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defaultThemeVersion="166925"/>
  <mc:AlternateContent xmlns:mc="http://schemas.openxmlformats.org/markup-compatibility/2006">
    <mc:Choice Requires="x15">
      <x15ac:absPath xmlns:x15ac="http://schemas.microsoft.com/office/spreadsheetml/2010/11/ac" url="D:\Repositories\REEDR-O\"/>
    </mc:Choice>
  </mc:AlternateContent>
  <xr:revisionPtr revIDLastSave="0" documentId="13_ncr:1_{81C4E055-6E72-4342-86F9-7C9E4648445F}" xr6:coauthVersionLast="47" xr6:coauthVersionMax="47" xr10:uidLastSave="{00000000-0000-0000-0000-000000000000}"/>
  <bookViews>
    <workbookView xWindow="-120" yWindow="-120" windowWidth="29040" windowHeight="15840" tabRatio="751" activeTab="1" xr2:uid="{2D7608FA-5D3E-4A68-A20C-1B49CDEB16DA}"/>
  </bookViews>
  <sheets>
    <sheet name="Project Setup" sheetId="1" r:id="rId1"/>
    <sheet name="Model_Inputs" sheetId="2" r:id="rId2"/>
    <sheet name="Model_Input_Builder" sheetId="24" r:id="rId3"/>
    <sheet name="RandomRuns" sheetId="27" r:id="rId4"/>
    <sheet name="SEEM Input Converter" sheetId="21" r:id="rId5"/>
    <sheet name="Htg_StPt_Sch_EZ" sheetId="3" r:id="rId6"/>
    <sheet name="Clg_StPt_Sch_EZ" sheetId="4" r:id="rId7"/>
    <sheet name="DHW_StPt_Sch_EZ" sheetId="5" r:id="rId8"/>
    <sheet name="Schedules_8760" sheetId="6" r:id="rId9"/>
    <sheet name="Developer Resources --&gt;" sheetId="8" r:id="rId10"/>
    <sheet name="EPlus Text Files_DETAILED" sheetId="9" r:id="rId11"/>
    <sheet name="Milestone Tracker" sheetId="10" r:id="rId12"/>
    <sheet name="Building Block Master Map" sheetId="11" r:id="rId13"/>
    <sheet name="Above_Ground_Wall_Con" sheetId="12" r:id="rId14"/>
    <sheet name="Ceiling_And_Roof_Con" sheetId="13" r:id="rId15"/>
    <sheet name="Foundation_And_Floor_Con" sheetId="16" r:id="rId16"/>
    <sheet name="Windows" sheetId="25" r:id="rId17"/>
    <sheet name="Duct_Leakage" sheetId="26" r:id="rId18"/>
    <sheet name="Timesteps_Per_Hr" sheetId="14" r:id="rId19"/>
    <sheet name="Output_Enduses" sheetId="15" r:id="rId20"/>
    <sheet name="HVAC_Type" sheetId="17" r:id="rId21"/>
    <sheet name="Water_Heater_Type" sheetId="18" r:id="rId22"/>
    <sheet name="WeatherFiles" sheetId="19" r:id="rId23"/>
  </sheets>
  <functionGroups builtInGroupCount="19"/>
  <externalReferences>
    <externalReference r:id="rId24"/>
  </externalReferences>
  <definedNames>
    <definedName name="begin_day">'Project Setup'!$H$11</definedName>
    <definedName name="begin_mo">'Project Setup'!$G$11</definedName>
    <definedName name="end_day">'Project Setup'!$H$12</definedName>
    <definedName name="end_mo">'Project Setup'!$G$12</definedName>
    <definedName name="EPlus_exe">'Project Setup'!$D$7</definedName>
    <definedName name="output_enduses">'Project Setup'!$D$14</definedName>
    <definedName name="output_gran">'Project Setup'!$D$13</definedName>
    <definedName name="project_name">'Project Setup'!$D$9</definedName>
    <definedName name="sim_runperiod">'Project Setup'!$D$11</definedName>
    <definedName name="sim_timestep">'Project Setup'!#REF!</definedName>
    <definedName name="status_line_1">'Project Setup'!#REF!</definedName>
    <definedName name="status_line_2">'Project Setup'!#REF!</definedName>
    <definedName name="status_line_3">'Project Setup'!#REF!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3" i="2" l="1"/>
  <c r="A4" i="2"/>
  <c r="A5" i="2"/>
  <c r="A6" i="2"/>
  <c r="A2" i="2"/>
  <c r="J3" i="2"/>
  <c r="K3" i="2"/>
  <c r="J4" i="2"/>
  <c r="K4" i="2"/>
  <c r="J5" i="2"/>
  <c r="K5" i="2"/>
  <c r="J6" i="2"/>
  <c r="K6" i="2"/>
  <c r="C9" i="12"/>
  <c r="C4" i="12"/>
  <c r="C3" i="13"/>
  <c r="C6" i="13"/>
  <c r="AB6" i="24" l="1"/>
  <c r="AB7" i="24"/>
  <c r="AB8" i="24"/>
  <c r="AB9" i="24"/>
  <c r="AB10" i="24"/>
  <c r="AB11" i="24"/>
  <c r="AB12" i="24"/>
  <c r="AB13" i="24"/>
  <c r="AB14" i="24"/>
  <c r="AB15" i="24"/>
  <c r="AB16" i="24"/>
  <c r="AB17" i="24"/>
  <c r="AB18" i="24"/>
  <c r="AB19" i="24"/>
  <c r="AB20" i="24"/>
  <c r="AB21" i="24"/>
  <c r="AB22" i="24"/>
  <c r="AB23" i="24"/>
  <c r="AB24" i="24"/>
  <c r="AB25" i="24"/>
  <c r="AB26" i="24"/>
  <c r="AB27" i="24"/>
  <c r="AB28" i="24"/>
  <c r="AB29" i="24"/>
  <c r="AB30" i="24"/>
  <c r="AB31" i="24"/>
  <c r="AB32" i="24"/>
  <c r="AB33" i="24"/>
  <c r="AB34" i="24"/>
  <c r="AB35" i="24"/>
  <c r="AB36" i="24"/>
  <c r="AB37" i="24"/>
  <c r="AB38" i="24"/>
  <c r="AB39" i="24"/>
  <c r="AB40" i="24"/>
  <c r="AB41" i="24"/>
  <c r="AB42" i="24"/>
  <c r="AB43" i="24"/>
  <c r="AB44" i="24"/>
  <c r="AB45" i="24"/>
  <c r="AB46" i="24"/>
  <c r="AB47" i="24"/>
  <c r="AB48" i="24"/>
  <c r="AB49" i="24"/>
  <c r="AB50" i="24"/>
  <c r="AB51" i="24"/>
  <c r="AB52" i="24"/>
  <c r="AB53" i="24"/>
  <c r="AB54" i="24"/>
  <c r="AB55" i="24"/>
  <c r="AB56" i="24"/>
  <c r="AB57" i="24"/>
  <c r="AB58" i="24"/>
  <c r="AB59" i="24"/>
  <c r="AB60" i="24"/>
  <c r="AB61" i="24"/>
  <c r="AB62" i="24"/>
  <c r="AB63" i="24"/>
  <c r="AB64" i="24"/>
  <c r="AB65" i="24"/>
  <c r="AB66" i="24"/>
  <c r="AB67" i="24"/>
  <c r="AB68" i="24"/>
  <c r="AB69" i="24"/>
  <c r="AB70" i="24"/>
  <c r="AB71" i="24"/>
  <c r="AB72" i="24"/>
  <c r="AB73" i="24"/>
  <c r="AB74" i="24"/>
  <c r="AB75" i="24"/>
  <c r="AB76" i="24"/>
  <c r="AB77" i="24"/>
  <c r="AB78" i="24"/>
  <c r="AB79" i="24"/>
  <c r="AB80" i="24"/>
  <c r="AB81" i="24"/>
  <c r="AB82" i="24"/>
  <c r="AB83" i="24"/>
  <c r="AB84" i="24"/>
  <c r="AB85" i="24"/>
  <c r="AB86" i="24"/>
  <c r="AB87" i="24"/>
  <c r="AB88" i="24"/>
  <c r="AB89" i="24"/>
  <c r="AB90" i="24"/>
  <c r="AB91" i="24"/>
  <c r="AB92" i="24"/>
  <c r="AB93" i="24"/>
  <c r="AB94" i="24"/>
  <c r="AB95" i="24"/>
  <c r="AB96" i="24"/>
  <c r="AB97" i="24"/>
  <c r="AB98" i="24"/>
  <c r="AB99" i="24"/>
  <c r="AB100" i="24"/>
  <c r="AB101" i="24"/>
  <c r="AB102" i="24"/>
  <c r="AB103" i="24"/>
  <c r="AB104" i="24"/>
  <c r="AB105" i="24"/>
  <c r="AB106" i="24"/>
  <c r="AB107" i="24"/>
  <c r="AB108" i="24"/>
  <c r="AB109" i="24"/>
  <c r="AB110" i="24"/>
  <c r="AB111" i="24"/>
  <c r="AB112" i="24"/>
  <c r="AB113" i="24"/>
  <c r="AB114" i="24"/>
  <c r="AB115" i="24"/>
  <c r="AB116" i="24"/>
  <c r="AB117" i="24"/>
  <c r="AB118" i="24"/>
  <c r="AB119" i="24"/>
  <c r="AB120" i="24"/>
  <c r="AB121" i="24"/>
  <c r="AB122" i="24"/>
  <c r="AB123" i="24"/>
  <c r="AB124" i="24"/>
  <c r="AB125" i="24"/>
  <c r="AB126" i="24"/>
  <c r="AB127" i="24"/>
  <c r="AB128" i="24"/>
  <c r="AB129" i="24"/>
  <c r="AB130" i="24"/>
  <c r="AB131" i="24"/>
  <c r="AB132" i="24"/>
  <c r="AB133" i="24"/>
  <c r="AB134" i="24"/>
  <c r="AB135" i="24"/>
  <c r="AB136" i="24"/>
  <c r="AB137" i="24"/>
  <c r="AB138" i="24"/>
  <c r="AB139" i="24"/>
  <c r="AB140" i="24"/>
  <c r="AB141" i="24"/>
  <c r="AB142" i="24"/>
  <c r="AB143" i="24"/>
  <c r="AB144" i="24"/>
  <c r="AB145" i="24"/>
  <c r="AB146" i="24"/>
  <c r="AB147" i="24"/>
  <c r="AB148" i="24"/>
  <c r="AB149" i="24"/>
  <c r="AB150" i="24"/>
  <c r="AB151" i="24"/>
  <c r="AB152" i="24"/>
  <c r="AB153" i="24"/>
  <c r="AB154" i="24"/>
  <c r="AB155" i="24"/>
  <c r="AB156" i="24"/>
  <c r="AB157" i="24"/>
  <c r="AB158" i="24"/>
  <c r="AB159" i="24"/>
  <c r="AB160" i="24"/>
  <c r="AB161" i="24"/>
  <c r="AB162" i="24"/>
  <c r="AB163" i="24"/>
  <c r="AB164" i="24"/>
  <c r="AB165" i="24"/>
  <c r="AB166" i="24"/>
  <c r="AB167" i="24"/>
  <c r="AB168" i="24"/>
  <c r="AB169" i="24"/>
  <c r="AB170" i="24"/>
  <c r="AB171" i="24"/>
  <c r="AB172" i="24"/>
  <c r="AB173" i="24"/>
  <c r="AB174" i="24"/>
  <c r="AB175" i="24"/>
  <c r="AB176" i="24"/>
  <c r="AB177" i="24"/>
  <c r="AB178" i="24"/>
  <c r="AB179" i="24"/>
  <c r="AB180" i="24"/>
  <c r="AB181" i="24"/>
  <c r="AB182" i="24"/>
  <c r="AB183" i="24"/>
  <c r="AB184" i="24"/>
  <c r="AB185" i="24"/>
  <c r="AB186" i="24"/>
  <c r="AB187" i="24"/>
  <c r="AB188" i="24"/>
  <c r="AB189" i="24"/>
  <c r="AB190" i="24"/>
  <c r="AB191" i="24"/>
  <c r="AB192" i="24"/>
  <c r="AB193" i="24"/>
  <c r="AB194" i="24"/>
  <c r="AB195" i="24"/>
  <c r="AB196" i="24"/>
  <c r="AB197" i="24"/>
  <c r="AB198" i="24"/>
  <c r="AB199" i="24"/>
  <c r="AB200" i="24"/>
  <c r="AB201" i="24"/>
  <c r="AB202" i="24"/>
  <c r="AB203" i="24"/>
  <c r="AB204" i="24"/>
  <c r="AB205" i="24"/>
  <c r="AB206" i="24"/>
  <c r="AB207" i="24"/>
  <c r="AB208" i="24"/>
  <c r="AB209" i="24"/>
  <c r="AB210" i="24"/>
  <c r="AB211" i="24"/>
  <c r="AB212" i="24"/>
  <c r="AB213" i="24"/>
  <c r="AB214" i="24"/>
  <c r="AB215" i="24"/>
  <c r="AB216" i="24"/>
  <c r="AB217" i="24"/>
  <c r="AB218" i="24"/>
  <c r="AB219" i="24"/>
  <c r="AB220" i="24"/>
  <c r="AB221" i="24"/>
  <c r="AB222" i="24"/>
  <c r="AB223" i="24"/>
  <c r="AB224" i="24"/>
  <c r="AB225" i="24"/>
  <c r="AB226" i="24"/>
  <c r="AB227" i="24"/>
  <c r="AB228" i="24"/>
  <c r="AB229" i="24"/>
  <c r="AB230" i="24"/>
  <c r="AB231" i="24"/>
  <c r="AB232" i="24"/>
  <c r="AB233" i="24"/>
  <c r="AB234" i="24"/>
  <c r="AB235" i="24"/>
  <c r="AB236" i="24"/>
  <c r="AB237" i="24"/>
  <c r="AB238" i="24"/>
  <c r="AB239" i="24"/>
  <c r="AB240" i="24"/>
  <c r="AB241" i="24"/>
  <c r="AB242" i="24"/>
  <c r="AB243" i="24"/>
  <c r="AB244" i="24"/>
  <c r="AB245" i="24"/>
  <c r="AB246" i="24"/>
  <c r="AB247" i="24"/>
  <c r="AB248" i="24"/>
  <c r="AB249" i="24"/>
  <c r="AB250" i="24"/>
  <c r="AB251" i="24"/>
  <c r="AB252" i="24"/>
  <c r="AB253" i="24"/>
  <c r="AB254" i="24"/>
  <c r="AB255" i="24"/>
  <c r="AB256" i="24"/>
  <c r="AB257" i="24"/>
  <c r="AB258" i="24"/>
  <c r="AB259" i="24"/>
  <c r="AB260" i="24"/>
  <c r="AB261" i="24"/>
  <c r="AB262" i="24"/>
  <c r="AB263" i="24"/>
  <c r="AB264" i="24"/>
  <c r="AB265" i="24"/>
  <c r="AB266" i="24"/>
  <c r="AB267" i="24"/>
  <c r="AB268" i="24"/>
  <c r="AB269" i="24"/>
  <c r="AB270" i="24"/>
  <c r="AB271" i="24"/>
  <c r="AB272" i="24"/>
  <c r="AB273" i="24"/>
  <c r="AB274" i="24"/>
  <c r="AB275" i="24"/>
  <c r="AB276" i="24"/>
  <c r="AB277" i="24"/>
  <c r="AB278" i="24"/>
  <c r="AB279" i="24"/>
  <c r="AB280" i="24"/>
  <c r="AB281" i="24"/>
  <c r="AB282" i="24"/>
  <c r="AB283" i="24"/>
  <c r="AB284" i="24"/>
  <c r="AB285" i="24"/>
  <c r="AB286" i="24"/>
  <c r="AB287" i="24"/>
  <c r="AB288" i="24"/>
  <c r="AB289" i="24"/>
  <c r="AB290" i="24"/>
  <c r="AB291" i="24"/>
  <c r="AB292" i="24"/>
  <c r="AB293" i="24"/>
  <c r="AB294" i="24"/>
  <c r="AB295" i="24"/>
  <c r="AB296" i="24"/>
  <c r="AB297" i="24"/>
  <c r="AB298" i="24"/>
  <c r="AB299" i="24"/>
  <c r="AB300" i="24"/>
  <c r="AB301" i="24"/>
  <c r="AB302" i="24"/>
  <c r="AB303" i="24"/>
  <c r="AB304" i="24"/>
  <c r="AB305" i="24"/>
  <c r="AB306" i="24"/>
  <c r="AB307" i="24"/>
  <c r="AB308" i="24"/>
  <c r="AB309" i="24"/>
  <c r="AB310" i="24"/>
  <c r="AB311" i="24"/>
  <c r="AB312" i="24"/>
  <c r="AB313" i="24"/>
  <c r="AB314" i="24"/>
  <c r="AB315" i="24"/>
  <c r="AB316" i="24"/>
  <c r="AB317" i="24"/>
  <c r="AB318" i="24"/>
  <c r="AB319" i="24"/>
  <c r="AB320" i="24"/>
  <c r="AB321" i="24"/>
  <c r="AB322" i="24"/>
  <c r="AB323" i="24"/>
  <c r="AB324" i="24"/>
  <c r="AB325" i="24"/>
  <c r="AB326" i="24"/>
  <c r="AB327" i="24"/>
  <c r="AB328" i="24"/>
  <c r="AB329" i="24"/>
  <c r="AB330" i="24"/>
  <c r="AB331" i="24"/>
  <c r="AB332" i="24"/>
  <c r="AB333" i="24"/>
  <c r="AB334" i="24"/>
  <c r="AB335" i="24"/>
  <c r="AB336" i="24"/>
  <c r="AB337" i="24"/>
  <c r="AB338" i="24"/>
  <c r="AB339" i="24"/>
  <c r="AB340" i="24"/>
  <c r="AB341" i="24"/>
  <c r="AB342" i="24"/>
  <c r="AB343" i="24"/>
  <c r="AB344" i="24"/>
  <c r="AB345" i="24"/>
  <c r="AB346" i="24"/>
  <c r="AB347" i="24"/>
  <c r="AB348" i="24"/>
  <c r="AB349" i="24"/>
  <c r="AB350" i="24"/>
  <c r="AB351" i="24"/>
  <c r="AB352" i="24"/>
  <c r="AB353" i="24"/>
  <c r="AB354" i="24"/>
  <c r="AB355" i="24"/>
  <c r="AB356" i="24"/>
  <c r="AB357" i="24"/>
  <c r="AB358" i="24"/>
  <c r="AB359" i="24"/>
  <c r="AB360" i="24"/>
  <c r="AB361" i="24"/>
  <c r="AB362" i="24"/>
  <c r="AB363" i="24"/>
  <c r="AB364" i="24"/>
  <c r="AB365" i="24"/>
  <c r="AB366" i="24"/>
  <c r="AB367" i="24"/>
  <c r="AB368" i="24"/>
  <c r="AB369" i="24"/>
  <c r="AB370" i="24"/>
  <c r="AB371" i="24"/>
  <c r="AB372" i="24"/>
  <c r="AB373" i="24"/>
  <c r="AB374" i="24"/>
  <c r="AB375" i="24"/>
  <c r="AB376" i="24"/>
  <c r="AB377" i="24"/>
  <c r="AB378" i="24"/>
  <c r="AB379" i="24"/>
  <c r="AB380" i="24"/>
  <c r="AB381" i="24"/>
  <c r="AB382" i="24"/>
  <c r="AB383" i="24"/>
  <c r="AB384" i="24"/>
  <c r="AB385" i="24"/>
  <c r="AB386" i="24"/>
  <c r="AB387" i="24"/>
  <c r="AB388" i="24"/>
  <c r="AB389" i="24"/>
  <c r="AB390" i="24"/>
  <c r="AB391" i="24"/>
  <c r="AB392" i="24"/>
  <c r="AB393" i="24"/>
  <c r="AB394" i="24"/>
  <c r="AB395" i="24"/>
  <c r="AB396" i="24"/>
  <c r="AB397" i="24"/>
  <c r="AB398" i="24"/>
  <c r="AB399" i="24"/>
  <c r="AB400" i="24"/>
  <c r="AB401" i="24"/>
  <c r="AB402" i="24"/>
  <c r="AB403" i="24"/>
  <c r="AB404" i="24"/>
  <c r="AB405" i="24"/>
  <c r="AB406" i="24"/>
  <c r="AB407" i="24"/>
  <c r="AB408" i="24"/>
  <c r="AB409" i="24"/>
  <c r="AB410" i="24"/>
  <c r="AB411" i="24"/>
  <c r="AB412" i="24"/>
  <c r="AB413" i="24"/>
  <c r="AB414" i="24"/>
  <c r="AB415" i="24"/>
  <c r="AB416" i="24"/>
  <c r="AB417" i="24"/>
  <c r="AB418" i="24"/>
  <c r="AB419" i="24"/>
  <c r="AB420" i="24"/>
  <c r="AB421" i="24"/>
  <c r="AB422" i="24"/>
  <c r="AB423" i="24"/>
  <c r="AB424" i="24"/>
  <c r="AB425" i="24"/>
  <c r="AB426" i="24"/>
  <c r="AB427" i="24"/>
  <c r="AB428" i="24"/>
  <c r="AB429" i="24"/>
  <c r="AB430" i="24"/>
  <c r="AB431" i="24"/>
  <c r="AB432" i="24"/>
  <c r="AB433" i="24"/>
  <c r="AB434" i="24"/>
  <c r="AB435" i="24"/>
  <c r="AB436" i="24"/>
  <c r="AB437" i="24"/>
  <c r="AB438" i="24"/>
  <c r="AB439" i="24"/>
  <c r="AB440" i="24"/>
  <c r="AB441" i="24"/>
  <c r="AB442" i="24"/>
  <c r="AB443" i="24"/>
  <c r="AB444" i="24"/>
  <c r="AB445" i="24"/>
  <c r="AB446" i="24"/>
  <c r="AB447" i="24"/>
  <c r="AB448" i="24"/>
  <c r="AB449" i="24"/>
  <c r="AB450" i="24"/>
  <c r="AB451" i="24"/>
  <c r="AB452" i="24"/>
  <c r="AB453" i="24"/>
  <c r="AB454" i="24"/>
  <c r="AB455" i="24"/>
  <c r="AB456" i="24"/>
  <c r="AB457" i="24"/>
  <c r="AB458" i="24"/>
  <c r="AB459" i="24"/>
  <c r="AB460" i="24"/>
  <c r="AB461" i="24"/>
  <c r="AB462" i="24"/>
  <c r="AB463" i="24"/>
  <c r="AB464" i="24"/>
  <c r="AB465" i="24"/>
  <c r="AB466" i="24"/>
  <c r="AB467" i="24"/>
  <c r="AB468" i="24"/>
  <c r="AB469" i="24"/>
  <c r="AB470" i="24"/>
  <c r="AB471" i="24"/>
  <c r="AB472" i="24"/>
  <c r="AB473" i="24"/>
  <c r="AB474" i="24"/>
  <c r="AB475" i="24"/>
  <c r="AB476" i="24"/>
  <c r="AB477" i="24"/>
  <c r="AB478" i="24"/>
  <c r="AB479" i="24"/>
  <c r="AB480" i="24"/>
  <c r="AB481" i="24"/>
  <c r="AB482" i="24"/>
  <c r="AB483" i="24"/>
  <c r="AB484" i="24"/>
  <c r="AB485" i="24"/>
  <c r="AB486" i="24"/>
  <c r="AB487" i="24"/>
  <c r="AB488" i="24"/>
  <c r="AB489" i="24"/>
  <c r="AB490" i="24"/>
  <c r="AB491" i="24"/>
  <c r="AB492" i="24"/>
  <c r="AB493" i="24"/>
  <c r="AB494" i="24"/>
  <c r="AB495" i="24"/>
  <c r="AB496" i="24"/>
  <c r="AB497" i="24"/>
  <c r="AB498" i="24"/>
  <c r="AB499" i="24"/>
  <c r="AB500" i="24"/>
  <c r="AB501" i="24"/>
  <c r="AB502" i="24"/>
  <c r="AB503" i="24"/>
  <c r="AB504" i="24"/>
  <c r="AB5" i="24"/>
  <c r="AA6" i="24"/>
  <c r="AA7" i="24"/>
  <c r="AA8" i="24"/>
  <c r="AA9" i="24"/>
  <c r="AA10" i="24"/>
  <c r="AA11" i="24"/>
  <c r="AA12" i="24"/>
  <c r="AA13" i="24"/>
  <c r="AA14" i="24"/>
  <c r="AA15" i="24"/>
  <c r="AA16" i="24"/>
  <c r="AA17" i="24"/>
  <c r="AA18" i="24"/>
  <c r="AA19" i="24"/>
  <c r="AA20" i="24"/>
  <c r="AA21" i="24"/>
  <c r="AA22" i="24"/>
  <c r="AA23" i="24"/>
  <c r="AA24" i="24"/>
  <c r="AA25" i="24"/>
  <c r="AA26" i="24"/>
  <c r="AA27" i="24"/>
  <c r="AA28" i="24"/>
  <c r="AA29" i="24"/>
  <c r="AA30" i="24"/>
  <c r="AA31" i="24"/>
  <c r="AA32" i="24"/>
  <c r="AA33" i="24"/>
  <c r="AA34" i="24"/>
  <c r="AA35" i="24"/>
  <c r="AA36" i="24"/>
  <c r="AA37" i="24"/>
  <c r="AA38" i="24"/>
  <c r="AA39" i="24"/>
  <c r="AA40" i="24"/>
  <c r="AA41" i="24"/>
  <c r="AA42" i="24"/>
  <c r="AA43" i="24"/>
  <c r="AA44" i="24"/>
  <c r="AA45" i="24"/>
  <c r="AA46" i="24"/>
  <c r="AA47" i="24"/>
  <c r="AA48" i="24"/>
  <c r="AA49" i="24"/>
  <c r="AA50" i="24"/>
  <c r="AA51" i="24"/>
  <c r="AA52" i="24"/>
  <c r="AA53" i="24"/>
  <c r="AA54" i="24"/>
  <c r="AA55" i="24"/>
  <c r="AA56" i="24"/>
  <c r="AA57" i="24"/>
  <c r="AA58" i="24"/>
  <c r="AA59" i="24"/>
  <c r="AA60" i="24"/>
  <c r="AA61" i="24"/>
  <c r="AA62" i="24"/>
  <c r="AA63" i="24"/>
  <c r="AA64" i="24"/>
  <c r="AA65" i="24"/>
  <c r="AA66" i="24"/>
  <c r="AA67" i="24"/>
  <c r="AA68" i="24"/>
  <c r="AA69" i="24"/>
  <c r="AA70" i="24"/>
  <c r="AA71" i="24"/>
  <c r="AA72" i="24"/>
  <c r="AA73" i="24"/>
  <c r="AA74" i="24"/>
  <c r="AA75" i="24"/>
  <c r="AA76" i="24"/>
  <c r="AA77" i="24"/>
  <c r="AA78" i="24"/>
  <c r="AA79" i="24"/>
  <c r="AA80" i="24"/>
  <c r="AA81" i="24"/>
  <c r="AA82" i="24"/>
  <c r="AA83" i="24"/>
  <c r="AA84" i="24"/>
  <c r="AA85" i="24"/>
  <c r="AA86" i="24"/>
  <c r="AA87" i="24"/>
  <c r="AA88" i="24"/>
  <c r="AA89" i="24"/>
  <c r="AA90" i="24"/>
  <c r="AA91" i="24"/>
  <c r="AA92" i="24"/>
  <c r="AA93" i="24"/>
  <c r="AA94" i="24"/>
  <c r="AA95" i="24"/>
  <c r="AA96" i="24"/>
  <c r="AA97" i="24"/>
  <c r="AA98" i="24"/>
  <c r="AA99" i="24"/>
  <c r="AA100" i="24"/>
  <c r="AA101" i="24"/>
  <c r="AA102" i="24"/>
  <c r="AA103" i="24"/>
  <c r="AA104" i="24"/>
  <c r="AA105" i="24"/>
  <c r="AA106" i="24"/>
  <c r="AA107" i="24"/>
  <c r="AA108" i="24"/>
  <c r="AA109" i="24"/>
  <c r="AA110" i="24"/>
  <c r="AA111" i="24"/>
  <c r="AA112" i="24"/>
  <c r="AA113" i="24"/>
  <c r="AA114" i="24"/>
  <c r="AA115" i="24"/>
  <c r="AA116" i="24"/>
  <c r="AA117" i="24"/>
  <c r="AA118" i="24"/>
  <c r="AA119" i="24"/>
  <c r="AA120" i="24"/>
  <c r="AA121" i="24"/>
  <c r="AA122" i="24"/>
  <c r="AA123" i="24"/>
  <c r="AA124" i="24"/>
  <c r="AA125" i="24"/>
  <c r="AA126" i="24"/>
  <c r="AA127" i="24"/>
  <c r="AA128" i="24"/>
  <c r="AA129" i="24"/>
  <c r="AA130" i="24"/>
  <c r="AA131" i="24"/>
  <c r="AA132" i="24"/>
  <c r="AA133" i="24"/>
  <c r="AA134" i="24"/>
  <c r="AA135" i="24"/>
  <c r="AA136" i="24"/>
  <c r="AA137" i="24"/>
  <c r="AA138" i="24"/>
  <c r="AA139" i="24"/>
  <c r="AA140" i="24"/>
  <c r="AA141" i="24"/>
  <c r="AA142" i="24"/>
  <c r="AA143" i="24"/>
  <c r="AA144" i="24"/>
  <c r="AA145" i="24"/>
  <c r="AA146" i="24"/>
  <c r="AA147" i="24"/>
  <c r="AA148" i="24"/>
  <c r="AA149" i="24"/>
  <c r="AA150" i="24"/>
  <c r="AA151" i="24"/>
  <c r="AA152" i="24"/>
  <c r="AA153" i="24"/>
  <c r="AA154" i="24"/>
  <c r="AA155" i="24"/>
  <c r="AA156" i="24"/>
  <c r="AA157" i="24"/>
  <c r="AA158" i="24"/>
  <c r="AA159" i="24"/>
  <c r="AA160" i="24"/>
  <c r="AA161" i="24"/>
  <c r="AA162" i="24"/>
  <c r="AA163" i="24"/>
  <c r="AA164" i="24"/>
  <c r="AA165" i="24"/>
  <c r="AA166" i="24"/>
  <c r="AA167" i="24"/>
  <c r="AA168" i="24"/>
  <c r="AA169" i="24"/>
  <c r="AA170" i="24"/>
  <c r="AA171" i="24"/>
  <c r="AA172" i="24"/>
  <c r="AA173" i="24"/>
  <c r="AA174" i="24"/>
  <c r="AA175" i="24"/>
  <c r="AA176" i="24"/>
  <c r="AA177" i="24"/>
  <c r="AA178" i="24"/>
  <c r="AA179" i="24"/>
  <c r="AA180" i="24"/>
  <c r="AA181" i="24"/>
  <c r="AA182" i="24"/>
  <c r="AA183" i="24"/>
  <c r="AA184" i="24"/>
  <c r="AA185" i="24"/>
  <c r="AA186" i="24"/>
  <c r="AA187" i="24"/>
  <c r="AA188" i="24"/>
  <c r="AA189" i="24"/>
  <c r="AA190" i="24"/>
  <c r="AA191" i="24"/>
  <c r="AA192" i="24"/>
  <c r="AA193" i="24"/>
  <c r="AA194" i="24"/>
  <c r="AA195" i="24"/>
  <c r="AA196" i="24"/>
  <c r="AA197" i="24"/>
  <c r="AA198" i="24"/>
  <c r="AA199" i="24"/>
  <c r="AA200" i="24"/>
  <c r="AA201" i="24"/>
  <c r="AA202" i="24"/>
  <c r="AA203" i="24"/>
  <c r="AA204" i="24"/>
  <c r="AA205" i="24"/>
  <c r="AA206" i="24"/>
  <c r="AA207" i="24"/>
  <c r="AA208" i="24"/>
  <c r="AA209" i="24"/>
  <c r="AA210" i="24"/>
  <c r="AA211" i="24"/>
  <c r="AA212" i="24"/>
  <c r="AA213" i="24"/>
  <c r="AA214" i="24"/>
  <c r="AA215" i="24"/>
  <c r="AA216" i="24"/>
  <c r="AA217" i="24"/>
  <c r="AA218" i="24"/>
  <c r="AA219" i="24"/>
  <c r="AA220" i="24"/>
  <c r="AA221" i="24"/>
  <c r="AA222" i="24"/>
  <c r="AA223" i="24"/>
  <c r="AA224" i="24"/>
  <c r="AA225" i="24"/>
  <c r="AA226" i="24"/>
  <c r="AA227" i="24"/>
  <c r="AA228" i="24"/>
  <c r="AA229" i="24"/>
  <c r="AA230" i="24"/>
  <c r="AA231" i="24"/>
  <c r="AA232" i="24"/>
  <c r="AA233" i="24"/>
  <c r="AA234" i="24"/>
  <c r="AA235" i="24"/>
  <c r="AA236" i="24"/>
  <c r="AA237" i="24"/>
  <c r="AA238" i="24"/>
  <c r="AA239" i="24"/>
  <c r="AA240" i="24"/>
  <c r="AA241" i="24"/>
  <c r="AA242" i="24"/>
  <c r="AA243" i="24"/>
  <c r="AA244" i="24"/>
  <c r="AA245" i="24"/>
  <c r="AA246" i="24"/>
  <c r="AA247" i="24"/>
  <c r="AA248" i="24"/>
  <c r="AA249" i="24"/>
  <c r="AA250" i="24"/>
  <c r="AA251" i="24"/>
  <c r="AA252" i="24"/>
  <c r="AA253" i="24"/>
  <c r="AA254" i="24"/>
  <c r="AA255" i="24"/>
  <c r="AA256" i="24"/>
  <c r="AA257" i="24"/>
  <c r="AA258" i="24"/>
  <c r="AA259" i="24"/>
  <c r="AA260" i="24"/>
  <c r="AA261" i="24"/>
  <c r="AA262" i="24"/>
  <c r="AA263" i="24"/>
  <c r="AA264" i="24"/>
  <c r="AA265" i="24"/>
  <c r="AA266" i="24"/>
  <c r="AA267" i="24"/>
  <c r="AA268" i="24"/>
  <c r="AA269" i="24"/>
  <c r="AA270" i="24"/>
  <c r="AA271" i="24"/>
  <c r="AA272" i="24"/>
  <c r="AA273" i="24"/>
  <c r="AA274" i="24"/>
  <c r="AA275" i="24"/>
  <c r="AA276" i="24"/>
  <c r="AA277" i="24"/>
  <c r="AA278" i="24"/>
  <c r="AA279" i="24"/>
  <c r="AA280" i="24"/>
  <c r="AA281" i="24"/>
  <c r="AA282" i="24"/>
  <c r="AA283" i="24"/>
  <c r="AA284" i="24"/>
  <c r="AA285" i="24"/>
  <c r="AA286" i="24"/>
  <c r="AA287" i="24"/>
  <c r="AA288" i="24"/>
  <c r="AA289" i="24"/>
  <c r="AA290" i="24"/>
  <c r="AA291" i="24"/>
  <c r="AA292" i="24"/>
  <c r="AA293" i="24"/>
  <c r="AA294" i="24"/>
  <c r="AA295" i="24"/>
  <c r="AA296" i="24"/>
  <c r="AA297" i="24"/>
  <c r="AA298" i="24"/>
  <c r="AA299" i="24"/>
  <c r="AA300" i="24"/>
  <c r="AA301" i="24"/>
  <c r="AA302" i="24"/>
  <c r="AA303" i="24"/>
  <c r="AA304" i="24"/>
  <c r="AA305" i="24"/>
  <c r="AA306" i="24"/>
  <c r="AA307" i="24"/>
  <c r="AA308" i="24"/>
  <c r="AA309" i="24"/>
  <c r="AA310" i="24"/>
  <c r="AA311" i="24"/>
  <c r="AA312" i="24"/>
  <c r="AA313" i="24"/>
  <c r="AA314" i="24"/>
  <c r="AA315" i="24"/>
  <c r="AA316" i="24"/>
  <c r="AA317" i="24"/>
  <c r="AA318" i="24"/>
  <c r="AA319" i="24"/>
  <c r="AA320" i="24"/>
  <c r="AA321" i="24"/>
  <c r="AA322" i="24"/>
  <c r="AA323" i="24"/>
  <c r="AA324" i="24"/>
  <c r="AA325" i="24"/>
  <c r="AA326" i="24"/>
  <c r="AA327" i="24"/>
  <c r="AA328" i="24"/>
  <c r="AA329" i="24"/>
  <c r="AA330" i="24"/>
  <c r="AA331" i="24"/>
  <c r="AA332" i="24"/>
  <c r="AA333" i="24"/>
  <c r="AA334" i="24"/>
  <c r="AA335" i="24"/>
  <c r="AA336" i="24"/>
  <c r="AA337" i="24"/>
  <c r="AA338" i="24"/>
  <c r="AA339" i="24"/>
  <c r="AA340" i="24"/>
  <c r="AA341" i="24"/>
  <c r="AA342" i="24"/>
  <c r="AA343" i="24"/>
  <c r="AA344" i="24"/>
  <c r="AA345" i="24"/>
  <c r="AA346" i="24"/>
  <c r="AA347" i="24"/>
  <c r="AA348" i="24"/>
  <c r="AA349" i="24"/>
  <c r="AA350" i="24"/>
  <c r="AA351" i="24"/>
  <c r="AA352" i="24"/>
  <c r="AA353" i="24"/>
  <c r="AA354" i="24"/>
  <c r="AA355" i="24"/>
  <c r="AA356" i="24"/>
  <c r="AA357" i="24"/>
  <c r="AA358" i="24"/>
  <c r="AA359" i="24"/>
  <c r="AA360" i="24"/>
  <c r="AA361" i="24"/>
  <c r="AA362" i="24"/>
  <c r="AA363" i="24"/>
  <c r="AA364" i="24"/>
  <c r="AA365" i="24"/>
  <c r="AA366" i="24"/>
  <c r="AA367" i="24"/>
  <c r="AA368" i="24"/>
  <c r="AA369" i="24"/>
  <c r="AA370" i="24"/>
  <c r="AA371" i="24"/>
  <c r="AA372" i="24"/>
  <c r="AA373" i="24"/>
  <c r="AA374" i="24"/>
  <c r="AA375" i="24"/>
  <c r="AA376" i="24"/>
  <c r="AA377" i="24"/>
  <c r="AA378" i="24"/>
  <c r="AA379" i="24"/>
  <c r="AA380" i="24"/>
  <c r="AA381" i="24"/>
  <c r="AA382" i="24"/>
  <c r="AA383" i="24"/>
  <c r="AA384" i="24"/>
  <c r="AA385" i="24"/>
  <c r="AA386" i="24"/>
  <c r="AA387" i="24"/>
  <c r="AA388" i="24"/>
  <c r="AA389" i="24"/>
  <c r="AA390" i="24"/>
  <c r="AA391" i="24"/>
  <c r="AA392" i="24"/>
  <c r="AA393" i="24"/>
  <c r="AA394" i="24"/>
  <c r="AA395" i="24"/>
  <c r="AA396" i="24"/>
  <c r="AA397" i="24"/>
  <c r="AA398" i="24"/>
  <c r="AA399" i="24"/>
  <c r="AA400" i="24"/>
  <c r="AA401" i="24"/>
  <c r="AA402" i="24"/>
  <c r="AA403" i="24"/>
  <c r="AA404" i="24"/>
  <c r="AA405" i="24"/>
  <c r="AA406" i="24"/>
  <c r="AA407" i="24"/>
  <c r="AA408" i="24"/>
  <c r="AA409" i="24"/>
  <c r="AA410" i="24"/>
  <c r="AA411" i="24"/>
  <c r="AA412" i="24"/>
  <c r="AA413" i="24"/>
  <c r="AA414" i="24"/>
  <c r="AA415" i="24"/>
  <c r="AA416" i="24"/>
  <c r="AA417" i="24"/>
  <c r="AA418" i="24"/>
  <c r="AA419" i="24"/>
  <c r="AA420" i="24"/>
  <c r="AA421" i="24"/>
  <c r="AA422" i="24"/>
  <c r="AA423" i="24"/>
  <c r="AA424" i="24"/>
  <c r="AA425" i="24"/>
  <c r="AA426" i="24"/>
  <c r="AA427" i="24"/>
  <c r="AA428" i="24"/>
  <c r="AA429" i="24"/>
  <c r="AA430" i="24"/>
  <c r="AA431" i="24"/>
  <c r="AA432" i="24"/>
  <c r="AA433" i="24"/>
  <c r="AA434" i="24"/>
  <c r="AA435" i="24"/>
  <c r="AA436" i="24"/>
  <c r="AA437" i="24"/>
  <c r="AA438" i="24"/>
  <c r="AA439" i="24"/>
  <c r="AA440" i="24"/>
  <c r="AA441" i="24"/>
  <c r="AA442" i="24"/>
  <c r="AA443" i="24"/>
  <c r="AA444" i="24"/>
  <c r="AA445" i="24"/>
  <c r="AA446" i="24"/>
  <c r="AA447" i="24"/>
  <c r="AA448" i="24"/>
  <c r="AA449" i="24"/>
  <c r="AA450" i="24"/>
  <c r="AA451" i="24"/>
  <c r="AA452" i="24"/>
  <c r="AA453" i="24"/>
  <c r="AA454" i="24"/>
  <c r="AA455" i="24"/>
  <c r="AA456" i="24"/>
  <c r="AA457" i="24"/>
  <c r="AA458" i="24"/>
  <c r="AA459" i="24"/>
  <c r="AA460" i="24"/>
  <c r="AA461" i="24"/>
  <c r="AA462" i="24"/>
  <c r="AA463" i="24"/>
  <c r="AA464" i="24"/>
  <c r="AA465" i="24"/>
  <c r="AA466" i="24"/>
  <c r="AA467" i="24"/>
  <c r="AA468" i="24"/>
  <c r="AA469" i="24"/>
  <c r="AA470" i="24"/>
  <c r="AA471" i="24"/>
  <c r="AA472" i="24"/>
  <c r="AA473" i="24"/>
  <c r="AA474" i="24"/>
  <c r="AA475" i="24"/>
  <c r="AA476" i="24"/>
  <c r="AA477" i="24"/>
  <c r="AA478" i="24"/>
  <c r="AA479" i="24"/>
  <c r="AA480" i="24"/>
  <c r="AA481" i="24"/>
  <c r="AA482" i="24"/>
  <c r="AA483" i="24"/>
  <c r="AA484" i="24"/>
  <c r="AA485" i="24"/>
  <c r="AA486" i="24"/>
  <c r="AA487" i="24"/>
  <c r="AA488" i="24"/>
  <c r="AA489" i="24"/>
  <c r="AA490" i="24"/>
  <c r="AA491" i="24"/>
  <c r="AA492" i="24"/>
  <c r="AA493" i="24"/>
  <c r="AA494" i="24"/>
  <c r="AA495" i="24"/>
  <c r="AA496" i="24"/>
  <c r="AA497" i="24"/>
  <c r="AA498" i="24"/>
  <c r="AA499" i="24"/>
  <c r="AA500" i="24"/>
  <c r="AA501" i="24"/>
  <c r="AA502" i="24"/>
  <c r="AA503" i="24"/>
  <c r="AA504" i="24"/>
  <c r="AA5" i="24"/>
  <c r="U6" i="24"/>
  <c r="U7" i="24"/>
  <c r="U8" i="24"/>
  <c r="U9" i="24"/>
  <c r="U10" i="24"/>
  <c r="U11" i="24"/>
  <c r="U12" i="24"/>
  <c r="U13" i="24"/>
  <c r="U14" i="24"/>
  <c r="U15" i="24"/>
  <c r="U16" i="24"/>
  <c r="U17" i="24"/>
  <c r="U18" i="24"/>
  <c r="U19" i="24"/>
  <c r="U20" i="24"/>
  <c r="U21" i="24"/>
  <c r="U22" i="24"/>
  <c r="U23" i="24"/>
  <c r="U24" i="24"/>
  <c r="U25" i="24"/>
  <c r="U26" i="24"/>
  <c r="U27" i="24"/>
  <c r="U28" i="24"/>
  <c r="U29" i="24"/>
  <c r="U30" i="24"/>
  <c r="U31" i="24"/>
  <c r="U32" i="24"/>
  <c r="U33" i="24"/>
  <c r="U34" i="24"/>
  <c r="U35" i="24"/>
  <c r="U36" i="24"/>
  <c r="U37" i="24"/>
  <c r="U38" i="24"/>
  <c r="U39" i="24"/>
  <c r="U40" i="24"/>
  <c r="U41" i="24"/>
  <c r="U42" i="24"/>
  <c r="U43" i="24"/>
  <c r="U44" i="24"/>
  <c r="U45" i="24"/>
  <c r="U46" i="24"/>
  <c r="U47" i="24"/>
  <c r="U48" i="24"/>
  <c r="U49" i="24"/>
  <c r="U50" i="24"/>
  <c r="U51" i="24"/>
  <c r="U52" i="24"/>
  <c r="U53" i="24"/>
  <c r="U54" i="24"/>
  <c r="U55" i="24"/>
  <c r="U56" i="24"/>
  <c r="U57" i="24"/>
  <c r="U58" i="24"/>
  <c r="U59" i="24"/>
  <c r="U60" i="24"/>
  <c r="U61" i="24"/>
  <c r="U62" i="24"/>
  <c r="U63" i="24"/>
  <c r="U64" i="24"/>
  <c r="U65" i="24"/>
  <c r="U66" i="24"/>
  <c r="U67" i="24"/>
  <c r="U68" i="24"/>
  <c r="U69" i="24"/>
  <c r="U70" i="24"/>
  <c r="U71" i="24"/>
  <c r="U72" i="24"/>
  <c r="U73" i="24"/>
  <c r="U74" i="24"/>
  <c r="U75" i="24"/>
  <c r="U76" i="24"/>
  <c r="U77" i="24"/>
  <c r="U78" i="24"/>
  <c r="U79" i="24"/>
  <c r="U80" i="24"/>
  <c r="U81" i="24"/>
  <c r="U82" i="24"/>
  <c r="U83" i="24"/>
  <c r="U84" i="24"/>
  <c r="U85" i="24"/>
  <c r="U86" i="24"/>
  <c r="U87" i="24"/>
  <c r="U88" i="24"/>
  <c r="U89" i="24"/>
  <c r="U90" i="24"/>
  <c r="U91" i="24"/>
  <c r="U92" i="24"/>
  <c r="U93" i="24"/>
  <c r="U94" i="24"/>
  <c r="U95" i="24"/>
  <c r="U96" i="24"/>
  <c r="U97" i="24"/>
  <c r="U98" i="24"/>
  <c r="U99" i="24"/>
  <c r="U100" i="24"/>
  <c r="U101" i="24"/>
  <c r="U102" i="24"/>
  <c r="U103" i="24"/>
  <c r="U104" i="24"/>
  <c r="U105" i="24"/>
  <c r="U106" i="24"/>
  <c r="U107" i="24"/>
  <c r="U108" i="24"/>
  <c r="U109" i="24"/>
  <c r="U110" i="24"/>
  <c r="U111" i="24"/>
  <c r="U112" i="24"/>
  <c r="U113" i="24"/>
  <c r="U114" i="24"/>
  <c r="U115" i="24"/>
  <c r="U116" i="24"/>
  <c r="U117" i="24"/>
  <c r="U118" i="24"/>
  <c r="U119" i="24"/>
  <c r="U120" i="24"/>
  <c r="U121" i="24"/>
  <c r="U122" i="24"/>
  <c r="U123" i="24"/>
  <c r="U124" i="24"/>
  <c r="U125" i="24"/>
  <c r="U126" i="24"/>
  <c r="U127" i="24"/>
  <c r="U128" i="24"/>
  <c r="U129" i="24"/>
  <c r="U130" i="24"/>
  <c r="U131" i="24"/>
  <c r="U132" i="24"/>
  <c r="U133" i="24"/>
  <c r="U134" i="24"/>
  <c r="U135" i="24"/>
  <c r="U136" i="24"/>
  <c r="U137" i="24"/>
  <c r="U138" i="24"/>
  <c r="U139" i="24"/>
  <c r="U140" i="24"/>
  <c r="U141" i="24"/>
  <c r="U142" i="24"/>
  <c r="U143" i="24"/>
  <c r="U144" i="24"/>
  <c r="U145" i="24"/>
  <c r="U146" i="24"/>
  <c r="U147" i="24"/>
  <c r="U148" i="24"/>
  <c r="U149" i="24"/>
  <c r="U150" i="24"/>
  <c r="U151" i="24"/>
  <c r="U152" i="24"/>
  <c r="U153" i="24"/>
  <c r="U154" i="24"/>
  <c r="U155" i="24"/>
  <c r="U156" i="24"/>
  <c r="U157" i="24"/>
  <c r="U158" i="24"/>
  <c r="U159" i="24"/>
  <c r="U160" i="24"/>
  <c r="U161" i="24"/>
  <c r="U162" i="24"/>
  <c r="U163" i="24"/>
  <c r="U164" i="24"/>
  <c r="U165" i="24"/>
  <c r="U166" i="24"/>
  <c r="U167" i="24"/>
  <c r="U168" i="24"/>
  <c r="U169" i="24"/>
  <c r="U170" i="24"/>
  <c r="U171" i="24"/>
  <c r="U172" i="24"/>
  <c r="U173" i="24"/>
  <c r="U174" i="24"/>
  <c r="U175" i="24"/>
  <c r="U176" i="24"/>
  <c r="U177" i="24"/>
  <c r="U178" i="24"/>
  <c r="U179" i="24"/>
  <c r="U180" i="24"/>
  <c r="U181" i="24"/>
  <c r="U182" i="24"/>
  <c r="U183" i="24"/>
  <c r="U184" i="24"/>
  <c r="U185" i="24"/>
  <c r="U186" i="24"/>
  <c r="U187" i="24"/>
  <c r="U188" i="24"/>
  <c r="U189" i="24"/>
  <c r="U190" i="24"/>
  <c r="U191" i="24"/>
  <c r="U192" i="24"/>
  <c r="U193" i="24"/>
  <c r="U194" i="24"/>
  <c r="U195" i="24"/>
  <c r="U196" i="24"/>
  <c r="U197" i="24"/>
  <c r="U198" i="24"/>
  <c r="U199" i="24"/>
  <c r="U200" i="24"/>
  <c r="U201" i="24"/>
  <c r="U202" i="24"/>
  <c r="U203" i="24"/>
  <c r="U204" i="24"/>
  <c r="U205" i="24"/>
  <c r="U206" i="24"/>
  <c r="U207" i="24"/>
  <c r="U208" i="24"/>
  <c r="U209" i="24"/>
  <c r="U210" i="24"/>
  <c r="U211" i="24"/>
  <c r="U212" i="24"/>
  <c r="U213" i="24"/>
  <c r="U214" i="24"/>
  <c r="U215" i="24"/>
  <c r="U216" i="24"/>
  <c r="U217" i="24"/>
  <c r="U218" i="24"/>
  <c r="U219" i="24"/>
  <c r="U220" i="24"/>
  <c r="U221" i="24"/>
  <c r="U222" i="24"/>
  <c r="U223" i="24"/>
  <c r="U224" i="24"/>
  <c r="U225" i="24"/>
  <c r="U226" i="24"/>
  <c r="U227" i="24"/>
  <c r="U228" i="24"/>
  <c r="U229" i="24"/>
  <c r="U230" i="24"/>
  <c r="U231" i="24"/>
  <c r="U232" i="24"/>
  <c r="U233" i="24"/>
  <c r="U234" i="24"/>
  <c r="U235" i="24"/>
  <c r="U236" i="24"/>
  <c r="U237" i="24"/>
  <c r="U238" i="24"/>
  <c r="U239" i="24"/>
  <c r="U240" i="24"/>
  <c r="U241" i="24"/>
  <c r="U242" i="24"/>
  <c r="U243" i="24"/>
  <c r="U244" i="24"/>
  <c r="U245" i="24"/>
  <c r="U246" i="24"/>
  <c r="U247" i="24"/>
  <c r="U248" i="24"/>
  <c r="U249" i="24"/>
  <c r="U250" i="24"/>
  <c r="U251" i="24"/>
  <c r="U252" i="24"/>
  <c r="U253" i="24"/>
  <c r="U254" i="24"/>
  <c r="U255" i="24"/>
  <c r="U256" i="24"/>
  <c r="U257" i="24"/>
  <c r="U258" i="24"/>
  <c r="U259" i="24"/>
  <c r="U260" i="24"/>
  <c r="U261" i="24"/>
  <c r="U262" i="24"/>
  <c r="U263" i="24"/>
  <c r="U264" i="24"/>
  <c r="U265" i="24"/>
  <c r="U266" i="24"/>
  <c r="U267" i="24"/>
  <c r="U268" i="24"/>
  <c r="U269" i="24"/>
  <c r="U270" i="24"/>
  <c r="U271" i="24"/>
  <c r="U272" i="24"/>
  <c r="U273" i="24"/>
  <c r="U274" i="24"/>
  <c r="U275" i="24"/>
  <c r="U276" i="24"/>
  <c r="U277" i="24"/>
  <c r="U278" i="24"/>
  <c r="U279" i="24"/>
  <c r="U280" i="24"/>
  <c r="U281" i="24"/>
  <c r="U282" i="24"/>
  <c r="U283" i="24"/>
  <c r="U284" i="24"/>
  <c r="U285" i="24"/>
  <c r="U286" i="24"/>
  <c r="U287" i="24"/>
  <c r="U288" i="24"/>
  <c r="U289" i="24"/>
  <c r="U290" i="24"/>
  <c r="U291" i="24"/>
  <c r="U292" i="24"/>
  <c r="U293" i="24"/>
  <c r="U294" i="24"/>
  <c r="U295" i="24"/>
  <c r="U296" i="24"/>
  <c r="U297" i="24"/>
  <c r="U298" i="24"/>
  <c r="U299" i="24"/>
  <c r="U300" i="24"/>
  <c r="U301" i="24"/>
  <c r="U302" i="24"/>
  <c r="U303" i="24"/>
  <c r="U304" i="24"/>
  <c r="U305" i="24"/>
  <c r="U306" i="24"/>
  <c r="U307" i="24"/>
  <c r="U308" i="24"/>
  <c r="U309" i="24"/>
  <c r="U310" i="24"/>
  <c r="U311" i="24"/>
  <c r="U312" i="24"/>
  <c r="U313" i="24"/>
  <c r="U314" i="24"/>
  <c r="U315" i="24"/>
  <c r="U316" i="24"/>
  <c r="U317" i="24"/>
  <c r="U318" i="24"/>
  <c r="U319" i="24"/>
  <c r="U320" i="24"/>
  <c r="U321" i="24"/>
  <c r="U322" i="24"/>
  <c r="U323" i="24"/>
  <c r="U324" i="24"/>
  <c r="U325" i="24"/>
  <c r="U326" i="24"/>
  <c r="U327" i="24"/>
  <c r="U328" i="24"/>
  <c r="U329" i="24"/>
  <c r="U330" i="24"/>
  <c r="U331" i="24"/>
  <c r="U332" i="24"/>
  <c r="U333" i="24"/>
  <c r="U334" i="24"/>
  <c r="U335" i="24"/>
  <c r="U336" i="24"/>
  <c r="U337" i="24"/>
  <c r="U338" i="24"/>
  <c r="U339" i="24"/>
  <c r="U340" i="24"/>
  <c r="U341" i="24"/>
  <c r="U342" i="24"/>
  <c r="U343" i="24"/>
  <c r="U344" i="24"/>
  <c r="U345" i="24"/>
  <c r="U346" i="24"/>
  <c r="U347" i="24"/>
  <c r="U348" i="24"/>
  <c r="U349" i="24"/>
  <c r="U350" i="24"/>
  <c r="U351" i="24"/>
  <c r="U352" i="24"/>
  <c r="U353" i="24"/>
  <c r="U354" i="24"/>
  <c r="U355" i="24"/>
  <c r="U356" i="24"/>
  <c r="U357" i="24"/>
  <c r="U358" i="24"/>
  <c r="U359" i="24"/>
  <c r="U360" i="24"/>
  <c r="U361" i="24"/>
  <c r="U362" i="24"/>
  <c r="U363" i="24"/>
  <c r="U364" i="24"/>
  <c r="U365" i="24"/>
  <c r="U366" i="24"/>
  <c r="U367" i="24"/>
  <c r="U368" i="24"/>
  <c r="U369" i="24"/>
  <c r="U370" i="24"/>
  <c r="U371" i="24"/>
  <c r="U372" i="24"/>
  <c r="U373" i="24"/>
  <c r="U374" i="24"/>
  <c r="U375" i="24"/>
  <c r="U376" i="24"/>
  <c r="U377" i="24"/>
  <c r="U378" i="24"/>
  <c r="U379" i="24"/>
  <c r="U380" i="24"/>
  <c r="U381" i="24"/>
  <c r="U382" i="24"/>
  <c r="U383" i="24"/>
  <c r="U384" i="24"/>
  <c r="U385" i="24"/>
  <c r="U386" i="24"/>
  <c r="U387" i="24"/>
  <c r="U388" i="24"/>
  <c r="U389" i="24"/>
  <c r="U390" i="24"/>
  <c r="U391" i="24"/>
  <c r="U392" i="24"/>
  <c r="U393" i="24"/>
  <c r="U394" i="24"/>
  <c r="U395" i="24"/>
  <c r="U396" i="24"/>
  <c r="U397" i="24"/>
  <c r="U398" i="24"/>
  <c r="U399" i="24"/>
  <c r="U400" i="24"/>
  <c r="U401" i="24"/>
  <c r="U402" i="24"/>
  <c r="U403" i="24"/>
  <c r="U404" i="24"/>
  <c r="U405" i="24"/>
  <c r="U406" i="24"/>
  <c r="U407" i="24"/>
  <c r="U408" i="24"/>
  <c r="U409" i="24"/>
  <c r="U410" i="24"/>
  <c r="U411" i="24"/>
  <c r="U412" i="24"/>
  <c r="U413" i="24"/>
  <c r="U414" i="24"/>
  <c r="U415" i="24"/>
  <c r="U416" i="24"/>
  <c r="U417" i="24"/>
  <c r="U418" i="24"/>
  <c r="U419" i="24"/>
  <c r="U420" i="24"/>
  <c r="U421" i="24"/>
  <c r="U422" i="24"/>
  <c r="U423" i="24"/>
  <c r="U424" i="24"/>
  <c r="U425" i="24"/>
  <c r="U426" i="24"/>
  <c r="U427" i="24"/>
  <c r="U428" i="24"/>
  <c r="U429" i="24"/>
  <c r="U430" i="24"/>
  <c r="U431" i="24"/>
  <c r="U432" i="24"/>
  <c r="U433" i="24"/>
  <c r="U434" i="24"/>
  <c r="U435" i="24"/>
  <c r="U436" i="24"/>
  <c r="U437" i="24"/>
  <c r="U438" i="24"/>
  <c r="U439" i="24"/>
  <c r="U440" i="24"/>
  <c r="U441" i="24"/>
  <c r="U442" i="24"/>
  <c r="U443" i="24"/>
  <c r="U444" i="24"/>
  <c r="U445" i="24"/>
  <c r="U446" i="24"/>
  <c r="U447" i="24"/>
  <c r="U448" i="24"/>
  <c r="U449" i="24"/>
  <c r="U450" i="24"/>
  <c r="U451" i="24"/>
  <c r="U452" i="24"/>
  <c r="U453" i="24"/>
  <c r="U454" i="24"/>
  <c r="U455" i="24"/>
  <c r="U456" i="24"/>
  <c r="U457" i="24"/>
  <c r="U458" i="24"/>
  <c r="U459" i="24"/>
  <c r="U460" i="24"/>
  <c r="U461" i="24"/>
  <c r="U462" i="24"/>
  <c r="U463" i="24"/>
  <c r="U464" i="24"/>
  <c r="U465" i="24"/>
  <c r="U466" i="24"/>
  <c r="U467" i="24"/>
  <c r="U468" i="24"/>
  <c r="U469" i="24"/>
  <c r="U470" i="24"/>
  <c r="U471" i="24"/>
  <c r="U472" i="24"/>
  <c r="U473" i="24"/>
  <c r="U474" i="24"/>
  <c r="U475" i="24"/>
  <c r="U476" i="24"/>
  <c r="U477" i="24"/>
  <c r="U478" i="24"/>
  <c r="U479" i="24"/>
  <c r="U480" i="24"/>
  <c r="U481" i="24"/>
  <c r="U482" i="24"/>
  <c r="U483" i="24"/>
  <c r="U484" i="24"/>
  <c r="U485" i="24"/>
  <c r="U486" i="24"/>
  <c r="U487" i="24"/>
  <c r="U488" i="24"/>
  <c r="U489" i="24"/>
  <c r="U490" i="24"/>
  <c r="U491" i="24"/>
  <c r="U492" i="24"/>
  <c r="U493" i="24"/>
  <c r="U494" i="24"/>
  <c r="U495" i="24"/>
  <c r="U496" i="24"/>
  <c r="U497" i="24"/>
  <c r="U498" i="24"/>
  <c r="U499" i="24"/>
  <c r="U500" i="24"/>
  <c r="U501" i="24"/>
  <c r="U502" i="24"/>
  <c r="U503" i="24"/>
  <c r="U504" i="24"/>
  <c r="U5" i="24"/>
  <c r="T6" i="24"/>
  <c r="T7" i="24"/>
  <c r="T8" i="24"/>
  <c r="T9" i="24"/>
  <c r="T10" i="24"/>
  <c r="T11" i="24"/>
  <c r="T12" i="24"/>
  <c r="T13" i="24"/>
  <c r="T14" i="24"/>
  <c r="T15" i="24"/>
  <c r="T16" i="24"/>
  <c r="T17" i="24"/>
  <c r="T18" i="24"/>
  <c r="T19" i="24"/>
  <c r="T21" i="24"/>
  <c r="T23" i="24"/>
  <c r="T24" i="24"/>
  <c r="T25" i="24"/>
  <c r="T26" i="24"/>
  <c r="T27" i="24"/>
  <c r="T28" i="24"/>
  <c r="T29" i="24"/>
  <c r="T30" i="24"/>
  <c r="T31" i="24"/>
  <c r="T32" i="24"/>
  <c r="T33" i="24"/>
  <c r="T34" i="24"/>
  <c r="T35" i="24"/>
  <c r="T36" i="24"/>
  <c r="T37" i="24"/>
  <c r="T38" i="24"/>
  <c r="T39" i="24"/>
  <c r="T40" i="24"/>
  <c r="T41" i="24"/>
  <c r="T42" i="24"/>
  <c r="T43" i="24"/>
  <c r="T44" i="24"/>
  <c r="T45" i="24"/>
  <c r="T46" i="24"/>
  <c r="T47" i="24"/>
  <c r="T48" i="24"/>
  <c r="T49" i="24"/>
  <c r="T50" i="24"/>
  <c r="T51" i="24"/>
  <c r="T52" i="24"/>
  <c r="T53" i="24"/>
  <c r="T54" i="24"/>
  <c r="T55" i="24"/>
  <c r="T56" i="24"/>
  <c r="T57" i="24"/>
  <c r="T58" i="24"/>
  <c r="T59" i="24"/>
  <c r="T60" i="24"/>
  <c r="T61" i="24"/>
  <c r="T63" i="24"/>
  <c r="T64" i="24"/>
  <c r="T65" i="24"/>
  <c r="T68" i="24"/>
  <c r="T70" i="24"/>
  <c r="T71" i="24"/>
  <c r="T72" i="24"/>
  <c r="T73" i="24"/>
  <c r="T74" i="24"/>
  <c r="T75" i="24"/>
  <c r="T76" i="24"/>
  <c r="T77" i="24"/>
  <c r="T78" i="24"/>
  <c r="T79" i="24"/>
  <c r="T80" i="24"/>
  <c r="T81" i="24"/>
  <c r="T82" i="24"/>
  <c r="T83" i="24"/>
  <c r="T84" i="24"/>
  <c r="T85" i="24"/>
  <c r="T86" i="24"/>
  <c r="T87" i="24"/>
  <c r="T88" i="24"/>
  <c r="T89" i="24"/>
  <c r="T90" i="24"/>
  <c r="T92" i="24"/>
  <c r="T93" i="24"/>
  <c r="T94" i="24"/>
  <c r="T95" i="24"/>
  <c r="T96" i="24"/>
  <c r="T97" i="24"/>
  <c r="T98" i="24"/>
  <c r="T99" i="24"/>
  <c r="T100" i="24"/>
  <c r="T101" i="24"/>
  <c r="T102" i="24"/>
  <c r="T103" i="24"/>
  <c r="T104" i="24"/>
  <c r="T105" i="24"/>
  <c r="T106" i="24"/>
  <c r="T107" i="24"/>
  <c r="T108" i="24"/>
  <c r="T109" i="24"/>
  <c r="T110" i="24"/>
  <c r="T111" i="24"/>
  <c r="T112" i="24"/>
  <c r="T113" i="24"/>
  <c r="T114" i="24"/>
  <c r="T115" i="24"/>
  <c r="T116" i="24"/>
  <c r="T117" i="24"/>
  <c r="T118" i="24"/>
  <c r="T119" i="24"/>
  <c r="T120" i="24"/>
  <c r="T121" i="24"/>
  <c r="T122" i="24"/>
  <c r="T123" i="24"/>
  <c r="T124" i="24"/>
  <c r="T126" i="24"/>
  <c r="T127" i="24"/>
  <c r="T128" i="24"/>
  <c r="T129" i="24"/>
  <c r="T130" i="24"/>
  <c r="T131" i="24"/>
  <c r="T132" i="24"/>
  <c r="T133" i="24"/>
  <c r="T134" i="24"/>
  <c r="T135" i="24"/>
  <c r="T136" i="24"/>
  <c r="T137" i="24"/>
  <c r="T138" i="24"/>
  <c r="T139" i="24"/>
  <c r="T140" i="24"/>
  <c r="T141" i="24"/>
  <c r="T142" i="24"/>
  <c r="T143" i="24"/>
  <c r="T144" i="24"/>
  <c r="T145" i="24"/>
  <c r="T146" i="24"/>
  <c r="T147" i="24"/>
  <c r="T148" i="24"/>
  <c r="T149" i="24"/>
  <c r="T150" i="24"/>
  <c r="T151" i="24"/>
  <c r="T152" i="24"/>
  <c r="T153" i="24"/>
  <c r="T154" i="24"/>
  <c r="T155" i="24"/>
  <c r="T156" i="24"/>
  <c r="T157" i="24"/>
  <c r="T158" i="24"/>
  <c r="T160" i="24"/>
  <c r="T161" i="24"/>
  <c r="T162" i="24"/>
  <c r="T163" i="24"/>
  <c r="T164" i="24"/>
  <c r="T165" i="24"/>
  <c r="T166" i="24"/>
  <c r="T167" i="24"/>
  <c r="T168" i="24"/>
  <c r="T169" i="24"/>
  <c r="T170" i="24"/>
  <c r="T171" i="24"/>
  <c r="T172" i="24"/>
  <c r="T173" i="24"/>
  <c r="T174" i="24"/>
  <c r="T175" i="24"/>
  <c r="T176" i="24"/>
  <c r="T177" i="24"/>
  <c r="T179" i="24"/>
  <c r="T180" i="24"/>
  <c r="T181" i="24"/>
  <c r="T182" i="24"/>
  <c r="T183" i="24"/>
  <c r="T184" i="24"/>
  <c r="T185" i="24"/>
  <c r="T186" i="24"/>
  <c r="T187" i="24"/>
  <c r="T188" i="24"/>
  <c r="T189" i="24"/>
  <c r="T190" i="24"/>
  <c r="T191" i="24"/>
  <c r="T192" i="24"/>
  <c r="T193" i="24"/>
  <c r="T194" i="24"/>
  <c r="T195" i="24"/>
  <c r="T196" i="24"/>
  <c r="T197" i="24"/>
  <c r="T198" i="24"/>
  <c r="T199" i="24"/>
  <c r="T200" i="24"/>
  <c r="T201" i="24"/>
  <c r="T202" i="24"/>
  <c r="T203" i="24"/>
  <c r="T204" i="24"/>
  <c r="T205" i="24"/>
  <c r="T206" i="24"/>
  <c r="T207" i="24"/>
  <c r="T208" i="24"/>
  <c r="T209" i="24"/>
  <c r="T210" i="24"/>
  <c r="T211" i="24"/>
  <c r="T212" i="24"/>
  <c r="T213" i="24"/>
  <c r="T214" i="24"/>
  <c r="T215" i="24"/>
  <c r="T216" i="24"/>
  <c r="T217" i="24"/>
  <c r="T218" i="24"/>
  <c r="T219" i="24"/>
  <c r="T220" i="24"/>
  <c r="T221" i="24"/>
  <c r="T222" i="24"/>
  <c r="T223" i="24"/>
  <c r="T224" i="24"/>
  <c r="T225" i="24"/>
  <c r="T226" i="24"/>
  <c r="T227" i="24"/>
  <c r="T228" i="24"/>
  <c r="T229" i="24"/>
  <c r="T230" i="24"/>
  <c r="T231" i="24"/>
  <c r="T232" i="24"/>
  <c r="T233" i="24"/>
  <c r="T234" i="24"/>
  <c r="T235" i="24"/>
  <c r="T236" i="24"/>
  <c r="T237" i="24"/>
  <c r="T238" i="24"/>
  <c r="T239" i="24"/>
  <c r="T240" i="24"/>
  <c r="T242" i="24"/>
  <c r="T243" i="24"/>
  <c r="T244" i="24"/>
  <c r="T246" i="24"/>
  <c r="T247" i="24"/>
  <c r="T248" i="24"/>
  <c r="T249" i="24"/>
  <c r="T250" i="24"/>
  <c r="T251" i="24"/>
  <c r="T252" i="24"/>
  <c r="T253" i="24"/>
  <c r="T254" i="24"/>
  <c r="T255" i="24"/>
  <c r="T256" i="24"/>
  <c r="T257" i="24"/>
  <c r="T258" i="24"/>
  <c r="T259" i="24"/>
  <c r="T260" i="24"/>
  <c r="T261" i="24"/>
  <c r="T262" i="24"/>
  <c r="T263" i="24"/>
  <c r="T264" i="24"/>
  <c r="T265" i="24"/>
  <c r="T267" i="24"/>
  <c r="T268" i="24"/>
  <c r="T269" i="24"/>
  <c r="T270" i="24"/>
  <c r="T271" i="24"/>
  <c r="T272" i="24"/>
  <c r="T273" i="24"/>
  <c r="T274" i="24"/>
  <c r="T275" i="24"/>
  <c r="T276" i="24"/>
  <c r="T277" i="24"/>
  <c r="T278" i="24"/>
  <c r="T279" i="24"/>
  <c r="T280" i="24"/>
  <c r="T281" i="24"/>
  <c r="T283" i="24"/>
  <c r="T284" i="24"/>
  <c r="T286" i="24"/>
  <c r="T287" i="24"/>
  <c r="T288" i="24"/>
  <c r="T289" i="24"/>
  <c r="T290" i="24"/>
  <c r="T291" i="24"/>
  <c r="T292" i="24"/>
  <c r="T293" i="24"/>
  <c r="T294" i="24"/>
  <c r="T295" i="24"/>
  <c r="T296" i="24"/>
  <c r="T297" i="24"/>
  <c r="T298" i="24"/>
  <c r="T299" i="24"/>
  <c r="T300" i="24"/>
  <c r="T301" i="24"/>
  <c r="T302" i="24"/>
  <c r="T303" i="24"/>
  <c r="T304" i="24"/>
  <c r="T305" i="24"/>
  <c r="T307" i="24"/>
  <c r="T308" i="24"/>
  <c r="T309" i="24"/>
  <c r="T310" i="24"/>
  <c r="T311" i="24"/>
  <c r="T312" i="24"/>
  <c r="T313" i="24"/>
  <c r="T314" i="24"/>
  <c r="T315" i="24"/>
  <c r="T316" i="24"/>
  <c r="T317" i="24"/>
  <c r="T318" i="24"/>
  <c r="T319" i="24"/>
  <c r="T320" i="24"/>
  <c r="T321" i="24"/>
  <c r="T322" i="24"/>
  <c r="T323" i="24"/>
  <c r="T324" i="24"/>
  <c r="T325" i="24"/>
  <c r="T326" i="24"/>
  <c r="T327" i="24"/>
  <c r="T328" i="24"/>
  <c r="T329" i="24"/>
  <c r="T330" i="24"/>
  <c r="T331" i="24"/>
  <c r="T332" i="24"/>
  <c r="T333" i="24"/>
  <c r="T334" i="24"/>
  <c r="T336" i="24"/>
  <c r="T337" i="24"/>
  <c r="T338" i="24"/>
  <c r="T340" i="24"/>
  <c r="T342" i="24"/>
  <c r="T343" i="24"/>
  <c r="T344" i="24"/>
  <c r="T345" i="24"/>
  <c r="T346" i="24"/>
  <c r="T347" i="24"/>
  <c r="T348" i="24"/>
  <c r="T349" i="24"/>
  <c r="T350" i="24"/>
  <c r="T351" i="24"/>
  <c r="T352" i="24"/>
  <c r="T353" i="24"/>
  <c r="T354" i="24"/>
  <c r="T355" i="24"/>
  <c r="T356" i="24"/>
  <c r="T357" i="24"/>
  <c r="T358" i="24"/>
  <c r="T359" i="24"/>
  <c r="T360" i="24"/>
  <c r="T361" i="24"/>
  <c r="T362" i="24"/>
  <c r="T363" i="24"/>
  <c r="T364" i="24"/>
  <c r="T365" i="24"/>
  <c r="T366" i="24"/>
  <c r="T367" i="24"/>
  <c r="T368" i="24"/>
  <c r="T369" i="24"/>
  <c r="T370" i="24"/>
  <c r="T371" i="24"/>
  <c r="T372" i="24"/>
  <c r="T373" i="24"/>
  <c r="T374" i="24"/>
  <c r="T375" i="24"/>
  <c r="T376" i="24"/>
  <c r="T377" i="24"/>
  <c r="T378" i="24"/>
  <c r="T379" i="24"/>
  <c r="T380" i="24"/>
  <c r="T381" i="24"/>
  <c r="T382" i="24"/>
  <c r="T383" i="24"/>
  <c r="T384" i="24"/>
  <c r="T385" i="24"/>
  <c r="T386" i="24"/>
  <c r="T387" i="24"/>
  <c r="T388" i="24"/>
  <c r="T389" i="24"/>
  <c r="T390" i="24"/>
  <c r="T391" i="24"/>
  <c r="T392" i="24"/>
  <c r="T393" i="24"/>
  <c r="T395" i="24"/>
  <c r="T396" i="24"/>
  <c r="T397" i="24"/>
  <c r="T398" i="24"/>
  <c r="T399" i="24"/>
  <c r="T400" i="24"/>
  <c r="T401" i="24"/>
  <c r="T402" i="24"/>
  <c r="T403" i="24"/>
  <c r="T404" i="24"/>
  <c r="T405" i="24"/>
  <c r="T406" i="24"/>
  <c r="T407" i="24"/>
  <c r="T408" i="24"/>
  <c r="T409" i="24"/>
  <c r="T410" i="24"/>
  <c r="T411" i="24"/>
  <c r="T412" i="24"/>
  <c r="T413" i="24"/>
  <c r="T414" i="24"/>
  <c r="T415" i="24"/>
  <c r="T416" i="24"/>
  <c r="T417" i="24"/>
  <c r="T418" i="24"/>
  <c r="T419" i="24"/>
  <c r="T420" i="24"/>
  <c r="T421" i="24"/>
  <c r="T423" i="24"/>
  <c r="T424" i="24"/>
  <c r="T425" i="24"/>
  <c r="T426" i="24"/>
  <c r="T427" i="24"/>
  <c r="T428" i="24"/>
  <c r="T429" i="24"/>
  <c r="T430" i="24"/>
  <c r="T431" i="24"/>
  <c r="T432" i="24"/>
  <c r="T433" i="24"/>
  <c r="T434" i="24"/>
  <c r="T435" i="24"/>
  <c r="T436" i="24"/>
  <c r="T437" i="24"/>
  <c r="T438" i="24"/>
  <c r="T439" i="24"/>
  <c r="T440" i="24"/>
  <c r="T441" i="24"/>
  <c r="T442" i="24"/>
  <c r="T443" i="24"/>
  <c r="T444" i="24"/>
  <c r="T445" i="24"/>
  <c r="T446" i="24"/>
  <c r="T447" i="24"/>
  <c r="T448" i="24"/>
  <c r="T449" i="24"/>
  <c r="T450" i="24"/>
  <c r="T451" i="24"/>
  <c r="T452" i="24"/>
  <c r="T453" i="24"/>
  <c r="T454" i="24"/>
  <c r="T455" i="24"/>
  <c r="T456" i="24"/>
  <c r="T457" i="24"/>
  <c r="T458" i="24"/>
  <c r="T459" i="24"/>
  <c r="T460" i="24"/>
  <c r="T461" i="24"/>
  <c r="T462" i="24"/>
  <c r="T463" i="24"/>
  <c r="T464" i="24"/>
  <c r="T465" i="24"/>
  <c r="T466" i="24"/>
  <c r="T467" i="24"/>
  <c r="T468" i="24"/>
  <c r="T469" i="24"/>
  <c r="T470" i="24"/>
  <c r="T471" i="24"/>
  <c r="T472" i="24"/>
  <c r="T473" i="24"/>
  <c r="T474" i="24"/>
  <c r="T475" i="24"/>
  <c r="T476" i="24"/>
  <c r="T477" i="24"/>
  <c r="T478" i="24"/>
  <c r="T480" i="24"/>
  <c r="T481" i="24"/>
  <c r="T482" i="24"/>
  <c r="T483" i="24"/>
  <c r="T484" i="24"/>
  <c r="T485" i="24"/>
  <c r="T486" i="24"/>
  <c r="T487" i="24"/>
  <c r="T488" i="24"/>
  <c r="T489" i="24"/>
  <c r="T490" i="24"/>
  <c r="T491" i="24"/>
  <c r="T492" i="24"/>
  <c r="T493" i="24"/>
  <c r="T494" i="24"/>
  <c r="T495" i="24"/>
  <c r="T496" i="24"/>
  <c r="T497" i="24"/>
  <c r="T498" i="24"/>
  <c r="T499" i="24"/>
  <c r="T500" i="24"/>
  <c r="T501" i="24"/>
  <c r="T502" i="24"/>
  <c r="T503" i="24"/>
  <c r="T504" i="24"/>
  <c r="T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S205" i="24"/>
  <c r="S206" i="24"/>
  <c r="S207" i="24"/>
  <c r="S208" i="24"/>
  <c r="S209" i="24"/>
  <c r="S210" i="24"/>
  <c r="S211" i="24"/>
  <c r="S212" i="24"/>
  <c r="S213" i="24"/>
  <c r="S214" i="24"/>
  <c r="S215" i="24"/>
  <c r="S216" i="24"/>
  <c r="S217" i="24"/>
  <c r="S218" i="24"/>
  <c r="S219" i="24"/>
  <c r="S220" i="24"/>
  <c r="S221" i="24"/>
  <c r="S222" i="24"/>
  <c r="S223" i="24"/>
  <c r="S224" i="24"/>
  <c r="S225" i="24"/>
  <c r="S226" i="24"/>
  <c r="S227" i="24"/>
  <c r="S228" i="24"/>
  <c r="S229" i="24"/>
  <c r="S230" i="24"/>
  <c r="S231" i="24"/>
  <c r="S232" i="24"/>
  <c r="S233" i="24"/>
  <c r="S234" i="24"/>
  <c r="S235" i="24"/>
  <c r="S236" i="24"/>
  <c r="S237" i="24"/>
  <c r="S238" i="24"/>
  <c r="S239" i="24"/>
  <c r="S240" i="24"/>
  <c r="S241" i="24"/>
  <c r="S242" i="24"/>
  <c r="S243" i="24"/>
  <c r="S244" i="24"/>
  <c r="S245" i="24"/>
  <c r="S246" i="24"/>
  <c r="S247" i="24"/>
  <c r="S248" i="24"/>
  <c r="S249" i="24"/>
  <c r="S250" i="24"/>
  <c r="S251" i="24"/>
  <c r="S252" i="24"/>
  <c r="S253" i="24"/>
  <c r="S254" i="24"/>
  <c r="S255" i="24"/>
  <c r="S256" i="24"/>
  <c r="S257" i="24"/>
  <c r="S258" i="24"/>
  <c r="S259" i="24"/>
  <c r="S260" i="24"/>
  <c r="S261" i="24"/>
  <c r="S262" i="24"/>
  <c r="S263" i="24"/>
  <c r="S264" i="24"/>
  <c r="S265" i="24"/>
  <c r="S266" i="24"/>
  <c r="S267" i="24"/>
  <c r="S268" i="24"/>
  <c r="S269" i="24"/>
  <c r="S270" i="24"/>
  <c r="S271" i="24"/>
  <c r="S272" i="24"/>
  <c r="S273" i="24"/>
  <c r="S274" i="24"/>
  <c r="S275" i="24"/>
  <c r="S276" i="24"/>
  <c r="S277" i="24"/>
  <c r="S278" i="24"/>
  <c r="S279" i="24"/>
  <c r="S280" i="24"/>
  <c r="S281" i="24"/>
  <c r="S282" i="24"/>
  <c r="S283" i="24"/>
  <c r="S284" i="24"/>
  <c r="S285" i="24"/>
  <c r="S286" i="24"/>
  <c r="S287" i="24"/>
  <c r="S288" i="24"/>
  <c r="S289" i="24"/>
  <c r="S290" i="24"/>
  <c r="S291" i="24"/>
  <c r="S292" i="24"/>
  <c r="S293" i="24"/>
  <c r="S294" i="24"/>
  <c r="S295" i="24"/>
  <c r="S296" i="24"/>
  <c r="S297" i="24"/>
  <c r="S298" i="24"/>
  <c r="S299" i="24"/>
  <c r="S300" i="24"/>
  <c r="S301" i="24"/>
  <c r="S302" i="24"/>
  <c r="S303" i="24"/>
  <c r="S304" i="24"/>
  <c r="S305" i="24"/>
  <c r="S306" i="24"/>
  <c r="S307" i="24"/>
  <c r="S308" i="24"/>
  <c r="S309" i="24"/>
  <c r="S310" i="24"/>
  <c r="S311" i="24"/>
  <c r="S312" i="24"/>
  <c r="S313" i="24"/>
  <c r="S314" i="24"/>
  <c r="S315" i="24"/>
  <c r="S316" i="24"/>
  <c r="S317" i="24"/>
  <c r="S318" i="24"/>
  <c r="S319" i="24"/>
  <c r="S320" i="24"/>
  <c r="S321" i="24"/>
  <c r="S322" i="24"/>
  <c r="S323" i="24"/>
  <c r="S324" i="24"/>
  <c r="S325" i="24"/>
  <c r="S326" i="24"/>
  <c r="S327" i="24"/>
  <c r="S328" i="24"/>
  <c r="S329" i="24"/>
  <c r="S330" i="24"/>
  <c r="S331" i="24"/>
  <c r="S332" i="24"/>
  <c r="S333" i="24"/>
  <c r="S334" i="24"/>
  <c r="S335" i="24"/>
  <c r="S336" i="24"/>
  <c r="S337" i="24"/>
  <c r="S338" i="24"/>
  <c r="S339" i="24"/>
  <c r="S340" i="24"/>
  <c r="S341" i="24"/>
  <c r="S342" i="24"/>
  <c r="S343" i="24"/>
  <c r="S344" i="24"/>
  <c r="S345" i="24"/>
  <c r="S346" i="24"/>
  <c r="S347" i="24"/>
  <c r="S348" i="24"/>
  <c r="S349" i="24"/>
  <c r="S350" i="24"/>
  <c r="S351" i="24"/>
  <c r="S352" i="24"/>
  <c r="S353" i="24"/>
  <c r="S354" i="24"/>
  <c r="S355" i="24"/>
  <c r="S356" i="24"/>
  <c r="S357" i="24"/>
  <c r="S358" i="24"/>
  <c r="S359" i="24"/>
  <c r="S360" i="24"/>
  <c r="S361" i="24"/>
  <c r="S362" i="24"/>
  <c r="S363" i="24"/>
  <c r="S364" i="24"/>
  <c r="S365" i="24"/>
  <c r="S366" i="24"/>
  <c r="S367" i="24"/>
  <c r="S368" i="24"/>
  <c r="S369" i="24"/>
  <c r="S370" i="24"/>
  <c r="S371" i="24"/>
  <c r="S372" i="24"/>
  <c r="S373" i="24"/>
  <c r="S374" i="24"/>
  <c r="S375" i="24"/>
  <c r="S376" i="24"/>
  <c r="S377" i="24"/>
  <c r="S378" i="24"/>
  <c r="S379" i="24"/>
  <c r="S380" i="24"/>
  <c r="S381" i="24"/>
  <c r="S382" i="24"/>
  <c r="S383" i="24"/>
  <c r="S384" i="24"/>
  <c r="S385" i="24"/>
  <c r="S386" i="24"/>
  <c r="S387" i="24"/>
  <c r="S388" i="24"/>
  <c r="S389" i="24"/>
  <c r="S390" i="24"/>
  <c r="S391" i="24"/>
  <c r="S392" i="24"/>
  <c r="S393" i="24"/>
  <c r="S394" i="24"/>
  <c r="S395" i="24"/>
  <c r="S396" i="24"/>
  <c r="S397" i="24"/>
  <c r="S398" i="24"/>
  <c r="S399" i="24"/>
  <c r="S400" i="24"/>
  <c r="S401" i="24"/>
  <c r="S402" i="24"/>
  <c r="S403" i="24"/>
  <c r="S404" i="24"/>
  <c r="S405" i="24"/>
  <c r="S406" i="24"/>
  <c r="S407" i="24"/>
  <c r="S408" i="24"/>
  <c r="S409" i="24"/>
  <c r="S410" i="24"/>
  <c r="S411" i="24"/>
  <c r="S412" i="24"/>
  <c r="S413" i="24"/>
  <c r="S414" i="24"/>
  <c r="S415" i="24"/>
  <c r="S416" i="24"/>
  <c r="S417" i="24"/>
  <c r="S418" i="24"/>
  <c r="S419" i="24"/>
  <c r="S420" i="24"/>
  <c r="S421" i="24"/>
  <c r="S422" i="24"/>
  <c r="S423" i="24"/>
  <c r="S424" i="24"/>
  <c r="S425" i="24"/>
  <c r="S426" i="24"/>
  <c r="S427" i="24"/>
  <c r="S428" i="24"/>
  <c r="S429" i="24"/>
  <c r="S430" i="24"/>
  <c r="S431" i="24"/>
  <c r="S432" i="24"/>
  <c r="S433" i="24"/>
  <c r="S434" i="24"/>
  <c r="S435" i="24"/>
  <c r="S436" i="24"/>
  <c r="S437" i="24"/>
  <c r="S438" i="24"/>
  <c r="S439" i="24"/>
  <c r="S440" i="24"/>
  <c r="S441" i="24"/>
  <c r="S442" i="24"/>
  <c r="S443" i="24"/>
  <c r="S444" i="24"/>
  <c r="S445" i="24"/>
  <c r="S446" i="24"/>
  <c r="S447" i="24"/>
  <c r="S448" i="24"/>
  <c r="S449" i="24"/>
  <c r="S450" i="24"/>
  <c r="S451" i="24"/>
  <c r="S452" i="24"/>
  <c r="S453" i="24"/>
  <c r="S454" i="24"/>
  <c r="S455" i="24"/>
  <c r="S456" i="24"/>
  <c r="S457" i="24"/>
  <c r="S458" i="24"/>
  <c r="S459" i="24"/>
  <c r="S460" i="24"/>
  <c r="S461" i="24"/>
  <c r="S462" i="24"/>
  <c r="S463" i="24"/>
  <c r="S464" i="24"/>
  <c r="S465" i="24"/>
  <c r="S466" i="24"/>
  <c r="S467" i="24"/>
  <c r="S468" i="24"/>
  <c r="S469" i="24"/>
  <c r="S470" i="24"/>
  <c r="S471" i="24"/>
  <c r="S472" i="24"/>
  <c r="S473" i="24"/>
  <c r="S474" i="24"/>
  <c r="S475" i="24"/>
  <c r="S476" i="24"/>
  <c r="S477" i="24"/>
  <c r="S478" i="24"/>
  <c r="S479" i="24"/>
  <c r="S480" i="24"/>
  <c r="S481" i="24"/>
  <c r="S482" i="24"/>
  <c r="S483" i="24"/>
  <c r="S484" i="24"/>
  <c r="S485" i="24"/>
  <c r="S486" i="24"/>
  <c r="S487" i="24"/>
  <c r="S488" i="24"/>
  <c r="S489" i="24"/>
  <c r="S490" i="24"/>
  <c r="S491" i="24"/>
  <c r="S492" i="24"/>
  <c r="S493" i="24"/>
  <c r="S494" i="24"/>
  <c r="S495" i="24"/>
  <c r="S496" i="24"/>
  <c r="S497" i="24"/>
  <c r="S498" i="24"/>
  <c r="S499" i="24"/>
  <c r="S500" i="24"/>
  <c r="S501" i="24"/>
  <c r="S502" i="24"/>
  <c r="S503" i="24"/>
  <c r="S504" i="24"/>
  <c r="S5" i="24"/>
  <c r="R6" i="24"/>
  <c r="R7" i="24"/>
  <c r="R8" i="24"/>
  <c r="R9" i="24"/>
  <c r="R10" i="24"/>
  <c r="R11" i="24"/>
  <c r="R12" i="24"/>
  <c r="R13" i="24"/>
  <c r="R14" i="24"/>
  <c r="R15" i="24"/>
  <c r="R16" i="24"/>
  <c r="R17" i="24"/>
  <c r="R18" i="24"/>
  <c r="R19" i="24"/>
  <c r="R20" i="24"/>
  <c r="R21" i="24"/>
  <c r="R22" i="24"/>
  <c r="R23" i="24"/>
  <c r="R24" i="24"/>
  <c r="R25" i="24"/>
  <c r="R26" i="24"/>
  <c r="R27" i="24"/>
  <c r="R28" i="24"/>
  <c r="R29" i="24"/>
  <c r="R30" i="24"/>
  <c r="R31" i="24"/>
  <c r="R32" i="24"/>
  <c r="R33" i="24"/>
  <c r="R34" i="24"/>
  <c r="R35" i="24"/>
  <c r="R36" i="24"/>
  <c r="R37" i="24"/>
  <c r="R38" i="24"/>
  <c r="R39" i="24"/>
  <c r="R40" i="24"/>
  <c r="R41" i="24"/>
  <c r="R42" i="24"/>
  <c r="R43" i="24"/>
  <c r="R44" i="24"/>
  <c r="R45" i="24"/>
  <c r="R46" i="24"/>
  <c r="R47" i="24"/>
  <c r="R48" i="24"/>
  <c r="R49" i="24"/>
  <c r="R50" i="24"/>
  <c r="R51" i="24"/>
  <c r="R52" i="24"/>
  <c r="R53" i="24"/>
  <c r="R54" i="24"/>
  <c r="R55" i="24"/>
  <c r="R56" i="24"/>
  <c r="R57" i="24"/>
  <c r="R58" i="24"/>
  <c r="R59" i="24"/>
  <c r="R60" i="24"/>
  <c r="R61" i="24"/>
  <c r="R62" i="24"/>
  <c r="R63" i="24"/>
  <c r="R64" i="24"/>
  <c r="R65" i="24"/>
  <c r="R66" i="24"/>
  <c r="R67" i="24"/>
  <c r="R68" i="24"/>
  <c r="R69" i="24"/>
  <c r="R70" i="24"/>
  <c r="R71" i="24"/>
  <c r="R72" i="24"/>
  <c r="R73" i="24"/>
  <c r="R74" i="24"/>
  <c r="R75" i="24"/>
  <c r="R76" i="24"/>
  <c r="R77" i="24"/>
  <c r="R78" i="24"/>
  <c r="R79" i="24"/>
  <c r="R80" i="24"/>
  <c r="R81" i="24"/>
  <c r="R82" i="24"/>
  <c r="R83" i="24"/>
  <c r="R84" i="24"/>
  <c r="R85" i="24"/>
  <c r="R86" i="24"/>
  <c r="R87" i="24"/>
  <c r="R88" i="24"/>
  <c r="R89" i="24"/>
  <c r="R90" i="24"/>
  <c r="R91" i="24"/>
  <c r="R92" i="24"/>
  <c r="R93" i="24"/>
  <c r="R94" i="24"/>
  <c r="R95" i="24"/>
  <c r="R96" i="24"/>
  <c r="R97" i="24"/>
  <c r="R98" i="24"/>
  <c r="R99" i="24"/>
  <c r="R100" i="24"/>
  <c r="R101" i="24"/>
  <c r="R102" i="24"/>
  <c r="R103" i="24"/>
  <c r="R104" i="24"/>
  <c r="R105" i="24"/>
  <c r="R106" i="24"/>
  <c r="R107" i="24"/>
  <c r="R108" i="24"/>
  <c r="R109" i="24"/>
  <c r="R110" i="24"/>
  <c r="R111" i="24"/>
  <c r="R112" i="24"/>
  <c r="R113" i="24"/>
  <c r="R114" i="24"/>
  <c r="R115" i="24"/>
  <c r="R116" i="24"/>
  <c r="R117" i="24"/>
  <c r="R118" i="24"/>
  <c r="R119" i="24"/>
  <c r="R120" i="24"/>
  <c r="R121" i="24"/>
  <c r="R122" i="24"/>
  <c r="R123" i="24"/>
  <c r="R124" i="24"/>
  <c r="R125" i="24"/>
  <c r="R126" i="24"/>
  <c r="R127" i="24"/>
  <c r="R128" i="24"/>
  <c r="R129" i="24"/>
  <c r="R130" i="24"/>
  <c r="R131" i="24"/>
  <c r="R132" i="24"/>
  <c r="R133" i="24"/>
  <c r="R134" i="24"/>
  <c r="R135" i="24"/>
  <c r="R136" i="24"/>
  <c r="R137" i="24"/>
  <c r="R138" i="24"/>
  <c r="R139" i="24"/>
  <c r="R140" i="24"/>
  <c r="R141" i="24"/>
  <c r="R142" i="24"/>
  <c r="R143" i="24"/>
  <c r="R144" i="24"/>
  <c r="R145" i="24"/>
  <c r="R146" i="24"/>
  <c r="R147" i="24"/>
  <c r="R148" i="24"/>
  <c r="R149" i="24"/>
  <c r="R150" i="24"/>
  <c r="R151" i="24"/>
  <c r="R152" i="24"/>
  <c r="R153" i="24"/>
  <c r="R154" i="24"/>
  <c r="R155" i="24"/>
  <c r="R156" i="24"/>
  <c r="R157" i="24"/>
  <c r="R158" i="24"/>
  <c r="R159" i="24"/>
  <c r="R160" i="24"/>
  <c r="R161" i="24"/>
  <c r="R162" i="24"/>
  <c r="R163" i="24"/>
  <c r="R164" i="24"/>
  <c r="R165" i="24"/>
  <c r="R166" i="24"/>
  <c r="R167" i="24"/>
  <c r="R168" i="24"/>
  <c r="R169" i="24"/>
  <c r="R170" i="24"/>
  <c r="R171" i="24"/>
  <c r="R172" i="24"/>
  <c r="R173" i="24"/>
  <c r="R174" i="24"/>
  <c r="R175" i="24"/>
  <c r="R176" i="24"/>
  <c r="R177" i="24"/>
  <c r="R178" i="24"/>
  <c r="R179" i="24"/>
  <c r="R180" i="24"/>
  <c r="R181" i="24"/>
  <c r="R182" i="24"/>
  <c r="R183" i="24"/>
  <c r="R184" i="24"/>
  <c r="R185" i="24"/>
  <c r="R186" i="24"/>
  <c r="R187" i="24"/>
  <c r="R188" i="24"/>
  <c r="R189" i="24"/>
  <c r="R190" i="24"/>
  <c r="R191" i="24"/>
  <c r="R192" i="24"/>
  <c r="R193" i="24"/>
  <c r="R194" i="24"/>
  <c r="R195" i="24"/>
  <c r="R196" i="24"/>
  <c r="R197" i="24"/>
  <c r="R198" i="24"/>
  <c r="R199" i="24"/>
  <c r="R200" i="24"/>
  <c r="R201" i="24"/>
  <c r="R202" i="24"/>
  <c r="R203" i="24"/>
  <c r="R204" i="24"/>
  <c r="R205" i="24"/>
  <c r="R206" i="24"/>
  <c r="R207" i="24"/>
  <c r="R208" i="24"/>
  <c r="R209" i="24"/>
  <c r="R210" i="24"/>
  <c r="R211" i="24"/>
  <c r="R212" i="24"/>
  <c r="R213" i="24"/>
  <c r="R214" i="24"/>
  <c r="R215" i="24"/>
  <c r="R216" i="24"/>
  <c r="R217" i="24"/>
  <c r="R218" i="24"/>
  <c r="R219" i="24"/>
  <c r="R220" i="24"/>
  <c r="R221" i="24"/>
  <c r="R222" i="24"/>
  <c r="R223" i="24"/>
  <c r="R224" i="24"/>
  <c r="R225" i="24"/>
  <c r="R226" i="24"/>
  <c r="R227" i="24"/>
  <c r="R228" i="24"/>
  <c r="R229" i="24"/>
  <c r="R230" i="24"/>
  <c r="R231" i="24"/>
  <c r="R232" i="24"/>
  <c r="R233" i="24"/>
  <c r="R234" i="24"/>
  <c r="R235" i="24"/>
  <c r="R236" i="24"/>
  <c r="R237" i="24"/>
  <c r="R238" i="24"/>
  <c r="R239" i="24"/>
  <c r="R240" i="24"/>
  <c r="R241" i="24"/>
  <c r="R242" i="24"/>
  <c r="R243" i="24"/>
  <c r="R244" i="24"/>
  <c r="R245" i="24"/>
  <c r="R246" i="24"/>
  <c r="R247" i="24"/>
  <c r="R248" i="24"/>
  <c r="R249" i="24"/>
  <c r="R250" i="24"/>
  <c r="R251" i="24"/>
  <c r="R252" i="24"/>
  <c r="R253" i="24"/>
  <c r="R254" i="24"/>
  <c r="R255" i="24"/>
  <c r="R256" i="24"/>
  <c r="R257" i="24"/>
  <c r="R258" i="24"/>
  <c r="R259" i="24"/>
  <c r="R260" i="24"/>
  <c r="R261" i="24"/>
  <c r="R262" i="24"/>
  <c r="R263" i="24"/>
  <c r="R264" i="24"/>
  <c r="R265" i="24"/>
  <c r="R266" i="24"/>
  <c r="R267" i="24"/>
  <c r="R268" i="24"/>
  <c r="R269" i="24"/>
  <c r="R270" i="24"/>
  <c r="R271" i="24"/>
  <c r="R272" i="24"/>
  <c r="R273" i="24"/>
  <c r="R274" i="24"/>
  <c r="R275" i="24"/>
  <c r="R276" i="24"/>
  <c r="R277" i="24"/>
  <c r="R278" i="24"/>
  <c r="R279" i="24"/>
  <c r="R280" i="24"/>
  <c r="R281" i="24"/>
  <c r="R282" i="24"/>
  <c r="R283" i="24"/>
  <c r="R284" i="24"/>
  <c r="R285" i="24"/>
  <c r="R286" i="24"/>
  <c r="R287" i="24"/>
  <c r="R288" i="24"/>
  <c r="R289" i="24"/>
  <c r="R290" i="24"/>
  <c r="R291" i="24"/>
  <c r="R292" i="24"/>
  <c r="R293" i="24"/>
  <c r="R294" i="24"/>
  <c r="R295" i="24"/>
  <c r="R296" i="24"/>
  <c r="R297" i="24"/>
  <c r="R298" i="24"/>
  <c r="R299" i="24"/>
  <c r="R300" i="24"/>
  <c r="R301" i="24"/>
  <c r="R302" i="24"/>
  <c r="R303" i="24"/>
  <c r="R304" i="24"/>
  <c r="R305" i="24"/>
  <c r="R306" i="24"/>
  <c r="R307" i="24"/>
  <c r="R308" i="24"/>
  <c r="R309" i="24"/>
  <c r="R310" i="24"/>
  <c r="R311" i="24"/>
  <c r="R312" i="24"/>
  <c r="R313" i="24"/>
  <c r="R314" i="24"/>
  <c r="R315" i="24"/>
  <c r="R316" i="24"/>
  <c r="R317" i="24"/>
  <c r="R318" i="24"/>
  <c r="R319" i="24"/>
  <c r="R320" i="24"/>
  <c r="R321" i="24"/>
  <c r="R322" i="24"/>
  <c r="R323" i="24"/>
  <c r="R324" i="24"/>
  <c r="R325" i="24"/>
  <c r="R326" i="24"/>
  <c r="R327" i="24"/>
  <c r="R328" i="24"/>
  <c r="R329" i="24"/>
  <c r="R330" i="24"/>
  <c r="R331" i="24"/>
  <c r="R332" i="24"/>
  <c r="R333" i="24"/>
  <c r="R334" i="24"/>
  <c r="R335" i="24"/>
  <c r="R336" i="24"/>
  <c r="R337" i="24"/>
  <c r="R338" i="24"/>
  <c r="R339" i="24"/>
  <c r="R340" i="24"/>
  <c r="R341" i="24"/>
  <c r="R342" i="24"/>
  <c r="R343" i="24"/>
  <c r="R344" i="24"/>
  <c r="R345" i="24"/>
  <c r="R346" i="24"/>
  <c r="R347" i="24"/>
  <c r="R348" i="24"/>
  <c r="R349" i="24"/>
  <c r="R350" i="24"/>
  <c r="R351" i="24"/>
  <c r="R352" i="24"/>
  <c r="R353" i="24"/>
  <c r="R354" i="24"/>
  <c r="R355" i="24"/>
  <c r="R356" i="24"/>
  <c r="R357" i="24"/>
  <c r="R358" i="24"/>
  <c r="R359" i="24"/>
  <c r="R360" i="24"/>
  <c r="R361" i="24"/>
  <c r="R362" i="24"/>
  <c r="R363" i="24"/>
  <c r="R364" i="24"/>
  <c r="R365" i="24"/>
  <c r="R366" i="24"/>
  <c r="R367" i="24"/>
  <c r="R368" i="24"/>
  <c r="R369" i="24"/>
  <c r="R370" i="24"/>
  <c r="R371" i="24"/>
  <c r="R372" i="24"/>
  <c r="R373" i="24"/>
  <c r="R374" i="24"/>
  <c r="R375" i="24"/>
  <c r="R376" i="24"/>
  <c r="R377" i="24"/>
  <c r="R378" i="24"/>
  <c r="R379" i="24"/>
  <c r="R380" i="24"/>
  <c r="R381" i="24"/>
  <c r="R382" i="24"/>
  <c r="R383" i="24"/>
  <c r="R384" i="24"/>
  <c r="R385" i="24"/>
  <c r="R386" i="24"/>
  <c r="R387" i="24"/>
  <c r="R388" i="24"/>
  <c r="R389" i="24"/>
  <c r="R390" i="24"/>
  <c r="R391" i="24"/>
  <c r="R392" i="24"/>
  <c r="R393" i="24"/>
  <c r="R394" i="24"/>
  <c r="R395" i="24"/>
  <c r="R396" i="24"/>
  <c r="R397" i="24"/>
  <c r="R398" i="24"/>
  <c r="R399" i="24"/>
  <c r="R400" i="24"/>
  <c r="R401" i="24"/>
  <c r="R402" i="24"/>
  <c r="R403" i="24"/>
  <c r="R404" i="24"/>
  <c r="R405" i="24"/>
  <c r="R406" i="24"/>
  <c r="R407" i="24"/>
  <c r="R408" i="24"/>
  <c r="R409" i="24"/>
  <c r="R410" i="24"/>
  <c r="R411" i="24"/>
  <c r="R412" i="24"/>
  <c r="R413" i="24"/>
  <c r="R414" i="24"/>
  <c r="R415" i="24"/>
  <c r="R416" i="24"/>
  <c r="R417" i="24"/>
  <c r="R418" i="24"/>
  <c r="R419" i="24"/>
  <c r="R420" i="24"/>
  <c r="R421" i="24"/>
  <c r="R422" i="24"/>
  <c r="R423" i="24"/>
  <c r="R424" i="24"/>
  <c r="R425" i="24"/>
  <c r="R426" i="24"/>
  <c r="R427" i="24"/>
  <c r="R428" i="24"/>
  <c r="R429" i="24"/>
  <c r="R430" i="24"/>
  <c r="R431" i="24"/>
  <c r="R432" i="24"/>
  <c r="R433" i="24"/>
  <c r="R434" i="24"/>
  <c r="R435" i="24"/>
  <c r="R436" i="24"/>
  <c r="R437" i="24"/>
  <c r="R438" i="24"/>
  <c r="R439" i="24"/>
  <c r="R440" i="24"/>
  <c r="R441" i="24"/>
  <c r="R442" i="24"/>
  <c r="R443" i="24"/>
  <c r="R444" i="24"/>
  <c r="R445" i="24"/>
  <c r="R446" i="24"/>
  <c r="R447" i="24"/>
  <c r="R448" i="24"/>
  <c r="R449" i="24"/>
  <c r="R450" i="24"/>
  <c r="R451" i="24"/>
  <c r="R452" i="24"/>
  <c r="R453" i="24"/>
  <c r="R454" i="24"/>
  <c r="R455" i="24"/>
  <c r="R456" i="24"/>
  <c r="R457" i="24"/>
  <c r="R458" i="24"/>
  <c r="R459" i="24"/>
  <c r="R460" i="24"/>
  <c r="R461" i="24"/>
  <c r="R462" i="24"/>
  <c r="R463" i="24"/>
  <c r="R464" i="24"/>
  <c r="R465" i="24"/>
  <c r="R466" i="24"/>
  <c r="R467" i="24"/>
  <c r="R468" i="24"/>
  <c r="R469" i="24"/>
  <c r="R470" i="24"/>
  <c r="R471" i="24"/>
  <c r="R472" i="24"/>
  <c r="R473" i="24"/>
  <c r="R474" i="24"/>
  <c r="R475" i="24"/>
  <c r="R476" i="24"/>
  <c r="R477" i="24"/>
  <c r="R478" i="24"/>
  <c r="R479" i="24"/>
  <c r="R480" i="24"/>
  <c r="R481" i="24"/>
  <c r="R482" i="24"/>
  <c r="R483" i="24"/>
  <c r="R484" i="24"/>
  <c r="R485" i="24"/>
  <c r="R486" i="24"/>
  <c r="R487" i="24"/>
  <c r="R488" i="24"/>
  <c r="R489" i="24"/>
  <c r="R490" i="24"/>
  <c r="R491" i="24"/>
  <c r="R492" i="24"/>
  <c r="R493" i="24"/>
  <c r="R494" i="24"/>
  <c r="R495" i="24"/>
  <c r="R496" i="24"/>
  <c r="R497" i="24"/>
  <c r="R498" i="24"/>
  <c r="R499" i="24"/>
  <c r="R500" i="24"/>
  <c r="R501" i="24"/>
  <c r="R502" i="24"/>
  <c r="R503" i="24"/>
  <c r="R504" i="24"/>
  <c r="R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Q204" i="24"/>
  <c r="Q205" i="24"/>
  <c r="Q206" i="24"/>
  <c r="Q207" i="24"/>
  <c r="Q208" i="24"/>
  <c r="Q209" i="24"/>
  <c r="Q210" i="24"/>
  <c r="Q211" i="24"/>
  <c r="Q212" i="24"/>
  <c r="Q213" i="24"/>
  <c r="Q214" i="24"/>
  <c r="Q215" i="24"/>
  <c r="Q216" i="24"/>
  <c r="Q217" i="24"/>
  <c r="Q218" i="24"/>
  <c r="Q219" i="24"/>
  <c r="Q220" i="24"/>
  <c r="Q221" i="24"/>
  <c r="Q222" i="24"/>
  <c r="Q223" i="24"/>
  <c r="Q224" i="24"/>
  <c r="Q225" i="24"/>
  <c r="Q226" i="24"/>
  <c r="Q227" i="24"/>
  <c r="Q228" i="24"/>
  <c r="Q229" i="24"/>
  <c r="Q230" i="24"/>
  <c r="Q231" i="24"/>
  <c r="Q232" i="24"/>
  <c r="Q233" i="24"/>
  <c r="Q234" i="24"/>
  <c r="Q235" i="24"/>
  <c r="Q236" i="24"/>
  <c r="Q237" i="24"/>
  <c r="Q238" i="24"/>
  <c r="Q239" i="24"/>
  <c r="Q240" i="24"/>
  <c r="Q241" i="24"/>
  <c r="Q242" i="24"/>
  <c r="Q243" i="24"/>
  <c r="Q244" i="24"/>
  <c r="Q245" i="24"/>
  <c r="Q246" i="24"/>
  <c r="Q247" i="24"/>
  <c r="Q248" i="24"/>
  <c r="Q249" i="24"/>
  <c r="Q250" i="24"/>
  <c r="Q251" i="24"/>
  <c r="Q252" i="24"/>
  <c r="Q253" i="24"/>
  <c r="Q254" i="24"/>
  <c r="Q255" i="24"/>
  <c r="Q256" i="24"/>
  <c r="Q257" i="24"/>
  <c r="Q258" i="24"/>
  <c r="Q259" i="24"/>
  <c r="Q260" i="24"/>
  <c r="Q261" i="24"/>
  <c r="Q262" i="24"/>
  <c r="Q263" i="24"/>
  <c r="Q264" i="24"/>
  <c r="Q265" i="24"/>
  <c r="Q266" i="24"/>
  <c r="Q267" i="24"/>
  <c r="Q268" i="24"/>
  <c r="Q269" i="24"/>
  <c r="Q270" i="24"/>
  <c r="Q271" i="24"/>
  <c r="Q272" i="24"/>
  <c r="Q273" i="24"/>
  <c r="Q274" i="24"/>
  <c r="Q275" i="24"/>
  <c r="Q276" i="24"/>
  <c r="Q277" i="24"/>
  <c r="Q278" i="24"/>
  <c r="Q279" i="24"/>
  <c r="Q280" i="24"/>
  <c r="Q281" i="24"/>
  <c r="Q282" i="24"/>
  <c r="Q283" i="24"/>
  <c r="Q284" i="24"/>
  <c r="Q285" i="24"/>
  <c r="Q286" i="24"/>
  <c r="Q287" i="24"/>
  <c r="Q288" i="24"/>
  <c r="Q289" i="24"/>
  <c r="Q290" i="24"/>
  <c r="Q291" i="24"/>
  <c r="Q292" i="24"/>
  <c r="Q293" i="24"/>
  <c r="Q294" i="24"/>
  <c r="Q295" i="24"/>
  <c r="Q296" i="24"/>
  <c r="Q297" i="24"/>
  <c r="Q298" i="24"/>
  <c r="Q299" i="24"/>
  <c r="Q300" i="24"/>
  <c r="Q301" i="24"/>
  <c r="Q302" i="24"/>
  <c r="Q303" i="24"/>
  <c r="Q304" i="24"/>
  <c r="Q305" i="24"/>
  <c r="Q306" i="24"/>
  <c r="Q307" i="24"/>
  <c r="Q308" i="24"/>
  <c r="Q309" i="24"/>
  <c r="Q310" i="24"/>
  <c r="Q311" i="24"/>
  <c r="Q312" i="24"/>
  <c r="Q313" i="24"/>
  <c r="Q314" i="24"/>
  <c r="Q315" i="24"/>
  <c r="Q316" i="24"/>
  <c r="Q317" i="24"/>
  <c r="Q318" i="24"/>
  <c r="Q319" i="24"/>
  <c r="Q320" i="24"/>
  <c r="Q321" i="24"/>
  <c r="Q322" i="24"/>
  <c r="Q323" i="24"/>
  <c r="Q324" i="24"/>
  <c r="Q325" i="24"/>
  <c r="Q326" i="24"/>
  <c r="Q327" i="24"/>
  <c r="Q328" i="24"/>
  <c r="Q329" i="24"/>
  <c r="Q330" i="24"/>
  <c r="Q331" i="24"/>
  <c r="Q332" i="24"/>
  <c r="Q333" i="24"/>
  <c r="Q334" i="24"/>
  <c r="Q335" i="24"/>
  <c r="Q336" i="24"/>
  <c r="Q337" i="24"/>
  <c r="Q338" i="24"/>
  <c r="Q339" i="24"/>
  <c r="Q340" i="24"/>
  <c r="Q341" i="24"/>
  <c r="Q342" i="24"/>
  <c r="Q343" i="24"/>
  <c r="Q344" i="24"/>
  <c r="Q345" i="24"/>
  <c r="Q346" i="24"/>
  <c r="Q347" i="24"/>
  <c r="Q348" i="24"/>
  <c r="Q349" i="24"/>
  <c r="Q350" i="24"/>
  <c r="Q351" i="24"/>
  <c r="Q352" i="24"/>
  <c r="Q353" i="24"/>
  <c r="Q354" i="24"/>
  <c r="Q355" i="24"/>
  <c r="Q356" i="24"/>
  <c r="Q357" i="24"/>
  <c r="Q358" i="24"/>
  <c r="Q359" i="24"/>
  <c r="Q360" i="24"/>
  <c r="Q361" i="24"/>
  <c r="Q362" i="24"/>
  <c r="Q363" i="24"/>
  <c r="Q364" i="24"/>
  <c r="Q365" i="24"/>
  <c r="Q366" i="24"/>
  <c r="Q367" i="24"/>
  <c r="Q368" i="24"/>
  <c r="Q369" i="24"/>
  <c r="Q370" i="24"/>
  <c r="Q371" i="24"/>
  <c r="Q372" i="24"/>
  <c r="Q373" i="24"/>
  <c r="Q374" i="24"/>
  <c r="Q375" i="24"/>
  <c r="Q376" i="24"/>
  <c r="Q377" i="24"/>
  <c r="Q378" i="24"/>
  <c r="Q379" i="24"/>
  <c r="Q380" i="24"/>
  <c r="Q381" i="24"/>
  <c r="Q382" i="24"/>
  <c r="Q383" i="24"/>
  <c r="Q384" i="24"/>
  <c r="Q385" i="24"/>
  <c r="Q386" i="24"/>
  <c r="Q387" i="24"/>
  <c r="Q388" i="24"/>
  <c r="Q389" i="24"/>
  <c r="Q390" i="24"/>
  <c r="Q391" i="24"/>
  <c r="Q392" i="24"/>
  <c r="Q393" i="24"/>
  <c r="Q394" i="24"/>
  <c r="Q395" i="24"/>
  <c r="Q396" i="24"/>
  <c r="Q397" i="24"/>
  <c r="Q398" i="24"/>
  <c r="Q399" i="24"/>
  <c r="Q400" i="24"/>
  <c r="Q401" i="24"/>
  <c r="Q402" i="24"/>
  <c r="Q403" i="24"/>
  <c r="Q404" i="24"/>
  <c r="Q405" i="24"/>
  <c r="Q406" i="24"/>
  <c r="Q407" i="24"/>
  <c r="Q408" i="24"/>
  <c r="Q409" i="24"/>
  <c r="Q410" i="24"/>
  <c r="Q411" i="24"/>
  <c r="Q412" i="24"/>
  <c r="Q413" i="24"/>
  <c r="Q414" i="24"/>
  <c r="Q415" i="24"/>
  <c r="Q416" i="24"/>
  <c r="Q417" i="24"/>
  <c r="Q418" i="24"/>
  <c r="Q419" i="24"/>
  <c r="Q420" i="24"/>
  <c r="Q421" i="24"/>
  <c r="Q422" i="24"/>
  <c r="Q423" i="24"/>
  <c r="Q424" i="24"/>
  <c r="Q425" i="24"/>
  <c r="Q426" i="24"/>
  <c r="Q427" i="24"/>
  <c r="Q428" i="24"/>
  <c r="Q429" i="24"/>
  <c r="Q430" i="24"/>
  <c r="Q431" i="24"/>
  <c r="Q432" i="24"/>
  <c r="Q433" i="24"/>
  <c r="Q434" i="24"/>
  <c r="Q435" i="24"/>
  <c r="Q436" i="24"/>
  <c r="Q437" i="24"/>
  <c r="Q438" i="24"/>
  <c r="Q439" i="24"/>
  <c r="Q440" i="24"/>
  <c r="Q441" i="24"/>
  <c r="Q442" i="24"/>
  <c r="Q443" i="24"/>
  <c r="Q444" i="24"/>
  <c r="Q445" i="24"/>
  <c r="Q446" i="24"/>
  <c r="Q447" i="24"/>
  <c r="Q448" i="24"/>
  <c r="Q449" i="24"/>
  <c r="Q450" i="24"/>
  <c r="Q451" i="24"/>
  <c r="Q452" i="24"/>
  <c r="Q453" i="24"/>
  <c r="Q454" i="24"/>
  <c r="Q455" i="24"/>
  <c r="Q456" i="24"/>
  <c r="Q457" i="24"/>
  <c r="Q458" i="24"/>
  <c r="Q459" i="24"/>
  <c r="Q460" i="24"/>
  <c r="Q461" i="24"/>
  <c r="Q462" i="24"/>
  <c r="Q463" i="24"/>
  <c r="Q464" i="24"/>
  <c r="Q465" i="24"/>
  <c r="Q466" i="24"/>
  <c r="Q467" i="24"/>
  <c r="Q468" i="24"/>
  <c r="Q469" i="24"/>
  <c r="Q470" i="24"/>
  <c r="Q471" i="24"/>
  <c r="Q472" i="24"/>
  <c r="Q473" i="24"/>
  <c r="Q474" i="24"/>
  <c r="Q475" i="24"/>
  <c r="Q476" i="24"/>
  <c r="Q477" i="24"/>
  <c r="Q478" i="24"/>
  <c r="Q479" i="24"/>
  <c r="Q480" i="24"/>
  <c r="Q481" i="24"/>
  <c r="Q482" i="24"/>
  <c r="Q483" i="24"/>
  <c r="Q484" i="24"/>
  <c r="Q485" i="24"/>
  <c r="Q486" i="24"/>
  <c r="Q487" i="24"/>
  <c r="Q488" i="24"/>
  <c r="Q489" i="24"/>
  <c r="Q490" i="24"/>
  <c r="Q491" i="24"/>
  <c r="Q492" i="24"/>
  <c r="Q493" i="24"/>
  <c r="Q494" i="24"/>
  <c r="Q495" i="24"/>
  <c r="Q496" i="24"/>
  <c r="Q497" i="24"/>
  <c r="Q498" i="24"/>
  <c r="Q499" i="24"/>
  <c r="Q500" i="24"/>
  <c r="Q501" i="24"/>
  <c r="Q502" i="24"/>
  <c r="Q503" i="24"/>
  <c r="Q504" i="24"/>
  <c r="Q5" i="24"/>
  <c r="P6" i="24"/>
  <c r="P7" i="24"/>
  <c r="P8" i="24"/>
  <c r="P9" i="24"/>
  <c r="P10" i="24"/>
  <c r="P11" i="24"/>
  <c r="P12" i="24"/>
  <c r="P13" i="24"/>
  <c r="P14" i="24"/>
  <c r="P15" i="24"/>
  <c r="P16" i="24"/>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P204" i="24"/>
  <c r="P205" i="24"/>
  <c r="P206" i="24"/>
  <c r="P207" i="24"/>
  <c r="P208" i="24"/>
  <c r="P209" i="24"/>
  <c r="P210" i="24"/>
  <c r="P211" i="24"/>
  <c r="P212" i="24"/>
  <c r="P213" i="24"/>
  <c r="P214" i="24"/>
  <c r="P215" i="24"/>
  <c r="P216" i="24"/>
  <c r="P217" i="24"/>
  <c r="P218" i="24"/>
  <c r="P219" i="24"/>
  <c r="P220" i="24"/>
  <c r="P221" i="24"/>
  <c r="P222" i="24"/>
  <c r="P223" i="24"/>
  <c r="P224" i="24"/>
  <c r="P225" i="24"/>
  <c r="P226" i="24"/>
  <c r="P227" i="24"/>
  <c r="P228" i="24"/>
  <c r="P229" i="24"/>
  <c r="P230" i="24"/>
  <c r="P231" i="24"/>
  <c r="P232" i="24"/>
  <c r="P233" i="24"/>
  <c r="P234" i="24"/>
  <c r="P235" i="24"/>
  <c r="P236" i="24"/>
  <c r="P237" i="24"/>
  <c r="P238" i="24"/>
  <c r="P239" i="24"/>
  <c r="P240" i="24"/>
  <c r="P241" i="24"/>
  <c r="P242" i="24"/>
  <c r="P243" i="24"/>
  <c r="P244" i="24"/>
  <c r="P245" i="24"/>
  <c r="P246" i="24"/>
  <c r="P247" i="24"/>
  <c r="P248" i="24"/>
  <c r="P249" i="24"/>
  <c r="P250" i="24"/>
  <c r="P251" i="24"/>
  <c r="P252" i="24"/>
  <c r="P253" i="24"/>
  <c r="P254" i="24"/>
  <c r="P255" i="24"/>
  <c r="P256" i="24"/>
  <c r="P257" i="24"/>
  <c r="P258" i="24"/>
  <c r="P259" i="24"/>
  <c r="P260" i="24"/>
  <c r="P261" i="24"/>
  <c r="P262" i="24"/>
  <c r="P263" i="24"/>
  <c r="P264" i="24"/>
  <c r="P265" i="24"/>
  <c r="P266" i="24"/>
  <c r="P267" i="24"/>
  <c r="P268" i="24"/>
  <c r="P269" i="24"/>
  <c r="P270" i="24"/>
  <c r="P271" i="24"/>
  <c r="P272" i="24"/>
  <c r="P273" i="24"/>
  <c r="P274" i="24"/>
  <c r="P275" i="24"/>
  <c r="P276" i="24"/>
  <c r="P277" i="24"/>
  <c r="P278" i="24"/>
  <c r="P279" i="24"/>
  <c r="P280" i="24"/>
  <c r="P281" i="24"/>
  <c r="P282" i="24"/>
  <c r="P283" i="24"/>
  <c r="P284" i="24"/>
  <c r="P285" i="24"/>
  <c r="P286" i="24"/>
  <c r="P287" i="24"/>
  <c r="P288" i="24"/>
  <c r="P289" i="24"/>
  <c r="P290" i="24"/>
  <c r="P291" i="24"/>
  <c r="P292" i="24"/>
  <c r="P293" i="24"/>
  <c r="P294" i="24"/>
  <c r="P295" i="24"/>
  <c r="P296" i="24"/>
  <c r="P297" i="24"/>
  <c r="P298" i="24"/>
  <c r="P299" i="24"/>
  <c r="P300" i="24"/>
  <c r="P301" i="24"/>
  <c r="P302" i="24"/>
  <c r="P303" i="24"/>
  <c r="P304" i="24"/>
  <c r="P305" i="24"/>
  <c r="P306" i="24"/>
  <c r="P307" i="24"/>
  <c r="P308" i="24"/>
  <c r="P309" i="24"/>
  <c r="P310" i="24"/>
  <c r="P311" i="24"/>
  <c r="P312" i="24"/>
  <c r="P313" i="24"/>
  <c r="P314" i="24"/>
  <c r="P315" i="24"/>
  <c r="P316" i="24"/>
  <c r="P317" i="24"/>
  <c r="P318" i="24"/>
  <c r="P319" i="24"/>
  <c r="P320" i="24"/>
  <c r="P321" i="24"/>
  <c r="P322" i="24"/>
  <c r="P323" i="24"/>
  <c r="P324" i="24"/>
  <c r="P325" i="24"/>
  <c r="P326" i="24"/>
  <c r="P327" i="24"/>
  <c r="P328" i="24"/>
  <c r="P329" i="24"/>
  <c r="P330" i="24"/>
  <c r="P331" i="24"/>
  <c r="P332" i="24"/>
  <c r="P333" i="24"/>
  <c r="P334" i="24"/>
  <c r="P335" i="24"/>
  <c r="P336" i="24"/>
  <c r="P337" i="24"/>
  <c r="P338" i="24"/>
  <c r="P339" i="24"/>
  <c r="P340" i="24"/>
  <c r="P341" i="24"/>
  <c r="P342" i="24"/>
  <c r="P343" i="24"/>
  <c r="P344" i="24"/>
  <c r="P345" i="24"/>
  <c r="P346" i="24"/>
  <c r="P347" i="24"/>
  <c r="P348" i="24"/>
  <c r="P349" i="24"/>
  <c r="P350" i="24"/>
  <c r="P351" i="24"/>
  <c r="P352" i="24"/>
  <c r="P353" i="24"/>
  <c r="P354" i="24"/>
  <c r="P355" i="24"/>
  <c r="P356" i="24"/>
  <c r="P357" i="24"/>
  <c r="P358" i="24"/>
  <c r="P359" i="24"/>
  <c r="P360" i="24"/>
  <c r="P361" i="24"/>
  <c r="P362" i="24"/>
  <c r="P363" i="24"/>
  <c r="P364" i="24"/>
  <c r="P365" i="24"/>
  <c r="P366" i="24"/>
  <c r="P367" i="24"/>
  <c r="P368" i="24"/>
  <c r="P369" i="24"/>
  <c r="P370" i="24"/>
  <c r="P371" i="24"/>
  <c r="P372" i="24"/>
  <c r="P373" i="24"/>
  <c r="P374" i="24"/>
  <c r="P375" i="24"/>
  <c r="P376" i="24"/>
  <c r="P377" i="24"/>
  <c r="P378" i="24"/>
  <c r="P379" i="24"/>
  <c r="P380" i="24"/>
  <c r="P381" i="24"/>
  <c r="P382" i="24"/>
  <c r="P383" i="24"/>
  <c r="P384" i="24"/>
  <c r="P385" i="24"/>
  <c r="P386" i="24"/>
  <c r="P387" i="24"/>
  <c r="P388" i="24"/>
  <c r="P389" i="24"/>
  <c r="P390" i="24"/>
  <c r="P391" i="24"/>
  <c r="P392" i="24"/>
  <c r="P393" i="24"/>
  <c r="P394" i="24"/>
  <c r="P395" i="24"/>
  <c r="P396" i="24"/>
  <c r="P397" i="24"/>
  <c r="P398" i="24"/>
  <c r="P399" i="24"/>
  <c r="P400" i="24"/>
  <c r="P401" i="24"/>
  <c r="P402" i="24"/>
  <c r="P403" i="24"/>
  <c r="P404" i="24"/>
  <c r="P405" i="24"/>
  <c r="P406" i="24"/>
  <c r="P407" i="24"/>
  <c r="P408" i="24"/>
  <c r="P409" i="24"/>
  <c r="P410" i="24"/>
  <c r="P411" i="24"/>
  <c r="P412" i="24"/>
  <c r="P413" i="24"/>
  <c r="P414" i="24"/>
  <c r="P415" i="24"/>
  <c r="P416" i="24"/>
  <c r="P417" i="24"/>
  <c r="P418" i="24"/>
  <c r="P419" i="24"/>
  <c r="P420" i="24"/>
  <c r="P421" i="24"/>
  <c r="P422" i="24"/>
  <c r="P423" i="24"/>
  <c r="P424" i="24"/>
  <c r="P425" i="24"/>
  <c r="P426" i="24"/>
  <c r="P427" i="24"/>
  <c r="P428" i="24"/>
  <c r="P429" i="24"/>
  <c r="P430" i="24"/>
  <c r="P431" i="24"/>
  <c r="P432" i="24"/>
  <c r="P433" i="24"/>
  <c r="P434" i="24"/>
  <c r="P435" i="24"/>
  <c r="P436" i="24"/>
  <c r="P437" i="24"/>
  <c r="P438" i="24"/>
  <c r="P439" i="24"/>
  <c r="P440" i="24"/>
  <c r="P441" i="24"/>
  <c r="P442" i="24"/>
  <c r="P443" i="24"/>
  <c r="P444" i="24"/>
  <c r="P445" i="24"/>
  <c r="P446" i="24"/>
  <c r="P447" i="24"/>
  <c r="P448" i="24"/>
  <c r="P449" i="24"/>
  <c r="P450" i="24"/>
  <c r="P451" i="24"/>
  <c r="P452" i="24"/>
  <c r="P453" i="24"/>
  <c r="P454" i="24"/>
  <c r="P455" i="24"/>
  <c r="P456" i="24"/>
  <c r="P457" i="24"/>
  <c r="P458" i="24"/>
  <c r="P459" i="24"/>
  <c r="P460" i="24"/>
  <c r="P461" i="24"/>
  <c r="P462" i="24"/>
  <c r="P463" i="24"/>
  <c r="P464" i="24"/>
  <c r="P465" i="24"/>
  <c r="P466" i="24"/>
  <c r="P467" i="24"/>
  <c r="P468" i="24"/>
  <c r="P469" i="24"/>
  <c r="P470" i="24"/>
  <c r="P471" i="24"/>
  <c r="P472" i="24"/>
  <c r="P473" i="24"/>
  <c r="P474" i="24"/>
  <c r="P475" i="24"/>
  <c r="P476" i="24"/>
  <c r="P477" i="24"/>
  <c r="P478" i="24"/>
  <c r="P479" i="24"/>
  <c r="P480" i="24"/>
  <c r="P481" i="24"/>
  <c r="P482" i="24"/>
  <c r="P483" i="24"/>
  <c r="P484" i="24"/>
  <c r="P485" i="24"/>
  <c r="P486" i="24"/>
  <c r="P487" i="24"/>
  <c r="P488" i="24"/>
  <c r="P489" i="24"/>
  <c r="P490" i="24"/>
  <c r="P491" i="24"/>
  <c r="P492" i="24"/>
  <c r="P493" i="24"/>
  <c r="P494" i="24"/>
  <c r="P495" i="24"/>
  <c r="P496" i="24"/>
  <c r="P497" i="24"/>
  <c r="P498" i="24"/>
  <c r="P499" i="24"/>
  <c r="P500" i="24"/>
  <c r="P501" i="24"/>
  <c r="P502" i="24"/>
  <c r="P503" i="24"/>
  <c r="P504" i="24"/>
  <c r="P5"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M204" i="24"/>
  <c r="M205" i="24"/>
  <c r="M206" i="24"/>
  <c r="M207" i="24"/>
  <c r="M208" i="24"/>
  <c r="M209" i="24"/>
  <c r="M210" i="24"/>
  <c r="M211" i="24"/>
  <c r="M212" i="24"/>
  <c r="M213" i="24"/>
  <c r="M214" i="24"/>
  <c r="M215" i="24"/>
  <c r="M216" i="24"/>
  <c r="M217" i="24"/>
  <c r="M218" i="24"/>
  <c r="M219" i="24"/>
  <c r="M220" i="24"/>
  <c r="M221" i="24"/>
  <c r="M222" i="24"/>
  <c r="M223" i="24"/>
  <c r="M224" i="24"/>
  <c r="M225" i="24"/>
  <c r="M226" i="24"/>
  <c r="M227" i="24"/>
  <c r="M228" i="24"/>
  <c r="M229" i="24"/>
  <c r="M230" i="24"/>
  <c r="M231" i="24"/>
  <c r="M232" i="24"/>
  <c r="M233" i="24"/>
  <c r="M234" i="24"/>
  <c r="M235" i="24"/>
  <c r="M236" i="24"/>
  <c r="M237" i="24"/>
  <c r="M238" i="24"/>
  <c r="M239" i="24"/>
  <c r="M240" i="24"/>
  <c r="M241" i="24"/>
  <c r="M242" i="24"/>
  <c r="M243" i="24"/>
  <c r="M244" i="24"/>
  <c r="M245" i="24"/>
  <c r="M246" i="24"/>
  <c r="M247" i="24"/>
  <c r="M248" i="24"/>
  <c r="M249" i="24"/>
  <c r="M250" i="24"/>
  <c r="M251" i="24"/>
  <c r="M252" i="24"/>
  <c r="M253" i="24"/>
  <c r="M254" i="24"/>
  <c r="M255" i="24"/>
  <c r="M256" i="24"/>
  <c r="M257" i="24"/>
  <c r="M258" i="24"/>
  <c r="M259" i="24"/>
  <c r="M260" i="24"/>
  <c r="M261" i="24"/>
  <c r="M262" i="24"/>
  <c r="M263" i="24"/>
  <c r="M264" i="24"/>
  <c r="M265" i="24"/>
  <c r="M266" i="24"/>
  <c r="M267" i="24"/>
  <c r="M268" i="24"/>
  <c r="M269" i="24"/>
  <c r="M270" i="24"/>
  <c r="M271" i="24"/>
  <c r="M272" i="24"/>
  <c r="M273" i="24"/>
  <c r="M274" i="24"/>
  <c r="M275" i="24"/>
  <c r="M276" i="24"/>
  <c r="M277" i="24"/>
  <c r="M278" i="24"/>
  <c r="M279" i="24"/>
  <c r="M280" i="24"/>
  <c r="M281" i="24"/>
  <c r="M282" i="24"/>
  <c r="M283" i="24"/>
  <c r="M284" i="24"/>
  <c r="M285" i="24"/>
  <c r="M286" i="24"/>
  <c r="M287" i="24"/>
  <c r="M288" i="24"/>
  <c r="M289" i="24"/>
  <c r="M290" i="24"/>
  <c r="M291" i="24"/>
  <c r="M292" i="24"/>
  <c r="M293" i="24"/>
  <c r="M294" i="24"/>
  <c r="M295" i="24"/>
  <c r="M296" i="24"/>
  <c r="M297" i="24"/>
  <c r="M298" i="24"/>
  <c r="M299" i="24"/>
  <c r="M300" i="24"/>
  <c r="M301" i="24"/>
  <c r="M302" i="24"/>
  <c r="M303" i="24"/>
  <c r="M304" i="24"/>
  <c r="M305" i="24"/>
  <c r="M306" i="24"/>
  <c r="M307" i="24"/>
  <c r="M308" i="24"/>
  <c r="M309" i="24"/>
  <c r="M310" i="24"/>
  <c r="M311" i="24"/>
  <c r="M312" i="24"/>
  <c r="M313" i="24"/>
  <c r="M314" i="24"/>
  <c r="M315" i="24"/>
  <c r="M316" i="24"/>
  <c r="M317" i="24"/>
  <c r="M318" i="24"/>
  <c r="M319" i="24"/>
  <c r="M320" i="24"/>
  <c r="M321" i="24"/>
  <c r="M322" i="24"/>
  <c r="M323" i="24"/>
  <c r="M324" i="24"/>
  <c r="M325" i="24"/>
  <c r="M326" i="24"/>
  <c r="M327" i="24"/>
  <c r="M328" i="24"/>
  <c r="M329" i="24"/>
  <c r="M330" i="24"/>
  <c r="M331" i="24"/>
  <c r="M332" i="24"/>
  <c r="M333" i="24"/>
  <c r="M334" i="24"/>
  <c r="M335" i="24"/>
  <c r="M336" i="24"/>
  <c r="M337" i="24"/>
  <c r="M338" i="24"/>
  <c r="M339" i="24"/>
  <c r="M340" i="24"/>
  <c r="M341" i="24"/>
  <c r="M342" i="24"/>
  <c r="M343" i="24"/>
  <c r="M344" i="24"/>
  <c r="M345" i="24"/>
  <c r="M346" i="24"/>
  <c r="M347" i="24"/>
  <c r="M348" i="24"/>
  <c r="M349" i="24"/>
  <c r="M350" i="24"/>
  <c r="M351" i="24"/>
  <c r="M352" i="24"/>
  <c r="M353" i="24"/>
  <c r="M354" i="24"/>
  <c r="M355" i="24"/>
  <c r="M356" i="24"/>
  <c r="M357" i="24"/>
  <c r="M358" i="24"/>
  <c r="M359" i="24"/>
  <c r="M360" i="24"/>
  <c r="M361" i="24"/>
  <c r="M362" i="24"/>
  <c r="M363" i="24"/>
  <c r="M364" i="24"/>
  <c r="M365" i="24"/>
  <c r="M366" i="24"/>
  <c r="M367" i="24"/>
  <c r="M368" i="24"/>
  <c r="M369" i="24"/>
  <c r="M370" i="24"/>
  <c r="M371" i="24"/>
  <c r="M372" i="24"/>
  <c r="M373" i="24"/>
  <c r="M374" i="24"/>
  <c r="M375" i="24"/>
  <c r="M376" i="24"/>
  <c r="M377" i="24"/>
  <c r="M378" i="24"/>
  <c r="M379" i="24"/>
  <c r="M380" i="24"/>
  <c r="M381" i="24"/>
  <c r="M382" i="24"/>
  <c r="M383" i="24"/>
  <c r="M384" i="24"/>
  <c r="M385" i="24"/>
  <c r="M386" i="24"/>
  <c r="M387" i="24"/>
  <c r="M388" i="24"/>
  <c r="M389" i="24"/>
  <c r="M390" i="24"/>
  <c r="M391" i="24"/>
  <c r="M392" i="24"/>
  <c r="M393" i="24"/>
  <c r="M394" i="24"/>
  <c r="M395" i="24"/>
  <c r="M396" i="24"/>
  <c r="M397" i="24"/>
  <c r="M398" i="24"/>
  <c r="M399" i="24"/>
  <c r="M400" i="24"/>
  <c r="M401" i="24"/>
  <c r="M402" i="24"/>
  <c r="M403" i="24"/>
  <c r="M404" i="24"/>
  <c r="M405" i="24"/>
  <c r="M406" i="24"/>
  <c r="M407" i="24"/>
  <c r="M408" i="24"/>
  <c r="M409" i="24"/>
  <c r="M410" i="24"/>
  <c r="M411" i="24"/>
  <c r="M412" i="24"/>
  <c r="M413" i="24"/>
  <c r="M414" i="24"/>
  <c r="M415" i="24"/>
  <c r="M416" i="24"/>
  <c r="M417" i="24"/>
  <c r="M418" i="24"/>
  <c r="M419" i="24"/>
  <c r="M420" i="24"/>
  <c r="M421" i="24"/>
  <c r="M422" i="24"/>
  <c r="M423" i="24"/>
  <c r="M424" i="24"/>
  <c r="M425" i="24"/>
  <c r="M426" i="24"/>
  <c r="M427" i="24"/>
  <c r="M428" i="24"/>
  <c r="M429" i="24"/>
  <c r="M430" i="24"/>
  <c r="M431" i="24"/>
  <c r="M432" i="24"/>
  <c r="M433" i="24"/>
  <c r="M434" i="24"/>
  <c r="M435" i="24"/>
  <c r="M436" i="24"/>
  <c r="M437" i="24"/>
  <c r="M438" i="24"/>
  <c r="M439" i="24"/>
  <c r="M440" i="24"/>
  <c r="M441" i="24"/>
  <c r="M442" i="24"/>
  <c r="M443" i="24"/>
  <c r="M444" i="24"/>
  <c r="M445" i="24"/>
  <c r="M446" i="24"/>
  <c r="M447" i="24"/>
  <c r="M448" i="24"/>
  <c r="M449" i="24"/>
  <c r="M450" i="24"/>
  <c r="M451" i="24"/>
  <c r="M452" i="24"/>
  <c r="M453" i="24"/>
  <c r="M454" i="24"/>
  <c r="M455" i="24"/>
  <c r="M456" i="24"/>
  <c r="M457" i="24"/>
  <c r="M458" i="24"/>
  <c r="M459" i="24"/>
  <c r="M460" i="24"/>
  <c r="M461" i="24"/>
  <c r="M462" i="24"/>
  <c r="M463" i="24"/>
  <c r="M464" i="24"/>
  <c r="M465" i="24"/>
  <c r="M466" i="24"/>
  <c r="M467" i="24"/>
  <c r="M468" i="24"/>
  <c r="M469" i="24"/>
  <c r="M470" i="24"/>
  <c r="M471" i="24"/>
  <c r="M472" i="24"/>
  <c r="M473" i="24"/>
  <c r="M474" i="24"/>
  <c r="M475" i="24"/>
  <c r="M476" i="24"/>
  <c r="M477" i="24"/>
  <c r="M478" i="24"/>
  <c r="M479" i="24"/>
  <c r="M480" i="24"/>
  <c r="M481" i="24"/>
  <c r="M482" i="24"/>
  <c r="M483" i="24"/>
  <c r="M484" i="24"/>
  <c r="M485" i="24"/>
  <c r="M486" i="24"/>
  <c r="M487" i="24"/>
  <c r="M488" i="24"/>
  <c r="M489" i="24"/>
  <c r="M490" i="24"/>
  <c r="M491" i="24"/>
  <c r="M492" i="24"/>
  <c r="M493" i="24"/>
  <c r="M494" i="24"/>
  <c r="M495" i="24"/>
  <c r="M496" i="24"/>
  <c r="M497" i="24"/>
  <c r="M498" i="24"/>
  <c r="M499" i="24"/>
  <c r="M500" i="24"/>
  <c r="M501" i="24"/>
  <c r="M502" i="24"/>
  <c r="M503" i="24"/>
  <c r="M504" i="24"/>
  <c r="M6" i="24"/>
  <c r="M7" i="24"/>
  <c r="M8" i="24"/>
  <c r="M5" i="24"/>
  <c r="H2" i="24"/>
  <c r="G2" i="24"/>
  <c r="C4" i="26"/>
  <c r="D4" i="26"/>
  <c r="C5" i="26"/>
  <c r="D5" i="26"/>
  <c r="C6" i="26"/>
  <c r="D6" i="26"/>
  <c r="D3" i="26"/>
  <c r="C3" i="26"/>
  <c r="F2" i="24"/>
  <c r="K2" i="2"/>
  <c r="J2" i="2"/>
  <c r="D21" i="25"/>
  <c r="D22" i="25"/>
  <c r="D23" i="25"/>
  <c r="D24" i="25"/>
  <c r="D25" i="25"/>
  <c r="D26" i="25"/>
  <c r="C22" i="25"/>
  <c r="C23" i="25"/>
  <c r="C24" i="25"/>
  <c r="C25" i="25"/>
  <c r="C26" i="25"/>
  <c r="C21" i="25"/>
  <c r="D17" i="25"/>
  <c r="D18" i="25"/>
  <c r="D19" i="25"/>
  <c r="C18" i="25"/>
  <c r="C19" i="25"/>
  <c r="C17" i="25"/>
  <c r="C12" i="25"/>
  <c r="D12" i="25"/>
  <c r="C13" i="25"/>
  <c r="D13" i="25"/>
  <c r="C14" i="25"/>
  <c r="D14" i="25"/>
  <c r="C15" i="25"/>
  <c r="D15" i="25"/>
  <c r="D11" i="25"/>
  <c r="C11" i="25"/>
  <c r="D5" i="25"/>
  <c r="D6" i="25"/>
  <c r="D7" i="25"/>
  <c r="D8" i="25"/>
  <c r="D9" i="25"/>
  <c r="D4" i="25"/>
  <c r="C5" i="25"/>
  <c r="C6" i="25"/>
  <c r="C7" i="25"/>
  <c r="C8" i="25"/>
  <c r="C9" i="25"/>
  <c r="C4" i="25"/>
  <c r="T22" i="24" s="1"/>
  <c r="T341" i="24" l="1"/>
  <c r="T285" i="24"/>
  <c r="T245" i="24"/>
  <c r="T241" i="24"/>
  <c r="T125" i="24"/>
  <c r="T69" i="24"/>
  <c r="T20" i="24"/>
  <c r="T479" i="24"/>
  <c r="T339" i="24"/>
  <c r="T335" i="24"/>
  <c r="T159" i="24"/>
  <c r="T91" i="24"/>
  <c r="T67" i="24"/>
  <c r="T422" i="24"/>
  <c r="T394" i="24"/>
  <c r="T306" i="24"/>
  <c r="T282" i="24"/>
  <c r="T266" i="24"/>
  <c r="T178" i="24"/>
  <c r="T66" i="24"/>
  <c r="T62" i="24"/>
  <c r="E2" i="24"/>
  <c r="D2" i="24"/>
  <c r="C2" i="24"/>
  <c r="B2" i="24"/>
  <c r="AI25" i="16"/>
  <c r="AI26" i="16" s="1"/>
  <c r="AI27" i="16" s="1"/>
  <c r="AI24" i="16"/>
  <c r="AI20" i="16"/>
  <c r="AI21" i="16" s="1"/>
  <c r="AI19" i="16"/>
  <c r="AI10" i="16"/>
  <c r="BW7" i="21"/>
  <c r="BV7" i="21"/>
  <c r="BU7" i="21"/>
  <c r="BT7" i="21"/>
  <c r="BS7" i="21"/>
  <c r="BR7" i="21"/>
  <c r="BK7" i="21"/>
  <c r="BJ7" i="21"/>
  <c r="BI7" i="21"/>
  <c r="BH7" i="21"/>
  <c r="BG7" i="21"/>
  <c r="BF7" i="21"/>
  <c r="BD7" i="21"/>
  <c r="BC7" i="21"/>
  <c r="BB7" i="21"/>
  <c r="BA7" i="21"/>
  <c r="AZ7" i="21"/>
  <c r="AW7" i="21"/>
  <c r="AV7" i="21"/>
  <c r="AR7" i="21"/>
  <c r="AQ7" i="21"/>
  <c r="AP7" i="21"/>
  <c r="AO7" i="21"/>
  <c r="AN7" i="21"/>
  <c r="AM7" i="21"/>
  <c r="AH7" i="21"/>
  <c r="AG7" i="21"/>
  <c r="AF7" i="21"/>
  <c r="AE7" i="21"/>
  <c r="AD7" i="21"/>
  <c r="AC7" i="21"/>
  <c r="AB7" i="21"/>
  <c r="AA7" i="21"/>
  <c r="Z7" i="21"/>
  <c r="Y7" i="21"/>
  <c r="X7" i="21"/>
  <c r="W7" i="21"/>
  <c r="V7" i="21"/>
  <c r="U7" i="21"/>
  <c r="O7" i="21"/>
  <c r="I7" i="21"/>
  <c r="H7" i="21"/>
  <c r="G7" i="21"/>
  <c r="F7" i="21"/>
  <c r="B7" i="21"/>
  <c r="A7" i="21"/>
  <c r="J2" i="24" l="1"/>
  <c r="C15" i="12"/>
  <c r="C12" i="12"/>
  <c r="C17" i="12"/>
  <c r="C10" i="12"/>
  <c r="AI7" i="21" s="1"/>
  <c r="C6" i="12"/>
  <c r="C5" i="12"/>
  <c r="C7" i="13"/>
  <c r="C5" i="13"/>
  <c r="C4" i="13"/>
  <c r="AK7" i="21" s="1"/>
  <c r="J16" i="16"/>
  <c r="J13" i="16"/>
  <c r="J14" i="16"/>
  <c r="J11" i="16"/>
  <c r="F5" i="16"/>
  <c r="F24" i="16" s="1"/>
  <c r="F8" i="16"/>
  <c r="F27" i="16" s="1"/>
  <c r="F7" i="16"/>
  <c r="F26" i="16" s="1"/>
  <c r="AY7" i="21" s="1"/>
  <c r="F6" i="16"/>
  <c r="F25" i="16" s="1"/>
  <c r="F4" i="16"/>
  <c r="F21" i="16" s="1"/>
  <c r="F23" i="16" l="1"/>
  <c r="F13" i="16"/>
  <c r="F20" i="16"/>
  <c r="F19" i="16"/>
  <c r="F10" i="16"/>
  <c r="F16" i="16"/>
  <c r="F18" i="16"/>
  <c r="F11" i="16"/>
  <c r="F14" i="16"/>
  <c r="C19" i="12" l="1"/>
  <c r="E24" i="16" l="1"/>
  <c r="E25" i="16"/>
  <c r="E26" i="16"/>
  <c r="AX7" i="21" s="1"/>
  <c r="E27" i="16"/>
  <c r="E23" i="16"/>
  <c r="E19" i="16"/>
  <c r="E20" i="16"/>
  <c r="E21" i="16"/>
  <c r="E18" i="16"/>
  <c r="E11" i="16"/>
  <c r="E13" i="16"/>
  <c r="E14" i="16"/>
  <c r="E16" i="16"/>
  <c r="E10" i="16"/>
  <c r="E5" i="16"/>
  <c r="E6" i="16"/>
  <c r="E7" i="16"/>
  <c r="E8" i="16"/>
  <c r="E4" i="16"/>
  <c r="J50" i="11" l="1"/>
  <c r="J49" i="11"/>
  <c r="J48" i="11"/>
  <c r="J47" i="11"/>
  <c r="J43" i="11"/>
  <c r="J42" i="11"/>
  <c r="J36" i="11"/>
  <c r="J31" i="11"/>
  <c r="J17" i="11"/>
  <c r="J6" i="11"/>
  <c r="J5" i="11"/>
  <c r="J4" i="11"/>
  <c r="J3" i="11"/>
  <c r="E50" i="9"/>
  <c r="E24" i="9"/>
  <c r="E23" i="9"/>
  <c r="E9" i="9"/>
  <c r="E7" i="9"/>
  <c r="E5" i="9"/>
  <c r="E4" i="9"/>
  <c r="G8761" i="6"/>
  <c r="C8761" i="6"/>
  <c r="G8760" i="6"/>
  <c r="C8760" i="6"/>
  <c r="G8759" i="6"/>
  <c r="C8759" i="6"/>
  <c r="G8758" i="6"/>
  <c r="C8758" i="6"/>
  <c r="G8757" i="6"/>
  <c r="C8757" i="6"/>
  <c r="G8756" i="6"/>
  <c r="C8756" i="6"/>
  <c r="G8755" i="6"/>
  <c r="C8755" i="6"/>
  <c r="G8754" i="6"/>
  <c r="C8754" i="6"/>
  <c r="G8753" i="6"/>
  <c r="C8753" i="6"/>
  <c r="G8752" i="6"/>
  <c r="C8752" i="6"/>
  <c r="G8751" i="6"/>
  <c r="C8751" i="6"/>
  <c r="G8750" i="6"/>
  <c r="C8750" i="6"/>
  <c r="G8749" i="6"/>
  <c r="C8749" i="6"/>
  <c r="G8748" i="6"/>
  <c r="C8748" i="6"/>
  <c r="G8747" i="6"/>
  <c r="C8747" i="6"/>
  <c r="G8746" i="6"/>
  <c r="C8746" i="6"/>
  <c r="G8745" i="6"/>
  <c r="C8745" i="6"/>
  <c r="G8744" i="6"/>
  <c r="C8744" i="6"/>
  <c r="G8743" i="6"/>
  <c r="C8743" i="6"/>
  <c r="G8742" i="6"/>
  <c r="C8742" i="6"/>
  <c r="G8741" i="6"/>
  <c r="C8741" i="6"/>
  <c r="G8740" i="6"/>
  <c r="C8740" i="6"/>
  <c r="G8739" i="6"/>
  <c r="C8739" i="6"/>
  <c r="G8738" i="6"/>
  <c r="C8738" i="6"/>
  <c r="G8737" i="6"/>
  <c r="C8737" i="6"/>
  <c r="G8736" i="6"/>
  <c r="C8736" i="6"/>
  <c r="G8735" i="6"/>
  <c r="C8735" i="6"/>
  <c r="G8734" i="6"/>
  <c r="C8734" i="6"/>
  <c r="G8733" i="6"/>
  <c r="C8733" i="6"/>
  <c r="G8732" i="6"/>
  <c r="C8732" i="6"/>
  <c r="G8731" i="6"/>
  <c r="C8731" i="6"/>
  <c r="G8730" i="6"/>
  <c r="C8730" i="6"/>
  <c r="G8729" i="6"/>
  <c r="C8729" i="6"/>
  <c r="G8728" i="6"/>
  <c r="C8728" i="6"/>
  <c r="G8727" i="6"/>
  <c r="C8727" i="6"/>
  <c r="G8726" i="6"/>
  <c r="C8726" i="6"/>
  <c r="G8725" i="6"/>
  <c r="C8725" i="6"/>
  <c r="G8724" i="6"/>
  <c r="C8724" i="6"/>
  <c r="G8723" i="6"/>
  <c r="C8723" i="6"/>
  <c r="G8722" i="6"/>
  <c r="C8722" i="6"/>
  <c r="G8721" i="6"/>
  <c r="C8721" i="6"/>
  <c r="G8720" i="6"/>
  <c r="C8720" i="6"/>
  <c r="G8719" i="6"/>
  <c r="C8719" i="6"/>
  <c r="G8718" i="6"/>
  <c r="C8718" i="6"/>
  <c r="G8717" i="6"/>
  <c r="C8717" i="6"/>
  <c r="G8716" i="6"/>
  <c r="C8716" i="6"/>
  <c r="G8715" i="6"/>
  <c r="C8715" i="6"/>
  <c r="G8714" i="6"/>
  <c r="C8714" i="6"/>
  <c r="G8713" i="6"/>
  <c r="C8713" i="6"/>
  <c r="G8712" i="6"/>
  <c r="C8712" i="6"/>
  <c r="G8711" i="6"/>
  <c r="C8711" i="6"/>
  <c r="G8710" i="6"/>
  <c r="C8710" i="6"/>
  <c r="G8709" i="6"/>
  <c r="C8709" i="6"/>
  <c r="G8708" i="6"/>
  <c r="C8708" i="6"/>
  <c r="G8707" i="6"/>
  <c r="C8707" i="6"/>
  <c r="G8706" i="6"/>
  <c r="C8706" i="6"/>
  <c r="G8705" i="6"/>
  <c r="C8705" i="6"/>
  <c r="G8704" i="6"/>
  <c r="C8704" i="6"/>
  <c r="G8703" i="6"/>
  <c r="C8703" i="6"/>
  <c r="G8702" i="6"/>
  <c r="C8702" i="6"/>
  <c r="G8701" i="6"/>
  <c r="C8701" i="6"/>
  <c r="G8700" i="6"/>
  <c r="C8700" i="6"/>
  <c r="G8699" i="6"/>
  <c r="C8699" i="6"/>
  <c r="G8698" i="6"/>
  <c r="C8698" i="6"/>
  <c r="G8697" i="6"/>
  <c r="C8697" i="6"/>
  <c r="G8696" i="6"/>
  <c r="C8696" i="6"/>
  <c r="G8695" i="6"/>
  <c r="C8695" i="6"/>
  <c r="G8694" i="6"/>
  <c r="C8694" i="6"/>
  <c r="G8693" i="6"/>
  <c r="C8693" i="6"/>
  <c r="G8692" i="6"/>
  <c r="C8692" i="6"/>
  <c r="G8691" i="6"/>
  <c r="C8691" i="6"/>
  <c r="G8690" i="6"/>
  <c r="C8690" i="6"/>
  <c r="G8689" i="6"/>
  <c r="C8689" i="6"/>
  <c r="G8688" i="6"/>
  <c r="C8688" i="6"/>
  <c r="G8687" i="6"/>
  <c r="C8687" i="6"/>
  <c r="G8686" i="6"/>
  <c r="C8686" i="6"/>
  <c r="G8685" i="6"/>
  <c r="C8685" i="6"/>
  <c r="G8684" i="6"/>
  <c r="C8684" i="6"/>
  <c r="G8683" i="6"/>
  <c r="C8683" i="6"/>
  <c r="G8682" i="6"/>
  <c r="C8682" i="6"/>
  <c r="G8681" i="6"/>
  <c r="C8681" i="6"/>
  <c r="G8680" i="6"/>
  <c r="C8680" i="6"/>
  <c r="G8679" i="6"/>
  <c r="C8679" i="6"/>
  <c r="G8678" i="6"/>
  <c r="C8678" i="6"/>
  <c r="G8677" i="6"/>
  <c r="C8677" i="6"/>
  <c r="G8676" i="6"/>
  <c r="C8676" i="6"/>
  <c r="G8675" i="6"/>
  <c r="C8675" i="6"/>
  <c r="G8674" i="6"/>
  <c r="C8674" i="6"/>
  <c r="G8673" i="6"/>
  <c r="C8673" i="6"/>
  <c r="G8672" i="6"/>
  <c r="C8672" i="6"/>
  <c r="G8671" i="6"/>
  <c r="C8671" i="6"/>
  <c r="G8670" i="6"/>
  <c r="C8670" i="6"/>
  <c r="G8669" i="6"/>
  <c r="C8669" i="6"/>
  <c r="G8668" i="6"/>
  <c r="C8668" i="6"/>
  <c r="G8667" i="6"/>
  <c r="C8667" i="6"/>
  <c r="G8666" i="6"/>
  <c r="C8666" i="6"/>
  <c r="G8665" i="6"/>
  <c r="C8665" i="6"/>
  <c r="G8664" i="6"/>
  <c r="C8664" i="6"/>
  <c r="G8663" i="6"/>
  <c r="C8663" i="6"/>
  <c r="G8662" i="6"/>
  <c r="C8662" i="6"/>
  <c r="G8661" i="6"/>
  <c r="C8661" i="6"/>
  <c r="G8660" i="6"/>
  <c r="C8660" i="6"/>
  <c r="G8659" i="6"/>
  <c r="C8659" i="6"/>
  <c r="G8658" i="6"/>
  <c r="C8658" i="6"/>
  <c r="G8657" i="6"/>
  <c r="C8657" i="6"/>
  <c r="G8656" i="6"/>
  <c r="C8656" i="6"/>
  <c r="G8655" i="6"/>
  <c r="C8655" i="6"/>
  <c r="G8654" i="6"/>
  <c r="C8654" i="6"/>
  <c r="G8653" i="6"/>
  <c r="C8653" i="6"/>
  <c r="G8652" i="6"/>
  <c r="C8652" i="6"/>
  <c r="G8651" i="6"/>
  <c r="C8651" i="6"/>
  <c r="G8650" i="6"/>
  <c r="C8650" i="6"/>
  <c r="G8649" i="6"/>
  <c r="C8649" i="6"/>
  <c r="G8648" i="6"/>
  <c r="C8648" i="6"/>
  <c r="G8647" i="6"/>
  <c r="C8647" i="6"/>
  <c r="G8646" i="6"/>
  <c r="C8646" i="6"/>
  <c r="G8645" i="6"/>
  <c r="C8645" i="6"/>
  <c r="G8644" i="6"/>
  <c r="C8644" i="6"/>
  <c r="G8643" i="6"/>
  <c r="C8643" i="6"/>
  <c r="G8642" i="6"/>
  <c r="C8642" i="6"/>
  <c r="G8641" i="6"/>
  <c r="C8641" i="6"/>
  <c r="G8640" i="6"/>
  <c r="C8640" i="6"/>
  <c r="G8639" i="6"/>
  <c r="C8639" i="6"/>
  <c r="G8638" i="6"/>
  <c r="C8638" i="6"/>
  <c r="G8637" i="6"/>
  <c r="C8637" i="6"/>
  <c r="G8636" i="6"/>
  <c r="C8636" i="6"/>
  <c r="G8635" i="6"/>
  <c r="C8635" i="6"/>
  <c r="G8634" i="6"/>
  <c r="C8634" i="6"/>
  <c r="G8633" i="6"/>
  <c r="C8633" i="6"/>
  <c r="G8632" i="6"/>
  <c r="C8632" i="6"/>
  <c r="G8631" i="6"/>
  <c r="C8631" i="6"/>
  <c r="G8630" i="6"/>
  <c r="C8630" i="6"/>
  <c r="G8629" i="6"/>
  <c r="C8629" i="6"/>
  <c r="G8628" i="6"/>
  <c r="C8628" i="6"/>
  <c r="G8627" i="6"/>
  <c r="C8627" i="6"/>
  <c r="G8626" i="6"/>
  <c r="C8626" i="6"/>
  <c r="G8625" i="6"/>
  <c r="C8625" i="6"/>
  <c r="G8624" i="6"/>
  <c r="C8624" i="6"/>
  <c r="G8623" i="6"/>
  <c r="C8623" i="6"/>
  <c r="G8622" i="6"/>
  <c r="C8622" i="6"/>
  <c r="G8621" i="6"/>
  <c r="C8621" i="6"/>
  <c r="G8620" i="6"/>
  <c r="C8620" i="6"/>
  <c r="G8619" i="6"/>
  <c r="C8619" i="6"/>
  <c r="G8618" i="6"/>
  <c r="C8618" i="6"/>
  <c r="G8617" i="6"/>
  <c r="C8617" i="6"/>
  <c r="G8616" i="6"/>
  <c r="C8616" i="6"/>
  <c r="G8615" i="6"/>
  <c r="C8615" i="6"/>
  <c r="G8614" i="6"/>
  <c r="C8614" i="6"/>
  <c r="G8613" i="6"/>
  <c r="C8613" i="6"/>
  <c r="G8612" i="6"/>
  <c r="C8612" i="6"/>
  <c r="G8611" i="6"/>
  <c r="C8611" i="6"/>
  <c r="G8610" i="6"/>
  <c r="C8610" i="6"/>
  <c r="G8609" i="6"/>
  <c r="C8609" i="6"/>
  <c r="G8608" i="6"/>
  <c r="C8608" i="6"/>
  <c r="G8607" i="6"/>
  <c r="C8607" i="6"/>
  <c r="G8606" i="6"/>
  <c r="C8606" i="6"/>
  <c r="G8605" i="6"/>
  <c r="C8605" i="6"/>
  <c r="G8604" i="6"/>
  <c r="C8604" i="6"/>
  <c r="G8603" i="6"/>
  <c r="C8603" i="6"/>
  <c r="G8602" i="6"/>
  <c r="C8602" i="6"/>
  <c r="G8601" i="6"/>
  <c r="C8601" i="6"/>
  <c r="G8600" i="6"/>
  <c r="C8600" i="6"/>
  <c r="G8599" i="6"/>
  <c r="C8599" i="6"/>
  <c r="G8598" i="6"/>
  <c r="C8598" i="6"/>
  <c r="G8597" i="6"/>
  <c r="C8597" i="6"/>
  <c r="G8596" i="6"/>
  <c r="C8596" i="6"/>
  <c r="G8595" i="6"/>
  <c r="C8595" i="6"/>
  <c r="G8594" i="6"/>
  <c r="C8594" i="6"/>
  <c r="G8593" i="6"/>
  <c r="C8593" i="6"/>
  <c r="G8592" i="6"/>
  <c r="C8592" i="6"/>
  <c r="G8591" i="6"/>
  <c r="C8591" i="6"/>
  <c r="G8590" i="6"/>
  <c r="C8590" i="6"/>
  <c r="G8589" i="6"/>
  <c r="C8589" i="6"/>
  <c r="G8588" i="6"/>
  <c r="C8588" i="6"/>
  <c r="G8587" i="6"/>
  <c r="C8587" i="6"/>
  <c r="G8586" i="6"/>
  <c r="C8586" i="6"/>
  <c r="G8585" i="6"/>
  <c r="C8585" i="6"/>
  <c r="G8584" i="6"/>
  <c r="C8584" i="6"/>
  <c r="G8583" i="6"/>
  <c r="C8583" i="6"/>
  <c r="G8582" i="6"/>
  <c r="C8582" i="6"/>
  <c r="G8581" i="6"/>
  <c r="C8581" i="6"/>
  <c r="G8580" i="6"/>
  <c r="C8580" i="6"/>
  <c r="G8579" i="6"/>
  <c r="C8579" i="6"/>
  <c r="G8578" i="6"/>
  <c r="C8578" i="6"/>
  <c r="G8577" i="6"/>
  <c r="C8577" i="6"/>
  <c r="G8576" i="6"/>
  <c r="C8576" i="6"/>
  <c r="G8575" i="6"/>
  <c r="C8575" i="6"/>
  <c r="G8574" i="6"/>
  <c r="C8574" i="6"/>
  <c r="G8573" i="6"/>
  <c r="C8573" i="6"/>
  <c r="G8572" i="6"/>
  <c r="C8572" i="6"/>
  <c r="G8571" i="6"/>
  <c r="C8571" i="6"/>
  <c r="G8570" i="6"/>
  <c r="C8570" i="6"/>
  <c r="G8569" i="6"/>
  <c r="C8569" i="6"/>
  <c r="G8568" i="6"/>
  <c r="C8568" i="6"/>
  <c r="G8567" i="6"/>
  <c r="C8567" i="6"/>
  <c r="G8566" i="6"/>
  <c r="C8566" i="6"/>
  <c r="G8565" i="6"/>
  <c r="C8565" i="6"/>
  <c r="G8564" i="6"/>
  <c r="C8564" i="6"/>
  <c r="G8563" i="6"/>
  <c r="C8563" i="6"/>
  <c r="G8562" i="6"/>
  <c r="C8562" i="6"/>
  <c r="G8561" i="6"/>
  <c r="C8561" i="6"/>
  <c r="G8560" i="6"/>
  <c r="C8560" i="6"/>
  <c r="G8559" i="6"/>
  <c r="C8559" i="6"/>
  <c r="G8558" i="6"/>
  <c r="C8558" i="6"/>
  <c r="G8557" i="6"/>
  <c r="C8557" i="6"/>
  <c r="G8556" i="6"/>
  <c r="C8556" i="6"/>
  <c r="G8555" i="6"/>
  <c r="C8555" i="6"/>
  <c r="G8554" i="6"/>
  <c r="C8554" i="6"/>
  <c r="G8553" i="6"/>
  <c r="C8553" i="6"/>
  <c r="G8552" i="6"/>
  <c r="C8552" i="6"/>
  <c r="G8551" i="6"/>
  <c r="C8551" i="6"/>
  <c r="G8550" i="6"/>
  <c r="C8550" i="6"/>
  <c r="G8549" i="6"/>
  <c r="C8549" i="6"/>
  <c r="G8548" i="6"/>
  <c r="C8548" i="6"/>
  <c r="G8547" i="6"/>
  <c r="C8547" i="6"/>
  <c r="G8546" i="6"/>
  <c r="C8546" i="6"/>
  <c r="G8545" i="6"/>
  <c r="C8545" i="6"/>
  <c r="G8544" i="6"/>
  <c r="C8544" i="6"/>
  <c r="G8543" i="6"/>
  <c r="C8543" i="6"/>
  <c r="G8542" i="6"/>
  <c r="C8542" i="6"/>
  <c r="G8541" i="6"/>
  <c r="C8541" i="6"/>
  <c r="G8540" i="6"/>
  <c r="C8540" i="6"/>
  <c r="G8539" i="6"/>
  <c r="C8539" i="6"/>
  <c r="G8538" i="6"/>
  <c r="C8538" i="6"/>
  <c r="G8537" i="6"/>
  <c r="C8537" i="6"/>
  <c r="G8536" i="6"/>
  <c r="C8536" i="6"/>
  <c r="G8535" i="6"/>
  <c r="C8535" i="6"/>
  <c r="G8534" i="6"/>
  <c r="C8534" i="6"/>
  <c r="G8533" i="6"/>
  <c r="C8533" i="6"/>
  <c r="G8532" i="6"/>
  <c r="C8532" i="6"/>
  <c r="G8531" i="6"/>
  <c r="C8531" i="6"/>
  <c r="G8530" i="6"/>
  <c r="C8530" i="6"/>
  <c r="G8529" i="6"/>
  <c r="C8529" i="6"/>
  <c r="G8528" i="6"/>
  <c r="C8528" i="6"/>
  <c r="G8527" i="6"/>
  <c r="C8527" i="6"/>
  <c r="G8526" i="6"/>
  <c r="C8526" i="6"/>
  <c r="G8525" i="6"/>
  <c r="C8525" i="6"/>
  <c r="G8524" i="6"/>
  <c r="C8524" i="6"/>
  <c r="G8523" i="6"/>
  <c r="C8523" i="6"/>
  <c r="G8522" i="6"/>
  <c r="C8522" i="6"/>
  <c r="G8521" i="6"/>
  <c r="C8521" i="6"/>
  <c r="G8520" i="6"/>
  <c r="C8520" i="6"/>
  <c r="G8519" i="6"/>
  <c r="C8519" i="6"/>
  <c r="G8518" i="6"/>
  <c r="C8518" i="6"/>
  <c r="G8517" i="6"/>
  <c r="C8517" i="6"/>
  <c r="G8516" i="6"/>
  <c r="C8516" i="6"/>
  <c r="G8515" i="6"/>
  <c r="C8515" i="6"/>
  <c r="G8514" i="6"/>
  <c r="C8514" i="6"/>
  <c r="G8513" i="6"/>
  <c r="C8513" i="6"/>
  <c r="G8512" i="6"/>
  <c r="C8512" i="6"/>
  <c r="G8511" i="6"/>
  <c r="C8511" i="6"/>
  <c r="G8510" i="6"/>
  <c r="C8510" i="6"/>
  <c r="G8509" i="6"/>
  <c r="C8509" i="6"/>
  <c r="G8508" i="6"/>
  <c r="C8508" i="6"/>
  <c r="G8507" i="6"/>
  <c r="C8507" i="6"/>
  <c r="G8506" i="6"/>
  <c r="C8506" i="6"/>
  <c r="G8505" i="6"/>
  <c r="C8505" i="6"/>
  <c r="G8504" i="6"/>
  <c r="C8504" i="6"/>
  <c r="G8503" i="6"/>
  <c r="C8503" i="6"/>
  <c r="G8502" i="6"/>
  <c r="C8502" i="6"/>
  <c r="G8501" i="6"/>
  <c r="C8501" i="6"/>
  <c r="G8500" i="6"/>
  <c r="C8500" i="6"/>
  <c r="G8499" i="6"/>
  <c r="C8499" i="6"/>
  <c r="G8498" i="6"/>
  <c r="C8498" i="6"/>
  <c r="G8497" i="6"/>
  <c r="C8497" i="6"/>
  <c r="G8496" i="6"/>
  <c r="C8496" i="6"/>
  <c r="G8495" i="6"/>
  <c r="C8495" i="6"/>
  <c r="G8494" i="6"/>
  <c r="C8494" i="6"/>
  <c r="G8493" i="6"/>
  <c r="C8493" i="6"/>
  <c r="G8492" i="6"/>
  <c r="C8492" i="6"/>
  <c r="G8491" i="6"/>
  <c r="C8491" i="6"/>
  <c r="G8490" i="6"/>
  <c r="C8490" i="6"/>
  <c r="G8489" i="6"/>
  <c r="C8489" i="6"/>
  <c r="G8488" i="6"/>
  <c r="C8488" i="6"/>
  <c r="G8487" i="6"/>
  <c r="C8487" i="6"/>
  <c r="G8486" i="6"/>
  <c r="C8486" i="6"/>
  <c r="G8485" i="6"/>
  <c r="C8485" i="6"/>
  <c r="G8484" i="6"/>
  <c r="C8484" i="6"/>
  <c r="G8483" i="6"/>
  <c r="C8483" i="6"/>
  <c r="G8482" i="6"/>
  <c r="C8482" i="6"/>
  <c r="G8481" i="6"/>
  <c r="C8481" i="6"/>
  <c r="G8480" i="6"/>
  <c r="C8480" i="6"/>
  <c r="G8479" i="6"/>
  <c r="C8479" i="6"/>
  <c r="G8478" i="6"/>
  <c r="C8478" i="6"/>
  <c r="G8477" i="6"/>
  <c r="C8477" i="6"/>
  <c r="G8476" i="6"/>
  <c r="C8476" i="6"/>
  <c r="G8475" i="6"/>
  <c r="C8475" i="6"/>
  <c r="G8474" i="6"/>
  <c r="C8474" i="6"/>
  <c r="G8473" i="6"/>
  <c r="C8473" i="6"/>
  <c r="G8472" i="6"/>
  <c r="C8472" i="6"/>
  <c r="G8471" i="6"/>
  <c r="C8471" i="6"/>
  <c r="G8470" i="6"/>
  <c r="C8470" i="6"/>
  <c r="G8469" i="6"/>
  <c r="C8469" i="6"/>
  <c r="G8468" i="6"/>
  <c r="C8468" i="6"/>
  <c r="G8467" i="6"/>
  <c r="C8467" i="6"/>
  <c r="G8466" i="6"/>
  <c r="C8466" i="6"/>
  <c r="G8465" i="6"/>
  <c r="C8465" i="6"/>
  <c r="G8464" i="6"/>
  <c r="C8464" i="6"/>
  <c r="G8463" i="6"/>
  <c r="C8463" i="6"/>
  <c r="G8462" i="6"/>
  <c r="C8462" i="6"/>
  <c r="G8461" i="6"/>
  <c r="C8461" i="6"/>
  <c r="G8460" i="6"/>
  <c r="C8460" i="6"/>
  <c r="G8459" i="6"/>
  <c r="C8459" i="6"/>
  <c r="G8458" i="6"/>
  <c r="C8458" i="6"/>
  <c r="G8457" i="6"/>
  <c r="C8457" i="6"/>
  <c r="G8456" i="6"/>
  <c r="C8456" i="6"/>
  <c r="G8455" i="6"/>
  <c r="C8455" i="6"/>
  <c r="G8454" i="6"/>
  <c r="C8454" i="6"/>
  <c r="G8453" i="6"/>
  <c r="C8453" i="6"/>
  <c r="G8452" i="6"/>
  <c r="C8452" i="6"/>
  <c r="G8451" i="6"/>
  <c r="C8451" i="6"/>
  <c r="G8450" i="6"/>
  <c r="C8450" i="6"/>
  <c r="G8449" i="6"/>
  <c r="C8449" i="6"/>
  <c r="G8448" i="6"/>
  <c r="C8448" i="6"/>
  <c r="G8447" i="6"/>
  <c r="C8447" i="6"/>
  <c r="G8446" i="6"/>
  <c r="C8446" i="6"/>
  <c r="G8445" i="6"/>
  <c r="C8445" i="6"/>
  <c r="G8444" i="6"/>
  <c r="C8444" i="6"/>
  <c r="G8443" i="6"/>
  <c r="C8443" i="6"/>
  <c r="G8442" i="6"/>
  <c r="C8442" i="6"/>
  <c r="G8441" i="6"/>
  <c r="C8441" i="6"/>
  <c r="G8440" i="6"/>
  <c r="C8440" i="6"/>
  <c r="G8439" i="6"/>
  <c r="C8439" i="6"/>
  <c r="G8438" i="6"/>
  <c r="C8438" i="6"/>
  <c r="G8437" i="6"/>
  <c r="C8437" i="6"/>
  <c r="G8436" i="6"/>
  <c r="C8436" i="6"/>
  <c r="G8435" i="6"/>
  <c r="C8435" i="6"/>
  <c r="G8434" i="6"/>
  <c r="C8434" i="6"/>
  <c r="G8433" i="6"/>
  <c r="C8433" i="6"/>
  <c r="G8432" i="6"/>
  <c r="C8432" i="6"/>
  <c r="G8431" i="6"/>
  <c r="C8431" i="6"/>
  <c r="G8430" i="6"/>
  <c r="C8430" i="6"/>
  <c r="G8429" i="6"/>
  <c r="C8429" i="6"/>
  <c r="G8428" i="6"/>
  <c r="C8428" i="6"/>
  <c r="G8427" i="6"/>
  <c r="C8427" i="6"/>
  <c r="G8426" i="6"/>
  <c r="C8426" i="6"/>
  <c r="G8425" i="6"/>
  <c r="C8425" i="6"/>
  <c r="G8424" i="6"/>
  <c r="C8424" i="6"/>
  <c r="G8423" i="6"/>
  <c r="C8423" i="6"/>
  <c r="G8422" i="6"/>
  <c r="C8422" i="6"/>
  <c r="G8421" i="6"/>
  <c r="C8421" i="6"/>
  <c r="G8420" i="6"/>
  <c r="C8420" i="6"/>
  <c r="G8419" i="6"/>
  <c r="C8419" i="6"/>
  <c r="G8418" i="6"/>
  <c r="C8418" i="6"/>
  <c r="G8417" i="6"/>
  <c r="C8417" i="6"/>
  <c r="G8416" i="6"/>
  <c r="C8416" i="6"/>
  <c r="G8415" i="6"/>
  <c r="C8415" i="6"/>
  <c r="G8414" i="6"/>
  <c r="C8414" i="6"/>
  <c r="G8413" i="6"/>
  <c r="C8413" i="6"/>
  <c r="G8412" i="6"/>
  <c r="C8412" i="6"/>
  <c r="G8411" i="6"/>
  <c r="C8411" i="6"/>
  <c r="G8410" i="6"/>
  <c r="C8410" i="6"/>
  <c r="G8409" i="6"/>
  <c r="C8409" i="6"/>
  <c r="G8408" i="6"/>
  <c r="C8408" i="6"/>
  <c r="G8407" i="6"/>
  <c r="C8407" i="6"/>
  <c r="G8406" i="6"/>
  <c r="C8406" i="6"/>
  <c r="G8405" i="6"/>
  <c r="C8405" i="6"/>
  <c r="G8404" i="6"/>
  <c r="C8404" i="6"/>
  <c r="G8403" i="6"/>
  <c r="C8403" i="6"/>
  <c r="G8402" i="6"/>
  <c r="C8402" i="6"/>
  <c r="G8401" i="6"/>
  <c r="C8401" i="6"/>
  <c r="G8400" i="6"/>
  <c r="C8400" i="6"/>
  <c r="G8399" i="6"/>
  <c r="C8399" i="6"/>
  <c r="G8398" i="6"/>
  <c r="C8398" i="6"/>
  <c r="G8397" i="6"/>
  <c r="C8397" i="6"/>
  <c r="G8396" i="6"/>
  <c r="C8396" i="6"/>
  <c r="G8395" i="6"/>
  <c r="C8395" i="6"/>
  <c r="G8394" i="6"/>
  <c r="C8394" i="6"/>
  <c r="G8393" i="6"/>
  <c r="C8393" i="6"/>
  <c r="G8392" i="6"/>
  <c r="C8392" i="6"/>
  <c r="G8391" i="6"/>
  <c r="C8391" i="6"/>
  <c r="G8390" i="6"/>
  <c r="C8390" i="6"/>
  <c r="G8389" i="6"/>
  <c r="C8389" i="6"/>
  <c r="G8388" i="6"/>
  <c r="C8388" i="6"/>
  <c r="G8387" i="6"/>
  <c r="C8387" i="6"/>
  <c r="G8386" i="6"/>
  <c r="C8386" i="6"/>
  <c r="G8385" i="6"/>
  <c r="C8385" i="6"/>
  <c r="G8384" i="6"/>
  <c r="C8384" i="6"/>
  <c r="G8383" i="6"/>
  <c r="C8383" i="6"/>
  <c r="G8382" i="6"/>
  <c r="C8382" i="6"/>
  <c r="G8381" i="6"/>
  <c r="C8381" i="6"/>
  <c r="G8380" i="6"/>
  <c r="C8380" i="6"/>
  <c r="G8379" i="6"/>
  <c r="C8379" i="6"/>
  <c r="G8378" i="6"/>
  <c r="C8378" i="6"/>
  <c r="G8377" i="6"/>
  <c r="C8377" i="6"/>
  <c r="G8376" i="6"/>
  <c r="C8376" i="6"/>
  <c r="G8375" i="6"/>
  <c r="C8375" i="6"/>
  <c r="G8374" i="6"/>
  <c r="C8374" i="6"/>
  <c r="G8373" i="6"/>
  <c r="C8373" i="6"/>
  <c r="G8372" i="6"/>
  <c r="C8372" i="6"/>
  <c r="G8371" i="6"/>
  <c r="C8371" i="6"/>
  <c r="G8370" i="6"/>
  <c r="C8370" i="6"/>
  <c r="G8369" i="6"/>
  <c r="C8369" i="6"/>
  <c r="G8368" i="6"/>
  <c r="C8368" i="6"/>
  <c r="G8367" i="6"/>
  <c r="C8367" i="6"/>
  <c r="G8366" i="6"/>
  <c r="C8366" i="6"/>
  <c r="G8365" i="6"/>
  <c r="C8365" i="6"/>
  <c r="G8364" i="6"/>
  <c r="C8364" i="6"/>
  <c r="G8363" i="6"/>
  <c r="C8363" i="6"/>
  <c r="G8362" i="6"/>
  <c r="C8362" i="6"/>
  <c r="G8361" i="6"/>
  <c r="C8361" i="6"/>
  <c r="G8360" i="6"/>
  <c r="C8360" i="6"/>
  <c r="G8359" i="6"/>
  <c r="C8359" i="6"/>
  <c r="G8358" i="6"/>
  <c r="C8358" i="6"/>
  <c r="G8357" i="6"/>
  <c r="C8357" i="6"/>
  <c r="G8356" i="6"/>
  <c r="C8356" i="6"/>
  <c r="G8355" i="6"/>
  <c r="C8355" i="6"/>
  <c r="G8354" i="6"/>
  <c r="C8354" i="6"/>
  <c r="G8353" i="6"/>
  <c r="C8353" i="6"/>
  <c r="G8352" i="6"/>
  <c r="C8352" i="6"/>
  <c r="G8351" i="6"/>
  <c r="C8351" i="6"/>
  <c r="G8350" i="6"/>
  <c r="C8350" i="6"/>
  <c r="G8349" i="6"/>
  <c r="C8349" i="6"/>
  <c r="G8348" i="6"/>
  <c r="C8348" i="6"/>
  <c r="G8347" i="6"/>
  <c r="C8347" i="6"/>
  <c r="G8346" i="6"/>
  <c r="C8346" i="6"/>
  <c r="G8345" i="6"/>
  <c r="C8345" i="6"/>
  <c r="G8344" i="6"/>
  <c r="C8344" i="6"/>
  <c r="G8343" i="6"/>
  <c r="C8343" i="6"/>
  <c r="G8342" i="6"/>
  <c r="C8342" i="6"/>
  <c r="G8341" i="6"/>
  <c r="C8341" i="6"/>
  <c r="G8340" i="6"/>
  <c r="C8340" i="6"/>
  <c r="G8339" i="6"/>
  <c r="C8339" i="6"/>
  <c r="G8338" i="6"/>
  <c r="C8338" i="6"/>
  <c r="G8337" i="6"/>
  <c r="C8337" i="6"/>
  <c r="G8336" i="6"/>
  <c r="C8336" i="6"/>
  <c r="G8335" i="6"/>
  <c r="C8335" i="6"/>
  <c r="G8334" i="6"/>
  <c r="C8334" i="6"/>
  <c r="G8333" i="6"/>
  <c r="C8333" i="6"/>
  <c r="G8332" i="6"/>
  <c r="C8332" i="6"/>
  <c r="G8331" i="6"/>
  <c r="C8331" i="6"/>
  <c r="G8330" i="6"/>
  <c r="C8330" i="6"/>
  <c r="G8329" i="6"/>
  <c r="C8329" i="6"/>
  <c r="G8328" i="6"/>
  <c r="C8328" i="6"/>
  <c r="G8327" i="6"/>
  <c r="C8327" i="6"/>
  <c r="G8326" i="6"/>
  <c r="C8326" i="6"/>
  <c r="G8325" i="6"/>
  <c r="C8325" i="6"/>
  <c r="G8324" i="6"/>
  <c r="C8324" i="6"/>
  <c r="G8323" i="6"/>
  <c r="C8323" i="6"/>
  <c r="G8322" i="6"/>
  <c r="C8322" i="6"/>
  <c r="G8321" i="6"/>
  <c r="C8321" i="6"/>
  <c r="G8320" i="6"/>
  <c r="C8320" i="6"/>
  <c r="G8319" i="6"/>
  <c r="C8319" i="6"/>
  <c r="G8318" i="6"/>
  <c r="C8318" i="6"/>
  <c r="G8317" i="6"/>
  <c r="C8317" i="6"/>
  <c r="G8316" i="6"/>
  <c r="C8316" i="6"/>
  <c r="G8315" i="6"/>
  <c r="C8315" i="6"/>
  <c r="G8314" i="6"/>
  <c r="C8314" i="6"/>
  <c r="G8313" i="6"/>
  <c r="C8313" i="6"/>
  <c r="G8312" i="6"/>
  <c r="C8312" i="6"/>
  <c r="G8311" i="6"/>
  <c r="C8311" i="6"/>
  <c r="G8310" i="6"/>
  <c r="C8310" i="6"/>
  <c r="G8309" i="6"/>
  <c r="C8309" i="6"/>
  <c r="G8308" i="6"/>
  <c r="C8308" i="6"/>
  <c r="G8307" i="6"/>
  <c r="C8307" i="6"/>
  <c r="G8306" i="6"/>
  <c r="C8306" i="6"/>
  <c r="G8305" i="6"/>
  <c r="C8305" i="6"/>
  <c r="G8304" i="6"/>
  <c r="C8304" i="6"/>
  <c r="G8303" i="6"/>
  <c r="C8303" i="6"/>
  <c r="G8302" i="6"/>
  <c r="C8302" i="6"/>
  <c r="G8301" i="6"/>
  <c r="C8301" i="6"/>
  <c r="G8300" i="6"/>
  <c r="C8300" i="6"/>
  <c r="G8299" i="6"/>
  <c r="C8299" i="6"/>
  <c r="G8298" i="6"/>
  <c r="C8298" i="6"/>
  <c r="G8297" i="6"/>
  <c r="C8297" i="6"/>
  <c r="G8296" i="6"/>
  <c r="C8296" i="6"/>
  <c r="G8295" i="6"/>
  <c r="C8295" i="6"/>
  <c r="G8294" i="6"/>
  <c r="C8294" i="6"/>
  <c r="G8293" i="6"/>
  <c r="C8293" i="6"/>
  <c r="G8292" i="6"/>
  <c r="C8292" i="6"/>
  <c r="G8291" i="6"/>
  <c r="C8291" i="6"/>
  <c r="G8290" i="6"/>
  <c r="C8290" i="6"/>
  <c r="G8289" i="6"/>
  <c r="C8289" i="6"/>
  <c r="G8288" i="6"/>
  <c r="C8288" i="6"/>
  <c r="G8287" i="6"/>
  <c r="C8287" i="6"/>
  <c r="G8286" i="6"/>
  <c r="C8286" i="6"/>
  <c r="G8285" i="6"/>
  <c r="C8285" i="6"/>
  <c r="G8284" i="6"/>
  <c r="C8284" i="6"/>
  <c r="G8283" i="6"/>
  <c r="C8283" i="6"/>
  <c r="G8282" i="6"/>
  <c r="C8282" i="6"/>
  <c r="G8281" i="6"/>
  <c r="C8281" i="6"/>
  <c r="G8280" i="6"/>
  <c r="C8280" i="6"/>
  <c r="G8279" i="6"/>
  <c r="C8279" i="6"/>
  <c r="G8278" i="6"/>
  <c r="C8278" i="6"/>
  <c r="G8277" i="6"/>
  <c r="C8277" i="6"/>
  <c r="G8276" i="6"/>
  <c r="C8276" i="6"/>
  <c r="G8275" i="6"/>
  <c r="C8275" i="6"/>
  <c r="G8274" i="6"/>
  <c r="C8274" i="6"/>
  <c r="G8273" i="6"/>
  <c r="C8273" i="6"/>
  <c r="G8272" i="6"/>
  <c r="C8272" i="6"/>
  <c r="G8271" i="6"/>
  <c r="C8271" i="6"/>
  <c r="G8270" i="6"/>
  <c r="C8270" i="6"/>
  <c r="G8269" i="6"/>
  <c r="C8269" i="6"/>
  <c r="G8268" i="6"/>
  <c r="C8268" i="6"/>
  <c r="G8267" i="6"/>
  <c r="C8267" i="6"/>
  <c r="G8266" i="6"/>
  <c r="C8266" i="6"/>
  <c r="G8265" i="6"/>
  <c r="C8265" i="6"/>
  <c r="G8264" i="6"/>
  <c r="C8264" i="6"/>
  <c r="G8263" i="6"/>
  <c r="C8263" i="6"/>
  <c r="G8262" i="6"/>
  <c r="C8262" i="6"/>
  <c r="G8261" i="6"/>
  <c r="C8261" i="6"/>
  <c r="G8260" i="6"/>
  <c r="C8260" i="6"/>
  <c r="G8259" i="6"/>
  <c r="C8259" i="6"/>
  <c r="G8258" i="6"/>
  <c r="C8258" i="6"/>
  <c r="G8257" i="6"/>
  <c r="C8257" i="6"/>
  <c r="G8256" i="6"/>
  <c r="C8256" i="6"/>
  <c r="G8255" i="6"/>
  <c r="C8255" i="6"/>
  <c r="G8254" i="6"/>
  <c r="C8254" i="6"/>
  <c r="G8253" i="6"/>
  <c r="C8253" i="6"/>
  <c r="G8252" i="6"/>
  <c r="C8252" i="6"/>
  <c r="G8251" i="6"/>
  <c r="C8251" i="6"/>
  <c r="G8250" i="6"/>
  <c r="C8250" i="6"/>
  <c r="G8249" i="6"/>
  <c r="C8249" i="6"/>
  <c r="G8248" i="6"/>
  <c r="C8248" i="6"/>
  <c r="G8247" i="6"/>
  <c r="C8247" i="6"/>
  <c r="G8246" i="6"/>
  <c r="C8246" i="6"/>
  <c r="G8245" i="6"/>
  <c r="C8245" i="6"/>
  <c r="G8244" i="6"/>
  <c r="C8244" i="6"/>
  <c r="G8243" i="6"/>
  <c r="C8243" i="6"/>
  <c r="G8242" i="6"/>
  <c r="C8242" i="6"/>
  <c r="G8241" i="6"/>
  <c r="C8241" i="6"/>
  <c r="G8240" i="6"/>
  <c r="C8240" i="6"/>
  <c r="G8239" i="6"/>
  <c r="C8239" i="6"/>
  <c r="G8238" i="6"/>
  <c r="C8238" i="6"/>
  <c r="G8237" i="6"/>
  <c r="C8237" i="6"/>
  <c r="G8236" i="6"/>
  <c r="C8236" i="6"/>
  <c r="G8235" i="6"/>
  <c r="C8235" i="6"/>
  <c r="G8234" i="6"/>
  <c r="C8234" i="6"/>
  <c r="G8233" i="6"/>
  <c r="C8233" i="6"/>
  <c r="G8232" i="6"/>
  <c r="C8232" i="6"/>
  <c r="G8231" i="6"/>
  <c r="C8231" i="6"/>
  <c r="G8230" i="6"/>
  <c r="C8230" i="6"/>
  <c r="G8229" i="6"/>
  <c r="C8229" i="6"/>
  <c r="G8228" i="6"/>
  <c r="C8228" i="6"/>
  <c r="G8227" i="6"/>
  <c r="C8227" i="6"/>
  <c r="G8226" i="6"/>
  <c r="C8226" i="6"/>
  <c r="G8225" i="6"/>
  <c r="C8225" i="6"/>
  <c r="G8224" i="6"/>
  <c r="C8224" i="6"/>
  <c r="G8223" i="6"/>
  <c r="C8223" i="6"/>
  <c r="G8222" i="6"/>
  <c r="C8222" i="6"/>
  <c r="G8221" i="6"/>
  <c r="C8221" i="6"/>
  <c r="G8220" i="6"/>
  <c r="C8220" i="6"/>
  <c r="G8219" i="6"/>
  <c r="C8219" i="6"/>
  <c r="G8218" i="6"/>
  <c r="C8218" i="6"/>
  <c r="G8217" i="6"/>
  <c r="C8217" i="6"/>
  <c r="G8216" i="6"/>
  <c r="C8216" i="6"/>
  <c r="G8215" i="6"/>
  <c r="C8215" i="6"/>
  <c r="G8214" i="6"/>
  <c r="C8214" i="6"/>
  <c r="G8213" i="6"/>
  <c r="C8213" i="6"/>
  <c r="G8212" i="6"/>
  <c r="C8212" i="6"/>
  <c r="G8211" i="6"/>
  <c r="C8211" i="6"/>
  <c r="G8210" i="6"/>
  <c r="C8210" i="6"/>
  <c r="G8209" i="6"/>
  <c r="C8209" i="6"/>
  <c r="G8208" i="6"/>
  <c r="C8208" i="6"/>
  <c r="G8207" i="6"/>
  <c r="C8207" i="6"/>
  <c r="G8206" i="6"/>
  <c r="C8206" i="6"/>
  <c r="G8205" i="6"/>
  <c r="C8205" i="6"/>
  <c r="G8204" i="6"/>
  <c r="C8204" i="6"/>
  <c r="G8203" i="6"/>
  <c r="C8203" i="6"/>
  <c r="G8202" i="6"/>
  <c r="C8202" i="6"/>
  <c r="G8201" i="6"/>
  <c r="C8201" i="6"/>
  <c r="G8200" i="6"/>
  <c r="C8200" i="6"/>
  <c r="G8199" i="6"/>
  <c r="C8199" i="6"/>
  <c r="G8198" i="6"/>
  <c r="C8198" i="6"/>
  <c r="G8197" i="6"/>
  <c r="C8197" i="6"/>
  <c r="G8196" i="6"/>
  <c r="C8196" i="6"/>
  <c r="G8195" i="6"/>
  <c r="C8195" i="6"/>
  <c r="G8194" i="6"/>
  <c r="C8194" i="6"/>
  <c r="G8193" i="6"/>
  <c r="C8193" i="6"/>
  <c r="G8192" i="6"/>
  <c r="C8192" i="6"/>
  <c r="G8191" i="6"/>
  <c r="C8191" i="6"/>
  <c r="G8190" i="6"/>
  <c r="C8190" i="6"/>
  <c r="G8189" i="6"/>
  <c r="C8189" i="6"/>
  <c r="G8188" i="6"/>
  <c r="C8188" i="6"/>
  <c r="G8187" i="6"/>
  <c r="C8187" i="6"/>
  <c r="G8186" i="6"/>
  <c r="C8186" i="6"/>
  <c r="G8185" i="6"/>
  <c r="C8185" i="6"/>
  <c r="G8184" i="6"/>
  <c r="C8184" i="6"/>
  <c r="G8183" i="6"/>
  <c r="C8183" i="6"/>
  <c r="G8182" i="6"/>
  <c r="C8182" i="6"/>
  <c r="G8181" i="6"/>
  <c r="C8181" i="6"/>
  <c r="G8180" i="6"/>
  <c r="C8180" i="6"/>
  <c r="G8179" i="6"/>
  <c r="C8179" i="6"/>
  <c r="G8178" i="6"/>
  <c r="C8178" i="6"/>
  <c r="G8177" i="6"/>
  <c r="C8177" i="6"/>
  <c r="G8176" i="6"/>
  <c r="C8176" i="6"/>
  <c r="G8175" i="6"/>
  <c r="C8175" i="6"/>
  <c r="G8174" i="6"/>
  <c r="C8174" i="6"/>
  <c r="G8173" i="6"/>
  <c r="C8173" i="6"/>
  <c r="G8172" i="6"/>
  <c r="C8172" i="6"/>
  <c r="G8171" i="6"/>
  <c r="C8171" i="6"/>
  <c r="G8170" i="6"/>
  <c r="C8170" i="6"/>
  <c r="G8169" i="6"/>
  <c r="C8169" i="6"/>
  <c r="G8168" i="6"/>
  <c r="C8168" i="6"/>
  <c r="G8167" i="6"/>
  <c r="C8167" i="6"/>
  <c r="G8166" i="6"/>
  <c r="C8166" i="6"/>
  <c r="G8165" i="6"/>
  <c r="C8165" i="6"/>
  <c r="G8164" i="6"/>
  <c r="C8164" i="6"/>
  <c r="G8163" i="6"/>
  <c r="C8163" i="6"/>
  <c r="G8162" i="6"/>
  <c r="C8162" i="6"/>
  <c r="G8161" i="6"/>
  <c r="C8161" i="6"/>
  <c r="G8160" i="6"/>
  <c r="C8160" i="6"/>
  <c r="G8159" i="6"/>
  <c r="C8159" i="6"/>
  <c r="G8158" i="6"/>
  <c r="C8158" i="6"/>
  <c r="G8157" i="6"/>
  <c r="C8157" i="6"/>
  <c r="G8156" i="6"/>
  <c r="C8156" i="6"/>
  <c r="G8155" i="6"/>
  <c r="C8155" i="6"/>
  <c r="G8154" i="6"/>
  <c r="C8154" i="6"/>
  <c r="G8153" i="6"/>
  <c r="C8153" i="6"/>
  <c r="G8152" i="6"/>
  <c r="C8152" i="6"/>
  <c r="G8151" i="6"/>
  <c r="C8151" i="6"/>
  <c r="G8150" i="6"/>
  <c r="C8150" i="6"/>
  <c r="G8149" i="6"/>
  <c r="C8149" i="6"/>
  <c r="G8148" i="6"/>
  <c r="C8148" i="6"/>
  <c r="G8147" i="6"/>
  <c r="C8147" i="6"/>
  <c r="G8146" i="6"/>
  <c r="C8146" i="6"/>
  <c r="G8145" i="6"/>
  <c r="C8145" i="6"/>
  <c r="G8144" i="6"/>
  <c r="C8144" i="6"/>
  <c r="G8143" i="6"/>
  <c r="C8143" i="6"/>
  <c r="G8142" i="6"/>
  <c r="C8142" i="6"/>
  <c r="G8141" i="6"/>
  <c r="C8141" i="6"/>
  <c r="G8140" i="6"/>
  <c r="C8140" i="6"/>
  <c r="G8139" i="6"/>
  <c r="C8139" i="6"/>
  <c r="G8138" i="6"/>
  <c r="C8138" i="6"/>
  <c r="G8137" i="6"/>
  <c r="C8137" i="6"/>
  <c r="G8136" i="6"/>
  <c r="C8136" i="6"/>
  <c r="G8135" i="6"/>
  <c r="C8135" i="6"/>
  <c r="G8134" i="6"/>
  <c r="C8134" i="6"/>
  <c r="G8133" i="6"/>
  <c r="C8133" i="6"/>
  <c r="G8132" i="6"/>
  <c r="C8132" i="6"/>
  <c r="G8131" i="6"/>
  <c r="C8131" i="6"/>
  <c r="G8130" i="6"/>
  <c r="C8130" i="6"/>
  <c r="G8129" i="6"/>
  <c r="C8129" i="6"/>
  <c r="G8128" i="6"/>
  <c r="C8128" i="6"/>
  <c r="G8127" i="6"/>
  <c r="C8127" i="6"/>
  <c r="G8126" i="6"/>
  <c r="C8126" i="6"/>
  <c r="G8125" i="6"/>
  <c r="C8125" i="6"/>
  <c r="G8124" i="6"/>
  <c r="C8124" i="6"/>
  <c r="G8123" i="6"/>
  <c r="C8123" i="6"/>
  <c r="G8122" i="6"/>
  <c r="C8122" i="6"/>
  <c r="G8121" i="6"/>
  <c r="C8121" i="6"/>
  <c r="G8120" i="6"/>
  <c r="C8120" i="6"/>
  <c r="G8119" i="6"/>
  <c r="C8119" i="6"/>
  <c r="G8118" i="6"/>
  <c r="C8118" i="6"/>
  <c r="G8117" i="6"/>
  <c r="C8117" i="6"/>
  <c r="G8116" i="6"/>
  <c r="C8116" i="6"/>
  <c r="G8115" i="6"/>
  <c r="C8115" i="6"/>
  <c r="G8114" i="6"/>
  <c r="C8114" i="6"/>
  <c r="G8113" i="6"/>
  <c r="C8113" i="6"/>
  <c r="G8112" i="6"/>
  <c r="C8112" i="6"/>
  <c r="G8111" i="6"/>
  <c r="C8111" i="6"/>
  <c r="G8110" i="6"/>
  <c r="C8110" i="6"/>
  <c r="G8109" i="6"/>
  <c r="C8109" i="6"/>
  <c r="G8108" i="6"/>
  <c r="C8108" i="6"/>
  <c r="G8107" i="6"/>
  <c r="C8107" i="6"/>
  <c r="G8106" i="6"/>
  <c r="C8106" i="6"/>
  <c r="G8105" i="6"/>
  <c r="C8105" i="6"/>
  <c r="G8104" i="6"/>
  <c r="C8104" i="6"/>
  <c r="G8103" i="6"/>
  <c r="C8103" i="6"/>
  <c r="G8102" i="6"/>
  <c r="C8102" i="6"/>
  <c r="G8101" i="6"/>
  <c r="C8101" i="6"/>
  <c r="G8100" i="6"/>
  <c r="C8100" i="6"/>
  <c r="G8099" i="6"/>
  <c r="C8099" i="6"/>
  <c r="G8098" i="6"/>
  <c r="C8098" i="6"/>
  <c r="G8097" i="6"/>
  <c r="C8097" i="6"/>
  <c r="G8096" i="6"/>
  <c r="C8096" i="6"/>
  <c r="G8095" i="6"/>
  <c r="C8095" i="6"/>
  <c r="G8094" i="6"/>
  <c r="C8094" i="6"/>
  <c r="G8093" i="6"/>
  <c r="C8093" i="6"/>
  <c r="G8092" i="6"/>
  <c r="C8092" i="6"/>
  <c r="G8091" i="6"/>
  <c r="C8091" i="6"/>
  <c r="G8090" i="6"/>
  <c r="C8090" i="6"/>
  <c r="G8089" i="6"/>
  <c r="C8089" i="6"/>
  <c r="G8088" i="6"/>
  <c r="C8088" i="6"/>
  <c r="G8087" i="6"/>
  <c r="C8087" i="6"/>
  <c r="G8086" i="6"/>
  <c r="C8086" i="6"/>
  <c r="G8085" i="6"/>
  <c r="C8085" i="6"/>
  <c r="G8084" i="6"/>
  <c r="C8084" i="6"/>
  <c r="G8083" i="6"/>
  <c r="C8083" i="6"/>
  <c r="G8082" i="6"/>
  <c r="C8082" i="6"/>
  <c r="G8081" i="6"/>
  <c r="C8081" i="6"/>
  <c r="G8080" i="6"/>
  <c r="C8080" i="6"/>
  <c r="G8079" i="6"/>
  <c r="C8079" i="6"/>
  <c r="G8078" i="6"/>
  <c r="C8078" i="6"/>
  <c r="G8077" i="6"/>
  <c r="C8077" i="6"/>
  <c r="G8076" i="6"/>
  <c r="C8076" i="6"/>
  <c r="G8075" i="6"/>
  <c r="C8075" i="6"/>
  <c r="G8074" i="6"/>
  <c r="C8074" i="6"/>
  <c r="G8073" i="6"/>
  <c r="C8073" i="6"/>
  <c r="G8072" i="6"/>
  <c r="C8072" i="6"/>
  <c r="G8071" i="6"/>
  <c r="C8071" i="6"/>
  <c r="G8070" i="6"/>
  <c r="C8070" i="6"/>
  <c r="G8069" i="6"/>
  <c r="C8069" i="6"/>
  <c r="G8068" i="6"/>
  <c r="C8068" i="6"/>
  <c r="G8067" i="6"/>
  <c r="C8067" i="6"/>
  <c r="G8066" i="6"/>
  <c r="C8066" i="6"/>
  <c r="G8065" i="6"/>
  <c r="C8065" i="6"/>
  <c r="G8064" i="6"/>
  <c r="C8064" i="6"/>
  <c r="G8063" i="6"/>
  <c r="C8063" i="6"/>
  <c r="G8062" i="6"/>
  <c r="C8062" i="6"/>
  <c r="G8061" i="6"/>
  <c r="C8061" i="6"/>
  <c r="G8060" i="6"/>
  <c r="C8060" i="6"/>
  <c r="G8059" i="6"/>
  <c r="C8059" i="6"/>
  <c r="G8058" i="6"/>
  <c r="C8058" i="6"/>
  <c r="G8057" i="6"/>
  <c r="C8057" i="6"/>
  <c r="G8056" i="6"/>
  <c r="C8056" i="6"/>
  <c r="G8055" i="6"/>
  <c r="C8055" i="6"/>
  <c r="G8054" i="6"/>
  <c r="C8054" i="6"/>
  <c r="G8053" i="6"/>
  <c r="C8053" i="6"/>
  <c r="G8052" i="6"/>
  <c r="C8052" i="6"/>
  <c r="G8051" i="6"/>
  <c r="C8051" i="6"/>
  <c r="G8050" i="6"/>
  <c r="C8050" i="6"/>
  <c r="G8049" i="6"/>
  <c r="C8049" i="6"/>
  <c r="G8048" i="6"/>
  <c r="C8048" i="6"/>
  <c r="G8047" i="6"/>
  <c r="C8047" i="6"/>
  <c r="G8046" i="6"/>
  <c r="C8046" i="6"/>
  <c r="G8045" i="6"/>
  <c r="C8045" i="6"/>
  <c r="G8044" i="6"/>
  <c r="C8044" i="6"/>
  <c r="G8043" i="6"/>
  <c r="C8043" i="6"/>
  <c r="G8042" i="6"/>
  <c r="C8042" i="6"/>
  <c r="G8041" i="6"/>
  <c r="C8041" i="6"/>
  <c r="G8040" i="6"/>
  <c r="C8040" i="6"/>
  <c r="G8039" i="6"/>
  <c r="C8039" i="6"/>
  <c r="G8038" i="6"/>
  <c r="C8038" i="6"/>
  <c r="G8037" i="6"/>
  <c r="C8037" i="6"/>
  <c r="G8036" i="6"/>
  <c r="C8036" i="6"/>
  <c r="G8035" i="6"/>
  <c r="C8035" i="6"/>
  <c r="G8034" i="6"/>
  <c r="C8034" i="6"/>
  <c r="G8033" i="6"/>
  <c r="C8033" i="6"/>
  <c r="G8032" i="6"/>
  <c r="C8032" i="6"/>
  <c r="G8031" i="6"/>
  <c r="C8031" i="6"/>
  <c r="G8030" i="6"/>
  <c r="C8030" i="6"/>
  <c r="G8029" i="6"/>
  <c r="C8029" i="6"/>
  <c r="G8028" i="6"/>
  <c r="C8028" i="6"/>
  <c r="G8027" i="6"/>
  <c r="C8027" i="6"/>
  <c r="G8026" i="6"/>
  <c r="C8026" i="6"/>
  <c r="G8025" i="6"/>
  <c r="C8025" i="6"/>
  <c r="G8024" i="6"/>
  <c r="C8024" i="6"/>
  <c r="G8023" i="6"/>
  <c r="C8023" i="6"/>
  <c r="G8022" i="6"/>
  <c r="C8022" i="6"/>
  <c r="G8021" i="6"/>
  <c r="C8021" i="6"/>
  <c r="G8020" i="6"/>
  <c r="C8020" i="6"/>
  <c r="G8019" i="6"/>
  <c r="C8019" i="6"/>
  <c r="G8018" i="6"/>
  <c r="C8018" i="6"/>
  <c r="G8017" i="6"/>
  <c r="C8017" i="6"/>
  <c r="G8016" i="6"/>
  <c r="C8016" i="6"/>
  <c r="G8015" i="6"/>
  <c r="C8015" i="6"/>
  <c r="G8014" i="6"/>
  <c r="C8014" i="6"/>
  <c r="G8013" i="6"/>
  <c r="C8013" i="6"/>
  <c r="G8012" i="6"/>
  <c r="C8012" i="6"/>
  <c r="G8011" i="6"/>
  <c r="C8011" i="6"/>
  <c r="G8010" i="6"/>
  <c r="C8010" i="6"/>
  <c r="G8009" i="6"/>
  <c r="C8009" i="6"/>
  <c r="G8008" i="6"/>
  <c r="C8008" i="6"/>
  <c r="G8007" i="6"/>
  <c r="C8007" i="6"/>
  <c r="G8006" i="6"/>
  <c r="C8006" i="6"/>
  <c r="G8005" i="6"/>
  <c r="C8005" i="6"/>
  <c r="G8004" i="6"/>
  <c r="C8004" i="6"/>
  <c r="G8003" i="6"/>
  <c r="C8003" i="6"/>
  <c r="G8002" i="6"/>
  <c r="C8002" i="6"/>
  <c r="G8001" i="6"/>
  <c r="C8001" i="6"/>
  <c r="G8000" i="6"/>
  <c r="C8000" i="6"/>
  <c r="G7999" i="6"/>
  <c r="C7999" i="6"/>
  <c r="G7998" i="6"/>
  <c r="C7998" i="6"/>
  <c r="G7997" i="6"/>
  <c r="C7997" i="6"/>
  <c r="G7996" i="6"/>
  <c r="C7996" i="6"/>
  <c r="G7995" i="6"/>
  <c r="C7995" i="6"/>
  <c r="G7994" i="6"/>
  <c r="C7994" i="6"/>
  <c r="G7993" i="6"/>
  <c r="C7993" i="6"/>
  <c r="G7992" i="6"/>
  <c r="C7992" i="6"/>
  <c r="G7991" i="6"/>
  <c r="C7991" i="6"/>
  <c r="G7990" i="6"/>
  <c r="C7990" i="6"/>
  <c r="G7989" i="6"/>
  <c r="C7989" i="6"/>
  <c r="G7988" i="6"/>
  <c r="C7988" i="6"/>
  <c r="G7987" i="6"/>
  <c r="C7987" i="6"/>
  <c r="G7986" i="6"/>
  <c r="C7986" i="6"/>
  <c r="G7985" i="6"/>
  <c r="C7985" i="6"/>
  <c r="G7984" i="6"/>
  <c r="C7984" i="6"/>
  <c r="G7983" i="6"/>
  <c r="C7983" i="6"/>
  <c r="G7982" i="6"/>
  <c r="C7982" i="6"/>
  <c r="G7981" i="6"/>
  <c r="C7981" i="6"/>
  <c r="G7980" i="6"/>
  <c r="C7980" i="6"/>
  <c r="G7979" i="6"/>
  <c r="C7979" i="6"/>
  <c r="G7978" i="6"/>
  <c r="C7978" i="6"/>
  <c r="G7977" i="6"/>
  <c r="C7977" i="6"/>
  <c r="G7976" i="6"/>
  <c r="C7976" i="6"/>
  <c r="G7975" i="6"/>
  <c r="C7975" i="6"/>
  <c r="G7974" i="6"/>
  <c r="C7974" i="6"/>
  <c r="G7973" i="6"/>
  <c r="C7973" i="6"/>
  <c r="G7972" i="6"/>
  <c r="C7972" i="6"/>
  <c r="G7971" i="6"/>
  <c r="C7971" i="6"/>
  <c r="G7970" i="6"/>
  <c r="C7970" i="6"/>
  <c r="G7969" i="6"/>
  <c r="C7969" i="6"/>
  <c r="G7968" i="6"/>
  <c r="C7968" i="6"/>
  <c r="G7967" i="6"/>
  <c r="C7967" i="6"/>
  <c r="G7966" i="6"/>
  <c r="C7966" i="6"/>
  <c r="G7965" i="6"/>
  <c r="C7965" i="6"/>
  <c r="G7964" i="6"/>
  <c r="C7964" i="6"/>
  <c r="G7963" i="6"/>
  <c r="C7963" i="6"/>
  <c r="G7962" i="6"/>
  <c r="C7962" i="6"/>
  <c r="G7961" i="6"/>
  <c r="C7961" i="6"/>
  <c r="G7960" i="6"/>
  <c r="C7960" i="6"/>
  <c r="G7959" i="6"/>
  <c r="C7959" i="6"/>
  <c r="G7958" i="6"/>
  <c r="C7958" i="6"/>
  <c r="G7957" i="6"/>
  <c r="C7957" i="6"/>
  <c r="G7956" i="6"/>
  <c r="C7956" i="6"/>
  <c r="G7955" i="6"/>
  <c r="C7955" i="6"/>
  <c r="G7954" i="6"/>
  <c r="C7954" i="6"/>
  <c r="G7953" i="6"/>
  <c r="C7953" i="6"/>
  <c r="G7952" i="6"/>
  <c r="C7952" i="6"/>
  <c r="G7951" i="6"/>
  <c r="C7951" i="6"/>
  <c r="G7950" i="6"/>
  <c r="C7950" i="6"/>
  <c r="G7949" i="6"/>
  <c r="C7949" i="6"/>
  <c r="G7948" i="6"/>
  <c r="C7948" i="6"/>
  <c r="G7947" i="6"/>
  <c r="C7947" i="6"/>
  <c r="G7946" i="6"/>
  <c r="C7946" i="6"/>
  <c r="G7945" i="6"/>
  <c r="C7945" i="6"/>
  <c r="G7944" i="6"/>
  <c r="C7944" i="6"/>
  <c r="G7943" i="6"/>
  <c r="C7943" i="6"/>
  <c r="G7942" i="6"/>
  <c r="C7942" i="6"/>
  <c r="G7941" i="6"/>
  <c r="C7941" i="6"/>
  <c r="G7940" i="6"/>
  <c r="C7940" i="6"/>
  <c r="G7939" i="6"/>
  <c r="C7939" i="6"/>
  <c r="G7938" i="6"/>
  <c r="C7938" i="6"/>
  <c r="G7937" i="6"/>
  <c r="C7937" i="6"/>
  <c r="G7936" i="6"/>
  <c r="C7936" i="6"/>
  <c r="G7935" i="6"/>
  <c r="C7935" i="6"/>
  <c r="G7934" i="6"/>
  <c r="C7934" i="6"/>
  <c r="G7933" i="6"/>
  <c r="C7933" i="6"/>
  <c r="G7932" i="6"/>
  <c r="C7932" i="6"/>
  <c r="G7931" i="6"/>
  <c r="C7931" i="6"/>
  <c r="G7930" i="6"/>
  <c r="C7930" i="6"/>
  <c r="G7929" i="6"/>
  <c r="C7929" i="6"/>
  <c r="G7928" i="6"/>
  <c r="C7928" i="6"/>
  <c r="G7927" i="6"/>
  <c r="C7927" i="6"/>
  <c r="G7926" i="6"/>
  <c r="C7926" i="6"/>
  <c r="G7925" i="6"/>
  <c r="C7925" i="6"/>
  <c r="G7924" i="6"/>
  <c r="C7924" i="6"/>
  <c r="G7923" i="6"/>
  <c r="C7923" i="6"/>
  <c r="G7922" i="6"/>
  <c r="C7922" i="6"/>
  <c r="G7921" i="6"/>
  <c r="C7921" i="6"/>
  <c r="G7920" i="6"/>
  <c r="C7920" i="6"/>
  <c r="G7919" i="6"/>
  <c r="C7919" i="6"/>
  <c r="G7918" i="6"/>
  <c r="C7918" i="6"/>
  <c r="G7917" i="6"/>
  <c r="C7917" i="6"/>
  <c r="G7916" i="6"/>
  <c r="C7916" i="6"/>
  <c r="G7915" i="6"/>
  <c r="C7915" i="6"/>
  <c r="G7914" i="6"/>
  <c r="C7914" i="6"/>
  <c r="G7913" i="6"/>
  <c r="C7913" i="6"/>
  <c r="G7912" i="6"/>
  <c r="C7912" i="6"/>
  <c r="G7911" i="6"/>
  <c r="C7911" i="6"/>
  <c r="G7910" i="6"/>
  <c r="C7910" i="6"/>
  <c r="G7909" i="6"/>
  <c r="C7909" i="6"/>
  <c r="G7908" i="6"/>
  <c r="C7908" i="6"/>
  <c r="G7907" i="6"/>
  <c r="C7907" i="6"/>
  <c r="G7906" i="6"/>
  <c r="C7906" i="6"/>
  <c r="G7905" i="6"/>
  <c r="C7905" i="6"/>
  <c r="G7904" i="6"/>
  <c r="C7904" i="6"/>
  <c r="G7903" i="6"/>
  <c r="C7903" i="6"/>
  <c r="G7902" i="6"/>
  <c r="C7902" i="6"/>
  <c r="G7901" i="6"/>
  <c r="C7901" i="6"/>
  <c r="G7900" i="6"/>
  <c r="C7900" i="6"/>
  <c r="G7899" i="6"/>
  <c r="C7899" i="6"/>
  <c r="G7898" i="6"/>
  <c r="C7898" i="6"/>
  <c r="G7897" i="6"/>
  <c r="C7897" i="6"/>
  <c r="G7896" i="6"/>
  <c r="C7896" i="6"/>
  <c r="G7895" i="6"/>
  <c r="C7895" i="6"/>
  <c r="G7894" i="6"/>
  <c r="C7894" i="6"/>
  <c r="G7893" i="6"/>
  <c r="C7893" i="6"/>
  <c r="G7892" i="6"/>
  <c r="C7892" i="6"/>
  <c r="G7891" i="6"/>
  <c r="C7891" i="6"/>
  <c r="G7890" i="6"/>
  <c r="C7890" i="6"/>
  <c r="G7889" i="6"/>
  <c r="C7889" i="6"/>
  <c r="G7888" i="6"/>
  <c r="C7888" i="6"/>
  <c r="G7887" i="6"/>
  <c r="C7887" i="6"/>
  <c r="G7886" i="6"/>
  <c r="C7886" i="6"/>
  <c r="G7885" i="6"/>
  <c r="C7885" i="6"/>
  <c r="G7884" i="6"/>
  <c r="C7884" i="6"/>
  <c r="G7883" i="6"/>
  <c r="C7883" i="6"/>
  <c r="G7882" i="6"/>
  <c r="C7882" i="6"/>
  <c r="G7881" i="6"/>
  <c r="C7881" i="6"/>
  <c r="G7880" i="6"/>
  <c r="C7880" i="6"/>
  <c r="G7879" i="6"/>
  <c r="C7879" i="6"/>
  <c r="G7878" i="6"/>
  <c r="C7878" i="6"/>
  <c r="G7877" i="6"/>
  <c r="C7877" i="6"/>
  <c r="G7876" i="6"/>
  <c r="C7876" i="6"/>
  <c r="G7875" i="6"/>
  <c r="C7875" i="6"/>
  <c r="G7874" i="6"/>
  <c r="C7874" i="6"/>
  <c r="G7873" i="6"/>
  <c r="C7873" i="6"/>
  <c r="G7872" i="6"/>
  <c r="C7872" i="6"/>
  <c r="G7871" i="6"/>
  <c r="C7871" i="6"/>
  <c r="G7870" i="6"/>
  <c r="C7870" i="6"/>
  <c r="G7869" i="6"/>
  <c r="C7869" i="6"/>
  <c r="G7868" i="6"/>
  <c r="C7868" i="6"/>
  <c r="G7867" i="6"/>
  <c r="C7867" i="6"/>
  <c r="G7866" i="6"/>
  <c r="C7866" i="6"/>
  <c r="G7865" i="6"/>
  <c r="C7865" i="6"/>
  <c r="G7864" i="6"/>
  <c r="C7864" i="6"/>
  <c r="G7863" i="6"/>
  <c r="C7863" i="6"/>
  <c r="G7862" i="6"/>
  <c r="C7862" i="6"/>
  <c r="G7861" i="6"/>
  <c r="C7861" i="6"/>
  <c r="G7860" i="6"/>
  <c r="C7860" i="6"/>
  <c r="G7859" i="6"/>
  <c r="C7859" i="6"/>
  <c r="G7858" i="6"/>
  <c r="C7858" i="6"/>
  <c r="G7857" i="6"/>
  <c r="C7857" i="6"/>
  <c r="G7856" i="6"/>
  <c r="C7856" i="6"/>
  <c r="G7855" i="6"/>
  <c r="C7855" i="6"/>
  <c r="G7854" i="6"/>
  <c r="C7854" i="6"/>
  <c r="G7853" i="6"/>
  <c r="C7853" i="6"/>
  <c r="G7852" i="6"/>
  <c r="C7852" i="6"/>
  <c r="G7851" i="6"/>
  <c r="C7851" i="6"/>
  <c r="G7850" i="6"/>
  <c r="C7850" i="6"/>
  <c r="G7849" i="6"/>
  <c r="C7849" i="6"/>
  <c r="G7848" i="6"/>
  <c r="C7848" i="6"/>
  <c r="G7847" i="6"/>
  <c r="C7847" i="6"/>
  <c r="G7846" i="6"/>
  <c r="C7846" i="6"/>
  <c r="G7845" i="6"/>
  <c r="C7845" i="6"/>
  <c r="G7844" i="6"/>
  <c r="C7844" i="6"/>
  <c r="G7843" i="6"/>
  <c r="C7843" i="6"/>
  <c r="G7842" i="6"/>
  <c r="C7842" i="6"/>
  <c r="G7841" i="6"/>
  <c r="C7841" i="6"/>
  <c r="G7840" i="6"/>
  <c r="C7840" i="6"/>
  <c r="G7839" i="6"/>
  <c r="C7839" i="6"/>
  <c r="G7838" i="6"/>
  <c r="C7838" i="6"/>
  <c r="G7837" i="6"/>
  <c r="C7837" i="6"/>
  <c r="G7836" i="6"/>
  <c r="C7836" i="6"/>
  <c r="G7835" i="6"/>
  <c r="C7835" i="6"/>
  <c r="G7834" i="6"/>
  <c r="C7834" i="6"/>
  <c r="G7833" i="6"/>
  <c r="C7833" i="6"/>
  <c r="G7832" i="6"/>
  <c r="C7832" i="6"/>
  <c r="G7831" i="6"/>
  <c r="C7831" i="6"/>
  <c r="G7830" i="6"/>
  <c r="C7830" i="6"/>
  <c r="G7829" i="6"/>
  <c r="C7829" i="6"/>
  <c r="G7828" i="6"/>
  <c r="C7828" i="6"/>
  <c r="G7827" i="6"/>
  <c r="C7827" i="6"/>
  <c r="G7826" i="6"/>
  <c r="C7826" i="6"/>
  <c r="G7825" i="6"/>
  <c r="C7825" i="6"/>
  <c r="G7824" i="6"/>
  <c r="C7824" i="6"/>
  <c r="G7823" i="6"/>
  <c r="C7823" i="6"/>
  <c r="G7822" i="6"/>
  <c r="C7822" i="6"/>
  <c r="G7821" i="6"/>
  <c r="C7821" i="6"/>
  <c r="G7820" i="6"/>
  <c r="C7820" i="6"/>
  <c r="G7819" i="6"/>
  <c r="C7819" i="6"/>
  <c r="G7818" i="6"/>
  <c r="C7818" i="6"/>
  <c r="G7817" i="6"/>
  <c r="C7817" i="6"/>
  <c r="G7816" i="6"/>
  <c r="C7816" i="6"/>
  <c r="G7815" i="6"/>
  <c r="C7815" i="6"/>
  <c r="G7814" i="6"/>
  <c r="C7814" i="6"/>
  <c r="G7813" i="6"/>
  <c r="C7813" i="6"/>
  <c r="G7812" i="6"/>
  <c r="C7812" i="6"/>
  <c r="G7811" i="6"/>
  <c r="C7811" i="6"/>
  <c r="G7810" i="6"/>
  <c r="C7810" i="6"/>
  <c r="G7809" i="6"/>
  <c r="C7809" i="6"/>
  <c r="G7808" i="6"/>
  <c r="C7808" i="6"/>
  <c r="G7807" i="6"/>
  <c r="C7807" i="6"/>
  <c r="G7806" i="6"/>
  <c r="C7806" i="6"/>
  <c r="G7805" i="6"/>
  <c r="C7805" i="6"/>
  <c r="G7804" i="6"/>
  <c r="C7804" i="6"/>
  <c r="G7803" i="6"/>
  <c r="C7803" i="6"/>
  <c r="G7802" i="6"/>
  <c r="C7802" i="6"/>
  <c r="G7801" i="6"/>
  <c r="C7801" i="6"/>
  <c r="G7800" i="6"/>
  <c r="C7800" i="6"/>
  <c r="G7799" i="6"/>
  <c r="C7799" i="6"/>
  <c r="G7798" i="6"/>
  <c r="C7798" i="6"/>
  <c r="G7797" i="6"/>
  <c r="C7797" i="6"/>
  <c r="G7796" i="6"/>
  <c r="C7796" i="6"/>
  <c r="G7795" i="6"/>
  <c r="C7795" i="6"/>
  <c r="G7794" i="6"/>
  <c r="C7794" i="6"/>
  <c r="G7793" i="6"/>
  <c r="C7793" i="6"/>
  <c r="G7792" i="6"/>
  <c r="C7792" i="6"/>
  <c r="G7791" i="6"/>
  <c r="C7791" i="6"/>
  <c r="G7790" i="6"/>
  <c r="C7790" i="6"/>
  <c r="G7789" i="6"/>
  <c r="C7789" i="6"/>
  <c r="G7788" i="6"/>
  <c r="C7788" i="6"/>
  <c r="G7787" i="6"/>
  <c r="C7787" i="6"/>
  <c r="G7786" i="6"/>
  <c r="C7786" i="6"/>
  <c r="G7785" i="6"/>
  <c r="C7785" i="6"/>
  <c r="G7784" i="6"/>
  <c r="C7784" i="6"/>
  <c r="G7783" i="6"/>
  <c r="C7783" i="6"/>
  <c r="G7782" i="6"/>
  <c r="C7782" i="6"/>
  <c r="G7781" i="6"/>
  <c r="C7781" i="6"/>
  <c r="G7780" i="6"/>
  <c r="C7780" i="6"/>
  <c r="G7779" i="6"/>
  <c r="C7779" i="6"/>
  <c r="G7778" i="6"/>
  <c r="C7778" i="6"/>
  <c r="G7777" i="6"/>
  <c r="C7777" i="6"/>
  <c r="G7776" i="6"/>
  <c r="C7776" i="6"/>
  <c r="G7775" i="6"/>
  <c r="C7775" i="6"/>
  <c r="G7774" i="6"/>
  <c r="C7774" i="6"/>
  <c r="G7773" i="6"/>
  <c r="C7773" i="6"/>
  <c r="G7772" i="6"/>
  <c r="C7772" i="6"/>
  <c r="G7771" i="6"/>
  <c r="C7771" i="6"/>
  <c r="G7770" i="6"/>
  <c r="C7770" i="6"/>
  <c r="G7769" i="6"/>
  <c r="C7769" i="6"/>
  <c r="G7768" i="6"/>
  <c r="C7768" i="6"/>
  <c r="G7767" i="6"/>
  <c r="C7767" i="6"/>
  <c r="G7766" i="6"/>
  <c r="C7766" i="6"/>
  <c r="G7765" i="6"/>
  <c r="C7765" i="6"/>
  <c r="G7764" i="6"/>
  <c r="C7764" i="6"/>
  <c r="G7763" i="6"/>
  <c r="C7763" i="6"/>
  <c r="G7762" i="6"/>
  <c r="C7762" i="6"/>
  <c r="G7761" i="6"/>
  <c r="C7761" i="6"/>
  <c r="G7760" i="6"/>
  <c r="C7760" i="6"/>
  <c r="G7759" i="6"/>
  <c r="C7759" i="6"/>
  <c r="G7758" i="6"/>
  <c r="C7758" i="6"/>
  <c r="G7757" i="6"/>
  <c r="C7757" i="6"/>
  <c r="G7756" i="6"/>
  <c r="C7756" i="6"/>
  <c r="G7755" i="6"/>
  <c r="C7755" i="6"/>
  <c r="G7754" i="6"/>
  <c r="C7754" i="6"/>
  <c r="G7753" i="6"/>
  <c r="C7753" i="6"/>
  <c r="G7752" i="6"/>
  <c r="C7752" i="6"/>
  <c r="G7751" i="6"/>
  <c r="C7751" i="6"/>
  <c r="G7750" i="6"/>
  <c r="C7750" i="6"/>
  <c r="G7749" i="6"/>
  <c r="C7749" i="6"/>
  <c r="G7748" i="6"/>
  <c r="C7748" i="6"/>
  <c r="G7747" i="6"/>
  <c r="C7747" i="6"/>
  <c r="G7746" i="6"/>
  <c r="C7746" i="6"/>
  <c r="G7745" i="6"/>
  <c r="C7745" i="6"/>
  <c r="G7744" i="6"/>
  <c r="C7744" i="6"/>
  <c r="G7743" i="6"/>
  <c r="C7743" i="6"/>
  <c r="G7742" i="6"/>
  <c r="C7742" i="6"/>
  <c r="G7741" i="6"/>
  <c r="C7741" i="6"/>
  <c r="G7740" i="6"/>
  <c r="C7740" i="6"/>
  <c r="G7739" i="6"/>
  <c r="C7739" i="6"/>
  <c r="G7738" i="6"/>
  <c r="C7738" i="6"/>
  <c r="G7737" i="6"/>
  <c r="C7737" i="6"/>
  <c r="G7736" i="6"/>
  <c r="C7736" i="6"/>
  <c r="G7735" i="6"/>
  <c r="C7735" i="6"/>
  <c r="G7734" i="6"/>
  <c r="C7734" i="6"/>
  <c r="G7733" i="6"/>
  <c r="C7733" i="6"/>
  <c r="G7732" i="6"/>
  <c r="C7732" i="6"/>
  <c r="G7731" i="6"/>
  <c r="C7731" i="6"/>
  <c r="G7730" i="6"/>
  <c r="C7730" i="6"/>
  <c r="G7729" i="6"/>
  <c r="C7729" i="6"/>
  <c r="G7728" i="6"/>
  <c r="C7728" i="6"/>
  <c r="G7727" i="6"/>
  <c r="C7727" i="6"/>
  <c r="G7726" i="6"/>
  <c r="C7726" i="6"/>
  <c r="G7725" i="6"/>
  <c r="C7725" i="6"/>
  <c r="G7724" i="6"/>
  <c r="C7724" i="6"/>
  <c r="G7723" i="6"/>
  <c r="C7723" i="6"/>
  <c r="G7722" i="6"/>
  <c r="C7722" i="6"/>
  <c r="G7721" i="6"/>
  <c r="C7721" i="6"/>
  <c r="G7720" i="6"/>
  <c r="C7720" i="6"/>
  <c r="G7719" i="6"/>
  <c r="C7719" i="6"/>
  <c r="G7718" i="6"/>
  <c r="C7718" i="6"/>
  <c r="G7717" i="6"/>
  <c r="C7717" i="6"/>
  <c r="G7716" i="6"/>
  <c r="C7716" i="6"/>
  <c r="G7715" i="6"/>
  <c r="C7715" i="6"/>
  <c r="G7714" i="6"/>
  <c r="C7714" i="6"/>
  <c r="G7713" i="6"/>
  <c r="C7713" i="6"/>
  <c r="G7712" i="6"/>
  <c r="C7712" i="6"/>
  <c r="G7711" i="6"/>
  <c r="C7711" i="6"/>
  <c r="G7710" i="6"/>
  <c r="C7710" i="6"/>
  <c r="G7709" i="6"/>
  <c r="C7709" i="6"/>
  <c r="G7708" i="6"/>
  <c r="C7708" i="6"/>
  <c r="G7707" i="6"/>
  <c r="C7707" i="6"/>
  <c r="G7706" i="6"/>
  <c r="C7706" i="6"/>
  <c r="G7705" i="6"/>
  <c r="C7705" i="6"/>
  <c r="G7704" i="6"/>
  <c r="C7704" i="6"/>
  <c r="G7703" i="6"/>
  <c r="C7703" i="6"/>
  <c r="G7702" i="6"/>
  <c r="C7702" i="6"/>
  <c r="G7701" i="6"/>
  <c r="C7701" i="6"/>
  <c r="G7700" i="6"/>
  <c r="C7700" i="6"/>
  <c r="G7699" i="6"/>
  <c r="C7699" i="6"/>
  <c r="G7698" i="6"/>
  <c r="C7698" i="6"/>
  <c r="G7697" i="6"/>
  <c r="C7697" i="6"/>
  <c r="G7696" i="6"/>
  <c r="C7696" i="6"/>
  <c r="G7695" i="6"/>
  <c r="C7695" i="6"/>
  <c r="G7694" i="6"/>
  <c r="C7694" i="6"/>
  <c r="G7693" i="6"/>
  <c r="C7693" i="6"/>
  <c r="G7692" i="6"/>
  <c r="C7692" i="6"/>
  <c r="G7691" i="6"/>
  <c r="C7691" i="6"/>
  <c r="G7690" i="6"/>
  <c r="C7690" i="6"/>
  <c r="G7689" i="6"/>
  <c r="C7689" i="6"/>
  <c r="G7688" i="6"/>
  <c r="C7688" i="6"/>
  <c r="G7687" i="6"/>
  <c r="C7687" i="6"/>
  <c r="G7686" i="6"/>
  <c r="C7686" i="6"/>
  <c r="G7685" i="6"/>
  <c r="C7685" i="6"/>
  <c r="G7684" i="6"/>
  <c r="C7684" i="6"/>
  <c r="G7683" i="6"/>
  <c r="C7683" i="6"/>
  <c r="G7682" i="6"/>
  <c r="C7682" i="6"/>
  <c r="G7681" i="6"/>
  <c r="C7681" i="6"/>
  <c r="G7680" i="6"/>
  <c r="C7680" i="6"/>
  <c r="G7679" i="6"/>
  <c r="C7679" i="6"/>
  <c r="G7678" i="6"/>
  <c r="C7678" i="6"/>
  <c r="G7677" i="6"/>
  <c r="C7677" i="6"/>
  <c r="G7676" i="6"/>
  <c r="C7676" i="6"/>
  <c r="G7675" i="6"/>
  <c r="C7675" i="6"/>
  <c r="G7674" i="6"/>
  <c r="C7674" i="6"/>
  <c r="G7673" i="6"/>
  <c r="C7673" i="6"/>
  <c r="G7672" i="6"/>
  <c r="C7672" i="6"/>
  <c r="G7671" i="6"/>
  <c r="C7671" i="6"/>
  <c r="G7670" i="6"/>
  <c r="C7670" i="6"/>
  <c r="G7669" i="6"/>
  <c r="C7669" i="6"/>
  <c r="G7668" i="6"/>
  <c r="C7668" i="6"/>
  <c r="G7667" i="6"/>
  <c r="C7667" i="6"/>
  <c r="G7666" i="6"/>
  <c r="C7666" i="6"/>
  <c r="G7665" i="6"/>
  <c r="C7665" i="6"/>
  <c r="G7664" i="6"/>
  <c r="C7664" i="6"/>
  <c r="G7663" i="6"/>
  <c r="C7663" i="6"/>
  <c r="G7662" i="6"/>
  <c r="C7662" i="6"/>
  <c r="G7661" i="6"/>
  <c r="C7661" i="6"/>
  <c r="G7660" i="6"/>
  <c r="C7660" i="6"/>
  <c r="G7659" i="6"/>
  <c r="C7659" i="6"/>
  <c r="G7658" i="6"/>
  <c r="C7658" i="6"/>
  <c r="G7657" i="6"/>
  <c r="C7657" i="6"/>
  <c r="G7656" i="6"/>
  <c r="C7656" i="6"/>
  <c r="G7655" i="6"/>
  <c r="C7655" i="6"/>
  <c r="G7654" i="6"/>
  <c r="C7654" i="6"/>
  <c r="G7653" i="6"/>
  <c r="C7653" i="6"/>
  <c r="G7652" i="6"/>
  <c r="C7652" i="6"/>
  <c r="G7651" i="6"/>
  <c r="C7651" i="6"/>
  <c r="G7650" i="6"/>
  <c r="C7650" i="6"/>
  <c r="G7649" i="6"/>
  <c r="C7649" i="6"/>
  <c r="G7648" i="6"/>
  <c r="C7648" i="6"/>
  <c r="G7647" i="6"/>
  <c r="C7647" i="6"/>
  <c r="G7646" i="6"/>
  <c r="C7646" i="6"/>
  <c r="G7645" i="6"/>
  <c r="C7645" i="6"/>
  <c r="G7644" i="6"/>
  <c r="C7644" i="6"/>
  <c r="G7643" i="6"/>
  <c r="C7643" i="6"/>
  <c r="G7642" i="6"/>
  <c r="C7642" i="6"/>
  <c r="G7641" i="6"/>
  <c r="C7641" i="6"/>
  <c r="G7640" i="6"/>
  <c r="C7640" i="6"/>
  <c r="G7639" i="6"/>
  <c r="C7639" i="6"/>
  <c r="G7638" i="6"/>
  <c r="C7638" i="6"/>
  <c r="G7637" i="6"/>
  <c r="C7637" i="6"/>
  <c r="G7636" i="6"/>
  <c r="C7636" i="6"/>
  <c r="G7635" i="6"/>
  <c r="C7635" i="6"/>
  <c r="G7634" i="6"/>
  <c r="C7634" i="6"/>
  <c r="G7633" i="6"/>
  <c r="C7633" i="6"/>
  <c r="G7632" i="6"/>
  <c r="C7632" i="6"/>
  <c r="G7631" i="6"/>
  <c r="C7631" i="6"/>
  <c r="G7630" i="6"/>
  <c r="C7630" i="6"/>
  <c r="G7629" i="6"/>
  <c r="C7629" i="6"/>
  <c r="G7628" i="6"/>
  <c r="C7628" i="6"/>
  <c r="G7627" i="6"/>
  <c r="C7627" i="6"/>
  <c r="G7626" i="6"/>
  <c r="C7626" i="6"/>
  <c r="G7625" i="6"/>
  <c r="C7625" i="6"/>
  <c r="G7624" i="6"/>
  <c r="C7624" i="6"/>
  <c r="G7623" i="6"/>
  <c r="C7623" i="6"/>
  <c r="G7622" i="6"/>
  <c r="C7622" i="6"/>
  <c r="G7621" i="6"/>
  <c r="C7621" i="6"/>
  <c r="G7620" i="6"/>
  <c r="C7620" i="6"/>
  <c r="G7619" i="6"/>
  <c r="C7619" i="6"/>
  <c r="G7618" i="6"/>
  <c r="C7618" i="6"/>
  <c r="G7617" i="6"/>
  <c r="C7617" i="6"/>
  <c r="G7616" i="6"/>
  <c r="C7616" i="6"/>
  <c r="G7615" i="6"/>
  <c r="C7615" i="6"/>
  <c r="G7614" i="6"/>
  <c r="C7614" i="6"/>
  <c r="G7613" i="6"/>
  <c r="C7613" i="6"/>
  <c r="G7612" i="6"/>
  <c r="C7612" i="6"/>
  <c r="G7611" i="6"/>
  <c r="C7611" i="6"/>
  <c r="G7610" i="6"/>
  <c r="C7610" i="6"/>
  <c r="G7609" i="6"/>
  <c r="C7609" i="6"/>
  <c r="G7608" i="6"/>
  <c r="C7608" i="6"/>
  <c r="G7607" i="6"/>
  <c r="C7607" i="6"/>
  <c r="G7606" i="6"/>
  <c r="C7606" i="6"/>
  <c r="G7605" i="6"/>
  <c r="C7605" i="6"/>
  <c r="G7604" i="6"/>
  <c r="C7604" i="6"/>
  <c r="G7603" i="6"/>
  <c r="C7603" i="6"/>
  <c r="G7602" i="6"/>
  <c r="C7602" i="6"/>
  <c r="G7601" i="6"/>
  <c r="C7601" i="6"/>
  <c r="G7600" i="6"/>
  <c r="C7600" i="6"/>
  <c r="G7599" i="6"/>
  <c r="C7599" i="6"/>
  <c r="G7598" i="6"/>
  <c r="C7598" i="6"/>
  <c r="G7597" i="6"/>
  <c r="C7597" i="6"/>
  <c r="G7596" i="6"/>
  <c r="C7596" i="6"/>
  <c r="G7595" i="6"/>
  <c r="C7595" i="6"/>
  <c r="G7594" i="6"/>
  <c r="C7594" i="6"/>
  <c r="G7593" i="6"/>
  <c r="C7593" i="6"/>
  <c r="G7592" i="6"/>
  <c r="C7592" i="6"/>
  <c r="G7591" i="6"/>
  <c r="C7591" i="6"/>
  <c r="G7590" i="6"/>
  <c r="C7590" i="6"/>
  <c r="G7589" i="6"/>
  <c r="C7589" i="6"/>
  <c r="G7588" i="6"/>
  <c r="C7588" i="6"/>
  <c r="G7587" i="6"/>
  <c r="C7587" i="6"/>
  <c r="G7586" i="6"/>
  <c r="C7586" i="6"/>
  <c r="G7585" i="6"/>
  <c r="C7585" i="6"/>
  <c r="G7584" i="6"/>
  <c r="C7584" i="6"/>
  <c r="G7583" i="6"/>
  <c r="C7583" i="6"/>
  <c r="G7582" i="6"/>
  <c r="C7582" i="6"/>
  <c r="G7581" i="6"/>
  <c r="C7581" i="6"/>
  <c r="G7580" i="6"/>
  <c r="C7580" i="6"/>
  <c r="G7579" i="6"/>
  <c r="C7579" i="6"/>
  <c r="G7578" i="6"/>
  <c r="C7578" i="6"/>
  <c r="G7577" i="6"/>
  <c r="C7577" i="6"/>
  <c r="G7576" i="6"/>
  <c r="C7576" i="6"/>
  <c r="G7575" i="6"/>
  <c r="C7575" i="6"/>
  <c r="G7574" i="6"/>
  <c r="C7574" i="6"/>
  <c r="G7573" i="6"/>
  <c r="C7573" i="6"/>
  <c r="G7572" i="6"/>
  <c r="C7572" i="6"/>
  <c r="G7571" i="6"/>
  <c r="C7571" i="6"/>
  <c r="G7570" i="6"/>
  <c r="C7570" i="6"/>
  <c r="G7569" i="6"/>
  <c r="C7569" i="6"/>
  <c r="G7568" i="6"/>
  <c r="C7568" i="6"/>
  <c r="G7567" i="6"/>
  <c r="C7567" i="6"/>
  <c r="G7566" i="6"/>
  <c r="C7566" i="6"/>
  <c r="G7565" i="6"/>
  <c r="C7565" i="6"/>
  <c r="G7564" i="6"/>
  <c r="C7564" i="6"/>
  <c r="G7563" i="6"/>
  <c r="C7563" i="6"/>
  <c r="G7562" i="6"/>
  <c r="C7562" i="6"/>
  <c r="G7561" i="6"/>
  <c r="C7561" i="6"/>
  <c r="G7560" i="6"/>
  <c r="C7560" i="6"/>
  <c r="G7559" i="6"/>
  <c r="C7559" i="6"/>
  <c r="G7558" i="6"/>
  <c r="C7558" i="6"/>
  <c r="G7557" i="6"/>
  <c r="C7557" i="6"/>
  <c r="G7556" i="6"/>
  <c r="C7556" i="6"/>
  <c r="G7555" i="6"/>
  <c r="C7555" i="6"/>
  <c r="G7554" i="6"/>
  <c r="C7554" i="6"/>
  <c r="G7553" i="6"/>
  <c r="C7553" i="6"/>
  <c r="G7552" i="6"/>
  <c r="C7552" i="6"/>
  <c r="G7551" i="6"/>
  <c r="C7551" i="6"/>
  <c r="G7550" i="6"/>
  <c r="C7550" i="6"/>
  <c r="G7549" i="6"/>
  <c r="C7549" i="6"/>
  <c r="G7548" i="6"/>
  <c r="C7548" i="6"/>
  <c r="G7547" i="6"/>
  <c r="C7547" i="6"/>
  <c r="G7546" i="6"/>
  <c r="C7546" i="6"/>
  <c r="G7545" i="6"/>
  <c r="C7545" i="6"/>
  <c r="G7544" i="6"/>
  <c r="C7544" i="6"/>
  <c r="G7543" i="6"/>
  <c r="C7543" i="6"/>
  <c r="G7542" i="6"/>
  <c r="C7542" i="6"/>
  <c r="G7541" i="6"/>
  <c r="C7541" i="6"/>
  <c r="G7540" i="6"/>
  <c r="C7540" i="6"/>
  <c r="G7539" i="6"/>
  <c r="C7539" i="6"/>
  <c r="G7538" i="6"/>
  <c r="C7538" i="6"/>
  <c r="G7537" i="6"/>
  <c r="C7537" i="6"/>
  <c r="G7536" i="6"/>
  <c r="C7536" i="6"/>
  <c r="G7535" i="6"/>
  <c r="C7535" i="6"/>
  <c r="G7534" i="6"/>
  <c r="C7534" i="6"/>
  <c r="G7533" i="6"/>
  <c r="C7533" i="6"/>
  <c r="G7532" i="6"/>
  <c r="C7532" i="6"/>
  <c r="G7531" i="6"/>
  <c r="C7531" i="6"/>
  <c r="G7530" i="6"/>
  <c r="C7530" i="6"/>
  <c r="G7529" i="6"/>
  <c r="C7529" i="6"/>
  <c r="G7528" i="6"/>
  <c r="C7528" i="6"/>
  <c r="G7527" i="6"/>
  <c r="C7527" i="6"/>
  <c r="G7526" i="6"/>
  <c r="C7526" i="6"/>
  <c r="G7525" i="6"/>
  <c r="C7525" i="6"/>
  <c r="G7524" i="6"/>
  <c r="C7524" i="6"/>
  <c r="G7523" i="6"/>
  <c r="C7523" i="6"/>
  <c r="G7522" i="6"/>
  <c r="C7522" i="6"/>
  <c r="G7521" i="6"/>
  <c r="C7521" i="6"/>
  <c r="G7520" i="6"/>
  <c r="C7520" i="6"/>
  <c r="G7519" i="6"/>
  <c r="C7519" i="6"/>
  <c r="G7518" i="6"/>
  <c r="C7518" i="6"/>
  <c r="G7517" i="6"/>
  <c r="C7517" i="6"/>
  <c r="G7516" i="6"/>
  <c r="C7516" i="6"/>
  <c r="G7515" i="6"/>
  <c r="C7515" i="6"/>
  <c r="G7514" i="6"/>
  <c r="C7514" i="6"/>
  <c r="G7513" i="6"/>
  <c r="C7513" i="6"/>
  <c r="G7512" i="6"/>
  <c r="C7512" i="6"/>
  <c r="G7511" i="6"/>
  <c r="C7511" i="6"/>
  <c r="G7510" i="6"/>
  <c r="C7510" i="6"/>
  <c r="G7509" i="6"/>
  <c r="C7509" i="6"/>
  <c r="G7508" i="6"/>
  <c r="C7508" i="6"/>
  <c r="G7507" i="6"/>
  <c r="C7507" i="6"/>
  <c r="G7506" i="6"/>
  <c r="C7506" i="6"/>
  <c r="G7505" i="6"/>
  <c r="C7505" i="6"/>
  <c r="G7504" i="6"/>
  <c r="C7504" i="6"/>
  <c r="G7503" i="6"/>
  <c r="C7503" i="6"/>
  <c r="G7502" i="6"/>
  <c r="C7502" i="6"/>
  <c r="G7501" i="6"/>
  <c r="C7501" i="6"/>
  <c r="G7500" i="6"/>
  <c r="C7500" i="6"/>
  <c r="G7499" i="6"/>
  <c r="C7499" i="6"/>
  <c r="G7498" i="6"/>
  <c r="C7498" i="6"/>
  <c r="G7497" i="6"/>
  <c r="C7497" i="6"/>
  <c r="G7496" i="6"/>
  <c r="C7496" i="6"/>
  <c r="G7495" i="6"/>
  <c r="C7495" i="6"/>
  <c r="G7494" i="6"/>
  <c r="C7494" i="6"/>
  <c r="G7493" i="6"/>
  <c r="C7493" i="6"/>
  <c r="G7492" i="6"/>
  <c r="C7492" i="6"/>
  <c r="G7491" i="6"/>
  <c r="C7491" i="6"/>
  <c r="G7490" i="6"/>
  <c r="C7490" i="6"/>
  <c r="G7489" i="6"/>
  <c r="C7489" i="6"/>
  <c r="G7488" i="6"/>
  <c r="C7488" i="6"/>
  <c r="G7487" i="6"/>
  <c r="C7487" i="6"/>
  <c r="G7486" i="6"/>
  <c r="C7486" i="6"/>
  <c r="G7485" i="6"/>
  <c r="C7485" i="6"/>
  <c r="G7484" i="6"/>
  <c r="C7484" i="6"/>
  <c r="G7483" i="6"/>
  <c r="C7483" i="6"/>
  <c r="G7482" i="6"/>
  <c r="C7482" i="6"/>
  <c r="G7481" i="6"/>
  <c r="C7481" i="6"/>
  <c r="G7480" i="6"/>
  <c r="C7480" i="6"/>
  <c r="G7479" i="6"/>
  <c r="C7479" i="6"/>
  <c r="G7478" i="6"/>
  <c r="C7478" i="6"/>
  <c r="G7477" i="6"/>
  <c r="C7477" i="6"/>
  <c r="G7476" i="6"/>
  <c r="C7476" i="6"/>
  <c r="G7475" i="6"/>
  <c r="C7475" i="6"/>
  <c r="G7474" i="6"/>
  <c r="C7474" i="6"/>
  <c r="G7473" i="6"/>
  <c r="C7473" i="6"/>
  <c r="G7472" i="6"/>
  <c r="C7472" i="6"/>
  <c r="G7471" i="6"/>
  <c r="C7471" i="6"/>
  <c r="G7470" i="6"/>
  <c r="C7470" i="6"/>
  <c r="G7469" i="6"/>
  <c r="C7469" i="6"/>
  <c r="G7468" i="6"/>
  <c r="C7468" i="6"/>
  <c r="G7467" i="6"/>
  <c r="C7467" i="6"/>
  <c r="G7466" i="6"/>
  <c r="C7466" i="6"/>
  <c r="G7465" i="6"/>
  <c r="C7465" i="6"/>
  <c r="G7464" i="6"/>
  <c r="C7464" i="6"/>
  <c r="G7463" i="6"/>
  <c r="C7463" i="6"/>
  <c r="G7462" i="6"/>
  <c r="C7462" i="6"/>
  <c r="G7461" i="6"/>
  <c r="C7461" i="6"/>
  <c r="G7460" i="6"/>
  <c r="C7460" i="6"/>
  <c r="G7459" i="6"/>
  <c r="C7459" i="6"/>
  <c r="G7458" i="6"/>
  <c r="C7458" i="6"/>
  <c r="G7457" i="6"/>
  <c r="C7457" i="6"/>
  <c r="G7456" i="6"/>
  <c r="C7456" i="6"/>
  <c r="G7455" i="6"/>
  <c r="C7455" i="6"/>
  <c r="G7454" i="6"/>
  <c r="C7454" i="6"/>
  <c r="G7453" i="6"/>
  <c r="C7453" i="6"/>
  <c r="G7452" i="6"/>
  <c r="C7452" i="6"/>
  <c r="G7451" i="6"/>
  <c r="C7451" i="6"/>
  <c r="G7450" i="6"/>
  <c r="C7450" i="6"/>
  <c r="G7449" i="6"/>
  <c r="C7449" i="6"/>
  <c r="G7448" i="6"/>
  <c r="C7448" i="6"/>
  <c r="G7447" i="6"/>
  <c r="C7447" i="6"/>
  <c r="G7446" i="6"/>
  <c r="C7446" i="6"/>
  <c r="G7445" i="6"/>
  <c r="C7445" i="6"/>
  <c r="G7444" i="6"/>
  <c r="C7444" i="6"/>
  <c r="G7443" i="6"/>
  <c r="C7443" i="6"/>
  <c r="G7442" i="6"/>
  <c r="C7442" i="6"/>
  <c r="G7441" i="6"/>
  <c r="C7441" i="6"/>
  <c r="G7440" i="6"/>
  <c r="C7440" i="6"/>
  <c r="G7439" i="6"/>
  <c r="C7439" i="6"/>
  <c r="G7438" i="6"/>
  <c r="C7438" i="6"/>
  <c r="G7437" i="6"/>
  <c r="C7437" i="6"/>
  <c r="G7436" i="6"/>
  <c r="C7436" i="6"/>
  <c r="G7435" i="6"/>
  <c r="C7435" i="6"/>
  <c r="G7434" i="6"/>
  <c r="C7434" i="6"/>
  <c r="G7433" i="6"/>
  <c r="C7433" i="6"/>
  <c r="G7432" i="6"/>
  <c r="C7432" i="6"/>
  <c r="G7431" i="6"/>
  <c r="C7431" i="6"/>
  <c r="G7430" i="6"/>
  <c r="C7430" i="6"/>
  <c r="G7429" i="6"/>
  <c r="C7429" i="6"/>
  <c r="G7428" i="6"/>
  <c r="C7428" i="6"/>
  <c r="G7427" i="6"/>
  <c r="C7427" i="6"/>
  <c r="G7426" i="6"/>
  <c r="C7426" i="6"/>
  <c r="G7425" i="6"/>
  <c r="C7425" i="6"/>
  <c r="G7424" i="6"/>
  <c r="C7424" i="6"/>
  <c r="G7423" i="6"/>
  <c r="C7423" i="6"/>
  <c r="G7422" i="6"/>
  <c r="C7422" i="6"/>
  <c r="G7421" i="6"/>
  <c r="C7421" i="6"/>
  <c r="G7420" i="6"/>
  <c r="C7420" i="6"/>
  <c r="G7419" i="6"/>
  <c r="C7419" i="6"/>
  <c r="G7418" i="6"/>
  <c r="C7418" i="6"/>
  <c r="G7417" i="6"/>
  <c r="C7417" i="6"/>
  <c r="G7416" i="6"/>
  <c r="C7416" i="6"/>
  <c r="G7415" i="6"/>
  <c r="C7415" i="6"/>
  <c r="G7414" i="6"/>
  <c r="C7414" i="6"/>
  <c r="G7413" i="6"/>
  <c r="C7413" i="6"/>
  <c r="G7412" i="6"/>
  <c r="C7412" i="6"/>
  <c r="G7411" i="6"/>
  <c r="C7411" i="6"/>
  <c r="G7410" i="6"/>
  <c r="C7410" i="6"/>
  <c r="G7409" i="6"/>
  <c r="C7409" i="6"/>
  <c r="G7408" i="6"/>
  <c r="C7408" i="6"/>
  <c r="G7407" i="6"/>
  <c r="C7407" i="6"/>
  <c r="G7406" i="6"/>
  <c r="C7406" i="6"/>
  <c r="G7405" i="6"/>
  <c r="C7405" i="6"/>
  <c r="G7404" i="6"/>
  <c r="C7404" i="6"/>
  <c r="G7403" i="6"/>
  <c r="C7403" i="6"/>
  <c r="G7402" i="6"/>
  <c r="C7402" i="6"/>
  <c r="G7401" i="6"/>
  <c r="C7401" i="6"/>
  <c r="G7400" i="6"/>
  <c r="C7400" i="6"/>
  <c r="G7399" i="6"/>
  <c r="C7399" i="6"/>
  <c r="G7398" i="6"/>
  <c r="C7398" i="6"/>
  <c r="G7397" i="6"/>
  <c r="C7397" i="6"/>
  <c r="G7396" i="6"/>
  <c r="C7396" i="6"/>
  <c r="G7395" i="6"/>
  <c r="C7395" i="6"/>
  <c r="G7394" i="6"/>
  <c r="C7394" i="6"/>
  <c r="G7393" i="6"/>
  <c r="C7393" i="6"/>
  <c r="G7392" i="6"/>
  <c r="C7392" i="6"/>
  <c r="G7391" i="6"/>
  <c r="C7391" i="6"/>
  <c r="G7390" i="6"/>
  <c r="C7390" i="6"/>
  <c r="G7389" i="6"/>
  <c r="C7389" i="6"/>
  <c r="G7388" i="6"/>
  <c r="C7388" i="6"/>
  <c r="G7387" i="6"/>
  <c r="C7387" i="6"/>
  <c r="G7386" i="6"/>
  <c r="C7386" i="6"/>
  <c r="G7385" i="6"/>
  <c r="C7385" i="6"/>
  <c r="G7384" i="6"/>
  <c r="C7384" i="6"/>
  <c r="G7383" i="6"/>
  <c r="C7383" i="6"/>
  <c r="G7382" i="6"/>
  <c r="C7382" i="6"/>
  <c r="G7381" i="6"/>
  <c r="C7381" i="6"/>
  <c r="G7380" i="6"/>
  <c r="C7380" i="6"/>
  <c r="G7379" i="6"/>
  <c r="C7379" i="6"/>
  <c r="G7378" i="6"/>
  <c r="C7378" i="6"/>
  <c r="G7377" i="6"/>
  <c r="C7377" i="6"/>
  <c r="G7376" i="6"/>
  <c r="C7376" i="6"/>
  <c r="G7375" i="6"/>
  <c r="C7375" i="6"/>
  <c r="G7374" i="6"/>
  <c r="C7374" i="6"/>
  <c r="G7373" i="6"/>
  <c r="C7373" i="6"/>
  <c r="G7372" i="6"/>
  <c r="C7372" i="6"/>
  <c r="G7371" i="6"/>
  <c r="C7371" i="6"/>
  <c r="G7370" i="6"/>
  <c r="C7370" i="6"/>
  <c r="G7369" i="6"/>
  <c r="C7369" i="6"/>
  <c r="G7368" i="6"/>
  <c r="C7368" i="6"/>
  <c r="G7367" i="6"/>
  <c r="C7367" i="6"/>
  <c r="G7366" i="6"/>
  <c r="C7366" i="6"/>
  <c r="G7365" i="6"/>
  <c r="C7365" i="6"/>
  <c r="G7364" i="6"/>
  <c r="C7364" i="6"/>
  <c r="G7363" i="6"/>
  <c r="C7363" i="6"/>
  <c r="G7362" i="6"/>
  <c r="C7362" i="6"/>
  <c r="G7361" i="6"/>
  <c r="C7361" i="6"/>
  <c r="G7360" i="6"/>
  <c r="C7360" i="6"/>
  <c r="G7359" i="6"/>
  <c r="C7359" i="6"/>
  <c r="G7358" i="6"/>
  <c r="C7358" i="6"/>
  <c r="G7357" i="6"/>
  <c r="C7357" i="6"/>
  <c r="G7356" i="6"/>
  <c r="C7356" i="6"/>
  <c r="G7355" i="6"/>
  <c r="C7355" i="6"/>
  <c r="G7354" i="6"/>
  <c r="C7354" i="6"/>
  <c r="G7353" i="6"/>
  <c r="C7353" i="6"/>
  <c r="G7352" i="6"/>
  <c r="C7352" i="6"/>
  <c r="G7351" i="6"/>
  <c r="C7351" i="6"/>
  <c r="G7350" i="6"/>
  <c r="C7350" i="6"/>
  <c r="G7349" i="6"/>
  <c r="C7349" i="6"/>
  <c r="G7348" i="6"/>
  <c r="C7348" i="6"/>
  <c r="G7347" i="6"/>
  <c r="C7347" i="6"/>
  <c r="G7346" i="6"/>
  <c r="C7346" i="6"/>
  <c r="G7345" i="6"/>
  <c r="C7345" i="6"/>
  <c r="G7344" i="6"/>
  <c r="C7344" i="6"/>
  <c r="G7343" i="6"/>
  <c r="C7343" i="6"/>
  <c r="G7342" i="6"/>
  <c r="C7342" i="6"/>
  <c r="G7341" i="6"/>
  <c r="C7341" i="6"/>
  <c r="G7340" i="6"/>
  <c r="C7340" i="6"/>
  <c r="G7339" i="6"/>
  <c r="C7339" i="6"/>
  <c r="G7338" i="6"/>
  <c r="C7338" i="6"/>
  <c r="G7337" i="6"/>
  <c r="C7337" i="6"/>
  <c r="G7336" i="6"/>
  <c r="C7336" i="6"/>
  <c r="G7335" i="6"/>
  <c r="C7335" i="6"/>
  <c r="G7334" i="6"/>
  <c r="C7334" i="6"/>
  <c r="G7333" i="6"/>
  <c r="C7333" i="6"/>
  <c r="G7332" i="6"/>
  <c r="C7332" i="6"/>
  <c r="G7331" i="6"/>
  <c r="C7331" i="6"/>
  <c r="G7330" i="6"/>
  <c r="C7330" i="6"/>
  <c r="G7329" i="6"/>
  <c r="C7329" i="6"/>
  <c r="G7328" i="6"/>
  <c r="C7328" i="6"/>
  <c r="G7327" i="6"/>
  <c r="C7327" i="6"/>
  <c r="G7326" i="6"/>
  <c r="C7326" i="6"/>
  <c r="G7325" i="6"/>
  <c r="C7325" i="6"/>
  <c r="G7324" i="6"/>
  <c r="C7324" i="6"/>
  <c r="G7323" i="6"/>
  <c r="C7323" i="6"/>
  <c r="G7322" i="6"/>
  <c r="C7322" i="6"/>
  <c r="G7321" i="6"/>
  <c r="C7321" i="6"/>
  <c r="G7320" i="6"/>
  <c r="C7320" i="6"/>
  <c r="G7319" i="6"/>
  <c r="C7319" i="6"/>
  <c r="G7318" i="6"/>
  <c r="C7318" i="6"/>
  <c r="G7317" i="6"/>
  <c r="C7317" i="6"/>
  <c r="G7316" i="6"/>
  <c r="C7316" i="6"/>
  <c r="G7315" i="6"/>
  <c r="C7315" i="6"/>
  <c r="G7314" i="6"/>
  <c r="C7314" i="6"/>
  <c r="G7313" i="6"/>
  <c r="C7313" i="6"/>
  <c r="G7312" i="6"/>
  <c r="C7312" i="6"/>
  <c r="G7311" i="6"/>
  <c r="C7311" i="6"/>
  <c r="G7310" i="6"/>
  <c r="C7310" i="6"/>
  <c r="G7309" i="6"/>
  <c r="C7309" i="6"/>
  <c r="G7308" i="6"/>
  <c r="C7308" i="6"/>
  <c r="G7307" i="6"/>
  <c r="C7307" i="6"/>
  <c r="G7306" i="6"/>
  <c r="C7306" i="6"/>
  <c r="G7305" i="6"/>
  <c r="C7305" i="6"/>
  <c r="G7304" i="6"/>
  <c r="C7304" i="6"/>
  <c r="G7303" i="6"/>
  <c r="C7303" i="6"/>
  <c r="G7302" i="6"/>
  <c r="C7302" i="6"/>
  <c r="G7301" i="6"/>
  <c r="C7301" i="6"/>
  <c r="G7300" i="6"/>
  <c r="C7300" i="6"/>
  <c r="G7299" i="6"/>
  <c r="C7299" i="6"/>
  <c r="G7298" i="6"/>
  <c r="C7298" i="6"/>
  <c r="G7297" i="6"/>
  <c r="C7297" i="6"/>
  <c r="G7296" i="6"/>
  <c r="C7296" i="6"/>
  <c r="G7295" i="6"/>
  <c r="C7295" i="6"/>
  <c r="G7294" i="6"/>
  <c r="C7294" i="6"/>
  <c r="G7293" i="6"/>
  <c r="C7293" i="6"/>
  <c r="G7292" i="6"/>
  <c r="C7292" i="6"/>
  <c r="G7291" i="6"/>
  <c r="C7291" i="6"/>
  <c r="G7290" i="6"/>
  <c r="C7290" i="6"/>
  <c r="G7289" i="6"/>
  <c r="C7289" i="6"/>
  <c r="G7288" i="6"/>
  <c r="C7288" i="6"/>
  <c r="G7287" i="6"/>
  <c r="C7287" i="6"/>
  <c r="G7286" i="6"/>
  <c r="C7286" i="6"/>
  <c r="G7285" i="6"/>
  <c r="C7285" i="6"/>
  <c r="G7284" i="6"/>
  <c r="C7284" i="6"/>
  <c r="G7283" i="6"/>
  <c r="C7283" i="6"/>
  <c r="G7282" i="6"/>
  <c r="C7282" i="6"/>
  <c r="G7281" i="6"/>
  <c r="C7281" i="6"/>
  <c r="G7280" i="6"/>
  <c r="C7280" i="6"/>
  <c r="G7279" i="6"/>
  <c r="C7279" i="6"/>
  <c r="G7278" i="6"/>
  <c r="C7278" i="6"/>
  <c r="G7277" i="6"/>
  <c r="C7277" i="6"/>
  <c r="G7276" i="6"/>
  <c r="C7276" i="6"/>
  <c r="G7275" i="6"/>
  <c r="C7275" i="6"/>
  <c r="G7274" i="6"/>
  <c r="C7274" i="6"/>
  <c r="G7273" i="6"/>
  <c r="C7273" i="6"/>
  <c r="G7272" i="6"/>
  <c r="C7272" i="6"/>
  <c r="G7271" i="6"/>
  <c r="C7271" i="6"/>
  <c r="G7270" i="6"/>
  <c r="C7270" i="6"/>
  <c r="G7269" i="6"/>
  <c r="C7269" i="6"/>
  <c r="G7268" i="6"/>
  <c r="C7268" i="6"/>
  <c r="G7267" i="6"/>
  <c r="C7267" i="6"/>
  <c r="G7266" i="6"/>
  <c r="C7266" i="6"/>
  <c r="G7265" i="6"/>
  <c r="C7265" i="6"/>
  <c r="G7264" i="6"/>
  <c r="C7264" i="6"/>
  <c r="G7263" i="6"/>
  <c r="C7263" i="6"/>
  <c r="G7262" i="6"/>
  <c r="C7262" i="6"/>
  <c r="G7261" i="6"/>
  <c r="C7261" i="6"/>
  <c r="G7260" i="6"/>
  <c r="C7260" i="6"/>
  <c r="G7259" i="6"/>
  <c r="C7259" i="6"/>
  <c r="G7258" i="6"/>
  <c r="C7258" i="6"/>
  <c r="G7257" i="6"/>
  <c r="C7257" i="6"/>
  <c r="G7256" i="6"/>
  <c r="C7256" i="6"/>
  <c r="G7255" i="6"/>
  <c r="C7255" i="6"/>
  <c r="G7254" i="6"/>
  <c r="C7254" i="6"/>
  <c r="G7253" i="6"/>
  <c r="C7253" i="6"/>
  <c r="G7252" i="6"/>
  <c r="C7252" i="6"/>
  <c r="G7251" i="6"/>
  <c r="C7251" i="6"/>
  <c r="G7250" i="6"/>
  <c r="C7250" i="6"/>
  <c r="G7249" i="6"/>
  <c r="C7249" i="6"/>
  <c r="G7248" i="6"/>
  <c r="C7248" i="6"/>
  <c r="G7247" i="6"/>
  <c r="C7247" i="6"/>
  <c r="G7246" i="6"/>
  <c r="C7246" i="6"/>
  <c r="G7245" i="6"/>
  <c r="C7245" i="6"/>
  <c r="G7244" i="6"/>
  <c r="C7244" i="6"/>
  <c r="G7243" i="6"/>
  <c r="C7243" i="6"/>
  <c r="G7242" i="6"/>
  <c r="C7242" i="6"/>
  <c r="G7241" i="6"/>
  <c r="C7241" i="6"/>
  <c r="G7240" i="6"/>
  <c r="C7240" i="6"/>
  <c r="G7239" i="6"/>
  <c r="C7239" i="6"/>
  <c r="G7238" i="6"/>
  <c r="C7238" i="6"/>
  <c r="G7237" i="6"/>
  <c r="C7237" i="6"/>
  <c r="G7236" i="6"/>
  <c r="C7236" i="6"/>
  <c r="G7235" i="6"/>
  <c r="C7235" i="6"/>
  <c r="G7234" i="6"/>
  <c r="C7234" i="6"/>
  <c r="G7233" i="6"/>
  <c r="C7233" i="6"/>
  <c r="G7232" i="6"/>
  <c r="C7232" i="6"/>
  <c r="G7231" i="6"/>
  <c r="C7231" i="6"/>
  <c r="G7230" i="6"/>
  <c r="C7230" i="6"/>
  <c r="G7229" i="6"/>
  <c r="C7229" i="6"/>
  <c r="G7228" i="6"/>
  <c r="C7228" i="6"/>
  <c r="G7227" i="6"/>
  <c r="C7227" i="6"/>
  <c r="G7226" i="6"/>
  <c r="C7226" i="6"/>
  <c r="G7225" i="6"/>
  <c r="C7225" i="6"/>
  <c r="G7224" i="6"/>
  <c r="C7224" i="6"/>
  <c r="G7223" i="6"/>
  <c r="C7223" i="6"/>
  <c r="G7222" i="6"/>
  <c r="C7222" i="6"/>
  <c r="G7221" i="6"/>
  <c r="C7221" i="6"/>
  <c r="G7220" i="6"/>
  <c r="C7220" i="6"/>
  <c r="G7219" i="6"/>
  <c r="C7219" i="6"/>
  <c r="G7218" i="6"/>
  <c r="C7218" i="6"/>
  <c r="G7217" i="6"/>
  <c r="C7217" i="6"/>
  <c r="G7216" i="6"/>
  <c r="C7216" i="6"/>
  <c r="G7215" i="6"/>
  <c r="C7215" i="6"/>
  <c r="G7214" i="6"/>
  <c r="C7214" i="6"/>
  <c r="G7213" i="6"/>
  <c r="C7213" i="6"/>
  <c r="G7212" i="6"/>
  <c r="C7212" i="6"/>
  <c r="G7211" i="6"/>
  <c r="C7211" i="6"/>
  <c r="G7210" i="6"/>
  <c r="C7210" i="6"/>
  <c r="G7209" i="6"/>
  <c r="C7209" i="6"/>
  <c r="G7208" i="6"/>
  <c r="C7208" i="6"/>
  <c r="G7207" i="6"/>
  <c r="C7207" i="6"/>
  <c r="G7206" i="6"/>
  <c r="C7206" i="6"/>
  <c r="G7205" i="6"/>
  <c r="C7205" i="6"/>
  <c r="G7204" i="6"/>
  <c r="C7204" i="6"/>
  <c r="G7203" i="6"/>
  <c r="C7203" i="6"/>
  <c r="G7202" i="6"/>
  <c r="C7202" i="6"/>
  <c r="G7201" i="6"/>
  <c r="C7201" i="6"/>
  <c r="G7200" i="6"/>
  <c r="C7200" i="6"/>
  <c r="G7199" i="6"/>
  <c r="C7199" i="6"/>
  <c r="G7198" i="6"/>
  <c r="C7198" i="6"/>
  <c r="G7197" i="6"/>
  <c r="C7197" i="6"/>
  <c r="G7196" i="6"/>
  <c r="C7196" i="6"/>
  <c r="G7195" i="6"/>
  <c r="C7195" i="6"/>
  <c r="G7194" i="6"/>
  <c r="C7194" i="6"/>
  <c r="G7193" i="6"/>
  <c r="C7193" i="6"/>
  <c r="G7192" i="6"/>
  <c r="C7192" i="6"/>
  <c r="G7191" i="6"/>
  <c r="C7191" i="6"/>
  <c r="G7190" i="6"/>
  <c r="C7190" i="6"/>
  <c r="G7189" i="6"/>
  <c r="C7189" i="6"/>
  <c r="G7188" i="6"/>
  <c r="C7188" i="6"/>
  <c r="G7187" i="6"/>
  <c r="C7187" i="6"/>
  <c r="G7186" i="6"/>
  <c r="C7186" i="6"/>
  <c r="G7185" i="6"/>
  <c r="C7185" i="6"/>
  <c r="G7184" i="6"/>
  <c r="C7184" i="6"/>
  <c r="G7183" i="6"/>
  <c r="C7183" i="6"/>
  <c r="G7182" i="6"/>
  <c r="C7182" i="6"/>
  <c r="G7181" i="6"/>
  <c r="C7181" i="6"/>
  <c r="G7180" i="6"/>
  <c r="C7180" i="6"/>
  <c r="G7179" i="6"/>
  <c r="C7179" i="6"/>
  <c r="G7178" i="6"/>
  <c r="C7178" i="6"/>
  <c r="G7177" i="6"/>
  <c r="C7177" i="6"/>
  <c r="G7176" i="6"/>
  <c r="C7176" i="6"/>
  <c r="G7175" i="6"/>
  <c r="C7175" i="6"/>
  <c r="G7174" i="6"/>
  <c r="C7174" i="6"/>
  <c r="G7173" i="6"/>
  <c r="C7173" i="6"/>
  <c r="G7172" i="6"/>
  <c r="C7172" i="6"/>
  <c r="G7171" i="6"/>
  <c r="C7171" i="6"/>
  <c r="G7170" i="6"/>
  <c r="C7170" i="6"/>
  <c r="G7169" i="6"/>
  <c r="C7169" i="6"/>
  <c r="G7168" i="6"/>
  <c r="C7168" i="6"/>
  <c r="G7167" i="6"/>
  <c r="C7167" i="6"/>
  <c r="G7166" i="6"/>
  <c r="C7166" i="6"/>
  <c r="G7165" i="6"/>
  <c r="C7165" i="6"/>
  <c r="G7164" i="6"/>
  <c r="C7164" i="6"/>
  <c r="G7163" i="6"/>
  <c r="C7163" i="6"/>
  <c r="G7162" i="6"/>
  <c r="C7162" i="6"/>
  <c r="G7161" i="6"/>
  <c r="C7161" i="6"/>
  <c r="G7160" i="6"/>
  <c r="C7160" i="6"/>
  <c r="G7159" i="6"/>
  <c r="C7159" i="6"/>
  <c r="G7158" i="6"/>
  <c r="C7158" i="6"/>
  <c r="G7157" i="6"/>
  <c r="C7157" i="6"/>
  <c r="G7156" i="6"/>
  <c r="C7156" i="6"/>
  <c r="G7155" i="6"/>
  <c r="C7155" i="6"/>
  <c r="G7154" i="6"/>
  <c r="C7154" i="6"/>
  <c r="G7153" i="6"/>
  <c r="C7153" i="6"/>
  <c r="G7152" i="6"/>
  <c r="C7152" i="6"/>
  <c r="G7151" i="6"/>
  <c r="C7151" i="6"/>
  <c r="G7150" i="6"/>
  <c r="C7150" i="6"/>
  <c r="G7149" i="6"/>
  <c r="C7149" i="6"/>
  <c r="G7148" i="6"/>
  <c r="C7148" i="6"/>
  <c r="G7147" i="6"/>
  <c r="C7147" i="6"/>
  <c r="G7146" i="6"/>
  <c r="C7146" i="6"/>
  <c r="G7145" i="6"/>
  <c r="C7145" i="6"/>
  <c r="G7144" i="6"/>
  <c r="C7144" i="6"/>
  <c r="G7143" i="6"/>
  <c r="C7143" i="6"/>
  <c r="G7142" i="6"/>
  <c r="C7142" i="6"/>
  <c r="G7141" i="6"/>
  <c r="C7141" i="6"/>
  <c r="G7140" i="6"/>
  <c r="C7140" i="6"/>
  <c r="G7139" i="6"/>
  <c r="C7139" i="6"/>
  <c r="G7138" i="6"/>
  <c r="C7138" i="6"/>
  <c r="G7137" i="6"/>
  <c r="C7137" i="6"/>
  <c r="G7136" i="6"/>
  <c r="C7136" i="6"/>
  <c r="G7135" i="6"/>
  <c r="C7135" i="6"/>
  <c r="G7134" i="6"/>
  <c r="C7134" i="6"/>
  <c r="G7133" i="6"/>
  <c r="C7133" i="6"/>
  <c r="G7132" i="6"/>
  <c r="C7132" i="6"/>
  <c r="G7131" i="6"/>
  <c r="C7131" i="6"/>
  <c r="G7130" i="6"/>
  <c r="C7130" i="6"/>
  <c r="G7129" i="6"/>
  <c r="C7129" i="6"/>
  <c r="G7128" i="6"/>
  <c r="C7128" i="6"/>
  <c r="G7127" i="6"/>
  <c r="C7127" i="6"/>
  <c r="G7126" i="6"/>
  <c r="C7126" i="6"/>
  <c r="G7125" i="6"/>
  <c r="C7125" i="6"/>
  <c r="G7124" i="6"/>
  <c r="C7124" i="6"/>
  <c r="G7123" i="6"/>
  <c r="C7123" i="6"/>
  <c r="G7122" i="6"/>
  <c r="C7122" i="6"/>
  <c r="G7121" i="6"/>
  <c r="C7121" i="6"/>
  <c r="G7120" i="6"/>
  <c r="C7120" i="6"/>
  <c r="G7119" i="6"/>
  <c r="C7119" i="6"/>
  <c r="G7118" i="6"/>
  <c r="C7118" i="6"/>
  <c r="G7117" i="6"/>
  <c r="C7117" i="6"/>
  <c r="G7116" i="6"/>
  <c r="C7116" i="6"/>
  <c r="G7115" i="6"/>
  <c r="C7115" i="6"/>
  <c r="G7114" i="6"/>
  <c r="C7114" i="6"/>
  <c r="G7113" i="6"/>
  <c r="C7113" i="6"/>
  <c r="G7112" i="6"/>
  <c r="C7112" i="6"/>
  <c r="G7111" i="6"/>
  <c r="C7111" i="6"/>
  <c r="G7110" i="6"/>
  <c r="C7110" i="6"/>
  <c r="G7109" i="6"/>
  <c r="C7109" i="6"/>
  <c r="G7108" i="6"/>
  <c r="C7108" i="6"/>
  <c r="G7107" i="6"/>
  <c r="C7107" i="6"/>
  <c r="G7106" i="6"/>
  <c r="C7106" i="6"/>
  <c r="G7105" i="6"/>
  <c r="C7105" i="6"/>
  <c r="G7104" i="6"/>
  <c r="C7104" i="6"/>
  <c r="G7103" i="6"/>
  <c r="C7103" i="6"/>
  <c r="G7102" i="6"/>
  <c r="C7102" i="6"/>
  <c r="G7101" i="6"/>
  <c r="C7101" i="6"/>
  <c r="G7100" i="6"/>
  <c r="C7100" i="6"/>
  <c r="G7099" i="6"/>
  <c r="C7099" i="6"/>
  <c r="G7098" i="6"/>
  <c r="C7098" i="6"/>
  <c r="G7097" i="6"/>
  <c r="C7097" i="6"/>
  <c r="G7096" i="6"/>
  <c r="C7096" i="6"/>
  <c r="G7095" i="6"/>
  <c r="C7095" i="6"/>
  <c r="G7094" i="6"/>
  <c r="C7094" i="6"/>
  <c r="G7093" i="6"/>
  <c r="C7093" i="6"/>
  <c r="G7092" i="6"/>
  <c r="C7092" i="6"/>
  <c r="G7091" i="6"/>
  <c r="C7091" i="6"/>
  <c r="G7090" i="6"/>
  <c r="C7090" i="6"/>
  <c r="G7089" i="6"/>
  <c r="C7089" i="6"/>
  <c r="G7088" i="6"/>
  <c r="C7088" i="6"/>
  <c r="G7087" i="6"/>
  <c r="C7087" i="6"/>
  <c r="G7086" i="6"/>
  <c r="C7086" i="6"/>
  <c r="G7085" i="6"/>
  <c r="C7085" i="6"/>
  <c r="G7084" i="6"/>
  <c r="C7084" i="6"/>
  <c r="G7083" i="6"/>
  <c r="C7083" i="6"/>
  <c r="G7082" i="6"/>
  <c r="C7082" i="6"/>
  <c r="G7081" i="6"/>
  <c r="C7081" i="6"/>
  <c r="G7080" i="6"/>
  <c r="C7080" i="6"/>
  <c r="G7079" i="6"/>
  <c r="C7079" i="6"/>
  <c r="G7078" i="6"/>
  <c r="C7078" i="6"/>
  <c r="G7077" i="6"/>
  <c r="C7077" i="6"/>
  <c r="G7076" i="6"/>
  <c r="C7076" i="6"/>
  <c r="G7075" i="6"/>
  <c r="C7075" i="6"/>
  <c r="G7074" i="6"/>
  <c r="C7074" i="6"/>
  <c r="G7073" i="6"/>
  <c r="C7073" i="6"/>
  <c r="G7072" i="6"/>
  <c r="C7072" i="6"/>
  <c r="G7071" i="6"/>
  <c r="C7071" i="6"/>
  <c r="G7070" i="6"/>
  <c r="C7070" i="6"/>
  <c r="G7069" i="6"/>
  <c r="C7069" i="6"/>
  <c r="G7068" i="6"/>
  <c r="C7068" i="6"/>
  <c r="G7067" i="6"/>
  <c r="C7067" i="6"/>
  <c r="G7066" i="6"/>
  <c r="C7066" i="6"/>
  <c r="G7065" i="6"/>
  <c r="C7065" i="6"/>
  <c r="G7064" i="6"/>
  <c r="C7064" i="6"/>
  <c r="G7063" i="6"/>
  <c r="C7063" i="6"/>
  <c r="G7062" i="6"/>
  <c r="C7062" i="6"/>
  <c r="G7061" i="6"/>
  <c r="C7061" i="6"/>
  <c r="G7060" i="6"/>
  <c r="C7060" i="6"/>
  <c r="G7059" i="6"/>
  <c r="C7059" i="6"/>
  <c r="G7058" i="6"/>
  <c r="C7058" i="6"/>
  <c r="G7057" i="6"/>
  <c r="C7057" i="6"/>
  <c r="G7056" i="6"/>
  <c r="C7056" i="6"/>
  <c r="G7055" i="6"/>
  <c r="C7055" i="6"/>
  <c r="G7054" i="6"/>
  <c r="C7054" i="6"/>
  <c r="G7053" i="6"/>
  <c r="C7053" i="6"/>
  <c r="G7052" i="6"/>
  <c r="C7052" i="6"/>
  <c r="G7051" i="6"/>
  <c r="C7051" i="6"/>
  <c r="G7050" i="6"/>
  <c r="C7050" i="6"/>
  <c r="G7049" i="6"/>
  <c r="C7049" i="6"/>
  <c r="G7048" i="6"/>
  <c r="C7048" i="6"/>
  <c r="G7047" i="6"/>
  <c r="C7047" i="6"/>
  <c r="G7046" i="6"/>
  <c r="C7046" i="6"/>
  <c r="G7045" i="6"/>
  <c r="C7045" i="6"/>
  <c r="G7044" i="6"/>
  <c r="C7044" i="6"/>
  <c r="G7043" i="6"/>
  <c r="C7043" i="6"/>
  <c r="G7042" i="6"/>
  <c r="C7042" i="6"/>
  <c r="G7041" i="6"/>
  <c r="C7041" i="6"/>
  <c r="G7040" i="6"/>
  <c r="C7040" i="6"/>
  <c r="G7039" i="6"/>
  <c r="C7039" i="6"/>
  <c r="G7038" i="6"/>
  <c r="C7038" i="6"/>
  <c r="G7037" i="6"/>
  <c r="C7037" i="6"/>
  <c r="G7036" i="6"/>
  <c r="C7036" i="6"/>
  <c r="G7035" i="6"/>
  <c r="C7035" i="6"/>
  <c r="G7034" i="6"/>
  <c r="C7034" i="6"/>
  <c r="G7033" i="6"/>
  <c r="C7033" i="6"/>
  <c r="G7032" i="6"/>
  <c r="C7032" i="6"/>
  <c r="G7031" i="6"/>
  <c r="C7031" i="6"/>
  <c r="G7030" i="6"/>
  <c r="C7030" i="6"/>
  <c r="G7029" i="6"/>
  <c r="C7029" i="6"/>
  <c r="G7028" i="6"/>
  <c r="C7028" i="6"/>
  <c r="G7027" i="6"/>
  <c r="C7027" i="6"/>
  <c r="G7026" i="6"/>
  <c r="C7026" i="6"/>
  <c r="G7025" i="6"/>
  <c r="C7025" i="6"/>
  <c r="G7024" i="6"/>
  <c r="C7024" i="6"/>
  <c r="G7023" i="6"/>
  <c r="C7023" i="6"/>
  <c r="G7022" i="6"/>
  <c r="C7022" i="6"/>
  <c r="G7021" i="6"/>
  <c r="C7021" i="6"/>
  <c r="G7020" i="6"/>
  <c r="C7020" i="6"/>
  <c r="G7019" i="6"/>
  <c r="C7019" i="6"/>
  <c r="G7018" i="6"/>
  <c r="C7018" i="6"/>
  <c r="G7017" i="6"/>
  <c r="C7017" i="6"/>
  <c r="G7016" i="6"/>
  <c r="C7016" i="6"/>
  <c r="G7015" i="6"/>
  <c r="C7015" i="6"/>
  <c r="G7014" i="6"/>
  <c r="C7014" i="6"/>
  <c r="G7013" i="6"/>
  <c r="C7013" i="6"/>
  <c r="G7012" i="6"/>
  <c r="C7012" i="6"/>
  <c r="G7011" i="6"/>
  <c r="C7011" i="6"/>
  <c r="G7010" i="6"/>
  <c r="C7010" i="6"/>
  <c r="G7009" i="6"/>
  <c r="C7009" i="6"/>
  <c r="G7008" i="6"/>
  <c r="C7008" i="6"/>
  <c r="G7007" i="6"/>
  <c r="C7007" i="6"/>
  <c r="G7006" i="6"/>
  <c r="C7006" i="6"/>
  <c r="G7005" i="6"/>
  <c r="C7005" i="6"/>
  <c r="G7004" i="6"/>
  <c r="C7004" i="6"/>
  <c r="G7003" i="6"/>
  <c r="C7003" i="6"/>
  <c r="G7002" i="6"/>
  <c r="C7002" i="6"/>
  <c r="G7001" i="6"/>
  <c r="C7001" i="6"/>
  <c r="G7000" i="6"/>
  <c r="C7000" i="6"/>
  <c r="G6999" i="6"/>
  <c r="C6999" i="6"/>
  <c r="G6998" i="6"/>
  <c r="C6998" i="6"/>
  <c r="G6997" i="6"/>
  <c r="C6997" i="6"/>
  <c r="G6996" i="6"/>
  <c r="C6996" i="6"/>
  <c r="G6995" i="6"/>
  <c r="C6995" i="6"/>
  <c r="G6994" i="6"/>
  <c r="C6994" i="6"/>
  <c r="G6993" i="6"/>
  <c r="C6993" i="6"/>
  <c r="G6992" i="6"/>
  <c r="C6992" i="6"/>
  <c r="G6991" i="6"/>
  <c r="C6991" i="6"/>
  <c r="G6990" i="6"/>
  <c r="C6990" i="6"/>
  <c r="G6989" i="6"/>
  <c r="C6989" i="6"/>
  <c r="G6988" i="6"/>
  <c r="C6988" i="6"/>
  <c r="G6987" i="6"/>
  <c r="C6987" i="6"/>
  <c r="G6986" i="6"/>
  <c r="C6986" i="6"/>
  <c r="G6985" i="6"/>
  <c r="C6985" i="6"/>
  <c r="G6984" i="6"/>
  <c r="C6984" i="6"/>
  <c r="G6983" i="6"/>
  <c r="C6983" i="6"/>
  <c r="G6982" i="6"/>
  <c r="C6982" i="6"/>
  <c r="G6981" i="6"/>
  <c r="C6981" i="6"/>
  <c r="G6980" i="6"/>
  <c r="C6980" i="6"/>
  <c r="G6979" i="6"/>
  <c r="C6979" i="6"/>
  <c r="G6978" i="6"/>
  <c r="C6978" i="6"/>
  <c r="G6977" i="6"/>
  <c r="C6977" i="6"/>
  <c r="G6976" i="6"/>
  <c r="C6976" i="6"/>
  <c r="G6975" i="6"/>
  <c r="C6975" i="6"/>
  <c r="G6974" i="6"/>
  <c r="C6974" i="6"/>
  <c r="G6973" i="6"/>
  <c r="C6973" i="6"/>
  <c r="G6972" i="6"/>
  <c r="C6972" i="6"/>
  <c r="G6971" i="6"/>
  <c r="C6971" i="6"/>
  <c r="G6970" i="6"/>
  <c r="C6970" i="6"/>
  <c r="G6969" i="6"/>
  <c r="C6969" i="6"/>
  <c r="G6968" i="6"/>
  <c r="C6968" i="6"/>
  <c r="G6967" i="6"/>
  <c r="C6967" i="6"/>
  <c r="G6966" i="6"/>
  <c r="C6966" i="6"/>
  <c r="G6965" i="6"/>
  <c r="C6965" i="6"/>
  <c r="G6964" i="6"/>
  <c r="C6964" i="6"/>
  <c r="G6963" i="6"/>
  <c r="C6963" i="6"/>
  <c r="G6962" i="6"/>
  <c r="C6962" i="6"/>
  <c r="G6961" i="6"/>
  <c r="C6961" i="6"/>
  <c r="G6960" i="6"/>
  <c r="C6960" i="6"/>
  <c r="G6959" i="6"/>
  <c r="C6959" i="6"/>
  <c r="G6958" i="6"/>
  <c r="C6958" i="6"/>
  <c r="G6957" i="6"/>
  <c r="C6957" i="6"/>
  <c r="G6956" i="6"/>
  <c r="C6956" i="6"/>
  <c r="G6955" i="6"/>
  <c r="C6955" i="6"/>
  <c r="G6954" i="6"/>
  <c r="C6954" i="6"/>
  <c r="G6953" i="6"/>
  <c r="C6953" i="6"/>
  <c r="G6952" i="6"/>
  <c r="C6952" i="6"/>
  <c r="G6951" i="6"/>
  <c r="C6951" i="6"/>
  <c r="G6950" i="6"/>
  <c r="C6950" i="6"/>
  <c r="G6949" i="6"/>
  <c r="C6949" i="6"/>
  <c r="G6948" i="6"/>
  <c r="C6948" i="6"/>
  <c r="G6947" i="6"/>
  <c r="C6947" i="6"/>
  <c r="G6946" i="6"/>
  <c r="C6946" i="6"/>
  <c r="G6945" i="6"/>
  <c r="C6945" i="6"/>
  <c r="G6944" i="6"/>
  <c r="C6944" i="6"/>
  <c r="G6943" i="6"/>
  <c r="C6943" i="6"/>
  <c r="G6942" i="6"/>
  <c r="C6942" i="6"/>
  <c r="G6941" i="6"/>
  <c r="C6941" i="6"/>
  <c r="G6940" i="6"/>
  <c r="C6940" i="6"/>
  <c r="G6939" i="6"/>
  <c r="C6939" i="6"/>
  <c r="G6938" i="6"/>
  <c r="C6938" i="6"/>
  <c r="G6937" i="6"/>
  <c r="C6937" i="6"/>
  <c r="G6936" i="6"/>
  <c r="C6936" i="6"/>
  <c r="G6935" i="6"/>
  <c r="C6935" i="6"/>
  <c r="G6934" i="6"/>
  <c r="C6934" i="6"/>
  <c r="G6933" i="6"/>
  <c r="C6933" i="6"/>
  <c r="G6932" i="6"/>
  <c r="C6932" i="6"/>
  <c r="G6931" i="6"/>
  <c r="C6931" i="6"/>
  <c r="G6930" i="6"/>
  <c r="C6930" i="6"/>
  <c r="G6929" i="6"/>
  <c r="C6929" i="6"/>
  <c r="G6928" i="6"/>
  <c r="C6928" i="6"/>
  <c r="G6927" i="6"/>
  <c r="C6927" i="6"/>
  <c r="G6926" i="6"/>
  <c r="C6926" i="6"/>
  <c r="G6925" i="6"/>
  <c r="C6925" i="6"/>
  <c r="G6924" i="6"/>
  <c r="C6924" i="6"/>
  <c r="G6923" i="6"/>
  <c r="C6923" i="6"/>
  <c r="G6922" i="6"/>
  <c r="C6922" i="6"/>
  <c r="G6921" i="6"/>
  <c r="C6921" i="6"/>
  <c r="G6920" i="6"/>
  <c r="C6920" i="6"/>
  <c r="G6919" i="6"/>
  <c r="C6919" i="6"/>
  <c r="G6918" i="6"/>
  <c r="C6918" i="6"/>
  <c r="G6917" i="6"/>
  <c r="C6917" i="6"/>
  <c r="G6916" i="6"/>
  <c r="C6916" i="6"/>
  <c r="G6915" i="6"/>
  <c r="C6915" i="6"/>
  <c r="G6914" i="6"/>
  <c r="C6914" i="6"/>
  <c r="G6913" i="6"/>
  <c r="C6913" i="6"/>
  <c r="G6912" i="6"/>
  <c r="C6912" i="6"/>
  <c r="G6911" i="6"/>
  <c r="C6911" i="6"/>
  <c r="G6910" i="6"/>
  <c r="C6910" i="6"/>
  <c r="G6909" i="6"/>
  <c r="C6909" i="6"/>
  <c r="G6908" i="6"/>
  <c r="C6908" i="6"/>
  <c r="G6907" i="6"/>
  <c r="C6907" i="6"/>
  <c r="G6906" i="6"/>
  <c r="C6906" i="6"/>
  <c r="G6905" i="6"/>
  <c r="C6905" i="6"/>
  <c r="G6904" i="6"/>
  <c r="C6904" i="6"/>
  <c r="G6903" i="6"/>
  <c r="C6903" i="6"/>
  <c r="G6902" i="6"/>
  <c r="C6902" i="6"/>
  <c r="G6901" i="6"/>
  <c r="C6901" i="6"/>
  <c r="G6900" i="6"/>
  <c r="C6900" i="6"/>
  <c r="G6899" i="6"/>
  <c r="C6899" i="6"/>
  <c r="G6898" i="6"/>
  <c r="C6898" i="6"/>
  <c r="G6897" i="6"/>
  <c r="C6897" i="6"/>
  <c r="G6896" i="6"/>
  <c r="C6896" i="6"/>
  <c r="G6895" i="6"/>
  <c r="C6895" i="6"/>
  <c r="G6894" i="6"/>
  <c r="C6894" i="6"/>
  <c r="G6893" i="6"/>
  <c r="C6893" i="6"/>
  <c r="G6892" i="6"/>
  <c r="C6892" i="6"/>
  <c r="G6891" i="6"/>
  <c r="C6891" i="6"/>
  <c r="G6890" i="6"/>
  <c r="C6890" i="6"/>
  <c r="G6889" i="6"/>
  <c r="C6889" i="6"/>
  <c r="G6888" i="6"/>
  <c r="C6888" i="6"/>
  <c r="G6887" i="6"/>
  <c r="C6887" i="6"/>
  <c r="G6886" i="6"/>
  <c r="C6886" i="6"/>
  <c r="G6885" i="6"/>
  <c r="C6885" i="6"/>
  <c r="G6884" i="6"/>
  <c r="C6884" i="6"/>
  <c r="G6883" i="6"/>
  <c r="C6883" i="6"/>
  <c r="G6882" i="6"/>
  <c r="C6882" i="6"/>
  <c r="G6881" i="6"/>
  <c r="C6881" i="6"/>
  <c r="G6880" i="6"/>
  <c r="C6880" i="6"/>
  <c r="G6879" i="6"/>
  <c r="C6879" i="6"/>
  <c r="G6878" i="6"/>
  <c r="C6878" i="6"/>
  <c r="G6877" i="6"/>
  <c r="C6877" i="6"/>
  <c r="G6876" i="6"/>
  <c r="C6876" i="6"/>
  <c r="G6875" i="6"/>
  <c r="C6875" i="6"/>
  <c r="G6874" i="6"/>
  <c r="C6874" i="6"/>
  <c r="G6873" i="6"/>
  <c r="C6873" i="6"/>
  <c r="G6872" i="6"/>
  <c r="C6872" i="6"/>
  <c r="G6871" i="6"/>
  <c r="C6871" i="6"/>
  <c r="G6870" i="6"/>
  <c r="C6870" i="6"/>
  <c r="G6869" i="6"/>
  <c r="C6869" i="6"/>
  <c r="G6868" i="6"/>
  <c r="C6868" i="6"/>
  <c r="G6867" i="6"/>
  <c r="C6867" i="6"/>
  <c r="G6866" i="6"/>
  <c r="C6866" i="6"/>
  <c r="G6865" i="6"/>
  <c r="C6865" i="6"/>
  <c r="G6864" i="6"/>
  <c r="C6864" i="6"/>
  <c r="G6863" i="6"/>
  <c r="C6863" i="6"/>
  <c r="G6862" i="6"/>
  <c r="C6862" i="6"/>
  <c r="G6861" i="6"/>
  <c r="C6861" i="6"/>
  <c r="G6860" i="6"/>
  <c r="C6860" i="6"/>
  <c r="G6859" i="6"/>
  <c r="C6859" i="6"/>
  <c r="G6858" i="6"/>
  <c r="C6858" i="6"/>
  <c r="G6857" i="6"/>
  <c r="C6857" i="6"/>
  <c r="G6856" i="6"/>
  <c r="C6856" i="6"/>
  <c r="G6855" i="6"/>
  <c r="C6855" i="6"/>
  <c r="G6854" i="6"/>
  <c r="C6854" i="6"/>
  <c r="G6853" i="6"/>
  <c r="C6853" i="6"/>
  <c r="G6852" i="6"/>
  <c r="C6852" i="6"/>
  <c r="G6851" i="6"/>
  <c r="C6851" i="6"/>
  <c r="G6850" i="6"/>
  <c r="C6850" i="6"/>
  <c r="G6849" i="6"/>
  <c r="C6849" i="6"/>
  <c r="G6848" i="6"/>
  <c r="C6848" i="6"/>
  <c r="G6847" i="6"/>
  <c r="C6847" i="6"/>
  <c r="G6846" i="6"/>
  <c r="C6846" i="6"/>
  <c r="G6845" i="6"/>
  <c r="C6845" i="6"/>
  <c r="G6844" i="6"/>
  <c r="C6844" i="6"/>
  <c r="G6843" i="6"/>
  <c r="C6843" i="6"/>
  <c r="G6842" i="6"/>
  <c r="C6842" i="6"/>
  <c r="G6841" i="6"/>
  <c r="C6841" i="6"/>
  <c r="G6840" i="6"/>
  <c r="C6840" i="6"/>
  <c r="G6839" i="6"/>
  <c r="C6839" i="6"/>
  <c r="G6838" i="6"/>
  <c r="C6838" i="6"/>
  <c r="G6837" i="6"/>
  <c r="C6837" i="6"/>
  <c r="G6836" i="6"/>
  <c r="C6836" i="6"/>
  <c r="G6835" i="6"/>
  <c r="C6835" i="6"/>
  <c r="G6834" i="6"/>
  <c r="C6834" i="6"/>
  <c r="G6833" i="6"/>
  <c r="C6833" i="6"/>
  <c r="G6832" i="6"/>
  <c r="C6832" i="6"/>
  <c r="G6831" i="6"/>
  <c r="C6831" i="6"/>
  <c r="G6830" i="6"/>
  <c r="C6830" i="6"/>
  <c r="G6829" i="6"/>
  <c r="C6829" i="6"/>
  <c r="G6828" i="6"/>
  <c r="C6828" i="6"/>
  <c r="G6827" i="6"/>
  <c r="C6827" i="6"/>
  <c r="G6826" i="6"/>
  <c r="C6826" i="6"/>
  <c r="G6825" i="6"/>
  <c r="C6825" i="6"/>
  <c r="G6824" i="6"/>
  <c r="C6824" i="6"/>
  <c r="G6823" i="6"/>
  <c r="C6823" i="6"/>
  <c r="G6822" i="6"/>
  <c r="C6822" i="6"/>
  <c r="G6821" i="6"/>
  <c r="C6821" i="6"/>
  <c r="G6820" i="6"/>
  <c r="C6820" i="6"/>
  <c r="G6819" i="6"/>
  <c r="C6819" i="6"/>
  <c r="G6818" i="6"/>
  <c r="C6818" i="6"/>
  <c r="G6817" i="6"/>
  <c r="C6817" i="6"/>
  <c r="G6816" i="6"/>
  <c r="C6816" i="6"/>
  <c r="G6815" i="6"/>
  <c r="C6815" i="6"/>
  <c r="G6814" i="6"/>
  <c r="C6814" i="6"/>
  <c r="G6813" i="6"/>
  <c r="C6813" i="6"/>
  <c r="G6812" i="6"/>
  <c r="C6812" i="6"/>
  <c r="G6811" i="6"/>
  <c r="C6811" i="6"/>
  <c r="G6810" i="6"/>
  <c r="C6810" i="6"/>
  <c r="G6809" i="6"/>
  <c r="C6809" i="6"/>
  <c r="G6808" i="6"/>
  <c r="C6808" i="6"/>
  <c r="G6807" i="6"/>
  <c r="C6807" i="6"/>
  <c r="G6806" i="6"/>
  <c r="C6806" i="6"/>
  <c r="G6805" i="6"/>
  <c r="C6805" i="6"/>
  <c r="G6804" i="6"/>
  <c r="C6804" i="6"/>
  <c r="G6803" i="6"/>
  <c r="C6803" i="6"/>
  <c r="G6802" i="6"/>
  <c r="C6802" i="6"/>
  <c r="G6801" i="6"/>
  <c r="C6801" i="6"/>
  <c r="G6800" i="6"/>
  <c r="C6800" i="6"/>
  <c r="G6799" i="6"/>
  <c r="C6799" i="6"/>
  <c r="G6798" i="6"/>
  <c r="C6798" i="6"/>
  <c r="G6797" i="6"/>
  <c r="C6797" i="6"/>
  <c r="G6796" i="6"/>
  <c r="C6796" i="6"/>
  <c r="G6795" i="6"/>
  <c r="C6795" i="6"/>
  <c r="G6794" i="6"/>
  <c r="C6794" i="6"/>
  <c r="G6793" i="6"/>
  <c r="C6793" i="6"/>
  <c r="G6792" i="6"/>
  <c r="C6792" i="6"/>
  <c r="G6791" i="6"/>
  <c r="C6791" i="6"/>
  <c r="G6790" i="6"/>
  <c r="C6790" i="6"/>
  <c r="G6789" i="6"/>
  <c r="C6789" i="6"/>
  <c r="G6788" i="6"/>
  <c r="C6788" i="6"/>
  <c r="G6787" i="6"/>
  <c r="C6787" i="6"/>
  <c r="G6786" i="6"/>
  <c r="C6786" i="6"/>
  <c r="G6785" i="6"/>
  <c r="C6785" i="6"/>
  <c r="G6784" i="6"/>
  <c r="C6784" i="6"/>
  <c r="G6783" i="6"/>
  <c r="C6783" i="6"/>
  <c r="G6782" i="6"/>
  <c r="C6782" i="6"/>
  <c r="G6781" i="6"/>
  <c r="C6781" i="6"/>
  <c r="G6780" i="6"/>
  <c r="C6780" i="6"/>
  <c r="G6779" i="6"/>
  <c r="C6779" i="6"/>
  <c r="G6778" i="6"/>
  <c r="C6778" i="6"/>
  <c r="G6777" i="6"/>
  <c r="C6777" i="6"/>
  <c r="G6776" i="6"/>
  <c r="C6776" i="6"/>
  <c r="G6775" i="6"/>
  <c r="C6775" i="6"/>
  <c r="G6774" i="6"/>
  <c r="C6774" i="6"/>
  <c r="G6773" i="6"/>
  <c r="C6773" i="6"/>
  <c r="G6772" i="6"/>
  <c r="C6772" i="6"/>
  <c r="G6771" i="6"/>
  <c r="C6771" i="6"/>
  <c r="G6770" i="6"/>
  <c r="C6770" i="6"/>
  <c r="G6769" i="6"/>
  <c r="C6769" i="6"/>
  <c r="G6768" i="6"/>
  <c r="C6768" i="6"/>
  <c r="G6767" i="6"/>
  <c r="C6767" i="6"/>
  <c r="G6766" i="6"/>
  <c r="C6766" i="6"/>
  <c r="G6765" i="6"/>
  <c r="C6765" i="6"/>
  <c r="G6764" i="6"/>
  <c r="C6764" i="6"/>
  <c r="G6763" i="6"/>
  <c r="C6763" i="6"/>
  <c r="G6762" i="6"/>
  <c r="C6762" i="6"/>
  <c r="G6761" i="6"/>
  <c r="C6761" i="6"/>
  <c r="G6760" i="6"/>
  <c r="C6760" i="6"/>
  <c r="G6759" i="6"/>
  <c r="C6759" i="6"/>
  <c r="G6758" i="6"/>
  <c r="C6758" i="6"/>
  <c r="G6757" i="6"/>
  <c r="C6757" i="6"/>
  <c r="G6756" i="6"/>
  <c r="C6756" i="6"/>
  <c r="G6755" i="6"/>
  <c r="C6755" i="6"/>
  <c r="G6754" i="6"/>
  <c r="C6754" i="6"/>
  <c r="G6753" i="6"/>
  <c r="C6753" i="6"/>
  <c r="G6752" i="6"/>
  <c r="C6752" i="6"/>
  <c r="G6751" i="6"/>
  <c r="C6751" i="6"/>
  <c r="G6750" i="6"/>
  <c r="C6750" i="6"/>
  <c r="G6749" i="6"/>
  <c r="C6749" i="6"/>
  <c r="G6748" i="6"/>
  <c r="C6748" i="6"/>
  <c r="G6747" i="6"/>
  <c r="C6747" i="6"/>
  <c r="G6746" i="6"/>
  <c r="C6746" i="6"/>
  <c r="G6745" i="6"/>
  <c r="C6745" i="6"/>
  <c r="G6744" i="6"/>
  <c r="C6744" i="6"/>
  <c r="G6743" i="6"/>
  <c r="C6743" i="6"/>
  <c r="G6742" i="6"/>
  <c r="C6742" i="6"/>
  <c r="G6741" i="6"/>
  <c r="C6741" i="6"/>
  <c r="G6740" i="6"/>
  <c r="C6740" i="6"/>
  <c r="G6739" i="6"/>
  <c r="C6739" i="6"/>
  <c r="G6738" i="6"/>
  <c r="C6738" i="6"/>
  <c r="G6737" i="6"/>
  <c r="C6737" i="6"/>
  <c r="G6736" i="6"/>
  <c r="C6736" i="6"/>
  <c r="G6735" i="6"/>
  <c r="C6735" i="6"/>
  <c r="G6734" i="6"/>
  <c r="C6734" i="6"/>
  <c r="G6733" i="6"/>
  <c r="C6733" i="6"/>
  <c r="G6732" i="6"/>
  <c r="C6732" i="6"/>
  <c r="G6731" i="6"/>
  <c r="C6731" i="6"/>
  <c r="G6730" i="6"/>
  <c r="C6730" i="6"/>
  <c r="G6729" i="6"/>
  <c r="C6729" i="6"/>
  <c r="G6728" i="6"/>
  <c r="C6728" i="6"/>
  <c r="G6727" i="6"/>
  <c r="C6727" i="6"/>
  <c r="G6726" i="6"/>
  <c r="C6726" i="6"/>
  <c r="G6725" i="6"/>
  <c r="C6725" i="6"/>
  <c r="G6724" i="6"/>
  <c r="C6724" i="6"/>
  <c r="G6723" i="6"/>
  <c r="C6723" i="6"/>
  <c r="G6722" i="6"/>
  <c r="C6722" i="6"/>
  <c r="G6721" i="6"/>
  <c r="C6721" i="6"/>
  <c r="G6720" i="6"/>
  <c r="C6720" i="6"/>
  <c r="G6719" i="6"/>
  <c r="C6719" i="6"/>
  <c r="G6718" i="6"/>
  <c r="C6718" i="6"/>
  <c r="G6717" i="6"/>
  <c r="C6717" i="6"/>
  <c r="G6716" i="6"/>
  <c r="C6716" i="6"/>
  <c r="G6715" i="6"/>
  <c r="C6715" i="6"/>
  <c r="G6714" i="6"/>
  <c r="C6714" i="6"/>
  <c r="G6713" i="6"/>
  <c r="C6713" i="6"/>
  <c r="G6712" i="6"/>
  <c r="C6712" i="6"/>
  <c r="G6711" i="6"/>
  <c r="C6711" i="6"/>
  <c r="G6710" i="6"/>
  <c r="C6710" i="6"/>
  <c r="G6709" i="6"/>
  <c r="C6709" i="6"/>
  <c r="G6708" i="6"/>
  <c r="C6708" i="6"/>
  <c r="G6707" i="6"/>
  <c r="C6707" i="6"/>
  <c r="G6706" i="6"/>
  <c r="C6706" i="6"/>
  <c r="G6705" i="6"/>
  <c r="C6705" i="6"/>
  <c r="G6704" i="6"/>
  <c r="C6704" i="6"/>
  <c r="G6703" i="6"/>
  <c r="C6703" i="6"/>
  <c r="G6702" i="6"/>
  <c r="C6702" i="6"/>
  <c r="G6701" i="6"/>
  <c r="C6701" i="6"/>
  <c r="G6700" i="6"/>
  <c r="C6700" i="6"/>
  <c r="G6699" i="6"/>
  <c r="C6699" i="6"/>
  <c r="G6698" i="6"/>
  <c r="C6698" i="6"/>
  <c r="G6697" i="6"/>
  <c r="C6697" i="6"/>
  <c r="G6696" i="6"/>
  <c r="C6696" i="6"/>
  <c r="G6695" i="6"/>
  <c r="C6695" i="6"/>
  <c r="G6694" i="6"/>
  <c r="C6694" i="6"/>
  <c r="G6693" i="6"/>
  <c r="C6693" i="6"/>
  <c r="G6692" i="6"/>
  <c r="C6692" i="6"/>
  <c r="G6691" i="6"/>
  <c r="C6691" i="6"/>
  <c r="G6690" i="6"/>
  <c r="C6690" i="6"/>
  <c r="G6689" i="6"/>
  <c r="C6689" i="6"/>
  <c r="G6688" i="6"/>
  <c r="C6688" i="6"/>
  <c r="G6687" i="6"/>
  <c r="C6687" i="6"/>
  <c r="G6686" i="6"/>
  <c r="C6686" i="6"/>
  <c r="G6685" i="6"/>
  <c r="C6685" i="6"/>
  <c r="G6684" i="6"/>
  <c r="C6684" i="6"/>
  <c r="G6683" i="6"/>
  <c r="C6683" i="6"/>
  <c r="G6682" i="6"/>
  <c r="C6682" i="6"/>
  <c r="G6681" i="6"/>
  <c r="C6681" i="6"/>
  <c r="G6680" i="6"/>
  <c r="C6680" i="6"/>
  <c r="G6679" i="6"/>
  <c r="C6679" i="6"/>
  <c r="G6678" i="6"/>
  <c r="C6678" i="6"/>
  <c r="G6677" i="6"/>
  <c r="C6677" i="6"/>
  <c r="G6676" i="6"/>
  <c r="C6676" i="6"/>
  <c r="G6675" i="6"/>
  <c r="C6675" i="6"/>
  <c r="G6674" i="6"/>
  <c r="C6674" i="6"/>
  <c r="G6673" i="6"/>
  <c r="C6673" i="6"/>
  <c r="G6672" i="6"/>
  <c r="C6672" i="6"/>
  <c r="G6671" i="6"/>
  <c r="C6671" i="6"/>
  <c r="G6670" i="6"/>
  <c r="C6670" i="6"/>
  <c r="G6669" i="6"/>
  <c r="C6669" i="6"/>
  <c r="G6668" i="6"/>
  <c r="C6668" i="6"/>
  <c r="G6667" i="6"/>
  <c r="C6667" i="6"/>
  <c r="G6666" i="6"/>
  <c r="C6666" i="6"/>
  <c r="G6665" i="6"/>
  <c r="C6665" i="6"/>
  <c r="G6664" i="6"/>
  <c r="C6664" i="6"/>
  <c r="G6663" i="6"/>
  <c r="C6663" i="6"/>
  <c r="G6662" i="6"/>
  <c r="C6662" i="6"/>
  <c r="G6661" i="6"/>
  <c r="C6661" i="6"/>
  <c r="G6660" i="6"/>
  <c r="C6660" i="6"/>
  <c r="G6659" i="6"/>
  <c r="C6659" i="6"/>
  <c r="G6658" i="6"/>
  <c r="C6658" i="6"/>
  <c r="G6657" i="6"/>
  <c r="C6657" i="6"/>
  <c r="G6656" i="6"/>
  <c r="C6656" i="6"/>
  <c r="G6655" i="6"/>
  <c r="C6655" i="6"/>
  <c r="G6654" i="6"/>
  <c r="C6654" i="6"/>
  <c r="G6653" i="6"/>
  <c r="C6653" i="6"/>
  <c r="G6652" i="6"/>
  <c r="C6652" i="6"/>
  <c r="G6651" i="6"/>
  <c r="C6651" i="6"/>
  <c r="G6650" i="6"/>
  <c r="C6650" i="6"/>
  <c r="G6649" i="6"/>
  <c r="C6649" i="6"/>
  <c r="G6648" i="6"/>
  <c r="C6648" i="6"/>
  <c r="G6647" i="6"/>
  <c r="C6647" i="6"/>
  <c r="G6646" i="6"/>
  <c r="C6646" i="6"/>
  <c r="G6645" i="6"/>
  <c r="C6645" i="6"/>
  <c r="G6644" i="6"/>
  <c r="C6644" i="6"/>
  <c r="G6643" i="6"/>
  <c r="C6643" i="6"/>
  <c r="G6642" i="6"/>
  <c r="C6642" i="6"/>
  <c r="G6641" i="6"/>
  <c r="C6641" i="6"/>
  <c r="G6640" i="6"/>
  <c r="C6640" i="6"/>
  <c r="G6639" i="6"/>
  <c r="C6639" i="6"/>
  <c r="G6638" i="6"/>
  <c r="C6638" i="6"/>
  <c r="G6637" i="6"/>
  <c r="C6637" i="6"/>
  <c r="G6636" i="6"/>
  <c r="C6636" i="6"/>
  <c r="G6635" i="6"/>
  <c r="C6635" i="6"/>
  <c r="G6634" i="6"/>
  <c r="C6634" i="6"/>
  <c r="G6633" i="6"/>
  <c r="C6633" i="6"/>
  <c r="G6632" i="6"/>
  <c r="C6632" i="6"/>
  <c r="G6631" i="6"/>
  <c r="C6631" i="6"/>
  <c r="G6630" i="6"/>
  <c r="C6630" i="6"/>
  <c r="G6629" i="6"/>
  <c r="C6629" i="6"/>
  <c r="G6628" i="6"/>
  <c r="C6628" i="6"/>
  <c r="G6627" i="6"/>
  <c r="C6627" i="6"/>
  <c r="G6626" i="6"/>
  <c r="C6626" i="6"/>
  <c r="G6625" i="6"/>
  <c r="C6625" i="6"/>
  <c r="G6624" i="6"/>
  <c r="C6624" i="6"/>
  <c r="G6623" i="6"/>
  <c r="C6623" i="6"/>
  <c r="G6622" i="6"/>
  <c r="C6622" i="6"/>
  <c r="G6621" i="6"/>
  <c r="C6621" i="6"/>
  <c r="G6620" i="6"/>
  <c r="C6620" i="6"/>
  <c r="G6619" i="6"/>
  <c r="C6619" i="6"/>
  <c r="G6618" i="6"/>
  <c r="C6618" i="6"/>
  <c r="G6617" i="6"/>
  <c r="C6617" i="6"/>
  <c r="G6616" i="6"/>
  <c r="C6616" i="6"/>
  <c r="G6615" i="6"/>
  <c r="C6615" i="6"/>
  <c r="G6614" i="6"/>
  <c r="C6614" i="6"/>
  <c r="G6613" i="6"/>
  <c r="C6613" i="6"/>
  <c r="G6612" i="6"/>
  <c r="C6612" i="6"/>
  <c r="G6611" i="6"/>
  <c r="C6611" i="6"/>
  <c r="G6610" i="6"/>
  <c r="C6610" i="6"/>
  <c r="G6609" i="6"/>
  <c r="C6609" i="6"/>
  <c r="G6608" i="6"/>
  <c r="C6608" i="6"/>
  <c r="G6607" i="6"/>
  <c r="C6607" i="6"/>
  <c r="G6606" i="6"/>
  <c r="C6606" i="6"/>
  <c r="G6605" i="6"/>
  <c r="C6605" i="6"/>
  <c r="G6604" i="6"/>
  <c r="C6604" i="6"/>
  <c r="G6603" i="6"/>
  <c r="C6603" i="6"/>
  <c r="G6602" i="6"/>
  <c r="C6602" i="6"/>
  <c r="G6601" i="6"/>
  <c r="C6601" i="6"/>
  <c r="G6600" i="6"/>
  <c r="C6600" i="6"/>
  <c r="G6599" i="6"/>
  <c r="C6599" i="6"/>
  <c r="G6598" i="6"/>
  <c r="C6598" i="6"/>
  <c r="G6597" i="6"/>
  <c r="C6597" i="6"/>
  <c r="G6596" i="6"/>
  <c r="C6596" i="6"/>
  <c r="G6595" i="6"/>
  <c r="C6595" i="6"/>
  <c r="G6594" i="6"/>
  <c r="C6594" i="6"/>
  <c r="G6593" i="6"/>
  <c r="C6593" i="6"/>
  <c r="G6592" i="6"/>
  <c r="C6592" i="6"/>
  <c r="G6591" i="6"/>
  <c r="C6591" i="6"/>
  <c r="G6590" i="6"/>
  <c r="C6590" i="6"/>
  <c r="G6589" i="6"/>
  <c r="C6589" i="6"/>
  <c r="G6588" i="6"/>
  <c r="C6588" i="6"/>
  <c r="G6587" i="6"/>
  <c r="C6587" i="6"/>
  <c r="G6586" i="6"/>
  <c r="C6586" i="6"/>
  <c r="G6585" i="6"/>
  <c r="C6585" i="6"/>
  <c r="G6584" i="6"/>
  <c r="C6584" i="6"/>
  <c r="G6583" i="6"/>
  <c r="C6583" i="6"/>
  <c r="G6582" i="6"/>
  <c r="C6582" i="6"/>
  <c r="G6581" i="6"/>
  <c r="C6581" i="6"/>
  <c r="G6580" i="6"/>
  <c r="C6580" i="6"/>
  <c r="G6579" i="6"/>
  <c r="C6579" i="6"/>
  <c r="G6578" i="6"/>
  <c r="C6578" i="6"/>
  <c r="G6577" i="6"/>
  <c r="C6577" i="6"/>
  <c r="G6576" i="6"/>
  <c r="C6576" i="6"/>
  <c r="G6575" i="6"/>
  <c r="C6575" i="6"/>
  <c r="G6574" i="6"/>
  <c r="C6574" i="6"/>
  <c r="G6573" i="6"/>
  <c r="C6573" i="6"/>
  <c r="G6572" i="6"/>
  <c r="C6572" i="6"/>
  <c r="G6571" i="6"/>
  <c r="C6571" i="6"/>
  <c r="G6570" i="6"/>
  <c r="C6570" i="6"/>
  <c r="G6569" i="6"/>
  <c r="C6569" i="6"/>
  <c r="G6568" i="6"/>
  <c r="C6568" i="6"/>
  <c r="G6567" i="6"/>
  <c r="C6567" i="6"/>
  <c r="G6566" i="6"/>
  <c r="C6566" i="6"/>
  <c r="G6565" i="6"/>
  <c r="C6565" i="6"/>
  <c r="G6564" i="6"/>
  <c r="C6564" i="6"/>
  <c r="G6563" i="6"/>
  <c r="C6563" i="6"/>
  <c r="G6562" i="6"/>
  <c r="C6562" i="6"/>
  <c r="G6561" i="6"/>
  <c r="C6561" i="6"/>
  <c r="G6560" i="6"/>
  <c r="C6560" i="6"/>
  <c r="G6559" i="6"/>
  <c r="C6559" i="6"/>
  <c r="G6558" i="6"/>
  <c r="C6558" i="6"/>
  <c r="G6557" i="6"/>
  <c r="C6557" i="6"/>
  <c r="G6556" i="6"/>
  <c r="C6556" i="6"/>
  <c r="G6555" i="6"/>
  <c r="C6555" i="6"/>
  <c r="G6554" i="6"/>
  <c r="C6554" i="6"/>
  <c r="G6553" i="6"/>
  <c r="C6553" i="6"/>
  <c r="G6552" i="6"/>
  <c r="C6552" i="6"/>
  <c r="G6551" i="6"/>
  <c r="C6551" i="6"/>
  <c r="G6550" i="6"/>
  <c r="C6550" i="6"/>
  <c r="G6549" i="6"/>
  <c r="C6549" i="6"/>
  <c r="G6548" i="6"/>
  <c r="C6548" i="6"/>
  <c r="G6547" i="6"/>
  <c r="C6547" i="6"/>
  <c r="G6546" i="6"/>
  <c r="C6546" i="6"/>
  <c r="G6545" i="6"/>
  <c r="C6545" i="6"/>
  <c r="G6544" i="6"/>
  <c r="C6544" i="6"/>
  <c r="G6543" i="6"/>
  <c r="C6543" i="6"/>
  <c r="G6542" i="6"/>
  <c r="C6542" i="6"/>
  <c r="G6541" i="6"/>
  <c r="C6541" i="6"/>
  <c r="G6540" i="6"/>
  <c r="C6540" i="6"/>
  <c r="G6539" i="6"/>
  <c r="C6539" i="6"/>
  <c r="G6538" i="6"/>
  <c r="C6538" i="6"/>
  <c r="G6537" i="6"/>
  <c r="C6537" i="6"/>
  <c r="G6536" i="6"/>
  <c r="C6536" i="6"/>
  <c r="G6535" i="6"/>
  <c r="C6535" i="6"/>
  <c r="G6534" i="6"/>
  <c r="C6534" i="6"/>
  <c r="G6533" i="6"/>
  <c r="C6533" i="6"/>
  <c r="G6532" i="6"/>
  <c r="C6532" i="6"/>
  <c r="G6531" i="6"/>
  <c r="C6531" i="6"/>
  <c r="G6530" i="6"/>
  <c r="C6530" i="6"/>
  <c r="G6529" i="6"/>
  <c r="C6529" i="6"/>
  <c r="G6528" i="6"/>
  <c r="C6528" i="6"/>
  <c r="G6527" i="6"/>
  <c r="C6527" i="6"/>
  <c r="G6526" i="6"/>
  <c r="C6526" i="6"/>
  <c r="G6525" i="6"/>
  <c r="C6525" i="6"/>
  <c r="G6524" i="6"/>
  <c r="C6524" i="6"/>
  <c r="G6523" i="6"/>
  <c r="C6523" i="6"/>
  <c r="G6522" i="6"/>
  <c r="C6522" i="6"/>
  <c r="G6521" i="6"/>
  <c r="C6521" i="6"/>
  <c r="G6520" i="6"/>
  <c r="C6520" i="6"/>
  <c r="G6519" i="6"/>
  <c r="C6519" i="6"/>
  <c r="G6518" i="6"/>
  <c r="C6518" i="6"/>
  <c r="G6517" i="6"/>
  <c r="C6517" i="6"/>
  <c r="G6516" i="6"/>
  <c r="C6516" i="6"/>
  <c r="G6515" i="6"/>
  <c r="C6515" i="6"/>
  <c r="G6514" i="6"/>
  <c r="C6514" i="6"/>
  <c r="G6513" i="6"/>
  <c r="C6513" i="6"/>
  <c r="G6512" i="6"/>
  <c r="C6512" i="6"/>
  <c r="G6511" i="6"/>
  <c r="C6511" i="6"/>
  <c r="G6510" i="6"/>
  <c r="C6510" i="6"/>
  <c r="G6509" i="6"/>
  <c r="C6509" i="6"/>
  <c r="G6508" i="6"/>
  <c r="C6508" i="6"/>
  <c r="G6507" i="6"/>
  <c r="C6507" i="6"/>
  <c r="G6506" i="6"/>
  <c r="C6506" i="6"/>
  <c r="G6505" i="6"/>
  <c r="C6505" i="6"/>
  <c r="G6504" i="6"/>
  <c r="C6504" i="6"/>
  <c r="G6503" i="6"/>
  <c r="C6503" i="6"/>
  <c r="G6502" i="6"/>
  <c r="C6502" i="6"/>
  <c r="G6501" i="6"/>
  <c r="C6501" i="6"/>
  <c r="G6500" i="6"/>
  <c r="C6500" i="6"/>
  <c r="G6499" i="6"/>
  <c r="C6499" i="6"/>
  <c r="G6498" i="6"/>
  <c r="C6498" i="6"/>
  <c r="G6497" i="6"/>
  <c r="C6497" i="6"/>
  <c r="G6496" i="6"/>
  <c r="C6496" i="6"/>
  <c r="G6495" i="6"/>
  <c r="C6495" i="6"/>
  <c r="G6494" i="6"/>
  <c r="C6494" i="6"/>
  <c r="G6493" i="6"/>
  <c r="C6493" i="6"/>
  <c r="G6492" i="6"/>
  <c r="C6492" i="6"/>
  <c r="G6491" i="6"/>
  <c r="C6491" i="6"/>
  <c r="G6490" i="6"/>
  <c r="C6490" i="6"/>
  <c r="G6489" i="6"/>
  <c r="C6489" i="6"/>
  <c r="G6488" i="6"/>
  <c r="C6488" i="6"/>
  <c r="G6487" i="6"/>
  <c r="C6487" i="6"/>
  <c r="G6486" i="6"/>
  <c r="C6486" i="6"/>
  <c r="G6485" i="6"/>
  <c r="C6485" i="6"/>
  <c r="G6484" i="6"/>
  <c r="C6484" i="6"/>
  <c r="G6483" i="6"/>
  <c r="C6483" i="6"/>
  <c r="G6482" i="6"/>
  <c r="C6482" i="6"/>
  <c r="G6481" i="6"/>
  <c r="C6481" i="6"/>
  <c r="G6480" i="6"/>
  <c r="C6480" i="6"/>
  <c r="G6479" i="6"/>
  <c r="C6479" i="6"/>
  <c r="G6478" i="6"/>
  <c r="C6478" i="6"/>
  <c r="G6477" i="6"/>
  <c r="C6477" i="6"/>
  <c r="G6476" i="6"/>
  <c r="C6476" i="6"/>
  <c r="G6475" i="6"/>
  <c r="C6475" i="6"/>
  <c r="G6474" i="6"/>
  <c r="C6474" i="6"/>
  <c r="G6473" i="6"/>
  <c r="C6473" i="6"/>
  <c r="G6472" i="6"/>
  <c r="C6472" i="6"/>
  <c r="G6471" i="6"/>
  <c r="C6471" i="6"/>
  <c r="G6470" i="6"/>
  <c r="C6470" i="6"/>
  <c r="G6469" i="6"/>
  <c r="C6469" i="6"/>
  <c r="G6468" i="6"/>
  <c r="C6468" i="6"/>
  <c r="G6467" i="6"/>
  <c r="C6467" i="6"/>
  <c r="G6466" i="6"/>
  <c r="C6466" i="6"/>
  <c r="G6465" i="6"/>
  <c r="C6465" i="6"/>
  <c r="G6464" i="6"/>
  <c r="C6464" i="6"/>
  <c r="G6463" i="6"/>
  <c r="C6463" i="6"/>
  <c r="G6462" i="6"/>
  <c r="C6462" i="6"/>
  <c r="G6461" i="6"/>
  <c r="C6461" i="6"/>
  <c r="G6460" i="6"/>
  <c r="C6460" i="6"/>
  <c r="G6459" i="6"/>
  <c r="C6459" i="6"/>
  <c r="G6458" i="6"/>
  <c r="C6458" i="6"/>
  <c r="G6457" i="6"/>
  <c r="C6457" i="6"/>
  <c r="G6456" i="6"/>
  <c r="C6456" i="6"/>
  <c r="G6455" i="6"/>
  <c r="C6455" i="6"/>
  <c r="G6454" i="6"/>
  <c r="C6454" i="6"/>
  <c r="G6453" i="6"/>
  <c r="C6453" i="6"/>
  <c r="G6452" i="6"/>
  <c r="C6452" i="6"/>
  <c r="G6451" i="6"/>
  <c r="C6451" i="6"/>
  <c r="G6450" i="6"/>
  <c r="C6450" i="6"/>
  <c r="G6449" i="6"/>
  <c r="C6449" i="6"/>
  <c r="G6448" i="6"/>
  <c r="C6448" i="6"/>
  <c r="G6447" i="6"/>
  <c r="C6447" i="6"/>
  <c r="G6446" i="6"/>
  <c r="C6446" i="6"/>
  <c r="G6445" i="6"/>
  <c r="C6445" i="6"/>
  <c r="G6444" i="6"/>
  <c r="C6444" i="6"/>
  <c r="G6443" i="6"/>
  <c r="C6443" i="6"/>
  <c r="G6442" i="6"/>
  <c r="C6442" i="6"/>
  <c r="G6441" i="6"/>
  <c r="C6441" i="6"/>
  <c r="G6440" i="6"/>
  <c r="C6440" i="6"/>
  <c r="G6439" i="6"/>
  <c r="C6439" i="6"/>
  <c r="G6438" i="6"/>
  <c r="C6438" i="6"/>
  <c r="G6437" i="6"/>
  <c r="C6437" i="6"/>
  <c r="G6436" i="6"/>
  <c r="C6436" i="6"/>
  <c r="G6435" i="6"/>
  <c r="C6435" i="6"/>
  <c r="G6434" i="6"/>
  <c r="C6434" i="6"/>
  <c r="G6433" i="6"/>
  <c r="C6433" i="6"/>
  <c r="G6432" i="6"/>
  <c r="C6432" i="6"/>
  <c r="G6431" i="6"/>
  <c r="C6431" i="6"/>
  <c r="G6430" i="6"/>
  <c r="C6430" i="6"/>
  <c r="G6429" i="6"/>
  <c r="C6429" i="6"/>
  <c r="G6428" i="6"/>
  <c r="C6428" i="6"/>
  <c r="G6427" i="6"/>
  <c r="C6427" i="6"/>
  <c r="G6426" i="6"/>
  <c r="C6426" i="6"/>
  <c r="G6425" i="6"/>
  <c r="C6425" i="6"/>
  <c r="G6424" i="6"/>
  <c r="C6424" i="6"/>
  <c r="G6423" i="6"/>
  <c r="C6423" i="6"/>
  <c r="G6422" i="6"/>
  <c r="C6422" i="6"/>
  <c r="G6421" i="6"/>
  <c r="C6421" i="6"/>
  <c r="G6420" i="6"/>
  <c r="C6420" i="6"/>
  <c r="G6419" i="6"/>
  <c r="C6419" i="6"/>
  <c r="G6418" i="6"/>
  <c r="C6418" i="6"/>
  <c r="G6417" i="6"/>
  <c r="C6417" i="6"/>
  <c r="G6416" i="6"/>
  <c r="C6416" i="6"/>
  <c r="G6415" i="6"/>
  <c r="C6415" i="6"/>
  <c r="G6414" i="6"/>
  <c r="C6414" i="6"/>
  <c r="G6413" i="6"/>
  <c r="C6413" i="6"/>
  <c r="G6412" i="6"/>
  <c r="C6412" i="6"/>
  <c r="G6411" i="6"/>
  <c r="C6411" i="6"/>
  <c r="G6410" i="6"/>
  <c r="C6410" i="6"/>
  <c r="G6409" i="6"/>
  <c r="C6409" i="6"/>
  <c r="G6408" i="6"/>
  <c r="C6408" i="6"/>
  <c r="G6407" i="6"/>
  <c r="C6407" i="6"/>
  <c r="G6406" i="6"/>
  <c r="C6406" i="6"/>
  <c r="G6405" i="6"/>
  <c r="C6405" i="6"/>
  <c r="G6404" i="6"/>
  <c r="C6404" i="6"/>
  <c r="G6403" i="6"/>
  <c r="C6403" i="6"/>
  <c r="G6402" i="6"/>
  <c r="C6402" i="6"/>
  <c r="G6401" i="6"/>
  <c r="C6401" i="6"/>
  <c r="G6400" i="6"/>
  <c r="C6400" i="6"/>
  <c r="G6399" i="6"/>
  <c r="C6399" i="6"/>
  <c r="G6398" i="6"/>
  <c r="C6398" i="6"/>
  <c r="G6397" i="6"/>
  <c r="C6397" i="6"/>
  <c r="G6396" i="6"/>
  <c r="C6396" i="6"/>
  <c r="G6395" i="6"/>
  <c r="C6395" i="6"/>
  <c r="G6394" i="6"/>
  <c r="C6394" i="6"/>
  <c r="G6393" i="6"/>
  <c r="C6393" i="6"/>
  <c r="G6392" i="6"/>
  <c r="C6392" i="6"/>
  <c r="G6391" i="6"/>
  <c r="C6391" i="6"/>
  <c r="G6390" i="6"/>
  <c r="C6390" i="6"/>
  <c r="G6389" i="6"/>
  <c r="C6389" i="6"/>
  <c r="G6388" i="6"/>
  <c r="C6388" i="6"/>
  <c r="G6387" i="6"/>
  <c r="C6387" i="6"/>
  <c r="G6386" i="6"/>
  <c r="C6386" i="6"/>
  <c r="G6385" i="6"/>
  <c r="C6385" i="6"/>
  <c r="G6384" i="6"/>
  <c r="C6384" i="6"/>
  <c r="G6383" i="6"/>
  <c r="C6383" i="6"/>
  <c r="G6382" i="6"/>
  <c r="C6382" i="6"/>
  <c r="G6381" i="6"/>
  <c r="C6381" i="6"/>
  <c r="G6380" i="6"/>
  <c r="C6380" i="6"/>
  <c r="G6379" i="6"/>
  <c r="C6379" i="6"/>
  <c r="G6378" i="6"/>
  <c r="C6378" i="6"/>
  <c r="G6377" i="6"/>
  <c r="C6377" i="6"/>
  <c r="G6376" i="6"/>
  <c r="C6376" i="6"/>
  <c r="G6375" i="6"/>
  <c r="C6375" i="6"/>
  <c r="G6374" i="6"/>
  <c r="C6374" i="6"/>
  <c r="G6373" i="6"/>
  <c r="C6373" i="6"/>
  <c r="G6372" i="6"/>
  <c r="C6372" i="6"/>
  <c r="G6371" i="6"/>
  <c r="C6371" i="6"/>
  <c r="G6370" i="6"/>
  <c r="C6370" i="6"/>
  <c r="G6369" i="6"/>
  <c r="C6369" i="6"/>
  <c r="G6368" i="6"/>
  <c r="C6368" i="6"/>
  <c r="G6367" i="6"/>
  <c r="C6367" i="6"/>
  <c r="G6366" i="6"/>
  <c r="C6366" i="6"/>
  <c r="G6365" i="6"/>
  <c r="C6365" i="6"/>
  <c r="G6364" i="6"/>
  <c r="C6364" i="6"/>
  <c r="G6363" i="6"/>
  <c r="C6363" i="6"/>
  <c r="G6362" i="6"/>
  <c r="C6362" i="6"/>
  <c r="G6361" i="6"/>
  <c r="C6361" i="6"/>
  <c r="G6360" i="6"/>
  <c r="C6360" i="6"/>
  <c r="G6359" i="6"/>
  <c r="C6359" i="6"/>
  <c r="G6358" i="6"/>
  <c r="C6358" i="6"/>
  <c r="G6357" i="6"/>
  <c r="C6357" i="6"/>
  <c r="G6356" i="6"/>
  <c r="C6356" i="6"/>
  <c r="G6355" i="6"/>
  <c r="C6355" i="6"/>
  <c r="G6354" i="6"/>
  <c r="C6354" i="6"/>
  <c r="G6353" i="6"/>
  <c r="C6353" i="6"/>
  <c r="G6352" i="6"/>
  <c r="C6352" i="6"/>
  <c r="G6351" i="6"/>
  <c r="C6351" i="6"/>
  <c r="G6350" i="6"/>
  <c r="C6350" i="6"/>
  <c r="G6349" i="6"/>
  <c r="C6349" i="6"/>
  <c r="G6348" i="6"/>
  <c r="C6348" i="6"/>
  <c r="G6347" i="6"/>
  <c r="C6347" i="6"/>
  <c r="G6346" i="6"/>
  <c r="C6346" i="6"/>
  <c r="G6345" i="6"/>
  <c r="C6345" i="6"/>
  <c r="G6344" i="6"/>
  <c r="C6344" i="6"/>
  <c r="G6343" i="6"/>
  <c r="C6343" i="6"/>
  <c r="G6342" i="6"/>
  <c r="C6342" i="6"/>
  <c r="G6341" i="6"/>
  <c r="C6341" i="6"/>
  <c r="G6340" i="6"/>
  <c r="C6340" i="6"/>
  <c r="G6339" i="6"/>
  <c r="C6339" i="6"/>
  <c r="G6338" i="6"/>
  <c r="C6338" i="6"/>
  <c r="G6337" i="6"/>
  <c r="C6337" i="6"/>
  <c r="G6336" i="6"/>
  <c r="C6336" i="6"/>
  <c r="G6335" i="6"/>
  <c r="C6335" i="6"/>
  <c r="G6334" i="6"/>
  <c r="C6334" i="6"/>
  <c r="G6333" i="6"/>
  <c r="C6333" i="6"/>
  <c r="G6332" i="6"/>
  <c r="C6332" i="6"/>
  <c r="G6331" i="6"/>
  <c r="C6331" i="6"/>
  <c r="G6330" i="6"/>
  <c r="C6330" i="6"/>
  <c r="G6329" i="6"/>
  <c r="C6329" i="6"/>
  <c r="G6328" i="6"/>
  <c r="C6328" i="6"/>
  <c r="G6327" i="6"/>
  <c r="C6327" i="6"/>
  <c r="G6326" i="6"/>
  <c r="C6326" i="6"/>
  <c r="G6325" i="6"/>
  <c r="C6325" i="6"/>
  <c r="G6324" i="6"/>
  <c r="C6324" i="6"/>
  <c r="G6323" i="6"/>
  <c r="C6323" i="6"/>
  <c r="G6322" i="6"/>
  <c r="C6322" i="6"/>
  <c r="G6321" i="6"/>
  <c r="C6321" i="6"/>
  <c r="G6320" i="6"/>
  <c r="C6320" i="6"/>
  <c r="G6319" i="6"/>
  <c r="C6319" i="6"/>
  <c r="G6318" i="6"/>
  <c r="C6318" i="6"/>
  <c r="G6317" i="6"/>
  <c r="C6317" i="6"/>
  <c r="G6316" i="6"/>
  <c r="C6316" i="6"/>
  <c r="G6315" i="6"/>
  <c r="C6315" i="6"/>
  <c r="G6314" i="6"/>
  <c r="C6314" i="6"/>
  <c r="G6313" i="6"/>
  <c r="C6313" i="6"/>
  <c r="G6312" i="6"/>
  <c r="C6312" i="6"/>
  <c r="G6311" i="6"/>
  <c r="C6311" i="6"/>
  <c r="G6310" i="6"/>
  <c r="C6310" i="6"/>
  <c r="G6309" i="6"/>
  <c r="C6309" i="6"/>
  <c r="G6308" i="6"/>
  <c r="C6308" i="6"/>
  <c r="G6307" i="6"/>
  <c r="C6307" i="6"/>
  <c r="G6306" i="6"/>
  <c r="C6306" i="6"/>
  <c r="G6305" i="6"/>
  <c r="C6305" i="6"/>
  <c r="G6304" i="6"/>
  <c r="C6304" i="6"/>
  <c r="G6303" i="6"/>
  <c r="C6303" i="6"/>
  <c r="G6302" i="6"/>
  <c r="C6302" i="6"/>
  <c r="G6301" i="6"/>
  <c r="C6301" i="6"/>
  <c r="G6300" i="6"/>
  <c r="C6300" i="6"/>
  <c r="G6299" i="6"/>
  <c r="C6299" i="6"/>
  <c r="G6298" i="6"/>
  <c r="C6298" i="6"/>
  <c r="G6297" i="6"/>
  <c r="C6297" i="6"/>
  <c r="G6296" i="6"/>
  <c r="C6296" i="6"/>
  <c r="G6295" i="6"/>
  <c r="C6295" i="6"/>
  <c r="G6294" i="6"/>
  <c r="C6294" i="6"/>
  <c r="G6293" i="6"/>
  <c r="C6293" i="6"/>
  <c r="G6292" i="6"/>
  <c r="C6292" i="6"/>
  <c r="G6291" i="6"/>
  <c r="C6291" i="6"/>
  <c r="G6290" i="6"/>
  <c r="C6290" i="6"/>
  <c r="G6289" i="6"/>
  <c r="C6289" i="6"/>
  <c r="G6288" i="6"/>
  <c r="C6288" i="6"/>
  <c r="G6287" i="6"/>
  <c r="C6287" i="6"/>
  <c r="G6286" i="6"/>
  <c r="C6286" i="6"/>
  <c r="G6285" i="6"/>
  <c r="C6285" i="6"/>
  <c r="G6284" i="6"/>
  <c r="C6284" i="6"/>
  <c r="G6283" i="6"/>
  <c r="C6283" i="6"/>
  <c r="G6282" i="6"/>
  <c r="C6282" i="6"/>
  <c r="G6281" i="6"/>
  <c r="C6281" i="6"/>
  <c r="G6280" i="6"/>
  <c r="C6280" i="6"/>
  <c r="G6279" i="6"/>
  <c r="C6279" i="6"/>
  <c r="G6278" i="6"/>
  <c r="C6278" i="6"/>
  <c r="G6277" i="6"/>
  <c r="C6277" i="6"/>
  <c r="G6276" i="6"/>
  <c r="C6276" i="6"/>
  <c r="G6275" i="6"/>
  <c r="C6275" i="6"/>
  <c r="G6274" i="6"/>
  <c r="C6274" i="6"/>
  <c r="G6273" i="6"/>
  <c r="C6273" i="6"/>
  <c r="G6272" i="6"/>
  <c r="C6272" i="6"/>
  <c r="G6271" i="6"/>
  <c r="C6271" i="6"/>
  <c r="G6270" i="6"/>
  <c r="C6270" i="6"/>
  <c r="G6269" i="6"/>
  <c r="C6269" i="6"/>
  <c r="G6268" i="6"/>
  <c r="C6268" i="6"/>
  <c r="G6267" i="6"/>
  <c r="C6267" i="6"/>
  <c r="G6266" i="6"/>
  <c r="C6266" i="6"/>
  <c r="G6265" i="6"/>
  <c r="C6265" i="6"/>
  <c r="G6264" i="6"/>
  <c r="C6264" i="6"/>
  <c r="G6263" i="6"/>
  <c r="C6263" i="6"/>
  <c r="G6262" i="6"/>
  <c r="C6262" i="6"/>
  <c r="G6261" i="6"/>
  <c r="C6261" i="6"/>
  <c r="G6260" i="6"/>
  <c r="C6260" i="6"/>
  <c r="G6259" i="6"/>
  <c r="C6259" i="6"/>
  <c r="G6258" i="6"/>
  <c r="C6258" i="6"/>
  <c r="G6257" i="6"/>
  <c r="C6257" i="6"/>
  <c r="G6256" i="6"/>
  <c r="C6256" i="6"/>
  <c r="G6255" i="6"/>
  <c r="C6255" i="6"/>
  <c r="G6254" i="6"/>
  <c r="C6254" i="6"/>
  <c r="G6253" i="6"/>
  <c r="C6253" i="6"/>
  <c r="G6252" i="6"/>
  <c r="C6252" i="6"/>
  <c r="G6251" i="6"/>
  <c r="C6251" i="6"/>
  <c r="G6250" i="6"/>
  <c r="C6250" i="6"/>
  <c r="G6249" i="6"/>
  <c r="C6249" i="6"/>
  <c r="G6248" i="6"/>
  <c r="C6248" i="6"/>
  <c r="G6247" i="6"/>
  <c r="C6247" i="6"/>
  <c r="G6246" i="6"/>
  <c r="C6246" i="6"/>
  <c r="G6245" i="6"/>
  <c r="C6245" i="6"/>
  <c r="G6244" i="6"/>
  <c r="C6244" i="6"/>
  <c r="G6243" i="6"/>
  <c r="C6243" i="6"/>
  <c r="G6242" i="6"/>
  <c r="C6242" i="6"/>
  <c r="G6241" i="6"/>
  <c r="C6241" i="6"/>
  <c r="G6240" i="6"/>
  <c r="C6240" i="6"/>
  <c r="G6239" i="6"/>
  <c r="C6239" i="6"/>
  <c r="G6238" i="6"/>
  <c r="C6238" i="6"/>
  <c r="G6237" i="6"/>
  <c r="C6237" i="6"/>
  <c r="G6236" i="6"/>
  <c r="C6236" i="6"/>
  <c r="G6235" i="6"/>
  <c r="C6235" i="6"/>
  <c r="G6234" i="6"/>
  <c r="C6234" i="6"/>
  <c r="G6233" i="6"/>
  <c r="C6233" i="6"/>
  <c r="G6232" i="6"/>
  <c r="C6232" i="6"/>
  <c r="G6231" i="6"/>
  <c r="C6231" i="6"/>
  <c r="G6230" i="6"/>
  <c r="C6230" i="6"/>
  <c r="G6229" i="6"/>
  <c r="C6229" i="6"/>
  <c r="G6228" i="6"/>
  <c r="C6228" i="6"/>
  <c r="G6227" i="6"/>
  <c r="C6227" i="6"/>
  <c r="G6226" i="6"/>
  <c r="C6226" i="6"/>
  <c r="G6225" i="6"/>
  <c r="C6225" i="6"/>
  <c r="G6224" i="6"/>
  <c r="C6224" i="6"/>
  <c r="G6223" i="6"/>
  <c r="C6223" i="6"/>
  <c r="G6222" i="6"/>
  <c r="C6222" i="6"/>
  <c r="G6221" i="6"/>
  <c r="C6221" i="6"/>
  <c r="G6220" i="6"/>
  <c r="C6220" i="6"/>
  <c r="G6219" i="6"/>
  <c r="C6219" i="6"/>
  <c r="G6218" i="6"/>
  <c r="C6218" i="6"/>
  <c r="G6217" i="6"/>
  <c r="C6217" i="6"/>
  <c r="G6216" i="6"/>
  <c r="C6216" i="6"/>
  <c r="G6215" i="6"/>
  <c r="C6215" i="6"/>
  <c r="G6214" i="6"/>
  <c r="C6214" i="6"/>
  <c r="G6213" i="6"/>
  <c r="C6213" i="6"/>
  <c r="G6212" i="6"/>
  <c r="C6212" i="6"/>
  <c r="G6211" i="6"/>
  <c r="C6211" i="6"/>
  <c r="G6210" i="6"/>
  <c r="C6210" i="6"/>
  <c r="G6209" i="6"/>
  <c r="C6209" i="6"/>
  <c r="G6208" i="6"/>
  <c r="C6208" i="6"/>
  <c r="G6207" i="6"/>
  <c r="C6207" i="6"/>
  <c r="G6206" i="6"/>
  <c r="C6206" i="6"/>
  <c r="G6205" i="6"/>
  <c r="C6205" i="6"/>
  <c r="G6204" i="6"/>
  <c r="C6204" i="6"/>
  <c r="G6203" i="6"/>
  <c r="C6203" i="6"/>
  <c r="G6202" i="6"/>
  <c r="C6202" i="6"/>
  <c r="G6201" i="6"/>
  <c r="C6201" i="6"/>
  <c r="G6200" i="6"/>
  <c r="C6200" i="6"/>
  <c r="G6199" i="6"/>
  <c r="C6199" i="6"/>
  <c r="G6198" i="6"/>
  <c r="C6198" i="6"/>
  <c r="G6197" i="6"/>
  <c r="C6197" i="6"/>
  <c r="G6196" i="6"/>
  <c r="C6196" i="6"/>
  <c r="G6195" i="6"/>
  <c r="C6195" i="6"/>
  <c r="G6194" i="6"/>
  <c r="C6194" i="6"/>
  <c r="G6193" i="6"/>
  <c r="C6193" i="6"/>
  <c r="G6192" i="6"/>
  <c r="C6192" i="6"/>
  <c r="G6191" i="6"/>
  <c r="C6191" i="6"/>
  <c r="G6190" i="6"/>
  <c r="C6190" i="6"/>
  <c r="G6189" i="6"/>
  <c r="C6189" i="6"/>
  <c r="G6188" i="6"/>
  <c r="C6188" i="6"/>
  <c r="G6187" i="6"/>
  <c r="C6187" i="6"/>
  <c r="G6186" i="6"/>
  <c r="C6186" i="6"/>
  <c r="G6185" i="6"/>
  <c r="C6185" i="6"/>
  <c r="G6184" i="6"/>
  <c r="C6184" i="6"/>
  <c r="G6183" i="6"/>
  <c r="C6183" i="6"/>
  <c r="G6182" i="6"/>
  <c r="C6182" i="6"/>
  <c r="G6181" i="6"/>
  <c r="C6181" i="6"/>
  <c r="G6180" i="6"/>
  <c r="C6180" i="6"/>
  <c r="G6179" i="6"/>
  <c r="C6179" i="6"/>
  <c r="G6178" i="6"/>
  <c r="C6178" i="6"/>
  <c r="G6177" i="6"/>
  <c r="C6177" i="6"/>
  <c r="G6176" i="6"/>
  <c r="C6176" i="6"/>
  <c r="G6175" i="6"/>
  <c r="C6175" i="6"/>
  <c r="G6174" i="6"/>
  <c r="C6174" i="6"/>
  <c r="G6173" i="6"/>
  <c r="C6173" i="6"/>
  <c r="G6172" i="6"/>
  <c r="C6172" i="6"/>
  <c r="G6171" i="6"/>
  <c r="C6171" i="6"/>
  <c r="G6170" i="6"/>
  <c r="C6170" i="6"/>
  <c r="G6169" i="6"/>
  <c r="C6169" i="6"/>
  <c r="G6168" i="6"/>
  <c r="C6168" i="6"/>
  <c r="G6167" i="6"/>
  <c r="C6167" i="6"/>
  <c r="G6166" i="6"/>
  <c r="C6166" i="6"/>
  <c r="G6165" i="6"/>
  <c r="C6165" i="6"/>
  <c r="G6164" i="6"/>
  <c r="C6164" i="6"/>
  <c r="G6163" i="6"/>
  <c r="C6163" i="6"/>
  <c r="G6162" i="6"/>
  <c r="C6162" i="6"/>
  <c r="G6161" i="6"/>
  <c r="C6161" i="6"/>
  <c r="G6160" i="6"/>
  <c r="C6160" i="6"/>
  <c r="G6159" i="6"/>
  <c r="C6159" i="6"/>
  <c r="G6158" i="6"/>
  <c r="C6158" i="6"/>
  <c r="G6157" i="6"/>
  <c r="C6157" i="6"/>
  <c r="G6156" i="6"/>
  <c r="C6156" i="6"/>
  <c r="G6155" i="6"/>
  <c r="C6155" i="6"/>
  <c r="G6154" i="6"/>
  <c r="C6154" i="6"/>
  <c r="G6153" i="6"/>
  <c r="C6153" i="6"/>
  <c r="G6152" i="6"/>
  <c r="C6152" i="6"/>
  <c r="G6151" i="6"/>
  <c r="C6151" i="6"/>
  <c r="G6150" i="6"/>
  <c r="C6150" i="6"/>
  <c r="G6149" i="6"/>
  <c r="C6149" i="6"/>
  <c r="G6148" i="6"/>
  <c r="C6148" i="6"/>
  <c r="G6147" i="6"/>
  <c r="C6147" i="6"/>
  <c r="G6146" i="6"/>
  <c r="C6146" i="6"/>
  <c r="G6145" i="6"/>
  <c r="C6145" i="6"/>
  <c r="G6144" i="6"/>
  <c r="C6144" i="6"/>
  <c r="G6143" i="6"/>
  <c r="C6143" i="6"/>
  <c r="G6142" i="6"/>
  <c r="C6142" i="6"/>
  <c r="G6141" i="6"/>
  <c r="C6141" i="6"/>
  <c r="G6140" i="6"/>
  <c r="C6140" i="6"/>
  <c r="G6139" i="6"/>
  <c r="C6139" i="6"/>
  <c r="G6138" i="6"/>
  <c r="C6138" i="6"/>
  <c r="G6137" i="6"/>
  <c r="C6137" i="6"/>
  <c r="G6136" i="6"/>
  <c r="C6136" i="6"/>
  <c r="G6135" i="6"/>
  <c r="C6135" i="6"/>
  <c r="G6134" i="6"/>
  <c r="C6134" i="6"/>
  <c r="G6133" i="6"/>
  <c r="C6133" i="6"/>
  <c r="G6132" i="6"/>
  <c r="C6132" i="6"/>
  <c r="G6131" i="6"/>
  <c r="C6131" i="6"/>
  <c r="G6130" i="6"/>
  <c r="C6130" i="6"/>
  <c r="G6129" i="6"/>
  <c r="C6129" i="6"/>
  <c r="G6128" i="6"/>
  <c r="C6128" i="6"/>
  <c r="G6127" i="6"/>
  <c r="C6127" i="6"/>
  <c r="G6126" i="6"/>
  <c r="C6126" i="6"/>
  <c r="G6125" i="6"/>
  <c r="C6125" i="6"/>
  <c r="G6124" i="6"/>
  <c r="C6124" i="6"/>
  <c r="G6123" i="6"/>
  <c r="C6123" i="6"/>
  <c r="G6122" i="6"/>
  <c r="C6122" i="6"/>
  <c r="G6121" i="6"/>
  <c r="C6121" i="6"/>
  <c r="G6120" i="6"/>
  <c r="C6120" i="6"/>
  <c r="G6119" i="6"/>
  <c r="C6119" i="6"/>
  <c r="G6118" i="6"/>
  <c r="C6118" i="6"/>
  <c r="G6117" i="6"/>
  <c r="C6117" i="6"/>
  <c r="G6116" i="6"/>
  <c r="C6116" i="6"/>
  <c r="G6115" i="6"/>
  <c r="C6115" i="6"/>
  <c r="G6114" i="6"/>
  <c r="C6114" i="6"/>
  <c r="G6113" i="6"/>
  <c r="C6113" i="6"/>
  <c r="G6112" i="6"/>
  <c r="C6112" i="6"/>
  <c r="G6111" i="6"/>
  <c r="C6111" i="6"/>
  <c r="G6110" i="6"/>
  <c r="C6110" i="6"/>
  <c r="G6109" i="6"/>
  <c r="C6109" i="6"/>
  <c r="G6108" i="6"/>
  <c r="C6108" i="6"/>
  <c r="G6107" i="6"/>
  <c r="C6107" i="6"/>
  <c r="G6106" i="6"/>
  <c r="C6106" i="6"/>
  <c r="G6105" i="6"/>
  <c r="C6105" i="6"/>
  <c r="G6104" i="6"/>
  <c r="C6104" i="6"/>
  <c r="G6103" i="6"/>
  <c r="C6103" i="6"/>
  <c r="G6102" i="6"/>
  <c r="C6102" i="6"/>
  <c r="G6101" i="6"/>
  <c r="C6101" i="6"/>
  <c r="G6100" i="6"/>
  <c r="C6100" i="6"/>
  <c r="G6099" i="6"/>
  <c r="C6099" i="6"/>
  <c r="G6098" i="6"/>
  <c r="C6098" i="6"/>
  <c r="G6097" i="6"/>
  <c r="C6097" i="6"/>
  <c r="G6096" i="6"/>
  <c r="C6096" i="6"/>
  <c r="G6095" i="6"/>
  <c r="C6095" i="6"/>
  <c r="G6094" i="6"/>
  <c r="C6094" i="6"/>
  <c r="G6093" i="6"/>
  <c r="C6093" i="6"/>
  <c r="G6092" i="6"/>
  <c r="C6092" i="6"/>
  <c r="G6091" i="6"/>
  <c r="C6091" i="6"/>
  <c r="G6090" i="6"/>
  <c r="C6090" i="6"/>
  <c r="G6089" i="6"/>
  <c r="C6089" i="6"/>
  <c r="G6088" i="6"/>
  <c r="C6088" i="6"/>
  <c r="G6087" i="6"/>
  <c r="C6087" i="6"/>
  <c r="G6086" i="6"/>
  <c r="C6086" i="6"/>
  <c r="G6085" i="6"/>
  <c r="C6085" i="6"/>
  <c r="G6084" i="6"/>
  <c r="C6084" i="6"/>
  <c r="G6083" i="6"/>
  <c r="C6083" i="6"/>
  <c r="G6082" i="6"/>
  <c r="C6082" i="6"/>
  <c r="G6081" i="6"/>
  <c r="C6081" i="6"/>
  <c r="G6080" i="6"/>
  <c r="C6080" i="6"/>
  <c r="G6079" i="6"/>
  <c r="C6079" i="6"/>
  <c r="G6078" i="6"/>
  <c r="C6078" i="6"/>
  <c r="G6077" i="6"/>
  <c r="C6077" i="6"/>
  <c r="G6076" i="6"/>
  <c r="C6076" i="6"/>
  <c r="G6075" i="6"/>
  <c r="C6075" i="6"/>
  <c r="G6074" i="6"/>
  <c r="C6074" i="6"/>
  <c r="G6073" i="6"/>
  <c r="C6073" i="6"/>
  <c r="G6072" i="6"/>
  <c r="C6072" i="6"/>
  <c r="G6071" i="6"/>
  <c r="C6071" i="6"/>
  <c r="G6070" i="6"/>
  <c r="C6070" i="6"/>
  <c r="G6069" i="6"/>
  <c r="C6069" i="6"/>
  <c r="G6068" i="6"/>
  <c r="C6068" i="6"/>
  <c r="G6067" i="6"/>
  <c r="C6067" i="6"/>
  <c r="G6066" i="6"/>
  <c r="C6066" i="6"/>
  <c r="G6065" i="6"/>
  <c r="C6065" i="6"/>
  <c r="G6064" i="6"/>
  <c r="C6064" i="6"/>
  <c r="G6063" i="6"/>
  <c r="C6063" i="6"/>
  <c r="G6062" i="6"/>
  <c r="C6062" i="6"/>
  <c r="G6061" i="6"/>
  <c r="C6061" i="6"/>
  <c r="G6060" i="6"/>
  <c r="C6060" i="6"/>
  <c r="G6059" i="6"/>
  <c r="C6059" i="6"/>
  <c r="G6058" i="6"/>
  <c r="C6058" i="6"/>
  <c r="G6057" i="6"/>
  <c r="C6057" i="6"/>
  <c r="G6056" i="6"/>
  <c r="C6056" i="6"/>
  <c r="G6055" i="6"/>
  <c r="C6055" i="6"/>
  <c r="G6054" i="6"/>
  <c r="C6054" i="6"/>
  <c r="G6053" i="6"/>
  <c r="C6053" i="6"/>
  <c r="G6052" i="6"/>
  <c r="C6052" i="6"/>
  <c r="G6051" i="6"/>
  <c r="C6051" i="6"/>
  <c r="G6050" i="6"/>
  <c r="C6050" i="6"/>
  <c r="G6049" i="6"/>
  <c r="C6049" i="6"/>
  <c r="G6048" i="6"/>
  <c r="C6048" i="6"/>
  <c r="G6047" i="6"/>
  <c r="C6047" i="6"/>
  <c r="G6046" i="6"/>
  <c r="C6046" i="6"/>
  <c r="G6045" i="6"/>
  <c r="C6045" i="6"/>
  <c r="G6044" i="6"/>
  <c r="C6044" i="6"/>
  <c r="G6043" i="6"/>
  <c r="C6043" i="6"/>
  <c r="G6042" i="6"/>
  <c r="C6042" i="6"/>
  <c r="G6041" i="6"/>
  <c r="C6041" i="6"/>
  <c r="G6040" i="6"/>
  <c r="C6040" i="6"/>
  <c r="G6039" i="6"/>
  <c r="C6039" i="6"/>
  <c r="G6038" i="6"/>
  <c r="C6038" i="6"/>
  <c r="G6037" i="6"/>
  <c r="C6037" i="6"/>
  <c r="G6036" i="6"/>
  <c r="C6036" i="6"/>
  <c r="G6035" i="6"/>
  <c r="C6035" i="6"/>
  <c r="G6034" i="6"/>
  <c r="C6034" i="6"/>
  <c r="G6033" i="6"/>
  <c r="C6033" i="6"/>
  <c r="G6032" i="6"/>
  <c r="C6032" i="6"/>
  <c r="G6031" i="6"/>
  <c r="C6031" i="6"/>
  <c r="G6030" i="6"/>
  <c r="C6030" i="6"/>
  <c r="G6029" i="6"/>
  <c r="C6029" i="6"/>
  <c r="G6028" i="6"/>
  <c r="C6028" i="6"/>
  <c r="G6027" i="6"/>
  <c r="C6027" i="6"/>
  <c r="G6026" i="6"/>
  <c r="C6026" i="6"/>
  <c r="G6025" i="6"/>
  <c r="C6025" i="6"/>
  <c r="G6024" i="6"/>
  <c r="C6024" i="6"/>
  <c r="G6023" i="6"/>
  <c r="C6023" i="6"/>
  <c r="G6022" i="6"/>
  <c r="C6022" i="6"/>
  <c r="G6021" i="6"/>
  <c r="C6021" i="6"/>
  <c r="G6020" i="6"/>
  <c r="C6020" i="6"/>
  <c r="G6019" i="6"/>
  <c r="C6019" i="6"/>
  <c r="G6018" i="6"/>
  <c r="C6018" i="6"/>
  <c r="G6017" i="6"/>
  <c r="C6017" i="6"/>
  <c r="G6016" i="6"/>
  <c r="C6016" i="6"/>
  <c r="G6015" i="6"/>
  <c r="C6015" i="6"/>
  <c r="G6014" i="6"/>
  <c r="C6014" i="6"/>
  <c r="G6013" i="6"/>
  <c r="C6013" i="6"/>
  <c r="G6012" i="6"/>
  <c r="C6012" i="6"/>
  <c r="G6011" i="6"/>
  <c r="C6011" i="6"/>
  <c r="G6010" i="6"/>
  <c r="C6010" i="6"/>
  <c r="G6009" i="6"/>
  <c r="C6009" i="6"/>
  <c r="G6008" i="6"/>
  <c r="C6008" i="6"/>
  <c r="G6007" i="6"/>
  <c r="C6007" i="6"/>
  <c r="G6006" i="6"/>
  <c r="C6006" i="6"/>
  <c r="G6005" i="6"/>
  <c r="C6005" i="6"/>
  <c r="G6004" i="6"/>
  <c r="C6004" i="6"/>
  <c r="G6003" i="6"/>
  <c r="C6003" i="6"/>
  <c r="G6002" i="6"/>
  <c r="C6002" i="6"/>
  <c r="G6001" i="6"/>
  <c r="C6001" i="6"/>
  <c r="G6000" i="6"/>
  <c r="C6000" i="6"/>
  <c r="G5999" i="6"/>
  <c r="C5999" i="6"/>
  <c r="G5998" i="6"/>
  <c r="C5998" i="6"/>
  <c r="G5997" i="6"/>
  <c r="C5997" i="6"/>
  <c r="G5996" i="6"/>
  <c r="C5996" i="6"/>
  <c r="G5995" i="6"/>
  <c r="C5995" i="6"/>
  <c r="G5994" i="6"/>
  <c r="C5994" i="6"/>
  <c r="G5993" i="6"/>
  <c r="C5993" i="6"/>
  <c r="G5992" i="6"/>
  <c r="C5992" i="6"/>
  <c r="G5991" i="6"/>
  <c r="C5991" i="6"/>
  <c r="G5990" i="6"/>
  <c r="C5990" i="6"/>
  <c r="G5989" i="6"/>
  <c r="C5989" i="6"/>
  <c r="G5988" i="6"/>
  <c r="C5988" i="6"/>
  <c r="G5987" i="6"/>
  <c r="C5987" i="6"/>
  <c r="G5986" i="6"/>
  <c r="C5986" i="6"/>
  <c r="G5985" i="6"/>
  <c r="C5985" i="6"/>
  <c r="G5984" i="6"/>
  <c r="C5984" i="6"/>
  <c r="G5983" i="6"/>
  <c r="C5983" i="6"/>
  <c r="G5982" i="6"/>
  <c r="C5982" i="6"/>
  <c r="G5981" i="6"/>
  <c r="C5981" i="6"/>
  <c r="G5980" i="6"/>
  <c r="C5980" i="6"/>
  <c r="G5979" i="6"/>
  <c r="C5979" i="6"/>
  <c r="G5978" i="6"/>
  <c r="C5978" i="6"/>
  <c r="G5977" i="6"/>
  <c r="C5977" i="6"/>
  <c r="G5976" i="6"/>
  <c r="C5976" i="6"/>
  <c r="G5975" i="6"/>
  <c r="C5975" i="6"/>
  <c r="G5974" i="6"/>
  <c r="C5974" i="6"/>
  <c r="G5973" i="6"/>
  <c r="C5973" i="6"/>
  <c r="G5972" i="6"/>
  <c r="C5972" i="6"/>
  <c r="G5971" i="6"/>
  <c r="C5971" i="6"/>
  <c r="G5970" i="6"/>
  <c r="C5970" i="6"/>
  <c r="G5969" i="6"/>
  <c r="C5969" i="6"/>
  <c r="G5968" i="6"/>
  <c r="C5968" i="6"/>
  <c r="G5967" i="6"/>
  <c r="C5967" i="6"/>
  <c r="G5966" i="6"/>
  <c r="C5966" i="6"/>
  <c r="G5965" i="6"/>
  <c r="C5965" i="6"/>
  <c r="G5964" i="6"/>
  <c r="C5964" i="6"/>
  <c r="G5963" i="6"/>
  <c r="C5963" i="6"/>
  <c r="G5962" i="6"/>
  <c r="C5962" i="6"/>
  <c r="G5961" i="6"/>
  <c r="C5961" i="6"/>
  <c r="G5960" i="6"/>
  <c r="C5960" i="6"/>
  <c r="G5959" i="6"/>
  <c r="C5959" i="6"/>
  <c r="G5958" i="6"/>
  <c r="C5958" i="6"/>
  <c r="G5957" i="6"/>
  <c r="C5957" i="6"/>
  <c r="G5956" i="6"/>
  <c r="C5956" i="6"/>
  <c r="G5955" i="6"/>
  <c r="C5955" i="6"/>
  <c r="G5954" i="6"/>
  <c r="C5954" i="6"/>
  <c r="G5953" i="6"/>
  <c r="C5953" i="6"/>
  <c r="G5952" i="6"/>
  <c r="C5952" i="6"/>
  <c r="G5951" i="6"/>
  <c r="C5951" i="6"/>
  <c r="G5950" i="6"/>
  <c r="C5950" i="6"/>
  <c r="G5949" i="6"/>
  <c r="C5949" i="6"/>
  <c r="G5948" i="6"/>
  <c r="C5948" i="6"/>
  <c r="G5947" i="6"/>
  <c r="C5947" i="6"/>
  <c r="G5946" i="6"/>
  <c r="C5946" i="6"/>
  <c r="G5945" i="6"/>
  <c r="C5945" i="6"/>
  <c r="G5944" i="6"/>
  <c r="C5944" i="6"/>
  <c r="G5943" i="6"/>
  <c r="C5943" i="6"/>
  <c r="G5942" i="6"/>
  <c r="C5942" i="6"/>
  <c r="G5941" i="6"/>
  <c r="C5941" i="6"/>
  <c r="G5940" i="6"/>
  <c r="C5940" i="6"/>
  <c r="G5939" i="6"/>
  <c r="C5939" i="6"/>
  <c r="G5938" i="6"/>
  <c r="C5938" i="6"/>
  <c r="G5937" i="6"/>
  <c r="C5937" i="6"/>
  <c r="G5936" i="6"/>
  <c r="C5936" i="6"/>
  <c r="G5935" i="6"/>
  <c r="C5935" i="6"/>
  <c r="G5934" i="6"/>
  <c r="C5934" i="6"/>
  <c r="G5933" i="6"/>
  <c r="C5933" i="6"/>
  <c r="G5932" i="6"/>
  <c r="C5932" i="6"/>
  <c r="G5931" i="6"/>
  <c r="C5931" i="6"/>
  <c r="G5930" i="6"/>
  <c r="C5930" i="6"/>
  <c r="G5929" i="6"/>
  <c r="C5929" i="6"/>
  <c r="G5928" i="6"/>
  <c r="C5928" i="6"/>
  <c r="G5927" i="6"/>
  <c r="C5927" i="6"/>
  <c r="G5926" i="6"/>
  <c r="C5926" i="6"/>
  <c r="G5925" i="6"/>
  <c r="C5925" i="6"/>
  <c r="G5924" i="6"/>
  <c r="C5924" i="6"/>
  <c r="G5923" i="6"/>
  <c r="C5923" i="6"/>
  <c r="G5922" i="6"/>
  <c r="C5922" i="6"/>
  <c r="G5921" i="6"/>
  <c r="C5921" i="6"/>
  <c r="G5920" i="6"/>
  <c r="C5920" i="6"/>
  <c r="G5919" i="6"/>
  <c r="C5919" i="6"/>
  <c r="G5918" i="6"/>
  <c r="C5918" i="6"/>
  <c r="G5917" i="6"/>
  <c r="C5917" i="6"/>
  <c r="G5916" i="6"/>
  <c r="C5916" i="6"/>
  <c r="G5915" i="6"/>
  <c r="C5915" i="6"/>
  <c r="G5914" i="6"/>
  <c r="C5914" i="6"/>
  <c r="G5913" i="6"/>
  <c r="C5913" i="6"/>
  <c r="G5912" i="6"/>
  <c r="C5912" i="6"/>
  <c r="G5911" i="6"/>
  <c r="C5911" i="6"/>
  <c r="G5910" i="6"/>
  <c r="C5910" i="6"/>
  <c r="G5909" i="6"/>
  <c r="C5909" i="6"/>
  <c r="G5908" i="6"/>
  <c r="C5908" i="6"/>
  <c r="G5907" i="6"/>
  <c r="C5907" i="6"/>
  <c r="G5906" i="6"/>
  <c r="C5906" i="6"/>
  <c r="G5905" i="6"/>
  <c r="C5905" i="6"/>
  <c r="G5904" i="6"/>
  <c r="C5904" i="6"/>
  <c r="G5903" i="6"/>
  <c r="C5903" i="6"/>
  <c r="G5902" i="6"/>
  <c r="C5902" i="6"/>
  <c r="G5901" i="6"/>
  <c r="C5901" i="6"/>
  <c r="G5900" i="6"/>
  <c r="C5900" i="6"/>
  <c r="G5899" i="6"/>
  <c r="C5899" i="6"/>
  <c r="G5898" i="6"/>
  <c r="C5898" i="6"/>
  <c r="G5897" i="6"/>
  <c r="C5897" i="6"/>
  <c r="G5896" i="6"/>
  <c r="C5896" i="6"/>
  <c r="G5895" i="6"/>
  <c r="C5895" i="6"/>
  <c r="G5894" i="6"/>
  <c r="C5894" i="6"/>
  <c r="G5893" i="6"/>
  <c r="C5893" i="6"/>
  <c r="G5892" i="6"/>
  <c r="C5892" i="6"/>
  <c r="G5891" i="6"/>
  <c r="C5891" i="6"/>
  <c r="G5890" i="6"/>
  <c r="C5890" i="6"/>
  <c r="G5889" i="6"/>
  <c r="C5889" i="6"/>
  <c r="G5888" i="6"/>
  <c r="C5888" i="6"/>
  <c r="G5887" i="6"/>
  <c r="C5887" i="6"/>
  <c r="G5886" i="6"/>
  <c r="C5886" i="6"/>
  <c r="G5885" i="6"/>
  <c r="C5885" i="6"/>
  <c r="G5884" i="6"/>
  <c r="C5884" i="6"/>
  <c r="G5883" i="6"/>
  <c r="C5883" i="6"/>
  <c r="G5882" i="6"/>
  <c r="C5882" i="6"/>
  <c r="G5881" i="6"/>
  <c r="C5881" i="6"/>
  <c r="G5880" i="6"/>
  <c r="C5880" i="6"/>
  <c r="G5879" i="6"/>
  <c r="C5879" i="6"/>
  <c r="G5878" i="6"/>
  <c r="C5878" i="6"/>
  <c r="G5877" i="6"/>
  <c r="C5877" i="6"/>
  <c r="G5876" i="6"/>
  <c r="C5876" i="6"/>
  <c r="G5875" i="6"/>
  <c r="C5875" i="6"/>
  <c r="G5874" i="6"/>
  <c r="C5874" i="6"/>
  <c r="G5873" i="6"/>
  <c r="C5873" i="6"/>
  <c r="G5872" i="6"/>
  <c r="C5872" i="6"/>
  <c r="G5871" i="6"/>
  <c r="C5871" i="6"/>
  <c r="G5870" i="6"/>
  <c r="C5870" i="6"/>
  <c r="G5869" i="6"/>
  <c r="C5869" i="6"/>
  <c r="G5868" i="6"/>
  <c r="C5868" i="6"/>
  <c r="G5867" i="6"/>
  <c r="C5867" i="6"/>
  <c r="G5866" i="6"/>
  <c r="C5866" i="6"/>
  <c r="G5865" i="6"/>
  <c r="C5865" i="6"/>
  <c r="G5864" i="6"/>
  <c r="C5864" i="6"/>
  <c r="G5863" i="6"/>
  <c r="C5863" i="6"/>
  <c r="G5862" i="6"/>
  <c r="C5862" i="6"/>
  <c r="G5861" i="6"/>
  <c r="C5861" i="6"/>
  <c r="G5860" i="6"/>
  <c r="C5860" i="6"/>
  <c r="G5859" i="6"/>
  <c r="C5859" i="6"/>
  <c r="G5858" i="6"/>
  <c r="C5858" i="6"/>
  <c r="G5857" i="6"/>
  <c r="C5857" i="6"/>
  <c r="G5856" i="6"/>
  <c r="C5856" i="6"/>
  <c r="G5855" i="6"/>
  <c r="C5855" i="6"/>
  <c r="G5854" i="6"/>
  <c r="C5854" i="6"/>
  <c r="G5853" i="6"/>
  <c r="C5853" i="6"/>
  <c r="G5852" i="6"/>
  <c r="C5852" i="6"/>
  <c r="G5851" i="6"/>
  <c r="C5851" i="6"/>
  <c r="G5850" i="6"/>
  <c r="C5850" i="6"/>
  <c r="G5849" i="6"/>
  <c r="C5849" i="6"/>
  <c r="G5848" i="6"/>
  <c r="C5848" i="6"/>
  <c r="G5847" i="6"/>
  <c r="C5847" i="6"/>
  <c r="G5846" i="6"/>
  <c r="C5846" i="6"/>
  <c r="G5845" i="6"/>
  <c r="C5845" i="6"/>
  <c r="G5844" i="6"/>
  <c r="C5844" i="6"/>
  <c r="G5843" i="6"/>
  <c r="C5843" i="6"/>
  <c r="G5842" i="6"/>
  <c r="C5842" i="6"/>
  <c r="G5841" i="6"/>
  <c r="C5841" i="6"/>
  <c r="G5840" i="6"/>
  <c r="C5840" i="6"/>
  <c r="G5839" i="6"/>
  <c r="C5839" i="6"/>
  <c r="G5838" i="6"/>
  <c r="C5838" i="6"/>
  <c r="G5837" i="6"/>
  <c r="C5837" i="6"/>
  <c r="G5836" i="6"/>
  <c r="C5836" i="6"/>
  <c r="G5835" i="6"/>
  <c r="C5835" i="6"/>
  <c r="G5834" i="6"/>
  <c r="C5834" i="6"/>
  <c r="G5833" i="6"/>
  <c r="C5833" i="6"/>
  <c r="G5832" i="6"/>
  <c r="C5832" i="6"/>
  <c r="G5831" i="6"/>
  <c r="C5831" i="6"/>
  <c r="G5830" i="6"/>
  <c r="C5830" i="6"/>
  <c r="G5829" i="6"/>
  <c r="C5829" i="6"/>
  <c r="G5828" i="6"/>
  <c r="C5828" i="6"/>
  <c r="G5827" i="6"/>
  <c r="C5827" i="6"/>
  <c r="G5826" i="6"/>
  <c r="C5826" i="6"/>
  <c r="G5825" i="6"/>
  <c r="C5825" i="6"/>
  <c r="G5824" i="6"/>
  <c r="C5824" i="6"/>
  <c r="G5823" i="6"/>
  <c r="C5823" i="6"/>
  <c r="G5822" i="6"/>
  <c r="C5822" i="6"/>
  <c r="G5821" i="6"/>
  <c r="C5821" i="6"/>
  <c r="G5820" i="6"/>
  <c r="C5820" i="6"/>
  <c r="G5819" i="6"/>
  <c r="C5819" i="6"/>
  <c r="G5818" i="6"/>
  <c r="C5818" i="6"/>
  <c r="G5817" i="6"/>
  <c r="C5817" i="6"/>
  <c r="G5816" i="6"/>
  <c r="C5816" i="6"/>
  <c r="G5815" i="6"/>
  <c r="C5815" i="6"/>
  <c r="G5814" i="6"/>
  <c r="C5814" i="6"/>
  <c r="G5813" i="6"/>
  <c r="C5813" i="6"/>
  <c r="G5812" i="6"/>
  <c r="C5812" i="6"/>
  <c r="G5811" i="6"/>
  <c r="C5811" i="6"/>
  <c r="G5810" i="6"/>
  <c r="C5810" i="6"/>
  <c r="G5809" i="6"/>
  <c r="C5809" i="6"/>
  <c r="G5808" i="6"/>
  <c r="C5808" i="6"/>
  <c r="G5807" i="6"/>
  <c r="C5807" i="6"/>
  <c r="G5806" i="6"/>
  <c r="C5806" i="6"/>
  <c r="G5805" i="6"/>
  <c r="C5805" i="6"/>
  <c r="G5804" i="6"/>
  <c r="C5804" i="6"/>
  <c r="G5803" i="6"/>
  <c r="C5803" i="6"/>
  <c r="G5802" i="6"/>
  <c r="C5802" i="6"/>
  <c r="G5801" i="6"/>
  <c r="C5801" i="6"/>
  <c r="G5800" i="6"/>
  <c r="C5800" i="6"/>
  <c r="G5799" i="6"/>
  <c r="C5799" i="6"/>
  <c r="G5798" i="6"/>
  <c r="C5798" i="6"/>
  <c r="G5797" i="6"/>
  <c r="C5797" i="6"/>
  <c r="G5796" i="6"/>
  <c r="C5796" i="6"/>
  <c r="G5795" i="6"/>
  <c r="C5795" i="6"/>
  <c r="G5794" i="6"/>
  <c r="C5794" i="6"/>
  <c r="G5793" i="6"/>
  <c r="C5793" i="6"/>
  <c r="G5792" i="6"/>
  <c r="C5792" i="6"/>
  <c r="G5791" i="6"/>
  <c r="C5791" i="6"/>
  <c r="G5790" i="6"/>
  <c r="C5790" i="6"/>
  <c r="G5789" i="6"/>
  <c r="C5789" i="6"/>
  <c r="G5788" i="6"/>
  <c r="C5788" i="6"/>
  <c r="G5787" i="6"/>
  <c r="C5787" i="6"/>
  <c r="G5786" i="6"/>
  <c r="C5786" i="6"/>
  <c r="G5785" i="6"/>
  <c r="C5785" i="6"/>
  <c r="G5784" i="6"/>
  <c r="C5784" i="6"/>
  <c r="G5783" i="6"/>
  <c r="C5783" i="6"/>
  <c r="G5782" i="6"/>
  <c r="C5782" i="6"/>
  <c r="G5781" i="6"/>
  <c r="C5781" i="6"/>
  <c r="G5780" i="6"/>
  <c r="C5780" i="6"/>
  <c r="G5779" i="6"/>
  <c r="C5779" i="6"/>
  <c r="G5778" i="6"/>
  <c r="C5778" i="6"/>
  <c r="G5777" i="6"/>
  <c r="C5777" i="6"/>
  <c r="G5776" i="6"/>
  <c r="C5776" i="6"/>
  <c r="G5775" i="6"/>
  <c r="C5775" i="6"/>
  <c r="G5774" i="6"/>
  <c r="C5774" i="6"/>
  <c r="G5773" i="6"/>
  <c r="C5773" i="6"/>
  <c r="G5772" i="6"/>
  <c r="C5772" i="6"/>
  <c r="G5771" i="6"/>
  <c r="C5771" i="6"/>
  <c r="G5770" i="6"/>
  <c r="C5770" i="6"/>
  <c r="G5769" i="6"/>
  <c r="C5769" i="6"/>
  <c r="G5768" i="6"/>
  <c r="C5768" i="6"/>
  <c r="G5767" i="6"/>
  <c r="C5767" i="6"/>
  <c r="G5766" i="6"/>
  <c r="C5766" i="6"/>
  <c r="G5765" i="6"/>
  <c r="C5765" i="6"/>
  <c r="G5764" i="6"/>
  <c r="C5764" i="6"/>
  <c r="G5763" i="6"/>
  <c r="C5763" i="6"/>
  <c r="G5762" i="6"/>
  <c r="C5762" i="6"/>
  <c r="G5761" i="6"/>
  <c r="C5761" i="6"/>
  <c r="G5760" i="6"/>
  <c r="C5760" i="6"/>
  <c r="G5759" i="6"/>
  <c r="C5759" i="6"/>
  <c r="G5758" i="6"/>
  <c r="C5758" i="6"/>
  <c r="G5757" i="6"/>
  <c r="C5757" i="6"/>
  <c r="G5756" i="6"/>
  <c r="C5756" i="6"/>
  <c r="G5755" i="6"/>
  <c r="C5755" i="6"/>
  <c r="G5754" i="6"/>
  <c r="C5754" i="6"/>
  <c r="G5753" i="6"/>
  <c r="C5753" i="6"/>
  <c r="G5752" i="6"/>
  <c r="C5752" i="6"/>
  <c r="G5751" i="6"/>
  <c r="C5751" i="6"/>
  <c r="G5750" i="6"/>
  <c r="C5750" i="6"/>
  <c r="G5749" i="6"/>
  <c r="C5749" i="6"/>
  <c r="G5748" i="6"/>
  <c r="C5748" i="6"/>
  <c r="G5747" i="6"/>
  <c r="C5747" i="6"/>
  <c r="G5746" i="6"/>
  <c r="C5746" i="6"/>
  <c r="G5745" i="6"/>
  <c r="C5745" i="6"/>
  <c r="G5744" i="6"/>
  <c r="C5744" i="6"/>
  <c r="G5743" i="6"/>
  <c r="C5743" i="6"/>
  <c r="G5742" i="6"/>
  <c r="C5742" i="6"/>
  <c r="G5741" i="6"/>
  <c r="C5741" i="6"/>
  <c r="G5740" i="6"/>
  <c r="C5740" i="6"/>
  <c r="G5739" i="6"/>
  <c r="C5739" i="6"/>
  <c r="G5738" i="6"/>
  <c r="C5738" i="6"/>
  <c r="G5737" i="6"/>
  <c r="C5737" i="6"/>
  <c r="G5736" i="6"/>
  <c r="C5736" i="6"/>
  <c r="G5735" i="6"/>
  <c r="C5735" i="6"/>
  <c r="G5734" i="6"/>
  <c r="C5734" i="6"/>
  <c r="G5733" i="6"/>
  <c r="C5733" i="6"/>
  <c r="G5732" i="6"/>
  <c r="C5732" i="6"/>
  <c r="G5731" i="6"/>
  <c r="C5731" i="6"/>
  <c r="G5730" i="6"/>
  <c r="C5730" i="6"/>
  <c r="G5729" i="6"/>
  <c r="C5729" i="6"/>
  <c r="G5728" i="6"/>
  <c r="C5728" i="6"/>
  <c r="G5727" i="6"/>
  <c r="C5727" i="6"/>
  <c r="G5726" i="6"/>
  <c r="C5726" i="6"/>
  <c r="G5725" i="6"/>
  <c r="C5725" i="6"/>
  <c r="G5724" i="6"/>
  <c r="C5724" i="6"/>
  <c r="G5723" i="6"/>
  <c r="C5723" i="6"/>
  <c r="G5722" i="6"/>
  <c r="C5722" i="6"/>
  <c r="G5721" i="6"/>
  <c r="C5721" i="6"/>
  <c r="G5720" i="6"/>
  <c r="C5720" i="6"/>
  <c r="G5719" i="6"/>
  <c r="C5719" i="6"/>
  <c r="G5718" i="6"/>
  <c r="C5718" i="6"/>
  <c r="G5717" i="6"/>
  <c r="C5717" i="6"/>
  <c r="G5716" i="6"/>
  <c r="C5716" i="6"/>
  <c r="G5715" i="6"/>
  <c r="C5715" i="6"/>
  <c r="G5714" i="6"/>
  <c r="C5714" i="6"/>
  <c r="G5713" i="6"/>
  <c r="C5713" i="6"/>
  <c r="G5712" i="6"/>
  <c r="C5712" i="6"/>
  <c r="G5711" i="6"/>
  <c r="C5711" i="6"/>
  <c r="G5710" i="6"/>
  <c r="C5710" i="6"/>
  <c r="G5709" i="6"/>
  <c r="C5709" i="6"/>
  <c r="G5708" i="6"/>
  <c r="C5708" i="6"/>
  <c r="G5707" i="6"/>
  <c r="C5707" i="6"/>
  <c r="G5706" i="6"/>
  <c r="C5706" i="6"/>
  <c r="G5705" i="6"/>
  <c r="C5705" i="6"/>
  <c r="G5704" i="6"/>
  <c r="C5704" i="6"/>
  <c r="G5703" i="6"/>
  <c r="C5703" i="6"/>
  <c r="G5702" i="6"/>
  <c r="C5702" i="6"/>
  <c r="G5701" i="6"/>
  <c r="C5701" i="6"/>
  <c r="G5700" i="6"/>
  <c r="C5700" i="6"/>
  <c r="G5699" i="6"/>
  <c r="C5699" i="6"/>
  <c r="G5698" i="6"/>
  <c r="C5698" i="6"/>
  <c r="G5697" i="6"/>
  <c r="C5697" i="6"/>
  <c r="G5696" i="6"/>
  <c r="C5696" i="6"/>
  <c r="G5695" i="6"/>
  <c r="C5695" i="6"/>
  <c r="G5694" i="6"/>
  <c r="C5694" i="6"/>
  <c r="G5693" i="6"/>
  <c r="C5693" i="6"/>
  <c r="G5692" i="6"/>
  <c r="C5692" i="6"/>
  <c r="G5691" i="6"/>
  <c r="C5691" i="6"/>
  <c r="G5690" i="6"/>
  <c r="C5690" i="6"/>
  <c r="G5689" i="6"/>
  <c r="C5689" i="6"/>
  <c r="G5688" i="6"/>
  <c r="C5688" i="6"/>
  <c r="G5687" i="6"/>
  <c r="C5687" i="6"/>
  <c r="G5686" i="6"/>
  <c r="C5686" i="6"/>
  <c r="G5685" i="6"/>
  <c r="C5685" i="6"/>
  <c r="G5684" i="6"/>
  <c r="C5684" i="6"/>
  <c r="G5683" i="6"/>
  <c r="C5683" i="6"/>
  <c r="G5682" i="6"/>
  <c r="C5682" i="6"/>
  <c r="G5681" i="6"/>
  <c r="C5681" i="6"/>
  <c r="G5680" i="6"/>
  <c r="C5680" i="6"/>
  <c r="G5679" i="6"/>
  <c r="C5679" i="6"/>
  <c r="G5678" i="6"/>
  <c r="C5678" i="6"/>
  <c r="G5677" i="6"/>
  <c r="C5677" i="6"/>
  <c r="G5676" i="6"/>
  <c r="C5676" i="6"/>
  <c r="G5675" i="6"/>
  <c r="C5675" i="6"/>
  <c r="G5674" i="6"/>
  <c r="C5674" i="6"/>
  <c r="G5673" i="6"/>
  <c r="C5673" i="6"/>
  <c r="G5672" i="6"/>
  <c r="C5672" i="6"/>
  <c r="G5671" i="6"/>
  <c r="C5671" i="6"/>
  <c r="G5670" i="6"/>
  <c r="C5670" i="6"/>
  <c r="G5669" i="6"/>
  <c r="C5669" i="6"/>
  <c r="G5668" i="6"/>
  <c r="C5668" i="6"/>
  <c r="G5667" i="6"/>
  <c r="C5667" i="6"/>
  <c r="G5666" i="6"/>
  <c r="C5666" i="6"/>
  <c r="G5665" i="6"/>
  <c r="C5665" i="6"/>
  <c r="G5664" i="6"/>
  <c r="C5664" i="6"/>
  <c r="G5663" i="6"/>
  <c r="C5663" i="6"/>
  <c r="G5662" i="6"/>
  <c r="C5662" i="6"/>
  <c r="G5661" i="6"/>
  <c r="C5661" i="6"/>
  <c r="G5660" i="6"/>
  <c r="C5660" i="6"/>
  <c r="G5659" i="6"/>
  <c r="C5659" i="6"/>
  <c r="G5658" i="6"/>
  <c r="C5658" i="6"/>
  <c r="G5657" i="6"/>
  <c r="C5657" i="6"/>
  <c r="G5656" i="6"/>
  <c r="C5656" i="6"/>
  <c r="G5655" i="6"/>
  <c r="C5655" i="6"/>
  <c r="G5654" i="6"/>
  <c r="C5654" i="6"/>
  <c r="G5653" i="6"/>
  <c r="C5653" i="6"/>
  <c r="G5652" i="6"/>
  <c r="C5652" i="6"/>
  <c r="G5651" i="6"/>
  <c r="C5651" i="6"/>
  <c r="G5650" i="6"/>
  <c r="C5650" i="6"/>
  <c r="G5649" i="6"/>
  <c r="C5649" i="6"/>
  <c r="G5648" i="6"/>
  <c r="C5648" i="6"/>
  <c r="G5647" i="6"/>
  <c r="C5647" i="6"/>
  <c r="G5646" i="6"/>
  <c r="C5646" i="6"/>
  <c r="G5645" i="6"/>
  <c r="C5645" i="6"/>
  <c r="G5644" i="6"/>
  <c r="C5644" i="6"/>
  <c r="G5643" i="6"/>
  <c r="C5643" i="6"/>
  <c r="G5642" i="6"/>
  <c r="C5642" i="6"/>
  <c r="G5641" i="6"/>
  <c r="C5641" i="6"/>
  <c r="G5640" i="6"/>
  <c r="C5640" i="6"/>
  <c r="G5639" i="6"/>
  <c r="C5639" i="6"/>
  <c r="G5638" i="6"/>
  <c r="C5638" i="6"/>
  <c r="G5637" i="6"/>
  <c r="C5637" i="6"/>
  <c r="G5636" i="6"/>
  <c r="C5636" i="6"/>
  <c r="G5635" i="6"/>
  <c r="C5635" i="6"/>
  <c r="G5634" i="6"/>
  <c r="C5634" i="6"/>
  <c r="G5633" i="6"/>
  <c r="C5633" i="6"/>
  <c r="G5632" i="6"/>
  <c r="C5632" i="6"/>
  <c r="G5631" i="6"/>
  <c r="C5631" i="6"/>
  <c r="G5630" i="6"/>
  <c r="C5630" i="6"/>
  <c r="G5629" i="6"/>
  <c r="C5629" i="6"/>
  <c r="G5628" i="6"/>
  <c r="C5628" i="6"/>
  <c r="G5627" i="6"/>
  <c r="C5627" i="6"/>
  <c r="G5626" i="6"/>
  <c r="C5626" i="6"/>
  <c r="G5625" i="6"/>
  <c r="C5625" i="6"/>
  <c r="G5624" i="6"/>
  <c r="C5624" i="6"/>
  <c r="G5623" i="6"/>
  <c r="C5623" i="6"/>
  <c r="G5622" i="6"/>
  <c r="C5622" i="6"/>
  <c r="G5621" i="6"/>
  <c r="C5621" i="6"/>
  <c r="G5620" i="6"/>
  <c r="C5620" i="6"/>
  <c r="G5619" i="6"/>
  <c r="C5619" i="6"/>
  <c r="G5618" i="6"/>
  <c r="C5618" i="6"/>
  <c r="G5617" i="6"/>
  <c r="C5617" i="6"/>
  <c r="G5616" i="6"/>
  <c r="C5616" i="6"/>
  <c r="G5615" i="6"/>
  <c r="C5615" i="6"/>
  <c r="G5614" i="6"/>
  <c r="C5614" i="6"/>
  <c r="G5613" i="6"/>
  <c r="C5613" i="6"/>
  <c r="G5612" i="6"/>
  <c r="C5612" i="6"/>
  <c r="G5611" i="6"/>
  <c r="C5611" i="6"/>
  <c r="G5610" i="6"/>
  <c r="C5610" i="6"/>
  <c r="G5609" i="6"/>
  <c r="C5609" i="6"/>
  <c r="G5608" i="6"/>
  <c r="C5608" i="6"/>
  <c r="G5607" i="6"/>
  <c r="C5607" i="6"/>
  <c r="G5606" i="6"/>
  <c r="C5606" i="6"/>
  <c r="G5605" i="6"/>
  <c r="C5605" i="6"/>
  <c r="G5604" i="6"/>
  <c r="C5604" i="6"/>
  <c r="G5603" i="6"/>
  <c r="C5603" i="6"/>
  <c r="G5602" i="6"/>
  <c r="C5602" i="6"/>
  <c r="G5601" i="6"/>
  <c r="C5601" i="6"/>
  <c r="G5600" i="6"/>
  <c r="C5600" i="6"/>
  <c r="G5599" i="6"/>
  <c r="C5599" i="6"/>
  <c r="G5598" i="6"/>
  <c r="C5598" i="6"/>
  <c r="G5597" i="6"/>
  <c r="C5597" i="6"/>
  <c r="G5596" i="6"/>
  <c r="C5596" i="6"/>
  <c r="G5595" i="6"/>
  <c r="C5595" i="6"/>
  <c r="G5594" i="6"/>
  <c r="C5594" i="6"/>
  <c r="G5593" i="6"/>
  <c r="C5593" i="6"/>
  <c r="G5592" i="6"/>
  <c r="C5592" i="6"/>
  <c r="G5591" i="6"/>
  <c r="C5591" i="6"/>
  <c r="G5590" i="6"/>
  <c r="C5590" i="6"/>
  <c r="G5589" i="6"/>
  <c r="C5589" i="6"/>
  <c r="G5588" i="6"/>
  <c r="C5588" i="6"/>
  <c r="G5587" i="6"/>
  <c r="C5587" i="6"/>
  <c r="G5586" i="6"/>
  <c r="C5586" i="6"/>
  <c r="G5585" i="6"/>
  <c r="C5585" i="6"/>
  <c r="G5584" i="6"/>
  <c r="C5584" i="6"/>
  <c r="G5583" i="6"/>
  <c r="C5583" i="6"/>
  <c r="G5582" i="6"/>
  <c r="C5582" i="6"/>
  <c r="G5581" i="6"/>
  <c r="C5581" i="6"/>
  <c r="G5580" i="6"/>
  <c r="C5580" i="6"/>
  <c r="G5579" i="6"/>
  <c r="C5579" i="6"/>
  <c r="G5578" i="6"/>
  <c r="C5578" i="6"/>
  <c r="G5577" i="6"/>
  <c r="C5577" i="6"/>
  <c r="G5576" i="6"/>
  <c r="C5576" i="6"/>
  <c r="G5575" i="6"/>
  <c r="C5575" i="6"/>
  <c r="G5574" i="6"/>
  <c r="C5574" i="6"/>
  <c r="G5573" i="6"/>
  <c r="C5573" i="6"/>
  <c r="G5572" i="6"/>
  <c r="C5572" i="6"/>
  <c r="G5571" i="6"/>
  <c r="C5571" i="6"/>
  <c r="G5570" i="6"/>
  <c r="C5570" i="6"/>
  <c r="G5569" i="6"/>
  <c r="C5569" i="6"/>
  <c r="G5568" i="6"/>
  <c r="C5568" i="6"/>
  <c r="G5567" i="6"/>
  <c r="C5567" i="6"/>
  <c r="G5566" i="6"/>
  <c r="C5566" i="6"/>
  <c r="G5565" i="6"/>
  <c r="C5565" i="6"/>
  <c r="G5564" i="6"/>
  <c r="C5564" i="6"/>
  <c r="G5563" i="6"/>
  <c r="C5563" i="6"/>
  <c r="G5562" i="6"/>
  <c r="C5562" i="6"/>
  <c r="G5561" i="6"/>
  <c r="C5561" i="6"/>
  <c r="G5560" i="6"/>
  <c r="C5560" i="6"/>
  <c r="G5559" i="6"/>
  <c r="C5559" i="6"/>
  <c r="G5558" i="6"/>
  <c r="C5558" i="6"/>
  <c r="G5557" i="6"/>
  <c r="C5557" i="6"/>
  <c r="G5556" i="6"/>
  <c r="C5556" i="6"/>
  <c r="G5555" i="6"/>
  <c r="C5555" i="6"/>
  <c r="G5554" i="6"/>
  <c r="C5554" i="6"/>
  <c r="G5553" i="6"/>
  <c r="C5553" i="6"/>
  <c r="G5552" i="6"/>
  <c r="C5552" i="6"/>
  <c r="G5551" i="6"/>
  <c r="C5551" i="6"/>
  <c r="G5550" i="6"/>
  <c r="C5550" i="6"/>
  <c r="G5549" i="6"/>
  <c r="C5549" i="6"/>
  <c r="G5548" i="6"/>
  <c r="C5548" i="6"/>
  <c r="G5547" i="6"/>
  <c r="C5547" i="6"/>
  <c r="G5546" i="6"/>
  <c r="C5546" i="6"/>
  <c r="G5545" i="6"/>
  <c r="C5545" i="6"/>
  <c r="G5544" i="6"/>
  <c r="C5544" i="6"/>
  <c r="G5543" i="6"/>
  <c r="C5543" i="6"/>
  <c r="G5542" i="6"/>
  <c r="C5542" i="6"/>
  <c r="G5541" i="6"/>
  <c r="C5541" i="6"/>
  <c r="G5540" i="6"/>
  <c r="C5540" i="6"/>
  <c r="G5539" i="6"/>
  <c r="C5539" i="6"/>
  <c r="G5538" i="6"/>
  <c r="C5538" i="6"/>
  <c r="G5537" i="6"/>
  <c r="C5537" i="6"/>
  <c r="G5536" i="6"/>
  <c r="C5536" i="6"/>
  <c r="G5535" i="6"/>
  <c r="C5535" i="6"/>
  <c r="G5534" i="6"/>
  <c r="C5534" i="6"/>
  <c r="G5533" i="6"/>
  <c r="C5533" i="6"/>
  <c r="G5532" i="6"/>
  <c r="C5532" i="6"/>
  <c r="G5531" i="6"/>
  <c r="C5531" i="6"/>
  <c r="G5530" i="6"/>
  <c r="C5530" i="6"/>
  <c r="G5529" i="6"/>
  <c r="C5529" i="6"/>
  <c r="G5528" i="6"/>
  <c r="C5528" i="6"/>
  <c r="G5527" i="6"/>
  <c r="C5527" i="6"/>
  <c r="G5526" i="6"/>
  <c r="C5526" i="6"/>
  <c r="G5525" i="6"/>
  <c r="C5525" i="6"/>
  <c r="G5524" i="6"/>
  <c r="C5524" i="6"/>
  <c r="G5523" i="6"/>
  <c r="C5523" i="6"/>
  <c r="G5522" i="6"/>
  <c r="C5522" i="6"/>
  <c r="G5521" i="6"/>
  <c r="C5521" i="6"/>
  <c r="G5520" i="6"/>
  <c r="C5520" i="6"/>
  <c r="G5519" i="6"/>
  <c r="C5519" i="6"/>
  <c r="G5518" i="6"/>
  <c r="C5518" i="6"/>
  <c r="G5517" i="6"/>
  <c r="C5517" i="6"/>
  <c r="G5516" i="6"/>
  <c r="C5516" i="6"/>
  <c r="G5515" i="6"/>
  <c r="C5515" i="6"/>
  <c r="G5514" i="6"/>
  <c r="C5514" i="6"/>
  <c r="G5513" i="6"/>
  <c r="C5513" i="6"/>
  <c r="G5512" i="6"/>
  <c r="C5512" i="6"/>
  <c r="G5511" i="6"/>
  <c r="C5511" i="6"/>
  <c r="G5510" i="6"/>
  <c r="C5510" i="6"/>
  <c r="G5509" i="6"/>
  <c r="C5509" i="6"/>
  <c r="G5508" i="6"/>
  <c r="C5508" i="6"/>
  <c r="G5507" i="6"/>
  <c r="C5507" i="6"/>
  <c r="G5506" i="6"/>
  <c r="C5506" i="6"/>
  <c r="G5505" i="6"/>
  <c r="C5505" i="6"/>
  <c r="G5504" i="6"/>
  <c r="C5504" i="6"/>
  <c r="G5503" i="6"/>
  <c r="C5503" i="6"/>
  <c r="G5502" i="6"/>
  <c r="C5502" i="6"/>
  <c r="G5501" i="6"/>
  <c r="C5501" i="6"/>
  <c r="G5500" i="6"/>
  <c r="C5500" i="6"/>
  <c r="G5499" i="6"/>
  <c r="C5499" i="6"/>
  <c r="G5498" i="6"/>
  <c r="C5498" i="6"/>
  <c r="G5497" i="6"/>
  <c r="C5497" i="6"/>
  <c r="G5496" i="6"/>
  <c r="C5496" i="6"/>
  <c r="G5495" i="6"/>
  <c r="C5495" i="6"/>
  <c r="G5494" i="6"/>
  <c r="C5494" i="6"/>
  <c r="G5493" i="6"/>
  <c r="C5493" i="6"/>
  <c r="G5492" i="6"/>
  <c r="C5492" i="6"/>
  <c r="G5491" i="6"/>
  <c r="C5491" i="6"/>
  <c r="G5490" i="6"/>
  <c r="C5490" i="6"/>
  <c r="G5489" i="6"/>
  <c r="C5489" i="6"/>
  <c r="G5488" i="6"/>
  <c r="C5488" i="6"/>
  <c r="G5487" i="6"/>
  <c r="C5487" i="6"/>
  <c r="G5486" i="6"/>
  <c r="C5486" i="6"/>
  <c r="G5485" i="6"/>
  <c r="C5485" i="6"/>
  <c r="G5484" i="6"/>
  <c r="C5484" i="6"/>
  <c r="G5483" i="6"/>
  <c r="C5483" i="6"/>
  <c r="G5482" i="6"/>
  <c r="C5482" i="6"/>
  <c r="G5481" i="6"/>
  <c r="C5481" i="6"/>
  <c r="G5480" i="6"/>
  <c r="C5480" i="6"/>
  <c r="G5479" i="6"/>
  <c r="C5479" i="6"/>
  <c r="G5478" i="6"/>
  <c r="C5478" i="6"/>
  <c r="G5477" i="6"/>
  <c r="C5477" i="6"/>
  <c r="G5476" i="6"/>
  <c r="C5476" i="6"/>
  <c r="G5475" i="6"/>
  <c r="C5475" i="6"/>
  <c r="G5474" i="6"/>
  <c r="C5474" i="6"/>
  <c r="G5473" i="6"/>
  <c r="C5473" i="6"/>
  <c r="G5472" i="6"/>
  <c r="C5472" i="6"/>
  <c r="G5471" i="6"/>
  <c r="C5471" i="6"/>
  <c r="G5470" i="6"/>
  <c r="C5470" i="6"/>
  <c r="G5469" i="6"/>
  <c r="C5469" i="6"/>
  <c r="G5468" i="6"/>
  <c r="C5468" i="6"/>
  <c r="G5467" i="6"/>
  <c r="C5467" i="6"/>
  <c r="G5466" i="6"/>
  <c r="C5466" i="6"/>
  <c r="G5465" i="6"/>
  <c r="C5465" i="6"/>
  <c r="G5464" i="6"/>
  <c r="C5464" i="6"/>
  <c r="G5463" i="6"/>
  <c r="C5463" i="6"/>
  <c r="G5462" i="6"/>
  <c r="C5462" i="6"/>
  <c r="G5461" i="6"/>
  <c r="C5461" i="6"/>
  <c r="G5460" i="6"/>
  <c r="C5460" i="6"/>
  <c r="G5459" i="6"/>
  <c r="C5459" i="6"/>
  <c r="G5458" i="6"/>
  <c r="C5458" i="6"/>
  <c r="G5457" i="6"/>
  <c r="C5457" i="6"/>
  <c r="G5456" i="6"/>
  <c r="C5456" i="6"/>
  <c r="G5455" i="6"/>
  <c r="C5455" i="6"/>
  <c r="G5454" i="6"/>
  <c r="C5454" i="6"/>
  <c r="G5453" i="6"/>
  <c r="C5453" i="6"/>
  <c r="G5452" i="6"/>
  <c r="C5452" i="6"/>
  <c r="G5451" i="6"/>
  <c r="C5451" i="6"/>
  <c r="G5450" i="6"/>
  <c r="C5450" i="6"/>
  <c r="G5449" i="6"/>
  <c r="C5449" i="6"/>
  <c r="G5448" i="6"/>
  <c r="C5448" i="6"/>
  <c r="G5447" i="6"/>
  <c r="C5447" i="6"/>
  <c r="G5446" i="6"/>
  <c r="C5446" i="6"/>
  <c r="G5445" i="6"/>
  <c r="C5445" i="6"/>
  <c r="G5444" i="6"/>
  <c r="C5444" i="6"/>
  <c r="G5443" i="6"/>
  <c r="C5443" i="6"/>
  <c r="G5442" i="6"/>
  <c r="C5442" i="6"/>
  <c r="G5441" i="6"/>
  <c r="C5441" i="6"/>
  <c r="G5440" i="6"/>
  <c r="C5440" i="6"/>
  <c r="G5439" i="6"/>
  <c r="C5439" i="6"/>
  <c r="G5438" i="6"/>
  <c r="C5438" i="6"/>
  <c r="G5437" i="6"/>
  <c r="C5437" i="6"/>
  <c r="G5436" i="6"/>
  <c r="C5436" i="6"/>
  <c r="G5435" i="6"/>
  <c r="C5435" i="6"/>
  <c r="G5434" i="6"/>
  <c r="C5434" i="6"/>
  <c r="G5433" i="6"/>
  <c r="C5433" i="6"/>
  <c r="G5432" i="6"/>
  <c r="C5432" i="6"/>
  <c r="G5431" i="6"/>
  <c r="C5431" i="6"/>
  <c r="G5430" i="6"/>
  <c r="C5430" i="6"/>
  <c r="G5429" i="6"/>
  <c r="C5429" i="6"/>
  <c r="G5428" i="6"/>
  <c r="C5428" i="6"/>
  <c r="G5427" i="6"/>
  <c r="C5427" i="6"/>
  <c r="G5426" i="6"/>
  <c r="C5426" i="6"/>
  <c r="G5425" i="6"/>
  <c r="C5425" i="6"/>
  <c r="G5424" i="6"/>
  <c r="C5424" i="6"/>
  <c r="G5423" i="6"/>
  <c r="C5423" i="6"/>
  <c r="G5422" i="6"/>
  <c r="C5422" i="6"/>
  <c r="G5421" i="6"/>
  <c r="C5421" i="6"/>
  <c r="G5420" i="6"/>
  <c r="C5420" i="6"/>
  <c r="G5419" i="6"/>
  <c r="C5419" i="6"/>
  <c r="G5418" i="6"/>
  <c r="C5418" i="6"/>
  <c r="G5417" i="6"/>
  <c r="C5417" i="6"/>
  <c r="G5416" i="6"/>
  <c r="C5416" i="6"/>
  <c r="G5415" i="6"/>
  <c r="C5415" i="6"/>
  <c r="G5414" i="6"/>
  <c r="C5414" i="6"/>
  <c r="G5413" i="6"/>
  <c r="C5413" i="6"/>
  <c r="G5412" i="6"/>
  <c r="C5412" i="6"/>
  <c r="G5411" i="6"/>
  <c r="C5411" i="6"/>
  <c r="G5410" i="6"/>
  <c r="C5410" i="6"/>
  <c r="G5409" i="6"/>
  <c r="C5409" i="6"/>
  <c r="G5408" i="6"/>
  <c r="C5408" i="6"/>
  <c r="G5407" i="6"/>
  <c r="C5407" i="6"/>
  <c r="G5406" i="6"/>
  <c r="C5406" i="6"/>
  <c r="G5405" i="6"/>
  <c r="C5405" i="6"/>
  <c r="G5404" i="6"/>
  <c r="C5404" i="6"/>
  <c r="G5403" i="6"/>
  <c r="C5403" i="6"/>
  <c r="G5402" i="6"/>
  <c r="C5402" i="6"/>
  <c r="G5401" i="6"/>
  <c r="C5401" i="6"/>
  <c r="G5400" i="6"/>
  <c r="C5400" i="6"/>
  <c r="G5399" i="6"/>
  <c r="C5399" i="6"/>
  <c r="G5398" i="6"/>
  <c r="C5398" i="6"/>
  <c r="G5397" i="6"/>
  <c r="C5397" i="6"/>
  <c r="G5396" i="6"/>
  <c r="C5396" i="6"/>
  <c r="G5395" i="6"/>
  <c r="C5395" i="6"/>
  <c r="G5394" i="6"/>
  <c r="C5394" i="6"/>
  <c r="G5393" i="6"/>
  <c r="C5393" i="6"/>
  <c r="G5392" i="6"/>
  <c r="C5392" i="6"/>
  <c r="G5391" i="6"/>
  <c r="C5391" i="6"/>
  <c r="G5390" i="6"/>
  <c r="C5390" i="6"/>
  <c r="G5389" i="6"/>
  <c r="C5389" i="6"/>
  <c r="G5388" i="6"/>
  <c r="C5388" i="6"/>
  <c r="G5387" i="6"/>
  <c r="C5387" i="6"/>
  <c r="G5386" i="6"/>
  <c r="C5386" i="6"/>
  <c r="G5385" i="6"/>
  <c r="C5385" i="6"/>
  <c r="G5384" i="6"/>
  <c r="C5384" i="6"/>
  <c r="G5383" i="6"/>
  <c r="C5383" i="6"/>
  <c r="G5382" i="6"/>
  <c r="C5382" i="6"/>
  <c r="G5381" i="6"/>
  <c r="C5381" i="6"/>
  <c r="G5380" i="6"/>
  <c r="C5380" i="6"/>
  <c r="G5379" i="6"/>
  <c r="C5379" i="6"/>
  <c r="G5378" i="6"/>
  <c r="C5378" i="6"/>
  <c r="G5377" i="6"/>
  <c r="C5377" i="6"/>
  <c r="G5376" i="6"/>
  <c r="C5376" i="6"/>
  <c r="G5375" i="6"/>
  <c r="C5375" i="6"/>
  <c r="G5374" i="6"/>
  <c r="C5374" i="6"/>
  <c r="G5373" i="6"/>
  <c r="C5373" i="6"/>
  <c r="G5372" i="6"/>
  <c r="C5372" i="6"/>
  <c r="G5371" i="6"/>
  <c r="C5371" i="6"/>
  <c r="G5370" i="6"/>
  <c r="C5370" i="6"/>
  <c r="G5369" i="6"/>
  <c r="C5369" i="6"/>
  <c r="G5368" i="6"/>
  <c r="C5368" i="6"/>
  <c r="G5367" i="6"/>
  <c r="C5367" i="6"/>
  <c r="G5366" i="6"/>
  <c r="C5366" i="6"/>
  <c r="G5365" i="6"/>
  <c r="C5365" i="6"/>
  <c r="G5364" i="6"/>
  <c r="C5364" i="6"/>
  <c r="G5363" i="6"/>
  <c r="C5363" i="6"/>
  <c r="G5362" i="6"/>
  <c r="C5362" i="6"/>
  <c r="G5361" i="6"/>
  <c r="C5361" i="6"/>
  <c r="G5360" i="6"/>
  <c r="C5360" i="6"/>
  <c r="G5359" i="6"/>
  <c r="C5359" i="6"/>
  <c r="G5358" i="6"/>
  <c r="C5358" i="6"/>
  <c r="G5357" i="6"/>
  <c r="C5357" i="6"/>
  <c r="G5356" i="6"/>
  <c r="C5356" i="6"/>
  <c r="G5355" i="6"/>
  <c r="C5355" i="6"/>
  <c r="G5354" i="6"/>
  <c r="C5354" i="6"/>
  <c r="G5353" i="6"/>
  <c r="C5353" i="6"/>
  <c r="G5352" i="6"/>
  <c r="C5352" i="6"/>
  <c r="G5351" i="6"/>
  <c r="C5351" i="6"/>
  <c r="G5350" i="6"/>
  <c r="C5350" i="6"/>
  <c r="G5349" i="6"/>
  <c r="C5349" i="6"/>
  <c r="G5348" i="6"/>
  <c r="C5348" i="6"/>
  <c r="G5347" i="6"/>
  <c r="C5347" i="6"/>
  <c r="G5346" i="6"/>
  <c r="C5346" i="6"/>
  <c r="G5345" i="6"/>
  <c r="C5345" i="6"/>
  <c r="G5344" i="6"/>
  <c r="C5344" i="6"/>
  <c r="G5343" i="6"/>
  <c r="C5343" i="6"/>
  <c r="G5342" i="6"/>
  <c r="C5342" i="6"/>
  <c r="G5341" i="6"/>
  <c r="C5341" i="6"/>
  <c r="G5340" i="6"/>
  <c r="C5340" i="6"/>
  <c r="G5339" i="6"/>
  <c r="C5339" i="6"/>
  <c r="G5338" i="6"/>
  <c r="C5338" i="6"/>
  <c r="G5337" i="6"/>
  <c r="C5337" i="6"/>
  <c r="G5336" i="6"/>
  <c r="C5336" i="6"/>
  <c r="G5335" i="6"/>
  <c r="C5335" i="6"/>
  <c r="G5334" i="6"/>
  <c r="C5334" i="6"/>
  <c r="G5333" i="6"/>
  <c r="C5333" i="6"/>
  <c r="G5332" i="6"/>
  <c r="C5332" i="6"/>
  <c r="G5331" i="6"/>
  <c r="C5331" i="6"/>
  <c r="G5330" i="6"/>
  <c r="C5330" i="6"/>
  <c r="G5329" i="6"/>
  <c r="C5329" i="6"/>
  <c r="G5328" i="6"/>
  <c r="C5328" i="6"/>
  <c r="G5327" i="6"/>
  <c r="C5327" i="6"/>
  <c r="G5326" i="6"/>
  <c r="C5326" i="6"/>
  <c r="G5325" i="6"/>
  <c r="C5325" i="6"/>
  <c r="G5324" i="6"/>
  <c r="C5324" i="6"/>
  <c r="G5323" i="6"/>
  <c r="C5323" i="6"/>
  <c r="G5322" i="6"/>
  <c r="C5322" i="6"/>
  <c r="G5321" i="6"/>
  <c r="C5321" i="6"/>
  <c r="G5320" i="6"/>
  <c r="C5320" i="6"/>
  <c r="G5319" i="6"/>
  <c r="C5319" i="6"/>
  <c r="G5318" i="6"/>
  <c r="C5318" i="6"/>
  <c r="G5317" i="6"/>
  <c r="C5317" i="6"/>
  <c r="G5316" i="6"/>
  <c r="C5316" i="6"/>
  <c r="G5315" i="6"/>
  <c r="C5315" i="6"/>
  <c r="G5314" i="6"/>
  <c r="C5314" i="6"/>
  <c r="G5313" i="6"/>
  <c r="C5313" i="6"/>
  <c r="G5312" i="6"/>
  <c r="C5312" i="6"/>
  <c r="G5311" i="6"/>
  <c r="C5311" i="6"/>
  <c r="G5310" i="6"/>
  <c r="C5310" i="6"/>
  <c r="G5309" i="6"/>
  <c r="C5309" i="6"/>
  <c r="G5308" i="6"/>
  <c r="C5308" i="6"/>
  <c r="G5307" i="6"/>
  <c r="C5307" i="6"/>
  <c r="G5306" i="6"/>
  <c r="C5306" i="6"/>
  <c r="G5305" i="6"/>
  <c r="C5305" i="6"/>
  <c r="G5304" i="6"/>
  <c r="C5304" i="6"/>
  <c r="G5303" i="6"/>
  <c r="C5303" i="6"/>
  <c r="G5302" i="6"/>
  <c r="C5302" i="6"/>
  <c r="G5301" i="6"/>
  <c r="C5301" i="6"/>
  <c r="G5300" i="6"/>
  <c r="C5300" i="6"/>
  <c r="G5299" i="6"/>
  <c r="C5299" i="6"/>
  <c r="G5298" i="6"/>
  <c r="C5298" i="6"/>
  <c r="G5297" i="6"/>
  <c r="C5297" i="6"/>
  <c r="G5296" i="6"/>
  <c r="C5296" i="6"/>
  <c r="G5295" i="6"/>
  <c r="C5295" i="6"/>
  <c r="G5294" i="6"/>
  <c r="C5294" i="6"/>
  <c r="G5293" i="6"/>
  <c r="C5293" i="6"/>
  <c r="G5292" i="6"/>
  <c r="C5292" i="6"/>
  <c r="G5291" i="6"/>
  <c r="C5291" i="6"/>
  <c r="G5290" i="6"/>
  <c r="C5290" i="6"/>
  <c r="G5289" i="6"/>
  <c r="C5289" i="6"/>
  <c r="G5288" i="6"/>
  <c r="C5288" i="6"/>
  <c r="G5287" i="6"/>
  <c r="C5287" i="6"/>
  <c r="G5286" i="6"/>
  <c r="C5286" i="6"/>
  <c r="G5285" i="6"/>
  <c r="C5285" i="6"/>
  <c r="G5284" i="6"/>
  <c r="C5284" i="6"/>
  <c r="G5283" i="6"/>
  <c r="C5283" i="6"/>
  <c r="G5282" i="6"/>
  <c r="C5282" i="6"/>
  <c r="G5281" i="6"/>
  <c r="C5281" i="6"/>
  <c r="G5280" i="6"/>
  <c r="C5280" i="6"/>
  <c r="G5279" i="6"/>
  <c r="C5279" i="6"/>
  <c r="G5278" i="6"/>
  <c r="C5278" i="6"/>
  <c r="G5277" i="6"/>
  <c r="C5277" i="6"/>
  <c r="G5276" i="6"/>
  <c r="C5276" i="6"/>
  <c r="G5275" i="6"/>
  <c r="C5275" i="6"/>
  <c r="G5274" i="6"/>
  <c r="C5274" i="6"/>
  <c r="G5273" i="6"/>
  <c r="C5273" i="6"/>
  <c r="G5272" i="6"/>
  <c r="C5272" i="6"/>
  <c r="G5271" i="6"/>
  <c r="C5271" i="6"/>
  <c r="G5270" i="6"/>
  <c r="C5270" i="6"/>
  <c r="G5269" i="6"/>
  <c r="C5269" i="6"/>
  <c r="G5268" i="6"/>
  <c r="C5268" i="6"/>
  <c r="G5267" i="6"/>
  <c r="C5267" i="6"/>
  <c r="G5266" i="6"/>
  <c r="C5266" i="6"/>
  <c r="G5265" i="6"/>
  <c r="C5265" i="6"/>
  <c r="G5264" i="6"/>
  <c r="C5264" i="6"/>
  <c r="G5263" i="6"/>
  <c r="C5263" i="6"/>
  <c r="G5262" i="6"/>
  <c r="C5262" i="6"/>
  <c r="G5261" i="6"/>
  <c r="C5261" i="6"/>
  <c r="G5260" i="6"/>
  <c r="C5260" i="6"/>
  <c r="G5259" i="6"/>
  <c r="C5259" i="6"/>
  <c r="G5258" i="6"/>
  <c r="C5258" i="6"/>
  <c r="G5257" i="6"/>
  <c r="C5257" i="6"/>
  <c r="G5256" i="6"/>
  <c r="C5256" i="6"/>
  <c r="G5255" i="6"/>
  <c r="C5255" i="6"/>
  <c r="G5254" i="6"/>
  <c r="C5254" i="6"/>
  <c r="G5253" i="6"/>
  <c r="C5253" i="6"/>
  <c r="G5252" i="6"/>
  <c r="C5252" i="6"/>
  <c r="G5251" i="6"/>
  <c r="C5251" i="6"/>
  <c r="G5250" i="6"/>
  <c r="C5250" i="6"/>
  <c r="G5249" i="6"/>
  <c r="C5249" i="6"/>
  <c r="G5248" i="6"/>
  <c r="C5248" i="6"/>
  <c r="G5247" i="6"/>
  <c r="C5247" i="6"/>
  <c r="G5246" i="6"/>
  <c r="C5246" i="6"/>
  <c r="G5245" i="6"/>
  <c r="C5245" i="6"/>
  <c r="G5244" i="6"/>
  <c r="C5244" i="6"/>
  <c r="G5243" i="6"/>
  <c r="C5243" i="6"/>
  <c r="G5242" i="6"/>
  <c r="C5242" i="6"/>
  <c r="G5241" i="6"/>
  <c r="C5241" i="6"/>
  <c r="G5240" i="6"/>
  <c r="C5240" i="6"/>
  <c r="G5239" i="6"/>
  <c r="C5239" i="6"/>
  <c r="G5238" i="6"/>
  <c r="C5238" i="6"/>
  <c r="G5237" i="6"/>
  <c r="C5237" i="6"/>
  <c r="G5236" i="6"/>
  <c r="C5236" i="6"/>
  <c r="G5235" i="6"/>
  <c r="C5235" i="6"/>
  <c r="G5234" i="6"/>
  <c r="C5234" i="6"/>
  <c r="G5233" i="6"/>
  <c r="C5233" i="6"/>
  <c r="G5232" i="6"/>
  <c r="C5232" i="6"/>
  <c r="G5231" i="6"/>
  <c r="C5231" i="6"/>
  <c r="G5230" i="6"/>
  <c r="C5230" i="6"/>
  <c r="G5229" i="6"/>
  <c r="C5229" i="6"/>
  <c r="G5228" i="6"/>
  <c r="C5228" i="6"/>
  <c r="G5227" i="6"/>
  <c r="C5227" i="6"/>
  <c r="G5226" i="6"/>
  <c r="C5226" i="6"/>
  <c r="G5225" i="6"/>
  <c r="C5225" i="6"/>
  <c r="G5224" i="6"/>
  <c r="C5224" i="6"/>
  <c r="G5223" i="6"/>
  <c r="C5223" i="6"/>
  <c r="G5222" i="6"/>
  <c r="C5222" i="6"/>
  <c r="G5221" i="6"/>
  <c r="C5221" i="6"/>
  <c r="G5220" i="6"/>
  <c r="C5220" i="6"/>
  <c r="G5219" i="6"/>
  <c r="C5219" i="6"/>
  <c r="G5218" i="6"/>
  <c r="C5218" i="6"/>
  <c r="G5217" i="6"/>
  <c r="C5217" i="6"/>
  <c r="G5216" i="6"/>
  <c r="C5216" i="6"/>
  <c r="G5215" i="6"/>
  <c r="C5215" i="6"/>
  <c r="G5214" i="6"/>
  <c r="C5214" i="6"/>
  <c r="G5213" i="6"/>
  <c r="C5213" i="6"/>
  <c r="G5212" i="6"/>
  <c r="C5212" i="6"/>
  <c r="G5211" i="6"/>
  <c r="C5211" i="6"/>
  <c r="G5210" i="6"/>
  <c r="C5210" i="6"/>
  <c r="G5209" i="6"/>
  <c r="C5209" i="6"/>
  <c r="G5208" i="6"/>
  <c r="C5208" i="6"/>
  <c r="G5207" i="6"/>
  <c r="C5207" i="6"/>
  <c r="G5206" i="6"/>
  <c r="C5206" i="6"/>
  <c r="G5205" i="6"/>
  <c r="C5205" i="6"/>
  <c r="G5204" i="6"/>
  <c r="C5204" i="6"/>
  <c r="G5203" i="6"/>
  <c r="C5203" i="6"/>
  <c r="G5202" i="6"/>
  <c r="C5202" i="6"/>
  <c r="G5201" i="6"/>
  <c r="C5201" i="6"/>
  <c r="G5200" i="6"/>
  <c r="C5200" i="6"/>
  <c r="G5199" i="6"/>
  <c r="C5199" i="6"/>
  <c r="G5198" i="6"/>
  <c r="C5198" i="6"/>
  <c r="G5197" i="6"/>
  <c r="C5197" i="6"/>
  <c r="G5196" i="6"/>
  <c r="C5196" i="6"/>
  <c r="G5195" i="6"/>
  <c r="C5195" i="6"/>
  <c r="G5194" i="6"/>
  <c r="C5194" i="6"/>
  <c r="G5193" i="6"/>
  <c r="C5193" i="6"/>
  <c r="G5192" i="6"/>
  <c r="C5192" i="6"/>
  <c r="G5191" i="6"/>
  <c r="C5191" i="6"/>
  <c r="G5190" i="6"/>
  <c r="C5190" i="6"/>
  <c r="G5189" i="6"/>
  <c r="C5189" i="6"/>
  <c r="G5188" i="6"/>
  <c r="C5188" i="6"/>
  <c r="G5187" i="6"/>
  <c r="C5187" i="6"/>
  <c r="G5186" i="6"/>
  <c r="C5186" i="6"/>
  <c r="G5185" i="6"/>
  <c r="C5185" i="6"/>
  <c r="G5184" i="6"/>
  <c r="C5184" i="6"/>
  <c r="G5183" i="6"/>
  <c r="C5183" i="6"/>
  <c r="G5182" i="6"/>
  <c r="C5182" i="6"/>
  <c r="G5181" i="6"/>
  <c r="C5181" i="6"/>
  <c r="G5180" i="6"/>
  <c r="C5180" i="6"/>
  <c r="G5179" i="6"/>
  <c r="C5179" i="6"/>
  <c r="G5178" i="6"/>
  <c r="C5178" i="6"/>
  <c r="G5177" i="6"/>
  <c r="C5177" i="6"/>
  <c r="G5176" i="6"/>
  <c r="C5176" i="6"/>
  <c r="G5175" i="6"/>
  <c r="C5175" i="6"/>
  <c r="G5174" i="6"/>
  <c r="C5174" i="6"/>
  <c r="G5173" i="6"/>
  <c r="C5173" i="6"/>
  <c r="G5172" i="6"/>
  <c r="C5172" i="6"/>
  <c r="G5171" i="6"/>
  <c r="C5171" i="6"/>
  <c r="G5170" i="6"/>
  <c r="C5170" i="6"/>
  <c r="G5169" i="6"/>
  <c r="C5169" i="6"/>
  <c r="G5168" i="6"/>
  <c r="C5168" i="6"/>
  <c r="G5167" i="6"/>
  <c r="C5167" i="6"/>
  <c r="G5166" i="6"/>
  <c r="C5166" i="6"/>
  <c r="G5165" i="6"/>
  <c r="C5165" i="6"/>
  <c r="G5164" i="6"/>
  <c r="C5164" i="6"/>
  <c r="G5163" i="6"/>
  <c r="C5163" i="6"/>
  <c r="G5162" i="6"/>
  <c r="C5162" i="6"/>
  <c r="G5161" i="6"/>
  <c r="C5161" i="6"/>
  <c r="G5160" i="6"/>
  <c r="C5160" i="6"/>
  <c r="G5159" i="6"/>
  <c r="C5159" i="6"/>
  <c r="G5158" i="6"/>
  <c r="C5158" i="6"/>
  <c r="G5157" i="6"/>
  <c r="C5157" i="6"/>
  <c r="G5156" i="6"/>
  <c r="C5156" i="6"/>
  <c r="G5155" i="6"/>
  <c r="C5155" i="6"/>
  <c r="G5154" i="6"/>
  <c r="C5154" i="6"/>
  <c r="G5153" i="6"/>
  <c r="C5153" i="6"/>
  <c r="G5152" i="6"/>
  <c r="C5152" i="6"/>
  <c r="G5151" i="6"/>
  <c r="C5151" i="6"/>
  <c r="G5150" i="6"/>
  <c r="C5150" i="6"/>
  <c r="G5149" i="6"/>
  <c r="C5149" i="6"/>
  <c r="G5148" i="6"/>
  <c r="C5148" i="6"/>
  <c r="G5147" i="6"/>
  <c r="C5147" i="6"/>
  <c r="G5146" i="6"/>
  <c r="C5146" i="6"/>
  <c r="G5145" i="6"/>
  <c r="C5145" i="6"/>
  <c r="G5144" i="6"/>
  <c r="C5144" i="6"/>
  <c r="G5143" i="6"/>
  <c r="C5143" i="6"/>
  <c r="G5142" i="6"/>
  <c r="C5142" i="6"/>
  <c r="G5141" i="6"/>
  <c r="C5141" i="6"/>
  <c r="G5140" i="6"/>
  <c r="C5140" i="6"/>
  <c r="G5139" i="6"/>
  <c r="C5139" i="6"/>
  <c r="G5138" i="6"/>
  <c r="C5138" i="6"/>
  <c r="G5137" i="6"/>
  <c r="C5137" i="6"/>
  <c r="G5136" i="6"/>
  <c r="C5136" i="6"/>
  <c r="G5135" i="6"/>
  <c r="C5135" i="6"/>
  <c r="G5134" i="6"/>
  <c r="C5134" i="6"/>
  <c r="G5133" i="6"/>
  <c r="C5133" i="6"/>
  <c r="G5132" i="6"/>
  <c r="C5132" i="6"/>
  <c r="G5131" i="6"/>
  <c r="C5131" i="6"/>
  <c r="G5130" i="6"/>
  <c r="C5130" i="6"/>
  <c r="G5129" i="6"/>
  <c r="C5129" i="6"/>
  <c r="G5128" i="6"/>
  <c r="C5128" i="6"/>
  <c r="G5127" i="6"/>
  <c r="C5127" i="6"/>
  <c r="G5126" i="6"/>
  <c r="C5126" i="6"/>
  <c r="G5125" i="6"/>
  <c r="C5125" i="6"/>
  <c r="G5124" i="6"/>
  <c r="C5124" i="6"/>
  <c r="G5123" i="6"/>
  <c r="C5123" i="6"/>
  <c r="G5122" i="6"/>
  <c r="C5122" i="6"/>
  <c r="G5121" i="6"/>
  <c r="C5121" i="6"/>
  <c r="G5120" i="6"/>
  <c r="C5120" i="6"/>
  <c r="G5119" i="6"/>
  <c r="C5119" i="6"/>
  <c r="G5118" i="6"/>
  <c r="C5118" i="6"/>
  <c r="G5117" i="6"/>
  <c r="C5117" i="6"/>
  <c r="G5116" i="6"/>
  <c r="C5116" i="6"/>
  <c r="G5115" i="6"/>
  <c r="C5115" i="6"/>
  <c r="G5114" i="6"/>
  <c r="C5114" i="6"/>
  <c r="G5113" i="6"/>
  <c r="C5113" i="6"/>
  <c r="G5112" i="6"/>
  <c r="C5112" i="6"/>
  <c r="G5111" i="6"/>
  <c r="C5111" i="6"/>
  <c r="G5110" i="6"/>
  <c r="C5110" i="6"/>
  <c r="G5109" i="6"/>
  <c r="C5109" i="6"/>
  <c r="G5108" i="6"/>
  <c r="C5108" i="6"/>
  <c r="G5107" i="6"/>
  <c r="C5107" i="6"/>
  <c r="G5106" i="6"/>
  <c r="C5106" i="6"/>
  <c r="G5105" i="6"/>
  <c r="C5105" i="6"/>
  <c r="G5104" i="6"/>
  <c r="C5104" i="6"/>
  <c r="G5103" i="6"/>
  <c r="C5103" i="6"/>
  <c r="G5102" i="6"/>
  <c r="C5102" i="6"/>
  <c r="G5101" i="6"/>
  <c r="C5101" i="6"/>
  <c r="G5100" i="6"/>
  <c r="C5100" i="6"/>
  <c r="G5099" i="6"/>
  <c r="C5099" i="6"/>
  <c r="G5098" i="6"/>
  <c r="C5098" i="6"/>
  <c r="G5097" i="6"/>
  <c r="C5097" i="6"/>
  <c r="G5096" i="6"/>
  <c r="C5096" i="6"/>
  <c r="G5095" i="6"/>
  <c r="C5095" i="6"/>
  <c r="G5094" i="6"/>
  <c r="C5094" i="6"/>
  <c r="G5093" i="6"/>
  <c r="C5093" i="6"/>
  <c r="G5092" i="6"/>
  <c r="C5092" i="6"/>
  <c r="G5091" i="6"/>
  <c r="C5091" i="6"/>
  <c r="G5090" i="6"/>
  <c r="C5090" i="6"/>
  <c r="G5089" i="6"/>
  <c r="C5089" i="6"/>
  <c r="G5088" i="6"/>
  <c r="C5088" i="6"/>
  <c r="G5087" i="6"/>
  <c r="C5087" i="6"/>
  <c r="G5086" i="6"/>
  <c r="C5086" i="6"/>
  <c r="G5085" i="6"/>
  <c r="C5085" i="6"/>
  <c r="G5084" i="6"/>
  <c r="C5084" i="6"/>
  <c r="G5083" i="6"/>
  <c r="C5083" i="6"/>
  <c r="G5082" i="6"/>
  <c r="C5082" i="6"/>
  <c r="G5081" i="6"/>
  <c r="C5081" i="6"/>
  <c r="G5080" i="6"/>
  <c r="C5080" i="6"/>
  <c r="G5079" i="6"/>
  <c r="C5079" i="6"/>
  <c r="G5078" i="6"/>
  <c r="C5078" i="6"/>
  <c r="G5077" i="6"/>
  <c r="C5077" i="6"/>
  <c r="G5076" i="6"/>
  <c r="C5076" i="6"/>
  <c r="G5075" i="6"/>
  <c r="C5075" i="6"/>
  <c r="G5074" i="6"/>
  <c r="C5074" i="6"/>
  <c r="G5073" i="6"/>
  <c r="C5073" i="6"/>
  <c r="G5072" i="6"/>
  <c r="C5072" i="6"/>
  <c r="G5071" i="6"/>
  <c r="C5071" i="6"/>
  <c r="G5070" i="6"/>
  <c r="C5070" i="6"/>
  <c r="G5069" i="6"/>
  <c r="C5069" i="6"/>
  <c r="G5068" i="6"/>
  <c r="C5068" i="6"/>
  <c r="G5067" i="6"/>
  <c r="C5067" i="6"/>
  <c r="G5066" i="6"/>
  <c r="C5066" i="6"/>
  <c r="G5065" i="6"/>
  <c r="C5065" i="6"/>
  <c r="G5064" i="6"/>
  <c r="C5064" i="6"/>
  <c r="G5063" i="6"/>
  <c r="C5063" i="6"/>
  <c r="G5062" i="6"/>
  <c r="C5062" i="6"/>
  <c r="G5061" i="6"/>
  <c r="C5061" i="6"/>
  <c r="G5060" i="6"/>
  <c r="C5060" i="6"/>
  <c r="G5059" i="6"/>
  <c r="C5059" i="6"/>
  <c r="G5058" i="6"/>
  <c r="C5058" i="6"/>
  <c r="G5057" i="6"/>
  <c r="C5057" i="6"/>
  <c r="G5056" i="6"/>
  <c r="C5056" i="6"/>
  <c r="G5055" i="6"/>
  <c r="C5055" i="6"/>
  <c r="G5054" i="6"/>
  <c r="C5054" i="6"/>
  <c r="G5053" i="6"/>
  <c r="C5053" i="6"/>
  <c r="G5052" i="6"/>
  <c r="C5052" i="6"/>
  <c r="G5051" i="6"/>
  <c r="C5051" i="6"/>
  <c r="G5050" i="6"/>
  <c r="C5050" i="6"/>
  <c r="G5049" i="6"/>
  <c r="C5049" i="6"/>
  <c r="G5048" i="6"/>
  <c r="C5048" i="6"/>
  <c r="G5047" i="6"/>
  <c r="C5047" i="6"/>
  <c r="G5046" i="6"/>
  <c r="C5046" i="6"/>
  <c r="G5045" i="6"/>
  <c r="C5045" i="6"/>
  <c r="G5044" i="6"/>
  <c r="C5044" i="6"/>
  <c r="G5043" i="6"/>
  <c r="C5043" i="6"/>
  <c r="G5042" i="6"/>
  <c r="C5042" i="6"/>
  <c r="G5041" i="6"/>
  <c r="C5041" i="6"/>
  <c r="G5040" i="6"/>
  <c r="C5040" i="6"/>
  <c r="G5039" i="6"/>
  <c r="C5039" i="6"/>
  <c r="G5038" i="6"/>
  <c r="C5038" i="6"/>
  <c r="G5037" i="6"/>
  <c r="C5037" i="6"/>
  <c r="G5036" i="6"/>
  <c r="C5036" i="6"/>
  <c r="G5035" i="6"/>
  <c r="C5035" i="6"/>
  <c r="G5034" i="6"/>
  <c r="C5034" i="6"/>
  <c r="G5033" i="6"/>
  <c r="C5033" i="6"/>
  <c r="G5032" i="6"/>
  <c r="C5032" i="6"/>
  <c r="G5031" i="6"/>
  <c r="C5031" i="6"/>
  <c r="G5030" i="6"/>
  <c r="C5030" i="6"/>
  <c r="G5029" i="6"/>
  <c r="C5029" i="6"/>
  <c r="G5028" i="6"/>
  <c r="C5028" i="6"/>
  <c r="G5027" i="6"/>
  <c r="C5027" i="6"/>
  <c r="G5026" i="6"/>
  <c r="C5026" i="6"/>
  <c r="G5025" i="6"/>
  <c r="C5025" i="6"/>
  <c r="G5024" i="6"/>
  <c r="C5024" i="6"/>
  <c r="G5023" i="6"/>
  <c r="C5023" i="6"/>
  <c r="G5022" i="6"/>
  <c r="C5022" i="6"/>
  <c r="G5021" i="6"/>
  <c r="C5021" i="6"/>
  <c r="G5020" i="6"/>
  <c r="C5020" i="6"/>
  <c r="G5019" i="6"/>
  <c r="C5019" i="6"/>
  <c r="G5018" i="6"/>
  <c r="C5018" i="6"/>
  <c r="G5017" i="6"/>
  <c r="C5017" i="6"/>
  <c r="G5016" i="6"/>
  <c r="C5016" i="6"/>
  <c r="G5015" i="6"/>
  <c r="C5015" i="6"/>
  <c r="G5014" i="6"/>
  <c r="C5014" i="6"/>
  <c r="G5013" i="6"/>
  <c r="C5013" i="6"/>
  <c r="G5012" i="6"/>
  <c r="C5012" i="6"/>
  <c r="G5011" i="6"/>
  <c r="C5011" i="6"/>
  <c r="G5010" i="6"/>
  <c r="C5010" i="6"/>
  <c r="G5009" i="6"/>
  <c r="C5009" i="6"/>
  <c r="G5008" i="6"/>
  <c r="C5008" i="6"/>
  <c r="G5007" i="6"/>
  <c r="C5007" i="6"/>
  <c r="G5006" i="6"/>
  <c r="C5006" i="6"/>
  <c r="G5005" i="6"/>
  <c r="C5005" i="6"/>
  <c r="G5004" i="6"/>
  <c r="C5004" i="6"/>
  <c r="G5003" i="6"/>
  <c r="C5003" i="6"/>
  <c r="G5002" i="6"/>
  <c r="C5002" i="6"/>
  <c r="G5001" i="6"/>
  <c r="C5001" i="6"/>
  <c r="G5000" i="6"/>
  <c r="C5000" i="6"/>
  <c r="G4999" i="6"/>
  <c r="C4999" i="6"/>
  <c r="G4998" i="6"/>
  <c r="C4998" i="6"/>
  <c r="G4997" i="6"/>
  <c r="C4997" i="6"/>
  <c r="G4996" i="6"/>
  <c r="C4996" i="6"/>
  <c r="G4995" i="6"/>
  <c r="C4995" i="6"/>
  <c r="G4994" i="6"/>
  <c r="C4994" i="6"/>
  <c r="G4993" i="6"/>
  <c r="C4993" i="6"/>
  <c r="G4992" i="6"/>
  <c r="C4992" i="6"/>
  <c r="G4991" i="6"/>
  <c r="C4991" i="6"/>
  <c r="G4990" i="6"/>
  <c r="C4990" i="6"/>
  <c r="G4989" i="6"/>
  <c r="C4989" i="6"/>
  <c r="G4988" i="6"/>
  <c r="C4988" i="6"/>
  <c r="G4987" i="6"/>
  <c r="C4987" i="6"/>
  <c r="G4986" i="6"/>
  <c r="C4986" i="6"/>
  <c r="G4985" i="6"/>
  <c r="C4985" i="6"/>
  <c r="G4984" i="6"/>
  <c r="C4984" i="6"/>
  <c r="G4983" i="6"/>
  <c r="C4983" i="6"/>
  <c r="G4982" i="6"/>
  <c r="C4982" i="6"/>
  <c r="G4981" i="6"/>
  <c r="C4981" i="6"/>
  <c r="G4980" i="6"/>
  <c r="C4980" i="6"/>
  <c r="G4979" i="6"/>
  <c r="C4979" i="6"/>
  <c r="G4978" i="6"/>
  <c r="C4978" i="6"/>
  <c r="G4977" i="6"/>
  <c r="C4977" i="6"/>
  <c r="G4976" i="6"/>
  <c r="C4976" i="6"/>
  <c r="G4975" i="6"/>
  <c r="C4975" i="6"/>
  <c r="G4974" i="6"/>
  <c r="C4974" i="6"/>
  <c r="G4973" i="6"/>
  <c r="C4973" i="6"/>
  <c r="G4972" i="6"/>
  <c r="C4972" i="6"/>
  <c r="G4971" i="6"/>
  <c r="C4971" i="6"/>
  <c r="G4970" i="6"/>
  <c r="C4970" i="6"/>
  <c r="G4969" i="6"/>
  <c r="C4969" i="6"/>
  <c r="G4968" i="6"/>
  <c r="C4968" i="6"/>
  <c r="G4967" i="6"/>
  <c r="C4967" i="6"/>
  <c r="G4966" i="6"/>
  <c r="C4966" i="6"/>
  <c r="G4965" i="6"/>
  <c r="C4965" i="6"/>
  <c r="G4964" i="6"/>
  <c r="C4964" i="6"/>
  <c r="G4963" i="6"/>
  <c r="C4963" i="6"/>
  <c r="G4962" i="6"/>
  <c r="C4962" i="6"/>
  <c r="G4961" i="6"/>
  <c r="C4961" i="6"/>
  <c r="G4960" i="6"/>
  <c r="C4960" i="6"/>
  <c r="G4959" i="6"/>
  <c r="C4959" i="6"/>
  <c r="G4958" i="6"/>
  <c r="C4958" i="6"/>
  <c r="G4957" i="6"/>
  <c r="C4957" i="6"/>
  <c r="G4956" i="6"/>
  <c r="C4956" i="6"/>
  <c r="G4955" i="6"/>
  <c r="C4955" i="6"/>
  <c r="G4954" i="6"/>
  <c r="C4954" i="6"/>
  <c r="G4953" i="6"/>
  <c r="C4953" i="6"/>
  <c r="G4952" i="6"/>
  <c r="C4952" i="6"/>
  <c r="G4951" i="6"/>
  <c r="C4951" i="6"/>
  <c r="G4950" i="6"/>
  <c r="C4950" i="6"/>
  <c r="G4949" i="6"/>
  <c r="C4949" i="6"/>
  <c r="G4948" i="6"/>
  <c r="C4948" i="6"/>
  <c r="G4947" i="6"/>
  <c r="C4947" i="6"/>
  <c r="G4946" i="6"/>
  <c r="C4946" i="6"/>
  <c r="G4945" i="6"/>
  <c r="C4945" i="6"/>
  <c r="G4944" i="6"/>
  <c r="C4944" i="6"/>
  <c r="G4943" i="6"/>
  <c r="C4943" i="6"/>
  <c r="G4942" i="6"/>
  <c r="C4942" i="6"/>
  <c r="G4941" i="6"/>
  <c r="C4941" i="6"/>
  <c r="G4940" i="6"/>
  <c r="C4940" i="6"/>
  <c r="G4939" i="6"/>
  <c r="C4939" i="6"/>
  <c r="G4938" i="6"/>
  <c r="C4938" i="6"/>
  <c r="G4937" i="6"/>
  <c r="C4937" i="6"/>
  <c r="G4936" i="6"/>
  <c r="C4936" i="6"/>
  <c r="G4935" i="6"/>
  <c r="C4935" i="6"/>
  <c r="G4934" i="6"/>
  <c r="C4934" i="6"/>
  <c r="G4933" i="6"/>
  <c r="C4933" i="6"/>
  <c r="G4932" i="6"/>
  <c r="C4932" i="6"/>
  <c r="G4931" i="6"/>
  <c r="C4931" i="6"/>
  <c r="G4930" i="6"/>
  <c r="C4930" i="6"/>
  <c r="G4929" i="6"/>
  <c r="C4929" i="6"/>
  <c r="G4928" i="6"/>
  <c r="C4928" i="6"/>
  <c r="G4927" i="6"/>
  <c r="C4927" i="6"/>
  <c r="G4926" i="6"/>
  <c r="C4926" i="6"/>
  <c r="G4925" i="6"/>
  <c r="C4925" i="6"/>
  <c r="G4924" i="6"/>
  <c r="C4924" i="6"/>
  <c r="G4923" i="6"/>
  <c r="C4923" i="6"/>
  <c r="G4922" i="6"/>
  <c r="C4922" i="6"/>
  <c r="G4921" i="6"/>
  <c r="C4921" i="6"/>
  <c r="G4920" i="6"/>
  <c r="C4920" i="6"/>
  <c r="G4919" i="6"/>
  <c r="C4919" i="6"/>
  <c r="G4918" i="6"/>
  <c r="C4918" i="6"/>
  <c r="G4917" i="6"/>
  <c r="C4917" i="6"/>
  <c r="G4916" i="6"/>
  <c r="C4916" i="6"/>
  <c r="G4915" i="6"/>
  <c r="C4915" i="6"/>
  <c r="G4914" i="6"/>
  <c r="C4914" i="6"/>
  <c r="G4913" i="6"/>
  <c r="C4913" i="6"/>
  <c r="G4912" i="6"/>
  <c r="C4912" i="6"/>
  <c r="G4911" i="6"/>
  <c r="C4911" i="6"/>
  <c r="G4910" i="6"/>
  <c r="C4910" i="6"/>
  <c r="G4909" i="6"/>
  <c r="C4909" i="6"/>
  <c r="G4908" i="6"/>
  <c r="C4908" i="6"/>
  <c r="G4907" i="6"/>
  <c r="C4907" i="6"/>
  <c r="G4906" i="6"/>
  <c r="C4906" i="6"/>
  <c r="G4905" i="6"/>
  <c r="C4905" i="6"/>
  <c r="G4904" i="6"/>
  <c r="C4904" i="6"/>
  <c r="G4903" i="6"/>
  <c r="C4903" i="6"/>
  <c r="G4902" i="6"/>
  <c r="C4902" i="6"/>
  <c r="G4901" i="6"/>
  <c r="C4901" i="6"/>
  <c r="G4900" i="6"/>
  <c r="C4900" i="6"/>
  <c r="G4899" i="6"/>
  <c r="C4899" i="6"/>
  <c r="G4898" i="6"/>
  <c r="C4898" i="6"/>
  <c r="G4897" i="6"/>
  <c r="C4897" i="6"/>
  <c r="G4896" i="6"/>
  <c r="C4896" i="6"/>
  <c r="G4895" i="6"/>
  <c r="C4895" i="6"/>
  <c r="G4894" i="6"/>
  <c r="C4894" i="6"/>
  <c r="G4893" i="6"/>
  <c r="C4893" i="6"/>
  <c r="G4892" i="6"/>
  <c r="C4892" i="6"/>
  <c r="G4891" i="6"/>
  <c r="C4891" i="6"/>
  <c r="G4890" i="6"/>
  <c r="C4890" i="6"/>
  <c r="G4889" i="6"/>
  <c r="C4889" i="6"/>
  <c r="G4888" i="6"/>
  <c r="C4888" i="6"/>
  <c r="G4887" i="6"/>
  <c r="C4887" i="6"/>
  <c r="G4886" i="6"/>
  <c r="C4886" i="6"/>
  <c r="G4885" i="6"/>
  <c r="C4885" i="6"/>
  <c r="G4884" i="6"/>
  <c r="C4884" i="6"/>
  <c r="G4883" i="6"/>
  <c r="C4883" i="6"/>
  <c r="G4882" i="6"/>
  <c r="C4882" i="6"/>
  <c r="G4881" i="6"/>
  <c r="C4881" i="6"/>
  <c r="G4880" i="6"/>
  <c r="C4880" i="6"/>
  <c r="G4879" i="6"/>
  <c r="C4879" i="6"/>
  <c r="G4878" i="6"/>
  <c r="C4878" i="6"/>
  <c r="G4877" i="6"/>
  <c r="C4877" i="6"/>
  <c r="G4876" i="6"/>
  <c r="C4876" i="6"/>
  <c r="G4875" i="6"/>
  <c r="C4875" i="6"/>
  <c r="G4874" i="6"/>
  <c r="C4874" i="6"/>
  <c r="G4873" i="6"/>
  <c r="C4873" i="6"/>
  <c r="G4872" i="6"/>
  <c r="C4872" i="6"/>
  <c r="G4871" i="6"/>
  <c r="C4871" i="6"/>
  <c r="G4870" i="6"/>
  <c r="C4870" i="6"/>
  <c r="G4869" i="6"/>
  <c r="C4869" i="6"/>
  <c r="G4868" i="6"/>
  <c r="C4868" i="6"/>
  <c r="G4867" i="6"/>
  <c r="C4867" i="6"/>
  <c r="G4866" i="6"/>
  <c r="C4866" i="6"/>
  <c r="G4865" i="6"/>
  <c r="C4865" i="6"/>
  <c r="G4864" i="6"/>
  <c r="C4864" i="6"/>
  <c r="G4863" i="6"/>
  <c r="C4863" i="6"/>
  <c r="G4862" i="6"/>
  <c r="C4862" i="6"/>
  <c r="G4861" i="6"/>
  <c r="C4861" i="6"/>
  <c r="G4860" i="6"/>
  <c r="C4860" i="6"/>
  <c r="G4859" i="6"/>
  <c r="C4859" i="6"/>
  <c r="G4858" i="6"/>
  <c r="C4858" i="6"/>
  <c r="G4857" i="6"/>
  <c r="C4857" i="6"/>
  <c r="G4856" i="6"/>
  <c r="C4856" i="6"/>
  <c r="G4855" i="6"/>
  <c r="C4855" i="6"/>
  <c r="G4854" i="6"/>
  <c r="C4854" i="6"/>
  <c r="G4853" i="6"/>
  <c r="C4853" i="6"/>
  <c r="G4852" i="6"/>
  <c r="C4852" i="6"/>
  <c r="G4851" i="6"/>
  <c r="C4851" i="6"/>
  <c r="G4850" i="6"/>
  <c r="C4850" i="6"/>
  <c r="G4849" i="6"/>
  <c r="C4849" i="6"/>
  <c r="G4848" i="6"/>
  <c r="C4848" i="6"/>
  <c r="G4847" i="6"/>
  <c r="C4847" i="6"/>
  <c r="G4846" i="6"/>
  <c r="C4846" i="6"/>
  <c r="G4845" i="6"/>
  <c r="C4845" i="6"/>
  <c r="G4844" i="6"/>
  <c r="C4844" i="6"/>
  <c r="G4843" i="6"/>
  <c r="C4843" i="6"/>
  <c r="G4842" i="6"/>
  <c r="C4842" i="6"/>
  <c r="G4841" i="6"/>
  <c r="C4841" i="6"/>
  <c r="G4840" i="6"/>
  <c r="C4840" i="6"/>
  <c r="G4839" i="6"/>
  <c r="C4839" i="6"/>
  <c r="G4838" i="6"/>
  <c r="C4838" i="6"/>
  <c r="G4837" i="6"/>
  <c r="C4837" i="6"/>
  <c r="G4836" i="6"/>
  <c r="C4836" i="6"/>
  <c r="G4835" i="6"/>
  <c r="C4835" i="6"/>
  <c r="G4834" i="6"/>
  <c r="C4834" i="6"/>
  <c r="G4833" i="6"/>
  <c r="C4833" i="6"/>
  <c r="G4832" i="6"/>
  <c r="C4832" i="6"/>
  <c r="G4831" i="6"/>
  <c r="C4831" i="6"/>
  <c r="G4830" i="6"/>
  <c r="C4830" i="6"/>
  <c r="G4829" i="6"/>
  <c r="C4829" i="6"/>
  <c r="G4828" i="6"/>
  <c r="C4828" i="6"/>
  <c r="G4827" i="6"/>
  <c r="C4827" i="6"/>
  <c r="G4826" i="6"/>
  <c r="C4826" i="6"/>
  <c r="G4825" i="6"/>
  <c r="C4825" i="6"/>
  <c r="G4824" i="6"/>
  <c r="C4824" i="6"/>
  <c r="G4823" i="6"/>
  <c r="C4823" i="6"/>
  <c r="G4822" i="6"/>
  <c r="C4822" i="6"/>
  <c r="G4821" i="6"/>
  <c r="C4821" i="6"/>
  <c r="G4820" i="6"/>
  <c r="C4820" i="6"/>
  <c r="G4819" i="6"/>
  <c r="C4819" i="6"/>
  <c r="G4818" i="6"/>
  <c r="C4818" i="6"/>
  <c r="G4817" i="6"/>
  <c r="C4817" i="6"/>
  <c r="G4816" i="6"/>
  <c r="C4816" i="6"/>
  <c r="G4815" i="6"/>
  <c r="C4815" i="6"/>
  <c r="G4814" i="6"/>
  <c r="C4814" i="6"/>
  <c r="G4813" i="6"/>
  <c r="C4813" i="6"/>
  <c r="G4812" i="6"/>
  <c r="C4812" i="6"/>
  <c r="G4811" i="6"/>
  <c r="C4811" i="6"/>
  <c r="G4810" i="6"/>
  <c r="C4810" i="6"/>
  <c r="G4809" i="6"/>
  <c r="C4809" i="6"/>
  <c r="G4808" i="6"/>
  <c r="C4808" i="6"/>
  <c r="G4807" i="6"/>
  <c r="C4807" i="6"/>
  <c r="G4806" i="6"/>
  <c r="C4806" i="6"/>
  <c r="G4805" i="6"/>
  <c r="C4805" i="6"/>
  <c r="G4804" i="6"/>
  <c r="C4804" i="6"/>
  <c r="G4803" i="6"/>
  <c r="C4803" i="6"/>
  <c r="G4802" i="6"/>
  <c r="C4802" i="6"/>
  <c r="G4801" i="6"/>
  <c r="C4801" i="6"/>
  <c r="G4800" i="6"/>
  <c r="C4800" i="6"/>
  <c r="G4799" i="6"/>
  <c r="C4799" i="6"/>
  <c r="G4798" i="6"/>
  <c r="C4798" i="6"/>
  <c r="G4797" i="6"/>
  <c r="C4797" i="6"/>
  <c r="G4796" i="6"/>
  <c r="C4796" i="6"/>
  <c r="G4795" i="6"/>
  <c r="C4795" i="6"/>
  <c r="G4794" i="6"/>
  <c r="C4794" i="6"/>
  <c r="G4793" i="6"/>
  <c r="C4793" i="6"/>
  <c r="G4792" i="6"/>
  <c r="C4792" i="6"/>
  <c r="G4791" i="6"/>
  <c r="C4791" i="6"/>
  <c r="G4790" i="6"/>
  <c r="C4790" i="6"/>
  <c r="G4789" i="6"/>
  <c r="C4789" i="6"/>
  <c r="G4788" i="6"/>
  <c r="C4788" i="6"/>
  <c r="G4787" i="6"/>
  <c r="C4787" i="6"/>
  <c r="G4786" i="6"/>
  <c r="C4786" i="6"/>
  <c r="G4785" i="6"/>
  <c r="C4785" i="6"/>
  <c r="G4784" i="6"/>
  <c r="C4784" i="6"/>
  <c r="G4783" i="6"/>
  <c r="C4783" i="6"/>
  <c r="G4782" i="6"/>
  <c r="C4782" i="6"/>
  <c r="G4781" i="6"/>
  <c r="C4781" i="6"/>
  <c r="G4780" i="6"/>
  <c r="C4780" i="6"/>
  <c r="G4779" i="6"/>
  <c r="C4779" i="6"/>
  <c r="G4778" i="6"/>
  <c r="C4778" i="6"/>
  <c r="G4777" i="6"/>
  <c r="C4777" i="6"/>
  <c r="G4776" i="6"/>
  <c r="C4776" i="6"/>
  <c r="G4775" i="6"/>
  <c r="C4775" i="6"/>
  <c r="G4774" i="6"/>
  <c r="C4774" i="6"/>
  <c r="G4773" i="6"/>
  <c r="C4773" i="6"/>
  <c r="G4772" i="6"/>
  <c r="C4772" i="6"/>
  <c r="G4771" i="6"/>
  <c r="C4771" i="6"/>
  <c r="G4770" i="6"/>
  <c r="C4770" i="6"/>
  <c r="G4769" i="6"/>
  <c r="C4769" i="6"/>
  <c r="G4768" i="6"/>
  <c r="C4768" i="6"/>
  <c r="G4767" i="6"/>
  <c r="C4767" i="6"/>
  <c r="G4766" i="6"/>
  <c r="C4766" i="6"/>
  <c r="G4765" i="6"/>
  <c r="C4765" i="6"/>
  <c r="G4764" i="6"/>
  <c r="C4764" i="6"/>
  <c r="G4763" i="6"/>
  <c r="C4763" i="6"/>
  <c r="G4762" i="6"/>
  <c r="C4762" i="6"/>
  <c r="G4761" i="6"/>
  <c r="C4761" i="6"/>
  <c r="G4760" i="6"/>
  <c r="C4760" i="6"/>
  <c r="G4759" i="6"/>
  <c r="C4759" i="6"/>
  <c r="G4758" i="6"/>
  <c r="C4758" i="6"/>
  <c r="G4757" i="6"/>
  <c r="C4757" i="6"/>
  <c r="G4756" i="6"/>
  <c r="C4756" i="6"/>
  <c r="G4755" i="6"/>
  <c r="C4755" i="6"/>
  <c r="G4754" i="6"/>
  <c r="C4754" i="6"/>
  <c r="G4753" i="6"/>
  <c r="C4753" i="6"/>
  <c r="G4752" i="6"/>
  <c r="C4752" i="6"/>
  <c r="G4751" i="6"/>
  <c r="C4751" i="6"/>
  <c r="G4750" i="6"/>
  <c r="C4750" i="6"/>
  <c r="G4749" i="6"/>
  <c r="C4749" i="6"/>
  <c r="G4748" i="6"/>
  <c r="C4748" i="6"/>
  <c r="G4747" i="6"/>
  <c r="C4747" i="6"/>
  <c r="G4746" i="6"/>
  <c r="C4746" i="6"/>
  <c r="G4745" i="6"/>
  <c r="C4745" i="6"/>
  <c r="G4744" i="6"/>
  <c r="C4744" i="6"/>
  <c r="G4743" i="6"/>
  <c r="C4743" i="6"/>
  <c r="G4742" i="6"/>
  <c r="C4742" i="6"/>
  <c r="G4741" i="6"/>
  <c r="C4741" i="6"/>
  <c r="G4740" i="6"/>
  <c r="C4740" i="6"/>
  <c r="G4739" i="6"/>
  <c r="C4739" i="6"/>
  <c r="G4738" i="6"/>
  <c r="C4738" i="6"/>
  <c r="G4737" i="6"/>
  <c r="C4737" i="6"/>
  <c r="G4736" i="6"/>
  <c r="C4736" i="6"/>
  <c r="G4735" i="6"/>
  <c r="C4735" i="6"/>
  <c r="G4734" i="6"/>
  <c r="C4734" i="6"/>
  <c r="G4733" i="6"/>
  <c r="C4733" i="6"/>
  <c r="G4732" i="6"/>
  <c r="C4732" i="6"/>
  <c r="G4731" i="6"/>
  <c r="C4731" i="6"/>
  <c r="G4730" i="6"/>
  <c r="C4730" i="6"/>
  <c r="G4729" i="6"/>
  <c r="C4729" i="6"/>
  <c r="G4728" i="6"/>
  <c r="C4728" i="6"/>
  <c r="G4727" i="6"/>
  <c r="C4727" i="6"/>
  <c r="G4726" i="6"/>
  <c r="C4726" i="6"/>
  <c r="G4725" i="6"/>
  <c r="C4725" i="6"/>
  <c r="G4724" i="6"/>
  <c r="C4724" i="6"/>
  <c r="G4723" i="6"/>
  <c r="C4723" i="6"/>
  <c r="G4722" i="6"/>
  <c r="C4722" i="6"/>
  <c r="G4721" i="6"/>
  <c r="C4721" i="6"/>
  <c r="G4720" i="6"/>
  <c r="C4720" i="6"/>
  <c r="G4719" i="6"/>
  <c r="C4719" i="6"/>
  <c r="G4718" i="6"/>
  <c r="C4718" i="6"/>
  <c r="G4717" i="6"/>
  <c r="C4717" i="6"/>
  <c r="G4716" i="6"/>
  <c r="C4716" i="6"/>
  <c r="G4715" i="6"/>
  <c r="C4715" i="6"/>
  <c r="G4714" i="6"/>
  <c r="C4714" i="6"/>
  <c r="G4713" i="6"/>
  <c r="C4713" i="6"/>
  <c r="G4712" i="6"/>
  <c r="C4712" i="6"/>
  <c r="G4711" i="6"/>
  <c r="C4711" i="6"/>
  <c r="G4710" i="6"/>
  <c r="C4710" i="6"/>
  <c r="G4709" i="6"/>
  <c r="C4709" i="6"/>
  <c r="G4708" i="6"/>
  <c r="C4708" i="6"/>
  <c r="G4707" i="6"/>
  <c r="C4707" i="6"/>
  <c r="G4706" i="6"/>
  <c r="C4706" i="6"/>
  <c r="G4705" i="6"/>
  <c r="C4705" i="6"/>
  <c r="G4704" i="6"/>
  <c r="C4704" i="6"/>
  <c r="G4703" i="6"/>
  <c r="C4703" i="6"/>
  <c r="G4702" i="6"/>
  <c r="C4702" i="6"/>
  <c r="G4701" i="6"/>
  <c r="C4701" i="6"/>
  <c r="G4700" i="6"/>
  <c r="C4700" i="6"/>
  <c r="G4699" i="6"/>
  <c r="C4699" i="6"/>
  <c r="G4698" i="6"/>
  <c r="C4698" i="6"/>
  <c r="G4697" i="6"/>
  <c r="C4697" i="6"/>
  <c r="G4696" i="6"/>
  <c r="C4696" i="6"/>
  <c r="G4695" i="6"/>
  <c r="C4695" i="6"/>
  <c r="G4694" i="6"/>
  <c r="C4694" i="6"/>
  <c r="G4693" i="6"/>
  <c r="C4693" i="6"/>
  <c r="G4692" i="6"/>
  <c r="C4692" i="6"/>
  <c r="G4691" i="6"/>
  <c r="C4691" i="6"/>
  <c r="G4690" i="6"/>
  <c r="C4690" i="6"/>
  <c r="G4689" i="6"/>
  <c r="C4689" i="6"/>
  <c r="G4688" i="6"/>
  <c r="C4688" i="6"/>
  <c r="G4687" i="6"/>
  <c r="C4687" i="6"/>
  <c r="G4686" i="6"/>
  <c r="C4686" i="6"/>
  <c r="G4685" i="6"/>
  <c r="C4685" i="6"/>
  <c r="G4684" i="6"/>
  <c r="C4684" i="6"/>
  <c r="G4683" i="6"/>
  <c r="C4683" i="6"/>
  <c r="G4682" i="6"/>
  <c r="C4682" i="6"/>
  <c r="G4681" i="6"/>
  <c r="C4681" i="6"/>
  <c r="G4680" i="6"/>
  <c r="C4680" i="6"/>
  <c r="G4679" i="6"/>
  <c r="C4679" i="6"/>
  <c r="G4678" i="6"/>
  <c r="C4678" i="6"/>
  <c r="G4677" i="6"/>
  <c r="C4677" i="6"/>
  <c r="G4676" i="6"/>
  <c r="C4676" i="6"/>
  <c r="G4675" i="6"/>
  <c r="C4675" i="6"/>
  <c r="G4674" i="6"/>
  <c r="C4674" i="6"/>
  <c r="G4673" i="6"/>
  <c r="C4673" i="6"/>
  <c r="G4672" i="6"/>
  <c r="C4672" i="6"/>
  <c r="G4671" i="6"/>
  <c r="C4671" i="6"/>
  <c r="G4670" i="6"/>
  <c r="C4670" i="6"/>
  <c r="G4669" i="6"/>
  <c r="C4669" i="6"/>
  <c r="G4668" i="6"/>
  <c r="C4668" i="6"/>
  <c r="G4667" i="6"/>
  <c r="C4667" i="6"/>
  <c r="G4666" i="6"/>
  <c r="C4666" i="6"/>
  <c r="G4665" i="6"/>
  <c r="C4665" i="6"/>
  <c r="G4664" i="6"/>
  <c r="C4664" i="6"/>
  <c r="G4663" i="6"/>
  <c r="C4663" i="6"/>
  <c r="G4662" i="6"/>
  <c r="C4662" i="6"/>
  <c r="G4661" i="6"/>
  <c r="C4661" i="6"/>
  <c r="G4660" i="6"/>
  <c r="C4660" i="6"/>
  <c r="G4659" i="6"/>
  <c r="C4659" i="6"/>
  <c r="G4658" i="6"/>
  <c r="C4658" i="6"/>
  <c r="G4657" i="6"/>
  <c r="C4657" i="6"/>
  <c r="G4656" i="6"/>
  <c r="C4656" i="6"/>
  <c r="G4655" i="6"/>
  <c r="C4655" i="6"/>
  <c r="G4654" i="6"/>
  <c r="C4654" i="6"/>
  <c r="G4653" i="6"/>
  <c r="C4653" i="6"/>
  <c r="G4652" i="6"/>
  <c r="C4652" i="6"/>
  <c r="G4651" i="6"/>
  <c r="C4651" i="6"/>
  <c r="G4650" i="6"/>
  <c r="C4650" i="6"/>
  <c r="G4649" i="6"/>
  <c r="C4649" i="6"/>
  <c r="G4648" i="6"/>
  <c r="C4648" i="6"/>
  <c r="G4647" i="6"/>
  <c r="C4647" i="6"/>
  <c r="G4646" i="6"/>
  <c r="C4646" i="6"/>
  <c r="G4645" i="6"/>
  <c r="C4645" i="6"/>
  <c r="G4644" i="6"/>
  <c r="C4644" i="6"/>
  <c r="G4643" i="6"/>
  <c r="C4643" i="6"/>
  <c r="G4642" i="6"/>
  <c r="C4642" i="6"/>
  <c r="G4641" i="6"/>
  <c r="C4641" i="6"/>
  <c r="G4640" i="6"/>
  <c r="C4640" i="6"/>
  <c r="G4639" i="6"/>
  <c r="C4639" i="6"/>
  <c r="G4638" i="6"/>
  <c r="C4638" i="6"/>
  <c r="G4637" i="6"/>
  <c r="C4637" i="6"/>
  <c r="G4636" i="6"/>
  <c r="C4636" i="6"/>
  <c r="G4635" i="6"/>
  <c r="C4635" i="6"/>
  <c r="G4634" i="6"/>
  <c r="C4634" i="6"/>
  <c r="G4633" i="6"/>
  <c r="C4633" i="6"/>
  <c r="G4632" i="6"/>
  <c r="C4632" i="6"/>
  <c r="G4631" i="6"/>
  <c r="C4631" i="6"/>
  <c r="G4630" i="6"/>
  <c r="C4630" i="6"/>
  <c r="G4629" i="6"/>
  <c r="C4629" i="6"/>
  <c r="G4628" i="6"/>
  <c r="C4628" i="6"/>
  <c r="G4627" i="6"/>
  <c r="C4627" i="6"/>
  <c r="G4626" i="6"/>
  <c r="C4626" i="6"/>
  <c r="G4625" i="6"/>
  <c r="C4625" i="6"/>
  <c r="G4624" i="6"/>
  <c r="C4624" i="6"/>
  <c r="G4623" i="6"/>
  <c r="C4623" i="6"/>
  <c r="G4622" i="6"/>
  <c r="C4622" i="6"/>
  <c r="G4621" i="6"/>
  <c r="C4621" i="6"/>
  <c r="G4620" i="6"/>
  <c r="C4620" i="6"/>
  <c r="G4619" i="6"/>
  <c r="C4619" i="6"/>
  <c r="G4618" i="6"/>
  <c r="C4618" i="6"/>
  <c r="G4617" i="6"/>
  <c r="C4617" i="6"/>
  <c r="G4616" i="6"/>
  <c r="C4616" i="6"/>
  <c r="G4615" i="6"/>
  <c r="C4615" i="6"/>
  <c r="G4614" i="6"/>
  <c r="C4614" i="6"/>
  <c r="G4613" i="6"/>
  <c r="C4613" i="6"/>
  <c r="G4612" i="6"/>
  <c r="C4612" i="6"/>
  <c r="G4611" i="6"/>
  <c r="C4611" i="6"/>
  <c r="G4610" i="6"/>
  <c r="C4610" i="6"/>
  <c r="G4609" i="6"/>
  <c r="C4609" i="6"/>
  <c r="G4608" i="6"/>
  <c r="C4608" i="6"/>
  <c r="G4607" i="6"/>
  <c r="C4607" i="6"/>
  <c r="G4606" i="6"/>
  <c r="C4606" i="6"/>
  <c r="G4605" i="6"/>
  <c r="C4605" i="6"/>
  <c r="G4604" i="6"/>
  <c r="C4604" i="6"/>
  <c r="G4603" i="6"/>
  <c r="C4603" i="6"/>
  <c r="G4602" i="6"/>
  <c r="C4602" i="6"/>
  <c r="G4601" i="6"/>
  <c r="C4601" i="6"/>
  <c r="G4600" i="6"/>
  <c r="C4600" i="6"/>
  <c r="G4599" i="6"/>
  <c r="C4599" i="6"/>
  <c r="G4598" i="6"/>
  <c r="C4598" i="6"/>
  <c r="G4597" i="6"/>
  <c r="C4597" i="6"/>
  <c r="G4596" i="6"/>
  <c r="C4596" i="6"/>
  <c r="G4595" i="6"/>
  <c r="C4595" i="6"/>
  <c r="G4594" i="6"/>
  <c r="C4594" i="6"/>
  <c r="G4593" i="6"/>
  <c r="C4593" i="6"/>
  <c r="G4592" i="6"/>
  <c r="C4592" i="6"/>
  <c r="G4591" i="6"/>
  <c r="C4591" i="6"/>
  <c r="G4590" i="6"/>
  <c r="C4590" i="6"/>
  <c r="G4589" i="6"/>
  <c r="C4589" i="6"/>
  <c r="G4588" i="6"/>
  <c r="C4588" i="6"/>
  <c r="G4587" i="6"/>
  <c r="C4587" i="6"/>
  <c r="G4586" i="6"/>
  <c r="C4586" i="6"/>
  <c r="G4585" i="6"/>
  <c r="C4585" i="6"/>
  <c r="G4584" i="6"/>
  <c r="C4584" i="6"/>
  <c r="G4583" i="6"/>
  <c r="C4583" i="6"/>
  <c r="G4582" i="6"/>
  <c r="C4582" i="6"/>
  <c r="G4581" i="6"/>
  <c r="C4581" i="6"/>
  <c r="G4580" i="6"/>
  <c r="C4580" i="6"/>
  <c r="G4579" i="6"/>
  <c r="C4579" i="6"/>
  <c r="G4578" i="6"/>
  <c r="C4578" i="6"/>
  <c r="G4577" i="6"/>
  <c r="C4577" i="6"/>
  <c r="G4576" i="6"/>
  <c r="C4576" i="6"/>
  <c r="G4575" i="6"/>
  <c r="C4575" i="6"/>
  <c r="G4574" i="6"/>
  <c r="C4574" i="6"/>
  <c r="G4573" i="6"/>
  <c r="C4573" i="6"/>
  <c r="G4572" i="6"/>
  <c r="C4572" i="6"/>
  <c r="G4571" i="6"/>
  <c r="C4571" i="6"/>
  <c r="G4570" i="6"/>
  <c r="C4570" i="6"/>
  <c r="G4569" i="6"/>
  <c r="C4569" i="6"/>
  <c r="G4568" i="6"/>
  <c r="C4568" i="6"/>
  <c r="G4567" i="6"/>
  <c r="C4567" i="6"/>
  <c r="G4566" i="6"/>
  <c r="C4566" i="6"/>
  <c r="G4565" i="6"/>
  <c r="C4565" i="6"/>
  <c r="G4564" i="6"/>
  <c r="C4564" i="6"/>
  <c r="G4563" i="6"/>
  <c r="C4563" i="6"/>
  <c r="G4562" i="6"/>
  <c r="C4562" i="6"/>
  <c r="G4561" i="6"/>
  <c r="C4561" i="6"/>
  <c r="G4560" i="6"/>
  <c r="C4560" i="6"/>
  <c r="G4559" i="6"/>
  <c r="C4559" i="6"/>
  <c r="G4558" i="6"/>
  <c r="C4558" i="6"/>
  <c r="G4557" i="6"/>
  <c r="C4557" i="6"/>
  <c r="G4556" i="6"/>
  <c r="C4556" i="6"/>
  <c r="G4555" i="6"/>
  <c r="C4555" i="6"/>
  <c r="G4554" i="6"/>
  <c r="C4554" i="6"/>
  <c r="G4553" i="6"/>
  <c r="C4553" i="6"/>
  <c r="G4552" i="6"/>
  <c r="C4552" i="6"/>
  <c r="G4551" i="6"/>
  <c r="C4551" i="6"/>
  <c r="G4550" i="6"/>
  <c r="C4550" i="6"/>
  <c r="G4549" i="6"/>
  <c r="C4549" i="6"/>
  <c r="G4548" i="6"/>
  <c r="C4548" i="6"/>
  <c r="G4547" i="6"/>
  <c r="C4547" i="6"/>
  <c r="G4546" i="6"/>
  <c r="C4546" i="6"/>
  <c r="G4545" i="6"/>
  <c r="C4545" i="6"/>
  <c r="G4544" i="6"/>
  <c r="C4544" i="6"/>
  <c r="G4543" i="6"/>
  <c r="C4543" i="6"/>
  <c r="G4542" i="6"/>
  <c r="C4542" i="6"/>
  <c r="G4541" i="6"/>
  <c r="C4541" i="6"/>
  <c r="G4540" i="6"/>
  <c r="C4540" i="6"/>
  <c r="G4539" i="6"/>
  <c r="C4539" i="6"/>
  <c r="G4538" i="6"/>
  <c r="C4538" i="6"/>
  <c r="G4537" i="6"/>
  <c r="C4537" i="6"/>
  <c r="G4536" i="6"/>
  <c r="C4536" i="6"/>
  <c r="G4535" i="6"/>
  <c r="C4535" i="6"/>
  <c r="G4534" i="6"/>
  <c r="C4534" i="6"/>
  <c r="G4533" i="6"/>
  <c r="C4533" i="6"/>
  <c r="G4532" i="6"/>
  <c r="C4532" i="6"/>
  <c r="G4531" i="6"/>
  <c r="C4531" i="6"/>
  <c r="G4530" i="6"/>
  <c r="C4530" i="6"/>
  <c r="G4529" i="6"/>
  <c r="C4529" i="6"/>
  <c r="G4528" i="6"/>
  <c r="C4528" i="6"/>
  <c r="G4527" i="6"/>
  <c r="C4527" i="6"/>
  <c r="G4526" i="6"/>
  <c r="C4526" i="6"/>
  <c r="G4525" i="6"/>
  <c r="C4525" i="6"/>
  <c r="G4524" i="6"/>
  <c r="C4524" i="6"/>
  <c r="G4523" i="6"/>
  <c r="C4523" i="6"/>
  <c r="G4522" i="6"/>
  <c r="C4522" i="6"/>
  <c r="G4521" i="6"/>
  <c r="C4521" i="6"/>
  <c r="G4520" i="6"/>
  <c r="C4520" i="6"/>
  <c r="G4519" i="6"/>
  <c r="C4519" i="6"/>
  <c r="G4518" i="6"/>
  <c r="C4518" i="6"/>
  <c r="G4517" i="6"/>
  <c r="C4517" i="6"/>
  <c r="G4516" i="6"/>
  <c r="C4516" i="6"/>
  <c r="G4515" i="6"/>
  <c r="C4515" i="6"/>
  <c r="G4514" i="6"/>
  <c r="C4514" i="6"/>
  <c r="G4513" i="6"/>
  <c r="C4513" i="6"/>
  <c r="G4512" i="6"/>
  <c r="C4512" i="6"/>
  <c r="G4511" i="6"/>
  <c r="C4511" i="6"/>
  <c r="G4510" i="6"/>
  <c r="C4510" i="6"/>
  <c r="G4509" i="6"/>
  <c r="C4509" i="6"/>
  <c r="G4508" i="6"/>
  <c r="C4508" i="6"/>
  <c r="G4507" i="6"/>
  <c r="C4507" i="6"/>
  <c r="G4506" i="6"/>
  <c r="C4506" i="6"/>
  <c r="G4505" i="6"/>
  <c r="C4505" i="6"/>
  <c r="G4504" i="6"/>
  <c r="C4504" i="6"/>
  <c r="G4503" i="6"/>
  <c r="C4503" i="6"/>
  <c r="G4502" i="6"/>
  <c r="C4502" i="6"/>
  <c r="G4501" i="6"/>
  <c r="C4501" i="6"/>
  <c r="G4500" i="6"/>
  <c r="C4500" i="6"/>
  <c r="G4499" i="6"/>
  <c r="C4499" i="6"/>
  <c r="G4498" i="6"/>
  <c r="C4498" i="6"/>
  <c r="G4497" i="6"/>
  <c r="C4497" i="6"/>
  <c r="G4496" i="6"/>
  <c r="C4496" i="6"/>
  <c r="G4495" i="6"/>
  <c r="C4495" i="6"/>
  <c r="G4494" i="6"/>
  <c r="C4494" i="6"/>
  <c r="G4493" i="6"/>
  <c r="C4493" i="6"/>
  <c r="G4492" i="6"/>
  <c r="C4492" i="6"/>
  <c r="G4491" i="6"/>
  <c r="C4491" i="6"/>
  <c r="G4490" i="6"/>
  <c r="C4490" i="6"/>
  <c r="G4489" i="6"/>
  <c r="C4489" i="6"/>
  <c r="G4488" i="6"/>
  <c r="C4488" i="6"/>
  <c r="G4487" i="6"/>
  <c r="C4487" i="6"/>
  <c r="G4486" i="6"/>
  <c r="C4486" i="6"/>
  <c r="G4485" i="6"/>
  <c r="C4485" i="6"/>
  <c r="G4484" i="6"/>
  <c r="C4484" i="6"/>
  <c r="G4483" i="6"/>
  <c r="C4483" i="6"/>
  <c r="G4482" i="6"/>
  <c r="C4482" i="6"/>
  <c r="G4481" i="6"/>
  <c r="C4481" i="6"/>
  <c r="G4480" i="6"/>
  <c r="C4480" i="6"/>
  <c r="G4479" i="6"/>
  <c r="C4479" i="6"/>
  <c r="G4478" i="6"/>
  <c r="C4478" i="6"/>
  <c r="G4477" i="6"/>
  <c r="C4477" i="6"/>
  <c r="G4476" i="6"/>
  <c r="C4476" i="6"/>
  <c r="G4475" i="6"/>
  <c r="C4475" i="6"/>
  <c r="G4474" i="6"/>
  <c r="C4474" i="6"/>
  <c r="G4473" i="6"/>
  <c r="C4473" i="6"/>
  <c r="G4472" i="6"/>
  <c r="C4472" i="6"/>
  <c r="G4471" i="6"/>
  <c r="C4471" i="6"/>
  <c r="G4470" i="6"/>
  <c r="C4470" i="6"/>
  <c r="G4469" i="6"/>
  <c r="C4469" i="6"/>
  <c r="G4468" i="6"/>
  <c r="C4468" i="6"/>
  <c r="G4467" i="6"/>
  <c r="C4467" i="6"/>
  <c r="G4466" i="6"/>
  <c r="C4466" i="6"/>
  <c r="G4465" i="6"/>
  <c r="C4465" i="6"/>
  <c r="G4464" i="6"/>
  <c r="C4464" i="6"/>
  <c r="G4463" i="6"/>
  <c r="C4463" i="6"/>
  <c r="G4462" i="6"/>
  <c r="C4462" i="6"/>
  <c r="G4461" i="6"/>
  <c r="C4461" i="6"/>
  <c r="G4460" i="6"/>
  <c r="C4460" i="6"/>
  <c r="G4459" i="6"/>
  <c r="C4459" i="6"/>
  <c r="G4458" i="6"/>
  <c r="C4458" i="6"/>
  <c r="G4457" i="6"/>
  <c r="C4457" i="6"/>
  <c r="G4456" i="6"/>
  <c r="C4456" i="6"/>
  <c r="G4455" i="6"/>
  <c r="C4455" i="6"/>
  <c r="G4454" i="6"/>
  <c r="C4454" i="6"/>
  <c r="G4453" i="6"/>
  <c r="C4453" i="6"/>
  <c r="G4452" i="6"/>
  <c r="C4452" i="6"/>
  <c r="G4451" i="6"/>
  <c r="C4451" i="6"/>
  <c r="G4450" i="6"/>
  <c r="C4450" i="6"/>
  <c r="G4449" i="6"/>
  <c r="C4449" i="6"/>
  <c r="G4448" i="6"/>
  <c r="C4448" i="6"/>
  <c r="G4447" i="6"/>
  <c r="C4447" i="6"/>
  <c r="G4446" i="6"/>
  <c r="C4446" i="6"/>
  <c r="G4445" i="6"/>
  <c r="C4445" i="6"/>
  <c r="G4444" i="6"/>
  <c r="C4444" i="6"/>
  <c r="G4443" i="6"/>
  <c r="C4443" i="6"/>
  <c r="G4442" i="6"/>
  <c r="C4442" i="6"/>
  <c r="G4441" i="6"/>
  <c r="C4441" i="6"/>
  <c r="G4440" i="6"/>
  <c r="C4440" i="6"/>
  <c r="G4439" i="6"/>
  <c r="C4439" i="6"/>
  <c r="G4438" i="6"/>
  <c r="C4438" i="6"/>
  <c r="G4437" i="6"/>
  <c r="C4437" i="6"/>
  <c r="G4436" i="6"/>
  <c r="C4436" i="6"/>
  <c r="G4435" i="6"/>
  <c r="C4435" i="6"/>
  <c r="G4434" i="6"/>
  <c r="C4434" i="6"/>
  <c r="G4433" i="6"/>
  <c r="C4433" i="6"/>
  <c r="G4432" i="6"/>
  <c r="C4432" i="6"/>
  <c r="G4431" i="6"/>
  <c r="C4431" i="6"/>
  <c r="G4430" i="6"/>
  <c r="C4430" i="6"/>
  <c r="G4429" i="6"/>
  <c r="C4429" i="6"/>
  <c r="G4428" i="6"/>
  <c r="C4428" i="6"/>
  <c r="G4427" i="6"/>
  <c r="C4427" i="6"/>
  <c r="G4426" i="6"/>
  <c r="C4426" i="6"/>
  <c r="G4425" i="6"/>
  <c r="C4425" i="6"/>
  <c r="G4424" i="6"/>
  <c r="C4424" i="6"/>
  <c r="G4423" i="6"/>
  <c r="C4423" i="6"/>
  <c r="G4422" i="6"/>
  <c r="C4422" i="6"/>
  <c r="G4421" i="6"/>
  <c r="C4421" i="6"/>
  <c r="G4420" i="6"/>
  <c r="C4420" i="6"/>
  <c r="G4419" i="6"/>
  <c r="C4419" i="6"/>
  <c r="G4418" i="6"/>
  <c r="C4418" i="6"/>
  <c r="G4417" i="6"/>
  <c r="C4417" i="6"/>
  <c r="G4416" i="6"/>
  <c r="C4416" i="6"/>
  <c r="G4415" i="6"/>
  <c r="C4415" i="6"/>
  <c r="G4414" i="6"/>
  <c r="C4414" i="6"/>
  <c r="G4413" i="6"/>
  <c r="C4413" i="6"/>
  <c r="G4412" i="6"/>
  <c r="C4412" i="6"/>
  <c r="G4411" i="6"/>
  <c r="C4411" i="6"/>
  <c r="G4410" i="6"/>
  <c r="C4410" i="6"/>
  <c r="G4409" i="6"/>
  <c r="C4409" i="6"/>
  <c r="G4408" i="6"/>
  <c r="C4408" i="6"/>
  <c r="G4407" i="6"/>
  <c r="C4407" i="6"/>
  <c r="G4406" i="6"/>
  <c r="C4406" i="6"/>
  <c r="G4405" i="6"/>
  <c r="C4405" i="6"/>
  <c r="G4404" i="6"/>
  <c r="C4404" i="6"/>
  <c r="G4403" i="6"/>
  <c r="C4403" i="6"/>
  <c r="G4402" i="6"/>
  <c r="C4402" i="6"/>
  <c r="G4401" i="6"/>
  <c r="C4401" i="6"/>
  <c r="G4400" i="6"/>
  <c r="C4400" i="6"/>
  <c r="G4399" i="6"/>
  <c r="C4399" i="6"/>
  <c r="G4398" i="6"/>
  <c r="C4398" i="6"/>
  <c r="G4397" i="6"/>
  <c r="C4397" i="6"/>
  <c r="G4396" i="6"/>
  <c r="C4396" i="6"/>
  <c r="G4395" i="6"/>
  <c r="C4395" i="6"/>
  <c r="G4394" i="6"/>
  <c r="C4394" i="6"/>
  <c r="G4393" i="6"/>
  <c r="C4393" i="6"/>
  <c r="G4392" i="6"/>
  <c r="C4392" i="6"/>
  <c r="G4391" i="6"/>
  <c r="C4391" i="6"/>
  <c r="G4390" i="6"/>
  <c r="C4390" i="6"/>
  <c r="G4389" i="6"/>
  <c r="C4389" i="6"/>
  <c r="G4388" i="6"/>
  <c r="C4388" i="6"/>
  <c r="G4387" i="6"/>
  <c r="C4387" i="6"/>
  <c r="G4386" i="6"/>
  <c r="C4386" i="6"/>
  <c r="G4385" i="6"/>
  <c r="C4385" i="6"/>
  <c r="G4384" i="6"/>
  <c r="C4384" i="6"/>
  <c r="G4383" i="6"/>
  <c r="C4383" i="6"/>
  <c r="G4382" i="6"/>
  <c r="C4382" i="6"/>
  <c r="G4381" i="6"/>
  <c r="C4381" i="6"/>
  <c r="G4380" i="6"/>
  <c r="C4380" i="6"/>
  <c r="G4379" i="6"/>
  <c r="C4379" i="6"/>
  <c r="G4378" i="6"/>
  <c r="C4378" i="6"/>
  <c r="G4377" i="6"/>
  <c r="C4377" i="6"/>
  <c r="G4376" i="6"/>
  <c r="C4376" i="6"/>
  <c r="G4375" i="6"/>
  <c r="C4375" i="6"/>
  <c r="G4374" i="6"/>
  <c r="C4374" i="6"/>
  <c r="G4373" i="6"/>
  <c r="C4373" i="6"/>
  <c r="G4372" i="6"/>
  <c r="C4372" i="6"/>
  <c r="G4371" i="6"/>
  <c r="C4371" i="6"/>
  <c r="G4370" i="6"/>
  <c r="C4370" i="6"/>
  <c r="G4369" i="6"/>
  <c r="C4369" i="6"/>
  <c r="G4368" i="6"/>
  <c r="C4368" i="6"/>
  <c r="G4367" i="6"/>
  <c r="C4367" i="6"/>
  <c r="G4366" i="6"/>
  <c r="C4366" i="6"/>
  <c r="G4365" i="6"/>
  <c r="C4365" i="6"/>
  <c r="G4364" i="6"/>
  <c r="C4364" i="6"/>
  <c r="G4363" i="6"/>
  <c r="C4363" i="6"/>
  <c r="G4362" i="6"/>
  <c r="C4362" i="6"/>
  <c r="G4361" i="6"/>
  <c r="C4361" i="6"/>
  <c r="G4360" i="6"/>
  <c r="C4360" i="6"/>
  <c r="G4359" i="6"/>
  <c r="C4359" i="6"/>
  <c r="G4358" i="6"/>
  <c r="C4358" i="6"/>
  <c r="G4357" i="6"/>
  <c r="C4357" i="6"/>
  <c r="G4356" i="6"/>
  <c r="C4356" i="6"/>
  <c r="G4355" i="6"/>
  <c r="C4355" i="6"/>
  <c r="G4354" i="6"/>
  <c r="C4354" i="6"/>
  <c r="G4353" i="6"/>
  <c r="C4353" i="6"/>
  <c r="G4352" i="6"/>
  <c r="C4352" i="6"/>
  <c r="G4351" i="6"/>
  <c r="C4351" i="6"/>
  <c r="G4350" i="6"/>
  <c r="C4350" i="6"/>
  <c r="G4349" i="6"/>
  <c r="C4349" i="6"/>
  <c r="G4348" i="6"/>
  <c r="C4348" i="6"/>
  <c r="G4347" i="6"/>
  <c r="C4347" i="6"/>
  <c r="G4346" i="6"/>
  <c r="C4346" i="6"/>
  <c r="G4345" i="6"/>
  <c r="C4345" i="6"/>
  <c r="G4344" i="6"/>
  <c r="C4344" i="6"/>
  <c r="G4343" i="6"/>
  <c r="C4343" i="6"/>
  <c r="G4342" i="6"/>
  <c r="C4342" i="6"/>
  <c r="G4341" i="6"/>
  <c r="C4341" i="6"/>
  <c r="G4340" i="6"/>
  <c r="C4340" i="6"/>
  <c r="G4339" i="6"/>
  <c r="C4339" i="6"/>
  <c r="G4338" i="6"/>
  <c r="C4338" i="6"/>
  <c r="G4337" i="6"/>
  <c r="C4337" i="6"/>
  <c r="G4336" i="6"/>
  <c r="C4336" i="6"/>
  <c r="G4335" i="6"/>
  <c r="C4335" i="6"/>
  <c r="G4334" i="6"/>
  <c r="C4334" i="6"/>
  <c r="G4333" i="6"/>
  <c r="C4333" i="6"/>
  <c r="G4332" i="6"/>
  <c r="C4332" i="6"/>
  <c r="G4331" i="6"/>
  <c r="C4331" i="6"/>
  <c r="G4330" i="6"/>
  <c r="C4330" i="6"/>
  <c r="G4329" i="6"/>
  <c r="C4329" i="6"/>
  <c r="G4328" i="6"/>
  <c r="C4328" i="6"/>
  <c r="G4327" i="6"/>
  <c r="C4327" i="6"/>
  <c r="G4326" i="6"/>
  <c r="C4326" i="6"/>
  <c r="G4325" i="6"/>
  <c r="C4325" i="6"/>
  <c r="G4324" i="6"/>
  <c r="C4324" i="6"/>
  <c r="G4323" i="6"/>
  <c r="C4323" i="6"/>
  <c r="G4322" i="6"/>
  <c r="C4322" i="6"/>
  <c r="G4321" i="6"/>
  <c r="C4321" i="6"/>
  <c r="G4320" i="6"/>
  <c r="C4320" i="6"/>
  <c r="G4319" i="6"/>
  <c r="C4319" i="6"/>
  <c r="G4318" i="6"/>
  <c r="C4318" i="6"/>
  <c r="G4317" i="6"/>
  <c r="C4317" i="6"/>
  <c r="G4316" i="6"/>
  <c r="C4316" i="6"/>
  <c r="G4315" i="6"/>
  <c r="C4315" i="6"/>
  <c r="G4314" i="6"/>
  <c r="C4314" i="6"/>
  <c r="G4313" i="6"/>
  <c r="C4313" i="6"/>
  <c r="G4312" i="6"/>
  <c r="C4312" i="6"/>
  <c r="G4311" i="6"/>
  <c r="C4311" i="6"/>
  <c r="G4310" i="6"/>
  <c r="C4310" i="6"/>
  <c r="G4309" i="6"/>
  <c r="C4309" i="6"/>
  <c r="G4308" i="6"/>
  <c r="C4308" i="6"/>
  <c r="G4307" i="6"/>
  <c r="C4307" i="6"/>
  <c r="G4306" i="6"/>
  <c r="C4306" i="6"/>
  <c r="G4305" i="6"/>
  <c r="C4305" i="6"/>
  <c r="G4304" i="6"/>
  <c r="C4304" i="6"/>
  <c r="G4303" i="6"/>
  <c r="C4303" i="6"/>
  <c r="G4302" i="6"/>
  <c r="C4302" i="6"/>
  <c r="G4301" i="6"/>
  <c r="C4301" i="6"/>
  <c r="G4300" i="6"/>
  <c r="C4300" i="6"/>
  <c r="G4299" i="6"/>
  <c r="C4299" i="6"/>
  <c r="G4298" i="6"/>
  <c r="C4298" i="6"/>
  <c r="G4297" i="6"/>
  <c r="C4297" i="6"/>
  <c r="G4296" i="6"/>
  <c r="C4296" i="6"/>
  <c r="G4295" i="6"/>
  <c r="C4295" i="6"/>
  <c r="G4294" i="6"/>
  <c r="C4294" i="6"/>
  <c r="G4293" i="6"/>
  <c r="C4293" i="6"/>
  <c r="G4292" i="6"/>
  <c r="C4292" i="6"/>
  <c r="G4291" i="6"/>
  <c r="C4291" i="6"/>
  <c r="G4290" i="6"/>
  <c r="C4290" i="6"/>
  <c r="G4289" i="6"/>
  <c r="C4289" i="6"/>
  <c r="G4288" i="6"/>
  <c r="C4288" i="6"/>
  <c r="G4287" i="6"/>
  <c r="C4287" i="6"/>
  <c r="G4286" i="6"/>
  <c r="C4286" i="6"/>
  <c r="G4285" i="6"/>
  <c r="C4285" i="6"/>
  <c r="G4284" i="6"/>
  <c r="C4284" i="6"/>
  <c r="G4283" i="6"/>
  <c r="C4283" i="6"/>
  <c r="G4282" i="6"/>
  <c r="C4282" i="6"/>
  <c r="G4281" i="6"/>
  <c r="C4281" i="6"/>
  <c r="G4280" i="6"/>
  <c r="C4280" i="6"/>
  <c r="G4279" i="6"/>
  <c r="C4279" i="6"/>
  <c r="G4278" i="6"/>
  <c r="C4278" i="6"/>
  <c r="G4277" i="6"/>
  <c r="C4277" i="6"/>
  <c r="G4276" i="6"/>
  <c r="C4276" i="6"/>
  <c r="G4275" i="6"/>
  <c r="C4275" i="6"/>
  <c r="G4274" i="6"/>
  <c r="C4274" i="6"/>
  <c r="G4273" i="6"/>
  <c r="C4273" i="6"/>
  <c r="G4272" i="6"/>
  <c r="C4272" i="6"/>
  <c r="G4271" i="6"/>
  <c r="C4271" i="6"/>
  <c r="G4270" i="6"/>
  <c r="C4270" i="6"/>
  <c r="G4269" i="6"/>
  <c r="C4269" i="6"/>
  <c r="G4268" i="6"/>
  <c r="C4268" i="6"/>
  <c r="G4267" i="6"/>
  <c r="C4267" i="6"/>
  <c r="G4266" i="6"/>
  <c r="C4266" i="6"/>
  <c r="G4265" i="6"/>
  <c r="C4265" i="6"/>
  <c r="G4264" i="6"/>
  <c r="C4264" i="6"/>
  <c r="G4263" i="6"/>
  <c r="C4263" i="6"/>
  <c r="G4262" i="6"/>
  <c r="C4262" i="6"/>
  <c r="G4261" i="6"/>
  <c r="C4261" i="6"/>
  <c r="G4260" i="6"/>
  <c r="C4260" i="6"/>
  <c r="G4259" i="6"/>
  <c r="C4259" i="6"/>
  <c r="G4258" i="6"/>
  <c r="C4258" i="6"/>
  <c r="G4257" i="6"/>
  <c r="C4257" i="6"/>
  <c r="G4256" i="6"/>
  <c r="C4256" i="6"/>
  <c r="G4255" i="6"/>
  <c r="C4255" i="6"/>
  <c r="G4254" i="6"/>
  <c r="C4254" i="6"/>
  <c r="G4253" i="6"/>
  <c r="C4253" i="6"/>
  <c r="G4252" i="6"/>
  <c r="C4252" i="6"/>
  <c r="G4251" i="6"/>
  <c r="C4251" i="6"/>
  <c r="G4250" i="6"/>
  <c r="C4250" i="6"/>
  <c r="G4249" i="6"/>
  <c r="C4249" i="6"/>
  <c r="G4248" i="6"/>
  <c r="C4248" i="6"/>
  <c r="G4247" i="6"/>
  <c r="C4247" i="6"/>
  <c r="G4246" i="6"/>
  <c r="C4246" i="6"/>
  <c r="G4245" i="6"/>
  <c r="C4245" i="6"/>
  <c r="G4244" i="6"/>
  <c r="C4244" i="6"/>
  <c r="G4243" i="6"/>
  <c r="C4243" i="6"/>
  <c r="G4242" i="6"/>
  <c r="C4242" i="6"/>
  <c r="G4241" i="6"/>
  <c r="C4241" i="6"/>
  <c r="G4240" i="6"/>
  <c r="C4240" i="6"/>
  <c r="G4239" i="6"/>
  <c r="C4239" i="6"/>
  <c r="G4238" i="6"/>
  <c r="C4238" i="6"/>
  <c r="G4237" i="6"/>
  <c r="C4237" i="6"/>
  <c r="G4236" i="6"/>
  <c r="C4236" i="6"/>
  <c r="G4235" i="6"/>
  <c r="C4235" i="6"/>
  <c r="G4234" i="6"/>
  <c r="C4234" i="6"/>
  <c r="G4233" i="6"/>
  <c r="C4233" i="6"/>
  <c r="G4232" i="6"/>
  <c r="C4232" i="6"/>
  <c r="G4231" i="6"/>
  <c r="C4231" i="6"/>
  <c r="G4230" i="6"/>
  <c r="C4230" i="6"/>
  <c r="G4229" i="6"/>
  <c r="C4229" i="6"/>
  <c r="G4228" i="6"/>
  <c r="C4228" i="6"/>
  <c r="G4227" i="6"/>
  <c r="C4227" i="6"/>
  <c r="G4226" i="6"/>
  <c r="C4226" i="6"/>
  <c r="G4225" i="6"/>
  <c r="C4225" i="6"/>
  <c r="G4224" i="6"/>
  <c r="C4224" i="6"/>
  <c r="G4223" i="6"/>
  <c r="C4223" i="6"/>
  <c r="G4222" i="6"/>
  <c r="C4222" i="6"/>
  <c r="G4221" i="6"/>
  <c r="C4221" i="6"/>
  <c r="G4220" i="6"/>
  <c r="C4220" i="6"/>
  <c r="G4219" i="6"/>
  <c r="C4219" i="6"/>
  <c r="G4218" i="6"/>
  <c r="C4218" i="6"/>
  <c r="G4217" i="6"/>
  <c r="C4217" i="6"/>
  <c r="G4216" i="6"/>
  <c r="C4216" i="6"/>
  <c r="G4215" i="6"/>
  <c r="C4215" i="6"/>
  <c r="G4214" i="6"/>
  <c r="C4214" i="6"/>
  <c r="G4213" i="6"/>
  <c r="C4213" i="6"/>
  <c r="G4212" i="6"/>
  <c r="C4212" i="6"/>
  <c r="G4211" i="6"/>
  <c r="C4211" i="6"/>
  <c r="G4210" i="6"/>
  <c r="C4210" i="6"/>
  <c r="G4209" i="6"/>
  <c r="C4209" i="6"/>
  <c r="G4208" i="6"/>
  <c r="C4208" i="6"/>
  <c r="G4207" i="6"/>
  <c r="C4207" i="6"/>
  <c r="G4206" i="6"/>
  <c r="C4206" i="6"/>
  <c r="G4205" i="6"/>
  <c r="C4205" i="6"/>
  <c r="G4204" i="6"/>
  <c r="C4204" i="6"/>
  <c r="G4203" i="6"/>
  <c r="C4203" i="6"/>
  <c r="G4202" i="6"/>
  <c r="C4202" i="6"/>
  <c r="G4201" i="6"/>
  <c r="C4201" i="6"/>
  <c r="G4200" i="6"/>
  <c r="C4200" i="6"/>
  <c r="G4199" i="6"/>
  <c r="C4199" i="6"/>
  <c r="G4198" i="6"/>
  <c r="C4198" i="6"/>
  <c r="G4197" i="6"/>
  <c r="C4197" i="6"/>
  <c r="G4196" i="6"/>
  <c r="C4196" i="6"/>
  <c r="G4195" i="6"/>
  <c r="C4195" i="6"/>
  <c r="G4194" i="6"/>
  <c r="C4194" i="6"/>
  <c r="G4193" i="6"/>
  <c r="C4193" i="6"/>
  <c r="G4192" i="6"/>
  <c r="C4192" i="6"/>
  <c r="G4191" i="6"/>
  <c r="C4191" i="6"/>
  <c r="G4190" i="6"/>
  <c r="C4190" i="6"/>
  <c r="G4189" i="6"/>
  <c r="C4189" i="6"/>
  <c r="G4188" i="6"/>
  <c r="C4188" i="6"/>
  <c r="G4187" i="6"/>
  <c r="C4187" i="6"/>
  <c r="G4186" i="6"/>
  <c r="C4186" i="6"/>
  <c r="G4185" i="6"/>
  <c r="C4185" i="6"/>
  <c r="G4184" i="6"/>
  <c r="C4184" i="6"/>
  <c r="G4183" i="6"/>
  <c r="C4183" i="6"/>
  <c r="G4182" i="6"/>
  <c r="C4182" i="6"/>
  <c r="G4181" i="6"/>
  <c r="C4181" i="6"/>
  <c r="G4180" i="6"/>
  <c r="C4180" i="6"/>
  <c r="G4179" i="6"/>
  <c r="C4179" i="6"/>
  <c r="G4178" i="6"/>
  <c r="C4178" i="6"/>
  <c r="G4177" i="6"/>
  <c r="C4177" i="6"/>
  <c r="G4176" i="6"/>
  <c r="C4176" i="6"/>
  <c r="G4175" i="6"/>
  <c r="C4175" i="6"/>
  <c r="G4174" i="6"/>
  <c r="C4174" i="6"/>
  <c r="G4173" i="6"/>
  <c r="C4173" i="6"/>
  <c r="G4172" i="6"/>
  <c r="C4172" i="6"/>
  <c r="G4171" i="6"/>
  <c r="C4171" i="6"/>
  <c r="G4170" i="6"/>
  <c r="C4170" i="6"/>
  <c r="G4169" i="6"/>
  <c r="C4169" i="6"/>
  <c r="G4168" i="6"/>
  <c r="C4168" i="6"/>
  <c r="G4167" i="6"/>
  <c r="C4167" i="6"/>
  <c r="G4166" i="6"/>
  <c r="C4166" i="6"/>
  <c r="G4165" i="6"/>
  <c r="C4165" i="6"/>
  <c r="G4164" i="6"/>
  <c r="C4164" i="6"/>
  <c r="G4163" i="6"/>
  <c r="C4163" i="6"/>
  <c r="G4162" i="6"/>
  <c r="C4162" i="6"/>
  <c r="G4161" i="6"/>
  <c r="C4161" i="6"/>
  <c r="G4160" i="6"/>
  <c r="C4160" i="6"/>
  <c r="G4159" i="6"/>
  <c r="C4159" i="6"/>
  <c r="G4158" i="6"/>
  <c r="C4158" i="6"/>
  <c r="G4157" i="6"/>
  <c r="C4157" i="6"/>
  <c r="G4156" i="6"/>
  <c r="C4156" i="6"/>
  <c r="G4155" i="6"/>
  <c r="C4155" i="6"/>
  <c r="G4154" i="6"/>
  <c r="C4154" i="6"/>
  <c r="G4153" i="6"/>
  <c r="C4153" i="6"/>
  <c r="G4152" i="6"/>
  <c r="C4152" i="6"/>
  <c r="G4151" i="6"/>
  <c r="C4151" i="6"/>
  <c r="G4150" i="6"/>
  <c r="C4150" i="6"/>
  <c r="G4149" i="6"/>
  <c r="C4149" i="6"/>
  <c r="G4148" i="6"/>
  <c r="C4148" i="6"/>
  <c r="G4147" i="6"/>
  <c r="C4147" i="6"/>
  <c r="G4146" i="6"/>
  <c r="C4146" i="6"/>
  <c r="G4145" i="6"/>
  <c r="C4145" i="6"/>
  <c r="G4144" i="6"/>
  <c r="C4144" i="6"/>
  <c r="G4143" i="6"/>
  <c r="C4143" i="6"/>
  <c r="G4142" i="6"/>
  <c r="C4142" i="6"/>
  <c r="G4141" i="6"/>
  <c r="C4141" i="6"/>
  <c r="G4140" i="6"/>
  <c r="C4140" i="6"/>
  <c r="G4139" i="6"/>
  <c r="C4139" i="6"/>
  <c r="G4138" i="6"/>
  <c r="C4138" i="6"/>
  <c r="G4137" i="6"/>
  <c r="C4137" i="6"/>
  <c r="G4136" i="6"/>
  <c r="C4136" i="6"/>
  <c r="G4135" i="6"/>
  <c r="C4135" i="6"/>
  <c r="G4134" i="6"/>
  <c r="C4134" i="6"/>
  <c r="G4133" i="6"/>
  <c r="C4133" i="6"/>
  <c r="G4132" i="6"/>
  <c r="C4132" i="6"/>
  <c r="G4131" i="6"/>
  <c r="C4131" i="6"/>
  <c r="G4130" i="6"/>
  <c r="C4130" i="6"/>
  <c r="G4129" i="6"/>
  <c r="C4129" i="6"/>
  <c r="G4128" i="6"/>
  <c r="C4128" i="6"/>
  <c r="G4127" i="6"/>
  <c r="C4127" i="6"/>
  <c r="G4126" i="6"/>
  <c r="C4126" i="6"/>
  <c r="G4125" i="6"/>
  <c r="C4125" i="6"/>
  <c r="G4124" i="6"/>
  <c r="C4124" i="6"/>
  <c r="G4123" i="6"/>
  <c r="C4123" i="6"/>
  <c r="G4122" i="6"/>
  <c r="C4122" i="6"/>
  <c r="G4121" i="6"/>
  <c r="C4121" i="6"/>
  <c r="G4120" i="6"/>
  <c r="C4120" i="6"/>
  <c r="G4119" i="6"/>
  <c r="C4119" i="6"/>
  <c r="G4118" i="6"/>
  <c r="C4118" i="6"/>
  <c r="G4117" i="6"/>
  <c r="C4117" i="6"/>
  <c r="G4116" i="6"/>
  <c r="C4116" i="6"/>
  <c r="G4115" i="6"/>
  <c r="C4115" i="6"/>
  <c r="G4114" i="6"/>
  <c r="C4114" i="6"/>
  <c r="G4113" i="6"/>
  <c r="C4113" i="6"/>
  <c r="G4112" i="6"/>
  <c r="C4112" i="6"/>
  <c r="G4111" i="6"/>
  <c r="C4111" i="6"/>
  <c r="G4110" i="6"/>
  <c r="C4110" i="6"/>
  <c r="G4109" i="6"/>
  <c r="C4109" i="6"/>
  <c r="G4108" i="6"/>
  <c r="C4108" i="6"/>
  <c r="G4107" i="6"/>
  <c r="C4107" i="6"/>
  <c r="G4106" i="6"/>
  <c r="C4106" i="6"/>
  <c r="G4105" i="6"/>
  <c r="C4105" i="6"/>
  <c r="G4104" i="6"/>
  <c r="C4104" i="6"/>
  <c r="G4103" i="6"/>
  <c r="C4103" i="6"/>
  <c r="G4102" i="6"/>
  <c r="C4102" i="6"/>
  <c r="G4101" i="6"/>
  <c r="C4101" i="6"/>
  <c r="G4100" i="6"/>
  <c r="C4100" i="6"/>
  <c r="G4099" i="6"/>
  <c r="C4099" i="6"/>
  <c r="G4098" i="6"/>
  <c r="C4098" i="6"/>
  <c r="G4097" i="6"/>
  <c r="C4097" i="6"/>
  <c r="G4096" i="6"/>
  <c r="C4096" i="6"/>
  <c r="G4095" i="6"/>
  <c r="C4095" i="6"/>
  <c r="G4094" i="6"/>
  <c r="C4094" i="6"/>
  <c r="G4093" i="6"/>
  <c r="C4093" i="6"/>
  <c r="G4092" i="6"/>
  <c r="C4092" i="6"/>
  <c r="G4091" i="6"/>
  <c r="C4091" i="6"/>
  <c r="G4090" i="6"/>
  <c r="C4090" i="6"/>
  <c r="G4089" i="6"/>
  <c r="C4089" i="6"/>
  <c r="G4088" i="6"/>
  <c r="C4088" i="6"/>
  <c r="G4087" i="6"/>
  <c r="C4087" i="6"/>
  <c r="G4086" i="6"/>
  <c r="C4086" i="6"/>
  <c r="G4085" i="6"/>
  <c r="C4085" i="6"/>
  <c r="G4084" i="6"/>
  <c r="C4084" i="6"/>
  <c r="G4083" i="6"/>
  <c r="C4083" i="6"/>
  <c r="G4082" i="6"/>
  <c r="C4082" i="6"/>
  <c r="G4081" i="6"/>
  <c r="C4081" i="6"/>
  <c r="G4080" i="6"/>
  <c r="C4080" i="6"/>
  <c r="G4079" i="6"/>
  <c r="C4079" i="6"/>
  <c r="G4078" i="6"/>
  <c r="C4078" i="6"/>
  <c r="G4077" i="6"/>
  <c r="C4077" i="6"/>
  <c r="G4076" i="6"/>
  <c r="C4076" i="6"/>
  <c r="G4075" i="6"/>
  <c r="C4075" i="6"/>
  <c r="G4074" i="6"/>
  <c r="C4074" i="6"/>
  <c r="G4073" i="6"/>
  <c r="C4073" i="6"/>
  <c r="G4072" i="6"/>
  <c r="C4072" i="6"/>
  <c r="G4071" i="6"/>
  <c r="C4071" i="6"/>
  <c r="G4070" i="6"/>
  <c r="C4070" i="6"/>
  <c r="G4069" i="6"/>
  <c r="C4069" i="6"/>
  <c r="G4068" i="6"/>
  <c r="C4068" i="6"/>
  <c r="G4067" i="6"/>
  <c r="C4067" i="6"/>
  <c r="G4066" i="6"/>
  <c r="C4066" i="6"/>
  <c r="G4065" i="6"/>
  <c r="C4065" i="6"/>
  <c r="G4064" i="6"/>
  <c r="C4064" i="6"/>
  <c r="G4063" i="6"/>
  <c r="C4063" i="6"/>
  <c r="G4062" i="6"/>
  <c r="C4062" i="6"/>
  <c r="G4061" i="6"/>
  <c r="C4061" i="6"/>
  <c r="G4060" i="6"/>
  <c r="C4060" i="6"/>
  <c r="G4059" i="6"/>
  <c r="C4059" i="6"/>
  <c r="G4058" i="6"/>
  <c r="C4058" i="6"/>
  <c r="G4057" i="6"/>
  <c r="C4057" i="6"/>
  <c r="G4056" i="6"/>
  <c r="C4056" i="6"/>
  <c r="G4055" i="6"/>
  <c r="C4055" i="6"/>
  <c r="G4054" i="6"/>
  <c r="C4054" i="6"/>
  <c r="G4053" i="6"/>
  <c r="C4053" i="6"/>
  <c r="G4052" i="6"/>
  <c r="C4052" i="6"/>
  <c r="G4051" i="6"/>
  <c r="C4051" i="6"/>
  <c r="G4050" i="6"/>
  <c r="C4050" i="6"/>
  <c r="G4049" i="6"/>
  <c r="C4049" i="6"/>
  <c r="G4048" i="6"/>
  <c r="C4048" i="6"/>
  <c r="G4047" i="6"/>
  <c r="C4047" i="6"/>
  <c r="G4046" i="6"/>
  <c r="C4046" i="6"/>
  <c r="G4045" i="6"/>
  <c r="C4045" i="6"/>
  <c r="G4044" i="6"/>
  <c r="C4044" i="6"/>
  <c r="G4043" i="6"/>
  <c r="C4043" i="6"/>
  <c r="G4042" i="6"/>
  <c r="C4042" i="6"/>
  <c r="G4041" i="6"/>
  <c r="C4041" i="6"/>
  <c r="G4040" i="6"/>
  <c r="C4040" i="6"/>
  <c r="G4039" i="6"/>
  <c r="C4039" i="6"/>
  <c r="G4038" i="6"/>
  <c r="C4038" i="6"/>
  <c r="G4037" i="6"/>
  <c r="C4037" i="6"/>
  <c r="G4036" i="6"/>
  <c r="C4036" i="6"/>
  <c r="G4035" i="6"/>
  <c r="C4035" i="6"/>
  <c r="G4034" i="6"/>
  <c r="C4034" i="6"/>
  <c r="G4033" i="6"/>
  <c r="C4033" i="6"/>
  <c r="G4032" i="6"/>
  <c r="C4032" i="6"/>
  <c r="G4031" i="6"/>
  <c r="C4031" i="6"/>
  <c r="G4030" i="6"/>
  <c r="C4030" i="6"/>
  <c r="G4029" i="6"/>
  <c r="C4029" i="6"/>
  <c r="G4028" i="6"/>
  <c r="C4028" i="6"/>
  <c r="G4027" i="6"/>
  <c r="C4027" i="6"/>
  <c r="G4026" i="6"/>
  <c r="C4026" i="6"/>
  <c r="G4025" i="6"/>
  <c r="C4025" i="6"/>
  <c r="G4024" i="6"/>
  <c r="C4024" i="6"/>
  <c r="G4023" i="6"/>
  <c r="C4023" i="6"/>
  <c r="G4022" i="6"/>
  <c r="C4022" i="6"/>
  <c r="G4021" i="6"/>
  <c r="C4021" i="6"/>
  <c r="G4020" i="6"/>
  <c r="C4020" i="6"/>
  <c r="G4019" i="6"/>
  <c r="C4019" i="6"/>
  <c r="G4018" i="6"/>
  <c r="C4018" i="6"/>
  <c r="G4017" i="6"/>
  <c r="C4017" i="6"/>
  <c r="G4016" i="6"/>
  <c r="C4016" i="6"/>
  <c r="G4015" i="6"/>
  <c r="C4015" i="6"/>
  <c r="G4014" i="6"/>
  <c r="C4014" i="6"/>
  <c r="G4013" i="6"/>
  <c r="C4013" i="6"/>
  <c r="G4012" i="6"/>
  <c r="C4012" i="6"/>
  <c r="G4011" i="6"/>
  <c r="C4011" i="6"/>
  <c r="G4010" i="6"/>
  <c r="C4010" i="6"/>
  <c r="G4009" i="6"/>
  <c r="C4009" i="6"/>
  <c r="G4008" i="6"/>
  <c r="C4008" i="6"/>
  <c r="G4007" i="6"/>
  <c r="C4007" i="6"/>
  <c r="G4006" i="6"/>
  <c r="C4006" i="6"/>
  <c r="G4005" i="6"/>
  <c r="C4005" i="6"/>
  <c r="G4004" i="6"/>
  <c r="C4004" i="6"/>
  <c r="G4003" i="6"/>
  <c r="C4003" i="6"/>
  <c r="G4002" i="6"/>
  <c r="C4002" i="6"/>
  <c r="G4001" i="6"/>
  <c r="C4001" i="6"/>
  <c r="G4000" i="6"/>
  <c r="C4000" i="6"/>
  <c r="G3999" i="6"/>
  <c r="C3999" i="6"/>
  <c r="G3998" i="6"/>
  <c r="C3998" i="6"/>
  <c r="G3997" i="6"/>
  <c r="C3997" i="6"/>
  <c r="G3996" i="6"/>
  <c r="C3996" i="6"/>
  <c r="G3995" i="6"/>
  <c r="C3995" i="6"/>
  <c r="G3994" i="6"/>
  <c r="C3994" i="6"/>
  <c r="G3993" i="6"/>
  <c r="C3993" i="6"/>
  <c r="G3992" i="6"/>
  <c r="C3992" i="6"/>
  <c r="G3991" i="6"/>
  <c r="C3991" i="6"/>
  <c r="G3990" i="6"/>
  <c r="C3990" i="6"/>
  <c r="G3989" i="6"/>
  <c r="C3989" i="6"/>
  <c r="G3988" i="6"/>
  <c r="C3988" i="6"/>
  <c r="G3987" i="6"/>
  <c r="C3987" i="6"/>
  <c r="G3986" i="6"/>
  <c r="C3986" i="6"/>
  <c r="G3985" i="6"/>
  <c r="C3985" i="6"/>
  <c r="G3984" i="6"/>
  <c r="C3984" i="6"/>
  <c r="G3983" i="6"/>
  <c r="C3983" i="6"/>
  <c r="G3982" i="6"/>
  <c r="C3982" i="6"/>
  <c r="G3981" i="6"/>
  <c r="C3981" i="6"/>
  <c r="G3980" i="6"/>
  <c r="C3980" i="6"/>
  <c r="G3979" i="6"/>
  <c r="C3979" i="6"/>
  <c r="G3978" i="6"/>
  <c r="C3978" i="6"/>
  <c r="G3977" i="6"/>
  <c r="C3977" i="6"/>
  <c r="G3976" i="6"/>
  <c r="C3976" i="6"/>
  <c r="G3975" i="6"/>
  <c r="C3975" i="6"/>
  <c r="G3974" i="6"/>
  <c r="C3974" i="6"/>
  <c r="G3973" i="6"/>
  <c r="C3973" i="6"/>
  <c r="G3972" i="6"/>
  <c r="C3972" i="6"/>
  <c r="G3971" i="6"/>
  <c r="C3971" i="6"/>
  <c r="G3970" i="6"/>
  <c r="C3970" i="6"/>
  <c r="G3969" i="6"/>
  <c r="C3969" i="6"/>
  <c r="G3968" i="6"/>
  <c r="C3968" i="6"/>
  <c r="G3967" i="6"/>
  <c r="C3967" i="6"/>
  <c r="G3966" i="6"/>
  <c r="C3966" i="6"/>
  <c r="G3965" i="6"/>
  <c r="C3965" i="6"/>
  <c r="G3964" i="6"/>
  <c r="C3964" i="6"/>
  <c r="G3963" i="6"/>
  <c r="C3963" i="6"/>
  <c r="G3962" i="6"/>
  <c r="C3962" i="6"/>
  <c r="G3961" i="6"/>
  <c r="C3961" i="6"/>
  <c r="G3960" i="6"/>
  <c r="C3960" i="6"/>
  <c r="G3959" i="6"/>
  <c r="C3959" i="6"/>
  <c r="G3958" i="6"/>
  <c r="C3958" i="6"/>
  <c r="G3957" i="6"/>
  <c r="C3957" i="6"/>
  <c r="G3956" i="6"/>
  <c r="C3956" i="6"/>
  <c r="G3955" i="6"/>
  <c r="C3955" i="6"/>
  <c r="G3954" i="6"/>
  <c r="C3954" i="6"/>
  <c r="G3953" i="6"/>
  <c r="C3953" i="6"/>
  <c r="G3952" i="6"/>
  <c r="C3952" i="6"/>
  <c r="G3951" i="6"/>
  <c r="C3951" i="6"/>
  <c r="G3950" i="6"/>
  <c r="C3950" i="6"/>
  <c r="G3949" i="6"/>
  <c r="C3949" i="6"/>
  <c r="G3948" i="6"/>
  <c r="C3948" i="6"/>
  <c r="G3947" i="6"/>
  <c r="C3947" i="6"/>
  <c r="G3946" i="6"/>
  <c r="C3946" i="6"/>
  <c r="G3945" i="6"/>
  <c r="C3945" i="6"/>
  <c r="G3944" i="6"/>
  <c r="C3944" i="6"/>
  <c r="G3943" i="6"/>
  <c r="C3943" i="6"/>
  <c r="G3942" i="6"/>
  <c r="C3942" i="6"/>
  <c r="G3941" i="6"/>
  <c r="C3941" i="6"/>
  <c r="G3940" i="6"/>
  <c r="C3940" i="6"/>
  <c r="G3939" i="6"/>
  <c r="C3939" i="6"/>
  <c r="G3938" i="6"/>
  <c r="C3938" i="6"/>
  <c r="G3937" i="6"/>
  <c r="C3937" i="6"/>
  <c r="G3936" i="6"/>
  <c r="C3936" i="6"/>
  <c r="G3935" i="6"/>
  <c r="C3935" i="6"/>
  <c r="G3934" i="6"/>
  <c r="C3934" i="6"/>
  <c r="G3933" i="6"/>
  <c r="C3933" i="6"/>
  <c r="G3932" i="6"/>
  <c r="C3932" i="6"/>
  <c r="G3931" i="6"/>
  <c r="C3931" i="6"/>
  <c r="G3930" i="6"/>
  <c r="C3930" i="6"/>
  <c r="G3929" i="6"/>
  <c r="C3929" i="6"/>
  <c r="G3928" i="6"/>
  <c r="C3928" i="6"/>
  <c r="G3927" i="6"/>
  <c r="C3927" i="6"/>
  <c r="G3926" i="6"/>
  <c r="C3926" i="6"/>
  <c r="G3925" i="6"/>
  <c r="C3925" i="6"/>
  <c r="G3924" i="6"/>
  <c r="C3924" i="6"/>
  <c r="G3923" i="6"/>
  <c r="C3923" i="6"/>
  <c r="G3922" i="6"/>
  <c r="C3922" i="6"/>
  <c r="G3921" i="6"/>
  <c r="C3921" i="6"/>
  <c r="G3920" i="6"/>
  <c r="C3920" i="6"/>
  <c r="G3919" i="6"/>
  <c r="C3919" i="6"/>
  <c r="G3918" i="6"/>
  <c r="C3918" i="6"/>
  <c r="G3917" i="6"/>
  <c r="C3917" i="6"/>
  <c r="G3916" i="6"/>
  <c r="C3916" i="6"/>
  <c r="G3915" i="6"/>
  <c r="C3915" i="6"/>
  <c r="G3914" i="6"/>
  <c r="C3914" i="6"/>
  <c r="G3913" i="6"/>
  <c r="C3913" i="6"/>
  <c r="G3912" i="6"/>
  <c r="C3912" i="6"/>
  <c r="G3911" i="6"/>
  <c r="C3911" i="6"/>
  <c r="G3910" i="6"/>
  <c r="C3910" i="6"/>
  <c r="G3909" i="6"/>
  <c r="C3909" i="6"/>
  <c r="G3908" i="6"/>
  <c r="C3908" i="6"/>
  <c r="G3907" i="6"/>
  <c r="C3907" i="6"/>
  <c r="G3906" i="6"/>
  <c r="C3906" i="6"/>
  <c r="G3905" i="6"/>
  <c r="C3905" i="6"/>
  <c r="G3904" i="6"/>
  <c r="C3904" i="6"/>
  <c r="G3903" i="6"/>
  <c r="C3903" i="6"/>
  <c r="G3902" i="6"/>
  <c r="C3902" i="6"/>
  <c r="G3901" i="6"/>
  <c r="C3901" i="6"/>
  <c r="G3900" i="6"/>
  <c r="C3900" i="6"/>
  <c r="G3899" i="6"/>
  <c r="C3899" i="6"/>
  <c r="G3898" i="6"/>
  <c r="C3898" i="6"/>
  <c r="G3897" i="6"/>
  <c r="C3897" i="6"/>
  <c r="G3896" i="6"/>
  <c r="C3896" i="6"/>
  <c r="G3895" i="6"/>
  <c r="C3895" i="6"/>
  <c r="G3894" i="6"/>
  <c r="C3894" i="6"/>
  <c r="G3893" i="6"/>
  <c r="C3893" i="6"/>
  <c r="G3892" i="6"/>
  <c r="C3892" i="6"/>
  <c r="G3891" i="6"/>
  <c r="C3891" i="6"/>
  <c r="G3890" i="6"/>
  <c r="C3890" i="6"/>
  <c r="G3889" i="6"/>
  <c r="C3889" i="6"/>
  <c r="G3888" i="6"/>
  <c r="C3888" i="6"/>
  <c r="G3887" i="6"/>
  <c r="C3887" i="6"/>
  <c r="G3886" i="6"/>
  <c r="C3886" i="6"/>
  <c r="G3885" i="6"/>
  <c r="C3885" i="6"/>
  <c r="G3884" i="6"/>
  <c r="C3884" i="6"/>
  <c r="G3883" i="6"/>
  <c r="C3883" i="6"/>
  <c r="G3882" i="6"/>
  <c r="C3882" i="6"/>
  <c r="G3881" i="6"/>
  <c r="C3881" i="6"/>
  <c r="G3880" i="6"/>
  <c r="C3880" i="6"/>
  <c r="G3879" i="6"/>
  <c r="C3879" i="6"/>
  <c r="G3878" i="6"/>
  <c r="C3878" i="6"/>
  <c r="G3877" i="6"/>
  <c r="C3877" i="6"/>
  <c r="G3876" i="6"/>
  <c r="C3876" i="6"/>
  <c r="G3875" i="6"/>
  <c r="C3875" i="6"/>
  <c r="G3874" i="6"/>
  <c r="C3874" i="6"/>
  <c r="G3873" i="6"/>
  <c r="C3873" i="6"/>
  <c r="G3872" i="6"/>
  <c r="C3872" i="6"/>
  <c r="G3871" i="6"/>
  <c r="C3871" i="6"/>
  <c r="G3870" i="6"/>
  <c r="C3870" i="6"/>
  <c r="G3869" i="6"/>
  <c r="C3869" i="6"/>
  <c r="G3868" i="6"/>
  <c r="C3868" i="6"/>
  <c r="G3867" i="6"/>
  <c r="C3867" i="6"/>
  <c r="G3866" i="6"/>
  <c r="C3866" i="6"/>
  <c r="G3865" i="6"/>
  <c r="C3865" i="6"/>
  <c r="G3864" i="6"/>
  <c r="C3864" i="6"/>
  <c r="G3863" i="6"/>
  <c r="C3863" i="6"/>
  <c r="G3862" i="6"/>
  <c r="C3862" i="6"/>
  <c r="G3861" i="6"/>
  <c r="C3861" i="6"/>
  <c r="G3860" i="6"/>
  <c r="C3860" i="6"/>
  <c r="G3859" i="6"/>
  <c r="C3859" i="6"/>
  <c r="G3858" i="6"/>
  <c r="C3858" i="6"/>
  <c r="G3857" i="6"/>
  <c r="C3857" i="6"/>
  <c r="G3856" i="6"/>
  <c r="C3856" i="6"/>
  <c r="G3855" i="6"/>
  <c r="C3855" i="6"/>
  <c r="G3854" i="6"/>
  <c r="C3854" i="6"/>
  <c r="G3853" i="6"/>
  <c r="C3853" i="6"/>
  <c r="G3852" i="6"/>
  <c r="C3852" i="6"/>
  <c r="G3851" i="6"/>
  <c r="C3851" i="6"/>
  <c r="G3850" i="6"/>
  <c r="C3850" i="6"/>
  <c r="G3849" i="6"/>
  <c r="C3849" i="6"/>
  <c r="G3848" i="6"/>
  <c r="C3848" i="6"/>
  <c r="G3847" i="6"/>
  <c r="C3847" i="6"/>
  <c r="G3846" i="6"/>
  <c r="C3846" i="6"/>
  <c r="G3845" i="6"/>
  <c r="C3845" i="6"/>
  <c r="G3844" i="6"/>
  <c r="C3844" i="6"/>
  <c r="G3843" i="6"/>
  <c r="C3843" i="6"/>
  <c r="G3842" i="6"/>
  <c r="C3842" i="6"/>
  <c r="G3841" i="6"/>
  <c r="C3841" i="6"/>
  <c r="G3840" i="6"/>
  <c r="C3840" i="6"/>
  <c r="G3839" i="6"/>
  <c r="C3839" i="6"/>
  <c r="G3838" i="6"/>
  <c r="C3838" i="6"/>
  <c r="G3837" i="6"/>
  <c r="C3837" i="6"/>
  <c r="G3836" i="6"/>
  <c r="C3836" i="6"/>
  <c r="G3835" i="6"/>
  <c r="C3835" i="6"/>
  <c r="G3834" i="6"/>
  <c r="C3834" i="6"/>
  <c r="G3833" i="6"/>
  <c r="C3833" i="6"/>
  <c r="G3832" i="6"/>
  <c r="C3832" i="6"/>
  <c r="G3831" i="6"/>
  <c r="C3831" i="6"/>
  <c r="G3830" i="6"/>
  <c r="C3830" i="6"/>
  <c r="G3829" i="6"/>
  <c r="C3829" i="6"/>
  <c r="G3828" i="6"/>
  <c r="C3828" i="6"/>
  <c r="G3827" i="6"/>
  <c r="C3827" i="6"/>
  <c r="G3826" i="6"/>
  <c r="C3826" i="6"/>
  <c r="G3825" i="6"/>
  <c r="C3825" i="6"/>
  <c r="G3824" i="6"/>
  <c r="C3824" i="6"/>
  <c r="G3823" i="6"/>
  <c r="C3823" i="6"/>
  <c r="G3822" i="6"/>
  <c r="C3822" i="6"/>
  <c r="G3821" i="6"/>
  <c r="C3821" i="6"/>
  <c r="G3820" i="6"/>
  <c r="C3820" i="6"/>
  <c r="G3819" i="6"/>
  <c r="C3819" i="6"/>
  <c r="G3818" i="6"/>
  <c r="C3818" i="6"/>
  <c r="G3817" i="6"/>
  <c r="C3817" i="6"/>
  <c r="G3816" i="6"/>
  <c r="C3816" i="6"/>
  <c r="G3815" i="6"/>
  <c r="C3815" i="6"/>
  <c r="G3814" i="6"/>
  <c r="C3814" i="6"/>
  <c r="G3813" i="6"/>
  <c r="C3813" i="6"/>
  <c r="G3812" i="6"/>
  <c r="C3812" i="6"/>
  <c r="G3811" i="6"/>
  <c r="C3811" i="6"/>
  <c r="G3810" i="6"/>
  <c r="C3810" i="6"/>
  <c r="G3809" i="6"/>
  <c r="C3809" i="6"/>
  <c r="G3808" i="6"/>
  <c r="C3808" i="6"/>
  <c r="G3807" i="6"/>
  <c r="C3807" i="6"/>
  <c r="G3806" i="6"/>
  <c r="C3806" i="6"/>
  <c r="G3805" i="6"/>
  <c r="C3805" i="6"/>
  <c r="G3804" i="6"/>
  <c r="C3804" i="6"/>
  <c r="G3803" i="6"/>
  <c r="C3803" i="6"/>
  <c r="G3802" i="6"/>
  <c r="C3802" i="6"/>
  <c r="G3801" i="6"/>
  <c r="C3801" i="6"/>
  <c r="G3800" i="6"/>
  <c r="C3800" i="6"/>
  <c r="G3799" i="6"/>
  <c r="C3799" i="6"/>
  <c r="G3798" i="6"/>
  <c r="C3798" i="6"/>
  <c r="G3797" i="6"/>
  <c r="C3797" i="6"/>
  <c r="G3796" i="6"/>
  <c r="C3796" i="6"/>
  <c r="G3795" i="6"/>
  <c r="C3795" i="6"/>
  <c r="G3794" i="6"/>
  <c r="C3794" i="6"/>
  <c r="G3793" i="6"/>
  <c r="C3793" i="6"/>
  <c r="G3792" i="6"/>
  <c r="C3792" i="6"/>
  <c r="G3791" i="6"/>
  <c r="C3791" i="6"/>
  <c r="G3790" i="6"/>
  <c r="C3790" i="6"/>
  <c r="G3789" i="6"/>
  <c r="C3789" i="6"/>
  <c r="G3788" i="6"/>
  <c r="C3788" i="6"/>
  <c r="G3787" i="6"/>
  <c r="C3787" i="6"/>
  <c r="G3786" i="6"/>
  <c r="C3786" i="6"/>
  <c r="G3785" i="6"/>
  <c r="C3785" i="6"/>
  <c r="G3784" i="6"/>
  <c r="C3784" i="6"/>
  <c r="G3783" i="6"/>
  <c r="C3783" i="6"/>
  <c r="G3782" i="6"/>
  <c r="C3782" i="6"/>
  <c r="G3781" i="6"/>
  <c r="C3781" i="6"/>
  <c r="G3780" i="6"/>
  <c r="C3780" i="6"/>
  <c r="G3779" i="6"/>
  <c r="C3779" i="6"/>
  <c r="G3778" i="6"/>
  <c r="C3778" i="6"/>
  <c r="G3777" i="6"/>
  <c r="C3777" i="6"/>
  <c r="G3776" i="6"/>
  <c r="C3776" i="6"/>
  <c r="G3775" i="6"/>
  <c r="C3775" i="6"/>
  <c r="G3774" i="6"/>
  <c r="C3774" i="6"/>
  <c r="G3773" i="6"/>
  <c r="C3773" i="6"/>
  <c r="G3772" i="6"/>
  <c r="C3772" i="6"/>
  <c r="G3771" i="6"/>
  <c r="C3771" i="6"/>
  <c r="G3770" i="6"/>
  <c r="C3770" i="6"/>
  <c r="G3769" i="6"/>
  <c r="C3769" i="6"/>
  <c r="G3768" i="6"/>
  <c r="C3768" i="6"/>
  <c r="G3767" i="6"/>
  <c r="C3767" i="6"/>
  <c r="G3766" i="6"/>
  <c r="C3766" i="6"/>
  <c r="G3765" i="6"/>
  <c r="C3765" i="6"/>
  <c r="G3764" i="6"/>
  <c r="C3764" i="6"/>
  <c r="G3763" i="6"/>
  <c r="C3763" i="6"/>
  <c r="G3762" i="6"/>
  <c r="C3762" i="6"/>
  <c r="G3761" i="6"/>
  <c r="C3761" i="6"/>
  <c r="G3760" i="6"/>
  <c r="C3760" i="6"/>
  <c r="G3759" i="6"/>
  <c r="C3759" i="6"/>
  <c r="G3758" i="6"/>
  <c r="C3758" i="6"/>
  <c r="G3757" i="6"/>
  <c r="C3757" i="6"/>
  <c r="G3756" i="6"/>
  <c r="C3756" i="6"/>
  <c r="G3755" i="6"/>
  <c r="C3755" i="6"/>
  <c r="G3754" i="6"/>
  <c r="C3754" i="6"/>
  <c r="G3753" i="6"/>
  <c r="C3753" i="6"/>
  <c r="G3752" i="6"/>
  <c r="C3752" i="6"/>
  <c r="G3751" i="6"/>
  <c r="C3751" i="6"/>
  <c r="G3750" i="6"/>
  <c r="C3750" i="6"/>
  <c r="G3749" i="6"/>
  <c r="C3749" i="6"/>
  <c r="G3748" i="6"/>
  <c r="C3748" i="6"/>
  <c r="G3747" i="6"/>
  <c r="C3747" i="6"/>
  <c r="G3746" i="6"/>
  <c r="C3746" i="6"/>
  <c r="G3745" i="6"/>
  <c r="C3745" i="6"/>
  <c r="G3744" i="6"/>
  <c r="C3744" i="6"/>
  <c r="G3743" i="6"/>
  <c r="C3743" i="6"/>
  <c r="G3742" i="6"/>
  <c r="C3742" i="6"/>
  <c r="G3741" i="6"/>
  <c r="C3741" i="6"/>
  <c r="G3740" i="6"/>
  <c r="C3740" i="6"/>
  <c r="G3739" i="6"/>
  <c r="C3739" i="6"/>
  <c r="G3738" i="6"/>
  <c r="C3738" i="6"/>
  <c r="G3737" i="6"/>
  <c r="C3737" i="6"/>
  <c r="G3736" i="6"/>
  <c r="C3736" i="6"/>
  <c r="G3735" i="6"/>
  <c r="C3735" i="6"/>
  <c r="G3734" i="6"/>
  <c r="C3734" i="6"/>
  <c r="G3733" i="6"/>
  <c r="C3733" i="6"/>
  <c r="G3732" i="6"/>
  <c r="C3732" i="6"/>
  <c r="G3731" i="6"/>
  <c r="C3731" i="6"/>
  <c r="G3730" i="6"/>
  <c r="C3730" i="6"/>
  <c r="G3729" i="6"/>
  <c r="C3729" i="6"/>
  <c r="G3728" i="6"/>
  <c r="C3728" i="6"/>
  <c r="G3727" i="6"/>
  <c r="C3727" i="6"/>
  <c r="G3726" i="6"/>
  <c r="C3726" i="6"/>
  <c r="G3725" i="6"/>
  <c r="C3725" i="6"/>
  <c r="G3724" i="6"/>
  <c r="C3724" i="6"/>
  <c r="G3723" i="6"/>
  <c r="C3723" i="6"/>
  <c r="G3722" i="6"/>
  <c r="C3722" i="6"/>
  <c r="G3721" i="6"/>
  <c r="C3721" i="6"/>
  <c r="G3720" i="6"/>
  <c r="C3720" i="6"/>
  <c r="G3719" i="6"/>
  <c r="C3719" i="6"/>
  <c r="G3718" i="6"/>
  <c r="C3718" i="6"/>
  <c r="G3717" i="6"/>
  <c r="C3717" i="6"/>
  <c r="G3716" i="6"/>
  <c r="C3716" i="6"/>
  <c r="G3715" i="6"/>
  <c r="C3715" i="6"/>
  <c r="G3714" i="6"/>
  <c r="C3714" i="6"/>
  <c r="G3713" i="6"/>
  <c r="C3713" i="6"/>
  <c r="G3712" i="6"/>
  <c r="C3712" i="6"/>
  <c r="G3711" i="6"/>
  <c r="C3711" i="6"/>
  <c r="G3710" i="6"/>
  <c r="C3710" i="6"/>
  <c r="G3709" i="6"/>
  <c r="C3709" i="6"/>
  <c r="G3708" i="6"/>
  <c r="C3708" i="6"/>
  <c r="G3707" i="6"/>
  <c r="C3707" i="6"/>
  <c r="G3706" i="6"/>
  <c r="C3706" i="6"/>
  <c r="G3705" i="6"/>
  <c r="C3705" i="6"/>
  <c r="G3704" i="6"/>
  <c r="C3704" i="6"/>
  <c r="G3703" i="6"/>
  <c r="C3703" i="6"/>
  <c r="G3702" i="6"/>
  <c r="C3702" i="6"/>
  <c r="G3701" i="6"/>
  <c r="C3701" i="6"/>
  <c r="G3700" i="6"/>
  <c r="C3700" i="6"/>
  <c r="G3699" i="6"/>
  <c r="C3699" i="6"/>
  <c r="G3698" i="6"/>
  <c r="C3698" i="6"/>
  <c r="G3697" i="6"/>
  <c r="C3697" i="6"/>
  <c r="G3696" i="6"/>
  <c r="C3696" i="6"/>
  <c r="G3695" i="6"/>
  <c r="C3695" i="6"/>
  <c r="G3694" i="6"/>
  <c r="C3694" i="6"/>
  <c r="G3693" i="6"/>
  <c r="C3693" i="6"/>
  <c r="G3692" i="6"/>
  <c r="C3692" i="6"/>
  <c r="G3691" i="6"/>
  <c r="C3691" i="6"/>
  <c r="G3690" i="6"/>
  <c r="C3690" i="6"/>
  <c r="G3689" i="6"/>
  <c r="C3689" i="6"/>
  <c r="G3688" i="6"/>
  <c r="C3688" i="6"/>
  <c r="G3687" i="6"/>
  <c r="C3687" i="6"/>
  <c r="G3686" i="6"/>
  <c r="C3686" i="6"/>
  <c r="G3685" i="6"/>
  <c r="C3685" i="6"/>
  <c r="G3684" i="6"/>
  <c r="C3684" i="6"/>
  <c r="G3683" i="6"/>
  <c r="C3683" i="6"/>
  <c r="G3682" i="6"/>
  <c r="C3682" i="6"/>
  <c r="G3681" i="6"/>
  <c r="C3681" i="6"/>
  <c r="G3680" i="6"/>
  <c r="C3680" i="6"/>
  <c r="G3679" i="6"/>
  <c r="C3679" i="6"/>
  <c r="G3678" i="6"/>
  <c r="C3678" i="6"/>
  <c r="G3677" i="6"/>
  <c r="C3677" i="6"/>
  <c r="G3676" i="6"/>
  <c r="C3676" i="6"/>
  <c r="G3675" i="6"/>
  <c r="C3675" i="6"/>
  <c r="G3674" i="6"/>
  <c r="C3674" i="6"/>
  <c r="G3673" i="6"/>
  <c r="C3673" i="6"/>
  <c r="G3672" i="6"/>
  <c r="C3672" i="6"/>
  <c r="G3671" i="6"/>
  <c r="C3671" i="6"/>
  <c r="G3670" i="6"/>
  <c r="C3670" i="6"/>
  <c r="G3669" i="6"/>
  <c r="C3669" i="6"/>
  <c r="G3668" i="6"/>
  <c r="C3668" i="6"/>
  <c r="G3667" i="6"/>
  <c r="C3667" i="6"/>
  <c r="G3666" i="6"/>
  <c r="C3666" i="6"/>
  <c r="G3665" i="6"/>
  <c r="C3665" i="6"/>
  <c r="G3664" i="6"/>
  <c r="C3664" i="6"/>
  <c r="G3663" i="6"/>
  <c r="C3663" i="6"/>
  <c r="G3662" i="6"/>
  <c r="C3662" i="6"/>
  <c r="G3661" i="6"/>
  <c r="C3661" i="6"/>
  <c r="G3660" i="6"/>
  <c r="C3660" i="6"/>
  <c r="G3659" i="6"/>
  <c r="C3659" i="6"/>
  <c r="G3658" i="6"/>
  <c r="C3658" i="6"/>
  <c r="G3657" i="6"/>
  <c r="C3657" i="6"/>
  <c r="G3656" i="6"/>
  <c r="C3656" i="6"/>
  <c r="G3655" i="6"/>
  <c r="C3655" i="6"/>
  <c r="G3654" i="6"/>
  <c r="C3654" i="6"/>
  <c r="G3653" i="6"/>
  <c r="C3653" i="6"/>
  <c r="G3652" i="6"/>
  <c r="C3652" i="6"/>
  <c r="G3651" i="6"/>
  <c r="C3651" i="6"/>
  <c r="G3650" i="6"/>
  <c r="C3650" i="6"/>
  <c r="G3649" i="6"/>
  <c r="C3649" i="6"/>
  <c r="G3648" i="6"/>
  <c r="C3648" i="6"/>
  <c r="G3647" i="6"/>
  <c r="C3647" i="6"/>
  <c r="G3646" i="6"/>
  <c r="C3646" i="6"/>
  <c r="G3645" i="6"/>
  <c r="C3645" i="6"/>
  <c r="G3644" i="6"/>
  <c r="C3644" i="6"/>
  <c r="G3643" i="6"/>
  <c r="C3643" i="6"/>
  <c r="G3642" i="6"/>
  <c r="C3642" i="6"/>
  <c r="G3641" i="6"/>
  <c r="C3641" i="6"/>
  <c r="G3640" i="6"/>
  <c r="C3640" i="6"/>
  <c r="G3639" i="6"/>
  <c r="C3639" i="6"/>
  <c r="G3638" i="6"/>
  <c r="C3638" i="6"/>
  <c r="G3637" i="6"/>
  <c r="C3637" i="6"/>
  <c r="G3636" i="6"/>
  <c r="C3636" i="6"/>
  <c r="G3635" i="6"/>
  <c r="C3635" i="6"/>
  <c r="G3634" i="6"/>
  <c r="C3634" i="6"/>
  <c r="G3633" i="6"/>
  <c r="C3633" i="6"/>
  <c r="G3632" i="6"/>
  <c r="C3632" i="6"/>
  <c r="G3631" i="6"/>
  <c r="C3631" i="6"/>
  <c r="G3630" i="6"/>
  <c r="C3630" i="6"/>
  <c r="G3629" i="6"/>
  <c r="C3629" i="6"/>
  <c r="G3628" i="6"/>
  <c r="C3628" i="6"/>
  <c r="G3627" i="6"/>
  <c r="C3627" i="6"/>
  <c r="G3626" i="6"/>
  <c r="C3626" i="6"/>
  <c r="G3625" i="6"/>
  <c r="C3625" i="6"/>
  <c r="G3624" i="6"/>
  <c r="C3624" i="6"/>
  <c r="G3623" i="6"/>
  <c r="C3623" i="6"/>
  <c r="G3622" i="6"/>
  <c r="C3622" i="6"/>
  <c r="G3621" i="6"/>
  <c r="C3621" i="6"/>
  <c r="G3620" i="6"/>
  <c r="C3620" i="6"/>
  <c r="G3619" i="6"/>
  <c r="C3619" i="6"/>
  <c r="G3618" i="6"/>
  <c r="C3618" i="6"/>
  <c r="G3617" i="6"/>
  <c r="C3617" i="6"/>
  <c r="G3616" i="6"/>
  <c r="C3616" i="6"/>
  <c r="G3615" i="6"/>
  <c r="C3615" i="6"/>
  <c r="G3614" i="6"/>
  <c r="C3614" i="6"/>
  <c r="G3613" i="6"/>
  <c r="C3613" i="6"/>
  <c r="G3612" i="6"/>
  <c r="C3612" i="6"/>
  <c r="G3611" i="6"/>
  <c r="C3611" i="6"/>
  <c r="G3610" i="6"/>
  <c r="C3610" i="6"/>
  <c r="G3609" i="6"/>
  <c r="C3609" i="6"/>
  <c r="G3608" i="6"/>
  <c r="C3608" i="6"/>
  <c r="G3607" i="6"/>
  <c r="C3607" i="6"/>
  <c r="G3606" i="6"/>
  <c r="C3606" i="6"/>
  <c r="G3605" i="6"/>
  <c r="C3605" i="6"/>
  <c r="G3604" i="6"/>
  <c r="C3604" i="6"/>
  <c r="G3603" i="6"/>
  <c r="C3603" i="6"/>
  <c r="G3602" i="6"/>
  <c r="C3602" i="6"/>
  <c r="G3601" i="6"/>
  <c r="C3601" i="6"/>
  <c r="G3600" i="6"/>
  <c r="C3600" i="6"/>
  <c r="G3599" i="6"/>
  <c r="C3599" i="6"/>
  <c r="G3598" i="6"/>
  <c r="C3598" i="6"/>
  <c r="G3597" i="6"/>
  <c r="C3597" i="6"/>
  <c r="G3596" i="6"/>
  <c r="C3596" i="6"/>
  <c r="G3595" i="6"/>
  <c r="C3595" i="6"/>
  <c r="G3594" i="6"/>
  <c r="C3594" i="6"/>
  <c r="G3593" i="6"/>
  <c r="C3593" i="6"/>
  <c r="G3592" i="6"/>
  <c r="C3592" i="6"/>
  <c r="G3591" i="6"/>
  <c r="C3591" i="6"/>
  <c r="G3590" i="6"/>
  <c r="C3590" i="6"/>
  <c r="G3589" i="6"/>
  <c r="C3589" i="6"/>
  <c r="G3588" i="6"/>
  <c r="C3588" i="6"/>
  <c r="G3587" i="6"/>
  <c r="C3587" i="6"/>
  <c r="G3586" i="6"/>
  <c r="C3586" i="6"/>
  <c r="G3585" i="6"/>
  <c r="C3585" i="6"/>
  <c r="G3584" i="6"/>
  <c r="C3584" i="6"/>
  <c r="G3583" i="6"/>
  <c r="C3583" i="6"/>
  <c r="G3582" i="6"/>
  <c r="C3582" i="6"/>
  <c r="G3581" i="6"/>
  <c r="C3581" i="6"/>
  <c r="G3580" i="6"/>
  <c r="C3580" i="6"/>
  <c r="G3579" i="6"/>
  <c r="C3579" i="6"/>
  <c r="G3578" i="6"/>
  <c r="C3578" i="6"/>
  <c r="G3577" i="6"/>
  <c r="C3577" i="6"/>
  <c r="G3576" i="6"/>
  <c r="C3576" i="6"/>
  <c r="G3575" i="6"/>
  <c r="C3575" i="6"/>
  <c r="G3574" i="6"/>
  <c r="C3574" i="6"/>
  <c r="G3573" i="6"/>
  <c r="C3573" i="6"/>
  <c r="G3572" i="6"/>
  <c r="C3572" i="6"/>
  <c r="G3571" i="6"/>
  <c r="C3571" i="6"/>
  <c r="G3570" i="6"/>
  <c r="C3570" i="6"/>
  <c r="G3569" i="6"/>
  <c r="C3569" i="6"/>
  <c r="G3568" i="6"/>
  <c r="C3568" i="6"/>
  <c r="G3567" i="6"/>
  <c r="C3567" i="6"/>
  <c r="G3566" i="6"/>
  <c r="C3566" i="6"/>
  <c r="G3565" i="6"/>
  <c r="C3565" i="6"/>
  <c r="G3564" i="6"/>
  <c r="C3564" i="6"/>
  <c r="G3563" i="6"/>
  <c r="C3563" i="6"/>
  <c r="G3562" i="6"/>
  <c r="C3562" i="6"/>
  <c r="G3561" i="6"/>
  <c r="C3561" i="6"/>
  <c r="G3560" i="6"/>
  <c r="C3560" i="6"/>
  <c r="G3559" i="6"/>
  <c r="C3559" i="6"/>
  <c r="G3558" i="6"/>
  <c r="C3558" i="6"/>
  <c r="G3557" i="6"/>
  <c r="C3557" i="6"/>
  <c r="G3556" i="6"/>
  <c r="C3556" i="6"/>
  <c r="G3555" i="6"/>
  <c r="C3555" i="6"/>
  <c r="G3554" i="6"/>
  <c r="C3554" i="6"/>
  <c r="G3553" i="6"/>
  <c r="C3553" i="6"/>
  <c r="G3552" i="6"/>
  <c r="C3552" i="6"/>
  <c r="G3551" i="6"/>
  <c r="C3551" i="6"/>
  <c r="G3550" i="6"/>
  <c r="C3550" i="6"/>
  <c r="G3549" i="6"/>
  <c r="C3549" i="6"/>
  <c r="G3548" i="6"/>
  <c r="C3548" i="6"/>
  <c r="G3547" i="6"/>
  <c r="C3547" i="6"/>
  <c r="G3546" i="6"/>
  <c r="C3546" i="6"/>
  <c r="G3545" i="6"/>
  <c r="C3545" i="6"/>
  <c r="G3544" i="6"/>
  <c r="C3544" i="6"/>
  <c r="G3543" i="6"/>
  <c r="C3543" i="6"/>
  <c r="G3542" i="6"/>
  <c r="C3542" i="6"/>
  <c r="G3541" i="6"/>
  <c r="C3541" i="6"/>
  <c r="G3540" i="6"/>
  <c r="C3540" i="6"/>
  <c r="G3539" i="6"/>
  <c r="C3539" i="6"/>
  <c r="G3538" i="6"/>
  <c r="C3538" i="6"/>
  <c r="G3537" i="6"/>
  <c r="C3537" i="6"/>
  <c r="G3536" i="6"/>
  <c r="C3536" i="6"/>
  <c r="G3535" i="6"/>
  <c r="C3535" i="6"/>
  <c r="G3534" i="6"/>
  <c r="C3534" i="6"/>
  <c r="G3533" i="6"/>
  <c r="C3533" i="6"/>
  <c r="G3532" i="6"/>
  <c r="C3532" i="6"/>
  <c r="G3531" i="6"/>
  <c r="C3531" i="6"/>
  <c r="G3530" i="6"/>
  <c r="C3530" i="6"/>
  <c r="G3529" i="6"/>
  <c r="C3529" i="6"/>
  <c r="G3528" i="6"/>
  <c r="C3528" i="6"/>
  <c r="G3527" i="6"/>
  <c r="C3527" i="6"/>
  <c r="G3526" i="6"/>
  <c r="C3526" i="6"/>
  <c r="G3525" i="6"/>
  <c r="C3525" i="6"/>
  <c r="G3524" i="6"/>
  <c r="C3524" i="6"/>
  <c r="G3523" i="6"/>
  <c r="C3523" i="6"/>
  <c r="G3522" i="6"/>
  <c r="C3522" i="6"/>
  <c r="G3521" i="6"/>
  <c r="C3521" i="6"/>
  <c r="G3520" i="6"/>
  <c r="C3520" i="6"/>
  <c r="G3519" i="6"/>
  <c r="C3519" i="6"/>
  <c r="G3518" i="6"/>
  <c r="C3518" i="6"/>
  <c r="G3517" i="6"/>
  <c r="C3517" i="6"/>
  <c r="G3516" i="6"/>
  <c r="C3516" i="6"/>
  <c r="G3515" i="6"/>
  <c r="C3515" i="6"/>
  <c r="G3514" i="6"/>
  <c r="C3514" i="6"/>
  <c r="G3513" i="6"/>
  <c r="C3513" i="6"/>
  <c r="G3512" i="6"/>
  <c r="C3512" i="6"/>
  <c r="G3511" i="6"/>
  <c r="C3511" i="6"/>
  <c r="G3510" i="6"/>
  <c r="C3510" i="6"/>
  <c r="G3509" i="6"/>
  <c r="C3509" i="6"/>
  <c r="G3508" i="6"/>
  <c r="C3508" i="6"/>
  <c r="G3507" i="6"/>
  <c r="C3507" i="6"/>
  <c r="G3506" i="6"/>
  <c r="C3506" i="6"/>
  <c r="G3505" i="6"/>
  <c r="C3505" i="6"/>
  <c r="G3504" i="6"/>
  <c r="C3504" i="6"/>
  <c r="G3503" i="6"/>
  <c r="C3503" i="6"/>
  <c r="G3502" i="6"/>
  <c r="C3502" i="6"/>
  <c r="G3501" i="6"/>
  <c r="C3501" i="6"/>
  <c r="G3500" i="6"/>
  <c r="C3500" i="6"/>
  <c r="G3499" i="6"/>
  <c r="C3499" i="6"/>
  <c r="G3498" i="6"/>
  <c r="C3498" i="6"/>
  <c r="G3497" i="6"/>
  <c r="C3497" i="6"/>
  <c r="G3496" i="6"/>
  <c r="C3496" i="6"/>
  <c r="G3495" i="6"/>
  <c r="C3495" i="6"/>
  <c r="G3494" i="6"/>
  <c r="C3494" i="6"/>
  <c r="G3493" i="6"/>
  <c r="C3493" i="6"/>
  <c r="G3492" i="6"/>
  <c r="C3492" i="6"/>
  <c r="G3491" i="6"/>
  <c r="C3491" i="6"/>
  <c r="G3490" i="6"/>
  <c r="C3490" i="6"/>
  <c r="G3489" i="6"/>
  <c r="C3489" i="6"/>
  <c r="G3488" i="6"/>
  <c r="C3488" i="6"/>
  <c r="G3487" i="6"/>
  <c r="C3487" i="6"/>
  <c r="G3486" i="6"/>
  <c r="C3486" i="6"/>
  <c r="G3485" i="6"/>
  <c r="C3485" i="6"/>
  <c r="G3484" i="6"/>
  <c r="C3484" i="6"/>
  <c r="G3483" i="6"/>
  <c r="C3483" i="6"/>
  <c r="G3482" i="6"/>
  <c r="C3482" i="6"/>
  <c r="G3481" i="6"/>
  <c r="C3481" i="6"/>
  <c r="G3480" i="6"/>
  <c r="C3480" i="6"/>
  <c r="G3479" i="6"/>
  <c r="C3479" i="6"/>
  <c r="G3478" i="6"/>
  <c r="C3478" i="6"/>
  <c r="G3477" i="6"/>
  <c r="C3477" i="6"/>
  <c r="G3476" i="6"/>
  <c r="C3476" i="6"/>
  <c r="G3475" i="6"/>
  <c r="C3475" i="6"/>
  <c r="G3474" i="6"/>
  <c r="C3474" i="6"/>
  <c r="G3473" i="6"/>
  <c r="C3473" i="6"/>
  <c r="G3472" i="6"/>
  <c r="C3472" i="6"/>
  <c r="G3471" i="6"/>
  <c r="C3471" i="6"/>
  <c r="G3470" i="6"/>
  <c r="C3470" i="6"/>
  <c r="G3469" i="6"/>
  <c r="C3469" i="6"/>
  <c r="G3468" i="6"/>
  <c r="C3468" i="6"/>
  <c r="G3467" i="6"/>
  <c r="C3467" i="6"/>
  <c r="G3466" i="6"/>
  <c r="C3466" i="6"/>
  <c r="G3465" i="6"/>
  <c r="C3465" i="6"/>
  <c r="G3464" i="6"/>
  <c r="C3464" i="6"/>
  <c r="G3463" i="6"/>
  <c r="C3463" i="6"/>
  <c r="G3462" i="6"/>
  <c r="C3462" i="6"/>
  <c r="G3461" i="6"/>
  <c r="C3461" i="6"/>
  <c r="G3460" i="6"/>
  <c r="C3460" i="6"/>
  <c r="G3459" i="6"/>
  <c r="C3459" i="6"/>
  <c r="G3458" i="6"/>
  <c r="C3458" i="6"/>
  <c r="G3457" i="6"/>
  <c r="C3457" i="6"/>
  <c r="G3456" i="6"/>
  <c r="C3456" i="6"/>
  <c r="G3455" i="6"/>
  <c r="C3455" i="6"/>
  <c r="G3454" i="6"/>
  <c r="C3454" i="6"/>
  <c r="G3453" i="6"/>
  <c r="C3453" i="6"/>
  <c r="G3452" i="6"/>
  <c r="C3452" i="6"/>
  <c r="G3451" i="6"/>
  <c r="C3451" i="6"/>
  <c r="G3450" i="6"/>
  <c r="C3450" i="6"/>
  <c r="G3449" i="6"/>
  <c r="C3449" i="6"/>
  <c r="G3448" i="6"/>
  <c r="C3448" i="6"/>
  <c r="G3447" i="6"/>
  <c r="C3447" i="6"/>
  <c r="G3446" i="6"/>
  <c r="C3446" i="6"/>
  <c r="G3445" i="6"/>
  <c r="C3445" i="6"/>
  <c r="G3444" i="6"/>
  <c r="C3444" i="6"/>
  <c r="G3443" i="6"/>
  <c r="C3443" i="6"/>
  <c r="G3442" i="6"/>
  <c r="C3442" i="6"/>
  <c r="G3441" i="6"/>
  <c r="C3441" i="6"/>
  <c r="G3440" i="6"/>
  <c r="C3440" i="6"/>
  <c r="G3439" i="6"/>
  <c r="C3439" i="6"/>
  <c r="G3438" i="6"/>
  <c r="C3438" i="6"/>
  <c r="G3437" i="6"/>
  <c r="C3437" i="6"/>
  <c r="G3436" i="6"/>
  <c r="C3436" i="6"/>
  <c r="G3435" i="6"/>
  <c r="C3435" i="6"/>
  <c r="G3434" i="6"/>
  <c r="C3434" i="6"/>
  <c r="G3433" i="6"/>
  <c r="C3433" i="6"/>
  <c r="G3432" i="6"/>
  <c r="C3432" i="6"/>
  <c r="G3431" i="6"/>
  <c r="C3431" i="6"/>
  <c r="G3430" i="6"/>
  <c r="C3430" i="6"/>
  <c r="G3429" i="6"/>
  <c r="C3429" i="6"/>
  <c r="G3428" i="6"/>
  <c r="C3428" i="6"/>
  <c r="G3427" i="6"/>
  <c r="C3427" i="6"/>
  <c r="G3426" i="6"/>
  <c r="C3426" i="6"/>
  <c r="G3425" i="6"/>
  <c r="C3425" i="6"/>
  <c r="G3424" i="6"/>
  <c r="C3424" i="6"/>
  <c r="G3423" i="6"/>
  <c r="C3423" i="6"/>
  <c r="G3422" i="6"/>
  <c r="C3422" i="6"/>
  <c r="G3421" i="6"/>
  <c r="C3421" i="6"/>
  <c r="G3420" i="6"/>
  <c r="C3420" i="6"/>
  <c r="G3419" i="6"/>
  <c r="C3419" i="6"/>
  <c r="G3418" i="6"/>
  <c r="C3418" i="6"/>
  <c r="G3417" i="6"/>
  <c r="C3417" i="6"/>
  <c r="G3416" i="6"/>
  <c r="C3416" i="6"/>
  <c r="G3415" i="6"/>
  <c r="C3415" i="6"/>
  <c r="G3414" i="6"/>
  <c r="C3414" i="6"/>
  <c r="G3413" i="6"/>
  <c r="C3413" i="6"/>
  <c r="G3412" i="6"/>
  <c r="C3412" i="6"/>
  <c r="G3411" i="6"/>
  <c r="C3411" i="6"/>
  <c r="G3410" i="6"/>
  <c r="C3410" i="6"/>
  <c r="G3409" i="6"/>
  <c r="C3409" i="6"/>
  <c r="G3408" i="6"/>
  <c r="C3408" i="6"/>
  <c r="G3407" i="6"/>
  <c r="C3407" i="6"/>
  <c r="G3406" i="6"/>
  <c r="C3406" i="6"/>
  <c r="G3405" i="6"/>
  <c r="C3405" i="6"/>
  <c r="G3404" i="6"/>
  <c r="C3404" i="6"/>
  <c r="G3403" i="6"/>
  <c r="C3403" i="6"/>
  <c r="G3402" i="6"/>
  <c r="C3402" i="6"/>
  <c r="G3401" i="6"/>
  <c r="C3401" i="6"/>
  <c r="G3400" i="6"/>
  <c r="C3400" i="6"/>
  <c r="G3399" i="6"/>
  <c r="C3399" i="6"/>
  <c r="G3398" i="6"/>
  <c r="C3398" i="6"/>
  <c r="G3397" i="6"/>
  <c r="C3397" i="6"/>
  <c r="G3396" i="6"/>
  <c r="C3396" i="6"/>
  <c r="G3395" i="6"/>
  <c r="C3395" i="6"/>
  <c r="G3394" i="6"/>
  <c r="C3394" i="6"/>
  <c r="G3393" i="6"/>
  <c r="C3393" i="6"/>
  <c r="G3392" i="6"/>
  <c r="C3392" i="6"/>
  <c r="G3391" i="6"/>
  <c r="C3391" i="6"/>
  <c r="G3390" i="6"/>
  <c r="C3390" i="6"/>
  <c r="G3389" i="6"/>
  <c r="C3389" i="6"/>
  <c r="G3388" i="6"/>
  <c r="C3388" i="6"/>
  <c r="G3387" i="6"/>
  <c r="C3387" i="6"/>
  <c r="G3386" i="6"/>
  <c r="C3386" i="6"/>
  <c r="G3385" i="6"/>
  <c r="C3385" i="6"/>
  <c r="G3384" i="6"/>
  <c r="C3384" i="6"/>
  <c r="G3383" i="6"/>
  <c r="C3383" i="6"/>
  <c r="G3382" i="6"/>
  <c r="C3382" i="6"/>
  <c r="G3381" i="6"/>
  <c r="C3381" i="6"/>
  <c r="G3380" i="6"/>
  <c r="C3380" i="6"/>
  <c r="G3379" i="6"/>
  <c r="C3379" i="6"/>
  <c r="G3378" i="6"/>
  <c r="C3378" i="6"/>
  <c r="G3377" i="6"/>
  <c r="C3377" i="6"/>
  <c r="G3376" i="6"/>
  <c r="C3376" i="6"/>
  <c r="G3375" i="6"/>
  <c r="C3375" i="6"/>
  <c r="G3374" i="6"/>
  <c r="C3374" i="6"/>
  <c r="G3373" i="6"/>
  <c r="C3373" i="6"/>
  <c r="G3372" i="6"/>
  <c r="C3372" i="6"/>
  <c r="G3371" i="6"/>
  <c r="C3371" i="6"/>
  <c r="G3370" i="6"/>
  <c r="C3370" i="6"/>
  <c r="G3369" i="6"/>
  <c r="C3369" i="6"/>
  <c r="G3368" i="6"/>
  <c r="C3368" i="6"/>
  <c r="G3367" i="6"/>
  <c r="C3367" i="6"/>
  <c r="G3366" i="6"/>
  <c r="C3366" i="6"/>
  <c r="G3365" i="6"/>
  <c r="C3365" i="6"/>
  <c r="G3364" i="6"/>
  <c r="C3364" i="6"/>
  <c r="G3363" i="6"/>
  <c r="C3363" i="6"/>
  <c r="G3362" i="6"/>
  <c r="C3362" i="6"/>
  <c r="G3361" i="6"/>
  <c r="C3361" i="6"/>
  <c r="G3360" i="6"/>
  <c r="C3360" i="6"/>
  <c r="G3359" i="6"/>
  <c r="C3359" i="6"/>
  <c r="G3358" i="6"/>
  <c r="C3358" i="6"/>
  <c r="G3357" i="6"/>
  <c r="C3357" i="6"/>
  <c r="G3356" i="6"/>
  <c r="C3356" i="6"/>
  <c r="G3355" i="6"/>
  <c r="C3355" i="6"/>
  <c r="G3354" i="6"/>
  <c r="C3354" i="6"/>
  <c r="G3353" i="6"/>
  <c r="C3353" i="6"/>
  <c r="G3352" i="6"/>
  <c r="C3352" i="6"/>
  <c r="G3351" i="6"/>
  <c r="C3351" i="6"/>
  <c r="G3350" i="6"/>
  <c r="C3350" i="6"/>
  <c r="G3349" i="6"/>
  <c r="C3349" i="6"/>
  <c r="G3348" i="6"/>
  <c r="C3348" i="6"/>
  <c r="G3347" i="6"/>
  <c r="C3347" i="6"/>
  <c r="G3346" i="6"/>
  <c r="C3346" i="6"/>
  <c r="G3345" i="6"/>
  <c r="C3345" i="6"/>
  <c r="G3344" i="6"/>
  <c r="C3344" i="6"/>
  <c r="G3343" i="6"/>
  <c r="C3343" i="6"/>
  <c r="G3342" i="6"/>
  <c r="C3342" i="6"/>
  <c r="G3341" i="6"/>
  <c r="C3341" i="6"/>
  <c r="G3340" i="6"/>
  <c r="C3340" i="6"/>
  <c r="G3339" i="6"/>
  <c r="C3339" i="6"/>
  <c r="G3338" i="6"/>
  <c r="C3338" i="6"/>
  <c r="G3337" i="6"/>
  <c r="C3337" i="6"/>
  <c r="G3336" i="6"/>
  <c r="C3336" i="6"/>
  <c r="G3335" i="6"/>
  <c r="C3335" i="6"/>
  <c r="G3334" i="6"/>
  <c r="C3334" i="6"/>
  <c r="G3333" i="6"/>
  <c r="C3333" i="6"/>
  <c r="G3332" i="6"/>
  <c r="C3332" i="6"/>
  <c r="G3331" i="6"/>
  <c r="C3331" i="6"/>
  <c r="G3330" i="6"/>
  <c r="C3330" i="6"/>
  <c r="G3329" i="6"/>
  <c r="C3329" i="6"/>
  <c r="G3328" i="6"/>
  <c r="C3328" i="6"/>
  <c r="G3327" i="6"/>
  <c r="C3327" i="6"/>
  <c r="G3326" i="6"/>
  <c r="C3326" i="6"/>
  <c r="G3325" i="6"/>
  <c r="C3325" i="6"/>
  <c r="G3324" i="6"/>
  <c r="C3324" i="6"/>
  <c r="G3323" i="6"/>
  <c r="C3323" i="6"/>
  <c r="G3322" i="6"/>
  <c r="C3322" i="6"/>
  <c r="G3321" i="6"/>
  <c r="C3321" i="6"/>
  <c r="G3320" i="6"/>
  <c r="C3320" i="6"/>
  <c r="G3319" i="6"/>
  <c r="C3319" i="6"/>
  <c r="G3318" i="6"/>
  <c r="C3318" i="6"/>
  <c r="G3317" i="6"/>
  <c r="C3317" i="6"/>
  <c r="G3316" i="6"/>
  <c r="C3316" i="6"/>
  <c r="G3315" i="6"/>
  <c r="C3315" i="6"/>
  <c r="G3314" i="6"/>
  <c r="C3314" i="6"/>
  <c r="G3313" i="6"/>
  <c r="C3313" i="6"/>
  <c r="G3312" i="6"/>
  <c r="C3312" i="6"/>
  <c r="G3311" i="6"/>
  <c r="C3311" i="6"/>
  <c r="G3310" i="6"/>
  <c r="C3310" i="6"/>
  <c r="G3309" i="6"/>
  <c r="C3309" i="6"/>
  <c r="G3308" i="6"/>
  <c r="C3308" i="6"/>
  <c r="G3307" i="6"/>
  <c r="C3307" i="6"/>
  <c r="G3306" i="6"/>
  <c r="C3306" i="6"/>
  <c r="G3305" i="6"/>
  <c r="C3305" i="6"/>
  <c r="G3304" i="6"/>
  <c r="C3304" i="6"/>
  <c r="G3303" i="6"/>
  <c r="C3303" i="6"/>
  <c r="G3302" i="6"/>
  <c r="C3302" i="6"/>
  <c r="G3301" i="6"/>
  <c r="C3301" i="6"/>
  <c r="G3300" i="6"/>
  <c r="C3300" i="6"/>
  <c r="G3299" i="6"/>
  <c r="C3299" i="6"/>
  <c r="G3298" i="6"/>
  <c r="C3298" i="6"/>
  <c r="G3297" i="6"/>
  <c r="C3297" i="6"/>
  <c r="G3296" i="6"/>
  <c r="C3296" i="6"/>
  <c r="G3295" i="6"/>
  <c r="C3295" i="6"/>
  <c r="G3294" i="6"/>
  <c r="C3294" i="6"/>
  <c r="G3293" i="6"/>
  <c r="C3293" i="6"/>
  <c r="G3292" i="6"/>
  <c r="C3292" i="6"/>
  <c r="G3291" i="6"/>
  <c r="C3291" i="6"/>
  <c r="G3290" i="6"/>
  <c r="C3290" i="6"/>
  <c r="G3289" i="6"/>
  <c r="C3289" i="6"/>
  <c r="G3288" i="6"/>
  <c r="C3288" i="6"/>
  <c r="G3287" i="6"/>
  <c r="C3287" i="6"/>
  <c r="G3286" i="6"/>
  <c r="C3286" i="6"/>
  <c r="G3285" i="6"/>
  <c r="C3285" i="6"/>
  <c r="G3284" i="6"/>
  <c r="C3284" i="6"/>
  <c r="G3283" i="6"/>
  <c r="C3283" i="6"/>
  <c r="G3282" i="6"/>
  <c r="C3282" i="6"/>
  <c r="G3281" i="6"/>
  <c r="C3281" i="6"/>
  <c r="G3280" i="6"/>
  <c r="C3280" i="6"/>
  <c r="G3279" i="6"/>
  <c r="C3279" i="6"/>
  <c r="G3278" i="6"/>
  <c r="C3278" i="6"/>
  <c r="G3277" i="6"/>
  <c r="C3277" i="6"/>
  <c r="G3276" i="6"/>
  <c r="C3276" i="6"/>
  <c r="G3275" i="6"/>
  <c r="C3275" i="6"/>
  <c r="G3274" i="6"/>
  <c r="C3274" i="6"/>
  <c r="G3273" i="6"/>
  <c r="C3273" i="6"/>
  <c r="G3272" i="6"/>
  <c r="C3272" i="6"/>
  <c r="G3271" i="6"/>
  <c r="C3271" i="6"/>
  <c r="G3270" i="6"/>
  <c r="C3270" i="6"/>
  <c r="G3269" i="6"/>
  <c r="C3269" i="6"/>
  <c r="G3268" i="6"/>
  <c r="C3268" i="6"/>
  <c r="G3267" i="6"/>
  <c r="C3267" i="6"/>
  <c r="G3266" i="6"/>
  <c r="C3266" i="6"/>
  <c r="G3265" i="6"/>
  <c r="C3265" i="6"/>
  <c r="G3264" i="6"/>
  <c r="C3264" i="6"/>
  <c r="G3263" i="6"/>
  <c r="C3263" i="6"/>
  <c r="G3262" i="6"/>
  <c r="C3262" i="6"/>
  <c r="G3261" i="6"/>
  <c r="C3261" i="6"/>
  <c r="G3260" i="6"/>
  <c r="C3260" i="6"/>
  <c r="G3259" i="6"/>
  <c r="C3259" i="6"/>
  <c r="G3258" i="6"/>
  <c r="C3258" i="6"/>
  <c r="G3257" i="6"/>
  <c r="C3257" i="6"/>
  <c r="G3256" i="6"/>
  <c r="C3256" i="6"/>
  <c r="G3255" i="6"/>
  <c r="C3255" i="6"/>
  <c r="G3254" i="6"/>
  <c r="C3254" i="6"/>
  <c r="G3253" i="6"/>
  <c r="C3253" i="6"/>
  <c r="G3252" i="6"/>
  <c r="C3252" i="6"/>
  <c r="G3251" i="6"/>
  <c r="C3251" i="6"/>
  <c r="G3250" i="6"/>
  <c r="C3250" i="6"/>
  <c r="G3249" i="6"/>
  <c r="C3249" i="6"/>
  <c r="G3248" i="6"/>
  <c r="C3248" i="6"/>
  <c r="G3247" i="6"/>
  <c r="C3247" i="6"/>
  <c r="G3246" i="6"/>
  <c r="C3246" i="6"/>
  <c r="G3245" i="6"/>
  <c r="C3245" i="6"/>
  <c r="G3244" i="6"/>
  <c r="C3244" i="6"/>
  <c r="G3243" i="6"/>
  <c r="C3243" i="6"/>
  <c r="G3242" i="6"/>
  <c r="C3242" i="6"/>
  <c r="G3241" i="6"/>
  <c r="C3241" i="6"/>
  <c r="G3240" i="6"/>
  <c r="C3240" i="6"/>
  <c r="G3239" i="6"/>
  <c r="C3239" i="6"/>
  <c r="G3238" i="6"/>
  <c r="C3238" i="6"/>
  <c r="G3237" i="6"/>
  <c r="C3237" i="6"/>
  <c r="G3236" i="6"/>
  <c r="C3236" i="6"/>
  <c r="G3235" i="6"/>
  <c r="C3235" i="6"/>
  <c r="G3234" i="6"/>
  <c r="C3234" i="6"/>
  <c r="G3233" i="6"/>
  <c r="C3233" i="6"/>
  <c r="G3232" i="6"/>
  <c r="C3232" i="6"/>
  <c r="G3231" i="6"/>
  <c r="C3231" i="6"/>
  <c r="G3230" i="6"/>
  <c r="C3230" i="6"/>
  <c r="G3229" i="6"/>
  <c r="C3229" i="6"/>
  <c r="G3228" i="6"/>
  <c r="C3228" i="6"/>
  <c r="G3227" i="6"/>
  <c r="C3227" i="6"/>
  <c r="G3226" i="6"/>
  <c r="C3226" i="6"/>
  <c r="G3225" i="6"/>
  <c r="C3225" i="6"/>
  <c r="G3224" i="6"/>
  <c r="C3224" i="6"/>
  <c r="G3223" i="6"/>
  <c r="C3223" i="6"/>
  <c r="G3222" i="6"/>
  <c r="C3222" i="6"/>
  <c r="G3221" i="6"/>
  <c r="C3221" i="6"/>
  <c r="G3220" i="6"/>
  <c r="C3220" i="6"/>
  <c r="G3219" i="6"/>
  <c r="C3219" i="6"/>
  <c r="G3218" i="6"/>
  <c r="C3218" i="6"/>
  <c r="G3217" i="6"/>
  <c r="C3217" i="6"/>
  <c r="G3216" i="6"/>
  <c r="C3216" i="6"/>
  <c r="G3215" i="6"/>
  <c r="C3215" i="6"/>
  <c r="G3214" i="6"/>
  <c r="C3214" i="6"/>
  <c r="G3213" i="6"/>
  <c r="C3213" i="6"/>
  <c r="G3212" i="6"/>
  <c r="C3212" i="6"/>
  <c r="G3211" i="6"/>
  <c r="C3211" i="6"/>
  <c r="G3210" i="6"/>
  <c r="C3210" i="6"/>
  <c r="G3209" i="6"/>
  <c r="C3209" i="6"/>
  <c r="G3208" i="6"/>
  <c r="C3208" i="6"/>
  <c r="G3207" i="6"/>
  <c r="C3207" i="6"/>
  <c r="G3206" i="6"/>
  <c r="C3206" i="6"/>
  <c r="G3205" i="6"/>
  <c r="C3205" i="6"/>
  <c r="G3204" i="6"/>
  <c r="C3204" i="6"/>
  <c r="G3203" i="6"/>
  <c r="C3203" i="6"/>
  <c r="G3202" i="6"/>
  <c r="C3202" i="6"/>
  <c r="G3201" i="6"/>
  <c r="C3201" i="6"/>
  <c r="G3200" i="6"/>
  <c r="C3200" i="6"/>
  <c r="G3199" i="6"/>
  <c r="C3199" i="6"/>
  <c r="G3198" i="6"/>
  <c r="C3198" i="6"/>
  <c r="G3197" i="6"/>
  <c r="C3197" i="6"/>
  <c r="G3196" i="6"/>
  <c r="C3196" i="6"/>
  <c r="G3195" i="6"/>
  <c r="C3195" i="6"/>
  <c r="G3194" i="6"/>
  <c r="C3194" i="6"/>
  <c r="G3193" i="6"/>
  <c r="C3193" i="6"/>
  <c r="G3192" i="6"/>
  <c r="C3192" i="6"/>
  <c r="G3191" i="6"/>
  <c r="C3191" i="6"/>
  <c r="G3190" i="6"/>
  <c r="C3190" i="6"/>
  <c r="G3189" i="6"/>
  <c r="C3189" i="6"/>
  <c r="G3188" i="6"/>
  <c r="C3188" i="6"/>
  <c r="G3187" i="6"/>
  <c r="C3187" i="6"/>
  <c r="G3186" i="6"/>
  <c r="C3186" i="6"/>
  <c r="G3185" i="6"/>
  <c r="C3185" i="6"/>
  <c r="G3184" i="6"/>
  <c r="C3184" i="6"/>
  <c r="G3183" i="6"/>
  <c r="C3183" i="6"/>
  <c r="G3182" i="6"/>
  <c r="C3182" i="6"/>
  <c r="G3181" i="6"/>
  <c r="C3181" i="6"/>
  <c r="G3180" i="6"/>
  <c r="C3180" i="6"/>
  <c r="G3179" i="6"/>
  <c r="C3179" i="6"/>
  <c r="G3178" i="6"/>
  <c r="C3178" i="6"/>
  <c r="G3177" i="6"/>
  <c r="C3177" i="6"/>
  <c r="G3176" i="6"/>
  <c r="C3176" i="6"/>
  <c r="G3175" i="6"/>
  <c r="C3175" i="6"/>
  <c r="G3174" i="6"/>
  <c r="C3174" i="6"/>
  <c r="G3173" i="6"/>
  <c r="C3173" i="6"/>
  <c r="G3172" i="6"/>
  <c r="C3172" i="6"/>
  <c r="G3171" i="6"/>
  <c r="C3171" i="6"/>
  <c r="G3170" i="6"/>
  <c r="C3170" i="6"/>
  <c r="G3169" i="6"/>
  <c r="C3169" i="6"/>
  <c r="G3168" i="6"/>
  <c r="C3168" i="6"/>
  <c r="G3167" i="6"/>
  <c r="C3167" i="6"/>
  <c r="G3166" i="6"/>
  <c r="C3166" i="6"/>
  <c r="G3165" i="6"/>
  <c r="C3165" i="6"/>
  <c r="G3164" i="6"/>
  <c r="C3164" i="6"/>
  <c r="G3163" i="6"/>
  <c r="C3163" i="6"/>
  <c r="G3162" i="6"/>
  <c r="C3162" i="6"/>
  <c r="G3161" i="6"/>
  <c r="C3161" i="6"/>
  <c r="G3160" i="6"/>
  <c r="C3160" i="6"/>
  <c r="G3159" i="6"/>
  <c r="C3159" i="6"/>
  <c r="G3158" i="6"/>
  <c r="C3158" i="6"/>
  <c r="G3157" i="6"/>
  <c r="C3157" i="6"/>
  <c r="G3156" i="6"/>
  <c r="C3156" i="6"/>
  <c r="G3155" i="6"/>
  <c r="C3155" i="6"/>
  <c r="G3154" i="6"/>
  <c r="C3154" i="6"/>
  <c r="G3153" i="6"/>
  <c r="C3153" i="6"/>
  <c r="G3152" i="6"/>
  <c r="C3152" i="6"/>
  <c r="G3151" i="6"/>
  <c r="C3151" i="6"/>
  <c r="G3150" i="6"/>
  <c r="C3150" i="6"/>
  <c r="G3149" i="6"/>
  <c r="C3149" i="6"/>
  <c r="G3148" i="6"/>
  <c r="C3148" i="6"/>
  <c r="G3147" i="6"/>
  <c r="C3147" i="6"/>
  <c r="G3146" i="6"/>
  <c r="C3146" i="6"/>
  <c r="G3145" i="6"/>
  <c r="C3145" i="6"/>
  <c r="G3144" i="6"/>
  <c r="C3144" i="6"/>
  <c r="G3143" i="6"/>
  <c r="C3143" i="6"/>
  <c r="G3142" i="6"/>
  <c r="C3142" i="6"/>
  <c r="G3141" i="6"/>
  <c r="C3141" i="6"/>
  <c r="G3140" i="6"/>
  <c r="C3140" i="6"/>
  <c r="G3139" i="6"/>
  <c r="C3139" i="6"/>
  <c r="G3138" i="6"/>
  <c r="C3138" i="6"/>
  <c r="G3137" i="6"/>
  <c r="C3137" i="6"/>
  <c r="G3136" i="6"/>
  <c r="C3136" i="6"/>
  <c r="G3135" i="6"/>
  <c r="C3135" i="6"/>
  <c r="G3134" i="6"/>
  <c r="C3134" i="6"/>
  <c r="G3133" i="6"/>
  <c r="C3133" i="6"/>
  <c r="G3132" i="6"/>
  <c r="C3132" i="6"/>
  <c r="G3131" i="6"/>
  <c r="C3131" i="6"/>
  <c r="G3130" i="6"/>
  <c r="C3130" i="6"/>
  <c r="G3129" i="6"/>
  <c r="C3129" i="6"/>
  <c r="G3128" i="6"/>
  <c r="C3128" i="6"/>
  <c r="G3127" i="6"/>
  <c r="C3127" i="6"/>
  <c r="G3126" i="6"/>
  <c r="C3126" i="6"/>
  <c r="G3125" i="6"/>
  <c r="C3125" i="6"/>
  <c r="G3124" i="6"/>
  <c r="C3124" i="6"/>
  <c r="G3123" i="6"/>
  <c r="C3123" i="6"/>
  <c r="G3122" i="6"/>
  <c r="C3122" i="6"/>
  <c r="G3121" i="6"/>
  <c r="C3121" i="6"/>
  <c r="G3120" i="6"/>
  <c r="C3120" i="6"/>
  <c r="G3119" i="6"/>
  <c r="C3119" i="6"/>
  <c r="G3118" i="6"/>
  <c r="C3118" i="6"/>
  <c r="G3117" i="6"/>
  <c r="C3117" i="6"/>
  <c r="G3116" i="6"/>
  <c r="C3116" i="6"/>
  <c r="G3115" i="6"/>
  <c r="C3115" i="6"/>
  <c r="G3114" i="6"/>
  <c r="C3114" i="6"/>
  <c r="G3113" i="6"/>
  <c r="C3113" i="6"/>
  <c r="G3112" i="6"/>
  <c r="C3112" i="6"/>
  <c r="G3111" i="6"/>
  <c r="C3111" i="6"/>
  <c r="G3110" i="6"/>
  <c r="C3110" i="6"/>
  <c r="G3109" i="6"/>
  <c r="C3109" i="6"/>
  <c r="G3108" i="6"/>
  <c r="C3108" i="6"/>
  <c r="G3107" i="6"/>
  <c r="C3107" i="6"/>
  <c r="G3106" i="6"/>
  <c r="C3106" i="6"/>
  <c r="G3105" i="6"/>
  <c r="C3105" i="6"/>
  <c r="G3104" i="6"/>
  <c r="C3104" i="6"/>
  <c r="G3103" i="6"/>
  <c r="C3103" i="6"/>
  <c r="G3102" i="6"/>
  <c r="C3102" i="6"/>
  <c r="G3101" i="6"/>
  <c r="C3101" i="6"/>
  <c r="G3100" i="6"/>
  <c r="C3100" i="6"/>
  <c r="G3099" i="6"/>
  <c r="C3099" i="6"/>
  <c r="G3098" i="6"/>
  <c r="C3098" i="6"/>
  <c r="G3097" i="6"/>
  <c r="C3097" i="6"/>
  <c r="G3096" i="6"/>
  <c r="C3096" i="6"/>
  <c r="G3095" i="6"/>
  <c r="C3095" i="6"/>
  <c r="G3094" i="6"/>
  <c r="C3094" i="6"/>
  <c r="G3093" i="6"/>
  <c r="C3093" i="6"/>
  <c r="G3092" i="6"/>
  <c r="C3092" i="6"/>
  <c r="G3091" i="6"/>
  <c r="C3091" i="6"/>
  <c r="G3090" i="6"/>
  <c r="C3090" i="6"/>
  <c r="G3089" i="6"/>
  <c r="C3089" i="6"/>
  <c r="G3088" i="6"/>
  <c r="C3088" i="6"/>
  <c r="G3087" i="6"/>
  <c r="C3087" i="6"/>
  <c r="G3086" i="6"/>
  <c r="C3086" i="6"/>
  <c r="G3085" i="6"/>
  <c r="C3085" i="6"/>
  <c r="G3084" i="6"/>
  <c r="C3084" i="6"/>
  <c r="G3083" i="6"/>
  <c r="C3083" i="6"/>
  <c r="G3082" i="6"/>
  <c r="C3082" i="6"/>
  <c r="G3081" i="6"/>
  <c r="C3081" i="6"/>
  <c r="G3080" i="6"/>
  <c r="C3080" i="6"/>
  <c r="G3079" i="6"/>
  <c r="C3079" i="6"/>
  <c r="G3078" i="6"/>
  <c r="C3078" i="6"/>
  <c r="G3077" i="6"/>
  <c r="C3077" i="6"/>
  <c r="G3076" i="6"/>
  <c r="C3076" i="6"/>
  <c r="G3075" i="6"/>
  <c r="C3075" i="6"/>
  <c r="G3074" i="6"/>
  <c r="C3074" i="6"/>
  <c r="G3073" i="6"/>
  <c r="C3073" i="6"/>
  <c r="G3072" i="6"/>
  <c r="C3072" i="6"/>
  <c r="G3071" i="6"/>
  <c r="C3071" i="6"/>
  <c r="G3070" i="6"/>
  <c r="C3070" i="6"/>
  <c r="G3069" i="6"/>
  <c r="C3069" i="6"/>
  <c r="G3068" i="6"/>
  <c r="C3068" i="6"/>
  <c r="G3067" i="6"/>
  <c r="C3067" i="6"/>
  <c r="G3066" i="6"/>
  <c r="C3066" i="6"/>
  <c r="G3065" i="6"/>
  <c r="C3065" i="6"/>
  <c r="G3064" i="6"/>
  <c r="C3064" i="6"/>
  <c r="G3063" i="6"/>
  <c r="C3063" i="6"/>
  <c r="G3062" i="6"/>
  <c r="C3062" i="6"/>
  <c r="G3061" i="6"/>
  <c r="C3061" i="6"/>
  <c r="G3060" i="6"/>
  <c r="C3060" i="6"/>
  <c r="G3059" i="6"/>
  <c r="C3059" i="6"/>
  <c r="G3058" i="6"/>
  <c r="C3058" i="6"/>
  <c r="G3057" i="6"/>
  <c r="C3057" i="6"/>
  <c r="G3056" i="6"/>
  <c r="C3056" i="6"/>
  <c r="G3055" i="6"/>
  <c r="C3055" i="6"/>
  <c r="G3054" i="6"/>
  <c r="C3054" i="6"/>
  <c r="G3053" i="6"/>
  <c r="C3053" i="6"/>
  <c r="G3052" i="6"/>
  <c r="C3052" i="6"/>
  <c r="G3051" i="6"/>
  <c r="C3051" i="6"/>
  <c r="G3050" i="6"/>
  <c r="C3050" i="6"/>
  <c r="G3049" i="6"/>
  <c r="C3049" i="6"/>
  <c r="G3048" i="6"/>
  <c r="C3048" i="6"/>
  <c r="G3047" i="6"/>
  <c r="C3047" i="6"/>
  <c r="G3046" i="6"/>
  <c r="C3046" i="6"/>
  <c r="G3045" i="6"/>
  <c r="C3045" i="6"/>
  <c r="G3044" i="6"/>
  <c r="C3044" i="6"/>
  <c r="G3043" i="6"/>
  <c r="C3043" i="6"/>
  <c r="G3042" i="6"/>
  <c r="C3042" i="6"/>
  <c r="G3041" i="6"/>
  <c r="C3041" i="6"/>
  <c r="G3040" i="6"/>
  <c r="C3040" i="6"/>
  <c r="G3039" i="6"/>
  <c r="C3039" i="6"/>
  <c r="G3038" i="6"/>
  <c r="C3038" i="6"/>
  <c r="G3037" i="6"/>
  <c r="C3037" i="6"/>
  <c r="G3036" i="6"/>
  <c r="C3036" i="6"/>
  <c r="G3035" i="6"/>
  <c r="C3035" i="6"/>
  <c r="G3034" i="6"/>
  <c r="C3034" i="6"/>
  <c r="G3033" i="6"/>
  <c r="C3033" i="6"/>
  <c r="G3032" i="6"/>
  <c r="C3032" i="6"/>
  <c r="G3031" i="6"/>
  <c r="C3031" i="6"/>
  <c r="G3030" i="6"/>
  <c r="C3030" i="6"/>
  <c r="G3029" i="6"/>
  <c r="C3029" i="6"/>
  <c r="G3028" i="6"/>
  <c r="C3028" i="6"/>
  <c r="G3027" i="6"/>
  <c r="C3027" i="6"/>
  <c r="G3026" i="6"/>
  <c r="C3026" i="6"/>
  <c r="G3025" i="6"/>
  <c r="C3025" i="6"/>
  <c r="G3024" i="6"/>
  <c r="C3024" i="6"/>
  <c r="G3023" i="6"/>
  <c r="C3023" i="6"/>
  <c r="G3022" i="6"/>
  <c r="C3022" i="6"/>
  <c r="G3021" i="6"/>
  <c r="C3021" i="6"/>
  <c r="G3020" i="6"/>
  <c r="C3020" i="6"/>
  <c r="G3019" i="6"/>
  <c r="C3019" i="6"/>
  <c r="G3018" i="6"/>
  <c r="C3018" i="6"/>
  <c r="G3017" i="6"/>
  <c r="C3017" i="6"/>
  <c r="G3016" i="6"/>
  <c r="C3016" i="6"/>
  <c r="G3015" i="6"/>
  <c r="C3015" i="6"/>
  <c r="G3014" i="6"/>
  <c r="C3014" i="6"/>
  <c r="G3013" i="6"/>
  <c r="C3013" i="6"/>
  <c r="G3012" i="6"/>
  <c r="C3012" i="6"/>
  <c r="G3011" i="6"/>
  <c r="C3011" i="6"/>
  <c r="G3010" i="6"/>
  <c r="C3010" i="6"/>
  <c r="G3009" i="6"/>
  <c r="C3009" i="6"/>
  <c r="G3008" i="6"/>
  <c r="C3008" i="6"/>
  <c r="G3007" i="6"/>
  <c r="C3007" i="6"/>
  <c r="G3006" i="6"/>
  <c r="C3006" i="6"/>
  <c r="G3005" i="6"/>
  <c r="C3005" i="6"/>
  <c r="G3004" i="6"/>
  <c r="C3004" i="6"/>
  <c r="G3003" i="6"/>
  <c r="C3003" i="6"/>
  <c r="G3002" i="6"/>
  <c r="C3002" i="6"/>
  <c r="G3001" i="6"/>
  <c r="C3001" i="6"/>
  <c r="G3000" i="6"/>
  <c r="C3000" i="6"/>
  <c r="G2999" i="6"/>
  <c r="C2999" i="6"/>
  <c r="G2998" i="6"/>
  <c r="C2998" i="6"/>
  <c r="G2997" i="6"/>
  <c r="C2997" i="6"/>
  <c r="G2996" i="6"/>
  <c r="C2996" i="6"/>
  <c r="G2995" i="6"/>
  <c r="C2995" i="6"/>
  <c r="G2994" i="6"/>
  <c r="C2994" i="6"/>
  <c r="G2993" i="6"/>
  <c r="C2993" i="6"/>
  <c r="G2992" i="6"/>
  <c r="C2992" i="6"/>
  <c r="G2991" i="6"/>
  <c r="C2991" i="6"/>
  <c r="G2990" i="6"/>
  <c r="C2990" i="6"/>
  <c r="G2989" i="6"/>
  <c r="C2989" i="6"/>
  <c r="G2988" i="6"/>
  <c r="C2988" i="6"/>
  <c r="G2987" i="6"/>
  <c r="C2987" i="6"/>
  <c r="G2986" i="6"/>
  <c r="C2986" i="6"/>
  <c r="G2985" i="6"/>
  <c r="C2985" i="6"/>
  <c r="G2984" i="6"/>
  <c r="C2984" i="6"/>
  <c r="G2983" i="6"/>
  <c r="C2983" i="6"/>
  <c r="G2982" i="6"/>
  <c r="C2982" i="6"/>
  <c r="G2981" i="6"/>
  <c r="C2981" i="6"/>
  <c r="G2980" i="6"/>
  <c r="C2980" i="6"/>
  <c r="G2979" i="6"/>
  <c r="C2979" i="6"/>
  <c r="G2978" i="6"/>
  <c r="C2978" i="6"/>
  <c r="G2977" i="6"/>
  <c r="C2977" i="6"/>
  <c r="G2976" i="6"/>
  <c r="C2976" i="6"/>
  <c r="G2975" i="6"/>
  <c r="C2975" i="6"/>
  <c r="G2974" i="6"/>
  <c r="C2974" i="6"/>
  <c r="G2973" i="6"/>
  <c r="C2973" i="6"/>
  <c r="G2972" i="6"/>
  <c r="C2972" i="6"/>
  <c r="G2971" i="6"/>
  <c r="C2971" i="6"/>
  <c r="G2970" i="6"/>
  <c r="C2970" i="6"/>
  <c r="G2969" i="6"/>
  <c r="C2969" i="6"/>
  <c r="G2968" i="6"/>
  <c r="C2968" i="6"/>
  <c r="G2967" i="6"/>
  <c r="C2967" i="6"/>
  <c r="G2966" i="6"/>
  <c r="C2966" i="6"/>
  <c r="G2965" i="6"/>
  <c r="C2965" i="6"/>
  <c r="G2964" i="6"/>
  <c r="C2964" i="6"/>
  <c r="G2963" i="6"/>
  <c r="C2963" i="6"/>
  <c r="G2962" i="6"/>
  <c r="C2962" i="6"/>
  <c r="G2961" i="6"/>
  <c r="C2961" i="6"/>
  <c r="G2960" i="6"/>
  <c r="C2960" i="6"/>
  <c r="G2959" i="6"/>
  <c r="C2959" i="6"/>
  <c r="G2958" i="6"/>
  <c r="C2958" i="6"/>
  <c r="G2957" i="6"/>
  <c r="C2957" i="6"/>
  <c r="G2956" i="6"/>
  <c r="C2956" i="6"/>
  <c r="G2955" i="6"/>
  <c r="C2955" i="6"/>
  <c r="G2954" i="6"/>
  <c r="C2954" i="6"/>
  <c r="G2953" i="6"/>
  <c r="C2953" i="6"/>
  <c r="G2952" i="6"/>
  <c r="C2952" i="6"/>
  <c r="G2951" i="6"/>
  <c r="C2951" i="6"/>
  <c r="G2950" i="6"/>
  <c r="C2950" i="6"/>
  <c r="G2949" i="6"/>
  <c r="C2949" i="6"/>
  <c r="G2948" i="6"/>
  <c r="C2948" i="6"/>
  <c r="G2947" i="6"/>
  <c r="C2947" i="6"/>
  <c r="G2946" i="6"/>
  <c r="C2946" i="6"/>
  <c r="G2945" i="6"/>
  <c r="C2945" i="6"/>
  <c r="G2944" i="6"/>
  <c r="C2944" i="6"/>
  <c r="G2943" i="6"/>
  <c r="C2943" i="6"/>
  <c r="G2942" i="6"/>
  <c r="C2942" i="6"/>
  <c r="G2941" i="6"/>
  <c r="C2941" i="6"/>
  <c r="G2940" i="6"/>
  <c r="C2940" i="6"/>
  <c r="G2939" i="6"/>
  <c r="C2939" i="6"/>
  <c r="G2938" i="6"/>
  <c r="C2938" i="6"/>
  <c r="G2937" i="6"/>
  <c r="C2937" i="6"/>
  <c r="G2936" i="6"/>
  <c r="C2936" i="6"/>
  <c r="G2935" i="6"/>
  <c r="C2935" i="6"/>
  <c r="G2934" i="6"/>
  <c r="C2934" i="6"/>
  <c r="G2933" i="6"/>
  <c r="C2933" i="6"/>
  <c r="G2932" i="6"/>
  <c r="C2932" i="6"/>
  <c r="G2931" i="6"/>
  <c r="C2931" i="6"/>
  <c r="G2930" i="6"/>
  <c r="C2930" i="6"/>
  <c r="G2929" i="6"/>
  <c r="C2929" i="6"/>
  <c r="G2928" i="6"/>
  <c r="C2928" i="6"/>
  <c r="G2927" i="6"/>
  <c r="C2927" i="6"/>
  <c r="G2926" i="6"/>
  <c r="C2926" i="6"/>
  <c r="G2925" i="6"/>
  <c r="C2925" i="6"/>
  <c r="G2924" i="6"/>
  <c r="C2924" i="6"/>
  <c r="G2923" i="6"/>
  <c r="C2923" i="6"/>
  <c r="G2922" i="6"/>
  <c r="C2922" i="6"/>
  <c r="G2921" i="6"/>
  <c r="C2921" i="6"/>
  <c r="G2920" i="6"/>
  <c r="C2920" i="6"/>
  <c r="G2919" i="6"/>
  <c r="C2919" i="6"/>
  <c r="G2918" i="6"/>
  <c r="C2918" i="6"/>
  <c r="G2917" i="6"/>
  <c r="C2917" i="6"/>
  <c r="G2916" i="6"/>
  <c r="C2916" i="6"/>
  <c r="G2915" i="6"/>
  <c r="C2915" i="6"/>
  <c r="G2914" i="6"/>
  <c r="C2914" i="6"/>
  <c r="G2913" i="6"/>
  <c r="C2913" i="6"/>
  <c r="G2912" i="6"/>
  <c r="C2912" i="6"/>
  <c r="G2911" i="6"/>
  <c r="C2911" i="6"/>
  <c r="G2910" i="6"/>
  <c r="C2910" i="6"/>
  <c r="G2909" i="6"/>
  <c r="C2909" i="6"/>
  <c r="G2908" i="6"/>
  <c r="C2908" i="6"/>
  <c r="G2907" i="6"/>
  <c r="C2907" i="6"/>
  <c r="G2906" i="6"/>
  <c r="C2906" i="6"/>
  <c r="G2905" i="6"/>
  <c r="C2905" i="6"/>
  <c r="G2904" i="6"/>
  <c r="C2904" i="6"/>
  <c r="G2903" i="6"/>
  <c r="C2903" i="6"/>
  <c r="G2902" i="6"/>
  <c r="C2902" i="6"/>
  <c r="G2901" i="6"/>
  <c r="C2901" i="6"/>
  <c r="G2900" i="6"/>
  <c r="C2900" i="6"/>
  <c r="G2899" i="6"/>
  <c r="C2899" i="6"/>
  <c r="G2898" i="6"/>
  <c r="C2898" i="6"/>
  <c r="G2897" i="6"/>
  <c r="C2897" i="6"/>
  <c r="G2896" i="6"/>
  <c r="C2896" i="6"/>
  <c r="G2895" i="6"/>
  <c r="C2895" i="6"/>
  <c r="G2894" i="6"/>
  <c r="C2894" i="6"/>
  <c r="G2893" i="6"/>
  <c r="C2893" i="6"/>
  <c r="G2892" i="6"/>
  <c r="C2892" i="6"/>
  <c r="G2891" i="6"/>
  <c r="C2891" i="6"/>
  <c r="G2890" i="6"/>
  <c r="C2890" i="6"/>
  <c r="G2889" i="6"/>
  <c r="C2889" i="6"/>
  <c r="G2888" i="6"/>
  <c r="C2888" i="6"/>
  <c r="G2887" i="6"/>
  <c r="C2887" i="6"/>
  <c r="G2886" i="6"/>
  <c r="C2886" i="6"/>
  <c r="G2885" i="6"/>
  <c r="C2885" i="6"/>
  <c r="G2884" i="6"/>
  <c r="C2884" i="6"/>
  <c r="G2883" i="6"/>
  <c r="C2883" i="6"/>
  <c r="G2882" i="6"/>
  <c r="C2882" i="6"/>
  <c r="G2881" i="6"/>
  <c r="C2881" i="6"/>
  <c r="G2880" i="6"/>
  <c r="C2880" i="6"/>
  <c r="G2879" i="6"/>
  <c r="C2879" i="6"/>
  <c r="G2878" i="6"/>
  <c r="C2878" i="6"/>
  <c r="G2877" i="6"/>
  <c r="C2877" i="6"/>
  <c r="G2876" i="6"/>
  <c r="C2876" i="6"/>
  <c r="G2875" i="6"/>
  <c r="C2875" i="6"/>
  <c r="G2874" i="6"/>
  <c r="C2874" i="6"/>
  <c r="G2873" i="6"/>
  <c r="C2873" i="6"/>
  <c r="G2872" i="6"/>
  <c r="C2872" i="6"/>
  <c r="G2871" i="6"/>
  <c r="C2871" i="6"/>
  <c r="G2870" i="6"/>
  <c r="C2870" i="6"/>
  <c r="G2869" i="6"/>
  <c r="C2869" i="6"/>
  <c r="G2868" i="6"/>
  <c r="C2868" i="6"/>
  <c r="G2867" i="6"/>
  <c r="C2867" i="6"/>
  <c r="G2866" i="6"/>
  <c r="C2866" i="6"/>
  <c r="G2865" i="6"/>
  <c r="C2865" i="6"/>
  <c r="G2864" i="6"/>
  <c r="C2864" i="6"/>
  <c r="G2863" i="6"/>
  <c r="C2863" i="6"/>
  <c r="G2862" i="6"/>
  <c r="C2862" i="6"/>
  <c r="G2861" i="6"/>
  <c r="C2861" i="6"/>
  <c r="G2860" i="6"/>
  <c r="C2860" i="6"/>
  <c r="G2859" i="6"/>
  <c r="C2859" i="6"/>
  <c r="G2858" i="6"/>
  <c r="C2858" i="6"/>
  <c r="G2857" i="6"/>
  <c r="C2857" i="6"/>
  <c r="G2856" i="6"/>
  <c r="C2856" i="6"/>
  <c r="G2855" i="6"/>
  <c r="C2855" i="6"/>
  <c r="G2854" i="6"/>
  <c r="C2854" i="6"/>
  <c r="G2853" i="6"/>
  <c r="C2853" i="6"/>
  <c r="G2852" i="6"/>
  <c r="C2852" i="6"/>
  <c r="G2851" i="6"/>
  <c r="C2851" i="6"/>
  <c r="G2850" i="6"/>
  <c r="C2850" i="6"/>
  <c r="G2849" i="6"/>
  <c r="C2849" i="6"/>
  <c r="G2848" i="6"/>
  <c r="C2848" i="6"/>
  <c r="G2847" i="6"/>
  <c r="C2847" i="6"/>
  <c r="G2846" i="6"/>
  <c r="C2846" i="6"/>
  <c r="G2845" i="6"/>
  <c r="C2845" i="6"/>
  <c r="G2844" i="6"/>
  <c r="C2844" i="6"/>
  <c r="G2843" i="6"/>
  <c r="C2843" i="6"/>
  <c r="G2842" i="6"/>
  <c r="C2842" i="6"/>
  <c r="G2841" i="6"/>
  <c r="C2841" i="6"/>
  <c r="G2840" i="6"/>
  <c r="C2840" i="6"/>
  <c r="G2839" i="6"/>
  <c r="C2839" i="6"/>
  <c r="G2838" i="6"/>
  <c r="C2838" i="6"/>
  <c r="G2837" i="6"/>
  <c r="C2837" i="6"/>
  <c r="G2836" i="6"/>
  <c r="C2836" i="6"/>
  <c r="G2835" i="6"/>
  <c r="C2835" i="6"/>
  <c r="G2834" i="6"/>
  <c r="C2834" i="6"/>
  <c r="G2833" i="6"/>
  <c r="C2833" i="6"/>
  <c r="G2832" i="6"/>
  <c r="C2832" i="6"/>
  <c r="G2831" i="6"/>
  <c r="C2831" i="6"/>
  <c r="G2830" i="6"/>
  <c r="C2830" i="6"/>
  <c r="G2829" i="6"/>
  <c r="C2829" i="6"/>
  <c r="G2828" i="6"/>
  <c r="C2828" i="6"/>
  <c r="G2827" i="6"/>
  <c r="C2827" i="6"/>
  <c r="G2826" i="6"/>
  <c r="C2826" i="6"/>
  <c r="G2825" i="6"/>
  <c r="C2825" i="6"/>
  <c r="G2824" i="6"/>
  <c r="C2824" i="6"/>
  <c r="G2823" i="6"/>
  <c r="C2823" i="6"/>
  <c r="G2822" i="6"/>
  <c r="C2822" i="6"/>
  <c r="G2821" i="6"/>
  <c r="C2821" i="6"/>
  <c r="G2820" i="6"/>
  <c r="C2820" i="6"/>
  <c r="G2819" i="6"/>
  <c r="C2819" i="6"/>
  <c r="G2818" i="6"/>
  <c r="C2818" i="6"/>
  <c r="G2817" i="6"/>
  <c r="C2817" i="6"/>
  <c r="G2816" i="6"/>
  <c r="C2816" i="6"/>
  <c r="G2815" i="6"/>
  <c r="C2815" i="6"/>
  <c r="G2814" i="6"/>
  <c r="C2814" i="6"/>
  <c r="G2813" i="6"/>
  <c r="C2813" i="6"/>
  <c r="G2812" i="6"/>
  <c r="C2812" i="6"/>
  <c r="G2811" i="6"/>
  <c r="C2811" i="6"/>
  <c r="G2810" i="6"/>
  <c r="C2810" i="6"/>
  <c r="G2809" i="6"/>
  <c r="C2809" i="6"/>
  <c r="G2808" i="6"/>
  <c r="C2808" i="6"/>
  <c r="G2807" i="6"/>
  <c r="C2807" i="6"/>
  <c r="G2806" i="6"/>
  <c r="C2806" i="6"/>
  <c r="G2805" i="6"/>
  <c r="C2805" i="6"/>
  <c r="G2804" i="6"/>
  <c r="C2804" i="6"/>
  <c r="G2803" i="6"/>
  <c r="C2803" i="6"/>
  <c r="G2802" i="6"/>
  <c r="C2802" i="6"/>
  <c r="G2801" i="6"/>
  <c r="C2801" i="6"/>
  <c r="G2800" i="6"/>
  <c r="C2800" i="6"/>
  <c r="G2799" i="6"/>
  <c r="C2799" i="6"/>
  <c r="G2798" i="6"/>
  <c r="C2798" i="6"/>
  <c r="G2797" i="6"/>
  <c r="C2797" i="6"/>
  <c r="G2796" i="6"/>
  <c r="C2796" i="6"/>
  <c r="G2795" i="6"/>
  <c r="C2795" i="6"/>
  <c r="G2794" i="6"/>
  <c r="C2794" i="6"/>
  <c r="G2793" i="6"/>
  <c r="C2793" i="6"/>
  <c r="G2792" i="6"/>
  <c r="C2792" i="6"/>
  <c r="G2791" i="6"/>
  <c r="C2791" i="6"/>
  <c r="G2790" i="6"/>
  <c r="C2790" i="6"/>
  <c r="G2789" i="6"/>
  <c r="C2789" i="6"/>
  <c r="G2788" i="6"/>
  <c r="C2788" i="6"/>
  <c r="G2787" i="6"/>
  <c r="C2787" i="6"/>
  <c r="G2786" i="6"/>
  <c r="C2786" i="6"/>
  <c r="G2785" i="6"/>
  <c r="C2785" i="6"/>
  <c r="G2784" i="6"/>
  <c r="C2784" i="6"/>
  <c r="G2783" i="6"/>
  <c r="C2783" i="6"/>
  <c r="G2782" i="6"/>
  <c r="C2782" i="6"/>
  <c r="G2781" i="6"/>
  <c r="C2781" i="6"/>
  <c r="G2780" i="6"/>
  <c r="C2780" i="6"/>
  <c r="G2779" i="6"/>
  <c r="C2779" i="6"/>
  <c r="G2778" i="6"/>
  <c r="C2778" i="6"/>
  <c r="G2777" i="6"/>
  <c r="C2777" i="6"/>
  <c r="G2776" i="6"/>
  <c r="C2776" i="6"/>
  <c r="G2775" i="6"/>
  <c r="C2775" i="6"/>
  <c r="G2774" i="6"/>
  <c r="C2774" i="6"/>
  <c r="G2773" i="6"/>
  <c r="C2773" i="6"/>
  <c r="G2772" i="6"/>
  <c r="C2772" i="6"/>
  <c r="G2771" i="6"/>
  <c r="C2771" i="6"/>
  <c r="G2770" i="6"/>
  <c r="C2770" i="6"/>
  <c r="G2769" i="6"/>
  <c r="C2769" i="6"/>
  <c r="G2768" i="6"/>
  <c r="C2768" i="6"/>
  <c r="G2767" i="6"/>
  <c r="C2767" i="6"/>
  <c r="G2766" i="6"/>
  <c r="C2766" i="6"/>
  <c r="G2765" i="6"/>
  <c r="C2765" i="6"/>
  <c r="G2764" i="6"/>
  <c r="C2764" i="6"/>
  <c r="G2763" i="6"/>
  <c r="C2763" i="6"/>
  <c r="G2762" i="6"/>
  <c r="C2762" i="6"/>
  <c r="G2761" i="6"/>
  <c r="C2761" i="6"/>
  <c r="G2760" i="6"/>
  <c r="C2760" i="6"/>
  <c r="G2759" i="6"/>
  <c r="C2759" i="6"/>
  <c r="G2758" i="6"/>
  <c r="C2758" i="6"/>
  <c r="G2757" i="6"/>
  <c r="C2757" i="6"/>
  <c r="G2756" i="6"/>
  <c r="C2756" i="6"/>
  <c r="G2755" i="6"/>
  <c r="C2755" i="6"/>
  <c r="G2754" i="6"/>
  <c r="C2754" i="6"/>
  <c r="G2753" i="6"/>
  <c r="C2753" i="6"/>
  <c r="G2752" i="6"/>
  <c r="C2752" i="6"/>
  <c r="G2751" i="6"/>
  <c r="C2751" i="6"/>
  <c r="G2750" i="6"/>
  <c r="C2750" i="6"/>
  <c r="G2749" i="6"/>
  <c r="C2749" i="6"/>
  <c r="G2748" i="6"/>
  <c r="C2748" i="6"/>
  <c r="G2747" i="6"/>
  <c r="C2747" i="6"/>
  <c r="G2746" i="6"/>
  <c r="C2746" i="6"/>
  <c r="G2745" i="6"/>
  <c r="C2745" i="6"/>
  <c r="G2744" i="6"/>
  <c r="C2744" i="6"/>
  <c r="G2743" i="6"/>
  <c r="C2743" i="6"/>
  <c r="G2742" i="6"/>
  <c r="C2742" i="6"/>
  <c r="G2741" i="6"/>
  <c r="C2741" i="6"/>
  <c r="G2740" i="6"/>
  <c r="C2740" i="6"/>
  <c r="G2739" i="6"/>
  <c r="C2739" i="6"/>
  <c r="G2738" i="6"/>
  <c r="C2738" i="6"/>
  <c r="G2737" i="6"/>
  <c r="C2737" i="6"/>
  <c r="G2736" i="6"/>
  <c r="C2736" i="6"/>
  <c r="G2735" i="6"/>
  <c r="C2735" i="6"/>
  <c r="G2734" i="6"/>
  <c r="C2734" i="6"/>
  <c r="G2733" i="6"/>
  <c r="C2733" i="6"/>
  <c r="G2732" i="6"/>
  <c r="C2732" i="6"/>
  <c r="G2731" i="6"/>
  <c r="C2731" i="6"/>
  <c r="G2730" i="6"/>
  <c r="C2730" i="6"/>
  <c r="G2729" i="6"/>
  <c r="C2729" i="6"/>
  <c r="G2728" i="6"/>
  <c r="C2728" i="6"/>
  <c r="G2727" i="6"/>
  <c r="C2727" i="6"/>
  <c r="G2726" i="6"/>
  <c r="C2726" i="6"/>
  <c r="G2725" i="6"/>
  <c r="C2725" i="6"/>
  <c r="G2724" i="6"/>
  <c r="C2724" i="6"/>
  <c r="G2723" i="6"/>
  <c r="C2723" i="6"/>
  <c r="G2722" i="6"/>
  <c r="C2722" i="6"/>
  <c r="G2721" i="6"/>
  <c r="C2721" i="6"/>
  <c r="G2720" i="6"/>
  <c r="C2720" i="6"/>
  <c r="G2719" i="6"/>
  <c r="C2719" i="6"/>
  <c r="G2718" i="6"/>
  <c r="C2718" i="6"/>
  <c r="G2717" i="6"/>
  <c r="C2717" i="6"/>
  <c r="G2716" i="6"/>
  <c r="C2716" i="6"/>
  <c r="G2715" i="6"/>
  <c r="C2715" i="6"/>
  <c r="G2714" i="6"/>
  <c r="C2714" i="6"/>
  <c r="G2713" i="6"/>
  <c r="C2713" i="6"/>
  <c r="G2712" i="6"/>
  <c r="C2712" i="6"/>
  <c r="G2711" i="6"/>
  <c r="C2711" i="6"/>
  <c r="G2710" i="6"/>
  <c r="C2710" i="6"/>
  <c r="G2709" i="6"/>
  <c r="C2709" i="6"/>
  <c r="G2708" i="6"/>
  <c r="C2708" i="6"/>
  <c r="G2707" i="6"/>
  <c r="C2707" i="6"/>
  <c r="G2706" i="6"/>
  <c r="C2706" i="6"/>
  <c r="G2705" i="6"/>
  <c r="C2705" i="6"/>
  <c r="G2704" i="6"/>
  <c r="C2704" i="6"/>
  <c r="G2703" i="6"/>
  <c r="C2703" i="6"/>
  <c r="G2702" i="6"/>
  <c r="C2702" i="6"/>
  <c r="G2701" i="6"/>
  <c r="C2701" i="6"/>
  <c r="G2700" i="6"/>
  <c r="C2700" i="6"/>
  <c r="G2699" i="6"/>
  <c r="C2699" i="6"/>
  <c r="G2698" i="6"/>
  <c r="C2698" i="6"/>
  <c r="G2697" i="6"/>
  <c r="C2697" i="6"/>
  <c r="G2696" i="6"/>
  <c r="C2696" i="6"/>
  <c r="G2695" i="6"/>
  <c r="C2695" i="6"/>
  <c r="G2694" i="6"/>
  <c r="C2694" i="6"/>
  <c r="G2693" i="6"/>
  <c r="C2693" i="6"/>
  <c r="G2692" i="6"/>
  <c r="C2692" i="6"/>
  <c r="G2691" i="6"/>
  <c r="C2691" i="6"/>
  <c r="G2690" i="6"/>
  <c r="C2690" i="6"/>
  <c r="G2689" i="6"/>
  <c r="C2689" i="6"/>
  <c r="G2688" i="6"/>
  <c r="C2688" i="6"/>
  <c r="G2687" i="6"/>
  <c r="C2687" i="6"/>
  <c r="G2686" i="6"/>
  <c r="C2686" i="6"/>
  <c r="G2685" i="6"/>
  <c r="C2685" i="6"/>
  <c r="G2684" i="6"/>
  <c r="C2684" i="6"/>
  <c r="G2683" i="6"/>
  <c r="C2683" i="6"/>
  <c r="G2682" i="6"/>
  <c r="C2682" i="6"/>
  <c r="G2681" i="6"/>
  <c r="C2681" i="6"/>
  <c r="G2680" i="6"/>
  <c r="C2680" i="6"/>
  <c r="G2679" i="6"/>
  <c r="C2679" i="6"/>
  <c r="G2678" i="6"/>
  <c r="C2678" i="6"/>
  <c r="G2677" i="6"/>
  <c r="C2677" i="6"/>
  <c r="G2676" i="6"/>
  <c r="C2676" i="6"/>
  <c r="G2675" i="6"/>
  <c r="C2675" i="6"/>
  <c r="G2674" i="6"/>
  <c r="C2674" i="6"/>
  <c r="G2673" i="6"/>
  <c r="C2673" i="6"/>
  <c r="G2672" i="6"/>
  <c r="C2672" i="6"/>
  <c r="G2671" i="6"/>
  <c r="C2671" i="6"/>
  <c r="G2670" i="6"/>
  <c r="C2670" i="6"/>
  <c r="G2669" i="6"/>
  <c r="C2669" i="6"/>
  <c r="G2668" i="6"/>
  <c r="C2668" i="6"/>
  <c r="G2667" i="6"/>
  <c r="C2667" i="6"/>
  <c r="G2666" i="6"/>
  <c r="C2666" i="6"/>
  <c r="G2665" i="6"/>
  <c r="C2665" i="6"/>
  <c r="G2664" i="6"/>
  <c r="C2664" i="6"/>
  <c r="G2663" i="6"/>
  <c r="C2663" i="6"/>
  <c r="G2662" i="6"/>
  <c r="C2662" i="6"/>
  <c r="G2661" i="6"/>
  <c r="C2661" i="6"/>
  <c r="G2660" i="6"/>
  <c r="C2660" i="6"/>
  <c r="G2659" i="6"/>
  <c r="C2659" i="6"/>
  <c r="G2658" i="6"/>
  <c r="C2658" i="6"/>
  <c r="G2657" i="6"/>
  <c r="C2657" i="6"/>
  <c r="G2656" i="6"/>
  <c r="C2656" i="6"/>
  <c r="G2655" i="6"/>
  <c r="C2655" i="6"/>
  <c r="G2654" i="6"/>
  <c r="C2654" i="6"/>
  <c r="G2653" i="6"/>
  <c r="C2653" i="6"/>
  <c r="G2652" i="6"/>
  <c r="C2652" i="6"/>
  <c r="G2651" i="6"/>
  <c r="C2651" i="6"/>
  <c r="G2650" i="6"/>
  <c r="C2650" i="6"/>
  <c r="G2649" i="6"/>
  <c r="C2649" i="6"/>
  <c r="G2648" i="6"/>
  <c r="C2648" i="6"/>
  <c r="G2647" i="6"/>
  <c r="C2647" i="6"/>
  <c r="G2646" i="6"/>
  <c r="C2646" i="6"/>
  <c r="G2645" i="6"/>
  <c r="C2645" i="6"/>
  <c r="G2644" i="6"/>
  <c r="C2644" i="6"/>
  <c r="G2643" i="6"/>
  <c r="C2643" i="6"/>
  <c r="G2642" i="6"/>
  <c r="C2642" i="6"/>
  <c r="G2641" i="6"/>
  <c r="C2641" i="6"/>
  <c r="G2640" i="6"/>
  <c r="C2640" i="6"/>
  <c r="G2639" i="6"/>
  <c r="C2639" i="6"/>
  <c r="G2638" i="6"/>
  <c r="C2638" i="6"/>
  <c r="G2637" i="6"/>
  <c r="C2637" i="6"/>
  <c r="G2636" i="6"/>
  <c r="C2636" i="6"/>
  <c r="G2635" i="6"/>
  <c r="C2635" i="6"/>
  <c r="G2634" i="6"/>
  <c r="C2634" i="6"/>
  <c r="G2633" i="6"/>
  <c r="C2633" i="6"/>
  <c r="G2632" i="6"/>
  <c r="C2632" i="6"/>
  <c r="G2631" i="6"/>
  <c r="C2631" i="6"/>
  <c r="G2630" i="6"/>
  <c r="C2630" i="6"/>
  <c r="G2629" i="6"/>
  <c r="C2629" i="6"/>
  <c r="G2628" i="6"/>
  <c r="C2628" i="6"/>
  <c r="G2627" i="6"/>
  <c r="C2627" i="6"/>
  <c r="G2626" i="6"/>
  <c r="C2626" i="6"/>
  <c r="G2625" i="6"/>
  <c r="C2625" i="6"/>
  <c r="G2624" i="6"/>
  <c r="C2624" i="6"/>
  <c r="G2623" i="6"/>
  <c r="C2623" i="6"/>
  <c r="G2622" i="6"/>
  <c r="C2622" i="6"/>
  <c r="G2621" i="6"/>
  <c r="C2621" i="6"/>
  <c r="G2620" i="6"/>
  <c r="C2620" i="6"/>
  <c r="G2619" i="6"/>
  <c r="C2619" i="6"/>
  <c r="G2618" i="6"/>
  <c r="C2618" i="6"/>
  <c r="G2617" i="6"/>
  <c r="C2617" i="6"/>
  <c r="G2616" i="6"/>
  <c r="C2616" i="6"/>
  <c r="G2615" i="6"/>
  <c r="C2615" i="6"/>
  <c r="G2614" i="6"/>
  <c r="C2614" i="6"/>
  <c r="G2613" i="6"/>
  <c r="C2613" i="6"/>
  <c r="G2612" i="6"/>
  <c r="C2612" i="6"/>
  <c r="G2611" i="6"/>
  <c r="C2611" i="6"/>
  <c r="G2610" i="6"/>
  <c r="C2610" i="6"/>
  <c r="G2609" i="6"/>
  <c r="C2609" i="6"/>
  <c r="G2608" i="6"/>
  <c r="C2608" i="6"/>
  <c r="G2607" i="6"/>
  <c r="C2607" i="6"/>
  <c r="G2606" i="6"/>
  <c r="C2606" i="6"/>
  <c r="G2605" i="6"/>
  <c r="C2605" i="6"/>
  <c r="G2604" i="6"/>
  <c r="C2604" i="6"/>
  <c r="G2603" i="6"/>
  <c r="C2603" i="6"/>
  <c r="G2602" i="6"/>
  <c r="C2602" i="6"/>
  <c r="G2601" i="6"/>
  <c r="C2601" i="6"/>
  <c r="G2600" i="6"/>
  <c r="C2600" i="6"/>
  <c r="G2599" i="6"/>
  <c r="C2599" i="6"/>
  <c r="G2598" i="6"/>
  <c r="C2598" i="6"/>
  <c r="G2597" i="6"/>
  <c r="C2597" i="6"/>
  <c r="G2596" i="6"/>
  <c r="C2596" i="6"/>
  <c r="G2595" i="6"/>
  <c r="C2595" i="6"/>
  <c r="G2594" i="6"/>
  <c r="C2594" i="6"/>
  <c r="G2593" i="6"/>
  <c r="C2593" i="6"/>
  <c r="G2592" i="6"/>
  <c r="C2592" i="6"/>
  <c r="G2591" i="6"/>
  <c r="C2591" i="6"/>
  <c r="G2590" i="6"/>
  <c r="C2590" i="6"/>
  <c r="G2589" i="6"/>
  <c r="C2589" i="6"/>
  <c r="G2588" i="6"/>
  <c r="C2588" i="6"/>
  <c r="G2587" i="6"/>
  <c r="C2587" i="6"/>
  <c r="G2586" i="6"/>
  <c r="C2586" i="6"/>
  <c r="G2585" i="6"/>
  <c r="C2585" i="6"/>
  <c r="G2584" i="6"/>
  <c r="C2584" i="6"/>
  <c r="G2583" i="6"/>
  <c r="C2583" i="6"/>
  <c r="G2582" i="6"/>
  <c r="C2582" i="6"/>
  <c r="G2581" i="6"/>
  <c r="C2581" i="6"/>
  <c r="G2580" i="6"/>
  <c r="C2580" i="6"/>
  <c r="G2579" i="6"/>
  <c r="C2579" i="6"/>
  <c r="G2578" i="6"/>
  <c r="C2578" i="6"/>
  <c r="G2577" i="6"/>
  <c r="C2577" i="6"/>
  <c r="G2576" i="6"/>
  <c r="C2576" i="6"/>
  <c r="G2575" i="6"/>
  <c r="C2575" i="6"/>
  <c r="G2574" i="6"/>
  <c r="C2574" i="6"/>
  <c r="G2573" i="6"/>
  <c r="C2573" i="6"/>
  <c r="G2572" i="6"/>
  <c r="C2572" i="6"/>
  <c r="G2571" i="6"/>
  <c r="C2571" i="6"/>
  <c r="G2570" i="6"/>
  <c r="C2570" i="6"/>
  <c r="G2569" i="6"/>
  <c r="C2569" i="6"/>
  <c r="G2568" i="6"/>
  <c r="C2568" i="6"/>
  <c r="G2567" i="6"/>
  <c r="C2567" i="6"/>
  <c r="G2566" i="6"/>
  <c r="C2566" i="6"/>
  <c r="G2565" i="6"/>
  <c r="C2565" i="6"/>
  <c r="G2564" i="6"/>
  <c r="C2564" i="6"/>
  <c r="G2563" i="6"/>
  <c r="C2563" i="6"/>
  <c r="G2562" i="6"/>
  <c r="C2562" i="6"/>
  <c r="G2561" i="6"/>
  <c r="C2561" i="6"/>
  <c r="G2560" i="6"/>
  <c r="C2560" i="6"/>
  <c r="G2559" i="6"/>
  <c r="C2559" i="6"/>
  <c r="G2558" i="6"/>
  <c r="C2558" i="6"/>
  <c r="G2557" i="6"/>
  <c r="C2557" i="6"/>
  <c r="G2556" i="6"/>
  <c r="C2556" i="6"/>
  <c r="G2555" i="6"/>
  <c r="C2555" i="6"/>
  <c r="G2554" i="6"/>
  <c r="C2554" i="6"/>
  <c r="G2553" i="6"/>
  <c r="C2553" i="6"/>
  <c r="G2552" i="6"/>
  <c r="C2552" i="6"/>
  <c r="G2551" i="6"/>
  <c r="C2551" i="6"/>
  <c r="G2550" i="6"/>
  <c r="C2550" i="6"/>
  <c r="G2549" i="6"/>
  <c r="C2549" i="6"/>
  <c r="G2548" i="6"/>
  <c r="C2548" i="6"/>
  <c r="G2547" i="6"/>
  <c r="C2547" i="6"/>
  <c r="G2546" i="6"/>
  <c r="C2546" i="6"/>
  <c r="G2545" i="6"/>
  <c r="C2545" i="6"/>
  <c r="G2544" i="6"/>
  <c r="C2544" i="6"/>
  <c r="G2543" i="6"/>
  <c r="C2543" i="6"/>
  <c r="G2542" i="6"/>
  <c r="C2542" i="6"/>
  <c r="G2541" i="6"/>
  <c r="C2541" i="6"/>
  <c r="G2540" i="6"/>
  <c r="C2540" i="6"/>
  <c r="G2539" i="6"/>
  <c r="C2539" i="6"/>
  <c r="G2538" i="6"/>
  <c r="C2538" i="6"/>
  <c r="G2537" i="6"/>
  <c r="C2537" i="6"/>
  <c r="G2536" i="6"/>
  <c r="C2536" i="6"/>
  <c r="G2535" i="6"/>
  <c r="C2535" i="6"/>
  <c r="G2534" i="6"/>
  <c r="C2534" i="6"/>
  <c r="G2533" i="6"/>
  <c r="C2533" i="6"/>
  <c r="G2532" i="6"/>
  <c r="C2532" i="6"/>
  <c r="G2531" i="6"/>
  <c r="C2531" i="6"/>
  <c r="G2530" i="6"/>
  <c r="C2530" i="6"/>
  <c r="G2529" i="6"/>
  <c r="C2529" i="6"/>
  <c r="G2528" i="6"/>
  <c r="C2528" i="6"/>
  <c r="G2527" i="6"/>
  <c r="C2527" i="6"/>
  <c r="G2526" i="6"/>
  <c r="C2526" i="6"/>
  <c r="G2525" i="6"/>
  <c r="C2525" i="6"/>
  <c r="G2524" i="6"/>
  <c r="C2524" i="6"/>
  <c r="G2523" i="6"/>
  <c r="C2523" i="6"/>
  <c r="G2522" i="6"/>
  <c r="C2522" i="6"/>
  <c r="G2521" i="6"/>
  <c r="C2521" i="6"/>
  <c r="G2520" i="6"/>
  <c r="C2520" i="6"/>
  <c r="G2519" i="6"/>
  <c r="C2519" i="6"/>
  <c r="G2518" i="6"/>
  <c r="C2518" i="6"/>
  <c r="G2517" i="6"/>
  <c r="C2517" i="6"/>
  <c r="G2516" i="6"/>
  <c r="C2516" i="6"/>
  <c r="G2515" i="6"/>
  <c r="C2515" i="6"/>
  <c r="G2514" i="6"/>
  <c r="C2514" i="6"/>
  <c r="G2513" i="6"/>
  <c r="C2513" i="6"/>
  <c r="G2512" i="6"/>
  <c r="C2512" i="6"/>
  <c r="G2511" i="6"/>
  <c r="C2511" i="6"/>
  <c r="G2510" i="6"/>
  <c r="C2510" i="6"/>
  <c r="G2509" i="6"/>
  <c r="C2509" i="6"/>
  <c r="G2508" i="6"/>
  <c r="C2508" i="6"/>
  <c r="G2507" i="6"/>
  <c r="C2507" i="6"/>
  <c r="G2506" i="6"/>
  <c r="C2506" i="6"/>
  <c r="G2505" i="6"/>
  <c r="C2505" i="6"/>
  <c r="G2504" i="6"/>
  <c r="C2504" i="6"/>
  <c r="G2503" i="6"/>
  <c r="C2503" i="6"/>
  <c r="G2502" i="6"/>
  <c r="C2502" i="6"/>
  <c r="G2501" i="6"/>
  <c r="C2501" i="6"/>
  <c r="G2500" i="6"/>
  <c r="C2500" i="6"/>
  <c r="G2499" i="6"/>
  <c r="C2499" i="6"/>
  <c r="G2498" i="6"/>
  <c r="C2498" i="6"/>
  <c r="G2497" i="6"/>
  <c r="C2497" i="6"/>
  <c r="G2496" i="6"/>
  <c r="C2496" i="6"/>
  <c r="G2495" i="6"/>
  <c r="C2495" i="6"/>
  <c r="G2494" i="6"/>
  <c r="C2494" i="6"/>
  <c r="G2493" i="6"/>
  <c r="C2493" i="6"/>
  <c r="G2492" i="6"/>
  <c r="C2492" i="6"/>
  <c r="G2491" i="6"/>
  <c r="C2491" i="6"/>
  <c r="G2490" i="6"/>
  <c r="C2490" i="6"/>
  <c r="G2489" i="6"/>
  <c r="C2489" i="6"/>
  <c r="G2488" i="6"/>
  <c r="C2488" i="6"/>
  <c r="G2487" i="6"/>
  <c r="C2487" i="6"/>
  <c r="G2486" i="6"/>
  <c r="C2486" i="6"/>
  <c r="G2485" i="6"/>
  <c r="C2485" i="6"/>
  <c r="G2484" i="6"/>
  <c r="C2484" i="6"/>
  <c r="G2483" i="6"/>
  <c r="C2483" i="6"/>
  <c r="G2482" i="6"/>
  <c r="C2482" i="6"/>
  <c r="G2481" i="6"/>
  <c r="C2481" i="6"/>
  <c r="G2480" i="6"/>
  <c r="C2480" i="6"/>
  <c r="G2479" i="6"/>
  <c r="C2479" i="6"/>
  <c r="G2478" i="6"/>
  <c r="C2478" i="6"/>
  <c r="G2477" i="6"/>
  <c r="C2477" i="6"/>
  <c r="G2476" i="6"/>
  <c r="C2476" i="6"/>
  <c r="G2475" i="6"/>
  <c r="C2475" i="6"/>
  <c r="G2474" i="6"/>
  <c r="C2474" i="6"/>
  <c r="G2473" i="6"/>
  <c r="C2473" i="6"/>
  <c r="G2472" i="6"/>
  <c r="C2472" i="6"/>
  <c r="G2471" i="6"/>
  <c r="C2471" i="6"/>
  <c r="G2470" i="6"/>
  <c r="C2470" i="6"/>
  <c r="G2469" i="6"/>
  <c r="C2469" i="6"/>
  <c r="G2468" i="6"/>
  <c r="C2468" i="6"/>
  <c r="G2467" i="6"/>
  <c r="C2467" i="6"/>
  <c r="G2466" i="6"/>
  <c r="C2466" i="6"/>
  <c r="G2465" i="6"/>
  <c r="C2465" i="6"/>
  <c r="G2464" i="6"/>
  <c r="C2464" i="6"/>
  <c r="G2463" i="6"/>
  <c r="C2463" i="6"/>
  <c r="G2462" i="6"/>
  <c r="C2462" i="6"/>
  <c r="G2461" i="6"/>
  <c r="C2461" i="6"/>
  <c r="G2460" i="6"/>
  <c r="C2460" i="6"/>
  <c r="G2459" i="6"/>
  <c r="C2459" i="6"/>
  <c r="G2458" i="6"/>
  <c r="C2458" i="6"/>
  <c r="G2457" i="6"/>
  <c r="C2457" i="6"/>
  <c r="G2456" i="6"/>
  <c r="C2456" i="6"/>
  <c r="G2455" i="6"/>
  <c r="C2455" i="6"/>
  <c r="G2454" i="6"/>
  <c r="C2454" i="6"/>
  <c r="G2453" i="6"/>
  <c r="C2453" i="6"/>
  <c r="G2452" i="6"/>
  <c r="C2452" i="6"/>
  <c r="G2451" i="6"/>
  <c r="C2451" i="6"/>
  <c r="G2450" i="6"/>
  <c r="C2450" i="6"/>
  <c r="G2449" i="6"/>
  <c r="C2449" i="6"/>
  <c r="G2448" i="6"/>
  <c r="C2448" i="6"/>
  <c r="G2447" i="6"/>
  <c r="C2447" i="6"/>
  <c r="G2446" i="6"/>
  <c r="C2446" i="6"/>
  <c r="G2445" i="6"/>
  <c r="C2445" i="6"/>
  <c r="G2444" i="6"/>
  <c r="C2444" i="6"/>
  <c r="G2443" i="6"/>
  <c r="C2443" i="6"/>
  <c r="G2442" i="6"/>
  <c r="C2442" i="6"/>
  <c r="G2441" i="6"/>
  <c r="C2441" i="6"/>
  <c r="G2440" i="6"/>
  <c r="C2440" i="6"/>
  <c r="G2439" i="6"/>
  <c r="C2439" i="6"/>
  <c r="G2438" i="6"/>
  <c r="C2438" i="6"/>
  <c r="G2437" i="6"/>
  <c r="C2437" i="6"/>
  <c r="G2436" i="6"/>
  <c r="C2436" i="6"/>
  <c r="G2435" i="6"/>
  <c r="C2435" i="6"/>
  <c r="G2434" i="6"/>
  <c r="C2434" i="6"/>
  <c r="G2433" i="6"/>
  <c r="C2433" i="6"/>
  <c r="G2432" i="6"/>
  <c r="C2432" i="6"/>
  <c r="G2431" i="6"/>
  <c r="C2431" i="6"/>
  <c r="G2430" i="6"/>
  <c r="C2430" i="6"/>
  <c r="G2429" i="6"/>
  <c r="C2429" i="6"/>
  <c r="G2428" i="6"/>
  <c r="C2428" i="6"/>
  <c r="G2427" i="6"/>
  <c r="C2427" i="6"/>
  <c r="G2426" i="6"/>
  <c r="C2426" i="6"/>
  <c r="G2425" i="6"/>
  <c r="C2425" i="6"/>
  <c r="G2424" i="6"/>
  <c r="C2424" i="6"/>
  <c r="G2423" i="6"/>
  <c r="C2423" i="6"/>
  <c r="G2422" i="6"/>
  <c r="C2422" i="6"/>
  <c r="G2421" i="6"/>
  <c r="C2421" i="6"/>
  <c r="G2420" i="6"/>
  <c r="C2420" i="6"/>
  <c r="G2419" i="6"/>
  <c r="C2419" i="6"/>
  <c r="G2418" i="6"/>
  <c r="C2418" i="6"/>
  <c r="G2417" i="6"/>
  <c r="C2417" i="6"/>
  <c r="G2416" i="6"/>
  <c r="C2416" i="6"/>
  <c r="G2415" i="6"/>
  <c r="C2415" i="6"/>
  <c r="G2414" i="6"/>
  <c r="C2414" i="6"/>
  <c r="G2413" i="6"/>
  <c r="C2413" i="6"/>
  <c r="G2412" i="6"/>
  <c r="C2412" i="6"/>
  <c r="G2411" i="6"/>
  <c r="C2411" i="6"/>
  <c r="G2410" i="6"/>
  <c r="C2410" i="6"/>
  <c r="G2409" i="6"/>
  <c r="C2409" i="6"/>
  <c r="G2408" i="6"/>
  <c r="C2408" i="6"/>
  <c r="G2407" i="6"/>
  <c r="C2407" i="6"/>
  <c r="G2406" i="6"/>
  <c r="C2406" i="6"/>
  <c r="G2405" i="6"/>
  <c r="C2405" i="6"/>
  <c r="G2404" i="6"/>
  <c r="C2404" i="6"/>
  <c r="G2403" i="6"/>
  <c r="C2403" i="6"/>
  <c r="G2402" i="6"/>
  <c r="C2402" i="6"/>
  <c r="G2401" i="6"/>
  <c r="C2401" i="6"/>
  <c r="G2400" i="6"/>
  <c r="C2400" i="6"/>
  <c r="G2399" i="6"/>
  <c r="C2399" i="6"/>
  <c r="G2398" i="6"/>
  <c r="C2398" i="6"/>
  <c r="G2397" i="6"/>
  <c r="C2397" i="6"/>
  <c r="G2396" i="6"/>
  <c r="C2396" i="6"/>
  <c r="G2395" i="6"/>
  <c r="C2395" i="6"/>
  <c r="G2394" i="6"/>
  <c r="C2394" i="6"/>
  <c r="G2393" i="6"/>
  <c r="C2393" i="6"/>
  <c r="G2392" i="6"/>
  <c r="C2392" i="6"/>
  <c r="G2391" i="6"/>
  <c r="C2391" i="6"/>
  <c r="G2390" i="6"/>
  <c r="C2390" i="6"/>
  <c r="G2389" i="6"/>
  <c r="C2389" i="6"/>
  <c r="G2388" i="6"/>
  <c r="C2388" i="6"/>
  <c r="G2387" i="6"/>
  <c r="C2387" i="6"/>
  <c r="G2386" i="6"/>
  <c r="C2386" i="6"/>
  <c r="G2385" i="6"/>
  <c r="C2385" i="6"/>
  <c r="G2384" i="6"/>
  <c r="C2384" i="6"/>
  <c r="G2383" i="6"/>
  <c r="C2383" i="6"/>
  <c r="G2382" i="6"/>
  <c r="C2382" i="6"/>
  <c r="G2381" i="6"/>
  <c r="C2381" i="6"/>
  <c r="G2380" i="6"/>
  <c r="C2380" i="6"/>
  <c r="G2379" i="6"/>
  <c r="C2379" i="6"/>
  <c r="G2378" i="6"/>
  <c r="C2378" i="6"/>
  <c r="G2377" i="6"/>
  <c r="C2377" i="6"/>
  <c r="G2376" i="6"/>
  <c r="C2376" i="6"/>
  <c r="G2375" i="6"/>
  <c r="C2375" i="6"/>
  <c r="G2374" i="6"/>
  <c r="C2374" i="6"/>
  <c r="G2373" i="6"/>
  <c r="C2373" i="6"/>
  <c r="G2372" i="6"/>
  <c r="C2372" i="6"/>
  <c r="G2371" i="6"/>
  <c r="C2371" i="6"/>
  <c r="G2370" i="6"/>
  <c r="C2370" i="6"/>
  <c r="G2369" i="6"/>
  <c r="C2369" i="6"/>
  <c r="G2368" i="6"/>
  <c r="C2368" i="6"/>
  <c r="G2367" i="6"/>
  <c r="C2367" i="6"/>
  <c r="G2366" i="6"/>
  <c r="C2366" i="6"/>
  <c r="G2365" i="6"/>
  <c r="C2365" i="6"/>
  <c r="G2364" i="6"/>
  <c r="C2364" i="6"/>
  <c r="G2363" i="6"/>
  <c r="C2363" i="6"/>
  <c r="G2362" i="6"/>
  <c r="C2362" i="6"/>
  <c r="G2361" i="6"/>
  <c r="C2361" i="6"/>
  <c r="G2360" i="6"/>
  <c r="C2360" i="6"/>
  <c r="G2359" i="6"/>
  <c r="C2359" i="6"/>
  <c r="G2358" i="6"/>
  <c r="C2358" i="6"/>
  <c r="G2357" i="6"/>
  <c r="C2357" i="6"/>
  <c r="G2356" i="6"/>
  <c r="C2356" i="6"/>
  <c r="G2355" i="6"/>
  <c r="C2355" i="6"/>
  <c r="G2354" i="6"/>
  <c r="C2354" i="6"/>
  <c r="G2353" i="6"/>
  <c r="C2353" i="6"/>
  <c r="G2352" i="6"/>
  <c r="C2352" i="6"/>
  <c r="G2351" i="6"/>
  <c r="C2351" i="6"/>
  <c r="G2350" i="6"/>
  <c r="C2350" i="6"/>
  <c r="G2349" i="6"/>
  <c r="C2349" i="6"/>
  <c r="G2348" i="6"/>
  <c r="C2348" i="6"/>
  <c r="G2347" i="6"/>
  <c r="C2347" i="6"/>
  <c r="G2346" i="6"/>
  <c r="C2346" i="6"/>
  <c r="G2345" i="6"/>
  <c r="C2345" i="6"/>
  <c r="G2344" i="6"/>
  <c r="C2344" i="6"/>
  <c r="G2343" i="6"/>
  <c r="C2343" i="6"/>
  <c r="G2342" i="6"/>
  <c r="C2342" i="6"/>
  <c r="G2341" i="6"/>
  <c r="C2341" i="6"/>
  <c r="G2340" i="6"/>
  <c r="C2340" i="6"/>
  <c r="G2339" i="6"/>
  <c r="C2339" i="6"/>
  <c r="G2338" i="6"/>
  <c r="C2338" i="6"/>
  <c r="G2337" i="6"/>
  <c r="C2337" i="6"/>
  <c r="G2336" i="6"/>
  <c r="C2336" i="6"/>
  <c r="G2335" i="6"/>
  <c r="C2335" i="6"/>
  <c r="G2334" i="6"/>
  <c r="C2334" i="6"/>
  <c r="G2333" i="6"/>
  <c r="C2333" i="6"/>
  <c r="G2332" i="6"/>
  <c r="C2332" i="6"/>
  <c r="G2331" i="6"/>
  <c r="C2331" i="6"/>
  <c r="G2330" i="6"/>
  <c r="C2330" i="6"/>
  <c r="G2329" i="6"/>
  <c r="C2329" i="6"/>
  <c r="G2328" i="6"/>
  <c r="C2328" i="6"/>
  <c r="G2327" i="6"/>
  <c r="C2327" i="6"/>
  <c r="G2326" i="6"/>
  <c r="C2326" i="6"/>
  <c r="G2325" i="6"/>
  <c r="C2325" i="6"/>
  <c r="G2324" i="6"/>
  <c r="C2324" i="6"/>
  <c r="G2323" i="6"/>
  <c r="C2323" i="6"/>
  <c r="G2322" i="6"/>
  <c r="C2322" i="6"/>
  <c r="G2321" i="6"/>
  <c r="C2321" i="6"/>
  <c r="G2320" i="6"/>
  <c r="C2320" i="6"/>
  <c r="G2319" i="6"/>
  <c r="C2319" i="6"/>
  <c r="G2318" i="6"/>
  <c r="C2318" i="6"/>
  <c r="G2317" i="6"/>
  <c r="C2317" i="6"/>
  <c r="G2316" i="6"/>
  <c r="C2316" i="6"/>
  <c r="G2315" i="6"/>
  <c r="C2315" i="6"/>
  <c r="G2314" i="6"/>
  <c r="C2314" i="6"/>
  <c r="G2313" i="6"/>
  <c r="C2313" i="6"/>
  <c r="G2312" i="6"/>
  <c r="C2312" i="6"/>
  <c r="G2311" i="6"/>
  <c r="C2311" i="6"/>
  <c r="G2310" i="6"/>
  <c r="C2310" i="6"/>
  <c r="G2309" i="6"/>
  <c r="C2309" i="6"/>
  <c r="G2308" i="6"/>
  <c r="C2308" i="6"/>
  <c r="G2307" i="6"/>
  <c r="C2307" i="6"/>
  <c r="G2306" i="6"/>
  <c r="C2306" i="6"/>
  <c r="G2305" i="6"/>
  <c r="C2305" i="6"/>
  <c r="G2304" i="6"/>
  <c r="C2304" i="6"/>
  <c r="G2303" i="6"/>
  <c r="C2303" i="6"/>
  <c r="G2302" i="6"/>
  <c r="C2302" i="6"/>
  <c r="G2301" i="6"/>
  <c r="C2301" i="6"/>
  <c r="G2300" i="6"/>
  <c r="C2300" i="6"/>
  <c r="G2299" i="6"/>
  <c r="C2299" i="6"/>
  <c r="G2298" i="6"/>
  <c r="C2298" i="6"/>
  <c r="G2297" i="6"/>
  <c r="C2297" i="6"/>
  <c r="G2296" i="6"/>
  <c r="C2296" i="6"/>
  <c r="G2295" i="6"/>
  <c r="C2295" i="6"/>
  <c r="G2294" i="6"/>
  <c r="C2294" i="6"/>
  <c r="G2293" i="6"/>
  <c r="C2293" i="6"/>
  <c r="G2292" i="6"/>
  <c r="C2292" i="6"/>
  <c r="G2291" i="6"/>
  <c r="C2291" i="6"/>
  <c r="G2290" i="6"/>
  <c r="C2290" i="6"/>
  <c r="G2289" i="6"/>
  <c r="C2289" i="6"/>
  <c r="G2288" i="6"/>
  <c r="C2288" i="6"/>
  <c r="G2287" i="6"/>
  <c r="C2287" i="6"/>
  <c r="G2286" i="6"/>
  <c r="C2286" i="6"/>
  <c r="G2285" i="6"/>
  <c r="C2285" i="6"/>
  <c r="G2284" i="6"/>
  <c r="C2284" i="6"/>
  <c r="G2283" i="6"/>
  <c r="C2283" i="6"/>
  <c r="G2282" i="6"/>
  <c r="C2282" i="6"/>
  <c r="G2281" i="6"/>
  <c r="C2281" i="6"/>
  <c r="G2280" i="6"/>
  <c r="C2280" i="6"/>
  <c r="G2279" i="6"/>
  <c r="C2279" i="6"/>
  <c r="G2278" i="6"/>
  <c r="C2278" i="6"/>
  <c r="G2277" i="6"/>
  <c r="C2277" i="6"/>
  <c r="G2276" i="6"/>
  <c r="C2276" i="6"/>
  <c r="G2275" i="6"/>
  <c r="C2275" i="6"/>
  <c r="G2274" i="6"/>
  <c r="C2274" i="6"/>
  <c r="G2273" i="6"/>
  <c r="C2273" i="6"/>
  <c r="G2272" i="6"/>
  <c r="C2272" i="6"/>
  <c r="G2271" i="6"/>
  <c r="C2271" i="6"/>
  <c r="G2270" i="6"/>
  <c r="C2270" i="6"/>
  <c r="G2269" i="6"/>
  <c r="C2269" i="6"/>
  <c r="G2268" i="6"/>
  <c r="C2268" i="6"/>
  <c r="G2267" i="6"/>
  <c r="C2267" i="6"/>
  <c r="G2266" i="6"/>
  <c r="C2266" i="6"/>
  <c r="G2265" i="6"/>
  <c r="C2265" i="6"/>
  <c r="G2264" i="6"/>
  <c r="C2264" i="6"/>
  <c r="G2263" i="6"/>
  <c r="C2263" i="6"/>
  <c r="G2262" i="6"/>
  <c r="C2262" i="6"/>
  <c r="G2261" i="6"/>
  <c r="C2261" i="6"/>
  <c r="G2260" i="6"/>
  <c r="C2260" i="6"/>
  <c r="G2259" i="6"/>
  <c r="C2259" i="6"/>
  <c r="G2258" i="6"/>
  <c r="C2258" i="6"/>
  <c r="G2257" i="6"/>
  <c r="C2257" i="6"/>
  <c r="G2256" i="6"/>
  <c r="C2256" i="6"/>
  <c r="G2255" i="6"/>
  <c r="C2255" i="6"/>
  <c r="G2254" i="6"/>
  <c r="C2254" i="6"/>
  <c r="G2253" i="6"/>
  <c r="C2253" i="6"/>
  <c r="G2252" i="6"/>
  <c r="C2252" i="6"/>
  <c r="G2251" i="6"/>
  <c r="C2251" i="6"/>
  <c r="G2250" i="6"/>
  <c r="C2250" i="6"/>
  <c r="G2249" i="6"/>
  <c r="C2249" i="6"/>
  <c r="G2248" i="6"/>
  <c r="C2248" i="6"/>
  <c r="G2247" i="6"/>
  <c r="C2247" i="6"/>
  <c r="G2246" i="6"/>
  <c r="C2246" i="6"/>
  <c r="G2245" i="6"/>
  <c r="C2245" i="6"/>
  <c r="G2244" i="6"/>
  <c r="C2244" i="6"/>
  <c r="G2243" i="6"/>
  <c r="C2243" i="6"/>
  <c r="G2242" i="6"/>
  <c r="C2242" i="6"/>
  <c r="G2241" i="6"/>
  <c r="C2241" i="6"/>
  <c r="G2240" i="6"/>
  <c r="C2240" i="6"/>
  <c r="G2239" i="6"/>
  <c r="C2239" i="6"/>
  <c r="G2238" i="6"/>
  <c r="C2238" i="6"/>
  <c r="G2237" i="6"/>
  <c r="C2237" i="6"/>
  <c r="G2236" i="6"/>
  <c r="C2236" i="6"/>
  <c r="G2235" i="6"/>
  <c r="C2235" i="6"/>
  <c r="G2234" i="6"/>
  <c r="C2234" i="6"/>
  <c r="G2233" i="6"/>
  <c r="C2233" i="6"/>
  <c r="G2232" i="6"/>
  <c r="C2232" i="6"/>
  <c r="G2231" i="6"/>
  <c r="C2231" i="6"/>
  <c r="G2230" i="6"/>
  <c r="C2230" i="6"/>
  <c r="G2229" i="6"/>
  <c r="C2229" i="6"/>
  <c r="G2228" i="6"/>
  <c r="C2228" i="6"/>
  <c r="G2227" i="6"/>
  <c r="C2227" i="6"/>
  <c r="G2226" i="6"/>
  <c r="C2226" i="6"/>
  <c r="G2225" i="6"/>
  <c r="C2225" i="6"/>
  <c r="G2224" i="6"/>
  <c r="C2224" i="6"/>
  <c r="G2223" i="6"/>
  <c r="C2223" i="6"/>
  <c r="G2222" i="6"/>
  <c r="C2222" i="6"/>
  <c r="G2221" i="6"/>
  <c r="C2221" i="6"/>
  <c r="G2220" i="6"/>
  <c r="C2220" i="6"/>
  <c r="G2219" i="6"/>
  <c r="C2219" i="6"/>
  <c r="G2218" i="6"/>
  <c r="C2218" i="6"/>
  <c r="G2217" i="6"/>
  <c r="C2217" i="6"/>
  <c r="G2216" i="6"/>
  <c r="C2216" i="6"/>
  <c r="G2215" i="6"/>
  <c r="C2215" i="6"/>
  <c r="G2214" i="6"/>
  <c r="C2214" i="6"/>
  <c r="G2213" i="6"/>
  <c r="C2213" i="6"/>
  <c r="G2212" i="6"/>
  <c r="C2212" i="6"/>
  <c r="G2211" i="6"/>
  <c r="C2211" i="6"/>
  <c r="G2210" i="6"/>
  <c r="C2210" i="6"/>
  <c r="G2209" i="6"/>
  <c r="C2209" i="6"/>
  <c r="G2208" i="6"/>
  <c r="C2208" i="6"/>
  <c r="G2207" i="6"/>
  <c r="C2207" i="6"/>
  <c r="G2206" i="6"/>
  <c r="C2206" i="6"/>
  <c r="G2205" i="6"/>
  <c r="C2205" i="6"/>
  <c r="G2204" i="6"/>
  <c r="C2204" i="6"/>
  <c r="G2203" i="6"/>
  <c r="C2203" i="6"/>
  <c r="G2202" i="6"/>
  <c r="C2202" i="6"/>
  <c r="G2201" i="6"/>
  <c r="C2201" i="6"/>
  <c r="G2200" i="6"/>
  <c r="C2200" i="6"/>
  <c r="G2199" i="6"/>
  <c r="C2199" i="6"/>
  <c r="G2198" i="6"/>
  <c r="C2198" i="6"/>
  <c r="G2197" i="6"/>
  <c r="C2197" i="6"/>
  <c r="G2196" i="6"/>
  <c r="C2196" i="6"/>
  <c r="G2195" i="6"/>
  <c r="C2195" i="6"/>
  <c r="G2194" i="6"/>
  <c r="C2194" i="6"/>
  <c r="G2193" i="6"/>
  <c r="C2193" i="6"/>
  <c r="G2192" i="6"/>
  <c r="C2192" i="6"/>
  <c r="G2191" i="6"/>
  <c r="C2191" i="6"/>
  <c r="G2190" i="6"/>
  <c r="C2190" i="6"/>
  <c r="G2189" i="6"/>
  <c r="C2189" i="6"/>
  <c r="G2188" i="6"/>
  <c r="C2188" i="6"/>
  <c r="G2187" i="6"/>
  <c r="C2187" i="6"/>
  <c r="G2186" i="6"/>
  <c r="C2186" i="6"/>
  <c r="G2185" i="6"/>
  <c r="C2185" i="6"/>
  <c r="G2184" i="6"/>
  <c r="C2184" i="6"/>
  <c r="G2183" i="6"/>
  <c r="C2183" i="6"/>
  <c r="G2182" i="6"/>
  <c r="C2182" i="6"/>
  <c r="G2181" i="6"/>
  <c r="C2181" i="6"/>
  <c r="G2180" i="6"/>
  <c r="C2180" i="6"/>
  <c r="G2179" i="6"/>
  <c r="C2179" i="6"/>
  <c r="G2178" i="6"/>
  <c r="C2178" i="6"/>
  <c r="G2177" i="6"/>
  <c r="C2177" i="6"/>
  <c r="G2176" i="6"/>
  <c r="C2176" i="6"/>
  <c r="G2175" i="6"/>
  <c r="C2175" i="6"/>
  <c r="G2174" i="6"/>
  <c r="C2174" i="6"/>
  <c r="G2173" i="6"/>
  <c r="C2173" i="6"/>
  <c r="G2172" i="6"/>
  <c r="C2172" i="6"/>
  <c r="G2171" i="6"/>
  <c r="C2171" i="6"/>
  <c r="G2170" i="6"/>
  <c r="C2170" i="6"/>
  <c r="G2169" i="6"/>
  <c r="C2169" i="6"/>
  <c r="G2168" i="6"/>
  <c r="C2168" i="6"/>
  <c r="G2167" i="6"/>
  <c r="C2167" i="6"/>
  <c r="G2166" i="6"/>
  <c r="C2166" i="6"/>
  <c r="G2165" i="6"/>
  <c r="C2165" i="6"/>
  <c r="G2164" i="6"/>
  <c r="C2164" i="6"/>
  <c r="G2163" i="6"/>
  <c r="C2163" i="6"/>
  <c r="G2162" i="6"/>
  <c r="C2162" i="6"/>
  <c r="G2161" i="6"/>
  <c r="C2161" i="6"/>
  <c r="G2160" i="6"/>
  <c r="C2160" i="6"/>
  <c r="G2159" i="6"/>
  <c r="C2159" i="6"/>
  <c r="G2158" i="6"/>
  <c r="C2158" i="6"/>
  <c r="G2157" i="6"/>
  <c r="C2157" i="6"/>
  <c r="G2156" i="6"/>
  <c r="C2156" i="6"/>
  <c r="G2155" i="6"/>
  <c r="C2155" i="6"/>
  <c r="G2154" i="6"/>
  <c r="C2154" i="6"/>
  <c r="G2153" i="6"/>
  <c r="C2153" i="6"/>
  <c r="G2152" i="6"/>
  <c r="C2152" i="6"/>
  <c r="G2151" i="6"/>
  <c r="C2151" i="6"/>
  <c r="G2150" i="6"/>
  <c r="C2150" i="6"/>
  <c r="G2149" i="6"/>
  <c r="C2149" i="6"/>
  <c r="G2148" i="6"/>
  <c r="C2148" i="6"/>
  <c r="G2147" i="6"/>
  <c r="C2147" i="6"/>
  <c r="G2146" i="6"/>
  <c r="C2146" i="6"/>
  <c r="G2145" i="6"/>
  <c r="C2145" i="6"/>
  <c r="G2144" i="6"/>
  <c r="C2144" i="6"/>
  <c r="G2143" i="6"/>
  <c r="C2143" i="6"/>
  <c r="G2142" i="6"/>
  <c r="C2142" i="6"/>
  <c r="G2141" i="6"/>
  <c r="C2141" i="6"/>
  <c r="G2140" i="6"/>
  <c r="C2140" i="6"/>
  <c r="G2139" i="6"/>
  <c r="C2139" i="6"/>
  <c r="G2138" i="6"/>
  <c r="C2138" i="6"/>
  <c r="G2137" i="6"/>
  <c r="C2137" i="6"/>
  <c r="G2136" i="6"/>
  <c r="C2136" i="6"/>
  <c r="G2135" i="6"/>
  <c r="C2135" i="6"/>
  <c r="G2134" i="6"/>
  <c r="C2134" i="6"/>
  <c r="G2133" i="6"/>
  <c r="C2133" i="6"/>
  <c r="G2132" i="6"/>
  <c r="C2132" i="6"/>
  <c r="G2131" i="6"/>
  <c r="C2131" i="6"/>
  <c r="G2130" i="6"/>
  <c r="C2130" i="6"/>
  <c r="G2129" i="6"/>
  <c r="C2129" i="6"/>
  <c r="G2128" i="6"/>
  <c r="C2128" i="6"/>
  <c r="G2127" i="6"/>
  <c r="C2127" i="6"/>
  <c r="G2126" i="6"/>
  <c r="C2126" i="6"/>
  <c r="G2125" i="6"/>
  <c r="C2125" i="6"/>
  <c r="G2124" i="6"/>
  <c r="C2124" i="6"/>
  <c r="G2123" i="6"/>
  <c r="C2123" i="6"/>
  <c r="G2122" i="6"/>
  <c r="C2122" i="6"/>
  <c r="G2121" i="6"/>
  <c r="C2121" i="6"/>
  <c r="G2120" i="6"/>
  <c r="C2120" i="6"/>
  <c r="G2119" i="6"/>
  <c r="C2119" i="6"/>
  <c r="G2118" i="6"/>
  <c r="C2118" i="6"/>
  <c r="G2117" i="6"/>
  <c r="C2117" i="6"/>
  <c r="G2116" i="6"/>
  <c r="C2116" i="6"/>
  <c r="G2115" i="6"/>
  <c r="C2115" i="6"/>
  <c r="G2114" i="6"/>
  <c r="C2114" i="6"/>
  <c r="G2113" i="6"/>
  <c r="C2113" i="6"/>
  <c r="G2112" i="6"/>
  <c r="C2112" i="6"/>
  <c r="G2111" i="6"/>
  <c r="C2111" i="6"/>
  <c r="G2110" i="6"/>
  <c r="C2110" i="6"/>
  <c r="G2109" i="6"/>
  <c r="C2109" i="6"/>
  <c r="G2108" i="6"/>
  <c r="C2108" i="6"/>
  <c r="G2107" i="6"/>
  <c r="C2107" i="6"/>
  <c r="G2106" i="6"/>
  <c r="C2106" i="6"/>
  <c r="G2105" i="6"/>
  <c r="C2105" i="6"/>
  <c r="G2104" i="6"/>
  <c r="C2104" i="6"/>
  <c r="G2103" i="6"/>
  <c r="C2103" i="6"/>
  <c r="G2102" i="6"/>
  <c r="C2102" i="6"/>
  <c r="G2101" i="6"/>
  <c r="C2101" i="6"/>
  <c r="G2100" i="6"/>
  <c r="C2100" i="6"/>
  <c r="G2099" i="6"/>
  <c r="C2099" i="6"/>
  <c r="G2098" i="6"/>
  <c r="C2098" i="6"/>
  <c r="G2097" i="6"/>
  <c r="C2097" i="6"/>
  <c r="G2096" i="6"/>
  <c r="C2096" i="6"/>
  <c r="G2095" i="6"/>
  <c r="C2095" i="6"/>
  <c r="G2094" i="6"/>
  <c r="C2094" i="6"/>
  <c r="G2093" i="6"/>
  <c r="C2093" i="6"/>
  <c r="G2092" i="6"/>
  <c r="C2092" i="6"/>
  <c r="G2091" i="6"/>
  <c r="C2091" i="6"/>
  <c r="G2090" i="6"/>
  <c r="C2090" i="6"/>
  <c r="G2089" i="6"/>
  <c r="C2089" i="6"/>
  <c r="G2088" i="6"/>
  <c r="C2088" i="6"/>
  <c r="G2087" i="6"/>
  <c r="C2087" i="6"/>
  <c r="G2086" i="6"/>
  <c r="C2086" i="6"/>
  <c r="G2085" i="6"/>
  <c r="C2085" i="6"/>
  <c r="G2084" i="6"/>
  <c r="C2084" i="6"/>
  <c r="G2083" i="6"/>
  <c r="C2083" i="6"/>
  <c r="G2082" i="6"/>
  <c r="C2082" i="6"/>
  <c r="G2081" i="6"/>
  <c r="C2081" i="6"/>
  <c r="G2080" i="6"/>
  <c r="C2080" i="6"/>
  <c r="G2079" i="6"/>
  <c r="C2079" i="6"/>
  <c r="G2078" i="6"/>
  <c r="C2078" i="6"/>
  <c r="G2077" i="6"/>
  <c r="C2077" i="6"/>
  <c r="G2076" i="6"/>
  <c r="C2076" i="6"/>
  <c r="G2075" i="6"/>
  <c r="C2075" i="6"/>
  <c r="G2074" i="6"/>
  <c r="C2074" i="6"/>
  <c r="G2073" i="6"/>
  <c r="C2073" i="6"/>
  <c r="G2072" i="6"/>
  <c r="C2072" i="6"/>
  <c r="G2071" i="6"/>
  <c r="C2071" i="6"/>
  <c r="G2070" i="6"/>
  <c r="C2070" i="6"/>
  <c r="G2069" i="6"/>
  <c r="C2069" i="6"/>
  <c r="G2068" i="6"/>
  <c r="C2068" i="6"/>
  <c r="G2067" i="6"/>
  <c r="C2067" i="6"/>
  <c r="G2066" i="6"/>
  <c r="C2066" i="6"/>
  <c r="G2065" i="6"/>
  <c r="C2065" i="6"/>
  <c r="G2064" i="6"/>
  <c r="C2064" i="6"/>
  <c r="G2063" i="6"/>
  <c r="C2063" i="6"/>
  <c r="G2062" i="6"/>
  <c r="C2062" i="6"/>
  <c r="G2061" i="6"/>
  <c r="C2061" i="6"/>
  <c r="G2060" i="6"/>
  <c r="C2060" i="6"/>
  <c r="G2059" i="6"/>
  <c r="C2059" i="6"/>
  <c r="G2058" i="6"/>
  <c r="C2058" i="6"/>
  <c r="G2057" i="6"/>
  <c r="C2057" i="6"/>
  <c r="G2056" i="6"/>
  <c r="C2056" i="6"/>
  <c r="G2055" i="6"/>
  <c r="C2055" i="6"/>
  <c r="G2054" i="6"/>
  <c r="C2054" i="6"/>
  <c r="G2053" i="6"/>
  <c r="C2053" i="6"/>
  <c r="G2052" i="6"/>
  <c r="C2052" i="6"/>
  <c r="G2051" i="6"/>
  <c r="C2051" i="6"/>
  <c r="G2050" i="6"/>
  <c r="C2050" i="6"/>
  <c r="G2049" i="6"/>
  <c r="C2049" i="6"/>
  <c r="G2048" i="6"/>
  <c r="C2048" i="6"/>
  <c r="G2047" i="6"/>
  <c r="C2047" i="6"/>
  <c r="G2046" i="6"/>
  <c r="C2046" i="6"/>
  <c r="G2045" i="6"/>
  <c r="C2045" i="6"/>
  <c r="G2044" i="6"/>
  <c r="C2044" i="6"/>
  <c r="G2043" i="6"/>
  <c r="C2043" i="6"/>
  <c r="G2042" i="6"/>
  <c r="C2042" i="6"/>
  <c r="G2041" i="6"/>
  <c r="C2041" i="6"/>
  <c r="G2040" i="6"/>
  <c r="C2040" i="6"/>
  <c r="G2039" i="6"/>
  <c r="C2039" i="6"/>
  <c r="G2038" i="6"/>
  <c r="C2038" i="6"/>
  <c r="G2037" i="6"/>
  <c r="C2037" i="6"/>
  <c r="G2036" i="6"/>
  <c r="C2036" i="6"/>
  <c r="G2035" i="6"/>
  <c r="C2035" i="6"/>
  <c r="G2034" i="6"/>
  <c r="C2034" i="6"/>
  <c r="G2033" i="6"/>
  <c r="C2033" i="6"/>
  <c r="G2032" i="6"/>
  <c r="C2032" i="6"/>
  <c r="G2031" i="6"/>
  <c r="C2031" i="6"/>
  <c r="G2030" i="6"/>
  <c r="C2030" i="6"/>
  <c r="G2029" i="6"/>
  <c r="C2029" i="6"/>
  <c r="G2028" i="6"/>
  <c r="C2028" i="6"/>
  <c r="G2027" i="6"/>
  <c r="C2027" i="6"/>
  <c r="G2026" i="6"/>
  <c r="C2026" i="6"/>
  <c r="G2025" i="6"/>
  <c r="C2025" i="6"/>
  <c r="G2024" i="6"/>
  <c r="C2024" i="6"/>
  <c r="G2023" i="6"/>
  <c r="C2023" i="6"/>
  <c r="G2022" i="6"/>
  <c r="C2022" i="6"/>
  <c r="G2021" i="6"/>
  <c r="C2021" i="6"/>
  <c r="G2020" i="6"/>
  <c r="C2020" i="6"/>
  <c r="G2019" i="6"/>
  <c r="C2019" i="6"/>
  <c r="G2018" i="6"/>
  <c r="C2018" i="6"/>
  <c r="G2017" i="6"/>
  <c r="C2017" i="6"/>
  <c r="G2016" i="6"/>
  <c r="C2016" i="6"/>
  <c r="G2015" i="6"/>
  <c r="C2015" i="6"/>
  <c r="G2014" i="6"/>
  <c r="C2014" i="6"/>
  <c r="G2013" i="6"/>
  <c r="C2013" i="6"/>
  <c r="G2012" i="6"/>
  <c r="C2012" i="6"/>
  <c r="G2011" i="6"/>
  <c r="C2011" i="6"/>
  <c r="G2010" i="6"/>
  <c r="C2010" i="6"/>
  <c r="G2009" i="6"/>
  <c r="C2009" i="6"/>
  <c r="G2008" i="6"/>
  <c r="C2008" i="6"/>
  <c r="G2007" i="6"/>
  <c r="C2007" i="6"/>
  <c r="G2006" i="6"/>
  <c r="C2006" i="6"/>
  <c r="G2005" i="6"/>
  <c r="C2005" i="6"/>
  <c r="G2004" i="6"/>
  <c r="C2004" i="6"/>
  <c r="G2003" i="6"/>
  <c r="C2003" i="6"/>
  <c r="G2002" i="6"/>
  <c r="C2002" i="6"/>
  <c r="G2001" i="6"/>
  <c r="C2001" i="6"/>
  <c r="G2000" i="6"/>
  <c r="C2000" i="6"/>
  <c r="G1999" i="6"/>
  <c r="C1999" i="6"/>
  <c r="G1998" i="6"/>
  <c r="C1998" i="6"/>
  <c r="G1997" i="6"/>
  <c r="C1997" i="6"/>
  <c r="G1996" i="6"/>
  <c r="C1996" i="6"/>
  <c r="G1995" i="6"/>
  <c r="C1995" i="6"/>
  <c r="G1994" i="6"/>
  <c r="C1994" i="6"/>
  <c r="G1993" i="6"/>
  <c r="C1993" i="6"/>
  <c r="G1992" i="6"/>
  <c r="C1992" i="6"/>
  <c r="G1991" i="6"/>
  <c r="C1991" i="6"/>
  <c r="G1990" i="6"/>
  <c r="C1990" i="6"/>
  <c r="G1989" i="6"/>
  <c r="C1989" i="6"/>
  <c r="G1988" i="6"/>
  <c r="C1988" i="6"/>
  <c r="G1987" i="6"/>
  <c r="C1987" i="6"/>
  <c r="G1986" i="6"/>
  <c r="C1986" i="6"/>
  <c r="G1985" i="6"/>
  <c r="C1985" i="6"/>
  <c r="G1984" i="6"/>
  <c r="C1984" i="6"/>
  <c r="G1983" i="6"/>
  <c r="C1983" i="6"/>
  <c r="G1982" i="6"/>
  <c r="C1982" i="6"/>
  <c r="G1981" i="6"/>
  <c r="C1981" i="6"/>
  <c r="G1980" i="6"/>
  <c r="C1980" i="6"/>
  <c r="G1979" i="6"/>
  <c r="C1979" i="6"/>
  <c r="G1978" i="6"/>
  <c r="C1978" i="6"/>
  <c r="G1977" i="6"/>
  <c r="C1977" i="6"/>
  <c r="G1976" i="6"/>
  <c r="C1976" i="6"/>
  <c r="G1975" i="6"/>
  <c r="C1975" i="6"/>
  <c r="G1974" i="6"/>
  <c r="C1974" i="6"/>
  <c r="G1973" i="6"/>
  <c r="C1973" i="6"/>
  <c r="G1972" i="6"/>
  <c r="C1972" i="6"/>
  <c r="G1971" i="6"/>
  <c r="C1971" i="6"/>
  <c r="G1970" i="6"/>
  <c r="C1970" i="6"/>
  <c r="G1969" i="6"/>
  <c r="C1969" i="6"/>
  <c r="G1968" i="6"/>
  <c r="C1968" i="6"/>
  <c r="G1967" i="6"/>
  <c r="C1967" i="6"/>
  <c r="G1966" i="6"/>
  <c r="C1966" i="6"/>
  <c r="G1965" i="6"/>
  <c r="C1965" i="6"/>
  <c r="G1964" i="6"/>
  <c r="C1964" i="6"/>
  <c r="G1963" i="6"/>
  <c r="C1963" i="6"/>
  <c r="G1962" i="6"/>
  <c r="C1962" i="6"/>
  <c r="G1961" i="6"/>
  <c r="C1961" i="6"/>
  <c r="G1960" i="6"/>
  <c r="C1960" i="6"/>
  <c r="G1959" i="6"/>
  <c r="C1959" i="6"/>
  <c r="G1958" i="6"/>
  <c r="C1958" i="6"/>
  <c r="G1957" i="6"/>
  <c r="C1957" i="6"/>
  <c r="G1956" i="6"/>
  <c r="C1956" i="6"/>
  <c r="G1955" i="6"/>
  <c r="C1955" i="6"/>
  <c r="G1954" i="6"/>
  <c r="C1954" i="6"/>
  <c r="G1953" i="6"/>
  <c r="C1953" i="6"/>
  <c r="G1952" i="6"/>
  <c r="C1952" i="6"/>
  <c r="G1951" i="6"/>
  <c r="C1951" i="6"/>
  <c r="G1950" i="6"/>
  <c r="C1950" i="6"/>
  <c r="G1949" i="6"/>
  <c r="C1949" i="6"/>
  <c r="G1948" i="6"/>
  <c r="C1948" i="6"/>
  <c r="G1947" i="6"/>
  <c r="C1947" i="6"/>
  <c r="G1946" i="6"/>
  <c r="C1946" i="6"/>
  <c r="G1945" i="6"/>
  <c r="C1945" i="6"/>
  <c r="G1944" i="6"/>
  <c r="C1944" i="6"/>
  <c r="G1943" i="6"/>
  <c r="C1943" i="6"/>
  <c r="G1942" i="6"/>
  <c r="C1942" i="6"/>
  <c r="G1941" i="6"/>
  <c r="C1941" i="6"/>
  <c r="G1940" i="6"/>
  <c r="C1940" i="6"/>
  <c r="G1939" i="6"/>
  <c r="C1939" i="6"/>
  <c r="G1938" i="6"/>
  <c r="C1938" i="6"/>
  <c r="G1937" i="6"/>
  <c r="C1937" i="6"/>
  <c r="G1936" i="6"/>
  <c r="C1936" i="6"/>
  <c r="G1935" i="6"/>
  <c r="C1935" i="6"/>
  <c r="G1934" i="6"/>
  <c r="C1934" i="6"/>
  <c r="G1933" i="6"/>
  <c r="C1933" i="6"/>
  <c r="G1932" i="6"/>
  <c r="C1932" i="6"/>
  <c r="G1931" i="6"/>
  <c r="C1931" i="6"/>
  <c r="G1930" i="6"/>
  <c r="C1930" i="6"/>
  <c r="G1929" i="6"/>
  <c r="C1929" i="6"/>
  <c r="G1928" i="6"/>
  <c r="C1928" i="6"/>
  <c r="G1927" i="6"/>
  <c r="C1927" i="6"/>
  <c r="G1926" i="6"/>
  <c r="C1926" i="6"/>
  <c r="G1925" i="6"/>
  <c r="C1925" i="6"/>
  <c r="G1924" i="6"/>
  <c r="C1924" i="6"/>
  <c r="G1923" i="6"/>
  <c r="C1923" i="6"/>
  <c r="G1922" i="6"/>
  <c r="C1922" i="6"/>
  <c r="G1921" i="6"/>
  <c r="C1921" i="6"/>
  <c r="G1920" i="6"/>
  <c r="C1920" i="6"/>
  <c r="G1919" i="6"/>
  <c r="C1919" i="6"/>
  <c r="G1918" i="6"/>
  <c r="C1918" i="6"/>
  <c r="G1917" i="6"/>
  <c r="C1917" i="6"/>
  <c r="G1916" i="6"/>
  <c r="C1916" i="6"/>
  <c r="G1915" i="6"/>
  <c r="C1915" i="6"/>
  <c r="G1914" i="6"/>
  <c r="C1914" i="6"/>
  <c r="G1913" i="6"/>
  <c r="C1913" i="6"/>
  <c r="G1912" i="6"/>
  <c r="C1912" i="6"/>
  <c r="G1911" i="6"/>
  <c r="C1911" i="6"/>
  <c r="G1910" i="6"/>
  <c r="C1910" i="6"/>
  <c r="G1909" i="6"/>
  <c r="C1909" i="6"/>
  <c r="G1908" i="6"/>
  <c r="C1908" i="6"/>
  <c r="G1907" i="6"/>
  <c r="C1907" i="6"/>
  <c r="G1906" i="6"/>
  <c r="C1906" i="6"/>
  <c r="G1905" i="6"/>
  <c r="C1905" i="6"/>
  <c r="G1904" i="6"/>
  <c r="C1904" i="6"/>
  <c r="G1903" i="6"/>
  <c r="C1903" i="6"/>
  <c r="G1902" i="6"/>
  <c r="C1902" i="6"/>
  <c r="G1901" i="6"/>
  <c r="C1901" i="6"/>
  <c r="G1900" i="6"/>
  <c r="C1900" i="6"/>
  <c r="G1899" i="6"/>
  <c r="C1899" i="6"/>
  <c r="G1898" i="6"/>
  <c r="C1898" i="6"/>
  <c r="G1897" i="6"/>
  <c r="C1897" i="6"/>
  <c r="G1896" i="6"/>
  <c r="C1896" i="6"/>
  <c r="G1895" i="6"/>
  <c r="C1895" i="6"/>
  <c r="G1894" i="6"/>
  <c r="C1894" i="6"/>
  <c r="G1893" i="6"/>
  <c r="C1893" i="6"/>
  <c r="G1892" i="6"/>
  <c r="C1892" i="6"/>
  <c r="G1891" i="6"/>
  <c r="C1891" i="6"/>
  <c r="G1890" i="6"/>
  <c r="C1890" i="6"/>
  <c r="G1889" i="6"/>
  <c r="C1889" i="6"/>
  <c r="G1888" i="6"/>
  <c r="C1888" i="6"/>
  <c r="G1887" i="6"/>
  <c r="C1887" i="6"/>
  <c r="G1886" i="6"/>
  <c r="C1886" i="6"/>
  <c r="G1885" i="6"/>
  <c r="C1885" i="6"/>
  <c r="G1884" i="6"/>
  <c r="C1884" i="6"/>
  <c r="G1883" i="6"/>
  <c r="C1883" i="6"/>
  <c r="G1882" i="6"/>
  <c r="C1882" i="6"/>
  <c r="G1881" i="6"/>
  <c r="C1881" i="6"/>
  <c r="G1880" i="6"/>
  <c r="C1880" i="6"/>
  <c r="G1879" i="6"/>
  <c r="C1879" i="6"/>
  <c r="G1878" i="6"/>
  <c r="C1878" i="6"/>
  <c r="G1877" i="6"/>
  <c r="C1877" i="6"/>
  <c r="G1876" i="6"/>
  <c r="C1876" i="6"/>
  <c r="G1875" i="6"/>
  <c r="C1875" i="6"/>
  <c r="G1874" i="6"/>
  <c r="C1874" i="6"/>
  <c r="G1873" i="6"/>
  <c r="C1873" i="6"/>
  <c r="G1872" i="6"/>
  <c r="C1872" i="6"/>
  <c r="G1871" i="6"/>
  <c r="C1871" i="6"/>
  <c r="G1870" i="6"/>
  <c r="C1870" i="6"/>
  <c r="G1869" i="6"/>
  <c r="C1869" i="6"/>
  <c r="G1868" i="6"/>
  <c r="C1868" i="6"/>
  <c r="G1867" i="6"/>
  <c r="C1867" i="6"/>
  <c r="G1866" i="6"/>
  <c r="C1866" i="6"/>
  <c r="G1865" i="6"/>
  <c r="C1865" i="6"/>
  <c r="G1864" i="6"/>
  <c r="C1864" i="6"/>
  <c r="G1863" i="6"/>
  <c r="C1863" i="6"/>
  <c r="G1862" i="6"/>
  <c r="C1862" i="6"/>
  <c r="G1861" i="6"/>
  <c r="C1861" i="6"/>
  <c r="G1860" i="6"/>
  <c r="C1860" i="6"/>
  <c r="G1859" i="6"/>
  <c r="C1859" i="6"/>
  <c r="G1858" i="6"/>
  <c r="C1858" i="6"/>
  <c r="G1857" i="6"/>
  <c r="C1857" i="6"/>
  <c r="G1856" i="6"/>
  <c r="C1856" i="6"/>
  <c r="G1855" i="6"/>
  <c r="C1855" i="6"/>
  <c r="G1854" i="6"/>
  <c r="C1854" i="6"/>
  <c r="G1853" i="6"/>
  <c r="C1853" i="6"/>
  <c r="G1852" i="6"/>
  <c r="C1852" i="6"/>
  <c r="G1851" i="6"/>
  <c r="C1851" i="6"/>
  <c r="G1850" i="6"/>
  <c r="C1850" i="6"/>
  <c r="G1849" i="6"/>
  <c r="C1849" i="6"/>
  <c r="G1848" i="6"/>
  <c r="C1848" i="6"/>
  <c r="G1847" i="6"/>
  <c r="C1847" i="6"/>
  <c r="G1846" i="6"/>
  <c r="C1846" i="6"/>
  <c r="G1845" i="6"/>
  <c r="C1845" i="6"/>
  <c r="G1844" i="6"/>
  <c r="C1844" i="6"/>
  <c r="G1843" i="6"/>
  <c r="C1843" i="6"/>
  <c r="G1842" i="6"/>
  <c r="C1842" i="6"/>
  <c r="G1841" i="6"/>
  <c r="C1841" i="6"/>
  <c r="G1840" i="6"/>
  <c r="C1840" i="6"/>
  <c r="G1839" i="6"/>
  <c r="C1839" i="6"/>
  <c r="G1838" i="6"/>
  <c r="C1838" i="6"/>
  <c r="G1837" i="6"/>
  <c r="C1837" i="6"/>
  <c r="G1836" i="6"/>
  <c r="C1836" i="6"/>
  <c r="G1835" i="6"/>
  <c r="C1835" i="6"/>
  <c r="G1834" i="6"/>
  <c r="C1834" i="6"/>
  <c r="G1833" i="6"/>
  <c r="C1833" i="6"/>
  <c r="G1832" i="6"/>
  <c r="C1832" i="6"/>
  <c r="G1831" i="6"/>
  <c r="C1831" i="6"/>
  <c r="G1830" i="6"/>
  <c r="C1830" i="6"/>
  <c r="G1829" i="6"/>
  <c r="C1829" i="6"/>
  <c r="G1828" i="6"/>
  <c r="C1828" i="6"/>
  <c r="G1827" i="6"/>
  <c r="C1827" i="6"/>
  <c r="G1826" i="6"/>
  <c r="C1826" i="6"/>
  <c r="G1825" i="6"/>
  <c r="C1825" i="6"/>
  <c r="G1824" i="6"/>
  <c r="C1824" i="6"/>
  <c r="G1823" i="6"/>
  <c r="C1823" i="6"/>
  <c r="G1822" i="6"/>
  <c r="C1822" i="6"/>
  <c r="G1821" i="6"/>
  <c r="C1821" i="6"/>
  <c r="G1820" i="6"/>
  <c r="C1820" i="6"/>
  <c r="G1819" i="6"/>
  <c r="C1819" i="6"/>
  <c r="G1818" i="6"/>
  <c r="C1818" i="6"/>
  <c r="G1817" i="6"/>
  <c r="C1817" i="6"/>
  <c r="G1816" i="6"/>
  <c r="C1816" i="6"/>
  <c r="G1815" i="6"/>
  <c r="C1815" i="6"/>
  <c r="G1814" i="6"/>
  <c r="C1814" i="6"/>
  <c r="G1813" i="6"/>
  <c r="C1813" i="6"/>
  <c r="G1812" i="6"/>
  <c r="C1812" i="6"/>
  <c r="G1811" i="6"/>
  <c r="C1811" i="6"/>
  <c r="G1810" i="6"/>
  <c r="C1810" i="6"/>
  <c r="G1809" i="6"/>
  <c r="C1809" i="6"/>
  <c r="G1808" i="6"/>
  <c r="C1808" i="6"/>
  <c r="G1807" i="6"/>
  <c r="C1807" i="6"/>
  <c r="G1806" i="6"/>
  <c r="C1806" i="6"/>
  <c r="G1805" i="6"/>
  <c r="C1805" i="6"/>
  <c r="G1804" i="6"/>
  <c r="C1804" i="6"/>
  <c r="G1803" i="6"/>
  <c r="C1803" i="6"/>
  <c r="G1802" i="6"/>
  <c r="C1802" i="6"/>
  <c r="G1801" i="6"/>
  <c r="C1801" i="6"/>
  <c r="G1800" i="6"/>
  <c r="C1800" i="6"/>
  <c r="G1799" i="6"/>
  <c r="C1799" i="6"/>
  <c r="G1798" i="6"/>
  <c r="C1798" i="6"/>
  <c r="G1797" i="6"/>
  <c r="C1797" i="6"/>
  <c r="G1796" i="6"/>
  <c r="C1796" i="6"/>
  <c r="G1795" i="6"/>
  <c r="C1795" i="6"/>
  <c r="G1794" i="6"/>
  <c r="C1794" i="6"/>
  <c r="G1793" i="6"/>
  <c r="C1793" i="6"/>
  <c r="G1792" i="6"/>
  <c r="C1792" i="6"/>
  <c r="G1791" i="6"/>
  <c r="C1791" i="6"/>
  <c r="G1790" i="6"/>
  <c r="C1790" i="6"/>
  <c r="G1789" i="6"/>
  <c r="C1789" i="6"/>
  <c r="G1788" i="6"/>
  <c r="C1788" i="6"/>
  <c r="G1787" i="6"/>
  <c r="C1787" i="6"/>
  <c r="G1786" i="6"/>
  <c r="C1786" i="6"/>
  <c r="G1785" i="6"/>
  <c r="C1785" i="6"/>
  <c r="G1784" i="6"/>
  <c r="C1784" i="6"/>
  <c r="G1783" i="6"/>
  <c r="C1783" i="6"/>
  <c r="G1782" i="6"/>
  <c r="C1782" i="6"/>
  <c r="G1781" i="6"/>
  <c r="C1781" i="6"/>
  <c r="G1780" i="6"/>
  <c r="C1780" i="6"/>
  <c r="G1779" i="6"/>
  <c r="C1779" i="6"/>
  <c r="G1778" i="6"/>
  <c r="C1778" i="6"/>
  <c r="G1777" i="6"/>
  <c r="C1777" i="6"/>
  <c r="G1776" i="6"/>
  <c r="C1776" i="6"/>
  <c r="G1775" i="6"/>
  <c r="C1775" i="6"/>
  <c r="G1774" i="6"/>
  <c r="C1774" i="6"/>
  <c r="G1773" i="6"/>
  <c r="C1773" i="6"/>
  <c r="G1772" i="6"/>
  <c r="C1772" i="6"/>
  <c r="G1771" i="6"/>
  <c r="C1771" i="6"/>
  <c r="G1770" i="6"/>
  <c r="C1770" i="6"/>
  <c r="G1769" i="6"/>
  <c r="C1769" i="6"/>
  <c r="G1768" i="6"/>
  <c r="C1768" i="6"/>
  <c r="G1767" i="6"/>
  <c r="C1767" i="6"/>
  <c r="G1766" i="6"/>
  <c r="C1766" i="6"/>
  <c r="G1765" i="6"/>
  <c r="C1765" i="6"/>
  <c r="G1764" i="6"/>
  <c r="C1764" i="6"/>
  <c r="G1763" i="6"/>
  <c r="C1763" i="6"/>
  <c r="G1762" i="6"/>
  <c r="C1762" i="6"/>
  <c r="G1761" i="6"/>
  <c r="C1761" i="6"/>
  <c r="G1760" i="6"/>
  <c r="C1760" i="6"/>
  <c r="G1759" i="6"/>
  <c r="C1759" i="6"/>
  <c r="G1758" i="6"/>
  <c r="C1758" i="6"/>
  <c r="G1757" i="6"/>
  <c r="C1757" i="6"/>
  <c r="G1756" i="6"/>
  <c r="C1756" i="6"/>
  <c r="G1755" i="6"/>
  <c r="C1755" i="6"/>
  <c r="G1754" i="6"/>
  <c r="C1754" i="6"/>
  <c r="G1753" i="6"/>
  <c r="C1753" i="6"/>
  <c r="G1752" i="6"/>
  <c r="C1752" i="6"/>
  <c r="G1751" i="6"/>
  <c r="C1751" i="6"/>
  <c r="G1750" i="6"/>
  <c r="C1750" i="6"/>
  <c r="G1749" i="6"/>
  <c r="C1749" i="6"/>
  <c r="G1748" i="6"/>
  <c r="C1748" i="6"/>
  <c r="G1747" i="6"/>
  <c r="C1747" i="6"/>
  <c r="G1746" i="6"/>
  <c r="C1746" i="6"/>
  <c r="G1745" i="6"/>
  <c r="C1745" i="6"/>
  <c r="G1744" i="6"/>
  <c r="C1744" i="6"/>
  <c r="G1743" i="6"/>
  <c r="C1743" i="6"/>
  <c r="G1742" i="6"/>
  <c r="C1742" i="6"/>
  <c r="G1741" i="6"/>
  <c r="C1741" i="6"/>
  <c r="G1740" i="6"/>
  <c r="C1740" i="6"/>
  <c r="G1739" i="6"/>
  <c r="C1739" i="6"/>
  <c r="G1738" i="6"/>
  <c r="C1738" i="6"/>
  <c r="G1737" i="6"/>
  <c r="C1737" i="6"/>
  <c r="G1736" i="6"/>
  <c r="C1736" i="6"/>
  <c r="G1735" i="6"/>
  <c r="C1735" i="6"/>
  <c r="G1734" i="6"/>
  <c r="C1734" i="6"/>
  <c r="G1733" i="6"/>
  <c r="C1733" i="6"/>
  <c r="G1732" i="6"/>
  <c r="C1732" i="6"/>
  <c r="G1731" i="6"/>
  <c r="C1731" i="6"/>
  <c r="G1730" i="6"/>
  <c r="C1730" i="6"/>
  <c r="G1729" i="6"/>
  <c r="C1729" i="6"/>
  <c r="G1728" i="6"/>
  <c r="C1728" i="6"/>
  <c r="G1727" i="6"/>
  <c r="C1727" i="6"/>
  <c r="G1726" i="6"/>
  <c r="C1726" i="6"/>
  <c r="G1725" i="6"/>
  <c r="C1725" i="6"/>
  <c r="G1724" i="6"/>
  <c r="C1724" i="6"/>
  <c r="G1723" i="6"/>
  <c r="C1723" i="6"/>
  <c r="G1722" i="6"/>
  <c r="C1722" i="6"/>
  <c r="G1721" i="6"/>
  <c r="C1721" i="6"/>
  <c r="G1720" i="6"/>
  <c r="C1720" i="6"/>
  <c r="G1719" i="6"/>
  <c r="C1719" i="6"/>
  <c r="G1718" i="6"/>
  <c r="C1718" i="6"/>
  <c r="G1717" i="6"/>
  <c r="C1717" i="6"/>
  <c r="G1716" i="6"/>
  <c r="C1716" i="6"/>
  <c r="G1715" i="6"/>
  <c r="C1715" i="6"/>
  <c r="G1714" i="6"/>
  <c r="C1714" i="6"/>
  <c r="G1713" i="6"/>
  <c r="C1713" i="6"/>
  <c r="G1712" i="6"/>
  <c r="C1712" i="6"/>
  <c r="G1711" i="6"/>
  <c r="C1711" i="6"/>
  <c r="G1710" i="6"/>
  <c r="C1710" i="6"/>
  <c r="G1709" i="6"/>
  <c r="C1709" i="6"/>
  <c r="G1708" i="6"/>
  <c r="C1708" i="6"/>
  <c r="G1707" i="6"/>
  <c r="C1707" i="6"/>
  <c r="G1706" i="6"/>
  <c r="C1706" i="6"/>
  <c r="G1705" i="6"/>
  <c r="C1705" i="6"/>
  <c r="G1704" i="6"/>
  <c r="C1704" i="6"/>
  <c r="G1703" i="6"/>
  <c r="C1703" i="6"/>
  <c r="G1702" i="6"/>
  <c r="C1702" i="6"/>
  <c r="G1701" i="6"/>
  <c r="C1701" i="6"/>
  <c r="G1700" i="6"/>
  <c r="C1700" i="6"/>
  <c r="G1699" i="6"/>
  <c r="C1699" i="6"/>
  <c r="G1698" i="6"/>
  <c r="C1698" i="6"/>
  <c r="G1697" i="6"/>
  <c r="C1697" i="6"/>
  <c r="G1696" i="6"/>
  <c r="C1696" i="6"/>
  <c r="G1695" i="6"/>
  <c r="C1695" i="6"/>
  <c r="G1694" i="6"/>
  <c r="C1694" i="6"/>
  <c r="G1693" i="6"/>
  <c r="C1693" i="6"/>
  <c r="G1692" i="6"/>
  <c r="C1692" i="6"/>
  <c r="G1691" i="6"/>
  <c r="C1691" i="6"/>
  <c r="G1690" i="6"/>
  <c r="C1690" i="6"/>
  <c r="G1689" i="6"/>
  <c r="C1689" i="6"/>
  <c r="G1688" i="6"/>
  <c r="C1688" i="6"/>
  <c r="G1687" i="6"/>
  <c r="C1687" i="6"/>
  <c r="G1686" i="6"/>
  <c r="C1686" i="6"/>
  <c r="G1685" i="6"/>
  <c r="C1685" i="6"/>
  <c r="G1684" i="6"/>
  <c r="C1684" i="6"/>
  <c r="G1683" i="6"/>
  <c r="C1683" i="6"/>
  <c r="G1682" i="6"/>
  <c r="C1682" i="6"/>
  <c r="G1681" i="6"/>
  <c r="C1681" i="6"/>
  <c r="G1680" i="6"/>
  <c r="C1680" i="6"/>
  <c r="G1679" i="6"/>
  <c r="C1679" i="6"/>
  <c r="G1678" i="6"/>
  <c r="C1678" i="6"/>
  <c r="G1677" i="6"/>
  <c r="C1677" i="6"/>
  <c r="G1676" i="6"/>
  <c r="C1676" i="6"/>
  <c r="G1675" i="6"/>
  <c r="C1675" i="6"/>
  <c r="G1674" i="6"/>
  <c r="C1674" i="6"/>
  <c r="G1673" i="6"/>
  <c r="C1673" i="6"/>
  <c r="G1672" i="6"/>
  <c r="C1672" i="6"/>
  <c r="G1671" i="6"/>
  <c r="C1671" i="6"/>
  <c r="G1670" i="6"/>
  <c r="C1670" i="6"/>
  <c r="G1669" i="6"/>
  <c r="C1669" i="6"/>
  <c r="G1668" i="6"/>
  <c r="C1668" i="6"/>
  <c r="G1667" i="6"/>
  <c r="C1667" i="6"/>
  <c r="G1666" i="6"/>
  <c r="C1666" i="6"/>
  <c r="G1665" i="6"/>
  <c r="C1665" i="6"/>
  <c r="G1664" i="6"/>
  <c r="C1664" i="6"/>
  <c r="G1663" i="6"/>
  <c r="C1663" i="6"/>
  <c r="G1662" i="6"/>
  <c r="C1662" i="6"/>
  <c r="G1661" i="6"/>
  <c r="C1661" i="6"/>
  <c r="G1660" i="6"/>
  <c r="C1660" i="6"/>
  <c r="G1659" i="6"/>
  <c r="C1659" i="6"/>
  <c r="G1658" i="6"/>
  <c r="C1658" i="6"/>
  <c r="G1657" i="6"/>
  <c r="C1657" i="6"/>
  <c r="G1656" i="6"/>
  <c r="C1656" i="6"/>
  <c r="G1655" i="6"/>
  <c r="C1655" i="6"/>
  <c r="G1654" i="6"/>
  <c r="C1654" i="6"/>
  <c r="G1653" i="6"/>
  <c r="C1653" i="6"/>
  <c r="G1652" i="6"/>
  <c r="C1652" i="6"/>
  <c r="G1651" i="6"/>
  <c r="C1651" i="6"/>
  <c r="G1650" i="6"/>
  <c r="C1650" i="6"/>
  <c r="G1649" i="6"/>
  <c r="C1649" i="6"/>
  <c r="G1648" i="6"/>
  <c r="C1648" i="6"/>
  <c r="G1647" i="6"/>
  <c r="C1647" i="6"/>
  <c r="G1646" i="6"/>
  <c r="C1646" i="6"/>
  <c r="G1645" i="6"/>
  <c r="C1645" i="6"/>
  <c r="G1644" i="6"/>
  <c r="C1644" i="6"/>
  <c r="G1643" i="6"/>
  <c r="C1643" i="6"/>
  <c r="G1642" i="6"/>
  <c r="C1642" i="6"/>
  <c r="G1641" i="6"/>
  <c r="C1641" i="6"/>
  <c r="G1640" i="6"/>
  <c r="C1640" i="6"/>
  <c r="G1639" i="6"/>
  <c r="C1639" i="6"/>
  <c r="G1638" i="6"/>
  <c r="C1638" i="6"/>
  <c r="G1637" i="6"/>
  <c r="C1637" i="6"/>
  <c r="G1636" i="6"/>
  <c r="C1636" i="6"/>
  <c r="G1635" i="6"/>
  <c r="C1635" i="6"/>
  <c r="G1634" i="6"/>
  <c r="C1634" i="6"/>
  <c r="G1633" i="6"/>
  <c r="C1633" i="6"/>
  <c r="G1632" i="6"/>
  <c r="C1632" i="6"/>
  <c r="G1631" i="6"/>
  <c r="C1631" i="6"/>
  <c r="G1630" i="6"/>
  <c r="C1630" i="6"/>
  <c r="G1629" i="6"/>
  <c r="C1629" i="6"/>
  <c r="G1628" i="6"/>
  <c r="C1628" i="6"/>
  <c r="G1627" i="6"/>
  <c r="C1627" i="6"/>
  <c r="G1626" i="6"/>
  <c r="C1626" i="6"/>
  <c r="G1625" i="6"/>
  <c r="C1625" i="6"/>
  <c r="G1624" i="6"/>
  <c r="C1624" i="6"/>
  <c r="G1623" i="6"/>
  <c r="C1623" i="6"/>
  <c r="G1622" i="6"/>
  <c r="C1622" i="6"/>
  <c r="G1621" i="6"/>
  <c r="C1621" i="6"/>
  <c r="G1620" i="6"/>
  <c r="C1620" i="6"/>
  <c r="G1619" i="6"/>
  <c r="C1619" i="6"/>
  <c r="G1618" i="6"/>
  <c r="C1618" i="6"/>
  <c r="G1617" i="6"/>
  <c r="C1617" i="6"/>
  <c r="G1616" i="6"/>
  <c r="C1616" i="6"/>
  <c r="G1615" i="6"/>
  <c r="C1615" i="6"/>
  <c r="G1614" i="6"/>
  <c r="C1614" i="6"/>
  <c r="G1613" i="6"/>
  <c r="C1613" i="6"/>
  <c r="G1612" i="6"/>
  <c r="C1612" i="6"/>
  <c r="G1611" i="6"/>
  <c r="C1611" i="6"/>
  <c r="G1610" i="6"/>
  <c r="C1610" i="6"/>
  <c r="G1609" i="6"/>
  <c r="C1609" i="6"/>
  <c r="G1608" i="6"/>
  <c r="C1608" i="6"/>
  <c r="G1607" i="6"/>
  <c r="C1607" i="6"/>
  <c r="G1606" i="6"/>
  <c r="C1606" i="6"/>
  <c r="G1605" i="6"/>
  <c r="C1605" i="6"/>
  <c r="G1604" i="6"/>
  <c r="C1604" i="6"/>
  <c r="G1603" i="6"/>
  <c r="C1603" i="6"/>
  <c r="G1602" i="6"/>
  <c r="C1602" i="6"/>
  <c r="G1601" i="6"/>
  <c r="C1601" i="6"/>
  <c r="G1600" i="6"/>
  <c r="C1600" i="6"/>
  <c r="G1599" i="6"/>
  <c r="C1599" i="6"/>
  <c r="G1598" i="6"/>
  <c r="C1598" i="6"/>
  <c r="G1597" i="6"/>
  <c r="C1597" i="6"/>
  <c r="G1596" i="6"/>
  <c r="C1596" i="6"/>
  <c r="G1595" i="6"/>
  <c r="C1595" i="6"/>
  <c r="G1594" i="6"/>
  <c r="C1594" i="6"/>
  <c r="G1593" i="6"/>
  <c r="C1593" i="6"/>
  <c r="G1592" i="6"/>
  <c r="C1592" i="6"/>
  <c r="G1591" i="6"/>
  <c r="C1591" i="6"/>
  <c r="G1590" i="6"/>
  <c r="C1590" i="6"/>
  <c r="G1589" i="6"/>
  <c r="C1589" i="6"/>
  <c r="G1588" i="6"/>
  <c r="C1588" i="6"/>
  <c r="G1587" i="6"/>
  <c r="C1587" i="6"/>
  <c r="G1586" i="6"/>
  <c r="C1586" i="6"/>
  <c r="G1585" i="6"/>
  <c r="C1585" i="6"/>
  <c r="G1584" i="6"/>
  <c r="C1584" i="6"/>
  <c r="G1583" i="6"/>
  <c r="C1583" i="6"/>
  <c r="G1582" i="6"/>
  <c r="C1582" i="6"/>
  <c r="G1581" i="6"/>
  <c r="C1581" i="6"/>
  <c r="G1580" i="6"/>
  <c r="C1580" i="6"/>
  <c r="G1579" i="6"/>
  <c r="C1579" i="6"/>
  <c r="G1578" i="6"/>
  <c r="C1578" i="6"/>
  <c r="G1577" i="6"/>
  <c r="C1577" i="6"/>
  <c r="G1576" i="6"/>
  <c r="C1576" i="6"/>
  <c r="G1575" i="6"/>
  <c r="C1575" i="6"/>
  <c r="G1574" i="6"/>
  <c r="C1574" i="6"/>
  <c r="G1573" i="6"/>
  <c r="C1573" i="6"/>
  <c r="G1572" i="6"/>
  <c r="C1572" i="6"/>
  <c r="G1571" i="6"/>
  <c r="C1571" i="6"/>
  <c r="G1570" i="6"/>
  <c r="C1570" i="6"/>
  <c r="G1569" i="6"/>
  <c r="C1569" i="6"/>
  <c r="G1568" i="6"/>
  <c r="C1568" i="6"/>
  <c r="G1567" i="6"/>
  <c r="C1567" i="6"/>
  <c r="G1566" i="6"/>
  <c r="C1566" i="6"/>
  <c r="G1565" i="6"/>
  <c r="C1565" i="6"/>
  <c r="G1564" i="6"/>
  <c r="C1564" i="6"/>
  <c r="G1563" i="6"/>
  <c r="C1563" i="6"/>
  <c r="G1562" i="6"/>
  <c r="C1562" i="6"/>
  <c r="G1561" i="6"/>
  <c r="C1561" i="6"/>
  <c r="G1560" i="6"/>
  <c r="C1560" i="6"/>
  <c r="G1559" i="6"/>
  <c r="C1559" i="6"/>
  <c r="G1558" i="6"/>
  <c r="C1558" i="6"/>
  <c r="G1557" i="6"/>
  <c r="C1557" i="6"/>
  <c r="G1556" i="6"/>
  <c r="C1556" i="6"/>
  <c r="G1555" i="6"/>
  <c r="C1555" i="6"/>
  <c r="G1554" i="6"/>
  <c r="C1554" i="6"/>
  <c r="G1553" i="6"/>
  <c r="C1553" i="6"/>
  <c r="G1552" i="6"/>
  <c r="C1552" i="6"/>
  <c r="G1551" i="6"/>
  <c r="C1551" i="6"/>
  <c r="G1550" i="6"/>
  <c r="C1550" i="6"/>
  <c r="G1549" i="6"/>
  <c r="C1549" i="6"/>
  <c r="G1548" i="6"/>
  <c r="C1548" i="6"/>
  <c r="G1547" i="6"/>
  <c r="C1547" i="6"/>
  <c r="G1546" i="6"/>
  <c r="C1546" i="6"/>
  <c r="G1545" i="6"/>
  <c r="C1545" i="6"/>
  <c r="G1544" i="6"/>
  <c r="C1544" i="6"/>
  <c r="G1543" i="6"/>
  <c r="C1543" i="6"/>
  <c r="G1542" i="6"/>
  <c r="C1542" i="6"/>
  <c r="G1541" i="6"/>
  <c r="C1541" i="6"/>
  <c r="G1540" i="6"/>
  <c r="C1540" i="6"/>
  <c r="G1539" i="6"/>
  <c r="C1539" i="6"/>
  <c r="G1538" i="6"/>
  <c r="C1538" i="6"/>
  <c r="G1537" i="6"/>
  <c r="C1537" i="6"/>
  <c r="G1536" i="6"/>
  <c r="C1536" i="6"/>
  <c r="G1535" i="6"/>
  <c r="C1535" i="6"/>
  <c r="G1534" i="6"/>
  <c r="C1534" i="6"/>
  <c r="G1533" i="6"/>
  <c r="C1533" i="6"/>
  <c r="G1532" i="6"/>
  <c r="C1532" i="6"/>
  <c r="G1531" i="6"/>
  <c r="C1531" i="6"/>
  <c r="G1530" i="6"/>
  <c r="C1530" i="6"/>
  <c r="G1529" i="6"/>
  <c r="C1529" i="6"/>
  <c r="G1528" i="6"/>
  <c r="C1528" i="6"/>
  <c r="G1527" i="6"/>
  <c r="C1527" i="6"/>
  <c r="G1526" i="6"/>
  <c r="C1526" i="6"/>
  <c r="G1525" i="6"/>
  <c r="C1525" i="6"/>
  <c r="G1524" i="6"/>
  <c r="C1524" i="6"/>
  <c r="G1523" i="6"/>
  <c r="C1523" i="6"/>
  <c r="G1522" i="6"/>
  <c r="C1522" i="6"/>
  <c r="G1521" i="6"/>
  <c r="C1521" i="6"/>
  <c r="G1520" i="6"/>
  <c r="C1520" i="6"/>
  <c r="G1519" i="6"/>
  <c r="C1519" i="6"/>
  <c r="G1518" i="6"/>
  <c r="C1518" i="6"/>
  <c r="G1517" i="6"/>
  <c r="C1517" i="6"/>
  <c r="G1516" i="6"/>
  <c r="C1516" i="6"/>
  <c r="G1515" i="6"/>
  <c r="C1515" i="6"/>
  <c r="G1514" i="6"/>
  <c r="C1514" i="6"/>
  <c r="G1513" i="6"/>
  <c r="C1513" i="6"/>
  <c r="G1512" i="6"/>
  <c r="C1512" i="6"/>
  <c r="G1511" i="6"/>
  <c r="C1511" i="6"/>
  <c r="G1510" i="6"/>
  <c r="C1510" i="6"/>
  <c r="G1509" i="6"/>
  <c r="C1509" i="6"/>
  <c r="G1508" i="6"/>
  <c r="C1508" i="6"/>
  <c r="G1507" i="6"/>
  <c r="C1507" i="6"/>
  <c r="G1506" i="6"/>
  <c r="C1506" i="6"/>
  <c r="G1505" i="6"/>
  <c r="C1505" i="6"/>
  <c r="G1504" i="6"/>
  <c r="C1504" i="6"/>
  <c r="G1503" i="6"/>
  <c r="C1503" i="6"/>
  <c r="G1502" i="6"/>
  <c r="C1502" i="6"/>
  <c r="G1501" i="6"/>
  <c r="C1501" i="6"/>
  <c r="G1500" i="6"/>
  <c r="C1500" i="6"/>
  <c r="G1499" i="6"/>
  <c r="C1499" i="6"/>
  <c r="G1498" i="6"/>
  <c r="C1498" i="6"/>
  <c r="G1497" i="6"/>
  <c r="C1497" i="6"/>
  <c r="G1496" i="6"/>
  <c r="C1496" i="6"/>
  <c r="G1495" i="6"/>
  <c r="C1495" i="6"/>
  <c r="G1494" i="6"/>
  <c r="C1494" i="6"/>
  <c r="G1493" i="6"/>
  <c r="C1493" i="6"/>
  <c r="G1492" i="6"/>
  <c r="C1492" i="6"/>
  <c r="G1491" i="6"/>
  <c r="C1491" i="6"/>
  <c r="G1490" i="6"/>
  <c r="C1490" i="6"/>
  <c r="G1489" i="6"/>
  <c r="C1489" i="6"/>
  <c r="G1488" i="6"/>
  <c r="C1488" i="6"/>
  <c r="G1487" i="6"/>
  <c r="C1487" i="6"/>
  <c r="G1486" i="6"/>
  <c r="C1486" i="6"/>
  <c r="G1485" i="6"/>
  <c r="C1485" i="6"/>
  <c r="G1484" i="6"/>
  <c r="C1484" i="6"/>
  <c r="G1483" i="6"/>
  <c r="C1483" i="6"/>
  <c r="G1482" i="6"/>
  <c r="C1482" i="6"/>
  <c r="G1481" i="6"/>
  <c r="C1481" i="6"/>
  <c r="G1480" i="6"/>
  <c r="C1480" i="6"/>
  <c r="G1479" i="6"/>
  <c r="C1479" i="6"/>
  <c r="G1478" i="6"/>
  <c r="C1478" i="6"/>
  <c r="G1477" i="6"/>
  <c r="C1477" i="6"/>
  <c r="G1476" i="6"/>
  <c r="C1476" i="6"/>
  <c r="G1475" i="6"/>
  <c r="C1475" i="6"/>
  <c r="G1474" i="6"/>
  <c r="C1474" i="6"/>
  <c r="G1473" i="6"/>
  <c r="C1473" i="6"/>
  <c r="G1472" i="6"/>
  <c r="C1472" i="6"/>
  <c r="G1471" i="6"/>
  <c r="C1471" i="6"/>
  <c r="G1470" i="6"/>
  <c r="C1470" i="6"/>
  <c r="G1469" i="6"/>
  <c r="C1469" i="6"/>
  <c r="G1468" i="6"/>
  <c r="C1468" i="6"/>
  <c r="G1467" i="6"/>
  <c r="C1467" i="6"/>
  <c r="G1466" i="6"/>
  <c r="C1466" i="6"/>
  <c r="G1465" i="6"/>
  <c r="C1465" i="6"/>
  <c r="G1464" i="6"/>
  <c r="C1464" i="6"/>
  <c r="G1463" i="6"/>
  <c r="C1463" i="6"/>
  <c r="G1462" i="6"/>
  <c r="C1462" i="6"/>
  <c r="G1461" i="6"/>
  <c r="C1461" i="6"/>
  <c r="G1460" i="6"/>
  <c r="C1460" i="6"/>
  <c r="G1459" i="6"/>
  <c r="C1459" i="6"/>
  <c r="G1458" i="6"/>
  <c r="C1458" i="6"/>
  <c r="G1457" i="6"/>
  <c r="C1457" i="6"/>
  <c r="G1456" i="6"/>
  <c r="C1456" i="6"/>
  <c r="G1455" i="6"/>
  <c r="C1455" i="6"/>
  <c r="G1454" i="6"/>
  <c r="C1454" i="6"/>
  <c r="G1453" i="6"/>
  <c r="C1453" i="6"/>
  <c r="G1452" i="6"/>
  <c r="C1452" i="6"/>
  <c r="G1451" i="6"/>
  <c r="C1451" i="6"/>
  <c r="G1450" i="6"/>
  <c r="C1450" i="6"/>
  <c r="G1449" i="6"/>
  <c r="C1449" i="6"/>
  <c r="G1448" i="6"/>
  <c r="C1448" i="6"/>
  <c r="G1447" i="6"/>
  <c r="C1447" i="6"/>
  <c r="G1446" i="6"/>
  <c r="C1446" i="6"/>
  <c r="G1445" i="6"/>
  <c r="C1445" i="6"/>
  <c r="G1444" i="6"/>
  <c r="C1444" i="6"/>
  <c r="G1443" i="6"/>
  <c r="C1443" i="6"/>
  <c r="G1442" i="6"/>
  <c r="C1442" i="6"/>
  <c r="G1441" i="6"/>
  <c r="C1441" i="6"/>
  <c r="G1440" i="6"/>
  <c r="C1440" i="6"/>
  <c r="G1439" i="6"/>
  <c r="C1439" i="6"/>
  <c r="G1438" i="6"/>
  <c r="C1438" i="6"/>
  <c r="G1437" i="6"/>
  <c r="C1437" i="6"/>
  <c r="G1436" i="6"/>
  <c r="C1436" i="6"/>
  <c r="G1435" i="6"/>
  <c r="C1435" i="6"/>
  <c r="G1434" i="6"/>
  <c r="C1434" i="6"/>
  <c r="G1433" i="6"/>
  <c r="C1433" i="6"/>
  <c r="G1432" i="6"/>
  <c r="C1432" i="6"/>
  <c r="G1431" i="6"/>
  <c r="C1431" i="6"/>
  <c r="G1430" i="6"/>
  <c r="C1430" i="6"/>
  <c r="G1429" i="6"/>
  <c r="C1429" i="6"/>
  <c r="G1428" i="6"/>
  <c r="C1428" i="6"/>
  <c r="G1427" i="6"/>
  <c r="C1427" i="6"/>
  <c r="G1426" i="6"/>
  <c r="C1426" i="6"/>
  <c r="G1425" i="6"/>
  <c r="C1425" i="6"/>
  <c r="G1424" i="6"/>
  <c r="C1424" i="6"/>
  <c r="G1423" i="6"/>
  <c r="C1423" i="6"/>
  <c r="G1422" i="6"/>
  <c r="C1422" i="6"/>
  <c r="G1421" i="6"/>
  <c r="C1421" i="6"/>
  <c r="G1420" i="6"/>
  <c r="C1420" i="6"/>
  <c r="G1419" i="6"/>
  <c r="C1419" i="6"/>
  <c r="G1418" i="6"/>
  <c r="C1418" i="6"/>
  <c r="G1417" i="6"/>
  <c r="C1417" i="6"/>
  <c r="G1416" i="6"/>
  <c r="C1416" i="6"/>
  <c r="G1415" i="6"/>
  <c r="C1415" i="6"/>
  <c r="G1414" i="6"/>
  <c r="C1414" i="6"/>
  <c r="G1413" i="6"/>
  <c r="C1413" i="6"/>
  <c r="G1412" i="6"/>
  <c r="C1412" i="6"/>
  <c r="G1411" i="6"/>
  <c r="C1411" i="6"/>
  <c r="G1410" i="6"/>
  <c r="C1410" i="6"/>
  <c r="G1409" i="6"/>
  <c r="C1409" i="6"/>
  <c r="G1408" i="6"/>
  <c r="C1408" i="6"/>
  <c r="G1407" i="6"/>
  <c r="C1407" i="6"/>
  <c r="G1406" i="6"/>
  <c r="C1406" i="6"/>
  <c r="G1405" i="6"/>
  <c r="C1405" i="6"/>
  <c r="G1404" i="6"/>
  <c r="C1404" i="6"/>
  <c r="G1403" i="6"/>
  <c r="C1403" i="6"/>
  <c r="G1402" i="6"/>
  <c r="C1402" i="6"/>
  <c r="G1401" i="6"/>
  <c r="C1401" i="6"/>
  <c r="G1400" i="6"/>
  <c r="C1400" i="6"/>
  <c r="G1399" i="6"/>
  <c r="C1399" i="6"/>
  <c r="G1398" i="6"/>
  <c r="C1398" i="6"/>
  <c r="G1397" i="6"/>
  <c r="C1397" i="6"/>
  <c r="G1396" i="6"/>
  <c r="C1396" i="6"/>
  <c r="G1395" i="6"/>
  <c r="C1395" i="6"/>
  <c r="G1394" i="6"/>
  <c r="C1394" i="6"/>
  <c r="G1393" i="6"/>
  <c r="C1393" i="6"/>
  <c r="G1392" i="6"/>
  <c r="C1392" i="6"/>
  <c r="G1391" i="6"/>
  <c r="C1391" i="6"/>
  <c r="G1390" i="6"/>
  <c r="C1390" i="6"/>
  <c r="G1389" i="6"/>
  <c r="C1389" i="6"/>
  <c r="G1388" i="6"/>
  <c r="C1388" i="6"/>
  <c r="G1387" i="6"/>
  <c r="C1387" i="6"/>
  <c r="G1386" i="6"/>
  <c r="C1386" i="6"/>
  <c r="G1385" i="6"/>
  <c r="C1385" i="6"/>
  <c r="G1384" i="6"/>
  <c r="C1384" i="6"/>
  <c r="G1383" i="6"/>
  <c r="C1383" i="6"/>
  <c r="G1382" i="6"/>
  <c r="C1382" i="6"/>
  <c r="G1381" i="6"/>
  <c r="C1381" i="6"/>
  <c r="G1380" i="6"/>
  <c r="C1380" i="6"/>
  <c r="G1379" i="6"/>
  <c r="C1379" i="6"/>
  <c r="G1378" i="6"/>
  <c r="C1378" i="6"/>
  <c r="G1377" i="6"/>
  <c r="C1377" i="6"/>
  <c r="G1376" i="6"/>
  <c r="C1376" i="6"/>
  <c r="G1375" i="6"/>
  <c r="C1375" i="6"/>
  <c r="G1374" i="6"/>
  <c r="C1374" i="6"/>
  <c r="G1373" i="6"/>
  <c r="C1373" i="6"/>
  <c r="G1372" i="6"/>
  <c r="C1372" i="6"/>
  <c r="G1371" i="6"/>
  <c r="C1371" i="6"/>
  <c r="G1370" i="6"/>
  <c r="C1370" i="6"/>
  <c r="G1369" i="6"/>
  <c r="C1369" i="6"/>
  <c r="G1368" i="6"/>
  <c r="C1368" i="6"/>
  <c r="G1367" i="6"/>
  <c r="C1367" i="6"/>
  <c r="G1366" i="6"/>
  <c r="C1366" i="6"/>
  <c r="G1365" i="6"/>
  <c r="C1365" i="6"/>
  <c r="G1364" i="6"/>
  <c r="C1364" i="6"/>
  <c r="G1363" i="6"/>
  <c r="C1363" i="6"/>
  <c r="G1362" i="6"/>
  <c r="C1362" i="6"/>
  <c r="G1361" i="6"/>
  <c r="C1361" i="6"/>
  <c r="G1360" i="6"/>
  <c r="C1360" i="6"/>
  <c r="G1359" i="6"/>
  <c r="C1359" i="6"/>
  <c r="G1358" i="6"/>
  <c r="C1358" i="6"/>
  <c r="G1357" i="6"/>
  <c r="C1357" i="6"/>
  <c r="G1356" i="6"/>
  <c r="C1356" i="6"/>
  <c r="G1355" i="6"/>
  <c r="C1355" i="6"/>
  <c r="G1354" i="6"/>
  <c r="C1354" i="6"/>
  <c r="G1353" i="6"/>
  <c r="C1353" i="6"/>
  <c r="G1352" i="6"/>
  <c r="C1352" i="6"/>
  <c r="G1351" i="6"/>
  <c r="C1351" i="6"/>
  <c r="G1350" i="6"/>
  <c r="C1350" i="6"/>
  <c r="G1349" i="6"/>
  <c r="C1349" i="6"/>
  <c r="G1348" i="6"/>
  <c r="C1348" i="6"/>
  <c r="G1347" i="6"/>
  <c r="C1347" i="6"/>
  <c r="G1346" i="6"/>
  <c r="C1346" i="6"/>
  <c r="G1345" i="6"/>
  <c r="C1345" i="6"/>
  <c r="G1344" i="6"/>
  <c r="C1344" i="6"/>
  <c r="G1343" i="6"/>
  <c r="C1343" i="6"/>
  <c r="G1342" i="6"/>
  <c r="C1342" i="6"/>
  <c r="G1341" i="6"/>
  <c r="C1341" i="6"/>
  <c r="G1340" i="6"/>
  <c r="C1340" i="6"/>
  <c r="G1339" i="6"/>
  <c r="C1339" i="6"/>
  <c r="G1338" i="6"/>
  <c r="C1338" i="6"/>
  <c r="G1337" i="6"/>
  <c r="C1337" i="6"/>
  <c r="G1336" i="6"/>
  <c r="C1336" i="6"/>
  <c r="G1335" i="6"/>
  <c r="C1335" i="6"/>
  <c r="G1334" i="6"/>
  <c r="C1334" i="6"/>
  <c r="G1333" i="6"/>
  <c r="C1333" i="6"/>
  <c r="G1332" i="6"/>
  <c r="C1332" i="6"/>
  <c r="G1331" i="6"/>
  <c r="C1331" i="6"/>
  <c r="G1330" i="6"/>
  <c r="C1330" i="6"/>
  <c r="G1329" i="6"/>
  <c r="C1329" i="6"/>
  <c r="G1328" i="6"/>
  <c r="C1328" i="6"/>
  <c r="G1327" i="6"/>
  <c r="C1327" i="6"/>
  <c r="G1326" i="6"/>
  <c r="C1326" i="6"/>
  <c r="G1325" i="6"/>
  <c r="C1325" i="6"/>
  <c r="G1324" i="6"/>
  <c r="C1324" i="6"/>
  <c r="G1323" i="6"/>
  <c r="C1323" i="6"/>
  <c r="G1322" i="6"/>
  <c r="C1322" i="6"/>
  <c r="G1321" i="6"/>
  <c r="C1321" i="6"/>
  <c r="G1320" i="6"/>
  <c r="C1320" i="6"/>
  <c r="G1319" i="6"/>
  <c r="C1319" i="6"/>
  <c r="G1318" i="6"/>
  <c r="C1318" i="6"/>
  <c r="G1317" i="6"/>
  <c r="C1317" i="6"/>
  <c r="G1316" i="6"/>
  <c r="C1316" i="6"/>
  <c r="G1315" i="6"/>
  <c r="C1315" i="6"/>
  <c r="G1314" i="6"/>
  <c r="C1314" i="6"/>
  <c r="G1313" i="6"/>
  <c r="C1313" i="6"/>
  <c r="G1312" i="6"/>
  <c r="C1312" i="6"/>
  <c r="G1311" i="6"/>
  <c r="C1311" i="6"/>
  <c r="G1310" i="6"/>
  <c r="C1310" i="6"/>
  <c r="G1309" i="6"/>
  <c r="C1309" i="6"/>
  <c r="G1308" i="6"/>
  <c r="C1308" i="6"/>
  <c r="G1307" i="6"/>
  <c r="C1307" i="6"/>
  <c r="G1306" i="6"/>
  <c r="C1306" i="6"/>
  <c r="G1305" i="6"/>
  <c r="C1305" i="6"/>
  <c r="G1304" i="6"/>
  <c r="C1304" i="6"/>
  <c r="G1303" i="6"/>
  <c r="C1303" i="6"/>
  <c r="G1302" i="6"/>
  <c r="C1302" i="6"/>
  <c r="G1301" i="6"/>
  <c r="C1301" i="6"/>
  <c r="G1300" i="6"/>
  <c r="C1300" i="6"/>
  <c r="G1299" i="6"/>
  <c r="C1299" i="6"/>
  <c r="G1298" i="6"/>
  <c r="C1298" i="6"/>
  <c r="G1297" i="6"/>
  <c r="C1297" i="6"/>
  <c r="G1296" i="6"/>
  <c r="C1296" i="6"/>
  <c r="G1295" i="6"/>
  <c r="C1295" i="6"/>
  <c r="G1294" i="6"/>
  <c r="C1294" i="6"/>
  <c r="G1293" i="6"/>
  <c r="C1293" i="6"/>
  <c r="G1292" i="6"/>
  <c r="C1292" i="6"/>
  <c r="G1291" i="6"/>
  <c r="C1291" i="6"/>
  <c r="G1290" i="6"/>
  <c r="C1290" i="6"/>
  <c r="G1289" i="6"/>
  <c r="C1289" i="6"/>
  <c r="G1288" i="6"/>
  <c r="C1288" i="6"/>
  <c r="G1287" i="6"/>
  <c r="C1287" i="6"/>
  <c r="G1286" i="6"/>
  <c r="C1286" i="6"/>
  <c r="G1285" i="6"/>
  <c r="C1285" i="6"/>
  <c r="G1284" i="6"/>
  <c r="C1284" i="6"/>
  <c r="G1283" i="6"/>
  <c r="C1283" i="6"/>
  <c r="G1282" i="6"/>
  <c r="C1282" i="6"/>
  <c r="G1281" i="6"/>
  <c r="C1281" i="6"/>
  <c r="G1280" i="6"/>
  <c r="C1280" i="6"/>
  <c r="G1279" i="6"/>
  <c r="C1279" i="6"/>
  <c r="G1278" i="6"/>
  <c r="C1278" i="6"/>
  <c r="G1277" i="6"/>
  <c r="C1277" i="6"/>
  <c r="G1276" i="6"/>
  <c r="C1276" i="6"/>
  <c r="G1275" i="6"/>
  <c r="C1275" i="6"/>
  <c r="G1274" i="6"/>
  <c r="C1274" i="6"/>
  <c r="G1273" i="6"/>
  <c r="C1273" i="6"/>
  <c r="G1272" i="6"/>
  <c r="C1272" i="6"/>
  <c r="G1271" i="6"/>
  <c r="C1271" i="6"/>
  <c r="G1270" i="6"/>
  <c r="C1270" i="6"/>
  <c r="G1269" i="6"/>
  <c r="C1269" i="6"/>
  <c r="G1268" i="6"/>
  <c r="C1268" i="6"/>
  <c r="G1267" i="6"/>
  <c r="C1267" i="6"/>
  <c r="G1266" i="6"/>
  <c r="C1266" i="6"/>
  <c r="G1265" i="6"/>
  <c r="C1265" i="6"/>
  <c r="G1264" i="6"/>
  <c r="C1264" i="6"/>
  <c r="G1263" i="6"/>
  <c r="C1263" i="6"/>
  <c r="G1262" i="6"/>
  <c r="C1262" i="6"/>
  <c r="G1261" i="6"/>
  <c r="C1261" i="6"/>
  <c r="G1260" i="6"/>
  <c r="C1260" i="6"/>
  <c r="G1259" i="6"/>
  <c r="C1259" i="6"/>
  <c r="G1258" i="6"/>
  <c r="C1258" i="6"/>
  <c r="G1257" i="6"/>
  <c r="C1257" i="6"/>
  <c r="G1256" i="6"/>
  <c r="C1256" i="6"/>
  <c r="G1255" i="6"/>
  <c r="C1255" i="6"/>
  <c r="G1254" i="6"/>
  <c r="C1254" i="6"/>
  <c r="G1253" i="6"/>
  <c r="C1253" i="6"/>
  <c r="G1252" i="6"/>
  <c r="C1252" i="6"/>
  <c r="G1251" i="6"/>
  <c r="C1251" i="6"/>
  <c r="G1250" i="6"/>
  <c r="C1250" i="6"/>
  <c r="G1249" i="6"/>
  <c r="C1249" i="6"/>
  <c r="G1248" i="6"/>
  <c r="C1248" i="6"/>
  <c r="G1247" i="6"/>
  <c r="C1247" i="6"/>
  <c r="G1246" i="6"/>
  <c r="C1246" i="6"/>
  <c r="G1245" i="6"/>
  <c r="C1245" i="6"/>
  <c r="G1244" i="6"/>
  <c r="C1244" i="6"/>
  <c r="G1243" i="6"/>
  <c r="C1243" i="6"/>
  <c r="G1242" i="6"/>
  <c r="C1242" i="6"/>
  <c r="G1241" i="6"/>
  <c r="C1241" i="6"/>
  <c r="G1240" i="6"/>
  <c r="C1240" i="6"/>
  <c r="G1239" i="6"/>
  <c r="C1239" i="6"/>
  <c r="G1238" i="6"/>
  <c r="C1238" i="6"/>
  <c r="G1237" i="6"/>
  <c r="C1237" i="6"/>
  <c r="G1236" i="6"/>
  <c r="C1236" i="6"/>
  <c r="G1235" i="6"/>
  <c r="C1235" i="6"/>
  <c r="G1234" i="6"/>
  <c r="C1234" i="6"/>
  <c r="G1233" i="6"/>
  <c r="C1233" i="6"/>
  <c r="G1232" i="6"/>
  <c r="C1232" i="6"/>
  <c r="G1231" i="6"/>
  <c r="C1231" i="6"/>
  <c r="G1230" i="6"/>
  <c r="C1230" i="6"/>
  <c r="G1229" i="6"/>
  <c r="C1229" i="6"/>
  <c r="G1228" i="6"/>
  <c r="C1228" i="6"/>
  <c r="G1227" i="6"/>
  <c r="C1227" i="6"/>
  <c r="G1226" i="6"/>
  <c r="C1226" i="6"/>
  <c r="G1225" i="6"/>
  <c r="C1225" i="6"/>
  <c r="G1224" i="6"/>
  <c r="C1224" i="6"/>
  <c r="G1223" i="6"/>
  <c r="C1223" i="6"/>
  <c r="G1222" i="6"/>
  <c r="C1222" i="6"/>
  <c r="G1221" i="6"/>
  <c r="C1221" i="6"/>
  <c r="G1220" i="6"/>
  <c r="C1220" i="6"/>
  <c r="G1219" i="6"/>
  <c r="C1219" i="6"/>
  <c r="G1218" i="6"/>
  <c r="C1218" i="6"/>
  <c r="G1217" i="6"/>
  <c r="C1217" i="6"/>
  <c r="G1216" i="6"/>
  <c r="C1216" i="6"/>
  <c r="G1215" i="6"/>
  <c r="C1215" i="6"/>
  <c r="G1214" i="6"/>
  <c r="C1214" i="6"/>
  <c r="G1213" i="6"/>
  <c r="C1213" i="6"/>
  <c r="G1212" i="6"/>
  <c r="C1212" i="6"/>
  <c r="G1211" i="6"/>
  <c r="C1211" i="6"/>
  <c r="G1210" i="6"/>
  <c r="C1210" i="6"/>
  <c r="G1209" i="6"/>
  <c r="C1209" i="6"/>
  <c r="G1208" i="6"/>
  <c r="C1208" i="6"/>
  <c r="G1207" i="6"/>
  <c r="C1207" i="6"/>
  <c r="G1206" i="6"/>
  <c r="C1206" i="6"/>
  <c r="G1205" i="6"/>
  <c r="C1205" i="6"/>
  <c r="G1204" i="6"/>
  <c r="C1204" i="6"/>
  <c r="G1203" i="6"/>
  <c r="C1203" i="6"/>
  <c r="G1202" i="6"/>
  <c r="C1202" i="6"/>
  <c r="G1201" i="6"/>
  <c r="C1201" i="6"/>
  <c r="G1200" i="6"/>
  <c r="C1200" i="6"/>
  <c r="G1199" i="6"/>
  <c r="C1199" i="6"/>
  <c r="G1198" i="6"/>
  <c r="C1198" i="6"/>
  <c r="G1197" i="6"/>
  <c r="C1197" i="6"/>
  <c r="G1196" i="6"/>
  <c r="C1196" i="6"/>
  <c r="G1195" i="6"/>
  <c r="C1195" i="6"/>
  <c r="G1194" i="6"/>
  <c r="C1194" i="6"/>
  <c r="G1193" i="6"/>
  <c r="C1193" i="6"/>
  <c r="G1192" i="6"/>
  <c r="C1192" i="6"/>
  <c r="G1191" i="6"/>
  <c r="C1191" i="6"/>
  <c r="G1190" i="6"/>
  <c r="C1190" i="6"/>
  <c r="G1189" i="6"/>
  <c r="C1189" i="6"/>
  <c r="G1188" i="6"/>
  <c r="C1188" i="6"/>
  <c r="G1187" i="6"/>
  <c r="C1187" i="6"/>
  <c r="G1186" i="6"/>
  <c r="C1186" i="6"/>
  <c r="G1185" i="6"/>
  <c r="C1185" i="6"/>
  <c r="G1184" i="6"/>
  <c r="C1184" i="6"/>
  <c r="G1183" i="6"/>
  <c r="C1183" i="6"/>
  <c r="G1182" i="6"/>
  <c r="C1182" i="6"/>
  <c r="G1181" i="6"/>
  <c r="C1181" i="6"/>
  <c r="G1180" i="6"/>
  <c r="C1180" i="6"/>
  <c r="G1179" i="6"/>
  <c r="C1179" i="6"/>
  <c r="G1178" i="6"/>
  <c r="C1178" i="6"/>
  <c r="G1177" i="6"/>
  <c r="C1177" i="6"/>
  <c r="G1176" i="6"/>
  <c r="C1176" i="6"/>
  <c r="G1175" i="6"/>
  <c r="C1175" i="6"/>
  <c r="G1174" i="6"/>
  <c r="C1174" i="6"/>
  <c r="G1173" i="6"/>
  <c r="C1173" i="6"/>
  <c r="G1172" i="6"/>
  <c r="C1172" i="6"/>
  <c r="G1171" i="6"/>
  <c r="C1171" i="6"/>
  <c r="G1170" i="6"/>
  <c r="C1170" i="6"/>
  <c r="G1169" i="6"/>
  <c r="C1169" i="6"/>
  <c r="G1168" i="6"/>
  <c r="C1168" i="6"/>
  <c r="G1167" i="6"/>
  <c r="C1167" i="6"/>
  <c r="G1166" i="6"/>
  <c r="C1166" i="6"/>
  <c r="G1165" i="6"/>
  <c r="C1165" i="6"/>
  <c r="G1164" i="6"/>
  <c r="C1164" i="6"/>
  <c r="G1163" i="6"/>
  <c r="C1163" i="6"/>
  <c r="G1162" i="6"/>
  <c r="C1162" i="6"/>
  <c r="G1161" i="6"/>
  <c r="C1161" i="6"/>
  <c r="G1160" i="6"/>
  <c r="C1160" i="6"/>
  <c r="G1159" i="6"/>
  <c r="C1159" i="6"/>
  <c r="G1158" i="6"/>
  <c r="C1158" i="6"/>
  <c r="G1157" i="6"/>
  <c r="C1157" i="6"/>
  <c r="G1156" i="6"/>
  <c r="C1156" i="6"/>
  <c r="G1155" i="6"/>
  <c r="C1155" i="6"/>
  <c r="G1154" i="6"/>
  <c r="C1154" i="6"/>
  <c r="G1153" i="6"/>
  <c r="C1153" i="6"/>
  <c r="G1152" i="6"/>
  <c r="C1152" i="6"/>
  <c r="G1151" i="6"/>
  <c r="C1151" i="6"/>
  <c r="G1150" i="6"/>
  <c r="C1150" i="6"/>
  <c r="G1149" i="6"/>
  <c r="C1149" i="6"/>
  <c r="G1148" i="6"/>
  <c r="C1148" i="6"/>
  <c r="G1147" i="6"/>
  <c r="C1147" i="6"/>
  <c r="G1146" i="6"/>
  <c r="C1146" i="6"/>
  <c r="G1145" i="6"/>
  <c r="C1145" i="6"/>
  <c r="G1144" i="6"/>
  <c r="C1144" i="6"/>
  <c r="G1143" i="6"/>
  <c r="C1143" i="6"/>
  <c r="G1142" i="6"/>
  <c r="C1142" i="6"/>
  <c r="G1141" i="6"/>
  <c r="C1141" i="6"/>
  <c r="G1140" i="6"/>
  <c r="C1140" i="6"/>
  <c r="G1139" i="6"/>
  <c r="C1139" i="6"/>
  <c r="G1138" i="6"/>
  <c r="C1138" i="6"/>
  <c r="G1137" i="6"/>
  <c r="C1137" i="6"/>
  <c r="G1136" i="6"/>
  <c r="C1136" i="6"/>
  <c r="G1135" i="6"/>
  <c r="C1135" i="6"/>
  <c r="G1134" i="6"/>
  <c r="C1134" i="6"/>
  <c r="G1133" i="6"/>
  <c r="C1133" i="6"/>
  <c r="G1132" i="6"/>
  <c r="C1132" i="6"/>
  <c r="G1131" i="6"/>
  <c r="C1131" i="6"/>
  <c r="G1130" i="6"/>
  <c r="C1130" i="6"/>
  <c r="G1129" i="6"/>
  <c r="C1129" i="6"/>
  <c r="G1128" i="6"/>
  <c r="C1128" i="6"/>
  <c r="G1127" i="6"/>
  <c r="C1127" i="6"/>
  <c r="G1126" i="6"/>
  <c r="C1126" i="6"/>
  <c r="G1125" i="6"/>
  <c r="C1125" i="6"/>
  <c r="G1124" i="6"/>
  <c r="C1124" i="6"/>
  <c r="G1123" i="6"/>
  <c r="C1123" i="6"/>
  <c r="G1122" i="6"/>
  <c r="C1122" i="6"/>
  <c r="G1121" i="6"/>
  <c r="C1121" i="6"/>
  <c r="G1120" i="6"/>
  <c r="C1120" i="6"/>
  <c r="G1119" i="6"/>
  <c r="C1119" i="6"/>
  <c r="G1118" i="6"/>
  <c r="C1118" i="6"/>
  <c r="G1117" i="6"/>
  <c r="C1117" i="6"/>
  <c r="G1116" i="6"/>
  <c r="C1116" i="6"/>
  <c r="G1115" i="6"/>
  <c r="C1115" i="6"/>
  <c r="G1114" i="6"/>
  <c r="C1114" i="6"/>
  <c r="G1113" i="6"/>
  <c r="C1113" i="6"/>
  <c r="G1112" i="6"/>
  <c r="C1112" i="6"/>
  <c r="G1111" i="6"/>
  <c r="C1111" i="6"/>
  <c r="G1110" i="6"/>
  <c r="C1110" i="6"/>
  <c r="G1109" i="6"/>
  <c r="C1109" i="6"/>
  <c r="G1108" i="6"/>
  <c r="C1108" i="6"/>
  <c r="G1107" i="6"/>
  <c r="C1107" i="6"/>
  <c r="G1106" i="6"/>
  <c r="C1106" i="6"/>
  <c r="G1105" i="6"/>
  <c r="C1105" i="6"/>
  <c r="G1104" i="6"/>
  <c r="C1104" i="6"/>
  <c r="G1103" i="6"/>
  <c r="C1103" i="6"/>
  <c r="G1102" i="6"/>
  <c r="C1102" i="6"/>
  <c r="G1101" i="6"/>
  <c r="C1101" i="6"/>
  <c r="G1100" i="6"/>
  <c r="C1100" i="6"/>
  <c r="G1099" i="6"/>
  <c r="C1099" i="6"/>
  <c r="G1098" i="6"/>
  <c r="C1098" i="6"/>
  <c r="G1097" i="6"/>
  <c r="C1097" i="6"/>
  <c r="G1096" i="6"/>
  <c r="C1096" i="6"/>
  <c r="G1095" i="6"/>
  <c r="C1095" i="6"/>
  <c r="G1094" i="6"/>
  <c r="C1094" i="6"/>
  <c r="G1093" i="6"/>
  <c r="C1093" i="6"/>
  <c r="G1092" i="6"/>
  <c r="C1092" i="6"/>
  <c r="G1091" i="6"/>
  <c r="C1091" i="6"/>
  <c r="G1090" i="6"/>
  <c r="C1090" i="6"/>
  <c r="G1089" i="6"/>
  <c r="C1089" i="6"/>
  <c r="G1088" i="6"/>
  <c r="C1088" i="6"/>
  <c r="G1087" i="6"/>
  <c r="C1087" i="6"/>
  <c r="G1086" i="6"/>
  <c r="C1086" i="6"/>
  <c r="G1085" i="6"/>
  <c r="C1085" i="6"/>
  <c r="G1084" i="6"/>
  <c r="C1084" i="6"/>
  <c r="G1083" i="6"/>
  <c r="C1083" i="6"/>
  <c r="G1082" i="6"/>
  <c r="C1082" i="6"/>
  <c r="G1081" i="6"/>
  <c r="C1081" i="6"/>
  <c r="G1080" i="6"/>
  <c r="C1080" i="6"/>
  <c r="G1079" i="6"/>
  <c r="C1079" i="6"/>
  <c r="G1078" i="6"/>
  <c r="C1078" i="6"/>
  <c r="G1077" i="6"/>
  <c r="C1077" i="6"/>
  <c r="G1076" i="6"/>
  <c r="C1076" i="6"/>
  <c r="G1075" i="6"/>
  <c r="C1075" i="6"/>
  <c r="G1074" i="6"/>
  <c r="C1074" i="6"/>
  <c r="G1073" i="6"/>
  <c r="C1073" i="6"/>
  <c r="G1072" i="6"/>
  <c r="C1072" i="6"/>
  <c r="G1071" i="6"/>
  <c r="C1071" i="6"/>
  <c r="G1070" i="6"/>
  <c r="C1070" i="6"/>
  <c r="G1069" i="6"/>
  <c r="C1069" i="6"/>
  <c r="G1068" i="6"/>
  <c r="C1068" i="6"/>
  <c r="G1067" i="6"/>
  <c r="C1067" i="6"/>
  <c r="G1066" i="6"/>
  <c r="C1066" i="6"/>
  <c r="G1065" i="6"/>
  <c r="C1065" i="6"/>
  <c r="G1064" i="6"/>
  <c r="C1064" i="6"/>
  <c r="G1063" i="6"/>
  <c r="C1063" i="6"/>
  <c r="G1062" i="6"/>
  <c r="C1062" i="6"/>
  <c r="G1061" i="6"/>
  <c r="C1061" i="6"/>
  <c r="G1060" i="6"/>
  <c r="C1060" i="6"/>
  <c r="G1059" i="6"/>
  <c r="C1059" i="6"/>
  <c r="G1058" i="6"/>
  <c r="C1058" i="6"/>
  <c r="G1057" i="6"/>
  <c r="C1057" i="6"/>
  <c r="G1056" i="6"/>
  <c r="C1056" i="6"/>
  <c r="G1055" i="6"/>
  <c r="C1055" i="6"/>
  <c r="G1054" i="6"/>
  <c r="C1054" i="6"/>
  <c r="G1053" i="6"/>
  <c r="C1053" i="6"/>
  <c r="G1052" i="6"/>
  <c r="C1052" i="6"/>
  <c r="G1051" i="6"/>
  <c r="C1051" i="6"/>
  <c r="G1050" i="6"/>
  <c r="C1050" i="6"/>
  <c r="G1049" i="6"/>
  <c r="C1049" i="6"/>
  <c r="G1048" i="6"/>
  <c r="C1048" i="6"/>
  <c r="G1047" i="6"/>
  <c r="C1047" i="6"/>
  <c r="G1046" i="6"/>
  <c r="C1046" i="6"/>
  <c r="G1045" i="6"/>
  <c r="C1045" i="6"/>
  <c r="G1044" i="6"/>
  <c r="C1044" i="6"/>
  <c r="G1043" i="6"/>
  <c r="C1043" i="6"/>
  <c r="G1042" i="6"/>
  <c r="C1042" i="6"/>
  <c r="G1041" i="6"/>
  <c r="C1041" i="6"/>
  <c r="G1040" i="6"/>
  <c r="C1040" i="6"/>
  <c r="G1039" i="6"/>
  <c r="C1039" i="6"/>
  <c r="G1038" i="6"/>
  <c r="C1038" i="6"/>
  <c r="G1037" i="6"/>
  <c r="C1037" i="6"/>
  <c r="G1036" i="6"/>
  <c r="C1036" i="6"/>
  <c r="G1035" i="6"/>
  <c r="C1035" i="6"/>
  <c r="G1034" i="6"/>
  <c r="C1034" i="6"/>
  <c r="G1033" i="6"/>
  <c r="C1033" i="6"/>
  <c r="G1032" i="6"/>
  <c r="C1032" i="6"/>
  <c r="G1031" i="6"/>
  <c r="C1031" i="6"/>
  <c r="G1030" i="6"/>
  <c r="C1030" i="6"/>
  <c r="G1029" i="6"/>
  <c r="C1029" i="6"/>
  <c r="G1028" i="6"/>
  <c r="C1028" i="6"/>
  <c r="G1027" i="6"/>
  <c r="C1027" i="6"/>
  <c r="G1026" i="6"/>
  <c r="C1026" i="6"/>
  <c r="G1025" i="6"/>
  <c r="C1025" i="6"/>
  <c r="G1024" i="6"/>
  <c r="C1024" i="6"/>
  <c r="G1023" i="6"/>
  <c r="C1023" i="6"/>
  <c r="G1022" i="6"/>
  <c r="C1022" i="6"/>
  <c r="G1021" i="6"/>
  <c r="C1021" i="6"/>
  <c r="G1020" i="6"/>
  <c r="C1020" i="6"/>
  <c r="G1019" i="6"/>
  <c r="C1019" i="6"/>
  <c r="G1018" i="6"/>
  <c r="C1018" i="6"/>
  <c r="G1017" i="6"/>
  <c r="C1017" i="6"/>
  <c r="G1016" i="6"/>
  <c r="C1016" i="6"/>
  <c r="G1015" i="6"/>
  <c r="C1015" i="6"/>
  <c r="G1014" i="6"/>
  <c r="C1014" i="6"/>
  <c r="G1013" i="6"/>
  <c r="C1013" i="6"/>
  <c r="G1012" i="6"/>
  <c r="C1012" i="6"/>
  <c r="G1011" i="6"/>
  <c r="C1011" i="6"/>
  <c r="G1010" i="6"/>
  <c r="C1010" i="6"/>
  <c r="G1009" i="6"/>
  <c r="C1009" i="6"/>
  <c r="G1008" i="6"/>
  <c r="C1008" i="6"/>
  <c r="G1007" i="6"/>
  <c r="C1007" i="6"/>
  <c r="G1006" i="6"/>
  <c r="C1006" i="6"/>
  <c r="G1005" i="6"/>
  <c r="C1005" i="6"/>
  <c r="G1004" i="6"/>
  <c r="C1004" i="6"/>
  <c r="G1003" i="6"/>
  <c r="C1003" i="6"/>
  <c r="G1002" i="6"/>
  <c r="C1002" i="6"/>
  <c r="G1001" i="6"/>
  <c r="C1001" i="6"/>
  <c r="G1000" i="6"/>
  <c r="C1000" i="6"/>
  <c r="G999" i="6"/>
  <c r="C999" i="6"/>
  <c r="G998" i="6"/>
  <c r="C998" i="6"/>
  <c r="G997" i="6"/>
  <c r="C997" i="6"/>
  <c r="G996" i="6"/>
  <c r="C996" i="6"/>
  <c r="G995" i="6"/>
  <c r="C995" i="6"/>
  <c r="G994" i="6"/>
  <c r="C994" i="6"/>
  <c r="G993" i="6"/>
  <c r="C993" i="6"/>
  <c r="G992" i="6"/>
  <c r="C992" i="6"/>
  <c r="G991" i="6"/>
  <c r="C991" i="6"/>
  <c r="G990" i="6"/>
  <c r="C990" i="6"/>
  <c r="G989" i="6"/>
  <c r="C989" i="6"/>
  <c r="G988" i="6"/>
  <c r="C988" i="6"/>
  <c r="G987" i="6"/>
  <c r="C987" i="6"/>
  <c r="G986" i="6"/>
  <c r="C986" i="6"/>
  <c r="G985" i="6"/>
  <c r="C985" i="6"/>
  <c r="G984" i="6"/>
  <c r="C984" i="6"/>
  <c r="G983" i="6"/>
  <c r="C983" i="6"/>
  <c r="G982" i="6"/>
  <c r="C982" i="6"/>
  <c r="G981" i="6"/>
  <c r="C981" i="6"/>
  <c r="G980" i="6"/>
  <c r="C980" i="6"/>
  <c r="G979" i="6"/>
  <c r="C979" i="6"/>
  <c r="G978" i="6"/>
  <c r="C978" i="6"/>
  <c r="G977" i="6"/>
  <c r="C977" i="6"/>
  <c r="G976" i="6"/>
  <c r="C976" i="6"/>
  <c r="G975" i="6"/>
  <c r="C975" i="6"/>
  <c r="G974" i="6"/>
  <c r="C974" i="6"/>
  <c r="G973" i="6"/>
  <c r="C973" i="6"/>
  <c r="G972" i="6"/>
  <c r="C972" i="6"/>
  <c r="G971" i="6"/>
  <c r="C971" i="6"/>
  <c r="G970" i="6"/>
  <c r="C970" i="6"/>
  <c r="G969" i="6"/>
  <c r="C969" i="6"/>
  <c r="G968" i="6"/>
  <c r="C968" i="6"/>
  <c r="G967" i="6"/>
  <c r="C967" i="6"/>
  <c r="G966" i="6"/>
  <c r="C966" i="6"/>
  <c r="G965" i="6"/>
  <c r="C965" i="6"/>
  <c r="G964" i="6"/>
  <c r="C964" i="6"/>
  <c r="G963" i="6"/>
  <c r="C963" i="6"/>
  <c r="G962" i="6"/>
  <c r="C962" i="6"/>
  <c r="G961" i="6"/>
  <c r="C961" i="6"/>
  <c r="G960" i="6"/>
  <c r="C960" i="6"/>
  <c r="G959" i="6"/>
  <c r="C959" i="6"/>
  <c r="G958" i="6"/>
  <c r="C958" i="6"/>
  <c r="G957" i="6"/>
  <c r="C957" i="6"/>
  <c r="G956" i="6"/>
  <c r="C956" i="6"/>
  <c r="G955" i="6"/>
  <c r="C955" i="6"/>
  <c r="G954" i="6"/>
  <c r="C954" i="6"/>
  <c r="G953" i="6"/>
  <c r="C953" i="6"/>
  <c r="G952" i="6"/>
  <c r="C952" i="6"/>
  <c r="G951" i="6"/>
  <c r="C951" i="6"/>
  <c r="G950" i="6"/>
  <c r="C950" i="6"/>
  <c r="G949" i="6"/>
  <c r="C949" i="6"/>
  <c r="G948" i="6"/>
  <c r="C948" i="6"/>
  <c r="G947" i="6"/>
  <c r="C947" i="6"/>
  <c r="G946" i="6"/>
  <c r="C946" i="6"/>
  <c r="G945" i="6"/>
  <c r="C945" i="6"/>
  <c r="G944" i="6"/>
  <c r="C944" i="6"/>
  <c r="G943" i="6"/>
  <c r="C943" i="6"/>
  <c r="G942" i="6"/>
  <c r="C942" i="6"/>
  <c r="G941" i="6"/>
  <c r="C941" i="6"/>
  <c r="G940" i="6"/>
  <c r="C940" i="6"/>
  <c r="G939" i="6"/>
  <c r="C939" i="6"/>
  <c r="G938" i="6"/>
  <c r="C938" i="6"/>
  <c r="G937" i="6"/>
  <c r="C937" i="6"/>
  <c r="G936" i="6"/>
  <c r="C936" i="6"/>
  <c r="G935" i="6"/>
  <c r="C935" i="6"/>
  <c r="G934" i="6"/>
  <c r="C934" i="6"/>
  <c r="G933" i="6"/>
  <c r="C933" i="6"/>
  <c r="G932" i="6"/>
  <c r="C932" i="6"/>
  <c r="G931" i="6"/>
  <c r="C931" i="6"/>
  <c r="G930" i="6"/>
  <c r="C930" i="6"/>
  <c r="G929" i="6"/>
  <c r="C929" i="6"/>
  <c r="G928" i="6"/>
  <c r="C928" i="6"/>
  <c r="G927" i="6"/>
  <c r="C927" i="6"/>
  <c r="G926" i="6"/>
  <c r="C926" i="6"/>
  <c r="G925" i="6"/>
  <c r="C925" i="6"/>
  <c r="G924" i="6"/>
  <c r="C924" i="6"/>
  <c r="G923" i="6"/>
  <c r="C923" i="6"/>
  <c r="G922" i="6"/>
  <c r="C922" i="6"/>
  <c r="G921" i="6"/>
  <c r="C921" i="6"/>
  <c r="G920" i="6"/>
  <c r="C920" i="6"/>
  <c r="G919" i="6"/>
  <c r="C919" i="6"/>
  <c r="G918" i="6"/>
  <c r="C918" i="6"/>
  <c r="G917" i="6"/>
  <c r="C917" i="6"/>
  <c r="G916" i="6"/>
  <c r="C916" i="6"/>
  <c r="G915" i="6"/>
  <c r="C915" i="6"/>
  <c r="G914" i="6"/>
  <c r="C914" i="6"/>
  <c r="G913" i="6"/>
  <c r="C913" i="6"/>
  <c r="G912" i="6"/>
  <c r="C912" i="6"/>
  <c r="G911" i="6"/>
  <c r="C911" i="6"/>
  <c r="G910" i="6"/>
  <c r="C910" i="6"/>
  <c r="G909" i="6"/>
  <c r="C909" i="6"/>
  <c r="G908" i="6"/>
  <c r="C908" i="6"/>
  <c r="G907" i="6"/>
  <c r="C907" i="6"/>
  <c r="G906" i="6"/>
  <c r="C906" i="6"/>
  <c r="G905" i="6"/>
  <c r="C905" i="6"/>
  <c r="G904" i="6"/>
  <c r="C904" i="6"/>
  <c r="G903" i="6"/>
  <c r="C903" i="6"/>
  <c r="G902" i="6"/>
  <c r="C902" i="6"/>
  <c r="G901" i="6"/>
  <c r="C901" i="6"/>
  <c r="G900" i="6"/>
  <c r="C900" i="6"/>
  <c r="G899" i="6"/>
  <c r="C899" i="6"/>
  <c r="G898" i="6"/>
  <c r="C898" i="6"/>
  <c r="G897" i="6"/>
  <c r="C897" i="6"/>
  <c r="G896" i="6"/>
  <c r="C896" i="6"/>
  <c r="G895" i="6"/>
  <c r="C895" i="6"/>
  <c r="G894" i="6"/>
  <c r="C894" i="6"/>
  <c r="G893" i="6"/>
  <c r="C893" i="6"/>
  <c r="G892" i="6"/>
  <c r="C892" i="6"/>
  <c r="G891" i="6"/>
  <c r="C891" i="6"/>
  <c r="G890" i="6"/>
  <c r="C890" i="6"/>
  <c r="G889" i="6"/>
  <c r="C889" i="6"/>
  <c r="G888" i="6"/>
  <c r="C888" i="6"/>
  <c r="G887" i="6"/>
  <c r="C887" i="6"/>
  <c r="G886" i="6"/>
  <c r="C886" i="6"/>
  <c r="G885" i="6"/>
  <c r="C885" i="6"/>
  <c r="G884" i="6"/>
  <c r="C884" i="6"/>
  <c r="G883" i="6"/>
  <c r="C883" i="6"/>
  <c r="G882" i="6"/>
  <c r="C882" i="6"/>
  <c r="G881" i="6"/>
  <c r="C881" i="6"/>
  <c r="G880" i="6"/>
  <c r="C880" i="6"/>
  <c r="G879" i="6"/>
  <c r="C879" i="6"/>
  <c r="G878" i="6"/>
  <c r="C878" i="6"/>
  <c r="G877" i="6"/>
  <c r="C877" i="6"/>
  <c r="G876" i="6"/>
  <c r="C876" i="6"/>
  <c r="G875" i="6"/>
  <c r="C875" i="6"/>
  <c r="G874" i="6"/>
  <c r="C874" i="6"/>
  <c r="G873" i="6"/>
  <c r="C873" i="6"/>
  <c r="G872" i="6"/>
  <c r="C872" i="6"/>
  <c r="G871" i="6"/>
  <c r="C871" i="6"/>
  <c r="G870" i="6"/>
  <c r="C870" i="6"/>
  <c r="G869" i="6"/>
  <c r="C869" i="6"/>
  <c r="G868" i="6"/>
  <c r="C868" i="6"/>
  <c r="G867" i="6"/>
  <c r="C867" i="6"/>
  <c r="G866" i="6"/>
  <c r="C866" i="6"/>
  <c r="G865" i="6"/>
  <c r="C865" i="6"/>
  <c r="G864" i="6"/>
  <c r="C864" i="6"/>
  <c r="G863" i="6"/>
  <c r="C863" i="6"/>
  <c r="G862" i="6"/>
  <c r="C862" i="6"/>
  <c r="G861" i="6"/>
  <c r="C861" i="6"/>
  <c r="G860" i="6"/>
  <c r="C860" i="6"/>
  <c r="G859" i="6"/>
  <c r="C859" i="6"/>
  <c r="G858" i="6"/>
  <c r="C858" i="6"/>
  <c r="G857" i="6"/>
  <c r="C857" i="6"/>
  <c r="G856" i="6"/>
  <c r="C856" i="6"/>
  <c r="G855" i="6"/>
  <c r="C855" i="6"/>
  <c r="G854" i="6"/>
  <c r="C854" i="6"/>
  <c r="G853" i="6"/>
  <c r="C853" i="6"/>
  <c r="G852" i="6"/>
  <c r="C852" i="6"/>
  <c r="G851" i="6"/>
  <c r="C851" i="6"/>
  <c r="G850" i="6"/>
  <c r="C850" i="6"/>
  <c r="G849" i="6"/>
  <c r="C849" i="6"/>
  <c r="G848" i="6"/>
  <c r="C848" i="6"/>
  <c r="G847" i="6"/>
  <c r="C847" i="6"/>
  <c r="G846" i="6"/>
  <c r="C846" i="6"/>
  <c r="G845" i="6"/>
  <c r="C845" i="6"/>
  <c r="G844" i="6"/>
  <c r="C844" i="6"/>
  <c r="G843" i="6"/>
  <c r="C843" i="6"/>
  <c r="G842" i="6"/>
  <c r="C842" i="6"/>
  <c r="G841" i="6"/>
  <c r="C841" i="6"/>
  <c r="G840" i="6"/>
  <c r="C840" i="6"/>
  <c r="G839" i="6"/>
  <c r="C839" i="6"/>
  <c r="G838" i="6"/>
  <c r="C838" i="6"/>
  <c r="G837" i="6"/>
  <c r="C837" i="6"/>
  <c r="G836" i="6"/>
  <c r="C836" i="6"/>
  <c r="G835" i="6"/>
  <c r="C835" i="6"/>
  <c r="G834" i="6"/>
  <c r="C834" i="6"/>
  <c r="G833" i="6"/>
  <c r="C833" i="6"/>
  <c r="G832" i="6"/>
  <c r="C832" i="6"/>
  <c r="G831" i="6"/>
  <c r="C831" i="6"/>
  <c r="G830" i="6"/>
  <c r="C830" i="6"/>
  <c r="G829" i="6"/>
  <c r="C829" i="6"/>
  <c r="G828" i="6"/>
  <c r="C828" i="6"/>
  <c r="G827" i="6"/>
  <c r="C827" i="6"/>
  <c r="G826" i="6"/>
  <c r="C826" i="6"/>
  <c r="G825" i="6"/>
  <c r="C825" i="6"/>
  <c r="G824" i="6"/>
  <c r="C824" i="6"/>
  <c r="G823" i="6"/>
  <c r="C823" i="6"/>
  <c r="G822" i="6"/>
  <c r="C822" i="6"/>
  <c r="G821" i="6"/>
  <c r="C821" i="6"/>
  <c r="G820" i="6"/>
  <c r="C820" i="6"/>
  <c r="G819" i="6"/>
  <c r="C819" i="6"/>
  <c r="G818" i="6"/>
  <c r="C818" i="6"/>
  <c r="G817" i="6"/>
  <c r="C817" i="6"/>
  <c r="G816" i="6"/>
  <c r="C816" i="6"/>
  <c r="G815" i="6"/>
  <c r="C815" i="6"/>
  <c r="G814" i="6"/>
  <c r="C814" i="6"/>
  <c r="G813" i="6"/>
  <c r="C813" i="6"/>
  <c r="G812" i="6"/>
  <c r="C812" i="6"/>
  <c r="G811" i="6"/>
  <c r="C811" i="6"/>
  <c r="G810" i="6"/>
  <c r="C810" i="6"/>
  <c r="G809" i="6"/>
  <c r="C809" i="6"/>
  <c r="G808" i="6"/>
  <c r="C808" i="6"/>
  <c r="G807" i="6"/>
  <c r="C807" i="6"/>
  <c r="G806" i="6"/>
  <c r="C806" i="6"/>
  <c r="G805" i="6"/>
  <c r="C805" i="6"/>
  <c r="G804" i="6"/>
  <c r="C804" i="6"/>
  <c r="G803" i="6"/>
  <c r="C803" i="6"/>
  <c r="G802" i="6"/>
  <c r="C802" i="6"/>
  <c r="G801" i="6"/>
  <c r="C801" i="6"/>
  <c r="G800" i="6"/>
  <c r="C800" i="6"/>
  <c r="G799" i="6"/>
  <c r="C799" i="6"/>
  <c r="G798" i="6"/>
  <c r="C798" i="6"/>
  <c r="G797" i="6"/>
  <c r="C797" i="6"/>
  <c r="G796" i="6"/>
  <c r="C796" i="6"/>
  <c r="G795" i="6"/>
  <c r="C795" i="6"/>
  <c r="G794" i="6"/>
  <c r="C794" i="6"/>
  <c r="G793" i="6"/>
  <c r="C793" i="6"/>
  <c r="G792" i="6"/>
  <c r="C792" i="6"/>
  <c r="G791" i="6"/>
  <c r="C791" i="6"/>
  <c r="G790" i="6"/>
  <c r="C790" i="6"/>
  <c r="G789" i="6"/>
  <c r="C789" i="6"/>
  <c r="G788" i="6"/>
  <c r="C788" i="6"/>
  <c r="G787" i="6"/>
  <c r="C787" i="6"/>
  <c r="G786" i="6"/>
  <c r="C786" i="6"/>
  <c r="G785" i="6"/>
  <c r="C785" i="6"/>
  <c r="G784" i="6"/>
  <c r="C784" i="6"/>
  <c r="G783" i="6"/>
  <c r="C783" i="6"/>
  <c r="G782" i="6"/>
  <c r="C782" i="6"/>
  <c r="G781" i="6"/>
  <c r="C781" i="6"/>
  <c r="G780" i="6"/>
  <c r="C780" i="6"/>
  <c r="G779" i="6"/>
  <c r="C779" i="6"/>
  <c r="G778" i="6"/>
  <c r="C778" i="6"/>
  <c r="G777" i="6"/>
  <c r="C777" i="6"/>
  <c r="G776" i="6"/>
  <c r="C776" i="6"/>
  <c r="G775" i="6"/>
  <c r="C775" i="6"/>
  <c r="G774" i="6"/>
  <c r="C774" i="6"/>
  <c r="G773" i="6"/>
  <c r="C773" i="6"/>
  <c r="G772" i="6"/>
  <c r="C772" i="6"/>
  <c r="G771" i="6"/>
  <c r="C771" i="6"/>
  <c r="G770" i="6"/>
  <c r="C770" i="6"/>
  <c r="G769" i="6"/>
  <c r="C769" i="6"/>
  <c r="G768" i="6"/>
  <c r="C768" i="6"/>
  <c r="G767" i="6"/>
  <c r="C767" i="6"/>
  <c r="G766" i="6"/>
  <c r="C766" i="6"/>
  <c r="G765" i="6"/>
  <c r="C765" i="6"/>
  <c r="G764" i="6"/>
  <c r="C764" i="6"/>
  <c r="G763" i="6"/>
  <c r="C763" i="6"/>
  <c r="G762" i="6"/>
  <c r="C762" i="6"/>
  <c r="G761" i="6"/>
  <c r="C761" i="6"/>
  <c r="G760" i="6"/>
  <c r="C760" i="6"/>
  <c r="G759" i="6"/>
  <c r="C759" i="6"/>
  <c r="G758" i="6"/>
  <c r="C758" i="6"/>
  <c r="G757" i="6"/>
  <c r="C757" i="6"/>
  <c r="G756" i="6"/>
  <c r="C756" i="6"/>
  <c r="G755" i="6"/>
  <c r="C755" i="6"/>
  <c r="G754" i="6"/>
  <c r="C754" i="6"/>
  <c r="G753" i="6"/>
  <c r="C753" i="6"/>
  <c r="G752" i="6"/>
  <c r="C752" i="6"/>
  <c r="G751" i="6"/>
  <c r="C751" i="6"/>
  <c r="G750" i="6"/>
  <c r="C750" i="6"/>
  <c r="G749" i="6"/>
  <c r="C749" i="6"/>
  <c r="G748" i="6"/>
  <c r="C748" i="6"/>
  <c r="G747" i="6"/>
  <c r="C747" i="6"/>
  <c r="G746" i="6"/>
  <c r="C746" i="6"/>
  <c r="G745" i="6"/>
  <c r="C745" i="6"/>
  <c r="G744" i="6"/>
  <c r="C744" i="6"/>
  <c r="G743" i="6"/>
  <c r="C743" i="6"/>
  <c r="G742" i="6"/>
  <c r="C742" i="6"/>
  <c r="G741" i="6"/>
  <c r="C741" i="6"/>
  <c r="G740" i="6"/>
  <c r="C740" i="6"/>
  <c r="G739" i="6"/>
  <c r="C739" i="6"/>
  <c r="G738" i="6"/>
  <c r="C738" i="6"/>
  <c r="G737" i="6"/>
  <c r="C737" i="6"/>
  <c r="G736" i="6"/>
  <c r="C736" i="6"/>
  <c r="G735" i="6"/>
  <c r="C735" i="6"/>
  <c r="G734" i="6"/>
  <c r="C734" i="6"/>
  <c r="G733" i="6"/>
  <c r="C733" i="6"/>
  <c r="G732" i="6"/>
  <c r="C732" i="6"/>
  <c r="G731" i="6"/>
  <c r="C731" i="6"/>
  <c r="G730" i="6"/>
  <c r="C730" i="6"/>
  <c r="G729" i="6"/>
  <c r="C729" i="6"/>
  <c r="G728" i="6"/>
  <c r="C728" i="6"/>
  <c r="G727" i="6"/>
  <c r="C727" i="6"/>
  <c r="G726" i="6"/>
  <c r="C726" i="6"/>
  <c r="G725" i="6"/>
  <c r="C725" i="6"/>
  <c r="G724" i="6"/>
  <c r="C724" i="6"/>
  <c r="G723" i="6"/>
  <c r="C723" i="6"/>
  <c r="G722" i="6"/>
  <c r="C722" i="6"/>
  <c r="G721" i="6"/>
  <c r="C721" i="6"/>
  <c r="G720" i="6"/>
  <c r="C720" i="6"/>
  <c r="G719" i="6"/>
  <c r="C719" i="6"/>
  <c r="G718" i="6"/>
  <c r="C718" i="6"/>
  <c r="G717" i="6"/>
  <c r="C717" i="6"/>
  <c r="G716" i="6"/>
  <c r="C716" i="6"/>
  <c r="G715" i="6"/>
  <c r="C715" i="6"/>
  <c r="G714" i="6"/>
  <c r="C714" i="6"/>
  <c r="G713" i="6"/>
  <c r="C713" i="6"/>
  <c r="G712" i="6"/>
  <c r="C712" i="6"/>
  <c r="G711" i="6"/>
  <c r="C711" i="6"/>
  <c r="G710" i="6"/>
  <c r="C710" i="6"/>
  <c r="G709" i="6"/>
  <c r="C709" i="6"/>
  <c r="G708" i="6"/>
  <c r="C708" i="6"/>
  <c r="G707" i="6"/>
  <c r="C707" i="6"/>
  <c r="G706" i="6"/>
  <c r="C706" i="6"/>
  <c r="G705" i="6"/>
  <c r="C705" i="6"/>
  <c r="G704" i="6"/>
  <c r="C704" i="6"/>
  <c r="G703" i="6"/>
  <c r="C703" i="6"/>
  <c r="G702" i="6"/>
  <c r="C702" i="6"/>
  <c r="G701" i="6"/>
  <c r="C701" i="6"/>
  <c r="G700" i="6"/>
  <c r="C700" i="6"/>
  <c r="G699" i="6"/>
  <c r="C699" i="6"/>
  <c r="G698" i="6"/>
  <c r="C698" i="6"/>
  <c r="G697" i="6"/>
  <c r="C697" i="6"/>
  <c r="G696" i="6"/>
  <c r="C696" i="6"/>
  <c r="G695" i="6"/>
  <c r="C695" i="6"/>
  <c r="G694" i="6"/>
  <c r="C694" i="6"/>
  <c r="G693" i="6"/>
  <c r="C693" i="6"/>
  <c r="G692" i="6"/>
  <c r="C692" i="6"/>
  <c r="G691" i="6"/>
  <c r="C691" i="6"/>
  <c r="G690" i="6"/>
  <c r="C690" i="6"/>
  <c r="G689" i="6"/>
  <c r="C689" i="6"/>
  <c r="G688" i="6"/>
  <c r="C688" i="6"/>
  <c r="G687" i="6"/>
  <c r="C687" i="6"/>
  <c r="G686" i="6"/>
  <c r="C686" i="6"/>
  <c r="G685" i="6"/>
  <c r="C685" i="6"/>
  <c r="G684" i="6"/>
  <c r="C684" i="6"/>
  <c r="G683" i="6"/>
  <c r="C683" i="6"/>
  <c r="G682" i="6"/>
  <c r="C682" i="6"/>
  <c r="G681" i="6"/>
  <c r="C681" i="6"/>
  <c r="G680" i="6"/>
  <c r="C680" i="6"/>
  <c r="G679" i="6"/>
  <c r="C679" i="6"/>
  <c r="G678" i="6"/>
  <c r="C678" i="6"/>
  <c r="G677" i="6"/>
  <c r="C677" i="6"/>
  <c r="G676" i="6"/>
  <c r="C676" i="6"/>
  <c r="G675" i="6"/>
  <c r="C675" i="6"/>
  <c r="G674" i="6"/>
  <c r="C674" i="6"/>
  <c r="G673" i="6"/>
  <c r="C673" i="6"/>
  <c r="G672" i="6"/>
  <c r="C672" i="6"/>
  <c r="G671" i="6"/>
  <c r="C671" i="6"/>
  <c r="G670" i="6"/>
  <c r="C670" i="6"/>
  <c r="G669" i="6"/>
  <c r="C669" i="6"/>
  <c r="G668" i="6"/>
  <c r="C668" i="6"/>
  <c r="G667" i="6"/>
  <c r="C667" i="6"/>
  <c r="G666" i="6"/>
  <c r="C666" i="6"/>
  <c r="G665" i="6"/>
  <c r="C665" i="6"/>
  <c r="G664" i="6"/>
  <c r="C664" i="6"/>
  <c r="G663" i="6"/>
  <c r="C663" i="6"/>
  <c r="G662" i="6"/>
  <c r="C662" i="6"/>
  <c r="G661" i="6"/>
  <c r="C661" i="6"/>
  <c r="G660" i="6"/>
  <c r="C660" i="6"/>
  <c r="G659" i="6"/>
  <c r="C659" i="6"/>
  <c r="G658" i="6"/>
  <c r="C658" i="6"/>
  <c r="G657" i="6"/>
  <c r="C657" i="6"/>
  <c r="G656" i="6"/>
  <c r="C656" i="6"/>
  <c r="G655" i="6"/>
  <c r="C655" i="6"/>
  <c r="G654" i="6"/>
  <c r="C654" i="6"/>
  <c r="G653" i="6"/>
  <c r="C653" i="6"/>
  <c r="G652" i="6"/>
  <c r="C652" i="6"/>
  <c r="G651" i="6"/>
  <c r="C651" i="6"/>
  <c r="G650" i="6"/>
  <c r="C650" i="6"/>
  <c r="G649" i="6"/>
  <c r="C649" i="6"/>
  <c r="G648" i="6"/>
  <c r="C648" i="6"/>
  <c r="G647" i="6"/>
  <c r="C647" i="6"/>
  <c r="G646" i="6"/>
  <c r="C646" i="6"/>
  <c r="G645" i="6"/>
  <c r="C645" i="6"/>
  <c r="G644" i="6"/>
  <c r="C644" i="6"/>
  <c r="G643" i="6"/>
  <c r="C643" i="6"/>
  <c r="G642" i="6"/>
  <c r="C642" i="6"/>
  <c r="G641" i="6"/>
  <c r="C641" i="6"/>
  <c r="G640" i="6"/>
  <c r="C640" i="6"/>
  <c r="G639" i="6"/>
  <c r="C639" i="6"/>
  <c r="G638" i="6"/>
  <c r="C638" i="6"/>
  <c r="G637" i="6"/>
  <c r="C637" i="6"/>
  <c r="G636" i="6"/>
  <c r="C636" i="6"/>
  <c r="G635" i="6"/>
  <c r="C635" i="6"/>
  <c r="G634" i="6"/>
  <c r="C634" i="6"/>
  <c r="G633" i="6"/>
  <c r="C633" i="6"/>
  <c r="G632" i="6"/>
  <c r="C632" i="6"/>
  <c r="G631" i="6"/>
  <c r="C631" i="6"/>
  <c r="G630" i="6"/>
  <c r="C630" i="6"/>
  <c r="G629" i="6"/>
  <c r="C629" i="6"/>
  <c r="G628" i="6"/>
  <c r="C628" i="6"/>
  <c r="G627" i="6"/>
  <c r="C627" i="6"/>
  <c r="G626" i="6"/>
  <c r="C626" i="6"/>
  <c r="G625" i="6"/>
  <c r="C625" i="6"/>
  <c r="G624" i="6"/>
  <c r="C624" i="6"/>
  <c r="G623" i="6"/>
  <c r="C623" i="6"/>
  <c r="G622" i="6"/>
  <c r="C622" i="6"/>
  <c r="G621" i="6"/>
  <c r="C621" i="6"/>
  <c r="G620" i="6"/>
  <c r="C620" i="6"/>
  <c r="G619" i="6"/>
  <c r="C619" i="6"/>
  <c r="G618" i="6"/>
  <c r="C618" i="6"/>
  <c r="G617" i="6"/>
  <c r="C617" i="6"/>
  <c r="G616" i="6"/>
  <c r="C616" i="6"/>
  <c r="G615" i="6"/>
  <c r="C615" i="6"/>
  <c r="G614" i="6"/>
  <c r="C614" i="6"/>
  <c r="G613" i="6"/>
  <c r="C613" i="6"/>
  <c r="G612" i="6"/>
  <c r="C612" i="6"/>
  <c r="G611" i="6"/>
  <c r="C611" i="6"/>
  <c r="G610" i="6"/>
  <c r="C610" i="6"/>
  <c r="G609" i="6"/>
  <c r="C609" i="6"/>
  <c r="G608" i="6"/>
  <c r="C608" i="6"/>
  <c r="G607" i="6"/>
  <c r="C607" i="6"/>
  <c r="G606" i="6"/>
  <c r="C606" i="6"/>
  <c r="G605" i="6"/>
  <c r="C605" i="6"/>
  <c r="G604" i="6"/>
  <c r="C604" i="6"/>
  <c r="G603" i="6"/>
  <c r="C603" i="6"/>
  <c r="G602" i="6"/>
  <c r="C602" i="6"/>
  <c r="G601" i="6"/>
  <c r="C601" i="6"/>
  <c r="G600" i="6"/>
  <c r="C600" i="6"/>
  <c r="G599" i="6"/>
  <c r="C599" i="6"/>
  <c r="G598" i="6"/>
  <c r="C598" i="6"/>
  <c r="G597" i="6"/>
  <c r="C597" i="6"/>
  <c r="G596" i="6"/>
  <c r="C596" i="6"/>
  <c r="G595" i="6"/>
  <c r="C595" i="6"/>
  <c r="G594" i="6"/>
  <c r="C594" i="6"/>
  <c r="G593" i="6"/>
  <c r="C593" i="6"/>
  <c r="G592" i="6"/>
  <c r="C592" i="6"/>
  <c r="G591" i="6"/>
  <c r="C591" i="6"/>
  <c r="G590" i="6"/>
  <c r="C590" i="6"/>
  <c r="G589" i="6"/>
  <c r="C589" i="6"/>
  <c r="G588" i="6"/>
  <c r="C588" i="6"/>
  <c r="G587" i="6"/>
  <c r="C587" i="6"/>
  <c r="G586" i="6"/>
  <c r="C586" i="6"/>
  <c r="G585" i="6"/>
  <c r="C585" i="6"/>
  <c r="G584" i="6"/>
  <c r="C584" i="6"/>
  <c r="G583" i="6"/>
  <c r="C583" i="6"/>
  <c r="G582" i="6"/>
  <c r="C582" i="6"/>
  <c r="G581" i="6"/>
  <c r="C581" i="6"/>
  <c r="G580" i="6"/>
  <c r="C580" i="6"/>
  <c r="G579" i="6"/>
  <c r="C579" i="6"/>
  <c r="G578" i="6"/>
  <c r="C578" i="6"/>
  <c r="G577" i="6"/>
  <c r="C577" i="6"/>
  <c r="G576" i="6"/>
  <c r="C576" i="6"/>
  <c r="G575" i="6"/>
  <c r="C575" i="6"/>
  <c r="G574" i="6"/>
  <c r="C574" i="6"/>
  <c r="G573" i="6"/>
  <c r="C573" i="6"/>
  <c r="G572" i="6"/>
  <c r="C572" i="6"/>
  <c r="G571" i="6"/>
  <c r="C571" i="6"/>
  <c r="G570" i="6"/>
  <c r="C570" i="6"/>
  <c r="G569" i="6"/>
  <c r="C569" i="6"/>
  <c r="G568" i="6"/>
  <c r="C568" i="6"/>
  <c r="G567" i="6"/>
  <c r="C567" i="6"/>
  <c r="G566" i="6"/>
  <c r="C566" i="6"/>
  <c r="G565" i="6"/>
  <c r="C565" i="6"/>
  <c r="G564" i="6"/>
  <c r="C564" i="6"/>
  <c r="G563" i="6"/>
  <c r="C563" i="6"/>
  <c r="G562" i="6"/>
  <c r="C562" i="6"/>
  <c r="G561" i="6"/>
  <c r="C561" i="6"/>
  <c r="G560" i="6"/>
  <c r="C560" i="6"/>
  <c r="G559" i="6"/>
  <c r="C559" i="6"/>
  <c r="G558" i="6"/>
  <c r="C558" i="6"/>
  <c r="G557" i="6"/>
  <c r="C557" i="6"/>
  <c r="G556" i="6"/>
  <c r="C556" i="6"/>
  <c r="G555" i="6"/>
  <c r="C555" i="6"/>
  <c r="G554" i="6"/>
  <c r="C554" i="6"/>
  <c r="G553" i="6"/>
  <c r="C553" i="6"/>
  <c r="G552" i="6"/>
  <c r="C552" i="6"/>
  <c r="G551" i="6"/>
  <c r="C551" i="6"/>
  <c r="G550" i="6"/>
  <c r="C550" i="6"/>
  <c r="G549" i="6"/>
  <c r="C549" i="6"/>
  <c r="G548" i="6"/>
  <c r="C548" i="6"/>
  <c r="G547" i="6"/>
  <c r="C547" i="6"/>
  <c r="G546" i="6"/>
  <c r="C546" i="6"/>
  <c r="G545" i="6"/>
  <c r="C545" i="6"/>
  <c r="G544" i="6"/>
  <c r="C544" i="6"/>
  <c r="G543" i="6"/>
  <c r="C543" i="6"/>
  <c r="G542" i="6"/>
  <c r="C542" i="6"/>
  <c r="G541" i="6"/>
  <c r="C541" i="6"/>
  <c r="G540" i="6"/>
  <c r="C540" i="6"/>
  <c r="G539" i="6"/>
  <c r="C539" i="6"/>
  <c r="G538" i="6"/>
  <c r="C538" i="6"/>
  <c r="G537" i="6"/>
  <c r="C537" i="6"/>
  <c r="G536" i="6"/>
  <c r="C536" i="6"/>
  <c r="G535" i="6"/>
  <c r="C535" i="6"/>
  <c r="G534" i="6"/>
  <c r="C534" i="6"/>
  <c r="G533" i="6"/>
  <c r="C533" i="6"/>
  <c r="G532" i="6"/>
  <c r="C532" i="6"/>
  <c r="G531" i="6"/>
  <c r="C531" i="6"/>
  <c r="G530" i="6"/>
  <c r="C530" i="6"/>
  <c r="G529" i="6"/>
  <c r="C529" i="6"/>
  <c r="G528" i="6"/>
  <c r="C528" i="6"/>
  <c r="G527" i="6"/>
  <c r="C527" i="6"/>
  <c r="G526" i="6"/>
  <c r="C526" i="6"/>
  <c r="G525" i="6"/>
  <c r="C525" i="6"/>
  <c r="G524" i="6"/>
  <c r="C524" i="6"/>
  <c r="G523" i="6"/>
  <c r="C523" i="6"/>
  <c r="G522" i="6"/>
  <c r="C522" i="6"/>
  <c r="G521" i="6"/>
  <c r="C521" i="6"/>
  <c r="G520" i="6"/>
  <c r="C520" i="6"/>
  <c r="G519" i="6"/>
  <c r="C519" i="6"/>
  <c r="G518" i="6"/>
  <c r="C518" i="6"/>
  <c r="G517" i="6"/>
  <c r="C517" i="6"/>
  <c r="G516" i="6"/>
  <c r="C516" i="6"/>
  <c r="G515" i="6"/>
  <c r="C515" i="6"/>
  <c r="G514" i="6"/>
  <c r="C514" i="6"/>
  <c r="G513" i="6"/>
  <c r="C513" i="6"/>
  <c r="G512" i="6"/>
  <c r="C512" i="6"/>
  <c r="G511" i="6"/>
  <c r="C511" i="6"/>
  <c r="G510" i="6"/>
  <c r="C510" i="6"/>
  <c r="G509" i="6"/>
  <c r="C509" i="6"/>
  <c r="G508" i="6"/>
  <c r="C508" i="6"/>
  <c r="G507" i="6"/>
  <c r="C507" i="6"/>
  <c r="G506" i="6"/>
  <c r="C506" i="6"/>
  <c r="G505" i="6"/>
  <c r="C505" i="6"/>
  <c r="G504" i="6"/>
  <c r="C504" i="6"/>
  <c r="G503" i="6"/>
  <c r="C503" i="6"/>
  <c r="G502" i="6"/>
  <c r="C502" i="6"/>
  <c r="G501" i="6"/>
  <c r="C501" i="6"/>
  <c r="G500" i="6"/>
  <c r="C500" i="6"/>
  <c r="G499" i="6"/>
  <c r="C499" i="6"/>
  <c r="G498" i="6"/>
  <c r="C498" i="6"/>
  <c r="G497" i="6"/>
  <c r="C497" i="6"/>
  <c r="G496" i="6"/>
  <c r="C496" i="6"/>
  <c r="G495" i="6"/>
  <c r="C495" i="6"/>
  <c r="G494" i="6"/>
  <c r="C494" i="6"/>
  <c r="G493" i="6"/>
  <c r="C493" i="6"/>
  <c r="G492" i="6"/>
  <c r="C492" i="6"/>
  <c r="G491" i="6"/>
  <c r="C491" i="6"/>
  <c r="G490" i="6"/>
  <c r="C490" i="6"/>
  <c r="G489" i="6"/>
  <c r="C489" i="6"/>
  <c r="G488" i="6"/>
  <c r="C488" i="6"/>
  <c r="G487" i="6"/>
  <c r="C487" i="6"/>
  <c r="G486" i="6"/>
  <c r="C486" i="6"/>
  <c r="G485" i="6"/>
  <c r="C485" i="6"/>
  <c r="G484" i="6"/>
  <c r="C484" i="6"/>
  <c r="G483" i="6"/>
  <c r="C483" i="6"/>
  <c r="G482" i="6"/>
  <c r="C482" i="6"/>
  <c r="G481" i="6"/>
  <c r="C481" i="6"/>
  <c r="G480" i="6"/>
  <c r="C480" i="6"/>
  <c r="G479" i="6"/>
  <c r="C479" i="6"/>
  <c r="G478" i="6"/>
  <c r="C478" i="6"/>
  <c r="G477" i="6"/>
  <c r="C477" i="6"/>
  <c r="G476" i="6"/>
  <c r="C476" i="6"/>
  <c r="G475" i="6"/>
  <c r="C475" i="6"/>
  <c r="G474" i="6"/>
  <c r="C474" i="6"/>
  <c r="G473" i="6"/>
  <c r="C473" i="6"/>
  <c r="G472" i="6"/>
  <c r="C472" i="6"/>
  <c r="G471" i="6"/>
  <c r="C471" i="6"/>
  <c r="G470" i="6"/>
  <c r="C470" i="6"/>
  <c r="G469" i="6"/>
  <c r="C469" i="6"/>
  <c r="G468" i="6"/>
  <c r="C468" i="6"/>
  <c r="G467" i="6"/>
  <c r="C467" i="6"/>
  <c r="G466" i="6"/>
  <c r="C466" i="6"/>
  <c r="G465" i="6"/>
  <c r="C465" i="6"/>
  <c r="G464" i="6"/>
  <c r="C464" i="6"/>
  <c r="G463" i="6"/>
  <c r="C463" i="6"/>
  <c r="G462" i="6"/>
  <c r="C462" i="6"/>
  <c r="G461" i="6"/>
  <c r="C461" i="6"/>
  <c r="G460" i="6"/>
  <c r="C460" i="6"/>
  <c r="G459" i="6"/>
  <c r="C459" i="6"/>
  <c r="G458" i="6"/>
  <c r="C458" i="6"/>
  <c r="G457" i="6"/>
  <c r="C457" i="6"/>
  <c r="G456" i="6"/>
  <c r="C456" i="6"/>
  <c r="G455" i="6"/>
  <c r="C455" i="6"/>
  <c r="G454" i="6"/>
  <c r="C454" i="6"/>
  <c r="G453" i="6"/>
  <c r="C453" i="6"/>
  <c r="G452" i="6"/>
  <c r="C452" i="6"/>
  <c r="G451" i="6"/>
  <c r="C451" i="6"/>
  <c r="G450" i="6"/>
  <c r="C450" i="6"/>
  <c r="G449" i="6"/>
  <c r="C449" i="6"/>
  <c r="G448" i="6"/>
  <c r="C448" i="6"/>
  <c r="G447" i="6"/>
  <c r="C447" i="6"/>
  <c r="G446" i="6"/>
  <c r="C446" i="6"/>
  <c r="G445" i="6"/>
  <c r="C445" i="6"/>
  <c r="G444" i="6"/>
  <c r="C444" i="6"/>
  <c r="G443" i="6"/>
  <c r="C443" i="6"/>
  <c r="G442" i="6"/>
  <c r="C442" i="6"/>
  <c r="G441" i="6"/>
  <c r="C441" i="6"/>
  <c r="G440" i="6"/>
  <c r="C440" i="6"/>
  <c r="G439" i="6"/>
  <c r="C439" i="6"/>
  <c r="G438" i="6"/>
  <c r="C438" i="6"/>
  <c r="G437" i="6"/>
  <c r="C437" i="6"/>
  <c r="G436" i="6"/>
  <c r="C436" i="6"/>
  <c r="G435" i="6"/>
  <c r="C435" i="6"/>
  <c r="G434" i="6"/>
  <c r="C434" i="6"/>
  <c r="G433" i="6"/>
  <c r="C433" i="6"/>
  <c r="G432" i="6"/>
  <c r="C432" i="6"/>
  <c r="G431" i="6"/>
  <c r="C431" i="6"/>
  <c r="G430" i="6"/>
  <c r="C430" i="6"/>
  <c r="G429" i="6"/>
  <c r="C429" i="6"/>
  <c r="G428" i="6"/>
  <c r="C428" i="6"/>
  <c r="G427" i="6"/>
  <c r="C427" i="6"/>
  <c r="G426" i="6"/>
  <c r="C426" i="6"/>
  <c r="G425" i="6"/>
  <c r="C425" i="6"/>
  <c r="G424" i="6"/>
  <c r="C424" i="6"/>
  <c r="G423" i="6"/>
  <c r="C423" i="6"/>
  <c r="G422" i="6"/>
  <c r="C422" i="6"/>
  <c r="G421" i="6"/>
  <c r="C421" i="6"/>
  <c r="G420" i="6"/>
  <c r="C420" i="6"/>
  <c r="G419" i="6"/>
  <c r="C419" i="6"/>
  <c r="G418" i="6"/>
  <c r="C418" i="6"/>
  <c r="G417" i="6"/>
  <c r="C417" i="6"/>
  <c r="G416" i="6"/>
  <c r="C416" i="6"/>
  <c r="G415" i="6"/>
  <c r="C415" i="6"/>
  <c r="G414" i="6"/>
  <c r="C414" i="6"/>
  <c r="G413" i="6"/>
  <c r="C413" i="6"/>
  <c r="G412" i="6"/>
  <c r="C412" i="6"/>
  <c r="G411" i="6"/>
  <c r="C411" i="6"/>
  <c r="G410" i="6"/>
  <c r="C410" i="6"/>
  <c r="G409" i="6"/>
  <c r="C409" i="6"/>
  <c r="G408" i="6"/>
  <c r="C408" i="6"/>
  <c r="G407" i="6"/>
  <c r="C407" i="6"/>
  <c r="G406" i="6"/>
  <c r="C406" i="6"/>
  <c r="G405" i="6"/>
  <c r="C405" i="6"/>
  <c r="G404" i="6"/>
  <c r="C404" i="6"/>
  <c r="G403" i="6"/>
  <c r="C403" i="6"/>
  <c r="G402" i="6"/>
  <c r="C402" i="6"/>
  <c r="G401" i="6"/>
  <c r="C401" i="6"/>
  <c r="G400" i="6"/>
  <c r="C400" i="6"/>
  <c r="G399" i="6"/>
  <c r="C399" i="6"/>
  <c r="G398" i="6"/>
  <c r="C398" i="6"/>
  <c r="G397" i="6"/>
  <c r="C397" i="6"/>
  <c r="G396" i="6"/>
  <c r="C396" i="6"/>
  <c r="G395" i="6"/>
  <c r="C395" i="6"/>
  <c r="G394" i="6"/>
  <c r="C394" i="6"/>
  <c r="G393" i="6"/>
  <c r="C393" i="6"/>
  <c r="G392" i="6"/>
  <c r="C392" i="6"/>
  <c r="G391" i="6"/>
  <c r="C391" i="6"/>
  <c r="G390" i="6"/>
  <c r="C390" i="6"/>
  <c r="G389" i="6"/>
  <c r="C389" i="6"/>
  <c r="G388" i="6"/>
  <c r="C388" i="6"/>
  <c r="G387" i="6"/>
  <c r="C387" i="6"/>
  <c r="G386" i="6"/>
  <c r="C386" i="6"/>
  <c r="G385" i="6"/>
  <c r="C385" i="6"/>
  <c r="G384" i="6"/>
  <c r="C384" i="6"/>
  <c r="G383" i="6"/>
  <c r="C383" i="6"/>
  <c r="G382" i="6"/>
  <c r="C382" i="6"/>
  <c r="G381" i="6"/>
  <c r="C381" i="6"/>
  <c r="G380" i="6"/>
  <c r="C380" i="6"/>
  <c r="G379" i="6"/>
  <c r="C379" i="6"/>
  <c r="G378" i="6"/>
  <c r="C378" i="6"/>
  <c r="G377" i="6"/>
  <c r="C377" i="6"/>
  <c r="G376" i="6"/>
  <c r="C376" i="6"/>
  <c r="G375" i="6"/>
  <c r="C375" i="6"/>
  <c r="G374" i="6"/>
  <c r="C374" i="6"/>
  <c r="G373" i="6"/>
  <c r="C373" i="6"/>
  <c r="G372" i="6"/>
  <c r="C372" i="6"/>
  <c r="G371" i="6"/>
  <c r="C371" i="6"/>
  <c r="G370" i="6"/>
  <c r="C370" i="6"/>
  <c r="G369" i="6"/>
  <c r="C369" i="6"/>
  <c r="G368" i="6"/>
  <c r="C368" i="6"/>
  <c r="G367" i="6"/>
  <c r="C367" i="6"/>
  <c r="G366" i="6"/>
  <c r="C366" i="6"/>
  <c r="G365" i="6"/>
  <c r="C365" i="6"/>
  <c r="G364" i="6"/>
  <c r="C364" i="6"/>
  <c r="G363" i="6"/>
  <c r="C363" i="6"/>
  <c r="G362" i="6"/>
  <c r="C362" i="6"/>
  <c r="G361" i="6"/>
  <c r="C361" i="6"/>
  <c r="G360" i="6"/>
  <c r="C360" i="6"/>
  <c r="G359" i="6"/>
  <c r="C359" i="6"/>
  <c r="G358" i="6"/>
  <c r="C358" i="6"/>
  <c r="G357" i="6"/>
  <c r="C357" i="6"/>
  <c r="G356" i="6"/>
  <c r="C356" i="6"/>
  <c r="G355" i="6"/>
  <c r="C355" i="6"/>
  <c r="G354" i="6"/>
  <c r="C354" i="6"/>
  <c r="G353" i="6"/>
  <c r="C353" i="6"/>
  <c r="G352" i="6"/>
  <c r="C352" i="6"/>
  <c r="G351" i="6"/>
  <c r="C351" i="6"/>
  <c r="G350" i="6"/>
  <c r="C350" i="6"/>
  <c r="G349" i="6"/>
  <c r="C349" i="6"/>
  <c r="G348" i="6"/>
  <c r="C348" i="6"/>
  <c r="G347" i="6"/>
  <c r="C347" i="6"/>
  <c r="G346" i="6"/>
  <c r="C346" i="6"/>
  <c r="G345" i="6"/>
  <c r="C345" i="6"/>
  <c r="G344" i="6"/>
  <c r="C344" i="6"/>
  <c r="G343" i="6"/>
  <c r="C343" i="6"/>
  <c r="G342" i="6"/>
  <c r="C342" i="6"/>
  <c r="G341" i="6"/>
  <c r="C341" i="6"/>
  <c r="G340" i="6"/>
  <c r="C340" i="6"/>
  <c r="G339" i="6"/>
  <c r="C339" i="6"/>
  <c r="G338" i="6"/>
  <c r="C338" i="6"/>
  <c r="G337" i="6"/>
  <c r="C337" i="6"/>
  <c r="G336" i="6"/>
  <c r="C336" i="6"/>
  <c r="G335" i="6"/>
  <c r="C335" i="6"/>
  <c r="G334" i="6"/>
  <c r="C334" i="6"/>
  <c r="G333" i="6"/>
  <c r="C333" i="6"/>
  <c r="G332" i="6"/>
  <c r="C332" i="6"/>
  <c r="G331" i="6"/>
  <c r="C331" i="6"/>
  <c r="G330" i="6"/>
  <c r="C330" i="6"/>
  <c r="G329" i="6"/>
  <c r="C329" i="6"/>
  <c r="G328" i="6"/>
  <c r="C328" i="6"/>
  <c r="G327" i="6"/>
  <c r="C327" i="6"/>
  <c r="G326" i="6"/>
  <c r="C326" i="6"/>
  <c r="G325" i="6"/>
  <c r="C325" i="6"/>
  <c r="G324" i="6"/>
  <c r="C324" i="6"/>
  <c r="G323" i="6"/>
  <c r="C323" i="6"/>
  <c r="G322" i="6"/>
  <c r="C322" i="6"/>
  <c r="G321" i="6"/>
  <c r="C321" i="6"/>
  <c r="G320" i="6"/>
  <c r="C320" i="6"/>
  <c r="G319" i="6"/>
  <c r="C319" i="6"/>
  <c r="G318" i="6"/>
  <c r="C318" i="6"/>
  <c r="G317" i="6"/>
  <c r="C317" i="6"/>
  <c r="G316" i="6"/>
  <c r="C316" i="6"/>
  <c r="G315" i="6"/>
  <c r="C315" i="6"/>
  <c r="G314" i="6"/>
  <c r="C314" i="6"/>
  <c r="G313" i="6"/>
  <c r="C313" i="6"/>
  <c r="G312" i="6"/>
  <c r="C312" i="6"/>
  <c r="G311" i="6"/>
  <c r="C311" i="6"/>
  <c r="G310" i="6"/>
  <c r="C310" i="6"/>
  <c r="G309" i="6"/>
  <c r="C309" i="6"/>
  <c r="G308" i="6"/>
  <c r="C308" i="6"/>
  <c r="G307" i="6"/>
  <c r="C307" i="6"/>
  <c r="G306" i="6"/>
  <c r="C306" i="6"/>
  <c r="G305" i="6"/>
  <c r="C305" i="6"/>
  <c r="G304" i="6"/>
  <c r="C304" i="6"/>
  <c r="G303" i="6"/>
  <c r="C303" i="6"/>
  <c r="G302" i="6"/>
  <c r="C302" i="6"/>
  <c r="G301" i="6"/>
  <c r="C301" i="6"/>
  <c r="G300" i="6"/>
  <c r="C300" i="6"/>
  <c r="G299" i="6"/>
  <c r="C299" i="6"/>
  <c r="G298" i="6"/>
  <c r="C298" i="6"/>
  <c r="G297" i="6"/>
  <c r="C297" i="6"/>
  <c r="G296" i="6"/>
  <c r="C296" i="6"/>
  <c r="G295" i="6"/>
  <c r="C295" i="6"/>
  <c r="G294" i="6"/>
  <c r="C294" i="6"/>
  <c r="G293" i="6"/>
  <c r="C293" i="6"/>
  <c r="G292" i="6"/>
  <c r="C292" i="6"/>
  <c r="G291" i="6"/>
  <c r="C291" i="6"/>
  <c r="G290" i="6"/>
  <c r="C290" i="6"/>
  <c r="G289" i="6"/>
  <c r="C289" i="6"/>
  <c r="G288" i="6"/>
  <c r="C288" i="6"/>
  <c r="G287" i="6"/>
  <c r="C287" i="6"/>
  <c r="G286" i="6"/>
  <c r="C286" i="6"/>
  <c r="G285" i="6"/>
  <c r="C285" i="6"/>
  <c r="G284" i="6"/>
  <c r="C284" i="6"/>
  <c r="G283" i="6"/>
  <c r="C283" i="6"/>
  <c r="G282" i="6"/>
  <c r="C282" i="6"/>
  <c r="G281" i="6"/>
  <c r="C281" i="6"/>
  <c r="G280" i="6"/>
  <c r="C280" i="6"/>
  <c r="G279" i="6"/>
  <c r="C279" i="6"/>
  <c r="G278" i="6"/>
  <c r="C278" i="6"/>
  <c r="G277" i="6"/>
  <c r="C277" i="6"/>
  <c r="G276" i="6"/>
  <c r="C276" i="6"/>
  <c r="G275" i="6"/>
  <c r="C275" i="6"/>
  <c r="G274" i="6"/>
  <c r="C274" i="6"/>
  <c r="G273" i="6"/>
  <c r="C273" i="6"/>
  <c r="G272" i="6"/>
  <c r="C272" i="6"/>
  <c r="G271" i="6"/>
  <c r="C271" i="6"/>
  <c r="G270" i="6"/>
  <c r="C270" i="6"/>
  <c r="G269" i="6"/>
  <c r="C269" i="6"/>
  <c r="G268" i="6"/>
  <c r="C268" i="6"/>
  <c r="G267" i="6"/>
  <c r="C267" i="6"/>
  <c r="G266" i="6"/>
  <c r="C266" i="6"/>
  <c r="G265" i="6"/>
  <c r="C265" i="6"/>
  <c r="G264" i="6"/>
  <c r="C264" i="6"/>
  <c r="G263" i="6"/>
  <c r="C263" i="6"/>
  <c r="G262" i="6"/>
  <c r="C262" i="6"/>
  <c r="G261" i="6"/>
  <c r="C261" i="6"/>
  <c r="G260" i="6"/>
  <c r="C260" i="6"/>
  <c r="G259" i="6"/>
  <c r="C259" i="6"/>
  <c r="G258" i="6"/>
  <c r="C258" i="6"/>
  <c r="G257" i="6"/>
  <c r="C257" i="6"/>
  <c r="G256" i="6"/>
  <c r="C256" i="6"/>
  <c r="G255" i="6"/>
  <c r="C255" i="6"/>
  <c r="G254" i="6"/>
  <c r="C254" i="6"/>
  <c r="G253" i="6"/>
  <c r="C253" i="6"/>
  <c r="G252" i="6"/>
  <c r="C252" i="6"/>
  <c r="G251" i="6"/>
  <c r="C251" i="6"/>
  <c r="G250" i="6"/>
  <c r="C250" i="6"/>
  <c r="G249" i="6"/>
  <c r="C249" i="6"/>
  <c r="G248" i="6"/>
  <c r="C248" i="6"/>
  <c r="G247" i="6"/>
  <c r="C247" i="6"/>
  <c r="G246" i="6"/>
  <c r="C246" i="6"/>
  <c r="G245" i="6"/>
  <c r="C245" i="6"/>
  <c r="G244" i="6"/>
  <c r="C244" i="6"/>
  <c r="G243" i="6"/>
  <c r="C243" i="6"/>
  <c r="G242" i="6"/>
  <c r="C242" i="6"/>
  <c r="G241" i="6"/>
  <c r="C241" i="6"/>
  <c r="G240" i="6"/>
  <c r="C240" i="6"/>
  <c r="G239" i="6"/>
  <c r="C239" i="6"/>
  <c r="G238" i="6"/>
  <c r="C238" i="6"/>
  <c r="G237" i="6"/>
  <c r="C237" i="6"/>
  <c r="G236" i="6"/>
  <c r="C236" i="6"/>
  <c r="G235" i="6"/>
  <c r="C235" i="6"/>
  <c r="G234" i="6"/>
  <c r="C234" i="6"/>
  <c r="G233" i="6"/>
  <c r="C233" i="6"/>
  <c r="G232" i="6"/>
  <c r="C232" i="6"/>
  <c r="G231" i="6"/>
  <c r="C231" i="6"/>
  <c r="G230" i="6"/>
  <c r="C230" i="6"/>
  <c r="G229" i="6"/>
  <c r="C229" i="6"/>
  <c r="G228" i="6"/>
  <c r="C228" i="6"/>
  <c r="G227" i="6"/>
  <c r="C227" i="6"/>
  <c r="G226" i="6"/>
  <c r="C226" i="6"/>
  <c r="G225" i="6"/>
  <c r="C225" i="6"/>
  <c r="G224" i="6"/>
  <c r="C224" i="6"/>
  <c r="G223" i="6"/>
  <c r="C223" i="6"/>
  <c r="G222" i="6"/>
  <c r="C222" i="6"/>
  <c r="G221" i="6"/>
  <c r="C221" i="6"/>
  <c r="G220" i="6"/>
  <c r="C220" i="6"/>
  <c r="G219" i="6"/>
  <c r="C219" i="6"/>
  <c r="G218" i="6"/>
  <c r="C218" i="6"/>
  <c r="G217" i="6"/>
  <c r="C217" i="6"/>
  <c r="G216" i="6"/>
  <c r="C216" i="6"/>
  <c r="G215" i="6"/>
  <c r="C215" i="6"/>
  <c r="G214" i="6"/>
  <c r="C214" i="6"/>
  <c r="G213" i="6"/>
  <c r="C213" i="6"/>
  <c r="G212" i="6"/>
  <c r="C212" i="6"/>
  <c r="G211" i="6"/>
  <c r="C211" i="6"/>
  <c r="G210" i="6"/>
  <c r="C210" i="6"/>
  <c r="G209" i="6"/>
  <c r="C209" i="6"/>
  <c r="G208" i="6"/>
  <c r="C208" i="6"/>
  <c r="G207" i="6"/>
  <c r="C207" i="6"/>
  <c r="G206" i="6"/>
  <c r="C206" i="6"/>
  <c r="G205" i="6"/>
  <c r="C205" i="6"/>
  <c r="G204" i="6"/>
  <c r="C204" i="6"/>
  <c r="G203" i="6"/>
  <c r="C203" i="6"/>
  <c r="G202" i="6"/>
  <c r="C202" i="6"/>
  <c r="G201" i="6"/>
  <c r="C201" i="6"/>
  <c r="G200" i="6"/>
  <c r="C200" i="6"/>
  <c r="G199" i="6"/>
  <c r="C199" i="6"/>
  <c r="G198" i="6"/>
  <c r="C198" i="6"/>
  <c r="G197" i="6"/>
  <c r="C197" i="6"/>
  <c r="G196" i="6"/>
  <c r="C196" i="6"/>
  <c r="G195" i="6"/>
  <c r="C195" i="6"/>
  <c r="G194" i="6"/>
  <c r="C194" i="6"/>
  <c r="G193" i="6"/>
  <c r="C193" i="6"/>
  <c r="G192" i="6"/>
  <c r="C192" i="6"/>
  <c r="G191" i="6"/>
  <c r="C191" i="6"/>
  <c r="G190" i="6"/>
  <c r="C190" i="6"/>
  <c r="G189" i="6"/>
  <c r="C189" i="6"/>
  <c r="G188" i="6"/>
  <c r="C188" i="6"/>
  <c r="G187" i="6"/>
  <c r="C187" i="6"/>
  <c r="G186" i="6"/>
  <c r="C186" i="6"/>
  <c r="G185" i="6"/>
  <c r="C185" i="6"/>
  <c r="G184" i="6"/>
  <c r="C184" i="6"/>
  <c r="G183" i="6"/>
  <c r="C183" i="6"/>
  <c r="G182" i="6"/>
  <c r="C182" i="6"/>
  <c r="G181" i="6"/>
  <c r="C181" i="6"/>
  <c r="G180" i="6"/>
  <c r="C180" i="6"/>
  <c r="G179" i="6"/>
  <c r="C179" i="6"/>
  <c r="G178" i="6"/>
  <c r="C178" i="6"/>
  <c r="G177" i="6"/>
  <c r="C177" i="6"/>
  <c r="G176" i="6"/>
  <c r="C176" i="6"/>
  <c r="G175" i="6"/>
  <c r="C175" i="6"/>
  <c r="G174" i="6"/>
  <c r="C174" i="6"/>
  <c r="G173" i="6"/>
  <c r="C173" i="6"/>
  <c r="G172" i="6"/>
  <c r="C172" i="6"/>
  <c r="G171" i="6"/>
  <c r="C171" i="6"/>
  <c r="G170" i="6"/>
  <c r="C170" i="6"/>
  <c r="G169" i="6"/>
  <c r="C169" i="6"/>
  <c r="G168" i="6"/>
  <c r="C168" i="6"/>
  <c r="G167" i="6"/>
  <c r="C167" i="6"/>
  <c r="G166" i="6"/>
  <c r="C166" i="6"/>
  <c r="G165" i="6"/>
  <c r="C165" i="6"/>
  <c r="G164" i="6"/>
  <c r="C164" i="6"/>
  <c r="G163" i="6"/>
  <c r="C163" i="6"/>
  <c r="G162" i="6"/>
  <c r="C162" i="6"/>
  <c r="G161" i="6"/>
  <c r="C161" i="6"/>
  <c r="G160" i="6"/>
  <c r="C160" i="6"/>
  <c r="G159" i="6"/>
  <c r="C159" i="6"/>
  <c r="G158" i="6"/>
  <c r="C158" i="6"/>
  <c r="G157" i="6"/>
  <c r="C157" i="6"/>
  <c r="G156" i="6"/>
  <c r="C156" i="6"/>
  <c r="G155" i="6"/>
  <c r="C155" i="6"/>
  <c r="G154" i="6"/>
  <c r="C154" i="6"/>
  <c r="G153" i="6"/>
  <c r="C153" i="6"/>
  <c r="G152" i="6"/>
  <c r="C152" i="6"/>
  <c r="G151" i="6"/>
  <c r="C151" i="6"/>
  <c r="G150" i="6"/>
  <c r="C150" i="6"/>
  <c r="G149" i="6"/>
  <c r="C149" i="6"/>
  <c r="G148" i="6"/>
  <c r="C148" i="6"/>
  <c r="G147" i="6"/>
  <c r="C147" i="6"/>
  <c r="G146" i="6"/>
  <c r="C146" i="6"/>
  <c r="G145" i="6"/>
  <c r="C145" i="6"/>
  <c r="G144" i="6"/>
  <c r="C144" i="6"/>
  <c r="G143" i="6"/>
  <c r="C143" i="6"/>
  <c r="G142" i="6"/>
  <c r="C142" i="6"/>
  <c r="G141" i="6"/>
  <c r="C141" i="6"/>
  <c r="G140" i="6"/>
  <c r="C140" i="6"/>
  <c r="G139" i="6"/>
  <c r="C139" i="6"/>
  <c r="G138" i="6"/>
  <c r="C138" i="6"/>
  <c r="G137" i="6"/>
  <c r="C137" i="6"/>
  <c r="G136" i="6"/>
  <c r="C136" i="6"/>
  <c r="G135" i="6"/>
  <c r="C135" i="6"/>
  <c r="G134" i="6"/>
  <c r="C134" i="6"/>
  <c r="G133" i="6"/>
  <c r="C133" i="6"/>
  <c r="G132" i="6"/>
  <c r="C132" i="6"/>
  <c r="G131" i="6"/>
  <c r="C131" i="6"/>
  <c r="G130" i="6"/>
  <c r="C130" i="6"/>
  <c r="G129" i="6"/>
  <c r="C129" i="6"/>
  <c r="G128" i="6"/>
  <c r="C128" i="6"/>
  <c r="G127" i="6"/>
  <c r="C127" i="6"/>
  <c r="G126" i="6"/>
  <c r="C126" i="6"/>
  <c r="G125" i="6"/>
  <c r="C125" i="6"/>
  <c r="G124" i="6"/>
  <c r="C124" i="6"/>
  <c r="G123" i="6"/>
  <c r="C123" i="6"/>
  <c r="G122" i="6"/>
  <c r="C122" i="6"/>
  <c r="G121" i="6"/>
  <c r="C121" i="6"/>
  <c r="G120" i="6"/>
  <c r="C120" i="6"/>
  <c r="G119" i="6"/>
  <c r="C119" i="6"/>
  <c r="G118" i="6"/>
  <c r="C118" i="6"/>
  <c r="G117" i="6"/>
  <c r="C117" i="6"/>
  <c r="G116" i="6"/>
  <c r="C116" i="6"/>
  <c r="G115" i="6"/>
  <c r="C115" i="6"/>
  <c r="G114" i="6"/>
  <c r="C114" i="6"/>
  <c r="G113" i="6"/>
  <c r="C113" i="6"/>
  <c r="G112" i="6"/>
  <c r="C112" i="6"/>
  <c r="G111" i="6"/>
  <c r="C111" i="6"/>
  <c r="G110" i="6"/>
  <c r="C110" i="6"/>
  <c r="G109" i="6"/>
  <c r="C109" i="6"/>
  <c r="G108" i="6"/>
  <c r="C108" i="6"/>
  <c r="G107" i="6"/>
  <c r="C107" i="6"/>
  <c r="G106" i="6"/>
  <c r="C106" i="6"/>
  <c r="G105" i="6"/>
  <c r="C105" i="6"/>
  <c r="G104" i="6"/>
  <c r="C104" i="6"/>
  <c r="G103" i="6"/>
  <c r="C103" i="6"/>
  <c r="G102" i="6"/>
  <c r="C102" i="6"/>
  <c r="G101" i="6"/>
  <c r="C101" i="6"/>
  <c r="G100" i="6"/>
  <c r="C100" i="6"/>
  <c r="G99" i="6"/>
  <c r="C99" i="6"/>
  <c r="G98" i="6"/>
  <c r="C98" i="6"/>
  <c r="G97" i="6"/>
  <c r="C97" i="6"/>
  <c r="G96" i="6"/>
  <c r="C96" i="6"/>
  <c r="G95" i="6"/>
  <c r="C95" i="6"/>
  <c r="G94" i="6"/>
  <c r="C94" i="6"/>
  <c r="G93" i="6"/>
  <c r="C93" i="6"/>
  <c r="G92" i="6"/>
  <c r="C92" i="6"/>
  <c r="G91" i="6"/>
  <c r="C91" i="6"/>
  <c r="G90" i="6"/>
  <c r="C90" i="6"/>
  <c r="G89" i="6"/>
  <c r="C89" i="6"/>
  <c r="G88" i="6"/>
  <c r="C88" i="6"/>
  <c r="G87" i="6"/>
  <c r="C87" i="6"/>
  <c r="G86" i="6"/>
  <c r="C86" i="6"/>
  <c r="G85" i="6"/>
  <c r="C85" i="6"/>
  <c r="G84" i="6"/>
  <c r="C84" i="6"/>
  <c r="G83" i="6"/>
  <c r="C83" i="6"/>
  <c r="G82" i="6"/>
  <c r="C82" i="6"/>
  <c r="G81" i="6"/>
  <c r="C81" i="6"/>
  <c r="G80" i="6"/>
  <c r="C80" i="6"/>
  <c r="G79" i="6"/>
  <c r="C79" i="6"/>
  <c r="G78" i="6"/>
  <c r="C78" i="6"/>
  <c r="G77" i="6"/>
  <c r="C77" i="6"/>
  <c r="G76" i="6"/>
  <c r="C76" i="6"/>
  <c r="G75" i="6"/>
  <c r="C75" i="6"/>
  <c r="G74" i="6"/>
  <c r="C74" i="6"/>
  <c r="G73" i="6"/>
  <c r="C73" i="6"/>
  <c r="G72" i="6"/>
  <c r="C72" i="6"/>
  <c r="G71" i="6"/>
  <c r="C71" i="6"/>
  <c r="G70" i="6"/>
  <c r="C70" i="6"/>
  <c r="G69" i="6"/>
  <c r="C69" i="6"/>
  <c r="G68" i="6"/>
  <c r="C68" i="6"/>
  <c r="G67" i="6"/>
  <c r="C67" i="6"/>
  <c r="G66" i="6"/>
  <c r="C66" i="6"/>
  <c r="G65" i="6"/>
  <c r="C65" i="6"/>
  <c r="G64" i="6"/>
  <c r="C64" i="6"/>
  <c r="G63" i="6"/>
  <c r="C63" i="6"/>
  <c r="G62" i="6"/>
  <c r="C62" i="6"/>
  <c r="G61" i="6"/>
  <c r="C61" i="6"/>
  <c r="G60" i="6"/>
  <c r="C60" i="6"/>
  <c r="G59" i="6"/>
  <c r="C59" i="6"/>
  <c r="G58" i="6"/>
  <c r="C58" i="6"/>
  <c r="G57" i="6"/>
  <c r="C57" i="6"/>
  <c r="G56" i="6"/>
  <c r="C56" i="6"/>
  <c r="G55" i="6"/>
  <c r="C55" i="6"/>
  <c r="G54" i="6"/>
  <c r="C54" i="6"/>
  <c r="G53" i="6"/>
  <c r="C53" i="6"/>
  <c r="G52" i="6"/>
  <c r="C52" i="6"/>
  <c r="G51" i="6"/>
  <c r="C51" i="6"/>
  <c r="G50" i="6"/>
  <c r="C50" i="6"/>
  <c r="G49" i="6"/>
  <c r="C49" i="6"/>
  <c r="G48" i="6"/>
  <c r="C48" i="6"/>
  <c r="G47" i="6"/>
  <c r="C47" i="6"/>
  <c r="G46" i="6"/>
  <c r="C46" i="6"/>
  <c r="G45" i="6"/>
  <c r="C45" i="6"/>
  <c r="G44" i="6"/>
  <c r="C44" i="6"/>
  <c r="G43" i="6"/>
  <c r="C43" i="6"/>
  <c r="G42" i="6"/>
  <c r="C42" i="6"/>
  <c r="G41" i="6"/>
  <c r="C41" i="6"/>
  <c r="G40" i="6"/>
  <c r="C40" i="6"/>
  <c r="G39" i="6"/>
  <c r="C39" i="6"/>
  <c r="G38" i="6"/>
  <c r="C38" i="6"/>
  <c r="G37" i="6"/>
  <c r="C37" i="6"/>
  <c r="G36" i="6"/>
  <c r="C36" i="6"/>
  <c r="G35" i="6"/>
  <c r="C35" i="6"/>
  <c r="G34" i="6"/>
  <c r="C34" i="6"/>
  <c r="G33" i="6"/>
  <c r="C33" i="6"/>
  <c r="G32" i="6"/>
  <c r="C32" i="6"/>
  <c r="G31" i="6"/>
  <c r="C31" i="6"/>
  <c r="G30" i="6"/>
  <c r="C30" i="6"/>
  <c r="G29" i="6"/>
  <c r="C29" i="6"/>
  <c r="G28" i="6"/>
  <c r="C28" i="6"/>
  <c r="G27" i="6"/>
  <c r="C27" i="6"/>
  <c r="G26" i="6"/>
  <c r="C26" i="6"/>
  <c r="G25" i="6"/>
  <c r="C25" i="6"/>
  <c r="G24" i="6"/>
  <c r="C24" i="6"/>
  <c r="G23" i="6"/>
  <c r="C23" i="6"/>
  <c r="G22" i="6"/>
  <c r="C22" i="6"/>
  <c r="G21" i="6"/>
  <c r="C21" i="6"/>
  <c r="G20" i="6"/>
  <c r="C20" i="6"/>
  <c r="G19" i="6"/>
  <c r="C19" i="6"/>
  <c r="G18" i="6"/>
  <c r="C18" i="6"/>
  <c r="G17" i="6"/>
  <c r="C17" i="6"/>
  <c r="G16" i="6"/>
  <c r="C16" i="6"/>
  <c r="G15" i="6"/>
  <c r="C15" i="6"/>
  <c r="G14" i="6"/>
  <c r="C14" i="6"/>
  <c r="G13" i="6"/>
  <c r="C13" i="6"/>
  <c r="G12" i="6"/>
  <c r="C12" i="6"/>
  <c r="G11" i="6"/>
  <c r="C11" i="6"/>
  <c r="G10" i="6"/>
  <c r="C10" i="6"/>
  <c r="G9" i="6"/>
  <c r="C9" i="6"/>
  <c r="G8" i="6"/>
  <c r="C8" i="6"/>
  <c r="G7" i="6"/>
  <c r="C7" i="6"/>
  <c r="G6" i="6"/>
  <c r="C6" i="6"/>
  <c r="G5" i="6"/>
  <c r="C5" i="6"/>
  <c r="G4" i="6"/>
  <c r="C4" i="6"/>
  <c r="G3" i="6"/>
  <c r="E3" i="6"/>
  <c r="F3" i="6" s="1"/>
  <c r="C3" i="6"/>
  <c r="L2" i="6"/>
  <c r="H2" i="6"/>
  <c r="G2" i="6"/>
  <c r="F2" i="6"/>
  <c r="C2" i="6"/>
  <c r="K2" i="6" s="1"/>
  <c r="I30" i="3"/>
  <c r="H30" i="3"/>
  <c r="G30" i="3"/>
  <c r="F30" i="3"/>
  <c r="E30" i="3"/>
  <c r="D30" i="3"/>
  <c r="C30" i="3"/>
  <c r="L3" i="6" l="1"/>
  <c r="M3" i="6"/>
  <c r="J3" i="6"/>
  <c r="I3" i="6"/>
  <c r="M2" i="6"/>
  <c r="J2" i="6"/>
  <c r="K3" i="6"/>
  <c r="I2" i="6"/>
  <c r="D3" i="6"/>
  <c r="D4" i="6" s="1"/>
  <c r="D5" i="6" s="1"/>
  <c r="D6" i="6" s="1"/>
  <c r="D7" i="6" s="1"/>
  <c r="D8" i="6" s="1"/>
  <c r="D9" i="6" s="1"/>
  <c r="D10" i="6" s="1"/>
  <c r="D11" i="6" s="1"/>
  <c r="D12" i="6" s="1"/>
  <c r="D13" i="6" s="1"/>
  <c r="D14" i="6" s="1"/>
  <c r="D15" i="6" s="1"/>
  <c r="D16" i="6" s="1"/>
  <c r="D17" i="6" s="1"/>
  <c r="D18" i="6" s="1"/>
  <c r="D19" i="6" s="1"/>
  <c r="D20" i="6" s="1"/>
  <c r="D21" i="6" s="1"/>
  <c r="D22" i="6" s="1"/>
  <c r="D23" i="6" s="1"/>
  <c r="D24" i="6" s="1"/>
  <c r="D25" i="6" s="1"/>
  <c r="D26" i="6" s="1"/>
  <c r="D27" i="6" s="1"/>
  <c r="D28" i="6" s="1"/>
  <c r="D29" i="6" s="1"/>
  <c r="D30" i="6" s="1"/>
  <c r="D31" i="6" s="1"/>
  <c r="D32" i="6" s="1"/>
  <c r="D33" i="6" s="1"/>
  <c r="D34" i="6" s="1"/>
  <c r="D35" i="6" s="1"/>
  <c r="D36" i="6" s="1"/>
  <c r="D37" i="6" s="1"/>
  <c r="D38" i="6" s="1"/>
  <c r="D39" i="6" s="1"/>
  <c r="D40" i="6" s="1"/>
  <c r="D41" i="6" s="1"/>
  <c r="D42" i="6" s="1"/>
  <c r="D43" i="6" s="1"/>
  <c r="D44" i="6" s="1"/>
  <c r="D45" i="6" s="1"/>
  <c r="D46" i="6" s="1"/>
  <c r="D47" i="6" s="1"/>
  <c r="D48" i="6" s="1"/>
  <c r="D49" i="6" s="1"/>
  <c r="D50" i="6" s="1"/>
  <c r="D51" i="6" s="1"/>
  <c r="D52" i="6" s="1"/>
  <c r="D53" i="6" s="1"/>
  <c r="D54" i="6" s="1"/>
  <c r="D55" i="6" s="1"/>
  <c r="D56" i="6" s="1"/>
  <c r="D57" i="6" s="1"/>
  <c r="D58" i="6" s="1"/>
  <c r="D59" i="6" s="1"/>
  <c r="D60" i="6" s="1"/>
  <c r="D61" i="6" s="1"/>
  <c r="D62" i="6" s="1"/>
  <c r="D63" i="6" s="1"/>
  <c r="D64" i="6" s="1"/>
  <c r="D65" i="6" s="1"/>
  <c r="D66" i="6" s="1"/>
  <c r="D67" i="6" s="1"/>
  <c r="D68" i="6" s="1"/>
  <c r="D69" i="6" s="1"/>
  <c r="D70" i="6" s="1"/>
  <c r="D71" i="6" s="1"/>
  <c r="D72" i="6" s="1"/>
  <c r="D73" i="6" s="1"/>
  <c r="D74" i="6" s="1"/>
  <c r="D75" i="6" s="1"/>
  <c r="D76" i="6" s="1"/>
  <c r="D77" i="6" s="1"/>
  <c r="D78" i="6" s="1"/>
  <c r="D79" i="6" s="1"/>
  <c r="D80" i="6" s="1"/>
  <c r="D81" i="6" s="1"/>
  <c r="D82" i="6" s="1"/>
  <c r="D83" i="6" s="1"/>
  <c r="D84" i="6" s="1"/>
  <c r="D85" i="6" s="1"/>
  <c r="D86" i="6" s="1"/>
  <c r="D87" i="6" s="1"/>
  <c r="D88" i="6" s="1"/>
  <c r="D89" i="6" s="1"/>
  <c r="D90" i="6" s="1"/>
  <c r="D91" i="6" s="1"/>
  <c r="D92" i="6" s="1"/>
  <c r="D93" i="6" s="1"/>
  <c r="D94" i="6" s="1"/>
  <c r="D95" i="6" s="1"/>
  <c r="D96" i="6" s="1"/>
  <c r="D97" i="6" s="1"/>
  <c r="D98" i="6" s="1"/>
  <c r="D99" i="6" s="1"/>
  <c r="D100" i="6" s="1"/>
  <c r="D101" i="6" s="1"/>
  <c r="D102" i="6" s="1"/>
  <c r="D103" i="6" s="1"/>
  <c r="D104" i="6" s="1"/>
  <c r="D105" i="6" s="1"/>
  <c r="D106" i="6" s="1"/>
  <c r="D107" i="6" s="1"/>
  <c r="D108" i="6" s="1"/>
  <c r="D109" i="6" s="1"/>
  <c r="D110" i="6" s="1"/>
  <c r="D111" i="6" s="1"/>
  <c r="D112" i="6" s="1"/>
  <c r="D113" i="6" s="1"/>
  <c r="D114" i="6" s="1"/>
  <c r="D115" i="6" s="1"/>
  <c r="D116" i="6" s="1"/>
  <c r="D117" i="6" s="1"/>
  <c r="D118" i="6" s="1"/>
  <c r="D119" i="6" s="1"/>
  <c r="D120" i="6" s="1"/>
  <c r="D121" i="6" s="1"/>
  <c r="D122" i="6" s="1"/>
  <c r="D123" i="6" s="1"/>
  <c r="D124" i="6" s="1"/>
  <c r="D125" i="6" s="1"/>
  <c r="D126" i="6" s="1"/>
  <c r="D127" i="6" s="1"/>
  <c r="D128" i="6" s="1"/>
  <c r="D129" i="6" s="1"/>
  <c r="D130" i="6" s="1"/>
  <c r="D131" i="6" s="1"/>
  <c r="D132" i="6" s="1"/>
  <c r="D133" i="6" s="1"/>
  <c r="D134" i="6" s="1"/>
  <c r="D135" i="6" s="1"/>
  <c r="D136" i="6" s="1"/>
  <c r="D137" i="6" s="1"/>
  <c r="D138" i="6" s="1"/>
  <c r="D139" i="6" s="1"/>
  <c r="D140" i="6" s="1"/>
  <c r="D141" i="6" s="1"/>
  <c r="D142" i="6" s="1"/>
  <c r="D143" i="6" s="1"/>
  <c r="D144" i="6" s="1"/>
  <c r="D145" i="6" s="1"/>
  <c r="D146" i="6" s="1"/>
  <c r="D147" i="6" s="1"/>
  <c r="D148" i="6" s="1"/>
  <c r="D149" i="6" s="1"/>
  <c r="D150" i="6" s="1"/>
  <c r="D151" i="6" s="1"/>
  <c r="D152" i="6" s="1"/>
  <c r="D153" i="6" s="1"/>
  <c r="D154" i="6" s="1"/>
  <c r="D155" i="6" s="1"/>
  <c r="D156" i="6" s="1"/>
  <c r="D157" i="6" s="1"/>
  <c r="D158" i="6" s="1"/>
  <c r="D159" i="6" s="1"/>
  <c r="D160" i="6" s="1"/>
  <c r="D161" i="6" s="1"/>
  <c r="D162" i="6" s="1"/>
  <c r="D163" i="6" s="1"/>
  <c r="D164" i="6" s="1"/>
  <c r="D165" i="6" s="1"/>
  <c r="D166" i="6" s="1"/>
  <c r="D167" i="6" s="1"/>
  <c r="D168" i="6" s="1"/>
  <c r="D169" i="6" s="1"/>
  <c r="D170" i="6" s="1"/>
  <c r="D171" i="6" s="1"/>
  <c r="D172" i="6" s="1"/>
  <c r="D173" i="6" s="1"/>
  <c r="D174" i="6" s="1"/>
  <c r="D175" i="6" s="1"/>
  <c r="D176" i="6" s="1"/>
  <c r="D177" i="6" s="1"/>
  <c r="D178" i="6" s="1"/>
  <c r="D179" i="6" s="1"/>
  <c r="D180" i="6" s="1"/>
  <c r="D181" i="6" s="1"/>
  <c r="D182" i="6" s="1"/>
  <c r="D183" i="6" s="1"/>
  <c r="D184" i="6" s="1"/>
  <c r="D185" i="6" s="1"/>
  <c r="D186" i="6" s="1"/>
  <c r="D187" i="6" s="1"/>
  <c r="D188" i="6" s="1"/>
  <c r="D189" i="6" s="1"/>
  <c r="D190" i="6" s="1"/>
  <c r="D191" i="6" s="1"/>
  <c r="D192" i="6" s="1"/>
  <c r="D193" i="6" s="1"/>
  <c r="D194" i="6" s="1"/>
  <c r="D195" i="6" s="1"/>
  <c r="D196" i="6" s="1"/>
  <c r="D197" i="6" s="1"/>
  <c r="D198" i="6" s="1"/>
  <c r="D199" i="6" s="1"/>
  <c r="D200" i="6" s="1"/>
  <c r="D201" i="6" s="1"/>
  <c r="D202" i="6" s="1"/>
  <c r="D203" i="6" s="1"/>
  <c r="D204" i="6" s="1"/>
  <c r="D205" i="6" s="1"/>
  <c r="D206" i="6" s="1"/>
  <c r="D207" i="6" s="1"/>
  <c r="D208" i="6" s="1"/>
  <c r="D209" i="6" s="1"/>
  <c r="D210" i="6" s="1"/>
  <c r="D211" i="6" s="1"/>
  <c r="D212" i="6" s="1"/>
  <c r="D213" i="6" s="1"/>
  <c r="D214" i="6" s="1"/>
  <c r="D215" i="6" s="1"/>
  <c r="D216" i="6" s="1"/>
  <c r="D217" i="6" s="1"/>
  <c r="D218" i="6" s="1"/>
  <c r="D219" i="6" s="1"/>
  <c r="D220" i="6" s="1"/>
  <c r="D221" i="6" s="1"/>
  <c r="D222" i="6" s="1"/>
  <c r="D223" i="6" s="1"/>
  <c r="D224" i="6" s="1"/>
  <c r="D225" i="6" s="1"/>
  <c r="D226" i="6" s="1"/>
  <c r="D227" i="6" s="1"/>
  <c r="D228" i="6" s="1"/>
  <c r="D229" i="6" s="1"/>
  <c r="D230" i="6" s="1"/>
  <c r="D231" i="6" s="1"/>
  <c r="D232" i="6" s="1"/>
  <c r="D233" i="6" s="1"/>
  <c r="D234" i="6" s="1"/>
  <c r="D235" i="6" s="1"/>
  <c r="D236" i="6" s="1"/>
  <c r="D237" i="6" s="1"/>
  <c r="D238" i="6" s="1"/>
  <c r="D239" i="6" s="1"/>
  <c r="D240" i="6" s="1"/>
  <c r="D241" i="6" s="1"/>
  <c r="D242" i="6" s="1"/>
  <c r="D243" i="6" s="1"/>
  <c r="D244" i="6" s="1"/>
  <c r="D245" i="6" s="1"/>
  <c r="D246" i="6" s="1"/>
  <c r="D247" i="6" s="1"/>
  <c r="D248" i="6" s="1"/>
  <c r="D249" i="6" s="1"/>
  <c r="D250" i="6" s="1"/>
  <c r="D251" i="6" s="1"/>
  <c r="D252" i="6" s="1"/>
  <c r="D253" i="6" s="1"/>
  <c r="D254" i="6" s="1"/>
  <c r="D255" i="6" s="1"/>
  <c r="D256" i="6" s="1"/>
  <c r="D257" i="6" s="1"/>
  <c r="D258" i="6" s="1"/>
  <c r="D259" i="6" s="1"/>
  <c r="D260" i="6" s="1"/>
  <c r="D261" i="6" s="1"/>
  <c r="D262" i="6" s="1"/>
  <c r="D263" i="6" s="1"/>
  <c r="D264" i="6" s="1"/>
  <c r="D265" i="6" s="1"/>
  <c r="D266" i="6" s="1"/>
  <c r="D267" i="6" s="1"/>
  <c r="D268" i="6" s="1"/>
  <c r="D269" i="6" s="1"/>
  <c r="D270" i="6" s="1"/>
  <c r="D271" i="6" s="1"/>
  <c r="D272" i="6" s="1"/>
  <c r="D273" i="6" s="1"/>
  <c r="D274" i="6" s="1"/>
  <c r="D275" i="6" s="1"/>
  <c r="D276" i="6" s="1"/>
  <c r="D277" i="6" s="1"/>
  <c r="D278" i="6" s="1"/>
  <c r="D279" i="6" s="1"/>
  <c r="D280" i="6" s="1"/>
  <c r="D281" i="6" s="1"/>
  <c r="D282" i="6" s="1"/>
  <c r="D283" i="6" s="1"/>
  <c r="D284" i="6" s="1"/>
  <c r="D285" i="6" s="1"/>
  <c r="D286" i="6" s="1"/>
  <c r="D287" i="6" s="1"/>
  <c r="D288" i="6" s="1"/>
  <c r="D289" i="6" s="1"/>
  <c r="D290" i="6" s="1"/>
  <c r="D291" i="6" s="1"/>
  <c r="D292" i="6" s="1"/>
  <c r="D293" i="6" s="1"/>
  <c r="D294" i="6" s="1"/>
  <c r="D295" i="6" s="1"/>
  <c r="D296" i="6" s="1"/>
  <c r="D297" i="6" s="1"/>
  <c r="D298" i="6" s="1"/>
  <c r="D299" i="6" s="1"/>
  <c r="D300" i="6" s="1"/>
  <c r="D301" i="6" s="1"/>
  <c r="D302" i="6" s="1"/>
  <c r="D303" i="6" s="1"/>
  <c r="D304" i="6" s="1"/>
  <c r="D305" i="6" s="1"/>
  <c r="D306" i="6" s="1"/>
  <c r="D307" i="6" s="1"/>
  <c r="D308" i="6" s="1"/>
  <c r="D309" i="6" s="1"/>
  <c r="D310" i="6" s="1"/>
  <c r="D311" i="6" s="1"/>
  <c r="D312" i="6" s="1"/>
  <c r="D313" i="6" s="1"/>
  <c r="D314" i="6" s="1"/>
  <c r="D315" i="6" s="1"/>
  <c r="D316" i="6" s="1"/>
  <c r="D317" i="6" s="1"/>
  <c r="D318" i="6" s="1"/>
  <c r="D319" i="6" s="1"/>
  <c r="D320" i="6" s="1"/>
  <c r="D321" i="6" s="1"/>
  <c r="D322" i="6" s="1"/>
  <c r="D323" i="6" s="1"/>
  <c r="D324" i="6" s="1"/>
  <c r="D325" i="6" s="1"/>
  <c r="D326" i="6" s="1"/>
  <c r="D327" i="6" s="1"/>
  <c r="D328" i="6" s="1"/>
  <c r="D329" i="6" s="1"/>
  <c r="D330" i="6" s="1"/>
  <c r="D331" i="6" s="1"/>
  <c r="D332" i="6" s="1"/>
  <c r="D333" i="6" s="1"/>
  <c r="D334" i="6" s="1"/>
  <c r="D335" i="6" s="1"/>
  <c r="D336" i="6" s="1"/>
  <c r="D337" i="6" s="1"/>
  <c r="D338" i="6" s="1"/>
  <c r="D339" i="6" s="1"/>
  <c r="D340" i="6" s="1"/>
  <c r="D341" i="6" s="1"/>
  <c r="D342" i="6" s="1"/>
  <c r="D343" i="6" s="1"/>
  <c r="D344" i="6" s="1"/>
  <c r="D345" i="6" s="1"/>
  <c r="D346" i="6" s="1"/>
  <c r="D347" i="6" s="1"/>
  <c r="D348" i="6" s="1"/>
  <c r="D349" i="6" s="1"/>
  <c r="D350" i="6" s="1"/>
  <c r="D351" i="6" s="1"/>
  <c r="D352" i="6" s="1"/>
  <c r="D353" i="6" s="1"/>
  <c r="D354" i="6" s="1"/>
  <c r="D355" i="6" s="1"/>
  <c r="D356" i="6" s="1"/>
  <c r="D357" i="6" s="1"/>
  <c r="D358" i="6" s="1"/>
  <c r="D359" i="6" s="1"/>
  <c r="D360" i="6" s="1"/>
  <c r="D361" i="6" s="1"/>
  <c r="D362" i="6" s="1"/>
  <c r="D363" i="6" s="1"/>
  <c r="D364" i="6" s="1"/>
  <c r="D365" i="6" s="1"/>
  <c r="D366" i="6" s="1"/>
  <c r="D367" i="6" s="1"/>
  <c r="D368" i="6" s="1"/>
  <c r="D369" i="6" s="1"/>
  <c r="D370" i="6" s="1"/>
  <c r="D371" i="6" s="1"/>
  <c r="D372" i="6" s="1"/>
  <c r="D373" i="6" s="1"/>
  <c r="D374" i="6" s="1"/>
  <c r="D375" i="6" s="1"/>
  <c r="D376" i="6" s="1"/>
  <c r="D377" i="6" s="1"/>
  <c r="D378" i="6" s="1"/>
  <c r="D379" i="6" s="1"/>
  <c r="D380" i="6" s="1"/>
  <c r="D381" i="6" s="1"/>
  <c r="D382" i="6" s="1"/>
  <c r="D383" i="6" s="1"/>
  <c r="D384" i="6" s="1"/>
  <c r="D385" i="6" s="1"/>
  <c r="D386" i="6" s="1"/>
  <c r="D387" i="6" s="1"/>
  <c r="D388" i="6" s="1"/>
  <c r="D389" i="6" s="1"/>
  <c r="D390" i="6" s="1"/>
  <c r="D391" i="6" s="1"/>
  <c r="D392" i="6" s="1"/>
  <c r="D393" i="6" s="1"/>
  <c r="D394" i="6" s="1"/>
  <c r="D395" i="6" s="1"/>
  <c r="D396" i="6" s="1"/>
  <c r="D397" i="6" s="1"/>
  <c r="D398" i="6" s="1"/>
  <c r="D399" i="6" s="1"/>
  <c r="D400" i="6" s="1"/>
  <c r="D401" i="6" s="1"/>
  <c r="D402" i="6" s="1"/>
  <c r="D403" i="6" s="1"/>
  <c r="D404" i="6" s="1"/>
  <c r="D405" i="6" s="1"/>
  <c r="D406" i="6" s="1"/>
  <c r="D407" i="6" s="1"/>
  <c r="D408" i="6" s="1"/>
  <c r="D409" i="6" s="1"/>
  <c r="D410" i="6" s="1"/>
  <c r="D411" i="6" s="1"/>
  <c r="D412" i="6" s="1"/>
  <c r="D413" i="6" s="1"/>
  <c r="D414" i="6" s="1"/>
  <c r="D415" i="6" s="1"/>
  <c r="D416" i="6" s="1"/>
  <c r="D417" i="6" s="1"/>
  <c r="D418" i="6" s="1"/>
  <c r="D419" i="6" s="1"/>
  <c r="D420" i="6" s="1"/>
  <c r="D421" i="6" s="1"/>
  <c r="D422" i="6" s="1"/>
  <c r="D423" i="6" s="1"/>
  <c r="D424" i="6" s="1"/>
  <c r="D425" i="6" s="1"/>
  <c r="D426" i="6" s="1"/>
  <c r="D427" i="6" s="1"/>
  <c r="D428" i="6" s="1"/>
  <c r="D429" i="6" s="1"/>
  <c r="D430" i="6" s="1"/>
  <c r="D431" i="6" s="1"/>
  <c r="D432" i="6" s="1"/>
  <c r="D433" i="6" s="1"/>
  <c r="D434" i="6" s="1"/>
  <c r="D435" i="6" s="1"/>
  <c r="D436" i="6" s="1"/>
  <c r="D437" i="6" s="1"/>
  <c r="D438" i="6" s="1"/>
  <c r="D439" i="6" s="1"/>
  <c r="D440" i="6" s="1"/>
  <c r="D441" i="6" s="1"/>
  <c r="D442" i="6" s="1"/>
  <c r="D443" i="6" s="1"/>
  <c r="D444" i="6" s="1"/>
  <c r="D445" i="6" s="1"/>
  <c r="D446" i="6" s="1"/>
  <c r="D447" i="6" s="1"/>
  <c r="D448" i="6" s="1"/>
  <c r="D449" i="6" s="1"/>
  <c r="D450" i="6" s="1"/>
  <c r="D451" i="6" s="1"/>
  <c r="D452" i="6" s="1"/>
  <c r="D453" i="6" s="1"/>
  <c r="D454" i="6" s="1"/>
  <c r="D455" i="6" s="1"/>
  <c r="D456" i="6" s="1"/>
  <c r="D457" i="6" s="1"/>
  <c r="D458" i="6" s="1"/>
  <c r="D459" i="6" s="1"/>
  <c r="D460" i="6" s="1"/>
  <c r="D461" i="6" s="1"/>
  <c r="D462" i="6" s="1"/>
  <c r="D463" i="6" s="1"/>
  <c r="D464" i="6" s="1"/>
  <c r="D465" i="6" s="1"/>
  <c r="D466" i="6" s="1"/>
  <c r="D467" i="6" s="1"/>
  <c r="D468" i="6" s="1"/>
  <c r="D469" i="6" s="1"/>
  <c r="D470" i="6" s="1"/>
  <c r="D471" i="6" s="1"/>
  <c r="D472" i="6" s="1"/>
  <c r="D473" i="6" s="1"/>
  <c r="D474" i="6" s="1"/>
  <c r="D475" i="6" s="1"/>
  <c r="D476" i="6" s="1"/>
  <c r="D477" i="6" s="1"/>
  <c r="D478" i="6" s="1"/>
  <c r="D479" i="6" s="1"/>
  <c r="D480" i="6" s="1"/>
  <c r="D481" i="6" s="1"/>
  <c r="D482" i="6" s="1"/>
  <c r="D483" i="6" s="1"/>
  <c r="D484" i="6" s="1"/>
  <c r="D485" i="6" s="1"/>
  <c r="D486" i="6" s="1"/>
  <c r="D487" i="6" s="1"/>
  <c r="D488" i="6" s="1"/>
  <c r="D489" i="6" s="1"/>
  <c r="D490" i="6" s="1"/>
  <c r="D491" i="6" s="1"/>
  <c r="D492" i="6" s="1"/>
  <c r="D493" i="6" s="1"/>
  <c r="D494" i="6" s="1"/>
  <c r="D495" i="6" s="1"/>
  <c r="D496" i="6" s="1"/>
  <c r="D497" i="6" s="1"/>
  <c r="D498" i="6" s="1"/>
  <c r="D499" i="6" s="1"/>
  <c r="D500" i="6" s="1"/>
  <c r="D501" i="6" s="1"/>
  <c r="D502" i="6" s="1"/>
  <c r="D503" i="6" s="1"/>
  <c r="D504" i="6" s="1"/>
  <c r="D505" i="6" s="1"/>
  <c r="D506" i="6" s="1"/>
  <c r="D507" i="6" s="1"/>
  <c r="D508" i="6" s="1"/>
  <c r="D509" i="6" s="1"/>
  <c r="D510" i="6" s="1"/>
  <c r="D511" i="6" s="1"/>
  <c r="D512" i="6" s="1"/>
  <c r="D513" i="6" s="1"/>
  <c r="D514" i="6" s="1"/>
  <c r="D515" i="6" s="1"/>
  <c r="D516" i="6" s="1"/>
  <c r="D517" i="6" s="1"/>
  <c r="D518" i="6" s="1"/>
  <c r="D519" i="6" s="1"/>
  <c r="D520" i="6" s="1"/>
  <c r="D521" i="6" s="1"/>
  <c r="D522" i="6" s="1"/>
  <c r="D523" i="6" s="1"/>
  <c r="D524" i="6" s="1"/>
  <c r="D525" i="6" s="1"/>
  <c r="D526" i="6" s="1"/>
  <c r="D527" i="6" s="1"/>
  <c r="D528" i="6" s="1"/>
  <c r="D529" i="6" s="1"/>
  <c r="D530" i="6" s="1"/>
  <c r="D531" i="6" s="1"/>
  <c r="D532" i="6" s="1"/>
  <c r="D533" i="6" s="1"/>
  <c r="D534" i="6" s="1"/>
  <c r="D535" i="6" s="1"/>
  <c r="D536" i="6" s="1"/>
  <c r="D537" i="6" s="1"/>
  <c r="D538" i="6" s="1"/>
  <c r="D539" i="6" s="1"/>
  <c r="D540" i="6" s="1"/>
  <c r="D541" i="6" s="1"/>
  <c r="D542" i="6" s="1"/>
  <c r="D543" i="6" s="1"/>
  <c r="D544" i="6" s="1"/>
  <c r="D545" i="6" s="1"/>
  <c r="D546" i="6" s="1"/>
  <c r="D547" i="6" s="1"/>
  <c r="D548" i="6" s="1"/>
  <c r="D549" i="6" s="1"/>
  <c r="D550" i="6" s="1"/>
  <c r="D551" i="6" s="1"/>
  <c r="D552" i="6" s="1"/>
  <c r="D553" i="6" s="1"/>
  <c r="D554" i="6" s="1"/>
  <c r="D555" i="6" s="1"/>
  <c r="D556" i="6" s="1"/>
  <c r="D557" i="6" s="1"/>
  <c r="D558" i="6" s="1"/>
  <c r="D559" i="6" s="1"/>
  <c r="D560" i="6" s="1"/>
  <c r="D561" i="6" s="1"/>
  <c r="D562" i="6" s="1"/>
  <c r="D563" i="6" s="1"/>
  <c r="D564" i="6" s="1"/>
  <c r="D565" i="6" s="1"/>
  <c r="D566" i="6" s="1"/>
  <c r="D567" i="6" s="1"/>
  <c r="D568" i="6" s="1"/>
  <c r="D569" i="6" s="1"/>
  <c r="D570" i="6" s="1"/>
  <c r="D571" i="6" s="1"/>
  <c r="D572" i="6" s="1"/>
  <c r="D573" i="6" s="1"/>
  <c r="D574" i="6" s="1"/>
  <c r="D575" i="6" s="1"/>
  <c r="D576" i="6" s="1"/>
  <c r="D577" i="6" s="1"/>
  <c r="D578" i="6" s="1"/>
  <c r="D579" i="6" s="1"/>
  <c r="D580" i="6" s="1"/>
  <c r="D581" i="6" s="1"/>
  <c r="D582" i="6" s="1"/>
  <c r="D583" i="6" s="1"/>
  <c r="D584" i="6" s="1"/>
  <c r="D585" i="6" s="1"/>
  <c r="D586" i="6" s="1"/>
  <c r="D587" i="6" s="1"/>
  <c r="D588" i="6" s="1"/>
  <c r="D589" i="6" s="1"/>
  <c r="D590" i="6" s="1"/>
  <c r="D591" i="6" s="1"/>
  <c r="D592" i="6" s="1"/>
  <c r="D593" i="6" s="1"/>
  <c r="D594" i="6" s="1"/>
  <c r="D595" i="6" s="1"/>
  <c r="D596" i="6" s="1"/>
  <c r="D597" i="6" s="1"/>
  <c r="D598" i="6" s="1"/>
  <c r="D599" i="6" s="1"/>
  <c r="D600" i="6" s="1"/>
  <c r="D601" i="6" s="1"/>
  <c r="D602" i="6" s="1"/>
  <c r="D603" i="6" s="1"/>
  <c r="D604" i="6" s="1"/>
  <c r="D605" i="6" s="1"/>
  <c r="D606" i="6" s="1"/>
  <c r="D607" i="6" s="1"/>
  <c r="D608" i="6" s="1"/>
  <c r="D609" i="6" s="1"/>
  <c r="D610" i="6" s="1"/>
  <c r="D611" i="6" s="1"/>
  <c r="D612" i="6" s="1"/>
  <c r="D613" i="6" s="1"/>
  <c r="D614" i="6" s="1"/>
  <c r="D615" i="6" s="1"/>
  <c r="D616" i="6" s="1"/>
  <c r="D617" i="6" s="1"/>
  <c r="D618" i="6" s="1"/>
  <c r="D619" i="6" s="1"/>
  <c r="D620" i="6" s="1"/>
  <c r="D621" i="6" s="1"/>
  <c r="D622" i="6" s="1"/>
  <c r="D623" i="6" s="1"/>
  <c r="D624" i="6" s="1"/>
  <c r="D625" i="6" s="1"/>
  <c r="D626" i="6" s="1"/>
  <c r="D627" i="6" s="1"/>
  <c r="D628" i="6" s="1"/>
  <c r="D629" i="6" s="1"/>
  <c r="D630" i="6" s="1"/>
  <c r="D631" i="6" s="1"/>
  <c r="D632" i="6" s="1"/>
  <c r="D633" i="6" s="1"/>
  <c r="D634" i="6" s="1"/>
  <c r="D635" i="6" s="1"/>
  <c r="D636" i="6" s="1"/>
  <c r="D637" i="6" s="1"/>
  <c r="D638" i="6" s="1"/>
  <c r="D639" i="6" s="1"/>
  <c r="D640" i="6" s="1"/>
  <c r="D641" i="6" s="1"/>
  <c r="D642" i="6" s="1"/>
  <c r="D643" i="6" s="1"/>
  <c r="D644" i="6" s="1"/>
  <c r="D645" i="6" s="1"/>
  <c r="D646" i="6" s="1"/>
  <c r="D647" i="6" s="1"/>
  <c r="D648" i="6" s="1"/>
  <c r="D649" i="6" s="1"/>
  <c r="D650" i="6" s="1"/>
  <c r="D651" i="6" s="1"/>
  <c r="D652" i="6" s="1"/>
  <c r="D653" i="6" s="1"/>
  <c r="D654" i="6" s="1"/>
  <c r="D655" i="6" s="1"/>
  <c r="D656" i="6" s="1"/>
  <c r="D657" i="6" s="1"/>
  <c r="D658" i="6" s="1"/>
  <c r="D659" i="6" s="1"/>
  <c r="D660" i="6" s="1"/>
  <c r="D661" i="6" s="1"/>
  <c r="D662" i="6" s="1"/>
  <c r="D663" i="6" s="1"/>
  <c r="D664" i="6" s="1"/>
  <c r="D665" i="6" s="1"/>
  <c r="D666" i="6" s="1"/>
  <c r="D667" i="6" s="1"/>
  <c r="D668" i="6" s="1"/>
  <c r="D669" i="6" s="1"/>
  <c r="D670" i="6" s="1"/>
  <c r="D671" i="6" s="1"/>
  <c r="D672" i="6" s="1"/>
  <c r="D673" i="6" s="1"/>
  <c r="D674" i="6" s="1"/>
  <c r="D675" i="6" s="1"/>
  <c r="D676" i="6" s="1"/>
  <c r="D677" i="6" s="1"/>
  <c r="D678" i="6" s="1"/>
  <c r="D679" i="6" s="1"/>
  <c r="D680" i="6" s="1"/>
  <c r="D681" i="6" s="1"/>
  <c r="D682" i="6" s="1"/>
  <c r="D683" i="6" s="1"/>
  <c r="D684" i="6" s="1"/>
  <c r="D685" i="6" s="1"/>
  <c r="D686" i="6" s="1"/>
  <c r="D687" i="6" s="1"/>
  <c r="D688" i="6" s="1"/>
  <c r="D689" i="6" s="1"/>
  <c r="D690" i="6" s="1"/>
  <c r="D691" i="6" s="1"/>
  <c r="D692" i="6" s="1"/>
  <c r="D693" i="6" s="1"/>
  <c r="D694" i="6" s="1"/>
  <c r="D695" i="6" s="1"/>
  <c r="D696" i="6" s="1"/>
  <c r="D697" i="6" s="1"/>
  <c r="D698" i="6" s="1"/>
  <c r="D699" i="6" s="1"/>
  <c r="D700" i="6" s="1"/>
  <c r="D701" i="6" s="1"/>
  <c r="D702" i="6" s="1"/>
  <c r="D703" i="6" s="1"/>
  <c r="D704" i="6" s="1"/>
  <c r="D705" i="6" s="1"/>
  <c r="D706" i="6" s="1"/>
  <c r="D707" i="6" s="1"/>
  <c r="D708" i="6" s="1"/>
  <c r="D709" i="6" s="1"/>
  <c r="D710" i="6" s="1"/>
  <c r="D711" i="6" s="1"/>
  <c r="D712" i="6" s="1"/>
  <c r="D713" i="6" s="1"/>
  <c r="D714" i="6" s="1"/>
  <c r="D715" i="6" s="1"/>
  <c r="D716" i="6" s="1"/>
  <c r="D717" i="6" s="1"/>
  <c r="D718" i="6" s="1"/>
  <c r="D719" i="6" s="1"/>
  <c r="D720" i="6" s="1"/>
  <c r="D721" i="6" s="1"/>
  <c r="D722" i="6" s="1"/>
  <c r="D723" i="6" s="1"/>
  <c r="D724" i="6" s="1"/>
  <c r="D725" i="6" s="1"/>
  <c r="D726" i="6" s="1"/>
  <c r="D727" i="6" s="1"/>
  <c r="D728" i="6" s="1"/>
  <c r="D729" i="6" s="1"/>
  <c r="D730" i="6" s="1"/>
  <c r="D731" i="6" s="1"/>
  <c r="D732" i="6" s="1"/>
  <c r="D733" i="6" s="1"/>
  <c r="D734" i="6" s="1"/>
  <c r="D735" i="6" s="1"/>
  <c r="D736" i="6" s="1"/>
  <c r="D737" i="6" s="1"/>
  <c r="D738" i="6" s="1"/>
  <c r="D739" i="6" s="1"/>
  <c r="D740" i="6" s="1"/>
  <c r="D741" i="6" s="1"/>
  <c r="D742" i="6" s="1"/>
  <c r="D743" i="6" s="1"/>
  <c r="D744" i="6" s="1"/>
  <c r="D745" i="6" s="1"/>
  <c r="D746" i="6" s="1"/>
  <c r="D747" i="6" s="1"/>
  <c r="D748" i="6" s="1"/>
  <c r="D749" i="6" s="1"/>
  <c r="D750" i="6" s="1"/>
  <c r="D751" i="6" s="1"/>
  <c r="D752" i="6" s="1"/>
  <c r="D753" i="6" s="1"/>
  <c r="D754" i="6" s="1"/>
  <c r="D755" i="6" s="1"/>
  <c r="D756" i="6" s="1"/>
  <c r="D757" i="6" s="1"/>
  <c r="D758" i="6" s="1"/>
  <c r="D759" i="6" s="1"/>
  <c r="D760" i="6" s="1"/>
  <c r="D761" i="6" s="1"/>
  <c r="D762" i="6" s="1"/>
  <c r="D763" i="6" s="1"/>
  <c r="D764" i="6" s="1"/>
  <c r="D765" i="6" s="1"/>
  <c r="D766" i="6" s="1"/>
  <c r="D767" i="6" s="1"/>
  <c r="D768" i="6" s="1"/>
  <c r="D769" i="6" s="1"/>
  <c r="D770" i="6" s="1"/>
  <c r="D771" i="6" s="1"/>
  <c r="D772" i="6" s="1"/>
  <c r="D773" i="6" s="1"/>
  <c r="D774" i="6" s="1"/>
  <c r="D775" i="6" s="1"/>
  <c r="D776" i="6" s="1"/>
  <c r="D777" i="6" s="1"/>
  <c r="D778" i="6" s="1"/>
  <c r="D779" i="6" s="1"/>
  <c r="D780" i="6" s="1"/>
  <c r="D781" i="6" s="1"/>
  <c r="D782" i="6" s="1"/>
  <c r="D783" i="6" s="1"/>
  <c r="D784" i="6" s="1"/>
  <c r="D785" i="6" s="1"/>
  <c r="D786" i="6" s="1"/>
  <c r="D787" i="6" s="1"/>
  <c r="D788" i="6" s="1"/>
  <c r="D789" i="6" s="1"/>
  <c r="D790" i="6" s="1"/>
  <c r="D791" i="6" s="1"/>
  <c r="D792" i="6" s="1"/>
  <c r="D793" i="6" s="1"/>
  <c r="D794" i="6" s="1"/>
  <c r="D795" i="6" s="1"/>
  <c r="D796" i="6" s="1"/>
  <c r="D797" i="6" s="1"/>
  <c r="D798" i="6" s="1"/>
  <c r="D799" i="6" s="1"/>
  <c r="D800" i="6" s="1"/>
  <c r="D801" i="6" s="1"/>
  <c r="D802" i="6" s="1"/>
  <c r="D803" i="6" s="1"/>
  <c r="D804" i="6" s="1"/>
  <c r="D805" i="6" s="1"/>
  <c r="D806" i="6" s="1"/>
  <c r="D807" i="6" s="1"/>
  <c r="D808" i="6" s="1"/>
  <c r="D809" i="6" s="1"/>
  <c r="D810" i="6" s="1"/>
  <c r="D811" i="6" s="1"/>
  <c r="D812" i="6" s="1"/>
  <c r="D813" i="6" s="1"/>
  <c r="D814" i="6" s="1"/>
  <c r="D815" i="6" s="1"/>
  <c r="D816" i="6" s="1"/>
  <c r="D817" i="6" s="1"/>
  <c r="D818" i="6" s="1"/>
  <c r="D819" i="6" s="1"/>
  <c r="D820" i="6" s="1"/>
  <c r="D821" i="6" s="1"/>
  <c r="D822" i="6" s="1"/>
  <c r="D823" i="6" s="1"/>
  <c r="D824" i="6" s="1"/>
  <c r="D825" i="6" s="1"/>
  <c r="D826" i="6" s="1"/>
  <c r="D827" i="6" s="1"/>
  <c r="D828" i="6" s="1"/>
  <c r="D829" i="6" s="1"/>
  <c r="D830" i="6" s="1"/>
  <c r="D831" i="6" s="1"/>
  <c r="D832" i="6" s="1"/>
  <c r="D833" i="6" s="1"/>
  <c r="D834" i="6" s="1"/>
  <c r="D835" i="6" s="1"/>
  <c r="D836" i="6" s="1"/>
  <c r="D837" i="6" s="1"/>
  <c r="D838" i="6" s="1"/>
  <c r="D839" i="6" s="1"/>
  <c r="D840" i="6" s="1"/>
  <c r="D841" i="6" s="1"/>
  <c r="D842" i="6" s="1"/>
  <c r="D843" i="6" s="1"/>
  <c r="D844" i="6" s="1"/>
  <c r="D845" i="6" s="1"/>
  <c r="D846" i="6" s="1"/>
  <c r="D847" i="6" s="1"/>
  <c r="D848" i="6" s="1"/>
  <c r="D849" i="6" s="1"/>
  <c r="D850" i="6" s="1"/>
  <c r="D851" i="6" s="1"/>
  <c r="D852" i="6" s="1"/>
  <c r="D853" i="6" s="1"/>
  <c r="D854" i="6" s="1"/>
  <c r="D855" i="6" s="1"/>
  <c r="D856" i="6" s="1"/>
  <c r="D857" i="6" s="1"/>
  <c r="D858" i="6" s="1"/>
  <c r="D859" i="6" s="1"/>
  <c r="D860" i="6" s="1"/>
  <c r="D861" i="6" s="1"/>
  <c r="D862" i="6" s="1"/>
  <c r="D863" i="6" s="1"/>
  <c r="D864" i="6" s="1"/>
  <c r="D865" i="6" s="1"/>
  <c r="D866" i="6" s="1"/>
  <c r="D867" i="6" s="1"/>
  <c r="D868" i="6" s="1"/>
  <c r="D869" i="6" s="1"/>
  <c r="D870" i="6" s="1"/>
  <c r="D871" i="6" s="1"/>
  <c r="D872" i="6" s="1"/>
  <c r="D873" i="6" s="1"/>
  <c r="D874" i="6" s="1"/>
  <c r="D875" i="6" s="1"/>
  <c r="D876" i="6" s="1"/>
  <c r="D877" i="6" s="1"/>
  <c r="D878" i="6" s="1"/>
  <c r="D879" i="6" s="1"/>
  <c r="D880" i="6" s="1"/>
  <c r="D881" i="6" s="1"/>
  <c r="D882" i="6" s="1"/>
  <c r="D883" i="6" s="1"/>
  <c r="D884" i="6" s="1"/>
  <c r="D885" i="6" s="1"/>
  <c r="D886" i="6" s="1"/>
  <c r="D887" i="6" s="1"/>
  <c r="D888" i="6" s="1"/>
  <c r="D889" i="6" s="1"/>
  <c r="D890" i="6" s="1"/>
  <c r="D891" i="6" s="1"/>
  <c r="D892" i="6" s="1"/>
  <c r="D893" i="6" s="1"/>
  <c r="D894" i="6" s="1"/>
  <c r="D895" i="6" s="1"/>
  <c r="D896" i="6" s="1"/>
  <c r="D897" i="6" s="1"/>
  <c r="D898" i="6" s="1"/>
  <c r="D899" i="6" s="1"/>
  <c r="D900" i="6" s="1"/>
  <c r="D901" i="6" s="1"/>
  <c r="D902" i="6" s="1"/>
  <c r="D903" i="6" s="1"/>
  <c r="D904" i="6" s="1"/>
  <c r="D905" i="6" s="1"/>
  <c r="D906" i="6" s="1"/>
  <c r="D907" i="6" s="1"/>
  <c r="D908" i="6" s="1"/>
  <c r="D909" i="6" s="1"/>
  <c r="D910" i="6" s="1"/>
  <c r="D911" i="6" s="1"/>
  <c r="D912" i="6" s="1"/>
  <c r="D913" i="6" s="1"/>
  <c r="D914" i="6" s="1"/>
  <c r="D915" i="6" s="1"/>
  <c r="D916" i="6" s="1"/>
  <c r="D917" i="6" s="1"/>
  <c r="D918" i="6" s="1"/>
  <c r="D919" i="6" s="1"/>
  <c r="D920" i="6" s="1"/>
  <c r="D921" i="6" s="1"/>
  <c r="D922" i="6" s="1"/>
  <c r="D923" i="6" s="1"/>
  <c r="D924" i="6" s="1"/>
  <c r="D925" i="6" s="1"/>
  <c r="D926" i="6" s="1"/>
  <c r="D927" i="6" s="1"/>
  <c r="D928" i="6" s="1"/>
  <c r="D929" i="6" s="1"/>
  <c r="D930" i="6" s="1"/>
  <c r="D931" i="6" s="1"/>
  <c r="D932" i="6" s="1"/>
  <c r="D933" i="6" s="1"/>
  <c r="D934" i="6" s="1"/>
  <c r="D935" i="6" s="1"/>
  <c r="D936" i="6" s="1"/>
  <c r="D937" i="6" s="1"/>
  <c r="D938" i="6" s="1"/>
  <c r="D939" i="6" s="1"/>
  <c r="D940" i="6" s="1"/>
  <c r="D941" i="6" s="1"/>
  <c r="D942" i="6" s="1"/>
  <c r="D943" i="6" s="1"/>
  <c r="D944" i="6" s="1"/>
  <c r="D945" i="6" s="1"/>
  <c r="D946" i="6" s="1"/>
  <c r="D947" i="6" s="1"/>
  <c r="D948" i="6" s="1"/>
  <c r="D949" i="6" s="1"/>
  <c r="D950" i="6" s="1"/>
  <c r="D951" i="6" s="1"/>
  <c r="D952" i="6" s="1"/>
  <c r="D953" i="6" s="1"/>
  <c r="D954" i="6" s="1"/>
  <c r="D955" i="6" s="1"/>
  <c r="D956" i="6" s="1"/>
  <c r="D957" i="6" s="1"/>
  <c r="D958" i="6" s="1"/>
  <c r="D959" i="6" s="1"/>
  <c r="D960" i="6" s="1"/>
  <c r="D961" i="6" s="1"/>
  <c r="D962" i="6" s="1"/>
  <c r="D963" i="6" s="1"/>
  <c r="D964" i="6" s="1"/>
  <c r="D965" i="6" s="1"/>
  <c r="D966" i="6" s="1"/>
  <c r="D967" i="6" s="1"/>
  <c r="D968" i="6" s="1"/>
  <c r="D969" i="6" s="1"/>
  <c r="D970" i="6" s="1"/>
  <c r="D971" i="6" s="1"/>
  <c r="D972" i="6" s="1"/>
  <c r="D973" i="6" s="1"/>
  <c r="D974" i="6" s="1"/>
  <c r="D975" i="6" s="1"/>
  <c r="D976" i="6" s="1"/>
  <c r="D977" i="6" s="1"/>
  <c r="D978" i="6" s="1"/>
  <c r="D979" i="6" s="1"/>
  <c r="D980" i="6" s="1"/>
  <c r="D981" i="6" s="1"/>
  <c r="D982" i="6" s="1"/>
  <c r="D983" i="6" s="1"/>
  <c r="D984" i="6" s="1"/>
  <c r="D985" i="6" s="1"/>
  <c r="D986" i="6" s="1"/>
  <c r="D987" i="6" s="1"/>
  <c r="D988" i="6" s="1"/>
  <c r="D989" i="6" s="1"/>
  <c r="D990" i="6" s="1"/>
  <c r="D991" i="6" s="1"/>
  <c r="D992" i="6" s="1"/>
  <c r="D993" i="6" s="1"/>
  <c r="D994" i="6" s="1"/>
  <c r="D995" i="6" s="1"/>
  <c r="D996" i="6" s="1"/>
  <c r="D997" i="6" s="1"/>
  <c r="D998" i="6" s="1"/>
  <c r="D999" i="6" s="1"/>
  <c r="D1000" i="6" s="1"/>
  <c r="D1001" i="6" s="1"/>
  <c r="D1002" i="6" s="1"/>
  <c r="D1003" i="6" s="1"/>
  <c r="D1004" i="6" s="1"/>
  <c r="D1005" i="6" s="1"/>
  <c r="D1006" i="6" s="1"/>
  <c r="D1007" i="6" s="1"/>
  <c r="D1008" i="6" s="1"/>
  <c r="D1009" i="6" s="1"/>
  <c r="D1010" i="6" s="1"/>
  <c r="D1011" i="6" s="1"/>
  <c r="D1012" i="6" s="1"/>
  <c r="D1013" i="6" s="1"/>
  <c r="D1014" i="6" s="1"/>
  <c r="D1015" i="6" s="1"/>
  <c r="D1016" i="6" s="1"/>
  <c r="D1017" i="6" s="1"/>
  <c r="D1018" i="6" s="1"/>
  <c r="D1019" i="6" s="1"/>
  <c r="D1020" i="6" s="1"/>
  <c r="D1021" i="6" s="1"/>
  <c r="D1022" i="6" s="1"/>
  <c r="D1023" i="6" s="1"/>
  <c r="D1024" i="6" s="1"/>
  <c r="D1025" i="6" s="1"/>
  <c r="D1026" i="6" s="1"/>
  <c r="D1027" i="6" s="1"/>
  <c r="D1028" i="6" s="1"/>
  <c r="D1029" i="6" s="1"/>
  <c r="D1030" i="6" s="1"/>
  <c r="D1031" i="6" s="1"/>
  <c r="D1032" i="6" s="1"/>
  <c r="D1033" i="6" s="1"/>
  <c r="D1034" i="6" s="1"/>
  <c r="D1035" i="6" s="1"/>
  <c r="D1036" i="6" s="1"/>
  <c r="D1037" i="6" s="1"/>
  <c r="D1038" i="6" s="1"/>
  <c r="D1039" i="6" s="1"/>
  <c r="D1040" i="6" s="1"/>
  <c r="D1041" i="6" s="1"/>
  <c r="D1042" i="6" s="1"/>
  <c r="D1043" i="6" s="1"/>
  <c r="D1044" i="6" s="1"/>
  <c r="D1045" i="6" s="1"/>
  <c r="D1046" i="6" s="1"/>
  <c r="D1047" i="6" s="1"/>
  <c r="D1048" i="6" s="1"/>
  <c r="D1049" i="6" s="1"/>
  <c r="D1050" i="6" s="1"/>
  <c r="D1051" i="6" s="1"/>
  <c r="D1052" i="6" s="1"/>
  <c r="D1053" i="6" s="1"/>
  <c r="D1054" i="6" s="1"/>
  <c r="D1055" i="6" s="1"/>
  <c r="D1056" i="6" s="1"/>
  <c r="D1057" i="6" s="1"/>
  <c r="D1058" i="6" s="1"/>
  <c r="D1059" i="6" s="1"/>
  <c r="D1060" i="6" s="1"/>
  <c r="D1061" i="6" s="1"/>
  <c r="D1062" i="6" s="1"/>
  <c r="D1063" i="6" s="1"/>
  <c r="D1064" i="6" s="1"/>
  <c r="D1065" i="6" s="1"/>
  <c r="D1066" i="6" s="1"/>
  <c r="D1067" i="6" s="1"/>
  <c r="D1068" i="6" s="1"/>
  <c r="D1069" i="6" s="1"/>
  <c r="D1070" i="6" s="1"/>
  <c r="D1071" i="6" s="1"/>
  <c r="D1072" i="6" s="1"/>
  <c r="D1073" i="6" s="1"/>
  <c r="D1074" i="6" s="1"/>
  <c r="D1075" i="6" s="1"/>
  <c r="D1076" i="6" s="1"/>
  <c r="D1077" i="6" s="1"/>
  <c r="D1078" i="6" s="1"/>
  <c r="D1079" i="6" s="1"/>
  <c r="D1080" i="6" s="1"/>
  <c r="D1081" i="6" s="1"/>
  <c r="D1082" i="6" s="1"/>
  <c r="D1083" i="6" s="1"/>
  <c r="D1084" i="6" s="1"/>
  <c r="D1085" i="6" s="1"/>
  <c r="D1086" i="6" s="1"/>
  <c r="D1087" i="6" s="1"/>
  <c r="D1088" i="6" s="1"/>
  <c r="D1089" i="6" s="1"/>
  <c r="D1090" i="6" s="1"/>
  <c r="D1091" i="6" s="1"/>
  <c r="D1092" i="6" s="1"/>
  <c r="D1093" i="6" s="1"/>
  <c r="D1094" i="6" s="1"/>
  <c r="D1095" i="6" s="1"/>
  <c r="D1096" i="6" s="1"/>
  <c r="D1097" i="6" s="1"/>
  <c r="D1098" i="6" s="1"/>
  <c r="D1099" i="6" s="1"/>
  <c r="D1100" i="6" s="1"/>
  <c r="D1101" i="6" s="1"/>
  <c r="D1102" i="6" s="1"/>
  <c r="D1103" i="6" s="1"/>
  <c r="D1104" i="6" s="1"/>
  <c r="D1105" i="6" s="1"/>
  <c r="D1106" i="6" s="1"/>
  <c r="D1107" i="6" s="1"/>
  <c r="D1108" i="6" s="1"/>
  <c r="D1109" i="6" s="1"/>
  <c r="D1110" i="6" s="1"/>
  <c r="D1111" i="6" s="1"/>
  <c r="D1112" i="6" s="1"/>
  <c r="D1113" i="6" s="1"/>
  <c r="D1114" i="6" s="1"/>
  <c r="D1115" i="6" s="1"/>
  <c r="D1116" i="6" s="1"/>
  <c r="D1117" i="6" s="1"/>
  <c r="D1118" i="6" s="1"/>
  <c r="D1119" i="6" s="1"/>
  <c r="D1120" i="6" s="1"/>
  <c r="D1121" i="6" s="1"/>
  <c r="D1122" i="6" s="1"/>
  <c r="D1123" i="6" s="1"/>
  <c r="D1124" i="6" s="1"/>
  <c r="D1125" i="6" s="1"/>
  <c r="D1126" i="6" s="1"/>
  <c r="D1127" i="6" s="1"/>
  <c r="D1128" i="6" s="1"/>
  <c r="D1129" i="6" s="1"/>
  <c r="D1130" i="6" s="1"/>
  <c r="D1131" i="6" s="1"/>
  <c r="D1132" i="6" s="1"/>
  <c r="D1133" i="6" s="1"/>
  <c r="D1134" i="6" s="1"/>
  <c r="D1135" i="6" s="1"/>
  <c r="D1136" i="6" s="1"/>
  <c r="D1137" i="6" s="1"/>
  <c r="D1138" i="6" s="1"/>
  <c r="D1139" i="6" s="1"/>
  <c r="D1140" i="6" s="1"/>
  <c r="D1141" i="6" s="1"/>
  <c r="D1142" i="6" s="1"/>
  <c r="D1143" i="6" s="1"/>
  <c r="D1144" i="6" s="1"/>
  <c r="D1145" i="6" s="1"/>
  <c r="D1146" i="6" s="1"/>
  <c r="D1147" i="6" s="1"/>
  <c r="D1148" i="6" s="1"/>
  <c r="D1149" i="6" s="1"/>
  <c r="D1150" i="6" s="1"/>
  <c r="D1151" i="6" s="1"/>
  <c r="D1152" i="6" s="1"/>
  <c r="D1153" i="6" s="1"/>
  <c r="D1154" i="6" s="1"/>
  <c r="D1155" i="6" s="1"/>
  <c r="D1156" i="6" s="1"/>
  <c r="D1157" i="6" s="1"/>
  <c r="D1158" i="6" s="1"/>
  <c r="D1159" i="6" s="1"/>
  <c r="D1160" i="6" s="1"/>
  <c r="D1161" i="6" s="1"/>
  <c r="D1162" i="6" s="1"/>
  <c r="D1163" i="6" s="1"/>
  <c r="D1164" i="6" s="1"/>
  <c r="D1165" i="6" s="1"/>
  <c r="D1166" i="6" s="1"/>
  <c r="D1167" i="6" s="1"/>
  <c r="D1168" i="6" s="1"/>
  <c r="D1169" i="6" s="1"/>
  <c r="D1170" i="6" s="1"/>
  <c r="D1171" i="6" s="1"/>
  <c r="D1172" i="6" s="1"/>
  <c r="D1173" i="6" s="1"/>
  <c r="D1174" i="6" s="1"/>
  <c r="D1175" i="6" s="1"/>
  <c r="D1176" i="6" s="1"/>
  <c r="D1177" i="6" s="1"/>
  <c r="D1178" i="6" s="1"/>
  <c r="D1179" i="6" s="1"/>
  <c r="D1180" i="6" s="1"/>
  <c r="D1181" i="6" s="1"/>
  <c r="D1182" i="6" s="1"/>
  <c r="D1183" i="6" s="1"/>
  <c r="D1184" i="6" s="1"/>
  <c r="D1185" i="6" s="1"/>
  <c r="D1186" i="6" s="1"/>
  <c r="D1187" i="6" s="1"/>
  <c r="D1188" i="6" s="1"/>
  <c r="D1189" i="6" s="1"/>
  <c r="D1190" i="6" s="1"/>
  <c r="D1191" i="6" s="1"/>
  <c r="D1192" i="6" s="1"/>
  <c r="D1193" i="6" s="1"/>
  <c r="D1194" i="6" s="1"/>
  <c r="D1195" i="6" s="1"/>
  <c r="D1196" i="6" s="1"/>
  <c r="D1197" i="6" s="1"/>
  <c r="D1198" i="6" s="1"/>
  <c r="D1199" i="6" s="1"/>
  <c r="D1200" i="6" s="1"/>
  <c r="D1201" i="6" s="1"/>
  <c r="D1202" i="6" s="1"/>
  <c r="D1203" i="6" s="1"/>
  <c r="D1204" i="6" s="1"/>
  <c r="D1205" i="6" s="1"/>
  <c r="D1206" i="6" s="1"/>
  <c r="D1207" i="6" s="1"/>
  <c r="D1208" i="6" s="1"/>
  <c r="D1209" i="6" s="1"/>
  <c r="D1210" i="6" s="1"/>
  <c r="D1211" i="6" s="1"/>
  <c r="D1212" i="6" s="1"/>
  <c r="D1213" i="6" s="1"/>
  <c r="D1214" i="6" s="1"/>
  <c r="D1215" i="6" s="1"/>
  <c r="D1216" i="6" s="1"/>
  <c r="D1217" i="6" s="1"/>
  <c r="D1218" i="6" s="1"/>
  <c r="D1219" i="6" s="1"/>
  <c r="D1220" i="6" s="1"/>
  <c r="D1221" i="6" s="1"/>
  <c r="D1222" i="6" s="1"/>
  <c r="D1223" i="6" s="1"/>
  <c r="D1224" i="6" s="1"/>
  <c r="D1225" i="6" s="1"/>
  <c r="D1226" i="6" s="1"/>
  <c r="D1227" i="6" s="1"/>
  <c r="D1228" i="6" s="1"/>
  <c r="D1229" i="6" s="1"/>
  <c r="D1230" i="6" s="1"/>
  <c r="D1231" i="6" s="1"/>
  <c r="D1232" i="6" s="1"/>
  <c r="D1233" i="6" s="1"/>
  <c r="D1234" i="6" s="1"/>
  <c r="D1235" i="6" s="1"/>
  <c r="D1236" i="6" s="1"/>
  <c r="D1237" i="6" s="1"/>
  <c r="D1238" i="6" s="1"/>
  <c r="D1239" i="6" s="1"/>
  <c r="D1240" i="6" s="1"/>
  <c r="D1241" i="6" s="1"/>
  <c r="D1242" i="6" s="1"/>
  <c r="D1243" i="6" s="1"/>
  <c r="D1244" i="6" s="1"/>
  <c r="D1245" i="6" s="1"/>
  <c r="D1246" i="6" s="1"/>
  <c r="D1247" i="6" s="1"/>
  <c r="D1248" i="6" s="1"/>
  <c r="D1249" i="6" s="1"/>
  <c r="D1250" i="6" s="1"/>
  <c r="D1251" i="6" s="1"/>
  <c r="D1252" i="6" s="1"/>
  <c r="D1253" i="6" s="1"/>
  <c r="D1254" i="6" s="1"/>
  <c r="D1255" i="6" s="1"/>
  <c r="D1256" i="6" s="1"/>
  <c r="D1257" i="6" s="1"/>
  <c r="D1258" i="6" s="1"/>
  <c r="D1259" i="6" s="1"/>
  <c r="D1260" i="6" s="1"/>
  <c r="D1261" i="6" s="1"/>
  <c r="D1262" i="6" s="1"/>
  <c r="D1263" i="6" s="1"/>
  <c r="D1264" i="6" s="1"/>
  <c r="D1265" i="6" s="1"/>
  <c r="D1266" i="6" s="1"/>
  <c r="D1267" i="6" s="1"/>
  <c r="D1268" i="6" s="1"/>
  <c r="D1269" i="6" s="1"/>
  <c r="D1270" i="6" s="1"/>
  <c r="D1271" i="6" s="1"/>
  <c r="D1272" i="6" s="1"/>
  <c r="D1273" i="6" s="1"/>
  <c r="D1274" i="6" s="1"/>
  <c r="D1275" i="6" s="1"/>
  <c r="D1276" i="6" s="1"/>
  <c r="D1277" i="6" s="1"/>
  <c r="D1278" i="6" s="1"/>
  <c r="D1279" i="6" s="1"/>
  <c r="D1280" i="6" s="1"/>
  <c r="D1281" i="6" s="1"/>
  <c r="D1282" i="6" s="1"/>
  <c r="D1283" i="6" s="1"/>
  <c r="D1284" i="6" s="1"/>
  <c r="D1285" i="6" s="1"/>
  <c r="D1286" i="6" s="1"/>
  <c r="D1287" i="6" s="1"/>
  <c r="D1288" i="6" s="1"/>
  <c r="D1289" i="6" s="1"/>
  <c r="D1290" i="6" s="1"/>
  <c r="D1291" i="6" s="1"/>
  <c r="D1292" i="6" s="1"/>
  <c r="D1293" i="6" s="1"/>
  <c r="D1294" i="6" s="1"/>
  <c r="D1295" i="6" s="1"/>
  <c r="D1296" i="6" s="1"/>
  <c r="D1297" i="6" s="1"/>
  <c r="D1298" i="6" s="1"/>
  <c r="D1299" i="6" s="1"/>
  <c r="D1300" i="6" s="1"/>
  <c r="D1301" i="6" s="1"/>
  <c r="D1302" i="6" s="1"/>
  <c r="D1303" i="6" s="1"/>
  <c r="D1304" i="6" s="1"/>
  <c r="D1305" i="6" s="1"/>
  <c r="D1306" i="6" s="1"/>
  <c r="D1307" i="6" s="1"/>
  <c r="D1308" i="6" s="1"/>
  <c r="D1309" i="6" s="1"/>
  <c r="D1310" i="6" s="1"/>
  <c r="D1311" i="6" s="1"/>
  <c r="D1312" i="6" s="1"/>
  <c r="D1313" i="6" s="1"/>
  <c r="D1314" i="6" s="1"/>
  <c r="D1315" i="6" s="1"/>
  <c r="D1316" i="6" s="1"/>
  <c r="D1317" i="6" s="1"/>
  <c r="D1318" i="6" s="1"/>
  <c r="D1319" i="6" s="1"/>
  <c r="D1320" i="6" s="1"/>
  <c r="D1321" i="6" s="1"/>
  <c r="D1322" i="6" s="1"/>
  <c r="D1323" i="6" s="1"/>
  <c r="D1324" i="6" s="1"/>
  <c r="D1325" i="6" s="1"/>
  <c r="D1326" i="6" s="1"/>
  <c r="D1327" i="6" s="1"/>
  <c r="D1328" i="6" s="1"/>
  <c r="D1329" i="6" s="1"/>
  <c r="D1330" i="6" s="1"/>
  <c r="D1331" i="6" s="1"/>
  <c r="D1332" i="6" s="1"/>
  <c r="D1333" i="6" s="1"/>
  <c r="D1334" i="6" s="1"/>
  <c r="D1335" i="6" s="1"/>
  <c r="D1336" i="6" s="1"/>
  <c r="D1337" i="6" s="1"/>
  <c r="D1338" i="6" s="1"/>
  <c r="D1339" i="6" s="1"/>
  <c r="D1340" i="6" s="1"/>
  <c r="D1341" i="6" s="1"/>
  <c r="D1342" i="6" s="1"/>
  <c r="D1343" i="6" s="1"/>
  <c r="D1344" i="6" s="1"/>
  <c r="D1345" i="6" s="1"/>
  <c r="D1346" i="6" s="1"/>
  <c r="D1347" i="6" s="1"/>
  <c r="D1348" i="6" s="1"/>
  <c r="D1349" i="6" s="1"/>
  <c r="D1350" i="6" s="1"/>
  <c r="D1351" i="6" s="1"/>
  <c r="D1352" i="6" s="1"/>
  <c r="D1353" i="6" s="1"/>
  <c r="D1354" i="6" s="1"/>
  <c r="D1355" i="6" s="1"/>
  <c r="D1356" i="6" s="1"/>
  <c r="D1357" i="6" s="1"/>
  <c r="D1358" i="6" s="1"/>
  <c r="D1359" i="6" s="1"/>
  <c r="D1360" i="6" s="1"/>
  <c r="D1361" i="6" s="1"/>
  <c r="D1362" i="6" s="1"/>
  <c r="D1363" i="6" s="1"/>
  <c r="D1364" i="6" s="1"/>
  <c r="D1365" i="6" s="1"/>
  <c r="D1366" i="6" s="1"/>
  <c r="D1367" i="6" s="1"/>
  <c r="D1368" i="6" s="1"/>
  <c r="D1369" i="6" s="1"/>
  <c r="D1370" i="6" s="1"/>
  <c r="D1371" i="6" s="1"/>
  <c r="D1372" i="6" s="1"/>
  <c r="D1373" i="6" s="1"/>
  <c r="D1374" i="6" s="1"/>
  <c r="D1375" i="6" s="1"/>
  <c r="D1376" i="6" s="1"/>
  <c r="D1377" i="6" s="1"/>
  <c r="D1378" i="6" s="1"/>
  <c r="D1379" i="6" s="1"/>
  <c r="D1380" i="6" s="1"/>
  <c r="D1381" i="6" s="1"/>
  <c r="D1382" i="6" s="1"/>
  <c r="D1383" i="6" s="1"/>
  <c r="D1384" i="6" s="1"/>
  <c r="D1385" i="6" s="1"/>
  <c r="D1386" i="6" s="1"/>
  <c r="D1387" i="6" s="1"/>
  <c r="D1388" i="6" s="1"/>
  <c r="D1389" i="6" s="1"/>
  <c r="D1390" i="6" s="1"/>
  <c r="D1391" i="6" s="1"/>
  <c r="D1392" i="6" s="1"/>
  <c r="D1393" i="6" s="1"/>
  <c r="D1394" i="6" s="1"/>
  <c r="D1395" i="6" s="1"/>
  <c r="D1396" i="6" s="1"/>
  <c r="D1397" i="6" s="1"/>
  <c r="D1398" i="6" s="1"/>
  <c r="D1399" i="6" s="1"/>
  <c r="D1400" i="6" s="1"/>
  <c r="D1401" i="6" s="1"/>
  <c r="D1402" i="6" s="1"/>
  <c r="D1403" i="6" s="1"/>
  <c r="D1404" i="6" s="1"/>
  <c r="D1405" i="6" s="1"/>
  <c r="D1406" i="6" s="1"/>
  <c r="D1407" i="6" s="1"/>
  <c r="D1408" i="6" s="1"/>
  <c r="D1409" i="6" s="1"/>
  <c r="D1410" i="6" s="1"/>
  <c r="D1411" i="6" s="1"/>
  <c r="D1412" i="6" s="1"/>
  <c r="D1413" i="6" s="1"/>
  <c r="D1414" i="6" s="1"/>
  <c r="D1415" i="6" s="1"/>
  <c r="D1416" i="6" s="1"/>
  <c r="D1417" i="6" s="1"/>
  <c r="D1418" i="6" s="1"/>
  <c r="D1419" i="6" s="1"/>
  <c r="D1420" i="6" s="1"/>
  <c r="D1421" i="6" s="1"/>
  <c r="D1422" i="6" s="1"/>
  <c r="D1423" i="6" s="1"/>
  <c r="D1424" i="6" s="1"/>
  <c r="D1425" i="6" s="1"/>
  <c r="D1426" i="6" s="1"/>
  <c r="D1427" i="6" s="1"/>
  <c r="D1428" i="6" s="1"/>
  <c r="D1429" i="6" s="1"/>
  <c r="D1430" i="6" s="1"/>
  <c r="D1431" i="6" s="1"/>
  <c r="D1432" i="6" s="1"/>
  <c r="D1433" i="6" s="1"/>
  <c r="D1434" i="6" s="1"/>
  <c r="D1435" i="6" s="1"/>
  <c r="D1436" i="6" s="1"/>
  <c r="D1437" i="6" s="1"/>
  <c r="D1438" i="6" s="1"/>
  <c r="D1439" i="6" s="1"/>
  <c r="D1440" i="6" s="1"/>
  <c r="D1441" i="6" s="1"/>
  <c r="D1442" i="6" s="1"/>
  <c r="D1443" i="6" s="1"/>
  <c r="D1444" i="6" s="1"/>
  <c r="D1445" i="6" s="1"/>
  <c r="D1446" i="6" s="1"/>
  <c r="D1447" i="6" s="1"/>
  <c r="D1448" i="6" s="1"/>
  <c r="D1449" i="6" s="1"/>
  <c r="D1450" i="6" s="1"/>
  <c r="D1451" i="6" s="1"/>
  <c r="D1452" i="6" s="1"/>
  <c r="D1453" i="6" s="1"/>
  <c r="D1454" i="6" s="1"/>
  <c r="D1455" i="6" s="1"/>
  <c r="D1456" i="6" s="1"/>
  <c r="D1457" i="6" s="1"/>
  <c r="D1458" i="6" s="1"/>
  <c r="D1459" i="6" s="1"/>
  <c r="D1460" i="6" s="1"/>
  <c r="D1461" i="6" s="1"/>
  <c r="D1462" i="6" s="1"/>
  <c r="D1463" i="6" s="1"/>
  <c r="D1464" i="6" s="1"/>
  <c r="D1465" i="6" s="1"/>
  <c r="D1466" i="6" s="1"/>
  <c r="D1467" i="6" s="1"/>
  <c r="D1468" i="6" s="1"/>
  <c r="D1469" i="6" s="1"/>
  <c r="D1470" i="6" s="1"/>
  <c r="D1471" i="6" s="1"/>
  <c r="D1472" i="6" s="1"/>
  <c r="D1473" i="6" s="1"/>
  <c r="D1474" i="6" s="1"/>
  <c r="D1475" i="6" s="1"/>
  <c r="D1476" i="6" s="1"/>
  <c r="D1477" i="6" s="1"/>
  <c r="D1478" i="6" s="1"/>
  <c r="D1479" i="6" s="1"/>
  <c r="D1480" i="6" s="1"/>
  <c r="D1481" i="6" s="1"/>
  <c r="D1482" i="6" s="1"/>
  <c r="D1483" i="6" s="1"/>
  <c r="D1484" i="6" s="1"/>
  <c r="D1485" i="6" s="1"/>
  <c r="D1486" i="6" s="1"/>
  <c r="D1487" i="6" s="1"/>
  <c r="D1488" i="6" s="1"/>
  <c r="D1489" i="6" s="1"/>
  <c r="D1490" i="6" s="1"/>
  <c r="D1491" i="6" s="1"/>
  <c r="D1492" i="6" s="1"/>
  <c r="D1493" i="6" s="1"/>
  <c r="D1494" i="6" s="1"/>
  <c r="D1495" i="6" s="1"/>
  <c r="D1496" i="6" s="1"/>
  <c r="D1497" i="6" s="1"/>
  <c r="D1498" i="6" s="1"/>
  <c r="D1499" i="6" s="1"/>
  <c r="D1500" i="6" s="1"/>
  <c r="D1501" i="6" s="1"/>
  <c r="D1502" i="6" s="1"/>
  <c r="D1503" i="6" s="1"/>
  <c r="D1504" i="6" s="1"/>
  <c r="D1505" i="6" s="1"/>
  <c r="D1506" i="6" s="1"/>
  <c r="D1507" i="6" s="1"/>
  <c r="D1508" i="6" s="1"/>
  <c r="D1509" i="6" s="1"/>
  <c r="D1510" i="6" s="1"/>
  <c r="D1511" i="6" s="1"/>
  <c r="D1512" i="6" s="1"/>
  <c r="D1513" i="6" s="1"/>
  <c r="D1514" i="6" s="1"/>
  <c r="D1515" i="6" s="1"/>
  <c r="D1516" i="6" s="1"/>
  <c r="D1517" i="6" s="1"/>
  <c r="D1518" i="6" s="1"/>
  <c r="D1519" i="6" s="1"/>
  <c r="D1520" i="6" s="1"/>
  <c r="D1521" i="6" s="1"/>
  <c r="D1522" i="6" s="1"/>
  <c r="D1523" i="6" s="1"/>
  <c r="D1524" i="6" s="1"/>
  <c r="D1525" i="6" s="1"/>
  <c r="D1526" i="6" s="1"/>
  <c r="D1527" i="6" s="1"/>
  <c r="D1528" i="6" s="1"/>
  <c r="D1529" i="6" s="1"/>
  <c r="D1530" i="6" s="1"/>
  <c r="D1531" i="6" s="1"/>
  <c r="D1532" i="6" s="1"/>
  <c r="D1533" i="6" s="1"/>
  <c r="D1534" i="6" s="1"/>
  <c r="D1535" i="6" s="1"/>
  <c r="D1536" i="6" s="1"/>
  <c r="D1537" i="6" s="1"/>
  <c r="D1538" i="6" s="1"/>
  <c r="D1539" i="6" s="1"/>
  <c r="D1540" i="6" s="1"/>
  <c r="D1541" i="6" s="1"/>
  <c r="D1542" i="6" s="1"/>
  <c r="D1543" i="6" s="1"/>
  <c r="D1544" i="6" s="1"/>
  <c r="D1545" i="6" s="1"/>
  <c r="D1546" i="6" s="1"/>
  <c r="D1547" i="6" s="1"/>
  <c r="D1548" i="6" s="1"/>
  <c r="D1549" i="6" s="1"/>
  <c r="D1550" i="6" s="1"/>
  <c r="D1551" i="6" s="1"/>
  <c r="D1552" i="6" s="1"/>
  <c r="D1553" i="6" s="1"/>
  <c r="D1554" i="6" s="1"/>
  <c r="D1555" i="6" s="1"/>
  <c r="D1556" i="6" s="1"/>
  <c r="D1557" i="6" s="1"/>
  <c r="D1558" i="6" s="1"/>
  <c r="D1559" i="6" s="1"/>
  <c r="D1560" i="6" s="1"/>
  <c r="D1561" i="6" s="1"/>
  <c r="D1562" i="6" s="1"/>
  <c r="D1563" i="6" s="1"/>
  <c r="D1564" i="6" s="1"/>
  <c r="D1565" i="6" s="1"/>
  <c r="D1566" i="6" s="1"/>
  <c r="D1567" i="6" s="1"/>
  <c r="D1568" i="6" s="1"/>
  <c r="D1569" i="6" s="1"/>
  <c r="D1570" i="6" s="1"/>
  <c r="D1571" i="6" s="1"/>
  <c r="D1572" i="6" s="1"/>
  <c r="D1573" i="6" s="1"/>
  <c r="D1574" i="6" s="1"/>
  <c r="D1575" i="6" s="1"/>
  <c r="D1576" i="6" s="1"/>
  <c r="D1577" i="6" s="1"/>
  <c r="D1578" i="6" s="1"/>
  <c r="D1579" i="6" s="1"/>
  <c r="D1580" i="6" s="1"/>
  <c r="D1581" i="6" s="1"/>
  <c r="D1582" i="6" s="1"/>
  <c r="D1583" i="6" s="1"/>
  <c r="D1584" i="6" s="1"/>
  <c r="D1585" i="6" s="1"/>
  <c r="D1586" i="6" s="1"/>
  <c r="D1587" i="6" s="1"/>
  <c r="D1588" i="6" s="1"/>
  <c r="D1589" i="6" s="1"/>
  <c r="D1590" i="6" s="1"/>
  <c r="D1591" i="6" s="1"/>
  <c r="D1592" i="6" s="1"/>
  <c r="D1593" i="6" s="1"/>
  <c r="D1594" i="6" s="1"/>
  <c r="D1595" i="6" s="1"/>
  <c r="D1596" i="6" s="1"/>
  <c r="D1597" i="6" s="1"/>
  <c r="D1598" i="6" s="1"/>
  <c r="D1599" i="6" s="1"/>
  <c r="D1600" i="6" s="1"/>
  <c r="D1601" i="6" s="1"/>
  <c r="D1602" i="6" s="1"/>
  <c r="D1603" i="6" s="1"/>
  <c r="D1604" i="6" s="1"/>
  <c r="D1605" i="6" s="1"/>
  <c r="D1606" i="6" s="1"/>
  <c r="D1607" i="6" s="1"/>
  <c r="D1608" i="6" s="1"/>
  <c r="D1609" i="6" s="1"/>
  <c r="D1610" i="6" s="1"/>
  <c r="D1611" i="6" s="1"/>
  <c r="D1612" i="6" s="1"/>
  <c r="D1613" i="6" s="1"/>
  <c r="D1614" i="6" s="1"/>
  <c r="D1615" i="6" s="1"/>
  <c r="D1616" i="6" s="1"/>
  <c r="D1617" i="6" s="1"/>
  <c r="D1618" i="6" s="1"/>
  <c r="D1619" i="6" s="1"/>
  <c r="D1620" i="6" s="1"/>
  <c r="D1621" i="6" s="1"/>
  <c r="D1622" i="6" s="1"/>
  <c r="D1623" i="6" s="1"/>
  <c r="D1624" i="6" s="1"/>
  <c r="D1625" i="6" s="1"/>
  <c r="D1626" i="6" s="1"/>
  <c r="D1627" i="6" s="1"/>
  <c r="D1628" i="6" s="1"/>
  <c r="D1629" i="6" s="1"/>
  <c r="D1630" i="6" s="1"/>
  <c r="D1631" i="6" s="1"/>
  <c r="D1632" i="6" s="1"/>
  <c r="D1633" i="6" s="1"/>
  <c r="D1634" i="6" s="1"/>
  <c r="D1635" i="6" s="1"/>
  <c r="D1636" i="6" s="1"/>
  <c r="D1637" i="6" s="1"/>
  <c r="D1638" i="6" s="1"/>
  <c r="D1639" i="6" s="1"/>
  <c r="D1640" i="6" s="1"/>
  <c r="D1641" i="6" s="1"/>
  <c r="D1642" i="6" s="1"/>
  <c r="D1643" i="6" s="1"/>
  <c r="D1644" i="6" s="1"/>
  <c r="D1645" i="6" s="1"/>
  <c r="D1646" i="6" s="1"/>
  <c r="D1647" i="6" s="1"/>
  <c r="D1648" i="6" s="1"/>
  <c r="D1649" i="6" s="1"/>
  <c r="D1650" i="6" s="1"/>
  <c r="D1651" i="6" s="1"/>
  <c r="D1652" i="6" s="1"/>
  <c r="D1653" i="6" s="1"/>
  <c r="D1654" i="6" s="1"/>
  <c r="D1655" i="6" s="1"/>
  <c r="D1656" i="6" s="1"/>
  <c r="D1657" i="6" s="1"/>
  <c r="D1658" i="6" s="1"/>
  <c r="D1659" i="6" s="1"/>
  <c r="D1660" i="6" s="1"/>
  <c r="D1661" i="6" s="1"/>
  <c r="D1662" i="6" s="1"/>
  <c r="D1663" i="6" s="1"/>
  <c r="D1664" i="6" s="1"/>
  <c r="D1665" i="6" s="1"/>
  <c r="D1666" i="6" s="1"/>
  <c r="D1667" i="6" s="1"/>
  <c r="D1668" i="6" s="1"/>
  <c r="D1669" i="6" s="1"/>
  <c r="D1670" i="6" s="1"/>
  <c r="D1671" i="6" s="1"/>
  <c r="D1672" i="6" s="1"/>
  <c r="D1673" i="6" s="1"/>
  <c r="D1674" i="6" s="1"/>
  <c r="D1675" i="6" s="1"/>
  <c r="D1676" i="6" s="1"/>
  <c r="D1677" i="6" s="1"/>
  <c r="D1678" i="6" s="1"/>
  <c r="D1679" i="6" s="1"/>
  <c r="D1680" i="6" s="1"/>
  <c r="D1681" i="6" s="1"/>
  <c r="D1682" i="6" s="1"/>
  <c r="D1683" i="6" s="1"/>
  <c r="D1684" i="6" s="1"/>
  <c r="D1685" i="6" s="1"/>
  <c r="D1686" i="6" s="1"/>
  <c r="D1687" i="6" s="1"/>
  <c r="D1688" i="6" s="1"/>
  <c r="D1689" i="6" s="1"/>
  <c r="D1690" i="6" s="1"/>
  <c r="D1691" i="6" s="1"/>
  <c r="D1692" i="6" s="1"/>
  <c r="D1693" i="6" s="1"/>
  <c r="D1694" i="6" s="1"/>
  <c r="D1695" i="6" s="1"/>
  <c r="D1696" i="6" s="1"/>
  <c r="D1697" i="6" s="1"/>
  <c r="D1698" i="6" s="1"/>
  <c r="D1699" i="6" s="1"/>
  <c r="D1700" i="6" s="1"/>
  <c r="D1701" i="6" s="1"/>
  <c r="D1702" i="6" s="1"/>
  <c r="D1703" i="6" s="1"/>
  <c r="D1704" i="6" s="1"/>
  <c r="D1705" i="6" s="1"/>
  <c r="D1706" i="6" s="1"/>
  <c r="D1707" i="6" s="1"/>
  <c r="D1708" i="6" s="1"/>
  <c r="D1709" i="6" s="1"/>
  <c r="D1710" i="6" s="1"/>
  <c r="D1711" i="6" s="1"/>
  <c r="D1712" i="6" s="1"/>
  <c r="D1713" i="6" s="1"/>
  <c r="D1714" i="6" s="1"/>
  <c r="D1715" i="6" s="1"/>
  <c r="D1716" i="6" s="1"/>
  <c r="D1717" i="6" s="1"/>
  <c r="D1718" i="6" s="1"/>
  <c r="D1719" i="6" s="1"/>
  <c r="D1720" i="6" s="1"/>
  <c r="D1721" i="6" s="1"/>
  <c r="D1722" i="6" s="1"/>
  <c r="D1723" i="6" s="1"/>
  <c r="D1724" i="6" s="1"/>
  <c r="D1725" i="6" s="1"/>
  <c r="D1726" i="6" s="1"/>
  <c r="D1727" i="6" s="1"/>
  <c r="D1728" i="6" s="1"/>
  <c r="D1729" i="6" s="1"/>
  <c r="D1730" i="6" s="1"/>
  <c r="D1731" i="6" s="1"/>
  <c r="D1732" i="6" s="1"/>
  <c r="D1733" i="6" s="1"/>
  <c r="D1734" i="6" s="1"/>
  <c r="D1735" i="6" s="1"/>
  <c r="D1736" i="6" s="1"/>
  <c r="D1737" i="6" s="1"/>
  <c r="D1738" i="6" s="1"/>
  <c r="D1739" i="6" s="1"/>
  <c r="D1740" i="6" s="1"/>
  <c r="D1741" i="6" s="1"/>
  <c r="D1742" i="6" s="1"/>
  <c r="D1743" i="6" s="1"/>
  <c r="D1744" i="6" s="1"/>
  <c r="D1745" i="6" s="1"/>
  <c r="D1746" i="6" s="1"/>
  <c r="D1747" i="6" s="1"/>
  <c r="D1748" i="6" s="1"/>
  <c r="D1749" i="6" s="1"/>
  <c r="D1750" i="6" s="1"/>
  <c r="D1751" i="6" s="1"/>
  <c r="D1752" i="6" s="1"/>
  <c r="D1753" i="6" s="1"/>
  <c r="D1754" i="6" s="1"/>
  <c r="D1755" i="6" s="1"/>
  <c r="D1756" i="6" s="1"/>
  <c r="D1757" i="6" s="1"/>
  <c r="D1758" i="6" s="1"/>
  <c r="D1759" i="6" s="1"/>
  <c r="D1760" i="6" s="1"/>
  <c r="D1761" i="6" s="1"/>
  <c r="D1762" i="6" s="1"/>
  <c r="D1763" i="6" s="1"/>
  <c r="D1764" i="6" s="1"/>
  <c r="D1765" i="6" s="1"/>
  <c r="D1766" i="6" s="1"/>
  <c r="D1767" i="6" s="1"/>
  <c r="D1768" i="6" s="1"/>
  <c r="D1769" i="6" s="1"/>
  <c r="D1770" i="6" s="1"/>
  <c r="D1771" i="6" s="1"/>
  <c r="D1772" i="6" s="1"/>
  <c r="D1773" i="6" s="1"/>
  <c r="D1774" i="6" s="1"/>
  <c r="D1775" i="6" s="1"/>
  <c r="D1776" i="6" s="1"/>
  <c r="D1777" i="6" s="1"/>
  <c r="D1778" i="6" s="1"/>
  <c r="D1779" i="6" s="1"/>
  <c r="D1780" i="6" s="1"/>
  <c r="D1781" i="6" s="1"/>
  <c r="D1782" i="6" s="1"/>
  <c r="D1783" i="6" s="1"/>
  <c r="D1784" i="6" s="1"/>
  <c r="D1785" i="6" s="1"/>
  <c r="D1786" i="6" s="1"/>
  <c r="D1787" i="6" s="1"/>
  <c r="D1788" i="6" s="1"/>
  <c r="D1789" i="6" s="1"/>
  <c r="D1790" i="6" s="1"/>
  <c r="D1791" i="6" s="1"/>
  <c r="D1792" i="6" s="1"/>
  <c r="D1793" i="6" s="1"/>
  <c r="D1794" i="6" s="1"/>
  <c r="D1795" i="6" s="1"/>
  <c r="D1796" i="6" s="1"/>
  <c r="D1797" i="6" s="1"/>
  <c r="D1798" i="6" s="1"/>
  <c r="D1799" i="6" s="1"/>
  <c r="D1800" i="6" s="1"/>
  <c r="D1801" i="6" s="1"/>
  <c r="D1802" i="6" s="1"/>
  <c r="D1803" i="6" s="1"/>
  <c r="D1804" i="6" s="1"/>
  <c r="D1805" i="6" s="1"/>
  <c r="D1806" i="6" s="1"/>
  <c r="D1807" i="6" s="1"/>
  <c r="D1808" i="6" s="1"/>
  <c r="D1809" i="6" s="1"/>
  <c r="D1810" i="6" s="1"/>
  <c r="D1811" i="6" s="1"/>
  <c r="D1812" i="6" s="1"/>
  <c r="D1813" i="6" s="1"/>
  <c r="D1814" i="6" s="1"/>
  <c r="D1815" i="6" s="1"/>
  <c r="D1816" i="6" s="1"/>
  <c r="D1817" i="6" s="1"/>
  <c r="D1818" i="6" s="1"/>
  <c r="D1819" i="6" s="1"/>
  <c r="D1820" i="6" s="1"/>
  <c r="D1821" i="6" s="1"/>
  <c r="D1822" i="6" s="1"/>
  <c r="D1823" i="6" s="1"/>
  <c r="D1824" i="6" s="1"/>
  <c r="D1825" i="6" s="1"/>
  <c r="D1826" i="6" s="1"/>
  <c r="D1827" i="6" s="1"/>
  <c r="D1828" i="6" s="1"/>
  <c r="D1829" i="6" s="1"/>
  <c r="D1830" i="6" s="1"/>
  <c r="D1831" i="6" s="1"/>
  <c r="D1832" i="6" s="1"/>
  <c r="D1833" i="6" s="1"/>
  <c r="D1834" i="6" s="1"/>
  <c r="D1835" i="6" s="1"/>
  <c r="D1836" i="6" s="1"/>
  <c r="D1837" i="6" s="1"/>
  <c r="D1838" i="6" s="1"/>
  <c r="D1839" i="6" s="1"/>
  <c r="D1840" i="6" s="1"/>
  <c r="D1841" i="6" s="1"/>
  <c r="D1842" i="6" s="1"/>
  <c r="D1843" i="6" s="1"/>
  <c r="D1844" i="6" s="1"/>
  <c r="D1845" i="6" s="1"/>
  <c r="D1846" i="6" s="1"/>
  <c r="D1847" i="6" s="1"/>
  <c r="D1848" i="6" s="1"/>
  <c r="D1849" i="6" s="1"/>
  <c r="D1850" i="6" s="1"/>
  <c r="D1851" i="6" s="1"/>
  <c r="D1852" i="6" s="1"/>
  <c r="D1853" i="6" s="1"/>
  <c r="D1854" i="6" s="1"/>
  <c r="D1855" i="6" s="1"/>
  <c r="D1856" i="6" s="1"/>
  <c r="D1857" i="6" s="1"/>
  <c r="D1858" i="6" s="1"/>
  <c r="D1859" i="6" s="1"/>
  <c r="D1860" i="6" s="1"/>
  <c r="D1861" i="6" s="1"/>
  <c r="D1862" i="6" s="1"/>
  <c r="D1863" i="6" s="1"/>
  <c r="D1864" i="6" s="1"/>
  <c r="D1865" i="6" s="1"/>
  <c r="D1866" i="6" s="1"/>
  <c r="D1867" i="6" s="1"/>
  <c r="D1868" i="6" s="1"/>
  <c r="D1869" i="6" s="1"/>
  <c r="D1870" i="6" s="1"/>
  <c r="D1871" i="6" s="1"/>
  <c r="D1872" i="6" s="1"/>
  <c r="D1873" i="6" s="1"/>
  <c r="D1874" i="6" s="1"/>
  <c r="D1875" i="6" s="1"/>
  <c r="D1876" i="6" s="1"/>
  <c r="D1877" i="6" s="1"/>
  <c r="D1878" i="6" s="1"/>
  <c r="D1879" i="6" s="1"/>
  <c r="D1880" i="6" s="1"/>
  <c r="D1881" i="6" s="1"/>
  <c r="D1882" i="6" s="1"/>
  <c r="D1883" i="6" s="1"/>
  <c r="D1884" i="6" s="1"/>
  <c r="D1885" i="6" s="1"/>
  <c r="D1886" i="6" s="1"/>
  <c r="D1887" i="6" s="1"/>
  <c r="D1888" i="6" s="1"/>
  <c r="D1889" i="6" s="1"/>
  <c r="D1890" i="6" s="1"/>
  <c r="D1891" i="6" s="1"/>
  <c r="D1892" i="6" s="1"/>
  <c r="D1893" i="6" s="1"/>
  <c r="D1894" i="6" s="1"/>
  <c r="D1895" i="6" s="1"/>
  <c r="D1896" i="6" s="1"/>
  <c r="D1897" i="6" s="1"/>
  <c r="D1898" i="6" s="1"/>
  <c r="D1899" i="6" s="1"/>
  <c r="D1900" i="6" s="1"/>
  <c r="D1901" i="6" s="1"/>
  <c r="D1902" i="6" s="1"/>
  <c r="D1903" i="6" s="1"/>
  <c r="D1904" i="6" s="1"/>
  <c r="D1905" i="6" s="1"/>
  <c r="D1906" i="6" s="1"/>
  <c r="D1907" i="6" s="1"/>
  <c r="D1908" i="6" s="1"/>
  <c r="D1909" i="6" s="1"/>
  <c r="D1910" i="6" s="1"/>
  <c r="D1911" i="6" s="1"/>
  <c r="D1912" i="6" s="1"/>
  <c r="D1913" i="6" s="1"/>
  <c r="D1914" i="6" s="1"/>
  <c r="D1915" i="6" s="1"/>
  <c r="D1916" i="6" s="1"/>
  <c r="D1917" i="6" s="1"/>
  <c r="D1918" i="6" s="1"/>
  <c r="D1919" i="6" s="1"/>
  <c r="D1920" i="6" s="1"/>
  <c r="D1921" i="6" s="1"/>
  <c r="D1922" i="6" s="1"/>
  <c r="D1923" i="6" s="1"/>
  <c r="D1924" i="6" s="1"/>
  <c r="D1925" i="6" s="1"/>
  <c r="D1926" i="6" s="1"/>
  <c r="D1927" i="6" s="1"/>
  <c r="D1928" i="6" s="1"/>
  <c r="D1929" i="6" s="1"/>
  <c r="D1930" i="6" s="1"/>
  <c r="D1931" i="6" s="1"/>
  <c r="D1932" i="6" s="1"/>
  <c r="D1933" i="6" s="1"/>
  <c r="D1934" i="6" s="1"/>
  <c r="D1935" i="6" s="1"/>
  <c r="D1936" i="6" s="1"/>
  <c r="D1937" i="6" s="1"/>
  <c r="D1938" i="6" s="1"/>
  <c r="D1939" i="6" s="1"/>
  <c r="D1940" i="6" s="1"/>
  <c r="D1941" i="6" s="1"/>
  <c r="D1942" i="6" s="1"/>
  <c r="D1943" i="6" s="1"/>
  <c r="D1944" i="6" s="1"/>
  <c r="D1945" i="6" s="1"/>
  <c r="D1946" i="6" s="1"/>
  <c r="D1947" i="6" s="1"/>
  <c r="D1948" i="6" s="1"/>
  <c r="D1949" i="6" s="1"/>
  <c r="D1950" i="6" s="1"/>
  <c r="D1951" i="6" s="1"/>
  <c r="D1952" i="6" s="1"/>
  <c r="D1953" i="6" s="1"/>
  <c r="D1954" i="6" s="1"/>
  <c r="D1955" i="6" s="1"/>
  <c r="D1956" i="6" s="1"/>
  <c r="D1957" i="6" s="1"/>
  <c r="D1958" i="6" s="1"/>
  <c r="D1959" i="6" s="1"/>
  <c r="D1960" i="6" s="1"/>
  <c r="D1961" i="6" s="1"/>
  <c r="D1962" i="6" s="1"/>
  <c r="D1963" i="6" s="1"/>
  <c r="D1964" i="6" s="1"/>
  <c r="D1965" i="6" s="1"/>
  <c r="D1966" i="6" s="1"/>
  <c r="D1967" i="6" s="1"/>
  <c r="D1968" i="6" s="1"/>
  <c r="D1969" i="6" s="1"/>
  <c r="D1970" i="6" s="1"/>
  <c r="D1971" i="6" s="1"/>
  <c r="D1972" i="6" s="1"/>
  <c r="D1973" i="6" s="1"/>
  <c r="D1974" i="6" s="1"/>
  <c r="D1975" i="6" s="1"/>
  <c r="D1976" i="6" s="1"/>
  <c r="D1977" i="6" s="1"/>
  <c r="D1978" i="6" s="1"/>
  <c r="D1979" i="6" s="1"/>
  <c r="D1980" i="6" s="1"/>
  <c r="D1981" i="6" s="1"/>
  <c r="D1982" i="6" s="1"/>
  <c r="D1983" i="6" s="1"/>
  <c r="D1984" i="6" s="1"/>
  <c r="D1985" i="6" s="1"/>
  <c r="D1986" i="6" s="1"/>
  <c r="D1987" i="6" s="1"/>
  <c r="D1988" i="6" s="1"/>
  <c r="D1989" i="6" s="1"/>
  <c r="D1990" i="6" s="1"/>
  <c r="D1991" i="6" s="1"/>
  <c r="D1992" i="6" s="1"/>
  <c r="D1993" i="6" s="1"/>
  <c r="D1994" i="6" s="1"/>
  <c r="D1995" i="6" s="1"/>
  <c r="D1996" i="6" s="1"/>
  <c r="D1997" i="6" s="1"/>
  <c r="D1998" i="6" s="1"/>
  <c r="D1999" i="6" s="1"/>
  <c r="D2000" i="6" s="1"/>
  <c r="D2001" i="6" s="1"/>
  <c r="D2002" i="6" s="1"/>
  <c r="D2003" i="6" s="1"/>
  <c r="D2004" i="6" s="1"/>
  <c r="D2005" i="6" s="1"/>
  <c r="D2006" i="6" s="1"/>
  <c r="D2007" i="6" s="1"/>
  <c r="D2008" i="6" s="1"/>
  <c r="D2009" i="6" s="1"/>
  <c r="D2010" i="6" s="1"/>
  <c r="D2011" i="6" s="1"/>
  <c r="D2012" i="6" s="1"/>
  <c r="D2013" i="6" s="1"/>
  <c r="D2014" i="6" s="1"/>
  <c r="D2015" i="6" s="1"/>
  <c r="D2016" i="6" s="1"/>
  <c r="D2017" i="6" s="1"/>
  <c r="D2018" i="6" s="1"/>
  <c r="D2019" i="6" s="1"/>
  <c r="D2020" i="6" s="1"/>
  <c r="D2021" i="6" s="1"/>
  <c r="D2022" i="6" s="1"/>
  <c r="D2023" i="6" s="1"/>
  <c r="D2024" i="6" s="1"/>
  <c r="D2025" i="6" s="1"/>
  <c r="D2026" i="6" s="1"/>
  <c r="D2027" i="6" s="1"/>
  <c r="D2028" i="6" s="1"/>
  <c r="D2029" i="6" s="1"/>
  <c r="D2030" i="6" s="1"/>
  <c r="D2031" i="6" s="1"/>
  <c r="D2032" i="6" s="1"/>
  <c r="D2033" i="6" s="1"/>
  <c r="D2034" i="6" s="1"/>
  <c r="D2035" i="6" s="1"/>
  <c r="D2036" i="6" s="1"/>
  <c r="D2037" i="6" s="1"/>
  <c r="D2038" i="6" s="1"/>
  <c r="D2039" i="6" s="1"/>
  <c r="D2040" i="6" s="1"/>
  <c r="D2041" i="6" s="1"/>
  <c r="D2042" i="6" s="1"/>
  <c r="D2043" i="6" s="1"/>
  <c r="D2044" i="6" s="1"/>
  <c r="D2045" i="6" s="1"/>
  <c r="D2046" i="6" s="1"/>
  <c r="D2047" i="6" s="1"/>
  <c r="D2048" i="6" s="1"/>
  <c r="D2049" i="6" s="1"/>
  <c r="D2050" i="6" s="1"/>
  <c r="D2051" i="6" s="1"/>
  <c r="D2052" i="6" s="1"/>
  <c r="D2053" i="6" s="1"/>
  <c r="D2054" i="6" s="1"/>
  <c r="D2055" i="6" s="1"/>
  <c r="D2056" i="6" s="1"/>
  <c r="D2057" i="6" s="1"/>
  <c r="D2058" i="6" s="1"/>
  <c r="D2059" i="6" s="1"/>
  <c r="D2060" i="6" s="1"/>
  <c r="D2061" i="6" s="1"/>
  <c r="D2062" i="6" s="1"/>
  <c r="D2063" i="6" s="1"/>
  <c r="D2064" i="6" s="1"/>
  <c r="D2065" i="6" s="1"/>
  <c r="D2066" i="6" s="1"/>
  <c r="D2067" i="6" s="1"/>
  <c r="D2068" i="6" s="1"/>
  <c r="D2069" i="6" s="1"/>
  <c r="D2070" i="6" s="1"/>
  <c r="D2071" i="6" s="1"/>
  <c r="D2072" i="6" s="1"/>
  <c r="D2073" i="6" s="1"/>
  <c r="D2074" i="6" s="1"/>
  <c r="D2075" i="6" s="1"/>
  <c r="D2076" i="6" s="1"/>
  <c r="D2077" i="6" s="1"/>
  <c r="D2078" i="6" s="1"/>
  <c r="D2079" i="6" s="1"/>
  <c r="D2080" i="6" s="1"/>
  <c r="D2081" i="6" s="1"/>
  <c r="D2082" i="6" s="1"/>
  <c r="D2083" i="6" s="1"/>
  <c r="D2084" i="6" s="1"/>
  <c r="D2085" i="6" s="1"/>
  <c r="D2086" i="6" s="1"/>
  <c r="D2087" i="6" s="1"/>
  <c r="D2088" i="6" s="1"/>
  <c r="D2089" i="6" s="1"/>
  <c r="D2090" i="6" s="1"/>
  <c r="D2091" i="6" s="1"/>
  <c r="D2092" i="6" s="1"/>
  <c r="D2093" i="6" s="1"/>
  <c r="D2094" i="6" s="1"/>
  <c r="D2095" i="6" s="1"/>
  <c r="D2096" i="6" s="1"/>
  <c r="D2097" i="6" s="1"/>
  <c r="D2098" i="6" s="1"/>
  <c r="D2099" i="6" s="1"/>
  <c r="D2100" i="6" s="1"/>
  <c r="D2101" i="6" s="1"/>
  <c r="D2102" i="6" s="1"/>
  <c r="D2103" i="6" s="1"/>
  <c r="D2104" i="6" s="1"/>
  <c r="D2105" i="6" s="1"/>
  <c r="D2106" i="6" s="1"/>
  <c r="D2107" i="6" s="1"/>
  <c r="D2108" i="6" s="1"/>
  <c r="D2109" i="6" s="1"/>
  <c r="D2110" i="6" s="1"/>
  <c r="D2111" i="6" s="1"/>
  <c r="D2112" i="6" s="1"/>
  <c r="D2113" i="6" s="1"/>
  <c r="D2114" i="6" s="1"/>
  <c r="D2115" i="6" s="1"/>
  <c r="D2116" i="6" s="1"/>
  <c r="D2117" i="6" s="1"/>
  <c r="D2118" i="6" s="1"/>
  <c r="D2119" i="6" s="1"/>
  <c r="D2120" i="6" s="1"/>
  <c r="D2121" i="6" s="1"/>
  <c r="D2122" i="6" s="1"/>
  <c r="D2123" i="6" s="1"/>
  <c r="D2124" i="6" s="1"/>
  <c r="D2125" i="6" s="1"/>
  <c r="D2126" i="6" s="1"/>
  <c r="D2127" i="6" s="1"/>
  <c r="D2128" i="6" s="1"/>
  <c r="D2129" i="6" s="1"/>
  <c r="D2130" i="6" s="1"/>
  <c r="D2131" i="6" s="1"/>
  <c r="D2132" i="6" s="1"/>
  <c r="D2133" i="6" s="1"/>
  <c r="D2134" i="6" s="1"/>
  <c r="D2135" i="6" s="1"/>
  <c r="D2136" i="6" s="1"/>
  <c r="D2137" i="6" s="1"/>
  <c r="D2138" i="6" s="1"/>
  <c r="D2139" i="6" s="1"/>
  <c r="D2140" i="6" s="1"/>
  <c r="D2141" i="6" s="1"/>
  <c r="D2142" i="6" s="1"/>
  <c r="D2143" i="6" s="1"/>
  <c r="D2144" i="6" s="1"/>
  <c r="D2145" i="6" s="1"/>
  <c r="D2146" i="6" s="1"/>
  <c r="D2147" i="6" s="1"/>
  <c r="D2148" i="6" s="1"/>
  <c r="D2149" i="6" s="1"/>
  <c r="D2150" i="6" s="1"/>
  <c r="D2151" i="6" s="1"/>
  <c r="D2152" i="6" s="1"/>
  <c r="D2153" i="6" s="1"/>
  <c r="D2154" i="6" s="1"/>
  <c r="D2155" i="6" s="1"/>
  <c r="D2156" i="6" s="1"/>
  <c r="D2157" i="6" s="1"/>
  <c r="D2158" i="6" s="1"/>
  <c r="D2159" i="6" s="1"/>
  <c r="D2160" i="6" s="1"/>
  <c r="D2161" i="6" s="1"/>
  <c r="D2162" i="6" s="1"/>
  <c r="D2163" i="6" s="1"/>
  <c r="D2164" i="6" s="1"/>
  <c r="D2165" i="6" s="1"/>
  <c r="D2166" i="6" s="1"/>
  <c r="D2167" i="6" s="1"/>
  <c r="D2168" i="6" s="1"/>
  <c r="D2169" i="6" s="1"/>
  <c r="D2170" i="6" s="1"/>
  <c r="D2171" i="6" s="1"/>
  <c r="D2172" i="6" s="1"/>
  <c r="D2173" i="6" s="1"/>
  <c r="D2174" i="6" s="1"/>
  <c r="D2175" i="6" s="1"/>
  <c r="D2176" i="6" s="1"/>
  <c r="D2177" i="6" s="1"/>
  <c r="D2178" i="6" s="1"/>
  <c r="D2179" i="6" s="1"/>
  <c r="D2180" i="6" s="1"/>
  <c r="D2181" i="6" s="1"/>
  <c r="D2182" i="6" s="1"/>
  <c r="D2183" i="6" s="1"/>
  <c r="D2184" i="6" s="1"/>
  <c r="D2185" i="6" s="1"/>
  <c r="D2186" i="6" s="1"/>
  <c r="D2187" i="6" s="1"/>
  <c r="D2188" i="6" s="1"/>
  <c r="D2189" i="6" s="1"/>
  <c r="D2190" i="6" s="1"/>
  <c r="D2191" i="6" s="1"/>
  <c r="D2192" i="6" s="1"/>
  <c r="D2193" i="6" s="1"/>
  <c r="D2194" i="6" s="1"/>
  <c r="D2195" i="6" s="1"/>
  <c r="D2196" i="6" s="1"/>
  <c r="D2197" i="6" s="1"/>
  <c r="D2198" i="6" s="1"/>
  <c r="D2199" i="6" s="1"/>
  <c r="D2200" i="6" s="1"/>
  <c r="D2201" i="6" s="1"/>
  <c r="D2202" i="6" s="1"/>
  <c r="D2203" i="6" s="1"/>
  <c r="D2204" i="6" s="1"/>
  <c r="D2205" i="6" s="1"/>
  <c r="D2206" i="6" s="1"/>
  <c r="D2207" i="6" s="1"/>
  <c r="D2208" i="6" s="1"/>
  <c r="D2209" i="6" s="1"/>
  <c r="D2210" i="6" s="1"/>
  <c r="D2211" i="6" s="1"/>
  <c r="D2212" i="6" s="1"/>
  <c r="D2213" i="6" s="1"/>
  <c r="D2214" i="6" s="1"/>
  <c r="D2215" i="6" s="1"/>
  <c r="D2216" i="6" s="1"/>
  <c r="D2217" i="6" s="1"/>
  <c r="D2218" i="6" s="1"/>
  <c r="D2219" i="6" s="1"/>
  <c r="D2220" i="6" s="1"/>
  <c r="D2221" i="6" s="1"/>
  <c r="D2222" i="6" s="1"/>
  <c r="D2223" i="6" s="1"/>
  <c r="D2224" i="6" s="1"/>
  <c r="D2225" i="6" s="1"/>
  <c r="D2226" i="6" s="1"/>
  <c r="D2227" i="6" s="1"/>
  <c r="D2228" i="6" s="1"/>
  <c r="D2229" i="6" s="1"/>
  <c r="D2230" i="6" s="1"/>
  <c r="D2231" i="6" s="1"/>
  <c r="D2232" i="6" s="1"/>
  <c r="D2233" i="6" s="1"/>
  <c r="D2234" i="6" s="1"/>
  <c r="D2235" i="6" s="1"/>
  <c r="D2236" i="6" s="1"/>
  <c r="D2237" i="6" s="1"/>
  <c r="D2238" i="6" s="1"/>
  <c r="D2239" i="6" s="1"/>
  <c r="D2240" i="6" s="1"/>
  <c r="D2241" i="6" s="1"/>
  <c r="D2242" i="6" s="1"/>
  <c r="D2243" i="6" s="1"/>
  <c r="D2244" i="6" s="1"/>
  <c r="D2245" i="6" s="1"/>
  <c r="D2246" i="6" s="1"/>
  <c r="D2247" i="6" s="1"/>
  <c r="D2248" i="6" s="1"/>
  <c r="D2249" i="6" s="1"/>
  <c r="D2250" i="6" s="1"/>
  <c r="D2251" i="6" s="1"/>
  <c r="D2252" i="6" s="1"/>
  <c r="D2253" i="6" s="1"/>
  <c r="D2254" i="6" s="1"/>
  <c r="D2255" i="6" s="1"/>
  <c r="D2256" i="6" s="1"/>
  <c r="D2257" i="6" s="1"/>
  <c r="D2258" i="6" s="1"/>
  <c r="D2259" i="6" s="1"/>
  <c r="D2260" i="6" s="1"/>
  <c r="D2261" i="6" s="1"/>
  <c r="D2262" i="6" s="1"/>
  <c r="D2263" i="6" s="1"/>
  <c r="D2264" i="6" s="1"/>
  <c r="D2265" i="6" s="1"/>
  <c r="D2266" i="6" s="1"/>
  <c r="D2267" i="6" s="1"/>
  <c r="D2268" i="6" s="1"/>
  <c r="D2269" i="6" s="1"/>
  <c r="D2270" i="6" s="1"/>
  <c r="D2271" i="6" s="1"/>
  <c r="D2272" i="6" s="1"/>
  <c r="D2273" i="6" s="1"/>
  <c r="D2274" i="6" s="1"/>
  <c r="D2275" i="6" s="1"/>
  <c r="D2276" i="6" s="1"/>
  <c r="D2277" i="6" s="1"/>
  <c r="D2278" i="6" s="1"/>
  <c r="D2279" i="6" s="1"/>
  <c r="D2280" i="6" s="1"/>
  <c r="D2281" i="6" s="1"/>
  <c r="D2282" i="6" s="1"/>
  <c r="D2283" i="6" s="1"/>
  <c r="D2284" i="6" s="1"/>
  <c r="D2285" i="6" s="1"/>
  <c r="D2286" i="6" s="1"/>
  <c r="D2287" i="6" s="1"/>
  <c r="D2288" i="6" s="1"/>
  <c r="D2289" i="6" s="1"/>
  <c r="D2290" i="6" s="1"/>
  <c r="D2291" i="6" s="1"/>
  <c r="D2292" i="6" s="1"/>
  <c r="D2293" i="6" s="1"/>
  <c r="D2294" i="6" s="1"/>
  <c r="D2295" i="6" s="1"/>
  <c r="D2296" i="6" s="1"/>
  <c r="D2297" i="6" s="1"/>
  <c r="D2298" i="6" s="1"/>
  <c r="D2299" i="6" s="1"/>
  <c r="D2300" i="6" s="1"/>
  <c r="D2301" i="6" s="1"/>
  <c r="D2302" i="6" s="1"/>
  <c r="D2303" i="6" s="1"/>
  <c r="D2304" i="6" s="1"/>
  <c r="D2305" i="6" s="1"/>
  <c r="D2306" i="6" s="1"/>
  <c r="D2307" i="6" s="1"/>
  <c r="D2308" i="6" s="1"/>
  <c r="D2309" i="6" s="1"/>
  <c r="D2310" i="6" s="1"/>
  <c r="D2311" i="6" s="1"/>
  <c r="D2312" i="6" s="1"/>
  <c r="D2313" i="6" s="1"/>
  <c r="D2314" i="6" s="1"/>
  <c r="D2315" i="6" s="1"/>
  <c r="D2316" i="6" s="1"/>
  <c r="D2317" i="6" s="1"/>
  <c r="D2318" i="6" s="1"/>
  <c r="D2319" i="6" s="1"/>
  <c r="D2320" i="6" s="1"/>
  <c r="D2321" i="6" s="1"/>
  <c r="D2322" i="6" s="1"/>
  <c r="D2323" i="6" s="1"/>
  <c r="D2324" i="6" s="1"/>
  <c r="D2325" i="6" s="1"/>
  <c r="D2326" i="6" s="1"/>
  <c r="D2327" i="6" s="1"/>
  <c r="D2328" i="6" s="1"/>
  <c r="D2329" i="6" s="1"/>
  <c r="D2330" i="6" s="1"/>
  <c r="D2331" i="6" s="1"/>
  <c r="D2332" i="6" s="1"/>
  <c r="D2333" i="6" s="1"/>
  <c r="D2334" i="6" s="1"/>
  <c r="D2335" i="6" s="1"/>
  <c r="D2336" i="6" s="1"/>
  <c r="D2337" i="6" s="1"/>
  <c r="D2338" i="6" s="1"/>
  <c r="D2339" i="6" s="1"/>
  <c r="D2340" i="6" s="1"/>
  <c r="D2341" i="6" s="1"/>
  <c r="D2342" i="6" s="1"/>
  <c r="D2343" i="6" s="1"/>
  <c r="D2344" i="6" s="1"/>
  <c r="D2345" i="6" s="1"/>
  <c r="D2346" i="6" s="1"/>
  <c r="D2347" i="6" s="1"/>
  <c r="D2348" i="6" s="1"/>
  <c r="D2349" i="6" s="1"/>
  <c r="D2350" i="6" s="1"/>
  <c r="D2351" i="6" s="1"/>
  <c r="D2352" i="6" s="1"/>
  <c r="D2353" i="6" s="1"/>
  <c r="D2354" i="6" s="1"/>
  <c r="D2355" i="6" s="1"/>
  <c r="D2356" i="6" s="1"/>
  <c r="D2357" i="6" s="1"/>
  <c r="D2358" i="6" s="1"/>
  <c r="D2359" i="6" s="1"/>
  <c r="D2360" i="6" s="1"/>
  <c r="D2361" i="6" s="1"/>
  <c r="D2362" i="6" s="1"/>
  <c r="D2363" i="6" s="1"/>
  <c r="D2364" i="6" s="1"/>
  <c r="D2365" i="6" s="1"/>
  <c r="D2366" i="6" s="1"/>
  <c r="D2367" i="6" s="1"/>
  <c r="D2368" i="6" s="1"/>
  <c r="D2369" i="6" s="1"/>
  <c r="D2370" i="6" s="1"/>
  <c r="D2371" i="6" s="1"/>
  <c r="D2372" i="6" s="1"/>
  <c r="D2373" i="6" s="1"/>
  <c r="D2374" i="6" s="1"/>
  <c r="D2375" i="6" s="1"/>
  <c r="D2376" i="6" s="1"/>
  <c r="D2377" i="6" s="1"/>
  <c r="D2378" i="6" s="1"/>
  <c r="D2379" i="6" s="1"/>
  <c r="D2380" i="6" s="1"/>
  <c r="D2381" i="6" s="1"/>
  <c r="D2382" i="6" s="1"/>
  <c r="D2383" i="6" s="1"/>
  <c r="D2384" i="6" s="1"/>
  <c r="D2385" i="6" s="1"/>
  <c r="D2386" i="6" s="1"/>
  <c r="D2387" i="6" s="1"/>
  <c r="D2388" i="6" s="1"/>
  <c r="D2389" i="6" s="1"/>
  <c r="D2390" i="6" s="1"/>
  <c r="D2391" i="6" s="1"/>
  <c r="D2392" i="6" s="1"/>
  <c r="D2393" i="6" s="1"/>
  <c r="D2394" i="6" s="1"/>
  <c r="D2395" i="6" s="1"/>
  <c r="D2396" i="6" s="1"/>
  <c r="D2397" i="6" s="1"/>
  <c r="D2398" i="6" s="1"/>
  <c r="D2399" i="6" s="1"/>
  <c r="D2400" i="6" s="1"/>
  <c r="D2401" i="6" s="1"/>
  <c r="D2402" i="6" s="1"/>
  <c r="D2403" i="6" s="1"/>
  <c r="D2404" i="6" s="1"/>
  <c r="D2405" i="6" s="1"/>
  <c r="D2406" i="6" s="1"/>
  <c r="D2407" i="6" s="1"/>
  <c r="D2408" i="6" s="1"/>
  <c r="D2409" i="6" s="1"/>
  <c r="D2410" i="6" s="1"/>
  <c r="D2411" i="6" s="1"/>
  <c r="D2412" i="6" s="1"/>
  <c r="D2413" i="6" s="1"/>
  <c r="D2414" i="6" s="1"/>
  <c r="D2415" i="6" s="1"/>
  <c r="D2416" i="6" s="1"/>
  <c r="D2417" i="6" s="1"/>
  <c r="D2418" i="6" s="1"/>
  <c r="D2419" i="6" s="1"/>
  <c r="D2420" i="6" s="1"/>
  <c r="D2421" i="6" s="1"/>
  <c r="D2422" i="6" s="1"/>
  <c r="D2423" i="6" s="1"/>
  <c r="D2424" i="6" s="1"/>
  <c r="D2425" i="6" s="1"/>
  <c r="D2426" i="6" s="1"/>
  <c r="D2427" i="6" s="1"/>
  <c r="D2428" i="6" s="1"/>
  <c r="D2429" i="6" s="1"/>
  <c r="D2430" i="6" s="1"/>
  <c r="D2431" i="6" s="1"/>
  <c r="D2432" i="6" s="1"/>
  <c r="D2433" i="6" s="1"/>
  <c r="D2434" i="6" s="1"/>
  <c r="D2435" i="6" s="1"/>
  <c r="D2436" i="6" s="1"/>
  <c r="D2437" i="6" s="1"/>
  <c r="D2438" i="6" s="1"/>
  <c r="D2439" i="6" s="1"/>
  <c r="D2440" i="6" s="1"/>
  <c r="D2441" i="6" s="1"/>
  <c r="D2442" i="6" s="1"/>
  <c r="D2443" i="6" s="1"/>
  <c r="D2444" i="6" s="1"/>
  <c r="D2445" i="6" s="1"/>
  <c r="D2446" i="6" s="1"/>
  <c r="D2447" i="6" s="1"/>
  <c r="D2448" i="6" s="1"/>
  <c r="D2449" i="6" s="1"/>
  <c r="D2450" i="6" s="1"/>
  <c r="D2451" i="6" s="1"/>
  <c r="D2452" i="6" s="1"/>
  <c r="D2453" i="6" s="1"/>
  <c r="D2454" i="6" s="1"/>
  <c r="D2455" i="6" s="1"/>
  <c r="D2456" i="6" s="1"/>
  <c r="D2457" i="6" s="1"/>
  <c r="D2458" i="6" s="1"/>
  <c r="D2459" i="6" s="1"/>
  <c r="D2460" i="6" s="1"/>
  <c r="D2461" i="6" s="1"/>
  <c r="D2462" i="6" s="1"/>
  <c r="D2463" i="6" s="1"/>
  <c r="D2464" i="6" s="1"/>
  <c r="D2465" i="6" s="1"/>
  <c r="D2466" i="6" s="1"/>
  <c r="D2467" i="6" s="1"/>
  <c r="D2468" i="6" s="1"/>
  <c r="D2469" i="6" s="1"/>
  <c r="D2470" i="6" s="1"/>
  <c r="D2471" i="6" s="1"/>
  <c r="D2472" i="6" s="1"/>
  <c r="D2473" i="6" s="1"/>
  <c r="D2474" i="6" s="1"/>
  <c r="D2475" i="6" s="1"/>
  <c r="D2476" i="6" s="1"/>
  <c r="D2477" i="6" s="1"/>
  <c r="D2478" i="6" s="1"/>
  <c r="D2479" i="6" s="1"/>
  <c r="D2480" i="6" s="1"/>
  <c r="D2481" i="6" s="1"/>
  <c r="D2482" i="6" s="1"/>
  <c r="D2483" i="6" s="1"/>
  <c r="D2484" i="6" s="1"/>
  <c r="D2485" i="6" s="1"/>
  <c r="D2486" i="6" s="1"/>
  <c r="D2487" i="6" s="1"/>
  <c r="D2488" i="6" s="1"/>
  <c r="D2489" i="6" s="1"/>
  <c r="D2490" i="6" s="1"/>
  <c r="D2491" i="6" s="1"/>
  <c r="D2492" i="6" s="1"/>
  <c r="D2493" i="6" s="1"/>
  <c r="D2494" i="6" s="1"/>
  <c r="D2495" i="6" s="1"/>
  <c r="D2496" i="6" s="1"/>
  <c r="D2497" i="6" s="1"/>
  <c r="D2498" i="6" s="1"/>
  <c r="D2499" i="6" s="1"/>
  <c r="D2500" i="6" s="1"/>
  <c r="D2501" i="6" s="1"/>
  <c r="D2502" i="6" s="1"/>
  <c r="D2503" i="6" s="1"/>
  <c r="D2504" i="6" s="1"/>
  <c r="D2505" i="6" s="1"/>
  <c r="D2506" i="6" s="1"/>
  <c r="D2507" i="6" s="1"/>
  <c r="D2508" i="6" s="1"/>
  <c r="D2509" i="6" s="1"/>
  <c r="D2510" i="6" s="1"/>
  <c r="D2511" i="6" s="1"/>
  <c r="D2512" i="6" s="1"/>
  <c r="D2513" i="6" s="1"/>
  <c r="D2514" i="6" s="1"/>
  <c r="D2515" i="6" s="1"/>
  <c r="D2516" i="6" s="1"/>
  <c r="D2517" i="6" s="1"/>
  <c r="D2518" i="6" s="1"/>
  <c r="D2519" i="6" s="1"/>
  <c r="D2520" i="6" s="1"/>
  <c r="D2521" i="6" s="1"/>
  <c r="D2522" i="6" s="1"/>
  <c r="D2523" i="6" s="1"/>
  <c r="D2524" i="6" s="1"/>
  <c r="D2525" i="6" s="1"/>
  <c r="D2526" i="6" s="1"/>
  <c r="D2527" i="6" s="1"/>
  <c r="D2528" i="6" s="1"/>
  <c r="D2529" i="6" s="1"/>
  <c r="D2530" i="6" s="1"/>
  <c r="D2531" i="6" s="1"/>
  <c r="D2532" i="6" s="1"/>
  <c r="D2533" i="6" s="1"/>
  <c r="D2534" i="6" s="1"/>
  <c r="D2535" i="6" s="1"/>
  <c r="D2536" i="6" s="1"/>
  <c r="D2537" i="6" s="1"/>
  <c r="D2538" i="6" s="1"/>
  <c r="D2539" i="6" s="1"/>
  <c r="D2540" i="6" s="1"/>
  <c r="D2541" i="6" s="1"/>
  <c r="D2542" i="6" s="1"/>
  <c r="D2543" i="6" s="1"/>
  <c r="D2544" i="6" s="1"/>
  <c r="D2545" i="6" s="1"/>
  <c r="D2546" i="6" s="1"/>
  <c r="D2547" i="6" s="1"/>
  <c r="D2548" i="6" s="1"/>
  <c r="D2549" i="6" s="1"/>
  <c r="D2550" i="6" s="1"/>
  <c r="D2551" i="6" s="1"/>
  <c r="D2552" i="6" s="1"/>
  <c r="D2553" i="6" s="1"/>
  <c r="D2554" i="6" s="1"/>
  <c r="D2555" i="6" s="1"/>
  <c r="D2556" i="6" s="1"/>
  <c r="D2557" i="6" s="1"/>
  <c r="D2558" i="6" s="1"/>
  <c r="D2559" i="6" s="1"/>
  <c r="D2560" i="6" s="1"/>
  <c r="D2561" i="6" s="1"/>
  <c r="D2562" i="6" s="1"/>
  <c r="D2563" i="6" s="1"/>
  <c r="D2564" i="6" s="1"/>
  <c r="D2565" i="6" s="1"/>
  <c r="D2566" i="6" s="1"/>
  <c r="D2567" i="6" s="1"/>
  <c r="D2568" i="6" s="1"/>
  <c r="D2569" i="6" s="1"/>
  <c r="D2570" i="6" s="1"/>
  <c r="D2571" i="6" s="1"/>
  <c r="D2572" i="6" s="1"/>
  <c r="D2573" i="6" s="1"/>
  <c r="D2574" i="6" s="1"/>
  <c r="D2575" i="6" s="1"/>
  <c r="D2576" i="6" s="1"/>
  <c r="D2577" i="6" s="1"/>
  <c r="D2578" i="6" s="1"/>
  <c r="D2579" i="6" s="1"/>
  <c r="D2580" i="6" s="1"/>
  <c r="D2581" i="6" s="1"/>
  <c r="D2582" i="6" s="1"/>
  <c r="D2583" i="6" s="1"/>
  <c r="D2584" i="6" s="1"/>
  <c r="D2585" i="6" s="1"/>
  <c r="D2586" i="6" s="1"/>
  <c r="D2587" i="6" s="1"/>
  <c r="D2588" i="6" s="1"/>
  <c r="D2589" i="6" s="1"/>
  <c r="D2590" i="6" s="1"/>
  <c r="D2591" i="6" s="1"/>
  <c r="D2592" i="6" s="1"/>
  <c r="D2593" i="6" s="1"/>
  <c r="D2594" i="6" s="1"/>
  <c r="D2595" i="6" s="1"/>
  <c r="D2596" i="6" s="1"/>
  <c r="D2597" i="6" s="1"/>
  <c r="D2598" i="6" s="1"/>
  <c r="D2599" i="6" s="1"/>
  <c r="D2600" i="6" s="1"/>
  <c r="D2601" i="6" s="1"/>
  <c r="D2602" i="6" s="1"/>
  <c r="D2603" i="6" s="1"/>
  <c r="D2604" i="6" s="1"/>
  <c r="D2605" i="6" s="1"/>
  <c r="D2606" i="6" s="1"/>
  <c r="D2607" i="6" s="1"/>
  <c r="D2608" i="6" s="1"/>
  <c r="D2609" i="6" s="1"/>
  <c r="D2610" i="6" s="1"/>
  <c r="D2611" i="6" s="1"/>
  <c r="D2612" i="6" s="1"/>
  <c r="D2613" i="6" s="1"/>
  <c r="D2614" i="6" s="1"/>
  <c r="D2615" i="6" s="1"/>
  <c r="D2616" i="6" s="1"/>
  <c r="D2617" i="6" s="1"/>
  <c r="D2618" i="6" s="1"/>
  <c r="D2619" i="6" s="1"/>
  <c r="D2620" i="6" s="1"/>
  <c r="D2621" i="6" s="1"/>
  <c r="D2622" i="6" s="1"/>
  <c r="D2623" i="6" s="1"/>
  <c r="D2624" i="6" s="1"/>
  <c r="D2625" i="6" s="1"/>
  <c r="D2626" i="6" s="1"/>
  <c r="D2627" i="6" s="1"/>
  <c r="D2628" i="6" s="1"/>
  <c r="D2629" i="6" s="1"/>
  <c r="D2630" i="6" s="1"/>
  <c r="D2631" i="6" s="1"/>
  <c r="D2632" i="6" s="1"/>
  <c r="D2633" i="6" s="1"/>
  <c r="D2634" i="6" s="1"/>
  <c r="D2635" i="6" s="1"/>
  <c r="D2636" i="6" s="1"/>
  <c r="D2637" i="6" s="1"/>
  <c r="D2638" i="6" s="1"/>
  <c r="D2639" i="6" s="1"/>
  <c r="D2640" i="6" s="1"/>
  <c r="D2641" i="6" s="1"/>
  <c r="D2642" i="6" s="1"/>
  <c r="D2643" i="6" s="1"/>
  <c r="D2644" i="6" s="1"/>
  <c r="D2645" i="6" s="1"/>
  <c r="D2646" i="6" s="1"/>
  <c r="D2647" i="6" s="1"/>
  <c r="D2648" i="6" s="1"/>
  <c r="D2649" i="6" s="1"/>
  <c r="D2650" i="6" s="1"/>
  <c r="D2651" i="6" s="1"/>
  <c r="D2652" i="6" s="1"/>
  <c r="D2653" i="6" s="1"/>
  <c r="D2654" i="6" s="1"/>
  <c r="D2655" i="6" s="1"/>
  <c r="D2656" i="6" s="1"/>
  <c r="D2657" i="6" s="1"/>
  <c r="D2658" i="6" s="1"/>
  <c r="D2659" i="6" s="1"/>
  <c r="D2660" i="6" s="1"/>
  <c r="D2661" i="6" s="1"/>
  <c r="D2662" i="6" s="1"/>
  <c r="D2663" i="6" s="1"/>
  <c r="D2664" i="6" s="1"/>
  <c r="D2665" i="6" s="1"/>
  <c r="D2666" i="6" s="1"/>
  <c r="D2667" i="6" s="1"/>
  <c r="D2668" i="6" s="1"/>
  <c r="D2669" i="6" s="1"/>
  <c r="D2670" i="6" s="1"/>
  <c r="D2671" i="6" s="1"/>
  <c r="D2672" i="6" s="1"/>
  <c r="D2673" i="6" s="1"/>
  <c r="D2674" i="6" s="1"/>
  <c r="D2675" i="6" s="1"/>
  <c r="D2676" i="6" s="1"/>
  <c r="D2677" i="6" s="1"/>
  <c r="D2678" i="6" s="1"/>
  <c r="D2679" i="6" s="1"/>
  <c r="D2680" i="6" s="1"/>
  <c r="D2681" i="6" s="1"/>
  <c r="D2682" i="6" s="1"/>
  <c r="D2683" i="6" s="1"/>
  <c r="D2684" i="6" s="1"/>
  <c r="D2685" i="6" s="1"/>
  <c r="D2686" i="6" s="1"/>
  <c r="D2687" i="6" s="1"/>
  <c r="D2688" i="6" s="1"/>
  <c r="D2689" i="6" s="1"/>
  <c r="D2690" i="6" s="1"/>
  <c r="D2691" i="6" s="1"/>
  <c r="D2692" i="6" s="1"/>
  <c r="D2693" i="6" s="1"/>
  <c r="D2694" i="6" s="1"/>
  <c r="D2695" i="6" s="1"/>
  <c r="D2696" i="6" s="1"/>
  <c r="D2697" i="6" s="1"/>
  <c r="D2698" i="6" s="1"/>
  <c r="D2699" i="6" s="1"/>
  <c r="D2700" i="6" s="1"/>
  <c r="D2701" i="6" s="1"/>
  <c r="D2702" i="6" s="1"/>
  <c r="D2703" i="6" s="1"/>
  <c r="D2704" i="6" s="1"/>
  <c r="D2705" i="6" s="1"/>
  <c r="D2706" i="6" s="1"/>
  <c r="D2707" i="6" s="1"/>
  <c r="D2708" i="6" s="1"/>
  <c r="D2709" i="6" s="1"/>
  <c r="D2710" i="6" s="1"/>
  <c r="D2711" i="6" s="1"/>
  <c r="D2712" i="6" s="1"/>
  <c r="D2713" i="6" s="1"/>
  <c r="D2714" i="6" s="1"/>
  <c r="D2715" i="6" s="1"/>
  <c r="D2716" i="6" s="1"/>
  <c r="D2717" i="6" s="1"/>
  <c r="D2718" i="6" s="1"/>
  <c r="D2719" i="6" s="1"/>
  <c r="D2720" i="6" s="1"/>
  <c r="D2721" i="6" s="1"/>
  <c r="D2722" i="6" s="1"/>
  <c r="D2723" i="6" s="1"/>
  <c r="D2724" i="6" s="1"/>
  <c r="D2725" i="6" s="1"/>
  <c r="D2726" i="6" s="1"/>
  <c r="D2727" i="6" s="1"/>
  <c r="D2728" i="6" s="1"/>
  <c r="D2729" i="6" s="1"/>
  <c r="D2730" i="6" s="1"/>
  <c r="D2731" i="6" s="1"/>
  <c r="D2732" i="6" s="1"/>
  <c r="D2733" i="6" s="1"/>
  <c r="D2734" i="6" s="1"/>
  <c r="D2735" i="6" s="1"/>
  <c r="D2736" i="6" s="1"/>
  <c r="D2737" i="6" s="1"/>
  <c r="D2738" i="6" s="1"/>
  <c r="D2739" i="6" s="1"/>
  <c r="D2740" i="6" s="1"/>
  <c r="D2741" i="6" s="1"/>
  <c r="D2742" i="6" s="1"/>
  <c r="D2743" i="6" s="1"/>
  <c r="D2744" i="6" s="1"/>
  <c r="D2745" i="6" s="1"/>
  <c r="D2746" i="6" s="1"/>
  <c r="D2747" i="6" s="1"/>
  <c r="D2748" i="6" s="1"/>
  <c r="D2749" i="6" s="1"/>
  <c r="D2750" i="6" s="1"/>
  <c r="D2751" i="6" s="1"/>
  <c r="D2752" i="6" s="1"/>
  <c r="D2753" i="6" s="1"/>
  <c r="D2754" i="6" s="1"/>
  <c r="D2755" i="6" s="1"/>
  <c r="D2756" i="6" s="1"/>
  <c r="D2757" i="6" s="1"/>
  <c r="D2758" i="6" s="1"/>
  <c r="D2759" i="6" s="1"/>
  <c r="D2760" i="6" s="1"/>
  <c r="D2761" i="6" s="1"/>
  <c r="D2762" i="6" s="1"/>
  <c r="D2763" i="6" s="1"/>
  <c r="D2764" i="6" s="1"/>
  <c r="D2765" i="6" s="1"/>
  <c r="D2766" i="6" s="1"/>
  <c r="D2767" i="6" s="1"/>
  <c r="D2768" i="6" s="1"/>
  <c r="D2769" i="6" s="1"/>
  <c r="D2770" i="6" s="1"/>
  <c r="D2771" i="6" s="1"/>
  <c r="D2772" i="6" s="1"/>
  <c r="D2773" i="6" s="1"/>
  <c r="D2774" i="6" s="1"/>
  <c r="D2775" i="6" s="1"/>
  <c r="D2776" i="6" s="1"/>
  <c r="D2777" i="6" s="1"/>
  <c r="D2778" i="6" s="1"/>
  <c r="D2779" i="6" s="1"/>
  <c r="D2780" i="6" s="1"/>
  <c r="D2781" i="6" s="1"/>
  <c r="D2782" i="6" s="1"/>
  <c r="D2783" i="6" s="1"/>
  <c r="D2784" i="6" s="1"/>
  <c r="D2785" i="6" s="1"/>
  <c r="D2786" i="6" s="1"/>
  <c r="D2787" i="6" s="1"/>
  <c r="D2788" i="6" s="1"/>
  <c r="D2789" i="6" s="1"/>
  <c r="D2790" i="6" s="1"/>
  <c r="D2791" i="6" s="1"/>
  <c r="D2792" i="6" s="1"/>
  <c r="D2793" i="6" s="1"/>
  <c r="D2794" i="6" s="1"/>
  <c r="D2795" i="6" s="1"/>
  <c r="D2796" i="6" s="1"/>
  <c r="D2797" i="6" s="1"/>
  <c r="D2798" i="6" s="1"/>
  <c r="D2799" i="6" s="1"/>
  <c r="D2800" i="6" s="1"/>
  <c r="D2801" i="6" s="1"/>
  <c r="D2802" i="6" s="1"/>
  <c r="D2803" i="6" s="1"/>
  <c r="D2804" i="6" s="1"/>
  <c r="D2805" i="6" s="1"/>
  <c r="D2806" i="6" s="1"/>
  <c r="D2807" i="6" s="1"/>
  <c r="D2808" i="6" s="1"/>
  <c r="D2809" i="6" s="1"/>
  <c r="D2810" i="6" s="1"/>
  <c r="D2811" i="6" s="1"/>
  <c r="D2812" i="6" s="1"/>
  <c r="D2813" i="6" s="1"/>
  <c r="D2814" i="6" s="1"/>
  <c r="D2815" i="6" s="1"/>
  <c r="D2816" i="6" s="1"/>
  <c r="D2817" i="6" s="1"/>
  <c r="D2818" i="6" s="1"/>
  <c r="D2819" i="6" s="1"/>
  <c r="D2820" i="6" s="1"/>
  <c r="D2821" i="6" s="1"/>
  <c r="D2822" i="6" s="1"/>
  <c r="D2823" i="6" s="1"/>
  <c r="D2824" i="6" s="1"/>
  <c r="D2825" i="6" s="1"/>
  <c r="D2826" i="6" s="1"/>
  <c r="D2827" i="6" s="1"/>
  <c r="D2828" i="6" s="1"/>
  <c r="D2829" i="6" s="1"/>
  <c r="D2830" i="6" s="1"/>
  <c r="D2831" i="6" s="1"/>
  <c r="D2832" i="6" s="1"/>
  <c r="D2833" i="6" s="1"/>
  <c r="D2834" i="6" s="1"/>
  <c r="D2835" i="6" s="1"/>
  <c r="D2836" i="6" s="1"/>
  <c r="D2837" i="6" s="1"/>
  <c r="D2838" i="6" s="1"/>
  <c r="D2839" i="6" s="1"/>
  <c r="D2840" i="6" s="1"/>
  <c r="D2841" i="6" s="1"/>
  <c r="D2842" i="6" s="1"/>
  <c r="D2843" i="6" s="1"/>
  <c r="D2844" i="6" s="1"/>
  <c r="D2845" i="6" s="1"/>
  <c r="D2846" i="6" s="1"/>
  <c r="D2847" i="6" s="1"/>
  <c r="D2848" i="6" s="1"/>
  <c r="D2849" i="6" s="1"/>
  <c r="D2850" i="6" s="1"/>
  <c r="D2851" i="6" s="1"/>
  <c r="D2852" i="6" s="1"/>
  <c r="D2853" i="6" s="1"/>
  <c r="D2854" i="6" s="1"/>
  <c r="D2855" i="6" s="1"/>
  <c r="D2856" i="6" s="1"/>
  <c r="D2857" i="6" s="1"/>
  <c r="D2858" i="6" s="1"/>
  <c r="D2859" i="6" s="1"/>
  <c r="D2860" i="6" s="1"/>
  <c r="D2861" i="6" s="1"/>
  <c r="D2862" i="6" s="1"/>
  <c r="D2863" i="6" s="1"/>
  <c r="D2864" i="6" s="1"/>
  <c r="D2865" i="6" s="1"/>
  <c r="D2866" i="6" s="1"/>
  <c r="D2867" i="6" s="1"/>
  <c r="D2868" i="6" s="1"/>
  <c r="D2869" i="6" s="1"/>
  <c r="D2870" i="6" s="1"/>
  <c r="D2871" i="6" s="1"/>
  <c r="D2872" i="6" s="1"/>
  <c r="D2873" i="6" s="1"/>
  <c r="D2874" i="6" s="1"/>
  <c r="D2875" i="6" s="1"/>
  <c r="D2876" i="6" s="1"/>
  <c r="D2877" i="6" s="1"/>
  <c r="D2878" i="6" s="1"/>
  <c r="D2879" i="6" s="1"/>
  <c r="D2880" i="6" s="1"/>
  <c r="D2881" i="6" s="1"/>
  <c r="D2882" i="6" s="1"/>
  <c r="D2883" i="6" s="1"/>
  <c r="D2884" i="6" s="1"/>
  <c r="D2885" i="6" s="1"/>
  <c r="D2886" i="6" s="1"/>
  <c r="D2887" i="6" s="1"/>
  <c r="D2888" i="6" s="1"/>
  <c r="D2889" i="6" s="1"/>
  <c r="D2890" i="6" s="1"/>
  <c r="D2891" i="6" s="1"/>
  <c r="D2892" i="6" s="1"/>
  <c r="D2893" i="6" s="1"/>
  <c r="D2894" i="6" s="1"/>
  <c r="D2895" i="6" s="1"/>
  <c r="D2896" i="6" s="1"/>
  <c r="D2897" i="6" s="1"/>
  <c r="D2898" i="6" s="1"/>
  <c r="D2899" i="6" s="1"/>
  <c r="D2900" i="6" s="1"/>
  <c r="D2901" i="6" s="1"/>
  <c r="D2902" i="6" s="1"/>
  <c r="D2903" i="6" s="1"/>
  <c r="D2904" i="6" s="1"/>
  <c r="D2905" i="6" s="1"/>
  <c r="D2906" i="6" s="1"/>
  <c r="D2907" i="6" s="1"/>
  <c r="D2908" i="6" s="1"/>
  <c r="D2909" i="6" s="1"/>
  <c r="D2910" i="6" s="1"/>
  <c r="D2911" i="6" s="1"/>
  <c r="D2912" i="6" s="1"/>
  <c r="D2913" i="6" s="1"/>
  <c r="D2914" i="6" s="1"/>
  <c r="D2915" i="6" s="1"/>
  <c r="D2916" i="6" s="1"/>
  <c r="D2917" i="6" s="1"/>
  <c r="D2918" i="6" s="1"/>
  <c r="D2919" i="6" s="1"/>
  <c r="D2920" i="6" s="1"/>
  <c r="D2921" i="6" s="1"/>
  <c r="D2922" i="6" s="1"/>
  <c r="D2923" i="6" s="1"/>
  <c r="D2924" i="6" s="1"/>
  <c r="D2925" i="6" s="1"/>
  <c r="D2926" i="6" s="1"/>
  <c r="D2927" i="6" s="1"/>
  <c r="D2928" i="6" s="1"/>
  <c r="D2929" i="6" s="1"/>
  <c r="D2930" i="6" s="1"/>
  <c r="D2931" i="6" s="1"/>
  <c r="D2932" i="6" s="1"/>
  <c r="D2933" i="6" s="1"/>
  <c r="D2934" i="6" s="1"/>
  <c r="D2935" i="6" s="1"/>
  <c r="D2936" i="6" s="1"/>
  <c r="D2937" i="6" s="1"/>
  <c r="D2938" i="6" s="1"/>
  <c r="D2939" i="6" s="1"/>
  <c r="D2940" i="6" s="1"/>
  <c r="D2941" i="6" s="1"/>
  <c r="D2942" i="6" s="1"/>
  <c r="D2943" i="6" s="1"/>
  <c r="D2944" i="6" s="1"/>
  <c r="D2945" i="6" s="1"/>
  <c r="D2946" i="6" s="1"/>
  <c r="D2947" i="6" s="1"/>
  <c r="D2948" i="6" s="1"/>
  <c r="D2949" i="6" s="1"/>
  <c r="D2950" i="6" s="1"/>
  <c r="D2951" i="6" s="1"/>
  <c r="D2952" i="6" s="1"/>
  <c r="D2953" i="6" s="1"/>
  <c r="D2954" i="6" s="1"/>
  <c r="D2955" i="6" s="1"/>
  <c r="D2956" i="6" s="1"/>
  <c r="D2957" i="6" s="1"/>
  <c r="D2958" i="6" s="1"/>
  <c r="D2959" i="6" s="1"/>
  <c r="D2960" i="6" s="1"/>
  <c r="D2961" i="6" s="1"/>
  <c r="D2962" i="6" s="1"/>
  <c r="D2963" i="6" s="1"/>
  <c r="D2964" i="6" s="1"/>
  <c r="D2965" i="6" s="1"/>
  <c r="D2966" i="6" s="1"/>
  <c r="D2967" i="6" s="1"/>
  <c r="D2968" i="6" s="1"/>
  <c r="D2969" i="6" s="1"/>
  <c r="D2970" i="6" s="1"/>
  <c r="D2971" i="6" s="1"/>
  <c r="D2972" i="6" s="1"/>
  <c r="D2973" i="6" s="1"/>
  <c r="D2974" i="6" s="1"/>
  <c r="D2975" i="6" s="1"/>
  <c r="D2976" i="6" s="1"/>
  <c r="D2977" i="6" s="1"/>
  <c r="D2978" i="6" s="1"/>
  <c r="D2979" i="6" s="1"/>
  <c r="D2980" i="6" s="1"/>
  <c r="D2981" i="6" s="1"/>
  <c r="D2982" i="6" s="1"/>
  <c r="D2983" i="6" s="1"/>
  <c r="D2984" i="6" s="1"/>
  <c r="D2985" i="6" s="1"/>
  <c r="D2986" i="6" s="1"/>
  <c r="D2987" i="6" s="1"/>
  <c r="D2988" i="6" s="1"/>
  <c r="D2989" i="6" s="1"/>
  <c r="D2990" i="6" s="1"/>
  <c r="D2991" i="6" s="1"/>
  <c r="D2992" i="6" s="1"/>
  <c r="D2993" i="6" s="1"/>
  <c r="D2994" i="6" s="1"/>
  <c r="D2995" i="6" s="1"/>
  <c r="D2996" i="6" s="1"/>
  <c r="D2997" i="6" s="1"/>
  <c r="D2998" i="6" s="1"/>
  <c r="D2999" i="6" s="1"/>
  <c r="D3000" i="6" s="1"/>
  <c r="D3001" i="6" s="1"/>
  <c r="D3002" i="6" s="1"/>
  <c r="D3003" i="6" s="1"/>
  <c r="D3004" i="6" s="1"/>
  <c r="D3005" i="6" s="1"/>
  <c r="D3006" i="6" s="1"/>
  <c r="D3007" i="6" s="1"/>
  <c r="D3008" i="6" s="1"/>
  <c r="D3009" i="6" s="1"/>
  <c r="D3010" i="6" s="1"/>
  <c r="D3011" i="6" s="1"/>
  <c r="D3012" i="6" s="1"/>
  <c r="D3013" i="6" s="1"/>
  <c r="D3014" i="6" s="1"/>
  <c r="D3015" i="6" s="1"/>
  <c r="D3016" i="6" s="1"/>
  <c r="D3017" i="6" s="1"/>
  <c r="D3018" i="6" s="1"/>
  <c r="D3019" i="6" s="1"/>
  <c r="D3020" i="6" s="1"/>
  <c r="D3021" i="6" s="1"/>
  <c r="D3022" i="6" s="1"/>
  <c r="D3023" i="6" s="1"/>
  <c r="D3024" i="6" s="1"/>
  <c r="D3025" i="6" s="1"/>
  <c r="D3026" i="6" s="1"/>
  <c r="D3027" i="6" s="1"/>
  <c r="D3028" i="6" s="1"/>
  <c r="D3029" i="6" s="1"/>
  <c r="D3030" i="6" s="1"/>
  <c r="D3031" i="6" s="1"/>
  <c r="D3032" i="6" s="1"/>
  <c r="D3033" i="6" s="1"/>
  <c r="D3034" i="6" s="1"/>
  <c r="D3035" i="6" s="1"/>
  <c r="D3036" i="6" s="1"/>
  <c r="D3037" i="6" s="1"/>
  <c r="D3038" i="6" s="1"/>
  <c r="D3039" i="6" s="1"/>
  <c r="D3040" i="6" s="1"/>
  <c r="D3041" i="6" s="1"/>
  <c r="D3042" i="6" s="1"/>
  <c r="D3043" i="6" s="1"/>
  <c r="D3044" i="6" s="1"/>
  <c r="D3045" i="6" s="1"/>
  <c r="D3046" i="6" s="1"/>
  <c r="D3047" i="6" s="1"/>
  <c r="D3048" i="6" s="1"/>
  <c r="D3049" i="6" s="1"/>
  <c r="D3050" i="6" s="1"/>
  <c r="D3051" i="6" s="1"/>
  <c r="D3052" i="6" s="1"/>
  <c r="D3053" i="6" s="1"/>
  <c r="D3054" i="6" s="1"/>
  <c r="D3055" i="6" s="1"/>
  <c r="D3056" i="6" s="1"/>
  <c r="D3057" i="6" s="1"/>
  <c r="D3058" i="6" s="1"/>
  <c r="D3059" i="6" s="1"/>
  <c r="D3060" i="6" s="1"/>
  <c r="D3061" i="6" s="1"/>
  <c r="D3062" i="6" s="1"/>
  <c r="D3063" i="6" s="1"/>
  <c r="D3064" i="6" s="1"/>
  <c r="D3065" i="6" s="1"/>
  <c r="D3066" i="6" s="1"/>
  <c r="D3067" i="6" s="1"/>
  <c r="D3068" i="6" s="1"/>
  <c r="D3069" i="6" s="1"/>
  <c r="D3070" i="6" s="1"/>
  <c r="D3071" i="6" s="1"/>
  <c r="D3072" i="6" s="1"/>
  <c r="D3073" i="6" s="1"/>
  <c r="D3074" i="6" s="1"/>
  <c r="D3075" i="6" s="1"/>
  <c r="D3076" i="6" s="1"/>
  <c r="D3077" i="6" s="1"/>
  <c r="D3078" i="6" s="1"/>
  <c r="D3079" i="6" s="1"/>
  <c r="D3080" i="6" s="1"/>
  <c r="D3081" i="6" s="1"/>
  <c r="D3082" i="6" s="1"/>
  <c r="D3083" i="6" s="1"/>
  <c r="D3084" i="6" s="1"/>
  <c r="D3085" i="6" s="1"/>
  <c r="D3086" i="6" s="1"/>
  <c r="D3087" i="6" s="1"/>
  <c r="D3088" i="6" s="1"/>
  <c r="D3089" i="6" s="1"/>
  <c r="D3090" i="6" s="1"/>
  <c r="D3091" i="6" s="1"/>
  <c r="D3092" i="6" s="1"/>
  <c r="D3093" i="6" s="1"/>
  <c r="D3094" i="6" s="1"/>
  <c r="D3095" i="6" s="1"/>
  <c r="D3096" i="6" s="1"/>
  <c r="D3097" i="6" s="1"/>
  <c r="D3098" i="6" s="1"/>
  <c r="D3099" i="6" s="1"/>
  <c r="D3100" i="6" s="1"/>
  <c r="D3101" i="6" s="1"/>
  <c r="D3102" i="6" s="1"/>
  <c r="D3103" i="6" s="1"/>
  <c r="D3104" i="6" s="1"/>
  <c r="D3105" i="6" s="1"/>
  <c r="D3106" i="6" s="1"/>
  <c r="D3107" i="6" s="1"/>
  <c r="D3108" i="6" s="1"/>
  <c r="D3109" i="6" s="1"/>
  <c r="D3110" i="6" s="1"/>
  <c r="D3111" i="6" s="1"/>
  <c r="D3112" i="6" s="1"/>
  <c r="D3113" i="6" s="1"/>
  <c r="D3114" i="6" s="1"/>
  <c r="D3115" i="6" s="1"/>
  <c r="D3116" i="6" s="1"/>
  <c r="D3117" i="6" s="1"/>
  <c r="D3118" i="6" s="1"/>
  <c r="D3119" i="6" s="1"/>
  <c r="D3120" i="6" s="1"/>
  <c r="D3121" i="6" s="1"/>
  <c r="D3122" i="6" s="1"/>
  <c r="D3123" i="6" s="1"/>
  <c r="D3124" i="6" s="1"/>
  <c r="D3125" i="6" s="1"/>
  <c r="D3126" i="6" s="1"/>
  <c r="D3127" i="6" s="1"/>
  <c r="D3128" i="6" s="1"/>
  <c r="D3129" i="6" s="1"/>
  <c r="D3130" i="6" s="1"/>
  <c r="D3131" i="6" s="1"/>
  <c r="D3132" i="6" s="1"/>
  <c r="D3133" i="6" s="1"/>
  <c r="D3134" i="6" s="1"/>
  <c r="D3135" i="6" s="1"/>
  <c r="D3136" i="6" s="1"/>
  <c r="D3137" i="6" s="1"/>
  <c r="D3138" i="6" s="1"/>
  <c r="D3139" i="6" s="1"/>
  <c r="D3140" i="6" s="1"/>
  <c r="D3141" i="6" s="1"/>
  <c r="D3142" i="6" s="1"/>
  <c r="D3143" i="6" s="1"/>
  <c r="D3144" i="6" s="1"/>
  <c r="D3145" i="6" s="1"/>
  <c r="D3146" i="6" s="1"/>
  <c r="D3147" i="6" s="1"/>
  <c r="D3148" i="6" s="1"/>
  <c r="D3149" i="6" s="1"/>
  <c r="D3150" i="6" s="1"/>
  <c r="D3151" i="6" s="1"/>
  <c r="D3152" i="6" s="1"/>
  <c r="D3153" i="6" s="1"/>
  <c r="D3154" i="6" s="1"/>
  <c r="D3155" i="6" s="1"/>
  <c r="D3156" i="6" s="1"/>
  <c r="D3157" i="6" s="1"/>
  <c r="D3158" i="6" s="1"/>
  <c r="D3159" i="6" s="1"/>
  <c r="D3160" i="6" s="1"/>
  <c r="D3161" i="6" s="1"/>
  <c r="D3162" i="6" s="1"/>
  <c r="D3163" i="6" s="1"/>
  <c r="D3164" i="6" s="1"/>
  <c r="D3165" i="6" s="1"/>
  <c r="D3166" i="6" s="1"/>
  <c r="D3167" i="6" s="1"/>
  <c r="D3168" i="6" s="1"/>
  <c r="D3169" i="6" s="1"/>
  <c r="D3170" i="6" s="1"/>
  <c r="D3171" i="6" s="1"/>
  <c r="D3172" i="6" s="1"/>
  <c r="D3173" i="6" s="1"/>
  <c r="D3174" i="6" s="1"/>
  <c r="D3175" i="6" s="1"/>
  <c r="D3176" i="6" s="1"/>
  <c r="D3177" i="6" s="1"/>
  <c r="D3178" i="6" s="1"/>
  <c r="D3179" i="6" s="1"/>
  <c r="D3180" i="6" s="1"/>
  <c r="D3181" i="6" s="1"/>
  <c r="D3182" i="6" s="1"/>
  <c r="D3183" i="6" s="1"/>
  <c r="D3184" i="6" s="1"/>
  <c r="D3185" i="6" s="1"/>
  <c r="D3186" i="6" s="1"/>
  <c r="D3187" i="6" s="1"/>
  <c r="D3188" i="6" s="1"/>
  <c r="D3189" i="6" s="1"/>
  <c r="D3190" i="6" s="1"/>
  <c r="D3191" i="6" s="1"/>
  <c r="D3192" i="6" s="1"/>
  <c r="D3193" i="6" s="1"/>
  <c r="D3194" i="6" s="1"/>
  <c r="D3195" i="6" s="1"/>
  <c r="D3196" i="6" s="1"/>
  <c r="D3197" i="6" s="1"/>
  <c r="D3198" i="6" s="1"/>
  <c r="D3199" i="6" s="1"/>
  <c r="D3200" i="6" s="1"/>
  <c r="D3201" i="6" s="1"/>
  <c r="D3202" i="6" s="1"/>
  <c r="D3203" i="6" s="1"/>
  <c r="D3204" i="6" s="1"/>
  <c r="D3205" i="6" s="1"/>
  <c r="D3206" i="6" s="1"/>
  <c r="D3207" i="6" s="1"/>
  <c r="D3208" i="6" s="1"/>
  <c r="D3209" i="6" s="1"/>
  <c r="D3210" i="6" s="1"/>
  <c r="D3211" i="6" s="1"/>
  <c r="D3212" i="6" s="1"/>
  <c r="D3213" i="6" s="1"/>
  <c r="D3214" i="6" s="1"/>
  <c r="D3215" i="6" s="1"/>
  <c r="D3216" i="6" s="1"/>
  <c r="D3217" i="6" s="1"/>
  <c r="D3218" i="6" s="1"/>
  <c r="D3219" i="6" s="1"/>
  <c r="D3220" i="6" s="1"/>
  <c r="D3221" i="6" s="1"/>
  <c r="D3222" i="6" s="1"/>
  <c r="D3223" i="6" s="1"/>
  <c r="D3224" i="6" s="1"/>
  <c r="D3225" i="6" s="1"/>
  <c r="D3226" i="6" s="1"/>
  <c r="D3227" i="6" s="1"/>
  <c r="D3228" i="6" s="1"/>
  <c r="D3229" i="6" s="1"/>
  <c r="D3230" i="6" s="1"/>
  <c r="D3231" i="6" s="1"/>
  <c r="D3232" i="6" s="1"/>
  <c r="D3233" i="6" s="1"/>
  <c r="D3234" i="6" s="1"/>
  <c r="D3235" i="6" s="1"/>
  <c r="D3236" i="6" s="1"/>
  <c r="D3237" i="6" s="1"/>
  <c r="D3238" i="6" s="1"/>
  <c r="D3239" i="6" s="1"/>
  <c r="D3240" i="6" s="1"/>
  <c r="D3241" i="6" s="1"/>
  <c r="D3242" i="6" s="1"/>
  <c r="D3243" i="6" s="1"/>
  <c r="D3244" i="6" s="1"/>
  <c r="D3245" i="6" s="1"/>
  <c r="D3246" i="6" s="1"/>
  <c r="D3247" i="6" s="1"/>
  <c r="D3248" i="6" s="1"/>
  <c r="D3249" i="6" s="1"/>
  <c r="D3250" i="6" s="1"/>
  <c r="D3251" i="6" s="1"/>
  <c r="D3252" i="6" s="1"/>
  <c r="D3253" i="6" s="1"/>
  <c r="D3254" i="6" s="1"/>
  <c r="D3255" i="6" s="1"/>
  <c r="D3256" i="6" s="1"/>
  <c r="D3257" i="6" s="1"/>
  <c r="D3258" i="6" s="1"/>
  <c r="D3259" i="6" s="1"/>
  <c r="D3260" i="6" s="1"/>
  <c r="D3261" i="6" s="1"/>
  <c r="D3262" i="6" s="1"/>
  <c r="D3263" i="6" s="1"/>
  <c r="D3264" i="6" s="1"/>
  <c r="D3265" i="6" s="1"/>
  <c r="D3266" i="6" s="1"/>
  <c r="D3267" i="6" s="1"/>
  <c r="D3268" i="6" s="1"/>
  <c r="D3269" i="6" s="1"/>
  <c r="D3270" i="6" s="1"/>
  <c r="D3271" i="6" s="1"/>
  <c r="D3272" i="6" s="1"/>
  <c r="D3273" i="6" s="1"/>
  <c r="D3274" i="6" s="1"/>
  <c r="D3275" i="6" s="1"/>
  <c r="D3276" i="6" s="1"/>
  <c r="D3277" i="6" s="1"/>
  <c r="D3278" i="6" s="1"/>
  <c r="D3279" i="6" s="1"/>
  <c r="D3280" i="6" s="1"/>
  <c r="D3281" i="6" s="1"/>
  <c r="D3282" i="6" s="1"/>
  <c r="D3283" i="6" s="1"/>
  <c r="D3284" i="6" s="1"/>
  <c r="D3285" i="6" s="1"/>
  <c r="D3286" i="6" s="1"/>
  <c r="D3287" i="6" s="1"/>
  <c r="D3288" i="6" s="1"/>
  <c r="D3289" i="6" s="1"/>
  <c r="D3290" i="6" s="1"/>
  <c r="D3291" i="6" s="1"/>
  <c r="D3292" i="6" s="1"/>
  <c r="D3293" i="6" s="1"/>
  <c r="D3294" i="6" s="1"/>
  <c r="D3295" i="6" s="1"/>
  <c r="D3296" i="6" s="1"/>
  <c r="D3297" i="6" s="1"/>
  <c r="D3298" i="6" s="1"/>
  <c r="D3299" i="6" s="1"/>
  <c r="D3300" i="6" s="1"/>
  <c r="D3301" i="6" s="1"/>
  <c r="D3302" i="6" s="1"/>
  <c r="D3303" i="6" s="1"/>
  <c r="D3304" i="6" s="1"/>
  <c r="D3305" i="6" s="1"/>
  <c r="D3306" i="6" s="1"/>
  <c r="D3307" i="6" s="1"/>
  <c r="D3308" i="6" s="1"/>
  <c r="D3309" i="6" s="1"/>
  <c r="D3310" i="6" s="1"/>
  <c r="D3311" i="6" s="1"/>
  <c r="D3312" i="6" s="1"/>
  <c r="D3313" i="6" s="1"/>
  <c r="D3314" i="6" s="1"/>
  <c r="D3315" i="6" s="1"/>
  <c r="D3316" i="6" s="1"/>
  <c r="D3317" i="6" s="1"/>
  <c r="D3318" i="6" s="1"/>
  <c r="D3319" i="6" s="1"/>
  <c r="D3320" i="6" s="1"/>
  <c r="D3321" i="6" s="1"/>
  <c r="D3322" i="6" s="1"/>
  <c r="D3323" i="6" s="1"/>
  <c r="D3324" i="6" s="1"/>
  <c r="D3325" i="6" s="1"/>
  <c r="D3326" i="6" s="1"/>
  <c r="D3327" i="6" s="1"/>
  <c r="D3328" i="6" s="1"/>
  <c r="D3329" i="6" s="1"/>
  <c r="D3330" i="6" s="1"/>
  <c r="D3331" i="6" s="1"/>
  <c r="D3332" i="6" s="1"/>
  <c r="D3333" i="6" s="1"/>
  <c r="D3334" i="6" s="1"/>
  <c r="D3335" i="6" s="1"/>
  <c r="D3336" i="6" s="1"/>
  <c r="D3337" i="6" s="1"/>
  <c r="D3338" i="6" s="1"/>
  <c r="D3339" i="6" s="1"/>
  <c r="D3340" i="6" s="1"/>
  <c r="D3341" i="6" s="1"/>
  <c r="D3342" i="6" s="1"/>
  <c r="D3343" i="6" s="1"/>
  <c r="D3344" i="6" s="1"/>
  <c r="D3345" i="6" s="1"/>
  <c r="D3346" i="6" s="1"/>
  <c r="D3347" i="6" s="1"/>
  <c r="D3348" i="6" s="1"/>
  <c r="D3349" i="6" s="1"/>
  <c r="D3350" i="6" s="1"/>
  <c r="D3351" i="6" s="1"/>
  <c r="D3352" i="6" s="1"/>
  <c r="D3353" i="6" s="1"/>
  <c r="D3354" i="6" s="1"/>
  <c r="D3355" i="6" s="1"/>
  <c r="D3356" i="6" s="1"/>
  <c r="D3357" i="6" s="1"/>
  <c r="D3358" i="6" s="1"/>
  <c r="D3359" i="6" s="1"/>
  <c r="D3360" i="6" s="1"/>
  <c r="D3361" i="6" s="1"/>
  <c r="D3362" i="6" s="1"/>
  <c r="D3363" i="6" s="1"/>
  <c r="D3364" i="6" s="1"/>
  <c r="D3365" i="6" s="1"/>
  <c r="D3366" i="6" s="1"/>
  <c r="D3367" i="6" s="1"/>
  <c r="D3368" i="6" s="1"/>
  <c r="D3369" i="6" s="1"/>
  <c r="D3370" i="6" s="1"/>
  <c r="D3371" i="6" s="1"/>
  <c r="D3372" i="6" s="1"/>
  <c r="D3373" i="6" s="1"/>
  <c r="D3374" i="6" s="1"/>
  <c r="D3375" i="6" s="1"/>
  <c r="D3376" i="6" s="1"/>
  <c r="D3377" i="6" s="1"/>
  <c r="D3378" i="6" s="1"/>
  <c r="D3379" i="6" s="1"/>
  <c r="D3380" i="6" s="1"/>
  <c r="D3381" i="6" s="1"/>
  <c r="D3382" i="6" s="1"/>
  <c r="D3383" i="6" s="1"/>
  <c r="D3384" i="6" s="1"/>
  <c r="D3385" i="6" s="1"/>
  <c r="D3386" i="6" s="1"/>
  <c r="D3387" i="6" s="1"/>
  <c r="D3388" i="6" s="1"/>
  <c r="D3389" i="6" s="1"/>
  <c r="D3390" i="6" s="1"/>
  <c r="D3391" i="6" s="1"/>
  <c r="D3392" i="6" s="1"/>
  <c r="D3393" i="6" s="1"/>
  <c r="D3394" i="6" s="1"/>
  <c r="D3395" i="6" s="1"/>
  <c r="D3396" i="6" s="1"/>
  <c r="D3397" i="6" s="1"/>
  <c r="D3398" i="6" s="1"/>
  <c r="D3399" i="6" s="1"/>
  <c r="D3400" i="6" s="1"/>
  <c r="D3401" i="6" s="1"/>
  <c r="D3402" i="6" s="1"/>
  <c r="D3403" i="6" s="1"/>
  <c r="D3404" i="6" s="1"/>
  <c r="D3405" i="6" s="1"/>
  <c r="D3406" i="6" s="1"/>
  <c r="D3407" i="6" s="1"/>
  <c r="D3408" i="6" s="1"/>
  <c r="D3409" i="6" s="1"/>
  <c r="D3410" i="6" s="1"/>
  <c r="D3411" i="6" s="1"/>
  <c r="D3412" i="6" s="1"/>
  <c r="D3413" i="6" s="1"/>
  <c r="D3414" i="6" s="1"/>
  <c r="D3415" i="6" s="1"/>
  <c r="D3416" i="6" s="1"/>
  <c r="D3417" i="6" s="1"/>
  <c r="D3418" i="6" s="1"/>
  <c r="D3419" i="6" s="1"/>
  <c r="D3420" i="6" s="1"/>
  <c r="D3421" i="6" s="1"/>
  <c r="D3422" i="6" s="1"/>
  <c r="D3423" i="6" s="1"/>
  <c r="D3424" i="6" s="1"/>
  <c r="D3425" i="6" s="1"/>
  <c r="D3426" i="6" s="1"/>
  <c r="D3427" i="6" s="1"/>
  <c r="D3428" i="6" s="1"/>
  <c r="D3429" i="6" s="1"/>
  <c r="D3430" i="6" s="1"/>
  <c r="D3431" i="6" s="1"/>
  <c r="D3432" i="6" s="1"/>
  <c r="D3433" i="6" s="1"/>
  <c r="D3434" i="6" s="1"/>
  <c r="D3435" i="6" s="1"/>
  <c r="D3436" i="6" s="1"/>
  <c r="D3437" i="6" s="1"/>
  <c r="D3438" i="6" s="1"/>
  <c r="D3439" i="6" s="1"/>
  <c r="D3440" i="6" s="1"/>
  <c r="D3441" i="6" s="1"/>
  <c r="D3442" i="6" s="1"/>
  <c r="D3443" i="6" s="1"/>
  <c r="D3444" i="6" s="1"/>
  <c r="D3445" i="6" s="1"/>
  <c r="D3446" i="6" s="1"/>
  <c r="D3447" i="6" s="1"/>
  <c r="D3448" i="6" s="1"/>
  <c r="D3449" i="6" s="1"/>
  <c r="D3450" i="6" s="1"/>
  <c r="D3451" i="6" s="1"/>
  <c r="D3452" i="6" s="1"/>
  <c r="D3453" i="6" s="1"/>
  <c r="D3454" i="6" s="1"/>
  <c r="D3455" i="6" s="1"/>
  <c r="D3456" i="6" s="1"/>
  <c r="D3457" i="6" s="1"/>
  <c r="D3458" i="6" s="1"/>
  <c r="D3459" i="6" s="1"/>
  <c r="D3460" i="6" s="1"/>
  <c r="D3461" i="6" s="1"/>
  <c r="D3462" i="6" s="1"/>
  <c r="D3463" i="6" s="1"/>
  <c r="D3464" i="6" s="1"/>
  <c r="D3465" i="6" s="1"/>
  <c r="D3466" i="6" s="1"/>
  <c r="D3467" i="6" s="1"/>
  <c r="D3468" i="6" s="1"/>
  <c r="D3469" i="6" s="1"/>
  <c r="D3470" i="6" s="1"/>
  <c r="D3471" i="6" s="1"/>
  <c r="D3472" i="6" s="1"/>
  <c r="D3473" i="6" s="1"/>
  <c r="D3474" i="6" s="1"/>
  <c r="D3475" i="6" s="1"/>
  <c r="D3476" i="6" s="1"/>
  <c r="D3477" i="6" s="1"/>
  <c r="D3478" i="6" s="1"/>
  <c r="D3479" i="6" s="1"/>
  <c r="D3480" i="6" s="1"/>
  <c r="D3481" i="6" s="1"/>
  <c r="D3482" i="6" s="1"/>
  <c r="D3483" i="6" s="1"/>
  <c r="D3484" i="6" s="1"/>
  <c r="D3485" i="6" s="1"/>
  <c r="D3486" i="6" s="1"/>
  <c r="D3487" i="6" s="1"/>
  <c r="D3488" i="6" s="1"/>
  <c r="D3489" i="6" s="1"/>
  <c r="D3490" i="6" s="1"/>
  <c r="D3491" i="6" s="1"/>
  <c r="D3492" i="6" s="1"/>
  <c r="D3493" i="6" s="1"/>
  <c r="D3494" i="6" s="1"/>
  <c r="D3495" i="6" s="1"/>
  <c r="D3496" i="6" s="1"/>
  <c r="D3497" i="6" s="1"/>
  <c r="D3498" i="6" s="1"/>
  <c r="D3499" i="6" s="1"/>
  <c r="D3500" i="6" s="1"/>
  <c r="D3501" i="6" s="1"/>
  <c r="D3502" i="6" s="1"/>
  <c r="D3503" i="6" s="1"/>
  <c r="D3504" i="6" s="1"/>
  <c r="D3505" i="6" s="1"/>
  <c r="D3506" i="6" s="1"/>
  <c r="D3507" i="6" s="1"/>
  <c r="D3508" i="6" s="1"/>
  <c r="D3509" i="6" s="1"/>
  <c r="D3510" i="6" s="1"/>
  <c r="D3511" i="6" s="1"/>
  <c r="D3512" i="6" s="1"/>
  <c r="D3513" i="6" s="1"/>
  <c r="D3514" i="6" s="1"/>
  <c r="D3515" i="6" s="1"/>
  <c r="D3516" i="6" s="1"/>
  <c r="D3517" i="6" s="1"/>
  <c r="D3518" i="6" s="1"/>
  <c r="D3519" i="6" s="1"/>
  <c r="D3520" i="6" s="1"/>
  <c r="D3521" i="6" s="1"/>
  <c r="D3522" i="6" s="1"/>
  <c r="D3523" i="6" s="1"/>
  <c r="D3524" i="6" s="1"/>
  <c r="D3525" i="6" s="1"/>
  <c r="D3526" i="6" s="1"/>
  <c r="D3527" i="6" s="1"/>
  <c r="D3528" i="6" s="1"/>
  <c r="D3529" i="6" s="1"/>
  <c r="D3530" i="6" s="1"/>
  <c r="D3531" i="6" s="1"/>
  <c r="D3532" i="6" s="1"/>
  <c r="D3533" i="6" s="1"/>
  <c r="D3534" i="6" s="1"/>
  <c r="D3535" i="6" s="1"/>
  <c r="D3536" i="6" s="1"/>
  <c r="D3537" i="6" s="1"/>
  <c r="D3538" i="6" s="1"/>
  <c r="D3539" i="6" s="1"/>
  <c r="D3540" i="6" s="1"/>
  <c r="D3541" i="6" s="1"/>
  <c r="D3542" i="6" s="1"/>
  <c r="D3543" i="6" s="1"/>
  <c r="D3544" i="6" s="1"/>
  <c r="D3545" i="6" s="1"/>
  <c r="D3546" i="6" s="1"/>
  <c r="D3547" i="6" s="1"/>
  <c r="D3548" i="6" s="1"/>
  <c r="D3549" i="6" s="1"/>
  <c r="D3550" i="6" s="1"/>
  <c r="D3551" i="6" s="1"/>
  <c r="D3552" i="6" s="1"/>
  <c r="D3553" i="6" s="1"/>
  <c r="D3554" i="6" s="1"/>
  <c r="D3555" i="6" s="1"/>
  <c r="D3556" i="6" s="1"/>
  <c r="D3557" i="6" s="1"/>
  <c r="D3558" i="6" s="1"/>
  <c r="D3559" i="6" s="1"/>
  <c r="D3560" i="6" s="1"/>
  <c r="D3561" i="6" s="1"/>
  <c r="D3562" i="6" s="1"/>
  <c r="D3563" i="6" s="1"/>
  <c r="D3564" i="6" s="1"/>
  <c r="D3565" i="6" s="1"/>
  <c r="D3566" i="6" s="1"/>
  <c r="D3567" i="6" s="1"/>
  <c r="D3568" i="6" s="1"/>
  <c r="D3569" i="6" s="1"/>
  <c r="D3570" i="6" s="1"/>
  <c r="D3571" i="6" s="1"/>
  <c r="D3572" i="6" s="1"/>
  <c r="D3573" i="6" s="1"/>
  <c r="D3574" i="6" s="1"/>
  <c r="D3575" i="6" s="1"/>
  <c r="D3576" i="6" s="1"/>
  <c r="D3577" i="6" s="1"/>
  <c r="D3578" i="6" s="1"/>
  <c r="D3579" i="6" s="1"/>
  <c r="D3580" i="6" s="1"/>
  <c r="D3581" i="6" s="1"/>
  <c r="D3582" i="6" s="1"/>
  <c r="D3583" i="6" s="1"/>
  <c r="D3584" i="6" s="1"/>
  <c r="D3585" i="6" s="1"/>
  <c r="D3586" i="6" s="1"/>
  <c r="D3587" i="6" s="1"/>
  <c r="D3588" i="6" s="1"/>
  <c r="D3589" i="6" s="1"/>
  <c r="D3590" i="6" s="1"/>
  <c r="D3591" i="6" s="1"/>
  <c r="D3592" i="6" s="1"/>
  <c r="D3593" i="6" s="1"/>
  <c r="D3594" i="6" s="1"/>
  <c r="D3595" i="6" s="1"/>
  <c r="D3596" i="6" s="1"/>
  <c r="D3597" i="6" s="1"/>
  <c r="D3598" i="6" s="1"/>
  <c r="D3599" i="6" s="1"/>
  <c r="D3600" i="6" s="1"/>
  <c r="D3601" i="6" s="1"/>
  <c r="D3602" i="6" s="1"/>
  <c r="D3603" i="6" s="1"/>
  <c r="D3604" i="6" s="1"/>
  <c r="D3605" i="6" s="1"/>
  <c r="D3606" i="6" s="1"/>
  <c r="D3607" i="6" s="1"/>
  <c r="D3608" i="6" s="1"/>
  <c r="D3609" i="6" s="1"/>
  <c r="D3610" i="6" s="1"/>
  <c r="D3611" i="6" s="1"/>
  <c r="D3612" i="6" s="1"/>
  <c r="D3613" i="6" s="1"/>
  <c r="D3614" i="6" s="1"/>
  <c r="D3615" i="6" s="1"/>
  <c r="D3616" i="6" s="1"/>
  <c r="D3617" i="6" s="1"/>
  <c r="D3618" i="6" s="1"/>
  <c r="D3619" i="6" s="1"/>
  <c r="D3620" i="6" s="1"/>
  <c r="D3621" i="6" s="1"/>
  <c r="D3622" i="6" s="1"/>
  <c r="D3623" i="6" s="1"/>
  <c r="D3624" i="6" s="1"/>
  <c r="D3625" i="6" s="1"/>
  <c r="D3626" i="6" s="1"/>
  <c r="D3627" i="6" s="1"/>
  <c r="D3628" i="6" s="1"/>
  <c r="D3629" i="6" s="1"/>
  <c r="D3630" i="6" s="1"/>
  <c r="D3631" i="6" s="1"/>
  <c r="D3632" i="6" s="1"/>
  <c r="D3633" i="6" s="1"/>
  <c r="D3634" i="6" s="1"/>
  <c r="D3635" i="6" s="1"/>
  <c r="D3636" i="6" s="1"/>
  <c r="D3637" i="6" s="1"/>
  <c r="D3638" i="6" s="1"/>
  <c r="D3639" i="6" s="1"/>
  <c r="D3640" i="6" s="1"/>
  <c r="D3641" i="6" s="1"/>
  <c r="D3642" i="6" s="1"/>
  <c r="D3643" i="6" s="1"/>
  <c r="D3644" i="6" s="1"/>
  <c r="D3645" i="6" s="1"/>
  <c r="D3646" i="6" s="1"/>
  <c r="D3647" i="6" s="1"/>
  <c r="D3648" i="6" s="1"/>
  <c r="D3649" i="6" s="1"/>
  <c r="D3650" i="6" s="1"/>
  <c r="D3651" i="6" s="1"/>
  <c r="D3652" i="6" s="1"/>
  <c r="D3653" i="6" s="1"/>
  <c r="D3654" i="6" s="1"/>
  <c r="D3655" i="6" s="1"/>
  <c r="D3656" i="6" s="1"/>
  <c r="D3657" i="6" s="1"/>
  <c r="D3658" i="6" s="1"/>
  <c r="D3659" i="6" s="1"/>
  <c r="D3660" i="6" s="1"/>
  <c r="D3661" i="6" s="1"/>
  <c r="D3662" i="6" s="1"/>
  <c r="D3663" i="6" s="1"/>
  <c r="D3664" i="6" s="1"/>
  <c r="D3665" i="6" s="1"/>
  <c r="D3666" i="6" s="1"/>
  <c r="D3667" i="6" s="1"/>
  <c r="D3668" i="6" s="1"/>
  <c r="D3669" i="6" s="1"/>
  <c r="D3670" i="6" s="1"/>
  <c r="D3671" i="6" s="1"/>
  <c r="D3672" i="6" s="1"/>
  <c r="D3673" i="6" s="1"/>
  <c r="D3674" i="6" s="1"/>
  <c r="D3675" i="6" s="1"/>
  <c r="D3676" i="6" s="1"/>
  <c r="D3677" i="6" s="1"/>
  <c r="D3678" i="6" s="1"/>
  <c r="D3679" i="6" s="1"/>
  <c r="D3680" i="6" s="1"/>
  <c r="D3681" i="6" s="1"/>
  <c r="D3682" i="6" s="1"/>
  <c r="D3683" i="6" s="1"/>
  <c r="D3684" i="6" s="1"/>
  <c r="D3685" i="6" s="1"/>
  <c r="D3686" i="6" s="1"/>
  <c r="D3687" i="6" s="1"/>
  <c r="D3688" i="6" s="1"/>
  <c r="D3689" i="6" s="1"/>
  <c r="D3690" i="6" s="1"/>
  <c r="D3691" i="6" s="1"/>
  <c r="D3692" i="6" s="1"/>
  <c r="D3693" i="6" s="1"/>
  <c r="D3694" i="6" s="1"/>
  <c r="D3695" i="6" s="1"/>
  <c r="D3696" i="6" s="1"/>
  <c r="D3697" i="6" s="1"/>
  <c r="D3698" i="6" s="1"/>
  <c r="D3699" i="6" s="1"/>
  <c r="D3700" i="6" s="1"/>
  <c r="D3701" i="6" s="1"/>
  <c r="D3702" i="6" s="1"/>
  <c r="D3703" i="6" s="1"/>
  <c r="D3704" i="6" s="1"/>
  <c r="D3705" i="6" s="1"/>
  <c r="D3706" i="6" s="1"/>
  <c r="D3707" i="6" s="1"/>
  <c r="D3708" i="6" s="1"/>
  <c r="D3709" i="6" s="1"/>
  <c r="D3710" i="6" s="1"/>
  <c r="D3711" i="6" s="1"/>
  <c r="D3712" i="6" s="1"/>
  <c r="D3713" i="6" s="1"/>
  <c r="D3714" i="6" s="1"/>
  <c r="D3715" i="6" s="1"/>
  <c r="D3716" i="6" s="1"/>
  <c r="D3717" i="6" s="1"/>
  <c r="D3718" i="6" s="1"/>
  <c r="D3719" i="6" s="1"/>
  <c r="D3720" i="6" s="1"/>
  <c r="D3721" i="6" s="1"/>
  <c r="D3722" i="6" s="1"/>
  <c r="D3723" i="6" s="1"/>
  <c r="D3724" i="6" s="1"/>
  <c r="D3725" i="6" s="1"/>
  <c r="D3726" i="6" s="1"/>
  <c r="D3727" i="6" s="1"/>
  <c r="D3728" i="6" s="1"/>
  <c r="D3729" i="6" s="1"/>
  <c r="D3730" i="6" s="1"/>
  <c r="D3731" i="6" s="1"/>
  <c r="D3732" i="6" s="1"/>
  <c r="D3733" i="6" s="1"/>
  <c r="D3734" i="6" s="1"/>
  <c r="D3735" i="6" s="1"/>
  <c r="D3736" i="6" s="1"/>
  <c r="D3737" i="6" s="1"/>
  <c r="D3738" i="6" s="1"/>
  <c r="D3739" i="6" s="1"/>
  <c r="D3740" i="6" s="1"/>
  <c r="D3741" i="6" s="1"/>
  <c r="D3742" i="6" s="1"/>
  <c r="D3743" i="6" s="1"/>
  <c r="D3744" i="6" s="1"/>
  <c r="D3745" i="6" s="1"/>
  <c r="D3746" i="6" s="1"/>
  <c r="D3747" i="6" s="1"/>
  <c r="D3748" i="6" s="1"/>
  <c r="D3749" i="6" s="1"/>
  <c r="D3750" i="6" s="1"/>
  <c r="D3751" i="6" s="1"/>
  <c r="D3752" i="6" s="1"/>
  <c r="D3753" i="6" s="1"/>
  <c r="D3754" i="6" s="1"/>
  <c r="D3755" i="6" s="1"/>
  <c r="D3756" i="6" s="1"/>
  <c r="D3757" i="6" s="1"/>
  <c r="D3758" i="6" s="1"/>
  <c r="D3759" i="6" s="1"/>
  <c r="D3760" i="6" s="1"/>
  <c r="D3761" i="6" s="1"/>
  <c r="D3762" i="6" s="1"/>
  <c r="D3763" i="6" s="1"/>
  <c r="D3764" i="6" s="1"/>
  <c r="D3765" i="6" s="1"/>
  <c r="D3766" i="6" s="1"/>
  <c r="D3767" i="6" s="1"/>
  <c r="D3768" i="6" s="1"/>
  <c r="D3769" i="6" s="1"/>
  <c r="D3770" i="6" s="1"/>
  <c r="D3771" i="6" s="1"/>
  <c r="D3772" i="6" s="1"/>
  <c r="D3773" i="6" s="1"/>
  <c r="D3774" i="6" s="1"/>
  <c r="D3775" i="6" s="1"/>
  <c r="D3776" i="6" s="1"/>
  <c r="D3777" i="6" s="1"/>
  <c r="D3778" i="6" s="1"/>
  <c r="D3779" i="6" s="1"/>
  <c r="D3780" i="6" s="1"/>
  <c r="D3781" i="6" s="1"/>
  <c r="D3782" i="6" s="1"/>
  <c r="D3783" i="6" s="1"/>
  <c r="D3784" i="6" s="1"/>
  <c r="D3785" i="6" s="1"/>
  <c r="D3786" i="6" s="1"/>
  <c r="D3787" i="6" s="1"/>
  <c r="D3788" i="6" s="1"/>
  <c r="D3789" i="6" s="1"/>
  <c r="D3790" i="6" s="1"/>
  <c r="D3791" i="6" s="1"/>
  <c r="D3792" i="6" s="1"/>
  <c r="D3793" i="6" s="1"/>
  <c r="D3794" i="6" s="1"/>
  <c r="D3795" i="6" s="1"/>
  <c r="D3796" i="6" s="1"/>
  <c r="D3797" i="6" s="1"/>
  <c r="D3798" i="6" s="1"/>
  <c r="D3799" i="6" s="1"/>
  <c r="D3800" i="6" s="1"/>
  <c r="D3801" i="6" s="1"/>
  <c r="D3802" i="6" s="1"/>
  <c r="D3803" i="6" s="1"/>
  <c r="D3804" i="6" s="1"/>
  <c r="D3805" i="6" s="1"/>
  <c r="D3806" i="6" s="1"/>
  <c r="D3807" i="6" s="1"/>
  <c r="D3808" i="6" s="1"/>
  <c r="D3809" i="6" s="1"/>
  <c r="D3810" i="6" s="1"/>
  <c r="D3811" i="6" s="1"/>
  <c r="D3812" i="6" s="1"/>
  <c r="D3813" i="6" s="1"/>
  <c r="D3814" i="6" s="1"/>
  <c r="D3815" i="6" s="1"/>
  <c r="D3816" i="6" s="1"/>
  <c r="D3817" i="6" s="1"/>
  <c r="D3818" i="6" s="1"/>
  <c r="D3819" i="6" s="1"/>
  <c r="D3820" i="6" s="1"/>
  <c r="D3821" i="6" s="1"/>
  <c r="D3822" i="6" s="1"/>
  <c r="D3823" i="6" s="1"/>
  <c r="D3824" i="6" s="1"/>
  <c r="D3825" i="6" s="1"/>
  <c r="D3826" i="6" s="1"/>
  <c r="D3827" i="6" s="1"/>
  <c r="D3828" i="6" s="1"/>
  <c r="D3829" i="6" s="1"/>
  <c r="D3830" i="6" s="1"/>
  <c r="D3831" i="6" s="1"/>
  <c r="D3832" i="6" s="1"/>
  <c r="D3833" i="6" s="1"/>
  <c r="D3834" i="6" s="1"/>
  <c r="D3835" i="6" s="1"/>
  <c r="D3836" i="6" s="1"/>
  <c r="D3837" i="6" s="1"/>
  <c r="D3838" i="6" s="1"/>
  <c r="D3839" i="6" s="1"/>
  <c r="D3840" i="6" s="1"/>
  <c r="D3841" i="6" s="1"/>
  <c r="D3842" i="6" s="1"/>
  <c r="D3843" i="6" s="1"/>
  <c r="D3844" i="6" s="1"/>
  <c r="D3845" i="6" s="1"/>
  <c r="D3846" i="6" s="1"/>
  <c r="D3847" i="6" s="1"/>
  <c r="D3848" i="6" s="1"/>
  <c r="D3849" i="6" s="1"/>
  <c r="D3850" i="6" s="1"/>
  <c r="D3851" i="6" s="1"/>
  <c r="D3852" i="6" s="1"/>
  <c r="D3853" i="6" s="1"/>
  <c r="D3854" i="6" s="1"/>
  <c r="D3855" i="6" s="1"/>
  <c r="D3856" i="6" s="1"/>
  <c r="D3857" i="6" s="1"/>
  <c r="D3858" i="6" s="1"/>
  <c r="D3859" i="6" s="1"/>
  <c r="D3860" i="6" s="1"/>
  <c r="D3861" i="6" s="1"/>
  <c r="D3862" i="6" s="1"/>
  <c r="D3863" i="6" s="1"/>
  <c r="D3864" i="6" s="1"/>
  <c r="D3865" i="6" s="1"/>
  <c r="D3866" i="6" s="1"/>
  <c r="D3867" i="6" s="1"/>
  <c r="D3868" i="6" s="1"/>
  <c r="D3869" i="6" s="1"/>
  <c r="D3870" i="6" s="1"/>
  <c r="D3871" i="6" s="1"/>
  <c r="D3872" i="6" s="1"/>
  <c r="D3873" i="6" s="1"/>
  <c r="D3874" i="6" s="1"/>
  <c r="D3875" i="6" s="1"/>
  <c r="D3876" i="6" s="1"/>
  <c r="D3877" i="6" s="1"/>
  <c r="D3878" i="6" s="1"/>
  <c r="D3879" i="6" s="1"/>
  <c r="D3880" i="6" s="1"/>
  <c r="D3881" i="6" s="1"/>
  <c r="D3882" i="6" s="1"/>
  <c r="D3883" i="6" s="1"/>
  <c r="D3884" i="6" s="1"/>
  <c r="D3885" i="6" s="1"/>
  <c r="D3886" i="6" s="1"/>
  <c r="D3887" i="6" s="1"/>
  <c r="D3888" i="6" s="1"/>
  <c r="D3889" i="6" s="1"/>
  <c r="D3890" i="6" s="1"/>
  <c r="D3891" i="6" s="1"/>
  <c r="D3892" i="6" s="1"/>
  <c r="D3893" i="6" s="1"/>
  <c r="D3894" i="6" s="1"/>
  <c r="D3895" i="6" s="1"/>
  <c r="D3896" i="6" s="1"/>
  <c r="D3897" i="6" s="1"/>
  <c r="D3898" i="6" s="1"/>
  <c r="D3899" i="6" s="1"/>
  <c r="D3900" i="6" s="1"/>
  <c r="D3901" i="6" s="1"/>
  <c r="D3902" i="6" s="1"/>
  <c r="D3903" i="6" s="1"/>
  <c r="D3904" i="6" s="1"/>
  <c r="D3905" i="6" s="1"/>
  <c r="D3906" i="6" s="1"/>
  <c r="D3907" i="6" s="1"/>
  <c r="D3908" i="6" s="1"/>
  <c r="D3909" i="6" s="1"/>
  <c r="D3910" i="6" s="1"/>
  <c r="D3911" i="6" s="1"/>
  <c r="D3912" i="6" s="1"/>
  <c r="D3913" i="6" s="1"/>
  <c r="D3914" i="6" s="1"/>
  <c r="D3915" i="6" s="1"/>
  <c r="D3916" i="6" s="1"/>
  <c r="D3917" i="6" s="1"/>
  <c r="D3918" i="6" s="1"/>
  <c r="D3919" i="6" s="1"/>
  <c r="D3920" i="6" s="1"/>
  <c r="D3921" i="6" s="1"/>
  <c r="D3922" i="6" s="1"/>
  <c r="D3923" i="6" s="1"/>
  <c r="D3924" i="6" s="1"/>
  <c r="D3925" i="6" s="1"/>
  <c r="D3926" i="6" s="1"/>
  <c r="D3927" i="6" s="1"/>
  <c r="D3928" i="6" s="1"/>
  <c r="D3929" i="6" s="1"/>
  <c r="D3930" i="6" s="1"/>
  <c r="D3931" i="6" s="1"/>
  <c r="D3932" i="6" s="1"/>
  <c r="D3933" i="6" s="1"/>
  <c r="D3934" i="6" s="1"/>
  <c r="D3935" i="6" s="1"/>
  <c r="D3936" i="6" s="1"/>
  <c r="D3937" i="6" s="1"/>
  <c r="D3938" i="6" s="1"/>
  <c r="D3939" i="6" s="1"/>
  <c r="D3940" i="6" s="1"/>
  <c r="D3941" i="6" s="1"/>
  <c r="D3942" i="6" s="1"/>
  <c r="D3943" i="6" s="1"/>
  <c r="D3944" i="6" s="1"/>
  <c r="D3945" i="6" s="1"/>
  <c r="D3946" i="6" s="1"/>
  <c r="D3947" i="6" s="1"/>
  <c r="D3948" i="6" s="1"/>
  <c r="D3949" i="6" s="1"/>
  <c r="D3950" i="6" s="1"/>
  <c r="D3951" i="6" s="1"/>
  <c r="D3952" i="6" s="1"/>
  <c r="D3953" i="6" s="1"/>
  <c r="D3954" i="6" s="1"/>
  <c r="D3955" i="6" s="1"/>
  <c r="D3956" i="6" s="1"/>
  <c r="D3957" i="6" s="1"/>
  <c r="D3958" i="6" s="1"/>
  <c r="D3959" i="6" s="1"/>
  <c r="D3960" i="6" s="1"/>
  <c r="D3961" i="6" s="1"/>
  <c r="D3962" i="6" s="1"/>
  <c r="D3963" i="6" s="1"/>
  <c r="D3964" i="6" s="1"/>
  <c r="D3965" i="6" s="1"/>
  <c r="D3966" i="6" s="1"/>
  <c r="D3967" i="6" s="1"/>
  <c r="D3968" i="6" s="1"/>
  <c r="D3969" i="6" s="1"/>
  <c r="D3970" i="6" s="1"/>
  <c r="D3971" i="6" s="1"/>
  <c r="D3972" i="6" s="1"/>
  <c r="D3973" i="6" s="1"/>
  <c r="D3974" i="6" s="1"/>
  <c r="D3975" i="6" s="1"/>
  <c r="D3976" i="6" s="1"/>
  <c r="D3977" i="6" s="1"/>
  <c r="D3978" i="6" s="1"/>
  <c r="D3979" i="6" s="1"/>
  <c r="D3980" i="6" s="1"/>
  <c r="D3981" i="6" s="1"/>
  <c r="D3982" i="6" s="1"/>
  <c r="D3983" i="6" s="1"/>
  <c r="D3984" i="6" s="1"/>
  <c r="D3985" i="6" s="1"/>
  <c r="D3986" i="6" s="1"/>
  <c r="D3987" i="6" s="1"/>
  <c r="D3988" i="6" s="1"/>
  <c r="D3989" i="6" s="1"/>
  <c r="D3990" i="6" s="1"/>
  <c r="D3991" i="6" s="1"/>
  <c r="D3992" i="6" s="1"/>
  <c r="D3993" i="6" s="1"/>
  <c r="D3994" i="6" s="1"/>
  <c r="D3995" i="6" s="1"/>
  <c r="D3996" i="6" s="1"/>
  <c r="D3997" i="6" s="1"/>
  <c r="D3998" i="6" s="1"/>
  <c r="D3999" i="6" s="1"/>
  <c r="D4000" i="6" s="1"/>
  <c r="D4001" i="6" s="1"/>
  <c r="D4002" i="6" s="1"/>
  <c r="D4003" i="6" s="1"/>
  <c r="D4004" i="6" s="1"/>
  <c r="D4005" i="6" s="1"/>
  <c r="D4006" i="6" s="1"/>
  <c r="D4007" i="6" s="1"/>
  <c r="D4008" i="6" s="1"/>
  <c r="D4009" i="6" s="1"/>
  <c r="D4010" i="6" s="1"/>
  <c r="D4011" i="6" s="1"/>
  <c r="D4012" i="6" s="1"/>
  <c r="D4013" i="6" s="1"/>
  <c r="D4014" i="6" s="1"/>
  <c r="D4015" i="6" s="1"/>
  <c r="D4016" i="6" s="1"/>
  <c r="D4017" i="6" s="1"/>
  <c r="D4018" i="6" s="1"/>
  <c r="D4019" i="6" s="1"/>
  <c r="D4020" i="6" s="1"/>
  <c r="D4021" i="6" s="1"/>
  <c r="D4022" i="6" s="1"/>
  <c r="D4023" i="6" s="1"/>
  <c r="D4024" i="6" s="1"/>
  <c r="D4025" i="6" s="1"/>
  <c r="D4026" i="6" s="1"/>
  <c r="D4027" i="6" s="1"/>
  <c r="D4028" i="6" s="1"/>
  <c r="D4029" i="6" s="1"/>
  <c r="D4030" i="6" s="1"/>
  <c r="D4031" i="6" s="1"/>
  <c r="D4032" i="6" s="1"/>
  <c r="D4033" i="6" s="1"/>
  <c r="D4034" i="6" s="1"/>
  <c r="D4035" i="6" s="1"/>
  <c r="D4036" i="6" s="1"/>
  <c r="D4037" i="6" s="1"/>
  <c r="D4038" i="6" s="1"/>
  <c r="D4039" i="6" s="1"/>
  <c r="D4040" i="6" s="1"/>
  <c r="D4041" i="6" s="1"/>
  <c r="D4042" i="6" s="1"/>
  <c r="D4043" i="6" s="1"/>
  <c r="D4044" i="6" s="1"/>
  <c r="D4045" i="6" s="1"/>
  <c r="D4046" i="6" s="1"/>
  <c r="D4047" i="6" s="1"/>
  <c r="D4048" i="6" s="1"/>
  <c r="D4049" i="6" s="1"/>
  <c r="D4050" i="6" s="1"/>
  <c r="D4051" i="6" s="1"/>
  <c r="D4052" i="6" s="1"/>
  <c r="D4053" i="6" s="1"/>
  <c r="D4054" i="6" s="1"/>
  <c r="D4055" i="6" s="1"/>
  <c r="D4056" i="6" s="1"/>
  <c r="D4057" i="6" s="1"/>
  <c r="D4058" i="6" s="1"/>
  <c r="D4059" i="6" s="1"/>
  <c r="D4060" i="6" s="1"/>
  <c r="D4061" i="6" s="1"/>
  <c r="D4062" i="6" s="1"/>
  <c r="D4063" i="6" s="1"/>
  <c r="D4064" i="6" s="1"/>
  <c r="D4065" i="6" s="1"/>
  <c r="D4066" i="6" s="1"/>
  <c r="D4067" i="6" s="1"/>
  <c r="D4068" i="6" s="1"/>
  <c r="D4069" i="6" s="1"/>
  <c r="D4070" i="6" s="1"/>
  <c r="D4071" i="6" s="1"/>
  <c r="D4072" i="6" s="1"/>
  <c r="D4073" i="6" s="1"/>
  <c r="D4074" i="6" s="1"/>
  <c r="D4075" i="6" s="1"/>
  <c r="D4076" i="6" s="1"/>
  <c r="D4077" i="6" s="1"/>
  <c r="D4078" i="6" s="1"/>
  <c r="D4079" i="6" s="1"/>
  <c r="D4080" i="6" s="1"/>
  <c r="D4081" i="6" s="1"/>
  <c r="D4082" i="6" s="1"/>
  <c r="D4083" i="6" s="1"/>
  <c r="D4084" i="6" s="1"/>
  <c r="D4085" i="6" s="1"/>
  <c r="D4086" i="6" s="1"/>
  <c r="D4087" i="6" s="1"/>
  <c r="D4088" i="6" s="1"/>
  <c r="D4089" i="6" s="1"/>
  <c r="D4090" i="6" s="1"/>
  <c r="D4091" i="6" s="1"/>
  <c r="D4092" i="6" s="1"/>
  <c r="D4093" i="6" s="1"/>
  <c r="D4094" i="6" s="1"/>
  <c r="D4095" i="6" s="1"/>
  <c r="D4096" i="6" s="1"/>
  <c r="D4097" i="6" s="1"/>
  <c r="D4098" i="6" s="1"/>
  <c r="D4099" i="6" s="1"/>
  <c r="D4100" i="6" s="1"/>
  <c r="D4101" i="6" s="1"/>
  <c r="D4102" i="6" s="1"/>
  <c r="D4103" i="6" s="1"/>
  <c r="D4104" i="6" s="1"/>
  <c r="D4105" i="6" s="1"/>
  <c r="D4106" i="6" s="1"/>
  <c r="D4107" i="6" s="1"/>
  <c r="D4108" i="6" s="1"/>
  <c r="D4109" i="6" s="1"/>
  <c r="D4110" i="6" s="1"/>
  <c r="D4111" i="6" s="1"/>
  <c r="D4112" i="6" s="1"/>
  <c r="D4113" i="6" s="1"/>
  <c r="D4114" i="6" s="1"/>
  <c r="D4115" i="6" s="1"/>
  <c r="D4116" i="6" s="1"/>
  <c r="D4117" i="6" s="1"/>
  <c r="D4118" i="6" s="1"/>
  <c r="D4119" i="6" s="1"/>
  <c r="D4120" i="6" s="1"/>
  <c r="D4121" i="6" s="1"/>
  <c r="D4122" i="6" s="1"/>
  <c r="D4123" i="6" s="1"/>
  <c r="D4124" i="6" s="1"/>
  <c r="D4125" i="6" s="1"/>
  <c r="D4126" i="6" s="1"/>
  <c r="D4127" i="6" s="1"/>
  <c r="D4128" i="6" s="1"/>
  <c r="D4129" i="6" s="1"/>
  <c r="D4130" i="6" s="1"/>
  <c r="D4131" i="6" s="1"/>
  <c r="D4132" i="6" s="1"/>
  <c r="D4133" i="6" s="1"/>
  <c r="D4134" i="6" s="1"/>
  <c r="H3" i="6"/>
  <c r="E4" i="6"/>
  <c r="F4" i="6" s="1"/>
  <c r="J4" i="6" s="1"/>
  <c r="D4135" i="6"/>
  <c r="D4136" i="6" s="1"/>
  <c r="D4137" i="6" s="1"/>
  <c r="D4138" i="6" s="1"/>
  <c r="D4139" i="6" s="1"/>
  <c r="D4140" i="6" s="1"/>
  <c r="D4141" i="6" s="1"/>
  <c r="D4142" i="6" s="1"/>
  <c r="D4143" i="6" s="1"/>
  <c r="D4144" i="6" s="1"/>
  <c r="D4145" i="6" s="1"/>
  <c r="D4146" i="6" s="1"/>
  <c r="D4147" i="6" s="1"/>
  <c r="D4148" i="6" s="1"/>
  <c r="D4149" i="6" s="1"/>
  <c r="D4150" i="6" s="1"/>
  <c r="D4151" i="6" s="1"/>
  <c r="D4152" i="6" s="1"/>
  <c r="D4153" i="6" s="1"/>
  <c r="D4154" i="6" s="1"/>
  <c r="D4155" i="6" s="1"/>
  <c r="D4156" i="6" s="1"/>
  <c r="D4157" i="6" s="1"/>
  <c r="D4158" i="6" s="1"/>
  <c r="D4159" i="6" s="1"/>
  <c r="D4160" i="6" s="1"/>
  <c r="D4161" i="6" s="1"/>
  <c r="D4162" i="6" s="1"/>
  <c r="D4163" i="6" s="1"/>
  <c r="D4164" i="6" s="1"/>
  <c r="D4165" i="6" s="1"/>
  <c r="D4166" i="6" s="1"/>
  <c r="D4167" i="6" s="1"/>
  <c r="D4168" i="6" s="1"/>
  <c r="D4169" i="6" s="1"/>
  <c r="D4170" i="6" s="1"/>
  <c r="D4171" i="6" s="1"/>
  <c r="D4172" i="6" s="1"/>
  <c r="D4173" i="6" s="1"/>
  <c r="D4174" i="6" s="1"/>
  <c r="D4175" i="6" s="1"/>
  <c r="D4176" i="6" s="1"/>
  <c r="D4177" i="6" s="1"/>
  <c r="D4178" i="6" s="1"/>
  <c r="D4179" i="6" s="1"/>
  <c r="D4180" i="6" s="1"/>
  <c r="D4181" i="6" s="1"/>
  <c r="D4182" i="6" s="1"/>
  <c r="D4183" i="6" s="1"/>
  <c r="D4184" i="6" s="1"/>
  <c r="D4185" i="6" s="1"/>
  <c r="D4186" i="6" s="1"/>
  <c r="D4187" i="6" s="1"/>
  <c r="D4188" i="6" s="1"/>
  <c r="D4189" i="6" s="1"/>
  <c r="D4190" i="6" s="1"/>
  <c r="D4191" i="6" s="1"/>
  <c r="D4192" i="6" s="1"/>
  <c r="D4193" i="6" s="1"/>
  <c r="D4194" i="6" s="1"/>
  <c r="D4195" i="6" s="1"/>
  <c r="D4196" i="6" s="1"/>
  <c r="D4197" i="6" s="1"/>
  <c r="D4198" i="6" s="1"/>
  <c r="D4199" i="6" s="1"/>
  <c r="D4200" i="6" s="1"/>
  <c r="D4201" i="6" s="1"/>
  <c r="D4202" i="6" s="1"/>
  <c r="D4203" i="6" s="1"/>
  <c r="D4204" i="6" s="1"/>
  <c r="D4205" i="6" s="1"/>
  <c r="D4206" i="6" s="1"/>
  <c r="D4207" i="6" s="1"/>
  <c r="D4208" i="6" s="1"/>
  <c r="D4209" i="6" s="1"/>
  <c r="D4210" i="6" s="1"/>
  <c r="D4211" i="6" s="1"/>
  <c r="D4212" i="6" s="1"/>
  <c r="D4213" i="6" s="1"/>
  <c r="D4214" i="6" s="1"/>
  <c r="D4215" i="6" s="1"/>
  <c r="D4216" i="6" s="1"/>
  <c r="D4217" i="6" s="1"/>
  <c r="D4218" i="6" s="1"/>
  <c r="D4219" i="6" s="1"/>
  <c r="D4220" i="6" s="1"/>
  <c r="D4221" i="6" s="1"/>
  <c r="D4222" i="6" s="1"/>
  <c r="D4223" i="6" s="1"/>
  <c r="D4224" i="6" s="1"/>
  <c r="D4225" i="6" s="1"/>
  <c r="D4226" i="6" s="1"/>
  <c r="D4227" i="6" s="1"/>
  <c r="D4228" i="6" s="1"/>
  <c r="D4229" i="6" s="1"/>
  <c r="D4230" i="6" s="1"/>
  <c r="D4231" i="6" s="1"/>
  <c r="D4232" i="6" s="1"/>
  <c r="D4233" i="6" s="1"/>
  <c r="D4234" i="6" s="1"/>
  <c r="D4235" i="6" s="1"/>
  <c r="D4236" i="6" s="1"/>
  <c r="D4237" i="6" s="1"/>
  <c r="D4238" i="6" s="1"/>
  <c r="D4239" i="6" s="1"/>
  <c r="D4240" i="6" s="1"/>
  <c r="D4241" i="6" s="1"/>
  <c r="D4242" i="6" s="1"/>
  <c r="D4243" i="6" s="1"/>
  <c r="D4244" i="6" s="1"/>
  <c r="D4245" i="6" s="1"/>
  <c r="D4246" i="6" s="1"/>
  <c r="D4247" i="6" s="1"/>
  <c r="D4248" i="6" s="1"/>
  <c r="D4249" i="6" s="1"/>
  <c r="D4250" i="6" s="1"/>
  <c r="D4251" i="6" s="1"/>
  <c r="D4252" i="6" s="1"/>
  <c r="D4253" i="6" s="1"/>
  <c r="D4254" i="6" s="1"/>
  <c r="D4255" i="6" s="1"/>
  <c r="D4256" i="6" s="1"/>
  <c r="D4257" i="6" s="1"/>
  <c r="D4258" i="6" s="1"/>
  <c r="D4259" i="6" s="1"/>
  <c r="D4260" i="6" s="1"/>
  <c r="D4261" i="6" s="1"/>
  <c r="D4262" i="6" s="1"/>
  <c r="D4263" i="6" s="1"/>
  <c r="D4264" i="6" s="1"/>
  <c r="D4265" i="6" s="1"/>
  <c r="D4266" i="6" s="1"/>
  <c r="D4267" i="6" s="1"/>
  <c r="D4268" i="6" s="1"/>
  <c r="D4269" i="6" s="1"/>
  <c r="D4270" i="6" s="1"/>
  <c r="D4271" i="6" s="1"/>
  <c r="D4272" i="6" s="1"/>
  <c r="D4273" i="6" s="1"/>
  <c r="D4274" i="6" s="1"/>
  <c r="D4275" i="6" s="1"/>
  <c r="D4276" i="6" s="1"/>
  <c r="D4277" i="6" s="1"/>
  <c r="D4278" i="6" s="1"/>
  <c r="D4279" i="6" s="1"/>
  <c r="D4280" i="6" s="1"/>
  <c r="D4281" i="6" s="1"/>
  <c r="D4282" i="6" s="1"/>
  <c r="D4283" i="6" s="1"/>
  <c r="D4284" i="6" s="1"/>
  <c r="D4285" i="6" s="1"/>
  <c r="D4286" i="6" s="1"/>
  <c r="D4287" i="6" s="1"/>
  <c r="D4288" i="6" s="1"/>
  <c r="D4289" i="6" s="1"/>
  <c r="D4290" i="6" s="1"/>
  <c r="D4291" i="6" s="1"/>
  <c r="D4292" i="6" s="1"/>
  <c r="D4293" i="6" s="1"/>
  <c r="D4294" i="6" s="1"/>
  <c r="D4295" i="6" s="1"/>
  <c r="D4296" i="6" s="1"/>
  <c r="D4297" i="6" s="1"/>
  <c r="D4298" i="6" s="1"/>
  <c r="D4299" i="6" s="1"/>
  <c r="D4300" i="6" s="1"/>
  <c r="D4301" i="6" s="1"/>
  <c r="D4302" i="6" s="1"/>
  <c r="D4303" i="6" s="1"/>
  <c r="D4304" i="6" s="1"/>
  <c r="D4305" i="6" s="1"/>
  <c r="D4306" i="6" s="1"/>
  <c r="D4307" i="6" s="1"/>
  <c r="D4308" i="6" s="1"/>
  <c r="D4309" i="6" s="1"/>
  <c r="D4310" i="6" s="1"/>
  <c r="D4311" i="6" s="1"/>
  <c r="D4312" i="6" s="1"/>
  <c r="D4313" i="6" s="1"/>
  <c r="D4314" i="6" s="1"/>
  <c r="D4315" i="6" s="1"/>
  <c r="D4316" i="6" s="1"/>
  <c r="D4317" i="6" s="1"/>
  <c r="D4318" i="6" s="1"/>
  <c r="D4319" i="6" s="1"/>
  <c r="D4320" i="6" s="1"/>
  <c r="D4321" i="6" s="1"/>
  <c r="D4322" i="6" s="1"/>
  <c r="D4323" i="6" s="1"/>
  <c r="D4324" i="6" s="1"/>
  <c r="D4325" i="6" s="1"/>
  <c r="D4326" i="6" s="1"/>
  <c r="D4327" i="6" s="1"/>
  <c r="D4328" i="6" s="1"/>
  <c r="D4329" i="6" s="1"/>
  <c r="D4330" i="6" s="1"/>
  <c r="D4331" i="6" s="1"/>
  <c r="D4332" i="6" s="1"/>
  <c r="D4333" i="6" s="1"/>
  <c r="D4334" i="6" s="1"/>
  <c r="D4335" i="6" s="1"/>
  <c r="D4336" i="6" s="1"/>
  <c r="D4337" i="6" s="1"/>
  <c r="D4338" i="6" s="1"/>
  <c r="D4339" i="6" s="1"/>
  <c r="D4340" i="6" s="1"/>
  <c r="D4341" i="6" s="1"/>
  <c r="D4342" i="6" s="1"/>
  <c r="D4343" i="6" s="1"/>
  <c r="D4344" i="6" s="1"/>
  <c r="D4345" i="6" s="1"/>
  <c r="D4346" i="6" s="1"/>
  <c r="D4347" i="6" s="1"/>
  <c r="D4348" i="6" s="1"/>
  <c r="D4349" i="6" s="1"/>
  <c r="D4350" i="6" s="1"/>
  <c r="D4351" i="6" s="1"/>
  <c r="D4352" i="6" s="1"/>
  <c r="D4353" i="6" s="1"/>
  <c r="D4354" i="6" s="1"/>
  <c r="D4355" i="6" s="1"/>
  <c r="D4356" i="6" s="1"/>
  <c r="D4357" i="6" s="1"/>
  <c r="D4358" i="6" s="1"/>
  <c r="D4359" i="6" s="1"/>
  <c r="D4360" i="6" s="1"/>
  <c r="D4361" i="6" s="1"/>
  <c r="D4362" i="6" s="1"/>
  <c r="D4363" i="6" s="1"/>
  <c r="D4364" i="6" s="1"/>
  <c r="D4365" i="6" s="1"/>
  <c r="D4366" i="6" s="1"/>
  <c r="D4367" i="6" s="1"/>
  <c r="D4368" i="6" s="1"/>
  <c r="D4369" i="6" s="1"/>
  <c r="D4370" i="6" s="1"/>
  <c r="D4371" i="6" s="1"/>
  <c r="D4372" i="6" s="1"/>
  <c r="D4373" i="6" s="1"/>
  <c r="D4374" i="6" s="1"/>
  <c r="D4375" i="6" s="1"/>
  <c r="D4376" i="6" s="1"/>
  <c r="D4377" i="6" s="1"/>
  <c r="D4378" i="6" s="1"/>
  <c r="D4379" i="6" s="1"/>
  <c r="D4380" i="6" s="1"/>
  <c r="D4381" i="6" s="1"/>
  <c r="D4382" i="6" s="1"/>
  <c r="D4383" i="6" s="1"/>
  <c r="D4384" i="6" s="1"/>
  <c r="D4385" i="6" s="1"/>
  <c r="D4386" i="6" s="1"/>
  <c r="D4387" i="6" s="1"/>
  <c r="D4388" i="6" s="1"/>
  <c r="D4389" i="6" s="1"/>
  <c r="D4390" i="6" s="1"/>
  <c r="D4391" i="6" s="1"/>
  <c r="D4392" i="6" s="1"/>
  <c r="D4393" i="6" s="1"/>
  <c r="D4394" i="6" s="1"/>
  <c r="D4395" i="6" s="1"/>
  <c r="D4396" i="6" s="1"/>
  <c r="D4397" i="6" s="1"/>
  <c r="D4398" i="6" s="1"/>
  <c r="D4399" i="6" s="1"/>
  <c r="D4400" i="6" s="1"/>
  <c r="D4401" i="6" s="1"/>
  <c r="D4402" i="6" s="1"/>
  <c r="D4403" i="6" s="1"/>
  <c r="D4404" i="6" s="1"/>
  <c r="D4405" i="6" s="1"/>
  <c r="D4406" i="6" s="1"/>
  <c r="D4407" i="6" s="1"/>
  <c r="D4408" i="6" s="1"/>
  <c r="D4409" i="6" s="1"/>
  <c r="D4410" i="6" s="1"/>
  <c r="D4411" i="6" s="1"/>
  <c r="D4412" i="6" s="1"/>
  <c r="D4413" i="6" s="1"/>
  <c r="D4414" i="6" s="1"/>
  <c r="D4415" i="6" s="1"/>
  <c r="D4416" i="6" s="1"/>
  <c r="D4417" i="6" s="1"/>
  <c r="D4418" i="6" s="1"/>
  <c r="D4419" i="6" s="1"/>
  <c r="D4420" i="6" s="1"/>
  <c r="D4421" i="6" s="1"/>
  <c r="D4422" i="6" s="1"/>
  <c r="D4423" i="6" s="1"/>
  <c r="D4424" i="6" s="1"/>
  <c r="D4425" i="6" s="1"/>
  <c r="D4426" i="6" s="1"/>
  <c r="D4427" i="6" s="1"/>
  <c r="D4428" i="6" s="1"/>
  <c r="D4429" i="6" s="1"/>
  <c r="D4430" i="6" s="1"/>
  <c r="D4431" i="6" s="1"/>
  <c r="D4432" i="6" s="1"/>
  <c r="D4433" i="6" s="1"/>
  <c r="D4434" i="6" s="1"/>
  <c r="D4435" i="6" s="1"/>
  <c r="D4436" i="6" s="1"/>
  <c r="D4437" i="6" s="1"/>
  <c r="D4438" i="6" s="1"/>
  <c r="D4439" i="6" s="1"/>
  <c r="D4440" i="6" s="1"/>
  <c r="D4441" i="6" s="1"/>
  <c r="D4442" i="6" s="1"/>
  <c r="D4443" i="6" s="1"/>
  <c r="D4444" i="6" s="1"/>
  <c r="D4445" i="6" s="1"/>
  <c r="D4446" i="6" s="1"/>
  <c r="D4447" i="6" s="1"/>
  <c r="D4448" i="6" s="1"/>
  <c r="D4449" i="6" s="1"/>
  <c r="D4450" i="6" s="1"/>
  <c r="D4451" i="6" s="1"/>
  <c r="D4452" i="6" s="1"/>
  <c r="D4453" i="6" s="1"/>
  <c r="D4454" i="6" s="1"/>
  <c r="D4455" i="6" s="1"/>
  <c r="D4456" i="6" s="1"/>
  <c r="D4457" i="6" s="1"/>
  <c r="D4458" i="6" s="1"/>
  <c r="D4459" i="6" s="1"/>
  <c r="D4460" i="6" s="1"/>
  <c r="D4461" i="6" s="1"/>
  <c r="D4462" i="6" s="1"/>
  <c r="D4463" i="6" s="1"/>
  <c r="D4464" i="6" s="1"/>
  <c r="D4465" i="6" s="1"/>
  <c r="D4466" i="6" s="1"/>
  <c r="D4467" i="6" s="1"/>
  <c r="D4468" i="6" s="1"/>
  <c r="D4469" i="6" s="1"/>
  <c r="D4470" i="6" s="1"/>
  <c r="D4471" i="6" s="1"/>
  <c r="D4472" i="6" s="1"/>
  <c r="D4473" i="6" s="1"/>
  <c r="D4474" i="6" s="1"/>
  <c r="D4475" i="6" s="1"/>
  <c r="D4476" i="6" s="1"/>
  <c r="D4477" i="6" s="1"/>
  <c r="D4478" i="6" s="1"/>
  <c r="D4479" i="6" s="1"/>
  <c r="D4480" i="6" s="1"/>
  <c r="D4481" i="6" s="1"/>
  <c r="D4482" i="6" s="1"/>
  <c r="D4483" i="6" s="1"/>
  <c r="D4484" i="6" s="1"/>
  <c r="D4485" i="6" s="1"/>
  <c r="D4486" i="6" s="1"/>
  <c r="D4487" i="6" s="1"/>
  <c r="D4488" i="6" s="1"/>
  <c r="D4489" i="6" s="1"/>
  <c r="D4490" i="6" s="1"/>
  <c r="D4491" i="6" s="1"/>
  <c r="D4492" i="6" s="1"/>
  <c r="D4493" i="6" s="1"/>
  <c r="D4494" i="6" s="1"/>
  <c r="D4495" i="6" s="1"/>
  <c r="D4496" i="6" s="1"/>
  <c r="D4497" i="6" s="1"/>
  <c r="D4498" i="6" s="1"/>
  <c r="D4499" i="6" s="1"/>
  <c r="D4500" i="6" s="1"/>
  <c r="D4501" i="6" s="1"/>
  <c r="D4502" i="6" s="1"/>
  <c r="D4503" i="6" s="1"/>
  <c r="D4504" i="6" s="1"/>
  <c r="D4505" i="6" s="1"/>
  <c r="D4506" i="6" s="1"/>
  <c r="D4507" i="6" s="1"/>
  <c r="D4508" i="6" s="1"/>
  <c r="D4509" i="6" s="1"/>
  <c r="D4510" i="6" s="1"/>
  <c r="D4511" i="6" s="1"/>
  <c r="D4512" i="6" s="1"/>
  <c r="D4513" i="6" s="1"/>
  <c r="D4514" i="6" s="1"/>
  <c r="D4515" i="6" s="1"/>
  <c r="D4516" i="6" s="1"/>
  <c r="D4517" i="6" s="1"/>
  <c r="D4518" i="6" s="1"/>
  <c r="D4519" i="6" s="1"/>
  <c r="D4520" i="6" s="1"/>
  <c r="D4521" i="6" s="1"/>
  <c r="D4522" i="6" s="1"/>
  <c r="D4523" i="6" s="1"/>
  <c r="D4524" i="6" s="1"/>
  <c r="D4525" i="6" s="1"/>
  <c r="D4526" i="6" s="1"/>
  <c r="D4527" i="6" s="1"/>
  <c r="D4528" i="6" s="1"/>
  <c r="D4529" i="6" s="1"/>
  <c r="D4530" i="6" s="1"/>
  <c r="D4531" i="6" s="1"/>
  <c r="D4532" i="6" s="1"/>
  <c r="D4533" i="6" s="1"/>
  <c r="D4534" i="6" s="1"/>
  <c r="D4535" i="6" s="1"/>
  <c r="D4536" i="6" s="1"/>
  <c r="D4537" i="6" s="1"/>
  <c r="D4538" i="6" s="1"/>
  <c r="D4539" i="6" s="1"/>
  <c r="D4540" i="6" s="1"/>
  <c r="D4541" i="6" s="1"/>
  <c r="D4542" i="6" s="1"/>
  <c r="D4543" i="6" s="1"/>
  <c r="D4544" i="6" s="1"/>
  <c r="D4545" i="6" s="1"/>
  <c r="D4546" i="6" s="1"/>
  <c r="D4547" i="6" s="1"/>
  <c r="D4548" i="6" s="1"/>
  <c r="D4549" i="6" s="1"/>
  <c r="D4550" i="6" s="1"/>
  <c r="D4551" i="6" s="1"/>
  <c r="D4552" i="6" s="1"/>
  <c r="D4553" i="6" s="1"/>
  <c r="D4554" i="6" s="1"/>
  <c r="D4555" i="6" s="1"/>
  <c r="D4556" i="6" s="1"/>
  <c r="D4557" i="6" s="1"/>
  <c r="D4558" i="6" s="1"/>
  <c r="D4559" i="6" s="1"/>
  <c r="D4560" i="6" s="1"/>
  <c r="D4561" i="6" s="1"/>
  <c r="D4562" i="6" s="1"/>
  <c r="D4563" i="6" s="1"/>
  <c r="D4564" i="6" s="1"/>
  <c r="D4565" i="6" s="1"/>
  <c r="D4566" i="6" s="1"/>
  <c r="D4567" i="6" s="1"/>
  <c r="D4568" i="6" s="1"/>
  <c r="D4569" i="6" s="1"/>
  <c r="D4570" i="6" s="1"/>
  <c r="D4571" i="6" s="1"/>
  <c r="D4572" i="6" s="1"/>
  <c r="D4573" i="6" s="1"/>
  <c r="D4574" i="6" s="1"/>
  <c r="D4575" i="6" s="1"/>
  <c r="D4576" i="6" s="1"/>
  <c r="D4577" i="6" s="1"/>
  <c r="D4578" i="6" s="1"/>
  <c r="D4579" i="6" s="1"/>
  <c r="D4580" i="6" s="1"/>
  <c r="D4581" i="6" s="1"/>
  <c r="D4582" i="6" s="1"/>
  <c r="D4583" i="6" s="1"/>
  <c r="D4584" i="6" s="1"/>
  <c r="D4585" i="6" s="1"/>
  <c r="D4586" i="6" s="1"/>
  <c r="D4587" i="6" s="1"/>
  <c r="D4588" i="6" s="1"/>
  <c r="D4589" i="6" s="1"/>
  <c r="D4590" i="6" s="1"/>
  <c r="D4591" i="6" s="1"/>
  <c r="D4592" i="6" s="1"/>
  <c r="D4593" i="6" s="1"/>
  <c r="D4594" i="6" s="1"/>
  <c r="D4595" i="6" s="1"/>
  <c r="D4596" i="6" s="1"/>
  <c r="D4597" i="6" s="1"/>
  <c r="D4598" i="6" s="1"/>
  <c r="D4599" i="6" s="1"/>
  <c r="D4600" i="6" s="1"/>
  <c r="D4601" i="6" s="1"/>
  <c r="D4602" i="6" s="1"/>
  <c r="D4603" i="6" s="1"/>
  <c r="D4604" i="6" s="1"/>
  <c r="D4605" i="6" s="1"/>
  <c r="D4606" i="6" s="1"/>
  <c r="D4607" i="6" s="1"/>
  <c r="D4608" i="6" s="1"/>
  <c r="D4609" i="6" s="1"/>
  <c r="D4610" i="6" s="1"/>
  <c r="D4611" i="6" s="1"/>
  <c r="D4612" i="6" s="1"/>
  <c r="D4613" i="6" s="1"/>
  <c r="D4614" i="6" s="1"/>
  <c r="D4615" i="6" s="1"/>
  <c r="D4616" i="6" s="1"/>
  <c r="D4617" i="6" s="1"/>
  <c r="D4618" i="6" s="1"/>
  <c r="D4619" i="6" s="1"/>
  <c r="D4620" i="6" s="1"/>
  <c r="D4621" i="6" s="1"/>
  <c r="D4622" i="6" s="1"/>
  <c r="D4623" i="6" s="1"/>
  <c r="D4624" i="6" s="1"/>
  <c r="D4625" i="6" s="1"/>
  <c r="D4626" i="6" s="1"/>
  <c r="D4627" i="6" s="1"/>
  <c r="D4628" i="6" s="1"/>
  <c r="D4629" i="6" s="1"/>
  <c r="D4630" i="6" s="1"/>
  <c r="D4631" i="6" s="1"/>
  <c r="D4632" i="6" s="1"/>
  <c r="D4633" i="6" s="1"/>
  <c r="D4634" i="6" s="1"/>
  <c r="D4635" i="6" s="1"/>
  <c r="D4636" i="6" s="1"/>
  <c r="D4637" i="6" s="1"/>
  <c r="D4638" i="6" s="1"/>
  <c r="D4639" i="6" s="1"/>
  <c r="D4640" i="6" s="1"/>
  <c r="D4641" i="6" s="1"/>
  <c r="D4642" i="6" s="1"/>
  <c r="D4643" i="6" s="1"/>
  <c r="D4644" i="6" s="1"/>
  <c r="D4645" i="6" s="1"/>
  <c r="D4646" i="6" s="1"/>
  <c r="D4647" i="6" s="1"/>
  <c r="D4648" i="6" s="1"/>
  <c r="D4649" i="6" s="1"/>
  <c r="D4650" i="6" s="1"/>
  <c r="D4651" i="6" s="1"/>
  <c r="D4652" i="6" s="1"/>
  <c r="D4653" i="6" s="1"/>
  <c r="D4654" i="6" s="1"/>
  <c r="D4655" i="6" s="1"/>
  <c r="D4656" i="6" s="1"/>
  <c r="D4657" i="6" s="1"/>
  <c r="D4658" i="6" s="1"/>
  <c r="D4659" i="6" s="1"/>
  <c r="D4660" i="6" s="1"/>
  <c r="D4661" i="6" s="1"/>
  <c r="D4662" i="6" s="1"/>
  <c r="D4663" i="6" s="1"/>
  <c r="D4664" i="6" s="1"/>
  <c r="D4665" i="6" s="1"/>
  <c r="D4666" i="6" s="1"/>
  <c r="D4667" i="6" s="1"/>
  <c r="D4668" i="6" s="1"/>
  <c r="D4669" i="6" s="1"/>
  <c r="D4670" i="6" s="1"/>
  <c r="D4671" i="6" s="1"/>
  <c r="D4672" i="6" s="1"/>
  <c r="D4673" i="6" s="1"/>
  <c r="D4674" i="6" s="1"/>
  <c r="D4675" i="6" s="1"/>
  <c r="D4676" i="6" s="1"/>
  <c r="D4677" i="6" s="1"/>
  <c r="D4678" i="6" s="1"/>
  <c r="D4679" i="6" s="1"/>
  <c r="D4680" i="6" s="1"/>
  <c r="D4681" i="6" s="1"/>
  <c r="D4682" i="6" s="1"/>
  <c r="D4683" i="6" s="1"/>
  <c r="D4684" i="6" s="1"/>
  <c r="D4685" i="6" s="1"/>
  <c r="D4686" i="6" s="1"/>
  <c r="D4687" i="6" s="1"/>
  <c r="D4688" i="6" s="1"/>
  <c r="D4689" i="6" s="1"/>
  <c r="D4690" i="6" s="1"/>
  <c r="D4691" i="6" s="1"/>
  <c r="D4692" i="6" s="1"/>
  <c r="D4693" i="6" s="1"/>
  <c r="D4694" i="6" s="1"/>
  <c r="D4695" i="6" s="1"/>
  <c r="D4696" i="6" s="1"/>
  <c r="D4697" i="6" s="1"/>
  <c r="D4698" i="6" s="1"/>
  <c r="D4699" i="6" s="1"/>
  <c r="D4700" i="6" s="1"/>
  <c r="D4701" i="6" s="1"/>
  <c r="D4702" i="6" s="1"/>
  <c r="D4703" i="6" s="1"/>
  <c r="D4704" i="6" s="1"/>
  <c r="D4705" i="6" s="1"/>
  <c r="D4706" i="6" s="1"/>
  <c r="D4707" i="6" s="1"/>
  <c r="D4708" i="6" s="1"/>
  <c r="D4709" i="6" s="1"/>
  <c r="D4710" i="6" s="1"/>
  <c r="D4711" i="6" s="1"/>
  <c r="D4712" i="6" s="1"/>
  <c r="D4713" i="6" s="1"/>
  <c r="D4714" i="6" s="1"/>
  <c r="D4715" i="6" s="1"/>
  <c r="D4716" i="6" s="1"/>
  <c r="D4717" i="6" s="1"/>
  <c r="D4718" i="6" s="1"/>
  <c r="D4719" i="6" s="1"/>
  <c r="D4720" i="6" s="1"/>
  <c r="D4721" i="6" s="1"/>
  <c r="D4722" i="6" s="1"/>
  <c r="D4723" i="6" s="1"/>
  <c r="D4724" i="6" s="1"/>
  <c r="D4725" i="6" s="1"/>
  <c r="D4726" i="6" s="1"/>
  <c r="D4727" i="6" s="1"/>
  <c r="D4728" i="6" s="1"/>
  <c r="D4729" i="6" s="1"/>
  <c r="D4730" i="6" s="1"/>
  <c r="D4731" i="6" s="1"/>
  <c r="D4732" i="6" s="1"/>
  <c r="D4733" i="6" s="1"/>
  <c r="D4734" i="6" s="1"/>
  <c r="D4735" i="6" s="1"/>
  <c r="D4736" i="6" s="1"/>
  <c r="D4737" i="6" s="1"/>
  <c r="D4738" i="6" s="1"/>
  <c r="D4739" i="6" s="1"/>
  <c r="D4740" i="6" s="1"/>
  <c r="D4741" i="6" s="1"/>
  <c r="D4742" i="6" s="1"/>
  <c r="D4743" i="6" s="1"/>
  <c r="D4744" i="6" s="1"/>
  <c r="D4745" i="6" s="1"/>
  <c r="D4746" i="6" s="1"/>
  <c r="D4747" i="6" s="1"/>
  <c r="D4748" i="6" s="1"/>
  <c r="D4749" i="6" s="1"/>
  <c r="D4750" i="6" s="1"/>
  <c r="D4751" i="6" s="1"/>
  <c r="D4752" i="6" s="1"/>
  <c r="D4753" i="6" s="1"/>
  <c r="D4754" i="6" s="1"/>
  <c r="D4755" i="6" s="1"/>
  <c r="D4756" i="6" s="1"/>
  <c r="D4757" i="6" s="1"/>
  <c r="D4758" i="6" s="1"/>
  <c r="D4759" i="6" s="1"/>
  <c r="D4760" i="6" s="1"/>
  <c r="D4761" i="6" s="1"/>
  <c r="D4762" i="6" s="1"/>
  <c r="D4763" i="6" s="1"/>
  <c r="D4764" i="6" s="1"/>
  <c r="D4765" i="6" s="1"/>
  <c r="D4766" i="6" s="1"/>
  <c r="D4767" i="6" s="1"/>
  <c r="D4768" i="6" s="1"/>
  <c r="D4769" i="6" s="1"/>
  <c r="D4770" i="6" s="1"/>
  <c r="D4771" i="6" s="1"/>
  <c r="D4772" i="6" s="1"/>
  <c r="D4773" i="6" s="1"/>
  <c r="D4774" i="6" s="1"/>
  <c r="D4775" i="6" s="1"/>
  <c r="D4776" i="6" s="1"/>
  <c r="D4777" i="6" s="1"/>
  <c r="D4778" i="6" s="1"/>
  <c r="D4779" i="6" s="1"/>
  <c r="D4780" i="6" s="1"/>
  <c r="D4781" i="6" s="1"/>
  <c r="D4782" i="6" s="1"/>
  <c r="D4783" i="6" s="1"/>
  <c r="D4784" i="6" s="1"/>
  <c r="D4785" i="6" s="1"/>
  <c r="D4786" i="6" s="1"/>
  <c r="D4787" i="6" s="1"/>
  <c r="D4788" i="6" s="1"/>
  <c r="D4789" i="6" s="1"/>
  <c r="D4790" i="6" s="1"/>
  <c r="D4791" i="6" s="1"/>
  <c r="D4792" i="6" s="1"/>
  <c r="D4793" i="6" s="1"/>
  <c r="D4794" i="6" s="1"/>
  <c r="D4795" i="6" s="1"/>
  <c r="D4796" i="6" s="1"/>
  <c r="D4797" i="6" s="1"/>
  <c r="D4798" i="6" s="1"/>
  <c r="D4799" i="6" s="1"/>
  <c r="D4800" i="6" s="1"/>
  <c r="D4801" i="6" s="1"/>
  <c r="D4802" i="6" s="1"/>
  <c r="D4803" i="6" s="1"/>
  <c r="D4804" i="6" s="1"/>
  <c r="D4805" i="6" s="1"/>
  <c r="D4806" i="6" s="1"/>
  <c r="D4807" i="6" s="1"/>
  <c r="D4808" i="6" s="1"/>
  <c r="D4809" i="6" s="1"/>
  <c r="D4810" i="6" s="1"/>
  <c r="D4811" i="6" s="1"/>
  <c r="D4812" i="6" s="1"/>
  <c r="D4813" i="6" s="1"/>
  <c r="D4814" i="6" s="1"/>
  <c r="D4815" i="6" s="1"/>
  <c r="D4816" i="6" s="1"/>
  <c r="D4817" i="6" s="1"/>
  <c r="D4818" i="6" s="1"/>
  <c r="D4819" i="6" s="1"/>
  <c r="D4820" i="6" s="1"/>
  <c r="D4821" i="6" s="1"/>
  <c r="D4822" i="6" s="1"/>
  <c r="D4823" i="6" s="1"/>
  <c r="D4824" i="6" s="1"/>
  <c r="D4825" i="6" s="1"/>
  <c r="D4826" i="6" s="1"/>
  <c r="D4827" i="6" s="1"/>
  <c r="D4828" i="6" s="1"/>
  <c r="D4829" i="6" s="1"/>
  <c r="D4830" i="6" s="1"/>
  <c r="D4831" i="6" s="1"/>
  <c r="D4832" i="6" s="1"/>
  <c r="D4833" i="6" s="1"/>
  <c r="D4834" i="6" s="1"/>
  <c r="D4835" i="6" s="1"/>
  <c r="D4836" i="6" s="1"/>
  <c r="D4837" i="6" s="1"/>
  <c r="D4838" i="6" s="1"/>
  <c r="D4839" i="6" s="1"/>
  <c r="D4840" i="6" s="1"/>
  <c r="D4841" i="6" s="1"/>
  <c r="D4842" i="6" s="1"/>
  <c r="D4843" i="6" s="1"/>
  <c r="D4844" i="6" s="1"/>
  <c r="D4845" i="6" s="1"/>
  <c r="D4846" i="6" s="1"/>
  <c r="D4847" i="6" s="1"/>
  <c r="D4848" i="6" s="1"/>
  <c r="D4849" i="6" s="1"/>
  <c r="D4850" i="6" s="1"/>
  <c r="D4851" i="6" s="1"/>
  <c r="D4852" i="6" s="1"/>
  <c r="D4853" i="6" s="1"/>
  <c r="D4854" i="6" s="1"/>
  <c r="D4855" i="6" s="1"/>
  <c r="D4856" i="6" s="1"/>
  <c r="D4857" i="6" s="1"/>
  <c r="D4858" i="6" s="1"/>
  <c r="D4859" i="6" s="1"/>
  <c r="D4860" i="6" s="1"/>
  <c r="D4861" i="6" s="1"/>
  <c r="D4862" i="6" s="1"/>
  <c r="D4863" i="6" s="1"/>
  <c r="D4864" i="6" s="1"/>
  <c r="D4865" i="6" s="1"/>
  <c r="D4866" i="6" s="1"/>
  <c r="D4867" i="6" s="1"/>
  <c r="D4868" i="6" s="1"/>
  <c r="D4869" i="6" s="1"/>
  <c r="D4870" i="6" s="1"/>
  <c r="D4871" i="6" s="1"/>
  <c r="D4872" i="6" s="1"/>
  <c r="D4873" i="6" s="1"/>
  <c r="D4874" i="6" s="1"/>
  <c r="D4875" i="6" s="1"/>
  <c r="D4876" i="6" s="1"/>
  <c r="D4877" i="6" s="1"/>
  <c r="D4878" i="6" s="1"/>
  <c r="D4879" i="6" s="1"/>
  <c r="D4880" i="6" s="1"/>
  <c r="D4881" i="6" s="1"/>
  <c r="D4882" i="6" s="1"/>
  <c r="D4883" i="6" s="1"/>
  <c r="D4884" i="6" s="1"/>
  <c r="D4885" i="6" s="1"/>
  <c r="D4886" i="6" s="1"/>
  <c r="D4887" i="6" s="1"/>
  <c r="D4888" i="6" s="1"/>
  <c r="D4889" i="6" s="1"/>
  <c r="D4890" i="6" s="1"/>
  <c r="D4891" i="6" s="1"/>
  <c r="D4892" i="6" s="1"/>
  <c r="D4893" i="6" s="1"/>
  <c r="D4894" i="6" s="1"/>
  <c r="D4895" i="6" s="1"/>
  <c r="D4896" i="6" s="1"/>
  <c r="D4897" i="6" s="1"/>
  <c r="D4898" i="6" s="1"/>
  <c r="D4899" i="6" s="1"/>
  <c r="D4900" i="6" s="1"/>
  <c r="D4901" i="6" s="1"/>
  <c r="D4902" i="6" s="1"/>
  <c r="D4903" i="6" s="1"/>
  <c r="D4904" i="6" s="1"/>
  <c r="D4905" i="6" s="1"/>
  <c r="D4906" i="6" s="1"/>
  <c r="D4907" i="6" s="1"/>
  <c r="D4908" i="6" s="1"/>
  <c r="D4909" i="6" s="1"/>
  <c r="D4910" i="6" s="1"/>
  <c r="D4911" i="6" s="1"/>
  <c r="D4912" i="6" s="1"/>
  <c r="D4913" i="6" s="1"/>
  <c r="D4914" i="6" s="1"/>
  <c r="D4915" i="6" s="1"/>
  <c r="D4916" i="6" s="1"/>
  <c r="D4917" i="6" s="1"/>
  <c r="D4918" i="6" s="1"/>
  <c r="D4919" i="6" s="1"/>
  <c r="D4920" i="6" s="1"/>
  <c r="D4921" i="6" s="1"/>
  <c r="D4922" i="6" s="1"/>
  <c r="D4923" i="6" s="1"/>
  <c r="D4924" i="6" s="1"/>
  <c r="D4925" i="6" s="1"/>
  <c r="D4926" i="6" s="1"/>
  <c r="D4927" i="6" s="1"/>
  <c r="D4928" i="6" s="1"/>
  <c r="D4929" i="6" s="1"/>
  <c r="D4930" i="6" s="1"/>
  <c r="D4931" i="6" s="1"/>
  <c r="D4932" i="6" s="1"/>
  <c r="D4933" i="6" s="1"/>
  <c r="D4934" i="6" s="1"/>
  <c r="D4935" i="6" s="1"/>
  <c r="D4936" i="6" s="1"/>
  <c r="D4937" i="6" s="1"/>
  <c r="D4938" i="6" s="1"/>
  <c r="D4939" i="6" s="1"/>
  <c r="D4940" i="6" s="1"/>
  <c r="D4941" i="6" s="1"/>
  <c r="D4942" i="6" s="1"/>
  <c r="D4943" i="6" s="1"/>
  <c r="D4944" i="6" s="1"/>
  <c r="D4945" i="6" s="1"/>
  <c r="D4946" i="6" s="1"/>
  <c r="D4947" i="6" s="1"/>
  <c r="D4948" i="6" s="1"/>
  <c r="D4949" i="6" s="1"/>
  <c r="D4950" i="6" s="1"/>
  <c r="D4951" i="6" s="1"/>
  <c r="D4952" i="6" s="1"/>
  <c r="D4953" i="6" s="1"/>
  <c r="D4954" i="6" s="1"/>
  <c r="D4955" i="6" s="1"/>
  <c r="D4956" i="6" s="1"/>
  <c r="D4957" i="6" s="1"/>
  <c r="D4958" i="6" s="1"/>
  <c r="D4959" i="6" s="1"/>
  <c r="D4960" i="6" s="1"/>
  <c r="D4961" i="6" s="1"/>
  <c r="D4962" i="6" s="1"/>
  <c r="D4963" i="6" s="1"/>
  <c r="D4964" i="6" s="1"/>
  <c r="D4965" i="6" s="1"/>
  <c r="D4966" i="6" s="1"/>
  <c r="D4967" i="6" s="1"/>
  <c r="D4968" i="6" s="1"/>
  <c r="D4969" i="6" s="1"/>
  <c r="D4970" i="6" s="1"/>
  <c r="D4971" i="6" s="1"/>
  <c r="D4972" i="6" s="1"/>
  <c r="D4973" i="6" s="1"/>
  <c r="D4974" i="6" s="1"/>
  <c r="D4975" i="6" s="1"/>
  <c r="D4976" i="6" s="1"/>
  <c r="D4977" i="6" s="1"/>
  <c r="D4978" i="6" s="1"/>
  <c r="D4979" i="6" s="1"/>
  <c r="D4980" i="6" s="1"/>
  <c r="D4981" i="6" s="1"/>
  <c r="D4982" i="6" s="1"/>
  <c r="D4983" i="6" s="1"/>
  <c r="D4984" i="6" s="1"/>
  <c r="D4985" i="6" s="1"/>
  <c r="D4986" i="6" s="1"/>
  <c r="D4987" i="6" s="1"/>
  <c r="D4988" i="6" s="1"/>
  <c r="D4989" i="6" s="1"/>
  <c r="D4990" i="6" s="1"/>
  <c r="D4991" i="6" s="1"/>
  <c r="D4992" i="6" s="1"/>
  <c r="D4993" i="6" s="1"/>
  <c r="D4994" i="6" s="1"/>
  <c r="D4995" i="6" s="1"/>
  <c r="D4996" i="6" s="1"/>
  <c r="D4997" i="6" s="1"/>
  <c r="D4998" i="6" s="1"/>
  <c r="D4999" i="6" s="1"/>
  <c r="D5000" i="6" s="1"/>
  <c r="D5001" i="6" s="1"/>
  <c r="D5002" i="6" s="1"/>
  <c r="D5003" i="6" s="1"/>
  <c r="D5004" i="6" s="1"/>
  <c r="D5005" i="6" s="1"/>
  <c r="D5006" i="6" s="1"/>
  <c r="D5007" i="6" s="1"/>
  <c r="D5008" i="6" s="1"/>
  <c r="D5009" i="6" s="1"/>
  <c r="D5010" i="6" s="1"/>
  <c r="D5011" i="6" s="1"/>
  <c r="D5012" i="6" s="1"/>
  <c r="D5013" i="6" s="1"/>
  <c r="D5014" i="6" s="1"/>
  <c r="D5015" i="6" s="1"/>
  <c r="D5016" i="6" s="1"/>
  <c r="D5017" i="6" s="1"/>
  <c r="D5018" i="6" s="1"/>
  <c r="D5019" i="6" s="1"/>
  <c r="D5020" i="6" s="1"/>
  <c r="D5021" i="6" s="1"/>
  <c r="D5022" i="6" s="1"/>
  <c r="D5023" i="6" s="1"/>
  <c r="D5024" i="6" s="1"/>
  <c r="D5025" i="6" s="1"/>
  <c r="D5026" i="6" s="1"/>
  <c r="D5027" i="6" s="1"/>
  <c r="D5028" i="6" s="1"/>
  <c r="D5029" i="6" s="1"/>
  <c r="D5030" i="6" s="1"/>
  <c r="D5031" i="6" s="1"/>
  <c r="D5032" i="6" s="1"/>
  <c r="D5033" i="6" s="1"/>
  <c r="D5034" i="6" s="1"/>
  <c r="D5035" i="6" s="1"/>
  <c r="D5036" i="6" s="1"/>
  <c r="D5037" i="6" s="1"/>
  <c r="D5038" i="6" s="1"/>
  <c r="D5039" i="6" s="1"/>
  <c r="D5040" i="6" s="1"/>
  <c r="D5041" i="6" s="1"/>
  <c r="D5042" i="6" s="1"/>
  <c r="D5043" i="6" s="1"/>
  <c r="D5044" i="6" s="1"/>
  <c r="D5045" i="6" s="1"/>
  <c r="D5046" i="6" s="1"/>
  <c r="D5047" i="6" s="1"/>
  <c r="D5048" i="6" s="1"/>
  <c r="D5049" i="6" s="1"/>
  <c r="D5050" i="6" s="1"/>
  <c r="D5051" i="6" s="1"/>
  <c r="D5052" i="6" s="1"/>
  <c r="D5053" i="6" s="1"/>
  <c r="D5054" i="6" s="1"/>
  <c r="D5055" i="6" s="1"/>
  <c r="D5056" i="6" s="1"/>
  <c r="D5057" i="6" s="1"/>
  <c r="D5058" i="6" s="1"/>
  <c r="D5059" i="6" s="1"/>
  <c r="D5060" i="6" s="1"/>
  <c r="D5061" i="6" s="1"/>
  <c r="D5062" i="6" s="1"/>
  <c r="D5063" i="6" s="1"/>
  <c r="D5064" i="6" s="1"/>
  <c r="D5065" i="6" s="1"/>
  <c r="D5066" i="6" s="1"/>
  <c r="D5067" i="6" s="1"/>
  <c r="D5068" i="6" s="1"/>
  <c r="D5069" i="6" s="1"/>
  <c r="D5070" i="6" s="1"/>
  <c r="D5071" i="6" s="1"/>
  <c r="D5072" i="6" s="1"/>
  <c r="D5073" i="6" s="1"/>
  <c r="D5074" i="6" s="1"/>
  <c r="D5075" i="6" s="1"/>
  <c r="D5076" i="6" s="1"/>
  <c r="D5077" i="6" s="1"/>
  <c r="D5078" i="6" s="1"/>
  <c r="D5079" i="6" s="1"/>
  <c r="D5080" i="6" s="1"/>
  <c r="D5081" i="6" s="1"/>
  <c r="D5082" i="6" s="1"/>
  <c r="D5083" i="6" s="1"/>
  <c r="D5084" i="6" s="1"/>
  <c r="D5085" i="6" s="1"/>
  <c r="D5086" i="6" s="1"/>
  <c r="D5087" i="6" s="1"/>
  <c r="D5088" i="6" s="1"/>
  <c r="D5089" i="6" s="1"/>
  <c r="D5090" i="6" s="1"/>
  <c r="D5091" i="6" s="1"/>
  <c r="D5092" i="6" s="1"/>
  <c r="D5093" i="6" s="1"/>
  <c r="D5094" i="6" s="1"/>
  <c r="D5095" i="6" s="1"/>
  <c r="D5096" i="6" s="1"/>
  <c r="D5097" i="6" s="1"/>
  <c r="D5098" i="6" s="1"/>
  <c r="D5099" i="6" s="1"/>
  <c r="D5100" i="6" s="1"/>
  <c r="D5101" i="6" s="1"/>
  <c r="D5102" i="6" s="1"/>
  <c r="D5103" i="6" s="1"/>
  <c r="D5104" i="6" s="1"/>
  <c r="D5105" i="6" s="1"/>
  <c r="D5106" i="6" s="1"/>
  <c r="D5107" i="6" s="1"/>
  <c r="D5108" i="6" s="1"/>
  <c r="D5109" i="6" s="1"/>
  <c r="D5110" i="6" s="1"/>
  <c r="D5111" i="6" s="1"/>
  <c r="D5112" i="6" s="1"/>
  <c r="D5113" i="6" s="1"/>
  <c r="D5114" i="6" s="1"/>
  <c r="D5115" i="6" s="1"/>
  <c r="D5116" i="6" s="1"/>
  <c r="D5117" i="6" s="1"/>
  <c r="D5118" i="6" s="1"/>
  <c r="D5119" i="6" s="1"/>
  <c r="D5120" i="6" s="1"/>
  <c r="D5121" i="6" s="1"/>
  <c r="D5122" i="6" s="1"/>
  <c r="D5123" i="6" s="1"/>
  <c r="D5124" i="6" s="1"/>
  <c r="D5125" i="6" s="1"/>
  <c r="D5126" i="6" s="1"/>
  <c r="D5127" i="6" s="1"/>
  <c r="D5128" i="6" s="1"/>
  <c r="D5129" i="6" s="1"/>
  <c r="D5130" i="6" s="1"/>
  <c r="D5131" i="6" s="1"/>
  <c r="D5132" i="6" s="1"/>
  <c r="D5133" i="6" s="1"/>
  <c r="D5134" i="6" s="1"/>
  <c r="D5135" i="6" s="1"/>
  <c r="D5136" i="6" s="1"/>
  <c r="D5137" i="6" s="1"/>
  <c r="D5138" i="6" s="1"/>
  <c r="D5139" i="6" s="1"/>
  <c r="D5140" i="6" s="1"/>
  <c r="D5141" i="6" s="1"/>
  <c r="D5142" i="6" s="1"/>
  <c r="D5143" i="6" s="1"/>
  <c r="D5144" i="6" s="1"/>
  <c r="D5145" i="6" s="1"/>
  <c r="D5146" i="6" s="1"/>
  <c r="D5147" i="6" s="1"/>
  <c r="D5148" i="6" s="1"/>
  <c r="D5149" i="6" s="1"/>
  <c r="D5150" i="6" s="1"/>
  <c r="D5151" i="6" s="1"/>
  <c r="D5152" i="6" s="1"/>
  <c r="D5153" i="6" s="1"/>
  <c r="D5154" i="6" s="1"/>
  <c r="D5155" i="6" s="1"/>
  <c r="D5156" i="6" s="1"/>
  <c r="D5157" i="6" s="1"/>
  <c r="D5158" i="6" s="1"/>
  <c r="D5159" i="6" s="1"/>
  <c r="D5160" i="6" s="1"/>
  <c r="D5161" i="6" s="1"/>
  <c r="D5162" i="6" s="1"/>
  <c r="D5163" i="6" s="1"/>
  <c r="D5164" i="6" s="1"/>
  <c r="D5165" i="6" s="1"/>
  <c r="D5166" i="6" s="1"/>
  <c r="D5167" i="6" s="1"/>
  <c r="D5168" i="6" s="1"/>
  <c r="D5169" i="6" s="1"/>
  <c r="D5170" i="6" s="1"/>
  <c r="D5171" i="6" s="1"/>
  <c r="D5172" i="6" s="1"/>
  <c r="D5173" i="6" s="1"/>
  <c r="D5174" i="6" s="1"/>
  <c r="D5175" i="6" s="1"/>
  <c r="D5176" i="6" s="1"/>
  <c r="D5177" i="6" s="1"/>
  <c r="D5178" i="6" s="1"/>
  <c r="D5179" i="6" s="1"/>
  <c r="D5180" i="6" s="1"/>
  <c r="D5181" i="6" s="1"/>
  <c r="D5182" i="6" s="1"/>
  <c r="D5183" i="6" s="1"/>
  <c r="D5184" i="6" s="1"/>
  <c r="D5185" i="6" s="1"/>
  <c r="D5186" i="6" s="1"/>
  <c r="D5187" i="6" s="1"/>
  <c r="D5188" i="6" s="1"/>
  <c r="D5189" i="6" s="1"/>
  <c r="D5190" i="6" s="1"/>
  <c r="D5191" i="6" s="1"/>
  <c r="D5192" i="6" s="1"/>
  <c r="D5193" i="6" s="1"/>
  <c r="D5194" i="6" s="1"/>
  <c r="D5195" i="6" s="1"/>
  <c r="D5196" i="6" s="1"/>
  <c r="D5197" i="6" s="1"/>
  <c r="D5198" i="6" s="1"/>
  <c r="D5199" i="6" s="1"/>
  <c r="D5200" i="6" s="1"/>
  <c r="D5201" i="6" s="1"/>
  <c r="D5202" i="6" s="1"/>
  <c r="D5203" i="6" s="1"/>
  <c r="D5204" i="6" s="1"/>
  <c r="D5205" i="6" s="1"/>
  <c r="D5206" i="6" s="1"/>
  <c r="D5207" i="6" s="1"/>
  <c r="D5208" i="6" s="1"/>
  <c r="D5209" i="6" s="1"/>
  <c r="D5210" i="6" s="1"/>
  <c r="D5211" i="6" s="1"/>
  <c r="D5212" i="6" s="1"/>
  <c r="D5213" i="6" s="1"/>
  <c r="D5214" i="6" s="1"/>
  <c r="D5215" i="6" s="1"/>
  <c r="D5216" i="6" s="1"/>
  <c r="D5217" i="6" s="1"/>
  <c r="D5218" i="6" s="1"/>
  <c r="D5219" i="6" s="1"/>
  <c r="D5220" i="6" s="1"/>
  <c r="D5221" i="6" s="1"/>
  <c r="D5222" i="6" s="1"/>
  <c r="D5223" i="6" s="1"/>
  <c r="D5224" i="6" s="1"/>
  <c r="D5225" i="6" s="1"/>
  <c r="D5226" i="6" s="1"/>
  <c r="D5227" i="6" s="1"/>
  <c r="D5228" i="6" s="1"/>
  <c r="D5229" i="6" s="1"/>
  <c r="D5230" i="6" s="1"/>
  <c r="D5231" i="6" s="1"/>
  <c r="D5232" i="6" s="1"/>
  <c r="D5233" i="6" s="1"/>
  <c r="D5234" i="6" s="1"/>
  <c r="D5235" i="6" s="1"/>
  <c r="D5236" i="6" s="1"/>
  <c r="D5237" i="6" s="1"/>
  <c r="D5238" i="6" s="1"/>
  <c r="D5239" i="6" s="1"/>
  <c r="D5240" i="6" s="1"/>
  <c r="D5241" i="6" s="1"/>
  <c r="D5242" i="6" s="1"/>
  <c r="D5243" i="6" s="1"/>
  <c r="D5244" i="6" s="1"/>
  <c r="D5245" i="6" s="1"/>
  <c r="D5246" i="6" s="1"/>
  <c r="D5247" i="6" s="1"/>
  <c r="D5248" i="6" s="1"/>
  <c r="D5249" i="6" s="1"/>
  <c r="D5250" i="6" s="1"/>
  <c r="D5251" i="6" s="1"/>
  <c r="D5252" i="6" s="1"/>
  <c r="D5253" i="6" s="1"/>
  <c r="D5254" i="6" s="1"/>
  <c r="D5255" i="6" s="1"/>
  <c r="D5256" i="6" s="1"/>
  <c r="D5257" i="6" s="1"/>
  <c r="D5258" i="6" s="1"/>
  <c r="D5259" i="6" s="1"/>
  <c r="D5260" i="6" s="1"/>
  <c r="D5261" i="6" s="1"/>
  <c r="D5262" i="6" s="1"/>
  <c r="D5263" i="6" s="1"/>
  <c r="D5264" i="6" s="1"/>
  <c r="D5265" i="6" s="1"/>
  <c r="D5266" i="6" s="1"/>
  <c r="D5267" i="6" s="1"/>
  <c r="D5268" i="6" s="1"/>
  <c r="D5269" i="6" s="1"/>
  <c r="D5270" i="6" s="1"/>
  <c r="D5271" i="6" s="1"/>
  <c r="D5272" i="6" s="1"/>
  <c r="D5273" i="6" s="1"/>
  <c r="D5274" i="6" s="1"/>
  <c r="D5275" i="6" s="1"/>
  <c r="D5276" i="6" s="1"/>
  <c r="D5277" i="6" s="1"/>
  <c r="D5278" i="6" s="1"/>
  <c r="D5279" i="6" s="1"/>
  <c r="D5280" i="6" s="1"/>
  <c r="D5281" i="6" s="1"/>
  <c r="D5282" i="6" s="1"/>
  <c r="D5283" i="6" s="1"/>
  <c r="D5284" i="6" s="1"/>
  <c r="D5285" i="6" s="1"/>
  <c r="D5286" i="6" s="1"/>
  <c r="D5287" i="6" s="1"/>
  <c r="D5288" i="6" s="1"/>
  <c r="D5289" i="6" s="1"/>
  <c r="D5290" i="6" s="1"/>
  <c r="D5291" i="6" s="1"/>
  <c r="D5292" i="6" s="1"/>
  <c r="D5293" i="6" s="1"/>
  <c r="D5294" i="6" s="1"/>
  <c r="D5295" i="6" s="1"/>
  <c r="D5296" i="6" s="1"/>
  <c r="D5297" i="6" s="1"/>
  <c r="D5298" i="6" s="1"/>
  <c r="D5299" i="6" s="1"/>
  <c r="D5300" i="6" s="1"/>
  <c r="D5301" i="6" s="1"/>
  <c r="D5302" i="6" s="1"/>
  <c r="D5303" i="6" s="1"/>
  <c r="D5304" i="6" s="1"/>
  <c r="D5305" i="6" s="1"/>
  <c r="D5306" i="6" s="1"/>
  <c r="D5307" i="6" s="1"/>
  <c r="D5308" i="6" s="1"/>
  <c r="D5309" i="6" s="1"/>
  <c r="D5310" i="6" s="1"/>
  <c r="D5311" i="6" s="1"/>
  <c r="D5312" i="6" s="1"/>
  <c r="D5313" i="6" s="1"/>
  <c r="D5314" i="6" s="1"/>
  <c r="D5315" i="6" s="1"/>
  <c r="D5316" i="6" s="1"/>
  <c r="D5317" i="6" s="1"/>
  <c r="D5318" i="6" s="1"/>
  <c r="D5319" i="6" s="1"/>
  <c r="D5320" i="6" s="1"/>
  <c r="D5321" i="6" s="1"/>
  <c r="D5322" i="6" s="1"/>
  <c r="D5323" i="6" s="1"/>
  <c r="D5324" i="6" s="1"/>
  <c r="D5325" i="6" s="1"/>
  <c r="D5326" i="6" s="1"/>
  <c r="D5327" i="6" s="1"/>
  <c r="D5328" i="6" s="1"/>
  <c r="D5329" i="6" s="1"/>
  <c r="D5330" i="6" s="1"/>
  <c r="D5331" i="6" s="1"/>
  <c r="D5332" i="6" s="1"/>
  <c r="D5333" i="6" s="1"/>
  <c r="D5334" i="6" s="1"/>
  <c r="D5335" i="6" s="1"/>
  <c r="D5336" i="6" s="1"/>
  <c r="D5337" i="6" s="1"/>
  <c r="D5338" i="6" s="1"/>
  <c r="D5339" i="6" s="1"/>
  <c r="D5340" i="6" s="1"/>
  <c r="D5341" i="6" s="1"/>
  <c r="D5342" i="6" s="1"/>
  <c r="D5343" i="6" s="1"/>
  <c r="D5344" i="6" s="1"/>
  <c r="D5345" i="6" s="1"/>
  <c r="D5346" i="6" s="1"/>
  <c r="D5347" i="6" s="1"/>
  <c r="D5348" i="6" s="1"/>
  <c r="D5349" i="6" s="1"/>
  <c r="D5350" i="6" s="1"/>
  <c r="D5351" i="6" s="1"/>
  <c r="D5352" i="6" s="1"/>
  <c r="D5353" i="6" s="1"/>
  <c r="D5354" i="6" s="1"/>
  <c r="D5355" i="6" s="1"/>
  <c r="D5356" i="6" s="1"/>
  <c r="D5357" i="6" s="1"/>
  <c r="D5358" i="6" s="1"/>
  <c r="D5359" i="6" s="1"/>
  <c r="D5360" i="6" s="1"/>
  <c r="D5361" i="6" s="1"/>
  <c r="D5362" i="6" s="1"/>
  <c r="D5363" i="6" s="1"/>
  <c r="D5364" i="6" s="1"/>
  <c r="D5365" i="6" s="1"/>
  <c r="D5366" i="6" s="1"/>
  <c r="D5367" i="6" s="1"/>
  <c r="D5368" i="6" s="1"/>
  <c r="D5369" i="6" s="1"/>
  <c r="D5370" i="6" s="1"/>
  <c r="D5371" i="6" s="1"/>
  <c r="D5372" i="6" s="1"/>
  <c r="D5373" i="6" s="1"/>
  <c r="D5374" i="6" s="1"/>
  <c r="D5375" i="6" s="1"/>
  <c r="D5376" i="6" s="1"/>
  <c r="D5377" i="6" s="1"/>
  <c r="D5378" i="6" s="1"/>
  <c r="D5379" i="6" s="1"/>
  <c r="D5380" i="6" s="1"/>
  <c r="D5381" i="6" s="1"/>
  <c r="D5382" i="6" s="1"/>
  <c r="D5383" i="6" s="1"/>
  <c r="D5384" i="6" s="1"/>
  <c r="D5385" i="6" s="1"/>
  <c r="D5386" i="6" s="1"/>
  <c r="D5387" i="6" s="1"/>
  <c r="D5388" i="6" s="1"/>
  <c r="D5389" i="6" s="1"/>
  <c r="D5390" i="6" s="1"/>
  <c r="D5391" i="6" s="1"/>
  <c r="D5392" i="6" s="1"/>
  <c r="D5393" i="6" s="1"/>
  <c r="D5394" i="6" s="1"/>
  <c r="D5395" i="6" s="1"/>
  <c r="D5396" i="6" s="1"/>
  <c r="D5397" i="6" s="1"/>
  <c r="D5398" i="6" s="1"/>
  <c r="D5399" i="6" s="1"/>
  <c r="D5400" i="6" s="1"/>
  <c r="D5401" i="6" s="1"/>
  <c r="D5402" i="6" s="1"/>
  <c r="D5403" i="6" s="1"/>
  <c r="D5404" i="6" s="1"/>
  <c r="D5405" i="6" s="1"/>
  <c r="D5406" i="6" s="1"/>
  <c r="D5407" i="6" s="1"/>
  <c r="D5408" i="6" s="1"/>
  <c r="D5409" i="6" s="1"/>
  <c r="D5410" i="6" s="1"/>
  <c r="D5411" i="6" s="1"/>
  <c r="D5412" i="6" s="1"/>
  <c r="D5413" i="6" s="1"/>
  <c r="D5414" i="6" s="1"/>
  <c r="D5415" i="6" s="1"/>
  <c r="D5416" i="6" s="1"/>
  <c r="D5417" i="6" s="1"/>
  <c r="D5418" i="6" s="1"/>
  <c r="D5419" i="6" s="1"/>
  <c r="D5420" i="6" s="1"/>
  <c r="D5421" i="6" s="1"/>
  <c r="D5422" i="6" s="1"/>
  <c r="D5423" i="6" s="1"/>
  <c r="D5424" i="6" s="1"/>
  <c r="D5425" i="6" s="1"/>
  <c r="D5426" i="6" s="1"/>
  <c r="D5427" i="6" s="1"/>
  <c r="D5428" i="6" s="1"/>
  <c r="D5429" i="6" s="1"/>
  <c r="D5430" i="6" s="1"/>
  <c r="D5431" i="6" s="1"/>
  <c r="D5432" i="6" s="1"/>
  <c r="D5433" i="6" s="1"/>
  <c r="D5434" i="6" s="1"/>
  <c r="D5435" i="6" s="1"/>
  <c r="D5436" i="6" s="1"/>
  <c r="D5437" i="6" s="1"/>
  <c r="D5438" i="6" s="1"/>
  <c r="D5439" i="6" s="1"/>
  <c r="D5440" i="6" s="1"/>
  <c r="D5441" i="6" s="1"/>
  <c r="D5442" i="6" s="1"/>
  <c r="D5443" i="6" s="1"/>
  <c r="D5444" i="6" s="1"/>
  <c r="D5445" i="6" s="1"/>
  <c r="D5446" i="6" s="1"/>
  <c r="D5447" i="6" s="1"/>
  <c r="D5448" i="6" s="1"/>
  <c r="D5449" i="6" s="1"/>
  <c r="D5450" i="6" s="1"/>
  <c r="D5451" i="6" s="1"/>
  <c r="D5452" i="6" s="1"/>
  <c r="D5453" i="6" s="1"/>
  <c r="D5454" i="6" s="1"/>
  <c r="D5455" i="6" s="1"/>
  <c r="D5456" i="6" s="1"/>
  <c r="D5457" i="6" s="1"/>
  <c r="D5458" i="6" s="1"/>
  <c r="D5459" i="6" s="1"/>
  <c r="D5460" i="6" s="1"/>
  <c r="D5461" i="6" s="1"/>
  <c r="D5462" i="6" s="1"/>
  <c r="D5463" i="6" s="1"/>
  <c r="D5464" i="6" s="1"/>
  <c r="D5465" i="6" s="1"/>
  <c r="D5466" i="6" s="1"/>
  <c r="D5467" i="6" s="1"/>
  <c r="D5468" i="6" s="1"/>
  <c r="D5469" i="6" s="1"/>
  <c r="D5470" i="6" s="1"/>
  <c r="D5471" i="6" s="1"/>
  <c r="D5472" i="6" s="1"/>
  <c r="D5473" i="6" s="1"/>
  <c r="D5474" i="6" s="1"/>
  <c r="D5475" i="6" s="1"/>
  <c r="D5476" i="6" s="1"/>
  <c r="D5477" i="6" s="1"/>
  <c r="D5478" i="6" s="1"/>
  <c r="D5479" i="6" s="1"/>
  <c r="D5480" i="6" s="1"/>
  <c r="D5481" i="6" s="1"/>
  <c r="D5482" i="6" s="1"/>
  <c r="D5483" i="6" s="1"/>
  <c r="D5484" i="6" s="1"/>
  <c r="D5485" i="6" s="1"/>
  <c r="D5486" i="6" s="1"/>
  <c r="D5487" i="6" s="1"/>
  <c r="D5488" i="6" s="1"/>
  <c r="D5489" i="6" s="1"/>
  <c r="D5490" i="6" s="1"/>
  <c r="D5491" i="6" s="1"/>
  <c r="D5492" i="6" s="1"/>
  <c r="D5493" i="6" s="1"/>
  <c r="D5494" i="6" s="1"/>
  <c r="D5495" i="6" s="1"/>
  <c r="D5496" i="6" s="1"/>
  <c r="D5497" i="6" s="1"/>
  <c r="D5498" i="6" s="1"/>
  <c r="D5499" i="6" s="1"/>
  <c r="D5500" i="6" s="1"/>
  <c r="D5501" i="6" s="1"/>
  <c r="D5502" i="6" s="1"/>
  <c r="D5503" i="6" s="1"/>
  <c r="D5504" i="6" s="1"/>
  <c r="D5505" i="6" s="1"/>
  <c r="D5506" i="6" s="1"/>
  <c r="D5507" i="6" s="1"/>
  <c r="D5508" i="6" s="1"/>
  <c r="D5509" i="6" s="1"/>
  <c r="D5510" i="6" s="1"/>
  <c r="D5511" i="6" s="1"/>
  <c r="D5512" i="6" s="1"/>
  <c r="D5513" i="6" s="1"/>
  <c r="D5514" i="6" s="1"/>
  <c r="D5515" i="6" s="1"/>
  <c r="D5516" i="6" s="1"/>
  <c r="D5517" i="6" s="1"/>
  <c r="D5518" i="6" s="1"/>
  <c r="D5519" i="6" s="1"/>
  <c r="D5520" i="6" s="1"/>
  <c r="D5521" i="6" s="1"/>
  <c r="D5522" i="6" s="1"/>
  <c r="D5523" i="6" s="1"/>
  <c r="D5524" i="6" s="1"/>
  <c r="D5525" i="6" s="1"/>
  <c r="D5526" i="6" s="1"/>
  <c r="D5527" i="6" s="1"/>
  <c r="D5528" i="6" s="1"/>
  <c r="D5529" i="6" s="1"/>
  <c r="D5530" i="6" s="1"/>
  <c r="D5531" i="6" s="1"/>
  <c r="D5532" i="6" s="1"/>
  <c r="D5533" i="6" s="1"/>
  <c r="D5534" i="6" s="1"/>
  <c r="D5535" i="6" s="1"/>
  <c r="D5536" i="6" s="1"/>
  <c r="D5537" i="6" s="1"/>
  <c r="D5538" i="6" s="1"/>
  <c r="D5539" i="6" s="1"/>
  <c r="D5540" i="6" s="1"/>
  <c r="D5541" i="6" s="1"/>
  <c r="D5542" i="6" s="1"/>
  <c r="D5543" i="6" s="1"/>
  <c r="D5544" i="6" s="1"/>
  <c r="D5545" i="6" s="1"/>
  <c r="D5546" i="6" s="1"/>
  <c r="D5547" i="6" s="1"/>
  <c r="D5548" i="6" s="1"/>
  <c r="D5549" i="6" s="1"/>
  <c r="D5550" i="6" s="1"/>
  <c r="D5551" i="6" s="1"/>
  <c r="D5552" i="6" s="1"/>
  <c r="D5553" i="6" s="1"/>
  <c r="D5554" i="6" s="1"/>
  <c r="D5555" i="6" s="1"/>
  <c r="D5556" i="6" s="1"/>
  <c r="D5557" i="6" s="1"/>
  <c r="D5558" i="6" s="1"/>
  <c r="D5559" i="6" s="1"/>
  <c r="D5560" i="6" s="1"/>
  <c r="D5561" i="6" s="1"/>
  <c r="D5562" i="6" s="1"/>
  <c r="D5563" i="6" s="1"/>
  <c r="D5564" i="6" s="1"/>
  <c r="D5565" i="6" s="1"/>
  <c r="D5566" i="6" s="1"/>
  <c r="D5567" i="6" s="1"/>
  <c r="D5568" i="6" s="1"/>
  <c r="D5569" i="6" s="1"/>
  <c r="D5570" i="6" s="1"/>
  <c r="D5571" i="6" s="1"/>
  <c r="D5572" i="6" s="1"/>
  <c r="D5573" i="6" s="1"/>
  <c r="D5574" i="6" s="1"/>
  <c r="D5575" i="6" s="1"/>
  <c r="D5576" i="6" s="1"/>
  <c r="D5577" i="6" s="1"/>
  <c r="D5578" i="6" s="1"/>
  <c r="D5579" i="6" s="1"/>
  <c r="D5580" i="6" s="1"/>
  <c r="D5581" i="6" s="1"/>
  <c r="D5582" i="6" s="1"/>
  <c r="D5583" i="6" s="1"/>
  <c r="D5584" i="6" s="1"/>
  <c r="D5585" i="6" s="1"/>
  <c r="D5586" i="6" s="1"/>
  <c r="D5587" i="6" s="1"/>
  <c r="D5588" i="6" s="1"/>
  <c r="D5589" i="6" s="1"/>
  <c r="D5590" i="6" s="1"/>
  <c r="D5591" i="6" s="1"/>
  <c r="D5592" i="6" s="1"/>
  <c r="D5593" i="6" s="1"/>
  <c r="D5594" i="6" s="1"/>
  <c r="D5595" i="6" s="1"/>
  <c r="D5596" i="6" s="1"/>
  <c r="D5597" i="6" s="1"/>
  <c r="D5598" i="6" s="1"/>
  <c r="D5599" i="6" s="1"/>
  <c r="D5600" i="6" s="1"/>
  <c r="D5601" i="6" s="1"/>
  <c r="D5602" i="6" s="1"/>
  <c r="D5603" i="6" s="1"/>
  <c r="D5604" i="6" s="1"/>
  <c r="D5605" i="6" s="1"/>
  <c r="D5606" i="6" s="1"/>
  <c r="D5607" i="6" s="1"/>
  <c r="D5608" i="6" s="1"/>
  <c r="D5609" i="6" s="1"/>
  <c r="D5610" i="6" s="1"/>
  <c r="D5611" i="6" s="1"/>
  <c r="D5612" i="6" s="1"/>
  <c r="D5613" i="6" s="1"/>
  <c r="D5614" i="6" s="1"/>
  <c r="D5615" i="6" s="1"/>
  <c r="D5616" i="6" s="1"/>
  <c r="D5617" i="6" s="1"/>
  <c r="D5618" i="6" s="1"/>
  <c r="D5619" i="6" s="1"/>
  <c r="D5620" i="6" s="1"/>
  <c r="D5621" i="6" s="1"/>
  <c r="D5622" i="6" s="1"/>
  <c r="D5623" i="6" s="1"/>
  <c r="D5624" i="6" s="1"/>
  <c r="D5625" i="6" s="1"/>
  <c r="D5626" i="6" s="1"/>
  <c r="D5627" i="6" s="1"/>
  <c r="D5628" i="6" s="1"/>
  <c r="D5629" i="6" s="1"/>
  <c r="D5630" i="6" s="1"/>
  <c r="D5631" i="6" s="1"/>
  <c r="D5632" i="6" s="1"/>
  <c r="D5633" i="6" s="1"/>
  <c r="D5634" i="6" s="1"/>
  <c r="D5635" i="6" s="1"/>
  <c r="D5636" i="6" s="1"/>
  <c r="D5637" i="6" s="1"/>
  <c r="D5638" i="6" s="1"/>
  <c r="D5639" i="6" s="1"/>
  <c r="D5640" i="6" s="1"/>
  <c r="D5641" i="6" s="1"/>
  <c r="D5642" i="6" s="1"/>
  <c r="D5643" i="6" s="1"/>
  <c r="D5644" i="6" s="1"/>
  <c r="D5645" i="6" s="1"/>
  <c r="D5646" i="6" s="1"/>
  <c r="D5647" i="6" s="1"/>
  <c r="D5648" i="6" s="1"/>
  <c r="D5649" i="6" s="1"/>
  <c r="D5650" i="6" s="1"/>
  <c r="D5651" i="6" s="1"/>
  <c r="D5652" i="6" s="1"/>
  <c r="D5653" i="6" s="1"/>
  <c r="D5654" i="6" s="1"/>
  <c r="D5655" i="6" s="1"/>
  <c r="D5656" i="6" s="1"/>
  <c r="D5657" i="6" s="1"/>
  <c r="D5658" i="6" s="1"/>
  <c r="D5659" i="6" s="1"/>
  <c r="D5660" i="6" s="1"/>
  <c r="D5661" i="6" s="1"/>
  <c r="D5662" i="6" s="1"/>
  <c r="D5663" i="6" s="1"/>
  <c r="D5664" i="6" s="1"/>
  <c r="D5665" i="6" s="1"/>
  <c r="D5666" i="6" s="1"/>
  <c r="D5667" i="6" s="1"/>
  <c r="D5668" i="6" s="1"/>
  <c r="D5669" i="6" s="1"/>
  <c r="D5670" i="6" s="1"/>
  <c r="D5671" i="6" s="1"/>
  <c r="D5672" i="6" s="1"/>
  <c r="D5673" i="6" s="1"/>
  <c r="D5674" i="6" s="1"/>
  <c r="D5675" i="6" s="1"/>
  <c r="D5676" i="6" s="1"/>
  <c r="D5677" i="6" s="1"/>
  <c r="D5678" i="6" s="1"/>
  <c r="D5679" i="6" s="1"/>
  <c r="D5680" i="6" s="1"/>
  <c r="D5681" i="6" s="1"/>
  <c r="D5682" i="6" s="1"/>
  <c r="D5683" i="6" s="1"/>
  <c r="D5684" i="6" s="1"/>
  <c r="D5685" i="6" s="1"/>
  <c r="D5686" i="6" s="1"/>
  <c r="D5687" i="6" s="1"/>
  <c r="D5688" i="6" s="1"/>
  <c r="D5689" i="6" s="1"/>
  <c r="D5690" i="6" s="1"/>
  <c r="D5691" i="6" s="1"/>
  <c r="D5692" i="6" s="1"/>
  <c r="D5693" i="6" s="1"/>
  <c r="D5694" i="6" s="1"/>
  <c r="D5695" i="6" s="1"/>
  <c r="D5696" i="6" s="1"/>
  <c r="D5697" i="6" s="1"/>
  <c r="D5698" i="6" s="1"/>
  <c r="D5699" i="6" s="1"/>
  <c r="D5700" i="6" s="1"/>
  <c r="D5701" i="6" s="1"/>
  <c r="D5702" i="6" s="1"/>
  <c r="D5703" i="6" s="1"/>
  <c r="D5704" i="6" s="1"/>
  <c r="D5705" i="6" s="1"/>
  <c r="D5706" i="6" s="1"/>
  <c r="D5707" i="6" s="1"/>
  <c r="D5708" i="6" s="1"/>
  <c r="D5709" i="6" s="1"/>
  <c r="D5710" i="6" s="1"/>
  <c r="D5711" i="6" s="1"/>
  <c r="D5712" i="6" s="1"/>
  <c r="D5713" i="6" s="1"/>
  <c r="D5714" i="6" s="1"/>
  <c r="D5715" i="6" s="1"/>
  <c r="D5716" i="6" s="1"/>
  <c r="D5717" i="6" s="1"/>
  <c r="D5718" i="6" s="1"/>
  <c r="D5719" i="6" s="1"/>
  <c r="D5720" i="6" s="1"/>
  <c r="D5721" i="6" s="1"/>
  <c r="D5722" i="6" s="1"/>
  <c r="D5723" i="6" s="1"/>
  <c r="D5724" i="6" s="1"/>
  <c r="D5725" i="6" s="1"/>
  <c r="D5726" i="6" s="1"/>
  <c r="D5727" i="6" s="1"/>
  <c r="D5728" i="6" s="1"/>
  <c r="D5729" i="6" s="1"/>
  <c r="D5730" i="6" s="1"/>
  <c r="D5731" i="6" s="1"/>
  <c r="D5732" i="6" s="1"/>
  <c r="D5733" i="6" s="1"/>
  <c r="D5734" i="6" s="1"/>
  <c r="D5735" i="6" s="1"/>
  <c r="D5736" i="6" s="1"/>
  <c r="D5737" i="6" s="1"/>
  <c r="D5738" i="6" s="1"/>
  <c r="D5739" i="6" s="1"/>
  <c r="D5740" i="6" s="1"/>
  <c r="D5741" i="6" s="1"/>
  <c r="D5742" i="6" s="1"/>
  <c r="D5743" i="6" s="1"/>
  <c r="D5744" i="6" s="1"/>
  <c r="D5745" i="6" s="1"/>
  <c r="D5746" i="6" s="1"/>
  <c r="D5747" i="6" s="1"/>
  <c r="D5748" i="6" s="1"/>
  <c r="D5749" i="6" s="1"/>
  <c r="D5750" i="6" s="1"/>
  <c r="D5751" i="6" s="1"/>
  <c r="D5752" i="6" s="1"/>
  <c r="D5753" i="6" s="1"/>
  <c r="D5754" i="6" s="1"/>
  <c r="D5755" i="6" s="1"/>
  <c r="D5756" i="6" s="1"/>
  <c r="D5757" i="6" s="1"/>
  <c r="D5758" i="6" s="1"/>
  <c r="D5759" i="6" s="1"/>
  <c r="D5760" i="6" s="1"/>
  <c r="D5761" i="6" s="1"/>
  <c r="D5762" i="6" s="1"/>
  <c r="D5763" i="6" s="1"/>
  <c r="D5764" i="6" s="1"/>
  <c r="D5765" i="6" s="1"/>
  <c r="D5766" i="6" s="1"/>
  <c r="D5767" i="6" s="1"/>
  <c r="D5768" i="6" s="1"/>
  <c r="D5769" i="6" s="1"/>
  <c r="D5770" i="6" s="1"/>
  <c r="D5771" i="6" s="1"/>
  <c r="D5772" i="6" s="1"/>
  <c r="D5773" i="6" s="1"/>
  <c r="D5774" i="6" s="1"/>
  <c r="D5775" i="6" s="1"/>
  <c r="D5776" i="6" s="1"/>
  <c r="D5777" i="6" s="1"/>
  <c r="D5778" i="6" s="1"/>
  <c r="D5779" i="6" s="1"/>
  <c r="D5780" i="6" s="1"/>
  <c r="D5781" i="6" s="1"/>
  <c r="D5782" i="6" s="1"/>
  <c r="D5783" i="6" s="1"/>
  <c r="D5784" i="6" s="1"/>
  <c r="D5785" i="6" s="1"/>
  <c r="D5786" i="6" s="1"/>
  <c r="D5787" i="6" s="1"/>
  <c r="D5788" i="6" s="1"/>
  <c r="D5789" i="6" s="1"/>
  <c r="D5790" i="6" s="1"/>
  <c r="D5791" i="6" s="1"/>
  <c r="D5792" i="6" s="1"/>
  <c r="D5793" i="6" s="1"/>
  <c r="D5794" i="6" s="1"/>
  <c r="D5795" i="6" s="1"/>
  <c r="D5796" i="6" s="1"/>
  <c r="D5797" i="6" s="1"/>
  <c r="D5798" i="6" s="1"/>
  <c r="D5799" i="6" s="1"/>
  <c r="D5800" i="6" s="1"/>
  <c r="D5801" i="6" s="1"/>
  <c r="D5802" i="6" s="1"/>
  <c r="D5803" i="6" s="1"/>
  <c r="D5804" i="6" s="1"/>
  <c r="D5805" i="6" s="1"/>
  <c r="D5806" i="6" s="1"/>
  <c r="D5807" i="6" s="1"/>
  <c r="D5808" i="6" s="1"/>
  <c r="D5809" i="6" s="1"/>
  <c r="D5810" i="6" s="1"/>
  <c r="D5811" i="6" s="1"/>
  <c r="D5812" i="6" s="1"/>
  <c r="D5813" i="6" s="1"/>
  <c r="D5814" i="6" s="1"/>
  <c r="D5815" i="6" s="1"/>
  <c r="D5816" i="6" s="1"/>
  <c r="D5817" i="6" s="1"/>
  <c r="D5818" i="6" s="1"/>
  <c r="D5819" i="6" s="1"/>
  <c r="D5820" i="6" s="1"/>
  <c r="D5821" i="6" s="1"/>
  <c r="D5822" i="6" s="1"/>
  <c r="D5823" i="6" s="1"/>
  <c r="D5824" i="6" s="1"/>
  <c r="D5825" i="6" s="1"/>
  <c r="D5826" i="6" s="1"/>
  <c r="D5827" i="6" s="1"/>
  <c r="D5828" i="6" s="1"/>
  <c r="D5829" i="6" s="1"/>
  <c r="D5830" i="6" s="1"/>
  <c r="D5831" i="6" s="1"/>
  <c r="D5832" i="6" s="1"/>
  <c r="D5833" i="6" s="1"/>
  <c r="D5834" i="6" s="1"/>
  <c r="D5835" i="6" s="1"/>
  <c r="D5836" i="6" s="1"/>
  <c r="D5837" i="6" s="1"/>
  <c r="D5838" i="6" s="1"/>
  <c r="D5839" i="6" s="1"/>
  <c r="D5840" i="6" s="1"/>
  <c r="D5841" i="6" s="1"/>
  <c r="D5842" i="6" s="1"/>
  <c r="D5843" i="6" s="1"/>
  <c r="D5844" i="6" s="1"/>
  <c r="D5845" i="6" s="1"/>
  <c r="D5846" i="6" s="1"/>
  <c r="D5847" i="6" s="1"/>
  <c r="D5848" i="6" s="1"/>
  <c r="D5849" i="6" s="1"/>
  <c r="D5850" i="6" s="1"/>
  <c r="D5851" i="6" s="1"/>
  <c r="D5852" i="6" s="1"/>
  <c r="D5853" i="6" s="1"/>
  <c r="D5854" i="6" s="1"/>
  <c r="D5855" i="6" s="1"/>
  <c r="D5856" i="6" s="1"/>
  <c r="D5857" i="6" s="1"/>
  <c r="D5858" i="6" s="1"/>
  <c r="D5859" i="6" s="1"/>
  <c r="D5860" i="6" s="1"/>
  <c r="D5861" i="6" s="1"/>
  <c r="D5862" i="6" s="1"/>
  <c r="D5863" i="6" s="1"/>
  <c r="D5864" i="6" s="1"/>
  <c r="D5865" i="6" s="1"/>
  <c r="D5866" i="6" s="1"/>
  <c r="D5867" i="6" s="1"/>
  <c r="D5868" i="6" s="1"/>
  <c r="D5869" i="6" s="1"/>
  <c r="D5870" i="6" s="1"/>
  <c r="D5871" i="6" s="1"/>
  <c r="D5872" i="6" s="1"/>
  <c r="D5873" i="6" s="1"/>
  <c r="D5874" i="6" s="1"/>
  <c r="D5875" i="6" s="1"/>
  <c r="D5876" i="6" s="1"/>
  <c r="D5877" i="6" s="1"/>
  <c r="D5878" i="6" s="1"/>
  <c r="D5879" i="6" s="1"/>
  <c r="D5880" i="6" s="1"/>
  <c r="D5881" i="6" s="1"/>
  <c r="D5882" i="6" s="1"/>
  <c r="D5883" i="6" s="1"/>
  <c r="D5884" i="6" s="1"/>
  <c r="D5885" i="6" s="1"/>
  <c r="D5886" i="6" s="1"/>
  <c r="D5887" i="6" s="1"/>
  <c r="D5888" i="6" s="1"/>
  <c r="D5889" i="6" s="1"/>
  <c r="D5890" i="6" s="1"/>
  <c r="D5891" i="6" s="1"/>
  <c r="D5892" i="6" s="1"/>
  <c r="D5893" i="6" s="1"/>
  <c r="D5894" i="6" s="1"/>
  <c r="D5895" i="6" s="1"/>
  <c r="D5896" i="6" s="1"/>
  <c r="D5897" i="6" s="1"/>
  <c r="D5898" i="6" s="1"/>
  <c r="D5899" i="6" s="1"/>
  <c r="D5900" i="6" s="1"/>
  <c r="D5901" i="6" s="1"/>
  <c r="D5902" i="6" s="1"/>
  <c r="D5903" i="6" s="1"/>
  <c r="D5904" i="6" s="1"/>
  <c r="D5905" i="6" s="1"/>
  <c r="D5906" i="6" s="1"/>
  <c r="D5907" i="6" s="1"/>
  <c r="D5908" i="6" s="1"/>
  <c r="D5909" i="6" s="1"/>
  <c r="D5910" i="6" s="1"/>
  <c r="D5911" i="6" s="1"/>
  <c r="D5912" i="6" s="1"/>
  <c r="D5913" i="6" s="1"/>
  <c r="D5914" i="6" s="1"/>
  <c r="D5915" i="6" s="1"/>
  <c r="D5916" i="6" s="1"/>
  <c r="D5917" i="6" s="1"/>
  <c r="D5918" i="6" s="1"/>
  <c r="D5919" i="6" s="1"/>
  <c r="D5920" i="6" s="1"/>
  <c r="D5921" i="6" s="1"/>
  <c r="D5922" i="6" s="1"/>
  <c r="D5923" i="6" s="1"/>
  <c r="D5924" i="6" s="1"/>
  <c r="D5925" i="6" s="1"/>
  <c r="D5926" i="6" s="1"/>
  <c r="D5927" i="6" s="1"/>
  <c r="D5928" i="6" s="1"/>
  <c r="D5929" i="6" s="1"/>
  <c r="D5930" i="6" s="1"/>
  <c r="D5931" i="6" s="1"/>
  <c r="D5932" i="6" s="1"/>
  <c r="D5933" i="6" s="1"/>
  <c r="D5934" i="6" s="1"/>
  <c r="D5935" i="6" s="1"/>
  <c r="D5936" i="6" s="1"/>
  <c r="D5937" i="6" s="1"/>
  <c r="D5938" i="6" s="1"/>
  <c r="D5939" i="6" s="1"/>
  <c r="D5940" i="6" s="1"/>
  <c r="D5941" i="6" s="1"/>
  <c r="D5942" i="6" s="1"/>
  <c r="D5943" i="6" s="1"/>
  <c r="D5944" i="6" s="1"/>
  <c r="D5945" i="6" s="1"/>
  <c r="D5946" i="6" s="1"/>
  <c r="D5947" i="6" s="1"/>
  <c r="D5948" i="6" s="1"/>
  <c r="D5949" i="6" s="1"/>
  <c r="D5950" i="6" s="1"/>
  <c r="D5951" i="6" s="1"/>
  <c r="D5952" i="6" s="1"/>
  <c r="D5953" i="6" s="1"/>
  <c r="D5954" i="6" s="1"/>
  <c r="D5955" i="6" s="1"/>
  <c r="D5956" i="6" s="1"/>
  <c r="D5957" i="6" s="1"/>
  <c r="D5958" i="6" s="1"/>
  <c r="D5959" i="6" s="1"/>
  <c r="D5960" i="6" s="1"/>
  <c r="D5961" i="6" s="1"/>
  <c r="D5962" i="6" s="1"/>
  <c r="D5963" i="6" s="1"/>
  <c r="D5964" i="6" s="1"/>
  <c r="D5965" i="6" s="1"/>
  <c r="D5966" i="6" s="1"/>
  <c r="D5967" i="6" s="1"/>
  <c r="D5968" i="6" s="1"/>
  <c r="D5969" i="6" s="1"/>
  <c r="D5970" i="6" s="1"/>
  <c r="D5971" i="6" s="1"/>
  <c r="D5972" i="6" s="1"/>
  <c r="D5973" i="6" s="1"/>
  <c r="D5974" i="6" s="1"/>
  <c r="D5975" i="6" s="1"/>
  <c r="D5976" i="6" s="1"/>
  <c r="D5977" i="6" s="1"/>
  <c r="D5978" i="6" s="1"/>
  <c r="D5979" i="6" s="1"/>
  <c r="D5980" i="6" s="1"/>
  <c r="D5981" i="6" s="1"/>
  <c r="D5982" i="6" s="1"/>
  <c r="D5983" i="6" s="1"/>
  <c r="D5984" i="6" s="1"/>
  <c r="D5985" i="6" s="1"/>
  <c r="D5986" i="6" s="1"/>
  <c r="D5987" i="6" s="1"/>
  <c r="D5988" i="6" s="1"/>
  <c r="D5989" i="6" s="1"/>
  <c r="D5990" i="6" s="1"/>
  <c r="D5991" i="6" s="1"/>
  <c r="D5992" i="6" s="1"/>
  <c r="D5993" i="6" s="1"/>
  <c r="D5994" i="6" s="1"/>
  <c r="D5995" i="6" s="1"/>
  <c r="D5996" i="6" s="1"/>
  <c r="D5997" i="6" s="1"/>
  <c r="D5998" i="6" s="1"/>
  <c r="D5999" i="6" s="1"/>
  <c r="D6000" i="6" s="1"/>
  <c r="D6001" i="6" s="1"/>
  <c r="D6002" i="6" s="1"/>
  <c r="D6003" i="6" s="1"/>
  <c r="D6004" i="6" s="1"/>
  <c r="D6005" i="6" s="1"/>
  <c r="D6006" i="6" s="1"/>
  <c r="D6007" i="6" s="1"/>
  <c r="D6008" i="6" s="1"/>
  <c r="D6009" i="6" s="1"/>
  <c r="D6010" i="6" s="1"/>
  <c r="D6011" i="6" s="1"/>
  <c r="D6012" i="6" s="1"/>
  <c r="D6013" i="6" s="1"/>
  <c r="D6014" i="6" s="1"/>
  <c r="D6015" i="6" s="1"/>
  <c r="D6016" i="6" s="1"/>
  <c r="D6017" i="6" s="1"/>
  <c r="D6018" i="6" s="1"/>
  <c r="D6019" i="6" s="1"/>
  <c r="D6020" i="6" s="1"/>
  <c r="D6021" i="6" s="1"/>
  <c r="D6022" i="6" s="1"/>
  <c r="D6023" i="6" s="1"/>
  <c r="D6024" i="6" s="1"/>
  <c r="D6025" i="6" s="1"/>
  <c r="D6026" i="6" s="1"/>
  <c r="D6027" i="6" s="1"/>
  <c r="D6028" i="6" s="1"/>
  <c r="D6029" i="6" s="1"/>
  <c r="D6030" i="6" s="1"/>
  <c r="D6031" i="6" s="1"/>
  <c r="D6032" i="6" s="1"/>
  <c r="D6033" i="6" s="1"/>
  <c r="D6034" i="6" s="1"/>
  <c r="D6035" i="6" s="1"/>
  <c r="D6036" i="6" s="1"/>
  <c r="D6037" i="6" s="1"/>
  <c r="D6038" i="6" s="1"/>
  <c r="D6039" i="6" s="1"/>
  <c r="D6040" i="6" s="1"/>
  <c r="D6041" i="6" s="1"/>
  <c r="D6042" i="6" s="1"/>
  <c r="D6043" i="6" s="1"/>
  <c r="D6044" i="6" s="1"/>
  <c r="D6045" i="6" s="1"/>
  <c r="D6046" i="6" s="1"/>
  <c r="D6047" i="6" s="1"/>
  <c r="D6048" i="6" s="1"/>
  <c r="D6049" i="6" s="1"/>
  <c r="D6050" i="6" s="1"/>
  <c r="D6051" i="6" s="1"/>
  <c r="D6052" i="6" s="1"/>
  <c r="D6053" i="6" s="1"/>
  <c r="D6054" i="6" s="1"/>
  <c r="D6055" i="6" s="1"/>
  <c r="D6056" i="6" s="1"/>
  <c r="D6057" i="6" s="1"/>
  <c r="D6058" i="6" s="1"/>
  <c r="D6059" i="6" s="1"/>
  <c r="D6060" i="6" s="1"/>
  <c r="D6061" i="6" s="1"/>
  <c r="D6062" i="6" s="1"/>
  <c r="D6063" i="6" s="1"/>
  <c r="D6064" i="6" s="1"/>
  <c r="D6065" i="6" s="1"/>
  <c r="D6066" i="6" s="1"/>
  <c r="D6067" i="6" s="1"/>
  <c r="D6068" i="6" s="1"/>
  <c r="D6069" i="6" s="1"/>
  <c r="D6070" i="6" s="1"/>
  <c r="D6071" i="6" s="1"/>
  <c r="D6072" i="6" s="1"/>
  <c r="D6073" i="6" s="1"/>
  <c r="D6074" i="6" s="1"/>
  <c r="D6075" i="6" s="1"/>
  <c r="D6076" i="6" s="1"/>
  <c r="D6077" i="6" s="1"/>
  <c r="D6078" i="6" s="1"/>
  <c r="D6079" i="6" s="1"/>
  <c r="D6080" i="6" s="1"/>
  <c r="D6081" i="6" s="1"/>
  <c r="D6082" i="6" s="1"/>
  <c r="D6083" i="6" s="1"/>
  <c r="D6084" i="6" s="1"/>
  <c r="D6085" i="6" s="1"/>
  <c r="D6086" i="6" s="1"/>
  <c r="D6087" i="6" s="1"/>
  <c r="D6088" i="6" s="1"/>
  <c r="D6089" i="6" s="1"/>
  <c r="D6090" i="6" s="1"/>
  <c r="D6091" i="6" s="1"/>
  <c r="D6092" i="6" s="1"/>
  <c r="D6093" i="6" s="1"/>
  <c r="D6094" i="6" s="1"/>
  <c r="D6095" i="6" s="1"/>
  <c r="D6096" i="6" s="1"/>
  <c r="D6097" i="6" s="1"/>
  <c r="D6098" i="6" s="1"/>
  <c r="D6099" i="6" s="1"/>
  <c r="D6100" i="6" s="1"/>
  <c r="D6101" i="6" s="1"/>
  <c r="D6102" i="6" s="1"/>
  <c r="D6103" i="6" s="1"/>
  <c r="D6104" i="6" s="1"/>
  <c r="D6105" i="6" s="1"/>
  <c r="D6106" i="6" s="1"/>
  <c r="D6107" i="6" s="1"/>
  <c r="D6108" i="6" s="1"/>
  <c r="D6109" i="6" s="1"/>
  <c r="D6110" i="6" s="1"/>
  <c r="D6111" i="6" s="1"/>
  <c r="D6112" i="6" s="1"/>
  <c r="D6113" i="6" s="1"/>
  <c r="D6114" i="6" s="1"/>
  <c r="D6115" i="6" s="1"/>
  <c r="D6116" i="6" s="1"/>
  <c r="D6117" i="6" s="1"/>
  <c r="D6118" i="6" s="1"/>
  <c r="D6119" i="6" s="1"/>
  <c r="D6120" i="6" s="1"/>
  <c r="D6121" i="6" s="1"/>
  <c r="D6122" i="6" s="1"/>
  <c r="D6123" i="6" s="1"/>
  <c r="D6124" i="6" s="1"/>
  <c r="D6125" i="6" s="1"/>
  <c r="D6126" i="6" s="1"/>
  <c r="D6127" i="6" s="1"/>
  <c r="D6128" i="6" s="1"/>
  <c r="D6129" i="6" s="1"/>
  <c r="D6130" i="6" s="1"/>
  <c r="D6131" i="6" s="1"/>
  <c r="D6132" i="6" s="1"/>
  <c r="D6133" i="6" s="1"/>
  <c r="D6134" i="6" s="1"/>
  <c r="D6135" i="6" s="1"/>
  <c r="D6136" i="6" s="1"/>
  <c r="D6137" i="6" s="1"/>
  <c r="D6138" i="6" s="1"/>
  <c r="D6139" i="6" s="1"/>
  <c r="D6140" i="6" s="1"/>
  <c r="D6141" i="6" s="1"/>
  <c r="D6142" i="6" s="1"/>
  <c r="D6143" i="6" s="1"/>
  <c r="D6144" i="6" s="1"/>
  <c r="D6145" i="6" s="1"/>
  <c r="D6146" i="6" s="1"/>
  <c r="D6147" i="6" s="1"/>
  <c r="D6148" i="6" s="1"/>
  <c r="D6149" i="6" s="1"/>
  <c r="D6150" i="6" s="1"/>
  <c r="D6151" i="6" s="1"/>
  <c r="D6152" i="6" s="1"/>
  <c r="D6153" i="6" s="1"/>
  <c r="D6154" i="6" s="1"/>
  <c r="D6155" i="6" s="1"/>
  <c r="D6156" i="6" s="1"/>
  <c r="D6157" i="6" s="1"/>
  <c r="D6158" i="6" s="1"/>
  <c r="D6159" i="6" s="1"/>
  <c r="D6160" i="6" s="1"/>
  <c r="D6161" i="6" s="1"/>
  <c r="D6162" i="6" s="1"/>
  <c r="D6163" i="6" s="1"/>
  <c r="D6164" i="6" s="1"/>
  <c r="D6165" i="6" s="1"/>
  <c r="D6166" i="6" s="1"/>
  <c r="D6167" i="6" s="1"/>
  <c r="D6168" i="6" s="1"/>
  <c r="D6169" i="6" s="1"/>
  <c r="D6170" i="6" s="1"/>
  <c r="D6171" i="6" s="1"/>
  <c r="D6172" i="6" s="1"/>
  <c r="D6173" i="6" s="1"/>
  <c r="D6174" i="6" s="1"/>
  <c r="D6175" i="6" s="1"/>
  <c r="D6176" i="6" s="1"/>
  <c r="D6177" i="6" s="1"/>
  <c r="D6178" i="6" s="1"/>
  <c r="D6179" i="6" s="1"/>
  <c r="D6180" i="6" s="1"/>
  <c r="D6181" i="6" s="1"/>
  <c r="D6182" i="6" s="1"/>
  <c r="D6183" i="6" s="1"/>
  <c r="D6184" i="6" s="1"/>
  <c r="D6185" i="6" s="1"/>
  <c r="D6186" i="6" s="1"/>
  <c r="D6187" i="6" s="1"/>
  <c r="D6188" i="6" s="1"/>
  <c r="D6189" i="6" s="1"/>
  <c r="D6190" i="6" s="1"/>
  <c r="D6191" i="6" s="1"/>
  <c r="D6192" i="6" s="1"/>
  <c r="D6193" i="6" s="1"/>
  <c r="D6194" i="6" s="1"/>
  <c r="D6195" i="6" s="1"/>
  <c r="D6196" i="6" s="1"/>
  <c r="D6197" i="6" s="1"/>
  <c r="D6198" i="6" s="1"/>
  <c r="D6199" i="6" s="1"/>
  <c r="D6200" i="6" s="1"/>
  <c r="D6201" i="6" s="1"/>
  <c r="D6202" i="6" s="1"/>
  <c r="D6203" i="6" s="1"/>
  <c r="D6204" i="6" s="1"/>
  <c r="D6205" i="6" s="1"/>
  <c r="D6206" i="6" s="1"/>
  <c r="D6207" i="6" s="1"/>
  <c r="D6208" i="6" s="1"/>
  <c r="D6209" i="6" s="1"/>
  <c r="D6210" i="6" s="1"/>
  <c r="D6211" i="6" s="1"/>
  <c r="D6212" i="6" s="1"/>
  <c r="D6213" i="6" s="1"/>
  <c r="D6214" i="6" s="1"/>
  <c r="D6215" i="6" s="1"/>
  <c r="D6216" i="6" s="1"/>
  <c r="D6217" i="6" s="1"/>
  <c r="D6218" i="6" s="1"/>
  <c r="D6219" i="6" s="1"/>
  <c r="D6220" i="6" s="1"/>
  <c r="D6221" i="6" s="1"/>
  <c r="D6222" i="6" s="1"/>
  <c r="D6223" i="6" s="1"/>
  <c r="D6224" i="6" s="1"/>
  <c r="D6225" i="6" s="1"/>
  <c r="D6226" i="6" s="1"/>
  <c r="D6227" i="6" s="1"/>
  <c r="D6228" i="6" s="1"/>
  <c r="D6229" i="6" s="1"/>
  <c r="D6230" i="6" s="1"/>
  <c r="D6231" i="6" s="1"/>
  <c r="D6232" i="6" s="1"/>
  <c r="D6233" i="6" s="1"/>
  <c r="D6234" i="6" s="1"/>
  <c r="D6235" i="6" s="1"/>
  <c r="D6236" i="6" s="1"/>
  <c r="D6237" i="6" s="1"/>
  <c r="D6238" i="6" s="1"/>
  <c r="D6239" i="6" s="1"/>
  <c r="D6240" i="6" s="1"/>
  <c r="D6241" i="6" s="1"/>
  <c r="D6242" i="6" s="1"/>
  <c r="D6243" i="6" s="1"/>
  <c r="D6244" i="6" s="1"/>
  <c r="D6245" i="6" s="1"/>
  <c r="D6246" i="6" s="1"/>
  <c r="D6247" i="6" s="1"/>
  <c r="D6248" i="6" s="1"/>
  <c r="D6249" i="6" s="1"/>
  <c r="D6250" i="6" s="1"/>
  <c r="D6251" i="6" s="1"/>
  <c r="D6252" i="6" s="1"/>
  <c r="D6253" i="6" s="1"/>
  <c r="D6254" i="6" s="1"/>
  <c r="D6255" i="6" s="1"/>
  <c r="D6256" i="6" s="1"/>
  <c r="D6257" i="6" s="1"/>
  <c r="D6258" i="6" s="1"/>
  <c r="D6259" i="6" s="1"/>
  <c r="D6260" i="6" s="1"/>
  <c r="D6261" i="6" s="1"/>
  <c r="D6262" i="6" s="1"/>
  <c r="D6263" i="6" s="1"/>
  <c r="D6264" i="6" s="1"/>
  <c r="D6265" i="6" s="1"/>
  <c r="D6266" i="6" s="1"/>
  <c r="D6267" i="6" s="1"/>
  <c r="D6268" i="6" s="1"/>
  <c r="D6269" i="6" s="1"/>
  <c r="D6270" i="6" s="1"/>
  <c r="D6271" i="6" s="1"/>
  <c r="D6272" i="6" s="1"/>
  <c r="D6273" i="6" s="1"/>
  <c r="D6274" i="6" s="1"/>
  <c r="D6275" i="6" s="1"/>
  <c r="D6276" i="6" s="1"/>
  <c r="D6277" i="6" s="1"/>
  <c r="D6278" i="6" s="1"/>
  <c r="D6279" i="6" s="1"/>
  <c r="D6280" i="6" s="1"/>
  <c r="D6281" i="6" s="1"/>
  <c r="D6282" i="6" s="1"/>
  <c r="D6283" i="6" s="1"/>
  <c r="D6284" i="6" s="1"/>
  <c r="D6285" i="6" s="1"/>
  <c r="D6286" i="6" s="1"/>
  <c r="D6287" i="6" s="1"/>
  <c r="D6288" i="6" s="1"/>
  <c r="D6289" i="6" s="1"/>
  <c r="D6290" i="6" s="1"/>
  <c r="D6291" i="6" s="1"/>
  <c r="D6292" i="6" s="1"/>
  <c r="D6293" i="6" s="1"/>
  <c r="D6294" i="6" s="1"/>
  <c r="D6295" i="6" s="1"/>
  <c r="D6296" i="6" s="1"/>
  <c r="D6297" i="6" s="1"/>
  <c r="D6298" i="6" s="1"/>
  <c r="D6299" i="6" s="1"/>
  <c r="D6300" i="6" s="1"/>
  <c r="D6301" i="6" s="1"/>
  <c r="D6302" i="6" s="1"/>
  <c r="D6303" i="6" s="1"/>
  <c r="D6304" i="6" s="1"/>
  <c r="D6305" i="6" s="1"/>
  <c r="D6306" i="6" s="1"/>
  <c r="D6307" i="6" s="1"/>
  <c r="D6308" i="6" s="1"/>
  <c r="D6309" i="6" s="1"/>
  <c r="D6310" i="6" s="1"/>
  <c r="D6311" i="6" s="1"/>
  <c r="D6312" i="6" s="1"/>
  <c r="D6313" i="6" s="1"/>
  <c r="D6314" i="6" s="1"/>
  <c r="D6315" i="6" s="1"/>
  <c r="D6316" i="6" s="1"/>
  <c r="D6317" i="6" s="1"/>
  <c r="D6318" i="6" s="1"/>
  <c r="D6319" i="6" s="1"/>
  <c r="D6320" i="6" s="1"/>
  <c r="D6321" i="6" s="1"/>
  <c r="D6322" i="6" s="1"/>
  <c r="D6323" i="6" s="1"/>
  <c r="D6324" i="6" s="1"/>
  <c r="D6325" i="6" s="1"/>
  <c r="D6326" i="6" s="1"/>
  <c r="D6327" i="6" s="1"/>
  <c r="D6328" i="6" s="1"/>
  <c r="D6329" i="6" s="1"/>
  <c r="D6330" i="6" s="1"/>
  <c r="D6331" i="6" s="1"/>
  <c r="D6332" i="6" s="1"/>
  <c r="D6333" i="6" s="1"/>
  <c r="D6334" i="6" s="1"/>
  <c r="D6335" i="6" s="1"/>
  <c r="D6336" i="6" s="1"/>
  <c r="D6337" i="6" s="1"/>
  <c r="D6338" i="6" s="1"/>
  <c r="D6339" i="6" s="1"/>
  <c r="D6340" i="6" s="1"/>
  <c r="D6341" i="6" s="1"/>
  <c r="D6342" i="6" s="1"/>
  <c r="D6343" i="6" s="1"/>
  <c r="D6344" i="6" s="1"/>
  <c r="D6345" i="6" s="1"/>
  <c r="D6346" i="6" s="1"/>
  <c r="D6347" i="6" s="1"/>
  <c r="D6348" i="6" s="1"/>
  <c r="D6349" i="6" s="1"/>
  <c r="D6350" i="6" s="1"/>
  <c r="D6351" i="6" s="1"/>
  <c r="D6352" i="6" s="1"/>
  <c r="D6353" i="6" s="1"/>
  <c r="D6354" i="6" s="1"/>
  <c r="D6355" i="6" s="1"/>
  <c r="D6356" i="6" s="1"/>
  <c r="D6357" i="6" s="1"/>
  <c r="D6358" i="6" s="1"/>
  <c r="D6359" i="6" s="1"/>
  <c r="D6360" i="6" s="1"/>
  <c r="D6361" i="6" s="1"/>
  <c r="D6362" i="6" s="1"/>
  <c r="D6363" i="6" s="1"/>
  <c r="D6364" i="6" s="1"/>
  <c r="D6365" i="6" s="1"/>
  <c r="D6366" i="6" s="1"/>
  <c r="D6367" i="6" s="1"/>
  <c r="D6368" i="6" s="1"/>
  <c r="D6369" i="6" s="1"/>
  <c r="D6370" i="6" s="1"/>
  <c r="D6371" i="6" s="1"/>
  <c r="D6372" i="6" s="1"/>
  <c r="D6373" i="6" s="1"/>
  <c r="D6374" i="6" s="1"/>
  <c r="D6375" i="6" s="1"/>
  <c r="D6376" i="6" s="1"/>
  <c r="D6377" i="6" s="1"/>
  <c r="D6378" i="6" s="1"/>
  <c r="D6379" i="6" s="1"/>
  <c r="D6380" i="6" s="1"/>
  <c r="D6381" i="6" s="1"/>
  <c r="D6382" i="6" s="1"/>
  <c r="D6383" i="6" s="1"/>
  <c r="D6384" i="6" s="1"/>
  <c r="D6385" i="6" s="1"/>
  <c r="D6386" i="6" s="1"/>
  <c r="D6387" i="6" s="1"/>
  <c r="D6388" i="6" s="1"/>
  <c r="D6389" i="6" s="1"/>
  <c r="D6390" i="6" s="1"/>
  <c r="D6391" i="6" s="1"/>
  <c r="D6392" i="6" s="1"/>
  <c r="D6393" i="6" s="1"/>
  <c r="D6394" i="6" s="1"/>
  <c r="D6395" i="6" s="1"/>
  <c r="D6396" i="6" s="1"/>
  <c r="D6397" i="6" s="1"/>
  <c r="D6398" i="6" s="1"/>
  <c r="D6399" i="6" s="1"/>
  <c r="D6400" i="6" s="1"/>
  <c r="D6401" i="6" s="1"/>
  <c r="D6402" i="6" s="1"/>
  <c r="D6403" i="6" s="1"/>
  <c r="D6404" i="6" s="1"/>
  <c r="D6405" i="6" s="1"/>
  <c r="D6406" i="6" s="1"/>
  <c r="D6407" i="6" s="1"/>
  <c r="D6408" i="6" s="1"/>
  <c r="D6409" i="6" s="1"/>
  <c r="D6410" i="6" s="1"/>
  <c r="D6411" i="6" s="1"/>
  <c r="D6412" i="6" s="1"/>
  <c r="D6413" i="6" s="1"/>
  <c r="D6414" i="6" s="1"/>
  <c r="D6415" i="6" s="1"/>
  <c r="D6416" i="6" s="1"/>
  <c r="D6417" i="6" s="1"/>
  <c r="D6418" i="6" s="1"/>
  <c r="D6419" i="6" s="1"/>
  <c r="D6420" i="6" s="1"/>
  <c r="D6421" i="6" s="1"/>
  <c r="D6422" i="6" s="1"/>
  <c r="D6423" i="6" s="1"/>
  <c r="D6424" i="6" s="1"/>
  <c r="D6425" i="6" s="1"/>
  <c r="D6426" i="6" s="1"/>
  <c r="D6427" i="6" s="1"/>
  <c r="D6428" i="6" s="1"/>
  <c r="D6429" i="6" s="1"/>
  <c r="D6430" i="6" s="1"/>
  <c r="D6431" i="6" s="1"/>
  <c r="D6432" i="6" s="1"/>
  <c r="D6433" i="6" s="1"/>
  <c r="D6434" i="6" s="1"/>
  <c r="D6435" i="6" s="1"/>
  <c r="D6436" i="6" s="1"/>
  <c r="D6437" i="6" s="1"/>
  <c r="D6438" i="6" s="1"/>
  <c r="D6439" i="6" s="1"/>
  <c r="D6440" i="6" s="1"/>
  <c r="D6441" i="6" s="1"/>
  <c r="D6442" i="6" s="1"/>
  <c r="D6443" i="6" s="1"/>
  <c r="D6444" i="6" s="1"/>
  <c r="D6445" i="6" s="1"/>
  <c r="D6446" i="6" s="1"/>
  <c r="D6447" i="6" s="1"/>
  <c r="D6448" i="6" s="1"/>
  <c r="D6449" i="6" s="1"/>
  <c r="D6450" i="6" s="1"/>
  <c r="D6451" i="6" s="1"/>
  <c r="D6452" i="6" s="1"/>
  <c r="D6453" i="6" s="1"/>
  <c r="D6454" i="6" s="1"/>
  <c r="D6455" i="6" s="1"/>
  <c r="D6456" i="6" s="1"/>
  <c r="D6457" i="6" s="1"/>
  <c r="D6458" i="6" s="1"/>
  <c r="D6459" i="6" s="1"/>
  <c r="D6460" i="6" s="1"/>
  <c r="D6461" i="6" s="1"/>
  <c r="D6462" i="6" s="1"/>
  <c r="D6463" i="6" s="1"/>
  <c r="D6464" i="6" s="1"/>
  <c r="D6465" i="6" s="1"/>
  <c r="D6466" i="6" s="1"/>
  <c r="D6467" i="6" s="1"/>
  <c r="D6468" i="6" s="1"/>
  <c r="D6469" i="6" s="1"/>
  <c r="D6470" i="6" s="1"/>
  <c r="D6471" i="6" s="1"/>
  <c r="D6472" i="6" s="1"/>
  <c r="D6473" i="6" s="1"/>
  <c r="D6474" i="6" s="1"/>
  <c r="D6475" i="6" s="1"/>
  <c r="D6476" i="6" s="1"/>
  <c r="D6477" i="6" s="1"/>
  <c r="D6478" i="6" s="1"/>
  <c r="D6479" i="6" s="1"/>
  <c r="D6480" i="6" s="1"/>
  <c r="D6481" i="6" s="1"/>
  <c r="D6482" i="6" s="1"/>
  <c r="D6483" i="6" s="1"/>
  <c r="D6484" i="6" s="1"/>
  <c r="D6485" i="6" s="1"/>
  <c r="D6486" i="6" s="1"/>
  <c r="D6487" i="6" s="1"/>
  <c r="D6488" i="6" s="1"/>
  <c r="D6489" i="6" s="1"/>
  <c r="D6490" i="6" s="1"/>
  <c r="D6491" i="6" s="1"/>
  <c r="D6492" i="6" s="1"/>
  <c r="D6493" i="6" s="1"/>
  <c r="D6494" i="6" s="1"/>
  <c r="D6495" i="6" s="1"/>
  <c r="D6496" i="6" s="1"/>
  <c r="D6497" i="6" s="1"/>
  <c r="D6498" i="6" s="1"/>
  <c r="D6499" i="6" s="1"/>
  <c r="D6500" i="6" s="1"/>
  <c r="D6501" i="6" s="1"/>
  <c r="D6502" i="6" s="1"/>
  <c r="D6503" i="6" s="1"/>
  <c r="D6504" i="6" s="1"/>
  <c r="D6505" i="6" s="1"/>
  <c r="D6506" i="6" s="1"/>
  <c r="D6507" i="6" s="1"/>
  <c r="D6508" i="6" s="1"/>
  <c r="D6509" i="6" s="1"/>
  <c r="D6510" i="6" s="1"/>
  <c r="D6511" i="6" s="1"/>
  <c r="D6512" i="6" s="1"/>
  <c r="D6513" i="6" s="1"/>
  <c r="D6514" i="6" s="1"/>
  <c r="D6515" i="6" s="1"/>
  <c r="D6516" i="6" s="1"/>
  <c r="D6517" i="6" s="1"/>
  <c r="D6518" i="6" s="1"/>
  <c r="D6519" i="6" s="1"/>
  <c r="D6520" i="6" s="1"/>
  <c r="D6521" i="6" s="1"/>
  <c r="D6522" i="6" s="1"/>
  <c r="D6523" i="6" s="1"/>
  <c r="D6524" i="6" s="1"/>
  <c r="D6525" i="6" s="1"/>
  <c r="D6526" i="6" s="1"/>
  <c r="D6527" i="6" s="1"/>
  <c r="D6528" i="6" s="1"/>
  <c r="D6529" i="6" s="1"/>
  <c r="D6530" i="6" s="1"/>
  <c r="D6531" i="6" s="1"/>
  <c r="D6532" i="6" s="1"/>
  <c r="D6533" i="6" s="1"/>
  <c r="D6534" i="6" s="1"/>
  <c r="D6535" i="6" s="1"/>
  <c r="D6536" i="6" s="1"/>
  <c r="D6537" i="6" s="1"/>
  <c r="D6538" i="6" s="1"/>
  <c r="D6539" i="6" s="1"/>
  <c r="D6540" i="6" s="1"/>
  <c r="D6541" i="6" s="1"/>
  <c r="D6542" i="6" s="1"/>
  <c r="D6543" i="6" s="1"/>
  <c r="D6544" i="6" s="1"/>
  <c r="D6545" i="6" s="1"/>
  <c r="D6546" i="6" s="1"/>
  <c r="D6547" i="6" s="1"/>
  <c r="D6548" i="6" s="1"/>
  <c r="D6549" i="6" s="1"/>
  <c r="D6550" i="6" s="1"/>
  <c r="D6551" i="6" s="1"/>
  <c r="D6552" i="6" s="1"/>
  <c r="D6553" i="6" s="1"/>
  <c r="D6554" i="6" s="1"/>
  <c r="D6555" i="6" s="1"/>
  <c r="D6556" i="6" s="1"/>
  <c r="D6557" i="6" s="1"/>
  <c r="D6558" i="6" s="1"/>
  <c r="D6559" i="6" s="1"/>
  <c r="D6560" i="6" s="1"/>
  <c r="D6561" i="6" s="1"/>
  <c r="D6562" i="6" s="1"/>
  <c r="D6563" i="6" s="1"/>
  <c r="D6564" i="6" s="1"/>
  <c r="D6565" i="6" s="1"/>
  <c r="D6566" i="6" s="1"/>
  <c r="D6567" i="6" s="1"/>
  <c r="D6568" i="6" s="1"/>
  <c r="D6569" i="6" s="1"/>
  <c r="D6570" i="6" s="1"/>
  <c r="D6571" i="6" s="1"/>
  <c r="D6572" i="6" s="1"/>
  <c r="D6573" i="6" s="1"/>
  <c r="D6574" i="6" s="1"/>
  <c r="D6575" i="6" s="1"/>
  <c r="D6576" i="6" s="1"/>
  <c r="D6577" i="6" s="1"/>
  <c r="D6578" i="6" s="1"/>
  <c r="D6579" i="6" s="1"/>
  <c r="D6580" i="6" s="1"/>
  <c r="D6581" i="6" s="1"/>
  <c r="D6582" i="6" s="1"/>
  <c r="D6583" i="6" s="1"/>
  <c r="D6584" i="6" s="1"/>
  <c r="D6585" i="6" s="1"/>
  <c r="D6586" i="6" s="1"/>
  <c r="D6587" i="6" s="1"/>
  <c r="D6588" i="6" s="1"/>
  <c r="D6589" i="6" s="1"/>
  <c r="D6590" i="6" s="1"/>
  <c r="D6591" i="6" s="1"/>
  <c r="D6592" i="6" s="1"/>
  <c r="D6593" i="6" s="1"/>
  <c r="D6594" i="6" s="1"/>
  <c r="D6595" i="6" s="1"/>
  <c r="D6596" i="6" s="1"/>
  <c r="D6597" i="6" s="1"/>
  <c r="D6598" i="6" s="1"/>
  <c r="D6599" i="6" s="1"/>
  <c r="D6600" i="6" s="1"/>
  <c r="D6601" i="6" s="1"/>
  <c r="D6602" i="6" s="1"/>
  <c r="D6603" i="6" s="1"/>
  <c r="D6604" i="6" s="1"/>
  <c r="D6605" i="6" s="1"/>
  <c r="D6606" i="6" s="1"/>
  <c r="D6607" i="6" s="1"/>
  <c r="D6608" i="6" s="1"/>
  <c r="D6609" i="6" s="1"/>
  <c r="D6610" i="6" s="1"/>
  <c r="D6611" i="6" s="1"/>
  <c r="D6612" i="6" s="1"/>
  <c r="D6613" i="6" s="1"/>
  <c r="D6614" i="6" s="1"/>
  <c r="D6615" i="6" s="1"/>
  <c r="D6616" i="6" s="1"/>
  <c r="D6617" i="6" s="1"/>
  <c r="D6618" i="6" s="1"/>
  <c r="D6619" i="6" s="1"/>
  <c r="D6620" i="6" s="1"/>
  <c r="D6621" i="6" s="1"/>
  <c r="D6622" i="6" s="1"/>
  <c r="D6623" i="6" s="1"/>
  <c r="D6624" i="6" s="1"/>
  <c r="D6625" i="6" s="1"/>
  <c r="D6626" i="6" s="1"/>
  <c r="D6627" i="6" s="1"/>
  <c r="D6628" i="6" s="1"/>
  <c r="D6629" i="6" s="1"/>
  <c r="D6630" i="6" s="1"/>
  <c r="D6631" i="6" s="1"/>
  <c r="D6632" i="6" s="1"/>
  <c r="D6633" i="6" s="1"/>
  <c r="D6634" i="6" s="1"/>
  <c r="D6635" i="6" s="1"/>
  <c r="D6636" i="6" s="1"/>
  <c r="D6637" i="6" s="1"/>
  <c r="D6638" i="6" s="1"/>
  <c r="D6639" i="6" s="1"/>
  <c r="D6640" i="6" s="1"/>
  <c r="D6641" i="6" s="1"/>
  <c r="D6642" i="6" s="1"/>
  <c r="D6643" i="6" s="1"/>
  <c r="D6644" i="6" s="1"/>
  <c r="D6645" i="6" s="1"/>
  <c r="D6646" i="6" s="1"/>
  <c r="D6647" i="6" s="1"/>
  <c r="D6648" i="6" s="1"/>
  <c r="D6649" i="6" s="1"/>
  <c r="D6650" i="6" s="1"/>
  <c r="D6651" i="6" s="1"/>
  <c r="D6652" i="6" s="1"/>
  <c r="D6653" i="6" s="1"/>
  <c r="D6654" i="6" s="1"/>
  <c r="D6655" i="6" s="1"/>
  <c r="D6656" i="6" s="1"/>
  <c r="D6657" i="6" s="1"/>
  <c r="D6658" i="6" s="1"/>
  <c r="D6659" i="6" s="1"/>
  <c r="D6660" i="6" s="1"/>
  <c r="D6661" i="6" s="1"/>
  <c r="D6662" i="6" s="1"/>
  <c r="D6663" i="6" s="1"/>
  <c r="D6664" i="6" s="1"/>
  <c r="D6665" i="6" s="1"/>
  <c r="D6666" i="6" s="1"/>
  <c r="D6667" i="6" s="1"/>
  <c r="D6668" i="6" s="1"/>
  <c r="D6669" i="6" s="1"/>
  <c r="D6670" i="6" s="1"/>
  <c r="D6671" i="6" s="1"/>
  <c r="D6672" i="6" s="1"/>
  <c r="D6673" i="6" s="1"/>
  <c r="D6674" i="6" s="1"/>
  <c r="D6675" i="6" s="1"/>
  <c r="D6676" i="6" s="1"/>
  <c r="D6677" i="6" s="1"/>
  <c r="D6678" i="6" s="1"/>
  <c r="D6679" i="6" s="1"/>
  <c r="D6680" i="6" s="1"/>
  <c r="D6681" i="6" s="1"/>
  <c r="D6682" i="6" s="1"/>
  <c r="D6683" i="6" s="1"/>
  <c r="D6684" i="6" s="1"/>
  <c r="D6685" i="6" s="1"/>
  <c r="D6686" i="6" s="1"/>
  <c r="D6687" i="6" s="1"/>
  <c r="D6688" i="6" s="1"/>
  <c r="D6689" i="6" s="1"/>
  <c r="D6690" i="6" s="1"/>
  <c r="D6691" i="6" s="1"/>
  <c r="D6692" i="6" s="1"/>
  <c r="D6693" i="6" s="1"/>
  <c r="D6694" i="6" s="1"/>
  <c r="D6695" i="6" s="1"/>
  <c r="D6696" i="6" s="1"/>
  <c r="D6697" i="6" s="1"/>
  <c r="D6698" i="6" s="1"/>
  <c r="D6699" i="6" s="1"/>
  <c r="D6700" i="6" s="1"/>
  <c r="D6701" i="6" s="1"/>
  <c r="D6702" i="6" s="1"/>
  <c r="D6703" i="6" s="1"/>
  <c r="D6704" i="6" s="1"/>
  <c r="D6705" i="6" s="1"/>
  <c r="D6706" i="6" s="1"/>
  <c r="D6707" i="6" s="1"/>
  <c r="D6708" i="6" s="1"/>
  <c r="D6709" i="6" s="1"/>
  <c r="D6710" i="6" s="1"/>
  <c r="D6711" i="6" s="1"/>
  <c r="D6712" i="6" s="1"/>
  <c r="D6713" i="6" s="1"/>
  <c r="D6714" i="6" s="1"/>
  <c r="D6715" i="6" s="1"/>
  <c r="D6716" i="6" s="1"/>
  <c r="D6717" i="6" s="1"/>
  <c r="D6718" i="6" s="1"/>
  <c r="D6719" i="6" s="1"/>
  <c r="D6720" i="6" s="1"/>
  <c r="D6721" i="6" s="1"/>
  <c r="D6722" i="6" s="1"/>
  <c r="D6723" i="6" s="1"/>
  <c r="D6724" i="6" s="1"/>
  <c r="D6725" i="6" s="1"/>
  <c r="D6726" i="6" s="1"/>
  <c r="D6727" i="6" s="1"/>
  <c r="D6728" i="6" s="1"/>
  <c r="D6729" i="6" s="1"/>
  <c r="D6730" i="6" s="1"/>
  <c r="D6731" i="6" s="1"/>
  <c r="D6732" i="6" s="1"/>
  <c r="D6733" i="6" s="1"/>
  <c r="D6734" i="6" s="1"/>
  <c r="D6735" i="6" s="1"/>
  <c r="D6736" i="6" s="1"/>
  <c r="D6737" i="6" s="1"/>
  <c r="D6738" i="6" s="1"/>
  <c r="D6739" i="6" s="1"/>
  <c r="D6740" i="6" s="1"/>
  <c r="D6741" i="6" s="1"/>
  <c r="D6742" i="6" s="1"/>
  <c r="D6743" i="6" s="1"/>
  <c r="D6744" i="6" s="1"/>
  <c r="D6745" i="6" s="1"/>
  <c r="D6746" i="6" s="1"/>
  <c r="D6747" i="6" s="1"/>
  <c r="D6748" i="6" s="1"/>
  <c r="D6749" i="6" s="1"/>
  <c r="D6750" i="6" s="1"/>
  <c r="D6751" i="6" s="1"/>
  <c r="D6752" i="6" s="1"/>
  <c r="D6753" i="6" s="1"/>
  <c r="D6754" i="6" s="1"/>
  <c r="D6755" i="6" s="1"/>
  <c r="D6756" i="6" s="1"/>
  <c r="D6757" i="6" s="1"/>
  <c r="D6758" i="6" s="1"/>
  <c r="D6759" i="6" s="1"/>
  <c r="D6760" i="6" s="1"/>
  <c r="D6761" i="6" s="1"/>
  <c r="D6762" i="6" s="1"/>
  <c r="D6763" i="6" s="1"/>
  <c r="D6764" i="6" s="1"/>
  <c r="D6765" i="6" s="1"/>
  <c r="D6766" i="6" s="1"/>
  <c r="D6767" i="6" s="1"/>
  <c r="D6768" i="6" s="1"/>
  <c r="D6769" i="6" s="1"/>
  <c r="D6770" i="6" s="1"/>
  <c r="D6771" i="6" s="1"/>
  <c r="D6772" i="6" s="1"/>
  <c r="D6773" i="6" s="1"/>
  <c r="D6774" i="6" s="1"/>
  <c r="D6775" i="6" s="1"/>
  <c r="D6776" i="6" s="1"/>
  <c r="D6777" i="6" s="1"/>
  <c r="D6778" i="6" s="1"/>
  <c r="D6779" i="6" s="1"/>
  <c r="D6780" i="6" s="1"/>
  <c r="D6781" i="6" s="1"/>
  <c r="D6782" i="6" s="1"/>
  <c r="D6783" i="6" s="1"/>
  <c r="D6784" i="6" s="1"/>
  <c r="D6785" i="6" s="1"/>
  <c r="D6786" i="6" s="1"/>
  <c r="D6787" i="6" s="1"/>
  <c r="D6788" i="6" s="1"/>
  <c r="D6789" i="6" s="1"/>
  <c r="D6790" i="6" s="1"/>
  <c r="D6791" i="6" s="1"/>
  <c r="D6792" i="6" s="1"/>
  <c r="D6793" i="6" s="1"/>
  <c r="D6794" i="6" s="1"/>
  <c r="D6795" i="6" s="1"/>
  <c r="D6796" i="6" s="1"/>
  <c r="D6797" i="6" s="1"/>
  <c r="D6798" i="6" s="1"/>
  <c r="D6799" i="6" s="1"/>
  <c r="D6800" i="6" s="1"/>
  <c r="D6801" i="6" s="1"/>
  <c r="D6802" i="6" s="1"/>
  <c r="D6803" i="6" s="1"/>
  <c r="D6804" i="6" s="1"/>
  <c r="D6805" i="6" s="1"/>
  <c r="D6806" i="6" s="1"/>
  <c r="D6807" i="6" s="1"/>
  <c r="D6808" i="6" s="1"/>
  <c r="D6809" i="6" s="1"/>
  <c r="D6810" i="6" s="1"/>
  <c r="D6811" i="6" s="1"/>
  <c r="D6812" i="6" s="1"/>
  <c r="D6813" i="6" s="1"/>
  <c r="D6814" i="6" s="1"/>
  <c r="D6815" i="6" s="1"/>
  <c r="D6816" i="6" s="1"/>
  <c r="D6817" i="6" s="1"/>
  <c r="D6818" i="6" s="1"/>
  <c r="D6819" i="6" s="1"/>
  <c r="D6820" i="6" s="1"/>
  <c r="D6821" i="6" s="1"/>
  <c r="D6822" i="6" s="1"/>
  <c r="D6823" i="6" s="1"/>
  <c r="D6824" i="6" s="1"/>
  <c r="D6825" i="6" s="1"/>
  <c r="D6826" i="6" s="1"/>
  <c r="D6827" i="6" s="1"/>
  <c r="D6828" i="6" s="1"/>
  <c r="D6829" i="6" s="1"/>
  <c r="D6830" i="6" s="1"/>
  <c r="D6831" i="6" s="1"/>
  <c r="D6832" i="6" s="1"/>
  <c r="D6833" i="6" s="1"/>
  <c r="D6834" i="6" s="1"/>
  <c r="D6835" i="6" s="1"/>
  <c r="D6836" i="6" s="1"/>
  <c r="D6837" i="6" s="1"/>
  <c r="D6838" i="6" s="1"/>
  <c r="D6839" i="6" s="1"/>
  <c r="D6840" i="6" s="1"/>
  <c r="D6841" i="6" s="1"/>
  <c r="D6842" i="6" s="1"/>
  <c r="D6843" i="6" s="1"/>
  <c r="D6844" i="6" s="1"/>
  <c r="D6845" i="6" s="1"/>
  <c r="D6846" i="6" s="1"/>
  <c r="D6847" i="6" s="1"/>
  <c r="D6848" i="6" s="1"/>
  <c r="D6849" i="6" s="1"/>
  <c r="D6850" i="6" s="1"/>
  <c r="D6851" i="6" s="1"/>
  <c r="D6852" i="6" s="1"/>
  <c r="D6853" i="6" s="1"/>
  <c r="D6854" i="6" s="1"/>
  <c r="D6855" i="6" s="1"/>
  <c r="D6856" i="6" s="1"/>
  <c r="D6857" i="6" s="1"/>
  <c r="D6858" i="6" s="1"/>
  <c r="D6859" i="6" s="1"/>
  <c r="D6860" i="6" s="1"/>
  <c r="D6861" i="6" s="1"/>
  <c r="D6862" i="6" s="1"/>
  <c r="D6863" i="6" s="1"/>
  <c r="D6864" i="6" s="1"/>
  <c r="D6865" i="6" s="1"/>
  <c r="D6866" i="6" s="1"/>
  <c r="D6867" i="6" s="1"/>
  <c r="D6868" i="6" s="1"/>
  <c r="D6869" i="6" s="1"/>
  <c r="D6870" i="6" s="1"/>
  <c r="D6871" i="6" s="1"/>
  <c r="D6872" i="6" s="1"/>
  <c r="D6873" i="6" s="1"/>
  <c r="D6874" i="6" s="1"/>
  <c r="D6875" i="6" s="1"/>
  <c r="D6876" i="6" s="1"/>
  <c r="D6877" i="6" s="1"/>
  <c r="D6878" i="6" s="1"/>
  <c r="D6879" i="6" s="1"/>
  <c r="D6880" i="6" s="1"/>
  <c r="D6881" i="6" s="1"/>
  <c r="D6882" i="6" s="1"/>
  <c r="D6883" i="6" s="1"/>
  <c r="D6884" i="6" s="1"/>
  <c r="D6885" i="6" s="1"/>
  <c r="D6886" i="6" s="1"/>
  <c r="D6887" i="6" s="1"/>
  <c r="D6888" i="6" s="1"/>
  <c r="D6889" i="6" s="1"/>
  <c r="D6890" i="6" s="1"/>
  <c r="D6891" i="6" s="1"/>
  <c r="D6892" i="6" s="1"/>
  <c r="D6893" i="6" s="1"/>
  <c r="D6894" i="6" s="1"/>
  <c r="D6895" i="6" s="1"/>
  <c r="D6896" i="6" s="1"/>
  <c r="D6897" i="6" s="1"/>
  <c r="D6898" i="6" s="1"/>
  <c r="D6899" i="6" s="1"/>
  <c r="D6900" i="6" s="1"/>
  <c r="D6901" i="6" s="1"/>
  <c r="D6902" i="6" s="1"/>
  <c r="D6903" i="6" s="1"/>
  <c r="D6904" i="6" s="1"/>
  <c r="D6905" i="6" s="1"/>
  <c r="D6906" i="6" s="1"/>
  <c r="D6907" i="6" s="1"/>
  <c r="D6908" i="6" s="1"/>
  <c r="D6909" i="6" s="1"/>
  <c r="D6910" i="6" s="1"/>
  <c r="D6911" i="6" s="1"/>
  <c r="D6912" i="6" s="1"/>
  <c r="D6913" i="6" s="1"/>
  <c r="D6914" i="6" s="1"/>
  <c r="D6915" i="6" s="1"/>
  <c r="D6916" i="6" s="1"/>
  <c r="D6917" i="6" s="1"/>
  <c r="D6918" i="6" s="1"/>
  <c r="D6919" i="6" s="1"/>
  <c r="D6920" i="6" s="1"/>
  <c r="D6921" i="6" s="1"/>
  <c r="D6922" i="6" s="1"/>
  <c r="D6923" i="6" s="1"/>
  <c r="D6924" i="6" s="1"/>
  <c r="D6925" i="6" s="1"/>
  <c r="D6926" i="6" s="1"/>
  <c r="D6927" i="6" s="1"/>
  <c r="D6928" i="6" s="1"/>
  <c r="D6929" i="6" s="1"/>
  <c r="D6930" i="6" s="1"/>
  <c r="D6931" i="6" s="1"/>
  <c r="D6932" i="6" s="1"/>
  <c r="D6933" i="6" s="1"/>
  <c r="D6934" i="6" s="1"/>
  <c r="D6935" i="6" s="1"/>
  <c r="D6936" i="6" s="1"/>
  <c r="D6937" i="6" s="1"/>
  <c r="D6938" i="6" s="1"/>
  <c r="D6939" i="6" s="1"/>
  <c r="D6940" i="6" s="1"/>
  <c r="D6941" i="6" s="1"/>
  <c r="D6942" i="6" s="1"/>
  <c r="D6943" i="6" s="1"/>
  <c r="D6944" i="6" s="1"/>
  <c r="D6945" i="6" s="1"/>
  <c r="D6946" i="6" s="1"/>
  <c r="D6947" i="6" s="1"/>
  <c r="D6948" i="6" s="1"/>
  <c r="D6949" i="6" s="1"/>
  <c r="D6950" i="6" s="1"/>
  <c r="D6951" i="6" s="1"/>
  <c r="D6952" i="6" s="1"/>
  <c r="D6953" i="6" s="1"/>
  <c r="D6954" i="6" s="1"/>
  <c r="D6955" i="6" s="1"/>
  <c r="D6956" i="6" s="1"/>
  <c r="D6957" i="6" s="1"/>
  <c r="D6958" i="6" s="1"/>
  <c r="D6959" i="6" s="1"/>
  <c r="D6960" i="6" s="1"/>
  <c r="D6961" i="6" s="1"/>
  <c r="D6962" i="6" s="1"/>
  <c r="D6963" i="6" s="1"/>
  <c r="D6964" i="6" s="1"/>
  <c r="D6965" i="6" s="1"/>
  <c r="D6966" i="6" s="1"/>
  <c r="D6967" i="6" s="1"/>
  <c r="D6968" i="6" s="1"/>
  <c r="D6969" i="6" s="1"/>
  <c r="D6970" i="6" s="1"/>
  <c r="D6971" i="6" s="1"/>
  <c r="D6972" i="6" s="1"/>
  <c r="D6973" i="6" s="1"/>
  <c r="D6974" i="6" s="1"/>
  <c r="D6975" i="6" s="1"/>
  <c r="D6976" i="6" s="1"/>
  <c r="D6977" i="6" s="1"/>
  <c r="D6978" i="6" s="1"/>
  <c r="D6979" i="6" s="1"/>
  <c r="D6980" i="6" s="1"/>
  <c r="D6981" i="6" s="1"/>
  <c r="D6982" i="6" s="1"/>
  <c r="D6983" i="6" s="1"/>
  <c r="D6984" i="6" s="1"/>
  <c r="D6985" i="6" s="1"/>
  <c r="D6986" i="6" s="1"/>
  <c r="D6987" i="6" s="1"/>
  <c r="D6988" i="6" s="1"/>
  <c r="D6989" i="6" s="1"/>
  <c r="D6990" i="6" s="1"/>
  <c r="D6991" i="6" s="1"/>
  <c r="D6992" i="6" s="1"/>
  <c r="D6993" i="6" s="1"/>
  <c r="D6994" i="6" s="1"/>
  <c r="D6995" i="6" s="1"/>
  <c r="D6996" i="6" s="1"/>
  <c r="D6997" i="6" s="1"/>
  <c r="D6998" i="6" s="1"/>
  <c r="D6999" i="6" s="1"/>
  <c r="D7000" i="6" s="1"/>
  <c r="D7001" i="6" s="1"/>
  <c r="D7002" i="6" s="1"/>
  <c r="D7003" i="6" s="1"/>
  <c r="D7004" i="6" s="1"/>
  <c r="D7005" i="6" s="1"/>
  <c r="D7006" i="6" s="1"/>
  <c r="D7007" i="6" s="1"/>
  <c r="D7008" i="6" s="1"/>
  <c r="D7009" i="6" s="1"/>
  <c r="D7010" i="6" s="1"/>
  <c r="D7011" i="6" s="1"/>
  <c r="D7012" i="6" s="1"/>
  <c r="D7013" i="6" s="1"/>
  <c r="D7014" i="6" s="1"/>
  <c r="D7015" i="6" s="1"/>
  <c r="D7016" i="6" s="1"/>
  <c r="D7017" i="6" s="1"/>
  <c r="D7018" i="6" s="1"/>
  <c r="D7019" i="6" s="1"/>
  <c r="D7020" i="6" s="1"/>
  <c r="D7021" i="6" s="1"/>
  <c r="D7022" i="6" s="1"/>
  <c r="D7023" i="6" s="1"/>
  <c r="D7024" i="6" s="1"/>
  <c r="D7025" i="6" s="1"/>
  <c r="D7026" i="6" s="1"/>
  <c r="D7027" i="6" s="1"/>
  <c r="D7028" i="6" s="1"/>
  <c r="D7029" i="6" s="1"/>
  <c r="D7030" i="6" s="1"/>
  <c r="D7031" i="6" s="1"/>
  <c r="D7032" i="6" s="1"/>
  <c r="D7033" i="6" s="1"/>
  <c r="D7034" i="6" s="1"/>
  <c r="D7035" i="6" s="1"/>
  <c r="D7036" i="6" s="1"/>
  <c r="D7037" i="6" s="1"/>
  <c r="D7038" i="6" s="1"/>
  <c r="D7039" i="6" s="1"/>
  <c r="D7040" i="6" s="1"/>
  <c r="D7041" i="6" s="1"/>
  <c r="D7042" i="6" s="1"/>
  <c r="D7043" i="6" s="1"/>
  <c r="D7044" i="6" s="1"/>
  <c r="D7045" i="6" s="1"/>
  <c r="D7046" i="6" s="1"/>
  <c r="D7047" i="6" s="1"/>
  <c r="D7048" i="6" s="1"/>
  <c r="D7049" i="6" s="1"/>
  <c r="D7050" i="6" s="1"/>
  <c r="D7051" i="6" s="1"/>
  <c r="D7052" i="6" s="1"/>
  <c r="D7053" i="6" s="1"/>
  <c r="D7054" i="6" s="1"/>
  <c r="D7055" i="6" s="1"/>
  <c r="D7056" i="6" s="1"/>
  <c r="D7057" i="6" s="1"/>
  <c r="D7058" i="6" s="1"/>
  <c r="D7059" i="6" s="1"/>
  <c r="D7060" i="6" s="1"/>
  <c r="D7061" i="6" s="1"/>
  <c r="D7062" i="6" s="1"/>
  <c r="D7063" i="6" s="1"/>
  <c r="D7064" i="6" s="1"/>
  <c r="D7065" i="6" s="1"/>
  <c r="D7066" i="6" s="1"/>
  <c r="D7067" i="6" s="1"/>
  <c r="D7068" i="6" s="1"/>
  <c r="D7069" i="6" s="1"/>
  <c r="D7070" i="6" s="1"/>
  <c r="D7071" i="6" s="1"/>
  <c r="D7072" i="6" s="1"/>
  <c r="D7073" i="6" s="1"/>
  <c r="D7074" i="6" s="1"/>
  <c r="D7075" i="6" s="1"/>
  <c r="D7076" i="6" s="1"/>
  <c r="D7077" i="6" s="1"/>
  <c r="D7078" i="6" s="1"/>
  <c r="D7079" i="6" s="1"/>
  <c r="D7080" i="6" s="1"/>
  <c r="D7081" i="6" s="1"/>
  <c r="D7082" i="6" s="1"/>
  <c r="D7083" i="6" s="1"/>
  <c r="D7084" i="6" s="1"/>
  <c r="D7085" i="6" s="1"/>
  <c r="D7086" i="6" s="1"/>
  <c r="D7087" i="6" s="1"/>
  <c r="D7088" i="6" s="1"/>
  <c r="D7089" i="6" s="1"/>
  <c r="D7090" i="6" s="1"/>
  <c r="D7091" i="6" s="1"/>
  <c r="D7092" i="6" s="1"/>
  <c r="D7093" i="6" s="1"/>
  <c r="D7094" i="6" s="1"/>
  <c r="D7095" i="6" s="1"/>
  <c r="D7096" i="6" s="1"/>
  <c r="D7097" i="6" s="1"/>
  <c r="D7098" i="6" s="1"/>
  <c r="D7099" i="6" s="1"/>
  <c r="D7100" i="6" s="1"/>
  <c r="D7101" i="6" s="1"/>
  <c r="D7102" i="6" s="1"/>
  <c r="D7103" i="6" s="1"/>
  <c r="D7104" i="6" s="1"/>
  <c r="D7105" i="6" s="1"/>
  <c r="D7106" i="6" s="1"/>
  <c r="D7107" i="6" s="1"/>
  <c r="D7108" i="6" s="1"/>
  <c r="D7109" i="6" s="1"/>
  <c r="D7110" i="6" s="1"/>
  <c r="D7111" i="6" s="1"/>
  <c r="D7112" i="6" s="1"/>
  <c r="D7113" i="6" s="1"/>
  <c r="D7114" i="6" s="1"/>
  <c r="D7115" i="6" s="1"/>
  <c r="D7116" i="6" s="1"/>
  <c r="D7117" i="6" s="1"/>
  <c r="D7118" i="6" s="1"/>
  <c r="D7119" i="6" s="1"/>
  <c r="D7120" i="6" s="1"/>
  <c r="D7121" i="6" s="1"/>
  <c r="D7122" i="6" s="1"/>
  <c r="D7123" i="6" s="1"/>
  <c r="D7124" i="6" s="1"/>
  <c r="D7125" i="6" s="1"/>
  <c r="D7126" i="6" s="1"/>
  <c r="D7127" i="6" s="1"/>
  <c r="D7128" i="6" s="1"/>
  <c r="D7129" i="6" s="1"/>
  <c r="D7130" i="6" s="1"/>
  <c r="D7131" i="6" s="1"/>
  <c r="D7132" i="6" s="1"/>
  <c r="D7133" i="6" s="1"/>
  <c r="D7134" i="6" s="1"/>
  <c r="D7135" i="6" s="1"/>
  <c r="D7136" i="6" s="1"/>
  <c r="D7137" i="6" s="1"/>
  <c r="D7138" i="6" s="1"/>
  <c r="D7139" i="6" s="1"/>
  <c r="D7140" i="6" s="1"/>
  <c r="D7141" i="6" s="1"/>
  <c r="D7142" i="6" s="1"/>
  <c r="D7143" i="6" s="1"/>
  <c r="D7144" i="6" s="1"/>
  <c r="D7145" i="6" s="1"/>
  <c r="D7146" i="6" s="1"/>
  <c r="D7147" i="6" s="1"/>
  <c r="D7148" i="6" s="1"/>
  <c r="D7149" i="6" s="1"/>
  <c r="D7150" i="6" s="1"/>
  <c r="D7151" i="6" s="1"/>
  <c r="D7152" i="6" s="1"/>
  <c r="D7153" i="6" s="1"/>
  <c r="D7154" i="6" s="1"/>
  <c r="D7155" i="6" s="1"/>
  <c r="D7156" i="6" s="1"/>
  <c r="D7157" i="6" s="1"/>
  <c r="D7158" i="6" s="1"/>
  <c r="D7159" i="6" s="1"/>
  <c r="D7160" i="6" s="1"/>
  <c r="D7161" i="6" s="1"/>
  <c r="D7162" i="6" s="1"/>
  <c r="D7163" i="6" s="1"/>
  <c r="D7164" i="6" s="1"/>
  <c r="D7165" i="6" s="1"/>
  <c r="D7166" i="6" s="1"/>
  <c r="D7167" i="6" s="1"/>
  <c r="D7168" i="6" s="1"/>
  <c r="D7169" i="6" s="1"/>
  <c r="D7170" i="6" s="1"/>
  <c r="D7171" i="6" s="1"/>
  <c r="D7172" i="6" s="1"/>
  <c r="D7173" i="6" s="1"/>
  <c r="D7174" i="6" s="1"/>
  <c r="D7175" i="6" s="1"/>
  <c r="D7176" i="6" s="1"/>
  <c r="D7177" i="6" s="1"/>
  <c r="D7178" i="6" s="1"/>
  <c r="D7179" i="6" s="1"/>
  <c r="D7180" i="6" s="1"/>
  <c r="D7181" i="6" s="1"/>
  <c r="D7182" i="6" s="1"/>
  <c r="D7183" i="6" s="1"/>
  <c r="D7184" i="6" s="1"/>
  <c r="D7185" i="6" s="1"/>
  <c r="D7186" i="6" s="1"/>
  <c r="D7187" i="6" s="1"/>
  <c r="D7188" i="6" s="1"/>
  <c r="D7189" i="6" s="1"/>
  <c r="D7190" i="6" s="1"/>
  <c r="D7191" i="6" s="1"/>
  <c r="D7192" i="6" s="1"/>
  <c r="D7193" i="6" s="1"/>
  <c r="D7194" i="6" s="1"/>
  <c r="D7195" i="6" s="1"/>
  <c r="D7196" i="6" s="1"/>
  <c r="D7197" i="6" s="1"/>
  <c r="D7198" i="6" s="1"/>
  <c r="D7199" i="6" s="1"/>
  <c r="D7200" i="6" s="1"/>
  <c r="D7201" i="6" s="1"/>
  <c r="D7202" i="6" s="1"/>
  <c r="D7203" i="6" s="1"/>
  <c r="D7204" i="6" s="1"/>
  <c r="D7205" i="6" s="1"/>
  <c r="D7206" i="6" s="1"/>
  <c r="D7207" i="6" s="1"/>
  <c r="D7208" i="6" s="1"/>
  <c r="D7209" i="6" s="1"/>
  <c r="D7210" i="6" s="1"/>
  <c r="D7211" i="6" s="1"/>
  <c r="D7212" i="6" s="1"/>
  <c r="D7213" i="6" s="1"/>
  <c r="D7214" i="6" s="1"/>
  <c r="D7215" i="6" s="1"/>
  <c r="D7216" i="6" s="1"/>
  <c r="D7217" i="6" s="1"/>
  <c r="D7218" i="6" s="1"/>
  <c r="D7219" i="6" s="1"/>
  <c r="D7220" i="6" s="1"/>
  <c r="D7221" i="6" s="1"/>
  <c r="D7222" i="6" s="1"/>
  <c r="D7223" i="6" s="1"/>
  <c r="D7224" i="6" s="1"/>
  <c r="D7225" i="6" s="1"/>
  <c r="D7226" i="6" s="1"/>
  <c r="D7227" i="6" s="1"/>
  <c r="D7228" i="6" s="1"/>
  <c r="D7229" i="6" s="1"/>
  <c r="D7230" i="6" s="1"/>
  <c r="D7231" i="6" s="1"/>
  <c r="D7232" i="6" s="1"/>
  <c r="D7233" i="6" s="1"/>
  <c r="D7234" i="6" s="1"/>
  <c r="D7235" i="6" s="1"/>
  <c r="D7236" i="6" s="1"/>
  <c r="D7237" i="6" s="1"/>
  <c r="D7238" i="6" s="1"/>
  <c r="D7239" i="6" s="1"/>
  <c r="D7240" i="6" s="1"/>
  <c r="D7241" i="6" s="1"/>
  <c r="D7242" i="6" s="1"/>
  <c r="D7243" i="6" s="1"/>
  <c r="D7244" i="6" s="1"/>
  <c r="D7245" i="6" s="1"/>
  <c r="D7246" i="6" s="1"/>
  <c r="D7247" i="6" s="1"/>
  <c r="D7248" i="6" s="1"/>
  <c r="D7249" i="6" s="1"/>
  <c r="D7250" i="6" s="1"/>
  <c r="D7251" i="6" s="1"/>
  <c r="D7252" i="6" s="1"/>
  <c r="D7253" i="6" s="1"/>
  <c r="D7254" i="6" s="1"/>
  <c r="D7255" i="6" s="1"/>
  <c r="D7256" i="6" s="1"/>
  <c r="D7257" i="6" s="1"/>
  <c r="D7258" i="6" s="1"/>
  <c r="D7259" i="6" s="1"/>
  <c r="D7260" i="6" s="1"/>
  <c r="D7261" i="6" s="1"/>
  <c r="D7262" i="6" s="1"/>
  <c r="D7263" i="6" s="1"/>
  <c r="D7264" i="6" s="1"/>
  <c r="D7265" i="6" s="1"/>
  <c r="D7266" i="6" s="1"/>
  <c r="D7267" i="6" s="1"/>
  <c r="D7268" i="6" s="1"/>
  <c r="D7269" i="6" s="1"/>
  <c r="D7270" i="6" s="1"/>
  <c r="D7271" i="6" s="1"/>
  <c r="D7272" i="6" s="1"/>
  <c r="D7273" i="6" s="1"/>
  <c r="D7274" i="6" s="1"/>
  <c r="D7275" i="6" s="1"/>
  <c r="D7276" i="6" s="1"/>
  <c r="D7277" i="6" s="1"/>
  <c r="D7278" i="6" s="1"/>
  <c r="D7279" i="6" s="1"/>
  <c r="D7280" i="6" s="1"/>
  <c r="D7281" i="6" s="1"/>
  <c r="D7282" i="6" s="1"/>
  <c r="D7283" i="6" s="1"/>
  <c r="D7284" i="6" s="1"/>
  <c r="D7285" i="6" s="1"/>
  <c r="D7286" i="6" s="1"/>
  <c r="D7287" i="6" s="1"/>
  <c r="D7288" i="6" s="1"/>
  <c r="D7289" i="6" s="1"/>
  <c r="D7290" i="6" s="1"/>
  <c r="D7291" i="6" s="1"/>
  <c r="D7292" i="6" s="1"/>
  <c r="D7293" i="6" s="1"/>
  <c r="D7294" i="6" s="1"/>
  <c r="D7295" i="6" s="1"/>
  <c r="D7296" i="6" s="1"/>
  <c r="D7297" i="6" s="1"/>
  <c r="D7298" i="6" s="1"/>
  <c r="D7299" i="6" s="1"/>
  <c r="D7300" i="6" s="1"/>
  <c r="D7301" i="6" s="1"/>
  <c r="D7302" i="6" s="1"/>
  <c r="D7303" i="6" s="1"/>
  <c r="D7304" i="6" s="1"/>
  <c r="D7305" i="6" s="1"/>
  <c r="D7306" i="6" s="1"/>
  <c r="D7307" i="6" s="1"/>
  <c r="D7308" i="6" s="1"/>
  <c r="D7309" i="6" s="1"/>
  <c r="D7310" i="6" s="1"/>
  <c r="D7311" i="6" s="1"/>
  <c r="D7312" i="6" s="1"/>
  <c r="D7313" i="6" s="1"/>
  <c r="D7314" i="6" s="1"/>
  <c r="D7315" i="6" s="1"/>
  <c r="D7316" i="6" s="1"/>
  <c r="D7317" i="6" s="1"/>
  <c r="D7318" i="6" s="1"/>
  <c r="D7319" i="6" s="1"/>
  <c r="D7320" i="6" s="1"/>
  <c r="D7321" i="6" s="1"/>
  <c r="D7322" i="6" s="1"/>
  <c r="D7323" i="6" s="1"/>
  <c r="D7324" i="6" s="1"/>
  <c r="D7325" i="6" s="1"/>
  <c r="D7326" i="6" s="1"/>
  <c r="D7327" i="6" s="1"/>
  <c r="D7328" i="6" s="1"/>
  <c r="D7329" i="6" s="1"/>
  <c r="D7330" i="6" s="1"/>
  <c r="D7331" i="6" s="1"/>
  <c r="D7332" i="6" s="1"/>
  <c r="D7333" i="6" s="1"/>
  <c r="D7334" i="6" s="1"/>
  <c r="D7335" i="6" s="1"/>
  <c r="D7336" i="6" s="1"/>
  <c r="D7337" i="6" s="1"/>
  <c r="D7338" i="6" s="1"/>
  <c r="D7339" i="6" s="1"/>
  <c r="D7340" i="6" s="1"/>
  <c r="D7341" i="6" s="1"/>
  <c r="D7342" i="6" s="1"/>
  <c r="D7343" i="6" s="1"/>
  <c r="D7344" i="6" s="1"/>
  <c r="D7345" i="6" s="1"/>
  <c r="D7346" i="6" s="1"/>
  <c r="D7347" i="6" s="1"/>
  <c r="D7348" i="6" s="1"/>
  <c r="D7349" i="6" s="1"/>
  <c r="D7350" i="6" s="1"/>
  <c r="D7351" i="6" s="1"/>
  <c r="D7352" i="6" s="1"/>
  <c r="D7353" i="6" s="1"/>
  <c r="D7354" i="6" s="1"/>
  <c r="D7355" i="6" s="1"/>
  <c r="D7356" i="6" s="1"/>
  <c r="D7357" i="6" s="1"/>
  <c r="D7358" i="6" s="1"/>
  <c r="D7359" i="6" s="1"/>
  <c r="D7360" i="6" s="1"/>
  <c r="D7361" i="6" s="1"/>
  <c r="D7362" i="6" s="1"/>
  <c r="D7363" i="6" s="1"/>
  <c r="D7364" i="6" s="1"/>
  <c r="D7365" i="6" s="1"/>
  <c r="D7366" i="6" s="1"/>
  <c r="D7367" i="6" s="1"/>
  <c r="D7368" i="6" s="1"/>
  <c r="D7369" i="6" s="1"/>
  <c r="D7370" i="6" s="1"/>
  <c r="D7371" i="6" s="1"/>
  <c r="D7372" i="6" s="1"/>
  <c r="D7373" i="6" s="1"/>
  <c r="D7374" i="6" s="1"/>
  <c r="D7375" i="6" s="1"/>
  <c r="D7376" i="6" s="1"/>
  <c r="D7377" i="6" s="1"/>
  <c r="D7378" i="6" s="1"/>
  <c r="D7379" i="6" s="1"/>
  <c r="D7380" i="6" s="1"/>
  <c r="D7381" i="6" s="1"/>
  <c r="D7382" i="6" s="1"/>
  <c r="D7383" i="6" s="1"/>
  <c r="D7384" i="6" s="1"/>
  <c r="D7385" i="6" s="1"/>
  <c r="D7386" i="6" s="1"/>
  <c r="D7387" i="6" s="1"/>
  <c r="D7388" i="6" s="1"/>
  <c r="D7389" i="6" s="1"/>
  <c r="D7390" i="6" s="1"/>
  <c r="D7391" i="6" s="1"/>
  <c r="D7392" i="6" s="1"/>
  <c r="D7393" i="6" s="1"/>
  <c r="D7394" i="6" s="1"/>
  <c r="D7395" i="6" s="1"/>
  <c r="D7396" i="6" s="1"/>
  <c r="D7397" i="6" s="1"/>
  <c r="D7398" i="6" s="1"/>
  <c r="D7399" i="6" s="1"/>
  <c r="D7400" i="6" s="1"/>
  <c r="D7401" i="6" s="1"/>
  <c r="D7402" i="6" s="1"/>
  <c r="D7403" i="6" s="1"/>
  <c r="D7404" i="6" s="1"/>
  <c r="D7405" i="6" s="1"/>
  <c r="D7406" i="6" s="1"/>
  <c r="D7407" i="6" s="1"/>
  <c r="D7408" i="6" s="1"/>
  <c r="D7409" i="6" s="1"/>
  <c r="D7410" i="6" s="1"/>
  <c r="D7411" i="6" s="1"/>
  <c r="D7412" i="6" s="1"/>
  <c r="D7413" i="6" s="1"/>
  <c r="D7414" i="6" s="1"/>
  <c r="D7415" i="6" s="1"/>
  <c r="D7416" i="6" s="1"/>
  <c r="D7417" i="6" s="1"/>
  <c r="D7418" i="6" s="1"/>
  <c r="D7419" i="6" s="1"/>
  <c r="D7420" i="6" s="1"/>
  <c r="D7421" i="6" s="1"/>
  <c r="D7422" i="6" s="1"/>
  <c r="D7423" i="6" s="1"/>
  <c r="D7424" i="6" s="1"/>
  <c r="D7425" i="6" s="1"/>
  <c r="D7426" i="6" s="1"/>
  <c r="D7427" i="6" s="1"/>
  <c r="D7428" i="6" s="1"/>
  <c r="D7429" i="6" s="1"/>
  <c r="D7430" i="6" s="1"/>
  <c r="D7431" i="6" s="1"/>
  <c r="D7432" i="6" s="1"/>
  <c r="D7433" i="6" s="1"/>
  <c r="D7434" i="6" s="1"/>
  <c r="D7435" i="6" s="1"/>
  <c r="D7436" i="6" s="1"/>
  <c r="D7437" i="6" s="1"/>
  <c r="D7438" i="6" s="1"/>
  <c r="D7439" i="6" s="1"/>
  <c r="D7440" i="6" s="1"/>
  <c r="D7441" i="6" s="1"/>
  <c r="D7442" i="6" s="1"/>
  <c r="D7443" i="6" s="1"/>
  <c r="D7444" i="6" s="1"/>
  <c r="D7445" i="6" s="1"/>
  <c r="D7446" i="6" s="1"/>
  <c r="D7447" i="6" s="1"/>
  <c r="D7448" i="6" s="1"/>
  <c r="D7449" i="6" s="1"/>
  <c r="D7450" i="6" s="1"/>
  <c r="D7451" i="6" s="1"/>
  <c r="D7452" i="6" s="1"/>
  <c r="D7453" i="6" s="1"/>
  <c r="D7454" i="6" s="1"/>
  <c r="D7455" i="6" s="1"/>
  <c r="D7456" i="6" s="1"/>
  <c r="D7457" i="6" s="1"/>
  <c r="D7458" i="6" s="1"/>
  <c r="D7459" i="6" s="1"/>
  <c r="D7460" i="6" s="1"/>
  <c r="D7461" i="6" s="1"/>
  <c r="D7462" i="6" s="1"/>
  <c r="D7463" i="6" s="1"/>
  <c r="D7464" i="6" s="1"/>
  <c r="D7465" i="6" s="1"/>
  <c r="D7466" i="6" s="1"/>
  <c r="D7467" i="6" s="1"/>
  <c r="D7468" i="6" s="1"/>
  <c r="D7469" i="6" s="1"/>
  <c r="D7470" i="6" s="1"/>
  <c r="D7471" i="6" s="1"/>
  <c r="D7472" i="6" s="1"/>
  <c r="D7473" i="6" s="1"/>
  <c r="D7474" i="6" s="1"/>
  <c r="D7475" i="6" s="1"/>
  <c r="D7476" i="6" s="1"/>
  <c r="D7477" i="6" s="1"/>
  <c r="D7478" i="6" s="1"/>
  <c r="D7479" i="6" s="1"/>
  <c r="D7480" i="6" s="1"/>
  <c r="D7481" i="6" s="1"/>
  <c r="D7482" i="6" s="1"/>
  <c r="D7483" i="6" s="1"/>
  <c r="D7484" i="6" s="1"/>
  <c r="D7485" i="6" s="1"/>
  <c r="D7486" i="6" s="1"/>
  <c r="D7487" i="6" s="1"/>
  <c r="D7488" i="6" s="1"/>
  <c r="D7489" i="6" s="1"/>
  <c r="D7490" i="6" s="1"/>
  <c r="D7491" i="6" s="1"/>
  <c r="D7492" i="6" s="1"/>
  <c r="D7493" i="6" s="1"/>
  <c r="D7494" i="6" s="1"/>
  <c r="D7495" i="6" s="1"/>
  <c r="D7496" i="6" s="1"/>
  <c r="D7497" i="6" s="1"/>
  <c r="D7498" i="6" s="1"/>
  <c r="D7499" i="6" s="1"/>
  <c r="D7500" i="6" s="1"/>
  <c r="D7501" i="6" s="1"/>
  <c r="D7502" i="6" s="1"/>
  <c r="D7503" i="6" s="1"/>
  <c r="D7504" i="6" s="1"/>
  <c r="D7505" i="6" s="1"/>
  <c r="D7506" i="6" s="1"/>
  <c r="D7507" i="6" s="1"/>
  <c r="D7508" i="6" s="1"/>
  <c r="D7509" i="6" s="1"/>
  <c r="D7510" i="6" s="1"/>
  <c r="D7511" i="6" s="1"/>
  <c r="D7512" i="6" s="1"/>
  <c r="D7513" i="6" s="1"/>
  <c r="D7514" i="6" s="1"/>
  <c r="D7515" i="6" s="1"/>
  <c r="D7516" i="6" s="1"/>
  <c r="D7517" i="6" s="1"/>
  <c r="D7518" i="6" s="1"/>
  <c r="D7519" i="6" s="1"/>
  <c r="D7520" i="6" s="1"/>
  <c r="D7521" i="6" s="1"/>
  <c r="D7522" i="6" s="1"/>
  <c r="D7523" i="6" s="1"/>
  <c r="D7524" i="6" s="1"/>
  <c r="D7525" i="6" s="1"/>
  <c r="D7526" i="6" s="1"/>
  <c r="D7527" i="6" s="1"/>
  <c r="D7528" i="6" s="1"/>
  <c r="D7529" i="6" s="1"/>
  <c r="D7530" i="6" s="1"/>
  <c r="D7531" i="6" s="1"/>
  <c r="D7532" i="6" s="1"/>
  <c r="D7533" i="6" s="1"/>
  <c r="D7534" i="6" s="1"/>
  <c r="D7535" i="6" s="1"/>
  <c r="D7536" i="6" s="1"/>
  <c r="D7537" i="6" s="1"/>
  <c r="D7538" i="6" s="1"/>
  <c r="D7539" i="6" s="1"/>
  <c r="D7540" i="6" s="1"/>
  <c r="D7541" i="6" s="1"/>
  <c r="D7542" i="6" s="1"/>
  <c r="D7543" i="6" s="1"/>
  <c r="D7544" i="6" s="1"/>
  <c r="D7545" i="6" s="1"/>
  <c r="D7546" i="6" s="1"/>
  <c r="D7547" i="6" s="1"/>
  <c r="D7548" i="6" s="1"/>
  <c r="D7549" i="6" s="1"/>
  <c r="D7550" i="6" s="1"/>
  <c r="D7551" i="6" s="1"/>
  <c r="D7552" i="6" s="1"/>
  <c r="D7553" i="6" s="1"/>
  <c r="D7554" i="6" s="1"/>
  <c r="D7555" i="6" s="1"/>
  <c r="D7556" i="6" s="1"/>
  <c r="D7557" i="6" s="1"/>
  <c r="D7558" i="6" s="1"/>
  <c r="D7559" i="6" s="1"/>
  <c r="D7560" i="6" s="1"/>
  <c r="D7561" i="6" s="1"/>
  <c r="D7562" i="6" s="1"/>
  <c r="D7563" i="6" s="1"/>
  <c r="D7564" i="6" s="1"/>
  <c r="D7565" i="6" s="1"/>
  <c r="D7566" i="6" s="1"/>
  <c r="D7567" i="6" s="1"/>
  <c r="D7568" i="6" s="1"/>
  <c r="D7569" i="6" s="1"/>
  <c r="D7570" i="6" s="1"/>
  <c r="D7571" i="6" s="1"/>
  <c r="D7572" i="6" s="1"/>
  <c r="D7573" i="6" s="1"/>
  <c r="D7574" i="6" s="1"/>
  <c r="D7575" i="6" s="1"/>
  <c r="D7576" i="6" s="1"/>
  <c r="D7577" i="6" s="1"/>
  <c r="D7578" i="6" s="1"/>
  <c r="D7579" i="6" s="1"/>
  <c r="D7580" i="6" s="1"/>
  <c r="D7581" i="6" s="1"/>
  <c r="D7582" i="6" s="1"/>
  <c r="D7583" i="6" s="1"/>
  <c r="D7584" i="6" s="1"/>
  <c r="D7585" i="6" s="1"/>
  <c r="D7586" i="6" s="1"/>
  <c r="D7587" i="6" s="1"/>
  <c r="D7588" i="6" s="1"/>
  <c r="D7589" i="6" s="1"/>
  <c r="D7590" i="6" s="1"/>
  <c r="D7591" i="6" s="1"/>
  <c r="D7592" i="6" s="1"/>
  <c r="D7593" i="6" s="1"/>
  <c r="D7594" i="6" s="1"/>
  <c r="D7595" i="6" s="1"/>
  <c r="D7596" i="6" s="1"/>
  <c r="D7597" i="6" s="1"/>
  <c r="D7598" i="6" s="1"/>
  <c r="D7599" i="6" s="1"/>
  <c r="D7600" i="6" s="1"/>
  <c r="D7601" i="6" s="1"/>
  <c r="D7602" i="6" s="1"/>
  <c r="D7603" i="6" s="1"/>
  <c r="D7604" i="6" s="1"/>
  <c r="D7605" i="6" s="1"/>
  <c r="D7606" i="6" s="1"/>
  <c r="D7607" i="6" s="1"/>
  <c r="D7608" i="6" s="1"/>
  <c r="D7609" i="6" s="1"/>
  <c r="D7610" i="6" s="1"/>
  <c r="D7611" i="6" s="1"/>
  <c r="D7612" i="6" s="1"/>
  <c r="D7613" i="6" s="1"/>
  <c r="D7614" i="6" s="1"/>
  <c r="D7615" i="6" s="1"/>
  <c r="D7616" i="6" s="1"/>
  <c r="D7617" i="6" s="1"/>
  <c r="D7618" i="6" s="1"/>
  <c r="D7619" i="6" s="1"/>
  <c r="D7620" i="6" s="1"/>
  <c r="D7621" i="6" s="1"/>
  <c r="D7622" i="6" s="1"/>
  <c r="D7623" i="6" s="1"/>
  <c r="D7624" i="6" s="1"/>
  <c r="D7625" i="6" s="1"/>
  <c r="D7626" i="6" s="1"/>
  <c r="D7627" i="6" s="1"/>
  <c r="D7628" i="6" s="1"/>
  <c r="D7629" i="6" s="1"/>
  <c r="D7630" i="6" s="1"/>
  <c r="D7631" i="6" s="1"/>
  <c r="D7632" i="6" s="1"/>
  <c r="D7633" i="6" s="1"/>
  <c r="D7634" i="6" s="1"/>
  <c r="D7635" i="6" s="1"/>
  <c r="D7636" i="6" s="1"/>
  <c r="D7637" i="6" s="1"/>
  <c r="D7638" i="6" s="1"/>
  <c r="D7639" i="6" s="1"/>
  <c r="D7640" i="6" s="1"/>
  <c r="D7641" i="6" s="1"/>
  <c r="D7642" i="6" s="1"/>
  <c r="D7643" i="6" s="1"/>
  <c r="D7644" i="6" s="1"/>
  <c r="D7645" i="6" s="1"/>
  <c r="D7646" i="6" s="1"/>
  <c r="D7647" i="6" s="1"/>
  <c r="D7648" i="6" s="1"/>
  <c r="D7649" i="6" s="1"/>
  <c r="D7650" i="6" s="1"/>
  <c r="D7651" i="6" s="1"/>
  <c r="D7652" i="6" s="1"/>
  <c r="D7653" i="6" s="1"/>
  <c r="D7654" i="6" s="1"/>
  <c r="D7655" i="6" s="1"/>
  <c r="D7656" i="6" s="1"/>
  <c r="D7657" i="6" s="1"/>
  <c r="D7658" i="6" s="1"/>
  <c r="D7659" i="6" s="1"/>
  <c r="D7660" i="6" s="1"/>
  <c r="D7661" i="6" s="1"/>
  <c r="D7662" i="6" s="1"/>
  <c r="D7663" i="6" s="1"/>
  <c r="D7664" i="6" s="1"/>
  <c r="D7665" i="6" s="1"/>
  <c r="D7666" i="6" s="1"/>
  <c r="D7667" i="6" s="1"/>
  <c r="D7668" i="6" s="1"/>
  <c r="D7669" i="6" s="1"/>
  <c r="D7670" i="6" s="1"/>
  <c r="D7671" i="6" s="1"/>
  <c r="D7672" i="6" s="1"/>
  <c r="D7673" i="6" s="1"/>
  <c r="D7674" i="6" s="1"/>
  <c r="D7675" i="6" s="1"/>
  <c r="D7676" i="6" s="1"/>
  <c r="D7677" i="6" s="1"/>
  <c r="D7678" i="6" s="1"/>
  <c r="D7679" i="6" s="1"/>
  <c r="D7680" i="6" s="1"/>
  <c r="D7681" i="6" s="1"/>
  <c r="D7682" i="6" s="1"/>
  <c r="D7683" i="6" s="1"/>
  <c r="D7684" i="6" s="1"/>
  <c r="D7685" i="6" s="1"/>
  <c r="D7686" i="6" s="1"/>
  <c r="D7687" i="6" s="1"/>
  <c r="D7688" i="6" s="1"/>
  <c r="D7689" i="6" s="1"/>
  <c r="D7690" i="6" s="1"/>
  <c r="D7691" i="6" s="1"/>
  <c r="D7692" i="6" s="1"/>
  <c r="D7693" i="6" s="1"/>
  <c r="D7694" i="6" s="1"/>
  <c r="D7695" i="6" s="1"/>
  <c r="D7696" i="6" s="1"/>
  <c r="D7697" i="6" s="1"/>
  <c r="D7698" i="6" s="1"/>
  <c r="D7699" i="6" s="1"/>
  <c r="D7700" i="6" s="1"/>
  <c r="D7701" i="6" s="1"/>
  <c r="D7702" i="6" s="1"/>
  <c r="D7703" i="6" s="1"/>
  <c r="D7704" i="6" s="1"/>
  <c r="D7705" i="6" s="1"/>
  <c r="D7706" i="6" s="1"/>
  <c r="D7707" i="6" s="1"/>
  <c r="D7708" i="6" s="1"/>
  <c r="D7709" i="6" s="1"/>
  <c r="D7710" i="6" s="1"/>
  <c r="D7711" i="6" s="1"/>
  <c r="D7712" i="6" s="1"/>
  <c r="D7713" i="6" s="1"/>
  <c r="D7714" i="6" s="1"/>
  <c r="D7715" i="6" s="1"/>
  <c r="D7716" i="6" s="1"/>
  <c r="D7717" i="6" s="1"/>
  <c r="D7718" i="6" s="1"/>
  <c r="D7719" i="6" s="1"/>
  <c r="D7720" i="6" s="1"/>
  <c r="D7721" i="6" s="1"/>
  <c r="D7722" i="6" s="1"/>
  <c r="D7723" i="6" s="1"/>
  <c r="D7724" i="6" s="1"/>
  <c r="D7725" i="6" s="1"/>
  <c r="D7726" i="6" s="1"/>
  <c r="D7727" i="6" s="1"/>
  <c r="D7728" i="6" s="1"/>
  <c r="D7729" i="6" s="1"/>
  <c r="D7730" i="6" s="1"/>
  <c r="D7731" i="6" s="1"/>
  <c r="D7732" i="6" s="1"/>
  <c r="D7733" i="6" s="1"/>
  <c r="D7734" i="6" s="1"/>
  <c r="D7735" i="6" s="1"/>
  <c r="D7736" i="6" s="1"/>
  <c r="D7737" i="6" s="1"/>
  <c r="D7738" i="6" s="1"/>
  <c r="D7739" i="6" s="1"/>
  <c r="D7740" i="6" s="1"/>
  <c r="D7741" i="6" s="1"/>
  <c r="D7742" i="6" s="1"/>
  <c r="D7743" i="6" s="1"/>
  <c r="D7744" i="6" s="1"/>
  <c r="D7745" i="6" s="1"/>
  <c r="D7746" i="6" s="1"/>
  <c r="D7747" i="6" s="1"/>
  <c r="D7748" i="6" s="1"/>
  <c r="D7749" i="6" s="1"/>
  <c r="D7750" i="6" s="1"/>
  <c r="D7751" i="6" s="1"/>
  <c r="D7752" i="6" s="1"/>
  <c r="D7753" i="6" s="1"/>
  <c r="D7754" i="6" s="1"/>
  <c r="D7755" i="6" s="1"/>
  <c r="D7756" i="6" s="1"/>
  <c r="D7757" i="6" s="1"/>
  <c r="D7758" i="6" s="1"/>
  <c r="D7759" i="6" s="1"/>
  <c r="D7760" i="6" s="1"/>
  <c r="D7761" i="6" s="1"/>
  <c r="D7762" i="6" s="1"/>
  <c r="D7763" i="6" s="1"/>
  <c r="D7764" i="6" s="1"/>
  <c r="D7765" i="6" s="1"/>
  <c r="D7766" i="6" s="1"/>
  <c r="D7767" i="6" s="1"/>
  <c r="D7768" i="6" s="1"/>
  <c r="D7769" i="6" s="1"/>
  <c r="D7770" i="6" s="1"/>
  <c r="D7771" i="6" s="1"/>
  <c r="D7772" i="6" s="1"/>
  <c r="D7773" i="6" s="1"/>
  <c r="D7774" i="6" s="1"/>
  <c r="D7775" i="6" s="1"/>
  <c r="D7776" i="6" s="1"/>
  <c r="D7777" i="6" s="1"/>
  <c r="D7778" i="6" s="1"/>
  <c r="D7779" i="6" s="1"/>
  <c r="D7780" i="6" s="1"/>
  <c r="D7781" i="6" s="1"/>
  <c r="D7782" i="6" s="1"/>
  <c r="D7783" i="6" s="1"/>
  <c r="D7784" i="6" s="1"/>
  <c r="D7785" i="6" s="1"/>
  <c r="D7786" i="6" s="1"/>
  <c r="D7787" i="6" s="1"/>
  <c r="D7788" i="6" s="1"/>
  <c r="D7789" i="6" s="1"/>
  <c r="D7790" i="6" s="1"/>
  <c r="D7791" i="6" s="1"/>
  <c r="D7792" i="6" s="1"/>
  <c r="D7793" i="6" s="1"/>
  <c r="D7794" i="6" s="1"/>
  <c r="D7795" i="6" s="1"/>
  <c r="D7796" i="6" s="1"/>
  <c r="D7797" i="6" s="1"/>
  <c r="D7798" i="6" s="1"/>
  <c r="D7799" i="6" s="1"/>
  <c r="D7800" i="6" s="1"/>
  <c r="D7801" i="6" s="1"/>
  <c r="D7802" i="6" s="1"/>
  <c r="D7803" i="6" s="1"/>
  <c r="D7804" i="6" s="1"/>
  <c r="D7805" i="6" s="1"/>
  <c r="D7806" i="6" s="1"/>
  <c r="D7807" i="6" s="1"/>
  <c r="D7808" i="6" s="1"/>
  <c r="D7809" i="6" s="1"/>
  <c r="D7810" i="6" s="1"/>
  <c r="D7811" i="6" s="1"/>
  <c r="D7812" i="6" s="1"/>
  <c r="D7813" i="6" s="1"/>
  <c r="D7814" i="6" s="1"/>
  <c r="D7815" i="6" s="1"/>
  <c r="D7816" i="6" s="1"/>
  <c r="D7817" i="6" s="1"/>
  <c r="D7818" i="6" s="1"/>
  <c r="D7819" i="6" s="1"/>
  <c r="D7820" i="6" s="1"/>
  <c r="D7821" i="6" s="1"/>
  <c r="D7822" i="6" s="1"/>
  <c r="D7823" i="6" s="1"/>
  <c r="D7824" i="6" s="1"/>
  <c r="D7825" i="6" s="1"/>
  <c r="D7826" i="6" s="1"/>
  <c r="D7827" i="6" s="1"/>
  <c r="D7828" i="6" s="1"/>
  <c r="D7829" i="6" s="1"/>
  <c r="D7830" i="6" s="1"/>
  <c r="D7831" i="6" s="1"/>
  <c r="D7832" i="6" s="1"/>
  <c r="D7833" i="6" s="1"/>
  <c r="D7834" i="6" s="1"/>
  <c r="D7835" i="6" s="1"/>
  <c r="D7836" i="6" s="1"/>
  <c r="D7837" i="6" s="1"/>
  <c r="D7838" i="6" s="1"/>
  <c r="D7839" i="6" s="1"/>
  <c r="D7840" i="6" s="1"/>
  <c r="D7841" i="6" s="1"/>
  <c r="D7842" i="6" s="1"/>
  <c r="D7843" i="6" s="1"/>
  <c r="D7844" i="6" s="1"/>
  <c r="D7845" i="6" s="1"/>
  <c r="D7846" i="6" s="1"/>
  <c r="D7847" i="6" s="1"/>
  <c r="D7848" i="6" s="1"/>
  <c r="D7849" i="6" s="1"/>
  <c r="D7850" i="6" s="1"/>
  <c r="D7851" i="6" s="1"/>
  <c r="D7852" i="6" s="1"/>
  <c r="D7853" i="6" s="1"/>
  <c r="D7854" i="6" s="1"/>
  <c r="D7855" i="6" s="1"/>
  <c r="D7856" i="6" s="1"/>
  <c r="D7857" i="6" s="1"/>
  <c r="D7858" i="6" s="1"/>
  <c r="D7859" i="6" s="1"/>
  <c r="D7860" i="6" s="1"/>
  <c r="D7861" i="6" s="1"/>
  <c r="D7862" i="6" s="1"/>
  <c r="D7863" i="6" s="1"/>
  <c r="D7864" i="6" s="1"/>
  <c r="D7865" i="6" s="1"/>
  <c r="D7866" i="6" s="1"/>
  <c r="D7867" i="6" s="1"/>
  <c r="D7868" i="6" s="1"/>
  <c r="D7869" i="6" s="1"/>
  <c r="D7870" i="6" s="1"/>
  <c r="D7871" i="6" s="1"/>
  <c r="D7872" i="6" s="1"/>
  <c r="D7873" i="6" s="1"/>
  <c r="D7874" i="6" s="1"/>
  <c r="D7875" i="6" s="1"/>
  <c r="D7876" i="6" s="1"/>
  <c r="D7877" i="6" s="1"/>
  <c r="D7878" i="6" s="1"/>
  <c r="D7879" i="6" s="1"/>
  <c r="D7880" i="6" s="1"/>
  <c r="D7881" i="6" s="1"/>
  <c r="D7882" i="6" s="1"/>
  <c r="D7883" i="6" s="1"/>
  <c r="D7884" i="6" s="1"/>
  <c r="D7885" i="6" s="1"/>
  <c r="D7886" i="6" s="1"/>
  <c r="D7887" i="6" s="1"/>
  <c r="D7888" i="6" s="1"/>
  <c r="D7889" i="6" s="1"/>
  <c r="D7890" i="6" s="1"/>
  <c r="D7891" i="6" s="1"/>
  <c r="D7892" i="6" s="1"/>
  <c r="D7893" i="6" s="1"/>
  <c r="D7894" i="6" s="1"/>
  <c r="D7895" i="6" s="1"/>
  <c r="D7896" i="6" s="1"/>
  <c r="D7897" i="6" s="1"/>
  <c r="D7898" i="6" s="1"/>
  <c r="D7899" i="6" s="1"/>
  <c r="D7900" i="6" s="1"/>
  <c r="D7901" i="6" s="1"/>
  <c r="D7902" i="6" s="1"/>
  <c r="D7903" i="6" s="1"/>
  <c r="D7904" i="6" s="1"/>
  <c r="D7905" i="6" s="1"/>
  <c r="D7906" i="6" s="1"/>
  <c r="D7907" i="6" s="1"/>
  <c r="D7908" i="6" s="1"/>
  <c r="D7909" i="6" s="1"/>
  <c r="D7910" i="6" s="1"/>
  <c r="D7911" i="6" s="1"/>
  <c r="D7912" i="6" s="1"/>
  <c r="D7913" i="6" s="1"/>
  <c r="D7914" i="6" s="1"/>
  <c r="D7915" i="6" s="1"/>
  <c r="D7916" i="6" s="1"/>
  <c r="D7917" i="6" s="1"/>
  <c r="D7918" i="6" s="1"/>
  <c r="D7919" i="6" s="1"/>
  <c r="D7920" i="6" s="1"/>
  <c r="D7921" i="6" s="1"/>
  <c r="D7922" i="6" s="1"/>
  <c r="D7923" i="6" s="1"/>
  <c r="D7924" i="6" s="1"/>
  <c r="D7925" i="6" s="1"/>
  <c r="D7926" i="6" s="1"/>
  <c r="D7927" i="6" s="1"/>
  <c r="D7928" i="6" s="1"/>
  <c r="D7929" i="6" s="1"/>
  <c r="D7930" i="6" s="1"/>
  <c r="D7931" i="6" s="1"/>
  <c r="D7932" i="6" s="1"/>
  <c r="D7933" i="6" s="1"/>
  <c r="D7934" i="6" s="1"/>
  <c r="D7935" i="6" s="1"/>
  <c r="D7936" i="6" s="1"/>
  <c r="D7937" i="6" s="1"/>
  <c r="D7938" i="6" s="1"/>
  <c r="D7939" i="6" s="1"/>
  <c r="D7940" i="6" s="1"/>
  <c r="D7941" i="6" s="1"/>
  <c r="D7942" i="6" s="1"/>
  <c r="D7943" i="6" s="1"/>
  <c r="D7944" i="6" s="1"/>
  <c r="D7945" i="6" s="1"/>
  <c r="D7946" i="6" s="1"/>
  <c r="D7947" i="6" s="1"/>
  <c r="D7948" i="6" s="1"/>
  <c r="D7949" i="6" s="1"/>
  <c r="D7950" i="6" s="1"/>
  <c r="D7951" i="6" s="1"/>
  <c r="D7952" i="6" s="1"/>
  <c r="D7953" i="6" s="1"/>
  <c r="D7954" i="6" s="1"/>
  <c r="D7955" i="6" s="1"/>
  <c r="D7956" i="6" s="1"/>
  <c r="D7957" i="6" s="1"/>
  <c r="D7958" i="6" s="1"/>
  <c r="D7959" i="6" s="1"/>
  <c r="D7960" i="6" s="1"/>
  <c r="D7961" i="6" s="1"/>
  <c r="D7962" i="6" s="1"/>
  <c r="D7963" i="6" s="1"/>
  <c r="D7964" i="6" s="1"/>
  <c r="D7965" i="6" s="1"/>
  <c r="D7966" i="6" s="1"/>
  <c r="D7967" i="6" s="1"/>
  <c r="D7968" i="6" s="1"/>
  <c r="D7969" i="6" s="1"/>
  <c r="D7970" i="6" s="1"/>
  <c r="D7971" i="6" s="1"/>
  <c r="D7972" i="6" s="1"/>
  <c r="D7973" i="6" s="1"/>
  <c r="D7974" i="6" s="1"/>
  <c r="D7975" i="6" s="1"/>
  <c r="D7976" i="6" s="1"/>
  <c r="D7977" i="6" s="1"/>
  <c r="D7978" i="6" s="1"/>
  <c r="D7979" i="6" s="1"/>
  <c r="D7980" i="6" s="1"/>
  <c r="D7981" i="6" s="1"/>
  <c r="D7982" i="6" s="1"/>
  <c r="D7983" i="6" s="1"/>
  <c r="D7984" i="6" s="1"/>
  <c r="D7985" i="6" s="1"/>
  <c r="D7986" i="6" s="1"/>
  <c r="D7987" i="6" s="1"/>
  <c r="D7988" i="6" s="1"/>
  <c r="D7989" i="6" s="1"/>
  <c r="D7990" i="6" s="1"/>
  <c r="D7991" i="6" s="1"/>
  <c r="D7992" i="6" s="1"/>
  <c r="D7993" i="6" s="1"/>
  <c r="D7994" i="6" s="1"/>
  <c r="D7995" i="6" s="1"/>
  <c r="D7996" i="6" s="1"/>
  <c r="D7997" i="6" s="1"/>
  <c r="D7998" i="6" s="1"/>
  <c r="D7999" i="6" s="1"/>
  <c r="D8000" i="6" s="1"/>
  <c r="D8001" i="6" s="1"/>
  <c r="D8002" i="6" s="1"/>
  <c r="D8003" i="6" s="1"/>
  <c r="D8004" i="6" s="1"/>
  <c r="D8005" i="6" s="1"/>
  <c r="D8006" i="6" s="1"/>
  <c r="D8007" i="6" s="1"/>
  <c r="D8008" i="6" s="1"/>
  <c r="D8009" i="6" s="1"/>
  <c r="D8010" i="6" s="1"/>
  <c r="D8011" i="6" s="1"/>
  <c r="D8012" i="6" s="1"/>
  <c r="D8013" i="6" s="1"/>
  <c r="D8014" i="6" s="1"/>
  <c r="D8015" i="6" s="1"/>
  <c r="D8016" i="6" s="1"/>
  <c r="D8017" i="6" s="1"/>
  <c r="D8018" i="6" s="1"/>
  <c r="D8019" i="6" s="1"/>
  <c r="D8020" i="6" s="1"/>
  <c r="D8021" i="6" s="1"/>
  <c r="D8022" i="6" s="1"/>
  <c r="D8023" i="6" s="1"/>
  <c r="D8024" i="6" s="1"/>
  <c r="D8025" i="6" s="1"/>
  <c r="D8026" i="6" s="1"/>
  <c r="D8027" i="6" s="1"/>
  <c r="D8028" i="6" s="1"/>
  <c r="D8029" i="6" s="1"/>
  <c r="D8030" i="6" s="1"/>
  <c r="D8031" i="6" s="1"/>
  <c r="D8032" i="6" s="1"/>
  <c r="D8033" i="6" s="1"/>
  <c r="D8034" i="6" s="1"/>
  <c r="D8035" i="6" s="1"/>
  <c r="D8036" i="6" s="1"/>
  <c r="D8037" i="6" s="1"/>
  <c r="D8038" i="6" s="1"/>
  <c r="D8039" i="6" s="1"/>
  <c r="D8040" i="6" s="1"/>
  <c r="D8041" i="6" s="1"/>
  <c r="D8042" i="6" s="1"/>
  <c r="D8043" i="6" s="1"/>
  <c r="D8044" i="6" s="1"/>
  <c r="D8045" i="6" s="1"/>
  <c r="D8046" i="6" s="1"/>
  <c r="D8047" i="6" s="1"/>
  <c r="D8048" i="6" s="1"/>
  <c r="D8049" i="6" s="1"/>
  <c r="D8050" i="6" s="1"/>
  <c r="D8051" i="6" s="1"/>
  <c r="D8052" i="6" s="1"/>
  <c r="D8053" i="6" s="1"/>
  <c r="D8054" i="6" s="1"/>
  <c r="D8055" i="6" s="1"/>
  <c r="D8056" i="6" s="1"/>
  <c r="D8057" i="6" s="1"/>
  <c r="D8058" i="6" s="1"/>
  <c r="D8059" i="6" s="1"/>
  <c r="D8060" i="6" s="1"/>
  <c r="D8061" i="6" s="1"/>
  <c r="D8062" i="6" s="1"/>
  <c r="D8063" i="6" s="1"/>
  <c r="D8064" i="6" s="1"/>
  <c r="D8065" i="6" s="1"/>
  <c r="D8066" i="6" s="1"/>
  <c r="D8067" i="6" s="1"/>
  <c r="D8068" i="6" s="1"/>
  <c r="D8069" i="6" s="1"/>
  <c r="D8070" i="6" s="1"/>
  <c r="D8071" i="6" s="1"/>
  <c r="D8072" i="6" s="1"/>
  <c r="D8073" i="6" s="1"/>
  <c r="D8074" i="6" s="1"/>
  <c r="D8075" i="6" s="1"/>
  <c r="D8076" i="6" s="1"/>
  <c r="D8077" i="6" s="1"/>
  <c r="D8078" i="6" s="1"/>
  <c r="D8079" i="6" s="1"/>
  <c r="D8080" i="6" s="1"/>
  <c r="D8081" i="6" s="1"/>
  <c r="D8082" i="6" s="1"/>
  <c r="D8083" i="6" s="1"/>
  <c r="D8084" i="6" s="1"/>
  <c r="D8085" i="6" s="1"/>
  <c r="D8086" i="6" s="1"/>
  <c r="D8087" i="6" s="1"/>
  <c r="D8088" i="6" s="1"/>
  <c r="D8089" i="6" s="1"/>
  <c r="D8090" i="6" s="1"/>
  <c r="D8091" i="6" s="1"/>
  <c r="D8092" i="6" s="1"/>
  <c r="D8093" i="6" s="1"/>
  <c r="D8094" i="6" s="1"/>
  <c r="D8095" i="6" s="1"/>
  <c r="D8096" i="6" s="1"/>
  <c r="D8097" i="6" s="1"/>
  <c r="D8098" i="6" s="1"/>
  <c r="D8099" i="6" s="1"/>
  <c r="D8100" i="6" s="1"/>
  <c r="D8101" i="6" s="1"/>
  <c r="D8102" i="6" s="1"/>
  <c r="D8103" i="6" s="1"/>
  <c r="D8104" i="6" s="1"/>
  <c r="D8105" i="6" s="1"/>
  <c r="D8106" i="6" s="1"/>
  <c r="D8107" i="6" s="1"/>
  <c r="D8108" i="6" s="1"/>
  <c r="D8109" i="6" s="1"/>
  <c r="D8110" i="6" s="1"/>
  <c r="D8111" i="6" s="1"/>
  <c r="D8112" i="6" s="1"/>
  <c r="D8113" i="6" s="1"/>
  <c r="D8114" i="6" s="1"/>
  <c r="D8115" i="6" s="1"/>
  <c r="D8116" i="6" s="1"/>
  <c r="D8117" i="6" s="1"/>
  <c r="D8118" i="6" s="1"/>
  <c r="D8119" i="6" s="1"/>
  <c r="D8120" i="6" s="1"/>
  <c r="D8121" i="6" s="1"/>
  <c r="D8122" i="6" s="1"/>
  <c r="D8123" i="6" s="1"/>
  <c r="D8124" i="6" s="1"/>
  <c r="D8125" i="6" s="1"/>
  <c r="D8126" i="6" s="1"/>
  <c r="D8127" i="6" s="1"/>
  <c r="D8128" i="6" s="1"/>
  <c r="D8129" i="6" s="1"/>
  <c r="D8130" i="6" s="1"/>
  <c r="D8131" i="6" s="1"/>
  <c r="D8132" i="6" s="1"/>
  <c r="D8133" i="6" s="1"/>
  <c r="D8134" i="6" s="1"/>
  <c r="D8135" i="6" s="1"/>
  <c r="D8136" i="6" s="1"/>
  <c r="D8137" i="6" s="1"/>
  <c r="D8138" i="6" s="1"/>
  <c r="D8139" i="6" s="1"/>
  <c r="D8140" i="6" s="1"/>
  <c r="D8141" i="6" s="1"/>
  <c r="D8142" i="6" s="1"/>
  <c r="D8143" i="6" s="1"/>
  <c r="D8144" i="6" s="1"/>
  <c r="D8145" i="6" s="1"/>
  <c r="D8146" i="6" s="1"/>
  <c r="D8147" i="6" s="1"/>
  <c r="D8148" i="6" s="1"/>
  <c r="D8149" i="6" s="1"/>
  <c r="D8150" i="6" s="1"/>
  <c r="D8151" i="6" s="1"/>
  <c r="D8152" i="6" s="1"/>
  <c r="D8153" i="6" s="1"/>
  <c r="D8154" i="6" s="1"/>
  <c r="D8155" i="6" s="1"/>
  <c r="D8156" i="6" s="1"/>
  <c r="D8157" i="6" s="1"/>
  <c r="D8158" i="6" s="1"/>
  <c r="D8159" i="6" s="1"/>
  <c r="D8160" i="6" s="1"/>
  <c r="D8161" i="6" s="1"/>
  <c r="D8162" i="6" s="1"/>
  <c r="D8163" i="6" s="1"/>
  <c r="D8164" i="6" s="1"/>
  <c r="D8165" i="6" s="1"/>
  <c r="D8166" i="6" s="1"/>
  <c r="D8167" i="6" s="1"/>
  <c r="D8168" i="6" s="1"/>
  <c r="D8169" i="6" s="1"/>
  <c r="D8170" i="6" s="1"/>
  <c r="D8171" i="6" s="1"/>
  <c r="D8172" i="6" s="1"/>
  <c r="D8173" i="6" s="1"/>
  <c r="D8174" i="6" s="1"/>
  <c r="D8175" i="6" s="1"/>
  <c r="D8176" i="6" s="1"/>
  <c r="D8177" i="6" s="1"/>
  <c r="D8178" i="6" s="1"/>
  <c r="D8179" i="6" s="1"/>
  <c r="D8180" i="6" s="1"/>
  <c r="D8181" i="6" s="1"/>
  <c r="D8182" i="6" s="1"/>
  <c r="D8183" i="6" s="1"/>
  <c r="D8184" i="6" s="1"/>
  <c r="D8185" i="6" s="1"/>
  <c r="D8186" i="6" s="1"/>
  <c r="D8187" i="6" s="1"/>
  <c r="D8188" i="6" s="1"/>
  <c r="D8189" i="6" s="1"/>
  <c r="D8190" i="6" s="1"/>
  <c r="D8191" i="6" s="1"/>
  <c r="D8192" i="6" s="1"/>
  <c r="D8193" i="6" s="1"/>
  <c r="D8194" i="6" s="1"/>
  <c r="D8195" i="6" s="1"/>
  <c r="D8196" i="6" s="1"/>
  <c r="D8197" i="6" s="1"/>
  <c r="D8198" i="6" s="1"/>
  <c r="D8199" i="6" s="1"/>
  <c r="D8200" i="6" s="1"/>
  <c r="D8201" i="6" s="1"/>
  <c r="D8202" i="6" s="1"/>
  <c r="D8203" i="6" s="1"/>
  <c r="D8204" i="6" s="1"/>
  <c r="D8205" i="6" s="1"/>
  <c r="D8206" i="6" s="1"/>
  <c r="D8207" i="6" s="1"/>
  <c r="D8208" i="6" s="1"/>
  <c r="D8209" i="6" s="1"/>
  <c r="D8210" i="6" s="1"/>
  <c r="D8211" i="6" s="1"/>
  <c r="D8212" i="6" s="1"/>
  <c r="D8213" i="6" s="1"/>
  <c r="D8214" i="6" s="1"/>
  <c r="D8215" i="6" s="1"/>
  <c r="D8216" i="6" s="1"/>
  <c r="D8217" i="6" s="1"/>
  <c r="D8218" i="6" s="1"/>
  <c r="D8219" i="6" s="1"/>
  <c r="D8220" i="6" s="1"/>
  <c r="D8221" i="6" s="1"/>
  <c r="D8222" i="6" s="1"/>
  <c r="D8223" i="6" s="1"/>
  <c r="D8224" i="6" s="1"/>
  <c r="D8225" i="6" s="1"/>
  <c r="D8226" i="6" s="1"/>
  <c r="D8227" i="6" s="1"/>
  <c r="D8228" i="6" s="1"/>
  <c r="D8229" i="6" s="1"/>
  <c r="D8230" i="6" s="1"/>
  <c r="D8231" i="6" s="1"/>
  <c r="D8232" i="6" s="1"/>
  <c r="D8233" i="6" s="1"/>
  <c r="D8234" i="6" s="1"/>
  <c r="D8235" i="6" s="1"/>
  <c r="D8236" i="6" s="1"/>
  <c r="D8237" i="6" s="1"/>
  <c r="D8238" i="6" s="1"/>
  <c r="D8239" i="6" s="1"/>
  <c r="D8240" i="6" s="1"/>
  <c r="D8241" i="6" s="1"/>
  <c r="D8242" i="6" s="1"/>
  <c r="D8243" i="6" s="1"/>
  <c r="D8244" i="6" s="1"/>
  <c r="D8245" i="6" s="1"/>
  <c r="D8246" i="6" s="1"/>
  <c r="D8247" i="6" s="1"/>
  <c r="D8248" i="6" s="1"/>
  <c r="D8249" i="6" s="1"/>
  <c r="D8250" i="6" s="1"/>
  <c r="D8251" i="6" s="1"/>
  <c r="D8252" i="6" s="1"/>
  <c r="D8253" i="6" s="1"/>
  <c r="D8254" i="6" s="1"/>
  <c r="D8255" i="6" s="1"/>
  <c r="D8256" i="6" s="1"/>
  <c r="D8257" i="6" s="1"/>
  <c r="D8258" i="6" s="1"/>
  <c r="D8259" i="6" s="1"/>
  <c r="D8260" i="6" s="1"/>
  <c r="D8261" i="6" s="1"/>
  <c r="D8262" i="6" s="1"/>
  <c r="D8263" i="6" s="1"/>
  <c r="D8264" i="6" s="1"/>
  <c r="D8265" i="6" s="1"/>
  <c r="D8266" i="6" s="1"/>
  <c r="D8267" i="6" s="1"/>
  <c r="D8268" i="6" s="1"/>
  <c r="D8269" i="6" s="1"/>
  <c r="D8270" i="6" s="1"/>
  <c r="D8271" i="6" s="1"/>
  <c r="D8272" i="6" s="1"/>
  <c r="D8273" i="6" s="1"/>
  <c r="D8274" i="6" s="1"/>
  <c r="D8275" i="6" s="1"/>
  <c r="D8276" i="6" s="1"/>
  <c r="D8277" i="6" s="1"/>
  <c r="D8278" i="6" s="1"/>
  <c r="D8279" i="6" s="1"/>
  <c r="D8280" i="6" s="1"/>
  <c r="D8281" i="6" s="1"/>
  <c r="D8282" i="6" s="1"/>
  <c r="D8283" i="6" s="1"/>
  <c r="D8284" i="6" s="1"/>
  <c r="D8285" i="6" s="1"/>
  <c r="D8286" i="6" s="1"/>
  <c r="D8287" i="6" s="1"/>
  <c r="D8288" i="6" s="1"/>
  <c r="D8289" i="6" s="1"/>
  <c r="D8290" i="6" s="1"/>
  <c r="D8291" i="6" s="1"/>
  <c r="D8292" i="6" s="1"/>
  <c r="D8293" i="6" s="1"/>
  <c r="D8294" i="6" s="1"/>
  <c r="D8295" i="6" s="1"/>
  <c r="D8296" i="6" s="1"/>
  <c r="D8297" i="6" s="1"/>
  <c r="D8298" i="6" s="1"/>
  <c r="D8299" i="6" s="1"/>
  <c r="D8300" i="6" s="1"/>
  <c r="D8301" i="6" s="1"/>
  <c r="D8302" i="6" s="1"/>
  <c r="D8303" i="6" s="1"/>
  <c r="D8304" i="6" s="1"/>
  <c r="D8305" i="6" s="1"/>
  <c r="D8306" i="6" s="1"/>
  <c r="D8307" i="6" s="1"/>
  <c r="D8308" i="6" s="1"/>
  <c r="D8309" i="6" s="1"/>
  <c r="D8310" i="6" s="1"/>
  <c r="D8311" i="6" s="1"/>
  <c r="D8312" i="6" s="1"/>
  <c r="D8313" i="6" s="1"/>
  <c r="D8314" i="6" s="1"/>
  <c r="D8315" i="6" s="1"/>
  <c r="D8316" i="6" s="1"/>
  <c r="D8317" i="6" s="1"/>
  <c r="D8318" i="6" s="1"/>
  <c r="D8319" i="6" s="1"/>
  <c r="D8320" i="6" s="1"/>
  <c r="D8321" i="6" s="1"/>
  <c r="D8322" i="6" s="1"/>
  <c r="D8323" i="6" s="1"/>
  <c r="D8324" i="6" s="1"/>
  <c r="D8325" i="6" s="1"/>
  <c r="D8326" i="6" s="1"/>
  <c r="D8327" i="6" s="1"/>
  <c r="D8328" i="6" s="1"/>
  <c r="D8329" i="6" s="1"/>
  <c r="D8330" i="6" s="1"/>
  <c r="D8331" i="6" s="1"/>
  <c r="D8332" i="6" s="1"/>
  <c r="D8333" i="6" s="1"/>
  <c r="D8334" i="6" s="1"/>
  <c r="D8335" i="6" s="1"/>
  <c r="D8336" i="6" s="1"/>
  <c r="D8337" i="6" s="1"/>
  <c r="D8338" i="6" s="1"/>
  <c r="D8339" i="6" s="1"/>
  <c r="D8340" i="6" s="1"/>
  <c r="D8341" i="6" s="1"/>
  <c r="D8342" i="6" s="1"/>
  <c r="D8343" i="6" s="1"/>
  <c r="D8344" i="6" s="1"/>
  <c r="D8345" i="6" s="1"/>
  <c r="D8346" i="6" s="1"/>
  <c r="D8347" i="6" s="1"/>
  <c r="D8348" i="6" s="1"/>
  <c r="D8349" i="6" s="1"/>
  <c r="D8350" i="6" s="1"/>
  <c r="D8351" i="6" s="1"/>
  <c r="D8352" i="6" s="1"/>
  <c r="D8353" i="6" s="1"/>
  <c r="D8354" i="6" s="1"/>
  <c r="D8355" i="6" s="1"/>
  <c r="D8356" i="6" s="1"/>
  <c r="D8357" i="6" s="1"/>
  <c r="D8358" i="6" s="1"/>
  <c r="D8359" i="6" s="1"/>
  <c r="D8360" i="6" s="1"/>
  <c r="D8361" i="6" s="1"/>
  <c r="D8362" i="6" s="1"/>
  <c r="D8363" i="6" s="1"/>
  <c r="D8364" i="6" s="1"/>
  <c r="D8365" i="6" s="1"/>
  <c r="D8366" i="6" s="1"/>
  <c r="D8367" i="6" s="1"/>
  <c r="D8368" i="6" s="1"/>
  <c r="D8369" i="6" s="1"/>
  <c r="D8370" i="6" s="1"/>
  <c r="D8371" i="6" s="1"/>
  <c r="D8372" i="6" s="1"/>
  <c r="D8373" i="6" s="1"/>
  <c r="D8374" i="6" s="1"/>
  <c r="D8375" i="6" s="1"/>
  <c r="D8376" i="6" s="1"/>
  <c r="D8377" i="6" s="1"/>
  <c r="D8378" i="6" s="1"/>
  <c r="D8379" i="6" s="1"/>
  <c r="D8380" i="6" s="1"/>
  <c r="D8381" i="6" s="1"/>
  <c r="D8382" i="6" s="1"/>
  <c r="D8383" i="6" s="1"/>
  <c r="D8384" i="6" s="1"/>
  <c r="D8385" i="6" s="1"/>
  <c r="D8386" i="6" s="1"/>
  <c r="D8387" i="6" s="1"/>
  <c r="D8388" i="6" s="1"/>
  <c r="D8389" i="6" s="1"/>
  <c r="D8390" i="6" s="1"/>
  <c r="D8391" i="6" s="1"/>
  <c r="D8392" i="6" s="1"/>
  <c r="D8393" i="6" s="1"/>
  <c r="D8394" i="6" s="1"/>
  <c r="D8395" i="6" s="1"/>
  <c r="D8396" i="6" s="1"/>
  <c r="D8397" i="6" s="1"/>
  <c r="D8398" i="6" s="1"/>
  <c r="D8399" i="6" s="1"/>
  <c r="D8400" i="6" s="1"/>
  <c r="D8401" i="6" s="1"/>
  <c r="D8402" i="6" s="1"/>
  <c r="D8403" i="6" s="1"/>
  <c r="D8404" i="6" s="1"/>
  <c r="D8405" i="6" s="1"/>
  <c r="D8406" i="6" s="1"/>
  <c r="D8407" i="6" s="1"/>
  <c r="D8408" i="6" s="1"/>
  <c r="D8409" i="6" s="1"/>
  <c r="D8410" i="6" s="1"/>
  <c r="D8411" i="6" s="1"/>
  <c r="D8412" i="6" s="1"/>
  <c r="D8413" i="6" s="1"/>
  <c r="D8414" i="6" s="1"/>
  <c r="D8415" i="6" s="1"/>
  <c r="D8416" i="6" s="1"/>
  <c r="D8417" i="6" s="1"/>
  <c r="D8418" i="6" s="1"/>
  <c r="D8419" i="6" s="1"/>
  <c r="D8420" i="6" s="1"/>
  <c r="D8421" i="6" s="1"/>
  <c r="D8422" i="6" s="1"/>
  <c r="D8423" i="6" s="1"/>
  <c r="D8424" i="6" s="1"/>
  <c r="D8425" i="6" s="1"/>
  <c r="D8426" i="6" s="1"/>
  <c r="D8427" i="6" s="1"/>
  <c r="D8428" i="6" s="1"/>
  <c r="D8429" i="6" s="1"/>
  <c r="D8430" i="6" s="1"/>
  <c r="D8431" i="6" s="1"/>
  <c r="D8432" i="6" s="1"/>
  <c r="D8433" i="6" s="1"/>
  <c r="D8434" i="6" s="1"/>
  <c r="D8435" i="6" s="1"/>
  <c r="D8436" i="6" s="1"/>
  <c r="D8437" i="6" s="1"/>
  <c r="D8438" i="6" s="1"/>
  <c r="D8439" i="6" s="1"/>
  <c r="D8440" i="6" s="1"/>
  <c r="D8441" i="6" s="1"/>
  <c r="D8442" i="6" s="1"/>
  <c r="D8443" i="6" s="1"/>
  <c r="D8444" i="6" s="1"/>
  <c r="D8445" i="6" s="1"/>
  <c r="D8446" i="6" s="1"/>
  <c r="D8447" i="6" s="1"/>
  <c r="D8448" i="6" s="1"/>
  <c r="D8449" i="6" s="1"/>
  <c r="D8450" i="6" s="1"/>
  <c r="D8451" i="6" s="1"/>
  <c r="D8452" i="6" s="1"/>
  <c r="D8453" i="6" s="1"/>
  <c r="D8454" i="6" s="1"/>
  <c r="D8455" i="6" s="1"/>
  <c r="D8456" i="6" s="1"/>
  <c r="D8457" i="6" s="1"/>
  <c r="D8458" i="6" s="1"/>
  <c r="D8459" i="6" s="1"/>
  <c r="D8460" i="6" s="1"/>
  <c r="D8461" i="6" s="1"/>
  <c r="D8462" i="6" s="1"/>
  <c r="D8463" i="6" s="1"/>
  <c r="D8464" i="6" s="1"/>
  <c r="D8465" i="6" s="1"/>
  <c r="D8466" i="6" s="1"/>
  <c r="D8467" i="6" s="1"/>
  <c r="D8468" i="6" s="1"/>
  <c r="D8469" i="6" s="1"/>
  <c r="D8470" i="6" s="1"/>
  <c r="D8471" i="6" s="1"/>
  <c r="D8472" i="6" s="1"/>
  <c r="D8473" i="6" s="1"/>
  <c r="D8474" i="6" s="1"/>
  <c r="D8475" i="6" s="1"/>
  <c r="D8476" i="6" s="1"/>
  <c r="D8477" i="6" s="1"/>
  <c r="D8478" i="6" s="1"/>
  <c r="D8479" i="6" s="1"/>
  <c r="D8480" i="6" s="1"/>
  <c r="D8481" i="6" s="1"/>
  <c r="D8482" i="6" s="1"/>
  <c r="D8483" i="6" s="1"/>
  <c r="D8484" i="6" s="1"/>
  <c r="D8485" i="6" s="1"/>
  <c r="D8486" i="6" s="1"/>
  <c r="D8487" i="6" s="1"/>
  <c r="D8488" i="6" s="1"/>
  <c r="D8489" i="6" s="1"/>
  <c r="D8490" i="6" s="1"/>
  <c r="D8491" i="6" s="1"/>
  <c r="D8492" i="6" s="1"/>
  <c r="D8493" i="6" s="1"/>
  <c r="D8494" i="6" s="1"/>
  <c r="D8495" i="6" s="1"/>
  <c r="D8496" i="6" s="1"/>
  <c r="D8497" i="6" s="1"/>
  <c r="D8498" i="6" s="1"/>
  <c r="D8499" i="6" s="1"/>
  <c r="D8500" i="6" s="1"/>
  <c r="D8501" i="6" s="1"/>
  <c r="D8502" i="6" s="1"/>
  <c r="D8503" i="6" s="1"/>
  <c r="D8504" i="6" s="1"/>
  <c r="D8505" i="6" s="1"/>
  <c r="D8506" i="6" s="1"/>
  <c r="D8507" i="6" s="1"/>
  <c r="D8508" i="6" s="1"/>
  <c r="D8509" i="6" s="1"/>
  <c r="D8510" i="6" s="1"/>
  <c r="D8511" i="6" s="1"/>
  <c r="D8512" i="6" s="1"/>
  <c r="D8513" i="6" s="1"/>
  <c r="D8514" i="6" s="1"/>
  <c r="D8515" i="6" s="1"/>
  <c r="D8516" i="6" s="1"/>
  <c r="D8517" i="6" s="1"/>
  <c r="D8518" i="6" s="1"/>
  <c r="D8519" i="6" s="1"/>
  <c r="D8520" i="6" s="1"/>
  <c r="D8521" i="6" s="1"/>
  <c r="D8522" i="6" s="1"/>
  <c r="D8523" i="6" s="1"/>
  <c r="D8524" i="6" s="1"/>
  <c r="D8525" i="6" s="1"/>
  <c r="D8526" i="6" s="1"/>
  <c r="D8527" i="6" s="1"/>
  <c r="D8528" i="6" s="1"/>
  <c r="D8529" i="6" s="1"/>
  <c r="D8530" i="6" s="1"/>
  <c r="D8531" i="6" s="1"/>
  <c r="D8532" i="6" s="1"/>
  <c r="D8533" i="6" s="1"/>
  <c r="D8534" i="6" s="1"/>
  <c r="D8535" i="6" s="1"/>
  <c r="D8536" i="6" s="1"/>
  <c r="D8537" i="6" s="1"/>
  <c r="D8538" i="6" s="1"/>
  <c r="D8539" i="6" s="1"/>
  <c r="D8540" i="6" s="1"/>
  <c r="D8541" i="6" s="1"/>
  <c r="D8542" i="6" s="1"/>
  <c r="D8543" i="6" s="1"/>
  <c r="D8544" i="6" s="1"/>
  <c r="D8545" i="6" s="1"/>
  <c r="D8546" i="6" s="1"/>
  <c r="D8547" i="6" s="1"/>
  <c r="D8548" i="6" s="1"/>
  <c r="D8549" i="6" s="1"/>
  <c r="D8550" i="6" s="1"/>
  <c r="D8551" i="6" s="1"/>
  <c r="D8552" i="6" s="1"/>
  <c r="D8553" i="6" s="1"/>
  <c r="D8554" i="6" s="1"/>
  <c r="D8555" i="6" s="1"/>
  <c r="D8556" i="6" s="1"/>
  <c r="D8557" i="6" s="1"/>
  <c r="D8558" i="6" s="1"/>
  <c r="D8559" i="6" s="1"/>
  <c r="D8560" i="6" s="1"/>
  <c r="D8561" i="6" s="1"/>
  <c r="D8562" i="6" s="1"/>
  <c r="D8563" i="6" s="1"/>
  <c r="D8564" i="6" s="1"/>
  <c r="D8565" i="6" s="1"/>
  <c r="D8566" i="6" s="1"/>
  <c r="D8567" i="6" s="1"/>
  <c r="D8568" i="6" s="1"/>
  <c r="D8569" i="6" s="1"/>
  <c r="D8570" i="6" s="1"/>
  <c r="D8571" i="6" s="1"/>
  <c r="D8572" i="6" s="1"/>
  <c r="D8573" i="6" s="1"/>
  <c r="D8574" i="6" s="1"/>
  <c r="D8575" i="6" s="1"/>
  <c r="D8576" i="6" s="1"/>
  <c r="D8577" i="6" s="1"/>
  <c r="D8578" i="6" s="1"/>
  <c r="D8579" i="6" s="1"/>
  <c r="D8580" i="6" s="1"/>
  <c r="D8581" i="6" s="1"/>
  <c r="D8582" i="6" s="1"/>
  <c r="D8583" i="6" s="1"/>
  <c r="D8584" i="6" s="1"/>
  <c r="D8585" i="6" s="1"/>
  <c r="D8586" i="6" s="1"/>
  <c r="D8587" i="6" s="1"/>
  <c r="D8588" i="6" s="1"/>
  <c r="D8589" i="6" s="1"/>
  <c r="D8590" i="6" s="1"/>
  <c r="D8591" i="6" s="1"/>
  <c r="D8592" i="6" s="1"/>
  <c r="D8593" i="6" s="1"/>
  <c r="D8594" i="6" s="1"/>
  <c r="D8595" i="6" s="1"/>
  <c r="D8596" i="6" s="1"/>
  <c r="D8597" i="6" s="1"/>
  <c r="D8598" i="6" s="1"/>
  <c r="D8599" i="6" s="1"/>
  <c r="D8600" i="6" s="1"/>
  <c r="D8601" i="6" s="1"/>
  <c r="D8602" i="6" s="1"/>
  <c r="D8603" i="6" s="1"/>
  <c r="D8604" i="6" s="1"/>
  <c r="D8605" i="6" s="1"/>
  <c r="D8606" i="6" s="1"/>
  <c r="D8607" i="6" s="1"/>
  <c r="D8608" i="6" s="1"/>
  <c r="D8609" i="6" s="1"/>
  <c r="D8610" i="6" s="1"/>
  <c r="D8611" i="6" s="1"/>
  <c r="D8612" i="6" s="1"/>
  <c r="D8613" i="6" s="1"/>
  <c r="D8614" i="6" s="1"/>
  <c r="D8615" i="6" s="1"/>
  <c r="D8616" i="6" s="1"/>
  <c r="D8617" i="6" s="1"/>
  <c r="D8618" i="6" s="1"/>
  <c r="D8619" i="6" s="1"/>
  <c r="D8620" i="6" s="1"/>
  <c r="D8621" i="6" s="1"/>
  <c r="D8622" i="6" s="1"/>
  <c r="D8623" i="6" s="1"/>
  <c r="D8624" i="6" s="1"/>
  <c r="D8625" i="6" s="1"/>
  <c r="D8626" i="6" s="1"/>
  <c r="D8627" i="6" s="1"/>
  <c r="D8628" i="6" s="1"/>
  <c r="D8629" i="6" s="1"/>
  <c r="D8630" i="6" s="1"/>
  <c r="D8631" i="6" s="1"/>
  <c r="D8632" i="6" s="1"/>
  <c r="D8633" i="6" s="1"/>
  <c r="D8634" i="6" s="1"/>
  <c r="D8635" i="6" s="1"/>
  <c r="D8636" i="6" s="1"/>
  <c r="D8637" i="6" s="1"/>
  <c r="D8638" i="6" s="1"/>
  <c r="D8639" i="6" s="1"/>
  <c r="D8640" i="6" s="1"/>
  <c r="D8641" i="6" s="1"/>
  <c r="D8642" i="6" s="1"/>
  <c r="D8643" i="6" s="1"/>
  <c r="D8644" i="6" s="1"/>
  <c r="D8645" i="6" s="1"/>
  <c r="D8646" i="6" s="1"/>
  <c r="D8647" i="6" s="1"/>
  <c r="D8648" i="6" s="1"/>
  <c r="D8649" i="6" s="1"/>
  <c r="D8650" i="6" s="1"/>
  <c r="D8651" i="6" s="1"/>
  <c r="D8652" i="6" s="1"/>
  <c r="D8653" i="6" s="1"/>
  <c r="D8654" i="6" s="1"/>
  <c r="D8655" i="6" s="1"/>
  <c r="D8656" i="6" s="1"/>
  <c r="D8657" i="6" s="1"/>
  <c r="D8658" i="6" s="1"/>
  <c r="D8659" i="6" s="1"/>
  <c r="D8660" i="6" s="1"/>
  <c r="D8661" i="6" s="1"/>
  <c r="D8662" i="6" s="1"/>
  <c r="D8663" i="6" s="1"/>
  <c r="D8664" i="6" s="1"/>
  <c r="D8665" i="6" s="1"/>
  <c r="D8666" i="6" s="1"/>
  <c r="D8667" i="6" s="1"/>
  <c r="D8668" i="6" s="1"/>
  <c r="D8669" i="6" s="1"/>
  <c r="D8670" i="6" s="1"/>
  <c r="D8671" i="6" s="1"/>
  <c r="D8672" i="6" s="1"/>
  <c r="D8673" i="6" s="1"/>
  <c r="D8674" i="6" s="1"/>
  <c r="D8675" i="6" s="1"/>
  <c r="D8676" i="6" s="1"/>
  <c r="D8677" i="6" s="1"/>
  <c r="D8678" i="6" s="1"/>
  <c r="D8679" i="6" s="1"/>
  <c r="D8680" i="6" s="1"/>
  <c r="D8681" i="6" s="1"/>
  <c r="D8682" i="6" s="1"/>
  <c r="D8683" i="6" s="1"/>
  <c r="D8684" i="6" s="1"/>
  <c r="D8685" i="6" s="1"/>
  <c r="D8686" i="6" s="1"/>
  <c r="D8687" i="6" s="1"/>
  <c r="D8688" i="6" s="1"/>
  <c r="D8689" i="6" s="1"/>
  <c r="D8690" i="6" s="1"/>
  <c r="D8691" i="6" s="1"/>
  <c r="D8692" i="6" s="1"/>
  <c r="D8693" i="6" s="1"/>
  <c r="D8694" i="6" s="1"/>
  <c r="D8695" i="6" s="1"/>
  <c r="D8696" i="6" s="1"/>
  <c r="D8697" i="6" s="1"/>
  <c r="D8698" i="6" s="1"/>
  <c r="D8699" i="6" s="1"/>
  <c r="D8700" i="6" s="1"/>
  <c r="D8701" i="6" s="1"/>
  <c r="D8702" i="6" s="1"/>
  <c r="D8703" i="6" s="1"/>
  <c r="D8704" i="6" s="1"/>
  <c r="D8705" i="6" s="1"/>
  <c r="D8706" i="6" s="1"/>
  <c r="D8707" i="6" s="1"/>
  <c r="D8708" i="6" s="1"/>
  <c r="D8709" i="6" s="1"/>
  <c r="D8710" i="6" s="1"/>
  <c r="D8711" i="6" s="1"/>
  <c r="D8712" i="6" s="1"/>
  <c r="D8713" i="6" s="1"/>
  <c r="D8714" i="6" s="1"/>
  <c r="D8715" i="6" s="1"/>
  <c r="D8716" i="6" s="1"/>
  <c r="D8717" i="6" s="1"/>
  <c r="D8718" i="6" s="1"/>
  <c r="D8719" i="6" s="1"/>
  <c r="D8720" i="6" s="1"/>
  <c r="D8721" i="6" s="1"/>
  <c r="D8722" i="6" s="1"/>
  <c r="D8723" i="6" s="1"/>
  <c r="D8724" i="6" s="1"/>
  <c r="D8725" i="6" s="1"/>
  <c r="D8726" i="6" s="1"/>
  <c r="D8727" i="6" s="1"/>
  <c r="D8728" i="6" s="1"/>
  <c r="D8729" i="6" s="1"/>
  <c r="D8730" i="6" s="1"/>
  <c r="D8731" i="6" s="1"/>
  <c r="D8732" i="6" s="1"/>
  <c r="D8733" i="6" s="1"/>
  <c r="D8734" i="6" s="1"/>
  <c r="D8735" i="6" s="1"/>
  <c r="D8736" i="6" s="1"/>
  <c r="D8737" i="6" s="1"/>
  <c r="D8738" i="6" s="1"/>
  <c r="D8739" i="6" s="1"/>
  <c r="D8740" i="6" s="1"/>
  <c r="D8741" i="6" s="1"/>
  <c r="D8742" i="6" s="1"/>
  <c r="D8743" i="6" s="1"/>
  <c r="D8744" i="6" s="1"/>
  <c r="D8745" i="6" s="1"/>
  <c r="D8746" i="6" s="1"/>
  <c r="D8747" i="6" s="1"/>
  <c r="D8748" i="6" s="1"/>
  <c r="D8749" i="6" s="1"/>
  <c r="D8750" i="6" s="1"/>
  <c r="D8751" i="6" s="1"/>
  <c r="D8752" i="6" s="1"/>
  <c r="D8753" i="6" s="1"/>
  <c r="D8754" i="6" s="1"/>
  <c r="D8755" i="6" s="1"/>
  <c r="D8756" i="6" s="1"/>
  <c r="D8757" i="6" s="1"/>
  <c r="D8758" i="6" s="1"/>
  <c r="D8759" i="6" s="1"/>
  <c r="D8760" i="6" s="1"/>
  <c r="D8761" i="6" s="1"/>
  <c r="E5" i="6" l="1"/>
  <c r="L4" i="6"/>
  <c r="I4" i="6"/>
  <c r="H4" i="6"/>
  <c r="K4" i="6"/>
  <c r="M4" i="6"/>
  <c r="F5" i="6" l="1"/>
  <c r="E6" i="6"/>
  <c r="E7" i="6" l="1"/>
  <c r="F6" i="6"/>
  <c r="I5" i="6"/>
  <c r="J5" i="6"/>
  <c r="M5" i="6"/>
  <c r="H5" i="6"/>
  <c r="L5" i="6"/>
  <c r="K5" i="6"/>
  <c r="H6" i="6" l="1"/>
  <c r="M6" i="6"/>
  <c r="L6" i="6"/>
  <c r="I6" i="6"/>
  <c r="K6" i="6"/>
  <c r="J6" i="6"/>
  <c r="F7" i="6"/>
  <c r="E8" i="6"/>
  <c r="F8" i="6" l="1"/>
  <c r="E9" i="6"/>
  <c r="I7" i="6"/>
  <c r="M7" i="6"/>
  <c r="J7" i="6"/>
  <c r="L7" i="6"/>
  <c r="K7" i="6"/>
  <c r="H7" i="6"/>
  <c r="F9" i="6" l="1"/>
  <c r="E10" i="6"/>
  <c r="J8" i="6"/>
  <c r="M8" i="6"/>
  <c r="K8" i="6"/>
  <c r="H8" i="6"/>
  <c r="I8" i="6"/>
  <c r="L8" i="6"/>
  <c r="E11" i="6" l="1"/>
  <c r="F10" i="6"/>
  <c r="I9" i="6"/>
  <c r="M9" i="6"/>
  <c r="L9" i="6"/>
  <c r="J9" i="6"/>
  <c r="K9" i="6"/>
  <c r="H9" i="6"/>
  <c r="H10" i="6" l="1"/>
  <c r="I10" i="6"/>
  <c r="L10" i="6"/>
  <c r="M10" i="6"/>
  <c r="K10" i="6"/>
  <c r="J10" i="6"/>
  <c r="F11" i="6"/>
  <c r="E12" i="6"/>
  <c r="F12" i="6" l="1"/>
  <c r="E13" i="6"/>
  <c r="M11" i="6"/>
  <c r="I11" i="6"/>
  <c r="J11" i="6"/>
  <c r="L11" i="6"/>
  <c r="H11" i="6"/>
  <c r="K11" i="6"/>
  <c r="F13" i="6" l="1"/>
  <c r="E14" i="6"/>
  <c r="J12" i="6"/>
  <c r="K12" i="6"/>
  <c r="H12" i="6"/>
  <c r="M12" i="6"/>
  <c r="L12" i="6"/>
  <c r="I12" i="6"/>
  <c r="E15" i="6" l="1"/>
  <c r="F14" i="6"/>
  <c r="I13" i="6"/>
  <c r="K13" i="6"/>
  <c r="L13" i="6"/>
  <c r="M13" i="6"/>
  <c r="H13" i="6"/>
  <c r="J13" i="6"/>
  <c r="M14" i="6" l="1"/>
  <c r="L14" i="6"/>
  <c r="I14" i="6"/>
  <c r="H14" i="6"/>
  <c r="K14" i="6"/>
  <c r="J14" i="6"/>
  <c r="F15" i="6"/>
  <c r="E16" i="6"/>
  <c r="F16" i="6" l="1"/>
  <c r="E17" i="6"/>
  <c r="J15" i="6"/>
  <c r="M15" i="6"/>
  <c r="I15" i="6"/>
  <c r="H15" i="6"/>
  <c r="L15" i="6"/>
  <c r="K15" i="6"/>
  <c r="F17" i="6" l="1"/>
  <c r="E18" i="6"/>
  <c r="J16" i="6"/>
  <c r="K16" i="6"/>
  <c r="H16" i="6"/>
  <c r="L16" i="6"/>
  <c r="M16" i="6"/>
  <c r="I16" i="6"/>
  <c r="E19" i="6" l="1"/>
  <c r="F18" i="6"/>
  <c r="I17" i="6"/>
  <c r="M17" i="6"/>
  <c r="H17" i="6"/>
  <c r="L17" i="6"/>
  <c r="J17" i="6"/>
  <c r="K17" i="6"/>
  <c r="M18" i="6" l="1"/>
  <c r="L18" i="6"/>
  <c r="H18" i="6"/>
  <c r="I18" i="6"/>
  <c r="J18" i="6"/>
  <c r="K18" i="6"/>
  <c r="F19" i="6"/>
  <c r="E20" i="6"/>
  <c r="F20" i="6" l="1"/>
  <c r="E21" i="6"/>
  <c r="M19" i="6"/>
  <c r="I19" i="6"/>
  <c r="J19" i="6"/>
  <c r="L19" i="6"/>
  <c r="H19" i="6"/>
  <c r="K19" i="6"/>
  <c r="F21" i="6" l="1"/>
  <c r="E22" i="6"/>
  <c r="J20" i="6"/>
  <c r="M20" i="6"/>
  <c r="H20" i="6"/>
  <c r="L20" i="6"/>
  <c r="K20" i="6"/>
  <c r="I20" i="6"/>
  <c r="F22" i="6" l="1"/>
  <c r="E23" i="6"/>
  <c r="I21" i="6"/>
  <c r="K21" i="6"/>
  <c r="J21" i="6"/>
  <c r="H21" i="6"/>
  <c r="M21" i="6"/>
  <c r="L21" i="6"/>
  <c r="F23" i="6" l="1"/>
  <c r="E24" i="6"/>
  <c r="L22" i="6"/>
  <c r="M22" i="6"/>
  <c r="H22" i="6"/>
  <c r="I22" i="6"/>
  <c r="K22" i="6"/>
  <c r="J22" i="6"/>
  <c r="F24" i="6" l="1"/>
  <c r="E25" i="6"/>
  <c r="M23" i="6"/>
  <c r="I23" i="6"/>
  <c r="J23" i="6"/>
  <c r="H23" i="6"/>
  <c r="L23" i="6"/>
  <c r="K23" i="6"/>
  <c r="F25" i="6" l="1"/>
  <c r="E26" i="6"/>
  <c r="J24" i="6"/>
  <c r="K24" i="6"/>
  <c r="M24" i="6"/>
  <c r="H24" i="6"/>
  <c r="L24" i="6"/>
  <c r="I24" i="6"/>
  <c r="F26" i="6" l="1"/>
  <c r="E27" i="6"/>
  <c r="I25" i="6"/>
  <c r="H25" i="6"/>
  <c r="M25" i="6"/>
  <c r="K25" i="6"/>
  <c r="L25" i="6"/>
  <c r="J25" i="6"/>
  <c r="F27" i="6" l="1"/>
  <c r="E28" i="6"/>
  <c r="L26" i="6"/>
  <c r="M26" i="6"/>
  <c r="H26" i="6"/>
  <c r="I26" i="6"/>
  <c r="K26" i="6"/>
  <c r="J26" i="6"/>
  <c r="F28" i="6" l="1"/>
  <c r="E29" i="6"/>
  <c r="I27" i="6"/>
  <c r="J27" i="6"/>
  <c r="M27" i="6"/>
  <c r="L27" i="6"/>
  <c r="H27" i="6"/>
  <c r="K27" i="6"/>
  <c r="F29" i="6" l="1"/>
  <c r="E30" i="6"/>
  <c r="J28" i="6"/>
  <c r="H28" i="6"/>
  <c r="M28" i="6"/>
  <c r="K28" i="6"/>
  <c r="L28" i="6"/>
  <c r="I28" i="6"/>
  <c r="E31" i="6" l="1"/>
  <c r="F30" i="6"/>
  <c r="K29" i="6"/>
  <c r="I29" i="6"/>
  <c r="J29" i="6"/>
  <c r="M29" i="6"/>
  <c r="H29" i="6"/>
  <c r="L29" i="6"/>
  <c r="H30" i="6" l="1"/>
  <c r="M30" i="6"/>
  <c r="I30" i="6"/>
  <c r="L30" i="6"/>
  <c r="K30" i="6"/>
  <c r="J30" i="6"/>
  <c r="F31" i="6"/>
  <c r="E32" i="6"/>
  <c r="F32" i="6" l="1"/>
  <c r="E33" i="6"/>
  <c r="I31" i="6"/>
  <c r="J31" i="6"/>
  <c r="M31" i="6"/>
  <c r="H31" i="6"/>
  <c r="L31" i="6"/>
  <c r="K31" i="6"/>
  <c r="F33" i="6" l="1"/>
  <c r="E34" i="6"/>
  <c r="J32" i="6"/>
  <c r="H32" i="6"/>
  <c r="L32" i="6"/>
  <c r="K32" i="6"/>
  <c r="M32" i="6"/>
  <c r="I32" i="6"/>
  <c r="E35" i="6" l="1"/>
  <c r="F34" i="6"/>
  <c r="H33" i="6"/>
  <c r="I33" i="6"/>
  <c r="K33" i="6"/>
  <c r="M33" i="6"/>
  <c r="J33" i="6"/>
  <c r="L33" i="6"/>
  <c r="M34" i="6" l="1"/>
  <c r="H34" i="6"/>
  <c r="I34" i="6"/>
  <c r="L34" i="6"/>
  <c r="J34" i="6"/>
  <c r="K34" i="6"/>
  <c r="F35" i="6"/>
  <c r="E36" i="6"/>
  <c r="M35" i="6" l="1"/>
  <c r="I35" i="6"/>
  <c r="J35" i="6"/>
  <c r="L35" i="6"/>
  <c r="H35" i="6"/>
  <c r="K35" i="6"/>
  <c r="F36" i="6"/>
  <c r="E37" i="6"/>
  <c r="F37" i="6" l="1"/>
  <c r="E38" i="6"/>
  <c r="J36" i="6"/>
  <c r="M36" i="6"/>
  <c r="K36" i="6"/>
  <c r="H36" i="6"/>
  <c r="L36" i="6"/>
  <c r="I36" i="6"/>
  <c r="E39" i="6" l="1"/>
  <c r="F38" i="6"/>
  <c r="I37" i="6"/>
  <c r="J37" i="6"/>
  <c r="H37" i="6"/>
  <c r="M37" i="6"/>
  <c r="L37" i="6"/>
  <c r="K37" i="6"/>
  <c r="I38" i="6" l="1"/>
  <c r="L38" i="6"/>
  <c r="H38" i="6"/>
  <c r="M38" i="6"/>
  <c r="K38" i="6"/>
  <c r="J38" i="6"/>
  <c r="F39" i="6"/>
  <c r="E40" i="6"/>
  <c r="F40" i="6" l="1"/>
  <c r="E41" i="6"/>
  <c r="M39" i="6"/>
  <c r="I39" i="6"/>
  <c r="J39" i="6"/>
  <c r="H39" i="6"/>
  <c r="L39" i="6"/>
  <c r="K39" i="6"/>
  <c r="F41" i="6" l="1"/>
  <c r="E42" i="6"/>
  <c r="J40" i="6"/>
  <c r="M40" i="6"/>
  <c r="H40" i="6"/>
  <c r="K40" i="6"/>
  <c r="L40" i="6"/>
  <c r="I40" i="6"/>
  <c r="F42" i="6" l="1"/>
  <c r="E43" i="6"/>
  <c r="I41" i="6"/>
  <c r="M41" i="6"/>
  <c r="K41" i="6"/>
  <c r="L41" i="6"/>
  <c r="J41" i="6"/>
  <c r="H41" i="6"/>
  <c r="F43" i="6" l="1"/>
  <c r="E44" i="6"/>
  <c r="L42" i="6"/>
  <c r="M42" i="6"/>
  <c r="H42" i="6"/>
  <c r="I42" i="6"/>
  <c r="K42" i="6"/>
  <c r="J42" i="6"/>
  <c r="F44" i="6" l="1"/>
  <c r="E45" i="6"/>
  <c r="I43" i="6"/>
  <c r="M43" i="6"/>
  <c r="J43" i="6"/>
  <c r="L43" i="6"/>
  <c r="H43" i="6"/>
  <c r="K43" i="6"/>
  <c r="F45" i="6" l="1"/>
  <c r="E46" i="6"/>
  <c r="J44" i="6"/>
  <c r="H44" i="6"/>
  <c r="M44" i="6"/>
  <c r="L44" i="6"/>
  <c r="K44" i="6"/>
  <c r="I44" i="6"/>
  <c r="E47" i="6" l="1"/>
  <c r="F46" i="6"/>
  <c r="H45" i="6"/>
  <c r="I45" i="6"/>
  <c r="L45" i="6"/>
  <c r="J45" i="6"/>
  <c r="M45" i="6"/>
  <c r="K45" i="6"/>
  <c r="M46" i="6" l="1"/>
  <c r="H46" i="6"/>
  <c r="L46" i="6"/>
  <c r="I46" i="6"/>
  <c r="K46" i="6"/>
  <c r="J46" i="6"/>
  <c r="F47" i="6"/>
  <c r="E48" i="6"/>
  <c r="F48" i="6" l="1"/>
  <c r="E49" i="6"/>
  <c r="I47" i="6"/>
  <c r="M47" i="6"/>
  <c r="J47" i="6"/>
  <c r="H47" i="6"/>
  <c r="L47" i="6"/>
  <c r="K47" i="6"/>
  <c r="F49" i="6" l="1"/>
  <c r="E50" i="6"/>
  <c r="J48" i="6"/>
  <c r="K48" i="6"/>
  <c r="H48" i="6"/>
  <c r="L48" i="6"/>
  <c r="M48" i="6"/>
  <c r="I48" i="6"/>
  <c r="E51" i="6" l="1"/>
  <c r="F50" i="6"/>
  <c r="I49" i="6"/>
  <c r="K49" i="6"/>
  <c r="H49" i="6"/>
  <c r="M49" i="6"/>
  <c r="L49" i="6"/>
  <c r="J49" i="6"/>
  <c r="M50" i="6" l="1"/>
  <c r="H50" i="6"/>
  <c r="I50" i="6"/>
  <c r="L50" i="6"/>
  <c r="J50" i="6"/>
  <c r="K50" i="6"/>
  <c r="F51" i="6"/>
  <c r="E52" i="6"/>
  <c r="F52" i="6" l="1"/>
  <c r="E53" i="6"/>
  <c r="I51" i="6"/>
  <c r="M51" i="6"/>
  <c r="J51" i="6"/>
  <c r="L51" i="6"/>
  <c r="H51" i="6"/>
  <c r="K51" i="6"/>
  <c r="F53" i="6" l="1"/>
  <c r="E54" i="6"/>
  <c r="J52" i="6"/>
  <c r="M52" i="6"/>
  <c r="K52" i="6"/>
  <c r="H52" i="6"/>
  <c r="L52" i="6"/>
  <c r="I52" i="6"/>
  <c r="F54" i="6" l="1"/>
  <c r="E55" i="6"/>
  <c r="I53" i="6"/>
  <c r="L53" i="6"/>
  <c r="J53" i="6"/>
  <c r="K53" i="6"/>
  <c r="M53" i="6"/>
  <c r="H53" i="6"/>
  <c r="F55" i="6" l="1"/>
  <c r="E56" i="6"/>
  <c r="M54" i="6"/>
  <c r="L54" i="6"/>
  <c r="I54" i="6"/>
  <c r="H54" i="6"/>
  <c r="K54" i="6"/>
  <c r="J54" i="6"/>
  <c r="F56" i="6" l="1"/>
  <c r="E57" i="6"/>
  <c r="M55" i="6"/>
  <c r="J55" i="6"/>
  <c r="I55" i="6"/>
  <c r="L55" i="6"/>
  <c r="H55" i="6"/>
  <c r="K55" i="6"/>
  <c r="F57" i="6" l="1"/>
  <c r="E58" i="6"/>
  <c r="J56" i="6"/>
  <c r="I56" i="6"/>
  <c r="M56" i="6"/>
  <c r="H56" i="6"/>
  <c r="L56" i="6"/>
  <c r="K56" i="6"/>
  <c r="F58" i="6" l="1"/>
  <c r="E59" i="6"/>
  <c r="L57" i="6"/>
  <c r="I57" i="6"/>
  <c r="M57" i="6"/>
  <c r="H57" i="6"/>
  <c r="J57" i="6"/>
  <c r="K57" i="6"/>
  <c r="F59" i="6" l="1"/>
  <c r="E60" i="6"/>
  <c r="H58" i="6"/>
  <c r="M58" i="6"/>
  <c r="L58" i="6"/>
  <c r="I58" i="6"/>
  <c r="K58" i="6"/>
  <c r="J58" i="6"/>
  <c r="F60" i="6" l="1"/>
  <c r="E61" i="6"/>
  <c r="M59" i="6"/>
  <c r="J59" i="6"/>
  <c r="I59" i="6"/>
  <c r="L59" i="6"/>
  <c r="H59" i="6"/>
  <c r="K59" i="6"/>
  <c r="F61" i="6" l="1"/>
  <c r="E62" i="6"/>
  <c r="J60" i="6"/>
  <c r="I60" i="6"/>
  <c r="H60" i="6"/>
  <c r="M60" i="6"/>
  <c r="L60" i="6"/>
  <c r="K60" i="6"/>
  <c r="E63" i="6" l="1"/>
  <c r="F62" i="6"/>
  <c r="I61" i="6"/>
  <c r="K61" i="6"/>
  <c r="H61" i="6"/>
  <c r="M61" i="6"/>
  <c r="J61" i="6"/>
  <c r="L61" i="6"/>
  <c r="M62" i="6" l="1"/>
  <c r="H62" i="6"/>
  <c r="L62" i="6"/>
  <c r="I62" i="6"/>
  <c r="K62" i="6"/>
  <c r="J62" i="6"/>
  <c r="F63" i="6"/>
  <c r="E64" i="6"/>
  <c r="F64" i="6" l="1"/>
  <c r="E65" i="6"/>
  <c r="I63" i="6"/>
  <c r="M63" i="6"/>
  <c r="J63" i="6"/>
  <c r="L63" i="6"/>
  <c r="K63" i="6"/>
  <c r="H63" i="6"/>
  <c r="F65" i="6" l="1"/>
  <c r="E66" i="6"/>
  <c r="J64" i="6"/>
  <c r="K64" i="6"/>
  <c r="H64" i="6"/>
  <c r="I64" i="6"/>
  <c r="L64" i="6"/>
  <c r="M64" i="6"/>
  <c r="E67" i="6" l="1"/>
  <c r="F66" i="6"/>
  <c r="I65" i="6"/>
  <c r="M65" i="6"/>
  <c r="K65" i="6"/>
  <c r="L65" i="6"/>
  <c r="H65" i="6"/>
  <c r="J65" i="6"/>
  <c r="L66" i="6" l="1"/>
  <c r="I66" i="6"/>
  <c r="M66" i="6"/>
  <c r="H66" i="6"/>
  <c r="J66" i="6"/>
  <c r="K66" i="6"/>
  <c r="F67" i="6"/>
  <c r="E68" i="6"/>
  <c r="F68" i="6" l="1"/>
  <c r="E69" i="6"/>
  <c r="M67" i="6"/>
  <c r="J67" i="6"/>
  <c r="I67" i="6"/>
  <c r="L67" i="6"/>
  <c r="K67" i="6"/>
  <c r="H67" i="6"/>
  <c r="F69" i="6" l="1"/>
  <c r="E70" i="6"/>
  <c r="J68" i="6"/>
  <c r="M68" i="6"/>
  <c r="H68" i="6"/>
  <c r="I68" i="6"/>
  <c r="L68" i="6"/>
  <c r="K68" i="6"/>
  <c r="E71" i="6" l="1"/>
  <c r="F70" i="6"/>
  <c r="K69" i="6"/>
  <c r="H69" i="6"/>
  <c r="I69" i="6"/>
  <c r="J69" i="6"/>
  <c r="M69" i="6"/>
  <c r="L69" i="6"/>
  <c r="M70" i="6" l="1"/>
  <c r="L70" i="6"/>
  <c r="I70" i="6"/>
  <c r="H70" i="6"/>
  <c r="K70" i="6"/>
  <c r="J70" i="6"/>
  <c r="F71" i="6"/>
  <c r="E72" i="6"/>
  <c r="F72" i="6" l="1"/>
  <c r="E73" i="6"/>
  <c r="J71" i="6"/>
  <c r="M71" i="6"/>
  <c r="I71" i="6"/>
  <c r="L71" i="6"/>
  <c r="K71" i="6"/>
  <c r="H71" i="6"/>
  <c r="F73" i="6" l="1"/>
  <c r="E74" i="6"/>
  <c r="J72" i="6"/>
  <c r="K72" i="6"/>
  <c r="M72" i="6"/>
  <c r="H72" i="6"/>
  <c r="I72" i="6"/>
  <c r="L72" i="6"/>
  <c r="F74" i="6" l="1"/>
  <c r="E75" i="6"/>
  <c r="K73" i="6"/>
  <c r="I73" i="6"/>
  <c r="M73" i="6"/>
  <c r="L73" i="6"/>
  <c r="H73" i="6"/>
  <c r="J73" i="6"/>
  <c r="F75" i="6" l="1"/>
  <c r="E76" i="6"/>
  <c r="L74" i="6"/>
  <c r="I74" i="6"/>
  <c r="H74" i="6"/>
  <c r="M74" i="6"/>
  <c r="K74" i="6"/>
  <c r="J74" i="6"/>
  <c r="F76" i="6" l="1"/>
  <c r="E77" i="6"/>
  <c r="M75" i="6"/>
  <c r="J75" i="6"/>
  <c r="I75" i="6"/>
  <c r="L75" i="6"/>
  <c r="K75" i="6"/>
  <c r="H75" i="6"/>
  <c r="F77" i="6" l="1"/>
  <c r="E78" i="6"/>
  <c r="J76" i="6"/>
  <c r="H76" i="6"/>
  <c r="I76" i="6"/>
  <c r="M76" i="6"/>
  <c r="L76" i="6"/>
  <c r="K76" i="6"/>
  <c r="F78" i="6" l="1"/>
  <c r="E79" i="6"/>
  <c r="L77" i="6"/>
  <c r="I77" i="6"/>
  <c r="K77" i="6"/>
  <c r="M77" i="6"/>
  <c r="J77" i="6"/>
  <c r="H77" i="6"/>
  <c r="F79" i="6" l="1"/>
  <c r="E80" i="6"/>
  <c r="I78" i="6"/>
  <c r="H78" i="6"/>
  <c r="M78" i="6"/>
  <c r="L78" i="6"/>
  <c r="K78" i="6"/>
  <c r="J78" i="6"/>
  <c r="F80" i="6" l="1"/>
  <c r="E81" i="6"/>
  <c r="I79" i="6"/>
  <c r="J79" i="6"/>
  <c r="M79" i="6"/>
  <c r="H79" i="6"/>
  <c r="L79" i="6"/>
  <c r="K79" i="6"/>
  <c r="F81" i="6" l="1"/>
  <c r="E82" i="6"/>
  <c r="J80" i="6"/>
  <c r="K80" i="6"/>
  <c r="H80" i="6"/>
  <c r="L80" i="6"/>
  <c r="I80" i="6"/>
  <c r="M80" i="6"/>
  <c r="F82" i="6" l="1"/>
  <c r="E83" i="6"/>
  <c r="I81" i="6"/>
  <c r="L81" i="6"/>
  <c r="K81" i="6"/>
  <c r="M81" i="6"/>
  <c r="H81" i="6"/>
  <c r="J81" i="6"/>
  <c r="F83" i="6" l="1"/>
  <c r="E84" i="6"/>
  <c r="H82" i="6"/>
  <c r="M82" i="6"/>
  <c r="L82" i="6"/>
  <c r="I82" i="6"/>
  <c r="J82" i="6"/>
  <c r="K82" i="6"/>
  <c r="F84" i="6" l="1"/>
  <c r="E85" i="6"/>
  <c r="M83" i="6"/>
  <c r="J83" i="6"/>
  <c r="I83" i="6"/>
  <c r="L83" i="6"/>
  <c r="H83" i="6"/>
  <c r="K83" i="6"/>
  <c r="F85" i="6" l="1"/>
  <c r="E86" i="6"/>
  <c r="J84" i="6"/>
  <c r="M84" i="6"/>
  <c r="H84" i="6"/>
  <c r="L84" i="6"/>
  <c r="I84" i="6"/>
  <c r="K84" i="6"/>
  <c r="E87" i="6" l="1"/>
  <c r="F86" i="6"/>
  <c r="H85" i="6"/>
  <c r="I85" i="6"/>
  <c r="J85" i="6"/>
  <c r="M85" i="6"/>
  <c r="K85" i="6"/>
  <c r="L85" i="6"/>
  <c r="M86" i="6" l="1"/>
  <c r="H86" i="6"/>
  <c r="I86" i="6"/>
  <c r="L86" i="6"/>
  <c r="K86" i="6"/>
  <c r="J86" i="6"/>
  <c r="F87" i="6"/>
  <c r="E88" i="6"/>
  <c r="F88" i="6" l="1"/>
  <c r="E89" i="6"/>
  <c r="I87" i="6"/>
  <c r="J87" i="6"/>
  <c r="M87" i="6"/>
  <c r="H87" i="6"/>
  <c r="L87" i="6"/>
  <c r="K87" i="6"/>
  <c r="F89" i="6" l="1"/>
  <c r="E90" i="6"/>
  <c r="J88" i="6"/>
  <c r="M88" i="6"/>
  <c r="K88" i="6"/>
  <c r="H88" i="6"/>
  <c r="L88" i="6"/>
  <c r="I88" i="6"/>
  <c r="F90" i="6" l="1"/>
  <c r="E91" i="6"/>
  <c r="I89" i="6"/>
  <c r="L89" i="6"/>
  <c r="M89" i="6"/>
  <c r="H89" i="6"/>
  <c r="J89" i="6"/>
  <c r="K89" i="6"/>
  <c r="F91" i="6" l="1"/>
  <c r="E92" i="6"/>
  <c r="M90" i="6"/>
  <c r="L90" i="6"/>
  <c r="I90" i="6"/>
  <c r="H90" i="6"/>
  <c r="K90" i="6"/>
  <c r="J90" i="6"/>
  <c r="F92" i="6" l="1"/>
  <c r="E93" i="6"/>
  <c r="J91" i="6"/>
  <c r="M91" i="6"/>
  <c r="I91" i="6"/>
  <c r="L91" i="6"/>
  <c r="H91" i="6"/>
  <c r="K91" i="6"/>
  <c r="F93" i="6" l="1"/>
  <c r="E94" i="6"/>
  <c r="J92" i="6"/>
  <c r="H92" i="6"/>
  <c r="K92" i="6"/>
  <c r="M92" i="6"/>
  <c r="L92" i="6"/>
  <c r="I92" i="6"/>
  <c r="F94" i="6" l="1"/>
  <c r="E95" i="6"/>
  <c r="L93" i="6"/>
  <c r="I93" i="6"/>
  <c r="J93" i="6"/>
  <c r="K93" i="6"/>
  <c r="M93" i="6"/>
  <c r="H93" i="6"/>
  <c r="F95" i="6" l="1"/>
  <c r="E96" i="6"/>
  <c r="H94" i="6"/>
  <c r="I94" i="6"/>
  <c r="L94" i="6"/>
  <c r="M94" i="6"/>
  <c r="K94" i="6"/>
  <c r="J94" i="6"/>
  <c r="F96" i="6" l="1"/>
  <c r="E97" i="6"/>
  <c r="M95" i="6"/>
  <c r="J95" i="6"/>
  <c r="I95" i="6"/>
  <c r="H95" i="6"/>
  <c r="L95" i="6"/>
  <c r="K95" i="6"/>
  <c r="F97" i="6" l="1"/>
  <c r="E98" i="6"/>
  <c r="J96" i="6"/>
  <c r="K96" i="6"/>
  <c r="H96" i="6"/>
  <c r="L96" i="6"/>
  <c r="I96" i="6"/>
  <c r="M96" i="6"/>
  <c r="F98" i="6" l="1"/>
  <c r="E99" i="6"/>
  <c r="K97" i="6"/>
  <c r="I97" i="6"/>
  <c r="M97" i="6"/>
  <c r="L97" i="6"/>
  <c r="J97" i="6"/>
  <c r="H97" i="6"/>
  <c r="F99" i="6" l="1"/>
  <c r="E100" i="6"/>
  <c r="M98" i="6"/>
  <c r="H98" i="6"/>
  <c r="I98" i="6"/>
  <c r="L98" i="6"/>
  <c r="J98" i="6"/>
  <c r="K98" i="6"/>
  <c r="F100" i="6" l="1"/>
  <c r="E101" i="6"/>
  <c r="J99" i="6"/>
  <c r="M99" i="6"/>
  <c r="I99" i="6"/>
  <c r="L99" i="6"/>
  <c r="H99" i="6"/>
  <c r="K99" i="6"/>
  <c r="F101" i="6" l="1"/>
  <c r="E102" i="6"/>
  <c r="J100" i="6"/>
  <c r="M100" i="6"/>
  <c r="H100" i="6"/>
  <c r="L100" i="6"/>
  <c r="I100" i="6"/>
  <c r="K100" i="6"/>
  <c r="F102" i="6" l="1"/>
  <c r="E103" i="6"/>
  <c r="L101" i="6"/>
  <c r="I101" i="6"/>
  <c r="J101" i="6"/>
  <c r="M101" i="6"/>
  <c r="K101" i="6"/>
  <c r="H101" i="6"/>
  <c r="F103" i="6" l="1"/>
  <c r="E104" i="6"/>
  <c r="H102" i="6"/>
  <c r="M102" i="6"/>
  <c r="I102" i="6"/>
  <c r="L102" i="6"/>
  <c r="K102" i="6"/>
  <c r="J102" i="6"/>
  <c r="F104" i="6" l="1"/>
  <c r="E105" i="6"/>
  <c r="J103" i="6"/>
  <c r="I103" i="6"/>
  <c r="M103" i="6"/>
  <c r="H103" i="6"/>
  <c r="L103" i="6"/>
  <c r="K103" i="6"/>
  <c r="F105" i="6" l="1"/>
  <c r="E106" i="6"/>
  <c r="J104" i="6"/>
  <c r="M104" i="6"/>
  <c r="H104" i="6"/>
  <c r="K104" i="6"/>
  <c r="L104" i="6"/>
  <c r="I104" i="6"/>
  <c r="F106" i="6" l="1"/>
  <c r="E107" i="6"/>
  <c r="I105" i="6"/>
  <c r="K105" i="6"/>
  <c r="H105" i="6"/>
  <c r="M105" i="6"/>
  <c r="L105" i="6"/>
  <c r="J105" i="6"/>
  <c r="F107" i="6" l="1"/>
  <c r="E108" i="6"/>
  <c r="L106" i="6"/>
  <c r="I106" i="6"/>
  <c r="H106" i="6"/>
  <c r="M106" i="6"/>
  <c r="K106" i="6"/>
  <c r="J106" i="6"/>
  <c r="F108" i="6" l="1"/>
  <c r="E109" i="6"/>
  <c r="I107" i="6"/>
  <c r="J107" i="6"/>
  <c r="M107" i="6"/>
  <c r="L107" i="6"/>
  <c r="H107" i="6"/>
  <c r="K107" i="6"/>
  <c r="F109" i="6" l="1"/>
  <c r="E110" i="6"/>
  <c r="J108" i="6"/>
  <c r="H108" i="6"/>
  <c r="M108" i="6"/>
  <c r="K108" i="6"/>
  <c r="L108" i="6"/>
  <c r="I108" i="6"/>
  <c r="E111" i="6" l="1"/>
  <c r="F110" i="6"/>
  <c r="I109" i="6"/>
  <c r="J109" i="6"/>
  <c r="M109" i="6"/>
  <c r="K109" i="6"/>
  <c r="L109" i="6"/>
  <c r="H109" i="6"/>
  <c r="H110" i="6" l="1"/>
  <c r="I110" i="6"/>
  <c r="M110" i="6"/>
  <c r="L110" i="6"/>
  <c r="K110" i="6"/>
  <c r="J110" i="6"/>
  <c r="F111" i="6"/>
  <c r="E112" i="6"/>
  <c r="F112" i="6" l="1"/>
  <c r="E113" i="6"/>
  <c r="I111" i="6"/>
  <c r="J111" i="6"/>
  <c r="M111" i="6"/>
  <c r="H111" i="6"/>
  <c r="L111" i="6"/>
  <c r="K111" i="6"/>
  <c r="F113" i="6" l="1"/>
  <c r="E114" i="6"/>
  <c r="J112" i="6"/>
  <c r="K112" i="6"/>
  <c r="H112" i="6"/>
  <c r="L112" i="6"/>
  <c r="I112" i="6"/>
  <c r="M112" i="6"/>
  <c r="E115" i="6" l="1"/>
  <c r="F114" i="6"/>
  <c r="I113" i="6"/>
  <c r="H113" i="6"/>
  <c r="L113" i="6"/>
  <c r="M113" i="6"/>
  <c r="K113" i="6"/>
  <c r="J113" i="6"/>
  <c r="H114" i="6" l="1"/>
  <c r="I114" i="6"/>
  <c r="L114" i="6"/>
  <c r="M114" i="6"/>
  <c r="J114" i="6"/>
  <c r="K114" i="6"/>
  <c r="F115" i="6"/>
  <c r="E116" i="6"/>
  <c r="F116" i="6" l="1"/>
  <c r="E117" i="6"/>
  <c r="M115" i="6"/>
  <c r="J115" i="6"/>
  <c r="I115" i="6"/>
  <c r="L115" i="6"/>
  <c r="H115" i="6"/>
  <c r="K115" i="6"/>
  <c r="F117" i="6" l="1"/>
  <c r="E118" i="6"/>
  <c r="J116" i="6"/>
  <c r="M116" i="6"/>
  <c r="H116" i="6"/>
  <c r="K116" i="6"/>
  <c r="L116" i="6"/>
  <c r="I116" i="6"/>
  <c r="F118" i="6" l="1"/>
  <c r="E119" i="6"/>
  <c r="I117" i="6"/>
  <c r="J117" i="6"/>
  <c r="M117" i="6"/>
  <c r="H117" i="6"/>
  <c r="K117" i="6"/>
  <c r="L117" i="6"/>
  <c r="F119" i="6" l="1"/>
  <c r="E120" i="6"/>
  <c r="I118" i="6"/>
  <c r="L118" i="6"/>
  <c r="M118" i="6"/>
  <c r="H118" i="6"/>
  <c r="K118" i="6"/>
  <c r="J118" i="6"/>
  <c r="F120" i="6" l="1"/>
  <c r="E121" i="6"/>
  <c r="I119" i="6"/>
  <c r="J119" i="6"/>
  <c r="M119" i="6"/>
  <c r="H119" i="6"/>
  <c r="L119" i="6"/>
  <c r="K119" i="6"/>
  <c r="F121" i="6" l="1"/>
  <c r="E122" i="6"/>
  <c r="J120" i="6"/>
  <c r="K120" i="6"/>
  <c r="M120" i="6"/>
  <c r="H120" i="6"/>
  <c r="L120" i="6"/>
  <c r="I120" i="6"/>
  <c r="E123" i="6" l="1"/>
  <c r="F122" i="6"/>
  <c r="K121" i="6"/>
  <c r="I121" i="6"/>
  <c r="H121" i="6"/>
  <c r="M121" i="6"/>
  <c r="L121" i="6"/>
  <c r="J121" i="6"/>
  <c r="H122" i="6" l="1"/>
  <c r="M122" i="6"/>
  <c r="I122" i="6"/>
  <c r="L122" i="6"/>
  <c r="K122" i="6"/>
  <c r="J122" i="6"/>
  <c r="F123" i="6"/>
  <c r="E124" i="6"/>
  <c r="F124" i="6" l="1"/>
  <c r="E125" i="6"/>
  <c r="M123" i="6"/>
  <c r="J123" i="6"/>
  <c r="I123" i="6"/>
  <c r="L123" i="6"/>
  <c r="H123" i="6"/>
  <c r="K123" i="6"/>
  <c r="F125" i="6" l="1"/>
  <c r="E126" i="6"/>
  <c r="J124" i="6"/>
  <c r="H124" i="6"/>
  <c r="M124" i="6"/>
  <c r="L124" i="6"/>
  <c r="I124" i="6"/>
  <c r="K124" i="6"/>
  <c r="E127" i="6" l="1"/>
  <c r="F126" i="6"/>
  <c r="I125" i="6"/>
  <c r="L125" i="6"/>
  <c r="K125" i="6"/>
  <c r="M125" i="6"/>
  <c r="H125" i="6"/>
  <c r="J125" i="6"/>
  <c r="M126" i="6" l="1"/>
  <c r="L126" i="6"/>
  <c r="I126" i="6"/>
  <c r="H126" i="6"/>
  <c r="K126" i="6"/>
  <c r="J126" i="6"/>
  <c r="F127" i="6"/>
  <c r="E128" i="6"/>
  <c r="F128" i="6" l="1"/>
  <c r="E129" i="6"/>
  <c r="J127" i="6"/>
  <c r="I127" i="6"/>
  <c r="M127" i="6"/>
  <c r="H127" i="6"/>
  <c r="L127" i="6"/>
  <c r="K127" i="6"/>
  <c r="F129" i="6" l="1"/>
  <c r="E130" i="6"/>
  <c r="J128" i="6"/>
  <c r="H128" i="6"/>
  <c r="K128" i="6"/>
  <c r="L128" i="6"/>
  <c r="M128" i="6"/>
  <c r="I128" i="6"/>
  <c r="E131" i="6" l="1"/>
  <c r="F130" i="6"/>
  <c r="I129" i="6"/>
  <c r="M129" i="6"/>
  <c r="L129" i="6"/>
  <c r="H129" i="6"/>
  <c r="J129" i="6"/>
  <c r="K129" i="6"/>
  <c r="M130" i="6" l="1"/>
  <c r="I130" i="6"/>
  <c r="L130" i="6"/>
  <c r="H130" i="6"/>
  <c r="J130" i="6"/>
  <c r="K130" i="6"/>
  <c r="F131" i="6"/>
  <c r="E132" i="6"/>
  <c r="F132" i="6" l="1"/>
  <c r="E133" i="6"/>
  <c r="I131" i="6"/>
  <c r="J131" i="6"/>
  <c r="M131" i="6"/>
  <c r="L131" i="6"/>
  <c r="H131" i="6"/>
  <c r="K131" i="6"/>
  <c r="F133" i="6" l="1"/>
  <c r="E134" i="6"/>
  <c r="J132" i="6"/>
  <c r="M132" i="6"/>
  <c r="K132" i="6"/>
  <c r="H132" i="6"/>
  <c r="L132" i="6"/>
  <c r="I132" i="6"/>
  <c r="E135" i="6" l="1"/>
  <c r="F134" i="6"/>
  <c r="I133" i="6"/>
  <c r="K133" i="6"/>
  <c r="J133" i="6"/>
  <c r="L133" i="6"/>
  <c r="M133" i="6"/>
  <c r="H133" i="6"/>
  <c r="M134" i="6" l="1"/>
  <c r="L134" i="6"/>
  <c r="I134" i="6"/>
  <c r="H134" i="6"/>
  <c r="K134" i="6"/>
  <c r="J134" i="6"/>
  <c r="F135" i="6"/>
  <c r="E136" i="6"/>
  <c r="F136" i="6" l="1"/>
  <c r="E137" i="6"/>
  <c r="I135" i="6"/>
  <c r="M135" i="6"/>
  <c r="J135" i="6"/>
  <c r="H135" i="6"/>
  <c r="L135" i="6"/>
  <c r="K135" i="6"/>
  <c r="F137" i="6" l="1"/>
  <c r="E138" i="6"/>
  <c r="J136" i="6"/>
  <c r="K136" i="6"/>
  <c r="M136" i="6"/>
  <c r="H136" i="6"/>
  <c r="L136" i="6"/>
  <c r="I136" i="6"/>
  <c r="E139" i="6" l="1"/>
  <c r="F138" i="6"/>
  <c r="I137" i="6"/>
  <c r="H137" i="6"/>
  <c r="M137" i="6"/>
  <c r="K137" i="6"/>
  <c r="J137" i="6"/>
  <c r="L137" i="6"/>
  <c r="L138" i="6" l="1"/>
  <c r="I138" i="6"/>
  <c r="M138" i="6"/>
  <c r="H138" i="6"/>
  <c r="K138" i="6"/>
  <c r="J138" i="6"/>
  <c r="F139" i="6"/>
  <c r="E140" i="6"/>
  <c r="F140" i="6" l="1"/>
  <c r="E141" i="6"/>
  <c r="J139" i="6"/>
  <c r="I139" i="6"/>
  <c r="M139" i="6"/>
  <c r="L139" i="6"/>
  <c r="H139" i="6"/>
  <c r="K139" i="6"/>
  <c r="F141" i="6" l="1"/>
  <c r="E142" i="6"/>
  <c r="J140" i="6"/>
  <c r="K140" i="6"/>
  <c r="H140" i="6"/>
  <c r="M140" i="6"/>
  <c r="L140" i="6"/>
  <c r="I140" i="6"/>
  <c r="E143" i="6" l="1"/>
  <c r="F142" i="6"/>
  <c r="I141" i="6"/>
  <c r="J141" i="6"/>
  <c r="K141" i="6"/>
  <c r="L141" i="6"/>
  <c r="M141" i="6"/>
  <c r="H141" i="6"/>
  <c r="I142" i="6" l="1"/>
  <c r="H142" i="6"/>
  <c r="M142" i="6"/>
  <c r="L142" i="6"/>
  <c r="K142" i="6"/>
  <c r="J142" i="6"/>
  <c r="F143" i="6"/>
  <c r="E144" i="6"/>
  <c r="F144" i="6" l="1"/>
  <c r="E145" i="6"/>
  <c r="I143" i="6"/>
  <c r="J143" i="6"/>
  <c r="M143" i="6"/>
  <c r="H143" i="6"/>
  <c r="L143" i="6"/>
  <c r="K143" i="6"/>
  <c r="F145" i="6" l="1"/>
  <c r="E146" i="6"/>
  <c r="J144" i="6"/>
  <c r="H144" i="6"/>
  <c r="K144" i="6"/>
  <c r="L144" i="6"/>
  <c r="M144" i="6"/>
  <c r="I144" i="6"/>
  <c r="E147" i="6" l="1"/>
  <c r="F146" i="6"/>
  <c r="I145" i="6"/>
  <c r="M145" i="6"/>
  <c r="J145" i="6"/>
  <c r="K145" i="6"/>
  <c r="H145" i="6"/>
  <c r="L145" i="6"/>
  <c r="H146" i="6" l="1"/>
  <c r="I146" i="6"/>
  <c r="M146" i="6"/>
  <c r="L146" i="6"/>
  <c r="J146" i="6"/>
  <c r="K146" i="6"/>
  <c r="F147" i="6"/>
  <c r="E148" i="6"/>
  <c r="F148" i="6" l="1"/>
  <c r="E149" i="6"/>
  <c r="J147" i="6"/>
  <c r="M147" i="6"/>
  <c r="I147" i="6"/>
  <c r="L147" i="6"/>
  <c r="H147" i="6"/>
  <c r="K147" i="6"/>
  <c r="F149" i="6" l="1"/>
  <c r="E150" i="6"/>
  <c r="J148" i="6"/>
  <c r="M148" i="6"/>
  <c r="K148" i="6"/>
  <c r="H148" i="6"/>
  <c r="L148" i="6"/>
  <c r="I148" i="6"/>
  <c r="F150" i="6" l="1"/>
  <c r="E151" i="6"/>
  <c r="K149" i="6"/>
  <c r="H149" i="6"/>
  <c r="I149" i="6"/>
  <c r="J149" i="6"/>
  <c r="M149" i="6"/>
  <c r="L149" i="6"/>
  <c r="F151" i="6" l="1"/>
  <c r="E152" i="6"/>
  <c r="L150" i="6"/>
  <c r="I150" i="6"/>
  <c r="H150" i="6"/>
  <c r="M150" i="6"/>
  <c r="K150" i="6"/>
  <c r="J150" i="6"/>
  <c r="F152" i="6" l="1"/>
  <c r="E153" i="6"/>
  <c r="M151" i="6"/>
  <c r="I151" i="6"/>
  <c r="J151" i="6"/>
  <c r="H151" i="6"/>
  <c r="L151" i="6"/>
  <c r="K151" i="6"/>
  <c r="F153" i="6" l="1"/>
  <c r="E154" i="6"/>
  <c r="J152" i="6"/>
  <c r="M152" i="6"/>
  <c r="H152" i="6"/>
  <c r="L152" i="6"/>
  <c r="K152" i="6"/>
  <c r="I152" i="6"/>
  <c r="F154" i="6" l="1"/>
  <c r="E155" i="6"/>
  <c r="I153" i="6"/>
  <c r="K153" i="6"/>
  <c r="M153" i="6"/>
  <c r="J153" i="6"/>
  <c r="H153" i="6"/>
  <c r="L153" i="6"/>
  <c r="F155" i="6" l="1"/>
  <c r="E156" i="6"/>
  <c r="M154" i="6"/>
  <c r="L154" i="6"/>
  <c r="I154" i="6"/>
  <c r="H154" i="6"/>
  <c r="K154" i="6"/>
  <c r="J154" i="6"/>
  <c r="F156" i="6" l="1"/>
  <c r="E157" i="6"/>
  <c r="J155" i="6"/>
  <c r="M155" i="6"/>
  <c r="I155" i="6"/>
  <c r="L155" i="6"/>
  <c r="H155" i="6"/>
  <c r="K155" i="6"/>
  <c r="F157" i="6" l="1"/>
  <c r="E158" i="6"/>
  <c r="J156" i="6"/>
  <c r="K156" i="6"/>
  <c r="H156" i="6"/>
  <c r="M156" i="6"/>
  <c r="L156" i="6"/>
  <c r="I156" i="6"/>
  <c r="F158" i="6" l="1"/>
  <c r="E159" i="6"/>
  <c r="H157" i="6"/>
  <c r="I157" i="6"/>
  <c r="J157" i="6"/>
  <c r="M157" i="6"/>
  <c r="L157" i="6"/>
  <c r="K157" i="6"/>
  <c r="F159" i="6" l="1"/>
  <c r="E160" i="6"/>
  <c r="H158" i="6"/>
  <c r="I158" i="6"/>
  <c r="L158" i="6"/>
  <c r="M158" i="6"/>
  <c r="K158" i="6"/>
  <c r="J158" i="6"/>
  <c r="F160" i="6" l="1"/>
  <c r="E161" i="6"/>
  <c r="J159" i="6"/>
  <c r="M159" i="6"/>
  <c r="I159" i="6"/>
  <c r="H159" i="6"/>
  <c r="L159" i="6"/>
  <c r="K159" i="6"/>
  <c r="F161" i="6" l="1"/>
  <c r="E162" i="6"/>
  <c r="J160" i="6"/>
  <c r="H160" i="6"/>
  <c r="L160" i="6"/>
  <c r="K160" i="6"/>
  <c r="M160" i="6"/>
  <c r="I160" i="6"/>
  <c r="E163" i="6" l="1"/>
  <c r="F162" i="6"/>
  <c r="I161" i="6"/>
  <c r="H161" i="6"/>
  <c r="M161" i="6"/>
  <c r="K161" i="6"/>
  <c r="J161" i="6"/>
  <c r="L161" i="6"/>
  <c r="L162" i="6" l="1"/>
  <c r="I162" i="6"/>
  <c r="M162" i="6"/>
  <c r="H162" i="6"/>
  <c r="J162" i="6"/>
  <c r="K162" i="6"/>
  <c r="F163" i="6"/>
  <c r="E164" i="6"/>
  <c r="F164" i="6" l="1"/>
  <c r="E165" i="6"/>
  <c r="M163" i="6"/>
  <c r="J163" i="6"/>
  <c r="I163" i="6"/>
  <c r="L163" i="6"/>
  <c r="H163" i="6"/>
  <c r="K163" i="6"/>
  <c r="F165" i="6" l="1"/>
  <c r="E166" i="6"/>
  <c r="J164" i="6"/>
  <c r="M164" i="6"/>
  <c r="K164" i="6"/>
  <c r="H164" i="6"/>
  <c r="L164" i="6"/>
  <c r="I164" i="6"/>
  <c r="E167" i="6" l="1"/>
  <c r="F166" i="6"/>
  <c r="I165" i="6"/>
  <c r="J165" i="6"/>
  <c r="M165" i="6"/>
  <c r="L165" i="6"/>
  <c r="H165" i="6"/>
  <c r="K165" i="6"/>
  <c r="H166" i="6" l="1"/>
  <c r="M166" i="6"/>
  <c r="L166" i="6"/>
  <c r="I166" i="6"/>
  <c r="K166" i="6"/>
  <c r="J166" i="6"/>
  <c r="F167" i="6"/>
  <c r="E168" i="6"/>
  <c r="F168" i="6" l="1"/>
  <c r="E169" i="6"/>
  <c r="M167" i="6"/>
  <c r="J167" i="6"/>
  <c r="I167" i="6"/>
  <c r="H167" i="6"/>
  <c r="L167" i="6"/>
  <c r="K167" i="6"/>
  <c r="F169" i="6" l="1"/>
  <c r="E170" i="6"/>
  <c r="J168" i="6"/>
  <c r="M168" i="6"/>
  <c r="K168" i="6"/>
  <c r="H168" i="6"/>
  <c r="L168" i="6"/>
  <c r="I168" i="6"/>
  <c r="F170" i="6" l="1"/>
  <c r="E171" i="6"/>
  <c r="I169" i="6"/>
  <c r="M169" i="6"/>
  <c r="H169" i="6"/>
  <c r="J169" i="6"/>
  <c r="L169" i="6"/>
  <c r="K169" i="6"/>
  <c r="F171" i="6" l="1"/>
  <c r="E172" i="6"/>
  <c r="L170" i="6"/>
  <c r="I170" i="6"/>
  <c r="H170" i="6"/>
  <c r="M170" i="6"/>
  <c r="K170" i="6"/>
  <c r="J170" i="6"/>
  <c r="F172" i="6" l="1"/>
  <c r="E173" i="6"/>
  <c r="M171" i="6"/>
  <c r="I171" i="6"/>
  <c r="J171" i="6"/>
  <c r="L171" i="6"/>
  <c r="H171" i="6"/>
  <c r="K171" i="6"/>
  <c r="F173" i="6" l="1"/>
  <c r="E174" i="6"/>
  <c r="J172" i="6"/>
  <c r="H172" i="6"/>
  <c r="M172" i="6"/>
  <c r="L172" i="6"/>
  <c r="K172" i="6"/>
  <c r="I172" i="6"/>
  <c r="F174" i="6" l="1"/>
  <c r="E175" i="6"/>
  <c r="L173" i="6"/>
  <c r="I173" i="6"/>
  <c r="J173" i="6"/>
  <c r="K173" i="6"/>
  <c r="M173" i="6"/>
  <c r="H173" i="6"/>
  <c r="F175" i="6" l="1"/>
  <c r="E176" i="6"/>
  <c r="M174" i="6"/>
  <c r="H174" i="6"/>
  <c r="I174" i="6"/>
  <c r="L174" i="6"/>
  <c r="K174" i="6"/>
  <c r="J174" i="6"/>
  <c r="F176" i="6" l="1"/>
  <c r="E177" i="6"/>
  <c r="I175" i="6"/>
  <c r="M175" i="6"/>
  <c r="J175" i="6"/>
  <c r="L175" i="6"/>
  <c r="H175" i="6"/>
  <c r="K175" i="6"/>
  <c r="F177" i="6" l="1"/>
  <c r="E178" i="6"/>
  <c r="J176" i="6"/>
  <c r="K176" i="6"/>
  <c r="I176" i="6"/>
  <c r="H176" i="6"/>
  <c r="L176" i="6"/>
  <c r="M176" i="6"/>
  <c r="E179" i="6" l="1"/>
  <c r="F178" i="6"/>
  <c r="I177" i="6"/>
  <c r="H177" i="6"/>
  <c r="M177" i="6"/>
  <c r="L177" i="6"/>
  <c r="J177" i="6"/>
  <c r="K177" i="6"/>
  <c r="I178" i="6" l="1"/>
  <c r="L178" i="6"/>
  <c r="M178" i="6"/>
  <c r="H178" i="6"/>
  <c r="J178" i="6"/>
  <c r="K178" i="6"/>
  <c r="F179" i="6"/>
  <c r="E180" i="6"/>
  <c r="F180" i="6" l="1"/>
  <c r="E181" i="6"/>
  <c r="J179" i="6"/>
  <c r="M179" i="6"/>
  <c r="I179" i="6"/>
  <c r="L179" i="6"/>
  <c r="K179" i="6"/>
  <c r="H179" i="6"/>
  <c r="F181" i="6" l="1"/>
  <c r="E182" i="6"/>
  <c r="J180" i="6"/>
  <c r="M180" i="6"/>
  <c r="H180" i="6"/>
  <c r="I180" i="6"/>
  <c r="L180" i="6"/>
  <c r="K180" i="6"/>
  <c r="E183" i="6" l="1"/>
  <c r="F182" i="6"/>
  <c r="I181" i="6"/>
  <c r="J181" i="6"/>
  <c r="M181" i="6"/>
  <c r="H181" i="6"/>
  <c r="K181" i="6"/>
  <c r="L181" i="6"/>
  <c r="I182" i="6" l="1"/>
  <c r="L182" i="6"/>
  <c r="H182" i="6"/>
  <c r="M182" i="6"/>
  <c r="K182" i="6"/>
  <c r="J182" i="6"/>
  <c r="F183" i="6"/>
  <c r="E184" i="6"/>
  <c r="F184" i="6" l="1"/>
  <c r="E185" i="6"/>
  <c r="I183" i="6"/>
  <c r="M183" i="6"/>
  <c r="J183" i="6"/>
  <c r="L183" i="6"/>
  <c r="K183" i="6"/>
  <c r="H183" i="6"/>
  <c r="F185" i="6" l="1"/>
  <c r="E186" i="6"/>
  <c r="J184" i="6"/>
  <c r="M184" i="6"/>
  <c r="H184" i="6"/>
  <c r="I184" i="6"/>
  <c r="L184" i="6"/>
  <c r="K184" i="6"/>
  <c r="E187" i="6" l="1"/>
  <c r="F186" i="6"/>
  <c r="L185" i="6"/>
  <c r="I185" i="6"/>
  <c r="H185" i="6"/>
  <c r="M185" i="6"/>
  <c r="J185" i="6"/>
  <c r="K185" i="6"/>
  <c r="H186" i="6" l="1"/>
  <c r="I186" i="6"/>
  <c r="L186" i="6"/>
  <c r="M186" i="6"/>
  <c r="K186" i="6"/>
  <c r="J186" i="6"/>
  <c r="F187" i="6"/>
  <c r="E188" i="6"/>
  <c r="F188" i="6" l="1"/>
  <c r="E189" i="6"/>
  <c r="M187" i="6"/>
  <c r="I187" i="6"/>
  <c r="J187" i="6"/>
  <c r="L187" i="6"/>
  <c r="K187" i="6"/>
  <c r="H187" i="6"/>
  <c r="F189" i="6" l="1"/>
  <c r="E190" i="6"/>
  <c r="J188" i="6"/>
  <c r="K188" i="6"/>
  <c r="H188" i="6"/>
  <c r="I188" i="6"/>
  <c r="M188" i="6"/>
  <c r="L188" i="6"/>
  <c r="E191" i="6" l="1"/>
  <c r="F190" i="6"/>
  <c r="I189" i="6"/>
  <c r="K189" i="6"/>
  <c r="M189" i="6"/>
  <c r="H189" i="6"/>
  <c r="L189" i="6"/>
  <c r="J189" i="6"/>
  <c r="L190" i="6" l="1"/>
  <c r="H190" i="6"/>
  <c r="M190" i="6"/>
  <c r="J190" i="6"/>
  <c r="I190" i="6"/>
  <c r="K190" i="6"/>
  <c r="F191" i="6"/>
  <c r="E192" i="6"/>
  <c r="F192" i="6" l="1"/>
  <c r="E193" i="6"/>
  <c r="M191" i="6"/>
  <c r="I191" i="6"/>
  <c r="J191" i="6"/>
  <c r="H191" i="6"/>
  <c r="L191" i="6"/>
  <c r="K191" i="6"/>
  <c r="F193" i="6" l="1"/>
  <c r="E194" i="6"/>
  <c r="J192" i="6"/>
  <c r="H192" i="6"/>
  <c r="L192" i="6"/>
  <c r="M192" i="6"/>
  <c r="I192" i="6"/>
  <c r="K192" i="6"/>
  <c r="E195" i="6" l="1"/>
  <c r="F194" i="6"/>
  <c r="L193" i="6"/>
  <c r="M193" i="6"/>
  <c r="H193" i="6"/>
  <c r="K193" i="6"/>
  <c r="I193" i="6"/>
  <c r="J193" i="6"/>
  <c r="L194" i="6" l="1"/>
  <c r="H194" i="6"/>
  <c r="I194" i="6"/>
  <c r="M194" i="6"/>
  <c r="K194" i="6"/>
  <c r="J194" i="6"/>
  <c r="F195" i="6"/>
  <c r="E196" i="6"/>
  <c r="F196" i="6" l="1"/>
  <c r="E197" i="6"/>
  <c r="M195" i="6"/>
  <c r="I195" i="6"/>
  <c r="J195" i="6"/>
  <c r="L195" i="6"/>
  <c r="H195" i="6"/>
  <c r="K195" i="6"/>
  <c r="F197" i="6" l="1"/>
  <c r="E198" i="6"/>
  <c r="J196" i="6"/>
  <c r="H196" i="6"/>
  <c r="L196" i="6"/>
  <c r="K196" i="6"/>
  <c r="M196" i="6"/>
  <c r="I196" i="6"/>
  <c r="E199" i="6" l="1"/>
  <c r="F198" i="6"/>
  <c r="M197" i="6"/>
  <c r="J197" i="6"/>
  <c r="K197" i="6"/>
  <c r="L197" i="6"/>
  <c r="H197" i="6"/>
  <c r="I197" i="6"/>
  <c r="H198" i="6" l="1"/>
  <c r="M198" i="6"/>
  <c r="I198" i="6"/>
  <c r="L198" i="6"/>
  <c r="K198" i="6"/>
  <c r="J198" i="6"/>
  <c r="F199" i="6"/>
  <c r="E200" i="6"/>
  <c r="F200" i="6" l="1"/>
  <c r="E201" i="6"/>
  <c r="M199" i="6"/>
  <c r="I199" i="6"/>
  <c r="J199" i="6"/>
  <c r="L199" i="6"/>
  <c r="K199" i="6"/>
  <c r="H199" i="6"/>
  <c r="F201" i="6" l="1"/>
  <c r="E202" i="6"/>
  <c r="J200" i="6"/>
  <c r="M200" i="6"/>
  <c r="H200" i="6"/>
  <c r="I200" i="6"/>
  <c r="L200" i="6"/>
  <c r="K200" i="6"/>
  <c r="E203" i="6" l="1"/>
  <c r="F202" i="6"/>
  <c r="M201" i="6"/>
  <c r="H201" i="6"/>
  <c r="L201" i="6"/>
  <c r="J201" i="6"/>
  <c r="K201" i="6"/>
  <c r="I201" i="6"/>
  <c r="L202" i="6" l="1"/>
  <c r="H202" i="6"/>
  <c r="M202" i="6"/>
  <c r="I202" i="6"/>
  <c r="J202" i="6"/>
  <c r="K202" i="6"/>
  <c r="F203" i="6"/>
  <c r="E204" i="6"/>
  <c r="F204" i="6" l="1"/>
  <c r="E205" i="6"/>
  <c r="M203" i="6"/>
  <c r="I203" i="6"/>
  <c r="J203" i="6"/>
  <c r="L203" i="6"/>
  <c r="K203" i="6"/>
  <c r="H203" i="6"/>
  <c r="F205" i="6" l="1"/>
  <c r="E206" i="6"/>
  <c r="J204" i="6"/>
  <c r="H204" i="6"/>
  <c r="M204" i="6"/>
  <c r="L204" i="6"/>
  <c r="K204" i="6"/>
  <c r="I204" i="6"/>
  <c r="E207" i="6" l="1"/>
  <c r="F206" i="6"/>
  <c r="M205" i="6"/>
  <c r="K205" i="6"/>
  <c r="H205" i="6"/>
  <c r="J205" i="6"/>
  <c r="L205" i="6"/>
  <c r="I205" i="6"/>
  <c r="L206" i="6" l="1"/>
  <c r="H206" i="6"/>
  <c r="M206" i="6"/>
  <c r="I206" i="6"/>
  <c r="J206" i="6"/>
  <c r="K206" i="6"/>
  <c r="F207" i="6"/>
  <c r="E208" i="6"/>
  <c r="F208" i="6" l="1"/>
  <c r="E209" i="6"/>
  <c r="M207" i="6"/>
  <c r="I207" i="6"/>
  <c r="J207" i="6"/>
  <c r="H207" i="6"/>
  <c r="L207" i="6"/>
  <c r="K207" i="6"/>
  <c r="F209" i="6" l="1"/>
  <c r="E210" i="6"/>
  <c r="J208" i="6"/>
  <c r="K208" i="6"/>
  <c r="H208" i="6"/>
  <c r="L208" i="6"/>
  <c r="M208" i="6"/>
  <c r="I208" i="6"/>
  <c r="E211" i="6" l="1"/>
  <c r="F210" i="6"/>
  <c r="M209" i="6"/>
  <c r="L209" i="6"/>
  <c r="H209" i="6"/>
  <c r="K209" i="6"/>
  <c r="I209" i="6"/>
  <c r="J209" i="6"/>
  <c r="L210" i="6" l="1"/>
  <c r="H210" i="6"/>
  <c r="M210" i="6"/>
  <c r="I210" i="6"/>
  <c r="K210" i="6"/>
  <c r="J210" i="6"/>
  <c r="F211" i="6"/>
  <c r="E212" i="6"/>
  <c r="F212" i="6" l="1"/>
  <c r="E213" i="6"/>
  <c r="M211" i="6"/>
  <c r="I211" i="6"/>
  <c r="J211" i="6"/>
  <c r="L211" i="6"/>
  <c r="H211" i="6"/>
  <c r="K211" i="6"/>
  <c r="F213" i="6" l="1"/>
  <c r="E214" i="6"/>
  <c r="J212" i="6"/>
  <c r="H212" i="6"/>
  <c r="L212" i="6"/>
  <c r="K212" i="6"/>
  <c r="M212" i="6"/>
  <c r="I212" i="6"/>
  <c r="E215" i="6" l="1"/>
  <c r="F214" i="6"/>
  <c r="M213" i="6"/>
  <c r="J213" i="6"/>
  <c r="K213" i="6"/>
  <c r="H213" i="6"/>
  <c r="L213" i="6"/>
  <c r="I213" i="6"/>
  <c r="L214" i="6" l="1"/>
  <c r="H214" i="6"/>
  <c r="I214" i="6"/>
  <c r="M214" i="6"/>
  <c r="K214" i="6"/>
  <c r="J214" i="6"/>
  <c r="F215" i="6"/>
  <c r="E216" i="6"/>
  <c r="F216" i="6" l="1"/>
  <c r="E217" i="6"/>
  <c r="M215" i="6"/>
  <c r="I215" i="6"/>
  <c r="J215" i="6"/>
  <c r="L215" i="6"/>
  <c r="K215" i="6"/>
  <c r="H215" i="6"/>
  <c r="F217" i="6" l="1"/>
  <c r="E218" i="6"/>
  <c r="J216" i="6"/>
  <c r="M216" i="6"/>
  <c r="K216" i="6"/>
  <c r="H216" i="6"/>
  <c r="I216" i="6"/>
  <c r="L216" i="6"/>
  <c r="E219" i="6" l="1"/>
  <c r="F218" i="6"/>
  <c r="M217" i="6"/>
  <c r="H217" i="6"/>
  <c r="L217" i="6"/>
  <c r="J217" i="6"/>
  <c r="K217" i="6"/>
  <c r="I217" i="6"/>
  <c r="L218" i="6" l="1"/>
  <c r="H218" i="6"/>
  <c r="M218" i="6"/>
  <c r="I218" i="6"/>
  <c r="J218" i="6"/>
  <c r="K218" i="6"/>
  <c r="F219" i="6"/>
  <c r="E220" i="6"/>
  <c r="F220" i="6" l="1"/>
  <c r="E221" i="6"/>
  <c r="M219" i="6"/>
  <c r="I219" i="6"/>
  <c r="J219" i="6"/>
  <c r="L219" i="6"/>
  <c r="K219" i="6"/>
  <c r="H219" i="6"/>
  <c r="F221" i="6" l="1"/>
  <c r="E222" i="6"/>
  <c r="J220" i="6"/>
  <c r="H220" i="6"/>
  <c r="M220" i="6"/>
  <c r="L220" i="6"/>
  <c r="K220" i="6"/>
  <c r="I220" i="6"/>
  <c r="E223" i="6" l="1"/>
  <c r="F222" i="6"/>
  <c r="M221" i="6"/>
  <c r="K221" i="6"/>
  <c r="L221" i="6"/>
  <c r="H221" i="6"/>
  <c r="J221" i="6"/>
  <c r="I221" i="6"/>
  <c r="L222" i="6" l="1"/>
  <c r="H222" i="6"/>
  <c r="M222" i="6"/>
  <c r="I222" i="6"/>
  <c r="J222" i="6"/>
  <c r="K222" i="6"/>
  <c r="F223" i="6"/>
  <c r="E224" i="6"/>
  <c r="F224" i="6" l="1"/>
  <c r="E225" i="6"/>
  <c r="M223" i="6"/>
  <c r="I223" i="6"/>
  <c r="J223" i="6"/>
  <c r="H223" i="6"/>
  <c r="L223" i="6"/>
  <c r="K223" i="6"/>
  <c r="F225" i="6" l="1"/>
  <c r="E226" i="6"/>
  <c r="J224" i="6"/>
  <c r="H224" i="6"/>
  <c r="L224" i="6"/>
  <c r="M224" i="6"/>
  <c r="I224" i="6"/>
  <c r="K224" i="6"/>
  <c r="E227" i="6" l="1"/>
  <c r="F226" i="6"/>
  <c r="L225" i="6"/>
  <c r="M225" i="6"/>
  <c r="H225" i="6"/>
  <c r="K225" i="6"/>
  <c r="I225" i="6"/>
  <c r="J225" i="6"/>
  <c r="L226" i="6" l="1"/>
  <c r="H226" i="6"/>
  <c r="M226" i="6"/>
  <c r="I226" i="6"/>
  <c r="K226" i="6"/>
  <c r="J226" i="6"/>
  <c r="F227" i="6"/>
  <c r="E228" i="6"/>
  <c r="F228" i="6" l="1"/>
  <c r="E229" i="6"/>
  <c r="M227" i="6"/>
  <c r="I227" i="6"/>
  <c r="J227" i="6"/>
  <c r="L227" i="6"/>
  <c r="H227" i="6"/>
  <c r="K227" i="6"/>
  <c r="F229" i="6" l="1"/>
  <c r="E230" i="6"/>
  <c r="J228" i="6"/>
  <c r="H228" i="6"/>
  <c r="L228" i="6"/>
  <c r="K228" i="6"/>
  <c r="M228" i="6"/>
  <c r="I228" i="6"/>
  <c r="E231" i="6" l="1"/>
  <c r="F230" i="6"/>
  <c r="H229" i="6"/>
  <c r="M229" i="6"/>
  <c r="J229" i="6"/>
  <c r="K229" i="6"/>
  <c r="L229" i="6"/>
  <c r="I229" i="6"/>
  <c r="L230" i="6" l="1"/>
  <c r="H230" i="6"/>
  <c r="I230" i="6"/>
  <c r="M230" i="6"/>
  <c r="K230" i="6"/>
  <c r="J230" i="6"/>
  <c r="F231" i="6"/>
  <c r="E232" i="6"/>
  <c r="F232" i="6" l="1"/>
  <c r="E233" i="6"/>
  <c r="M231" i="6"/>
  <c r="I231" i="6"/>
  <c r="J231" i="6"/>
  <c r="L231" i="6"/>
  <c r="K231" i="6"/>
  <c r="H231" i="6"/>
  <c r="F233" i="6" l="1"/>
  <c r="E234" i="6"/>
  <c r="J232" i="6"/>
  <c r="M232" i="6"/>
  <c r="H232" i="6"/>
  <c r="I232" i="6"/>
  <c r="K232" i="6"/>
  <c r="L232" i="6"/>
  <c r="E235" i="6" l="1"/>
  <c r="F234" i="6"/>
  <c r="M233" i="6"/>
  <c r="J233" i="6"/>
  <c r="L233" i="6"/>
  <c r="K233" i="6"/>
  <c r="I233" i="6"/>
  <c r="H233" i="6"/>
  <c r="L234" i="6" l="1"/>
  <c r="H234" i="6"/>
  <c r="I234" i="6"/>
  <c r="M234" i="6"/>
  <c r="J234" i="6"/>
  <c r="K234" i="6"/>
  <c r="F235" i="6"/>
  <c r="E236" i="6"/>
  <c r="F236" i="6" l="1"/>
  <c r="E237" i="6"/>
  <c r="M235" i="6"/>
  <c r="I235" i="6"/>
  <c r="J235" i="6"/>
  <c r="L235" i="6"/>
  <c r="K235" i="6"/>
  <c r="H235" i="6"/>
  <c r="F237" i="6" l="1"/>
  <c r="E238" i="6"/>
  <c r="J236" i="6"/>
  <c r="H236" i="6"/>
  <c r="M236" i="6"/>
  <c r="L236" i="6"/>
  <c r="I236" i="6"/>
  <c r="K236" i="6"/>
  <c r="E239" i="6" l="1"/>
  <c r="F238" i="6"/>
  <c r="L237" i="6"/>
  <c r="M237" i="6"/>
  <c r="H237" i="6"/>
  <c r="K237" i="6"/>
  <c r="J237" i="6"/>
  <c r="I237" i="6"/>
  <c r="L238" i="6" l="1"/>
  <c r="H238" i="6"/>
  <c r="M238" i="6"/>
  <c r="I238" i="6"/>
  <c r="J238" i="6"/>
  <c r="K238" i="6"/>
  <c r="F239" i="6"/>
  <c r="E240" i="6"/>
  <c r="F240" i="6" l="1"/>
  <c r="E241" i="6"/>
  <c r="M239" i="6"/>
  <c r="I239" i="6"/>
  <c r="J239" i="6"/>
  <c r="H239" i="6"/>
  <c r="L239" i="6"/>
  <c r="K239" i="6"/>
  <c r="F241" i="6" l="1"/>
  <c r="E242" i="6"/>
  <c r="J240" i="6"/>
  <c r="H240" i="6"/>
  <c r="K240" i="6"/>
  <c r="L240" i="6"/>
  <c r="M240" i="6"/>
  <c r="I240" i="6"/>
  <c r="E243" i="6" l="1"/>
  <c r="F242" i="6"/>
  <c r="H241" i="6"/>
  <c r="M241" i="6"/>
  <c r="L241" i="6"/>
  <c r="K241" i="6"/>
  <c r="I241" i="6"/>
  <c r="J241" i="6"/>
  <c r="L242" i="6" l="1"/>
  <c r="H242" i="6"/>
  <c r="M242" i="6"/>
  <c r="I242" i="6"/>
  <c r="K242" i="6"/>
  <c r="J242" i="6"/>
  <c r="F243" i="6"/>
  <c r="E244" i="6"/>
  <c r="F244" i="6" l="1"/>
  <c r="E245" i="6"/>
  <c r="M243" i="6"/>
  <c r="I243" i="6"/>
  <c r="J243" i="6"/>
  <c r="L243" i="6"/>
  <c r="H243" i="6"/>
  <c r="K243" i="6"/>
  <c r="F245" i="6" l="1"/>
  <c r="E246" i="6"/>
  <c r="J244" i="6"/>
  <c r="H244" i="6"/>
  <c r="L244" i="6"/>
  <c r="M244" i="6"/>
  <c r="K244" i="6"/>
  <c r="I244" i="6"/>
  <c r="E247" i="6" l="1"/>
  <c r="F246" i="6"/>
  <c r="H245" i="6"/>
  <c r="M245" i="6"/>
  <c r="J245" i="6"/>
  <c r="K245" i="6"/>
  <c r="I245" i="6"/>
  <c r="L245" i="6"/>
  <c r="L246" i="6" l="1"/>
  <c r="H246" i="6"/>
  <c r="I246" i="6"/>
  <c r="M246" i="6"/>
  <c r="K246" i="6"/>
  <c r="J246" i="6"/>
  <c r="F247" i="6"/>
  <c r="E248" i="6"/>
  <c r="M247" i="6" l="1"/>
  <c r="I247" i="6"/>
  <c r="J247" i="6"/>
  <c r="L247" i="6"/>
  <c r="K247" i="6"/>
  <c r="H247" i="6"/>
  <c r="F248" i="6"/>
  <c r="E249" i="6"/>
  <c r="J248" i="6" l="1"/>
  <c r="M248" i="6"/>
  <c r="H248" i="6"/>
  <c r="I248" i="6"/>
  <c r="K248" i="6"/>
  <c r="L248" i="6"/>
  <c r="F249" i="6"/>
  <c r="E250" i="6"/>
  <c r="M249" i="6" l="1"/>
  <c r="L249" i="6"/>
  <c r="J249" i="6"/>
  <c r="H249" i="6"/>
  <c r="K249" i="6"/>
  <c r="I249" i="6"/>
  <c r="E251" i="6"/>
  <c r="F250" i="6"/>
  <c r="L250" i="6" l="1"/>
  <c r="H250" i="6"/>
  <c r="M250" i="6"/>
  <c r="I250" i="6"/>
  <c r="J250" i="6"/>
  <c r="K250" i="6"/>
  <c r="F251" i="6"/>
  <c r="E252" i="6"/>
  <c r="F252" i="6" l="1"/>
  <c r="E253" i="6"/>
  <c r="M251" i="6"/>
  <c r="I251" i="6"/>
  <c r="J251" i="6"/>
  <c r="L251" i="6"/>
  <c r="K251" i="6"/>
  <c r="H251" i="6"/>
  <c r="F253" i="6" l="1"/>
  <c r="E254" i="6"/>
  <c r="J252" i="6"/>
  <c r="H252" i="6"/>
  <c r="M252" i="6"/>
  <c r="L252" i="6"/>
  <c r="I252" i="6"/>
  <c r="K252" i="6"/>
  <c r="E255" i="6" l="1"/>
  <c r="F254" i="6"/>
  <c r="M253" i="6"/>
  <c r="K253" i="6"/>
  <c r="L253" i="6"/>
  <c r="J253" i="6"/>
  <c r="H253" i="6"/>
  <c r="I253" i="6"/>
  <c r="L254" i="6" l="1"/>
  <c r="H254" i="6"/>
  <c r="M254" i="6"/>
  <c r="I254" i="6"/>
  <c r="J254" i="6"/>
  <c r="K254" i="6"/>
  <c r="F255" i="6"/>
  <c r="E256" i="6"/>
  <c r="M255" i="6" l="1"/>
  <c r="I255" i="6"/>
  <c r="J255" i="6"/>
  <c r="H255" i="6"/>
  <c r="L255" i="6"/>
  <c r="K255" i="6"/>
  <c r="F256" i="6"/>
  <c r="E257" i="6"/>
  <c r="J256" i="6" l="1"/>
  <c r="K256" i="6"/>
  <c r="H256" i="6"/>
  <c r="L256" i="6"/>
  <c r="M256" i="6"/>
  <c r="I256" i="6"/>
  <c r="F257" i="6"/>
  <c r="E258" i="6"/>
  <c r="M257" i="6" l="1"/>
  <c r="H257" i="6"/>
  <c r="L257" i="6"/>
  <c r="K257" i="6"/>
  <c r="I257" i="6"/>
  <c r="J257" i="6"/>
  <c r="E259" i="6"/>
  <c r="F258" i="6"/>
  <c r="F259" i="6" l="1"/>
  <c r="E260" i="6"/>
  <c r="L258" i="6"/>
  <c r="H258" i="6"/>
  <c r="M258" i="6"/>
  <c r="I258" i="6"/>
  <c r="K258" i="6"/>
  <c r="J258" i="6"/>
  <c r="F260" i="6" l="1"/>
  <c r="E261" i="6"/>
  <c r="M259" i="6"/>
  <c r="I259" i="6"/>
  <c r="J259" i="6"/>
  <c r="L259" i="6"/>
  <c r="H259" i="6"/>
  <c r="K259" i="6"/>
  <c r="F261" i="6" l="1"/>
  <c r="E262" i="6"/>
  <c r="J260" i="6"/>
  <c r="H260" i="6"/>
  <c r="L260" i="6"/>
  <c r="K260" i="6"/>
  <c r="M260" i="6"/>
  <c r="I260" i="6"/>
  <c r="E263" i="6" l="1"/>
  <c r="F262" i="6"/>
  <c r="M261" i="6"/>
  <c r="J261" i="6"/>
  <c r="K261" i="6"/>
  <c r="L261" i="6"/>
  <c r="H261" i="6"/>
  <c r="I261" i="6"/>
  <c r="L262" i="6" l="1"/>
  <c r="H262" i="6"/>
  <c r="I262" i="6"/>
  <c r="M262" i="6"/>
  <c r="K262" i="6"/>
  <c r="J262" i="6"/>
  <c r="F263" i="6"/>
  <c r="E264" i="6"/>
  <c r="M263" i="6" l="1"/>
  <c r="I263" i="6"/>
  <c r="J263" i="6"/>
  <c r="L263" i="6"/>
  <c r="K263" i="6"/>
  <c r="H263" i="6"/>
  <c r="F264" i="6"/>
  <c r="E265" i="6"/>
  <c r="J264" i="6" l="1"/>
  <c r="M264" i="6"/>
  <c r="H264" i="6"/>
  <c r="I264" i="6"/>
  <c r="L264" i="6"/>
  <c r="K264" i="6"/>
  <c r="F265" i="6"/>
  <c r="E266" i="6"/>
  <c r="L265" i="6" l="1"/>
  <c r="M265" i="6"/>
  <c r="H265" i="6"/>
  <c r="J265" i="6"/>
  <c r="K265" i="6"/>
  <c r="I265" i="6"/>
  <c r="E267" i="6"/>
  <c r="F266" i="6"/>
  <c r="F267" i="6" l="1"/>
  <c r="E268" i="6"/>
  <c r="L266" i="6"/>
  <c r="H266" i="6"/>
  <c r="I266" i="6"/>
  <c r="M266" i="6"/>
  <c r="J266" i="6"/>
  <c r="K266" i="6"/>
  <c r="F268" i="6" l="1"/>
  <c r="E269" i="6"/>
  <c r="M267" i="6"/>
  <c r="I267" i="6"/>
  <c r="J267" i="6"/>
  <c r="L267" i="6"/>
  <c r="K267" i="6"/>
  <c r="H267" i="6"/>
  <c r="F269" i="6" l="1"/>
  <c r="E270" i="6"/>
  <c r="J268" i="6"/>
  <c r="H268" i="6"/>
  <c r="M268" i="6"/>
  <c r="K268" i="6"/>
  <c r="L268" i="6"/>
  <c r="I268" i="6"/>
  <c r="E271" i="6" l="1"/>
  <c r="F270" i="6"/>
  <c r="M269" i="6"/>
  <c r="K269" i="6"/>
  <c r="H269" i="6"/>
  <c r="L269" i="6"/>
  <c r="J269" i="6"/>
  <c r="I269" i="6"/>
  <c r="L270" i="6" l="1"/>
  <c r="H270" i="6"/>
  <c r="M270" i="6"/>
  <c r="I270" i="6"/>
  <c r="J270" i="6"/>
  <c r="K270" i="6"/>
  <c r="F271" i="6"/>
  <c r="E272" i="6"/>
  <c r="M271" i="6" l="1"/>
  <c r="I271" i="6"/>
  <c r="J271" i="6"/>
  <c r="H271" i="6"/>
  <c r="L271" i="6"/>
  <c r="K271" i="6"/>
  <c r="F272" i="6"/>
  <c r="E273" i="6"/>
  <c r="F273" i="6" l="1"/>
  <c r="E274" i="6"/>
  <c r="J272" i="6"/>
  <c r="H272" i="6"/>
  <c r="L272" i="6"/>
  <c r="M272" i="6"/>
  <c r="I272" i="6"/>
  <c r="K272" i="6"/>
  <c r="E275" i="6" l="1"/>
  <c r="F274" i="6"/>
  <c r="L273" i="6"/>
  <c r="M273" i="6"/>
  <c r="H273" i="6"/>
  <c r="K273" i="6"/>
  <c r="I273" i="6"/>
  <c r="J273" i="6"/>
  <c r="L274" i="6" l="1"/>
  <c r="H274" i="6"/>
  <c r="M274" i="6"/>
  <c r="I274" i="6"/>
  <c r="K274" i="6"/>
  <c r="J274" i="6"/>
  <c r="F275" i="6"/>
  <c r="E276" i="6"/>
  <c r="M275" i="6" l="1"/>
  <c r="I275" i="6"/>
  <c r="J275" i="6"/>
  <c r="L275" i="6"/>
  <c r="H275" i="6"/>
  <c r="K275" i="6"/>
  <c r="F276" i="6"/>
  <c r="E277" i="6"/>
  <c r="J276" i="6" l="1"/>
  <c r="H276" i="6"/>
  <c r="L276" i="6"/>
  <c r="K276" i="6"/>
  <c r="M276" i="6"/>
  <c r="I276" i="6"/>
  <c r="F277" i="6"/>
  <c r="E278" i="6"/>
  <c r="E279" i="6" l="1"/>
  <c r="F278" i="6"/>
  <c r="M277" i="6"/>
  <c r="J277" i="6"/>
  <c r="K277" i="6"/>
  <c r="H277" i="6"/>
  <c r="L277" i="6"/>
  <c r="I277" i="6"/>
  <c r="L278" i="6" l="1"/>
  <c r="H278" i="6"/>
  <c r="I278" i="6"/>
  <c r="M278" i="6"/>
  <c r="K278" i="6"/>
  <c r="J278" i="6"/>
  <c r="F279" i="6"/>
  <c r="E280" i="6"/>
  <c r="M279" i="6" l="1"/>
  <c r="I279" i="6"/>
  <c r="J279" i="6"/>
  <c r="L279" i="6"/>
  <c r="K279" i="6"/>
  <c r="H279" i="6"/>
  <c r="F280" i="6"/>
  <c r="E281" i="6"/>
  <c r="J280" i="6" l="1"/>
  <c r="M280" i="6"/>
  <c r="H280" i="6"/>
  <c r="I280" i="6"/>
  <c r="L280" i="6"/>
  <c r="K280" i="6"/>
  <c r="F281" i="6"/>
  <c r="E282" i="6"/>
  <c r="E283" i="6" l="1"/>
  <c r="F282" i="6"/>
  <c r="M281" i="6"/>
  <c r="L281" i="6"/>
  <c r="J281" i="6"/>
  <c r="K281" i="6"/>
  <c r="I281" i="6"/>
  <c r="H281" i="6"/>
  <c r="L282" i="6" l="1"/>
  <c r="H282" i="6"/>
  <c r="I282" i="6"/>
  <c r="M282" i="6"/>
  <c r="J282" i="6"/>
  <c r="K282" i="6"/>
  <c r="F283" i="6"/>
  <c r="E284" i="6"/>
  <c r="M283" i="6" l="1"/>
  <c r="I283" i="6"/>
  <c r="J283" i="6"/>
  <c r="L283" i="6"/>
  <c r="K283" i="6"/>
  <c r="H283" i="6"/>
  <c r="F284" i="6"/>
  <c r="E285" i="6"/>
  <c r="F285" i="6" l="1"/>
  <c r="E286" i="6"/>
  <c r="J284" i="6"/>
  <c r="K284" i="6"/>
  <c r="H284" i="6"/>
  <c r="M284" i="6"/>
  <c r="L284" i="6"/>
  <c r="I284" i="6"/>
  <c r="E287" i="6" l="1"/>
  <c r="F286" i="6"/>
  <c r="M285" i="6"/>
  <c r="K285" i="6"/>
  <c r="H285" i="6"/>
  <c r="L285" i="6"/>
  <c r="J285" i="6"/>
  <c r="I285" i="6"/>
  <c r="L286" i="6" l="1"/>
  <c r="H286" i="6"/>
  <c r="I286" i="6"/>
  <c r="M286" i="6"/>
  <c r="J286" i="6"/>
  <c r="K286" i="6"/>
  <c r="F287" i="6"/>
  <c r="E288" i="6"/>
  <c r="M287" i="6" l="1"/>
  <c r="I287" i="6"/>
  <c r="J287" i="6"/>
  <c r="H287" i="6"/>
  <c r="L287" i="6"/>
  <c r="K287" i="6"/>
  <c r="F288" i="6"/>
  <c r="E289" i="6"/>
  <c r="F289" i="6" l="1"/>
  <c r="E290" i="6"/>
  <c r="J288" i="6"/>
  <c r="H288" i="6"/>
  <c r="L288" i="6"/>
  <c r="M288" i="6"/>
  <c r="K288" i="6"/>
  <c r="I288" i="6"/>
  <c r="E291" i="6" l="1"/>
  <c r="F290" i="6"/>
  <c r="M289" i="6"/>
  <c r="K289" i="6"/>
  <c r="H289" i="6"/>
  <c r="I289" i="6"/>
  <c r="L289" i="6"/>
  <c r="J289" i="6"/>
  <c r="L290" i="6" l="1"/>
  <c r="H290" i="6"/>
  <c r="I290" i="6"/>
  <c r="M290" i="6"/>
  <c r="K290" i="6"/>
  <c r="J290" i="6"/>
  <c r="F291" i="6"/>
  <c r="E292" i="6"/>
  <c r="M291" i="6" l="1"/>
  <c r="I291" i="6"/>
  <c r="J291" i="6"/>
  <c r="L291" i="6"/>
  <c r="H291" i="6"/>
  <c r="K291" i="6"/>
  <c r="F292" i="6"/>
  <c r="E293" i="6"/>
  <c r="F293" i="6" l="1"/>
  <c r="E294" i="6"/>
  <c r="J292" i="6"/>
  <c r="H292" i="6"/>
  <c r="K292" i="6"/>
  <c r="L292" i="6"/>
  <c r="M292" i="6"/>
  <c r="I292" i="6"/>
  <c r="E295" i="6" l="1"/>
  <c r="F294" i="6"/>
  <c r="M293" i="6"/>
  <c r="J293" i="6"/>
  <c r="K293" i="6"/>
  <c r="L293" i="6"/>
  <c r="H293" i="6"/>
  <c r="I293" i="6"/>
  <c r="L294" i="6" l="1"/>
  <c r="H294" i="6"/>
  <c r="I294" i="6"/>
  <c r="M294" i="6"/>
  <c r="K294" i="6"/>
  <c r="J294" i="6"/>
  <c r="F295" i="6"/>
  <c r="E296" i="6"/>
  <c r="M295" i="6" l="1"/>
  <c r="I295" i="6"/>
  <c r="J295" i="6"/>
  <c r="L295" i="6"/>
  <c r="K295" i="6"/>
  <c r="H295" i="6"/>
  <c r="F296" i="6"/>
  <c r="E297" i="6"/>
  <c r="J296" i="6" l="1"/>
  <c r="M296" i="6"/>
  <c r="H296" i="6"/>
  <c r="I296" i="6"/>
  <c r="L296" i="6"/>
  <c r="K296" i="6"/>
  <c r="F297" i="6"/>
  <c r="E298" i="6"/>
  <c r="E299" i="6" l="1"/>
  <c r="F298" i="6"/>
  <c r="M297" i="6"/>
  <c r="J297" i="6"/>
  <c r="H297" i="6"/>
  <c r="K297" i="6"/>
  <c r="L297" i="6"/>
  <c r="I297" i="6"/>
  <c r="L298" i="6" l="1"/>
  <c r="H298" i="6"/>
  <c r="M298" i="6"/>
  <c r="I298" i="6"/>
  <c r="J298" i="6"/>
  <c r="K298" i="6"/>
  <c r="F299" i="6"/>
  <c r="E300" i="6"/>
  <c r="F300" i="6" l="1"/>
  <c r="E301" i="6"/>
  <c r="M299" i="6"/>
  <c r="I299" i="6"/>
  <c r="J299" i="6"/>
  <c r="L299" i="6"/>
  <c r="K299" i="6"/>
  <c r="H299" i="6"/>
  <c r="F301" i="6" l="1"/>
  <c r="E302" i="6"/>
  <c r="J300" i="6"/>
  <c r="K300" i="6"/>
  <c r="H300" i="6"/>
  <c r="M300" i="6"/>
  <c r="L300" i="6"/>
  <c r="I300" i="6"/>
  <c r="E303" i="6" l="1"/>
  <c r="F302" i="6"/>
  <c r="M301" i="6"/>
  <c r="H301" i="6"/>
  <c r="K301" i="6"/>
  <c r="L301" i="6"/>
  <c r="J301" i="6"/>
  <c r="I301" i="6"/>
  <c r="L302" i="6" l="1"/>
  <c r="H302" i="6"/>
  <c r="I302" i="6"/>
  <c r="M302" i="6"/>
  <c r="J302" i="6"/>
  <c r="K302" i="6"/>
  <c r="F303" i="6"/>
  <c r="E304" i="6"/>
  <c r="F304" i="6" l="1"/>
  <c r="E305" i="6"/>
  <c r="M303" i="6"/>
  <c r="I303" i="6"/>
  <c r="J303" i="6"/>
  <c r="H303" i="6"/>
  <c r="L303" i="6"/>
  <c r="K303" i="6"/>
  <c r="F305" i="6" l="1"/>
  <c r="E306" i="6"/>
  <c r="J304" i="6"/>
  <c r="H304" i="6"/>
  <c r="L304" i="6"/>
  <c r="K304" i="6"/>
  <c r="M304" i="6"/>
  <c r="I304" i="6"/>
  <c r="E307" i="6" l="1"/>
  <c r="F306" i="6"/>
  <c r="M305" i="6"/>
  <c r="H305" i="6"/>
  <c r="K305" i="6"/>
  <c r="L305" i="6"/>
  <c r="I305" i="6"/>
  <c r="J305" i="6"/>
  <c r="L306" i="6" l="1"/>
  <c r="H306" i="6"/>
  <c r="M306" i="6"/>
  <c r="I306" i="6"/>
  <c r="K306" i="6"/>
  <c r="J306" i="6"/>
  <c r="F307" i="6"/>
  <c r="E308" i="6"/>
  <c r="F308" i="6" l="1"/>
  <c r="E309" i="6"/>
  <c r="M307" i="6"/>
  <c r="I307" i="6"/>
  <c r="J307" i="6"/>
  <c r="L307" i="6"/>
  <c r="H307" i="6"/>
  <c r="K307" i="6"/>
  <c r="F309" i="6" l="1"/>
  <c r="E310" i="6"/>
  <c r="J308" i="6"/>
  <c r="K308" i="6"/>
  <c r="H308" i="6"/>
  <c r="L308" i="6"/>
  <c r="M308" i="6"/>
  <c r="I308" i="6"/>
  <c r="E311" i="6" l="1"/>
  <c r="F310" i="6"/>
  <c r="M309" i="6"/>
  <c r="H309" i="6"/>
  <c r="J309" i="6"/>
  <c r="K309" i="6"/>
  <c r="L309" i="6"/>
  <c r="I309" i="6"/>
  <c r="L310" i="6" l="1"/>
  <c r="H310" i="6"/>
  <c r="M310" i="6"/>
  <c r="I310" i="6"/>
  <c r="K310" i="6"/>
  <c r="J310" i="6"/>
  <c r="F311" i="6"/>
  <c r="E312" i="6"/>
  <c r="F312" i="6" l="1"/>
  <c r="E313" i="6"/>
  <c r="M311" i="6"/>
  <c r="I311" i="6"/>
  <c r="J311" i="6"/>
  <c r="L311" i="6"/>
  <c r="K311" i="6"/>
  <c r="H311" i="6"/>
  <c r="F313" i="6" l="1"/>
  <c r="E314" i="6"/>
  <c r="J312" i="6"/>
  <c r="M312" i="6"/>
  <c r="H312" i="6"/>
  <c r="I312" i="6"/>
  <c r="L312" i="6"/>
  <c r="K312" i="6"/>
  <c r="E315" i="6" l="1"/>
  <c r="F314" i="6"/>
  <c r="M313" i="6"/>
  <c r="J313" i="6"/>
  <c r="H313" i="6"/>
  <c r="K313" i="6"/>
  <c r="I313" i="6"/>
  <c r="L313" i="6"/>
  <c r="L314" i="6" l="1"/>
  <c r="H314" i="6"/>
  <c r="I314" i="6"/>
  <c r="M314" i="6"/>
  <c r="J314" i="6"/>
  <c r="K314" i="6"/>
  <c r="F315" i="6"/>
  <c r="E316" i="6"/>
  <c r="F316" i="6" l="1"/>
  <c r="E317" i="6"/>
  <c r="M315" i="6"/>
  <c r="I315" i="6"/>
  <c r="J315" i="6"/>
  <c r="L315" i="6"/>
  <c r="K315" i="6"/>
  <c r="H315" i="6"/>
  <c r="F317" i="6" l="1"/>
  <c r="E318" i="6"/>
  <c r="H316" i="6"/>
  <c r="J316" i="6"/>
  <c r="L316" i="6"/>
  <c r="I316" i="6"/>
  <c r="M316" i="6"/>
  <c r="K316" i="6"/>
  <c r="E319" i="6" l="1"/>
  <c r="F318" i="6"/>
  <c r="L317" i="6"/>
  <c r="H317" i="6"/>
  <c r="M317" i="6"/>
  <c r="K317" i="6"/>
  <c r="I317" i="6"/>
  <c r="J317" i="6"/>
  <c r="L318" i="6" l="1"/>
  <c r="H318" i="6"/>
  <c r="I318" i="6"/>
  <c r="M318" i="6"/>
  <c r="J318" i="6"/>
  <c r="K318" i="6"/>
  <c r="F319" i="6"/>
  <c r="E320" i="6"/>
  <c r="F320" i="6" l="1"/>
  <c r="E321" i="6"/>
  <c r="M319" i="6"/>
  <c r="I319" i="6"/>
  <c r="J319" i="6"/>
  <c r="H319" i="6"/>
  <c r="L319" i="6"/>
  <c r="K319" i="6"/>
  <c r="F321" i="6" l="1"/>
  <c r="E322" i="6"/>
  <c r="H320" i="6"/>
  <c r="K320" i="6"/>
  <c r="M320" i="6"/>
  <c r="L320" i="6"/>
  <c r="J320" i="6"/>
  <c r="I320" i="6"/>
  <c r="E323" i="6" l="1"/>
  <c r="F322" i="6"/>
  <c r="L321" i="6"/>
  <c r="H321" i="6"/>
  <c r="M321" i="6"/>
  <c r="J321" i="6"/>
  <c r="K321" i="6"/>
  <c r="I321" i="6"/>
  <c r="L322" i="6" l="1"/>
  <c r="H322" i="6"/>
  <c r="M322" i="6"/>
  <c r="I322" i="6"/>
  <c r="K322" i="6"/>
  <c r="J322" i="6"/>
  <c r="F323" i="6"/>
  <c r="E324" i="6"/>
  <c r="F324" i="6" l="1"/>
  <c r="E325" i="6"/>
  <c r="M323" i="6"/>
  <c r="I323" i="6"/>
  <c r="J323" i="6"/>
  <c r="L323" i="6"/>
  <c r="K323" i="6"/>
  <c r="H323" i="6"/>
  <c r="F325" i="6" l="1"/>
  <c r="E326" i="6"/>
  <c r="K324" i="6"/>
  <c r="H324" i="6"/>
  <c r="L324" i="6"/>
  <c r="I324" i="6"/>
  <c r="M324" i="6"/>
  <c r="J324" i="6"/>
  <c r="E327" i="6" l="1"/>
  <c r="F326" i="6"/>
  <c r="L325" i="6"/>
  <c r="H325" i="6"/>
  <c r="M325" i="6"/>
  <c r="K325" i="6"/>
  <c r="I325" i="6"/>
  <c r="J325" i="6"/>
  <c r="L326" i="6" l="1"/>
  <c r="H326" i="6"/>
  <c r="M326" i="6"/>
  <c r="I326" i="6"/>
  <c r="K326" i="6"/>
  <c r="J326" i="6"/>
  <c r="F327" i="6"/>
  <c r="E328" i="6"/>
  <c r="F328" i="6" l="1"/>
  <c r="E329" i="6"/>
  <c r="M327" i="6"/>
  <c r="I327" i="6"/>
  <c r="J327" i="6"/>
  <c r="H327" i="6"/>
  <c r="L327" i="6"/>
  <c r="K327" i="6"/>
  <c r="F329" i="6" l="1"/>
  <c r="E330" i="6"/>
  <c r="J328" i="6"/>
  <c r="H328" i="6"/>
  <c r="M328" i="6"/>
  <c r="L328" i="6"/>
  <c r="K328" i="6"/>
  <c r="I328" i="6"/>
  <c r="E331" i="6" l="1"/>
  <c r="F330" i="6"/>
  <c r="H329" i="6"/>
  <c r="L329" i="6"/>
  <c r="M329" i="6"/>
  <c r="J329" i="6"/>
  <c r="K329" i="6"/>
  <c r="I329" i="6"/>
  <c r="L330" i="6" l="1"/>
  <c r="H330" i="6"/>
  <c r="M330" i="6"/>
  <c r="I330" i="6"/>
  <c r="J330" i="6"/>
  <c r="K330" i="6"/>
  <c r="F331" i="6"/>
  <c r="E332" i="6"/>
  <c r="F332" i="6" l="1"/>
  <c r="E333" i="6"/>
  <c r="M331" i="6"/>
  <c r="I331" i="6"/>
  <c r="J331" i="6"/>
  <c r="L331" i="6"/>
  <c r="K331" i="6"/>
  <c r="H331" i="6"/>
  <c r="F333" i="6" l="1"/>
  <c r="E334" i="6"/>
  <c r="H332" i="6"/>
  <c r="J332" i="6"/>
  <c r="K332" i="6"/>
  <c r="L332" i="6"/>
  <c r="I332" i="6"/>
  <c r="M332" i="6"/>
  <c r="E335" i="6" l="1"/>
  <c r="F334" i="6"/>
  <c r="L333" i="6"/>
  <c r="H333" i="6"/>
  <c r="M333" i="6"/>
  <c r="K333" i="6"/>
  <c r="I333" i="6"/>
  <c r="J333" i="6"/>
  <c r="L334" i="6" l="1"/>
  <c r="H334" i="6"/>
  <c r="I334" i="6"/>
  <c r="M334" i="6"/>
  <c r="J334" i="6"/>
  <c r="K334" i="6"/>
  <c r="F335" i="6"/>
  <c r="E336" i="6"/>
  <c r="F336" i="6" l="1"/>
  <c r="E337" i="6"/>
  <c r="M335" i="6"/>
  <c r="I335" i="6"/>
  <c r="J335" i="6"/>
  <c r="H335" i="6"/>
  <c r="L335" i="6"/>
  <c r="K335" i="6"/>
  <c r="F337" i="6" l="1"/>
  <c r="E338" i="6"/>
  <c r="H336" i="6"/>
  <c r="M336" i="6"/>
  <c r="L336" i="6"/>
  <c r="J336" i="6"/>
  <c r="K336" i="6"/>
  <c r="I336" i="6"/>
  <c r="E339" i="6" l="1"/>
  <c r="F338" i="6"/>
  <c r="L337" i="6"/>
  <c r="H337" i="6"/>
  <c r="M337" i="6"/>
  <c r="J337" i="6"/>
  <c r="K337" i="6"/>
  <c r="I337" i="6"/>
  <c r="L338" i="6" l="1"/>
  <c r="H338" i="6"/>
  <c r="I338" i="6"/>
  <c r="M338" i="6"/>
  <c r="K338" i="6"/>
  <c r="J338" i="6"/>
  <c r="F339" i="6"/>
  <c r="E340" i="6"/>
  <c r="F340" i="6" l="1"/>
  <c r="E341" i="6"/>
  <c r="M339" i="6"/>
  <c r="I339" i="6"/>
  <c r="J339" i="6"/>
  <c r="L339" i="6"/>
  <c r="K339" i="6"/>
  <c r="H339" i="6"/>
  <c r="F341" i="6" l="1"/>
  <c r="E342" i="6"/>
  <c r="H340" i="6"/>
  <c r="L340" i="6"/>
  <c r="I340" i="6"/>
  <c r="K340" i="6"/>
  <c r="M340" i="6"/>
  <c r="J340" i="6"/>
  <c r="E343" i="6" l="1"/>
  <c r="F342" i="6"/>
  <c r="H341" i="6"/>
  <c r="L341" i="6"/>
  <c r="M341" i="6"/>
  <c r="K341" i="6"/>
  <c r="I341" i="6"/>
  <c r="J341" i="6"/>
  <c r="L342" i="6" l="1"/>
  <c r="H342" i="6"/>
  <c r="M342" i="6"/>
  <c r="I342" i="6"/>
  <c r="K342" i="6"/>
  <c r="J342" i="6"/>
  <c r="F343" i="6"/>
  <c r="E344" i="6"/>
  <c r="F344" i="6" l="1"/>
  <c r="E345" i="6"/>
  <c r="M343" i="6"/>
  <c r="I343" i="6"/>
  <c r="J343" i="6"/>
  <c r="H343" i="6"/>
  <c r="L343" i="6"/>
  <c r="K343" i="6"/>
  <c r="F345" i="6" l="1"/>
  <c r="E346" i="6"/>
  <c r="J344" i="6"/>
  <c r="H344" i="6"/>
  <c r="M344" i="6"/>
  <c r="L344" i="6"/>
  <c r="K344" i="6"/>
  <c r="I344" i="6"/>
  <c r="E347" i="6" l="1"/>
  <c r="F346" i="6"/>
  <c r="H345" i="6"/>
  <c r="L345" i="6"/>
  <c r="M345" i="6"/>
  <c r="J345" i="6"/>
  <c r="K345" i="6"/>
  <c r="I345" i="6"/>
  <c r="L346" i="6" l="1"/>
  <c r="H346" i="6"/>
  <c r="M346" i="6"/>
  <c r="I346" i="6"/>
  <c r="J346" i="6"/>
  <c r="K346" i="6"/>
  <c r="F347" i="6"/>
  <c r="E348" i="6"/>
  <c r="F348" i="6" l="1"/>
  <c r="E349" i="6"/>
  <c r="M347" i="6"/>
  <c r="I347" i="6"/>
  <c r="J347" i="6"/>
  <c r="L347" i="6"/>
  <c r="K347" i="6"/>
  <c r="H347" i="6"/>
  <c r="F349" i="6" l="1"/>
  <c r="E350" i="6"/>
  <c r="H348" i="6"/>
  <c r="J348" i="6"/>
  <c r="L348" i="6"/>
  <c r="I348" i="6"/>
  <c r="M348" i="6"/>
  <c r="K348" i="6"/>
  <c r="E351" i="6" l="1"/>
  <c r="F350" i="6"/>
  <c r="L349" i="6"/>
  <c r="H349" i="6"/>
  <c r="M349" i="6"/>
  <c r="K349" i="6"/>
  <c r="I349" i="6"/>
  <c r="J349" i="6"/>
  <c r="L350" i="6" l="1"/>
  <c r="H350" i="6"/>
  <c r="I350" i="6"/>
  <c r="M350" i="6"/>
  <c r="J350" i="6"/>
  <c r="K350" i="6"/>
  <c r="F351" i="6"/>
  <c r="E352" i="6"/>
  <c r="F352" i="6" l="1"/>
  <c r="E353" i="6"/>
  <c r="M351" i="6"/>
  <c r="I351" i="6"/>
  <c r="J351" i="6"/>
  <c r="H351" i="6"/>
  <c r="L351" i="6"/>
  <c r="K351" i="6"/>
  <c r="F353" i="6" l="1"/>
  <c r="E354" i="6"/>
  <c r="H352" i="6"/>
  <c r="K352" i="6"/>
  <c r="M352" i="6"/>
  <c r="L352" i="6"/>
  <c r="J352" i="6"/>
  <c r="I352" i="6"/>
  <c r="E355" i="6" l="1"/>
  <c r="F354" i="6"/>
  <c r="H353" i="6"/>
  <c r="L353" i="6"/>
  <c r="M353" i="6"/>
  <c r="J353" i="6"/>
  <c r="K353" i="6"/>
  <c r="I353" i="6"/>
  <c r="L354" i="6" l="1"/>
  <c r="H354" i="6"/>
  <c r="I354" i="6"/>
  <c r="M354" i="6"/>
  <c r="K354" i="6"/>
  <c r="J354" i="6"/>
  <c r="F355" i="6"/>
  <c r="E356" i="6"/>
  <c r="F356" i="6" l="1"/>
  <c r="E357" i="6"/>
  <c r="M355" i="6"/>
  <c r="I355" i="6"/>
  <c r="J355" i="6"/>
  <c r="L355" i="6"/>
  <c r="K355" i="6"/>
  <c r="H355" i="6"/>
  <c r="F357" i="6" l="1"/>
  <c r="E358" i="6"/>
  <c r="H356" i="6"/>
  <c r="L356" i="6"/>
  <c r="K356" i="6"/>
  <c r="I356" i="6"/>
  <c r="M356" i="6"/>
  <c r="J356" i="6"/>
  <c r="E359" i="6" l="1"/>
  <c r="F358" i="6"/>
  <c r="H357" i="6"/>
  <c r="L357" i="6"/>
  <c r="M357" i="6"/>
  <c r="K357" i="6"/>
  <c r="I357" i="6"/>
  <c r="J357" i="6"/>
  <c r="L358" i="6" l="1"/>
  <c r="H358" i="6"/>
  <c r="M358" i="6"/>
  <c r="I358" i="6"/>
  <c r="K358" i="6"/>
  <c r="J358" i="6"/>
  <c r="F359" i="6"/>
  <c r="E360" i="6"/>
  <c r="F360" i="6" l="1"/>
  <c r="E361" i="6"/>
  <c r="M359" i="6"/>
  <c r="I359" i="6"/>
  <c r="J359" i="6"/>
  <c r="H359" i="6"/>
  <c r="L359" i="6"/>
  <c r="K359" i="6"/>
  <c r="F361" i="6" l="1"/>
  <c r="E362" i="6"/>
  <c r="J360" i="6"/>
  <c r="H360" i="6"/>
  <c r="M360" i="6"/>
  <c r="L360" i="6"/>
  <c r="K360" i="6"/>
  <c r="I360" i="6"/>
  <c r="E363" i="6" l="1"/>
  <c r="F362" i="6"/>
  <c r="H361" i="6"/>
  <c r="L361" i="6"/>
  <c r="M361" i="6"/>
  <c r="J361" i="6"/>
  <c r="K361" i="6"/>
  <c r="I361" i="6"/>
  <c r="L362" i="6" l="1"/>
  <c r="H362" i="6"/>
  <c r="M362" i="6"/>
  <c r="I362" i="6"/>
  <c r="J362" i="6"/>
  <c r="K362" i="6"/>
  <c r="F363" i="6"/>
  <c r="E364" i="6"/>
  <c r="F364" i="6" l="1"/>
  <c r="E365" i="6"/>
  <c r="M363" i="6"/>
  <c r="I363" i="6"/>
  <c r="J363" i="6"/>
  <c r="L363" i="6"/>
  <c r="K363" i="6"/>
  <c r="H363" i="6"/>
  <c r="F365" i="6" l="1"/>
  <c r="E366" i="6"/>
  <c r="K364" i="6"/>
  <c r="H364" i="6"/>
  <c r="J364" i="6"/>
  <c r="L364" i="6"/>
  <c r="I364" i="6"/>
  <c r="M364" i="6"/>
  <c r="E367" i="6" l="1"/>
  <c r="F366" i="6"/>
  <c r="L365" i="6"/>
  <c r="H365" i="6"/>
  <c r="M365" i="6"/>
  <c r="K365" i="6"/>
  <c r="I365" i="6"/>
  <c r="J365" i="6"/>
  <c r="L366" i="6" l="1"/>
  <c r="H366" i="6"/>
  <c r="M366" i="6"/>
  <c r="I366" i="6"/>
  <c r="J366" i="6"/>
  <c r="K366" i="6"/>
  <c r="F367" i="6"/>
  <c r="E368" i="6"/>
  <c r="F368" i="6" l="1"/>
  <c r="E369" i="6"/>
  <c r="M367" i="6"/>
  <c r="I367" i="6"/>
  <c r="J367" i="6"/>
  <c r="H367" i="6"/>
  <c r="L367" i="6"/>
  <c r="K367" i="6"/>
  <c r="F369" i="6" l="1"/>
  <c r="E370" i="6"/>
  <c r="H368" i="6"/>
  <c r="M368" i="6"/>
  <c r="L368" i="6"/>
  <c r="J368" i="6"/>
  <c r="K368" i="6"/>
  <c r="I368" i="6"/>
  <c r="E371" i="6" l="1"/>
  <c r="F370" i="6"/>
  <c r="H369" i="6"/>
  <c r="L369" i="6"/>
  <c r="M369" i="6"/>
  <c r="J369" i="6"/>
  <c r="K369" i="6"/>
  <c r="I369" i="6"/>
  <c r="L370" i="6" l="1"/>
  <c r="H370" i="6"/>
  <c r="I370" i="6"/>
  <c r="M370" i="6"/>
  <c r="K370" i="6"/>
  <c r="J370" i="6"/>
  <c r="F371" i="6"/>
  <c r="E372" i="6"/>
  <c r="F372" i="6" l="1"/>
  <c r="E373" i="6"/>
  <c r="M371" i="6"/>
  <c r="I371" i="6"/>
  <c r="J371" i="6"/>
  <c r="L371" i="6"/>
  <c r="K371" i="6"/>
  <c r="H371" i="6"/>
  <c r="F373" i="6" l="1"/>
  <c r="E374" i="6"/>
  <c r="H372" i="6"/>
  <c r="K372" i="6"/>
  <c r="L372" i="6"/>
  <c r="I372" i="6"/>
  <c r="M372" i="6"/>
  <c r="J372" i="6"/>
  <c r="E375" i="6" l="1"/>
  <c r="F374" i="6"/>
  <c r="H373" i="6"/>
  <c r="L373" i="6"/>
  <c r="M373" i="6"/>
  <c r="K373" i="6"/>
  <c r="I373" i="6"/>
  <c r="J373" i="6"/>
  <c r="L374" i="6" l="1"/>
  <c r="H374" i="6"/>
  <c r="I374" i="6"/>
  <c r="M374" i="6"/>
  <c r="K374" i="6"/>
  <c r="J374" i="6"/>
  <c r="F375" i="6"/>
  <c r="E376" i="6"/>
  <c r="F376" i="6" l="1"/>
  <c r="E377" i="6"/>
  <c r="M375" i="6"/>
  <c r="I375" i="6"/>
  <c r="J375" i="6"/>
  <c r="H375" i="6"/>
  <c r="L375" i="6"/>
  <c r="K375" i="6"/>
  <c r="F377" i="6" l="1"/>
  <c r="E378" i="6"/>
  <c r="J376" i="6"/>
  <c r="H376" i="6"/>
  <c r="K376" i="6"/>
  <c r="M376" i="6"/>
  <c r="L376" i="6"/>
  <c r="I376" i="6"/>
  <c r="E379" i="6" l="1"/>
  <c r="F378" i="6"/>
  <c r="H377" i="6"/>
  <c r="L377" i="6"/>
  <c r="M377" i="6"/>
  <c r="J377" i="6"/>
  <c r="K377" i="6"/>
  <c r="I377" i="6"/>
  <c r="L378" i="6" l="1"/>
  <c r="H378" i="6"/>
  <c r="M378" i="6"/>
  <c r="I378" i="6"/>
  <c r="J378" i="6"/>
  <c r="K378" i="6"/>
  <c r="F379" i="6"/>
  <c r="E380" i="6"/>
  <c r="F380" i="6" l="1"/>
  <c r="E381" i="6"/>
  <c r="M379" i="6"/>
  <c r="I379" i="6"/>
  <c r="J379" i="6"/>
  <c r="L379" i="6"/>
  <c r="K379" i="6"/>
  <c r="H379" i="6"/>
  <c r="F381" i="6" l="1"/>
  <c r="E382" i="6"/>
  <c r="H380" i="6"/>
  <c r="J380" i="6"/>
  <c r="L380" i="6"/>
  <c r="I380" i="6"/>
  <c r="K380" i="6"/>
  <c r="M380" i="6"/>
  <c r="E383" i="6" l="1"/>
  <c r="F382" i="6"/>
  <c r="L381" i="6"/>
  <c r="H381" i="6"/>
  <c r="M381" i="6"/>
  <c r="K381" i="6"/>
  <c r="I381" i="6"/>
  <c r="J381" i="6"/>
  <c r="L382" i="6" l="1"/>
  <c r="H382" i="6"/>
  <c r="I382" i="6"/>
  <c r="M382" i="6"/>
  <c r="J382" i="6"/>
  <c r="K382" i="6"/>
  <c r="F383" i="6"/>
  <c r="E384" i="6"/>
  <c r="F384" i="6" l="1"/>
  <c r="E385" i="6"/>
  <c r="M383" i="6"/>
  <c r="I383" i="6"/>
  <c r="J383" i="6"/>
  <c r="H383" i="6"/>
  <c r="L383" i="6"/>
  <c r="K383" i="6"/>
  <c r="F385" i="6" l="1"/>
  <c r="E386" i="6"/>
  <c r="H384" i="6"/>
  <c r="M384" i="6"/>
  <c r="L384" i="6"/>
  <c r="J384" i="6"/>
  <c r="K384" i="6"/>
  <c r="I384" i="6"/>
  <c r="E387" i="6" l="1"/>
  <c r="F386" i="6"/>
  <c r="L385" i="6"/>
  <c r="H385" i="6"/>
  <c r="M385" i="6"/>
  <c r="J385" i="6"/>
  <c r="K385" i="6"/>
  <c r="I385" i="6"/>
  <c r="L386" i="6" l="1"/>
  <c r="H386" i="6"/>
  <c r="M386" i="6"/>
  <c r="I386" i="6"/>
  <c r="K386" i="6"/>
  <c r="J386" i="6"/>
  <c r="F387" i="6"/>
  <c r="E388" i="6"/>
  <c r="F388" i="6" l="1"/>
  <c r="E389" i="6"/>
  <c r="M387" i="6"/>
  <c r="I387" i="6"/>
  <c r="J387" i="6"/>
  <c r="L387" i="6"/>
  <c r="K387" i="6"/>
  <c r="H387" i="6"/>
  <c r="F389" i="6" l="1"/>
  <c r="E390" i="6"/>
  <c r="H388" i="6"/>
  <c r="L388" i="6"/>
  <c r="I388" i="6"/>
  <c r="M388" i="6"/>
  <c r="J388" i="6"/>
  <c r="K388" i="6"/>
  <c r="E391" i="6" l="1"/>
  <c r="F390" i="6"/>
  <c r="H389" i="6"/>
  <c r="L389" i="6"/>
  <c r="M389" i="6"/>
  <c r="K389" i="6"/>
  <c r="I389" i="6"/>
  <c r="J389" i="6"/>
  <c r="L390" i="6" l="1"/>
  <c r="H390" i="6"/>
  <c r="I390" i="6"/>
  <c r="M390" i="6"/>
  <c r="K390" i="6"/>
  <c r="J390" i="6"/>
  <c r="F391" i="6"/>
  <c r="E392" i="6"/>
  <c r="F392" i="6" l="1"/>
  <c r="E393" i="6"/>
  <c r="M391" i="6"/>
  <c r="I391" i="6"/>
  <c r="J391" i="6"/>
  <c r="H391" i="6"/>
  <c r="L391" i="6"/>
  <c r="K391" i="6"/>
  <c r="F393" i="6" l="1"/>
  <c r="E394" i="6"/>
  <c r="J392" i="6"/>
  <c r="K392" i="6"/>
  <c r="H392" i="6"/>
  <c r="M392" i="6"/>
  <c r="L392" i="6"/>
  <c r="I392" i="6"/>
  <c r="E395" i="6" l="1"/>
  <c r="F394" i="6"/>
  <c r="H393" i="6"/>
  <c r="L393" i="6"/>
  <c r="M393" i="6"/>
  <c r="J393" i="6"/>
  <c r="K393" i="6"/>
  <c r="I393" i="6"/>
  <c r="L394" i="6" l="1"/>
  <c r="H394" i="6"/>
  <c r="M394" i="6"/>
  <c r="I394" i="6"/>
  <c r="J394" i="6"/>
  <c r="K394" i="6"/>
  <c r="F395" i="6"/>
  <c r="E396" i="6"/>
  <c r="F396" i="6" l="1"/>
  <c r="E397" i="6"/>
  <c r="M395" i="6"/>
  <c r="I395" i="6"/>
  <c r="J395" i="6"/>
  <c r="L395" i="6"/>
  <c r="K395" i="6"/>
  <c r="H395" i="6"/>
  <c r="F397" i="6" l="1"/>
  <c r="E398" i="6"/>
  <c r="K396" i="6"/>
  <c r="H396" i="6"/>
  <c r="J396" i="6"/>
  <c r="L396" i="6"/>
  <c r="I396" i="6"/>
  <c r="M396" i="6"/>
  <c r="E399" i="6" l="1"/>
  <c r="F398" i="6"/>
  <c r="H397" i="6"/>
  <c r="L397" i="6"/>
  <c r="M397" i="6"/>
  <c r="K397" i="6"/>
  <c r="I397" i="6"/>
  <c r="J397" i="6"/>
  <c r="L398" i="6" l="1"/>
  <c r="H398" i="6"/>
  <c r="M398" i="6"/>
  <c r="I398" i="6"/>
  <c r="J398" i="6"/>
  <c r="K398" i="6"/>
  <c r="F399" i="6"/>
  <c r="E400" i="6"/>
  <c r="M399" i="6" l="1"/>
  <c r="I399" i="6"/>
  <c r="J399" i="6"/>
  <c r="H399" i="6"/>
  <c r="L399" i="6"/>
  <c r="K399" i="6"/>
  <c r="F400" i="6"/>
  <c r="E401" i="6"/>
  <c r="F401" i="6" l="1"/>
  <c r="E402" i="6"/>
  <c r="H400" i="6"/>
  <c r="M400" i="6"/>
  <c r="K400" i="6"/>
  <c r="L400" i="6"/>
  <c r="J400" i="6"/>
  <c r="I400" i="6"/>
  <c r="E403" i="6" l="1"/>
  <c r="F402" i="6"/>
  <c r="L401" i="6"/>
  <c r="H401" i="6"/>
  <c r="M401" i="6"/>
  <c r="J401" i="6"/>
  <c r="K401" i="6"/>
  <c r="I401" i="6"/>
  <c r="F403" i="6" l="1"/>
  <c r="E404" i="6"/>
  <c r="L402" i="6"/>
  <c r="H402" i="6"/>
  <c r="I402" i="6"/>
  <c r="M402" i="6"/>
  <c r="K402" i="6"/>
  <c r="J402" i="6"/>
  <c r="M403" i="6" l="1"/>
  <c r="I403" i="6"/>
  <c r="J403" i="6"/>
  <c r="L403" i="6"/>
  <c r="K403" i="6"/>
  <c r="H403" i="6"/>
  <c r="F404" i="6"/>
  <c r="E405" i="6"/>
  <c r="F405" i="6" l="1"/>
  <c r="E406" i="6"/>
  <c r="H404" i="6"/>
  <c r="L404" i="6"/>
  <c r="I404" i="6"/>
  <c r="K404" i="6"/>
  <c r="M404" i="6"/>
  <c r="J404" i="6"/>
  <c r="H405" i="6" l="1"/>
  <c r="L405" i="6"/>
  <c r="M405" i="6"/>
  <c r="K405" i="6"/>
  <c r="I405" i="6"/>
  <c r="J405" i="6"/>
  <c r="E407" i="6"/>
  <c r="F406" i="6"/>
  <c r="L406" i="6" l="1"/>
  <c r="H406" i="6"/>
  <c r="I406" i="6"/>
  <c r="M406" i="6"/>
  <c r="K406" i="6"/>
  <c r="J406" i="6"/>
  <c r="F407" i="6"/>
  <c r="E408" i="6"/>
  <c r="F408" i="6" l="1"/>
  <c r="E409" i="6"/>
  <c r="M407" i="6"/>
  <c r="I407" i="6"/>
  <c r="J407" i="6"/>
  <c r="H407" i="6"/>
  <c r="L407" i="6"/>
  <c r="K407" i="6"/>
  <c r="F409" i="6" l="1"/>
  <c r="E410" i="6"/>
  <c r="J408" i="6"/>
  <c r="H408" i="6"/>
  <c r="M408" i="6"/>
  <c r="K408" i="6"/>
  <c r="L408" i="6"/>
  <c r="I408" i="6"/>
  <c r="E411" i="6" l="1"/>
  <c r="F410" i="6"/>
  <c r="H409" i="6"/>
  <c r="L409" i="6"/>
  <c r="M409" i="6"/>
  <c r="J409" i="6"/>
  <c r="K409" i="6"/>
  <c r="I409" i="6"/>
  <c r="L410" i="6" l="1"/>
  <c r="H410" i="6"/>
  <c r="I410" i="6"/>
  <c r="M410" i="6"/>
  <c r="J410" i="6"/>
  <c r="K410" i="6"/>
  <c r="F411" i="6"/>
  <c r="E412" i="6"/>
  <c r="F412" i="6" l="1"/>
  <c r="E413" i="6"/>
  <c r="M411" i="6"/>
  <c r="I411" i="6"/>
  <c r="J411" i="6"/>
  <c r="L411" i="6"/>
  <c r="K411" i="6"/>
  <c r="H411" i="6"/>
  <c r="F413" i="6" l="1"/>
  <c r="E414" i="6"/>
  <c r="H412" i="6"/>
  <c r="J412" i="6"/>
  <c r="L412" i="6"/>
  <c r="I412" i="6"/>
  <c r="M412" i="6"/>
  <c r="K412" i="6"/>
  <c r="E415" i="6" l="1"/>
  <c r="F414" i="6"/>
  <c r="H413" i="6"/>
  <c r="L413" i="6"/>
  <c r="M413" i="6"/>
  <c r="K413" i="6"/>
  <c r="I413" i="6"/>
  <c r="J413" i="6"/>
  <c r="L414" i="6" l="1"/>
  <c r="H414" i="6"/>
  <c r="M414" i="6"/>
  <c r="I414" i="6"/>
  <c r="J414" i="6"/>
  <c r="K414" i="6"/>
  <c r="F415" i="6"/>
  <c r="E416" i="6"/>
  <c r="F416" i="6" l="1"/>
  <c r="E417" i="6"/>
  <c r="M415" i="6"/>
  <c r="I415" i="6"/>
  <c r="J415" i="6"/>
  <c r="H415" i="6"/>
  <c r="L415" i="6"/>
  <c r="K415" i="6"/>
  <c r="F417" i="6" l="1"/>
  <c r="E418" i="6"/>
  <c r="H416" i="6"/>
  <c r="M416" i="6"/>
  <c r="L416" i="6"/>
  <c r="K416" i="6"/>
  <c r="J416" i="6"/>
  <c r="I416" i="6"/>
  <c r="E419" i="6" l="1"/>
  <c r="F418" i="6"/>
  <c r="L417" i="6"/>
  <c r="H417" i="6"/>
  <c r="M417" i="6"/>
  <c r="J417" i="6"/>
  <c r="K417" i="6"/>
  <c r="I417" i="6"/>
  <c r="L418" i="6" l="1"/>
  <c r="H418" i="6"/>
  <c r="M418" i="6"/>
  <c r="I418" i="6"/>
  <c r="K418" i="6"/>
  <c r="J418" i="6"/>
  <c r="F419" i="6"/>
  <c r="E420" i="6"/>
  <c r="F420" i="6" l="1"/>
  <c r="E421" i="6"/>
  <c r="M419" i="6"/>
  <c r="I419" i="6"/>
  <c r="J419" i="6"/>
  <c r="L419" i="6"/>
  <c r="K419" i="6"/>
  <c r="H419" i="6"/>
  <c r="F421" i="6" l="1"/>
  <c r="E422" i="6"/>
  <c r="K420" i="6"/>
  <c r="H420" i="6"/>
  <c r="L420" i="6"/>
  <c r="I420" i="6"/>
  <c r="M420" i="6"/>
  <c r="J420" i="6"/>
  <c r="E423" i="6" l="1"/>
  <c r="F422" i="6"/>
  <c r="H421" i="6"/>
  <c r="L421" i="6"/>
  <c r="M421" i="6"/>
  <c r="K421" i="6"/>
  <c r="I421" i="6"/>
  <c r="J421" i="6"/>
  <c r="L422" i="6" l="1"/>
  <c r="H422" i="6"/>
  <c r="I422" i="6"/>
  <c r="M422" i="6"/>
  <c r="K422" i="6"/>
  <c r="J422" i="6"/>
  <c r="F423" i="6"/>
  <c r="E424" i="6"/>
  <c r="F424" i="6" l="1"/>
  <c r="E425" i="6"/>
  <c r="M423" i="6"/>
  <c r="I423" i="6"/>
  <c r="J423" i="6"/>
  <c r="H423" i="6"/>
  <c r="L423" i="6"/>
  <c r="K423" i="6"/>
  <c r="F425" i="6" l="1"/>
  <c r="E426" i="6"/>
  <c r="J424" i="6"/>
  <c r="H424" i="6"/>
  <c r="M424" i="6"/>
  <c r="L424" i="6"/>
  <c r="K424" i="6"/>
  <c r="I424" i="6"/>
  <c r="E427" i="6" l="1"/>
  <c r="F426" i="6"/>
  <c r="L425" i="6"/>
  <c r="H425" i="6"/>
  <c r="M425" i="6"/>
  <c r="J425" i="6"/>
  <c r="K425" i="6"/>
  <c r="I425" i="6"/>
  <c r="L426" i="6" l="1"/>
  <c r="H426" i="6"/>
  <c r="I426" i="6"/>
  <c r="M426" i="6"/>
  <c r="J426" i="6"/>
  <c r="K426" i="6"/>
  <c r="F427" i="6"/>
  <c r="E428" i="6"/>
  <c r="F428" i="6" l="1"/>
  <c r="E429" i="6"/>
  <c r="M427" i="6"/>
  <c r="I427" i="6"/>
  <c r="J427" i="6"/>
  <c r="L427" i="6"/>
  <c r="K427" i="6"/>
  <c r="H427" i="6"/>
  <c r="F429" i="6" l="1"/>
  <c r="E430" i="6"/>
  <c r="H428" i="6"/>
  <c r="J428" i="6"/>
  <c r="L428" i="6"/>
  <c r="I428" i="6"/>
  <c r="M428" i="6"/>
  <c r="K428" i="6"/>
  <c r="E431" i="6" l="1"/>
  <c r="F430" i="6"/>
  <c r="H429" i="6"/>
  <c r="L429" i="6"/>
  <c r="M429" i="6"/>
  <c r="K429" i="6"/>
  <c r="I429" i="6"/>
  <c r="J429" i="6"/>
  <c r="L430" i="6" l="1"/>
  <c r="H430" i="6"/>
  <c r="M430" i="6"/>
  <c r="I430" i="6"/>
  <c r="J430" i="6"/>
  <c r="K430" i="6"/>
  <c r="F431" i="6"/>
  <c r="E432" i="6"/>
  <c r="F432" i="6" l="1"/>
  <c r="E433" i="6"/>
  <c r="M431" i="6"/>
  <c r="I431" i="6"/>
  <c r="J431" i="6"/>
  <c r="H431" i="6"/>
  <c r="L431" i="6"/>
  <c r="K431" i="6"/>
  <c r="F433" i="6" l="1"/>
  <c r="E434" i="6"/>
  <c r="H432" i="6"/>
  <c r="M432" i="6"/>
  <c r="K432" i="6"/>
  <c r="L432" i="6"/>
  <c r="J432" i="6"/>
  <c r="I432" i="6"/>
  <c r="E435" i="6" l="1"/>
  <c r="F434" i="6"/>
  <c r="H433" i="6"/>
  <c r="L433" i="6"/>
  <c r="M433" i="6"/>
  <c r="J433" i="6"/>
  <c r="K433" i="6"/>
  <c r="I433" i="6"/>
  <c r="L434" i="6" l="1"/>
  <c r="H434" i="6"/>
  <c r="I434" i="6"/>
  <c r="M434" i="6"/>
  <c r="K434" i="6"/>
  <c r="J434" i="6"/>
  <c r="F435" i="6"/>
  <c r="E436" i="6"/>
  <c r="M435" i="6" l="1"/>
  <c r="I435" i="6"/>
  <c r="J435" i="6"/>
  <c r="L435" i="6"/>
  <c r="K435" i="6"/>
  <c r="H435" i="6"/>
  <c r="F436" i="6"/>
  <c r="E437" i="6"/>
  <c r="H436" i="6" l="1"/>
  <c r="L436" i="6"/>
  <c r="I436" i="6"/>
  <c r="K436" i="6"/>
  <c r="M436" i="6"/>
  <c r="J436" i="6"/>
  <c r="F437" i="6"/>
  <c r="E438" i="6"/>
  <c r="H437" i="6" l="1"/>
  <c r="L437" i="6"/>
  <c r="M437" i="6"/>
  <c r="K437" i="6"/>
  <c r="I437" i="6"/>
  <c r="J437" i="6"/>
  <c r="E439" i="6"/>
  <c r="F438" i="6"/>
  <c r="F439" i="6" l="1"/>
  <c r="E440" i="6"/>
  <c r="L438" i="6"/>
  <c r="H438" i="6"/>
  <c r="M438" i="6"/>
  <c r="I438" i="6"/>
  <c r="K438" i="6"/>
  <c r="J438" i="6"/>
  <c r="F440" i="6" l="1"/>
  <c r="E441" i="6"/>
  <c r="M439" i="6"/>
  <c r="I439" i="6"/>
  <c r="J439" i="6"/>
  <c r="H439" i="6"/>
  <c r="L439" i="6"/>
  <c r="K439" i="6"/>
  <c r="F441" i="6" l="1"/>
  <c r="E442" i="6"/>
  <c r="J440" i="6"/>
  <c r="K440" i="6"/>
  <c r="H440" i="6"/>
  <c r="M440" i="6"/>
  <c r="L440" i="6"/>
  <c r="I440" i="6"/>
  <c r="E443" i="6" l="1"/>
  <c r="F442" i="6"/>
  <c r="L441" i="6"/>
  <c r="H441" i="6"/>
  <c r="M441" i="6"/>
  <c r="J441" i="6"/>
  <c r="K441" i="6"/>
  <c r="I441" i="6"/>
  <c r="L442" i="6" l="1"/>
  <c r="H442" i="6"/>
  <c r="M442" i="6"/>
  <c r="I442" i="6"/>
  <c r="J442" i="6"/>
  <c r="K442" i="6"/>
  <c r="F443" i="6"/>
  <c r="E444" i="6"/>
  <c r="M443" i="6" l="1"/>
  <c r="I443" i="6"/>
  <c r="J443" i="6"/>
  <c r="L443" i="6"/>
  <c r="K443" i="6"/>
  <c r="H443" i="6"/>
  <c r="F444" i="6"/>
  <c r="E445" i="6"/>
  <c r="H444" i="6" l="1"/>
  <c r="J444" i="6"/>
  <c r="L444" i="6"/>
  <c r="I444" i="6"/>
  <c r="M444" i="6"/>
  <c r="K444" i="6"/>
  <c r="F445" i="6"/>
  <c r="E446" i="6"/>
  <c r="L445" i="6" l="1"/>
  <c r="H445" i="6"/>
  <c r="M445" i="6"/>
  <c r="K445" i="6"/>
  <c r="I445" i="6"/>
  <c r="J445" i="6"/>
  <c r="E447" i="6"/>
  <c r="F446" i="6"/>
  <c r="F447" i="6" l="1"/>
  <c r="E448" i="6"/>
  <c r="L446" i="6"/>
  <c r="H446" i="6"/>
  <c r="I446" i="6"/>
  <c r="M446" i="6"/>
  <c r="J446" i="6"/>
  <c r="K446" i="6"/>
  <c r="F448" i="6" l="1"/>
  <c r="E449" i="6"/>
  <c r="M447" i="6"/>
  <c r="I447" i="6"/>
  <c r="J447" i="6"/>
  <c r="H447" i="6"/>
  <c r="L447" i="6"/>
  <c r="K447" i="6"/>
  <c r="F449" i="6" l="1"/>
  <c r="E450" i="6"/>
  <c r="K448" i="6"/>
  <c r="H448" i="6"/>
  <c r="M448" i="6"/>
  <c r="L448" i="6"/>
  <c r="J448" i="6"/>
  <c r="I448" i="6"/>
  <c r="E451" i="6" l="1"/>
  <c r="F450" i="6"/>
  <c r="H449" i="6"/>
  <c r="L449" i="6"/>
  <c r="M449" i="6"/>
  <c r="J449" i="6"/>
  <c r="K449" i="6"/>
  <c r="I449" i="6"/>
  <c r="L450" i="6" l="1"/>
  <c r="H450" i="6"/>
  <c r="I450" i="6"/>
  <c r="M450" i="6"/>
  <c r="K450" i="6"/>
  <c r="J450" i="6"/>
  <c r="F451" i="6"/>
  <c r="E452" i="6"/>
  <c r="M451" i="6" l="1"/>
  <c r="I451" i="6"/>
  <c r="J451" i="6"/>
  <c r="L451" i="6"/>
  <c r="K451" i="6"/>
  <c r="H451" i="6"/>
  <c r="F452" i="6"/>
  <c r="E453" i="6"/>
  <c r="H452" i="6" l="1"/>
  <c r="L452" i="6"/>
  <c r="I452" i="6"/>
  <c r="K452" i="6"/>
  <c r="M452" i="6"/>
  <c r="J452" i="6"/>
  <c r="F453" i="6"/>
  <c r="E454" i="6"/>
  <c r="H453" i="6" l="1"/>
  <c r="L453" i="6"/>
  <c r="M453" i="6"/>
  <c r="K453" i="6"/>
  <c r="I453" i="6"/>
  <c r="J453" i="6"/>
  <c r="E455" i="6"/>
  <c r="F454" i="6"/>
  <c r="F455" i="6" l="1"/>
  <c r="E456" i="6"/>
  <c r="L454" i="6"/>
  <c r="H454" i="6"/>
  <c r="I454" i="6"/>
  <c r="M454" i="6"/>
  <c r="K454" i="6"/>
  <c r="J454" i="6"/>
  <c r="F456" i="6" l="1"/>
  <c r="E457" i="6"/>
  <c r="M455" i="6"/>
  <c r="I455" i="6"/>
  <c r="J455" i="6"/>
  <c r="H455" i="6"/>
  <c r="L455" i="6"/>
  <c r="K455" i="6"/>
  <c r="F457" i="6" l="1"/>
  <c r="E458" i="6"/>
  <c r="J456" i="6"/>
  <c r="H456" i="6"/>
  <c r="M456" i="6"/>
  <c r="L456" i="6"/>
  <c r="K456" i="6"/>
  <c r="I456" i="6"/>
  <c r="E459" i="6" l="1"/>
  <c r="F458" i="6"/>
  <c r="H457" i="6"/>
  <c r="L457" i="6"/>
  <c r="M457" i="6"/>
  <c r="J457" i="6"/>
  <c r="K457" i="6"/>
  <c r="I457" i="6"/>
  <c r="L458" i="6" l="1"/>
  <c r="H458" i="6"/>
  <c r="I458" i="6"/>
  <c r="M458" i="6"/>
  <c r="J458" i="6"/>
  <c r="K458" i="6"/>
  <c r="F459" i="6"/>
  <c r="E460" i="6"/>
  <c r="M459" i="6" l="1"/>
  <c r="I459" i="6"/>
  <c r="J459" i="6"/>
  <c r="L459" i="6"/>
  <c r="K459" i="6"/>
  <c r="H459" i="6"/>
  <c r="F460" i="6"/>
  <c r="E461" i="6"/>
  <c r="F461" i="6" l="1"/>
  <c r="E462" i="6"/>
  <c r="H460" i="6"/>
  <c r="K460" i="6"/>
  <c r="J460" i="6"/>
  <c r="L460" i="6"/>
  <c r="I460" i="6"/>
  <c r="M460" i="6"/>
  <c r="E463" i="6" l="1"/>
  <c r="F462" i="6"/>
  <c r="L461" i="6"/>
  <c r="H461" i="6"/>
  <c r="M461" i="6"/>
  <c r="K461" i="6"/>
  <c r="I461" i="6"/>
  <c r="J461" i="6"/>
  <c r="L462" i="6" l="1"/>
  <c r="H462" i="6"/>
  <c r="M462" i="6"/>
  <c r="I462" i="6"/>
  <c r="J462" i="6"/>
  <c r="K462" i="6"/>
  <c r="F463" i="6"/>
  <c r="E464" i="6"/>
  <c r="M463" i="6" l="1"/>
  <c r="I463" i="6"/>
  <c r="J463" i="6"/>
  <c r="H463" i="6"/>
  <c r="L463" i="6"/>
  <c r="K463" i="6"/>
  <c r="F464" i="6"/>
  <c r="E465" i="6"/>
  <c r="H464" i="6" l="1"/>
  <c r="M464" i="6"/>
  <c r="K464" i="6"/>
  <c r="L464" i="6"/>
  <c r="J464" i="6"/>
  <c r="I464" i="6"/>
  <c r="F465" i="6"/>
  <c r="E466" i="6"/>
  <c r="H465" i="6" l="1"/>
  <c r="L465" i="6"/>
  <c r="M465" i="6"/>
  <c r="J465" i="6"/>
  <c r="K465" i="6"/>
  <c r="I465" i="6"/>
  <c r="E467" i="6"/>
  <c r="F466" i="6"/>
  <c r="L466" i="6" l="1"/>
  <c r="H466" i="6"/>
  <c r="M466" i="6"/>
  <c r="I466" i="6"/>
  <c r="K466" i="6"/>
  <c r="J466" i="6"/>
  <c r="F467" i="6"/>
  <c r="E468" i="6"/>
  <c r="F468" i="6" l="1"/>
  <c r="E469" i="6"/>
  <c r="M467" i="6"/>
  <c r="I467" i="6"/>
  <c r="J467" i="6"/>
  <c r="L467" i="6"/>
  <c r="K467" i="6"/>
  <c r="H467" i="6"/>
  <c r="F469" i="6" l="1"/>
  <c r="E470" i="6"/>
  <c r="H468" i="6"/>
  <c r="L468" i="6"/>
  <c r="I468" i="6"/>
  <c r="K468" i="6"/>
  <c r="M468" i="6"/>
  <c r="J468" i="6"/>
  <c r="E471" i="6" l="1"/>
  <c r="F470" i="6"/>
  <c r="H469" i="6"/>
  <c r="L469" i="6"/>
  <c r="M469" i="6"/>
  <c r="K469" i="6"/>
  <c r="I469" i="6"/>
  <c r="J469" i="6"/>
  <c r="L470" i="6" l="1"/>
  <c r="H470" i="6"/>
  <c r="M470" i="6"/>
  <c r="J470" i="6"/>
  <c r="I470" i="6"/>
  <c r="K470" i="6"/>
  <c r="F471" i="6"/>
  <c r="E472" i="6"/>
  <c r="M471" i="6" l="1"/>
  <c r="I471" i="6"/>
  <c r="J471" i="6"/>
  <c r="K471" i="6"/>
  <c r="H471" i="6"/>
  <c r="L471" i="6"/>
  <c r="F472" i="6"/>
  <c r="E473" i="6"/>
  <c r="J472" i="6" l="1"/>
  <c r="L472" i="6"/>
  <c r="M472" i="6"/>
  <c r="K472" i="6"/>
  <c r="H472" i="6"/>
  <c r="I472" i="6"/>
  <c r="F473" i="6"/>
  <c r="E474" i="6"/>
  <c r="L473" i="6" l="1"/>
  <c r="H473" i="6"/>
  <c r="J473" i="6"/>
  <c r="I473" i="6"/>
  <c r="K473" i="6"/>
  <c r="M473" i="6"/>
  <c r="E475" i="6"/>
  <c r="F474" i="6"/>
  <c r="F475" i="6" l="1"/>
  <c r="E476" i="6"/>
  <c r="L474" i="6"/>
  <c r="H474" i="6"/>
  <c r="I474" i="6"/>
  <c r="M474" i="6"/>
  <c r="J474" i="6"/>
  <c r="K474" i="6"/>
  <c r="F476" i="6" l="1"/>
  <c r="E477" i="6"/>
  <c r="M475" i="6"/>
  <c r="I475" i="6"/>
  <c r="J475" i="6"/>
  <c r="L475" i="6"/>
  <c r="K475" i="6"/>
  <c r="H475" i="6"/>
  <c r="F477" i="6" l="1"/>
  <c r="E478" i="6"/>
  <c r="L476" i="6"/>
  <c r="J476" i="6"/>
  <c r="I476" i="6"/>
  <c r="M476" i="6"/>
  <c r="K476" i="6"/>
  <c r="H476" i="6"/>
  <c r="E479" i="6" l="1"/>
  <c r="F478" i="6"/>
  <c r="H477" i="6"/>
  <c r="L477" i="6"/>
  <c r="K477" i="6"/>
  <c r="I477" i="6"/>
  <c r="M477" i="6"/>
  <c r="J477" i="6"/>
  <c r="L478" i="6" l="1"/>
  <c r="H478" i="6"/>
  <c r="M478" i="6"/>
  <c r="I478" i="6"/>
  <c r="J478" i="6"/>
  <c r="K478" i="6"/>
  <c r="F479" i="6"/>
  <c r="E480" i="6"/>
  <c r="F480" i="6" l="1"/>
  <c r="E481" i="6"/>
  <c r="M479" i="6"/>
  <c r="I479" i="6"/>
  <c r="J479" i="6"/>
  <c r="K479" i="6"/>
  <c r="H479" i="6"/>
  <c r="L479" i="6"/>
  <c r="F481" i="6" l="1"/>
  <c r="E482" i="6"/>
  <c r="K480" i="6"/>
  <c r="L480" i="6"/>
  <c r="M480" i="6"/>
  <c r="J480" i="6"/>
  <c r="H480" i="6"/>
  <c r="I480" i="6"/>
  <c r="E483" i="6" l="1"/>
  <c r="F482" i="6"/>
  <c r="L481" i="6"/>
  <c r="H481" i="6"/>
  <c r="J481" i="6"/>
  <c r="I481" i="6"/>
  <c r="K481" i="6"/>
  <c r="M481" i="6"/>
  <c r="L482" i="6" l="1"/>
  <c r="H482" i="6"/>
  <c r="M482" i="6"/>
  <c r="I482" i="6"/>
  <c r="K482" i="6"/>
  <c r="J482" i="6"/>
  <c r="F483" i="6"/>
  <c r="E484" i="6"/>
  <c r="F484" i="6" l="1"/>
  <c r="E485" i="6"/>
  <c r="M483" i="6"/>
  <c r="I483" i="6"/>
  <c r="J483" i="6"/>
  <c r="L483" i="6"/>
  <c r="K483" i="6"/>
  <c r="H483" i="6"/>
  <c r="F485" i="6" l="1"/>
  <c r="E486" i="6"/>
  <c r="L484" i="6"/>
  <c r="K484" i="6"/>
  <c r="I484" i="6"/>
  <c r="M484" i="6"/>
  <c r="J484" i="6"/>
  <c r="H484" i="6"/>
  <c r="E487" i="6" l="1"/>
  <c r="F486" i="6"/>
  <c r="L485" i="6"/>
  <c r="H485" i="6"/>
  <c r="K485" i="6"/>
  <c r="I485" i="6"/>
  <c r="M485" i="6"/>
  <c r="J485" i="6"/>
  <c r="L486" i="6" l="1"/>
  <c r="H486" i="6"/>
  <c r="M486" i="6"/>
  <c r="I486" i="6"/>
  <c r="J486" i="6"/>
  <c r="K486" i="6"/>
  <c r="F487" i="6"/>
  <c r="E488" i="6"/>
  <c r="F488" i="6" l="1"/>
  <c r="E489" i="6"/>
  <c r="M487" i="6"/>
  <c r="I487" i="6"/>
  <c r="J487" i="6"/>
  <c r="K487" i="6"/>
  <c r="H487" i="6"/>
  <c r="L487" i="6"/>
  <c r="F489" i="6" l="1"/>
  <c r="E490" i="6"/>
  <c r="J488" i="6"/>
  <c r="L488" i="6"/>
  <c r="M488" i="6"/>
  <c r="K488" i="6"/>
  <c r="H488" i="6"/>
  <c r="I488" i="6"/>
  <c r="E491" i="6" l="1"/>
  <c r="F490" i="6"/>
  <c r="H489" i="6"/>
  <c r="L489" i="6"/>
  <c r="J489" i="6"/>
  <c r="I489" i="6"/>
  <c r="K489" i="6"/>
  <c r="M489" i="6"/>
  <c r="L490" i="6" l="1"/>
  <c r="H490" i="6"/>
  <c r="M490" i="6"/>
  <c r="I490" i="6"/>
  <c r="J490" i="6"/>
  <c r="K490" i="6"/>
  <c r="F491" i="6"/>
  <c r="E492" i="6"/>
  <c r="F492" i="6" l="1"/>
  <c r="E493" i="6"/>
  <c r="M491" i="6"/>
  <c r="I491" i="6"/>
  <c r="J491" i="6"/>
  <c r="L491" i="6"/>
  <c r="K491" i="6"/>
  <c r="H491" i="6"/>
  <c r="F493" i="6" l="1"/>
  <c r="E494" i="6"/>
  <c r="L492" i="6"/>
  <c r="J492" i="6"/>
  <c r="I492" i="6"/>
  <c r="K492" i="6"/>
  <c r="M492" i="6"/>
  <c r="H492" i="6"/>
  <c r="E495" i="6" l="1"/>
  <c r="F494" i="6"/>
  <c r="H493" i="6"/>
  <c r="L493" i="6"/>
  <c r="K493" i="6"/>
  <c r="I493" i="6"/>
  <c r="M493" i="6"/>
  <c r="J493" i="6"/>
  <c r="L494" i="6" l="1"/>
  <c r="H494" i="6"/>
  <c r="I494" i="6"/>
  <c r="M494" i="6"/>
  <c r="J494" i="6"/>
  <c r="K494" i="6"/>
  <c r="F495" i="6"/>
  <c r="E496" i="6"/>
  <c r="F496" i="6" l="1"/>
  <c r="E497" i="6"/>
  <c r="M495" i="6"/>
  <c r="I495" i="6"/>
  <c r="J495" i="6"/>
  <c r="K495" i="6"/>
  <c r="H495" i="6"/>
  <c r="L495" i="6"/>
  <c r="F497" i="6" l="1"/>
  <c r="E498" i="6"/>
  <c r="L496" i="6"/>
  <c r="M496" i="6"/>
  <c r="J496" i="6"/>
  <c r="K496" i="6"/>
  <c r="H496" i="6"/>
  <c r="I496" i="6"/>
  <c r="E499" i="6" l="1"/>
  <c r="F498" i="6"/>
  <c r="H497" i="6"/>
  <c r="L497" i="6"/>
  <c r="J497" i="6"/>
  <c r="I497" i="6"/>
  <c r="K497" i="6"/>
  <c r="M497" i="6"/>
  <c r="L498" i="6" l="1"/>
  <c r="H498" i="6"/>
  <c r="I498" i="6"/>
  <c r="M498" i="6"/>
  <c r="K498" i="6"/>
  <c r="J498" i="6"/>
  <c r="F499" i="6"/>
  <c r="E500" i="6"/>
  <c r="F500" i="6" l="1"/>
  <c r="E501" i="6"/>
  <c r="M499" i="6"/>
  <c r="I499" i="6"/>
  <c r="J499" i="6"/>
  <c r="L499" i="6"/>
  <c r="K499" i="6"/>
  <c r="H499" i="6"/>
  <c r="F501" i="6" l="1"/>
  <c r="E502" i="6"/>
  <c r="K500" i="6"/>
  <c r="L500" i="6"/>
  <c r="I500" i="6"/>
  <c r="M500" i="6"/>
  <c r="J500" i="6"/>
  <c r="H500" i="6"/>
  <c r="E503" i="6" l="1"/>
  <c r="F502" i="6"/>
  <c r="H501" i="6"/>
  <c r="L501" i="6"/>
  <c r="K501" i="6"/>
  <c r="I501" i="6"/>
  <c r="M501" i="6"/>
  <c r="J501" i="6"/>
  <c r="L502" i="6" l="1"/>
  <c r="H502" i="6"/>
  <c r="M502" i="6"/>
  <c r="I502" i="6"/>
  <c r="J502" i="6"/>
  <c r="K502" i="6"/>
  <c r="F503" i="6"/>
  <c r="E504" i="6"/>
  <c r="F504" i="6" l="1"/>
  <c r="E505" i="6"/>
  <c r="M503" i="6"/>
  <c r="I503" i="6"/>
  <c r="J503" i="6"/>
  <c r="K503" i="6"/>
  <c r="H503" i="6"/>
  <c r="L503" i="6"/>
  <c r="F505" i="6" l="1"/>
  <c r="E506" i="6"/>
  <c r="J504" i="6"/>
  <c r="L504" i="6"/>
  <c r="M504" i="6"/>
  <c r="K504" i="6"/>
  <c r="H504" i="6"/>
  <c r="I504" i="6"/>
  <c r="E507" i="6" l="1"/>
  <c r="F506" i="6"/>
  <c r="H505" i="6"/>
  <c r="L505" i="6"/>
  <c r="J505" i="6"/>
  <c r="I505" i="6"/>
  <c r="K505" i="6"/>
  <c r="M505" i="6"/>
  <c r="L506" i="6" l="1"/>
  <c r="H506" i="6"/>
  <c r="I506" i="6"/>
  <c r="M506" i="6"/>
  <c r="J506" i="6"/>
  <c r="K506" i="6"/>
  <c r="F507" i="6"/>
  <c r="E508" i="6"/>
  <c r="F508" i="6" l="1"/>
  <c r="E509" i="6"/>
  <c r="M507" i="6"/>
  <c r="I507" i="6"/>
  <c r="J507" i="6"/>
  <c r="L507" i="6"/>
  <c r="K507" i="6"/>
  <c r="H507" i="6"/>
  <c r="F509" i="6" l="1"/>
  <c r="E510" i="6"/>
  <c r="L508" i="6"/>
  <c r="J508" i="6"/>
  <c r="I508" i="6"/>
  <c r="K508" i="6"/>
  <c r="M508" i="6"/>
  <c r="H508" i="6"/>
  <c r="E511" i="6" l="1"/>
  <c r="F510" i="6"/>
  <c r="H509" i="6"/>
  <c r="L509" i="6"/>
  <c r="K509" i="6"/>
  <c r="I509" i="6"/>
  <c r="M509" i="6"/>
  <c r="J509" i="6"/>
  <c r="L510" i="6" l="1"/>
  <c r="H510" i="6"/>
  <c r="I510" i="6"/>
  <c r="M510" i="6"/>
  <c r="J510" i="6"/>
  <c r="K510" i="6"/>
  <c r="F511" i="6"/>
  <c r="E512" i="6"/>
  <c r="F512" i="6" l="1"/>
  <c r="E513" i="6"/>
  <c r="M511" i="6"/>
  <c r="I511" i="6"/>
  <c r="J511" i="6"/>
  <c r="K511" i="6"/>
  <c r="H511" i="6"/>
  <c r="L511" i="6"/>
  <c r="F513" i="6" l="1"/>
  <c r="E514" i="6"/>
  <c r="L512" i="6"/>
  <c r="M512" i="6"/>
  <c r="J512" i="6"/>
  <c r="H512" i="6"/>
  <c r="K512" i="6"/>
  <c r="I512" i="6"/>
  <c r="E515" i="6" l="1"/>
  <c r="F514" i="6"/>
  <c r="H513" i="6"/>
  <c r="L513" i="6"/>
  <c r="J513" i="6"/>
  <c r="I513" i="6"/>
  <c r="K513" i="6"/>
  <c r="M513" i="6"/>
  <c r="L514" i="6" l="1"/>
  <c r="H514" i="6"/>
  <c r="I514" i="6"/>
  <c r="M514" i="6"/>
  <c r="K514" i="6"/>
  <c r="J514" i="6"/>
  <c r="F515" i="6"/>
  <c r="E516" i="6"/>
  <c r="F516" i="6" l="1"/>
  <c r="E517" i="6"/>
  <c r="M515" i="6"/>
  <c r="I515" i="6"/>
  <c r="J515" i="6"/>
  <c r="L515" i="6"/>
  <c r="K515" i="6"/>
  <c r="H515" i="6"/>
  <c r="F517" i="6" l="1"/>
  <c r="E518" i="6"/>
  <c r="L516" i="6"/>
  <c r="I516" i="6"/>
  <c r="K516" i="6"/>
  <c r="M516" i="6"/>
  <c r="J516" i="6"/>
  <c r="H516" i="6"/>
  <c r="E519" i="6" l="1"/>
  <c r="F518" i="6"/>
  <c r="H517" i="6"/>
  <c r="L517" i="6"/>
  <c r="K517" i="6"/>
  <c r="I517" i="6"/>
  <c r="M517" i="6"/>
  <c r="J517" i="6"/>
  <c r="L518" i="6" l="1"/>
  <c r="H518" i="6"/>
  <c r="I518" i="6"/>
  <c r="M518" i="6"/>
  <c r="J518" i="6"/>
  <c r="K518" i="6"/>
  <c r="F519" i="6"/>
  <c r="E520" i="6"/>
  <c r="F520" i="6" l="1"/>
  <c r="E521" i="6"/>
  <c r="M519" i="6"/>
  <c r="I519" i="6"/>
  <c r="J519" i="6"/>
  <c r="K519" i="6"/>
  <c r="H519" i="6"/>
  <c r="L519" i="6"/>
  <c r="F521" i="6" l="1"/>
  <c r="E522" i="6"/>
  <c r="J520" i="6"/>
  <c r="L520" i="6"/>
  <c r="M520" i="6"/>
  <c r="K520" i="6"/>
  <c r="H520" i="6"/>
  <c r="I520" i="6"/>
  <c r="E523" i="6" l="1"/>
  <c r="F522" i="6"/>
  <c r="H521" i="6"/>
  <c r="L521" i="6"/>
  <c r="J521" i="6"/>
  <c r="I521" i="6"/>
  <c r="K521" i="6"/>
  <c r="M521" i="6"/>
  <c r="L522" i="6" l="1"/>
  <c r="H522" i="6"/>
  <c r="M522" i="6"/>
  <c r="I522" i="6"/>
  <c r="J522" i="6"/>
  <c r="K522" i="6"/>
  <c r="F523" i="6"/>
  <c r="E524" i="6"/>
  <c r="F524" i="6" l="1"/>
  <c r="E525" i="6"/>
  <c r="M523" i="6"/>
  <c r="I523" i="6"/>
  <c r="J523" i="6"/>
  <c r="L523" i="6"/>
  <c r="K523" i="6"/>
  <c r="H523" i="6"/>
  <c r="F525" i="6" l="1"/>
  <c r="E526" i="6"/>
  <c r="L524" i="6"/>
  <c r="K524" i="6"/>
  <c r="J524" i="6"/>
  <c r="I524" i="6"/>
  <c r="M524" i="6"/>
  <c r="H524" i="6"/>
  <c r="E527" i="6" l="1"/>
  <c r="F526" i="6"/>
  <c r="H525" i="6"/>
  <c r="L525" i="6"/>
  <c r="K525" i="6"/>
  <c r="I525" i="6"/>
  <c r="M525" i="6"/>
  <c r="J525" i="6"/>
  <c r="L526" i="6" l="1"/>
  <c r="H526" i="6"/>
  <c r="M526" i="6"/>
  <c r="I526" i="6"/>
  <c r="J526" i="6"/>
  <c r="K526" i="6"/>
  <c r="F527" i="6"/>
  <c r="E528" i="6"/>
  <c r="F528" i="6" l="1"/>
  <c r="E529" i="6"/>
  <c r="M527" i="6"/>
  <c r="I527" i="6"/>
  <c r="J527" i="6"/>
  <c r="K527" i="6"/>
  <c r="H527" i="6"/>
  <c r="L527" i="6"/>
  <c r="F529" i="6" l="1"/>
  <c r="E530" i="6"/>
  <c r="L528" i="6"/>
  <c r="M528" i="6"/>
  <c r="K528" i="6"/>
  <c r="J528" i="6"/>
  <c r="H528" i="6"/>
  <c r="I528" i="6"/>
  <c r="E531" i="6" l="1"/>
  <c r="F530" i="6"/>
  <c r="L529" i="6"/>
  <c r="H529" i="6"/>
  <c r="J529" i="6"/>
  <c r="I529" i="6"/>
  <c r="K529" i="6"/>
  <c r="M529" i="6"/>
  <c r="L530" i="6" l="1"/>
  <c r="H530" i="6"/>
  <c r="I530" i="6"/>
  <c r="M530" i="6"/>
  <c r="K530" i="6"/>
  <c r="J530" i="6"/>
  <c r="F531" i="6"/>
  <c r="E532" i="6"/>
  <c r="F532" i="6" l="1"/>
  <c r="E533" i="6"/>
  <c r="M531" i="6"/>
  <c r="I531" i="6"/>
  <c r="J531" i="6"/>
  <c r="L531" i="6"/>
  <c r="K531" i="6"/>
  <c r="H531" i="6"/>
  <c r="F533" i="6" l="1"/>
  <c r="E534" i="6"/>
  <c r="L532" i="6"/>
  <c r="I532" i="6"/>
  <c r="K532" i="6"/>
  <c r="M532" i="6"/>
  <c r="J532" i="6"/>
  <c r="H532" i="6"/>
  <c r="E535" i="6" l="1"/>
  <c r="F534" i="6"/>
  <c r="H533" i="6"/>
  <c r="L533" i="6"/>
  <c r="K533" i="6"/>
  <c r="I533" i="6"/>
  <c r="M533" i="6"/>
  <c r="J533" i="6"/>
  <c r="L534" i="6" l="1"/>
  <c r="H534" i="6"/>
  <c r="M534" i="6"/>
  <c r="I534" i="6"/>
  <c r="J534" i="6"/>
  <c r="K534" i="6"/>
  <c r="F535" i="6"/>
  <c r="E536" i="6"/>
  <c r="F536" i="6" l="1"/>
  <c r="E537" i="6"/>
  <c r="M535" i="6"/>
  <c r="I535" i="6"/>
  <c r="J535" i="6"/>
  <c r="K535" i="6"/>
  <c r="H535" i="6"/>
  <c r="L535" i="6"/>
  <c r="F537" i="6" l="1"/>
  <c r="E538" i="6"/>
  <c r="J536" i="6"/>
  <c r="L536" i="6"/>
  <c r="M536" i="6"/>
  <c r="K536" i="6"/>
  <c r="H536" i="6"/>
  <c r="I536" i="6"/>
  <c r="E539" i="6" l="1"/>
  <c r="F538" i="6"/>
  <c r="L537" i="6"/>
  <c r="H537" i="6"/>
  <c r="J537" i="6"/>
  <c r="I537" i="6"/>
  <c r="K537" i="6"/>
  <c r="M537" i="6"/>
  <c r="L538" i="6" l="1"/>
  <c r="H538" i="6"/>
  <c r="M538" i="6"/>
  <c r="I538" i="6"/>
  <c r="J538" i="6"/>
  <c r="K538" i="6"/>
  <c r="F539" i="6"/>
  <c r="E540" i="6"/>
  <c r="F540" i="6" l="1"/>
  <c r="E541" i="6"/>
  <c r="M539" i="6"/>
  <c r="I539" i="6"/>
  <c r="J539" i="6"/>
  <c r="L539" i="6"/>
  <c r="K539" i="6"/>
  <c r="H539" i="6"/>
  <c r="F541" i="6" l="1"/>
  <c r="E542" i="6"/>
  <c r="K540" i="6"/>
  <c r="L540" i="6"/>
  <c r="J540" i="6"/>
  <c r="I540" i="6"/>
  <c r="M540" i="6"/>
  <c r="H540" i="6"/>
  <c r="E543" i="6" l="1"/>
  <c r="F542" i="6"/>
  <c r="H541" i="6"/>
  <c r="L541" i="6"/>
  <c r="K541" i="6"/>
  <c r="I541" i="6"/>
  <c r="M541" i="6"/>
  <c r="J541" i="6"/>
  <c r="L542" i="6" l="1"/>
  <c r="H542" i="6"/>
  <c r="I542" i="6"/>
  <c r="M542" i="6"/>
  <c r="J542" i="6"/>
  <c r="K542" i="6"/>
  <c r="F543" i="6"/>
  <c r="E544" i="6"/>
  <c r="F544" i="6" l="1"/>
  <c r="E545" i="6"/>
  <c r="M543" i="6"/>
  <c r="I543" i="6"/>
  <c r="J543" i="6"/>
  <c r="K543" i="6"/>
  <c r="H543" i="6"/>
  <c r="L543" i="6"/>
  <c r="F545" i="6" l="1"/>
  <c r="E546" i="6"/>
  <c r="L544" i="6"/>
  <c r="M544" i="6"/>
  <c r="J544" i="6"/>
  <c r="H544" i="6"/>
  <c r="K544" i="6"/>
  <c r="I544" i="6"/>
  <c r="E547" i="6" l="1"/>
  <c r="F546" i="6"/>
  <c r="L545" i="6"/>
  <c r="H545" i="6"/>
  <c r="J545" i="6"/>
  <c r="I545" i="6"/>
  <c r="K545" i="6"/>
  <c r="M545" i="6"/>
  <c r="L546" i="6" l="1"/>
  <c r="H546" i="6"/>
  <c r="M546" i="6"/>
  <c r="I546" i="6"/>
  <c r="K546" i="6"/>
  <c r="J546" i="6"/>
  <c r="F547" i="6"/>
  <c r="E548" i="6"/>
  <c r="F548" i="6" l="1"/>
  <c r="E549" i="6"/>
  <c r="M547" i="6"/>
  <c r="I547" i="6"/>
  <c r="J547" i="6"/>
  <c r="L547" i="6"/>
  <c r="K547" i="6"/>
  <c r="H547" i="6"/>
  <c r="F549" i="6" l="1"/>
  <c r="E550" i="6"/>
  <c r="L548" i="6"/>
  <c r="K548" i="6"/>
  <c r="I548" i="6"/>
  <c r="M548" i="6"/>
  <c r="J548" i="6"/>
  <c r="H548" i="6"/>
  <c r="E551" i="6" l="1"/>
  <c r="F550" i="6"/>
  <c r="L549" i="6"/>
  <c r="H549" i="6"/>
  <c r="K549" i="6"/>
  <c r="I549" i="6"/>
  <c r="M549" i="6"/>
  <c r="J549" i="6"/>
  <c r="L550" i="6" l="1"/>
  <c r="H550" i="6"/>
  <c r="M550" i="6"/>
  <c r="I550" i="6"/>
  <c r="J550" i="6"/>
  <c r="K550" i="6"/>
  <c r="F551" i="6"/>
  <c r="E552" i="6"/>
  <c r="F552" i="6" l="1"/>
  <c r="E553" i="6"/>
  <c r="M551" i="6"/>
  <c r="I551" i="6"/>
  <c r="J551" i="6"/>
  <c r="K551" i="6"/>
  <c r="H551" i="6"/>
  <c r="L551" i="6"/>
  <c r="F553" i="6" l="1"/>
  <c r="E554" i="6"/>
  <c r="J552" i="6"/>
  <c r="L552" i="6"/>
  <c r="M552" i="6"/>
  <c r="K552" i="6"/>
  <c r="H552" i="6"/>
  <c r="I552" i="6"/>
  <c r="E555" i="6" l="1"/>
  <c r="F554" i="6"/>
  <c r="L553" i="6"/>
  <c r="H553" i="6"/>
  <c r="J553" i="6"/>
  <c r="I553" i="6"/>
  <c r="K553" i="6"/>
  <c r="M553" i="6"/>
  <c r="L554" i="6" l="1"/>
  <c r="H554" i="6"/>
  <c r="M554" i="6"/>
  <c r="I554" i="6"/>
  <c r="J554" i="6"/>
  <c r="K554" i="6"/>
  <c r="F555" i="6"/>
  <c r="E556" i="6"/>
  <c r="F556" i="6" l="1"/>
  <c r="E557" i="6"/>
  <c r="M555" i="6"/>
  <c r="I555" i="6"/>
  <c r="J555" i="6"/>
  <c r="L555" i="6"/>
  <c r="K555" i="6"/>
  <c r="H555" i="6"/>
  <c r="F557" i="6" l="1"/>
  <c r="E558" i="6"/>
  <c r="L556" i="6"/>
  <c r="J556" i="6"/>
  <c r="I556" i="6"/>
  <c r="K556" i="6"/>
  <c r="M556" i="6"/>
  <c r="H556" i="6"/>
  <c r="E559" i="6" l="1"/>
  <c r="F558" i="6"/>
  <c r="H557" i="6"/>
  <c r="L557" i="6"/>
  <c r="K557" i="6"/>
  <c r="I557" i="6"/>
  <c r="M557" i="6"/>
  <c r="J557" i="6"/>
  <c r="L558" i="6" l="1"/>
  <c r="H558" i="6"/>
  <c r="M558" i="6"/>
  <c r="I558" i="6"/>
  <c r="J558" i="6"/>
  <c r="K558" i="6"/>
  <c r="F559" i="6"/>
  <c r="E560" i="6"/>
  <c r="F560" i="6" l="1"/>
  <c r="E561" i="6"/>
  <c r="M559" i="6"/>
  <c r="I559" i="6"/>
  <c r="J559" i="6"/>
  <c r="K559" i="6"/>
  <c r="H559" i="6"/>
  <c r="L559" i="6"/>
  <c r="F561" i="6" l="1"/>
  <c r="E562" i="6"/>
  <c r="L560" i="6"/>
  <c r="M560" i="6"/>
  <c r="K560" i="6"/>
  <c r="J560" i="6"/>
  <c r="H560" i="6"/>
  <c r="I560" i="6"/>
  <c r="E563" i="6" l="1"/>
  <c r="F562" i="6"/>
  <c r="L561" i="6"/>
  <c r="H561" i="6"/>
  <c r="J561" i="6"/>
  <c r="I561" i="6"/>
  <c r="K561" i="6"/>
  <c r="M561" i="6"/>
  <c r="L562" i="6" l="1"/>
  <c r="H562" i="6"/>
  <c r="M562" i="6"/>
  <c r="I562" i="6"/>
  <c r="K562" i="6"/>
  <c r="J562" i="6"/>
  <c r="F563" i="6"/>
  <c r="E564" i="6"/>
  <c r="F564" i="6" l="1"/>
  <c r="E565" i="6"/>
  <c r="M563" i="6"/>
  <c r="I563" i="6"/>
  <c r="J563" i="6"/>
  <c r="L563" i="6"/>
  <c r="K563" i="6"/>
  <c r="H563" i="6"/>
  <c r="F565" i="6" l="1"/>
  <c r="E566" i="6"/>
  <c r="L564" i="6"/>
  <c r="I564" i="6"/>
  <c r="K564" i="6"/>
  <c r="M564" i="6"/>
  <c r="J564" i="6"/>
  <c r="H564" i="6"/>
  <c r="E567" i="6" l="1"/>
  <c r="F566" i="6"/>
  <c r="L565" i="6"/>
  <c r="H565" i="6"/>
  <c r="K565" i="6"/>
  <c r="I565" i="6"/>
  <c r="M565" i="6"/>
  <c r="J565" i="6"/>
  <c r="L566" i="6" l="1"/>
  <c r="H566" i="6"/>
  <c r="I566" i="6"/>
  <c r="M566" i="6"/>
  <c r="J566" i="6"/>
  <c r="K566" i="6"/>
  <c r="F567" i="6"/>
  <c r="E568" i="6"/>
  <c r="F568" i="6" l="1"/>
  <c r="E569" i="6"/>
  <c r="M567" i="6"/>
  <c r="I567" i="6"/>
  <c r="J567" i="6"/>
  <c r="K567" i="6"/>
  <c r="H567" i="6"/>
  <c r="L567" i="6"/>
  <c r="F569" i="6" l="1"/>
  <c r="E570" i="6"/>
  <c r="J568" i="6"/>
  <c r="L568" i="6"/>
  <c r="M568" i="6"/>
  <c r="K568" i="6"/>
  <c r="H568" i="6"/>
  <c r="I568" i="6"/>
  <c r="E571" i="6" l="1"/>
  <c r="F570" i="6"/>
  <c r="L569" i="6"/>
  <c r="H569" i="6"/>
  <c r="J569" i="6"/>
  <c r="I569" i="6"/>
  <c r="K569" i="6"/>
  <c r="M569" i="6"/>
  <c r="L570" i="6" l="1"/>
  <c r="H570" i="6"/>
  <c r="M570" i="6"/>
  <c r="I570" i="6"/>
  <c r="J570" i="6"/>
  <c r="K570" i="6"/>
  <c r="F571" i="6"/>
  <c r="E572" i="6"/>
  <c r="F572" i="6" l="1"/>
  <c r="E573" i="6"/>
  <c r="M571" i="6"/>
  <c r="I571" i="6"/>
  <c r="J571" i="6"/>
  <c r="L571" i="6"/>
  <c r="K571" i="6"/>
  <c r="H571" i="6"/>
  <c r="F573" i="6" l="1"/>
  <c r="E574" i="6"/>
  <c r="K572" i="6"/>
  <c r="L572" i="6"/>
  <c r="J572" i="6"/>
  <c r="I572" i="6"/>
  <c r="M572" i="6"/>
  <c r="H572" i="6"/>
  <c r="E575" i="6" l="1"/>
  <c r="F574" i="6"/>
  <c r="H573" i="6"/>
  <c r="L573" i="6"/>
  <c r="K573" i="6"/>
  <c r="I573" i="6"/>
  <c r="M573" i="6"/>
  <c r="J573" i="6"/>
  <c r="L574" i="6" l="1"/>
  <c r="H574" i="6"/>
  <c r="M574" i="6"/>
  <c r="I574" i="6"/>
  <c r="J574" i="6"/>
  <c r="K574" i="6"/>
  <c r="F575" i="6"/>
  <c r="E576" i="6"/>
  <c r="F576" i="6" l="1"/>
  <c r="E577" i="6"/>
  <c r="M575" i="6"/>
  <c r="I575" i="6"/>
  <c r="J575" i="6"/>
  <c r="K575" i="6"/>
  <c r="H575" i="6"/>
  <c r="L575" i="6"/>
  <c r="F577" i="6" l="1"/>
  <c r="E578" i="6"/>
  <c r="L576" i="6"/>
  <c r="M576" i="6"/>
  <c r="J576" i="6"/>
  <c r="H576" i="6"/>
  <c r="K576" i="6"/>
  <c r="I576" i="6"/>
  <c r="E579" i="6" l="1"/>
  <c r="F578" i="6"/>
  <c r="H577" i="6"/>
  <c r="L577" i="6"/>
  <c r="J577" i="6"/>
  <c r="I577" i="6"/>
  <c r="K577" i="6"/>
  <c r="M577" i="6"/>
  <c r="L578" i="6" l="1"/>
  <c r="H578" i="6"/>
  <c r="M578" i="6"/>
  <c r="I578" i="6"/>
  <c r="K578" i="6"/>
  <c r="J578" i="6"/>
  <c r="F579" i="6"/>
  <c r="E580" i="6"/>
  <c r="F580" i="6" l="1"/>
  <c r="E581" i="6"/>
  <c r="M579" i="6"/>
  <c r="I579" i="6"/>
  <c r="J579" i="6"/>
  <c r="L579" i="6"/>
  <c r="K579" i="6"/>
  <c r="H579" i="6"/>
  <c r="F581" i="6" l="1"/>
  <c r="E582" i="6"/>
  <c r="L580" i="6"/>
  <c r="K580" i="6"/>
  <c r="I580" i="6"/>
  <c r="M580" i="6"/>
  <c r="J580" i="6"/>
  <c r="H580" i="6"/>
  <c r="E583" i="6" l="1"/>
  <c r="F582" i="6"/>
  <c r="L581" i="6"/>
  <c r="H581" i="6"/>
  <c r="K581" i="6"/>
  <c r="I581" i="6"/>
  <c r="M581" i="6"/>
  <c r="J581" i="6"/>
  <c r="L582" i="6" l="1"/>
  <c r="H582" i="6"/>
  <c r="M582" i="6"/>
  <c r="I582" i="6"/>
  <c r="J582" i="6"/>
  <c r="K582" i="6"/>
  <c r="F583" i="6"/>
  <c r="E584" i="6"/>
  <c r="F584" i="6" l="1"/>
  <c r="E585" i="6"/>
  <c r="M583" i="6"/>
  <c r="I583" i="6"/>
  <c r="J583" i="6"/>
  <c r="K583" i="6"/>
  <c r="H583" i="6"/>
  <c r="L583" i="6"/>
  <c r="F585" i="6" l="1"/>
  <c r="E586" i="6"/>
  <c r="J584" i="6"/>
  <c r="L584" i="6"/>
  <c r="M584" i="6"/>
  <c r="K584" i="6"/>
  <c r="H584" i="6"/>
  <c r="I584" i="6"/>
  <c r="E587" i="6" l="1"/>
  <c r="F586" i="6"/>
  <c r="L585" i="6"/>
  <c r="H585" i="6"/>
  <c r="J585" i="6"/>
  <c r="I585" i="6"/>
  <c r="K585" i="6"/>
  <c r="M585" i="6"/>
  <c r="L586" i="6" l="1"/>
  <c r="H586" i="6"/>
  <c r="I586" i="6"/>
  <c r="M586" i="6"/>
  <c r="J586" i="6"/>
  <c r="K586" i="6"/>
  <c r="F587" i="6"/>
  <c r="E588" i="6"/>
  <c r="F588" i="6" l="1"/>
  <c r="E589" i="6"/>
  <c r="M587" i="6"/>
  <c r="I587" i="6"/>
  <c r="J587" i="6"/>
  <c r="L587" i="6"/>
  <c r="K587" i="6"/>
  <c r="H587" i="6"/>
  <c r="F589" i="6" l="1"/>
  <c r="E590" i="6"/>
  <c r="L588" i="6"/>
  <c r="J588" i="6"/>
  <c r="I588" i="6"/>
  <c r="K588" i="6"/>
  <c r="M588" i="6"/>
  <c r="H588" i="6"/>
  <c r="E591" i="6" l="1"/>
  <c r="F590" i="6"/>
  <c r="H589" i="6"/>
  <c r="L589" i="6"/>
  <c r="K589" i="6"/>
  <c r="I589" i="6"/>
  <c r="M589" i="6"/>
  <c r="J589" i="6"/>
  <c r="L590" i="6" l="1"/>
  <c r="H590" i="6"/>
  <c r="I590" i="6"/>
  <c r="M590" i="6"/>
  <c r="J590" i="6"/>
  <c r="K590" i="6"/>
  <c r="F591" i="6"/>
  <c r="E592" i="6"/>
  <c r="F592" i="6" l="1"/>
  <c r="E593" i="6"/>
  <c r="M591" i="6"/>
  <c r="I591" i="6"/>
  <c r="J591" i="6"/>
  <c r="K591" i="6"/>
  <c r="H591" i="6"/>
  <c r="L591" i="6"/>
  <c r="F593" i="6" l="1"/>
  <c r="E594" i="6"/>
  <c r="L592" i="6"/>
  <c r="M592" i="6"/>
  <c r="J592" i="6"/>
  <c r="H592" i="6"/>
  <c r="K592" i="6"/>
  <c r="I592" i="6"/>
  <c r="E595" i="6" l="1"/>
  <c r="F594" i="6"/>
  <c r="L593" i="6"/>
  <c r="H593" i="6"/>
  <c r="J593" i="6"/>
  <c r="I593" i="6"/>
  <c r="K593" i="6"/>
  <c r="M593" i="6"/>
  <c r="L594" i="6" l="1"/>
  <c r="H594" i="6"/>
  <c r="M594" i="6"/>
  <c r="I594" i="6"/>
  <c r="K594" i="6"/>
  <c r="J594" i="6"/>
  <c r="F595" i="6"/>
  <c r="E596" i="6"/>
  <c r="F596" i="6" l="1"/>
  <c r="E597" i="6"/>
  <c r="M595" i="6"/>
  <c r="I595" i="6"/>
  <c r="J595" i="6"/>
  <c r="L595" i="6"/>
  <c r="K595" i="6"/>
  <c r="H595" i="6"/>
  <c r="F597" i="6" l="1"/>
  <c r="E598" i="6"/>
  <c r="L596" i="6"/>
  <c r="K596" i="6"/>
  <c r="I596" i="6"/>
  <c r="M596" i="6"/>
  <c r="J596" i="6"/>
  <c r="H596" i="6"/>
  <c r="E599" i="6" l="1"/>
  <c r="F598" i="6"/>
  <c r="L597" i="6"/>
  <c r="H597" i="6"/>
  <c r="K597" i="6"/>
  <c r="I597" i="6"/>
  <c r="M597" i="6"/>
  <c r="J597" i="6"/>
  <c r="L598" i="6" l="1"/>
  <c r="H598" i="6"/>
  <c r="M598" i="6"/>
  <c r="I598" i="6"/>
  <c r="J598" i="6"/>
  <c r="K598" i="6"/>
  <c r="F599" i="6"/>
  <c r="E600" i="6"/>
  <c r="F600" i="6" l="1"/>
  <c r="E601" i="6"/>
  <c r="M599" i="6"/>
  <c r="I599" i="6"/>
  <c r="J599" i="6"/>
  <c r="K599" i="6"/>
  <c r="H599" i="6"/>
  <c r="L599" i="6"/>
  <c r="F601" i="6" l="1"/>
  <c r="E602" i="6"/>
  <c r="J600" i="6"/>
  <c r="L600" i="6"/>
  <c r="M600" i="6"/>
  <c r="K600" i="6"/>
  <c r="H600" i="6"/>
  <c r="I600" i="6"/>
  <c r="E603" i="6" l="1"/>
  <c r="F602" i="6"/>
  <c r="H601" i="6"/>
  <c r="L601" i="6"/>
  <c r="J601" i="6"/>
  <c r="I601" i="6"/>
  <c r="K601" i="6"/>
  <c r="M601" i="6"/>
  <c r="L602" i="6" l="1"/>
  <c r="H602" i="6"/>
  <c r="I602" i="6"/>
  <c r="M602" i="6"/>
  <c r="J602" i="6"/>
  <c r="K602" i="6"/>
  <c r="F603" i="6"/>
  <c r="E604" i="6"/>
  <c r="F604" i="6" l="1"/>
  <c r="E605" i="6"/>
  <c r="M603" i="6"/>
  <c r="I603" i="6"/>
  <c r="J603" i="6"/>
  <c r="L603" i="6"/>
  <c r="K603" i="6"/>
  <c r="H603" i="6"/>
  <c r="F605" i="6" l="1"/>
  <c r="E606" i="6"/>
  <c r="L604" i="6"/>
  <c r="J604" i="6"/>
  <c r="I604" i="6"/>
  <c r="K604" i="6"/>
  <c r="M604" i="6"/>
  <c r="H604" i="6"/>
  <c r="E607" i="6" l="1"/>
  <c r="F606" i="6"/>
  <c r="H605" i="6"/>
  <c r="L605" i="6"/>
  <c r="K605" i="6"/>
  <c r="I605" i="6"/>
  <c r="M605" i="6"/>
  <c r="J605" i="6"/>
  <c r="L606" i="6" l="1"/>
  <c r="H606" i="6"/>
  <c r="I606" i="6"/>
  <c r="M606" i="6"/>
  <c r="J606" i="6"/>
  <c r="K606" i="6"/>
  <c r="F607" i="6"/>
  <c r="E608" i="6"/>
  <c r="F608" i="6" l="1"/>
  <c r="E609" i="6"/>
  <c r="M607" i="6"/>
  <c r="I607" i="6"/>
  <c r="J607" i="6"/>
  <c r="K607" i="6"/>
  <c r="H607" i="6"/>
  <c r="L607" i="6"/>
  <c r="F609" i="6" l="1"/>
  <c r="E610" i="6"/>
  <c r="L608" i="6"/>
  <c r="M608" i="6"/>
  <c r="J608" i="6"/>
  <c r="K608" i="6"/>
  <c r="H608" i="6"/>
  <c r="I608" i="6"/>
  <c r="E611" i="6" l="1"/>
  <c r="F610" i="6"/>
  <c r="L609" i="6"/>
  <c r="H609" i="6"/>
  <c r="J609" i="6"/>
  <c r="I609" i="6"/>
  <c r="K609" i="6"/>
  <c r="M609" i="6"/>
  <c r="L610" i="6" l="1"/>
  <c r="H610" i="6"/>
  <c r="I610" i="6"/>
  <c r="M610" i="6"/>
  <c r="K610" i="6"/>
  <c r="J610" i="6"/>
  <c r="F611" i="6"/>
  <c r="E612" i="6"/>
  <c r="F612" i="6" l="1"/>
  <c r="E613" i="6"/>
  <c r="M611" i="6"/>
  <c r="I611" i="6"/>
  <c r="J611" i="6"/>
  <c r="L611" i="6"/>
  <c r="K611" i="6"/>
  <c r="H611" i="6"/>
  <c r="F613" i="6" l="1"/>
  <c r="E614" i="6"/>
  <c r="K612" i="6"/>
  <c r="L612" i="6"/>
  <c r="I612" i="6"/>
  <c r="M612" i="6"/>
  <c r="J612" i="6"/>
  <c r="H612" i="6"/>
  <c r="E615" i="6" l="1"/>
  <c r="F614" i="6"/>
  <c r="H613" i="6"/>
  <c r="L613" i="6"/>
  <c r="K613" i="6"/>
  <c r="I613" i="6"/>
  <c r="M613" i="6"/>
  <c r="J613" i="6"/>
  <c r="L614" i="6" l="1"/>
  <c r="H614" i="6"/>
  <c r="M614" i="6"/>
  <c r="I614" i="6"/>
  <c r="J614" i="6"/>
  <c r="K614" i="6"/>
  <c r="F615" i="6"/>
  <c r="E616" i="6"/>
  <c r="F616" i="6" l="1"/>
  <c r="E617" i="6"/>
  <c r="M615" i="6"/>
  <c r="I615" i="6"/>
  <c r="J615" i="6"/>
  <c r="K615" i="6"/>
  <c r="H615" i="6"/>
  <c r="L615" i="6"/>
  <c r="F617" i="6" l="1"/>
  <c r="E618" i="6"/>
  <c r="J616" i="6"/>
  <c r="L616" i="6"/>
  <c r="M616" i="6"/>
  <c r="K616" i="6"/>
  <c r="H616" i="6"/>
  <c r="I616" i="6"/>
  <c r="E619" i="6" l="1"/>
  <c r="F618" i="6"/>
  <c r="H617" i="6"/>
  <c r="L617" i="6"/>
  <c r="J617" i="6"/>
  <c r="I617" i="6"/>
  <c r="K617" i="6"/>
  <c r="M617" i="6"/>
  <c r="L618" i="6" l="1"/>
  <c r="H618" i="6"/>
  <c r="M618" i="6"/>
  <c r="I618" i="6"/>
  <c r="J618" i="6"/>
  <c r="K618" i="6"/>
  <c r="F619" i="6"/>
  <c r="E620" i="6"/>
  <c r="F620" i="6" l="1"/>
  <c r="E621" i="6"/>
  <c r="M619" i="6"/>
  <c r="I619" i="6"/>
  <c r="J619" i="6"/>
  <c r="L619" i="6"/>
  <c r="K619" i="6"/>
  <c r="H619" i="6"/>
  <c r="F621" i="6" l="1"/>
  <c r="E622" i="6"/>
  <c r="L620" i="6"/>
  <c r="J620" i="6"/>
  <c r="K620" i="6"/>
  <c r="I620" i="6"/>
  <c r="M620" i="6"/>
  <c r="H620" i="6"/>
  <c r="E623" i="6" l="1"/>
  <c r="F622" i="6"/>
  <c r="L621" i="6"/>
  <c r="H621" i="6"/>
  <c r="K621" i="6"/>
  <c r="I621" i="6"/>
  <c r="M621" i="6"/>
  <c r="J621" i="6"/>
  <c r="L622" i="6" l="1"/>
  <c r="H622" i="6"/>
  <c r="M622" i="6"/>
  <c r="I622" i="6"/>
  <c r="J622" i="6"/>
  <c r="K622" i="6"/>
  <c r="F623" i="6"/>
  <c r="E624" i="6"/>
  <c r="M623" i="6" l="1"/>
  <c r="I623" i="6"/>
  <c r="J623" i="6"/>
  <c r="K623" i="6"/>
  <c r="H623" i="6"/>
  <c r="L623" i="6"/>
  <c r="F624" i="6"/>
  <c r="E625" i="6"/>
  <c r="F625" i="6" l="1"/>
  <c r="E626" i="6"/>
  <c r="L624" i="6"/>
  <c r="M624" i="6"/>
  <c r="K624" i="6"/>
  <c r="J624" i="6"/>
  <c r="H624" i="6"/>
  <c r="I624" i="6"/>
  <c r="E627" i="6" l="1"/>
  <c r="F626" i="6"/>
  <c r="H625" i="6"/>
  <c r="L625" i="6"/>
  <c r="J625" i="6"/>
  <c r="I625" i="6"/>
  <c r="K625" i="6"/>
  <c r="M625" i="6"/>
  <c r="L626" i="6" l="1"/>
  <c r="H626" i="6"/>
  <c r="M626" i="6"/>
  <c r="I626" i="6"/>
  <c r="K626" i="6"/>
  <c r="J626" i="6"/>
  <c r="F627" i="6"/>
  <c r="E628" i="6"/>
  <c r="F628" i="6" l="1"/>
  <c r="E629" i="6"/>
  <c r="M627" i="6"/>
  <c r="I627" i="6"/>
  <c r="J627" i="6"/>
  <c r="L627" i="6"/>
  <c r="K627" i="6"/>
  <c r="H627" i="6"/>
  <c r="F629" i="6" l="1"/>
  <c r="E630" i="6"/>
  <c r="L628" i="6"/>
  <c r="I628" i="6"/>
  <c r="K628" i="6"/>
  <c r="M628" i="6"/>
  <c r="J628" i="6"/>
  <c r="H628" i="6"/>
  <c r="E631" i="6" l="1"/>
  <c r="F630" i="6"/>
  <c r="L629" i="6"/>
  <c r="H629" i="6"/>
  <c r="K629" i="6"/>
  <c r="I629" i="6"/>
  <c r="M629" i="6"/>
  <c r="J629" i="6"/>
  <c r="L630" i="6" l="1"/>
  <c r="H630" i="6"/>
  <c r="M630" i="6"/>
  <c r="I630" i="6"/>
  <c r="J630" i="6"/>
  <c r="K630" i="6"/>
  <c r="F631" i="6"/>
  <c r="E632" i="6"/>
  <c r="F632" i="6" l="1"/>
  <c r="E633" i="6"/>
  <c r="M631" i="6"/>
  <c r="I631" i="6"/>
  <c r="J631" i="6"/>
  <c r="K631" i="6"/>
  <c r="H631" i="6"/>
  <c r="L631" i="6"/>
  <c r="F633" i="6" l="1"/>
  <c r="E634" i="6"/>
  <c r="J632" i="6"/>
  <c r="K632" i="6"/>
  <c r="L632" i="6"/>
  <c r="M632" i="6"/>
  <c r="H632" i="6"/>
  <c r="I632" i="6"/>
  <c r="E635" i="6" l="1"/>
  <c r="F634" i="6"/>
  <c r="L633" i="6"/>
  <c r="H633" i="6"/>
  <c r="J633" i="6"/>
  <c r="I633" i="6"/>
  <c r="K633" i="6"/>
  <c r="M633" i="6"/>
  <c r="L634" i="6" l="1"/>
  <c r="H634" i="6"/>
  <c r="M634" i="6"/>
  <c r="I634" i="6"/>
  <c r="J634" i="6"/>
  <c r="K634" i="6"/>
  <c r="F635" i="6"/>
  <c r="E636" i="6"/>
  <c r="F636" i="6" l="1"/>
  <c r="E637" i="6"/>
  <c r="M635" i="6"/>
  <c r="I635" i="6"/>
  <c r="J635" i="6"/>
  <c r="L635" i="6"/>
  <c r="K635" i="6"/>
  <c r="H635" i="6"/>
  <c r="F637" i="6" l="1"/>
  <c r="E638" i="6"/>
  <c r="L636" i="6"/>
  <c r="J636" i="6"/>
  <c r="I636" i="6"/>
  <c r="K636" i="6"/>
  <c r="M636" i="6"/>
  <c r="H636" i="6"/>
  <c r="E639" i="6" l="1"/>
  <c r="F638" i="6"/>
  <c r="H637" i="6"/>
  <c r="L637" i="6"/>
  <c r="K637" i="6"/>
  <c r="I637" i="6"/>
  <c r="M637" i="6"/>
  <c r="J637" i="6"/>
  <c r="L638" i="6" l="1"/>
  <c r="H638" i="6"/>
  <c r="M638" i="6"/>
  <c r="I638" i="6"/>
  <c r="J638" i="6"/>
  <c r="K638" i="6"/>
  <c r="F639" i="6"/>
  <c r="E640" i="6"/>
  <c r="F640" i="6" l="1"/>
  <c r="E641" i="6"/>
  <c r="M639" i="6"/>
  <c r="I639" i="6"/>
  <c r="J639" i="6"/>
  <c r="K639" i="6"/>
  <c r="H639" i="6"/>
  <c r="L639" i="6"/>
  <c r="F641" i="6" l="1"/>
  <c r="E642" i="6"/>
  <c r="L640" i="6"/>
  <c r="M640" i="6"/>
  <c r="J640" i="6"/>
  <c r="K640" i="6"/>
  <c r="H640" i="6"/>
  <c r="I640" i="6"/>
  <c r="E643" i="6" l="1"/>
  <c r="F642" i="6"/>
  <c r="H641" i="6"/>
  <c r="L641" i="6"/>
  <c r="J641" i="6"/>
  <c r="I641" i="6"/>
  <c r="K641" i="6"/>
  <c r="M641" i="6"/>
  <c r="L642" i="6" l="1"/>
  <c r="H642" i="6"/>
  <c r="M642" i="6"/>
  <c r="I642" i="6"/>
  <c r="K642" i="6"/>
  <c r="J642" i="6"/>
  <c r="F643" i="6"/>
  <c r="E644" i="6"/>
  <c r="F644" i="6" l="1"/>
  <c r="E645" i="6"/>
  <c r="M643" i="6"/>
  <c r="I643" i="6"/>
  <c r="J643" i="6"/>
  <c r="L643" i="6"/>
  <c r="K643" i="6"/>
  <c r="H643" i="6"/>
  <c r="F645" i="6" l="1"/>
  <c r="E646" i="6"/>
  <c r="L644" i="6"/>
  <c r="I644" i="6"/>
  <c r="M644" i="6"/>
  <c r="J644" i="6"/>
  <c r="H644" i="6"/>
  <c r="K644" i="6"/>
  <c r="E647" i="6" l="1"/>
  <c r="F646" i="6"/>
  <c r="H645" i="6"/>
  <c r="L645" i="6"/>
  <c r="K645" i="6"/>
  <c r="I645" i="6"/>
  <c r="M645" i="6"/>
  <c r="J645" i="6"/>
  <c r="L646" i="6" l="1"/>
  <c r="H646" i="6"/>
  <c r="M646" i="6"/>
  <c r="I646" i="6"/>
  <c r="J646" i="6"/>
  <c r="K646" i="6"/>
  <c r="F647" i="6"/>
  <c r="E648" i="6"/>
  <c r="F648" i="6" l="1"/>
  <c r="E649" i="6"/>
  <c r="M647" i="6"/>
  <c r="I647" i="6"/>
  <c r="J647" i="6"/>
  <c r="K647" i="6"/>
  <c r="H647" i="6"/>
  <c r="L647" i="6"/>
  <c r="F649" i="6" l="1"/>
  <c r="E650" i="6"/>
  <c r="J648" i="6"/>
  <c r="K648" i="6"/>
  <c r="L648" i="6"/>
  <c r="M648" i="6"/>
  <c r="H648" i="6"/>
  <c r="I648" i="6"/>
  <c r="E651" i="6" l="1"/>
  <c r="F650" i="6"/>
  <c r="H649" i="6"/>
  <c r="L649" i="6"/>
  <c r="J649" i="6"/>
  <c r="I649" i="6"/>
  <c r="K649" i="6"/>
  <c r="M649" i="6"/>
  <c r="L650" i="6" l="1"/>
  <c r="H650" i="6"/>
  <c r="M650" i="6"/>
  <c r="I650" i="6"/>
  <c r="J650" i="6"/>
  <c r="K650" i="6"/>
  <c r="F651" i="6"/>
  <c r="E652" i="6"/>
  <c r="F652" i="6" l="1"/>
  <c r="E653" i="6"/>
  <c r="M651" i="6"/>
  <c r="I651" i="6"/>
  <c r="J651" i="6"/>
  <c r="L651" i="6"/>
  <c r="K651" i="6"/>
  <c r="H651" i="6"/>
  <c r="F653" i="6" l="1"/>
  <c r="E654" i="6"/>
  <c r="L652" i="6"/>
  <c r="K652" i="6"/>
  <c r="J652" i="6"/>
  <c r="I652" i="6"/>
  <c r="M652" i="6"/>
  <c r="H652" i="6"/>
  <c r="E655" i="6" l="1"/>
  <c r="F654" i="6"/>
  <c r="H653" i="6"/>
  <c r="L653" i="6"/>
  <c r="K653" i="6"/>
  <c r="I653" i="6"/>
  <c r="M653" i="6"/>
  <c r="J653" i="6"/>
  <c r="L654" i="6" l="1"/>
  <c r="H654" i="6"/>
  <c r="I654" i="6"/>
  <c r="M654" i="6"/>
  <c r="J654" i="6"/>
  <c r="K654" i="6"/>
  <c r="F655" i="6"/>
  <c r="E656" i="6"/>
  <c r="F656" i="6" l="1"/>
  <c r="E657" i="6"/>
  <c r="M655" i="6"/>
  <c r="I655" i="6"/>
  <c r="J655" i="6"/>
  <c r="K655" i="6"/>
  <c r="H655" i="6"/>
  <c r="L655" i="6"/>
  <c r="F657" i="6" l="1"/>
  <c r="E658" i="6"/>
  <c r="L656" i="6"/>
  <c r="M656" i="6"/>
  <c r="K656" i="6"/>
  <c r="J656" i="6"/>
  <c r="H656" i="6"/>
  <c r="I656" i="6"/>
  <c r="E659" i="6" l="1"/>
  <c r="F658" i="6"/>
  <c r="L657" i="6"/>
  <c r="H657" i="6"/>
  <c r="J657" i="6"/>
  <c r="I657" i="6"/>
  <c r="K657" i="6"/>
  <c r="M657" i="6"/>
  <c r="L658" i="6" l="1"/>
  <c r="H658" i="6"/>
  <c r="I658" i="6"/>
  <c r="M658" i="6"/>
  <c r="K658" i="6"/>
  <c r="J658" i="6"/>
  <c r="F659" i="6"/>
  <c r="E660" i="6"/>
  <c r="F660" i="6" l="1"/>
  <c r="E661" i="6"/>
  <c r="M659" i="6"/>
  <c r="I659" i="6"/>
  <c r="J659" i="6"/>
  <c r="L659" i="6"/>
  <c r="K659" i="6"/>
  <c r="H659" i="6"/>
  <c r="F661" i="6" l="1"/>
  <c r="E662" i="6"/>
  <c r="L660" i="6"/>
  <c r="K660" i="6"/>
  <c r="I660" i="6"/>
  <c r="M660" i="6"/>
  <c r="J660" i="6"/>
  <c r="H660" i="6"/>
  <c r="E663" i="6" l="1"/>
  <c r="F662" i="6"/>
  <c r="H661" i="6"/>
  <c r="L661" i="6"/>
  <c r="K661" i="6"/>
  <c r="I661" i="6"/>
  <c r="M661" i="6"/>
  <c r="J661" i="6"/>
  <c r="L662" i="6" l="1"/>
  <c r="H662" i="6"/>
  <c r="I662" i="6"/>
  <c r="M662" i="6"/>
  <c r="J662" i="6"/>
  <c r="K662" i="6"/>
  <c r="F663" i="6"/>
  <c r="E664" i="6"/>
  <c r="F664" i="6" l="1"/>
  <c r="E665" i="6"/>
  <c r="M663" i="6"/>
  <c r="I663" i="6"/>
  <c r="J663" i="6"/>
  <c r="K663" i="6"/>
  <c r="H663" i="6"/>
  <c r="L663" i="6"/>
  <c r="F665" i="6" l="1"/>
  <c r="E666" i="6"/>
  <c r="J664" i="6"/>
  <c r="L664" i="6"/>
  <c r="M664" i="6"/>
  <c r="K664" i="6"/>
  <c r="H664" i="6"/>
  <c r="I664" i="6"/>
  <c r="E667" i="6" l="1"/>
  <c r="F666" i="6"/>
  <c r="L665" i="6"/>
  <c r="H665" i="6"/>
  <c r="J665" i="6"/>
  <c r="I665" i="6"/>
  <c r="K665" i="6"/>
  <c r="M665" i="6"/>
  <c r="L666" i="6" l="1"/>
  <c r="H666" i="6"/>
  <c r="I666" i="6"/>
  <c r="M666" i="6"/>
  <c r="J666" i="6"/>
  <c r="K666" i="6"/>
  <c r="F667" i="6"/>
  <c r="E668" i="6"/>
  <c r="F668" i="6" l="1"/>
  <c r="E669" i="6"/>
  <c r="M667" i="6"/>
  <c r="I667" i="6"/>
  <c r="J667" i="6"/>
  <c r="L667" i="6"/>
  <c r="K667" i="6"/>
  <c r="H667" i="6"/>
  <c r="F669" i="6" l="1"/>
  <c r="E670" i="6"/>
  <c r="L668" i="6"/>
  <c r="J668" i="6"/>
  <c r="I668" i="6"/>
  <c r="K668" i="6"/>
  <c r="M668" i="6"/>
  <c r="H668" i="6"/>
  <c r="E671" i="6" l="1"/>
  <c r="F670" i="6"/>
  <c r="L669" i="6"/>
  <c r="H669" i="6"/>
  <c r="K669" i="6"/>
  <c r="I669" i="6"/>
  <c r="M669" i="6"/>
  <c r="J669" i="6"/>
  <c r="L670" i="6" l="1"/>
  <c r="H670" i="6"/>
  <c r="M670" i="6"/>
  <c r="I670" i="6"/>
  <c r="J670" i="6"/>
  <c r="K670" i="6"/>
  <c r="F671" i="6"/>
  <c r="E672" i="6"/>
  <c r="F672" i="6" l="1"/>
  <c r="E673" i="6"/>
  <c r="M671" i="6"/>
  <c r="I671" i="6"/>
  <c r="J671" i="6"/>
  <c r="K671" i="6"/>
  <c r="H671" i="6"/>
  <c r="L671" i="6"/>
  <c r="F673" i="6" l="1"/>
  <c r="E674" i="6"/>
  <c r="L672" i="6"/>
  <c r="M672" i="6"/>
  <c r="J672" i="6"/>
  <c r="K672" i="6"/>
  <c r="H672" i="6"/>
  <c r="I672" i="6"/>
  <c r="E675" i="6" l="1"/>
  <c r="F674" i="6"/>
  <c r="H673" i="6"/>
  <c r="L673" i="6"/>
  <c r="J673" i="6"/>
  <c r="I673" i="6"/>
  <c r="K673" i="6"/>
  <c r="M673" i="6"/>
  <c r="L674" i="6" l="1"/>
  <c r="H674" i="6"/>
  <c r="I674" i="6"/>
  <c r="M674" i="6"/>
  <c r="K674" i="6"/>
  <c r="J674" i="6"/>
  <c r="F675" i="6"/>
  <c r="E676" i="6"/>
  <c r="F676" i="6" l="1"/>
  <c r="E677" i="6"/>
  <c r="M675" i="6"/>
  <c r="I675" i="6"/>
  <c r="J675" i="6"/>
  <c r="L675" i="6"/>
  <c r="K675" i="6"/>
  <c r="H675" i="6"/>
  <c r="F677" i="6" l="1"/>
  <c r="E678" i="6"/>
  <c r="K676" i="6"/>
  <c r="L676" i="6"/>
  <c r="I676" i="6"/>
  <c r="M676" i="6"/>
  <c r="J676" i="6"/>
  <c r="H676" i="6"/>
  <c r="E679" i="6" l="1"/>
  <c r="F678" i="6"/>
  <c r="H677" i="6"/>
  <c r="L677" i="6"/>
  <c r="K677" i="6"/>
  <c r="I677" i="6"/>
  <c r="M677" i="6"/>
  <c r="J677" i="6"/>
  <c r="L678" i="6" l="1"/>
  <c r="H678" i="6"/>
  <c r="I678" i="6"/>
  <c r="M678" i="6"/>
  <c r="J678" i="6"/>
  <c r="K678" i="6"/>
  <c r="F679" i="6"/>
  <c r="E680" i="6"/>
  <c r="F680" i="6" l="1"/>
  <c r="E681" i="6"/>
  <c r="M679" i="6"/>
  <c r="I679" i="6"/>
  <c r="J679" i="6"/>
  <c r="K679" i="6"/>
  <c r="H679" i="6"/>
  <c r="L679" i="6"/>
  <c r="F681" i="6" l="1"/>
  <c r="E682" i="6"/>
  <c r="J680" i="6"/>
  <c r="L680" i="6"/>
  <c r="M680" i="6"/>
  <c r="K680" i="6"/>
  <c r="H680" i="6"/>
  <c r="I680" i="6"/>
  <c r="E683" i="6" l="1"/>
  <c r="F682" i="6"/>
  <c r="H681" i="6"/>
  <c r="L681" i="6"/>
  <c r="J681" i="6"/>
  <c r="I681" i="6"/>
  <c r="K681" i="6"/>
  <c r="M681" i="6"/>
  <c r="L682" i="6" l="1"/>
  <c r="H682" i="6"/>
  <c r="I682" i="6"/>
  <c r="M682" i="6"/>
  <c r="J682" i="6"/>
  <c r="K682" i="6"/>
  <c r="F683" i="6"/>
  <c r="E684" i="6"/>
  <c r="F684" i="6" l="1"/>
  <c r="E685" i="6"/>
  <c r="M683" i="6"/>
  <c r="I683" i="6"/>
  <c r="J683" i="6"/>
  <c r="L683" i="6"/>
  <c r="K683" i="6"/>
  <c r="H683" i="6"/>
  <c r="F685" i="6" l="1"/>
  <c r="E686" i="6"/>
  <c r="L684" i="6"/>
  <c r="J684" i="6"/>
  <c r="I684" i="6"/>
  <c r="K684" i="6"/>
  <c r="M684" i="6"/>
  <c r="H684" i="6"/>
  <c r="E687" i="6" l="1"/>
  <c r="F686" i="6"/>
  <c r="L685" i="6"/>
  <c r="H685" i="6"/>
  <c r="K685" i="6"/>
  <c r="I685" i="6"/>
  <c r="M685" i="6"/>
  <c r="J685" i="6"/>
  <c r="L686" i="6" l="1"/>
  <c r="H686" i="6"/>
  <c r="I686" i="6"/>
  <c r="M686" i="6"/>
  <c r="J686" i="6"/>
  <c r="K686" i="6"/>
  <c r="F687" i="6"/>
  <c r="E688" i="6"/>
  <c r="F688" i="6" l="1"/>
  <c r="E689" i="6"/>
  <c r="M687" i="6"/>
  <c r="I687" i="6"/>
  <c r="J687" i="6"/>
  <c r="K687" i="6"/>
  <c r="H687" i="6"/>
  <c r="L687" i="6"/>
  <c r="F689" i="6" l="1"/>
  <c r="E690" i="6"/>
  <c r="L688" i="6"/>
  <c r="M688" i="6"/>
  <c r="J688" i="6"/>
  <c r="K688" i="6"/>
  <c r="H688" i="6"/>
  <c r="I688" i="6"/>
  <c r="E691" i="6" l="1"/>
  <c r="F690" i="6"/>
  <c r="H689" i="6"/>
  <c r="L689" i="6"/>
  <c r="J689" i="6"/>
  <c r="I689" i="6"/>
  <c r="K689" i="6"/>
  <c r="M689" i="6"/>
  <c r="L690" i="6" l="1"/>
  <c r="H690" i="6"/>
  <c r="I690" i="6"/>
  <c r="M690" i="6"/>
  <c r="K690" i="6"/>
  <c r="J690" i="6"/>
  <c r="F691" i="6"/>
  <c r="E692" i="6"/>
  <c r="F692" i="6" l="1"/>
  <c r="E693" i="6"/>
  <c r="M691" i="6"/>
  <c r="I691" i="6"/>
  <c r="J691" i="6"/>
  <c r="L691" i="6"/>
  <c r="K691" i="6"/>
  <c r="H691" i="6"/>
  <c r="F693" i="6" l="1"/>
  <c r="E694" i="6"/>
  <c r="L692" i="6"/>
  <c r="I692" i="6"/>
  <c r="M692" i="6"/>
  <c r="J692" i="6"/>
  <c r="H692" i="6"/>
  <c r="K692" i="6"/>
  <c r="E695" i="6" l="1"/>
  <c r="F694" i="6"/>
  <c r="L693" i="6"/>
  <c r="H693" i="6"/>
  <c r="K693" i="6"/>
  <c r="I693" i="6"/>
  <c r="M693" i="6"/>
  <c r="J693" i="6"/>
  <c r="L694" i="6" l="1"/>
  <c r="H694" i="6"/>
  <c r="I694" i="6"/>
  <c r="M694" i="6"/>
  <c r="J694" i="6"/>
  <c r="K694" i="6"/>
  <c r="F695" i="6"/>
  <c r="E696" i="6"/>
  <c r="F696" i="6" l="1"/>
  <c r="E697" i="6"/>
  <c r="M695" i="6"/>
  <c r="I695" i="6"/>
  <c r="J695" i="6"/>
  <c r="K695" i="6"/>
  <c r="H695" i="6"/>
  <c r="L695" i="6"/>
  <c r="F697" i="6" l="1"/>
  <c r="E698" i="6"/>
  <c r="J696" i="6"/>
  <c r="K696" i="6"/>
  <c r="L696" i="6"/>
  <c r="M696" i="6"/>
  <c r="H696" i="6"/>
  <c r="I696" i="6"/>
  <c r="E699" i="6" l="1"/>
  <c r="F698" i="6"/>
  <c r="L697" i="6"/>
  <c r="H697" i="6"/>
  <c r="J697" i="6"/>
  <c r="I697" i="6"/>
  <c r="K697" i="6"/>
  <c r="M697" i="6"/>
  <c r="L698" i="6" l="1"/>
  <c r="H698" i="6"/>
  <c r="I698" i="6"/>
  <c r="M698" i="6"/>
  <c r="J698" i="6"/>
  <c r="K698" i="6"/>
  <c r="F699" i="6"/>
  <c r="E700" i="6"/>
  <c r="F700" i="6" l="1"/>
  <c r="E701" i="6"/>
  <c r="M699" i="6"/>
  <c r="I699" i="6"/>
  <c r="J699" i="6"/>
  <c r="L699" i="6"/>
  <c r="K699" i="6"/>
  <c r="H699" i="6"/>
  <c r="F701" i="6" l="1"/>
  <c r="E702" i="6"/>
  <c r="L700" i="6"/>
  <c r="K700" i="6"/>
  <c r="J700" i="6"/>
  <c r="I700" i="6"/>
  <c r="M700" i="6"/>
  <c r="H700" i="6"/>
  <c r="E703" i="6" l="1"/>
  <c r="F702" i="6"/>
  <c r="L701" i="6"/>
  <c r="H701" i="6"/>
  <c r="K701" i="6"/>
  <c r="I701" i="6"/>
  <c r="M701" i="6"/>
  <c r="J701" i="6"/>
  <c r="L702" i="6" l="1"/>
  <c r="H702" i="6"/>
  <c r="I702" i="6"/>
  <c r="M702" i="6"/>
  <c r="J702" i="6"/>
  <c r="K702" i="6"/>
  <c r="F703" i="6"/>
  <c r="E704" i="6"/>
  <c r="F704" i="6" l="1"/>
  <c r="E705" i="6"/>
  <c r="M703" i="6"/>
  <c r="I703" i="6"/>
  <c r="J703" i="6"/>
  <c r="K703" i="6"/>
  <c r="H703" i="6"/>
  <c r="L703" i="6"/>
  <c r="F705" i="6" l="1"/>
  <c r="E706" i="6"/>
  <c r="L704" i="6"/>
  <c r="M704" i="6"/>
  <c r="K704" i="6"/>
  <c r="J704" i="6"/>
  <c r="H704" i="6"/>
  <c r="I704" i="6"/>
  <c r="E707" i="6" l="1"/>
  <c r="F706" i="6"/>
  <c r="L705" i="6"/>
  <c r="H705" i="6"/>
  <c r="J705" i="6"/>
  <c r="I705" i="6"/>
  <c r="K705" i="6"/>
  <c r="M705" i="6"/>
  <c r="L706" i="6" l="1"/>
  <c r="H706" i="6"/>
  <c r="M706" i="6"/>
  <c r="I706" i="6"/>
  <c r="K706" i="6"/>
  <c r="J706" i="6"/>
  <c r="F707" i="6"/>
  <c r="E708" i="6"/>
  <c r="F708" i="6" l="1"/>
  <c r="E709" i="6"/>
  <c r="M707" i="6"/>
  <c r="I707" i="6"/>
  <c r="J707" i="6"/>
  <c r="L707" i="6"/>
  <c r="K707" i="6"/>
  <c r="H707" i="6"/>
  <c r="F709" i="6" l="1"/>
  <c r="E710" i="6"/>
  <c r="L708" i="6"/>
  <c r="I708" i="6"/>
  <c r="K708" i="6"/>
  <c r="M708" i="6"/>
  <c r="J708" i="6"/>
  <c r="H708" i="6"/>
  <c r="E711" i="6" l="1"/>
  <c r="F710" i="6"/>
  <c r="H709" i="6"/>
  <c r="L709" i="6"/>
  <c r="K709" i="6"/>
  <c r="I709" i="6"/>
  <c r="M709" i="6"/>
  <c r="J709" i="6"/>
  <c r="L710" i="6" l="1"/>
  <c r="H710" i="6"/>
  <c r="I710" i="6"/>
  <c r="M710" i="6"/>
  <c r="J710" i="6"/>
  <c r="K710" i="6"/>
  <c r="F711" i="6"/>
  <c r="E712" i="6"/>
  <c r="F712" i="6" l="1"/>
  <c r="E713" i="6"/>
  <c r="M711" i="6"/>
  <c r="I711" i="6"/>
  <c r="J711" i="6"/>
  <c r="K711" i="6"/>
  <c r="H711" i="6"/>
  <c r="L711" i="6"/>
  <c r="F713" i="6" l="1"/>
  <c r="E714" i="6"/>
  <c r="J712" i="6"/>
  <c r="L712" i="6"/>
  <c r="M712" i="6"/>
  <c r="K712" i="6"/>
  <c r="H712" i="6"/>
  <c r="I712" i="6"/>
  <c r="E715" i="6" l="1"/>
  <c r="F714" i="6"/>
  <c r="H713" i="6"/>
  <c r="L713" i="6"/>
  <c r="J713" i="6"/>
  <c r="I713" i="6"/>
  <c r="K713" i="6"/>
  <c r="M713" i="6"/>
  <c r="L714" i="6" l="1"/>
  <c r="H714" i="6"/>
  <c r="I714" i="6"/>
  <c r="M714" i="6"/>
  <c r="J714" i="6"/>
  <c r="K714" i="6"/>
  <c r="F715" i="6"/>
  <c r="E716" i="6"/>
  <c r="F716" i="6" l="1"/>
  <c r="E717" i="6"/>
  <c r="M715" i="6"/>
  <c r="I715" i="6"/>
  <c r="J715" i="6"/>
  <c r="L715" i="6"/>
  <c r="K715" i="6"/>
  <c r="H715" i="6"/>
  <c r="F717" i="6" l="1"/>
  <c r="E718" i="6"/>
  <c r="L716" i="6"/>
  <c r="J716" i="6"/>
  <c r="I716" i="6"/>
  <c r="K716" i="6"/>
  <c r="M716" i="6"/>
  <c r="H716" i="6"/>
  <c r="E719" i="6" l="1"/>
  <c r="F718" i="6"/>
  <c r="H717" i="6"/>
  <c r="L717" i="6"/>
  <c r="K717" i="6"/>
  <c r="I717" i="6"/>
  <c r="M717" i="6"/>
  <c r="J717" i="6"/>
  <c r="L718" i="6" l="1"/>
  <c r="H718" i="6"/>
  <c r="M718" i="6"/>
  <c r="I718" i="6"/>
  <c r="J718" i="6"/>
  <c r="K718" i="6"/>
  <c r="F719" i="6"/>
  <c r="E720" i="6"/>
  <c r="F720" i="6" l="1"/>
  <c r="E721" i="6"/>
  <c r="M719" i="6"/>
  <c r="I719" i="6"/>
  <c r="J719" i="6"/>
  <c r="K719" i="6"/>
  <c r="H719" i="6"/>
  <c r="L719" i="6"/>
  <c r="F721" i="6" l="1"/>
  <c r="E722" i="6"/>
  <c r="L720" i="6"/>
  <c r="M720" i="6"/>
  <c r="J720" i="6"/>
  <c r="K720" i="6"/>
  <c r="H720" i="6"/>
  <c r="I720" i="6"/>
  <c r="E723" i="6" l="1"/>
  <c r="F722" i="6"/>
  <c r="H721" i="6"/>
  <c r="L721" i="6"/>
  <c r="J721" i="6"/>
  <c r="I721" i="6"/>
  <c r="K721" i="6"/>
  <c r="M721" i="6"/>
  <c r="L722" i="6" l="1"/>
  <c r="H722" i="6"/>
  <c r="I722" i="6"/>
  <c r="M722" i="6"/>
  <c r="K722" i="6"/>
  <c r="J722" i="6"/>
  <c r="F723" i="6"/>
  <c r="E724" i="6"/>
  <c r="F724" i="6" l="1"/>
  <c r="E725" i="6"/>
  <c r="M723" i="6"/>
  <c r="I723" i="6"/>
  <c r="J723" i="6"/>
  <c r="L723" i="6"/>
  <c r="K723" i="6"/>
  <c r="H723" i="6"/>
  <c r="F725" i="6" l="1"/>
  <c r="E726" i="6"/>
  <c r="K724" i="6"/>
  <c r="L724" i="6"/>
  <c r="I724" i="6"/>
  <c r="M724" i="6"/>
  <c r="J724" i="6"/>
  <c r="H724" i="6"/>
  <c r="E727" i="6" l="1"/>
  <c r="F726" i="6"/>
  <c r="H725" i="6"/>
  <c r="L725" i="6"/>
  <c r="K725" i="6"/>
  <c r="I725" i="6"/>
  <c r="M725" i="6"/>
  <c r="J725" i="6"/>
  <c r="L726" i="6" l="1"/>
  <c r="H726" i="6"/>
  <c r="I726" i="6"/>
  <c r="M726" i="6"/>
  <c r="J726" i="6"/>
  <c r="K726" i="6"/>
  <c r="F727" i="6"/>
  <c r="E728" i="6"/>
  <c r="F728" i="6" l="1"/>
  <c r="E729" i="6"/>
  <c r="M727" i="6"/>
  <c r="I727" i="6"/>
  <c r="J727" i="6"/>
  <c r="K727" i="6"/>
  <c r="H727" i="6"/>
  <c r="L727" i="6"/>
  <c r="F729" i="6" l="1"/>
  <c r="E730" i="6"/>
  <c r="J728" i="6"/>
  <c r="L728" i="6"/>
  <c r="M728" i="6"/>
  <c r="H728" i="6"/>
  <c r="K728" i="6"/>
  <c r="I728" i="6"/>
  <c r="E731" i="6" l="1"/>
  <c r="F730" i="6"/>
  <c r="H729" i="6"/>
  <c r="L729" i="6"/>
  <c r="J729" i="6"/>
  <c r="I729" i="6"/>
  <c r="K729" i="6"/>
  <c r="M729" i="6"/>
  <c r="L730" i="6" l="1"/>
  <c r="H730" i="6"/>
  <c r="I730" i="6"/>
  <c r="M730" i="6"/>
  <c r="J730" i="6"/>
  <c r="K730" i="6"/>
  <c r="F731" i="6"/>
  <c r="E732" i="6"/>
  <c r="F732" i="6" l="1"/>
  <c r="E733" i="6"/>
  <c r="M731" i="6"/>
  <c r="I731" i="6"/>
  <c r="J731" i="6"/>
  <c r="L731" i="6"/>
  <c r="K731" i="6"/>
  <c r="H731" i="6"/>
  <c r="F733" i="6" l="1"/>
  <c r="E734" i="6"/>
  <c r="L732" i="6"/>
  <c r="J732" i="6"/>
  <c r="K732" i="6"/>
  <c r="I732" i="6"/>
  <c r="M732" i="6"/>
  <c r="H732" i="6"/>
  <c r="E735" i="6" l="1"/>
  <c r="F734" i="6"/>
  <c r="L733" i="6"/>
  <c r="H733" i="6"/>
  <c r="K733" i="6"/>
  <c r="I733" i="6"/>
  <c r="M733" i="6"/>
  <c r="J733" i="6"/>
  <c r="L734" i="6" l="1"/>
  <c r="H734" i="6"/>
  <c r="M734" i="6"/>
  <c r="I734" i="6"/>
  <c r="J734" i="6"/>
  <c r="K734" i="6"/>
  <c r="F735" i="6"/>
  <c r="E736" i="6"/>
  <c r="F736" i="6" l="1"/>
  <c r="E737" i="6"/>
  <c r="M735" i="6"/>
  <c r="I735" i="6"/>
  <c r="J735" i="6"/>
  <c r="K735" i="6"/>
  <c r="H735" i="6"/>
  <c r="L735" i="6"/>
  <c r="F737" i="6" l="1"/>
  <c r="E738" i="6"/>
  <c r="L736" i="6"/>
  <c r="K736" i="6"/>
  <c r="M736" i="6"/>
  <c r="J736" i="6"/>
  <c r="H736" i="6"/>
  <c r="I736" i="6"/>
  <c r="E739" i="6" l="1"/>
  <c r="F738" i="6"/>
  <c r="L737" i="6"/>
  <c r="H737" i="6"/>
  <c r="J737" i="6"/>
  <c r="I737" i="6"/>
  <c r="K737" i="6"/>
  <c r="M737" i="6"/>
  <c r="L738" i="6" l="1"/>
  <c r="H738" i="6"/>
  <c r="M738" i="6"/>
  <c r="I738" i="6"/>
  <c r="K738" i="6"/>
  <c r="J738" i="6"/>
  <c r="F739" i="6"/>
  <c r="E740" i="6"/>
  <c r="F740" i="6" l="1"/>
  <c r="E741" i="6"/>
  <c r="M739" i="6"/>
  <c r="I739" i="6"/>
  <c r="J739" i="6"/>
  <c r="L739" i="6"/>
  <c r="K739" i="6"/>
  <c r="H739" i="6"/>
  <c r="F741" i="6" l="1"/>
  <c r="E742" i="6"/>
  <c r="L740" i="6"/>
  <c r="K740" i="6"/>
  <c r="I740" i="6"/>
  <c r="M740" i="6"/>
  <c r="J740" i="6"/>
  <c r="H740" i="6"/>
  <c r="E743" i="6" l="1"/>
  <c r="F742" i="6"/>
  <c r="H741" i="6"/>
  <c r="L741" i="6"/>
  <c r="K741" i="6"/>
  <c r="I741" i="6"/>
  <c r="M741" i="6"/>
  <c r="J741" i="6"/>
  <c r="L742" i="6" l="1"/>
  <c r="H742" i="6"/>
  <c r="M742" i="6"/>
  <c r="I742" i="6"/>
  <c r="J742" i="6"/>
  <c r="K742" i="6"/>
  <c r="F743" i="6"/>
  <c r="E744" i="6"/>
  <c r="F744" i="6" l="1"/>
  <c r="E745" i="6"/>
  <c r="M743" i="6"/>
  <c r="I743" i="6"/>
  <c r="J743" i="6"/>
  <c r="K743" i="6"/>
  <c r="H743" i="6"/>
  <c r="L743" i="6"/>
  <c r="F745" i="6" l="1"/>
  <c r="E746" i="6"/>
  <c r="J744" i="6"/>
  <c r="L744" i="6"/>
  <c r="M744" i="6"/>
  <c r="K744" i="6"/>
  <c r="H744" i="6"/>
  <c r="I744" i="6"/>
  <c r="E747" i="6" l="1"/>
  <c r="F746" i="6"/>
  <c r="H745" i="6"/>
  <c r="L745" i="6"/>
  <c r="J745" i="6"/>
  <c r="I745" i="6"/>
  <c r="K745" i="6"/>
  <c r="M745" i="6"/>
  <c r="L746" i="6" l="1"/>
  <c r="H746" i="6"/>
  <c r="M746" i="6"/>
  <c r="I746" i="6"/>
  <c r="J746" i="6"/>
  <c r="K746" i="6"/>
  <c r="F747" i="6"/>
  <c r="E748" i="6"/>
  <c r="F748" i="6" l="1"/>
  <c r="E749" i="6"/>
  <c r="M747" i="6"/>
  <c r="I747" i="6"/>
  <c r="J747" i="6"/>
  <c r="L747" i="6"/>
  <c r="K747" i="6"/>
  <c r="H747" i="6"/>
  <c r="F749" i="6" l="1"/>
  <c r="E750" i="6"/>
  <c r="L748" i="6"/>
  <c r="J748" i="6"/>
  <c r="I748" i="6"/>
  <c r="K748" i="6"/>
  <c r="M748" i="6"/>
  <c r="H748" i="6"/>
  <c r="E751" i="6" l="1"/>
  <c r="F750" i="6"/>
  <c r="L749" i="6"/>
  <c r="H749" i="6"/>
  <c r="K749" i="6"/>
  <c r="I749" i="6"/>
  <c r="M749" i="6"/>
  <c r="J749" i="6"/>
  <c r="L750" i="6" l="1"/>
  <c r="H750" i="6"/>
  <c r="M750" i="6"/>
  <c r="I750" i="6"/>
  <c r="J750" i="6"/>
  <c r="K750" i="6"/>
  <c r="F751" i="6"/>
  <c r="E752" i="6"/>
  <c r="F752" i="6" l="1"/>
  <c r="E753" i="6"/>
  <c r="M751" i="6"/>
  <c r="I751" i="6"/>
  <c r="J751" i="6"/>
  <c r="K751" i="6"/>
  <c r="H751" i="6"/>
  <c r="L751" i="6"/>
  <c r="F753" i="6" l="1"/>
  <c r="E754" i="6"/>
  <c r="L752" i="6"/>
  <c r="M752" i="6"/>
  <c r="K752" i="6"/>
  <c r="J752" i="6"/>
  <c r="H752" i="6"/>
  <c r="I752" i="6"/>
  <c r="E755" i="6" l="1"/>
  <c r="F754" i="6"/>
  <c r="L753" i="6"/>
  <c r="H753" i="6"/>
  <c r="J753" i="6"/>
  <c r="I753" i="6"/>
  <c r="K753" i="6"/>
  <c r="M753" i="6"/>
  <c r="L754" i="6" l="1"/>
  <c r="H754" i="6"/>
  <c r="I754" i="6"/>
  <c r="M754" i="6"/>
  <c r="K754" i="6"/>
  <c r="J754" i="6"/>
  <c r="F755" i="6"/>
  <c r="E756" i="6"/>
  <c r="F756" i="6" l="1"/>
  <c r="E757" i="6"/>
  <c r="M755" i="6"/>
  <c r="I755" i="6"/>
  <c r="J755" i="6"/>
  <c r="L755" i="6"/>
  <c r="K755" i="6"/>
  <c r="H755" i="6"/>
  <c r="F757" i="6" l="1"/>
  <c r="E758" i="6"/>
  <c r="L756" i="6"/>
  <c r="I756" i="6"/>
  <c r="M756" i="6"/>
  <c r="J756" i="6"/>
  <c r="K756" i="6"/>
  <c r="H756" i="6"/>
  <c r="E759" i="6" l="1"/>
  <c r="F758" i="6"/>
  <c r="L757" i="6"/>
  <c r="H757" i="6"/>
  <c r="K757" i="6"/>
  <c r="I757" i="6"/>
  <c r="M757" i="6"/>
  <c r="J757" i="6"/>
  <c r="L758" i="6" l="1"/>
  <c r="H758" i="6"/>
  <c r="M758" i="6"/>
  <c r="I758" i="6"/>
  <c r="J758" i="6"/>
  <c r="K758" i="6"/>
  <c r="F759" i="6"/>
  <c r="E760" i="6"/>
  <c r="F760" i="6" l="1"/>
  <c r="E761" i="6"/>
  <c r="M759" i="6"/>
  <c r="I759" i="6"/>
  <c r="J759" i="6"/>
  <c r="K759" i="6"/>
  <c r="H759" i="6"/>
  <c r="L759" i="6"/>
  <c r="F761" i="6" l="1"/>
  <c r="E762" i="6"/>
  <c r="J760" i="6"/>
  <c r="L760" i="6"/>
  <c r="M760" i="6"/>
  <c r="K760" i="6"/>
  <c r="H760" i="6"/>
  <c r="I760" i="6"/>
  <c r="E763" i="6" l="1"/>
  <c r="F762" i="6"/>
  <c r="L761" i="6"/>
  <c r="H761" i="6"/>
  <c r="J761" i="6"/>
  <c r="I761" i="6"/>
  <c r="K761" i="6"/>
  <c r="M761" i="6"/>
  <c r="L762" i="6" l="1"/>
  <c r="H762" i="6"/>
  <c r="M762" i="6"/>
  <c r="I762" i="6"/>
  <c r="J762" i="6"/>
  <c r="K762" i="6"/>
  <c r="F763" i="6"/>
  <c r="E764" i="6"/>
  <c r="F764" i="6" l="1"/>
  <c r="E765" i="6"/>
  <c r="M763" i="6"/>
  <c r="I763" i="6"/>
  <c r="J763" i="6"/>
  <c r="L763" i="6"/>
  <c r="K763" i="6"/>
  <c r="H763" i="6"/>
  <c r="F765" i="6" l="1"/>
  <c r="E766" i="6"/>
  <c r="L764" i="6"/>
  <c r="J764" i="6"/>
  <c r="I764" i="6"/>
  <c r="M764" i="6"/>
  <c r="H764" i="6"/>
  <c r="K764" i="6"/>
  <c r="E767" i="6" l="1"/>
  <c r="F766" i="6"/>
  <c r="L765" i="6"/>
  <c r="H765" i="6"/>
  <c r="K765" i="6"/>
  <c r="I765" i="6"/>
  <c r="M765" i="6"/>
  <c r="J765" i="6"/>
  <c r="L766" i="6" l="1"/>
  <c r="H766" i="6"/>
  <c r="I766" i="6"/>
  <c r="M766" i="6"/>
  <c r="J766" i="6"/>
  <c r="K766" i="6"/>
  <c r="F767" i="6"/>
  <c r="E768" i="6"/>
  <c r="M767" i="6" l="1"/>
  <c r="I767" i="6"/>
  <c r="J767" i="6"/>
  <c r="K767" i="6"/>
  <c r="H767" i="6"/>
  <c r="L767" i="6"/>
  <c r="F768" i="6"/>
  <c r="E769" i="6"/>
  <c r="L768" i="6" l="1"/>
  <c r="K768" i="6"/>
  <c r="M768" i="6"/>
  <c r="J768" i="6"/>
  <c r="H768" i="6"/>
  <c r="I768" i="6"/>
  <c r="F769" i="6"/>
  <c r="E770" i="6"/>
  <c r="E771" i="6" l="1"/>
  <c r="F770" i="6"/>
  <c r="H769" i="6"/>
  <c r="L769" i="6"/>
  <c r="J769" i="6"/>
  <c r="I769" i="6"/>
  <c r="K769" i="6"/>
  <c r="M769" i="6"/>
  <c r="L770" i="6" l="1"/>
  <c r="H770" i="6"/>
  <c r="I770" i="6"/>
  <c r="M770" i="6"/>
  <c r="K770" i="6"/>
  <c r="J770" i="6"/>
  <c r="F771" i="6"/>
  <c r="E772" i="6"/>
  <c r="M771" i="6" l="1"/>
  <c r="I771" i="6"/>
  <c r="J771" i="6"/>
  <c r="L771" i="6"/>
  <c r="K771" i="6"/>
  <c r="H771" i="6"/>
  <c r="F772" i="6"/>
  <c r="E773" i="6"/>
  <c r="K772" i="6" l="1"/>
  <c r="L772" i="6"/>
  <c r="I772" i="6"/>
  <c r="M772" i="6"/>
  <c r="J772" i="6"/>
  <c r="H772" i="6"/>
  <c r="F773" i="6"/>
  <c r="E774" i="6"/>
  <c r="H773" i="6" l="1"/>
  <c r="L773" i="6"/>
  <c r="K773" i="6"/>
  <c r="I773" i="6"/>
  <c r="M773" i="6"/>
  <c r="J773" i="6"/>
  <c r="E775" i="6"/>
  <c r="F774" i="6"/>
  <c r="F775" i="6" l="1"/>
  <c r="E776" i="6"/>
  <c r="L774" i="6"/>
  <c r="H774" i="6"/>
  <c r="M774" i="6"/>
  <c r="I774" i="6"/>
  <c r="J774" i="6"/>
  <c r="K774" i="6"/>
  <c r="F776" i="6" l="1"/>
  <c r="E777" i="6"/>
  <c r="M775" i="6"/>
  <c r="I775" i="6"/>
  <c r="J775" i="6"/>
  <c r="K775" i="6"/>
  <c r="H775" i="6"/>
  <c r="L775" i="6"/>
  <c r="F777" i="6" l="1"/>
  <c r="E778" i="6"/>
  <c r="J776" i="6"/>
  <c r="L776" i="6"/>
  <c r="M776" i="6"/>
  <c r="K776" i="6"/>
  <c r="H776" i="6"/>
  <c r="I776" i="6"/>
  <c r="E779" i="6" l="1"/>
  <c r="F778" i="6"/>
  <c r="H777" i="6"/>
  <c r="L777" i="6"/>
  <c r="J777" i="6"/>
  <c r="I777" i="6"/>
  <c r="K777" i="6"/>
  <c r="M777" i="6"/>
  <c r="L778" i="6" l="1"/>
  <c r="H778" i="6"/>
  <c r="I778" i="6"/>
  <c r="M778" i="6"/>
  <c r="J778" i="6"/>
  <c r="K778" i="6"/>
  <c r="F779" i="6"/>
  <c r="E780" i="6"/>
  <c r="M779" i="6" l="1"/>
  <c r="I779" i="6"/>
  <c r="J779" i="6"/>
  <c r="L779" i="6"/>
  <c r="K779" i="6"/>
  <c r="H779" i="6"/>
  <c r="F780" i="6"/>
  <c r="E781" i="6"/>
  <c r="L780" i="6" l="1"/>
  <c r="J780" i="6"/>
  <c r="I780" i="6"/>
  <c r="K780" i="6"/>
  <c r="M780" i="6"/>
  <c r="H780" i="6"/>
  <c r="F781" i="6"/>
  <c r="E782" i="6"/>
  <c r="H781" i="6" l="1"/>
  <c r="L781" i="6"/>
  <c r="K781" i="6"/>
  <c r="I781" i="6"/>
  <c r="M781" i="6"/>
  <c r="J781" i="6"/>
  <c r="E783" i="6"/>
  <c r="F782" i="6"/>
  <c r="L782" i="6" l="1"/>
  <c r="H782" i="6"/>
  <c r="M782" i="6"/>
  <c r="I782" i="6"/>
  <c r="J782" i="6"/>
  <c r="K782" i="6"/>
  <c r="F783" i="6"/>
  <c r="E784" i="6"/>
  <c r="M783" i="6" l="1"/>
  <c r="I783" i="6"/>
  <c r="J783" i="6"/>
  <c r="K783" i="6"/>
  <c r="H783" i="6"/>
  <c r="L783" i="6"/>
  <c r="F784" i="6"/>
  <c r="E785" i="6"/>
  <c r="L784" i="6" l="1"/>
  <c r="M784" i="6"/>
  <c r="J784" i="6"/>
  <c r="K784" i="6"/>
  <c r="H784" i="6"/>
  <c r="I784" i="6"/>
  <c r="F785" i="6"/>
  <c r="E786" i="6"/>
  <c r="L785" i="6" l="1"/>
  <c r="H785" i="6"/>
  <c r="J785" i="6"/>
  <c r="I785" i="6"/>
  <c r="K785" i="6"/>
  <c r="M785" i="6"/>
  <c r="E787" i="6"/>
  <c r="F786" i="6"/>
  <c r="F787" i="6" l="1"/>
  <c r="E788" i="6"/>
  <c r="L786" i="6"/>
  <c r="H786" i="6"/>
  <c r="M786" i="6"/>
  <c r="I786" i="6"/>
  <c r="K786" i="6"/>
  <c r="J786" i="6"/>
  <c r="F788" i="6" l="1"/>
  <c r="E789" i="6"/>
  <c r="M787" i="6"/>
  <c r="I787" i="6"/>
  <c r="J787" i="6"/>
  <c r="L787" i="6"/>
  <c r="K787" i="6"/>
  <c r="H787" i="6"/>
  <c r="F789" i="6" l="1"/>
  <c r="E790" i="6"/>
  <c r="L788" i="6"/>
  <c r="K788" i="6"/>
  <c r="I788" i="6"/>
  <c r="M788" i="6"/>
  <c r="J788" i="6"/>
  <c r="H788" i="6"/>
  <c r="E791" i="6" l="1"/>
  <c r="F790" i="6"/>
  <c r="L789" i="6"/>
  <c r="H789" i="6"/>
  <c r="K789" i="6"/>
  <c r="I789" i="6"/>
  <c r="M789" i="6"/>
  <c r="J789" i="6"/>
  <c r="L790" i="6" l="1"/>
  <c r="H790" i="6"/>
  <c r="M790" i="6"/>
  <c r="I790" i="6"/>
  <c r="J790" i="6"/>
  <c r="K790" i="6"/>
  <c r="F791" i="6"/>
  <c r="E792" i="6"/>
  <c r="M791" i="6" l="1"/>
  <c r="I791" i="6"/>
  <c r="J791" i="6"/>
  <c r="K791" i="6"/>
  <c r="H791" i="6"/>
  <c r="L791" i="6"/>
  <c r="F792" i="6"/>
  <c r="E793" i="6"/>
  <c r="J792" i="6" l="1"/>
  <c r="L792" i="6"/>
  <c r="M792" i="6"/>
  <c r="K792" i="6"/>
  <c r="H792" i="6"/>
  <c r="I792" i="6"/>
  <c r="F793" i="6"/>
  <c r="E794" i="6"/>
  <c r="L793" i="6" l="1"/>
  <c r="H793" i="6"/>
  <c r="J793" i="6"/>
  <c r="I793" i="6"/>
  <c r="K793" i="6"/>
  <c r="M793" i="6"/>
  <c r="E795" i="6"/>
  <c r="F794" i="6"/>
  <c r="L794" i="6" l="1"/>
  <c r="H794" i="6"/>
  <c r="I794" i="6"/>
  <c r="M794" i="6"/>
  <c r="J794" i="6"/>
  <c r="K794" i="6"/>
  <c r="F795" i="6"/>
  <c r="E796" i="6"/>
  <c r="M795" i="6" l="1"/>
  <c r="I795" i="6"/>
  <c r="J795" i="6"/>
  <c r="L795" i="6"/>
  <c r="K795" i="6"/>
  <c r="H795" i="6"/>
  <c r="F796" i="6"/>
  <c r="E797" i="6"/>
  <c r="K796" i="6" l="1"/>
  <c r="L796" i="6"/>
  <c r="J796" i="6"/>
  <c r="I796" i="6"/>
  <c r="M796" i="6"/>
  <c r="H796" i="6"/>
  <c r="F797" i="6"/>
  <c r="E798" i="6"/>
  <c r="L797" i="6" l="1"/>
  <c r="H797" i="6"/>
  <c r="K797" i="6"/>
  <c r="I797" i="6"/>
  <c r="M797" i="6"/>
  <c r="J797" i="6"/>
  <c r="E799" i="6"/>
  <c r="F798" i="6"/>
  <c r="F799" i="6" l="1"/>
  <c r="E800" i="6"/>
  <c r="L798" i="6"/>
  <c r="H798" i="6"/>
  <c r="I798" i="6"/>
  <c r="M798" i="6"/>
  <c r="J798" i="6"/>
  <c r="K798" i="6"/>
  <c r="F800" i="6" l="1"/>
  <c r="E801" i="6"/>
  <c r="M799" i="6"/>
  <c r="I799" i="6"/>
  <c r="J799" i="6"/>
  <c r="K799" i="6"/>
  <c r="H799" i="6"/>
  <c r="L799" i="6"/>
  <c r="F801" i="6" l="1"/>
  <c r="E802" i="6"/>
  <c r="L800" i="6"/>
  <c r="M800" i="6"/>
  <c r="K800" i="6"/>
  <c r="J800" i="6"/>
  <c r="H800" i="6"/>
  <c r="I800" i="6"/>
  <c r="E803" i="6" l="1"/>
  <c r="F802" i="6"/>
  <c r="H801" i="6"/>
  <c r="L801" i="6"/>
  <c r="J801" i="6"/>
  <c r="I801" i="6"/>
  <c r="K801" i="6"/>
  <c r="M801" i="6"/>
  <c r="L802" i="6" l="1"/>
  <c r="H802" i="6"/>
  <c r="I802" i="6"/>
  <c r="M802" i="6"/>
  <c r="K802" i="6"/>
  <c r="J802" i="6"/>
  <c r="F803" i="6"/>
  <c r="E804" i="6"/>
  <c r="M803" i="6" l="1"/>
  <c r="I803" i="6"/>
  <c r="J803" i="6"/>
  <c r="L803" i="6"/>
  <c r="K803" i="6"/>
  <c r="H803" i="6"/>
  <c r="F804" i="6"/>
  <c r="E805" i="6"/>
  <c r="L804" i="6" l="1"/>
  <c r="I804" i="6"/>
  <c r="M804" i="6"/>
  <c r="J804" i="6"/>
  <c r="H804" i="6"/>
  <c r="K804" i="6"/>
  <c r="F805" i="6"/>
  <c r="E806" i="6"/>
  <c r="H805" i="6" l="1"/>
  <c r="L805" i="6"/>
  <c r="K805" i="6"/>
  <c r="I805" i="6"/>
  <c r="M805" i="6"/>
  <c r="J805" i="6"/>
  <c r="E807" i="6"/>
  <c r="F806" i="6"/>
  <c r="F807" i="6" l="1"/>
  <c r="E808" i="6"/>
  <c r="L806" i="6"/>
  <c r="H806" i="6"/>
  <c r="I806" i="6"/>
  <c r="M806" i="6"/>
  <c r="J806" i="6"/>
  <c r="K806" i="6"/>
  <c r="F808" i="6" l="1"/>
  <c r="E809" i="6"/>
  <c r="M807" i="6"/>
  <c r="I807" i="6"/>
  <c r="J807" i="6"/>
  <c r="K807" i="6"/>
  <c r="H807" i="6"/>
  <c r="L807" i="6"/>
  <c r="F809" i="6" l="1"/>
  <c r="E810" i="6"/>
  <c r="J808" i="6"/>
  <c r="L808" i="6"/>
  <c r="M808" i="6"/>
  <c r="K808" i="6"/>
  <c r="H808" i="6"/>
  <c r="I808" i="6"/>
  <c r="E811" i="6" l="1"/>
  <c r="F810" i="6"/>
  <c r="H809" i="6"/>
  <c r="L809" i="6"/>
  <c r="J809" i="6"/>
  <c r="I809" i="6"/>
  <c r="K809" i="6"/>
  <c r="M809" i="6"/>
  <c r="L810" i="6" l="1"/>
  <c r="H810" i="6"/>
  <c r="I810" i="6"/>
  <c r="M810" i="6"/>
  <c r="J810" i="6"/>
  <c r="K810" i="6"/>
  <c r="F811" i="6"/>
  <c r="E812" i="6"/>
  <c r="M811" i="6" l="1"/>
  <c r="I811" i="6"/>
  <c r="J811" i="6"/>
  <c r="L811" i="6"/>
  <c r="K811" i="6"/>
  <c r="H811" i="6"/>
  <c r="F812" i="6"/>
  <c r="E813" i="6"/>
  <c r="L812" i="6" l="1"/>
  <c r="J812" i="6"/>
  <c r="I812" i="6"/>
  <c r="M812" i="6"/>
  <c r="K812" i="6"/>
  <c r="H812" i="6"/>
  <c r="F813" i="6"/>
  <c r="E814" i="6"/>
  <c r="L813" i="6" l="1"/>
  <c r="H813" i="6"/>
  <c r="K813" i="6"/>
  <c r="I813" i="6"/>
  <c r="M813" i="6"/>
  <c r="J813" i="6"/>
  <c r="E815" i="6"/>
  <c r="F814" i="6"/>
  <c r="F815" i="6" l="1"/>
  <c r="E816" i="6"/>
  <c r="L814" i="6"/>
  <c r="H814" i="6"/>
  <c r="I814" i="6"/>
  <c r="M814" i="6"/>
  <c r="J814" i="6"/>
  <c r="K814" i="6"/>
  <c r="F816" i="6" l="1"/>
  <c r="E817" i="6"/>
  <c r="M815" i="6"/>
  <c r="I815" i="6"/>
  <c r="J815" i="6"/>
  <c r="K815" i="6"/>
  <c r="H815" i="6"/>
  <c r="L815" i="6"/>
  <c r="F817" i="6" l="1"/>
  <c r="E818" i="6"/>
  <c r="L816" i="6"/>
  <c r="K816" i="6"/>
  <c r="M816" i="6"/>
  <c r="J816" i="6"/>
  <c r="H816" i="6"/>
  <c r="I816" i="6"/>
  <c r="E819" i="6" l="1"/>
  <c r="F818" i="6"/>
  <c r="L817" i="6"/>
  <c r="H817" i="6"/>
  <c r="J817" i="6"/>
  <c r="I817" i="6"/>
  <c r="K817" i="6"/>
  <c r="M817" i="6"/>
  <c r="L818" i="6" l="1"/>
  <c r="H818" i="6"/>
  <c r="I818" i="6"/>
  <c r="M818" i="6"/>
  <c r="K818" i="6"/>
  <c r="J818" i="6"/>
  <c r="F819" i="6"/>
  <c r="E820" i="6"/>
  <c r="M819" i="6" l="1"/>
  <c r="I819" i="6"/>
  <c r="J819" i="6"/>
  <c r="L819" i="6"/>
  <c r="K819" i="6"/>
  <c r="H819" i="6"/>
  <c r="F820" i="6"/>
  <c r="E821" i="6"/>
  <c r="L820" i="6" l="1"/>
  <c r="K820" i="6"/>
  <c r="I820" i="6"/>
  <c r="M820" i="6"/>
  <c r="J820" i="6"/>
  <c r="H820" i="6"/>
  <c r="F821" i="6"/>
  <c r="E822" i="6"/>
  <c r="H821" i="6" l="1"/>
  <c r="L821" i="6"/>
  <c r="K821" i="6"/>
  <c r="I821" i="6"/>
  <c r="M821" i="6"/>
  <c r="J821" i="6"/>
  <c r="E823" i="6"/>
  <c r="F822" i="6"/>
  <c r="L822" i="6" l="1"/>
  <c r="H822" i="6"/>
  <c r="M822" i="6"/>
  <c r="I822" i="6"/>
  <c r="J822" i="6"/>
  <c r="K822" i="6"/>
  <c r="F823" i="6"/>
  <c r="E824" i="6"/>
  <c r="F824" i="6" l="1"/>
  <c r="E825" i="6"/>
  <c r="M823" i="6"/>
  <c r="I823" i="6"/>
  <c r="J823" i="6"/>
  <c r="K823" i="6"/>
  <c r="H823" i="6"/>
  <c r="L823" i="6"/>
  <c r="F825" i="6" l="1"/>
  <c r="E826" i="6"/>
  <c r="J824" i="6"/>
  <c r="L824" i="6"/>
  <c r="M824" i="6"/>
  <c r="K824" i="6"/>
  <c r="H824" i="6"/>
  <c r="I824" i="6"/>
  <c r="E827" i="6" l="1"/>
  <c r="F826" i="6"/>
  <c r="L825" i="6"/>
  <c r="H825" i="6"/>
  <c r="J825" i="6"/>
  <c r="I825" i="6"/>
  <c r="K825" i="6"/>
  <c r="M825" i="6"/>
  <c r="L826" i="6" l="1"/>
  <c r="H826" i="6"/>
  <c r="M826" i="6"/>
  <c r="I826" i="6"/>
  <c r="J826" i="6"/>
  <c r="K826" i="6"/>
  <c r="F827" i="6"/>
  <c r="E828" i="6"/>
  <c r="F828" i="6" l="1"/>
  <c r="E829" i="6"/>
  <c r="M827" i="6"/>
  <c r="I827" i="6"/>
  <c r="J827" i="6"/>
  <c r="L827" i="6"/>
  <c r="K827" i="6"/>
  <c r="H827" i="6"/>
  <c r="F829" i="6" l="1"/>
  <c r="E830" i="6"/>
  <c r="K828" i="6"/>
  <c r="L828" i="6"/>
  <c r="J828" i="6"/>
  <c r="I828" i="6"/>
  <c r="M828" i="6"/>
  <c r="H828" i="6"/>
  <c r="E831" i="6" l="1"/>
  <c r="F830" i="6"/>
  <c r="L829" i="6"/>
  <c r="H829" i="6"/>
  <c r="K829" i="6"/>
  <c r="I829" i="6"/>
  <c r="M829" i="6"/>
  <c r="J829" i="6"/>
  <c r="L830" i="6" l="1"/>
  <c r="H830" i="6"/>
  <c r="M830" i="6"/>
  <c r="I830" i="6"/>
  <c r="J830" i="6"/>
  <c r="K830" i="6"/>
  <c r="F831" i="6"/>
  <c r="E832" i="6"/>
  <c r="M831" i="6" l="1"/>
  <c r="I831" i="6"/>
  <c r="J831" i="6"/>
  <c r="K831" i="6"/>
  <c r="H831" i="6"/>
  <c r="L831" i="6"/>
  <c r="F832" i="6"/>
  <c r="E833" i="6"/>
  <c r="F833" i="6" l="1"/>
  <c r="E834" i="6"/>
  <c r="L832" i="6"/>
  <c r="M832" i="6"/>
  <c r="K832" i="6"/>
  <c r="J832" i="6"/>
  <c r="H832" i="6"/>
  <c r="I832" i="6"/>
  <c r="E835" i="6" l="1"/>
  <c r="F834" i="6"/>
  <c r="L833" i="6"/>
  <c r="H833" i="6"/>
  <c r="J833" i="6"/>
  <c r="I833" i="6"/>
  <c r="K833" i="6"/>
  <c r="M833" i="6"/>
  <c r="L834" i="6" l="1"/>
  <c r="H834" i="6"/>
  <c r="I834" i="6"/>
  <c r="M834" i="6"/>
  <c r="K834" i="6"/>
  <c r="J834" i="6"/>
  <c r="F835" i="6"/>
  <c r="E836" i="6"/>
  <c r="M835" i="6" l="1"/>
  <c r="I835" i="6"/>
  <c r="J835" i="6"/>
  <c r="L835" i="6"/>
  <c r="K835" i="6"/>
  <c r="H835" i="6"/>
  <c r="F836" i="6"/>
  <c r="E837" i="6"/>
  <c r="F837" i="6" l="1"/>
  <c r="E838" i="6"/>
  <c r="K836" i="6"/>
  <c r="L836" i="6"/>
  <c r="I836" i="6"/>
  <c r="M836" i="6"/>
  <c r="J836" i="6"/>
  <c r="H836" i="6"/>
  <c r="E839" i="6" l="1"/>
  <c r="F838" i="6"/>
  <c r="L837" i="6"/>
  <c r="H837" i="6"/>
  <c r="K837" i="6"/>
  <c r="I837" i="6"/>
  <c r="M837" i="6"/>
  <c r="J837" i="6"/>
  <c r="L838" i="6" l="1"/>
  <c r="H838" i="6"/>
  <c r="M838" i="6"/>
  <c r="I838" i="6"/>
  <c r="K838" i="6"/>
  <c r="J838" i="6"/>
  <c r="F839" i="6"/>
  <c r="E840" i="6"/>
  <c r="M839" i="6" l="1"/>
  <c r="I839" i="6"/>
  <c r="J839" i="6"/>
  <c r="K839" i="6"/>
  <c r="H839" i="6"/>
  <c r="L839" i="6"/>
  <c r="F840" i="6"/>
  <c r="E841" i="6"/>
  <c r="L840" i="6" l="1"/>
  <c r="M840" i="6"/>
  <c r="J840" i="6"/>
  <c r="K840" i="6"/>
  <c r="H840" i="6"/>
  <c r="I840" i="6"/>
  <c r="F841" i="6"/>
  <c r="E842" i="6"/>
  <c r="E843" i="6" l="1"/>
  <c r="F842" i="6"/>
  <c r="L841" i="6"/>
  <c r="H841" i="6"/>
  <c r="J841" i="6"/>
  <c r="I841" i="6"/>
  <c r="K841" i="6"/>
  <c r="M841" i="6"/>
  <c r="L842" i="6" l="1"/>
  <c r="H842" i="6"/>
  <c r="M842" i="6"/>
  <c r="I842" i="6"/>
  <c r="J842" i="6"/>
  <c r="K842" i="6"/>
  <c r="F843" i="6"/>
  <c r="E844" i="6"/>
  <c r="F844" i="6" l="1"/>
  <c r="E845" i="6"/>
  <c r="M843" i="6"/>
  <c r="I843" i="6"/>
  <c r="J843" i="6"/>
  <c r="L843" i="6"/>
  <c r="K843" i="6"/>
  <c r="H843" i="6"/>
  <c r="F845" i="6" l="1"/>
  <c r="E846" i="6"/>
  <c r="L844" i="6"/>
  <c r="I844" i="6"/>
  <c r="J844" i="6"/>
  <c r="K844" i="6"/>
  <c r="M844" i="6"/>
  <c r="H844" i="6"/>
  <c r="E847" i="6" l="1"/>
  <c r="F846" i="6"/>
  <c r="L845" i="6"/>
  <c r="H845" i="6"/>
  <c r="K845" i="6"/>
  <c r="I845" i="6"/>
  <c r="M845" i="6"/>
  <c r="J845" i="6"/>
  <c r="L846" i="6" l="1"/>
  <c r="H846" i="6"/>
  <c r="M846" i="6"/>
  <c r="I846" i="6"/>
  <c r="J846" i="6"/>
  <c r="K846" i="6"/>
  <c r="F847" i="6"/>
  <c r="E848" i="6"/>
  <c r="F848" i="6" l="1"/>
  <c r="E849" i="6"/>
  <c r="M847" i="6"/>
  <c r="I847" i="6"/>
  <c r="J847" i="6"/>
  <c r="K847" i="6"/>
  <c r="H847" i="6"/>
  <c r="L847" i="6"/>
  <c r="F849" i="6" l="1"/>
  <c r="E850" i="6"/>
  <c r="L848" i="6"/>
  <c r="M848" i="6"/>
  <c r="J848" i="6"/>
  <c r="K848" i="6"/>
  <c r="H848" i="6"/>
  <c r="I848" i="6"/>
  <c r="E851" i="6" l="1"/>
  <c r="F850" i="6"/>
  <c r="L849" i="6"/>
  <c r="H849" i="6"/>
  <c r="J849" i="6"/>
  <c r="I849" i="6"/>
  <c r="K849" i="6"/>
  <c r="M849" i="6"/>
  <c r="L850" i="6" l="1"/>
  <c r="H850" i="6"/>
  <c r="M850" i="6"/>
  <c r="I850" i="6"/>
  <c r="J850" i="6"/>
  <c r="K850" i="6"/>
  <c r="F851" i="6"/>
  <c r="E852" i="6"/>
  <c r="M851" i="6" l="1"/>
  <c r="I851" i="6"/>
  <c r="J851" i="6"/>
  <c r="L851" i="6"/>
  <c r="K851" i="6"/>
  <c r="H851" i="6"/>
  <c r="F852" i="6"/>
  <c r="E853" i="6"/>
  <c r="F853" i="6" l="1"/>
  <c r="E854" i="6"/>
  <c r="J852" i="6"/>
  <c r="K852" i="6"/>
  <c r="L852" i="6"/>
  <c r="I852" i="6"/>
  <c r="M852" i="6"/>
  <c r="H852" i="6"/>
  <c r="E855" i="6" l="1"/>
  <c r="F854" i="6"/>
  <c r="L853" i="6"/>
  <c r="H853" i="6"/>
  <c r="K853" i="6"/>
  <c r="I853" i="6"/>
  <c r="M853" i="6"/>
  <c r="J853" i="6"/>
  <c r="L854" i="6" l="1"/>
  <c r="H854" i="6"/>
  <c r="M854" i="6"/>
  <c r="I854" i="6"/>
  <c r="K854" i="6"/>
  <c r="J854" i="6"/>
  <c r="F855" i="6"/>
  <c r="E856" i="6"/>
  <c r="M855" i="6" l="1"/>
  <c r="I855" i="6"/>
  <c r="J855" i="6"/>
  <c r="K855" i="6"/>
  <c r="H855" i="6"/>
  <c r="L855" i="6"/>
  <c r="F856" i="6"/>
  <c r="E857" i="6"/>
  <c r="L856" i="6" l="1"/>
  <c r="M856" i="6"/>
  <c r="J856" i="6"/>
  <c r="K856" i="6"/>
  <c r="H856" i="6"/>
  <c r="I856" i="6"/>
  <c r="F857" i="6"/>
  <c r="E858" i="6"/>
  <c r="L857" i="6" l="1"/>
  <c r="H857" i="6"/>
  <c r="J857" i="6"/>
  <c r="I857" i="6"/>
  <c r="K857" i="6"/>
  <c r="M857" i="6"/>
  <c r="E859" i="6"/>
  <c r="F858" i="6"/>
  <c r="F859" i="6" l="1"/>
  <c r="E860" i="6"/>
  <c r="L858" i="6"/>
  <c r="H858" i="6"/>
  <c r="M858" i="6"/>
  <c r="I858" i="6"/>
  <c r="J858" i="6"/>
  <c r="K858" i="6"/>
  <c r="F860" i="6" l="1"/>
  <c r="E861" i="6"/>
  <c r="M859" i="6"/>
  <c r="I859" i="6"/>
  <c r="J859" i="6"/>
  <c r="L859" i="6"/>
  <c r="K859" i="6"/>
  <c r="H859" i="6"/>
  <c r="F861" i="6" l="1"/>
  <c r="E862" i="6"/>
  <c r="L860" i="6"/>
  <c r="I860" i="6"/>
  <c r="J860" i="6"/>
  <c r="K860" i="6"/>
  <c r="M860" i="6"/>
  <c r="H860" i="6"/>
  <c r="E863" i="6" l="1"/>
  <c r="F862" i="6"/>
  <c r="L861" i="6"/>
  <c r="H861" i="6"/>
  <c r="K861" i="6"/>
  <c r="I861" i="6"/>
  <c r="M861" i="6"/>
  <c r="J861" i="6"/>
  <c r="L862" i="6" l="1"/>
  <c r="H862" i="6"/>
  <c r="M862" i="6"/>
  <c r="I862" i="6"/>
  <c r="J862" i="6"/>
  <c r="K862" i="6"/>
  <c r="F863" i="6"/>
  <c r="E864" i="6"/>
  <c r="F864" i="6" l="1"/>
  <c r="E865" i="6"/>
  <c r="M863" i="6"/>
  <c r="I863" i="6"/>
  <c r="J863" i="6"/>
  <c r="K863" i="6"/>
  <c r="H863" i="6"/>
  <c r="L863" i="6"/>
  <c r="F865" i="6" l="1"/>
  <c r="E866" i="6"/>
  <c r="L864" i="6"/>
  <c r="M864" i="6"/>
  <c r="J864" i="6"/>
  <c r="K864" i="6"/>
  <c r="H864" i="6"/>
  <c r="I864" i="6"/>
  <c r="E867" i="6" l="1"/>
  <c r="F866" i="6"/>
  <c r="L865" i="6"/>
  <c r="H865" i="6"/>
  <c r="J865" i="6"/>
  <c r="I865" i="6"/>
  <c r="K865" i="6"/>
  <c r="M865" i="6"/>
  <c r="L866" i="6" l="1"/>
  <c r="H866" i="6"/>
  <c r="M866" i="6"/>
  <c r="I866" i="6"/>
  <c r="J866" i="6"/>
  <c r="K866" i="6"/>
  <c r="F867" i="6"/>
  <c r="E868" i="6"/>
  <c r="F868" i="6" l="1"/>
  <c r="E869" i="6"/>
  <c r="M867" i="6"/>
  <c r="I867" i="6"/>
  <c r="J867" i="6"/>
  <c r="L867" i="6"/>
  <c r="K867" i="6"/>
  <c r="H867" i="6"/>
  <c r="F869" i="6" l="1"/>
  <c r="E870" i="6"/>
  <c r="J868" i="6"/>
  <c r="K868" i="6"/>
  <c r="L868" i="6"/>
  <c r="I868" i="6"/>
  <c r="M868" i="6"/>
  <c r="H868" i="6"/>
  <c r="E871" i="6" l="1"/>
  <c r="F870" i="6"/>
  <c r="L869" i="6"/>
  <c r="H869" i="6"/>
  <c r="K869" i="6"/>
  <c r="I869" i="6"/>
  <c r="M869" i="6"/>
  <c r="J869" i="6"/>
  <c r="L870" i="6" l="1"/>
  <c r="H870" i="6"/>
  <c r="M870" i="6"/>
  <c r="I870" i="6"/>
  <c r="K870" i="6"/>
  <c r="J870" i="6"/>
  <c r="F871" i="6"/>
  <c r="E872" i="6"/>
  <c r="F872" i="6" l="1"/>
  <c r="E873" i="6"/>
  <c r="M871" i="6"/>
  <c r="I871" i="6"/>
  <c r="J871" i="6"/>
  <c r="K871" i="6"/>
  <c r="H871" i="6"/>
  <c r="L871" i="6"/>
  <c r="F873" i="6" l="1"/>
  <c r="E874" i="6"/>
  <c r="L872" i="6"/>
  <c r="M872" i="6"/>
  <c r="J872" i="6"/>
  <c r="K872" i="6"/>
  <c r="H872" i="6"/>
  <c r="I872" i="6"/>
  <c r="E875" i="6" l="1"/>
  <c r="F874" i="6"/>
  <c r="L873" i="6"/>
  <c r="H873" i="6"/>
  <c r="J873" i="6"/>
  <c r="I873" i="6"/>
  <c r="K873" i="6"/>
  <c r="M873" i="6"/>
  <c r="L874" i="6" l="1"/>
  <c r="H874" i="6"/>
  <c r="M874" i="6"/>
  <c r="I874" i="6"/>
  <c r="J874" i="6"/>
  <c r="K874" i="6"/>
  <c r="F875" i="6"/>
  <c r="E876" i="6"/>
  <c r="M875" i="6" l="1"/>
  <c r="I875" i="6"/>
  <c r="J875" i="6"/>
  <c r="L875" i="6"/>
  <c r="K875" i="6"/>
  <c r="H875" i="6"/>
  <c r="F876" i="6"/>
  <c r="E877" i="6"/>
  <c r="L876" i="6" l="1"/>
  <c r="I876" i="6"/>
  <c r="J876" i="6"/>
  <c r="K876" i="6"/>
  <c r="M876" i="6"/>
  <c r="H876" i="6"/>
  <c r="F877" i="6"/>
  <c r="E878" i="6"/>
  <c r="L877" i="6" l="1"/>
  <c r="H877" i="6"/>
  <c r="K877" i="6"/>
  <c r="I877" i="6"/>
  <c r="M877" i="6"/>
  <c r="J877" i="6"/>
  <c r="E879" i="6"/>
  <c r="F878" i="6"/>
  <c r="L878" i="6" l="1"/>
  <c r="H878" i="6"/>
  <c r="M878" i="6"/>
  <c r="I878" i="6"/>
  <c r="J878" i="6"/>
  <c r="K878" i="6"/>
  <c r="F879" i="6"/>
  <c r="E880" i="6"/>
  <c r="M879" i="6" l="1"/>
  <c r="I879" i="6"/>
  <c r="J879" i="6"/>
  <c r="K879" i="6"/>
  <c r="H879" i="6"/>
  <c r="L879" i="6"/>
  <c r="F880" i="6"/>
  <c r="E881" i="6"/>
  <c r="L880" i="6" l="1"/>
  <c r="M880" i="6"/>
  <c r="J880" i="6"/>
  <c r="K880" i="6"/>
  <c r="H880" i="6"/>
  <c r="I880" i="6"/>
  <c r="F881" i="6"/>
  <c r="E882" i="6"/>
  <c r="L881" i="6" l="1"/>
  <c r="H881" i="6"/>
  <c r="J881" i="6"/>
  <c r="I881" i="6"/>
  <c r="K881" i="6"/>
  <c r="M881" i="6"/>
  <c r="E883" i="6"/>
  <c r="F882" i="6"/>
  <c r="F883" i="6" l="1"/>
  <c r="E884" i="6"/>
  <c r="L882" i="6"/>
  <c r="H882" i="6"/>
  <c r="M882" i="6"/>
  <c r="I882" i="6"/>
  <c r="J882" i="6"/>
  <c r="K882" i="6"/>
  <c r="F884" i="6" l="1"/>
  <c r="E885" i="6"/>
  <c r="M883" i="6"/>
  <c r="I883" i="6"/>
  <c r="J883" i="6"/>
  <c r="L883" i="6"/>
  <c r="K883" i="6"/>
  <c r="H883" i="6"/>
  <c r="F885" i="6" l="1"/>
  <c r="E886" i="6"/>
  <c r="J884" i="6"/>
  <c r="K884" i="6"/>
  <c r="L884" i="6"/>
  <c r="I884" i="6"/>
  <c r="M884" i="6"/>
  <c r="H884" i="6"/>
  <c r="E887" i="6" l="1"/>
  <c r="F886" i="6"/>
  <c r="L885" i="6"/>
  <c r="H885" i="6"/>
  <c r="K885" i="6"/>
  <c r="I885" i="6"/>
  <c r="M885" i="6"/>
  <c r="J885" i="6"/>
  <c r="L886" i="6" l="1"/>
  <c r="H886" i="6"/>
  <c r="I886" i="6"/>
  <c r="M886" i="6"/>
  <c r="K886" i="6"/>
  <c r="J886" i="6"/>
  <c r="F887" i="6"/>
  <c r="E888" i="6"/>
  <c r="M887" i="6" l="1"/>
  <c r="I887" i="6"/>
  <c r="J887" i="6"/>
  <c r="K887" i="6"/>
  <c r="H887" i="6"/>
  <c r="L887" i="6"/>
  <c r="F888" i="6"/>
  <c r="E889" i="6"/>
  <c r="L888" i="6" l="1"/>
  <c r="M888" i="6"/>
  <c r="J888" i="6"/>
  <c r="K888" i="6"/>
  <c r="H888" i="6"/>
  <c r="I888" i="6"/>
  <c r="F889" i="6"/>
  <c r="E890" i="6"/>
  <c r="L889" i="6" l="1"/>
  <c r="H889" i="6"/>
  <c r="J889" i="6"/>
  <c r="I889" i="6"/>
  <c r="K889" i="6"/>
  <c r="M889" i="6"/>
  <c r="E891" i="6"/>
  <c r="F890" i="6"/>
  <c r="F891" i="6" l="1"/>
  <c r="E892" i="6"/>
  <c r="L890" i="6"/>
  <c r="H890" i="6"/>
  <c r="M890" i="6"/>
  <c r="I890" i="6"/>
  <c r="J890" i="6"/>
  <c r="K890" i="6"/>
  <c r="F892" i="6" l="1"/>
  <c r="E893" i="6"/>
  <c r="M891" i="6"/>
  <c r="I891" i="6"/>
  <c r="J891" i="6"/>
  <c r="L891" i="6"/>
  <c r="K891" i="6"/>
  <c r="H891" i="6"/>
  <c r="L892" i="6" l="1"/>
  <c r="I892" i="6"/>
  <c r="J892" i="6"/>
  <c r="K892" i="6"/>
  <c r="M892" i="6"/>
  <c r="H892" i="6"/>
  <c r="F893" i="6"/>
  <c r="E894" i="6"/>
  <c r="E895" i="6" l="1"/>
  <c r="F894" i="6"/>
  <c r="L893" i="6"/>
  <c r="H893" i="6"/>
  <c r="K893" i="6"/>
  <c r="I893" i="6"/>
  <c r="M893" i="6"/>
  <c r="J893" i="6"/>
  <c r="L894" i="6" l="1"/>
  <c r="H894" i="6"/>
  <c r="M894" i="6"/>
  <c r="I894" i="6"/>
  <c r="J894" i="6"/>
  <c r="K894" i="6"/>
  <c r="F895" i="6"/>
  <c r="E896" i="6"/>
  <c r="M895" i="6" l="1"/>
  <c r="I895" i="6"/>
  <c r="J895" i="6"/>
  <c r="K895" i="6"/>
  <c r="H895" i="6"/>
  <c r="L895" i="6"/>
  <c r="F896" i="6"/>
  <c r="E897" i="6"/>
  <c r="F897" i="6" l="1"/>
  <c r="E898" i="6"/>
  <c r="L896" i="6"/>
  <c r="M896" i="6"/>
  <c r="J896" i="6"/>
  <c r="K896" i="6"/>
  <c r="H896" i="6"/>
  <c r="I896" i="6"/>
  <c r="E899" i="6" l="1"/>
  <c r="F898" i="6"/>
  <c r="L897" i="6"/>
  <c r="H897" i="6"/>
  <c r="J897" i="6"/>
  <c r="I897" i="6"/>
  <c r="K897" i="6"/>
  <c r="M897" i="6"/>
  <c r="L898" i="6" l="1"/>
  <c r="H898" i="6"/>
  <c r="M898" i="6"/>
  <c r="I898" i="6"/>
  <c r="J898" i="6"/>
  <c r="K898" i="6"/>
  <c r="F899" i="6"/>
  <c r="E900" i="6"/>
  <c r="M899" i="6" l="1"/>
  <c r="I899" i="6"/>
  <c r="J899" i="6"/>
  <c r="L899" i="6"/>
  <c r="K899" i="6"/>
  <c r="H899" i="6"/>
  <c r="F900" i="6"/>
  <c r="E901" i="6"/>
  <c r="J900" i="6" l="1"/>
  <c r="K900" i="6"/>
  <c r="L900" i="6"/>
  <c r="I900" i="6"/>
  <c r="M900" i="6"/>
  <c r="H900" i="6"/>
  <c r="F901" i="6"/>
  <c r="E902" i="6"/>
  <c r="E903" i="6" l="1"/>
  <c r="F902" i="6"/>
  <c r="L901" i="6"/>
  <c r="H901" i="6"/>
  <c r="K901" i="6"/>
  <c r="I901" i="6"/>
  <c r="M901" i="6"/>
  <c r="J901" i="6"/>
  <c r="L902" i="6" l="1"/>
  <c r="H902" i="6"/>
  <c r="M902" i="6"/>
  <c r="I902" i="6"/>
  <c r="K902" i="6"/>
  <c r="J902" i="6"/>
  <c r="F903" i="6"/>
  <c r="E904" i="6"/>
  <c r="F904" i="6" l="1"/>
  <c r="E905" i="6"/>
  <c r="M903" i="6"/>
  <c r="I903" i="6"/>
  <c r="J903" i="6"/>
  <c r="K903" i="6"/>
  <c r="H903" i="6"/>
  <c r="L903" i="6"/>
  <c r="F905" i="6" l="1"/>
  <c r="E906" i="6"/>
  <c r="L904" i="6"/>
  <c r="M904" i="6"/>
  <c r="J904" i="6"/>
  <c r="K904" i="6"/>
  <c r="H904" i="6"/>
  <c r="I904" i="6"/>
  <c r="E907" i="6" l="1"/>
  <c r="F906" i="6"/>
  <c r="L905" i="6"/>
  <c r="H905" i="6"/>
  <c r="J905" i="6"/>
  <c r="I905" i="6"/>
  <c r="K905" i="6"/>
  <c r="M905" i="6"/>
  <c r="L906" i="6" l="1"/>
  <c r="H906" i="6"/>
  <c r="M906" i="6"/>
  <c r="I906" i="6"/>
  <c r="J906" i="6"/>
  <c r="K906" i="6"/>
  <c r="F907" i="6"/>
  <c r="E908" i="6"/>
  <c r="M907" i="6" l="1"/>
  <c r="I907" i="6"/>
  <c r="J907" i="6"/>
  <c r="L907" i="6"/>
  <c r="K907" i="6"/>
  <c r="H907" i="6"/>
  <c r="F908" i="6"/>
  <c r="E909" i="6"/>
  <c r="F909" i="6" l="1"/>
  <c r="E910" i="6"/>
  <c r="L908" i="6"/>
  <c r="I908" i="6"/>
  <c r="J908" i="6"/>
  <c r="K908" i="6"/>
  <c r="M908" i="6"/>
  <c r="H908" i="6"/>
  <c r="E911" i="6" l="1"/>
  <c r="F910" i="6"/>
  <c r="L909" i="6"/>
  <c r="H909" i="6"/>
  <c r="K909" i="6"/>
  <c r="I909" i="6"/>
  <c r="M909" i="6"/>
  <c r="J909" i="6"/>
  <c r="L910" i="6" l="1"/>
  <c r="H910" i="6"/>
  <c r="M910" i="6"/>
  <c r="I910" i="6"/>
  <c r="J910" i="6"/>
  <c r="K910" i="6"/>
  <c r="F911" i="6"/>
  <c r="E912" i="6"/>
  <c r="M911" i="6" l="1"/>
  <c r="I911" i="6"/>
  <c r="J911" i="6"/>
  <c r="K911" i="6"/>
  <c r="H911" i="6"/>
  <c r="L911" i="6"/>
  <c r="F912" i="6"/>
  <c r="E913" i="6"/>
  <c r="F913" i="6" l="1"/>
  <c r="E914" i="6"/>
  <c r="L912" i="6"/>
  <c r="M912" i="6"/>
  <c r="J912" i="6"/>
  <c r="K912" i="6"/>
  <c r="H912" i="6"/>
  <c r="I912" i="6"/>
  <c r="E915" i="6" l="1"/>
  <c r="F914" i="6"/>
  <c r="L913" i="6"/>
  <c r="H913" i="6"/>
  <c r="J913" i="6"/>
  <c r="I913" i="6"/>
  <c r="K913" i="6"/>
  <c r="M913" i="6"/>
  <c r="L914" i="6" l="1"/>
  <c r="H914" i="6"/>
  <c r="M914" i="6"/>
  <c r="I914" i="6"/>
  <c r="J914" i="6"/>
  <c r="K914" i="6"/>
  <c r="F915" i="6"/>
  <c r="E916" i="6"/>
  <c r="F916" i="6" l="1"/>
  <c r="E917" i="6"/>
  <c r="M915" i="6"/>
  <c r="I915" i="6"/>
  <c r="J915" i="6"/>
  <c r="L915" i="6"/>
  <c r="K915" i="6"/>
  <c r="H915" i="6"/>
  <c r="F917" i="6" l="1"/>
  <c r="E918" i="6"/>
  <c r="J916" i="6"/>
  <c r="K916" i="6"/>
  <c r="L916" i="6"/>
  <c r="I916" i="6"/>
  <c r="M916" i="6"/>
  <c r="H916" i="6"/>
  <c r="E919" i="6" l="1"/>
  <c r="F918" i="6"/>
  <c r="L917" i="6"/>
  <c r="H917" i="6"/>
  <c r="K917" i="6"/>
  <c r="I917" i="6"/>
  <c r="M917" i="6"/>
  <c r="J917" i="6"/>
  <c r="L918" i="6" l="1"/>
  <c r="H918" i="6"/>
  <c r="M918" i="6"/>
  <c r="I918" i="6"/>
  <c r="K918" i="6"/>
  <c r="J918" i="6"/>
  <c r="F919" i="6"/>
  <c r="E920" i="6"/>
  <c r="F920" i="6" l="1"/>
  <c r="E921" i="6"/>
  <c r="M919" i="6"/>
  <c r="I919" i="6"/>
  <c r="J919" i="6"/>
  <c r="K919" i="6"/>
  <c r="H919" i="6"/>
  <c r="L919" i="6"/>
  <c r="F921" i="6" l="1"/>
  <c r="E922" i="6"/>
  <c r="L920" i="6"/>
  <c r="M920" i="6"/>
  <c r="J920" i="6"/>
  <c r="K920" i="6"/>
  <c r="H920" i="6"/>
  <c r="I920" i="6"/>
  <c r="E923" i="6" l="1"/>
  <c r="F922" i="6"/>
  <c r="L921" i="6"/>
  <c r="H921" i="6"/>
  <c r="J921" i="6"/>
  <c r="I921" i="6"/>
  <c r="K921" i="6"/>
  <c r="M921" i="6"/>
  <c r="L922" i="6" l="1"/>
  <c r="H922" i="6"/>
  <c r="M922" i="6"/>
  <c r="I922" i="6"/>
  <c r="J922" i="6"/>
  <c r="K922" i="6"/>
  <c r="F923" i="6"/>
  <c r="E924" i="6"/>
  <c r="M923" i="6" l="1"/>
  <c r="I923" i="6"/>
  <c r="J923" i="6"/>
  <c r="L923" i="6"/>
  <c r="K923" i="6"/>
  <c r="H923" i="6"/>
  <c r="F924" i="6"/>
  <c r="E925" i="6"/>
  <c r="L924" i="6" l="1"/>
  <c r="I924" i="6"/>
  <c r="J924" i="6"/>
  <c r="K924" i="6"/>
  <c r="M924" i="6"/>
  <c r="H924" i="6"/>
  <c r="F925" i="6"/>
  <c r="E926" i="6"/>
  <c r="L925" i="6" l="1"/>
  <c r="H925" i="6"/>
  <c r="K925" i="6"/>
  <c r="I925" i="6"/>
  <c r="M925" i="6"/>
  <c r="J925" i="6"/>
  <c r="E927" i="6"/>
  <c r="F926" i="6"/>
  <c r="F927" i="6" l="1"/>
  <c r="E928" i="6"/>
  <c r="L926" i="6"/>
  <c r="H926" i="6"/>
  <c r="M926" i="6"/>
  <c r="I926" i="6"/>
  <c r="J926" i="6"/>
  <c r="K926" i="6"/>
  <c r="F928" i="6" l="1"/>
  <c r="E929" i="6"/>
  <c r="M927" i="6"/>
  <c r="I927" i="6"/>
  <c r="J927" i="6"/>
  <c r="K927" i="6"/>
  <c r="H927" i="6"/>
  <c r="L927" i="6"/>
  <c r="F929" i="6" l="1"/>
  <c r="E930" i="6"/>
  <c r="L928" i="6"/>
  <c r="M928" i="6"/>
  <c r="J928" i="6"/>
  <c r="K928" i="6"/>
  <c r="H928" i="6"/>
  <c r="I928" i="6"/>
  <c r="E931" i="6" l="1"/>
  <c r="F930" i="6"/>
  <c r="L929" i="6"/>
  <c r="H929" i="6"/>
  <c r="J929" i="6"/>
  <c r="I929" i="6"/>
  <c r="K929" i="6"/>
  <c r="M929" i="6"/>
  <c r="L930" i="6" l="1"/>
  <c r="H930" i="6"/>
  <c r="M930" i="6"/>
  <c r="I930" i="6"/>
  <c r="J930" i="6"/>
  <c r="K930" i="6"/>
  <c r="F931" i="6"/>
  <c r="E932" i="6"/>
  <c r="M931" i="6" l="1"/>
  <c r="I931" i="6"/>
  <c r="J931" i="6"/>
  <c r="L931" i="6"/>
  <c r="K931" i="6"/>
  <c r="H931" i="6"/>
  <c r="F932" i="6"/>
  <c r="E933" i="6"/>
  <c r="F933" i="6" l="1"/>
  <c r="E934" i="6"/>
  <c r="J932" i="6"/>
  <c r="K932" i="6"/>
  <c r="L932" i="6"/>
  <c r="I932" i="6"/>
  <c r="M932" i="6"/>
  <c r="H932" i="6"/>
  <c r="E935" i="6" l="1"/>
  <c r="F934" i="6"/>
  <c r="L933" i="6"/>
  <c r="H933" i="6"/>
  <c r="K933" i="6"/>
  <c r="I933" i="6"/>
  <c r="M933" i="6"/>
  <c r="J933" i="6"/>
  <c r="L934" i="6" l="1"/>
  <c r="H934" i="6"/>
  <c r="M934" i="6"/>
  <c r="I934" i="6"/>
  <c r="K934" i="6"/>
  <c r="J934" i="6"/>
  <c r="F935" i="6"/>
  <c r="E936" i="6"/>
  <c r="M935" i="6" l="1"/>
  <c r="I935" i="6"/>
  <c r="J935" i="6"/>
  <c r="K935" i="6"/>
  <c r="H935" i="6"/>
  <c r="L935" i="6"/>
  <c r="F936" i="6"/>
  <c r="E937" i="6"/>
  <c r="L936" i="6" l="1"/>
  <c r="M936" i="6"/>
  <c r="J936" i="6"/>
  <c r="K936" i="6"/>
  <c r="H936" i="6"/>
  <c r="I936" i="6"/>
  <c r="F937" i="6"/>
  <c r="E938" i="6"/>
  <c r="L937" i="6" l="1"/>
  <c r="H937" i="6"/>
  <c r="J937" i="6"/>
  <c r="I937" i="6"/>
  <c r="K937" i="6"/>
  <c r="M937" i="6"/>
  <c r="E939" i="6"/>
  <c r="F938" i="6"/>
  <c r="F939" i="6" l="1"/>
  <c r="E940" i="6"/>
  <c r="L938" i="6"/>
  <c r="H938" i="6"/>
  <c r="M938" i="6"/>
  <c r="I938" i="6"/>
  <c r="J938" i="6"/>
  <c r="K938" i="6"/>
  <c r="F940" i="6" l="1"/>
  <c r="E941" i="6"/>
  <c r="M939" i="6"/>
  <c r="I939" i="6"/>
  <c r="J939" i="6"/>
  <c r="L939" i="6"/>
  <c r="K939" i="6"/>
  <c r="H939" i="6"/>
  <c r="F941" i="6" l="1"/>
  <c r="E942" i="6"/>
  <c r="L940" i="6"/>
  <c r="I940" i="6"/>
  <c r="J940" i="6"/>
  <c r="K940" i="6"/>
  <c r="M940" i="6"/>
  <c r="H940" i="6"/>
  <c r="E943" i="6" l="1"/>
  <c r="F942" i="6"/>
  <c r="L941" i="6"/>
  <c r="H941" i="6"/>
  <c r="K941" i="6"/>
  <c r="I941" i="6"/>
  <c r="M941" i="6"/>
  <c r="J941" i="6"/>
  <c r="L942" i="6" l="1"/>
  <c r="H942" i="6"/>
  <c r="M942" i="6"/>
  <c r="I942" i="6"/>
  <c r="J942" i="6"/>
  <c r="K942" i="6"/>
  <c r="F943" i="6"/>
  <c r="E944" i="6"/>
  <c r="M943" i="6" l="1"/>
  <c r="I943" i="6"/>
  <c r="J943" i="6"/>
  <c r="K943" i="6"/>
  <c r="H943" i="6"/>
  <c r="L943" i="6"/>
  <c r="F944" i="6"/>
  <c r="E945" i="6"/>
  <c r="L944" i="6" l="1"/>
  <c r="M944" i="6"/>
  <c r="J944" i="6"/>
  <c r="K944" i="6"/>
  <c r="H944" i="6"/>
  <c r="I944" i="6"/>
  <c r="F945" i="6"/>
  <c r="E946" i="6"/>
  <c r="L945" i="6" l="1"/>
  <c r="H945" i="6"/>
  <c r="J945" i="6"/>
  <c r="I945" i="6"/>
  <c r="K945" i="6"/>
  <c r="M945" i="6"/>
  <c r="E947" i="6"/>
  <c r="F946" i="6"/>
  <c r="F947" i="6" l="1"/>
  <c r="E948" i="6"/>
  <c r="L946" i="6"/>
  <c r="H946" i="6"/>
  <c r="M946" i="6"/>
  <c r="I946" i="6"/>
  <c r="J946" i="6"/>
  <c r="K946" i="6"/>
  <c r="F948" i="6" l="1"/>
  <c r="E949" i="6"/>
  <c r="M947" i="6"/>
  <c r="I947" i="6"/>
  <c r="J947" i="6"/>
  <c r="L947" i="6"/>
  <c r="K947" i="6"/>
  <c r="H947" i="6"/>
  <c r="F949" i="6" l="1"/>
  <c r="E950" i="6"/>
  <c r="J948" i="6"/>
  <c r="K948" i="6"/>
  <c r="L948" i="6"/>
  <c r="I948" i="6"/>
  <c r="M948" i="6"/>
  <c r="H948" i="6"/>
  <c r="E951" i="6" l="1"/>
  <c r="F950" i="6"/>
  <c r="L949" i="6"/>
  <c r="H949" i="6"/>
  <c r="K949" i="6"/>
  <c r="I949" i="6"/>
  <c r="M949" i="6"/>
  <c r="J949" i="6"/>
  <c r="L950" i="6" l="1"/>
  <c r="H950" i="6"/>
  <c r="J950" i="6"/>
  <c r="M950" i="6"/>
  <c r="I950" i="6"/>
  <c r="K950" i="6"/>
  <c r="F951" i="6"/>
  <c r="E952" i="6"/>
  <c r="F952" i="6" l="1"/>
  <c r="E953" i="6"/>
  <c r="M951" i="6"/>
  <c r="I951" i="6"/>
  <c r="J951" i="6"/>
  <c r="K951" i="6"/>
  <c r="H951" i="6"/>
  <c r="L951" i="6"/>
  <c r="F953" i="6" l="1"/>
  <c r="E954" i="6"/>
  <c r="M952" i="6"/>
  <c r="J952" i="6"/>
  <c r="K952" i="6"/>
  <c r="H952" i="6"/>
  <c r="L952" i="6"/>
  <c r="I952" i="6"/>
  <c r="E955" i="6" l="1"/>
  <c r="F954" i="6"/>
  <c r="L953" i="6"/>
  <c r="H953" i="6"/>
  <c r="I953" i="6"/>
  <c r="J953" i="6"/>
  <c r="M953" i="6"/>
  <c r="K953" i="6"/>
  <c r="L954" i="6" l="1"/>
  <c r="H954" i="6"/>
  <c r="M954" i="6"/>
  <c r="I954" i="6"/>
  <c r="K954" i="6"/>
  <c r="J954" i="6"/>
  <c r="F955" i="6"/>
  <c r="E956" i="6"/>
  <c r="F956" i="6" l="1"/>
  <c r="E957" i="6"/>
  <c r="M955" i="6"/>
  <c r="I955" i="6"/>
  <c r="J955" i="6"/>
  <c r="L955" i="6"/>
  <c r="K955" i="6"/>
  <c r="H955" i="6"/>
  <c r="F957" i="6" l="1"/>
  <c r="E958" i="6"/>
  <c r="I956" i="6"/>
  <c r="J956" i="6"/>
  <c r="K956" i="6"/>
  <c r="H956" i="6"/>
  <c r="M956" i="6"/>
  <c r="L956" i="6"/>
  <c r="E959" i="6" l="1"/>
  <c r="F958" i="6"/>
  <c r="L957" i="6"/>
  <c r="H957" i="6"/>
  <c r="K957" i="6"/>
  <c r="I957" i="6"/>
  <c r="M957" i="6"/>
  <c r="J957" i="6"/>
  <c r="L958" i="6" l="1"/>
  <c r="H958" i="6"/>
  <c r="J958" i="6"/>
  <c r="M958" i="6"/>
  <c r="I958" i="6"/>
  <c r="K958" i="6"/>
  <c r="F959" i="6"/>
  <c r="E960" i="6"/>
  <c r="M959" i="6" l="1"/>
  <c r="I959" i="6"/>
  <c r="J959" i="6"/>
  <c r="H959" i="6"/>
  <c r="L959" i="6"/>
  <c r="K959" i="6"/>
  <c r="F960" i="6"/>
  <c r="E961" i="6"/>
  <c r="M960" i="6" l="1"/>
  <c r="H960" i="6"/>
  <c r="L960" i="6"/>
  <c r="J960" i="6"/>
  <c r="K960" i="6"/>
  <c r="I960" i="6"/>
  <c r="F961" i="6"/>
  <c r="E962" i="6"/>
  <c r="L961" i="6" l="1"/>
  <c r="H961" i="6"/>
  <c r="I961" i="6"/>
  <c r="M961" i="6"/>
  <c r="J961" i="6"/>
  <c r="K961" i="6"/>
  <c r="E963" i="6"/>
  <c r="F962" i="6"/>
  <c r="F963" i="6" l="1"/>
  <c r="E964" i="6"/>
  <c r="L962" i="6"/>
  <c r="H962" i="6"/>
  <c r="M962" i="6"/>
  <c r="I962" i="6"/>
  <c r="J962" i="6"/>
  <c r="K962" i="6"/>
  <c r="F964" i="6" l="1"/>
  <c r="E965" i="6"/>
  <c r="M963" i="6"/>
  <c r="I963" i="6"/>
  <c r="J963" i="6"/>
  <c r="L963" i="6"/>
  <c r="K963" i="6"/>
  <c r="H963" i="6"/>
  <c r="F965" i="6" l="1"/>
  <c r="E966" i="6"/>
  <c r="J964" i="6"/>
  <c r="K964" i="6"/>
  <c r="H964" i="6"/>
  <c r="I964" i="6"/>
  <c r="L964" i="6"/>
  <c r="M964" i="6"/>
  <c r="E967" i="6" l="1"/>
  <c r="F966" i="6"/>
  <c r="L965" i="6"/>
  <c r="H965" i="6"/>
  <c r="I965" i="6"/>
  <c r="K965" i="6"/>
  <c r="M965" i="6"/>
  <c r="J965" i="6"/>
  <c r="L966" i="6" l="1"/>
  <c r="H966" i="6"/>
  <c r="M966" i="6"/>
  <c r="I966" i="6"/>
  <c r="K966" i="6"/>
  <c r="J966" i="6"/>
  <c r="F967" i="6"/>
  <c r="E968" i="6"/>
  <c r="F968" i="6" l="1"/>
  <c r="E969" i="6"/>
  <c r="M967" i="6"/>
  <c r="I967" i="6"/>
  <c r="J967" i="6"/>
  <c r="H967" i="6"/>
  <c r="L967" i="6"/>
  <c r="K967" i="6"/>
  <c r="F969" i="6" l="1"/>
  <c r="E970" i="6"/>
  <c r="M968" i="6"/>
  <c r="J968" i="6"/>
  <c r="K968" i="6"/>
  <c r="H968" i="6"/>
  <c r="L968" i="6"/>
  <c r="I968" i="6"/>
  <c r="E971" i="6" l="1"/>
  <c r="F970" i="6"/>
  <c r="L969" i="6"/>
  <c r="H969" i="6"/>
  <c r="I969" i="6"/>
  <c r="M969" i="6"/>
  <c r="J969" i="6"/>
  <c r="K969" i="6"/>
  <c r="L970" i="6" l="1"/>
  <c r="H970" i="6"/>
  <c r="M970" i="6"/>
  <c r="I970" i="6"/>
  <c r="K970" i="6"/>
  <c r="J970" i="6"/>
  <c r="F971" i="6"/>
  <c r="E972" i="6"/>
  <c r="F972" i="6" l="1"/>
  <c r="E973" i="6"/>
  <c r="M971" i="6"/>
  <c r="I971" i="6"/>
  <c r="J971" i="6"/>
  <c r="L971" i="6"/>
  <c r="K971" i="6"/>
  <c r="H971" i="6"/>
  <c r="F973" i="6" l="1"/>
  <c r="E974" i="6"/>
  <c r="H972" i="6"/>
  <c r="I972" i="6"/>
  <c r="J972" i="6"/>
  <c r="K972" i="6"/>
  <c r="L972" i="6"/>
  <c r="M972" i="6"/>
  <c r="E975" i="6" l="1"/>
  <c r="F974" i="6"/>
  <c r="L973" i="6"/>
  <c r="H973" i="6"/>
  <c r="I973" i="6"/>
  <c r="K973" i="6"/>
  <c r="M973" i="6"/>
  <c r="J973" i="6"/>
  <c r="L974" i="6" l="1"/>
  <c r="H974" i="6"/>
  <c r="M974" i="6"/>
  <c r="I974" i="6"/>
  <c r="K974" i="6"/>
  <c r="J974" i="6"/>
  <c r="F975" i="6"/>
  <c r="E976" i="6"/>
  <c r="M975" i="6" l="1"/>
  <c r="I975" i="6"/>
  <c r="J975" i="6"/>
  <c r="H975" i="6"/>
  <c r="L975" i="6"/>
  <c r="K975" i="6"/>
  <c r="F976" i="6"/>
  <c r="E977" i="6"/>
  <c r="M976" i="6" l="1"/>
  <c r="H976" i="6"/>
  <c r="L976" i="6"/>
  <c r="J976" i="6"/>
  <c r="K976" i="6"/>
  <c r="I976" i="6"/>
  <c r="F977" i="6"/>
  <c r="E978" i="6"/>
  <c r="E979" i="6" l="1"/>
  <c r="F978" i="6"/>
  <c r="L977" i="6"/>
  <c r="H977" i="6"/>
  <c r="I977" i="6"/>
  <c r="M977" i="6"/>
  <c r="J977" i="6"/>
  <c r="K977" i="6"/>
  <c r="L978" i="6" l="1"/>
  <c r="H978" i="6"/>
  <c r="M978" i="6"/>
  <c r="I978" i="6"/>
  <c r="J978" i="6"/>
  <c r="K978" i="6"/>
  <c r="F979" i="6"/>
  <c r="E980" i="6"/>
  <c r="M979" i="6" l="1"/>
  <c r="I979" i="6"/>
  <c r="J979" i="6"/>
  <c r="L979" i="6"/>
  <c r="K979" i="6"/>
  <c r="H979" i="6"/>
  <c r="F980" i="6"/>
  <c r="E981" i="6"/>
  <c r="J980" i="6" l="1"/>
  <c r="K980" i="6"/>
  <c r="H980" i="6"/>
  <c r="I980" i="6"/>
  <c r="L980" i="6"/>
  <c r="M980" i="6"/>
  <c r="F981" i="6"/>
  <c r="E982" i="6"/>
  <c r="L981" i="6" l="1"/>
  <c r="H981" i="6"/>
  <c r="I981" i="6"/>
  <c r="K981" i="6"/>
  <c r="M981" i="6"/>
  <c r="J981" i="6"/>
  <c r="E983" i="6"/>
  <c r="F982" i="6"/>
  <c r="F983" i="6" l="1"/>
  <c r="E984" i="6"/>
  <c r="L982" i="6"/>
  <c r="H982" i="6"/>
  <c r="M982" i="6"/>
  <c r="I982" i="6"/>
  <c r="K982" i="6"/>
  <c r="J982" i="6"/>
  <c r="F984" i="6" l="1"/>
  <c r="E985" i="6"/>
  <c r="M983" i="6"/>
  <c r="I983" i="6"/>
  <c r="J983" i="6"/>
  <c r="H983" i="6"/>
  <c r="L983" i="6"/>
  <c r="K983" i="6"/>
  <c r="F985" i="6" l="1"/>
  <c r="E986" i="6"/>
  <c r="M984" i="6"/>
  <c r="J984" i="6"/>
  <c r="K984" i="6"/>
  <c r="H984" i="6"/>
  <c r="L984" i="6"/>
  <c r="I984" i="6"/>
  <c r="E987" i="6" l="1"/>
  <c r="F986" i="6"/>
  <c r="L985" i="6"/>
  <c r="H985" i="6"/>
  <c r="I985" i="6"/>
  <c r="M985" i="6"/>
  <c r="J985" i="6"/>
  <c r="K985" i="6"/>
  <c r="L986" i="6" l="1"/>
  <c r="H986" i="6"/>
  <c r="M986" i="6"/>
  <c r="I986" i="6"/>
  <c r="K986" i="6"/>
  <c r="J986" i="6"/>
  <c r="F987" i="6"/>
  <c r="E988" i="6"/>
  <c r="M987" i="6" l="1"/>
  <c r="I987" i="6"/>
  <c r="J987" i="6"/>
  <c r="L987" i="6"/>
  <c r="K987" i="6"/>
  <c r="H987" i="6"/>
  <c r="F988" i="6"/>
  <c r="E989" i="6"/>
  <c r="H988" i="6" l="1"/>
  <c r="I988" i="6"/>
  <c r="J988" i="6"/>
  <c r="K988" i="6"/>
  <c r="L988" i="6"/>
  <c r="M988" i="6"/>
  <c r="F989" i="6"/>
  <c r="E990" i="6"/>
  <c r="L989" i="6" l="1"/>
  <c r="H989" i="6"/>
  <c r="I989" i="6"/>
  <c r="K989" i="6"/>
  <c r="M989" i="6"/>
  <c r="J989" i="6"/>
  <c r="E991" i="6"/>
  <c r="F990" i="6"/>
  <c r="F991" i="6" l="1"/>
  <c r="E992" i="6"/>
  <c r="L990" i="6"/>
  <c r="H990" i="6"/>
  <c r="M990" i="6"/>
  <c r="I990" i="6"/>
  <c r="K990" i="6"/>
  <c r="J990" i="6"/>
  <c r="F992" i="6" l="1"/>
  <c r="E993" i="6"/>
  <c r="M991" i="6"/>
  <c r="I991" i="6"/>
  <c r="J991" i="6"/>
  <c r="H991" i="6"/>
  <c r="L991" i="6"/>
  <c r="K991" i="6"/>
  <c r="F993" i="6" l="1"/>
  <c r="E994" i="6"/>
  <c r="M992" i="6"/>
  <c r="H992" i="6"/>
  <c r="L992" i="6"/>
  <c r="J992" i="6"/>
  <c r="K992" i="6"/>
  <c r="I992" i="6"/>
  <c r="E995" i="6" l="1"/>
  <c r="F994" i="6"/>
  <c r="L993" i="6"/>
  <c r="H993" i="6"/>
  <c r="I993" i="6"/>
  <c r="M993" i="6"/>
  <c r="J993" i="6"/>
  <c r="K993" i="6"/>
  <c r="L994" i="6" l="1"/>
  <c r="H994" i="6"/>
  <c r="M994" i="6"/>
  <c r="I994" i="6"/>
  <c r="J994" i="6"/>
  <c r="K994" i="6"/>
  <c r="F995" i="6"/>
  <c r="E996" i="6"/>
  <c r="M995" i="6" l="1"/>
  <c r="I995" i="6"/>
  <c r="J995" i="6"/>
  <c r="L995" i="6"/>
  <c r="K995" i="6"/>
  <c r="H995" i="6"/>
  <c r="F996" i="6"/>
  <c r="E997" i="6"/>
  <c r="J996" i="6" l="1"/>
  <c r="K996" i="6"/>
  <c r="H996" i="6"/>
  <c r="I996" i="6"/>
  <c r="L996" i="6"/>
  <c r="M996" i="6"/>
  <c r="F997" i="6"/>
  <c r="E998" i="6"/>
  <c r="L997" i="6" l="1"/>
  <c r="H997" i="6"/>
  <c r="I997" i="6"/>
  <c r="K997" i="6"/>
  <c r="M997" i="6"/>
  <c r="J997" i="6"/>
  <c r="E999" i="6"/>
  <c r="F998" i="6"/>
  <c r="F999" i="6" l="1"/>
  <c r="E1000" i="6"/>
  <c r="L998" i="6"/>
  <c r="H998" i="6"/>
  <c r="M998" i="6"/>
  <c r="I998" i="6"/>
  <c r="K998" i="6"/>
  <c r="J998" i="6"/>
  <c r="F1000" i="6" l="1"/>
  <c r="E1001" i="6"/>
  <c r="M999" i="6"/>
  <c r="I999" i="6"/>
  <c r="J999" i="6"/>
  <c r="H999" i="6"/>
  <c r="L999" i="6"/>
  <c r="K999" i="6"/>
  <c r="F1001" i="6" l="1"/>
  <c r="E1002" i="6"/>
  <c r="M1000" i="6"/>
  <c r="J1000" i="6"/>
  <c r="K1000" i="6"/>
  <c r="H1000" i="6"/>
  <c r="L1000" i="6"/>
  <c r="I1000" i="6"/>
  <c r="E1003" i="6" l="1"/>
  <c r="F1002" i="6"/>
  <c r="L1001" i="6"/>
  <c r="H1001" i="6"/>
  <c r="I1001" i="6"/>
  <c r="M1001" i="6"/>
  <c r="J1001" i="6"/>
  <c r="K1001" i="6"/>
  <c r="L1002" i="6" l="1"/>
  <c r="H1002" i="6"/>
  <c r="M1002" i="6"/>
  <c r="I1002" i="6"/>
  <c r="K1002" i="6"/>
  <c r="J1002" i="6"/>
  <c r="F1003" i="6"/>
  <c r="E1004" i="6"/>
  <c r="F1004" i="6" l="1"/>
  <c r="E1005" i="6"/>
  <c r="M1003" i="6"/>
  <c r="I1003" i="6"/>
  <c r="J1003" i="6"/>
  <c r="L1003" i="6"/>
  <c r="K1003" i="6"/>
  <c r="H1003" i="6"/>
  <c r="F1005" i="6" l="1"/>
  <c r="E1006" i="6"/>
  <c r="H1004" i="6"/>
  <c r="I1004" i="6"/>
  <c r="J1004" i="6"/>
  <c r="K1004" i="6"/>
  <c r="L1004" i="6"/>
  <c r="M1004" i="6"/>
  <c r="E1007" i="6" l="1"/>
  <c r="F1006" i="6"/>
  <c r="L1005" i="6"/>
  <c r="H1005" i="6"/>
  <c r="I1005" i="6"/>
  <c r="K1005" i="6"/>
  <c r="M1005" i="6"/>
  <c r="J1005" i="6"/>
  <c r="L1006" i="6" l="1"/>
  <c r="H1006" i="6"/>
  <c r="M1006" i="6"/>
  <c r="I1006" i="6"/>
  <c r="K1006" i="6"/>
  <c r="J1006" i="6"/>
  <c r="F1007" i="6"/>
  <c r="E1008" i="6"/>
  <c r="F1008" i="6" l="1"/>
  <c r="E1009" i="6"/>
  <c r="M1007" i="6"/>
  <c r="I1007" i="6"/>
  <c r="J1007" i="6"/>
  <c r="H1007" i="6"/>
  <c r="L1007" i="6"/>
  <c r="K1007" i="6"/>
  <c r="F1009" i="6" l="1"/>
  <c r="E1010" i="6"/>
  <c r="M1008" i="6"/>
  <c r="H1008" i="6"/>
  <c r="L1008" i="6"/>
  <c r="J1008" i="6"/>
  <c r="K1008" i="6"/>
  <c r="I1008" i="6"/>
  <c r="E1011" i="6" l="1"/>
  <c r="F1010" i="6"/>
  <c r="L1009" i="6"/>
  <c r="H1009" i="6"/>
  <c r="I1009" i="6"/>
  <c r="M1009" i="6"/>
  <c r="J1009" i="6"/>
  <c r="K1009" i="6"/>
  <c r="L1010" i="6" l="1"/>
  <c r="H1010" i="6"/>
  <c r="M1010" i="6"/>
  <c r="I1010" i="6"/>
  <c r="J1010" i="6"/>
  <c r="K1010" i="6"/>
  <c r="F1011" i="6"/>
  <c r="E1012" i="6"/>
  <c r="F1012" i="6" l="1"/>
  <c r="E1013" i="6"/>
  <c r="M1011" i="6"/>
  <c r="I1011" i="6"/>
  <c r="J1011" i="6"/>
  <c r="L1011" i="6"/>
  <c r="K1011" i="6"/>
  <c r="H1011" i="6"/>
  <c r="F1013" i="6" l="1"/>
  <c r="E1014" i="6"/>
  <c r="J1012" i="6"/>
  <c r="K1012" i="6"/>
  <c r="H1012" i="6"/>
  <c r="I1012" i="6"/>
  <c r="L1012" i="6"/>
  <c r="M1012" i="6"/>
  <c r="E1015" i="6" l="1"/>
  <c r="F1014" i="6"/>
  <c r="L1013" i="6"/>
  <c r="H1013" i="6"/>
  <c r="I1013" i="6"/>
  <c r="K1013" i="6"/>
  <c r="M1013" i="6"/>
  <c r="J1013" i="6"/>
  <c r="L1014" i="6" l="1"/>
  <c r="H1014" i="6"/>
  <c r="M1014" i="6"/>
  <c r="I1014" i="6"/>
  <c r="K1014" i="6"/>
  <c r="J1014" i="6"/>
  <c r="F1015" i="6"/>
  <c r="E1016" i="6"/>
  <c r="F1016" i="6" l="1"/>
  <c r="E1017" i="6"/>
  <c r="M1015" i="6"/>
  <c r="I1015" i="6"/>
  <c r="J1015" i="6"/>
  <c r="H1015" i="6"/>
  <c r="L1015" i="6"/>
  <c r="K1015" i="6"/>
  <c r="F1017" i="6" l="1"/>
  <c r="E1018" i="6"/>
  <c r="M1016" i="6"/>
  <c r="J1016" i="6"/>
  <c r="K1016" i="6"/>
  <c r="H1016" i="6"/>
  <c r="L1016" i="6"/>
  <c r="I1016" i="6"/>
  <c r="E1019" i="6" l="1"/>
  <c r="F1018" i="6"/>
  <c r="L1017" i="6"/>
  <c r="H1017" i="6"/>
  <c r="I1017" i="6"/>
  <c r="M1017" i="6"/>
  <c r="J1017" i="6"/>
  <c r="K1017" i="6"/>
  <c r="L1018" i="6" l="1"/>
  <c r="H1018" i="6"/>
  <c r="M1018" i="6"/>
  <c r="I1018" i="6"/>
  <c r="K1018" i="6"/>
  <c r="J1018" i="6"/>
  <c r="F1019" i="6"/>
  <c r="E1020" i="6"/>
  <c r="F1020" i="6" l="1"/>
  <c r="E1021" i="6"/>
  <c r="M1019" i="6"/>
  <c r="I1019" i="6"/>
  <c r="J1019" i="6"/>
  <c r="L1019" i="6"/>
  <c r="K1019" i="6"/>
  <c r="H1019" i="6"/>
  <c r="F1021" i="6" l="1"/>
  <c r="E1022" i="6"/>
  <c r="H1020" i="6"/>
  <c r="I1020" i="6"/>
  <c r="J1020" i="6"/>
  <c r="K1020" i="6"/>
  <c r="L1020" i="6"/>
  <c r="M1020" i="6"/>
  <c r="E1023" i="6" l="1"/>
  <c r="F1022" i="6"/>
  <c r="L1021" i="6"/>
  <c r="H1021" i="6"/>
  <c r="I1021" i="6"/>
  <c r="K1021" i="6"/>
  <c r="M1021" i="6"/>
  <c r="J1021" i="6"/>
  <c r="L1022" i="6" l="1"/>
  <c r="H1022" i="6"/>
  <c r="M1022" i="6"/>
  <c r="I1022" i="6"/>
  <c r="K1022" i="6"/>
  <c r="J1022" i="6"/>
  <c r="F1023" i="6"/>
  <c r="E1024" i="6"/>
  <c r="F1024" i="6" l="1"/>
  <c r="E1025" i="6"/>
  <c r="M1023" i="6"/>
  <c r="I1023" i="6"/>
  <c r="J1023" i="6"/>
  <c r="H1023" i="6"/>
  <c r="L1023" i="6"/>
  <c r="K1023" i="6"/>
  <c r="F1025" i="6" l="1"/>
  <c r="E1026" i="6"/>
  <c r="M1024" i="6"/>
  <c r="H1024" i="6"/>
  <c r="L1024" i="6"/>
  <c r="J1024" i="6"/>
  <c r="K1024" i="6"/>
  <c r="I1024" i="6"/>
  <c r="E1027" i="6" l="1"/>
  <c r="F1026" i="6"/>
  <c r="L1025" i="6"/>
  <c r="H1025" i="6"/>
  <c r="I1025" i="6"/>
  <c r="M1025" i="6"/>
  <c r="J1025" i="6"/>
  <c r="K1025" i="6"/>
  <c r="L1026" i="6" l="1"/>
  <c r="H1026" i="6"/>
  <c r="M1026" i="6"/>
  <c r="I1026" i="6"/>
  <c r="J1026" i="6"/>
  <c r="K1026" i="6"/>
  <c r="F1027" i="6"/>
  <c r="E1028" i="6"/>
  <c r="F1028" i="6" l="1"/>
  <c r="E1029" i="6"/>
  <c r="M1027" i="6"/>
  <c r="I1027" i="6"/>
  <c r="J1027" i="6"/>
  <c r="L1027" i="6"/>
  <c r="K1027" i="6"/>
  <c r="H1027" i="6"/>
  <c r="F1029" i="6" l="1"/>
  <c r="E1030" i="6"/>
  <c r="J1028" i="6"/>
  <c r="K1028" i="6"/>
  <c r="H1028" i="6"/>
  <c r="I1028" i="6"/>
  <c r="L1028" i="6"/>
  <c r="M1028" i="6"/>
  <c r="E1031" i="6" l="1"/>
  <c r="F1030" i="6"/>
  <c r="L1029" i="6"/>
  <c r="H1029" i="6"/>
  <c r="I1029" i="6"/>
  <c r="K1029" i="6"/>
  <c r="M1029" i="6"/>
  <c r="J1029" i="6"/>
  <c r="L1030" i="6" l="1"/>
  <c r="H1030" i="6"/>
  <c r="M1030" i="6"/>
  <c r="I1030" i="6"/>
  <c r="K1030" i="6"/>
  <c r="J1030" i="6"/>
  <c r="F1031" i="6"/>
  <c r="E1032" i="6"/>
  <c r="F1032" i="6" l="1"/>
  <c r="E1033" i="6"/>
  <c r="M1031" i="6"/>
  <c r="I1031" i="6"/>
  <c r="J1031" i="6"/>
  <c r="H1031" i="6"/>
  <c r="L1031" i="6"/>
  <c r="K1031" i="6"/>
  <c r="F1033" i="6" l="1"/>
  <c r="E1034" i="6"/>
  <c r="M1032" i="6"/>
  <c r="J1032" i="6"/>
  <c r="K1032" i="6"/>
  <c r="H1032" i="6"/>
  <c r="L1032" i="6"/>
  <c r="I1032" i="6"/>
  <c r="E1035" i="6" l="1"/>
  <c r="F1034" i="6"/>
  <c r="L1033" i="6"/>
  <c r="H1033" i="6"/>
  <c r="I1033" i="6"/>
  <c r="M1033" i="6"/>
  <c r="J1033" i="6"/>
  <c r="K1033" i="6"/>
  <c r="L1034" i="6" l="1"/>
  <c r="H1034" i="6"/>
  <c r="M1034" i="6"/>
  <c r="I1034" i="6"/>
  <c r="K1034" i="6"/>
  <c r="J1034" i="6"/>
  <c r="F1035" i="6"/>
  <c r="E1036" i="6"/>
  <c r="F1036" i="6" l="1"/>
  <c r="E1037" i="6"/>
  <c r="M1035" i="6"/>
  <c r="I1035" i="6"/>
  <c r="J1035" i="6"/>
  <c r="L1035" i="6"/>
  <c r="K1035" i="6"/>
  <c r="H1035" i="6"/>
  <c r="F1037" i="6" l="1"/>
  <c r="E1038" i="6"/>
  <c r="H1036" i="6"/>
  <c r="I1036" i="6"/>
  <c r="J1036" i="6"/>
  <c r="K1036" i="6"/>
  <c r="L1036" i="6"/>
  <c r="M1036" i="6"/>
  <c r="E1039" i="6" l="1"/>
  <c r="F1038" i="6"/>
  <c r="L1037" i="6"/>
  <c r="H1037" i="6"/>
  <c r="I1037" i="6"/>
  <c r="K1037" i="6"/>
  <c r="M1037" i="6"/>
  <c r="J1037" i="6"/>
  <c r="L1038" i="6" l="1"/>
  <c r="H1038" i="6"/>
  <c r="M1038" i="6"/>
  <c r="I1038" i="6"/>
  <c r="K1038" i="6"/>
  <c r="J1038" i="6"/>
  <c r="F1039" i="6"/>
  <c r="E1040" i="6"/>
  <c r="F1040" i="6" l="1"/>
  <c r="E1041" i="6"/>
  <c r="M1039" i="6"/>
  <c r="I1039" i="6"/>
  <c r="J1039" i="6"/>
  <c r="H1039" i="6"/>
  <c r="L1039" i="6"/>
  <c r="K1039" i="6"/>
  <c r="F1041" i="6" l="1"/>
  <c r="E1042" i="6"/>
  <c r="M1040" i="6"/>
  <c r="H1040" i="6"/>
  <c r="L1040" i="6"/>
  <c r="J1040" i="6"/>
  <c r="K1040" i="6"/>
  <c r="I1040" i="6"/>
  <c r="E1043" i="6" l="1"/>
  <c r="F1042" i="6"/>
  <c r="L1041" i="6"/>
  <c r="H1041" i="6"/>
  <c r="I1041" i="6"/>
  <c r="M1041" i="6"/>
  <c r="J1041" i="6"/>
  <c r="K1041" i="6"/>
  <c r="L1042" i="6" l="1"/>
  <c r="H1042" i="6"/>
  <c r="M1042" i="6"/>
  <c r="I1042" i="6"/>
  <c r="J1042" i="6"/>
  <c r="K1042" i="6"/>
  <c r="F1043" i="6"/>
  <c r="E1044" i="6"/>
  <c r="F1044" i="6" l="1"/>
  <c r="E1045" i="6"/>
  <c r="M1043" i="6"/>
  <c r="I1043" i="6"/>
  <c r="J1043" i="6"/>
  <c r="L1043" i="6"/>
  <c r="K1043" i="6"/>
  <c r="H1043" i="6"/>
  <c r="F1045" i="6" l="1"/>
  <c r="E1046" i="6"/>
  <c r="J1044" i="6"/>
  <c r="K1044" i="6"/>
  <c r="H1044" i="6"/>
  <c r="I1044" i="6"/>
  <c r="L1044" i="6"/>
  <c r="M1044" i="6"/>
  <c r="E1047" i="6" l="1"/>
  <c r="F1046" i="6"/>
  <c r="L1045" i="6"/>
  <c r="H1045" i="6"/>
  <c r="I1045" i="6"/>
  <c r="K1045" i="6"/>
  <c r="M1045" i="6"/>
  <c r="J1045" i="6"/>
  <c r="L1046" i="6" l="1"/>
  <c r="H1046" i="6"/>
  <c r="M1046" i="6"/>
  <c r="I1046" i="6"/>
  <c r="K1046" i="6"/>
  <c r="J1046" i="6"/>
  <c r="F1047" i="6"/>
  <c r="E1048" i="6"/>
  <c r="F1048" i="6" l="1"/>
  <c r="E1049" i="6"/>
  <c r="M1047" i="6"/>
  <c r="I1047" i="6"/>
  <c r="J1047" i="6"/>
  <c r="H1047" i="6"/>
  <c r="L1047" i="6"/>
  <c r="K1047" i="6"/>
  <c r="F1049" i="6" l="1"/>
  <c r="E1050" i="6"/>
  <c r="M1048" i="6"/>
  <c r="J1048" i="6"/>
  <c r="K1048" i="6"/>
  <c r="H1048" i="6"/>
  <c r="L1048" i="6"/>
  <c r="I1048" i="6"/>
  <c r="F1050" i="6" l="1"/>
  <c r="E1051" i="6"/>
  <c r="L1049" i="6"/>
  <c r="H1049" i="6"/>
  <c r="I1049" i="6"/>
  <c r="M1049" i="6"/>
  <c r="J1049" i="6"/>
  <c r="K1049" i="6"/>
  <c r="F1051" i="6" l="1"/>
  <c r="E1052" i="6"/>
  <c r="M1050" i="6"/>
  <c r="H1050" i="6"/>
  <c r="I1050" i="6"/>
  <c r="J1050" i="6"/>
  <c r="K1050" i="6"/>
  <c r="L1050" i="6"/>
  <c r="F1052" i="6" l="1"/>
  <c r="E1053" i="6"/>
  <c r="K1051" i="6"/>
  <c r="I1051" i="6"/>
  <c r="M1051" i="6"/>
  <c r="L1051" i="6"/>
  <c r="H1051" i="6"/>
  <c r="J1051" i="6"/>
  <c r="F1053" i="6" l="1"/>
  <c r="E1054" i="6"/>
  <c r="H1052" i="6"/>
  <c r="J1052" i="6"/>
  <c r="K1052" i="6"/>
  <c r="M1052" i="6"/>
  <c r="L1052" i="6"/>
  <c r="I1052" i="6"/>
  <c r="E1055" i="6" l="1"/>
  <c r="F1054" i="6"/>
  <c r="M1053" i="6"/>
  <c r="J1053" i="6"/>
  <c r="H1053" i="6"/>
  <c r="I1053" i="6"/>
  <c r="K1053" i="6"/>
  <c r="L1053" i="6"/>
  <c r="I1054" i="6" l="1"/>
  <c r="M1054" i="6"/>
  <c r="H1054" i="6"/>
  <c r="L1054" i="6"/>
  <c r="J1054" i="6"/>
  <c r="K1054" i="6"/>
  <c r="F1055" i="6"/>
  <c r="E1056" i="6"/>
  <c r="F1056" i="6" l="1"/>
  <c r="E1057" i="6"/>
  <c r="J1055" i="6"/>
  <c r="M1055" i="6"/>
  <c r="L1055" i="6"/>
  <c r="K1055" i="6"/>
  <c r="H1055" i="6"/>
  <c r="I1055" i="6"/>
  <c r="F1057" i="6" l="1"/>
  <c r="E1058" i="6"/>
  <c r="J1056" i="6"/>
  <c r="M1056" i="6"/>
  <c r="I1056" i="6"/>
  <c r="L1056" i="6"/>
  <c r="K1056" i="6"/>
  <c r="H1056" i="6"/>
  <c r="E1059" i="6" l="1"/>
  <c r="F1058" i="6"/>
  <c r="I1057" i="6"/>
  <c r="K1057" i="6"/>
  <c r="J1057" i="6"/>
  <c r="L1057" i="6"/>
  <c r="H1057" i="6"/>
  <c r="M1057" i="6"/>
  <c r="J1058" i="6" l="1"/>
  <c r="I1058" i="6"/>
  <c r="M1058" i="6"/>
  <c r="H1058" i="6"/>
  <c r="L1058" i="6"/>
  <c r="K1058" i="6"/>
  <c r="F1059" i="6"/>
  <c r="E1060" i="6"/>
  <c r="E1061" i="6" l="1"/>
  <c r="F1060" i="6"/>
  <c r="J1059" i="6"/>
  <c r="K1059" i="6"/>
  <c r="L1059" i="6"/>
  <c r="H1059" i="6"/>
  <c r="M1059" i="6"/>
  <c r="I1059" i="6"/>
  <c r="J1060" i="6" l="1"/>
  <c r="K1060" i="6"/>
  <c r="M1060" i="6"/>
  <c r="I1060" i="6"/>
  <c r="L1060" i="6"/>
  <c r="H1060" i="6"/>
  <c r="F1061" i="6"/>
  <c r="E1062" i="6"/>
  <c r="F1062" i="6" l="1"/>
  <c r="E1063" i="6"/>
  <c r="I1061" i="6"/>
  <c r="L1061" i="6"/>
  <c r="K1061" i="6"/>
  <c r="J1061" i="6"/>
  <c r="H1061" i="6"/>
  <c r="M1061" i="6"/>
  <c r="F1063" i="6" l="1"/>
  <c r="E1064" i="6"/>
  <c r="L1062" i="6"/>
  <c r="J1062" i="6"/>
  <c r="I1062" i="6"/>
  <c r="M1062" i="6"/>
  <c r="H1062" i="6"/>
  <c r="K1062" i="6"/>
  <c r="E1065" i="6" l="1"/>
  <c r="F1064" i="6"/>
  <c r="K1063" i="6"/>
  <c r="M1063" i="6"/>
  <c r="I1063" i="6"/>
  <c r="J1063" i="6"/>
  <c r="L1063" i="6"/>
  <c r="H1063" i="6"/>
  <c r="K1064" i="6" l="1"/>
  <c r="L1064" i="6"/>
  <c r="H1064" i="6"/>
  <c r="M1064" i="6"/>
  <c r="I1064" i="6"/>
  <c r="J1064" i="6"/>
  <c r="F1065" i="6"/>
  <c r="E1066" i="6"/>
  <c r="F1066" i="6" l="1"/>
  <c r="E1067" i="6"/>
  <c r="K1065" i="6"/>
  <c r="L1065" i="6"/>
  <c r="I1065" i="6"/>
  <c r="J1065" i="6"/>
  <c r="H1065" i="6"/>
  <c r="M1065" i="6"/>
  <c r="F1067" i="6" l="1"/>
  <c r="E1068" i="6"/>
  <c r="M1066" i="6"/>
  <c r="H1066" i="6"/>
  <c r="L1066" i="6"/>
  <c r="J1066" i="6"/>
  <c r="I1066" i="6"/>
  <c r="K1066" i="6"/>
  <c r="F1068" i="6" l="1"/>
  <c r="E1069" i="6"/>
  <c r="M1067" i="6"/>
  <c r="I1067" i="6"/>
  <c r="J1067" i="6"/>
  <c r="L1067" i="6"/>
  <c r="K1067" i="6"/>
  <c r="H1067" i="6"/>
  <c r="F1069" i="6" l="1"/>
  <c r="E1070" i="6"/>
  <c r="H1068" i="6"/>
  <c r="L1068" i="6"/>
  <c r="M1068" i="6"/>
  <c r="I1068" i="6"/>
  <c r="J1068" i="6"/>
  <c r="K1068" i="6"/>
  <c r="E1071" i="6" l="1"/>
  <c r="F1070" i="6"/>
  <c r="M1069" i="6"/>
  <c r="I1069" i="6"/>
  <c r="K1069" i="6"/>
  <c r="J1069" i="6"/>
  <c r="L1069" i="6"/>
  <c r="H1069" i="6"/>
  <c r="I1070" i="6" l="1"/>
  <c r="M1070" i="6"/>
  <c r="H1070" i="6"/>
  <c r="L1070" i="6"/>
  <c r="J1070" i="6"/>
  <c r="K1070" i="6"/>
  <c r="F1071" i="6"/>
  <c r="E1072" i="6"/>
  <c r="F1072" i="6" l="1"/>
  <c r="E1073" i="6"/>
  <c r="J1071" i="6"/>
  <c r="H1071" i="6"/>
  <c r="I1071" i="6"/>
  <c r="M1071" i="6"/>
  <c r="K1071" i="6"/>
  <c r="L1071" i="6"/>
  <c r="F1073" i="6" l="1"/>
  <c r="E1074" i="6"/>
  <c r="J1072" i="6"/>
  <c r="K1072" i="6"/>
  <c r="I1072" i="6"/>
  <c r="H1072" i="6"/>
  <c r="L1072" i="6"/>
  <c r="M1072" i="6"/>
  <c r="E1075" i="6" l="1"/>
  <c r="F1074" i="6"/>
  <c r="I1073" i="6"/>
  <c r="L1073" i="6"/>
  <c r="H1073" i="6"/>
  <c r="M1073" i="6"/>
  <c r="K1073" i="6"/>
  <c r="J1073" i="6"/>
  <c r="J1074" i="6" l="1"/>
  <c r="I1074" i="6"/>
  <c r="M1074" i="6"/>
  <c r="H1074" i="6"/>
  <c r="L1074" i="6"/>
  <c r="K1074" i="6"/>
  <c r="F1075" i="6"/>
  <c r="E1076" i="6"/>
  <c r="E1077" i="6" l="1"/>
  <c r="F1076" i="6"/>
  <c r="J1075" i="6"/>
  <c r="M1075" i="6"/>
  <c r="K1075" i="6"/>
  <c r="I1075" i="6"/>
  <c r="L1075" i="6"/>
  <c r="H1075" i="6"/>
  <c r="J1076" i="6" l="1"/>
  <c r="L1076" i="6"/>
  <c r="K1076" i="6"/>
  <c r="H1076" i="6"/>
  <c r="M1076" i="6"/>
  <c r="I1076" i="6"/>
  <c r="F1077" i="6"/>
  <c r="E1078" i="6"/>
  <c r="F1078" i="6" l="1"/>
  <c r="E1079" i="6"/>
  <c r="I1077" i="6"/>
  <c r="L1077" i="6"/>
  <c r="K1077" i="6"/>
  <c r="M1077" i="6"/>
  <c r="J1077" i="6"/>
  <c r="H1077" i="6"/>
  <c r="F1079" i="6" l="1"/>
  <c r="E1080" i="6"/>
  <c r="L1078" i="6"/>
  <c r="J1078" i="6"/>
  <c r="I1078" i="6"/>
  <c r="M1078" i="6"/>
  <c r="H1078" i="6"/>
  <c r="K1078" i="6"/>
  <c r="E1081" i="6" l="1"/>
  <c r="F1080" i="6"/>
  <c r="K1079" i="6"/>
  <c r="M1079" i="6"/>
  <c r="H1079" i="6"/>
  <c r="I1079" i="6"/>
  <c r="J1079" i="6"/>
  <c r="L1079" i="6"/>
  <c r="K1080" i="6" l="1"/>
  <c r="L1080" i="6"/>
  <c r="I1080" i="6"/>
  <c r="J1080" i="6"/>
  <c r="H1080" i="6"/>
  <c r="M1080" i="6"/>
  <c r="F1081" i="6"/>
  <c r="E1082" i="6"/>
  <c r="F1082" i="6" l="1"/>
  <c r="E1083" i="6"/>
  <c r="K1081" i="6"/>
  <c r="L1081" i="6"/>
  <c r="H1081" i="6"/>
  <c r="M1081" i="6"/>
  <c r="I1081" i="6"/>
  <c r="J1081" i="6"/>
  <c r="F1083" i="6" l="1"/>
  <c r="E1084" i="6"/>
  <c r="M1082" i="6"/>
  <c r="H1082" i="6"/>
  <c r="L1082" i="6"/>
  <c r="J1082" i="6"/>
  <c r="I1082" i="6"/>
  <c r="K1082" i="6"/>
  <c r="F1084" i="6" l="1"/>
  <c r="E1085" i="6"/>
  <c r="K1083" i="6"/>
  <c r="I1083" i="6"/>
  <c r="L1083" i="6"/>
  <c r="H1083" i="6"/>
  <c r="J1083" i="6"/>
  <c r="M1083" i="6"/>
  <c r="F1085" i="6" l="1"/>
  <c r="E1086" i="6"/>
  <c r="L1084" i="6"/>
  <c r="H1084" i="6"/>
  <c r="J1084" i="6"/>
  <c r="K1084" i="6"/>
  <c r="M1084" i="6"/>
  <c r="I1084" i="6"/>
  <c r="E1087" i="6" l="1"/>
  <c r="F1086" i="6"/>
  <c r="M1085" i="6"/>
  <c r="L1085" i="6"/>
  <c r="J1085" i="6"/>
  <c r="H1085" i="6"/>
  <c r="I1085" i="6"/>
  <c r="K1085" i="6"/>
  <c r="I1086" i="6" l="1"/>
  <c r="M1086" i="6"/>
  <c r="H1086" i="6"/>
  <c r="L1086" i="6"/>
  <c r="J1086" i="6"/>
  <c r="K1086" i="6"/>
  <c r="F1087" i="6"/>
  <c r="E1088" i="6"/>
  <c r="F1088" i="6" l="1"/>
  <c r="E1089" i="6"/>
  <c r="J1087" i="6"/>
  <c r="M1087" i="6"/>
  <c r="K1087" i="6"/>
  <c r="I1087" i="6"/>
  <c r="L1087" i="6"/>
  <c r="H1087" i="6"/>
  <c r="F1089" i="6" l="1"/>
  <c r="E1090" i="6"/>
  <c r="J1088" i="6"/>
  <c r="H1088" i="6"/>
  <c r="K1088" i="6"/>
  <c r="M1088" i="6"/>
  <c r="L1088" i="6"/>
  <c r="I1088" i="6"/>
  <c r="E1091" i="6" l="1"/>
  <c r="F1090" i="6"/>
  <c r="I1089" i="6"/>
  <c r="K1089" i="6"/>
  <c r="M1089" i="6"/>
  <c r="L1089" i="6"/>
  <c r="J1089" i="6"/>
  <c r="H1089" i="6"/>
  <c r="J1090" i="6" l="1"/>
  <c r="I1090" i="6"/>
  <c r="M1090" i="6"/>
  <c r="H1090" i="6"/>
  <c r="L1090" i="6"/>
  <c r="K1090" i="6"/>
  <c r="F1091" i="6"/>
  <c r="E1092" i="6"/>
  <c r="E1093" i="6" l="1"/>
  <c r="F1092" i="6"/>
  <c r="J1091" i="6"/>
  <c r="K1091" i="6"/>
  <c r="L1091" i="6"/>
  <c r="H1091" i="6"/>
  <c r="M1091" i="6"/>
  <c r="I1091" i="6"/>
  <c r="J1092" i="6" l="1"/>
  <c r="K1092" i="6"/>
  <c r="L1092" i="6"/>
  <c r="M1092" i="6"/>
  <c r="I1092" i="6"/>
  <c r="H1092" i="6"/>
  <c r="F1093" i="6"/>
  <c r="E1094" i="6"/>
  <c r="F1094" i="6" l="1"/>
  <c r="E1095" i="6"/>
  <c r="I1093" i="6"/>
  <c r="K1093" i="6"/>
  <c r="L1093" i="6"/>
  <c r="J1093" i="6"/>
  <c r="H1093" i="6"/>
  <c r="M1093" i="6"/>
  <c r="F1095" i="6" l="1"/>
  <c r="E1096" i="6"/>
  <c r="L1094" i="6"/>
  <c r="J1094" i="6"/>
  <c r="I1094" i="6"/>
  <c r="M1094" i="6"/>
  <c r="H1094" i="6"/>
  <c r="K1094" i="6"/>
  <c r="E1097" i="6" l="1"/>
  <c r="F1096" i="6"/>
  <c r="K1095" i="6"/>
  <c r="M1095" i="6"/>
  <c r="I1095" i="6"/>
  <c r="J1095" i="6"/>
  <c r="L1095" i="6"/>
  <c r="H1095" i="6"/>
  <c r="K1096" i="6" l="1"/>
  <c r="L1096" i="6"/>
  <c r="H1096" i="6"/>
  <c r="M1096" i="6"/>
  <c r="I1096" i="6"/>
  <c r="J1096" i="6"/>
  <c r="F1097" i="6"/>
  <c r="E1098" i="6"/>
  <c r="F1098" i="6" l="1"/>
  <c r="E1099" i="6"/>
  <c r="K1097" i="6"/>
  <c r="L1097" i="6"/>
  <c r="I1097" i="6"/>
  <c r="J1097" i="6"/>
  <c r="H1097" i="6"/>
  <c r="M1097" i="6"/>
  <c r="F1099" i="6" l="1"/>
  <c r="E1100" i="6"/>
  <c r="M1098" i="6"/>
  <c r="H1098" i="6"/>
  <c r="L1098" i="6"/>
  <c r="J1098" i="6"/>
  <c r="I1098" i="6"/>
  <c r="K1098" i="6"/>
  <c r="F1100" i="6" l="1"/>
  <c r="E1101" i="6"/>
  <c r="I1099" i="6"/>
  <c r="J1099" i="6"/>
  <c r="L1099" i="6"/>
  <c r="K1099" i="6"/>
  <c r="M1099" i="6"/>
  <c r="H1099" i="6"/>
  <c r="F1101" i="6" l="1"/>
  <c r="E1102" i="6"/>
  <c r="H1100" i="6"/>
  <c r="M1100" i="6"/>
  <c r="I1100" i="6"/>
  <c r="J1100" i="6"/>
  <c r="K1100" i="6"/>
  <c r="L1100" i="6"/>
  <c r="E1103" i="6" l="1"/>
  <c r="F1102" i="6"/>
  <c r="M1101" i="6"/>
  <c r="L1101" i="6"/>
  <c r="I1101" i="6"/>
  <c r="K1101" i="6"/>
  <c r="J1101" i="6"/>
  <c r="H1101" i="6"/>
  <c r="I1102" i="6" l="1"/>
  <c r="M1102" i="6"/>
  <c r="H1102" i="6"/>
  <c r="L1102" i="6"/>
  <c r="J1102" i="6"/>
  <c r="K1102" i="6"/>
  <c r="F1103" i="6"/>
  <c r="E1104" i="6"/>
  <c r="F1104" i="6" l="1"/>
  <c r="E1105" i="6"/>
  <c r="J1103" i="6"/>
  <c r="I1103" i="6"/>
  <c r="M1103" i="6"/>
  <c r="L1103" i="6"/>
  <c r="H1103" i="6"/>
  <c r="K1103" i="6"/>
  <c r="F1105" i="6" l="1"/>
  <c r="E1106" i="6"/>
  <c r="J1104" i="6"/>
  <c r="L1104" i="6"/>
  <c r="K1104" i="6"/>
  <c r="H1104" i="6"/>
  <c r="M1104" i="6"/>
  <c r="I1104" i="6"/>
  <c r="E1107" i="6" l="1"/>
  <c r="F1106" i="6"/>
  <c r="I1105" i="6"/>
  <c r="J1105" i="6"/>
  <c r="L1105" i="6"/>
  <c r="K1105" i="6"/>
  <c r="H1105" i="6"/>
  <c r="M1105" i="6"/>
  <c r="J1106" i="6" l="1"/>
  <c r="I1106" i="6"/>
  <c r="M1106" i="6"/>
  <c r="H1106" i="6"/>
  <c r="L1106" i="6"/>
  <c r="K1106" i="6"/>
  <c r="F1107" i="6"/>
  <c r="E1108" i="6"/>
  <c r="E1109" i="6" l="1"/>
  <c r="F1108" i="6"/>
  <c r="J1107" i="6"/>
  <c r="K1107" i="6"/>
  <c r="I1107" i="6"/>
  <c r="L1107" i="6"/>
  <c r="M1107" i="6"/>
  <c r="H1107" i="6"/>
  <c r="J1108" i="6" l="1"/>
  <c r="K1108" i="6"/>
  <c r="L1108" i="6"/>
  <c r="H1108" i="6"/>
  <c r="M1108" i="6"/>
  <c r="I1108" i="6"/>
  <c r="F1109" i="6"/>
  <c r="E1110" i="6"/>
  <c r="F1110" i="6" l="1"/>
  <c r="E1111" i="6"/>
  <c r="I1109" i="6"/>
  <c r="L1109" i="6"/>
  <c r="K1109" i="6"/>
  <c r="M1109" i="6"/>
  <c r="J1109" i="6"/>
  <c r="H1109" i="6"/>
  <c r="F1111" i="6" l="1"/>
  <c r="E1112" i="6"/>
  <c r="L1110" i="6"/>
  <c r="J1110" i="6"/>
  <c r="I1110" i="6"/>
  <c r="M1110" i="6"/>
  <c r="H1110" i="6"/>
  <c r="K1110" i="6"/>
  <c r="E1113" i="6" l="1"/>
  <c r="F1112" i="6"/>
  <c r="K1111" i="6"/>
  <c r="M1111" i="6"/>
  <c r="H1111" i="6"/>
  <c r="I1111" i="6"/>
  <c r="J1111" i="6"/>
  <c r="L1111" i="6"/>
  <c r="K1112" i="6" l="1"/>
  <c r="L1112" i="6"/>
  <c r="I1112" i="6"/>
  <c r="J1112" i="6"/>
  <c r="H1112" i="6"/>
  <c r="M1112" i="6"/>
  <c r="F1113" i="6"/>
  <c r="E1114" i="6"/>
  <c r="F1114" i="6" l="1"/>
  <c r="E1115" i="6"/>
  <c r="K1113" i="6"/>
  <c r="L1113" i="6"/>
  <c r="H1113" i="6"/>
  <c r="M1113" i="6"/>
  <c r="I1113" i="6"/>
  <c r="J1113" i="6"/>
  <c r="F1115" i="6" l="1"/>
  <c r="E1116" i="6"/>
  <c r="M1114" i="6"/>
  <c r="H1114" i="6"/>
  <c r="L1114" i="6"/>
  <c r="J1114" i="6"/>
  <c r="I1114" i="6"/>
  <c r="K1114" i="6"/>
  <c r="F1116" i="6" l="1"/>
  <c r="E1117" i="6"/>
  <c r="K1115" i="6"/>
  <c r="I1115" i="6"/>
  <c r="M1115" i="6"/>
  <c r="L1115" i="6"/>
  <c r="H1115" i="6"/>
  <c r="J1115" i="6"/>
  <c r="F1117" i="6" l="1"/>
  <c r="E1118" i="6"/>
  <c r="H1116" i="6"/>
  <c r="J1116" i="6"/>
  <c r="K1116" i="6"/>
  <c r="M1116" i="6"/>
  <c r="L1116" i="6"/>
  <c r="I1116" i="6"/>
  <c r="E1119" i="6" l="1"/>
  <c r="F1118" i="6"/>
  <c r="M1117" i="6"/>
  <c r="J1117" i="6"/>
  <c r="H1117" i="6"/>
  <c r="I1117" i="6"/>
  <c r="K1117" i="6"/>
  <c r="L1117" i="6"/>
  <c r="I1118" i="6" l="1"/>
  <c r="M1118" i="6"/>
  <c r="H1118" i="6"/>
  <c r="L1118" i="6"/>
  <c r="J1118" i="6"/>
  <c r="K1118" i="6"/>
  <c r="F1119" i="6"/>
  <c r="E1120" i="6"/>
  <c r="F1120" i="6" l="1"/>
  <c r="E1121" i="6"/>
  <c r="J1119" i="6"/>
  <c r="M1119" i="6"/>
  <c r="L1119" i="6"/>
  <c r="K1119" i="6"/>
  <c r="H1119" i="6"/>
  <c r="I1119" i="6"/>
  <c r="F1121" i="6" l="1"/>
  <c r="E1122" i="6"/>
  <c r="J1120" i="6"/>
  <c r="M1120" i="6"/>
  <c r="L1120" i="6"/>
  <c r="I1120" i="6"/>
  <c r="K1120" i="6"/>
  <c r="H1120" i="6"/>
  <c r="E1123" i="6" l="1"/>
  <c r="F1122" i="6"/>
  <c r="I1121" i="6"/>
  <c r="K1121" i="6"/>
  <c r="J1121" i="6"/>
  <c r="L1121" i="6"/>
  <c r="H1121" i="6"/>
  <c r="M1121" i="6"/>
  <c r="J1122" i="6" l="1"/>
  <c r="I1122" i="6"/>
  <c r="M1122" i="6"/>
  <c r="H1122" i="6"/>
  <c r="L1122" i="6"/>
  <c r="K1122" i="6"/>
  <c r="F1123" i="6"/>
  <c r="E1124" i="6"/>
  <c r="E1125" i="6" l="1"/>
  <c r="F1124" i="6"/>
  <c r="J1123" i="6"/>
  <c r="K1123" i="6"/>
  <c r="L1123" i="6"/>
  <c r="H1123" i="6"/>
  <c r="M1123" i="6"/>
  <c r="I1123" i="6"/>
  <c r="J1124" i="6" l="1"/>
  <c r="K1124" i="6"/>
  <c r="M1124" i="6"/>
  <c r="I1124" i="6"/>
  <c r="L1124" i="6"/>
  <c r="H1124" i="6"/>
  <c r="F1125" i="6"/>
  <c r="E1126" i="6"/>
  <c r="F1126" i="6" l="1"/>
  <c r="E1127" i="6"/>
  <c r="I1125" i="6"/>
  <c r="K1125" i="6"/>
  <c r="J1125" i="6"/>
  <c r="H1125" i="6"/>
  <c r="M1125" i="6"/>
  <c r="L1125" i="6"/>
  <c r="F1127" i="6" l="1"/>
  <c r="E1128" i="6"/>
  <c r="L1126" i="6"/>
  <c r="J1126" i="6"/>
  <c r="I1126" i="6"/>
  <c r="M1126" i="6"/>
  <c r="H1126" i="6"/>
  <c r="K1126" i="6"/>
  <c r="E1129" i="6" l="1"/>
  <c r="F1128" i="6"/>
  <c r="K1127" i="6"/>
  <c r="M1127" i="6"/>
  <c r="I1127" i="6"/>
  <c r="J1127" i="6"/>
  <c r="L1127" i="6"/>
  <c r="H1127" i="6"/>
  <c r="K1128" i="6" l="1"/>
  <c r="L1128" i="6"/>
  <c r="H1128" i="6"/>
  <c r="M1128" i="6"/>
  <c r="I1128" i="6"/>
  <c r="J1128" i="6"/>
  <c r="F1129" i="6"/>
  <c r="E1130" i="6"/>
  <c r="F1130" i="6" l="1"/>
  <c r="E1131" i="6"/>
  <c r="K1129" i="6"/>
  <c r="L1129" i="6"/>
  <c r="J1129" i="6"/>
  <c r="H1129" i="6"/>
  <c r="M1129" i="6"/>
  <c r="I1129" i="6"/>
  <c r="F1131" i="6" l="1"/>
  <c r="E1132" i="6"/>
  <c r="M1130" i="6"/>
  <c r="H1130" i="6"/>
  <c r="L1130" i="6"/>
  <c r="J1130" i="6"/>
  <c r="I1130" i="6"/>
  <c r="K1130" i="6"/>
  <c r="F1132" i="6" l="1"/>
  <c r="E1133" i="6"/>
  <c r="M1131" i="6"/>
  <c r="I1131" i="6"/>
  <c r="J1131" i="6"/>
  <c r="K1131" i="6"/>
  <c r="L1131" i="6"/>
  <c r="H1131" i="6"/>
  <c r="F1133" i="6" l="1"/>
  <c r="E1134" i="6"/>
  <c r="H1132" i="6"/>
  <c r="L1132" i="6"/>
  <c r="M1132" i="6"/>
  <c r="K1132" i="6"/>
  <c r="I1132" i="6"/>
  <c r="J1132" i="6"/>
  <c r="E1135" i="6" l="1"/>
  <c r="F1134" i="6"/>
  <c r="M1133" i="6"/>
  <c r="K1133" i="6"/>
  <c r="I1133" i="6"/>
  <c r="J1133" i="6"/>
  <c r="L1133" i="6"/>
  <c r="H1133" i="6"/>
  <c r="I1134" i="6" l="1"/>
  <c r="M1134" i="6"/>
  <c r="H1134" i="6"/>
  <c r="L1134" i="6"/>
  <c r="J1134" i="6"/>
  <c r="K1134" i="6"/>
  <c r="F1135" i="6"/>
  <c r="E1136" i="6"/>
  <c r="F1136" i="6" l="1"/>
  <c r="E1137" i="6"/>
  <c r="J1135" i="6"/>
  <c r="M1135" i="6"/>
  <c r="H1135" i="6"/>
  <c r="I1135" i="6"/>
  <c r="K1135" i="6"/>
  <c r="L1135" i="6"/>
  <c r="F1137" i="6" l="1"/>
  <c r="E1138" i="6"/>
  <c r="J1136" i="6"/>
  <c r="K1136" i="6"/>
  <c r="I1136" i="6"/>
  <c r="L1136" i="6"/>
  <c r="H1136" i="6"/>
  <c r="M1136" i="6"/>
  <c r="F1138" i="6" l="1"/>
  <c r="E1139" i="6"/>
  <c r="I1137" i="6"/>
  <c r="H1137" i="6"/>
  <c r="L1137" i="6"/>
  <c r="M1137" i="6"/>
  <c r="K1137" i="6"/>
  <c r="J1137" i="6"/>
  <c r="F1139" i="6" l="1"/>
  <c r="E1140" i="6"/>
  <c r="L1138" i="6"/>
  <c r="H1138" i="6"/>
  <c r="M1138" i="6"/>
  <c r="J1138" i="6"/>
  <c r="I1138" i="6"/>
  <c r="K1138" i="6"/>
  <c r="F1140" i="6" l="1"/>
  <c r="E1141" i="6"/>
  <c r="K1139" i="6"/>
  <c r="L1139" i="6"/>
  <c r="J1139" i="6"/>
  <c r="M1139" i="6"/>
  <c r="H1139" i="6"/>
  <c r="I1139" i="6"/>
  <c r="F1141" i="6" l="1"/>
  <c r="E1142" i="6"/>
  <c r="I1140" i="6"/>
  <c r="L1140" i="6"/>
  <c r="H1140" i="6"/>
  <c r="J1140" i="6"/>
  <c r="K1140" i="6"/>
  <c r="M1140" i="6"/>
  <c r="F1142" i="6" l="1"/>
  <c r="E1143" i="6"/>
  <c r="I1141" i="6"/>
  <c r="H1141" i="6"/>
  <c r="M1141" i="6"/>
  <c r="L1141" i="6"/>
  <c r="K1141" i="6"/>
  <c r="J1141" i="6"/>
  <c r="F1143" i="6" l="1"/>
  <c r="E1144" i="6"/>
  <c r="L1142" i="6"/>
  <c r="H1142" i="6"/>
  <c r="J1142" i="6"/>
  <c r="I1142" i="6"/>
  <c r="M1142" i="6"/>
  <c r="K1142" i="6"/>
  <c r="F1144" i="6" l="1"/>
  <c r="E1145" i="6"/>
  <c r="J1143" i="6"/>
  <c r="L1143" i="6"/>
  <c r="M1143" i="6"/>
  <c r="H1143" i="6"/>
  <c r="I1143" i="6"/>
  <c r="K1143" i="6"/>
  <c r="F1145" i="6" l="1"/>
  <c r="E1146" i="6"/>
  <c r="L1144" i="6"/>
  <c r="M1144" i="6"/>
  <c r="I1144" i="6"/>
  <c r="H1144" i="6"/>
  <c r="J1144" i="6"/>
  <c r="K1144" i="6"/>
  <c r="F1146" i="6" l="1"/>
  <c r="E1147" i="6"/>
  <c r="M1145" i="6"/>
  <c r="L1145" i="6"/>
  <c r="I1145" i="6"/>
  <c r="H1145" i="6"/>
  <c r="J1145" i="6"/>
  <c r="K1145" i="6"/>
  <c r="F1147" i="6" l="1"/>
  <c r="E1148" i="6"/>
  <c r="L1146" i="6"/>
  <c r="H1146" i="6"/>
  <c r="M1146" i="6"/>
  <c r="J1146" i="6"/>
  <c r="I1146" i="6"/>
  <c r="K1146" i="6"/>
  <c r="F1148" i="6" l="1"/>
  <c r="E1149" i="6"/>
  <c r="K1147" i="6"/>
  <c r="L1147" i="6"/>
  <c r="M1147" i="6"/>
  <c r="H1147" i="6"/>
  <c r="J1147" i="6"/>
  <c r="I1147" i="6"/>
  <c r="F1149" i="6" l="1"/>
  <c r="E1150" i="6"/>
  <c r="J1148" i="6"/>
  <c r="K1148" i="6"/>
  <c r="L1148" i="6"/>
  <c r="H1148" i="6"/>
  <c r="M1148" i="6"/>
  <c r="I1148" i="6"/>
  <c r="F1150" i="6" l="1"/>
  <c r="E1151" i="6"/>
  <c r="I1149" i="6"/>
  <c r="H1149" i="6"/>
  <c r="M1149" i="6"/>
  <c r="L1149" i="6"/>
  <c r="K1149" i="6"/>
  <c r="J1149" i="6"/>
  <c r="F1151" i="6" l="1"/>
  <c r="E1152" i="6"/>
  <c r="L1150" i="6"/>
  <c r="H1150" i="6"/>
  <c r="J1150" i="6"/>
  <c r="I1150" i="6"/>
  <c r="M1150" i="6"/>
  <c r="K1150" i="6"/>
  <c r="F1152" i="6" l="1"/>
  <c r="E1153" i="6"/>
  <c r="J1151" i="6"/>
  <c r="K1151" i="6"/>
  <c r="L1151" i="6"/>
  <c r="M1151" i="6"/>
  <c r="H1151" i="6"/>
  <c r="I1151" i="6"/>
  <c r="F1153" i="6" l="1"/>
  <c r="E1154" i="6"/>
  <c r="L1152" i="6"/>
  <c r="I1152" i="6"/>
  <c r="J1152" i="6"/>
  <c r="K1152" i="6"/>
  <c r="H1152" i="6"/>
  <c r="M1152" i="6"/>
  <c r="F1154" i="6" l="1"/>
  <c r="E1155" i="6"/>
  <c r="M1153" i="6"/>
  <c r="L1153" i="6"/>
  <c r="I1153" i="6"/>
  <c r="H1153" i="6"/>
  <c r="K1153" i="6"/>
  <c r="J1153" i="6"/>
  <c r="F1155" i="6" l="1"/>
  <c r="E1156" i="6"/>
  <c r="L1154" i="6"/>
  <c r="H1154" i="6"/>
  <c r="M1154" i="6"/>
  <c r="J1154" i="6"/>
  <c r="I1154" i="6"/>
  <c r="K1154" i="6"/>
  <c r="F1156" i="6" l="1"/>
  <c r="E1157" i="6"/>
  <c r="J1155" i="6"/>
  <c r="K1155" i="6"/>
  <c r="L1155" i="6"/>
  <c r="M1155" i="6"/>
  <c r="H1155" i="6"/>
  <c r="I1155" i="6"/>
  <c r="F1157" i="6" l="1"/>
  <c r="E1158" i="6"/>
  <c r="J1156" i="6"/>
  <c r="K1156" i="6"/>
  <c r="M1156" i="6"/>
  <c r="H1156" i="6"/>
  <c r="I1156" i="6"/>
  <c r="L1156" i="6"/>
  <c r="F1158" i="6" l="1"/>
  <c r="E1159" i="6"/>
  <c r="I1157" i="6"/>
  <c r="H1157" i="6"/>
  <c r="M1157" i="6"/>
  <c r="L1157" i="6"/>
  <c r="K1157" i="6"/>
  <c r="J1157" i="6"/>
  <c r="F1159" i="6" l="1"/>
  <c r="E1160" i="6"/>
  <c r="L1158" i="6"/>
  <c r="H1158" i="6"/>
  <c r="J1158" i="6"/>
  <c r="I1158" i="6"/>
  <c r="M1158" i="6"/>
  <c r="K1158" i="6"/>
  <c r="F1160" i="6" l="1"/>
  <c r="E1161" i="6"/>
  <c r="J1159" i="6"/>
  <c r="I1159" i="6"/>
  <c r="K1159" i="6"/>
  <c r="L1159" i="6"/>
  <c r="M1159" i="6"/>
  <c r="H1159" i="6"/>
  <c r="F1161" i="6" l="1"/>
  <c r="E1162" i="6"/>
  <c r="L1160" i="6"/>
  <c r="H1160" i="6"/>
  <c r="J1160" i="6"/>
  <c r="K1160" i="6"/>
  <c r="M1160" i="6"/>
  <c r="I1160" i="6"/>
  <c r="F1162" i="6" l="1"/>
  <c r="E1163" i="6"/>
  <c r="M1161" i="6"/>
  <c r="L1161" i="6"/>
  <c r="I1161" i="6"/>
  <c r="H1161" i="6"/>
  <c r="J1161" i="6"/>
  <c r="K1161" i="6"/>
  <c r="F1163" i="6" l="1"/>
  <c r="E1164" i="6"/>
  <c r="L1162" i="6"/>
  <c r="H1162" i="6"/>
  <c r="M1162" i="6"/>
  <c r="J1162" i="6"/>
  <c r="I1162" i="6"/>
  <c r="K1162" i="6"/>
  <c r="F1164" i="6" l="1"/>
  <c r="E1165" i="6"/>
  <c r="K1163" i="6"/>
  <c r="J1163" i="6"/>
  <c r="L1163" i="6"/>
  <c r="M1163" i="6"/>
  <c r="H1163" i="6"/>
  <c r="I1163" i="6"/>
  <c r="F1165" i="6" l="1"/>
  <c r="E1166" i="6"/>
  <c r="M1164" i="6"/>
  <c r="I1164" i="6"/>
  <c r="H1164" i="6"/>
  <c r="J1164" i="6"/>
  <c r="K1164" i="6"/>
  <c r="L1164" i="6"/>
  <c r="F1166" i="6" l="1"/>
  <c r="E1167" i="6"/>
  <c r="I1165" i="6"/>
  <c r="H1165" i="6"/>
  <c r="M1165" i="6"/>
  <c r="L1165" i="6"/>
  <c r="J1165" i="6"/>
  <c r="K1165" i="6"/>
  <c r="F1167" i="6" l="1"/>
  <c r="E1168" i="6"/>
  <c r="L1166" i="6"/>
  <c r="H1166" i="6"/>
  <c r="J1166" i="6"/>
  <c r="I1166" i="6"/>
  <c r="M1166" i="6"/>
  <c r="K1166" i="6"/>
  <c r="F1168" i="6" l="1"/>
  <c r="E1169" i="6"/>
  <c r="J1167" i="6"/>
  <c r="M1167" i="6"/>
  <c r="H1167" i="6"/>
  <c r="I1167" i="6"/>
  <c r="K1167" i="6"/>
  <c r="L1167" i="6"/>
  <c r="F1169" i="6" l="1"/>
  <c r="E1170" i="6"/>
  <c r="L1168" i="6"/>
  <c r="H1168" i="6"/>
  <c r="J1168" i="6"/>
  <c r="K1168" i="6"/>
  <c r="M1168" i="6"/>
  <c r="I1168" i="6"/>
  <c r="F1170" i="6" l="1"/>
  <c r="E1171" i="6"/>
  <c r="M1169" i="6"/>
  <c r="L1169" i="6"/>
  <c r="I1169" i="6"/>
  <c r="H1169" i="6"/>
  <c r="K1169" i="6"/>
  <c r="J1169" i="6"/>
  <c r="F1171" i="6" l="1"/>
  <c r="E1172" i="6"/>
  <c r="L1170" i="6"/>
  <c r="H1170" i="6"/>
  <c r="M1170" i="6"/>
  <c r="J1170" i="6"/>
  <c r="I1170" i="6"/>
  <c r="K1170" i="6"/>
  <c r="F1172" i="6" l="1"/>
  <c r="E1173" i="6"/>
  <c r="K1171" i="6"/>
  <c r="L1171" i="6"/>
  <c r="J1171" i="6"/>
  <c r="M1171" i="6"/>
  <c r="H1171" i="6"/>
  <c r="I1171" i="6"/>
  <c r="F1173" i="6" l="1"/>
  <c r="E1174" i="6"/>
  <c r="I1172" i="6"/>
  <c r="L1172" i="6"/>
  <c r="H1172" i="6"/>
  <c r="J1172" i="6"/>
  <c r="K1172" i="6"/>
  <c r="M1172" i="6"/>
  <c r="F1174" i="6" l="1"/>
  <c r="E1175" i="6"/>
  <c r="I1173" i="6"/>
  <c r="H1173" i="6"/>
  <c r="M1173" i="6"/>
  <c r="L1173" i="6"/>
  <c r="K1173" i="6"/>
  <c r="J1173" i="6"/>
  <c r="F1175" i="6" l="1"/>
  <c r="E1176" i="6"/>
  <c r="L1174" i="6"/>
  <c r="H1174" i="6"/>
  <c r="J1174" i="6"/>
  <c r="I1174" i="6"/>
  <c r="M1174" i="6"/>
  <c r="K1174" i="6"/>
  <c r="F1176" i="6" l="1"/>
  <c r="E1177" i="6"/>
  <c r="J1175" i="6"/>
  <c r="L1175" i="6"/>
  <c r="M1175" i="6"/>
  <c r="H1175" i="6"/>
  <c r="I1175" i="6"/>
  <c r="K1175" i="6"/>
  <c r="F1177" i="6" l="1"/>
  <c r="E1178" i="6"/>
  <c r="L1176" i="6"/>
  <c r="M1176" i="6"/>
  <c r="H1176" i="6"/>
  <c r="I1176" i="6"/>
  <c r="J1176" i="6"/>
  <c r="K1176" i="6"/>
  <c r="F1178" i="6" l="1"/>
  <c r="E1179" i="6"/>
  <c r="M1177" i="6"/>
  <c r="L1177" i="6"/>
  <c r="I1177" i="6"/>
  <c r="H1177" i="6"/>
  <c r="J1177" i="6"/>
  <c r="K1177" i="6"/>
  <c r="F1179" i="6" l="1"/>
  <c r="E1180" i="6"/>
  <c r="L1178" i="6"/>
  <c r="H1178" i="6"/>
  <c r="M1178" i="6"/>
  <c r="J1178" i="6"/>
  <c r="I1178" i="6"/>
  <c r="K1178" i="6"/>
  <c r="F1180" i="6" l="1"/>
  <c r="E1181" i="6"/>
  <c r="K1179" i="6"/>
  <c r="L1179" i="6"/>
  <c r="M1179" i="6"/>
  <c r="H1179" i="6"/>
  <c r="J1179" i="6"/>
  <c r="I1179" i="6"/>
  <c r="F1181" i="6" l="1"/>
  <c r="E1182" i="6"/>
  <c r="J1180" i="6"/>
  <c r="K1180" i="6"/>
  <c r="L1180" i="6"/>
  <c r="H1180" i="6"/>
  <c r="M1180" i="6"/>
  <c r="I1180" i="6"/>
  <c r="F1182" i="6" l="1"/>
  <c r="E1183" i="6"/>
  <c r="I1181" i="6"/>
  <c r="H1181" i="6"/>
  <c r="M1181" i="6"/>
  <c r="L1181" i="6"/>
  <c r="K1181" i="6"/>
  <c r="J1181" i="6"/>
  <c r="F1183" i="6" l="1"/>
  <c r="E1184" i="6"/>
  <c r="L1182" i="6"/>
  <c r="H1182" i="6"/>
  <c r="J1182" i="6"/>
  <c r="I1182" i="6"/>
  <c r="M1182" i="6"/>
  <c r="K1182" i="6"/>
  <c r="F1184" i="6" l="1"/>
  <c r="E1185" i="6"/>
  <c r="J1183" i="6"/>
  <c r="K1183" i="6"/>
  <c r="L1183" i="6"/>
  <c r="M1183" i="6"/>
  <c r="H1183" i="6"/>
  <c r="I1183" i="6"/>
  <c r="F1185" i="6" l="1"/>
  <c r="E1186" i="6"/>
  <c r="L1184" i="6"/>
  <c r="I1184" i="6"/>
  <c r="H1184" i="6"/>
  <c r="J1184" i="6"/>
  <c r="K1184" i="6"/>
  <c r="M1184" i="6"/>
  <c r="F1186" i="6" l="1"/>
  <c r="E1187" i="6"/>
  <c r="M1185" i="6"/>
  <c r="L1185" i="6"/>
  <c r="I1185" i="6"/>
  <c r="H1185" i="6"/>
  <c r="K1185" i="6"/>
  <c r="J1185" i="6"/>
  <c r="F1187" i="6" l="1"/>
  <c r="E1188" i="6"/>
  <c r="L1186" i="6"/>
  <c r="H1186" i="6"/>
  <c r="M1186" i="6"/>
  <c r="J1186" i="6"/>
  <c r="I1186" i="6"/>
  <c r="K1186" i="6"/>
  <c r="F1188" i="6" l="1"/>
  <c r="E1189" i="6"/>
  <c r="J1187" i="6"/>
  <c r="K1187" i="6"/>
  <c r="L1187" i="6"/>
  <c r="M1187" i="6"/>
  <c r="H1187" i="6"/>
  <c r="I1187" i="6"/>
  <c r="F1189" i="6" l="1"/>
  <c r="E1190" i="6"/>
  <c r="J1188" i="6"/>
  <c r="K1188" i="6"/>
  <c r="M1188" i="6"/>
  <c r="H1188" i="6"/>
  <c r="I1188" i="6"/>
  <c r="L1188" i="6"/>
  <c r="F1190" i="6" l="1"/>
  <c r="E1191" i="6"/>
  <c r="I1189" i="6"/>
  <c r="H1189" i="6"/>
  <c r="M1189" i="6"/>
  <c r="L1189" i="6"/>
  <c r="K1189" i="6"/>
  <c r="J1189" i="6"/>
  <c r="F1191" i="6" l="1"/>
  <c r="E1192" i="6"/>
  <c r="L1190" i="6"/>
  <c r="H1190" i="6"/>
  <c r="J1190" i="6"/>
  <c r="I1190" i="6"/>
  <c r="M1190" i="6"/>
  <c r="K1190" i="6"/>
  <c r="F1192" i="6" l="1"/>
  <c r="E1193" i="6"/>
  <c r="J1191" i="6"/>
  <c r="I1191" i="6"/>
  <c r="K1191" i="6"/>
  <c r="L1191" i="6"/>
  <c r="M1191" i="6"/>
  <c r="H1191" i="6"/>
  <c r="F1193" i="6" l="1"/>
  <c r="E1194" i="6"/>
  <c r="L1192" i="6"/>
  <c r="J1192" i="6"/>
  <c r="K1192" i="6"/>
  <c r="H1192" i="6"/>
  <c r="M1192" i="6"/>
  <c r="I1192" i="6"/>
  <c r="F1194" i="6" l="1"/>
  <c r="E1195" i="6"/>
  <c r="M1193" i="6"/>
  <c r="L1193" i="6"/>
  <c r="I1193" i="6"/>
  <c r="H1193" i="6"/>
  <c r="J1193" i="6"/>
  <c r="K1193" i="6"/>
  <c r="F1195" i="6" l="1"/>
  <c r="E1196" i="6"/>
  <c r="L1194" i="6"/>
  <c r="H1194" i="6"/>
  <c r="M1194" i="6"/>
  <c r="J1194" i="6"/>
  <c r="I1194" i="6"/>
  <c r="K1194" i="6"/>
  <c r="F1196" i="6" l="1"/>
  <c r="E1197" i="6"/>
  <c r="K1195" i="6"/>
  <c r="J1195" i="6"/>
  <c r="L1195" i="6"/>
  <c r="M1195" i="6"/>
  <c r="H1195" i="6"/>
  <c r="I1195" i="6"/>
  <c r="F1197" i="6" l="1"/>
  <c r="E1198" i="6"/>
  <c r="M1196" i="6"/>
  <c r="I1196" i="6"/>
  <c r="H1196" i="6"/>
  <c r="J1196" i="6"/>
  <c r="K1196" i="6"/>
  <c r="L1196" i="6"/>
  <c r="F1198" i="6" l="1"/>
  <c r="E1199" i="6"/>
  <c r="I1197" i="6"/>
  <c r="H1197" i="6"/>
  <c r="M1197" i="6"/>
  <c r="L1197" i="6"/>
  <c r="J1197" i="6"/>
  <c r="K1197" i="6"/>
  <c r="F1199" i="6" l="1"/>
  <c r="E1200" i="6"/>
  <c r="L1198" i="6"/>
  <c r="H1198" i="6"/>
  <c r="J1198" i="6"/>
  <c r="I1198" i="6"/>
  <c r="M1198" i="6"/>
  <c r="K1198" i="6"/>
  <c r="F1200" i="6" l="1"/>
  <c r="E1201" i="6"/>
  <c r="J1199" i="6"/>
  <c r="M1199" i="6"/>
  <c r="H1199" i="6"/>
  <c r="I1199" i="6"/>
  <c r="K1199" i="6"/>
  <c r="L1199" i="6"/>
  <c r="F1201" i="6" l="1"/>
  <c r="E1202" i="6"/>
  <c r="L1200" i="6"/>
  <c r="H1200" i="6"/>
  <c r="J1200" i="6"/>
  <c r="K1200" i="6"/>
  <c r="M1200" i="6"/>
  <c r="I1200" i="6"/>
  <c r="F1202" i="6" l="1"/>
  <c r="E1203" i="6"/>
  <c r="M1201" i="6"/>
  <c r="L1201" i="6"/>
  <c r="I1201" i="6"/>
  <c r="H1201" i="6"/>
  <c r="K1201" i="6"/>
  <c r="J1201" i="6"/>
  <c r="F1203" i="6" l="1"/>
  <c r="E1204" i="6"/>
  <c r="L1202" i="6"/>
  <c r="H1202" i="6"/>
  <c r="M1202" i="6"/>
  <c r="J1202" i="6"/>
  <c r="I1202" i="6"/>
  <c r="K1202" i="6"/>
  <c r="F1204" i="6" l="1"/>
  <c r="E1205" i="6"/>
  <c r="K1203" i="6"/>
  <c r="L1203" i="6"/>
  <c r="J1203" i="6"/>
  <c r="M1203" i="6"/>
  <c r="H1203" i="6"/>
  <c r="I1203" i="6"/>
  <c r="F1205" i="6" l="1"/>
  <c r="E1206" i="6"/>
  <c r="I1204" i="6"/>
  <c r="L1204" i="6"/>
  <c r="H1204" i="6"/>
  <c r="J1204" i="6"/>
  <c r="K1204" i="6"/>
  <c r="M1204" i="6"/>
  <c r="F1206" i="6" l="1"/>
  <c r="E1207" i="6"/>
  <c r="I1205" i="6"/>
  <c r="H1205" i="6"/>
  <c r="M1205" i="6"/>
  <c r="L1205" i="6"/>
  <c r="K1205" i="6"/>
  <c r="J1205" i="6"/>
  <c r="F1207" i="6" l="1"/>
  <c r="E1208" i="6"/>
  <c r="L1206" i="6"/>
  <c r="H1206" i="6"/>
  <c r="J1206" i="6"/>
  <c r="I1206" i="6"/>
  <c r="M1206" i="6"/>
  <c r="K1206" i="6"/>
  <c r="F1208" i="6" l="1"/>
  <c r="E1209" i="6"/>
  <c r="J1207" i="6"/>
  <c r="L1207" i="6"/>
  <c r="M1207" i="6"/>
  <c r="H1207" i="6"/>
  <c r="I1207" i="6"/>
  <c r="K1207" i="6"/>
  <c r="F1209" i="6" l="1"/>
  <c r="E1210" i="6"/>
  <c r="L1208" i="6"/>
  <c r="H1208" i="6"/>
  <c r="M1208" i="6"/>
  <c r="I1208" i="6"/>
  <c r="J1208" i="6"/>
  <c r="K1208" i="6"/>
  <c r="F1210" i="6" l="1"/>
  <c r="E1211" i="6"/>
  <c r="M1209" i="6"/>
  <c r="L1209" i="6"/>
  <c r="I1209" i="6"/>
  <c r="H1209" i="6"/>
  <c r="J1209" i="6"/>
  <c r="K1209" i="6"/>
  <c r="F1211" i="6" l="1"/>
  <c r="E1212" i="6"/>
  <c r="L1210" i="6"/>
  <c r="H1210" i="6"/>
  <c r="M1210" i="6"/>
  <c r="J1210" i="6"/>
  <c r="I1210" i="6"/>
  <c r="K1210" i="6"/>
  <c r="F1212" i="6" l="1"/>
  <c r="E1213" i="6"/>
  <c r="K1211" i="6"/>
  <c r="L1211" i="6"/>
  <c r="M1211" i="6"/>
  <c r="H1211" i="6"/>
  <c r="J1211" i="6"/>
  <c r="I1211" i="6"/>
  <c r="F1213" i="6" l="1"/>
  <c r="E1214" i="6"/>
  <c r="J1212" i="6"/>
  <c r="K1212" i="6"/>
  <c r="L1212" i="6"/>
  <c r="H1212" i="6"/>
  <c r="M1212" i="6"/>
  <c r="I1212" i="6"/>
  <c r="F1214" i="6" l="1"/>
  <c r="E1215" i="6"/>
  <c r="I1213" i="6"/>
  <c r="H1213" i="6"/>
  <c r="M1213" i="6"/>
  <c r="L1213" i="6"/>
  <c r="K1213" i="6"/>
  <c r="J1213" i="6"/>
  <c r="F1215" i="6" l="1"/>
  <c r="E1216" i="6"/>
  <c r="L1214" i="6"/>
  <c r="H1214" i="6"/>
  <c r="J1214" i="6"/>
  <c r="I1214" i="6"/>
  <c r="M1214" i="6"/>
  <c r="K1214" i="6"/>
  <c r="F1216" i="6" l="1"/>
  <c r="E1217" i="6"/>
  <c r="J1215" i="6"/>
  <c r="K1215" i="6"/>
  <c r="L1215" i="6"/>
  <c r="M1215" i="6"/>
  <c r="H1215" i="6"/>
  <c r="I1215" i="6"/>
  <c r="F1217" i="6" l="1"/>
  <c r="E1218" i="6"/>
  <c r="L1216" i="6"/>
  <c r="H1216" i="6"/>
  <c r="I1216" i="6"/>
  <c r="J1216" i="6"/>
  <c r="K1216" i="6"/>
  <c r="M1216" i="6"/>
  <c r="F1218" i="6" l="1"/>
  <c r="E1219" i="6"/>
  <c r="M1217" i="6"/>
  <c r="L1217" i="6"/>
  <c r="I1217" i="6"/>
  <c r="H1217" i="6"/>
  <c r="K1217" i="6"/>
  <c r="J1217" i="6"/>
  <c r="F1219" i="6" l="1"/>
  <c r="E1220" i="6"/>
  <c r="L1218" i="6"/>
  <c r="H1218" i="6"/>
  <c r="M1218" i="6"/>
  <c r="J1218" i="6"/>
  <c r="I1218" i="6"/>
  <c r="K1218" i="6"/>
  <c r="F1220" i="6" l="1"/>
  <c r="E1221" i="6"/>
  <c r="J1219" i="6"/>
  <c r="K1219" i="6"/>
  <c r="L1219" i="6"/>
  <c r="M1219" i="6"/>
  <c r="H1219" i="6"/>
  <c r="I1219" i="6"/>
  <c r="F1221" i="6" l="1"/>
  <c r="E1222" i="6"/>
  <c r="J1220" i="6"/>
  <c r="K1220" i="6"/>
  <c r="M1220" i="6"/>
  <c r="H1220" i="6"/>
  <c r="I1220" i="6"/>
  <c r="L1220" i="6"/>
  <c r="F1222" i="6" l="1"/>
  <c r="E1223" i="6"/>
  <c r="I1221" i="6"/>
  <c r="H1221" i="6"/>
  <c r="M1221" i="6"/>
  <c r="L1221" i="6"/>
  <c r="K1221" i="6"/>
  <c r="J1221" i="6"/>
  <c r="F1223" i="6" l="1"/>
  <c r="E1224" i="6"/>
  <c r="L1222" i="6"/>
  <c r="H1222" i="6"/>
  <c r="J1222" i="6"/>
  <c r="I1222" i="6"/>
  <c r="M1222" i="6"/>
  <c r="K1222" i="6"/>
  <c r="F1224" i="6" l="1"/>
  <c r="E1225" i="6"/>
  <c r="J1223" i="6"/>
  <c r="I1223" i="6"/>
  <c r="K1223" i="6"/>
  <c r="L1223" i="6"/>
  <c r="M1223" i="6"/>
  <c r="H1223" i="6"/>
  <c r="F1225" i="6" l="1"/>
  <c r="E1226" i="6"/>
  <c r="L1224" i="6"/>
  <c r="H1224" i="6"/>
  <c r="J1224" i="6"/>
  <c r="K1224" i="6"/>
  <c r="M1224" i="6"/>
  <c r="I1224" i="6"/>
  <c r="F1226" i="6" l="1"/>
  <c r="E1227" i="6"/>
  <c r="M1225" i="6"/>
  <c r="L1225" i="6"/>
  <c r="I1225" i="6"/>
  <c r="H1225" i="6"/>
  <c r="J1225" i="6"/>
  <c r="K1225" i="6"/>
  <c r="F1227" i="6" l="1"/>
  <c r="E1228" i="6"/>
  <c r="L1226" i="6"/>
  <c r="H1226" i="6"/>
  <c r="M1226" i="6"/>
  <c r="J1226" i="6"/>
  <c r="I1226" i="6"/>
  <c r="K1226" i="6"/>
  <c r="F1228" i="6" l="1"/>
  <c r="E1229" i="6"/>
  <c r="K1227" i="6"/>
  <c r="J1227" i="6"/>
  <c r="L1227" i="6"/>
  <c r="M1227" i="6"/>
  <c r="H1227" i="6"/>
  <c r="I1227" i="6"/>
  <c r="F1229" i="6" l="1"/>
  <c r="E1230" i="6"/>
  <c r="M1228" i="6"/>
  <c r="I1228" i="6"/>
  <c r="H1228" i="6"/>
  <c r="J1228" i="6"/>
  <c r="K1228" i="6"/>
  <c r="L1228" i="6"/>
  <c r="F1230" i="6" l="1"/>
  <c r="E1231" i="6"/>
  <c r="I1229" i="6"/>
  <c r="H1229" i="6"/>
  <c r="M1229" i="6"/>
  <c r="L1229" i="6"/>
  <c r="J1229" i="6"/>
  <c r="K1229" i="6"/>
  <c r="F1231" i="6" l="1"/>
  <c r="E1232" i="6"/>
  <c r="L1230" i="6"/>
  <c r="H1230" i="6"/>
  <c r="J1230" i="6"/>
  <c r="I1230" i="6"/>
  <c r="M1230" i="6"/>
  <c r="K1230" i="6"/>
  <c r="F1232" i="6" l="1"/>
  <c r="E1233" i="6"/>
  <c r="J1231" i="6"/>
  <c r="M1231" i="6"/>
  <c r="H1231" i="6"/>
  <c r="I1231" i="6"/>
  <c r="K1231" i="6"/>
  <c r="L1231" i="6"/>
  <c r="F1233" i="6" l="1"/>
  <c r="E1234" i="6"/>
  <c r="L1232" i="6"/>
  <c r="H1232" i="6"/>
  <c r="J1232" i="6"/>
  <c r="K1232" i="6"/>
  <c r="M1232" i="6"/>
  <c r="I1232" i="6"/>
  <c r="F1234" i="6" l="1"/>
  <c r="E1235" i="6"/>
  <c r="M1233" i="6"/>
  <c r="L1233" i="6"/>
  <c r="I1233" i="6"/>
  <c r="H1233" i="6"/>
  <c r="K1233" i="6"/>
  <c r="J1233" i="6"/>
  <c r="F1235" i="6" l="1"/>
  <c r="E1236" i="6"/>
  <c r="L1234" i="6"/>
  <c r="H1234" i="6"/>
  <c r="M1234" i="6"/>
  <c r="J1234" i="6"/>
  <c r="I1234" i="6"/>
  <c r="K1234" i="6"/>
  <c r="F1236" i="6" l="1"/>
  <c r="E1237" i="6"/>
  <c r="K1235" i="6"/>
  <c r="L1235" i="6"/>
  <c r="J1235" i="6"/>
  <c r="M1235" i="6"/>
  <c r="H1235" i="6"/>
  <c r="I1235" i="6"/>
  <c r="F1237" i="6" l="1"/>
  <c r="E1238" i="6"/>
  <c r="I1236" i="6"/>
  <c r="L1236" i="6"/>
  <c r="H1236" i="6"/>
  <c r="J1236" i="6"/>
  <c r="K1236" i="6"/>
  <c r="M1236" i="6"/>
  <c r="F1238" i="6" l="1"/>
  <c r="E1239" i="6"/>
  <c r="I1237" i="6"/>
  <c r="H1237" i="6"/>
  <c r="M1237" i="6"/>
  <c r="L1237" i="6"/>
  <c r="K1237" i="6"/>
  <c r="J1237" i="6"/>
  <c r="F1239" i="6" l="1"/>
  <c r="E1240" i="6"/>
  <c r="L1238" i="6"/>
  <c r="H1238" i="6"/>
  <c r="J1238" i="6"/>
  <c r="I1238" i="6"/>
  <c r="M1238" i="6"/>
  <c r="K1238" i="6"/>
  <c r="F1240" i="6" l="1"/>
  <c r="E1241" i="6"/>
  <c r="J1239" i="6"/>
  <c r="L1239" i="6"/>
  <c r="M1239" i="6"/>
  <c r="H1239" i="6"/>
  <c r="I1239" i="6"/>
  <c r="K1239" i="6"/>
  <c r="F1241" i="6" l="1"/>
  <c r="E1242" i="6"/>
  <c r="L1240" i="6"/>
  <c r="H1240" i="6"/>
  <c r="M1240" i="6"/>
  <c r="I1240" i="6"/>
  <c r="J1240" i="6"/>
  <c r="K1240" i="6"/>
  <c r="F1242" i="6" l="1"/>
  <c r="E1243" i="6"/>
  <c r="M1241" i="6"/>
  <c r="L1241" i="6"/>
  <c r="I1241" i="6"/>
  <c r="H1241" i="6"/>
  <c r="J1241" i="6"/>
  <c r="K1241" i="6"/>
  <c r="F1243" i="6" l="1"/>
  <c r="E1244" i="6"/>
  <c r="L1242" i="6"/>
  <c r="H1242" i="6"/>
  <c r="M1242" i="6"/>
  <c r="J1242" i="6"/>
  <c r="I1242" i="6"/>
  <c r="K1242" i="6"/>
  <c r="F1244" i="6" l="1"/>
  <c r="E1245" i="6"/>
  <c r="K1243" i="6"/>
  <c r="L1243" i="6"/>
  <c r="M1243" i="6"/>
  <c r="H1243" i="6"/>
  <c r="J1243" i="6"/>
  <c r="I1243" i="6"/>
  <c r="F1245" i="6" l="1"/>
  <c r="E1246" i="6"/>
  <c r="J1244" i="6"/>
  <c r="K1244" i="6"/>
  <c r="L1244" i="6"/>
  <c r="H1244" i="6"/>
  <c r="M1244" i="6"/>
  <c r="I1244" i="6"/>
  <c r="F1246" i="6" l="1"/>
  <c r="E1247" i="6"/>
  <c r="I1245" i="6"/>
  <c r="H1245" i="6"/>
  <c r="M1245" i="6"/>
  <c r="L1245" i="6"/>
  <c r="K1245" i="6"/>
  <c r="J1245" i="6"/>
  <c r="F1247" i="6" l="1"/>
  <c r="E1248" i="6"/>
  <c r="L1246" i="6"/>
  <c r="H1246" i="6"/>
  <c r="J1246" i="6"/>
  <c r="I1246" i="6"/>
  <c r="M1246" i="6"/>
  <c r="K1246" i="6"/>
  <c r="F1248" i="6" l="1"/>
  <c r="E1249" i="6"/>
  <c r="J1247" i="6"/>
  <c r="K1247" i="6"/>
  <c r="L1247" i="6"/>
  <c r="M1247" i="6"/>
  <c r="H1247" i="6"/>
  <c r="I1247" i="6"/>
  <c r="F1249" i="6" l="1"/>
  <c r="E1250" i="6"/>
  <c r="L1248" i="6"/>
  <c r="H1248" i="6"/>
  <c r="I1248" i="6"/>
  <c r="J1248" i="6"/>
  <c r="K1248" i="6"/>
  <c r="M1248" i="6"/>
  <c r="F1250" i="6" l="1"/>
  <c r="E1251" i="6"/>
  <c r="M1249" i="6"/>
  <c r="L1249" i="6"/>
  <c r="I1249" i="6"/>
  <c r="H1249" i="6"/>
  <c r="K1249" i="6"/>
  <c r="J1249" i="6"/>
  <c r="F1251" i="6" l="1"/>
  <c r="E1252" i="6"/>
  <c r="L1250" i="6"/>
  <c r="H1250" i="6"/>
  <c r="M1250" i="6"/>
  <c r="J1250" i="6"/>
  <c r="I1250" i="6"/>
  <c r="K1250" i="6"/>
  <c r="F1252" i="6" l="1"/>
  <c r="E1253" i="6"/>
  <c r="J1251" i="6"/>
  <c r="K1251" i="6"/>
  <c r="L1251" i="6"/>
  <c r="M1251" i="6"/>
  <c r="H1251" i="6"/>
  <c r="I1251" i="6"/>
  <c r="F1253" i="6" l="1"/>
  <c r="E1254" i="6"/>
  <c r="J1252" i="6"/>
  <c r="K1252" i="6"/>
  <c r="M1252" i="6"/>
  <c r="H1252" i="6"/>
  <c r="I1252" i="6"/>
  <c r="L1252" i="6"/>
  <c r="F1254" i="6" l="1"/>
  <c r="E1255" i="6"/>
  <c r="I1253" i="6"/>
  <c r="H1253" i="6"/>
  <c r="M1253" i="6"/>
  <c r="L1253" i="6"/>
  <c r="K1253" i="6"/>
  <c r="J1253" i="6"/>
  <c r="F1255" i="6" l="1"/>
  <c r="E1256" i="6"/>
  <c r="L1254" i="6"/>
  <c r="H1254" i="6"/>
  <c r="J1254" i="6"/>
  <c r="I1254" i="6"/>
  <c r="M1254" i="6"/>
  <c r="K1254" i="6"/>
  <c r="F1256" i="6" l="1"/>
  <c r="E1257" i="6"/>
  <c r="J1255" i="6"/>
  <c r="I1255" i="6"/>
  <c r="K1255" i="6"/>
  <c r="L1255" i="6"/>
  <c r="M1255" i="6"/>
  <c r="H1255" i="6"/>
  <c r="F1257" i="6" l="1"/>
  <c r="E1258" i="6"/>
  <c r="L1256" i="6"/>
  <c r="H1256" i="6"/>
  <c r="J1256" i="6"/>
  <c r="K1256" i="6"/>
  <c r="M1256" i="6"/>
  <c r="I1256" i="6"/>
  <c r="F1258" i="6" l="1"/>
  <c r="E1259" i="6"/>
  <c r="M1257" i="6"/>
  <c r="L1257" i="6"/>
  <c r="I1257" i="6"/>
  <c r="H1257" i="6"/>
  <c r="J1257" i="6"/>
  <c r="K1257" i="6"/>
  <c r="F1259" i="6" l="1"/>
  <c r="E1260" i="6"/>
  <c r="L1258" i="6"/>
  <c r="H1258" i="6"/>
  <c r="M1258" i="6"/>
  <c r="J1258" i="6"/>
  <c r="I1258" i="6"/>
  <c r="K1258" i="6"/>
  <c r="F1260" i="6" l="1"/>
  <c r="E1261" i="6"/>
  <c r="K1259" i="6"/>
  <c r="J1259" i="6"/>
  <c r="L1259" i="6"/>
  <c r="M1259" i="6"/>
  <c r="H1259" i="6"/>
  <c r="I1259" i="6"/>
  <c r="F1261" i="6" l="1"/>
  <c r="E1262" i="6"/>
  <c r="M1260" i="6"/>
  <c r="I1260" i="6"/>
  <c r="H1260" i="6"/>
  <c r="J1260" i="6"/>
  <c r="K1260" i="6"/>
  <c r="L1260" i="6"/>
  <c r="F1262" i="6" l="1"/>
  <c r="E1263" i="6"/>
  <c r="I1261" i="6"/>
  <c r="H1261" i="6"/>
  <c r="M1261" i="6"/>
  <c r="L1261" i="6"/>
  <c r="J1261" i="6"/>
  <c r="K1261" i="6"/>
  <c r="F1263" i="6" l="1"/>
  <c r="E1264" i="6"/>
  <c r="L1262" i="6"/>
  <c r="H1262" i="6"/>
  <c r="J1262" i="6"/>
  <c r="I1262" i="6"/>
  <c r="M1262" i="6"/>
  <c r="K1262" i="6"/>
  <c r="F1264" i="6" l="1"/>
  <c r="E1265" i="6"/>
  <c r="J1263" i="6"/>
  <c r="M1263" i="6"/>
  <c r="H1263" i="6"/>
  <c r="I1263" i="6"/>
  <c r="K1263" i="6"/>
  <c r="L1263" i="6"/>
  <c r="F1265" i="6" l="1"/>
  <c r="E1266" i="6"/>
  <c r="L1264" i="6"/>
  <c r="H1264" i="6"/>
  <c r="J1264" i="6"/>
  <c r="K1264" i="6"/>
  <c r="M1264" i="6"/>
  <c r="I1264" i="6"/>
  <c r="F1266" i="6" l="1"/>
  <c r="E1267" i="6"/>
  <c r="M1265" i="6"/>
  <c r="L1265" i="6"/>
  <c r="I1265" i="6"/>
  <c r="H1265" i="6"/>
  <c r="K1265" i="6"/>
  <c r="J1265" i="6"/>
  <c r="F1267" i="6" l="1"/>
  <c r="E1268" i="6"/>
  <c r="L1266" i="6"/>
  <c r="H1266" i="6"/>
  <c r="M1266" i="6"/>
  <c r="J1266" i="6"/>
  <c r="I1266" i="6"/>
  <c r="K1266" i="6"/>
  <c r="F1268" i="6" l="1"/>
  <c r="E1269" i="6"/>
  <c r="K1267" i="6"/>
  <c r="L1267" i="6"/>
  <c r="J1267" i="6"/>
  <c r="M1267" i="6"/>
  <c r="H1267" i="6"/>
  <c r="I1267" i="6"/>
  <c r="F1269" i="6" l="1"/>
  <c r="E1270" i="6"/>
  <c r="I1268" i="6"/>
  <c r="L1268" i="6"/>
  <c r="H1268" i="6"/>
  <c r="J1268" i="6"/>
  <c r="K1268" i="6"/>
  <c r="M1268" i="6"/>
  <c r="F1270" i="6" l="1"/>
  <c r="E1271" i="6"/>
  <c r="I1269" i="6"/>
  <c r="H1269" i="6"/>
  <c r="M1269" i="6"/>
  <c r="L1269" i="6"/>
  <c r="K1269" i="6"/>
  <c r="J1269" i="6"/>
  <c r="F1271" i="6" l="1"/>
  <c r="E1272" i="6"/>
  <c r="L1270" i="6"/>
  <c r="H1270" i="6"/>
  <c r="J1270" i="6"/>
  <c r="I1270" i="6"/>
  <c r="M1270" i="6"/>
  <c r="K1270" i="6"/>
  <c r="F1272" i="6" l="1"/>
  <c r="E1273" i="6"/>
  <c r="J1271" i="6"/>
  <c r="L1271" i="6"/>
  <c r="M1271" i="6"/>
  <c r="H1271" i="6"/>
  <c r="I1271" i="6"/>
  <c r="K1271" i="6"/>
  <c r="F1273" i="6" l="1"/>
  <c r="E1274" i="6"/>
  <c r="L1272" i="6"/>
  <c r="H1272" i="6"/>
  <c r="M1272" i="6"/>
  <c r="I1272" i="6"/>
  <c r="J1272" i="6"/>
  <c r="K1272" i="6"/>
  <c r="F1274" i="6" l="1"/>
  <c r="E1275" i="6"/>
  <c r="M1273" i="6"/>
  <c r="L1273" i="6"/>
  <c r="I1273" i="6"/>
  <c r="H1273" i="6"/>
  <c r="J1273" i="6"/>
  <c r="K1273" i="6"/>
  <c r="F1275" i="6" l="1"/>
  <c r="E1276" i="6"/>
  <c r="L1274" i="6"/>
  <c r="H1274" i="6"/>
  <c r="M1274" i="6"/>
  <c r="J1274" i="6"/>
  <c r="I1274" i="6"/>
  <c r="K1274" i="6"/>
  <c r="F1276" i="6" l="1"/>
  <c r="E1277" i="6"/>
  <c r="K1275" i="6"/>
  <c r="L1275" i="6"/>
  <c r="M1275" i="6"/>
  <c r="H1275" i="6"/>
  <c r="J1275" i="6"/>
  <c r="I1275" i="6"/>
  <c r="F1277" i="6" l="1"/>
  <c r="E1278" i="6"/>
  <c r="J1276" i="6"/>
  <c r="K1276" i="6"/>
  <c r="L1276" i="6"/>
  <c r="H1276" i="6"/>
  <c r="M1276" i="6"/>
  <c r="I1276" i="6"/>
  <c r="F1278" i="6" l="1"/>
  <c r="E1279" i="6"/>
  <c r="I1277" i="6"/>
  <c r="H1277" i="6"/>
  <c r="M1277" i="6"/>
  <c r="L1277" i="6"/>
  <c r="K1277" i="6"/>
  <c r="J1277" i="6"/>
  <c r="F1279" i="6" l="1"/>
  <c r="E1280" i="6"/>
  <c r="L1278" i="6"/>
  <c r="H1278" i="6"/>
  <c r="J1278" i="6"/>
  <c r="I1278" i="6"/>
  <c r="M1278" i="6"/>
  <c r="K1278" i="6"/>
  <c r="F1280" i="6" l="1"/>
  <c r="E1281" i="6"/>
  <c r="J1279" i="6"/>
  <c r="K1279" i="6"/>
  <c r="L1279" i="6"/>
  <c r="M1279" i="6"/>
  <c r="H1279" i="6"/>
  <c r="I1279" i="6"/>
  <c r="F1281" i="6" l="1"/>
  <c r="E1282" i="6"/>
  <c r="L1280" i="6"/>
  <c r="H1280" i="6"/>
  <c r="I1280" i="6"/>
  <c r="J1280" i="6"/>
  <c r="K1280" i="6"/>
  <c r="M1280" i="6"/>
  <c r="F1282" i="6" l="1"/>
  <c r="E1283" i="6"/>
  <c r="M1281" i="6"/>
  <c r="L1281" i="6"/>
  <c r="I1281" i="6"/>
  <c r="H1281" i="6"/>
  <c r="K1281" i="6"/>
  <c r="J1281" i="6"/>
  <c r="F1283" i="6" l="1"/>
  <c r="E1284" i="6"/>
  <c r="L1282" i="6"/>
  <c r="H1282" i="6"/>
  <c r="M1282" i="6"/>
  <c r="J1282" i="6"/>
  <c r="I1282" i="6"/>
  <c r="K1282" i="6"/>
  <c r="F1284" i="6" l="1"/>
  <c r="E1285" i="6"/>
  <c r="J1283" i="6"/>
  <c r="K1283" i="6"/>
  <c r="L1283" i="6"/>
  <c r="M1283" i="6"/>
  <c r="H1283" i="6"/>
  <c r="I1283" i="6"/>
  <c r="F1285" i="6" l="1"/>
  <c r="E1286" i="6"/>
  <c r="J1284" i="6"/>
  <c r="K1284" i="6"/>
  <c r="M1284" i="6"/>
  <c r="H1284" i="6"/>
  <c r="I1284" i="6"/>
  <c r="L1284" i="6"/>
  <c r="F1286" i="6" l="1"/>
  <c r="E1287" i="6"/>
  <c r="I1285" i="6"/>
  <c r="H1285" i="6"/>
  <c r="M1285" i="6"/>
  <c r="L1285" i="6"/>
  <c r="K1285" i="6"/>
  <c r="J1285" i="6"/>
  <c r="F1287" i="6" l="1"/>
  <c r="E1288" i="6"/>
  <c r="L1286" i="6"/>
  <c r="H1286" i="6"/>
  <c r="J1286" i="6"/>
  <c r="I1286" i="6"/>
  <c r="M1286" i="6"/>
  <c r="K1286" i="6"/>
  <c r="F1288" i="6" l="1"/>
  <c r="E1289" i="6"/>
  <c r="J1287" i="6"/>
  <c r="I1287" i="6"/>
  <c r="K1287" i="6"/>
  <c r="L1287" i="6"/>
  <c r="M1287" i="6"/>
  <c r="H1287" i="6"/>
  <c r="F1289" i="6" l="1"/>
  <c r="E1290" i="6"/>
  <c r="L1288" i="6"/>
  <c r="H1288" i="6"/>
  <c r="J1288" i="6"/>
  <c r="K1288" i="6"/>
  <c r="M1288" i="6"/>
  <c r="I1288" i="6"/>
  <c r="F1290" i="6" l="1"/>
  <c r="E1291" i="6"/>
  <c r="M1289" i="6"/>
  <c r="L1289" i="6"/>
  <c r="I1289" i="6"/>
  <c r="H1289" i="6"/>
  <c r="J1289" i="6"/>
  <c r="K1289" i="6"/>
  <c r="F1291" i="6" l="1"/>
  <c r="E1292" i="6"/>
  <c r="L1290" i="6"/>
  <c r="H1290" i="6"/>
  <c r="M1290" i="6"/>
  <c r="J1290" i="6"/>
  <c r="I1290" i="6"/>
  <c r="K1290" i="6"/>
  <c r="F1292" i="6" l="1"/>
  <c r="E1293" i="6"/>
  <c r="K1291" i="6"/>
  <c r="J1291" i="6"/>
  <c r="L1291" i="6"/>
  <c r="M1291" i="6"/>
  <c r="H1291" i="6"/>
  <c r="I1291" i="6"/>
  <c r="F1293" i="6" l="1"/>
  <c r="E1294" i="6"/>
  <c r="M1292" i="6"/>
  <c r="I1292" i="6"/>
  <c r="H1292" i="6"/>
  <c r="J1292" i="6"/>
  <c r="K1292" i="6"/>
  <c r="L1292" i="6"/>
  <c r="F1294" i="6" l="1"/>
  <c r="E1295" i="6"/>
  <c r="I1293" i="6"/>
  <c r="H1293" i="6"/>
  <c r="M1293" i="6"/>
  <c r="L1293" i="6"/>
  <c r="J1293" i="6"/>
  <c r="K1293" i="6"/>
  <c r="F1295" i="6" l="1"/>
  <c r="E1296" i="6"/>
  <c r="L1294" i="6"/>
  <c r="H1294" i="6"/>
  <c r="J1294" i="6"/>
  <c r="I1294" i="6"/>
  <c r="M1294" i="6"/>
  <c r="K1294" i="6"/>
  <c r="F1296" i="6" l="1"/>
  <c r="E1297" i="6"/>
  <c r="J1295" i="6"/>
  <c r="M1295" i="6"/>
  <c r="H1295" i="6"/>
  <c r="I1295" i="6"/>
  <c r="K1295" i="6"/>
  <c r="L1295" i="6"/>
  <c r="F1297" i="6" l="1"/>
  <c r="E1298" i="6"/>
  <c r="L1296" i="6"/>
  <c r="H1296" i="6"/>
  <c r="J1296" i="6"/>
  <c r="K1296" i="6"/>
  <c r="M1296" i="6"/>
  <c r="I1296" i="6"/>
  <c r="F1298" i="6" l="1"/>
  <c r="E1299" i="6"/>
  <c r="M1297" i="6"/>
  <c r="L1297" i="6"/>
  <c r="I1297" i="6"/>
  <c r="H1297" i="6"/>
  <c r="K1297" i="6"/>
  <c r="J1297" i="6"/>
  <c r="F1299" i="6" l="1"/>
  <c r="E1300" i="6"/>
  <c r="L1298" i="6"/>
  <c r="H1298" i="6"/>
  <c r="M1298" i="6"/>
  <c r="J1298" i="6"/>
  <c r="I1298" i="6"/>
  <c r="K1298" i="6"/>
  <c r="F1300" i="6" l="1"/>
  <c r="E1301" i="6"/>
  <c r="K1299" i="6"/>
  <c r="L1299" i="6"/>
  <c r="J1299" i="6"/>
  <c r="M1299" i="6"/>
  <c r="H1299" i="6"/>
  <c r="I1299" i="6"/>
  <c r="F1301" i="6" l="1"/>
  <c r="E1302" i="6"/>
  <c r="I1300" i="6"/>
  <c r="L1300" i="6"/>
  <c r="H1300" i="6"/>
  <c r="J1300" i="6"/>
  <c r="K1300" i="6"/>
  <c r="M1300" i="6"/>
  <c r="F1302" i="6" l="1"/>
  <c r="E1303" i="6"/>
  <c r="I1301" i="6"/>
  <c r="H1301" i="6"/>
  <c r="M1301" i="6"/>
  <c r="L1301" i="6"/>
  <c r="K1301" i="6"/>
  <c r="J1301" i="6"/>
  <c r="F1303" i="6" l="1"/>
  <c r="E1304" i="6"/>
  <c r="L1302" i="6"/>
  <c r="H1302" i="6"/>
  <c r="J1302" i="6"/>
  <c r="I1302" i="6"/>
  <c r="M1302" i="6"/>
  <c r="K1302" i="6"/>
  <c r="F1304" i="6" l="1"/>
  <c r="E1305" i="6"/>
  <c r="J1303" i="6"/>
  <c r="L1303" i="6"/>
  <c r="M1303" i="6"/>
  <c r="H1303" i="6"/>
  <c r="I1303" i="6"/>
  <c r="K1303" i="6"/>
  <c r="F1305" i="6" l="1"/>
  <c r="E1306" i="6"/>
  <c r="L1304" i="6"/>
  <c r="H1304" i="6"/>
  <c r="M1304" i="6"/>
  <c r="I1304" i="6"/>
  <c r="J1304" i="6"/>
  <c r="K1304" i="6"/>
  <c r="F1306" i="6" l="1"/>
  <c r="E1307" i="6"/>
  <c r="M1305" i="6"/>
  <c r="L1305" i="6"/>
  <c r="I1305" i="6"/>
  <c r="H1305" i="6"/>
  <c r="J1305" i="6"/>
  <c r="K1305" i="6"/>
  <c r="F1307" i="6" l="1"/>
  <c r="E1308" i="6"/>
  <c r="L1306" i="6"/>
  <c r="H1306" i="6"/>
  <c r="M1306" i="6"/>
  <c r="J1306" i="6"/>
  <c r="I1306" i="6"/>
  <c r="K1306" i="6"/>
  <c r="F1308" i="6" l="1"/>
  <c r="E1309" i="6"/>
  <c r="K1307" i="6"/>
  <c r="L1307" i="6"/>
  <c r="M1307" i="6"/>
  <c r="H1307" i="6"/>
  <c r="J1307" i="6"/>
  <c r="I1307" i="6"/>
  <c r="F1309" i="6" l="1"/>
  <c r="E1310" i="6"/>
  <c r="J1308" i="6"/>
  <c r="K1308" i="6"/>
  <c r="L1308" i="6"/>
  <c r="H1308" i="6"/>
  <c r="M1308" i="6"/>
  <c r="I1308" i="6"/>
  <c r="F1310" i="6" l="1"/>
  <c r="E1311" i="6"/>
  <c r="I1309" i="6"/>
  <c r="H1309" i="6"/>
  <c r="M1309" i="6"/>
  <c r="L1309" i="6"/>
  <c r="K1309" i="6"/>
  <c r="J1309" i="6"/>
  <c r="F1311" i="6" l="1"/>
  <c r="E1312" i="6"/>
  <c r="L1310" i="6"/>
  <c r="H1310" i="6"/>
  <c r="J1310" i="6"/>
  <c r="I1310" i="6"/>
  <c r="M1310" i="6"/>
  <c r="K1310" i="6"/>
  <c r="F1312" i="6" l="1"/>
  <c r="E1313" i="6"/>
  <c r="J1311" i="6"/>
  <c r="K1311" i="6"/>
  <c r="L1311" i="6"/>
  <c r="M1311" i="6"/>
  <c r="H1311" i="6"/>
  <c r="I1311" i="6"/>
  <c r="F1313" i="6" l="1"/>
  <c r="E1314" i="6"/>
  <c r="L1312" i="6"/>
  <c r="H1312" i="6"/>
  <c r="I1312" i="6"/>
  <c r="J1312" i="6"/>
  <c r="K1312" i="6"/>
  <c r="M1312" i="6"/>
  <c r="F1314" i="6" l="1"/>
  <c r="E1315" i="6"/>
  <c r="M1313" i="6"/>
  <c r="L1313" i="6"/>
  <c r="I1313" i="6"/>
  <c r="H1313" i="6"/>
  <c r="K1313" i="6"/>
  <c r="J1313" i="6"/>
  <c r="F1315" i="6" l="1"/>
  <c r="E1316" i="6"/>
  <c r="L1314" i="6"/>
  <c r="H1314" i="6"/>
  <c r="M1314" i="6"/>
  <c r="J1314" i="6"/>
  <c r="I1314" i="6"/>
  <c r="K1314" i="6"/>
  <c r="F1316" i="6" l="1"/>
  <c r="E1317" i="6"/>
  <c r="J1315" i="6"/>
  <c r="K1315" i="6"/>
  <c r="L1315" i="6"/>
  <c r="M1315" i="6"/>
  <c r="H1315" i="6"/>
  <c r="I1315" i="6"/>
  <c r="F1317" i="6" l="1"/>
  <c r="E1318" i="6"/>
  <c r="J1316" i="6"/>
  <c r="K1316" i="6"/>
  <c r="M1316" i="6"/>
  <c r="H1316" i="6"/>
  <c r="I1316" i="6"/>
  <c r="L1316" i="6"/>
  <c r="F1318" i="6" l="1"/>
  <c r="E1319" i="6"/>
  <c r="I1317" i="6"/>
  <c r="H1317" i="6"/>
  <c r="M1317" i="6"/>
  <c r="L1317" i="6"/>
  <c r="K1317" i="6"/>
  <c r="J1317" i="6"/>
  <c r="F1319" i="6" l="1"/>
  <c r="E1320" i="6"/>
  <c r="L1318" i="6"/>
  <c r="H1318" i="6"/>
  <c r="J1318" i="6"/>
  <c r="I1318" i="6"/>
  <c r="M1318" i="6"/>
  <c r="K1318" i="6"/>
  <c r="F1320" i="6" l="1"/>
  <c r="E1321" i="6"/>
  <c r="J1319" i="6"/>
  <c r="I1319" i="6"/>
  <c r="K1319" i="6"/>
  <c r="L1319" i="6"/>
  <c r="M1319" i="6"/>
  <c r="H1319" i="6"/>
  <c r="F1321" i="6" l="1"/>
  <c r="E1322" i="6"/>
  <c r="L1320" i="6"/>
  <c r="H1320" i="6"/>
  <c r="J1320" i="6"/>
  <c r="K1320" i="6"/>
  <c r="M1320" i="6"/>
  <c r="I1320" i="6"/>
  <c r="F1322" i="6" l="1"/>
  <c r="E1323" i="6"/>
  <c r="M1321" i="6"/>
  <c r="L1321" i="6"/>
  <c r="I1321" i="6"/>
  <c r="H1321" i="6"/>
  <c r="J1321" i="6"/>
  <c r="K1321" i="6"/>
  <c r="F1323" i="6" l="1"/>
  <c r="E1324" i="6"/>
  <c r="L1322" i="6"/>
  <c r="H1322" i="6"/>
  <c r="M1322" i="6"/>
  <c r="J1322" i="6"/>
  <c r="I1322" i="6"/>
  <c r="K1322" i="6"/>
  <c r="F1324" i="6" l="1"/>
  <c r="E1325" i="6"/>
  <c r="K1323" i="6"/>
  <c r="J1323" i="6"/>
  <c r="L1323" i="6"/>
  <c r="M1323" i="6"/>
  <c r="H1323" i="6"/>
  <c r="I1323" i="6"/>
  <c r="F1325" i="6" l="1"/>
  <c r="E1326" i="6"/>
  <c r="M1324" i="6"/>
  <c r="I1324" i="6"/>
  <c r="H1324" i="6"/>
  <c r="J1324" i="6"/>
  <c r="K1324" i="6"/>
  <c r="L1324" i="6"/>
  <c r="F1326" i="6" l="1"/>
  <c r="E1327" i="6"/>
  <c r="I1325" i="6"/>
  <c r="H1325" i="6"/>
  <c r="M1325" i="6"/>
  <c r="L1325" i="6"/>
  <c r="J1325" i="6"/>
  <c r="K1325" i="6"/>
  <c r="F1327" i="6" l="1"/>
  <c r="E1328" i="6"/>
  <c r="L1326" i="6"/>
  <c r="H1326" i="6"/>
  <c r="J1326" i="6"/>
  <c r="I1326" i="6"/>
  <c r="M1326" i="6"/>
  <c r="K1326" i="6"/>
  <c r="F1328" i="6" l="1"/>
  <c r="E1329" i="6"/>
  <c r="J1327" i="6"/>
  <c r="M1327" i="6"/>
  <c r="H1327" i="6"/>
  <c r="I1327" i="6"/>
  <c r="K1327" i="6"/>
  <c r="L1327" i="6"/>
  <c r="F1329" i="6" l="1"/>
  <c r="E1330" i="6"/>
  <c r="L1328" i="6"/>
  <c r="H1328" i="6"/>
  <c r="J1328" i="6"/>
  <c r="K1328" i="6"/>
  <c r="M1328" i="6"/>
  <c r="I1328" i="6"/>
  <c r="F1330" i="6" l="1"/>
  <c r="E1331" i="6"/>
  <c r="M1329" i="6"/>
  <c r="L1329" i="6"/>
  <c r="I1329" i="6"/>
  <c r="H1329" i="6"/>
  <c r="K1329" i="6"/>
  <c r="J1329" i="6"/>
  <c r="F1331" i="6" l="1"/>
  <c r="E1332" i="6"/>
  <c r="L1330" i="6"/>
  <c r="H1330" i="6"/>
  <c r="M1330" i="6"/>
  <c r="J1330" i="6"/>
  <c r="I1330" i="6"/>
  <c r="K1330" i="6"/>
  <c r="F1332" i="6" l="1"/>
  <c r="E1333" i="6"/>
  <c r="K1331" i="6"/>
  <c r="L1331" i="6"/>
  <c r="J1331" i="6"/>
  <c r="M1331" i="6"/>
  <c r="H1331" i="6"/>
  <c r="I1331" i="6"/>
  <c r="F1333" i="6" l="1"/>
  <c r="E1334" i="6"/>
  <c r="I1332" i="6"/>
  <c r="L1332" i="6"/>
  <c r="H1332" i="6"/>
  <c r="J1332" i="6"/>
  <c r="K1332" i="6"/>
  <c r="M1332" i="6"/>
  <c r="F1334" i="6" l="1"/>
  <c r="E1335" i="6"/>
  <c r="I1333" i="6"/>
  <c r="H1333" i="6"/>
  <c r="M1333" i="6"/>
  <c r="L1333" i="6"/>
  <c r="K1333" i="6"/>
  <c r="J1333" i="6"/>
  <c r="F1335" i="6" l="1"/>
  <c r="E1336" i="6"/>
  <c r="L1334" i="6"/>
  <c r="H1334" i="6"/>
  <c r="J1334" i="6"/>
  <c r="I1334" i="6"/>
  <c r="M1334" i="6"/>
  <c r="K1334" i="6"/>
  <c r="F1336" i="6" l="1"/>
  <c r="E1337" i="6"/>
  <c r="J1335" i="6"/>
  <c r="L1335" i="6"/>
  <c r="M1335" i="6"/>
  <c r="H1335" i="6"/>
  <c r="I1335" i="6"/>
  <c r="K1335" i="6"/>
  <c r="F1337" i="6" l="1"/>
  <c r="E1338" i="6"/>
  <c r="L1336" i="6"/>
  <c r="H1336" i="6"/>
  <c r="M1336" i="6"/>
  <c r="I1336" i="6"/>
  <c r="J1336" i="6"/>
  <c r="K1336" i="6"/>
  <c r="F1338" i="6" l="1"/>
  <c r="E1339" i="6"/>
  <c r="M1337" i="6"/>
  <c r="L1337" i="6"/>
  <c r="I1337" i="6"/>
  <c r="H1337" i="6"/>
  <c r="J1337" i="6"/>
  <c r="K1337" i="6"/>
  <c r="F1339" i="6" l="1"/>
  <c r="E1340" i="6"/>
  <c r="L1338" i="6"/>
  <c r="H1338" i="6"/>
  <c r="M1338" i="6"/>
  <c r="J1338" i="6"/>
  <c r="I1338" i="6"/>
  <c r="K1338" i="6"/>
  <c r="F1340" i="6" l="1"/>
  <c r="E1341" i="6"/>
  <c r="K1339" i="6"/>
  <c r="L1339" i="6"/>
  <c r="M1339" i="6"/>
  <c r="H1339" i="6"/>
  <c r="J1339" i="6"/>
  <c r="I1339" i="6"/>
  <c r="F1341" i="6" l="1"/>
  <c r="E1342" i="6"/>
  <c r="J1340" i="6"/>
  <c r="K1340" i="6"/>
  <c r="L1340" i="6"/>
  <c r="H1340" i="6"/>
  <c r="M1340" i="6"/>
  <c r="I1340" i="6"/>
  <c r="F1342" i="6" l="1"/>
  <c r="E1343" i="6"/>
  <c r="I1341" i="6"/>
  <c r="H1341" i="6"/>
  <c r="M1341" i="6"/>
  <c r="L1341" i="6"/>
  <c r="K1341" i="6"/>
  <c r="J1341" i="6"/>
  <c r="F1343" i="6" l="1"/>
  <c r="E1344" i="6"/>
  <c r="L1342" i="6"/>
  <c r="H1342" i="6"/>
  <c r="J1342" i="6"/>
  <c r="I1342" i="6"/>
  <c r="M1342" i="6"/>
  <c r="K1342" i="6"/>
  <c r="F1344" i="6" l="1"/>
  <c r="E1345" i="6"/>
  <c r="J1343" i="6"/>
  <c r="K1343" i="6"/>
  <c r="L1343" i="6"/>
  <c r="M1343" i="6"/>
  <c r="H1343" i="6"/>
  <c r="I1343" i="6"/>
  <c r="F1345" i="6" l="1"/>
  <c r="E1346" i="6"/>
  <c r="L1344" i="6"/>
  <c r="H1344" i="6"/>
  <c r="I1344" i="6"/>
  <c r="J1344" i="6"/>
  <c r="K1344" i="6"/>
  <c r="M1344" i="6"/>
  <c r="F1346" i="6" l="1"/>
  <c r="E1347" i="6"/>
  <c r="M1345" i="6"/>
  <c r="L1345" i="6"/>
  <c r="I1345" i="6"/>
  <c r="H1345" i="6"/>
  <c r="K1345" i="6"/>
  <c r="J1345" i="6"/>
  <c r="F1347" i="6" l="1"/>
  <c r="E1348" i="6"/>
  <c r="L1346" i="6"/>
  <c r="H1346" i="6"/>
  <c r="M1346" i="6"/>
  <c r="J1346" i="6"/>
  <c r="I1346" i="6"/>
  <c r="K1346" i="6"/>
  <c r="F1348" i="6" l="1"/>
  <c r="E1349" i="6"/>
  <c r="J1347" i="6"/>
  <c r="K1347" i="6"/>
  <c r="L1347" i="6"/>
  <c r="M1347" i="6"/>
  <c r="H1347" i="6"/>
  <c r="I1347" i="6"/>
  <c r="F1349" i="6" l="1"/>
  <c r="E1350" i="6"/>
  <c r="J1348" i="6"/>
  <c r="K1348" i="6"/>
  <c r="M1348" i="6"/>
  <c r="H1348" i="6"/>
  <c r="I1348" i="6"/>
  <c r="L1348" i="6"/>
  <c r="F1350" i="6" l="1"/>
  <c r="E1351" i="6"/>
  <c r="I1349" i="6"/>
  <c r="H1349" i="6"/>
  <c r="M1349" i="6"/>
  <c r="L1349" i="6"/>
  <c r="K1349" i="6"/>
  <c r="J1349" i="6"/>
  <c r="F1351" i="6" l="1"/>
  <c r="E1352" i="6"/>
  <c r="L1350" i="6"/>
  <c r="H1350" i="6"/>
  <c r="J1350" i="6"/>
  <c r="I1350" i="6"/>
  <c r="M1350" i="6"/>
  <c r="K1350" i="6"/>
  <c r="F1352" i="6" l="1"/>
  <c r="E1353" i="6"/>
  <c r="J1351" i="6"/>
  <c r="I1351" i="6"/>
  <c r="K1351" i="6"/>
  <c r="L1351" i="6"/>
  <c r="M1351" i="6"/>
  <c r="H1351" i="6"/>
  <c r="F1353" i="6" l="1"/>
  <c r="E1354" i="6"/>
  <c r="L1352" i="6"/>
  <c r="H1352" i="6"/>
  <c r="J1352" i="6"/>
  <c r="K1352" i="6"/>
  <c r="M1352" i="6"/>
  <c r="I1352" i="6"/>
  <c r="F1354" i="6" l="1"/>
  <c r="E1355" i="6"/>
  <c r="M1353" i="6"/>
  <c r="L1353" i="6"/>
  <c r="I1353" i="6"/>
  <c r="H1353" i="6"/>
  <c r="J1353" i="6"/>
  <c r="K1353" i="6"/>
  <c r="F1355" i="6" l="1"/>
  <c r="E1356" i="6"/>
  <c r="L1354" i="6"/>
  <c r="H1354" i="6"/>
  <c r="M1354" i="6"/>
  <c r="J1354" i="6"/>
  <c r="I1354" i="6"/>
  <c r="K1354" i="6"/>
  <c r="F1356" i="6" l="1"/>
  <c r="E1357" i="6"/>
  <c r="K1355" i="6"/>
  <c r="J1355" i="6"/>
  <c r="L1355" i="6"/>
  <c r="M1355" i="6"/>
  <c r="H1355" i="6"/>
  <c r="I1355" i="6"/>
  <c r="F1357" i="6" l="1"/>
  <c r="E1358" i="6"/>
  <c r="M1356" i="6"/>
  <c r="I1356" i="6"/>
  <c r="H1356" i="6"/>
  <c r="J1356" i="6"/>
  <c r="K1356" i="6"/>
  <c r="L1356" i="6"/>
  <c r="F1358" i="6" l="1"/>
  <c r="E1359" i="6"/>
  <c r="I1357" i="6"/>
  <c r="H1357" i="6"/>
  <c r="M1357" i="6"/>
  <c r="L1357" i="6"/>
  <c r="J1357" i="6"/>
  <c r="K1357" i="6"/>
  <c r="F1359" i="6" l="1"/>
  <c r="E1360" i="6"/>
  <c r="L1358" i="6"/>
  <c r="H1358" i="6"/>
  <c r="J1358" i="6"/>
  <c r="I1358" i="6"/>
  <c r="M1358" i="6"/>
  <c r="K1358" i="6"/>
  <c r="F1360" i="6" l="1"/>
  <c r="E1361" i="6"/>
  <c r="J1359" i="6"/>
  <c r="M1359" i="6"/>
  <c r="H1359" i="6"/>
  <c r="I1359" i="6"/>
  <c r="K1359" i="6"/>
  <c r="L1359" i="6"/>
  <c r="F1361" i="6" l="1"/>
  <c r="E1362" i="6"/>
  <c r="L1360" i="6"/>
  <c r="H1360" i="6"/>
  <c r="J1360" i="6"/>
  <c r="K1360" i="6"/>
  <c r="M1360" i="6"/>
  <c r="I1360" i="6"/>
  <c r="F1362" i="6" l="1"/>
  <c r="E1363" i="6"/>
  <c r="M1361" i="6"/>
  <c r="L1361" i="6"/>
  <c r="I1361" i="6"/>
  <c r="H1361" i="6"/>
  <c r="K1361" i="6"/>
  <c r="J1361" i="6"/>
  <c r="F1363" i="6" l="1"/>
  <c r="E1364" i="6"/>
  <c r="L1362" i="6"/>
  <c r="H1362" i="6"/>
  <c r="M1362" i="6"/>
  <c r="J1362" i="6"/>
  <c r="I1362" i="6"/>
  <c r="K1362" i="6"/>
  <c r="F1364" i="6" l="1"/>
  <c r="E1365" i="6"/>
  <c r="K1363" i="6"/>
  <c r="L1363" i="6"/>
  <c r="J1363" i="6"/>
  <c r="M1363" i="6"/>
  <c r="H1363" i="6"/>
  <c r="I1363" i="6"/>
  <c r="F1365" i="6" l="1"/>
  <c r="E1366" i="6"/>
  <c r="I1364" i="6"/>
  <c r="L1364" i="6"/>
  <c r="H1364" i="6"/>
  <c r="J1364" i="6"/>
  <c r="K1364" i="6"/>
  <c r="M1364" i="6"/>
  <c r="F1366" i="6" l="1"/>
  <c r="E1367" i="6"/>
  <c r="I1365" i="6"/>
  <c r="H1365" i="6"/>
  <c r="M1365" i="6"/>
  <c r="L1365" i="6"/>
  <c r="K1365" i="6"/>
  <c r="J1365" i="6"/>
  <c r="F1367" i="6" l="1"/>
  <c r="E1368" i="6"/>
  <c r="L1366" i="6"/>
  <c r="H1366" i="6"/>
  <c r="J1366" i="6"/>
  <c r="I1366" i="6"/>
  <c r="M1366" i="6"/>
  <c r="K1366" i="6"/>
  <c r="F1368" i="6" l="1"/>
  <c r="E1369" i="6"/>
  <c r="J1367" i="6"/>
  <c r="L1367" i="6"/>
  <c r="M1367" i="6"/>
  <c r="H1367" i="6"/>
  <c r="I1367" i="6"/>
  <c r="K1367" i="6"/>
  <c r="F1369" i="6" l="1"/>
  <c r="E1370" i="6"/>
  <c r="L1368" i="6"/>
  <c r="H1368" i="6"/>
  <c r="M1368" i="6"/>
  <c r="I1368" i="6"/>
  <c r="J1368" i="6"/>
  <c r="K1368" i="6"/>
  <c r="F1370" i="6" l="1"/>
  <c r="E1371" i="6"/>
  <c r="M1369" i="6"/>
  <c r="L1369" i="6"/>
  <c r="I1369" i="6"/>
  <c r="H1369" i="6"/>
  <c r="J1369" i="6"/>
  <c r="K1369" i="6"/>
  <c r="F1371" i="6" l="1"/>
  <c r="E1372" i="6"/>
  <c r="L1370" i="6"/>
  <c r="H1370" i="6"/>
  <c r="M1370" i="6"/>
  <c r="J1370" i="6"/>
  <c r="I1370" i="6"/>
  <c r="K1370" i="6"/>
  <c r="F1372" i="6" l="1"/>
  <c r="E1373" i="6"/>
  <c r="K1371" i="6"/>
  <c r="L1371" i="6"/>
  <c r="M1371" i="6"/>
  <c r="H1371" i="6"/>
  <c r="J1371" i="6"/>
  <c r="I1371" i="6"/>
  <c r="F1373" i="6" l="1"/>
  <c r="E1374" i="6"/>
  <c r="J1372" i="6"/>
  <c r="K1372" i="6"/>
  <c r="L1372" i="6"/>
  <c r="H1372" i="6"/>
  <c r="M1372" i="6"/>
  <c r="I1372" i="6"/>
  <c r="F1374" i="6" l="1"/>
  <c r="E1375" i="6"/>
  <c r="I1373" i="6"/>
  <c r="H1373" i="6"/>
  <c r="M1373" i="6"/>
  <c r="L1373" i="6"/>
  <c r="K1373" i="6"/>
  <c r="J1373" i="6"/>
  <c r="F1375" i="6" l="1"/>
  <c r="E1376" i="6"/>
  <c r="L1374" i="6"/>
  <c r="H1374" i="6"/>
  <c r="J1374" i="6"/>
  <c r="I1374" i="6"/>
  <c r="M1374" i="6"/>
  <c r="K1374" i="6"/>
  <c r="F1376" i="6" l="1"/>
  <c r="E1377" i="6"/>
  <c r="J1375" i="6"/>
  <c r="K1375" i="6"/>
  <c r="L1375" i="6"/>
  <c r="M1375" i="6"/>
  <c r="H1375" i="6"/>
  <c r="I1375" i="6"/>
  <c r="F1377" i="6" l="1"/>
  <c r="E1378" i="6"/>
  <c r="L1376" i="6"/>
  <c r="H1376" i="6"/>
  <c r="I1376" i="6"/>
  <c r="J1376" i="6"/>
  <c r="K1376" i="6"/>
  <c r="M1376" i="6"/>
  <c r="F1378" i="6" l="1"/>
  <c r="E1379" i="6"/>
  <c r="M1377" i="6"/>
  <c r="L1377" i="6"/>
  <c r="I1377" i="6"/>
  <c r="H1377" i="6"/>
  <c r="K1377" i="6"/>
  <c r="J1377" i="6"/>
  <c r="F1379" i="6" l="1"/>
  <c r="E1380" i="6"/>
  <c r="L1378" i="6"/>
  <c r="H1378" i="6"/>
  <c r="M1378" i="6"/>
  <c r="J1378" i="6"/>
  <c r="I1378" i="6"/>
  <c r="K1378" i="6"/>
  <c r="F1380" i="6" l="1"/>
  <c r="E1381" i="6"/>
  <c r="J1379" i="6"/>
  <c r="K1379" i="6"/>
  <c r="L1379" i="6"/>
  <c r="M1379" i="6"/>
  <c r="H1379" i="6"/>
  <c r="I1379" i="6"/>
  <c r="F1381" i="6" l="1"/>
  <c r="E1382" i="6"/>
  <c r="J1380" i="6"/>
  <c r="K1380" i="6"/>
  <c r="M1380" i="6"/>
  <c r="H1380" i="6"/>
  <c r="I1380" i="6"/>
  <c r="L1380" i="6"/>
  <c r="F1382" i="6" l="1"/>
  <c r="E1383" i="6"/>
  <c r="I1381" i="6"/>
  <c r="H1381" i="6"/>
  <c r="M1381" i="6"/>
  <c r="L1381" i="6"/>
  <c r="K1381" i="6"/>
  <c r="J1381" i="6"/>
  <c r="F1383" i="6" l="1"/>
  <c r="E1384" i="6"/>
  <c r="L1382" i="6"/>
  <c r="H1382" i="6"/>
  <c r="J1382" i="6"/>
  <c r="I1382" i="6"/>
  <c r="M1382" i="6"/>
  <c r="K1382" i="6"/>
  <c r="F1384" i="6" l="1"/>
  <c r="E1385" i="6"/>
  <c r="J1383" i="6"/>
  <c r="I1383" i="6"/>
  <c r="K1383" i="6"/>
  <c r="L1383" i="6"/>
  <c r="M1383" i="6"/>
  <c r="H1383" i="6"/>
  <c r="F1385" i="6" l="1"/>
  <c r="E1386" i="6"/>
  <c r="L1384" i="6"/>
  <c r="H1384" i="6"/>
  <c r="J1384" i="6"/>
  <c r="K1384" i="6"/>
  <c r="M1384" i="6"/>
  <c r="I1384" i="6"/>
  <c r="F1386" i="6" l="1"/>
  <c r="E1387" i="6"/>
  <c r="M1385" i="6"/>
  <c r="L1385" i="6"/>
  <c r="I1385" i="6"/>
  <c r="H1385" i="6"/>
  <c r="J1385" i="6"/>
  <c r="K1385" i="6"/>
  <c r="F1387" i="6" l="1"/>
  <c r="E1388" i="6"/>
  <c r="L1386" i="6"/>
  <c r="H1386" i="6"/>
  <c r="M1386" i="6"/>
  <c r="J1386" i="6"/>
  <c r="I1386" i="6"/>
  <c r="K1386" i="6"/>
  <c r="F1388" i="6" l="1"/>
  <c r="E1389" i="6"/>
  <c r="K1387" i="6"/>
  <c r="J1387" i="6"/>
  <c r="L1387" i="6"/>
  <c r="M1387" i="6"/>
  <c r="H1387" i="6"/>
  <c r="I1387" i="6"/>
  <c r="F1389" i="6" l="1"/>
  <c r="E1390" i="6"/>
  <c r="M1388" i="6"/>
  <c r="I1388" i="6"/>
  <c r="H1388" i="6"/>
  <c r="J1388" i="6"/>
  <c r="K1388" i="6"/>
  <c r="L1388" i="6"/>
  <c r="F1390" i="6" l="1"/>
  <c r="E1391" i="6"/>
  <c r="I1389" i="6"/>
  <c r="H1389" i="6"/>
  <c r="M1389" i="6"/>
  <c r="L1389" i="6"/>
  <c r="J1389" i="6"/>
  <c r="K1389" i="6"/>
  <c r="F1391" i="6" l="1"/>
  <c r="E1392" i="6"/>
  <c r="L1390" i="6"/>
  <c r="H1390" i="6"/>
  <c r="J1390" i="6"/>
  <c r="I1390" i="6"/>
  <c r="M1390" i="6"/>
  <c r="K1390" i="6"/>
  <c r="F1392" i="6" l="1"/>
  <c r="E1393" i="6"/>
  <c r="J1391" i="6"/>
  <c r="M1391" i="6"/>
  <c r="H1391" i="6"/>
  <c r="I1391" i="6"/>
  <c r="K1391" i="6"/>
  <c r="L1391" i="6"/>
  <c r="F1393" i="6" l="1"/>
  <c r="E1394" i="6"/>
  <c r="L1392" i="6"/>
  <c r="H1392" i="6"/>
  <c r="J1392" i="6"/>
  <c r="K1392" i="6"/>
  <c r="M1392" i="6"/>
  <c r="I1392" i="6"/>
  <c r="F1394" i="6" l="1"/>
  <c r="E1395" i="6"/>
  <c r="M1393" i="6"/>
  <c r="L1393" i="6"/>
  <c r="I1393" i="6"/>
  <c r="H1393" i="6"/>
  <c r="K1393" i="6"/>
  <c r="J1393" i="6"/>
  <c r="F1395" i="6" l="1"/>
  <c r="E1396" i="6"/>
  <c r="L1394" i="6"/>
  <c r="H1394" i="6"/>
  <c r="M1394" i="6"/>
  <c r="J1394" i="6"/>
  <c r="I1394" i="6"/>
  <c r="K1394" i="6"/>
  <c r="F1396" i="6" l="1"/>
  <c r="E1397" i="6"/>
  <c r="K1395" i="6"/>
  <c r="L1395" i="6"/>
  <c r="J1395" i="6"/>
  <c r="M1395" i="6"/>
  <c r="H1395" i="6"/>
  <c r="I1395" i="6"/>
  <c r="F1397" i="6" l="1"/>
  <c r="E1398" i="6"/>
  <c r="I1396" i="6"/>
  <c r="L1396" i="6"/>
  <c r="H1396" i="6"/>
  <c r="J1396" i="6"/>
  <c r="K1396" i="6"/>
  <c r="M1396" i="6"/>
  <c r="F1398" i="6" l="1"/>
  <c r="E1399" i="6"/>
  <c r="I1397" i="6"/>
  <c r="H1397" i="6"/>
  <c r="M1397" i="6"/>
  <c r="L1397" i="6"/>
  <c r="K1397" i="6"/>
  <c r="J1397" i="6"/>
  <c r="F1399" i="6" l="1"/>
  <c r="E1400" i="6"/>
  <c r="L1398" i="6"/>
  <c r="H1398" i="6"/>
  <c r="J1398" i="6"/>
  <c r="I1398" i="6"/>
  <c r="M1398" i="6"/>
  <c r="K1398" i="6"/>
  <c r="F1400" i="6" l="1"/>
  <c r="E1401" i="6"/>
  <c r="J1399" i="6"/>
  <c r="L1399" i="6"/>
  <c r="M1399" i="6"/>
  <c r="H1399" i="6"/>
  <c r="I1399" i="6"/>
  <c r="K1399" i="6"/>
  <c r="F1401" i="6" l="1"/>
  <c r="E1402" i="6"/>
  <c r="L1400" i="6"/>
  <c r="H1400" i="6"/>
  <c r="M1400" i="6"/>
  <c r="I1400" i="6"/>
  <c r="J1400" i="6"/>
  <c r="K1400" i="6"/>
  <c r="F1402" i="6" l="1"/>
  <c r="E1403" i="6"/>
  <c r="M1401" i="6"/>
  <c r="L1401" i="6"/>
  <c r="I1401" i="6"/>
  <c r="H1401" i="6"/>
  <c r="J1401" i="6"/>
  <c r="K1401" i="6"/>
  <c r="F1403" i="6" l="1"/>
  <c r="E1404" i="6"/>
  <c r="L1402" i="6"/>
  <c r="H1402" i="6"/>
  <c r="M1402" i="6"/>
  <c r="J1402" i="6"/>
  <c r="I1402" i="6"/>
  <c r="K1402" i="6"/>
  <c r="F1404" i="6" l="1"/>
  <c r="E1405" i="6"/>
  <c r="K1403" i="6"/>
  <c r="L1403" i="6"/>
  <c r="M1403" i="6"/>
  <c r="H1403" i="6"/>
  <c r="J1403" i="6"/>
  <c r="I1403" i="6"/>
  <c r="F1405" i="6" l="1"/>
  <c r="E1406" i="6"/>
  <c r="J1404" i="6"/>
  <c r="K1404" i="6"/>
  <c r="L1404" i="6"/>
  <c r="H1404" i="6"/>
  <c r="M1404" i="6"/>
  <c r="I1404" i="6"/>
  <c r="F1406" i="6" l="1"/>
  <c r="E1407" i="6"/>
  <c r="I1405" i="6"/>
  <c r="H1405" i="6"/>
  <c r="M1405" i="6"/>
  <c r="L1405" i="6"/>
  <c r="K1405" i="6"/>
  <c r="J1405" i="6"/>
  <c r="F1407" i="6" l="1"/>
  <c r="E1408" i="6"/>
  <c r="L1406" i="6"/>
  <c r="H1406" i="6"/>
  <c r="J1406" i="6"/>
  <c r="I1406" i="6"/>
  <c r="M1406" i="6"/>
  <c r="K1406" i="6"/>
  <c r="F1408" i="6" l="1"/>
  <c r="E1409" i="6"/>
  <c r="J1407" i="6"/>
  <c r="K1407" i="6"/>
  <c r="L1407" i="6"/>
  <c r="M1407" i="6"/>
  <c r="H1407" i="6"/>
  <c r="I1407" i="6"/>
  <c r="F1409" i="6" l="1"/>
  <c r="E1410" i="6"/>
  <c r="L1408" i="6"/>
  <c r="H1408" i="6"/>
  <c r="I1408" i="6"/>
  <c r="J1408" i="6"/>
  <c r="K1408" i="6"/>
  <c r="M1408" i="6"/>
  <c r="F1410" i="6" l="1"/>
  <c r="E1411" i="6"/>
  <c r="M1409" i="6"/>
  <c r="L1409" i="6"/>
  <c r="I1409" i="6"/>
  <c r="H1409" i="6"/>
  <c r="K1409" i="6"/>
  <c r="J1409" i="6"/>
  <c r="F1411" i="6" l="1"/>
  <c r="E1412" i="6"/>
  <c r="L1410" i="6"/>
  <c r="H1410" i="6"/>
  <c r="M1410" i="6"/>
  <c r="J1410" i="6"/>
  <c r="I1410" i="6"/>
  <c r="K1410" i="6"/>
  <c r="F1412" i="6" l="1"/>
  <c r="E1413" i="6"/>
  <c r="J1411" i="6"/>
  <c r="K1411" i="6"/>
  <c r="L1411" i="6"/>
  <c r="M1411" i="6"/>
  <c r="H1411" i="6"/>
  <c r="I1411" i="6"/>
  <c r="F1413" i="6" l="1"/>
  <c r="E1414" i="6"/>
  <c r="J1412" i="6"/>
  <c r="K1412" i="6"/>
  <c r="M1412" i="6"/>
  <c r="H1412" i="6"/>
  <c r="I1412" i="6"/>
  <c r="L1412" i="6"/>
  <c r="F1414" i="6" l="1"/>
  <c r="E1415" i="6"/>
  <c r="I1413" i="6"/>
  <c r="H1413" i="6"/>
  <c r="M1413" i="6"/>
  <c r="L1413" i="6"/>
  <c r="K1413" i="6"/>
  <c r="J1413" i="6"/>
  <c r="F1415" i="6" l="1"/>
  <c r="E1416" i="6"/>
  <c r="L1414" i="6"/>
  <c r="H1414" i="6"/>
  <c r="J1414" i="6"/>
  <c r="I1414" i="6"/>
  <c r="M1414" i="6"/>
  <c r="K1414" i="6"/>
  <c r="F1416" i="6" l="1"/>
  <c r="E1417" i="6"/>
  <c r="J1415" i="6"/>
  <c r="I1415" i="6"/>
  <c r="K1415" i="6"/>
  <c r="L1415" i="6"/>
  <c r="M1415" i="6"/>
  <c r="H1415" i="6"/>
  <c r="F1417" i="6" l="1"/>
  <c r="E1418" i="6"/>
  <c r="L1416" i="6"/>
  <c r="H1416" i="6"/>
  <c r="J1416" i="6"/>
  <c r="K1416" i="6"/>
  <c r="M1416" i="6"/>
  <c r="I1416" i="6"/>
  <c r="F1418" i="6" l="1"/>
  <c r="E1419" i="6"/>
  <c r="M1417" i="6"/>
  <c r="L1417" i="6"/>
  <c r="I1417" i="6"/>
  <c r="H1417" i="6"/>
  <c r="J1417" i="6"/>
  <c r="K1417" i="6"/>
  <c r="F1419" i="6" l="1"/>
  <c r="E1420" i="6"/>
  <c r="L1418" i="6"/>
  <c r="H1418" i="6"/>
  <c r="M1418" i="6"/>
  <c r="J1418" i="6"/>
  <c r="I1418" i="6"/>
  <c r="K1418" i="6"/>
  <c r="F1420" i="6" l="1"/>
  <c r="E1421" i="6"/>
  <c r="K1419" i="6"/>
  <c r="J1419" i="6"/>
  <c r="L1419" i="6"/>
  <c r="M1419" i="6"/>
  <c r="H1419" i="6"/>
  <c r="I1419" i="6"/>
  <c r="F1421" i="6" l="1"/>
  <c r="E1422" i="6"/>
  <c r="M1420" i="6"/>
  <c r="I1420" i="6"/>
  <c r="H1420" i="6"/>
  <c r="J1420" i="6"/>
  <c r="K1420" i="6"/>
  <c r="L1420" i="6"/>
  <c r="F1422" i="6" l="1"/>
  <c r="E1423" i="6"/>
  <c r="I1421" i="6"/>
  <c r="H1421" i="6"/>
  <c r="M1421" i="6"/>
  <c r="L1421" i="6"/>
  <c r="J1421" i="6"/>
  <c r="K1421" i="6"/>
  <c r="F1423" i="6" l="1"/>
  <c r="E1424" i="6"/>
  <c r="L1422" i="6"/>
  <c r="H1422" i="6"/>
  <c r="J1422" i="6"/>
  <c r="I1422" i="6"/>
  <c r="M1422" i="6"/>
  <c r="K1422" i="6"/>
  <c r="F1424" i="6" l="1"/>
  <c r="E1425" i="6"/>
  <c r="J1423" i="6"/>
  <c r="M1423" i="6"/>
  <c r="H1423" i="6"/>
  <c r="I1423" i="6"/>
  <c r="K1423" i="6"/>
  <c r="L1423" i="6"/>
  <c r="F1425" i="6" l="1"/>
  <c r="E1426" i="6"/>
  <c r="L1424" i="6"/>
  <c r="H1424" i="6"/>
  <c r="J1424" i="6"/>
  <c r="K1424" i="6"/>
  <c r="M1424" i="6"/>
  <c r="I1424" i="6"/>
  <c r="F1426" i="6" l="1"/>
  <c r="E1427" i="6"/>
  <c r="M1425" i="6"/>
  <c r="L1425" i="6"/>
  <c r="I1425" i="6"/>
  <c r="H1425" i="6"/>
  <c r="K1425" i="6"/>
  <c r="J1425" i="6"/>
  <c r="F1427" i="6" l="1"/>
  <c r="E1428" i="6"/>
  <c r="L1426" i="6"/>
  <c r="H1426" i="6"/>
  <c r="M1426" i="6"/>
  <c r="J1426" i="6"/>
  <c r="I1426" i="6"/>
  <c r="K1426" i="6"/>
  <c r="F1428" i="6" l="1"/>
  <c r="E1429" i="6"/>
  <c r="K1427" i="6"/>
  <c r="L1427" i="6"/>
  <c r="J1427" i="6"/>
  <c r="M1427" i="6"/>
  <c r="H1427" i="6"/>
  <c r="I1427" i="6"/>
  <c r="F1429" i="6" l="1"/>
  <c r="E1430" i="6"/>
  <c r="I1428" i="6"/>
  <c r="L1428" i="6"/>
  <c r="H1428" i="6"/>
  <c r="J1428" i="6"/>
  <c r="K1428" i="6"/>
  <c r="M1428" i="6"/>
  <c r="F1430" i="6" l="1"/>
  <c r="E1431" i="6"/>
  <c r="I1429" i="6"/>
  <c r="H1429" i="6"/>
  <c r="M1429" i="6"/>
  <c r="L1429" i="6"/>
  <c r="K1429" i="6"/>
  <c r="J1429" i="6"/>
  <c r="F1431" i="6" l="1"/>
  <c r="E1432" i="6"/>
  <c r="L1430" i="6"/>
  <c r="H1430" i="6"/>
  <c r="J1430" i="6"/>
  <c r="I1430" i="6"/>
  <c r="M1430" i="6"/>
  <c r="K1430" i="6"/>
  <c r="F1432" i="6" l="1"/>
  <c r="E1433" i="6"/>
  <c r="J1431" i="6"/>
  <c r="L1431" i="6"/>
  <c r="M1431" i="6"/>
  <c r="H1431" i="6"/>
  <c r="I1431" i="6"/>
  <c r="K1431" i="6"/>
  <c r="F1433" i="6" l="1"/>
  <c r="E1434" i="6"/>
  <c r="L1432" i="6"/>
  <c r="H1432" i="6"/>
  <c r="M1432" i="6"/>
  <c r="I1432" i="6"/>
  <c r="J1432" i="6"/>
  <c r="K1432" i="6"/>
  <c r="F1434" i="6" l="1"/>
  <c r="E1435" i="6"/>
  <c r="M1433" i="6"/>
  <c r="L1433" i="6"/>
  <c r="I1433" i="6"/>
  <c r="H1433" i="6"/>
  <c r="J1433" i="6"/>
  <c r="K1433" i="6"/>
  <c r="F1435" i="6" l="1"/>
  <c r="E1436" i="6"/>
  <c r="L1434" i="6"/>
  <c r="H1434" i="6"/>
  <c r="M1434" i="6"/>
  <c r="J1434" i="6"/>
  <c r="I1434" i="6"/>
  <c r="K1434" i="6"/>
  <c r="F1436" i="6" l="1"/>
  <c r="E1437" i="6"/>
  <c r="K1435" i="6"/>
  <c r="L1435" i="6"/>
  <c r="M1435" i="6"/>
  <c r="H1435" i="6"/>
  <c r="J1435" i="6"/>
  <c r="I1435" i="6"/>
  <c r="F1437" i="6" l="1"/>
  <c r="E1438" i="6"/>
  <c r="J1436" i="6"/>
  <c r="K1436" i="6"/>
  <c r="L1436" i="6"/>
  <c r="H1436" i="6"/>
  <c r="M1436" i="6"/>
  <c r="I1436" i="6"/>
  <c r="F1438" i="6" l="1"/>
  <c r="E1439" i="6"/>
  <c r="I1437" i="6"/>
  <c r="H1437" i="6"/>
  <c r="M1437" i="6"/>
  <c r="L1437" i="6"/>
  <c r="K1437" i="6"/>
  <c r="J1437" i="6"/>
  <c r="F1439" i="6" l="1"/>
  <c r="E1440" i="6"/>
  <c r="L1438" i="6"/>
  <c r="H1438" i="6"/>
  <c r="J1438" i="6"/>
  <c r="I1438" i="6"/>
  <c r="M1438" i="6"/>
  <c r="K1438" i="6"/>
  <c r="F1440" i="6" l="1"/>
  <c r="E1441" i="6"/>
  <c r="J1439" i="6"/>
  <c r="K1439" i="6"/>
  <c r="L1439" i="6"/>
  <c r="M1439" i="6"/>
  <c r="H1439" i="6"/>
  <c r="I1439" i="6"/>
  <c r="F1441" i="6" l="1"/>
  <c r="E1442" i="6"/>
  <c r="L1440" i="6"/>
  <c r="H1440" i="6"/>
  <c r="I1440" i="6"/>
  <c r="J1440" i="6"/>
  <c r="K1440" i="6"/>
  <c r="M1440" i="6"/>
  <c r="F1442" i="6" l="1"/>
  <c r="E1443" i="6"/>
  <c r="M1441" i="6"/>
  <c r="L1441" i="6"/>
  <c r="I1441" i="6"/>
  <c r="H1441" i="6"/>
  <c r="K1441" i="6"/>
  <c r="J1441" i="6"/>
  <c r="F1443" i="6" l="1"/>
  <c r="E1444" i="6"/>
  <c r="L1442" i="6"/>
  <c r="H1442" i="6"/>
  <c r="M1442" i="6"/>
  <c r="J1442" i="6"/>
  <c r="I1442" i="6"/>
  <c r="K1442" i="6"/>
  <c r="F1444" i="6" l="1"/>
  <c r="E1445" i="6"/>
  <c r="J1443" i="6"/>
  <c r="K1443" i="6"/>
  <c r="L1443" i="6"/>
  <c r="M1443" i="6"/>
  <c r="H1443" i="6"/>
  <c r="I1443" i="6"/>
  <c r="F1445" i="6" l="1"/>
  <c r="E1446" i="6"/>
  <c r="J1444" i="6"/>
  <c r="K1444" i="6"/>
  <c r="M1444" i="6"/>
  <c r="H1444" i="6"/>
  <c r="I1444" i="6"/>
  <c r="L1444" i="6"/>
  <c r="F1446" i="6" l="1"/>
  <c r="E1447" i="6"/>
  <c r="I1445" i="6"/>
  <c r="H1445" i="6"/>
  <c r="M1445" i="6"/>
  <c r="L1445" i="6"/>
  <c r="K1445" i="6"/>
  <c r="J1445" i="6"/>
  <c r="F1447" i="6" l="1"/>
  <c r="E1448" i="6"/>
  <c r="L1446" i="6"/>
  <c r="H1446" i="6"/>
  <c r="J1446" i="6"/>
  <c r="I1446" i="6"/>
  <c r="M1446" i="6"/>
  <c r="K1446" i="6"/>
  <c r="F1448" i="6" l="1"/>
  <c r="E1449" i="6"/>
  <c r="J1447" i="6"/>
  <c r="I1447" i="6"/>
  <c r="K1447" i="6"/>
  <c r="L1447" i="6"/>
  <c r="M1447" i="6"/>
  <c r="H1447" i="6"/>
  <c r="F1449" i="6" l="1"/>
  <c r="E1450" i="6"/>
  <c r="L1448" i="6"/>
  <c r="H1448" i="6"/>
  <c r="J1448" i="6"/>
  <c r="K1448" i="6"/>
  <c r="M1448" i="6"/>
  <c r="I1448" i="6"/>
  <c r="F1450" i="6" l="1"/>
  <c r="E1451" i="6"/>
  <c r="M1449" i="6"/>
  <c r="L1449" i="6"/>
  <c r="I1449" i="6"/>
  <c r="H1449" i="6"/>
  <c r="J1449" i="6"/>
  <c r="K1449" i="6"/>
  <c r="F1451" i="6" l="1"/>
  <c r="E1452" i="6"/>
  <c r="L1450" i="6"/>
  <c r="H1450" i="6"/>
  <c r="M1450" i="6"/>
  <c r="J1450" i="6"/>
  <c r="I1450" i="6"/>
  <c r="K1450" i="6"/>
  <c r="F1452" i="6" l="1"/>
  <c r="E1453" i="6"/>
  <c r="K1451" i="6"/>
  <c r="J1451" i="6"/>
  <c r="L1451" i="6"/>
  <c r="M1451" i="6"/>
  <c r="H1451" i="6"/>
  <c r="I1451" i="6"/>
  <c r="F1453" i="6" l="1"/>
  <c r="E1454" i="6"/>
  <c r="M1452" i="6"/>
  <c r="I1452" i="6"/>
  <c r="H1452" i="6"/>
  <c r="J1452" i="6"/>
  <c r="K1452" i="6"/>
  <c r="L1452" i="6"/>
  <c r="F1454" i="6" l="1"/>
  <c r="E1455" i="6"/>
  <c r="I1453" i="6"/>
  <c r="H1453" i="6"/>
  <c r="M1453" i="6"/>
  <c r="L1453" i="6"/>
  <c r="J1453" i="6"/>
  <c r="K1453" i="6"/>
  <c r="F1455" i="6" l="1"/>
  <c r="E1456" i="6"/>
  <c r="L1454" i="6"/>
  <c r="H1454" i="6"/>
  <c r="J1454" i="6"/>
  <c r="I1454" i="6"/>
  <c r="M1454" i="6"/>
  <c r="K1454" i="6"/>
  <c r="F1456" i="6" l="1"/>
  <c r="E1457" i="6"/>
  <c r="J1455" i="6"/>
  <c r="M1455" i="6"/>
  <c r="H1455" i="6"/>
  <c r="I1455" i="6"/>
  <c r="K1455" i="6"/>
  <c r="L1455" i="6"/>
  <c r="F1457" i="6" l="1"/>
  <c r="E1458" i="6"/>
  <c r="L1456" i="6"/>
  <c r="H1456" i="6"/>
  <c r="J1456" i="6"/>
  <c r="K1456" i="6"/>
  <c r="M1456" i="6"/>
  <c r="I1456" i="6"/>
  <c r="F1458" i="6" l="1"/>
  <c r="E1459" i="6"/>
  <c r="M1457" i="6"/>
  <c r="L1457" i="6"/>
  <c r="I1457" i="6"/>
  <c r="H1457" i="6"/>
  <c r="K1457" i="6"/>
  <c r="J1457" i="6"/>
  <c r="F1459" i="6" l="1"/>
  <c r="E1460" i="6"/>
  <c r="L1458" i="6"/>
  <c r="H1458" i="6"/>
  <c r="M1458" i="6"/>
  <c r="J1458" i="6"/>
  <c r="I1458" i="6"/>
  <c r="K1458" i="6"/>
  <c r="F1460" i="6" l="1"/>
  <c r="E1461" i="6"/>
  <c r="K1459" i="6"/>
  <c r="L1459" i="6"/>
  <c r="J1459" i="6"/>
  <c r="M1459" i="6"/>
  <c r="H1459" i="6"/>
  <c r="I1459" i="6"/>
  <c r="F1461" i="6" l="1"/>
  <c r="E1462" i="6"/>
  <c r="I1460" i="6"/>
  <c r="L1460" i="6"/>
  <c r="H1460" i="6"/>
  <c r="J1460" i="6"/>
  <c r="K1460" i="6"/>
  <c r="M1460" i="6"/>
  <c r="F1462" i="6" l="1"/>
  <c r="E1463" i="6"/>
  <c r="I1461" i="6"/>
  <c r="H1461" i="6"/>
  <c r="M1461" i="6"/>
  <c r="L1461" i="6"/>
  <c r="K1461" i="6"/>
  <c r="J1461" i="6"/>
  <c r="F1463" i="6" l="1"/>
  <c r="E1464" i="6"/>
  <c r="L1462" i="6"/>
  <c r="H1462" i="6"/>
  <c r="J1462" i="6"/>
  <c r="I1462" i="6"/>
  <c r="M1462" i="6"/>
  <c r="K1462" i="6"/>
  <c r="F1464" i="6" l="1"/>
  <c r="E1465" i="6"/>
  <c r="J1463" i="6"/>
  <c r="L1463" i="6"/>
  <c r="M1463" i="6"/>
  <c r="H1463" i="6"/>
  <c r="I1463" i="6"/>
  <c r="K1463" i="6"/>
  <c r="F1465" i="6" l="1"/>
  <c r="E1466" i="6"/>
  <c r="L1464" i="6"/>
  <c r="H1464" i="6"/>
  <c r="M1464" i="6"/>
  <c r="I1464" i="6"/>
  <c r="J1464" i="6"/>
  <c r="K1464" i="6"/>
  <c r="F1466" i="6" l="1"/>
  <c r="E1467" i="6"/>
  <c r="M1465" i="6"/>
  <c r="L1465" i="6"/>
  <c r="I1465" i="6"/>
  <c r="H1465" i="6"/>
  <c r="J1465" i="6"/>
  <c r="K1465" i="6"/>
  <c r="F1467" i="6" l="1"/>
  <c r="E1468" i="6"/>
  <c r="L1466" i="6"/>
  <c r="H1466" i="6"/>
  <c r="M1466" i="6"/>
  <c r="J1466" i="6"/>
  <c r="I1466" i="6"/>
  <c r="K1466" i="6"/>
  <c r="F1468" i="6" l="1"/>
  <c r="E1469" i="6"/>
  <c r="K1467" i="6"/>
  <c r="L1467" i="6"/>
  <c r="M1467" i="6"/>
  <c r="H1467" i="6"/>
  <c r="J1467" i="6"/>
  <c r="I1467" i="6"/>
  <c r="F1469" i="6" l="1"/>
  <c r="E1470" i="6"/>
  <c r="J1468" i="6"/>
  <c r="K1468" i="6"/>
  <c r="L1468" i="6"/>
  <c r="H1468" i="6"/>
  <c r="M1468" i="6"/>
  <c r="I1468" i="6"/>
  <c r="F1470" i="6" l="1"/>
  <c r="E1471" i="6"/>
  <c r="M1469" i="6"/>
  <c r="I1469" i="6"/>
  <c r="L1469" i="6"/>
  <c r="H1469" i="6"/>
  <c r="K1469" i="6"/>
  <c r="J1469" i="6"/>
  <c r="F1471" i="6" l="1"/>
  <c r="E1472" i="6"/>
  <c r="L1470" i="6"/>
  <c r="H1470" i="6"/>
  <c r="J1470" i="6"/>
  <c r="I1470" i="6"/>
  <c r="M1470" i="6"/>
  <c r="K1470" i="6"/>
  <c r="F1472" i="6" l="1"/>
  <c r="E1473" i="6"/>
  <c r="J1471" i="6"/>
  <c r="L1471" i="6"/>
  <c r="I1471" i="6"/>
  <c r="M1471" i="6"/>
  <c r="K1471" i="6"/>
  <c r="H1471" i="6"/>
  <c r="E1474" i="6" l="1"/>
  <c r="F1473" i="6"/>
  <c r="H1472" i="6"/>
  <c r="J1472" i="6"/>
  <c r="L1472" i="6"/>
  <c r="I1472" i="6"/>
  <c r="K1472" i="6"/>
  <c r="M1472" i="6"/>
  <c r="L1473" i="6" l="1"/>
  <c r="H1473" i="6"/>
  <c r="M1473" i="6"/>
  <c r="I1473" i="6"/>
  <c r="J1473" i="6"/>
  <c r="K1473" i="6"/>
  <c r="F1474" i="6"/>
  <c r="E1475" i="6"/>
  <c r="M1474" i="6" l="1"/>
  <c r="I1474" i="6"/>
  <c r="L1474" i="6"/>
  <c r="H1474" i="6"/>
  <c r="J1474" i="6"/>
  <c r="K1474" i="6"/>
  <c r="F1475" i="6"/>
  <c r="E1476" i="6"/>
  <c r="M1475" i="6" l="1"/>
  <c r="H1475" i="6"/>
  <c r="J1475" i="6"/>
  <c r="K1475" i="6"/>
  <c r="L1475" i="6"/>
  <c r="I1475" i="6"/>
  <c r="F1476" i="6"/>
  <c r="E1477" i="6"/>
  <c r="K1476" i="6" l="1"/>
  <c r="H1476" i="6"/>
  <c r="I1476" i="6"/>
  <c r="J1476" i="6"/>
  <c r="L1476" i="6"/>
  <c r="M1476" i="6"/>
  <c r="E1478" i="6"/>
  <c r="F1477" i="6"/>
  <c r="F1478" i="6" l="1"/>
  <c r="E1479" i="6"/>
  <c r="L1477" i="6"/>
  <c r="H1477" i="6"/>
  <c r="M1477" i="6"/>
  <c r="I1477" i="6"/>
  <c r="K1477" i="6"/>
  <c r="J1477" i="6"/>
  <c r="F1479" i="6" l="1"/>
  <c r="E1480" i="6"/>
  <c r="M1478" i="6"/>
  <c r="I1478" i="6"/>
  <c r="L1478" i="6"/>
  <c r="H1478" i="6"/>
  <c r="J1478" i="6"/>
  <c r="K1478" i="6"/>
  <c r="F1480" i="6" l="1"/>
  <c r="E1481" i="6"/>
  <c r="M1479" i="6"/>
  <c r="J1479" i="6"/>
  <c r="H1479" i="6"/>
  <c r="L1479" i="6"/>
  <c r="K1479" i="6"/>
  <c r="I1479" i="6"/>
  <c r="E1482" i="6" l="1"/>
  <c r="F1481" i="6"/>
  <c r="I1480" i="6"/>
  <c r="H1480" i="6"/>
  <c r="M1480" i="6"/>
  <c r="J1480" i="6"/>
  <c r="L1480" i="6"/>
  <c r="K1480" i="6"/>
  <c r="L1481" i="6" l="1"/>
  <c r="H1481" i="6"/>
  <c r="M1481" i="6"/>
  <c r="I1481" i="6"/>
  <c r="K1481" i="6"/>
  <c r="J1481" i="6"/>
  <c r="F1482" i="6"/>
  <c r="E1483" i="6"/>
  <c r="F1483" i="6" l="1"/>
  <c r="E1484" i="6"/>
  <c r="M1482" i="6"/>
  <c r="I1482" i="6"/>
  <c r="L1482" i="6"/>
  <c r="H1482" i="6"/>
  <c r="J1482" i="6"/>
  <c r="K1482" i="6"/>
  <c r="F1484" i="6" l="1"/>
  <c r="E1485" i="6"/>
  <c r="H1483" i="6"/>
  <c r="M1483" i="6"/>
  <c r="L1483" i="6"/>
  <c r="J1483" i="6"/>
  <c r="K1483" i="6"/>
  <c r="I1483" i="6"/>
  <c r="E1486" i="6" l="1"/>
  <c r="F1485" i="6"/>
  <c r="L1484" i="6"/>
  <c r="H1484" i="6"/>
  <c r="M1484" i="6"/>
  <c r="K1484" i="6"/>
  <c r="J1484" i="6"/>
  <c r="I1484" i="6"/>
  <c r="L1485" i="6" l="1"/>
  <c r="H1485" i="6"/>
  <c r="M1485" i="6"/>
  <c r="I1485" i="6"/>
  <c r="K1485" i="6"/>
  <c r="J1485" i="6"/>
  <c r="F1486" i="6"/>
  <c r="E1487" i="6"/>
  <c r="F1487" i="6" l="1"/>
  <c r="E1488" i="6"/>
  <c r="M1486" i="6"/>
  <c r="I1486" i="6"/>
  <c r="L1486" i="6"/>
  <c r="H1486" i="6"/>
  <c r="J1486" i="6"/>
  <c r="K1486" i="6"/>
  <c r="F1488" i="6" l="1"/>
  <c r="E1489" i="6"/>
  <c r="K1487" i="6"/>
  <c r="L1487" i="6"/>
  <c r="M1487" i="6"/>
  <c r="J1487" i="6"/>
  <c r="H1487" i="6"/>
  <c r="I1487" i="6"/>
  <c r="E1490" i="6" l="1"/>
  <c r="F1489" i="6"/>
  <c r="L1488" i="6"/>
  <c r="H1488" i="6"/>
  <c r="J1488" i="6"/>
  <c r="I1488" i="6"/>
  <c r="K1488" i="6"/>
  <c r="M1488" i="6"/>
  <c r="L1489" i="6" l="1"/>
  <c r="H1489" i="6"/>
  <c r="M1489" i="6"/>
  <c r="I1489" i="6"/>
  <c r="J1489" i="6"/>
  <c r="K1489" i="6"/>
  <c r="F1490" i="6"/>
  <c r="E1491" i="6"/>
  <c r="F1491" i="6" l="1"/>
  <c r="E1492" i="6"/>
  <c r="M1490" i="6"/>
  <c r="I1490" i="6"/>
  <c r="L1490" i="6"/>
  <c r="H1490" i="6"/>
  <c r="J1490" i="6"/>
  <c r="K1490" i="6"/>
  <c r="F1492" i="6" l="1"/>
  <c r="E1493" i="6"/>
  <c r="M1491" i="6"/>
  <c r="K1491" i="6"/>
  <c r="H1491" i="6"/>
  <c r="J1491" i="6"/>
  <c r="L1491" i="6"/>
  <c r="I1491" i="6"/>
  <c r="E1494" i="6" l="1"/>
  <c r="F1493" i="6"/>
  <c r="L1492" i="6"/>
  <c r="H1492" i="6"/>
  <c r="K1492" i="6"/>
  <c r="I1492" i="6"/>
  <c r="J1492" i="6"/>
  <c r="M1492" i="6"/>
  <c r="L1493" i="6" l="1"/>
  <c r="H1493" i="6"/>
  <c r="M1493" i="6"/>
  <c r="I1493" i="6"/>
  <c r="K1493" i="6"/>
  <c r="J1493" i="6"/>
  <c r="F1494" i="6"/>
  <c r="E1495" i="6"/>
  <c r="F1495" i="6" l="1"/>
  <c r="E1496" i="6"/>
  <c r="M1494" i="6"/>
  <c r="I1494" i="6"/>
  <c r="L1494" i="6"/>
  <c r="H1494" i="6"/>
  <c r="J1494" i="6"/>
  <c r="K1494" i="6"/>
  <c r="F1496" i="6" l="1"/>
  <c r="E1497" i="6"/>
  <c r="M1495" i="6"/>
  <c r="J1495" i="6"/>
  <c r="H1495" i="6"/>
  <c r="K1495" i="6"/>
  <c r="L1495" i="6"/>
  <c r="I1495" i="6"/>
  <c r="E1498" i="6" l="1"/>
  <c r="F1497" i="6"/>
  <c r="L1496" i="6"/>
  <c r="H1496" i="6"/>
  <c r="I1496" i="6"/>
  <c r="M1496" i="6"/>
  <c r="J1496" i="6"/>
  <c r="K1496" i="6"/>
  <c r="L1497" i="6" l="1"/>
  <c r="H1497" i="6"/>
  <c r="M1497" i="6"/>
  <c r="I1497" i="6"/>
  <c r="K1497" i="6"/>
  <c r="J1497" i="6"/>
  <c r="F1498" i="6"/>
  <c r="E1499" i="6"/>
  <c r="F1499" i="6" l="1"/>
  <c r="E1500" i="6"/>
  <c r="M1498" i="6"/>
  <c r="I1498" i="6"/>
  <c r="L1498" i="6"/>
  <c r="H1498" i="6"/>
  <c r="J1498" i="6"/>
  <c r="K1498" i="6"/>
  <c r="F1500" i="6" l="1"/>
  <c r="E1501" i="6"/>
  <c r="H1499" i="6"/>
  <c r="M1499" i="6"/>
  <c r="L1499" i="6"/>
  <c r="J1499" i="6"/>
  <c r="K1499" i="6"/>
  <c r="I1499" i="6"/>
  <c r="E1502" i="6" l="1"/>
  <c r="F1501" i="6"/>
  <c r="L1500" i="6"/>
  <c r="H1500" i="6"/>
  <c r="M1500" i="6"/>
  <c r="K1500" i="6"/>
  <c r="J1500" i="6"/>
  <c r="I1500" i="6"/>
  <c r="L1501" i="6" l="1"/>
  <c r="H1501" i="6"/>
  <c r="M1501" i="6"/>
  <c r="I1501" i="6"/>
  <c r="K1501" i="6"/>
  <c r="J1501" i="6"/>
  <c r="F1502" i="6"/>
  <c r="E1503" i="6"/>
  <c r="F1503" i="6" l="1"/>
  <c r="E1504" i="6"/>
  <c r="M1502" i="6"/>
  <c r="I1502" i="6"/>
  <c r="L1502" i="6"/>
  <c r="H1502" i="6"/>
  <c r="J1502" i="6"/>
  <c r="K1502" i="6"/>
  <c r="F1504" i="6" l="1"/>
  <c r="E1505" i="6"/>
  <c r="K1503" i="6"/>
  <c r="L1503" i="6"/>
  <c r="M1503" i="6"/>
  <c r="J1503" i="6"/>
  <c r="H1503" i="6"/>
  <c r="I1503" i="6"/>
  <c r="E1506" i="6" l="1"/>
  <c r="F1505" i="6"/>
  <c r="L1504" i="6"/>
  <c r="H1504" i="6"/>
  <c r="J1504" i="6"/>
  <c r="I1504" i="6"/>
  <c r="K1504" i="6"/>
  <c r="M1504" i="6"/>
  <c r="L1505" i="6" l="1"/>
  <c r="H1505" i="6"/>
  <c r="M1505" i="6"/>
  <c r="I1505" i="6"/>
  <c r="J1505" i="6"/>
  <c r="K1505" i="6"/>
  <c r="F1506" i="6"/>
  <c r="E1507" i="6"/>
  <c r="F1507" i="6" l="1"/>
  <c r="E1508" i="6"/>
  <c r="M1506" i="6"/>
  <c r="I1506" i="6"/>
  <c r="L1506" i="6"/>
  <c r="H1506" i="6"/>
  <c r="J1506" i="6"/>
  <c r="K1506" i="6"/>
  <c r="F1508" i="6" l="1"/>
  <c r="E1509" i="6"/>
  <c r="M1507" i="6"/>
  <c r="K1507" i="6"/>
  <c r="H1507" i="6"/>
  <c r="J1507" i="6"/>
  <c r="L1507" i="6"/>
  <c r="I1507" i="6"/>
  <c r="E1510" i="6" l="1"/>
  <c r="F1509" i="6"/>
  <c r="L1508" i="6"/>
  <c r="H1508" i="6"/>
  <c r="K1508" i="6"/>
  <c r="I1508" i="6"/>
  <c r="J1508" i="6"/>
  <c r="M1508" i="6"/>
  <c r="L1509" i="6" l="1"/>
  <c r="H1509" i="6"/>
  <c r="M1509" i="6"/>
  <c r="I1509" i="6"/>
  <c r="K1509" i="6"/>
  <c r="J1509" i="6"/>
  <c r="F1510" i="6"/>
  <c r="E1511" i="6"/>
  <c r="F1511" i="6" l="1"/>
  <c r="E1512" i="6"/>
  <c r="M1510" i="6"/>
  <c r="I1510" i="6"/>
  <c r="L1510" i="6"/>
  <c r="H1510" i="6"/>
  <c r="J1510" i="6"/>
  <c r="K1510" i="6"/>
  <c r="F1512" i="6" l="1"/>
  <c r="E1513" i="6"/>
  <c r="M1511" i="6"/>
  <c r="J1511" i="6"/>
  <c r="H1511" i="6"/>
  <c r="K1511" i="6"/>
  <c r="L1511" i="6"/>
  <c r="I1511" i="6"/>
  <c r="E1514" i="6" l="1"/>
  <c r="F1513" i="6"/>
  <c r="L1512" i="6"/>
  <c r="H1512" i="6"/>
  <c r="I1512" i="6"/>
  <c r="M1512" i="6"/>
  <c r="J1512" i="6"/>
  <c r="K1512" i="6"/>
  <c r="L1513" i="6" l="1"/>
  <c r="H1513" i="6"/>
  <c r="M1513" i="6"/>
  <c r="I1513" i="6"/>
  <c r="K1513" i="6"/>
  <c r="J1513" i="6"/>
  <c r="F1514" i="6"/>
  <c r="E1515" i="6"/>
  <c r="F1515" i="6" l="1"/>
  <c r="E1516" i="6"/>
  <c r="M1514" i="6"/>
  <c r="I1514" i="6"/>
  <c r="L1514" i="6"/>
  <c r="H1514" i="6"/>
  <c r="J1514" i="6"/>
  <c r="K1514" i="6"/>
  <c r="F1516" i="6" l="1"/>
  <c r="E1517" i="6"/>
  <c r="H1515" i="6"/>
  <c r="M1515" i="6"/>
  <c r="L1515" i="6"/>
  <c r="J1515" i="6"/>
  <c r="K1515" i="6"/>
  <c r="I1515" i="6"/>
  <c r="E1518" i="6" l="1"/>
  <c r="F1517" i="6"/>
  <c r="L1516" i="6"/>
  <c r="H1516" i="6"/>
  <c r="M1516" i="6"/>
  <c r="K1516" i="6"/>
  <c r="J1516" i="6"/>
  <c r="I1516" i="6"/>
  <c r="L1517" i="6" l="1"/>
  <c r="H1517" i="6"/>
  <c r="M1517" i="6"/>
  <c r="I1517" i="6"/>
  <c r="K1517" i="6"/>
  <c r="J1517" i="6"/>
  <c r="F1518" i="6"/>
  <c r="E1519" i="6"/>
  <c r="F1519" i="6" l="1"/>
  <c r="E1520" i="6"/>
  <c r="M1518" i="6"/>
  <c r="I1518" i="6"/>
  <c r="L1518" i="6"/>
  <c r="H1518" i="6"/>
  <c r="J1518" i="6"/>
  <c r="K1518" i="6"/>
  <c r="F1520" i="6" l="1"/>
  <c r="E1521" i="6"/>
  <c r="K1519" i="6"/>
  <c r="L1519" i="6"/>
  <c r="M1519" i="6"/>
  <c r="J1519" i="6"/>
  <c r="H1519" i="6"/>
  <c r="I1519" i="6"/>
  <c r="E1522" i="6" l="1"/>
  <c r="F1521" i="6"/>
  <c r="L1520" i="6"/>
  <c r="H1520" i="6"/>
  <c r="J1520" i="6"/>
  <c r="I1520" i="6"/>
  <c r="K1520" i="6"/>
  <c r="M1520" i="6"/>
  <c r="L1521" i="6" l="1"/>
  <c r="H1521" i="6"/>
  <c r="M1521" i="6"/>
  <c r="I1521" i="6"/>
  <c r="J1521" i="6"/>
  <c r="K1521" i="6"/>
  <c r="F1522" i="6"/>
  <c r="E1523" i="6"/>
  <c r="F1523" i="6" l="1"/>
  <c r="E1524" i="6"/>
  <c r="M1522" i="6"/>
  <c r="I1522" i="6"/>
  <c r="L1522" i="6"/>
  <c r="H1522" i="6"/>
  <c r="J1522" i="6"/>
  <c r="K1522" i="6"/>
  <c r="F1524" i="6" l="1"/>
  <c r="E1525" i="6"/>
  <c r="M1523" i="6"/>
  <c r="K1523" i="6"/>
  <c r="H1523" i="6"/>
  <c r="J1523" i="6"/>
  <c r="L1523" i="6"/>
  <c r="I1523" i="6"/>
  <c r="E1526" i="6" l="1"/>
  <c r="F1525" i="6"/>
  <c r="L1524" i="6"/>
  <c r="H1524" i="6"/>
  <c r="K1524" i="6"/>
  <c r="I1524" i="6"/>
  <c r="J1524" i="6"/>
  <c r="M1524" i="6"/>
  <c r="L1525" i="6" l="1"/>
  <c r="H1525" i="6"/>
  <c r="M1525" i="6"/>
  <c r="I1525" i="6"/>
  <c r="K1525" i="6"/>
  <c r="J1525" i="6"/>
  <c r="F1526" i="6"/>
  <c r="E1527" i="6"/>
  <c r="F1527" i="6" l="1"/>
  <c r="E1528" i="6"/>
  <c r="M1526" i="6"/>
  <c r="I1526" i="6"/>
  <c r="L1526" i="6"/>
  <c r="H1526" i="6"/>
  <c r="J1526" i="6"/>
  <c r="K1526" i="6"/>
  <c r="F1528" i="6" l="1"/>
  <c r="E1529" i="6"/>
  <c r="M1527" i="6"/>
  <c r="J1527" i="6"/>
  <c r="H1527" i="6"/>
  <c r="K1527" i="6"/>
  <c r="L1527" i="6"/>
  <c r="I1527" i="6"/>
  <c r="E1530" i="6" l="1"/>
  <c r="F1529" i="6"/>
  <c r="L1528" i="6"/>
  <c r="H1528" i="6"/>
  <c r="I1528" i="6"/>
  <c r="M1528" i="6"/>
  <c r="J1528" i="6"/>
  <c r="K1528" i="6"/>
  <c r="L1529" i="6" l="1"/>
  <c r="H1529" i="6"/>
  <c r="M1529" i="6"/>
  <c r="I1529" i="6"/>
  <c r="K1529" i="6"/>
  <c r="J1529" i="6"/>
  <c r="F1530" i="6"/>
  <c r="E1531" i="6"/>
  <c r="F1531" i="6" l="1"/>
  <c r="E1532" i="6"/>
  <c r="M1530" i="6"/>
  <c r="I1530" i="6"/>
  <c r="L1530" i="6"/>
  <c r="H1530" i="6"/>
  <c r="J1530" i="6"/>
  <c r="K1530" i="6"/>
  <c r="F1532" i="6" l="1"/>
  <c r="E1533" i="6"/>
  <c r="H1531" i="6"/>
  <c r="M1531" i="6"/>
  <c r="L1531" i="6"/>
  <c r="J1531" i="6"/>
  <c r="K1531" i="6"/>
  <c r="I1531" i="6"/>
  <c r="E1534" i="6" l="1"/>
  <c r="F1533" i="6"/>
  <c r="L1532" i="6"/>
  <c r="H1532" i="6"/>
  <c r="M1532" i="6"/>
  <c r="K1532" i="6"/>
  <c r="J1532" i="6"/>
  <c r="I1532" i="6"/>
  <c r="L1533" i="6" l="1"/>
  <c r="H1533" i="6"/>
  <c r="M1533" i="6"/>
  <c r="I1533" i="6"/>
  <c r="K1533" i="6"/>
  <c r="J1533" i="6"/>
  <c r="F1534" i="6"/>
  <c r="E1535" i="6"/>
  <c r="F1535" i="6" l="1"/>
  <c r="E1536" i="6"/>
  <c r="M1534" i="6"/>
  <c r="I1534" i="6"/>
  <c r="L1534" i="6"/>
  <c r="H1534" i="6"/>
  <c r="J1534" i="6"/>
  <c r="K1534" i="6"/>
  <c r="F1536" i="6" l="1"/>
  <c r="E1537" i="6"/>
  <c r="K1535" i="6"/>
  <c r="L1535" i="6"/>
  <c r="M1535" i="6"/>
  <c r="J1535" i="6"/>
  <c r="H1535" i="6"/>
  <c r="I1535" i="6"/>
  <c r="E1538" i="6" l="1"/>
  <c r="F1537" i="6"/>
  <c r="L1536" i="6"/>
  <c r="H1536" i="6"/>
  <c r="J1536" i="6"/>
  <c r="I1536" i="6"/>
  <c r="K1536" i="6"/>
  <c r="M1536" i="6"/>
  <c r="L1537" i="6" l="1"/>
  <c r="H1537" i="6"/>
  <c r="M1537" i="6"/>
  <c r="I1537" i="6"/>
  <c r="J1537" i="6"/>
  <c r="K1537" i="6"/>
  <c r="F1538" i="6"/>
  <c r="E1539" i="6"/>
  <c r="F1539" i="6" l="1"/>
  <c r="E1540" i="6"/>
  <c r="M1538" i="6"/>
  <c r="I1538" i="6"/>
  <c r="L1538" i="6"/>
  <c r="H1538" i="6"/>
  <c r="J1538" i="6"/>
  <c r="K1538" i="6"/>
  <c r="F1540" i="6" l="1"/>
  <c r="E1541" i="6"/>
  <c r="M1539" i="6"/>
  <c r="K1539" i="6"/>
  <c r="H1539" i="6"/>
  <c r="J1539" i="6"/>
  <c r="L1539" i="6"/>
  <c r="I1539" i="6"/>
  <c r="E1542" i="6" l="1"/>
  <c r="F1541" i="6"/>
  <c r="L1540" i="6"/>
  <c r="H1540" i="6"/>
  <c r="K1540" i="6"/>
  <c r="I1540" i="6"/>
  <c r="J1540" i="6"/>
  <c r="M1540" i="6"/>
  <c r="L1541" i="6" l="1"/>
  <c r="H1541" i="6"/>
  <c r="M1541" i="6"/>
  <c r="I1541" i="6"/>
  <c r="K1541" i="6"/>
  <c r="J1541" i="6"/>
  <c r="F1542" i="6"/>
  <c r="E1543" i="6"/>
  <c r="F1543" i="6" l="1"/>
  <c r="E1544" i="6"/>
  <c r="M1542" i="6"/>
  <c r="I1542" i="6"/>
  <c r="L1542" i="6"/>
  <c r="H1542" i="6"/>
  <c r="J1542" i="6"/>
  <c r="K1542" i="6"/>
  <c r="F1544" i="6" l="1"/>
  <c r="E1545" i="6"/>
  <c r="M1543" i="6"/>
  <c r="J1543" i="6"/>
  <c r="H1543" i="6"/>
  <c r="K1543" i="6"/>
  <c r="L1543" i="6"/>
  <c r="I1543" i="6"/>
  <c r="E1546" i="6" l="1"/>
  <c r="F1545" i="6"/>
  <c r="L1544" i="6"/>
  <c r="H1544" i="6"/>
  <c r="I1544" i="6"/>
  <c r="M1544" i="6"/>
  <c r="J1544" i="6"/>
  <c r="K1544" i="6"/>
  <c r="L1545" i="6" l="1"/>
  <c r="H1545" i="6"/>
  <c r="M1545" i="6"/>
  <c r="I1545" i="6"/>
  <c r="K1545" i="6"/>
  <c r="J1545" i="6"/>
  <c r="F1546" i="6"/>
  <c r="E1547" i="6"/>
  <c r="M1546" i="6" l="1"/>
  <c r="I1546" i="6"/>
  <c r="L1546" i="6"/>
  <c r="H1546" i="6"/>
  <c r="J1546" i="6"/>
  <c r="K1546" i="6"/>
  <c r="F1547" i="6"/>
  <c r="E1548" i="6"/>
  <c r="H1547" i="6" l="1"/>
  <c r="M1547" i="6"/>
  <c r="L1547" i="6"/>
  <c r="J1547" i="6"/>
  <c r="K1547" i="6"/>
  <c r="I1547" i="6"/>
  <c r="F1548" i="6"/>
  <c r="E1549" i="6"/>
  <c r="L1548" i="6" l="1"/>
  <c r="H1548" i="6"/>
  <c r="M1548" i="6"/>
  <c r="K1548" i="6"/>
  <c r="J1548" i="6"/>
  <c r="I1548" i="6"/>
  <c r="E1550" i="6"/>
  <c r="F1549" i="6"/>
  <c r="L1549" i="6" l="1"/>
  <c r="H1549" i="6"/>
  <c r="M1549" i="6"/>
  <c r="I1549" i="6"/>
  <c r="K1549" i="6"/>
  <c r="J1549" i="6"/>
  <c r="F1550" i="6"/>
  <c r="E1551" i="6"/>
  <c r="F1551" i="6" l="1"/>
  <c r="E1552" i="6"/>
  <c r="M1550" i="6"/>
  <c r="I1550" i="6"/>
  <c r="L1550" i="6"/>
  <c r="H1550" i="6"/>
  <c r="J1550" i="6"/>
  <c r="K1550" i="6"/>
  <c r="F1552" i="6" l="1"/>
  <c r="E1553" i="6"/>
  <c r="K1551" i="6"/>
  <c r="L1551" i="6"/>
  <c r="M1551" i="6"/>
  <c r="J1551" i="6"/>
  <c r="H1551" i="6"/>
  <c r="I1551" i="6"/>
  <c r="E1554" i="6" l="1"/>
  <c r="F1553" i="6"/>
  <c r="L1552" i="6"/>
  <c r="H1552" i="6"/>
  <c r="J1552" i="6"/>
  <c r="I1552" i="6"/>
  <c r="K1552" i="6"/>
  <c r="M1552" i="6"/>
  <c r="L1553" i="6" l="1"/>
  <c r="H1553" i="6"/>
  <c r="M1553" i="6"/>
  <c r="I1553" i="6"/>
  <c r="J1553" i="6"/>
  <c r="K1553" i="6"/>
  <c r="F1554" i="6"/>
  <c r="E1555" i="6"/>
  <c r="F1555" i="6" l="1"/>
  <c r="E1556" i="6"/>
  <c r="M1554" i="6"/>
  <c r="I1554" i="6"/>
  <c r="L1554" i="6"/>
  <c r="H1554" i="6"/>
  <c r="J1554" i="6"/>
  <c r="K1554" i="6"/>
  <c r="F1556" i="6" l="1"/>
  <c r="E1557" i="6"/>
  <c r="M1555" i="6"/>
  <c r="K1555" i="6"/>
  <c r="H1555" i="6"/>
  <c r="J1555" i="6"/>
  <c r="L1555" i="6"/>
  <c r="I1555" i="6"/>
  <c r="E1558" i="6" l="1"/>
  <c r="F1557" i="6"/>
  <c r="L1556" i="6"/>
  <c r="H1556" i="6"/>
  <c r="K1556" i="6"/>
  <c r="I1556" i="6"/>
  <c r="J1556" i="6"/>
  <c r="M1556" i="6"/>
  <c r="L1557" i="6" l="1"/>
  <c r="H1557" i="6"/>
  <c r="M1557" i="6"/>
  <c r="I1557" i="6"/>
  <c r="K1557" i="6"/>
  <c r="J1557" i="6"/>
  <c r="F1558" i="6"/>
  <c r="E1559" i="6"/>
  <c r="F1559" i="6" l="1"/>
  <c r="E1560" i="6"/>
  <c r="M1558" i="6"/>
  <c r="I1558" i="6"/>
  <c r="L1558" i="6"/>
  <c r="H1558" i="6"/>
  <c r="J1558" i="6"/>
  <c r="K1558" i="6"/>
  <c r="F1560" i="6" l="1"/>
  <c r="E1561" i="6"/>
  <c r="M1559" i="6"/>
  <c r="J1559" i="6"/>
  <c r="H1559" i="6"/>
  <c r="K1559" i="6"/>
  <c r="L1559" i="6"/>
  <c r="I1559" i="6"/>
  <c r="E1562" i="6" l="1"/>
  <c r="F1561" i="6"/>
  <c r="L1560" i="6"/>
  <c r="H1560" i="6"/>
  <c r="I1560" i="6"/>
  <c r="M1560" i="6"/>
  <c r="J1560" i="6"/>
  <c r="K1560" i="6"/>
  <c r="L1561" i="6" l="1"/>
  <c r="H1561" i="6"/>
  <c r="M1561" i="6"/>
  <c r="I1561" i="6"/>
  <c r="K1561" i="6"/>
  <c r="J1561" i="6"/>
  <c r="F1562" i="6"/>
  <c r="E1563" i="6"/>
  <c r="F1563" i="6" l="1"/>
  <c r="E1564" i="6"/>
  <c r="M1562" i="6"/>
  <c r="I1562" i="6"/>
  <c r="L1562" i="6"/>
  <c r="H1562" i="6"/>
  <c r="J1562" i="6"/>
  <c r="K1562" i="6"/>
  <c r="F1564" i="6" l="1"/>
  <c r="E1565" i="6"/>
  <c r="H1563" i="6"/>
  <c r="M1563" i="6"/>
  <c r="L1563" i="6"/>
  <c r="J1563" i="6"/>
  <c r="K1563" i="6"/>
  <c r="I1563" i="6"/>
  <c r="E1566" i="6" l="1"/>
  <c r="F1565" i="6"/>
  <c r="L1564" i="6"/>
  <c r="H1564" i="6"/>
  <c r="M1564" i="6"/>
  <c r="K1564" i="6"/>
  <c r="J1564" i="6"/>
  <c r="I1564" i="6"/>
  <c r="L1565" i="6" l="1"/>
  <c r="H1565" i="6"/>
  <c r="M1565" i="6"/>
  <c r="I1565" i="6"/>
  <c r="K1565" i="6"/>
  <c r="J1565" i="6"/>
  <c r="F1566" i="6"/>
  <c r="E1567" i="6"/>
  <c r="F1567" i="6" l="1"/>
  <c r="E1568" i="6"/>
  <c r="M1566" i="6"/>
  <c r="I1566" i="6"/>
  <c r="L1566" i="6"/>
  <c r="H1566" i="6"/>
  <c r="J1566" i="6"/>
  <c r="K1566" i="6"/>
  <c r="F1568" i="6" l="1"/>
  <c r="E1569" i="6"/>
  <c r="K1567" i="6"/>
  <c r="L1567" i="6"/>
  <c r="M1567" i="6"/>
  <c r="J1567" i="6"/>
  <c r="H1567" i="6"/>
  <c r="I1567" i="6"/>
  <c r="E1570" i="6" l="1"/>
  <c r="F1569" i="6"/>
  <c r="L1568" i="6"/>
  <c r="H1568" i="6"/>
  <c r="J1568" i="6"/>
  <c r="I1568" i="6"/>
  <c r="K1568" i="6"/>
  <c r="M1568" i="6"/>
  <c r="L1569" i="6" l="1"/>
  <c r="H1569" i="6"/>
  <c r="M1569" i="6"/>
  <c r="I1569" i="6"/>
  <c r="J1569" i="6"/>
  <c r="K1569" i="6"/>
  <c r="F1570" i="6"/>
  <c r="E1571" i="6"/>
  <c r="F1571" i="6" l="1"/>
  <c r="E1572" i="6"/>
  <c r="M1570" i="6"/>
  <c r="I1570" i="6"/>
  <c r="L1570" i="6"/>
  <c r="H1570" i="6"/>
  <c r="J1570" i="6"/>
  <c r="K1570" i="6"/>
  <c r="F1572" i="6" l="1"/>
  <c r="E1573" i="6"/>
  <c r="M1571" i="6"/>
  <c r="K1571" i="6"/>
  <c r="H1571" i="6"/>
  <c r="J1571" i="6"/>
  <c r="L1571" i="6"/>
  <c r="I1571" i="6"/>
  <c r="E1574" i="6" l="1"/>
  <c r="F1573" i="6"/>
  <c r="L1572" i="6"/>
  <c r="H1572" i="6"/>
  <c r="K1572" i="6"/>
  <c r="I1572" i="6"/>
  <c r="J1572" i="6"/>
  <c r="M1572" i="6"/>
  <c r="L1573" i="6" l="1"/>
  <c r="H1573" i="6"/>
  <c r="M1573" i="6"/>
  <c r="I1573" i="6"/>
  <c r="K1573" i="6"/>
  <c r="J1573" i="6"/>
  <c r="F1574" i="6"/>
  <c r="E1575" i="6"/>
  <c r="F1575" i="6" l="1"/>
  <c r="E1576" i="6"/>
  <c r="M1574" i="6"/>
  <c r="I1574" i="6"/>
  <c r="L1574" i="6"/>
  <c r="H1574" i="6"/>
  <c r="J1574" i="6"/>
  <c r="K1574" i="6"/>
  <c r="F1576" i="6" l="1"/>
  <c r="E1577" i="6"/>
  <c r="M1575" i="6"/>
  <c r="J1575" i="6"/>
  <c r="H1575" i="6"/>
  <c r="K1575" i="6"/>
  <c r="L1575" i="6"/>
  <c r="I1575" i="6"/>
  <c r="E1578" i="6" l="1"/>
  <c r="F1577" i="6"/>
  <c r="L1576" i="6"/>
  <c r="H1576" i="6"/>
  <c r="I1576" i="6"/>
  <c r="M1576" i="6"/>
  <c r="J1576" i="6"/>
  <c r="K1576" i="6"/>
  <c r="L1577" i="6" l="1"/>
  <c r="H1577" i="6"/>
  <c r="M1577" i="6"/>
  <c r="I1577" i="6"/>
  <c r="K1577" i="6"/>
  <c r="J1577" i="6"/>
  <c r="F1578" i="6"/>
  <c r="E1579" i="6"/>
  <c r="M1578" i="6" l="1"/>
  <c r="I1578" i="6"/>
  <c r="L1578" i="6"/>
  <c r="H1578" i="6"/>
  <c r="J1578" i="6"/>
  <c r="K1578" i="6"/>
  <c r="F1579" i="6"/>
  <c r="E1580" i="6"/>
  <c r="H1579" i="6" l="1"/>
  <c r="M1579" i="6"/>
  <c r="L1579" i="6"/>
  <c r="J1579" i="6"/>
  <c r="K1579" i="6"/>
  <c r="I1579" i="6"/>
  <c r="F1580" i="6"/>
  <c r="E1581" i="6"/>
  <c r="E1582" i="6" l="1"/>
  <c r="F1581" i="6"/>
  <c r="L1580" i="6"/>
  <c r="H1580" i="6"/>
  <c r="M1580" i="6"/>
  <c r="K1580" i="6"/>
  <c r="J1580" i="6"/>
  <c r="I1580" i="6"/>
  <c r="L1581" i="6" l="1"/>
  <c r="H1581" i="6"/>
  <c r="M1581" i="6"/>
  <c r="I1581" i="6"/>
  <c r="K1581" i="6"/>
  <c r="J1581" i="6"/>
  <c r="F1582" i="6"/>
  <c r="E1583" i="6"/>
  <c r="F1583" i="6" l="1"/>
  <c r="E1584" i="6"/>
  <c r="M1582" i="6"/>
  <c r="I1582" i="6"/>
  <c r="L1582" i="6"/>
  <c r="H1582" i="6"/>
  <c r="J1582" i="6"/>
  <c r="K1582" i="6"/>
  <c r="F1584" i="6" l="1"/>
  <c r="E1585" i="6"/>
  <c r="K1583" i="6"/>
  <c r="L1583" i="6"/>
  <c r="M1583" i="6"/>
  <c r="J1583" i="6"/>
  <c r="H1583" i="6"/>
  <c r="I1583" i="6"/>
  <c r="E1586" i="6" l="1"/>
  <c r="F1585" i="6"/>
  <c r="L1584" i="6"/>
  <c r="H1584" i="6"/>
  <c r="J1584" i="6"/>
  <c r="I1584" i="6"/>
  <c r="K1584" i="6"/>
  <c r="M1584" i="6"/>
  <c r="L1585" i="6" l="1"/>
  <c r="H1585" i="6"/>
  <c r="M1585" i="6"/>
  <c r="I1585" i="6"/>
  <c r="J1585" i="6"/>
  <c r="K1585" i="6"/>
  <c r="F1586" i="6"/>
  <c r="E1587" i="6"/>
  <c r="F1587" i="6" l="1"/>
  <c r="E1588" i="6"/>
  <c r="M1586" i="6"/>
  <c r="I1586" i="6"/>
  <c r="L1586" i="6"/>
  <c r="H1586" i="6"/>
  <c r="J1586" i="6"/>
  <c r="K1586" i="6"/>
  <c r="F1588" i="6" l="1"/>
  <c r="E1589" i="6"/>
  <c r="M1587" i="6"/>
  <c r="K1587" i="6"/>
  <c r="H1587" i="6"/>
  <c r="J1587" i="6"/>
  <c r="L1587" i="6"/>
  <c r="I1587" i="6"/>
  <c r="E1590" i="6" l="1"/>
  <c r="F1589" i="6"/>
  <c r="L1588" i="6"/>
  <c r="H1588" i="6"/>
  <c r="K1588" i="6"/>
  <c r="I1588" i="6"/>
  <c r="J1588" i="6"/>
  <c r="M1588" i="6"/>
  <c r="L1589" i="6" l="1"/>
  <c r="H1589" i="6"/>
  <c r="M1589" i="6"/>
  <c r="I1589" i="6"/>
  <c r="K1589" i="6"/>
  <c r="J1589" i="6"/>
  <c r="F1590" i="6"/>
  <c r="E1591" i="6"/>
  <c r="F1591" i="6" l="1"/>
  <c r="E1592" i="6"/>
  <c r="M1590" i="6"/>
  <c r="I1590" i="6"/>
  <c r="L1590" i="6"/>
  <c r="H1590" i="6"/>
  <c r="J1590" i="6"/>
  <c r="K1590" i="6"/>
  <c r="F1592" i="6" l="1"/>
  <c r="E1593" i="6"/>
  <c r="M1591" i="6"/>
  <c r="J1591" i="6"/>
  <c r="H1591" i="6"/>
  <c r="K1591" i="6"/>
  <c r="L1591" i="6"/>
  <c r="I1591" i="6"/>
  <c r="E1594" i="6" l="1"/>
  <c r="F1593" i="6"/>
  <c r="L1592" i="6"/>
  <c r="H1592" i="6"/>
  <c r="I1592" i="6"/>
  <c r="M1592" i="6"/>
  <c r="J1592" i="6"/>
  <c r="K1592" i="6"/>
  <c r="L1593" i="6" l="1"/>
  <c r="H1593" i="6"/>
  <c r="M1593" i="6"/>
  <c r="I1593" i="6"/>
  <c r="K1593" i="6"/>
  <c r="J1593" i="6"/>
  <c r="F1594" i="6"/>
  <c r="E1595" i="6"/>
  <c r="F1595" i="6" l="1"/>
  <c r="E1596" i="6"/>
  <c r="M1594" i="6"/>
  <c r="I1594" i="6"/>
  <c r="L1594" i="6"/>
  <c r="H1594" i="6"/>
  <c r="J1594" i="6"/>
  <c r="K1594" i="6"/>
  <c r="F1596" i="6" l="1"/>
  <c r="E1597" i="6"/>
  <c r="H1595" i="6"/>
  <c r="M1595" i="6"/>
  <c r="L1595" i="6"/>
  <c r="J1595" i="6"/>
  <c r="K1595" i="6"/>
  <c r="I1595" i="6"/>
  <c r="E1598" i="6" l="1"/>
  <c r="F1597" i="6"/>
  <c r="L1596" i="6"/>
  <c r="H1596" i="6"/>
  <c r="M1596" i="6"/>
  <c r="K1596" i="6"/>
  <c r="J1596" i="6"/>
  <c r="I1596" i="6"/>
  <c r="L1597" i="6" l="1"/>
  <c r="H1597" i="6"/>
  <c r="M1597" i="6"/>
  <c r="I1597" i="6"/>
  <c r="K1597" i="6"/>
  <c r="J1597" i="6"/>
  <c r="F1598" i="6"/>
  <c r="E1599" i="6"/>
  <c r="F1599" i="6" l="1"/>
  <c r="E1600" i="6"/>
  <c r="M1598" i="6"/>
  <c r="I1598" i="6"/>
  <c r="L1598" i="6"/>
  <c r="H1598" i="6"/>
  <c r="J1598" i="6"/>
  <c r="K1598" i="6"/>
  <c r="F1600" i="6" l="1"/>
  <c r="E1601" i="6"/>
  <c r="K1599" i="6"/>
  <c r="L1599" i="6"/>
  <c r="M1599" i="6"/>
  <c r="J1599" i="6"/>
  <c r="H1599" i="6"/>
  <c r="I1599" i="6"/>
  <c r="E1602" i="6" l="1"/>
  <c r="F1601" i="6"/>
  <c r="L1600" i="6"/>
  <c r="H1600" i="6"/>
  <c r="J1600" i="6"/>
  <c r="I1600" i="6"/>
  <c r="K1600" i="6"/>
  <c r="M1600" i="6"/>
  <c r="L1601" i="6" l="1"/>
  <c r="H1601" i="6"/>
  <c r="M1601" i="6"/>
  <c r="I1601" i="6"/>
  <c r="J1601" i="6"/>
  <c r="K1601" i="6"/>
  <c r="F1602" i="6"/>
  <c r="E1603" i="6"/>
  <c r="F1603" i="6" l="1"/>
  <c r="E1604" i="6"/>
  <c r="M1602" i="6"/>
  <c r="I1602" i="6"/>
  <c r="L1602" i="6"/>
  <c r="H1602" i="6"/>
  <c r="J1602" i="6"/>
  <c r="K1602" i="6"/>
  <c r="F1604" i="6" l="1"/>
  <c r="E1605" i="6"/>
  <c r="M1603" i="6"/>
  <c r="K1603" i="6"/>
  <c r="H1603" i="6"/>
  <c r="J1603" i="6"/>
  <c r="L1603" i="6"/>
  <c r="I1603" i="6"/>
  <c r="E1606" i="6" l="1"/>
  <c r="F1605" i="6"/>
  <c r="L1604" i="6"/>
  <c r="H1604" i="6"/>
  <c r="K1604" i="6"/>
  <c r="I1604" i="6"/>
  <c r="J1604" i="6"/>
  <c r="M1604" i="6"/>
  <c r="L1605" i="6" l="1"/>
  <c r="H1605" i="6"/>
  <c r="M1605" i="6"/>
  <c r="I1605" i="6"/>
  <c r="K1605" i="6"/>
  <c r="J1605" i="6"/>
  <c r="F1606" i="6"/>
  <c r="E1607" i="6"/>
  <c r="F1607" i="6" l="1"/>
  <c r="E1608" i="6"/>
  <c r="M1606" i="6"/>
  <c r="I1606" i="6"/>
  <c r="J1606" i="6"/>
  <c r="K1606" i="6"/>
  <c r="L1606" i="6"/>
  <c r="H1606" i="6"/>
  <c r="F1608" i="6" l="1"/>
  <c r="E1609" i="6"/>
  <c r="I1607" i="6"/>
  <c r="J1607" i="6"/>
  <c r="M1607" i="6"/>
  <c r="K1607" i="6"/>
  <c r="H1607" i="6"/>
  <c r="L1607" i="6"/>
  <c r="E1610" i="6" l="1"/>
  <c r="F1609" i="6"/>
  <c r="L1608" i="6"/>
  <c r="H1608" i="6"/>
  <c r="I1608" i="6"/>
  <c r="M1608" i="6"/>
  <c r="J1608" i="6"/>
  <c r="K1608" i="6"/>
  <c r="L1609" i="6" l="1"/>
  <c r="H1609" i="6"/>
  <c r="M1609" i="6"/>
  <c r="I1609" i="6"/>
  <c r="K1609" i="6"/>
  <c r="J1609" i="6"/>
  <c r="F1610" i="6"/>
  <c r="E1611" i="6"/>
  <c r="F1611" i="6" l="1"/>
  <c r="E1612" i="6"/>
  <c r="M1610" i="6"/>
  <c r="I1610" i="6"/>
  <c r="L1610" i="6"/>
  <c r="H1610" i="6"/>
  <c r="J1610" i="6"/>
  <c r="K1610" i="6"/>
  <c r="F1612" i="6" l="1"/>
  <c r="E1613" i="6"/>
  <c r="I1611" i="6"/>
  <c r="H1611" i="6"/>
  <c r="M1611" i="6"/>
  <c r="L1611" i="6"/>
  <c r="J1611" i="6"/>
  <c r="K1611" i="6"/>
  <c r="E1614" i="6" l="1"/>
  <c r="F1613" i="6"/>
  <c r="L1612" i="6"/>
  <c r="H1612" i="6"/>
  <c r="I1612" i="6"/>
  <c r="K1612" i="6"/>
  <c r="M1612" i="6"/>
  <c r="J1612" i="6"/>
  <c r="L1613" i="6" l="1"/>
  <c r="H1613" i="6"/>
  <c r="M1613" i="6"/>
  <c r="I1613" i="6"/>
  <c r="K1613" i="6"/>
  <c r="J1613" i="6"/>
  <c r="F1614" i="6"/>
  <c r="E1615" i="6"/>
  <c r="F1615" i="6" l="1"/>
  <c r="E1616" i="6"/>
  <c r="M1614" i="6"/>
  <c r="I1614" i="6"/>
  <c r="L1614" i="6"/>
  <c r="H1614" i="6"/>
  <c r="J1614" i="6"/>
  <c r="K1614" i="6"/>
  <c r="F1616" i="6" l="1"/>
  <c r="E1617" i="6"/>
  <c r="K1615" i="6"/>
  <c r="H1615" i="6"/>
  <c r="I1615" i="6"/>
  <c r="J1615" i="6"/>
  <c r="L1615" i="6"/>
  <c r="M1615" i="6"/>
  <c r="E1618" i="6" l="1"/>
  <c r="F1617" i="6"/>
  <c r="L1616" i="6"/>
  <c r="H1616" i="6"/>
  <c r="M1616" i="6"/>
  <c r="J1616" i="6"/>
  <c r="K1616" i="6"/>
  <c r="I1616" i="6"/>
  <c r="L1617" i="6" l="1"/>
  <c r="H1617" i="6"/>
  <c r="M1617" i="6"/>
  <c r="I1617" i="6"/>
  <c r="J1617" i="6"/>
  <c r="K1617" i="6"/>
  <c r="F1618" i="6"/>
  <c r="E1619" i="6"/>
  <c r="F1619" i="6" l="1"/>
  <c r="E1620" i="6"/>
  <c r="M1618" i="6"/>
  <c r="I1618" i="6"/>
  <c r="L1618" i="6"/>
  <c r="H1618" i="6"/>
  <c r="J1618" i="6"/>
  <c r="K1618" i="6"/>
  <c r="F1620" i="6" l="1"/>
  <c r="E1621" i="6"/>
  <c r="L1619" i="6"/>
  <c r="I1619" i="6"/>
  <c r="K1619" i="6"/>
  <c r="M1619" i="6"/>
  <c r="J1619" i="6"/>
  <c r="H1619" i="6"/>
  <c r="E1622" i="6" l="1"/>
  <c r="F1621" i="6"/>
  <c r="L1620" i="6"/>
  <c r="H1620" i="6"/>
  <c r="K1620" i="6"/>
  <c r="I1620" i="6"/>
  <c r="J1620" i="6"/>
  <c r="M1620" i="6"/>
  <c r="L1621" i="6" l="1"/>
  <c r="H1621" i="6"/>
  <c r="M1621" i="6"/>
  <c r="I1621" i="6"/>
  <c r="K1621" i="6"/>
  <c r="J1621" i="6"/>
  <c r="F1622" i="6"/>
  <c r="E1623" i="6"/>
  <c r="F1623" i="6" l="1"/>
  <c r="E1624" i="6"/>
  <c r="M1622" i="6"/>
  <c r="I1622" i="6"/>
  <c r="L1622" i="6"/>
  <c r="H1622" i="6"/>
  <c r="J1622" i="6"/>
  <c r="K1622" i="6"/>
  <c r="F1624" i="6" l="1"/>
  <c r="E1625" i="6"/>
  <c r="I1623" i="6"/>
  <c r="J1623" i="6"/>
  <c r="M1623" i="6"/>
  <c r="K1623" i="6"/>
  <c r="H1623" i="6"/>
  <c r="L1623" i="6"/>
  <c r="L1624" i="6" l="1"/>
  <c r="H1624" i="6"/>
  <c r="I1624" i="6"/>
  <c r="M1624" i="6"/>
  <c r="J1624" i="6"/>
  <c r="K1624" i="6"/>
  <c r="E1626" i="6"/>
  <c r="F1625" i="6"/>
  <c r="F1626" i="6" l="1"/>
  <c r="E1627" i="6"/>
  <c r="L1625" i="6"/>
  <c r="H1625" i="6"/>
  <c r="M1625" i="6"/>
  <c r="I1625" i="6"/>
  <c r="K1625" i="6"/>
  <c r="J1625" i="6"/>
  <c r="F1627" i="6" l="1"/>
  <c r="E1628" i="6"/>
  <c r="M1626" i="6"/>
  <c r="I1626" i="6"/>
  <c r="L1626" i="6"/>
  <c r="H1626" i="6"/>
  <c r="J1626" i="6"/>
  <c r="K1626" i="6"/>
  <c r="F1628" i="6" l="1"/>
  <c r="E1629" i="6"/>
  <c r="I1627" i="6"/>
  <c r="H1627" i="6"/>
  <c r="M1627" i="6"/>
  <c r="L1627" i="6"/>
  <c r="J1627" i="6"/>
  <c r="K1627" i="6"/>
  <c r="E1630" i="6" l="1"/>
  <c r="F1629" i="6"/>
  <c r="L1628" i="6"/>
  <c r="H1628" i="6"/>
  <c r="I1628" i="6"/>
  <c r="K1628" i="6"/>
  <c r="M1628" i="6"/>
  <c r="J1628" i="6"/>
  <c r="L1629" i="6" l="1"/>
  <c r="H1629" i="6"/>
  <c r="M1629" i="6"/>
  <c r="I1629" i="6"/>
  <c r="K1629" i="6"/>
  <c r="J1629" i="6"/>
  <c r="F1630" i="6"/>
  <c r="E1631" i="6"/>
  <c r="F1631" i="6" l="1"/>
  <c r="E1632" i="6"/>
  <c r="M1630" i="6"/>
  <c r="I1630" i="6"/>
  <c r="L1630" i="6"/>
  <c r="H1630" i="6"/>
  <c r="J1630" i="6"/>
  <c r="K1630" i="6"/>
  <c r="F1632" i="6" l="1"/>
  <c r="E1633" i="6"/>
  <c r="K1631" i="6"/>
  <c r="H1631" i="6"/>
  <c r="I1631" i="6"/>
  <c r="J1631" i="6"/>
  <c r="L1631" i="6"/>
  <c r="M1631" i="6"/>
  <c r="E1634" i="6" l="1"/>
  <c r="F1633" i="6"/>
  <c r="L1632" i="6"/>
  <c r="H1632" i="6"/>
  <c r="M1632" i="6"/>
  <c r="J1632" i="6"/>
  <c r="K1632" i="6"/>
  <c r="I1632" i="6"/>
  <c r="L1633" i="6" l="1"/>
  <c r="H1633" i="6"/>
  <c r="M1633" i="6"/>
  <c r="I1633" i="6"/>
  <c r="J1633" i="6"/>
  <c r="K1633" i="6"/>
  <c r="F1634" i="6"/>
  <c r="E1635" i="6"/>
  <c r="F1635" i="6" l="1"/>
  <c r="E1636" i="6"/>
  <c r="M1634" i="6"/>
  <c r="I1634" i="6"/>
  <c r="L1634" i="6"/>
  <c r="H1634" i="6"/>
  <c r="J1634" i="6"/>
  <c r="K1634" i="6"/>
  <c r="F1636" i="6" l="1"/>
  <c r="E1637" i="6"/>
  <c r="L1635" i="6"/>
  <c r="I1635" i="6"/>
  <c r="K1635" i="6"/>
  <c r="M1635" i="6"/>
  <c r="J1635" i="6"/>
  <c r="H1635" i="6"/>
  <c r="E1638" i="6" l="1"/>
  <c r="F1637" i="6"/>
  <c r="L1636" i="6"/>
  <c r="H1636" i="6"/>
  <c r="K1636" i="6"/>
  <c r="I1636" i="6"/>
  <c r="J1636" i="6"/>
  <c r="M1636" i="6"/>
  <c r="L1637" i="6" l="1"/>
  <c r="H1637" i="6"/>
  <c r="M1637" i="6"/>
  <c r="I1637" i="6"/>
  <c r="K1637" i="6"/>
  <c r="J1637" i="6"/>
  <c r="F1638" i="6"/>
  <c r="E1639" i="6"/>
  <c r="F1639" i="6" l="1"/>
  <c r="E1640" i="6"/>
  <c r="M1638" i="6"/>
  <c r="I1638" i="6"/>
  <c r="L1638" i="6"/>
  <c r="H1638" i="6"/>
  <c r="J1638" i="6"/>
  <c r="K1638" i="6"/>
  <c r="F1640" i="6" l="1"/>
  <c r="E1641" i="6"/>
  <c r="I1639" i="6"/>
  <c r="J1639" i="6"/>
  <c r="M1639" i="6"/>
  <c r="K1639" i="6"/>
  <c r="H1639" i="6"/>
  <c r="L1639" i="6"/>
  <c r="E1642" i="6" l="1"/>
  <c r="F1641" i="6"/>
  <c r="L1640" i="6"/>
  <c r="H1640" i="6"/>
  <c r="I1640" i="6"/>
  <c r="M1640" i="6"/>
  <c r="J1640" i="6"/>
  <c r="K1640" i="6"/>
  <c r="L1641" i="6" l="1"/>
  <c r="H1641" i="6"/>
  <c r="M1641" i="6"/>
  <c r="I1641" i="6"/>
  <c r="K1641" i="6"/>
  <c r="J1641" i="6"/>
  <c r="F1642" i="6"/>
  <c r="E1643" i="6"/>
  <c r="F1643" i="6" l="1"/>
  <c r="E1644" i="6"/>
  <c r="M1642" i="6"/>
  <c r="I1642" i="6"/>
  <c r="L1642" i="6"/>
  <c r="H1642" i="6"/>
  <c r="J1642" i="6"/>
  <c r="K1642" i="6"/>
  <c r="F1644" i="6" l="1"/>
  <c r="E1645" i="6"/>
  <c r="I1643" i="6"/>
  <c r="H1643" i="6"/>
  <c r="M1643" i="6"/>
  <c r="L1643" i="6"/>
  <c r="J1643" i="6"/>
  <c r="K1643" i="6"/>
  <c r="E1646" i="6" l="1"/>
  <c r="F1645" i="6"/>
  <c r="L1644" i="6"/>
  <c r="H1644" i="6"/>
  <c r="I1644" i="6"/>
  <c r="K1644" i="6"/>
  <c r="M1644" i="6"/>
  <c r="J1644" i="6"/>
  <c r="L1645" i="6" l="1"/>
  <c r="H1645" i="6"/>
  <c r="M1645" i="6"/>
  <c r="I1645" i="6"/>
  <c r="K1645" i="6"/>
  <c r="J1645" i="6"/>
  <c r="F1646" i="6"/>
  <c r="E1647" i="6"/>
  <c r="F1647" i="6" l="1"/>
  <c r="E1648" i="6"/>
  <c r="M1646" i="6"/>
  <c r="I1646" i="6"/>
  <c r="L1646" i="6"/>
  <c r="H1646" i="6"/>
  <c r="J1646" i="6"/>
  <c r="K1646" i="6"/>
  <c r="F1648" i="6" l="1"/>
  <c r="E1649" i="6"/>
  <c r="K1647" i="6"/>
  <c r="H1647" i="6"/>
  <c r="I1647" i="6"/>
  <c r="J1647" i="6"/>
  <c r="L1647" i="6"/>
  <c r="M1647" i="6"/>
  <c r="E1650" i="6" l="1"/>
  <c r="F1649" i="6"/>
  <c r="L1648" i="6"/>
  <c r="H1648" i="6"/>
  <c r="M1648" i="6"/>
  <c r="J1648" i="6"/>
  <c r="K1648" i="6"/>
  <c r="I1648" i="6"/>
  <c r="L1649" i="6" l="1"/>
  <c r="H1649" i="6"/>
  <c r="M1649" i="6"/>
  <c r="I1649" i="6"/>
  <c r="J1649" i="6"/>
  <c r="K1649" i="6"/>
  <c r="F1650" i="6"/>
  <c r="E1651" i="6"/>
  <c r="F1651" i="6" l="1"/>
  <c r="E1652" i="6"/>
  <c r="M1650" i="6"/>
  <c r="I1650" i="6"/>
  <c r="L1650" i="6"/>
  <c r="H1650" i="6"/>
  <c r="J1650" i="6"/>
  <c r="K1650" i="6"/>
  <c r="F1652" i="6" l="1"/>
  <c r="E1653" i="6"/>
  <c r="L1651" i="6"/>
  <c r="I1651" i="6"/>
  <c r="K1651" i="6"/>
  <c r="M1651" i="6"/>
  <c r="J1651" i="6"/>
  <c r="H1651" i="6"/>
  <c r="E1654" i="6" l="1"/>
  <c r="F1653" i="6"/>
  <c r="L1652" i="6"/>
  <c r="H1652" i="6"/>
  <c r="K1652" i="6"/>
  <c r="I1652" i="6"/>
  <c r="J1652" i="6"/>
  <c r="M1652" i="6"/>
  <c r="L1653" i="6" l="1"/>
  <c r="H1653" i="6"/>
  <c r="M1653" i="6"/>
  <c r="I1653" i="6"/>
  <c r="K1653" i="6"/>
  <c r="J1653" i="6"/>
  <c r="F1654" i="6"/>
  <c r="E1655" i="6"/>
  <c r="F1655" i="6" l="1"/>
  <c r="E1656" i="6"/>
  <c r="M1654" i="6"/>
  <c r="I1654" i="6"/>
  <c r="L1654" i="6"/>
  <c r="H1654" i="6"/>
  <c r="J1654" i="6"/>
  <c r="K1654" i="6"/>
  <c r="F1656" i="6" l="1"/>
  <c r="E1657" i="6"/>
  <c r="I1655" i="6"/>
  <c r="J1655" i="6"/>
  <c r="M1655" i="6"/>
  <c r="K1655" i="6"/>
  <c r="H1655" i="6"/>
  <c r="L1655" i="6"/>
  <c r="E1658" i="6" l="1"/>
  <c r="F1657" i="6"/>
  <c r="L1656" i="6"/>
  <c r="H1656" i="6"/>
  <c r="I1656" i="6"/>
  <c r="M1656" i="6"/>
  <c r="J1656" i="6"/>
  <c r="K1656" i="6"/>
  <c r="L1657" i="6" l="1"/>
  <c r="H1657" i="6"/>
  <c r="M1657" i="6"/>
  <c r="I1657" i="6"/>
  <c r="K1657" i="6"/>
  <c r="J1657" i="6"/>
  <c r="F1658" i="6"/>
  <c r="E1659" i="6"/>
  <c r="M1658" i="6" l="1"/>
  <c r="I1658" i="6"/>
  <c r="L1658" i="6"/>
  <c r="H1658" i="6"/>
  <c r="J1658" i="6"/>
  <c r="K1658" i="6"/>
  <c r="F1659" i="6"/>
  <c r="E1660" i="6"/>
  <c r="F1660" i="6" l="1"/>
  <c r="E1661" i="6"/>
  <c r="I1659" i="6"/>
  <c r="H1659" i="6"/>
  <c r="M1659" i="6"/>
  <c r="L1659" i="6"/>
  <c r="J1659" i="6"/>
  <c r="K1659" i="6"/>
  <c r="E1662" i="6" l="1"/>
  <c r="F1661" i="6"/>
  <c r="L1660" i="6"/>
  <c r="H1660" i="6"/>
  <c r="I1660" i="6"/>
  <c r="K1660" i="6"/>
  <c r="M1660" i="6"/>
  <c r="J1660" i="6"/>
  <c r="L1661" i="6" l="1"/>
  <c r="H1661" i="6"/>
  <c r="M1661" i="6"/>
  <c r="I1661" i="6"/>
  <c r="K1661" i="6"/>
  <c r="J1661" i="6"/>
  <c r="F1662" i="6"/>
  <c r="E1663" i="6"/>
  <c r="F1663" i="6" l="1"/>
  <c r="E1664" i="6"/>
  <c r="M1662" i="6"/>
  <c r="I1662" i="6"/>
  <c r="L1662" i="6"/>
  <c r="H1662" i="6"/>
  <c r="J1662" i="6"/>
  <c r="K1662" i="6"/>
  <c r="F1664" i="6" l="1"/>
  <c r="E1665" i="6"/>
  <c r="K1663" i="6"/>
  <c r="H1663" i="6"/>
  <c r="I1663" i="6"/>
  <c r="J1663" i="6"/>
  <c r="L1663" i="6"/>
  <c r="M1663" i="6"/>
  <c r="E1666" i="6" l="1"/>
  <c r="F1665" i="6"/>
  <c r="L1664" i="6"/>
  <c r="H1664" i="6"/>
  <c r="M1664" i="6"/>
  <c r="J1664" i="6"/>
  <c r="K1664" i="6"/>
  <c r="I1664" i="6"/>
  <c r="L1665" i="6" l="1"/>
  <c r="H1665" i="6"/>
  <c r="M1665" i="6"/>
  <c r="I1665" i="6"/>
  <c r="J1665" i="6"/>
  <c r="K1665" i="6"/>
  <c r="F1666" i="6"/>
  <c r="E1667" i="6"/>
  <c r="F1667" i="6" l="1"/>
  <c r="E1668" i="6"/>
  <c r="M1666" i="6"/>
  <c r="I1666" i="6"/>
  <c r="L1666" i="6"/>
  <c r="H1666" i="6"/>
  <c r="J1666" i="6"/>
  <c r="K1666" i="6"/>
  <c r="F1668" i="6" l="1"/>
  <c r="E1669" i="6"/>
  <c r="L1667" i="6"/>
  <c r="I1667" i="6"/>
  <c r="K1667" i="6"/>
  <c r="M1667" i="6"/>
  <c r="J1667" i="6"/>
  <c r="H1667" i="6"/>
  <c r="E1670" i="6" l="1"/>
  <c r="F1669" i="6"/>
  <c r="L1668" i="6"/>
  <c r="H1668" i="6"/>
  <c r="K1668" i="6"/>
  <c r="I1668" i="6"/>
  <c r="J1668" i="6"/>
  <c r="M1668" i="6"/>
  <c r="L1669" i="6" l="1"/>
  <c r="H1669" i="6"/>
  <c r="M1669" i="6"/>
  <c r="I1669" i="6"/>
  <c r="K1669" i="6"/>
  <c r="J1669" i="6"/>
  <c r="F1670" i="6"/>
  <c r="E1671" i="6"/>
  <c r="F1671" i="6" l="1"/>
  <c r="E1672" i="6"/>
  <c r="M1670" i="6"/>
  <c r="I1670" i="6"/>
  <c r="L1670" i="6"/>
  <c r="H1670" i="6"/>
  <c r="J1670" i="6"/>
  <c r="K1670" i="6"/>
  <c r="F1672" i="6" l="1"/>
  <c r="E1673" i="6"/>
  <c r="I1671" i="6"/>
  <c r="J1671" i="6"/>
  <c r="M1671" i="6"/>
  <c r="K1671" i="6"/>
  <c r="H1671" i="6"/>
  <c r="L1671" i="6"/>
  <c r="E1674" i="6" l="1"/>
  <c r="F1673" i="6"/>
  <c r="L1672" i="6"/>
  <c r="H1672" i="6"/>
  <c r="I1672" i="6"/>
  <c r="M1672" i="6"/>
  <c r="J1672" i="6"/>
  <c r="K1672" i="6"/>
  <c r="L1673" i="6" l="1"/>
  <c r="H1673" i="6"/>
  <c r="M1673" i="6"/>
  <c r="I1673" i="6"/>
  <c r="K1673" i="6"/>
  <c r="J1673" i="6"/>
  <c r="F1674" i="6"/>
  <c r="E1675" i="6"/>
  <c r="F1675" i="6" l="1"/>
  <c r="E1676" i="6"/>
  <c r="M1674" i="6"/>
  <c r="I1674" i="6"/>
  <c r="L1674" i="6"/>
  <c r="H1674" i="6"/>
  <c r="J1674" i="6"/>
  <c r="K1674" i="6"/>
  <c r="F1676" i="6" l="1"/>
  <c r="E1677" i="6"/>
  <c r="I1675" i="6"/>
  <c r="H1675" i="6"/>
  <c r="M1675" i="6"/>
  <c r="L1675" i="6"/>
  <c r="J1675" i="6"/>
  <c r="K1675" i="6"/>
  <c r="E1678" i="6" l="1"/>
  <c r="F1677" i="6"/>
  <c r="L1676" i="6"/>
  <c r="H1676" i="6"/>
  <c r="I1676" i="6"/>
  <c r="K1676" i="6"/>
  <c r="M1676" i="6"/>
  <c r="J1676" i="6"/>
  <c r="L1677" i="6" l="1"/>
  <c r="H1677" i="6"/>
  <c r="M1677" i="6"/>
  <c r="I1677" i="6"/>
  <c r="K1677" i="6"/>
  <c r="J1677" i="6"/>
  <c r="F1678" i="6"/>
  <c r="E1679" i="6"/>
  <c r="F1679" i="6" l="1"/>
  <c r="E1680" i="6"/>
  <c r="M1678" i="6"/>
  <c r="I1678" i="6"/>
  <c r="L1678" i="6"/>
  <c r="H1678" i="6"/>
  <c r="J1678" i="6"/>
  <c r="K1678" i="6"/>
  <c r="F1680" i="6" l="1"/>
  <c r="E1681" i="6"/>
  <c r="K1679" i="6"/>
  <c r="H1679" i="6"/>
  <c r="I1679" i="6"/>
  <c r="J1679" i="6"/>
  <c r="L1679" i="6"/>
  <c r="M1679" i="6"/>
  <c r="E1682" i="6" l="1"/>
  <c r="F1681" i="6"/>
  <c r="L1680" i="6"/>
  <c r="H1680" i="6"/>
  <c r="M1680" i="6"/>
  <c r="J1680" i="6"/>
  <c r="K1680" i="6"/>
  <c r="I1680" i="6"/>
  <c r="L1681" i="6" l="1"/>
  <c r="H1681" i="6"/>
  <c r="M1681" i="6"/>
  <c r="I1681" i="6"/>
  <c r="J1681" i="6"/>
  <c r="K1681" i="6"/>
  <c r="F1682" i="6"/>
  <c r="E1683" i="6"/>
  <c r="F1683" i="6" l="1"/>
  <c r="E1684" i="6"/>
  <c r="M1682" i="6"/>
  <c r="I1682" i="6"/>
  <c r="L1682" i="6"/>
  <c r="H1682" i="6"/>
  <c r="J1682" i="6"/>
  <c r="K1682" i="6"/>
  <c r="F1684" i="6" l="1"/>
  <c r="E1685" i="6"/>
  <c r="L1683" i="6"/>
  <c r="I1683" i="6"/>
  <c r="K1683" i="6"/>
  <c r="M1683" i="6"/>
  <c r="J1683" i="6"/>
  <c r="H1683" i="6"/>
  <c r="E1686" i="6" l="1"/>
  <c r="F1685" i="6"/>
  <c r="L1684" i="6"/>
  <c r="H1684" i="6"/>
  <c r="K1684" i="6"/>
  <c r="I1684" i="6"/>
  <c r="J1684" i="6"/>
  <c r="M1684" i="6"/>
  <c r="L1685" i="6" l="1"/>
  <c r="H1685" i="6"/>
  <c r="M1685" i="6"/>
  <c r="I1685" i="6"/>
  <c r="K1685" i="6"/>
  <c r="J1685" i="6"/>
  <c r="F1686" i="6"/>
  <c r="E1687" i="6"/>
  <c r="F1687" i="6" l="1"/>
  <c r="E1688" i="6"/>
  <c r="M1686" i="6"/>
  <c r="I1686" i="6"/>
  <c r="L1686" i="6"/>
  <c r="H1686" i="6"/>
  <c r="J1686" i="6"/>
  <c r="K1686" i="6"/>
  <c r="F1688" i="6" l="1"/>
  <c r="E1689" i="6"/>
  <c r="I1687" i="6"/>
  <c r="J1687" i="6"/>
  <c r="M1687" i="6"/>
  <c r="K1687" i="6"/>
  <c r="H1687" i="6"/>
  <c r="L1687" i="6"/>
  <c r="E1690" i="6" l="1"/>
  <c r="F1689" i="6"/>
  <c r="L1688" i="6"/>
  <c r="H1688" i="6"/>
  <c r="I1688" i="6"/>
  <c r="M1688" i="6"/>
  <c r="J1688" i="6"/>
  <c r="K1688" i="6"/>
  <c r="L1689" i="6" l="1"/>
  <c r="H1689" i="6"/>
  <c r="M1689" i="6"/>
  <c r="I1689" i="6"/>
  <c r="K1689" i="6"/>
  <c r="J1689" i="6"/>
  <c r="F1690" i="6"/>
  <c r="E1691" i="6"/>
  <c r="F1691" i="6" l="1"/>
  <c r="E1692" i="6"/>
  <c r="M1690" i="6"/>
  <c r="I1690" i="6"/>
  <c r="L1690" i="6"/>
  <c r="H1690" i="6"/>
  <c r="J1690" i="6"/>
  <c r="K1690" i="6"/>
  <c r="F1692" i="6" l="1"/>
  <c r="E1693" i="6"/>
  <c r="I1691" i="6"/>
  <c r="H1691" i="6"/>
  <c r="M1691" i="6"/>
  <c r="L1691" i="6"/>
  <c r="J1691" i="6"/>
  <c r="K1691" i="6"/>
  <c r="E1694" i="6" l="1"/>
  <c r="F1693" i="6"/>
  <c r="L1692" i="6"/>
  <c r="H1692" i="6"/>
  <c r="I1692" i="6"/>
  <c r="K1692" i="6"/>
  <c r="M1692" i="6"/>
  <c r="J1692" i="6"/>
  <c r="L1693" i="6" l="1"/>
  <c r="H1693" i="6"/>
  <c r="M1693" i="6"/>
  <c r="I1693" i="6"/>
  <c r="K1693" i="6"/>
  <c r="J1693" i="6"/>
  <c r="F1694" i="6"/>
  <c r="E1695" i="6"/>
  <c r="F1695" i="6" l="1"/>
  <c r="E1696" i="6"/>
  <c r="M1694" i="6"/>
  <c r="I1694" i="6"/>
  <c r="L1694" i="6"/>
  <c r="H1694" i="6"/>
  <c r="J1694" i="6"/>
  <c r="K1694" i="6"/>
  <c r="F1696" i="6" l="1"/>
  <c r="E1697" i="6"/>
  <c r="K1695" i="6"/>
  <c r="H1695" i="6"/>
  <c r="I1695" i="6"/>
  <c r="J1695" i="6"/>
  <c r="L1695" i="6"/>
  <c r="M1695" i="6"/>
  <c r="E1698" i="6" l="1"/>
  <c r="F1697" i="6"/>
  <c r="L1696" i="6"/>
  <c r="H1696" i="6"/>
  <c r="M1696" i="6"/>
  <c r="J1696" i="6"/>
  <c r="K1696" i="6"/>
  <c r="I1696" i="6"/>
  <c r="L1697" i="6" l="1"/>
  <c r="H1697" i="6"/>
  <c r="M1697" i="6"/>
  <c r="I1697" i="6"/>
  <c r="J1697" i="6"/>
  <c r="K1697" i="6"/>
  <c r="F1698" i="6"/>
  <c r="E1699" i="6"/>
  <c r="F1699" i="6" l="1"/>
  <c r="E1700" i="6"/>
  <c r="M1698" i="6"/>
  <c r="I1698" i="6"/>
  <c r="L1698" i="6"/>
  <c r="H1698" i="6"/>
  <c r="J1698" i="6"/>
  <c r="K1698" i="6"/>
  <c r="F1700" i="6" l="1"/>
  <c r="E1701" i="6"/>
  <c r="L1699" i="6"/>
  <c r="I1699" i="6"/>
  <c r="K1699" i="6"/>
  <c r="M1699" i="6"/>
  <c r="J1699" i="6"/>
  <c r="H1699" i="6"/>
  <c r="E1702" i="6" l="1"/>
  <c r="F1701" i="6"/>
  <c r="L1700" i="6"/>
  <c r="H1700" i="6"/>
  <c r="K1700" i="6"/>
  <c r="I1700" i="6"/>
  <c r="J1700" i="6"/>
  <c r="M1700" i="6"/>
  <c r="L1701" i="6" l="1"/>
  <c r="H1701" i="6"/>
  <c r="M1701" i="6"/>
  <c r="I1701" i="6"/>
  <c r="K1701" i="6"/>
  <c r="J1701" i="6"/>
  <c r="F1702" i="6"/>
  <c r="E1703" i="6"/>
  <c r="F1703" i="6" l="1"/>
  <c r="E1704" i="6"/>
  <c r="M1702" i="6"/>
  <c r="I1702" i="6"/>
  <c r="L1702" i="6"/>
  <c r="H1702" i="6"/>
  <c r="J1702" i="6"/>
  <c r="K1702" i="6"/>
  <c r="F1704" i="6" l="1"/>
  <c r="E1705" i="6"/>
  <c r="I1703" i="6"/>
  <c r="J1703" i="6"/>
  <c r="M1703" i="6"/>
  <c r="K1703" i="6"/>
  <c r="H1703" i="6"/>
  <c r="L1703" i="6"/>
  <c r="E1706" i="6" l="1"/>
  <c r="F1705" i="6"/>
  <c r="L1704" i="6"/>
  <c r="H1704" i="6"/>
  <c r="I1704" i="6"/>
  <c r="M1704" i="6"/>
  <c r="J1704" i="6"/>
  <c r="K1704" i="6"/>
  <c r="L1705" i="6" l="1"/>
  <c r="H1705" i="6"/>
  <c r="M1705" i="6"/>
  <c r="I1705" i="6"/>
  <c r="K1705" i="6"/>
  <c r="J1705" i="6"/>
  <c r="F1706" i="6"/>
  <c r="E1707" i="6"/>
  <c r="F1707" i="6" l="1"/>
  <c r="E1708" i="6"/>
  <c r="M1706" i="6"/>
  <c r="I1706" i="6"/>
  <c r="L1706" i="6"/>
  <c r="H1706" i="6"/>
  <c r="J1706" i="6"/>
  <c r="K1706" i="6"/>
  <c r="F1708" i="6" l="1"/>
  <c r="E1709" i="6"/>
  <c r="I1707" i="6"/>
  <c r="H1707" i="6"/>
  <c r="M1707" i="6"/>
  <c r="L1707" i="6"/>
  <c r="J1707" i="6"/>
  <c r="K1707" i="6"/>
  <c r="E1710" i="6" l="1"/>
  <c r="F1709" i="6"/>
  <c r="L1708" i="6"/>
  <c r="H1708" i="6"/>
  <c r="I1708" i="6"/>
  <c r="K1708" i="6"/>
  <c r="M1708" i="6"/>
  <c r="J1708" i="6"/>
  <c r="L1709" i="6" l="1"/>
  <c r="H1709" i="6"/>
  <c r="M1709" i="6"/>
  <c r="I1709" i="6"/>
  <c r="K1709" i="6"/>
  <c r="J1709" i="6"/>
  <c r="F1710" i="6"/>
  <c r="E1711" i="6"/>
  <c r="M1710" i="6" l="1"/>
  <c r="I1710" i="6"/>
  <c r="L1710" i="6"/>
  <c r="H1710" i="6"/>
  <c r="J1710" i="6"/>
  <c r="K1710" i="6"/>
  <c r="F1711" i="6"/>
  <c r="E1712" i="6"/>
  <c r="F1712" i="6" l="1"/>
  <c r="E1713" i="6"/>
  <c r="K1711" i="6"/>
  <c r="H1711" i="6"/>
  <c r="I1711" i="6"/>
  <c r="J1711" i="6"/>
  <c r="L1711" i="6"/>
  <c r="M1711" i="6"/>
  <c r="E1714" i="6" l="1"/>
  <c r="F1713" i="6"/>
  <c r="L1712" i="6"/>
  <c r="H1712" i="6"/>
  <c r="M1712" i="6"/>
  <c r="J1712" i="6"/>
  <c r="K1712" i="6"/>
  <c r="I1712" i="6"/>
  <c r="L1713" i="6" l="1"/>
  <c r="H1713" i="6"/>
  <c r="M1713" i="6"/>
  <c r="I1713" i="6"/>
  <c r="J1713" i="6"/>
  <c r="K1713" i="6"/>
  <c r="F1714" i="6"/>
  <c r="E1715" i="6"/>
  <c r="F1715" i="6" l="1"/>
  <c r="E1716" i="6"/>
  <c r="M1714" i="6"/>
  <c r="I1714" i="6"/>
  <c r="L1714" i="6"/>
  <c r="H1714" i="6"/>
  <c r="J1714" i="6"/>
  <c r="K1714" i="6"/>
  <c r="F1716" i="6" l="1"/>
  <c r="E1717" i="6"/>
  <c r="L1715" i="6"/>
  <c r="I1715" i="6"/>
  <c r="K1715" i="6"/>
  <c r="M1715" i="6"/>
  <c r="J1715" i="6"/>
  <c r="H1715" i="6"/>
  <c r="E1718" i="6" l="1"/>
  <c r="F1717" i="6"/>
  <c r="L1716" i="6"/>
  <c r="H1716" i="6"/>
  <c r="K1716" i="6"/>
  <c r="I1716" i="6"/>
  <c r="J1716" i="6"/>
  <c r="M1716" i="6"/>
  <c r="L1717" i="6" l="1"/>
  <c r="H1717" i="6"/>
  <c r="M1717" i="6"/>
  <c r="I1717" i="6"/>
  <c r="K1717" i="6"/>
  <c r="J1717" i="6"/>
  <c r="F1718" i="6"/>
  <c r="E1719" i="6"/>
  <c r="F1719" i="6" l="1"/>
  <c r="E1720" i="6"/>
  <c r="M1718" i="6"/>
  <c r="I1718" i="6"/>
  <c r="L1718" i="6"/>
  <c r="H1718" i="6"/>
  <c r="J1718" i="6"/>
  <c r="K1718" i="6"/>
  <c r="F1720" i="6" l="1"/>
  <c r="E1721" i="6"/>
  <c r="I1719" i="6"/>
  <c r="J1719" i="6"/>
  <c r="M1719" i="6"/>
  <c r="K1719" i="6"/>
  <c r="H1719" i="6"/>
  <c r="L1719" i="6"/>
  <c r="E1722" i="6" l="1"/>
  <c r="F1721" i="6"/>
  <c r="L1720" i="6"/>
  <c r="H1720" i="6"/>
  <c r="I1720" i="6"/>
  <c r="M1720" i="6"/>
  <c r="J1720" i="6"/>
  <c r="K1720" i="6"/>
  <c r="L1721" i="6" l="1"/>
  <c r="H1721" i="6"/>
  <c r="M1721" i="6"/>
  <c r="I1721" i="6"/>
  <c r="K1721" i="6"/>
  <c r="J1721" i="6"/>
  <c r="F1722" i="6"/>
  <c r="E1723" i="6"/>
  <c r="F1723" i="6" l="1"/>
  <c r="E1724" i="6"/>
  <c r="M1722" i="6"/>
  <c r="I1722" i="6"/>
  <c r="L1722" i="6"/>
  <c r="H1722" i="6"/>
  <c r="J1722" i="6"/>
  <c r="K1722" i="6"/>
  <c r="F1724" i="6" l="1"/>
  <c r="E1725" i="6"/>
  <c r="I1723" i="6"/>
  <c r="H1723" i="6"/>
  <c r="M1723" i="6"/>
  <c r="L1723" i="6"/>
  <c r="J1723" i="6"/>
  <c r="K1723" i="6"/>
  <c r="E1726" i="6" l="1"/>
  <c r="F1725" i="6"/>
  <c r="L1724" i="6"/>
  <c r="H1724" i="6"/>
  <c r="I1724" i="6"/>
  <c r="K1724" i="6"/>
  <c r="M1724" i="6"/>
  <c r="J1724" i="6"/>
  <c r="L1725" i="6" l="1"/>
  <c r="H1725" i="6"/>
  <c r="M1725" i="6"/>
  <c r="I1725" i="6"/>
  <c r="K1725" i="6"/>
  <c r="J1725" i="6"/>
  <c r="F1726" i="6"/>
  <c r="E1727" i="6"/>
  <c r="F1727" i="6" l="1"/>
  <c r="E1728" i="6"/>
  <c r="M1726" i="6"/>
  <c r="I1726" i="6"/>
  <c r="L1726" i="6"/>
  <c r="H1726" i="6"/>
  <c r="J1726" i="6"/>
  <c r="K1726" i="6"/>
  <c r="F1728" i="6" l="1"/>
  <c r="E1729" i="6"/>
  <c r="K1727" i="6"/>
  <c r="H1727" i="6"/>
  <c r="I1727" i="6"/>
  <c r="J1727" i="6"/>
  <c r="L1727" i="6"/>
  <c r="M1727" i="6"/>
  <c r="E1730" i="6" l="1"/>
  <c r="F1729" i="6"/>
  <c r="L1728" i="6"/>
  <c r="H1728" i="6"/>
  <c r="M1728" i="6"/>
  <c r="J1728" i="6"/>
  <c r="K1728" i="6"/>
  <c r="I1728" i="6"/>
  <c r="L1729" i="6" l="1"/>
  <c r="H1729" i="6"/>
  <c r="M1729" i="6"/>
  <c r="I1729" i="6"/>
  <c r="J1729" i="6"/>
  <c r="K1729" i="6"/>
  <c r="F1730" i="6"/>
  <c r="E1731" i="6"/>
  <c r="F1731" i="6" l="1"/>
  <c r="E1732" i="6"/>
  <c r="M1730" i="6"/>
  <c r="I1730" i="6"/>
  <c r="L1730" i="6"/>
  <c r="H1730" i="6"/>
  <c r="J1730" i="6"/>
  <c r="K1730" i="6"/>
  <c r="F1732" i="6" l="1"/>
  <c r="E1733" i="6"/>
  <c r="L1731" i="6"/>
  <c r="I1731" i="6"/>
  <c r="K1731" i="6"/>
  <c r="M1731" i="6"/>
  <c r="J1731" i="6"/>
  <c r="H1731" i="6"/>
  <c r="E1734" i="6" l="1"/>
  <c r="F1733" i="6"/>
  <c r="L1732" i="6"/>
  <c r="H1732" i="6"/>
  <c r="K1732" i="6"/>
  <c r="I1732" i="6"/>
  <c r="J1732" i="6"/>
  <c r="M1732" i="6"/>
  <c r="L1733" i="6" l="1"/>
  <c r="H1733" i="6"/>
  <c r="M1733" i="6"/>
  <c r="I1733" i="6"/>
  <c r="K1733" i="6"/>
  <c r="J1733" i="6"/>
  <c r="F1734" i="6"/>
  <c r="E1735" i="6"/>
  <c r="F1735" i="6" l="1"/>
  <c r="E1736" i="6"/>
  <c r="M1734" i="6"/>
  <c r="I1734" i="6"/>
  <c r="L1734" i="6"/>
  <c r="H1734" i="6"/>
  <c r="J1734" i="6"/>
  <c r="K1734" i="6"/>
  <c r="F1736" i="6" l="1"/>
  <c r="E1737" i="6"/>
  <c r="I1735" i="6"/>
  <c r="J1735" i="6"/>
  <c r="M1735" i="6"/>
  <c r="K1735" i="6"/>
  <c r="H1735" i="6"/>
  <c r="L1735" i="6"/>
  <c r="E1738" i="6" l="1"/>
  <c r="F1737" i="6"/>
  <c r="L1736" i="6"/>
  <c r="H1736" i="6"/>
  <c r="I1736" i="6"/>
  <c r="M1736" i="6"/>
  <c r="J1736" i="6"/>
  <c r="K1736" i="6"/>
  <c r="L1737" i="6" l="1"/>
  <c r="H1737" i="6"/>
  <c r="M1737" i="6"/>
  <c r="I1737" i="6"/>
  <c r="K1737" i="6"/>
  <c r="J1737" i="6"/>
  <c r="F1738" i="6"/>
  <c r="E1739" i="6"/>
  <c r="F1739" i="6" l="1"/>
  <c r="E1740" i="6"/>
  <c r="M1738" i="6"/>
  <c r="I1738" i="6"/>
  <c r="L1738" i="6"/>
  <c r="H1738" i="6"/>
  <c r="J1738" i="6"/>
  <c r="K1738" i="6"/>
  <c r="F1740" i="6" l="1"/>
  <c r="E1741" i="6"/>
  <c r="I1739" i="6"/>
  <c r="H1739" i="6"/>
  <c r="M1739" i="6"/>
  <c r="L1739" i="6"/>
  <c r="J1739" i="6"/>
  <c r="K1739" i="6"/>
  <c r="E1742" i="6" l="1"/>
  <c r="F1741" i="6"/>
  <c r="L1740" i="6"/>
  <c r="H1740" i="6"/>
  <c r="I1740" i="6"/>
  <c r="K1740" i="6"/>
  <c r="M1740" i="6"/>
  <c r="J1740" i="6"/>
  <c r="L1741" i="6" l="1"/>
  <c r="H1741" i="6"/>
  <c r="M1741" i="6"/>
  <c r="I1741" i="6"/>
  <c r="K1741" i="6"/>
  <c r="J1741" i="6"/>
  <c r="F1742" i="6"/>
  <c r="E1743" i="6"/>
  <c r="M1742" i="6" l="1"/>
  <c r="I1742" i="6"/>
  <c r="L1742" i="6"/>
  <c r="H1742" i="6"/>
  <c r="J1742" i="6"/>
  <c r="K1742" i="6"/>
  <c r="F1743" i="6"/>
  <c r="E1744" i="6"/>
  <c r="F1744" i="6" l="1"/>
  <c r="E1745" i="6"/>
  <c r="K1743" i="6"/>
  <c r="H1743" i="6"/>
  <c r="I1743" i="6"/>
  <c r="J1743" i="6"/>
  <c r="L1743" i="6"/>
  <c r="M1743" i="6"/>
  <c r="E1746" i="6" l="1"/>
  <c r="F1745" i="6"/>
  <c r="L1744" i="6"/>
  <c r="H1744" i="6"/>
  <c r="M1744" i="6"/>
  <c r="J1744" i="6"/>
  <c r="K1744" i="6"/>
  <c r="I1744" i="6"/>
  <c r="L1745" i="6" l="1"/>
  <c r="H1745" i="6"/>
  <c r="M1745" i="6"/>
  <c r="I1745" i="6"/>
  <c r="J1745" i="6"/>
  <c r="K1745" i="6"/>
  <c r="F1746" i="6"/>
  <c r="E1747" i="6"/>
  <c r="F1747" i="6" l="1"/>
  <c r="E1748" i="6"/>
  <c r="M1746" i="6"/>
  <c r="I1746" i="6"/>
  <c r="L1746" i="6"/>
  <c r="H1746" i="6"/>
  <c r="J1746" i="6"/>
  <c r="K1746" i="6"/>
  <c r="F1748" i="6" l="1"/>
  <c r="E1749" i="6"/>
  <c r="L1747" i="6"/>
  <c r="I1747" i="6"/>
  <c r="K1747" i="6"/>
  <c r="M1747" i="6"/>
  <c r="J1747" i="6"/>
  <c r="H1747" i="6"/>
  <c r="E1750" i="6" l="1"/>
  <c r="F1749" i="6"/>
  <c r="L1748" i="6"/>
  <c r="H1748" i="6"/>
  <c r="K1748" i="6"/>
  <c r="I1748" i="6"/>
  <c r="J1748" i="6"/>
  <c r="M1748" i="6"/>
  <c r="L1749" i="6" l="1"/>
  <c r="H1749" i="6"/>
  <c r="M1749" i="6"/>
  <c r="I1749" i="6"/>
  <c r="K1749" i="6"/>
  <c r="J1749" i="6"/>
  <c r="F1750" i="6"/>
  <c r="E1751" i="6"/>
  <c r="F1751" i="6" l="1"/>
  <c r="E1752" i="6"/>
  <c r="M1750" i="6"/>
  <c r="I1750" i="6"/>
  <c r="L1750" i="6"/>
  <c r="H1750" i="6"/>
  <c r="J1750" i="6"/>
  <c r="K1750" i="6"/>
  <c r="F1752" i="6" l="1"/>
  <c r="E1753" i="6"/>
  <c r="I1751" i="6"/>
  <c r="J1751" i="6"/>
  <c r="M1751" i="6"/>
  <c r="K1751" i="6"/>
  <c r="H1751" i="6"/>
  <c r="L1751" i="6"/>
  <c r="E1754" i="6" l="1"/>
  <c r="F1753" i="6"/>
  <c r="L1752" i="6"/>
  <c r="H1752" i="6"/>
  <c r="I1752" i="6"/>
  <c r="M1752" i="6"/>
  <c r="J1752" i="6"/>
  <c r="K1752" i="6"/>
  <c r="L1753" i="6" l="1"/>
  <c r="H1753" i="6"/>
  <c r="M1753" i="6"/>
  <c r="I1753" i="6"/>
  <c r="K1753" i="6"/>
  <c r="J1753" i="6"/>
  <c r="F1754" i="6"/>
  <c r="E1755" i="6"/>
  <c r="F1755" i="6" l="1"/>
  <c r="E1756" i="6"/>
  <c r="M1754" i="6"/>
  <c r="I1754" i="6"/>
  <c r="L1754" i="6"/>
  <c r="H1754" i="6"/>
  <c r="J1754" i="6"/>
  <c r="K1754" i="6"/>
  <c r="F1756" i="6" l="1"/>
  <c r="E1757" i="6"/>
  <c r="I1755" i="6"/>
  <c r="H1755" i="6"/>
  <c r="M1755" i="6"/>
  <c r="L1755" i="6"/>
  <c r="J1755" i="6"/>
  <c r="K1755" i="6"/>
  <c r="E1758" i="6" l="1"/>
  <c r="F1757" i="6"/>
  <c r="L1756" i="6"/>
  <c r="H1756" i="6"/>
  <c r="I1756" i="6"/>
  <c r="K1756" i="6"/>
  <c r="M1756" i="6"/>
  <c r="J1756" i="6"/>
  <c r="L1757" i="6" l="1"/>
  <c r="H1757" i="6"/>
  <c r="M1757" i="6"/>
  <c r="I1757" i="6"/>
  <c r="K1757" i="6"/>
  <c r="J1757" i="6"/>
  <c r="F1758" i="6"/>
  <c r="E1759" i="6"/>
  <c r="F1759" i="6" l="1"/>
  <c r="E1760" i="6"/>
  <c r="M1758" i="6"/>
  <c r="I1758" i="6"/>
  <c r="L1758" i="6"/>
  <c r="H1758" i="6"/>
  <c r="J1758" i="6"/>
  <c r="K1758" i="6"/>
  <c r="F1760" i="6" l="1"/>
  <c r="E1761" i="6"/>
  <c r="K1759" i="6"/>
  <c r="H1759" i="6"/>
  <c r="I1759" i="6"/>
  <c r="J1759" i="6"/>
  <c r="L1759" i="6"/>
  <c r="M1759" i="6"/>
  <c r="E1762" i="6" l="1"/>
  <c r="F1761" i="6"/>
  <c r="L1760" i="6"/>
  <c r="H1760" i="6"/>
  <c r="M1760" i="6"/>
  <c r="J1760" i="6"/>
  <c r="K1760" i="6"/>
  <c r="I1760" i="6"/>
  <c r="L1761" i="6" l="1"/>
  <c r="H1761" i="6"/>
  <c r="M1761" i="6"/>
  <c r="I1761" i="6"/>
  <c r="J1761" i="6"/>
  <c r="K1761" i="6"/>
  <c r="F1762" i="6"/>
  <c r="E1763" i="6"/>
  <c r="F1763" i="6" l="1"/>
  <c r="E1764" i="6"/>
  <c r="M1762" i="6"/>
  <c r="I1762" i="6"/>
  <c r="L1762" i="6"/>
  <c r="H1762" i="6"/>
  <c r="J1762" i="6"/>
  <c r="K1762" i="6"/>
  <c r="F1764" i="6" l="1"/>
  <c r="E1765" i="6"/>
  <c r="L1763" i="6"/>
  <c r="I1763" i="6"/>
  <c r="K1763" i="6"/>
  <c r="M1763" i="6"/>
  <c r="J1763" i="6"/>
  <c r="H1763" i="6"/>
  <c r="E1766" i="6" l="1"/>
  <c r="F1765" i="6"/>
  <c r="L1764" i="6"/>
  <c r="H1764" i="6"/>
  <c r="K1764" i="6"/>
  <c r="I1764" i="6"/>
  <c r="J1764" i="6"/>
  <c r="M1764" i="6"/>
  <c r="L1765" i="6" l="1"/>
  <c r="H1765" i="6"/>
  <c r="M1765" i="6"/>
  <c r="I1765" i="6"/>
  <c r="K1765" i="6"/>
  <c r="J1765" i="6"/>
  <c r="F1766" i="6"/>
  <c r="E1767" i="6"/>
  <c r="F1767" i="6" l="1"/>
  <c r="E1768" i="6"/>
  <c r="M1766" i="6"/>
  <c r="I1766" i="6"/>
  <c r="L1766" i="6"/>
  <c r="H1766" i="6"/>
  <c r="J1766" i="6"/>
  <c r="K1766" i="6"/>
  <c r="F1768" i="6" l="1"/>
  <c r="E1769" i="6"/>
  <c r="I1767" i="6"/>
  <c r="J1767" i="6"/>
  <c r="M1767" i="6"/>
  <c r="K1767" i="6"/>
  <c r="H1767" i="6"/>
  <c r="L1767" i="6"/>
  <c r="E1770" i="6" l="1"/>
  <c r="F1769" i="6"/>
  <c r="L1768" i="6"/>
  <c r="H1768" i="6"/>
  <c r="I1768" i="6"/>
  <c r="M1768" i="6"/>
  <c r="J1768" i="6"/>
  <c r="K1768" i="6"/>
  <c r="L1769" i="6" l="1"/>
  <c r="H1769" i="6"/>
  <c r="M1769" i="6"/>
  <c r="I1769" i="6"/>
  <c r="K1769" i="6"/>
  <c r="J1769" i="6"/>
  <c r="F1770" i="6"/>
  <c r="E1771" i="6"/>
  <c r="F1771" i="6" l="1"/>
  <c r="E1772" i="6"/>
  <c r="M1770" i="6"/>
  <c r="I1770" i="6"/>
  <c r="L1770" i="6"/>
  <c r="H1770" i="6"/>
  <c r="J1770" i="6"/>
  <c r="K1770" i="6"/>
  <c r="F1772" i="6" l="1"/>
  <c r="E1773" i="6"/>
  <c r="I1771" i="6"/>
  <c r="H1771" i="6"/>
  <c r="M1771" i="6"/>
  <c r="L1771" i="6"/>
  <c r="J1771" i="6"/>
  <c r="K1771" i="6"/>
  <c r="E1774" i="6" l="1"/>
  <c r="F1773" i="6"/>
  <c r="L1772" i="6"/>
  <c r="H1772" i="6"/>
  <c r="I1772" i="6"/>
  <c r="K1772" i="6"/>
  <c r="M1772" i="6"/>
  <c r="J1772" i="6"/>
  <c r="L1773" i="6" l="1"/>
  <c r="H1773" i="6"/>
  <c r="M1773" i="6"/>
  <c r="I1773" i="6"/>
  <c r="K1773" i="6"/>
  <c r="J1773" i="6"/>
  <c r="F1774" i="6"/>
  <c r="E1775" i="6"/>
  <c r="F1775" i="6" l="1"/>
  <c r="E1776" i="6"/>
  <c r="M1774" i="6"/>
  <c r="I1774" i="6"/>
  <c r="L1774" i="6"/>
  <c r="H1774" i="6"/>
  <c r="J1774" i="6"/>
  <c r="K1774" i="6"/>
  <c r="F1776" i="6" l="1"/>
  <c r="E1777" i="6"/>
  <c r="K1775" i="6"/>
  <c r="H1775" i="6"/>
  <c r="I1775" i="6"/>
  <c r="J1775" i="6"/>
  <c r="L1775" i="6"/>
  <c r="M1775" i="6"/>
  <c r="E1778" i="6" l="1"/>
  <c r="F1777" i="6"/>
  <c r="L1776" i="6"/>
  <c r="H1776" i="6"/>
  <c r="M1776" i="6"/>
  <c r="J1776" i="6"/>
  <c r="K1776" i="6"/>
  <c r="I1776" i="6"/>
  <c r="L1777" i="6" l="1"/>
  <c r="H1777" i="6"/>
  <c r="M1777" i="6"/>
  <c r="I1777" i="6"/>
  <c r="J1777" i="6"/>
  <c r="K1777" i="6"/>
  <c r="F1778" i="6"/>
  <c r="E1779" i="6"/>
  <c r="F1779" i="6" l="1"/>
  <c r="E1780" i="6"/>
  <c r="M1778" i="6"/>
  <c r="I1778" i="6"/>
  <c r="L1778" i="6"/>
  <c r="H1778" i="6"/>
  <c r="J1778" i="6"/>
  <c r="K1778" i="6"/>
  <c r="F1780" i="6" l="1"/>
  <c r="E1781" i="6"/>
  <c r="L1779" i="6"/>
  <c r="I1779" i="6"/>
  <c r="K1779" i="6"/>
  <c r="M1779" i="6"/>
  <c r="J1779" i="6"/>
  <c r="H1779" i="6"/>
  <c r="E1782" i="6" l="1"/>
  <c r="F1781" i="6"/>
  <c r="L1780" i="6"/>
  <c r="H1780" i="6"/>
  <c r="K1780" i="6"/>
  <c r="I1780" i="6"/>
  <c r="J1780" i="6"/>
  <c r="M1780" i="6"/>
  <c r="L1781" i="6" l="1"/>
  <c r="H1781" i="6"/>
  <c r="M1781" i="6"/>
  <c r="I1781" i="6"/>
  <c r="K1781" i="6"/>
  <c r="J1781" i="6"/>
  <c r="F1782" i="6"/>
  <c r="E1783" i="6"/>
  <c r="F1783" i="6" l="1"/>
  <c r="E1784" i="6"/>
  <c r="M1782" i="6"/>
  <c r="I1782" i="6"/>
  <c r="L1782" i="6"/>
  <c r="H1782" i="6"/>
  <c r="J1782" i="6"/>
  <c r="K1782" i="6"/>
  <c r="F1784" i="6" l="1"/>
  <c r="E1785" i="6"/>
  <c r="I1783" i="6"/>
  <c r="J1783" i="6"/>
  <c r="M1783" i="6"/>
  <c r="K1783" i="6"/>
  <c r="H1783" i="6"/>
  <c r="L1783" i="6"/>
  <c r="E1786" i="6" l="1"/>
  <c r="F1785" i="6"/>
  <c r="L1784" i="6"/>
  <c r="H1784" i="6"/>
  <c r="I1784" i="6"/>
  <c r="M1784" i="6"/>
  <c r="J1784" i="6"/>
  <c r="K1784" i="6"/>
  <c r="L1785" i="6" l="1"/>
  <c r="H1785" i="6"/>
  <c r="M1785" i="6"/>
  <c r="I1785" i="6"/>
  <c r="K1785" i="6"/>
  <c r="J1785" i="6"/>
  <c r="F1786" i="6"/>
  <c r="E1787" i="6"/>
  <c r="F1787" i="6" l="1"/>
  <c r="E1788" i="6"/>
  <c r="M1786" i="6"/>
  <c r="I1786" i="6"/>
  <c r="L1786" i="6"/>
  <c r="H1786" i="6"/>
  <c r="J1786" i="6"/>
  <c r="K1786" i="6"/>
  <c r="F1788" i="6" l="1"/>
  <c r="E1789" i="6"/>
  <c r="I1787" i="6"/>
  <c r="H1787" i="6"/>
  <c r="M1787" i="6"/>
  <c r="L1787" i="6"/>
  <c r="J1787" i="6"/>
  <c r="K1787" i="6"/>
  <c r="E1790" i="6" l="1"/>
  <c r="F1789" i="6"/>
  <c r="L1788" i="6"/>
  <c r="H1788" i="6"/>
  <c r="I1788" i="6"/>
  <c r="K1788" i="6"/>
  <c r="M1788" i="6"/>
  <c r="J1788" i="6"/>
  <c r="L1789" i="6" l="1"/>
  <c r="H1789" i="6"/>
  <c r="M1789" i="6"/>
  <c r="I1789" i="6"/>
  <c r="K1789" i="6"/>
  <c r="J1789" i="6"/>
  <c r="F1790" i="6"/>
  <c r="E1791" i="6"/>
  <c r="F1791" i="6" l="1"/>
  <c r="E1792" i="6"/>
  <c r="M1790" i="6"/>
  <c r="I1790" i="6"/>
  <c r="L1790" i="6"/>
  <c r="H1790" i="6"/>
  <c r="J1790" i="6"/>
  <c r="K1790" i="6"/>
  <c r="F1792" i="6" l="1"/>
  <c r="E1793" i="6"/>
  <c r="K1791" i="6"/>
  <c r="H1791" i="6"/>
  <c r="I1791" i="6"/>
  <c r="J1791" i="6"/>
  <c r="L1791" i="6"/>
  <c r="M1791" i="6"/>
  <c r="E1794" i="6" l="1"/>
  <c r="F1793" i="6"/>
  <c r="L1792" i="6"/>
  <c r="H1792" i="6"/>
  <c r="M1792" i="6"/>
  <c r="J1792" i="6"/>
  <c r="K1792" i="6"/>
  <c r="I1792" i="6"/>
  <c r="L1793" i="6" l="1"/>
  <c r="H1793" i="6"/>
  <c r="M1793" i="6"/>
  <c r="I1793" i="6"/>
  <c r="J1793" i="6"/>
  <c r="K1793" i="6"/>
  <c r="F1794" i="6"/>
  <c r="E1795" i="6"/>
  <c r="F1795" i="6" l="1"/>
  <c r="E1796" i="6"/>
  <c r="M1794" i="6"/>
  <c r="I1794" i="6"/>
  <c r="L1794" i="6"/>
  <c r="H1794" i="6"/>
  <c r="J1794" i="6"/>
  <c r="K1794" i="6"/>
  <c r="F1796" i="6" l="1"/>
  <c r="E1797" i="6"/>
  <c r="L1795" i="6"/>
  <c r="I1795" i="6"/>
  <c r="K1795" i="6"/>
  <c r="M1795" i="6"/>
  <c r="J1795" i="6"/>
  <c r="H1795" i="6"/>
  <c r="E1798" i="6" l="1"/>
  <c r="F1797" i="6"/>
  <c r="L1796" i="6"/>
  <c r="H1796" i="6"/>
  <c r="K1796" i="6"/>
  <c r="I1796" i="6"/>
  <c r="J1796" i="6"/>
  <c r="M1796" i="6"/>
  <c r="L1797" i="6" l="1"/>
  <c r="H1797" i="6"/>
  <c r="M1797" i="6"/>
  <c r="I1797" i="6"/>
  <c r="K1797" i="6"/>
  <c r="J1797" i="6"/>
  <c r="F1798" i="6"/>
  <c r="E1799" i="6"/>
  <c r="F1799" i="6" l="1"/>
  <c r="E1800" i="6"/>
  <c r="M1798" i="6"/>
  <c r="I1798" i="6"/>
  <c r="L1798" i="6"/>
  <c r="H1798" i="6"/>
  <c r="J1798" i="6"/>
  <c r="K1798" i="6"/>
  <c r="F1800" i="6" l="1"/>
  <c r="E1801" i="6"/>
  <c r="I1799" i="6"/>
  <c r="J1799" i="6"/>
  <c r="M1799" i="6"/>
  <c r="K1799" i="6"/>
  <c r="H1799" i="6"/>
  <c r="L1799" i="6"/>
  <c r="E1802" i="6" l="1"/>
  <c r="F1801" i="6"/>
  <c r="L1800" i="6"/>
  <c r="H1800" i="6"/>
  <c r="I1800" i="6"/>
  <c r="M1800" i="6"/>
  <c r="J1800" i="6"/>
  <c r="K1800" i="6"/>
  <c r="L1801" i="6" l="1"/>
  <c r="H1801" i="6"/>
  <c r="M1801" i="6"/>
  <c r="I1801" i="6"/>
  <c r="K1801" i="6"/>
  <c r="J1801" i="6"/>
  <c r="F1802" i="6"/>
  <c r="E1803" i="6"/>
  <c r="M1802" i="6" l="1"/>
  <c r="I1802" i="6"/>
  <c r="L1802" i="6"/>
  <c r="H1802" i="6"/>
  <c r="J1802" i="6"/>
  <c r="K1802" i="6"/>
  <c r="F1803" i="6"/>
  <c r="E1804" i="6"/>
  <c r="F1804" i="6" l="1"/>
  <c r="E1805" i="6"/>
  <c r="I1803" i="6"/>
  <c r="H1803" i="6"/>
  <c r="M1803" i="6"/>
  <c r="L1803" i="6"/>
  <c r="J1803" i="6"/>
  <c r="K1803" i="6"/>
  <c r="E1806" i="6" l="1"/>
  <c r="F1805" i="6"/>
  <c r="L1804" i="6"/>
  <c r="H1804" i="6"/>
  <c r="I1804" i="6"/>
  <c r="K1804" i="6"/>
  <c r="M1804" i="6"/>
  <c r="J1804" i="6"/>
  <c r="L1805" i="6" l="1"/>
  <c r="H1805" i="6"/>
  <c r="M1805" i="6"/>
  <c r="I1805" i="6"/>
  <c r="K1805" i="6"/>
  <c r="J1805" i="6"/>
  <c r="F1806" i="6"/>
  <c r="E1807" i="6"/>
  <c r="M1806" i="6" l="1"/>
  <c r="I1806" i="6"/>
  <c r="L1806" i="6"/>
  <c r="H1806" i="6"/>
  <c r="J1806" i="6"/>
  <c r="K1806" i="6"/>
  <c r="F1807" i="6"/>
  <c r="E1808" i="6"/>
  <c r="K1807" i="6" l="1"/>
  <c r="H1807" i="6"/>
  <c r="I1807" i="6"/>
  <c r="J1807" i="6"/>
  <c r="L1807" i="6"/>
  <c r="M1807" i="6"/>
  <c r="F1808" i="6"/>
  <c r="E1809" i="6"/>
  <c r="L1808" i="6" l="1"/>
  <c r="H1808" i="6"/>
  <c r="M1808" i="6"/>
  <c r="J1808" i="6"/>
  <c r="K1808" i="6"/>
  <c r="I1808" i="6"/>
  <c r="E1810" i="6"/>
  <c r="F1809" i="6"/>
  <c r="F1810" i="6" l="1"/>
  <c r="E1811" i="6"/>
  <c r="L1809" i="6"/>
  <c r="H1809" i="6"/>
  <c r="M1809" i="6"/>
  <c r="I1809" i="6"/>
  <c r="J1809" i="6"/>
  <c r="K1809" i="6"/>
  <c r="F1811" i="6" l="1"/>
  <c r="E1812" i="6"/>
  <c r="M1810" i="6"/>
  <c r="I1810" i="6"/>
  <c r="L1810" i="6"/>
  <c r="H1810" i="6"/>
  <c r="J1810" i="6"/>
  <c r="K1810" i="6"/>
  <c r="F1812" i="6" l="1"/>
  <c r="E1813" i="6"/>
  <c r="L1811" i="6"/>
  <c r="I1811" i="6"/>
  <c r="K1811" i="6"/>
  <c r="M1811" i="6"/>
  <c r="J1811" i="6"/>
  <c r="H1811" i="6"/>
  <c r="E1814" i="6" l="1"/>
  <c r="F1813" i="6"/>
  <c r="L1812" i="6"/>
  <c r="H1812" i="6"/>
  <c r="K1812" i="6"/>
  <c r="I1812" i="6"/>
  <c r="J1812" i="6"/>
  <c r="M1812" i="6"/>
  <c r="L1813" i="6" l="1"/>
  <c r="H1813" i="6"/>
  <c r="M1813" i="6"/>
  <c r="I1813" i="6"/>
  <c r="K1813" i="6"/>
  <c r="J1813" i="6"/>
  <c r="F1814" i="6"/>
  <c r="E1815" i="6"/>
  <c r="M1814" i="6" l="1"/>
  <c r="I1814" i="6"/>
  <c r="L1814" i="6"/>
  <c r="H1814" i="6"/>
  <c r="J1814" i="6"/>
  <c r="K1814" i="6"/>
  <c r="F1815" i="6"/>
  <c r="E1816" i="6"/>
  <c r="F1816" i="6" l="1"/>
  <c r="E1817" i="6"/>
  <c r="I1815" i="6"/>
  <c r="J1815" i="6"/>
  <c r="M1815" i="6"/>
  <c r="K1815" i="6"/>
  <c r="H1815" i="6"/>
  <c r="L1815" i="6"/>
  <c r="E1818" i="6" l="1"/>
  <c r="F1817" i="6"/>
  <c r="L1816" i="6"/>
  <c r="H1816" i="6"/>
  <c r="I1816" i="6"/>
  <c r="M1816" i="6"/>
  <c r="J1816" i="6"/>
  <c r="K1816" i="6"/>
  <c r="L1817" i="6" l="1"/>
  <c r="H1817" i="6"/>
  <c r="M1817" i="6"/>
  <c r="I1817" i="6"/>
  <c r="K1817" i="6"/>
  <c r="J1817" i="6"/>
  <c r="F1818" i="6"/>
  <c r="E1819" i="6"/>
  <c r="M1818" i="6" l="1"/>
  <c r="I1818" i="6"/>
  <c r="L1818" i="6"/>
  <c r="H1818" i="6"/>
  <c r="J1818" i="6"/>
  <c r="K1818" i="6"/>
  <c r="F1819" i="6"/>
  <c r="E1820" i="6"/>
  <c r="I1819" i="6" l="1"/>
  <c r="H1819" i="6"/>
  <c r="M1819" i="6"/>
  <c r="L1819" i="6"/>
  <c r="J1819" i="6"/>
  <c r="K1819" i="6"/>
  <c r="F1820" i="6"/>
  <c r="E1821" i="6"/>
  <c r="E1822" i="6" l="1"/>
  <c r="F1821" i="6"/>
  <c r="L1820" i="6"/>
  <c r="H1820" i="6"/>
  <c r="I1820" i="6"/>
  <c r="K1820" i="6"/>
  <c r="M1820" i="6"/>
  <c r="J1820" i="6"/>
  <c r="L1821" i="6" l="1"/>
  <c r="H1821" i="6"/>
  <c r="M1821" i="6"/>
  <c r="I1821" i="6"/>
  <c r="K1821" i="6"/>
  <c r="J1821" i="6"/>
  <c r="F1822" i="6"/>
  <c r="E1823" i="6"/>
  <c r="M1822" i="6" l="1"/>
  <c r="I1822" i="6"/>
  <c r="L1822" i="6"/>
  <c r="H1822" i="6"/>
  <c r="J1822" i="6"/>
  <c r="K1822" i="6"/>
  <c r="F1823" i="6"/>
  <c r="E1824" i="6"/>
  <c r="F1824" i="6" l="1"/>
  <c r="E1825" i="6"/>
  <c r="K1823" i="6"/>
  <c r="H1823" i="6"/>
  <c r="I1823" i="6"/>
  <c r="J1823" i="6"/>
  <c r="L1823" i="6"/>
  <c r="M1823" i="6"/>
  <c r="E1826" i="6" l="1"/>
  <c r="F1825" i="6"/>
  <c r="L1824" i="6"/>
  <c r="H1824" i="6"/>
  <c r="M1824" i="6"/>
  <c r="J1824" i="6"/>
  <c r="K1824" i="6"/>
  <c r="I1824" i="6"/>
  <c r="L1825" i="6" l="1"/>
  <c r="H1825" i="6"/>
  <c r="M1825" i="6"/>
  <c r="I1825" i="6"/>
  <c r="J1825" i="6"/>
  <c r="K1825" i="6"/>
  <c r="F1826" i="6"/>
  <c r="E1827" i="6"/>
  <c r="F1827" i="6" l="1"/>
  <c r="E1828" i="6"/>
  <c r="M1826" i="6"/>
  <c r="I1826" i="6"/>
  <c r="L1826" i="6"/>
  <c r="H1826" i="6"/>
  <c r="J1826" i="6"/>
  <c r="K1826" i="6"/>
  <c r="F1828" i="6" l="1"/>
  <c r="E1829" i="6"/>
  <c r="L1827" i="6"/>
  <c r="I1827" i="6"/>
  <c r="K1827" i="6"/>
  <c r="M1827" i="6"/>
  <c r="J1827" i="6"/>
  <c r="H1827" i="6"/>
  <c r="E1830" i="6" l="1"/>
  <c r="F1829" i="6"/>
  <c r="L1828" i="6"/>
  <c r="H1828" i="6"/>
  <c r="K1828" i="6"/>
  <c r="I1828" i="6"/>
  <c r="J1828" i="6"/>
  <c r="M1828" i="6"/>
  <c r="L1829" i="6" l="1"/>
  <c r="H1829" i="6"/>
  <c r="M1829" i="6"/>
  <c r="I1829" i="6"/>
  <c r="K1829" i="6"/>
  <c r="J1829" i="6"/>
  <c r="F1830" i="6"/>
  <c r="E1831" i="6"/>
  <c r="F1831" i="6" l="1"/>
  <c r="E1832" i="6"/>
  <c r="M1830" i="6"/>
  <c r="I1830" i="6"/>
  <c r="L1830" i="6"/>
  <c r="H1830" i="6"/>
  <c r="J1830" i="6"/>
  <c r="K1830" i="6"/>
  <c r="F1832" i="6" l="1"/>
  <c r="E1833" i="6"/>
  <c r="I1831" i="6"/>
  <c r="J1831" i="6"/>
  <c r="M1831" i="6"/>
  <c r="K1831" i="6"/>
  <c r="H1831" i="6"/>
  <c r="L1831" i="6"/>
  <c r="E1834" i="6" l="1"/>
  <c r="F1833" i="6"/>
  <c r="L1832" i="6"/>
  <c r="H1832" i="6"/>
  <c r="I1832" i="6"/>
  <c r="M1832" i="6"/>
  <c r="J1832" i="6"/>
  <c r="K1832" i="6"/>
  <c r="L1833" i="6" l="1"/>
  <c r="H1833" i="6"/>
  <c r="M1833" i="6"/>
  <c r="I1833" i="6"/>
  <c r="K1833" i="6"/>
  <c r="J1833" i="6"/>
  <c r="F1834" i="6"/>
  <c r="E1835" i="6"/>
  <c r="F1835" i="6" l="1"/>
  <c r="E1836" i="6"/>
  <c r="M1834" i="6"/>
  <c r="I1834" i="6"/>
  <c r="L1834" i="6"/>
  <c r="H1834" i="6"/>
  <c r="J1834" i="6"/>
  <c r="K1834" i="6"/>
  <c r="F1836" i="6" l="1"/>
  <c r="E1837" i="6"/>
  <c r="I1835" i="6"/>
  <c r="H1835" i="6"/>
  <c r="M1835" i="6"/>
  <c r="L1835" i="6"/>
  <c r="J1835" i="6"/>
  <c r="K1835" i="6"/>
  <c r="E1838" i="6" l="1"/>
  <c r="F1837" i="6"/>
  <c r="L1836" i="6"/>
  <c r="H1836" i="6"/>
  <c r="I1836" i="6"/>
  <c r="K1836" i="6"/>
  <c r="M1836" i="6"/>
  <c r="J1836" i="6"/>
  <c r="L1837" i="6" l="1"/>
  <c r="H1837" i="6"/>
  <c r="M1837" i="6"/>
  <c r="I1837" i="6"/>
  <c r="K1837" i="6"/>
  <c r="J1837" i="6"/>
  <c r="F1838" i="6"/>
  <c r="E1839" i="6"/>
  <c r="F1839" i="6" l="1"/>
  <c r="E1840" i="6"/>
  <c r="M1838" i="6"/>
  <c r="I1838" i="6"/>
  <c r="L1838" i="6"/>
  <c r="H1838" i="6"/>
  <c r="J1838" i="6"/>
  <c r="K1838" i="6"/>
  <c r="F1840" i="6" l="1"/>
  <c r="E1841" i="6"/>
  <c r="K1839" i="6"/>
  <c r="H1839" i="6"/>
  <c r="I1839" i="6"/>
  <c r="J1839" i="6"/>
  <c r="L1839" i="6"/>
  <c r="M1839" i="6"/>
  <c r="E1842" i="6" l="1"/>
  <c r="F1841" i="6"/>
  <c r="L1840" i="6"/>
  <c r="H1840" i="6"/>
  <c r="M1840" i="6"/>
  <c r="J1840" i="6"/>
  <c r="K1840" i="6"/>
  <c r="I1840" i="6"/>
  <c r="L1841" i="6" l="1"/>
  <c r="H1841" i="6"/>
  <c r="M1841" i="6"/>
  <c r="I1841" i="6"/>
  <c r="J1841" i="6"/>
  <c r="K1841" i="6"/>
  <c r="F1842" i="6"/>
  <c r="E1843" i="6"/>
  <c r="M1842" i="6" l="1"/>
  <c r="I1842" i="6"/>
  <c r="L1842" i="6"/>
  <c r="H1842" i="6"/>
  <c r="J1842" i="6"/>
  <c r="K1842" i="6"/>
  <c r="F1843" i="6"/>
  <c r="E1844" i="6"/>
  <c r="F1844" i="6" l="1"/>
  <c r="E1845" i="6"/>
  <c r="L1843" i="6"/>
  <c r="I1843" i="6"/>
  <c r="K1843" i="6"/>
  <c r="M1843" i="6"/>
  <c r="J1843" i="6"/>
  <c r="H1843" i="6"/>
  <c r="E1846" i="6" l="1"/>
  <c r="F1845" i="6"/>
  <c r="L1844" i="6"/>
  <c r="H1844" i="6"/>
  <c r="K1844" i="6"/>
  <c r="I1844" i="6"/>
  <c r="J1844" i="6"/>
  <c r="M1844" i="6"/>
  <c r="L1845" i="6" l="1"/>
  <c r="H1845" i="6"/>
  <c r="M1845" i="6"/>
  <c r="I1845" i="6"/>
  <c r="K1845" i="6"/>
  <c r="J1845" i="6"/>
  <c r="F1846" i="6"/>
  <c r="E1847" i="6"/>
  <c r="F1847" i="6" l="1"/>
  <c r="E1848" i="6"/>
  <c r="M1846" i="6"/>
  <c r="I1846" i="6"/>
  <c r="L1846" i="6"/>
  <c r="H1846" i="6"/>
  <c r="J1846" i="6"/>
  <c r="K1846" i="6"/>
  <c r="F1848" i="6" l="1"/>
  <c r="E1849" i="6"/>
  <c r="I1847" i="6"/>
  <c r="J1847" i="6"/>
  <c r="M1847" i="6"/>
  <c r="K1847" i="6"/>
  <c r="H1847" i="6"/>
  <c r="L1847" i="6"/>
  <c r="E1850" i="6" l="1"/>
  <c r="F1849" i="6"/>
  <c r="L1848" i="6"/>
  <c r="H1848" i="6"/>
  <c r="I1848" i="6"/>
  <c r="M1848" i="6"/>
  <c r="J1848" i="6"/>
  <c r="K1848" i="6"/>
  <c r="L1849" i="6" l="1"/>
  <c r="H1849" i="6"/>
  <c r="M1849" i="6"/>
  <c r="I1849" i="6"/>
  <c r="K1849" i="6"/>
  <c r="J1849" i="6"/>
  <c r="F1850" i="6"/>
  <c r="E1851" i="6"/>
  <c r="M1850" i="6" l="1"/>
  <c r="I1850" i="6"/>
  <c r="L1850" i="6"/>
  <c r="H1850" i="6"/>
  <c r="J1850" i="6"/>
  <c r="K1850" i="6"/>
  <c r="F1851" i="6"/>
  <c r="E1852" i="6"/>
  <c r="F1852" i="6" l="1"/>
  <c r="E1853" i="6"/>
  <c r="I1851" i="6"/>
  <c r="H1851" i="6"/>
  <c r="M1851" i="6"/>
  <c r="L1851" i="6"/>
  <c r="J1851" i="6"/>
  <c r="K1851" i="6"/>
  <c r="E1854" i="6" l="1"/>
  <c r="F1853" i="6"/>
  <c r="L1852" i="6"/>
  <c r="H1852" i="6"/>
  <c r="I1852" i="6"/>
  <c r="K1852" i="6"/>
  <c r="M1852" i="6"/>
  <c r="J1852" i="6"/>
  <c r="L1853" i="6" l="1"/>
  <c r="H1853" i="6"/>
  <c r="M1853" i="6"/>
  <c r="I1853" i="6"/>
  <c r="K1853" i="6"/>
  <c r="J1853" i="6"/>
  <c r="F1854" i="6"/>
  <c r="E1855" i="6"/>
  <c r="M1854" i="6" l="1"/>
  <c r="I1854" i="6"/>
  <c r="L1854" i="6"/>
  <c r="H1854" i="6"/>
  <c r="J1854" i="6"/>
  <c r="K1854" i="6"/>
  <c r="F1855" i="6"/>
  <c r="E1856" i="6"/>
  <c r="F1856" i="6" l="1"/>
  <c r="E1857" i="6"/>
  <c r="K1855" i="6"/>
  <c r="H1855" i="6"/>
  <c r="I1855" i="6"/>
  <c r="J1855" i="6"/>
  <c r="L1855" i="6"/>
  <c r="M1855" i="6"/>
  <c r="E1858" i="6" l="1"/>
  <c r="F1857" i="6"/>
  <c r="L1856" i="6"/>
  <c r="H1856" i="6"/>
  <c r="M1856" i="6"/>
  <c r="J1856" i="6"/>
  <c r="K1856" i="6"/>
  <c r="I1856" i="6"/>
  <c r="L1857" i="6" l="1"/>
  <c r="H1857" i="6"/>
  <c r="M1857" i="6"/>
  <c r="I1857" i="6"/>
  <c r="J1857" i="6"/>
  <c r="K1857" i="6"/>
  <c r="F1858" i="6"/>
  <c r="E1859" i="6"/>
  <c r="F1859" i="6" l="1"/>
  <c r="E1860" i="6"/>
  <c r="M1858" i="6"/>
  <c r="I1858" i="6"/>
  <c r="L1858" i="6"/>
  <c r="H1858" i="6"/>
  <c r="J1858" i="6"/>
  <c r="K1858" i="6"/>
  <c r="F1860" i="6" l="1"/>
  <c r="E1861" i="6"/>
  <c r="L1859" i="6"/>
  <c r="I1859" i="6"/>
  <c r="K1859" i="6"/>
  <c r="M1859" i="6"/>
  <c r="J1859" i="6"/>
  <c r="H1859" i="6"/>
  <c r="E1862" i="6" l="1"/>
  <c r="F1861" i="6"/>
  <c r="L1860" i="6"/>
  <c r="H1860" i="6"/>
  <c r="K1860" i="6"/>
  <c r="I1860" i="6"/>
  <c r="J1860" i="6"/>
  <c r="M1860" i="6"/>
  <c r="L1861" i="6" l="1"/>
  <c r="H1861" i="6"/>
  <c r="M1861" i="6"/>
  <c r="I1861" i="6"/>
  <c r="K1861" i="6"/>
  <c r="J1861" i="6"/>
  <c r="F1862" i="6"/>
  <c r="E1863" i="6"/>
  <c r="F1863" i="6" l="1"/>
  <c r="E1864" i="6"/>
  <c r="M1862" i="6"/>
  <c r="I1862" i="6"/>
  <c r="L1862" i="6"/>
  <c r="H1862" i="6"/>
  <c r="J1862" i="6"/>
  <c r="K1862" i="6"/>
  <c r="F1864" i="6" l="1"/>
  <c r="E1865" i="6"/>
  <c r="I1863" i="6"/>
  <c r="J1863" i="6"/>
  <c r="M1863" i="6"/>
  <c r="K1863" i="6"/>
  <c r="H1863" i="6"/>
  <c r="L1863" i="6"/>
  <c r="E1866" i="6" l="1"/>
  <c r="F1865" i="6"/>
  <c r="L1864" i="6"/>
  <c r="H1864" i="6"/>
  <c r="I1864" i="6"/>
  <c r="M1864" i="6"/>
  <c r="J1864" i="6"/>
  <c r="K1864" i="6"/>
  <c r="L1865" i="6" l="1"/>
  <c r="H1865" i="6"/>
  <c r="M1865" i="6"/>
  <c r="I1865" i="6"/>
  <c r="K1865" i="6"/>
  <c r="J1865" i="6"/>
  <c r="F1866" i="6"/>
  <c r="E1867" i="6"/>
  <c r="F1867" i="6" l="1"/>
  <c r="E1868" i="6"/>
  <c r="M1866" i="6"/>
  <c r="I1866" i="6"/>
  <c r="L1866" i="6"/>
  <c r="H1866" i="6"/>
  <c r="J1866" i="6"/>
  <c r="K1866" i="6"/>
  <c r="F1868" i="6" l="1"/>
  <c r="E1869" i="6"/>
  <c r="I1867" i="6"/>
  <c r="H1867" i="6"/>
  <c r="M1867" i="6"/>
  <c r="L1867" i="6"/>
  <c r="J1867" i="6"/>
  <c r="K1867" i="6"/>
  <c r="E1870" i="6" l="1"/>
  <c r="F1869" i="6"/>
  <c r="L1868" i="6"/>
  <c r="H1868" i="6"/>
  <c r="I1868" i="6"/>
  <c r="K1868" i="6"/>
  <c r="M1868" i="6"/>
  <c r="J1868" i="6"/>
  <c r="L1869" i="6" l="1"/>
  <c r="H1869" i="6"/>
  <c r="M1869" i="6"/>
  <c r="I1869" i="6"/>
  <c r="K1869" i="6"/>
  <c r="J1869" i="6"/>
  <c r="F1870" i="6"/>
  <c r="E1871" i="6"/>
  <c r="F1871" i="6" l="1"/>
  <c r="E1872" i="6"/>
  <c r="M1870" i="6"/>
  <c r="I1870" i="6"/>
  <c r="L1870" i="6"/>
  <c r="H1870" i="6"/>
  <c r="J1870" i="6"/>
  <c r="K1870" i="6"/>
  <c r="F1872" i="6" l="1"/>
  <c r="E1873" i="6"/>
  <c r="K1871" i="6"/>
  <c r="H1871" i="6"/>
  <c r="I1871" i="6"/>
  <c r="J1871" i="6"/>
  <c r="L1871" i="6"/>
  <c r="M1871" i="6"/>
  <c r="E1874" i="6" l="1"/>
  <c r="F1873" i="6"/>
  <c r="L1872" i="6"/>
  <c r="H1872" i="6"/>
  <c r="M1872" i="6"/>
  <c r="J1872" i="6"/>
  <c r="K1872" i="6"/>
  <c r="I1872" i="6"/>
  <c r="L1873" i="6" l="1"/>
  <c r="H1873" i="6"/>
  <c r="M1873" i="6"/>
  <c r="I1873" i="6"/>
  <c r="J1873" i="6"/>
  <c r="K1873" i="6"/>
  <c r="F1874" i="6"/>
  <c r="E1875" i="6"/>
  <c r="F1875" i="6" l="1"/>
  <c r="E1876" i="6"/>
  <c r="M1874" i="6"/>
  <c r="I1874" i="6"/>
  <c r="L1874" i="6"/>
  <c r="H1874" i="6"/>
  <c r="J1874" i="6"/>
  <c r="K1874" i="6"/>
  <c r="F1876" i="6" l="1"/>
  <c r="E1877" i="6"/>
  <c r="L1875" i="6"/>
  <c r="I1875" i="6"/>
  <c r="K1875" i="6"/>
  <c r="M1875" i="6"/>
  <c r="J1875" i="6"/>
  <c r="H1875" i="6"/>
  <c r="E1878" i="6" l="1"/>
  <c r="F1877" i="6"/>
  <c r="L1876" i="6"/>
  <c r="H1876" i="6"/>
  <c r="K1876" i="6"/>
  <c r="I1876" i="6"/>
  <c r="J1876" i="6"/>
  <c r="M1876" i="6"/>
  <c r="L1877" i="6" l="1"/>
  <c r="H1877" i="6"/>
  <c r="M1877" i="6"/>
  <c r="I1877" i="6"/>
  <c r="K1877" i="6"/>
  <c r="J1877" i="6"/>
  <c r="F1878" i="6"/>
  <c r="E1879" i="6"/>
  <c r="F1879" i="6" l="1"/>
  <c r="E1880" i="6"/>
  <c r="M1878" i="6"/>
  <c r="I1878" i="6"/>
  <c r="L1878" i="6"/>
  <c r="H1878" i="6"/>
  <c r="J1878" i="6"/>
  <c r="K1878" i="6"/>
  <c r="F1880" i="6" l="1"/>
  <c r="E1881" i="6"/>
  <c r="I1879" i="6"/>
  <c r="J1879" i="6"/>
  <c r="M1879" i="6"/>
  <c r="K1879" i="6"/>
  <c r="H1879" i="6"/>
  <c r="L1879" i="6"/>
  <c r="E1882" i="6" l="1"/>
  <c r="F1881" i="6"/>
  <c r="L1880" i="6"/>
  <c r="H1880" i="6"/>
  <c r="I1880" i="6"/>
  <c r="M1880" i="6"/>
  <c r="J1880" i="6"/>
  <c r="K1880" i="6"/>
  <c r="L1881" i="6" l="1"/>
  <c r="H1881" i="6"/>
  <c r="M1881" i="6"/>
  <c r="I1881" i="6"/>
  <c r="K1881" i="6"/>
  <c r="J1881" i="6"/>
  <c r="F1882" i="6"/>
  <c r="E1883" i="6"/>
  <c r="F1883" i="6" l="1"/>
  <c r="E1884" i="6"/>
  <c r="M1882" i="6"/>
  <c r="I1882" i="6"/>
  <c r="L1882" i="6"/>
  <c r="H1882" i="6"/>
  <c r="J1882" i="6"/>
  <c r="K1882" i="6"/>
  <c r="F1884" i="6" l="1"/>
  <c r="E1885" i="6"/>
  <c r="I1883" i="6"/>
  <c r="H1883" i="6"/>
  <c r="M1883" i="6"/>
  <c r="L1883" i="6"/>
  <c r="J1883" i="6"/>
  <c r="K1883" i="6"/>
  <c r="E1886" i="6" l="1"/>
  <c r="F1885" i="6"/>
  <c r="L1884" i="6"/>
  <c r="H1884" i="6"/>
  <c r="I1884" i="6"/>
  <c r="K1884" i="6"/>
  <c r="M1884" i="6"/>
  <c r="J1884" i="6"/>
  <c r="L1885" i="6" l="1"/>
  <c r="H1885" i="6"/>
  <c r="M1885" i="6"/>
  <c r="I1885" i="6"/>
  <c r="K1885" i="6"/>
  <c r="J1885" i="6"/>
  <c r="F1886" i="6"/>
  <c r="E1887" i="6"/>
  <c r="F1887" i="6" l="1"/>
  <c r="E1888" i="6"/>
  <c r="M1886" i="6"/>
  <c r="I1886" i="6"/>
  <c r="L1886" i="6"/>
  <c r="H1886" i="6"/>
  <c r="J1886" i="6"/>
  <c r="K1886" i="6"/>
  <c r="F1888" i="6" l="1"/>
  <c r="E1889" i="6"/>
  <c r="K1887" i="6"/>
  <c r="H1887" i="6"/>
  <c r="I1887" i="6"/>
  <c r="J1887" i="6"/>
  <c r="L1887" i="6"/>
  <c r="M1887" i="6"/>
  <c r="E1890" i="6" l="1"/>
  <c r="F1889" i="6"/>
  <c r="L1888" i="6"/>
  <c r="H1888" i="6"/>
  <c r="M1888" i="6"/>
  <c r="J1888" i="6"/>
  <c r="K1888" i="6"/>
  <c r="I1888" i="6"/>
  <c r="L1889" i="6" l="1"/>
  <c r="H1889" i="6"/>
  <c r="M1889" i="6"/>
  <c r="I1889" i="6"/>
  <c r="J1889" i="6"/>
  <c r="K1889" i="6"/>
  <c r="F1890" i="6"/>
  <c r="E1891" i="6"/>
  <c r="F1891" i="6" l="1"/>
  <c r="E1892" i="6"/>
  <c r="M1890" i="6"/>
  <c r="I1890" i="6"/>
  <c r="L1890" i="6"/>
  <c r="H1890" i="6"/>
  <c r="J1890" i="6"/>
  <c r="K1890" i="6"/>
  <c r="F1892" i="6" l="1"/>
  <c r="E1893" i="6"/>
  <c r="L1891" i="6"/>
  <c r="I1891" i="6"/>
  <c r="K1891" i="6"/>
  <c r="M1891" i="6"/>
  <c r="J1891" i="6"/>
  <c r="H1891" i="6"/>
  <c r="E1894" i="6" l="1"/>
  <c r="F1893" i="6"/>
  <c r="L1892" i="6"/>
  <c r="H1892" i="6"/>
  <c r="K1892" i="6"/>
  <c r="I1892" i="6"/>
  <c r="J1892" i="6"/>
  <c r="M1892" i="6"/>
  <c r="L1893" i="6" l="1"/>
  <c r="H1893" i="6"/>
  <c r="M1893" i="6"/>
  <c r="I1893" i="6"/>
  <c r="K1893" i="6"/>
  <c r="J1893" i="6"/>
  <c r="F1894" i="6"/>
  <c r="E1895" i="6"/>
  <c r="F1895" i="6" l="1"/>
  <c r="E1896" i="6"/>
  <c r="M1894" i="6"/>
  <c r="I1894" i="6"/>
  <c r="L1894" i="6"/>
  <c r="H1894" i="6"/>
  <c r="J1894" i="6"/>
  <c r="K1894" i="6"/>
  <c r="F1896" i="6" l="1"/>
  <c r="E1897" i="6"/>
  <c r="I1895" i="6"/>
  <c r="J1895" i="6"/>
  <c r="M1895" i="6"/>
  <c r="K1895" i="6"/>
  <c r="H1895" i="6"/>
  <c r="L1895" i="6"/>
  <c r="E1898" i="6" l="1"/>
  <c r="F1897" i="6"/>
  <c r="L1896" i="6"/>
  <c r="H1896" i="6"/>
  <c r="I1896" i="6"/>
  <c r="M1896" i="6"/>
  <c r="J1896" i="6"/>
  <c r="K1896" i="6"/>
  <c r="L1897" i="6" l="1"/>
  <c r="H1897" i="6"/>
  <c r="M1897" i="6"/>
  <c r="I1897" i="6"/>
  <c r="K1897" i="6"/>
  <c r="J1897" i="6"/>
  <c r="F1898" i="6"/>
  <c r="E1899" i="6"/>
  <c r="F1899" i="6" l="1"/>
  <c r="E1900" i="6"/>
  <c r="M1898" i="6"/>
  <c r="I1898" i="6"/>
  <c r="L1898" i="6"/>
  <c r="H1898" i="6"/>
  <c r="J1898" i="6"/>
  <c r="K1898" i="6"/>
  <c r="F1900" i="6" l="1"/>
  <c r="E1901" i="6"/>
  <c r="I1899" i="6"/>
  <c r="H1899" i="6"/>
  <c r="M1899" i="6"/>
  <c r="L1899" i="6"/>
  <c r="J1899" i="6"/>
  <c r="K1899" i="6"/>
  <c r="E1902" i="6" l="1"/>
  <c r="F1901" i="6"/>
  <c r="L1900" i="6"/>
  <c r="H1900" i="6"/>
  <c r="I1900" i="6"/>
  <c r="K1900" i="6"/>
  <c r="M1900" i="6"/>
  <c r="J1900" i="6"/>
  <c r="L1901" i="6" l="1"/>
  <c r="H1901" i="6"/>
  <c r="M1901" i="6"/>
  <c r="I1901" i="6"/>
  <c r="K1901" i="6"/>
  <c r="J1901" i="6"/>
  <c r="F1902" i="6"/>
  <c r="E1903" i="6"/>
  <c r="F1903" i="6" l="1"/>
  <c r="E1904" i="6"/>
  <c r="M1902" i="6"/>
  <c r="I1902" i="6"/>
  <c r="L1902" i="6"/>
  <c r="H1902" i="6"/>
  <c r="J1902" i="6"/>
  <c r="K1902" i="6"/>
  <c r="F1904" i="6" l="1"/>
  <c r="E1905" i="6"/>
  <c r="K1903" i="6"/>
  <c r="H1903" i="6"/>
  <c r="I1903" i="6"/>
  <c r="J1903" i="6"/>
  <c r="L1903" i="6"/>
  <c r="M1903" i="6"/>
  <c r="E1906" i="6" l="1"/>
  <c r="F1905" i="6"/>
  <c r="L1904" i="6"/>
  <c r="H1904" i="6"/>
  <c r="M1904" i="6"/>
  <c r="J1904" i="6"/>
  <c r="K1904" i="6"/>
  <c r="I1904" i="6"/>
  <c r="L1905" i="6" l="1"/>
  <c r="H1905" i="6"/>
  <c r="M1905" i="6"/>
  <c r="I1905" i="6"/>
  <c r="J1905" i="6"/>
  <c r="K1905" i="6"/>
  <c r="F1906" i="6"/>
  <c r="E1907" i="6"/>
  <c r="F1907" i="6" l="1"/>
  <c r="E1908" i="6"/>
  <c r="M1906" i="6"/>
  <c r="I1906" i="6"/>
  <c r="L1906" i="6"/>
  <c r="H1906" i="6"/>
  <c r="J1906" i="6"/>
  <c r="K1906" i="6"/>
  <c r="F1908" i="6" l="1"/>
  <c r="E1909" i="6"/>
  <c r="L1907" i="6"/>
  <c r="I1907" i="6"/>
  <c r="K1907" i="6"/>
  <c r="M1907" i="6"/>
  <c r="J1907" i="6"/>
  <c r="H1907" i="6"/>
  <c r="E1910" i="6" l="1"/>
  <c r="F1909" i="6"/>
  <c r="L1908" i="6"/>
  <c r="H1908" i="6"/>
  <c r="K1908" i="6"/>
  <c r="I1908" i="6"/>
  <c r="J1908" i="6"/>
  <c r="M1908" i="6"/>
  <c r="L1909" i="6" l="1"/>
  <c r="H1909" i="6"/>
  <c r="M1909" i="6"/>
  <c r="I1909" i="6"/>
  <c r="K1909" i="6"/>
  <c r="J1909" i="6"/>
  <c r="F1910" i="6"/>
  <c r="E1911" i="6"/>
  <c r="F1911" i="6" l="1"/>
  <c r="E1912" i="6"/>
  <c r="M1910" i="6"/>
  <c r="I1910" i="6"/>
  <c r="L1910" i="6"/>
  <c r="H1910" i="6"/>
  <c r="J1910" i="6"/>
  <c r="K1910" i="6"/>
  <c r="F1912" i="6" l="1"/>
  <c r="E1913" i="6"/>
  <c r="I1911" i="6"/>
  <c r="J1911" i="6"/>
  <c r="M1911" i="6"/>
  <c r="K1911" i="6"/>
  <c r="H1911" i="6"/>
  <c r="L1911" i="6"/>
  <c r="E1914" i="6" l="1"/>
  <c r="F1913" i="6"/>
  <c r="L1912" i="6"/>
  <c r="H1912" i="6"/>
  <c r="I1912" i="6"/>
  <c r="M1912" i="6"/>
  <c r="J1912" i="6"/>
  <c r="K1912" i="6"/>
  <c r="L1913" i="6" l="1"/>
  <c r="H1913" i="6"/>
  <c r="M1913" i="6"/>
  <c r="I1913" i="6"/>
  <c r="K1913" i="6"/>
  <c r="J1913" i="6"/>
  <c r="F1914" i="6"/>
  <c r="E1915" i="6"/>
  <c r="F1915" i="6" l="1"/>
  <c r="E1916" i="6"/>
  <c r="M1914" i="6"/>
  <c r="I1914" i="6"/>
  <c r="L1914" i="6"/>
  <c r="H1914" i="6"/>
  <c r="J1914" i="6"/>
  <c r="K1914" i="6"/>
  <c r="F1916" i="6" l="1"/>
  <c r="E1917" i="6"/>
  <c r="I1915" i="6"/>
  <c r="H1915" i="6"/>
  <c r="M1915" i="6"/>
  <c r="L1915" i="6"/>
  <c r="J1915" i="6"/>
  <c r="K1915" i="6"/>
  <c r="E1918" i="6" l="1"/>
  <c r="F1917" i="6"/>
  <c r="L1916" i="6"/>
  <c r="H1916" i="6"/>
  <c r="I1916" i="6"/>
  <c r="K1916" i="6"/>
  <c r="M1916" i="6"/>
  <c r="J1916" i="6"/>
  <c r="L1917" i="6" l="1"/>
  <c r="H1917" i="6"/>
  <c r="M1917" i="6"/>
  <c r="I1917" i="6"/>
  <c r="K1917" i="6"/>
  <c r="J1917" i="6"/>
  <c r="F1918" i="6"/>
  <c r="E1919" i="6"/>
  <c r="F1919" i="6" l="1"/>
  <c r="E1920" i="6"/>
  <c r="M1918" i="6"/>
  <c r="I1918" i="6"/>
  <c r="L1918" i="6"/>
  <c r="H1918" i="6"/>
  <c r="J1918" i="6"/>
  <c r="K1918" i="6"/>
  <c r="F1920" i="6" l="1"/>
  <c r="E1921" i="6"/>
  <c r="K1919" i="6"/>
  <c r="H1919" i="6"/>
  <c r="I1919" i="6"/>
  <c r="J1919" i="6"/>
  <c r="L1919" i="6"/>
  <c r="M1919" i="6"/>
  <c r="E1922" i="6" l="1"/>
  <c r="F1921" i="6"/>
  <c r="L1920" i="6"/>
  <c r="H1920" i="6"/>
  <c r="M1920" i="6"/>
  <c r="J1920" i="6"/>
  <c r="K1920" i="6"/>
  <c r="I1920" i="6"/>
  <c r="L1921" i="6" l="1"/>
  <c r="H1921" i="6"/>
  <c r="M1921" i="6"/>
  <c r="I1921" i="6"/>
  <c r="J1921" i="6"/>
  <c r="K1921" i="6"/>
  <c r="F1922" i="6"/>
  <c r="E1923" i="6"/>
  <c r="F1923" i="6" l="1"/>
  <c r="E1924" i="6"/>
  <c r="M1922" i="6"/>
  <c r="I1922" i="6"/>
  <c r="L1922" i="6"/>
  <c r="H1922" i="6"/>
  <c r="J1922" i="6"/>
  <c r="K1922" i="6"/>
  <c r="F1924" i="6" l="1"/>
  <c r="E1925" i="6"/>
  <c r="L1923" i="6"/>
  <c r="I1923" i="6"/>
  <c r="K1923" i="6"/>
  <c r="M1923" i="6"/>
  <c r="J1923" i="6"/>
  <c r="H1923" i="6"/>
  <c r="E1926" i="6" l="1"/>
  <c r="F1925" i="6"/>
  <c r="L1924" i="6"/>
  <c r="H1924" i="6"/>
  <c r="K1924" i="6"/>
  <c r="I1924" i="6"/>
  <c r="J1924" i="6"/>
  <c r="M1924" i="6"/>
  <c r="L1925" i="6" l="1"/>
  <c r="H1925" i="6"/>
  <c r="M1925" i="6"/>
  <c r="I1925" i="6"/>
  <c r="K1925" i="6"/>
  <c r="J1925" i="6"/>
  <c r="F1926" i="6"/>
  <c r="E1927" i="6"/>
  <c r="F1927" i="6" l="1"/>
  <c r="E1928" i="6"/>
  <c r="M1926" i="6"/>
  <c r="I1926" i="6"/>
  <c r="L1926" i="6"/>
  <c r="H1926" i="6"/>
  <c r="J1926" i="6"/>
  <c r="K1926" i="6"/>
  <c r="F1928" i="6" l="1"/>
  <c r="E1929" i="6"/>
  <c r="I1927" i="6"/>
  <c r="J1927" i="6"/>
  <c r="M1927" i="6"/>
  <c r="K1927" i="6"/>
  <c r="H1927" i="6"/>
  <c r="L1927" i="6"/>
  <c r="E1930" i="6" l="1"/>
  <c r="F1929" i="6"/>
  <c r="L1928" i="6"/>
  <c r="H1928" i="6"/>
  <c r="I1928" i="6"/>
  <c r="M1928" i="6"/>
  <c r="J1928" i="6"/>
  <c r="K1928" i="6"/>
  <c r="L1929" i="6" l="1"/>
  <c r="H1929" i="6"/>
  <c r="M1929" i="6"/>
  <c r="I1929" i="6"/>
  <c r="K1929" i="6"/>
  <c r="J1929" i="6"/>
  <c r="F1930" i="6"/>
  <c r="E1931" i="6"/>
  <c r="F1931" i="6" l="1"/>
  <c r="E1932" i="6"/>
  <c r="M1930" i="6"/>
  <c r="I1930" i="6"/>
  <c r="L1930" i="6"/>
  <c r="H1930" i="6"/>
  <c r="J1930" i="6"/>
  <c r="K1930" i="6"/>
  <c r="F1932" i="6" l="1"/>
  <c r="E1933" i="6"/>
  <c r="I1931" i="6"/>
  <c r="H1931" i="6"/>
  <c r="M1931" i="6"/>
  <c r="L1931" i="6"/>
  <c r="J1931" i="6"/>
  <c r="K1931" i="6"/>
  <c r="E1934" i="6" l="1"/>
  <c r="F1933" i="6"/>
  <c r="L1932" i="6"/>
  <c r="H1932" i="6"/>
  <c r="I1932" i="6"/>
  <c r="K1932" i="6"/>
  <c r="M1932" i="6"/>
  <c r="J1932" i="6"/>
  <c r="L1933" i="6" l="1"/>
  <c r="H1933" i="6"/>
  <c r="M1933" i="6"/>
  <c r="I1933" i="6"/>
  <c r="K1933" i="6"/>
  <c r="J1933" i="6"/>
  <c r="F1934" i="6"/>
  <c r="E1935" i="6"/>
  <c r="F1935" i="6" l="1"/>
  <c r="E1936" i="6"/>
  <c r="M1934" i="6"/>
  <c r="I1934" i="6"/>
  <c r="L1934" i="6"/>
  <c r="H1934" i="6"/>
  <c r="J1934" i="6"/>
  <c r="K1934" i="6"/>
  <c r="F1936" i="6" l="1"/>
  <c r="E1937" i="6"/>
  <c r="K1935" i="6"/>
  <c r="H1935" i="6"/>
  <c r="I1935" i="6"/>
  <c r="J1935" i="6"/>
  <c r="L1935" i="6"/>
  <c r="M1935" i="6"/>
  <c r="E1938" i="6" l="1"/>
  <c r="F1937" i="6"/>
  <c r="L1936" i="6"/>
  <c r="H1936" i="6"/>
  <c r="M1936" i="6"/>
  <c r="J1936" i="6"/>
  <c r="K1936" i="6"/>
  <c r="I1936" i="6"/>
  <c r="L1937" i="6" l="1"/>
  <c r="H1937" i="6"/>
  <c r="M1937" i="6"/>
  <c r="I1937" i="6"/>
  <c r="J1937" i="6"/>
  <c r="K1937" i="6"/>
  <c r="F1938" i="6"/>
  <c r="E1939" i="6"/>
  <c r="F1939" i="6" l="1"/>
  <c r="E1940" i="6"/>
  <c r="M1938" i="6"/>
  <c r="I1938" i="6"/>
  <c r="L1938" i="6"/>
  <c r="H1938" i="6"/>
  <c r="J1938" i="6"/>
  <c r="K1938" i="6"/>
  <c r="F1940" i="6" l="1"/>
  <c r="E1941" i="6"/>
  <c r="L1939" i="6"/>
  <c r="I1939" i="6"/>
  <c r="K1939" i="6"/>
  <c r="M1939" i="6"/>
  <c r="J1939" i="6"/>
  <c r="H1939" i="6"/>
  <c r="E1942" i="6" l="1"/>
  <c r="F1941" i="6"/>
  <c r="L1940" i="6"/>
  <c r="H1940" i="6"/>
  <c r="K1940" i="6"/>
  <c r="I1940" i="6"/>
  <c r="J1940" i="6"/>
  <c r="M1940" i="6"/>
  <c r="L1941" i="6" l="1"/>
  <c r="H1941" i="6"/>
  <c r="M1941" i="6"/>
  <c r="I1941" i="6"/>
  <c r="K1941" i="6"/>
  <c r="J1941" i="6"/>
  <c r="F1942" i="6"/>
  <c r="E1943" i="6"/>
  <c r="F1943" i="6" l="1"/>
  <c r="E1944" i="6"/>
  <c r="M1942" i="6"/>
  <c r="I1942" i="6"/>
  <c r="L1942" i="6"/>
  <c r="H1942" i="6"/>
  <c r="J1942" i="6"/>
  <c r="K1942" i="6"/>
  <c r="F1944" i="6" l="1"/>
  <c r="E1945" i="6"/>
  <c r="I1943" i="6"/>
  <c r="J1943" i="6"/>
  <c r="M1943" i="6"/>
  <c r="K1943" i="6"/>
  <c r="H1943" i="6"/>
  <c r="L1943" i="6"/>
  <c r="E1946" i="6" l="1"/>
  <c r="F1945" i="6"/>
  <c r="L1944" i="6"/>
  <c r="H1944" i="6"/>
  <c r="I1944" i="6"/>
  <c r="M1944" i="6"/>
  <c r="J1944" i="6"/>
  <c r="K1944" i="6"/>
  <c r="L1945" i="6" l="1"/>
  <c r="H1945" i="6"/>
  <c r="M1945" i="6"/>
  <c r="I1945" i="6"/>
  <c r="K1945" i="6"/>
  <c r="J1945" i="6"/>
  <c r="F1946" i="6"/>
  <c r="E1947" i="6"/>
  <c r="F1947" i="6" l="1"/>
  <c r="E1948" i="6"/>
  <c r="M1946" i="6"/>
  <c r="I1946" i="6"/>
  <c r="L1946" i="6"/>
  <c r="H1946" i="6"/>
  <c r="J1946" i="6"/>
  <c r="K1946" i="6"/>
  <c r="F1948" i="6" l="1"/>
  <c r="E1949" i="6"/>
  <c r="I1947" i="6"/>
  <c r="H1947" i="6"/>
  <c r="M1947" i="6"/>
  <c r="L1947" i="6"/>
  <c r="J1947" i="6"/>
  <c r="K1947" i="6"/>
  <c r="E1950" i="6" l="1"/>
  <c r="F1949" i="6"/>
  <c r="L1948" i="6"/>
  <c r="H1948" i="6"/>
  <c r="I1948" i="6"/>
  <c r="K1948" i="6"/>
  <c r="M1948" i="6"/>
  <c r="J1948" i="6"/>
  <c r="L1949" i="6" l="1"/>
  <c r="H1949" i="6"/>
  <c r="M1949" i="6"/>
  <c r="I1949" i="6"/>
  <c r="K1949" i="6"/>
  <c r="J1949" i="6"/>
  <c r="F1950" i="6"/>
  <c r="E1951" i="6"/>
  <c r="F1951" i="6" l="1"/>
  <c r="E1952" i="6"/>
  <c r="M1950" i="6"/>
  <c r="I1950" i="6"/>
  <c r="L1950" i="6"/>
  <c r="H1950" i="6"/>
  <c r="J1950" i="6"/>
  <c r="K1950" i="6"/>
  <c r="F1952" i="6" l="1"/>
  <c r="E1953" i="6"/>
  <c r="K1951" i="6"/>
  <c r="H1951" i="6"/>
  <c r="I1951" i="6"/>
  <c r="J1951" i="6"/>
  <c r="L1951" i="6"/>
  <c r="M1951" i="6"/>
  <c r="E1954" i="6" l="1"/>
  <c r="F1953" i="6"/>
  <c r="L1952" i="6"/>
  <c r="H1952" i="6"/>
  <c r="M1952" i="6"/>
  <c r="J1952" i="6"/>
  <c r="K1952" i="6"/>
  <c r="I1952" i="6"/>
  <c r="L1953" i="6" l="1"/>
  <c r="H1953" i="6"/>
  <c r="M1953" i="6"/>
  <c r="I1953" i="6"/>
  <c r="J1953" i="6"/>
  <c r="K1953" i="6"/>
  <c r="F1954" i="6"/>
  <c r="E1955" i="6"/>
  <c r="F1955" i="6" l="1"/>
  <c r="E1956" i="6"/>
  <c r="M1954" i="6"/>
  <c r="I1954" i="6"/>
  <c r="L1954" i="6"/>
  <c r="H1954" i="6"/>
  <c r="J1954" i="6"/>
  <c r="K1954" i="6"/>
  <c r="F1956" i="6" l="1"/>
  <c r="E1957" i="6"/>
  <c r="L1955" i="6"/>
  <c r="I1955" i="6"/>
  <c r="K1955" i="6"/>
  <c r="M1955" i="6"/>
  <c r="J1955" i="6"/>
  <c r="H1955" i="6"/>
  <c r="E1958" i="6" l="1"/>
  <c r="F1957" i="6"/>
  <c r="L1956" i="6"/>
  <c r="H1956" i="6"/>
  <c r="K1956" i="6"/>
  <c r="I1956" i="6"/>
  <c r="J1956" i="6"/>
  <c r="M1956" i="6"/>
  <c r="L1957" i="6" l="1"/>
  <c r="H1957" i="6"/>
  <c r="M1957" i="6"/>
  <c r="I1957" i="6"/>
  <c r="K1957" i="6"/>
  <c r="J1957" i="6"/>
  <c r="F1958" i="6"/>
  <c r="E1959" i="6"/>
  <c r="F1959" i="6" l="1"/>
  <c r="E1960" i="6"/>
  <c r="M1958" i="6"/>
  <c r="I1958" i="6"/>
  <c r="L1958" i="6"/>
  <c r="H1958" i="6"/>
  <c r="J1958" i="6"/>
  <c r="K1958" i="6"/>
  <c r="F1960" i="6" l="1"/>
  <c r="E1961" i="6"/>
  <c r="I1959" i="6"/>
  <c r="J1959" i="6"/>
  <c r="M1959" i="6"/>
  <c r="K1959" i="6"/>
  <c r="H1959" i="6"/>
  <c r="L1959" i="6"/>
  <c r="E1962" i="6" l="1"/>
  <c r="F1961" i="6"/>
  <c r="L1960" i="6"/>
  <c r="H1960" i="6"/>
  <c r="I1960" i="6"/>
  <c r="M1960" i="6"/>
  <c r="J1960" i="6"/>
  <c r="K1960" i="6"/>
  <c r="L1961" i="6" l="1"/>
  <c r="H1961" i="6"/>
  <c r="M1961" i="6"/>
  <c r="I1961" i="6"/>
  <c r="K1961" i="6"/>
  <c r="J1961" i="6"/>
  <c r="F1962" i="6"/>
  <c r="E1963" i="6"/>
  <c r="F1963" i="6" l="1"/>
  <c r="E1964" i="6"/>
  <c r="M1962" i="6"/>
  <c r="I1962" i="6"/>
  <c r="L1962" i="6"/>
  <c r="H1962" i="6"/>
  <c r="J1962" i="6"/>
  <c r="K1962" i="6"/>
  <c r="F1964" i="6" l="1"/>
  <c r="E1965" i="6"/>
  <c r="I1963" i="6"/>
  <c r="H1963" i="6"/>
  <c r="M1963" i="6"/>
  <c r="L1963" i="6"/>
  <c r="J1963" i="6"/>
  <c r="K1963" i="6"/>
  <c r="E1966" i="6" l="1"/>
  <c r="F1965" i="6"/>
  <c r="L1964" i="6"/>
  <c r="H1964" i="6"/>
  <c r="I1964" i="6"/>
  <c r="K1964" i="6"/>
  <c r="M1964" i="6"/>
  <c r="J1964" i="6"/>
  <c r="L1965" i="6" l="1"/>
  <c r="H1965" i="6"/>
  <c r="M1965" i="6"/>
  <c r="I1965" i="6"/>
  <c r="K1965" i="6"/>
  <c r="J1965" i="6"/>
  <c r="F1966" i="6"/>
  <c r="E1967" i="6"/>
  <c r="F1967" i="6" l="1"/>
  <c r="E1968" i="6"/>
  <c r="M1966" i="6"/>
  <c r="I1966" i="6"/>
  <c r="L1966" i="6"/>
  <c r="H1966" i="6"/>
  <c r="J1966" i="6"/>
  <c r="K1966" i="6"/>
  <c r="F1968" i="6" l="1"/>
  <c r="E1969" i="6"/>
  <c r="K1967" i="6"/>
  <c r="H1967" i="6"/>
  <c r="I1967" i="6"/>
  <c r="J1967" i="6"/>
  <c r="L1967" i="6"/>
  <c r="M1967" i="6"/>
  <c r="E1970" i="6" l="1"/>
  <c r="F1969" i="6"/>
  <c r="L1968" i="6"/>
  <c r="H1968" i="6"/>
  <c r="M1968" i="6"/>
  <c r="J1968" i="6"/>
  <c r="K1968" i="6"/>
  <c r="I1968" i="6"/>
  <c r="L1969" i="6" l="1"/>
  <c r="H1969" i="6"/>
  <c r="M1969" i="6"/>
  <c r="I1969" i="6"/>
  <c r="J1969" i="6"/>
  <c r="K1969" i="6"/>
  <c r="F1970" i="6"/>
  <c r="E1971" i="6"/>
  <c r="F1971" i="6" l="1"/>
  <c r="E1972" i="6"/>
  <c r="M1970" i="6"/>
  <c r="I1970" i="6"/>
  <c r="L1970" i="6"/>
  <c r="H1970" i="6"/>
  <c r="J1970" i="6"/>
  <c r="K1970" i="6"/>
  <c r="F1972" i="6" l="1"/>
  <c r="E1973" i="6"/>
  <c r="L1971" i="6"/>
  <c r="I1971" i="6"/>
  <c r="K1971" i="6"/>
  <c r="M1971" i="6"/>
  <c r="J1971" i="6"/>
  <c r="H1971" i="6"/>
  <c r="E1974" i="6" l="1"/>
  <c r="F1973" i="6"/>
  <c r="L1972" i="6"/>
  <c r="H1972" i="6"/>
  <c r="K1972" i="6"/>
  <c r="I1972" i="6"/>
  <c r="J1972" i="6"/>
  <c r="M1972" i="6"/>
  <c r="L1973" i="6" l="1"/>
  <c r="H1973" i="6"/>
  <c r="M1973" i="6"/>
  <c r="I1973" i="6"/>
  <c r="K1973" i="6"/>
  <c r="J1973" i="6"/>
  <c r="F1974" i="6"/>
  <c r="E1975" i="6"/>
  <c r="F1975" i="6" l="1"/>
  <c r="E1976" i="6"/>
  <c r="M1974" i="6"/>
  <c r="I1974" i="6"/>
  <c r="L1974" i="6"/>
  <c r="H1974" i="6"/>
  <c r="J1974" i="6"/>
  <c r="K1974" i="6"/>
  <c r="F1976" i="6" l="1"/>
  <c r="E1977" i="6"/>
  <c r="I1975" i="6"/>
  <c r="J1975" i="6"/>
  <c r="M1975" i="6"/>
  <c r="K1975" i="6"/>
  <c r="H1975" i="6"/>
  <c r="L1975" i="6"/>
  <c r="E1978" i="6" l="1"/>
  <c r="F1977" i="6"/>
  <c r="L1976" i="6"/>
  <c r="H1976" i="6"/>
  <c r="I1976" i="6"/>
  <c r="M1976" i="6"/>
  <c r="J1976" i="6"/>
  <c r="K1976" i="6"/>
  <c r="L1977" i="6" l="1"/>
  <c r="H1977" i="6"/>
  <c r="M1977" i="6"/>
  <c r="I1977" i="6"/>
  <c r="K1977" i="6"/>
  <c r="J1977" i="6"/>
  <c r="F1978" i="6"/>
  <c r="E1979" i="6"/>
  <c r="F1979" i="6" l="1"/>
  <c r="E1980" i="6"/>
  <c r="M1978" i="6"/>
  <c r="I1978" i="6"/>
  <c r="L1978" i="6"/>
  <c r="H1978" i="6"/>
  <c r="J1978" i="6"/>
  <c r="K1978" i="6"/>
  <c r="F1980" i="6" l="1"/>
  <c r="E1981" i="6"/>
  <c r="I1979" i="6"/>
  <c r="H1979" i="6"/>
  <c r="M1979" i="6"/>
  <c r="L1979" i="6"/>
  <c r="J1979" i="6"/>
  <c r="K1979" i="6"/>
  <c r="E1982" i="6" l="1"/>
  <c r="F1981" i="6"/>
  <c r="L1980" i="6"/>
  <c r="H1980" i="6"/>
  <c r="I1980" i="6"/>
  <c r="K1980" i="6"/>
  <c r="M1980" i="6"/>
  <c r="J1980" i="6"/>
  <c r="L1981" i="6" l="1"/>
  <c r="H1981" i="6"/>
  <c r="M1981" i="6"/>
  <c r="I1981" i="6"/>
  <c r="K1981" i="6"/>
  <c r="J1981" i="6"/>
  <c r="F1982" i="6"/>
  <c r="E1983" i="6"/>
  <c r="M1982" i="6" l="1"/>
  <c r="I1982" i="6"/>
  <c r="L1982" i="6"/>
  <c r="H1982" i="6"/>
  <c r="J1982" i="6"/>
  <c r="K1982" i="6"/>
  <c r="F1983" i="6"/>
  <c r="E1984" i="6"/>
  <c r="F1984" i="6" l="1"/>
  <c r="E1985" i="6"/>
  <c r="K1983" i="6"/>
  <c r="H1983" i="6"/>
  <c r="I1983" i="6"/>
  <c r="J1983" i="6"/>
  <c r="L1983" i="6"/>
  <c r="M1983" i="6"/>
  <c r="E1986" i="6" l="1"/>
  <c r="F1985" i="6"/>
  <c r="L1984" i="6"/>
  <c r="H1984" i="6"/>
  <c r="M1984" i="6"/>
  <c r="J1984" i="6"/>
  <c r="K1984" i="6"/>
  <c r="I1984" i="6"/>
  <c r="L1985" i="6" l="1"/>
  <c r="H1985" i="6"/>
  <c r="M1985" i="6"/>
  <c r="I1985" i="6"/>
  <c r="J1985" i="6"/>
  <c r="K1985" i="6"/>
  <c r="F1986" i="6"/>
  <c r="E1987" i="6"/>
  <c r="F1987" i="6" l="1"/>
  <c r="E1988" i="6"/>
  <c r="M1986" i="6"/>
  <c r="I1986" i="6"/>
  <c r="L1986" i="6"/>
  <c r="H1986" i="6"/>
  <c r="J1986" i="6"/>
  <c r="K1986" i="6"/>
  <c r="F1988" i="6" l="1"/>
  <c r="E1989" i="6"/>
  <c r="L1987" i="6"/>
  <c r="I1987" i="6"/>
  <c r="K1987" i="6"/>
  <c r="M1987" i="6"/>
  <c r="J1987" i="6"/>
  <c r="H1987" i="6"/>
  <c r="E1990" i="6" l="1"/>
  <c r="F1989" i="6"/>
  <c r="L1988" i="6"/>
  <c r="H1988" i="6"/>
  <c r="K1988" i="6"/>
  <c r="I1988" i="6"/>
  <c r="J1988" i="6"/>
  <c r="M1988" i="6"/>
  <c r="L1989" i="6" l="1"/>
  <c r="H1989" i="6"/>
  <c r="M1989" i="6"/>
  <c r="I1989" i="6"/>
  <c r="K1989" i="6"/>
  <c r="J1989" i="6"/>
  <c r="F1990" i="6"/>
  <c r="E1991" i="6"/>
  <c r="F1991" i="6" l="1"/>
  <c r="E1992" i="6"/>
  <c r="M1990" i="6"/>
  <c r="I1990" i="6"/>
  <c r="L1990" i="6"/>
  <c r="H1990" i="6"/>
  <c r="J1990" i="6"/>
  <c r="K1990" i="6"/>
  <c r="F1992" i="6" l="1"/>
  <c r="E1993" i="6"/>
  <c r="I1991" i="6"/>
  <c r="J1991" i="6"/>
  <c r="M1991" i="6"/>
  <c r="K1991" i="6"/>
  <c r="H1991" i="6"/>
  <c r="L1991" i="6"/>
  <c r="E1994" i="6" l="1"/>
  <c r="F1993" i="6"/>
  <c r="L1992" i="6"/>
  <c r="H1992" i="6"/>
  <c r="I1992" i="6"/>
  <c r="M1992" i="6"/>
  <c r="J1992" i="6"/>
  <c r="K1992" i="6"/>
  <c r="L1993" i="6" l="1"/>
  <c r="H1993" i="6"/>
  <c r="M1993" i="6"/>
  <c r="I1993" i="6"/>
  <c r="K1993" i="6"/>
  <c r="J1993" i="6"/>
  <c r="F1994" i="6"/>
  <c r="E1995" i="6"/>
  <c r="F1995" i="6" l="1"/>
  <c r="E1996" i="6"/>
  <c r="M1994" i="6"/>
  <c r="I1994" i="6"/>
  <c r="L1994" i="6"/>
  <c r="H1994" i="6"/>
  <c r="J1994" i="6"/>
  <c r="K1994" i="6"/>
  <c r="F1996" i="6" l="1"/>
  <c r="E1997" i="6"/>
  <c r="I1995" i="6"/>
  <c r="H1995" i="6"/>
  <c r="M1995" i="6"/>
  <c r="L1995" i="6"/>
  <c r="J1995" i="6"/>
  <c r="K1995" i="6"/>
  <c r="E1998" i="6" l="1"/>
  <c r="F1997" i="6"/>
  <c r="L1996" i="6"/>
  <c r="H1996" i="6"/>
  <c r="I1996" i="6"/>
  <c r="K1996" i="6"/>
  <c r="M1996" i="6"/>
  <c r="J1996" i="6"/>
  <c r="L1997" i="6" l="1"/>
  <c r="H1997" i="6"/>
  <c r="M1997" i="6"/>
  <c r="I1997" i="6"/>
  <c r="K1997" i="6"/>
  <c r="J1997" i="6"/>
  <c r="F1998" i="6"/>
  <c r="E1999" i="6"/>
  <c r="F1999" i="6" l="1"/>
  <c r="E2000" i="6"/>
  <c r="M1998" i="6"/>
  <c r="I1998" i="6"/>
  <c r="L1998" i="6"/>
  <c r="H1998" i="6"/>
  <c r="J1998" i="6"/>
  <c r="K1998" i="6"/>
  <c r="F2000" i="6" l="1"/>
  <c r="E2001" i="6"/>
  <c r="K1999" i="6"/>
  <c r="H1999" i="6"/>
  <c r="I1999" i="6"/>
  <c r="J1999" i="6"/>
  <c r="L1999" i="6"/>
  <c r="M1999" i="6"/>
  <c r="E2002" i="6" l="1"/>
  <c r="F2001" i="6"/>
  <c r="L2000" i="6"/>
  <c r="H2000" i="6"/>
  <c r="M2000" i="6"/>
  <c r="J2000" i="6"/>
  <c r="K2000" i="6"/>
  <c r="I2000" i="6"/>
  <c r="L2001" i="6" l="1"/>
  <c r="H2001" i="6"/>
  <c r="M2001" i="6"/>
  <c r="I2001" i="6"/>
  <c r="J2001" i="6"/>
  <c r="K2001" i="6"/>
  <c r="F2002" i="6"/>
  <c r="E2003" i="6"/>
  <c r="F2003" i="6" l="1"/>
  <c r="E2004" i="6"/>
  <c r="M2002" i="6"/>
  <c r="I2002" i="6"/>
  <c r="L2002" i="6"/>
  <c r="H2002" i="6"/>
  <c r="J2002" i="6"/>
  <c r="K2002" i="6"/>
  <c r="F2004" i="6" l="1"/>
  <c r="E2005" i="6"/>
  <c r="L2003" i="6"/>
  <c r="I2003" i="6"/>
  <c r="K2003" i="6"/>
  <c r="M2003" i="6"/>
  <c r="J2003" i="6"/>
  <c r="H2003" i="6"/>
  <c r="E2006" i="6" l="1"/>
  <c r="F2005" i="6"/>
  <c r="L2004" i="6"/>
  <c r="H2004" i="6"/>
  <c r="K2004" i="6"/>
  <c r="I2004" i="6"/>
  <c r="J2004" i="6"/>
  <c r="M2004" i="6"/>
  <c r="L2005" i="6" l="1"/>
  <c r="H2005" i="6"/>
  <c r="M2005" i="6"/>
  <c r="I2005" i="6"/>
  <c r="K2005" i="6"/>
  <c r="J2005" i="6"/>
  <c r="F2006" i="6"/>
  <c r="E2007" i="6"/>
  <c r="F2007" i="6" l="1"/>
  <c r="E2008" i="6"/>
  <c r="M2006" i="6"/>
  <c r="I2006" i="6"/>
  <c r="L2006" i="6"/>
  <c r="H2006" i="6"/>
  <c r="J2006" i="6"/>
  <c r="K2006" i="6"/>
  <c r="F2008" i="6" l="1"/>
  <c r="E2009" i="6"/>
  <c r="I2007" i="6"/>
  <c r="J2007" i="6"/>
  <c r="M2007" i="6"/>
  <c r="K2007" i="6"/>
  <c r="H2007" i="6"/>
  <c r="L2007" i="6"/>
  <c r="E2010" i="6" l="1"/>
  <c r="F2009" i="6"/>
  <c r="L2008" i="6"/>
  <c r="H2008" i="6"/>
  <c r="I2008" i="6"/>
  <c r="M2008" i="6"/>
  <c r="J2008" i="6"/>
  <c r="K2008" i="6"/>
  <c r="L2009" i="6" l="1"/>
  <c r="H2009" i="6"/>
  <c r="M2009" i="6"/>
  <c r="I2009" i="6"/>
  <c r="K2009" i="6"/>
  <c r="J2009" i="6"/>
  <c r="F2010" i="6"/>
  <c r="E2011" i="6"/>
  <c r="F2011" i="6" l="1"/>
  <c r="E2012" i="6"/>
  <c r="M2010" i="6"/>
  <c r="I2010" i="6"/>
  <c r="L2010" i="6"/>
  <c r="H2010" i="6"/>
  <c r="J2010" i="6"/>
  <c r="K2010" i="6"/>
  <c r="F2012" i="6" l="1"/>
  <c r="E2013" i="6"/>
  <c r="I2011" i="6"/>
  <c r="H2011" i="6"/>
  <c r="M2011" i="6"/>
  <c r="L2011" i="6"/>
  <c r="J2011" i="6"/>
  <c r="K2011" i="6"/>
  <c r="E2014" i="6" l="1"/>
  <c r="F2013" i="6"/>
  <c r="L2012" i="6"/>
  <c r="H2012" i="6"/>
  <c r="I2012" i="6"/>
  <c r="K2012" i="6"/>
  <c r="M2012" i="6"/>
  <c r="J2012" i="6"/>
  <c r="L2013" i="6" l="1"/>
  <c r="H2013" i="6"/>
  <c r="M2013" i="6"/>
  <c r="I2013" i="6"/>
  <c r="K2013" i="6"/>
  <c r="J2013" i="6"/>
  <c r="F2014" i="6"/>
  <c r="E2015" i="6"/>
  <c r="F2015" i="6" l="1"/>
  <c r="E2016" i="6"/>
  <c r="M2014" i="6"/>
  <c r="I2014" i="6"/>
  <c r="L2014" i="6"/>
  <c r="H2014" i="6"/>
  <c r="J2014" i="6"/>
  <c r="K2014" i="6"/>
  <c r="F2016" i="6" l="1"/>
  <c r="E2017" i="6"/>
  <c r="K2015" i="6"/>
  <c r="H2015" i="6"/>
  <c r="I2015" i="6"/>
  <c r="J2015" i="6"/>
  <c r="L2015" i="6"/>
  <c r="M2015" i="6"/>
  <c r="E2018" i="6" l="1"/>
  <c r="F2017" i="6"/>
  <c r="L2016" i="6"/>
  <c r="H2016" i="6"/>
  <c r="M2016" i="6"/>
  <c r="J2016" i="6"/>
  <c r="K2016" i="6"/>
  <c r="I2016" i="6"/>
  <c r="L2017" i="6" l="1"/>
  <c r="H2017" i="6"/>
  <c r="M2017" i="6"/>
  <c r="I2017" i="6"/>
  <c r="J2017" i="6"/>
  <c r="K2017" i="6"/>
  <c r="F2018" i="6"/>
  <c r="E2019" i="6"/>
  <c r="F2019" i="6" l="1"/>
  <c r="E2020" i="6"/>
  <c r="M2018" i="6"/>
  <c r="I2018" i="6"/>
  <c r="L2018" i="6"/>
  <c r="H2018" i="6"/>
  <c r="J2018" i="6"/>
  <c r="K2018" i="6"/>
  <c r="F2020" i="6" l="1"/>
  <c r="E2021" i="6"/>
  <c r="L2019" i="6"/>
  <c r="I2019" i="6"/>
  <c r="K2019" i="6"/>
  <c r="M2019" i="6"/>
  <c r="J2019" i="6"/>
  <c r="H2019" i="6"/>
  <c r="E2022" i="6" l="1"/>
  <c r="F2021" i="6"/>
  <c r="L2020" i="6"/>
  <c r="H2020" i="6"/>
  <c r="K2020" i="6"/>
  <c r="I2020" i="6"/>
  <c r="J2020" i="6"/>
  <c r="M2020" i="6"/>
  <c r="L2021" i="6" l="1"/>
  <c r="H2021" i="6"/>
  <c r="M2021" i="6"/>
  <c r="I2021" i="6"/>
  <c r="K2021" i="6"/>
  <c r="J2021" i="6"/>
  <c r="F2022" i="6"/>
  <c r="E2023" i="6"/>
  <c r="F2023" i="6" l="1"/>
  <c r="E2024" i="6"/>
  <c r="M2022" i="6"/>
  <c r="I2022" i="6"/>
  <c r="L2022" i="6"/>
  <c r="H2022" i="6"/>
  <c r="J2022" i="6"/>
  <c r="K2022" i="6"/>
  <c r="F2024" i="6" l="1"/>
  <c r="E2025" i="6"/>
  <c r="I2023" i="6"/>
  <c r="J2023" i="6"/>
  <c r="M2023" i="6"/>
  <c r="K2023" i="6"/>
  <c r="H2023" i="6"/>
  <c r="L2023" i="6"/>
  <c r="E2026" i="6" l="1"/>
  <c r="F2025" i="6"/>
  <c r="L2024" i="6"/>
  <c r="H2024" i="6"/>
  <c r="I2024" i="6"/>
  <c r="M2024" i="6"/>
  <c r="J2024" i="6"/>
  <c r="K2024" i="6"/>
  <c r="L2025" i="6" l="1"/>
  <c r="H2025" i="6"/>
  <c r="M2025" i="6"/>
  <c r="I2025" i="6"/>
  <c r="K2025" i="6"/>
  <c r="J2025" i="6"/>
  <c r="F2026" i="6"/>
  <c r="E2027" i="6"/>
  <c r="F2027" i="6" l="1"/>
  <c r="E2028" i="6"/>
  <c r="M2026" i="6"/>
  <c r="I2026" i="6"/>
  <c r="L2026" i="6"/>
  <c r="H2026" i="6"/>
  <c r="J2026" i="6"/>
  <c r="K2026" i="6"/>
  <c r="F2028" i="6" l="1"/>
  <c r="E2029" i="6"/>
  <c r="I2027" i="6"/>
  <c r="H2027" i="6"/>
  <c r="M2027" i="6"/>
  <c r="L2027" i="6"/>
  <c r="J2027" i="6"/>
  <c r="K2027" i="6"/>
  <c r="E2030" i="6" l="1"/>
  <c r="F2029" i="6"/>
  <c r="L2028" i="6"/>
  <c r="H2028" i="6"/>
  <c r="I2028" i="6"/>
  <c r="K2028" i="6"/>
  <c r="M2028" i="6"/>
  <c r="J2028" i="6"/>
  <c r="L2029" i="6" l="1"/>
  <c r="H2029" i="6"/>
  <c r="M2029" i="6"/>
  <c r="I2029" i="6"/>
  <c r="K2029" i="6"/>
  <c r="J2029" i="6"/>
  <c r="F2030" i="6"/>
  <c r="E2031" i="6"/>
  <c r="F2031" i="6" l="1"/>
  <c r="E2032" i="6"/>
  <c r="M2030" i="6"/>
  <c r="I2030" i="6"/>
  <c r="L2030" i="6"/>
  <c r="H2030" i="6"/>
  <c r="J2030" i="6"/>
  <c r="K2030" i="6"/>
  <c r="F2032" i="6" l="1"/>
  <c r="E2033" i="6"/>
  <c r="K2031" i="6"/>
  <c r="H2031" i="6"/>
  <c r="I2031" i="6"/>
  <c r="J2031" i="6"/>
  <c r="L2031" i="6"/>
  <c r="M2031" i="6"/>
  <c r="E2034" i="6" l="1"/>
  <c r="F2033" i="6"/>
  <c r="L2032" i="6"/>
  <c r="H2032" i="6"/>
  <c r="M2032" i="6"/>
  <c r="J2032" i="6"/>
  <c r="K2032" i="6"/>
  <c r="I2032" i="6"/>
  <c r="L2033" i="6" l="1"/>
  <c r="H2033" i="6"/>
  <c r="M2033" i="6"/>
  <c r="I2033" i="6"/>
  <c r="J2033" i="6"/>
  <c r="K2033" i="6"/>
  <c r="F2034" i="6"/>
  <c r="E2035" i="6"/>
  <c r="F2035" i="6" l="1"/>
  <c r="E2036" i="6"/>
  <c r="M2034" i="6"/>
  <c r="I2034" i="6"/>
  <c r="L2034" i="6"/>
  <c r="H2034" i="6"/>
  <c r="J2034" i="6"/>
  <c r="K2034" i="6"/>
  <c r="F2036" i="6" l="1"/>
  <c r="E2037" i="6"/>
  <c r="L2035" i="6"/>
  <c r="I2035" i="6"/>
  <c r="K2035" i="6"/>
  <c r="M2035" i="6"/>
  <c r="J2035" i="6"/>
  <c r="H2035" i="6"/>
  <c r="E2038" i="6" l="1"/>
  <c r="F2037" i="6"/>
  <c r="L2036" i="6"/>
  <c r="H2036" i="6"/>
  <c r="K2036" i="6"/>
  <c r="I2036" i="6"/>
  <c r="J2036" i="6"/>
  <c r="M2036" i="6"/>
  <c r="L2037" i="6" l="1"/>
  <c r="H2037" i="6"/>
  <c r="M2037" i="6"/>
  <c r="I2037" i="6"/>
  <c r="K2037" i="6"/>
  <c r="J2037" i="6"/>
  <c r="F2038" i="6"/>
  <c r="E2039" i="6"/>
  <c r="F2039" i="6" l="1"/>
  <c r="E2040" i="6"/>
  <c r="M2038" i="6"/>
  <c r="I2038" i="6"/>
  <c r="L2038" i="6"/>
  <c r="H2038" i="6"/>
  <c r="J2038" i="6"/>
  <c r="K2038" i="6"/>
  <c r="F2040" i="6" l="1"/>
  <c r="E2041" i="6"/>
  <c r="I2039" i="6"/>
  <c r="J2039" i="6"/>
  <c r="M2039" i="6"/>
  <c r="K2039" i="6"/>
  <c r="H2039" i="6"/>
  <c r="L2039" i="6"/>
  <c r="E2042" i="6" l="1"/>
  <c r="F2041" i="6"/>
  <c r="L2040" i="6"/>
  <c r="H2040" i="6"/>
  <c r="I2040" i="6"/>
  <c r="M2040" i="6"/>
  <c r="J2040" i="6"/>
  <c r="K2040" i="6"/>
  <c r="L2041" i="6" l="1"/>
  <c r="H2041" i="6"/>
  <c r="M2041" i="6"/>
  <c r="I2041" i="6"/>
  <c r="K2041" i="6"/>
  <c r="J2041" i="6"/>
  <c r="F2042" i="6"/>
  <c r="E2043" i="6"/>
  <c r="F2043" i="6" l="1"/>
  <c r="E2044" i="6"/>
  <c r="M2042" i="6"/>
  <c r="I2042" i="6"/>
  <c r="L2042" i="6"/>
  <c r="H2042" i="6"/>
  <c r="J2042" i="6"/>
  <c r="K2042" i="6"/>
  <c r="F2044" i="6" l="1"/>
  <c r="E2045" i="6"/>
  <c r="I2043" i="6"/>
  <c r="H2043" i="6"/>
  <c r="M2043" i="6"/>
  <c r="L2043" i="6"/>
  <c r="J2043" i="6"/>
  <c r="K2043" i="6"/>
  <c r="E2046" i="6" l="1"/>
  <c r="F2045" i="6"/>
  <c r="L2044" i="6"/>
  <c r="H2044" i="6"/>
  <c r="I2044" i="6"/>
  <c r="K2044" i="6"/>
  <c r="M2044" i="6"/>
  <c r="J2044" i="6"/>
  <c r="L2045" i="6" l="1"/>
  <c r="H2045" i="6"/>
  <c r="M2045" i="6"/>
  <c r="I2045" i="6"/>
  <c r="K2045" i="6"/>
  <c r="J2045" i="6"/>
  <c r="F2046" i="6"/>
  <c r="E2047" i="6"/>
  <c r="F2047" i="6" l="1"/>
  <c r="E2048" i="6"/>
  <c r="M2046" i="6"/>
  <c r="I2046" i="6"/>
  <c r="L2046" i="6"/>
  <c r="H2046" i="6"/>
  <c r="J2046" i="6"/>
  <c r="K2046" i="6"/>
  <c r="F2048" i="6" l="1"/>
  <c r="E2049" i="6"/>
  <c r="K2047" i="6"/>
  <c r="H2047" i="6"/>
  <c r="I2047" i="6"/>
  <c r="J2047" i="6"/>
  <c r="L2047" i="6"/>
  <c r="M2047" i="6"/>
  <c r="E2050" i="6" l="1"/>
  <c r="F2049" i="6"/>
  <c r="L2048" i="6"/>
  <c r="H2048" i="6"/>
  <c r="M2048" i="6"/>
  <c r="J2048" i="6"/>
  <c r="K2048" i="6"/>
  <c r="I2048" i="6"/>
  <c r="L2049" i="6" l="1"/>
  <c r="H2049" i="6"/>
  <c r="M2049" i="6"/>
  <c r="I2049" i="6"/>
  <c r="J2049" i="6"/>
  <c r="K2049" i="6"/>
  <c r="F2050" i="6"/>
  <c r="E2051" i="6"/>
  <c r="F2051" i="6" l="1"/>
  <c r="E2052" i="6"/>
  <c r="M2050" i="6"/>
  <c r="I2050" i="6"/>
  <c r="L2050" i="6"/>
  <c r="H2050" i="6"/>
  <c r="J2050" i="6"/>
  <c r="K2050" i="6"/>
  <c r="F2052" i="6" l="1"/>
  <c r="E2053" i="6"/>
  <c r="L2051" i="6"/>
  <c r="I2051" i="6"/>
  <c r="K2051" i="6"/>
  <c r="M2051" i="6"/>
  <c r="J2051" i="6"/>
  <c r="H2051" i="6"/>
  <c r="E2054" i="6" l="1"/>
  <c r="F2053" i="6"/>
  <c r="L2052" i="6"/>
  <c r="H2052" i="6"/>
  <c r="K2052" i="6"/>
  <c r="I2052" i="6"/>
  <c r="J2052" i="6"/>
  <c r="M2052" i="6"/>
  <c r="L2053" i="6" l="1"/>
  <c r="H2053" i="6"/>
  <c r="M2053" i="6"/>
  <c r="I2053" i="6"/>
  <c r="K2053" i="6"/>
  <c r="J2053" i="6"/>
  <c r="F2054" i="6"/>
  <c r="E2055" i="6"/>
  <c r="F2055" i="6" l="1"/>
  <c r="E2056" i="6"/>
  <c r="M2054" i="6"/>
  <c r="I2054" i="6"/>
  <c r="L2054" i="6"/>
  <c r="H2054" i="6"/>
  <c r="J2054" i="6"/>
  <c r="K2054" i="6"/>
  <c r="F2056" i="6" l="1"/>
  <c r="E2057" i="6"/>
  <c r="I2055" i="6"/>
  <c r="J2055" i="6"/>
  <c r="M2055" i="6"/>
  <c r="K2055" i="6"/>
  <c r="H2055" i="6"/>
  <c r="L2055" i="6"/>
  <c r="E2058" i="6" l="1"/>
  <c r="F2057" i="6"/>
  <c r="L2056" i="6"/>
  <c r="H2056" i="6"/>
  <c r="I2056" i="6"/>
  <c r="M2056" i="6"/>
  <c r="J2056" i="6"/>
  <c r="K2056" i="6"/>
  <c r="L2057" i="6" l="1"/>
  <c r="H2057" i="6"/>
  <c r="M2057" i="6"/>
  <c r="I2057" i="6"/>
  <c r="K2057" i="6"/>
  <c r="J2057" i="6"/>
  <c r="F2058" i="6"/>
  <c r="E2059" i="6"/>
  <c r="F2059" i="6" l="1"/>
  <c r="E2060" i="6"/>
  <c r="M2058" i="6"/>
  <c r="I2058" i="6"/>
  <c r="L2058" i="6"/>
  <c r="H2058" i="6"/>
  <c r="J2058" i="6"/>
  <c r="K2058" i="6"/>
  <c r="F2060" i="6" l="1"/>
  <c r="E2061" i="6"/>
  <c r="I2059" i="6"/>
  <c r="H2059" i="6"/>
  <c r="M2059" i="6"/>
  <c r="L2059" i="6"/>
  <c r="J2059" i="6"/>
  <c r="K2059" i="6"/>
  <c r="E2062" i="6" l="1"/>
  <c r="F2061" i="6"/>
  <c r="L2060" i="6"/>
  <c r="H2060" i="6"/>
  <c r="I2060" i="6"/>
  <c r="K2060" i="6"/>
  <c r="M2060" i="6"/>
  <c r="J2060" i="6"/>
  <c r="L2061" i="6" l="1"/>
  <c r="H2061" i="6"/>
  <c r="M2061" i="6"/>
  <c r="I2061" i="6"/>
  <c r="K2061" i="6"/>
  <c r="J2061" i="6"/>
  <c r="F2062" i="6"/>
  <c r="E2063" i="6"/>
  <c r="F2063" i="6" l="1"/>
  <c r="E2064" i="6"/>
  <c r="M2062" i="6"/>
  <c r="I2062" i="6"/>
  <c r="L2062" i="6"/>
  <c r="H2062" i="6"/>
  <c r="J2062" i="6"/>
  <c r="K2062" i="6"/>
  <c r="F2064" i="6" l="1"/>
  <c r="E2065" i="6"/>
  <c r="K2063" i="6"/>
  <c r="H2063" i="6"/>
  <c r="I2063" i="6"/>
  <c r="J2063" i="6"/>
  <c r="L2063" i="6"/>
  <c r="M2063" i="6"/>
  <c r="E2066" i="6" l="1"/>
  <c r="F2065" i="6"/>
  <c r="L2064" i="6"/>
  <c r="H2064" i="6"/>
  <c r="M2064" i="6"/>
  <c r="J2064" i="6"/>
  <c r="K2064" i="6"/>
  <c r="I2064" i="6"/>
  <c r="L2065" i="6" l="1"/>
  <c r="H2065" i="6"/>
  <c r="M2065" i="6"/>
  <c r="I2065" i="6"/>
  <c r="J2065" i="6"/>
  <c r="K2065" i="6"/>
  <c r="F2066" i="6"/>
  <c r="E2067" i="6"/>
  <c r="F2067" i="6" l="1"/>
  <c r="E2068" i="6"/>
  <c r="M2066" i="6"/>
  <c r="I2066" i="6"/>
  <c r="L2066" i="6"/>
  <c r="H2066" i="6"/>
  <c r="J2066" i="6"/>
  <c r="K2066" i="6"/>
  <c r="F2068" i="6" l="1"/>
  <c r="E2069" i="6"/>
  <c r="L2067" i="6"/>
  <c r="I2067" i="6"/>
  <c r="K2067" i="6"/>
  <c r="M2067" i="6"/>
  <c r="J2067" i="6"/>
  <c r="H2067" i="6"/>
  <c r="E2070" i="6" l="1"/>
  <c r="F2069" i="6"/>
  <c r="L2068" i="6"/>
  <c r="H2068" i="6"/>
  <c r="K2068" i="6"/>
  <c r="I2068" i="6"/>
  <c r="J2068" i="6"/>
  <c r="M2068" i="6"/>
  <c r="L2069" i="6" l="1"/>
  <c r="H2069" i="6"/>
  <c r="M2069" i="6"/>
  <c r="I2069" i="6"/>
  <c r="K2069" i="6"/>
  <c r="J2069" i="6"/>
  <c r="F2070" i="6"/>
  <c r="E2071" i="6"/>
  <c r="F2071" i="6" l="1"/>
  <c r="E2072" i="6"/>
  <c r="M2070" i="6"/>
  <c r="I2070" i="6"/>
  <c r="L2070" i="6"/>
  <c r="H2070" i="6"/>
  <c r="J2070" i="6"/>
  <c r="K2070" i="6"/>
  <c r="F2072" i="6" l="1"/>
  <c r="E2073" i="6"/>
  <c r="I2071" i="6"/>
  <c r="J2071" i="6"/>
  <c r="M2071" i="6"/>
  <c r="K2071" i="6"/>
  <c r="H2071" i="6"/>
  <c r="L2071" i="6"/>
  <c r="E2074" i="6" l="1"/>
  <c r="F2073" i="6"/>
  <c r="L2072" i="6"/>
  <c r="H2072" i="6"/>
  <c r="I2072" i="6"/>
  <c r="M2072" i="6"/>
  <c r="J2072" i="6"/>
  <c r="K2072" i="6"/>
  <c r="L2073" i="6" l="1"/>
  <c r="H2073" i="6"/>
  <c r="M2073" i="6"/>
  <c r="I2073" i="6"/>
  <c r="K2073" i="6"/>
  <c r="J2073" i="6"/>
  <c r="F2074" i="6"/>
  <c r="E2075" i="6"/>
  <c r="F2075" i="6" l="1"/>
  <c r="E2076" i="6"/>
  <c r="M2074" i="6"/>
  <c r="I2074" i="6"/>
  <c r="L2074" i="6"/>
  <c r="H2074" i="6"/>
  <c r="J2074" i="6"/>
  <c r="K2074" i="6"/>
  <c r="F2076" i="6" l="1"/>
  <c r="E2077" i="6"/>
  <c r="I2075" i="6"/>
  <c r="H2075" i="6"/>
  <c r="M2075" i="6"/>
  <c r="L2075" i="6"/>
  <c r="J2075" i="6"/>
  <c r="K2075" i="6"/>
  <c r="E2078" i="6" l="1"/>
  <c r="F2077" i="6"/>
  <c r="L2076" i="6"/>
  <c r="H2076" i="6"/>
  <c r="I2076" i="6"/>
  <c r="K2076" i="6"/>
  <c r="M2076" i="6"/>
  <c r="J2076" i="6"/>
  <c r="L2077" i="6" l="1"/>
  <c r="H2077" i="6"/>
  <c r="M2077" i="6"/>
  <c r="I2077" i="6"/>
  <c r="K2077" i="6"/>
  <c r="J2077" i="6"/>
  <c r="F2078" i="6"/>
  <c r="E2079" i="6"/>
  <c r="F2079" i="6" l="1"/>
  <c r="E2080" i="6"/>
  <c r="M2078" i="6"/>
  <c r="I2078" i="6"/>
  <c r="L2078" i="6"/>
  <c r="H2078" i="6"/>
  <c r="J2078" i="6"/>
  <c r="K2078" i="6"/>
  <c r="F2080" i="6" l="1"/>
  <c r="E2081" i="6"/>
  <c r="K2079" i="6"/>
  <c r="H2079" i="6"/>
  <c r="I2079" i="6"/>
  <c r="J2079" i="6"/>
  <c r="L2079" i="6"/>
  <c r="M2079" i="6"/>
  <c r="E2082" i="6" l="1"/>
  <c r="F2081" i="6"/>
  <c r="L2080" i="6"/>
  <c r="H2080" i="6"/>
  <c r="M2080" i="6"/>
  <c r="J2080" i="6"/>
  <c r="K2080" i="6"/>
  <c r="I2080" i="6"/>
  <c r="L2081" i="6" l="1"/>
  <c r="H2081" i="6"/>
  <c r="M2081" i="6"/>
  <c r="I2081" i="6"/>
  <c r="J2081" i="6"/>
  <c r="K2081" i="6"/>
  <c r="F2082" i="6"/>
  <c r="E2083" i="6"/>
  <c r="F2083" i="6" l="1"/>
  <c r="E2084" i="6"/>
  <c r="M2082" i="6"/>
  <c r="I2082" i="6"/>
  <c r="L2082" i="6"/>
  <c r="H2082" i="6"/>
  <c r="J2082" i="6"/>
  <c r="K2082" i="6"/>
  <c r="F2084" i="6" l="1"/>
  <c r="E2085" i="6"/>
  <c r="L2083" i="6"/>
  <c r="I2083" i="6"/>
  <c r="K2083" i="6"/>
  <c r="M2083" i="6"/>
  <c r="J2083" i="6"/>
  <c r="H2083" i="6"/>
  <c r="E2086" i="6" l="1"/>
  <c r="F2085" i="6"/>
  <c r="L2084" i="6"/>
  <c r="H2084" i="6"/>
  <c r="K2084" i="6"/>
  <c r="I2084" i="6"/>
  <c r="J2084" i="6"/>
  <c r="M2084" i="6"/>
  <c r="L2085" i="6" l="1"/>
  <c r="H2085" i="6"/>
  <c r="M2085" i="6"/>
  <c r="I2085" i="6"/>
  <c r="K2085" i="6"/>
  <c r="J2085" i="6"/>
  <c r="F2086" i="6"/>
  <c r="E2087" i="6"/>
  <c r="F2087" i="6" l="1"/>
  <c r="E2088" i="6"/>
  <c r="M2086" i="6"/>
  <c r="I2086" i="6"/>
  <c r="L2086" i="6"/>
  <c r="H2086" i="6"/>
  <c r="J2086" i="6"/>
  <c r="K2086" i="6"/>
  <c r="F2088" i="6" l="1"/>
  <c r="E2089" i="6"/>
  <c r="I2087" i="6"/>
  <c r="J2087" i="6"/>
  <c r="M2087" i="6"/>
  <c r="K2087" i="6"/>
  <c r="H2087" i="6"/>
  <c r="L2087" i="6"/>
  <c r="E2090" i="6" l="1"/>
  <c r="F2089" i="6"/>
  <c r="L2088" i="6"/>
  <c r="H2088" i="6"/>
  <c r="I2088" i="6"/>
  <c r="M2088" i="6"/>
  <c r="J2088" i="6"/>
  <c r="K2088" i="6"/>
  <c r="L2089" i="6" l="1"/>
  <c r="H2089" i="6"/>
  <c r="M2089" i="6"/>
  <c r="I2089" i="6"/>
  <c r="K2089" i="6"/>
  <c r="J2089" i="6"/>
  <c r="F2090" i="6"/>
  <c r="E2091" i="6"/>
  <c r="F2091" i="6" l="1"/>
  <c r="E2092" i="6"/>
  <c r="M2090" i="6"/>
  <c r="I2090" i="6"/>
  <c r="L2090" i="6"/>
  <c r="H2090" i="6"/>
  <c r="J2090" i="6"/>
  <c r="K2090" i="6"/>
  <c r="F2092" i="6" l="1"/>
  <c r="E2093" i="6"/>
  <c r="I2091" i="6"/>
  <c r="H2091" i="6"/>
  <c r="M2091" i="6"/>
  <c r="L2091" i="6"/>
  <c r="J2091" i="6"/>
  <c r="K2091" i="6"/>
  <c r="E2094" i="6" l="1"/>
  <c r="F2093" i="6"/>
  <c r="L2092" i="6"/>
  <c r="H2092" i="6"/>
  <c r="I2092" i="6"/>
  <c r="K2092" i="6"/>
  <c r="M2092" i="6"/>
  <c r="J2092" i="6"/>
  <c r="L2093" i="6" l="1"/>
  <c r="H2093" i="6"/>
  <c r="M2093" i="6"/>
  <c r="I2093" i="6"/>
  <c r="K2093" i="6"/>
  <c r="J2093" i="6"/>
  <c r="F2094" i="6"/>
  <c r="E2095" i="6"/>
  <c r="M2094" i="6" l="1"/>
  <c r="I2094" i="6"/>
  <c r="L2094" i="6"/>
  <c r="H2094" i="6"/>
  <c r="J2094" i="6"/>
  <c r="K2094" i="6"/>
  <c r="F2095" i="6"/>
  <c r="E2096" i="6"/>
  <c r="F2096" i="6" l="1"/>
  <c r="E2097" i="6"/>
  <c r="K2095" i="6"/>
  <c r="H2095" i="6"/>
  <c r="I2095" i="6"/>
  <c r="J2095" i="6"/>
  <c r="L2095" i="6"/>
  <c r="M2095" i="6"/>
  <c r="E2098" i="6" l="1"/>
  <c r="F2097" i="6"/>
  <c r="L2096" i="6"/>
  <c r="H2096" i="6"/>
  <c r="M2096" i="6"/>
  <c r="J2096" i="6"/>
  <c r="K2096" i="6"/>
  <c r="I2096" i="6"/>
  <c r="L2097" i="6" l="1"/>
  <c r="H2097" i="6"/>
  <c r="M2097" i="6"/>
  <c r="I2097" i="6"/>
  <c r="J2097" i="6"/>
  <c r="K2097" i="6"/>
  <c r="F2098" i="6"/>
  <c r="E2099" i="6"/>
  <c r="F2099" i="6" l="1"/>
  <c r="E2100" i="6"/>
  <c r="M2098" i="6"/>
  <c r="I2098" i="6"/>
  <c r="L2098" i="6"/>
  <c r="H2098" i="6"/>
  <c r="J2098" i="6"/>
  <c r="K2098" i="6"/>
  <c r="F2100" i="6" l="1"/>
  <c r="E2101" i="6"/>
  <c r="L2099" i="6"/>
  <c r="I2099" i="6"/>
  <c r="K2099" i="6"/>
  <c r="M2099" i="6"/>
  <c r="J2099" i="6"/>
  <c r="H2099" i="6"/>
  <c r="E2102" i="6" l="1"/>
  <c r="F2101" i="6"/>
  <c r="L2100" i="6"/>
  <c r="H2100" i="6"/>
  <c r="K2100" i="6"/>
  <c r="I2100" i="6"/>
  <c r="J2100" i="6"/>
  <c r="M2100" i="6"/>
  <c r="L2101" i="6" l="1"/>
  <c r="H2101" i="6"/>
  <c r="M2101" i="6"/>
  <c r="I2101" i="6"/>
  <c r="K2101" i="6"/>
  <c r="J2101" i="6"/>
  <c r="F2102" i="6"/>
  <c r="E2103" i="6"/>
  <c r="F2103" i="6" l="1"/>
  <c r="E2104" i="6"/>
  <c r="M2102" i="6"/>
  <c r="I2102" i="6"/>
  <c r="L2102" i="6"/>
  <c r="H2102" i="6"/>
  <c r="J2102" i="6"/>
  <c r="K2102" i="6"/>
  <c r="F2104" i="6" l="1"/>
  <c r="E2105" i="6"/>
  <c r="I2103" i="6"/>
  <c r="J2103" i="6"/>
  <c r="M2103" i="6"/>
  <c r="K2103" i="6"/>
  <c r="H2103" i="6"/>
  <c r="L2103" i="6"/>
  <c r="E2106" i="6" l="1"/>
  <c r="F2105" i="6"/>
  <c r="L2104" i="6"/>
  <c r="H2104" i="6"/>
  <c r="I2104" i="6"/>
  <c r="M2104" i="6"/>
  <c r="J2104" i="6"/>
  <c r="K2104" i="6"/>
  <c r="L2105" i="6" l="1"/>
  <c r="H2105" i="6"/>
  <c r="M2105" i="6"/>
  <c r="I2105" i="6"/>
  <c r="K2105" i="6"/>
  <c r="J2105" i="6"/>
  <c r="F2106" i="6"/>
  <c r="E2107" i="6"/>
  <c r="F2107" i="6" l="1"/>
  <c r="E2108" i="6"/>
  <c r="M2106" i="6"/>
  <c r="I2106" i="6"/>
  <c r="L2106" i="6"/>
  <c r="H2106" i="6"/>
  <c r="J2106" i="6"/>
  <c r="K2106" i="6"/>
  <c r="F2108" i="6" l="1"/>
  <c r="E2109" i="6"/>
  <c r="I2107" i="6"/>
  <c r="H2107" i="6"/>
  <c r="M2107" i="6"/>
  <c r="L2107" i="6"/>
  <c r="J2107" i="6"/>
  <c r="K2107" i="6"/>
  <c r="E2110" i="6" l="1"/>
  <c r="F2109" i="6"/>
  <c r="L2108" i="6"/>
  <c r="H2108" i="6"/>
  <c r="I2108" i="6"/>
  <c r="K2108" i="6"/>
  <c r="M2108" i="6"/>
  <c r="J2108" i="6"/>
  <c r="L2109" i="6" l="1"/>
  <c r="H2109" i="6"/>
  <c r="M2109" i="6"/>
  <c r="I2109" i="6"/>
  <c r="K2109" i="6"/>
  <c r="J2109" i="6"/>
  <c r="F2110" i="6"/>
  <c r="E2111" i="6"/>
  <c r="F2111" i="6" l="1"/>
  <c r="E2112" i="6"/>
  <c r="M2110" i="6"/>
  <c r="I2110" i="6"/>
  <c r="L2110" i="6"/>
  <c r="H2110" i="6"/>
  <c r="J2110" i="6"/>
  <c r="K2110" i="6"/>
  <c r="F2112" i="6" l="1"/>
  <c r="E2113" i="6"/>
  <c r="K2111" i="6"/>
  <c r="H2111" i="6"/>
  <c r="I2111" i="6"/>
  <c r="J2111" i="6"/>
  <c r="L2111" i="6"/>
  <c r="M2111" i="6"/>
  <c r="E2114" i="6" l="1"/>
  <c r="F2113" i="6"/>
  <c r="L2112" i="6"/>
  <c r="H2112" i="6"/>
  <c r="M2112" i="6"/>
  <c r="J2112" i="6"/>
  <c r="K2112" i="6"/>
  <c r="I2112" i="6"/>
  <c r="L2113" i="6" l="1"/>
  <c r="H2113" i="6"/>
  <c r="M2113" i="6"/>
  <c r="I2113" i="6"/>
  <c r="J2113" i="6"/>
  <c r="K2113" i="6"/>
  <c r="F2114" i="6"/>
  <c r="E2115" i="6"/>
  <c r="F2115" i="6" l="1"/>
  <c r="E2116" i="6"/>
  <c r="M2114" i="6"/>
  <c r="I2114" i="6"/>
  <c r="L2114" i="6"/>
  <c r="H2114" i="6"/>
  <c r="J2114" i="6"/>
  <c r="K2114" i="6"/>
  <c r="F2116" i="6" l="1"/>
  <c r="E2117" i="6"/>
  <c r="L2115" i="6"/>
  <c r="I2115" i="6"/>
  <c r="K2115" i="6"/>
  <c r="M2115" i="6"/>
  <c r="J2115" i="6"/>
  <c r="H2115" i="6"/>
  <c r="E2118" i="6" l="1"/>
  <c r="F2117" i="6"/>
  <c r="L2116" i="6"/>
  <c r="H2116" i="6"/>
  <c r="K2116" i="6"/>
  <c r="I2116" i="6"/>
  <c r="J2116" i="6"/>
  <c r="M2116" i="6"/>
  <c r="L2117" i="6" l="1"/>
  <c r="H2117" i="6"/>
  <c r="M2117" i="6"/>
  <c r="I2117" i="6"/>
  <c r="K2117" i="6"/>
  <c r="J2117" i="6"/>
  <c r="F2118" i="6"/>
  <c r="E2119" i="6"/>
  <c r="F2119" i="6" l="1"/>
  <c r="E2120" i="6"/>
  <c r="M2118" i="6"/>
  <c r="I2118" i="6"/>
  <c r="L2118" i="6"/>
  <c r="H2118" i="6"/>
  <c r="J2118" i="6"/>
  <c r="K2118" i="6"/>
  <c r="F2120" i="6" l="1"/>
  <c r="E2121" i="6"/>
  <c r="I2119" i="6"/>
  <c r="J2119" i="6"/>
  <c r="M2119" i="6"/>
  <c r="K2119" i="6"/>
  <c r="H2119" i="6"/>
  <c r="L2119" i="6"/>
  <c r="E2122" i="6" l="1"/>
  <c r="F2121" i="6"/>
  <c r="L2120" i="6"/>
  <c r="H2120" i="6"/>
  <c r="I2120" i="6"/>
  <c r="M2120" i="6"/>
  <c r="J2120" i="6"/>
  <c r="K2120" i="6"/>
  <c r="L2121" i="6" l="1"/>
  <c r="H2121" i="6"/>
  <c r="M2121" i="6"/>
  <c r="I2121" i="6"/>
  <c r="K2121" i="6"/>
  <c r="J2121" i="6"/>
  <c r="F2122" i="6"/>
  <c r="E2123" i="6"/>
  <c r="F2123" i="6" l="1"/>
  <c r="E2124" i="6"/>
  <c r="M2122" i="6"/>
  <c r="I2122" i="6"/>
  <c r="L2122" i="6"/>
  <c r="H2122" i="6"/>
  <c r="J2122" i="6"/>
  <c r="K2122" i="6"/>
  <c r="F2124" i="6" l="1"/>
  <c r="E2125" i="6"/>
  <c r="I2123" i="6"/>
  <c r="H2123" i="6"/>
  <c r="M2123" i="6"/>
  <c r="L2123" i="6"/>
  <c r="J2123" i="6"/>
  <c r="K2123" i="6"/>
  <c r="E2126" i="6" l="1"/>
  <c r="F2125" i="6"/>
  <c r="L2124" i="6"/>
  <c r="H2124" i="6"/>
  <c r="I2124" i="6"/>
  <c r="K2124" i="6"/>
  <c r="M2124" i="6"/>
  <c r="J2124" i="6"/>
  <c r="L2125" i="6" l="1"/>
  <c r="H2125" i="6"/>
  <c r="M2125" i="6"/>
  <c r="I2125" i="6"/>
  <c r="K2125" i="6"/>
  <c r="J2125" i="6"/>
  <c r="F2126" i="6"/>
  <c r="E2127" i="6"/>
  <c r="F2127" i="6" l="1"/>
  <c r="E2128" i="6"/>
  <c r="M2126" i="6"/>
  <c r="I2126" i="6"/>
  <c r="L2126" i="6"/>
  <c r="H2126" i="6"/>
  <c r="J2126" i="6"/>
  <c r="K2126" i="6"/>
  <c r="F2128" i="6" l="1"/>
  <c r="E2129" i="6"/>
  <c r="K2127" i="6"/>
  <c r="H2127" i="6"/>
  <c r="I2127" i="6"/>
  <c r="J2127" i="6"/>
  <c r="L2127" i="6"/>
  <c r="M2127" i="6"/>
  <c r="E2130" i="6" l="1"/>
  <c r="F2129" i="6"/>
  <c r="L2128" i="6"/>
  <c r="H2128" i="6"/>
  <c r="M2128" i="6"/>
  <c r="J2128" i="6"/>
  <c r="K2128" i="6"/>
  <c r="I2128" i="6"/>
  <c r="L2129" i="6" l="1"/>
  <c r="H2129" i="6"/>
  <c r="M2129" i="6"/>
  <c r="I2129" i="6"/>
  <c r="J2129" i="6"/>
  <c r="K2129" i="6"/>
  <c r="F2130" i="6"/>
  <c r="E2131" i="6"/>
  <c r="F2131" i="6" l="1"/>
  <c r="E2132" i="6"/>
  <c r="M2130" i="6"/>
  <c r="I2130" i="6"/>
  <c r="L2130" i="6"/>
  <c r="H2130" i="6"/>
  <c r="J2130" i="6"/>
  <c r="K2130" i="6"/>
  <c r="F2132" i="6" l="1"/>
  <c r="E2133" i="6"/>
  <c r="L2131" i="6"/>
  <c r="I2131" i="6"/>
  <c r="K2131" i="6"/>
  <c r="M2131" i="6"/>
  <c r="J2131" i="6"/>
  <c r="H2131" i="6"/>
  <c r="E2134" i="6" l="1"/>
  <c r="F2133" i="6"/>
  <c r="L2132" i="6"/>
  <c r="H2132" i="6"/>
  <c r="K2132" i="6"/>
  <c r="I2132" i="6"/>
  <c r="J2132" i="6"/>
  <c r="M2132" i="6"/>
  <c r="L2133" i="6" l="1"/>
  <c r="H2133" i="6"/>
  <c r="M2133" i="6"/>
  <c r="I2133" i="6"/>
  <c r="K2133" i="6"/>
  <c r="J2133" i="6"/>
  <c r="F2134" i="6"/>
  <c r="E2135" i="6"/>
  <c r="F2135" i="6" l="1"/>
  <c r="E2136" i="6"/>
  <c r="M2134" i="6"/>
  <c r="I2134" i="6"/>
  <c r="L2134" i="6"/>
  <c r="H2134" i="6"/>
  <c r="J2134" i="6"/>
  <c r="K2134" i="6"/>
  <c r="F2136" i="6" l="1"/>
  <c r="E2137" i="6"/>
  <c r="I2135" i="6"/>
  <c r="J2135" i="6"/>
  <c r="M2135" i="6"/>
  <c r="K2135" i="6"/>
  <c r="H2135" i="6"/>
  <c r="L2135" i="6"/>
  <c r="E2138" i="6" l="1"/>
  <c r="F2137" i="6"/>
  <c r="L2136" i="6"/>
  <c r="H2136" i="6"/>
  <c r="I2136" i="6"/>
  <c r="M2136" i="6"/>
  <c r="J2136" i="6"/>
  <c r="K2136" i="6"/>
  <c r="L2137" i="6" l="1"/>
  <c r="H2137" i="6"/>
  <c r="M2137" i="6"/>
  <c r="I2137" i="6"/>
  <c r="K2137" i="6"/>
  <c r="J2137" i="6"/>
  <c r="F2138" i="6"/>
  <c r="E2139" i="6"/>
  <c r="F2139" i="6" l="1"/>
  <c r="E2140" i="6"/>
  <c r="M2138" i="6"/>
  <c r="I2138" i="6"/>
  <c r="L2138" i="6"/>
  <c r="H2138" i="6"/>
  <c r="J2138" i="6"/>
  <c r="K2138" i="6"/>
  <c r="F2140" i="6" l="1"/>
  <c r="E2141" i="6"/>
  <c r="I2139" i="6"/>
  <c r="H2139" i="6"/>
  <c r="M2139" i="6"/>
  <c r="L2139" i="6"/>
  <c r="J2139" i="6"/>
  <c r="K2139" i="6"/>
  <c r="E2142" i="6" l="1"/>
  <c r="F2141" i="6"/>
  <c r="L2140" i="6"/>
  <c r="H2140" i="6"/>
  <c r="I2140" i="6"/>
  <c r="K2140" i="6"/>
  <c r="M2140" i="6"/>
  <c r="J2140" i="6"/>
  <c r="L2141" i="6" l="1"/>
  <c r="H2141" i="6"/>
  <c r="M2141" i="6"/>
  <c r="I2141" i="6"/>
  <c r="K2141" i="6"/>
  <c r="J2141" i="6"/>
  <c r="F2142" i="6"/>
  <c r="E2143" i="6"/>
  <c r="F2143" i="6" l="1"/>
  <c r="E2144" i="6"/>
  <c r="M2142" i="6"/>
  <c r="I2142" i="6"/>
  <c r="L2142" i="6"/>
  <c r="H2142" i="6"/>
  <c r="J2142" i="6"/>
  <c r="K2142" i="6"/>
  <c r="F2144" i="6" l="1"/>
  <c r="E2145" i="6"/>
  <c r="K2143" i="6"/>
  <c r="H2143" i="6"/>
  <c r="I2143" i="6"/>
  <c r="J2143" i="6"/>
  <c r="L2143" i="6"/>
  <c r="M2143" i="6"/>
  <c r="E2146" i="6" l="1"/>
  <c r="F2145" i="6"/>
  <c r="L2144" i="6"/>
  <c r="H2144" i="6"/>
  <c r="M2144" i="6"/>
  <c r="J2144" i="6"/>
  <c r="K2144" i="6"/>
  <c r="I2144" i="6"/>
  <c r="L2145" i="6" l="1"/>
  <c r="H2145" i="6"/>
  <c r="M2145" i="6"/>
  <c r="I2145" i="6"/>
  <c r="J2145" i="6"/>
  <c r="K2145" i="6"/>
  <c r="F2146" i="6"/>
  <c r="E2147" i="6"/>
  <c r="F2147" i="6" l="1"/>
  <c r="E2148" i="6"/>
  <c r="M2146" i="6"/>
  <c r="I2146" i="6"/>
  <c r="L2146" i="6"/>
  <c r="H2146" i="6"/>
  <c r="J2146" i="6"/>
  <c r="K2146" i="6"/>
  <c r="F2148" i="6" l="1"/>
  <c r="E2149" i="6"/>
  <c r="L2147" i="6"/>
  <c r="I2147" i="6"/>
  <c r="K2147" i="6"/>
  <c r="M2147" i="6"/>
  <c r="J2147" i="6"/>
  <c r="H2147" i="6"/>
  <c r="E2150" i="6" l="1"/>
  <c r="F2149" i="6"/>
  <c r="L2148" i="6"/>
  <c r="H2148" i="6"/>
  <c r="K2148" i="6"/>
  <c r="I2148" i="6"/>
  <c r="J2148" i="6"/>
  <c r="M2148" i="6"/>
  <c r="L2149" i="6" l="1"/>
  <c r="H2149" i="6"/>
  <c r="M2149" i="6"/>
  <c r="I2149" i="6"/>
  <c r="K2149" i="6"/>
  <c r="J2149" i="6"/>
  <c r="F2150" i="6"/>
  <c r="E2151" i="6"/>
  <c r="F2151" i="6" l="1"/>
  <c r="E2152" i="6"/>
  <c r="M2150" i="6"/>
  <c r="I2150" i="6"/>
  <c r="L2150" i="6"/>
  <c r="H2150" i="6"/>
  <c r="J2150" i="6"/>
  <c r="K2150" i="6"/>
  <c r="F2152" i="6" l="1"/>
  <c r="E2153" i="6"/>
  <c r="I2151" i="6"/>
  <c r="J2151" i="6"/>
  <c r="M2151" i="6"/>
  <c r="K2151" i="6"/>
  <c r="H2151" i="6"/>
  <c r="L2151" i="6"/>
  <c r="E2154" i="6" l="1"/>
  <c r="F2153" i="6"/>
  <c r="L2152" i="6"/>
  <c r="H2152" i="6"/>
  <c r="I2152" i="6"/>
  <c r="M2152" i="6"/>
  <c r="J2152" i="6"/>
  <c r="K2152" i="6"/>
  <c r="L2153" i="6" l="1"/>
  <c r="H2153" i="6"/>
  <c r="M2153" i="6"/>
  <c r="I2153" i="6"/>
  <c r="K2153" i="6"/>
  <c r="J2153" i="6"/>
  <c r="F2154" i="6"/>
  <c r="E2155" i="6"/>
  <c r="F2155" i="6" l="1"/>
  <c r="E2156" i="6"/>
  <c r="M2154" i="6"/>
  <c r="I2154" i="6"/>
  <c r="L2154" i="6"/>
  <c r="H2154" i="6"/>
  <c r="J2154" i="6"/>
  <c r="K2154" i="6"/>
  <c r="F2156" i="6" l="1"/>
  <c r="E2157" i="6"/>
  <c r="I2155" i="6"/>
  <c r="H2155" i="6"/>
  <c r="M2155" i="6"/>
  <c r="L2155" i="6"/>
  <c r="J2155" i="6"/>
  <c r="K2155" i="6"/>
  <c r="E2158" i="6" l="1"/>
  <c r="F2157" i="6"/>
  <c r="L2156" i="6"/>
  <c r="H2156" i="6"/>
  <c r="I2156" i="6"/>
  <c r="K2156" i="6"/>
  <c r="M2156" i="6"/>
  <c r="J2156" i="6"/>
  <c r="L2157" i="6" l="1"/>
  <c r="H2157" i="6"/>
  <c r="M2157" i="6"/>
  <c r="I2157" i="6"/>
  <c r="K2157" i="6"/>
  <c r="J2157" i="6"/>
  <c r="F2158" i="6"/>
  <c r="E2159" i="6"/>
  <c r="F2159" i="6" l="1"/>
  <c r="E2160" i="6"/>
  <c r="M2158" i="6"/>
  <c r="I2158" i="6"/>
  <c r="L2158" i="6"/>
  <c r="H2158" i="6"/>
  <c r="J2158" i="6"/>
  <c r="K2158" i="6"/>
  <c r="F2160" i="6" l="1"/>
  <c r="E2161" i="6"/>
  <c r="K2159" i="6"/>
  <c r="H2159" i="6"/>
  <c r="I2159" i="6"/>
  <c r="J2159" i="6"/>
  <c r="L2159" i="6"/>
  <c r="M2159" i="6"/>
  <c r="E2162" i="6" l="1"/>
  <c r="F2161" i="6"/>
  <c r="L2160" i="6"/>
  <c r="H2160" i="6"/>
  <c r="M2160" i="6"/>
  <c r="J2160" i="6"/>
  <c r="K2160" i="6"/>
  <c r="I2160" i="6"/>
  <c r="L2161" i="6" l="1"/>
  <c r="H2161" i="6"/>
  <c r="M2161" i="6"/>
  <c r="I2161" i="6"/>
  <c r="J2161" i="6"/>
  <c r="K2161" i="6"/>
  <c r="F2162" i="6"/>
  <c r="E2163" i="6"/>
  <c r="F2163" i="6" l="1"/>
  <c r="E2164" i="6"/>
  <c r="M2162" i="6"/>
  <c r="I2162" i="6"/>
  <c r="L2162" i="6"/>
  <c r="H2162" i="6"/>
  <c r="J2162" i="6"/>
  <c r="K2162" i="6"/>
  <c r="F2164" i="6" l="1"/>
  <c r="E2165" i="6"/>
  <c r="L2163" i="6"/>
  <c r="I2163" i="6"/>
  <c r="K2163" i="6"/>
  <c r="M2163" i="6"/>
  <c r="J2163" i="6"/>
  <c r="H2163" i="6"/>
  <c r="E2166" i="6" l="1"/>
  <c r="F2165" i="6"/>
  <c r="L2164" i="6"/>
  <c r="H2164" i="6"/>
  <c r="K2164" i="6"/>
  <c r="I2164" i="6"/>
  <c r="J2164" i="6"/>
  <c r="M2164" i="6"/>
  <c r="L2165" i="6" l="1"/>
  <c r="H2165" i="6"/>
  <c r="M2165" i="6"/>
  <c r="I2165" i="6"/>
  <c r="K2165" i="6"/>
  <c r="J2165" i="6"/>
  <c r="F2166" i="6"/>
  <c r="E2167" i="6"/>
  <c r="F2167" i="6" l="1"/>
  <c r="E2168" i="6"/>
  <c r="M2166" i="6"/>
  <c r="I2166" i="6"/>
  <c r="L2166" i="6"/>
  <c r="H2166" i="6"/>
  <c r="J2166" i="6"/>
  <c r="K2166" i="6"/>
  <c r="F2168" i="6" l="1"/>
  <c r="E2169" i="6"/>
  <c r="I2167" i="6"/>
  <c r="J2167" i="6"/>
  <c r="M2167" i="6"/>
  <c r="K2167" i="6"/>
  <c r="H2167" i="6"/>
  <c r="L2167" i="6"/>
  <c r="E2170" i="6" l="1"/>
  <c r="F2169" i="6"/>
  <c r="L2168" i="6"/>
  <c r="H2168" i="6"/>
  <c r="I2168" i="6"/>
  <c r="M2168" i="6"/>
  <c r="J2168" i="6"/>
  <c r="K2168" i="6"/>
  <c r="L2169" i="6" l="1"/>
  <c r="H2169" i="6"/>
  <c r="M2169" i="6"/>
  <c r="I2169" i="6"/>
  <c r="K2169" i="6"/>
  <c r="J2169" i="6"/>
  <c r="F2170" i="6"/>
  <c r="E2171" i="6"/>
  <c r="F2171" i="6" l="1"/>
  <c r="E2172" i="6"/>
  <c r="M2170" i="6"/>
  <c r="I2170" i="6"/>
  <c r="L2170" i="6"/>
  <c r="H2170" i="6"/>
  <c r="J2170" i="6"/>
  <c r="K2170" i="6"/>
  <c r="F2172" i="6" l="1"/>
  <c r="E2173" i="6"/>
  <c r="I2171" i="6"/>
  <c r="H2171" i="6"/>
  <c r="M2171" i="6"/>
  <c r="L2171" i="6"/>
  <c r="J2171" i="6"/>
  <c r="K2171" i="6"/>
  <c r="E2174" i="6" l="1"/>
  <c r="F2173" i="6"/>
  <c r="L2172" i="6"/>
  <c r="H2172" i="6"/>
  <c r="I2172" i="6"/>
  <c r="K2172" i="6"/>
  <c r="M2172" i="6"/>
  <c r="J2172" i="6"/>
  <c r="L2173" i="6" l="1"/>
  <c r="H2173" i="6"/>
  <c r="M2173" i="6"/>
  <c r="I2173" i="6"/>
  <c r="K2173" i="6"/>
  <c r="J2173" i="6"/>
  <c r="F2174" i="6"/>
  <c r="E2175" i="6"/>
  <c r="F2175" i="6" l="1"/>
  <c r="E2176" i="6"/>
  <c r="M2174" i="6"/>
  <c r="I2174" i="6"/>
  <c r="L2174" i="6"/>
  <c r="H2174" i="6"/>
  <c r="J2174" i="6"/>
  <c r="K2174" i="6"/>
  <c r="F2176" i="6" l="1"/>
  <c r="E2177" i="6"/>
  <c r="K2175" i="6"/>
  <c r="H2175" i="6"/>
  <c r="I2175" i="6"/>
  <c r="J2175" i="6"/>
  <c r="L2175" i="6"/>
  <c r="M2175" i="6"/>
  <c r="E2178" i="6" l="1"/>
  <c r="F2177" i="6"/>
  <c r="L2176" i="6"/>
  <c r="H2176" i="6"/>
  <c r="M2176" i="6"/>
  <c r="J2176" i="6"/>
  <c r="K2176" i="6"/>
  <c r="I2176" i="6"/>
  <c r="L2177" i="6" l="1"/>
  <c r="H2177" i="6"/>
  <c r="M2177" i="6"/>
  <c r="I2177" i="6"/>
  <c r="J2177" i="6"/>
  <c r="K2177" i="6"/>
  <c r="F2178" i="6"/>
  <c r="E2179" i="6"/>
  <c r="F2179" i="6" l="1"/>
  <c r="E2180" i="6"/>
  <c r="M2178" i="6"/>
  <c r="I2178" i="6"/>
  <c r="L2178" i="6"/>
  <c r="H2178" i="6"/>
  <c r="J2178" i="6"/>
  <c r="K2178" i="6"/>
  <c r="F2180" i="6" l="1"/>
  <c r="E2181" i="6"/>
  <c r="L2179" i="6"/>
  <c r="I2179" i="6"/>
  <c r="K2179" i="6"/>
  <c r="M2179" i="6"/>
  <c r="J2179" i="6"/>
  <c r="H2179" i="6"/>
  <c r="E2182" i="6" l="1"/>
  <c r="F2181" i="6"/>
  <c r="L2180" i="6"/>
  <c r="H2180" i="6"/>
  <c r="K2180" i="6"/>
  <c r="I2180" i="6"/>
  <c r="J2180" i="6"/>
  <c r="M2180" i="6"/>
  <c r="L2181" i="6" l="1"/>
  <c r="H2181" i="6"/>
  <c r="M2181" i="6"/>
  <c r="I2181" i="6"/>
  <c r="K2181" i="6"/>
  <c r="J2181" i="6"/>
  <c r="F2182" i="6"/>
  <c r="E2183" i="6"/>
  <c r="F2183" i="6" l="1"/>
  <c r="E2184" i="6"/>
  <c r="M2182" i="6"/>
  <c r="I2182" i="6"/>
  <c r="L2182" i="6"/>
  <c r="H2182" i="6"/>
  <c r="J2182" i="6"/>
  <c r="K2182" i="6"/>
  <c r="F2184" i="6" l="1"/>
  <c r="E2185" i="6"/>
  <c r="I2183" i="6"/>
  <c r="J2183" i="6"/>
  <c r="M2183" i="6"/>
  <c r="K2183" i="6"/>
  <c r="H2183" i="6"/>
  <c r="L2183" i="6"/>
  <c r="E2186" i="6" l="1"/>
  <c r="F2185" i="6"/>
  <c r="L2184" i="6"/>
  <c r="H2184" i="6"/>
  <c r="I2184" i="6"/>
  <c r="M2184" i="6"/>
  <c r="J2184" i="6"/>
  <c r="K2184" i="6"/>
  <c r="L2185" i="6" l="1"/>
  <c r="H2185" i="6"/>
  <c r="M2185" i="6"/>
  <c r="I2185" i="6"/>
  <c r="K2185" i="6"/>
  <c r="J2185" i="6"/>
  <c r="F2186" i="6"/>
  <c r="E2187" i="6"/>
  <c r="F2187" i="6" l="1"/>
  <c r="E2188" i="6"/>
  <c r="M2186" i="6"/>
  <c r="I2186" i="6"/>
  <c r="L2186" i="6"/>
  <c r="H2186" i="6"/>
  <c r="J2186" i="6"/>
  <c r="K2186" i="6"/>
  <c r="F2188" i="6" l="1"/>
  <c r="E2189" i="6"/>
  <c r="I2187" i="6"/>
  <c r="H2187" i="6"/>
  <c r="M2187" i="6"/>
  <c r="L2187" i="6"/>
  <c r="J2187" i="6"/>
  <c r="K2187" i="6"/>
  <c r="E2190" i="6" l="1"/>
  <c r="F2189" i="6"/>
  <c r="L2188" i="6"/>
  <c r="H2188" i="6"/>
  <c r="I2188" i="6"/>
  <c r="K2188" i="6"/>
  <c r="M2188" i="6"/>
  <c r="J2188" i="6"/>
  <c r="L2189" i="6" l="1"/>
  <c r="H2189" i="6"/>
  <c r="M2189" i="6"/>
  <c r="I2189" i="6"/>
  <c r="K2189" i="6"/>
  <c r="J2189" i="6"/>
  <c r="F2190" i="6"/>
  <c r="E2191" i="6"/>
  <c r="F2191" i="6" l="1"/>
  <c r="E2192" i="6"/>
  <c r="M2190" i="6"/>
  <c r="I2190" i="6"/>
  <c r="L2190" i="6"/>
  <c r="H2190" i="6"/>
  <c r="J2190" i="6"/>
  <c r="K2190" i="6"/>
  <c r="F2192" i="6" l="1"/>
  <c r="E2193" i="6"/>
  <c r="K2191" i="6"/>
  <c r="H2191" i="6"/>
  <c r="I2191" i="6"/>
  <c r="J2191" i="6"/>
  <c r="L2191" i="6"/>
  <c r="M2191" i="6"/>
  <c r="E2194" i="6" l="1"/>
  <c r="F2193" i="6"/>
  <c r="L2192" i="6"/>
  <c r="H2192" i="6"/>
  <c r="M2192" i="6"/>
  <c r="J2192" i="6"/>
  <c r="K2192" i="6"/>
  <c r="I2192" i="6"/>
  <c r="L2193" i="6" l="1"/>
  <c r="H2193" i="6"/>
  <c r="M2193" i="6"/>
  <c r="I2193" i="6"/>
  <c r="J2193" i="6"/>
  <c r="K2193" i="6"/>
  <c r="F2194" i="6"/>
  <c r="E2195" i="6"/>
  <c r="F2195" i="6" l="1"/>
  <c r="E2196" i="6"/>
  <c r="M2194" i="6"/>
  <c r="I2194" i="6"/>
  <c r="L2194" i="6"/>
  <c r="H2194" i="6"/>
  <c r="J2194" i="6"/>
  <c r="K2194" i="6"/>
  <c r="F2196" i="6" l="1"/>
  <c r="E2197" i="6"/>
  <c r="L2195" i="6"/>
  <c r="I2195" i="6"/>
  <c r="K2195" i="6"/>
  <c r="M2195" i="6"/>
  <c r="J2195" i="6"/>
  <c r="H2195" i="6"/>
  <c r="E2198" i="6" l="1"/>
  <c r="F2197" i="6"/>
  <c r="L2196" i="6"/>
  <c r="H2196" i="6"/>
  <c r="K2196" i="6"/>
  <c r="I2196" i="6"/>
  <c r="J2196" i="6"/>
  <c r="M2196" i="6"/>
  <c r="L2197" i="6" l="1"/>
  <c r="H2197" i="6"/>
  <c r="M2197" i="6"/>
  <c r="I2197" i="6"/>
  <c r="K2197" i="6"/>
  <c r="J2197" i="6"/>
  <c r="F2198" i="6"/>
  <c r="E2199" i="6"/>
  <c r="F2199" i="6" l="1"/>
  <c r="E2200" i="6"/>
  <c r="M2198" i="6"/>
  <c r="I2198" i="6"/>
  <c r="L2198" i="6"/>
  <c r="H2198" i="6"/>
  <c r="J2198" i="6"/>
  <c r="K2198" i="6"/>
  <c r="F2200" i="6" l="1"/>
  <c r="E2201" i="6"/>
  <c r="I2199" i="6"/>
  <c r="J2199" i="6"/>
  <c r="M2199" i="6"/>
  <c r="K2199" i="6"/>
  <c r="H2199" i="6"/>
  <c r="L2199" i="6"/>
  <c r="E2202" i="6" l="1"/>
  <c r="F2201" i="6"/>
  <c r="L2200" i="6"/>
  <c r="H2200" i="6"/>
  <c r="I2200" i="6"/>
  <c r="M2200" i="6"/>
  <c r="J2200" i="6"/>
  <c r="K2200" i="6"/>
  <c r="L2201" i="6" l="1"/>
  <c r="H2201" i="6"/>
  <c r="M2201" i="6"/>
  <c r="I2201" i="6"/>
  <c r="K2201" i="6"/>
  <c r="J2201" i="6"/>
  <c r="F2202" i="6"/>
  <c r="E2203" i="6"/>
  <c r="F2203" i="6" l="1"/>
  <c r="E2204" i="6"/>
  <c r="M2202" i="6"/>
  <c r="I2202" i="6"/>
  <c r="L2202" i="6"/>
  <c r="H2202" i="6"/>
  <c r="J2202" i="6"/>
  <c r="K2202" i="6"/>
  <c r="F2204" i="6" l="1"/>
  <c r="E2205" i="6"/>
  <c r="I2203" i="6"/>
  <c r="H2203" i="6"/>
  <c r="M2203" i="6"/>
  <c r="L2203" i="6"/>
  <c r="J2203" i="6"/>
  <c r="K2203" i="6"/>
  <c r="E2206" i="6" l="1"/>
  <c r="F2205" i="6"/>
  <c r="L2204" i="6"/>
  <c r="H2204" i="6"/>
  <c r="I2204" i="6"/>
  <c r="K2204" i="6"/>
  <c r="M2204" i="6"/>
  <c r="J2204" i="6"/>
  <c r="L2205" i="6" l="1"/>
  <c r="H2205" i="6"/>
  <c r="M2205" i="6"/>
  <c r="I2205" i="6"/>
  <c r="K2205" i="6"/>
  <c r="J2205" i="6"/>
  <c r="F2206" i="6"/>
  <c r="E2207" i="6"/>
  <c r="F2207" i="6" l="1"/>
  <c r="E2208" i="6"/>
  <c r="M2206" i="6"/>
  <c r="I2206" i="6"/>
  <c r="L2206" i="6"/>
  <c r="H2206" i="6"/>
  <c r="J2206" i="6"/>
  <c r="K2206" i="6"/>
  <c r="F2208" i="6" l="1"/>
  <c r="E2209" i="6"/>
  <c r="K2207" i="6"/>
  <c r="H2207" i="6"/>
  <c r="I2207" i="6"/>
  <c r="J2207" i="6"/>
  <c r="L2207" i="6"/>
  <c r="M2207" i="6"/>
  <c r="E2210" i="6" l="1"/>
  <c r="F2209" i="6"/>
  <c r="L2208" i="6"/>
  <c r="H2208" i="6"/>
  <c r="M2208" i="6"/>
  <c r="J2208" i="6"/>
  <c r="K2208" i="6"/>
  <c r="I2208" i="6"/>
  <c r="L2209" i="6" l="1"/>
  <c r="H2209" i="6"/>
  <c r="M2209" i="6"/>
  <c r="I2209" i="6"/>
  <c r="J2209" i="6"/>
  <c r="K2209" i="6"/>
  <c r="F2210" i="6"/>
  <c r="E2211" i="6"/>
  <c r="F2211" i="6" l="1"/>
  <c r="E2212" i="6"/>
  <c r="M2210" i="6"/>
  <c r="I2210" i="6"/>
  <c r="L2210" i="6"/>
  <c r="H2210" i="6"/>
  <c r="J2210" i="6"/>
  <c r="K2210" i="6"/>
  <c r="F2212" i="6" l="1"/>
  <c r="E2213" i="6"/>
  <c r="L2211" i="6"/>
  <c r="I2211" i="6"/>
  <c r="K2211" i="6"/>
  <c r="M2211" i="6"/>
  <c r="J2211" i="6"/>
  <c r="H2211" i="6"/>
  <c r="E2214" i="6" l="1"/>
  <c r="F2213" i="6"/>
  <c r="L2212" i="6"/>
  <c r="H2212" i="6"/>
  <c r="K2212" i="6"/>
  <c r="I2212" i="6"/>
  <c r="J2212" i="6"/>
  <c r="M2212" i="6"/>
  <c r="L2213" i="6" l="1"/>
  <c r="H2213" i="6"/>
  <c r="M2213" i="6"/>
  <c r="I2213" i="6"/>
  <c r="K2213" i="6"/>
  <c r="J2213" i="6"/>
  <c r="F2214" i="6"/>
  <c r="E2215" i="6"/>
  <c r="F2215" i="6" l="1"/>
  <c r="E2216" i="6"/>
  <c r="M2214" i="6"/>
  <c r="I2214" i="6"/>
  <c r="L2214" i="6"/>
  <c r="H2214" i="6"/>
  <c r="J2214" i="6"/>
  <c r="K2214" i="6"/>
  <c r="F2216" i="6" l="1"/>
  <c r="E2217" i="6"/>
  <c r="I2215" i="6"/>
  <c r="J2215" i="6"/>
  <c r="M2215" i="6"/>
  <c r="K2215" i="6"/>
  <c r="H2215" i="6"/>
  <c r="L2215" i="6"/>
  <c r="E2218" i="6" l="1"/>
  <c r="F2217" i="6"/>
  <c r="L2216" i="6"/>
  <c r="H2216" i="6"/>
  <c r="I2216" i="6"/>
  <c r="M2216" i="6"/>
  <c r="J2216" i="6"/>
  <c r="K2216" i="6"/>
  <c r="L2217" i="6" l="1"/>
  <c r="H2217" i="6"/>
  <c r="M2217" i="6"/>
  <c r="I2217" i="6"/>
  <c r="K2217" i="6"/>
  <c r="J2217" i="6"/>
  <c r="F2218" i="6"/>
  <c r="E2219" i="6"/>
  <c r="F2219" i="6" l="1"/>
  <c r="E2220" i="6"/>
  <c r="M2218" i="6"/>
  <c r="I2218" i="6"/>
  <c r="L2218" i="6"/>
  <c r="H2218" i="6"/>
  <c r="J2218" i="6"/>
  <c r="K2218" i="6"/>
  <c r="F2220" i="6" l="1"/>
  <c r="E2221" i="6"/>
  <c r="I2219" i="6"/>
  <c r="H2219" i="6"/>
  <c r="M2219" i="6"/>
  <c r="L2219" i="6"/>
  <c r="J2219" i="6"/>
  <c r="K2219" i="6"/>
  <c r="E2222" i="6" l="1"/>
  <c r="F2221" i="6"/>
  <c r="L2220" i="6"/>
  <c r="H2220" i="6"/>
  <c r="I2220" i="6"/>
  <c r="K2220" i="6"/>
  <c r="M2220" i="6"/>
  <c r="J2220" i="6"/>
  <c r="L2221" i="6" l="1"/>
  <c r="H2221" i="6"/>
  <c r="M2221" i="6"/>
  <c r="I2221" i="6"/>
  <c r="K2221" i="6"/>
  <c r="J2221" i="6"/>
  <c r="F2222" i="6"/>
  <c r="E2223" i="6"/>
  <c r="F2223" i="6" l="1"/>
  <c r="E2224" i="6"/>
  <c r="M2222" i="6"/>
  <c r="I2222" i="6"/>
  <c r="L2222" i="6"/>
  <c r="H2222" i="6"/>
  <c r="J2222" i="6"/>
  <c r="K2222" i="6"/>
  <c r="F2224" i="6" l="1"/>
  <c r="E2225" i="6"/>
  <c r="K2223" i="6"/>
  <c r="H2223" i="6"/>
  <c r="I2223" i="6"/>
  <c r="J2223" i="6"/>
  <c r="L2223" i="6"/>
  <c r="M2223" i="6"/>
  <c r="E2226" i="6" l="1"/>
  <c r="F2225" i="6"/>
  <c r="L2224" i="6"/>
  <c r="H2224" i="6"/>
  <c r="M2224" i="6"/>
  <c r="J2224" i="6"/>
  <c r="K2224" i="6"/>
  <c r="I2224" i="6"/>
  <c r="L2225" i="6" l="1"/>
  <c r="H2225" i="6"/>
  <c r="M2225" i="6"/>
  <c r="I2225" i="6"/>
  <c r="J2225" i="6"/>
  <c r="K2225" i="6"/>
  <c r="F2226" i="6"/>
  <c r="E2227" i="6"/>
  <c r="F2227" i="6" l="1"/>
  <c r="E2228" i="6"/>
  <c r="M2226" i="6"/>
  <c r="I2226" i="6"/>
  <c r="L2226" i="6"/>
  <c r="H2226" i="6"/>
  <c r="J2226" i="6"/>
  <c r="K2226" i="6"/>
  <c r="F2228" i="6" l="1"/>
  <c r="E2229" i="6"/>
  <c r="L2227" i="6"/>
  <c r="I2227" i="6"/>
  <c r="K2227" i="6"/>
  <c r="M2227" i="6"/>
  <c r="J2227" i="6"/>
  <c r="H2227" i="6"/>
  <c r="E2230" i="6" l="1"/>
  <c r="F2229" i="6"/>
  <c r="L2228" i="6"/>
  <c r="H2228" i="6"/>
  <c r="K2228" i="6"/>
  <c r="I2228" i="6"/>
  <c r="J2228" i="6"/>
  <c r="M2228" i="6"/>
  <c r="L2229" i="6" l="1"/>
  <c r="H2229" i="6"/>
  <c r="M2229" i="6"/>
  <c r="I2229" i="6"/>
  <c r="K2229" i="6"/>
  <c r="J2229" i="6"/>
  <c r="F2230" i="6"/>
  <c r="E2231" i="6"/>
  <c r="F2231" i="6" l="1"/>
  <c r="E2232" i="6"/>
  <c r="M2230" i="6"/>
  <c r="I2230" i="6"/>
  <c r="L2230" i="6"/>
  <c r="H2230" i="6"/>
  <c r="J2230" i="6"/>
  <c r="K2230" i="6"/>
  <c r="F2232" i="6" l="1"/>
  <c r="E2233" i="6"/>
  <c r="I2231" i="6"/>
  <c r="J2231" i="6"/>
  <c r="M2231" i="6"/>
  <c r="K2231" i="6"/>
  <c r="H2231" i="6"/>
  <c r="L2231" i="6"/>
  <c r="E2234" i="6" l="1"/>
  <c r="F2233" i="6"/>
  <c r="L2232" i="6"/>
  <c r="H2232" i="6"/>
  <c r="I2232" i="6"/>
  <c r="M2232" i="6"/>
  <c r="J2232" i="6"/>
  <c r="K2232" i="6"/>
  <c r="L2233" i="6" l="1"/>
  <c r="H2233" i="6"/>
  <c r="M2233" i="6"/>
  <c r="I2233" i="6"/>
  <c r="K2233" i="6"/>
  <c r="J2233" i="6"/>
  <c r="F2234" i="6"/>
  <c r="E2235" i="6"/>
  <c r="F2235" i="6" l="1"/>
  <c r="E2236" i="6"/>
  <c r="M2234" i="6"/>
  <c r="I2234" i="6"/>
  <c r="L2234" i="6"/>
  <c r="H2234" i="6"/>
  <c r="J2234" i="6"/>
  <c r="K2234" i="6"/>
  <c r="F2236" i="6" l="1"/>
  <c r="E2237" i="6"/>
  <c r="I2235" i="6"/>
  <c r="H2235" i="6"/>
  <c r="M2235" i="6"/>
  <c r="L2235" i="6"/>
  <c r="J2235" i="6"/>
  <c r="K2235" i="6"/>
  <c r="E2238" i="6" l="1"/>
  <c r="F2237" i="6"/>
  <c r="L2236" i="6"/>
  <c r="H2236" i="6"/>
  <c r="I2236" i="6"/>
  <c r="K2236" i="6"/>
  <c r="M2236" i="6"/>
  <c r="J2236" i="6"/>
  <c r="L2237" i="6" l="1"/>
  <c r="H2237" i="6"/>
  <c r="M2237" i="6"/>
  <c r="I2237" i="6"/>
  <c r="K2237" i="6"/>
  <c r="J2237" i="6"/>
  <c r="F2238" i="6"/>
  <c r="E2239" i="6"/>
  <c r="F2239" i="6" l="1"/>
  <c r="E2240" i="6"/>
  <c r="M2238" i="6"/>
  <c r="I2238" i="6"/>
  <c r="L2238" i="6"/>
  <c r="H2238" i="6"/>
  <c r="J2238" i="6"/>
  <c r="K2238" i="6"/>
  <c r="F2240" i="6" l="1"/>
  <c r="E2241" i="6"/>
  <c r="K2239" i="6"/>
  <c r="H2239" i="6"/>
  <c r="I2239" i="6"/>
  <c r="J2239" i="6"/>
  <c r="L2239" i="6"/>
  <c r="M2239" i="6"/>
  <c r="E2242" i="6" l="1"/>
  <c r="F2241" i="6"/>
  <c r="L2240" i="6"/>
  <c r="H2240" i="6"/>
  <c r="M2240" i="6"/>
  <c r="J2240" i="6"/>
  <c r="K2240" i="6"/>
  <c r="I2240" i="6"/>
  <c r="L2241" i="6" l="1"/>
  <c r="H2241" i="6"/>
  <c r="M2241" i="6"/>
  <c r="I2241" i="6"/>
  <c r="J2241" i="6"/>
  <c r="K2241" i="6"/>
  <c r="F2242" i="6"/>
  <c r="E2243" i="6"/>
  <c r="F2243" i="6" l="1"/>
  <c r="E2244" i="6"/>
  <c r="M2242" i="6"/>
  <c r="I2242" i="6"/>
  <c r="L2242" i="6"/>
  <c r="H2242" i="6"/>
  <c r="J2242" i="6"/>
  <c r="K2242" i="6"/>
  <c r="F2244" i="6" l="1"/>
  <c r="E2245" i="6"/>
  <c r="L2243" i="6"/>
  <c r="I2243" i="6"/>
  <c r="K2243" i="6"/>
  <c r="M2243" i="6"/>
  <c r="J2243" i="6"/>
  <c r="H2243" i="6"/>
  <c r="E2246" i="6" l="1"/>
  <c r="F2245" i="6"/>
  <c r="L2244" i="6"/>
  <c r="H2244" i="6"/>
  <c r="K2244" i="6"/>
  <c r="I2244" i="6"/>
  <c r="J2244" i="6"/>
  <c r="M2244" i="6"/>
  <c r="L2245" i="6" l="1"/>
  <c r="H2245" i="6"/>
  <c r="M2245" i="6"/>
  <c r="I2245" i="6"/>
  <c r="K2245" i="6"/>
  <c r="J2245" i="6"/>
  <c r="F2246" i="6"/>
  <c r="E2247" i="6"/>
  <c r="F2247" i="6" l="1"/>
  <c r="E2248" i="6"/>
  <c r="M2246" i="6"/>
  <c r="I2246" i="6"/>
  <c r="L2246" i="6"/>
  <c r="H2246" i="6"/>
  <c r="J2246" i="6"/>
  <c r="K2246" i="6"/>
  <c r="F2248" i="6" l="1"/>
  <c r="E2249" i="6"/>
  <c r="I2247" i="6"/>
  <c r="J2247" i="6"/>
  <c r="M2247" i="6"/>
  <c r="K2247" i="6"/>
  <c r="H2247" i="6"/>
  <c r="L2247" i="6"/>
  <c r="E2250" i="6" l="1"/>
  <c r="F2249" i="6"/>
  <c r="L2248" i="6"/>
  <c r="H2248" i="6"/>
  <c r="I2248" i="6"/>
  <c r="M2248" i="6"/>
  <c r="J2248" i="6"/>
  <c r="K2248" i="6"/>
  <c r="L2249" i="6" l="1"/>
  <c r="H2249" i="6"/>
  <c r="M2249" i="6"/>
  <c r="I2249" i="6"/>
  <c r="K2249" i="6"/>
  <c r="J2249" i="6"/>
  <c r="F2250" i="6"/>
  <c r="E2251" i="6"/>
  <c r="F2251" i="6" l="1"/>
  <c r="E2252" i="6"/>
  <c r="M2250" i="6"/>
  <c r="I2250" i="6"/>
  <c r="L2250" i="6"/>
  <c r="H2250" i="6"/>
  <c r="J2250" i="6"/>
  <c r="K2250" i="6"/>
  <c r="F2252" i="6" l="1"/>
  <c r="E2253" i="6"/>
  <c r="I2251" i="6"/>
  <c r="H2251" i="6"/>
  <c r="M2251" i="6"/>
  <c r="L2251" i="6"/>
  <c r="J2251" i="6"/>
  <c r="K2251" i="6"/>
  <c r="E2254" i="6" l="1"/>
  <c r="F2253" i="6"/>
  <c r="L2252" i="6"/>
  <c r="H2252" i="6"/>
  <c r="I2252" i="6"/>
  <c r="K2252" i="6"/>
  <c r="M2252" i="6"/>
  <c r="J2252" i="6"/>
  <c r="L2253" i="6" l="1"/>
  <c r="H2253" i="6"/>
  <c r="M2253" i="6"/>
  <c r="I2253" i="6"/>
  <c r="K2253" i="6"/>
  <c r="J2253" i="6"/>
  <c r="F2254" i="6"/>
  <c r="E2255" i="6"/>
  <c r="F2255" i="6" l="1"/>
  <c r="E2256" i="6"/>
  <c r="M2254" i="6"/>
  <c r="I2254" i="6"/>
  <c r="L2254" i="6"/>
  <c r="H2254" i="6"/>
  <c r="J2254" i="6"/>
  <c r="K2254" i="6"/>
  <c r="F2256" i="6" l="1"/>
  <c r="E2257" i="6"/>
  <c r="K2255" i="6"/>
  <c r="H2255" i="6"/>
  <c r="I2255" i="6"/>
  <c r="J2255" i="6"/>
  <c r="L2255" i="6"/>
  <c r="M2255" i="6"/>
  <c r="E2258" i="6" l="1"/>
  <c r="F2257" i="6"/>
  <c r="L2256" i="6"/>
  <c r="H2256" i="6"/>
  <c r="M2256" i="6"/>
  <c r="J2256" i="6"/>
  <c r="K2256" i="6"/>
  <c r="I2256" i="6"/>
  <c r="L2257" i="6" l="1"/>
  <c r="H2257" i="6"/>
  <c r="M2257" i="6"/>
  <c r="I2257" i="6"/>
  <c r="J2257" i="6"/>
  <c r="K2257" i="6"/>
  <c r="F2258" i="6"/>
  <c r="E2259" i="6"/>
  <c r="F2259" i="6" l="1"/>
  <c r="E2260" i="6"/>
  <c r="M2258" i="6"/>
  <c r="I2258" i="6"/>
  <c r="L2258" i="6"/>
  <c r="H2258" i="6"/>
  <c r="J2258" i="6"/>
  <c r="K2258" i="6"/>
  <c r="F2260" i="6" l="1"/>
  <c r="E2261" i="6"/>
  <c r="L2259" i="6"/>
  <c r="I2259" i="6"/>
  <c r="K2259" i="6"/>
  <c r="M2259" i="6"/>
  <c r="J2259" i="6"/>
  <c r="H2259" i="6"/>
  <c r="E2262" i="6" l="1"/>
  <c r="F2261" i="6"/>
  <c r="L2260" i="6"/>
  <c r="H2260" i="6"/>
  <c r="K2260" i="6"/>
  <c r="I2260" i="6"/>
  <c r="J2260" i="6"/>
  <c r="M2260" i="6"/>
  <c r="L2261" i="6" l="1"/>
  <c r="H2261" i="6"/>
  <c r="M2261" i="6"/>
  <c r="I2261" i="6"/>
  <c r="K2261" i="6"/>
  <c r="J2261" i="6"/>
  <c r="F2262" i="6"/>
  <c r="E2263" i="6"/>
  <c r="F2263" i="6" l="1"/>
  <c r="E2264" i="6"/>
  <c r="M2262" i="6"/>
  <c r="I2262" i="6"/>
  <c r="L2262" i="6"/>
  <c r="H2262" i="6"/>
  <c r="J2262" i="6"/>
  <c r="K2262" i="6"/>
  <c r="F2264" i="6" l="1"/>
  <c r="E2265" i="6"/>
  <c r="I2263" i="6"/>
  <c r="J2263" i="6"/>
  <c r="M2263" i="6"/>
  <c r="K2263" i="6"/>
  <c r="H2263" i="6"/>
  <c r="L2263" i="6"/>
  <c r="E2266" i="6" l="1"/>
  <c r="F2265" i="6"/>
  <c r="L2264" i="6"/>
  <c r="H2264" i="6"/>
  <c r="I2264" i="6"/>
  <c r="M2264" i="6"/>
  <c r="J2264" i="6"/>
  <c r="K2264" i="6"/>
  <c r="L2265" i="6" l="1"/>
  <c r="H2265" i="6"/>
  <c r="M2265" i="6"/>
  <c r="I2265" i="6"/>
  <c r="K2265" i="6"/>
  <c r="J2265" i="6"/>
  <c r="F2266" i="6"/>
  <c r="E2267" i="6"/>
  <c r="F2267" i="6" l="1"/>
  <c r="E2268" i="6"/>
  <c r="M2266" i="6"/>
  <c r="I2266" i="6"/>
  <c r="L2266" i="6"/>
  <c r="H2266" i="6"/>
  <c r="J2266" i="6"/>
  <c r="K2266" i="6"/>
  <c r="F2268" i="6" l="1"/>
  <c r="E2269" i="6"/>
  <c r="I2267" i="6"/>
  <c r="H2267" i="6"/>
  <c r="M2267" i="6"/>
  <c r="L2267" i="6"/>
  <c r="J2267" i="6"/>
  <c r="K2267" i="6"/>
  <c r="E2270" i="6" l="1"/>
  <c r="F2269" i="6"/>
  <c r="L2268" i="6"/>
  <c r="H2268" i="6"/>
  <c r="I2268" i="6"/>
  <c r="K2268" i="6"/>
  <c r="M2268" i="6"/>
  <c r="J2268" i="6"/>
  <c r="L2269" i="6" l="1"/>
  <c r="H2269" i="6"/>
  <c r="M2269" i="6"/>
  <c r="I2269" i="6"/>
  <c r="K2269" i="6"/>
  <c r="J2269" i="6"/>
  <c r="F2270" i="6"/>
  <c r="E2271" i="6"/>
  <c r="F2271" i="6" l="1"/>
  <c r="E2272" i="6"/>
  <c r="M2270" i="6"/>
  <c r="I2270" i="6"/>
  <c r="L2270" i="6"/>
  <c r="H2270" i="6"/>
  <c r="J2270" i="6"/>
  <c r="K2270" i="6"/>
  <c r="F2272" i="6" l="1"/>
  <c r="E2273" i="6"/>
  <c r="K2271" i="6"/>
  <c r="H2271" i="6"/>
  <c r="I2271" i="6"/>
  <c r="J2271" i="6"/>
  <c r="L2271" i="6"/>
  <c r="M2271" i="6"/>
  <c r="E2274" i="6" l="1"/>
  <c r="F2273" i="6"/>
  <c r="L2272" i="6"/>
  <c r="H2272" i="6"/>
  <c r="M2272" i="6"/>
  <c r="J2272" i="6"/>
  <c r="K2272" i="6"/>
  <c r="I2272" i="6"/>
  <c r="L2273" i="6" l="1"/>
  <c r="H2273" i="6"/>
  <c r="M2273" i="6"/>
  <c r="I2273" i="6"/>
  <c r="J2273" i="6"/>
  <c r="K2273" i="6"/>
  <c r="F2274" i="6"/>
  <c r="E2275" i="6"/>
  <c r="M2274" i="6" l="1"/>
  <c r="I2274" i="6"/>
  <c r="L2274" i="6"/>
  <c r="H2274" i="6"/>
  <c r="J2274" i="6"/>
  <c r="K2274" i="6"/>
  <c r="F2275" i="6"/>
  <c r="E2276" i="6"/>
  <c r="L2275" i="6" l="1"/>
  <c r="I2275" i="6"/>
  <c r="K2275" i="6"/>
  <c r="M2275" i="6"/>
  <c r="J2275" i="6"/>
  <c r="H2275" i="6"/>
  <c r="F2276" i="6"/>
  <c r="E2277" i="6"/>
  <c r="L2276" i="6" l="1"/>
  <c r="H2276" i="6"/>
  <c r="K2276" i="6"/>
  <c r="I2276" i="6"/>
  <c r="J2276" i="6"/>
  <c r="M2276" i="6"/>
  <c r="E2278" i="6"/>
  <c r="F2277" i="6"/>
  <c r="L2277" i="6" l="1"/>
  <c r="H2277" i="6"/>
  <c r="M2277" i="6"/>
  <c r="I2277" i="6"/>
  <c r="K2277" i="6"/>
  <c r="J2277" i="6"/>
  <c r="F2278" i="6"/>
  <c r="E2279" i="6"/>
  <c r="M2278" i="6" l="1"/>
  <c r="I2278" i="6"/>
  <c r="L2278" i="6"/>
  <c r="H2278" i="6"/>
  <c r="J2278" i="6"/>
  <c r="K2278" i="6"/>
  <c r="F2279" i="6"/>
  <c r="E2280" i="6"/>
  <c r="F2280" i="6" l="1"/>
  <c r="E2281" i="6"/>
  <c r="I2279" i="6"/>
  <c r="J2279" i="6"/>
  <c r="M2279" i="6"/>
  <c r="K2279" i="6"/>
  <c r="H2279" i="6"/>
  <c r="L2279" i="6"/>
  <c r="E2282" i="6" l="1"/>
  <c r="F2281" i="6"/>
  <c r="L2280" i="6"/>
  <c r="H2280" i="6"/>
  <c r="I2280" i="6"/>
  <c r="M2280" i="6"/>
  <c r="J2280" i="6"/>
  <c r="K2280" i="6"/>
  <c r="L2281" i="6" l="1"/>
  <c r="H2281" i="6"/>
  <c r="M2281" i="6"/>
  <c r="I2281" i="6"/>
  <c r="K2281" i="6"/>
  <c r="J2281" i="6"/>
  <c r="F2282" i="6"/>
  <c r="E2283" i="6"/>
  <c r="F2283" i="6" l="1"/>
  <c r="E2284" i="6"/>
  <c r="M2282" i="6"/>
  <c r="I2282" i="6"/>
  <c r="L2282" i="6"/>
  <c r="H2282" i="6"/>
  <c r="J2282" i="6"/>
  <c r="K2282" i="6"/>
  <c r="F2284" i="6" l="1"/>
  <c r="E2285" i="6"/>
  <c r="I2283" i="6"/>
  <c r="H2283" i="6"/>
  <c r="M2283" i="6"/>
  <c r="L2283" i="6"/>
  <c r="J2283" i="6"/>
  <c r="K2283" i="6"/>
  <c r="E2286" i="6" l="1"/>
  <c r="F2285" i="6"/>
  <c r="L2284" i="6"/>
  <c r="H2284" i="6"/>
  <c r="I2284" i="6"/>
  <c r="K2284" i="6"/>
  <c r="M2284" i="6"/>
  <c r="J2284" i="6"/>
  <c r="L2285" i="6" l="1"/>
  <c r="H2285" i="6"/>
  <c r="M2285" i="6"/>
  <c r="I2285" i="6"/>
  <c r="K2285" i="6"/>
  <c r="J2285" i="6"/>
  <c r="F2286" i="6"/>
  <c r="E2287" i="6"/>
  <c r="F2287" i="6" l="1"/>
  <c r="E2288" i="6"/>
  <c r="M2286" i="6"/>
  <c r="I2286" i="6"/>
  <c r="L2286" i="6"/>
  <c r="H2286" i="6"/>
  <c r="J2286" i="6"/>
  <c r="K2286" i="6"/>
  <c r="F2288" i="6" l="1"/>
  <c r="E2289" i="6"/>
  <c r="K2287" i="6"/>
  <c r="H2287" i="6"/>
  <c r="I2287" i="6"/>
  <c r="J2287" i="6"/>
  <c r="L2287" i="6"/>
  <c r="M2287" i="6"/>
  <c r="E2290" i="6" l="1"/>
  <c r="F2289" i="6"/>
  <c r="L2288" i="6"/>
  <c r="H2288" i="6"/>
  <c r="M2288" i="6"/>
  <c r="J2288" i="6"/>
  <c r="K2288" i="6"/>
  <c r="I2288" i="6"/>
  <c r="L2289" i="6" l="1"/>
  <c r="H2289" i="6"/>
  <c r="M2289" i="6"/>
  <c r="I2289" i="6"/>
  <c r="J2289" i="6"/>
  <c r="K2289" i="6"/>
  <c r="F2290" i="6"/>
  <c r="E2291" i="6"/>
  <c r="M2290" i="6" l="1"/>
  <c r="I2290" i="6"/>
  <c r="L2290" i="6"/>
  <c r="H2290" i="6"/>
  <c r="J2290" i="6"/>
  <c r="K2290" i="6"/>
  <c r="F2291" i="6"/>
  <c r="E2292" i="6"/>
  <c r="F2292" i="6" l="1"/>
  <c r="E2293" i="6"/>
  <c r="L2291" i="6"/>
  <c r="I2291" i="6"/>
  <c r="K2291" i="6"/>
  <c r="M2291" i="6"/>
  <c r="J2291" i="6"/>
  <c r="H2291" i="6"/>
  <c r="E2294" i="6" l="1"/>
  <c r="F2293" i="6"/>
  <c r="L2292" i="6"/>
  <c r="H2292" i="6"/>
  <c r="K2292" i="6"/>
  <c r="I2292" i="6"/>
  <c r="J2292" i="6"/>
  <c r="M2292" i="6"/>
  <c r="L2293" i="6" l="1"/>
  <c r="H2293" i="6"/>
  <c r="M2293" i="6"/>
  <c r="I2293" i="6"/>
  <c r="K2293" i="6"/>
  <c r="J2293" i="6"/>
  <c r="F2294" i="6"/>
  <c r="E2295" i="6"/>
  <c r="F2295" i="6" l="1"/>
  <c r="E2296" i="6"/>
  <c r="M2294" i="6"/>
  <c r="I2294" i="6"/>
  <c r="L2294" i="6"/>
  <c r="H2294" i="6"/>
  <c r="J2294" i="6"/>
  <c r="K2294" i="6"/>
  <c r="F2296" i="6" l="1"/>
  <c r="E2297" i="6"/>
  <c r="I2295" i="6"/>
  <c r="J2295" i="6"/>
  <c r="M2295" i="6"/>
  <c r="K2295" i="6"/>
  <c r="H2295" i="6"/>
  <c r="L2295" i="6"/>
  <c r="E2298" i="6" l="1"/>
  <c r="F2297" i="6"/>
  <c r="L2296" i="6"/>
  <c r="H2296" i="6"/>
  <c r="I2296" i="6"/>
  <c r="M2296" i="6"/>
  <c r="J2296" i="6"/>
  <c r="K2296" i="6"/>
  <c r="L2297" i="6" l="1"/>
  <c r="H2297" i="6"/>
  <c r="M2297" i="6"/>
  <c r="I2297" i="6"/>
  <c r="K2297" i="6"/>
  <c r="J2297" i="6"/>
  <c r="F2298" i="6"/>
  <c r="E2299" i="6"/>
  <c r="F2299" i="6" l="1"/>
  <c r="E2300" i="6"/>
  <c r="M2298" i="6"/>
  <c r="I2298" i="6"/>
  <c r="L2298" i="6"/>
  <c r="H2298" i="6"/>
  <c r="J2298" i="6"/>
  <c r="K2298" i="6"/>
  <c r="F2300" i="6" l="1"/>
  <c r="E2301" i="6"/>
  <c r="I2299" i="6"/>
  <c r="H2299" i="6"/>
  <c r="M2299" i="6"/>
  <c r="L2299" i="6"/>
  <c r="J2299" i="6"/>
  <c r="K2299" i="6"/>
  <c r="E2302" i="6" l="1"/>
  <c r="F2301" i="6"/>
  <c r="L2300" i="6"/>
  <c r="H2300" i="6"/>
  <c r="I2300" i="6"/>
  <c r="K2300" i="6"/>
  <c r="M2300" i="6"/>
  <c r="J2300" i="6"/>
  <c r="L2301" i="6" l="1"/>
  <c r="H2301" i="6"/>
  <c r="M2301" i="6"/>
  <c r="I2301" i="6"/>
  <c r="K2301" i="6"/>
  <c r="J2301" i="6"/>
  <c r="F2302" i="6"/>
  <c r="E2303" i="6"/>
  <c r="F2303" i="6" l="1"/>
  <c r="E2304" i="6"/>
  <c r="M2302" i="6"/>
  <c r="I2302" i="6"/>
  <c r="L2302" i="6"/>
  <c r="H2302" i="6"/>
  <c r="J2302" i="6"/>
  <c r="K2302" i="6"/>
  <c r="F2304" i="6" l="1"/>
  <c r="E2305" i="6"/>
  <c r="K2303" i="6"/>
  <c r="H2303" i="6"/>
  <c r="I2303" i="6"/>
  <c r="J2303" i="6"/>
  <c r="L2303" i="6"/>
  <c r="M2303" i="6"/>
  <c r="E2306" i="6" l="1"/>
  <c r="F2305" i="6"/>
  <c r="L2304" i="6"/>
  <c r="H2304" i="6"/>
  <c r="M2304" i="6"/>
  <c r="J2304" i="6"/>
  <c r="K2304" i="6"/>
  <c r="I2304" i="6"/>
  <c r="L2305" i="6" l="1"/>
  <c r="H2305" i="6"/>
  <c r="M2305" i="6"/>
  <c r="I2305" i="6"/>
  <c r="J2305" i="6"/>
  <c r="K2305" i="6"/>
  <c r="F2306" i="6"/>
  <c r="E2307" i="6"/>
  <c r="M2306" i="6" l="1"/>
  <c r="I2306" i="6"/>
  <c r="L2306" i="6"/>
  <c r="H2306" i="6"/>
  <c r="J2306" i="6"/>
  <c r="K2306" i="6"/>
  <c r="F2307" i="6"/>
  <c r="E2308" i="6"/>
  <c r="L2307" i="6" l="1"/>
  <c r="I2307" i="6"/>
  <c r="K2307" i="6"/>
  <c r="M2307" i="6"/>
  <c r="J2307" i="6"/>
  <c r="H2307" i="6"/>
  <c r="F2308" i="6"/>
  <c r="E2309" i="6"/>
  <c r="L2308" i="6" l="1"/>
  <c r="H2308" i="6"/>
  <c r="K2308" i="6"/>
  <c r="I2308" i="6"/>
  <c r="J2308" i="6"/>
  <c r="M2308" i="6"/>
  <c r="E2310" i="6"/>
  <c r="F2309" i="6"/>
  <c r="F2310" i="6" l="1"/>
  <c r="E2311" i="6"/>
  <c r="L2309" i="6"/>
  <c r="H2309" i="6"/>
  <c r="M2309" i="6"/>
  <c r="I2309" i="6"/>
  <c r="K2309" i="6"/>
  <c r="J2309" i="6"/>
  <c r="F2311" i="6" l="1"/>
  <c r="E2312" i="6"/>
  <c r="M2310" i="6"/>
  <c r="I2310" i="6"/>
  <c r="L2310" i="6"/>
  <c r="H2310" i="6"/>
  <c r="J2310" i="6"/>
  <c r="K2310" i="6"/>
  <c r="F2312" i="6" l="1"/>
  <c r="E2313" i="6"/>
  <c r="I2311" i="6"/>
  <c r="J2311" i="6"/>
  <c r="M2311" i="6"/>
  <c r="K2311" i="6"/>
  <c r="H2311" i="6"/>
  <c r="L2311" i="6"/>
  <c r="E2314" i="6" l="1"/>
  <c r="F2313" i="6"/>
  <c r="L2312" i="6"/>
  <c r="H2312" i="6"/>
  <c r="I2312" i="6"/>
  <c r="M2312" i="6"/>
  <c r="J2312" i="6"/>
  <c r="K2312" i="6"/>
  <c r="L2313" i="6" l="1"/>
  <c r="H2313" i="6"/>
  <c r="M2313" i="6"/>
  <c r="I2313" i="6"/>
  <c r="K2313" i="6"/>
  <c r="J2313" i="6"/>
  <c r="F2314" i="6"/>
  <c r="E2315" i="6"/>
  <c r="M2314" i="6" l="1"/>
  <c r="I2314" i="6"/>
  <c r="L2314" i="6"/>
  <c r="H2314" i="6"/>
  <c r="J2314" i="6"/>
  <c r="K2314" i="6"/>
  <c r="F2315" i="6"/>
  <c r="E2316" i="6"/>
  <c r="I2315" i="6" l="1"/>
  <c r="H2315" i="6"/>
  <c r="M2315" i="6"/>
  <c r="L2315" i="6"/>
  <c r="J2315" i="6"/>
  <c r="K2315" i="6"/>
  <c r="F2316" i="6"/>
  <c r="E2317" i="6"/>
  <c r="E2318" i="6" l="1"/>
  <c r="F2317" i="6"/>
  <c r="L2316" i="6"/>
  <c r="H2316" i="6"/>
  <c r="I2316" i="6"/>
  <c r="K2316" i="6"/>
  <c r="M2316" i="6"/>
  <c r="J2316" i="6"/>
  <c r="L2317" i="6" l="1"/>
  <c r="H2317" i="6"/>
  <c r="M2317" i="6"/>
  <c r="I2317" i="6"/>
  <c r="K2317" i="6"/>
  <c r="J2317" i="6"/>
  <c r="F2318" i="6"/>
  <c r="E2319" i="6"/>
  <c r="M2318" i="6" l="1"/>
  <c r="I2318" i="6"/>
  <c r="L2318" i="6"/>
  <c r="H2318" i="6"/>
  <c r="J2318" i="6"/>
  <c r="K2318" i="6"/>
  <c r="F2319" i="6"/>
  <c r="E2320" i="6"/>
  <c r="K2319" i="6" l="1"/>
  <c r="H2319" i="6"/>
  <c r="I2319" i="6"/>
  <c r="J2319" i="6"/>
  <c r="L2319" i="6"/>
  <c r="M2319" i="6"/>
  <c r="F2320" i="6"/>
  <c r="E2321" i="6"/>
  <c r="L2320" i="6" l="1"/>
  <c r="H2320" i="6"/>
  <c r="M2320" i="6"/>
  <c r="J2320" i="6"/>
  <c r="K2320" i="6"/>
  <c r="I2320" i="6"/>
  <c r="E2322" i="6"/>
  <c r="F2321" i="6"/>
  <c r="F2322" i="6" l="1"/>
  <c r="E2323" i="6"/>
  <c r="L2321" i="6"/>
  <c r="H2321" i="6"/>
  <c r="M2321" i="6"/>
  <c r="I2321" i="6"/>
  <c r="J2321" i="6"/>
  <c r="K2321" i="6"/>
  <c r="F2323" i="6" l="1"/>
  <c r="E2324" i="6"/>
  <c r="M2322" i="6"/>
  <c r="I2322" i="6"/>
  <c r="L2322" i="6"/>
  <c r="H2322" i="6"/>
  <c r="J2322" i="6"/>
  <c r="K2322" i="6"/>
  <c r="F2324" i="6" l="1"/>
  <c r="E2325" i="6"/>
  <c r="L2323" i="6"/>
  <c r="I2323" i="6"/>
  <c r="K2323" i="6"/>
  <c r="M2323" i="6"/>
  <c r="J2323" i="6"/>
  <c r="H2323" i="6"/>
  <c r="E2326" i="6" l="1"/>
  <c r="F2325" i="6"/>
  <c r="L2324" i="6"/>
  <c r="H2324" i="6"/>
  <c r="K2324" i="6"/>
  <c r="I2324" i="6"/>
  <c r="J2324" i="6"/>
  <c r="M2324" i="6"/>
  <c r="L2325" i="6" l="1"/>
  <c r="H2325" i="6"/>
  <c r="M2325" i="6"/>
  <c r="I2325" i="6"/>
  <c r="K2325" i="6"/>
  <c r="J2325" i="6"/>
  <c r="F2326" i="6"/>
  <c r="E2327" i="6"/>
  <c r="F2327" i="6" l="1"/>
  <c r="E2328" i="6"/>
  <c r="M2326" i="6"/>
  <c r="I2326" i="6"/>
  <c r="L2326" i="6"/>
  <c r="H2326" i="6"/>
  <c r="J2326" i="6"/>
  <c r="K2326" i="6"/>
  <c r="F2328" i="6" l="1"/>
  <c r="E2329" i="6"/>
  <c r="I2327" i="6"/>
  <c r="J2327" i="6"/>
  <c r="M2327" i="6"/>
  <c r="K2327" i="6"/>
  <c r="H2327" i="6"/>
  <c r="L2327" i="6"/>
  <c r="E2330" i="6" l="1"/>
  <c r="F2329" i="6"/>
  <c r="L2328" i="6"/>
  <c r="H2328" i="6"/>
  <c r="I2328" i="6"/>
  <c r="M2328" i="6"/>
  <c r="J2328" i="6"/>
  <c r="K2328" i="6"/>
  <c r="L2329" i="6" l="1"/>
  <c r="H2329" i="6"/>
  <c r="M2329" i="6"/>
  <c r="I2329" i="6"/>
  <c r="K2329" i="6"/>
  <c r="J2329" i="6"/>
  <c r="F2330" i="6"/>
  <c r="E2331" i="6"/>
  <c r="F2331" i="6" l="1"/>
  <c r="E2332" i="6"/>
  <c r="M2330" i="6"/>
  <c r="I2330" i="6"/>
  <c r="L2330" i="6"/>
  <c r="H2330" i="6"/>
  <c r="J2330" i="6"/>
  <c r="K2330" i="6"/>
  <c r="F2332" i="6" l="1"/>
  <c r="E2333" i="6"/>
  <c r="I2331" i="6"/>
  <c r="H2331" i="6"/>
  <c r="M2331" i="6"/>
  <c r="L2331" i="6"/>
  <c r="J2331" i="6"/>
  <c r="K2331" i="6"/>
  <c r="E2334" i="6" l="1"/>
  <c r="F2333" i="6"/>
  <c r="L2332" i="6"/>
  <c r="H2332" i="6"/>
  <c r="I2332" i="6"/>
  <c r="K2332" i="6"/>
  <c r="M2332" i="6"/>
  <c r="J2332" i="6"/>
  <c r="L2333" i="6" l="1"/>
  <c r="H2333" i="6"/>
  <c r="M2333" i="6"/>
  <c r="I2333" i="6"/>
  <c r="K2333" i="6"/>
  <c r="J2333" i="6"/>
  <c r="F2334" i="6"/>
  <c r="E2335" i="6"/>
  <c r="F2335" i="6" l="1"/>
  <c r="E2336" i="6"/>
  <c r="M2334" i="6"/>
  <c r="I2334" i="6"/>
  <c r="L2334" i="6"/>
  <c r="H2334" i="6"/>
  <c r="J2334" i="6"/>
  <c r="K2334" i="6"/>
  <c r="F2336" i="6" l="1"/>
  <c r="E2337" i="6"/>
  <c r="K2335" i="6"/>
  <c r="H2335" i="6"/>
  <c r="I2335" i="6"/>
  <c r="J2335" i="6"/>
  <c r="L2335" i="6"/>
  <c r="M2335" i="6"/>
  <c r="E2338" i="6" l="1"/>
  <c r="F2337" i="6"/>
  <c r="L2336" i="6"/>
  <c r="H2336" i="6"/>
  <c r="M2336" i="6"/>
  <c r="J2336" i="6"/>
  <c r="K2336" i="6"/>
  <c r="I2336" i="6"/>
  <c r="L2337" i="6" l="1"/>
  <c r="H2337" i="6"/>
  <c r="M2337" i="6"/>
  <c r="I2337" i="6"/>
  <c r="J2337" i="6"/>
  <c r="K2337" i="6"/>
  <c r="F2338" i="6"/>
  <c r="E2339" i="6"/>
  <c r="F2339" i="6" l="1"/>
  <c r="E2340" i="6"/>
  <c r="M2338" i="6"/>
  <c r="I2338" i="6"/>
  <c r="L2338" i="6"/>
  <c r="H2338" i="6"/>
  <c r="J2338" i="6"/>
  <c r="K2338" i="6"/>
  <c r="F2340" i="6" l="1"/>
  <c r="E2341" i="6"/>
  <c r="L2339" i="6"/>
  <c r="I2339" i="6"/>
  <c r="K2339" i="6"/>
  <c r="M2339" i="6"/>
  <c r="J2339" i="6"/>
  <c r="H2339" i="6"/>
  <c r="E2342" i="6" l="1"/>
  <c r="F2341" i="6"/>
  <c r="L2340" i="6"/>
  <c r="H2340" i="6"/>
  <c r="K2340" i="6"/>
  <c r="I2340" i="6"/>
  <c r="J2340" i="6"/>
  <c r="M2340" i="6"/>
  <c r="L2341" i="6" l="1"/>
  <c r="H2341" i="6"/>
  <c r="M2341" i="6"/>
  <c r="I2341" i="6"/>
  <c r="K2341" i="6"/>
  <c r="J2341" i="6"/>
  <c r="F2342" i="6"/>
  <c r="E2343" i="6"/>
  <c r="F2343" i="6" l="1"/>
  <c r="E2344" i="6"/>
  <c r="M2342" i="6"/>
  <c r="I2342" i="6"/>
  <c r="L2342" i="6"/>
  <c r="H2342" i="6"/>
  <c r="J2342" i="6"/>
  <c r="K2342" i="6"/>
  <c r="F2344" i="6" l="1"/>
  <c r="E2345" i="6"/>
  <c r="I2343" i="6"/>
  <c r="J2343" i="6"/>
  <c r="M2343" i="6"/>
  <c r="K2343" i="6"/>
  <c r="H2343" i="6"/>
  <c r="L2343" i="6"/>
  <c r="E2346" i="6" l="1"/>
  <c r="F2345" i="6"/>
  <c r="L2344" i="6"/>
  <c r="H2344" i="6"/>
  <c r="I2344" i="6"/>
  <c r="M2344" i="6"/>
  <c r="J2344" i="6"/>
  <c r="K2344" i="6"/>
  <c r="L2345" i="6" l="1"/>
  <c r="H2345" i="6"/>
  <c r="M2345" i="6"/>
  <c r="I2345" i="6"/>
  <c r="K2345" i="6"/>
  <c r="J2345" i="6"/>
  <c r="F2346" i="6"/>
  <c r="E2347" i="6"/>
  <c r="F2347" i="6" l="1"/>
  <c r="E2348" i="6"/>
  <c r="M2346" i="6"/>
  <c r="I2346" i="6"/>
  <c r="L2346" i="6"/>
  <c r="H2346" i="6"/>
  <c r="J2346" i="6"/>
  <c r="K2346" i="6"/>
  <c r="F2348" i="6" l="1"/>
  <c r="E2349" i="6"/>
  <c r="I2347" i="6"/>
  <c r="H2347" i="6"/>
  <c r="M2347" i="6"/>
  <c r="L2347" i="6"/>
  <c r="J2347" i="6"/>
  <c r="K2347" i="6"/>
  <c r="E2350" i="6" l="1"/>
  <c r="F2349" i="6"/>
  <c r="L2348" i="6"/>
  <c r="H2348" i="6"/>
  <c r="I2348" i="6"/>
  <c r="K2348" i="6"/>
  <c r="M2348" i="6"/>
  <c r="J2348" i="6"/>
  <c r="L2349" i="6" l="1"/>
  <c r="H2349" i="6"/>
  <c r="M2349" i="6"/>
  <c r="I2349" i="6"/>
  <c r="K2349" i="6"/>
  <c r="J2349" i="6"/>
  <c r="F2350" i="6"/>
  <c r="E2351" i="6"/>
  <c r="F2351" i="6" l="1"/>
  <c r="E2352" i="6"/>
  <c r="M2350" i="6"/>
  <c r="I2350" i="6"/>
  <c r="L2350" i="6"/>
  <c r="H2350" i="6"/>
  <c r="J2350" i="6"/>
  <c r="K2350" i="6"/>
  <c r="F2352" i="6" l="1"/>
  <c r="E2353" i="6"/>
  <c r="K2351" i="6"/>
  <c r="H2351" i="6"/>
  <c r="I2351" i="6"/>
  <c r="J2351" i="6"/>
  <c r="L2351" i="6"/>
  <c r="M2351" i="6"/>
  <c r="E2354" i="6" l="1"/>
  <c r="F2353" i="6"/>
  <c r="L2352" i="6"/>
  <c r="H2352" i="6"/>
  <c r="M2352" i="6"/>
  <c r="J2352" i="6"/>
  <c r="K2352" i="6"/>
  <c r="I2352" i="6"/>
  <c r="L2353" i="6" l="1"/>
  <c r="H2353" i="6"/>
  <c r="M2353" i="6"/>
  <c r="I2353" i="6"/>
  <c r="J2353" i="6"/>
  <c r="K2353" i="6"/>
  <c r="F2354" i="6"/>
  <c r="E2355" i="6"/>
  <c r="F2355" i="6" l="1"/>
  <c r="E2356" i="6"/>
  <c r="M2354" i="6"/>
  <c r="I2354" i="6"/>
  <c r="L2354" i="6"/>
  <c r="H2354" i="6"/>
  <c r="J2354" i="6"/>
  <c r="K2354" i="6"/>
  <c r="F2356" i="6" l="1"/>
  <c r="E2357" i="6"/>
  <c r="L2355" i="6"/>
  <c r="I2355" i="6"/>
  <c r="K2355" i="6"/>
  <c r="M2355" i="6"/>
  <c r="J2355" i="6"/>
  <c r="H2355" i="6"/>
  <c r="E2358" i="6" l="1"/>
  <c r="F2357" i="6"/>
  <c r="L2356" i="6"/>
  <c r="H2356" i="6"/>
  <c r="K2356" i="6"/>
  <c r="I2356" i="6"/>
  <c r="J2356" i="6"/>
  <c r="M2356" i="6"/>
  <c r="L2357" i="6" l="1"/>
  <c r="H2357" i="6"/>
  <c r="M2357" i="6"/>
  <c r="I2357" i="6"/>
  <c r="K2357" i="6"/>
  <c r="J2357" i="6"/>
  <c r="F2358" i="6"/>
  <c r="E2359" i="6"/>
  <c r="F2359" i="6" l="1"/>
  <c r="E2360" i="6"/>
  <c r="M2358" i="6"/>
  <c r="I2358" i="6"/>
  <c r="L2358" i="6"/>
  <c r="H2358" i="6"/>
  <c r="J2358" i="6"/>
  <c r="K2358" i="6"/>
  <c r="F2360" i="6" l="1"/>
  <c r="E2361" i="6"/>
  <c r="I2359" i="6"/>
  <c r="J2359" i="6"/>
  <c r="M2359" i="6"/>
  <c r="K2359" i="6"/>
  <c r="H2359" i="6"/>
  <c r="L2359" i="6"/>
  <c r="E2362" i="6" l="1"/>
  <c r="F2361" i="6"/>
  <c r="L2360" i="6"/>
  <c r="H2360" i="6"/>
  <c r="I2360" i="6"/>
  <c r="M2360" i="6"/>
  <c r="J2360" i="6"/>
  <c r="K2360" i="6"/>
  <c r="L2361" i="6" l="1"/>
  <c r="H2361" i="6"/>
  <c r="M2361" i="6"/>
  <c r="I2361" i="6"/>
  <c r="K2361" i="6"/>
  <c r="J2361" i="6"/>
  <c r="F2362" i="6"/>
  <c r="E2363" i="6"/>
  <c r="F2363" i="6" l="1"/>
  <c r="E2364" i="6"/>
  <c r="M2362" i="6"/>
  <c r="I2362" i="6"/>
  <c r="L2362" i="6"/>
  <c r="H2362" i="6"/>
  <c r="J2362" i="6"/>
  <c r="K2362" i="6"/>
  <c r="F2364" i="6" l="1"/>
  <c r="E2365" i="6"/>
  <c r="I2363" i="6"/>
  <c r="H2363" i="6"/>
  <c r="M2363" i="6"/>
  <c r="L2363" i="6"/>
  <c r="J2363" i="6"/>
  <c r="K2363" i="6"/>
  <c r="E2366" i="6" l="1"/>
  <c r="F2365" i="6"/>
  <c r="L2364" i="6"/>
  <c r="H2364" i="6"/>
  <c r="I2364" i="6"/>
  <c r="K2364" i="6"/>
  <c r="M2364" i="6"/>
  <c r="J2364" i="6"/>
  <c r="L2365" i="6" l="1"/>
  <c r="H2365" i="6"/>
  <c r="M2365" i="6"/>
  <c r="I2365" i="6"/>
  <c r="K2365" i="6"/>
  <c r="J2365" i="6"/>
  <c r="F2366" i="6"/>
  <c r="E2367" i="6"/>
  <c r="F2367" i="6" l="1"/>
  <c r="E2368" i="6"/>
  <c r="M2366" i="6"/>
  <c r="I2366" i="6"/>
  <c r="L2366" i="6"/>
  <c r="H2366" i="6"/>
  <c r="J2366" i="6"/>
  <c r="K2366" i="6"/>
  <c r="F2368" i="6" l="1"/>
  <c r="E2369" i="6"/>
  <c r="K2367" i="6"/>
  <c r="H2367" i="6"/>
  <c r="I2367" i="6"/>
  <c r="J2367" i="6"/>
  <c r="L2367" i="6"/>
  <c r="M2367" i="6"/>
  <c r="E2370" i="6" l="1"/>
  <c r="F2369" i="6"/>
  <c r="L2368" i="6"/>
  <c r="H2368" i="6"/>
  <c r="M2368" i="6"/>
  <c r="J2368" i="6"/>
  <c r="K2368" i="6"/>
  <c r="I2368" i="6"/>
  <c r="L2369" i="6" l="1"/>
  <c r="H2369" i="6"/>
  <c r="M2369" i="6"/>
  <c r="I2369" i="6"/>
  <c r="J2369" i="6"/>
  <c r="K2369" i="6"/>
  <c r="F2370" i="6"/>
  <c r="E2371" i="6"/>
  <c r="M2370" i="6" l="1"/>
  <c r="I2370" i="6"/>
  <c r="L2370" i="6"/>
  <c r="H2370" i="6"/>
  <c r="J2370" i="6"/>
  <c r="K2370" i="6"/>
  <c r="F2371" i="6"/>
  <c r="E2372" i="6"/>
  <c r="L2371" i="6" l="1"/>
  <c r="I2371" i="6"/>
  <c r="K2371" i="6"/>
  <c r="M2371" i="6"/>
  <c r="J2371" i="6"/>
  <c r="H2371" i="6"/>
  <c r="F2372" i="6"/>
  <c r="E2373" i="6"/>
  <c r="E2374" i="6" l="1"/>
  <c r="F2373" i="6"/>
  <c r="L2372" i="6"/>
  <c r="H2372" i="6"/>
  <c r="K2372" i="6"/>
  <c r="I2372" i="6"/>
  <c r="J2372" i="6"/>
  <c r="M2372" i="6"/>
  <c r="L2373" i="6" l="1"/>
  <c r="H2373" i="6"/>
  <c r="M2373" i="6"/>
  <c r="I2373" i="6"/>
  <c r="K2373" i="6"/>
  <c r="J2373" i="6"/>
  <c r="F2374" i="6"/>
  <c r="E2375" i="6"/>
  <c r="M2374" i="6" l="1"/>
  <c r="I2374" i="6"/>
  <c r="L2374" i="6"/>
  <c r="H2374" i="6"/>
  <c r="J2374" i="6"/>
  <c r="K2374" i="6"/>
  <c r="F2375" i="6"/>
  <c r="E2376" i="6"/>
  <c r="I2375" i="6" l="1"/>
  <c r="J2375" i="6"/>
  <c r="M2375" i="6"/>
  <c r="K2375" i="6"/>
  <c r="H2375" i="6"/>
  <c r="L2375" i="6"/>
  <c r="F2376" i="6"/>
  <c r="E2377" i="6"/>
  <c r="L2376" i="6" l="1"/>
  <c r="H2376" i="6"/>
  <c r="I2376" i="6"/>
  <c r="M2376" i="6"/>
  <c r="J2376" i="6"/>
  <c r="K2376" i="6"/>
  <c r="E2378" i="6"/>
  <c r="F2377" i="6"/>
  <c r="F2378" i="6" l="1"/>
  <c r="E2379" i="6"/>
  <c r="L2377" i="6"/>
  <c r="H2377" i="6"/>
  <c r="M2377" i="6"/>
  <c r="I2377" i="6"/>
  <c r="K2377" i="6"/>
  <c r="J2377" i="6"/>
  <c r="F2379" i="6" l="1"/>
  <c r="E2380" i="6"/>
  <c r="M2378" i="6"/>
  <c r="I2378" i="6"/>
  <c r="L2378" i="6"/>
  <c r="H2378" i="6"/>
  <c r="J2378" i="6"/>
  <c r="K2378" i="6"/>
  <c r="F2380" i="6" l="1"/>
  <c r="E2381" i="6"/>
  <c r="I2379" i="6"/>
  <c r="H2379" i="6"/>
  <c r="M2379" i="6"/>
  <c r="L2379" i="6"/>
  <c r="J2379" i="6"/>
  <c r="K2379" i="6"/>
  <c r="E2382" i="6" l="1"/>
  <c r="F2381" i="6"/>
  <c r="L2380" i="6"/>
  <c r="H2380" i="6"/>
  <c r="I2380" i="6"/>
  <c r="K2380" i="6"/>
  <c r="M2380" i="6"/>
  <c r="J2380" i="6"/>
  <c r="L2381" i="6" l="1"/>
  <c r="H2381" i="6"/>
  <c r="M2381" i="6"/>
  <c r="I2381" i="6"/>
  <c r="K2381" i="6"/>
  <c r="J2381" i="6"/>
  <c r="F2382" i="6"/>
  <c r="E2383" i="6"/>
  <c r="M2382" i="6" l="1"/>
  <c r="I2382" i="6"/>
  <c r="L2382" i="6"/>
  <c r="H2382" i="6"/>
  <c r="J2382" i="6"/>
  <c r="K2382" i="6"/>
  <c r="F2383" i="6"/>
  <c r="E2384" i="6"/>
  <c r="K2383" i="6" l="1"/>
  <c r="H2383" i="6"/>
  <c r="I2383" i="6"/>
  <c r="J2383" i="6"/>
  <c r="L2383" i="6"/>
  <c r="M2383" i="6"/>
  <c r="F2384" i="6"/>
  <c r="E2385" i="6"/>
  <c r="L2384" i="6" l="1"/>
  <c r="H2384" i="6"/>
  <c r="M2384" i="6"/>
  <c r="J2384" i="6"/>
  <c r="K2384" i="6"/>
  <c r="I2384" i="6"/>
  <c r="E2386" i="6"/>
  <c r="F2385" i="6"/>
  <c r="F2386" i="6" l="1"/>
  <c r="E2387" i="6"/>
  <c r="L2385" i="6"/>
  <c r="H2385" i="6"/>
  <c r="M2385" i="6"/>
  <c r="I2385" i="6"/>
  <c r="J2385" i="6"/>
  <c r="K2385" i="6"/>
  <c r="F2387" i="6" l="1"/>
  <c r="E2388" i="6"/>
  <c r="M2386" i="6"/>
  <c r="I2386" i="6"/>
  <c r="L2386" i="6"/>
  <c r="H2386" i="6"/>
  <c r="J2386" i="6"/>
  <c r="K2386" i="6"/>
  <c r="F2388" i="6" l="1"/>
  <c r="E2389" i="6"/>
  <c r="L2387" i="6"/>
  <c r="I2387" i="6"/>
  <c r="K2387" i="6"/>
  <c r="M2387" i="6"/>
  <c r="J2387" i="6"/>
  <c r="H2387" i="6"/>
  <c r="E2390" i="6" l="1"/>
  <c r="F2389" i="6"/>
  <c r="L2388" i="6"/>
  <c r="H2388" i="6"/>
  <c r="K2388" i="6"/>
  <c r="I2388" i="6"/>
  <c r="J2388" i="6"/>
  <c r="M2388" i="6"/>
  <c r="L2389" i="6" l="1"/>
  <c r="H2389" i="6"/>
  <c r="M2389" i="6"/>
  <c r="I2389" i="6"/>
  <c r="K2389" i="6"/>
  <c r="J2389" i="6"/>
  <c r="F2390" i="6"/>
  <c r="E2391" i="6"/>
  <c r="F2391" i="6" l="1"/>
  <c r="E2392" i="6"/>
  <c r="M2390" i="6"/>
  <c r="I2390" i="6"/>
  <c r="L2390" i="6"/>
  <c r="H2390" i="6"/>
  <c r="J2390" i="6"/>
  <c r="K2390" i="6"/>
  <c r="F2392" i="6" l="1"/>
  <c r="E2393" i="6"/>
  <c r="I2391" i="6"/>
  <c r="J2391" i="6"/>
  <c r="M2391" i="6"/>
  <c r="K2391" i="6"/>
  <c r="H2391" i="6"/>
  <c r="L2391" i="6"/>
  <c r="E2394" i="6" l="1"/>
  <c r="F2393" i="6"/>
  <c r="L2392" i="6"/>
  <c r="H2392" i="6"/>
  <c r="I2392" i="6"/>
  <c r="M2392" i="6"/>
  <c r="J2392" i="6"/>
  <c r="K2392" i="6"/>
  <c r="L2393" i="6" l="1"/>
  <c r="H2393" i="6"/>
  <c r="M2393" i="6"/>
  <c r="I2393" i="6"/>
  <c r="K2393" i="6"/>
  <c r="J2393" i="6"/>
  <c r="F2394" i="6"/>
  <c r="E2395" i="6"/>
  <c r="F2395" i="6" l="1"/>
  <c r="E2396" i="6"/>
  <c r="M2394" i="6"/>
  <c r="I2394" i="6"/>
  <c r="L2394" i="6"/>
  <c r="H2394" i="6"/>
  <c r="J2394" i="6"/>
  <c r="K2394" i="6"/>
  <c r="F2396" i="6" l="1"/>
  <c r="E2397" i="6"/>
  <c r="I2395" i="6"/>
  <c r="H2395" i="6"/>
  <c r="M2395" i="6"/>
  <c r="L2395" i="6"/>
  <c r="J2395" i="6"/>
  <c r="K2395" i="6"/>
  <c r="E2398" i="6" l="1"/>
  <c r="F2397" i="6"/>
  <c r="L2396" i="6"/>
  <c r="H2396" i="6"/>
  <c r="I2396" i="6"/>
  <c r="K2396" i="6"/>
  <c r="M2396" i="6"/>
  <c r="J2396" i="6"/>
  <c r="L2397" i="6" l="1"/>
  <c r="H2397" i="6"/>
  <c r="M2397" i="6"/>
  <c r="I2397" i="6"/>
  <c r="K2397" i="6"/>
  <c r="J2397" i="6"/>
  <c r="F2398" i="6"/>
  <c r="E2399" i="6"/>
  <c r="M2398" i="6" l="1"/>
  <c r="I2398" i="6"/>
  <c r="L2398" i="6"/>
  <c r="H2398" i="6"/>
  <c r="J2398" i="6"/>
  <c r="K2398" i="6"/>
  <c r="F2399" i="6"/>
  <c r="E2400" i="6"/>
  <c r="F2400" i="6" l="1"/>
  <c r="E2401" i="6"/>
  <c r="K2399" i="6"/>
  <c r="H2399" i="6"/>
  <c r="I2399" i="6"/>
  <c r="J2399" i="6"/>
  <c r="L2399" i="6"/>
  <c r="M2399" i="6"/>
  <c r="E2402" i="6" l="1"/>
  <c r="F2401" i="6"/>
  <c r="L2400" i="6"/>
  <c r="H2400" i="6"/>
  <c r="M2400" i="6"/>
  <c r="J2400" i="6"/>
  <c r="K2400" i="6"/>
  <c r="I2400" i="6"/>
  <c r="L2401" i="6" l="1"/>
  <c r="H2401" i="6"/>
  <c r="M2401" i="6"/>
  <c r="I2401" i="6"/>
  <c r="J2401" i="6"/>
  <c r="K2401" i="6"/>
  <c r="F2402" i="6"/>
  <c r="E2403" i="6"/>
  <c r="M2402" i="6" l="1"/>
  <c r="I2402" i="6"/>
  <c r="L2402" i="6"/>
  <c r="H2402" i="6"/>
  <c r="J2402" i="6"/>
  <c r="K2402" i="6"/>
  <c r="F2403" i="6"/>
  <c r="E2404" i="6"/>
  <c r="F2404" i="6" l="1"/>
  <c r="E2405" i="6"/>
  <c r="L2403" i="6"/>
  <c r="I2403" i="6"/>
  <c r="K2403" i="6"/>
  <c r="M2403" i="6"/>
  <c r="J2403" i="6"/>
  <c r="H2403" i="6"/>
  <c r="E2406" i="6" l="1"/>
  <c r="F2405" i="6"/>
  <c r="L2404" i="6"/>
  <c r="H2404" i="6"/>
  <c r="K2404" i="6"/>
  <c r="I2404" i="6"/>
  <c r="J2404" i="6"/>
  <c r="M2404" i="6"/>
  <c r="L2405" i="6" l="1"/>
  <c r="H2405" i="6"/>
  <c r="M2405" i="6"/>
  <c r="I2405" i="6"/>
  <c r="K2405" i="6"/>
  <c r="J2405" i="6"/>
  <c r="F2406" i="6"/>
  <c r="E2407" i="6"/>
  <c r="M2406" i="6" l="1"/>
  <c r="I2406" i="6"/>
  <c r="L2406" i="6"/>
  <c r="H2406" i="6"/>
  <c r="J2406" i="6"/>
  <c r="K2406" i="6"/>
  <c r="F2407" i="6"/>
  <c r="E2408" i="6"/>
  <c r="I2407" i="6" l="1"/>
  <c r="J2407" i="6"/>
  <c r="M2407" i="6"/>
  <c r="K2407" i="6"/>
  <c r="H2407" i="6"/>
  <c r="L2407" i="6"/>
  <c r="F2408" i="6"/>
  <c r="E2409" i="6"/>
  <c r="L2408" i="6" l="1"/>
  <c r="H2408" i="6"/>
  <c r="I2408" i="6"/>
  <c r="M2408" i="6"/>
  <c r="J2408" i="6"/>
  <c r="K2408" i="6"/>
  <c r="E2410" i="6"/>
  <c r="F2409" i="6"/>
  <c r="F2410" i="6" l="1"/>
  <c r="E2411" i="6"/>
  <c r="L2409" i="6"/>
  <c r="H2409" i="6"/>
  <c r="M2409" i="6"/>
  <c r="I2409" i="6"/>
  <c r="K2409" i="6"/>
  <c r="J2409" i="6"/>
  <c r="F2411" i="6" l="1"/>
  <c r="E2412" i="6"/>
  <c r="M2410" i="6"/>
  <c r="I2410" i="6"/>
  <c r="L2410" i="6"/>
  <c r="H2410" i="6"/>
  <c r="J2410" i="6"/>
  <c r="K2410" i="6"/>
  <c r="F2412" i="6" l="1"/>
  <c r="E2413" i="6"/>
  <c r="I2411" i="6"/>
  <c r="H2411" i="6"/>
  <c r="M2411" i="6"/>
  <c r="L2411" i="6"/>
  <c r="J2411" i="6"/>
  <c r="K2411" i="6"/>
  <c r="E2414" i="6" l="1"/>
  <c r="F2413" i="6"/>
  <c r="L2412" i="6"/>
  <c r="H2412" i="6"/>
  <c r="I2412" i="6"/>
  <c r="K2412" i="6"/>
  <c r="M2412" i="6"/>
  <c r="J2412" i="6"/>
  <c r="L2413" i="6" l="1"/>
  <c r="H2413" i="6"/>
  <c r="M2413" i="6"/>
  <c r="I2413" i="6"/>
  <c r="K2413" i="6"/>
  <c r="J2413" i="6"/>
  <c r="F2414" i="6"/>
  <c r="E2415" i="6"/>
  <c r="M2414" i="6" l="1"/>
  <c r="I2414" i="6"/>
  <c r="H2414" i="6"/>
  <c r="J2414" i="6"/>
  <c r="L2414" i="6"/>
  <c r="K2414" i="6"/>
  <c r="F2415" i="6"/>
  <c r="E2416" i="6"/>
  <c r="K2415" i="6" l="1"/>
  <c r="I2415" i="6"/>
  <c r="J2415" i="6"/>
  <c r="H2415" i="6"/>
  <c r="M2415" i="6"/>
  <c r="L2415" i="6"/>
  <c r="F2416" i="6"/>
  <c r="E2417" i="6"/>
  <c r="L2416" i="6" l="1"/>
  <c r="H2416" i="6"/>
  <c r="I2416" i="6"/>
  <c r="M2416" i="6"/>
  <c r="J2416" i="6"/>
  <c r="K2416" i="6"/>
  <c r="E2418" i="6"/>
  <c r="F2417" i="6"/>
  <c r="F2418" i="6" l="1"/>
  <c r="E2419" i="6"/>
  <c r="L2417" i="6"/>
  <c r="H2417" i="6"/>
  <c r="M2417" i="6"/>
  <c r="I2417" i="6"/>
  <c r="K2417" i="6"/>
  <c r="J2417" i="6"/>
  <c r="F2419" i="6" l="1"/>
  <c r="E2420" i="6"/>
  <c r="M2418" i="6"/>
  <c r="I2418" i="6"/>
  <c r="J2418" i="6"/>
  <c r="L2418" i="6"/>
  <c r="H2418" i="6"/>
  <c r="K2418" i="6"/>
  <c r="F2420" i="6" l="1"/>
  <c r="E2421" i="6"/>
  <c r="K2419" i="6"/>
  <c r="H2419" i="6"/>
  <c r="L2419" i="6"/>
  <c r="I2419" i="6"/>
  <c r="J2419" i="6"/>
  <c r="M2419" i="6"/>
  <c r="E2422" i="6" l="1"/>
  <c r="F2421" i="6"/>
  <c r="L2420" i="6"/>
  <c r="H2420" i="6"/>
  <c r="I2420" i="6"/>
  <c r="J2420" i="6"/>
  <c r="K2420" i="6"/>
  <c r="M2420" i="6"/>
  <c r="L2421" i="6" l="1"/>
  <c r="H2421" i="6"/>
  <c r="M2421" i="6"/>
  <c r="I2421" i="6"/>
  <c r="K2421" i="6"/>
  <c r="J2421" i="6"/>
  <c r="F2422" i="6"/>
  <c r="E2423" i="6"/>
  <c r="M2422" i="6" l="1"/>
  <c r="I2422" i="6"/>
  <c r="J2422" i="6"/>
  <c r="L2422" i="6"/>
  <c r="H2422" i="6"/>
  <c r="K2422" i="6"/>
  <c r="F2423" i="6"/>
  <c r="E2424" i="6"/>
  <c r="I2423" i="6" l="1"/>
  <c r="J2423" i="6"/>
  <c r="H2423" i="6"/>
  <c r="M2423" i="6"/>
  <c r="K2423" i="6"/>
  <c r="L2423" i="6"/>
  <c r="F2424" i="6"/>
  <c r="E2425" i="6"/>
  <c r="L2424" i="6" l="1"/>
  <c r="H2424" i="6"/>
  <c r="I2424" i="6"/>
  <c r="M2424" i="6"/>
  <c r="J2424" i="6"/>
  <c r="K2424" i="6"/>
  <c r="E2426" i="6"/>
  <c r="F2425" i="6"/>
  <c r="F2426" i="6" l="1"/>
  <c r="E2427" i="6"/>
  <c r="L2425" i="6"/>
  <c r="H2425" i="6"/>
  <c r="M2425" i="6"/>
  <c r="I2425" i="6"/>
  <c r="K2425" i="6"/>
  <c r="J2425" i="6"/>
  <c r="F2427" i="6" l="1"/>
  <c r="E2428" i="6"/>
  <c r="M2426" i="6"/>
  <c r="I2426" i="6"/>
  <c r="J2426" i="6"/>
  <c r="L2426" i="6"/>
  <c r="H2426" i="6"/>
  <c r="K2426" i="6"/>
  <c r="F2428" i="6" l="1"/>
  <c r="E2429" i="6"/>
  <c r="H2427" i="6"/>
  <c r="L2427" i="6"/>
  <c r="I2427" i="6"/>
  <c r="J2427" i="6"/>
  <c r="K2427" i="6"/>
  <c r="M2427" i="6"/>
  <c r="E2430" i="6" l="1"/>
  <c r="F2429" i="6"/>
  <c r="L2428" i="6"/>
  <c r="H2428" i="6"/>
  <c r="I2428" i="6"/>
  <c r="J2428" i="6"/>
  <c r="K2428" i="6"/>
  <c r="M2428" i="6"/>
  <c r="L2429" i="6" l="1"/>
  <c r="H2429" i="6"/>
  <c r="M2429" i="6"/>
  <c r="I2429" i="6"/>
  <c r="K2429" i="6"/>
  <c r="J2429" i="6"/>
  <c r="F2430" i="6"/>
  <c r="E2431" i="6"/>
  <c r="M2430" i="6" l="1"/>
  <c r="I2430" i="6"/>
  <c r="J2430" i="6"/>
  <c r="L2430" i="6"/>
  <c r="H2430" i="6"/>
  <c r="K2430" i="6"/>
  <c r="F2431" i="6"/>
  <c r="E2432" i="6"/>
  <c r="F2432" i="6" l="1"/>
  <c r="E2433" i="6"/>
  <c r="K2431" i="6"/>
  <c r="I2431" i="6"/>
  <c r="J2431" i="6"/>
  <c r="H2431" i="6"/>
  <c r="M2431" i="6"/>
  <c r="L2431" i="6"/>
  <c r="E2434" i="6" l="1"/>
  <c r="F2433" i="6"/>
  <c r="L2432" i="6"/>
  <c r="H2432" i="6"/>
  <c r="I2432" i="6"/>
  <c r="M2432" i="6"/>
  <c r="J2432" i="6"/>
  <c r="K2432" i="6"/>
  <c r="L2433" i="6" l="1"/>
  <c r="H2433" i="6"/>
  <c r="M2433" i="6"/>
  <c r="I2433" i="6"/>
  <c r="K2433" i="6"/>
  <c r="J2433" i="6"/>
  <c r="F2434" i="6"/>
  <c r="E2435" i="6"/>
  <c r="F2435" i="6" l="1"/>
  <c r="E2436" i="6"/>
  <c r="J2434" i="6"/>
  <c r="M2434" i="6"/>
  <c r="H2434" i="6"/>
  <c r="K2434" i="6"/>
  <c r="L2434" i="6"/>
  <c r="I2434" i="6"/>
  <c r="F2436" i="6" l="1"/>
  <c r="E2437" i="6"/>
  <c r="J2435" i="6"/>
  <c r="K2435" i="6"/>
  <c r="L2435" i="6"/>
  <c r="M2435" i="6"/>
  <c r="H2435" i="6"/>
  <c r="I2435" i="6"/>
  <c r="F2437" i="6" l="1"/>
  <c r="E2438" i="6"/>
  <c r="L2436" i="6"/>
  <c r="H2436" i="6"/>
  <c r="J2436" i="6"/>
  <c r="K2436" i="6"/>
  <c r="M2436" i="6"/>
  <c r="I2436" i="6"/>
  <c r="F2438" i="6" l="1"/>
  <c r="E2439" i="6"/>
  <c r="M2437" i="6"/>
  <c r="L2437" i="6"/>
  <c r="I2437" i="6"/>
  <c r="H2437" i="6"/>
  <c r="K2437" i="6"/>
  <c r="J2437" i="6"/>
  <c r="F2439" i="6" l="1"/>
  <c r="E2440" i="6"/>
  <c r="M2438" i="6"/>
  <c r="J2438" i="6"/>
  <c r="I2438" i="6"/>
  <c r="L2438" i="6"/>
  <c r="K2438" i="6"/>
  <c r="H2438" i="6"/>
  <c r="F2440" i="6" l="1"/>
  <c r="E2441" i="6"/>
  <c r="M2439" i="6"/>
  <c r="H2439" i="6"/>
  <c r="I2439" i="6"/>
  <c r="K2439" i="6"/>
  <c r="J2439" i="6"/>
  <c r="L2439" i="6"/>
  <c r="F2441" i="6" l="1"/>
  <c r="E2442" i="6"/>
  <c r="M2440" i="6"/>
  <c r="I2440" i="6"/>
  <c r="L2440" i="6"/>
  <c r="J2440" i="6"/>
  <c r="K2440" i="6"/>
  <c r="H2440" i="6"/>
  <c r="F2442" i="6" l="1"/>
  <c r="E2443" i="6"/>
  <c r="I2441" i="6"/>
  <c r="H2441" i="6"/>
  <c r="M2441" i="6"/>
  <c r="L2441" i="6"/>
  <c r="K2441" i="6"/>
  <c r="J2441" i="6"/>
  <c r="F2443" i="6" l="1"/>
  <c r="E2444" i="6"/>
  <c r="J2442" i="6"/>
  <c r="I2442" i="6"/>
  <c r="M2442" i="6"/>
  <c r="K2442" i="6"/>
  <c r="H2442" i="6"/>
  <c r="L2442" i="6"/>
  <c r="F2444" i="6" l="1"/>
  <c r="E2445" i="6"/>
  <c r="J2443" i="6"/>
  <c r="I2443" i="6"/>
  <c r="K2443" i="6"/>
  <c r="L2443" i="6"/>
  <c r="M2443" i="6"/>
  <c r="H2443" i="6"/>
  <c r="F2445" i="6" l="1"/>
  <c r="E2446" i="6"/>
  <c r="L2444" i="6"/>
  <c r="M2444" i="6"/>
  <c r="H2444" i="6"/>
  <c r="I2444" i="6"/>
  <c r="J2444" i="6"/>
  <c r="K2444" i="6"/>
  <c r="F2446" i="6" l="1"/>
  <c r="E2447" i="6"/>
  <c r="M2445" i="6"/>
  <c r="L2445" i="6"/>
  <c r="I2445" i="6"/>
  <c r="H2445" i="6"/>
  <c r="K2445" i="6"/>
  <c r="J2445" i="6"/>
  <c r="F2447" i="6" l="1"/>
  <c r="E2448" i="6"/>
  <c r="M2446" i="6"/>
  <c r="J2446" i="6"/>
  <c r="I2446" i="6"/>
  <c r="L2446" i="6"/>
  <c r="K2446" i="6"/>
  <c r="H2446" i="6"/>
  <c r="F2448" i="6" l="1"/>
  <c r="E2449" i="6"/>
  <c r="J2447" i="6"/>
  <c r="M2447" i="6"/>
  <c r="H2447" i="6"/>
  <c r="I2447" i="6"/>
  <c r="K2447" i="6"/>
  <c r="L2447" i="6"/>
  <c r="F2449" i="6" l="1"/>
  <c r="E2450" i="6"/>
  <c r="I2448" i="6"/>
  <c r="J2448" i="6"/>
  <c r="K2448" i="6"/>
  <c r="M2448" i="6"/>
  <c r="L2448" i="6"/>
  <c r="H2448" i="6"/>
  <c r="F2450" i="6" l="1"/>
  <c r="E2451" i="6"/>
  <c r="I2449" i="6"/>
  <c r="H2449" i="6"/>
  <c r="M2449" i="6"/>
  <c r="L2449" i="6"/>
  <c r="K2449" i="6"/>
  <c r="J2449" i="6"/>
  <c r="F2451" i="6" l="1"/>
  <c r="E2452" i="6"/>
  <c r="J2450" i="6"/>
  <c r="I2450" i="6"/>
  <c r="M2450" i="6"/>
  <c r="K2450" i="6"/>
  <c r="L2450" i="6"/>
  <c r="H2450" i="6"/>
  <c r="F2452" i="6" l="1"/>
  <c r="E2453" i="6"/>
  <c r="J2451" i="6"/>
  <c r="M2451" i="6"/>
  <c r="H2451" i="6"/>
  <c r="I2451" i="6"/>
  <c r="K2451" i="6"/>
  <c r="L2451" i="6"/>
  <c r="F2453" i="6" l="1"/>
  <c r="E2454" i="6"/>
  <c r="L2452" i="6"/>
  <c r="I2452" i="6"/>
  <c r="H2452" i="6"/>
  <c r="J2452" i="6"/>
  <c r="K2452" i="6"/>
  <c r="M2452" i="6"/>
  <c r="F2454" i="6" l="1"/>
  <c r="E2455" i="6"/>
  <c r="M2453" i="6"/>
  <c r="L2453" i="6"/>
  <c r="I2453" i="6"/>
  <c r="H2453" i="6"/>
  <c r="J2453" i="6"/>
  <c r="K2453" i="6"/>
  <c r="F2455" i="6" l="1"/>
  <c r="E2456" i="6"/>
  <c r="M2454" i="6"/>
  <c r="J2454" i="6"/>
  <c r="I2454" i="6"/>
  <c r="L2454" i="6"/>
  <c r="K2454" i="6"/>
  <c r="H2454" i="6"/>
  <c r="F2456" i="6" l="1"/>
  <c r="E2457" i="6"/>
  <c r="M2455" i="6"/>
  <c r="H2455" i="6"/>
  <c r="J2455" i="6"/>
  <c r="I2455" i="6"/>
  <c r="K2455" i="6"/>
  <c r="L2455" i="6"/>
  <c r="F2457" i="6" l="1"/>
  <c r="E2458" i="6"/>
  <c r="L2456" i="6"/>
  <c r="J2456" i="6"/>
  <c r="K2456" i="6"/>
  <c r="M2456" i="6"/>
  <c r="I2456" i="6"/>
  <c r="H2456" i="6"/>
  <c r="F2458" i="6" l="1"/>
  <c r="E2459" i="6"/>
  <c r="I2457" i="6"/>
  <c r="H2457" i="6"/>
  <c r="M2457" i="6"/>
  <c r="L2457" i="6"/>
  <c r="K2457" i="6"/>
  <c r="J2457" i="6"/>
  <c r="F2459" i="6" l="1"/>
  <c r="E2460" i="6"/>
  <c r="J2458" i="6"/>
  <c r="I2458" i="6"/>
  <c r="M2458" i="6"/>
  <c r="L2458" i="6"/>
  <c r="K2458" i="6"/>
  <c r="H2458" i="6"/>
  <c r="F2460" i="6" l="1"/>
  <c r="E2461" i="6"/>
  <c r="J2459" i="6"/>
  <c r="L2459" i="6"/>
  <c r="M2459" i="6"/>
  <c r="H2459" i="6"/>
  <c r="I2459" i="6"/>
  <c r="K2459" i="6"/>
  <c r="F2461" i="6" l="1"/>
  <c r="E2462" i="6"/>
  <c r="L2460" i="6"/>
  <c r="J2460" i="6"/>
  <c r="K2460" i="6"/>
  <c r="M2460" i="6"/>
  <c r="H2460" i="6"/>
  <c r="I2460" i="6"/>
  <c r="F2462" i="6" l="1"/>
  <c r="E2463" i="6"/>
  <c r="M2461" i="6"/>
  <c r="L2461" i="6"/>
  <c r="I2461" i="6"/>
  <c r="H2461" i="6"/>
  <c r="J2461" i="6"/>
  <c r="K2461" i="6"/>
  <c r="F2463" i="6" l="1"/>
  <c r="E2464" i="6"/>
  <c r="M2462" i="6"/>
  <c r="J2462" i="6"/>
  <c r="I2462" i="6"/>
  <c r="K2462" i="6"/>
  <c r="L2462" i="6"/>
  <c r="H2462" i="6"/>
  <c r="F2464" i="6" l="1"/>
  <c r="E2465" i="6"/>
  <c r="M2463" i="6"/>
  <c r="H2463" i="6"/>
  <c r="I2463" i="6"/>
  <c r="J2463" i="6"/>
  <c r="K2463" i="6"/>
  <c r="L2463" i="6"/>
  <c r="F2465" i="6" l="1"/>
  <c r="E2466" i="6"/>
  <c r="J2464" i="6"/>
  <c r="K2464" i="6"/>
  <c r="M2464" i="6"/>
  <c r="L2464" i="6"/>
  <c r="I2464" i="6"/>
  <c r="H2464" i="6"/>
  <c r="F2466" i="6" l="1"/>
  <c r="E2467" i="6"/>
  <c r="I2465" i="6"/>
  <c r="H2465" i="6"/>
  <c r="M2465" i="6"/>
  <c r="L2465" i="6"/>
  <c r="K2465" i="6"/>
  <c r="J2465" i="6"/>
  <c r="F2467" i="6" l="1"/>
  <c r="E2468" i="6"/>
  <c r="J2466" i="6"/>
  <c r="I2466" i="6"/>
  <c r="M2466" i="6"/>
  <c r="K2466" i="6"/>
  <c r="H2466" i="6"/>
  <c r="L2466" i="6"/>
  <c r="F2468" i="6" l="1"/>
  <c r="E2469" i="6"/>
  <c r="J2467" i="6"/>
  <c r="K2467" i="6"/>
  <c r="L2467" i="6"/>
  <c r="M2467" i="6"/>
  <c r="H2467" i="6"/>
  <c r="I2467" i="6"/>
  <c r="F2469" i="6" l="1"/>
  <c r="E2470" i="6"/>
  <c r="L2468" i="6"/>
  <c r="H2468" i="6"/>
  <c r="J2468" i="6"/>
  <c r="K2468" i="6"/>
  <c r="M2468" i="6"/>
  <c r="I2468" i="6"/>
  <c r="F2470" i="6" l="1"/>
  <c r="E2471" i="6"/>
  <c r="M2469" i="6"/>
  <c r="L2469" i="6"/>
  <c r="I2469" i="6"/>
  <c r="H2469" i="6"/>
  <c r="K2469" i="6"/>
  <c r="J2469" i="6"/>
  <c r="F2471" i="6" l="1"/>
  <c r="E2472" i="6"/>
  <c r="M2470" i="6"/>
  <c r="J2470" i="6"/>
  <c r="I2470" i="6"/>
  <c r="L2470" i="6"/>
  <c r="K2470" i="6"/>
  <c r="H2470" i="6"/>
  <c r="F2472" i="6" l="1"/>
  <c r="E2473" i="6"/>
  <c r="M2471" i="6"/>
  <c r="H2471" i="6"/>
  <c r="I2471" i="6"/>
  <c r="K2471" i="6"/>
  <c r="J2471" i="6"/>
  <c r="L2471" i="6"/>
  <c r="F2473" i="6" l="1"/>
  <c r="E2474" i="6"/>
  <c r="M2472" i="6"/>
  <c r="I2472" i="6"/>
  <c r="L2472" i="6"/>
  <c r="J2472" i="6"/>
  <c r="K2472" i="6"/>
  <c r="H2472" i="6"/>
  <c r="F2474" i="6" l="1"/>
  <c r="E2475" i="6"/>
  <c r="I2473" i="6"/>
  <c r="H2473" i="6"/>
  <c r="M2473" i="6"/>
  <c r="L2473" i="6"/>
  <c r="K2473" i="6"/>
  <c r="J2473" i="6"/>
  <c r="F2475" i="6" l="1"/>
  <c r="E2476" i="6"/>
  <c r="J2474" i="6"/>
  <c r="I2474" i="6"/>
  <c r="M2474" i="6"/>
  <c r="K2474" i="6"/>
  <c r="H2474" i="6"/>
  <c r="L2474" i="6"/>
  <c r="F2476" i="6" l="1"/>
  <c r="E2477" i="6"/>
  <c r="J2475" i="6"/>
  <c r="I2475" i="6"/>
  <c r="K2475" i="6"/>
  <c r="L2475" i="6"/>
  <c r="M2475" i="6"/>
  <c r="H2475" i="6"/>
  <c r="F2477" i="6" l="1"/>
  <c r="E2478" i="6"/>
  <c r="L2476" i="6"/>
  <c r="M2476" i="6"/>
  <c r="H2476" i="6"/>
  <c r="I2476" i="6"/>
  <c r="J2476" i="6"/>
  <c r="K2476" i="6"/>
  <c r="F2478" i="6" l="1"/>
  <c r="E2479" i="6"/>
  <c r="M2477" i="6"/>
  <c r="L2477" i="6"/>
  <c r="I2477" i="6"/>
  <c r="H2477" i="6"/>
  <c r="K2477" i="6"/>
  <c r="J2477" i="6"/>
  <c r="F2479" i="6" l="1"/>
  <c r="E2480" i="6"/>
  <c r="M2478" i="6"/>
  <c r="J2478" i="6"/>
  <c r="I2478" i="6"/>
  <c r="L2478" i="6"/>
  <c r="K2478" i="6"/>
  <c r="H2478" i="6"/>
  <c r="F2480" i="6" l="1"/>
  <c r="E2481" i="6"/>
  <c r="J2479" i="6"/>
  <c r="M2479" i="6"/>
  <c r="H2479" i="6"/>
  <c r="I2479" i="6"/>
  <c r="K2479" i="6"/>
  <c r="L2479" i="6"/>
  <c r="F2481" i="6" l="1"/>
  <c r="E2482" i="6"/>
  <c r="I2480" i="6"/>
  <c r="J2480" i="6"/>
  <c r="K2480" i="6"/>
  <c r="M2480" i="6"/>
  <c r="L2480" i="6"/>
  <c r="H2480" i="6"/>
  <c r="F2482" i="6" l="1"/>
  <c r="E2483" i="6"/>
  <c r="I2481" i="6"/>
  <c r="H2481" i="6"/>
  <c r="M2481" i="6"/>
  <c r="L2481" i="6"/>
  <c r="K2481" i="6"/>
  <c r="J2481" i="6"/>
  <c r="F2483" i="6" l="1"/>
  <c r="E2484" i="6"/>
  <c r="J2482" i="6"/>
  <c r="I2482" i="6"/>
  <c r="M2482" i="6"/>
  <c r="K2482" i="6"/>
  <c r="L2482" i="6"/>
  <c r="H2482" i="6"/>
  <c r="F2484" i="6" l="1"/>
  <c r="E2485" i="6"/>
  <c r="J2483" i="6"/>
  <c r="M2483" i="6"/>
  <c r="H2483" i="6"/>
  <c r="I2483" i="6"/>
  <c r="K2483" i="6"/>
  <c r="L2483" i="6"/>
  <c r="F2485" i="6" l="1"/>
  <c r="E2486" i="6"/>
  <c r="L2484" i="6"/>
  <c r="I2484" i="6"/>
  <c r="H2484" i="6"/>
  <c r="J2484" i="6"/>
  <c r="K2484" i="6"/>
  <c r="M2484" i="6"/>
  <c r="F2486" i="6" l="1"/>
  <c r="E2487" i="6"/>
  <c r="M2485" i="6"/>
  <c r="L2485" i="6"/>
  <c r="I2485" i="6"/>
  <c r="H2485" i="6"/>
  <c r="J2485" i="6"/>
  <c r="K2485" i="6"/>
  <c r="F2487" i="6" l="1"/>
  <c r="E2488" i="6"/>
  <c r="M2486" i="6"/>
  <c r="J2486" i="6"/>
  <c r="I2486" i="6"/>
  <c r="L2486" i="6"/>
  <c r="K2486" i="6"/>
  <c r="H2486" i="6"/>
  <c r="F2488" i="6" l="1"/>
  <c r="E2489" i="6"/>
  <c r="M2487" i="6"/>
  <c r="H2487" i="6"/>
  <c r="J2487" i="6"/>
  <c r="I2487" i="6"/>
  <c r="K2487" i="6"/>
  <c r="L2487" i="6"/>
  <c r="F2489" i="6" l="1"/>
  <c r="E2490" i="6"/>
  <c r="L2488" i="6"/>
  <c r="J2488" i="6"/>
  <c r="K2488" i="6"/>
  <c r="M2488" i="6"/>
  <c r="I2488" i="6"/>
  <c r="H2488" i="6"/>
  <c r="F2490" i="6" l="1"/>
  <c r="E2491" i="6"/>
  <c r="I2489" i="6"/>
  <c r="H2489" i="6"/>
  <c r="M2489" i="6"/>
  <c r="L2489" i="6"/>
  <c r="K2489" i="6"/>
  <c r="J2489" i="6"/>
  <c r="F2491" i="6" l="1"/>
  <c r="E2492" i="6"/>
  <c r="J2490" i="6"/>
  <c r="I2490" i="6"/>
  <c r="M2490" i="6"/>
  <c r="L2490" i="6"/>
  <c r="K2490" i="6"/>
  <c r="H2490" i="6"/>
  <c r="F2492" i="6" l="1"/>
  <c r="E2493" i="6"/>
  <c r="J2491" i="6"/>
  <c r="L2491" i="6"/>
  <c r="M2491" i="6"/>
  <c r="H2491" i="6"/>
  <c r="I2491" i="6"/>
  <c r="K2491" i="6"/>
  <c r="F2493" i="6" l="1"/>
  <c r="E2494" i="6"/>
  <c r="L2492" i="6"/>
  <c r="J2492" i="6"/>
  <c r="K2492" i="6"/>
  <c r="M2492" i="6"/>
  <c r="H2492" i="6"/>
  <c r="I2492" i="6"/>
  <c r="F2494" i="6" l="1"/>
  <c r="E2495" i="6"/>
  <c r="M2493" i="6"/>
  <c r="L2493" i="6"/>
  <c r="I2493" i="6"/>
  <c r="H2493" i="6"/>
  <c r="J2493" i="6"/>
  <c r="K2493" i="6"/>
  <c r="F2495" i="6" l="1"/>
  <c r="E2496" i="6"/>
  <c r="M2494" i="6"/>
  <c r="J2494" i="6"/>
  <c r="I2494" i="6"/>
  <c r="K2494" i="6"/>
  <c r="L2494" i="6"/>
  <c r="H2494" i="6"/>
  <c r="F2496" i="6" l="1"/>
  <c r="E2497" i="6"/>
  <c r="M2495" i="6"/>
  <c r="H2495" i="6"/>
  <c r="I2495" i="6"/>
  <c r="J2495" i="6"/>
  <c r="K2495" i="6"/>
  <c r="L2495" i="6"/>
  <c r="F2497" i="6" l="1"/>
  <c r="E2498" i="6"/>
  <c r="J2496" i="6"/>
  <c r="K2496" i="6"/>
  <c r="M2496" i="6"/>
  <c r="L2496" i="6"/>
  <c r="I2496" i="6"/>
  <c r="H2496" i="6"/>
  <c r="F2498" i="6" l="1"/>
  <c r="E2499" i="6"/>
  <c r="I2497" i="6"/>
  <c r="H2497" i="6"/>
  <c r="M2497" i="6"/>
  <c r="L2497" i="6"/>
  <c r="K2497" i="6"/>
  <c r="J2497" i="6"/>
  <c r="F2499" i="6" l="1"/>
  <c r="E2500" i="6"/>
  <c r="J2498" i="6"/>
  <c r="I2498" i="6"/>
  <c r="M2498" i="6"/>
  <c r="K2498" i="6"/>
  <c r="H2498" i="6"/>
  <c r="L2498" i="6"/>
  <c r="F2500" i="6" l="1"/>
  <c r="E2501" i="6"/>
  <c r="J2499" i="6"/>
  <c r="K2499" i="6"/>
  <c r="L2499" i="6"/>
  <c r="M2499" i="6"/>
  <c r="H2499" i="6"/>
  <c r="I2499" i="6"/>
  <c r="F2501" i="6" l="1"/>
  <c r="E2502" i="6"/>
  <c r="L2500" i="6"/>
  <c r="H2500" i="6"/>
  <c r="J2500" i="6"/>
  <c r="K2500" i="6"/>
  <c r="M2500" i="6"/>
  <c r="I2500" i="6"/>
  <c r="F2502" i="6" l="1"/>
  <c r="E2503" i="6"/>
  <c r="M2501" i="6"/>
  <c r="L2501" i="6"/>
  <c r="I2501" i="6"/>
  <c r="H2501" i="6"/>
  <c r="K2501" i="6"/>
  <c r="J2501" i="6"/>
  <c r="F2503" i="6" l="1"/>
  <c r="E2504" i="6"/>
  <c r="M2502" i="6"/>
  <c r="J2502" i="6"/>
  <c r="I2502" i="6"/>
  <c r="L2502" i="6"/>
  <c r="K2502" i="6"/>
  <c r="H2502" i="6"/>
  <c r="F2504" i="6" l="1"/>
  <c r="E2505" i="6"/>
  <c r="M2503" i="6"/>
  <c r="H2503" i="6"/>
  <c r="I2503" i="6"/>
  <c r="K2503" i="6"/>
  <c r="J2503" i="6"/>
  <c r="L2503" i="6"/>
  <c r="F2505" i="6" l="1"/>
  <c r="E2506" i="6"/>
  <c r="M2504" i="6"/>
  <c r="I2504" i="6"/>
  <c r="L2504" i="6"/>
  <c r="J2504" i="6"/>
  <c r="K2504" i="6"/>
  <c r="H2504" i="6"/>
  <c r="F2506" i="6" l="1"/>
  <c r="E2507" i="6"/>
  <c r="I2505" i="6"/>
  <c r="H2505" i="6"/>
  <c r="M2505" i="6"/>
  <c r="L2505" i="6"/>
  <c r="K2505" i="6"/>
  <c r="J2505" i="6"/>
  <c r="F2507" i="6" l="1"/>
  <c r="E2508" i="6"/>
  <c r="J2506" i="6"/>
  <c r="I2506" i="6"/>
  <c r="M2506" i="6"/>
  <c r="K2506" i="6"/>
  <c r="H2506" i="6"/>
  <c r="L2506" i="6"/>
  <c r="F2508" i="6" l="1"/>
  <c r="E2509" i="6"/>
  <c r="J2507" i="6"/>
  <c r="I2507" i="6"/>
  <c r="K2507" i="6"/>
  <c r="L2507" i="6"/>
  <c r="M2507" i="6"/>
  <c r="H2507" i="6"/>
  <c r="F2509" i="6" l="1"/>
  <c r="E2510" i="6"/>
  <c r="L2508" i="6"/>
  <c r="M2508" i="6"/>
  <c r="H2508" i="6"/>
  <c r="I2508" i="6"/>
  <c r="J2508" i="6"/>
  <c r="K2508" i="6"/>
  <c r="F2510" i="6" l="1"/>
  <c r="E2511" i="6"/>
  <c r="M2509" i="6"/>
  <c r="L2509" i="6"/>
  <c r="I2509" i="6"/>
  <c r="H2509" i="6"/>
  <c r="K2509" i="6"/>
  <c r="J2509" i="6"/>
  <c r="F2511" i="6" l="1"/>
  <c r="E2512" i="6"/>
  <c r="M2510" i="6"/>
  <c r="J2510" i="6"/>
  <c r="I2510" i="6"/>
  <c r="L2510" i="6"/>
  <c r="K2510" i="6"/>
  <c r="H2510" i="6"/>
  <c r="F2512" i="6" l="1"/>
  <c r="E2513" i="6"/>
  <c r="J2511" i="6"/>
  <c r="M2511" i="6"/>
  <c r="H2511" i="6"/>
  <c r="I2511" i="6"/>
  <c r="K2511" i="6"/>
  <c r="L2511" i="6"/>
  <c r="F2513" i="6" l="1"/>
  <c r="E2514" i="6"/>
  <c r="I2512" i="6"/>
  <c r="J2512" i="6"/>
  <c r="K2512" i="6"/>
  <c r="M2512" i="6"/>
  <c r="L2512" i="6"/>
  <c r="H2512" i="6"/>
  <c r="F2514" i="6" l="1"/>
  <c r="E2515" i="6"/>
  <c r="I2513" i="6"/>
  <c r="H2513" i="6"/>
  <c r="M2513" i="6"/>
  <c r="L2513" i="6"/>
  <c r="K2513" i="6"/>
  <c r="J2513" i="6"/>
  <c r="F2515" i="6" l="1"/>
  <c r="E2516" i="6"/>
  <c r="J2514" i="6"/>
  <c r="I2514" i="6"/>
  <c r="M2514" i="6"/>
  <c r="K2514" i="6"/>
  <c r="L2514" i="6"/>
  <c r="H2514" i="6"/>
  <c r="F2516" i="6" l="1"/>
  <c r="E2517" i="6"/>
  <c r="J2515" i="6"/>
  <c r="M2515" i="6"/>
  <c r="H2515" i="6"/>
  <c r="I2515" i="6"/>
  <c r="K2515" i="6"/>
  <c r="L2515" i="6"/>
  <c r="F2517" i="6" l="1"/>
  <c r="E2518" i="6"/>
  <c r="L2516" i="6"/>
  <c r="I2516" i="6"/>
  <c r="H2516" i="6"/>
  <c r="J2516" i="6"/>
  <c r="K2516" i="6"/>
  <c r="M2516" i="6"/>
  <c r="F2518" i="6" l="1"/>
  <c r="E2519" i="6"/>
  <c r="M2517" i="6"/>
  <c r="L2517" i="6"/>
  <c r="I2517" i="6"/>
  <c r="H2517" i="6"/>
  <c r="J2517" i="6"/>
  <c r="K2517" i="6"/>
  <c r="F2519" i="6" l="1"/>
  <c r="E2520" i="6"/>
  <c r="M2518" i="6"/>
  <c r="J2518" i="6"/>
  <c r="I2518" i="6"/>
  <c r="L2518" i="6"/>
  <c r="K2518" i="6"/>
  <c r="H2518" i="6"/>
  <c r="F2520" i="6" l="1"/>
  <c r="E2521" i="6"/>
  <c r="M2519" i="6"/>
  <c r="H2519" i="6"/>
  <c r="J2519" i="6"/>
  <c r="I2519" i="6"/>
  <c r="K2519" i="6"/>
  <c r="L2519" i="6"/>
  <c r="F2521" i="6" l="1"/>
  <c r="E2522" i="6"/>
  <c r="L2520" i="6"/>
  <c r="J2520" i="6"/>
  <c r="K2520" i="6"/>
  <c r="M2520" i="6"/>
  <c r="I2520" i="6"/>
  <c r="H2520" i="6"/>
  <c r="F2522" i="6" l="1"/>
  <c r="E2523" i="6"/>
  <c r="I2521" i="6"/>
  <c r="H2521" i="6"/>
  <c r="M2521" i="6"/>
  <c r="L2521" i="6"/>
  <c r="K2521" i="6"/>
  <c r="J2521" i="6"/>
  <c r="F2523" i="6" l="1"/>
  <c r="E2524" i="6"/>
  <c r="J2522" i="6"/>
  <c r="I2522" i="6"/>
  <c r="M2522" i="6"/>
  <c r="L2522" i="6"/>
  <c r="K2522" i="6"/>
  <c r="H2522" i="6"/>
  <c r="F2524" i="6" l="1"/>
  <c r="E2525" i="6"/>
  <c r="J2523" i="6"/>
  <c r="L2523" i="6"/>
  <c r="M2523" i="6"/>
  <c r="H2523" i="6"/>
  <c r="I2523" i="6"/>
  <c r="K2523" i="6"/>
  <c r="F2525" i="6" l="1"/>
  <c r="E2526" i="6"/>
  <c r="L2524" i="6"/>
  <c r="J2524" i="6"/>
  <c r="K2524" i="6"/>
  <c r="M2524" i="6"/>
  <c r="H2524" i="6"/>
  <c r="I2524" i="6"/>
  <c r="F2526" i="6" l="1"/>
  <c r="E2527" i="6"/>
  <c r="M2525" i="6"/>
  <c r="L2525" i="6"/>
  <c r="I2525" i="6"/>
  <c r="H2525" i="6"/>
  <c r="J2525" i="6"/>
  <c r="K2525" i="6"/>
  <c r="F2527" i="6" l="1"/>
  <c r="E2528" i="6"/>
  <c r="M2526" i="6"/>
  <c r="J2526" i="6"/>
  <c r="I2526" i="6"/>
  <c r="K2526" i="6"/>
  <c r="L2526" i="6"/>
  <c r="H2526" i="6"/>
  <c r="F2528" i="6" l="1"/>
  <c r="E2529" i="6"/>
  <c r="M2527" i="6"/>
  <c r="H2527" i="6"/>
  <c r="I2527" i="6"/>
  <c r="J2527" i="6"/>
  <c r="K2527" i="6"/>
  <c r="L2527" i="6"/>
  <c r="F2529" i="6" l="1"/>
  <c r="E2530" i="6"/>
  <c r="J2528" i="6"/>
  <c r="K2528" i="6"/>
  <c r="M2528" i="6"/>
  <c r="L2528" i="6"/>
  <c r="I2528" i="6"/>
  <c r="H2528" i="6"/>
  <c r="F2530" i="6" l="1"/>
  <c r="E2531" i="6"/>
  <c r="I2529" i="6"/>
  <c r="H2529" i="6"/>
  <c r="M2529" i="6"/>
  <c r="L2529" i="6"/>
  <c r="K2529" i="6"/>
  <c r="J2529" i="6"/>
  <c r="F2531" i="6" l="1"/>
  <c r="E2532" i="6"/>
  <c r="J2530" i="6"/>
  <c r="I2530" i="6"/>
  <c r="M2530" i="6"/>
  <c r="K2530" i="6"/>
  <c r="H2530" i="6"/>
  <c r="L2530" i="6"/>
  <c r="F2532" i="6" l="1"/>
  <c r="E2533" i="6"/>
  <c r="J2531" i="6"/>
  <c r="K2531" i="6"/>
  <c r="L2531" i="6"/>
  <c r="M2531" i="6"/>
  <c r="H2531" i="6"/>
  <c r="I2531" i="6"/>
  <c r="F2533" i="6" l="1"/>
  <c r="E2534" i="6"/>
  <c r="L2532" i="6"/>
  <c r="H2532" i="6"/>
  <c r="J2532" i="6"/>
  <c r="K2532" i="6"/>
  <c r="M2532" i="6"/>
  <c r="I2532" i="6"/>
  <c r="F2534" i="6" l="1"/>
  <c r="E2535" i="6"/>
  <c r="M2533" i="6"/>
  <c r="L2533" i="6"/>
  <c r="I2533" i="6"/>
  <c r="H2533" i="6"/>
  <c r="K2533" i="6"/>
  <c r="J2533" i="6"/>
  <c r="F2535" i="6" l="1"/>
  <c r="E2536" i="6"/>
  <c r="M2534" i="6"/>
  <c r="J2534" i="6"/>
  <c r="I2534" i="6"/>
  <c r="L2534" i="6"/>
  <c r="K2534" i="6"/>
  <c r="H2534" i="6"/>
  <c r="F2536" i="6" l="1"/>
  <c r="E2537" i="6"/>
  <c r="M2535" i="6"/>
  <c r="H2535" i="6"/>
  <c r="I2535" i="6"/>
  <c r="K2535" i="6"/>
  <c r="J2535" i="6"/>
  <c r="L2535" i="6"/>
  <c r="F2537" i="6" l="1"/>
  <c r="E2538" i="6"/>
  <c r="M2536" i="6"/>
  <c r="I2536" i="6"/>
  <c r="L2536" i="6"/>
  <c r="J2536" i="6"/>
  <c r="K2536" i="6"/>
  <c r="H2536" i="6"/>
  <c r="F2538" i="6" l="1"/>
  <c r="E2539" i="6"/>
  <c r="I2537" i="6"/>
  <c r="H2537" i="6"/>
  <c r="M2537" i="6"/>
  <c r="L2537" i="6"/>
  <c r="K2537" i="6"/>
  <c r="J2537" i="6"/>
  <c r="F2539" i="6" l="1"/>
  <c r="E2540" i="6"/>
  <c r="J2538" i="6"/>
  <c r="I2538" i="6"/>
  <c r="M2538" i="6"/>
  <c r="K2538" i="6"/>
  <c r="H2538" i="6"/>
  <c r="L2538" i="6"/>
  <c r="F2540" i="6" l="1"/>
  <c r="E2541" i="6"/>
  <c r="J2539" i="6"/>
  <c r="I2539" i="6"/>
  <c r="K2539" i="6"/>
  <c r="L2539" i="6"/>
  <c r="M2539" i="6"/>
  <c r="H2539" i="6"/>
  <c r="F2541" i="6" l="1"/>
  <c r="E2542" i="6"/>
  <c r="L2540" i="6"/>
  <c r="M2540" i="6"/>
  <c r="H2540" i="6"/>
  <c r="I2540" i="6"/>
  <c r="J2540" i="6"/>
  <c r="K2540" i="6"/>
  <c r="F2542" i="6" l="1"/>
  <c r="E2543" i="6"/>
  <c r="M2541" i="6"/>
  <c r="L2541" i="6"/>
  <c r="I2541" i="6"/>
  <c r="H2541" i="6"/>
  <c r="K2541" i="6"/>
  <c r="J2541" i="6"/>
  <c r="F2543" i="6" l="1"/>
  <c r="E2544" i="6"/>
  <c r="M2542" i="6"/>
  <c r="J2542" i="6"/>
  <c r="I2542" i="6"/>
  <c r="L2542" i="6"/>
  <c r="K2542" i="6"/>
  <c r="H2542" i="6"/>
  <c r="F2544" i="6" l="1"/>
  <c r="E2545" i="6"/>
  <c r="J2543" i="6"/>
  <c r="M2543" i="6"/>
  <c r="H2543" i="6"/>
  <c r="I2543" i="6"/>
  <c r="K2543" i="6"/>
  <c r="L2543" i="6"/>
  <c r="F2545" i="6" l="1"/>
  <c r="E2546" i="6"/>
  <c r="I2544" i="6"/>
  <c r="J2544" i="6"/>
  <c r="K2544" i="6"/>
  <c r="M2544" i="6"/>
  <c r="L2544" i="6"/>
  <c r="H2544" i="6"/>
  <c r="F2546" i="6" l="1"/>
  <c r="E2547" i="6"/>
  <c r="I2545" i="6"/>
  <c r="H2545" i="6"/>
  <c r="M2545" i="6"/>
  <c r="L2545" i="6"/>
  <c r="K2545" i="6"/>
  <c r="J2545" i="6"/>
  <c r="F2547" i="6" l="1"/>
  <c r="E2548" i="6"/>
  <c r="J2546" i="6"/>
  <c r="I2546" i="6"/>
  <c r="M2546" i="6"/>
  <c r="K2546" i="6"/>
  <c r="L2546" i="6"/>
  <c r="H2546" i="6"/>
  <c r="F2548" i="6" l="1"/>
  <c r="E2549" i="6"/>
  <c r="J2547" i="6"/>
  <c r="M2547" i="6"/>
  <c r="H2547" i="6"/>
  <c r="I2547" i="6"/>
  <c r="K2547" i="6"/>
  <c r="L2547" i="6"/>
  <c r="F2549" i="6" l="1"/>
  <c r="E2550" i="6"/>
  <c r="L2548" i="6"/>
  <c r="I2548" i="6"/>
  <c r="H2548" i="6"/>
  <c r="J2548" i="6"/>
  <c r="K2548" i="6"/>
  <c r="M2548" i="6"/>
  <c r="F2550" i="6" l="1"/>
  <c r="E2551" i="6"/>
  <c r="M2549" i="6"/>
  <c r="L2549" i="6"/>
  <c r="I2549" i="6"/>
  <c r="H2549" i="6"/>
  <c r="J2549" i="6"/>
  <c r="K2549" i="6"/>
  <c r="F2551" i="6" l="1"/>
  <c r="E2552" i="6"/>
  <c r="M2550" i="6"/>
  <c r="J2550" i="6"/>
  <c r="I2550" i="6"/>
  <c r="L2550" i="6"/>
  <c r="K2550" i="6"/>
  <c r="H2550" i="6"/>
  <c r="F2552" i="6" l="1"/>
  <c r="E2553" i="6"/>
  <c r="M2551" i="6"/>
  <c r="H2551" i="6"/>
  <c r="J2551" i="6"/>
  <c r="I2551" i="6"/>
  <c r="K2551" i="6"/>
  <c r="L2551" i="6"/>
  <c r="F2553" i="6" l="1"/>
  <c r="E2554" i="6"/>
  <c r="L2552" i="6"/>
  <c r="J2552" i="6"/>
  <c r="K2552" i="6"/>
  <c r="M2552" i="6"/>
  <c r="I2552" i="6"/>
  <c r="H2552" i="6"/>
  <c r="F2554" i="6" l="1"/>
  <c r="E2555" i="6"/>
  <c r="I2553" i="6"/>
  <c r="H2553" i="6"/>
  <c r="M2553" i="6"/>
  <c r="L2553" i="6"/>
  <c r="K2553" i="6"/>
  <c r="J2553" i="6"/>
  <c r="F2555" i="6" l="1"/>
  <c r="E2556" i="6"/>
  <c r="J2554" i="6"/>
  <c r="I2554" i="6"/>
  <c r="M2554" i="6"/>
  <c r="L2554" i="6"/>
  <c r="K2554" i="6"/>
  <c r="H2554" i="6"/>
  <c r="F2556" i="6" l="1"/>
  <c r="E2557" i="6"/>
  <c r="J2555" i="6"/>
  <c r="L2555" i="6"/>
  <c r="M2555" i="6"/>
  <c r="H2555" i="6"/>
  <c r="I2555" i="6"/>
  <c r="K2555" i="6"/>
  <c r="F2557" i="6" l="1"/>
  <c r="E2558" i="6"/>
  <c r="L2556" i="6"/>
  <c r="J2556" i="6"/>
  <c r="K2556" i="6"/>
  <c r="M2556" i="6"/>
  <c r="H2556" i="6"/>
  <c r="I2556" i="6"/>
  <c r="F2558" i="6" l="1"/>
  <c r="E2559" i="6"/>
  <c r="M2557" i="6"/>
  <c r="L2557" i="6"/>
  <c r="I2557" i="6"/>
  <c r="H2557" i="6"/>
  <c r="J2557" i="6"/>
  <c r="K2557" i="6"/>
  <c r="F2559" i="6" l="1"/>
  <c r="E2560" i="6"/>
  <c r="M2558" i="6"/>
  <c r="J2558" i="6"/>
  <c r="I2558" i="6"/>
  <c r="K2558" i="6"/>
  <c r="L2558" i="6"/>
  <c r="H2558" i="6"/>
  <c r="F2560" i="6" l="1"/>
  <c r="E2561" i="6"/>
  <c r="M2559" i="6"/>
  <c r="H2559" i="6"/>
  <c r="I2559" i="6"/>
  <c r="J2559" i="6"/>
  <c r="K2559" i="6"/>
  <c r="L2559" i="6"/>
  <c r="F2561" i="6" l="1"/>
  <c r="E2562" i="6"/>
  <c r="J2560" i="6"/>
  <c r="K2560" i="6"/>
  <c r="M2560" i="6"/>
  <c r="L2560" i="6"/>
  <c r="I2560" i="6"/>
  <c r="H2560" i="6"/>
  <c r="F2562" i="6" l="1"/>
  <c r="E2563" i="6"/>
  <c r="I2561" i="6"/>
  <c r="H2561" i="6"/>
  <c r="M2561" i="6"/>
  <c r="L2561" i="6"/>
  <c r="K2561" i="6"/>
  <c r="J2561" i="6"/>
  <c r="F2563" i="6" l="1"/>
  <c r="E2564" i="6"/>
  <c r="J2562" i="6"/>
  <c r="I2562" i="6"/>
  <c r="M2562" i="6"/>
  <c r="K2562" i="6"/>
  <c r="H2562" i="6"/>
  <c r="L2562" i="6"/>
  <c r="F2564" i="6" l="1"/>
  <c r="E2565" i="6"/>
  <c r="J2563" i="6"/>
  <c r="K2563" i="6"/>
  <c r="L2563" i="6"/>
  <c r="M2563" i="6"/>
  <c r="H2563" i="6"/>
  <c r="I2563" i="6"/>
  <c r="F2565" i="6" l="1"/>
  <c r="E2566" i="6"/>
  <c r="L2564" i="6"/>
  <c r="H2564" i="6"/>
  <c r="J2564" i="6"/>
  <c r="K2564" i="6"/>
  <c r="M2564" i="6"/>
  <c r="I2564" i="6"/>
  <c r="F2566" i="6" l="1"/>
  <c r="E2567" i="6"/>
  <c r="M2565" i="6"/>
  <c r="L2565" i="6"/>
  <c r="I2565" i="6"/>
  <c r="H2565" i="6"/>
  <c r="K2565" i="6"/>
  <c r="J2565" i="6"/>
  <c r="F2567" i="6" l="1"/>
  <c r="E2568" i="6"/>
  <c r="M2566" i="6"/>
  <c r="J2566" i="6"/>
  <c r="I2566" i="6"/>
  <c r="L2566" i="6"/>
  <c r="K2566" i="6"/>
  <c r="H2566" i="6"/>
  <c r="F2568" i="6" l="1"/>
  <c r="E2569" i="6"/>
  <c r="M2567" i="6"/>
  <c r="H2567" i="6"/>
  <c r="I2567" i="6"/>
  <c r="K2567" i="6"/>
  <c r="J2567" i="6"/>
  <c r="L2567" i="6"/>
  <c r="F2569" i="6" l="1"/>
  <c r="E2570" i="6"/>
  <c r="M2568" i="6"/>
  <c r="I2568" i="6"/>
  <c r="L2568" i="6"/>
  <c r="J2568" i="6"/>
  <c r="K2568" i="6"/>
  <c r="H2568" i="6"/>
  <c r="F2570" i="6" l="1"/>
  <c r="E2571" i="6"/>
  <c r="I2569" i="6"/>
  <c r="H2569" i="6"/>
  <c r="M2569" i="6"/>
  <c r="L2569" i="6"/>
  <c r="K2569" i="6"/>
  <c r="J2569" i="6"/>
  <c r="F2571" i="6" l="1"/>
  <c r="E2572" i="6"/>
  <c r="J2570" i="6"/>
  <c r="I2570" i="6"/>
  <c r="M2570" i="6"/>
  <c r="K2570" i="6"/>
  <c r="H2570" i="6"/>
  <c r="L2570" i="6"/>
  <c r="F2572" i="6" l="1"/>
  <c r="E2573" i="6"/>
  <c r="J2571" i="6"/>
  <c r="I2571" i="6"/>
  <c r="K2571" i="6"/>
  <c r="L2571" i="6"/>
  <c r="M2571" i="6"/>
  <c r="H2571" i="6"/>
  <c r="F2573" i="6" l="1"/>
  <c r="E2574" i="6"/>
  <c r="L2572" i="6"/>
  <c r="M2572" i="6"/>
  <c r="H2572" i="6"/>
  <c r="I2572" i="6"/>
  <c r="J2572" i="6"/>
  <c r="K2572" i="6"/>
  <c r="F2574" i="6" l="1"/>
  <c r="E2575" i="6"/>
  <c r="M2573" i="6"/>
  <c r="L2573" i="6"/>
  <c r="I2573" i="6"/>
  <c r="H2573" i="6"/>
  <c r="K2573" i="6"/>
  <c r="J2573" i="6"/>
  <c r="F2575" i="6" l="1"/>
  <c r="E2576" i="6"/>
  <c r="M2574" i="6"/>
  <c r="J2574" i="6"/>
  <c r="I2574" i="6"/>
  <c r="L2574" i="6"/>
  <c r="K2574" i="6"/>
  <c r="H2574" i="6"/>
  <c r="F2576" i="6" l="1"/>
  <c r="E2577" i="6"/>
  <c r="J2575" i="6"/>
  <c r="M2575" i="6"/>
  <c r="H2575" i="6"/>
  <c r="I2575" i="6"/>
  <c r="K2575" i="6"/>
  <c r="L2575" i="6"/>
  <c r="F2577" i="6" l="1"/>
  <c r="E2578" i="6"/>
  <c r="I2576" i="6"/>
  <c r="J2576" i="6"/>
  <c r="K2576" i="6"/>
  <c r="M2576" i="6"/>
  <c r="L2576" i="6"/>
  <c r="H2576" i="6"/>
  <c r="F2578" i="6" l="1"/>
  <c r="E2579" i="6"/>
  <c r="I2577" i="6"/>
  <c r="H2577" i="6"/>
  <c r="M2577" i="6"/>
  <c r="L2577" i="6"/>
  <c r="K2577" i="6"/>
  <c r="J2577" i="6"/>
  <c r="F2579" i="6" l="1"/>
  <c r="E2580" i="6"/>
  <c r="J2578" i="6"/>
  <c r="I2578" i="6"/>
  <c r="M2578" i="6"/>
  <c r="K2578" i="6"/>
  <c r="L2578" i="6"/>
  <c r="H2578" i="6"/>
  <c r="F2580" i="6" l="1"/>
  <c r="E2581" i="6"/>
  <c r="J2579" i="6"/>
  <c r="M2579" i="6"/>
  <c r="H2579" i="6"/>
  <c r="I2579" i="6"/>
  <c r="K2579" i="6"/>
  <c r="L2579" i="6"/>
  <c r="F2581" i="6" l="1"/>
  <c r="E2582" i="6"/>
  <c r="L2580" i="6"/>
  <c r="I2580" i="6"/>
  <c r="H2580" i="6"/>
  <c r="J2580" i="6"/>
  <c r="K2580" i="6"/>
  <c r="M2580" i="6"/>
  <c r="F2582" i="6" l="1"/>
  <c r="E2583" i="6"/>
  <c r="M2581" i="6"/>
  <c r="L2581" i="6"/>
  <c r="I2581" i="6"/>
  <c r="H2581" i="6"/>
  <c r="J2581" i="6"/>
  <c r="K2581" i="6"/>
  <c r="F2583" i="6" l="1"/>
  <c r="E2584" i="6"/>
  <c r="M2582" i="6"/>
  <c r="J2582" i="6"/>
  <c r="I2582" i="6"/>
  <c r="L2582" i="6"/>
  <c r="K2582" i="6"/>
  <c r="H2582" i="6"/>
  <c r="F2584" i="6" l="1"/>
  <c r="E2585" i="6"/>
  <c r="M2583" i="6"/>
  <c r="H2583" i="6"/>
  <c r="J2583" i="6"/>
  <c r="I2583" i="6"/>
  <c r="K2583" i="6"/>
  <c r="L2583" i="6"/>
  <c r="F2585" i="6" l="1"/>
  <c r="E2586" i="6"/>
  <c r="L2584" i="6"/>
  <c r="J2584" i="6"/>
  <c r="K2584" i="6"/>
  <c r="M2584" i="6"/>
  <c r="I2584" i="6"/>
  <c r="H2584" i="6"/>
  <c r="F2586" i="6" l="1"/>
  <c r="E2587" i="6"/>
  <c r="I2585" i="6"/>
  <c r="H2585" i="6"/>
  <c r="M2585" i="6"/>
  <c r="L2585" i="6"/>
  <c r="K2585" i="6"/>
  <c r="J2585" i="6"/>
  <c r="F2587" i="6" l="1"/>
  <c r="E2588" i="6"/>
  <c r="J2586" i="6"/>
  <c r="I2586" i="6"/>
  <c r="M2586" i="6"/>
  <c r="L2586" i="6"/>
  <c r="K2586" i="6"/>
  <c r="H2586" i="6"/>
  <c r="F2588" i="6" l="1"/>
  <c r="E2589" i="6"/>
  <c r="J2587" i="6"/>
  <c r="L2587" i="6"/>
  <c r="M2587" i="6"/>
  <c r="H2587" i="6"/>
  <c r="I2587" i="6"/>
  <c r="K2587" i="6"/>
  <c r="F2589" i="6" l="1"/>
  <c r="E2590" i="6"/>
  <c r="L2588" i="6"/>
  <c r="J2588" i="6"/>
  <c r="K2588" i="6"/>
  <c r="M2588" i="6"/>
  <c r="H2588" i="6"/>
  <c r="I2588" i="6"/>
  <c r="F2590" i="6" l="1"/>
  <c r="E2591" i="6"/>
  <c r="M2589" i="6"/>
  <c r="L2589" i="6"/>
  <c r="I2589" i="6"/>
  <c r="H2589" i="6"/>
  <c r="J2589" i="6"/>
  <c r="K2589" i="6"/>
  <c r="F2591" i="6" l="1"/>
  <c r="E2592" i="6"/>
  <c r="M2590" i="6"/>
  <c r="J2590" i="6"/>
  <c r="I2590" i="6"/>
  <c r="K2590" i="6"/>
  <c r="L2590" i="6"/>
  <c r="H2590" i="6"/>
  <c r="F2592" i="6" l="1"/>
  <c r="E2593" i="6"/>
  <c r="M2591" i="6"/>
  <c r="H2591" i="6"/>
  <c r="I2591" i="6"/>
  <c r="J2591" i="6"/>
  <c r="K2591" i="6"/>
  <c r="L2591" i="6"/>
  <c r="F2593" i="6" l="1"/>
  <c r="E2594" i="6"/>
  <c r="J2592" i="6"/>
  <c r="K2592" i="6"/>
  <c r="M2592" i="6"/>
  <c r="L2592" i="6"/>
  <c r="I2592" i="6"/>
  <c r="H2592" i="6"/>
  <c r="F2594" i="6" l="1"/>
  <c r="E2595" i="6"/>
  <c r="I2593" i="6"/>
  <c r="H2593" i="6"/>
  <c r="M2593" i="6"/>
  <c r="L2593" i="6"/>
  <c r="K2593" i="6"/>
  <c r="J2593" i="6"/>
  <c r="F2595" i="6" l="1"/>
  <c r="E2596" i="6"/>
  <c r="J2594" i="6"/>
  <c r="I2594" i="6"/>
  <c r="M2594" i="6"/>
  <c r="K2594" i="6"/>
  <c r="H2594" i="6"/>
  <c r="L2594" i="6"/>
  <c r="F2596" i="6" l="1"/>
  <c r="E2597" i="6"/>
  <c r="J2595" i="6"/>
  <c r="K2595" i="6"/>
  <c r="L2595" i="6"/>
  <c r="M2595" i="6"/>
  <c r="H2595" i="6"/>
  <c r="I2595" i="6"/>
  <c r="F2597" i="6" l="1"/>
  <c r="E2598" i="6"/>
  <c r="L2596" i="6"/>
  <c r="H2596" i="6"/>
  <c r="J2596" i="6"/>
  <c r="K2596" i="6"/>
  <c r="M2596" i="6"/>
  <c r="I2596" i="6"/>
  <c r="F2598" i="6" l="1"/>
  <c r="E2599" i="6"/>
  <c r="M2597" i="6"/>
  <c r="L2597" i="6"/>
  <c r="I2597" i="6"/>
  <c r="H2597" i="6"/>
  <c r="K2597" i="6"/>
  <c r="J2597" i="6"/>
  <c r="F2599" i="6" l="1"/>
  <c r="E2600" i="6"/>
  <c r="M2598" i="6"/>
  <c r="J2598" i="6"/>
  <c r="I2598" i="6"/>
  <c r="L2598" i="6"/>
  <c r="K2598" i="6"/>
  <c r="H2598" i="6"/>
  <c r="F2600" i="6" l="1"/>
  <c r="E2601" i="6"/>
  <c r="M2599" i="6"/>
  <c r="H2599" i="6"/>
  <c r="I2599" i="6"/>
  <c r="K2599" i="6"/>
  <c r="J2599" i="6"/>
  <c r="L2599" i="6"/>
  <c r="F2601" i="6" l="1"/>
  <c r="E2602" i="6"/>
  <c r="M2600" i="6"/>
  <c r="I2600" i="6"/>
  <c r="L2600" i="6"/>
  <c r="J2600" i="6"/>
  <c r="K2600" i="6"/>
  <c r="H2600" i="6"/>
  <c r="F2602" i="6" l="1"/>
  <c r="E2603" i="6"/>
  <c r="I2601" i="6"/>
  <c r="H2601" i="6"/>
  <c r="M2601" i="6"/>
  <c r="L2601" i="6"/>
  <c r="K2601" i="6"/>
  <c r="J2601" i="6"/>
  <c r="F2603" i="6" l="1"/>
  <c r="E2604" i="6"/>
  <c r="J2602" i="6"/>
  <c r="I2602" i="6"/>
  <c r="M2602" i="6"/>
  <c r="K2602" i="6"/>
  <c r="H2602" i="6"/>
  <c r="L2602" i="6"/>
  <c r="F2604" i="6" l="1"/>
  <c r="E2605" i="6"/>
  <c r="J2603" i="6"/>
  <c r="I2603" i="6"/>
  <c r="K2603" i="6"/>
  <c r="L2603" i="6"/>
  <c r="M2603" i="6"/>
  <c r="H2603" i="6"/>
  <c r="F2605" i="6" l="1"/>
  <c r="E2606" i="6"/>
  <c r="L2604" i="6"/>
  <c r="M2604" i="6"/>
  <c r="H2604" i="6"/>
  <c r="I2604" i="6"/>
  <c r="J2604" i="6"/>
  <c r="K2604" i="6"/>
  <c r="F2606" i="6" l="1"/>
  <c r="E2607" i="6"/>
  <c r="M2605" i="6"/>
  <c r="L2605" i="6"/>
  <c r="I2605" i="6"/>
  <c r="H2605" i="6"/>
  <c r="K2605" i="6"/>
  <c r="J2605" i="6"/>
  <c r="F2607" i="6" l="1"/>
  <c r="E2608" i="6"/>
  <c r="M2606" i="6"/>
  <c r="J2606" i="6"/>
  <c r="I2606" i="6"/>
  <c r="L2606" i="6"/>
  <c r="K2606" i="6"/>
  <c r="H2606" i="6"/>
  <c r="F2608" i="6" l="1"/>
  <c r="E2609" i="6"/>
  <c r="J2607" i="6"/>
  <c r="M2607" i="6"/>
  <c r="H2607" i="6"/>
  <c r="I2607" i="6"/>
  <c r="K2607" i="6"/>
  <c r="L2607" i="6"/>
  <c r="F2609" i="6" l="1"/>
  <c r="E2610" i="6"/>
  <c r="I2608" i="6"/>
  <c r="J2608" i="6"/>
  <c r="K2608" i="6"/>
  <c r="M2608" i="6"/>
  <c r="L2608" i="6"/>
  <c r="H2608" i="6"/>
  <c r="F2610" i="6" l="1"/>
  <c r="E2611" i="6"/>
  <c r="I2609" i="6"/>
  <c r="H2609" i="6"/>
  <c r="M2609" i="6"/>
  <c r="L2609" i="6"/>
  <c r="K2609" i="6"/>
  <c r="J2609" i="6"/>
  <c r="F2611" i="6" l="1"/>
  <c r="E2612" i="6"/>
  <c r="J2610" i="6"/>
  <c r="I2610" i="6"/>
  <c r="M2610" i="6"/>
  <c r="K2610" i="6"/>
  <c r="L2610" i="6"/>
  <c r="H2610" i="6"/>
  <c r="F2612" i="6" l="1"/>
  <c r="E2613" i="6"/>
  <c r="J2611" i="6"/>
  <c r="M2611" i="6"/>
  <c r="H2611" i="6"/>
  <c r="I2611" i="6"/>
  <c r="K2611" i="6"/>
  <c r="L2611" i="6"/>
  <c r="F2613" i="6" l="1"/>
  <c r="E2614" i="6"/>
  <c r="L2612" i="6"/>
  <c r="I2612" i="6"/>
  <c r="H2612" i="6"/>
  <c r="J2612" i="6"/>
  <c r="K2612" i="6"/>
  <c r="M2612" i="6"/>
  <c r="F2614" i="6" l="1"/>
  <c r="E2615" i="6"/>
  <c r="M2613" i="6"/>
  <c r="L2613" i="6"/>
  <c r="I2613" i="6"/>
  <c r="H2613" i="6"/>
  <c r="J2613" i="6"/>
  <c r="K2613" i="6"/>
  <c r="F2615" i="6" l="1"/>
  <c r="E2616" i="6"/>
  <c r="M2614" i="6"/>
  <c r="J2614" i="6"/>
  <c r="I2614" i="6"/>
  <c r="L2614" i="6"/>
  <c r="K2614" i="6"/>
  <c r="H2614" i="6"/>
  <c r="F2616" i="6" l="1"/>
  <c r="E2617" i="6"/>
  <c r="M2615" i="6"/>
  <c r="H2615" i="6"/>
  <c r="J2615" i="6"/>
  <c r="I2615" i="6"/>
  <c r="K2615" i="6"/>
  <c r="L2615" i="6"/>
  <c r="F2617" i="6" l="1"/>
  <c r="E2618" i="6"/>
  <c r="L2616" i="6"/>
  <c r="J2616" i="6"/>
  <c r="K2616" i="6"/>
  <c r="M2616" i="6"/>
  <c r="I2616" i="6"/>
  <c r="H2616" i="6"/>
  <c r="F2618" i="6" l="1"/>
  <c r="E2619" i="6"/>
  <c r="I2617" i="6"/>
  <c r="H2617" i="6"/>
  <c r="M2617" i="6"/>
  <c r="L2617" i="6"/>
  <c r="K2617" i="6"/>
  <c r="J2617" i="6"/>
  <c r="F2619" i="6" l="1"/>
  <c r="E2620" i="6"/>
  <c r="J2618" i="6"/>
  <c r="I2618" i="6"/>
  <c r="M2618" i="6"/>
  <c r="L2618" i="6"/>
  <c r="K2618" i="6"/>
  <c r="H2618" i="6"/>
  <c r="F2620" i="6" l="1"/>
  <c r="E2621" i="6"/>
  <c r="J2619" i="6"/>
  <c r="L2619" i="6"/>
  <c r="M2619" i="6"/>
  <c r="H2619" i="6"/>
  <c r="I2619" i="6"/>
  <c r="K2619" i="6"/>
  <c r="F2621" i="6" l="1"/>
  <c r="E2622" i="6"/>
  <c r="L2620" i="6"/>
  <c r="J2620" i="6"/>
  <c r="K2620" i="6"/>
  <c r="M2620" i="6"/>
  <c r="H2620" i="6"/>
  <c r="I2620" i="6"/>
  <c r="F2622" i="6" l="1"/>
  <c r="E2623" i="6"/>
  <c r="M2621" i="6"/>
  <c r="L2621" i="6"/>
  <c r="I2621" i="6"/>
  <c r="H2621" i="6"/>
  <c r="J2621" i="6"/>
  <c r="K2621" i="6"/>
  <c r="F2623" i="6" l="1"/>
  <c r="E2624" i="6"/>
  <c r="M2622" i="6"/>
  <c r="J2622" i="6"/>
  <c r="I2622" i="6"/>
  <c r="K2622" i="6"/>
  <c r="L2622" i="6"/>
  <c r="H2622" i="6"/>
  <c r="F2624" i="6" l="1"/>
  <c r="E2625" i="6"/>
  <c r="M2623" i="6"/>
  <c r="H2623" i="6"/>
  <c r="I2623" i="6"/>
  <c r="J2623" i="6"/>
  <c r="K2623" i="6"/>
  <c r="L2623" i="6"/>
  <c r="F2625" i="6" l="1"/>
  <c r="E2626" i="6"/>
  <c r="J2624" i="6"/>
  <c r="K2624" i="6"/>
  <c r="M2624" i="6"/>
  <c r="L2624" i="6"/>
  <c r="I2624" i="6"/>
  <c r="H2624" i="6"/>
  <c r="F2626" i="6" l="1"/>
  <c r="E2627" i="6"/>
  <c r="I2625" i="6"/>
  <c r="H2625" i="6"/>
  <c r="M2625" i="6"/>
  <c r="L2625" i="6"/>
  <c r="K2625" i="6"/>
  <c r="J2625" i="6"/>
  <c r="F2627" i="6" l="1"/>
  <c r="E2628" i="6"/>
  <c r="J2626" i="6"/>
  <c r="I2626" i="6"/>
  <c r="M2626" i="6"/>
  <c r="K2626" i="6"/>
  <c r="H2626" i="6"/>
  <c r="L2626" i="6"/>
  <c r="F2628" i="6" l="1"/>
  <c r="E2629" i="6"/>
  <c r="J2627" i="6"/>
  <c r="K2627" i="6"/>
  <c r="L2627" i="6"/>
  <c r="M2627" i="6"/>
  <c r="H2627" i="6"/>
  <c r="I2627" i="6"/>
  <c r="F2629" i="6" l="1"/>
  <c r="E2630" i="6"/>
  <c r="L2628" i="6"/>
  <c r="H2628" i="6"/>
  <c r="J2628" i="6"/>
  <c r="K2628" i="6"/>
  <c r="M2628" i="6"/>
  <c r="I2628" i="6"/>
  <c r="F2630" i="6" l="1"/>
  <c r="E2631" i="6"/>
  <c r="M2629" i="6"/>
  <c r="L2629" i="6"/>
  <c r="I2629" i="6"/>
  <c r="H2629" i="6"/>
  <c r="K2629" i="6"/>
  <c r="J2629" i="6"/>
  <c r="F2631" i="6" l="1"/>
  <c r="E2632" i="6"/>
  <c r="M2630" i="6"/>
  <c r="J2630" i="6"/>
  <c r="I2630" i="6"/>
  <c r="L2630" i="6"/>
  <c r="K2630" i="6"/>
  <c r="H2630" i="6"/>
  <c r="F2632" i="6" l="1"/>
  <c r="E2633" i="6"/>
  <c r="M2631" i="6"/>
  <c r="H2631" i="6"/>
  <c r="I2631" i="6"/>
  <c r="K2631" i="6"/>
  <c r="J2631" i="6"/>
  <c r="L2631" i="6"/>
  <c r="F2633" i="6" l="1"/>
  <c r="E2634" i="6"/>
  <c r="M2632" i="6"/>
  <c r="I2632" i="6"/>
  <c r="L2632" i="6"/>
  <c r="J2632" i="6"/>
  <c r="K2632" i="6"/>
  <c r="H2632" i="6"/>
  <c r="F2634" i="6" l="1"/>
  <c r="E2635" i="6"/>
  <c r="J2633" i="6"/>
  <c r="I2633" i="6"/>
  <c r="H2633" i="6"/>
  <c r="M2633" i="6"/>
  <c r="L2633" i="6"/>
  <c r="K2633" i="6"/>
  <c r="F2635" i="6" l="1"/>
  <c r="E2636" i="6"/>
  <c r="J2634" i="6"/>
  <c r="I2634" i="6"/>
  <c r="M2634" i="6"/>
  <c r="H2634" i="6"/>
  <c r="L2634" i="6"/>
  <c r="K2634" i="6"/>
  <c r="F2636" i="6" l="1"/>
  <c r="E2637" i="6"/>
  <c r="J2635" i="6"/>
  <c r="I2635" i="6"/>
  <c r="K2635" i="6"/>
  <c r="L2635" i="6"/>
  <c r="M2635" i="6"/>
  <c r="H2635" i="6"/>
  <c r="F2637" i="6" l="1"/>
  <c r="E2638" i="6"/>
  <c r="L2636" i="6"/>
  <c r="M2636" i="6"/>
  <c r="H2636" i="6"/>
  <c r="I2636" i="6"/>
  <c r="J2636" i="6"/>
  <c r="K2636" i="6"/>
  <c r="F2638" i="6" l="1"/>
  <c r="E2639" i="6"/>
  <c r="M2637" i="6"/>
  <c r="L2637" i="6"/>
  <c r="I2637" i="6"/>
  <c r="H2637" i="6"/>
  <c r="K2637" i="6"/>
  <c r="J2637" i="6"/>
  <c r="F2639" i="6" l="1"/>
  <c r="E2640" i="6"/>
  <c r="M2638" i="6"/>
  <c r="J2638" i="6"/>
  <c r="I2638" i="6"/>
  <c r="L2638" i="6"/>
  <c r="K2638" i="6"/>
  <c r="H2638" i="6"/>
  <c r="F2640" i="6" l="1"/>
  <c r="E2641" i="6"/>
  <c r="J2639" i="6"/>
  <c r="M2639" i="6"/>
  <c r="H2639" i="6"/>
  <c r="I2639" i="6"/>
  <c r="K2639" i="6"/>
  <c r="L2639" i="6"/>
  <c r="F2641" i="6" l="1"/>
  <c r="E2642" i="6"/>
  <c r="I2640" i="6"/>
  <c r="J2640" i="6"/>
  <c r="K2640" i="6"/>
  <c r="M2640" i="6"/>
  <c r="L2640" i="6"/>
  <c r="H2640" i="6"/>
  <c r="F2642" i="6" l="1"/>
  <c r="E2643" i="6"/>
  <c r="I2641" i="6"/>
  <c r="H2641" i="6"/>
  <c r="M2641" i="6"/>
  <c r="L2641" i="6"/>
  <c r="K2641" i="6"/>
  <c r="J2641" i="6"/>
  <c r="F2643" i="6" l="1"/>
  <c r="E2644" i="6"/>
  <c r="J2642" i="6"/>
  <c r="I2642" i="6"/>
  <c r="M2642" i="6"/>
  <c r="L2642" i="6"/>
  <c r="H2642" i="6"/>
  <c r="K2642" i="6"/>
  <c r="F2644" i="6" l="1"/>
  <c r="E2645" i="6"/>
  <c r="J2643" i="6"/>
  <c r="M2643" i="6"/>
  <c r="H2643" i="6"/>
  <c r="I2643" i="6"/>
  <c r="K2643" i="6"/>
  <c r="L2643" i="6"/>
  <c r="F2645" i="6" l="1"/>
  <c r="E2646" i="6"/>
  <c r="L2644" i="6"/>
  <c r="I2644" i="6"/>
  <c r="H2644" i="6"/>
  <c r="J2644" i="6"/>
  <c r="K2644" i="6"/>
  <c r="M2644" i="6"/>
  <c r="F2646" i="6" l="1"/>
  <c r="E2647" i="6"/>
  <c r="M2645" i="6"/>
  <c r="L2645" i="6"/>
  <c r="I2645" i="6"/>
  <c r="H2645" i="6"/>
  <c r="J2645" i="6"/>
  <c r="K2645" i="6"/>
  <c r="F2647" i="6" l="1"/>
  <c r="E2648" i="6"/>
  <c r="M2646" i="6"/>
  <c r="J2646" i="6"/>
  <c r="I2646" i="6"/>
  <c r="L2646" i="6"/>
  <c r="K2646" i="6"/>
  <c r="H2646" i="6"/>
  <c r="F2648" i="6" l="1"/>
  <c r="E2649" i="6"/>
  <c r="M2647" i="6"/>
  <c r="H2647" i="6"/>
  <c r="J2647" i="6"/>
  <c r="I2647" i="6"/>
  <c r="K2647" i="6"/>
  <c r="L2647" i="6"/>
  <c r="F2649" i="6" l="1"/>
  <c r="E2650" i="6"/>
  <c r="L2648" i="6"/>
  <c r="J2648" i="6"/>
  <c r="K2648" i="6"/>
  <c r="M2648" i="6"/>
  <c r="I2648" i="6"/>
  <c r="H2648" i="6"/>
  <c r="F2650" i="6" l="1"/>
  <c r="E2651" i="6"/>
  <c r="I2649" i="6"/>
  <c r="H2649" i="6"/>
  <c r="M2649" i="6"/>
  <c r="L2649" i="6"/>
  <c r="J2649" i="6"/>
  <c r="K2649" i="6"/>
  <c r="F2651" i="6" l="1"/>
  <c r="E2652" i="6"/>
  <c r="J2650" i="6"/>
  <c r="I2650" i="6"/>
  <c r="M2650" i="6"/>
  <c r="L2650" i="6"/>
  <c r="H2650" i="6"/>
  <c r="K2650" i="6"/>
  <c r="F2652" i="6" l="1"/>
  <c r="E2653" i="6"/>
  <c r="J2651" i="6"/>
  <c r="L2651" i="6"/>
  <c r="M2651" i="6"/>
  <c r="H2651" i="6"/>
  <c r="I2651" i="6"/>
  <c r="K2651" i="6"/>
  <c r="F2653" i="6" l="1"/>
  <c r="E2654" i="6"/>
  <c r="L2652" i="6"/>
  <c r="J2652" i="6"/>
  <c r="K2652" i="6"/>
  <c r="M2652" i="6"/>
  <c r="H2652" i="6"/>
  <c r="I2652" i="6"/>
  <c r="F2654" i="6" l="1"/>
  <c r="E2655" i="6"/>
  <c r="M2653" i="6"/>
  <c r="L2653" i="6"/>
  <c r="I2653" i="6"/>
  <c r="H2653" i="6"/>
  <c r="J2653" i="6"/>
  <c r="K2653" i="6"/>
  <c r="F2655" i="6" l="1"/>
  <c r="E2656" i="6"/>
  <c r="M2654" i="6"/>
  <c r="J2654" i="6"/>
  <c r="I2654" i="6"/>
  <c r="K2654" i="6"/>
  <c r="L2654" i="6"/>
  <c r="H2654" i="6"/>
  <c r="F2656" i="6" l="1"/>
  <c r="E2657" i="6"/>
  <c r="M2655" i="6"/>
  <c r="H2655" i="6"/>
  <c r="I2655" i="6"/>
  <c r="J2655" i="6"/>
  <c r="K2655" i="6"/>
  <c r="L2655" i="6"/>
  <c r="F2657" i="6" l="1"/>
  <c r="E2658" i="6"/>
  <c r="J2656" i="6"/>
  <c r="K2656" i="6"/>
  <c r="M2656" i="6"/>
  <c r="L2656" i="6"/>
  <c r="I2656" i="6"/>
  <c r="H2656" i="6"/>
  <c r="F2658" i="6" l="1"/>
  <c r="E2659" i="6"/>
  <c r="I2657" i="6"/>
  <c r="H2657" i="6"/>
  <c r="M2657" i="6"/>
  <c r="L2657" i="6"/>
  <c r="K2657" i="6"/>
  <c r="J2657" i="6"/>
  <c r="F2659" i="6" l="1"/>
  <c r="E2660" i="6"/>
  <c r="J2658" i="6"/>
  <c r="I2658" i="6"/>
  <c r="M2658" i="6"/>
  <c r="H2658" i="6"/>
  <c r="L2658" i="6"/>
  <c r="K2658" i="6"/>
  <c r="F2660" i="6" l="1"/>
  <c r="E2661" i="6"/>
  <c r="J2659" i="6"/>
  <c r="K2659" i="6"/>
  <c r="L2659" i="6"/>
  <c r="M2659" i="6"/>
  <c r="H2659" i="6"/>
  <c r="I2659" i="6"/>
  <c r="F2661" i="6" l="1"/>
  <c r="E2662" i="6"/>
  <c r="L2660" i="6"/>
  <c r="H2660" i="6"/>
  <c r="J2660" i="6"/>
  <c r="K2660" i="6"/>
  <c r="M2660" i="6"/>
  <c r="I2660" i="6"/>
  <c r="F2662" i="6" l="1"/>
  <c r="E2663" i="6"/>
  <c r="M2661" i="6"/>
  <c r="L2661" i="6"/>
  <c r="I2661" i="6"/>
  <c r="H2661" i="6"/>
  <c r="J2661" i="6"/>
  <c r="K2661" i="6"/>
  <c r="F2663" i="6" l="1"/>
  <c r="E2664" i="6"/>
  <c r="M2662" i="6"/>
  <c r="J2662" i="6"/>
  <c r="I2662" i="6"/>
  <c r="K2662" i="6"/>
  <c r="L2662" i="6"/>
  <c r="H2662" i="6"/>
  <c r="F2664" i="6" l="1"/>
  <c r="E2665" i="6"/>
  <c r="M2663" i="6"/>
  <c r="H2663" i="6"/>
  <c r="I2663" i="6"/>
  <c r="K2663" i="6"/>
  <c r="J2663" i="6"/>
  <c r="L2663" i="6"/>
  <c r="F2665" i="6" l="1"/>
  <c r="E2666" i="6"/>
  <c r="M2664" i="6"/>
  <c r="I2664" i="6"/>
  <c r="L2664" i="6"/>
  <c r="J2664" i="6"/>
  <c r="K2664" i="6"/>
  <c r="H2664" i="6"/>
  <c r="F2666" i="6" l="1"/>
  <c r="E2667" i="6"/>
  <c r="I2665" i="6"/>
  <c r="H2665" i="6"/>
  <c r="M2665" i="6"/>
  <c r="L2665" i="6"/>
  <c r="K2665" i="6"/>
  <c r="J2665" i="6"/>
  <c r="F2667" i="6" l="1"/>
  <c r="E2668" i="6"/>
  <c r="J2666" i="6"/>
  <c r="I2666" i="6"/>
  <c r="M2666" i="6"/>
  <c r="H2666" i="6"/>
  <c r="L2666" i="6"/>
  <c r="K2666" i="6"/>
  <c r="F2668" i="6" l="1"/>
  <c r="E2669" i="6"/>
  <c r="J2667" i="6"/>
  <c r="I2667" i="6"/>
  <c r="K2667" i="6"/>
  <c r="L2667" i="6"/>
  <c r="M2667" i="6"/>
  <c r="H2667" i="6"/>
  <c r="F2669" i="6" l="1"/>
  <c r="E2670" i="6"/>
  <c r="L2668" i="6"/>
  <c r="M2668" i="6"/>
  <c r="H2668" i="6"/>
  <c r="I2668" i="6"/>
  <c r="J2668" i="6"/>
  <c r="K2668" i="6"/>
  <c r="F2670" i="6" l="1"/>
  <c r="E2671" i="6"/>
  <c r="M2669" i="6"/>
  <c r="L2669" i="6"/>
  <c r="I2669" i="6"/>
  <c r="H2669" i="6"/>
  <c r="K2669" i="6"/>
  <c r="J2669" i="6"/>
  <c r="F2671" i="6" l="1"/>
  <c r="E2672" i="6"/>
  <c r="M2670" i="6"/>
  <c r="J2670" i="6"/>
  <c r="I2670" i="6"/>
  <c r="L2670" i="6"/>
  <c r="K2670" i="6"/>
  <c r="H2670" i="6"/>
  <c r="F2672" i="6" l="1"/>
  <c r="E2673" i="6"/>
  <c r="J2671" i="6"/>
  <c r="M2671" i="6"/>
  <c r="H2671" i="6"/>
  <c r="I2671" i="6"/>
  <c r="K2671" i="6"/>
  <c r="L2671" i="6"/>
  <c r="F2673" i="6" l="1"/>
  <c r="E2674" i="6"/>
  <c r="I2672" i="6"/>
  <c r="J2672" i="6"/>
  <c r="K2672" i="6"/>
  <c r="M2672" i="6"/>
  <c r="L2672" i="6"/>
  <c r="H2672" i="6"/>
  <c r="F2674" i="6" l="1"/>
  <c r="E2675" i="6"/>
  <c r="I2673" i="6"/>
  <c r="H2673" i="6"/>
  <c r="M2673" i="6"/>
  <c r="L2673" i="6"/>
  <c r="K2673" i="6"/>
  <c r="J2673" i="6"/>
  <c r="F2675" i="6" l="1"/>
  <c r="E2676" i="6"/>
  <c r="J2674" i="6"/>
  <c r="I2674" i="6"/>
  <c r="M2674" i="6"/>
  <c r="L2674" i="6"/>
  <c r="H2674" i="6"/>
  <c r="K2674" i="6"/>
  <c r="F2676" i="6" l="1"/>
  <c r="E2677" i="6"/>
  <c r="J2675" i="6"/>
  <c r="M2675" i="6"/>
  <c r="H2675" i="6"/>
  <c r="I2675" i="6"/>
  <c r="K2675" i="6"/>
  <c r="L2675" i="6"/>
  <c r="F2677" i="6" l="1"/>
  <c r="E2678" i="6"/>
  <c r="L2676" i="6"/>
  <c r="H2676" i="6"/>
  <c r="I2676" i="6"/>
  <c r="J2676" i="6"/>
  <c r="K2676" i="6"/>
  <c r="M2676" i="6"/>
  <c r="F2678" i="6" l="1"/>
  <c r="E2679" i="6"/>
  <c r="M2677" i="6"/>
  <c r="L2677" i="6"/>
  <c r="I2677" i="6"/>
  <c r="H2677" i="6"/>
  <c r="J2677" i="6"/>
  <c r="K2677" i="6"/>
  <c r="F2679" i="6" l="1"/>
  <c r="E2680" i="6"/>
  <c r="M2678" i="6"/>
  <c r="J2678" i="6"/>
  <c r="I2678" i="6"/>
  <c r="L2678" i="6"/>
  <c r="K2678" i="6"/>
  <c r="H2678" i="6"/>
  <c r="F2680" i="6" l="1"/>
  <c r="E2681" i="6"/>
  <c r="M2679" i="6"/>
  <c r="H2679" i="6"/>
  <c r="J2679" i="6"/>
  <c r="I2679" i="6"/>
  <c r="K2679" i="6"/>
  <c r="L2679" i="6"/>
  <c r="F2681" i="6" l="1"/>
  <c r="E2682" i="6"/>
  <c r="L2680" i="6"/>
  <c r="J2680" i="6"/>
  <c r="K2680" i="6"/>
  <c r="M2680" i="6"/>
  <c r="I2680" i="6"/>
  <c r="H2680" i="6"/>
  <c r="F2682" i="6" l="1"/>
  <c r="E2683" i="6"/>
  <c r="I2681" i="6"/>
  <c r="H2681" i="6"/>
  <c r="M2681" i="6"/>
  <c r="L2681" i="6"/>
  <c r="J2681" i="6"/>
  <c r="K2681" i="6"/>
  <c r="F2683" i="6" l="1"/>
  <c r="E2684" i="6"/>
  <c r="J2682" i="6"/>
  <c r="I2682" i="6"/>
  <c r="M2682" i="6"/>
  <c r="L2682" i="6"/>
  <c r="H2682" i="6"/>
  <c r="K2682" i="6"/>
  <c r="F2684" i="6" l="1"/>
  <c r="E2685" i="6"/>
  <c r="J2683" i="6"/>
  <c r="L2683" i="6"/>
  <c r="M2683" i="6"/>
  <c r="H2683" i="6"/>
  <c r="I2683" i="6"/>
  <c r="K2683" i="6"/>
  <c r="F2685" i="6" l="1"/>
  <c r="E2686" i="6"/>
  <c r="L2684" i="6"/>
  <c r="H2684" i="6"/>
  <c r="J2684" i="6"/>
  <c r="K2684" i="6"/>
  <c r="M2684" i="6"/>
  <c r="I2684" i="6"/>
  <c r="F2686" i="6" l="1"/>
  <c r="E2687" i="6"/>
  <c r="M2685" i="6"/>
  <c r="L2685" i="6"/>
  <c r="I2685" i="6"/>
  <c r="H2685" i="6"/>
  <c r="J2685" i="6"/>
  <c r="K2685" i="6"/>
  <c r="F2687" i="6" l="1"/>
  <c r="E2688" i="6"/>
  <c r="M2686" i="6"/>
  <c r="J2686" i="6"/>
  <c r="I2686" i="6"/>
  <c r="K2686" i="6"/>
  <c r="L2686" i="6"/>
  <c r="H2686" i="6"/>
  <c r="F2688" i="6" l="1"/>
  <c r="E2689" i="6"/>
  <c r="M2687" i="6"/>
  <c r="H2687" i="6"/>
  <c r="I2687" i="6"/>
  <c r="J2687" i="6"/>
  <c r="K2687" i="6"/>
  <c r="L2687" i="6"/>
  <c r="F2689" i="6" l="1"/>
  <c r="E2690" i="6"/>
  <c r="J2688" i="6"/>
  <c r="K2688" i="6"/>
  <c r="M2688" i="6"/>
  <c r="L2688" i="6"/>
  <c r="I2688" i="6"/>
  <c r="H2688" i="6"/>
  <c r="F2690" i="6" l="1"/>
  <c r="E2691" i="6"/>
  <c r="I2689" i="6"/>
  <c r="H2689" i="6"/>
  <c r="M2689" i="6"/>
  <c r="L2689" i="6"/>
  <c r="K2689" i="6"/>
  <c r="J2689" i="6"/>
  <c r="F2691" i="6" l="1"/>
  <c r="E2692" i="6"/>
  <c r="J2690" i="6"/>
  <c r="I2690" i="6"/>
  <c r="M2690" i="6"/>
  <c r="H2690" i="6"/>
  <c r="L2690" i="6"/>
  <c r="K2690" i="6"/>
  <c r="F2692" i="6" l="1"/>
  <c r="E2693" i="6"/>
  <c r="J2691" i="6"/>
  <c r="K2691" i="6"/>
  <c r="L2691" i="6"/>
  <c r="M2691" i="6"/>
  <c r="H2691" i="6"/>
  <c r="I2691" i="6"/>
  <c r="F2693" i="6" l="1"/>
  <c r="E2694" i="6"/>
  <c r="L2692" i="6"/>
  <c r="H2692" i="6"/>
  <c r="J2692" i="6"/>
  <c r="K2692" i="6"/>
  <c r="M2692" i="6"/>
  <c r="I2692" i="6"/>
  <c r="F2694" i="6" l="1"/>
  <c r="E2695" i="6"/>
  <c r="M2693" i="6"/>
  <c r="L2693" i="6"/>
  <c r="I2693" i="6"/>
  <c r="H2693" i="6"/>
  <c r="J2693" i="6"/>
  <c r="K2693" i="6"/>
  <c r="F2695" i="6" l="1"/>
  <c r="E2696" i="6"/>
  <c r="M2694" i="6"/>
  <c r="J2694" i="6"/>
  <c r="I2694" i="6"/>
  <c r="K2694" i="6"/>
  <c r="L2694" i="6"/>
  <c r="H2694" i="6"/>
  <c r="F2696" i="6" l="1"/>
  <c r="E2697" i="6"/>
  <c r="M2695" i="6"/>
  <c r="H2695" i="6"/>
  <c r="I2695" i="6"/>
  <c r="K2695" i="6"/>
  <c r="J2695" i="6"/>
  <c r="L2695" i="6"/>
  <c r="F2697" i="6" l="1"/>
  <c r="E2698" i="6"/>
  <c r="M2696" i="6"/>
  <c r="I2696" i="6"/>
  <c r="L2696" i="6"/>
  <c r="J2696" i="6"/>
  <c r="K2696" i="6"/>
  <c r="H2696" i="6"/>
  <c r="F2698" i="6" l="1"/>
  <c r="E2699" i="6"/>
  <c r="I2697" i="6"/>
  <c r="H2697" i="6"/>
  <c r="M2697" i="6"/>
  <c r="L2697" i="6"/>
  <c r="K2697" i="6"/>
  <c r="J2697" i="6"/>
  <c r="F2699" i="6" l="1"/>
  <c r="E2700" i="6"/>
  <c r="J2698" i="6"/>
  <c r="I2698" i="6"/>
  <c r="M2698" i="6"/>
  <c r="H2698" i="6"/>
  <c r="L2698" i="6"/>
  <c r="K2698" i="6"/>
  <c r="F2700" i="6" l="1"/>
  <c r="E2701" i="6"/>
  <c r="J2699" i="6"/>
  <c r="I2699" i="6"/>
  <c r="K2699" i="6"/>
  <c r="L2699" i="6"/>
  <c r="M2699" i="6"/>
  <c r="H2699" i="6"/>
  <c r="F2701" i="6" l="1"/>
  <c r="E2702" i="6"/>
  <c r="L2700" i="6"/>
  <c r="H2700" i="6"/>
  <c r="M2700" i="6"/>
  <c r="I2700" i="6"/>
  <c r="J2700" i="6"/>
  <c r="K2700" i="6"/>
  <c r="F2702" i="6" l="1"/>
  <c r="E2703" i="6"/>
  <c r="M2701" i="6"/>
  <c r="L2701" i="6"/>
  <c r="I2701" i="6"/>
  <c r="H2701" i="6"/>
  <c r="K2701" i="6"/>
  <c r="J2701" i="6"/>
  <c r="F2703" i="6" l="1"/>
  <c r="E2704" i="6"/>
  <c r="M2702" i="6"/>
  <c r="J2702" i="6"/>
  <c r="I2702" i="6"/>
  <c r="L2702" i="6"/>
  <c r="K2702" i="6"/>
  <c r="H2702" i="6"/>
  <c r="F2704" i="6" l="1"/>
  <c r="E2705" i="6"/>
  <c r="J2703" i="6"/>
  <c r="M2703" i="6"/>
  <c r="H2703" i="6"/>
  <c r="I2703" i="6"/>
  <c r="K2703" i="6"/>
  <c r="L2703" i="6"/>
  <c r="F2705" i="6" l="1"/>
  <c r="E2706" i="6"/>
  <c r="I2704" i="6"/>
  <c r="J2704" i="6"/>
  <c r="K2704" i="6"/>
  <c r="M2704" i="6"/>
  <c r="L2704" i="6"/>
  <c r="H2704" i="6"/>
  <c r="F2706" i="6" l="1"/>
  <c r="E2707" i="6"/>
  <c r="I2705" i="6"/>
  <c r="H2705" i="6"/>
  <c r="M2705" i="6"/>
  <c r="L2705" i="6"/>
  <c r="K2705" i="6"/>
  <c r="J2705" i="6"/>
  <c r="F2707" i="6" l="1"/>
  <c r="E2708" i="6"/>
  <c r="J2706" i="6"/>
  <c r="I2706" i="6"/>
  <c r="M2706" i="6"/>
  <c r="L2706" i="6"/>
  <c r="H2706" i="6"/>
  <c r="K2706" i="6"/>
  <c r="F2708" i="6" l="1"/>
  <c r="E2709" i="6"/>
  <c r="J2707" i="6"/>
  <c r="M2707" i="6"/>
  <c r="H2707" i="6"/>
  <c r="I2707" i="6"/>
  <c r="K2707" i="6"/>
  <c r="L2707" i="6"/>
  <c r="F2709" i="6" l="1"/>
  <c r="E2710" i="6"/>
  <c r="L2708" i="6"/>
  <c r="H2708" i="6"/>
  <c r="I2708" i="6"/>
  <c r="J2708" i="6"/>
  <c r="K2708" i="6"/>
  <c r="M2708" i="6"/>
  <c r="F2710" i="6" l="1"/>
  <c r="E2711" i="6"/>
  <c r="M2709" i="6"/>
  <c r="L2709" i="6"/>
  <c r="I2709" i="6"/>
  <c r="H2709" i="6"/>
  <c r="J2709" i="6"/>
  <c r="K2709" i="6"/>
  <c r="F2711" i="6" l="1"/>
  <c r="E2712" i="6"/>
  <c r="M2710" i="6"/>
  <c r="J2710" i="6"/>
  <c r="I2710" i="6"/>
  <c r="L2710" i="6"/>
  <c r="K2710" i="6"/>
  <c r="H2710" i="6"/>
  <c r="F2712" i="6" l="1"/>
  <c r="E2713" i="6"/>
  <c r="M2711" i="6"/>
  <c r="H2711" i="6"/>
  <c r="J2711" i="6"/>
  <c r="I2711" i="6"/>
  <c r="K2711" i="6"/>
  <c r="L2711" i="6"/>
  <c r="F2713" i="6" l="1"/>
  <c r="E2714" i="6"/>
  <c r="L2712" i="6"/>
  <c r="J2712" i="6"/>
  <c r="K2712" i="6"/>
  <c r="M2712" i="6"/>
  <c r="I2712" i="6"/>
  <c r="H2712" i="6"/>
  <c r="F2714" i="6" l="1"/>
  <c r="E2715" i="6"/>
  <c r="I2713" i="6"/>
  <c r="H2713" i="6"/>
  <c r="M2713" i="6"/>
  <c r="L2713" i="6"/>
  <c r="J2713" i="6"/>
  <c r="K2713" i="6"/>
  <c r="F2715" i="6" l="1"/>
  <c r="E2716" i="6"/>
  <c r="J2714" i="6"/>
  <c r="I2714" i="6"/>
  <c r="M2714" i="6"/>
  <c r="L2714" i="6"/>
  <c r="H2714" i="6"/>
  <c r="K2714" i="6"/>
  <c r="F2716" i="6" l="1"/>
  <c r="E2717" i="6"/>
  <c r="J2715" i="6"/>
  <c r="L2715" i="6"/>
  <c r="M2715" i="6"/>
  <c r="H2715" i="6"/>
  <c r="I2715" i="6"/>
  <c r="K2715" i="6"/>
  <c r="F2717" i="6" l="1"/>
  <c r="E2718" i="6"/>
  <c r="L2716" i="6"/>
  <c r="H2716" i="6"/>
  <c r="J2716" i="6"/>
  <c r="K2716" i="6"/>
  <c r="M2716" i="6"/>
  <c r="I2716" i="6"/>
  <c r="F2718" i="6" l="1"/>
  <c r="E2719" i="6"/>
  <c r="M2717" i="6"/>
  <c r="L2717" i="6"/>
  <c r="I2717" i="6"/>
  <c r="H2717" i="6"/>
  <c r="J2717" i="6"/>
  <c r="K2717" i="6"/>
  <c r="F2719" i="6" l="1"/>
  <c r="E2720" i="6"/>
  <c r="M2718" i="6"/>
  <c r="J2718" i="6"/>
  <c r="I2718" i="6"/>
  <c r="K2718" i="6"/>
  <c r="L2718" i="6"/>
  <c r="H2718" i="6"/>
  <c r="F2720" i="6" l="1"/>
  <c r="E2721" i="6"/>
  <c r="M2719" i="6"/>
  <c r="H2719" i="6"/>
  <c r="I2719" i="6"/>
  <c r="J2719" i="6"/>
  <c r="K2719" i="6"/>
  <c r="L2719" i="6"/>
  <c r="F2721" i="6" l="1"/>
  <c r="E2722" i="6"/>
  <c r="J2720" i="6"/>
  <c r="K2720" i="6"/>
  <c r="M2720" i="6"/>
  <c r="L2720" i="6"/>
  <c r="I2720" i="6"/>
  <c r="H2720" i="6"/>
  <c r="F2722" i="6" l="1"/>
  <c r="E2723" i="6"/>
  <c r="I2721" i="6"/>
  <c r="H2721" i="6"/>
  <c r="M2721" i="6"/>
  <c r="L2721" i="6"/>
  <c r="K2721" i="6"/>
  <c r="J2721" i="6"/>
  <c r="F2723" i="6" l="1"/>
  <c r="E2724" i="6"/>
  <c r="J2722" i="6"/>
  <c r="I2722" i="6"/>
  <c r="M2722" i="6"/>
  <c r="H2722" i="6"/>
  <c r="L2722" i="6"/>
  <c r="K2722" i="6"/>
  <c r="F2724" i="6" l="1"/>
  <c r="E2725" i="6"/>
  <c r="J2723" i="6"/>
  <c r="K2723" i="6"/>
  <c r="L2723" i="6"/>
  <c r="M2723" i="6"/>
  <c r="H2723" i="6"/>
  <c r="I2723" i="6"/>
  <c r="F2725" i="6" l="1"/>
  <c r="E2726" i="6"/>
  <c r="L2724" i="6"/>
  <c r="H2724" i="6"/>
  <c r="J2724" i="6"/>
  <c r="K2724" i="6"/>
  <c r="M2724" i="6"/>
  <c r="I2724" i="6"/>
  <c r="F2726" i="6" l="1"/>
  <c r="E2727" i="6"/>
  <c r="M2725" i="6"/>
  <c r="L2725" i="6"/>
  <c r="I2725" i="6"/>
  <c r="H2725" i="6"/>
  <c r="J2725" i="6"/>
  <c r="K2725" i="6"/>
  <c r="F2727" i="6" l="1"/>
  <c r="E2728" i="6"/>
  <c r="M2726" i="6"/>
  <c r="J2726" i="6"/>
  <c r="I2726" i="6"/>
  <c r="K2726" i="6"/>
  <c r="L2726" i="6"/>
  <c r="H2726" i="6"/>
  <c r="F2728" i="6" l="1"/>
  <c r="E2729" i="6"/>
  <c r="M2727" i="6"/>
  <c r="H2727" i="6"/>
  <c r="I2727" i="6"/>
  <c r="K2727" i="6"/>
  <c r="J2727" i="6"/>
  <c r="L2727" i="6"/>
  <c r="F2729" i="6" l="1"/>
  <c r="E2730" i="6"/>
  <c r="M2728" i="6"/>
  <c r="I2728" i="6"/>
  <c r="L2728" i="6"/>
  <c r="J2728" i="6"/>
  <c r="K2728" i="6"/>
  <c r="H2728" i="6"/>
  <c r="F2730" i="6" l="1"/>
  <c r="E2731" i="6"/>
  <c r="I2729" i="6"/>
  <c r="H2729" i="6"/>
  <c r="M2729" i="6"/>
  <c r="L2729" i="6"/>
  <c r="K2729" i="6"/>
  <c r="J2729" i="6"/>
  <c r="F2731" i="6" l="1"/>
  <c r="E2732" i="6"/>
  <c r="J2730" i="6"/>
  <c r="I2730" i="6"/>
  <c r="M2730" i="6"/>
  <c r="H2730" i="6"/>
  <c r="L2730" i="6"/>
  <c r="K2730" i="6"/>
  <c r="F2732" i="6" l="1"/>
  <c r="E2733" i="6"/>
  <c r="J2731" i="6"/>
  <c r="I2731" i="6"/>
  <c r="K2731" i="6"/>
  <c r="L2731" i="6"/>
  <c r="M2731" i="6"/>
  <c r="H2731" i="6"/>
  <c r="F2733" i="6" l="1"/>
  <c r="E2734" i="6"/>
  <c r="L2732" i="6"/>
  <c r="H2732" i="6"/>
  <c r="M2732" i="6"/>
  <c r="I2732" i="6"/>
  <c r="J2732" i="6"/>
  <c r="K2732" i="6"/>
  <c r="F2734" i="6" l="1"/>
  <c r="E2735" i="6"/>
  <c r="M2733" i="6"/>
  <c r="L2733" i="6"/>
  <c r="I2733" i="6"/>
  <c r="H2733" i="6"/>
  <c r="K2733" i="6"/>
  <c r="J2733" i="6"/>
  <c r="F2735" i="6" l="1"/>
  <c r="E2736" i="6"/>
  <c r="M2734" i="6"/>
  <c r="J2734" i="6"/>
  <c r="I2734" i="6"/>
  <c r="L2734" i="6"/>
  <c r="K2734" i="6"/>
  <c r="H2734" i="6"/>
  <c r="F2736" i="6" l="1"/>
  <c r="E2737" i="6"/>
  <c r="J2735" i="6"/>
  <c r="M2735" i="6"/>
  <c r="H2735" i="6"/>
  <c r="I2735" i="6"/>
  <c r="K2735" i="6"/>
  <c r="L2735" i="6"/>
  <c r="F2737" i="6" l="1"/>
  <c r="E2738" i="6"/>
  <c r="I2736" i="6"/>
  <c r="J2736" i="6"/>
  <c r="K2736" i="6"/>
  <c r="M2736" i="6"/>
  <c r="L2736" i="6"/>
  <c r="H2736" i="6"/>
  <c r="F2738" i="6" l="1"/>
  <c r="E2739" i="6"/>
  <c r="I2737" i="6"/>
  <c r="H2737" i="6"/>
  <c r="M2737" i="6"/>
  <c r="L2737" i="6"/>
  <c r="K2737" i="6"/>
  <c r="J2737" i="6"/>
  <c r="F2739" i="6" l="1"/>
  <c r="E2740" i="6"/>
  <c r="J2738" i="6"/>
  <c r="I2738" i="6"/>
  <c r="M2738" i="6"/>
  <c r="L2738" i="6"/>
  <c r="H2738" i="6"/>
  <c r="K2738" i="6"/>
  <c r="F2740" i="6" l="1"/>
  <c r="E2741" i="6"/>
  <c r="J2739" i="6"/>
  <c r="M2739" i="6"/>
  <c r="H2739" i="6"/>
  <c r="I2739" i="6"/>
  <c r="K2739" i="6"/>
  <c r="L2739" i="6"/>
  <c r="F2741" i="6" l="1"/>
  <c r="E2742" i="6"/>
  <c r="L2740" i="6"/>
  <c r="H2740" i="6"/>
  <c r="I2740" i="6"/>
  <c r="J2740" i="6"/>
  <c r="K2740" i="6"/>
  <c r="M2740" i="6"/>
  <c r="F2742" i="6" l="1"/>
  <c r="E2743" i="6"/>
  <c r="M2741" i="6"/>
  <c r="L2741" i="6"/>
  <c r="I2741" i="6"/>
  <c r="H2741" i="6"/>
  <c r="J2741" i="6"/>
  <c r="K2741" i="6"/>
  <c r="F2743" i="6" l="1"/>
  <c r="E2744" i="6"/>
  <c r="M2742" i="6"/>
  <c r="J2742" i="6"/>
  <c r="I2742" i="6"/>
  <c r="L2742" i="6"/>
  <c r="K2742" i="6"/>
  <c r="H2742" i="6"/>
  <c r="F2744" i="6" l="1"/>
  <c r="E2745" i="6"/>
  <c r="M2743" i="6"/>
  <c r="H2743" i="6"/>
  <c r="J2743" i="6"/>
  <c r="I2743" i="6"/>
  <c r="K2743" i="6"/>
  <c r="L2743" i="6"/>
  <c r="F2745" i="6" l="1"/>
  <c r="E2746" i="6"/>
  <c r="L2744" i="6"/>
  <c r="J2744" i="6"/>
  <c r="K2744" i="6"/>
  <c r="M2744" i="6"/>
  <c r="I2744" i="6"/>
  <c r="H2744" i="6"/>
  <c r="F2746" i="6" l="1"/>
  <c r="E2747" i="6"/>
  <c r="I2745" i="6"/>
  <c r="H2745" i="6"/>
  <c r="M2745" i="6"/>
  <c r="L2745" i="6"/>
  <c r="J2745" i="6"/>
  <c r="K2745" i="6"/>
  <c r="F2747" i="6" l="1"/>
  <c r="E2748" i="6"/>
  <c r="J2746" i="6"/>
  <c r="I2746" i="6"/>
  <c r="M2746" i="6"/>
  <c r="L2746" i="6"/>
  <c r="H2746" i="6"/>
  <c r="K2746" i="6"/>
  <c r="F2748" i="6" l="1"/>
  <c r="E2749" i="6"/>
  <c r="J2747" i="6"/>
  <c r="L2747" i="6"/>
  <c r="M2747" i="6"/>
  <c r="H2747" i="6"/>
  <c r="I2747" i="6"/>
  <c r="K2747" i="6"/>
  <c r="F2749" i="6" l="1"/>
  <c r="E2750" i="6"/>
  <c r="L2748" i="6"/>
  <c r="H2748" i="6"/>
  <c r="J2748" i="6"/>
  <c r="K2748" i="6"/>
  <c r="M2748" i="6"/>
  <c r="I2748" i="6"/>
  <c r="F2750" i="6" l="1"/>
  <c r="E2751" i="6"/>
  <c r="M2749" i="6"/>
  <c r="L2749" i="6"/>
  <c r="I2749" i="6"/>
  <c r="H2749" i="6"/>
  <c r="J2749" i="6"/>
  <c r="K2749" i="6"/>
  <c r="F2751" i="6" l="1"/>
  <c r="E2752" i="6"/>
  <c r="M2750" i="6"/>
  <c r="J2750" i="6"/>
  <c r="I2750" i="6"/>
  <c r="K2750" i="6"/>
  <c r="L2750" i="6"/>
  <c r="H2750" i="6"/>
  <c r="F2752" i="6" l="1"/>
  <c r="E2753" i="6"/>
  <c r="M2751" i="6"/>
  <c r="H2751" i="6"/>
  <c r="I2751" i="6"/>
  <c r="J2751" i="6"/>
  <c r="K2751" i="6"/>
  <c r="L2751" i="6"/>
  <c r="F2753" i="6" l="1"/>
  <c r="E2754" i="6"/>
  <c r="J2752" i="6"/>
  <c r="K2752" i="6"/>
  <c r="M2752" i="6"/>
  <c r="L2752" i="6"/>
  <c r="I2752" i="6"/>
  <c r="H2752" i="6"/>
  <c r="F2754" i="6" l="1"/>
  <c r="E2755" i="6"/>
  <c r="I2753" i="6"/>
  <c r="H2753" i="6"/>
  <c r="M2753" i="6"/>
  <c r="L2753" i="6"/>
  <c r="K2753" i="6"/>
  <c r="J2753" i="6"/>
  <c r="F2755" i="6" l="1"/>
  <c r="E2756" i="6"/>
  <c r="J2754" i="6"/>
  <c r="I2754" i="6"/>
  <c r="M2754" i="6"/>
  <c r="H2754" i="6"/>
  <c r="L2754" i="6"/>
  <c r="K2754" i="6"/>
  <c r="F2756" i="6" l="1"/>
  <c r="E2757" i="6"/>
  <c r="J2755" i="6"/>
  <c r="K2755" i="6"/>
  <c r="L2755" i="6"/>
  <c r="M2755" i="6"/>
  <c r="H2755" i="6"/>
  <c r="I2755" i="6"/>
  <c r="F2757" i="6" l="1"/>
  <c r="E2758" i="6"/>
  <c r="L2756" i="6"/>
  <c r="H2756" i="6"/>
  <c r="J2756" i="6"/>
  <c r="K2756" i="6"/>
  <c r="M2756" i="6"/>
  <c r="I2756" i="6"/>
  <c r="F2758" i="6" l="1"/>
  <c r="E2759" i="6"/>
  <c r="M2757" i="6"/>
  <c r="L2757" i="6"/>
  <c r="I2757" i="6"/>
  <c r="H2757" i="6"/>
  <c r="J2757" i="6"/>
  <c r="K2757" i="6"/>
  <c r="F2759" i="6" l="1"/>
  <c r="E2760" i="6"/>
  <c r="M2758" i="6"/>
  <c r="J2758" i="6"/>
  <c r="I2758" i="6"/>
  <c r="K2758" i="6"/>
  <c r="L2758" i="6"/>
  <c r="H2758" i="6"/>
  <c r="F2760" i="6" l="1"/>
  <c r="E2761" i="6"/>
  <c r="M2759" i="6"/>
  <c r="H2759" i="6"/>
  <c r="I2759" i="6"/>
  <c r="K2759" i="6"/>
  <c r="J2759" i="6"/>
  <c r="L2759" i="6"/>
  <c r="F2761" i="6" l="1"/>
  <c r="E2762" i="6"/>
  <c r="M2760" i="6"/>
  <c r="I2760" i="6"/>
  <c r="L2760" i="6"/>
  <c r="J2760" i="6"/>
  <c r="K2760" i="6"/>
  <c r="H2760" i="6"/>
  <c r="F2762" i="6" l="1"/>
  <c r="E2763" i="6"/>
  <c r="I2761" i="6"/>
  <c r="H2761" i="6"/>
  <c r="M2761" i="6"/>
  <c r="L2761" i="6"/>
  <c r="K2761" i="6"/>
  <c r="J2761" i="6"/>
  <c r="F2763" i="6" l="1"/>
  <c r="E2764" i="6"/>
  <c r="J2762" i="6"/>
  <c r="I2762" i="6"/>
  <c r="M2762" i="6"/>
  <c r="H2762" i="6"/>
  <c r="L2762" i="6"/>
  <c r="K2762" i="6"/>
  <c r="F2764" i="6" l="1"/>
  <c r="E2765" i="6"/>
  <c r="J2763" i="6"/>
  <c r="I2763" i="6"/>
  <c r="K2763" i="6"/>
  <c r="L2763" i="6"/>
  <c r="M2763" i="6"/>
  <c r="H2763" i="6"/>
  <c r="F2765" i="6" l="1"/>
  <c r="E2766" i="6"/>
  <c r="L2764" i="6"/>
  <c r="H2764" i="6"/>
  <c r="M2764" i="6"/>
  <c r="I2764" i="6"/>
  <c r="J2764" i="6"/>
  <c r="K2764" i="6"/>
  <c r="F2766" i="6" l="1"/>
  <c r="E2767" i="6"/>
  <c r="M2765" i="6"/>
  <c r="L2765" i="6"/>
  <c r="I2765" i="6"/>
  <c r="H2765" i="6"/>
  <c r="K2765" i="6"/>
  <c r="J2765" i="6"/>
  <c r="F2767" i="6" l="1"/>
  <c r="E2768" i="6"/>
  <c r="M2766" i="6"/>
  <c r="J2766" i="6"/>
  <c r="I2766" i="6"/>
  <c r="L2766" i="6"/>
  <c r="K2766" i="6"/>
  <c r="H2766" i="6"/>
  <c r="F2768" i="6" l="1"/>
  <c r="E2769" i="6"/>
  <c r="J2767" i="6"/>
  <c r="M2767" i="6"/>
  <c r="H2767" i="6"/>
  <c r="I2767" i="6"/>
  <c r="K2767" i="6"/>
  <c r="L2767" i="6"/>
  <c r="F2769" i="6" l="1"/>
  <c r="E2770" i="6"/>
  <c r="I2768" i="6"/>
  <c r="J2768" i="6"/>
  <c r="K2768" i="6"/>
  <c r="M2768" i="6"/>
  <c r="L2768" i="6"/>
  <c r="H2768" i="6"/>
  <c r="F2770" i="6" l="1"/>
  <c r="E2771" i="6"/>
  <c r="I2769" i="6"/>
  <c r="H2769" i="6"/>
  <c r="M2769" i="6"/>
  <c r="L2769" i="6"/>
  <c r="K2769" i="6"/>
  <c r="J2769" i="6"/>
  <c r="F2771" i="6" l="1"/>
  <c r="E2772" i="6"/>
  <c r="J2770" i="6"/>
  <c r="I2770" i="6"/>
  <c r="M2770" i="6"/>
  <c r="L2770" i="6"/>
  <c r="H2770" i="6"/>
  <c r="K2770" i="6"/>
  <c r="F2772" i="6" l="1"/>
  <c r="E2773" i="6"/>
  <c r="J2771" i="6"/>
  <c r="M2771" i="6"/>
  <c r="H2771" i="6"/>
  <c r="I2771" i="6"/>
  <c r="K2771" i="6"/>
  <c r="L2771" i="6"/>
  <c r="F2773" i="6" l="1"/>
  <c r="E2774" i="6"/>
  <c r="L2772" i="6"/>
  <c r="H2772" i="6"/>
  <c r="I2772" i="6"/>
  <c r="J2772" i="6"/>
  <c r="K2772" i="6"/>
  <c r="M2772" i="6"/>
  <c r="F2774" i="6" l="1"/>
  <c r="E2775" i="6"/>
  <c r="M2773" i="6"/>
  <c r="L2773" i="6"/>
  <c r="I2773" i="6"/>
  <c r="H2773" i="6"/>
  <c r="J2773" i="6"/>
  <c r="K2773" i="6"/>
  <c r="F2775" i="6" l="1"/>
  <c r="E2776" i="6"/>
  <c r="M2774" i="6"/>
  <c r="J2774" i="6"/>
  <c r="I2774" i="6"/>
  <c r="L2774" i="6"/>
  <c r="K2774" i="6"/>
  <c r="H2774" i="6"/>
  <c r="F2776" i="6" l="1"/>
  <c r="E2777" i="6"/>
  <c r="M2775" i="6"/>
  <c r="H2775" i="6"/>
  <c r="J2775" i="6"/>
  <c r="I2775" i="6"/>
  <c r="K2775" i="6"/>
  <c r="L2775" i="6"/>
  <c r="F2777" i="6" l="1"/>
  <c r="E2778" i="6"/>
  <c r="L2776" i="6"/>
  <c r="J2776" i="6"/>
  <c r="K2776" i="6"/>
  <c r="M2776" i="6"/>
  <c r="I2776" i="6"/>
  <c r="H2776" i="6"/>
  <c r="F2778" i="6" l="1"/>
  <c r="E2779" i="6"/>
  <c r="I2777" i="6"/>
  <c r="H2777" i="6"/>
  <c r="M2777" i="6"/>
  <c r="L2777" i="6"/>
  <c r="J2777" i="6"/>
  <c r="K2777" i="6"/>
  <c r="F2779" i="6" l="1"/>
  <c r="E2780" i="6"/>
  <c r="J2778" i="6"/>
  <c r="I2778" i="6"/>
  <c r="M2778" i="6"/>
  <c r="L2778" i="6"/>
  <c r="H2778" i="6"/>
  <c r="K2778" i="6"/>
  <c r="F2780" i="6" l="1"/>
  <c r="E2781" i="6"/>
  <c r="J2779" i="6"/>
  <c r="L2779" i="6"/>
  <c r="M2779" i="6"/>
  <c r="H2779" i="6"/>
  <c r="I2779" i="6"/>
  <c r="K2779" i="6"/>
  <c r="F2781" i="6" l="1"/>
  <c r="E2782" i="6"/>
  <c r="L2780" i="6"/>
  <c r="H2780" i="6"/>
  <c r="J2780" i="6"/>
  <c r="K2780" i="6"/>
  <c r="M2780" i="6"/>
  <c r="I2780" i="6"/>
  <c r="F2782" i="6" l="1"/>
  <c r="E2783" i="6"/>
  <c r="M2781" i="6"/>
  <c r="L2781" i="6"/>
  <c r="I2781" i="6"/>
  <c r="H2781" i="6"/>
  <c r="J2781" i="6"/>
  <c r="K2781" i="6"/>
  <c r="F2783" i="6" l="1"/>
  <c r="E2784" i="6"/>
  <c r="M2782" i="6"/>
  <c r="J2782" i="6"/>
  <c r="I2782" i="6"/>
  <c r="K2782" i="6"/>
  <c r="L2782" i="6"/>
  <c r="H2782" i="6"/>
  <c r="F2784" i="6" l="1"/>
  <c r="E2785" i="6"/>
  <c r="M2783" i="6"/>
  <c r="H2783" i="6"/>
  <c r="I2783" i="6"/>
  <c r="J2783" i="6"/>
  <c r="K2783" i="6"/>
  <c r="L2783" i="6"/>
  <c r="F2785" i="6" l="1"/>
  <c r="E2786" i="6"/>
  <c r="J2784" i="6"/>
  <c r="K2784" i="6"/>
  <c r="M2784" i="6"/>
  <c r="L2784" i="6"/>
  <c r="I2784" i="6"/>
  <c r="H2784" i="6"/>
  <c r="F2786" i="6" l="1"/>
  <c r="E2787" i="6"/>
  <c r="I2785" i="6"/>
  <c r="H2785" i="6"/>
  <c r="M2785" i="6"/>
  <c r="L2785" i="6"/>
  <c r="K2785" i="6"/>
  <c r="J2785" i="6"/>
  <c r="F2787" i="6" l="1"/>
  <c r="E2788" i="6"/>
  <c r="J2786" i="6"/>
  <c r="I2786" i="6"/>
  <c r="M2786" i="6"/>
  <c r="H2786" i="6"/>
  <c r="L2786" i="6"/>
  <c r="K2786" i="6"/>
  <c r="F2788" i="6" l="1"/>
  <c r="E2789" i="6"/>
  <c r="J2787" i="6"/>
  <c r="K2787" i="6"/>
  <c r="L2787" i="6"/>
  <c r="M2787" i="6"/>
  <c r="H2787" i="6"/>
  <c r="I2787" i="6"/>
  <c r="F2789" i="6" l="1"/>
  <c r="E2790" i="6"/>
  <c r="L2788" i="6"/>
  <c r="H2788" i="6"/>
  <c r="J2788" i="6"/>
  <c r="K2788" i="6"/>
  <c r="M2788" i="6"/>
  <c r="I2788" i="6"/>
  <c r="F2790" i="6" l="1"/>
  <c r="E2791" i="6"/>
  <c r="M2789" i="6"/>
  <c r="L2789" i="6"/>
  <c r="I2789" i="6"/>
  <c r="H2789" i="6"/>
  <c r="J2789" i="6"/>
  <c r="K2789" i="6"/>
  <c r="F2791" i="6" l="1"/>
  <c r="E2792" i="6"/>
  <c r="M2790" i="6"/>
  <c r="J2790" i="6"/>
  <c r="I2790" i="6"/>
  <c r="K2790" i="6"/>
  <c r="L2790" i="6"/>
  <c r="H2790" i="6"/>
  <c r="F2792" i="6" l="1"/>
  <c r="E2793" i="6"/>
  <c r="M2791" i="6"/>
  <c r="H2791" i="6"/>
  <c r="I2791" i="6"/>
  <c r="K2791" i="6"/>
  <c r="J2791" i="6"/>
  <c r="L2791" i="6"/>
  <c r="F2793" i="6" l="1"/>
  <c r="E2794" i="6"/>
  <c r="M2792" i="6"/>
  <c r="I2792" i="6"/>
  <c r="L2792" i="6"/>
  <c r="J2792" i="6"/>
  <c r="K2792" i="6"/>
  <c r="H2792" i="6"/>
  <c r="F2794" i="6" l="1"/>
  <c r="E2795" i="6"/>
  <c r="I2793" i="6"/>
  <c r="H2793" i="6"/>
  <c r="M2793" i="6"/>
  <c r="L2793" i="6"/>
  <c r="K2793" i="6"/>
  <c r="J2793" i="6"/>
  <c r="F2795" i="6" l="1"/>
  <c r="E2796" i="6"/>
  <c r="J2794" i="6"/>
  <c r="I2794" i="6"/>
  <c r="M2794" i="6"/>
  <c r="H2794" i="6"/>
  <c r="L2794" i="6"/>
  <c r="K2794" i="6"/>
  <c r="F2796" i="6" l="1"/>
  <c r="E2797" i="6"/>
  <c r="J2795" i="6"/>
  <c r="I2795" i="6"/>
  <c r="K2795" i="6"/>
  <c r="L2795" i="6"/>
  <c r="M2795" i="6"/>
  <c r="H2795" i="6"/>
  <c r="F2797" i="6" l="1"/>
  <c r="E2798" i="6"/>
  <c r="L2796" i="6"/>
  <c r="H2796" i="6"/>
  <c r="M2796" i="6"/>
  <c r="I2796" i="6"/>
  <c r="J2796" i="6"/>
  <c r="K2796" i="6"/>
  <c r="F2798" i="6" l="1"/>
  <c r="E2799" i="6"/>
  <c r="M2797" i="6"/>
  <c r="L2797" i="6"/>
  <c r="I2797" i="6"/>
  <c r="H2797" i="6"/>
  <c r="K2797" i="6"/>
  <c r="J2797" i="6"/>
  <c r="F2799" i="6" l="1"/>
  <c r="E2800" i="6"/>
  <c r="M2798" i="6"/>
  <c r="J2798" i="6"/>
  <c r="I2798" i="6"/>
  <c r="L2798" i="6"/>
  <c r="K2798" i="6"/>
  <c r="H2798" i="6"/>
  <c r="F2800" i="6" l="1"/>
  <c r="E2801" i="6"/>
  <c r="J2799" i="6"/>
  <c r="M2799" i="6"/>
  <c r="H2799" i="6"/>
  <c r="I2799" i="6"/>
  <c r="K2799" i="6"/>
  <c r="L2799" i="6"/>
  <c r="F2801" i="6" l="1"/>
  <c r="E2802" i="6"/>
  <c r="I2800" i="6"/>
  <c r="J2800" i="6"/>
  <c r="K2800" i="6"/>
  <c r="M2800" i="6"/>
  <c r="L2800" i="6"/>
  <c r="H2800" i="6"/>
  <c r="F2802" i="6" l="1"/>
  <c r="E2803" i="6"/>
  <c r="I2801" i="6"/>
  <c r="H2801" i="6"/>
  <c r="M2801" i="6"/>
  <c r="L2801" i="6"/>
  <c r="K2801" i="6"/>
  <c r="J2801" i="6"/>
  <c r="F2803" i="6" l="1"/>
  <c r="E2804" i="6"/>
  <c r="J2802" i="6"/>
  <c r="I2802" i="6"/>
  <c r="M2802" i="6"/>
  <c r="L2802" i="6"/>
  <c r="H2802" i="6"/>
  <c r="K2802" i="6"/>
  <c r="F2804" i="6" l="1"/>
  <c r="E2805" i="6"/>
  <c r="J2803" i="6"/>
  <c r="M2803" i="6"/>
  <c r="H2803" i="6"/>
  <c r="I2803" i="6"/>
  <c r="K2803" i="6"/>
  <c r="L2803" i="6"/>
  <c r="F2805" i="6" l="1"/>
  <c r="E2806" i="6"/>
  <c r="L2804" i="6"/>
  <c r="H2804" i="6"/>
  <c r="I2804" i="6"/>
  <c r="J2804" i="6"/>
  <c r="K2804" i="6"/>
  <c r="M2804" i="6"/>
  <c r="F2806" i="6" l="1"/>
  <c r="E2807" i="6"/>
  <c r="M2805" i="6"/>
  <c r="L2805" i="6"/>
  <c r="I2805" i="6"/>
  <c r="H2805" i="6"/>
  <c r="J2805" i="6"/>
  <c r="K2805" i="6"/>
  <c r="F2807" i="6" l="1"/>
  <c r="E2808" i="6"/>
  <c r="M2806" i="6"/>
  <c r="J2806" i="6"/>
  <c r="I2806" i="6"/>
  <c r="L2806" i="6"/>
  <c r="K2806" i="6"/>
  <c r="H2806" i="6"/>
  <c r="F2808" i="6" l="1"/>
  <c r="E2809" i="6"/>
  <c r="M2807" i="6"/>
  <c r="H2807" i="6"/>
  <c r="J2807" i="6"/>
  <c r="I2807" i="6"/>
  <c r="K2807" i="6"/>
  <c r="L2807" i="6"/>
  <c r="F2809" i="6" l="1"/>
  <c r="E2810" i="6"/>
  <c r="L2808" i="6"/>
  <c r="J2808" i="6"/>
  <c r="K2808" i="6"/>
  <c r="M2808" i="6"/>
  <c r="I2808" i="6"/>
  <c r="H2808" i="6"/>
  <c r="F2810" i="6" l="1"/>
  <c r="E2811" i="6"/>
  <c r="I2809" i="6"/>
  <c r="H2809" i="6"/>
  <c r="M2809" i="6"/>
  <c r="L2809" i="6"/>
  <c r="J2809" i="6"/>
  <c r="K2809" i="6"/>
  <c r="F2811" i="6" l="1"/>
  <c r="E2812" i="6"/>
  <c r="J2810" i="6"/>
  <c r="I2810" i="6"/>
  <c r="M2810" i="6"/>
  <c r="L2810" i="6"/>
  <c r="H2810" i="6"/>
  <c r="K2810" i="6"/>
  <c r="F2812" i="6" l="1"/>
  <c r="E2813" i="6"/>
  <c r="J2811" i="6"/>
  <c r="L2811" i="6"/>
  <c r="M2811" i="6"/>
  <c r="H2811" i="6"/>
  <c r="I2811" i="6"/>
  <c r="K2811" i="6"/>
  <c r="F2813" i="6" l="1"/>
  <c r="E2814" i="6"/>
  <c r="L2812" i="6"/>
  <c r="H2812" i="6"/>
  <c r="J2812" i="6"/>
  <c r="K2812" i="6"/>
  <c r="M2812" i="6"/>
  <c r="I2812" i="6"/>
  <c r="F2814" i="6" l="1"/>
  <c r="E2815" i="6"/>
  <c r="M2813" i="6"/>
  <c r="L2813" i="6"/>
  <c r="I2813" i="6"/>
  <c r="H2813" i="6"/>
  <c r="J2813" i="6"/>
  <c r="K2813" i="6"/>
  <c r="F2815" i="6" l="1"/>
  <c r="E2816" i="6"/>
  <c r="M2814" i="6"/>
  <c r="J2814" i="6"/>
  <c r="I2814" i="6"/>
  <c r="K2814" i="6"/>
  <c r="L2814" i="6"/>
  <c r="H2814" i="6"/>
  <c r="F2816" i="6" l="1"/>
  <c r="E2817" i="6"/>
  <c r="M2815" i="6"/>
  <c r="H2815" i="6"/>
  <c r="I2815" i="6"/>
  <c r="J2815" i="6"/>
  <c r="K2815" i="6"/>
  <c r="L2815" i="6"/>
  <c r="F2817" i="6" l="1"/>
  <c r="E2818" i="6"/>
  <c r="J2816" i="6"/>
  <c r="K2816" i="6"/>
  <c r="M2816" i="6"/>
  <c r="L2816" i="6"/>
  <c r="I2816" i="6"/>
  <c r="H2816" i="6"/>
  <c r="F2818" i="6" l="1"/>
  <c r="E2819" i="6"/>
  <c r="I2817" i="6"/>
  <c r="H2817" i="6"/>
  <c r="M2817" i="6"/>
  <c r="L2817" i="6"/>
  <c r="K2817" i="6"/>
  <c r="J2817" i="6"/>
  <c r="F2819" i="6" l="1"/>
  <c r="E2820" i="6"/>
  <c r="J2818" i="6"/>
  <c r="I2818" i="6"/>
  <c r="M2818" i="6"/>
  <c r="H2818" i="6"/>
  <c r="L2818" i="6"/>
  <c r="K2818" i="6"/>
  <c r="F2820" i="6" l="1"/>
  <c r="E2821" i="6"/>
  <c r="J2819" i="6"/>
  <c r="K2819" i="6"/>
  <c r="L2819" i="6"/>
  <c r="M2819" i="6"/>
  <c r="H2819" i="6"/>
  <c r="I2819" i="6"/>
  <c r="F2821" i="6" l="1"/>
  <c r="E2822" i="6"/>
  <c r="L2820" i="6"/>
  <c r="H2820" i="6"/>
  <c r="J2820" i="6"/>
  <c r="K2820" i="6"/>
  <c r="M2820" i="6"/>
  <c r="I2820" i="6"/>
  <c r="F2822" i="6" l="1"/>
  <c r="E2823" i="6"/>
  <c r="M2821" i="6"/>
  <c r="I2821" i="6"/>
  <c r="H2821" i="6"/>
  <c r="L2821" i="6"/>
  <c r="J2821" i="6"/>
  <c r="K2821" i="6"/>
  <c r="F2823" i="6" l="1"/>
  <c r="E2824" i="6"/>
  <c r="J2822" i="6"/>
  <c r="M2822" i="6"/>
  <c r="I2822" i="6"/>
  <c r="L2822" i="6"/>
  <c r="K2822" i="6"/>
  <c r="H2822" i="6"/>
  <c r="F2824" i="6" l="1"/>
  <c r="E2825" i="6"/>
  <c r="J2823" i="6"/>
  <c r="L2823" i="6"/>
  <c r="M2823" i="6"/>
  <c r="K2823" i="6"/>
  <c r="I2823" i="6"/>
  <c r="H2823" i="6"/>
  <c r="F2825" i="6" l="1"/>
  <c r="E2826" i="6"/>
  <c r="K2824" i="6"/>
  <c r="I2824" i="6"/>
  <c r="J2824" i="6"/>
  <c r="L2824" i="6"/>
  <c r="M2824" i="6"/>
  <c r="H2824" i="6"/>
  <c r="F2826" i="6" l="1"/>
  <c r="E2827" i="6"/>
  <c r="M2825" i="6"/>
  <c r="I2825" i="6"/>
  <c r="L2825" i="6"/>
  <c r="H2825" i="6"/>
  <c r="J2825" i="6"/>
  <c r="K2825" i="6"/>
  <c r="F2827" i="6" l="1"/>
  <c r="E2828" i="6"/>
  <c r="J2826" i="6"/>
  <c r="M2826" i="6"/>
  <c r="I2826" i="6"/>
  <c r="L2826" i="6"/>
  <c r="K2826" i="6"/>
  <c r="H2826" i="6"/>
  <c r="F2828" i="6" l="1"/>
  <c r="E2829" i="6"/>
  <c r="J2827" i="6"/>
  <c r="M2827" i="6"/>
  <c r="H2827" i="6"/>
  <c r="L2827" i="6"/>
  <c r="I2827" i="6"/>
  <c r="K2827" i="6"/>
  <c r="F2829" i="6" l="1"/>
  <c r="E2830" i="6"/>
  <c r="J2828" i="6"/>
  <c r="L2828" i="6"/>
  <c r="K2828" i="6"/>
  <c r="M2828" i="6"/>
  <c r="H2828" i="6"/>
  <c r="I2828" i="6"/>
  <c r="F2830" i="6" l="1"/>
  <c r="E2831" i="6"/>
  <c r="M2829" i="6"/>
  <c r="I2829" i="6"/>
  <c r="L2829" i="6"/>
  <c r="H2829" i="6"/>
  <c r="K2829" i="6"/>
  <c r="J2829" i="6"/>
  <c r="F2831" i="6" l="1"/>
  <c r="E2832" i="6"/>
  <c r="J2830" i="6"/>
  <c r="M2830" i="6"/>
  <c r="I2830" i="6"/>
  <c r="L2830" i="6"/>
  <c r="K2830" i="6"/>
  <c r="H2830" i="6"/>
  <c r="F2832" i="6" l="1"/>
  <c r="E2833" i="6"/>
  <c r="J2831" i="6"/>
  <c r="H2831" i="6"/>
  <c r="I2831" i="6"/>
  <c r="M2831" i="6"/>
  <c r="L2831" i="6"/>
  <c r="K2831" i="6"/>
  <c r="F2833" i="6" l="1"/>
  <c r="E2834" i="6"/>
  <c r="M2832" i="6"/>
  <c r="H2832" i="6"/>
  <c r="I2832" i="6"/>
  <c r="J2832" i="6"/>
  <c r="L2832" i="6"/>
  <c r="K2832" i="6"/>
  <c r="F2834" i="6" l="1"/>
  <c r="E2835" i="6"/>
  <c r="M2833" i="6"/>
  <c r="I2833" i="6"/>
  <c r="L2833" i="6"/>
  <c r="H2833" i="6"/>
  <c r="K2833" i="6"/>
  <c r="J2833" i="6"/>
  <c r="F2835" i="6" l="1"/>
  <c r="E2836" i="6"/>
  <c r="J2834" i="6"/>
  <c r="I2834" i="6"/>
  <c r="M2834" i="6"/>
  <c r="K2834" i="6"/>
  <c r="L2834" i="6"/>
  <c r="H2834" i="6"/>
  <c r="F2836" i="6" l="1"/>
  <c r="E2837" i="6"/>
  <c r="J2835" i="6"/>
  <c r="K2835" i="6"/>
  <c r="I2835" i="6"/>
  <c r="H2835" i="6"/>
  <c r="M2835" i="6"/>
  <c r="L2835" i="6"/>
  <c r="E2838" i="6" l="1"/>
  <c r="F2837" i="6"/>
  <c r="K2836" i="6"/>
  <c r="I2836" i="6"/>
  <c r="H2836" i="6"/>
  <c r="M2836" i="6"/>
  <c r="J2836" i="6"/>
  <c r="L2836" i="6"/>
  <c r="L2837" i="6" l="1"/>
  <c r="H2837" i="6"/>
  <c r="M2837" i="6"/>
  <c r="I2837" i="6"/>
  <c r="K2837" i="6"/>
  <c r="J2837" i="6"/>
  <c r="F2838" i="6"/>
  <c r="E2839" i="6"/>
  <c r="F2839" i="6" l="1"/>
  <c r="E2840" i="6"/>
  <c r="M2838" i="6"/>
  <c r="I2838" i="6"/>
  <c r="J2838" i="6"/>
  <c r="K2838" i="6"/>
  <c r="H2838" i="6"/>
  <c r="L2838" i="6"/>
  <c r="F2840" i="6" l="1"/>
  <c r="E2841" i="6"/>
  <c r="J2839" i="6"/>
  <c r="K2839" i="6"/>
  <c r="H2839" i="6"/>
  <c r="I2839" i="6"/>
  <c r="M2839" i="6"/>
  <c r="L2839" i="6"/>
  <c r="E2842" i="6" l="1"/>
  <c r="F2841" i="6"/>
  <c r="I2840" i="6"/>
  <c r="K2840" i="6"/>
  <c r="H2840" i="6"/>
  <c r="M2840" i="6"/>
  <c r="L2840" i="6"/>
  <c r="J2840" i="6"/>
  <c r="L2841" i="6" l="1"/>
  <c r="H2841" i="6"/>
  <c r="M2841" i="6"/>
  <c r="I2841" i="6"/>
  <c r="K2841" i="6"/>
  <c r="J2841" i="6"/>
  <c r="F2842" i="6"/>
  <c r="E2843" i="6"/>
  <c r="F2843" i="6" l="1"/>
  <c r="E2844" i="6"/>
  <c r="M2842" i="6"/>
  <c r="I2842" i="6"/>
  <c r="H2842" i="6"/>
  <c r="J2842" i="6"/>
  <c r="K2842" i="6"/>
  <c r="L2842" i="6"/>
  <c r="F2844" i="6" l="1"/>
  <c r="E2845" i="6"/>
  <c r="J2843" i="6"/>
  <c r="K2843" i="6"/>
  <c r="M2843" i="6"/>
  <c r="I2843" i="6"/>
  <c r="H2843" i="6"/>
  <c r="L2843" i="6"/>
  <c r="E2846" i="6" l="1"/>
  <c r="F2845" i="6"/>
  <c r="K2844" i="6"/>
  <c r="I2844" i="6"/>
  <c r="H2844" i="6"/>
  <c r="M2844" i="6"/>
  <c r="J2844" i="6"/>
  <c r="L2844" i="6"/>
  <c r="L2845" i="6" l="1"/>
  <c r="H2845" i="6"/>
  <c r="M2845" i="6"/>
  <c r="I2845" i="6"/>
  <c r="K2845" i="6"/>
  <c r="J2845" i="6"/>
  <c r="F2846" i="6"/>
  <c r="E2847" i="6"/>
  <c r="M2846" i="6" l="1"/>
  <c r="I2846" i="6"/>
  <c r="J2846" i="6"/>
  <c r="K2846" i="6"/>
  <c r="H2846" i="6"/>
  <c r="L2846" i="6"/>
  <c r="F2847" i="6"/>
  <c r="E2848" i="6"/>
  <c r="J2847" i="6" l="1"/>
  <c r="K2847" i="6"/>
  <c r="H2847" i="6"/>
  <c r="I2847" i="6"/>
  <c r="M2847" i="6"/>
  <c r="L2847" i="6"/>
  <c r="F2848" i="6"/>
  <c r="E2849" i="6"/>
  <c r="E2850" i="6" l="1"/>
  <c r="F2849" i="6"/>
  <c r="I2848" i="6"/>
  <c r="K2848" i="6"/>
  <c r="H2848" i="6"/>
  <c r="M2848" i="6"/>
  <c r="L2848" i="6"/>
  <c r="J2848" i="6"/>
  <c r="L2849" i="6" l="1"/>
  <c r="H2849" i="6"/>
  <c r="M2849" i="6"/>
  <c r="I2849" i="6"/>
  <c r="K2849" i="6"/>
  <c r="J2849" i="6"/>
  <c r="F2850" i="6"/>
  <c r="E2851" i="6"/>
  <c r="M2850" i="6" l="1"/>
  <c r="I2850" i="6"/>
  <c r="J2850" i="6"/>
  <c r="K2850" i="6"/>
  <c r="H2850" i="6"/>
  <c r="L2850" i="6"/>
  <c r="F2851" i="6"/>
  <c r="E2852" i="6"/>
  <c r="J2851" i="6" l="1"/>
  <c r="K2851" i="6"/>
  <c r="M2851" i="6"/>
  <c r="H2851" i="6"/>
  <c r="L2851" i="6"/>
  <c r="I2851" i="6"/>
  <c r="F2852" i="6"/>
  <c r="E2853" i="6"/>
  <c r="K2852" i="6" l="1"/>
  <c r="J2852" i="6"/>
  <c r="I2852" i="6"/>
  <c r="H2852" i="6"/>
  <c r="M2852" i="6"/>
  <c r="L2852" i="6"/>
  <c r="E2854" i="6"/>
  <c r="F2853" i="6"/>
  <c r="F2854" i="6" l="1"/>
  <c r="E2855" i="6"/>
  <c r="L2853" i="6"/>
  <c r="H2853" i="6"/>
  <c r="J2853" i="6"/>
  <c r="M2853" i="6"/>
  <c r="I2853" i="6"/>
  <c r="K2853" i="6"/>
  <c r="F2855" i="6" l="1"/>
  <c r="E2856" i="6"/>
  <c r="M2854" i="6"/>
  <c r="I2854" i="6"/>
  <c r="J2854" i="6"/>
  <c r="L2854" i="6"/>
  <c r="H2854" i="6"/>
  <c r="K2854" i="6"/>
  <c r="F2856" i="6" l="1"/>
  <c r="E2857" i="6"/>
  <c r="J2855" i="6"/>
  <c r="K2855" i="6"/>
  <c r="I2855" i="6"/>
  <c r="H2855" i="6"/>
  <c r="L2855" i="6"/>
  <c r="M2855" i="6"/>
  <c r="E2858" i="6" l="1"/>
  <c r="F2857" i="6"/>
  <c r="I2856" i="6"/>
  <c r="M2856" i="6"/>
  <c r="J2856" i="6"/>
  <c r="K2856" i="6"/>
  <c r="H2856" i="6"/>
  <c r="L2856" i="6"/>
  <c r="L2857" i="6" l="1"/>
  <c r="H2857" i="6"/>
  <c r="M2857" i="6"/>
  <c r="I2857" i="6"/>
  <c r="K2857" i="6"/>
  <c r="J2857" i="6"/>
  <c r="F2858" i="6"/>
  <c r="E2859" i="6"/>
  <c r="M2858" i="6" l="1"/>
  <c r="I2858" i="6"/>
  <c r="J2858" i="6"/>
  <c r="L2858" i="6"/>
  <c r="K2858" i="6"/>
  <c r="H2858" i="6"/>
  <c r="F2859" i="6"/>
  <c r="E2860" i="6"/>
  <c r="J2859" i="6" l="1"/>
  <c r="K2859" i="6"/>
  <c r="M2859" i="6"/>
  <c r="H2859" i="6"/>
  <c r="I2859" i="6"/>
  <c r="L2859" i="6"/>
  <c r="F2860" i="6"/>
  <c r="E2861" i="6"/>
  <c r="K2860" i="6" l="1"/>
  <c r="I2860" i="6"/>
  <c r="M2860" i="6"/>
  <c r="H2860" i="6"/>
  <c r="J2860" i="6"/>
  <c r="L2860" i="6"/>
  <c r="E2862" i="6"/>
  <c r="F2861" i="6"/>
  <c r="F2862" i="6" l="1"/>
  <c r="E2863" i="6"/>
  <c r="L2861" i="6"/>
  <c r="H2861" i="6"/>
  <c r="M2861" i="6"/>
  <c r="I2861" i="6"/>
  <c r="K2861" i="6"/>
  <c r="J2861" i="6"/>
  <c r="F2863" i="6" l="1"/>
  <c r="E2864" i="6"/>
  <c r="M2862" i="6"/>
  <c r="I2862" i="6"/>
  <c r="J2862" i="6"/>
  <c r="H2862" i="6"/>
  <c r="L2862" i="6"/>
  <c r="K2862" i="6"/>
  <c r="F2864" i="6" l="1"/>
  <c r="E2865" i="6"/>
  <c r="J2863" i="6"/>
  <c r="K2863" i="6"/>
  <c r="H2863" i="6"/>
  <c r="L2863" i="6"/>
  <c r="I2863" i="6"/>
  <c r="M2863" i="6"/>
  <c r="E2866" i="6" l="1"/>
  <c r="F2865" i="6"/>
  <c r="I2864" i="6"/>
  <c r="M2864" i="6"/>
  <c r="K2864" i="6"/>
  <c r="H2864" i="6"/>
  <c r="L2864" i="6"/>
  <c r="J2864" i="6"/>
  <c r="L2865" i="6" l="1"/>
  <c r="H2865" i="6"/>
  <c r="M2865" i="6"/>
  <c r="I2865" i="6"/>
  <c r="K2865" i="6"/>
  <c r="J2865" i="6"/>
  <c r="F2866" i="6"/>
  <c r="E2867" i="6"/>
  <c r="M2866" i="6" l="1"/>
  <c r="I2866" i="6"/>
  <c r="J2866" i="6"/>
  <c r="H2866" i="6"/>
  <c r="L2866" i="6"/>
  <c r="K2866" i="6"/>
  <c r="F2867" i="6"/>
  <c r="E2868" i="6"/>
  <c r="J2867" i="6" l="1"/>
  <c r="K2867" i="6"/>
  <c r="M2867" i="6"/>
  <c r="H2867" i="6"/>
  <c r="L2867" i="6"/>
  <c r="I2867" i="6"/>
  <c r="F2868" i="6"/>
  <c r="E2869" i="6"/>
  <c r="E2870" i="6" l="1"/>
  <c r="F2869" i="6"/>
  <c r="K2868" i="6"/>
  <c r="I2868" i="6"/>
  <c r="J2868" i="6"/>
  <c r="M2868" i="6"/>
  <c r="H2868" i="6"/>
  <c r="L2868" i="6"/>
  <c r="L2869" i="6" l="1"/>
  <c r="H2869" i="6"/>
  <c r="M2869" i="6"/>
  <c r="I2869" i="6"/>
  <c r="K2869" i="6"/>
  <c r="J2869" i="6"/>
  <c r="F2870" i="6"/>
  <c r="E2871" i="6"/>
  <c r="F2871" i="6" l="1"/>
  <c r="E2872" i="6"/>
  <c r="M2870" i="6"/>
  <c r="I2870" i="6"/>
  <c r="J2870" i="6"/>
  <c r="L2870" i="6"/>
  <c r="H2870" i="6"/>
  <c r="K2870" i="6"/>
  <c r="F2872" i="6" l="1"/>
  <c r="E2873" i="6"/>
  <c r="J2871" i="6"/>
  <c r="K2871" i="6"/>
  <c r="I2871" i="6"/>
  <c r="H2871" i="6"/>
  <c r="L2871" i="6"/>
  <c r="M2871" i="6"/>
  <c r="E2874" i="6" l="1"/>
  <c r="F2873" i="6"/>
  <c r="I2872" i="6"/>
  <c r="M2872" i="6"/>
  <c r="J2872" i="6"/>
  <c r="K2872" i="6"/>
  <c r="H2872" i="6"/>
  <c r="L2872" i="6"/>
  <c r="L2873" i="6" l="1"/>
  <c r="H2873" i="6"/>
  <c r="M2873" i="6"/>
  <c r="I2873" i="6"/>
  <c r="K2873" i="6"/>
  <c r="J2873" i="6"/>
  <c r="F2874" i="6"/>
  <c r="E2875" i="6"/>
  <c r="M2874" i="6" l="1"/>
  <c r="I2874" i="6"/>
  <c r="J2874" i="6"/>
  <c r="L2874" i="6"/>
  <c r="K2874" i="6"/>
  <c r="H2874" i="6"/>
  <c r="F2875" i="6"/>
  <c r="E2876" i="6"/>
  <c r="F2876" i="6" l="1"/>
  <c r="E2877" i="6"/>
  <c r="J2875" i="6"/>
  <c r="K2875" i="6"/>
  <c r="M2875" i="6"/>
  <c r="H2875" i="6"/>
  <c r="I2875" i="6"/>
  <c r="L2875" i="6"/>
  <c r="E2878" i="6" l="1"/>
  <c r="F2877" i="6"/>
  <c r="K2876" i="6"/>
  <c r="I2876" i="6"/>
  <c r="M2876" i="6"/>
  <c r="H2876" i="6"/>
  <c r="J2876" i="6"/>
  <c r="L2876" i="6"/>
  <c r="L2877" i="6" l="1"/>
  <c r="H2877" i="6"/>
  <c r="M2877" i="6"/>
  <c r="I2877" i="6"/>
  <c r="K2877" i="6"/>
  <c r="J2877" i="6"/>
  <c r="F2878" i="6"/>
  <c r="E2879" i="6"/>
  <c r="M2878" i="6" l="1"/>
  <c r="I2878" i="6"/>
  <c r="J2878" i="6"/>
  <c r="H2878" i="6"/>
  <c r="L2878" i="6"/>
  <c r="K2878" i="6"/>
  <c r="F2879" i="6"/>
  <c r="E2880" i="6"/>
  <c r="J2879" i="6" l="1"/>
  <c r="K2879" i="6"/>
  <c r="H2879" i="6"/>
  <c r="L2879" i="6"/>
  <c r="I2879" i="6"/>
  <c r="M2879" i="6"/>
  <c r="F2880" i="6"/>
  <c r="E2881" i="6"/>
  <c r="I2880" i="6" l="1"/>
  <c r="M2880" i="6"/>
  <c r="K2880" i="6"/>
  <c r="H2880" i="6"/>
  <c r="L2880" i="6"/>
  <c r="J2880" i="6"/>
  <c r="E2882" i="6"/>
  <c r="F2881" i="6"/>
  <c r="L2881" i="6" l="1"/>
  <c r="H2881" i="6"/>
  <c r="M2881" i="6"/>
  <c r="I2881" i="6"/>
  <c r="K2881" i="6"/>
  <c r="J2881" i="6"/>
  <c r="F2882" i="6"/>
  <c r="E2883" i="6"/>
  <c r="F2883" i="6" l="1"/>
  <c r="E2884" i="6"/>
  <c r="M2882" i="6"/>
  <c r="I2882" i="6"/>
  <c r="J2882" i="6"/>
  <c r="H2882" i="6"/>
  <c r="L2882" i="6"/>
  <c r="K2882" i="6"/>
  <c r="F2884" i="6" l="1"/>
  <c r="E2885" i="6"/>
  <c r="J2883" i="6"/>
  <c r="K2883" i="6"/>
  <c r="M2883" i="6"/>
  <c r="H2883" i="6"/>
  <c r="L2883" i="6"/>
  <c r="I2883" i="6"/>
  <c r="E2886" i="6" l="1"/>
  <c r="F2885" i="6"/>
  <c r="K2884" i="6"/>
  <c r="I2884" i="6"/>
  <c r="J2884" i="6"/>
  <c r="M2884" i="6"/>
  <c r="H2884" i="6"/>
  <c r="L2884" i="6"/>
  <c r="L2885" i="6" l="1"/>
  <c r="H2885" i="6"/>
  <c r="M2885" i="6"/>
  <c r="I2885" i="6"/>
  <c r="K2885" i="6"/>
  <c r="J2885" i="6"/>
  <c r="F2886" i="6"/>
  <c r="E2887" i="6"/>
  <c r="F2887" i="6" l="1"/>
  <c r="E2888" i="6"/>
  <c r="M2886" i="6"/>
  <c r="I2886" i="6"/>
  <c r="J2886" i="6"/>
  <c r="L2886" i="6"/>
  <c r="H2886" i="6"/>
  <c r="K2886" i="6"/>
  <c r="F2888" i="6" l="1"/>
  <c r="E2889" i="6"/>
  <c r="J2887" i="6"/>
  <c r="K2887" i="6"/>
  <c r="I2887" i="6"/>
  <c r="H2887" i="6"/>
  <c r="L2887" i="6"/>
  <c r="M2887" i="6"/>
  <c r="E2890" i="6" l="1"/>
  <c r="F2889" i="6"/>
  <c r="I2888" i="6"/>
  <c r="M2888" i="6"/>
  <c r="J2888" i="6"/>
  <c r="K2888" i="6"/>
  <c r="H2888" i="6"/>
  <c r="L2888" i="6"/>
  <c r="L2889" i="6" l="1"/>
  <c r="H2889" i="6"/>
  <c r="M2889" i="6"/>
  <c r="I2889" i="6"/>
  <c r="K2889" i="6"/>
  <c r="J2889" i="6"/>
  <c r="F2890" i="6"/>
  <c r="E2891" i="6"/>
  <c r="F2891" i="6" l="1"/>
  <c r="E2892" i="6"/>
  <c r="M2890" i="6"/>
  <c r="I2890" i="6"/>
  <c r="J2890" i="6"/>
  <c r="L2890" i="6"/>
  <c r="K2890" i="6"/>
  <c r="H2890" i="6"/>
  <c r="F2892" i="6" l="1"/>
  <c r="E2893" i="6"/>
  <c r="J2891" i="6"/>
  <c r="K2891" i="6"/>
  <c r="M2891" i="6"/>
  <c r="H2891" i="6"/>
  <c r="I2891" i="6"/>
  <c r="L2891" i="6"/>
  <c r="E2894" i="6" l="1"/>
  <c r="F2893" i="6"/>
  <c r="K2892" i="6"/>
  <c r="I2892" i="6"/>
  <c r="M2892" i="6"/>
  <c r="H2892" i="6"/>
  <c r="J2892" i="6"/>
  <c r="L2892" i="6"/>
  <c r="L2893" i="6" l="1"/>
  <c r="H2893" i="6"/>
  <c r="M2893" i="6"/>
  <c r="I2893" i="6"/>
  <c r="K2893" i="6"/>
  <c r="J2893" i="6"/>
  <c r="F2894" i="6"/>
  <c r="E2895" i="6"/>
  <c r="F2895" i="6" l="1"/>
  <c r="E2896" i="6"/>
  <c r="M2894" i="6"/>
  <c r="I2894" i="6"/>
  <c r="J2894" i="6"/>
  <c r="H2894" i="6"/>
  <c r="L2894" i="6"/>
  <c r="K2894" i="6"/>
  <c r="F2896" i="6" l="1"/>
  <c r="E2897" i="6"/>
  <c r="J2895" i="6"/>
  <c r="K2895" i="6"/>
  <c r="H2895" i="6"/>
  <c r="L2895" i="6"/>
  <c r="I2895" i="6"/>
  <c r="M2895" i="6"/>
  <c r="E2898" i="6" l="1"/>
  <c r="F2897" i="6"/>
  <c r="I2896" i="6"/>
  <c r="M2896" i="6"/>
  <c r="K2896" i="6"/>
  <c r="H2896" i="6"/>
  <c r="L2896" i="6"/>
  <c r="J2896" i="6"/>
  <c r="L2897" i="6" l="1"/>
  <c r="H2897" i="6"/>
  <c r="M2897" i="6"/>
  <c r="I2897" i="6"/>
  <c r="K2897" i="6"/>
  <c r="J2897" i="6"/>
  <c r="F2898" i="6"/>
  <c r="E2899" i="6"/>
  <c r="F2899" i="6" l="1"/>
  <c r="E2900" i="6"/>
  <c r="M2898" i="6"/>
  <c r="I2898" i="6"/>
  <c r="J2898" i="6"/>
  <c r="H2898" i="6"/>
  <c r="L2898" i="6"/>
  <c r="K2898" i="6"/>
  <c r="F2900" i="6" l="1"/>
  <c r="E2901" i="6"/>
  <c r="J2899" i="6"/>
  <c r="K2899" i="6"/>
  <c r="M2899" i="6"/>
  <c r="H2899" i="6"/>
  <c r="L2899" i="6"/>
  <c r="I2899" i="6"/>
  <c r="E2902" i="6" l="1"/>
  <c r="F2901" i="6"/>
  <c r="K2900" i="6"/>
  <c r="I2900" i="6"/>
  <c r="J2900" i="6"/>
  <c r="M2900" i="6"/>
  <c r="H2900" i="6"/>
  <c r="L2900" i="6"/>
  <c r="L2901" i="6" l="1"/>
  <c r="H2901" i="6"/>
  <c r="M2901" i="6"/>
  <c r="I2901" i="6"/>
  <c r="K2901" i="6"/>
  <c r="J2901" i="6"/>
  <c r="F2902" i="6"/>
  <c r="E2903" i="6"/>
  <c r="F2903" i="6" l="1"/>
  <c r="E2904" i="6"/>
  <c r="M2902" i="6"/>
  <c r="I2902" i="6"/>
  <c r="J2902" i="6"/>
  <c r="L2902" i="6"/>
  <c r="H2902" i="6"/>
  <c r="K2902" i="6"/>
  <c r="F2904" i="6" l="1"/>
  <c r="E2905" i="6"/>
  <c r="J2903" i="6"/>
  <c r="K2903" i="6"/>
  <c r="I2903" i="6"/>
  <c r="H2903" i="6"/>
  <c r="L2903" i="6"/>
  <c r="M2903" i="6"/>
  <c r="E2906" i="6" l="1"/>
  <c r="F2905" i="6"/>
  <c r="I2904" i="6"/>
  <c r="M2904" i="6"/>
  <c r="J2904" i="6"/>
  <c r="K2904" i="6"/>
  <c r="H2904" i="6"/>
  <c r="L2904" i="6"/>
  <c r="L2905" i="6" l="1"/>
  <c r="H2905" i="6"/>
  <c r="M2905" i="6"/>
  <c r="I2905" i="6"/>
  <c r="K2905" i="6"/>
  <c r="J2905" i="6"/>
  <c r="F2906" i="6"/>
  <c r="E2907" i="6"/>
  <c r="F2907" i="6" l="1"/>
  <c r="E2908" i="6"/>
  <c r="M2906" i="6"/>
  <c r="I2906" i="6"/>
  <c r="J2906" i="6"/>
  <c r="L2906" i="6"/>
  <c r="K2906" i="6"/>
  <c r="H2906" i="6"/>
  <c r="F2908" i="6" l="1"/>
  <c r="E2909" i="6"/>
  <c r="J2907" i="6"/>
  <c r="K2907" i="6"/>
  <c r="M2907" i="6"/>
  <c r="H2907" i="6"/>
  <c r="I2907" i="6"/>
  <c r="L2907" i="6"/>
  <c r="E2910" i="6" l="1"/>
  <c r="F2909" i="6"/>
  <c r="K2908" i="6"/>
  <c r="I2908" i="6"/>
  <c r="M2908" i="6"/>
  <c r="H2908" i="6"/>
  <c r="J2908" i="6"/>
  <c r="L2908" i="6"/>
  <c r="L2909" i="6" l="1"/>
  <c r="H2909" i="6"/>
  <c r="M2909" i="6"/>
  <c r="I2909" i="6"/>
  <c r="K2909" i="6"/>
  <c r="J2909" i="6"/>
  <c r="F2910" i="6"/>
  <c r="E2911" i="6"/>
  <c r="F2911" i="6" l="1"/>
  <c r="E2912" i="6"/>
  <c r="M2910" i="6"/>
  <c r="I2910" i="6"/>
  <c r="J2910" i="6"/>
  <c r="H2910" i="6"/>
  <c r="L2910" i="6"/>
  <c r="K2910" i="6"/>
  <c r="F2912" i="6" l="1"/>
  <c r="E2913" i="6"/>
  <c r="J2911" i="6"/>
  <c r="K2911" i="6"/>
  <c r="H2911" i="6"/>
  <c r="L2911" i="6"/>
  <c r="I2911" i="6"/>
  <c r="M2911" i="6"/>
  <c r="E2914" i="6" l="1"/>
  <c r="F2913" i="6"/>
  <c r="I2912" i="6"/>
  <c r="M2912" i="6"/>
  <c r="K2912" i="6"/>
  <c r="H2912" i="6"/>
  <c r="L2912" i="6"/>
  <c r="J2912" i="6"/>
  <c r="L2913" i="6" l="1"/>
  <c r="H2913" i="6"/>
  <c r="M2913" i="6"/>
  <c r="I2913" i="6"/>
  <c r="K2913" i="6"/>
  <c r="J2913" i="6"/>
  <c r="F2914" i="6"/>
  <c r="E2915" i="6"/>
  <c r="F2915" i="6" l="1"/>
  <c r="E2916" i="6"/>
  <c r="M2914" i="6"/>
  <c r="I2914" i="6"/>
  <c r="J2914" i="6"/>
  <c r="H2914" i="6"/>
  <c r="L2914" i="6"/>
  <c r="K2914" i="6"/>
  <c r="F2916" i="6" l="1"/>
  <c r="E2917" i="6"/>
  <c r="J2915" i="6"/>
  <c r="K2915" i="6"/>
  <c r="M2915" i="6"/>
  <c r="H2915" i="6"/>
  <c r="L2915" i="6"/>
  <c r="I2915" i="6"/>
  <c r="E2918" i="6" l="1"/>
  <c r="F2917" i="6"/>
  <c r="K2916" i="6"/>
  <c r="I2916" i="6"/>
  <c r="J2916" i="6"/>
  <c r="M2916" i="6"/>
  <c r="H2916" i="6"/>
  <c r="L2916" i="6"/>
  <c r="L2917" i="6" l="1"/>
  <c r="H2917" i="6"/>
  <c r="M2917" i="6"/>
  <c r="I2917" i="6"/>
  <c r="K2917" i="6"/>
  <c r="J2917" i="6"/>
  <c r="F2918" i="6"/>
  <c r="E2919" i="6"/>
  <c r="F2919" i="6" l="1"/>
  <c r="E2920" i="6"/>
  <c r="M2918" i="6"/>
  <c r="I2918" i="6"/>
  <c r="J2918" i="6"/>
  <c r="L2918" i="6"/>
  <c r="H2918" i="6"/>
  <c r="K2918" i="6"/>
  <c r="F2920" i="6" l="1"/>
  <c r="E2921" i="6"/>
  <c r="J2919" i="6"/>
  <c r="K2919" i="6"/>
  <c r="I2919" i="6"/>
  <c r="H2919" i="6"/>
  <c r="L2919" i="6"/>
  <c r="M2919" i="6"/>
  <c r="E2922" i="6" l="1"/>
  <c r="F2921" i="6"/>
  <c r="I2920" i="6"/>
  <c r="M2920" i="6"/>
  <c r="J2920" i="6"/>
  <c r="K2920" i="6"/>
  <c r="H2920" i="6"/>
  <c r="L2920" i="6"/>
  <c r="L2921" i="6" l="1"/>
  <c r="H2921" i="6"/>
  <c r="M2921" i="6"/>
  <c r="I2921" i="6"/>
  <c r="K2921" i="6"/>
  <c r="J2921" i="6"/>
  <c r="F2922" i="6"/>
  <c r="E2923" i="6"/>
  <c r="F2923" i="6" l="1"/>
  <c r="E2924" i="6"/>
  <c r="M2922" i="6"/>
  <c r="I2922" i="6"/>
  <c r="J2922" i="6"/>
  <c r="L2922" i="6"/>
  <c r="K2922" i="6"/>
  <c r="H2922" i="6"/>
  <c r="F2924" i="6" l="1"/>
  <c r="E2925" i="6"/>
  <c r="J2923" i="6"/>
  <c r="K2923" i="6"/>
  <c r="M2923" i="6"/>
  <c r="H2923" i="6"/>
  <c r="I2923" i="6"/>
  <c r="L2923" i="6"/>
  <c r="E2926" i="6" l="1"/>
  <c r="F2925" i="6"/>
  <c r="K2924" i="6"/>
  <c r="I2924" i="6"/>
  <c r="M2924" i="6"/>
  <c r="H2924" i="6"/>
  <c r="J2924" i="6"/>
  <c r="L2924" i="6"/>
  <c r="L2925" i="6" l="1"/>
  <c r="H2925" i="6"/>
  <c r="M2925" i="6"/>
  <c r="I2925" i="6"/>
  <c r="K2925" i="6"/>
  <c r="J2925" i="6"/>
  <c r="F2926" i="6"/>
  <c r="E2927" i="6"/>
  <c r="F2927" i="6" l="1"/>
  <c r="E2928" i="6"/>
  <c r="M2926" i="6"/>
  <c r="I2926" i="6"/>
  <c r="J2926" i="6"/>
  <c r="H2926" i="6"/>
  <c r="L2926" i="6"/>
  <c r="K2926" i="6"/>
  <c r="F2928" i="6" l="1"/>
  <c r="E2929" i="6"/>
  <c r="J2927" i="6"/>
  <c r="K2927" i="6"/>
  <c r="H2927" i="6"/>
  <c r="L2927" i="6"/>
  <c r="I2927" i="6"/>
  <c r="M2927" i="6"/>
  <c r="E2930" i="6" l="1"/>
  <c r="F2929" i="6"/>
  <c r="I2928" i="6"/>
  <c r="M2928" i="6"/>
  <c r="K2928" i="6"/>
  <c r="H2928" i="6"/>
  <c r="L2928" i="6"/>
  <c r="J2928" i="6"/>
  <c r="L2929" i="6" l="1"/>
  <c r="H2929" i="6"/>
  <c r="M2929" i="6"/>
  <c r="I2929" i="6"/>
  <c r="K2929" i="6"/>
  <c r="J2929" i="6"/>
  <c r="F2930" i="6"/>
  <c r="E2931" i="6"/>
  <c r="F2931" i="6" l="1"/>
  <c r="E2932" i="6"/>
  <c r="M2930" i="6"/>
  <c r="I2930" i="6"/>
  <c r="J2930" i="6"/>
  <c r="H2930" i="6"/>
  <c r="L2930" i="6"/>
  <c r="K2930" i="6"/>
  <c r="F2932" i="6" l="1"/>
  <c r="E2933" i="6"/>
  <c r="J2931" i="6"/>
  <c r="K2931" i="6"/>
  <c r="M2931" i="6"/>
  <c r="H2931" i="6"/>
  <c r="L2931" i="6"/>
  <c r="I2931" i="6"/>
  <c r="E2934" i="6" l="1"/>
  <c r="F2933" i="6"/>
  <c r="K2932" i="6"/>
  <c r="I2932" i="6"/>
  <c r="J2932" i="6"/>
  <c r="M2932" i="6"/>
  <c r="H2932" i="6"/>
  <c r="L2932" i="6"/>
  <c r="L2933" i="6" l="1"/>
  <c r="H2933" i="6"/>
  <c r="M2933" i="6"/>
  <c r="I2933" i="6"/>
  <c r="K2933" i="6"/>
  <c r="J2933" i="6"/>
  <c r="F2934" i="6"/>
  <c r="E2935" i="6"/>
  <c r="F2935" i="6" l="1"/>
  <c r="E2936" i="6"/>
  <c r="M2934" i="6"/>
  <c r="I2934" i="6"/>
  <c r="J2934" i="6"/>
  <c r="L2934" i="6"/>
  <c r="H2934" i="6"/>
  <c r="K2934" i="6"/>
  <c r="F2936" i="6" l="1"/>
  <c r="E2937" i="6"/>
  <c r="J2935" i="6"/>
  <c r="K2935" i="6"/>
  <c r="I2935" i="6"/>
  <c r="H2935" i="6"/>
  <c r="L2935" i="6"/>
  <c r="M2935" i="6"/>
  <c r="E2938" i="6" l="1"/>
  <c r="F2937" i="6"/>
  <c r="I2936" i="6"/>
  <c r="M2936" i="6"/>
  <c r="J2936" i="6"/>
  <c r="K2936" i="6"/>
  <c r="H2936" i="6"/>
  <c r="L2936" i="6"/>
  <c r="L2937" i="6" l="1"/>
  <c r="H2937" i="6"/>
  <c r="M2937" i="6"/>
  <c r="I2937" i="6"/>
  <c r="K2937" i="6"/>
  <c r="J2937" i="6"/>
  <c r="F2938" i="6"/>
  <c r="E2939" i="6"/>
  <c r="F2939" i="6" l="1"/>
  <c r="E2940" i="6"/>
  <c r="M2938" i="6"/>
  <c r="I2938" i="6"/>
  <c r="J2938" i="6"/>
  <c r="L2938" i="6"/>
  <c r="K2938" i="6"/>
  <c r="H2938" i="6"/>
  <c r="F2940" i="6" l="1"/>
  <c r="E2941" i="6"/>
  <c r="J2939" i="6"/>
  <c r="K2939" i="6"/>
  <c r="M2939" i="6"/>
  <c r="H2939" i="6"/>
  <c r="I2939" i="6"/>
  <c r="L2939" i="6"/>
  <c r="E2942" i="6" l="1"/>
  <c r="F2941" i="6"/>
  <c r="K2940" i="6"/>
  <c r="I2940" i="6"/>
  <c r="M2940" i="6"/>
  <c r="H2940" i="6"/>
  <c r="J2940" i="6"/>
  <c r="L2940" i="6"/>
  <c r="L2941" i="6" l="1"/>
  <c r="H2941" i="6"/>
  <c r="M2941" i="6"/>
  <c r="I2941" i="6"/>
  <c r="K2941" i="6"/>
  <c r="J2941" i="6"/>
  <c r="F2942" i="6"/>
  <c r="E2943" i="6"/>
  <c r="F2943" i="6" l="1"/>
  <c r="E2944" i="6"/>
  <c r="M2942" i="6"/>
  <c r="I2942" i="6"/>
  <c r="J2942" i="6"/>
  <c r="H2942" i="6"/>
  <c r="L2942" i="6"/>
  <c r="K2942" i="6"/>
  <c r="F2944" i="6" l="1"/>
  <c r="E2945" i="6"/>
  <c r="J2943" i="6"/>
  <c r="K2943" i="6"/>
  <c r="H2943" i="6"/>
  <c r="L2943" i="6"/>
  <c r="I2943" i="6"/>
  <c r="M2943" i="6"/>
  <c r="E2946" i="6" l="1"/>
  <c r="F2945" i="6"/>
  <c r="I2944" i="6"/>
  <c r="M2944" i="6"/>
  <c r="K2944" i="6"/>
  <c r="H2944" i="6"/>
  <c r="L2944" i="6"/>
  <c r="J2944" i="6"/>
  <c r="L2945" i="6" l="1"/>
  <c r="H2945" i="6"/>
  <c r="M2945" i="6"/>
  <c r="I2945" i="6"/>
  <c r="K2945" i="6"/>
  <c r="J2945" i="6"/>
  <c r="F2946" i="6"/>
  <c r="E2947" i="6"/>
  <c r="F2947" i="6" l="1"/>
  <c r="E2948" i="6"/>
  <c r="M2946" i="6"/>
  <c r="I2946" i="6"/>
  <c r="J2946" i="6"/>
  <c r="H2946" i="6"/>
  <c r="L2946" i="6"/>
  <c r="K2946" i="6"/>
  <c r="F2948" i="6" l="1"/>
  <c r="E2949" i="6"/>
  <c r="J2947" i="6"/>
  <c r="K2947" i="6"/>
  <c r="M2947" i="6"/>
  <c r="H2947" i="6"/>
  <c r="L2947" i="6"/>
  <c r="I2947" i="6"/>
  <c r="E2950" i="6" l="1"/>
  <c r="F2949" i="6"/>
  <c r="K2948" i="6"/>
  <c r="I2948" i="6"/>
  <c r="J2948" i="6"/>
  <c r="M2948" i="6"/>
  <c r="H2948" i="6"/>
  <c r="L2948" i="6"/>
  <c r="L2949" i="6" l="1"/>
  <c r="H2949" i="6"/>
  <c r="M2949" i="6"/>
  <c r="I2949" i="6"/>
  <c r="K2949" i="6"/>
  <c r="J2949" i="6"/>
  <c r="F2950" i="6"/>
  <c r="E2951" i="6"/>
  <c r="F2951" i="6" l="1"/>
  <c r="E2952" i="6"/>
  <c r="M2950" i="6"/>
  <c r="I2950" i="6"/>
  <c r="J2950" i="6"/>
  <c r="L2950" i="6"/>
  <c r="H2950" i="6"/>
  <c r="K2950" i="6"/>
  <c r="F2952" i="6" l="1"/>
  <c r="E2953" i="6"/>
  <c r="J2951" i="6"/>
  <c r="K2951" i="6"/>
  <c r="I2951" i="6"/>
  <c r="H2951" i="6"/>
  <c r="L2951" i="6"/>
  <c r="M2951" i="6"/>
  <c r="E2954" i="6" l="1"/>
  <c r="F2953" i="6"/>
  <c r="I2952" i="6"/>
  <c r="M2952" i="6"/>
  <c r="J2952" i="6"/>
  <c r="K2952" i="6"/>
  <c r="H2952" i="6"/>
  <c r="L2952" i="6"/>
  <c r="L2953" i="6" l="1"/>
  <c r="H2953" i="6"/>
  <c r="M2953" i="6"/>
  <c r="I2953" i="6"/>
  <c r="K2953" i="6"/>
  <c r="J2953" i="6"/>
  <c r="F2954" i="6"/>
  <c r="E2955" i="6"/>
  <c r="F2955" i="6" l="1"/>
  <c r="E2956" i="6"/>
  <c r="M2954" i="6"/>
  <c r="I2954" i="6"/>
  <c r="J2954" i="6"/>
  <c r="L2954" i="6"/>
  <c r="K2954" i="6"/>
  <c r="H2954" i="6"/>
  <c r="F2956" i="6" l="1"/>
  <c r="E2957" i="6"/>
  <c r="J2955" i="6"/>
  <c r="K2955" i="6"/>
  <c r="M2955" i="6"/>
  <c r="H2955" i="6"/>
  <c r="I2955" i="6"/>
  <c r="L2955" i="6"/>
  <c r="E2958" i="6" l="1"/>
  <c r="F2957" i="6"/>
  <c r="K2956" i="6"/>
  <c r="I2956" i="6"/>
  <c r="M2956" i="6"/>
  <c r="H2956" i="6"/>
  <c r="J2956" i="6"/>
  <c r="L2956" i="6"/>
  <c r="L2957" i="6" l="1"/>
  <c r="H2957" i="6"/>
  <c r="M2957" i="6"/>
  <c r="I2957" i="6"/>
  <c r="K2957" i="6"/>
  <c r="J2957" i="6"/>
  <c r="F2958" i="6"/>
  <c r="E2959" i="6"/>
  <c r="F2959" i="6" l="1"/>
  <c r="E2960" i="6"/>
  <c r="M2958" i="6"/>
  <c r="I2958" i="6"/>
  <c r="J2958" i="6"/>
  <c r="H2958" i="6"/>
  <c r="L2958" i="6"/>
  <c r="K2958" i="6"/>
  <c r="F2960" i="6" l="1"/>
  <c r="E2961" i="6"/>
  <c r="J2959" i="6"/>
  <c r="K2959" i="6"/>
  <c r="H2959" i="6"/>
  <c r="L2959" i="6"/>
  <c r="I2959" i="6"/>
  <c r="M2959" i="6"/>
  <c r="E2962" i="6" l="1"/>
  <c r="F2961" i="6"/>
  <c r="I2960" i="6"/>
  <c r="M2960" i="6"/>
  <c r="K2960" i="6"/>
  <c r="H2960" i="6"/>
  <c r="L2960" i="6"/>
  <c r="J2960" i="6"/>
  <c r="L2961" i="6" l="1"/>
  <c r="H2961" i="6"/>
  <c r="M2961" i="6"/>
  <c r="I2961" i="6"/>
  <c r="K2961" i="6"/>
  <c r="J2961" i="6"/>
  <c r="F2962" i="6"/>
  <c r="E2963" i="6"/>
  <c r="F2963" i="6" l="1"/>
  <c r="E2964" i="6"/>
  <c r="M2962" i="6"/>
  <c r="I2962" i="6"/>
  <c r="J2962" i="6"/>
  <c r="H2962" i="6"/>
  <c r="L2962" i="6"/>
  <c r="K2962" i="6"/>
  <c r="F2964" i="6" l="1"/>
  <c r="E2965" i="6"/>
  <c r="J2963" i="6"/>
  <c r="K2963" i="6"/>
  <c r="M2963" i="6"/>
  <c r="H2963" i="6"/>
  <c r="L2963" i="6"/>
  <c r="I2963" i="6"/>
  <c r="E2966" i="6" l="1"/>
  <c r="F2965" i="6"/>
  <c r="K2964" i="6"/>
  <c r="I2964" i="6"/>
  <c r="J2964" i="6"/>
  <c r="M2964" i="6"/>
  <c r="H2964" i="6"/>
  <c r="L2964" i="6"/>
  <c r="L2965" i="6" l="1"/>
  <c r="H2965" i="6"/>
  <c r="M2965" i="6"/>
  <c r="I2965" i="6"/>
  <c r="K2965" i="6"/>
  <c r="J2965" i="6"/>
  <c r="F2966" i="6"/>
  <c r="E2967" i="6"/>
  <c r="F2967" i="6" l="1"/>
  <c r="E2968" i="6"/>
  <c r="M2966" i="6"/>
  <c r="I2966" i="6"/>
  <c r="J2966" i="6"/>
  <c r="L2966" i="6"/>
  <c r="H2966" i="6"/>
  <c r="K2966" i="6"/>
  <c r="F2968" i="6" l="1"/>
  <c r="E2969" i="6"/>
  <c r="J2967" i="6"/>
  <c r="K2967" i="6"/>
  <c r="I2967" i="6"/>
  <c r="H2967" i="6"/>
  <c r="L2967" i="6"/>
  <c r="M2967" i="6"/>
  <c r="E2970" i="6" l="1"/>
  <c r="F2969" i="6"/>
  <c r="I2968" i="6"/>
  <c r="M2968" i="6"/>
  <c r="J2968" i="6"/>
  <c r="K2968" i="6"/>
  <c r="H2968" i="6"/>
  <c r="L2968" i="6"/>
  <c r="L2969" i="6" l="1"/>
  <c r="H2969" i="6"/>
  <c r="M2969" i="6"/>
  <c r="I2969" i="6"/>
  <c r="K2969" i="6"/>
  <c r="J2969" i="6"/>
  <c r="F2970" i="6"/>
  <c r="E2971" i="6"/>
  <c r="F2971" i="6" l="1"/>
  <c r="E2972" i="6"/>
  <c r="M2970" i="6"/>
  <c r="I2970" i="6"/>
  <c r="J2970" i="6"/>
  <c r="L2970" i="6"/>
  <c r="K2970" i="6"/>
  <c r="H2970" i="6"/>
  <c r="F2972" i="6" l="1"/>
  <c r="E2973" i="6"/>
  <c r="J2971" i="6"/>
  <c r="K2971" i="6"/>
  <c r="M2971" i="6"/>
  <c r="H2971" i="6"/>
  <c r="I2971" i="6"/>
  <c r="L2971" i="6"/>
  <c r="E2974" i="6" l="1"/>
  <c r="F2973" i="6"/>
  <c r="K2972" i="6"/>
  <c r="I2972" i="6"/>
  <c r="M2972" i="6"/>
  <c r="H2972" i="6"/>
  <c r="J2972" i="6"/>
  <c r="L2972" i="6"/>
  <c r="L2973" i="6" l="1"/>
  <c r="H2973" i="6"/>
  <c r="M2973" i="6"/>
  <c r="I2973" i="6"/>
  <c r="K2973" i="6"/>
  <c r="J2973" i="6"/>
  <c r="F2974" i="6"/>
  <c r="E2975" i="6"/>
  <c r="F2975" i="6" l="1"/>
  <c r="E2976" i="6"/>
  <c r="M2974" i="6"/>
  <c r="I2974" i="6"/>
  <c r="J2974" i="6"/>
  <c r="H2974" i="6"/>
  <c r="L2974" i="6"/>
  <c r="K2974" i="6"/>
  <c r="F2976" i="6" l="1"/>
  <c r="E2977" i="6"/>
  <c r="J2975" i="6"/>
  <c r="K2975" i="6"/>
  <c r="H2975" i="6"/>
  <c r="L2975" i="6"/>
  <c r="I2975" i="6"/>
  <c r="M2975" i="6"/>
  <c r="E2978" i="6" l="1"/>
  <c r="F2977" i="6"/>
  <c r="I2976" i="6"/>
  <c r="M2976" i="6"/>
  <c r="K2976" i="6"/>
  <c r="H2976" i="6"/>
  <c r="L2976" i="6"/>
  <c r="J2976" i="6"/>
  <c r="L2977" i="6" l="1"/>
  <c r="H2977" i="6"/>
  <c r="M2977" i="6"/>
  <c r="I2977" i="6"/>
  <c r="K2977" i="6"/>
  <c r="J2977" i="6"/>
  <c r="F2978" i="6"/>
  <c r="E2979" i="6"/>
  <c r="F2979" i="6" l="1"/>
  <c r="E2980" i="6"/>
  <c r="M2978" i="6"/>
  <c r="I2978" i="6"/>
  <c r="J2978" i="6"/>
  <c r="H2978" i="6"/>
  <c r="L2978" i="6"/>
  <c r="K2978" i="6"/>
  <c r="F2980" i="6" l="1"/>
  <c r="E2981" i="6"/>
  <c r="J2979" i="6"/>
  <c r="K2979" i="6"/>
  <c r="M2979" i="6"/>
  <c r="H2979" i="6"/>
  <c r="L2979" i="6"/>
  <c r="I2979" i="6"/>
  <c r="E2982" i="6" l="1"/>
  <c r="F2981" i="6"/>
  <c r="K2980" i="6"/>
  <c r="I2980" i="6"/>
  <c r="J2980" i="6"/>
  <c r="M2980" i="6"/>
  <c r="H2980" i="6"/>
  <c r="L2980" i="6"/>
  <c r="L2981" i="6" l="1"/>
  <c r="H2981" i="6"/>
  <c r="M2981" i="6"/>
  <c r="I2981" i="6"/>
  <c r="K2981" i="6"/>
  <c r="J2981" i="6"/>
  <c r="F2982" i="6"/>
  <c r="E2983" i="6"/>
  <c r="F2983" i="6" l="1"/>
  <c r="E2984" i="6"/>
  <c r="M2982" i="6"/>
  <c r="I2982" i="6"/>
  <c r="J2982" i="6"/>
  <c r="L2982" i="6"/>
  <c r="H2982" i="6"/>
  <c r="K2982" i="6"/>
  <c r="F2984" i="6" l="1"/>
  <c r="E2985" i="6"/>
  <c r="J2983" i="6"/>
  <c r="K2983" i="6"/>
  <c r="I2983" i="6"/>
  <c r="H2983" i="6"/>
  <c r="L2983" i="6"/>
  <c r="M2983" i="6"/>
  <c r="E2986" i="6" l="1"/>
  <c r="F2985" i="6"/>
  <c r="I2984" i="6"/>
  <c r="M2984" i="6"/>
  <c r="J2984" i="6"/>
  <c r="K2984" i="6"/>
  <c r="H2984" i="6"/>
  <c r="L2984" i="6"/>
  <c r="L2985" i="6" l="1"/>
  <c r="H2985" i="6"/>
  <c r="M2985" i="6"/>
  <c r="I2985" i="6"/>
  <c r="K2985" i="6"/>
  <c r="J2985" i="6"/>
  <c r="F2986" i="6"/>
  <c r="E2987" i="6"/>
  <c r="F2987" i="6" l="1"/>
  <c r="E2988" i="6"/>
  <c r="M2986" i="6"/>
  <c r="I2986" i="6"/>
  <c r="J2986" i="6"/>
  <c r="L2986" i="6"/>
  <c r="K2986" i="6"/>
  <c r="H2986" i="6"/>
  <c r="F2988" i="6" l="1"/>
  <c r="E2989" i="6"/>
  <c r="J2987" i="6"/>
  <c r="K2987" i="6"/>
  <c r="M2987" i="6"/>
  <c r="H2987" i="6"/>
  <c r="I2987" i="6"/>
  <c r="L2987" i="6"/>
  <c r="E2990" i="6" l="1"/>
  <c r="F2989" i="6"/>
  <c r="K2988" i="6"/>
  <c r="I2988" i="6"/>
  <c r="M2988" i="6"/>
  <c r="H2988" i="6"/>
  <c r="J2988" i="6"/>
  <c r="L2988" i="6"/>
  <c r="L2989" i="6" l="1"/>
  <c r="H2989" i="6"/>
  <c r="M2989" i="6"/>
  <c r="I2989" i="6"/>
  <c r="K2989" i="6"/>
  <c r="J2989" i="6"/>
  <c r="F2990" i="6"/>
  <c r="E2991" i="6"/>
  <c r="F2991" i="6" l="1"/>
  <c r="E2992" i="6"/>
  <c r="M2990" i="6"/>
  <c r="I2990" i="6"/>
  <c r="J2990" i="6"/>
  <c r="H2990" i="6"/>
  <c r="L2990" i="6"/>
  <c r="K2990" i="6"/>
  <c r="F2992" i="6" l="1"/>
  <c r="E2993" i="6"/>
  <c r="J2991" i="6"/>
  <c r="K2991" i="6"/>
  <c r="H2991" i="6"/>
  <c r="L2991" i="6"/>
  <c r="I2991" i="6"/>
  <c r="M2991" i="6"/>
  <c r="E2994" i="6" l="1"/>
  <c r="F2993" i="6"/>
  <c r="I2992" i="6"/>
  <c r="M2992" i="6"/>
  <c r="K2992" i="6"/>
  <c r="H2992" i="6"/>
  <c r="L2992" i="6"/>
  <c r="J2992" i="6"/>
  <c r="L2993" i="6" l="1"/>
  <c r="H2993" i="6"/>
  <c r="M2993" i="6"/>
  <c r="I2993" i="6"/>
  <c r="K2993" i="6"/>
  <c r="J2993" i="6"/>
  <c r="F2994" i="6"/>
  <c r="E2995" i="6"/>
  <c r="F2995" i="6" l="1"/>
  <c r="E2996" i="6"/>
  <c r="M2994" i="6"/>
  <c r="I2994" i="6"/>
  <c r="J2994" i="6"/>
  <c r="H2994" i="6"/>
  <c r="L2994" i="6"/>
  <c r="K2994" i="6"/>
  <c r="F2996" i="6" l="1"/>
  <c r="E2997" i="6"/>
  <c r="J2995" i="6"/>
  <c r="K2995" i="6"/>
  <c r="M2995" i="6"/>
  <c r="H2995" i="6"/>
  <c r="L2995" i="6"/>
  <c r="I2995" i="6"/>
  <c r="E2998" i="6" l="1"/>
  <c r="F2997" i="6"/>
  <c r="K2996" i="6"/>
  <c r="I2996" i="6"/>
  <c r="J2996" i="6"/>
  <c r="M2996" i="6"/>
  <c r="H2996" i="6"/>
  <c r="L2996" i="6"/>
  <c r="L2997" i="6" l="1"/>
  <c r="H2997" i="6"/>
  <c r="J2997" i="6"/>
  <c r="M2997" i="6"/>
  <c r="I2997" i="6"/>
  <c r="K2997" i="6"/>
  <c r="F2998" i="6"/>
  <c r="E2999" i="6"/>
  <c r="F2999" i="6" l="1"/>
  <c r="E3000" i="6"/>
  <c r="M2998" i="6"/>
  <c r="I2998" i="6"/>
  <c r="J2998" i="6"/>
  <c r="L2998" i="6"/>
  <c r="K2998" i="6"/>
  <c r="H2998" i="6"/>
  <c r="F3000" i="6" l="1"/>
  <c r="E3001" i="6"/>
  <c r="J2999" i="6"/>
  <c r="K2999" i="6"/>
  <c r="H2999" i="6"/>
  <c r="I2999" i="6"/>
  <c r="L2999" i="6"/>
  <c r="M2999" i="6"/>
  <c r="E3002" i="6" l="1"/>
  <c r="F3001" i="6"/>
  <c r="M3000" i="6"/>
  <c r="J3000" i="6"/>
  <c r="K3000" i="6"/>
  <c r="H3000" i="6"/>
  <c r="L3000" i="6"/>
  <c r="I3000" i="6"/>
  <c r="L3001" i="6" l="1"/>
  <c r="H3001" i="6"/>
  <c r="M3001" i="6"/>
  <c r="I3001" i="6"/>
  <c r="K3001" i="6"/>
  <c r="J3001" i="6"/>
  <c r="F3002" i="6"/>
  <c r="E3003" i="6"/>
  <c r="F3003" i="6" l="1"/>
  <c r="E3004" i="6"/>
  <c r="M3002" i="6"/>
  <c r="I3002" i="6"/>
  <c r="J3002" i="6"/>
  <c r="K3002" i="6"/>
  <c r="L3002" i="6"/>
  <c r="H3002" i="6"/>
  <c r="F3004" i="6" l="1"/>
  <c r="E3005" i="6"/>
  <c r="J3003" i="6"/>
  <c r="K3003" i="6"/>
  <c r="H3003" i="6"/>
  <c r="M3003" i="6"/>
  <c r="L3003" i="6"/>
  <c r="I3003" i="6"/>
  <c r="E3006" i="6" l="1"/>
  <c r="F3005" i="6"/>
  <c r="K3004" i="6"/>
  <c r="M3004" i="6"/>
  <c r="H3004" i="6"/>
  <c r="J3004" i="6"/>
  <c r="L3004" i="6"/>
  <c r="I3004" i="6"/>
  <c r="L3005" i="6" l="1"/>
  <c r="H3005" i="6"/>
  <c r="M3005" i="6"/>
  <c r="I3005" i="6"/>
  <c r="J3005" i="6"/>
  <c r="K3005" i="6"/>
  <c r="F3006" i="6"/>
  <c r="E3007" i="6"/>
  <c r="F3007" i="6" l="1"/>
  <c r="E3008" i="6"/>
  <c r="M3006" i="6"/>
  <c r="I3006" i="6"/>
  <c r="J3006" i="6"/>
  <c r="H3006" i="6"/>
  <c r="L3006" i="6"/>
  <c r="K3006" i="6"/>
  <c r="F3008" i="6" l="1"/>
  <c r="E3009" i="6"/>
  <c r="J3007" i="6"/>
  <c r="K3007" i="6"/>
  <c r="H3007" i="6"/>
  <c r="L3007" i="6"/>
  <c r="I3007" i="6"/>
  <c r="M3007" i="6"/>
  <c r="E3010" i="6" l="1"/>
  <c r="F3009" i="6"/>
  <c r="M3008" i="6"/>
  <c r="K3008" i="6"/>
  <c r="H3008" i="6"/>
  <c r="L3008" i="6"/>
  <c r="I3008" i="6"/>
  <c r="J3008" i="6"/>
  <c r="L3009" i="6" l="1"/>
  <c r="H3009" i="6"/>
  <c r="M3009" i="6"/>
  <c r="I3009" i="6"/>
  <c r="K3009" i="6"/>
  <c r="J3009" i="6"/>
  <c r="F3010" i="6"/>
  <c r="E3011" i="6"/>
  <c r="F3011" i="6" l="1"/>
  <c r="E3012" i="6"/>
  <c r="M3010" i="6"/>
  <c r="I3010" i="6"/>
  <c r="J3010" i="6"/>
  <c r="H3010" i="6"/>
  <c r="K3010" i="6"/>
  <c r="L3010" i="6"/>
  <c r="F3012" i="6" l="1"/>
  <c r="E3013" i="6"/>
  <c r="J3011" i="6"/>
  <c r="K3011" i="6"/>
  <c r="H3011" i="6"/>
  <c r="M3011" i="6"/>
  <c r="L3011" i="6"/>
  <c r="I3011" i="6"/>
  <c r="E3014" i="6" l="1"/>
  <c r="F3013" i="6"/>
  <c r="K3012" i="6"/>
  <c r="M3012" i="6"/>
  <c r="J3012" i="6"/>
  <c r="H3012" i="6"/>
  <c r="L3012" i="6"/>
  <c r="I3012" i="6"/>
  <c r="L3013" i="6" l="1"/>
  <c r="H3013" i="6"/>
  <c r="M3013" i="6"/>
  <c r="I3013" i="6"/>
  <c r="J3013" i="6"/>
  <c r="K3013" i="6"/>
  <c r="F3014" i="6"/>
  <c r="E3015" i="6"/>
  <c r="F3015" i="6" l="1"/>
  <c r="E3016" i="6"/>
  <c r="M3014" i="6"/>
  <c r="I3014" i="6"/>
  <c r="J3014" i="6"/>
  <c r="L3014" i="6"/>
  <c r="K3014" i="6"/>
  <c r="H3014" i="6"/>
  <c r="F3016" i="6" l="1"/>
  <c r="E3017" i="6"/>
  <c r="J3015" i="6"/>
  <c r="K3015" i="6"/>
  <c r="H3015" i="6"/>
  <c r="I3015" i="6"/>
  <c r="L3015" i="6"/>
  <c r="M3015" i="6"/>
  <c r="E3018" i="6" l="1"/>
  <c r="F3017" i="6"/>
  <c r="M3016" i="6"/>
  <c r="J3016" i="6"/>
  <c r="K3016" i="6"/>
  <c r="H3016" i="6"/>
  <c r="L3016" i="6"/>
  <c r="I3016" i="6"/>
  <c r="L3017" i="6" l="1"/>
  <c r="H3017" i="6"/>
  <c r="M3017" i="6"/>
  <c r="I3017" i="6"/>
  <c r="K3017" i="6"/>
  <c r="J3017" i="6"/>
  <c r="F3018" i="6"/>
  <c r="E3019" i="6"/>
  <c r="F3019" i="6" l="1"/>
  <c r="E3020" i="6"/>
  <c r="M3018" i="6"/>
  <c r="I3018" i="6"/>
  <c r="J3018" i="6"/>
  <c r="K3018" i="6"/>
  <c r="L3018" i="6"/>
  <c r="H3018" i="6"/>
  <c r="F3020" i="6" l="1"/>
  <c r="E3021" i="6"/>
  <c r="J3019" i="6"/>
  <c r="K3019" i="6"/>
  <c r="H3019" i="6"/>
  <c r="M3019" i="6"/>
  <c r="L3019" i="6"/>
  <c r="I3019" i="6"/>
  <c r="E3022" i="6" l="1"/>
  <c r="F3021" i="6"/>
  <c r="K3020" i="6"/>
  <c r="M3020" i="6"/>
  <c r="H3020" i="6"/>
  <c r="J3020" i="6"/>
  <c r="L3020" i="6"/>
  <c r="I3020" i="6"/>
  <c r="L3021" i="6" l="1"/>
  <c r="H3021" i="6"/>
  <c r="M3021" i="6"/>
  <c r="I3021" i="6"/>
  <c r="J3021" i="6"/>
  <c r="K3021" i="6"/>
  <c r="F3022" i="6"/>
  <c r="E3023" i="6"/>
  <c r="F3023" i="6" l="1"/>
  <c r="E3024" i="6"/>
  <c r="M3022" i="6"/>
  <c r="I3022" i="6"/>
  <c r="J3022" i="6"/>
  <c r="H3022" i="6"/>
  <c r="L3022" i="6"/>
  <c r="K3022" i="6"/>
  <c r="F3024" i="6" l="1"/>
  <c r="E3025" i="6"/>
  <c r="J3023" i="6"/>
  <c r="K3023" i="6"/>
  <c r="H3023" i="6"/>
  <c r="L3023" i="6"/>
  <c r="I3023" i="6"/>
  <c r="M3023" i="6"/>
  <c r="E3026" i="6" l="1"/>
  <c r="F3025" i="6"/>
  <c r="M3024" i="6"/>
  <c r="K3024" i="6"/>
  <c r="H3024" i="6"/>
  <c r="L3024" i="6"/>
  <c r="I3024" i="6"/>
  <c r="J3024" i="6"/>
  <c r="L3025" i="6" l="1"/>
  <c r="H3025" i="6"/>
  <c r="M3025" i="6"/>
  <c r="I3025" i="6"/>
  <c r="K3025" i="6"/>
  <c r="J3025" i="6"/>
  <c r="F3026" i="6"/>
  <c r="E3027" i="6"/>
  <c r="F3027" i="6" l="1"/>
  <c r="E3028" i="6"/>
  <c r="M3026" i="6"/>
  <c r="I3026" i="6"/>
  <c r="J3026" i="6"/>
  <c r="H3026" i="6"/>
  <c r="K3026" i="6"/>
  <c r="L3026" i="6"/>
  <c r="F3028" i="6" l="1"/>
  <c r="E3029" i="6"/>
  <c r="J3027" i="6"/>
  <c r="K3027" i="6"/>
  <c r="H3027" i="6"/>
  <c r="M3027" i="6"/>
  <c r="L3027" i="6"/>
  <c r="I3027" i="6"/>
  <c r="E3030" i="6" l="1"/>
  <c r="F3029" i="6"/>
  <c r="K3028" i="6"/>
  <c r="M3028" i="6"/>
  <c r="J3028" i="6"/>
  <c r="H3028" i="6"/>
  <c r="L3028" i="6"/>
  <c r="I3028" i="6"/>
  <c r="L3029" i="6" l="1"/>
  <c r="H3029" i="6"/>
  <c r="M3029" i="6"/>
  <c r="I3029" i="6"/>
  <c r="J3029" i="6"/>
  <c r="K3029" i="6"/>
  <c r="F3030" i="6"/>
  <c r="E3031" i="6"/>
  <c r="F3031" i="6" l="1"/>
  <c r="E3032" i="6"/>
  <c r="M3030" i="6"/>
  <c r="I3030" i="6"/>
  <c r="J3030" i="6"/>
  <c r="L3030" i="6"/>
  <c r="K3030" i="6"/>
  <c r="H3030" i="6"/>
  <c r="F3032" i="6" l="1"/>
  <c r="E3033" i="6"/>
  <c r="J3031" i="6"/>
  <c r="K3031" i="6"/>
  <c r="H3031" i="6"/>
  <c r="I3031" i="6"/>
  <c r="L3031" i="6"/>
  <c r="M3031" i="6"/>
  <c r="E3034" i="6" l="1"/>
  <c r="F3033" i="6"/>
  <c r="M3032" i="6"/>
  <c r="J3032" i="6"/>
  <c r="K3032" i="6"/>
  <c r="H3032" i="6"/>
  <c r="L3032" i="6"/>
  <c r="I3032" i="6"/>
  <c r="L3033" i="6" l="1"/>
  <c r="H3033" i="6"/>
  <c r="M3033" i="6"/>
  <c r="I3033" i="6"/>
  <c r="K3033" i="6"/>
  <c r="J3033" i="6"/>
  <c r="F3034" i="6"/>
  <c r="E3035" i="6"/>
  <c r="F3035" i="6" l="1"/>
  <c r="E3036" i="6"/>
  <c r="M3034" i="6"/>
  <c r="I3034" i="6"/>
  <c r="J3034" i="6"/>
  <c r="K3034" i="6"/>
  <c r="L3034" i="6"/>
  <c r="H3034" i="6"/>
  <c r="F3036" i="6" l="1"/>
  <c r="E3037" i="6"/>
  <c r="J3035" i="6"/>
  <c r="K3035" i="6"/>
  <c r="H3035" i="6"/>
  <c r="M3035" i="6"/>
  <c r="L3035" i="6"/>
  <c r="I3035" i="6"/>
  <c r="E3038" i="6" l="1"/>
  <c r="F3037" i="6"/>
  <c r="K3036" i="6"/>
  <c r="M3036" i="6"/>
  <c r="H3036" i="6"/>
  <c r="J3036" i="6"/>
  <c r="L3036" i="6"/>
  <c r="I3036" i="6"/>
  <c r="L3037" i="6" l="1"/>
  <c r="H3037" i="6"/>
  <c r="M3037" i="6"/>
  <c r="I3037" i="6"/>
  <c r="J3037" i="6"/>
  <c r="K3037" i="6"/>
  <c r="F3038" i="6"/>
  <c r="E3039" i="6"/>
  <c r="F3039" i="6" l="1"/>
  <c r="E3040" i="6"/>
  <c r="M3038" i="6"/>
  <c r="I3038" i="6"/>
  <c r="J3038" i="6"/>
  <c r="H3038" i="6"/>
  <c r="L3038" i="6"/>
  <c r="K3038" i="6"/>
  <c r="F3040" i="6" l="1"/>
  <c r="E3041" i="6"/>
  <c r="J3039" i="6"/>
  <c r="K3039" i="6"/>
  <c r="H3039" i="6"/>
  <c r="L3039" i="6"/>
  <c r="I3039" i="6"/>
  <c r="M3039" i="6"/>
  <c r="E3042" i="6" l="1"/>
  <c r="F3041" i="6"/>
  <c r="M3040" i="6"/>
  <c r="K3040" i="6"/>
  <c r="H3040" i="6"/>
  <c r="L3040" i="6"/>
  <c r="I3040" i="6"/>
  <c r="J3040" i="6"/>
  <c r="L3041" i="6" l="1"/>
  <c r="H3041" i="6"/>
  <c r="M3041" i="6"/>
  <c r="I3041" i="6"/>
  <c r="K3041" i="6"/>
  <c r="J3041" i="6"/>
  <c r="F3042" i="6"/>
  <c r="E3043" i="6"/>
  <c r="F3043" i="6" l="1"/>
  <c r="E3044" i="6"/>
  <c r="M3042" i="6"/>
  <c r="I3042" i="6"/>
  <c r="J3042" i="6"/>
  <c r="H3042" i="6"/>
  <c r="K3042" i="6"/>
  <c r="L3042" i="6"/>
  <c r="F3044" i="6" l="1"/>
  <c r="E3045" i="6"/>
  <c r="J3043" i="6"/>
  <c r="K3043" i="6"/>
  <c r="H3043" i="6"/>
  <c r="M3043" i="6"/>
  <c r="L3043" i="6"/>
  <c r="I3043" i="6"/>
  <c r="E3046" i="6" l="1"/>
  <c r="F3045" i="6"/>
  <c r="K3044" i="6"/>
  <c r="M3044" i="6"/>
  <c r="J3044" i="6"/>
  <c r="H3044" i="6"/>
  <c r="L3044" i="6"/>
  <c r="I3044" i="6"/>
  <c r="L3045" i="6" l="1"/>
  <c r="H3045" i="6"/>
  <c r="M3045" i="6"/>
  <c r="I3045" i="6"/>
  <c r="J3045" i="6"/>
  <c r="K3045" i="6"/>
  <c r="F3046" i="6"/>
  <c r="E3047" i="6"/>
  <c r="F3047" i="6" l="1"/>
  <c r="E3048" i="6"/>
  <c r="M3046" i="6"/>
  <c r="I3046" i="6"/>
  <c r="J3046" i="6"/>
  <c r="L3046" i="6"/>
  <c r="K3046" i="6"/>
  <c r="H3046" i="6"/>
  <c r="F3048" i="6" l="1"/>
  <c r="E3049" i="6"/>
  <c r="J3047" i="6"/>
  <c r="K3047" i="6"/>
  <c r="H3047" i="6"/>
  <c r="I3047" i="6"/>
  <c r="L3047" i="6"/>
  <c r="M3047" i="6"/>
  <c r="E3050" i="6" l="1"/>
  <c r="F3049" i="6"/>
  <c r="M3048" i="6"/>
  <c r="J3048" i="6"/>
  <c r="K3048" i="6"/>
  <c r="H3048" i="6"/>
  <c r="L3048" i="6"/>
  <c r="I3048" i="6"/>
  <c r="L3049" i="6" l="1"/>
  <c r="H3049" i="6"/>
  <c r="M3049" i="6"/>
  <c r="I3049" i="6"/>
  <c r="K3049" i="6"/>
  <c r="J3049" i="6"/>
  <c r="F3050" i="6"/>
  <c r="E3051" i="6"/>
  <c r="F3051" i="6" l="1"/>
  <c r="E3052" i="6"/>
  <c r="M3050" i="6"/>
  <c r="I3050" i="6"/>
  <c r="J3050" i="6"/>
  <c r="K3050" i="6"/>
  <c r="L3050" i="6"/>
  <c r="H3050" i="6"/>
  <c r="F3052" i="6" l="1"/>
  <c r="E3053" i="6"/>
  <c r="J3051" i="6"/>
  <c r="K3051" i="6"/>
  <c r="H3051" i="6"/>
  <c r="M3051" i="6"/>
  <c r="L3051" i="6"/>
  <c r="I3051" i="6"/>
  <c r="E3054" i="6" l="1"/>
  <c r="F3053" i="6"/>
  <c r="K3052" i="6"/>
  <c r="M3052" i="6"/>
  <c r="H3052" i="6"/>
  <c r="J3052" i="6"/>
  <c r="L3052" i="6"/>
  <c r="I3052" i="6"/>
  <c r="L3053" i="6" l="1"/>
  <c r="H3053" i="6"/>
  <c r="M3053" i="6"/>
  <c r="I3053" i="6"/>
  <c r="J3053" i="6"/>
  <c r="K3053" i="6"/>
  <c r="F3054" i="6"/>
  <c r="E3055" i="6"/>
  <c r="M3054" i="6" l="1"/>
  <c r="I3054" i="6"/>
  <c r="J3054" i="6"/>
  <c r="H3054" i="6"/>
  <c r="L3054" i="6"/>
  <c r="K3054" i="6"/>
  <c r="F3055" i="6"/>
  <c r="E3056" i="6"/>
  <c r="F3056" i="6" l="1"/>
  <c r="E3057" i="6"/>
  <c r="J3055" i="6"/>
  <c r="K3055" i="6"/>
  <c r="H3055" i="6"/>
  <c r="L3055" i="6"/>
  <c r="I3055" i="6"/>
  <c r="M3055" i="6"/>
  <c r="E3058" i="6" l="1"/>
  <c r="F3057" i="6"/>
  <c r="M3056" i="6"/>
  <c r="K3056" i="6"/>
  <c r="H3056" i="6"/>
  <c r="L3056" i="6"/>
  <c r="I3056" i="6"/>
  <c r="J3056" i="6"/>
  <c r="L3057" i="6" l="1"/>
  <c r="H3057" i="6"/>
  <c r="M3057" i="6"/>
  <c r="I3057" i="6"/>
  <c r="K3057" i="6"/>
  <c r="J3057" i="6"/>
  <c r="F3058" i="6"/>
  <c r="E3059" i="6"/>
  <c r="F3059" i="6" l="1"/>
  <c r="E3060" i="6"/>
  <c r="M3058" i="6"/>
  <c r="I3058" i="6"/>
  <c r="J3058" i="6"/>
  <c r="H3058" i="6"/>
  <c r="K3058" i="6"/>
  <c r="L3058" i="6"/>
  <c r="F3060" i="6" l="1"/>
  <c r="E3061" i="6"/>
  <c r="J3059" i="6"/>
  <c r="K3059" i="6"/>
  <c r="H3059" i="6"/>
  <c r="M3059" i="6"/>
  <c r="L3059" i="6"/>
  <c r="I3059" i="6"/>
  <c r="E3062" i="6" l="1"/>
  <c r="F3061" i="6"/>
  <c r="K3060" i="6"/>
  <c r="M3060" i="6"/>
  <c r="J3060" i="6"/>
  <c r="H3060" i="6"/>
  <c r="L3060" i="6"/>
  <c r="I3060" i="6"/>
  <c r="L3061" i="6" l="1"/>
  <c r="H3061" i="6"/>
  <c r="M3061" i="6"/>
  <c r="I3061" i="6"/>
  <c r="J3061" i="6"/>
  <c r="K3061" i="6"/>
  <c r="F3062" i="6"/>
  <c r="E3063" i="6"/>
  <c r="F3063" i="6" l="1"/>
  <c r="E3064" i="6"/>
  <c r="M3062" i="6"/>
  <c r="I3062" i="6"/>
  <c r="J3062" i="6"/>
  <c r="L3062" i="6"/>
  <c r="K3062" i="6"/>
  <c r="H3062" i="6"/>
  <c r="F3064" i="6" l="1"/>
  <c r="E3065" i="6"/>
  <c r="J3063" i="6"/>
  <c r="K3063" i="6"/>
  <c r="H3063" i="6"/>
  <c r="I3063" i="6"/>
  <c r="L3063" i="6"/>
  <c r="M3063" i="6"/>
  <c r="E3066" i="6" l="1"/>
  <c r="F3065" i="6"/>
  <c r="M3064" i="6"/>
  <c r="J3064" i="6"/>
  <c r="K3064" i="6"/>
  <c r="H3064" i="6"/>
  <c r="L3064" i="6"/>
  <c r="I3064" i="6"/>
  <c r="L3065" i="6" l="1"/>
  <c r="H3065" i="6"/>
  <c r="M3065" i="6"/>
  <c r="I3065" i="6"/>
  <c r="K3065" i="6"/>
  <c r="J3065" i="6"/>
  <c r="F3066" i="6"/>
  <c r="E3067" i="6"/>
  <c r="F3067" i="6" l="1"/>
  <c r="E3068" i="6"/>
  <c r="M3066" i="6"/>
  <c r="I3066" i="6"/>
  <c r="J3066" i="6"/>
  <c r="K3066" i="6"/>
  <c r="L3066" i="6"/>
  <c r="H3066" i="6"/>
  <c r="F3068" i="6" l="1"/>
  <c r="E3069" i="6"/>
  <c r="J3067" i="6"/>
  <c r="K3067" i="6"/>
  <c r="H3067" i="6"/>
  <c r="M3067" i="6"/>
  <c r="L3067" i="6"/>
  <c r="I3067" i="6"/>
  <c r="E3070" i="6" l="1"/>
  <c r="F3069" i="6"/>
  <c r="K3068" i="6"/>
  <c r="M3068" i="6"/>
  <c r="H3068" i="6"/>
  <c r="J3068" i="6"/>
  <c r="L3068" i="6"/>
  <c r="I3068" i="6"/>
  <c r="L3069" i="6" l="1"/>
  <c r="H3069" i="6"/>
  <c r="M3069" i="6"/>
  <c r="I3069" i="6"/>
  <c r="J3069" i="6"/>
  <c r="K3069" i="6"/>
  <c r="F3070" i="6"/>
  <c r="E3071" i="6"/>
  <c r="F3071" i="6" l="1"/>
  <c r="E3072" i="6"/>
  <c r="M3070" i="6"/>
  <c r="I3070" i="6"/>
  <c r="J3070" i="6"/>
  <c r="H3070" i="6"/>
  <c r="L3070" i="6"/>
  <c r="K3070" i="6"/>
  <c r="F3072" i="6" l="1"/>
  <c r="E3073" i="6"/>
  <c r="J3071" i="6"/>
  <c r="K3071" i="6"/>
  <c r="H3071" i="6"/>
  <c r="L3071" i="6"/>
  <c r="I3071" i="6"/>
  <c r="M3071" i="6"/>
  <c r="E3074" i="6" l="1"/>
  <c r="F3073" i="6"/>
  <c r="M3072" i="6"/>
  <c r="K3072" i="6"/>
  <c r="H3072" i="6"/>
  <c r="L3072" i="6"/>
  <c r="I3072" i="6"/>
  <c r="J3072" i="6"/>
  <c r="L3073" i="6" l="1"/>
  <c r="H3073" i="6"/>
  <c r="M3073" i="6"/>
  <c r="I3073" i="6"/>
  <c r="K3073" i="6"/>
  <c r="J3073" i="6"/>
  <c r="F3074" i="6"/>
  <c r="E3075" i="6"/>
  <c r="F3075" i="6" l="1"/>
  <c r="E3076" i="6"/>
  <c r="M3074" i="6"/>
  <c r="I3074" i="6"/>
  <c r="J3074" i="6"/>
  <c r="H3074" i="6"/>
  <c r="K3074" i="6"/>
  <c r="L3074" i="6"/>
  <c r="F3076" i="6" l="1"/>
  <c r="E3077" i="6"/>
  <c r="J3075" i="6"/>
  <c r="K3075" i="6"/>
  <c r="H3075" i="6"/>
  <c r="M3075" i="6"/>
  <c r="L3075" i="6"/>
  <c r="I3075" i="6"/>
  <c r="E3078" i="6" l="1"/>
  <c r="F3077" i="6"/>
  <c r="K3076" i="6"/>
  <c r="M3076" i="6"/>
  <c r="J3076" i="6"/>
  <c r="H3076" i="6"/>
  <c r="L3076" i="6"/>
  <c r="I3076" i="6"/>
  <c r="L3077" i="6" l="1"/>
  <c r="H3077" i="6"/>
  <c r="M3077" i="6"/>
  <c r="I3077" i="6"/>
  <c r="J3077" i="6"/>
  <c r="K3077" i="6"/>
  <c r="F3078" i="6"/>
  <c r="E3079" i="6"/>
  <c r="F3079" i="6" l="1"/>
  <c r="E3080" i="6"/>
  <c r="M3078" i="6"/>
  <c r="I3078" i="6"/>
  <c r="J3078" i="6"/>
  <c r="L3078" i="6"/>
  <c r="K3078" i="6"/>
  <c r="H3078" i="6"/>
  <c r="F3080" i="6" l="1"/>
  <c r="E3081" i="6"/>
  <c r="J3079" i="6"/>
  <c r="K3079" i="6"/>
  <c r="H3079" i="6"/>
  <c r="I3079" i="6"/>
  <c r="L3079" i="6"/>
  <c r="M3079" i="6"/>
  <c r="E3082" i="6" l="1"/>
  <c r="F3081" i="6"/>
  <c r="M3080" i="6"/>
  <c r="J3080" i="6"/>
  <c r="K3080" i="6"/>
  <c r="H3080" i="6"/>
  <c r="L3080" i="6"/>
  <c r="I3080" i="6"/>
  <c r="L3081" i="6" l="1"/>
  <c r="H3081" i="6"/>
  <c r="M3081" i="6"/>
  <c r="I3081" i="6"/>
  <c r="K3081" i="6"/>
  <c r="J3081" i="6"/>
  <c r="F3082" i="6"/>
  <c r="E3083" i="6"/>
  <c r="F3083" i="6" l="1"/>
  <c r="E3084" i="6"/>
  <c r="M3082" i="6"/>
  <c r="I3082" i="6"/>
  <c r="J3082" i="6"/>
  <c r="K3082" i="6"/>
  <c r="L3082" i="6"/>
  <c r="H3082" i="6"/>
  <c r="F3084" i="6" l="1"/>
  <c r="E3085" i="6"/>
  <c r="J3083" i="6"/>
  <c r="K3083" i="6"/>
  <c r="H3083" i="6"/>
  <c r="M3083" i="6"/>
  <c r="L3083" i="6"/>
  <c r="I3083" i="6"/>
  <c r="E3086" i="6" l="1"/>
  <c r="F3085" i="6"/>
  <c r="K3084" i="6"/>
  <c r="M3084" i="6"/>
  <c r="H3084" i="6"/>
  <c r="J3084" i="6"/>
  <c r="L3084" i="6"/>
  <c r="I3084" i="6"/>
  <c r="L3085" i="6" l="1"/>
  <c r="H3085" i="6"/>
  <c r="M3085" i="6"/>
  <c r="I3085" i="6"/>
  <c r="J3085" i="6"/>
  <c r="K3085" i="6"/>
  <c r="F3086" i="6"/>
  <c r="E3087" i="6"/>
  <c r="F3087" i="6" l="1"/>
  <c r="E3088" i="6"/>
  <c r="M3086" i="6"/>
  <c r="I3086" i="6"/>
  <c r="J3086" i="6"/>
  <c r="H3086" i="6"/>
  <c r="L3086" i="6"/>
  <c r="K3086" i="6"/>
  <c r="F3088" i="6" l="1"/>
  <c r="E3089" i="6"/>
  <c r="J3087" i="6"/>
  <c r="K3087" i="6"/>
  <c r="H3087" i="6"/>
  <c r="L3087" i="6"/>
  <c r="I3087" i="6"/>
  <c r="M3087" i="6"/>
  <c r="E3090" i="6" l="1"/>
  <c r="F3089" i="6"/>
  <c r="M3088" i="6"/>
  <c r="K3088" i="6"/>
  <c r="H3088" i="6"/>
  <c r="L3088" i="6"/>
  <c r="I3088" i="6"/>
  <c r="J3088" i="6"/>
  <c r="L3089" i="6" l="1"/>
  <c r="H3089" i="6"/>
  <c r="M3089" i="6"/>
  <c r="I3089" i="6"/>
  <c r="K3089" i="6"/>
  <c r="J3089" i="6"/>
  <c r="F3090" i="6"/>
  <c r="E3091" i="6"/>
  <c r="F3091" i="6" l="1"/>
  <c r="E3092" i="6"/>
  <c r="M3090" i="6"/>
  <c r="I3090" i="6"/>
  <c r="J3090" i="6"/>
  <c r="H3090" i="6"/>
  <c r="K3090" i="6"/>
  <c r="L3090" i="6"/>
  <c r="F3092" i="6" l="1"/>
  <c r="E3093" i="6"/>
  <c r="J3091" i="6"/>
  <c r="K3091" i="6"/>
  <c r="H3091" i="6"/>
  <c r="M3091" i="6"/>
  <c r="L3091" i="6"/>
  <c r="I3091" i="6"/>
  <c r="E3094" i="6" l="1"/>
  <c r="F3093" i="6"/>
  <c r="K3092" i="6"/>
  <c r="M3092" i="6"/>
  <c r="J3092" i="6"/>
  <c r="H3092" i="6"/>
  <c r="L3092" i="6"/>
  <c r="I3092" i="6"/>
  <c r="L3093" i="6" l="1"/>
  <c r="H3093" i="6"/>
  <c r="M3093" i="6"/>
  <c r="I3093" i="6"/>
  <c r="J3093" i="6"/>
  <c r="K3093" i="6"/>
  <c r="F3094" i="6"/>
  <c r="E3095" i="6"/>
  <c r="F3095" i="6" l="1"/>
  <c r="E3096" i="6"/>
  <c r="M3094" i="6"/>
  <c r="I3094" i="6"/>
  <c r="J3094" i="6"/>
  <c r="L3094" i="6"/>
  <c r="K3094" i="6"/>
  <c r="H3094" i="6"/>
  <c r="F3096" i="6" l="1"/>
  <c r="E3097" i="6"/>
  <c r="J3095" i="6"/>
  <c r="K3095" i="6"/>
  <c r="H3095" i="6"/>
  <c r="I3095" i="6"/>
  <c r="L3095" i="6"/>
  <c r="M3095" i="6"/>
  <c r="E3098" i="6" l="1"/>
  <c r="F3097" i="6"/>
  <c r="M3096" i="6"/>
  <c r="J3096" i="6"/>
  <c r="K3096" i="6"/>
  <c r="H3096" i="6"/>
  <c r="L3096" i="6"/>
  <c r="I3096" i="6"/>
  <c r="L3097" i="6" l="1"/>
  <c r="H3097" i="6"/>
  <c r="M3097" i="6"/>
  <c r="I3097" i="6"/>
  <c r="K3097" i="6"/>
  <c r="J3097" i="6"/>
  <c r="F3098" i="6"/>
  <c r="E3099" i="6"/>
  <c r="F3099" i="6" l="1"/>
  <c r="E3100" i="6"/>
  <c r="M3098" i="6"/>
  <c r="I3098" i="6"/>
  <c r="J3098" i="6"/>
  <c r="K3098" i="6"/>
  <c r="L3098" i="6"/>
  <c r="H3098" i="6"/>
  <c r="F3100" i="6" l="1"/>
  <c r="E3101" i="6"/>
  <c r="J3099" i="6"/>
  <c r="K3099" i="6"/>
  <c r="H3099" i="6"/>
  <c r="M3099" i="6"/>
  <c r="L3099" i="6"/>
  <c r="I3099" i="6"/>
  <c r="E3102" i="6" l="1"/>
  <c r="F3101" i="6"/>
  <c r="K3100" i="6"/>
  <c r="M3100" i="6"/>
  <c r="H3100" i="6"/>
  <c r="J3100" i="6"/>
  <c r="L3100" i="6"/>
  <c r="I3100" i="6"/>
  <c r="L3101" i="6" l="1"/>
  <c r="H3101" i="6"/>
  <c r="M3101" i="6"/>
  <c r="I3101" i="6"/>
  <c r="J3101" i="6"/>
  <c r="K3101" i="6"/>
  <c r="F3102" i="6"/>
  <c r="E3103" i="6"/>
  <c r="F3103" i="6" l="1"/>
  <c r="E3104" i="6"/>
  <c r="M3102" i="6"/>
  <c r="I3102" i="6"/>
  <c r="J3102" i="6"/>
  <c r="H3102" i="6"/>
  <c r="L3102" i="6"/>
  <c r="K3102" i="6"/>
  <c r="F3104" i="6" l="1"/>
  <c r="E3105" i="6"/>
  <c r="J3103" i="6"/>
  <c r="K3103" i="6"/>
  <c r="H3103" i="6"/>
  <c r="L3103" i="6"/>
  <c r="I3103" i="6"/>
  <c r="M3103" i="6"/>
  <c r="E3106" i="6" l="1"/>
  <c r="F3105" i="6"/>
  <c r="M3104" i="6"/>
  <c r="K3104" i="6"/>
  <c r="H3104" i="6"/>
  <c r="L3104" i="6"/>
  <c r="I3104" i="6"/>
  <c r="J3104" i="6"/>
  <c r="L3105" i="6" l="1"/>
  <c r="H3105" i="6"/>
  <c r="M3105" i="6"/>
  <c r="I3105" i="6"/>
  <c r="K3105" i="6"/>
  <c r="J3105" i="6"/>
  <c r="F3106" i="6"/>
  <c r="E3107" i="6"/>
  <c r="F3107" i="6" l="1"/>
  <c r="E3108" i="6"/>
  <c r="M3106" i="6"/>
  <c r="I3106" i="6"/>
  <c r="J3106" i="6"/>
  <c r="H3106" i="6"/>
  <c r="K3106" i="6"/>
  <c r="L3106" i="6"/>
  <c r="F3108" i="6" l="1"/>
  <c r="E3109" i="6"/>
  <c r="J3107" i="6"/>
  <c r="K3107" i="6"/>
  <c r="H3107" i="6"/>
  <c r="M3107" i="6"/>
  <c r="L3107" i="6"/>
  <c r="I3107" i="6"/>
  <c r="E3110" i="6" l="1"/>
  <c r="F3109" i="6"/>
  <c r="K3108" i="6"/>
  <c r="M3108" i="6"/>
  <c r="J3108" i="6"/>
  <c r="H3108" i="6"/>
  <c r="L3108" i="6"/>
  <c r="I3108" i="6"/>
  <c r="L3109" i="6" l="1"/>
  <c r="H3109" i="6"/>
  <c r="M3109" i="6"/>
  <c r="I3109" i="6"/>
  <c r="J3109" i="6"/>
  <c r="K3109" i="6"/>
  <c r="F3110" i="6"/>
  <c r="E3111" i="6"/>
  <c r="F3111" i="6" l="1"/>
  <c r="E3112" i="6"/>
  <c r="M3110" i="6"/>
  <c r="I3110" i="6"/>
  <c r="J3110" i="6"/>
  <c r="L3110" i="6"/>
  <c r="K3110" i="6"/>
  <c r="H3110" i="6"/>
  <c r="F3112" i="6" l="1"/>
  <c r="E3113" i="6"/>
  <c r="J3111" i="6"/>
  <c r="K3111" i="6"/>
  <c r="H3111" i="6"/>
  <c r="I3111" i="6"/>
  <c r="L3111" i="6"/>
  <c r="M3111" i="6"/>
  <c r="E3114" i="6" l="1"/>
  <c r="F3113" i="6"/>
  <c r="M3112" i="6"/>
  <c r="J3112" i="6"/>
  <c r="K3112" i="6"/>
  <c r="H3112" i="6"/>
  <c r="L3112" i="6"/>
  <c r="I3112" i="6"/>
  <c r="L3113" i="6" l="1"/>
  <c r="H3113" i="6"/>
  <c r="M3113" i="6"/>
  <c r="I3113" i="6"/>
  <c r="K3113" i="6"/>
  <c r="J3113" i="6"/>
  <c r="F3114" i="6"/>
  <c r="E3115" i="6"/>
  <c r="F3115" i="6" l="1"/>
  <c r="E3116" i="6"/>
  <c r="M3114" i="6"/>
  <c r="I3114" i="6"/>
  <c r="J3114" i="6"/>
  <c r="K3114" i="6"/>
  <c r="L3114" i="6"/>
  <c r="H3114" i="6"/>
  <c r="F3116" i="6" l="1"/>
  <c r="E3117" i="6"/>
  <c r="J3115" i="6"/>
  <c r="K3115" i="6"/>
  <c r="H3115" i="6"/>
  <c r="M3115" i="6"/>
  <c r="L3115" i="6"/>
  <c r="I3115" i="6"/>
  <c r="E3118" i="6" l="1"/>
  <c r="F3117" i="6"/>
  <c r="K3116" i="6"/>
  <c r="M3116" i="6"/>
  <c r="H3116" i="6"/>
  <c r="J3116" i="6"/>
  <c r="L3116" i="6"/>
  <c r="I3116" i="6"/>
  <c r="L3117" i="6" l="1"/>
  <c r="H3117" i="6"/>
  <c r="M3117" i="6"/>
  <c r="I3117" i="6"/>
  <c r="J3117" i="6"/>
  <c r="K3117" i="6"/>
  <c r="F3118" i="6"/>
  <c r="E3119" i="6"/>
  <c r="F3119" i="6" l="1"/>
  <c r="E3120" i="6"/>
  <c r="M3118" i="6"/>
  <c r="I3118" i="6"/>
  <c r="J3118" i="6"/>
  <c r="H3118" i="6"/>
  <c r="L3118" i="6"/>
  <c r="K3118" i="6"/>
  <c r="F3120" i="6" l="1"/>
  <c r="E3121" i="6"/>
  <c r="J3119" i="6"/>
  <c r="K3119" i="6"/>
  <c r="H3119" i="6"/>
  <c r="L3119" i="6"/>
  <c r="I3119" i="6"/>
  <c r="M3119" i="6"/>
  <c r="E3122" i="6" l="1"/>
  <c r="F3121" i="6"/>
  <c r="M3120" i="6"/>
  <c r="K3120" i="6"/>
  <c r="H3120" i="6"/>
  <c r="L3120" i="6"/>
  <c r="I3120" i="6"/>
  <c r="J3120" i="6"/>
  <c r="L3121" i="6" l="1"/>
  <c r="H3121" i="6"/>
  <c r="M3121" i="6"/>
  <c r="I3121" i="6"/>
  <c r="K3121" i="6"/>
  <c r="J3121" i="6"/>
  <c r="F3122" i="6"/>
  <c r="E3123" i="6"/>
  <c r="F3123" i="6" l="1"/>
  <c r="E3124" i="6"/>
  <c r="M3122" i="6"/>
  <c r="I3122" i="6"/>
  <c r="J3122" i="6"/>
  <c r="H3122" i="6"/>
  <c r="K3122" i="6"/>
  <c r="L3122" i="6"/>
  <c r="F3124" i="6" l="1"/>
  <c r="E3125" i="6"/>
  <c r="J3123" i="6"/>
  <c r="K3123" i="6"/>
  <c r="H3123" i="6"/>
  <c r="M3123" i="6"/>
  <c r="L3123" i="6"/>
  <c r="I3123" i="6"/>
  <c r="E3126" i="6" l="1"/>
  <c r="F3125" i="6"/>
  <c r="K3124" i="6"/>
  <c r="M3124" i="6"/>
  <c r="J3124" i="6"/>
  <c r="H3124" i="6"/>
  <c r="L3124" i="6"/>
  <c r="I3124" i="6"/>
  <c r="L3125" i="6" l="1"/>
  <c r="H3125" i="6"/>
  <c r="M3125" i="6"/>
  <c r="I3125" i="6"/>
  <c r="J3125" i="6"/>
  <c r="K3125" i="6"/>
  <c r="F3126" i="6"/>
  <c r="E3127" i="6"/>
  <c r="F3127" i="6" l="1"/>
  <c r="E3128" i="6"/>
  <c r="M3126" i="6"/>
  <c r="I3126" i="6"/>
  <c r="J3126" i="6"/>
  <c r="L3126" i="6"/>
  <c r="K3126" i="6"/>
  <c r="H3126" i="6"/>
  <c r="F3128" i="6" l="1"/>
  <c r="E3129" i="6"/>
  <c r="J3127" i="6"/>
  <c r="K3127" i="6"/>
  <c r="H3127" i="6"/>
  <c r="I3127" i="6"/>
  <c r="L3127" i="6"/>
  <c r="M3127" i="6"/>
  <c r="E3130" i="6" l="1"/>
  <c r="F3129" i="6"/>
  <c r="M3128" i="6"/>
  <c r="J3128" i="6"/>
  <c r="K3128" i="6"/>
  <c r="H3128" i="6"/>
  <c r="L3128" i="6"/>
  <c r="I3128" i="6"/>
  <c r="L3129" i="6" l="1"/>
  <c r="H3129" i="6"/>
  <c r="M3129" i="6"/>
  <c r="I3129" i="6"/>
  <c r="K3129" i="6"/>
  <c r="J3129" i="6"/>
  <c r="F3130" i="6"/>
  <c r="E3131" i="6"/>
  <c r="F3131" i="6" l="1"/>
  <c r="E3132" i="6"/>
  <c r="M3130" i="6"/>
  <c r="I3130" i="6"/>
  <c r="J3130" i="6"/>
  <c r="K3130" i="6"/>
  <c r="L3130" i="6"/>
  <c r="H3130" i="6"/>
  <c r="F3132" i="6" l="1"/>
  <c r="E3133" i="6"/>
  <c r="J3131" i="6"/>
  <c r="K3131" i="6"/>
  <c r="H3131" i="6"/>
  <c r="M3131" i="6"/>
  <c r="L3131" i="6"/>
  <c r="I3131" i="6"/>
  <c r="E3134" i="6" l="1"/>
  <c r="F3133" i="6"/>
  <c r="K3132" i="6"/>
  <c r="M3132" i="6"/>
  <c r="H3132" i="6"/>
  <c r="J3132" i="6"/>
  <c r="L3132" i="6"/>
  <c r="I3132" i="6"/>
  <c r="L3133" i="6" l="1"/>
  <c r="H3133" i="6"/>
  <c r="M3133" i="6"/>
  <c r="I3133" i="6"/>
  <c r="J3133" i="6"/>
  <c r="K3133" i="6"/>
  <c r="F3134" i="6"/>
  <c r="E3135" i="6"/>
  <c r="F3135" i="6" l="1"/>
  <c r="E3136" i="6"/>
  <c r="M3134" i="6"/>
  <c r="I3134" i="6"/>
  <c r="J3134" i="6"/>
  <c r="H3134" i="6"/>
  <c r="L3134" i="6"/>
  <c r="K3134" i="6"/>
  <c r="F3136" i="6" l="1"/>
  <c r="E3137" i="6"/>
  <c r="J3135" i="6"/>
  <c r="K3135" i="6"/>
  <c r="H3135" i="6"/>
  <c r="L3135" i="6"/>
  <c r="I3135" i="6"/>
  <c r="M3135" i="6"/>
  <c r="E3138" i="6" l="1"/>
  <c r="F3137" i="6"/>
  <c r="M3136" i="6"/>
  <c r="K3136" i="6"/>
  <c r="H3136" i="6"/>
  <c r="L3136" i="6"/>
  <c r="I3136" i="6"/>
  <c r="J3136" i="6"/>
  <c r="L3137" i="6" l="1"/>
  <c r="H3137" i="6"/>
  <c r="M3137" i="6"/>
  <c r="I3137" i="6"/>
  <c r="K3137" i="6"/>
  <c r="J3137" i="6"/>
  <c r="F3138" i="6"/>
  <c r="E3139" i="6"/>
  <c r="F3139" i="6" l="1"/>
  <c r="E3140" i="6"/>
  <c r="M3138" i="6"/>
  <c r="I3138" i="6"/>
  <c r="J3138" i="6"/>
  <c r="H3138" i="6"/>
  <c r="K3138" i="6"/>
  <c r="L3138" i="6"/>
  <c r="F3140" i="6" l="1"/>
  <c r="E3141" i="6"/>
  <c r="J3139" i="6"/>
  <c r="K3139" i="6"/>
  <c r="H3139" i="6"/>
  <c r="M3139" i="6"/>
  <c r="L3139" i="6"/>
  <c r="I3139" i="6"/>
  <c r="E3142" i="6" l="1"/>
  <c r="F3141" i="6"/>
  <c r="K3140" i="6"/>
  <c r="M3140" i="6"/>
  <c r="J3140" i="6"/>
  <c r="H3140" i="6"/>
  <c r="L3140" i="6"/>
  <c r="I3140" i="6"/>
  <c r="L3141" i="6" l="1"/>
  <c r="H3141" i="6"/>
  <c r="M3141" i="6"/>
  <c r="I3141" i="6"/>
  <c r="J3141" i="6"/>
  <c r="K3141" i="6"/>
  <c r="F3142" i="6"/>
  <c r="E3143" i="6"/>
  <c r="F3143" i="6" l="1"/>
  <c r="E3144" i="6"/>
  <c r="M3142" i="6"/>
  <c r="I3142" i="6"/>
  <c r="J3142" i="6"/>
  <c r="L3142" i="6"/>
  <c r="K3142" i="6"/>
  <c r="H3142" i="6"/>
  <c r="F3144" i="6" l="1"/>
  <c r="E3145" i="6"/>
  <c r="J3143" i="6"/>
  <c r="K3143" i="6"/>
  <c r="H3143" i="6"/>
  <c r="I3143" i="6"/>
  <c r="L3143" i="6"/>
  <c r="M3143" i="6"/>
  <c r="E3146" i="6" l="1"/>
  <c r="F3145" i="6"/>
  <c r="M3144" i="6"/>
  <c r="J3144" i="6"/>
  <c r="K3144" i="6"/>
  <c r="H3144" i="6"/>
  <c r="L3144" i="6"/>
  <c r="I3144" i="6"/>
  <c r="L3145" i="6" l="1"/>
  <c r="H3145" i="6"/>
  <c r="M3145" i="6"/>
  <c r="I3145" i="6"/>
  <c r="K3145" i="6"/>
  <c r="J3145" i="6"/>
  <c r="F3146" i="6"/>
  <c r="E3147" i="6"/>
  <c r="F3147" i="6" l="1"/>
  <c r="E3148" i="6"/>
  <c r="M3146" i="6"/>
  <c r="I3146" i="6"/>
  <c r="J3146" i="6"/>
  <c r="K3146" i="6"/>
  <c r="L3146" i="6"/>
  <c r="H3146" i="6"/>
  <c r="F3148" i="6" l="1"/>
  <c r="E3149" i="6"/>
  <c r="J3147" i="6"/>
  <c r="K3147" i="6"/>
  <c r="H3147" i="6"/>
  <c r="M3147" i="6"/>
  <c r="L3147" i="6"/>
  <c r="I3147" i="6"/>
  <c r="E3150" i="6" l="1"/>
  <c r="F3149" i="6"/>
  <c r="K3148" i="6"/>
  <c r="M3148" i="6"/>
  <c r="H3148" i="6"/>
  <c r="J3148" i="6"/>
  <c r="L3148" i="6"/>
  <c r="I3148" i="6"/>
  <c r="L3149" i="6" l="1"/>
  <c r="H3149" i="6"/>
  <c r="M3149" i="6"/>
  <c r="I3149" i="6"/>
  <c r="J3149" i="6"/>
  <c r="K3149" i="6"/>
  <c r="F3150" i="6"/>
  <c r="E3151" i="6"/>
  <c r="F3151" i="6" l="1"/>
  <c r="E3152" i="6"/>
  <c r="M3150" i="6"/>
  <c r="I3150" i="6"/>
  <c r="J3150" i="6"/>
  <c r="H3150" i="6"/>
  <c r="L3150" i="6"/>
  <c r="K3150" i="6"/>
  <c r="F3152" i="6" l="1"/>
  <c r="E3153" i="6"/>
  <c r="J3151" i="6"/>
  <c r="K3151" i="6"/>
  <c r="H3151" i="6"/>
  <c r="L3151" i="6"/>
  <c r="I3151" i="6"/>
  <c r="M3151" i="6"/>
  <c r="E3154" i="6" l="1"/>
  <c r="F3153" i="6"/>
  <c r="M3152" i="6"/>
  <c r="K3152" i="6"/>
  <c r="H3152" i="6"/>
  <c r="L3152" i="6"/>
  <c r="I3152" i="6"/>
  <c r="J3152" i="6"/>
  <c r="L3153" i="6" l="1"/>
  <c r="H3153" i="6"/>
  <c r="M3153" i="6"/>
  <c r="I3153" i="6"/>
  <c r="K3153" i="6"/>
  <c r="J3153" i="6"/>
  <c r="F3154" i="6"/>
  <c r="E3155" i="6"/>
  <c r="F3155" i="6" l="1"/>
  <c r="E3156" i="6"/>
  <c r="M3154" i="6"/>
  <c r="I3154" i="6"/>
  <c r="J3154" i="6"/>
  <c r="H3154" i="6"/>
  <c r="K3154" i="6"/>
  <c r="L3154" i="6"/>
  <c r="F3156" i="6" l="1"/>
  <c r="E3157" i="6"/>
  <c r="J3155" i="6"/>
  <c r="K3155" i="6"/>
  <c r="H3155" i="6"/>
  <c r="M3155" i="6"/>
  <c r="L3155" i="6"/>
  <c r="I3155" i="6"/>
  <c r="E3158" i="6" l="1"/>
  <c r="F3157" i="6"/>
  <c r="K3156" i="6"/>
  <c r="M3156" i="6"/>
  <c r="J3156" i="6"/>
  <c r="H3156" i="6"/>
  <c r="L3156" i="6"/>
  <c r="I3156" i="6"/>
  <c r="L3157" i="6" l="1"/>
  <c r="H3157" i="6"/>
  <c r="M3157" i="6"/>
  <c r="I3157" i="6"/>
  <c r="J3157" i="6"/>
  <c r="K3157" i="6"/>
  <c r="F3158" i="6"/>
  <c r="E3159" i="6"/>
  <c r="F3159" i="6" l="1"/>
  <c r="E3160" i="6"/>
  <c r="M3158" i="6"/>
  <c r="I3158" i="6"/>
  <c r="J3158" i="6"/>
  <c r="L3158" i="6"/>
  <c r="K3158" i="6"/>
  <c r="H3158" i="6"/>
  <c r="F3160" i="6" l="1"/>
  <c r="E3161" i="6"/>
  <c r="J3159" i="6"/>
  <c r="K3159" i="6"/>
  <c r="H3159" i="6"/>
  <c r="I3159" i="6"/>
  <c r="L3159" i="6"/>
  <c r="M3159" i="6"/>
  <c r="E3162" i="6" l="1"/>
  <c r="F3161" i="6"/>
  <c r="M3160" i="6"/>
  <c r="J3160" i="6"/>
  <c r="K3160" i="6"/>
  <c r="H3160" i="6"/>
  <c r="L3160" i="6"/>
  <c r="I3160" i="6"/>
  <c r="L3161" i="6" l="1"/>
  <c r="H3161" i="6"/>
  <c r="M3161" i="6"/>
  <c r="I3161" i="6"/>
  <c r="K3161" i="6"/>
  <c r="J3161" i="6"/>
  <c r="F3162" i="6"/>
  <c r="E3163" i="6"/>
  <c r="F3163" i="6" l="1"/>
  <c r="E3164" i="6"/>
  <c r="M3162" i="6"/>
  <c r="I3162" i="6"/>
  <c r="J3162" i="6"/>
  <c r="K3162" i="6"/>
  <c r="L3162" i="6"/>
  <c r="H3162" i="6"/>
  <c r="F3164" i="6" l="1"/>
  <c r="E3165" i="6"/>
  <c r="J3163" i="6"/>
  <c r="K3163" i="6"/>
  <c r="H3163" i="6"/>
  <c r="M3163" i="6"/>
  <c r="L3163" i="6"/>
  <c r="I3163" i="6"/>
  <c r="E3166" i="6" l="1"/>
  <c r="F3165" i="6"/>
  <c r="K3164" i="6"/>
  <c r="M3164" i="6"/>
  <c r="H3164" i="6"/>
  <c r="J3164" i="6"/>
  <c r="L3164" i="6"/>
  <c r="I3164" i="6"/>
  <c r="L3165" i="6" l="1"/>
  <c r="H3165" i="6"/>
  <c r="M3165" i="6"/>
  <c r="I3165" i="6"/>
  <c r="J3165" i="6"/>
  <c r="K3165" i="6"/>
  <c r="F3166" i="6"/>
  <c r="E3167" i="6"/>
  <c r="F3167" i="6" l="1"/>
  <c r="E3168" i="6"/>
  <c r="M3166" i="6"/>
  <c r="I3166" i="6"/>
  <c r="J3166" i="6"/>
  <c r="H3166" i="6"/>
  <c r="L3166" i="6"/>
  <c r="K3166" i="6"/>
  <c r="F3168" i="6" l="1"/>
  <c r="E3169" i="6"/>
  <c r="J3167" i="6"/>
  <c r="K3167" i="6"/>
  <c r="H3167" i="6"/>
  <c r="L3167" i="6"/>
  <c r="I3167" i="6"/>
  <c r="M3167" i="6"/>
  <c r="E3170" i="6" l="1"/>
  <c r="F3169" i="6"/>
  <c r="M3168" i="6"/>
  <c r="K3168" i="6"/>
  <c r="H3168" i="6"/>
  <c r="L3168" i="6"/>
  <c r="I3168" i="6"/>
  <c r="J3168" i="6"/>
  <c r="L3169" i="6" l="1"/>
  <c r="H3169" i="6"/>
  <c r="M3169" i="6"/>
  <c r="I3169" i="6"/>
  <c r="K3169" i="6"/>
  <c r="J3169" i="6"/>
  <c r="F3170" i="6"/>
  <c r="E3171" i="6"/>
  <c r="F3171" i="6" l="1"/>
  <c r="E3172" i="6"/>
  <c r="M3170" i="6"/>
  <c r="I3170" i="6"/>
  <c r="J3170" i="6"/>
  <c r="H3170" i="6"/>
  <c r="K3170" i="6"/>
  <c r="L3170" i="6"/>
  <c r="F3172" i="6" l="1"/>
  <c r="E3173" i="6"/>
  <c r="J3171" i="6"/>
  <c r="K3171" i="6"/>
  <c r="H3171" i="6"/>
  <c r="M3171" i="6"/>
  <c r="L3171" i="6"/>
  <c r="I3171" i="6"/>
  <c r="E3174" i="6" l="1"/>
  <c r="F3173" i="6"/>
  <c r="K3172" i="6"/>
  <c r="M3172" i="6"/>
  <c r="J3172" i="6"/>
  <c r="H3172" i="6"/>
  <c r="L3172" i="6"/>
  <c r="I3172" i="6"/>
  <c r="L3173" i="6" l="1"/>
  <c r="H3173" i="6"/>
  <c r="M3173" i="6"/>
  <c r="I3173" i="6"/>
  <c r="J3173" i="6"/>
  <c r="K3173" i="6"/>
  <c r="F3174" i="6"/>
  <c r="E3175" i="6"/>
  <c r="F3175" i="6" l="1"/>
  <c r="E3176" i="6"/>
  <c r="M3174" i="6"/>
  <c r="I3174" i="6"/>
  <c r="J3174" i="6"/>
  <c r="L3174" i="6"/>
  <c r="K3174" i="6"/>
  <c r="H3174" i="6"/>
  <c r="F3176" i="6" l="1"/>
  <c r="E3177" i="6"/>
  <c r="J3175" i="6"/>
  <c r="K3175" i="6"/>
  <c r="H3175" i="6"/>
  <c r="I3175" i="6"/>
  <c r="L3175" i="6"/>
  <c r="M3175" i="6"/>
  <c r="E3178" i="6" l="1"/>
  <c r="F3177" i="6"/>
  <c r="M3176" i="6"/>
  <c r="J3176" i="6"/>
  <c r="K3176" i="6"/>
  <c r="H3176" i="6"/>
  <c r="L3176" i="6"/>
  <c r="I3176" i="6"/>
  <c r="L3177" i="6" l="1"/>
  <c r="H3177" i="6"/>
  <c r="M3177" i="6"/>
  <c r="I3177" i="6"/>
  <c r="K3177" i="6"/>
  <c r="J3177" i="6"/>
  <c r="F3178" i="6"/>
  <c r="E3179" i="6"/>
  <c r="F3179" i="6" l="1"/>
  <c r="E3180" i="6"/>
  <c r="M3178" i="6"/>
  <c r="I3178" i="6"/>
  <c r="J3178" i="6"/>
  <c r="K3178" i="6"/>
  <c r="L3178" i="6"/>
  <c r="H3178" i="6"/>
  <c r="F3180" i="6" l="1"/>
  <c r="E3181" i="6"/>
  <c r="J3179" i="6"/>
  <c r="K3179" i="6"/>
  <c r="H3179" i="6"/>
  <c r="M3179" i="6"/>
  <c r="L3179" i="6"/>
  <c r="I3179" i="6"/>
  <c r="E3182" i="6" l="1"/>
  <c r="F3181" i="6"/>
  <c r="K3180" i="6"/>
  <c r="M3180" i="6"/>
  <c r="H3180" i="6"/>
  <c r="J3180" i="6"/>
  <c r="L3180" i="6"/>
  <c r="I3180" i="6"/>
  <c r="L3181" i="6" l="1"/>
  <c r="H3181" i="6"/>
  <c r="M3181" i="6"/>
  <c r="I3181" i="6"/>
  <c r="J3181" i="6"/>
  <c r="K3181" i="6"/>
  <c r="F3182" i="6"/>
  <c r="E3183" i="6"/>
  <c r="F3183" i="6" l="1"/>
  <c r="E3184" i="6"/>
  <c r="M3182" i="6"/>
  <c r="I3182" i="6"/>
  <c r="J3182" i="6"/>
  <c r="H3182" i="6"/>
  <c r="L3182" i="6"/>
  <c r="K3182" i="6"/>
  <c r="F3184" i="6" l="1"/>
  <c r="E3185" i="6"/>
  <c r="J3183" i="6"/>
  <c r="K3183" i="6"/>
  <c r="H3183" i="6"/>
  <c r="L3183" i="6"/>
  <c r="I3183" i="6"/>
  <c r="M3183" i="6"/>
  <c r="E3186" i="6" l="1"/>
  <c r="F3185" i="6"/>
  <c r="M3184" i="6"/>
  <c r="K3184" i="6"/>
  <c r="H3184" i="6"/>
  <c r="L3184" i="6"/>
  <c r="I3184" i="6"/>
  <c r="J3184" i="6"/>
  <c r="L3185" i="6" l="1"/>
  <c r="H3185" i="6"/>
  <c r="M3185" i="6"/>
  <c r="I3185" i="6"/>
  <c r="K3185" i="6"/>
  <c r="J3185" i="6"/>
  <c r="F3186" i="6"/>
  <c r="E3187" i="6"/>
  <c r="F3187" i="6" l="1"/>
  <c r="E3188" i="6"/>
  <c r="M3186" i="6"/>
  <c r="I3186" i="6"/>
  <c r="J3186" i="6"/>
  <c r="H3186" i="6"/>
  <c r="K3186" i="6"/>
  <c r="L3186" i="6"/>
  <c r="F3188" i="6" l="1"/>
  <c r="E3189" i="6"/>
  <c r="J3187" i="6"/>
  <c r="K3187" i="6"/>
  <c r="H3187" i="6"/>
  <c r="M3187" i="6"/>
  <c r="L3187" i="6"/>
  <c r="I3187" i="6"/>
  <c r="E3190" i="6" l="1"/>
  <c r="F3189" i="6"/>
  <c r="K3188" i="6"/>
  <c r="M3188" i="6"/>
  <c r="J3188" i="6"/>
  <c r="H3188" i="6"/>
  <c r="L3188" i="6"/>
  <c r="I3188" i="6"/>
  <c r="L3189" i="6" l="1"/>
  <c r="H3189" i="6"/>
  <c r="M3189" i="6"/>
  <c r="I3189" i="6"/>
  <c r="J3189" i="6"/>
  <c r="K3189" i="6"/>
  <c r="F3190" i="6"/>
  <c r="E3191" i="6"/>
  <c r="F3191" i="6" l="1"/>
  <c r="E3192" i="6"/>
  <c r="M3190" i="6"/>
  <c r="I3190" i="6"/>
  <c r="J3190" i="6"/>
  <c r="L3190" i="6"/>
  <c r="K3190" i="6"/>
  <c r="H3190" i="6"/>
  <c r="F3192" i="6" l="1"/>
  <c r="E3193" i="6"/>
  <c r="J3191" i="6"/>
  <c r="K3191" i="6"/>
  <c r="H3191" i="6"/>
  <c r="I3191" i="6"/>
  <c r="L3191" i="6"/>
  <c r="M3191" i="6"/>
  <c r="E3194" i="6" l="1"/>
  <c r="F3193" i="6"/>
  <c r="M3192" i="6"/>
  <c r="J3192" i="6"/>
  <c r="K3192" i="6"/>
  <c r="H3192" i="6"/>
  <c r="L3192" i="6"/>
  <c r="I3192" i="6"/>
  <c r="L3193" i="6" l="1"/>
  <c r="H3193" i="6"/>
  <c r="M3193" i="6"/>
  <c r="I3193" i="6"/>
  <c r="K3193" i="6"/>
  <c r="J3193" i="6"/>
  <c r="F3194" i="6"/>
  <c r="E3195" i="6"/>
  <c r="F3195" i="6" l="1"/>
  <c r="E3196" i="6"/>
  <c r="M3194" i="6"/>
  <c r="I3194" i="6"/>
  <c r="J3194" i="6"/>
  <c r="K3194" i="6"/>
  <c r="L3194" i="6"/>
  <c r="H3194" i="6"/>
  <c r="F3196" i="6" l="1"/>
  <c r="E3197" i="6"/>
  <c r="J3195" i="6"/>
  <c r="K3195" i="6"/>
  <c r="H3195" i="6"/>
  <c r="M3195" i="6"/>
  <c r="L3195" i="6"/>
  <c r="I3195" i="6"/>
  <c r="E3198" i="6" l="1"/>
  <c r="F3197" i="6"/>
  <c r="K3196" i="6"/>
  <c r="M3196" i="6"/>
  <c r="H3196" i="6"/>
  <c r="J3196" i="6"/>
  <c r="L3196" i="6"/>
  <c r="I3196" i="6"/>
  <c r="L3197" i="6" l="1"/>
  <c r="H3197" i="6"/>
  <c r="M3197" i="6"/>
  <c r="I3197" i="6"/>
  <c r="J3197" i="6"/>
  <c r="K3197" i="6"/>
  <c r="F3198" i="6"/>
  <c r="E3199" i="6"/>
  <c r="F3199" i="6" l="1"/>
  <c r="E3200" i="6"/>
  <c r="M3198" i="6"/>
  <c r="I3198" i="6"/>
  <c r="J3198" i="6"/>
  <c r="H3198" i="6"/>
  <c r="L3198" i="6"/>
  <c r="K3198" i="6"/>
  <c r="F3200" i="6" l="1"/>
  <c r="E3201" i="6"/>
  <c r="J3199" i="6"/>
  <c r="K3199" i="6"/>
  <c r="H3199" i="6"/>
  <c r="L3199" i="6"/>
  <c r="I3199" i="6"/>
  <c r="M3199" i="6"/>
  <c r="E3202" i="6" l="1"/>
  <c r="F3201" i="6"/>
  <c r="M3200" i="6"/>
  <c r="K3200" i="6"/>
  <c r="H3200" i="6"/>
  <c r="L3200" i="6"/>
  <c r="I3200" i="6"/>
  <c r="J3200" i="6"/>
  <c r="L3201" i="6" l="1"/>
  <c r="H3201" i="6"/>
  <c r="M3201" i="6"/>
  <c r="I3201" i="6"/>
  <c r="K3201" i="6"/>
  <c r="J3201" i="6"/>
  <c r="F3202" i="6"/>
  <c r="E3203" i="6"/>
  <c r="F3203" i="6" l="1"/>
  <c r="E3204" i="6"/>
  <c r="M3202" i="6"/>
  <c r="I3202" i="6"/>
  <c r="J3202" i="6"/>
  <c r="H3202" i="6"/>
  <c r="K3202" i="6"/>
  <c r="L3202" i="6"/>
  <c r="F3204" i="6" l="1"/>
  <c r="E3205" i="6"/>
  <c r="J3203" i="6"/>
  <c r="K3203" i="6"/>
  <c r="H3203" i="6"/>
  <c r="M3203" i="6"/>
  <c r="L3203" i="6"/>
  <c r="I3203" i="6"/>
  <c r="E3206" i="6" l="1"/>
  <c r="F3205" i="6"/>
  <c r="K3204" i="6"/>
  <c r="M3204" i="6"/>
  <c r="J3204" i="6"/>
  <c r="H3204" i="6"/>
  <c r="L3204" i="6"/>
  <c r="I3204" i="6"/>
  <c r="L3205" i="6" l="1"/>
  <c r="H3205" i="6"/>
  <c r="M3205" i="6"/>
  <c r="I3205" i="6"/>
  <c r="J3205" i="6"/>
  <c r="K3205" i="6"/>
  <c r="F3206" i="6"/>
  <c r="E3207" i="6"/>
  <c r="F3207" i="6" l="1"/>
  <c r="E3208" i="6"/>
  <c r="M3206" i="6"/>
  <c r="I3206" i="6"/>
  <c r="J3206" i="6"/>
  <c r="L3206" i="6"/>
  <c r="K3206" i="6"/>
  <c r="H3206" i="6"/>
  <c r="F3208" i="6" l="1"/>
  <c r="E3209" i="6"/>
  <c r="J3207" i="6"/>
  <c r="K3207" i="6"/>
  <c r="H3207" i="6"/>
  <c r="I3207" i="6"/>
  <c r="L3207" i="6"/>
  <c r="M3207" i="6"/>
  <c r="E3210" i="6" l="1"/>
  <c r="F3209" i="6"/>
  <c r="M3208" i="6"/>
  <c r="J3208" i="6"/>
  <c r="K3208" i="6"/>
  <c r="H3208" i="6"/>
  <c r="L3208" i="6"/>
  <c r="I3208" i="6"/>
  <c r="L3209" i="6" l="1"/>
  <c r="H3209" i="6"/>
  <c r="M3209" i="6"/>
  <c r="I3209" i="6"/>
  <c r="K3209" i="6"/>
  <c r="J3209" i="6"/>
  <c r="F3210" i="6"/>
  <c r="E3211" i="6"/>
  <c r="F3211" i="6" l="1"/>
  <c r="E3212" i="6"/>
  <c r="M3210" i="6"/>
  <c r="I3210" i="6"/>
  <c r="J3210" i="6"/>
  <c r="K3210" i="6"/>
  <c r="L3210" i="6"/>
  <c r="H3210" i="6"/>
  <c r="F3212" i="6" l="1"/>
  <c r="E3213" i="6"/>
  <c r="J3211" i="6"/>
  <c r="K3211" i="6"/>
  <c r="H3211" i="6"/>
  <c r="M3211" i="6"/>
  <c r="L3211" i="6"/>
  <c r="I3211" i="6"/>
  <c r="E3214" i="6" l="1"/>
  <c r="F3213" i="6"/>
  <c r="K3212" i="6"/>
  <c r="M3212" i="6"/>
  <c r="H3212" i="6"/>
  <c r="J3212" i="6"/>
  <c r="L3212" i="6"/>
  <c r="I3212" i="6"/>
  <c r="L3213" i="6" l="1"/>
  <c r="H3213" i="6"/>
  <c r="M3213" i="6"/>
  <c r="I3213" i="6"/>
  <c r="J3213" i="6"/>
  <c r="K3213" i="6"/>
  <c r="F3214" i="6"/>
  <c r="E3215" i="6"/>
  <c r="F3215" i="6" l="1"/>
  <c r="E3216" i="6"/>
  <c r="M3214" i="6"/>
  <c r="I3214" i="6"/>
  <c r="J3214" i="6"/>
  <c r="H3214" i="6"/>
  <c r="L3214" i="6"/>
  <c r="K3214" i="6"/>
  <c r="F3216" i="6" l="1"/>
  <c r="E3217" i="6"/>
  <c r="J3215" i="6"/>
  <c r="K3215" i="6"/>
  <c r="H3215" i="6"/>
  <c r="L3215" i="6"/>
  <c r="I3215" i="6"/>
  <c r="M3215" i="6"/>
  <c r="E3218" i="6" l="1"/>
  <c r="F3217" i="6"/>
  <c r="M3216" i="6"/>
  <c r="K3216" i="6"/>
  <c r="H3216" i="6"/>
  <c r="L3216" i="6"/>
  <c r="I3216" i="6"/>
  <c r="J3216" i="6"/>
  <c r="L3217" i="6" l="1"/>
  <c r="H3217" i="6"/>
  <c r="J3217" i="6"/>
  <c r="M3217" i="6"/>
  <c r="I3217" i="6"/>
  <c r="K3217" i="6"/>
  <c r="F3218" i="6"/>
  <c r="E3219" i="6"/>
  <c r="F3219" i="6" l="1"/>
  <c r="E3220" i="6"/>
  <c r="M3218" i="6"/>
  <c r="I3218" i="6"/>
  <c r="J3218" i="6"/>
  <c r="K3218" i="6"/>
  <c r="H3218" i="6"/>
  <c r="L3218" i="6"/>
  <c r="F3220" i="6" l="1"/>
  <c r="E3221" i="6"/>
  <c r="J3219" i="6"/>
  <c r="K3219" i="6"/>
  <c r="L3219" i="6"/>
  <c r="M3219" i="6"/>
  <c r="H3219" i="6"/>
  <c r="I3219" i="6"/>
  <c r="E3222" i="6" l="1"/>
  <c r="F3221" i="6"/>
  <c r="K3220" i="6"/>
  <c r="J3220" i="6"/>
  <c r="H3220" i="6"/>
  <c r="I3220" i="6"/>
  <c r="L3220" i="6"/>
  <c r="M3220" i="6"/>
  <c r="L3221" i="6" l="1"/>
  <c r="H3221" i="6"/>
  <c r="M3221" i="6"/>
  <c r="I3221" i="6"/>
  <c r="J3221" i="6"/>
  <c r="K3221" i="6"/>
  <c r="F3222" i="6"/>
  <c r="E3223" i="6"/>
  <c r="F3223" i="6" l="1"/>
  <c r="E3224" i="6"/>
  <c r="M3222" i="6"/>
  <c r="I3222" i="6"/>
  <c r="J3222" i="6"/>
  <c r="L3222" i="6"/>
  <c r="K3222" i="6"/>
  <c r="H3222" i="6"/>
  <c r="F3224" i="6" l="1"/>
  <c r="E3225" i="6"/>
  <c r="J3223" i="6"/>
  <c r="K3223" i="6"/>
  <c r="L3223" i="6"/>
  <c r="I3223" i="6"/>
  <c r="M3223" i="6"/>
  <c r="H3223" i="6"/>
  <c r="E3226" i="6" l="1"/>
  <c r="F3225" i="6"/>
  <c r="J3224" i="6"/>
  <c r="K3224" i="6"/>
  <c r="H3224" i="6"/>
  <c r="I3224" i="6"/>
  <c r="L3224" i="6"/>
  <c r="M3224" i="6"/>
  <c r="L3225" i="6" l="1"/>
  <c r="H3225" i="6"/>
  <c r="M3225" i="6"/>
  <c r="I3225" i="6"/>
  <c r="K3225" i="6"/>
  <c r="J3225" i="6"/>
  <c r="F3226" i="6"/>
  <c r="E3227" i="6"/>
  <c r="F3227" i="6" l="1"/>
  <c r="E3228" i="6"/>
  <c r="M3226" i="6"/>
  <c r="I3226" i="6"/>
  <c r="J3226" i="6"/>
  <c r="K3226" i="6"/>
  <c r="L3226" i="6"/>
  <c r="H3226" i="6"/>
  <c r="F3228" i="6" l="1"/>
  <c r="E3229" i="6"/>
  <c r="J3227" i="6"/>
  <c r="K3227" i="6"/>
  <c r="L3227" i="6"/>
  <c r="M3227" i="6"/>
  <c r="I3227" i="6"/>
  <c r="H3227" i="6"/>
  <c r="E3230" i="6" l="1"/>
  <c r="F3229" i="6"/>
  <c r="K3228" i="6"/>
  <c r="H3228" i="6"/>
  <c r="I3228" i="6"/>
  <c r="J3228" i="6"/>
  <c r="L3228" i="6"/>
  <c r="M3228" i="6"/>
  <c r="L3229" i="6" l="1"/>
  <c r="H3229" i="6"/>
  <c r="M3229" i="6"/>
  <c r="I3229" i="6"/>
  <c r="J3229" i="6"/>
  <c r="K3229" i="6"/>
  <c r="F3230" i="6"/>
  <c r="E3231" i="6"/>
  <c r="F3231" i="6" l="1"/>
  <c r="E3232" i="6"/>
  <c r="M3230" i="6"/>
  <c r="I3230" i="6"/>
  <c r="J3230" i="6"/>
  <c r="H3230" i="6"/>
  <c r="L3230" i="6"/>
  <c r="K3230" i="6"/>
  <c r="F3232" i="6" l="1"/>
  <c r="E3233" i="6"/>
  <c r="J3231" i="6"/>
  <c r="K3231" i="6"/>
  <c r="L3231" i="6"/>
  <c r="I3231" i="6"/>
  <c r="M3231" i="6"/>
  <c r="H3231" i="6"/>
  <c r="E3234" i="6" l="1"/>
  <c r="F3233" i="6"/>
  <c r="K3232" i="6"/>
  <c r="H3232" i="6"/>
  <c r="I3232" i="6"/>
  <c r="L3232" i="6"/>
  <c r="M3232" i="6"/>
  <c r="J3232" i="6"/>
  <c r="L3233" i="6" l="1"/>
  <c r="H3233" i="6"/>
  <c r="M3233" i="6"/>
  <c r="I3233" i="6"/>
  <c r="K3233" i="6"/>
  <c r="J3233" i="6"/>
  <c r="F3234" i="6"/>
  <c r="E3235" i="6"/>
  <c r="F3235" i="6" l="1"/>
  <c r="E3236" i="6"/>
  <c r="M3234" i="6"/>
  <c r="I3234" i="6"/>
  <c r="J3234" i="6"/>
  <c r="K3234" i="6"/>
  <c r="H3234" i="6"/>
  <c r="L3234" i="6"/>
  <c r="F3236" i="6" l="1"/>
  <c r="E3237" i="6"/>
  <c r="J3235" i="6"/>
  <c r="K3235" i="6"/>
  <c r="L3235" i="6"/>
  <c r="M3235" i="6"/>
  <c r="H3235" i="6"/>
  <c r="I3235" i="6"/>
  <c r="E3238" i="6" l="1"/>
  <c r="F3237" i="6"/>
  <c r="K3236" i="6"/>
  <c r="J3236" i="6"/>
  <c r="H3236" i="6"/>
  <c r="I3236" i="6"/>
  <c r="L3236" i="6"/>
  <c r="M3236" i="6"/>
  <c r="L3237" i="6" l="1"/>
  <c r="H3237" i="6"/>
  <c r="M3237" i="6"/>
  <c r="I3237" i="6"/>
  <c r="J3237" i="6"/>
  <c r="K3237" i="6"/>
  <c r="F3238" i="6"/>
  <c r="E3239" i="6"/>
  <c r="F3239" i="6" l="1"/>
  <c r="E3240" i="6"/>
  <c r="M3238" i="6"/>
  <c r="I3238" i="6"/>
  <c r="J3238" i="6"/>
  <c r="L3238" i="6"/>
  <c r="K3238" i="6"/>
  <c r="H3238" i="6"/>
  <c r="F3240" i="6" l="1"/>
  <c r="E3241" i="6"/>
  <c r="J3239" i="6"/>
  <c r="K3239" i="6"/>
  <c r="L3239" i="6"/>
  <c r="I3239" i="6"/>
  <c r="M3239" i="6"/>
  <c r="H3239" i="6"/>
  <c r="E3242" i="6" l="1"/>
  <c r="F3241" i="6"/>
  <c r="J3240" i="6"/>
  <c r="K3240" i="6"/>
  <c r="H3240" i="6"/>
  <c r="I3240" i="6"/>
  <c r="L3240" i="6"/>
  <c r="M3240" i="6"/>
  <c r="L3241" i="6" l="1"/>
  <c r="H3241" i="6"/>
  <c r="M3241" i="6"/>
  <c r="I3241" i="6"/>
  <c r="K3241" i="6"/>
  <c r="J3241" i="6"/>
  <c r="F3242" i="6"/>
  <c r="E3243" i="6"/>
  <c r="F3243" i="6" l="1"/>
  <c r="E3244" i="6"/>
  <c r="M3242" i="6"/>
  <c r="I3242" i="6"/>
  <c r="J3242" i="6"/>
  <c r="K3242" i="6"/>
  <c r="L3242" i="6"/>
  <c r="H3242" i="6"/>
  <c r="F3244" i="6" l="1"/>
  <c r="E3245" i="6"/>
  <c r="J3243" i="6"/>
  <c r="K3243" i="6"/>
  <c r="L3243" i="6"/>
  <c r="M3243" i="6"/>
  <c r="I3243" i="6"/>
  <c r="H3243" i="6"/>
  <c r="E3246" i="6" l="1"/>
  <c r="F3245" i="6"/>
  <c r="K3244" i="6"/>
  <c r="H3244" i="6"/>
  <c r="I3244" i="6"/>
  <c r="J3244" i="6"/>
  <c r="L3244" i="6"/>
  <c r="M3244" i="6"/>
  <c r="L3245" i="6" l="1"/>
  <c r="H3245" i="6"/>
  <c r="M3245" i="6"/>
  <c r="I3245" i="6"/>
  <c r="J3245" i="6"/>
  <c r="K3245" i="6"/>
  <c r="F3246" i="6"/>
  <c r="E3247" i="6"/>
  <c r="F3247" i="6" l="1"/>
  <c r="E3248" i="6"/>
  <c r="M3246" i="6"/>
  <c r="I3246" i="6"/>
  <c r="J3246" i="6"/>
  <c r="H3246" i="6"/>
  <c r="L3246" i="6"/>
  <c r="K3246" i="6"/>
  <c r="F3248" i="6" l="1"/>
  <c r="E3249" i="6"/>
  <c r="J3247" i="6"/>
  <c r="K3247" i="6"/>
  <c r="L3247" i="6"/>
  <c r="I3247" i="6"/>
  <c r="M3247" i="6"/>
  <c r="H3247" i="6"/>
  <c r="E3250" i="6" l="1"/>
  <c r="F3249" i="6"/>
  <c r="K3248" i="6"/>
  <c r="H3248" i="6"/>
  <c r="I3248" i="6"/>
  <c r="L3248" i="6"/>
  <c r="M3248" i="6"/>
  <c r="J3248" i="6"/>
  <c r="L3249" i="6" l="1"/>
  <c r="H3249" i="6"/>
  <c r="M3249" i="6"/>
  <c r="I3249" i="6"/>
  <c r="K3249" i="6"/>
  <c r="J3249" i="6"/>
  <c r="F3250" i="6"/>
  <c r="E3251" i="6"/>
  <c r="F3251" i="6" l="1"/>
  <c r="E3252" i="6"/>
  <c r="M3250" i="6"/>
  <c r="I3250" i="6"/>
  <c r="J3250" i="6"/>
  <c r="K3250" i="6"/>
  <c r="H3250" i="6"/>
  <c r="L3250" i="6"/>
  <c r="F3252" i="6" l="1"/>
  <c r="E3253" i="6"/>
  <c r="J3251" i="6"/>
  <c r="K3251" i="6"/>
  <c r="L3251" i="6"/>
  <c r="M3251" i="6"/>
  <c r="H3251" i="6"/>
  <c r="I3251" i="6"/>
  <c r="E3254" i="6" l="1"/>
  <c r="F3253" i="6"/>
  <c r="K3252" i="6"/>
  <c r="J3252" i="6"/>
  <c r="H3252" i="6"/>
  <c r="I3252" i="6"/>
  <c r="L3252" i="6"/>
  <c r="M3252" i="6"/>
  <c r="L3253" i="6" l="1"/>
  <c r="H3253" i="6"/>
  <c r="M3253" i="6"/>
  <c r="I3253" i="6"/>
  <c r="J3253" i="6"/>
  <c r="K3253" i="6"/>
  <c r="F3254" i="6"/>
  <c r="E3255" i="6"/>
  <c r="F3255" i="6" l="1"/>
  <c r="E3256" i="6"/>
  <c r="M3254" i="6"/>
  <c r="I3254" i="6"/>
  <c r="J3254" i="6"/>
  <c r="L3254" i="6"/>
  <c r="K3254" i="6"/>
  <c r="H3254" i="6"/>
  <c r="F3256" i="6" l="1"/>
  <c r="E3257" i="6"/>
  <c r="J3255" i="6"/>
  <c r="K3255" i="6"/>
  <c r="L3255" i="6"/>
  <c r="I3255" i="6"/>
  <c r="M3255" i="6"/>
  <c r="H3255" i="6"/>
  <c r="E3258" i="6" l="1"/>
  <c r="F3257" i="6"/>
  <c r="J3256" i="6"/>
  <c r="K3256" i="6"/>
  <c r="H3256" i="6"/>
  <c r="I3256" i="6"/>
  <c r="L3256" i="6"/>
  <c r="M3256" i="6"/>
  <c r="L3257" i="6" l="1"/>
  <c r="H3257" i="6"/>
  <c r="M3257" i="6"/>
  <c r="I3257" i="6"/>
  <c r="K3257" i="6"/>
  <c r="J3257" i="6"/>
  <c r="F3258" i="6"/>
  <c r="E3259" i="6"/>
  <c r="F3259" i="6" l="1"/>
  <c r="E3260" i="6"/>
  <c r="M3258" i="6"/>
  <c r="I3258" i="6"/>
  <c r="J3258" i="6"/>
  <c r="K3258" i="6"/>
  <c r="L3258" i="6"/>
  <c r="H3258" i="6"/>
  <c r="F3260" i="6" l="1"/>
  <c r="E3261" i="6"/>
  <c r="J3259" i="6"/>
  <c r="K3259" i="6"/>
  <c r="L3259" i="6"/>
  <c r="M3259" i="6"/>
  <c r="I3259" i="6"/>
  <c r="H3259" i="6"/>
  <c r="E3262" i="6" l="1"/>
  <c r="F3261" i="6"/>
  <c r="K3260" i="6"/>
  <c r="H3260" i="6"/>
  <c r="I3260" i="6"/>
  <c r="J3260" i="6"/>
  <c r="L3260" i="6"/>
  <c r="M3260" i="6"/>
  <c r="L3261" i="6" l="1"/>
  <c r="H3261" i="6"/>
  <c r="M3261" i="6"/>
  <c r="I3261" i="6"/>
  <c r="J3261" i="6"/>
  <c r="K3261" i="6"/>
  <c r="F3262" i="6"/>
  <c r="E3263" i="6"/>
  <c r="F3263" i="6" l="1"/>
  <c r="E3264" i="6"/>
  <c r="M3262" i="6"/>
  <c r="I3262" i="6"/>
  <c r="J3262" i="6"/>
  <c r="H3262" i="6"/>
  <c r="L3262" i="6"/>
  <c r="K3262" i="6"/>
  <c r="F3264" i="6" l="1"/>
  <c r="E3265" i="6"/>
  <c r="J3263" i="6"/>
  <c r="K3263" i="6"/>
  <c r="L3263" i="6"/>
  <c r="I3263" i="6"/>
  <c r="M3263" i="6"/>
  <c r="H3263" i="6"/>
  <c r="E3266" i="6" l="1"/>
  <c r="F3265" i="6"/>
  <c r="K3264" i="6"/>
  <c r="H3264" i="6"/>
  <c r="I3264" i="6"/>
  <c r="L3264" i="6"/>
  <c r="M3264" i="6"/>
  <c r="J3264" i="6"/>
  <c r="L3265" i="6" l="1"/>
  <c r="H3265" i="6"/>
  <c r="M3265" i="6"/>
  <c r="I3265" i="6"/>
  <c r="K3265" i="6"/>
  <c r="J3265" i="6"/>
  <c r="F3266" i="6"/>
  <c r="E3267" i="6"/>
  <c r="F3267" i="6" l="1"/>
  <c r="E3268" i="6"/>
  <c r="M3266" i="6"/>
  <c r="I3266" i="6"/>
  <c r="J3266" i="6"/>
  <c r="K3266" i="6"/>
  <c r="H3266" i="6"/>
  <c r="L3266" i="6"/>
  <c r="F3268" i="6" l="1"/>
  <c r="E3269" i="6"/>
  <c r="J3267" i="6"/>
  <c r="K3267" i="6"/>
  <c r="L3267" i="6"/>
  <c r="M3267" i="6"/>
  <c r="H3267" i="6"/>
  <c r="I3267" i="6"/>
  <c r="E3270" i="6" l="1"/>
  <c r="F3269" i="6"/>
  <c r="K3268" i="6"/>
  <c r="J3268" i="6"/>
  <c r="H3268" i="6"/>
  <c r="I3268" i="6"/>
  <c r="L3268" i="6"/>
  <c r="M3268" i="6"/>
  <c r="L3269" i="6" l="1"/>
  <c r="H3269" i="6"/>
  <c r="M3269" i="6"/>
  <c r="I3269" i="6"/>
  <c r="J3269" i="6"/>
  <c r="K3269" i="6"/>
  <c r="F3270" i="6"/>
  <c r="E3271" i="6"/>
  <c r="F3271" i="6" l="1"/>
  <c r="E3272" i="6"/>
  <c r="M3270" i="6"/>
  <c r="I3270" i="6"/>
  <c r="J3270" i="6"/>
  <c r="L3270" i="6"/>
  <c r="K3270" i="6"/>
  <c r="H3270" i="6"/>
  <c r="F3272" i="6" l="1"/>
  <c r="E3273" i="6"/>
  <c r="J3271" i="6"/>
  <c r="K3271" i="6"/>
  <c r="L3271" i="6"/>
  <c r="I3271" i="6"/>
  <c r="M3271" i="6"/>
  <c r="H3271" i="6"/>
  <c r="E3274" i="6" l="1"/>
  <c r="F3273" i="6"/>
  <c r="J3272" i="6"/>
  <c r="K3272" i="6"/>
  <c r="H3272" i="6"/>
  <c r="I3272" i="6"/>
  <c r="L3272" i="6"/>
  <c r="M3272" i="6"/>
  <c r="L3273" i="6" l="1"/>
  <c r="H3273" i="6"/>
  <c r="J3273" i="6"/>
  <c r="M3273" i="6"/>
  <c r="I3273" i="6"/>
  <c r="K3273" i="6"/>
  <c r="F3274" i="6"/>
  <c r="E3275" i="6"/>
  <c r="F3275" i="6" l="1"/>
  <c r="E3276" i="6"/>
  <c r="M3274" i="6"/>
  <c r="I3274" i="6"/>
  <c r="J3274" i="6"/>
  <c r="K3274" i="6"/>
  <c r="L3274" i="6"/>
  <c r="H3274" i="6"/>
  <c r="F3276" i="6" l="1"/>
  <c r="E3277" i="6"/>
  <c r="J3275" i="6"/>
  <c r="K3275" i="6"/>
  <c r="M3275" i="6"/>
  <c r="I3275" i="6"/>
  <c r="H3275" i="6"/>
  <c r="L3275" i="6"/>
  <c r="E3278" i="6" l="1"/>
  <c r="F3277" i="6"/>
  <c r="K3276" i="6"/>
  <c r="I3276" i="6"/>
  <c r="H3276" i="6"/>
  <c r="M3276" i="6"/>
  <c r="J3276" i="6"/>
  <c r="L3276" i="6"/>
  <c r="L3277" i="6" l="1"/>
  <c r="H3277" i="6"/>
  <c r="M3277" i="6"/>
  <c r="I3277" i="6"/>
  <c r="K3277" i="6"/>
  <c r="J3277" i="6"/>
  <c r="F3278" i="6"/>
  <c r="E3279" i="6"/>
  <c r="F3279" i="6" l="1"/>
  <c r="E3280" i="6"/>
  <c r="M3278" i="6"/>
  <c r="I3278" i="6"/>
  <c r="J3278" i="6"/>
  <c r="K3278" i="6"/>
  <c r="H3278" i="6"/>
  <c r="L3278" i="6"/>
  <c r="F3280" i="6" l="1"/>
  <c r="E3281" i="6"/>
  <c r="J3279" i="6"/>
  <c r="K3279" i="6"/>
  <c r="H3279" i="6"/>
  <c r="I3279" i="6"/>
  <c r="M3279" i="6"/>
  <c r="L3279" i="6"/>
  <c r="E3282" i="6" l="1"/>
  <c r="F3281" i="6"/>
  <c r="I3280" i="6"/>
  <c r="K3280" i="6"/>
  <c r="H3280" i="6"/>
  <c r="M3280" i="6"/>
  <c r="L3280" i="6"/>
  <c r="J3280" i="6"/>
  <c r="L3281" i="6" l="1"/>
  <c r="H3281" i="6"/>
  <c r="M3281" i="6"/>
  <c r="I3281" i="6"/>
  <c r="K3281" i="6"/>
  <c r="J3281" i="6"/>
  <c r="F3282" i="6"/>
  <c r="E3283" i="6"/>
  <c r="F3283" i="6" l="1"/>
  <c r="E3284" i="6"/>
  <c r="M3282" i="6"/>
  <c r="I3282" i="6"/>
  <c r="J3282" i="6"/>
  <c r="K3282" i="6"/>
  <c r="H3282" i="6"/>
  <c r="L3282" i="6"/>
  <c r="F3284" i="6" l="1"/>
  <c r="E3285" i="6"/>
  <c r="J3283" i="6"/>
  <c r="K3283" i="6"/>
  <c r="M3283" i="6"/>
  <c r="H3283" i="6"/>
  <c r="L3283" i="6"/>
  <c r="I3283" i="6"/>
  <c r="E3286" i="6" l="1"/>
  <c r="F3285" i="6"/>
  <c r="K3284" i="6"/>
  <c r="J3284" i="6"/>
  <c r="I3284" i="6"/>
  <c r="H3284" i="6"/>
  <c r="M3284" i="6"/>
  <c r="L3284" i="6"/>
  <c r="L3285" i="6" l="1"/>
  <c r="H3285" i="6"/>
  <c r="M3285" i="6"/>
  <c r="I3285" i="6"/>
  <c r="K3285" i="6"/>
  <c r="J3285" i="6"/>
  <c r="F3286" i="6"/>
  <c r="E3287" i="6"/>
  <c r="F3287" i="6" l="1"/>
  <c r="E3288" i="6"/>
  <c r="M3286" i="6"/>
  <c r="I3286" i="6"/>
  <c r="J3286" i="6"/>
  <c r="K3286" i="6"/>
  <c r="L3286" i="6"/>
  <c r="H3286" i="6"/>
  <c r="F3288" i="6" l="1"/>
  <c r="E3289" i="6"/>
  <c r="J3287" i="6"/>
  <c r="K3287" i="6"/>
  <c r="I3287" i="6"/>
  <c r="H3287" i="6"/>
  <c r="M3287" i="6"/>
  <c r="L3287" i="6"/>
  <c r="E3290" i="6" l="1"/>
  <c r="F3289" i="6"/>
  <c r="I3288" i="6"/>
  <c r="J3288" i="6"/>
  <c r="K3288" i="6"/>
  <c r="H3288" i="6"/>
  <c r="M3288" i="6"/>
  <c r="L3288" i="6"/>
  <c r="L3289" i="6" l="1"/>
  <c r="H3289" i="6"/>
  <c r="M3289" i="6"/>
  <c r="I3289" i="6"/>
  <c r="K3289" i="6"/>
  <c r="J3289" i="6"/>
  <c r="F3290" i="6"/>
  <c r="E3291" i="6"/>
  <c r="F3291" i="6" l="1"/>
  <c r="E3292" i="6"/>
  <c r="M3290" i="6"/>
  <c r="I3290" i="6"/>
  <c r="J3290" i="6"/>
  <c r="K3290" i="6"/>
  <c r="L3290" i="6"/>
  <c r="H3290" i="6"/>
  <c r="F3292" i="6" l="1"/>
  <c r="E3293" i="6"/>
  <c r="J3291" i="6"/>
  <c r="K3291" i="6"/>
  <c r="M3291" i="6"/>
  <c r="I3291" i="6"/>
  <c r="H3291" i="6"/>
  <c r="L3291" i="6"/>
  <c r="E3294" i="6" l="1"/>
  <c r="F3293" i="6"/>
  <c r="K3292" i="6"/>
  <c r="I3292" i="6"/>
  <c r="H3292" i="6"/>
  <c r="M3292" i="6"/>
  <c r="J3292" i="6"/>
  <c r="L3292" i="6"/>
  <c r="L3293" i="6" l="1"/>
  <c r="H3293" i="6"/>
  <c r="M3293" i="6"/>
  <c r="I3293" i="6"/>
  <c r="K3293" i="6"/>
  <c r="J3293" i="6"/>
  <c r="F3294" i="6"/>
  <c r="E3295" i="6"/>
  <c r="F3295" i="6" l="1"/>
  <c r="E3296" i="6"/>
  <c r="M3294" i="6"/>
  <c r="I3294" i="6"/>
  <c r="J3294" i="6"/>
  <c r="K3294" i="6"/>
  <c r="H3294" i="6"/>
  <c r="L3294" i="6"/>
  <c r="F3296" i="6" l="1"/>
  <c r="E3297" i="6"/>
  <c r="J3295" i="6"/>
  <c r="K3295" i="6"/>
  <c r="H3295" i="6"/>
  <c r="I3295" i="6"/>
  <c r="M3295" i="6"/>
  <c r="L3295" i="6"/>
  <c r="E3298" i="6" l="1"/>
  <c r="F3297" i="6"/>
  <c r="I3296" i="6"/>
  <c r="K3296" i="6"/>
  <c r="H3296" i="6"/>
  <c r="M3296" i="6"/>
  <c r="L3296" i="6"/>
  <c r="J3296" i="6"/>
  <c r="L3297" i="6" l="1"/>
  <c r="H3297" i="6"/>
  <c r="M3297" i="6"/>
  <c r="I3297" i="6"/>
  <c r="K3297" i="6"/>
  <c r="J3297" i="6"/>
  <c r="F3298" i="6"/>
  <c r="E3299" i="6"/>
  <c r="F3299" i="6" l="1"/>
  <c r="E3300" i="6"/>
  <c r="M3298" i="6"/>
  <c r="I3298" i="6"/>
  <c r="J3298" i="6"/>
  <c r="K3298" i="6"/>
  <c r="H3298" i="6"/>
  <c r="L3298" i="6"/>
  <c r="F3300" i="6" l="1"/>
  <c r="E3301" i="6"/>
  <c r="J3299" i="6"/>
  <c r="K3299" i="6"/>
  <c r="M3299" i="6"/>
  <c r="H3299" i="6"/>
  <c r="L3299" i="6"/>
  <c r="I3299" i="6"/>
  <c r="E3302" i="6" l="1"/>
  <c r="F3301" i="6"/>
  <c r="K3300" i="6"/>
  <c r="J3300" i="6"/>
  <c r="I3300" i="6"/>
  <c r="H3300" i="6"/>
  <c r="M3300" i="6"/>
  <c r="L3300" i="6"/>
  <c r="L3301" i="6" l="1"/>
  <c r="H3301" i="6"/>
  <c r="M3301" i="6"/>
  <c r="I3301" i="6"/>
  <c r="K3301" i="6"/>
  <c r="J3301" i="6"/>
  <c r="F3302" i="6"/>
  <c r="E3303" i="6"/>
  <c r="F3303" i="6" l="1"/>
  <c r="E3304" i="6"/>
  <c r="M3302" i="6"/>
  <c r="I3302" i="6"/>
  <c r="J3302" i="6"/>
  <c r="K3302" i="6"/>
  <c r="L3302" i="6"/>
  <c r="H3302" i="6"/>
  <c r="F3304" i="6" l="1"/>
  <c r="E3305" i="6"/>
  <c r="J3303" i="6"/>
  <c r="K3303" i="6"/>
  <c r="I3303" i="6"/>
  <c r="H3303" i="6"/>
  <c r="M3303" i="6"/>
  <c r="L3303" i="6"/>
  <c r="E3306" i="6" l="1"/>
  <c r="F3305" i="6"/>
  <c r="I3304" i="6"/>
  <c r="J3304" i="6"/>
  <c r="K3304" i="6"/>
  <c r="H3304" i="6"/>
  <c r="M3304" i="6"/>
  <c r="L3304" i="6"/>
  <c r="L3305" i="6" l="1"/>
  <c r="H3305" i="6"/>
  <c r="M3305" i="6"/>
  <c r="I3305" i="6"/>
  <c r="K3305" i="6"/>
  <c r="J3305" i="6"/>
  <c r="F3306" i="6"/>
  <c r="E3307" i="6"/>
  <c r="F3307" i="6" l="1"/>
  <c r="E3308" i="6"/>
  <c r="M3306" i="6"/>
  <c r="I3306" i="6"/>
  <c r="J3306" i="6"/>
  <c r="K3306" i="6"/>
  <c r="L3306" i="6"/>
  <c r="H3306" i="6"/>
  <c r="F3308" i="6" l="1"/>
  <c r="E3309" i="6"/>
  <c r="J3307" i="6"/>
  <c r="K3307" i="6"/>
  <c r="M3307" i="6"/>
  <c r="I3307" i="6"/>
  <c r="H3307" i="6"/>
  <c r="L3307" i="6"/>
  <c r="E3310" i="6" l="1"/>
  <c r="F3309" i="6"/>
  <c r="K3308" i="6"/>
  <c r="I3308" i="6"/>
  <c r="H3308" i="6"/>
  <c r="M3308" i="6"/>
  <c r="J3308" i="6"/>
  <c r="L3308" i="6"/>
  <c r="L3309" i="6" l="1"/>
  <c r="H3309" i="6"/>
  <c r="M3309" i="6"/>
  <c r="I3309" i="6"/>
  <c r="K3309" i="6"/>
  <c r="J3309" i="6"/>
  <c r="F3310" i="6"/>
  <c r="E3311" i="6"/>
  <c r="F3311" i="6" l="1"/>
  <c r="E3312" i="6"/>
  <c r="M3310" i="6"/>
  <c r="I3310" i="6"/>
  <c r="J3310" i="6"/>
  <c r="K3310" i="6"/>
  <c r="H3310" i="6"/>
  <c r="L3310" i="6"/>
  <c r="F3312" i="6" l="1"/>
  <c r="E3313" i="6"/>
  <c r="J3311" i="6"/>
  <c r="K3311" i="6"/>
  <c r="H3311" i="6"/>
  <c r="I3311" i="6"/>
  <c r="M3311" i="6"/>
  <c r="L3311" i="6"/>
  <c r="F3313" i="6" l="1"/>
  <c r="E3314" i="6"/>
  <c r="J3312" i="6"/>
  <c r="K3312" i="6"/>
  <c r="M3312" i="6"/>
  <c r="H3312" i="6"/>
  <c r="L3312" i="6"/>
  <c r="I3312" i="6"/>
  <c r="F3314" i="6" l="1"/>
  <c r="E3315" i="6"/>
  <c r="L3313" i="6"/>
  <c r="I3313" i="6"/>
  <c r="H3313" i="6"/>
  <c r="M3313" i="6"/>
  <c r="K3313" i="6"/>
  <c r="J3313" i="6"/>
  <c r="F3315" i="6" l="1"/>
  <c r="E3316" i="6"/>
  <c r="M3314" i="6"/>
  <c r="J3314" i="6"/>
  <c r="I3314" i="6"/>
  <c r="L3314" i="6"/>
  <c r="H3314" i="6"/>
  <c r="K3314" i="6"/>
  <c r="F3316" i="6" l="1"/>
  <c r="E3317" i="6"/>
  <c r="J3315" i="6"/>
  <c r="I3315" i="6"/>
  <c r="K3315" i="6"/>
  <c r="L3315" i="6"/>
  <c r="M3315" i="6"/>
  <c r="H3315" i="6"/>
  <c r="F3317" i="6" l="1"/>
  <c r="E3318" i="6"/>
  <c r="H3316" i="6"/>
  <c r="I3316" i="6"/>
  <c r="L3316" i="6"/>
  <c r="J3316" i="6"/>
  <c r="K3316" i="6"/>
  <c r="M3316" i="6"/>
  <c r="F3318" i="6" l="1"/>
  <c r="E3319" i="6"/>
  <c r="H3317" i="6"/>
  <c r="M3317" i="6"/>
  <c r="L3317" i="6"/>
  <c r="I3317" i="6"/>
  <c r="J3317" i="6"/>
  <c r="K3317" i="6"/>
  <c r="F3319" i="6" l="1"/>
  <c r="E3320" i="6"/>
  <c r="I3318" i="6"/>
  <c r="M3318" i="6"/>
  <c r="J3318" i="6"/>
  <c r="H3318" i="6"/>
  <c r="K3318" i="6"/>
  <c r="L3318" i="6"/>
  <c r="F3320" i="6" l="1"/>
  <c r="E3321" i="6"/>
  <c r="J3319" i="6"/>
  <c r="L3319" i="6"/>
  <c r="M3319" i="6"/>
  <c r="H3319" i="6"/>
  <c r="I3319" i="6"/>
  <c r="K3319" i="6"/>
  <c r="F3321" i="6" l="1"/>
  <c r="E3322" i="6"/>
  <c r="M3320" i="6"/>
  <c r="I3320" i="6"/>
  <c r="H3320" i="6"/>
  <c r="L3320" i="6"/>
  <c r="J3320" i="6"/>
  <c r="K3320" i="6"/>
  <c r="F3322" i="6" l="1"/>
  <c r="E3323" i="6"/>
  <c r="L3321" i="6"/>
  <c r="I3321" i="6"/>
  <c r="H3321" i="6"/>
  <c r="M3321" i="6"/>
  <c r="J3321" i="6"/>
  <c r="K3321" i="6"/>
  <c r="F3323" i="6" l="1"/>
  <c r="E3324" i="6"/>
  <c r="M3322" i="6"/>
  <c r="J3322" i="6"/>
  <c r="I3322" i="6"/>
  <c r="L3322" i="6"/>
  <c r="H3322" i="6"/>
  <c r="K3322" i="6"/>
  <c r="F3324" i="6" l="1"/>
  <c r="E3325" i="6"/>
  <c r="J3323" i="6"/>
  <c r="M3323" i="6"/>
  <c r="H3323" i="6"/>
  <c r="I3323" i="6"/>
  <c r="K3323" i="6"/>
  <c r="L3323" i="6"/>
  <c r="F3325" i="6" l="1"/>
  <c r="E3326" i="6"/>
  <c r="H3324" i="6"/>
  <c r="J3324" i="6"/>
  <c r="K3324" i="6"/>
  <c r="L3324" i="6"/>
  <c r="M3324" i="6"/>
  <c r="I3324" i="6"/>
  <c r="F3326" i="6" l="1"/>
  <c r="E3327" i="6"/>
  <c r="H3325" i="6"/>
  <c r="M3325" i="6"/>
  <c r="L3325" i="6"/>
  <c r="I3325" i="6"/>
  <c r="K3325" i="6"/>
  <c r="J3325" i="6"/>
  <c r="F3327" i="6" l="1"/>
  <c r="E3328" i="6"/>
  <c r="I3326" i="6"/>
  <c r="M3326" i="6"/>
  <c r="J3326" i="6"/>
  <c r="H3326" i="6"/>
  <c r="L3326" i="6"/>
  <c r="K3326" i="6"/>
  <c r="F3328" i="6" l="1"/>
  <c r="E3329" i="6"/>
  <c r="K3327" i="6"/>
  <c r="J3327" i="6"/>
  <c r="L3327" i="6"/>
  <c r="M3327" i="6"/>
  <c r="H3327" i="6"/>
  <c r="I3327" i="6"/>
  <c r="F3329" i="6" l="1"/>
  <c r="E3330" i="6"/>
  <c r="H3328" i="6"/>
  <c r="L3328" i="6"/>
  <c r="I3328" i="6"/>
  <c r="J3328" i="6"/>
  <c r="K3328" i="6"/>
  <c r="M3328" i="6"/>
  <c r="F3330" i="6" l="1"/>
  <c r="E3331" i="6"/>
  <c r="L3329" i="6"/>
  <c r="I3329" i="6"/>
  <c r="H3329" i="6"/>
  <c r="M3329" i="6"/>
  <c r="K3329" i="6"/>
  <c r="J3329" i="6"/>
  <c r="F3331" i="6" l="1"/>
  <c r="E3332" i="6"/>
  <c r="M3330" i="6"/>
  <c r="J3330" i="6"/>
  <c r="I3330" i="6"/>
  <c r="H3330" i="6"/>
  <c r="L3330" i="6"/>
  <c r="K3330" i="6"/>
  <c r="F3332" i="6" l="1"/>
  <c r="E3333" i="6"/>
  <c r="J3331" i="6"/>
  <c r="L3331" i="6"/>
  <c r="M3331" i="6"/>
  <c r="H3331" i="6"/>
  <c r="I3331" i="6"/>
  <c r="K3331" i="6"/>
  <c r="F3333" i="6" l="1"/>
  <c r="E3334" i="6"/>
  <c r="H3332" i="6"/>
  <c r="J3332" i="6"/>
  <c r="K3332" i="6"/>
  <c r="M3332" i="6"/>
  <c r="I3332" i="6"/>
  <c r="L3332" i="6"/>
  <c r="F3334" i="6" l="1"/>
  <c r="E3335" i="6"/>
  <c r="H3333" i="6"/>
  <c r="M3333" i="6"/>
  <c r="L3333" i="6"/>
  <c r="I3333" i="6"/>
  <c r="J3333" i="6"/>
  <c r="K3333" i="6"/>
  <c r="F3335" i="6" l="1"/>
  <c r="E3336" i="6"/>
  <c r="I3334" i="6"/>
  <c r="M3334" i="6"/>
  <c r="J3334" i="6"/>
  <c r="L3334" i="6"/>
  <c r="H3334" i="6"/>
  <c r="K3334" i="6"/>
  <c r="F3336" i="6" l="1"/>
  <c r="E3337" i="6"/>
  <c r="I3335" i="6"/>
  <c r="K3335" i="6"/>
  <c r="J3335" i="6"/>
  <c r="L3335" i="6"/>
  <c r="M3335" i="6"/>
  <c r="H3335" i="6"/>
  <c r="F3337" i="6" l="1"/>
  <c r="E3338" i="6"/>
  <c r="H3336" i="6"/>
  <c r="L3336" i="6"/>
  <c r="J3336" i="6"/>
  <c r="K3336" i="6"/>
  <c r="M3336" i="6"/>
  <c r="I3336" i="6"/>
  <c r="F3338" i="6" l="1"/>
  <c r="E3339" i="6"/>
  <c r="L3337" i="6"/>
  <c r="I3337" i="6"/>
  <c r="H3337" i="6"/>
  <c r="M3337" i="6"/>
  <c r="K3337" i="6"/>
  <c r="J3337" i="6"/>
  <c r="F3339" i="6" l="1"/>
  <c r="E3340" i="6"/>
  <c r="M3338" i="6"/>
  <c r="J3338" i="6"/>
  <c r="I3338" i="6"/>
  <c r="L3338" i="6"/>
  <c r="H3338" i="6"/>
  <c r="K3338" i="6"/>
  <c r="F3340" i="6" l="1"/>
  <c r="E3341" i="6"/>
  <c r="J3339" i="6"/>
  <c r="K3339" i="6"/>
  <c r="L3339" i="6"/>
  <c r="M3339" i="6"/>
  <c r="H3339" i="6"/>
  <c r="I3339" i="6"/>
  <c r="F3341" i="6" l="1"/>
  <c r="E3342" i="6"/>
  <c r="H3340" i="6"/>
  <c r="M3340" i="6"/>
  <c r="I3340" i="6"/>
  <c r="J3340" i="6"/>
  <c r="K3340" i="6"/>
  <c r="L3340" i="6"/>
  <c r="F3342" i="6" l="1"/>
  <c r="E3343" i="6"/>
  <c r="H3341" i="6"/>
  <c r="M3341" i="6"/>
  <c r="L3341" i="6"/>
  <c r="I3341" i="6"/>
  <c r="J3341" i="6"/>
  <c r="K3341" i="6"/>
  <c r="F3343" i="6" l="1"/>
  <c r="E3344" i="6"/>
  <c r="I3342" i="6"/>
  <c r="M3342" i="6"/>
  <c r="J3342" i="6"/>
  <c r="H3342" i="6"/>
  <c r="K3342" i="6"/>
  <c r="L3342" i="6"/>
  <c r="F3344" i="6" l="1"/>
  <c r="E3345" i="6"/>
  <c r="M3343" i="6"/>
  <c r="H3343" i="6"/>
  <c r="I3343" i="6"/>
  <c r="K3343" i="6"/>
  <c r="J3343" i="6"/>
  <c r="L3343" i="6"/>
  <c r="F3345" i="6" l="1"/>
  <c r="E3346" i="6"/>
  <c r="J3344" i="6"/>
  <c r="K3344" i="6"/>
  <c r="M3344" i="6"/>
  <c r="H3344" i="6"/>
  <c r="L3344" i="6"/>
  <c r="I3344" i="6"/>
  <c r="F3346" i="6" l="1"/>
  <c r="E3347" i="6"/>
  <c r="L3345" i="6"/>
  <c r="I3345" i="6"/>
  <c r="H3345" i="6"/>
  <c r="M3345" i="6"/>
  <c r="K3345" i="6"/>
  <c r="J3345" i="6"/>
  <c r="F3347" i="6" l="1"/>
  <c r="E3348" i="6"/>
  <c r="M3346" i="6"/>
  <c r="J3346" i="6"/>
  <c r="I3346" i="6"/>
  <c r="L3346" i="6"/>
  <c r="H3346" i="6"/>
  <c r="K3346" i="6"/>
  <c r="F3348" i="6" l="1"/>
  <c r="E3349" i="6"/>
  <c r="J3347" i="6"/>
  <c r="I3347" i="6"/>
  <c r="K3347" i="6"/>
  <c r="L3347" i="6"/>
  <c r="M3347" i="6"/>
  <c r="H3347" i="6"/>
  <c r="F3349" i="6" l="1"/>
  <c r="E3350" i="6"/>
  <c r="H3348" i="6"/>
  <c r="I3348" i="6"/>
  <c r="L3348" i="6"/>
  <c r="J3348" i="6"/>
  <c r="K3348" i="6"/>
  <c r="M3348" i="6"/>
  <c r="F3350" i="6" l="1"/>
  <c r="E3351" i="6"/>
  <c r="H3349" i="6"/>
  <c r="M3349" i="6"/>
  <c r="L3349" i="6"/>
  <c r="I3349" i="6"/>
  <c r="J3349" i="6"/>
  <c r="K3349" i="6"/>
  <c r="F3351" i="6" l="1"/>
  <c r="E3352" i="6"/>
  <c r="I3350" i="6"/>
  <c r="M3350" i="6"/>
  <c r="J3350" i="6"/>
  <c r="H3350" i="6"/>
  <c r="K3350" i="6"/>
  <c r="L3350" i="6"/>
  <c r="F3352" i="6" l="1"/>
  <c r="E3353" i="6"/>
  <c r="J3351" i="6"/>
  <c r="L3351" i="6"/>
  <c r="M3351" i="6"/>
  <c r="H3351" i="6"/>
  <c r="I3351" i="6"/>
  <c r="K3351" i="6"/>
  <c r="F3353" i="6" l="1"/>
  <c r="E3354" i="6"/>
  <c r="M3352" i="6"/>
  <c r="I3352" i="6"/>
  <c r="H3352" i="6"/>
  <c r="L3352" i="6"/>
  <c r="J3352" i="6"/>
  <c r="K3352" i="6"/>
  <c r="F3354" i="6" l="1"/>
  <c r="E3355" i="6"/>
  <c r="L3353" i="6"/>
  <c r="I3353" i="6"/>
  <c r="H3353" i="6"/>
  <c r="M3353" i="6"/>
  <c r="J3353" i="6"/>
  <c r="K3353" i="6"/>
  <c r="F3355" i="6" l="1"/>
  <c r="E3356" i="6"/>
  <c r="M3354" i="6"/>
  <c r="J3354" i="6"/>
  <c r="I3354" i="6"/>
  <c r="L3354" i="6"/>
  <c r="H3354" i="6"/>
  <c r="K3354" i="6"/>
  <c r="F3356" i="6" l="1"/>
  <c r="E3357" i="6"/>
  <c r="J3355" i="6"/>
  <c r="M3355" i="6"/>
  <c r="H3355" i="6"/>
  <c r="I3355" i="6"/>
  <c r="K3355" i="6"/>
  <c r="L3355" i="6"/>
  <c r="F3357" i="6" l="1"/>
  <c r="E3358" i="6"/>
  <c r="H3356" i="6"/>
  <c r="J3356" i="6"/>
  <c r="K3356" i="6"/>
  <c r="L3356" i="6"/>
  <c r="M3356" i="6"/>
  <c r="I3356" i="6"/>
  <c r="F3358" i="6" l="1"/>
  <c r="E3359" i="6"/>
  <c r="H3357" i="6"/>
  <c r="M3357" i="6"/>
  <c r="L3357" i="6"/>
  <c r="I3357" i="6"/>
  <c r="K3357" i="6"/>
  <c r="J3357" i="6"/>
  <c r="F3359" i="6" l="1"/>
  <c r="E3360" i="6"/>
  <c r="I3358" i="6"/>
  <c r="M3358" i="6"/>
  <c r="J3358" i="6"/>
  <c r="H3358" i="6"/>
  <c r="L3358" i="6"/>
  <c r="K3358" i="6"/>
  <c r="F3360" i="6" l="1"/>
  <c r="E3361" i="6"/>
  <c r="K3359" i="6"/>
  <c r="J3359" i="6"/>
  <c r="L3359" i="6"/>
  <c r="M3359" i="6"/>
  <c r="H3359" i="6"/>
  <c r="I3359" i="6"/>
  <c r="F3361" i="6" l="1"/>
  <c r="E3362" i="6"/>
  <c r="H3360" i="6"/>
  <c r="L3360" i="6"/>
  <c r="I3360" i="6"/>
  <c r="J3360" i="6"/>
  <c r="K3360" i="6"/>
  <c r="M3360" i="6"/>
  <c r="F3362" i="6" l="1"/>
  <c r="E3363" i="6"/>
  <c r="J3361" i="6"/>
  <c r="L3361" i="6"/>
  <c r="I3361" i="6"/>
  <c r="H3361" i="6"/>
  <c r="M3361" i="6"/>
  <c r="K3361" i="6"/>
  <c r="F3363" i="6" l="1"/>
  <c r="E3364" i="6"/>
  <c r="M3362" i="6"/>
  <c r="J3362" i="6"/>
  <c r="I3362" i="6"/>
  <c r="K3362" i="6"/>
  <c r="H3362" i="6"/>
  <c r="L3362" i="6"/>
  <c r="F3364" i="6" l="1"/>
  <c r="E3365" i="6"/>
  <c r="J3363" i="6"/>
  <c r="L3363" i="6"/>
  <c r="M3363" i="6"/>
  <c r="H3363" i="6"/>
  <c r="I3363" i="6"/>
  <c r="K3363" i="6"/>
  <c r="F3365" i="6" l="1"/>
  <c r="E3366" i="6"/>
  <c r="H3364" i="6"/>
  <c r="J3364" i="6"/>
  <c r="K3364" i="6"/>
  <c r="M3364" i="6"/>
  <c r="I3364" i="6"/>
  <c r="L3364" i="6"/>
  <c r="F3366" i="6" l="1"/>
  <c r="E3367" i="6"/>
  <c r="J3365" i="6"/>
  <c r="H3365" i="6"/>
  <c r="M3365" i="6"/>
  <c r="L3365" i="6"/>
  <c r="I3365" i="6"/>
  <c r="K3365" i="6"/>
  <c r="F3367" i="6" l="1"/>
  <c r="E3368" i="6"/>
  <c r="I3366" i="6"/>
  <c r="M3366" i="6"/>
  <c r="J3366" i="6"/>
  <c r="L3366" i="6"/>
  <c r="H3366" i="6"/>
  <c r="K3366" i="6"/>
  <c r="F3368" i="6" l="1"/>
  <c r="E3369" i="6"/>
  <c r="I3367" i="6"/>
  <c r="K3367" i="6"/>
  <c r="J3367" i="6"/>
  <c r="L3367" i="6"/>
  <c r="M3367" i="6"/>
  <c r="H3367" i="6"/>
  <c r="F3369" i="6" l="1"/>
  <c r="E3370" i="6"/>
  <c r="H3368" i="6"/>
  <c r="L3368" i="6"/>
  <c r="J3368" i="6"/>
  <c r="K3368" i="6"/>
  <c r="M3368" i="6"/>
  <c r="I3368" i="6"/>
  <c r="F3370" i="6" l="1"/>
  <c r="E3371" i="6"/>
  <c r="L3369" i="6"/>
  <c r="I3369" i="6"/>
  <c r="H3369" i="6"/>
  <c r="M3369" i="6"/>
  <c r="J3369" i="6"/>
  <c r="K3369" i="6"/>
  <c r="F3371" i="6" l="1"/>
  <c r="E3372" i="6"/>
  <c r="M3370" i="6"/>
  <c r="J3370" i="6"/>
  <c r="I3370" i="6"/>
  <c r="K3370" i="6"/>
  <c r="L3370" i="6"/>
  <c r="H3370" i="6"/>
  <c r="F3372" i="6" l="1"/>
  <c r="E3373" i="6"/>
  <c r="J3371" i="6"/>
  <c r="K3371" i="6"/>
  <c r="L3371" i="6"/>
  <c r="M3371" i="6"/>
  <c r="H3371" i="6"/>
  <c r="I3371" i="6"/>
  <c r="F3373" i="6" l="1"/>
  <c r="E3374" i="6"/>
  <c r="H3372" i="6"/>
  <c r="M3372" i="6"/>
  <c r="I3372" i="6"/>
  <c r="J3372" i="6"/>
  <c r="K3372" i="6"/>
  <c r="L3372" i="6"/>
  <c r="F3374" i="6" l="1"/>
  <c r="E3375" i="6"/>
  <c r="H3373" i="6"/>
  <c r="M3373" i="6"/>
  <c r="L3373" i="6"/>
  <c r="I3373" i="6"/>
  <c r="K3373" i="6"/>
  <c r="J3373" i="6"/>
  <c r="F3375" i="6" l="1"/>
  <c r="E3376" i="6"/>
  <c r="I3374" i="6"/>
  <c r="M3374" i="6"/>
  <c r="J3374" i="6"/>
  <c r="H3374" i="6"/>
  <c r="L3374" i="6"/>
  <c r="K3374" i="6"/>
  <c r="F3376" i="6" l="1"/>
  <c r="E3377" i="6"/>
  <c r="M3375" i="6"/>
  <c r="H3375" i="6"/>
  <c r="I3375" i="6"/>
  <c r="K3375" i="6"/>
  <c r="J3375" i="6"/>
  <c r="L3375" i="6"/>
  <c r="F3377" i="6" l="1"/>
  <c r="E3378" i="6"/>
  <c r="J3376" i="6"/>
  <c r="K3376" i="6"/>
  <c r="M3376" i="6"/>
  <c r="H3376" i="6"/>
  <c r="L3376" i="6"/>
  <c r="I3376" i="6"/>
  <c r="F3378" i="6" l="1"/>
  <c r="E3379" i="6"/>
  <c r="L3377" i="6"/>
  <c r="I3377" i="6"/>
  <c r="H3377" i="6"/>
  <c r="M3377" i="6"/>
  <c r="K3377" i="6"/>
  <c r="J3377" i="6"/>
  <c r="F3379" i="6" l="1"/>
  <c r="E3380" i="6"/>
  <c r="M3378" i="6"/>
  <c r="J3378" i="6"/>
  <c r="I3378" i="6"/>
  <c r="L3378" i="6"/>
  <c r="K3378" i="6"/>
  <c r="H3378" i="6"/>
  <c r="F3380" i="6" l="1"/>
  <c r="E3381" i="6"/>
  <c r="J3379" i="6"/>
  <c r="I3379" i="6"/>
  <c r="K3379" i="6"/>
  <c r="L3379" i="6"/>
  <c r="M3379" i="6"/>
  <c r="H3379" i="6"/>
  <c r="F3381" i="6" l="1"/>
  <c r="E3382" i="6"/>
  <c r="H3380" i="6"/>
  <c r="I3380" i="6"/>
  <c r="L3380" i="6"/>
  <c r="J3380" i="6"/>
  <c r="K3380" i="6"/>
  <c r="M3380" i="6"/>
  <c r="F3382" i="6" l="1"/>
  <c r="E3383" i="6"/>
  <c r="H3381" i="6"/>
  <c r="M3381" i="6"/>
  <c r="L3381" i="6"/>
  <c r="I3381" i="6"/>
  <c r="K3381" i="6"/>
  <c r="J3381" i="6"/>
  <c r="F3383" i="6" l="1"/>
  <c r="E3384" i="6"/>
  <c r="I3382" i="6"/>
  <c r="M3382" i="6"/>
  <c r="J3382" i="6"/>
  <c r="H3382" i="6"/>
  <c r="L3382" i="6"/>
  <c r="K3382" i="6"/>
  <c r="F3384" i="6" l="1"/>
  <c r="E3385" i="6"/>
  <c r="J3383" i="6"/>
  <c r="L3383" i="6"/>
  <c r="M3383" i="6"/>
  <c r="H3383" i="6"/>
  <c r="I3383" i="6"/>
  <c r="K3383" i="6"/>
  <c r="F3385" i="6" l="1"/>
  <c r="E3386" i="6"/>
  <c r="M3384" i="6"/>
  <c r="I3384" i="6"/>
  <c r="H3384" i="6"/>
  <c r="L3384" i="6"/>
  <c r="J3384" i="6"/>
  <c r="K3384" i="6"/>
  <c r="F3386" i="6" l="1"/>
  <c r="E3387" i="6"/>
  <c r="L3385" i="6"/>
  <c r="I3385" i="6"/>
  <c r="H3385" i="6"/>
  <c r="M3385" i="6"/>
  <c r="J3385" i="6"/>
  <c r="K3385" i="6"/>
  <c r="F3387" i="6" l="1"/>
  <c r="E3388" i="6"/>
  <c r="M3386" i="6"/>
  <c r="J3386" i="6"/>
  <c r="I3386" i="6"/>
  <c r="L3386" i="6"/>
  <c r="K3386" i="6"/>
  <c r="H3386" i="6"/>
  <c r="F3388" i="6" l="1"/>
  <c r="E3389" i="6"/>
  <c r="J3387" i="6"/>
  <c r="M3387" i="6"/>
  <c r="H3387" i="6"/>
  <c r="I3387" i="6"/>
  <c r="K3387" i="6"/>
  <c r="L3387" i="6"/>
  <c r="F3389" i="6" l="1"/>
  <c r="E3390" i="6"/>
  <c r="H3388" i="6"/>
  <c r="J3388" i="6"/>
  <c r="K3388" i="6"/>
  <c r="L3388" i="6"/>
  <c r="M3388" i="6"/>
  <c r="I3388" i="6"/>
  <c r="F3390" i="6" l="1"/>
  <c r="E3391" i="6"/>
  <c r="H3389" i="6"/>
  <c r="M3389" i="6"/>
  <c r="L3389" i="6"/>
  <c r="I3389" i="6"/>
  <c r="K3389" i="6"/>
  <c r="J3389" i="6"/>
  <c r="F3391" i="6" l="1"/>
  <c r="E3392" i="6"/>
  <c r="I3390" i="6"/>
  <c r="M3390" i="6"/>
  <c r="J3390" i="6"/>
  <c r="H3390" i="6"/>
  <c r="L3390" i="6"/>
  <c r="K3390" i="6"/>
  <c r="F3392" i="6" l="1"/>
  <c r="E3393" i="6"/>
  <c r="K3391" i="6"/>
  <c r="J3391" i="6"/>
  <c r="L3391" i="6"/>
  <c r="M3391" i="6"/>
  <c r="H3391" i="6"/>
  <c r="I3391" i="6"/>
  <c r="F3393" i="6" l="1"/>
  <c r="E3394" i="6"/>
  <c r="H3392" i="6"/>
  <c r="L3392" i="6"/>
  <c r="I3392" i="6"/>
  <c r="J3392" i="6"/>
  <c r="K3392" i="6"/>
  <c r="M3392" i="6"/>
  <c r="F3394" i="6" l="1"/>
  <c r="E3395" i="6"/>
  <c r="L3393" i="6"/>
  <c r="I3393" i="6"/>
  <c r="H3393" i="6"/>
  <c r="M3393" i="6"/>
  <c r="J3393" i="6"/>
  <c r="K3393" i="6"/>
  <c r="F3395" i="6" l="1"/>
  <c r="E3396" i="6"/>
  <c r="M3394" i="6"/>
  <c r="J3394" i="6"/>
  <c r="I3394" i="6"/>
  <c r="K3394" i="6"/>
  <c r="H3394" i="6"/>
  <c r="L3394" i="6"/>
  <c r="F3396" i="6" l="1"/>
  <c r="E3397" i="6"/>
  <c r="J3395" i="6"/>
  <c r="L3395" i="6"/>
  <c r="M3395" i="6"/>
  <c r="H3395" i="6"/>
  <c r="I3395" i="6"/>
  <c r="K3395" i="6"/>
  <c r="F3397" i="6" l="1"/>
  <c r="E3398" i="6"/>
  <c r="H3396" i="6"/>
  <c r="J3396" i="6"/>
  <c r="K3396" i="6"/>
  <c r="M3396" i="6"/>
  <c r="I3396" i="6"/>
  <c r="L3396" i="6"/>
  <c r="F3398" i="6" l="1"/>
  <c r="E3399" i="6"/>
  <c r="H3397" i="6"/>
  <c r="M3397" i="6"/>
  <c r="L3397" i="6"/>
  <c r="I3397" i="6"/>
  <c r="J3397" i="6"/>
  <c r="K3397" i="6"/>
  <c r="F3399" i="6" l="1"/>
  <c r="E3400" i="6"/>
  <c r="I3398" i="6"/>
  <c r="M3398" i="6"/>
  <c r="J3398" i="6"/>
  <c r="L3398" i="6"/>
  <c r="H3398" i="6"/>
  <c r="K3398" i="6"/>
  <c r="F3400" i="6" l="1"/>
  <c r="E3401" i="6"/>
  <c r="I3399" i="6"/>
  <c r="K3399" i="6"/>
  <c r="J3399" i="6"/>
  <c r="L3399" i="6"/>
  <c r="M3399" i="6"/>
  <c r="H3399" i="6"/>
  <c r="F3401" i="6" l="1"/>
  <c r="E3402" i="6"/>
  <c r="H3400" i="6"/>
  <c r="L3400" i="6"/>
  <c r="J3400" i="6"/>
  <c r="K3400" i="6"/>
  <c r="M3400" i="6"/>
  <c r="I3400" i="6"/>
  <c r="F3402" i="6" l="1"/>
  <c r="E3403" i="6"/>
  <c r="L3401" i="6"/>
  <c r="I3401" i="6"/>
  <c r="H3401" i="6"/>
  <c r="M3401" i="6"/>
  <c r="J3401" i="6"/>
  <c r="K3401" i="6"/>
  <c r="F3403" i="6" l="1"/>
  <c r="E3404" i="6"/>
  <c r="M3402" i="6"/>
  <c r="J3402" i="6"/>
  <c r="I3402" i="6"/>
  <c r="K3402" i="6"/>
  <c r="L3402" i="6"/>
  <c r="H3402" i="6"/>
  <c r="F3404" i="6" l="1"/>
  <c r="E3405" i="6"/>
  <c r="J3403" i="6"/>
  <c r="K3403" i="6"/>
  <c r="L3403" i="6"/>
  <c r="M3403" i="6"/>
  <c r="H3403" i="6"/>
  <c r="I3403" i="6"/>
  <c r="F3405" i="6" l="1"/>
  <c r="E3406" i="6"/>
  <c r="H3404" i="6"/>
  <c r="M3404" i="6"/>
  <c r="I3404" i="6"/>
  <c r="J3404" i="6"/>
  <c r="K3404" i="6"/>
  <c r="L3404" i="6"/>
  <c r="F3406" i="6" l="1"/>
  <c r="E3407" i="6"/>
  <c r="H3405" i="6"/>
  <c r="M3405" i="6"/>
  <c r="L3405" i="6"/>
  <c r="I3405" i="6"/>
  <c r="K3405" i="6"/>
  <c r="J3405" i="6"/>
  <c r="F3407" i="6" l="1"/>
  <c r="E3408" i="6"/>
  <c r="I3406" i="6"/>
  <c r="M3406" i="6"/>
  <c r="J3406" i="6"/>
  <c r="H3406" i="6"/>
  <c r="L3406" i="6"/>
  <c r="K3406" i="6"/>
  <c r="F3408" i="6" l="1"/>
  <c r="E3409" i="6"/>
  <c r="M3407" i="6"/>
  <c r="H3407" i="6"/>
  <c r="I3407" i="6"/>
  <c r="K3407" i="6"/>
  <c r="J3407" i="6"/>
  <c r="L3407" i="6"/>
  <c r="F3409" i="6" l="1"/>
  <c r="E3410" i="6"/>
  <c r="J3408" i="6"/>
  <c r="K3408" i="6"/>
  <c r="M3408" i="6"/>
  <c r="H3408" i="6"/>
  <c r="L3408" i="6"/>
  <c r="I3408" i="6"/>
  <c r="F3410" i="6" l="1"/>
  <c r="E3411" i="6"/>
  <c r="L3409" i="6"/>
  <c r="I3409" i="6"/>
  <c r="H3409" i="6"/>
  <c r="M3409" i="6"/>
  <c r="K3409" i="6"/>
  <c r="J3409" i="6"/>
  <c r="F3411" i="6" l="1"/>
  <c r="E3412" i="6"/>
  <c r="M3410" i="6"/>
  <c r="J3410" i="6"/>
  <c r="I3410" i="6"/>
  <c r="L3410" i="6"/>
  <c r="K3410" i="6"/>
  <c r="H3410" i="6"/>
  <c r="F3412" i="6" l="1"/>
  <c r="E3413" i="6"/>
  <c r="J3411" i="6"/>
  <c r="I3411" i="6"/>
  <c r="K3411" i="6"/>
  <c r="L3411" i="6"/>
  <c r="M3411" i="6"/>
  <c r="H3411" i="6"/>
  <c r="F3413" i="6" l="1"/>
  <c r="E3414" i="6"/>
  <c r="H3412" i="6"/>
  <c r="I3412" i="6"/>
  <c r="L3412" i="6"/>
  <c r="J3412" i="6"/>
  <c r="K3412" i="6"/>
  <c r="M3412" i="6"/>
  <c r="F3414" i="6" l="1"/>
  <c r="E3415" i="6"/>
  <c r="H3413" i="6"/>
  <c r="M3413" i="6"/>
  <c r="L3413" i="6"/>
  <c r="I3413" i="6"/>
  <c r="K3413" i="6"/>
  <c r="J3413" i="6"/>
  <c r="F3415" i="6" l="1"/>
  <c r="E3416" i="6"/>
  <c r="I3414" i="6"/>
  <c r="M3414" i="6"/>
  <c r="J3414" i="6"/>
  <c r="H3414" i="6"/>
  <c r="L3414" i="6"/>
  <c r="K3414" i="6"/>
  <c r="F3416" i="6" l="1"/>
  <c r="E3417" i="6"/>
  <c r="J3415" i="6"/>
  <c r="L3415" i="6"/>
  <c r="M3415" i="6"/>
  <c r="H3415" i="6"/>
  <c r="I3415" i="6"/>
  <c r="K3415" i="6"/>
  <c r="F3417" i="6" l="1"/>
  <c r="E3418" i="6"/>
  <c r="M3416" i="6"/>
  <c r="I3416" i="6"/>
  <c r="H3416" i="6"/>
  <c r="L3416" i="6"/>
  <c r="J3416" i="6"/>
  <c r="K3416" i="6"/>
  <c r="F3418" i="6" l="1"/>
  <c r="E3419" i="6"/>
  <c r="L3417" i="6"/>
  <c r="I3417" i="6"/>
  <c r="H3417" i="6"/>
  <c r="M3417" i="6"/>
  <c r="J3417" i="6"/>
  <c r="K3417" i="6"/>
  <c r="F3419" i="6" l="1"/>
  <c r="E3420" i="6"/>
  <c r="M3418" i="6"/>
  <c r="J3418" i="6"/>
  <c r="I3418" i="6"/>
  <c r="L3418" i="6"/>
  <c r="K3418" i="6"/>
  <c r="H3418" i="6"/>
  <c r="F3420" i="6" l="1"/>
  <c r="E3421" i="6"/>
  <c r="J3419" i="6"/>
  <c r="M3419" i="6"/>
  <c r="H3419" i="6"/>
  <c r="I3419" i="6"/>
  <c r="K3419" i="6"/>
  <c r="L3419" i="6"/>
  <c r="F3421" i="6" l="1"/>
  <c r="E3422" i="6"/>
  <c r="H3420" i="6"/>
  <c r="J3420" i="6"/>
  <c r="K3420" i="6"/>
  <c r="L3420" i="6"/>
  <c r="M3420" i="6"/>
  <c r="I3420" i="6"/>
  <c r="F3422" i="6" l="1"/>
  <c r="E3423" i="6"/>
  <c r="H3421" i="6"/>
  <c r="M3421" i="6"/>
  <c r="L3421" i="6"/>
  <c r="I3421" i="6"/>
  <c r="K3421" i="6"/>
  <c r="J3421" i="6"/>
  <c r="F3423" i="6" l="1"/>
  <c r="E3424" i="6"/>
  <c r="I3422" i="6"/>
  <c r="M3422" i="6"/>
  <c r="J3422" i="6"/>
  <c r="H3422" i="6"/>
  <c r="L3422" i="6"/>
  <c r="K3422" i="6"/>
  <c r="F3424" i="6" l="1"/>
  <c r="E3425" i="6"/>
  <c r="K3423" i="6"/>
  <c r="J3423" i="6"/>
  <c r="L3423" i="6"/>
  <c r="M3423" i="6"/>
  <c r="H3423" i="6"/>
  <c r="I3423" i="6"/>
  <c r="F3425" i="6" l="1"/>
  <c r="E3426" i="6"/>
  <c r="H3424" i="6"/>
  <c r="L3424" i="6"/>
  <c r="I3424" i="6"/>
  <c r="J3424" i="6"/>
  <c r="K3424" i="6"/>
  <c r="M3424" i="6"/>
  <c r="F3426" i="6" l="1"/>
  <c r="E3427" i="6"/>
  <c r="L3425" i="6"/>
  <c r="I3425" i="6"/>
  <c r="H3425" i="6"/>
  <c r="M3425" i="6"/>
  <c r="J3425" i="6"/>
  <c r="K3425" i="6"/>
  <c r="F3427" i="6" l="1"/>
  <c r="E3428" i="6"/>
  <c r="M3426" i="6"/>
  <c r="J3426" i="6"/>
  <c r="I3426" i="6"/>
  <c r="K3426" i="6"/>
  <c r="H3426" i="6"/>
  <c r="L3426" i="6"/>
  <c r="F3428" i="6" l="1"/>
  <c r="E3429" i="6"/>
  <c r="J3427" i="6"/>
  <c r="L3427" i="6"/>
  <c r="M3427" i="6"/>
  <c r="H3427" i="6"/>
  <c r="I3427" i="6"/>
  <c r="K3427" i="6"/>
  <c r="F3429" i="6" l="1"/>
  <c r="E3430" i="6"/>
  <c r="H3428" i="6"/>
  <c r="J3428" i="6"/>
  <c r="K3428" i="6"/>
  <c r="M3428" i="6"/>
  <c r="I3428" i="6"/>
  <c r="L3428" i="6"/>
  <c r="F3430" i="6" l="1"/>
  <c r="E3431" i="6"/>
  <c r="H3429" i="6"/>
  <c r="M3429" i="6"/>
  <c r="L3429" i="6"/>
  <c r="I3429" i="6"/>
  <c r="J3429" i="6"/>
  <c r="K3429" i="6"/>
  <c r="F3431" i="6" l="1"/>
  <c r="E3432" i="6"/>
  <c r="I3430" i="6"/>
  <c r="M3430" i="6"/>
  <c r="J3430" i="6"/>
  <c r="L3430" i="6"/>
  <c r="H3430" i="6"/>
  <c r="K3430" i="6"/>
  <c r="F3432" i="6" l="1"/>
  <c r="E3433" i="6"/>
  <c r="I3431" i="6"/>
  <c r="K3431" i="6"/>
  <c r="J3431" i="6"/>
  <c r="L3431" i="6"/>
  <c r="M3431" i="6"/>
  <c r="H3431" i="6"/>
  <c r="F3433" i="6" l="1"/>
  <c r="E3434" i="6"/>
  <c r="H3432" i="6"/>
  <c r="L3432" i="6"/>
  <c r="J3432" i="6"/>
  <c r="K3432" i="6"/>
  <c r="M3432" i="6"/>
  <c r="I3432" i="6"/>
  <c r="F3434" i="6" l="1"/>
  <c r="E3435" i="6"/>
  <c r="L3433" i="6"/>
  <c r="I3433" i="6"/>
  <c r="H3433" i="6"/>
  <c r="M3433" i="6"/>
  <c r="J3433" i="6"/>
  <c r="K3433" i="6"/>
  <c r="F3435" i="6" l="1"/>
  <c r="E3436" i="6"/>
  <c r="M3434" i="6"/>
  <c r="J3434" i="6"/>
  <c r="I3434" i="6"/>
  <c r="K3434" i="6"/>
  <c r="L3434" i="6"/>
  <c r="H3434" i="6"/>
  <c r="F3436" i="6" l="1"/>
  <c r="E3437" i="6"/>
  <c r="J3435" i="6"/>
  <c r="K3435" i="6"/>
  <c r="L3435" i="6"/>
  <c r="M3435" i="6"/>
  <c r="H3435" i="6"/>
  <c r="I3435" i="6"/>
  <c r="F3437" i="6" l="1"/>
  <c r="E3438" i="6"/>
  <c r="H3436" i="6"/>
  <c r="M3436" i="6"/>
  <c r="I3436" i="6"/>
  <c r="J3436" i="6"/>
  <c r="K3436" i="6"/>
  <c r="L3436" i="6"/>
  <c r="F3438" i="6" l="1"/>
  <c r="E3439" i="6"/>
  <c r="H3437" i="6"/>
  <c r="M3437" i="6"/>
  <c r="L3437" i="6"/>
  <c r="I3437" i="6"/>
  <c r="K3437" i="6"/>
  <c r="J3437" i="6"/>
  <c r="F3439" i="6" l="1"/>
  <c r="E3440" i="6"/>
  <c r="I3438" i="6"/>
  <c r="M3438" i="6"/>
  <c r="J3438" i="6"/>
  <c r="H3438" i="6"/>
  <c r="L3438" i="6"/>
  <c r="K3438" i="6"/>
  <c r="F3440" i="6" l="1"/>
  <c r="E3441" i="6"/>
  <c r="M3439" i="6"/>
  <c r="H3439" i="6"/>
  <c r="I3439" i="6"/>
  <c r="K3439" i="6"/>
  <c r="J3439" i="6"/>
  <c r="L3439" i="6"/>
  <c r="F3441" i="6" l="1"/>
  <c r="E3442" i="6"/>
  <c r="J3440" i="6"/>
  <c r="K3440" i="6"/>
  <c r="M3440" i="6"/>
  <c r="H3440" i="6"/>
  <c r="L3440" i="6"/>
  <c r="I3440" i="6"/>
  <c r="F3442" i="6" l="1"/>
  <c r="E3443" i="6"/>
  <c r="L3441" i="6"/>
  <c r="I3441" i="6"/>
  <c r="H3441" i="6"/>
  <c r="M3441" i="6"/>
  <c r="K3441" i="6"/>
  <c r="J3441" i="6"/>
  <c r="F3443" i="6" l="1"/>
  <c r="E3444" i="6"/>
  <c r="M3442" i="6"/>
  <c r="J3442" i="6"/>
  <c r="I3442" i="6"/>
  <c r="L3442" i="6"/>
  <c r="K3442" i="6"/>
  <c r="H3442" i="6"/>
  <c r="F3444" i="6" l="1"/>
  <c r="E3445" i="6"/>
  <c r="J3443" i="6"/>
  <c r="I3443" i="6"/>
  <c r="K3443" i="6"/>
  <c r="L3443" i="6"/>
  <c r="M3443" i="6"/>
  <c r="H3443" i="6"/>
  <c r="F3445" i="6" l="1"/>
  <c r="E3446" i="6"/>
  <c r="H3444" i="6"/>
  <c r="I3444" i="6"/>
  <c r="L3444" i="6"/>
  <c r="J3444" i="6"/>
  <c r="K3444" i="6"/>
  <c r="M3444" i="6"/>
  <c r="F3446" i="6" l="1"/>
  <c r="E3447" i="6"/>
  <c r="H3445" i="6"/>
  <c r="M3445" i="6"/>
  <c r="L3445" i="6"/>
  <c r="I3445" i="6"/>
  <c r="K3445" i="6"/>
  <c r="J3445" i="6"/>
  <c r="F3447" i="6" l="1"/>
  <c r="E3448" i="6"/>
  <c r="I3446" i="6"/>
  <c r="M3446" i="6"/>
  <c r="J3446" i="6"/>
  <c r="H3446" i="6"/>
  <c r="L3446" i="6"/>
  <c r="K3446" i="6"/>
  <c r="F3448" i="6" l="1"/>
  <c r="E3449" i="6"/>
  <c r="J3447" i="6"/>
  <c r="L3447" i="6"/>
  <c r="M3447" i="6"/>
  <c r="H3447" i="6"/>
  <c r="I3447" i="6"/>
  <c r="K3447" i="6"/>
  <c r="F3449" i="6" l="1"/>
  <c r="E3450" i="6"/>
  <c r="M3448" i="6"/>
  <c r="I3448" i="6"/>
  <c r="H3448" i="6"/>
  <c r="L3448" i="6"/>
  <c r="J3448" i="6"/>
  <c r="K3448" i="6"/>
  <c r="F3450" i="6" l="1"/>
  <c r="E3451" i="6"/>
  <c r="L3449" i="6"/>
  <c r="I3449" i="6"/>
  <c r="H3449" i="6"/>
  <c r="M3449" i="6"/>
  <c r="J3449" i="6"/>
  <c r="K3449" i="6"/>
  <c r="F3451" i="6" l="1"/>
  <c r="E3452" i="6"/>
  <c r="M3450" i="6"/>
  <c r="J3450" i="6"/>
  <c r="I3450" i="6"/>
  <c r="L3450" i="6"/>
  <c r="K3450" i="6"/>
  <c r="H3450" i="6"/>
  <c r="F3452" i="6" l="1"/>
  <c r="E3453" i="6"/>
  <c r="J3451" i="6"/>
  <c r="M3451" i="6"/>
  <c r="H3451" i="6"/>
  <c r="I3451" i="6"/>
  <c r="K3451" i="6"/>
  <c r="L3451" i="6"/>
  <c r="F3453" i="6" l="1"/>
  <c r="E3454" i="6"/>
  <c r="H3452" i="6"/>
  <c r="J3452" i="6"/>
  <c r="K3452" i="6"/>
  <c r="L3452" i="6"/>
  <c r="M3452" i="6"/>
  <c r="I3452" i="6"/>
  <c r="F3454" i="6" l="1"/>
  <c r="E3455" i="6"/>
  <c r="H3453" i="6"/>
  <c r="M3453" i="6"/>
  <c r="L3453" i="6"/>
  <c r="I3453" i="6"/>
  <c r="K3453" i="6"/>
  <c r="J3453" i="6"/>
  <c r="F3455" i="6" l="1"/>
  <c r="E3456" i="6"/>
  <c r="I3454" i="6"/>
  <c r="M3454" i="6"/>
  <c r="J3454" i="6"/>
  <c r="H3454" i="6"/>
  <c r="L3454" i="6"/>
  <c r="K3454" i="6"/>
  <c r="F3456" i="6" l="1"/>
  <c r="E3457" i="6"/>
  <c r="K3455" i="6"/>
  <c r="J3455" i="6"/>
  <c r="L3455" i="6"/>
  <c r="M3455" i="6"/>
  <c r="H3455" i="6"/>
  <c r="I3455" i="6"/>
  <c r="F3457" i="6" l="1"/>
  <c r="E3458" i="6"/>
  <c r="H3456" i="6"/>
  <c r="L3456" i="6"/>
  <c r="I3456" i="6"/>
  <c r="J3456" i="6"/>
  <c r="K3456" i="6"/>
  <c r="M3456" i="6"/>
  <c r="F3458" i="6" l="1"/>
  <c r="E3459" i="6"/>
  <c r="L3457" i="6"/>
  <c r="I3457" i="6"/>
  <c r="H3457" i="6"/>
  <c r="M3457" i="6"/>
  <c r="J3457" i="6"/>
  <c r="K3457" i="6"/>
  <c r="F3459" i="6" l="1"/>
  <c r="E3460" i="6"/>
  <c r="M3458" i="6"/>
  <c r="J3458" i="6"/>
  <c r="I3458" i="6"/>
  <c r="K3458" i="6"/>
  <c r="H3458" i="6"/>
  <c r="L3458" i="6"/>
  <c r="F3460" i="6" l="1"/>
  <c r="E3461" i="6"/>
  <c r="J3459" i="6"/>
  <c r="L3459" i="6"/>
  <c r="M3459" i="6"/>
  <c r="H3459" i="6"/>
  <c r="I3459" i="6"/>
  <c r="K3459" i="6"/>
  <c r="F3461" i="6" l="1"/>
  <c r="E3462" i="6"/>
  <c r="H3460" i="6"/>
  <c r="J3460" i="6"/>
  <c r="K3460" i="6"/>
  <c r="M3460" i="6"/>
  <c r="I3460" i="6"/>
  <c r="L3460" i="6"/>
  <c r="F3462" i="6" l="1"/>
  <c r="E3463" i="6"/>
  <c r="H3461" i="6"/>
  <c r="M3461" i="6"/>
  <c r="L3461" i="6"/>
  <c r="I3461" i="6"/>
  <c r="J3461" i="6"/>
  <c r="K3461" i="6"/>
  <c r="F3463" i="6" l="1"/>
  <c r="E3464" i="6"/>
  <c r="I3462" i="6"/>
  <c r="M3462" i="6"/>
  <c r="J3462" i="6"/>
  <c r="L3462" i="6"/>
  <c r="H3462" i="6"/>
  <c r="K3462" i="6"/>
  <c r="F3464" i="6" l="1"/>
  <c r="E3465" i="6"/>
  <c r="I3463" i="6"/>
  <c r="K3463" i="6"/>
  <c r="J3463" i="6"/>
  <c r="L3463" i="6"/>
  <c r="M3463" i="6"/>
  <c r="H3463" i="6"/>
  <c r="F3465" i="6" l="1"/>
  <c r="E3466" i="6"/>
  <c r="H3464" i="6"/>
  <c r="L3464" i="6"/>
  <c r="J3464" i="6"/>
  <c r="K3464" i="6"/>
  <c r="M3464" i="6"/>
  <c r="I3464" i="6"/>
  <c r="F3466" i="6" l="1"/>
  <c r="E3467" i="6"/>
  <c r="L3465" i="6"/>
  <c r="I3465" i="6"/>
  <c r="H3465" i="6"/>
  <c r="M3465" i="6"/>
  <c r="J3465" i="6"/>
  <c r="K3465" i="6"/>
  <c r="F3467" i="6" l="1"/>
  <c r="E3468" i="6"/>
  <c r="M3466" i="6"/>
  <c r="J3466" i="6"/>
  <c r="I3466" i="6"/>
  <c r="K3466" i="6"/>
  <c r="L3466" i="6"/>
  <c r="H3466" i="6"/>
  <c r="F3468" i="6" l="1"/>
  <c r="E3469" i="6"/>
  <c r="J3467" i="6"/>
  <c r="K3467" i="6"/>
  <c r="L3467" i="6"/>
  <c r="M3467" i="6"/>
  <c r="H3467" i="6"/>
  <c r="I3467" i="6"/>
  <c r="F3469" i="6" l="1"/>
  <c r="E3470" i="6"/>
  <c r="H3468" i="6"/>
  <c r="M3468" i="6"/>
  <c r="I3468" i="6"/>
  <c r="J3468" i="6"/>
  <c r="K3468" i="6"/>
  <c r="L3468" i="6"/>
  <c r="F3470" i="6" l="1"/>
  <c r="E3471" i="6"/>
  <c r="H3469" i="6"/>
  <c r="M3469" i="6"/>
  <c r="L3469" i="6"/>
  <c r="I3469" i="6"/>
  <c r="K3469" i="6"/>
  <c r="J3469" i="6"/>
  <c r="F3471" i="6" l="1"/>
  <c r="E3472" i="6"/>
  <c r="I3470" i="6"/>
  <c r="M3470" i="6"/>
  <c r="J3470" i="6"/>
  <c r="H3470" i="6"/>
  <c r="L3470" i="6"/>
  <c r="K3470" i="6"/>
  <c r="F3472" i="6" l="1"/>
  <c r="E3473" i="6"/>
  <c r="M3471" i="6"/>
  <c r="H3471" i="6"/>
  <c r="I3471" i="6"/>
  <c r="K3471" i="6"/>
  <c r="J3471" i="6"/>
  <c r="L3471" i="6"/>
  <c r="F3473" i="6" l="1"/>
  <c r="E3474" i="6"/>
  <c r="J3472" i="6"/>
  <c r="K3472" i="6"/>
  <c r="M3472" i="6"/>
  <c r="H3472" i="6"/>
  <c r="L3472" i="6"/>
  <c r="I3472" i="6"/>
  <c r="F3474" i="6" l="1"/>
  <c r="E3475" i="6"/>
  <c r="L3473" i="6"/>
  <c r="I3473" i="6"/>
  <c r="H3473" i="6"/>
  <c r="M3473" i="6"/>
  <c r="K3473" i="6"/>
  <c r="J3473" i="6"/>
  <c r="F3475" i="6" l="1"/>
  <c r="E3476" i="6"/>
  <c r="M3474" i="6"/>
  <c r="J3474" i="6"/>
  <c r="I3474" i="6"/>
  <c r="L3474" i="6"/>
  <c r="K3474" i="6"/>
  <c r="H3474" i="6"/>
  <c r="F3476" i="6" l="1"/>
  <c r="E3477" i="6"/>
  <c r="J3475" i="6"/>
  <c r="I3475" i="6"/>
  <c r="K3475" i="6"/>
  <c r="L3475" i="6"/>
  <c r="M3475" i="6"/>
  <c r="H3475" i="6"/>
  <c r="F3477" i="6" l="1"/>
  <c r="E3478" i="6"/>
  <c r="H3476" i="6"/>
  <c r="I3476" i="6"/>
  <c r="L3476" i="6"/>
  <c r="J3476" i="6"/>
  <c r="K3476" i="6"/>
  <c r="M3476" i="6"/>
  <c r="F3478" i="6" l="1"/>
  <c r="E3479" i="6"/>
  <c r="H3477" i="6"/>
  <c r="M3477" i="6"/>
  <c r="L3477" i="6"/>
  <c r="I3477" i="6"/>
  <c r="K3477" i="6"/>
  <c r="J3477" i="6"/>
  <c r="F3479" i="6" l="1"/>
  <c r="E3480" i="6"/>
  <c r="I3478" i="6"/>
  <c r="M3478" i="6"/>
  <c r="J3478" i="6"/>
  <c r="H3478" i="6"/>
  <c r="L3478" i="6"/>
  <c r="K3478" i="6"/>
  <c r="F3480" i="6" l="1"/>
  <c r="E3481" i="6"/>
  <c r="J3479" i="6"/>
  <c r="L3479" i="6"/>
  <c r="M3479" i="6"/>
  <c r="H3479" i="6"/>
  <c r="I3479" i="6"/>
  <c r="K3479" i="6"/>
  <c r="F3481" i="6" l="1"/>
  <c r="E3482" i="6"/>
  <c r="M3480" i="6"/>
  <c r="I3480" i="6"/>
  <c r="H3480" i="6"/>
  <c r="L3480" i="6"/>
  <c r="J3480" i="6"/>
  <c r="K3480" i="6"/>
  <c r="F3482" i="6" l="1"/>
  <c r="E3483" i="6"/>
  <c r="L3481" i="6"/>
  <c r="I3481" i="6"/>
  <c r="H3481" i="6"/>
  <c r="M3481" i="6"/>
  <c r="J3481" i="6"/>
  <c r="K3481" i="6"/>
  <c r="F3483" i="6" l="1"/>
  <c r="E3484" i="6"/>
  <c r="M3482" i="6"/>
  <c r="J3482" i="6"/>
  <c r="I3482" i="6"/>
  <c r="L3482" i="6"/>
  <c r="K3482" i="6"/>
  <c r="H3482" i="6"/>
  <c r="F3484" i="6" l="1"/>
  <c r="E3485" i="6"/>
  <c r="J3483" i="6"/>
  <c r="M3483" i="6"/>
  <c r="H3483" i="6"/>
  <c r="I3483" i="6"/>
  <c r="K3483" i="6"/>
  <c r="L3483" i="6"/>
  <c r="F3485" i="6" l="1"/>
  <c r="E3486" i="6"/>
  <c r="H3484" i="6"/>
  <c r="J3484" i="6"/>
  <c r="K3484" i="6"/>
  <c r="L3484" i="6"/>
  <c r="M3484" i="6"/>
  <c r="I3484" i="6"/>
  <c r="F3486" i="6" l="1"/>
  <c r="E3487" i="6"/>
  <c r="H3485" i="6"/>
  <c r="M3485" i="6"/>
  <c r="L3485" i="6"/>
  <c r="I3485" i="6"/>
  <c r="K3485" i="6"/>
  <c r="J3485" i="6"/>
  <c r="F3487" i="6" l="1"/>
  <c r="E3488" i="6"/>
  <c r="I3486" i="6"/>
  <c r="M3486" i="6"/>
  <c r="J3486" i="6"/>
  <c r="H3486" i="6"/>
  <c r="L3486" i="6"/>
  <c r="K3486" i="6"/>
  <c r="F3488" i="6" l="1"/>
  <c r="E3489" i="6"/>
  <c r="J3487" i="6"/>
  <c r="K3487" i="6"/>
  <c r="L3487" i="6"/>
  <c r="M3487" i="6"/>
  <c r="H3487" i="6"/>
  <c r="I3487" i="6"/>
  <c r="F3489" i="6" l="1"/>
  <c r="E3490" i="6"/>
  <c r="H3488" i="6"/>
  <c r="L3488" i="6"/>
  <c r="I3488" i="6"/>
  <c r="J3488" i="6"/>
  <c r="K3488" i="6"/>
  <c r="M3488" i="6"/>
  <c r="F3490" i="6" l="1"/>
  <c r="E3491" i="6"/>
  <c r="L3489" i="6"/>
  <c r="I3489" i="6"/>
  <c r="H3489" i="6"/>
  <c r="M3489" i="6"/>
  <c r="J3489" i="6"/>
  <c r="K3489" i="6"/>
  <c r="F3491" i="6" l="1"/>
  <c r="E3492" i="6"/>
  <c r="M3490" i="6"/>
  <c r="J3490" i="6"/>
  <c r="I3490" i="6"/>
  <c r="K3490" i="6"/>
  <c r="H3490" i="6"/>
  <c r="L3490" i="6"/>
  <c r="F3492" i="6" l="1"/>
  <c r="E3493" i="6"/>
  <c r="J3491" i="6"/>
  <c r="L3491" i="6"/>
  <c r="M3491" i="6"/>
  <c r="H3491" i="6"/>
  <c r="I3491" i="6"/>
  <c r="K3491" i="6"/>
  <c r="F3493" i="6" l="1"/>
  <c r="E3494" i="6"/>
  <c r="H3492" i="6"/>
  <c r="J3492" i="6"/>
  <c r="K3492" i="6"/>
  <c r="M3492" i="6"/>
  <c r="I3492" i="6"/>
  <c r="L3492" i="6"/>
  <c r="F3494" i="6" l="1"/>
  <c r="E3495" i="6"/>
  <c r="H3493" i="6"/>
  <c r="M3493" i="6"/>
  <c r="L3493" i="6"/>
  <c r="I3493" i="6"/>
  <c r="J3493" i="6"/>
  <c r="K3493" i="6"/>
  <c r="F3495" i="6" l="1"/>
  <c r="E3496" i="6"/>
  <c r="I3494" i="6"/>
  <c r="M3494" i="6"/>
  <c r="J3494" i="6"/>
  <c r="L3494" i="6"/>
  <c r="H3494" i="6"/>
  <c r="K3494" i="6"/>
  <c r="F3496" i="6" l="1"/>
  <c r="E3497" i="6"/>
  <c r="J3495" i="6"/>
  <c r="I3495" i="6"/>
  <c r="K3495" i="6"/>
  <c r="L3495" i="6"/>
  <c r="M3495" i="6"/>
  <c r="H3495" i="6"/>
  <c r="F3497" i="6" l="1"/>
  <c r="E3498" i="6"/>
  <c r="H3496" i="6"/>
  <c r="L3496" i="6"/>
  <c r="J3496" i="6"/>
  <c r="K3496" i="6"/>
  <c r="M3496" i="6"/>
  <c r="I3496" i="6"/>
  <c r="F3498" i="6" l="1"/>
  <c r="E3499" i="6"/>
  <c r="L3497" i="6"/>
  <c r="I3497" i="6"/>
  <c r="H3497" i="6"/>
  <c r="M3497" i="6"/>
  <c r="J3497" i="6"/>
  <c r="K3497" i="6"/>
  <c r="F3499" i="6" l="1"/>
  <c r="E3500" i="6"/>
  <c r="M3498" i="6"/>
  <c r="J3498" i="6"/>
  <c r="I3498" i="6"/>
  <c r="K3498" i="6"/>
  <c r="L3498" i="6"/>
  <c r="H3498" i="6"/>
  <c r="F3500" i="6" l="1"/>
  <c r="E3501" i="6"/>
  <c r="J3499" i="6"/>
  <c r="K3499" i="6"/>
  <c r="L3499" i="6"/>
  <c r="M3499" i="6"/>
  <c r="H3499" i="6"/>
  <c r="I3499" i="6"/>
  <c r="F3501" i="6" l="1"/>
  <c r="E3502" i="6"/>
  <c r="M3500" i="6"/>
  <c r="I3500" i="6"/>
  <c r="H3500" i="6"/>
  <c r="J3500" i="6"/>
  <c r="K3500" i="6"/>
  <c r="L3500" i="6"/>
  <c r="F3502" i="6" l="1"/>
  <c r="E3503" i="6"/>
  <c r="H3501" i="6"/>
  <c r="M3501" i="6"/>
  <c r="L3501" i="6"/>
  <c r="I3501" i="6"/>
  <c r="K3501" i="6"/>
  <c r="J3501" i="6"/>
  <c r="F3503" i="6" l="1"/>
  <c r="E3504" i="6"/>
  <c r="I3502" i="6"/>
  <c r="M3502" i="6"/>
  <c r="J3502" i="6"/>
  <c r="H3502" i="6"/>
  <c r="L3502" i="6"/>
  <c r="K3502" i="6"/>
  <c r="F3504" i="6" l="1"/>
  <c r="E3505" i="6"/>
  <c r="J3503" i="6"/>
  <c r="M3503" i="6"/>
  <c r="H3503" i="6"/>
  <c r="I3503" i="6"/>
  <c r="K3503" i="6"/>
  <c r="L3503" i="6"/>
  <c r="F3505" i="6" l="1"/>
  <c r="E3506" i="6"/>
  <c r="J3504" i="6"/>
  <c r="K3504" i="6"/>
  <c r="M3504" i="6"/>
  <c r="L3504" i="6"/>
  <c r="I3504" i="6"/>
  <c r="H3504" i="6"/>
  <c r="F3506" i="6" l="1"/>
  <c r="E3507" i="6"/>
  <c r="L3505" i="6"/>
  <c r="I3505" i="6"/>
  <c r="H3505" i="6"/>
  <c r="M3505" i="6"/>
  <c r="K3505" i="6"/>
  <c r="J3505" i="6"/>
  <c r="F3507" i="6" l="1"/>
  <c r="E3508" i="6"/>
  <c r="M3506" i="6"/>
  <c r="J3506" i="6"/>
  <c r="I3506" i="6"/>
  <c r="L3506" i="6"/>
  <c r="K3506" i="6"/>
  <c r="H3506" i="6"/>
  <c r="F3508" i="6" l="1"/>
  <c r="E3509" i="6"/>
  <c r="J3507" i="6"/>
  <c r="I3507" i="6"/>
  <c r="K3507" i="6"/>
  <c r="L3507" i="6"/>
  <c r="M3507" i="6"/>
  <c r="H3507" i="6"/>
  <c r="F3509" i="6" l="1"/>
  <c r="E3510" i="6"/>
  <c r="H3508" i="6"/>
  <c r="I3508" i="6"/>
  <c r="L3508" i="6"/>
  <c r="J3508" i="6"/>
  <c r="K3508" i="6"/>
  <c r="M3508" i="6"/>
  <c r="F3510" i="6" l="1"/>
  <c r="E3511" i="6"/>
  <c r="H3509" i="6"/>
  <c r="M3509" i="6"/>
  <c r="L3509" i="6"/>
  <c r="I3509" i="6"/>
  <c r="K3509" i="6"/>
  <c r="J3509" i="6"/>
  <c r="F3511" i="6" l="1"/>
  <c r="E3512" i="6"/>
  <c r="I3510" i="6"/>
  <c r="M3510" i="6"/>
  <c r="J3510" i="6"/>
  <c r="H3510" i="6"/>
  <c r="L3510" i="6"/>
  <c r="K3510" i="6"/>
  <c r="F3512" i="6" l="1"/>
  <c r="E3513" i="6"/>
  <c r="J3511" i="6"/>
  <c r="L3511" i="6"/>
  <c r="M3511" i="6"/>
  <c r="H3511" i="6"/>
  <c r="I3511" i="6"/>
  <c r="K3511" i="6"/>
  <c r="F3513" i="6" l="1"/>
  <c r="E3514" i="6"/>
  <c r="M3512" i="6"/>
  <c r="H3512" i="6"/>
  <c r="I3512" i="6"/>
  <c r="L3512" i="6"/>
  <c r="J3512" i="6"/>
  <c r="K3512" i="6"/>
  <c r="F3514" i="6" l="1"/>
  <c r="E3515" i="6"/>
  <c r="L3513" i="6"/>
  <c r="I3513" i="6"/>
  <c r="H3513" i="6"/>
  <c r="M3513" i="6"/>
  <c r="J3513" i="6"/>
  <c r="K3513" i="6"/>
  <c r="F3515" i="6" l="1"/>
  <c r="E3516" i="6"/>
  <c r="M3514" i="6"/>
  <c r="J3514" i="6"/>
  <c r="I3514" i="6"/>
  <c r="L3514" i="6"/>
  <c r="K3514" i="6"/>
  <c r="H3514" i="6"/>
  <c r="F3516" i="6" l="1"/>
  <c r="E3517" i="6"/>
  <c r="J3515" i="6"/>
  <c r="M3515" i="6"/>
  <c r="H3515" i="6"/>
  <c r="I3515" i="6"/>
  <c r="K3515" i="6"/>
  <c r="L3515" i="6"/>
  <c r="F3517" i="6" l="1"/>
  <c r="E3518" i="6"/>
  <c r="J3516" i="6"/>
  <c r="K3516" i="6"/>
  <c r="L3516" i="6"/>
  <c r="H3516" i="6"/>
  <c r="M3516" i="6"/>
  <c r="I3516" i="6"/>
  <c r="F3518" i="6" l="1"/>
  <c r="E3519" i="6"/>
  <c r="H3517" i="6"/>
  <c r="M3517" i="6"/>
  <c r="L3517" i="6"/>
  <c r="I3517" i="6"/>
  <c r="K3517" i="6"/>
  <c r="J3517" i="6"/>
  <c r="F3519" i="6" l="1"/>
  <c r="E3520" i="6"/>
  <c r="I3518" i="6"/>
  <c r="M3518" i="6"/>
  <c r="J3518" i="6"/>
  <c r="H3518" i="6"/>
  <c r="L3518" i="6"/>
  <c r="K3518" i="6"/>
  <c r="F3520" i="6" l="1"/>
  <c r="E3521" i="6"/>
  <c r="J3519" i="6"/>
  <c r="K3519" i="6"/>
  <c r="L3519" i="6"/>
  <c r="M3519" i="6"/>
  <c r="H3519" i="6"/>
  <c r="I3519" i="6"/>
  <c r="F3521" i="6" l="1"/>
  <c r="E3522" i="6"/>
  <c r="L3520" i="6"/>
  <c r="I3520" i="6"/>
  <c r="J3520" i="6"/>
  <c r="K3520" i="6"/>
  <c r="H3520" i="6"/>
  <c r="M3520" i="6"/>
  <c r="F3522" i="6" l="1"/>
  <c r="E3523" i="6"/>
  <c r="L3521" i="6"/>
  <c r="I3521" i="6"/>
  <c r="H3521" i="6"/>
  <c r="M3521" i="6"/>
  <c r="J3521" i="6"/>
  <c r="K3521" i="6"/>
  <c r="F3523" i="6" l="1"/>
  <c r="E3524" i="6"/>
  <c r="M3522" i="6"/>
  <c r="J3522" i="6"/>
  <c r="I3522" i="6"/>
  <c r="K3522" i="6"/>
  <c r="H3522" i="6"/>
  <c r="L3522" i="6"/>
  <c r="F3524" i="6" l="1"/>
  <c r="E3525" i="6"/>
  <c r="J3523" i="6"/>
  <c r="L3523" i="6"/>
  <c r="M3523" i="6"/>
  <c r="H3523" i="6"/>
  <c r="I3523" i="6"/>
  <c r="K3523" i="6"/>
  <c r="F3525" i="6" l="1"/>
  <c r="E3526" i="6"/>
  <c r="H3524" i="6"/>
  <c r="J3524" i="6"/>
  <c r="K3524" i="6"/>
  <c r="M3524" i="6"/>
  <c r="I3524" i="6"/>
  <c r="L3524" i="6"/>
  <c r="F3526" i="6" l="1"/>
  <c r="E3527" i="6"/>
  <c r="H3525" i="6"/>
  <c r="M3525" i="6"/>
  <c r="L3525" i="6"/>
  <c r="I3525" i="6"/>
  <c r="J3525" i="6"/>
  <c r="K3525" i="6"/>
  <c r="F3527" i="6" l="1"/>
  <c r="E3528" i="6"/>
  <c r="I3526" i="6"/>
  <c r="M3526" i="6"/>
  <c r="J3526" i="6"/>
  <c r="L3526" i="6"/>
  <c r="H3526" i="6"/>
  <c r="K3526" i="6"/>
  <c r="F3528" i="6" l="1"/>
  <c r="E3529" i="6"/>
  <c r="J3527" i="6"/>
  <c r="I3527" i="6"/>
  <c r="K3527" i="6"/>
  <c r="L3527" i="6"/>
  <c r="M3527" i="6"/>
  <c r="H3527" i="6"/>
  <c r="F3529" i="6" l="1"/>
  <c r="E3530" i="6"/>
  <c r="H3528" i="6"/>
  <c r="L3528" i="6"/>
  <c r="J3528" i="6"/>
  <c r="K3528" i="6"/>
  <c r="M3528" i="6"/>
  <c r="I3528" i="6"/>
  <c r="F3530" i="6" l="1"/>
  <c r="E3531" i="6"/>
  <c r="L3529" i="6"/>
  <c r="I3529" i="6"/>
  <c r="H3529" i="6"/>
  <c r="M3529" i="6"/>
  <c r="J3529" i="6"/>
  <c r="K3529" i="6"/>
  <c r="F3531" i="6" l="1"/>
  <c r="E3532" i="6"/>
  <c r="M3530" i="6"/>
  <c r="J3530" i="6"/>
  <c r="I3530" i="6"/>
  <c r="K3530" i="6"/>
  <c r="L3530" i="6"/>
  <c r="H3530" i="6"/>
  <c r="F3532" i="6" l="1"/>
  <c r="E3533" i="6"/>
  <c r="J3531" i="6"/>
  <c r="K3531" i="6"/>
  <c r="L3531" i="6"/>
  <c r="M3531" i="6"/>
  <c r="H3531" i="6"/>
  <c r="I3531" i="6"/>
  <c r="F3533" i="6" l="1"/>
  <c r="E3534" i="6"/>
  <c r="M3532" i="6"/>
  <c r="I3532" i="6"/>
  <c r="H3532" i="6"/>
  <c r="J3532" i="6"/>
  <c r="K3532" i="6"/>
  <c r="L3532" i="6"/>
  <c r="F3534" i="6" l="1"/>
  <c r="E3535" i="6"/>
  <c r="H3533" i="6"/>
  <c r="M3533" i="6"/>
  <c r="L3533" i="6"/>
  <c r="I3533" i="6"/>
  <c r="K3533" i="6"/>
  <c r="J3533" i="6"/>
  <c r="F3535" i="6" l="1"/>
  <c r="E3536" i="6"/>
  <c r="I3534" i="6"/>
  <c r="M3534" i="6"/>
  <c r="J3534" i="6"/>
  <c r="H3534" i="6"/>
  <c r="L3534" i="6"/>
  <c r="K3534" i="6"/>
  <c r="F3536" i="6" l="1"/>
  <c r="E3537" i="6"/>
  <c r="J3535" i="6"/>
  <c r="M3535" i="6"/>
  <c r="H3535" i="6"/>
  <c r="I3535" i="6"/>
  <c r="K3535" i="6"/>
  <c r="L3535" i="6"/>
  <c r="F3537" i="6" l="1"/>
  <c r="E3538" i="6"/>
  <c r="J3536" i="6"/>
  <c r="K3536" i="6"/>
  <c r="M3536" i="6"/>
  <c r="L3536" i="6"/>
  <c r="I3536" i="6"/>
  <c r="H3536" i="6"/>
  <c r="F3538" i="6" l="1"/>
  <c r="E3539" i="6"/>
  <c r="L3537" i="6"/>
  <c r="I3537" i="6"/>
  <c r="H3537" i="6"/>
  <c r="M3537" i="6"/>
  <c r="K3537" i="6"/>
  <c r="J3537" i="6"/>
  <c r="F3539" i="6" l="1"/>
  <c r="E3540" i="6"/>
  <c r="M3538" i="6"/>
  <c r="J3538" i="6"/>
  <c r="I3538" i="6"/>
  <c r="L3538" i="6"/>
  <c r="K3538" i="6"/>
  <c r="H3538" i="6"/>
  <c r="F3540" i="6" l="1"/>
  <c r="E3541" i="6"/>
  <c r="J3539" i="6"/>
  <c r="I3539" i="6"/>
  <c r="K3539" i="6"/>
  <c r="L3539" i="6"/>
  <c r="M3539" i="6"/>
  <c r="H3539" i="6"/>
  <c r="F3541" i="6" l="1"/>
  <c r="E3542" i="6"/>
  <c r="H3540" i="6"/>
  <c r="I3540" i="6"/>
  <c r="L3540" i="6"/>
  <c r="J3540" i="6"/>
  <c r="K3540" i="6"/>
  <c r="M3540" i="6"/>
  <c r="F3542" i="6" l="1"/>
  <c r="E3543" i="6"/>
  <c r="H3541" i="6"/>
  <c r="M3541" i="6"/>
  <c r="L3541" i="6"/>
  <c r="I3541" i="6"/>
  <c r="K3541" i="6"/>
  <c r="J3541" i="6"/>
  <c r="F3543" i="6" l="1"/>
  <c r="E3544" i="6"/>
  <c r="I3542" i="6"/>
  <c r="M3542" i="6"/>
  <c r="J3542" i="6"/>
  <c r="H3542" i="6"/>
  <c r="L3542" i="6"/>
  <c r="K3542" i="6"/>
  <c r="F3544" i="6" l="1"/>
  <c r="E3545" i="6"/>
  <c r="J3543" i="6"/>
  <c r="L3543" i="6"/>
  <c r="M3543" i="6"/>
  <c r="H3543" i="6"/>
  <c r="I3543" i="6"/>
  <c r="K3543" i="6"/>
  <c r="F3545" i="6" l="1"/>
  <c r="E3546" i="6"/>
  <c r="M3544" i="6"/>
  <c r="H3544" i="6"/>
  <c r="I3544" i="6"/>
  <c r="L3544" i="6"/>
  <c r="J3544" i="6"/>
  <c r="K3544" i="6"/>
  <c r="F3546" i="6" l="1"/>
  <c r="E3547" i="6"/>
  <c r="L3545" i="6"/>
  <c r="I3545" i="6"/>
  <c r="H3545" i="6"/>
  <c r="M3545" i="6"/>
  <c r="J3545" i="6"/>
  <c r="K3545" i="6"/>
  <c r="F3547" i="6" l="1"/>
  <c r="E3548" i="6"/>
  <c r="M3546" i="6"/>
  <c r="J3546" i="6"/>
  <c r="I3546" i="6"/>
  <c r="L3546" i="6"/>
  <c r="K3546" i="6"/>
  <c r="H3546" i="6"/>
  <c r="F3548" i="6" l="1"/>
  <c r="E3549" i="6"/>
  <c r="J3547" i="6"/>
  <c r="M3547" i="6"/>
  <c r="H3547" i="6"/>
  <c r="I3547" i="6"/>
  <c r="K3547" i="6"/>
  <c r="L3547" i="6"/>
  <c r="F3549" i="6" l="1"/>
  <c r="E3550" i="6"/>
  <c r="J3548" i="6"/>
  <c r="K3548" i="6"/>
  <c r="L3548" i="6"/>
  <c r="H3548" i="6"/>
  <c r="M3548" i="6"/>
  <c r="I3548" i="6"/>
  <c r="F3550" i="6" l="1"/>
  <c r="E3551" i="6"/>
  <c r="H3549" i="6"/>
  <c r="M3549" i="6"/>
  <c r="L3549" i="6"/>
  <c r="I3549" i="6"/>
  <c r="K3549" i="6"/>
  <c r="J3549" i="6"/>
  <c r="F3551" i="6" l="1"/>
  <c r="E3552" i="6"/>
  <c r="I3550" i="6"/>
  <c r="M3550" i="6"/>
  <c r="J3550" i="6"/>
  <c r="H3550" i="6"/>
  <c r="L3550" i="6"/>
  <c r="K3550" i="6"/>
  <c r="F3552" i="6" l="1"/>
  <c r="E3553" i="6"/>
  <c r="J3551" i="6"/>
  <c r="K3551" i="6"/>
  <c r="L3551" i="6"/>
  <c r="M3551" i="6"/>
  <c r="H3551" i="6"/>
  <c r="I3551" i="6"/>
  <c r="F3553" i="6" l="1"/>
  <c r="E3554" i="6"/>
  <c r="L3552" i="6"/>
  <c r="I3552" i="6"/>
  <c r="J3552" i="6"/>
  <c r="K3552" i="6"/>
  <c r="H3552" i="6"/>
  <c r="M3552" i="6"/>
  <c r="F3554" i="6" l="1"/>
  <c r="E3555" i="6"/>
  <c r="L3553" i="6"/>
  <c r="I3553" i="6"/>
  <c r="H3553" i="6"/>
  <c r="M3553" i="6"/>
  <c r="J3553" i="6"/>
  <c r="K3553" i="6"/>
  <c r="F3555" i="6" l="1"/>
  <c r="E3556" i="6"/>
  <c r="M3554" i="6"/>
  <c r="J3554" i="6"/>
  <c r="I3554" i="6"/>
  <c r="K3554" i="6"/>
  <c r="H3554" i="6"/>
  <c r="L3554" i="6"/>
  <c r="F3556" i="6" l="1"/>
  <c r="E3557" i="6"/>
  <c r="J3555" i="6"/>
  <c r="L3555" i="6"/>
  <c r="M3555" i="6"/>
  <c r="H3555" i="6"/>
  <c r="I3555" i="6"/>
  <c r="K3555" i="6"/>
  <c r="F3557" i="6" l="1"/>
  <c r="E3558" i="6"/>
  <c r="H3556" i="6"/>
  <c r="J3556" i="6"/>
  <c r="K3556" i="6"/>
  <c r="M3556" i="6"/>
  <c r="I3556" i="6"/>
  <c r="L3556" i="6"/>
  <c r="F3558" i="6" l="1"/>
  <c r="E3559" i="6"/>
  <c r="H3557" i="6"/>
  <c r="M3557" i="6"/>
  <c r="L3557" i="6"/>
  <c r="I3557" i="6"/>
  <c r="J3557" i="6"/>
  <c r="K3557" i="6"/>
  <c r="F3559" i="6" l="1"/>
  <c r="E3560" i="6"/>
  <c r="I3558" i="6"/>
  <c r="M3558" i="6"/>
  <c r="J3558" i="6"/>
  <c r="L3558" i="6"/>
  <c r="H3558" i="6"/>
  <c r="K3558" i="6"/>
  <c r="F3560" i="6" l="1"/>
  <c r="E3561" i="6"/>
  <c r="J3559" i="6"/>
  <c r="I3559" i="6"/>
  <c r="K3559" i="6"/>
  <c r="L3559" i="6"/>
  <c r="M3559" i="6"/>
  <c r="H3559" i="6"/>
  <c r="F3561" i="6" l="1"/>
  <c r="E3562" i="6"/>
  <c r="H3560" i="6"/>
  <c r="L3560" i="6"/>
  <c r="J3560" i="6"/>
  <c r="K3560" i="6"/>
  <c r="M3560" i="6"/>
  <c r="I3560" i="6"/>
  <c r="F3562" i="6" l="1"/>
  <c r="E3563" i="6"/>
  <c r="L3561" i="6"/>
  <c r="I3561" i="6"/>
  <c r="H3561" i="6"/>
  <c r="M3561" i="6"/>
  <c r="J3561" i="6"/>
  <c r="K3561" i="6"/>
  <c r="F3563" i="6" l="1"/>
  <c r="E3564" i="6"/>
  <c r="M3562" i="6"/>
  <c r="J3562" i="6"/>
  <c r="I3562" i="6"/>
  <c r="K3562" i="6"/>
  <c r="L3562" i="6"/>
  <c r="H3562" i="6"/>
  <c r="F3564" i="6" l="1"/>
  <c r="E3565" i="6"/>
  <c r="J3563" i="6"/>
  <c r="K3563" i="6"/>
  <c r="L3563" i="6"/>
  <c r="M3563" i="6"/>
  <c r="H3563" i="6"/>
  <c r="I3563" i="6"/>
  <c r="F3565" i="6" l="1"/>
  <c r="E3566" i="6"/>
  <c r="M3564" i="6"/>
  <c r="I3564" i="6"/>
  <c r="H3564" i="6"/>
  <c r="J3564" i="6"/>
  <c r="K3564" i="6"/>
  <c r="L3564" i="6"/>
  <c r="F3566" i="6" l="1"/>
  <c r="E3567" i="6"/>
  <c r="H3565" i="6"/>
  <c r="M3565" i="6"/>
  <c r="L3565" i="6"/>
  <c r="I3565" i="6"/>
  <c r="K3565" i="6"/>
  <c r="J3565" i="6"/>
  <c r="F3567" i="6" l="1"/>
  <c r="E3568" i="6"/>
  <c r="I3566" i="6"/>
  <c r="M3566" i="6"/>
  <c r="J3566" i="6"/>
  <c r="H3566" i="6"/>
  <c r="L3566" i="6"/>
  <c r="K3566" i="6"/>
  <c r="F3568" i="6" l="1"/>
  <c r="E3569" i="6"/>
  <c r="J3567" i="6"/>
  <c r="M3567" i="6"/>
  <c r="H3567" i="6"/>
  <c r="I3567" i="6"/>
  <c r="K3567" i="6"/>
  <c r="L3567" i="6"/>
  <c r="F3569" i="6" l="1"/>
  <c r="E3570" i="6"/>
  <c r="J3568" i="6"/>
  <c r="K3568" i="6"/>
  <c r="M3568" i="6"/>
  <c r="L3568" i="6"/>
  <c r="I3568" i="6"/>
  <c r="H3568" i="6"/>
  <c r="F3570" i="6" l="1"/>
  <c r="E3571" i="6"/>
  <c r="L3569" i="6"/>
  <c r="I3569" i="6"/>
  <c r="H3569" i="6"/>
  <c r="M3569" i="6"/>
  <c r="K3569" i="6"/>
  <c r="J3569" i="6"/>
  <c r="F3571" i="6" l="1"/>
  <c r="E3572" i="6"/>
  <c r="M3570" i="6"/>
  <c r="J3570" i="6"/>
  <c r="I3570" i="6"/>
  <c r="L3570" i="6"/>
  <c r="K3570" i="6"/>
  <c r="H3570" i="6"/>
  <c r="F3572" i="6" l="1"/>
  <c r="E3573" i="6"/>
  <c r="J3571" i="6"/>
  <c r="I3571" i="6"/>
  <c r="K3571" i="6"/>
  <c r="L3571" i="6"/>
  <c r="M3571" i="6"/>
  <c r="H3571" i="6"/>
  <c r="F3573" i="6" l="1"/>
  <c r="E3574" i="6"/>
  <c r="H3572" i="6"/>
  <c r="I3572" i="6"/>
  <c r="L3572" i="6"/>
  <c r="J3572" i="6"/>
  <c r="K3572" i="6"/>
  <c r="M3572" i="6"/>
  <c r="F3574" i="6" l="1"/>
  <c r="E3575" i="6"/>
  <c r="H3573" i="6"/>
  <c r="M3573" i="6"/>
  <c r="L3573" i="6"/>
  <c r="I3573" i="6"/>
  <c r="K3573" i="6"/>
  <c r="J3573" i="6"/>
  <c r="F3575" i="6" l="1"/>
  <c r="E3576" i="6"/>
  <c r="I3574" i="6"/>
  <c r="M3574" i="6"/>
  <c r="J3574" i="6"/>
  <c r="H3574" i="6"/>
  <c r="L3574" i="6"/>
  <c r="K3574" i="6"/>
  <c r="F3576" i="6" l="1"/>
  <c r="E3577" i="6"/>
  <c r="J3575" i="6"/>
  <c r="L3575" i="6"/>
  <c r="M3575" i="6"/>
  <c r="H3575" i="6"/>
  <c r="I3575" i="6"/>
  <c r="K3575" i="6"/>
  <c r="F3577" i="6" l="1"/>
  <c r="E3578" i="6"/>
  <c r="M3576" i="6"/>
  <c r="H3576" i="6"/>
  <c r="I3576" i="6"/>
  <c r="L3576" i="6"/>
  <c r="J3576" i="6"/>
  <c r="K3576" i="6"/>
  <c r="F3578" i="6" l="1"/>
  <c r="E3579" i="6"/>
  <c r="L3577" i="6"/>
  <c r="I3577" i="6"/>
  <c r="H3577" i="6"/>
  <c r="M3577" i="6"/>
  <c r="J3577" i="6"/>
  <c r="K3577" i="6"/>
  <c r="F3579" i="6" l="1"/>
  <c r="E3580" i="6"/>
  <c r="M3578" i="6"/>
  <c r="J3578" i="6"/>
  <c r="I3578" i="6"/>
  <c r="L3578" i="6"/>
  <c r="K3578" i="6"/>
  <c r="H3578" i="6"/>
  <c r="F3580" i="6" l="1"/>
  <c r="E3581" i="6"/>
  <c r="J3579" i="6"/>
  <c r="M3579" i="6"/>
  <c r="H3579" i="6"/>
  <c r="I3579" i="6"/>
  <c r="K3579" i="6"/>
  <c r="L3579" i="6"/>
  <c r="F3581" i="6" l="1"/>
  <c r="E3582" i="6"/>
  <c r="J3580" i="6"/>
  <c r="K3580" i="6"/>
  <c r="L3580" i="6"/>
  <c r="H3580" i="6"/>
  <c r="M3580" i="6"/>
  <c r="I3580" i="6"/>
  <c r="F3582" i="6" l="1"/>
  <c r="E3583" i="6"/>
  <c r="H3581" i="6"/>
  <c r="M3581" i="6"/>
  <c r="L3581" i="6"/>
  <c r="I3581" i="6"/>
  <c r="K3581" i="6"/>
  <c r="J3581" i="6"/>
  <c r="F3583" i="6" l="1"/>
  <c r="E3584" i="6"/>
  <c r="I3582" i="6"/>
  <c r="M3582" i="6"/>
  <c r="J3582" i="6"/>
  <c r="H3582" i="6"/>
  <c r="L3582" i="6"/>
  <c r="K3582" i="6"/>
  <c r="F3584" i="6" l="1"/>
  <c r="E3585" i="6"/>
  <c r="J3583" i="6"/>
  <c r="K3583" i="6"/>
  <c r="L3583" i="6"/>
  <c r="M3583" i="6"/>
  <c r="H3583" i="6"/>
  <c r="I3583" i="6"/>
  <c r="F3585" i="6" l="1"/>
  <c r="E3586" i="6"/>
  <c r="L3584" i="6"/>
  <c r="I3584" i="6"/>
  <c r="J3584" i="6"/>
  <c r="K3584" i="6"/>
  <c r="H3584" i="6"/>
  <c r="M3584" i="6"/>
  <c r="F3586" i="6" l="1"/>
  <c r="E3587" i="6"/>
  <c r="L3585" i="6"/>
  <c r="I3585" i="6"/>
  <c r="H3585" i="6"/>
  <c r="M3585" i="6"/>
  <c r="J3585" i="6"/>
  <c r="K3585" i="6"/>
  <c r="F3587" i="6" l="1"/>
  <c r="E3588" i="6"/>
  <c r="M3586" i="6"/>
  <c r="J3586" i="6"/>
  <c r="I3586" i="6"/>
  <c r="K3586" i="6"/>
  <c r="H3586" i="6"/>
  <c r="L3586" i="6"/>
  <c r="F3588" i="6" l="1"/>
  <c r="E3589" i="6"/>
  <c r="J3587" i="6"/>
  <c r="L3587" i="6"/>
  <c r="M3587" i="6"/>
  <c r="H3587" i="6"/>
  <c r="I3587" i="6"/>
  <c r="K3587" i="6"/>
  <c r="F3589" i="6" l="1"/>
  <c r="E3590" i="6"/>
  <c r="H3588" i="6"/>
  <c r="J3588" i="6"/>
  <c r="K3588" i="6"/>
  <c r="M3588" i="6"/>
  <c r="I3588" i="6"/>
  <c r="L3588" i="6"/>
  <c r="F3590" i="6" l="1"/>
  <c r="E3591" i="6"/>
  <c r="H3589" i="6"/>
  <c r="M3589" i="6"/>
  <c r="L3589" i="6"/>
  <c r="I3589" i="6"/>
  <c r="J3589" i="6"/>
  <c r="K3589" i="6"/>
  <c r="F3591" i="6" l="1"/>
  <c r="E3592" i="6"/>
  <c r="I3590" i="6"/>
  <c r="M3590" i="6"/>
  <c r="J3590" i="6"/>
  <c r="L3590" i="6"/>
  <c r="H3590" i="6"/>
  <c r="K3590" i="6"/>
  <c r="F3592" i="6" l="1"/>
  <c r="E3593" i="6"/>
  <c r="J3591" i="6"/>
  <c r="I3591" i="6"/>
  <c r="K3591" i="6"/>
  <c r="L3591" i="6"/>
  <c r="M3591" i="6"/>
  <c r="H3591" i="6"/>
  <c r="F3593" i="6" l="1"/>
  <c r="E3594" i="6"/>
  <c r="H3592" i="6"/>
  <c r="L3592" i="6"/>
  <c r="J3592" i="6"/>
  <c r="K3592" i="6"/>
  <c r="M3592" i="6"/>
  <c r="I3592" i="6"/>
  <c r="F3594" i="6" l="1"/>
  <c r="E3595" i="6"/>
  <c r="L3593" i="6"/>
  <c r="I3593" i="6"/>
  <c r="H3593" i="6"/>
  <c r="M3593" i="6"/>
  <c r="J3593" i="6"/>
  <c r="K3593" i="6"/>
  <c r="F3595" i="6" l="1"/>
  <c r="E3596" i="6"/>
  <c r="M3594" i="6"/>
  <c r="J3594" i="6"/>
  <c r="I3594" i="6"/>
  <c r="K3594" i="6"/>
  <c r="L3594" i="6"/>
  <c r="H3594" i="6"/>
  <c r="F3596" i="6" l="1"/>
  <c r="E3597" i="6"/>
  <c r="J3595" i="6"/>
  <c r="K3595" i="6"/>
  <c r="L3595" i="6"/>
  <c r="M3595" i="6"/>
  <c r="H3595" i="6"/>
  <c r="I3595" i="6"/>
  <c r="F3597" i="6" l="1"/>
  <c r="E3598" i="6"/>
  <c r="M3596" i="6"/>
  <c r="I3596" i="6"/>
  <c r="H3596" i="6"/>
  <c r="J3596" i="6"/>
  <c r="K3596" i="6"/>
  <c r="L3596" i="6"/>
  <c r="F3598" i="6" l="1"/>
  <c r="E3599" i="6"/>
  <c r="H3597" i="6"/>
  <c r="M3597" i="6"/>
  <c r="L3597" i="6"/>
  <c r="I3597" i="6"/>
  <c r="K3597" i="6"/>
  <c r="J3597" i="6"/>
  <c r="F3599" i="6" l="1"/>
  <c r="E3600" i="6"/>
  <c r="I3598" i="6"/>
  <c r="M3598" i="6"/>
  <c r="J3598" i="6"/>
  <c r="H3598" i="6"/>
  <c r="L3598" i="6"/>
  <c r="K3598" i="6"/>
  <c r="F3600" i="6" l="1"/>
  <c r="E3601" i="6"/>
  <c r="J3599" i="6"/>
  <c r="M3599" i="6"/>
  <c r="H3599" i="6"/>
  <c r="I3599" i="6"/>
  <c r="K3599" i="6"/>
  <c r="L3599" i="6"/>
  <c r="F3601" i="6" l="1"/>
  <c r="E3602" i="6"/>
  <c r="J3600" i="6"/>
  <c r="K3600" i="6"/>
  <c r="M3600" i="6"/>
  <c r="L3600" i="6"/>
  <c r="I3600" i="6"/>
  <c r="H3600" i="6"/>
  <c r="F3602" i="6" l="1"/>
  <c r="E3603" i="6"/>
  <c r="L3601" i="6"/>
  <c r="I3601" i="6"/>
  <c r="H3601" i="6"/>
  <c r="M3601" i="6"/>
  <c r="K3601" i="6"/>
  <c r="J3601" i="6"/>
  <c r="F3603" i="6" l="1"/>
  <c r="E3604" i="6"/>
  <c r="M3602" i="6"/>
  <c r="J3602" i="6"/>
  <c r="I3602" i="6"/>
  <c r="L3602" i="6"/>
  <c r="K3602" i="6"/>
  <c r="H3602" i="6"/>
  <c r="F3604" i="6" l="1"/>
  <c r="E3605" i="6"/>
  <c r="J3603" i="6"/>
  <c r="I3603" i="6"/>
  <c r="K3603" i="6"/>
  <c r="L3603" i="6"/>
  <c r="M3603" i="6"/>
  <c r="H3603" i="6"/>
  <c r="F3605" i="6" l="1"/>
  <c r="E3606" i="6"/>
  <c r="H3604" i="6"/>
  <c r="I3604" i="6"/>
  <c r="L3604" i="6"/>
  <c r="J3604" i="6"/>
  <c r="K3604" i="6"/>
  <c r="M3604" i="6"/>
  <c r="F3606" i="6" l="1"/>
  <c r="E3607" i="6"/>
  <c r="H3605" i="6"/>
  <c r="M3605" i="6"/>
  <c r="L3605" i="6"/>
  <c r="I3605" i="6"/>
  <c r="K3605" i="6"/>
  <c r="J3605" i="6"/>
  <c r="F3607" i="6" l="1"/>
  <c r="E3608" i="6"/>
  <c r="I3606" i="6"/>
  <c r="M3606" i="6"/>
  <c r="J3606" i="6"/>
  <c r="H3606" i="6"/>
  <c r="L3606" i="6"/>
  <c r="K3606" i="6"/>
  <c r="F3608" i="6" l="1"/>
  <c r="E3609" i="6"/>
  <c r="J3607" i="6"/>
  <c r="L3607" i="6"/>
  <c r="M3607" i="6"/>
  <c r="H3607" i="6"/>
  <c r="I3607" i="6"/>
  <c r="K3607" i="6"/>
  <c r="F3609" i="6" l="1"/>
  <c r="E3610" i="6"/>
  <c r="M3608" i="6"/>
  <c r="H3608" i="6"/>
  <c r="I3608" i="6"/>
  <c r="L3608" i="6"/>
  <c r="J3608" i="6"/>
  <c r="K3608" i="6"/>
  <c r="F3610" i="6" l="1"/>
  <c r="E3611" i="6"/>
  <c r="L3609" i="6"/>
  <c r="I3609" i="6"/>
  <c r="H3609" i="6"/>
  <c r="M3609" i="6"/>
  <c r="J3609" i="6"/>
  <c r="K3609" i="6"/>
  <c r="F3611" i="6" l="1"/>
  <c r="E3612" i="6"/>
  <c r="M3610" i="6"/>
  <c r="J3610" i="6"/>
  <c r="I3610" i="6"/>
  <c r="L3610" i="6"/>
  <c r="K3610" i="6"/>
  <c r="H3610" i="6"/>
  <c r="F3612" i="6" l="1"/>
  <c r="E3613" i="6"/>
  <c r="J3611" i="6"/>
  <c r="M3611" i="6"/>
  <c r="H3611" i="6"/>
  <c r="I3611" i="6"/>
  <c r="K3611" i="6"/>
  <c r="L3611" i="6"/>
  <c r="F3613" i="6" l="1"/>
  <c r="E3614" i="6"/>
  <c r="J3612" i="6"/>
  <c r="K3612" i="6"/>
  <c r="L3612" i="6"/>
  <c r="H3612" i="6"/>
  <c r="M3612" i="6"/>
  <c r="I3612" i="6"/>
  <c r="F3614" i="6" l="1"/>
  <c r="E3615" i="6"/>
  <c r="H3613" i="6"/>
  <c r="M3613" i="6"/>
  <c r="L3613" i="6"/>
  <c r="I3613" i="6"/>
  <c r="K3613" i="6"/>
  <c r="J3613" i="6"/>
  <c r="F3615" i="6" l="1"/>
  <c r="E3616" i="6"/>
  <c r="I3614" i="6"/>
  <c r="M3614" i="6"/>
  <c r="J3614" i="6"/>
  <c r="H3614" i="6"/>
  <c r="L3614" i="6"/>
  <c r="K3614" i="6"/>
  <c r="F3616" i="6" l="1"/>
  <c r="E3617" i="6"/>
  <c r="J3615" i="6"/>
  <c r="K3615" i="6"/>
  <c r="L3615" i="6"/>
  <c r="M3615" i="6"/>
  <c r="H3615" i="6"/>
  <c r="I3615" i="6"/>
  <c r="F3617" i="6" l="1"/>
  <c r="E3618" i="6"/>
  <c r="L3616" i="6"/>
  <c r="I3616" i="6"/>
  <c r="J3616" i="6"/>
  <c r="K3616" i="6"/>
  <c r="H3616" i="6"/>
  <c r="M3616" i="6"/>
  <c r="F3618" i="6" l="1"/>
  <c r="E3619" i="6"/>
  <c r="L3617" i="6"/>
  <c r="I3617" i="6"/>
  <c r="H3617" i="6"/>
  <c r="M3617" i="6"/>
  <c r="J3617" i="6"/>
  <c r="K3617" i="6"/>
  <c r="F3619" i="6" l="1"/>
  <c r="E3620" i="6"/>
  <c r="M3618" i="6"/>
  <c r="J3618" i="6"/>
  <c r="I3618" i="6"/>
  <c r="K3618" i="6"/>
  <c r="H3618" i="6"/>
  <c r="L3618" i="6"/>
  <c r="F3620" i="6" l="1"/>
  <c r="E3621" i="6"/>
  <c r="J3619" i="6"/>
  <c r="L3619" i="6"/>
  <c r="M3619" i="6"/>
  <c r="H3619" i="6"/>
  <c r="I3619" i="6"/>
  <c r="K3619" i="6"/>
  <c r="F3621" i="6" l="1"/>
  <c r="E3622" i="6"/>
  <c r="H3620" i="6"/>
  <c r="J3620" i="6"/>
  <c r="K3620" i="6"/>
  <c r="M3620" i="6"/>
  <c r="I3620" i="6"/>
  <c r="L3620" i="6"/>
  <c r="F3622" i="6" l="1"/>
  <c r="E3623" i="6"/>
  <c r="H3621" i="6"/>
  <c r="M3621" i="6"/>
  <c r="L3621" i="6"/>
  <c r="I3621" i="6"/>
  <c r="J3621" i="6"/>
  <c r="K3621" i="6"/>
  <c r="F3623" i="6" l="1"/>
  <c r="E3624" i="6"/>
  <c r="I3622" i="6"/>
  <c r="M3622" i="6"/>
  <c r="J3622" i="6"/>
  <c r="L3622" i="6"/>
  <c r="H3622" i="6"/>
  <c r="K3622" i="6"/>
  <c r="F3624" i="6" l="1"/>
  <c r="E3625" i="6"/>
  <c r="J3623" i="6"/>
  <c r="I3623" i="6"/>
  <c r="K3623" i="6"/>
  <c r="L3623" i="6"/>
  <c r="M3623" i="6"/>
  <c r="H3623" i="6"/>
  <c r="F3625" i="6" l="1"/>
  <c r="E3626" i="6"/>
  <c r="H3624" i="6"/>
  <c r="L3624" i="6"/>
  <c r="J3624" i="6"/>
  <c r="K3624" i="6"/>
  <c r="M3624" i="6"/>
  <c r="I3624" i="6"/>
  <c r="F3626" i="6" l="1"/>
  <c r="E3627" i="6"/>
  <c r="L3625" i="6"/>
  <c r="I3625" i="6"/>
  <c r="H3625" i="6"/>
  <c r="M3625" i="6"/>
  <c r="J3625" i="6"/>
  <c r="K3625" i="6"/>
  <c r="F3627" i="6" l="1"/>
  <c r="E3628" i="6"/>
  <c r="M3626" i="6"/>
  <c r="J3626" i="6"/>
  <c r="I3626" i="6"/>
  <c r="K3626" i="6"/>
  <c r="L3626" i="6"/>
  <c r="H3626" i="6"/>
  <c r="F3628" i="6" l="1"/>
  <c r="E3629" i="6"/>
  <c r="J3627" i="6"/>
  <c r="K3627" i="6"/>
  <c r="L3627" i="6"/>
  <c r="M3627" i="6"/>
  <c r="H3627" i="6"/>
  <c r="I3627" i="6"/>
  <c r="F3629" i="6" l="1"/>
  <c r="E3630" i="6"/>
  <c r="M3628" i="6"/>
  <c r="I3628" i="6"/>
  <c r="H3628" i="6"/>
  <c r="J3628" i="6"/>
  <c r="K3628" i="6"/>
  <c r="L3628" i="6"/>
  <c r="F3630" i="6" l="1"/>
  <c r="E3631" i="6"/>
  <c r="H3629" i="6"/>
  <c r="M3629" i="6"/>
  <c r="L3629" i="6"/>
  <c r="I3629" i="6"/>
  <c r="K3629" i="6"/>
  <c r="J3629" i="6"/>
  <c r="F3631" i="6" l="1"/>
  <c r="E3632" i="6"/>
  <c r="I3630" i="6"/>
  <c r="M3630" i="6"/>
  <c r="J3630" i="6"/>
  <c r="H3630" i="6"/>
  <c r="L3630" i="6"/>
  <c r="K3630" i="6"/>
  <c r="F3632" i="6" l="1"/>
  <c r="E3633" i="6"/>
  <c r="J3631" i="6"/>
  <c r="M3631" i="6"/>
  <c r="H3631" i="6"/>
  <c r="I3631" i="6"/>
  <c r="K3631" i="6"/>
  <c r="L3631" i="6"/>
  <c r="F3633" i="6" l="1"/>
  <c r="E3634" i="6"/>
  <c r="J3632" i="6"/>
  <c r="K3632" i="6"/>
  <c r="M3632" i="6"/>
  <c r="L3632" i="6"/>
  <c r="I3632" i="6"/>
  <c r="H3632" i="6"/>
  <c r="F3634" i="6" l="1"/>
  <c r="E3635" i="6"/>
  <c r="L3633" i="6"/>
  <c r="I3633" i="6"/>
  <c r="H3633" i="6"/>
  <c r="M3633" i="6"/>
  <c r="K3633" i="6"/>
  <c r="J3633" i="6"/>
  <c r="F3635" i="6" l="1"/>
  <c r="E3636" i="6"/>
  <c r="M3634" i="6"/>
  <c r="J3634" i="6"/>
  <c r="I3634" i="6"/>
  <c r="L3634" i="6"/>
  <c r="K3634" i="6"/>
  <c r="H3634" i="6"/>
  <c r="F3636" i="6" l="1"/>
  <c r="E3637" i="6"/>
  <c r="J3635" i="6"/>
  <c r="I3635" i="6"/>
  <c r="K3635" i="6"/>
  <c r="L3635" i="6"/>
  <c r="M3635" i="6"/>
  <c r="H3635" i="6"/>
  <c r="F3637" i="6" l="1"/>
  <c r="E3638" i="6"/>
  <c r="H3636" i="6"/>
  <c r="I3636" i="6"/>
  <c r="L3636" i="6"/>
  <c r="J3636" i="6"/>
  <c r="K3636" i="6"/>
  <c r="M3636" i="6"/>
  <c r="F3638" i="6" l="1"/>
  <c r="E3639" i="6"/>
  <c r="H3637" i="6"/>
  <c r="M3637" i="6"/>
  <c r="L3637" i="6"/>
  <c r="I3637" i="6"/>
  <c r="K3637" i="6"/>
  <c r="J3637" i="6"/>
  <c r="F3639" i="6" l="1"/>
  <c r="E3640" i="6"/>
  <c r="I3638" i="6"/>
  <c r="M3638" i="6"/>
  <c r="J3638" i="6"/>
  <c r="H3638" i="6"/>
  <c r="L3638" i="6"/>
  <c r="K3638" i="6"/>
  <c r="F3640" i="6" l="1"/>
  <c r="E3641" i="6"/>
  <c r="J3639" i="6"/>
  <c r="L3639" i="6"/>
  <c r="M3639" i="6"/>
  <c r="H3639" i="6"/>
  <c r="I3639" i="6"/>
  <c r="K3639" i="6"/>
  <c r="F3641" i="6" l="1"/>
  <c r="E3642" i="6"/>
  <c r="M3640" i="6"/>
  <c r="H3640" i="6"/>
  <c r="I3640" i="6"/>
  <c r="L3640" i="6"/>
  <c r="J3640" i="6"/>
  <c r="K3640" i="6"/>
  <c r="F3642" i="6" l="1"/>
  <c r="E3643" i="6"/>
  <c r="L3641" i="6"/>
  <c r="I3641" i="6"/>
  <c r="H3641" i="6"/>
  <c r="M3641" i="6"/>
  <c r="J3641" i="6"/>
  <c r="K3641" i="6"/>
  <c r="F3643" i="6" l="1"/>
  <c r="E3644" i="6"/>
  <c r="M3642" i="6"/>
  <c r="J3642" i="6"/>
  <c r="I3642" i="6"/>
  <c r="L3642" i="6"/>
  <c r="K3642" i="6"/>
  <c r="H3642" i="6"/>
  <c r="F3644" i="6" l="1"/>
  <c r="E3645" i="6"/>
  <c r="J3643" i="6"/>
  <c r="M3643" i="6"/>
  <c r="H3643" i="6"/>
  <c r="I3643" i="6"/>
  <c r="K3643" i="6"/>
  <c r="L3643" i="6"/>
  <c r="F3645" i="6" l="1"/>
  <c r="E3646" i="6"/>
  <c r="J3644" i="6"/>
  <c r="K3644" i="6"/>
  <c r="L3644" i="6"/>
  <c r="H3644" i="6"/>
  <c r="M3644" i="6"/>
  <c r="I3644" i="6"/>
  <c r="F3646" i="6" l="1"/>
  <c r="E3647" i="6"/>
  <c r="H3645" i="6"/>
  <c r="M3645" i="6"/>
  <c r="L3645" i="6"/>
  <c r="I3645" i="6"/>
  <c r="K3645" i="6"/>
  <c r="J3645" i="6"/>
  <c r="F3647" i="6" l="1"/>
  <c r="E3648" i="6"/>
  <c r="I3646" i="6"/>
  <c r="M3646" i="6"/>
  <c r="J3646" i="6"/>
  <c r="H3646" i="6"/>
  <c r="L3646" i="6"/>
  <c r="K3646" i="6"/>
  <c r="F3648" i="6" l="1"/>
  <c r="E3649" i="6"/>
  <c r="J3647" i="6"/>
  <c r="K3647" i="6"/>
  <c r="L3647" i="6"/>
  <c r="M3647" i="6"/>
  <c r="H3647" i="6"/>
  <c r="I3647" i="6"/>
  <c r="F3649" i="6" l="1"/>
  <c r="E3650" i="6"/>
  <c r="L3648" i="6"/>
  <c r="I3648" i="6"/>
  <c r="J3648" i="6"/>
  <c r="K3648" i="6"/>
  <c r="H3648" i="6"/>
  <c r="M3648" i="6"/>
  <c r="F3650" i="6" l="1"/>
  <c r="E3651" i="6"/>
  <c r="L3649" i="6"/>
  <c r="I3649" i="6"/>
  <c r="H3649" i="6"/>
  <c r="M3649" i="6"/>
  <c r="J3649" i="6"/>
  <c r="K3649" i="6"/>
  <c r="F3651" i="6" l="1"/>
  <c r="E3652" i="6"/>
  <c r="M3650" i="6"/>
  <c r="J3650" i="6"/>
  <c r="I3650" i="6"/>
  <c r="K3650" i="6"/>
  <c r="H3650" i="6"/>
  <c r="L3650" i="6"/>
  <c r="F3652" i="6" l="1"/>
  <c r="E3653" i="6"/>
  <c r="J3651" i="6"/>
  <c r="L3651" i="6"/>
  <c r="M3651" i="6"/>
  <c r="H3651" i="6"/>
  <c r="I3651" i="6"/>
  <c r="K3651" i="6"/>
  <c r="F3653" i="6" l="1"/>
  <c r="E3654" i="6"/>
  <c r="H3652" i="6"/>
  <c r="J3652" i="6"/>
  <c r="K3652" i="6"/>
  <c r="M3652" i="6"/>
  <c r="I3652" i="6"/>
  <c r="L3652" i="6"/>
  <c r="F3654" i="6" l="1"/>
  <c r="E3655" i="6"/>
  <c r="H3653" i="6"/>
  <c r="M3653" i="6"/>
  <c r="L3653" i="6"/>
  <c r="I3653" i="6"/>
  <c r="J3653" i="6"/>
  <c r="K3653" i="6"/>
  <c r="F3655" i="6" l="1"/>
  <c r="E3656" i="6"/>
  <c r="I3654" i="6"/>
  <c r="M3654" i="6"/>
  <c r="J3654" i="6"/>
  <c r="L3654" i="6"/>
  <c r="H3654" i="6"/>
  <c r="K3654" i="6"/>
  <c r="F3656" i="6" l="1"/>
  <c r="E3657" i="6"/>
  <c r="J3655" i="6"/>
  <c r="I3655" i="6"/>
  <c r="K3655" i="6"/>
  <c r="L3655" i="6"/>
  <c r="M3655" i="6"/>
  <c r="H3655" i="6"/>
  <c r="F3657" i="6" l="1"/>
  <c r="E3658" i="6"/>
  <c r="H3656" i="6"/>
  <c r="L3656" i="6"/>
  <c r="J3656" i="6"/>
  <c r="K3656" i="6"/>
  <c r="M3656" i="6"/>
  <c r="I3656" i="6"/>
  <c r="F3658" i="6" l="1"/>
  <c r="E3659" i="6"/>
  <c r="L3657" i="6"/>
  <c r="I3657" i="6"/>
  <c r="H3657" i="6"/>
  <c r="M3657" i="6"/>
  <c r="J3657" i="6"/>
  <c r="K3657" i="6"/>
  <c r="F3659" i="6" l="1"/>
  <c r="E3660" i="6"/>
  <c r="M3658" i="6"/>
  <c r="J3658" i="6"/>
  <c r="I3658" i="6"/>
  <c r="K3658" i="6"/>
  <c r="L3658" i="6"/>
  <c r="H3658" i="6"/>
  <c r="F3660" i="6" l="1"/>
  <c r="E3661" i="6"/>
  <c r="J3659" i="6"/>
  <c r="K3659" i="6"/>
  <c r="L3659" i="6"/>
  <c r="M3659" i="6"/>
  <c r="H3659" i="6"/>
  <c r="I3659" i="6"/>
  <c r="F3661" i="6" l="1"/>
  <c r="E3662" i="6"/>
  <c r="M3660" i="6"/>
  <c r="I3660" i="6"/>
  <c r="H3660" i="6"/>
  <c r="J3660" i="6"/>
  <c r="K3660" i="6"/>
  <c r="L3660" i="6"/>
  <c r="F3662" i="6" l="1"/>
  <c r="E3663" i="6"/>
  <c r="H3661" i="6"/>
  <c r="M3661" i="6"/>
  <c r="L3661" i="6"/>
  <c r="I3661" i="6"/>
  <c r="K3661" i="6"/>
  <c r="J3661" i="6"/>
  <c r="F3663" i="6" l="1"/>
  <c r="E3664" i="6"/>
  <c r="I3662" i="6"/>
  <c r="M3662" i="6"/>
  <c r="J3662" i="6"/>
  <c r="H3662" i="6"/>
  <c r="L3662" i="6"/>
  <c r="K3662" i="6"/>
  <c r="F3664" i="6" l="1"/>
  <c r="E3665" i="6"/>
  <c r="J3663" i="6"/>
  <c r="M3663" i="6"/>
  <c r="H3663" i="6"/>
  <c r="I3663" i="6"/>
  <c r="K3663" i="6"/>
  <c r="L3663" i="6"/>
  <c r="F3665" i="6" l="1"/>
  <c r="E3666" i="6"/>
  <c r="J3664" i="6"/>
  <c r="K3664" i="6"/>
  <c r="M3664" i="6"/>
  <c r="L3664" i="6"/>
  <c r="I3664" i="6"/>
  <c r="H3664" i="6"/>
  <c r="F3666" i="6" l="1"/>
  <c r="E3667" i="6"/>
  <c r="L3665" i="6"/>
  <c r="I3665" i="6"/>
  <c r="H3665" i="6"/>
  <c r="M3665" i="6"/>
  <c r="K3665" i="6"/>
  <c r="J3665" i="6"/>
  <c r="F3667" i="6" l="1"/>
  <c r="E3668" i="6"/>
  <c r="M3666" i="6"/>
  <c r="J3666" i="6"/>
  <c r="I3666" i="6"/>
  <c r="L3666" i="6"/>
  <c r="K3666" i="6"/>
  <c r="H3666" i="6"/>
  <c r="F3668" i="6" l="1"/>
  <c r="E3669" i="6"/>
  <c r="J3667" i="6"/>
  <c r="I3667" i="6"/>
  <c r="K3667" i="6"/>
  <c r="L3667" i="6"/>
  <c r="M3667" i="6"/>
  <c r="H3667" i="6"/>
  <c r="F3669" i="6" l="1"/>
  <c r="E3670" i="6"/>
  <c r="H3668" i="6"/>
  <c r="I3668" i="6"/>
  <c r="L3668" i="6"/>
  <c r="J3668" i="6"/>
  <c r="K3668" i="6"/>
  <c r="M3668" i="6"/>
  <c r="F3670" i="6" l="1"/>
  <c r="E3671" i="6"/>
  <c r="H3669" i="6"/>
  <c r="M3669" i="6"/>
  <c r="L3669" i="6"/>
  <c r="I3669" i="6"/>
  <c r="K3669" i="6"/>
  <c r="J3669" i="6"/>
  <c r="F3671" i="6" l="1"/>
  <c r="E3672" i="6"/>
  <c r="I3670" i="6"/>
  <c r="M3670" i="6"/>
  <c r="J3670" i="6"/>
  <c r="H3670" i="6"/>
  <c r="L3670" i="6"/>
  <c r="K3670" i="6"/>
  <c r="F3672" i="6" l="1"/>
  <c r="E3673" i="6"/>
  <c r="J3671" i="6"/>
  <c r="L3671" i="6"/>
  <c r="M3671" i="6"/>
  <c r="H3671" i="6"/>
  <c r="I3671" i="6"/>
  <c r="K3671" i="6"/>
  <c r="F3673" i="6" l="1"/>
  <c r="E3674" i="6"/>
  <c r="M3672" i="6"/>
  <c r="H3672" i="6"/>
  <c r="I3672" i="6"/>
  <c r="L3672" i="6"/>
  <c r="J3672" i="6"/>
  <c r="K3672" i="6"/>
  <c r="F3674" i="6" l="1"/>
  <c r="E3675" i="6"/>
  <c r="L3673" i="6"/>
  <c r="I3673" i="6"/>
  <c r="H3673" i="6"/>
  <c r="M3673" i="6"/>
  <c r="J3673" i="6"/>
  <c r="K3673" i="6"/>
  <c r="F3675" i="6" l="1"/>
  <c r="E3676" i="6"/>
  <c r="M3674" i="6"/>
  <c r="J3674" i="6"/>
  <c r="I3674" i="6"/>
  <c r="L3674" i="6"/>
  <c r="K3674" i="6"/>
  <c r="H3674" i="6"/>
  <c r="F3676" i="6" l="1"/>
  <c r="E3677" i="6"/>
  <c r="J3675" i="6"/>
  <c r="M3675" i="6"/>
  <c r="H3675" i="6"/>
  <c r="I3675" i="6"/>
  <c r="K3675" i="6"/>
  <c r="L3675" i="6"/>
  <c r="F3677" i="6" l="1"/>
  <c r="E3678" i="6"/>
  <c r="J3676" i="6"/>
  <c r="K3676" i="6"/>
  <c r="L3676" i="6"/>
  <c r="H3676" i="6"/>
  <c r="M3676" i="6"/>
  <c r="I3676" i="6"/>
  <c r="F3678" i="6" l="1"/>
  <c r="E3679" i="6"/>
  <c r="H3677" i="6"/>
  <c r="M3677" i="6"/>
  <c r="L3677" i="6"/>
  <c r="I3677" i="6"/>
  <c r="K3677" i="6"/>
  <c r="J3677" i="6"/>
  <c r="F3679" i="6" l="1"/>
  <c r="E3680" i="6"/>
  <c r="I3678" i="6"/>
  <c r="M3678" i="6"/>
  <c r="J3678" i="6"/>
  <c r="H3678" i="6"/>
  <c r="L3678" i="6"/>
  <c r="K3678" i="6"/>
  <c r="F3680" i="6" l="1"/>
  <c r="E3681" i="6"/>
  <c r="J3679" i="6"/>
  <c r="K3679" i="6"/>
  <c r="L3679" i="6"/>
  <c r="M3679" i="6"/>
  <c r="H3679" i="6"/>
  <c r="I3679" i="6"/>
  <c r="F3681" i="6" l="1"/>
  <c r="E3682" i="6"/>
  <c r="L3680" i="6"/>
  <c r="I3680" i="6"/>
  <c r="J3680" i="6"/>
  <c r="K3680" i="6"/>
  <c r="H3680" i="6"/>
  <c r="M3680" i="6"/>
  <c r="F3682" i="6" l="1"/>
  <c r="E3683" i="6"/>
  <c r="M3681" i="6"/>
  <c r="I3681" i="6"/>
  <c r="L3681" i="6"/>
  <c r="H3681" i="6"/>
  <c r="J3681" i="6"/>
  <c r="K3681" i="6"/>
  <c r="F3683" i="6" l="1"/>
  <c r="E3684" i="6"/>
  <c r="J3682" i="6"/>
  <c r="M3682" i="6"/>
  <c r="I3682" i="6"/>
  <c r="K3682" i="6"/>
  <c r="H3682" i="6"/>
  <c r="L3682" i="6"/>
  <c r="F3684" i="6" l="1"/>
  <c r="E3685" i="6"/>
  <c r="J3683" i="6"/>
  <c r="L3683" i="6"/>
  <c r="I3683" i="6"/>
  <c r="M3683" i="6"/>
  <c r="K3683" i="6"/>
  <c r="H3683" i="6"/>
  <c r="F3685" i="6" l="1"/>
  <c r="E3686" i="6"/>
  <c r="I3684" i="6"/>
  <c r="K3684" i="6"/>
  <c r="J3684" i="6"/>
  <c r="L3684" i="6"/>
  <c r="M3684" i="6"/>
  <c r="H3684" i="6"/>
  <c r="F3686" i="6" l="1"/>
  <c r="E3687" i="6"/>
  <c r="M3685" i="6"/>
  <c r="I3685" i="6"/>
  <c r="L3685" i="6"/>
  <c r="H3685" i="6"/>
  <c r="K3685" i="6"/>
  <c r="J3685" i="6"/>
  <c r="F3687" i="6" l="1"/>
  <c r="E3688" i="6"/>
  <c r="J3686" i="6"/>
  <c r="I3686" i="6"/>
  <c r="M3686" i="6"/>
  <c r="L3686" i="6"/>
  <c r="K3686" i="6"/>
  <c r="H3686" i="6"/>
  <c r="F3688" i="6" l="1"/>
  <c r="E3689" i="6"/>
  <c r="J3687" i="6"/>
  <c r="H3687" i="6"/>
  <c r="I3687" i="6"/>
  <c r="L3687" i="6"/>
  <c r="M3687" i="6"/>
  <c r="K3687" i="6"/>
  <c r="F3689" i="6" l="1"/>
  <c r="E3690" i="6"/>
  <c r="K3688" i="6"/>
  <c r="J3688" i="6"/>
  <c r="L3688" i="6"/>
  <c r="M3688" i="6"/>
  <c r="H3688" i="6"/>
  <c r="I3688" i="6"/>
  <c r="F3690" i="6" l="1"/>
  <c r="E3691" i="6"/>
  <c r="M3689" i="6"/>
  <c r="I3689" i="6"/>
  <c r="H3689" i="6"/>
  <c r="L3689" i="6"/>
  <c r="K3689" i="6"/>
  <c r="J3689" i="6"/>
  <c r="F3691" i="6" l="1"/>
  <c r="E3692" i="6"/>
  <c r="J3690" i="6"/>
  <c r="M3690" i="6"/>
  <c r="I3690" i="6"/>
  <c r="H3690" i="6"/>
  <c r="L3690" i="6"/>
  <c r="K3690" i="6"/>
  <c r="F3692" i="6" l="1"/>
  <c r="E3693" i="6"/>
  <c r="J3691" i="6"/>
  <c r="K3691" i="6"/>
  <c r="I3691" i="6"/>
  <c r="H3691" i="6"/>
  <c r="M3691" i="6"/>
  <c r="L3691" i="6"/>
  <c r="F3693" i="6" l="1"/>
  <c r="E3694" i="6"/>
  <c r="K3692" i="6"/>
  <c r="M3692" i="6"/>
  <c r="H3692" i="6"/>
  <c r="I3692" i="6"/>
  <c r="J3692" i="6"/>
  <c r="L3692" i="6"/>
  <c r="F3694" i="6" l="1"/>
  <c r="E3695" i="6"/>
  <c r="M3693" i="6"/>
  <c r="I3693" i="6"/>
  <c r="L3693" i="6"/>
  <c r="H3693" i="6"/>
  <c r="K3693" i="6"/>
  <c r="J3693" i="6"/>
  <c r="F3695" i="6" l="1"/>
  <c r="E3696" i="6"/>
  <c r="J3694" i="6"/>
  <c r="M3694" i="6"/>
  <c r="I3694" i="6"/>
  <c r="K3694" i="6"/>
  <c r="L3694" i="6"/>
  <c r="H3694" i="6"/>
  <c r="F3696" i="6" l="1"/>
  <c r="E3697" i="6"/>
  <c r="J3695" i="6"/>
  <c r="I3695" i="6"/>
  <c r="M3695" i="6"/>
  <c r="K3695" i="6"/>
  <c r="H3695" i="6"/>
  <c r="L3695" i="6"/>
  <c r="F3697" i="6" l="1"/>
  <c r="E3698" i="6"/>
  <c r="I3696" i="6"/>
  <c r="K3696" i="6"/>
  <c r="J3696" i="6"/>
  <c r="L3696" i="6"/>
  <c r="M3696" i="6"/>
  <c r="H3696" i="6"/>
  <c r="F3698" i="6" l="1"/>
  <c r="E3699" i="6"/>
  <c r="M3697" i="6"/>
  <c r="I3697" i="6"/>
  <c r="L3697" i="6"/>
  <c r="H3697" i="6"/>
  <c r="J3697" i="6"/>
  <c r="K3697" i="6"/>
  <c r="F3699" i="6" l="1"/>
  <c r="E3700" i="6"/>
  <c r="J3698" i="6"/>
  <c r="M3698" i="6"/>
  <c r="I3698" i="6"/>
  <c r="L3698" i="6"/>
  <c r="K3698" i="6"/>
  <c r="H3698" i="6"/>
  <c r="F3700" i="6" l="1"/>
  <c r="E3701" i="6"/>
  <c r="J3699" i="6"/>
  <c r="L3699" i="6"/>
  <c r="I3699" i="6"/>
  <c r="K3699" i="6"/>
  <c r="M3699" i="6"/>
  <c r="H3699" i="6"/>
  <c r="F3701" i="6" l="1"/>
  <c r="E3702" i="6"/>
  <c r="K3700" i="6"/>
  <c r="J3700" i="6"/>
  <c r="L3700" i="6"/>
  <c r="M3700" i="6"/>
  <c r="H3700" i="6"/>
  <c r="I3700" i="6"/>
  <c r="F3702" i="6" l="1"/>
  <c r="E3703" i="6"/>
  <c r="M3701" i="6"/>
  <c r="I3701" i="6"/>
  <c r="L3701" i="6"/>
  <c r="H3701" i="6"/>
  <c r="J3701" i="6"/>
  <c r="K3701" i="6"/>
  <c r="F3703" i="6" l="1"/>
  <c r="E3704" i="6"/>
  <c r="J3702" i="6"/>
  <c r="I3702" i="6"/>
  <c r="M3702" i="6"/>
  <c r="K3702" i="6"/>
  <c r="H3702" i="6"/>
  <c r="L3702" i="6"/>
  <c r="F3704" i="6" l="1"/>
  <c r="E3705" i="6"/>
  <c r="J3703" i="6"/>
  <c r="H3703" i="6"/>
  <c r="I3703" i="6"/>
  <c r="M3703" i="6"/>
  <c r="L3703" i="6"/>
  <c r="K3703" i="6"/>
  <c r="F3705" i="6" l="1"/>
  <c r="E3706" i="6"/>
  <c r="K3704" i="6"/>
  <c r="I3704" i="6"/>
  <c r="J3704" i="6"/>
  <c r="L3704" i="6"/>
  <c r="M3704" i="6"/>
  <c r="H3704" i="6"/>
  <c r="F3706" i="6" l="1"/>
  <c r="E3707" i="6"/>
  <c r="M3705" i="6"/>
  <c r="I3705" i="6"/>
  <c r="H3705" i="6"/>
  <c r="L3705" i="6"/>
  <c r="K3705" i="6"/>
  <c r="J3705" i="6"/>
  <c r="F3707" i="6" l="1"/>
  <c r="E3708" i="6"/>
  <c r="J3706" i="6"/>
  <c r="M3706" i="6"/>
  <c r="I3706" i="6"/>
  <c r="L3706" i="6"/>
  <c r="H3706" i="6"/>
  <c r="K3706" i="6"/>
  <c r="F3708" i="6" l="1"/>
  <c r="E3709" i="6"/>
  <c r="J3707" i="6"/>
  <c r="M3707" i="6"/>
  <c r="K3707" i="6"/>
  <c r="I3707" i="6"/>
  <c r="H3707" i="6"/>
  <c r="L3707" i="6"/>
  <c r="F3709" i="6" l="1"/>
  <c r="E3710" i="6"/>
  <c r="J3708" i="6"/>
  <c r="L3708" i="6"/>
  <c r="K3708" i="6"/>
  <c r="M3708" i="6"/>
  <c r="H3708" i="6"/>
  <c r="I3708" i="6"/>
  <c r="F3710" i="6" l="1"/>
  <c r="E3711" i="6"/>
  <c r="M3709" i="6"/>
  <c r="I3709" i="6"/>
  <c r="L3709" i="6"/>
  <c r="H3709" i="6"/>
  <c r="K3709" i="6"/>
  <c r="J3709" i="6"/>
  <c r="F3711" i="6" l="1"/>
  <c r="E3712" i="6"/>
  <c r="J3710" i="6"/>
  <c r="M3710" i="6"/>
  <c r="I3710" i="6"/>
  <c r="K3710" i="6"/>
  <c r="H3710" i="6"/>
  <c r="L3710" i="6"/>
  <c r="F3712" i="6" l="1"/>
  <c r="E3713" i="6"/>
  <c r="J3711" i="6"/>
  <c r="I3711" i="6"/>
  <c r="K3711" i="6"/>
  <c r="H3711" i="6"/>
  <c r="M3711" i="6"/>
  <c r="L3711" i="6"/>
  <c r="F3713" i="6" l="1"/>
  <c r="E3714" i="6"/>
  <c r="J3712" i="6"/>
  <c r="L3712" i="6"/>
  <c r="I3712" i="6"/>
  <c r="M3712" i="6"/>
  <c r="K3712" i="6"/>
  <c r="H3712" i="6"/>
  <c r="F3714" i="6" l="1"/>
  <c r="E3715" i="6"/>
  <c r="M3713" i="6"/>
  <c r="I3713" i="6"/>
  <c r="L3713" i="6"/>
  <c r="H3713" i="6"/>
  <c r="K3713" i="6"/>
  <c r="J3713" i="6"/>
  <c r="F3715" i="6" l="1"/>
  <c r="E3716" i="6"/>
  <c r="J3714" i="6"/>
  <c r="M3714" i="6"/>
  <c r="I3714" i="6"/>
  <c r="K3714" i="6"/>
  <c r="L3714" i="6"/>
  <c r="H3714" i="6"/>
  <c r="F3716" i="6" l="1"/>
  <c r="E3717" i="6"/>
  <c r="J3715" i="6"/>
  <c r="I3715" i="6"/>
  <c r="M3715" i="6"/>
  <c r="K3715" i="6"/>
  <c r="H3715" i="6"/>
  <c r="L3715" i="6"/>
  <c r="F3717" i="6" l="1"/>
  <c r="E3718" i="6"/>
  <c r="K3716" i="6"/>
  <c r="L3716" i="6"/>
  <c r="I3716" i="6"/>
  <c r="J3716" i="6"/>
  <c r="M3716" i="6"/>
  <c r="H3716" i="6"/>
  <c r="F3718" i="6" l="1"/>
  <c r="E3719" i="6"/>
  <c r="M3717" i="6"/>
  <c r="I3717" i="6"/>
  <c r="L3717" i="6"/>
  <c r="H3717" i="6"/>
  <c r="K3717" i="6"/>
  <c r="J3717" i="6"/>
  <c r="F3719" i="6" l="1"/>
  <c r="E3720" i="6"/>
  <c r="J3718" i="6"/>
  <c r="M3718" i="6"/>
  <c r="I3718" i="6"/>
  <c r="K3718" i="6"/>
  <c r="H3718" i="6"/>
  <c r="L3718" i="6"/>
  <c r="F3720" i="6" l="1"/>
  <c r="E3721" i="6"/>
  <c r="J3719" i="6"/>
  <c r="I3719" i="6"/>
  <c r="K3719" i="6"/>
  <c r="H3719" i="6"/>
  <c r="M3719" i="6"/>
  <c r="L3719" i="6"/>
  <c r="F3721" i="6" l="1"/>
  <c r="E3722" i="6"/>
  <c r="J3720" i="6"/>
  <c r="L3720" i="6"/>
  <c r="K3720" i="6"/>
  <c r="I3720" i="6"/>
  <c r="M3720" i="6"/>
  <c r="H3720" i="6"/>
  <c r="F3722" i="6" l="1"/>
  <c r="E3723" i="6"/>
  <c r="M3721" i="6"/>
  <c r="I3721" i="6"/>
  <c r="L3721" i="6"/>
  <c r="H3721" i="6"/>
  <c r="K3721" i="6"/>
  <c r="J3721" i="6"/>
  <c r="F3723" i="6" l="1"/>
  <c r="E3724" i="6"/>
  <c r="J3722" i="6"/>
  <c r="M3722" i="6"/>
  <c r="I3722" i="6"/>
  <c r="K3722" i="6"/>
  <c r="L3722" i="6"/>
  <c r="H3722" i="6"/>
  <c r="F3724" i="6" l="1"/>
  <c r="E3725" i="6"/>
  <c r="J3723" i="6"/>
  <c r="I3723" i="6"/>
  <c r="M3723" i="6"/>
  <c r="K3723" i="6"/>
  <c r="H3723" i="6"/>
  <c r="L3723" i="6"/>
  <c r="F3725" i="6" l="1"/>
  <c r="E3726" i="6"/>
  <c r="L3724" i="6"/>
  <c r="I3724" i="6"/>
  <c r="J3724" i="6"/>
  <c r="K3724" i="6"/>
  <c r="M3724" i="6"/>
  <c r="H3724" i="6"/>
  <c r="F3726" i="6" l="1"/>
  <c r="E3727" i="6"/>
  <c r="M3725" i="6"/>
  <c r="I3725" i="6"/>
  <c r="L3725" i="6"/>
  <c r="H3725" i="6"/>
  <c r="K3725" i="6"/>
  <c r="J3725" i="6"/>
  <c r="F3727" i="6" l="1"/>
  <c r="E3728" i="6"/>
  <c r="J3726" i="6"/>
  <c r="M3726" i="6"/>
  <c r="I3726" i="6"/>
  <c r="K3726" i="6"/>
  <c r="H3726" i="6"/>
  <c r="L3726" i="6"/>
  <c r="F3728" i="6" l="1"/>
  <c r="E3729" i="6"/>
  <c r="J3727" i="6"/>
  <c r="I3727" i="6"/>
  <c r="K3727" i="6"/>
  <c r="H3727" i="6"/>
  <c r="M3727" i="6"/>
  <c r="L3727" i="6"/>
  <c r="F3729" i="6" l="1"/>
  <c r="E3730" i="6"/>
  <c r="J3728" i="6"/>
  <c r="L3728" i="6"/>
  <c r="I3728" i="6"/>
  <c r="M3728" i="6"/>
  <c r="K3728" i="6"/>
  <c r="H3728" i="6"/>
  <c r="F3730" i="6" l="1"/>
  <c r="E3731" i="6"/>
  <c r="M3729" i="6"/>
  <c r="I3729" i="6"/>
  <c r="L3729" i="6"/>
  <c r="H3729" i="6"/>
  <c r="K3729" i="6"/>
  <c r="J3729" i="6"/>
  <c r="F3731" i="6" l="1"/>
  <c r="E3732" i="6"/>
  <c r="J3730" i="6"/>
  <c r="M3730" i="6"/>
  <c r="I3730" i="6"/>
  <c r="K3730" i="6"/>
  <c r="L3730" i="6"/>
  <c r="H3730" i="6"/>
  <c r="F3732" i="6" l="1"/>
  <c r="E3733" i="6"/>
  <c r="J3731" i="6"/>
  <c r="I3731" i="6"/>
  <c r="M3731" i="6"/>
  <c r="K3731" i="6"/>
  <c r="H3731" i="6"/>
  <c r="L3731" i="6"/>
  <c r="F3733" i="6" l="1"/>
  <c r="E3734" i="6"/>
  <c r="K3732" i="6"/>
  <c r="L3732" i="6"/>
  <c r="I3732" i="6"/>
  <c r="J3732" i="6"/>
  <c r="M3732" i="6"/>
  <c r="H3732" i="6"/>
  <c r="F3734" i="6" l="1"/>
  <c r="E3735" i="6"/>
  <c r="M3733" i="6"/>
  <c r="I3733" i="6"/>
  <c r="L3733" i="6"/>
  <c r="H3733" i="6"/>
  <c r="K3733" i="6"/>
  <c r="J3733" i="6"/>
  <c r="F3735" i="6" l="1"/>
  <c r="E3736" i="6"/>
  <c r="J3734" i="6"/>
  <c r="M3734" i="6"/>
  <c r="I3734" i="6"/>
  <c r="K3734" i="6"/>
  <c r="H3734" i="6"/>
  <c r="L3734" i="6"/>
  <c r="F3736" i="6" l="1"/>
  <c r="E3737" i="6"/>
  <c r="J3735" i="6"/>
  <c r="I3735" i="6"/>
  <c r="K3735" i="6"/>
  <c r="H3735" i="6"/>
  <c r="M3735" i="6"/>
  <c r="L3735" i="6"/>
  <c r="F3737" i="6" l="1"/>
  <c r="E3738" i="6"/>
  <c r="J3736" i="6"/>
  <c r="L3736" i="6"/>
  <c r="K3736" i="6"/>
  <c r="I3736" i="6"/>
  <c r="M3736" i="6"/>
  <c r="H3736" i="6"/>
  <c r="F3738" i="6" l="1"/>
  <c r="E3739" i="6"/>
  <c r="M3737" i="6"/>
  <c r="I3737" i="6"/>
  <c r="L3737" i="6"/>
  <c r="H3737" i="6"/>
  <c r="K3737" i="6"/>
  <c r="J3737" i="6"/>
  <c r="F3739" i="6" l="1"/>
  <c r="E3740" i="6"/>
  <c r="J3738" i="6"/>
  <c r="M3738" i="6"/>
  <c r="I3738" i="6"/>
  <c r="K3738" i="6"/>
  <c r="L3738" i="6"/>
  <c r="H3738" i="6"/>
  <c r="F3740" i="6" l="1"/>
  <c r="E3741" i="6"/>
  <c r="J3739" i="6"/>
  <c r="I3739" i="6"/>
  <c r="M3739" i="6"/>
  <c r="K3739" i="6"/>
  <c r="H3739" i="6"/>
  <c r="L3739" i="6"/>
  <c r="F3741" i="6" l="1"/>
  <c r="E3742" i="6"/>
  <c r="L3740" i="6"/>
  <c r="I3740" i="6"/>
  <c r="J3740" i="6"/>
  <c r="K3740" i="6"/>
  <c r="M3740" i="6"/>
  <c r="H3740" i="6"/>
  <c r="F3742" i="6" l="1"/>
  <c r="E3743" i="6"/>
  <c r="J3741" i="6"/>
  <c r="M3741" i="6"/>
  <c r="I3741" i="6"/>
  <c r="L3741" i="6"/>
  <c r="H3741" i="6"/>
  <c r="K3741" i="6"/>
  <c r="F3743" i="6" l="1"/>
  <c r="E3744" i="6"/>
  <c r="J3742" i="6"/>
  <c r="M3742" i="6"/>
  <c r="I3742" i="6"/>
  <c r="H3742" i="6"/>
  <c r="L3742" i="6"/>
  <c r="K3742" i="6"/>
  <c r="F3744" i="6" l="1"/>
  <c r="E3745" i="6"/>
  <c r="J3743" i="6"/>
  <c r="I3743" i="6"/>
  <c r="K3743" i="6"/>
  <c r="H3743" i="6"/>
  <c r="L3743" i="6"/>
  <c r="M3743" i="6"/>
  <c r="F3745" i="6" l="1"/>
  <c r="E3746" i="6"/>
  <c r="J3744" i="6"/>
  <c r="L3744" i="6"/>
  <c r="I3744" i="6"/>
  <c r="M3744" i="6"/>
  <c r="K3744" i="6"/>
  <c r="H3744" i="6"/>
  <c r="F3746" i="6" l="1"/>
  <c r="E3747" i="6"/>
  <c r="M3745" i="6"/>
  <c r="I3745" i="6"/>
  <c r="L3745" i="6"/>
  <c r="H3745" i="6"/>
  <c r="K3745" i="6"/>
  <c r="J3745" i="6"/>
  <c r="F3747" i="6" l="1"/>
  <c r="E3748" i="6"/>
  <c r="J3746" i="6"/>
  <c r="M3746" i="6"/>
  <c r="I3746" i="6"/>
  <c r="L3746" i="6"/>
  <c r="H3746" i="6"/>
  <c r="K3746" i="6"/>
  <c r="F3748" i="6" l="1"/>
  <c r="E3749" i="6"/>
  <c r="J3747" i="6"/>
  <c r="I3747" i="6"/>
  <c r="M3747" i="6"/>
  <c r="K3747" i="6"/>
  <c r="H3747" i="6"/>
  <c r="L3747" i="6"/>
  <c r="F3749" i="6" l="1"/>
  <c r="E3750" i="6"/>
  <c r="K3748" i="6"/>
  <c r="L3748" i="6"/>
  <c r="I3748" i="6"/>
  <c r="M3748" i="6"/>
  <c r="J3748" i="6"/>
  <c r="H3748" i="6"/>
  <c r="F3750" i="6" l="1"/>
  <c r="E3751" i="6"/>
  <c r="M3749" i="6"/>
  <c r="I3749" i="6"/>
  <c r="L3749" i="6"/>
  <c r="H3749" i="6"/>
  <c r="K3749" i="6"/>
  <c r="J3749" i="6"/>
  <c r="F3751" i="6" l="1"/>
  <c r="E3752" i="6"/>
  <c r="J3750" i="6"/>
  <c r="M3750" i="6"/>
  <c r="I3750" i="6"/>
  <c r="H3750" i="6"/>
  <c r="L3750" i="6"/>
  <c r="K3750" i="6"/>
  <c r="F3752" i="6" l="1"/>
  <c r="E3753" i="6"/>
  <c r="J3751" i="6"/>
  <c r="I3751" i="6"/>
  <c r="K3751" i="6"/>
  <c r="H3751" i="6"/>
  <c r="L3751" i="6"/>
  <c r="M3751" i="6"/>
  <c r="F3753" i="6" l="1"/>
  <c r="E3754" i="6"/>
  <c r="J3752" i="6"/>
  <c r="L3752" i="6"/>
  <c r="I3752" i="6"/>
  <c r="K3752" i="6"/>
  <c r="M3752" i="6"/>
  <c r="H3752" i="6"/>
  <c r="F3754" i="6" l="1"/>
  <c r="E3755" i="6"/>
  <c r="M3753" i="6"/>
  <c r="I3753" i="6"/>
  <c r="L3753" i="6"/>
  <c r="H3753" i="6"/>
  <c r="K3753" i="6"/>
  <c r="J3753" i="6"/>
  <c r="F3755" i="6" l="1"/>
  <c r="E3756" i="6"/>
  <c r="J3754" i="6"/>
  <c r="M3754" i="6"/>
  <c r="I3754" i="6"/>
  <c r="L3754" i="6"/>
  <c r="H3754" i="6"/>
  <c r="K3754" i="6"/>
  <c r="F3756" i="6" l="1"/>
  <c r="E3757" i="6"/>
  <c r="J3755" i="6"/>
  <c r="I3755" i="6"/>
  <c r="M3755" i="6"/>
  <c r="K3755" i="6"/>
  <c r="H3755" i="6"/>
  <c r="L3755" i="6"/>
  <c r="F3757" i="6" l="1"/>
  <c r="E3758" i="6"/>
  <c r="L3756" i="6"/>
  <c r="I3756" i="6"/>
  <c r="M3756" i="6"/>
  <c r="J3756" i="6"/>
  <c r="K3756" i="6"/>
  <c r="H3756" i="6"/>
  <c r="F3758" i="6" l="1"/>
  <c r="E3759" i="6"/>
  <c r="M3757" i="6"/>
  <c r="I3757" i="6"/>
  <c r="L3757" i="6"/>
  <c r="H3757" i="6"/>
  <c r="K3757" i="6"/>
  <c r="J3757" i="6"/>
  <c r="F3759" i="6" l="1"/>
  <c r="E3760" i="6"/>
  <c r="J3758" i="6"/>
  <c r="M3758" i="6"/>
  <c r="I3758" i="6"/>
  <c r="H3758" i="6"/>
  <c r="L3758" i="6"/>
  <c r="K3758" i="6"/>
  <c r="F3760" i="6" l="1"/>
  <c r="E3761" i="6"/>
  <c r="J3759" i="6"/>
  <c r="I3759" i="6"/>
  <c r="K3759" i="6"/>
  <c r="H3759" i="6"/>
  <c r="L3759" i="6"/>
  <c r="M3759" i="6"/>
  <c r="F3761" i="6" l="1"/>
  <c r="E3762" i="6"/>
  <c r="J3760" i="6"/>
  <c r="L3760" i="6"/>
  <c r="I3760" i="6"/>
  <c r="M3760" i="6"/>
  <c r="K3760" i="6"/>
  <c r="H3760" i="6"/>
  <c r="F3762" i="6" l="1"/>
  <c r="E3763" i="6"/>
  <c r="M3761" i="6"/>
  <c r="I3761" i="6"/>
  <c r="L3761" i="6"/>
  <c r="H3761" i="6"/>
  <c r="K3761" i="6"/>
  <c r="J3761" i="6"/>
  <c r="F3763" i="6" l="1"/>
  <c r="E3764" i="6"/>
  <c r="J3762" i="6"/>
  <c r="M3762" i="6"/>
  <c r="I3762" i="6"/>
  <c r="L3762" i="6"/>
  <c r="H3762" i="6"/>
  <c r="K3762" i="6"/>
  <c r="F3764" i="6" l="1"/>
  <c r="E3765" i="6"/>
  <c r="J3763" i="6"/>
  <c r="I3763" i="6"/>
  <c r="M3763" i="6"/>
  <c r="K3763" i="6"/>
  <c r="H3763" i="6"/>
  <c r="L3763" i="6"/>
  <c r="F3765" i="6" l="1"/>
  <c r="E3766" i="6"/>
  <c r="K3764" i="6"/>
  <c r="L3764" i="6"/>
  <c r="I3764" i="6"/>
  <c r="M3764" i="6"/>
  <c r="J3764" i="6"/>
  <c r="H3764" i="6"/>
  <c r="F3766" i="6" l="1"/>
  <c r="E3767" i="6"/>
  <c r="M3765" i="6"/>
  <c r="I3765" i="6"/>
  <c r="L3765" i="6"/>
  <c r="H3765" i="6"/>
  <c r="K3765" i="6"/>
  <c r="J3765" i="6"/>
  <c r="F3767" i="6" l="1"/>
  <c r="E3768" i="6"/>
  <c r="J3766" i="6"/>
  <c r="M3766" i="6"/>
  <c r="I3766" i="6"/>
  <c r="H3766" i="6"/>
  <c r="L3766" i="6"/>
  <c r="K3766" i="6"/>
  <c r="F3768" i="6" l="1"/>
  <c r="E3769" i="6"/>
  <c r="J3767" i="6"/>
  <c r="I3767" i="6"/>
  <c r="K3767" i="6"/>
  <c r="H3767" i="6"/>
  <c r="L3767" i="6"/>
  <c r="M3767" i="6"/>
  <c r="F3769" i="6" l="1"/>
  <c r="E3770" i="6"/>
  <c r="J3768" i="6"/>
  <c r="L3768" i="6"/>
  <c r="I3768" i="6"/>
  <c r="K3768" i="6"/>
  <c r="M3768" i="6"/>
  <c r="H3768" i="6"/>
  <c r="F3770" i="6" l="1"/>
  <c r="E3771" i="6"/>
  <c r="M3769" i="6"/>
  <c r="I3769" i="6"/>
  <c r="L3769" i="6"/>
  <c r="H3769" i="6"/>
  <c r="K3769" i="6"/>
  <c r="J3769" i="6"/>
  <c r="F3771" i="6" l="1"/>
  <c r="E3772" i="6"/>
  <c r="J3770" i="6"/>
  <c r="M3770" i="6"/>
  <c r="I3770" i="6"/>
  <c r="L3770" i="6"/>
  <c r="H3770" i="6"/>
  <c r="K3770" i="6"/>
  <c r="F3772" i="6" l="1"/>
  <c r="E3773" i="6"/>
  <c r="J3771" i="6"/>
  <c r="I3771" i="6"/>
  <c r="M3771" i="6"/>
  <c r="K3771" i="6"/>
  <c r="H3771" i="6"/>
  <c r="L3771" i="6"/>
  <c r="F3773" i="6" l="1"/>
  <c r="E3774" i="6"/>
  <c r="L3772" i="6"/>
  <c r="I3772" i="6"/>
  <c r="M3772" i="6"/>
  <c r="J3772" i="6"/>
  <c r="K3772" i="6"/>
  <c r="H3772" i="6"/>
  <c r="F3774" i="6" l="1"/>
  <c r="E3775" i="6"/>
  <c r="M3773" i="6"/>
  <c r="I3773" i="6"/>
  <c r="L3773" i="6"/>
  <c r="H3773" i="6"/>
  <c r="K3773" i="6"/>
  <c r="J3773" i="6"/>
  <c r="F3775" i="6" l="1"/>
  <c r="E3776" i="6"/>
  <c r="J3774" i="6"/>
  <c r="M3774" i="6"/>
  <c r="I3774" i="6"/>
  <c r="H3774" i="6"/>
  <c r="L3774" i="6"/>
  <c r="K3774" i="6"/>
  <c r="F3776" i="6" l="1"/>
  <c r="E3777" i="6"/>
  <c r="J3775" i="6"/>
  <c r="I3775" i="6"/>
  <c r="K3775" i="6"/>
  <c r="H3775" i="6"/>
  <c r="L3775" i="6"/>
  <c r="M3775" i="6"/>
  <c r="F3777" i="6" l="1"/>
  <c r="E3778" i="6"/>
  <c r="J3776" i="6"/>
  <c r="L3776" i="6"/>
  <c r="I3776" i="6"/>
  <c r="M3776" i="6"/>
  <c r="K3776" i="6"/>
  <c r="H3776" i="6"/>
  <c r="F3778" i="6" l="1"/>
  <c r="E3779" i="6"/>
  <c r="M3777" i="6"/>
  <c r="I3777" i="6"/>
  <c r="L3777" i="6"/>
  <c r="H3777" i="6"/>
  <c r="K3777" i="6"/>
  <c r="J3777" i="6"/>
  <c r="F3779" i="6" l="1"/>
  <c r="E3780" i="6"/>
  <c r="J3778" i="6"/>
  <c r="M3778" i="6"/>
  <c r="I3778" i="6"/>
  <c r="L3778" i="6"/>
  <c r="H3778" i="6"/>
  <c r="K3778" i="6"/>
  <c r="F3780" i="6" l="1"/>
  <c r="E3781" i="6"/>
  <c r="J3779" i="6"/>
  <c r="I3779" i="6"/>
  <c r="M3779" i="6"/>
  <c r="K3779" i="6"/>
  <c r="H3779" i="6"/>
  <c r="L3779" i="6"/>
  <c r="F3781" i="6" l="1"/>
  <c r="E3782" i="6"/>
  <c r="K3780" i="6"/>
  <c r="L3780" i="6"/>
  <c r="I3780" i="6"/>
  <c r="M3780" i="6"/>
  <c r="J3780" i="6"/>
  <c r="H3780" i="6"/>
  <c r="F3782" i="6" l="1"/>
  <c r="E3783" i="6"/>
  <c r="M3781" i="6"/>
  <c r="I3781" i="6"/>
  <c r="L3781" i="6"/>
  <c r="H3781" i="6"/>
  <c r="K3781" i="6"/>
  <c r="J3781" i="6"/>
  <c r="F3783" i="6" l="1"/>
  <c r="E3784" i="6"/>
  <c r="J3782" i="6"/>
  <c r="M3782" i="6"/>
  <c r="I3782" i="6"/>
  <c r="H3782" i="6"/>
  <c r="L3782" i="6"/>
  <c r="K3782" i="6"/>
  <c r="F3784" i="6" l="1"/>
  <c r="E3785" i="6"/>
  <c r="J3783" i="6"/>
  <c r="I3783" i="6"/>
  <c r="K3783" i="6"/>
  <c r="H3783" i="6"/>
  <c r="L3783" i="6"/>
  <c r="M3783" i="6"/>
  <c r="F3785" i="6" l="1"/>
  <c r="E3786" i="6"/>
  <c r="J3784" i="6"/>
  <c r="L3784" i="6"/>
  <c r="I3784" i="6"/>
  <c r="K3784" i="6"/>
  <c r="M3784" i="6"/>
  <c r="H3784" i="6"/>
  <c r="F3786" i="6" l="1"/>
  <c r="E3787" i="6"/>
  <c r="M3785" i="6"/>
  <c r="I3785" i="6"/>
  <c r="L3785" i="6"/>
  <c r="H3785" i="6"/>
  <c r="K3785" i="6"/>
  <c r="J3785" i="6"/>
  <c r="F3787" i="6" l="1"/>
  <c r="E3788" i="6"/>
  <c r="J3786" i="6"/>
  <c r="M3786" i="6"/>
  <c r="I3786" i="6"/>
  <c r="L3786" i="6"/>
  <c r="H3786" i="6"/>
  <c r="K3786" i="6"/>
  <c r="F3788" i="6" l="1"/>
  <c r="E3789" i="6"/>
  <c r="J3787" i="6"/>
  <c r="I3787" i="6"/>
  <c r="M3787" i="6"/>
  <c r="K3787" i="6"/>
  <c r="H3787" i="6"/>
  <c r="L3787" i="6"/>
  <c r="F3789" i="6" l="1"/>
  <c r="E3790" i="6"/>
  <c r="L3788" i="6"/>
  <c r="I3788" i="6"/>
  <c r="M3788" i="6"/>
  <c r="J3788" i="6"/>
  <c r="K3788" i="6"/>
  <c r="H3788" i="6"/>
  <c r="F3790" i="6" l="1"/>
  <c r="E3791" i="6"/>
  <c r="M3789" i="6"/>
  <c r="I3789" i="6"/>
  <c r="L3789" i="6"/>
  <c r="H3789" i="6"/>
  <c r="K3789" i="6"/>
  <c r="J3789" i="6"/>
  <c r="F3791" i="6" l="1"/>
  <c r="E3792" i="6"/>
  <c r="J3790" i="6"/>
  <c r="M3790" i="6"/>
  <c r="I3790" i="6"/>
  <c r="H3790" i="6"/>
  <c r="L3790" i="6"/>
  <c r="K3790" i="6"/>
  <c r="F3792" i="6" l="1"/>
  <c r="E3793" i="6"/>
  <c r="J3791" i="6"/>
  <c r="I3791" i="6"/>
  <c r="K3791" i="6"/>
  <c r="H3791" i="6"/>
  <c r="L3791" i="6"/>
  <c r="M3791" i="6"/>
  <c r="F3793" i="6" l="1"/>
  <c r="E3794" i="6"/>
  <c r="J3792" i="6"/>
  <c r="L3792" i="6"/>
  <c r="I3792" i="6"/>
  <c r="M3792" i="6"/>
  <c r="K3792" i="6"/>
  <c r="H3792" i="6"/>
  <c r="F3794" i="6" l="1"/>
  <c r="E3795" i="6"/>
  <c r="M3793" i="6"/>
  <c r="I3793" i="6"/>
  <c r="L3793" i="6"/>
  <c r="H3793" i="6"/>
  <c r="K3793" i="6"/>
  <c r="J3793" i="6"/>
  <c r="F3795" i="6" l="1"/>
  <c r="E3796" i="6"/>
  <c r="J3794" i="6"/>
  <c r="M3794" i="6"/>
  <c r="I3794" i="6"/>
  <c r="L3794" i="6"/>
  <c r="H3794" i="6"/>
  <c r="K3794" i="6"/>
  <c r="F3796" i="6" l="1"/>
  <c r="E3797" i="6"/>
  <c r="J3795" i="6"/>
  <c r="I3795" i="6"/>
  <c r="M3795" i="6"/>
  <c r="K3795" i="6"/>
  <c r="H3795" i="6"/>
  <c r="L3795" i="6"/>
  <c r="F3797" i="6" l="1"/>
  <c r="E3798" i="6"/>
  <c r="K3796" i="6"/>
  <c r="L3796" i="6"/>
  <c r="I3796" i="6"/>
  <c r="M3796" i="6"/>
  <c r="J3796" i="6"/>
  <c r="H3796" i="6"/>
  <c r="F3798" i="6" l="1"/>
  <c r="E3799" i="6"/>
  <c r="M3797" i="6"/>
  <c r="I3797" i="6"/>
  <c r="L3797" i="6"/>
  <c r="H3797" i="6"/>
  <c r="K3797" i="6"/>
  <c r="J3797" i="6"/>
  <c r="F3799" i="6" l="1"/>
  <c r="E3800" i="6"/>
  <c r="J3798" i="6"/>
  <c r="M3798" i="6"/>
  <c r="I3798" i="6"/>
  <c r="H3798" i="6"/>
  <c r="L3798" i="6"/>
  <c r="K3798" i="6"/>
  <c r="F3800" i="6" l="1"/>
  <c r="E3801" i="6"/>
  <c r="J3799" i="6"/>
  <c r="I3799" i="6"/>
  <c r="K3799" i="6"/>
  <c r="H3799" i="6"/>
  <c r="L3799" i="6"/>
  <c r="M3799" i="6"/>
  <c r="F3801" i="6" l="1"/>
  <c r="E3802" i="6"/>
  <c r="J3800" i="6"/>
  <c r="L3800" i="6"/>
  <c r="I3800" i="6"/>
  <c r="K3800" i="6"/>
  <c r="M3800" i="6"/>
  <c r="H3800" i="6"/>
  <c r="F3802" i="6" l="1"/>
  <c r="E3803" i="6"/>
  <c r="M3801" i="6"/>
  <c r="I3801" i="6"/>
  <c r="L3801" i="6"/>
  <c r="H3801" i="6"/>
  <c r="K3801" i="6"/>
  <c r="J3801" i="6"/>
  <c r="F3803" i="6" l="1"/>
  <c r="E3804" i="6"/>
  <c r="J3802" i="6"/>
  <c r="M3802" i="6"/>
  <c r="I3802" i="6"/>
  <c r="L3802" i="6"/>
  <c r="H3802" i="6"/>
  <c r="K3802" i="6"/>
  <c r="F3804" i="6" l="1"/>
  <c r="E3805" i="6"/>
  <c r="J3803" i="6"/>
  <c r="I3803" i="6"/>
  <c r="M3803" i="6"/>
  <c r="K3803" i="6"/>
  <c r="H3803" i="6"/>
  <c r="L3803" i="6"/>
  <c r="F3805" i="6" l="1"/>
  <c r="E3806" i="6"/>
  <c r="L3804" i="6"/>
  <c r="I3804" i="6"/>
  <c r="M3804" i="6"/>
  <c r="J3804" i="6"/>
  <c r="K3804" i="6"/>
  <c r="H3804" i="6"/>
  <c r="F3806" i="6" l="1"/>
  <c r="E3807" i="6"/>
  <c r="M3805" i="6"/>
  <c r="I3805" i="6"/>
  <c r="L3805" i="6"/>
  <c r="H3805" i="6"/>
  <c r="K3805" i="6"/>
  <c r="J3805" i="6"/>
  <c r="F3807" i="6" l="1"/>
  <c r="E3808" i="6"/>
  <c r="J3806" i="6"/>
  <c r="M3806" i="6"/>
  <c r="I3806" i="6"/>
  <c r="H3806" i="6"/>
  <c r="L3806" i="6"/>
  <c r="K3806" i="6"/>
  <c r="F3808" i="6" l="1"/>
  <c r="E3809" i="6"/>
  <c r="J3807" i="6"/>
  <c r="I3807" i="6"/>
  <c r="K3807" i="6"/>
  <c r="H3807" i="6"/>
  <c r="L3807" i="6"/>
  <c r="M3807" i="6"/>
  <c r="F3809" i="6" l="1"/>
  <c r="E3810" i="6"/>
  <c r="J3808" i="6"/>
  <c r="L3808" i="6"/>
  <c r="I3808" i="6"/>
  <c r="M3808" i="6"/>
  <c r="K3808" i="6"/>
  <c r="H3808" i="6"/>
  <c r="F3810" i="6" l="1"/>
  <c r="E3811" i="6"/>
  <c r="M3809" i="6"/>
  <c r="I3809" i="6"/>
  <c r="L3809" i="6"/>
  <c r="H3809" i="6"/>
  <c r="K3809" i="6"/>
  <c r="J3809" i="6"/>
  <c r="F3811" i="6" l="1"/>
  <c r="E3812" i="6"/>
  <c r="J3810" i="6"/>
  <c r="M3810" i="6"/>
  <c r="I3810" i="6"/>
  <c r="L3810" i="6"/>
  <c r="H3810" i="6"/>
  <c r="K3810" i="6"/>
  <c r="F3812" i="6" l="1"/>
  <c r="E3813" i="6"/>
  <c r="J3811" i="6"/>
  <c r="I3811" i="6"/>
  <c r="M3811" i="6"/>
  <c r="K3811" i="6"/>
  <c r="H3811" i="6"/>
  <c r="L3811" i="6"/>
  <c r="F3813" i="6" l="1"/>
  <c r="E3814" i="6"/>
  <c r="K3812" i="6"/>
  <c r="L3812" i="6"/>
  <c r="I3812" i="6"/>
  <c r="M3812" i="6"/>
  <c r="J3812" i="6"/>
  <c r="H3812" i="6"/>
  <c r="F3814" i="6" l="1"/>
  <c r="E3815" i="6"/>
  <c r="M3813" i="6"/>
  <c r="I3813" i="6"/>
  <c r="L3813" i="6"/>
  <c r="H3813" i="6"/>
  <c r="K3813" i="6"/>
  <c r="J3813" i="6"/>
  <c r="F3815" i="6" l="1"/>
  <c r="E3816" i="6"/>
  <c r="J3814" i="6"/>
  <c r="M3814" i="6"/>
  <c r="I3814" i="6"/>
  <c r="H3814" i="6"/>
  <c r="L3814" i="6"/>
  <c r="K3814" i="6"/>
  <c r="F3816" i="6" l="1"/>
  <c r="E3817" i="6"/>
  <c r="J3815" i="6"/>
  <c r="I3815" i="6"/>
  <c r="K3815" i="6"/>
  <c r="H3815" i="6"/>
  <c r="L3815" i="6"/>
  <c r="M3815" i="6"/>
  <c r="F3817" i="6" l="1"/>
  <c r="E3818" i="6"/>
  <c r="J3816" i="6"/>
  <c r="L3816" i="6"/>
  <c r="I3816" i="6"/>
  <c r="K3816" i="6"/>
  <c r="M3816" i="6"/>
  <c r="H3816" i="6"/>
  <c r="F3818" i="6" l="1"/>
  <c r="E3819" i="6"/>
  <c r="M3817" i="6"/>
  <c r="I3817" i="6"/>
  <c r="L3817" i="6"/>
  <c r="H3817" i="6"/>
  <c r="K3817" i="6"/>
  <c r="J3817" i="6"/>
  <c r="F3819" i="6" l="1"/>
  <c r="E3820" i="6"/>
  <c r="J3818" i="6"/>
  <c r="M3818" i="6"/>
  <c r="I3818" i="6"/>
  <c r="L3818" i="6"/>
  <c r="H3818" i="6"/>
  <c r="K3818" i="6"/>
  <c r="F3820" i="6" l="1"/>
  <c r="E3821" i="6"/>
  <c r="J3819" i="6"/>
  <c r="I3819" i="6"/>
  <c r="M3819" i="6"/>
  <c r="K3819" i="6"/>
  <c r="H3819" i="6"/>
  <c r="L3819" i="6"/>
  <c r="F3821" i="6" l="1"/>
  <c r="E3822" i="6"/>
  <c r="L3820" i="6"/>
  <c r="I3820" i="6"/>
  <c r="M3820" i="6"/>
  <c r="J3820" i="6"/>
  <c r="K3820" i="6"/>
  <c r="H3820" i="6"/>
  <c r="M3821" i="6" l="1"/>
  <c r="I3821" i="6"/>
  <c r="L3821" i="6"/>
  <c r="H3821" i="6"/>
  <c r="K3821" i="6"/>
  <c r="J3821" i="6"/>
  <c r="F3822" i="6"/>
  <c r="E3823" i="6"/>
  <c r="F3823" i="6" l="1"/>
  <c r="E3824" i="6"/>
  <c r="J3822" i="6"/>
  <c r="M3822" i="6"/>
  <c r="I3822" i="6"/>
  <c r="H3822" i="6"/>
  <c r="L3822" i="6"/>
  <c r="K3822" i="6"/>
  <c r="F3824" i="6" l="1"/>
  <c r="E3825" i="6"/>
  <c r="J3823" i="6"/>
  <c r="I3823" i="6"/>
  <c r="K3823" i="6"/>
  <c r="H3823" i="6"/>
  <c r="L3823" i="6"/>
  <c r="M3823" i="6"/>
  <c r="F3825" i="6" l="1"/>
  <c r="E3826" i="6"/>
  <c r="J3824" i="6"/>
  <c r="L3824" i="6"/>
  <c r="I3824" i="6"/>
  <c r="M3824" i="6"/>
  <c r="K3824" i="6"/>
  <c r="H3824" i="6"/>
  <c r="F3826" i="6" l="1"/>
  <c r="E3827" i="6"/>
  <c r="M3825" i="6"/>
  <c r="I3825" i="6"/>
  <c r="L3825" i="6"/>
  <c r="H3825" i="6"/>
  <c r="K3825" i="6"/>
  <c r="J3825" i="6"/>
  <c r="F3827" i="6" l="1"/>
  <c r="E3828" i="6"/>
  <c r="J3826" i="6"/>
  <c r="M3826" i="6"/>
  <c r="I3826" i="6"/>
  <c r="L3826" i="6"/>
  <c r="H3826" i="6"/>
  <c r="K3826" i="6"/>
  <c r="F3828" i="6" l="1"/>
  <c r="E3829" i="6"/>
  <c r="J3827" i="6"/>
  <c r="I3827" i="6"/>
  <c r="M3827" i="6"/>
  <c r="K3827" i="6"/>
  <c r="H3827" i="6"/>
  <c r="L3827" i="6"/>
  <c r="F3829" i="6" l="1"/>
  <c r="E3830" i="6"/>
  <c r="K3828" i="6"/>
  <c r="L3828" i="6"/>
  <c r="I3828" i="6"/>
  <c r="M3828" i="6"/>
  <c r="J3828" i="6"/>
  <c r="H3828" i="6"/>
  <c r="F3830" i="6" l="1"/>
  <c r="E3831" i="6"/>
  <c r="M3829" i="6"/>
  <c r="I3829" i="6"/>
  <c r="L3829" i="6"/>
  <c r="H3829" i="6"/>
  <c r="K3829" i="6"/>
  <c r="J3829" i="6"/>
  <c r="F3831" i="6" l="1"/>
  <c r="E3832" i="6"/>
  <c r="J3830" i="6"/>
  <c r="M3830" i="6"/>
  <c r="I3830" i="6"/>
  <c r="H3830" i="6"/>
  <c r="L3830" i="6"/>
  <c r="K3830" i="6"/>
  <c r="F3832" i="6" l="1"/>
  <c r="E3833" i="6"/>
  <c r="J3831" i="6"/>
  <c r="I3831" i="6"/>
  <c r="K3831" i="6"/>
  <c r="H3831" i="6"/>
  <c r="L3831" i="6"/>
  <c r="M3831" i="6"/>
  <c r="F3833" i="6" l="1"/>
  <c r="E3834" i="6"/>
  <c r="J3832" i="6"/>
  <c r="L3832" i="6"/>
  <c r="I3832" i="6"/>
  <c r="K3832" i="6"/>
  <c r="M3832" i="6"/>
  <c r="H3832" i="6"/>
  <c r="F3834" i="6" l="1"/>
  <c r="E3835" i="6"/>
  <c r="M3833" i="6"/>
  <c r="I3833" i="6"/>
  <c r="L3833" i="6"/>
  <c r="H3833" i="6"/>
  <c r="K3833" i="6"/>
  <c r="J3833" i="6"/>
  <c r="F3835" i="6" l="1"/>
  <c r="E3836" i="6"/>
  <c r="J3834" i="6"/>
  <c r="M3834" i="6"/>
  <c r="I3834" i="6"/>
  <c r="L3834" i="6"/>
  <c r="H3834" i="6"/>
  <c r="K3834" i="6"/>
  <c r="F3836" i="6" l="1"/>
  <c r="E3837" i="6"/>
  <c r="J3835" i="6"/>
  <c r="I3835" i="6"/>
  <c r="M3835" i="6"/>
  <c r="K3835" i="6"/>
  <c r="H3835" i="6"/>
  <c r="L3835" i="6"/>
  <c r="F3837" i="6" l="1"/>
  <c r="E3838" i="6"/>
  <c r="L3836" i="6"/>
  <c r="I3836" i="6"/>
  <c r="M3836" i="6"/>
  <c r="J3836" i="6"/>
  <c r="K3836" i="6"/>
  <c r="H3836" i="6"/>
  <c r="F3838" i="6" l="1"/>
  <c r="E3839" i="6"/>
  <c r="M3837" i="6"/>
  <c r="I3837" i="6"/>
  <c r="L3837" i="6"/>
  <c r="H3837" i="6"/>
  <c r="K3837" i="6"/>
  <c r="J3837" i="6"/>
  <c r="F3839" i="6" l="1"/>
  <c r="E3840" i="6"/>
  <c r="J3838" i="6"/>
  <c r="M3838" i="6"/>
  <c r="I3838" i="6"/>
  <c r="H3838" i="6"/>
  <c r="L3838" i="6"/>
  <c r="K3838" i="6"/>
  <c r="F3840" i="6" l="1"/>
  <c r="E3841" i="6"/>
  <c r="J3839" i="6"/>
  <c r="I3839" i="6"/>
  <c r="K3839" i="6"/>
  <c r="H3839" i="6"/>
  <c r="L3839" i="6"/>
  <c r="M3839" i="6"/>
  <c r="F3841" i="6" l="1"/>
  <c r="E3842" i="6"/>
  <c r="J3840" i="6"/>
  <c r="L3840" i="6"/>
  <c r="I3840" i="6"/>
  <c r="M3840" i="6"/>
  <c r="K3840" i="6"/>
  <c r="H3840" i="6"/>
  <c r="F3842" i="6" l="1"/>
  <c r="E3843" i="6"/>
  <c r="M3841" i="6"/>
  <c r="I3841" i="6"/>
  <c r="L3841" i="6"/>
  <c r="H3841" i="6"/>
  <c r="K3841" i="6"/>
  <c r="J3841" i="6"/>
  <c r="F3843" i="6" l="1"/>
  <c r="E3844" i="6"/>
  <c r="J3842" i="6"/>
  <c r="M3842" i="6"/>
  <c r="I3842" i="6"/>
  <c r="L3842" i="6"/>
  <c r="H3842" i="6"/>
  <c r="K3842" i="6"/>
  <c r="F3844" i="6" l="1"/>
  <c r="E3845" i="6"/>
  <c r="J3843" i="6"/>
  <c r="I3843" i="6"/>
  <c r="M3843" i="6"/>
  <c r="K3843" i="6"/>
  <c r="H3843" i="6"/>
  <c r="L3843" i="6"/>
  <c r="F3845" i="6" l="1"/>
  <c r="E3846" i="6"/>
  <c r="K3844" i="6"/>
  <c r="L3844" i="6"/>
  <c r="I3844" i="6"/>
  <c r="M3844" i="6"/>
  <c r="J3844" i="6"/>
  <c r="H3844" i="6"/>
  <c r="F3846" i="6" l="1"/>
  <c r="E3847" i="6"/>
  <c r="M3845" i="6"/>
  <c r="I3845" i="6"/>
  <c r="L3845" i="6"/>
  <c r="H3845" i="6"/>
  <c r="K3845" i="6"/>
  <c r="J3845" i="6"/>
  <c r="F3847" i="6" l="1"/>
  <c r="E3848" i="6"/>
  <c r="J3846" i="6"/>
  <c r="M3846" i="6"/>
  <c r="I3846" i="6"/>
  <c r="H3846" i="6"/>
  <c r="L3846" i="6"/>
  <c r="K3846" i="6"/>
  <c r="F3848" i="6" l="1"/>
  <c r="E3849" i="6"/>
  <c r="J3847" i="6"/>
  <c r="I3847" i="6"/>
  <c r="K3847" i="6"/>
  <c r="H3847" i="6"/>
  <c r="L3847" i="6"/>
  <c r="M3847" i="6"/>
  <c r="F3849" i="6" l="1"/>
  <c r="E3850" i="6"/>
  <c r="J3848" i="6"/>
  <c r="L3848" i="6"/>
  <c r="I3848" i="6"/>
  <c r="K3848" i="6"/>
  <c r="M3848" i="6"/>
  <c r="H3848" i="6"/>
  <c r="F3850" i="6" l="1"/>
  <c r="E3851" i="6"/>
  <c r="M3849" i="6"/>
  <c r="I3849" i="6"/>
  <c r="L3849" i="6"/>
  <c r="H3849" i="6"/>
  <c r="K3849" i="6"/>
  <c r="J3849" i="6"/>
  <c r="F3851" i="6" l="1"/>
  <c r="E3852" i="6"/>
  <c r="J3850" i="6"/>
  <c r="M3850" i="6"/>
  <c r="I3850" i="6"/>
  <c r="L3850" i="6"/>
  <c r="H3850" i="6"/>
  <c r="K3850" i="6"/>
  <c r="F3852" i="6" l="1"/>
  <c r="E3853" i="6"/>
  <c r="J3851" i="6"/>
  <c r="I3851" i="6"/>
  <c r="M3851" i="6"/>
  <c r="K3851" i="6"/>
  <c r="H3851" i="6"/>
  <c r="L3851" i="6"/>
  <c r="F3853" i="6" l="1"/>
  <c r="E3854" i="6"/>
  <c r="L3852" i="6"/>
  <c r="I3852" i="6"/>
  <c r="M3852" i="6"/>
  <c r="J3852" i="6"/>
  <c r="K3852" i="6"/>
  <c r="H3852" i="6"/>
  <c r="F3854" i="6" l="1"/>
  <c r="E3855" i="6"/>
  <c r="M3853" i="6"/>
  <c r="I3853" i="6"/>
  <c r="L3853" i="6"/>
  <c r="H3853" i="6"/>
  <c r="K3853" i="6"/>
  <c r="J3853" i="6"/>
  <c r="F3855" i="6" l="1"/>
  <c r="E3856" i="6"/>
  <c r="J3854" i="6"/>
  <c r="M3854" i="6"/>
  <c r="I3854" i="6"/>
  <c r="H3854" i="6"/>
  <c r="L3854" i="6"/>
  <c r="K3854" i="6"/>
  <c r="F3856" i="6" l="1"/>
  <c r="E3857" i="6"/>
  <c r="J3855" i="6"/>
  <c r="I3855" i="6"/>
  <c r="K3855" i="6"/>
  <c r="H3855" i="6"/>
  <c r="L3855" i="6"/>
  <c r="M3855" i="6"/>
  <c r="F3857" i="6" l="1"/>
  <c r="E3858" i="6"/>
  <c r="J3856" i="6"/>
  <c r="L3856" i="6"/>
  <c r="I3856" i="6"/>
  <c r="M3856" i="6"/>
  <c r="K3856" i="6"/>
  <c r="H3856" i="6"/>
  <c r="F3858" i="6" l="1"/>
  <c r="E3859" i="6"/>
  <c r="M3857" i="6"/>
  <c r="I3857" i="6"/>
  <c r="L3857" i="6"/>
  <c r="H3857" i="6"/>
  <c r="K3857" i="6"/>
  <c r="J3857" i="6"/>
  <c r="F3859" i="6" l="1"/>
  <c r="E3860" i="6"/>
  <c r="J3858" i="6"/>
  <c r="M3858" i="6"/>
  <c r="I3858" i="6"/>
  <c r="L3858" i="6"/>
  <c r="H3858" i="6"/>
  <c r="K3858" i="6"/>
  <c r="F3860" i="6" l="1"/>
  <c r="E3861" i="6"/>
  <c r="J3859" i="6"/>
  <c r="I3859" i="6"/>
  <c r="M3859" i="6"/>
  <c r="K3859" i="6"/>
  <c r="H3859" i="6"/>
  <c r="L3859" i="6"/>
  <c r="F3861" i="6" l="1"/>
  <c r="E3862" i="6"/>
  <c r="K3860" i="6"/>
  <c r="L3860" i="6"/>
  <c r="I3860" i="6"/>
  <c r="M3860" i="6"/>
  <c r="J3860" i="6"/>
  <c r="H3860" i="6"/>
  <c r="F3862" i="6" l="1"/>
  <c r="E3863" i="6"/>
  <c r="M3861" i="6"/>
  <c r="I3861" i="6"/>
  <c r="L3861" i="6"/>
  <c r="H3861" i="6"/>
  <c r="K3861" i="6"/>
  <c r="J3861" i="6"/>
  <c r="F3863" i="6" l="1"/>
  <c r="E3864" i="6"/>
  <c r="J3862" i="6"/>
  <c r="M3862" i="6"/>
  <c r="I3862" i="6"/>
  <c r="H3862" i="6"/>
  <c r="L3862" i="6"/>
  <c r="K3862" i="6"/>
  <c r="F3864" i="6" l="1"/>
  <c r="E3865" i="6"/>
  <c r="J3863" i="6"/>
  <c r="I3863" i="6"/>
  <c r="K3863" i="6"/>
  <c r="H3863" i="6"/>
  <c r="L3863" i="6"/>
  <c r="M3863" i="6"/>
  <c r="F3865" i="6" l="1"/>
  <c r="E3866" i="6"/>
  <c r="J3864" i="6"/>
  <c r="L3864" i="6"/>
  <c r="I3864" i="6"/>
  <c r="K3864" i="6"/>
  <c r="M3864" i="6"/>
  <c r="H3864" i="6"/>
  <c r="F3866" i="6" l="1"/>
  <c r="E3867" i="6"/>
  <c r="M3865" i="6"/>
  <c r="I3865" i="6"/>
  <c r="L3865" i="6"/>
  <c r="H3865" i="6"/>
  <c r="K3865" i="6"/>
  <c r="J3865" i="6"/>
  <c r="F3867" i="6" l="1"/>
  <c r="E3868" i="6"/>
  <c r="J3866" i="6"/>
  <c r="M3866" i="6"/>
  <c r="I3866" i="6"/>
  <c r="L3866" i="6"/>
  <c r="H3866" i="6"/>
  <c r="K3866" i="6"/>
  <c r="F3868" i="6" l="1"/>
  <c r="E3869" i="6"/>
  <c r="J3867" i="6"/>
  <c r="I3867" i="6"/>
  <c r="M3867" i="6"/>
  <c r="K3867" i="6"/>
  <c r="H3867" i="6"/>
  <c r="L3867" i="6"/>
  <c r="F3869" i="6" l="1"/>
  <c r="E3870" i="6"/>
  <c r="L3868" i="6"/>
  <c r="I3868" i="6"/>
  <c r="M3868" i="6"/>
  <c r="J3868" i="6"/>
  <c r="K3868" i="6"/>
  <c r="H3868" i="6"/>
  <c r="F3870" i="6" l="1"/>
  <c r="E3871" i="6"/>
  <c r="M3869" i="6"/>
  <c r="I3869" i="6"/>
  <c r="L3869" i="6"/>
  <c r="H3869" i="6"/>
  <c r="K3869" i="6"/>
  <c r="J3869" i="6"/>
  <c r="F3871" i="6" l="1"/>
  <c r="E3872" i="6"/>
  <c r="J3870" i="6"/>
  <c r="M3870" i="6"/>
  <c r="I3870" i="6"/>
  <c r="H3870" i="6"/>
  <c r="L3870" i="6"/>
  <c r="K3870" i="6"/>
  <c r="F3872" i="6" l="1"/>
  <c r="E3873" i="6"/>
  <c r="J3871" i="6"/>
  <c r="I3871" i="6"/>
  <c r="K3871" i="6"/>
  <c r="H3871" i="6"/>
  <c r="L3871" i="6"/>
  <c r="M3871" i="6"/>
  <c r="F3873" i="6" l="1"/>
  <c r="E3874" i="6"/>
  <c r="J3872" i="6"/>
  <c r="L3872" i="6"/>
  <c r="I3872" i="6"/>
  <c r="M3872" i="6"/>
  <c r="K3872" i="6"/>
  <c r="H3872" i="6"/>
  <c r="F3874" i="6" l="1"/>
  <c r="E3875" i="6"/>
  <c r="M3873" i="6"/>
  <c r="I3873" i="6"/>
  <c r="L3873" i="6"/>
  <c r="H3873" i="6"/>
  <c r="K3873" i="6"/>
  <c r="J3873" i="6"/>
  <c r="F3875" i="6" l="1"/>
  <c r="E3876" i="6"/>
  <c r="J3874" i="6"/>
  <c r="M3874" i="6"/>
  <c r="I3874" i="6"/>
  <c r="L3874" i="6"/>
  <c r="H3874" i="6"/>
  <c r="K3874" i="6"/>
  <c r="F3876" i="6" l="1"/>
  <c r="E3877" i="6"/>
  <c r="J3875" i="6"/>
  <c r="I3875" i="6"/>
  <c r="M3875" i="6"/>
  <c r="K3875" i="6"/>
  <c r="H3875" i="6"/>
  <c r="L3875" i="6"/>
  <c r="F3877" i="6" l="1"/>
  <c r="E3878" i="6"/>
  <c r="K3876" i="6"/>
  <c r="L3876" i="6"/>
  <c r="I3876" i="6"/>
  <c r="M3876" i="6"/>
  <c r="J3876" i="6"/>
  <c r="H3876" i="6"/>
  <c r="F3878" i="6" l="1"/>
  <c r="E3879" i="6"/>
  <c r="M3877" i="6"/>
  <c r="I3877" i="6"/>
  <c r="L3877" i="6"/>
  <c r="H3877" i="6"/>
  <c r="K3877" i="6"/>
  <c r="J3877" i="6"/>
  <c r="F3879" i="6" l="1"/>
  <c r="E3880" i="6"/>
  <c r="J3878" i="6"/>
  <c r="M3878" i="6"/>
  <c r="I3878" i="6"/>
  <c r="H3878" i="6"/>
  <c r="L3878" i="6"/>
  <c r="K3878" i="6"/>
  <c r="J3879" i="6" l="1"/>
  <c r="I3879" i="6"/>
  <c r="K3879" i="6"/>
  <c r="H3879" i="6"/>
  <c r="L3879" i="6"/>
  <c r="M3879" i="6"/>
  <c r="F3880" i="6"/>
  <c r="E3881" i="6"/>
  <c r="F3881" i="6" l="1"/>
  <c r="E3882" i="6"/>
  <c r="J3880" i="6"/>
  <c r="L3880" i="6"/>
  <c r="I3880" i="6"/>
  <c r="K3880" i="6"/>
  <c r="M3880" i="6"/>
  <c r="H3880" i="6"/>
  <c r="F3882" i="6" l="1"/>
  <c r="E3883" i="6"/>
  <c r="M3881" i="6"/>
  <c r="I3881" i="6"/>
  <c r="L3881" i="6"/>
  <c r="H3881" i="6"/>
  <c r="K3881" i="6"/>
  <c r="J3881" i="6"/>
  <c r="F3883" i="6" l="1"/>
  <c r="E3884" i="6"/>
  <c r="J3882" i="6"/>
  <c r="M3882" i="6"/>
  <c r="I3882" i="6"/>
  <c r="L3882" i="6"/>
  <c r="H3882" i="6"/>
  <c r="K3882" i="6"/>
  <c r="F3884" i="6" l="1"/>
  <c r="E3885" i="6"/>
  <c r="J3883" i="6"/>
  <c r="I3883" i="6"/>
  <c r="M3883" i="6"/>
  <c r="K3883" i="6"/>
  <c r="H3883" i="6"/>
  <c r="L3883" i="6"/>
  <c r="F3885" i="6" l="1"/>
  <c r="E3886" i="6"/>
  <c r="L3884" i="6"/>
  <c r="I3884" i="6"/>
  <c r="M3884" i="6"/>
  <c r="J3884" i="6"/>
  <c r="K3884" i="6"/>
  <c r="H3884" i="6"/>
  <c r="F3886" i="6" l="1"/>
  <c r="E3887" i="6"/>
  <c r="M3885" i="6"/>
  <c r="I3885" i="6"/>
  <c r="L3885" i="6"/>
  <c r="H3885" i="6"/>
  <c r="K3885" i="6"/>
  <c r="J3885" i="6"/>
  <c r="F3887" i="6" l="1"/>
  <c r="E3888" i="6"/>
  <c r="J3886" i="6"/>
  <c r="M3886" i="6"/>
  <c r="I3886" i="6"/>
  <c r="H3886" i="6"/>
  <c r="L3886" i="6"/>
  <c r="K3886" i="6"/>
  <c r="F3888" i="6" l="1"/>
  <c r="E3889" i="6"/>
  <c r="J3887" i="6"/>
  <c r="I3887" i="6"/>
  <c r="K3887" i="6"/>
  <c r="H3887" i="6"/>
  <c r="L3887" i="6"/>
  <c r="M3887" i="6"/>
  <c r="F3889" i="6" l="1"/>
  <c r="E3890" i="6"/>
  <c r="J3888" i="6"/>
  <c r="L3888" i="6"/>
  <c r="I3888" i="6"/>
  <c r="M3888" i="6"/>
  <c r="K3888" i="6"/>
  <c r="H3888" i="6"/>
  <c r="F3890" i="6" l="1"/>
  <c r="E3891" i="6"/>
  <c r="M3889" i="6"/>
  <c r="I3889" i="6"/>
  <c r="L3889" i="6"/>
  <c r="H3889" i="6"/>
  <c r="K3889" i="6"/>
  <c r="J3889" i="6"/>
  <c r="F3891" i="6" l="1"/>
  <c r="E3892" i="6"/>
  <c r="J3890" i="6"/>
  <c r="M3890" i="6"/>
  <c r="I3890" i="6"/>
  <c r="L3890" i="6"/>
  <c r="H3890" i="6"/>
  <c r="K3890" i="6"/>
  <c r="F3892" i="6" l="1"/>
  <c r="E3893" i="6"/>
  <c r="J3891" i="6"/>
  <c r="I3891" i="6"/>
  <c r="M3891" i="6"/>
  <c r="K3891" i="6"/>
  <c r="H3891" i="6"/>
  <c r="L3891" i="6"/>
  <c r="F3893" i="6" l="1"/>
  <c r="E3894" i="6"/>
  <c r="K3892" i="6"/>
  <c r="L3892" i="6"/>
  <c r="I3892" i="6"/>
  <c r="M3892" i="6"/>
  <c r="J3892" i="6"/>
  <c r="H3892" i="6"/>
  <c r="F3894" i="6" l="1"/>
  <c r="E3895" i="6"/>
  <c r="M3893" i="6"/>
  <c r="I3893" i="6"/>
  <c r="L3893" i="6"/>
  <c r="H3893" i="6"/>
  <c r="K3893" i="6"/>
  <c r="J3893" i="6"/>
  <c r="F3895" i="6" l="1"/>
  <c r="E3896" i="6"/>
  <c r="J3894" i="6"/>
  <c r="M3894" i="6"/>
  <c r="I3894" i="6"/>
  <c r="H3894" i="6"/>
  <c r="L3894" i="6"/>
  <c r="K3894" i="6"/>
  <c r="F3896" i="6" l="1"/>
  <c r="E3897" i="6"/>
  <c r="J3895" i="6"/>
  <c r="I3895" i="6"/>
  <c r="K3895" i="6"/>
  <c r="H3895" i="6"/>
  <c r="L3895" i="6"/>
  <c r="M3895" i="6"/>
  <c r="F3897" i="6" l="1"/>
  <c r="E3898" i="6"/>
  <c r="J3896" i="6"/>
  <c r="L3896" i="6"/>
  <c r="I3896" i="6"/>
  <c r="K3896" i="6"/>
  <c r="M3896" i="6"/>
  <c r="H3896" i="6"/>
  <c r="F3898" i="6" l="1"/>
  <c r="E3899" i="6"/>
  <c r="M3897" i="6"/>
  <c r="I3897" i="6"/>
  <c r="L3897" i="6"/>
  <c r="H3897" i="6"/>
  <c r="K3897" i="6"/>
  <c r="J3897" i="6"/>
  <c r="F3899" i="6" l="1"/>
  <c r="E3900" i="6"/>
  <c r="J3898" i="6"/>
  <c r="M3898" i="6"/>
  <c r="I3898" i="6"/>
  <c r="L3898" i="6"/>
  <c r="H3898" i="6"/>
  <c r="K3898" i="6"/>
  <c r="F3900" i="6" l="1"/>
  <c r="E3901" i="6"/>
  <c r="J3899" i="6"/>
  <c r="I3899" i="6"/>
  <c r="M3899" i="6"/>
  <c r="K3899" i="6"/>
  <c r="H3899" i="6"/>
  <c r="L3899" i="6"/>
  <c r="F3901" i="6" l="1"/>
  <c r="E3902" i="6"/>
  <c r="L3900" i="6"/>
  <c r="I3900" i="6"/>
  <c r="M3900" i="6"/>
  <c r="J3900" i="6"/>
  <c r="K3900" i="6"/>
  <c r="H3900" i="6"/>
  <c r="F3902" i="6" l="1"/>
  <c r="E3903" i="6"/>
  <c r="M3901" i="6"/>
  <c r="I3901" i="6"/>
  <c r="L3901" i="6"/>
  <c r="H3901" i="6"/>
  <c r="K3901" i="6"/>
  <c r="J3901" i="6"/>
  <c r="F3903" i="6" l="1"/>
  <c r="E3904" i="6"/>
  <c r="J3902" i="6"/>
  <c r="M3902" i="6"/>
  <c r="I3902" i="6"/>
  <c r="H3902" i="6"/>
  <c r="L3902" i="6"/>
  <c r="K3902" i="6"/>
  <c r="F3904" i="6" l="1"/>
  <c r="E3905" i="6"/>
  <c r="J3903" i="6"/>
  <c r="I3903" i="6"/>
  <c r="K3903" i="6"/>
  <c r="H3903" i="6"/>
  <c r="L3903" i="6"/>
  <c r="M3903" i="6"/>
  <c r="F3905" i="6" l="1"/>
  <c r="E3906" i="6"/>
  <c r="J3904" i="6"/>
  <c r="L3904" i="6"/>
  <c r="I3904" i="6"/>
  <c r="M3904" i="6"/>
  <c r="K3904" i="6"/>
  <c r="H3904" i="6"/>
  <c r="F3906" i="6" l="1"/>
  <c r="E3907" i="6"/>
  <c r="M3905" i="6"/>
  <c r="I3905" i="6"/>
  <c r="L3905" i="6"/>
  <c r="H3905" i="6"/>
  <c r="K3905" i="6"/>
  <c r="J3905" i="6"/>
  <c r="F3907" i="6" l="1"/>
  <c r="E3908" i="6"/>
  <c r="J3906" i="6"/>
  <c r="M3906" i="6"/>
  <c r="I3906" i="6"/>
  <c r="L3906" i="6"/>
  <c r="H3906" i="6"/>
  <c r="K3906" i="6"/>
  <c r="F3908" i="6" l="1"/>
  <c r="E3909" i="6"/>
  <c r="J3907" i="6"/>
  <c r="I3907" i="6"/>
  <c r="M3907" i="6"/>
  <c r="K3907" i="6"/>
  <c r="H3907" i="6"/>
  <c r="L3907" i="6"/>
  <c r="F3909" i="6" l="1"/>
  <c r="E3910" i="6"/>
  <c r="K3908" i="6"/>
  <c r="L3908" i="6"/>
  <c r="I3908" i="6"/>
  <c r="M3908" i="6"/>
  <c r="J3908" i="6"/>
  <c r="H3908" i="6"/>
  <c r="F3910" i="6" l="1"/>
  <c r="E3911" i="6"/>
  <c r="M3909" i="6"/>
  <c r="I3909" i="6"/>
  <c r="L3909" i="6"/>
  <c r="H3909" i="6"/>
  <c r="K3909" i="6"/>
  <c r="J3909" i="6"/>
  <c r="F3911" i="6" l="1"/>
  <c r="E3912" i="6"/>
  <c r="J3910" i="6"/>
  <c r="M3910" i="6"/>
  <c r="I3910" i="6"/>
  <c r="H3910" i="6"/>
  <c r="L3910" i="6"/>
  <c r="K3910" i="6"/>
  <c r="F3912" i="6" l="1"/>
  <c r="E3913" i="6"/>
  <c r="J3911" i="6"/>
  <c r="I3911" i="6"/>
  <c r="K3911" i="6"/>
  <c r="H3911" i="6"/>
  <c r="L3911" i="6"/>
  <c r="M3911" i="6"/>
  <c r="F3913" i="6" l="1"/>
  <c r="E3914" i="6"/>
  <c r="J3912" i="6"/>
  <c r="L3912" i="6"/>
  <c r="I3912" i="6"/>
  <c r="K3912" i="6"/>
  <c r="M3912" i="6"/>
  <c r="H3912" i="6"/>
  <c r="F3914" i="6" l="1"/>
  <c r="E3915" i="6"/>
  <c r="M3913" i="6"/>
  <c r="I3913" i="6"/>
  <c r="L3913" i="6"/>
  <c r="H3913" i="6"/>
  <c r="K3913" i="6"/>
  <c r="J3913" i="6"/>
  <c r="F3915" i="6" l="1"/>
  <c r="E3916" i="6"/>
  <c r="J3914" i="6"/>
  <c r="M3914" i="6"/>
  <c r="I3914" i="6"/>
  <c r="L3914" i="6"/>
  <c r="H3914" i="6"/>
  <c r="K3914" i="6"/>
  <c r="F3916" i="6" l="1"/>
  <c r="E3917" i="6"/>
  <c r="J3915" i="6"/>
  <c r="I3915" i="6"/>
  <c r="M3915" i="6"/>
  <c r="K3915" i="6"/>
  <c r="H3915" i="6"/>
  <c r="L3915" i="6"/>
  <c r="F3917" i="6" l="1"/>
  <c r="E3918" i="6"/>
  <c r="L3916" i="6"/>
  <c r="I3916" i="6"/>
  <c r="M3916" i="6"/>
  <c r="J3916" i="6"/>
  <c r="K3916" i="6"/>
  <c r="H3916" i="6"/>
  <c r="F3918" i="6" l="1"/>
  <c r="E3919" i="6"/>
  <c r="M3917" i="6"/>
  <c r="I3917" i="6"/>
  <c r="L3917" i="6"/>
  <c r="H3917" i="6"/>
  <c r="K3917" i="6"/>
  <c r="J3917" i="6"/>
  <c r="F3919" i="6" l="1"/>
  <c r="E3920" i="6"/>
  <c r="J3918" i="6"/>
  <c r="M3918" i="6"/>
  <c r="I3918" i="6"/>
  <c r="H3918" i="6"/>
  <c r="L3918" i="6"/>
  <c r="K3918" i="6"/>
  <c r="F3920" i="6" l="1"/>
  <c r="E3921" i="6"/>
  <c r="J3919" i="6"/>
  <c r="I3919" i="6"/>
  <c r="K3919" i="6"/>
  <c r="H3919" i="6"/>
  <c r="L3919" i="6"/>
  <c r="M3919" i="6"/>
  <c r="F3921" i="6" l="1"/>
  <c r="E3922" i="6"/>
  <c r="J3920" i="6"/>
  <c r="L3920" i="6"/>
  <c r="I3920" i="6"/>
  <c r="M3920" i="6"/>
  <c r="K3920" i="6"/>
  <c r="H3920" i="6"/>
  <c r="F3922" i="6" l="1"/>
  <c r="E3923" i="6"/>
  <c r="M3921" i="6"/>
  <c r="I3921" i="6"/>
  <c r="L3921" i="6"/>
  <c r="H3921" i="6"/>
  <c r="K3921" i="6"/>
  <c r="J3921" i="6"/>
  <c r="F3923" i="6" l="1"/>
  <c r="E3924" i="6"/>
  <c r="J3922" i="6"/>
  <c r="M3922" i="6"/>
  <c r="I3922" i="6"/>
  <c r="L3922" i="6"/>
  <c r="H3922" i="6"/>
  <c r="K3922" i="6"/>
  <c r="F3924" i="6" l="1"/>
  <c r="E3925" i="6"/>
  <c r="J3923" i="6"/>
  <c r="I3923" i="6"/>
  <c r="M3923" i="6"/>
  <c r="K3923" i="6"/>
  <c r="H3923" i="6"/>
  <c r="L3923" i="6"/>
  <c r="F3925" i="6" l="1"/>
  <c r="E3926" i="6"/>
  <c r="K3924" i="6"/>
  <c r="L3924" i="6"/>
  <c r="I3924" i="6"/>
  <c r="M3924" i="6"/>
  <c r="J3924" i="6"/>
  <c r="H3924" i="6"/>
  <c r="F3926" i="6" l="1"/>
  <c r="E3927" i="6"/>
  <c r="M3925" i="6"/>
  <c r="I3925" i="6"/>
  <c r="L3925" i="6"/>
  <c r="H3925" i="6"/>
  <c r="K3925" i="6"/>
  <c r="J3925" i="6"/>
  <c r="F3927" i="6" l="1"/>
  <c r="E3928" i="6"/>
  <c r="J3926" i="6"/>
  <c r="M3926" i="6"/>
  <c r="I3926" i="6"/>
  <c r="H3926" i="6"/>
  <c r="L3926" i="6"/>
  <c r="K3926" i="6"/>
  <c r="F3928" i="6" l="1"/>
  <c r="E3929" i="6"/>
  <c r="J3927" i="6"/>
  <c r="I3927" i="6"/>
  <c r="K3927" i="6"/>
  <c r="H3927" i="6"/>
  <c r="L3927" i="6"/>
  <c r="M3927" i="6"/>
  <c r="F3929" i="6" l="1"/>
  <c r="E3930" i="6"/>
  <c r="J3928" i="6"/>
  <c r="L3928" i="6"/>
  <c r="I3928" i="6"/>
  <c r="K3928" i="6"/>
  <c r="M3928" i="6"/>
  <c r="H3928" i="6"/>
  <c r="F3930" i="6" l="1"/>
  <c r="E3931" i="6"/>
  <c r="M3929" i="6"/>
  <c r="I3929" i="6"/>
  <c r="L3929" i="6"/>
  <c r="H3929" i="6"/>
  <c r="K3929" i="6"/>
  <c r="J3929" i="6"/>
  <c r="F3931" i="6" l="1"/>
  <c r="E3932" i="6"/>
  <c r="J3930" i="6"/>
  <c r="M3930" i="6"/>
  <c r="I3930" i="6"/>
  <c r="L3930" i="6"/>
  <c r="H3930" i="6"/>
  <c r="K3930" i="6"/>
  <c r="F3932" i="6" l="1"/>
  <c r="E3933" i="6"/>
  <c r="J3931" i="6"/>
  <c r="I3931" i="6"/>
  <c r="M3931" i="6"/>
  <c r="K3931" i="6"/>
  <c r="H3931" i="6"/>
  <c r="L3931" i="6"/>
  <c r="F3933" i="6" l="1"/>
  <c r="E3934" i="6"/>
  <c r="L3932" i="6"/>
  <c r="I3932" i="6"/>
  <c r="M3932" i="6"/>
  <c r="J3932" i="6"/>
  <c r="K3932" i="6"/>
  <c r="H3932" i="6"/>
  <c r="F3934" i="6" l="1"/>
  <c r="E3935" i="6"/>
  <c r="M3933" i="6"/>
  <c r="I3933" i="6"/>
  <c r="L3933" i="6"/>
  <c r="H3933" i="6"/>
  <c r="K3933" i="6"/>
  <c r="J3933" i="6"/>
  <c r="F3935" i="6" l="1"/>
  <c r="E3936" i="6"/>
  <c r="J3934" i="6"/>
  <c r="M3934" i="6"/>
  <c r="I3934" i="6"/>
  <c r="H3934" i="6"/>
  <c r="L3934" i="6"/>
  <c r="K3934" i="6"/>
  <c r="F3936" i="6" l="1"/>
  <c r="E3937" i="6"/>
  <c r="J3935" i="6"/>
  <c r="I3935" i="6"/>
  <c r="K3935" i="6"/>
  <c r="H3935" i="6"/>
  <c r="L3935" i="6"/>
  <c r="M3935" i="6"/>
  <c r="F3937" i="6" l="1"/>
  <c r="E3938" i="6"/>
  <c r="J3936" i="6"/>
  <c r="L3936" i="6"/>
  <c r="I3936" i="6"/>
  <c r="M3936" i="6"/>
  <c r="K3936" i="6"/>
  <c r="H3936" i="6"/>
  <c r="F3938" i="6" l="1"/>
  <c r="E3939" i="6"/>
  <c r="J3937" i="6"/>
  <c r="M3937" i="6"/>
  <c r="I3937" i="6"/>
  <c r="L3937" i="6"/>
  <c r="H3937" i="6"/>
  <c r="K3937" i="6"/>
  <c r="F3939" i="6" l="1"/>
  <c r="E3940" i="6"/>
  <c r="J3938" i="6"/>
  <c r="M3938" i="6"/>
  <c r="I3938" i="6"/>
  <c r="L3938" i="6"/>
  <c r="K3938" i="6"/>
  <c r="H3938" i="6"/>
  <c r="F3940" i="6" l="1"/>
  <c r="E3941" i="6"/>
  <c r="J3939" i="6"/>
  <c r="H3939" i="6"/>
  <c r="I3939" i="6"/>
  <c r="M3939" i="6"/>
  <c r="K3939" i="6"/>
  <c r="L3939" i="6"/>
  <c r="F3941" i="6" l="1"/>
  <c r="E3942" i="6"/>
  <c r="K3940" i="6"/>
  <c r="L3940" i="6"/>
  <c r="M3940" i="6"/>
  <c r="J3940" i="6"/>
  <c r="H3940" i="6"/>
  <c r="I3940" i="6"/>
  <c r="F3942" i="6" l="1"/>
  <c r="E3943" i="6"/>
  <c r="M3941" i="6"/>
  <c r="I3941" i="6"/>
  <c r="L3941" i="6"/>
  <c r="H3941" i="6"/>
  <c r="J3941" i="6"/>
  <c r="K3941" i="6"/>
  <c r="F3943" i="6" l="1"/>
  <c r="E3944" i="6"/>
  <c r="J3942" i="6"/>
  <c r="M3942" i="6"/>
  <c r="I3942" i="6"/>
  <c r="K3942" i="6"/>
  <c r="H3942" i="6"/>
  <c r="L3942" i="6"/>
  <c r="F3944" i="6" l="1"/>
  <c r="E3945" i="6"/>
  <c r="J3943" i="6"/>
  <c r="H3943" i="6"/>
  <c r="I3943" i="6"/>
  <c r="K3943" i="6"/>
  <c r="L3943" i="6"/>
  <c r="M3943" i="6"/>
  <c r="F3945" i="6" l="1"/>
  <c r="E3946" i="6"/>
  <c r="J3944" i="6"/>
  <c r="L3944" i="6"/>
  <c r="M3944" i="6"/>
  <c r="K3944" i="6"/>
  <c r="H3944" i="6"/>
  <c r="I3944" i="6"/>
  <c r="F3946" i="6" l="1"/>
  <c r="E3947" i="6"/>
  <c r="M3945" i="6"/>
  <c r="I3945" i="6"/>
  <c r="L3945" i="6"/>
  <c r="H3945" i="6"/>
  <c r="K3945" i="6"/>
  <c r="J3945" i="6"/>
  <c r="F3947" i="6" l="1"/>
  <c r="E3948" i="6"/>
  <c r="J3946" i="6"/>
  <c r="M3946" i="6"/>
  <c r="I3946" i="6"/>
  <c r="L3946" i="6"/>
  <c r="K3946" i="6"/>
  <c r="H3946" i="6"/>
  <c r="F3948" i="6" l="1"/>
  <c r="E3949" i="6"/>
  <c r="J3947" i="6"/>
  <c r="H3947" i="6"/>
  <c r="I3947" i="6"/>
  <c r="M3947" i="6"/>
  <c r="K3947" i="6"/>
  <c r="L3947" i="6"/>
  <c r="F3949" i="6" l="1"/>
  <c r="E3950" i="6"/>
  <c r="L3948" i="6"/>
  <c r="M3948" i="6"/>
  <c r="J3948" i="6"/>
  <c r="K3948" i="6"/>
  <c r="H3948" i="6"/>
  <c r="I3948" i="6"/>
  <c r="F3950" i="6" l="1"/>
  <c r="E3951" i="6"/>
  <c r="M3949" i="6"/>
  <c r="I3949" i="6"/>
  <c r="L3949" i="6"/>
  <c r="H3949" i="6"/>
  <c r="J3949" i="6"/>
  <c r="K3949" i="6"/>
  <c r="F3951" i="6" l="1"/>
  <c r="E3952" i="6"/>
  <c r="J3950" i="6"/>
  <c r="M3950" i="6"/>
  <c r="I3950" i="6"/>
  <c r="K3950" i="6"/>
  <c r="H3950" i="6"/>
  <c r="L3950" i="6"/>
  <c r="F3952" i="6" l="1"/>
  <c r="E3953" i="6"/>
  <c r="J3951" i="6"/>
  <c r="H3951" i="6"/>
  <c r="I3951" i="6"/>
  <c r="K3951" i="6"/>
  <c r="L3951" i="6"/>
  <c r="M3951" i="6"/>
  <c r="F3953" i="6" l="1"/>
  <c r="E3954" i="6"/>
  <c r="J3952" i="6"/>
  <c r="L3952" i="6"/>
  <c r="M3952" i="6"/>
  <c r="K3952" i="6"/>
  <c r="H3952" i="6"/>
  <c r="I3952" i="6"/>
  <c r="F3954" i="6" l="1"/>
  <c r="E3955" i="6"/>
  <c r="M3953" i="6"/>
  <c r="I3953" i="6"/>
  <c r="L3953" i="6"/>
  <c r="H3953" i="6"/>
  <c r="K3953" i="6"/>
  <c r="J3953" i="6"/>
  <c r="F3955" i="6" l="1"/>
  <c r="E3956" i="6"/>
  <c r="J3954" i="6"/>
  <c r="M3954" i="6"/>
  <c r="I3954" i="6"/>
  <c r="L3954" i="6"/>
  <c r="K3954" i="6"/>
  <c r="H3954" i="6"/>
  <c r="F3956" i="6" l="1"/>
  <c r="E3957" i="6"/>
  <c r="J3955" i="6"/>
  <c r="H3955" i="6"/>
  <c r="I3955" i="6"/>
  <c r="M3955" i="6"/>
  <c r="K3955" i="6"/>
  <c r="L3955" i="6"/>
  <c r="F3957" i="6" l="1"/>
  <c r="E3958" i="6"/>
  <c r="K3956" i="6"/>
  <c r="L3956" i="6"/>
  <c r="M3956" i="6"/>
  <c r="J3956" i="6"/>
  <c r="H3956" i="6"/>
  <c r="I3956" i="6"/>
  <c r="F3958" i="6" l="1"/>
  <c r="E3959" i="6"/>
  <c r="M3957" i="6"/>
  <c r="I3957" i="6"/>
  <c r="L3957" i="6"/>
  <c r="H3957" i="6"/>
  <c r="J3957" i="6"/>
  <c r="K3957" i="6"/>
  <c r="F3959" i="6" l="1"/>
  <c r="E3960" i="6"/>
  <c r="J3958" i="6"/>
  <c r="M3958" i="6"/>
  <c r="I3958" i="6"/>
  <c r="K3958" i="6"/>
  <c r="H3958" i="6"/>
  <c r="L3958" i="6"/>
  <c r="F3960" i="6" l="1"/>
  <c r="E3961" i="6"/>
  <c r="J3959" i="6"/>
  <c r="H3959" i="6"/>
  <c r="I3959" i="6"/>
  <c r="K3959" i="6"/>
  <c r="L3959" i="6"/>
  <c r="M3959" i="6"/>
  <c r="F3961" i="6" l="1"/>
  <c r="E3962" i="6"/>
  <c r="J3960" i="6"/>
  <c r="L3960" i="6"/>
  <c r="M3960" i="6"/>
  <c r="K3960" i="6"/>
  <c r="H3960" i="6"/>
  <c r="I3960" i="6"/>
  <c r="F3962" i="6" l="1"/>
  <c r="E3963" i="6"/>
  <c r="M3961" i="6"/>
  <c r="I3961" i="6"/>
  <c r="L3961" i="6"/>
  <c r="H3961" i="6"/>
  <c r="K3961" i="6"/>
  <c r="J3961" i="6"/>
  <c r="F3963" i="6" l="1"/>
  <c r="E3964" i="6"/>
  <c r="J3962" i="6"/>
  <c r="M3962" i="6"/>
  <c r="I3962" i="6"/>
  <c r="L3962" i="6"/>
  <c r="K3962" i="6"/>
  <c r="H3962" i="6"/>
  <c r="F3964" i="6" l="1"/>
  <c r="E3965" i="6"/>
  <c r="J3963" i="6"/>
  <c r="H3963" i="6"/>
  <c r="I3963" i="6"/>
  <c r="M3963" i="6"/>
  <c r="K3963" i="6"/>
  <c r="L3963" i="6"/>
  <c r="F3965" i="6" l="1"/>
  <c r="E3966" i="6"/>
  <c r="L3964" i="6"/>
  <c r="M3964" i="6"/>
  <c r="J3964" i="6"/>
  <c r="K3964" i="6"/>
  <c r="H3964" i="6"/>
  <c r="I3964" i="6"/>
  <c r="F3966" i="6" l="1"/>
  <c r="E3967" i="6"/>
  <c r="M3965" i="6"/>
  <c r="I3965" i="6"/>
  <c r="L3965" i="6"/>
  <c r="H3965" i="6"/>
  <c r="J3965" i="6"/>
  <c r="K3965" i="6"/>
  <c r="F3967" i="6" l="1"/>
  <c r="E3968" i="6"/>
  <c r="J3966" i="6"/>
  <c r="M3966" i="6"/>
  <c r="I3966" i="6"/>
  <c r="K3966" i="6"/>
  <c r="H3966" i="6"/>
  <c r="L3966" i="6"/>
  <c r="F3968" i="6" l="1"/>
  <c r="E3969" i="6"/>
  <c r="J3967" i="6"/>
  <c r="H3967" i="6"/>
  <c r="I3967" i="6"/>
  <c r="K3967" i="6"/>
  <c r="L3967" i="6"/>
  <c r="M3967" i="6"/>
  <c r="F3969" i="6" l="1"/>
  <c r="E3970" i="6"/>
  <c r="J3968" i="6"/>
  <c r="L3968" i="6"/>
  <c r="M3968" i="6"/>
  <c r="K3968" i="6"/>
  <c r="H3968" i="6"/>
  <c r="I3968" i="6"/>
  <c r="F3970" i="6" l="1"/>
  <c r="E3971" i="6"/>
  <c r="M3969" i="6"/>
  <c r="I3969" i="6"/>
  <c r="L3969" i="6"/>
  <c r="H3969" i="6"/>
  <c r="K3969" i="6"/>
  <c r="J3969" i="6"/>
  <c r="F3971" i="6" l="1"/>
  <c r="E3972" i="6"/>
  <c r="J3970" i="6"/>
  <c r="M3970" i="6"/>
  <c r="I3970" i="6"/>
  <c r="L3970" i="6"/>
  <c r="K3970" i="6"/>
  <c r="H3970" i="6"/>
  <c r="F3972" i="6" l="1"/>
  <c r="E3973" i="6"/>
  <c r="J3971" i="6"/>
  <c r="H3971" i="6"/>
  <c r="I3971" i="6"/>
  <c r="M3971" i="6"/>
  <c r="K3971" i="6"/>
  <c r="L3971" i="6"/>
  <c r="F3973" i="6" l="1"/>
  <c r="E3974" i="6"/>
  <c r="K3972" i="6"/>
  <c r="L3972" i="6"/>
  <c r="M3972" i="6"/>
  <c r="J3972" i="6"/>
  <c r="H3972" i="6"/>
  <c r="I3972" i="6"/>
  <c r="F3974" i="6" l="1"/>
  <c r="E3975" i="6"/>
  <c r="M3973" i="6"/>
  <c r="I3973" i="6"/>
  <c r="L3973" i="6"/>
  <c r="H3973" i="6"/>
  <c r="J3973" i="6"/>
  <c r="K3973" i="6"/>
  <c r="F3975" i="6" l="1"/>
  <c r="E3976" i="6"/>
  <c r="J3974" i="6"/>
  <c r="M3974" i="6"/>
  <c r="I3974" i="6"/>
  <c r="K3974" i="6"/>
  <c r="H3974" i="6"/>
  <c r="L3974" i="6"/>
  <c r="F3976" i="6" l="1"/>
  <c r="E3977" i="6"/>
  <c r="J3975" i="6"/>
  <c r="H3975" i="6"/>
  <c r="I3975" i="6"/>
  <c r="K3975" i="6"/>
  <c r="L3975" i="6"/>
  <c r="M3975" i="6"/>
  <c r="F3977" i="6" l="1"/>
  <c r="E3978" i="6"/>
  <c r="J3976" i="6"/>
  <c r="L3976" i="6"/>
  <c r="M3976" i="6"/>
  <c r="K3976" i="6"/>
  <c r="H3976" i="6"/>
  <c r="I3976" i="6"/>
  <c r="F3978" i="6" l="1"/>
  <c r="E3979" i="6"/>
  <c r="M3977" i="6"/>
  <c r="I3977" i="6"/>
  <c r="L3977" i="6"/>
  <c r="H3977" i="6"/>
  <c r="K3977" i="6"/>
  <c r="J3977" i="6"/>
  <c r="F3979" i="6" l="1"/>
  <c r="E3980" i="6"/>
  <c r="J3978" i="6"/>
  <c r="M3978" i="6"/>
  <c r="I3978" i="6"/>
  <c r="L3978" i="6"/>
  <c r="K3978" i="6"/>
  <c r="H3978" i="6"/>
  <c r="F3980" i="6" l="1"/>
  <c r="E3981" i="6"/>
  <c r="J3979" i="6"/>
  <c r="H3979" i="6"/>
  <c r="I3979" i="6"/>
  <c r="M3979" i="6"/>
  <c r="K3979" i="6"/>
  <c r="L3979" i="6"/>
  <c r="F3981" i="6" l="1"/>
  <c r="E3982" i="6"/>
  <c r="L3980" i="6"/>
  <c r="M3980" i="6"/>
  <c r="J3980" i="6"/>
  <c r="K3980" i="6"/>
  <c r="H3980" i="6"/>
  <c r="I3980" i="6"/>
  <c r="F3982" i="6" l="1"/>
  <c r="E3983" i="6"/>
  <c r="M3981" i="6"/>
  <c r="I3981" i="6"/>
  <c r="L3981" i="6"/>
  <c r="H3981" i="6"/>
  <c r="J3981" i="6"/>
  <c r="K3981" i="6"/>
  <c r="F3983" i="6" l="1"/>
  <c r="E3984" i="6"/>
  <c r="J3982" i="6"/>
  <c r="M3982" i="6"/>
  <c r="I3982" i="6"/>
  <c r="K3982" i="6"/>
  <c r="H3982" i="6"/>
  <c r="L3982" i="6"/>
  <c r="F3984" i="6" l="1"/>
  <c r="E3985" i="6"/>
  <c r="J3983" i="6"/>
  <c r="H3983" i="6"/>
  <c r="I3983" i="6"/>
  <c r="K3983" i="6"/>
  <c r="L3983" i="6"/>
  <c r="M3983" i="6"/>
  <c r="F3985" i="6" l="1"/>
  <c r="E3986" i="6"/>
  <c r="J3984" i="6"/>
  <c r="L3984" i="6"/>
  <c r="M3984" i="6"/>
  <c r="K3984" i="6"/>
  <c r="H3984" i="6"/>
  <c r="I3984" i="6"/>
  <c r="F3986" i="6" l="1"/>
  <c r="E3987" i="6"/>
  <c r="M3985" i="6"/>
  <c r="I3985" i="6"/>
  <c r="L3985" i="6"/>
  <c r="H3985" i="6"/>
  <c r="K3985" i="6"/>
  <c r="J3985" i="6"/>
  <c r="F3987" i="6" l="1"/>
  <c r="E3988" i="6"/>
  <c r="J3986" i="6"/>
  <c r="M3986" i="6"/>
  <c r="I3986" i="6"/>
  <c r="L3986" i="6"/>
  <c r="K3986" i="6"/>
  <c r="H3986" i="6"/>
  <c r="F3988" i="6" l="1"/>
  <c r="E3989" i="6"/>
  <c r="J3987" i="6"/>
  <c r="H3987" i="6"/>
  <c r="I3987" i="6"/>
  <c r="M3987" i="6"/>
  <c r="K3987" i="6"/>
  <c r="L3987" i="6"/>
  <c r="F3989" i="6" l="1"/>
  <c r="E3990" i="6"/>
  <c r="K3988" i="6"/>
  <c r="L3988" i="6"/>
  <c r="M3988" i="6"/>
  <c r="J3988" i="6"/>
  <c r="H3988" i="6"/>
  <c r="I3988" i="6"/>
  <c r="F3990" i="6" l="1"/>
  <c r="E3991" i="6"/>
  <c r="M3989" i="6"/>
  <c r="I3989" i="6"/>
  <c r="L3989" i="6"/>
  <c r="H3989" i="6"/>
  <c r="J3989" i="6"/>
  <c r="K3989" i="6"/>
  <c r="F3991" i="6" l="1"/>
  <c r="E3992" i="6"/>
  <c r="J3990" i="6"/>
  <c r="M3990" i="6"/>
  <c r="I3990" i="6"/>
  <c r="K3990" i="6"/>
  <c r="H3990" i="6"/>
  <c r="L3990" i="6"/>
  <c r="F3992" i="6" l="1"/>
  <c r="E3993" i="6"/>
  <c r="J3991" i="6"/>
  <c r="H3991" i="6"/>
  <c r="I3991" i="6"/>
  <c r="K3991" i="6"/>
  <c r="L3991" i="6"/>
  <c r="M3991" i="6"/>
  <c r="F3993" i="6" l="1"/>
  <c r="E3994" i="6"/>
  <c r="J3992" i="6"/>
  <c r="L3992" i="6"/>
  <c r="M3992" i="6"/>
  <c r="K3992" i="6"/>
  <c r="H3992" i="6"/>
  <c r="I3992" i="6"/>
  <c r="F3994" i="6" l="1"/>
  <c r="E3995" i="6"/>
  <c r="M3993" i="6"/>
  <c r="I3993" i="6"/>
  <c r="L3993" i="6"/>
  <c r="H3993" i="6"/>
  <c r="K3993" i="6"/>
  <c r="J3993" i="6"/>
  <c r="F3995" i="6" l="1"/>
  <c r="E3996" i="6"/>
  <c r="J3994" i="6"/>
  <c r="M3994" i="6"/>
  <c r="I3994" i="6"/>
  <c r="L3994" i="6"/>
  <c r="K3994" i="6"/>
  <c r="H3994" i="6"/>
  <c r="F3996" i="6" l="1"/>
  <c r="E3997" i="6"/>
  <c r="J3995" i="6"/>
  <c r="H3995" i="6"/>
  <c r="I3995" i="6"/>
  <c r="M3995" i="6"/>
  <c r="K3995" i="6"/>
  <c r="L3995" i="6"/>
  <c r="F3997" i="6" l="1"/>
  <c r="E3998" i="6"/>
  <c r="L3996" i="6"/>
  <c r="M3996" i="6"/>
  <c r="J3996" i="6"/>
  <c r="K3996" i="6"/>
  <c r="H3996" i="6"/>
  <c r="I3996" i="6"/>
  <c r="F3998" i="6" l="1"/>
  <c r="E3999" i="6"/>
  <c r="M3997" i="6"/>
  <c r="I3997" i="6"/>
  <c r="L3997" i="6"/>
  <c r="H3997" i="6"/>
  <c r="J3997" i="6"/>
  <c r="K3997" i="6"/>
  <c r="F3999" i="6" l="1"/>
  <c r="E4000" i="6"/>
  <c r="J3998" i="6"/>
  <c r="M3998" i="6"/>
  <c r="I3998" i="6"/>
  <c r="K3998" i="6"/>
  <c r="H3998" i="6"/>
  <c r="L3998" i="6"/>
  <c r="F4000" i="6" l="1"/>
  <c r="E4001" i="6"/>
  <c r="J3999" i="6"/>
  <c r="H3999" i="6"/>
  <c r="I3999" i="6"/>
  <c r="K3999" i="6"/>
  <c r="L3999" i="6"/>
  <c r="M3999" i="6"/>
  <c r="F4001" i="6" l="1"/>
  <c r="E4002" i="6"/>
  <c r="J4000" i="6"/>
  <c r="L4000" i="6"/>
  <c r="M4000" i="6"/>
  <c r="K4000" i="6"/>
  <c r="H4000" i="6"/>
  <c r="I4000" i="6"/>
  <c r="F4002" i="6" l="1"/>
  <c r="E4003" i="6"/>
  <c r="M4001" i="6"/>
  <c r="I4001" i="6"/>
  <c r="L4001" i="6"/>
  <c r="H4001" i="6"/>
  <c r="K4001" i="6"/>
  <c r="J4001" i="6"/>
  <c r="F4003" i="6" l="1"/>
  <c r="E4004" i="6"/>
  <c r="J4002" i="6"/>
  <c r="M4002" i="6"/>
  <c r="I4002" i="6"/>
  <c r="L4002" i="6"/>
  <c r="K4002" i="6"/>
  <c r="H4002" i="6"/>
  <c r="F4004" i="6" l="1"/>
  <c r="E4005" i="6"/>
  <c r="J4003" i="6"/>
  <c r="H4003" i="6"/>
  <c r="I4003" i="6"/>
  <c r="M4003" i="6"/>
  <c r="K4003" i="6"/>
  <c r="L4003" i="6"/>
  <c r="F4005" i="6" l="1"/>
  <c r="E4006" i="6"/>
  <c r="K4004" i="6"/>
  <c r="L4004" i="6"/>
  <c r="M4004" i="6"/>
  <c r="J4004" i="6"/>
  <c r="H4004" i="6"/>
  <c r="I4004" i="6"/>
  <c r="F4006" i="6" l="1"/>
  <c r="E4007" i="6"/>
  <c r="M4005" i="6"/>
  <c r="I4005" i="6"/>
  <c r="L4005" i="6"/>
  <c r="H4005" i="6"/>
  <c r="J4005" i="6"/>
  <c r="K4005" i="6"/>
  <c r="F4007" i="6" l="1"/>
  <c r="E4008" i="6"/>
  <c r="J4006" i="6"/>
  <c r="M4006" i="6"/>
  <c r="I4006" i="6"/>
  <c r="K4006" i="6"/>
  <c r="H4006" i="6"/>
  <c r="L4006" i="6"/>
  <c r="F4008" i="6" l="1"/>
  <c r="E4009" i="6"/>
  <c r="J4007" i="6"/>
  <c r="H4007" i="6"/>
  <c r="I4007" i="6"/>
  <c r="K4007" i="6"/>
  <c r="L4007" i="6"/>
  <c r="M4007" i="6"/>
  <c r="F4009" i="6" l="1"/>
  <c r="E4010" i="6"/>
  <c r="J4008" i="6"/>
  <c r="L4008" i="6"/>
  <c r="M4008" i="6"/>
  <c r="K4008" i="6"/>
  <c r="H4008" i="6"/>
  <c r="I4008" i="6"/>
  <c r="F4010" i="6" l="1"/>
  <c r="E4011" i="6"/>
  <c r="M4009" i="6"/>
  <c r="I4009" i="6"/>
  <c r="L4009" i="6"/>
  <c r="H4009" i="6"/>
  <c r="K4009" i="6"/>
  <c r="J4009" i="6"/>
  <c r="F4011" i="6" l="1"/>
  <c r="E4012" i="6"/>
  <c r="J4010" i="6"/>
  <c r="M4010" i="6"/>
  <c r="I4010" i="6"/>
  <c r="L4010" i="6"/>
  <c r="K4010" i="6"/>
  <c r="H4010" i="6"/>
  <c r="F4012" i="6" l="1"/>
  <c r="E4013" i="6"/>
  <c r="J4011" i="6"/>
  <c r="H4011" i="6"/>
  <c r="I4011" i="6"/>
  <c r="M4011" i="6"/>
  <c r="K4011" i="6"/>
  <c r="L4011" i="6"/>
  <c r="F4013" i="6" l="1"/>
  <c r="E4014" i="6"/>
  <c r="L4012" i="6"/>
  <c r="M4012" i="6"/>
  <c r="J4012" i="6"/>
  <c r="K4012" i="6"/>
  <c r="H4012" i="6"/>
  <c r="I4012" i="6"/>
  <c r="F4014" i="6" l="1"/>
  <c r="E4015" i="6"/>
  <c r="M4013" i="6"/>
  <c r="I4013" i="6"/>
  <c r="L4013" i="6"/>
  <c r="H4013" i="6"/>
  <c r="J4013" i="6"/>
  <c r="K4013" i="6"/>
  <c r="F4015" i="6" l="1"/>
  <c r="E4016" i="6"/>
  <c r="J4014" i="6"/>
  <c r="M4014" i="6"/>
  <c r="I4014" i="6"/>
  <c r="K4014" i="6"/>
  <c r="H4014" i="6"/>
  <c r="L4014" i="6"/>
  <c r="F4016" i="6" l="1"/>
  <c r="E4017" i="6"/>
  <c r="J4015" i="6"/>
  <c r="H4015" i="6"/>
  <c r="I4015" i="6"/>
  <c r="K4015" i="6"/>
  <c r="L4015" i="6"/>
  <c r="M4015" i="6"/>
  <c r="F4017" i="6" l="1"/>
  <c r="E4018" i="6"/>
  <c r="J4016" i="6"/>
  <c r="L4016" i="6"/>
  <c r="M4016" i="6"/>
  <c r="K4016" i="6"/>
  <c r="H4016" i="6"/>
  <c r="I4016" i="6"/>
  <c r="F4018" i="6" l="1"/>
  <c r="E4019" i="6"/>
  <c r="M4017" i="6"/>
  <c r="I4017" i="6"/>
  <c r="L4017" i="6"/>
  <c r="H4017" i="6"/>
  <c r="K4017" i="6"/>
  <c r="J4017" i="6"/>
  <c r="F4019" i="6" l="1"/>
  <c r="E4020" i="6"/>
  <c r="J4018" i="6"/>
  <c r="M4018" i="6"/>
  <c r="I4018" i="6"/>
  <c r="L4018" i="6"/>
  <c r="K4018" i="6"/>
  <c r="H4018" i="6"/>
  <c r="F4020" i="6" l="1"/>
  <c r="E4021" i="6"/>
  <c r="J4019" i="6"/>
  <c r="H4019" i="6"/>
  <c r="I4019" i="6"/>
  <c r="M4019" i="6"/>
  <c r="K4019" i="6"/>
  <c r="L4019" i="6"/>
  <c r="F4021" i="6" l="1"/>
  <c r="E4022" i="6"/>
  <c r="K4020" i="6"/>
  <c r="L4020" i="6"/>
  <c r="M4020" i="6"/>
  <c r="J4020" i="6"/>
  <c r="H4020" i="6"/>
  <c r="I4020" i="6"/>
  <c r="F4022" i="6" l="1"/>
  <c r="E4023" i="6"/>
  <c r="M4021" i="6"/>
  <c r="I4021" i="6"/>
  <c r="L4021" i="6"/>
  <c r="H4021" i="6"/>
  <c r="J4021" i="6"/>
  <c r="K4021" i="6"/>
  <c r="F4023" i="6" l="1"/>
  <c r="E4024" i="6"/>
  <c r="J4022" i="6"/>
  <c r="M4022" i="6"/>
  <c r="I4022" i="6"/>
  <c r="K4022" i="6"/>
  <c r="H4022" i="6"/>
  <c r="L4022" i="6"/>
  <c r="F4024" i="6" l="1"/>
  <c r="E4025" i="6"/>
  <c r="J4023" i="6"/>
  <c r="H4023" i="6"/>
  <c r="I4023" i="6"/>
  <c r="K4023" i="6"/>
  <c r="L4023" i="6"/>
  <c r="M4023" i="6"/>
  <c r="F4025" i="6" l="1"/>
  <c r="E4026" i="6"/>
  <c r="J4024" i="6"/>
  <c r="L4024" i="6"/>
  <c r="M4024" i="6"/>
  <c r="K4024" i="6"/>
  <c r="H4024" i="6"/>
  <c r="I4024" i="6"/>
  <c r="F4026" i="6" l="1"/>
  <c r="E4027" i="6"/>
  <c r="M4025" i="6"/>
  <c r="I4025" i="6"/>
  <c r="L4025" i="6"/>
  <c r="H4025" i="6"/>
  <c r="K4025" i="6"/>
  <c r="J4025" i="6"/>
  <c r="F4027" i="6" l="1"/>
  <c r="E4028" i="6"/>
  <c r="J4026" i="6"/>
  <c r="M4026" i="6"/>
  <c r="I4026" i="6"/>
  <c r="L4026" i="6"/>
  <c r="K4026" i="6"/>
  <c r="H4026" i="6"/>
  <c r="F4028" i="6" l="1"/>
  <c r="E4029" i="6"/>
  <c r="J4027" i="6"/>
  <c r="H4027" i="6"/>
  <c r="I4027" i="6"/>
  <c r="M4027" i="6"/>
  <c r="K4027" i="6"/>
  <c r="L4027" i="6"/>
  <c r="F4029" i="6" l="1"/>
  <c r="E4030" i="6"/>
  <c r="L4028" i="6"/>
  <c r="M4028" i="6"/>
  <c r="J4028" i="6"/>
  <c r="K4028" i="6"/>
  <c r="H4028" i="6"/>
  <c r="I4028" i="6"/>
  <c r="F4030" i="6" l="1"/>
  <c r="E4031" i="6"/>
  <c r="M4029" i="6"/>
  <c r="I4029" i="6"/>
  <c r="L4029" i="6"/>
  <c r="H4029" i="6"/>
  <c r="J4029" i="6"/>
  <c r="K4029" i="6"/>
  <c r="F4031" i="6" l="1"/>
  <c r="E4032" i="6"/>
  <c r="J4030" i="6"/>
  <c r="M4030" i="6"/>
  <c r="I4030" i="6"/>
  <c r="K4030" i="6"/>
  <c r="H4030" i="6"/>
  <c r="L4030" i="6"/>
  <c r="F4032" i="6" l="1"/>
  <c r="E4033" i="6"/>
  <c r="J4031" i="6"/>
  <c r="H4031" i="6"/>
  <c r="I4031" i="6"/>
  <c r="K4031" i="6"/>
  <c r="L4031" i="6"/>
  <c r="M4031" i="6"/>
  <c r="F4033" i="6" l="1"/>
  <c r="E4034" i="6"/>
  <c r="J4032" i="6"/>
  <c r="L4032" i="6"/>
  <c r="M4032" i="6"/>
  <c r="K4032" i="6"/>
  <c r="H4032" i="6"/>
  <c r="I4032" i="6"/>
  <c r="F4034" i="6" l="1"/>
  <c r="E4035" i="6"/>
  <c r="M4033" i="6"/>
  <c r="I4033" i="6"/>
  <c r="L4033" i="6"/>
  <c r="H4033" i="6"/>
  <c r="K4033" i="6"/>
  <c r="J4033" i="6"/>
  <c r="F4035" i="6" l="1"/>
  <c r="E4036" i="6"/>
  <c r="J4034" i="6"/>
  <c r="M4034" i="6"/>
  <c r="I4034" i="6"/>
  <c r="L4034" i="6"/>
  <c r="K4034" i="6"/>
  <c r="H4034" i="6"/>
  <c r="F4036" i="6" l="1"/>
  <c r="E4037" i="6"/>
  <c r="J4035" i="6"/>
  <c r="H4035" i="6"/>
  <c r="I4035" i="6"/>
  <c r="M4035" i="6"/>
  <c r="K4035" i="6"/>
  <c r="L4035" i="6"/>
  <c r="F4037" i="6" l="1"/>
  <c r="E4038" i="6"/>
  <c r="K4036" i="6"/>
  <c r="L4036" i="6"/>
  <c r="M4036" i="6"/>
  <c r="J4036" i="6"/>
  <c r="H4036" i="6"/>
  <c r="I4036" i="6"/>
  <c r="F4038" i="6" l="1"/>
  <c r="E4039" i="6"/>
  <c r="M4037" i="6"/>
  <c r="I4037" i="6"/>
  <c r="L4037" i="6"/>
  <c r="H4037" i="6"/>
  <c r="J4037" i="6"/>
  <c r="K4037" i="6"/>
  <c r="F4039" i="6" l="1"/>
  <c r="E4040" i="6"/>
  <c r="J4038" i="6"/>
  <c r="M4038" i="6"/>
  <c r="I4038" i="6"/>
  <c r="K4038" i="6"/>
  <c r="H4038" i="6"/>
  <c r="L4038" i="6"/>
  <c r="F4040" i="6" l="1"/>
  <c r="E4041" i="6"/>
  <c r="J4039" i="6"/>
  <c r="H4039" i="6"/>
  <c r="I4039" i="6"/>
  <c r="K4039" i="6"/>
  <c r="L4039" i="6"/>
  <c r="M4039" i="6"/>
  <c r="F4041" i="6" l="1"/>
  <c r="E4042" i="6"/>
  <c r="J4040" i="6"/>
  <c r="L4040" i="6"/>
  <c r="M4040" i="6"/>
  <c r="K4040" i="6"/>
  <c r="H4040" i="6"/>
  <c r="I4040" i="6"/>
  <c r="F4042" i="6" l="1"/>
  <c r="E4043" i="6"/>
  <c r="M4041" i="6"/>
  <c r="I4041" i="6"/>
  <c r="L4041" i="6"/>
  <c r="H4041" i="6"/>
  <c r="K4041" i="6"/>
  <c r="J4041" i="6"/>
  <c r="F4043" i="6" l="1"/>
  <c r="E4044" i="6"/>
  <c r="J4042" i="6"/>
  <c r="M4042" i="6"/>
  <c r="I4042" i="6"/>
  <c r="L4042" i="6"/>
  <c r="K4042" i="6"/>
  <c r="H4042" i="6"/>
  <c r="F4044" i="6" l="1"/>
  <c r="E4045" i="6"/>
  <c r="J4043" i="6"/>
  <c r="H4043" i="6"/>
  <c r="I4043" i="6"/>
  <c r="M4043" i="6"/>
  <c r="K4043" i="6"/>
  <c r="L4043" i="6"/>
  <c r="F4045" i="6" l="1"/>
  <c r="E4046" i="6"/>
  <c r="L4044" i="6"/>
  <c r="M4044" i="6"/>
  <c r="J4044" i="6"/>
  <c r="K4044" i="6"/>
  <c r="H4044" i="6"/>
  <c r="I4044" i="6"/>
  <c r="F4046" i="6" l="1"/>
  <c r="E4047" i="6"/>
  <c r="M4045" i="6"/>
  <c r="I4045" i="6"/>
  <c r="L4045" i="6"/>
  <c r="H4045" i="6"/>
  <c r="J4045" i="6"/>
  <c r="K4045" i="6"/>
  <c r="F4047" i="6" l="1"/>
  <c r="E4048" i="6"/>
  <c r="J4046" i="6"/>
  <c r="M4046" i="6"/>
  <c r="I4046" i="6"/>
  <c r="K4046" i="6"/>
  <c r="H4046" i="6"/>
  <c r="L4046" i="6"/>
  <c r="F4048" i="6" l="1"/>
  <c r="E4049" i="6"/>
  <c r="J4047" i="6"/>
  <c r="H4047" i="6"/>
  <c r="I4047" i="6"/>
  <c r="K4047" i="6"/>
  <c r="L4047" i="6"/>
  <c r="M4047" i="6"/>
  <c r="F4049" i="6" l="1"/>
  <c r="E4050" i="6"/>
  <c r="J4048" i="6"/>
  <c r="L4048" i="6"/>
  <c r="M4048" i="6"/>
  <c r="K4048" i="6"/>
  <c r="H4048" i="6"/>
  <c r="I4048" i="6"/>
  <c r="F4050" i="6" l="1"/>
  <c r="E4051" i="6"/>
  <c r="M4049" i="6"/>
  <c r="I4049" i="6"/>
  <c r="L4049" i="6"/>
  <c r="H4049" i="6"/>
  <c r="K4049" i="6"/>
  <c r="J4049" i="6"/>
  <c r="F4051" i="6" l="1"/>
  <c r="E4052" i="6"/>
  <c r="J4050" i="6"/>
  <c r="M4050" i="6"/>
  <c r="I4050" i="6"/>
  <c r="L4050" i="6"/>
  <c r="K4050" i="6"/>
  <c r="H4050" i="6"/>
  <c r="F4052" i="6" l="1"/>
  <c r="E4053" i="6"/>
  <c r="J4051" i="6"/>
  <c r="H4051" i="6"/>
  <c r="I4051" i="6"/>
  <c r="M4051" i="6"/>
  <c r="K4051" i="6"/>
  <c r="L4051" i="6"/>
  <c r="F4053" i="6" l="1"/>
  <c r="E4054" i="6"/>
  <c r="K4052" i="6"/>
  <c r="L4052" i="6"/>
  <c r="M4052" i="6"/>
  <c r="J4052" i="6"/>
  <c r="H4052" i="6"/>
  <c r="I4052" i="6"/>
  <c r="F4054" i="6" l="1"/>
  <c r="E4055" i="6"/>
  <c r="M4053" i="6"/>
  <c r="I4053" i="6"/>
  <c r="L4053" i="6"/>
  <c r="H4053" i="6"/>
  <c r="J4053" i="6"/>
  <c r="K4053" i="6"/>
  <c r="F4055" i="6" l="1"/>
  <c r="E4056" i="6"/>
  <c r="J4054" i="6"/>
  <c r="M4054" i="6"/>
  <c r="I4054" i="6"/>
  <c r="K4054" i="6"/>
  <c r="H4054" i="6"/>
  <c r="L4054" i="6"/>
  <c r="F4056" i="6" l="1"/>
  <c r="E4057" i="6"/>
  <c r="J4055" i="6"/>
  <c r="H4055" i="6"/>
  <c r="I4055" i="6"/>
  <c r="K4055" i="6"/>
  <c r="L4055" i="6"/>
  <c r="M4055" i="6"/>
  <c r="F4057" i="6" l="1"/>
  <c r="E4058" i="6"/>
  <c r="J4056" i="6"/>
  <c r="L4056" i="6"/>
  <c r="M4056" i="6"/>
  <c r="K4056" i="6"/>
  <c r="H4056" i="6"/>
  <c r="I4056" i="6"/>
  <c r="F4058" i="6" l="1"/>
  <c r="E4059" i="6"/>
  <c r="M4057" i="6"/>
  <c r="I4057" i="6"/>
  <c r="L4057" i="6"/>
  <c r="H4057" i="6"/>
  <c r="K4057" i="6"/>
  <c r="J4057" i="6"/>
  <c r="F4059" i="6" l="1"/>
  <c r="E4060" i="6"/>
  <c r="J4058" i="6"/>
  <c r="M4058" i="6"/>
  <c r="I4058" i="6"/>
  <c r="L4058" i="6"/>
  <c r="K4058" i="6"/>
  <c r="H4058" i="6"/>
  <c r="F4060" i="6" l="1"/>
  <c r="E4061" i="6"/>
  <c r="J4059" i="6"/>
  <c r="H4059" i="6"/>
  <c r="I4059" i="6"/>
  <c r="M4059" i="6"/>
  <c r="K4059" i="6"/>
  <c r="L4059" i="6"/>
  <c r="F4061" i="6" l="1"/>
  <c r="E4062" i="6"/>
  <c r="L4060" i="6"/>
  <c r="M4060" i="6"/>
  <c r="J4060" i="6"/>
  <c r="K4060" i="6"/>
  <c r="H4060" i="6"/>
  <c r="I4060" i="6"/>
  <c r="F4062" i="6" l="1"/>
  <c r="E4063" i="6"/>
  <c r="M4061" i="6"/>
  <c r="I4061" i="6"/>
  <c r="L4061" i="6"/>
  <c r="H4061" i="6"/>
  <c r="J4061" i="6"/>
  <c r="K4061" i="6"/>
  <c r="F4063" i="6" l="1"/>
  <c r="E4064" i="6"/>
  <c r="J4062" i="6"/>
  <c r="M4062" i="6"/>
  <c r="I4062" i="6"/>
  <c r="K4062" i="6"/>
  <c r="H4062" i="6"/>
  <c r="L4062" i="6"/>
  <c r="F4064" i="6" l="1"/>
  <c r="E4065" i="6"/>
  <c r="J4063" i="6"/>
  <c r="H4063" i="6"/>
  <c r="I4063" i="6"/>
  <c r="K4063" i="6"/>
  <c r="L4063" i="6"/>
  <c r="M4063" i="6"/>
  <c r="F4065" i="6" l="1"/>
  <c r="E4066" i="6"/>
  <c r="J4064" i="6"/>
  <c r="L4064" i="6"/>
  <c r="M4064" i="6"/>
  <c r="K4064" i="6"/>
  <c r="H4064" i="6"/>
  <c r="I4064" i="6"/>
  <c r="F4066" i="6" l="1"/>
  <c r="E4067" i="6"/>
  <c r="M4065" i="6"/>
  <c r="I4065" i="6"/>
  <c r="L4065" i="6"/>
  <c r="H4065" i="6"/>
  <c r="K4065" i="6"/>
  <c r="J4065" i="6"/>
  <c r="F4067" i="6" l="1"/>
  <c r="E4068" i="6"/>
  <c r="J4066" i="6"/>
  <c r="M4066" i="6"/>
  <c r="I4066" i="6"/>
  <c r="L4066" i="6"/>
  <c r="K4066" i="6"/>
  <c r="H4066" i="6"/>
  <c r="F4068" i="6" l="1"/>
  <c r="E4069" i="6"/>
  <c r="J4067" i="6"/>
  <c r="H4067" i="6"/>
  <c r="I4067" i="6"/>
  <c r="M4067" i="6"/>
  <c r="K4067" i="6"/>
  <c r="L4067" i="6"/>
  <c r="F4069" i="6" l="1"/>
  <c r="E4070" i="6"/>
  <c r="K4068" i="6"/>
  <c r="L4068" i="6"/>
  <c r="M4068" i="6"/>
  <c r="J4068" i="6"/>
  <c r="H4068" i="6"/>
  <c r="I4068" i="6"/>
  <c r="F4070" i="6" l="1"/>
  <c r="E4071" i="6"/>
  <c r="M4069" i="6"/>
  <c r="I4069" i="6"/>
  <c r="L4069" i="6"/>
  <c r="H4069" i="6"/>
  <c r="J4069" i="6"/>
  <c r="K4069" i="6"/>
  <c r="F4071" i="6" l="1"/>
  <c r="E4072" i="6"/>
  <c r="J4070" i="6"/>
  <c r="M4070" i="6"/>
  <c r="I4070" i="6"/>
  <c r="K4070" i="6"/>
  <c r="H4070" i="6"/>
  <c r="L4070" i="6"/>
  <c r="F4072" i="6" l="1"/>
  <c r="E4073" i="6"/>
  <c r="J4071" i="6"/>
  <c r="H4071" i="6"/>
  <c r="I4071" i="6"/>
  <c r="K4071" i="6"/>
  <c r="L4071" i="6"/>
  <c r="M4071" i="6"/>
  <c r="F4073" i="6" l="1"/>
  <c r="E4074" i="6"/>
  <c r="J4072" i="6"/>
  <c r="L4072" i="6"/>
  <c r="M4072" i="6"/>
  <c r="K4072" i="6"/>
  <c r="H4072" i="6"/>
  <c r="I4072" i="6"/>
  <c r="F4074" i="6" l="1"/>
  <c r="E4075" i="6"/>
  <c r="M4073" i="6"/>
  <c r="I4073" i="6"/>
  <c r="L4073" i="6"/>
  <c r="H4073" i="6"/>
  <c r="K4073" i="6"/>
  <c r="J4073" i="6"/>
  <c r="F4075" i="6" l="1"/>
  <c r="E4076" i="6"/>
  <c r="J4074" i="6"/>
  <c r="M4074" i="6"/>
  <c r="I4074" i="6"/>
  <c r="L4074" i="6"/>
  <c r="K4074" i="6"/>
  <c r="H4074" i="6"/>
  <c r="F4076" i="6" l="1"/>
  <c r="E4077" i="6"/>
  <c r="J4075" i="6"/>
  <c r="H4075" i="6"/>
  <c r="I4075" i="6"/>
  <c r="M4075" i="6"/>
  <c r="K4075" i="6"/>
  <c r="L4075" i="6"/>
  <c r="F4077" i="6" l="1"/>
  <c r="E4078" i="6"/>
  <c r="L4076" i="6"/>
  <c r="M4076" i="6"/>
  <c r="J4076" i="6"/>
  <c r="K4076" i="6"/>
  <c r="H4076" i="6"/>
  <c r="I4076" i="6"/>
  <c r="F4078" i="6" l="1"/>
  <c r="E4079" i="6"/>
  <c r="M4077" i="6"/>
  <c r="I4077" i="6"/>
  <c r="L4077" i="6"/>
  <c r="H4077" i="6"/>
  <c r="J4077" i="6"/>
  <c r="K4077" i="6"/>
  <c r="F4079" i="6" l="1"/>
  <c r="E4080" i="6"/>
  <c r="J4078" i="6"/>
  <c r="M4078" i="6"/>
  <c r="I4078" i="6"/>
  <c r="K4078" i="6"/>
  <c r="H4078" i="6"/>
  <c r="L4078" i="6"/>
  <c r="F4080" i="6" l="1"/>
  <c r="E4081" i="6"/>
  <c r="J4079" i="6"/>
  <c r="H4079" i="6"/>
  <c r="I4079" i="6"/>
  <c r="K4079" i="6"/>
  <c r="L4079" i="6"/>
  <c r="M4079" i="6"/>
  <c r="F4081" i="6" l="1"/>
  <c r="E4082" i="6"/>
  <c r="J4080" i="6"/>
  <c r="L4080" i="6"/>
  <c r="M4080" i="6"/>
  <c r="K4080" i="6"/>
  <c r="H4080" i="6"/>
  <c r="I4080" i="6"/>
  <c r="F4082" i="6" l="1"/>
  <c r="E4083" i="6"/>
  <c r="M4081" i="6"/>
  <c r="I4081" i="6"/>
  <c r="L4081" i="6"/>
  <c r="H4081" i="6"/>
  <c r="K4081" i="6"/>
  <c r="J4081" i="6"/>
  <c r="F4083" i="6" l="1"/>
  <c r="E4084" i="6"/>
  <c r="J4082" i="6"/>
  <c r="M4082" i="6"/>
  <c r="I4082" i="6"/>
  <c r="L4082" i="6"/>
  <c r="K4082" i="6"/>
  <c r="H4082" i="6"/>
  <c r="F4084" i="6" l="1"/>
  <c r="E4085" i="6"/>
  <c r="J4083" i="6"/>
  <c r="H4083" i="6"/>
  <c r="I4083" i="6"/>
  <c r="M4083" i="6"/>
  <c r="K4083" i="6"/>
  <c r="L4083" i="6"/>
  <c r="F4085" i="6" l="1"/>
  <c r="E4086" i="6"/>
  <c r="K4084" i="6"/>
  <c r="L4084" i="6"/>
  <c r="M4084" i="6"/>
  <c r="J4084" i="6"/>
  <c r="H4084" i="6"/>
  <c r="I4084" i="6"/>
  <c r="F4086" i="6" l="1"/>
  <c r="E4087" i="6"/>
  <c r="M4085" i="6"/>
  <c r="I4085" i="6"/>
  <c r="L4085" i="6"/>
  <c r="H4085" i="6"/>
  <c r="J4085" i="6"/>
  <c r="K4085" i="6"/>
  <c r="F4087" i="6" l="1"/>
  <c r="E4088" i="6"/>
  <c r="J4086" i="6"/>
  <c r="M4086" i="6"/>
  <c r="I4086" i="6"/>
  <c r="K4086" i="6"/>
  <c r="H4086" i="6"/>
  <c r="L4086" i="6"/>
  <c r="F4088" i="6" l="1"/>
  <c r="E4089" i="6"/>
  <c r="J4087" i="6"/>
  <c r="H4087" i="6"/>
  <c r="I4087" i="6"/>
  <c r="K4087" i="6"/>
  <c r="L4087" i="6"/>
  <c r="M4087" i="6"/>
  <c r="F4089" i="6" l="1"/>
  <c r="E4090" i="6"/>
  <c r="J4088" i="6"/>
  <c r="L4088" i="6"/>
  <c r="M4088" i="6"/>
  <c r="K4088" i="6"/>
  <c r="H4088" i="6"/>
  <c r="I4088" i="6"/>
  <c r="F4090" i="6" l="1"/>
  <c r="E4091" i="6"/>
  <c r="M4089" i="6"/>
  <c r="I4089" i="6"/>
  <c r="L4089" i="6"/>
  <c r="H4089" i="6"/>
  <c r="K4089" i="6"/>
  <c r="J4089" i="6"/>
  <c r="F4091" i="6" l="1"/>
  <c r="E4092" i="6"/>
  <c r="J4090" i="6"/>
  <c r="M4090" i="6"/>
  <c r="I4090" i="6"/>
  <c r="L4090" i="6"/>
  <c r="K4090" i="6"/>
  <c r="H4090" i="6"/>
  <c r="F4092" i="6" l="1"/>
  <c r="E4093" i="6"/>
  <c r="J4091" i="6"/>
  <c r="H4091" i="6"/>
  <c r="I4091" i="6"/>
  <c r="M4091" i="6"/>
  <c r="K4091" i="6"/>
  <c r="L4091" i="6"/>
  <c r="F4093" i="6" l="1"/>
  <c r="E4094" i="6"/>
  <c r="L4092" i="6"/>
  <c r="M4092" i="6"/>
  <c r="J4092" i="6"/>
  <c r="K4092" i="6"/>
  <c r="H4092" i="6"/>
  <c r="I4092" i="6"/>
  <c r="F4094" i="6" l="1"/>
  <c r="E4095" i="6"/>
  <c r="M4093" i="6"/>
  <c r="I4093" i="6"/>
  <c r="L4093" i="6"/>
  <c r="H4093" i="6"/>
  <c r="J4093" i="6"/>
  <c r="K4093" i="6"/>
  <c r="F4095" i="6" l="1"/>
  <c r="E4096" i="6"/>
  <c r="J4094" i="6"/>
  <c r="M4094" i="6"/>
  <c r="I4094" i="6"/>
  <c r="K4094" i="6"/>
  <c r="H4094" i="6"/>
  <c r="L4094" i="6"/>
  <c r="F4096" i="6" l="1"/>
  <c r="E4097" i="6"/>
  <c r="J4095" i="6"/>
  <c r="H4095" i="6"/>
  <c r="I4095" i="6"/>
  <c r="K4095" i="6"/>
  <c r="L4095" i="6"/>
  <c r="M4095" i="6"/>
  <c r="F4097" i="6" l="1"/>
  <c r="E4098" i="6"/>
  <c r="J4096" i="6"/>
  <c r="L4096" i="6"/>
  <c r="M4096" i="6"/>
  <c r="K4096" i="6"/>
  <c r="H4096" i="6"/>
  <c r="I4096" i="6"/>
  <c r="F4098" i="6" l="1"/>
  <c r="E4099" i="6"/>
  <c r="M4097" i="6"/>
  <c r="I4097" i="6"/>
  <c r="L4097" i="6"/>
  <c r="H4097" i="6"/>
  <c r="K4097" i="6"/>
  <c r="J4097" i="6"/>
  <c r="F4099" i="6" l="1"/>
  <c r="E4100" i="6"/>
  <c r="J4098" i="6"/>
  <c r="M4098" i="6"/>
  <c r="I4098" i="6"/>
  <c r="L4098" i="6"/>
  <c r="K4098" i="6"/>
  <c r="H4098" i="6"/>
  <c r="F4100" i="6" l="1"/>
  <c r="E4101" i="6"/>
  <c r="J4099" i="6"/>
  <c r="H4099" i="6"/>
  <c r="I4099" i="6"/>
  <c r="M4099" i="6"/>
  <c r="K4099" i="6"/>
  <c r="L4099" i="6"/>
  <c r="F4101" i="6" l="1"/>
  <c r="E4102" i="6"/>
  <c r="K4100" i="6"/>
  <c r="L4100" i="6"/>
  <c r="M4100" i="6"/>
  <c r="J4100" i="6"/>
  <c r="H4100" i="6"/>
  <c r="I4100" i="6"/>
  <c r="F4102" i="6" l="1"/>
  <c r="E4103" i="6"/>
  <c r="M4101" i="6"/>
  <c r="I4101" i="6"/>
  <c r="L4101" i="6"/>
  <c r="H4101" i="6"/>
  <c r="J4101" i="6"/>
  <c r="K4101" i="6"/>
  <c r="F4103" i="6" l="1"/>
  <c r="E4104" i="6"/>
  <c r="J4102" i="6"/>
  <c r="M4102" i="6"/>
  <c r="I4102" i="6"/>
  <c r="K4102" i="6"/>
  <c r="H4102" i="6"/>
  <c r="L4102" i="6"/>
  <c r="F4104" i="6" l="1"/>
  <c r="E4105" i="6"/>
  <c r="J4103" i="6"/>
  <c r="H4103" i="6"/>
  <c r="I4103" i="6"/>
  <c r="K4103" i="6"/>
  <c r="L4103" i="6"/>
  <c r="M4103" i="6"/>
  <c r="F4105" i="6" l="1"/>
  <c r="E4106" i="6"/>
  <c r="J4104" i="6"/>
  <c r="L4104" i="6"/>
  <c r="M4104" i="6"/>
  <c r="K4104" i="6"/>
  <c r="H4104" i="6"/>
  <c r="I4104" i="6"/>
  <c r="F4106" i="6" l="1"/>
  <c r="E4107" i="6"/>
  <c r="M4105" i="6"/>
  <c r="I4105" i="6"/>
  <c r="L4105" i="6"/>
  <c r="H4105" i="6"/>
  <c r="K4105" i="6"/>
  <c r="J4105" i="6"/>
  <c r="F4107" i="6" l="1"/>
  <c r="E4108" i="6"/>
  <c r="J4106" i="6"/>
  <c r="M4106" i="6"/>
  <c r="I4106" i="6"/>
  <c r="L4106" i="6"/>
  <c r="K4106" i="6"/>
  <c r="H4106" i="6"/>
  <c r="F4108" i="6" l="1"/>
  <c r="E4109" i="6"/>
  <c r="J4107" i="6"/>
  <c r="H4107" i="6"/>
  <c r="I4107" i="6"/>
  <c r="M4107" i="6"/>
  <c r="K4107" i="6"/>
  <c r="L4107" i="6"/>
  <c r="F4109" i="6" l="1"/>
  <c r="E4110" i="6"/>
  <c r="L4108" i="6"/>
  <c r="M4108" i="6"/>
  <c r="J4108" i="6"/>
  <c r="K4108" i="6"/>
  <c r="H4108" i="6"/>
  <c r="I4108" i="6"/>
  <c r="F4110" i="6" l="1"/>
  <c r="E4111" i="6"/>
  <c r="M4109" i="6"/>
  <c r="I4109" i="6"/>
  <c r="L4109" i="6"/>
  <c r="H4109" i="6"/>
  <c r="J4109" i="6"/>
  <c r="K4109" i="6"/>
  <c r="F4111" i="6" l="1"/>
  <c r="E4112" i="6"/>
  <c r="J4110" i="6"/>
  <c r="M4110" i="6"/>
  <c r="I4110" i="6"/>
  <c r="K4110" i="6"/>
  <c r="H4110" i="6"/>
  <c r="L4110" i="6"/>
  <c r="F4112" i="6" l="1"/>
  <c r="E4113" i="6"/>
  <c r="J4111" i="6"/>
  <c r="H4111" i="6"/>
  <c r="I4111" i="6"/>
  <c r="K4111" i="6"/>
  <c r="L4111" i="6"/>
  <c r="M4111" i="6"/>
  <c r="F4113" i="6" l="1"/>
  <c r="E4114" i="6"/>
  <c r="J4112" i="6"/>
  <c r="L4112" i="6"/>
  <c r="M4112" i="6"/>
  <c r="K4112" i="6"/>
  <c r="H4112" i="6"/>
  <c r="I4112" i="6"/>
  <c r="F4114" i="6" l="1"/>
  <c r="E4115" i="6"/>
  <c r="M4113" i="6"/>
  <c r="I4113" i="6"/>
  <c r="L4113" i="6"/>
  <c r="H4113" i="6"/>
  <c r="K4113" i="6"/>
  <c r="J4113" i="6"/>
  <c r="F4115" i="6" l="1"/>
  <c r="E4116" i="6"/>
  <c r="J4114" i="6"/>
  <c r="M4114" i="6"/>
  <c r="I4114" i="6"/>
  <c r="L4114" i="6"/>
  <c r="K4114" i="6"/>
  <c r="H4114" i="6"/>
  <c r="F4116" i="6" l="1"/>
  <c r="E4117" i="6"/>
  <c r="J4115" i="6"/>
  <c r="H4115" i="6"/>
  <c r="I4115" i="6"/>
  <c r="M4115" i="6"/>
  <c r="K4115" i="6"/>
  <c r="L4115" i="6"/>
  <c r="F4117" i="6" l="1"/>
  <c r="E4118" i="6"/>
  <c r="K4116" i="6"/>
  <c r="L4116" i="6"/>
  <c r="M4116" i="6"/>
  <c r="J4116" i="6"/>
  <c r="H4116" i="6"/>
  <c r="I4116" i="6"/>
  <c r="F4118" i="6" l="1"/>
  <c r="E4119" i="6"/>
  <c r="M4117" i="6"/>
  <c r="I4117" i="6"/>
  <c r="L4117" i="6"/>
  <c r="H4117" i="6"/>
  <c r="J4117" i="6"/>
  <c r="K4117" i="6"/>
  <c r="F4119" i="6" l="1"/>
  <c r="E4120" i="6"/>
  <c r="J4118" i="6"/>
  <c r="M4118" i="6"/>
  <c r="I4118" i="6"/>
  <c r="K4118" i="6"/>
  <c r="H4118" i="6"/>
  <c r="L4118" i="6"/>
  <c r="F4120" i="6" l="1"/>
  <c r="E4121" i="6"/>
  <c r="J4119" i="6"/>
  <c r="H4119" i="6"/>
  <c r="I4119" i="6"/>
  <c r="K4119" i="6"/>
  <c r="L4119" i="6"/>
  <c r="M4119" i="6"/>
  <c r="F4121" i="6" l="1"/>
  <c r="E4122" i="6"/>
  <c r="J4120" i="6"/>
  <c r="L4120" i="6"/>
  <c r="M4120" i="6"/>
  <c r="K4120" i="6"/>
  <c r="H4120" i="6"/>
  <c r="I4120" i="6"/>
  <c r="F4122" i="6" l="1"/>
  <c r="E4123" i="6"/>
  <c r="M4121" i="6"/>
  <c r="I4121" i="6"/>
  <c r="L4121" i="6"/>
  <c r="H4121" i="6"/>
  <c r="K4121" i="6"/>
  <c r="J4121" i="6"/>
  <c r="F4123" i="6" l="1"/>
  <c r="E4124" i="6"/>
  <c r="J4122" i="6"/>
  <c r="M4122" i="6"/>
  <c r="I4122" i="6"/>
  <c r="L4122" i="6"/>
  <c r="K4122" i="6"/>
  <c r="H4122" i="6"/>
  <c r="F4124" i="6" l="1"/>
  <c r="E4125" i="6"/>
  <c r="J4123" i="6"/>
  <c r="H4123" i="6"/>
  <c r="I4123" i="6"/>
  <c r="M4123" i="6"/>
  <c r="K4123" i="6"/>
  <c r="L4123" i="6"/>
  <c r="F4125" i="6" l="1"/>
  <c r="E4126" i="6"/>
  <c r="L4124" i="6"/>
  <c r="M4124" i="6"/>
  <c r="J4124" i="6"/>
  <c r="K4124" i="6"/>
  <c r="H4124" i="6"/>
  <c r="I4124" i="6"/>
  <c r="F4126" i="6" l="1"/>
  <c r="E4127" i="6"/>
  <c r="M4125" i="6"/>
  <c r="I4125" i="6"/>
  <c r="L4125" i="6"/>
  <c r="H4125" i="6"/>
  <c r="J4125" i="6"/>
  <c r="K4125" i="6"/>
  <c r="F4127" i="6" l="1"/>
  <c r="E4128" i="6"/>
  <c r="J4126" i="6"/>
  <c r="M4126" i="6"/>
  <c r="I4126" i="6"/>
  <c r="K4126" i="6"/>
  <c r="H4126" i="6"/>
  <c r="L4126" i="6"/>
  <c r="F4128" i="6" l="1"/>
  <c r="E4129" i="6"/>
  <c r="J4127" i="6"/>
  <c r="H4127" i="6"/>
  <c r="I4127" i="6"/>
  <c r="K4127" i="6"/>
  <c r="L4127" i="6"/>
  <c r="M4127" i="6"/>
  <c r="F4129" i="6" l="1"/>
  <c r="E4130" i="6"/>
  <c r="J4128" i="6"/>
  <c r="L4128" i="6"/>
  <c r="M4128" i="6"/>
  <c r="K4128" i="6"/>
  <c r="H4128" i="6"/>
  <c r="I4128" i="6"/>
  <c r="F4130" i="6" l="1"/>
  <c r="E4131" i="6"/>
  <c r="M4129" i="6"/>
  <c r="I4129" i="6"/>
  <c r="L4129" i="6"/>
  <c r="H4129" i="6"/>
  <c r="K4129" i="6"/>
  <c r="J4129" i="6"/>
  <c r="F4131" i="6" l="1"/>
  <c r="E4132" i="6"/>
  <c r="J4130" i="6"/>
  <c r="M4130" i="6"/>
  <c r="I4130" i="6"/>
  <c r="L4130" i="6"/>
  <c r="K4130" i="6"/>
  <c r="H4130" i="6"/>
  <c r="F4132" i="6" l="1"/>
  <c r="E4133" i="6"/>
  <c r="J4131" i="6"/>
  <c r="H4131" i="6"/>
  <c r="I4131" i="6"/>
  <c r="M4131" i="6"/>
  <c r="K4131" i="6"/>
  <c r="L4131" i="6"/>
  <c r="F4133" i="6" l="1"/>
  <c r="E4134" i="6"/>
  <c r="M4132" i="6"/>
  <c r="L4132" i="6"/>
  <c r="J4132" i="6"/>
  <c r="K4132" i="6"/>
  <c r="H4132" i="6"/>
  <c r="I4132" i="6"/>
  <c r="F4134" i="6" l="1"/>
  <c r="E4135" i="6"/>
  <c r="H4133" i="6"/>
  <c r="J4133" i="6"/>
  <c r="K4133" i="6"/>
  <c r="M4133" i="6"/>
  <c r="L4133" i="6"/>
  <c r="I4133" i="6"/>
  <c r="F4135" i="6" l="1"/>
  <c r="E4136" i="6"/>
  <c r="H4134" i="6"/>
  <c r="M4134" i="6"/>
  <c r="L4134" i="6"/>
  <c r="I4134" i="6"/>
  <c r="K4134" i="6"/>
  <c r="J4134" i="6"/>
  <c r="F4136" i="6" l="1"/>
  <c r="E4137" i="6"/>
  <c r="I4135" i="6"/>
  <c r="M4135" i="6"/>
  <c r="J4135" i="6"/>
  <c r="L4135" i="6"/>
  <c r="H4135" i="6"/>
  <c r="K4135" i="6"/>
  <c r="F4137" i="6" l="1"/>
  <c r="E4138" i="6"/>
  <c r="J4136" i="6"/>
  <c r="K4136" i="6"/>
  <c r="L4136" i="6"/>
  <c r="M4136" i="6"/>
  <c r="H4136" i="6"/>
  <c r="I4136" i="6"/>
  <c r="F4138" i="6" l="1"/>
  <c r="E4139" i="6"/>
  <c r="L4137" i="6"/>
  <c r="J4137" i="6"/>
  <c r="K4137" i="6"/>
  <c r="M4137" i="6"/>
  <c r="H4137" i="6"/>
  <c r="I4137" i="6"/>
  <c r="F4139" i="6" l="1"/>
  <c r="E4140" i="6"/>
  <c r="L4138" i="6"/>
  <c r="I4138" i="6"/>
  <c r="H4138" i="6"/>
  <c r="M4138" i="6"/>
  <c r="K4138" i="6"/>
  <c r="J4138" i="6"/>
  <c r="F4140" i="6" l="1"/>
  <c r="E4141" i="6"/>
  <c r="M4139" i="6"/>
  <c r="J4139" i="6"/>
  <c r="I4139" i="6"/>
  <c r="L4139" i="6"/>
  <c r="H4139" i="6"/>
  <c r="K4139" i="6"/>
  <c r="F4141" i="6" l="1"/>
  <c r="E4142" i="6"/>
  <c r="I4140" i="6"/>
  <c r="K4140" i="6"/>
  <c r="J4140" i="6"/>
  <c r="L4140" i="6"/>
  <c r="M4140" i="6"/>
  <c r="H4140" i="6"/>
  <c r="F4142" i="6" l="1"/>
  <c r="E4143" i="6"/>
  <c r="H4141" i="6"/>
  <c r="M4141" i="6"/>
  <c r="I4141" i="6"/>
  <c r="L4141" i="6"/>
  <c r="J4141" i="6"/>
  <c r="K4141" i="6"/>
  <c r="F4143" i="6" l="1"/>
  <c r="E4144" i="6"/>
  <c r="H4142" i="6"/>
  <c r="M4142" i="6"/>
  <c r="L4142" i="6"/>
  <c r="I4142" i="6"/>
  <c r="K4142" i="6"/>
  <c r="J4142" i="6"/>
  <c r="F4144" i="6" l="1"/>
  <c r="E4145" i="6"/>
  <c r="I4143" i="6"/>
  <c r="M4143" i="6"/>
  <c r="J4143" i="6"/>
  <c r="L4143" i="6"/>
  <c r="H4143" i="6"/>
  <c r="K4143" i="6"/>
  <c r="F4145" i="6" l="1"/>
  <c r="E4146" i="6"/>
  <c r="J4144" i="6"/>
  <c r="I4144" i="6"/>
  <c r="K4144" i="6"/>
  <c r="L4144" i="6"/>
  <c r="M4144" i="6"/>
  <c r="H4144" i="6"/>
  <c r="F4146" i="6" l="1"/>
  <c r="E4147" i="6"/>
  <c r="L4145" i="6"/>
  <c r="J4145" i="6"/>
  <c r="K4145" i="6"/>
  <c r="M4145" i="6"/>
  <c r="I4145" i="6"/>
  <c r="H4145" i="6"/>
  <c r="F4147" i="6" l="1"/>
  <c r="E4148" i="6"/>
  <c r="L4146" i="6"/>
  <c r="I4146" i="6"/>
  <c r="H4146" i="6"/>
  <c r="M4146" i="6"/>
  <c r="K4146" i="6"/>
  <c r="J4146" i="6"/>
  <c r="F4148" i="6" l="1"/>
  <c r="E4149" i="6"/>
  <c r="M4147" i="6"/>
  <c r="J4147" i="6"/>
  <c r="I4147" i="6"/>
  <c r="L4147" i="6"/>
  <c r="H4147" i="6"/>
  <c r="K4147" i="6"/>
  <c r="F4149" i="6" l="1"/>
  <c r="E4150" i="6"/>
  <c r="K4148" i="6"/>
  <c r="L4148" i="6"/>
  <c r="J4148" i="6"/>
  <c r="M4148" i="6"/>
  <c r="H4148" i="6"/>
  <c r="I4148" i="6"/>
  <c r="F4150" i="6" l="1"/>
  <c r="E4151" i="6"/>
  <c r="H4149" i="6"/>
  <c r="I4149" i="6"/>
  <c r="J4149" i="6"/>
  <c r="K4149" i="6"/>
  <c r="M4149" i="6"/>
  <c r="L4149" i="6"/>
  <c r="F4151" i="6" l="1"/>
  <c r="E4152" i="6"/>
  <c r="H4150" i="6"/>
  <c r="M4150" i="6"/>
  <c r="L4150" i="6"/>
  <c r="I4150" i="6"/>
  <c r="K4150" i="6"/>
  <c r="J4150" i="6"/>
  <c r="F4152" i="6" l="1"/>
  <c r="E4153" i="6"/>
  <c r="I4151" i="6"/>
  <c r="M4151" i="6"/>
  <c r="J4151" i="6"/>
  <c r="L4151" i="6"/>
  <c r="H4151" i="6"/>
  <c r="K4151" i="6"/>
  <c r="F4153" i="6" l="1"/>
  <c r="E4154" i="6"/>
  <c r="J4152" i="6"/>
  <c r="M4152" i="6"/>
  <c r="H4152" i="6"/>
  <c r="I4152" i="6"/>
  <c r="K4152" i="6"/>
  <c r="L4152" i="6"/>
  <c r="F4154" i="6" l="1"/>
  <c r="E4155" i="6"/>
  <c r="L4153" i="6"/>
  <c r="H4153" i="6"/>
  <c r="J4153" i="6"/>
  <c r="K4153" i="6"/>
  <c r="M4153" i="6"/>
  <c r="I4153" i="6"/>
  <c r="F4155" i="6" l="1"/>
  <c r="E4156" i="6"/>
  <c r="L4154" i="6"/>
  <c r="I4154" i="6"/>
  <c r="H4154" i="6"/>
  <c r="M4154" i="6"/>
  <c r="K4154" i="6"/>
  <c r="J4154" i="6"/>
  <c r="F4156" i="6" l="1"/>
  <c r="E4157" i="6"/>
  <c r="M4155" i="6"/>
  <c r="J4155" i="6"/>
  <c r="I4155" i="6"/>
  <c r="L4155" i="6"/>
  <c r="H4155" i="6"/>
  <c r="K4155" i="6"/>
  <c r="F4157" i="6" l="1"/>
  <c r="E4158" i="6"/>
  <c r="L4156" i="6"/>
  <c r="M4156" i="6"/>
  <c r="H4156" i="6"/>
  <c r="J4156" i="6"/>
  <c r="I4156" i="6"/>
  <c r="K4156" i="6"/>
  <c r="F4158" i="6" l="1"/>
  <c r="E4159" i="6"/>
  <c r="H4157" i="6"/>
  <c r="L4157" i="6"/>
  <c r="J4157" i="6"/>
  <c r="K4157" i="6"/>
  <c r="M4157" i="6"/>
  <c r="I4157" i="6"/>
  <c r="F4159" i="6" l="1"/>
  <c r="E4160" i="6"/>
  <c r="H4158" i="6"/>
  <c r="M4158" i="6"/>
  <c r="L4158" i="6"/>
  <c r="I4158" i="6"/>
  <c r="K4158" i="6"/>
  <c r="J4158" i="6"/>
  <c r="F4160" i="6" l="1"/>
  <c r="E4161" i="6"/>
  <c r="I4159" i="6"/>
  <c r="M4159" i="6"/>
  <c r="J4159" i="6"/>
  <c r="L4159" i="6"/>
  <c r="H4159" i="6"/>
  <c r="K4159" i="6"/>
  <c r="F4161" i="6" l="1"/>
  <c r="E4162" i="6"/>
  <c r="J4160" i="6"/>
  <c r="L4160" i="6"/>
  <c r="M4160" i="6"/>
  <c r="H4160" i="6"/>
  <c r="I4160" i="6"/>
  <c r="K4160" i="6"/>
  <c r="F4162" i="6" l="1"/>
  <c r="E4163" i="6"/>
  <c r="L4161" i="6"/>
  <c r="J4161" i="6"/>
  <c r="K4161" i="6"/>
  <c r="H4161" i="6"/>
  <c r="M4161" i="6"/>
  <c r="I4161" i="6"/>
  <c r="F4163" i="6" l="1"/>
  <c r="E4164" i="6"/>
  <c r="L4162" i="6"/>
  <c r="I4162" i="6"/>
  <c r="H4162" i="6"/>
  <c r="M4162" i="6"/>
  <c r="K4162" i="6"/>
  <c r="J4162" i="6"/>
  <c r="F4164" i="6" l="1"/>
  <c r="E4165" i="6"/>
  <c r="M4163" i="6"/>
  <c r="J4163" i="6"/>
  <c r="I4163" i="6"/>
  <c r="L4163" i="6"/>
  <c r="H4163" i="6"/>
  <c r="K4163" i="6"/>
  <c r="F4165" i="6" l="1"/>
  <c r="E4166" i="6"/>
  <c r="M4164" i="6"/>
  <c r="H4164" i="6"/>
  <c r="I4164" i="6"/>
  <c r="J4164" i="6"/>
  <c r="K4164" i="6"/>
  <c r="L4164" i="6"/>
  <c r="F4166" i="6" l="1"/>
  <c r="E4167" i="6"/>
  <c r="H4165" i="6"/>
  <c r="J4165" i="6"/>
  <c r="K4165" i="6"/>
  <c r="M4165" i="6"/>
  <c r="L4165" i="6"/>
  <c r="I4165" i="6"/>
  <c r="F4167" i="6" l="1"/>
  <c r="E4168" i="6"/>
  <c r="H4166" i="6"/>
  <c r="M4166" i="6"/>
  <c r="L4166" i="6"/>
  <c r="I4166" i="6"/>
  <c r="K4166" i="6"/>
  <c r="J4166" i="6"/>
  <c r="F4168" i="6" l="1"/>
  <c r="E4169" i="6"/>
  <c r="I4167" i="6"/>
  <c r="M4167" i="6"/>
  <c r="J4167" i="6"/>
  <c r="L4167" i="6"/>
  <c r="H4167" i="6"/>
  <c r="K4167" i="6"/>
  <c r="F4169" i="6" l="1"/>
  <c r="E4170" i="6"/>
  <c r="J4168" i="6"/>
  <c r="K4168" i="6"/>
  <c r="L4168" i="6"/>
  <c r="M4168" i="6"/>
  <c r="H4168" i="6"/>
  <c r="I4168" i="6"/>
  <c r="F4170" i="6" l="1"/>
  <c r="E4171" i="6"/>
  <c r="L4169" i="6"/>
  <c r="J4169" i="6"/>
  <c r="K4169" i="6"/>
  <c r="M4169" i="6"/>
  <c r="H4169" i="6"/>
  <c r="I4169" i="6"/>
  <c r="F4171" i="6" l="1"/>
  <c r="E4172" i="6"/>
  <c r="L4170" i="6"/>
  <c r="I4170" i="6"/>
  <c r="H4170" i="6"/>
  <c r="M4170" i="6"/>
  <c r="K4170" i="6"/>
  <c r="J4170" i="6"/>
  <c r="F4172" i="6" l="1"/>
  <c r="E4173" i="6"/>
  <c r="M4171" i="6"/>
  <c r="J4171" i="6"/>
  <c r="I4171" i="6"/>
  <c r="L4171" i="6"/>
  <c r="H4171" i="6"/>
  <c r="K4171" i="6"/>
  <c r="F4173" i="6" l="1"/>
  <c r="E4174" i="6"/>
  <c r="I4172" i="6"/>
  <c r="K4172" i="6"/>
  <c r="J4172" i="6"/>
  <c r="L4172" i="6"/>
  <c r="M4172" i="6"/>
  <c r="H4172" i="6"/>
  <c r="F4174" i="6" l="1"/>
  <c r="E4175" i="6"/>
  <c r="H4173" i="6"/>
  <c r="M4173" i="6"/>
  <c r="I4173" i="6"/>
  <c r="L4173" i="6"/>
  <c r="J4173" i="6"/>
  <c r="K4173" i="6"/>
  <c r="F4175" i="6" l="1"/>
  <c r="E4176" i="6"/>
  <c r="H4174" i="6"/>
  <c r="M4174" i="6"/>
  <c r="L4174" i="6"/>
  <c r="I4174" i="6"/>
  <c r="K4174" i="6"/>
  <c r="J4174" i="6"/>
  <c r="F4176" i="6" l="1"/>
  <c r="E4177" i="6"/>
  <c r="I4175" i="6"/>
  <c r="M4175" i="6"/>
  <c r="J4175" i="6"/>
  <c r="L4175" i="6"/>
  <c r="H4175" i="6"/>
  <c r="K4175" i="6"/>
  <c r="F4177" i="6" l="1"/>
  <c r="E4178" i="6"/>
  <c r="J4176" i="6"/>
  <c r="I4176" i="6"/>
  <c r="K4176" i="6"/>
  <c r="L4176" i="6"/>
  <c r="M4176" i="6"/>
  <c r="H4176" i="6"/>
  <c r="F4178" i="6" l="1"/>
  <c r="E4179" i="6"/>
  <c r="L4177" i="6"/>
  <c r="J4177" i="6"/>
  <c r="K4177" i="6"/>
  <c r="M4177" i="6"/>
  <c r="I4177" i="6"/>
  <c r="H4177" i="6"/>
  <c r="F4179" i="6" l="1"/>
  <c r="E4180" i="6"/>
  <c r="L4178" i="6"/>
  <c r="I4178" i="6"/>
  <c r="H4178" i="6"/>
  <c r="M4178" i="6"/>
  <c r="K4178" i="6"/>
  <c r="J4178" i="6"/>
  <c r="F4180" i="6" l="1"/>
  <c r="E4181" i="6"/>
  <c r="M4179" i="6"/>
  <c r="J4179" i="6"/>
  <c r="I4179" i="6"/>
  <c r="L4179" i="6"/>
  <c r="H4179" i="6"/>
  <c r="K4179" i="6"/>
  <c r="F4181" i="6" l="1"/>
  <c r="E4182" i="6"/>
  <c r="K4180" i="6"/>
  <c r="L4180" i="6"/>
  <c r="J4180" i="6"/>
  <c r="M4180" i="6"/>
  <c r="H4180" i="6"/>
  <c r="I4180" i="6"/>
  <c r="F4182" i="6" l="1"/>
  <c r="E4183" i="6"/>
  <c r="H4181" i="6"/>
  <c r="I4181" i="6"/>
  <c r="J4181" i="6"/>
  <c r="K4181" i="6"/>
  <c r="M4181" i="6"/>
  <c r="L4181" i="6"/>
  <c r="F4183" i="6" l="1"/>
  <c r="E4184" i="6"/>
  <c r="H4182" i="6"/>
  <c r="M4182" i="6"/>
  <c r="L4182" i="6"/>
  <c r="I4182" i="6"/>
  <c r="K4182" i="6"/>
  <c r="J4182" i="6"/>
  <c r="F4184" i="6" l="1"/>
  <c r="E4185" i="6"/>
  <c r="I4183" i="6"/>
  <c r="M4183" i="6"/>
  <c r="J4183" i="6"/>
  <c r="L4183" i="6"/>
  <c r="H4183" i="6"/>
  <c r="K4183" i="6"/>
  <c r="F4185" i="6" l="1"/>
  <c r="E4186" i="6"/>
  <c r="J4184" i="6"/>
  <c r="M4184" i="6"/>
  <c r="H4184" i="6"/>
  <c r="I4184" i="6"/>
  <c r="K4184" i="6"/>
  <c r="L4184" i="6"/>
  <c r="F4186" i="6" l="1"/>
  <c r="E4187" i="6"/>
  <c r="L4185" i="6"/>
  <c r="H4185" i="6"/>
  <c r="J4185" i="6"/>
  <c r="K4185" i="6"/>
  <c r="M4185" i="6"/>
  <c r="I4185" i="6"/>
  <c r="F4187" i="6" l="1"/>
  <c r="E4188" i="6"/>
  <c r="L4186" i="6"/>
  <c r="I4186" i="6"/>
  <c r="H4186" i="6"/>
  <c r="M4186" i="6"/>
  <c r="K4186" i="6"/>
  <c r="J4186" i="6"/>
  <c r="F4188" i="6" l="1"/>
  <c r="E4189" i="6"/>
  <c r="M4187" i="6"/>
  <c r="J4187" i="6"/>
  <c r="I4187" i="6"/>
  <c r="L4187" i="6"/>
  <c r="H4187" i="6"/>
  <c r="K4187" i="6"/>
  <c r="F4189" i="6" l="1"/>
  <c r="E4190" i="6"/>
  <c r="L4188" i="6"/>
  <c r="M4188" i="6"/>
  <c r="H4188" i="6"/>
  <c r="J4188" i="6"/>
  <c r="I4188" i="6"/>
  <c r="K4188" i="6"/>
  <c r="F4190" i="6" l="1"/>
  <c r="E4191" i="6"/>
  <c r="H4189" i="6"/>
  <c r="L4189" i="6"/>
  <c r="J4189" i="6"/>
  <c r="K4189" i="6"/>
  <c r="M4189" i="6"/>
  <c r="I4189" i="6"/>
  <c r="F4191" i="6" l="1"/>
  <c r="E4192" i="6"/>
  <c r="H4190" i="6"/>
  <c r="M4190" i="6"/>
  <c r="L4190" i="6"/>
  <c r="I4190" i="6"/>
  <c r="K4190" i="6"/>
  <c r="J4190" i="6"/>
  <c r="F4192" i="6" l="1"/>
  <c r="E4193" i="6"/>
  <c r="I4191" i="6"/>
  <c r="M4191" i="6"/>
  <c r="J4191" i="6"/>
  <c r="L4191" i="6"/>
  <c r="H4191" i="6"/>
  <c r="K4191" i="6"/>
  <c r="F4193" i="6" l="1"/>
  <c r="E4194" i="6"/>
  <c r="J4192" i="6"/>
  <c r="L4192" i="6"/>
  <c r="M4192" i="6"/>
  <c r="H4192" i="6"/>
  <c r="I4192" i="6"/>
  <c r="K4192" i="6"/>
  <c r="F4194" i="6" l="1"/>
  <c r="E4195" i="6"/>
  <c r="L4193" i="6"/>
  <c r="J4193" i="6"/>
  <c r="K4193" i="6"/>
  <c r="H4193" i="6"/>
  <c r="M4193" i="6"/>
  <c r="I4193" i="6"/>
  <c r="F4195" i="6" l="1"/>
  <c r="E4196" i="6"/>
  <c r="L4194" i="6"/>
  <c r="I4194" i="6"/>
  <c r="H4194" i="6"/>
  <c r="M4194" i="6"/>
  <c r="K4194" i="6"/>
  <c r="J4194" i="6"/>
  <c r="F4196" i="6" l="1"/>
  <c r="E4197" i="6"/>
  <c r="M4195" i="6"/>
  <c r="J4195" i="6"/>
  <c r="I4195" i="6"/>
  <c r="L4195" i="6"/>
  <c r="H4195" i="6"/>
  <c r="K4195" i="6"/>
  <c r="F4197" i="6" l="1"/>
  <c r="E4198" i="6"/>
  <c r="M4196" i="6"/>
  <c r="H4196" i="6"/>
  <c r="I4196" i="6"/>
  <c r="J4196" i="6"/>
  <c r="K4196" i="6"/>
  <c r="L4196" i="6"/>
  <c r="F4198" i="6" l="1"/>
  <c r="E4199" i="6"/>
  <c r="H4197" i="6"/>
  <c r="J4197" i="6"/>
  <c r="K4197" i="6"/>
  <c r="M4197" i="6"/>
  <c r="L4197" i="6"/>
  <c r="I4197" i="6"/>
  <c r="F4199" i="6" l="1"/>
  <c r="E4200" i="6"/>
  <c r="H4198" i="6"/>
  <c r="M4198" i="6"/>
  <c r="L4198" i="6"/>
  <c r="I4198" i="6"/>
  <c r="K4198" i="6"/>
  <c r="J4198" i="6"/>
  <c r="F4200" i="6" l="1"/>
  <c r="E4201" i="6"/>
  <c r="I4199" i="6"/>
  <c r="M4199" i="6"/>
  <c r="J4199" i="6"/>
  <c r="L4199" i="6"/>
  <c r="H4199" i="6"/>
  <c r="K4199" i="6"/>
  <c r="F4201" i="6" l="1"/>
  <c r="E4202" i="6"/>
  <c r="J4200" i="6"/>
  <c r="K4200" i="6"/>
  <c r="L4200" i="6"/>
  <c r="M4200" i="6"/>
  <c r="H4200" i="6"/>
  <c r="I4200" i="6"/>
  <c r="F4202" i="6" l="1"/>
  <c r="E4203" i="6"/>
  <c r="L4201" i="6"/>
  <c r="J4201" i="6"/>
  <c r="K4201" i="6"/>
  <c r="M4201" i="6"/>
  <c r="H4201" i="6"/>
  <c r="I4201" i="6"/>
  <c r="F4203" i="6" l="1"/>
  <c r="E4204" i="6"/>
  <c r="L4202" i="6"/>
  <c r="I4202" i="6"/>
  <c r="H4202" i="6"/>
  <c r="M4202" i="6"/>
  <c r="K4202" i="6"/>
  <c r="J4202" i="6"/>
  <c r="F4204" i="6" l="1"/>
  <c r="E4205" i="6"/>
  <c r="M4203" i="6"/>
  <c r="J4203" i="6"/>
  <c r="I4203" i="6"/>
  <c r="L4203" i="6"/>
  <c r="H4203" i="6"/>
  <c r="K4203" i="6"/>
  <c r="F4205" i="6" l="1"/>
  <c r="E4206" i="6"/>
  <c r="I4204" i="6"/>
  <c r="K4204" i="6"/>
  <c r="J4204" i="6"/>
  <c r="L4204" i="6"/>
  <c r="M4204" i="6"/>
  <c r="H4204" i="6"/>
  <c r="F4206" i="6" l="1"/>
  <c r="E4207" i="6"/>
  <c r="H4205" i="6"/>
  <c r="M4205" i="6"/>
  <c r="I4205" i="6"/>
  <c r="L4205" i="6"/>
  <c r="J4205" i="6"/>
  <c r="K4205" i="6"/>
  <c r="F4207" i="6" l="1"/>
  <c r="E4208" i="6"/>
  <c r="H4206" i="6"/>
  <c r="M4206" i="6"/>
  <c r="L4206" i="6"/>
  <c r="I4206" i="6"/>
  <c r="K4206" i="6"/>
  <c r="J4206" i="6"/>
  <c r="F4208" i="6" l="1"/>
  <c r="E4209" i="6"/>
  <c r="I4207" i="6"/>
  <c r="M4207" i="6"/>
  <c r="J4207" i="6"/>
  <c r="L4207" i="6"/>
  <c r="H4207" i="6"/>
  <c r="K4207" i="6"/>
  <c r="F4209" i="6" l="1"/>
  <c r="E4210" i="6"/>
  <c r="J4208" i="6"/>
  <c r="I4208" i="6"/>
  <c r="K4208" i="6"/>
  <c r="L4208" i="6"/>
  <c r="M4208" i="6"/>
  <c r="H4208" i="6"/>
  <c r="F4210" i="6" l="1"/>
  <c r="E4211" i="6"/>
  <c r="L4209" i="6"/>
  <c r="J4209" i="6"/>
  <c r="K4209" i="6"/>
  <c r="M4209" i="6"/>
  <c r="I4209" i="6"/>
  <c r="H4209" i="6"/>
  <c r="F4211" i="6" l="1"/>
  <c r="E4212" i="6"/>
  <c r="L4210" i="6"/>
  <c r="I4210" i="6"/>
  <c r="H4210" i="6"/>
  <c r="M4210" i="6"/>
  <c r="K4210" i="6"/>
  <c r="J4210" i="6"/>
  <c r="F4212" i="6" l="1"/>
  <c r="E4213" i="6"/>
  <c r="M4211" i="6"/>
  <c r="J4211" i="6"/>
  <c r="I4211" i="6"/>
  <c r="L4211" i="6"/>
  <c r="H4211" i="6"/>
  <c r="K4211" i="6"/>
  <c r="F4213" i="6" l="1"/>
  <c r="E4214" i="6"/>
  <c r="K4212" i="6"/>
  <c r="L4212" i="6"/>
  <c r="J4212" i="6"/>
  <c r="M4212" i="6"/>
  <c r="H4212" i="6"/>
  <c r="I4212" i="6"/>
  <c r="F4214" i="6" l="1"/>
  <c r="E4215" i="6"/>
  <c r="H4213" i="6"/>
  <c r="I4213" i="6"/>
  <c r="J4213" i="6"/>
  <c r="K4213" i="6"/>
  <c r="M4213" i="6"/>
  <c r="L4213" i="6"/>
  <c r="F4215" i="6" l="1"/>
  <c r="E4216" i="6"/>
  <c r="H4214" i="6"/>
  <c r="M4214" i="6"/>
  <c r="L4214" i="6"/>
  <c r="I4214" i="6"/>
  <c r="K4214" i="6"/>
  <c r="J4214" i="6"/>
  <c r="F4216" i="6" l="1"/>
  <c r="E4217" i="6"/>
  <c r="I4215" i="6"/>
  <c r="M4215" i="6"/>
  <c r="J4215" i="6"/>
  <c r="L4215" i="6"/>
  <c r="H4215" i="6"/>
  <c r="K4215" i="6"/>
  <c r="F4217" i="6" l="1"/>
  <c r="E4218" i="6"/>
  <c r="J4216" i="6"/>
  <c r="M4216" i="6"/>
  <c r="H4216" i="6"/>
  <c r="I4216" i="6"/>
  <c r="K4216" i="6"/>
  <c r="L4216" i="6"/>
  <c r="F4218" i="6" l="1"/>
  <c r="E4219" i="6"/>
  <c r="L4217" i="6"/>
  <c r="H4217" i="6"/>
  <c r="J4217" i="6"/>
  <c r="K4217" i="6"/>
  <c r="M4217" i="6"/>
  <c r="I4217" i="6"/>
  <c r="F4219" i="6" l="1"/>
  <c r="E4220" i="6"/>
  <c r="L4218" i="6"/>
  <c r="I4218" i="6"/>
  <c r="H4218" i="6"/>
  <c r="M4218" i="6"/>
  <c r="K4218" i="6"/>
  <c r="J4218" i="6"/>
  <c r="F4220" i="6" l="1"/>
  <c r="E4221" i="6"/>
  <c r="M4219" i="6"/>
  <c r="J4219" i="6"/>
  <c r="I4219" i="6"/>
  <c r="L4219" i="6"/>
  <c r="H4219" i="6"/>
  <c r="K4219" i="6"/>
  <c r="F4221" i="6" l="1"/>
  <c r="E4222" i="6"/>
  <c r="L4220" i="6"/>
  <c r="M4220" i="6"/>
  <c r="H4220" i="6"/>
  <c r="J4220" i="6"/>
  <c r="I4220" i="6"/>
  <c r="K4220" i="6"/>
  <c r="F4222" i="6" l="1"/>
  <c r="E4223" i="6"/>
  <c r="H4221" i="6"/>
  <c r="L4221" i="6"/>
  <c r="J4221" i="6"/>
  <c r="K4221" i="6"/>
  <c r="M4221" i="6"/>
  <c r="I4221" i="6"/>
  <c r="F4223" i="6" l="1"/>
  <c r="E4224" i="6"/>
  <c r="H4222" i="6"/>
  <c r="M4222" i="6"/>
  <c r="L4222" i="6"/>
  <c r="I4222" i="6"/>
  <c r="K4222" i="6"/>
  <c r="J4222" i="6"/>
  <c r="F4224" i="6" l="1"/>
  <c r="E4225" i="6"/>
  <c r="I4223" i="6"/>
  <c r="M4223" i="6"/>
  <c r="J4223" i="6"/>
  <c r="L4223" i="6"/>
  <c r="H4223" i="6"/>
  <c r="K4223" i="6"/>
  <c r="F4225" i="6" l="1"/>
  <c r="E4226" i="6"/>
  <c r="J4224" i="6"/>
  <c r="L4224" i="6"/>
  <c r="M4224" i="6"/>
  <c r="H4224" i="6"/>
  <c r="I4224" i="6"/>
  <c r="K4224" i="6"/>
  <c r="F4226" i="6" l="1"/>
  <c r="E4227" i="6"/>
  <c r="L4225" i="6"/>
  <c r="J4225" i="6"/>
  <c r="K4225" i="6"/>
  <c r="H4225" i="6"/>
  <c r="M4225" i="6"/>
  <c r="I4225" i="6"/>
  <c r="F4227" i="6" l="1"/>
  <c r="E4228" i="6"/>
  <c r="L4226" i="6"/>
  <c r="I4226" i="6"/>
  <c r="H4226" i="6"/>
  <c r="M4226" i="6"/>
  <c r="K4226" i="6"/>
  <c r="J4226" i="6"/>
  <c r="F4228" i="6" l="1"/>
  <c r="E4229" i="6"/>
  <c r="M4227" i="6"/>
  <c r="J4227" i="6"/>
  <c r="I4227" i="6"/>
  <c r="L4227" i="6"/>
  <c r="H4227" i="6"/>
  <c r="K4227" i="6"/>
  <c r="F4229" i="6" l="1"/>
  <c r="E4230" i="6"/>
  <c r="M4228" i="6"/>
  <c r="H4228" i="6"/>
  <c r="I4228" i="6"/>
  <c r="J4228" i="6"/>
  <c r="K4228" i="6"/>
  <c r="L4228" i="6"/>
  <c r="F4230" i="6" l="1"/>
  <c r="E4231" i="6"/>
  <c r="H4229" i="6"/>
  <c r="J4229" i="6"/>
  <c r="K4229" i="6"/>
  <c r="M4229" i="6"/>
  <c r="L4229" i="6"/>
  <c r="I4229" i="6"/>
  <c r="F4231" i="6" l="1"/>
  <c r="E4232" i="6"/>
  <c r="H4230" i="6"/>
  <c r="M4230" i="6"/>
  <c r="L4230" i="6"/>
  <c r="I4230" i="6"/>
  <c r="K4230" i="6"/>
  <c r="J4230" i="6"/>
  <c r="F4232" i="6" l="1"/>
  <c r="E4233" i="6"/>
  <c r="I4231" i="6"/>
  <c r="M4231" i="6"/>
  <c r="J4231" i="6"/>
  <c r="L4231" i="6"/>
  <c r="H4231" i="6"/>
  <c r="K4231" i="6"/>
  <c r="F4233" i="6" l="1"/>
  <c r="E4234" i="6"/>
  <c r="J4232" i="6"/>
  <c r="K4232" i="6"/>
  <c r="L4232" i="6"/>
  <c r="M4232" i="6"/>
  <c r="H4232" i="6"/>
  <c r="I4232" i="6"/>
  <c r="F4234" i="6" l="1"/>
  <c r="E4235" i="6"/>
  <c r="L4233" i="6"/>
  <c r="J4233" i="6"/>
  <c r="K4233" i="6"/>
  <c r="M4233" i="6"/>
  <c r="H4233" i="6"/>
  <c r="I4233" i="6"/>
  <c r="F4235" i="6" l="1"/>
  <c r="E4236" i="6"/>
  <c r="L4234" i="6"/>
  <c r="I4234" i="6"/>
  <c r="H4234" i="6"/>
  <c r="M4234" i="6"/>
  <c r="K4234" i="6"/>
  <c r="J4234" i="6"/>
  <c r="F4236" i="6" l="1"/>
  <c r="E4237" i="6"/>
  <c r="M4235" i="6"/>
  <c r="J4235" i="6"/>
  <c r="I4235" i="6"/>
  <c r="L4235" i="6"/>
  <c r="H4235" i="6"/>
  <c r="K4235" i="6"/>
  <c r="F4237" i="6" l="1"/>
  <c r="E4238" i="6"/>
  <c r="I4236" i="6"/>
  <c r="K4236" i="6"/>
  <c r="J4236" i="6"/>
  <c r="L4236" i="6"/>
  <c r="M4236" i="6"/>
  <c r="H4236" i="6"/>
  <c r="F4238" i="6" l="1"/>
  <c r="E4239" i="6"/>
  <c r="H4237" i="6"/>
  <c r="M4237" i="6"/>
  <c r="I4237" i="6"/>
  <c r="L4237" i="6"/>
  <c r="J4237" i="6"/>
  <c r="K4237" i="6"/>
  <c r="F4239" i="6" l="1"/>
  <c r="E4240" i="6"/>
  <c r="H4238" i="6"/>
  <c r="M4238" i="6"/>
  <c r="L4238" i="6"/>
  <c r="I4238" i="6"/>
  <c r="K4238" i="6"/>
  <c r="J4238" i="6"/>
  <c r="F4240" i="6" l="1"/>
  <c r="E4241" i="6"/>
  <c r="I4239" i="6"/>
  <c r="M4239" i="6"/>
  <c r="J4239" i="6"/>
  <c r="L4239" i="6"/>
  <c r="H4239" i="6"/>
  <c r="K4239" i="6"/>
  <c r="F4241" i="6" l="1"/>
  <c r="E4242" i="6"/>
  <c r="J4240" i="6"/>
  <c r="I4240" i="6"/>
  <c r="K4240" i="6"/>
  <c r="L4240" i="6"/>
  <c r="M4240" i="6"/>
  <c r="H4240" i="6"/>
  <c r="F4242" i="6" l="1"/>
  <c r="E4243" i="6"/>
  <c r="L4241" i="6"/>
  <c r="J4241" i="6"/>
  <c r="K4241" i="6"/>
  <c r="M4241" i="6"/>
  <c r="I4241" i="6"/>
  <c r="H4241" i="6"/>
  <c r="F4243" i="6" l="1"/>
  <c r="E4244" i="6"/>
  <c r="L4242" i="6"/>
  <c r="I4242" i="6"/>
  <c r="H4242" i="6"/>
  <c r="M4242" i="6"/>
  <c r="K4242" i="6"/>
  <c r="J4242" i="6"/>
  <c r="F4244" i="6" l="1"/>
  <c r="E4245" i="6"/>
  <c r="M4243" i="6"/>
  <c r="J4243" i="6"/>
  <c r="I4243" i="6"/>
  <c r="L4243" i="6"/>
  <c r="H4243" i="6"/>
  <c r="K4243" i="6"/>
  <c r="F4245" i="6" l="1"/>
  <c r="E4246" i="6"/>
  <c r="K4244" i="6"/>
  <c r="L4244" i="6"/>
  <c r="J4244" i="6"/>
  <c r="M4244" i="6"/>
  <c r="H4244" i="6"/>
  <c r="I4244" i="6"/>
  <c r="F4246" i="6" l="1"/>
  <c r="E4247" i="6"/>
  <c r="H4245" i="6"/>
  <c r="I4245" i="6"/>
  <c r="J4245" i="6"/>
  <c r="K4245" i="6"/>
  <c r="M4245" i="6"/>
  <c r="L4245" i="6"/>
  <c r="F4247" i="6" l="1"/>
  <c r="E4248" i="6"/>
  <c r="H4246" i="6"/>
  <c r="M4246" i="6"/>
  <c r="L4246" i="6"/>
  <c r="I4246" i="6"/>
  <c r="K4246" i="6"/>
  <c r="J4246" i="6"/>
  <c r="F4248" i="6" l="1"/>
  <c r="E4249" i="6"/>
  <c r="I4247" i="6"/>
  <c r="M4247" i="6"/>
  <c r="J4247" i="6"/>
  <c r="L4247" i="6"/>
  <c r="H4247" i="6"/>
  <c r="K4247" i="6"/>
  <c r="F4249" i="6" l="1"/>
  <c r="E4250" i="6"/>
  <c r="J4248" i="6"/>
  <c r="M4248" i="6"/>
  <c r="H4248" i="6"/>
  <c r="I4248" i="6"/>
  <c r="K4248" i="6"/>
  <c r="L4248" i="6"/>
  <c r="F4250" i="6" l="1"/>
  <c r="E4251" i="6"/>
  <c r="L4249" i="6"/>
  <c r="H4249" i="6"/>
  <c r="J4249" i="6"/>
  <c r="K4249" i="6"/>
  <c r="M4249" i="6"/>
  <c r="I4249" i="6"/>
  <c r="F4251" i="6" l="1"/>
  <c r="E4252" i="6"/>
  <c r="L4250" i="6"/>
  <c r="I4250" i="6"/>
  <c r="H4250" i="6"/>
  <c r="M4250" i="6"/>
  <c r="K4250" i="6"/>
  <c r="J4250" i="6"/>
  <c r="F4252" i="6" l="1"/>
  <c r="E4253" i="6"/>
  <c r="M4251" i="6"/>
  <c r="J4251" i="6"/>
  <c r="I4251" i="6"/>
  <c r="L4251" i="6"/>
  <c r="H4251" i="6"/>
  <c r="K4251" i="6"/>
  <c r="F4253" i="6" l="1"/>
  <c r="E4254" i="6"/>
  <c r="L4252" i="6"/>
  <c r="M4252" i="6"/>
  <c r="H4252" i="6"/>
  <c r="J4252" i="6"/>
  <c r="I4252" i="6"/>
  <c r="K4252" i="6"/>
  <c r="F4254" i="6" l="1"/>
  <c r="E4255" i="6"/>
  <c r="H4253" i="6"/>
  <c r="L4253" i="6"/>
  <c r="J4253" i="6"/>
  <c r="K4253" i="6"/>
  <c r="M4253" i="6"/>
  <c r="I4253" i="6"/>
  <c r="F4255" i="6" l="1"/>
  <c r="E4256" i="6"/>
  <c r="H4254" i="6"/>
  <c r="M4254" i="6"/>
  <c r="L4254" i="6"/>
  <c r="I4254" i="6"/>
  <c r="K4254" i="6"/>
  <c r="J4254" i="6"/>
  <c r="F4256" i="6" l="1"/>
  <c r="E4257" i="6"/>
  <c r="I4255" i="6"/>
  <c r="M4255" i="6"/>
  <c r="J4255" i="6"/>
  <c r="L4255" i="6"/>
  <c r="H4255" i="6"/>
  <c r="K4255" i="6"/>
  <c r="F4257" i="6" l="1"/>
  <c r="E4258" i="6"/>
  <c r="J4256" i="6"/>
  <c r="L4256" i="6"/>
  <c r="M4256" i="6"/>
  <c r="H4256" i="6"/>
  <c r="I4256" i="6"/>
  <c r="K4256" i="6"/>
  <c r="F4258" i="6" l="1"/>
  <c r="E4259" i="6"/>
  <c r="L4257" i="6"/>
  <c r="J4257" i="6"/>
  <c r="K4257" i="6"/>
  <c r="H4257" i="6"/>
  <c r="M4257" i="6"/>
  <c r="I4257" i="6"/>
  <c r="F4259" i="6" l="1"/>
  <c r="E4260" i="6"/>
  <c r="L4258" i="6"/>
  <c r="I4258" i="6"/>
  <c r="H4258" i="6"/>
  <c r="M4258" i="6"/>
  <c r="K4258" i="6"/>
  <c r="J4258" i="6"/>
  <c r="F4260" i="6" l="1"/>
  <c r="E4261" i="6"/>
  <c r="M4259" i="6"/>
  <c r="J4259" i="6"/>
  <c r="I4259" i="6"/>
  <c r="L4259" i="6"/>
  <c r="H4259" i="6"/>
  <c r="K4259" i="6"/>
  <c r="F4261" i="6" l="1"/>
  <c r="E4262" i="6"/>
  <c r="M4260" i="6"/>
  <c r="H4260" i="6"/>
  <c r="I4260" i="6"/>
  <c r="J4260" i="6"/>
  <c r="K4260" i="6"/>
  <c r="L4260" i="6"/>
  <c r="F4262" i="6" l="1"/>
  <c r="E4263" i="6"/>
  <c r="H4261" i="6"/>
  <c r="J4261" i="6"/>
  <c r="K4261" i="6"/>
  <c r="M4261" i="6"/>
  <c r="L4261" i="6"/>
  <c r="I4261" i="6"/>
  <c r="F4263" i="6" l="1"/>
  <c r="E4264" i="6"/>
  <c r="H4262" i="6"/>
  <c r="M4262" i="6"/>
  <c r="L4262" i="6"/>
  <c r="I4262" i="6"/>
  <c r="K4262" i="6"/>
  <c r="J4262" i="6"/>
  <c r="F4264" i="6" l="1"/>
  <c r="E4265" i="6"/>
  <c r="I4263" i="6"/>
  <c r="M4263" i="6"/>
  <c r="J4263" i="6"/>
  <c r="L4263" i="6"/>
  <c r="H4263" i="6"/>
  <c r="K4263" i="6"/>
  <c r="F4265" i="6" l="1"/>
  <c r="E4266" i="6"/>
  <c r="J4264" i="6"/>
  <c r="K4264" i="6"/>
  <c r="L4264" i="6"/>
  <c r="M4264" i="6"/>
  <c r="H4264" i="6"/>
  <c r="I4264" i="6"/>
  <c r="F4266" i="6" l="1"/>
  <c r="E4267" i="6"/>
  <c r="L4265" i="6"/>
  <c r="J4265" i="6"/>
  <c r="K4265" i="6"/>
  <c r="M4265" i="6"/>
  <c r="H4265" i="6"/>
  <c r="I4265" i="6"/>
  <c r="F4267" i="6" l="1"/>
  <c r="E4268" i="6"/>
  <c r="L4266" i="6"/>
  <c r="I4266" i="6"/>
  <c r="H4266" i="6"/>
  <c r="M4266" i="6"/>
  <c r="K4266" i="6"/>
  <c r="J4266" i="6"/>
  <c r="F4268" i="6" l="1"/>
  <c r="E4269" i="6"/>
  <c r="M4267" i="6"/>
  <c r="J4267" i="6"/>
  <c r="I4267" i="6"/>
  <c r="L4267" i="6"/>
  <c r="H4267" i="6"/>
  <c r="K4267" i="6"/>
  <c r="F4269" i="6" l="1"/>
  <c r="E4270" i="6"/>
  <c r="I4268" i="6"/>
  <c r="K4268" i="6"/>
  <c r="J4268" i="6"/>
  <c r="L4268" i="6"/>
  <c r="M4268" i="6"/>
  <c r="H4268" i="6"/>
  <c r="F4270" i="6" l="1"/>
  <c r="E4271" i="6"/>
  <c r="H4269" i="6"/>
  <c r="M4269" i="6"/>
  <c r="I4269" i="6"/>
  <c r="L4269" i="6"/>
  <c r="J4269" i="6"/>
  <c r="K4269" i="6"/>
  <c r="F4271" i="6" l="1"/>
  <c r="E4272" i="6"/>
  <c r="H4270" i="6"/>
  <c r="M4270" i="6"/>
  <c r="L4270" i="6"/>
  <c r="I4270" i="6"/>
  <c r="K4270" i="6"/>
  <c r="J4270" i="6"/>
  <c r="F4272" i="6" l="1"/>
  <c r="E4273" i="6"/>
  <c r="I4271" i="6"/>
  <c r="M4271" i="6"/>
  <c r="J4271" i="6"/>
  <c r="L4271" i="6"/>
  <c r="H4271" i="6"/>
  <c r="K4271" i="6"/>
  <c r="F4273" i="6" l="1"/>
  <c r="E4274" i="6"/>
  <c r="J4272" i="6"/>
  <c r="I4272" i="6"/>
  <c r="K4272" i="6"/>
  <c r="L4272" i="6"/>
  <c r="M4272" i="6"/>
  <c r="H4272" i="6"/>
  <c r="F4274" i="6" l="1"/>
  <c r="E4275" i="6"/>
  <c r="L4273" i="6"/>
  <c r="J4273" i="6"/>
  <c r="K4273" i="6"/>
  <c r="M4273" i="6"/>
  <c r="I4273" i="6"/>
  <c r="H4273" i="6"/>
  <c r="F4275" i="6" l="1"/>
  <c r="E4276" i="6"/>
  <c r="L4274" i="6"/>
  <c r="I4274" i="6"/>
  <c r="H4274" i="6"/>
  <c r="M4274" i="6"/>
  <c r="K4274" i="6"/>
  <c r="J4274" i="6"/>
  <c r="F4276" i="6" l="1"/>
  <c r="E4277" i="6"/>
  <c r="M4275" i="6"/>
  <c r="J4275" i="6"/>
  <c r="I4275" i="6"/>
  <c r="L4275" i="6"/>
  <c r="H4275" i="6"/>
  <c r="K4275" i="6"/>
  <c r="F4277" i="6" l="1"/>
  <c r="E4278" i="6"/>
  <c r="K4276" i="6"/>
  <c r="L4276" i="6"/>
  <c r="J4276" i="6"/>
  <c r="M4276" i="6"/>
  <c r="H4276" i="6"/>
  <c r="I4276" i="6"/>
  <c r="F4278" i="6" l="1"/>
  <c r="E4279" i="6"/>
  <c r="H4277" i="6"/>
  <c r="I4277" i="6"/>
  <c r="J4277" i="6"/>
  <c r="K4277" i="6"/>
  <c r="M4277" i="6"/>
  <c r="L4277" i="6"/>
  <c r="F4279" i="6" l="1"/>
  <c r="E4280" i="6"/>
  <c r="H4278" i="6"/>
  <c r="M4278" i="6"/>
  <c r="L4278" i="6"/>
  <c r="I4278" i="6"/>
  <c r="K4278" i="6"/>
  <c r="J4278" i="6"/>
  <c r="F4280" i="6" l="1"/>
  <c r="E4281" i="6"/>
  <c r="I4279" i="6"/>
  <c r="M4279" i="6"/>
  <c r="J4279" i="6"/>
  <c r="L4279" i="6"/>
  <c r="H4279" i="6"/>
  <c r="K4279" i="6"/>
  <c r="F4281" i="6" l="1"/>
  <c r="E4282" i="6"/>
  <c r="J4280" i="6"/>
  <c r="M4280" i="6"/>
  <c r="H4280" i="6"/>
  <c r="I4280" i="6"/>
  <c r="K4280" i="6"/>
  <c r="L4280" i="6"/>
  <c r="F4282" i="6" l="1"/>
  <c r="E4283" i="6"/>
  <c r="L4281" i="6"/>
  <c r="H4281" i="6"/>
  <c r="J4281" i="6"/>
  <c r="K4281" i="6"/>
  <c r="M4281" i="6"/>
  <c r="I4281" i="6"/>
  <c r="F4283" i="6" l="1"/>
  <c r="E4284" i="6"/>
  <c r="L4282" i="6"/>
  <c r="I4282" i="6"/>
  <c r="H4282" i="6"/>
  <c r="M4282" i="6"/>
  <c r="K4282" i="6"/>
  <c r="J4282" i="6"/>
  <c r="F4284" i="6" l="1"/>
  <c r="E4285" i="6"/>
  <c r="M4283" i="6"/>
  <c r="J4283" i="6"/>
  <c r="I4283" i="6"/>
  <c r="L4283" i="6"/>
  <c r="H4283" i="6"/>
  <c r="K4283" i="6"/>
  <c r="F4285" i="6" l="1"/>
  <c r="E4286" i="6"/>
  <c r="L4284" i="6"/>
  <c r="M4284" i="6"/>
  <c r="H4284" i="6"/>
  <c r="J4284" i="6"/>
  <c r="I4284" i="6"/>
  <c r="K4284" i="6"/>
  <c r="F4286" i="6" l="1"/>
  <c r="E4287" i="6"/>
  <c r="H4285" i="6"/>
  <c r="L4285" i="6"/>
  <c r="J4285" i="6"/>
  <c r="K4285" i="6"/>
  <c r="M4285" i="6"/>
  <c r="I4285" i="6"/>
  <c r="F4287" i="6" l="1"/>
  <c r="E4288" i="6"/>
  <c r="H4286" i="6"/>
  <c r="M4286" i="6"/>
  <c r="L4286" i="6"/>
  <c r="I4286" i="6"/>
  <c r="K4286" i="6"/>
  <c r="J4286" i="6"/>
  <c r="F4288" i="6" l="1"/>
  <c r="E4289" i="6"/>
  <c r="I4287" i="6"/>
  <c r="M4287" i="6"/>
  <c r="J4287" i="6"/>
  <c r="L4287" i="6"/>
  <c r="H4287" i="6"/>
  <c r="K4287" i="6"/>
  <c r="F4289" i="6" l="1"/>
  <c r="E4290" i="6"/>
  <c r="J4288" i="6"/>
  <c r="L4288" i="6"/>
  <c r="M4288" i="6"/>
  <c r="H4288" i="6"/>
  <c r="I4288" i="6"/>
  <c r="K4288" i="6"/>
  <c r="F4290" i="6" l="1"/>
  <c r="E4291" i="6"/>
  <c r="L4289" i="6"/>
  <c r="J4289" i="6"/>
  <c r="K4289" i="6"/>
  <c r="H4289" i="6"/>
  <c r="M4289" i="6"/>
  <c r="I4289" i="6"/>
  <c r="F4291" i="6" l="1"/>
  <c r="E4292" i="6"/>
  <c r="L4290" i="6"/>
  <c r="I4290" i="6"/>
  <c r="H4290" i="6"/>
  <c r="M4290" i="6"/>
  <c r="K4290" i="6"/>
  <c r="J4290" i="6"/>
  <c r="F4292" i="6" l="1"/>
  <c r="E4293" i="6"/>
  <c r="M4291" i="6"/>
  <c r="J4291" i="6"/>
  <c r="I4291" i="6"/>
  <c r="L4291" i="6"/>
  <c r="H4291" i="6"/>
  <c r="K4291" i="6"/>
  <c r="F4293" i="6" l="1"/>
  <c r="E4294" i="6"/>
  <c r="M4292" i="6"/>
  <c r="H4292" i="6"/>
  <c r="I4292" i="6"/>
  <c r="J4292" i="6"/>
  <c r="K4292" i="6"/>
  <c r="L4292" i="6"/>
  <c r="F4294" i="6" l="1"/>
  <c r="E4295" i="6"/>
  <c r="H4293" i="6"/>
  <c r="J4293" i="6"/>
  <c r="K4293" i="6"/>
  <c r="M4293" i="6"/>
  <c r="L4293" i="6"/>
  <c r="I4293" i="6"/>
  <c r="F4295" i="6" l="1"/>
  <c r="E4296" i="6"/>
  <c r="H4294" i="6"/>
  <c r="M4294" i="6"/>
  <c r="L4294" i="6"/>
  <c r="I4294" i="6"/>
  <c r="K4294" i="6"/>
  <c r="J4294" i="6"/>
  <c r="F4296" i="6" l="1"/>
  <c r="E4297" i="6"/>
  <c r="I4295" i="6"/>
  <c r="M4295" i="6"/>
  <c r="J4295" i="6"/>
  <c r="L4295" i="6"/>
  <c r="H4295" i="6"/>
  <c r="K4295" i="6"/>
  <c r="F4297" i="6" l="1"/>
  <c r="E4298" i="6"/>
  <c r="J4296" i="6"/>
  <c r="K4296" i="6"/>
  <c r="L4296" i="6"/>
  <c r="M4296" i="6"/>
  <c r="H4296" i="6"/>
  <c r="I4296" i="6"/>
  <c r="F4298" i="6" l="1"/>
  <c r="E4299" i="6"/>
  <c r="L4297" i="6"/>
  <c r="J4297" i="6"/>
  <c r="K4297" i="6"/>
  <c r="M4297" i="6"/>
  <c r="H4297" i="6"/>
  <c r="I4297" i="6"/>
  <c r="F4299" i="6" l="1"/>
  <c r="E4300" i="6"/>
  <c r="L4298" i="6"/>
  <c r="I4298" i="6"/>
  <c r="H4298" i="6"/>
  <c r="M4298" i="6"/>
  <c r="K4298" i="6"/>
  <c r="J4298" i="6"/>
  <c r="F4300" i="6" l="1"/>
  <c r="E4301" i="6"/>
  <c r="M4299" i="6"/>
  <c r="J4299" i="6"/>
  <c r="I4299" i="6"/>
  <c r="L4299" i="6"/>
  <c r="H4299" i="6"/>
  <c r="K4299" i="6"/>
  <c r="F4301" i="6" l="1"/>
  <c r="E4302" i="6"/>
  <c r="I4300" i="6"/>
  <c r="K4300" i="6"/>
  <c r="J4300" i="6"/>
  <c r="L4300" i="6"/>
  <c r="M4300" i="6"/>
  <c r="H4300" i="6"/>
  <c r="F4302" i="6" l="1"/>
  <c r="E4303" i="6"/>
  <c r="H4301" i="6"/>
  <c r="M4301" i="6"/>
  <c r="I4301" i="6"/>
  <c r="L4301" i="6"/>
  <c r="J4301" i="6"/>
  <c r="K4301" i="6"/>
  <c r="F4303" i="6" l="1"/>
  <c r="E4304" i="6"/>
  <c r="H4302" i="6"/>
  <c r="M4302" i="6"/>
  <c r="L4302" i="6"/>
  <c r="I4302" i="6"/>
  <c r="K4302" i="6"/>
  <c r="J4302" i="6"/>
  <c r="F4304" i="6" l="1"/>
  <c r="E4305" i="6"/>
  <c r="I4303" i="6"/>
  <c r="M4303" i="6"/>
  <c r="J4303" i="6"/>
  <c r="L4303" i="6"/>
  <c r="H4303" i="6"/>
  <c r="K4303" i="6"/>
  <c r="F4305" i="6" l="1"/>
  <c r="E4306" i="6"/>
  <c r="J4304" i="6"/>
  <c r="I4304" i="6"/>
  <c r="K4304" i="6"/>
  <c r="L4304" i="6"/>
  <c r="M4304" i="6"/>
  <c r="H4304" i="6"/>
  <c r="F4306" i="6" l="1"/>
  <c r="E4307" i="6"/>
  <c r="L4305" i="6"/>
  <c r="J4305" i="6"/>
  <c r="K4305" i="6"/>
  <c r="M4305" i="6"/>
  <c r="I4305" i="6"/>
  <c r="H4305" i="6"/>
  <c r="F4307" i="6" l="1"/>
  <c r="E4308" i="6"/>
  <c r="L4306" i="6"/>
  <c r="I4306" i="6"/>
  <c r="H4306" i="6"/>
  <c r="M4306" i="6"/>
  <c r="K4306" i="6"/>
  <c r="J4306" i="6"/>
  <c r="F4308" i="6" l="1"/>
  <c r="E4309" i="6"/>
  <c r="M4307" i="6"/>
  <c r="J4307" i="6"/>
  <c r="I4307" i="6"/>
  <c r="L4307" i="6"/>
  <c r="H4307" i="6"/>
  <c r="K4307" i="6"/>
  <c r="F4309" i="6" l="1"/>
  <c r="E4310" i="6"/>
  <c r="K4308" i="6"/>
  <c r="L4308" i="6"/>
  <c r="J4308" i="6"/>
  <c r="M4308" i="6"/>
  <c r="H4308" i="6"/>
  <c r="I4308" i="6"/>
  <c r="F4310" i="6" l="1"/>
  <c r="E4311" i="6"/>
  <c r="H4309" i="6"/>
  <c r="I4309" i="6"/>
  <c r="J4309" i="6"/>
  <c r="K4309" i="6"/>
  <c r="M4309" i="6"/>
  <c r="L4309" i="6"/>
  <c r="F4311" i="6" l="1"/>
  <c r="E4312" i="6"/>
  <c r="H4310" i="6"/>
  <c r="M4310" i="6"/>
  <c r="L4310" i="6"/>
  <c r="I4310" i="6"/>
  <c r="K4310" i="6"/>
  <c r="J4310" i="6"/>
  <c r="F4312" i="6" l="1"/>
  <c r="E4313" i="6"/>
  <c r="I4311" i="6"/>
  <c r="M4311" i="6"/>
  <c r="J4311" i="6"/>
  <c r="L4311" i="6"/>
  <c r="H4311" i="6"/>
  <c r="K4311" i="6"/>
  <c r="F4313" i="6" l="1"/>
  <c r="E4314" i="6"/>
  <c r="J4312" i="6"/>
  <c r="M4312" i="6"/>
  <c r="H4312" i="6"/>
  <c r="I4312" i="6"/>
  <c r="K4312" i="6"/>
  <c r="L4312" i="6"/>
  <c r="F4314" i="6" l="1"/>
  <c r="E4315" i="6"/>
  <c r="L4313" i="6"/>
  <c r="H4313" i="6"/>
  <c r="J4313" i="6"/>
  <c r="K4313" i="6"/>
  <c r="M4313" i="6"/>
  <c r="I4313" i="6"/>
  <c r="F4315" i="6" l="1"/>
  <c r="E4316" i="6"/>
  <c r="L4314" i="6"/>
  <c r="I4314" i="6"/>
  <c r="H4314" i="6"/>
  <c r="M4314" i="6"/>
  <c r="K4314" i="6"/>
  <c r="J4314" i="6"/>
  <c r="F4316" i="6" l="1"/>
  <c r="E4317" i="6"/>
  <c r="M4315" i="6"/>
  <c r="J4315" i="6"/>
  <c r="I4315" i="6"/>
  <c r="L4315" i="6"/>
  <c r="H4315" i="6"/>
  <c r="K4315" i="6"/>
  <c r="F4317" i="6" l="1"/>
  <c r="E4318" i="6"/>
  <c r="L4316" i="6"/>
  <c r="M4316" i="6"/>
  <c r="H4316" i="6"/>
  <c r="J4316" i="6"/>
  <c r="I4316" i="6"/>
  <c r="K4316" i="6"/>
  <c r="F4318" i="6" l="1"/>
  <c r="E4319" i="6"/>
  <c r="H4317" i="6"/>
  <c r="L4317" i="6"/>
  <c r="J4317" i="6"/>
  <c r="K4317" i="6"/>
  <c r="M4317" i="6"/>
  <c r="I4317" i="6"/>
  <c r="F4319" i="6" l="1"/>
  <c r="E4320" i="6"/>
  <c r="H4318" i="6"/>
  <c r="M4318" i="6"/>
  <c r="L4318" i="6"/>
  <c r="I4318" i="6"/>
  <c r="K4318" i="6"/>
  <c r="J4318" i="6"/>
  <c r="F4320" i="6" l="1"/>
  <c r="E4321" i="6"/>
  <c r="I4319" i="6"/>
  <c r="M4319" i="6"/>
  <c r="J4319" i="6"/>
  <c r="L4319" i="6"/>
  <c r="H4319" i="6"/>
  <c r="K4319" i="6"/>
  <c r="F4321" i="6" l="1"/>
  <c r="E4322" i="6"/>
  <c r="J4320" i="6"/>
  <c r="L4320" i="6"/>
  <c r="M4320" i="6"/>
  <c r="H4320" i="6"/>
  <c r="I4320" i="6"/>
  <c r="K4320" i="6"/>
  <c r="F4322" i="6" l="1"/>
  <c r="E4323" i="6"/>
  <c r="L4321" i="6"/>
  <c r="J4321" i="6"/>
  <c r="K4321" i="6"/>
  <c r="H4321" i="6"/>
  <c r="M4321" i="6"/>
  <c r="I4321" i="6"/>
  <c r="F4323" i="6" l="1"/>
  <c r="E4324" i="6"/>
  <c r="L4322" i="6"/>
  <c r="I4322" i="6"/>
  <c r="H4322" i="6"/>
  <c r="M4322" i="6"/>
  <c r="K4322" i="6"/>
  <c r="J4322" i="6"/>
  <c r="F4324" i="6" l="1"/>
  <c r="E4325" i="6"/>
  <c r="M4323" i="6"/>
  <c r="J4323" i="6"/>
  <c r="I4323" i="6"/>
  <c r="L4323" i="6"/>
  <c r="H4323" i="6"/>
  <c r="K4323" i="6"/>
  <c r="F4325" i="6" l="1"/>
  <c r="E4326" i="6"/>
  <c r="M4324" i="6"/>
  <c r="H4324" i="6"/>
  <c r="I4324" i="6"/>
  <c r="J4324" i="6"/>
  <c r="K4324" i="6"/>
  <c r="L4324" i="6"/>
  <c r="F4326" i="6" l="1"/>
  <c r="E4327" i="6"/>
  <c r="H4325" i="6"/>
  <c r="J4325" i="6"/>
  <c r="K4325" i="6"/>
  <c r="M4325" i="6"/>
  <c r="L4325" i="6"/>
  <c r="I4325" i="6"/>
  <c r="F4327" i="6" l="1"/>
  <c r="E4328" i="6"/>
  <c r="H4326" i="6"/>
  <c r="M4326" i="6"/>
  <c r="L4326" i="6"/>
  <c r="I4326" i="6"/>
  <c r="K4326" i="6"/>
  <c r="J4326" i="6"/>
  <c r="F4328" i="6" l="1"/>
  <c r="E4329" i="6"/>
  <c r="I4327" i="6"/>
  <c r="M4327" i="6"/>
  <c r="J4327" i="6"/>
  <c r="L4327" i="6"/>
  <c r="H4327" i="6"/>
  <c r="K4327" i="6"/>
  <c r="F4329" i="6" l="1"/>
  <c r="E4330" i="6"/>
  <c r="J4328" i="6"/>
  <c r="K4328" i="6"/>
  <c r="L4328" i="6"/>
  <c r="M4328" i="6"/>
  <c r="H4328" i="6"/>
  <c r="I4328" i="6"/>
  <c r="F4330" i="6" l="1"/>
  <c r="E4331" i="6"/>
  <c r="L4329" i="6"/>
  <c r="J4329" i="6"/>
  <c r="K4329" i="6"/>
  <c r="M4329" i="6"/>
  <c r="H4329" i="6"/>
  <c r="I4329" i="6"/>
  <c r="F4331" i="6" l="1"/>
  <c r="E4332" i="6"/>
  <c r="L4330" i="6"/>
  <c r="I4330" i="6"/>
  <c r="H4330" i="6"/>
  <c r="M4330" i="6"/>
  <c r="K4330" i="6"/>
  <c r="J4330" i="6"/>
  <c r="F4332" i="6" l="1"/>
  <c r="E4333" i="6"/>
  <c r="M4331" i="6"/>
  <c r="J4331" i="6"/>
  <c r="I4331" i="6"/>
  <c r="L4331" i="6"/>
  <c r="H4331" i="6"/>
  <c r="K4331" i="6"/>
  <c r="F4333" i="6" l="1"/>
  <c r="E4334" i="6"/>
  <c r="I4332" i="6"/>
  <c r="K4332" i="6"/>
  <c r="J4332" i="6"/>
  <c r="L4332" i="6"/>
  <c r="M4332" i="6"/>
  <c r="H4332" i="6"/>
  <c r="F4334" i="6" l="1"/>
  <c r="E4335" i="6"/>
  <c r="H4333" i="6"/>
  <c r="M4333" i="6"/>
  <c r="I4333" i="6"/>
  <c r="L4333" i="6"/>
  <c r="J4333" i="6"/>
  <c r="K4333" i="6"/>
  <c r="F4335" i="6" l="1"/>
  <c r="E4336" i="6"/>
  <c r="H4334" i="6"/>
  <c r="M4334" i="6"/>
  <c r="L4334" i="6"/>
  <c r="I4334" i="6"/>
  <c r="K4334" i="6"/>
  <c r="J4334" i="6"/>
  <c r="F4336" i="6" l="1"/>
  <c r="E4337" i="6"/>
  <c r="I4335" i="6"/>
  <c r="M4335" i="6"/>
  <c r="J4335" i="6"/>
  <c r="L4335" i="6"/>
  <c r="H4335" i="6"/>
  <c r="K4335" i="6"/>
  <c r="F4337" i="6" l="1"/>
  <c r="E4338" i="6"/>
  <c r="J4336" i="6"/>
  <c r="I4336" i="6"/>
  <c r="K4336" i="6"/>
  <c r="L4336" i="6"/>
  <c r="M4336" i="6"/>
  <c r="H4336" i="6"/>
  <c r="F4338" i="6" l="1"/>
  <c r="E4339" i="6"/>
  <c r="L4337" i="6"/>
  <c r="J4337" i="6"/>
  <c r="K4337" i="6"/>
  <c r="M4337" i="6"/>
  <c r="I4337" i="6"/>
  <c r="H4337" i="6"/>
  <c r="F4339" i="6" l="1"/>
  <c r="E4340" i="6"/>
  <c r="L4338" i="6"/>
  <c r="I4338" i="6"/>
  <c r="H4338" i="6"/>
  <c r="M4338" i="6"/>
  <c r="K4338" i="6"/>
  <c r="J4338" i="6"/>
  <c r="F4340" i="6" l="1"/>
  <c r="E4341" i="6"/>
  <c r="M4339" i="6"/>
  <c r="J4339" i="6"/>
  <c r="I4339" i="6"/>
  <c r="L4339" i="6"/>
  <c r="H4339" i="6"/>
  <c r="K4339" i="6"/>
  <c r="F4341" i="6" l="1"/>
  <c r="E4342" i="6"/>
  <c r="K4340" i="6"/>
  <c r="L4340" i="6"/>
  <c r="J4340" i="6"/>
  <c r="M4340" i="6"/>
  <c r="H4340" i="6"/>
  <c r="I4340" i="6"/>
  <c r="F4342" i="6" l="1"/>
  <c r="E4343" i="6"/>
  <c r="H4341" i="6"/>
  <c r="I4341" i="6"/>
  <c r="J4341" i="6"/>
  <c r="K4341" i="6"/>
  <c r="M4341" i="6"/>
  <c r="L4341" i="6"/>
  <c r="F4343" i="6" l="1"/>
  <c r="E4344" i="6"/>
  <c r="H4342" i="6"/>
  <c r="M4342" i="6"/>
  <c r="L4342" i="6"/>
  <c r="I4342" i="6"/>
  <c r="K4342" i="6"/>
  <c r="J4342" i="6"/>
  <c r="F4344" i="6" l="1"/>
  <c r="E4345" i="6"/>
  <c r="I4343" i="6"/>
  <c r="M4343" i="6"/>
  <c r="J4343" i="6"/>
  <c r="L4343" i="6"/>
  <c r="H4343" i="6"/>
  <c r="K4343" i="6"/>
  <c r="F4345" i="6" l="1"/>
  <c r="E4346" i="6"/>
  <c r="J4344" i="6"/>
  <c r="M4344" i="6"/>
  <c r="H4344" i="6"/>
  <c r="I4344" i="6"/>
  <c r="K4344" i="6"/>
  <c r="L4344" i="6"/>
  <c r="F4346" i="6" l="1"/>
  <c r="E4347" i="6"/>
  <c r="L4345" i="6"/>
  <c r="H4345" i="6"/>
  <c r="J4345" i="6"/>
  <c r="K4345" i="6"/>
  <c r="M4345" i="6"/>
  <c r="I4345" i="6"/>
  <c r="F4347" i="6" l="1"/>
  <c r="E4348" i="6"/>
  <c r="L4346" i="6"/>
  <c r="I4346" i="6"/>
  <c r="H4346" i="6"/>
  <c r="M4346" i="6"/>
  <c r="K4346" i="6"/>
  <c r="J4346" i="6"/>
  <c r="F4348" i="6" l="1"/>
  <c r="E4349" i="6"/>
  <c r="M4347" i="6"/>
  <c r="J4347" i="6"/>
  <c r="I4347" i="6"/>
  <c r="L4347" i="6"/>
  <c r="H4347" i="6"/>
  <c r="K4347" i="6"/>
  <c r="F4349" i="6" l="1"/>
  <c r="E4350" i="6"/>
  <c r="L4348" i="6"/>
  <c r="M4348" i="6"/>
  <c r="H4348" i="6"/>
  <c r="J4348" i="6"/>
  <c r="I4348" i="6"/>
  <c r="K4348" i="6"/>
  <c r="F4350" i="6" l="1"/>
  <c r="E4351" i="6"/>
  <c r="H4349" i="6"/>
  <c r="L4349" i="6"/>
  <c r="J4349" i="6"/>
  <c r="K4349" i="6"/>
  <c r="M4349" i="6"/>
  <c r="I4349" i="6"/>
  <c r="F4351" i="6" l="1"/>
  <c r="E4352" i="6"/>
  <c r="H4350" i="6"/>
  <c r="M4350" i="6"/>
  <c r="L4350" i="6"/>
  <c r="I4350" i="6"/>
  <c r="K4350" i="6"/>
  <c r="J4350" i="6"/>
  <c r="F4352" i="6" l="1"/>
  <c r="E4353" i="6"/>
  <c r="I4351" i="6"/>
  <c r="M4351" i="6"/>
  <c r="J4351" i="6"/>
  <c r="L4351" i="6"/>
  <c r="H4351" i="6"/>
  <c r="K4351" i="6"/>
  <c r="F4353" i="6" l="1"/>
  <c r="E4354" i="6"/>
  <c r="J4352" i="6"/>
  <c r="L4352" i="6"/>
  <c r="M4352" i="6"/>
  <c r="H4352" i="6"/>
  <c r="I4352" i="6"/>
  <c r="K4352" i="6"/>
  <c r="F4354" i="6" l="1"/>
  <c r="E4355" i="6"/>
  <c r="L4353" i="6"/>
  <c r="J4353" i="6"/>
  <c r="K4353" i="6"/>
  <c r="H4353" i="6"/>
  <c r="M4353" i="6"/>
  <c r="I4353" i="6"/>
  <c r="F4355" i="6" l="1"/>
  <c r="E4356" i="6"/>
  <c r="L4354" i="6"/>
  <c r="I4354" i="6"/>
  <c r="H4354" i="6"/>
  <c r="M4354" i="6"/>
  <c r="K4354" i="6"/>
  <c r="J4354" i="6"/>
  <c r="F4356" i="6" l="1"/>
  <c r="E4357" i="6"/>
  <c r="M4355" i="6"/>
  <c r="J4355" i="6"/>
  <c r="I4355" i="6"/>
  <c r="L4355" i="6"/>
  <c r="H4355" i="6"/>
  <c r="K4355" i="6"/>
  <c r="F4357" i="6" l="1"/>
  <c r="E4358" i="6"/>
  <c r="M4356" i="6"/>
  <c r="H4356" i="6"/>
  <c r="I4356" i="6"/>
  <c r="J4356" i="6"/>
  <c r="K4356" i="6"/>
  <c r="L4356" i="6"/>
  <c r="F4358" i="6" l="1"/>
  <c r="E4359" i="6"/>
  <c r="H4357" i="6"/>
  <c r="J4357" i="6"/>
  <c r="K4357" i="6"/>
  <c r="M4357" i="6"/>
  <c r="L4357" i="6"/>
  <c r="I4357" i="6"/>
  <c r="F4359" i="6" l="1"/>
  <c r="E4360" i="6"/>
  <c r="H4358" i="6"/>
  <c r="M4358" i="6"/>
  <c r="L4358" i="6"/>
  <c r="I4358" i="6"/>
  <c r="K4358" i="6"/>
  <c r="J4358" i="6"/>
  <c r="F4360" i="6" l="1"/>
  <c r="E4361" i="6"/>
  <c r="I4359" i="6"/>
  <c r="M4359" i="6"/>
  <c r="J4359" i="6"/>
  <c r="L4359" i="6"/>
  <c r="H4359" i="6"/>
  <c r="K4359" i="6"/>
  <c r="F4361" i="6" l="1"/>
  <c r="E4362" i="6"/>
  <c r="J4360" i="6"/>
  <c r="K4360" i="6"/>
  <c r="L4360" i="6"/>
  <c r="M4360" i="6"/>
  <c r="H4360" i="6"/>
  <c r="I4360" i="6"/>
  <c r="F4362" i="6" l="1"/>
  <c r="E4363" i="6"/>
  <c r="L4361" i="6"/>
  <c r="J4361" i="6"/>
  <c r="K4361" i="6"/>
  <c r="M4361" i="6"/>
  <c r="H4361" i="6"/>
  <c r="I4361" i="6"/>
  <c r="F4363" i="6" l="1"/>
  <c r="E4364" i="6"/>
  <c r="L4362" i="6"/>
  <c r="I4362" i="6"/>
  <c r="H4362" i="6"/>
  <c r="M4362" i="6"/>
  <c r="K4362" i="6"/>
  <c r="J4362" i="6"/>
  <c r="F4364" i="6" l="1"/>
  <c r="E4365" i="6"/>
  <c r="M4363" i="6"/>
  <c r="J4363" i="6"/>
  <c r="I4363" i="6"/>
  <c r="L4363" i="6"/>
  <c r="H4363" i="6"/>
  <c r="K4363" i="6"/>
  <c r="F4365" i="6" l="1"/>
  <c r="E4366" i="6"/>
  <c r="I4364" i="6"/>
  <c r="K4364" i="6"/>
  <c r="J4364" i="6"/>
  <c r="L4364" i="6"/>
  <c r="M4364" i="6"/>
  <c r="H4364" i="6"/>
  <c r="F4366" i="6" l="1"/>
  <c r="E4367" i="6"/>
  <c r="H4365" i="6"/>
  <c r="M4365" i="6"/>
  <c r="I4365" i="6"/>
  <c r="L4365" i="6"/>
  <c r="J4365" i="6"/>
  <c r="K4365" i="6"/>
  <c r="F4367" i="6" l="1"/>
  <c r="E4368" i="6"/>
  <c r="H4366" i="6"/>
  <c r="M4366" i="6"/>
  <c r="L4366" i="6"/>
  <c r="I4366" i="6"/>
  <c r="K4366" i="6"/>
  <c r="J4366" i="6"/>
  <c r="F4368" i="6" l="1"/>
  <c r="E4369" i="6"/>
  <c r="I4367" i="6"/>
  <c r="M4367" i="6"/>
  <c r="J4367" i="6"/>
  <c r="L4367" i="6"/>
  <c r="H4367" i="6"/>
  <c r="K4367" i="6"/>
  <c r="F4369" i="6" l="1"/>
  <c r="E4370" i="6"/>
  <c r="J4368" i="6"/>
  <c r="I4368" i="6"/>
  <c r="K4368" i="6"/>
  <c r="L4368" i="6"/>
  <c r="M4368" i="6"/>
  <c r="H4368" i="6"/>
  <c r="F4370" i="6" l="1"/>
  <c r="E4371" i="6"/>
  <c r="L4369" i="6"/>
  <c r="J4369" i="6"/>
  <c r="K4369" i="6"/>
  <c r="M4369" i="6"/>
  <c r="I4369" i="6"/>
  <c r="H4369" i="6"/>
  <c r="F4371" i="6" l="1"/>
  <c r="E4372" i="6"/>
  <c r="L4370" i="6"/>
  <c r="I4370" i="6"/>
  <c r="H4370" i="6"/>
  <c r="M4370" i="6"/>
  <c r="K4370" i="6"/>
  <c r="J4370" i="6"/>
  <c r="F4372" i="6" l="1"/>
  <c r="E4373" i="6"/>
  <c r="M4371" i="6"/>
  <c r="J4371" i="6"/>
  <c r="I4371" i="6"/>
  <c r="L4371" i="6"/>
  <c r="H4371" i="6"/>
  <c r="K4371" i="6"/>
  <c r="F4373" i="6" l="1"/>
  <c r="E4374" i="6"/>
  <c r="K4372" i="6"/>
  <c r="L4372" i="6"/>
  <c r="J4372" i="6"/>
  <c r="M4372" i="6"/>
  <c r="H4372" i="6"/>
  <c r="I4372" i="6"/>
  <c r="F4374" i="6" l="1"/>
  <c r="E4375" i="6"/>
  <c r="H4373" i="6"/>
  <c r="I4373" i="6"/>
  <c r="J4373" i="6"/>
  <c r="K4373" i="6"/>
  <c r="M4373" i="6"/>
  <c r="L4373" i="6"/>
  <c r="F4375" i="6" l="1"/>
  <c r="E4376" i="6"/>
  <c r="H4374" i="6"/>
  <c r="M4374" i="6"/>
  <c r="L4374" i="6"/>
  <c r="I4374" i="6"/>
  <c r="K4374" i="6"/>
  <c r="J4374" i="6"/>
  <c r="F4376" i="6" l="1"/>
  <c r="E4377" i="6"/>
  <c r="I4375" i="6"/>
  <c r="M4375" i="6"/>
  <c r="J4375" i="6"/>
  <c r="L4375" i="6"/>
  <c r="H4375" i="6"/>
  <c r="K4375" i="6"/>
  <c r="F4377" i="6" l="1"/>
  <c r="E4378" i="6"/>
  <c r="J4376" i="6"/>
  <c r="M4376" i="6"/>
  <c r="H4376" i="6"/>
  <c r="I4376" i="6"/>
  <c r="K4376" i="6"/>
  <c r="L4376" i="6"/>
  <c r="F4378" i="6" l="1"/>
  <c r="E4379" i="6"/>
  <c r="L4377" i="6"/>
  <c r="H4377" i="6"/>
  <c r="J4377" i="6"/>
  <c r="K4377" i="6"/>
  <c r="M4377" i="6"/>
  <c r="I4377" i="6"/>
  <c r="F4379" i="6" l="1"/>
  <c r="E4380" i="6"/>
  <c r="L4378" i="6"/>
  <c r="I4378" i="6"/>
  <c r="H4378" i="6"/>
  <c r="M4378" i="6"/>
  <c r="K4378" i="6"/>
  <c r="J4378" i="6"/>
  <c r="F4380" i="6" l="1"/>
  <c r="E4381" i="6"/>
  <c r="M4379" i="6"/>
  <c r="J4379" i="6"/>
  <c r="I4379" i="6"/>
  <c r="L4379" i="6"/>
  <c r="H4379" i="6"/>
  <c r="K4379" i="6"/>
  <c r="F4381" i="6" l="1"/>
  <c r="E4382" i="6"/>
  <c r="J4380" i="6"/>
  <c r="L4380" i="6"/>
  <c r="M4380" i="6"/>
  <c r="H4380" i="6"/>
  <c r="I4380" i="6"/>
  <c r="K4380" i="6"/>
  <c r="F4382" i="6" l="1"/>
  <c r="E4383" i="6"/>
  <c r="L4381" i="6"/>
  <c r="H4381" i="6"/>
  <c r="J4381" i="6"/>
  <c r="K4381" i="6"/>
  <c r="M4381" i="6"/>
  <c r="I4381" i="6"/>
  <c r="F4383" i="6" l="1"/>
  <c r="E4384" i="6"/>
  <c r="H4382" i="6"/>
  <c r="M4382" i="6"/>
  <c r="L4382" i="6"/>
  <c r="I4382" i="6"/>
  <c r="K4382" i="6"/>
  <c r="J4382" i="6"/>
  <c r="F4384" i="6" l="1"/>
  <c r="E4385" i="6"/>
  <c r="I4383" i="6"/>
  <c r="M4383" i="6"/>
  <c r="J4383" i="6"/>
  <c r="L4383" i="6"/>
  <c r="H4383" i="6"/>
  <c r="K4383" i="6"/>
  <c r="F4385" i="6" l="1"/>
  <c r="E4386" i="6"/>
  <c r="J4384" i="6"/>
  <c r="L4384" i="6"/>
  <c r="M4384" i="6"/>
  <c r="H4384" i="6"/>
  <c r="I4384" i="6"/>
  <c r="K4384" i="6"/>
  <c r="F4386" i="6" l="1"/>
  <c r="E4387" i="6"/>
  <c r="M4385" i="6"/>
  <c r="L4385" i="6"/>
  <c r="I4385" i="6"/>
  <c r="H4385" i="6"/>
  <c r="J4385" i="6"/>
  <c r="K4385" i="6"/>
  <c r="F4387" i="6" l="1"/>
  <c r="E4388" i="6"/>
  <c r="L4386" i="6"/>
  <c r="I4386" i="6"/>
  <c r="H4386" i="6"/>
  <c r="M4386" i="6"/>
  <c r="K4386" i="6"/>
  <c r="J4386" i="6"/>
  <c r="F4388" i="6" l="1"/>
  <c r="E4389" i="6"/>
  <c r="M4387" i="6"/>
  <c r="J4387" i="6"/>
  <c r="I4387" i="6"/>
  <c r="L4387" i="6"/>
  <c r="H4387" i="6"/>
  <c r="K4387" i="6"/>
  <c r="F4389" i="6" l="1"/>
  <c r="E4390" i="6"/>
  <c r="J4388" i="6"/>
  <c r="K4388" i="6"/>
  <c r="L4388" i="6"/>
  <c r="M4388" i="6"/>
  <c r="H4388" i="6"/>
  <c r="I4388" i="6"/>
  <c r="F4390" i="6" l="1"/>
  <c r="E4391" i="6"/>
  <c r="J4389" i="6"/>
  <c r="K4389" i="6"/>
  <c r="M4389" i="6"/>
  <c r="L4389" i="6"/>
  <c r="I4389" i="6"/>
  <c r="H4389" i="6"/>
  <c r="F4391" i="6" l="1"/>
  <c r="E4392" i="6"/>
  <c r="H4390" i="6"/>
  <c r="M4390" i="6"/>
  <c r="L4390" i="6"/>
  <c r="I4390" i="6"/>
  <c r="K4390" i="6"/>
  <c r="J4390" i="6"/>
  <c r="F4392" i="6" l="1"/>
  <c r="E4393" i="6"/>
  <c r="I4391" i="6"/>
  <c r="M4391" i="6"/>
  <c r="J4391" i="6"/>
  <c r="L4391" i="6"/>
  <c r="H4391" i="6"/>
  <c r="K4391" i="6"/>
  <c r="F4393" i="6" l="1"/>
  <c r="E4394" i="6"/>
  <c r="J4392" i="6"/>
  <c r="K4392" i="6"/>
  <c r="L4392" i="6"/>
  <c r="M4392" i="6"/>
  <c r="H4392" i="6"/>
  <c r="I4392" i="6"/>
  <c r="F4394" i="6" l="1"/>
  <c r="E4395" i="6"/>
  <c r="H4393" i="6"/>
  <c r="I4393" i="6"/>
  <c r="L4393" i="6"/>
  <c r="J4393" i="6"/>
  <c r="K4393" i="6"/>
  <c r="M4393" i="6"/>
  <c r="F4395" i="6" l="1"/>
  <c r="E4396" i="6"/>
  <c r="L4394" i="6"/>
  <c r="I4394" i="6"/>
  <c r="H4394" i="6"/>
  <c r="M4394" i="6"/>
  <c r="K4394" i="6"/>
  <c r="J4394" i="6"/>
  <c r="F4396" i="6" l="1"/>
  <c r="E4397" i="6"/>
  <c r="M4395" i="6"/>
  <c r="J4395" i="6"/>
  <c r="I4395" i="6"/>
  <c r="L4395" i="6"/>
  <c r="H4395" i="6"/>
  <c r="K4395" i="6"/>
  <c r="F4397" i="6" l="1"/>
  <c r="E4398" i="6"/>
  <c r="J4396" i="6"/>
  <c r="I4396" i="6"/>
  <c r="K4396" i="6"/>
  <c r="L4396" i="6"/>
  <c r="M4396" i="6"/>
  <c r="H4396" i="6"/>
  <c r="F4398" i="6" l="1"/>
  <c r="E4399" i="6"/>
  <c r="M4397" i="6"/>
  <c r="H4397" i="6"/>
  <c r="I4397" i="6"/>
  <c r="L4397" i="6"/>
  <c r="J4397" i="6"/>
  <c r="K4397" i="6"/>
  <c r="F4399" i="6" l="1"/>
  <c r="E4400" i="6"/>
  <c r="H4398" i="6"/>
  <c r="M4398" i="6"/>
  <c r="L4398" i="6"/>
  <c r="I4398" i="6"/>
  <c r="K4398" i="6"/>
  <c r="J4398" i="6"/>
  <c r="F4400" i="6" l="1"/>
  <c r="E4401" i="6"/>
  <c r="I4399" i="6"/>
  <c r="M4399" i="6"/>
  <c r="J4399" i="6"/>
  <c r="L4399" i="6"/>
  <c r="H4399" i="6"/>
  <c r="K4399" i="6"/>
  <c r="F4401" i="6" l="1"/>
  <c r="E4402" i="6"/>
  <c r="J4400" i="6"/>
  <c r="I4400" i="6"/>
  <c r="K4400" i="6"/>
  <c r="L4400" i="6"/>
  <c r="M4400" i="6"/>
  <c r="H4400" i="6"/>
  <c r="F4402" i="6" l="1"/>
  <c r="E4403" i="6"/>
  <c r="J4401" i="6"/>
  <c r="K4401" i="6"/>
  <c r="H4401" i="6"/>
  <c r="M4401" i="6"/>
  <c r="L4401" i="6"/>
  <c r="I4401" i="6"/>
  <c r="F4403" i="6" l="1"/>
  <c r="E4404" i="6"/>
  <c r="L4402" i="6"/>
  <c r="I4402" i="6"/>
  <c r="H4402" i="6"/>
  <c r="M4402" i="6"/>
  <c r="K4402" i="6"/>
  <c r="J4402" i="6"/>
  <c r="F4404" i="6" l="1"/>
  <c r="E4405" i="6"/>
  <c r="M4403" i="6"/>
  <c r="J4403" i="6"/>
  <c r="I4403" i="6"/>
  <c r="L4403" i="6"/>
  <c r="H4403" i="6"/>
  <c r="K4403" i="6"/>
  <c r="F4405" i="6" l="1"/>
  <c r="E4406" i="6"/>
  <c r="J4404" i="6"/>
  <c r="M4404" i="6"/>
  <c r="H4404" i="6"/>
  <c r="I4404" i="6"/>
  <c r="K4404" i="6"/>
  <c r="L4404" i="6"/>
  <c r="F4406" i="6" l="1"/>
  <c r="E4407" i="6"/>
  <c r="I4405" i="6"/>
  <c r="J4405" i="6"/>
  <c r="K4405" i="6"/>
  <c r="H4405" i="6"/>
  <c r="M4405" i="6"/>
  <c r="L4405" i="6"/>
  <c r="F4407" i="6" l="1"/>
  <c r="E4408" i="6"/>
  <c r="H4406" i="6"/>
  <c r="M4406" i="6"/>
  <c r="L4406" i="6"/>
  <c r="I4406" i="6"/>
  <c r="K4406" i="6"/>
  <c r="J4406" i="6"/>
  <c r="F4408" i="6" l="1"/>
  <c r="E4409" i="6"/>
  <c r="I4407" i="6"/>
  <c r="M4407" i="6"/>
  <c r="J4407" i="6"/>
  <c r="L4407" i="6"/>
  <c r="H4407" i="6"/>
  <c r="K4407" i="6"/>
  <c r="F4409" i="6" l="1"/>
  <c r="E4410" i="6"/>
  <c r="J4408" i="6"/>
  <c r="M4408" i="6"/>
  <c r="H4408" i="6"/>
  <c r="I4408" i="6"/>
  <c r="K4408" i="6"/>
  <c r="L4408" i="6"/>
  <c r="F4410" i="6" l="1"/>
  <c r="E4411" i="6"/>
  <c r="H4409" i="6"/>
  <c r="L4409" i="6"/>
  <c r="J4409" i="6"/>
  <c r="K4409" i="6"/>
  <c r="M4409" i="6"/>
  <c r="I4409" i="6"/>
  <c r="F4411" i="6" l="1"/>
  <c r="E4412" i="6"/>
  <c r="J4410" i="6"/>
  <c r="L4410" i="6"/>
  <c r="I4410" i="6"/>
  <c r="H4410" i="6"/>
  <c r="M4410" i="6"/>
  <c r="K4410" i="6"/>
  <c r="F4412" i="6" l="1"/>
  <c r="E4413" i="6"/>
  <c r="M4411" i="6"/>
  <c r="J4411" i="6"/>
  <c r="I4411" i="6"/>
  <c r="L4411" i="6"/>
  <c r="K4411" i="6"/>
  <c r="H4411" i="6"/>
  <c r="F4413" i="6" l="1"/>
  <c r="E4414" i="6"/>
  <c r="J4412" i="6"/>
  <c r="L4412" i="6"/>
  <c r="M4412" i="6"/>
  <c r="H4412" i="6"/>
  <c r="I4412" i="6"/>
  <c r="K4412" i="6"/>
  <c r="F4414" i="6" l="1"/>
  <c r="E4415" i="6"/>
  <c r="L4413" i="6"/>
  <c r="H4413" i="6"/>
  <c r="J4413" i="6"/>
  <c r="K4413" i="6"/>
  <c r="M4413" i="6"/>
  <c r="I4413" i="6"/>
  <c r="F4415" i="6" l="1"/>
  <c r="E4416" i="6"/>
  <c r="J4414" i="6"/>
  <c r="H4414" i="6"/>
  <c r="M4414" i="6"/>
  <c r="L4414" i="6"/>
  <c r="I4414" i="6"/>
  <c r="K4414" i="6"/>
  <c r="F4416" i="6" l="1"/>
  <c r="E4417" i="6"/>
  <c r="I4415" i="6"/>
  <c r="M4415" i="6"/>
  <c r="J4415" i="6"/>
  <c r="L4415" i="6"/>
  <c r="H4415" i="6"/>
  <c r="K4415" i="6"/>
  <c r="F4417" i="6" l="1"/>
  <c r="E4418" i="6"/>
  <c r="J4416" i="6"/>
  <c r="L4416" i="6"/>
  <c r="M4416" i="6"/>
  <c r="H4416" i="6"/>
  <c r="I4416" i="6"/>
  <c r="K4416" i="6"/>
  <c r="F4418" i="6" l="1"/>
  <c r="E4419" i="6"/>
  <c r="M4417" i="6"/>
  <c r="L4417" i="6"/>
  <c r="I4417" i="6"/>
  <c r="H4417" i="6"/>
  <c r="J4417" i="6"/>
  <c r="K4417" i="6"/>
  <c r="F4419" i="6" l="1"/>
  <c r="E4420" i="6"/>
  <c r="L4418" i="6"/>
  <c r="I4418" i="6"/>
  <c r="H4418" i="6"/>
  <c r="M4418" i="6"/>
  <c r="K4418" i="6"/>
  <c r="J4418" i="6"/>
  <c r="F4420" i="6" l="1"/>
  <c r="E4421" i="6"/>
  <c r="M4419" i="6"/>
  <c r="J4419" i="6"/>
  <c r="I4419" i="6"/>
  <c r="L4419" i="6"/>
  <c r="K4419" i="6"/>
  <c r="H4419" i="6"/>
  <c r="F4421" i="6" l="1"/>
  <c r="E4422" i="6"/>
  <c r="J4420" i="6"/>
  <c r="K4420" i="6"/>
  <c r="L4420" i="6"/>
  <c r="M4420" i="6"/>
  <c r="H4420" i="6"/>
  <c r="I4420" i="6"/>
  <c r="F4422" i="6" l="1"/>
  <c r="E4423" i="6"/>
  <c r="J4421" i="6"/>
  <c r="K4421" i="6"/>
  <c r="M4421" i="6"/>
  <c r="L4421" i="6"/>
  <c r="I4421" i="6"/>
  <c r="H4421" i="6"/>
  <c r="F4423" i="6" l="1"/>
  <c r="E4424" i="6"/>
  <c r="H4422" i="6"/>
  <c r="M4422" i="6"/>
  <c r="L4422" i="6"/>
  <c r="I4422" i="6"/>
  <c r="K4422" i="6"/>
  <c r="J4422" i="6"/>
  <c r="F4424" i="6" l="1"/>
  <c r="E4425" i="6"/>
  <c r="I4423" i="6"/>
  <c r="M4423" i="6"/>
  <c r="J4423" i="6"/>
  <c r="L4423" i="6"/>
  <c r="H4423" i="6"/>
  <c r="K4423" i="6"/>
  <c r="F4425" i="6" l="1"/>
  <c r="E4426" i="6"/>
  <c r="J4424" i="6"/>
  <c r="K4424" i="6"/>
  <c r="L4424" i="6"/>
  <c r="M4424" i="6"/>
  <c r="H4424" i="6"/>
  <c r="I4424" i="6"/>
  <c r="F4426" i="6" l="1"/>
  <c r="E4427" i="6"/>
  <c r="H4425" i="6"/>
  <c r="I4425" i="6"/>
  <c r="L4425" i="6"/>
  <c r="J4425" i="6"/>
  <c r="K4425" i="6"/>
  <c r="M4425" i="6"/>
  <c r="F4427" i="6" l="1"/>
  <c r="E4428" i="6"/>
  <c r="L4426" i="6"/>
  <c r="I4426" i="6"/>
  <c r="H4426" i="6"/>
  <c r="M4426" i="6"/>
  <c r="K4426" i="6"/>
  <c r="J4426" i="6"/>
  <c r="F4428" i="6" l="1"/>
  <c r="E4429" i="6"/>
  <c r="M4427" i="6"/>
  <c r="J4427" i="6"/>
  <c r="I4427" i="6"/>
  <c r="L4427" i="6"/>
  <c r="K4427" i="6"/>
  <c r="H4427" i="6"/>
  <c r="F4429" i="6" l="1"/>
  <c r="E4430" i="6"/>
  <c r="J4428" i="6"/>
  <c r="I4428" i="6"/>
  <c r="K4428" i="6"/>
  <c r="L4428" i="6"/>
  <c r="M4428" i="6"/>
  <c r="H4428" i="6"/>
  <c r="F4430" i="6" l="1"/>
  <c r="E4431" i="6"/>
  <c r="M4429" i="6"/>
  <c r="H4429" i="6"/>
  <c r="I4429" i="6"/>
  <c r="L4429" i="6"/>
  <c r="J4429" i="6"/>
  <c r="K4429" i="6"/>
  <c r="F4431" i="6" l="1"/>
  <c r="E4432" i="6"/>
  <c r="H4430" i="6"/>
  <c r="M4430" i="6"/>
  <c r="L4430" i="6"/>
  <c r="I4430" i="6"/>
  <c r="K4430" i="6"/>
  <c r="J4430" i="6"/>
  <c r="F4432" i="6" l="1"/>
  <c r="E4433" i="6"/>
  <c r="I4431" i="6"/>
  <c r="M4431" i="6"/>
  <c r="J4431" i="6"/>
  <c r="L4431" i="6"/>
  <c r="H4431" i="6"/>
  <c r="K4431" i="6"/>
  <c r="F4433" i="6" l="1"/>
  <c r="E4434" i="6"/>
  <c r="J4432" i="6"/>
  <c r="I4432" i="6"/>
  <c r="K4432" i="6"/>
  <c r="L4432" i="6"/>
  <c r="M4432" i="6"/>
  <c r="H4432" i="6"/>
  <c r="F4434" i="6" l="1"/>
  <c r="E4435" i="6"/>
  <c r="J4433" i="6"/>
  <c r="K4433" i="6"/>
  <c r="H4433" i="6"/>
  <c r="M4433" i="6"/>
  <c r="L4433" i="6"/>
  <c r="I4433" i="6"/>
  <c r="F4435" i="6" l="1"/>
  <c r="E4436" i="6"/>
  <c r="L4434" i="6"/>
  <c r="I4434" i="6"/>
  <c r="H4434" i="6"/>
  <c r="M4434" i="6"/>
  <c r="K4434" i="6"/>
  <c r="J4434" i="6"/>
  <c r="F4436" i="6" l="1"/>
  <c r="E4437" i="6"/>
  <c r="M4435" i="6"/>
  <c r="J4435" i="6"/>
  <c r="I4435" i="6"/>
  <c r="L4435" i="6"/>
  <c r="K4435" i="6"/>
  <c r="H4435" i="6"/>
  <c r="F4437" i="6" l="1"/>
  <c r="E4438" i="6"/>
  <c r="J4436" i="6"/>
  <c r="M4436" i="6"/>
  <c r="H4436" i="6"/>
  <c r="I4436" i="6"/>
  <c r="K4436" i="6"/>
  <c r="L4436" i="6"/>
  <c r="F4438" i="6" l="1"/>
  <c r="E4439" i="6"/>
  <c r="I4437" i="6"/>
  <c r="J4437" i="6"/>
  <c r="K4437" i="6"/>
  <c r="H4437" i="6"/>
  <c r="M4437" i="6"/>
  <c r="L4437" i="6"/>
  <c r="F4439" i="6" l="1"/>
  <c r="E4440" i="6"/>
  <c r="H4438" i="6"/>
  <c r="M4438" i="6"/>
  <c r="L4438" i="6"/>
  <c r="I4438" i="6"/>
  <c r="K4438" i="6"/>
  <c r="J4438" i="6"/>
  <c r="F4440" i="6" l="1"/>
  <c r="E4441" i="6"/>
  <c r="I4439" i="6"/>
  <c r="M4439" i="6"/>
  <c r="J4439" i="6"/>
  <c r="L4439" i="6"/>
  <c r="H4439" i="6"/>
  <c r="K4439" i="6"/>
  <c r="F4441" i="6" l="1"/>
  <c r="E4442" i="6"/>
  <c r="J4440" i="6"/>
  <c r="M4440" i="6"/>
  <c r="H4440" i="6"/>
  <c r="I4440" i="6"/>
  <c r="K4440" i="6"/>
  <c r="L4440" i="6"/>
  <c r="F4442" i="6" l="1"/>
  <c r="E4443" i="6"/>
  <c r="H4441" i="6"/>
  <c r="L4441" i="6"/>
  <c r="J4441" i="6"/>
  <c r="K4441" i="6"/>
  <c r="M4441" i="6"/>
  <c r="I4441" i="6"/>
  <c r="F4443" i="6" l="1"/>
  <c r="E4444" i="6"/>
  <c r="L4442" i="6"/>
  <c r="I4442" i="6"/>
  <c r="H4442" i="6"/>
  <c r="M4442" i="6"/>
  <c r="K4442" i="6"/>
  <c r="J4442" i="6"/>
  <c r="F4444" i="6" l="1"/>
  <c r="E4445" i="6"/>
  <c r="M4443" i="6"/>
  <c r="J4443" i="6"/>
  <c r="I4443" i="6"/>
  <c r="L4443" i="6"/>
  <c r="K4443" i="6"/>
  <c r="H4443" i="6"/>
  <c r="F4445" i="6" l="1"/>
  <c r="E4446" i="6"/>
  <c r="J4444" i="6"/>
  <c r="L4444" i="6"/>
  <c r="M4444" i="6"/>
  <c r="H4444" i="6"/>
  <c r="I4444" i="6"/>
  <c r="K4444" i="6"/>
  <c r="F4446" i="6" l="1"/>
  <c r="E4447" i="6"/>
  <c r="L4445" i="6"/>
  <c r="H4445" i="6"/>
  <c r="J4445" i="6"/>
  <c r="K4445" i="6"/>
  <c r="M4445" i="6"/>
  <c r="I4445" i="6"/>
  <c r="F4447" i="6" l="1"/>
  <c r="E4448" i="6"/>
  <c r="H4446" i="6"/>
  <c r="M4446" i="6"/>
  <c r="L4446" i="6"/>
  <c r="I4446" i="6"/>
  <c r="K4446" i="6"/>
  <c r="J4446" i="6"/>
  <c r="F4448" i="6" l="1"/>
  <c r="E4449" i="6"/>
  <c r="I4447" i="6"/>
  <c r="M4447" i="6"/>
  <c r="J4447" i="6"/>
  <c r="L4447" i="6"/>
  <c r="H4447" i="6"/>
  <c r="K4447" i="6"/>
  <c r="F4449" i="6" l="1"/>
  <c r="E4450" i="6"/>
  <c r="J4448" i="6"/>
  <c r="L4448" i="6"/>
  <c r="M4448" i="6"/>
  <c r="H4448" i="6"/>
  <c r="I4448" i="6"/>
  <c r="K4448" i="6"/>
  <c r="F4450" i="6" l="1"/>
  <c r="E4451" i="6"/>
  <c r="M4449" i="6"/>
  <c r="L4449" i="6"/>
  <c r="I4449" i="6"/>
  <c r="H4449" i="6"/>
  <c r="J4449" i="6"/>
  <c r="K4449" i="6"/>
  <c r="F4451" i="6" l="1"/>
  <c r="E4452" i="6"/>
  <c r="L4450" i="6"/>
  <c r="I4450" i="6"/>
  <c r="H4450" i="6"/>
  <c r="M4450" i="6"/>
  <c r="K4450" i="6"/>
  <c r="J4450" i="6"/>
  <c r="F4452" i="6" l="1"/>
  <c r="E4453" i="6"/>
  <c r="M4451" i="6"/>
  <c r="J4451" i="6"/>
  <c r="I4451" i="6"/>
  <c r="L4451" i="6"/>
  <c r="K4451" i="6"/>
  <c r="H4451" i="6"/>
  <c r="F4453" i="6" l="1"/>
  <c r="E4454" i="6"/>
  <c r="J4452" i="6"/>
  <c r="K4452" i="6"/>
  <c r="L4452" i="6"/>
  <c r="M4452" i="6"/>
  <c r="H4452" i="6"/>
  <c r="I4452" i="6"/>
  <c r="F4454" i="6" l="1"/>
  <c r="E4455" i="6"/>
  <c r="J4453" i="6"/>
  <c r="K4453" i="6"/>
  <c r="M4453" i="6"/>
  <c r="L4453" i="6"/>
  <c r="I4453" i="6"/>
  <c r="H4453" i="6"/>
  <c r="F4455" i="6" l="1"/>
  <c r="E4456" i="6"/>
  <c r="H4454" i="6"/>
  <c r="M4454" i="6"/>
  <c r="L4454" i="6"/>
  <c r="I4454" i="6"/>
  <c r="K4454" i="6"/>
  <c r="J4454" i="6"/>
  <c r="F4456" i="6" l="1"/>
  <c r="E4457" i="6"/>
  <c r="I4455" i="6"/>
  <c r="M4455" i="6"/>
  <c r="J4455" i="6"/>
  <c r="L4455" i="6"/>
  <c r="H4455" i="6"/>
  <c r="K4455" i="6"/>
  <c r="F4457" i="6" l="1"/>
  <c r="E4458" i="6"/>
  <c r="J4456" i="6"/>
  <c r="K4456" i="6"/>
  <c r="L4456" i="6"/>
  <c r="M4456" i="6"/>
  <c r="H4456" i="6"/>
  <c r="I4456" i="6"/>
  <c r="F4458" i="6" l="1"/>
  <c r="E4459" i="6"/>
  <c r="H4457" i="6"/>
  <c r="I4457" i="6"/>
  <c r="L4457" i="6"/>
  <c r="J4457" i="6"/>
  <c r="K4457" i="6"/>
  <c r="M4457" i="6"/>
  <c r="F4459" i="6" l="1"/>
  <c r="E4460" i="6"/>
  <c r="L4458" i="6"/>
  <c r="I4458" i="6"/>
  <c r="H4458" i="6"/>
  <c r="M4458" i="6"/>
  <c r="K4458" i="6"/>
  <c r="J4458" i="6"/>
  <c r="F4460" i="6" l="1"/>
  <c r="E4461" i="6"/>
  <c r="M4459" i="6"/>
  <c r="J4459" i="6"/>
  <c r="I4459" i="6"/>
  <c r="L4459" i="6"/>
  <c r="K4459" i="6"/>
  <c r="H4459" i="6"/>
  <c r="F4461" i="6" l="1"/>
  <c r="E4462" i="6"/>
  <c r="J4460" i="6"/>
  <c r="I4460" i="6"/>
  <c r="K4460" i="6"/>
  <c r="L4460" i="6"/>
  <c r="M4460" i="6"/>
  <c r="H4460" i="6"/>
  <c r="F4462" i="6" l="1"/>
  <c r="E4463" i="6"/>
  <c r="M4461" i="6"/>
  <c r="H4461" i="6"/>
  <c r="I4461" i="6"/>
  <c r="L4461" i="6"/>
  <c r="J4461" i="6"/>
  <c r="K4461" i="6"/>
  <c r="F4463" i="6" l="1"/>
  <c r="E4464" i="6"/>
  <c r="H4462" i="6"/>
  <c r="M4462" i="6"/>
  <c r="L4462" i="6"/>
  <c r="I4462" i="6"/>
  <c r="K4462" i="6"/>
  <c r="J4462" i="6"/>
  <c r="F4464" i="6" l="1"/>
  <c r="E4465" i="6"/>
  <c r="I4463" i="6"/>
  <c r="M4463" i="6"/>
  <c r="J4463" i="6"/>
  <c r="L4463" i="6"/>
  <c r="H4463" i="6"/>
  <c r="K4463" i="6"/>
  <c r="F4465" i="6" l="1"/>
  <c r="E4466" i="6"/>
  <c r="J4464" i="6"/>
  <c r="I4464" i="6"/>
  <c r="K4464" i="6"/>
  <c r="L4464" i="6"/>
  <c r="M4464" i="6"/>
  <c r="H4464" i="6"/>
  <c r="F4466" i="6" l="1"/>
  <c r="E4467" i="6"/>
  <c r="J4465" i="6"/>
  <c r="K4465" i="6"/>
  <c r="H4465" i="6"/>
  <c r="M4465" i="6"/>
  <c r="L4465" i="6"/>
  <c r="I4465" i="6"/>
  <c r="F4467" i="6" l="1"/>
  <c r="E4468" i="6"/>
  <c r="L4466" i="6"/>
  <c r="I4466" i="6"/>
  <c r="H4466" i="6"/>
  <c r="M4466" i="6"/>
  <c r="K4466" i="6"/>
  <c r="J4466" i="6"/>
  <c r="F4468" i="6" l="1"/>
  <c r="E4469" i="6"/>
  <c r="M4467" i="6"/>
  <c r="J4467" i="6"/>
  <c r="I4467" i="6"/>
  <c r="L4467" i="6"/>
  <c r="K4467" i="6"/>
  <c r="H4467" i="6"/>
  <c r="F4469" i="6" l="1"/>
  <c r="E4470" i="6"/>
  <c r="J4468" i="6"/>
  <c r="M4468" i="6"/>
  <c r="H4468" i="6"/>
  <c r="I4468" i="6"/>
  <c r="K4468" i="6"/>
  <c r="L4468" i="6"/>
  <c r="F4470" i="6" l="1"/>
  <c r="E4471" i="6"/>
  <c r="I4469" i="6"/>
  <c r="J4469" i="6"/>
  <c r="K4469" i="6"/>
  <c r="H4469" i="6"/>
  <c r="M4469" i="6"/>
  <c r="L4469" i="6"/>
  <c r="F4471" i="6" l="1"/>
  <c r="E4472" i="6"/>
  <c r="H4470" i="6"/>
  <c r="M4470" i="6"/>
  <c r="L4470" i="6"/>
  <c r="I4470" i="6"/>
  <c r="K4470" i="6"/>
  <c r="J4470" i="6"/>
  <c r="F4472" i="6" l="1"/>
  <c r="E4473" i="6"/>
  <c r="I4471" i="6"/>
  <c r="M4471" i="6"/>
  <c r="J4471" i="6"/>
  <c r="L4471" i="6"/>
  <c r="H4471" i="6"/>
  <c r="K4471" i="6"/>
  <c r="F4473" i="6" l="1"/>
  <c r="E4474" i="6"/>
  <c r="J4472" i="6"/>
  <c r="M4472" i="6"/>
  <c r="H4472" i="6"/>
  <c r="I4472" i="6"/>
  <c r="K4472" i="6"/>
  <c r="L4472" i="6"/>
  <c r="F4474" i="6" l="1"/>
  <c r="E4475" i="6"/>
  <c r="H4473" i="6"/>
  <c r="L4473" i="6"/>
  <c r="J4473" i="6"/>
  <c r="K4473" i="6"/>
  <c r="M4473" i="6"/>
  <c r="I4473" i="6"/>
  <c r="F4475" i="6" l="1"/>
  <c r="E4476" i="6"/>
  <c r="L4474" i="6"/>
  <c r="I4474" i="6"/>
  <c r="H4474" i="6"/>
  <c r="M4474" i="6"/>
  <c r="K4474" i="6"/>
  <c r="J4474" i="6"/>
  <c r="F4476" i="6" l="1"/>
  <c r="E4477" i="6"/>
  <c r="M4475" i="6"/>
  <c r="J4475" i="6"/>
  <c r="I4475" i="6"/>
  <c r="L4475" i="6"/>
  <c r="K4475" i="6"/>
  <c r="H4475" i="6"/>
  <c r="F4477" i="6" l="1"/>
  <c r="E4478" i="6"/>
  <c r="J4476" i="6"/>
  <c r="L4476" i="6"/>
  <c r="M4476" i="6"/>
  <c r="H4476" i="6"/>
  <c r="I4476" i="6"/>
  <c r="K4476" i="6"/>
  <c r="F4478" i="6" l="1"/>
  <c r="E4479" i="6"/>
  <c r="L4477" i="6"/>
  <c r="H4477" i="6"/>
  <c r="J4477" i="6"/>
  <c r="K4477" i="6"/>
  <c r="M4477" i="6"/>
  <c r="I4477" i="6"/>
  <c r="F4479" i="6" l="1"/>
  <c r="E4480" i="6"/>
  <c r="H4478" i="6"/>
  <c r="M4478" i="6"/>
  <c r="L4478" i="6"/>
  <c r="I4478" i="6"/>
  <c r="K4478" i="6"/>
  <c r="J4478" i="6"/>
  <c r="F4480" i="6" l="1"/>
  <c r="E4481" i="6"/>
  <c r="I4479" i="6"/>
  <c r="M4479" i="6"/>
  <c r="J4479" i="6"/>
  <c r="L4479" i="6"/>
  <c r="H4479" i="6"/>
  <c r="K4479" i="6"/>
  <c r="F4481" i="6" l="1"/>
  <c r="E4482" i="6"/>
  <c r="J4480" i="6"/>
  <c r="L4480" i="6"/>
  <c r="M4480" i="6"/>
  <c r="H4480" i="6"/>
  <c r="I4480" i="6"/>
  <c r="K4480" i="6"/>
  <c r="F4482" i="6" l="1"/>
  <c r="E4483" i="6"/>
  <c r="M4481" i="6"/>
  <c r="L4481" i="6"/>
  <c r="I4481" i="6"/>
  <c r="H4481" i="6"/>
  <c r="J4481" i="6"/>
  <c r="K4481" i="6"/>
  <c r="F4483" i="6" l="1"/>
  <c r="E4484" i="6"/>
  <c r="L4482" i="6"/>
  <c r="I4482" i="6"/>
  <c r="H4482" i="6"/>
  <c r="M4482" i="6"/>
  <c r="K4482" i="6"/>
  <c r="J4482" i="6"/>
  <c r="F4484" i="6" l="1"/>
  <c r="E4485" i="6"/>
  <c r="M4483" i="6"/>
  <c r="J4483" i="6"/>
  <c r="I4483" i="6"/>
  <c r="L4483" i="6"/>
  <c r="K4483" i="6"/>
  <c r="H4483" i="6"/>
  <c r="F4485" i="6" l="1"/>
  <c r="E4486" i="6"/>
  <c r="J4484" i="6"/>
  <c r="K4484" i="6"/>
  <c r="L4484" i="6"/>
  <c r="M4484" i="6"/>
  <c r="H4484" i="6"/>
  <c r="I4484" i="6"/>
  <c r="F4486" i="6" l="1"/>
  <c r="E4487" i="6"/>
  <c r="J4485" i="6"/>
  <c r="K4485" i="6"/>
  <c r="M4485" i="6"/>
  <c r="L4485" i="6"/>
  <c r="I4485" i="6"/>
  <c r="H4485" i="6"/>
  <c r="F4487" i="6" l="1"/>
  <c r="E4488" i="6"/>
  <c r="H4486" i="6"/>
  <c r="M4486" i="6"/>
  <c r="L4486" i="6"/>
  <c r="I4486" i="6"/>
  <c r="K4486" i="6"/>
  <c r="J4486" i="6"/>
  <c r="F4488" i="6" l="1"/>
  <c r="E4489" i="6"/>
  <c r="I4487" i="6"/>
  <c r="M4487" i="6"/>
  <c r="J4487" i="6"/>
  <c r="L4487" i="6"/>
  <c r="H4487" i="6"/>
  <c r="K4487" i="6"/>
  <c r="F4489" i="6" l="1"/>
  <c r="E4490" i="6"/>
  <c r="J4488" i="6"/>
  <c r="K4488" i="6"/>
  <c r="L4488" i="6"/>
  <c r="M4488" i="6"/>
  <c r="H4488" i="6"/>
  <c r="I4488" i="6"/>
  <c r="F4490" i="6" l="1"/>
  <c r="E4491" i="6"/>
  <c r="H4489" i="6"/>
  <c r="I4489" i="6"/>
  <c r="L4489" i="6"/>
  <c r="J4489" i="6"/>
  <c r="K4489" i="6"/>
  <c r="M4489" i="6"/>
  <c r="F4491" i="6" l="1"/>
  <c r="E4492" i="6"/>
  <c r="L4490" i="6"/>
  <c r="I4490" i="6"/>
  <c r="H4490" i="6"/>
  <c r="M4490" i="6"/>
  <c r="K4490" i="6"/>
  <c r="J4490" i="6"/>
  <c r="F4492" i="6" l="1"/>
  <c r="E4493" i="6"/>
  <c r="J4491" i="6"/>
  <c r="M4491" i="6"/>
  <c r="I4491" i="6"/>
  <c r="L4491" i="6"/>
  <c r="K4491" i="6"/>
  <c r="H4491" i="6"/>
  <c r="F4493" i="6" l="1"/>
  <c r="E4494" i="6"/>
  <c r="J4492" i="6"/>
  <c r="M4492" i="6"/>
  <c r="K4492" i="6"/>
  <c r="L4492" i="6"/>
  <c r="I4492" i="6"/>
  <c r="H4492" i="6"/>
  <c r="F4494" i="6" l="1"/>
  <c r="E4495" i="6"/>
  <c r="I4493" i="6"/>
  <c r="K4493" i="6"/>
  <c r="J4493" i="6"/>
  <c r="L4493" i="6"/>
  <c r="M4493" i="6"/>
  <c r="H4493" i="6"/>
  <c r="F4495" i="6" l="1"/>
  <c r="E4496" i="6"/>
  <c r="M4494" i="6"/>
  <c r="I4494" i="6"/>
  <c r="L4494" i="6"/>
  <c r="H4494" i="6"/>
  <c r="K4494" i="6"/>
  <c r="J4494" i="6"/>
  <c r="F4496" i="6" l="1"/>
  <c r="E4497" i="6"/>
  <c r="J4495" i="6"/>
  <c r="M4495" i="6"/>
  <c r="I4495" i="6"/>
  <c r="L4495" i="6"/>
  <c r="K4495" i="6"/>
  <c r="H4495" i="6"/>
  <c r="F4497" i="6" l="1"/>
  <c r="E4498" i="6"/>
  <c r="J4496" i="6"/>
  <c r="M4496" i="6"/>
  <c r="H4496" i="6"/>
  <c r="I4496" i="6"/>
  <c r="K4496" i="6"/>
  <c r="L4496" i="6"/>
  <c r="F4498" i="6" l="1"/>
  <c r="E4499" i="6"/>
  <c r="J4497" i="6"/>
  <c r="L4497" i="6"/>
  <c r="M4497" i="6"/>
  <c r="H4497" i="6"/>
  <c r="K4497" i="6"/>
  <c r="I4497" i="6"/>
  <c r="F4499" i="6" l="1"/>
  <c r="E4500" i="6"/>
  <c r="M4498" i="6"/>
  <c r="I4498" i="6"/>
  <c r="L4498" i="6"/>
  <c r="H4498" i="6"/>
  <c r="K4498" i="6"/>
  <c r="J4498" i="6"/>
  <c r="F4500" i="6" l="1"/>
  <c r="E4501" i="6"/>
  <c r="J4499" i="6"/>
  <c r="M4499" i="6"/>
  <c r="I4499" i="6"/>
  <c r="L4499" i="6"/>
  <c r="H4499" i="6"/>
  <c r="K4499" i="6"/>
  <c r="F4501" i="6" l="1"/>
  <c r="E4502" i="6"/>
  <c r="J4500" i="6"/>
  <c r="M4500" i="6"/>
  <c r="I4500" i="6"/>
  <c r="H4500" i="6"/>
  <c r="K4500" i="6"/>
  <c r="L4500" i="6"/>
  <c r="F4502" i="6" l="1"/>
  <c r="E4503" i="6"/>
  <c r="J4501" i="6"/>
  <c r="L4501" i="6"/>
  <c r="M4501" i="6"/>
  <c r="H4501" i="6"/>
  <c r="I4501" i="6"/>
  <c r="K4501" i="6"/>
  <c r="F4503" i="6" l="1"/>
  <c r="E4504" i="6"/>
  <c r="M4502" i="6"/>
  <c r="I4502" i="6"/>
  <c r="L4502" i="6"/>
  <c r="H4502" i="6"/>
  <c r="K4502" i="6"/>
  <c r="J4502" i="6"/>
  <c r="F4504" i="6" l="1"/>
  <c r="E4505" i="6"/>
  <c r="J4503" i="6"/>
  <c r="I4503" i="6"/>
  <c r="M4503" i="6"/>
  <c r="L4503" i="6"/>
  <c r="K4503" i="6"/>
  <c r="H4503" i="6"/>
  <c r="F4505" i="6" l="1"/>
  <c r="E4506" i="6"/>
  <c r="J4504" i="6"/>
  <c r="M4504" i="6"/>
  <c r="I4504" i="6"/>
  <c r="H4504" i="6"/>
  <c r="K4504" i="6"/>
  <c r="L4504" i="6"/>
  <c r="F4506" i="6" l="1"/>
  <c r="E4507" i="6"/>
  <c r="J4505" i="6"/>
  <c r="L4505" i="6"/>
  <c r="K4505" i="6"/>
  <c r="M4505" i="6"/>
  <c r="H4505" i="6"/>
  <c r="I4505" i="6"/>
  <c r="F4507" i="6" l="1"/>
  <c r="E4508" i="6"/>
  <c r="M4506" i="6"/>
  <c r="I4506" i="6"/>
  <c r="H4506" i="6"/>
  <c r="L4506" i="6"/>
  <c r="K4506" i="6"/>
  <c r="J4506" i="6"/>
  <c r="F4508" i="6" l="1"/>
  <c r="E4509" i="6"/>
  <c r="J4507" i="6"/>
  <c r="M4507" i="6"/>
  <c r="I4507" i="6"/>
  <c r="L4507" i="6"/>
  <c r="K4507" i="6"/>
  <c r="H4507" i="6"/>
  <c r="F4509" i="6" l="1"/>
  <c r="E4510" i="6"/>
  <c r="J4508" i="6"/>
  <c r="M4508" i="6"/>
  <c r="K4508" i="6"/>
  <c r="L4508" i="6"/>
  <c r="I4508" i="6"/>
  <c r="H4508" i="6"/>
  <c r="F4510" i="6" l="1"/>
  <c r="E4511" i="6"/>
  <c r="J4509" i="6"/>
  <c r="L4509" i="6"/>
  <c r="M4509" i="6"/>
  <c r="H4509" i="6"/>
  <c r="K4509" i="6"/>
  <c r="I4509" i="6"/>
  <c r="F4511" i="6" l="1"/>
  <c r="E4512" i="6"/>
  <c r="M4510" i="6"/>
  <c r="I4510" i="6"/>
  <c r="L4510" i="6"/>
  <c r="H4510" i="6"/>
  <c r="K4510" i="6"/>
  <c r="J4510" i="6"/>
  <c r="F4512" i="6" l="1"/>
  <c r="E4513" i="6"/>
  <c r="J4511" i="6"/>
  <c r="M4511" i="6"/>
  <c r="I4511" i="6"/>
  <c r="L4511" i="6"/>
  <c r="K4511" i="6"/>
  <c r="H4511" i="6"/>
  <c r="F4513" i="6" l="1"/>
  <c r="E4514" i="6"/>
  <c r="J4512" i="6"/>
  <c r="M4512" i="6"/>
  <c r="H4512" i="6"/>
  <c r="I4512" i="6"/>
  <c r="K4512" i="6"/>
  <c r="L4512" i="6"/>
  <c r="F4514" i="6" l="1"/>
  <c r="E4515" i="6"/>
  <c r="K4513" i="6"/>
  <c r="M4513" i="6"/>
  <c r="H4513" i="6"/>
  <c r="I4513" i="6"/>
  <c r="J4513" i="6"/>
  <c r="L4513" i="6"/>
  <c r="F4515" i="6" l="1"/>
  <c r="E4516" i="6"/>
  <c r="M4514" i="6"/>
  <c r="I4514" i="6"/>
  <c r="L4514" i="6"/>
  <c r="H4514" i="6"/>
  <c r="K4514" i="6"/>
  <c r="J4514" i="6"/>
  <c r="F4516" i="6" l="1"/>
  <c r="E4517" i="6"/>
  <c r="J4515" i="6"/>
  <c r="M4515" i="6"/>
  <c r="I4515" i="6"/>
  <c r="L4515" i="6"/>
  <c r="H4515" i="6"/>
  <c r="K4515" i="6"/>
  <c r="F4517" i="6" l="1"/>
  <c r="E4518" i="6"/>
  <c r="J4516" i="6"/>
  <c r="M4516" i="6"/>
  <c r="I4516" i="6"/>
  <c r="H4516" i="6"/>
  <c r="K4516" i="6"/>
  <c r="L4516" i="6"/>
  <c r="F4518" i="6" l="1"/>
  <c r="E4519" i="6"/>
  <c r="I4517" i="6"/>
  <c r="J4517" i="6"/>
  <c r="L4517" i="6"/>
  <c r="K4517" i="6"/>
  <c r="M4517" i="6"/>
  <c r="H4517" i="6"/>
  <c r="F4519" i="6" l="1"/>
  <c r="E4520" i="6"/>
  <c r="M4518" i="6"/>
  <c r="I4518" i="6"/>
  <c r="L4518" i="6"/>
  <c r="H4518" i="6"/>
  <c r="K4518" i="6"/>
  <c r="J4518" i="6"/>
  <c r="F4520" i="6" l="1"/>
  <c r="E4521" i="6"/>
  <c r="J4519" i="6"/>
  <c r="I4519" i="6"/>
  <c r="M4519" i="6"/>
  <c r="L4519" i="6"/>
  <c r="K4519" i="6"/>
  <c r="H4519" i="6"/>
  <c r="F4521" i="6" l="1"/>
  <c r="E4522" i="6"/>
  <c r="J4520" i="6"/>
  <c r="M4520" i="6"/>
  <c r="I4520" i="6"/>
  <c r="H4520" i="6"/>
  <c r="K4520" i="6"/>
  <c r="L4520" i="6"/>
  <c r="F4522" i="6" l="1"/>
  <c r="E4523" i="6"/>
  <c r="M4521" i="6"/>
  <c r="H4521" i="6"/>
  <c r="K4521" i="6"/>
  <c r="I4521" i="6"/>
  <c r="J4521" i="6"/>
  <c r="L4521" i="6"/>
  <c r="F4523" i="6" l="1"/>
  <c r="E4524" i="6"/>
  <c r="M4522" i="6"/>
  <c r="I4522" i="6"/>
  <c r="H4522" i="6"/>
  <c r="L4522" i="6"/>
  <c r="K4522" i="6"/>
  <c r="J4522" i="6"/>
  <c r="F4524" i="6" l="1"/>
  <c r="E4525" i="6"/>
  <c r="J4523" i="6"/>
  <c r="M4523" i="6"/>
  <c r="I4523" i="6"/>
  <c r="L4523" i="6"/>
  <c r="K4523" i="6"/>
  <c r="H4523" i="6"/>
  <c r="F4525" i="6" l="1"/>
  <c r="E4526" i="6"/>
  <c r="J4524" i="6"/>
  <c r="M4524" i="6"/>
  <c r="K4524" i="6"/>
  <c r="L4524" i="6"/>
  <c r="I4524" i="6"/>
  <c r="H4524" i="6"/>
  <c r="F4526" i="6" l="1"/>
  <c r="E4527" i="6"/>
  <c r="K4525" i="6"/>
  <c r="J4525" i="6"/>
  <c r="L4525" i="6"/>
  <c r="M4525" i="6"/>
  <c r="H4525" i="6"/>
  <c r="I4525" i="6"/>
  <c r="F4527" i="6" l="1"/>
  <c r="E4528" i="6"/>
  <c r="M4526" i="6"/>
  <c r="I4526" i="6"/>
  <c r="L4526" i="6"/>
  <c r="H4526" i="6"/>
  <c r="K4526" i="6"/>
  <c r="J4526" i="6"/>
  <c r="F4528" i="6" l="1"/>
  <c r="E4529" i="6"/>
  <c r="J4527" i="6"/>
  <c r="M4527" i="6"/>
  <c r="I4527" i="6"/>
  <c r="L4527" i="6"/>
  <c r="K4527" i="6"/>
  <c r="H4527" i="6"/>
  <c r="F4529" i="6" l="1"/>
  <c r="E4530" i="6"/>
  <c r="J4528" i="6"/>
  <c r="M4528" i="6"/>
  <c r="H4528" i="6"/>
  <c r="I4528" i="6"/>
  <c r="K4528" i="6"/>
  <c r="L4528" i="6"/>
  <c r="F4530" i="6" l="1"/>
  <c r="E4531" i="6"/>
  <c r="I4529" i="6"/>
  <c r="K4529" i="6"/>
  <c r="J4529" i="6"/>
  <c r="L4529" i="6"/>
  <c r="M4529" i="6"/>
  <c r="H4529" i="6"/>
  <c r="F4531" i="6" l="1"/>
  <c r="E4532" i="6"/>
  <c r="M4530" i="6"/>
  <c r="I4530" i="6"/>
  <c r="L4530" i="6"/>
  <c r="H4530" i="6"/>
  <c r="K4530" i="6"/>
  <c r="J4530" i="6"/>
  <c r="F4532" i="6" l="1"/>
  <c r="E4533" i="6"/>
  <c r="J4531" i="6"/>
  <c r="M4531" i="6"/>
  <c r="I4531" i="6"/>
  <c r="L4531" i="6"/>
  <c r="H4531" i="6"/>
  <c r="K4531" i="6"/>
  <c r="F4533" i="6" l="1"/>
  <c r="E4534" i="6"/>
  <c r="J4532" i="6"/>
  <c r="M4532" i="6"/>
  <c r="I4532" i="6"/>
  <c r="H4532" i="6"/>
  <c r="K4532" i="6"/>
  <c r="L4532" i="6"/>
  <c r="F4534" i="6" l="1"/>
  <c r="E4535" i="6"/>
  <c r="J4533" i="6"/>
  <c r="L4533" i="6"/>
  <c r="M4533" i="6"/>
  <c r="H4533" i="6"/>
  <c r="K4533" i="6"/>
  <c r="I4533" i="6"/>
  <c r="F4535" i="6" l="1"/>
  <c r="E4536" i="6"/>
  <c r="M4534" i="6"/>
  <c r="I4534" i="6"/>
  <c r="L4534" i="6"/>
  <c r="H4534" i="6"/>
  <c r="K4534" i="6"/>
  <c r="J4534" i="6"/>
  <c r="F4536" i="6" l="1"/>
  <c r="E4537" i="6"/>
  <c r="J4535" i="6"/>
  <c r="I4535" i="6"/>
  <c r="M4535" i="6"/>
  <c r="L4535" i="6"/>
  <c r="K4535" i="6"/>
  <c r="H4535" i="6"/>
  <c r="F4537" i="6" l="1"/>
  <c r="E4538" i="6"/>
  <c r="J4536" i="6"/>
  <c r="M4536" i="6"/>
  <c r="I4536" i="6"/>
  <c r="H4536" i="6"/>
  <c r="K4536" i="6"/>
  <c r="L4536" i="6"/>
  <c r="F4538" i="6" l="1"/>
  <c r="E4539" i="6"/>
  <c r="J4537" i="6"/>
  <c r="L4537" i="6"/>
  <c r="M4537" i="6"/>
  <c r="H4537" i="6"/>
  <c r="I4537" i="6"/>
  <c r="K4537" i="6"/>
  <c r="F4539" i="6" l="1"/>
  <c r="E4540" i="6"/>
  <c r="M4538" i="6"/>
  <c r="I4538" i="6"/>
  <c r="H4538" i="6"/>
  <c r="L4538" i="6"/>
  <c r="K4538" i="6"/>
  <c r="J4538" i="6"/>
  <c r="F4540" i="6" l="1"/>
  <c r="E4541" i="6"/>
  <c r="J4539" i="6"/>
  <c r="M4539" i="6"/>
  <c r="I4539" i="6"/>
  <c r="L4539" i="6"/>
  <c r="K4539" i="6"/>
  <c r="H4539" i="6"/>
  <c r="F4541" i="6" l="1"/>
  <c r="E4542" i="6"/>
  <c r="J4540" i="6"/>
  <c r="M4540" i="6"/>
  <c r="K4540" i="6"/>
  <c r="L4540" i="6"/>
  <c r="I4540" i="6"/>
  <c r="H4540" i="6"/>
  <c r="F4542" i="6" l="1"/>
  <c r="E4543" i="6"/>
  <c r="K4541" i="6"/>
  <c r="M4541" i="6"/>
  <c r="H4541" i="6"/>
  <c r="I4541" i="6"/>
  <c r="J4541" i="6"/>
  <c r="L4541" i="6"/>
  <c r="F4543" i="6" l="1"/>
  <c r="E4544" i="6"/>
  <c r="J4542" i="6"/>
  <c r="M4542" i="6"/>
  <c r="I4542" i="6"/>
  <c r="L4542" i="6"/>
  <c r="H4542" i="6"/>
  <c r="K4542" i="6"/>
  <c r="F4544" i="6" l="1"/>
  <c r="E4545" i="6"/>
  <c r="J4543" i="6"/>
  <c r="M4543" i="6"/>
  <c r="I4543" i="6"/>
  <c r="L4543" i="6"/>
  <c r="K4543" i="6"/>
  <c r="H4543" i="6"/>
  <c r="F4545" i="6" l="1"/>
  <c r="E4546" i="6"/>
  <c r="J4544" i="6"/>
  <c r="M4544" i="6"/>
  <c r="L4544" i="6"/>
  <c r="I4544" i="6"/>
  <c r="K4544" i="6"/>
  <c r="H4544" i="6"/>
  <c r="F4546" i="6" l="1"/>
  <c r="E4547" i="6"/>
  <c r="J4545" i="6"/>
  <c r="L4545" i="6"/>
  <c r="K4545" i="6"/>
  <c r="M4545" i="6"/>
  <c r="H4545" i="6"/>
  <c r="I4545" i="6"/>
  <c r="F4547" i="6" l="1"/>
  <c r="E4548" i="6"/>
  <c r="M4546" i="6"/>
  <c r="I4546" i="6"/>
  <c r="L4546" i="6"/>
  <c r="H4546" i="6"/>
  <c r="K4546" i="6"/>
  <c r="J4546" i="6"/>
  <c r="F4548" i="6" l="1"/>
  <c r="E4549" i="6"/>
  <c r="J4547" i="6"/>
  <c r="M4547" i="6"/>
  <c r="I4547" i="6"/>
  <c r="L4547" i="6"/>
  <c r="K4547" i="6"/>
  <c r="H4547" i="6"/>
  <c r="F4549" i="6" l="1"/>
  <c r="E4550" i="6"/>
  <c r="J4548" i="6"/>
  <c r="M4548" i="6"/>
  <c r="H4548" i="6"/>
  <c r="I4548" i="6"/>
  <c r="L4548" i="6"/>
  <c r="K4548" i="6"/>
  <c r="F4550" i="6" l="1"/>
  <c r="E4551" i="6"/>
  <c r="I4549" i="6"/>
  <c r="K4549" i="6"/>
  <c r="J4549" i="6"/>
  <c r="L4549" i="6"/>
  <c r="M4549" i="6"/>
  <c r="H4549" i="6"/>
  <c r="F4551" i="6" l="1"/>
  <c r="E4552" i="6"/>
  <c r="M4550" i="6"/>
  <c r="I4550" i="6"/>
  <c r="L4550" i="6"/>
  <c r="H4550" i="6"/>
  <c r="K4550" i="6"/>
  <c r="J4550" i="6"/>
  <c r="F4552" i="6" l="1"/>
  <c r="E4553" i="6"/>
  <c r="J4551" i="6"/>
  <c r="I4551" i="6"/>
  <c r="M4551" i="6"/>
  <c r="L4551" i="6"/>
  <c r="H4551" i="6"/>
  <c r="K4551" i="6"/>
  <c r="F4553" i="6" l="1"/>
  <c r="E4554" i="6"/>
  <c r="J4552" i="6"/>
  <c r="M4552" i="6"/>
  <c r="I4552" i="6"/>
  <c r="H4552" i="6"/>
  <c r="L4552" i="6"/>
  <c r="K4552" i="6"/>
  <c r="F4554" i="6" l="1"/>
  <c r="E4555" i="6"/>
  <c r="J4553" i="6"/>
  <c r="I4553" i="6"/>
  <c r="H4553" i="6"/>
  <c r="M4553" i="6"/>
  <c r="L4553" i="6"/>
  <c r="K4553" i="6"/>
  <c r="F4555" i="6" l="1"/>
  <c r="E4556" i="6"/>
  <c r="M4554" i="6"/>
  <c r="I4554" i="6"/>
  <c r="L4554" i="6"/>
  <c r="H4554" i="6"/>
  <c r="K4554" i="6"/>
  <c r="J4554" i="6"/>
  <c r="F4556" i="6" l="1"/>
  <c r="E4557" i="6"/>
  <c r="J4555" i="6"/>
  <c r="M4555" i="6"/>
  <c r="I4555" i="6"/>
  <c r="L4555" i="6"/>
  <c r="H4555" i="6"/>
  <c r="K4555" i="6"/>
  <c r="F4557" i="6" l="1"/>
  <c r="E4558" i="6"/>
  <c r="J4556" i="6"/>
  <c r="M4556" i="6"/>
  <c r="I4556" i="6"/>
  <c r="H4556" i="6"/>
  <c r="L4556" i="6"/>
  <c r="K4556" i="6"/>
  <c r="F4558" i="6" l="1"/>
  <c r="E4559" i="6"/>
  <c r="J4557" i="6"/>
  <c r="K4557" i="6"/>
  <c r="I4557" i="6"/>
  <c r="H4557" i="6"/>
  <c r="M4557" i="6"/>
  <c r="L4557" i="6"/>
  <c r="F4559" i="6" l="1"/>
  <c r="E4560" i="6"/>
  <c r="M4558" i="6"/>
  <c r="I4558" i="6"/>
  <c r="L4558" i="6"/>
  <c r="H4558" i="6"/>
  <c r="K4558" i="6"/>
  <c r="J4558" i="6"/>
  <c r="F4560" i="6" l="1"/>
  <c r="E4561" i="6"/>
  <c r="J4559" i="6"/>
  <c r="M4559" i="6"/>
  <c r="I4559" i="6"/>
  <c r="L4559" i="6"/>
  <c r="H4559" i="6"/>
  <c r="K4559" i="6"/>
  <c r="F4561" i="6" l="1"/>
  <c r="E4562" i="6"/>
  <c r="J4560" i="6"/>
  <c r="M4560" i="6"/>
  <c r="I4560" i="6"/>
  <c r="H4560" i="6"/>
  <c r="L4560" i="6"/>
  <c r="K4560" i="6"/>
  <c r="F4562" i="6" l="1"/>
  <c r="E4563" i="6"/>
  <c r="J4561" i="6"/>
  <c r="I4561" i="6"/>
  <c r="K4561" i="6"/>
  <c r="H4561" i="6"/>
  <c r="M4561" i="6"/>
  <c r="L4561" i="6"/>
  <c r="F4563" i="6" l="1"/>
  <c r="E4564" i="6"/>
  <c r="M4562" i="6"/>
  <c r="I4562" i="6"/>
  <c r="L4562" i="6"/>
  <c r="H4562" i="6"/>
  <c r="K4562" i="6"/>
  <c r="J4562" i="6"/>
  <c r="F4564" i="6" l="1"/>
  <c r="E4565" i="6"/>
  <c r="J4563" i="6"/>
  <c r="M4563" i="6"/>
  <c r="I4563" i="6"/>
  <c r="L4563" i="6"/>
  <c r="H4563" i="6"/>
  <c r="K4563" i="6"/>
  <c r="F4565" i="6" l="1"/>
  <c r="E4566" i="6"/>
  <c r="J4564" i="6"/>
  <c r="M4564" i="6"/>
  <c r="I4564" i="6"/>
  <c r="H4564" i="6"/>
  <c r="L4564" i="6"/>
  <c r="K4564" i="6"/>
  <c r="F4566" i="6" l="1"/>
  <c r="E4567" i="6"/>
  <c r="J4565" i="6"/>
  <c r="I4565" i="6"/>
  <c r="H4565" i="6"/>
  <c r="M4565" i="6"/>
  <c r="K4565" i="6"/>
  <c r="L4565" i="6"/>
  <c r="F4567" i="6" l="1"/>
  <c r="E4568" i="6"/>
  <c r="M4566" i="6"/>
  <c r="I4566" i="6"/>
  <c r="L4566" i="6"/>
  <c r="H4566" i="6"/>
  <c r="K4566" i="6"/>
  <c r="J4566" i="6"/>
  <c r="F4568" i="6" l="1"/>
  <c r="E4569" i="6"/>
  <c r="J4567" i="6"/>
  <c r="M4567" i="6"/>
  <c r="I4567" i="6"/>
  <c r="L4567" i="6"/>
  <c r="H4567" i="6"/>
  <c r="K4567" i="6"/>
  <c r="F4569" i="6" l="1"/>
  <c r="E4570" i="6"/>
  <c r="J4568" i="6"/>
  <c r="M4568" i="6"/>
  <c r="I4568" i="6"/>
  <c r="H4568" i="6"/>
  <c r="L4568" i="6"/>
  <c r="K4568" i="6"/>
  <c r="F4570" i="6" l="1"/>
  <c r="E4571" i="6"/>
  <c r="J4569" i="6"/>
  <c r="I4569" i="6"/>
  <c r="H4569" i="6"/>
  <c r="M4569" i="6"/>
  <c r="L4569" i="6"/>
  <c r="K4569" i="6"/>
  <c r="F4571" i="6" l="1"/>
  <c r="E4572" i="6"/>
  <c r="M4570" i="6"/>
  <c r="I4570" i="6"/>
  <c r="L4570" i="6"/>
  <c r="H4570" i="6"/>
  <c r="K4570" i="6"/>
  <c r="J4570" i="6"/>
  <c r="F4572" i="6" l="1"/>
  <c r="E4573" i="6"/>
  <c r="J4571" i="6"/>
  <c r="M4571" i="6"/>
  <c r="I4571" i="6"/>
  <c r="L4571" i="6"/>
  <c r="H4571" i="6"/>
  <c r="K4571" i="6"/>
  <c r="F4573" i="6" l="1"/>
  <c r="E4574" i="6"/>
  <c r="J4572" i="6"/>
  <c r="M4572" i="6"/>
  <c r="I4572" i="6"/>
  <c r="H4572" i="6"/>
  <c r="L4572" i="6"/>
  <c r="K4572" i="6"/>
  <c r="F4574" i="6" l="1"/>
  <c r="E4575" i="6"/>
  <c r="J4573" i="6"/>
  <c r="K4573" i="6"/>
  <c r="I4573" i="6"/>
  <c r="H4573" i="6"/>
  <c r="M4573" i="6"/>
  <c r="L4573" i="6"/>
  <c r="F4575" i="6" l="1"/>
  <c r="E4576" i="6"/>
  <c r="M4574" i="6"/>
  <c r="I4574" i="6"/>
  <c r="L4574" i="6"/>
  <c r="H4574" i="6"/>
  <c r="K4574" i="6"/>
  <c r="J4574" i="6"/>
  <c r="F4576" i="6" l="1"/>
  <c r="E4577" i="6"/>
  <c r="J4575" i="6"/>
  <c r="M4575" i="6"/>
  <c r="I4575" i="6"/>
  <c r="L4575" i="6"/>
  <c r="H4575" i="6"/>
  <c r="K4575" i="6"/>
  <c r="F4577" i="6" l="1"/>
  <c r="E4578" i="6"/>
  <c r="J4576" i="6"/>
  <c r="M4576" i="6"/>
  <c r="I4576" i="6"/>
  <c r="H4576" i="6"/>
  <c r="L4576" i="6"/>
  <c r="K4576" i="6"/>
  <c r="F4578" i="6" l="1"/>
  <c r="E4579" i="6"/>
  <c r="J4577" i="6"/>
  <c r="I4577" i="6"/>
  <c r="K4577" i="6"/>
  <c r="H4577" i="6"/>
  <c r="M4577" i="6"/>
  <c r="L4577" i="6"/>
  <c r="F4579" i="6" l="1"/>
  <c r="E4580" i="6"/>
  <c r="M4578" i="6"/>
  <c r="I4578" i="6"/>
  <c r="L4578" i="6"/>
  <c r="H4578" i="6"/>
  <c r="K4578" i="6"/>
  <c r="J4578" i="6"/>
  <c r="F4580" i="6" l="1"/>
  <c r="E4581" i="6"/>
  <c r="J4579" i="6"/>
  <c r="M4579" i="6"/>
  <c r="I4579" i="6"/>
  <c r="L4579" i="6"/>
  <c r="H4579" i="6"/>
  <c r="K4579" i="6"/>
  <c r="F4581" i="6" l="1"/>
  <c r="E4582" i="6"/>
  <c r="J4580" i="6"/>
  <c r="M4580" i="6"/>
  <c r="I4580" i="6"/>
  <c r="H4580" i="6"/>
  <c r="L4580" i="6"/>
  <c r="K4580" i="6"/>
  <c r="F4582" i="6" l="1"/>
  <c r="E4583" i="6"/>
  <c r="J4581" i="6"/>
  <c r="I4581" i="6"/>
  <c r="H4581" i="6"/>
  <c r="M4581" i="6"/>
  <c r="K4581" i="6"/>
  <c r="L4581" i="6"/>
  <c r="F4583" i="6" l="1"/>
  <c r="E4584" i="6"/>
  <c r="M4582" i="6"/>
  <c r="I4582" i="6"/>
  <c r="L4582" i="6"/>
  <c r="H4582" i="6"/>
  <c r="K4582" i="6"/>
  <c r="J4582" i="6"/>
  <c r="F4584" i="6" l="1"/>
  <c r="E4585" i="6"/>
  <c r="J4583" i="6"/>
  <c r="M4583" i="6"/>
  <c r="I4583" i="6"/>
  <c r="L4583" i="6"/>
  <c r="H4583" i="6"/>
  <c r="K4583" i="6"/>
  <c r="F4585" i="6" l="1"/>
  <c r="E4586" i="6"/>
  <c r="J4584" i="6"/>
  <c r="M4584" i="6"/>
  <c r="I4584" i="6"/>
  <c r="H4584" i="6"/>
  <c r="L4584" i="6"/>
  <c r="K4584" i="6"/>
  <c r="F4586" i="6" l="1"/>
  <c r="E4587" i="6"/>
  <c r="J4585" i="6"/>
  <c r="I4585" i="6"/>
  <c r="H4585" i="6"/>
  <c r="M4585" i="6"/>
  <c r="L4585" i="6"/>
  <c r="K4585" i="6"/>
  <c r="F4587" i="6" l="1"/>
  <c r="E4588" i="6"/>
  <c r="M4586" i="6"/>
  <c r="I4586" i="6"/>
  <c r="L4586" i="6"/>
  <c r="H4586" i="6"/>
  <c r="K4586" i="6"/>
  <c r="J4586" i="6"/>
  <c r="F4588" i="6" l="1"/>
  <c r="E4589" i="6"/>
  <c r="J4587" i="6"/>
  <c r="M4587" i="6"/>
  <c r="I4587" i="6"/>
  <c r="L4587" i="6"/>
  <c r="H4587" i="6"/>
  <c r="K4587" i="6"/>
  <c r="F4589" i="6" l="1"/>
  <c r="E4590" i="6"/>
  <c r="J4588" i="6"/>
  <c r="M4588" i="6"/>
  <c r="I4588" i="6"/>
  <c r="H4588" i="6"/>
  <c r="L4588" i="6"/>
  <c r="K4588" i="6"/>
  <c r="F4590" i="6" l="1"/>
  <c r="E4591" i="6"/>
  <c r="J4589" i="6"/>
  <c r="K4589" i="6"/>
  <c r="I4589" i="6"/>
  <c r="H4589" i="6"/>
  <c r="M4589" i="6"/>
  <c r="L4589" i="6"/>
  <c r="F4591" i="6" l="1"/>
  <c r="E4592" i="6"/>
  <c r="M4590" i="6"/>
  <c r="I4590" i="6"/>
  <c r="L4590" i="6"/>
  <c r="H4590" i="6"/>
  <c r="K4590" i="6"/>
  <c r="J4590" i="6"/>
  <c r="F4592" i="6" l="1"/>
  <c r="E4593" i="6"/>
  <c r="J4591" i="6"/>
  <c r="M4591" i="6"/>
  <c r="I4591" i="6"/>
  <c r="L4591" i="6"/>
  <c r="H4591" i="6"/>
  <c r="K4591" i="6"/>
  <c r="F4593" i="6" l="1"/>
  <c r="E4594" i="6"/>
  <c r="J4592" i="6"/>
  <c r="M4592" i="6"/>
  <c r="I4592" i="6"/>
  <c r="H4592" i="6"/>
  <c r="L4592" i="6"/>
  <c r="K4592" i="6"/>
  <c r="F4594" i="6" l="1"/>
  <c r="E4595" i="6"/>
  <c r="J4593" i="6"/>
  <c r="I4593" i="6"/>
  <c r="K4593" i="6"/>
  <c r="H4593" i="6"/>
  <c r="M4593" i="6"/>
  <c r="L4593" i="6"/>
  <c r="F4595" i="6" l="1"/>
  <c r="E4596" i="6"/>
  <c r="M4594" i="6"/>
  <c r="I4594" i="6"/>
  <c r="L4594" i="6"/>
  <c r="H4594" i="6"/>
  <c r="K4594" i="6"/>
  <c r="J4594" i="6"/>
  <c r="F4596" i="6" l="1"/>
  <c r="E4597" i="6"/>
  <c r="J4595" i="6"/>
  <c r="M4595" i="6"/>
  <c r="I4595" i="6"/>
  <c r="L4595" i="6"/>
  <c r="H4595" i="6"/>
  <c r="K4595" i="6"/>
  <c r="F4597" i="6" l="1"/>
  <c r="E4598" i="6"/>
  <c r="J4596" i="6"/>
  <c r="M4596" i="6"/>
  <c r="I4596" i="6"/>
  <c r="H4596" i="6"/>
  <c r="L4596" i="6"/>
  <c r="K4596" i="6"/>
  <c r="F4598" i="6" l="1"/>
  <c r="E4599" i="6"/>
  <c r="J4597" i="6"/>
  <c r="I4597" i="6"/>
  <c r="H4597" i="6"/>
  <c r="M4597" i="6"/>
  <c r="K4597" i="6"/>
  <c r="L4597" i="6"/>
  <c r="F4599" i="6" l="1"/>
  <c r="E4600" i="6"/>
  <c r="M4598" i="6"/>
  <c r="I4598" i="6"/>
  <c r="L4598" i="6"/>
  <c r="H4598" i="6"/>
  <c r="K4598" i="6"/>
  <c r="J4598" i="6"/>
  <c r="F4600" i="6" l="1"/>
  <c r="E4601" i="6"/>
  <c r="J4599" i="6"/>
  <c r="M4599" i="6"/>
  <c r="I4599" i="6"/>
  <c r="L4599" i="6"/>
  <c r="H4599" i="6"/>
  <c r="K4599" i="6"/>
  <c r="F4601" i="6" l="1"/>
  <c r="E4602" i="6"/>
  <c r="J4600" i="6"/>
  <c r="M4600" i="6"/>
  <c r="I4600" i="6"/>
  <c r="H4600" i="6"/>
  <c r="L4600" i="6"/>
  <c r="K4600" i="6"/>
  <c r="F4602" i="6" l="1"/>
  <c r="E4603" i="6"/>
  <c r="J4601" i="6"/>
  <c r="I4601" i="6"/>
  <c r="H4601" i="6"/>
  <c r="M4601" i="6"/>
  <c r="L4601" i="6"/>
  <c r="K4601" i="6"/>
  <c r="F4603" i="6" l="1"/>
  <c r="E4604" i="6"/>
  <c r="M4602" i="6"/>
  <c r="I4602" i="6"/>
  <c r="L4602" i="6"/>
  <c r="H4602" i="6"/>
  <c r="K4602" i="6"/>
  <c r="J4602" i="6"/>
  <c r="F4604" i="6" l="1"/>
  <c r="E4605" i="6"/>
  <c r="J4603" i="6"/>
  <c r="M4603" i="6"/>
  <c r="I4603" i="6"/>
  <c r="L4603" i="6"/>
  <c r="H4603" i="6"/>
  <c r="K4603" i="6"/>
  <c r="F4605" i="6" l="1"/>
  <c r="E4606" i="6"/>
  <c r="J4604" i="6"/>
  <c r="M4604" i="6"/>
  <c r="I4604" i="6"/>
  <c r="H4604" i="6"/>
  <c r="L4604" i="6"/>
  <c r="K4604" i="6"/>
  <c r="F4606" i="6" l="1"/>
  <c r="E4607" i="6"/>
  <c r="J4605" i="6"/>
  <c r="K4605" i="6"/>
  <c r="I4605" i="6"/>
  <c r="H4605" i="6"/>
  <c r="M4605" i="6"/>
  <c r="L4605" i="6"/>
  <c r="F4607" i="6" l="1"/>
  <c r="E4608" i="6"/>
  <c r="M4606" i="6"/>
  <c r="I4606" i="6"/>
  <c r="L4606" i="6"/>
  <c r="H4606" i="6"/>
  <c r="K4606" i="6"/>
  <c r="J4606" i="6"/>
  <c r="F4608" i="6" l="1"/>
  <c r="E4609" i="6"/>
  <c r="J4607" i="6"/>
  <c r="M4607" i="6"/>
  <c r="I4607" i="6"/>
  <c r="L4607" i="6"/>
  <c r="H4607" i="6"/>
  <c r="K4607" i="6"/>
  <c r="F4609" i="6" l="1"/>
  <c r="E4610" i="6"/>
  <c r="J4608" i="6"/>
  <c r="M4608" i="6"/>
  <c r="I4608" i="6"/>
  <c r="H4608" i="6"/>
  <c r="L4608" i="6"/>
  <c r="K4608" i="6"/>
  <c r="F4610" i="6" l="1"/>
  <c r="E4611" i="6"/>
  <c r="J4609" i="6"/>
  <c r="I4609" i="6"/>
  <c r="K4609" i="6"/>
  <c r="H4609" i="6"/>
  <c r="M4609" i="6"/>
  <c r="L4609" i="6"/>
  <c r="F4611" i="6" l="1"/>
  <c r="E4612" i="6"/>
  <c r="M4610" i="6"/>
  <c r="I4610" i="6"/>
  <c r="L4610" i="6"/>
  <c r="H4610" i="6"/>
  <c r="K4610" i="6"/>
  <c r="J4610" i="6"/>
  <c r="F4612" i="6" l="1"/>
  <c r="E4613" i="6"/>
  <c r="J4611" i="6"/>
  <c r="M4611" i="6"/>
  <c r="I4611" i="6"/>
  <c r="L4611" i="6"/>
  <c r="H4611" i="6"/>
  <c r="K4611" i="6"/>
  <c r="F4613" i="6" l="1"/>
  <c r="E4614" i="6"/>
  <c r="J4612" i="6"/>
  <c r="M4612" i="6"/>
  <c r="I4612" i="6"/>
  <c r="H4612" i="6"/>
  <c r="L4612" i="6"/>
  <c r="K4612" i="6"/>
  <c r="F4614" i="6" l="1"/>
  <c r="E4615" i="6"/>
  <c r="J4613" i="6"/>
  <c r="I4613" i="6"/>
  <c r="H4613" i="6"/>
  <c r="M4613" i="6"/>
  <c r="K4613" i="6"/>
  <c r="L4613" i="6"/>
  <c r="F4615" i="6" l="1"/>
  <c r="E4616" i="6"/>
  <c r="M4614" i="6"/>
  <c r="I4614" i="6"/>
  <c r="L4614" i="6"/>
  <c r="H4614" i="6"/>
  <c r="K4614" i="6"/>
  <c r="J4614" i="6"/>
  <c r="F4616" i="6" l="1"/>
  <c r="E4617" i="6"/>
  <c r="J4615" i="6"/>
  <c r="M4615" i="6"/>
  <c r="I4615" i="6"/>
  <c r="L4615" i="6"/>
  <c r="H4615" i="6"/>
  <c r="K4615" i="6"/>
  <c r="F4617" i="6" l="1"/>
  <c r="E4618" i="6"/>
  <c r="J4616" i="6"/>
  <c r="M4616" i="6"/>
  <c r="I4616" i="6"/>
  <c r="H4616" i="6"/>
  <c r="L4616" i="6"/>
  <c r="K4616" i="6"/>
  <c r="F4618" i="6" l="1"/>
  <c r="E4619" i="6"/>
  <c r="J4617" i="6"/>
  <c r="I4617" i="6"/>
  <c r="H4617" i="6"/>
  <c r="M4617" i="6"/>
  <c r="L4617" i="6"/>
  <c r="K4617" i="6"/>
  <c r="F4619" i="6" l="1"/>
  <c r="E4620" i="6"/>
  <c r="M4618" i="6"/>
  <c r="I4618" i="6"/>
  <c r="L4618" i="6"/>
  <c r="H4618" i="6"/>
  <c r="K4618" i="6"/>
  <c r="J4618" i="6"/>
  <c r="F4620" i="6" l="1"/>
  <c r="E4621" i="6"/>
  <c r="J4619" i="6"/>
  <c r="M4619" i="6"/>
  <c r="I4619" i="6"/>
  <c r="L4619" i="6"/>
  <c r="H4619" i="6"/>
  <c r="K4619" i="6"/>
  <c r="F4621" i="6" l="1"/>
  <c r="E4622" i="6"/>
  <c r="J4620" i="6"/>
  <c r="M4620" i="6"/>
  <c r="I4620" i="6"/>
  <c r="H4620" i="6"/>
  <c r="L4620" i="6"/>
  <c r="K4620" i="6"/>
  <c r="F4622" i="6" l="1"/>
  <c r="E4623" i="6"/>
  <c r="J4621" i="6"/>
  <c r="K4621" i="6"/>
  <c r="I4621" i="6"/>
  <c r="H4621" i="6"/>
  <c r="M4621" i="6"/>
  <c r="L4621" i="6"/>
  <c r="F4623" i="6" l="1"/>
  <c r="E4624" i="6"/>
  <c r="M4622" i="6"/>
  <c r="I4622" i="6"/>
  <c r="L4622" i="6"/>
  <c r="H4622" i="6"/>
  <c r="K4622" i="6"/>
  <c r="J4622" i="6"/>
  <c r="F4624" i="6" l="1"/>
  <c r="E4625" i="6"/>
  <c r="J4623" i="6"/>
  <c r="M4623" i="6"/>
  <c r="I4623" i="6"/>
  <c r="L4623" i="6"/>
  <c r="H4623" i="6"/>
  <c r="K4623" i="6"/>
  <c r="F4625" i="6" l="1"/>
  <c r="E4626" i="6"/>
  <c r="J4624" i="6"/>
  <c r="M4624" i="6"/>
  <c r="I4624" i="6"/>
  <c r="H4624" i="6"/>
  <c r="L4624" i="6"/>
  <c r="K4624" i="6"/>
  <c r="F4626" i="6" l="1"/>
  <c r="E4627" i="6"/>
  <c r="J4625" i="6"/>
  <c r="I4625" i="6"/>
  <c r="K4625" i="6"/>
  <c r="H4625" i="6"/>
  <c r="M4625" i="6"/>
  <c r="L4625" i="6"/>
  <c r="F4627" i="6" l="1"/>
  <c r="E4628" i="6"/>
  <c r="M4626" i="6"/>
  <c r="I4626" i="6"/>
  <c r="L4626" i="6"/>
  <c r="H4626" i="6"/>
  <c r="K4626" i="6"/>
  <c r="J4626" i="6"/>
  <c r="F4628" i="6" l="1"/>
  <c r="E4629" i="6"/>
  <c r="J4627" i="6"/>
  <c r="M4627" i="6"/>
  <c r="I4627" i="6"/>
  <c r="L4627" i="6"/>
  <c r="H4627" i="6"/>
  <c r="K4627" i="6"/>
  <c r="F4629" i="6" l="1"/>
  <c r="E4630" i="6"/>
  <c r="J4628" i="6"/>
  <c r="M4628" i="6"/>
  <c r="I4628" i="6"/>
  <c r="H4628" i="6"/>
  <c r="L4628" i="6"/>
  <c r="K4628" i="6"/>
  <c r="F4630" i="6" l="1"/>
  <c r="E4631" i="6"/>
  <c r="J4629" i="6"/>
  <c r="I4629" i="6"/>
  <c r="H4629" i="6"/>
  <c r="M4629" i="6"/>
  <c r="K4629" i="6"/>
  <c r="L4629" i="6"/>
  <c r="F4631" i="6" l="1"/>
  <c r="E4632" i="6"/>
  <c r="M4630" i="6"/>
  <c r="I4630" i="6"/>
  <c r="L4630" i="6"/>
  <c r="H4630" i="6"/>
  <c r="K4630" i="6"/>
  <c r="J4630" i="6"/>
  <c r="F4632" i="6" l="1"/>
  <c r="E4633" i="6"/>
  <c r="J4631" i="6"/>
  <c r="M4631" i="6"/>
  <c r="I4631" i="6"/>
  <c r="L4631" i="6"/>
  <c r="H4631" i="6"/>
  <c r="K4631" i="6"/>
  <c r="F4633" i="6" l="1"/>
  <c r="E4634" i="6"/>
  <c r="J4632" i="6"/>
  <c r="M4632" i="6"/>
  <c r="I4632" i="6"/>
  <c r="H4632" i="6"/>
  <c r="L4632" i="6"/>
  <c r="K4632" i="6"/>
  <c r="F4634" i="6" l="1"/>
  <c r="E4635" i="6"/>
  <c r="J4633" i="6"/>
  <c r="I4633" i="6"/>
  <c r="H4633" i="6"/>
  <c r="M4633" i="6"/>
  <c r="L4633" i="6"/>
  <c r="K4633" i="6"/>
  <c r="F4635" i="6" l="1"/>
  <c r="E4636" i="6"/>
  <c r="M4634" i="6"/>
  <c r="I4634" i="6"/>
  <c r="L4634" i="6"/>
  <c r="H4634" i="6"/>
  <c r="K4634" i="6"/>
  <c r="J4634" i="6"/>
  <c r="F4636" i="6" l="1"/>
  <c r="E4637" i="6"/>
  <c r="J4635" i="6"/>
  <c r="M4635" i="6"/>
  <c r="I4635" i="6"/>
  <c r="L4635" i="6"/>
  <c r="H4635" i="6"/>
  <c r="K4635" i="6"/>
  <c r="F4637" i="6" l="1"/>
  <c r="E4638" i="6"/>
  <c r="J4636" i="6"/>
  <c r="M4636" i="6"/>
  <c r="I4636" i="6"/>
  <c r="H4636" i="6"/>
  <c r="L4636" i="6"/>
  <c r="K4636" i="6"/>
  <c r="F4638" i="6" l="1"/>
  <c r="E4639" i="6"/>
  <c r="J4637" i="6"/>
  <c r="K4637" i="6"/>
  <c r="I4637" i="6"/>
  <c r="H4637" i="6"/>
  <c r="M4637" i="6"/>
  <c r="L4637" i="6"/>
  <c r="F4639" i="6" l="1"/>
  <c r="E4640" i="6"/>
  <c r="M4638" i="6"/>
  <c r="I4638" i="6"/>
  <c r="L4638" i="6"/>
  <c r="H4638" i="6"/>
  <c r="K4638" i="6"/>
  <c r="J4638" i="6"/>
  <c r="F4640" i="6" l="1"/>
  <c r="E4641" i="6"/>
  <c r="J4639" i="6"/>
  <c r="M4639" i="6"/>
  <c r="I4639" i="6"/>
  <c r="L4639" i="6"/>
  <c r="H4639" i="6"/>
  <c r="K4639" i="6"/>
  <c r="F4641" i="6" l="1"/>
  <c r="E4642" i="6"/>
  <c r="J4640" i="6"/>
  <c r="M4640" i="6"/>
  <c r="I4640" i="6"/>
  <c r="H4640" i="6"/>
  <c r="L4640" i="6"/>
  <c r="K4640" i="6"/>
  <c r="F4642" i="6" l="1"/>
  <c r="E4643" i="6"/>
  <c r="J4641" i="6"/>
  <c r="I4641" i="6"/>
  <c r="K4641" i="6"/>
  <c r="H4641" i="6"/>
  <c r="M4641" i="6"/>
  <c r="L4641" i="6"/>
  <c r="F4643" i="6" l="1"/>
  <c r="E4644" i="6"/>
  <c r="M4642" i="6"/>
  <c r="I4642" i="6"/>
  <c r="L4642" i="6"/>
  <c r="H4642" i="6"/>
  <c r="K4642" i="6"/>
  <c r="J4642" i="6"/>
  <c r="F4644" i="6" l="1"/>
  <c r="E4645" i="6"/>
  <c r="J4643" i="6"/>
  <c r="M4643" i="6"/>
  <c r="I4643" i="6"/>
  <c r="L4643" i="6"/>
  <c r="H4643" i="6"/>
  <c r="K4643" i="6"/>
  <c r="F4645" i="6" l="1"/>
  <c r="E4646" i="6"/>
  <c r="J4644" i="6"/>
  <c r="M4644" i="6"/>
  <c r="I4644" i="6"/>
  <c r="H4644" i="6"/>
  <c r="L4644" i="6"/>
  <c r="K4644" i="6"/>
  <c r="F4646" i="6" l="1"/>
  <c r="E4647" i="6"/>
  <c r="J4645" i="6"/>
  <c r="I4645" i="6"/>
  <c r="H4645" i="6"/>
  <c r="M4645" i="6"/>
  <c r="K4645" i="6"/>
  <c r="L4645" i="6"/>
  <c r="F4647" i="6" l="1"/>
  <c r="E4648" i="6"/>
  <c r="M4646" i="6"/>
  <c r="I4646" i="6"/>
  <c r="L4646" i="6"/>
  <c r="H4646" i="6"/>
  <c r="K4646" i="6"/>
  <c r="J4646" i="6"/>
  <c r="F4648" i="6" l="1"/>
  <c r="E4649" i="6"/>
  <c r="J4647" i="6"/>
  <c r="M4647" i="6"/>
  <c r="I4647" i="6"/>
  <c r="L4647" i="6"/>
  <c r="H4647" i="6"/>
  <c r="K4647" i="6"/>
  <c r="F4649" i="6" l="1"/>
  <c r="E4650" i="6"/>
  <c r="J4648" i="6"/>
  <c r="M4648" i="6"/>
  <c r="I4648" i="6"/>
  <c r="H4648" i="6"/>
  <c r="L4648" i="6"/>
  <c r="K4648" i="6"/>
  <c r="F4650" i="6" l="1"/>
  <c r="E4651" i="6"/>
  <c r="J4649" i="6"/>
  <c r="I4649" i="6"/>
  <c r="H4649" i="6"/>
  <c r="M4649" i="6"/>
  <c r="L4649" i="6"/>
  <c r="K4649" i="6"/>
  <c r="F4651" i="6" l="1"/>
  <c r="E4652" i="6"/>
  <c r="M4650" i="6"/>
  <c r="I4650" i="6"/>
  <c r="L4650" i="6"/>
  <c r="H4650" i="6"/>
  <c r="K4650" i="6"/>
  <c r="J4650" i="6"/>
  <c r="F4652" i="6" l="1"/>
  <c r="E4653" i="6"/>
  <c r="J4651" i="6"/>
  <c r="M4651" i="6"/>
  <c r="I4651" i="6"/>
  <c r="L4651" i="6"/>
  <c r="H4651" i="6"/>
  <c r="K4651" i="6"/>
  <c r="F4653" i="6" l="1"/>
  <c r="E4654" i="6"/>
  <c r="J4652" i="6"/>
  <c r="M4652" i="6"/>
  <c r="I4652" i="6"/>
  <c r="H4652" i="6"/>
  <c r="L4652" i="6"/>
  <c r="K4652" i="6"/>
  <c r="F4654" i="6" l="1"/>
  <c r="E4655" i="6"/>
  <c r="J4653" i="6"/>
  <c r="K4653" i="6"/>
  <c r="I4653" i="6"/>
  <c r="H4653" i="6"/>
  <c r="M4653" i="6"/>
  <c r="L4653" i="6"/>
  <c r="F4655" i="6" l="1"/>
  <c r="E4656" i="6"/>
  <c r="M4654" i="6"/>
  <c r="I4654" i="6"/>
  <c r="L4654" i="6"/>
  <c r="H4654" i="6"/>
  <c r="K4654" i="6"/>
  <c r="J4654" i="6"/>
  <c r="F4656" i="6" l="1"/>
  <c r="E4657" i="6"/>
  <c r="J4655" i="6"/>
  <c r="M4655" i="6"/>
  <c r="I4655" i="6"/>
  <c r="L4655" i="6"/>
  <c r="H4655" i="6"/>
  <c r="K4655" i="6"/>
  <c r="F4657" i="6" l="1"/>
  <c r="E4658" i="6"/>
  <c r="J4656" i="6"/>
  <c r="M4656" i="6"/>
  <c r="I4656" i="6"/>
  <c r="H4656" i="6"/>
  <c r="L4656" i="6"/>
  <c r="K4656" i="6"/>
  <c r="F4658" i="6" l="1"/>
  <c r="E4659" i="6"/>
  <c r="J4657" i="6"/>
  <c r="I4657" i="6"/>
  <c r="K4657" i="6"/>
  <c r="H4657" i="6"/>
  <c r="M4657" i="6"/>
  <c r="L4657" i="6"/>
  <c r="F4659" i="6" l="1"/>
  <c r="E4660" i="6"/>
  <c r="M4658" i="6"/>
  <c r="I4658" i="6"/>
  <c r="L4658" i="6"/>
  <c r="H4658" i="6"/>
  <c r="K4658" i="6"/>
  <c r="J4658" i="6"/>
  <c r="F4660" i="6" l="1"/>
  <c r="E4661" i="6"/>
  <c r="J4659" i="6"/>
  <c r="M4659" i="6"/>
  <c r="I4659" i="6"/>
  <c r="L4659" i="6"/>
  <c r="H4659" i="6"/>
  <c r="K4659" i="6"/>
  <c r="F4661" i="6" l="1"/>
  <c r="E4662" i="6"/>
  <c r="J4660" i="6"/>
  <c r="M4660" i="6"/>
  <c r="I4660" i="6"/>
  <c r="H4660" i="6"/>
  <c r="L4660" i="6"/>
  <c r="K4660" i="6"/>
  <c r="F4662" i="6" l="1"/>
  <c r="E4663" i="6"/>
  <c r="J4661" i="6"/>
  <c r="I4661" i="6"/>
  <c r="H4661" i="6"/>
  <c r="M4661" i="6"/>
  <c r="K4661" i="6"/>
  <c r="L4661" i="6"/>
  <c r="F4663" i="6" l="1"/>
  <c r="E4664" i="6"/>
  <c r="M4662" i="6"/>
  <c r="I4662" i="6"/>
  <c r="L4662" i="6"/>
  <c r="H4662" i="6"/>
  <c r="K4662" i="6"/>
  <c r="J4662" i="6"/>
  <c r="F4664" i="6" l="1"/>
  <c r="E4665" i="6"/>
  <c r="J4663" i="6"/>
  <c r="M4663" i="6"/>
  <c r="I4663" i="6"/>
  <c r="L4663" i="6"/>
  <c r="H4663" i="6"/>
  <c r="K4663" i="6"/>
  <c r="F4665" i="6" l="1"/>
  <c r="E4666" i="6"/>
  <c r="J4664" i="6"/>
  <c r="M4664" i="6"/>
  <c r="I4664" i="6"/>
  <c r="H4664" i="6"/>
  <c r="L4664" i="6"/>
  <c r="K4664" i="6"/>
  <c r="F4666" i="6" l="1"/>
  <c r="E4667" i="6"/>
  <c r="J4665" i="6"/>
  <c r="I4665" i="6"/>
  <c r="H4665" i="6"/>
  <c r="M4665" i="6"/>
  <c r="L4665" i="6"/>
  <c r="K4665" i="6"/>
  <c r="F4667" i="6" l="1"/>
  <c r="E4668" i="6"/>
  <c r="M4666" i="6"/>
  <c r="I4666" i="6"/>
  <c r="L4666" i="6"/>
  <c r="H4666" i="6"/>
  <c r="K4666" i="6"/>
  <c r="J4666" i="6"/>
  <c r="F4668" i="6" l="1"/>
  <c r="E4669" i="6"/>
  <c r="J4667" i="6"/>
  <c r="M4667" i="6"/>
  <c r="I4667" i="6"/>
  <c r="L4667" i="6"/>
  <c r="H4667" i="6"/>
  <c r="K4667" i="6"/>
  <c r="F4669" i="6" l="1"/>
  <c r="E4670" i="6"/>
  <c r="J4668" i="6"/>
  <c r="M4668" i="6"/>
  <c r="I4668" i="6"/>
  <c r="H4668" i="6"/>
  <c r="L4668" i="6"/>
  <c r="K4668" i="6"/>
  <c r="F4670" i="6" l="1"/>
  <c r="E4671" i="6"/>
  <c r="J4669" i="6"/>
  <c r="K4669" i="6"/>
  <c r="I4669" i="6"/>
  <c r="H4669" i="6"/>
  <c r="M4669" i="6"/>
  <c r="L4669" i="6"/>
  <c r="F4671" i="6" l="1"/>
  <c r="E4672" i="6"/>
  <c r="M4670" i="6"/>
  <c r="I4670" i="6"/>
  <c r="L4670" i="6"/>
  <c r="H4670" i="6"/>
  <c r="K4670" i="6"/>
  <c r="J4670" i="6"/>
  <c r="F4672" i="6" l="1"/>
  <c r="E4673" i="6"/>
  <c r="J4671" i="6"/>
  <c r="M4671" i="6"/>
  <c r="I4671" i="6"/>
  <c r="L4671" i="6"/>
  <c r="H4671" i="6"/>
  <c r="K4671" i="6"/>
  <c r="F4673" i="6" l="1"/>
  <c r="E4674" i="6"/>
  <c r="J4672" i="6"/>
  <c r="M4672" i="6"/>
  <c r="I4672" i="6"/>
  <c r="H4672" i="6"/>
  <c r="L4672" i="6"/>
  <c r="K4672" i="6"/>
  <c r="F4674" i="6" l="1"/>
  <c r="E4675" i="6"/>
  <c r="J4673" i="6"/>
  <c r="I4673" i="6"/>
  <c r="K4673" i="6"/>
  <c r="H4673" i="6"/>
  <c r="M4673" i="6"/>
  <c r="L4673" i="6"/>
  <c r="F4675" i="6" l="1"/>
  <c r="E4676" i="6"/>
  <c r="J4674" i="6"/>
  <c r="M4674" i="6"/>
  <c r="I4674" i="6"/>
  <c r="L4674" i="6"/>
  <c r="H4674" i="6"/>
  <c r="K4674" i="6"/>
  <c r="F4676" i="6" l="1"/>
  <c r="E4677" i="6"/>
  <c r="J4675" i="6"/>
  <c r="M4675" i="6"/>
  <c r="I4675" i="6"/>
  <c r="L4675" i="6"/>
  <c r="K4675" i="6"/>
  <c r="H4675" i="6"/>
  <c r="F4677" i="6" l="1"/>
  <c r="E4678" i="6"/>
  <c r="J4676" i="6"/>
  <c r="M4676" i="6"/>
  <c r="H4676" i="6"/>
  <c r="I4676" i="6"/>
  <c r="L4676" i="6"/>
  <c r="K4676" i="6"/>
  <c r="F4678" i="6" l="1"/>
  <c r="E4679" i="6"/>
  <c r="J4677" i="6"/>
  <c r="M4677" i="6"/>
  <c r="H4677" i="6"/>
  <c r="K4677" i="6"/>
  <c r="L4677" i="6"/>
  <c r="I4677" i="6"/>
  <c r="F4679" i="6" l="1"/>
  <c r="E4680" i="6"/>
  <c r="M4678" i="6"/>
  <c r="I4678" i="6"/>
  <c r="L4678" i="6"/>
  <c r="H4678" i="6"/>
  <c r="K4678" i="6"/>
  <c r="J4678" i="6"/>
  <c r="F4680" i="6" l="1"/>
  <c r="E4681" i="6"/>
  <c r="J4679" i="6"/>
  <c r="M4679" i="6"/>
  <c r="I4679" i="6"/>
  <c r="L4679" i="6"/>
  <c r="K4679" i="6"/>
  <c r="H4679" i="6"/>
  <c r="F4681" i="6" l="1"/>
  <c r="E4682" i="6"/>
  <c r="J4680" i="6"/>
  <c r="M4680" i="6"/>
  <c r="H4680" i="6"/>
  <c r="I4680" i="6"/>
  <c r="L4680" i="6"/>
  <c r="K4680" i="6"/>
  <c r="F4682" i="6" l="1"/>
  <c r="E4683" i="6"/>
  <c r="J4681" i="6"/>
  <c r="M4681" i="6"/>
  <c r="H4681" i="6"/>
  <c r="L4681" i="6"/>
  <c r="K4681" i="6"/>
  <c r="I4681" i="6"/>
  <c r="F4683" i="6" l="1"/>
  <c r="E4684" i="6"/>
  <c r="M4682" i="6"/>
  <c r="I4682" i="6"/>
  <c r="L4682" i="6"/>
  <c r="H4682" i="6"/>
  <c r="K4682" i="6"/>
  <c r="J4682" i="6"/>
  <c r="F4684" i="6" l="1"/>
  <c r="E4685" i="6"/>
  <c r="J4683" i="6"/>
  <c r="M4683" i="6"/>
  <c r="I4683" i="6"/>
  <c r="L4683" i="6"/>
  <c r="K4683" i="6"/>
  <c r="H4683" i="6"/>
  <c r="F4685" i="6" l="1"/>
  <c r="E4686" i="6"/>
  <c r="J4684" i="6"/>
  <c r="M4684" i="6"/>
  <c r="H4684" i="6"/>
  <c r="I4684" i="6"/>
  <c r="L4684" i="6"/>
  <c r="K4684" i="6"/>
  <c r="F4686" i="6" l="1"/>
  <c r="E4687" i="6"/>
  <c r="J4685" i="6"/>
  <c r="K4685" i="6"/>
  <c r="M4685" i="6"/>
  <c r="H4685" i="6"/>
  <c r="L4685" i="6"/>
  <c r="I4685" i="6"/>
  <c r="F4687" i="6" l="1"/>
  <c r="E4688" i="6"/>
  <c r="M4686" i="6"/>
  <c r="I4686" i="6"/>
  <c r="L4686" i="6"/>
  <c r="H4686" i="6"/>
  <c r="K4686" i="6"/>
  <c r="J4686" i="6"/>
  <c r="F4688" i="6" l="1"/>
  <c r="E4689" i="6"/>
  <c r="J4687" i="6"/>
  <c r="M4687" i="6"/>
  <c r="I4687" i="6"/>
  <c r="L4687" i="6"/>
  <c r="K4687" i="6"/>
  <c r="H4687" i="6"/>
  <c r="F4689" i="6" l="1"/>
  <c r="E4690" i="6"/>
  <c r="J4688" i="6"/>
  <c r="M4688" i="6"/>
  <c r="H4688" i="6"/>
  <c r="I4688" i="6"/>
  <c r="L4688" i="6"/>
  <c r="K4688" i="6"/>
  <c r="F4690" i="6" l="1"/>
  <c r="E4691" i="6"/>
  <c r="J4689" i="6"/>
  <c r="M4689" i="6"/>
  <c r="K4689" i="6"/>
  <c r="H4689" i="6"/>
  <c r="L4689" i="6"/>
  <c r="I4689" i="6"/>
  <c r="F4691" i="6" l="1"/>
  <c r="E4692" i="6"/>
  <c r="M4690" i="6"/>
  <c r="I4690" i="6"/>
  <c r="L4690" i="6"/>
  <c r="H4690" i="6"/>
  <c r="K4690" i="6"/>
  <c r="J4690" i="6"/>
  <c r="F4692" i="6" l="1"/>
  <c r="E4693" i="6"/>
  <c r="J4691" i="6"/>
  <c r="M4691" i="6"/>
  <c r="I4691" i="6"/>
  <c r="L4691" i="6"/>
  <c r="K4691" i="6"/>
  <c r="H4691" i="6"/>
  <c r="F4693" i="6" l="1"/>
  <c r="E4694" i="6"/>
  <c r="J4692" i="6"/>
  <c r="M4692" i="6"/>
  <c r="H4692" i="6"/>
  <c r="I4692" i="6"/>
  <c r="L4692" i="6"/>
  <c r="K4692" i="6"/>
  <c r="F4694" i="6" l="1"/>
  <c r="E4695" i="6"/>
  <c r="J4693" i="6"/>
  <c r="M4693" i="6"/>
  <c r="H4693" i="6"/>
  <c r="K4693" i="6"/>
  <c r="L4693" i="6"/>
  <c r="I4693" i="6"/>
  <c r="F4695" i="6" l="1"/>
  <c r="E4696" i="6"/>
  <c r="M4694" i="6"/>
  <c r="I4694" i="6"/>
  <c r="L4694" i="6"/>
  <c r="H4694" i="6"/>
  <c r="K4694" i="6"/>
  <c r="J4694" i="6"/>
  <c r="F4696" i="6" l="1"/>
  <c r="E4697" i="6"/>
  <c r="J4695" i="6"/>
  <c r="M4695" i="6"/>
  <c r="I4695" i="6"/>
  <c r="L4695" i="6"/>
  <c r="K4695" i="6"/>
  <c r="H4695" i="6"/>
  <c r="F4697" i="6" l="1"/>
  <c r="E4698" i="6"/>
  <c r="J4696" i="6"/>
  <c r="M4696" i="6"/>
  <c r="H4696" i="6"/>
  <c r="I4696" i="6"/>
  <c r="L4696" i="6"/>
  <c r="K4696" i="6"/>
  <c r="F4698" i="6" l="1"/>
  <c r="E4699" i="6"/>
  <c r="J4697" i="6"/>
  <c r="M4697" i="6"/>
  <c r="H4697" i="6"/>
  <c r="L4697" i="6"/>
  <c r="K4697" i="6"/>
  <c r="I4697" i="6"/>
  <c r="F4699" i="6" l="1"/>
  <c r="E4700" i="6"/>
  <c r="M4698" i="6"/>
  <c r="I4698" i="6"/>
  <c r="L4698" i="6"/>
  <c r="H4698" i="6"/>
  <c r="K4698" i="6"/>
  <c r="J4698" i="6"/>
  <c r="F4700" i="6" l="1"/>
  <c r="E4701" i="6"/>
  <c r="J4699" i="6"/>
  <c r="M4699" i="6"/>
  <c r="I4699" i="6"/>
  <c r="L4699" i="6"/>
  <c r="K4699" i="6"/>
  <c r="H4699" i="6"/>
  <c r="F4701" i="6" l="1"/>
  <c r="E4702" i="6"/>
  <c r="J4700" i="6"/>
  <c r="M4700" i="6"/>
  <c r="H4700" i="6"/>
  <c r="I4700" i="6"/>
  <c r="L4700" i="6"/>
  <c r="K4700" i="6"/>
  <c r="F4702" i="6" l="1"/>
  <c r="E4703" i="6"/>
  <c r="J4701" i="6"/>
  <c r="K4701" i="6"/>
  <c r="M4701" i="6"/>
  <c r="H4701" i="6"/>
  <c r="L4701" i="6"/>
  <c r="I4701" i="6"/>
  <c r="F4703" i="6" l="1"/>
  <c r="E4704" i="6"/>
  <c r="M4702" i="6"/>
  <c r="I4702" i="6"/>
  <c r="L4702" i="6"/>
  <c r="H4702" i="6"/>
  <c r="K4702" i="6"/>
  <c r="J4702" i="6"/>
  <c r="F4704" i="6" l="1"/>
  <c r="E4705" i="6"/>
  <c r="J4703" i="6"/>
  <c r="M4703" i="6"/>
  <c r="I4703" i="6"/>
  <c r="L4703" i="6"/>
  <c r="K4703" i="6"/>
  <c r="H4703" i="6"/>
  <c r="F4705" i="6" l="1"/>
  <c r="E4706" i="6"/>
  <c r="J4704" i="6"/>
  <c r="M4704" i="6"/>
  <c r="H4704" i="6"/>
  <c r="I4704" i="6"/>
  <c r="L4704" i="6"/>
  <c r="K4704" i="6"/>
  <c r="F4706" i="6" l="1"/>
  <c r="E4707" i="6"/>
  <c r="J4705" i="6"/>
  <c r="M4705" i="6"/>
  <c r="K4705" i="6"/>
  <c r="H4705" i="6"/>
  <c r="L4705" i="6"/>
  <c r="I4705" i="6"/>
  <c r="F4707" i="6" l="1"/>
  <c r="E4708" i="6"/>
  <c r="M4706" i="6"/>
  <c r="I4706" i="6"/>
  <c r="L4706" i="6"/>
  <c r="H4706" i="6"/>
  <c r="K4706" i="6"/>
  <c r="J4706" i="6"/>
  <c r="F4708" i="6" l="1"/>
  <c r="E4709" i="6"/>
  <c r="J4707" i="6"/>
  <c r="M4707" i="6"/>
  <c r="I4707" i="6"/>
  <c r="L4707" i="6"/>
  <c r="K4707" i="6"/>
  <c r="H4707" i="6"/>
  <c r="F4709" i="6" l="1"/>
  <c r="E4710" i="6"/>
  <c r="J4708" i="6"/>
  <c r="M4708" i="6"/>
  <c r="H4708" i="6"/>
  <c r="I4708" i="6"/>
  <c r="L4708" i="6"/>
  <c r="K4708" i="6"/>
  <c r="F4710" i="6" l="1"/>
  <c r="E4711" i="6"/>
  <c r="J4709" i="6"/>
  <c r="M4709" i="6"/>
  <c r="H4709" i="6"/>
  <c r="K4709" i="6"/>
  <c r="L4709" i="6"/>
  <c r="I4709" i="6"/>
  <c r="F4711" i="6" l="1"/>
  <c r="E4712" i="6"/>
  <c r="M4710" i="6"/>
  <c r="I4710" i="6"/>
  <c r="L4710" i="6"/>
  <c r="H4710" i="6"/>
  <c r="K4710" i="6"/>
  <c r="J4710" i="6"/>
  <c r="F4712" i="6" l="1"/>
  <c r="E4713" i="6"/>
  <c r="J4711" i="6"/>
  <c r="M4711" i="6"/>
  <c r="I4711" i="6"/>
  <c r="L4711" i="6"/>
  <c r="K4711" i="6"/>
  <c r="H4711" i="6"/>
  <c r="F4713" i="6" l="1"/>
  <c r="E4714" i="6"/>
  <c r="J4712" i="6"/>
  <c r="M4712" i="6"/>
  <c r="H4712" i="6"/>
  <c r="I4712" i="6"/>
  <c r="L4712" i="6"/>
  <c r="K4712" i="6"/>
  <c r="F4714" i="6" l="1"/>
  <c r="E4715" i="6"/>
  <c r="J4713" i="6"/>
  <c r="M4713" i="6"/>
  <c r="H4713" i="6"/>
  <c r="L4713" i="6"/>
  <c r="K4713" i="6"/>
  <c r="I4713" i="6"/>
  <c r="F4715" i="6" l="1"/>
  <c r="E4716" i="6"/>
  <c r="M4714" i="6"/>
  <c r="I4714" i="6"/>
  <c r="L4714" i="6"/>
  <c r="H4714" i="6"/>
  <c r="K4714" i="6"/>
  <c r="J4714" i="6"/>
  <c r="F4716" i="6" l="1"/>
  <c r="E4717" i="6"/>
  <c r="J4715" i="6"/>
  <c r="M4715" i="6"/>
  <c r="I4715" i="6"/>
  <c r="L4715" i="6"/>
  <c r="K4715" i="6"/>
  <c r="H4715" i="6"/>
  <c r="F4717" i="6" l="1"/>
  <c r="E4718" i="6"/>
  <c r="J4716" i="6"/>
  <c r="M4716" i="6"/>
  <c r="H4716" i="6"/>
  <c r="I4716" i="6"/>
  <c r="L4716" i="6"/>
  <c r="K4716" i="6"/>
  <c r="F4718" i="6" l="1"/>
  <c r="E4719" i="6"/>
  <c r="J4717" i="6"/>
  <c r="K4717" i="6"/>
  <c r="M4717" i="6"/>
  <c r="H4717" i="6"/>
  <c r="L4717" i="6"/>
  <c r="I4717" i="6"/>
  <c r="F4719" i="6" l="1"/>
  <c r="E4720" i="6"/>
  <c r="M4718" i="6"/>
  <c r="I4718" i="6"/>
  <c r="L4718" i="6"/>
  <c r="H4718" i="6"/>
  <c r="K4718" i="6"/>
  <c r="J4718" i="6"/>
  <c r="F4720" i="6" l="1"/>
  <c r="E4721" i="6"/>
  <c r="J4719" i="6"/>
  <c r="M4719" i="6"/>
  <c r="I4719" i="6"/>
  <c r="L4719" i="6"/>
  <c r="K4719" i="6"/>
  <c r="H4719" i="6"/>
  <c r="F4721" i="6" l="1"/>
  <c r="E4722" i="6"/>
  <c r="J4720" i="6"/>
  <c r="M4720" i="6"/>
  <c r="H4720" i="6"/>
  <c r="I4720" i="6"/>
  <c r="L4720" i="6"/>
  <c r="K4720" i="6"/>
  <c r="F4722" i="6" l="1"/>
  <c r="E4723" i="6"/>
  <c r="J4721" i="6"/>
  <c r="M4721" i="6"/>
  <c r="K4721" i="6"/>
  <c r="H4721" i="6"/>
  <c r="L4721" i="6"/>
  <c r="I4721" i="6"/>
  <c r="F4723" i="6" l="1"/>
  <c r="E4724" i="6"/>
  <c r="M4722" i="6"/>
  <c r="I4722" i="6"/>
  <c r="L4722" i="6"/>
  <c r="H4722" i="6"/>
  <c r="K4722" i="6"/>
  <c r="J4722" i="6"/>
  <c r="F4724" i="6" l="1"/>
  <c r="E4725" i="6"/>
  <c r="J4723" i="6"/>
  <c r="M4723" i="6"/>
  <c r="I4723" i="6"/>
  <c r="L4723" i="6"/>
  <c r="K4723" i="6"/>
  <c r="H4723" i="6"/>
  <c r="F4725" i="6" l="1"/>
  <c r="E4726" i="6"/>
  <c r="J4724" i="6"/>
  <c r="M4724" i="6"/>
  <c r="H4724" i="6"/>
  <c r="I4724" i="6"/>
  <c r="L4724" i="6"/>
  <c r="K4724" i="6"/>
  <c r="F4726" i="6" l="1"/>
  <c r="E4727" i="6"/>
  <c r="J4725" i="6"/>
  <c r="M4725" i="6"/>
  <c r="H4725" i="6"/>
  <c r="K4725" i="6"/>
  <c r="L4725" i="6"/>
  <c r="I4725" i="6"/>
  <c r="F4727" i="6" l="1"/>
  <c r="E4728" i="6"/>
  <c r="M4726" i="6"/>
  <c r="I4726" i="6"/>
  <c r="L4726" i="6"/>
  <c r="H4726" i="6"/>
  <c r="K4726" i="6"/>
  <c r="J4726" i="6"/>
  <c r="F4728" i="6" l="1"/>
  <c r="E4729" i="6"/>
  <c r="J4727" i="6"/>
  <c r="M4727" i="6"/>
  <c r="I4727" i="6"/>
  <c r="L4727" i="6"/>
  <c r="K4727" i="6"/>
  <c r="H4727" i="6"/>
  <c r="F4729" i="6" l="1"/>
  <c r="E4730" i="6"/>
  <c r="J4728" i="6"/>
  <c r="M4728" i="6"/>
  <c r="H4728" i="6"/>
  <c r="I4728" i="6"/>
  <c r="L4728" i="6"/>
  <c r="K4728" i="6"/>
  <c r="F4730" i="6" l="1"/>
  <c r="E4731" i="6"/>
  <c r="J4729" i="6"/>
  <c r="M4729" i="6"/>
  <c r="H4729" i="6"/>
  <c r="L4729" i="6"/>
  <c r="K4729" i="6"/>
  <c r="I4729" i="6"/>
  <c r="F4731" i="6" l="1"/>
  <c r="E4732" i="6"/>
  <c r="M4730" i="6"/>
  <c r="I4730" i="6"/>
  <c r="L4730" i="6"/>
  <c r="H4730" i="6"/>
  <c r="K4730" i="6"/>
  <c r="J4730" i="6"/>
  <c r="F4732" i="6" l="1"/>
  <c r="E4733" i="6"/>
  <c r="J4731" i="6"/>
  <c r="M4731" i="6"/>
  <c r="I4731" i="6"/>
  <c r="L4731" i="6"/>
  <c r="K4731" i="6"/>
  <c r="H4731" i="6"/>
  <c r="F4733" i="6" l="1"/>
  <c r="E4734" i="6"/>
  <c r="J4732" i="6"/>
  <c r="M4732" i="6"/>
  <c r="H4732" i="6"/>
  <c r="I4732" i="6"/>
  <c r="L4732" i="6"/>
  <c r="K4732" i="6"/>
  <c r="F4734" i="6" l="1"/>
  <c r="E4735" i="6"/>
  <c r="J4733" i="6"/>
  <c r="K4733" i="6"/>
  <c r="M4733" i="6"/>
  <c r="H4733" i="6"/>
  <c r="L4733" i="6"/>
  <c r="I4733" i="6"/>
  <c r="F4735" i="6" l="1"/>
  <c r="E4736" i="6"/>
  <c r="M4734" i="6"/>
  <c r="I4734" i="6"/>
  <c r="L4734" i="6"/>
  <c r="H4734" i="6"/>
  <c r="K4734" i="6"/>
  <c r="J4734" i="6"/>
  <c r="F4736" i="6" l="1"/>
  <c r="E4737" i="6"/>
  <c r="J4735" i="6"/>
  <c r="M4735" i="6"/>
  <c r="I4735" i="6"/>
  <c r="L4735" i="6"/>
  <c r="K4735" i="6"/>
  <c r="H4735" i="6"/>
  <c r="F4737" i="6" l="1"/>
  <c r="E4738" i="6"/>
  <c r="J4736" i="6"/>
  <c r="M4736" i="6"/>
  <c r="H4736" i="6"/>
  <c r="I4736" i="6"/>
  <c r="L4736" i="6"/>
  <c r="K4736" i="6"/>
  <c r="F4738" i="6" l="1"/>
  <c r="E4739" i="6"/>
  <c r="J4737" i="6"/>
  <c r="M4737" i="6"/>
  <c r="K4737" i="6"/>
  <c r="H4737" i="6"/>
  <c r="L4737" i="6"/>
  <c r="I4737" i="6"/>
  <c r="F4739" i="6" l="1"/>
  <c r="E4740" i="6"/>
  <c r="M4738" i="6"/>
  <c r="I4738" i="6"/>
  <c r="L4738" i="6"/>
  <c r="H4738" i="6"/>
  <c r="K4738" i="6"/>
  <c r="J4738" i="6"/>
  <c r="F4740" i="6" l="1"/>
  <c r="E4741" i="6"/>
  <c r="J4739" i="6"/>
  <c r="M4739" i="6"/>
  <c r="I4739" i="6"/>
  <c r="L4739" i="6"/>
  <c r="K4739" i="6"/>
  <c r="H4739" i="6"/>
  <c r="F4741" i="6" l="1"/>
  <c r="E4742" i="6"/>
  <c r="J4740" i="6"/>
  <c r="M4740" i="6"/>
  <c r="H4740" i="6"/>
  <c r="I4740" i="6"/>
  <c r="L4740" i="6"/>
  <c r="K4740" i="6"/>
  <c r="F4742" i="6" l="1"/>
  <c r="E4743" i="6"/>
  <c r="J4741" i="6"/>
  <c r="M4741" i="6"/>
  <c r="H4741" i="6"/>
  <c r="K4741" i="6"/>
  <c r="L4741" i="6"/>
  <c r="I4741" i="6"/>
  <c r="F4743" i="6" l="1"/>
  <c r="E4744" i="6"/>
  <c r="M4742" i="6"/>
  <c r="I4742" i="6"/>
  <c r="L4742" i="6"/>
  <c r="H4742" i="6"/>
  <c r="K4742" i="6"/>
  <c r="J4742" i="6"/>
  <c r="F4744" i="6" l="1"/>
  <c r="E4745" i="6"/>
  <c r="J4743" i="6"/>
  <c r="M4743" i="6"/>
  <c r="I4743" i="6"/>
  <c r="L4743" i="6"/>
  <c r="K4743" i="6"/>
  <c r="H4743" i="6"/>
  <c r="F4745" i="6" l="1"/>
  <c r="E4746" i="6"/>
  <c r="J4744" i="6"/>
  <c r="M4744" i="6"/>
  <c r="H4744" i="6"/>
  <c r="I4744" i="6"/>
  <c r="L4744" i="6"/>
  <c r="K4744" i="6"/>
  <c r="F4746" i="6" l="1"/>
  <c r="E4747" i="6"/>
  <c r="J4745" i="6"/>
  <c r="M4745" i="6"/>
  <c r="H4745" i="6"/>
  <c r="L4745" i="6"/>
  <c r="K4745" i="6"/>
  <c r="I4745" i="6"/>
  <c r="F4747" i="6" l="1"/>
  <c r="E4748" i="6"/>
  <c r="M4746" i="6"/>
  <c r="I4746" i="6"/>
  <c r="L4746" i="6"/>
  <c r="H4746" i="6"/>
  <c r="K4746" i="6"/>
  <c r="J4746" i="6"/>
  <c r="F4748" i="6" l="1"/>
  <c r="E4749" i="6"/>
  <c r="J4747" i="6"/>
  <c r="M4747" i="6"/>
  <c r="I4747" i="6"/>
  <c r="L4747" i="6"/>
  <c r="K4747" i="6"/>
  <c r="H4747" i="6"/>
  <c r="F4749" i="6" l="1"/>
  <c r="E4750" i="6"/>
  <c r="J4748" i="6"/>
  <c r="M4748" i="6"/>
  <c r="H4748" i="6"/>
  <c r="I4748" i="6"/>
  <c r="L4748" i="6"/>
  <c r="K4748" i="6"/>
  <c r="F4750" i="6" l="1"/>
  <c r="E4751" i="6"/>
  <c r="J4749" i="6"/>
  <c r="K4749" i="6"/>
  <c r="M4749" i="6"/>
  <c r="H4749" i="6"/>
  <c r="L4749" i="6"/>
  <c r="I4749" i="6"/>
  <c r="F4751" i="6" l="1"/>
  <c r="E4752" i="6"/>
  <c r="M4750" i="6"/>
  <c r="I4750" i="6"/>
  <c r="L4750" i="6"/>
  <c r="H4750" i="6"/>
  <c r="K4750" i="6"/>
  <c r="J4750" i="6"/>
  <c r="F4752" i="6" l="1"/>
  <c r="E4753" i="6"/>
  <c r="J4751" i="6"/>
  <c r="M4751" i="6"/>
  <c r="I4751" i="6"/>
  <c r="L4751" i="6"/>
  <c r="K4751" i="6"/>
  <c r="H4751" i="6"/>
  <c r="F4753" i="6" l="1"/>
  <c r="E4754" i="6"/>
  <c r="J4752" i="6"/>
  <c r="M4752" i="6"/>
  <c r="H4752" i="6"/>
  <c r="I4752" i="6"/>
  <c r="L4752" i="6"/>
  <c r="K4752" i="6"/>
  <c r="F4754" i="6" l="1"/>
  <c r="E4755" i="6"/>
  <c r="J4753" i="6"/>
  <c r="M4753" i="6"/>
  <c r="K4753" i="6"/>
  <c r="H4753" i="6"/>
  <c r="L4753" i="6"/>
  <c r="I4753" i="6"/>
  <c r="F4755" i="6" l="1"/>
  <c r="E4756" i="6"/>
  <c r="M4754" i="6"/>
  <c r="I4754" i="6"/>
  <c r="L4754" i="6"/>
  <c r="H4754" i="6"/>
  <c r="K4754" i="6"/>
  <c r="J4754" i="6"/>
  <c r="F4756" i="6" l="1"/>
  <c r="E4757" i="6"/>
  <c r="J4755" i="6"/>
  <c r="M4755" i="6"/>
  <c r="I4755" i="6"/>
  <c r="L4755" i="6"/>
  <c r="K4755" i="6"/>
  <c r="H4755" i="6"/>
  <c r="F4757" i="6" l="1"/>
  <c r="E4758" i="6"/>
  <c r="J4756" i="6"/>
  <c r="M4756" i="6"/>
  <c r="H4756" i="6"/>
  <c r="I4756" i="6"/>
  <c r="L4756" i="6"/>
  <c r="K4756" i="6"/>
  <c r="F4758" i="6" l="1"/>
  <c r="E4759" i="6"/>
  <c r="J4757" i="6"/>
  <c r="M4757" i="6"/>
  <c r="H4757" i="6"/>
  <c r="K4757" i="6"/>
  <c r="L4757" i="6"/>
  <c r="I4757" i="6"/>
  <c r="F4759" i="6" l="1"/>
  <c r="E4760" i="6"/>
  <c r="J4758" i="6"/>
  <c r="M4758" i="6"/>
  <c r="I4758" i="6"/>
  <c r="L4758" i="6"/>
  <c r="H4758" i="6"/>
  <c r="K4758" i="6"/>
  <c r="F4760" i="6" l="1"/>
  <c r="E4761" i="6"/>
  <c r="J4759" i="6"/>
  <c r="M4759" i="6"/>
  <c r="I4759" i="6"/>
  <c r="L4759" i="6"/>
  <c r="K4759" i="6"/>
  <c r="H4759" i="6"/>
  <c r="F4761" i="6" l="1"/>
  <c r="E4762" i="6"/>
  <c r="J4760" i="6"/>
  <c r="M4760" i="6"/>
  <c r="L4760" i="6"/>
  <c r="I4760" i="6"/>
  <c r="K4760" i="6"/>
  <c r="H4760" i="6"/>
  <c r="F4762" i="6" l="1"/>
  <c r="E4763" i="6"/>
  <c r="J4761" i="6"/>
  <c r="H4761" i="6"/>
  <c r="L4761" i="6"/>
  <c r="I4761" i="6"/>
  <c r="K4761" i="6"/>
  <c r="M4761" i="6"/>
  <c r="F4763" i="6" l="1"/>
  <c r="E4764" i="6"/>
  <c r="M4762" i="6"/>
  <c r="I4762" i="6"/>
  <c r="L4762" i="6"/>
  <c r="H4762" i="6"/>
  <c r="K4762" i="6"/>
  <c r="J4762" i="6"/>
  <c r="F4764" i="6" l="1"/>
  <c r="E4765" i="6"/>
  <c r="J4763" i="6"/>
  <c r="M4763" i="6"/>
  <c r="I4763" i="6"/>
  <c r="L4763" i="6"/>
  <c r="K4763" i="6"/>
  <c r="H4763" i="6"/>
  <c r="F4765" i="6" l="1"/>
  <c r="E4766" i="6"/>
  <c r="J4764" i="6"/>
  <c r="M4764" i="6"/>
  <c r="L4764" i="6"/>
  <c r="I4764" i="6"/>
  <c r="K4764" i="6"/>
  <c r="H4764" i="6"/>
  <c r="F4766" i="6" l="1"/>
  <c r="E4767" i="6"/>
  <c r="J4765" i="6"/>
  <c r="K4765" i="6"/>
  <c r="H4765" i="6"/>
  <c r="L4765" i="6"/>
  <c r="I4765" i="6"/>
  <c r="M4765" i="6"/>
  <c r="F4767" i="6" l="1"/>
  <c r="E4768" i="6"/>
  <c r="M4766" i="6"/>
  <c r="I4766" i="6"/>
  <c r="L4766" i="6"/>
  <c r="H4766" i="6"/>
  <c r="K4766" i="6"/>
  <c r="J4766" i="6"/>
  <c r="F4768" i="6" l="1"/>
  <c r="E4769" i="6"/>
  <c r="J4767" i="6"/>
  <c r="M4767" i="6"/>
  <c r="I4767" i="6"/>
  <c r="L4767" i="6"/>
  <c r="K4767" i="6"/>
  <c r="H4767" i="6"/>
  <c r="F4769" i="6" l="1"/>
  <c r="E4770" i="6"/>
  <c r="J4768" i="6"/>
  <c r="M4768" i="6"/>
  <c r="L4768" i="6"/>
  <c r="I4768" i="6"/>
  <c r="K4768" i="6"/>
  <c r="H4768" i="6"/>
  <c r="F4770" i="6" l="1"/>
  <c r="E4771" i="6"/>
  <c r="J4769" i="6"/>
  <c r="K4769" i="6"/>
  <c r="H4769" i="6"/>
  <c r="L4769" i="6"/>
  <c r="I4769" i="6"/>
  <c r="M4769" i="6"/>
  <c r="F4771" i="6" l="1"/>
  <c r="E4772" i="6"/>
  <c r="M4770" i="6"/>
  <c r="I4770" i="6"/>
  <c r="L4770" i="6"/>
  <c r="H4770" i="6"/>
  <c r="K4770" i="6"/>
  <c r="J4770" i="6"/>
  <c r="F4772" i="6" l="1"/>
  <c r="E4773" i="6"/>
  <c r="J4771" i="6"/>
  <c r="M4771" i="6"/>
  <c r="I4771" i="6"/>
  <c r="L4771" i="6"/>
  <c r="K4771" i="6"/>
  <c r="H4771" i="6"/>
  <c r="F4773" i="6" l="1"/>
  <c r="E4774" i="6"/>
  <c r="J4772" i="6"/>
  <c r="M4772" i="6"/>
  <c r="L4772" i="6"/>
  <c r="I4772" i="6"/>
  <c r="K4772" i="6"/>
  <c r="H4772" i="6"/>
  <c r="F4774" i="6" l="1"/>
  <c r="E4775" i="6"/>
  <c r="J4773" i="6"/>
  <c r="H4773" i="6"/>
  <c r="K4773" i="6"/>
  <c r="L4773" i="6"/>
  <c r="I4773" i="6"/>
  <c r="M4773" i="6"/>
  <c r="F4775" i="6" l="1"/>
  <c r="E4776" i="6"/>
  <c r="M4774" i="6"/>
  <c r="I4774" i="6"/>
  <c r="L4774" i="6"/>
  <c r="H4774" i="6"/>
  <c r="K4774" i="6"/>
  <c r="J4774" i="6"/>
  <c r="F4776" i="6" l="1"/>
  <c r="E4777" i="6"/>
  <c r="J4775" i="6"/>
  <c r="M4775" i="6"/>
  <c r="I4775" i="6"/>
  <c r="L4775" i="6"/>
  <c r="K4775" i="6"/>
  <c r="H4775" i="6"/>
  <c r="F4777" i="6" l="1"/>
  <c r="E4778" i="6"/>
  <c r="J4776" i="6"/>
  <c r="M4776" i="6"/>
  <c r="L4776" i="6"/>
  <c r="I4776" i="6"/>
  <c r="K4776" i="6"/>
  <c r="H4776" i="6"/>
  <c r="F4778" i="6" l="1"/>
  <c r="E4779" i="6"/>
  <c r="J4777" i="6"/>
  <c r="H4777" i="6"/>
  <c r="L4777" i="6"/>
  <c r="I4777" i="6"/>
  <c r="K4777" i="6"/>
  <c r="M4777" i="6"/>
  <c r="F4779" i="6" l="1"/>
  <c r="E4780" i="6"/>
  <c r="M4778" i="6"/>
  <c r="I4778" i="6"/>
  <c r="L4778" i="6"/>
  <c r="H4778" i="6"/>
  <c r="K4778" i="6"/>
  <c r="J4778" i="6"/>
  <c r="F4780" i="6" l="1"/>
  <c r="E4781" i="6"/>
  <c r="J4779" i="6"/>
  <c r="M4779" i="6"/>
  <c r="I4779" i="6"/>
  <c r="L4779" i="6"/>
  <c r="K4779" i="6"/>
  <c r="H4779" i="6"/>
  <c r="F4781" i="6" l="1"/>
  <c r="E4782" i="6"/>
  <c r="J4780" i="6"/>
  <c r="M4780" i="6"/>
  <c r="L4780" i="6"/>
  <c r="I4780" i="6"/>
  <c r="K4780" i="6"/>
  <c r="H4780" i="6"/>
  <c r="F4782" i="6" l="1"/>
  <c r="E4783" i="6"/>
  <c r="J4781" i="6"/>
  <c r="K4781" i="6"/>
  <c r="H4781" i="6"/>
  <c r="L4781" i="6"/>
  <c r="I4781" i="6"/>
  <c r="M4781" i="6"/>
  <c r="F4783" i="6" l="1"/>
  <c r="E4784" i="6"/>
  <c r="M4782" i="6"/>
  <c r="I4782" i="6"/>
  <c r="L4782" i="6"/>
  <c r="H4782" i="6"/>
  <c r="K4782" i="6"/>
  <c r="J4782" i="6"/>
  <c r="F4784" i="6" l="1"/>
  <c r="E4785" i="6"/>
  <c r="J4783" i="6"/>
  <c r="M4783" i="6"/>
  <c r="I4783" i="6"/>
  <c r="L4783" i="6"/>
  <c r="K4783" i="6"/>
  <c r="H4783" i="6"/>
  <c r="F4785" i="6" l="1"/>
  <c r="E4786" i="6"/>
  <c r="J4784" i="6"/>
  <c r="M4784" i="6"/>
  <c r="L4784" i="6"/>
  <c r="I4784" i="6"/>
  <c r="K4784" i="6"/>
  <c r="H4784" i="6"/>
  <c r="F4786" i="6" l="1"/>
  <c r="E4787" i="6"/>
  <c r="J4785" i="6"/>
  <c r="K4785" i="6"/>
  <c r="H4785" i="6"/>
  <c r="L4785" i="6"/>
  <c r="I4785" i="6"/>
  <c r="M4785" i="6"/>
  <c r="F4787" i="6" l="1"/>
  <c r="E4788" i="6"/>
  <c r="M4786" i="6"/>
  <c r="I4786" i="6"/>
  <c r="L4786" i="6"/>
  <c r="H4786" i="6"/>
  <c r="K4786" i="6"/>
  <c r="J4786" i="6"/>
  <c r="F4788" i="6" l="1"/>
  <c r="E4789" i="6"/>
  <c r="J4787" i="6"/>
  <c r="M4787" i="6"/>
  <c r="I4787" i="6"/>
  <c r="L4787" i="6"/>
  <c r="K4787" i="6"/>
  <c r="H4787" i="6"/>
  <c r="F4789" i="6" l="1"/>
  <c r="E4790" i="6"/>
  <c r="J4788" i="6"/>
  <c r="M4788" i="6"/>
  <c r="L4788" i="6"/>
  <c r="I4788" i="6"/>
  <c r="K4788" i="6"/>
  <c r="H4788" i="6"/>
  <c r="F4790" i="6" l="1"/>
  <c r="E4791" i="6"/>
  <c r="J4789" i="6"/>
  <c r="H4789" i="6"/>
  <c r="K4789" i="6"/>
  <c r="L4789" i="6"/>
  <c r="I4789" i="6"/>
  <c r="M4789" i="6"/>
  <c r="F4791" i="6" l="1"/>
  <c r="E4792" i="6"/>
  <c r="M4790" i="6"/>
  <c r="I4790" i="6"/>
  <c r="L4790" i="6"/>
  <c r="H4790" i="6"/>
  <c r="K4790" i="6"/>
  <c r="J4790" i="6"/>
  <c r="F4792" i="6" l="1"/>
  <c r="E4793" i="6"/>
  <c r="J4791" i="6"/>
  <c r="M4791" i="6"/>
  <c r="I4791" i="6"/>
  <c r="L4791" i="6"/>
  <c r="K4791" i="6"/>
  <c r="H4791" i="6"/>
  <c r="F4793" i="6" l="1"/>
  <c r="E4794" i="6"/>
  <c r="J4792" i="6"/>
  <c r="M4792" i="6"/>
  <c r="L4792" i="6"/>
  <c r="I4792" i="6"/>
  <c r="K4792" i="6"/>
  <c r="H4792" i="6"/>
  <c r="F4794" i="6" l="1"/>
  <c r="E4795" i="6"/>
  <c r="J4793" i="6"/>
  <c r="H4793" i="6"/>
  <c r="L4793" i="6"/>
  <c r="I4793" i="6"/>
  <c r="K4793" i="6"/>
  <c r="M4793" i="6"/>
  <c r="F4795" i="6" l="1"/>
  <c r="E4796" i="6"/>
  <c r="M4794" i="6"/>
  <c r="I4794" i="6"/>
  <c r="L4794" i="6"/>
  <c r="H4794" i="6"/>
  <c r="K4794" i="6"/>
  <c r="J4794" i="6"/>
  <c r="F4796" i="6" l="1"/>
  <c r="E4797" i="6"/>
  <c r="J4795" i="6"/>
  <c r="M4795" i="6"/>
  <c r="I4795" i="6"/>
  <c r="L4795" i="6"/>
  <c r="K4795" i="6"/>
  <c r="H4795" i="6"/>
  <c r="F4797" i="6" l="1"/>
  <c r="E4798" i="6"/>
  <c r="J4796" i="6"/>
  <c r="M4796" i="6"/>
  <c r="L4796" i="6"/>
  <c r="I4796" i="6"/>
  <c r="K4796" i="6"/>
  <c r="H4796" i="6"/>
  <c r="F4798" i="6" l="1"/>
  <c r="E4799" i="6"/>
  <c r="J4797" i="6"/>
  <c r="K4797" i="6"/>
  <c r="H4797" i="6"/>
  <c r="L4797" i="6"/>
  <c r="I4797" i="6"/>
  <c r="M4797" i="6"/>
  <c r="F4799" i="6" l="1"/>
  <c r="E4800" i="6"/>
  <c r="M4798" i="6"/>
  <c r="I4798" i="6"/>
  <c r="L4798" i="6"/>
  <c r="H4798" i="6"/>
  <c r="K4798" i="6"/>
  <c r="J4798" i="6"/>
  <c r="F4800" i="6" l="1"/>
  <c r="E4801" i="6"/>
  <c r="J4799" i="6"/>
  <c r="M4799" i="6"/>
  <c r="I4799" i="6"/>
  <c r="L4799" i="6"/>
  <c r="K4799" i="6"/>
  <c r="H4799" i="6"/>
  <c r="F4801" i="6" l="1"/>
  <c r="E4802" i="6"/>
  <c r="J4800" i="6"/>
  <c r="M4800" i="6"/>
  <c r="L4800" i="6"/>
  <c r="I4800" i="6"/>
  <c r="K4800" i="6"/>
  <c r="H4800" i="6"/>
  <c r="F4802" i="6" l="1"/>
  <c r="E4803" i="6"/>
  <c r="J4801" i="6"/>
  <c r="K4801" i="6"/>
  <c r="H4801" i="6"/>
  <c r="L4801" i="6"/>
  <c r="I4801" i="6"/>
  <c r="M4801" i="6"/>
  <c r="F4803" i="6" l="1"/>
  <c r="E4804" i="6"/>
  <c r="M4802" i="6"/>
  <c r="I4802" i="6"/>
  <c r="L4802" i="6"/>
  <c r="H4802" i="6"/>
  <c r="K4802" i="6"/>
  <c r="J4802" i="6"/>
  <c r="F4804" i="6" l="1"/>
  <c r="E4805" i="6"/>
  <c r="J4803" i="6"/>
  <c r="M4803" i="6"/>
  <c r="I4803" i="6"/>
  <c r="L4803" i="6"/>
  <c r="K4803" i="6"/>
  <c r="H4803" i="6"/>
  <c r="F4805" i="6" l="1"/>
  <c r="E4806" i="6"/>
  <c r="J4804" i="6"/>
  <c r="M4804" i="6"/>
  <c r="L4804" i="6"/>
  <c r="I4804" i="6"/>
  <c r="K4804" i="6"/>
  <c r="H4804" i="6"/>
  <c r="F4806" i="6" l="1"/>
  <c r="E4807" i="6"/>
  <c r="J4805" i="6"/>
  <c r="H4805" i="6"/>
  <c r="K4805" i="6"/>
  <c r="L4805" i="6"/>
  <c r="I4805" i="6"/>
  <c r="M4805" i="6"/>
  <c r="F4807" i="6" l="1"/>
  <c r="E4808" i="6"/>
  <c r="M4806" i="6"/>
  <c r="I4806" i="6"/>
  <c r="L4806" i="6"/>
  <c r="H4806" i="6"/>
  <c r="K4806" i="6"/>
  <c r="J4806" i="6"/>
  <c r="F4808" i="6" l="1"/>
  <c r="E4809" i="6"/>
  <c r="J4807" i="6"/>
  <c r="M4807" i="6"/>
  <c r="I4807" i="6"/>
  <c r="L4807" i="6"/>
  <c r="K4807" i="6"/>
  <c r="H4807" i="6"/>
  <c r="F4809" i="6" l="1"/>
  <c r="E4810" i="6"/>
  <c r="J4808" i="6"/>
  <c r="M4808" i="6"/>
  <c r="L4808" i="6"/>
  <c r="I4808" i="6"/>
  <c r="K4808" i="6"/>
  <c r="H4808" i="6"/>
  <c r="F4810" i="6" l="1"/>
  <c r="E4811" i="6"/>
  <c r="J4809" i="6"/>
  <c r="H4809" i="6"/>
  <c r="L4809" i="6"/>
  <c r="I4809" i="6"/>
  <c r="K4809" i="6"/>
  <c r="M4809" i="6"/>
  <c r="F4811" i="6" l="1"/>
  <c r="E4812" i="6"/>
  <c r="M4810" i="6"/>
  <c r="I4810" i="6"/>
  <c r="L4810" i="6"/>
  <c r="H4810" i="6"/>
  <c r="K4810" i="6"/>
  <c r="J4810" i="6"/>
  <c r="F4812" i="6" l="1"/>
  <c r="E4813" i="6"/>
  <c r="J4811" i="6"/>
  <c r="M4811" i="6"/>
  <c r="I4811" i="6"/>
  <c r="L4811" i="6"/>
  <c r="K4811" i="6"/>
  <c r="H4811" i="6"/>
  <c r="F4813" i="6" l="1"/>
  <c r="E4814" i="6"/>
  <c r="J4812" i="6"/>
  <c r="M4812" i="6"/>
  <c r="L4812" i="6"/>
  <c r="I4812" i="6"/>
  <c r="K4812" i="6"/>
  <c r="H4812" i="6"/>
  <c r="F4814" i="6" l="1"/>
  <c r="E4815" i="6"/>
  <c r="J4813" i="6"/>
  <c r="K4813" i="6"/>
  <c r="H4813" i="6"/>
  <c r="L4813" i="6"/>
  <c r="I4813" i="6"/>
  <c r="M4813" i="6"/>
  <c r="F4815" i="6" l="1"/>
  <c r="E4816" i="6"/>
  <c r="M4814" i="6"/>
  <c r="I4814" i="6"/>
  <c r="L4814" i="6"/>
  <c r="H4814" i="6"/>
  <c r="K4814" i="6"/>
  <c r="J4814" i="6"/>
  <c r="F4816" i="6" l="1"/>
  <c r="E4817" i="6"/>
  <c r="J4815" i="6"/>
  <c r="M4815" i="6"/>
  <c r="I4815" i="6"/>
  <c r="L4815" i="6"/>
  <c r="K4815" i="6"/>
  <c r="H4815" i="6"/>
  <c r="F4817" i="6" l="1"/>
  <c r="E4818" i="6"/>
  <c r="J4816" i="6"/>
  <c r="M4816" i="6"/>
  <c r="L4816" i="6"/>
  <c r="I4816" i="6"/>
  <c r="K4816" i="6"/>
  <c r="H4816" i="6"/>
  <c r="F4818" i="6" l="1"/>
  <c r="E4819" i="6"/>
  <c r="J4817" i="6"/>
  <c r="K4817" i="6"/>
  <c r="H4817" i="6"/>
  <c r="L4817" i="6"/>
  <c r="I4817" i="6"/>
  <c r="M4817" i="6"/>
  <c r="F4819" i="6" l="1"/>
  <c r="E4820" i="6"/>
  <c r="M4818" i="6"/>
  <c r="I4818" i="6"/>
  <c r="L4818" i="6"/>
  <c r="H4818" i="6"/>
  <c r="K4818" i="6"/>
  <c r="J4818" i="6"/>
  <c r="F4820" i="6" l="1"/>
  <c r="E4821" i="6"/>
  <c r="J4819" i="6"/>
  <c r="M4819" i="6"/>
  <c r="I4819" i="6"/>
  <c r="L4819" i="6"/>
  <c r="K4819" i="6"/>
  <c r="H4819" i="6"/>
  <c r="F4821" i="6" l="1"/>
  <c r="E4822" i="6"/>
  <c r="J4820" i="6"/>
  <c r="M4820" i="6"/>
  <c r="L4820" i="6"/>
  <c r="I4820" i="6"/>
  <c r="K4820" i="6"/>
  <c r="H4820" i="6"/>
  <c r="F4822" i="6" l="1"/>
  <c r="E4823" i="6"/>
  <c r="J4821" i="6"/>
  <c r="H4821" i="6"/>
  <c r="K4821" i="6"/>
  <c r="L4821" i="6"/>
  <c r="I4821" i="6"/>
  <c r="M4821" i="6"/>
  <c r="F4823" i="6" l="1"/>
  <c r="E4824" i="6"/>
  <c r="M4822" i="6"/>
  <c r="I4822" i="6"/>
  <c r="L4822" i="6"/>
  <c r="H4822" i="6"/>
  <c r="K4822" i="6"/>
  <c r="J4822" i="6"/>
  <c r="F4824" i="6" l="1"/>
  <c r="E4825" i="6"/>
  <c r="J4823" i="6"/>
  <c r="M4823" i="6"/>
  <c r="I4823" i="6"/>
  <c r="L4823" i="6"/>
  <c r="K4823" i="6"/>
  <c r="H4823" i="6"/>
  <c r="F4825" i="6" l="1"/>
  <c r="E4826" i="6"/>
  <c r="J4824" i="6"/>
  <c r="M4824" i="6"/>
  <c r="L4824" i="6"/>
  <c r="I4824" i="6"/>
  <c r="K4824" i="6"/>
  <c r="H4824" i="6"/>
  <c r="F4826" i="6" l="1"/>
  <c r="E4827" i="6"/>
  <c r="J4825" i="6"/>
  <c r="H4825" i="6"/>
  <c r="L4825" i="6"/>
  <c r="I4825" i="6"/>
  <c r="K4825" i="6"/>
  <c r="M4825" i="6"/>
  <c r="F4827" i="6" l="1"/>
  <c r="E4828" i="6"/>
  <c r="M4826" i="6"/>
  <c r="I4826" i="6"/>
  <c r="L4826" i="6"/>
  <c r="H4826" i="6"/>
  <c r="K4826" i="6"/>
  <c r="J4826" i="6"/>
  <c r="F4828" i="6" l="1"/>
  <c r="E4829" i="6"/>
  <c r="J4827" i="6"/>
  <c r="M4827" i="6"/>
  <c r="I4827" i="6"/>
  <c r="L4827" i="6"/>
  <c r="K4827" i="6"/>
  <c r="H4827" i="6"/>
  <c r="F4829" i="6" l="1"/>
  <c r="E4830" i="6"/>
  <c r="J4828" i="6"/>
  <c r="M4828" i="6"/>
  <c r="L4828" i="6"/>
  <c r="I4828" i="6"/>
  <c r="K4828" i="6"/>
  <c r="H4828" i="6"/>
  <c r="F4830" i="6" l="1"/>
  <c r="E4831" i="6"/>
  <c r="J4829" i="6"/>
  <c r="K4829" i="6"/>
  <c r="H4829" i="6"/>
  <c r="L4829" i="6"/>
  <c r="I4829" i="6"/>
  <c r="M4829" i="6"/>
  <c r="F4831" i="6" l="1"/>
  <c r="E4832" i="6"/>
  <c r="M4830" i="6"/>
  <c r="I4830" i="6"/>
  <c r="L4830" i="6"/>
  <c r="H4830" i="6"/>
  <c r="K4830" i="6"/>
  <c r="J4830" i="6"/>
  <c r="F4832" i="6" l="1"/>
  <c r="E4833" i="6"/>
  <c r="J4831" i="6"/>
  <c r="M4831" i="6"/>
  <c r="I4831" i="6"/>
  <c r="L4831" i="6"/>
  <c r="K4831" i="6"/>
  <c r="H4831" i="6"/>
  <c r="F4833" i="6" l="1"/>
  <c r="E4834" i="6"/>
  <c r="J4832" i="6"/>
  <c r="M4832" i="6"/>
  <c r="L4832" i="6"/>
  <c r="I4832" i="6"/>
  <c r="K4832" i="6"/>
  <c r="H4832" i="6"/>
  <c r="F4834" i="6" l="1"/>
  <c r="E4835" i="6"/>
  <c r="J4833" i="6"/>
  <c r="K4833" i="6"/>
  <c r="H4833" i="6"/>
  <c r="L4833" i="6"/>
  <c r="I4833" i="6"/>
  <c r="M4833" i="6"/>
  <c r="F4835" i="6" l="1"/>
  <c r="E4836" i="6"/>
  <c r="M4834" i="6"/>
  <c r="I4834" i="6"/>
  <c r="L4834" i="6"/>
  <c r="H4834" i="6"/>
  <c r="K4834" i="6"/>
  <c r="J4834" i="6"/>
  <c r="F4836" i="6" l="1"/>
  <c r="E4837" i="6"/>
  <c r="J4835" i="6"/>
  <c r="M4835" i="6"/>
  <c r="I4835" i="6"/>
  <c r="L4835" i="6"/>
  <c r="K4835" i="6"/>
  <c r="H4835" i="6"/>
  <c r="F4837" i="6" l="1"/>
  <c r="E4838" i="6"/>
  <c r="J4836" i="6"/>
  <c r="M4836" i="6"/>
  <c r="L4836" i="6"/>
  <c r="I4836" i="6"/>
  <c r="K4836" i="6"/>
  <c r="H4836" i="6"/>
  <c r="F4838" i="6" l="1"/>
  <c r="E4839" i="6"/>
  <c r="J4837" i="6"/>
  <c r="H4837" i="6"/>
  <c r="K4837" i="6"/>
  <c r="L4837" i="6"/>
  <c r="I4837" i="6"/>
  <c r="M4837" i="6"/>
  <c r="F4839" i="6" l="1"/>
  <c r="E4840" i="6"/>
  <c r="M4838" i="6"/>
  <c r="I4838" i="6"/>
  <c r="L4838" i="6"/>
  <c r="H4838" i="6"/>
  <c r="K4838" i="6"/>
  <c r="J4838" i="6"/>
  <c r="F4840" i="6" l="1"/>
  <c r="E4841" i="6"/>
  <c r="J4839" i="6"/>
  <c r="M4839" i="6"/>
  <c r="I4839" i="6"/>
  <c r="L4839" i="6"/>
  <c r="K4839" i="6"/>
  <c r="H4839" i="6"/>
  <c r="F4841" i="6" l="1"/>
  <c r="E4842" i="6"/>
  <c r="J4840" i="6"/>
  <c r="M4840" i="6"/>
  <c r="L4840" i="6"/>
  <c r="I4840" i="6"/>
  <c r="K4840" i="6"/>
  <c r="H4840" i="6"/>
  <c r="F4842" i="6" l="1"/>
  <c r="E4843" i="6"/>
  <c r="J4841" i="6"/>
  <c r="H4841" i="6"/>
  <c r="L4841" i="6"/>
  <c r="I4841" i="6"/>
  <c r="K4841" i="6"/>
  <c r="M4841" i="6"/>
  <c r="F4843" i="6" l="1"/>
  <c r="E4844" i="6"/>
  <c r="M4842" i="6"/>
  <c r="I4842" i="6"/>
  <c r="L4842" i="6"/>
  <c r="H4842" i="6"/>
  <c r="K4842" i="6"/>
  <c r="J4842" i="6"/>
  <c r="F4844" i="6" l="1"/>
  <c r="E4845" i="6"/>
  <c r="J4843" i="6"/>
  <c r="M4843" i="6"/>
  <c r="I4843" i="6"/>
  <c r="L4843" i="6"/>
  <c r="K4843" i="6"/>
  <c r="H4843" i="6"/>
  <c r="F4845" i="6" l="1"/>
  <c r="E4846" i="6"/>
  <c r="J4844" i="6"/>
  <c r="M4844" i="6"/>
  <c r="L4844" i="6"/>
  <c r="I4844" i="6"/>
  <c r="K4844" i="6"/>
  <c r="H4844" i="6"/>
  <c r="F4846" i="6" l="1"/>
  <c r="E4847" i="6"/>
  <c r="J4845" i="6"/>
  <c r="K4845" i="6"/>
  <c r="H4845" i="6"/>
  <c r="L4845" i="6"/>
  <c r="I4845" i="6"/>
  <c r="M4845" i="6"/>
  <c r="F4847" i="6" l="1"/>
  <c r="E4848" i="6"/>
  <c r="M4846" i="6"/>
  <c r="I4846" i="6"/>
  <c r="L4846" i="6"/>
  <c r="H4846" i="6"/>
  <c r="K4846" i="6"/>
  <c r="J4846" i="6"/>
  <c r="F4848" i="6" l="1"/>
  <c r="E4849" i="6"/>
  <c r="J4847" i="6"/>
  <c r="M4847" i="6"/>
  <c r="I4847" i="6"/>
  <c r="L4847" i="6"/>
  <c r="K4847" i="6"/>
  <c r="H4847" i="6"/>
  <c r="F4849" i="6" l="1"/>
  <c r="E4850" i="6"/>
  <c r="J4848" i="6"/>
  <c r="M4848" i="6"/>
  <c r="L4848" i="6"/>
  <c r="I4848" i="6"/>
  <c r="K4848" i="6"/>
  <c r="H4848" i="6"/>
  <c r="F4850" i="6" l="1"/>
  <c r="E4851" i="6"/>
  <c r="J4849" i="6"/>
  <c r="K4849" i="6"/>
  <c r="H4849" i="6"/>
  <c r="L4849" i="6"/>
  <c r="I4849" i="6"/>
  <c r="M4849" i="6"/>
  <c r="F4851" i="6" l="1"/>
  <c r="E4852" i="6"/>
  <c r="M4850" i="6"/>
  <c r="I4850" i="6"/>
  <c r="L4850" i="6"/>
  <c r="H4850" i="6"/>
  <c r="K4850" i="6"/>
  <c r="J4850" i="6"/>
  <c r="F4852" i="6" l="1"/>
  <c r="E4853" i="6"/>
  <c r="J4851" i="6"/>
  <c r="M4851" i="6"/>
  <c r="I4851" i="6"/>
  <c r="L4851" i="6"/>
  <c r="K4851" i="6"/>
  <c r="H4851" i="6"/>
  <c r="F4853" i="6" l="1"/>
  <c r="E4854" i="6"/>
  <c r="J4852" i="6"/>
  <c r="M4852" i="6"/>
  <c r="L4852" i="6"/>
  <c r="I4852" i="6"/>
  <c r="K4852" i="6"/>
  <c r="H4852" i="6"/>
  <c r="F4854" i="6" l="1"/>
  <c r="E4855" i="6"/>
  <c r="J4853" i="6"/>
  <c r="H4853" i="6"/>
  <c r="K4853" i="6"/>
  <c r="L4853" i="6"/>
  <c r="I4853" i="6"/>
  <c r="M4853" i="6"/>
  <c r="F4855" i="6" l="1"/>
  <c r="E4856" i="6"/>
  <c r="M4854" i="6"/>
  <c r="I4854" i="6"/>
  <c r="L4854" i="6"/>
  <c r="H4854" i="6"/>
  <c r="K4854" i="6"/>
  <c r="J4854" i="6"/>
  <c r="F4856" i="6" l="1"/>
  <c r="E4857" i="6"/>
  <c r="J4855" i="6"/>
  <c r="M4855" i="6"/>
  <c r="I4855" i="6"/>
  <c r="L4855" i="6"/>
  <c r="K4855" i="6"/>
  <c r="H4855" i="6"/>
  <c r="F4857" i="6" l="1"/>
  <c r="E4858" i="6"/>
  <c r="J4856" i="6"/>
  <c r="M4856" i="6"/>
  <c r="L4856" i="6"/>
  <c r="I4856" i="6"/>
  <c r="K4856" i="6"/>
  <c r="H4856" i="6"/>
  <c r="F4858" i="6" l="1"/>
  <c r="E4859" i="6"/>
  <c r="J4857" i="6"/>
  <c r="H4857" i="6"/>
  <c r="L4857" i="6"/>
  <c r="I4857" i="6"/>
  <c r="K4857" i="6"/>
  <c r="M4857" i="6"/>
  <c r="F4859" i="6" l="1"/>
  <c r="E4860" i="6"/>
  <c r="M4858" i="6"/>
  <c r="I4858" i="6"/>
  <c r="L4858" i="6"/>
  <c r="H4858" i="6"/>
  <c r="K4858" i="6"/>
  <c r="J4858" i="6"/>
  <c r="F4860" i="6" l="1"/>
  <c r="E4861" i="6"/>
  <c r="J4859" i="6"/>
  <c r="M4859" i="6"/>
  <c r="I4859" i="6"/>
  <c r="L4859" i="6"/>
  <c r="K4859" i="6"/>
  <c r="H4859" i="6"/>
  <c r="F4861" i="6" l="1"/>
  <c r="E4862" i="6"/>
  <c r="J4860" i="6"/>
  <c r="M4860" i="6"/>
  <c r="L4860" i="6"/>
  <c r="I4860" i="6"/>
  <c r="K4860" i="6"/>
  <c r="H4860" i="6"/>
  <c r="F4862" i="6" l="1"/>
  <c r="E4863" i="6"/>
  <c r="J4861" i="6"/>
  <c r="K4861" i="6"/>
  <c r="H4861" i="6"/>
  <c r="L4861" i="6"/>
  <c r="I4861" i="6"/>
  <c r="M4861" i="6"/>
  <c r="F4863" i="6" l="1"/>
  <c r="E4864" i="6"/>
  <c r="M4862" i="6"/>
  <c r="I4862" i="6"/>
  <c r="L4862" i="6"/>
  <c r="H4862" i="6"/>
  <c r="K4862" i="6"/>
  <c r="J4862" i="6"/>
  <c r="F4864" i="6" l="1"/>
  <c r="E4865" i="6"/>
  <c r="J4863" i="6"/>
  <c r="M4863" i="6"/>
  <c r="I4863" i="6"/>
  <c r="L4863" i="6"/>
  <c r="K4863" i="6"/>
  <c r="H4863" i="6"/>
  <c r="F4865" i="6" l="1"/>
  <c r="E4866" i="6"/>
  <c r="J4864" i="6"/>
  <c r="M4864" i="6"/>
  <c r="L4864" i="6"/>
  <c r="I4864" i="6"/>
  <c r="K4864" i="6"/>
  <c r="H4864" i="6"/>
  <c r="F4866" i="6" l="1"/>
  <c r="E4867" i="6"/>
  <c r="J4865" i="6"/>
  <c r="K4865" i="6"/>
  <c r="H4865" i="6"/>
  <c r="L4865" i="6"/>
  <c r="I4865" i="6"/>
  <c r="M4865" i="6"/>
  <c r="F4867" i="6" l="1"/>
  <c r="E4868" i="6"/>
  <c r="M4866" i="6"/>
  <c r="I4866" i="6"/>
  <c r="L4866" i="6"/>
  <c r="H4866" i="6"/>
  <c r="K4866" i="6"/>
  <c r="J4866" i="6"/>
  <c r="F4868" i="6" l="1"/>
  <c r="E4869" i="6"/>
  <c r="J4867" i="6"/>
  <c r="M4867" i="6"/>
  <c r="I4867" i="6"/>
  <c r="L4867" i="6"/>
  <c r="K4867" i="6"/>
  <c r="H4867" i="6"/>
  <c r="F4869" i="6" l="1"/>
  <c r="E4870" i="6"/>
  <c r="J4868" i="6"/>
  <c r="M4868" i="6"/>
  <c r="L4868" i="6"/>
  <c r="I4868" i="6"/>
  <c r="K4868" i="6"/>
  <c r="H4868" i="6"/>
  <c r="F4870" i="6" l="1"/>
  <c r="E4871" i="6"/>
  <c r="J4869" i="6"/>
  <c r="H4869" i="6"/>
  <c r="K4869" i="6"/>
  <c r="L4869" i="6"/>
  <c r="I4869" i="6"/>
  <c r="M4869" i="6"/>
  <c r="F4871" i="6" l="1"/>
  <c r="E4872" i="6"/>
  <c r="M4870" i="6"/>
  <c r="I4870" i="6"/>
  <c r="L4870" i="6"/>
  <c r="H4870" i="6"/>
  <c r="K4870" i="6"/>
  <c r="J4870" i="6"/>
  <c r="F4872" i="6" l="1"/>
  <c r="E4873" i="6"/>
  <c r="J4871" i="6"/>
  <c r="M4871" i="6"/>
  <c r="I4871" i="6"/>
  <c r="L4871" i="6"/>
  <c r="K4871" i="6"/>
  <c r="H4871" i="6"/>
  <c r="F4873" i="6" l="1"/>
  <c r="E4874" i="6"/>
  <c r="J4872" i="6"/>
  <c r="M4872" i="6"/>
  <c r="L4872" i="6"/>
  <c r="I4872" i="6"/>
  <c r="K4872" i="6"/>
  <c r="H4872" i="6"/>
  <c r="F4874" i="6" l="1"/>
  <c r="E4875" i="6"/>
  <c r="J4873" i="6"/>
  <c r="H4873" i="6"/>
  <c r="L4873" i="6"/>
  <c r="I4873" i="6"/>
  <c r="K4873" i="6"/>
  <c r="M4873" i="6"/>
  <c r="F4875" i="6" l="1"/>
  <c r="E4876" i="6"/>
  <c r="M4874" i="6"/>
  <c r="I4874" i="6"/>
  <c r="L4874" i="6"/>
  <c r="H4874" i="6"/>
  <c r="K4874" i="6"/>
  <c r="J4874" i="6"/>
  <c r="F4876" i="6" l="1"/>
  <c r="E4877" i="6"/>
  <c r="J4875" i="6"/>
  <c r="M4875" i="6"/>
  <c r="I4875" i="6"/>
  <c r="L4875" i="6"/>
  <c r="K4875" i="6"/>
  <c r="H4875" i="6"/>
  <c r="F4877" i="6" l="1"/>
  <c r="E4878" i="6"/>
  <c r="J4876" i="6"/>
  <c r="M4876" i="6"/>
  <c r="L4876" i="6"/>
  <c r="I4876" i="6"/>
  <c r="K4876" i="6"/>
  <c r="H4876" i="6"/>
  <c r="F4878" i="6" l="1"/>
  <c r="E4879" i="6"/>
  <c r="J4877" i="6"/>
  <c r="K4877" i="6"/>
  <c r="H4877" i="6"/>
  <c r="L4877" i="6"/>
  <c r="I4877" i="6"/>
  <c r="M4877" i="6"/>
  <c r="F4879" i="6" l="1"/>
  <c r="E4880" i="6"/>
  <c r="M4878" i="6"/>
  <c r="I4878" i="6"/>
  <c r="L4878" i="6"/>
  <c r="H4878" i="6"/>
  <c r="K4878" i="6"/>
  <c r="J4878" i="6"/>
  <c r="F4880" i="6" l="1"/>
  <c r="E4881" i="6"/>
  <c r="J4879" i="6"/>
  <c r="M4879" i="6"/>
  <c r="I4879" i="6"/>
  <c r="L4879" i="6"/>
  <c r="K4879" i="6"/>
  <c r="H4879" i="6"/>
  <c r="F4881" i="6" l="1"/>
  <c r="E4882" i="6"/>
  <c r="J4880" i="6"/>
  <c r="M4880" i="6"/>
  <c r="L4880" i="6"/>
  <c r="I4880" i="6"/>
  <c r="K4880" i="6"/>
  <c r="H4880" i="6"/>
  <c r="F4882" i="6" l="1"/>
  <c r="E4883" i="6"/>
  <c r="J4881" i="6"/>
  <c r="K4881" i="6"/>
  <c r="H4881" i="6"/>
  <c r="L4881" i="6"/>
  <c r="I4881" i="6"/>
  <c r="M4881" i="6"/>
  <c r="F4883" i="6" l="1"/>
  <c r="E4884" i="6"/>
  <c r="J4882" i="6"/>
  <c r="M4882" i="6"/>
  <c r="I4882" i="6"/>
  <c r="L4882" i="6"/>
  <c r="H4882" i="6"/>
  <c r="K4882" i="6"/>
  <c r="F4884" i="6" l="1"/>
  <c r="E4885" i="6"/>
  <c r="J4883" i="6"/>
  <c r="M4883" i="6"/>
  <c r="I4883" i="6"/>
  <c r="L4883" i="6"/>
  <c r="K4883" i="6"/>
  <c r="H4883" i="6"/>
  <c r="F4885" i="6" l="1"/>
  <c r="E4886" i="6"/>
  <c r="J4884" i="6"/>
  <c r="M4884" i="6"/>
  <c r="I4884" i="6"/>
  <c r="H4884" i="6"/>
  <c r="K4884" i="6"/>
  <c r="L4884" i="6"/>
  <c r="F4886" i="6" l="1"/>
  <c r="E4887" i="6"/>
  <c r="J4885" i="6"/>
  <c r="H4885" i="6"/>
  <c r="I4885" i="6"/>
  <c r="K4885" i="6"/>
  <c r="L4885" i="6"/>
  <c r="M4885" i="6"/>
  <c r="F4887" i="6" l="1"/>
  <c r="E4888" i="6"/>
  <c r="M4886" i="6"/>
  <c r="I4886" i="6"/>
  <c r="L4886" i="6"/>
  <c r="H4886" i="6"/>
  <c r="K4886" i="6"/>
  <c r="J4886" i="6"/>
  <c r="F4888" i="6" l="1"/>
  <c r="E4889" i="6"/>
  <c r="J4887" i="6"/>
  <c r="M4887" i="6"/>
  <c r="I4887" i="6"/>
  <c r="L4887" i="6"/>
  <c r="K4887" i="6"/>
  <c r="H4887" i="6"/>
  <c r="F4889" i="6" l="1"/>
  <c r="E4890" i="6"/>
  <c r="J4888" i="6"/>
  <c r="M4888" i="6"/>
  <c r="I4888" i="6"/>
  <c r="H4888" i="6"/>
  <c r="K4888" i="6"/>
  <c r="L4888" i="6"/>
  <c r="F4890" i="6" l="1"/>
  <c r="E4891" i="6"/>
  <c r="J4889" i="6"/>
  <c r="H4889" i="6"/>
  <c r="I4889" i="6"/>
  <c r="L4889" i="6"/>
  <c r="M4889" i="6"/>
  <c r="K4889" i="6"/>
  <c r="F4891" i="6" l="1"/>
  <c r="E4892" i="6"/>
  <c r="M4890" i="6"/>
  <c r="I4890" i="6"/>
  <c r="L4890" i="6"/>
  <c r="H4890" i="6"/>
  <c r="K4890" i="6"/>
  <c r="J4890" i="6"/>
  <c r="F4892" i="6" l="1"/>
  <c r="E4893" i="6"/>
  <c r="J4891" i="6"/>
  <c r="M4891" i="6"/>
  <c r="I4891" i="6"/>
  <c r="L4891" i="6"/>
  <c r="K4891" i="6"/>
  <c r="H4891" i="6"/>
  <c r="F4893" i="6" l="1"/>
  <c r="E4894" i="6"/>
  <c r="J4892" i="6"/>
  <c r="M4892" i="6"/>
  <c r="I4892" i="6"/>
  <c r="H4892" i="6"/>
  <c r="K4892" i="6"/>
  <c r="L4892" i="6"/>
  <c r="F4894" i="6" l="1"/>
  <c r="E4895" i="6"/>
  <c r="J4893" i="6"/>
  <c r="K4893" i="6"/>
  <c r="H4893" i="6"/>
  <c r="I4893" i="6"/>
  <c r="L4893" i="6"/>
  <c r="M4893" i="6"/>
  <c r="F4895" i="6" l="1"/>
  <c r="E4896" i="6"/>
  <c r="M4894" i="6"/>
  <c r="I4894" i="6"/>
  <c r="L4894" i="6"/>
  <c r="H4894" i="6"/>
  <c r="K4894" i="6"/>
  <c r="J4894" i="6"/>
  <c r="F4896" i="6" l="1"/>
  <c r="E4897" i="6"/>
  <c r="J4895" i="6"/>
  <c r="M4895" i="6"/>
  <c r="I4895" i="6"/>
  <c r="L4895" i="6"/>
  <c r="K4895" i="6"/>
  <c r="H4895" i="6"/>
  <c r="F4897" i="6" l="1"/>
  <c r="E4898" i="6"/>
  <c r="J4896" i="6"/>
  <c r="M4896" i="6"/>
  <c r="I4896" i="6"/>
  <c r="H4896" i="6"/>
  <c r="K4896" i="6"/>
  <c r="L4896" i="6"/>
  <c r="F4898" i="6" l="1"/>
  <c r="E4899" i="6"/>
  <c r="J4897" i="6"/>
  <c r="K4897" i="6"/>
  <c r="H4897" i="6"/>
  <c r="I4897" i="6"/>
  <c r="L4897" i="6"/>
  <c r="M4897" i="6"/>
  <c r="F4899" i="6" l="1"/>
  <c r="E4900" i="6"/>
  <c r="M4898" i="6"/>
  <c r="I4898" i="6"/>
  <c r="L4898" i="6"/>
  <c r="H4898" i="6"/>
  <c r="K4898" i="6"/>
  <c r="J4898" i="6"/>
  <c r="F4900" i="6" l="1"/>
  <c r="E4901" i="6"/>
  <c r="J4899" i="6"/>
  <c r="M4899" i="6"/>
  <c r="I4899" i="6"/>
  <c r="L4899" i="6"/>
  <c r="K4899" i="6"/>
  <c r="H4899" i="6"/>
  <c r="F4901" i="6" l="1"/>
  <c r="E4902" i="6"/>
  <c r="J4900" i="6"/>
  <c r="M4900" i="6"/>
  <c r="I4900" i="6"/>
  <c r="H4900" i="6"/>
  <c r="K4900" i="6"/>
  <c r="L4900" i="6"/>
  <c r="F4902" i="6" l="1"/>
  <c r="E4903" i="6"/>
  <c r="J4901" i="6"/>
  <c r="H4901" i="6"/>
  <c r="I4901" i="6"/>
  <c r="K4901" i="6"/>
  <c r="L4901" i="6"/>
  <c r="M4901" i="6"/>
  <c r="F4903" i="6" l="1"/>
  <c r="E4904" i="6"/>
  <c r="M4902" i="6"/>
  <c r="I4902" i="6"/>
  <c r="L4902" i="6"/>
  <c r="H4902" i="6"/>
  <c r="K4902" i="6"/>
  <c r="J4902" i="6"/>
  <c r="F4904" i="6" l="1"/>
  <c r="E4905" i="6"/>
  <c r="J4903" i="6"/>
  <c r="M4903" i="6"/>
  <c r="I4903" i="6"/>
  <c r="L4903" i="6"/>
  <c r="K4903" i="6"/>
  <c r="H4903" i="6"/>
  <c r="F4905" i="6" l="1"/>
  <c r="E4906" i="6"/>
  <c r="J4904" i="6"/>
  <c r="M4904" i="6"/>
  <c r="I4904" i="6"/>
  <c r="H4904" i="6"/>
  <c r="K4904" i="6"/>
  <c r="L4904" i="6"/>
  <c r="F4906" i="6" l="1"/>
  <c r="E4907" i="6"/>
  <c r="J4905" i="6"/>
  <c r="H4905" i="6"/>
  <c r="I4905" i="6"/>
  <c r="L4905" i="6"/>
  <c r="M4905" i="6"/>
  <c r="K4905" i="6"/>
  <c r="F4907" i="6" l="1"/>
  <c r="E4908" i="6"/>
  <c r="M4906" i="6"/>
  <c r="I4906" i="6"/>
  <c r="L4906" i="6"/>
  <c r="H4906" i="6"/>
  <c r="K4906" i="6"/>
  <c r="J4906" i="6"/>
  <c r="F4908" i="6" l="1"/>
  <c r="E4909" i="6"/>
  <c r="J4907" i="6"/>
  <c r="M4907" i="6"/>
  <c r="I4907" i="6"/>
  <c r="L4907" i="6"/>
  <c r="K4907" i="6"/>
  <c r="H4907" i="6"/>
  <c r="F4909" i="6" l="1"/>
  <c r="E4910" i="6"/>
  <c r="J4908" i="6"/>
  <c r="M4908" i="6"/>
  <c r="I4908" i="6"/>
  <c r="H4908" i="6"/>
  <c r="K4908" i="6"/>
  <c r="L4908" i="6"/>
  <c r="F4910" i="6" l="1"/>
  <c r="E4911" i="6"/>
  <c r="J4909" i="6"/>
  <c r="K4909" i="6"/>
  <c r="H4909" i="6"/>
  <c r="I4909" i="6"/>
  <c r="L4909" i="6"/>
  <c r="M4909" i="6"/>
  <c r="F4911" i="6" l="1"/>
  <c r="E4912" i="6"/>
  <c r="M4910" i="6"/>
  <c r="I4910" i="6"/>
  <c r="L4910" i="6"/>
  <c r="H4910" i="6"/>
  <c r="K4910" i="6"/>
  <c r="J4910" i="6"/>
  <c r="F4912" i="6" l="1"/>
  <c r="E4913" i="6"/>
  <c r="J4911" i="6"/>
  <c r="M4911" i="6"/>
  <c r="I4911" i="6"/>
  <c r="L4911" i="6"/>
  <c r="K4911" i="6"/>
  <c r="H4911" i="6"/>
  <c r="F4913" i="6" l="1"/>
  <c r="E4914" i="6"/>
  <c r="J4912" i="6"/>
  <c r="M4912" i="6"/>
  <c r="I4912" i="6"/>
  <c r="H4912" i="6"/>
  <c r="K4912" i="6"/>
  <c r="L4912" i="6"/>
  <c r="F4914" i="6" l="1"/>
  <c r="E4915" i="6"/>
  <c r="J4913" i="6"/>
  <c r="K4913" i="6"/>
  <c r="H4913" i="6"/>
  <c r="I4913" i="6"/>
  <c r="L4913" i="6"/>
  <c r="M4913" i="6"/>
  <c r="F4915" i="6" l="1"/>
  <c r="E4916" i="6"/>
  <c r="M4914" i="6"/>
  <c r="I4914" i="6"/>
  <c r="L4914" i="6"/>
  <c r="H4914" i="6"/>
  <c r="K4914" i="6"/>
  <c r="J4914" i="6"/>
  <c r="F4916" i="6" l="1"/>
  <c r="E4917" i="6"/>
  <c r="J4915" i="6"/>
  <c r="M4915" i="6"/>
  <c r="I4915" i="6"/>
  <c r="L4915" i="6"/>
  <c r="K4915" i="6"/>
  <c r="H4915" i="6"/>
  <c r="F4917" i="6" l="1"/>
  <c r="E4918" i="6"/>
  <c r="J4916" i="6"/>
  <c r="M4916" i="6"/>
  <c r="I4916" i="6"/>
  <c r="H4916" i="6"/>
  <c r="K4916" i="6"/>
  <c r="L4916" i="6"/>
  <c r="F4918" i="6" l="1"/>
  <c r="E4919" i="6"/>
  <c r="J4917" i="6"/>
  <c r="H4917" i="6"/>
  <c r="I4917" i="6"/>
  <c r="K4917" i="6"/>
  <c r="L4917" i="6"/>
  <c r="M4917" i="6"/>
  <c r="F4919" i="6" l="1"/>
  <c r="E4920" i="6"/>
  <c r="M4918" i="6"/>
  <c r="I4918" i="6"/>
  <c r="L4918" i="6"/>
  <c r="H4918" i="6"/>
  <c r="K4918" i="6"/>
  <c r="J4918" i="6"/>
  <c r="F4920" i="6" l="1"/>
  <c r="E4921" i="6"/>
  <c r="J4919" i="6"/>
  <c r="M4919" i="6"/>
  <c r="I4919" i="6"/>
  <c r="L4919" i="6"/>
  <c r="K4919" i="6"/>
  <c r="H4919" i="6"/>
  <c r="F4921" i="6" l="1"/>
  <c r="E4922" i="6"/>
  <c r="J4920" i="6"/>
  <c r="M4920" i="6"/>
  <c r="I4920" i="6"/>
  <c r="H4920" i="6"/>
  <c r="K4920" i="6"/>
  <c r="L4920" i="6"/>
  <c r="F4922" i="6" l="1"/>
  <c r="E4923" i="6"/>
  <c r="J4921" i="6"/>
  <c r="H4921" i="6"/>
  <c r="I4921" i="6"/>
  <c r="L4921" i="6"/>
  <c r="M4921" i="6"/>
  <c r="K4921" i="6"/>
  <c r="F4923" i="6" l="1"/>
  <c r="E4924" i="6"/>
  <c r="M4922" i="6"/>
  <c r="I4922" i="6"/>
  <c r="L4922" i="6"/>
  <c r="H4922" i="6"/>
  <c r="K4922" i="6"/>
  <c r="J4922" i="6"/>
  <c r="F4924" i="6" l="1"/>
  <c r="E4925" i="6"/>
  <c r="J4923" i="6"/>
  <c r="M4923" i="6"/>
  <c r="I4923" i="6"/>
  <c r="L4923" i="6"/>
  <c r="K4923" i="6"/>
  <c r="H4923" i="6"/>
  <c r="F4925" i="6" l="1"/>
  <c r="E4926" i="6"/>
  <c r="J4924" i="6"/>
  <c r="M4924" i="6"/>
  <c r="I4924" i="6"/>
  <c r="H4924" i="6"/>
  <c r="K4924" i="6"/>
  <c r="L4924" i="6"/>
  <c r="F4926" i="6" l="1"/>
  <c r="E4927" i="6"/>
  <c r="J4925" i="6"/>
  <c r="K4925" i="6"/>
  <c r="H4925" i="6"/>
  <c r="I4925" i="6"/>
  <c r="L4925" i="6"/>
  <c r="M4925" i="6"/>
  <c r="F4927" i="6" l="1"/>
  <c r="E4928" i="6"/>
  <c r="M4926" i="6"/>
  <c r="I4926" i="6"/>
  <c r="L4926" i="6"/>
  <c r="H4926" i="6"/>
  <c r="K4926" i="6"/>
  <c r="J4926" i="6"/>
  <c r="F4928" i="6" l="1"/>
  <c r="E4929" i="6"/>
  <c r="J4927" i="6"/>
  <c r="M4927" i="6"/>
  <c r="I4927" i="6"/>
  <c r="L4927" i="6"/>
  <c r="K4927" i="6"/>
  <c r="H4927" i="6"/>
  <c r="F4929" i="6" l="1"/>
  <c r="E4930" i="6"/>
  <c r="J4928" i="6"/>
  <c r="M4928" i="6"/>
  <c r="I4928" i="6"/>
  <c r="H4928" i="6"/>
  <c r="K4928" i="6"/>
  <c r="L4928" i="6"/>
  <c r="F4930" i="6" l="1"/>
  <c r="E4931" i="6"/>
  <c r="J4929" i="6"/>
  <c r="K4929" i="6"/>
  <c r="H4929" i="6"/>
  <c r="I4929" i="6"/>
  <c r="L4929" i="6"/>
  <c r="M4929" i="6"/>
  <c r="F4931" i="6" l="1"/>
  <c r="E4932" i="6"/>
  <c r="M4930" i="6"/>
  <c r="I4930" i="6"/>
  <c r="L4930" i="6"/>
  <c r="H4930" i="6"/>
  <c r="K4930" i="6"/>
  <c r="J4930" i="6"/>
  <c r="F4932" i="6" l="1"/>
  <c r="E4933" i="6"/>
  <c r="J4931" i="6"/>
  <c r="M4931" i="6"/>
  <c r="I4931" i="6"/>
  <c r="L4931" i="6"/>
  <c r="K4931" i="6"/>
  <c r="H4931" i="6"/>
  <c r="F4933" i="6" l="1"/>
  <c r="E4934" i="6"/>
  <c r="J4932" i="6"/>
  <c r="M4932" i="6"/>
  <c r="I4932" i="6"/>
  <c r="H4932" i="6"/>
  <c r="K4932" i="6"/>
  <c r="L4932" i="6"/>
  <c r="F4934" i="6" l="1"/>
  <c r="E4935" i="6"/>
  <c r="J4933" i="6"/>
  <c r="H4933" i="6"/>
  <c r="I4933" i="6"/>
  <c r="K4933" i="6"/>
  <c r="L4933" i="6"/>
  <c r="M4933" i="6"/>
  <c r="F4935" i="6" l="1"/>
  <c r="E4936" i="6"/>
  <c r="M4934" i="6"/>
  <c r="I4934" i="6"/>
  <c r="L4934" i="6"/>
  <c r="H4934" i="6"/>
  <c r="K4934" i="6"/>
  <c r="J4934" i="6"/>
  <c r="F4936" i="6" l="1"/>
  <c r="E4937" i="6"/>
  <c r="J4935" i="6"/>
  <c r="M4935" i="6"/>
  <c r="I4935" i="6"/>
  <c r="L4935" i="6"/>
  <c r="K4935" i="6"/>
  <c r="H4935" i="6"/>
  <c r="F4937" i="6" l="1"/>
  <c r="E4938" i="6"/>
  <c r="J4936" i="6"/>
  <c r="M4936" i="6"/>
  <c r="I4936" i="6"/>
  <c r="H4936" i="6"/>
  <c r="K4936" i="6"/>
  <c r="L4936" i="6"/>
  <c r="F4938" i="6" l="1"/>
  <c r="E4939" i="6"/>
  <c r="J4937" i="6"/>
  <c r="H4937" i="6"/>
  <c r="I4937" i="6"/>
  <c r="L4937" i="6"/>
  <c r="M4937" i="6"/>
  <c r="K4937" i="6"/>
  <c r="F4939" i="6" l="1"/>
  <c r="E4940" i="6"/>
  <c r="M4938" i="6"/>
  <c r="I4938" i="6"/>
  <c r="L4938" i="6"/>
  <c r="H4938" i="6"/>
  <c r="K4938" i="6"/>
  <c r="J4938" i="6"/>
  <c r="F4940" i="6" l="1"/>
  <c r="E4941" i="6"/>
  <c r="J4939" i="6"/>
  <c r="M4939" i="6"/>
  <c r="I4939" i="6"/>
  <c r="L4939" i="6"/>
  <c r="K4939" i="6"/>
  <c r="H4939" i="6"/>
  <c r="F4941" i="6" l="1"/>
  <c r="E4942" i="6"/>
  <c r="J4940" i="6"/>
  <c r="M4940" i="6"/>
  <c r="I4940" i="6"/>
  <c r="H4940" i="6"/>
  <c r="K4940" i="6"/>
  <c r="L4940" i="6"/>
  <c r="F4942" i="6" l="1"/>
  <c r="E4943" i="6"/>
  <c r="J4941" i="6"/>
  <c r="K4941" i="6"/>
  <c r="H4941" i="6"/>
  <c r="I4941" i="6"/>
  <c r="L4941" i="6"/>
  <c r="M4941" i="6"/>
  <c r="F4943" i="6" l="1"/>
  <c r="E4944" i="6"/>
  <c r="M4942" i="6"/>
  <c r="I4942" i="6"/>
  <c r="L4942" i="6"/>
  <c r="H4942" i="6"/>
  <c r="K4942" i="6"/>
  <c r="J4942" i="6"/>
  <c r="F4944" i="6" l="1"/>
  <c r="E4945" i="6"/>
  <c r="J4943" i="6"/>
  <c r="M4943" i="6"/>
  <c r="I4943" i="6"/>
  <c r="L4943" i="6"/>
  <c r="K4943" i="6"/>
  <c r="H4943" i="6"/>
  <c r="F4945" i="6" l="1"/>
  <c r="E4946" i="6"/>
  <c r="J4944" i="6"/>
  <c r="M4944" i="6"/>
  <c r="I4944" i="6"/>
  <c r="H4944" i="6"/>
  <c r="K4944" i="6"/>
  <c r="L4944" i="6"/>
  <c r="F4946" i="6" l="1"/>
  <c r="E4947" i="6"/>
  <c r="J4945" i="6"/>
  <c r="K4945" i="6"/>
  <c r="H4945" i="6"/>
  <c r="I4945" i="6"/>
  <c r="L4945" i="6"/>
  <c r="M4945" i="6"/>
  <c r="F4947" i="6" l="1"/>
  <c r="E4948" i="6"/>
  <c r="M4946" i="6"/>
  <c r="I4946" i="6"/>
  <c r="L4946" i="6"/>
  <c r="H4946" i="6"/>
  <c r="K4946" i="6"/>
  <c r="J4946" i="6"/>
  <c r="F4948" i="6" l="1"/>
  <c r="E4949" i="6"/>
  <c r="J4947" i="6"/>
  <c r="M4947" i="6"/>
  <c r="I4947" i="6"/>
  <c r="L4947" i="6"/>
  <c r="K4947" i="6"/>
  <c r="H4947" i="6"/>
  <c r="F4949" i="6" l="1"/>
  <c r="E4950" i="6"/>
  <c r="J4948" i="6"/>
  <c r="M4948" i="6"/>
  <c r="I4948" i="6"/>
  <c r="H4948" i="6"/>
  <c r="K4948" i="6"/>
  <c r="L4948" i="6"/>
  <c r="J4949" i="6" l="1"/>
  <c r="H4949" i="6"/>
  <c r="I4949" i="6"/>
  <c r="K4949" i="6"/>
  <c r="L4949" i="6"/>
  <c r="M4949" i="6"/>
  <c r="F4950" i="6"/>
  <c r="E4951" i="6"/>
  <c r="F4951" i="6" l="1"/>
  <c r="E4952" i="6"/>
  <c r="M4950" i="6"/>
  <c r="I4950" i="6"/>
  <c r="L4950" i="6"/>
  <c r="H4950" i="6"/>
  <c r="K4950" i="6"/>
  <c r="J4950" i="6"/>
  <c r="J4951" i="6" l="1"/>
  <c r="M4951" i="6"/>
  <c r="I4951" i="6"/>
  <c r="L4951" i="6"/>
  <c r="K4951" i="6"/>
  <c r="H4951" i="6"/>
  <c r="F4952" i="6"/>
  <c r="E4953" i="6"/>
  <c r="F4953" i="6" l="1"/>
  <c r="E4954" i="6"/>
  <c r="J4952" i="6"/>
  <c r="M4952" i="6"/>
  <c r="I4952" i="6"/>
  <c r="H4952" i="6"/>
  <c r="K4952" i="6"/>
  <c r="L4952" i="6"/>
  <c r="F4954" i="6" l="1"/>
  <c r="E4955" i="6"/>
  <c r="J4953" i="6"/>
  <c r="H4953" i="6"/>
  <c r="I4953" i="6"/>
  <c r="L4953" i="6"/>
  <c r="M4953" i="6"/>
  <c r="K4953" i="6"/>
  <c r="F4955" i="6" l="1"/>
  <c r="E4956" i="6"/>
  <c r="M4954" i="6"/>
  <c r="I4954" i="6"/>
  <c r="L4954" i="6"/>
  <c r="H4954" i="6"/>
  <c r="K4954" i="6"/>
  <c r="J4954" i="6"/>
  <c r="F4956" i="6" l="1"/>
  <c r="E4957" i="6"/>
  <c r="J4955" i="6"/>
  <c r="M4955" i="6"/>
  <c r="I4955" i="6"/>
  <c r="L4955" i="6"/>
  <c r="K4955" i="6"/>
  <c r="H4955" i="6"/>
  <c r="F4957" i="6" l="1"/>
  <c r="E4958" i="6"/>
  <c r="J4956" i="6"/>
  <c r="M4956" i="6"/>
  <c r="I4956" i="6"/>
  <c r="H4956" i="6"/>
  <c r="K4956" i="6"/>
  <c r="L4956" i="6"/>
  <c r="F4958" i="6" l="1"/>
  <c r="E4959" i="6"/>
  <c r="J4957" i="6"/>
  <c r="K4957" i="6"/>
  <c r="H4957" i="6"/>
  <c r="I4957" i="6"/>
  <c r="L4957" i="6"/>
  <c r="M4957" i="6"/>
  <c r="F4959" i="6" l="1"/>
  <c r="E4960" i="6"/>
  <c r="M4958" i="6"/>
  <c r="I4958" i="6"/>
  <c r="L4958" i="6"/>
  <c r="H4958" i="6"/>
  <c r="K4958" i="6"/>
  <c r="J4958" i="6"/>
  <c r="F4960" i="6" l="1"/>
  <c r="E4961" i="6"/>
  <c r="J4959" i="6"/>
  <c r="M4959" i="6"/>
  <c r="I4959" i="6"/>
  <c r="L4959" i="6"/>
  <c r="K4959" i="6"/>
  <c r="H4959" i="6"/>
  <c r="F4961" i="6" l="1"/>
  <c r="E4962" i="6"/>
  <c r="J4960" i="6"/>
  <c r="M4960" i="6"/>
  <c r="I4960" i="6"/>
  <c r="H4960" i="6"/>
  <c r="K4960" i="6"/>
  <c r="L4960" i="6"/>
  <c r="F4962" i="6" l="1"/>
  <c r="E4963" i="6"/>
  <c r="J4961" i="6"/>
  <c r="K4961" i="6"/>
  <c r="H4961" i="6"/>
  <c r="I4961" i="6"/>
  <c r="L4961" i="6"/>
  <c r="M4961" i="6"/>
  <c r="F4963" i="6" l="1"/>
  <c r="E4964" i="6"/>
  <c r="M4962" i="6"/>
  <c r="I4962" i="6"/>
  <c r="L4962" i="6"/>
  <c r="H4962" i="6"/>
  <c r="K4962" i="6"/>
  <c r="J4962" i="6"/>
  <c r="F4964" i="6" l="1"/>
  <c r="E4965" i="6"/>
  <c r="J4963" i="6"/>
  <c r="M4963" i="6"/>
  <c r="I4963" i="6"/>
  <c r="L4963" i="6"/>
  <c r="K4963" i="6"/>
  <c r="H4963" i="6"/>
  <c r="F4965" i="6" l="1"/>
  <c r="E4966" i="6"/>
  <c r="J4964" i="6"/>
  <c r="M4964" i="6"/>
  <c r="I4964" i="6"/>
  <c r="H4964" i="6"/>
  <c r="K4964" i="6"/>
  <c r="L4964" i="6"/>
  <c r="F4966" i="6" l="1"/>
  <c r="E4967" i="6"/>
  <c r="J4965" i="6"/>
  <c r="H4965" i="6"/>
  <c r="I4965" i="6"/>
  <c r="K4965" i="6"/>
  <c r="L4965" i="6"/>
  <c r="M4965" i="6"/>
  <c r="F4967" i="6" l="1"/>
  <c r="E4968" i="6"/>
  <c r="M4966" i="6"/>
  <c r="I4966" i="6"/>
  <c r="L4966" i="6"/>
  <c r="H4966" i="6"/>
  <c r="K4966" i="6"/>
  <c r="J4966" i="6"/>
  <c r="F4968" i="6" l="1"/>
  <c r="E4969" i="6"/>
  <c r="J4967" i="6"/>
  <c r="M4967" i="6"/>
  <c r="I4967" i="6"/>
  <c r="L4967" i="6"/>
  <c r="K4967" i="6"/>
  <c r="H4967" i="6"/>
  <c r="F4969" i="6" l="1"/>
  <c r="E4970" i="6"/>
  <c r="J4968" i="6"/>
  <c r="M4968" i="6"/>
  <c r="I4968" i="6"/>
  <c r="H4968" i="6"/>
  <c r="K4968" i="6"/>
  <c r="L4968" i="6"/>
  <c r="F4970" i="6" l="1"/>
  <c r="E4971" i="6"/>
  <c r="J4969" i="6"/>
  <c r="H4969" i="6"/>
  <c r="I4969" i="6"/>
  <c r="L4969" i="6"/>
  <c r="M4969" i="6"/>
  <c r="K4969" i="6"/>
  <c r="F4971" i="6" l="1"/>
  <c r="E4972" i="6"/>
  <c r="M4970" i="6"/>
  <c r="I4970" i="6"/>
  <c r="L4970" i="6"/>
  <c r="H4970" i="6"/>
  <c r="K4970" i="6"/>
  <c r="J4970" i="6"/>
  <c r="F4972" i="6" l="1"/>
  <c r="E4973" i="6"/>
  <c r="J4971" i="6"/>
  <c r="M4971" i="6"/>
  <c r="I4971" i="6"/>
  <c r="L4971" i="6"/>
  <c r="K4971" i="6"/>
  <c r="H4971" i="6"/>
  <c r="F4973" i="6" l="1"/>
  <c r="E4974" i="6"/>
  <c r="J4972" i="6"/>
  <c r="M4972" i="6"/>
  <c r="I4972" i="6"/>
  <c r="H4972" i="6"/>
  <c r="K4972" i="6"/>
  <c r="L4972" i="6"/>
  <c r="F4974" i="6" l="1"/>
  <c r="E4975" i="6"/>
  <c r="J4973" i="6"/>
  <c r="K4973" i="6"/>
  <c r="H4973" i="6"/>
  <c r="I4973" i="6"/>
  <c r="L4973" i="6"/>
  <c r="M4973" i="6"/>
  <c r="F4975" i="6" l="1"/>
  <c r="E4976" i="6"/>
  <c r="M4974" i="6"/>
  <c r="I4974" i="6"/>
  <c r="L4974" i="6"/>
  <c r="H4974" i="6"/>
  <c r="K4974" i="6"/>
  <c r="J4974" i="6"/>
  <c r="F4976" i="6" l="1"/>
  <c r="E4977" i="6"/>
  <c r="J4975" i="6"/>
  <c r="M4975" i="6"/>
  <c r="I4975" i="6"/>
  <c r="L4975" i="6"/>
  <c r="K4975" i="6"/>
  <c r="H4975" i="6"/>
  <c r="F4977" i="6" l="1"/>
  <c r="E4978" i="6"/>
  <c r="J4976" i="6"/>
  <c r="M4976" i="6"/>
  <c r="I4976" i="6"/>
  <c r="H4976" i="6"/>
  <c r="K4976" i="6"/>
  <c r="L4976" i="6"/>
  <c r="F4978" i="6" l="1"/>
  <c r="E4979" i="6"/>
  <c r="J4977" i="6"/>
  <c r="K4977" i="6"/>
  <c r="H4977" i="6"/>
  <c r="I4977" i="6"/>
  <c r="L4977" i="6"/>
  <c r="M4977" i="6"/>
  <c r="F4979" i="6" l="1"/>
  <c r="E4980" i="6"/>
  <c r="M4978" i="6"/>
  <c r="I4978" i="6"/>
  <c r="L4978" i="6"/>
  <c r="H4978" i="6"/>
  <c r="K4978" i="6"/>
  <c r="J4978" i="6"/>
  <c r="F4980" i="6" l="1"/>
  <c r="E4981" i="6"/>
  <c r="J4979" i="6"/>
  <c r="M4979" i="6"/>
  <c r="I4979" i="6"/>
  <c r="L4979" i="6"/>
  <c r="K4979" i="6"/>
  <c r="H4979" i="6"/>
  <c r="F4981" i="6" l="1"/>
  <c r="E4982" i="6"/>
  <c r="J4980" i="6"/>
  <c r="M4980" i="6"/>
  <c r="I4980" i="6"/>
  <c r="H4980" i="6"/>
  <c r="K4980" i="6"/>
  <c r="L4980" i="6"/>
  <c r="F4982" i="6" l="1"/>
  <c r="E4983" i="6"/>
  <c r="J4981" i="6"/>
  <c r="H4981" i="6"/>
  <c r="I4981" i="6"/>
  <c r="K4981" i="6"/>
  <c r="L4981" i="6"/>
  <c r="M4981" i="6"/>
  <c r="F4983" i="6" l="1"/>
  <c r="E4984" i="6"/>
  <c r="M4982" i="6"/>
  <c r="I4982" i="6"/>
  <c r="L4982" i="6"/>
  <c r="H4982" i="6"/>
  <c r="K4982" i="6"/>
  <c r="J4982" i="6"/>
  <c r="F4984" i="6" l="1"/>
  <c r="E4985" i="6"/>
  <c r="J4983" i="6"/>
  <c r="M4983" i="6"/>
  <c r="I4983" i="6"/>
  <c r="L4983" i="6"/>
  <c r="K4983" i="6"/>
  <c r="H4983" i="6"/>
  <c r="F4985" i="6" l="1"/>
  <c r="E4986" i="6"/>
  <c r="J4984" i="6"/>
  <c r="M4984" i="6"/>
  <c r="I4984" i="6"/>
  <c r="H4984" i="6"/>
  <c r="K4984" i="6"/>
  <c r="L4984" i="6"/>
  <c r="F4986" i="6" l="1"/>
  <c r="E4987" i="6"/>
  <c r="J4985" i="6"/>
  <c r="H4985" i="6"/>
  <c r="I4985" i="6"/>
  <c r="L4985" i="6"/>
  <c r="M4985" i="6"/>
  <c r="K4985" i="6"/>
  <c r="F4987" i="6" l="1"/>
  <c r="E4988" i="6"/>
  <c r="M4986" i="6"/>
  <c r="I4986" i="6"/>
  <c r="L4986" i="6"/>
  <c r="H4986" i="6"/>
  <c r="K4986" i="6"/>
  <c r="J4986" i="6"/>
  <c r="F4988" i="6" l="1"/>
  <c r="E4989" i="6"/>
  <c r="J4987" i="6"/>
  <c r="M4987" i="6"/>
  <c r="I4987" i="6"/>
  <c r="L4987" i="6"/>
  <c r="K4987" i="6"/>
  <c r="H4987" i="6"/>
  <c r="F4989" i="6" l="1"/>
  <c r="E4990" i="6"/>
  <c r="J4988" i="6"/>
  <c r="M4988" i="6"/>
  <c r="I4988" i="6"/>
  <c r="H4988" i="6"/>
  <c r="K4988" i="6"/>
  <c r="L4988" i="6"/>
  <c r="F4990" i="6" l="1"/>
  <c r="E4991" i="6"/>
  <c r="J4989" i="6"/>
  <c r="K4989" i="6"/>
  <c r="H4989" i="6"/>
  <c r="I4989" i="6"/>
  <c r="L4989" i="6"/>
  <c r="M4989" i="6"/>
  <c r="F4991" i="6" l="1"/>
  <c r="E4992" i="6"/>
  <c r="M4990" i="6"/>
  <c r="I4990" i="6"/>
  <c r="L4990" i="6"/>
  <c r="H4990" i="6"/>
  <c r="K4990" i="6"/>
  <c r="J4990" i="6"/>
  <c r="F4992" i="6" l="1"/>
  <c r="E4993" i="6"/>
  <c r="J4991" i="6"/>
  <c r="M4991" i="6"/>
  <c r="I4991" i="6"/>
  <c r="L4991" i="6"/>
  <c r="K4991" i="6"/>
  <c r="H4991" i="6"/>
  <c r="F4993" i="6" l="1"/>
  <c r="E4994" i="6"/>
  <c r="J4992" i="6"/>
  <c r="M4992" i="6"/>
  <c r="I4992" i="6"/>
  <c r="H4992" i="6"/>
  <c r="K4992" i="6"/>
  <c r="L4992" i="6"/>
  <c r="F4994" i="6" l="1"/>
  <c r="E4995" i="6"/>
  <c r="J4993" i="6"/>
  <c r="K4993" i="6"/>
  <c r="H4993" i="6"/>
  <c r="I4993" i="6"/>
  <c r="L4993" i="6"/>
  <c r="M4993" i="6"/>
  <c r="F4995" i="6" l="1"/>
  <c r="E4996" i="6"/>
  <c r="M4994" i="6"/>
  <c r="I4994" i="6"/>
  <c r="L4994" i="6"/>
  <c r="H4994" i="6"/>
  <c r="K4994" i="6"/>
  <c r="J4994" i="6"/>
  <c r="F4996" i="6" l="1"/>
  <c r="E4997" i="6"/>
  <c r="J4995" i="6"/>
  <c r="M4995" i="6"/>
  <c r="I4995" i="6"/>
  <c r="L4995" i="6"/>
  <c r="K4995" i="6"/>
  <c r="H4995" i="6"/>
  <c r="F4997" i="6" l="1"/>
  <c r="E4998" i="6"/>
  <c r="J4996" i="6"/>
  <c r="M4996" i="6"/>
  <c r="I4996" i="6"/>
  <c r="H4996" i="6"/>
  <c r="K4996" i="6"/>
  <c r="L4996" i="6"/>
  <c r="F4998" i="6" l="1"/>
  <c r="E4999" i="6"/>
  <c r="J4997" i="6"/>
  <c r="H4997" i="6"/>
  <c r="I4997" i="6"/>
  <c r="K4997" i="6"/>
  <c r="L4997" i="6"/>
  <c r="M4997" i="6"/>
  <c r="F4999" i="6" l="1"/>
  <c r="E5000" i="6"/>
  <c r="M4998" i="6"/>
  <c r="I4998" i="6"/>
  <c r="L4998" i="6"/>
  <c r="H4998" i="6"/>
  <c r="K4998" i="6"/>
  <c r="J4998" i="6"/>
  <c r="F5000" i="6" l="1"/>
  <c r="E5001" i="6"/>
  <c r="J4999" i="6"/>
  <c r="M4999" i="6"/>
  <c r="I4999" i="6"/>
  <c r="L4999" i="6"/>
  <c r="K4999" i="6"/>
  <c r="H4999" i="6"/>
  <c r="F5001" i="6" l="1"/>
  <c r="E5002" i="6"/>
  <c r="J5000" i="6"/>
  <c r="M5000" i="6"/>
  <c r="I5000" i="6"/>
  <c r="H5000" i="6"/>
  <c r="K5000" i="6"/>
  <c r="L5000" i="6"/>
  <c r="F5002" i="6" l="1"/>
  <c r="E5003" i="6"/>
  <c r="J5001" i="6"/>
  <c r="H5001" i="6"/>
  <c r="I5001" i="6"/>
  <c r="L5001" i="6"/>
  <c r="M5001" i="6"/>
  <c r="K5001" i="6"/>
  <c r="F5003" i="6" l="1"/>
  <c r="E5004" i="6"/>
  <c r="M5002" i="6"/>
  <c r="I5002" i="6"/>
  <c r="L5002" i="6"/>
  <c r="H5002" i="6"/>
  <c r="K5002" i="6"/>
  <c r="J5002" i="6"/>
  <c r="F5004" i="6" l="1"/>
  <c r="E5005" i="6"/>
  <c r="J5003" i="6"/>
  <c r="M5003" i="6"/>
  <c r="I5003" i="6"/>
  <c r="L5003" i="6"/>
  <c r="K5003" i="6"/>
  <c r="H5003" i="6"/>
  <c r="F5005" i="6" l="1"/>
  <c r="E5006" i="6"/>
  <c r="J5004" i="6"/>
  <c r="M5004" i="6"/>
  <c r="I5004" i="6"/>
  <c r="H5004" i="6"/>
  <c r="K5004" i="6"/>
  <c r="L5004" i="6"/>
  <c r="F5006" i="6" l="1"/>
  <c r="E5007" i="6"/>
  <c r="J5005" i="6"/>
  <c r="K5005" i="6"/>
  <c r="H5005" i="6"/>
  <c r="I5005" i="6"/>
  <c r="L5005" i="6"/>
  <c r="M5005" i="6"/>
  <c r="F5007" i="6" l="1"/>
  <c r="E5008" i="6"/>
  <c r="M5006" i="6"/>
  <c r="I5006" i="6"/>
  <c r="L5006" i="6"/>
  <c r="H5006" i="6"/>
  <c r="K5006" i="6"/>
  <c r="J5006" i="6"/>
  <c r="F5008" i="6" l="1"/>
  <c r="E5009" i="6"/>
  <c r="J5007" i="6"/>
  <c r="M5007" i="6"/>
  <c r="I5007" i="6"/>
  <c r="L5007" i="6"/>
  <c r="K5007" i="6"/>
  <c r="H5007" i="6"/>
  <c r="F5009" i="6" l="1"/>
  <c r="E5010" i="6"/>
  <c r="J5008" i="6"/>
  <c r="M5008" i="6"/>
  <c r="I5008" i="6"/>
  <c r="H5008" i="6"/>
  <c r="K5008" i="6"/>
  <c r="L5008" i="6"/>
  <c r="F5010" i="6" l="1"/>
  <c r="E5011" i="6"/>
  <c r="J5009" i="6"/>
  <c r="K5009" i="6"/>
  <c r="H5009" i="6"/>
  <c r="I5009" i="6"/>
  <c r="L5009" i="6"/>
  <c r="M5009" i="6"/>
  <c r="F5011" i="6" l="1"/>
  <c r="E5012" i="6"/>
  <c r="M5010" i="6"/>
  <c r="I5010" i="6"/>
  <c r="L5010" i="6"/>
  <c r="H5010" i="6"/>
  <c r="K5010" i="6"/>
  <c r="J5010" i="6"/>
  <c r="F5012" i="6" l="1"/>
  <c r="E5013" i="6"/>
  <c r="J5011" i="6"/>
  <c r="M5011" i="6"/>
  <c r="I5011" i="6"/>
  <c r="L5011" i="6"/>
  <c r="K5011" i="6"/>
  <c r="H5011" i="6"/>
  <c r="F5013" i="6" l="1"/>
  <c r="E5014" i="6"/>
  <c r="J5012" i="6"/>
  <c r="M5012" i="6"/>
  <c r="I5012" i="6"/>
  <c r="H5012" i="6"/>
  <c r="K5012" i="6"/>
  <c r="L5012" i="6"/>
  <c r="F5014" i="6" l="1"/>
  <c r="E5015" i="6"/>
  <c r="J5013" i="6"/>
  <c r="H5013" i="6"/>
  <c r="I5013" i="6"/>
  <c r="K5013" i="6"/>
  <c r="L5013" i="6"/>
  <c r="M5013" i="6"/>
  <c r="F5015" i="6" l="1"/>
  <c r="E5016" i="6"/>
  <c r="M5014" i="6"/>
  <c r="I5014" i="6"/>
  <c r="L5014" i="6"/>
  <c r="H5014" i="6"/>
  <c r="K5014" i="6"/>
  <c r="J5014" i="6"/>
  <c r="F5016" i="6" l="1"/>
  <c r="E5017" i="6"/>
  <c r="J5015" i="6"/>
  <c r="M5015" i="6"/>
  <c r="I5015" i="6"/>
  <c r="L5015" i="6"/>
  <c r="K5015" i="6"/>
  <c r="H5015" i="6"/>
  <c r="F5017" i="6" l="1"/>
  <c r="E5018" i="6"/>
  <c r="J5016" i="6"/>
  <c r="M5016" i="6"/>
  <c r="I5016" i="6"/>
  <c r="H5016" i="6"/>
  <c r="K5016" i="6"/>
  <c r="L5016" i="6"/>
  <c r="F5018" i="6" l="1"/>
  <c r="E5019" i="6"/>
  <c r="J5017" i="6"/>
  <c r="H5017" i="6"/>
  <c r="I5017" i="6"/>
  <c r="L5017" i="6"/>
  <c r="M5017" i="6"/>
  <c r="K5017" i="6"/>
  <c r="F5019" i="6" l="1"/>
  <c r="E5020" i="6"/>
  <c r="M5018" i="6"/>
  <c r="I5018" i="6"/>
  <c r="L5018" i="6"/>
  <c r="H5018" i="6"/>
  <c r="K5018" i="6"/>
  <c r="J5018" i="6"/>
  <c r="F5020" i="6" l="1"/>
  <c r="E5021" i="6"/>
  <c r="J5019" i="6"/>
  <c r="M5019" i="6"/>
  <c r="I5019" i="6"/>
  <c r="L5019" i="6"/>
  <c r="K5019" i="6"/>
  <c r="H5019" i="6"/>
  <c r="F5021" i="6" l="1"/>
  <c r="E5022" i="6"/>
  <c r="J5020" i="6"/>
  <c r="M5020" i="6"/>
  <c r="I5020" i="6"/>
  <c r="H5020" i="6"/>
  <c r="K5020" i="6"/>
  <c r="L5020" i="6"/>
  <c r="F5022" i="6" l="1"/>
  <c r="E5023" i="6"/>
  <c r="J5021" i="6"/>
  <c r="K5021" i="6"/>
  <c r="H5021" i="6"/>
  <c r="I5021" i="6"/>
  <c r="L5021" i="6"/>
  <c r="M5021" i="6"/>
  <c r="F5023" i="6" l="1"/>
  <c r="E5024" i="6"/>
  <c r="M5022" i="6"/>
  <c r="I5022" i="6"/>
  <c r="L5022" i="6"/>
  <c r="H5022" i="6"/>
  <c r="K5022" i="6"/>
  <c r="J5022" i="6"/>
  <c r="F5024" i="6" l="1"/>
  <c r="E5025" i="6"/>
  <c r="J5023" i="6"/>
  <c r="M5023" i="6"/>
  <c r="I5023" i="6"/>
  <c r="L5023" i="6"/>
  <c r="K5023" i="6"/>
  <c r="H5023" i="6"/>
  <c r="F5025" i="6" l="1"/>
  <c r="E5026" i="6"/>
  <c r="J5024" i="6"/>
  <c r="M5024" i="6"/>
  <c r="I5024" i="6"/>
  <c r="H5024" i="6"/>
  <c r="K5024" i="6"/>
  <c r="L5024" i="6"/>
  <c r="F5026" i="6" l="1"/>
  <c r="E5027" i="6"/>
  <c r="J5025" i="6"/>
  <c r="K5025" i="6"/>
  <c r="H5025" i="6"/>
  <c r="I5025" i="6"/>
  <c r="L5025" i="6"/>
  <c r="M5025" i="6"/>
  <c r="F5027" i="6" l="1"/>
  <c r="E5028" i="6"/>
  <c r="M5026" i="6"/>
  <c r="I5026" i="6"/>
  <c r="L5026" i="6"/>
  <c r="H5026" i="6"/>
  <c r="K5026" i="6"/>
  <c r="J5026" i="6"/>
  <c r="F5028" i="6" l="1"/>
  <c r="E5029" i="6"/>
  <c r="J5027" i="6"/>
  <c r="M5027" i="6"/>
  <c r="I5027" i="6"/>
  <c r="L5027" i="6"/>
  <c r="K5027" i="6"/>
  <c r="H5027" i="6"/>
  <c r="F5029" i="6" l="1"/>
  <c r="E5030" i="6"/>
  <c r="J5028" i="6"/>
  <c r="M5028" i="6"/>
  <c r="I5028" i="6"/>
  <c r="H5028" i="6"/>
  <c r="K5028" i="6"/>
  <c r="L5028" i="6"/>
  <c r="F5030" i="6" l="1"/>
  <c r="E5031" i="6"/>
  <c r="J5029" i="6"/>
  <c r="H5029" i="6"/>
  <c r="I5029" i="6"/>
  <c r="K5029" i="6"/>
  <c r="L5029" i="6"/>
  <c r="M5029" i="6"/>
  <c r="F5031" i="6" l="1"/>
  <c r="E5032" i="6"/>
  <c r="M5030" i="6"/>
  <c r="I5030" i="6"/>
  <c r="L5030" i="6"/>
  <c r="H5030" i="6"/>
  <c r="K5030" i="6"/>
  <c r="J5030" i="6"/>
  <c r="F5032" i="6" l="1"/>
  <c r="E5033" i="6"/>
  <c r="J5031" i="6"/>
  <c r="M5031" i="6"/>
  <c r="I5031" i="6"/>
  <c r="L5031" i="6"/>
  <c r="K5031" i="6"/>
  <c r="H5031" i="6"/>
  <c r="F5033" i="6" l="1"/>
  <c r="E5034" i="6"/>
  <c r="J5032" i="6"/>
  <c r="M5032" i="6"/>
  <c r="I5032" i="6"/>
  <c r="H5032" i="6"/>
  <c r="K5032" i="6"/>
  <c r="L5032" i="6"/>
  <c r="F5034" i="6" l="1"/>
  <c r="E5035" i="6"/>
  <c r="J5033" i="6"/>
  <c r="H5033" i="6"/>
  <c r="I5033" i="6"/>
  <c r="L5033" i="6"/>
  <c r="M5033" i="6"/>
  <c r="K5033" i="6"/>
  <c r="F5035" i="6" l="1"/>
  <c r="E5036" i="6"/>
  <c r="M5034" i="6"/>
  <c r="I5034" i="6"/>
  <c r="L5034" i="6"/>
  <c r="H5034" i="6"/>
  <c r="K5034" i="6"/>
  <c r="J5034" i="6"/>
  <c r="F5036" i="6" l="1"/>
  <c r="E5037" i="6"/>
  <c r="J5035" i="6"/>
  <c r="M5035" i="6"/>
  <c r="I5035" i="6"/>
  <c r="L5035" i="6"/>
  <c r="K5035" i="6"/>
  <c r="H5035" i="6"/>
  <c r="F5037" i="6" l="1"/>
  <c r="E5038" i="6"/>
  <c r="J5036" i="6"/>
  <c r="M5036" i="6"/>
  <c r="I5036" i="6"/>
  <c r="H5036" i="6"/>
  <c r="K5036" i="6"/>
  <c r="L5036" i="6"/>
  <c r="F5038" i="6" l="1"/>
  <c r="E5039" i="6"/>
  <c r="J5037" i="6"/>
  <c r="K5037" i="6"/>
  <c r="H5037" i="6"/>
  <c r="I5037" i="6"/>
  <c r="L5037" i="6"/>
  <c r="M5037" i="6"/>
  <c r="F5039" i="6" l="1"/>
  <c r="E5040" i="6"/>
  <c r="M5038" i="6"/>
  <c r="I5038" i="6"/>
  <c r="L5038" i="6"/>
  <c r="H5038" i="6"/>
  <c r="K5038" i="6"/>
  <c r="J5038" i="6"/>
  <c r="F5040" i="6" l="1"/>
  <c r="E5041" i="6"/>
  <c r="J5039" i="6"/>
  <c r="M5039" i="6"/>
  <c r="I5039" i="6"/>
  <c r="L5039" i="6"/>
  <c r="K5039" i="6"/>
  <c r="H5039" i="6"/>
  <c r="F5041" i="6" l="1"/>
  <c r="E5042" i="6"/>
  <c r="J5040" i="6"/>
  <c r="M5040" i="6"/>
  <c r="I5040" i="6"/>
  <c r="H5040" i="6"/>
  <c r="K5040" i="6"/>
  <c r="L5040" i="6"/>
  <c r="F5042" i="6" l="1"/>
  <c r="E5043" i="6"/>
  <c r="J5041" i="6"/>
  <c r="K5041" i="6"/>
  <c r="H5041" i="6"/>
  <c r="I5041" i="6"/>
  <c r="L5041" i="6"/>
  <c r="M5041" i="6"/>
  <c r="F5043" i="6" l="1"/>
  <c r="E5044" i="6"/>
  <c r="M5042" i="6"/>
  <c r="I5042" i="6"/>
  <c r="L5042" i="6"/>
  <c r="H5042" i="6"/>
  <c r="K5042" i="6"/>
  <c r="J5042" i="6"/>
  <c r="F5044" i="6" l="1"/>
  <c r="E5045" i="6"/>
  <c r="J5043" i="6"/>
  <c r="M5043" i="6"/>
  <c r="I5043" i="6"/>
  <c r="L5043" i="6"/>
  <c r="K5043" i="6"/>
  <c r="H5043" i="6"/>
  <c r="F5045" i="6" l="1"/>
  <c r="E5046" i="6"/>
  <c r="J5044" i="6"/>
  <c r="M5044" i="6"/>
  <c r="I5044" i="6"/>
  <c r="H5044" i="6"/>
  <c r="K5044" i="6"/>
  <c r="L5044" i="6"/>
  <c r="F5046" i="6" l="1"/>
  <c r="E5047" i="6"/>
  <c r="J5045" i="6"/>
  <c r="H5045" i="6"/>
  <c r="I5045" i="6"/>
  <c r="K5045" i="6"/>
  <c r="L5045" i="6"/>
  <c r="M5045" i="6"/>
  <c r="F5047" i="6" l="1"/>
  <c r="E5048" i="6"/>
  <c r="M5046" i="6"/>
  <c r="I5046" i="6"/>
  <c r="L5046" i="6"/>
  <c r="H5046" i="6"/>
  <c r="K5046" i="6"/>
  <c r="J5046" i="6"/>
  <c r="F5048" i="6" l="1"/>
  <c r="E5049" i="6"/>
  <c r="J5047" i="6"/>
  <c r="M5047" i="6"/>
  <c r="I5047" i="6"/>
  <c r="L5047" i="6"/>
  <c r="K5047" i="6"/>
  <c r="H5047" i="6"/>
  <c r="F5049" i="6" l="1"/>
  <c r="E5050" i="6"/>
  <c r="J5048" i="6"/>
  <c r="M5048" i="6"/>
  <c r="I5048" i="6"/>
  <c r="H5048" i="6"/>
  <c r="K5048" i="6"/>
  <c r="L5048" i="6"/>
  <c r="F5050" i="6" l="1"/>
  <c r="E5051" i="6"/>
  <c r="J5049" i="6"/>
  <c r="H5049" i="6"/>
  <c r="I5049" i="6"/>
  <c r="L5049" i="6"/>
  <c r="M5049" i="6"/>
  <c r="K5049" i="6"/>
  <c r="F5051" i="6" l="1"/>
  <c r="E5052" i="6"/>
  <c r="M5050" i="6"/>
  <c r="I5050" i="6"/>
  <c r="L5050" i="6"/>
  <c r="H5050" i="6"/>
  <c r="K5050" i="6"/>
  <c r="J5050" i="6"/>
  <c r="F5052" i="6" l="1"/>
  <c r="E5053" i="6"/>
  <c r="J5051" i="6"/>
  <c r="M5051" i="6"/>
  <c r="I5051" i="6"/>
  <c r="L5051" i="6"/>
  <c r="K5051" i="6"/>
  <c r="H5051" i="6"/>
  <c r="F5053" i="6" l="1"/>
  <c r="E5054" i="6"/>
  <c r="J5052" i="6"/>
  <c r="M5052" i="6"/>
  <c r="I5052" i="6"/>
  <c r="H5052" i="6"/>
  <c r="K5052" i="6"/>
  <c r="L5052" i="6"/>
  <c r="F5054" i="6" l="1"/>
  <c r="E5055" i="6"/>
  <c r="J5053" i="6"/>
  <c r="K5053" i="6"/>
  <c r="H5053" i="6"/>
  <c r="I5053" i="6"/>
  <c r="L5053" i="6"/>
  <c r="M5053" i="6"/>
  <c r="F5055" i="6" l="1"/>
  <c r="E5056" i="6"/>
  <c r="I5054" i="6"/>
  <c r="M5054" i="6"/>
  <c r="H5054" i="6"/>
  <c r="J5054" i="6"/>
  <c r="K5054" i="6"/>
  <c r="L5054" i="6"/>
  <c r="F5056" i="6" l="1"/>
  <c r="E5057" i="6"/>
  <c r="M5055" i="6"/>
  <c r="H5055" i="6"/>
  <c r="J5055" i="6"/>
  <c r="I5055" i="6"/>
  <c r="L5055" i="6"/>
  <c r="K5055" i="6"/>
  <c r="F5057" i="6" l="1"/>
  <c r="E5058" i="6"/>
  <c r="L5056" i="6"/>
  <c r="I5056" i="6"/>
  <c r="K5056" i="6"/>
  <c r="H5056" i="6"/>
  <c r="J5056" i="6"/>
  <c r="M5056" i="6"/>
  <c r="F5058" i="6" l="1"/>
  <c r="E5059" i="6"/>
  <c r="L5057" i="6"/>
  <c r="H5057" i="6"/>
  <c r="I5057" i="6"/>
  <c r="M5057" i="6"/>
  <c r="K5057" i="6"/>
  <c r="J5057" i="6"/>
  <c r="F5059" i="6" l="1"/>
  <c r="E5060" i="6"/>
  <c r="M5058" i="6"/>
  <c r="H5058" i="6"/>
  <c r="L5058" i="6"/>
  <c r="J5058" i="6"/>
  <c r="I5058" i="6"/>
  <c r="K5058" i="6"/>
  <c r="F5060" i="6" l="1"/>
  <c r="E5061" i="6"/>
  <c r="I5059" i="6"/>
  <c r="L5059" i="6"/>
  <c r="H5059" i="6"/>
  <c r="K5059" i="6"/>
  <c r="J5059" i="6"/>
  <c r="M5059" i="6"/>
  <c r="F5061" i="6" l="1"/>
  <c r="E5062" i="6"/>
  <c r="H5060" i="6"/>
  <c r="L5060" i="6"/>
  <c r="M5060" i="6"/>
  <c r="J5060" i="6"/>
  <c r="I5060" i="6"/>
  <c r="K5060" i="6"/>
  <c r="E5063" i="6" l="1"/>
  <c r="F5062" i="6"/>
  <c r="J5061" i="6"/>
  <c r="K5061" i="6"/>
  <c r="L5061" i="6"/>
  <c r="H5061" i="6"/>
  <c r="M5061" i="6"/>
  <c r="I5061" i="6"/>
  <c r="I5062" i="6" l="1"/>
  <c r="M5062" i="6"/>
  <c r="H5062" i="6"/>
  <c r="L5062" i="6"/>
  <c r="J5062" i="6"/>
  <c r="K5062" i="6"/>
  <c r="F5063" i="6"/>
  <c r="E5064" i="6"/>
  <c r="E5065" i="6" l="1"/>
  <c r="F5064" i="6"/>
  <c r="K5063" i="6"/>
  <c r="J5063" i="6"/>
  <c r="M5063" i="6"/>
  <c r="I5063" i="6"/>
  <c r="L5063" i="6"/>
  <c r="H5063" i="6"/>
  <c r="K5064" i="6" l="1"/>
  <c r="J5064" i="6"/>
  <c r="L5064" i="6"/>
  <c r="H5064" i="6"/>
  <c r="M5064" i="6"/>
  <c r="I5064" i="6"/>
  <c r="F5065" i="6"/>
  <c r="E5066" i="6"/>
  <c r="F5066" i="6" l="1"/>
  <c r="E5067" i="6"/>
  <c r="K5065" i="6"/>
  <c r="I5065" i="6"/>
  <c r="L5065" i="6"/>
  <c r="M5065" i="6"/>
  <c r="J5065" i="6"/>
  <c r="H5065" i="6"/>
  <c r="F5067" i="6" l="1"/>
  <c r="E5068" i="6"/>
  <c r="J5066" i="6"/>
  <c r="I5066" i="6"/>
  <c r="M5066" i="6"/>
  <c r="H5066" i="6"/>
  <c r="L5066" i="6"/>
  <c r="K5066" i="6"/>
  <c r="E5069" i="6" l="1"/>
  <c r="F5068" i="6"/>
  <c r="M5067" i="6"/>
  <c r="K5067" i="6"/>
  <c r="I5067" i="6"/>
  <c r="L5067" i="6"/>
  <c r="J5067" i="6"/>
  <c r="H5067" i="6"/>
  <c r="L5068" i="6" l="1"/>
  <c r="K5068" i="6"/>
  <c r="J5068" i="6"/>
  <c r="H5068" i="6"/>
  <c r="M5068" i="6"/>
  <c r="I5068" i="6"/>
  <c r="F5069" i="6"/>
  <c r="E5070" i="6"/>
  <c r="F5070" i="6" l="1"/>
  <c r="E5071" i="6"/>
  <c r="L5069" i="6"/>
  <c r="K5069" i="6"/>
  <c r="M5069" i="6"/>
  <c r="J5069" i="6"/>
  <c r="I5069" i="6"/>
  <c r="H5069" i="6"/>
  <c r="F5071" i="6" l="1"/>
  <c r="E5072" i="6"/>
  <c r="L5070" i="6"/>
  <c r="J5070" i="6"/>
  <c r="I5070" i="6"/>
  <c r="M5070" i="6"/>
  <c r="H5070" i="6"/>
  <c r="K5070" i="6"/>
  <c r="F5072" i="6" l="1"/>
  <c r="E5073" i="6"/>
  <c r="M5071" i="6"/>
  <c r="I5071" i="6"/>
  <c r="K5071" i="6"/>
  <c r="L5071" i="6"/>
  <c r="H5071" i="6"/>
  <c r="J5071" i="6"/>
  <c r="F5073" i="6" l="1"/>
  <c r="E5074" i="6"/>
  <c r="L5072" i="6"/>
  <c r="H5072" i="6"/>
  <c r="J5072" i="6"/>
  <c r="M5072" i="6"/>
  <c r="K5072" i="6"/>
  <c r="I5072" i="6"/>
  <c r="F5074" i="6" l="1"/>
  <c r="E5075" i="6"/>
  <c r="L5073" i="6"/>
  <c r="J5073" i="6"/>
  <c r="H5073" i="6"/>
  <c r="I5073" i="6"/>
  <c r="M5073" i="6"/>
  <c r="K5073" i="6"/>
  <c r="F5075" i="6" l="1"/>
  <c r="E5076" i="6"/>
  <c r="M5074" i="6"/>
  <c r="H5074" i="6"/>
  <c r="L5074" i="6"/>
  <c r="J5074" i="6"/>
  <c r="I5074" i="6"/>
  <c r="K5074" i="6"/>
  <c r="F5076" i="6" l="1"/>
  <c r="E5077" i="6"/>
  <c r="I5075" i="6"/>
  <c r="K5075" i="6"/>
  <c r="M5075" i="6"/>
  <c r="L5075" i="6"/>
  <c r="J5075" i="6"/>
  <c r="H5075" i="6"/>
  <c r="F5077" i="6" l="1"/>
  <c r="E5078" i="6"/>
  <c r="H5076" i="6"/>
  <c r="M5076" i="6"/>
  <c r="K5076" i="6"/>
  <c r="L5076" i="6"/>
  <c r="I5076" i="6"/>
  <c r="J5076" i="6"/>
  <c r="E5079" i="6" l="1"/>
  <c r="F5078" i="6"/>
  <c r="J5077" i="6"/>
  <c r="I5077" i="6"/>
  <c r="H5077" i="6"/>
  <c r="L5077" i="6"/>
  <c r="M5077" i="6"/>
  <c r="K5077" i="6"/>
  <c r="I5078" i="6" l="1"/>
  <c r="M5078" i="6"/>
  <c r="H5078" i="6"/>
  <c r="L5078" i="6"/>
  <c r="J5078" i="6"/>
  <c r="K5078" i="6"/>
  <c r="F5079" i="6"/>
  <c r="E5080" i="6"/>
  <c r="E5081" i="6" l="1"/>
  <c r="F5080" i="6"/>
  <c r="K5079" i="6"/>
  <c r="J5079" i="6"/>
  <c r="M5079" i="6"/>
  <c r="H5079" i="6"/>
  <c r="I5079" i="6"/>
  <c r="L5079" i="6"/>
  <c r="K5080" i="6" l="1"/>
  <c r="J5080" i="6"/>
  <c r="L5080" i="6"/>
  <c r="I5080" i="6"/>
  <c r="H5080" i="6"/>
  <c r="M5080" i="6"/>
  <c r="F5081" i="6"/>
  <c r="E5082" i="6"/>
  <c r="F5082" i="6" l="1"/>
  <c r="E5083" i="6"/>
  <c r="K5081" i="6"/>
  <c r="I5081" i="6"/>
  <c r="L5081" i="6"/>
  <c r="H5081" i="6"/>
  <c r="M5081" i="6"/>
  <c r="J5081" i="6"/>
  <c r="F5083" i="6" l="1"/>
  <c r="E5084" i="6"/>
  <c r="J5082" i="6"/>
  <c r="I5082" i="6"/>
  <c r="M5082" i="6"/>
  <c r="H5082" i="6"/>
  <c r="L5082" i="6"/>
  <c r="K5082" i="6"/>
  <c r="E5085" i="6" l="1"/>
  <c r="F5084" i="6"/>
  <c r="M5083" i="6"/>
  <c r="K5083" i="6"/>
  <c r="L5083" i="6"/>
  <c r="H5083" i="6"/>
  <c r="I5083" i="6"/>
  <c r="J5083" i="6"/>
  <c r="L5084" i="6" l="1"/>
  <c r="K5084" i="6"/>
  <c r="M5084" i="6"/>
  <c r="I5084" i="6"/>
  <c r="J5084" i="6"/>
  <c r="H5084" i="6"/>
  <c r="F5085" i="6"/>
  <c r="E5086" i="6"/>
  <c r="F5086" i="6" l="1"/>
  <c r="E5087" i="6"/>
  <c r="L5085" i="6"/>
  <c r="K5085" i="6"/>
  <c r="J5085" i="6"/>
  <c r="H5085" i="6"/>
  <c r="M5085" i="6"/>
  <c r="I5085" i="6"/>
  <c r="F5087" i="6" l="1"/>
  <c r="E5088" i="6"/>
  <c r="L5086" i="6"/>
  <c r="J5086" i="6"/>
  <c r="I5086" i="6"/>
  <c r="M5086" i="6"/>
  <c r="H5086" i="6"/>
  <c r="K5086" i="6"/>
  <c r="F5088" i="6" l="1"/>
  <c r="E5089" i="6"/>
  <c r="M5087" i="6"/>
  <c r="H5087" i="6"/>
  <c r="J5087" i="6"/>
  <c r="K5087" i="6"/>
  <c r="I5087" i="6"/>
  <c r="L5087" i="6"/>
  <c r="F5089" i="6" l="1"/>
  <c r="E5090" i="6"/>
  <c r="L5088" i="6"/>
  <c r="I5088" i="6"/>
  <c r="H5088" i="6"/>
  <c r="J5088" i="6"/>
  <c r="K5088" i="6"/>
  <c r="M5088" i="6"/>
  <c r="F5090" i="6" l="1"/>
  <c r="E5091" i="6"/>
  <c r="L5089" i="6"/>
  <c r="H5089" i="6"/>
  <c r="I5089" i="6"/>
  <c r="K5089" i="6"/>
  <c r="M5089" i="6"/>
  <c r="J5089" i="6"/>
  <c r="F5091" i="6" l="1"/>
  <c r="E5092" i="6"/>
  <c r="M5090" i="6"/>
  <c r="H5090" i="6"/>
  <c r="L5090" i="6"/>
  <c r="J5090" i="6"/>
  <c r="I5090" i="6"/>
  <c r="K5090" i="6"/>
  <c r="F5092" i="6" l="1"/>
  <c r="E5093" i="6"/>
  <c r="I5091" i="6"/>
  <c r="L5091" i="6"/>
  <c r="M5091" i="6"/>
  <c r="H5091" i="6"/>
  <c r="K5091" i="6"/>
  <c r="J5091" i="6"/>
  <c r="F5093" i="6" l="1"/>
  <c r="E5094" i="6"/>
  <c r="H5092" i="6"/>
  <c r="M5092" i="6"/>
  <c r="J5092" i="6"/>
  <c r="I5092" i="6"/>
  <c r="L5092" i="6"/>
  <c r="K5092" i="6"/>
  <c r="E5095" i="6" l="1"/>
  <c r="F5094" i="6"/>
  <c r="J5093" i="6"/>
  <c r="K5093" i="6"/>
  <c r="H5093" i="6"/>
  <c r="M5093" i="6"/>
  <c r="I5093" i="6"/>
  <c r="L5093" i="6"/>
  <c r="I5094" i="6" l="1"/>
  <c r="M5094" i="6"/>
  <c r="H5094" i="6"/>
  <c r="L5094" i="6"/>
  <c r="J5094" i="6"/>
  <c r="K5094" i="6"/>
  <c r="F5095" i="6"/>
  <c r="E5096" i="6"/>
  <c r="E5097" i="6" l="1"/>
  <c r="F5096" i="6"/>
  <c r="K5095" i="6"/>
  <c r="J5095" i="6"/>
  <c r="M5095" i="6"/>
  <c r="L5095" i="6"/>
  <c r="H5095" i="6"/>
  <c r="I5095" i="6"/>
  <c r="K5096" i="6" l="1"/>
  <c r="J5096" i="6"/>
  <c r="L5096" i="6"/>
  <c r="M5096" i="6"/>
  <c r="I5096" i="6"/>
  <c r="H5096" i="6"/>
  <c r="F5097" i="6"/>
  <c r="E5098" i="6"/>
  <c r="F5098" i="6" l="1"/>
  <c r="E5099" i="6"/>
  <c r="K5097" i="6"/>
  <c r="I5097" i="6"/>
  <c r="L5097" i="6"/>
  <c r="J5097" i="6"/>
  <c r="H5097" i="6"/>
  <c r="M5097" i="6"/>
  <c r="F5099" i="6" l="1"/>
  <c r="E5100" i="6"/>
  <c r="J5098" i="6"/>
  <c r="I5098" i="6"/>
  <c r="M5098" i="6"/>
  <c r="H5098" i="6"/>
  <c r="L5098" i="6"/>
  <c r="K5098" i="6"/>
  <c r="E5101" i="6" l="1"/>
  <c r="F5100" i="6"/>
  <c r="M5099" i="6"/>
  <c r="K5099" i="6"/>
  <c r="J5099" i="6"/>
  <c r="I5099" i="6"/>
  <c r="L5099" i="6"/>
  <c r="H5099" i="6"/>
  <c r="L5100" i="6" l="1"/>
  <c r="K5100" i="6"/>
  <c r="H5100" i="6"/>
  <c r="M5100" i="6"/>
  <c r="J5100" i="6"/>
  <c r="I5100" i="6"/>
  <c r="F5101" i="6"/>
  <c r="E5102" i="6"/>
  <c r="F5102" i="6" l="1"/>
  <c r="E5103" i="6"/>
  <c r="L5101" i="6"/>
  <c r="K5101" i="6"/>
  <c r="M5101" i="6"/>
  <c r="I5101" i="6"/>
  <c r="J5101" i="6"/>
  <c r="H5101" i="6"/>
  <c r="F5103" i="6" l="1"/>
  <c r="E5104" i="6"/>
  <c r="L5102" i="6"/>
  <c r="J5102" i="6"/>
  <c r="I5102" i="6"/>
  <c r="M5102" i="6"/>
  <c r="H5102" i="6"/>
  <c r="K5102" i="6"/>
  <c r="F5104" i="6" l="1"/>
  <c r="E5105" i="6"/>
  <c r="M5103" i="6"/>
  <c r="I5103" i="6"/>
  <c r="L5103" i="6"/>
  <c r="H5103" i="6"/>
  <c r="J5103" i="6"/>
  <c r="K5103" i="6"/>
  <c r="F5105" i="6" l="1"/>
  <c r="E5106" i="6"/>
  <c r="L5104" i="6"/>
  <c r="H5104" i="6"/>
  <c r="J5104" i="6"/>
  <c r="M5104" i="6"/>
  <c r="I5104" i="6"/>
  <c r="K5104" i="6"/>
  <c r="F5106" i="6" l="1"/>
  <c r="E5107" i="6"/>
  <c r="L5105" i="6"/>
  <c r="J5105" i="6"/>
  <c r="K5105" i="6"/>
  <c r="H5105" i="6"/>
  <c r="I5105" i="6"/>
  <c r="M5105" i="6"/>
  <c r="F5107" i="6" l="1"/>
  <c r="E5108" i="6"/>
  <c r="M5106" i="6"/>
  <c r="H5106" i="6"/>
  <c r="L5106" i="6"/>
  <c r="J5106" i="6"/>
  <c r="I5106" i="6"/>
  <c r="K5106" i="6"/>
  <c r="F5108" i="6" l="1"/>
  <c r="E5109" i="6"/>
  <c r="I5107" i="6"/>
  <c r="K5107" i="6"/>
  <c r="L5107" i="6"/>
  <c r="J5107" i="6"/>
  <c r="H5107" i="6"/>
  <c r="M5107" i="6"/>
  <c r="F5109" i="6" l="1"/>
  <c r="E5110" i="6"/>
  <c r="H5108" i="6"/>
  <c r="M5108" i="6"/>
  <c r="K5108" i="6"/>
  <c r="I5108" i="6"/>
  <c r="J5108" i="6"/>
  <c r="L5108" i="6"/>
  <c r="E5111" i="6" l="1"/>
  <c r="F5110" i="6"/>
  <c r="L5109" i="6"/>
  <c r="J5109" i="6"/>
  <c r="I5109" i="6"/>
  <c r="H5109" i="6"/>
  <c r="M5109" i="6"/>
  <c r="K5109" i="6"/>
  <c r="I5110" i="6" l="1"/>
  <c r="M5110" i="6"/>
  <c r="H5110" i="6"/>
  <c r="L5110" i="6"/>
  <c r="J5110" i="6"/>
  <c r="K5110" i="6"/>
  <c r="F5111" i="6"/>
  <c r="E5112" i="6"/>
  <c r="E5113" i="6" l="1"/>
  <c r="F5112" i="6"/>
  <c r="K5111" i="6"/>
  <c r="J5111" i="6"/>
  <c r="M5111" i="6"/>
  <c r="I5111" i="6"/>
  <c r="L5111" i="6"/>
  <c r="H5111" i="6"/>
  <c r="K5112" i="6" l="1"/>
  <c r="J5112" i="6"/>
  <c r="L5112" i="6"/>
  <c r="H5112" i="6"/>
  <c r="M5112" i="6"/>
  <c r="I5112" i="6"/>
  <c r="F5113" i="6"/>
  <c r="E5114" i="6"/>
  <c r="F5114" i="6" l="1"/>
  <c r="E5115" i="6"/>
  <c r="K5113" i="6"/>
  <c r="I5113" i="6"/>
  <c r="L5113" i="6"/>
  <c r="J5113" i="6"/>
  <c r="H5113" i="6"/>
  <c r="M5113" i="6"/>
  <c r="F5115" i="6" l="1"/>
  <c r="E5116" i="6"/>
  <c r="J5114" i="6"/>
  <c r="I5114" i="6"/>
  <c r="M5114" i="6"/>
  <c r="H5114" i="6"/>
  <c r="L5114" i="6"/>
  <c r="K5114" i="6"/>
  <c r="E5117" i="6" l="1"/>
  <c r="F5116" i="6"/>
  <c r="M5115" i="6"/>
  <c r="K5115" i="6"/>
  <c r="L5115" i="6"/>
  <c r="H5115" i="6"/>
  <c r="J5115" i="6"/>
  <c r="I5115" i="6"/>
  <c r="L5116" i="6" l="1"/>
  <c r="K5116" i="6"/>
  <c r="M5116" i="6"/>
  <c r="I5116" i="6"/>
  <c r="H5116" i="6"/>
  <c r="J5116" i="6"/>
  <c r="F5117" i="6"/>
  <c r="E5118" i="6"/>
  <c r="F5118" i="6" l="1"/>
  <c r="E5119" i="6"/>
  <c r="L5117" i="6"/>
  <c r="K5117" i="6"/>
  <c r="J5117" i="6"/>
  <c r="H5117" i="6"/>
  <c r="I5117" i="6"/>
  <c r="M5117" i="6"/>
  <c r="F5119" i="6" l="1"/>
  <c r="E5120" i="6"/>
  <c r="L5118" i="6"/>
  <c r="J5118" i="6"/>
  <c r="I5118" i="6"/>
  <c r="M5118" i="6"/>
  <c r="H5118" i="6"/>
  <c r="K5118" i="6"/>
  <c r="F5120" i="6" l="1"/>
  <c r="E5121" i="6"/>
  <c r="M5119" i="6"/>
  <c r="H5119" i="6"/>
  <c r="J5119" i="6"/>
  <c r="I5119" i="6"/>
  <c r="L5119" i="6"/>
  <c r="K5119" i="6"/>
  <c r="F5121" i="6" l="1"/>
  <c r="E5122" i="6"/>
  <c r="L5120" i="6"/>
  <c r="I5120" i="6"/>
  <c r="K5120" i="6"/>
  <c r="H5120" i="6"/>
  <c r="J5120" i="6"/>
  <c r="M5120" i="6"/>
  <c r="F5122" i="6" l="1"/>
  <c r="E5123" i="6"/>
  <c r="L5121" i="6"/>
  <c r="H5121" i="6"/>
  <c r="I5121" i="6"/>
  <c r="M5121" i="6"/>
  <c r="K5121" i="6"/>
  <c r="J5121" i="6"/>
  <c r="F5123" i="6" l="1"/>
  <c r="E5124" i="6"/>
  <c r="M5122" i="6"/>
  <c r="H5122" i="6"/>
  <c r="L5122" i="6"/>
  <c r="J5122" i="6"/>
  <c r="I5122" i="6"/>
  <c r="K5122" i="6"/>
  <c r="F5124" i="6" l="1"/>
  <c r="E5125" i="6"/>
  <c r="I5123" i="6"/>
  <c r="L5123" i="6"/>
  <c r="H5123" i="6"/>
  <c r="K5123" i="6"/>
  <c r="J5123" i="6"/>
  <c r="M5123" i="6"/>
  <c r="F5125" i="6" l="1"/>
  <c r="E5126" i="6"/>
  <c r="H5124" i="6"/>
  <c r="L5124" i="6"/>
  <c r="M5124" i="6"/>
  <c r="J5124" i="6"/>
  <c r="I5124" i="6"/>
  <c r="K5124" i="6"/>
  <c r="E5127" i="6" l="1"/>
  <c r="F5126" i="6"/>
  <c r="J5125" i="6"/>
  <c r="K5125" i="6"/>
  <c r="L5125" i="6"/>
  <c r="H5125" i="6"/>
  <c r="M5125" i="6"/>
  <c r="I5125" i="6"/>
  <c r="I5126" i="6" l="1"/>
  <c r="M5126" i="6"/>
  <c r="H5126" i="6"/>
  <c r="L5126" i="6"/>
  <c r="J5126" i="6"/>
  <c r="K5126" i="6"/>
  <c r="F5127" i="6"/>
  <c r="E5128" i="6"/>
  <c r="E5129" i="6" l="1"/>
  <c r="F5128" i="6"/>
  <c r="M5127" i="6"/>
  <c r="K5127" i="6"/>
  <c r="J5127" i="6"/>
  <c r="I5127" i="6"/>
  <c r="L5127" i="6"/>
  <c r="H5127" i="6"/>
  <c r="L5128" i="6" l="1"/>
  <c r="K5128" i="6"/>
  <c r="J5128" i="6"/>
  <c r="H5128" i="6"/>
  <c r="M5128" i="6"/>
  <c r="I5128" i="6"/>
  <c r="F5129" i="6"/>
  <c r="E5130" i="6"/>
  <c r="F5130" i="6" l="1"/>
  <c r="E5131" i="6"/>
  <c r="L5129" i="6"/>
  <c r="K5129" i="6"/>
  <c r="I5129" i="6"/>
  <c r="M5129" i="6"/>
  <c r="J5129" i="6"/>
  <c r="H5129" i="6"/>
  <c r="F5131" i="6" l="1"/>
  <c r="E5132" i="6"/>
  <c r="J5130" i="6"/>
  <c r="I5130" i="6"/>
  <c r="M5130" i="6"/>
  <c r="H5130" i="6"/>
  <c r="L5130" i="6"/>
  <c r="K5130" i="6"/>
  <c r="E5133" i="6" l="1"/>
  <c r="F5132" i="6"/>
  <c r="M5131" i="6"/>
  <c r="K5131" i="6"/>
  <c r="I5131" i="6"/>
  <c r="L5131" i="6"/>
  <c r="J5131" i="6"/>
  <c r="H5131" i="6"/>
  <c r="L5132" i="6" l="1"/>
  <c r="K5132" i="6"/>
  <c r="J5132" i="6"/>
  <c r="H5132" i="6"/>
  <c r="M5132" i="6"/>
  <c r="I5132" i="6"/>
  <c r="F5133" i="6"/>
  <c r="E5134" i="6"/>
  <c r="F5134" i="6" l="1"/>
  <c r="E5135" i="6"/>
  <c r="L5133" i="6"/>
  <c r="K5133" i="6"/>
  <c r="M5133" i="6"/>
  <c r="J5133" i="6"/>
  <c r="I5133" i="6"/>
  <c r="H5133" i="6"/>
  <c r="F5135" i="6" l="1"/>
  <c r="E5136" i="6"/>
  <c r="L5134" i="6"/>
  <c r="J5134" i="6"/>
  <c r="I5134" i="6"/>
  <c r="M5134" i="6"/>
  <c r="H5134" i="6"/>
  <c r="K5134" i="6"/>
  <c r="F5136" i="6" l="1"/>
  <c r="E5137" i="6"/>
  <c r="M5135" i="6"/>
  <c r="I5135" i="6"/>
  <c r="K5135" i="6"/>
  <c r="L5135" i="6"/>
  <c r="H5135" i="6"/>
  <c r="J5135" i="6"/>
  <c r="F5137" i="6" l="1"/>
  <c r="E5138" i="6"/>
  <c r="L5136" i="6"/>
  <c r="H5136" i="6"/>
  <c r="J5136" i="6"/>
  <c r="M5136" i="6"/>
  <c r="K5136" i="6"/>
  <c r="I5136" i="6"/>
  <c r="F5138" i="6" l="1"/>
  <c r="E5139" i="6"/>
  <c r="L5137" i="6"/>
  <c r="J5137" i="6"/>
  <c r="H5137" i="6"/>
  <c r="I5137" i="6"/>
  <c r="M5137" i="6"/>
  <c r="K5137" i="6"/>
  <c r="F5139" i="6" l="1"/>
  <c r="E5140" i="6"/>
  <c r="M5138" i="6"/>
  <c r="H5138" i="6"/>
  <c r="L5138" i="6"/>
  <c r="J5138" i="6"/>
  <c r="I5138" i="6"/>
  <c r="K5138" i="6"/>
  <c r="F5140" i="6" l="1"/>
  <c r="E5141" i="6"/>
  <c r="I5139" i="6"/>
  <c r="K5139" i="6"/>
  <c r="M5139" i="6"/>
  <c r="L5139" i="6"/>
  <c r="J5139" i="6"/>
  <c r="H5139" i="6"/>
  <c r="F5141" i="6" l="1"/>
  <c r="E5142" i="6"/>
  <c r="H5140" i="6"/>
  <c r="M5140" i="6"/>
  <c r="K5140" i="6"/>
  <c r="L5140" i="6"/>
  <c r="I5140" i="6"/>
  <c r="J5140" i="6"/>
  <c r="E5143" i="6" l="1"/>
  <c r="F5142" i="6"/>
  <c r="J5141" i="6"/>
  <c r="I5141" i="6"/>
  <c r="H5141" i="6"/>
  <c r="L5141" i="6"/>
  <c r="M5141" i="6"/>
  <c r="K5141" i="6"/>
  <c r="I5142" i="6" l="1"/>
  <c r="M5142" i="6"/>
  <c r="H5142" i="6"/>
  <c r="L5142" i="6"/>
  <c r="J5142" i="6"/>
  <c r="K5142" i="6"/>
  <c r="F5143" i="6"/>
  <c r="E5144" i="6"/>
  <c r="E5145" i="6" l="1"/>
  <c r="F5144" i="6"/>
  <c r="K5143" i="6"/>
  <c r="J5143" i="6"/>
  <c r="M5143" i="6"/>
  <c r="H5143" i="6"/>
  <c r="I5143" i="6"/>
  <c r="L5143" i="6"/>
  <c r="K5144" i="6" l="1"/>
  <c r="J5144" i="6"/>
  <c r="L5144" i="6"/>
  <c r="I5144" i="6"/>
  <c r="H5144" i="6"/>
  <c r="M5144" i="6"/>
  <c r="F5145" i="6"/>
  <c r="E5146" i="6"/>
  <c r="F5146" i="6" l="1"/>
  <c r="E5147" i="6"/>
  <c r="K5145" i="6"/>
  <c r="I5145" i="6"/>
  <c r="L5145" i="6"/>
  <c r="H5145" i="6"/>
  <c r="M5145" i="6"/>
  <c r="J5145" i="6"/>
  <c r="F5147" i="6" l="1"/>
  <c r="E5148" i="6"/>
  <c r="J5146" i="6"/>
  <c r="I5146" i="6"/>
  <c r="M5146" i="6"/>
  <c r="H5146" i="6"/>
  <c r="L5146" i="6"/>
  <c r="K5146" i="6"/>
  <c r="E5149" i="6" l="1"/>
  <c r="F5148" i="6"/>
  <c r="M5147" i="6"/>
  <c r="K5147" i="6"/>
  <c r="L5147" i="6"/>
  <c r="H5147" i="6"/>
  <c r="I5147" i="6"/>
  <c r="J5147" i="6"/>
  <c r="L5148" i="6" l="1"/>
  <c r="K5148" i="6"/>
  <c r="M5148" i="6"/>
  <c r="I5148" i="6"/>
  <c r="J5148" i="6"/>
  <c r="H5148" i="6"/>
  <c r="F5149" i="6"/>
  <c r="E5150" i="6"/>
  <c r="F5150" i="6" l="1"/>
  <c r="E5151" i="6"/>
  <c r="L5149" i="6"/>
  <c r="K5149" i="6"/>
  <c r="J5149" i="6"/>
  <c r="H5149" i="6"/>
  <c r="M5149" i="6"/>
  <c r="I5149" i="6"/>
  <c r="F5151" i="6" l="1"/>
  <c r="E5152" i="6"/>
  <c r="L5150" i="6"/>
  <c r="J5150" i="6"/>
  <c r="I5150" i="6"/>
  <c r="M5150" i="6"/>
  <c r="H5150" i="6"/>
  <c r="K5150" i="6"/>
  <c r="F5152" i="6" l="1"/>
  <c r="E5153" i="6"/>
  <c r="M5151" i="6"/>
  <c r="H5151" i="6"/>
  <c r="J5151" i="6"/>
  <c r="K5151" i="6"/>
  <c r="I5151" i="6"/>
  <c r="L5151" i="6"/>
  <c r="F5153" i="6" l="1"/>
  <c r="E5154" i="6"/>
  <c r="L5152" i="6"/>
  <c r="I5152" i="6"/>
  <c r="H5152" i="6"/>
  <c r="J5152" i="6"/>
  <c r="K5152" i="6"/>
  <c r="M5152" i="6"/>
  <c r="F5154" i="6" l="1"/>
  <c r="E5155" i="6"/>
  <c r="L5153" i="6"/>
  <c r="H5153" i="6"/>
  <c r="I5153" i="6"/>
  <c r="K5153" i="6"/>
  <c r="M5153" i="6"/>
  <c r="J5153" i="6"/>
  <c r="F5155" i="6" l="1"/>
  <c r="E5156" i="6"/>
  <c r="M5154" i="6"/>
  <c r="H5154" i="6"/>
  <c r="L5154" i="6"/>
  <c r="J5154" i="6"/>
  <c r="I5154" i="6"/>
  <c r="K5154" i="6"/>
  <c r="F5156" i="6" l="1"/>
  <c r="E5157" i="6"/>
  <c r="I5155" i="6"/>
  <c r="L5155" i="6"/>
  <c r="M5155" i="6"/>
  <c r="H5155" i="6"/>
  <c r="K5155" i="6"/>
  <c r="J5155" i="6"/>
  <c r="F5157" i="6" l="1"/>
  <c r="E5158" i="6"/>
  <c r="H5156" i="6"/>
  <c r="M5156" i="6"/>
  <c r="J5156" i="6"/>
  <c r="I5156" i="6"/>
  <c r="L5156" i="6"/>
  <c r="K5156" i="6"/>
  <c r="E5159" i="6" l="1"/>
  <c r="F5158" i="6"/>
  <c r="J5157" i="6"/>
  <c r="K5157" i="6"/>
  <c r="H5157" i="6"/>
  <c r="M5157" i="6"/>
  <c r="I5157" i="6"/>
  <c r="L5157" i="6"/>
  <c r="I5158" i="6" l="1"/>
  <c r="M5158" i="6"/>
  <c r="H5158" i="6"/>
  <c r="L5158" i="6"/>
  <c r="J5158" i="6"/>
  <c r="K5158" i="6"/>
  <c r="F5159" i="6"/>
  <c r="E5160" i="6"/>
  <c r="E5161" i="6" l="1"/>
  <c r="F5160" i="6"/>
  <c r="K5159" i="6"/>
  <c r="J5159" i="6"/>
  <c r="M5159" i="6"/>
  <c r="L5159" i="6"/>
  <c r="H5159" i="6"/>
  <c r="I5159" i="6"/>
  <c r="K5160" i="6" l="1"/>
  <c r="J5160" i="6"/>
  <c r="L5160" i="6"/>
  <c r="M5160" i="6"/>
  <c r="I5160" i="6"/>
  <c r="H5160" i="6"/>
  <c r="F5161" i="6"/>
  <c r="E5162" i="6"/>
  <c r="F5162" i="6" l="1"/>
  <c r="E5163" i="6"/>
  <c r="K5161" i="6"/>
  <c r="I5161" i="6"/>
  <c r="L5161" i="6"/>
  <c r="J5161" i="6"/>
  <c r="H5161" i="6"/>
  <c r="M5161" i="6"/>
  <c r="F5163" i="6" l="1"/>
  <c r="E5164" i="6"/>
  <c r="J5162" i="6"/>
  <c r="I5162" i="6"/>
  <c r="M5162" i="6"/>
  <c r="H5162" i="6"/>
  <c r="L5162" i="6"/>
  <c r="K5162" i="6"/>
  <c r="F5164" i="6" l="1"/>
  <c r="E5165" i="6"/>
  <c r="K5163" i="6"/>
  <c r="J5163" i="6"/>
  <c r="I5163" i="6"/>
  <c r="L5163" i="6"/>
  <c r="M5163" i="6"/>
  <c r="H5163" i="6"/>
  <c r="F5165" i="6" l="1"/>
  <c r="E5166" i="6"/>
  <c r="H5164" i="6"/>
  <c r="I5164" i="6"/>
  <c r="J5164" i="6"/>
  <c r="K5164" i="6"/>
  <c r="L5164" i="6"/>
  <c r="M5164" i="6"/>
  <c r="F5166" i="6" l="1"/>
  <c r="E5167" i="6"/>
  <c r="M5165" i="6"/>
  <c r="L5165" i="6"/>
  <c r="I5165" i="6"/>
  <c r="H5165" i="6"/>
  <c r="J5165" i="6"/>
  <c r="K5165" i="6"/>
  <c r="F5167" i="6" l="1"/>
  <c r="E5168" i="6"/>
  <c r="L5166" i="6"/>
  <c r="H5166" i="6"/>
  <c r="M5166" i="6"/>
  <c r="J5166" i="6"/>
  <c r="I5166" i="6"/>
  <c r="K5166" i="6"/>
  <c r="F5168" i="6" l="1"/>
  <c r="E5169" i="6"/>
  <c r="J5167" i="6"/>
  <c r="I5167" i="6"/>
  <c r="K5167" i="6"/>
  <c r="L5167" i="6"/>
  <c r="M5167" i="6"/>
  <c r="H5167" i="6"/>
  <c r="F5169" i="6" l="1"/>
  <c r="E5170" i="6"/>
  <c r="M5168" i="6"/>
  <c r="I5168" i="6"/>
  <c r="L5168" i="6"/>
  <c r="H5168" i="6"/>
  <c r="J5168" i="6"/>
  <c r="K5168" i="6"/>
  <c r="F5170" i="6" l="1"/>
  <c r="E5171" i="6"/>
  <c r="I5169" i="6"/>
  <c r="H5169" i="6"/>
  <c r="M5169" i="6"/>
  <c r="L5169" i="6"/>
  <c r="J5169" i="6"/>
  <c r="K5169" i="6"/>
  <c r="F5171" i="6" l="1"/>
  <c r="E5172" i="6"/>
  <c r="L5170" i="6"/>
  <c r="H5170" i="6"/>
  <c r="J5170" i="6"/>
  <c r="I5170" i="6"/>
  <c r="M5170" i="6"/>
  <c r="K5170" i="6"/>
  <c r="F5172" i="6" l="1"/>
  <c r="E5173" i="6"/>
  <c r="J5171" i="6"/>
  <c r="I5171" i="6"/>
  <c r="K5171" i="6"/>
  <c r="L5171" i="6"/>
  <c r="M5171" i="6"/>
  <c r="H5171" i="6"/>
  <c r="F5173" i="6" l="1"/>
  <c r="E5174" i="6"/>
  <c r="H5172" i="6"/>
  <c r="L5172" i="6"/>
  <c r="J5172" i="6"/>
  <c r="K5172" i="6"/>
  <c r="M5172" i="6"/>
  <c r="I5172" i="6"/>
  <c r="F5174" i="6" l="1"/>
  <c r="E5175" i="6"/>
  <c r="M5173" i="6"/>
  <c r="L5173" i="6"/>
  <c r="I5173" i="6"/>
  <c r="H5173" i="6"/>
  <c r="K5173" i="6"/>
  <c r="J5173" i="6"/>
  <c r="F5175" i="6" l="1"/>
  <c r="E5176" i="6"/>
  <c r="L5174" i="6"/>
  <c r="H5174" i="6"/>
  <c r="M5174" i="6"/>
  <c r="J5174" i="6"/>
  <c r="I5174" i="6"/>
  <c r="K5174" i="6"/>
  <c r="F5176" i="6" l="1"/>
  <c r="E5177" i="6"/>
  <c r="J5175" i="6"/>
  <c r="L5175" i="6"/>
  <c r="M5175" i="6"/>
  <c r="H5175" i="6"/>
  <c r="I5175" i="6"/>
  <c r="K5175" i="6"/>
  <c r="F5177" i="6" l="1"/>
  <c r="E5178" i="6"/>
  <c r="I5176" i="6"/>
  <c r="H5176" i="6"/>
  <c r="J5176" i="6"/>
  <c r="K5176" i="6"/>
  <c r="M5176" i="6"/>
  <c r="L5176" i="6"/>
  <c r="F5178" i="6" l="1"/>
  <c r="E5179" i="6"/>
  <c r="I5177" i="6"/>
  <c r="H5177" i="6"/>
  <c r="M5177" i="6"/>
  <c r="L5177" i="6"/>
  <c r="K5177" i="6"/>
  <c r="J5177" i="6"/>
  <c r="F5179" i="6" l="1"/>
  <c r="E5180" i="6"/>
  <c r="L5178" i="6"/>
  <c r="H5178" i="6"/>
  <c r="J5178" i="6"/>
  <c r="I5178" i="6"/>
  <c r="M5178" i="6"/>
  <c r="K5178" i="6"/>
  <c r="F5180" i="6" l="1"/>
  <c r="E5181" i="6"/>
  <c r="J5179" i="6"/>
  <c r="M5179" i="6"/>
  <c r="H5179" i="6"/>
  <c r="I5179" i="6"/>
  <c r="K5179" i="6"/>
  <c r="L5179" i="6"/>
  <c r="F5181" i="6" l="1"/>
  <c r="E5182" i="6"/>
  <c r="H5180" i="6"/>
  <c r="J5180" i="6"/>
  <c r="K5180" i="6"/>
  <c r="M5180" i="6"/>
  <c r="I5180" i="6"/>
  <c r="L5180" i="6"/>
  <c r="F5182" i="6" l="1"/>
  <c r="E5183" i="6"/>
  <c r="M5181" i="6"/>
  <c r="L5181" i="6"/>
  <c r="I5181" i="6"/>
  <c r="H5181" i="6"/>
  <c r="J5181" i="6"/>
  <c r="K5181" i="6"/>
  <c r="F5183" i="6" l="1"/>
  <c r="E5184" i="6"/>
  <c r="L5182" i="6"/>
  <c r="H5182" i="6"/>
  <c r="M5182" i="6"/>
  <c r="J5182" i="6"/>
  <c r="I5182" i="6"/>
  <c r="K5182" i="6"/>
  <c r="F5184" i="6" l="1"/>
  <c r="E5185" i="6"/>
  <c r="J5183" i="6"/>
  <c r="I5183" i="6"/>
  <c r="K5183" i="6"/>
  <c r="L5183" i="6"/>
  <c r="M5183" i="6"/>
  <c r="H5183" i="6"/>
  <c r="F5185" i="6" l="1"/>
  <c r="E5186" i="6"/>
  <c r="L5184" i="6"/>
  <c r="J5184" i="6"/>
  <c r="K5184" i="6"/>
  <c r="M5184" i="6"/>
  <c r="H5184" i="6"/>
  <c r="I5184" i="6"/>
  <c r="F5186" i="6" l="1"/>
  <c r="E5187" i="6"/>
  <c r="H5185" i="6"/>
  <c r="M5185" i="6"/>
  <c r="I5185" i="6"/>
  <c r="L5185" i="6"/>
  <c r="J5185" i="6"/>
  <c r="K5185" i="6"/>
  <c r="F5187" i="6" l="1"/>
  <c r="E5188" i="6"/>
  <c r="L5186" i="6"/>
  <c r="H5186" i="6"/>
  <c r="J5186" i="6"/>
  <c r="I5186" i="6"/>
  <c r="M5186" i="6"/>
  <c r="K5186" i="6"/>
  <c r="F5188" i="6" l="1"/>
  <c r="E5189" i="6"/>
  <c r="M5187" i="6"/>
  <c r="H5187" i="6"/>
  <c r="I5187" i="6"/>
  <c r="K5187" i="6"/>
  <c r="J5187" i="6"/>
  <c r="L5187" i="6"/>
  <c r="F5189" i="6" l="1"/>
  <c r="E5190" i="6"/>
  <c r="J5188" i="6"/>
  <c r="M5188" i="6"/>
  <c r="I5188" i="6"/>
  <c r="L5188" i="6"/>
  <c r="H5188" i="6"/>
  <c r="K5188" i="6"/>
  <c r="F5190" i="6" l="1"/>
  <c r="E5191" i="6"/>
  <c r="I5189" i="6"/>
  <c r="M5189" i="6"/>
  <c r="K5189" i="6"/>
  <c r="L5189" i="6"/>
  <c r="H5189" i="6"/>
  <c r="J5189" i="6"/>
  <c r="F5191" i="6" l="1"/>
  <c r="E5192" i="6"/>
  <c r="L5190" i="6"/>
  <c r="H5190" i="6"/>
  <c r="J5190" i="6"/>
  <c r="K5190" i="6"/>
  <c r="I5190" i="6"/>
  <c r="M5190" i="6"/>
  <c r="F5192" i="6" l="1"/>
  <c r="E5193" i="6"/>
  <c r="I5191" i="6"/>
  <c r="K5191" i="6"/>
  <c r="J5191" i="6"/>
  <c r="L5191" i="6"/>
  <c r="M5191" i="6"/>
  <c r="H5191" i="6"/>
  <c r="F5193" i="6" l="1"/>
  <c r="E5194" i="6"/>
  <c r="J5192" i="6"/>
  <c r="M5192" i="6"/>
  <c r="I5192" i="6"/>
  <c r="H5192" i="6"/>
  <c r="L5192" i="6"/>
  <c r="K5192" i="6"/>
  <c r="F5194" i="6" l="1"/>
  <c r="E5195" i="6"/>
  <c r="M5193" i="6"/>
  <c r="I5193" i="6"/>
  <c r="L5193" i="6"/>
  <c r="J5193" i="6"/>
  <c r="K5193" i="6"/>
  <c r="H5193" i="6"/>
  <c r="F5195" i="6" l="1"/>
  <c r="E5196" i="6"/>
  <c r="L5194" i="6"/>
  <c r="H5194" i="6"/>
  <c r="J5194" i="6"/>
  <c r="I5194" i="6"/>
  <c r="K5194" i="6"/>
  <c r="M5194" i="6"/>
  <c r="F5196" i="6" l="1"/>
  <c r="E5197" i="6"/>
  <c r="K5195" i="6"/>
  <c r="J5195" i="6"/>
  <c r="L5195" i="6"/>
  <c r="M5195" i="6"/>
  <c r="H5195" i="6"/>
  <c r="I5195" i="6"/>
  <c r="F5197" i="6" l="1"/>
  <c r="E5198" i="6"/>
  <c r="J5196" i="6"/>
  <c r="M5196" i="6"/>
  <c r="I5196" i="6"/>
  <c r="L5196" i="6"/>
  <c r="H5196" i="6"/>
  <c r="K5196" i="6"/>
  <c r="F5198" i="6" l="1"/>
  <c r="E5199" i="6"/>
  <c r="M5197" i="6"/>
  <c r="I5197" i="6"/>
  <c r="K5197" i="6"/>
  <c r="H5197" i="6"/>
  <c r="L5197" i="6"/>
  <c r="J5197" i="6"/>
  <c r="F5199" i="6" l="1"/>
  <c r="E5200" i="6"/>
  <c r="L5198" i="6"/>
  <c r="H5198" i="6"/>
  <c r="J5198" i="6"/>
  <c r="K5198" i="6"/>
  <c r="I5198" i="6"/>
  <c r="M5198" i="6"/>
  <c r="F5200" i="6" l="1"/>
  <c r="E5201" i="6"/>
  <c r="K5199" i="6"/>
  <c r="I5199" i="6"/>
  <c r="J5199" i="6"/>
  <c r="L5199" i="6"/>
  <c r="M5199" i="6"/>
  <c r="H5199" i="6"/>
  <c r="F5201" i="6" l="1"/>
  <c r="E5202" i="6"/>
  <c r="J5200" i="6"/>
  <c r="M5200" i="6"/>
  <c r="I5200" i="6"/>
  <c r="L5200" i="6"/>
  <c r="H5200" i="6"/>
  <c r="K5200" i="6"/>
  <c r="F5202" i="6" l="1"/>
  <c r="E5203" i="6"/>
  <c r="M5201" i="6"/>
  <c r="I5201" i="6"/>
  <c r="L5201" i="6"/>
  <c r="J5201" i="6"/>
  <c r="H5201" i="6"/>
  <c r="K5201" i="6"/>
  <c r="F5203" i="6" l="1"/>
  <c r="E5204" i="6"/>
  <c r="L5202" i="6"/>
  <c r="H5202" i="6"/>
  <c r="J5202" i="6"/>
  <c r="M5202" i="6"/>
  <c r="I5202" i="6"/>
  <c r="K5202" i="6"/>
  <c r="F5204" i="6" l="1"/>
  <c r="E5205" i="6"/>
  <c r="J5203" i="6"/>
  <c r="L5203" i="6"/>
  <c r="K5203" i="6"/>
  <c r="M5203" i="6"/>
  <c r="H5203" i="6"/>
  <c r="I5203" i="6"/>
  <c r="F5205" i="6" l="1"/>
  <c r="E5206" i="6"/>
  <c r="J5204" i="6"/>
  <c r="M5204" i="6"/>
  <c r="I5204" i="6"/>
  <c r="L5204" i="6"/>
  <c r="H5204" i="6"/>
  <c r="K5204" i="6"/>
  <c r="F5206" i="6" l="1"/>
  <c r="E5207" i="6"/>
  <c r="I5205" i="6"/>
  <c r="M5205" i="6"/>
  <c r="L5205" i="6"/>
  <c r="K5205" i="6"/>
  <c r="H5205" i="6"/>
  <c r="J5205" i="6"/>
  <c r="F5207" i="6" l="1"/>
  <c r="E5208" i="6"/>
  <c r="L5206" i="6"/>
  <c r="H5206" i="6"/>
  <c r="J5206" i="6"/>
  <c r="K5206" i="6"/>
  <c r="I5206" i="6"/>
  <c r="M5206" i="6"/>
  <c r="F5208" i="6" l="1"/>
  <c r="E5209" i="6"/>
  <c r="J5207" i="6"/>
  <c r="L5207" i="6"/>
  <c r="M5207" i="6"/>
  <c r="H5207" i="6"/>
  <c r="I5207" i="6"/>
  <c r="K5207" i="6"/>
  <c r="F5209" i="6" l="1"/>
  <c r="E5210" i="6"/>
  <c r="J5208" i="6"/>
  <c r="M5208" i="6"/>
  <c r="I5208" i="6"/>
  <c r="H5208" i="6"/>
  <c r="L5208" i="6"/>
  <c r="K5208" i="6"/>
  <c r="F5210" i="6" l="1"/>
  <c r="E5211" i="6"/>
  <c r="M5209" i="6"/>
  <c r="I5209" i="6"/>
  <c r="J5209" i="6"/>
  <c r="K5209" i="6"/>
  <c r="H5209" i="6"/>
  <c r="L5209" i="6"/>
  <c r="F5211" i="6" l="1"/>
  <c r="E5212" i="6"/>
  <c r="L5210" i="6"/>
  <c r="H5210" i="6"/>
  <c r="J5210" i="6"/>
  <c r="I5210" i="6"/>
  <c r="M5210" i="6"/>
  <c r="K5210" i="6"/>
  <c r="F5212" i="6" l="1"/>
  <c r="E5213" i="6"/>
  <c r="M5211" i="6"/>
  <c r="H5211" i="6"/>
  <c r="K5211" i="6"/>
  <c r="I5211" i="6"/>
  <c r="J5211" i="6"/>
  <c r="L5211" i="6"/>
  <c r="F5213" i="6" l="1"/>
  <c r="E5214" i="6"/>
  <c r="J5212" i="6"/>
  <c r="M5212" i="6"/>
  <c r="I5212" i="6"/>
  <c r="L5212" i="6"/>
  <c r="H5212" i="6"/>
  <c r="K5212" i="6"/>
  <c r="F5214" i="6" l="1"/>
  <c r="E5215" i="6"/>
  <c r="M5213" i="6"/>
  <c r="I5213" i="6"/>
  <c r="L5213" i="6"/>
  <c r="K5213" i="6"/>
  <c r="H5213" i="6"/>
  <c r="J5213" i="6"/>
  <c r="F5215" i="6" l="1"/>
  <c r="E5216" i="6"/>
  <c r="L5214" i="6"/>
  <c r="H5214" i="6"/>
  <c r="J5214" i="6"/>
  <c r="M5214" i="6"/>
  <c r="K5214" i="6"/>
  <c r="I5214" i="6"/>
  <c r="F5216" i="6" l="1"/>
  <c r="E5217" i="6"/>
  <c r="K5215" i="6"/>
  <c r="J5215" i="6"/>
  <c r="L5215" i="6"/>
  <c r="M5215" i="6"/>
  <c r="H5215" i="6"/>
  <c r="I5215" i="6"/>
  <c r="F5217" i="6" l="1"/>
  <c r="E5218" i="6"/>
  <c r="J5216" i="6"/>
  <c r="M5216" i="6"/>
  <c r="I5216" i="6"/>
  <c r="L5216" i="6"/>
  <c r="H5216" i="6"/>
  <c r="K5216" i="6"/>
  <c r="F5218" i="6" l="1"/>
  <c r="E5219" i="6"/>
  <c r="M5217" i="6"/>
  <c r="I5217" i="6"/>
  <c r="L5217" i="6"/>
  <c r="J5217" i="6"/>
  <c r="H5217" i="6"/>
  <c r="K5217" i="6"/>
  <c r="F5219" i="6" l="1"/>
  <c r="E5220" i="6"/>
  <c r="L5218" i="6"/>
  <c r="H5218" i="6"/>
  <c r="J5218" i="6"/>
  <c r="I5218" i="6"/>
  <c r="M5218" i="6"/>
  <c r="K5218" i="6"/>
  <c r="F5220" i="6" l="1"/>
  <c r="E5221" i="6"/>
  <c r="M5219" i="6"/>
  <c r="H5219" i="6"/>
  <c r="K5219" i="6"/>
  <c r="I5219" i="6"/>
  <c r="J5219" i="6"/>
  <c r="L5219" i="6"/>
  <c r="F5221" i="6" l="1"/>
  <c r="E5222" i="6"/>
  <c r="J5220" i="6"/>
  <c r="M5220" i="6"/>
  <c r="I5220" i="6"/>
  <c r="L5220" i="6"/>
  <c r="H5220" i="6"/>
  <c r="K5220" i="6"/>
  <c r="F5222" i="6" l="1"/>
  <c r="E5223" i="6"/>
  <c r="I5221" i="6"/>
  <c r="M5221" i="6"/>
  <c r="K5221" i="6"/>
  <c r="L5221" i="6"/>
  <c r="H5221" i="6"/>
  <c r="J5221" i="6"/>
  <c r="F5223" i="6" l="1"/>
  <c r="E5224" i="6"/>
  <c r="L5222" i="6"/>
  <c r="H5222" i="6"/>
  <c r="J5222" i="6"/>
  <c r="K5222" i="6"/>
  <c r="I5222" i="6"/>
  <c r="M5222" i="6"/>
  <c r="F5224" i="6" l="1"/>
  <c r="E5225" i="6"/>
  <c r="I5223" i="6"/>
  <c r="J5223" i="6"/>
  <c r="L5223" i="6"/>
  <c r="K5223" i="6"/>
  <c r="M5223" i="6"/>
  <c r="H5223" i="6"/>
  <c r="F5225" i="6" l="1"/>
  <c r="E5226" i="6"/>
  <c r="J5224" i="6"/>
  <c r="M5224" i="6"/>
  <c r="I5224" i="6"/>
  <c r="H5224" i="6"/>
  <c r="L5224" i="6"/>
  <c r="K5224" i="6"/>
  <c r="F5226" i="6" l="1"/>
  <c r="E5227" i="6"/>
  <c r="M5225" i="6"/>
  <c r="I5225" i="6"/>
  <c r="L5225" i="6"/>
  <c r="J5225" i="6"/>
  <c r="K5225" i="6"/>
  <c r="H5225" i="6"/>
  <c r="F5227" i="6" l="1"/>
  <c r="E5228" i="6"/>
  <c r="L5226" i="6"/>
  <c r="H5226" i="6"/>
  <c r="J5226" i="6"/>
  <c r="I5226" i="6"/>
  <c r="M5226" i="6"/>
  <c r="K5226" i="6"/>
  <c r="F5228" i="6" l="1"/>
  <c r="E5229" i="6"/>
  <c r="I5227" i="6"/>
  <c r="K5227" i="6"/>
  <c r="J5227" i="6"/>
  <c r="L5227" i="6"/>
  <c r="M5227" i="6"/>
  <c r="H5227" i="6"/>
  <c r="F5229" i="6" l="1"/>
  <c r="E5230" i="6"/>
  <c r="J5228" i="6"/>
  <c r="M5228" i="6"/>
  <c r="I5228" i="6"/>
  <c r="L5228" i="6"/>
  <c r="H5228" i="6"/>
  <c r="K5228" i="6"/>
  <c r="F5230" i="6" l="1"/>
  <c r="E5231" i="6"/>
  <c r="M5229" i="6"/>
  <c r="I5229" i="6"/>
  <c r="L5229" i="6"/>
  <c r="K5229" i="6"/>
  <c r="H5229" i="6"/>
  <c r="J5229" i="6"/>
  <c r="F5231" i="6" l="1"/>
  <c r="E5232" i="6"/>
  <c r="L5230" i="6"/>
  <c r="H5230" i="6"/>
  <c r="J5230" i="6"/>
  <c r="K5230" i="6"/>
  <c r="I5230" i="6"/>
  <c r="M5230" i="6"/>
  <c r="F5232" i="6" l="1"/>
  <c r="E5233" i="6"/>
  <c r="K5231" i="6"/>
  <c r="J5231" i="6"/>
  <c r="L5231" i="6"/>
  <c r="M5231" i="6"/>
  <c r="H5231" i="6"/>
  <c r="I5231" i="6"/>
  <c r="F5233" i="6" l="1"/>
  <c r="E5234" i="6"/>
  <c r="J5232" i="6"/>
  <c r="M5232" i="6"/>
  <c r="I5232" i="6"/>
  <c r="L5232" i="6"/>
  <c r="H5232" i="6"/>
  <c r="K5232" i="6"/>
  <c r="F5234" i="6" l="1"/>
  <c r="E5235" i="6"/>
  <c r="M5233" i="6"/>
  <c r="I5233" i="6"/>
  <c r="J5233" i="6"/>
  <c r="H5233" i="6"/>
  <c r="L5233" i="6"/>
  <c r="K5233" i="6"/>
  <c r="F5235" i="6" l="1"/>
  <c r="E5236" i="6"/>
  <c r="L5234" i="6"/>
  <c r="H5234" i="6"/>
  <c r="J5234" i="6"/>
  <c r="M5234" i="6"/>
  <c r="I5234" i="6"/>
  <c r="K5234" i="6"/>
  <c r="F5236" i="6" l="1"/>
  <c r="E5237" i="6"/>
  <c r="J5235" i="6"/>
  <c r="L5235" i="6"/>
  <c r="M5235" i="6"/>
  <c r="H5235" i="6"/>
  <c r="I5235" i="6"/>
  <c r="K5235" i="6"/>
  <c r="F5237" i="6" l="1"/>
  <c r="E5238" i="6"/>
  <c r="J5236" i="6"/>
  <c r="M5236" i="6"/>
  <c r="I5236" i="6"/>
  <c r="L5236" i="6"/>
  <c r="H5236" i="6"/>
  <c r="K5236" i="6"/>
  <c r="F5238" i="6" l="1"/>
  <c r="E5239" i="6"/>
  <c r="I5237" i="6"/>
  <c r="M5237" i="6"/>
  <c r="L5237" i="6"/>
  <c r="K5237" i="6"/>
  <c r="H5237" i="6"/>
  <c r="J5237" i="6"/>
  <c r="F5239" i="6" l="1"/>
  <c r="E5240" i="6"/>
  <c r="L5238" i="6"/>
  <c r="H5238" i="6"/>
  <c r="J5238" i="6"/>
  <c r="K5238" i="6"/>
  <c r="I5238" i="6"/>
  <c r="M5238" i="6"/>
  <c r="F5240" i="6" l="1"/>
  <c r="E5241" i="6"/>
  <c r="J5239" i="6"/>
  <c r="L5239" i="6"/>
  <c r="M5239" i="6"/>
  <c r="H5239" i="6"/>
  <c r="K5239" i="6"/>
  <c r="I5239" i="6"/>
  <c r="F5241" i="6" l="1"/>
  <c r="E5242" i="6"/>
  <c r="J5240" i="6"/>
  <c r="M5240" i="6"/>
  <c r="I5240" i="6"/>
  <c r="H5240" i="6"/>
  <c r="L5240" i="6"/>
  <c r="K5240" i="6"/>
  <c r="F5242" i="6" l="1"/>
  <c r="E5243" i="6"/>
  <c r="M5241" i="6"/>
  <c r="I5241" i="6"/>
  <c r="J5241" i="6"/>
  <c r="K5241" i="6"/>
  <c r="H5241" i="6"/>
  <c r="L5241" i="6"/>
  <c r="F5243" i="6" l="1"/>
  <c r="E5244" i="6"/>
  <c r="L5242" i="6"/>
  <c r="H5242" i="6"/>
  <c r="J5242" i="6"/>
  <c r="M5242" i="6"/>
  <c r="I5242" i="6"/>
  <c r="K5242" i="6"/>
  <c r="F5244" i="6" l="1"/>
  <c r="E5245" i="6"/>
  <c r="J5243" i="6"/>
  <c r="L5243" i="6"/>
  <c r="M5243" i="6"/>
  <c r="H5243" i="6"/>
  <c r="K5243" i="6"/>
  <c r="I5243" i="6"/>
  <c r="F5245" i="6" l="1"/>
  <c r="E5246" i="6"/>
  <c r="J5244" i="6"/>
  <c r="M5244" i="6"/>
  <c r="I5244" i="6"/>
  <c r="L5244" i="6"/>
  <c r="H5244" i="6"/>
  <c r="K5244" i="6"/>
  <c r="F5246" i="6" l="1"/>
  <c r="E5247" i="6"/>
  <c r="M5245" i="6"/>
  <c r="I5245" i="6"/>
  <c r="L5245" i="6"/>
  <c r="K5245" i="6"/>
  <c r="H5245" i="6"/>
  <c r="J5245" i="6"/>
  <c r="F5247" i="6" l="1"/>
  <c r="E5248" i="6"/>
  <c r="L5246" i="6"/>
  <c r="H5246" i="6"/>
  <c r="J5246" i="6"/>
  <c r="K5246" i="6"/>
  <c r="I5246" i="6"/>
  <c r="M5246" i="6"/>
  <c r="F5248" i="6" l="1"/>
  <c r="E5249" i="6"/>
  <c r="K5247" i="6"/>
  <c r="M5247" i="6"/>
  <c r="H5247" i="6"/>
  <c r="I5247" i="6"/>
  <c r="J5247" i="6"/>
  <c r="L5247" i="6"/>
  <c r="F5249" i="6" l="1"/>
  <c r="E5250" i="6"/>
  <c r="J5248" i="6"/>
  <c r="M5248" i="6"/>
  <c r="I5248" i="6"/>
  <c r="L5248" i="6"/>
  <c r="H5248" i="6"/>
  <c r="K5248" i="6"/>
  <c r="F5250" i="6" l="1"/>
  <c r="E5251" i="6"/>
  <c r="M5249" i="6"/>
  <c r="I5249" i="6"/>
  <c r="J5249" i="6"/>
  <c r="L5249" i="6"/>
  <c r="H5249" i="6"/>
  <c r="K5249" i="6"/>
  <c r="F5251" i="6" l="1"/>
  <c r="E5252" i="6"/>
  <c r="L5250" i="6"/>
  <c r="H5250" i="6"/>
  <c r="J5250" i="6"/>
  <c r="I5250" i="6"/>
  <c r="M5250" i="6"/>
  <c r="K5250" i="6"/>
  <c r="F5252" i="6" l="1"/>
  <c r="E5253" i="6"/>
  <c r="M5251" i="6"/>
  <c r="H5251" i="6"/>
  <c r="I5251" i="6"/>
  <c r="K5251" i="6"/>
  <c r="J5251" i="6"/>
  <c r="L5251" i="6"/>
  <c r="F5253" i="6" l="1"/>
  <c r="E5254" i="6"/>
  <c r="J5252" i="6"/>
  <c r="M5252" i="6"/>
  <c r="I5252" i="6"/>
  <c r="L5252" i="6"/>
  <c r="H5252" i="6"/>
  <c r="K5252" i="6"/>
  <c r="F5254" i="6" l="1"/>
  <c r="E5255" i="6"/>
  <c r="I5253" i="6"/>
  <c r="M5253" i="6"/>
  <c r="K5253" i="6"/>
  <c r="L5253" i="6"/>
  <c r="H5253" i="6"/>
  <c r="J5253" i="6"/>
  <c r="F5255" i="6" l="1"/>
  <c r="E5256" i="6"/>
  <c r="L5254" i="6"/>
  <c r="H5254" i="6"/>
  <c r="J5254" i="6"/>
  <c r="K5254" i="6"/>
  <c r="I5254" i="6"/>
  <c r="M5254" i="6"/>
  <c r="F5256" i="6" l="1"/>
  <c r="E5257" i="6"/>
  <c r="I5255" i="6"/>
  <c r="K5255" i="6"/>
  <c r="J5255" i="6"/>
  <c r="L5255" i="6"/>
  <c r="M5255" i="6"/>
  <c r="H5255" i="6"/>
  <c r="F5257" i="6" l="1"/>
  <c r="E5258" i="6"/>
  <c r="J5256" i="6"/>
  <c r="M5256" i="6"/>
  <c r="I5256" i="6"/>
  <c r="H5256" i="6"/>
  <c r="L5256" i="6"/>
  <c r="K5256" i="6"/>
  <c r="F5258" i="6" l="1"/>
  <c r="E5259" i="6"/>
  <c r="M5257" i="6"/>
  <c r="I5257" i="6"/>
  <c r="L5257" i="6"/>
  <c r="J5257" i="6"/>
  <c r="K5257" i="6"/>
  <c r="H5257" i="6"/>
  <c r="F5259" i="6" l="1"/>
  <c r="E5260" i="6"/>
  <c r="L5258" i="6"/>
  <c r="H5258" i="6"/>
  <c r="J5258" i="6"/>
  <c r="I5258" i="6"/>
  <c r="K5258" i="6"/>
  <c r="M5258" i="6"/>
  <c r="F5260" i="6" l="1"/>
  <c r="E5261" i="6"/>
  <c r="K5259" i="6"/>
  <c r="J5259" i="6"/>
  <c r="L5259" i="6"/>
  <c r="M5259" i="6"/>
  <c r="H5259" i="6"/>
  <c r="I5259" i="6"/>
  <c r="F5261" i="6" l="1"/>
  <c r="E5262" i="6"/>
  <c r="J5260" i="6"/>
  <c r="M5260" i="6"/>
  <c r="I5260" i="6"/>
  <c r="L5260" i="6"/>
  <c r="H5260" i="6"/>
  <c r="K5260" i="6"/>
  <c r="F5262" i="6" l="1"/>
  <c r="E5263" i="6"/>
  <c r="M5261" i="6"/>
  <c r="I5261" i="6"/>
  <c r="K5261" i="6"/>
  <c r="H5261" i="6"/>
  <c r="L5261" i="6"/>
  <c r="J5261" i="6"/>
  <c r="F5263" i="6" l="1"/>
  <c r="E5264" i="6"/>
  <c r="L5262" i="6"/>
  <c r="H5262" i="6"/>
  <c r="J5262" i="6"/>
  <c r="K5262" i="6"/>
  <c r="I5262" i="6"/>
  <c r="M5262" i="6"/>
  <c r="F5264" i="6" l="1"/>
  <c r="E5265" i="6"/>
  <c r="K5263" i="6"/>
  <c r="I5263" i="6"/>
  <c r="J5263" i="6"/>
  <c r="L5263" i="6"/>
  <c r="M5263" i="6"/>
  <c r="H5263" i="6"/>
  <c r="F5265" i="6" l="1"/>
  <c r="E5266" i="6"/>
  <c r="J5264" i="6"/>
  <c r="M5264" i="6"/>
  <c r="I5264" i="6"/>
  <c r="L5264" i="6"/>
  <c r="H5264" i="6"/>
  <c r="K5264" i="6"/>
  <c r="F5266" i="6" l="1"/>
  <c r="E5267" i="6"/>
  <c r="M5265" i="6"/>
  <c r="I5265" i="6"/>
  <c r="L5265" i="6"/>
  <c r="J5265" i="6"/>
  <c r="H5265" i="6"/>
  <c r="K5265" i="6"/>
  <c r="F5267" i="6" l="1"/>
  <c r="E5268" i="6"/>
  <c r="L5266" i="6"/>
  <c r="H5266" i="6"/>
  <c r="J5266" i="6"/>
  <c r="M5266" i="6"/>
  <c r="I5266" i="6"/>
  <c r="K5266" i="6"/>
  <c r="F5268" i="6" l="1"/>
  <c r="E5269" i="6"/>
  <c r="J5267" i="6"/>
  <c r="L5267" i="6"/>
  <c r="K5267" i="6"/>
  <c r="M5267" i="6"/>
  <c r="H5267" i="6"/>
  <c r="I5267" i="6"/>
  <c r="F5269" i="6" l="1"/>
  <c r="E5270" i="6"/>
  <c r="J5268" i="6"/>
  <c r="M5268" i="6"/>
  <c r="I5268" i="6"/>
  <c r="L5268" i="6"/>
  <c r="H5268" i="6"/>
  <c r="K5268" i="6"/>
  <c r="F5270" i="6" l="1"/>
  <c r="E5271" i="6"/>
  <c r="I5269" i="6"/>
  <c r="M5269" i="6"/>
  <c r="L5269" i="6"/>
  <c r="K5269" i="6"/>
  <c r="H5269" i="6"/>
  <c r="J5269" i="6"/>
  <c r="F5271" i="6" l="1"/>
  <c r="E5272" i="6"/>
  <c r="L5270" i="6"/>
  <c r="H5270" i="6"/>
  <c r="J5270" i="6"/>
  <c r="K5270" i="6"/>
  <c r="I5270" i="6"/>
  <c r="M5270" i="6"/>
  <c r="F5272" i="6" l="1"/>
  <c r="E5273" i="6"/>
  <c r="J5271" i="6"/>
  <c r="L5271" i="6"/>
  <c r="M5271" i="6"/>
  <c r="H5271" i="6"/>
  <c r="I5271" i="6"/>
  <c r="K5271" i="6"/>
  <c r="F5273" i="6" l="1"/>
  <c r="E5274" i="6"/>
  <c r="J5272" i="6"/>
  <c r="M5272" i="6"/>
  <c r="I5272" i="6"/>
  <c r="H5272" i="6"/>
  <c r="L5272" i="6"/>
  <c r="K5272" i="6"/>
  <c r="F5274" i="6" l="1"/>
  <c r="E5275" i="6"/>
  <c r="M5273" i="6"/>
  <c r="I5273" i="6"/>
  <c r="J5273" i="6"/>
  <c r="K5273" i="6"/>
  <c r="H5273" i="6"/>
  <c r="L5273" i="6"/>
  <c r="F5275" i="6" l="1"/>
  <c r="E5276" i="6"/>
  <c r="L5274" i="6"/>
  <c r="H5274" i="6"/>
  <c r="J5274" i="6"/>
  <c r="I5274" i="6"/>
  <c r="M5274" i="6"/>
  <c r="K5274" i="6"/>
  <c r="F5276" i="6" l="1"/>
  <c r="E5277" i="6"/>
  <c r="M5275" i="6"/>
  <c r="H5275" i="6"/>
  <c r="K5275" i="6"/>
  <c r="I5275" i="6"/>
  <c r="J5275" i="6"/>
  <c r="L5275" i="6"/>
  <c r="F5277" i="6" l="1"/>
  <c r="E5278" i="6"/>
  <c r="J5276" i="6"/>
  <c r="M5276" i="6"/>
  <c r="I5276" i="6"/>
  <c r="L5276" i="6"/>
  <c r="H5276" i="6"/>
  <c r="K5276" i="6"/>
  <c r="F5278" i="6" l="1"/>
  <c r="E5279" i="6"/>
  <c r="M5277" i="6"/>
  <c r="I5277" i="6"/>
  <c r="L5277" i="6"/>
  <c r="K5277" i="6"/>
  <c r="H5277" i="6"/>
  <c r="J5277" i="6"/>
  <c r="F5279" i="6" l="1"/>
  <c r="E5280" i="6"/>
  <c r="L5278" i="6"/>
  <c r="H5278" i="6"/>
  <c r="J5278" i="6"/>
  <c r="M5278" i="6"/>
  <c r="K5278" i="6"/>
  <c r="I5278" i="6"/>
  <c r="F5280" i="6" l="1"/>
  <c r="E5281" i="6"/>
  <c r="J5279" i="6"/>
  <c r="L5279" i="6"/>
  <c r="K5279" i="6"/>
  <c r="M5279" i="6"/>
  <c r="H5279" i="6"/>
  <c r="I5279" i="6"/>
  <c r="F5281" i="6" l="1"/>
  <c r="E5282" i="6"/>
  <c r="J5280" i="6"/>
  <c r="M5280" i="6"/>
  <c r="I5280" i="6"/>
  <c r="L5280" i="6"/>
  <c r="H5280" i="6"/>
  <c r="K5280" i="6"/>
  <c r="F5282" i="6" l="1"/>
  <c r="E5283" i="6"/>
  <c r="M5281" i="6"/>
  <c r="I5281" i="6"/>
  <c r="L5281" i="6"/>
  <c r="J5281" i="6"/>
  <c r="H5281" i="6"/>
  <c r="K5281" i="6"/>
  <c r="L5282" i="6" l="1"/>
  <c r="H5282" i="6"/>
  <c r="J5282" i="6"/>
  <c r="I5282" i="6"/>
  <c r="M5282" i="6"/>
  <c r="K5282" i="6"/>
  <c r="F5283" i="6"/>
  <c r="E5284" i="6"/>
  <c r="M5283" i="6" l="1"/>
  <c r="H5283" i="6"/>
  <c r="K5283" i="6"/>
  <c r="I5283" i="6"/>
  <c r="J5283" i="6"/>
  <c r="L5283" i="6"/>
  <c r="F5284" i="6"/>
  <c r="E5285" i="6"/>
  <c r="F5285" i="6" l="1"/>
  <c r="E5286" i="6"/>
  <c r="J5284" i="6"/>
  <c r="M5284" i="6"/>
  <c r="I5284" i="6"/>
  <c r="L5284" i="6"/>
  <c r="H5284" i="6"/>
  <c r="K5284" i="6"/>
  <c r="F5286" i="6" l="1"/>
  <c r="E5287" i="6"/>
  <c r="I5285" i="6"/>
  <c r="M5285" i="6"/>
  <c r="K5285" i="6"/>
  <c r="L5285" i="6"/>
  <c r="H5285" i="6"/>
  <c r="J5285" i="6"/>
  <c r="F5287" i="6" l="1"/>
  <c r="E5288" i="6"/>
  <c r="L5286" i="6"/>
  <c r="H5286" i="6"/>
  <c r="J5286" i="6"/>
  <c r="K5286" i="6"/>
  <c r="I5286" i="6"/>
  <c r="M5286" i="6"/>
  <c r="F5288" i="6" l="1"/>
  <c r="E5289" i="6"/>
  <c r="I5287" i="6"/>
  <c r="J5287" i="6"/>
  <c r="L5287" i="6"/>
  <c r="K5287" i="6"/>
  <c r="M5287" i="6"/>
  <c r="H5287" i="6"/>
  <c r="F5289" i="6" l="1"/>
  <c r="E5290" i="6"/>
  <c r="J5288" i="6"/>
  <c r="M5288" i="6"/>
  <c r="I5288" i="6"/>
  <c r="H5288" i="6"/>
  <c r="L5288" i="6"/>
  <c r="K5288" i="6"/>
  <c r="F5290" i="6" l="1"/>
  <c r="E5291" i="6"/>
  <c r="M5289" i="6"/>
  <c r="I5289" i="6"/>
  <c r="L5289" i="6"/>
  <c r="J5289" i="6"/>
  <c r="K5289" i="6"/>
  <c r="H5289" i="6"/>
  <c r="F5291" i="6" l="1"/>
  <c r="E5292" i="6"/>
  <c r="L5290" i="6"/>
  <c r="H5290" i="6"/>
  <c r="J5290" i="6"/>
  <c r="I5290" i="6"/>
  <c r="M5290" i="6"/>
  <c r="K5290" i="6"/>
  <c r="F5292" i="6" l="1"/>
  <c r="E5293" i="6"/>
  <c r="I5291" i="6"/>
  <c r="J5291" i="6"/>
  <c r="L5291" i="6"/>
  <c r="K5291" i="6"/>
  <c r="M5291" i="6"/>
  <c r="H5291" i="6"/>
  <c r="F5293" i="6" l="1"/>
  <c r="E5294" i="6"/>
  <c r="J5292" i="6"/>
  <c r="M5292" i="6"/>
  <c r="I5292" i="6"/>
  <c r="L5292" i="6"/>
  <c r="H5292" i="6"/>
  <c r="K5292" i="6"/>
  <c r="F5294" i="6" l="1"/>
  <c r="E5295" i="6"/>
  <c r="M5293" i="6"/>
  <c r="I5293" i="6"/>
  <c r="L5293" i="6"/>
  <c r="K5293" i="6"/>
  <c r="H5293" i="6"/>
  <c r="J5293" i="6"/>
  <c r="F5295" i="6" l="1"/>
  <c r="E5296" i="6"/>
  <c r="L5294" i="6"/>
  <c r="H5294" i="6"/>
  <c r="J5294" i="6"/>
  <c r="K5294" i="6"/>
  <c r="I5294" i="6"/>
  <c r="M5294" i="6"/>
  <c r="F5296" i="6" l="1"/>
  <c r="E5297" i="6"/>
  <c r="K5295" i="6"/>
  <c r="J5295" i="6"/>
  <c r="L5295" i="6"/>
  <c r="M5295" i="6"/>
  <c r="H5295" i="6"/>
  <c r="I5295" i="6"/>
  <c r="F5297" i="6" l="1"/>
  <c r="E5298" i="6"/>
  <c r="J5296" i="6"/>
  <c r="M5296" i="6"/>
  <c r="I5296" i="6"/>
  <c r="L5296" i="6"/>
  <c r="H5296" i="6"/>
  <c r="K5296" i="6"/>
  <c r="F5298" i="6" l="1"/>
  <c r="E5299" i="6"/>
  <c r="M5297" i="6"/>
  <c r="I5297" i="6"/>
  <c r="J5297" i="6"/>
  <c r="H5297" i="6"/>
  <c r="L5297" i="6"/>
  <c r="K5297" i="6"/>
  <c r="F5299" i="6" l="1"/>
  <c r="E5300" i="6"/>
  <c r="L5298" i="6"/>
  <c r="H5298" i="6"/>
  <c r="J5298" i="6"/>
  <c r="M5298" i="6"/>
  <c r="I5298" i="6"/>
  <c r="K5298" i="6"/>
  <c r="F5300" i="6" l="1"/>
  <c r="E5301" i="6"/>
  <c r="J5299" i="6"/>
  <c r="L5299" i="6"/>
  <c r="M5299" i="6"/>
  <c r="H5299" i="6"/>
  <c r="I5299" i="6"/>
  <c r="K5299" i="6"/>
  <c r="F5301" i="6" l="1"/>
  <c r="E5302" i="6"/>
  <c r="J5300" i="6"/>
  <c r="M5300" i="6"/>
  <c r="I5300" i="6"/>
  <c r="L5300" i="6"/>
  <c r="H5300" i="6"/>
  <c r="K5300" i="6"/>
  <c r="F5302" i="6" l="1"/>
  <c r="E5303" i="6"/>
  <c r="I5301" i="6"/>
  <c r="M5301" i="6"/>
  <c r="L5301" i="6"/>
  <c r="K5301" i="6"/>
  <c r="H5301" i="6"/>
  <c r="J5301" i="6"/>
  <c r="F5303" i="6" l="1"/>
  <c r="E5304" i="6"/>
  <c r="L5302" i="6"/>
  <c r="H5302" i="6"/>
  <c r="J5302" i="6"/>
  <c r="K5302" i="6"/>
  <c r="I5302" i="6"/>
  <c r="M5302" i="6"/>
  <c r="F5304" i="6" l="1"/>
  <c r="E5305" i="6"/>
  <c r="J5303" i="6"/>
  <c r="L5303" i="6"/>
  <c r="M5303" i="6"/>
  <c r="H5303" i="6"/>
  <c r="K5303" i="6"/>
  <c r="I5303" i="6"/>
  <c r="F5305" i="6" l="1"/>
  <c r="E5306" i="6"/>
  <c r="J5304" i="6"/>
  <c r="M5304" i="6"/>
  <c r="I5304" i="6"/>
  <c r="H5304" i="6"/>
  <c r="L5304" i="6"/>
  <c r="K5304" i="6"/>
  <c r="F5306" i="6" l="1"/>
  <c r="E5307" i="6"/>
  <c r="M5305" i="6"/>
  <c r="I5305" i="6"/>
  <c r="J5305" i="6"/>
  <c r="K5305" i="6"/>
  <c r="H5305" i="6"/>
  <c r="L5305" i="6"/>
  <c r="F5307" i="6" l="1"/>
  <c r="E5308" i="6"/>
  <c r="L5306" i="6"/>
  <c r="H5306" i="6"/>
  <c r="J5306" i="6"/>
  <c r="M5306" i="6"/>
  <c r="I5306" i="6"/>
  <c r="K5306" i="6"/>
  <c r="F5308" i="6" l="1"/>
  <c r="E5309" i="6"/>
  <c r="K5307" i="6"/>
  <c r="J5307" i="6"/>
  <c r="L5307" i="6"/>
  <c r="M5307" i="6"/>
  <c r="H5307" i="6"/>
  <c r="I5307" i="6"/>
  <c r="F5309" i="6" l="1"/>
  <c r="E5310" i="6"/>
  <c r="J5308" i="6"/>
  <c r="M5308" i="6"/>
  <c r="I5308" i="6"/>
  <c r="L5308" i="6"/>
  <c r="H5308" i="6"/>
  <c r="K5308" i="6"/>
  <c r="F5310" i="6" l="1"/>
  <c r="E5311" i="6"/>
  <c r="M5309" i="6"/>
  <c r="I5309" i="6"/>
  <c r="L5309" i="6"/>
  <c r="K5309" i="6"/>
  <c r="H5309" i="6"/>
  <c r="J5309" i="6"/>
  <c r="F5311" i="6" l="1"/>
  <c r="E5312" i="6"/>
  <c r="L5310" i="6"/>
  <c r="H5310" i="6"/>
  <c r="J5310" i="6"/>
  <c r="K5310" i="6"/>
  <c r="I5310" i="6"/>
  <c r="M5310" i="6"/>
  <c r="F5312" i="6" l="1"/>
  <c r="E5313" i="6"/>
  <c r="M5311" i="6"/>
  <c r="H5311" i="6"/>
  <c r="I5311" i="6"/>
  <c r="K5311" i="6"/>
  <c r="J5311" i="6"/>
  <c r="L5311" i="6"/>
  <c r="F5313" i="6" l="1"/>
  <c r="E5314" i="6"/>
  <c r="J5312" i="6"/>
  <c r="M5312" i="6"/>
  <c r="I5312" i="6"/>
  <c r="L5312" i="6"/>
  <c r="H5312" i="6"/>
  <c r="K5312" i="6"/>
  <c r="F5314" i="6" l="1"/>
  <c r="E5315" i="6"/>
  <c r="M5313" i="6"/>
  <c r="I5313" i="6"/>
  <c r="J5313" i="6"/>
  <c r="L5313" i="6"/>
  <c r="H5313" i="6"/>
  <c r="K5313" i="6"/>
  <c r="F5315" i="6" l="1"/>
  <c r="E5316" i="6"/>
  <c r="L5314" i="6"/>
  <c r="H5314" i="6"/>
  <c r="J5314" i="6"/>
  <c r="I5314" i="6"/>
  <c r="M5314" i="6"/>
  <c r="K5314" i="6"/>
  <c r="F5316" i="6" l="1"/>
  <c r="E5317" i="6"/>
  <c r="M5315" i="6"/>
  <c r="H5315" i="6"/>
  <c r="I5315" i="6"/>
  <c r="K5315" i="6"/>
  <c r="J5315" i="6"/>
  <c r="L5315" i="6"/>
  <c r="F5317" i="6" l="1"/>
  <c r="E5318" i="6"/>
  <c r="J5316" i="6"/>
  <c r="M5316" i="6"/>
  <c r="I5316" i="6"/>
  <c r="L5316" i="6"/>
  <c r="H5316" i="6"/>
  <c r="K5316" i="6"/>
  <c r="F5318" i="6" l="1"/>
  <c r="E5319" i="6"/>
  <c r="I5317" i="6"/>
  <c r="M5317" i="6"/>
  <c r="K5317" i="6"/>
  <c r="L5317" i="6"/>
  <c r="H5317" i="6"/>
  <c r="J5317" i="6"/>
  <c r="F5319" i="6" l="1"/>
  <c r="E5320" i="6"/>
  <c r="L5318" i="6"/>
  <c r="H5318" i="6"/>
  <c r="J5318" i="6"/>
  <c r="K5318" i="6"/>
  <c r="I5318" i="6"/>
  <c r="M5318" i="6"/>
  <c r="F5320" i="6" l="1"/>
  <c r="E5321" i="6"/>
  <c r="I5319" i="6"/>
  <c r="K5319" i="6"/>
  <c r="J5319" i="6"/>
  <c r="L5319" i="6"/>
  <c r="M5319" i="6"/>
  <c r="H5319" i="6"/>
  <c r="F5321" i="6" l="1"/>
  <c r="E5322" i="6"/>
  <c r="J5320" i="6"/>
  <c r="M5320" i="6"/>
  <c r="I5320" i="6"/>
  <c r="H5320" i="6"/>
  <c r="L5320" i="6"/>
  <c r="K5320" i="6"/>
  <c r="F5322" i="6" l="1"/>
  <c r="E5323" i="6"/>
  <c r="M5321" i="6"/>
  <c r="I5321" i="6"/>
  <c r="L5321" i="6"/>
  <c r="J5321" i="6"/>
  <c r="K5321" i="6"/>
  <c r="H5321" i="6"/>
  <c r="F5323" i="6" l="1"/>
  <c r="E5324" i="6"/>
  <c r="L5322" i="6"/>
  <c r="H5322" i="6"/>
  <c r="J5322" i="6"/>
  <c r="I5322" i="6"/>
  <c r="K5322" i="6"/>
  <c r="M5322" i="6"/>
  <c r="F5324" i="6" l="1"/>
  <c r="E5325" i="6"/>
  <c r="J5323" i="6"/>
  <c r="L5323" i="6"/>
  <c r="M5323" i="6"/>
  <c r="H5323" i="6"/>
  <c r="I5323" i="6"/>
  <c r="K5323" i="6"/>
  <c r="F5325" i="6" l="1"/>
  <c r="E5326" i="6"/>
  <c r="J5324" i="6"/>
  <c r="M5324" i="6"/>
  <c r="I5324" i="6"/>
  <c r="L5324" i="6"/>
  <c r="H5324" i="6"/>
  <c r="K5324" i="6"/>
  <c r="F5326" i="6" l="1"/>
  <c r="E5327" i="6"/>
  <c r="M5325" i="6"/>
  <c r="I5325" i="6"/>
  <c r="K5325" i="6"/>
  <c r="H5325" i="6"/>
  <c r="L5325" i="6"/>
  <c r="J5325" i="6"/>
  <c r="F5327" i="6" l="1"/>
  <c r="E5328" i="6"/>
  <c r="L5326" i="6"/>
  <c r="H5326" i="6"/>
  <c r="J5326" i="6"/>
  <c r="K5326" i="6"/>
  <c r="I5326" i="6"/>
  <c r="M5326" i="6"/>
  <c r="F5328" i="6" l="1"/>
  <c r="E5329" i="6"/>
  <c r="K5327" i="6"/>
  <c r="I5327" i="6"/>
  <c r="J5327" i="6"/>
  <c r="L5327" i="6"/>
  <c r="M5327" i="6"/>
  <c r="H5327" i="6"/>
  <c r="F5329" i="6" l="1"/>
  <c r="E5330" i="6"/>
  <c r="J5328" i="6"/>
  <c r="M5328" i="6"/>
  <c r="I5328" i="6"/>
  <c r="L5328" i="6"/>
  <c r="H5328" i="6"/>
  <c r="K5328" i="6"/>
  <c r="F5330" i="6" l="1"/>
  <c r="E5331" i="6"/>
  <c r="M5329" i="6"/>
  <c r="I5329" i="6"/>
  <c r="L5329" i="6"/>
  <c r="J5329" i="6"/>
  <c r="H5329" i="6"/>
  <c r="K5329" i="6"/>
  <c r="F5331" i="6" l="1"/>
  <c r="E5332" i="6"/>
  <c r="L5330" i="6"/>
  <c r="H5330" i="6"/>
  <c r="J5330" i="6"/>
  <c r="M5330" i="6"/>
  <c r="I5330" i="6"/>
  <c r="K5330" i="6"/>
  <c r="F5332" i="6" l="1"/>
  <c r="E5333" i="6"/>
  <c r="J5331" i="6"/>
  <c r="L5331" i="6"/>
  <c r="K5331" i="6"/>
  <c r="M5331" i="6"/>
  <c r="H5331" i="6"/>
  <c r="I5331" i="6"/>
  <c r="F5333" i="6" l="1"/>
  <c r="E5334" i="6"/>
  <c r="J5332" i="6"/>
  <c r="M5332" i="6"/>
  <c r="I5332" i="6"/>
  <c r="L5332" i="6"/>
  <c r="H5332" i="6"/>
  <c r="K5332" i="6"/>
  <c r="F5334" i="6" l="1"/>
  <c r="E5335" i="6"/>
  <c r="I5333" i="6"/>
  <c r="M5333" i="6"/>
  <c r="L5333" i="6"/>
  <c r="K5333" i="6"/>
  <c r="H5333" i="6"/>
  <c r="J5333" i="6"/>
  <c r="F5335" i="6" l="1"/>
  <c r="E5336" i="6"/>
  <c r="L5334" i="6"/>
  <c r="H5334" i="6"/>
  <c r="J5334" i="6"/>
  <c r="K5334" i="6"/>
  <c r="I5334" i="6"/>
  <c r="M5334" i="6"/>
  <c r="F5336" i="6" l="1"/>
  <c r="E5337" i="6"/>
  <c r="J5335" i="6"/>
  <c r="L5335" i="6"/>
  <c r="M5335" i="6"/>
  <c r="H5335" i="6"/>
  <c r="I5335" i="6"/>
  <c r="K5335" i="6"/>
  <c r="F5337" i="6" l="1"/>
  <c r="E5338" i="6"/>
  <c r="J5336" i="6"/>
  <c r="M5336" i="6"/>
  <c r="I5336" i="6"/>
  <c r="H5336" i="6"/>
  <c r="L5336" i="6"/>
  <c r="K5336" i="6"/>
  <c r="F5338" i="6" l="1"/>
  <c r="E5339" i="6"/>
  <c r="M5337" i="6"/>
  <c r="I5337" i="6"/>
  <c r="J5337" i="6"/>
  <c r="K5337" i="6"/>
  <c r="H5337" i="6"/>
  <c r="L5337" i="6"/>
  <c r="F5339" i="6" l="1"/>
  <c r="E5340" i="6"/>
  <c r="L5338" i="6"/>
  <c r="H5338" i="6"/>
  <c r="J5338" i="6"/>
  <c r="I5338" i="6"/>
  <c r="M5338" i="6"/>
  <c r="K5338" i="6"/>
  <c r="F5340" i="6" l="1"/>
  <c r="E5341" i="6"/>
  <c r="M5339" i="6"/>
  <c r="H5339" i="6"/>
  <c r="K5339" i="6"/>
  <c r="I5339" i="6"/>
  <c r="J5339" i="6"/>
  <c r="L5339" i="6"/>
  <c r="F5341" i="6" l="1"/>
  <c r="E5342" i="6"/>
  <c r="J5340" i="6"/>
  <c r="M5340" i="6"/>
  <c r="I5340" i="6"/>
  <c r="L5340" i="6"/>
  <c r="H5340" i="6"/>
  <c r="K5340" i="6"/>
  <c r="F5342" i="6" l="1"/>
  <c r="E5343" i="6"/>
  <c r="M5341" i="6"/>
  <c r="I5341" i="6"/>
  <c r="L5341" i="6"/>
  <c r="K5341" i="6"/>
  <c r="H5341" i="6"/>
  <c r="J5341" i="6"/>
  <c r="F5343" i="6" l="1"/>
  <c r="E5344" i="6"/>
  <c r="L5342" i="6"/>
  <c r="H5342" i="6"/>
  <c r="J5342" i="6"/>
  <c r="M5342" i="6"/>
  <c r="K5342" i="6"/>
  <c r="I5342" i="6"/>
  <c r="F5344" i="6" l="1"/>
  <c r="E5345" i="6"/>
  <c r="J5343" i="6"/>
  <c r="L5343" i="6"/>
  <c r="K5343" i="6"/>
  <c r="M5343" i="6"/>
  <c r="H5343" i="6"/>
  <c r="I5343" i="6"/>
  <c r="F5345" i="6" l="1"/>
  <c r="E5346" i="6"/>
  <c r="J5344" i="6"/>
  <c r="M5344" i="6"/>
  <c r="I5344" i="6"/>
  <c r="L5344" i="6"/>
  <c r="H5344" i="6"/>
  <c r="K5344" i="6"/>
  <c r="F5346" i="6" l="1"/>
  <c r="E5347" i="6"/>
  <c r="M5345" i="6"/>
  <c r="I5345" i="6"/>
  <c r="L5345" i="6"/>
  <c r="J5345" i="6"/>
  <c r="H5345" i="6"/>
  <c r="K5345" i="6"/>
  <c r="F5347" i="6" l="1"/>
  <c r="E5348" i="6"/>
  <c r="L5346" i="6"/>
  <c r="H5346" i="6"/>
  <c r="J5346" i="6"/>
  <c r="I5346" i="6"/>
  <c r="M5346" i="6"/>
  <c r="K5346" i="6"/>
  <c r="F5348" i="6" l="1"/>
  <c r="E5349" i="6"/>
  <c r="M5347" i="6"/>
  <c r="H5347" i="6"/>
  <c r="K5347" i="6"/>
  <c r="I5347" i="6"/>
  <c r="J5347" i="6"/>
  <c r="L5347" i="6"/>
  <c r="F5349" i="6" l="1"/>
  <c r="E5350" i="6"/>
  <c r="J5348" i="6"/>
  <c r="M5348" i="6"/>
  <c r="I5348" i="6"/>
  <c r="L5348" i="6"/>
  <c r="H5348" i="6"/>
  <c r="K5348" i="6"/>
  <c r="F5350" i="6" l="1"/>
  <c r="E5351" i="6"/>
  <c r="I5349" i="6"/>
  <c r="M5349" i="6"/>
  <c r="K5349" i="6"/>
  <c r="L5349" i="6"/>
  <c r="H5349" i="6"/>
  <c r="J5349" i="6"/>
  <c r="F5351" i="6" l="1"/>
  <c r="E5352" i="6"/>
  <c r="L5350" i="6"/>
  <c r="H5350" i="6"/>
  <c r="J5350" i="6"/>
  <c r="K5350" i="6"/>
  <c r="I5350" i="6"/>
  <c r="M5350" i="6"/>
  <c r="F5352" i="6" l="1"/>
  <c r="E5353" i="6"/>
  <c r="I5351" i="6"/>
  <c r="J5351" i="6"/>
  <c r="L5351" i="6"/>
  <c r="K5351" i="6"/>
  <c r="M5351" i="6"/>
  <c r="H5351" i="6"/>
  <c r="F5353" i="6" l="1"/>
  <c r="E5354" i="6"/>
  <c r="J5352" i="6"/>
  <c r="M5352" i="6"/>
  <c r="I5352" i="6"/>
  <c r="H5352" i="6"/>
  <c r="L5352" i="6"/>
  <c r="K5352" i="6"/>
  <c r="F5354" i="6" l="1"/>
  <c r="E5355" i="6"/>
  <c r="M5353" i="6"/>
  <c r="I5353" i="6"/>
  <c r="L5353" i="6"/>
  <c r="J5353" i="6"/>
  <c r="K5353" i="6"/>
  <c r="H5353" i="6"/>
  <c r="F5355" i="6" l="1"/>
  <c r="E5356" i="6"/>
  <c r="L5354" i="6"/>
  <c r="H5354" i="6"/>
  <c r="J5354" i="6"/>
  <c r="I5354" i="6"/>
  <c r="M5354" i="6"/>
  <c r="K5354" i="6"/>
  <c r="F5356" i="6" l="1"/>
  <c r="E5357" i="6"/>
  <c r="I5355" i="6"/>
  <c r="J5355" i="6"/>
  <c r="L5355" i="6"/>
  <c r="K5355" i="6"/>
  <c r="M5355" i="6"/>
  <c r="H5355" i="6"/>
  <c r="F5357" i="6" l="1"/>
  <c r="E5358" i="6"/>
  <c r="J5356" i="6"/>
  <c r="M5356" i="6"/>
  <c r="I5356" i="6"/>
  <c r="L5356" i="6"/>
  <c r="H5356" i="6"/>
  <c r="K5356" i="6"/>
  <c r="F5358" i="6" l="1"/>
  <c r="E5359" i="6"/>
  <c r="M5357" i="6"/>
  <c r="I5357" i="6"/>
  <c r="L5357" i="6"/>
  <c r="K5357" i="6"/>
  <c r="H5357" i="6"/>
  <c r="J5357" i="6"/>
  <c r="F5359" i="6" l="1"/>
  <c r="E5360" i="6"/>
  <c r="L5358" i="6"/>
  <c r="H5358" i="6"/>
  <c r="J5358" i="6"/>
  <c r="K5358" i="6"/>
  <c r="I5358" i="6"/>
  <c r="M5358" i="6"/>
  <c r="F5360" i="6" l="1"/>
  <c r="E5361" i="6"/>
  <c r="K5359" i="6"/>
  <c r="J5359" i="6"/>
  <c r="L5359" i="6"/>
  <c r="M5359" i="6"/>
  <c r="H5359" i="6"/>
  <c r="I5359" i="6"/>
  <c r="F5361" i="6" l="1"/>
  <c r="E5362" i="6"/>
  <c r="J5360" i="6"/>
  <c r="M5360" i="6"/>
  <c r="I5360" i="6"/>
  <c r="L5360" i="6"/>
  <c r="H5360" i="6"/>
  <c r="K5360" i="6"/>
  <c r="F5362" i="6" l="1"/>
  <c r="E5363" i="6"/>
  <c r="M5361" i="6"/>
  <c r="I5361" i="6"/>
  <c r="J5361" i="6"/>
  <c r="H5361" i="6"/>
  <c r="L5361" i="6"/>
  <c r="K5361" i="6"/>
  <c r="F5363" i="6" l="1"/>
  <c r="E5364" i="6"/>
  <c r="L5362" i="6"/>
  <c r="H5362" i="6"/>
  <c r="J5362" i="6"/>
  <c r="M5362" i="6"/>
  <c r="I5362" i="6"/>
  <c r="K5362" i="6"/>
  <c r="F5364" i="6" l="1"/>
  <c r="E5365" i="6"/>
  <c r="J5363" i="6"/>
  <c r="L5363" i="6"/>
  <c r="M5363" i="6"/>
  <c r="H5363" i="6"/>
  <c r="I5363" i="6"/>
  <c r="K5363" i="6"/>
  <c r="F5365" i="6" l="1"/>
  <c r="E5366" i="6"/>
  <c r="J5364" i="6"/>
  <c r="M5364" i="6"/>
  <c r="I5364" i="6"/>
  <c r="L5364" i="6"/>
  <c r="H5364" i="6"/>
  <c r="K5364" i="6"/>
  <c r="F5366" i="6" l="1"/>
  <c r="E5367" i="6"/>
  <c r="I5365" i="6"/>
  <c r="M5365" i="6"/>
  <c r="L5365" i="6"/>
  <c r="K5365" i="6"/>
  <c r="H5365" i="6"/>
  <c r="J5365" i="6"/>
  <c r="F5367" i="6" l="1"/>
  <c r="E5368" i="6"/>
  <c r="L5366" i="6"/>
  <c r="H5366" i="6"/>
  <c r="J5366" i="6"/>
  <c r="K5366" i="6"/>
  <c r="I5366" i="6"/>
  <c r="M5366" i="6"/>
  <c r="F5368" i="6" l="1"/>
  <c r="E5369" i="6"/>
  <c r="J5367" i="6"/>
  <c r="L5367" i="6"/>
  <c r="M5367" i="6"/>
  <c r="H5367" i="6"/>
  <c r="K5367" i="6"/>
  <c r="I5367" i="6"/>
  <c r="F5369" i="6" l="1"/>
  <c r="E5370" i="6"/>
  <c r="J5368" i="6"/>
  <c r="M5368" i="6"/>
  <c r="I5368" i="6"/>
  <c r="H5368" i="6"/>
  <c r="L5368" i="6"/>
  <c r="K5368" i="6"/>
  <c r="F5370" i="6" l="1"/>
  <c r="E5371" i="6"/>
  <c r="M5369" i="6"/>
  <c r="I5369" i="6"/>
  <c r="J5369" i="6"/>
  <c r="K5369" i="6"/>
  <c r="H5369" i="6"/>
  <c r="L5369" i="6"/>
  <c r="F5371" i="6" l="1"/>
  <c r="E5372" i="6"/>
  <c r="L5370" i="6"/>
  <c r="H5370" i="6"/>
  <c r="J5370" i="6"/>
  <c r="M5370" i="6"/>
  <c r="I5370" i="6"/>
  <c r="K5370" i="6"/>
  <c r="F5372" i="6" l="1"/>
  <c r="E5373" i="6"/>
  <c r="K5371" i="6"/>
  <c r="J5371" i="6"/>
  <c r="L5371" i="6"/>
  <c r="M5371" i="6"/>
  <c r="H5371" i="6"/>
  <c r="I5371" i="6"/>
  <c r="F5373" i="6" l="1"/>
  <c r="E5374" i="6"/>
  <c r="J5372" i="6"/>
  <c r="L5372" i="6"/>
  <c r="H5372" i="6"/>
  <c r="K5372" i="6"/>
  <c r="M5372" i="6"/>
  <c r="I5372" i="6"/>
  <c r="F5374" i="6" l="1"/>
  <c r="E5375" i="6"/>
  <c r="M5373" i="6"/>
  <c r="I5373" i="6"/>
  <c r="L5373" i="6"/>
  <c r="J5373" i="6"/>
  <c r="K5373" i="6"/>
  <c r="H5373" i="6"/>
  <c r="F5375" i="6" l="1"/>
  <c r="E5376" i="6"/>
  <c r="L5374" i="6"/>
  <c r="H5374" i="6"/>
  <c r="J5374" i="6"/>
  <c r="I5374" i="6"/>
  <c r="M5374" i="6"/>
  <c r="K5374" i="6"/>
  <c r="F5376" i="6" l="1"/>
  <c r="E5377" i="6"/>
  <c r="M5375" i="6"/>
  <c r="H5375" i="6"/>
  <c r="I5375" i="6"/>
  <c r="K5375" i="6"/>
  <c r="J5375" i="6"/>
  <c r="L5375" i="6"/>
  <c r="F5377" i="6" l="1"/>
  <c r="E5378" i="6"/>
  <c r="J5376" i="6"/>
  <c r="L5376" i="6"/>
  <c r="H5376" i="6"/>
  <c r="I5376" i="6"/>
  <c r="K5376" i="6"/>
  <c r="M5376" i="6"/>
  <c r="F5378" i="6" l="1"/>
  <c r="E5379" i="6"/>
  <c r="M5377" i="6"/>
  <c r="I5377" i="6"/>
  <c r="L5377" i="6"/>
  <c r="J5377" i="6"/>
  <c r="H5377" i="6"/>
  <c r="K5377" i="6"/>
  <c r="F5379" i="6" l="1"/>
  <c r="E5380" i="6"/>
  <c r="L5378" i="6"/>
  <c r="H5378" i="6"/>
  <c r="J5378" i="6"/>
  <c r="I5378" i="6"/>
  <c r="M5378" i="6"/>
  <c r="K5378" i="6"/>
  <c r="F5380" i="6" l="1"/>
  <c r="E5381" i="6"/>
  <c r="M5379" i="6"/>
  <c r="H5379" i="6"/>
  <c r="I5379" i="6"/>
  <c r="K5379" i="6"/>
  <c r="J5379" i="6"/>
  <c r="L5379" i="6"/>
  <c r="F5381" i="6" l="1"/>
  <c r="E5382" i="6"/>
  <c r="J5380" i="6"/>
  <c r="M5380" i="6"/>
  <c r="I5380" i="6"/>
  <c r="L5380" i="6"/>
  <c r="H5380" i="6"/>
  <c r="K5380" i="6"/>
  <c r="F5382" i="6" l="1"/>
  <c r="E5383" i="6"/>
  <c r="I5381" i="6"/>
  <c r="M5381" i="6"/>
  <c r="J5381" i="6"/>
  <c r="K5381" i="6"/>
  <c r="L5381" i="6"/>
  <c r="H5381" i="6"/>
  <c r="F5383" i="6" l="1"/>
  <c r="E5384" i="6"/>
  <c r="L5382" i="6"/>
  <c r="H5382" i="6"/>
  <c r="J5382" i="6"/>
  <c r="I5382" i="6"/>
  <c r="M5382" i="6"/>
  <c r="K5382" i="6"/>
  <c r="F5384" i="6" l="1"/>
  <c r="E5385" i="6"/>
  <c r="I5383" i="6"/>
  <c r="K5383" i="6"/>
  <c r="J5383" i="6"/>
  <c r="L5383" i="6"/>
  <c r="M5383" i="6"/>
  <c r="H5383" i="6"/>
  <c r="F5385" i="6" l="1"/>
  <c r="E5386" i="6"/>
  <c r="J5384" i="6"/>
  <c r="M5384" i="6"/>
  <c r="I5384" i="6"/>
  <c r="H5384" i="6"/>
  <c r="L5384" i="6"/>
  <c r="K5384" i="6"/>
  <c r="F5386" i="6" l="1"/>
  <c r="E5387" i="6"/>
  <c r="M5385" i="6"/>
  <c r="I5385" i="6"/>
  <c r="L5385" i="6"/>
  <c r="K5385" i="6"/>
  <c r="J5385" i="6"/>
  <c r="H5385" i="6"/>
  <c r="F5387" i="6" l="1"/>
  <c r="E5388" i="6"/>
  <c r="L5386" i="6"/>
  <c r="H5386" i="6"/>
  <c r="J5386" i="6"/>
  <c r="I5386" i="6"/>
  <c r="M5386" i="6"/>
  <c r="K5386" i="6"/>
  <c r="F5388" i="6" l="1"/>
  <c r="E5389" i="6"/>
  <c r="J5387" i="6"/>
  <c r="L5387" i="6"/>
  <c r="M5387" i="6"/>
  <c r="H5387" i="6"/>
  <c r="I5387" i="6"/>
  <c r="K5387" i="6"/>
  <c r="F5389" i="6" l="1"/>
  <c r="E5390" i="6"/>
  <c r="J5388" i="6"/>
  <c r="M5388" i="6"/>
  <c r="I5388" i="6"/>
  <c r="L5388" i="6"/>
  <c r="H5388" i="6"/>
  <c r="K5388" i="6"/>
  <c r="F5390" i="6" l="1"/>
  <c r="E5391" i="6"/>
  <c r="M5389" i="6"/>
  <c r="I5389" i="6"/>
  <c r="J5389" i="6"/>
  <c r="K5389" i="6"/>
  <c r="H5389" i="6"/>
  <c r="L5389" i="6"/>
  <c r="F5391" i="6" l="1"/>
  <c r="E5392" i="6"/>
  <c r="L5390" i="6"/>
  <c r="H5390" i="6"/>
  <c r="J5390" i="6"/>
  <c r="I5390" i="6"/>
  <c r="M5390" i="6"/>
  <c r="K5390" i="6"/>
  <c r="F5392" i="6" l="1"/>
  <c r="E5393" i="6"/>
  <c r="K5391" i="6"/>
  <c r="I5391" i="6"/>
  <c r="J5391" i="6"/>
  <c r="L5391" i="6"/>
  <c r="M5391" i="6"/>
  <c r="H5391" i="6"/>
  <c r="F5393" i="6" l="1"/>
  <c r="E5394" i="6"/>
  <c r="J5392" i="6"/>
  <c r="M5392" i="6"/>
  <c r="I5392" i="6"/>
  <c r="L5392" i="6"/>
  <c r="H5392" i="6"/>
  <c r="K5392" i="6"/>
  <c r="F5394" i="6" l="1"/>
  <c r="E5395" i="6"/>
  <c r="M5393" i="6"/>
  <c r="I5393" i="6"/>
  <c r="L5393" i="6"/>
  <c r="J5393" i="6"/>
  <c r="H5393" i="6"/>
  <c r="K5393" i="6"/>
  <c r="F5395" i="6" l="1"/>
  <c r="E5396" i="6"/>
  <c r="L5394" i="6"/>
  <c r="H5394" i="6"/>
  <c r="J5394" i="6"/>
  <c r="M5394" i="6"/>
  <c r="I5394" i="6"/>
  <c r="K5394" i="6"/>
  <c r="F5396" i="6" l="1"/>
  <c r="E5397" i="6"/>
  <c r="J5395" i="6"/>
  <c r="L5395" i="6"/>
  <c r="K5395" i="6"/>
  <c r="M5395" i="6"/>
  <c r="H5395" i="6"/>
  <c r="I5395" i="6"/>
  <c r="F5397" i="6" l="1"/>
  <c r="E5398" i="6"/>
  <c r="J5396" i="6"/>
  <c r="M5396" i="6"/>
  <c r="I5396" i="6"/>
  <c r="L5396" i="6"/>
  <c r="H5396" i="6"/>
  <c r="K5396" i="6"/>
  <c r="F5398" i="6" l="1"/>
  <c r="E5399" i="6"/>
  <c r="I5397" i="6"/>
  <c r="M5397" i="6"/>
  <c r="L5397" i="6"/>
  <c r="J5397" i="6"/>
  <c r="K5397" i="6"/>
  <c r="H5397" i="6"/>
  <c r="F5399" i="6" l="1"/>
  <c r="E5400" i="6"/>
  <c r="L5398" i="6"/>
  <c r="H5398" i="6"/>
  <c r="J5398" i="6"/>
  <c r="I5398" i="6"/>
  <c r="K5398" i="6"/>
  <c r="M5398" i="6"/>
  <c r="F5400" i="6" l="1"/>
  <c r="E5401" i="6"/>
  <c r="J5399" i="6"/>
  <c r="L5399" i="6"/>
  <c r="M5399" i="6"/>
  <c r="H5399" i="6"/>
  <c r="I5399" i="6"/>
  <c r="K5399" i="6"/>
  <c r="F5401" i="6" l="1"/>
  <c r="E5402" i="6"/>
  <c r="J5400" i="6"/>
  <c r="H5400" i="6"/>
  <c r="L5400" i="6"/>
  <c r="M5400" i="6"/>
  <c r="K5400" i="6"/>
  <c r="I5400" i="6"/>
  <c r="F5402" i="6" l="1"/>
  <c r="E5403" i="6"/>
  <c r="M5401" i="6"/>
  <c r="I5401" i="6"/>
  <c r="J5401" i="6"/>
  <c r="K5401" i="6"/>
  <c r="H5401" i="6"/>
  <c r="L5401" i="6"/>
  <c r="F5403" i="6" l="1"/>
  <c r="E5404" i="6"/>
  <c r="L5402" i="6"/>
  <c r="H5402" i="6"/>
  <c r="J5402" i="6"/>
  <c r="I5402" i="6"/>
  <c r="M5402" i="6"/>
  <c r="K5402" i="6"/>
  <c r="F5404" i="6" l="1"/>
  <c r="E5405" i="6"/>
  <c r="M5403" i="6"/>
  <c r="H5403" i="6"/>
  <c r="K5403" i="6"/>
  <c r="I5403" i="6"/>
  <c r="J5403" i="6"/>
  <c r="L5403" i="6"/>
  <c r="E5406" i="6" l="1"/>
  <c r="F5405" i="6"/>
  <c r="J5404" i="6"/>
  <c r="L5404" i="6"/>
  <c r="H5404" i="6"/>
  <c r="K5404" i="6"/>
  <c r="I5404" i="6"/>
  <c r="M5404" i="6"/>
  <c r="M5405" i="6" l="1"/>
  <c r="I5405" i="6"/>
  <c r="L5405" i="6"/>
  <c r="J5405" i="6"/>
  <c r="K5405" i="6"/>
  <c r="H5405" i="6"/>
  <c r="F5406" i="6"/>
  <c r="E5407" i="6"/>
  <c r="F5407" i="6" l="1"/>
  <c r="E5408" i="6"/>
  <c r="M5406" i="6"/>
  <c r="I5406" i="6"/>
  <c r="L5406" i="6"/>
  <c r="H5406" i="6"/>
  <c r="J5406" i="6"/>
  <c r="K5406" i="6"/>
  <c r="F5408" i="6" l="1"/>
  <c r="E5409" i="6"/>
  <c r="J5407" i="6"/>
  <c r="L5407" i="6"/>
  <c r="K5407" i="6"/>
  <c r="M5407" i="6"/>
  <c r="H5407" i="6"/>
  <c r="I5407" i="6"/>
  <c r="F5409" i="6" l="1"/>
  <c r="E5410" i="6"/>
  <c r="J5408" i="6"/>
  <c r="L5408" i="6"/>
  <c r="H5408" i="6"/>
  <c r="I5408" i="6"/>
  <c r="M5408" i="6"/>
  <c r="K5408" i="6"/>
  <c r="F5410" i="6" l="1"/>
  <c r="E5411" i="6"/>
  <c r="M5409" i="6"/>
  <c r="I5409" i="6"/>
  <c r="L5409" i="6"/>
  <c r="H5409" i="6"/>
  <c r="J5409" i="6"/>
  <c r="K5409" i="6"/>
  <c r="F5411" i="6" l="1"/>
  <c r="E5412" i="6"/>
  <c r="L5410" i="6"/>
  <c r="H5410" i="6"/>
  <c r="J5410" i="6"/>
  <c r="M5410" i="6"/>
  <c r="I5410" i="6"/>
  <c r="K5410" i="6"/>
  <c r="F5412" i="6" l="1"/>
  <c r="E5413" i="6"/>
  <c r="M5411" i="6"/>
  <c r="H5411" i="6"/>
  <c r="K5411" i="6"/>
  <c r="I5411" i="6"/>
  <c r="J5411" i="6"/>
  <c r="L5411" i="6"/>
  <c r="F5413" i="6" l="1"/>
  <c r="E5414" i="6"/>
  <c r="J5412" i="6"/>
  <c r="L5412" i="6"/>
  <c r="H5412" i="6"/>
  <c r="K5412" i="6"/>
  <c r="I5412" i="6"/>
  <c r="M5412" i="6"/>
  <c r="F5414" i="6" l="1"/>
  <c r="E5415" i="6"/>
  <c r="I5413" i="6"/>
  <c r="M5413" i="6"/>
  <c r="K5413" i="6"/>
  <c r="H5413" i="6"/>
  <c r="L5413" i="6"/>
  <c r="J5413" i="6"/>
  <c r="F5415" i="6" l="1"/>
  <c r="E5416" i="6"/>
  <c r="L5414" i="6"/>
  <c r="H5414" i="6"/>
  <c r="J5414" i="6"/>
  <c r="K5414" i="6"/>
  <c r="M5414" i="6"/>
  <c r="I5414" i="6"/>
  <c r="F5416" i="6" l="1"/>
  <c r="E5417" i="6"/>
  <c r="I5415" i="6"/>
  <c r="J5415" i="6"/>
  <c r="L5415" i="6"/>
  <c r="K5415" i="6"/>
  <c r="M5415" i="6"/>
  <c r="H5415" i="6"/>
  <c r="F5417" i="6" l="1"/>
  <c r="E5418" i="6"/>
  <c r="J5416" i="6"/>
  <c r="H5416" i="6"/>
  <c r="L5416" i="6"/>
  <c r="I5416" i="6"/>
  <c r="K5416" i="6"/>
  <c r="M5416" i="6"/>
  <c r="F5418" i="6" l="1"/>
  <c r="E5419" i="6"/>
  <c r="M5417" i="6"/>
  <c r="I5417" i="6"/>
  <c r="J5417" i="6"/>
  <c r="H5417" i="6"/>
  <c r="L5417" i="6"/>
  <c r="K5417" i="6"/>
  <c r="F5419" i="6" l="1"/>
  <c r="E5420" i="6"/>
  <c r="L5418" i="6"/>
  <c r="H5418" i="6"/>
  <c r="J5418" i="6"/>
  <c r="M5418" i="6"/>
  <c r="K5418" i="6"/>
  <c r="I5418" i="6"/>
  <c r="F5420" i="6" l="1"/>
  <c r="E5421" i="6"/>
  <c r="I5419" i="6"/>
  <c r="J5419" i="6"/>
  <c r="L5419" i="6"/>
  <c r="K5419" i="6"/>
  <c r="M5419" i="6"/>
  <c r="H5419" i="6"/>
  <c r="F5421" i="6" l="1"/>
  <c r="E5422" i="6"/>
  <c r="J5420" i="6"/>
  <c r="L5420" i="6"/>
  <c r="H5420" i="6"/>
  <c r="M5420" i="6"/>
  <c r="K5420" i="6"/>
  <c r="I5420" i="6"/>
  <c r="F5422" i="6" l="1"/>
  <c r="E5423" i="6"/>
  <c r="M5421" i="6"/>
  <c r="I5421" i="6"/>
  <c r="H5421" i="6"/>
  <c r="L5421" i="6"/>
  <c r="J5421" i="6"/>
  <c r="K5421" i="6"/>
  <c r="F5423" i="6" l="1"/>
  <c r="E5424" i="6"/>
  <c r="L5422" i="6"/>
  <c r="H5422" i="6"/>
  <c r="J5422" i="6"/>
  <c r="K5422" i="6"/>
  <c r="I5422" i="6"/>
  <c r="M5422" i="6"/>
  <c r="F5424" i="6" l="1"/>
  <c r="E5425" i="6"/>
  <c r="K5423" i="6"/>
  <c r="J5423" i="6"/>
  <c r="L5423" i="6"/>
  <c r="M5423" i="6"/>
  <c r="H5423" i="6"/>
  <c r="I5423" i="6"/>
  <c r="E5426" i="6" l="1"/>
  <c r="F5425" i="6"/>
  <c r="J5424" i="6"/>
  <c r="L5424" i="6"/>
  <c r="H5424" i="6"/>
  <c r="I5424" i="6"/>
  <c r="M5424" i="6"/>
  <c r="K5424" i="6"/>
  <c r="M5425" i="6" l="1"/>
  <c r="I5425" i="6"/>
  <c r="H5425" i="6"/>
  <c r="J5425" i="6"/>
  <c r="L5425" i="6"/>
  <c r="K5425" i="6"/>
  <c r="F5426" i="6"/>
  <c r="E5427" i="6"/>
  <c r="F5427" i="6" l="1"/>
  <c r="E5428" i="6"/>
  <c r="I5426" i="6"/>
  <c r="L5426" i="6"/>
  <c r="H5426" i="6"/>
  <c r="J5426" i="6"/>
  <c r="M5426" i="6"/>
  <c r="K5426" i="6"/>
  <c r="F5428" i="6" l="1"/>
  <c r="E5429" i="6"/>
  <c r="J5427" i="6"/>
  <c r="L5427" i="6"/>
  <c r="M5427" i="6"/>
  <c r="H5427" i="6"/>
  <c r="I5427" i="6"/>
  <c r="K5427" i="6"/>
  <c r="E5430" i="6" l="1"/>
  <c r="F5429" i="6"/>
  <c r="J5428" i="6"/>
  <c r="L5428" i="6"/>
  <c r="H5428" i="6"/>
  <c r="K5428" i="6"/>
  <c r="I5428" i="6"/>
  <c r="M5428" i="6"/>
  <c r="I5429" i="6" l="1"/>
  <c r="M5429" i="6"/>
  <c r="L5429" i="6"/>
  <c r="K5429" i="6"/>
  <c r="H5429" i="6"/>
  <c r="J5429" i="6"/>
  <c r="F5430" i="6"/>
  <c r="E5431" i="6"/>
  <c r="F5431" i="6" l="1"/>
  <c r="E5432" i="6"/>
  <c r="I5430" i="6"/>
  <c r="L5430" i="6"/>
  <c r="H5430" i="6"/>
  <c r="J5430" i="6"/>
  <c r="K5430" i="6"/>
  <c r="M5430" i="6"/>
  <c r="F5432" i="6" l="1"/>
  <c r="E5433" i="6"/>
  <c r="J5431" i="6"/>
  <c r="L5431" i="6"/>
  <c r="M5431" i="6"/>
  <c r="H5431" i="6"/>
  <c r="K5431" i="6"/>
  <c r="I5431" i="6"/>
  <c r="F5433" i="6" l="1"/>
  <c r="E5434" i="6"/>
  <c r="J5432" i="6"/>
  <c r="H5432" i="6"/>
  <c r="L5432" i="6"/>
  <c r="K5432" i="6"/>
  <c r="I5432" i="6"/>
  <c r="M5432" i="6"/>
  <c r="F5434" i="6" l="1"/>
  <c r="E5435" i="6"/>
  <c r="M5433" i="6"/>
  <c r="I5433" i="6"/>
  <c r="J5433" i="6"/>
  <c r="H5433" i="6"/>
  <c r="K5433" i="6"/>
  <c r="L5433" i="6"/>
  <c r="L5434" i="6" l="1"/>
  <c r="H5434" i="6"/>
  <c r="J5434" i="6"/>
  <c r="M5434" i="6"/>
  <c r="K5434" i="6"/>
  <c r="I5434" i="6"/>
  <c r="F5435" i="6"/>
  <c r="E5436" i="6"/>
  <c r="K5435" i="6" l="1"/>
  <c r="J5435" i="6"/>
  <c r="L5435" i="6"/>
  <c r="M5435" i="6"/>
  <c r="H5435" i="6"/>
  <c r="I5435" i="6"/>
  <c r="F5436" i="6"/>
  <c r="E5437" i="6"/>
  <c r="J5436" i="6" l="1"/>
  <c r="L5436" i="6"/>
  <c r="H5436" i="6"/>
  <c r="K5436" i="6"/>
  <c r="M5436" i="6"/>
  <c r="I5436" i="6"/>
  <c r="F5437" i="6"/>
  <c r="E5438" i="6"/>
  <c r="M5437" i="6" l="1"/>
  <c r="I5437" i="6"/>
  <c r="L5437" i="6"/>
  <c r="H5437" i="6"/>
  <c r="J5437" i="6"/>
  <c r="K5437" i="6"/>
  <c r="F5438" i="6"/>
  <c r="E5439" i="6"/>
  <c r="L5438" i="6" l="1"/>
  <c r="H5438" i="6"/>
  <c r="J5438" i="6"/>
  <c r="M5438" i="6"/>
  <c r="K5438" i="6"/>
  <c r="I5438" i="6"/>
  <c r="F5439" i="6"/>
  <c r="E5440" i="6"/>
  <c r="M5439" i="6" l="1"/>
  <c r="H5439" i="6"/>
  <c r="I5439" i="6"/>
  <c r="K5439" i="6"/>
  <c r="J5439" i="6"/>
  <c r="L5439" i="6"/>
  <c r="F5440" i="6"/>
  <c r="E5441" i="6"/>
  <c r="J5440" i="6" l="1"/>
  <c r="L5440" i="6"/>
  <c r="H5440" i="6"/>
  <c r="I5440" i="6"/>
  <c r="K5440" i="6"/>
  <c r="M5440" i="6"/>
  <c r="F5441" i="6"/>
  <c r="E5442" i="6"/>
  <c r="M5441" i="6" l="1"/>
  <c r="I5441" i="6"/>
  <c r="H5441" i="6"/>
  <c r="L5441" i="6"/>
  <c r="J5441" i="6"/>
  <c r="K5441" i="6"/>
  <c r="F5442" i="6"/>
  <c r="E5443" i="6"/>
  <c r="L5442" i="6" l="1"/>
  <c r="H5442" i="6"/>
  <c r="J5442" i="6"/>
  <c r="M5442" i="6"/>
  <c r="I5442" i="6"/>
  <c r="K5442" i="6"/>
  <c r="F5443" i="6"/>
  <c r="E5444" i="6"/>
  <c r="M5443" i="6" l="1"/>
  <c r="H5443" i="6"/>
  <c r="I5443" i="6"/>
  <c r="K5443" i="6"/>
  <c r="J5443" i="6"/>
  <c r="L5443" i="6"/>
  <c r="F5444" i="6"/>
  <c r="E5445" i="6"/>
  <c r="J5444" i="6" l="1"/>
  <c r="I5444" i="6"/>
  <c r="L5444" i="6"/>
  <c r="H5444" i="6"/>
  <c r="M5444" i="6"/>
  <c r="K5444" i="6"/>
  <c r="F5445" i="6"/>
  <c r="E5446" i="6"/>
  <c r="I5445" i="6" l="1"/>
  <c r="M5445" i="6"/>
  <c r="K5445" i="6"/>
  <c r="H5445" i="6"/>
  <c r="J5445" i="6"/>
  <c r="L5445" i="6"/>
  <c r="F5446" i="6"/>
  <c r="E5447" i="6"/>
  <c r="L5446" i="6" l="1"/>
  <c r="H5446" i="6"/>
  <c r="J5446" i="6"/>
  <c r="M5446" i="6"/>
  <c r="K5446" i="6"/>
  <c r="I5446" i="6"/>
  <c r="F5447" i="6"/>
  <c r="E5448" i="6"/>
  <c r="I5447" i="6" l="1"/>
  <c r="K5447" i="6"/>
  <c r="J5447" i="6"/>
  <c r="L5447" i="6"/>
  <c r="M5447" i="6"/>
  <c r="H5447" i="6"/>
  <c r="F5448" i="6"/>
  <c r="E5449" i="6"/>
  <c r="J5448" i="6" l="1"/>
  <c r="I5448" i="6"/>
  <c r="H5448" i="6"/>
  <c r="L5448" i="6"/>
  <c r="K5448" i="6"/>
  <c r="M5448" i="6"/>
  <c r="F5449" i="6"/>
  <c r="E5450" i="6"/>
  <c r="M5449" i="6" l="1"/>
  <c r="I5449" i="6"/>
  <c r="J5449" i="6"/>
  <c r="H5449" i="6"/>
  <c r="L5449" i="6"/>
  <c r="K5449" i="6"/>
  <c r="F5450" i="6"/>
  <c r="E5451" i="6"/>
  <c r="L5450" i="6" l="1"/>
  <c r="H5450" i="6"/>
  <c r="J5450" i="6"/>
  <c r="K5450" i="6"/>
  <c r="I5450" i="6"/>
  <c r="M5450" i="6"/>
  <c r="F5451" i="6"/>
  <c r="E5452" i="6"/>
  <c r="J5451" i="6" l="1"/>
  <c r="L5451" i="6"/>
  <c r="M5451" i="6"/>
  <c r="H5451" i="6"/>
  <c r="I5451" i="6"/>
  <c r="K5451" i="6"/>
  <c r="F5452" i="6"/>
  <c r="E5453" i="6"/>
  <c r="J5452" i="6" l="1"/>
  <c r="L5452" i="6"/>
  <c r="H5452" i="6"/>
  <c r="M5452" i="6"/>
  <c r="K5452" i="6"/>
  <c r="I5452" i="6"/>
  <c r="F5453" i="6"/>
  <c r="E5454" i="6"/>
  <c r="M5453" i="6" l="1"/>
  <c r="I5453" i="6"/>
  <c r="H5453" i="6"/>
  <c r="J5453" i="6"/>
  <c r="K5453" i="6"/>
  <c r="L5453" i="6"/>
  <c r="F5454" i="6"/>
  <c r="E5455" i="6"/>
  <c r="L5454" i="6" l="1"/>
  <c r="H5454" i="6"/>
  <c r="J5454" i="6"/>
  <c r="M5454" i="6"/>
  <c r="K5454" i="6"/>
  <c r="I5454" i="6"/>
  <c r="F5455" i="6"/>
  <c r="E5456" i="6"/>
  <c r="K5455" i="6" l="1"/>
  <c r="I5455" i="6"/>
  <c r="J5455" i="6"/>
  <c r="L5455" i="6"/>
  <c r="M5455" i="6"/>
  <c r="H5455" i="6"/>
  <c r="F5456" i="6"/>
  <c r="E5457" i="6"/>
  <c r="J5456" i="6" l="1"/>
  <c r="L5456" i="6"/>
  <c r="H5456" i="6"/>
  <c r="K5456" i="6"/>
  <c r="I5456" i="6"/>
  <c r="M5456" i="6"/>
  <c r="E5458" i="6"/>
  <c r="F5457" i="6"/>
  <c r="F5458" i="6" l="1"/>
  <c r="E5459" i="6"/>
  <c r="M5457" i="6"/>
  <c r="I5457" i="6"/>
  <c r="H5457" i="6"/>
  <c r="L5457" i="6"/>
  <c r="J5457" i="6"/>
  <c r="K5457" i="6"/>
  <c r="F5459" i="6" l="1"/>
  <c r="E5460" i="6"/>
  <c r="M5458" i="6"/>
  <c r="I5458" i="6"/>
  <c r="L5458" i="6"/>
  <c r="H5458" i="6"/>
  <c r="J5458" i="6"/>
  <c r="K5458" i="6"/>
  <c r="F5460" i="6" l="1"/>
  <c r="E5461" i="6"/>
  <c r="J5459" i="6"/>
  <c r="L5459" i="6"/>
  <c r="K5459" i="6"/>
  <c r="M5459" i="6"/>
  <c r="H5459" i="6"/>
  <c r="I5459" i="6"/>
  <c r="E5462" i="6" l="1"/>
  <c r="F5461" i="6"/>
  <c r="J5460" i="6"/>
  <c r="L5460" i="6"/>
  <c r="H5460" i="6"/>
  <c r="I5460" i="6"/>
  <c r="M5460" i="6"/>
  <c r="K5460" i="6"/>
  <c r="I5461" i="6" l="1"/>
  <c r="M5461" i="6"/>
  <c r="L5461" i="6"/>
  <c r="K5461" i="6"/>
  <c r="J5461" i="6"/>
  <c r="H5461" i="6"/>
  <c r="F5462" i="6"/>
  <c r="E5463" i="6"/>
  <c r="M5462" i="6" l="1"/>
  <c r="I5462" i="6"/>
  <c r="L5462" i="6"/>
  <c r="H5462" i="6"/>
  <c r="J5462" i="6"/>
  <c r="K5462" i="6"/>
  <c r="F5463" i="6"/>
  <c r="E5464" i="6"/>
  <c r="F5464" i="6" l="1"/>
  <c r="E5465" i="6"/>
  <c r="J5463" i="6"/>
  <c r="L5463" i="6"/>
  <c r="M5463" i="6"/>
  <c r="H5463" i="6"/>
  <c r="I5463" i="6"/>
  <c r="K5463" i="6"/>
  <c r="E5466" i="6" l="1"/>
  <c r="F5465" i="6"/>
  <c r="J5464" i="6"/>
  <c r="H5464" i="6"/>
  <c r="L5464" i="6"/>
  <c r="I5464" i="6"/>
  <c r="K5464" i="6"/>
  <c r="M5464" i="6"/>
  <c r="M5465" i="6" l="1"/>
  <c r="I5465" i="6"/>
  <c r="H5465" i="6"/>
  <c r="K5465" i="6"/>
  <c r="J5465" i="6"/>
  <c r="L5465" i="6"/>
  <c r="F5466" i="6"/>
  <c r="E5467" i="6"/>
  <c r="F5467" i="6" l="1"/>
  <c r="E5468" i="6"/>
  <c r="M5466" i="6"/>
  <c r="I5466" i="6"/>
  <c r="L5466" i="6"/>
  <c r="H5466" i="6"/>
  <c r="J5466" i="6"/>
  <c r="K5466" i="6"/>
  <c r="F5468" i="6" l="1"/>
  <c r="E5469" i="6"/>
  <c r="K5467" i="6"/>
  <c r="M5467" i="6"/>
  <c r="H5467" i="6"/>
  <c r="I5467" i="6"/>
  <c r="J5467" i="6"/>
  <c r="L5467" i="6"/>
  <c r="E5470" i="6" l="1"/>
  <c r="F5469" i="6"/>
  <c r="J5468" i="6"/>
  <c r="L5468" i="6"/>
  <c r="H5468" i="6"/>
  <c r="K5468" i="6"/>
  <c r="I5468" i="6"/>
  <c r="M5468" i="6"/>
  <c r="M5469" i="6" l="1"/>
  <c r="I5469" i="6"/>
  <c r="L5469" i="6"/>
  <c r="J5469" i="6"/>
  <c r="K5469" i="6"/>
  <c r="H5469" i="6"/>
  <c r="F5470" i="6"/>
  <c r="E5471" i="6"/>
  <c r="F5471" i="6" l="1"/>
  <c r="E5472" i="6"/>
  <c r="M5470" i="6"/>
  <c r="I5470" i="6"/>
  <c r="L5470" i="6"/>
  <c r="H5470" i="6"/>
  <c r="J5470" i="6"/>
  <c r="K5470" i="6"/>
  <c r="F5472" i="6" l="1"/>
  <c r="E5473" i="6"/>
  <c r="K5471" i="6"/>
  <c r="J5471" i="6"/>
  <c r="L5471" i="6"/>
  <c r="M5471" i="6"/>
  <c r="H5471" i="6"/>
  <c r="I5471" i="6"/>
  <c r="E5474" i="6" l="1"/>
  <c r="F5473" i="6"/>
  <c r="J5472" i="6"/>
  <c r="L5472" i="6"/>
  <c r="H5472" i="6"/>
  <c r="I5472" i="6"/>
  <c r="M5472" i="6"/>
  <c r="K5472" i="6"/>
  <c r="M5473" i="6" l="1"/>
  <c r="I5473" i="6"/>
  <c r="L5473" i="6"/>
  <c r="H5473" i="6"/>
  <c r="J5473" i="6"/>
  <c r="K5473" i="6"/>
  <c r="F5474" i="6"/>
  <c r="E5475" i="6"/>
  <c r="F5475" i="6" l="1"/>
  <c r="E5476" i="6"/>
  <c r="M5474" i="6"/>
  <c r="I5474" i="6"/>
  <c r="L5474" i="6"/>
  <c r="H5474" i="6"/>
  <c r="J5474" i="6"/>
  <c r="K5474" i="6"/>
  <c r="F5476" i="6" l="1"/>
  <c r="E5477" i="6"/>
  <c r="M5475" i="6"/>
  <c r="H5475" i="6"/>
  <c r="K5475" i="6"/>
  <c r="I5475" i="6"/>
  <c r="J5475" i="6"/>
  <c r="L5475" i="6"/>
  <c r="E5478" i="6" l="1"/>
  <c r="F5477" i="6"/>
  <c r="J5476" i="6"/>
  <c r="L5476" i="6"/>
  <c r="H5476" i="6"/>
  <c r="I5476" i="6"/>
  <c r="K5476" i="6"/>
  <c r="M5476" i="6"/>
  <c r="I5477" i="6" l="1"/>
  <c r="M5477" i="6"/>
  <c r="K5477" i="6"/>
  <c r="L5477" i="6"/>
  <c r="J5477" i="6"/>
  <c r="H5477" i="6"/>
  <c r="F5478" i="6"/>
  <c r="E5479" i="6"/>
  <c r="F5479" i="6" l="1"/>
  <c r="E5480" i="6"/>
  <c r="M5478" i="6"/>
  <c r="I5478" i="6"/>
  <c r="L5478" i="6"/>
  <c r="H5478" i="6"/>
  <c r="J5478" i="6"/>
  <c r="K5478" i="6"/>
  <c r="F5480" i="6" l="1"/>
  <c r="E5481" i="6"/>
  <c r="I5479" i="6"/>
  <c r="J5479" i="6"/>
  <c r="L5479" i="6"/>
  <c r="K5479" i="6"/>
  <c r="M5479" i="6"/>
  <c r="H5479" i="6"/>
  <c r="E5482" i="6" l="1"/>
  <c r="F5481" i="6"/>
  <c r="J5480" i="6"/>
  <c r="H5480" i="6"/>
  <c r="L5480" i="6"/>
  <c r="I5480" i="6"/>
  <c r="M5480" i="6"/>
  <c r="K5480" i="6"/>
  <c r="M5481" i="6" l="1"/>
  <c r="I5481" i="6"/>
  <c r="H5481" i="6"/>
  <c r="L5481" i="6"/>
  <c r="K5481" i="6"/>
  <c r="J5481" i="6"/>
  <c r="F5482" i="6"/>
  <c r="E5483" i="6"/>
  <c r="F5483" i="6" l="1"/>
  <c r="E5484" i="6"/>
  <c r="M5482" i="6"/>
  <c r="I5482" i="6"/>
  <c r="L5482" i="6"/>
  <c r="H5482" i="6"/>
  <c r="J5482" i="6"/>
  <c r="K5482" i="6"/>
  <c r="F5484" i="6" l="1"/>
  <c r="E5485" i="6"/>
  <c r="K5483" i="6"/>
  <c r="I5483" i="6"/>
  <c r="J5483" i="6"/>
  <c r="L5483" i="6"/>
  <c r="M5483" i="6"/>
  <c r="H5483" i="6"/>
  <c r="E5486" i="6" l="1"/>
  <c r="F5485" i="6"/>
  <c r="J5484" i="6"/>
  <c r="L5484" i="6"/>
  <c r="H5484" i="6"/>
  <c r="I5484" i="6"/>
  <c r="M5484" i="6"/>
  <c r="K5484" i="6"/>
  <c r="M5485" i="6" l="1"/>
  <c r="I5485" i="6"/>
  <c r="L5485" i="6"/>
  <c r="J5485" i="6"/>
  <c r="K5485" i="6"/>
  <c r="H5485" i="6"/>
  <c r="F5486" i="6"/>
  <c r="E5487" i="6"/>
  <c r="F5487" i="6" l="1"/>
  <c r="E5488" i="6"/>
  <c r="M5486" i="6"/>
  <c r="I5486" i="6"/>
  <c r="L5486" i="6"/>
  <c r="H5486" i="6"/>
  <c r="J5486" i="6"/>
  <c r="K5486" i="6"/>
  <c r="F5488" i="6" l="1"/>
  <c r="E5489" i="6"/>
  <c r="J5487" i="6"/>
  <c r="L5487" i="6"/>
  <c r="M5487" i="6"/>
  <c r="H5487" i="6"/>
  <c r="K5487" i="6"/>
  <c r="I5487" i="6"/>
  <c r="E5490" i="6" l="1"/>
  <c r="F5489" i="6"/>
  <c r="J5488" i="6"/>
  <c r="L5488" i="6"/>
  <c r="H5488" i="6"/>
  <c r="I5488" i="6"/>
  <c r="M5488" i="6"/>
  <c r="K5488" i="6"/>
  <c r="M5489" i="6" l="1"/>
  <c r="I5489" i="6"/>
  <c r="H5489" i="6"/>
  <c r="J5489" i="6"/>
  <c r="L5489" i="6"/>
  <c r="K5489" i="6"/>
  <c r="F5490" i="6"/>
  <c r="E5491" i="6"/>
  <c r="M5490" i="6" l="1"/>
  <c r="I5490" i="6"/>
  <c r="L5490" i="6"/>
  <c r="H5490" i="6"/>
  <c r="J5490" i="6"/>
  <c r="K5490" i="6"/>
  <c r="F5491" i="6"/>
  <c r="E5492" i="6"/>
  <c r="J5491" i="6" l="1"/>
  <c r="L5491" i="6"/>
  <c r="M5491" i="6"/>
  <c r="H5491" i="6"/>
  <c r="I5491" i="6"/>
  <c r="K5491" i="6"/>
  <c r="F5492" i="6"/>
  <c r="E5493" i="6"/>
  <c r="J5492" i="6" l="1"/>
  <c r="L5492" i="6"/>
  <c r="H5492" i="6"/>
  <c r="K5492" i="6"/>
  <c r="I5492" i="6"/>
  <c r="M5492" i="6"/>
  <c r="E5494" i="6"/>
  <c r="F5493" i="6"/>
  <c r="I5493" i="6" l="1"/>
  <c r="M5493" i="6"/>
  <c r="L5493" i="6"/>
  <c r="K5493" i="6"/>
  <c r="J5493" i="6"/>
  <c r="H5493" i="6"/>
  <c r="F5494" i="6"/>
  <c r="E5495" i="6"/>
  <c r="F5495" i="6" l="1"/>
  <c r="E5496" i="6"/>
  <c r="M5494" i="6"/>
  <c r="I5494" i="6"/>
  <c r="L5494" i="6"/>
  <c r="H5494" i="6"/>
  <c r="J5494" i="6"/>
  <c r="K5494" i="6"/>
  <c r="F5496" i="6" l="1"/>
  <c r="E5497" i="6"/>
  <c r="J5495" i="6"/>
  <c r="L5495" i="6"/>
  <c r="M5495" i="6"/>
  <c r="H5495" i="6"/>
  <c r="K5495" i="6"/>
  <c r="I5495" i="6"/>
  <c r="E5498" i="6" l="1"/>
  <c r="F5497" i="6"/>
  <c r="J5496" i="6"/>
  <c r="H5496" i="6"/>
  <c r="L5496" i="6"/>
  <c r="I5496" i="6"/>
  <c r="K5496" i="6"/>
  <c r="M5496" i="6"/>
  <c r="M5497" i="6" l="1"/>
  <c r="I5497" i="6"/>
  <c r="H5497" i="6"/>
  <c r="K5497" i="6"/>
  <c r="J5497" i="6"/>
  <c r="L5497" i="6"/>
  <c r="F5498" i="6"/>
  <c r="E5499" i="6"/>
  <c r="F5499" i="6" l="1"/>
  <c r="E5500" i="6"/>
  <c r="M5498" i="6"/>
  <c r="I5498" i="6"/>
  <c r="L5498" i="6"/>
  <c r="H5498" i="6"/>
  <c r="J5498" i="6"/>
  <c r="K5498" i="6"/>
  <c r="F5500" i="6" l="1"/>
  <c r="E5501" i="6"/>
  <c r="K5499" i="6"/>
  <c r="J5499" i="6"/>
  <c r="L5499" i="6"/>
  <c r="M5499" i="6"/>
  <c r="H5499" i="6"/>
  <c r="I5499" i="6"/>
  <c r="E5502" i="6" l="1"/>
  <c r="F5501" i="6"/>
  <c r="J5500" i="6"/>
  <c r="L5500" i="6"/>
  <c r="H5500" i="6"/>
  <c r="K5500" i="6"/>
  <c r="I5500" i="6"/>
  <c r="M5500" i="6"/>
  <c r="M5501" i="6" l="1"/>
  <c r="I5501" i="6"/>
  <c r="L5501" i="6"/>
  <c r="J5501" i="6"/>
  <c r="K5501" i="6"/>
  <c r="H5501" i="6"/>
  <c r="F5502" i="6"/>
  <c r="E5503" i="6"/>
  <c r="F5503" i="6" l="1"/>
  <c r="E5504" i="6"/>
  <c r="M5502" i="6"/>
  <c r="I5502" i="6"/>
  <c r="L5502" i="6"/>
  <c r="H5502" i="6"/>
  <c r="J5502" i="6"/>
  <c r="K5502" i="6"/>
  <c r="F5504" i="6" l="1"/>
  <c r="E5505" i="6"/>
  <c r="M5503" i="6"/>
  <c r="H5503" i="6"/>
  <c r="I5503" i="6"/>
  <c r="K5503" i="6"/>
  <c r="J5503" i="6"/>
  <c r="L5503" i="6"/>
  <c r="E5506" i="6" l="1"/>
  <c r="F5505" i="6"/>
  <c r="J5504" i="6"/>
  <c r="L5504" i="6"/>
  <c r="H5504" i="6"/>
  <c r="I5504" i="6"/>
  <c r="K5504" i="6"/>
  <c r="M5504" i="6"/>
  <c r="M5505" i="6" l="1"/>
  <c r="I5505" i="6"/>
  <c r="H5505" i="6"/>
  <c r="L5505" i="6"/>
  <c r="J5505" i="6"/>
  <c r="K5505" i="6"/>
  <c r="F5506" i="6"/>
  <c r="E5507" i="6"/>
  <c r="F5507" i="6" l="1"/>
  <c r="E5508" i="6"/>
  <c r="M5506" i="6"/>
  <c r="I5506" i="6"/>
  <c r="L5506" i="6"/>
  <c r="H5506" i="6"/>
  <c r="J5506" i="6"/>
  <c r="K5506" i="6"/>
  <c r="F5508" i="6" l="1"/>
  <c r="E5509" i="6"/>
  <c r="M5507" i="6"/>
  <c r="H5507" i="6"/>
  <c r="I5507" i="6"/>
  <c r="K5507" i="6"/>
  <c r="J5507" i="6"/>
  <c r="L5507" i="6"/>
  <c r="E5510" i="6" l="1"/>
  <c r="F5509" i="6"/>
  <c r="J5508" i="6"/>
  <c r="L5508" i="6"/>
  <c r="H5508" i="6"/>
  <c r="I5508" i="6"/>
  <c r="M5508" i="6"/>
  <c r="K5508" i="6"/>
  <c r="I5509" i="6" l="1"/>
  <c r="M5509" i="6"/>
  <c r="K5509" i="6"/>
  <c r="L5509" i="6"/>
  <c r="J5509" i="6"/>
  <c r="H5509" i="6"/>
  <c r="F5510" i="6"/>
  <c r="E5511" i="6"/>
  <c r="M5510" i="6" l="1"/>
  <c r="I5510" i="6"/>
  <c r="L5510" i="6"/>
  <c r="H5510" i="6"/>
  <c r="J5510" i="6"/>
  <c r="K5510" i="6"/>
  <c r="F5511" i="6"/>
  <c r="E5512" i="6"/>
  <c r="I5511" i="6" l="1"/>
  <c r="K5511" i="6"/>
  <c r="J5511" i="6"/>
  <c r="L5511" i="6"/>
  <c r="M5511" i="6"/>
  <c r="H5511" i="6"/>
  <c r="F5512" i="6"/>
  <c r="E5513" i="6"/>
  <c r="E5514" i="6" l="1"/>
  <c r="F5513" i="6"/>
  <c r="J5512" i="6"/>
  <c r="H5512" i="6"/>
  <c r="L5512" i="6"/>
  <c r="I5512" i="6"/>
  <c r="M5512" i="6"/>
  <c r="K5512" i="6"/>
  <c r="M5513" i="6" l="1"/>
  <c r="I5513" i="6"/>
  <c r="H5513" i="6"/>
  <c r="L5513" i="6"/>
  <c r="K5513" i="6"/>
  <c r="J5513" i="6"/>
  <c r="F5514" i="6"/>
  <c r="E5515" i="6"/>
  <c r="F5515" i="6" l="1"/>
  <c r="E5516" i="6"/>
  <c r="M5514" i="6"/>
  <c r="I5514" i="6"/>
  <c r="L5514" i="6"/>
  <c r="H5514" i="6"/>
  <c r="J5514" i="6"/>
  <c r="K5514" i="6"/>
  <c r="F5516" i="6" l="1"/>
  <c r="E5517" i="6"/>
  <c r="K5515" i="6"/>
  <c r="J5515" i="6"/>
  <c r="L5515" i="6"/>
  <c r="M5515" i="6"/>
  <c r="H5515" i="6"/>
  <c r="I5515" i="6"/>
  <c r="E5518" i="6" l="1"/>
  <c r="F5517" i="6"/>
  <c r="J5516" i="6"/>
  <c r="L5516" i="6"/>
  <c r="H5516" i="6"/>
  <c r="I5516" i="6"/>
  <c r="M5516" i="6"/>
  <c r="K5516" i="6"/>
  <c r="M5517" i="6" l="1"/>
  <c r="I5517" i="6"/>
  <c r="J5517" i="6"/>
  <c r="K5517" i="6"/>
  <c r="H5517" i="6"/>
  <c r="L5517" i="6"/>
  <c r="F5518" i="6"/>
  <c r="E5519" i="6"/>
  <c r="F5519" i="6" l="1"/>
  <c r="E5520" i="6"/>
  <c r="M5518" i="6"/>
  <c r="I5518" i="6"/>
  <c r="L5518" i="6"/>
  <c r="H5518" i="6"/>
  <c r="J5518" i="6"/>
  <c r="K5518" i="6"/>
  <c r="F5520" i="6" l="1"/>
  <c r="E5521" i="6"/>
  <c r="I5519" i="6"/>
  <c r="K5519" i="6"/>
  <c r="J5519" i="6"/>
  <c r="L5519" i="6"/>
  <c r="M5519" i="6"/>
  <c r="H5519" i="6"/>
  <c r="E5522" i="6" l="1"/>
  <c r="F5521" i="6"/>
  <c r="J5520" i="6"/>
  <c r="L5520" i="6"/>
  <c r="H5520" i="6"/>
  <c r="K5520" i="6"/>
  <c r="I5520" i="6"/>
  <c r="M5520" i="6"/>
  <c r="M5521" i="6" l="1"/>
  <c r="I5521" i="6"/>
  <c r="H5521" i="6"/>
  <c r="L5521" i="6"/>
  <c r="J5521" i="6"/>
  <c r="K5521" i="6"/>
  <c r="F5522" i="6"/>
  <c r="E5523" i="6"/>
  <c r="F5523" i="6" l="1"/>
  <c r="E5524" i="6"/>
  <c r="M5522" i="6"/>
  <c r="I5522" i="6"/>
  <c r="L5522" i="6"/>
  <c r="H5522" i="6"/>
  <c r="J5522" i="6"/>
  <c r="K5522" i="6"/>
  <c r="F5524" i="6" l="1"/>
  <c r="E5525" i="6"/>
  <c r="J5523" i="6"/>
  <c r="L5523" i="6"/>
  <c r="K5523" i="6"/>
  <c r="M5523" i="6"/>
  <c r="H5523" i="6"/>
  <c r="I5523" i="6"/>
  <c r="E5526" i="6" l="1"/>
  <c r="F5525" i="6"/>
  <c r="J5524" i="6"/>
  <c r="L5524" i="6"/>
  <c r="H5524" i="6"/>
  <c r="I5524" i="6"/>
  <c r="M5524" i="6"/>
  <c r="K5524" i="6"/>
  <c r="I5525" i="6" l="1"/>
  <c r="M5525" i="6"/>
  <c r="L5525" i="6"/>
  <c r="K5525" i="6"/>
  <c r="J5525" i="6"/>
  <c r="H5525" i="6"/>
  <c r="F5526" i="6"/>
  <c r="E5527" i="6"/>
  <c r="F5527" i="6" l="1"/>
  <c r="E5528" i="6"/>
  <c r="M5526" i="6"/>
  <c r="I5526" i="6"/>
  <c r="L5526" i="6"/>
  <c r="H5526" i="6"/>
  <c r="J5526" i="6"/>
  <c r="K5526" i="6"/>
  <c r="F5528" i="6" l="1"/>
  <c r="E5529" i="6"/>
  <c r="J5527" i="6"/>
  <c r="L5527" i="6"/>
  <c r="M5527" i="6"/>
  <c r="H5527" i="6"/>
  <c r="I5527" i="6"/>
  <c r="K5527" i="6"/>
  <c r="E5530" i="6" l="1"/>
  <c r="F5529" i="6"/>
  <c r="J5528" i="6"/>
  <c r="H5528" i="6"/>
  <c r="L5528" i="6"/>
  <c r="I5528" i="6"/>
  <c r="K5528" i="6"/>
  <c r="M5528" i="6"/>
  <c r="M5529" i="6" l="1"/>
  <c r="I5529" i="6"/>
  <c r="H5529" i="6"/>
  <c r="K5529" i="6"/>
  <c r="J5529" i="6"/>
  <c r="L5529" i="6"/>
  <c r="F5530" i="6"/>
  <c r="E5531" i="6"/>
  <c r="F5531" i="6" l="1"/>
  <c r="E5532" i="6"/>
  <c r="M5530" i="6"/>
  <c r="I5530" i="6"/>
  <c r="L5530" i="6"/>
  <c r="H5530" i="6"/>
  <c r="J5530" i="6"/>
  <c r="K5530" i="6"/>
  <c r="F5532" i="6" l="1"/>
  <c r="E5533" i="6"/>
  <c r="M5531" i="6"/>
  <c r="H5531" i="6"/>
  <c r="I5531" i="6"/>
  <c r="K5531" i="6"/>
  <c r="J5531" i="6"/>
  <c r="L5531" i="6"/>
  <c r="E5534" i="6" l="1"/>
  <c r="F5533" i="6"/>
  <c r="J5532" i="6"/>
  <c r="L5532" i="6"/>
  <c r="H5532" i="6"/>
  <c r="K5532" i="6"/>
  <c r="I5532" i="6"/>
  <c r="M5532" i="6"/>
  <c r="M5533" i="6" l="1"/>
  <c r="I5533" i="6"/>
  <c r="L5533" i="6"/>
  <c r="J5533" i="6"/>
  <c r="K5533" i="6"/>
  <c r="H5533" i="6"/>
  <c r="F5534" i="6"/>
  <c r="E5535" i="6"/>
  <c r="F5535" i="6" l="1"/>
  <c r="E5536" i="6"/>
  <c r="M5534" i="6"/>
  <c r="I5534" i="6"/>
  <c r="L5534" i="6"/>
  <c r="H5534" i="6"/>
  <c r="J5534" i="6"/>
  <c r="K5534" i="6"/>
  <c r="F5536" i="6" l="1"/>
  <c r="E5537" i="6"/>
  <c r="J5535" i="6"/>
  <c r="L5535" i="6"/>
  <c r="M5535" i="6"/>
  <c r="H5535" i="6"/>
  <c r="K5535" i="6"/>
  <c r="I5535" i="6"/>
  <c r="E5538" i="6" l="1"/>
  <c r="F5537" i="6"/>
  <c r="J5536" i="6"/>
  <c r="L5536" i="6"/>
  <c r="H5536" i="6"/>
  <c r="I5536" i="6"/>
  <c r="M5536" i="6"/>
  <c r="K5536" i="6"/>
  <c r="M5537" i="6" l="1"/>
  <c r="I5537" i="6"/>
  <c r="L5537" i="6"/>
  <c r="H5537" i="6"/>
  <c r="J5537" i="6"/>
  <c r="K5537" i="6"/>
  <c r="F5538" i="6"/>
  <c r="E5539" i="6"/>
  <c r="F5539" i="6" l="1"/>
  <c r="E5540" i="6"/>
  <c r="M5538" i="6"/>
  <c r="I5538" i="6"/>
  <c r="L5538" i="6"/>
  <c r="H5538" i="6"/>
  <c r="J5538" i="6"/>
  <c r="K5538" i="6"/>
  <c r="F5540" i="6" l="1"/>
  <c r="E5541" i="6"/>
  <c r="M5539" i="6"/>
  <c r="H5539" i="6"/>
  <c r="K5539" i="6"/>
  <c r="I5539" i="6"/>
  <c r="J5539" i="6"/>
  <c r="L5539" i="6"/>
  <c r="E5542" i="6" l="1"/>
  <c r="F5541" i="6"/>
  <c r="J5540" i="6"/>
  <c r="L5540" i="6"/>
  <c r="H5540" i="6"/>
  <c r="I5540" i="6"/>
  <c r="K5540" i="6"/>
  <c r="M5540" i="6"/>
  <c r="I5541" i="6" l="1"/>
  <c r="M5541" i="6"/>
  <c r="K5541" i="6"/>
  <c r="L5541" i="6"/>
  <c r="J5541" i="6"/>
  <c r="H5541" i="6"/>
  <c r="F5542" i="6"/>
  <c r="E5543" i="6"/>
  <c r="F5543" i="6" l="1"/>
  <c r="E5544" i="6"/>
  <c r="M5542" i="6"/>
  <c r="I5542" i="6"/>
  <c r="L5542" i="6"/>
  <c r="H5542" i="6"/>
  <c r="J5542" i="6"/>
  <c r="K5542" i="6"/>
  <c r="F5544" i="6" l="1"/>
  <c r="E5545" i="6"/>
  <c r="I5543" i="6"/>
  <c r="J5543" i="6"/>
  <c r="L5543" i="6"/>
  <c r="K5543" i="6"/>
  <c r="M5543" i="6"/>
  <c r="H5543" i="6"/>
  <c r="E5546" i="6" l="1"/>
  <c r="F5545" i="6"/>
  <c r="J5544" i="6"/>
  <c r="H5544" i="6"/>
  <c r="L5544" i="6"/>
  <c r="I5544" i="6"/>
  <c r="M5544" i="6"/>
  <c r="K5544" i="6"/>
  <c r="M5545" i="6" l="1"/>
  <c r="I5545" i="6"/>
  <c r="H5545" i="6"/>
  <c r="L5545" i="6"/>
  <c r="K5545" i="6"/>
  <c r="J5545" i="6"/>
  <c r="F5546" i="6"/>
  <c r="E5547" i="6"/>
  <c r="F5547" i="6" l="1"/>
  <c r="E5548" i="6"/>
  <c r="M5546" i="6"/>
  <c r="I5546" i="6"/>
  <c r="L5546" i="6"/>
  <c r="H5546" i="6"/>
  <c r="J5546" i="6"/>
  <c r="K5546" i="6"/>
  <c r="F5548" i="6" l="1"/>
  <c r="E5549" i="6"/>
  <c r="K5547" i="6"/>
  <c r="I5547" i="6"/>
  <c r="J5547" i="6"/>
  <c r="L5547" i="6"/>
  <c r="M5547" i="6"/>
  <c r="H5547" i="6"/>
  <c r="E5550" i="6" l="1"/>
  <c r="F5549" i="6"/>
  <c r="J5548" i="6"/>
  <c r="L5548" i="6"/>
  <c r="H5548" i="6"/>
  <c r="I5548" i="6"/>
  <c r="M5548" i="6"/>
  <c r="K5548" i="6"/>
  <c r="M5549" i="6" l="1"/>
  <c r="I5549" i="6"/>
  <c r="L5549" i="6"/>
  <c r="J5549" i="6"/>
  <c r="K5549" i="6"/>
  <c r="H5549" i="6"/>
  <c r="F5550" i="6"/>
  <c r="E5551" i="6"/>
  <c r="F5551" i="6" l="1"/>
  <c r="E5552" i="6"/>
  <c r="L5550" i="6"/>
  <c r="H5550" i="6"/>
  <c r="J5550" i="6"/>
  <c r="M5550" i="6"/>
  <c r="K5550" i="6"/>
  <c r="I5550" i="6"/>
  <c r="F5552" i="6" l="1"/>
  <c r="E5553" i="6"/>
  <c r="J5551" i="6"/>
  <c r="L5551" i="6"/>
  <c r="K5551" i="6"/>
  <c r="M5551" i="6"/>
  <c r="H5551" i="6"/>
  <c r="I5551" i="6"/>
  <c r="F5553" i="6" l="1"/>
  <c r="E5554" i="6"/>
  <c r="J5552" i="6"/>
  <c r="M5552" i="6"/>
  <c r="I5552" i="6"/>
  <c r="L5552" i="6"/>
  <c r="H5552" i="6"/>
  <c r="K5552" i="6"/>
  <c r="F5554" i="6" l="1"/>
  <c r="E5555" i="6"/>
  <c r="M5553" i="6"/>
  <c r="I5553" i="6"/>
  <c r="J5553" i="6"/>
  <c r="H5553" i="6"/>
  <c r="L5553" i="6"/>
  <c r="K5553" i="6"/>
  <c r="F5555" i="6" l="1"/>
  <c r="E5556" i="6"/>
  <c r="L5554" i="6"/>
  <c r="H5554" i="6"/>
  <c r="J5554" i="6"/>
  <c r="M5554" i="6"/>
  <c r="K5554" i="6"/>
  <c r="I5554" i="6"/>
  <c r="F5556" i="6" l="1"/>
  <c r="E5557" i="6"/>
  <c r="J5555" i="6"/>
  <c r="L5555" i="6"/>
  <c r="M5555" i="6"/>
  <c r="H5555" i="6"/>
  <c r="I5555" i="6"/>
  <c r="K5555" i="6"/>
  <c r="F5557" i="6" l="1"/>
  <c r="E5558" i="6"/>
  <c r="J5556" i="6"/>
  <c r="M5556" i="6"/>
  <c r="I5556" i="6"/>
  <c r="L5556" i="6"/>
  <c r="H5556" i="6"/>
  <c r="K5556" i="6"/>
  <c r="F5558" i="6" l="1"/>
  <c r="E5559" i="6"/>
  <c r="I5557" i="6"/>
  <c r="M5557" i="6"/>
  <c r="L5557" i="6"/>
  <c r="K5557" i="6"/>
  <c r="H5557" i="6"/>
  <c r="J5557" i="6"/>
  <c r="F5559" i="6" l="1"/>
  <c r="E5560" i="6"/>
  <c r="L5558" i="6"/>
  <c r="H5558" i="6"/>
  <c r="J5558" i="6"/>
  <c r="M5558" i="6"/>
  <c r="K5558" i="6"/>
  <c r="I5558" i="6"/>
  <c r="F5560" i="6" l="1"/>
  <c r="E5561" i="6"/>
  <c r="J5559" i="6"/>
  <c r="L5559" i="6"/>
  <c r="M5559" i="6"/>
  <c r="H5559" i="6"/>
  <c r="K5559" i="6"/>
  <c r="I5559" i="6"/>
  <c r="F5561" i="6" l="1"/>
  <c r="E5562" i="6"/>
  <c r="J5560" i="6"/>
  <c r="M5560" i="6"/>
  <c r="I5560" i="6"/>
  <c r="H5560" i="6"/>
  <c r="L5560" i="6"/>
  <c r="K5560" i="6"/>
  <c r="F5562" i="6" l="1"/>
  <c r="E5563" i="6"/>
  <c r="M5561" i="6"/>
  <c r="I5561" i="6"/>
  <c r="J5561" i="6"/>
  <c r="K5561" i="6"/>
  <c r="H5561" i="6"/>
  <c r="L5561" i="6"/>
  <c r="F5563" i="6" l="1"/>
  <c r="E5564" i="6"/>
  <c r="L5562" i="6"/>
  <c r="H5562" i="6"/>
  <c r="J5562" i="6"/>
  <c r="M5562" i="6"/>
  <c r="K5562" i="6"/>
  <c r="I5562" i="6"/>
  <c r="F5564" i="6" l="1"/>
  <c r="E5565" i="6"/>
  <c r="J5563" i="6"/>
  <c r="L5563" i="6"/>
  <c r="K5563" i="6"/>
  <c r="M5563" i="6"/>
  <c r="H5563" i="6"/>
  <c r="I5563" i="6"/>
  <c r="F5565" i="6" l="1"/>
  <c r="E5566" i="6"/>
  <c r="J5564" i="6"/>
  <c r="M5564" i="6"/>
  <c r="I5564" i="6"/>
  <c r="L5564" i="6"/>
  <c r="H5564" i="6"/>
  <c r="K5564" i="6"/>
  <c r="F5566" i="6" l="1"/>
  <c r="E5567" i="6"/>
  <c r="M5565" i="6"/>
  <c r="I5565" i="6"/>
  <c r="L5565" i="6"/>
  <c r="H5565" i="6"/>
  <c r="J5565" i="6"/>
  <c r="K5565" i="6"/>
  <c r="F5567" i="6" l="1"/>
  <c r="E5568" i="6"/>
  <c r="L5566" i="6"/>
  <c r="H5566" i="6"/>
  <c r="J5566" i="6"/>
  <c r="M5566" i="6"/>
  <c r="K5566" i="6"/>
  <c r="I5566" i="6"/>
  <c r="F5568" i="6" l="1"/>
  <c r="E5569" i="6"/>
  <c r="M5567" i="6"/>
  <c r="H5567" i="6"/>
  <c r="I5567" i="6"/>
  <c r="K5567" i="6"/>
  <c r="J5567" i="6"/>
  <c r="L5567" i="6"/>
  <c r="F5569" i="6" l="1"/>
  <c r="E5570" i="6"/>
  <c r="J5568" i="6"/>
  <c r="M5568" i="6"/>
  <c r="I5568" i="6"/>
  <c r="L5568" i="6"/>
  <c r="H5568" i="6"/>
  <c r="K5568" i="6"/>
  <c r="F5570" i="6" l="1"/>
  <c r="E5571" i="6"/>
  <c r="M5569" i="6"/>
  <c r="I5569" i="6"/>
  <c r="J5569" i="6"/>
  <c r="H5569" i="6"/>
  <c r="L5569" i="6"/>
  <c r="K5569" i="6"/>
  <c r="F5571" i="6" l="1"/>
  <c r="E5572" i="6"/>
  <c r="L5570" i="6"/>
  <c r="H5570" i="6"/>
  <c r="J5570" i="6"/>
  <c r="K5570" i="6"/>
  <c r="M5570" i="6"/>
  <c r="I5570" i="6"/>
  <c r="F5572" i="6" l="1"/>
  <c r="E5573" i="6"/>
  <c r="M5571" i="6"/>
  <c r="H5571" i="6"/>
  <c r="I5571" i="6"/>
  <c r="K5571" i="6"/>
  <c r="J5571" i="6"/>
  <c r="L5571" i="6"/>
  <c r="F5573" i="6" l="1"/>
  <c r="E5574" i="6"/>
  <c r="J5572" i="6"/>
  <c r="M5572" i="6"/>
  <c r="I5572" i="6"/>
  <c r="L5572" i="6"/>
  <c r="H5572" i="6"/>
  <c r="K5572" i="6"/>
  <c r="F5574" i="6" l="1"/>
  <c r="E5575" i="6"/>
  <c r="I5573" i="6"/>
  <c r="M5573" i="6"/>
  <c r="K5573" i="6"/>
  <c r="H5573" i="6"/>
  <c r="L5573" i="6"/>
  <c r="J5573" i="6"/>
  <c r="F5575" i="6" l="1"/>
  <c r="E5576" i="6"/>
  <c r="L5574" i="6"/>
  <c r="H5574" i="6"/>
  <c r="J5574" i="6"/>
  <c r="M5574" i="6"/>
  <c r="K5574" i="6"/>
  <c r="I5574" i="6"/>
  <c r="F5576" i="6" l="1"/>
  <c r="E5577" i="6"/>
  <c r="I5575" i="6"/>
  <c r="K5575" i="6"/>
  <c r="J5575" i="6"/>
  <c r="L5575" i="6"/>
  <c r="M5575" i="6"/>
  <c r="H5575" i="6"/>
  <c r="F5577" i="6" l="1"/>
  <c r="E5578" i="6"/>
  <c r="J5576" i="6"/>
  <c r="M5576" i="6"/>
  <c r="I5576" i="6"/>
  <c r="H5576" i="6"/>
  <c r="L5576" i="6"/>
  <c r="K5576" i="6"/>
  <c r="F5578" i="6" l="1"/>
  <c r="E5579" i="6"/>
  <c r="M5577" i="6"/>
  <c r="I5577" i="6"/>
  <c r="J5577" i="6"/>
  <c r="L5577" i="6"/>
  <c r="K5577" i="6"/>
  <c r="H5577" i="6"/>
  <c r="F5579" i="6" l="1"/>
  <c r="E5580" i="6"/>
  <c r="L5578" i="6"/>
  <c r="H5578" i="6"/>
  <c r="J5578" i="6"/>
  <c r="K5578" i="6"/>
  <c r="M5578" i="6"/>
  <c r="I5578" i="6"/>
  <c r="F5580" i="6" l="1"/>
  <c r="E5581" i="6"/>
  <c r="K5579" i="6"/>
  <c r="J5579" i="6"/>
  <c r="L5579" i="6"/>
  <c r="M5579" i="6"/>
  <c r="H5579" i="6"/>
  <c r="I5579" i="6"/>
  <c r="F5581" i="6" l="1"/>
  <c r="E5582" i="6"/>
  <c r="J5580" i="6"/>
  <c r="M5580" i="6"/>
  <c r="I5580" i="6"/>
  <c r="L5580" i="6"/>
  <c r="H5580" i="6"/>
  <c r="K5580" i="6"/>
  <c r="F5582" i="6" l="1"/>
  <c r="E5583" i="6"/>
  <c r="M5581" i="6"/>
  <c r="I5581" i="6"/>
  <c r="H5581" i="6"/>
  <c r="J5581" i="6"/>
  <c r="K5581" i="6"/>
  <c r="L5581" i="6"/>
  <c r="F5583" i="6" l="1"/>
  <c r="E5584" i="6"/>
  <c r="L5582" i="6"/>
  <c r="H5582" i="6"/>
  <c r="J5582" i="6"/>
  <c r="M5582" i="6"/>
  <c r="K5582" i="6"/>
  <c r="I5582" i="6"/>
  <c r="F5584" i="6" l="1"/>
  <c r="E5585" i="6"/>
  <c r="I5583" i="6"/>
  <c r="K5583" i="6"/>
  <c r="J5583" i="6"/>
  <c r="L5583" i="6"/>
  <c r="M5583" i="6"/>
  <c r="H5583" i="6"/>
  <c r="F5585" i="6" l="1"/>
  <c r="E5586" i="6"/>
  <c r="J5584" i="6"/>
  <c r="M5584" i="6"/>
  <c r="I5584" i="6"/>
  <c r="L5584" i="6"/>
  <c r="H5584" i="6"/>
  <c r="K5584" i="6"/>
  <c r="F5586" i="6" l="1"/>
  <c r="E5587" i="6"/>
  <c r="M5585" i="6"/>
  <c r="I5585" i="6"/>
  <c r="J5585" i="6"/>
  <c r="L5585" i="6"/>
  <c r="H5585" i="6"/>
  <c r="K5585" i="6"/>
  <c r="F5587" i="6" l="1"/>
  <c r="E5588" i="6"/>
  <c r="L5586" i="6"/>
  <c r="H5586" i="6"/>
  <c r="J5586" i="6"/>
  <c r="M5586" i="6"/>
  <c r="K5586" i="6"/>
  <c r="I5586" i="6"/>
  <c r="F5588" i="6" l="1"/>
  <c r="E5589" i="6"/>
  <c r="J5587" i="6"/>
  <c r="L5587" i="6"/>
  <c r="K5587" i="6"/>
  <c r="M5587" i="6"/>
  <c r="H5587" i="6"/>
  <c r="I5587" i="6"/>
  <c r="F5589" i="6" l="1"/>
  <c r="E5590" i="6"/>
  <c r="J5588" i="6"/>
  <c r="M5588" i="6"/>
  <c r="I5588" i="6"/>
  <c r="L5588" i="6"/>
  <c r="H5588" i="6"/>
  <c r="K5588" i="6"/>
  <c r="F5590" i="6" l="1"/>
  <c r="E5591" i="6"/>
  <c r="I5589" i="6"/>
  <c r="M5589" i="6"/>
  <c r="L5589" i="6"/>
  <c r="K5589" i="6"/>
  <c r="H5589" i="6"/>
  <c r="J5589" i="6"/>
  <c r="F5591" i="6" l="1"/>
  <c r="E5592" i="6"/>
  <c r="L5590" i="6"/>
  <c r="H5590" i="6"/>
  <c r="J5590" i="6"/>
  <c r="M5590" i="6"/>
  <c r="K5590" i="6"/>
  <c r="I5590" i="6"/>
  <c r="F5592" i="6" l="1"/>
  <c r="E5593" i="6"/>
  <c r="J5591" i="6"/>
  <c r="L5591" i="6"/>
  <c r="M5591" i="6"/>
  <c r="H5591" i="6"/>
  <c r="I5591" i="6"/>
  <c r="K5591" i="6"/>
  <c r="F5593" i="6" l="1"/>
  <c r="E5594" i="6"/>
  <c r="J5592" i="6"/>
  <c r="M5592" i="6"/>
  <c r="I5592" i="6"/>
  <c r="H5592" i="6"/>
  <c r="L5592" i="6"/>
  <c r="K5592" i="6"/>
  <c r="F5594" i="6" l="1"/>
  <c r="E5595" i="6"/>
  <c r="M5593" i="6"/>
  <c r="I5593" i="6"/>
  <c r="J5593" i="6"/>
  <c r="K5593" i="6"/>
  <c r="H5593" i="6"/>
  <c r="L5593" i="6"/>
  <c r="F5595" i="6" l="1"/>
  <c r="E5596" i="6"/>
  <c r="L5594" i="6"/>
  <c r="H5594" i="6"/>
  <c r="J5594" i="6"/>
  <c r="K5594" i="6"/>
  <c r="M5594" i="6"/>
  <c r="I5594" i="6"/>
  <c r="F5596" i="6" l="1"/>
  <c r="E5597" i="6"/>
  <c r="M5595" i="6"/>
  <c r="H5595" i="6"/>
  <c r="I5595" i="6"/>
  <c r="K5595" i="6"/>
  <c r="J5595" i="6"/>
  <c r="L5595" i="6"/>
  <c r="F5597" i="6" l="1"/>
  <c r="E5598" i="6"/>
  <c r="J5596" i="6"/>
  <c r="M5596" i="6"/>
  <c r="I5596" i="6"/>
  <c r="L5596" i="6"/>
  <c r="H5596" i="6"/>
  <c r="K5596" i="6"/>
  <c r="F5598" i="6" l="1"/>
  <c r="E5599" i="6"/>
  <c r="M5597" i="6"/>
  <c r="I5597" i="6"/>
  <c r="H5597" i="6"/>
  <c r="L5597" i="6"/>
  <c r="J5597" i="6"/>
  <c r="K5597" i="6"/>
  <c r="F5599" i="6" l="1"/>
  <c r="E5600" i="6"/>
  <c r="L5598" i="6"/>
  <c r="H5598" i="6"/>
  <c r="J5598" i="6"/>
  <c r="M5598" i="6"/>
  <c r="K5598" i="6"/>
  <c r="I5598" i="6"/>
  <c r="F5600" i="6" l="1"/>
  <c r="E5601" i="6"/>
  <c r="J5599" i="6"/>
  <c r="L5599" i="6"/>
  <c r="M5599" i="6"/>
  <c r="H5599" i="6"/>
  <c r="K5599" i="6"/>
  <c r="I5599" i="6"/>
  <c r="F5601" i="6" l="1"/>
  <c r="E5602" i="6"/>
  <c r="J5600" i="6"/>
  <c r="M5600" i="6"/>
  <c r="I5600" i="6"/>
  <c r="L5600" i="6"/>
  <c r="H5600" i="6"/>
  <c r="K5600" i="6"/>
  <c r="F5602" i="6" l="1"/>
  <c r="E5603" i="6"/>
  <c r="M5601" i="6"/>
  <c r="I5601" i="6"/>
  <c r="L5601" i="6"/>
  <c r="J5601" i="6"/>
  <c r="H5601" i="6"/>
  <c r="K5601" i="6"/>
  <c r="F5603" i="6" l="1"/>
  <c r="E5604" i="6"/>
  <c r="L5602" i="6"/>
  <c r="H5602" i="6"/>
  <c r="J5602" i="6"/>
  <c r="K5602" i="6"/>
  <c r="M5602" i="6"/>
  <c r="I5602" i="6"/>
  <c r="F5604" i="6" l="1"/>
  <c r="E5605" i="6"/>
  <c r="M5603" i="6"/>
  <c r="H5603" i="6"/>
  <c r="K5603" i="6"/>
  <c r="I5603" i="6"/>
  <c r="J5603" i="6"/>
  <c r="L5603" i="6"/>
  <c r="F5605" i="6" l="1"/>
  <c r="E5606" i="6"/>
  <c r="J5604" i="6"/>
  <c r="M5604" i="6"/>
  <c r="I5604" i="6"/>
  <c r="L5604" i="6"/>
  <c r="H5604" i="6"/>
  <c r="K5604" i="6"/>
  <c r="F5606" i="6" l="1"/>
  <c r="E5607" i="6"/>
  <c r="I5605" i="6"/>
  <c r="M5605" i="6"/>
  <c r="K5605" i="6"/>
  <c r="H5605" i="6"/>
  <c r="L5605" i="6"/>
  <c r="J5605" i="6"/>
  <c r="F5607" i="6" l="1"/>
  <c r="E5608" i="6"/>
  <c r="L5606" i="6"/>
  <c r="H5606" i="6"/>
  <c r="J5606" i="6"/>
  <c r="M5606" i="6"/>
  <c r="K5606" i="6"/>
  <c r="I5606" i="6"/>
  <c r="F5608" i="6" l="1"/>
  <c r="E5609" i="6"/>
  <c r="I5607" i="6"/>
  <c r="J5607" i="6"/>
  <c r="L5607" i="6"/>
  <c r="K5607" i="6"/>
  <c r="M5607" i="6"/>
  <c r="H5607" i="6"/>
  <c r="F5609" i="6" l="1"/>
  <c r="E5610" i="6"/>
  <c r="J5608" i="6"/>
  <c r="M5608" i="6"/>
  <c r="I5608" i="6"/>
  <c r="H5608" i="6"/>
  <c r="L5608" i="6"/>
  <c r="K5608" i="6"/>
  <c r="F5610" i="6" l="1"/>
  <c r="E5611" i="6"/>
  <c r="M5609" i="6"/>
  <c r="I5609" i="6"/>
  <c r="J5609" i="6"/>
  <c r="L5609" i="6"/>
  <c r="K5609" i="6"/>
  <c r="H5609" i="6"/>
  <c r="F5611" i="6" l="1"/>
  <c r="E5612" i="6"/>
  <c r="L5610" i="6"/>
  <c r="H5610" i="6"/>
  <c r="J5610" i="6"/>
  <c r="M5610" i="6"/>
  <c r="K5610" i="6"/>
  <c r="I5610" i="6"/>
  <c r="F5612" i="6" l="1"/>
  <c r="E5613" i="6"/>
  <c r="K5611" i="6"/>
  <c r="I5611" i="6"/>
  <c r="J5611" i="6"/>
  <c r="L5611" i="6"/>
  <c r="M5611" i="6"/>
  <c r="H5611" i="6"/>
  <c r="F5613" i="6" l="1"/>
  <c r="E5614" i="6"/>
  <c r="J5612" i="6"/>
  <c r="M5612" i="6"/>
  <c r="I5612" i="6"/>
  <c r="L5612" i="6"/>
  <c r="H5612" i="6"/>
  <c r="K5612" i="6"/>
  <c r="F5614" i="6" l="1"/>
  <c r="E5615" i="6"/>
  <c r="M5613" i="6"/>
  <c r="I5613" i="6"/>
  <c r="L5613" i="6"/>
  <c r="H5613" i="6"/>
  <c r="J5613" i="6"/>
  <c r="K5613" i="6"/>
  <c r="F5615" i="6" l="1"/>
  <c r="E5616" i="6"/>
  <c r="L5614" i="6"/>
  <c r="H5614" i="6"/>
  <c r="J5614" i="6"/>
  <c r="M5614" i="6"/>
  <c r="K5614" i="6"/>
  <c r="I5614" i="6"/>
  <c r="E5617" i="6" l="1"/>
  <c r="F5616" i="6"/>
  <c r="J5615" i="6"/>
  <c r="L5615" i="6"/>
  <c r="K5615" i="6"/>
  <c r="M5615" i="6"/>
  <c r="H5615" i="6"/>
  <c r="I5615" i="6"/>
  <c r="L5616" i="6" l="1"/>
  <c r="J5616" i="6"/>
  <c r="I5616" i="6"/>
  <c r="M5616" i="6"/>
  <c r="H5616" i="6"/>
  <c r="K5616" i="6"/>
  <c r="F5617" i="6"/>
  <c r="E5618" i="6"/>
  <c r="F5618" i="6" l="1"/>
  <c r="E5619" i="6"/>
  <c r="J5617" i="6"/>
  <c r="M5617" i="6"/>
  <c r="L5617" i="6"/>
  <c r="H5617" i="6"/>
  <c r="K5617" i="6"/>
  <c r="I5617" i="6"/>
  <c r="F5619" i="6" l="1"/>
  <c r="E5620" i="6"/>
  <c r="J5618" i="6"/>
  <c r="L5618" i="6"/>
  <c r="M5618" i="6"/>
  <c r="I5618" i="6"/>
  <c r="K5618" i="6"/>
  <c r="H5618" i="6"/>
  <c r="F5620" i="6" l="1"/>
  <c r="E5621" i="6"/>
  <c r="I5619" i="6"/>
  <c r="L5619" i="6"/>
  <c r="J5619" i="6"/>
  <c r="K5619" i="6"/>
  <c r="H5619" i="6"/>
  <c r="M5619" i="6"/>
  <c r="F5621" i="6" l="1"/>
  <c r="E5622" i="6"/>
  <c r="M5620" i="6"/>
  <c r="H5620" i="6"/>
  <c r="L5620" i="6"/>
  <c r="J5620" i="6"/>
  <c r="I5620" i="6"/>
  <c r="K5620" i="6"/>
  <c r="F5622" i="6" l="1"/>
  <c r="E5623" i="6"/>
  <c r="L5621" i="6"/>
  <c r="M5621" i="6"/>
  <c r="H5621" i="6"/>
  <c r="J5621" i="6"/>
  <c r="I5621" i="6"/>
  <c r="K5621" i="6"/>
  <c r="F5623" i="6" l="1"/>
  <c r="E5624" i="6"/>
  <c r="J5622" i="6"/>
  <c r="L5622" i="6"/>
  <c r="M5622" i="6"/>
  <c r="H5622" i="6"/>
  <c r="I5622" i="6"/>
  <c r="K5622" i="6"/>
  <c r="F5624" i="6" l="1"/>
  <c r="E5625" i="6"/>
  <c r="M5623" i="6"/>
  <c r="L5623" i="6"/>
  <c r="I5623" i="6"/>
  <c r="K5623" i="6"/>
  <c r="J5623" i="6"/>
  <c r="H5623" i="6"/>
  <c r="F5625" i="6" l="1"/>
  <c r="E5626" i="6"/>
  <c r="J5624" i="6"/>
  <c r="I5624" i="6"/>
  <c r="H5624" i="6"/>
  <c r="M5624" i="6"/>
  <c r="L5624" i="6"/>
  <c r="K5624" i="6"/>
  <c r="F5626" i="6" l="1"/>
  <c r="E5627" i="6"/>
  <c r="J5625" i="6"/>
  <c r="I5625" i="6"/>
  <c r="M5625" i="6"/>
  <c r="L5625" i="6"/>
  <c r="K5625" i="6"/>
  <c r="H5625" i="6"/>
  <c r="F5627" i="6" l="1"/>
  <c r="E5628" i="6"/>
  <c r="J5626" i="6"/>
  <c r="I5626" i="6"/>
  <c r="K5626" i="6"/>
  <c r="L5626" i="6"/>
  <c r="M5626" i="6"/>
  <c r="H5626" i="6"/>
  <c r="F5628" i="6" l="1"/>
  <c r="E5629" i="6"/>
  <c r="I5627" i="6"/>
  <c r="L5627" i="6"/>
  <c r="J5627" i="6"/>
  <c r="K5627" i="6"/>
  <c r="H5627" i="6"/>
  <c r="M5627" i="6"/>
  <c r="F5629" i="6" l="1"/>
  <c r="E5630" i="6"/>
  <c r="J5628" i="6"/>
  <c r="M5628" i="6"/>
  <c r="L5628" i="6"/>
  <c r="I5628" i="6"/>
  <c r="H5628" i="6"/>
  <c r="K5628" i="6"/>
  <c r="F5630" i="6" l="1"/>
  <c r="E5631" i="6"/>
  <c r="M5629" i="6"/>
  <c r="J5629" i="6"/>
  <c r="I5629" i="6"/>
  <c r="H5629" i="6"/>
  <c r="K5629" i="6"/>
  <c r="L5629" i="6"/>
  <c r="F5631" i="6" l="1"/>
  <c r="E5632" i="6"/>
  <c r="J5630" i="6"/>
  <c r="K5630" i="6"/>
  <c r="L5630" i="6"/>
  <c r="M5630" i="6"/>
  <c r="H5630" i="6"/>
  <c r="I5630" i="6"/>
  <c r="F5632" i="6" l="1"/>
  <c r="E5633" i="6"/>
  <c r="M5631" i="6"/>
  <c r="L5631" i="6"/>
  <c r="I5631" i="6"/>
  <c r="K5631" i="6"/>
  <c r="J5631" i="6"/>
  <c r="H5631" i="6"/>
  <c r="F5633" i="6" l="1"/>
  <c r="E5634" i="6"/>
  <c r="J5632" i="6"/>
  <c r="I5632" i="6"/>
  <c r="H5632" i="6"/>
  <c r="M5632" i="6"/>
  <c r="L5632" i="6"/>
  <c r="K5632" i="6"/>
  <c r="F5634" i="6" l="1"/>
  <c r="E5635" i="6"/>
  <c r="J5633" i="6"/>
  <c r="I5633" i="6"/>
  <c r="M5633" i="6"/>
  <c r="L5633" i="6"/>
  <c r="H5633" i="6"/>
  <c r="K5633" i="6"/>
  <c r="F5635" i="6" l="1"/>
  <c r="E5636" i="6"/>
  <c r="J5634" i="6"/>
  <c r="K5634" i="6"/>
  <c r="L5634" i="6"/>
  <c r="M5634" i="6"/>
  <c r="H5634" i="6"/>
  <c r="I5634" i="6"/>
  <c r="F5636" i="6" l="1"/>
  <c r="E5637" i="6"/>
  <c r="H5635" i="6"/>
  <c r="J5635" i="6"/>
  <c r="K5635" i="6"/>
  <c r="M5635" i="6"/>
  <c r="L5635" i="6"/>
  <c r="I5635" i="6"/>
  <c r="F5637" i="6" l="1"/>
  <c r="E5638" i="6"/>
  <c r="J5636" i="6"/>
  <c r="M5636" i="6"/>
  <c r="L5636" i="6"/>
  <c r="I5636" i="6"/>
  <c r="H5636" i="6"/>
  <c r="K5636" i="6"/>
  <c r="F5638" i="6" l="1"/>
  <c r="E5639" i="6"/>
  <c r="M5637" i="6"/>
  <c r="J5637" i="6"/>
  <c r="I5637" i="6"/>
  <c r="K5637" i="6"/>
  <c r="H5637" i="6"/>
  <c r="L5637" i="6"/>
  <c r="F5639" i="6" l="1"/>
  <c r="E5640" i="6"/>
  <c r="J5638" i="6"/>
  <c r="I5638" i="6"/>
  <c r="K5638" i="6"/>
  <c r="L5638" i="6"/>
  <c r="M5638" i="6"/>
  <c r="H5638" i="6"/>
  <c r="F5640" i="6" l="1"/>
  <c r="E5641" i="6"/>
  <c r="J5639" i="6"/>
  <c r="H5639" i="6"/>
  <c r="K5639" i="6"/>
  <c r="M5639" i="6"/>
  <c r="L5639" i="6"/>
  <c r="I5639" i="6"/>
  <c r="F5641" i="6" l="1"/>
  <c r="E5642" i="6"/>
  <c r="J5640" i="6"/>
  <c r="I5640" i="6"/>
  <c r="H5640" i="6"/>
  <c r="M5640" i="6"/>
  <c r="L5640" i="6"/>
  <c r="K5640" i="6"/>
  <c r="F5642" i="6" l="1"/>
  <c r="E5643" i="6"/>
  <c r="J5641" i="6"/>
  <c r="I5641" i="6"/>
  <c r="M5641" i="6"/>
  <c r="K5641" i="6"/>
  <c r="H5641" i="6"/>
  <c r="L5641" i="6"/>
  <c r="F5643" i="6" l="1"/>
  <c r="E5644" i="6"/>
  <c r="J5642" i="6"/>
  <c r="L5642" i="6"/>
  <c r="M5642" i="6"/>
  <c r="H5642" i="6"/>
  <c r="I5642" i="6"/>
  <c r="K5642" i="6"/>
  <c r="F5644" i="6" l="1"/>
  <c r="E5645" i="6"/>
  <c r="J5643" i="6"/>
  <c r="K5643" i="6"/>
  <c r="H5643" i="6"/>
  <c r="M5643" i="6"/>
  <c r="I5643" i="6"/>
  <c r="L5643" i="6"/>
  <c r="F5645" i="6" l="1"/>
  <c r="E5646" i="6"/>
  <c r="J5644" i="6"/>
  <c r="M5644" i="6"/>
  <c r="L5644" i="6"/>
  <c r="I5644" i="6"/>
  <c r="H5644" i="6"/>
  <c r="K5644" i="6"/>
  <c r="F5646" i="6" l="1"/>
  <c r="E5647" i="6"/>
  <c r="M5645" i="6"/>
  <c r="J5645" i="6"/>
  <c r="I5645" i="6"/>
  <c r="H5645" i="6"/>
  <c r="K5645" i="6"/>
  <c r="L5645" i="6"/>
  <c r="F5647" i="6" l="1"/>
  <c r="E5648" i="6"/>
  <c r="J5646" i="6"/>
  <c r="M5646" i="6"/>
  <c r="H5646" i="6"/>
  <c r="I5646" i="6"/>
  <c r="K5646" i="6"/>
  <c r="L5646" i="6"/>
  <c r="F5648" i="6" l="1"/>
  <c r="E5649" i="6"/>
  <c r="K5647" i="6"/>
  <c r="J5647" i="6"/>
  <c r="H5647" i="6"/>
  <c r="M5647" i="6"/>
  <c r="L5647" i="6"/>
  <c r="I5647" i="6"/>
  <c r="F5649" i="6" l="1"/>
  <c r="E5650" i="6"/>
  <c r="J5648" i="6"/>
  <c r="I5648" i="6"/>
  <c r="H5648" i="6"/>
  <c r="M5648" i="6"/>
  <c r="L5648" i="6"/>
  <c r="K5648" i="6"/>
  <c r="F5650" i="6" l="1"/>
  <c r="E5651" i="6"/>
  <c r="J5649" i="6"/>
  <c r="I5649" i="6"/>
  <c r="M5649" i="6"/>
  <c r="L5649" i="6"/>
  <c r="H5649" i="6"/>
  <c r="K5649" i="6"/>
  <c r="F5651" i="6" l="1"/>
  <c r="E5652" i="6"/>
  <c r="J5650" i="6"/>
  <c r="M5650" i="6"/>
  <c r="H5650" i="6"/>
  <c r="I5650" i="6"/>
  <c r="K5650" i="6"/>
  <c r="L5650" i="6"/>
  <c r="F5652" i="6" l="1"/>
  <c r="E5653" i="6"/>
  <c r="M5651" i="6"/>
  <c r="L5651" i="6"/>
  <c r="H5651" i="6"/>
  <c r="I5651" i="6"/>
  <c r="J5651" i="6"/>
  <c r="K5651" i="6"/>
  <c r="F5653" i="6" l="1"/>
  <c r="E5654" i="6"/>
  <c r="J5652" i="6"/>
  <c r="M5652" i="6"/>
  <c r="L5652" i="6"/>
  <c r="I5652" i="6"/>
  <c r="H5652" i="6"/>
  <c r="K5652" i="6"/>
  <c r="F5654" i="6" l="1"/>
  <c r="E5655" i="6"/>
  <c r="M5653" i="6"/>
  <c r="J5653" i="6"/>
  <c r="I5653" i="6"/>
  <c r="L5653" i="6"/>
  <c r="K5653" i="6"/>
  <c r="H5653" i="6"/>
  <c r="F5655" i="6" l="1"/>
  <c r="E5656" i="6"/>
  <c r="J5654" i="6"/>
  <c r="L5654" i="6"/>
  <c r="M5654" i="6"/>
  <c r="H5654" i="6"/>
  <c r="I5654" i="6"/>
  <c r="K5654" i="6"/>
  <c r="F5656" i="6" l="1"/>
  <c r="E5657" i="6"/>
  <c r="K5655" i="6"/>
  <c r="I5655" i="6"/>
  <c r="J5655" i="6"/>
  <c r="H5655" i="6"/>
  <c r="M5655" i="6"/>
  <c r="L5655" i="6"/>
  <c r="F5657" i="6" l="1"/>
  <c r="E5658" i="6"/>
  <c r="J5656" i="6"/>
  <c r="I5656" i="6"/>
  <c r="H5656" i="6"/>
  <c r="M5656" i="6"/>
  <c r="L5656" i="6"/>
  <c r="K5656" i="6"/>
  <c r="F5658" i="6" l="1"/>
  <c r="E5659" i="6"/>
  <c r="J5657" i="6"/>
  <c r="I5657" i="6"/>
  <c r="M5657" i="6"/>
  <c r="L5657" i="6"/>
  <c r="K5657" i="6"/>
  <c r="H5657" i="6"/>
  <c r="F5659" i="6" l="1"/>
  <c r="E5660" i="6"/>
  <c r="J5658" i="6"/>
  <c r="I5658" i="6"/>
  <c r="K5658" i="6"/>
  <c r="L5658" i="6"/>
  <c r="M5658" i="6"/>
  <c r="H5658" i="6"/>
  <c r="F5660" i="6" l="1"/>
  <c r="E5661" i="6"/>
  <c r="I5659" i="6"/>
  <c r="H5659" i="6"/>
  <c r="L5659" i="6"/>
  <c r="J5659" i="6"/>
  <c r="K5659" i="6"/>
  <c r="M5659" i="6"/>
  <c r="F5661" i="6" l="1"/>
  <c r="E5662" i="6"/>
  <c r="J5660" i="6"/>
  <c r="M5660" i="6"/>
  <c r="L5660" i="6"/>
  <c r="I5660" i="6"/>
  <c r="H5660" i="6"/>
  <c r="K5660" i="6"/>
  <c r="F5662" i="6" l="1"/>
  <c r="E5663" i="6"/>
  <c r="M5661" i="6"/>
  <c r="J5661" i="6"/>
  <c r="I5661" i="6"/>
  <c r="H5661" i="6"/>
  <c r="L5661" i="6"/>
  <c r="K5661" i="6"/>
  <c r="F5663" i="6" l="1"/>
  <c r="E5664" i="6"/>
  <c r="J5662" i="6"/>
  <c r="K5662" i="6"/>
  <c r="L5662" i="6"/>
  <c r="M5662" i="6"/>
  <c r="H5662" i="6"/>
  <c r="I5662" i="6"/>
  <c r="F5664" i="6" l="1"/>
  <c r="E5665" i="6"/>
  <c r="I5663" i="6"/>
  <c r="K5663" i="6"/>
  <c r="J5663" i="6"/>
  <c r="H5663" i="6"/>
  <c r="M5663" i="6"/>
  <c r="L5663" i="6"/>
  <c r="F5665" i="6" l="1"/>
  <c r="E5666" i="6"/>
  <c r="J5664" i="6"/>
  <c r="I5664" i="6"/>
  <c r="H5664" i="6"/>
  <c r="M5664" i="6"/>
  <c r="L5664" i="6"/>
  <c r="K5664" i="6"/>
  <c r="F5666" i="6" l="1"/>
  <c r="E5667" i="6"/>
  <c r="J5665" i="6"/>
  <c r="I5665" i="6"/>
  <c r="M5665" i="6"/>
  <c r="L5665" i="6"/>
  <c r="H5665" i="6"/>
  <c r="K5665" i="6"/>
  <c r="F5667" i="6" l="1"/>
  <c r="E5668" i="6"/>
  <c r="J5666" i="6"/>
  <c r="K5666" i="6"/>
  <c r="L5666" i="6"/>
  <c r="M5666" i="6"/>
  <c r="H5666" i="6"/>
  <c r="I5666" i="6"/>
  <c r="F5668" i="6" l="1"/>
  <c r="E5669" i="6"/>
  <c r="J5667" i="6"/>
  <c r="K5667" i="6"/>
  <c r="H5667" i="6"/>
  <c r="M5667" i="6"/>
  <c r="L5667" i="6"/>
  <c r="I5667" i="6"/>
  <c r="F5669" i="6" l="1"/>
  <c r="E5670" i="6"/>
  <c r="J5668" i="6"/>
  <c r="M5668" i="6"/>
  <c r="L5668" i="6"/>
  <c r="I5668" i="6"/>
  <c r="H5668" i="6"/>
  <c r="K5668" i="6"/>
  <c r="F5670" i="6" l="1"/>
  <c r="E5671" i="6"/>
  <c r="M5669" i="6"/>
  <c r="J5669" i="6"/>
  <c r="I5669" i="6"/>
  <c r="K5669" i="6"/>
  <c r="H5669" i="6"/>
  <c r="L5669" i="6"/>
  <c r="F5671" i="6" l="1"/>
  <c r="E5672" i="6"/>
  <c r="J5670" i="6"/>
  <c r="I5670" i="6"/>
  <c r="K5670" i="6"/>
  <c r="L5670" i="6"/>
  <c r="M5670" i="6"/>
  <c r="H5670" i="6"/>
  <c r="F5672" i="6" l="1"/>
  <c r="E5673" i="6"/>
  <c r="I5671" i="6"/>
  <c r="J5671" i="6"/>
  <c r="H5671" i="6"/>
  <c r="M5671" i="6"/>
  <c r="L5671" i="6"/>
  <c r="K5671" i="6"/>
  <c r="F5673" i="6" l="1"/>
  <c r="E5674" i="6"/>
  <c r="J5672" i="6"/>
  <c r="I5672" i="6"/>
  <c r="H5672" i="6"/>
  <c r="M5672" i="6"/>
  <c r="L5672" i="6"/>
  <c r="K5672" i="6"/>
  <c r="F5674" i="6" l="1"/>
  <c r="E5675" i="6"/>
  <c r="J5673" i="6"/>
  <c r="I5673" i="6"/>
  <c r="M5673" i="6"/>
  <c r="K5673" i="6"/>
  <c r="H5673" i="6"/>
  <c r="L5673" i="6"/>
  <c r="F5675" i="6" l="1"/>
  <c r="E5676" i="6"/>
  <c r="J5674" i="6"/>
  <c r="L5674" i="6"/>
  <c r="M5674" i="6"/>
  <c r="H5674" i="6"/>
  <c r="I5674" i="6"/>
  <c r="K5674" i="6"/>
  <c r="F5676" i="6" l="1"/>
  <c r="E5677" i="6"/>
  <c r="H5675" i="6"/>
  <c r="J5675" i="6"/>
  <c r="K5675" i="6"/>
  <c r="M5675" i="6"/>
  <c r="I5675" i="6"/>
  <c r="L5675" i="6"/>
  <c r="F5677" i="6" l="1"/>
  <c r="E5678" i="6"/>
  <c r="J5676" i="6"/>
  <c r="M5676" i="6"/>
  <c r="L5676" i="6"/>
  <c r="I5676" i="6"/>
  <c r="H5676" i="6"/>
  <c r="K5676" i="6"/>
  <c r="F5678" i="6" l="1"/>
  <c r="E5679" i="6"/>
  <c r="M5677" i="6"/>
  <c r="J5677" i="6"/>
  <c r="I5677" i="6"/>
  <c r="H5677" i="6"/>
  <c r="L5677" i="6"/>
  <c r="K5677" i="6"/>
  <c r="F5679" i="6" l="1"/>
  <c r="E5680" i="6"/>
  <c r="J5678" i="6"/>
  <c r="M5678" i="6"/>
  <c r="H5678" i="6"/>
  <c r="I5678" i="6"/>
  <c r="K5678" i="6"/>
  <c r="L5678" i="6"/>
  <c r="F5680" i="6" l="1"/>
  <c r="E5681" i="6"/>
  <c r="M5679" i="6"/>
  <c r="L5679" i="6"/>
  <c r="I5679" i="6"/>
  <c r="J5679" i="6"/>
  <c r="H5679" i="6"/>
  <c r="K5679" i="6"/>
  <c r="F5681" i="6" l="1"/>
  <c r="E5682" i="6"/>
  <c r="I5680" i="6"/>
  <c r="H5680" i="6"/>
  <c r="M5680" i="6"/>
  <c r="L5680" i="6"/>
  <c r="K5680" i="6"/>
  <c r="J5680" i="6"/>
  <c r="F5682" i="6" l="1"/>
  <c r="E5683" i="6"/>
  <c r="J5681" i="6"/>
  <c r="I5681" i="6"/>
  <c r="M5681" i="6"/>
  <c r="K5681" i="6"/>
  <c r="L5681" i="6"/>
  <c r="H5681" i="6"/>
  <c r="F5683" i="6" l="1"/>
  <c r="E5684" i="6"/>
  <c r="J5682" i="6"/>
  <c r="M5682" i="6"/>
  <c r="H5682" i="6"/>
  <c r="I5682" i="6"/>
  <c r="K5682" i="6"/>
  <c r="L5682" i="6"/>
  <c r="F5684" i="6" l="1"/>
  <c r="E5685" i="6"/>
  <c r="H5683" i="6"/>
  <c r="M5683" i="6"/>
  <c r="L5683" i="6"/>
  <c r="I5683" i="6"/>
  <c r="J5683" i="6"/>
  <c r="K5683" i="6"/>
  <c r="F5685" i="6" l="1"/>
  <c r="E5686" i="6"/>
  <c r="M5684" i="6"/>
  <c r="L5684" i="6"/>
  <c r="I5684" i="6"/>
  <c r="H5684" i="6"/>
  <c r="J5684" i="6"/>
  <c r="K5684" i="6"/>
  <c r="F5686" i="6" l="1"/>
  <c r="E5687" i="6"/>
  <c r="M5685" i="6"/>
  <c r="J5685" i="6"/>
  <c r="I5685" i="6"/>
  <c r="H5685" i="6"/>
  <c r="L5685" i="6"/>
  <c r="K5685" i="6"/>
  <c r="F5687" i="6" l="1"/>
  <c r="E5688" i="6"/>
  <c r="J5686" i="6"/>
  <c r="L5686" i="6"/>
  <c r="M5686" i="6"/>
  <c r="H5686" i="6"/>
  <c r="I5686" i="6"/>
  <c r="K5686" i="6"/>
  <c r="F5688" i="6" l="1"/>
  <c r="E5689" i="6"/>
  <c r="J5687" i="6"/>
  <c r="H5687" i="6"/>
  <c r="K5687" i="6"/>
  <c r="M5687" i="6"/>
  <c r="L5687" i="6"/>
  <c r="I5687" i="6"/>
  <c r="F5689" i="6" l="1"/>
  <c r="E5690" i="6"/>
  <c r="I5688" i="6"/>
  <c r="H5688" i="6"/>
  <c r="M5688" i="6"/>
  <c r="L5688" i="6"/>
  <c r="K5688" i="6"/>
  <c r="J5688" i="6"/>
  <c r="F5690" i="6" l="1"/>
  <c r="E5691" i="6"/>
  <c r="J5689" i="6"/>
  <c r="I5689" i="6"/>
  <c r="M5689" i="6"/>
  <c r="K5689" i="6"/>
  <c r="L5689" i="6"/>
  <c r="H5689" i="6"/>
  <c r="F5691" i="6" l="1"/>
  <c r="E5692" i="6"/>
  <c r="J5690" i="6"/>
  <c r="I5690" i="6"/>
  <c r="K5690" i="6"/>
  <c r="L5690" i="6"/>
  <c r="M5690" i="6"/>
  <c r="H5690" i="6"/>
  <c r="F5692" i="6" l="1"/>
  <c r="E5693" i="6"/>
  <c r="I5691" i="6"/>
  <c r="L5691" i="6"/>
  <c r="J5691" i="6"/>
  <c r="K5691" i="6"/>
  <c r="H5691" i="6"/>
  <c r="M5691" i="6"/>
  <c r="F5693" i="6" l="1"/>
  <c r="E5694" i="6"/>
  <c r="M5692" i="6"/>
  <c r="L5692" i="6"/>
  <c r="I5692" i="6"/>
  <c r="H5692" i="6"/>
  <c r="K5692" i="6"/>
  <c r="J5692" i="6"/>
  <c r="F5694" i="6" l="1"/>
  <c r="E5695" i="6"/>
  <c r="M5693" i="6"/>
  <c r="J5693" i="6"/>
  <c r="I5693" i="6"/>
  <c r="H5693" i="6"/>
  <c r="K5693" i="6"/>
  <c r="L5693" i="6"/>
  <c r="F5695" i="6" l="1"/>
  <c r="E5696" i="6"/>
  <c r="J5694" i="6"/>
  <c r="K5694" i="6"/>
  <c r="L5694" i="6"/>
  <c r="M5694" i="6"/>
  <c r="H5694" i="6"/>
  <c r="I5694" i="6"/>
  <c r="F5696" i="6" l="1"/>
  <c r="E5697" i="6"/>
  <c r="J5695" i="6"/>
  <c r="H5695" i="6"/>
  <c r="M5695" i="6"/>
  <c r="L5695" i="6"/>
  <c r="K5695" i="6"/>
  <c r="I5695" i="6"/>
  <c r="F5697" i="6" l="1"/>
  <c r="E5698" i="6"/>
  <c r="I5696" i="6"/>
  <c r="H5696" i="6"/>
  <c r="M5696" i="6"/>
  <c r="L5696" i="6"/>
  <c r="K5696" i="6"/>
  <c r="J5696" i="6"/>
  <c r="F5698" i="6" l="1"/>
  <c r="E5699" i="6"/>
  <c r="J5697" i="6"/>
  <c r="I5697" i="6"/>
  <c r="M5697" i="6"/>
  <c r="L5697" i="6"/>
  <c r="K5697" i="6"/>
  <c r="H5697" i="6"/>
  <c r="F5699" i="6" l="1"/>
  <c r="E5700" i="6"/>
  <c r="J5698" i="6"/>
  <c r="K5698" i="6"/>
  <c r="L5698" i="6"/>
  <c r="M5698" i="6"/>
  <c r="H5698" i="6"/>
  <c r="I5698" i="6"/>
  <c r="F5700" i="6" l="1"/>
  <c r="E5701" i="6"/>
  <c r="H5699" i="6"/>
  <c r="J5699" i="6"/>
  <c r="K5699" i="6"/>
  <c r="M5699" i="6"/>
  <c r="L5699" i="6"/>
  <c r="I5699" i="6"/>
  <c r="F5701" i="6" l="1"/>
  <c r="E5702" i="6"/>
  <c r="M5700" i="6"/>
  <c r="L5700" i="6"/>
  <c r="I5700" i="6"/>
  <c r="H5700" i="6"/>
  <c r="K5700" i="6"/>
  <c r="J5700" i="6"/>
  <c r="F5702" i="6" l="1"/>
  <c r="E5703" i="6"/>
  <c r="M5701" i="6"/>
  <c r="J5701" i="6"/>
  <c r="I5701" i="6"/>
  <c r="H5701" i="6"/>
  <c r="L5701" i="6"/>
  <c r="K5701" i="6"/>
  <c r="F5703" i="6" l="1"/>
  <c r="E5704" i="6"/>
  <c r="J5702" i="6"/>
  <c r="I5702" i="6"/>
  <c r="K5702" i="6"/>
  <c r="L5702" i="6"/>
  <c r="M5702" i="6"/>
  <c r="H5702" i="6"/>
  <c r="F5704" i="6" l="1"/>
  <c r="E5705" i="6"/>
  <c r="K5703" i="6"/>
  <c r="J5703" i="6"/>
  <c r="H5703" i="6"/>
  <c r="M5703" i="6"/>
  <c r="L5703" i="6"/>
  <c r="I5703" i="6"/>
  <c r="F5705" i="6" l="1"/>
  <c r="E5706" i="6"/>
  <c r="I5704" i="6"/>
  <c r="H5704" i="6"/>
  <c r="M5704" i="6"/>
  <c r="L5704" i="6"/>
  <c r="K5704" i="6"/>
  <c r="J5704" i="6"/>
  <c r="F5706" i="6" l="1"/>
  <c r="E5707" i="6"/>
  <c r="J5705" i="6"/>
  <c r="I5705" i="6"/>
  <c r="M5705" i="6"/>
  <c r="K5705" i="6"/>
  <c r="H5705" i="6"/>
  <c r="L5705" i="6"/>
  <c r="F5707" i="6" l="1"/>
  <c r="E5708" i="6"/>
  <c r="J5706" i="6"/>
  <c r="L5706" i="6"/>
  <c r="M5706" i="6"/>
  <c r="H5706" i="6"/>
  <c r="I5706" i="6"/>
  <c r="K5706" i="6"/>
  <c r="F5708" i="6" l="1"/>
  <c r="E5709" i="6"/>
  <c r="J5707" i="6"/>
  <c r="K5707" i="6"/>
  <c r="M5707" i="6"/>
  <c r="H5707" i="6"/>
  <c r="I5707" i="6"/>
  <c r="L5707" i="6"/>
  <c r="F5709" i="6" l="1"/>
  <c r="E5710" i="6"/>
  <c r="M5708" i="6"/>
  <c r="L5708" i="6"/>
  <c r="I5708" i="6"/>
  <c r="H5708" i="6"/>
  <c r="J5708" i="6"/>
  <c r="K5708" i="6"/>
  <c r="F5710" i="6" l="1"/>
  <c r="E5711" i="6"/>
  <c r="M5709" i="6"/>
  <c r="J5709" i="6"/>
  <c r="I5709" i="6"/>
  <c r="H5709" i="6"/>
  <c r="L5709" i="6"/>
  <c r="K5709" i="6"/>
  <c r="F5711" i="6" l="1"/>
  <c r="E5712" i="6"/>
  <c r="M5710" i="6"/>
  <c r="H5710" i="6"/>
  <c r="I5710" i="6"/>
  <c r="K5710" i="6"/>
  <c r="J5710" i="6"/>
  <c r="L5710" i="6"/>
  <c r="F5712" i="6" l="1"/>
  <c r="E5713" i="6"/>
  <c r="J5711" i="6"/>
  <c r="H5711" i="6"/>
  <c r="M5711" i="6"/>
  <c r="L5711" i="6"/>
  <c r="K5711" i="6"/>
  <c r="I5711" i="6"/>
  <c r="F5713" i="6" l="1"/>
  <c r="E5714" i="6"/>
  <c r="I5712" i="6"/>
  <c r="H5712" i="6"/>
  <c r="M5712" i="6"/>
  <c r="L5712" i="6"/>
  <c r="K5712" i="6"/>
  <c r="J5712" i="6"/>
  <c r="F5714" i="6" l="1"/>
  <c r="E5715" i="6"/>
  <c r="J5713" i="6"/>
  <c r="I5713" i="6"/>
  <c r="M5713" i="6"/>
  <c r="K5713" i="6"/>
  <c r="L5713" i="6"/>
  <c r="H5713" i="6"/>
  <c r="F5715" i="6" l="1"/>
  <c r="E5716" i="6"/>
  <c r="J5714" i="6"/>
  <c r="M5714" i="6"/>
  <c r="H5714" i="6"/>
  <c r="I5714" i="6"/>
  <c r="K5714" i="6"/>
  <c r="L5714" i="6"/>
  <c r="F5716" i="6" l="1"/>
  <c r="E5717" i="6"/>
  <c r="H5715" i="6"/>
  <c r="M5715" i="6"/>
  <c r="L5715" i="6"/>
  <c r="I5715" i="6"/>
  <c r="J5715" i="6"/>
  <c r="K5715" i="6"/>
  <c r="F5717" i="6" l="1"/>
  <c r="E5718" i="6"/>
  <c r="M5716" i="6"/>
  <c r="L5716" i="6"/>
  <c r="I5716" i="6"/>
  <c r="H5716" i="6"/>
  <c r="K5716" i="6"/>
  <c r="J5716" i="6"/>
  <c r="F5718" i="6" l="1"/>
  <c r="E5719" i="6"/>
  <c r="M5717" i="6"/>
  <c r="J5717" i="6"/>
  <c r="I5717" i="6"/>
  <c r="L5717" i="6"/>
  <c r="H5717" i="6"/>
  <c r="K5717" i="6"/>
  <c r="F5719" i="6" l="1"/>
  <c r="E5720" i="6"/>
  <c r="L5718" i="6"/>
  <c r="M5718" i="6"/>
  <c r="H5718" i="6"/>
  <c r="I5718" i="6"/>
  <c r="J5718" i="6"/>
  <c r="K5718" i="6"/>
  <c r="F5720" i="6" l="1"/>
  <c r="E5721" i="6"/>
  <c r="K5719" i="6"/>
  <c r="J5719" i="6"/>
  <c r="H5719" i="6"/>
  <c r="M5719" i="6"/>
  <c r="L5719" i="6"/>
  <c r="I5719" i="6"/>
  <c r="F5721" i="6" l="1"/>
  <c r="E5722" i="6"/>
  <c r="I5720" i="6"/>
  <c r="H5720" i="6"/>
  <c r="M5720" i="6"/>
  <c r="L5720" i="6"/>
  <c r="K5720" i="6"/>
  <c r="J5720" i="6"/>
  <c r="F5722" i="6" l="1"/>
  <c r="E5723" i="6"/>
  <c r="J5721" i="6"/>
  <c r="I5721" i="6"/>
  <c r="M5721" i="6"/>
  <c r="K5721" i="6"/>
  <c r="L5721" i="6"/>
  <c r="H5721" i="6"/>
  <c r="F5723" i="6" l="1"/>
  <c r="E5724" i="6"/>
  <c r="J5722" i="6"/>
  <c r="I5722" i="6"/>
  <c r="K5722" i="6"/>
  <c r="L5722" i="6"/>
  <c r="M5722" i="6"/>
  <c r="H5722" i="6"/>
  <c r="F5724" i="6" l="1"/>
  <c r="E5725" i="6"/>
  <c r="H5723" i="6"/>
  <c r="I5723" i="6"/>
  <c r="L5723" i="6"/>
  <c r="J5723" i="6"/>
  <c r="K5723" i="6"/>
  <c r="M5723" i="6"/>
  <c r="F5725" i="6" l="1"/>
  <c r="E5726" i="6"/>
  <c r="M5724" i="6"/>
  <c r="L5724" i="6"/>
  <c r="I5724" i="6"/>
  <c r="H5724" i="6"/>
  <c r="J5724" i="6"/>
  <c r="K5724" i="6"/>
  <c r="F5726" i="6" l="1"/>
  <c r="E5727" i="6"/>
  <c r="M5725" i="6"/>
  <c r="J5725" i="6"/>
  <c r="I5725" i="6"/>
  <c r="H5725" i="6"/>
  <c r="L5725" i="6"/>
  <c r="K5725" i="6"/>
  <c r="F5727" i="6" l="1"/>
  <c r="E5728" i="6"/>
  <c r="K5726" i="6"/>
  <c r="J5726" i="6"/>
  <c r="L5726" i="6"/>
  <c r="M5726" i="6"/>
  <c r="H5726" i="6"/>
  <c r="I5726" i="6"/>
  <c r="F5728" i="6" l="1"/>
  <c r="E5729" i="6"/>
  <c r="J5727" i="6"/>
  <c r="H5727" i="6"/>
  <c r="K5727" i="6"/>
  <c r="M5727" i="6"/>
  <c r="L5727" i="6"/>
  <c r="I5727" i="6"/>
  <c r="F5729" i="6" l="1"/>
  <c r="E5730" i="6"/>
  <c r="I5728" i="6"/>
  <c r="H5728" i="6"/>
  <c r="M5728" i="6"/>
  <c r="L5728" i="6"/>
  <c r="K5728" i="6"/>
  <c r="J5728" i="6"/>
  <c r="F5730" i="6" l="1"/>
  <c r="E5731" i="6"/>
  <c r="J5729" i="6"/>
  <c r="I5729" i="6"/>
  <c r="M5729" i="6"/>
  <c r="L5729" i="6"/>
  <c r="K5729" i="6"/>
  <c r="H5729" i="6"/>
  <c r="F5731" i="6" l="1"/>
  <c r="E5732" i="6"/>
  <c r="J5730" i="6"/>
  <c r="K5730" i="6"/>
  <c r="L5730" i="6"/>
  <c r="M5730" i="6"/>
  <c r="H5730" i="6"/>
  <c r="I5730" i="6"/>
  <c r="F5732" i="6" l="1"/>
  <c r="E5733" i="6"/>
  <c r="H5731" i="6"/>
  <c r="J5731" i="6"/>
  <c r="K5731" i="6"/>
  <c r="M5731" i="6"/>
  <c r="L5731" i="6"/>
  <c r="I5731" i="6"/>
  <c r="F5733" i="6" l="1"/>
  <c r="E5734" i="6"/>
  <c r="M5732" i="6"/>
  <c r="L5732" i="6"/>
  <c r="I5732" i="6"/>
  <c r="H5732" i="6"/>
  <c r="J5732" i="6"/>
  <c r="K5732" i="6"/>
  <c r="F5734" i="6" l="1"/>
  <c r="E5735" i="6"/>
  <c r="M5733" i="6"/>
  <c r="J5733" i="6"/>
  <c r="I5733" i="6"/>
  <c r="L5733" i="6"/>
  <c r="H5733" i="6"/>
  <c r="K5733" i="6"/>
  <c r="F5735" i="6" l="1"/>
  <c r="E5736" i="6"/>
  <c r="I5734" i="6"/>
  <c r="K5734" i="6"/>
  <c r="J5734" i="6"/>
  <c r="L5734" i="6"/>
  <c r="M5734" i="6"/>
  <c r="H5734" i="6"/>
  <c r="F5736" i="6" l="1"/>
  <c r="E5737" i="6"/>
  <c r="I5735" i="6"/>
  <c r="K5735" i="6"/>
  <c r="J5735" i="6"/>
  <c r="H5735" i="6"/>
  <c r="M5735" i="6"/>
  <c r="L5735" i="6"/>
  <c r="F5737" i="6" l="1"/>
  <c r="E5738" i="6"/>
  <c r="I5736" i="6"/>
  <c r="H5736" i="6"/>
  <c r="M5736" i="6"/>
  <c r="L5736" i="6"/>
  <c r="K5736" i="6"/>
  <c r="J5736" i="6"/>
  <c r="F5738" i="6" l="1"/>
  <c r="E5739" i="6"/>
  <c r="J5737" i="6"/>
  <c r="I5737" i="6"/>
  <c r="M5737" i="6"/>
  <c r="K5737" i="6"/>
  <c r="H5737" i="6"/>
  <c r="L5737" i="6"/>
  <c r="F5739" i="6" l="1"/>
  <c r="E5740" i="6"/>
  <c r="J5738" i="6"/>
  <c r="L5738" i="6"/>
  <c r="M5738" i="6"/>
  <c r="H5738" i="6"/>
  <c r="I5738" i="6"/>
  <c r="K5738" i="6"/>
  <c r="F5740" i="6" l="1"/>
  <c r="E5741" i="6"/>
  <c r="H5739" i="6"/>
  <c r="J5739" i="6"/>
  <c r="K5739" i="6"/>
  <c r="M5739" i="6"/>
  <c r="I5739" i="6"/>
  <c r="L5739" i="6"/>
  <c r="F5741" i="6" l="1"/>
  <c r="E5742" i="6"/>
  <c r="M5740" i="6"/>
  <c r="L5740" i="6"/>
  <c r="I5740" i="6"/>
  <c r="H5740" i="6"/>
  <c r="K5740" i="6"/>
  <c r="J5740" i="6"/>
  <c r="F5742" i="6" l="1"/>
  <c r="E5743" i="6"/>
  <c r="M5741" i="6"/>
  <c r="J5741" i="6"/>
  <c r="I5741" i="6"/>
  <c r="L5741" i="6"/>
  <c r="H5741" i="6"/>
  <c r="K5741" i="6"/>
  <c r="F5743" i="6" l="1"/>
  <c r="E5744" i="6"/>
  <c r="M5742" i="6"/>
  <c r="H5742" i="6"/>
  <c r="I5742" i="6"/>
  <c r="J5742" i="6"/>
  <c r="K5742" i="6"/>
  <c r="L5742" i="6"/>
  <c r="F5744" i="6" l="1"/>
  <c r="E5745" i="6"/>
  <c r="M5743" i="6"/>
  <c r="L5743" i="6"/>
  <c r="I5743" i="6"/>
  <c r="K5743" i="6"/>
  <c r="J5743" i="6"/>
  <c r="H5743" i="6"/>
  <c r="F5745" i="6" l="1"/>
  <c r="E5746" i="6"/>
  <c r="I5744" i="6"/>
  <c r="H5744" i="6"/>
  <c r="M5744" i="6"/>
  <c r="L5744" i="6"/>
  <c r="K5744" i="6"/>
  <c r="J5744" i="6"/>
  <c r="F5746" i="6" l="1"/>
  <c r="E5747" i="6"/>
  <c r="J5745" i="6"/>
  <c r="I5745" i="6"/>
  <c r="M5745" i="6"/>
  <c r="K5745" i="6"/>
  <c r="L5745" i="6"/>
  <c r="H5745" i="6"/>
  <c r="F5747" i="6" l="1"/>
  <c r="E5748" i="6"/>
  <c r="J5746" i="6"/>
  <c r="M5746" i="6"/>
  <c r="H5746" i="6"/>
  <c r="I5746" i="6"/>
  <c r="K5746" i="6"/>
  <c r="L5746" i="6"/>
  <c r="F5748" i="6" l="1"/>
  <c r="E5749" i="6"/>
  <c r="H5747" i="6"/>
  <c r="M5747" i="6"/>
  <c r="L5747" i="6"/>
  <c r="I5747" i="6"/>
  <c r="J5747" i="6"/>
  <c r="K5747" i="6"/>
  <c r="F5749" i="6" l="1"/>
  <c r="E5750" i="6"/>
  <c r="M5748" i="6"/>
  <c r="L5748" i="6"/>
  <c r="I5748" i="6"/>
  <c r="H5748" i="6"/>
  <c r="J5748" i="6"/>
  <c r="K5748" i="6"/>
  <c r="F5750" i="6" l="1"/>
  <c r="E5751" i="6"/>
  <c r="M5749" i="6"/>
  <c r="J5749" i="6"/>
  <c r="I5749" i="6"/>
  <c r="H5749" i="6"/>
  <c r="L5749" i="6"/>
  <c r="K5749" i="6"/>
  <c r="F5751" i="6" l="1"/>
  <c r="E5752" i="6"/>
  <c r="L5750" i="6"/>
  <c r="M5750" i="6"/>
  <c r="H5750" i="6"/>
  <c r="J5750" i="6"/>
  <c r="I5750" i="6"/>
  <c r="K5750" i="6"/>
  <c r="F5752" i="6" l="1"/>
  <c r="E5753" i="6"/>
  <c r="M5751" i="6"/>
  <c r="L5751" i="6"/>
  <c r="I5751" i="6"/>
  <c r="K5751" i="6"/>
  <c r="J5751" i="6"/>
  <c r="H5751" i="6"/>
  <c r="F5753" i="6" l="1"/>
  <c r="E5754" i="6"/>
  <c r="I5752" i="6"/>
  <c r="H5752" i="6"/>
  <c r="M5752" i="6"/>
  <c r="L5752" i="6"/>
  <c r="K5752" i="6"/>
  <c r="J5752" i="6"/>
  <c r="F5754" i="6" l="1"/>
  <c r="E5755" i="6"/>
  <c r="J5753" i="6"/>
  <c r="I5753" i="6"/>
  <c r="M5753" i="6"/>
  <c r="K5753" i="6"/>
  <c r="L5753" i="6"/>
  <c r="H5753" i="6"/>
  <c r="F5755" i="6" l="1"/>
  <c r="E5756" i="6"/>
  <c r="J5754" i="6"/>
  <c r="I5754" i="6"/>
  <c r="K5754" i="6"/>
  <c r="L5754" i="6"/>
  <c r="M5754" i="6"/>
  <c r="H5754" i="6"/>
  <c r="E5757" i="6" l="1"/>
  <c r="F5756" i="6"/>
  <c r="H5755" i="6"/>
  <c r="I5755" i="6"/>
  <c r="L5755" i="6"/>
  <c r="J5755" i="6"/>
  <c r="K5755" i="6"/>
  <c r="M5755" i="6"/>
  <c r="L5756" i="6" l="1"/>
  <c r="H5756" i="6"/>
  <c r="I5756" i="6"/>
  <c r="M5756" i="6"/>
  <c r="J5756" i="6"/>
  <c r="K5756" i="6"/>
  <c r="F5757" i="6"/>
  <c r="E5758" i="6"/>
  <c r="F5758" i="6" l="1"/>
  <c r="E5759" i="6"/>
  <c r="M5757" i="6"/>
  <c r="I5757" i="6"/>
  <c r="J5757" i="6"/>
  <c r="H5757" i="6"/>
  <c r="L5757" i="6"/>
  <c r="K5757" i="6"/>
  <c r="F5759" i="6" l="1"/>
  <c r="E5760" i="6"/>
  <c r="M5758" i="6"/>
  <c r="H5758" i="6"/>
  <c r="I5758" i="6"/>
  <c r="K5758" i="6"/>
  <c r="J5758" i="6"/>
  <c r="L5758" i="6"/>
  <c r="E5761" i="6" l="1"/>
  <c r="F5760" i="6"/>
  <c r="H5759" i="6"/>
  <c r="L5759" i="6"/>
  <c r="I5759" i="6"/>
  <c r="M5759" i="6"/>
  <c r="J5759" i="6"/>
  <c r="K5759" i="6"/>
  <c r="L5760" i="6" l="1"/>
  <c r="H5760" i="6"/>
  <c r="M5760" i="6"/>
  <c r="I5760" i="6"/>
  <c r="K5760" i="6"/>
  <c r="J5760" i="6"/>
  <c r="F5761" i="6"/>
  <c r="E5762" i="6"/>
  <c r="F5762" i="6" l="1"/>
  <c r="E5763" i="6"/>
  <c r="M5761" i="6"/>
  <c r="I5761" i="6"/>
  <c r="J5761" i="6"/>
  <c r="L5761" i="6"/>
  <c r="K5761" i="6"/>
  <c r="H5761" i="6"/>
  <c r="F5763" i="6" l="1"/>
  <c r="E5764" i="6"/>
  <c r="K5762" i="6"/>
  <c r="J5762" i="6"/>
  <c r="L5762" i="6"/>
  <c r="M5762" i="6"/>
  <c r="H5762" i="6"/>
  <c r="I5762" i="6"/>
  <c r="E5765" i="6" l="1"/>
  <c r="F5764" i="6"/>
  <c r="L5763" i="6"/>
  <c r="H5763" i="6"/>
  <c r="J5763" i="6"/>
  <c r="I5763" i="6"/>
  <c r="M5763" i="6"/>
  <c r="K5763" i="6"/>
  <c r="L5764" i="6" l="1"/>
  <c r="H5764" i="6"/>
  <c r="M5764" i="6"/>
  <c r="I5764" i="6"/>
  <c r="K5764" i="6"/>
  <c r="J5764" i="6"/>
  <c r="F5765" i="6"/>
  <c r="E5766" i="6"/>
  <c r="F5766" i="6" l="1"/>
  <c r="E5767" i="6"/>
  <c r="M5765" i="6"/>
  <c r="I5765" i="6"/>
  <c r="J5765" i="6"/>
  <c r="K5765" i="6"/>
  <c r="H5765" i="6"/>
  <c r="L5765" i="6"/>
  <c r="F5767" i="6" l="1"/>
  <c r="E5768" i="6"/>
  <c r="K5766" i="6"/>
  <c r="J5766" i="6"/>
  <c r="L5766" i="6"/>
  <c r="M5766" i="6"/>
  <c r="H5766" i="6"/>
  <c r="I5766" i="6"/>
  <c r="E5769" i="6" l="1"/>
  <c r="F5768" i="6"/>
  <c r="L5767" i="6"/>
  <c r="H5767" i="6"/>
  <c r="K5767" i="6"/>
  <c r="I5767" i="6"/>
  <c r="M5767" i="6"/>
  <c r="J5767" i="6"/>
  <c r="L5768" i="6" l="1"/>
  <c r="H5768" i="6"/>
  <c r="M5768" i="6"/>
  <c r="I5768" i="6"/>
  <c r="J5768" i="6"/>
  <c r="K5768" i="6"/>
  <c r="F5769" i="6"/>
  <c r="E5770" i="6"/>
  <c r="F5770" i="6" l="1"/>
  <c r="E5771" i="6"/>
  <c r="M5769" i="6"/>
  <c r="I5769" i="6"/>
  <c r="J5769" i="6"/>
  <c r="K5769" i="6"/>
  <c r="H5769" i="6"/>
  <c r="L5769" i="6"/>
  <c r="F5771" i="6" l="1"/>
  <c r="E5772" i="6"/>
  <c r="J5770" i="6"/>
  <c r="L5770" i="6"/>
  <c r="M5770" i="6"/>
  <c r="H5770" i="6"/>
  <c r="I5770" i="6"/>
  <c r="K5770" i="6"/>
  <c r="E5773" i="6" l="1"/>
  <c r="F5772" i="6"/>
  <c r="L5771" i="6"/>
  <c r="H5771" i="6"/>
  <c r="K5771" i="6"/>
  <c r="M5771" i="6"/>
  <c r="J5771" i="6"/>
  <c r="I5771" i="6"/>
  <c r="L5772" i="6" l="1"/>
  <c r="H5772" i="6"/>
  <c r="I5772" i="6"/>
  <c r="M5772" i="6"/>
  <c r="J5772" i="6"/>
  <c r="K5772" i="6"/>
  <c r="F5773" i="6"/>
  <c r="E5774" i="6"/>
  <c r="F5774" i="6" l="1"/>
  <c r="E5775" i="6"/>
  <c r="M5773" i="6"/>
  <c r="I5773" i="6"/>
  <c r="J5773" i="6"/>
  <c r="L5773" i="6"/>
  <c r="H5773" i="6"/>
  <c r="K5773" i="6"/>
  <c r="F5775" i="6" l="1"/>
  <c r="E5776" i="6"/>
  <c r="J5774" i="6"/>
  <c r="L5774" i="6"/>
  <c r="K5774" i="6"/>
  <c r="M5774" i="6"/>
  <c r="H5774" i="6"/>
  <c r="I5774" i="6"/>
  <c r="E5777" i="6" l="1"/>
  <c r="F5776" i="6"/>
  <c r="H5775" i="6"/>
  <c r="L5775" i="6"/>
  <c r="K5775" i="6"/>
  <c r="I5775" i="6"/>
  <c r="M5775" i="6"/>
  <c r="J5775" i="6"/>
  <c r="L5776" i="6" l="1"/>
  <c r="H5776" i="6"/>
  <c r="M5776" i="6"/>
  <c r="I5776" i="6"/>
  <c r="K5776" i="6"/>
  <c r="J5776" i="6"/>
  <c r="F5777" i="6"/>
  <c r="E5778" i="6"/>
  <c r="M5777" i="6" l="1"/>
  <c r="I5777" i="6"/>
  <c r="J5777" i="6"/>
  <c r="L5777" i="6"/>
  <c r="K5777" i="6"/>
  <c r="H5777" i="6"/>
  <c r="F5778" i="6"/>
  <c r="E5779" i="6"/>
  <c r="K5778" i="6" l="1"/>
  <c r="I5778" i="6"/>
  <c r="J5778" i="6"/>
  <c r="L5778" i="6"/>
  <c r="M5778" i="6"/>
  <c r="H5778" i="6"/>
  <c r="F5779" i="6"/>
  <c r="E5780" i="6"/>
  <c r="L5779" i="6" l="1"/>
  <c r="H5779" i="6"/>
  <c r="J5779" i="6"/>
  <c r="K5779" i="6"/>
  <c r="I5779" i="6"/>
  <c r="M5779" i="6"/>
  <c r="E5781" i="6"/>
  <c r="F5780" i="6"/>
  <c r="F5781" i="6" l="1"/>
  <c r="E5782" i="6"/>
  <c r="L5780" i="6"/>
  <c r="H5780" i="6"/>
  <c r="M5780" i="6"/>
  <c r="I5780" i="6"/>
  <c r="K5780" i="6"/>
  <c r="J5780" i="6"/>
  <c r="F5782" i="6" l="1"/>
  <c r="E5783" i="6"/>
  <c r="M5781" i="6"/>
  <c r="I5781" i="6"/>
  <c r="J5781" i="6"/>
  <c r="K5781" i="6"/>
  <c r="L5781" i="6"/>
  <c r="H5781" i="6"/>
  <c r="F5783" i="6" l="1"/>
  <c r="E5784" i="6"/>
  <c r="K5782" i="6"/>
  <c r="M5782" i="6"/>
  <c r="H5782" i="6"/>
  <c r="I5782" i="6"/>
  <c r="J5782" i="6"/>
  <c r="L5782" i="6"/>
  <c r="E5785" i="6" l="1"/>
  <c r="F5784" i="6"/>
  <c r="L5783" i="6"/>
  <c r="H5783" i="6"/>
  <c r="K5783" i="6"/>
  <c r="I5783" i="6"/>
  <c r="M5783" i="6"/>
  <c r="J5783" i="6"/>
  <c r="L5784" i="6" l="1"/>
  <c r="H5784" i="6"/>
  <c r="M5784" i="6"/>
  <c r="I5784" i="6"/>
  <c r="J5784" i="6"/>
  <c r="K5784" i="6"/>
  <c r="F5785" i="6"/>
  <c r="E5786" i="6"/>
  <c r="F5786" i="6" l="1"/>
  <c r="E5787" i="6"/>
  <c r="M5785" i="6"/>
  <c r="I5785" i="6"/>
  <c r="J5785" i="6"/>
  <c r="K5785" i="6"/>
  <c r="H5785" i="6"/>
  <c r="L5785" i="6"/>
  <c r="F5787" i="6" l="1"/>
  <c r="E5788" i="6"/>
  <c r="K5786" i="6"/>
  <c r="J5786" i="6"/>
  <c r="L5786" i="6"/>
  <c r="M5786" i="6"/>
  <c r="H5786" i="6"/>
  <c r="I5786" i="6"/>
  <c r="E5789" i="6" l="1"/>
  <c r="F5788" i="6"/>
  <c r="L5787" i="6"/>
  <c r="H5787" i="6"/>
  <c r="M5787" i="6"/>
  <c r="J5787" i="6"/>
  <c r="K5787" i="6"/>
  <c r="I5787" i="6"/>
  <c r="L5788" i="6" l="1"/>
  <c r="H5788" i="6"/>
  <c r="I5788" i="6"/>
  <c r="M5788" i="6"/>
  <c r="K5788" i="6"/>
  <c r="J5788" i="6"/>
  <c r="F5789" i="6"/>
  <c r="E5790" i="6"/>
  <c r="M5789" i="6" l="1"/>
  <c r="I5789" i="6"/>
  <c r="J5789" i="6"/>
  <c r="H5789" i="6"/>
  <c r="L5789" i="6"/>
  <c r="K5789" i="6"/>
  <c r="F5790" i="6"/>
  <c r="E5791" i="6"/>
  <c r="M5790" i="6" l="1"/>
  <c r="H5790" i="6"/>
  <c r="K5790" i="6"/>
  <c r="I5790" i="6"/>
  <c r="J5790" i="6"/>
  <c r="L5790" i="6"/>
  <c r="F5791" i="6"/>
  <c r="E5792" i="6"/>
  <c r="H5791" i="6" l="1"/>
  <c r="L5791" i="6"/>
  <c r="I5791" i="6"/>
  <c r="K5791" i="6"/>
  <c r="M5791" i="6"/>
  <c r="J5791" i="6"/>
  <c r="E5793" i="6"/>
  <c r="F5792" i="6"/>
  <c r="L5792" i="6" l="1"/>
  <c r="H5792" i="6"/>
  <c r="M5792" i="6"/>
  <c r="I5792" i="6"/>
  <c r="K5792" i="6"/>
  <c r="J5792" i="6"/>
  <c r="F5793" i="6"/>
  <c r="E5794" i="6"/>
  <c r="M5793" i="6" l="1"/>
  <c r="I5793" i="6"/>
  <c r="J5793" i="6"/>
  <c r="L5793" i="6"/>
  <c r="K5793" i="6"/>
  <c r="H5793" i="6"/>
  <c r="F5794" i="6"/>
  <c r="E5795" i="6"/>
  <c r="K5794" i="6" l="1"/>
  <c r="J5794" i="6"/>
  <c r="L5794" i="6"/>
  <c r="M5794" i="6"/>
  <c r="H5794" i="6"/>
  <c r="I5794" i="6"/>
  <c r="F5795" i="6"/>
  <c r="E5796" i="6"/>
  <c r="L5795" i="6" l="1"/>
  <c r="H5795" i="6"/>
  <c r="J5795" i="6"/>
  <c r="I5795" i="6"/>
  <c r="M5795" i="6"/>
  <c r="K5795" i="6"/>
  <c r="E5797" i="6"/>
  <c r="F5796" i="6"/>
  <c r="F5797" i="6" l="1"/>
  <c r="E5798" i="6"/>
  <c r="L5796" i="6"/>
  <c r="H5796" i="6"/>
  <c r="M5796" i="6"/>
  <c r="I5796" i="6"/>
  <c r="K5796" i="6"/>
  <c r="J5796" i="6"/>
  <c r="F5798" i="6" l="1"/>
  <c r="E5799" i="6"/>
  <c r="M5797" i="6"/>
  <c r="I5797" i="6"/>
  <c r="J5797" i="6"/>
  <c r="K5797" i="6"/>
  <c r="L5797" i="6"/>
  <c r="H5797" i="6"/>
  <c r="F5799" i="6" l="1"/>
  <c r="E5800" i="6"/>
  <c r="K5798" i="6"/>
  <c r="I5798" i="6"/>
  <c r="J5798" i="6"/>
  <c r="L5798" i="6"/>
  <c r="M5798" i="6"/>
  <c r="H5798" i="6"/>
  <c r="E5801" i="6" l="1"/>
  <c r="F5800" i="6"/>
  <c r="L5799" i="6"/>
  <c r="H5799" i="6"/>
  <c r="K5799" i="6"/>
  <c r="I5799" i="6"/>
  <c r="M5799" i="6"/>
  <c r="J5799" i="6"/>
  <c r="L5800" i="6" l="1"/>
  <c r="H5800" i="6"/>
  <c r="M5800" i="6"/>
  <c r="I5800" i="6"/>
  <c r="J5800" i="6"/>
  <c r="K5800" i="6"/>
  <c r="F5801" i="6"/>
  <c r="E5802" i="6"/>
  <c r="M5801" i="6" l="1"/>
  <c r="I5801" i="6"/>
  <c r="J5801" i="6"/>
  <c r="L5801" i="6"/>
  <c r="K5801" i="6"/>
  <c r="H5801" i="6"/>
  <c r="F5802" i="6"/>
  <c r="E5803" i="6"/>
  <c r="F5803" i="6" l="1"/>
  <c r="E5804" i="6"/>
  <c r="I5802" i="6"/>
  <c r="K5802" i="6"/>
  <c r="J5802" i="6"/>
  <c r="L5802" i="6"/>
  <c r="M5802" i="6"/>
  <c r="H5802" i="6"/>
  <c r="E5805" i="6" l="1"/>
  <c r="F5804" i="6"/>
  <c r="L5803" i="6"/>
  <c r="H5803" i="6"/>
  <c r="M5803" i="6"/>
  <c r="K5803" i="6"/>
  <c r="J5803" i="6"/>
  <c r="I5803" i="6"/>
  <c r="L5804" i="6" l="1"/>
  <c r="H5804" i="6"/>
  <c r="I5804" i="6"/>
  <c r="M5804" i="6"/>
  <c r="K5804" i="6"/>
  <c r="J5804" i="6"/>
  <c r="F5805" i="6"/>
  <c r="E5806" i="6"/>
  <c r="M5805" i="6" l="1"/>
  <c r="I5805" i="6"/>
  <c r="J5805" i="6"/>
  <c r="L5805" i="6"/>
  <c r="H5805" i="6"/>
  <c r="K5805" i="6"/>
  <c r="F5806" i="6"/>
  <c r="E5807" i="6"/>
  <c r="J5806" i="6" l="1"/>
  <c r="L5806" i="6"/>
  <c r="M5806" i="6"/>
  <c r="H5806" i="6"/>
  <c r="I5806" i="6"/>
  <c r="K5806" i="6"/>
  <c r="F5807" i="6"/>
  <c r="E5808" i="6"/>
  <c r="E5809" i="6" l="1"/>
  <c r="F5808" i="6"/>
  <c r="H5807" i="6"/>
  <c r="L5807" i="6"/>
  <c r="I5807" i="6"/>
  <c r="K5807" i="6"/>
  <c r="M5807" i="6"/>
  <c r="J5807" i="6"/>
  <c r="L5808" i="6" l="1"/>
  <c r="H5808" i="6"/>
  <c r="M5808" i="6"/>
  <c r="I5808" i="6"/>
  <c r="K5808" i="6"/>
  <c r="J5808" i="6"/>
  <c r="F5809" i="6"/>
  <c r="E5810" i="6"/>
  <c r="M5809" i="6" l="1"/>
  <c r="I5809" i="6"/>
  <c r="J5809" i="6"/>
  <c r="L5809" i="6"/>
  <c r="K5809" i="6"/>
  <c r="H5809" i="6"/>
  <c r="F5810" i="6"/>
  <c r="E5811" i="6"/>
  <c r="K5810" i="6" l="1"/>
  <c r="I5810" i="6"/>
  <c r="J5810" i="6"/>
  <c r="L5810" i="6"/>
  <c r="M5810" i="6"/>
  <c r="H5810" i="6"/>
  <c r="F5811" i="6"/>
  <c r="E5812" i="6"/>
  <c r="L5811" i="6" l="1"/>
  <c r="H5811" i="6"/>
  <c r="J5811" i="6"/>
  <c r="K5811" i="6"/>
  <c r="I5811" i="6"/>
  <c r="M5811" i="6"/>
  <c r="E5813" i="6"/>
  <c r="F5812" i="6"/>
  <c r="L5812" i="6" l="1"/>
  <c r="H5812" i="6"/>
  <c r="M5812" i="6"/>
  <c r="I5812" i="6"/>
  <c r="K5812" i="6"/>
  <c r="J5812" i="6"/>
  <c r="F5813" i="6"/>
  <c r="E5814" i="6"/>
  <c r="M5813" i="6" l="1"/>
  <c r="I5813" i="6"/>
  <c r="J5813" i="6"/>
  <c r="L5813" i="6"/>
  <c r="K5813" i="6"/>
  <c r="H5813" i="6"/>
  <c r="F5814" i="6"/>
  <c r="E5815" i="6"/>
  <c r="F5815" i="6" l="1"/>
  <c r="E5816" i="6"/>
  <c r="K5814" i="6"/>
  <c r="J5814" i="6"/>
  <c r="L5814" i="6"/>
  <c r="M5814" i="6"/>
  <c r="H5814" i="6"/>
  <c r="I5814" i="6"/>
  <c r="E5817" i="6" l="1"/>
  <c r="F5816" i="6"/>
  <c r="L5815" i="6"/>
  <c r="H5815" i="6"/>
  <c r="K5815" i="6"/>
  <c r="I5815" i="6"/>
  <c r="M5815" i="6"/>
  <c r="J5815" i="6"/>
  <c r="L5816" i="6" l="1"/>
  <c r="H5816" i="6"/>
  <c r="M5816" i="6"/>
  <c r="I5816" i="6"/>
  <c r="K5816" i="6"/>
  <c r="J5816" i="6"/>
  <c r="F5817" i="6"/>
  <c r="E5818" i="6"/>
  <c r="F5818" i="6" l="1"/>
  <c r="E5819" i="6"/>
  <c r="M5817" i="6"/>
  <c r="I5817" i="6"/>
  <c r="J5817" i="6"/>
  <c r="L5817" i="6"/>
  <c r="K5817" i="6"/>
  <c r="H5817" i="6"/>
  <c r="F5819" i="6" l="1"/>
  <c r="E5820" i="6"/>
  <c r="I5818" i="6"/>
  <c r="K5818" i="6"/>
  <c r="J5818" i="6"/>
  <c r="L5818" i="6"/>
  <c r="M5818" i="6"/>
  <c r="H5818" i="6"/>
  <c r="E5821" i="6" l="1"/>
  <c r="F5820" i="6"/>
  <c r="L5819" i="6"/>
  <c r="H5819" i="6"/>
  <c r="M5819" i="6"/>
  <c r="K5819" i="6"/>
  <c r="J5819" i="6"/>
  <c r="I5819" i="6"/>
  <c r="L5820" i="6" l="1"/>
  <c r="H5820" i="6"/>
  <c r="I5820" i="6"/>
  <c r="M5820" i="6"/>
  <c r="K5820" i="6"/>
  <c r="J5820" i="6"/>
  <c r="F5821" i="6"/>
  <c r="E5822" i="6"/>
  <c r="F5822" i="6" l="1"/>
  <c r="E5823" i="6"/>
  <c r="M5821" i="6"/>
  <c r="I5821" i="6"/>
  <c r="J5821" i="6"/>
  <c r="H5821" i="6"/>
  <c r="L5821" i="6"/>
  <c r="K5821" i="6"/>
  <c r="F5823" i="6" l="1"/>
  <c r="E5824" i="6"/>
  <c r="M5822" i="6"/>
  <c r="H5822" i="6"/>
  <c r="I5822" i="6"/>
  <c r="K5822" i="6"/>
  <c r="J5822" i="6"/>
  <c r="L5822" i="6"/>
  <c r="E5825" i="6" l="1"/>
  <c r="F5824" i="6"/>
  <c r="H5823" i="6"/>
  <c r="L5823" i="6"/>
  <c r="I5823" i="6"/>
  <c r="M5823" i="6"/>
  <c r="J5823" i="6"/>
  <c r="K5823" i="6"/>
  <c r="L5824" i="6" l="1"/>
  <c r="H5824" i="6"/>
  <c r="M5824" i="6"/>
  <c r="I5824" i="6"/>
  <c r="K5824" i="6"/>
  <c r="J5824" i="6"/>
  <c r="F5825" i="6"/>
  <c r="E5826" i="6"/>
  <c r="F5826" i="6" l="1"/>
  <c r="E5827" i="6"/>
  <c r="M5825" i="6"/>
  <c r="I5825" i="6"/>
  <c r="J5825" i="6"/>
  <c r="L5825" i="6"/>
  <c r="K5825" i="6"/>
  <c r="H5825" i="6"/>
  <c r="F5827" i="6" l="1"/>
  <c r="E5828" i="6"/>
  <c r="K5826" i="6"/>
  <c r="J5826" i="6"/>
  <c r="L5826" i="6"/>
  <c r="M5826" i="6"/>
  <c r="H5826" i="6"/>
  <c r="I5826" i="6"/>
  <c r="E5829" i="6" l="1"/>
  <c r="F5828" i="6"/>
  <c r="L5827" i="6"/>
  <c r="H5827" i="6"/>
  <c r="J5827" i="6"/>
  <c r="I5827" i="6"/>
  <c r="M5827" i="6"/>
  <c r="K5827" i="6"/>
  <c r="L5828" i="6" l="1"/>
  <c r="H5828" i="6"/>
  <c r="M5828" i="6"/>
  <c r="I5828" i="6"/>
  <c r="K5828" i="6"/>
  <c r="J5828" i="6"/>
  <c r="F5829" i="6"/>
  <c r="E5830" i="6"/>
  <c r="F5830" i="6" l="1"/>
  <c r="E5831" i="6"/>
  <c r="M5829" i="6"/>
  <c r="I5829" i="6"/>
  <c r="J5829" i="6"/>
  <c r="K5829" i="6"/>
  <c r="H5829" i="6"/>
  <c r="L5829" i="6"/>
  <c r="F5831" i="6" l="1"/>
  <c r="E5832" i="6"/>
  <c r="K5830" i="6"/>
  <c r="J5830" i="6"/>
  <c r="L5830" i="6"/>
  <c r="M5830" i="6"/>
  <c r="H5830" i="6"/>
  <c r="I5830" i="6"/>
  <c r="E5833" i="6" l="1"/>
  <c r="F5832" i="6"/>
  <c r="L5831" i="6"/>
  <c r="H5831" i="6"/>
  <c r="K5831" i="6"/>
  <c r="I5831" i="6"/>
  <c r="M5831" i="6"/>
  <c r="J5831" i="6"/>
  <c r="L5832" i="6" l="1"/>
  <c r="H5832" i="6"/>
  <c r="M5832" i="6"/>
  <c r="I5832" i="6"/>
  <c r="J5832" i="6"/>
  <c r="K5832" i="6"/>
  <c r="F5833" i="6"/>
  <c r="E5834" i="6"/>
  <c r="F5834" i="6" l="1"/>
  <c r="E5835" i="6"/>
  <c r="M5833" i="6"/>
  <c r="I5833" i="6"/>
  <c r="J5833" i="6"/>
  <c r="K5833" i="6"/>
  <c r="H5833" i="6"/>
  <c r="L5833" i="6"/>
  <c r="F5835" i="6" l="1"/>
  <c r="E5836" i="6"/>
  <c r="M5834" i="6"/>
  <c r="H5834" i="6"/>
  <c r="I5834" i="6"/>
  <c r="K5834" i="6"/>
  <c r="J5834" i="6"/>
  <c r="L5834" i="6"/>
  <c r="E5837" i="6" l="1"/>
  <c r="F5836" i="6"/>
  <c r="L5835" i="6"/>
  <c r="H5835" i="6"/>
  <c r="K5835" i="6"/>
  <c r="M5835" i="6"/>
  <c r="J5835" i="6"/>
  <c r="I5835" i="6"/>
  <c r="L5836" i="6" l="1"/>
  <c r="H5836" i="6"/>
  <c r="I5836" i="6"/>
  <c r="M5836" i="6"/>
  <c r="J5836" i="6"/>
  <c r="K5836" i="6"/>
  <c r="F5837" i="6"/>
  <c r="E5838" i="6"/>
  <c r="F5838" i="6" l="1"/>
  <c r="E5839" i="6"/>
  <c r="M5837" i="6"/>
  <c r="I5837" i="6"/>
  <c r="J5837" i="6"/>
  <c r="L5837" i="6"/>
  <c r="H5837" i="6"/>
  <c r="K5837" i="6"/>
  <c r="F5839" i="6" l="1"/>
  <c r="E5840" i="6"/>
  <c r="J5838" i="6"/>
  <c r="L5838" i="6"/>
  <c r="K5838" i="6"/>
  <c r="M5838" i="6"/>
  <c r="H5838" i="6"/>
  <c r="I5838" i="6"/>
  <c r="E5841" i="6" l="1"/>
  <c r="F5840" i="6"/>
  <c r="H5839" i="6"/>
  <c r="L5839" i="6"/>
  <c r="I5839" i="6"/>
  <c r="M5839" i="6"/>
  <c r="J5839" i="6"/>
  <c r="K5839" i="6"/>
  <c r="L5840" i="6" l="1"/>
  <c r="H5840" i="6"/>
  <c r="M5840" i="6"/>
  <c r="I5840" i="6"/>
  <c r="K5840" i="6"/>
  <c r="J5840" i="6"/>
  <c r="F5841" i="6"/>
  <c r="E5842" i="6"/>
  <c r="F5842" i="6" l="1"/>
  <c r="E5843" i="6"/>
  <c r="M5841" i="6"/>
  <c r="I5841" i="6"/>
  <c r="J5841" i="6"/>
  <c r="L5841" i="6"/>
  <c r="K5841" i="6"/>
  <c r="H5841" i="6"/>
  <c r="F5843" i="6" l="1"/>
  <c r="E5844" i="6"/>
  <c r="K5842" i="6"/>
  <c r="I5842" i="6"/>
  <c r="J5842" i="6"/>
  <c r="L5842" i="6"/>
  <c r="M5842" i="6"/>
  <c r="H5842" i="6"/>
  <c r="E5845" i="6" l="1"/>
  <c r="F5844" i="6"/>
  <c r="L5843" i="6"/>
  <c r="H5843" i="6"/>
  <c r="J5843" i="6"/>
  <c r="K5843" i="6"/>
  <c r="I5843" i="6"/>
  <c r="M5843" i="6"/>
  <c r="L5844" i="6" l="1"/>
  <c r="H5844" i="6"/>
  <c r="M5844" i="6"/>
  <c r="I5844" i="6"/>
  <c r="K5844" i="6"/>
  <c r="J5844" i="6"/>
  <c r="F5845" i="6"/>
  <c r="E5846" i="6"/>
  <c r="F5846" i="6" l="1"/>
  <c r="E5847" i="6"/>
  <c r="M5845" i="6"/>
  <c r="I5845" i="6"/>
  <c r="J5845" i="6"/>
  <c r="K5845" i="6"/>
  <c r="L5845" i="6"/>
  <c r="H5845" i="6"/>
  <c r="F5847" i="6" l="1"/>
  <c r="E5848" i="6"/>
  <c r="K5846" i="6"/>
  <c r="M5846" i="6"/>
  <c r="H5846" i="6"/>
  <c r="I5846" i="6"/>
  <c r="J5846" i="6"/>
  <c r="L5846" i="6"/>
  <c r="E5849" i="6" l="1"/>
  <c r="F5848" i="6"/>
  <c r="L5847" i="6"/>
  <c r="H5847" i="6"/>
  <c r="K5847" i="6"/>
  <c r="I5847" i="6"/>
  <c r="M5847" i="6"/>
  <c r="J5847" i="6"/>
  <c r="L5848" i="6" l="1"/>
  <c r="H5848" i="6"/>
  <c r="M5848" i="6"/>
  <c r="I5848" i="6"/>
  <c r="J5848" i="6"/>
  <c r="K5848" i="6"/>
  <c r="F5849" i="6"/>
  <c r="E5850" i="6"/>
  <c r="F5850" i="6" l="1"/>
  <c r="E5851" i="6"/>
  <c r="M5849" i="6"/>
  <c r="I5849" i="6"/>
  <c r="J5849" i="6"/>
  <c r="K5849" i="6"/>
  <c r="H5849" i="6"/>
  <c r="L5849" i="6"/>
  <c r="F5851" i="6" l="1"/>
  <c r="E5852" i="6"/>
  <c r="J5850" i="6"/>
  <c r="L5850" i="6"/>
  <c r="M5850" i="6"/>
  <c r="H5850" i="6"/>
  <c r="I5850" i="6"/>
  <c r="K5850" i="6"/>
  <c r="E5853" i="6" l="1"/>
  <c r="F5852" i="6"/>
  <c r="L5851" i="6"/>
  <c r="H5851" i="6"/>
  <c r="M5851" i="6"/>
  <c r="J5851" i="6"/>
  <c r="K5851" i="6"/>
  <c r="I5851" i="6"/>
  <c r="L5852" i="6" l="1"/>
  <c r="H5852" i="6"/>
  <c r="I5852" i="6"/>
  <c r="M5852" i="6"/>
  <c r="J5852" i="6"/>
  <c r="K5852" i="6"/>
  <c r="F5853" i="6"/>
  <c r="E5854" i="6"/>
  <c r="F5854" i="6" l="1"/>
  <c r="E5855" i="6"/>
  <c r="M5853" i="6"/>
  <c r="I5853" i="6"/>
  <c r="J5853" i="6"/>
  <c r="H5853" i="6"/>
  <c r="L5853" i="6"/>
  <c r="K5853" i="6"/>
  <c r="F5855" i="6" l="1"/>
  <c r="E5856" i="6"/>
  <c r="M5854" i="6"/>
  <c r="H5854" i="6"/>
  <c r="K5854" i="6"/>
  <c r="I5854" i="6"/>
  <c r="J5854" i="6"/>
  <c r="L5854" i="6"/>
  <c r="E5857" i="6" l="1"/>
  <c r="F5856" i="6"/>
  <c r="H5855" i="6"/>
  <c r="L5855" i="6"/>
  <c r="K5855" i="6"/>
  <c r="I5855" i="6"/>
  <c r="M5855" i="6"/>
  <c r="J5855" i="6"/>
  <c r="L5856" i="6" l="1"/>
  <c r="H5856" i="6"/>
  <c r="M5856" i="6"/>
  <c r="I5856" i="6"/>
  <c r="K5856" i="6"/>
  <c r="J5856" i="6"/>
  <c r="F5857" i="6"/>
  <c r="E5858" i="6"/>
  <c r="F5858" i="6" l="1"/>
  <c r="E5859" i="6"/>
  <c r="M5857" i="6"/>
  <c r="I5857" i="6"/>
  <c r="J5857" i="6"/>
  <c r="L5857" i="6"/>
  <c r="K5857" i="6"/>
  <c r="H5857" i="6"/>
  <c r="F5859" i="6" l="1"/>
  <c r="E5860" i="6"/>
  <c r="K5858" i="6"/>
  <c r="J5858" i="6"/>
  <c r="L5858" i="6"/>
  <c r="M5858" i="6"/>
  <c r="H5858" i="6"/>
  <c r="I5858" i="6"/>
  <c r="E5861" i="6" l="1"/>
  <c r="F5860" i="6"/>
  <c r="L5859" i="6"/>
  <c r="H5859" i="6"/>
  <c r="J5859" i="6"/>
  <c r="I5859" i="6"/>
  <c r="M5859" i="6"/>
  <c r="K5859" i="6"/>
  <c r="L5860" i="6" l="1"/>
  <c r="H5860" i="6"/>
  <c r="M5860" i="6"/>
  <c r="I5860" i="6"/>
  <c r="K5860" i="6"/>
  <c r="J5860" i="6"/>
  <c r="F5861" i="6"/>
  <c r="E5862" i="6"/>
  <c r="F5862" i="6" l="1"/>
  <c r="E5863" i="6"/>
  <c r="M5861" i="6"/>
  <c r="I5861" i="6"/>
  <c r="J5861" i="6"/>
  <c r="K5861" i="6"/>
  <c r="L5861" i="6"/>
  <c r="H5861" i="6"/>
  <c r="F5863" i="6" l="1"/>
  <c r="E5864" i="6"/>
  <c r="K5862" i="6"/>
  <c r="I5862" i="6"/>
  <c r="J5862" i="6"/>
  <c r="L5862" i="6"/>
  <c r="M5862" i="6"/>
  <c r="H5862" i="6"/>
  <c r="E5865" i="6" l="1"/>
  <c r="F5864" i="6"/>
  <c r="L5863" i="6"/>
  <c r="H5863" i="6"/>
  <c r="K5863" i="6"/>
  <c r="I5863" i="6"/>
  <c r="M5863" i="6"/>
  <c r="J5863" i="6"/>
  <c r="L5864" i="6" l="1"/>
  <c r="H5864" i="6"/>
  <c r="M5864" i="6"/>
  <c r="I5864" i="6"/>
  <c r="J5864" i="6"/>
  <c r="K5864" i="6"/>
  <c r="F5865" i="6"/>
  <c r="E5866" i="6"/>
  <c r="F5866" i="6" l="1"/>
  <c r="E5867" i="6"/>
  <c r="M5865" i="6"/>
  <c r="I5865" i="6"/>
  <c r="J5865" i="6"/>
  <c r="K5865" i="6"/>
  <c r="H5865" i="6"/>
  <c r="L5865" i="6"/>
  <c r="F5867" i="6" l="1"/>
  <c r="E5868" i="6"/>
  <c r="K5866" i="6"/>
  <c r="J5866" i="6"/>
  <c r="L5866" i="6"/>
  <c r="M5866" i="6"/>
  <c r="H5866" i="6"/>
  <c r="I5866" i="6"/>
  <c r="E5869" i="6" l="1"/>
  <c r="F5868" i="6"/>
  <c r="L5867" i="6"/>
  <c r="H5867" i="6"/>
  <c r="M5867" i="6"/>
  <c r="K5867" i="6"/>
  <c r="J5867" i="6"/>
  <c r="I5867" i="6"/>
  <c r="L5868" i="6" l="1"/>
  <c r="H5868" i="6"/>
  <c r="I5868" i="6"/>
  <c r="M5868" i="6"/>
  <c r="J5868" i="6"/>
  <c r="K5868" i="6"/>
  <c r="F5869" i="6"/>
  <c r="E5870" i="6"/>
  <c r="F5870" i="6" l="1"/>
  <c r="E5871" i="6"/>
  <c r="M5869" i="6"/>
  <c r="I5869" i="6"/>
  <c r="J5869" i="6"/>
  <c r="L5869" i="6"/>
  <c r="H5869" i="6"/>
  <c r="K5869" i="6"/>
  <c r="F5871" i="6" l="1"/>
  <c r="E5872" i="6"/>
  <c r="J5870" i="6"/>
  <c r="L5870" i="6"/>
  <c r="M5870" i="6"/>
  <c r="H5870" i="6"/>
  <c r="I5870" i="6"/>
  <c r="K5870" i="6"/>
  <c r="E5873" i="6" l="1"/>
  <c r="F5872" i="6"/>
  <c r="H5871" i="6"/>
  <c r="L5871" i="6"/>
  <c r="K5871" i="6"/>
  <c r="I5871" i="6"/>
  <c r="M5871" i="6"/>
  <c r="J5871" i="6"/>
  <c r="L5872" i="6" l="1"/>
  <c r="H5872" i="6"/>
  <c r="M5872" i="6"/>
  <c r="I5872" i="6"/>
  <c r="K5872" i="6"/>
  <c r="J5872" i="6"/>
  <c r="F5873" i="6"/>
  <c r="E5874" i="6"/>
  <c r="F5874" i="6" l="1"/>
  <c r="E5875" i="6"/>
  <c r="M5873" i="6"/>
  <c r="I5873" i="6"/>
  <c r="J5873" i="6"/>
  <c r="L5873" i="6"/>
  <c r="K5873" i="6"/>
  <c r="H5873" i="6"/>
  <c r="F5875" i="6" l="1"/>
  <c r="E5876" i="6"/>
  <c r="K5874" i="6"/>
  <c r="I5874" i="6"/>
  <c r="J5874" i="6"/>
  <c r="L5874" i="6"/>
  <c r="M5874" i="6"/>
  <c r="H5874" i="6"/>
  <c r="E5877" i="6" l="1"/>
  <c r="F5876" i="6"/>
  <c r="L5875" i="6"/>
  <c r="H5875" i="6"/>
  <c r="J5875" i="6"/>
  <c r="K5875" i="6"/>
  <c r="I5875" i="6"/>
  <c r="M5875" i="6"/>
  <c r="L5876" i="6" l="1"/>
  <c r="H5876" i="6"/>
  <c r="M5876" i="6"/>
  <c r="I5876" i="6"/>
  <c r="K5876" i="6"/>
  <c r="J5876" i="6"/>
  <c r="F5877" i="6"/>
  <c r="E5878" i="6"/>
  <c r="F5878" i="6" l="1"/>
  <c r="E5879" i="6"/>
  <c r="M5877" i="6"/>
  <c r="I5877" i="6"/>
  <c r="J5877" i="6"/>
  <c r="L5877" i="6"/>
  <c r="K5877" i="6"/>
  <c r="H5877" i="6"/>
  <c r="F5879" i="6" l="1"/>
  <c r="E5880" i="6"/>
  <c r="K5878" i="6"/>
  <c r="J5878" i="6"/>
  <c r="L5878" i="6"/>
  <c r="M5878" i="6"/>
  <c r="H5878" i="6"/>
  <c r="I5878" i="6"/>
  <c r="E5881" i="6" l="1"/>
  <c r="F5880" i="6"/>
  <c r="L5879" i="6"/>
  <c r="H5879" i="6"/>
  <c r="K5879" i="6"/>
  <c r="I5879" i="6"/>
  <c r="M5879" i="6"/>
  <c r="J5879" i="6"/>
  <c r="L5880" i="6" l="1"/>
  <c r="H5880" i="6"/>
  <c r="M5880" i="6"/>
  <c r="I5880" i="6"/>
  <c r="K5880" i="6"/>
  <c r="J5880" i="6"/>
  <c r="F5881" i="6"/>
  <c r="E5882" i="6"/>
  <c r="F5882" i="6" l="1"/>
  <c r="E5883" i="6"/>
  <c r="M5881" i="6"/>
  <c r="I5881" i="6"/>
  <c r="J5881" i="6"/>
  <c r="L5881" i="6"/>
  <c r="K5881" i="6"/>
  <c r="H5881" i="6"/>
  <c r="F5883" i="6" l="1"/>
  <c r="E5884" i="6"/>
  <c r="K5882" i="6"/>
  <c r="J5882" i="6"/>
  <c r="L5882" i="6"/>
  <c r="M5882" i="6"/>
  <c r="H5882" i="6"/>
  <c r="I5882" i="6"/>
  <c r="E5885" i="6" l="1"/>
  <c r="F5884" i="6"/>
  <c r="L5883" i="6"/>
  <c r="H5883" i="6"/>
  <c r="M5883" i="6"/>
  <c r="K5883" i="6"/>
  <c r="J5883" i="6"/>
  <c r="I5883" i="6"/>
  <c r="L5884" i="6" l="1"/>
  <c r="H5884" i="6"/>
  <c r="I5884" i="6"/>
  <c r="M5884" i="6"/>
  <c r="K5884" i="6"/>
  <c r="J5884" i="6"/>
  <c r="F5885" i="6"/>
  <c r="E5886" i="6"/>
  <c r="F5886" i="6" l="1"/>
  <c r="E5887" i="6"/>
  <c r="M5885" i="6"/>
  <c r="I5885" i="6"/>
  <c r="J5885" i="6"/>
  <c r="H5885" i="6"/>
  <c r="L5885" i="6"/>
  <c r="K5885" i="6"/>
  <c r="F5887" i="6" l="1"/>
  <c r="E5888" i="6"/>
  <c r="M5886" i="6"/>
  <c r="H5886" i="6"/>
  <c r="I5886" i="6"/>
  <c r="K5886" i="6"/>
  <c r="J5886" i="6"/>
  <c r="L5886" i="6"/>
  <c r="E5889" i="6" l="1"/>
  <c r="F5888" i="6"/>
  <c r="H5887" i="6"/>
  <c r="L5887" i="6"/>
  <c r="I5887" i="6"/>
  <c r="K5887" i="6"/>
  <c r="M5887" i="6"/>
  <c r="J5887" i="6"/>
  <c r="L5888" i="6" l="1"/>
  <c r="H5888" i="6"/>
  <c r="M5888" i="6"/>
  <c r="I5888" i="6"/>
  <c r="K5888" i="6"/>
  <c r="J5888" i="6"/>
  <c r="F5889" i="6"/>
  <c r="E5890" i="6"/>
  <c r="F5890" i="6" l="1"/>
  <c r="E5891" i="6"/>
  <c r="M5889" i="6"/>
  <c r="I5889" i="6"/>
  <c r="J5889" i="6"/>
  <c r="L5889" i="6"/>
  <c r="K5889" i="6"/>
  <c r="H5889" i="6"/>
  <c r="F5891" i="6" l="1"/>
  <c r="E5892" i="6"/>
  <c r="K5890" i="6"/>
  <c r="J5890" i="6"/>
  <c r="L5890" i="6"/>
  <c r="M5890" i="6"/>
  <c r="H5890" i="6"/>
  <c r="I5890" i="6"/>
  <c r="E5893" i="6" l="1"/>
  <c r="F5892" i="6"/>
  <c r="L5891" i="6"/>
  <c r="H5891" i="6"/>
  <c r="J5891" i="6"/>
  <c r="I5891" i="6"/>
  <c r="M5891" i="6"/>
  <c r="K5891" i="6"/>
  <c r="L5892" i="6" l="1"/>
  <c r="H5892" i="6"/>
  <c r="M5892" i="6"/>
  <c r="I5892" i="6"/>
  <c r="K5892" i="6"/>
  <c r="J5892" i="6"/>
  <c r="F5893" i="6"/>
  <c r="E5894" i="6"/>
  <c r="F5894" i="6" l="1"/>
  <c r="E5895" i="6"/>
  <c r="M5893" i="6"/>
  <c r="I5893" i="6"/>
  <c r="J5893" i="6"/>
  <c r="K5893" i="6"/>
  <c r="H5893" i="6"/>
  <c r="L5893" i="6"/>
  <c r="F5895" i="6" l="1"/>
  <c r="E5896" i="6"/>
  <c r="K5894" i="6"/>
  <c r="J5894" i="6"/>
  <c r="L5894" i="6"/>
  <c r="M5894" i="6"/>
  <c r="H5894" i="6"/>
  <c r="I5894" i="6"/>
  <c r="E5897" i="6" l="1"/>
  <c r="F5896" i="6"/>
  <c r="L5895" i="6"/>
  <c r="H5895" i="6"/>
  <c r="K5895" i="6"/>
  <c r="I5895" i="6"/>
  <c r="M5895" i="6"/>
  <c r="J5895" i="6"/>
  <c r="L5896" i="6" l="1"/>
  <c r="H5896" i="6"/>
  <c r="M5896" i="6"/>
  <c r="I5896" i="6"/>
  <c r="J5896" i="6"/>
  <c r="K5896" i="6"/>
  <c r="F5897" i="6"/>
  <c r="E5898" i="6"/>
  <c r="F5898" i="6" l="1"/>
  <c r="E5899" i="6"/>
  <c r="M5897" i="6"/>
  <c r="I5897" i="6"/>
  <c r="J5897" i="6"/>
  <c r="L5897" i="6"/>
  <c r="K5897" i="6"/>
  <c r="H5897" i="6"/>
  <c r="F5899" i="6" l="1"/>
  <c r="E5900" i="6"/>
  <c r="I5898" i="6"/>
  <c r="K5898" i="6"/>
  <c r="J5898" i="6"/>
  <c r="L5898" i="6"/>
  <c r="M5898" i="6"/>
  <c r="H5898" i="6"/>
  <c r="E5901" i="6" l="1"/>
  <c r="F5900" i="6"/>
  <c r="L5899" i="6"/>
  <c r="H5899" i="6"/>
  <c r="K5899" i="6"/>
  <c r="M5899" i="6"/>
  <c r="J5899" i="6"/>
  <c r="I5899" i="6"/>
  <c r="L5900" i="6" l="1"/>
  <c r="H5900" i="6"/>
  <c r="I5900" i="6"/>
  <c r="M5900" i="6"/>
  <c r="K5900" i="6"/>
  <c r="J5900" i="6"/>
  <c r="F5901" i="6"/>
  <c r="E5902" i="6"/>
  <c r="F5902" i="6" l="1"/>
  <c r="E5903" i="6"/>
  <c r="M5901" i="6"/>
  <c r="I5901" i="6"/>
  <c r="J5901" i="6"/>
  <c r="L5901" i="6"/>
  <c r="H5901" i="6"/>
  <c r="K5901" i="6"/>
  <c r="F5903" i="6" l="1"/>
  <c r="E5904" i="6"/>
  <c r="J5902" i="6"/>
  <c r="L5902" i="6"/>
  <c r="K5902" i="6"/>
  <c r="M5902" i="6"/>
  <c r="H5902" i="6"/>
  <c r="I5902" i="6"/>
  <c r="E5905" i="6" l="1"/>
  <c r="F5904" i="6"/>
  <c r="H5903" i="6"/>
  <c r="L5903" i="6"/>
  <c r="I5903" i="6"/>
  <c r="M5903" i="6"/>
  <c r="J5903" i="6"/>
  <c r="K5903" i="6"/>
  <c r="L5904" i="6" l="1"/>
  <c r="H5904" i="6"/>
  <c r="M5904" i="6"/>
  <c r="I5904" i="6"/>
  <c r="K5904" i="6"/>
  <c r="J5904" i="6"/>
  <c r="F5905" i="6"/>
  <c r="E5906" i="6"/>
  <c r="F5906" i="6" l="1"/>
  <c r="E5907" i="6"/>
  <c r="M5905" i="6"/>
  <c r="I5905" i="6"/>
  <c r="J5905" i="6"/>
  <c r="L5905" i="6"/>
  <c r="K5905" i="6"/>
  <c r="H5905" i="6"/>
  <c r="F5907" i="6" l="1"/>
  <c r="E5908" i="6"/>
  <c r="K5906" i="6"/>
  <c r="I5906" i="6"/>
  <c r="J5906" i="6"/>
  <c r="L5906" i="6"/>
  <c r="M5906" i="6"/>
  <c r="H5906" i="6"/>
  <c r="E5909" i="6" l="1"/>
  <c r="F5908" i="6"/>
  <c r="L5907" i="6"/>
  <c r="H5907" i="6"/>
  <c r="J5907" i="6"/>
  <c r="K5907" i="6"/>
  <c r="I5907" i="6"/>
  <c r="M5907" i="6"/>
  <c r="L5908" i="6" l="1"/>
  <c r="H5908" i="6"/>
  <c r="M5908" i="6"/>
  <c r="I5908" i="6"/>
  <c r="K5908" i="6"/>
  <c r="J5908" i="6"/>
  <c r="F5909" i="6"/>
  <c r="E5910" i="6"/>
  <c r="F5910" i="6" l="1"/>
  <c r="E5911" i="6"/>
  <c r="M5909" i="6"/>
  <c r="I5909" i="6"/>
  <c r="J5909" i="6"/>
  <c r="K5909" i="6"/>
  <c r="L5909" i="6"/>
  <c r="H5909" i="6"/>
  <c r="F5911" i="6" l="1"/>
  <c r="E5912" i="6"/>
  <c r="K5910" i="6"/>
  <c r="M5910" i="6"/>
  <c r="H5910" i="6"/>
  <c r="I5910" i="6"/>
  <c r="J5910" i="6"/>
  <c r="L5910" i="6"/>
  <c r="E5913" i="6" l="1"/>
  <c r="F5912" i="6"/>
  <c r="L5911" i="6"/>
  <c r="H5911" i="6"/>
  <c r="K5911" i="6"/>
  <c r="I5911" i="6"/>
  <c r="M5911" i="6"/>
  <c r="J5911" i="6"/>
  <c r="L5912" i="6" l="1"/>
  <c r="H5912" i="6"/>
  <c r="M5912" i="6"/>
  <c r="I5912" i="6"/>
  <c r="J5912" i="6"/>
  <c r="K5912" i="6"/>
  <c r="F5913" i="6"/>
  <c r="E5914" i="6"/>
  <c r="F5914" i="6" l="1"/>
  <c r="E5915" i="6"/>
  <c r="M5913" i="6"/>
  <c r="I5913" i="6"/>
  <c r="J5913" i="6"/>
  <c r="L5913" i="6"/>
  <c r="K5913" i="6"/>
  <c r="H5913" i="6"/>
  <c r="F5915" i="6" l="1"/>
  <c r="E5916" i="6"/>
  <c r="M5914" i="6"/>
  <c r="H5914" i="6"/>
  <c r="I5914" i="6"/>
  <c r="K5914" i="6"/>
  <c r="J5914" i="6"/>
  <c r="L5914" i="6"/>
  <c r="E5917" i="6" l="1"/>
  <c r="F5916" i="6"/>
  <c r="L5915" i="6"/>
  <c r="H5915" i="6"/>
  <c r="M5915" i="6"/>
  <c r="J5915" i="6"/>
  <c r="K5915" i="6"/>
  <c r="I5915" i="6"/>
  <c r="L5916" i="6" l="1"/>
  <c r="H5916" i="6"/>
  <c r="I5916" i="6"/>
  <c r="M5916" i="6"/>
  <c r="J5916" i="6"/>
  <c r="K5916" i="6"/>
  <c r="F5917" i="6"/>
  <c r="E5918" i="6"/>
  <c r="F5918" i="6" l="1"/>
  <c r="E5919" i="6"/>
  <c r="M5917" i="6"/>
  <c r="I5917" i="6"/>
  <c r="J5917" i="6"/>
  <c r="H5917" i="6"/>
  <c r="L5917" i="6"/>
  <c r="K5917" i="6"/>
  <c r="F5919" i="6" l="1"/>
  <c r="E5920" i="6"/>
  <c r="M5918" i="6"/>
  <c r="H5918" i="6"/>
  <c r="K5918" i="6"/>
  <c r="I5918" i="6"/>
  <c r="J5918" i="6"/>
  <c r="L5918" i="6"/>
  <c r="E5921" i="6" l="1"/>
  <c r="F5920" i="6"/>
  <c r="H5919" i="6"/>
  <c r="L5919" i="6"/>
  <c r="I5919" i="6"/>
  <c r="M5919" i="6"/>
  <c r="J5919" i="6"/>
  <c r="K5919" i="6"/>
  <c r="L5920" i="6" l="1"/>
  <c r="H5920" i="6"/>
  <c r="M5920" i="6"/>
  <c r="I5920" i="6"/>
  <c r="K5920" i="6"/>
  <c r="J5920" i="6"/>
  <c r="F5921" i="6"/>
  <c r="E5922" i="6"/>
  <c r="F5922" i="6" l="1"/>
  <c r="E5923" i="6"/>
  <c r="M5921" i="6"/>
  <c r="I5921" i="6"/>
  <c r="J5921" i="6"/>
  <c r="L5921" i="6"/>
  <c r="K5921" i="6"/>
  <c r="H5921" i="6"/>
  <c r="F5923" i="6" l="1"/>
  <c r="E5924" i="6"/>
  <c r="K5922" i="6"/>
  <c r="J5922" i="6"/>
  <c r="L5922" i="6"/>
  <c r="M5922" i="6"/>
  <c r="H5922" i="6"/>
  <c r="I5922" i="6"/>
  <c r="E5925" i="6" l="1"/>
  <c r="F5924" i="6"/>
  <c r="L5923" i="6"/>
  <c r="H5923" i="6"/>
  <c r="J5923" i="6"/>
  <c r="I5923" i="6"/>
  <c r="M5923" i="6"/>
  <c r="K5923" i="6"/>
  <c r="L5924" i="6" l="1"/>
  <c r="H5924" i="6"/>
  <c r="M5924" i="6"/>
  <c r="I5924" i="6"/>
  <c r="K5924" i="6"/>
  <c r="J5924" i="6"/>
  <c r="F5925" i="6"/>
  <c r="E5926" i="6"/>
  <c r="F5926" i="6" l="1"/>
  <c r="E5927" i="6"/>
  <c r="M5925" i="6"/>
  <c r="I5925" i="6"/>
  <c r="J5925" i="6"/>
  <c r="K5925" i="6"/>
  <c r="L5925" i="6"/>
  <c r="H5925" i="6"/>
  <c r="F5927" i="6" l="1"/>
  <c r="E5928" i="6"/>
  <c r="K5926" i="6"/>
  <c r="I5926" i="6"/>
  <c r="J5926" i="6"/>
  <c r="L5926" i="6"/>
  <c r="M5926" i="6"/>
  <c r="H5926" i="6"/>
  <c r="E5929" i="6" l="1"/>
  <c r="F5928" i="6"/>
  <c r="L5927" i="6"/>
  <c r="H5927" i="6"/>
  <c r="K5927" i="6"/>
  <c r="I5927" i="6"/>
  <c r="M5927" i="6"/>
  <c r="J5927" i="6"/>
  <c r="L5928" i="6" l="1"/>
  <c r="H5928" i="6"/>
  <c r="M5928" i="6"/>
  <c r="I5928" i="6"/>
  <c r="J5928" i="6"/>
  <c r="K5928" i="6"/>
  <c r="F5929" i="6"/>
  <c r="E5930" i="6"/>
  <c r="F5930" i="6" l="1"/>
  <c r="E5931" i="6"/>
  <c r="M5929" i="6"/>
  <c r="I5929" i="6"/>
  <c r="J5929" i="6"/>
  <c r="K5929" i="6"/>
  <c r="H5929" i="6"/>
  <c r="L5929" i="6"/>
  <c r="F5931" i="6" l="1"/>
  <c r="E5932" i="6"/>
  <c r="J5930" i="6"/>
  <c r="L5930" i="6"/>
  <c r="M5930" i="6"/>
  <c r="H5930" i="6"/>
  <c r="I5930" i="6"/>
  <c r="K5930" i="6"/>
  <c r="E5933" i="6" l="1"/>
  <c r="F5932" i="6"/>
  <c r="L5931" i="6"/>
  <c r="H5931" i="6"/>
  <c r="M5931" i="6"/>
  <c r="K5931" i="6"/>
  <c r="J5931" i="6"/>
  <c r="I5931" i="6"/>
  <c r="L5932" i="6" l="1"/>
  <c r="H5932" i="6"/>
  <c r="I5932" i="6"/>
  <c r="M5932" i="6"/>
  <c r="J5932" i="6"/>
  <c r="K5932" i="6"/>
  <c r="F5933" i="6"/>
  <c r="E5934" i="6"/>
  <c r="F5934" i="6" l="1"/>
  <c r="E5935" i="6"/>
  <c r="M5933" i="6"/>
  <c r="I5933" i="6"/>
  <c r="J5933" i="6"/>
  <c r="L5933" i="6"/>
  <c r="H5933" i="6"/>
  <c r="K5933" i="6"/>
  <c r="F5935" i="6" l="1"/>
  <c r="E5936" i="6"/>
  <c r="J5934" i="6"/>
  <c r="L5934" i="6"/>
  <c r="M5934" i="6"/>
  <c r="H5934" i="6"/>
  <c r="I5934" i="6"/>
  <c r="K5934" i="6"/>
  <c r="E5937" i="6" l="1"/>
  <c r="F5936" i="6"/>
  <c r="H5935" i="6"/>
  <c r="L5935" i="6"/>
  <c r="I5935" i="6"/>
  <c r="M5935" i="6"/>
  <c r="J5935" i="6"/>
  <c r="K5935" i="6"/>
  <c r="L5936" i="6" l="1"/>
  <c r="H5936" i="6"/>
  <c r="M5936" i="6"/>
  <c r="I5936" i="6"/>
  <c r="K5936" i="6"/>
  <c r="J5936" i="6"/>
  <c r="F5937" i="6"/>
  <c r="E5938" i="6"/>
  <c r="F5938" i="6" l="1"/>
  <c r="E5939" i="6"/>
  <c r="M5937" i="6"/>
  <c r="I5937" i="6"/>
  <c r="J5937" i="6"/>
  <c r="L5937" i="6"/>
  <c r="K5937" i="6"/>
  <c r="H5937" i="6"/>
  <c r="F5939" i="6" l="1"/>
  <c r="E5940" i="6"/>
  <c r="K5938" i="6"/>
  <c r="I5938" i="6"/>
  <c r="J5938" i="6"/>
  <c r="L5938" i="6"/>
  <c r="M5938" i="6"/>
  <c r="H5938" i="6"/>
  <c r="E5941" i="6" l="1"/>
  <c r="F5940" i="6"/>
  <c r="L5939" i="6"/>
  <c r="H5939" i="6"/>
  <c r="J5939" i="6"/>
  <c r="K5939" i="6"/>
  <c r="I5939" i="6"/>
  <c r="M5939" i="6"/>
  <c r="L5940" i="6" l="1"/>
  <c r="H5940" i="6"/>
  <c r="M5940" i="6"/>
  <c r="I5940" i="6"/>
  <c r="K5940" i="6"/>
  <c r="J5940" i="6"/>
  <c r="F5941" i="6"/>
  <c r="E5942" i="6"/>
  <c r="F5942" i="6" l="1"/>
  <c r="E5943" i="6"/>
  <c r="M5941" i="6"/>
  <c r="I5941" i="6"/>
  <c r="J5941" i="6"/>
  <c r="L5941" i="6"/>
  <c r="K5941" i="6"/>
  <c r="H5941" i="6"/>
  <c r="F5943" i="6" l="1"/>
  <c r="E5944" i="6"/>
  <c r="K5942" i="6"/>
  <c r="J5942" i="6"/>
  <c r="L5942" i="6"/>
  <c r="M5942" i="6"/>
  <c r="H5942" i="6"/>
  <c r="I5942" i="6"/>
  <c r="E5945" i="6" l="1"/>
  <c r="F5944" i="6"/>
  <c r="L5943" i="6"/>
  <c r="H5943" i="6"/>
  <c r="K5943" i="6"/>
  <c r="I5943" i="6"/>
  <c r="M5943" i="6"/>
  <c r="J5943" i="6"/>
  <c r="L5944" i="6" l="1"/>
  <c r="H5944" i="6"/>
  <c r="M5944" i="6"/>
  <c r="I5944" i="6"/>
  <c r="K5944" i="6"/>
  <c r="J5944" i="6"/>
  <c r="F5945" i="6"/>
  <c r="E5946" i="6"/>
  <c r="F5946" i="6" l="1"/>
  <c r="E5947" i="6"/>
  <c r="M5945" i="6"/>
  <c r="I5945" i="6"/>
  <c r="J5945" i="6"/>
  <c r="K5945" i="6"/>
  <c r="H5945" i="6"/>
  <c r="L5945" i="6"/>
  <c r="E5948" i="6" l="1"/>
  <c r="F5947" i="6"/>
  <c r="J5946" i="6"/>
  <c r="L5946" i="6"/>
  <c r="M5946" i="6"/>
  <c r="H5946" i="6"/>
  <c r="I5946" i="6"/>
  <c r="K5946" i="6"/>
  <c r="L5947" i="6" l="1"/>
  <c r="H5947" i="6"/>
  <c r="M5947" i="6"/>
  <c r="K5947" i="6"/>
  <c r="J5947" i="6"/>
  <c r="I5947" i="6"/>
  <c r="E5949" i="6"/>
  <c r="F5948" i="6"/>
  <c r="M5948" i="6" l="1"/>
  <c r="I5948" i="6"/>
  <c r="L5948" i="6"/>
  <c r="H5948" i="6"/>
  <c r="J5948" i="6"/>
  <c r="K5948" i="6"/>
  <c r="F5949" i="6"/>
  <c r="E5950" i="6"/>
  <c r="F5950" i="6" l="1"/>
  <c r="E5951" i="6"/>
  <c r="J5949" i="6"/>
  <c r="M5949" i="6"/>
  <c r="I5949" i="6"/>
  <c r="H5949" i="6"/>
  <c r="L5949" i="6"/>
  <c r="K5949" i="6"/>
  <c r="E5952" i="6" l="1"/>
  <c r="F5951" i="6"/>
  <c r="H5950" i="6"/>
  <c r="L5950" i="6"/>
  <c r="I5950" i="6"/>
  <c r="K5950" i="6"/>
  <c r="M5950" i="6"/>
  <c r="J5950" i="6"/>
  <c r="L5951" i="6" l="1"/>
  <c r="H5951" i="6"/>
  <c r="M5951" i="6"/>
  <c r="J5951" i="6"/>
  <c r="K5951" i="6"/>
  <c r="I5951" i="6"/>
  <c r="E5953" i="6"/>
  <c r="F5952" i="6"/>
  <c r="M5952" i="6" l="1"/>
  <c r="I5952" i="6"/>
  <c r="L5952" i="6"/>
  <c r="H5952" i="6"/>
  <c r="K5952" i="6"/>
  <c r="J5952" i="6"/>
  <c r="F5953" i="6"/>
  <c r="E5954" i="6"/>
  <c r="F5954" i="6" l="1"/>
  <c r="E5955" i="6"/>
  <c r="J5953" i="6"/>
  <c r="M5953" i="6"/>
  <c r="I5953" i="6"/>
  <c r="L5953" i="6"/>
  <c r="K5953" i="6"/>
  <c r="H5953" i="6"/>
  <c r="E5956" i="6" l="1"/>
  <c r="F5955" i="6"/>
  <c r="H5954" i="6"/>
  <c r="I5954" i="6"/>
  <c r="J5954" i="6"/>
  <c r="K5954" i="6"/>
  <c r="L5954" i="6"/>
  <c r="M5954" i="6"/>
  <c r="L5955" i="6" l="1"/>
  <c r="H5955" i="6"/>
  <c r="M5955" i="6"/>
  <c r="K5955" i="6"/>
  <c r="J5955" i="6"/>
  <c r="I5955" i="6"/>
  <c r="E5957" i="6"/>
  <c r="F5956" i="6"/>
  <c r="M5956" i="6" l="1"/>
  <c r="I5956" i="6"/>
  <c r="L5956" i="6"/>
  <c r="H5956" i="6"/>
  <c r="J5956" i="6"/>
  <c r="K5956" i="6"/>
  <c r="F5957" i="6"/>
  <c r="E5958" i="6"/>
  <c r="F5958" i="6" l="1"/>
  <c r="E5959" i="6"/>
  <c r="J5957" i="6"/>
  <c r="M5957" i="6"/>
  <c r="I5957" i="6"/>
  <c r="H5957" i="6"/>
  <c r="L5957" i="6"/>
  <c r="K5957" i="6"/>
  <c r="E5960" i="6" l="1"/>
  <c r="F5959" i="6"/>
  <c r="H5958" i="6"/>
  <c r="I5958" i="6"/>
  <c r="L5958" i="6"/>
  <c r="M5958" i="6"/>
  <c r="J5958" i="6"/>
  <c r="K5958" i="6"/>
  <c r="L5959" i="6" l="1"/>
  <c r="H5959" i="6"/>
  <c r="M5959" i="6"/>
  <c r="J5959" i="6"/>
  <c r="K5959" i="6"/>
  <c r="I5959" i="6"/>
  <c r="E5961" i="6"/>
  <c r="F5960" i="6"/>
  <c r="M5960" i="6" l="1"/>
  <c r="I5960" i="6"/>
  <c r="L5960" i="6"/>
  <c r="H5960" i="6"/>
  <c r="K5960" i="6"/>
  <c r="J5960" i="6"/>
  <c r="F5961" i="6"/>
  <c r="E5962" i="6"/>
  <c r="F5962" i="6" l="1"/>
  <c r="E5963" i="6"/>
  <c r="J5961" i="6"/>
  <c r="M5961" i="6"/>
  <c r="I5961" i="6"/>
  <c r="L5961" i="6"/>
  <c r="H5961" i="6"/>
  <c r="K5961" i="6"/>
  <c r="E5964" i="6" l="1"/>
  <c r="F5963" i="6"/>
  <c r="L5962" i="6"/>
  <c r="I5962" i="6"/>
  <c r="K5962" i="6"/>
  <c r="M5962" i="6"/>
  <c r="J5962" i="6"/>
  <c r="H5962" i="6"/>
  <c r="L5963" i="6" l="1"/>
  <c r="H5963" i="6"/>
  <c r="K5963" i="6"/>
  <c r="I5963" i="6"/>
  <c r="J5963" i="6"/>
  <c r="M5963" i="6"/>
  <c r="E5965" i="6"/>
  <c r="F5964" i="6"/>
  <c r="M5964" i="6" l="1"/>
  <c r="I5964" i="6"/>
  <c r="L5964" i="6"/>
  <c r="H5964" i="6"/>
  <c r="J5964" i="6"/>
  <c r="K5964" i="6"/>
  <c r="F5965" i="6"/>
  <c r="E5966" i="6"/>
  <c r="F5966" i="6" l="1"/>
  <c r="E5967" i="6"/>
  <c r="J5965" i="6"/>
  <c r="M5965" i="6"/>
  <c r="I5965" i="6"/>
  <c r="L5965" i="6"/>
  <c r="H5965" i="6"/>
  <c r="K5965" i="6"/>
  <c r="E5968" i="6" l="1"/>
  <c r="F5967" i="6"/>
  <c r="I5966" i="6"/>
  <c r="M5966" i="6"/>
  <c r="H5966" i="6"/>
  <c r="K5966" i="6"/>
  <c r="L5966" i="6"/>
  <c r="J5966" i="6"/>
  <c r="L5967" i="6" l="1"/>
  <c r="H5967" i="6"/>
  <c r="I5967" i="6"/>
  <c r="M5967" i="6"/>
  <c r="J5967" i="6"/>
  <c r="K5967" i="6"/>
  <c r="E5969" i="6"/>
  <c r="F5968" i="6"/>
  <c r="M5968" i="6" l="1"/>
  <c r="I5968" i="6"/>
  <c r="L5968" i="6"/>
  <c r="H5968" i="6"/>
  <c r="K5968" i="6"/>
  <c r="J5968" i="6"/>
  <c r="F5969" i="6"/>
  <c r="E5970" i="6"/>
  <c r="F5970" i="6" l="1"/>
  <c r="E5971" i="6"/>
  <c r="J5969" i="6"/>
  <c r="M5969" i="6"/>
  <c r="I5969" i="6"/>
  <c r="L5969" i="6"/>
  <c r="H5969" i="6"/>
  <c r="K5969" i="6"/>
  <c r="E5972" i="6" l="1"/>
  <c r="F5971" i="6"/>
  <c r="I5970" i="6"/>
  <c r="J5970" i="6"/>
  <c r="K5970" i="6"/>
  <c r="H5970" i="6"/>
  <c r="M5970" i="6"/>
  <c r="L5970" i="6"/>
  <c r="L5971" i="6" l="1"/>
  <c r="H5971" i="6"/>
  <c r="I5971" i="6"/>
  <c r="K5971" i="6"/>
  <c r="M5971" i="6"/>
  <c r="J5971" i="6"/>
  <c r="E5973" i="6"/>
  <c r="F5972" i="6"/>
  <c r="M5972" i="6" l="1"/>
  <c r="I5972" i="6"/>
  <c r="L5972" i="6"/>
  <c r="H5972" i="6"/>
  <c r="K5972" i="6"/>
  <c r="J5972" i="6"/>
  <c r="F5973" i="6"/>
  <c r="E5974" i="6"/>
  <c r="F5974" i="6" l="1"/>
  <c r="E5975" i="6"/>
  <c r="J5973" i="6"/>
  <c r="M5973" i="6"/>
  <c r="I5973" i="6"/>
  <c r="L5973" i="6"/>
  <c r="H5973" i="6"/>
  <c r="K5973" i="6"/>
  <c r="E5976" i="6" l="1"/>
  <c r="F5975" i="6"/>
  <c r="H5974" i="6"/>
  <c r="I5974" i="6"/>
  <c r="L5974" i="6"/>
  <c r="M5974" i="6"/>
  <c r="J5974" i="6"/>
  <c r="K5974" i="6"/>
  <c r="L5975" i="6" l="1"/>
  <c r="H5975" i="6"/>
  <c r="M5975" i="6"/>
  <c r="J5975" i="6"/>
  <c r="K5975" i="6"/>
  <c r="I5975" i="6"/>
  <c r="E5977" i="6"/>
  <c r="F5976" i="6"/>
  <c r="M5976" i="6" l="1"/>
  <c r="I5976" i="6"/>
  <c r="L5976" i="6"/>
  <c r="H5976" i="6"/>
  <c r="K5976" i="6"/>
  <c r="J5976" i="6"/>
  <c r="F5977" i="6"/>
  <c r="E5978" i="6"/>
  <c r="F5978" i="6" l="1"/>
  <c r="E5979" i="6"/>
  <c r="J5977" i="6"/>
  <c r="M5977" i="6"/>
  <c r="I5977" i="6"/>
  <c r="L5977" i="6"/>
  <c r="H5977" i="6"/>
  <c r="K5977" i="6"/>
  <c r="E5980" i="6" l="1"/>
  <c r="F5979" i="6"/>
  <c r="L5978" i="6"/>
  <c r="I5978" i="6"/>
  <c r="K5978" i="6"/>
  <c r="M5978" i="6"/>
  <c r="J5978" i="6"/>
  <c r="H5978" i="6"/>
  <c r="L5979" i="6" l="1"/>
  <c r="H5979" i="6"/>
  <c r="K5979" i="6"/>
  <c r="I5979" i="6"/>
  <c r="J5979" i="6"/>
  <c r="M5979" i="6"/>
  <c r="E5981" i="6"/>
  <c r="F5980" i="6"/>
  <c r="M5980" i="6" l="1"/>
  <c r="I5980" i="6"/>
  <c r="L5980" i="6"/>
  <c r="H5980" i="6"/>
  <c r="J5980" i="6"/>
  <c r="K5980" i="6"/>
  <c r="F5981" i="6"/>
  <c r="E5982" i="6"/>
  <c r="F5982" i="6" l="1"/>
  <c r="E5983" i="6"/>
  <c r="J5981" i="6"/>
  <c r="M5981" i="6"/>
  <c r="I5981" i="6"/>
  <c r="L5981" i="6"/>
  <c r="H5981" i="6"/>
  <c r="K5981" i="6"/>
  <c r="E5984" i="6" l="1"/>
  <c r="F5983" i="6"/>
  <c r="I5982" i="6"/>
  <c r="M5982" i="6"/>
  <c r="H5982" i="6"/>
  <c r="K5982" i="6"/>
  <c r="L5982" i="6"/>
  <c r="J5982" i="6"/>
  <c r="L5983" i="6" l="1"/>
  <c r="H5983" i="6"/>
  <c r="I5983" i="6"/>
  <c r="M5983" i="6"/>
  <c r="J5983" i="6"/>
  <c r="K5983" i="6"/>
  <c r="E5985" i="6"/>
  <c r="F5984" i="6"/>
  <c r="M5984" i="6" l="1"/>
  <c r="I5984" i="6"/>
  <c r="L5984" i="6"/>
  <c r="H5984" i="6"/>
  <c r="K5984" i="6"/>
  <c r="J5984" i="6"/>
  <c r="F5985" i="6"/>
  <c r="E5986" i="6"/>
  <c r="F5986" i="6" l="1"/>
  <c r="E5987" i="6"/>
  <c r="J5985" i="6"/>
  <c r="M5985" i="6"/>
  <c r="I5985" i="6"/>
  <c r="L5985" i="6"/>
  <c r="H5985" i="6"/>
  <c r="K5985" i="6"/>
  <c r="E5988" i="6" l="1"/>
  <c r="F5987" i="6"/>
  <c r="I5986" i="6"/>
  <c r="J5986" i="6"/>
  <c r="K5986" i="6"/>
  <c r="H5986" i="6"/>
  <c r="M5986" i="6"/>
  <c r="L5986" i="6"/>
  <c r="L5987" i="6" l="1"/>
  <c r="H5987" i="6"/>
  <c r="I5987" i="6"/>
  <c r="K5987" i="6"/>
  <c r="M5987" i="6"/>
  <c r="J5987" i="6"/>
  <c r="E5989" i="6"/>
  <c r="F5988" i="6"/>
  <c r="M5988" i="6" l="1"/>
  <c r="I5988" i="6"/>
  <c r="L5988" i="6"/>
  <c r="H5988" i="6"/>
  <c r="K5988" i="6"/>
  <c r="J5988" i="6"/>
  <c r="F5989" i="6"/>
  <c r="E5990" i="6"/>
  <c r="F5990" i="6" l="1"/>
  <c r="E5991" i="6"/>
  <c r="J5989" i="6"/>
  <c r="M5989" i="6"/>
  <c r="I5989" i="6"/>
  <c r="L5989" i="6"/>
  <c r="H5989" i="6"/>
  <c r="K5989" i="6"/>
  <c r="E5992" i="6" l="1"/>
  <c r="F5991" i="6"/>
  <c r="H5990" i="6"/>
  <c r="I5990" i="6"/>
  <c r="L5990" i="6"/>
  <c r="M5990" i="6"/>
  <c r="J5990" i="6"/>
  <c r="K5990" i="6"/>
  <c r="L5991" i="6" l="1"/>
  <c r="H5991" i="6"/>
  <c r="M5991" i="6"/>
  <c r="J5991" i="6"/>
  <c r="K5991" i="6"/>
  <c r="I5991" i="6"/>
  <c r="E5993" i="6"/>
  <c r="F5992" i="6"/>
  <c r="M5992" i="6" l="1"/>
  <c r="I5992" i="6"/>
  <c r="L5992" i="6"/>
  <c r="H5992" i="6"/>
  <c r="K5992" i="6"/>
  <c r="J5992" i="6"/>
  <c r="F5993" i="6"/>
  <c r="E5994" i="6"/>
  <c r="J5993" i="6" l="1"/>
  <c r="M5993" i="6"/>
  <c r="I5993" i="6"/>
  <c r="L5993" i="6"/>
  <c r="H5993" i="6"/>
  <c r="K5993" i="6"/>
  <c r="F5994" i="6"/>
  <c r="E5995" i="6"/>
  <c r="L5994" i="6" l="1"/>
  <c r="I5994" i="6"/>
  <c r="K5994" i="6"/>
  <c r="M5994" i="6"/>
  <c r="J5994" i="6"/>
  <c r="H5994" i="6"/>
  <c r="E5996" i="6"/>
  <c r="F5995" i="6"/>
  <c r="L5995" i="6" l="1"/>
  <c r="H5995" i="6"/>
  <c r="K5995" i="6"/>
  <c r="I5995" i="6"/>
  <c r="J5995" i="6"/>
  <c r="M5995" i="6"/>
  <c r="E5997" i="6"/>
  <c r="F5996" i="6"/>
  <c r="F5997" i="6" l="1"/>
  <c r="E5998" i="6"/>
  <c r="M5996" i="6"/>
  <c r="I5996" i="6"/>
  <c r="L5996" i="6"/>
  <c r="H5996" i="6"/>
  <c r="J5996" i="6"/>
  <c r="K5996" i="6"/>
  <c r="F5998" i="6" l="1"/>
  <c r="E5999" i="6"/>
  <c r="J5997" i="6"/>
  <c r="M5997" i="6"/>
  <c r="I5997" i="6"/>
  <c r="L5997" i="6"/>
  <c r="H5997" i="6"/>
  <c r="K5997" i="6"/>
  <c r="E6000" i="6" l="1"/>
  <c r="F5999" i="6"/>
  <c r="I5998" i="6"/>
  <c r="M5998" i="6"/>
  <c r="H5998" i="6"/>
  <c r="K5998" i="6"/>
  <c r="L5998" i="6"/>
  <c r="J5998" i="6"/>
  <c r="L5999" i="6" l="1"/>
  <c r="H5999" i="6"/>
  <c r="I5999" i="6"/>
  <c r="M5999" i="6"/>
  <c r="J5999" i="6"/>
  <c r="K5999" i="6"/>
  <c r="E6001" i="6"/>
  <c r="F6000" i="6"/>
  <c r="M6000" i="6" l="1"/>
  <c r="I6000" i="6"/>
  <c r="L6000" i="6"/>
  <c r="H6000" i="6"/>
  <c r="K6000" i="6"/>
  <c r="J6000" i="6"/>
  <c r="F6001" i="6"/>
  <c r="E6002" i="6"/>
  <c r="F6002" i="6" l="1"/>
  <c r="E6003" i="6"/>
  <c r="J6001" i="6"/>
  <c r="M6001" i="6"/>
  <c r="I6001" i="6"/>
  <c r="L6001" i="6"/>
  <c r="H6001" i="6"/>
  <c r="K6001" i="6"/>
  <c r="E6004" i="6" l="1"/>
  <c r="F6003" i="6"/>
  <c r="I6002" i="6"/>
  <c r="J6002" i="6"/>
  <c r="K6002" i="6"/>
  <c r="H6002" i="6"/>
  <c r="M6002" i="6"/>
  <c r="L6002" i="6"/>
  <c r="L6003" i="6" l="1"/>
  <c r="H6003" i="6"/>
  <c r="I6003" i="6"/>
  <c r="K6003" i="6"/>
  <c r="M6003" i="6"/>
  <c r="J6003" i="6"/>
  <c r="E6005" i="6"/>
  <c r="F6004" i="6"/>
  <c r="M6004" i="6" l="1"/>
  <c r="I6004" i="6"/>
  <c r="L6004" i="6"/>
  <c r="H6004" i="6"/>
  <c r="K6004" i="6"/>
  <c r="J6004" i="6"/>
  <c r="F6005" i="6"/>
  <c r="E6006" i="6"/>
  <c r="F6006" i="6" l="1"/>
  <c r="E6007" i="6"/>
  <c r="J6005" i="6"/>
  <c r="M6005" i="6"/>
  <c r="I6005" i="6"/>
  <c r="L6005" i="6"/>
  <c r="H6005" i="6"/>
  <c r="K6005" i="6"/>
  <c r="E6008" i="6" l="1"/>
  <c r="F6007" i="6"/>
  <c r="H6006" i="6"/>
  <c r="I6006" i="6"/>
  <c r="L6006" i="6"/>
  <c r="M6006" i="6"/>
  <c r="J6006" i="6"/>
  <c r="K6006" i="6"/>
  <c r="L6007" i="6" l="1"/>
  <c r="H6007" i="6"/>
  <c r="M6007" i="6"/>
  <c r="J6007" i="6"/>
  <c r="K6007" i="6"/>
  <c r="I6007" i="6"/>
  <c r="E6009" i="6"/>
  <c r="F6008" i="6"/>
  <c r="M6008" i="6" l="1"/>
  <c r="I6008" i="6"/>
  <c r="L6008" i="6"/>
  <c r="H6008" i="6"/>
  <c r="K6008" i="6"/>
  <c r="J6008" i="6"/>
  <c r="F6009" i="6"/>
  <c r="E6010" i="6"/>
  <c r="F6010" i="6" l="1"/>
  <c r="E6011" i="6"/>
  <c r="J6009" i="6"/>
  <c r="M6009" i="6"/>
  <c r="I6009" i="6"/>
  <c r="L6009" i="6"/>
  <c r="H6009" i="6"/>
  <c r="K6009" i="6"/>
  <c r="E6012" i="6" l="1"/>
  <c r="F6011" i="6"/>
  <c r="L6010" i="6"/>
  <c r="I6010" i="6"/>
  <c r="K6010" i="6"/>
  <c r="M6010" i="6"/>
  <c r="J6010" i="6"/>
  <c r="H6010" i="6"/>
  <c r="L6011" i="6" l="1"/>
  <c r="H6011" i="6"/>
  <c r="K6011" i="6"/>
  <c r="I6011" i="6"/>
  <c r="J6011" i="6"/>
  <c r="M6011" i="6"/>
  <c r="E6013" i="6"/>
  <c r="F6012" i="6"/>
  <c r="M6012" i="6" l="1"/>
  <c r="I6012" i="6"/>
  <c r="L6012" i="6"/>
  <c r="H6012" i="6"/>
  <c r="J6012" i="6"/>
  <c r="K6012" i="6"/>
  <c r="F6013" i="6"/>
  <c r="E6014" i="6"/>
  <c r="F6014" i="6" l="1"/>
  <c r="E6015" i="6"/>
  <c r="J6013" i="6"/>
  <c r="M6013" i="6"/>
  <c r="I6013" i="6"/>
  <c r="L6013" i="6"/>
  <c r="H6013" i="6"/>
  <c r="K6013" i="6"/>
  <c r="E6016" i="6" l="1"/>
  <c r="F6015" i="6"/>
  <c r="I6014" i="6"/>
  <c r="M6014" i="6"/>
  <c r="H6014" i="6"/>
  <c r="K6014" i="6"/>
  <c r="L6014" i="6"/>
  <c r="J6014" i="6"/>
  <c r="L6015" i="6" l="1"/>
  <c r="H6015" i="6"/>
  <c r="I6015" i="6"/>
  <c r="M6015" i="6"/>
  <c r="J6015" i="6"/>
  <c r="K6015" i="6"/>
  <c r="E6017" i="6"/>
  <c r="F6016" i="6"/>
  <c r="M6016" i="6" l="1"/>
  <c r="I6016" i="6"/>
  <c r="L6016" i="6"/>
  <c r="H6016" i="6"/>
  <c r="K6016" i="6"/>
  <c r="J6016" i="6"/>
  <c r="F6017" i="6"/>
  <c r="E6018" i="6"/>
  <c r="F6018" i="6" l="1"/>
  <c r="E6019" i="6"/>
  <c r="J6017" i="6"/>
  <c r="M6017" i="6"/>
  <c r="I6017" i="6"/>
  <c r="L6017" i="6"/>
  <c r="H6017" i="6"/>
  <c r="K6017" i="6"/>
  <c r="E6020" i="6" l="1"/>
  <c r="F6019" i="6"/>
  <c r="I6018" i="6"/>
  <c r="J6018" i="6"/>
  <c r="K6018" i="6"/>
  <c r="H6018" i="6"/>
  <c r="M6018" i="6"/>
  <c r="L6018" i="6"/>
  <c r="L6019" i="6" l="1"/>
  <c r="H6019" i="6"/>
  <c r="I6019" i="6"/>
  <c r="K6019" i="6"/>
  <c r="M6019" i="6"/>
  <c r="J6019" i="6"/>
  <c r="E6021" i="6"/>
  <c r="F6020" i="6"/>
  <c r="M6020" i="6" l="1"/>
  <c r="I6020" i="6"/>
  <c r="L6020" i="6"/>
  <c r="H6020" i="6"/>
  <c r="K6020" i="6"/>
  <c r="J6020" i="6"/>
  <c r="F6021" i="6"/>
  <c r="E6022" i="6"/>
  <c r="J6021" i="6" l="1"/>
  <c r="M6021" i="6"/>
  <c r="I6021" i="6"/>
  <c r="L6021" i="6"/>
  <c r="H6021" i="6"/>
  <c r="K6021" i="6"/>
  <c r="F6022" i="6"/>
  <c r="E6023" i="6"/>
  <c r="H6022" i="6" l="1"/>
  <c r="I6022" i="6"/>
  <c r="L6022" i="6"/>
  <c r="M6022" i="6"/>
  <c r="J6022" i="6"/>
  <c r="K6022" i="6"/>
  <c r="E6024" i="6"/>
  <c r="F6023" i="6"/>
  <c r="E6025" i="6" l="1"/>
  <c r="F6024" i="6"/>
  <c r="L6023" i="6"/>
  <c r="H6023" i="6"/>
  <c r="M6023" i="6"/>
  <c r="J6023" i="6"/>
  <c r="K6023" i="6"/>
  <c r="I6023" i="6"/>
  <c r="M6024" i="6" l="1"/>
  <c r="I6024" i="6"/>
  <c r="L6024" i="6"/>
  <c r="H6024" i="6"/>
  <c r="K6024" i="6"/>
  <c r="J6024" i="6"/>
  <c r="F6025" i="6"/>
  <c r="E6026" i="6"/>
  <c r="F6026" i="6" l="1"/>
  <c r="E6027" i="6"/>
  <c r="J6025" i="6"/>
  <c r="M6025" i="6"/>
  <c r="I6025" i="6"/>
  <c r="L6025" i="6"/>
  <c r="H6025" i="6"/>
  <c r="K6025" i="6"/>
  <c r="E6028" i="6" l="1"/>
  <c r="F6027" i="6"/>
  <c r="L6026" i="6"/>
  <c r="I6026" i="6"/>
  <c r="K6026" i="6"/>
  <c r="M6026" i="6"/>
  <c r="J6026" i="6"/>
  <c r="H6026" i="6"/>
  <c r="L6027" i="6" l="1"/>
  <c r="H6027" i="6"/>
  <c r="K6027" i="6"/>
  <c r="I6027" i="6"/>
  <c r="J6027" i="6"/>
  <c r="M6027" i="6"/>
  <c r="E6029" i="6"/>
  <c r="F6028" i="6"/>
  <c r="M6028" i="6" l="1"/>
  <c r="I6028" i="6"/>
  <c r="L6028" i="6"/>
  <c r="H6028" i="6"/>
  <c r="J6028" i="6"/>
  <c r="K6028" i="6"/>
  <c r="F6029" i="6"/>
  <c r="E6030" i="6"/>
  <c r="F6030" i="6" l="1"/>
  <c r="E6031" i="6"/>
  <c r="J6029" i="6"/>
  <c r="M6029" i="6"/>
  <c r="I6029" i="6"/>
  <c r="L6029" i="6"/>
  <c r="H6029" i="6"/>
  <c r="K6029" i="6"/>
  <c r="E6032" i="6" l="1"/>
  <c r="F6031" i="6"/>
  <c r="I6030" i="6"/>
  <c r="M6030" i="6"/>
  <c r="H6030" i="6"/>
  <c r="K6030" i="6"/>
  <c r="L6030" i="6"/>
  <c r="J6030" i="6"/>
  <c r="L6031" i="6" l="1"/>
  <c r="H6031" i="6"/>
  <c r="I6031" i="6"/>
  <c r="M6031" i="6"/>
  <c r="J6031" i="6"/>
  <c r="K6031" i="6"/>
  <c r="E6033" i="6"/>
  <c r="F6032" i="6"/>
  <c r="M6032" i="6" l="1"/>
  <c r="I6032" i="6"/>
  <c r="L6032" i="6"/>
  <c r="H6032" i="6"/>
  <c r="K6032" i="6"/>
  <c r="J6032" i="6"/>
  <c r="F6033" i="6"/>
  <c r="E6034" i="6"/>
  <c r="F6034" i="6" l="1"/>
  <c r="E6035" i="6"/>
  <c r="J6033" i="6"/>
  <c r="M6033" i="6"/>
  <c r="I6033" i="6"/>
  <c r="L6033" i="6"/>
  <c r="H6033" i="6"/>
  <c r="K6033" i="6"/>
  <c r="E6036" i="6" l="1"/>
  <c r="F6035" i="6"/>
  <c r="I6034" i="6"/>
  <c r="J6034" i="6"/>
  <c r="K6034" i="6"/>
  <c r="H6034" i="6"/>
  <c r="M6034" i="6"/>
  <c r="L6034" i="6"/>
  <c r="L6035" i="6" l="1"/>
  <c r="H6035" i="6"/>
  <c r="I6035" i="6"/>
  <c r="K6035" i="6"/>
  <c r="M6035" i="6"/>
  <c r="J6035" i="6"/>
  <c r="E6037" i="6"/>
  <c r="F6036" i="6"/>
  <c r="M6036" i="6" l="1"/>
  <c r="I6036" i="6"/>
  <c r="L6036" i="6"/>
  <c r="J6036" i="6"/>
  <c r="H6036" i="6"/>
  <c r="K6036" i="6"/>
  <c r="F6037" i="6"/>
  <c r="E6038" i="6"/>
  <c r="F6038" i="6" l="1"/>
  <c r="E6039" i="6"/>
  <c r="J6037" i="6"/>
  <c r="M6037" i="6"/>
  <c r="I6037" i="6"/>
  <c r="L6037" i="6"/>
  <c r="H6037" i="6"/>
  <c r="K6037" i="6"/>
  <c r="E6040" i="6" l="1"/>
  <c r="F6039" i="6"/>
  <c r="H6038" i="6"/>
  <c r="L6038" i="6"/>
  <c r="I6038" i="6"/>
  <c r="M6038" i="6"/>
  <c r="K6038" i="6"/>
  <c r="J6038" i="6"/>
  <c r="L6039" i="6" l="1"/>
  <c r="H6039" i="6"/>
  <c r="M6039" i="6"/>
  <c r="K6039" i="6"/>
  <c r="I6039" i="6"/>
  <c r="J6039" i="6"/>
  <c r="E6041" i="6"/>
  <c r="F6040" i="6"/>
  <c r="M6040" i="6" l="1"/>
  <c r="I6040" i="6"/>
  <c r="L6040" i="6"/>
  <c r="K6040" i="6"/>
  <c r="J6040" i="6"/>
  <c r="H6040" i="6"/>
  <c r="F6041" i="6"/>
  <c r="E6042" i="6"/>
  <c r="F6042" i="6" l="1"/>
  <c r="E6043" i="6"/>
  <c r="J6041" i="6"/>
  <c r="M6041" i="6"/>
  <c r="I6041" i="6"/>
  <c r="L6041" i="6"/>
  <c r="H6041" i="6"/>
  <c r="K6041" i="6"/>
  <c r="E6044" i="6" l="1"/>
  <c r="F6043" i="6"/>
  <c r="L6042" i="6"/>
  <c r="K6042" i="6"/>
  <c r="I6042" i="6"/>
  <c r="J6042" i="6"/>
  <c r="H6042" i="6"/>
  <c r="M6042" i="6"/>
  <c r="L6043" i="6" l="1"/>
  <c r="H6043" i="6"/>
  <c r="J6043" i="6"/>
  <c r="K6043" i="6"/>
  <c r="I6043" i="6"/>
  <c r="M6043" i="6"/>
  <c r="E6045" i="6"/>
  <c r="F6044" i="6"/>
  <c r="M6044" i="6" l="1"/>
  <c r="I6044" i="6"/>
  <c r="J6044" i="6"/>
  <c r="K6044" i="6"/>
  <c r="H6044" i="6"/>
  <c r="L6044" i="6"/>
  <c r="F6045" i="6"/>
  <c r="E6046" i="6"/>
  <c r="F6046" i="6" l="1"/>
  <c r="E6047" i="6"/>
  <c r="J6045" i="6"/>
  <c r="M6045" i="6"/>
  <c r="I6045" i="6"/>
  <c r="L6045" i="6"/>
  <c r="H6045" i="6"/>
  <c r="K6045" i="6"/>
  <c r="E6048" i="6" l="1"/>
  <c r="F6047" i="6"/>
  <c r="J6046" i="6"/>
  <c r="H6046" i="6"/>
  <c r="I6046" i="6"/>
  <c r="K6046" i="6"/>
  <c r="L6046" i="6"/>
  <c r="M6046" i="6"/>
  <c r="L6047" i="6" l="1"/>
  <c r="H6047" i="6"/>
  <c r="J6047" i="6"/>
  <c r="I6047" i="6"/>
  <c r="M6047" i="6"/>
  <c r="K6047" i="6"/>
  <c r="E6049" i="6"/>
  <c r="F6048" i="6"/>
  <c r="M6048" i="6" l="1"/>
  <c r="I6048" i="6"/>
  <c r="L6048" i="6"/>
  <c r="K6048" i="6"/>
  <c r="J6048" i="6"/>
  <c r="H6048" i="6"/>
  <c r="F6049" i="6"/>
  <c r="E6050" i="6"/>
  <c r="F6050" i="6" l="1"/>
  <c r="E6051" i="6"/>
  <c r="J6049" i="6"/>
  <c r="M6049" i="6"/>
  <c r="I6049" i="6"/>
  <c r="L6049" i="6"/>
  <c r="H6049" i="6"/>
  <c r="K6049" i="6"/>
  <c r="E6052" i="6" l="1"/>
  <c r="F6051" i="6"/>
  <c r="J6050" i="6"/>
  <c r="K6050" i="6"/>
  <c r="H6050" i="6"/>
  <c r="L6050" i="6"/>
  <c r="I6050" i="6"/>
  <c r="M6050" i="6"/>
  <c r="L6051" i="6" l="1"/>
  <c r="H6051" i="6"/>
  <c r="J6051" i="6"/>
  <c r="I6051" i="6"/>
  <c r="K6051" i="6"/>
  <c r="M6051" i="6"/>
  <c r="E6053" i="6"/>
  <c r="F6052" i="6"/>
  <c r="M6052" i="6" l="1"/>
  <c r="I6052" i="6"/>
  <c r="K6052" i="6"/>
  <c r="L6052" i="6"/>
  <c r="J6052" i="6"/>
  <c r="H6052" i="6"/>
  <c r="F6053" i="6"/>
  <c r="E6054" i="6"/>
  <c r="F6054" i="6" l="1"/>
  <c r="E6055" i="6"/>
  <c r="J6053" i="6"/>
  <c r="M6053" i="6"/>
  <c r="I6053" i="6"/>
  <c r="L6053" i="6"/>
  <c r="H6053" i="6"/>
  <c r="K6053" i="6"/>
  <c r="E6056" i="6" l="1"/>
  <c r="F6055" i="6"/>
  <c r="H6054" i="6"/>
  <c r="L6054" i="6"/>
  <c r="I6054" i="6"/>
  <c r="K6054" i="6"/>
  <c r="M6054" i="6"/>
  <c r="J6054" i="6"/>
  <c r="L6055" i="6" l="1"/>
  <c r="H6055" i="6"/>
  <c r="J6055" i="6"/>
  <c r="M6055" i="6"/>
  <c r="K6055" i="6"/>
  <c r="I6055" i="6"/>
  <c r="E6057" i="6"/>
  <c r="F6056" i="6"/>
  <c r="M6056" i="6" l="1"/>
  <c r="I6056" i="6"/>
  <c r="L6056" i="6"/>
  <c r="K6056" i="6"/>
  <c r="J6056" i="6"/>
  <c r="H6056" i="6"/>
  <c r="F6057" i="6"/>
  <c r="E6058" i="6"/>
  <c r="F6058" i="6" l="1"/>
  <c r="E6059" i="6"/>
  <c r="J6057" i="6"/>
  <c r="M6057" i="6"/>
  <c r="I6057" i="6"/>
  <c r="L6057" i="6"/>
  <c r="H6057" i="6"/>
  <c r="K6057" i="6"/>
  <c r="E6060" i="6" l="1"/>
  <c r="F6059" i="6"/>
  <c r="L6058" i="6"/>
  <c r="K6058" i="6"/>
  <c r="I6058" i="6"/>
  <c r="J6058" i="6"/>
  <c r="H6058" i="6"/>
  <c r="M6058" i="6"/>
  <c r="L6059" i="6" l="1"/>
  <c r="H6059" i="6"/>
  <c r="J6059" i="6"/>
  <c r="K6059" i="6"/>
  <c r="I6059" i="6"/>
  <c r="M6059" i="6"/>
  <c r="E6061" i="6"/>
  <c r="F6060" i="6"/>
  <c r="M6060" i="6" l="1"/>
  <c r="I6060" i="6"/>
  <c r="J6060" i="6"/>
  <c r="K6060" i="6"/>
  <c r="H6060" i="6"/>
  <c r="L6060" i="6"/>
  <c r="F6061" i="6"/>
  <c r="E6062" i="6"/>
  <c r="F6062" i="6" l="1"/>
  <c r="E6063" i="6"/>
  <c r="J6061" i="6"/>
  <c r="M6061" i="6"/>
  <c r="I6061" i="6"/>
  <c r="L6061" i="6"/>
  <c r="H6061" i="6"/>
  <c r="K6061" i="6"/>
  <c r="E6064" i="6" l="1"/>
  <c r="F6063" i="6"/>
  <c r="J6062" i="6"/>
  <c r="H6062" i="6"/>
  <c r="I6062" i="6"/>
  <c r="K6062" i="6"/>
  <c r="L6062" i="6"/>
  <c r="M6062" i="6"/>
  <c r="L6063" i="6" l="1"/>
  <c r="H6063" i="6"/>
  <c r="J6063" i="6"/>
  <c r="I6063" i="6"/>
  <c r="M6063" i="6"/>
  <c r="K6063" i="6"/>
  <c r="E6065" i="6"/>
  <c r="F6064" i="6"/>
  <c r="M6064" i="6" l="1"/>
  <c r="I6064" i="6"/>
  <c r="L6064" i="6"/>
  <c r="K6064" i="6"/>
  <c r="J6064" i="6"/>
  <c r="H6064" i="6"/>
  <c r="F6065" i="6"/>
  <c r="E6066" i="6"/>
  <c r="F6066" i="6" l="1"/>
  <c r="E6067" i="6"/>
  <c r="J6065" i="6"/>
  <c r="M6065" i="6"/>
  <c r="I6065" i="6"/>
  <c r="L6065" i="6"/>
  <c r="H6065" i="6"/>
  <c r="K6065" i="6"/>
  <c r="E6068" i="6" l="1"/>
  <c r="F6067" i="6"/>
  <c r="J6066" i="6"/>
  <c r="K6066" i="6"/>
  <c r="H6066" i="6"/>
  <c r="L6066" i="6"/>
  <c r="I6066" i="6"/>
  <c r="M6066" i="6"/>
  <c r="L6067" i="6" l="1"/>
  <c r="H6067" i="6"/>
  <c r="J6067" i="6"/>
  <c r="I6067" i="6"/>
  <c r="K6067" i="6"/>
  <c r="M6067" i="6"/>
  <c r="E6069" i="6"/>
  <c r="F6068" i="6"/>
  <c r="M6068" i="6" l="1"/>
  <c r="I6068" i="6"/>
  <c r="K6068" i="6"/>
  <c r="L6068" i="6"/>
  <c r="J6068" i="6"/>
  <c r="H6068" i="6"/>
  <c r="F6069" i="6"/>
  <c r="E6070" i="6"/>
  <c r="F6070" i="6" l="1"/>
  <c r="E6071" i="6"/>
  <c r="J6069" i="6"/>
  <c r="M6069" i="6"/>
  <c r="I6069" i="6"/>
  <c r="L6069" i="6"/>
  <c r="H6069" i="6"/>
  <c r="K6069" i="6"/>
  <c r="E6072" i="6" l="1"/>
  <c r="F6071" i="6"/>
  <c r="H6070" i="6"/>
  <c r="L6070" i="6"/>
  <c r="I6070" i="6"/>
  <c r="K6070" i="6"/>
  <c r="M6070" i="6"/>
  <c r="J6070" i="6"/>
  <c r="L6071" i="6" l="1"/>
  <c r="H6071" i="6"/>
  <c r="J6071" i="6"/>
  <c r="M6071" i="6"/>
  <c r="K6071" i="6"/>
  <c r="I6071" i="6"/>
  <c r="E6073" i="6"/>
  <c r="F6072" i="6"/>
  <c r="M6072" i="6" l="1"/>
  <c r="I6072" i="6"/>
  <c r="L6072" i="6"/>
  <c r="K6072" i="6"/>
  <c r="J6072" i="6"/>
  <c r="H6072" i="6"/>
  <c r="F6073" i="6"/>
  <c r="E6074" i="6"/>
  <c r="F6074" i="6" l="1"/>
  <c r="E6075" i="6"/>
  <c r="J6073" i="6"/>
  <c r="M6073" i="6"/>
  <c r="I6073" i="6"/>
  <c r="L6073" i="6"/>
  <c r="H6073" i="6"/>
  <c r="K6073" i="6"/>
  <c r="E6076" i="6" l="1"/>
  <c r="F6075" i="6"/>
  <c r="L6074" i="6"/>
  <c r="K6074" i="6"/>
  <c r="I6074" i="6"/>
  <c r="J6074" i="6"/>
  <c r="H6074" i="6"/>
  <c r="M6074" i="6"/>
  <c r="L6075" i="6" l="1"/>
  <c r="H6075" i="6"/>
  <c r="J6075" i="6"/>
  <c r="K6075" i="6"/>
  <c r="I6075" i="6"/>
  <c r="M6075" i="6"/>
  <c r="E6077" i="6"/>
  <c r="F6076" i="6"/>
  <c r="M6076" i="6" l="1"/>
  <c r="I6076" i="6"/>
  <c r="J6076" i="6"/>
  <c r="K6076" i="6"/>
  <c r="H6076" i="6"/>
  <c r="L6076" i="6"/>
  <c r="F6077" i="6"/>
  <c r="E6078" i="6"/>
  <c r="F6078" i="6" l="1"/>
  <c r="E6079" i="6"/>
  <c r="J6077" i="6"/>
  <c r="M6077" i="6"/>
  <c r="I6077" i="6"/>
  <c r="L6077" i="6"/>
  <c r="H6077" i="6"/>
  <c r="K6077" i="6"/>
  <c r="E6080" i="6" l="1"/>
  <c r="F6079" i="6"/>
  <c r="J6078" i="6"/>
  <c r="H6078" i="6"/>
  <c r="I6078" i="6"/>
  <c r="K6078" i="6"/>
  <c r="L6078" i="6"/>
  <c r="M6078" i="6"/>
  <c r="L6079" i="6" l="1"/>
  <c r="H6079" i="6"/>
  <c r="J6079" i="6"/>
  <c r="I6079" i="6"/>
  <c r="M6079" i="6"/>
  <c r="K6079" i="6"/>
  <c r="E6081" i="6"/>
  <c r="F6080" i="6"/>
  <c r="M6080" i="6" l="1"/>
  <c r="I6080" i="6"/>
  <c r="L6080" i="6"/>
  <c r="K6080" i="6"/>
  <c r="J6080" i="6"/>
  <c r="H6080" i="6"/>
  <c r="F6081" i="6"/>
  <c r="E6082" i="6"/>
  <c r="F6082" i="6" l="1"/>
  <c r="E6083" i="6"/>
  <c r="J6081" i="6"/>
  <c r="M6081" i="6"/>
  <c r="I6081" i="6"/>
  <c r="L6081" i="6"/>
  <c r="H6081" i="6"/>
  <c r="K6081" i="6"/>
  <c r="E6084" i="6" l="1"/>
  <c r="F6083" i="6"/>
  <c r="J6082" i="6"/>
  <c r="K6082" i="6"/>
  <c r="H6082" i="6"/>
  <c r="L6082" i="6"/>
  <c r="I6082" i="6"/>
  <c r="M6082" i="6"/>
  <c r="L6083" i="6" l="1"/>
  <c r="H6083" i="6"/>
  <c r="J6083" i="6"/>
  <c r="I6083" i="6"/>
  <c r="K6083" i="6"/>
  <c r="M6083" i="6"/>
  <c r="E6085" i="6"/>
  <c r="F6084" i="6"/>
  <c r="M6084" i="6" l="1"/>
  <c r="I6084" i="6"/>
  <c r="K6084" i="6"/>
  <c r="L6084" i="6"/>
  <c r="J6084" i="6"/>
  <c r="H6084" i="6"/>
  <c r="F6085" i="6"/>
  <c r="E6086" i="6"/>
  <c r="F6086" i="6" l="1"/>
  <c r="E6087" i="6"/>
  <c r="J6085" i="6"/>
  <c r="M6085" i="6"/>
  <c r="I6085" i="6"/>
  <c r="L6085" i="6"/>
  <c r="H6085" i="6"/>
  <c r="K6085" i="6"/>
  <c r="E6088" i="6" l="1"/>
  <c r="F6087" i="6"/>
  <c r="H6086" i="6"/>
  <c r="L6086" i="6"/>
  <c r="I6086" i="6"/>
  <c r="K6086" i="6"/>
  <c r="M6086" i="6"/>
  <c r="J6086" i="6"/>
  <c r="L6087" i="6" l="1"/>
  <c r="H6087" i="6"/>
  <c r="J6087" i="6"/>
  <c r="M6087" i="6"/>
  <c r="K6087" i="6"/>
  <c r="I6087" i="6"/>
  <c r="E6089" i="6"/>
  <c r="F6088" i="6"/>
  <c r="M6088" i="6" l="1"/>
  <c r="I6088" i="6"/>
  <c r="L6088" i="6"/>
  <c r="K6088" i="6"/>
  <c r="J6088" i="6"/>
  <c r="H6088" i="6"/>
  <c r="F6089" i="6"/>
  <c r="E6090" i="6"/>
  <c r="F6090" i="6" l="1"/>
  <c r="E6091" i="6"/>
  <c r="J6089" i="6"/>
  <c r="M6089" i="6"/>
  <c r="I6089" i="6"/>
  <c r="L6089" i="6"/>
  <c r="H6089" i="6"/>
  <c r="K6089" i="6"/>
  <c r="E6092" i="6" l="1"/>
  <c r="F6091" i="6"/>
  <c r="L6090" i="6"/>
  <c r="K6090" i="6"/>
  <c r="I6090" i="6"/>
  <c r="J6090" i="6"/>
  <c r="H6090" i="6"/>
  <c r="M6090" i="6"/>
  <c r="L6091" i="6" l="1"/>
  <c r="H6091" i="6"/>
  <c r="J6091" i="6"/>
  <c r="K6091" i="6"/>
  <c r="I6091" i="6"/>
  <c r="M6091" i="6"/>
  <c r="E6093" i="6"/>
  <c r="F6092" i="6"/>
  <c r="M6092" i="6" l="1"/>
  <c r="I6092" i="6"/>
  <c r="J6092" i="6"/>
  <c r="K6092" i="6"/>
  <c r="H6092" i="6"/>
  <c r="L6092" i="6"/>
  <c r="F6093" i="6"/>
  <c r="E6094" i="6"/>
  <c r="F6094" i="6" l="1"/>
  <c r="E6095" i="6"/>
  <c r="J6093" i="6"/>
  <c r="M6093" i="6"/>
  <c r="I6093" i="6"/>
  <c r="L6093" i="6"/>
  <c r="H6093" i="6"/>
  <c r="K6093" i="6"/>
  <c r="E6096" i="6" l="1"/>
  <c r="F6095" i="6"/>
  <c r="J6094" i="6"/>
  <c r="H6094" i="6"/>
  <c r="I6094" i="6"/>
  <c r="K6094" i="6"/>
  <c r="L6094" i="6"/>
  <c r="M6094" i="6"/>
  <c r="L6095" i="6" l="1"/>
  <c r="H6095" i="6"/>
  <c r="J6095" i="6"/>
  <c r="I6095" i="6"/>
  <c r="M6095" i="6"/>
  <c r="K6095" i="6"/>
  <c r="E6097" i="6"/>
  <c r="F6096" i="6"/>
  <c r="M6096" i="6" l="1"/>
  <c r="I6096" i="6"/>
  <c r="L6096" i="6"/>
  <c r="K6096" i="6"/>
  <c r="J6096" i="6"/>
  <c r="H6096" i="6"/>
  <c r="F6097" i="6"/>
  <c r="E6098" i="6"/>
  <c r="F6098" i="6" l="1"/>
  <c r="E6099" i="6"/>
  <c r="J6097" i="6"/>
  <c r="M6097" i="6"/>
  <c r="I6097" i="6"/>
  <c r="L6097" i="6"/>
  <c r="H6097" i="6"/>
  <c r="K6097" i="6"/>
  <c r="E6100" i="6" l="1"/>
  <c r="F6099" i="6"/>
  <c r="J6098" i="6"/>
  <c r="K6098" i="6"/>
  <c r="H6098" i="6"/>
  <c r="L6098" i="6"/>
  <c r="I6098" i="6"/>
  <c r="M6098" i="6"/>
  <c r="L6099" i="6" l="1"/>
  <c r="H6099" i="6"/>
  <c r="J6099" i="6"/>
  <c r="I6099" i="6"/>
  <c r="K6099" i="6"/>
  <c r="M6099" i="6"/>
  <c r="E6101" i="6"/>
  <c r="F6100" i="6"/>
  <c r="M6100" i="6" l="1"/>
  <c r="I6100" i="6"/>
  <c r="K6100" i="6"/>
  <c r="L6100" i="6"/>
  <c r="J6100" i="6"/>
  <c r="H6100" i="6"/>
  <c r="F6101" i="6"/>
  <c r="E6102" i="6"/>
  <c r="F6102" i="6" l="1"/>
  <c r="E6103" i="6"/>
  <c r="J6101" i="6"/>
  <c r="M6101" i="6"/>
  <c r="I6101" i="6"/>
  <c r="L6101" i="6"/>
  <c r="H6101" i="6"/>
  <c r="K6101" i="6"/>
  <c r="E6104" i="6" l="1"/>
  <c r="F6103" i="6"/>
  <c r="H6102" i="6"/>
  <c r="L6102" i="6"/>
  <c r="I6102" i="6"/>
  <c r="K6102" i="6"/>
  <c r="M6102" i="6"/>
  <c r="J6102" i="6"/>
  <c r="L6103" i="6" l="1"/>
  <c r="H6103" i="6"/>
  <c r="J6103" i="6"/>
  <c r="M6103" i="6"/>
  <c r="K6103" i="6"/>
  <c r="I6103" i="6"/>
  <c r="E6105" i="6"/>
  <c r="F6104" i="6"/>
  <c r="M6104" i="6" l="1"/>
  <c r="I6104" i="6"/>
  <c r="L6104" i="6"/>
  <c r="K6104" i="6"/>
  <c r="J6104" i="6"/>
  <c r="H6104" i="6"/>
  <c r="F6105" i="6"/>
  <c r="E6106" i="6"/>
  <c r="F6106" i="6" l="1"/>
  <c r="E6107" i="6"/>
  <c r="J6105" i="6"/>
  <c r="M6105" i="6"/>
  <c r="I6105" i="6"/>
  <c r="L6105" i="6"/>
  <c r="H6105" i="6"/>
  <c r="K6105" i="6"/>
  <c r="E6108" i="6" l="1"/>
  <c r="F6107" i="6"/>
  <c r="L6106" i="6"/>
  <c r="K6106" i="6"/>
  <c r="I6106" i="6"/>
  <c r="J6106" i="6"/>
  <c r="H6106" i="6"/>
  <c r="M6106" i="6"/>
  <c r="L6107" i="6" l="1"/>
  <c r="H6107" i="6"/>
  <c r="J6107" i="6"/>
  <c r="K6107" i="6"/>
  <c r="I6107" i="6"/>
  <c r="M6107" i="6"/>
  <c r="E6109" i="6"/>
  <c r="F6108" i="6"/>
  <c r="M6108" i="6" l="1"/>
  <c r="I6108" i="6"/>
  <c r="J6108" i="6"/>
  <c r="K6108" i="6"/>
  <c r="H6108" i="6"/>
  <c r="L6108" i="6"/>
  <c r="F6109" i="6"/>
  <c r="E6110" i="6"/>
  <c r="F6110" i="6" l="1"/>
  <c r="E6111" i="6"/>
  <c r="J6109" i="6"/>
  <c r="M6109" i="6"/>
  <c r="I6109" i="6"/>
  <c r="L6109" i="6"/>
  <c r="H6109" i="6"/>
  <c r="K6109" i="6"/>
  <c r="E6112" i="6" l="1"/>
  <c r="F6111" i="6"/>
  <c r="J6110" i="6"/>
  <c r="H6110" i="6"/>
  <c r="I6110" i="6"/>
  <c r="K6110" i="6"/>
  <c r="L6110" i="6"/>
  <c r="M6110" i="6"/>
  <c r="L6111" i="6" l="1"/>
  <c r="H6111" i="6"/>
  <c r="J6111" i="6"/>
  <c r="I6111" i="6"/>
  <c r="M6111" i="6"/>
  <c r="K6111" i="6"/>
  <c r="E6113" i="6"/>
  <c r="F6112" i="6"/>
  <c r="M6112" i="6" l="1"/>
  <c r="I6112" i="6"/>
  <c r="L6112" i="6"/>
  <c r="K6112" i="6"/>
  <c r="J6112" i="6"/>
  <c r="H6112" i="6"/>
  <c r="F6113" i="6"/>
  <c r="E6114" i="6"/>
  <c r="F6114" i="6" l="1"/>
  <c r="E6115" i="6"/>
  <c r="J6113" i="6"/>
  <c r="M6113" i="6"/>
  <c r="I6113" i="6"/>
  <c r="L6113" i="6"/>
  <c r="H6113" i="6"/>
  <c r="K6113" i="6"/>
  <c r="E6116" i="6" l="1"/>
  <c r="F6115" i="6"/>
  <c r="J6114" i="6"/>
  <c r="K6114" i="6"/>
  <c r="H6114" i="6"/>
  <c r="L6114" i="6"/>
  <c r="I6114" i="6"/>
  <c r="M6114" i="6"/>
  <c r="L6115" i="6" l="1"/>
  <c r="H6115" i="6"/>
  <c r="J6115" i="6"/>
  <c r="I6115" i="6"/>
  <c r="K6115" i="6"/>
  <c r="M6115" i="6"/>
  <c r="E6117" i="6"/>
  <c r="F6116" i="6"/>
  <c r="M6116" i="6" l="1"/>
  <c r="I6116" i="6"/>
  <c r="K6116" i="6"/>
  <c r="L6116" i="6"/>
  <c r="J6116" i="6"/>
  <c r="H6116" i="6"/>
  <c r="F6117" i="6"/>
  <c r="E6118" i="6"/>
  <c r="F6118" i="6" l="1"/>
  <c r="E6119" i="6"/>
  <c r="J6117" i="6"/>
  <c r="M6117" i="6"/>
  <c r="I6117" i="6"/>
  <c r="L6117" i="6"/>
  <c r="H6117" i="6"/>
  <c r="K6117" i="6"/>
  <c r="E6120" i="6" l="1"/>
  <c r="F6119" i="6"/>
  <c r="H6118" i="6"/>
  <c r="L6118" i="6"/>
  <c r="I6118" i="6"/>
  <c r="K6118" i="6"/>
  <c r="M6118" i="6"/>
  <c r="J6118" i="6"/>
  <c r="L6119" i="6" l="1"/>
  <c r="H6119" i="6"/>
  <c r="J6119" i="6"/>
  <c r="M6119" i="6"/>
  <c r="K6119" i="6"/>
  <c r="I6119" i="6"/>
  <c r="E6121" i="6"/>
  <c r="F6120" i="6"/>
  <c r="M6120" i="6" l="1"/>
  <c r="I6120" i="6"/>
  <c r="L6120" i="6"/>
  <c r="K6120" i="6"/>
  <c r="J6120" i="6"/>
  <c r="H6120" i="6"/>
  <c r="F6121" i="6"/>
  <c r="E6122" i="6"/>
  <c r="F6122" i="6" l="1"/>
  <c r="E6123" i="6"/>
  <c r="J6121" i="6"/>
  <c r="M6121" i="6"/>
  <c r="I6121" i="6"/>
  <c r="L6121" i="6"/>
  <c r="H6121" i="6"/>
  <c r="K6121" i="6"/>
  <c r="E6124" i="6" l="1"/>
  <c r="F6123" i="6"/>
  <c r="L6122" i="6"/>
  <c r="K6122" i="6"/>
  <c r="I6122" i="6"/>
  <c r="J6122" i="6"/>
  <c r="H6122" i="6"/>
  <c r="M6122" i="6"/>
  <c r="L6123" i="6" l="1"/>
  <c r="H6123" i="6"/>
  <c r="J6123" i="6"/>
  <c r="K6123" i="6"/>
  <c r="I6123" i="6"/>
  <c r="M6123" i="6"/>
  <c r="E6125" i="6"/>
  <c r="F6124" i="6"/>
  <c r="M6124" i="6" l="1"/>
  <c r="I6124" i="6"/>
  <c r="J6124" i="6"/>
  <c r="K6124" i="6"/>
  <c r="H6124" i="6"/>
  <c r="L6124" i="6"/>
  <c r="F6125" i="6"/>
  <c r="E6126" i="6"/>
  <c r="F6126" i="6" l="1"/>
  <c r="E6127" i="6"/>
  <c r="J6125" i="6"/>
  <c r="M6125" i="6"/>
  <c r="I6125" i="6"/>
  <c r="L6125" i="6"/>
  <c r="H6125" i="6"/>
  <c r="K6125" i="6"/>
  <c r="E6128" i="6" l="1"/>
  <c r="F6127" i="6"/>
  <c r="J6126" i="6"/>
  <c r="H6126" i="6"/>
  <c r="I6126" i="6"/>
  <c r="K6126" i="6"/>
  <c r="L6126" i="6"/>
  <c r="M6126" i="6"/>
  <c r="L6127" i="6" l="1"/>
  <c r="H6127" i="6"/>
  <c r="J6127" i="6"/>
  <c r="I6127" i="6"/>
  <c r="M6127" i="6"/>
  <c r="K6127" i="6"/>
  <c r="E6129" i="6"/>
  <c r="F6128" i="6"/>
  <c r="M6128" i="6" l="1"/>
  <c r="I6128" i="6"/>
  <c r="L6128" i="6"/>
  <c r="K6128" i="6"/>
  <c r="J6128" i="6"/>
  <c r="H6128" i="6"/>
  <c r="F6129" i="6"/>
  <c r="E6130" i="6"/>
  <c r="F6130" i="6" l="1"/>
  <c r="E6131" i="6"/>
  <c r="J6129" i="6"/>
  <c r="M6129" i="6"/>
  <c r="I6129" i="6"/>
  <c r="L6129" i="6"/>
  <c r="H6129" i="6"/>
  <c r="K6129" i="6"/>
  <c r="E6132" i="6" l="1"/>
  <c r="F6131" i="6"/>
  <c r="J6130" i="6"/>
  <c r="K6130" i="6"/>
  <c r="H6130" i="6"/>
  <c r="L6130" i="6"/>
  <c r="I6130" i="6"/>
  <c r="M6130" i="6"/>
  <c r="L6131" i="6" l="1"/>
  <c r="H6131" i="6"/>
  <c r="J6131" i="6"/>
  <c r="I6131" i="6"/>
  <c r="K6131" i="6"/>
  <c r="M6131" i="6"/>
  <c r="E6133" i="6"/>
  <c r="F6132" i="6"/>
  <c r="M6132" i="6" l="1"/>
  <c r="I6132" i="6"/>
  <c r="K6132" i="6"/>
  <c r="L6132" i="6"/>
  <c r="J6132" i="6"/>
  <c r="H6132" i="6"/>
  <c r="F6133" i="6"/>
  <c r="E6134" i="6"/>
  <c r="F6134" i="6" l="1"/>
  <c r="E6135" i="6"/>
  <c r="J6133" i="6"/>
  <c r="M6133" i="6"/>
  <c r="I6133" i="6"/>
  <c r="L6133" i="6"/>
  <c r="H6133" i="6"/>
  <c r="K6133" i="6"/>
  <c r="E6136" i="6" l="1"/>
  <c r="F6135" i="6"/>
  <c r="H6134" i="6"/>
  <c r="L6134" i="6"/>
  <c r="I6134" i="6"/>
  <c r="K6134" i="6"/>
  <c r="M6134" i="6"/>
  <c r="J6134" i="6"/>
  <c r="L6135" i="6" l="1"/>
  <c r="H6135" i="6"/>
  <c r="J6135" i="6"/>
  <c r="M6135" i="6"/>
  <c r="K6135" i="6"/>
  <c r="I6135" i="6"/>
  <c r="E6137" i="6"/>
  <c r="F6136" i="6"/>
  <c r="M6136" i="6" l="1"/>
  <c r="I6136" i="6"/>
  <c r="L6136" i="6"/>
  <c r="K6136" i="6"/>
  <c r="J6136" i="6"/>
  <c r="H6136" i="6"/>
  <c r="F6137" i="6"/>
  <c r="E6138" i="6"/>
  <c r="F6138" i="6" l="1"/>
  <c r="E6139" i="6"/>
  <c r="J6137" i="6"/>
  <c r="M6137" i="6"/>
  <c r="I6137" i="6"/>
  <c r="L6137" i="6"/>
  <c r="H6137" i="6"/>
  <c r="K6137" i="6"/>
  <c r="E6140" i="6" l="1"/>
  <c r="F6139" i="6"/>
  <c r="L6138" i="6"/>
  <c r="K6138" i="6"/>
  <c r="I6138" i="6"/>
  <c r="J6138" i="6"/>
  <c r="H6138" i="6"/>
  <c r="M6138" i="6"/>
  <c r="L6139" i="6" l="1"/>
  <c r="H6139" i="6"/>
  <c r="J6139" i="6"/>
  <c r="K6139" i="6"/>
  <c r="I6139" i="6"/>
  <c r="M6139" i="6"/>
  <c r="E6141" i="6"/>
  <c r="F6140" i="6"/>
  <c r="M6140" i="6" l="1"/>
  <c r="I6140" i="6"/>
  <c r="J6140" i="6"/>
  <c r="K6140" i="6"/>
  <c r="H6140" i="6"/>
  <c r="L6140" i="6"/>
  <c r="F6141" i="6"/>
  <c r="E6142" i="6"/>
  <c r="F6142" i="6" l="1"/>
  <c r="E6143" i="6"/>
  <c r="I6141" i="6"/>
  <c r="M6141" i="6"/>
  <c r="J6141" i="6"/>
  <c r="K6141" i="6"/>
  <c r="L6141" i="6"/>
  <c r="H6141" i="6"/>
  <c r="F6143" i="6" l="1"/>
  <c r="E6144" i="6"/>
  <c r="J6142" i="6"/>
  <c r="H6142" i="6"/>
  <c r="L6142" i="6"/>
  <c r="I6142" i="6"/>
  <c r="K6142" i="6"/>
  <c r="M6142" i="6"/>
  <c r="E6145" i="6" l="1"/>
  <c r="F6144" i="6"/>
  <c r="J6143" i="6"/>
  <c r="L6143" i="6"/>
  <c r="K6143" i="6"/>
  <c r="I6143" i="6"/>
  <c r="H6143" i="6"/>
  <c r="M6143" i="6"/>
  <c r="H6144" i="6" l="1"/>
  <c r="L6144" i="6"/>
  <c r="J6144" i="6"/>
  <c r="M6144" i="6"/>
  <c r="K6144" i="6"/>
  <c r="I6144" i="6"/>
  <c r="F6145" i="6"/>
  <c r="E6146" i="6"/>
  <c r="F6146" i="6" l="1"/>
  <c r="E6147" i="6"/>
  <c r="M6145" i="6"/>
  <c r="I6145" i="6"/>
  <c r="J6145" i="6"/>
  <c r="K6145" i="6"/>
  <c r="L6145" i="6"/>
  <c r="H6145" i="6"/>
  <c r="F6147" i="6" l="1"/>
  <c r="E6148" i="6"/>
  <c r="L6146" i="6"/>
  <c r="J6146" i="6"/>
  <c r="H6146" i="6"/>
  <c r="I6146" i="6"/>
  <c r="M6146" i="6"/>
  <c r="K6146" i="6"/>
  <c r="F6148" i="6" l="1"/>
  <c r="E6149" i="6"/>
  <c r="M6147" i="6"/>
  <c r="J6147" i="6"/>
  <c r="L6147" i="6"/>
  <c r="K6147" i="6"/>
  <c r="H6147" i="6"/>
  <c r="I6147" i="6"/>
  <c r="F6149" i="6" l="1"/>
  <c r="E6150" i="6"/>
  <c r="L6148" i="6"/>
  <c r="J6148" i="6"/>
  <c r="H6148" i="6"/>
  <c r="I6148" i="6"/>
  <c r="M6148" i="6"/>
  <c r="K6148" i="6"/>
  <c r="F6150" i="6" l="1"/>
  <c r="E6151" i="6"/>
  <c r="I6149" i="6"/>
  <c r="M6149" i="6"/>
  <c r="J6149" i="6"/>
  <c r="K6149" i="6"/>
  <c r="L6149" i="6"/>
  <c r="H6149" i="6"/>
  <c r="F6151" i="6" l="1"/>
  <c r="E6152" i="6"/>
  <c r="J6150" i="6"/>
  <c r="H6150" i="6"/>
  <c r="L6150" i="6"/>
  <c r="I6150" i="6"/>
  <c r="K6150" i="6"/>
  <c r="M6150" i="6"/>
  <c r="E6153" i="6" l="1"/>
  <c r="F6152" i="6"/>
  <c r="I6151" i="6"/>
  <c r="H6151" i="6"/>
  <c r="J6151" i="6"/>
  <c r="L6151" i="6"/>
  <c r="K6151" i="6"/>
  <c r="M6151" i="6"/>
  <c r="H6152" i="6" l="1"/>
  <c r="L6152" i="6"/>
  <c r="J6152" i="6"/>
  <c r="M6152" i="6"/>
  <c r="K6152" i="6"/>
  <c r="I6152" i="6"/>
  <c r="F6153" i="6"/>
  <c r="E6154" i="6"/>
  <c r="F6154" i="6" l="1"/>
  <c r="E6155" i="6"/>
  <c r="M6153" i="6"/>
  <c r="I6153" i="6"/>
  <c r="J6153" i="6"/>
  <c r="K6153" i="6"/>
  <c r="L6153" i="6"/>
  <c r="H6153" i="6"/>
  <c r="F6155" i="6" l="1"/>
  <c r="E6156" i="6"/>
  <c r="L6154" i="6"/>
  <c r="J6154" i="6"/>
  <c r="H6154" i="6"/>
  <c r="I6154" i="6"/>
  <c r="M6154" i="6"/>
  <c r="K6154" i="6"/>
  <c r="F6156" i="6" l="1"/>
  <c r="E6157" i="6"/>
  <c r="M6155" i="6"/>
  <c r="H6155" i="6"/>
  <c r="I6155" i="6"/>
  <c r="J6155" i="6"/>
  <c r="L6155" i="6"/>
  <c r="K6155" i="6"/>
  <c r="F6157" i="6" l="1"/>
  <c r="E6158" i="6"/>
  <c r="L6156" i="6"/>
  <c r="J6156" i="6"/>
  <c r="H6156" i="6"/>
  <c r="M6156" i="6"/>
  <c r="I6156" i="6"/>
  <c r="K6156" i="6"/>
  <c r="F6158" i="6" l="1"/>
  <c r="E6159" i="6"/>
  <c r="I6157" i="6"/>
  <c r="M6157" i="6"/>
  <c r="J6157" i="6"/>
  <c r="K6157" i="6"/>
  <c r="L6157" i="6"/>
  <c r="H6157" i="6"/>
  <c r="F6159" i="6" l="1"/>
  <c r="E6160" i="6"/>
  <c r="J6158" i="6"/>
  <c r="H6158" i="6"/>
  <c r="L6158" i="6"/>
  <c r="I6158" i="6"/>
  <c r="K6158" i="6"/>
  <c r="M6158" i="6"/>
  <c r="E6161" i="6" l="1"/>
  <c r="F6160" i="6"/>
  <c r="J6159" i="6"/>
  <c r="L6159" i="6"/>
  <c r="K6159" i="6"/>
  <c r="I6159" i="6"/>
  <c r="H6159" i="6"/>
  <c r="M6159" i="6"/>
  <c r="H6160" i="6" l="1"/>
  <c r="L6160" i="6"/>
  <c r="J6160" i="6"/>
  <c r="M6160" i="6"/>
  <c r="K6160" i="6"/>
  <c r="I6160" i="6"/>
  <c r="F6161" i="6"/>
  <c r="E6162" i="6"/>
  <c r="F6162" i="6" l="1"/>
  <c r="E6163" i="6"/>
  <c r="M6161" i="6"/>
  <c r="I6161" i="6"/>
  <c r="J6161" i="6"/>
  <c r="K6161" i="6"/>
  <c r="L6161" i="6"/>
  <c r="H6161" i="6"/>
  <c r="F6163" i="6" l="1"/>
  <c r="E6164" i="6"/>
  <c r="L6162" i="6"/>
  <c r="J6162" i="6"/>
  <c r="H6162" i="6"/>
  <c r="I6162" i="6"/>
  <c r="M6162" i="6"/>
  <c r="K6162" i="6"/>
  <c r="F6164" i="6" l="1"/>
  <c r="E6165" i="6"/>
  <c r="M6163" i="6"/>
  <c r="J6163" i="6"/>
  <c r="L6163" i="6"/>
  <c r="K6163" i="6"/>
  <c r="H6163" i="6"/>
  <c r="I6163" i="6"/>
  <c r="F6165" i="6" l="1"/>
  <c r="E6166" i="6"/>
  <c r="L6164" i="6"/>
  <c r="J6164" i="6"/>
  <c r="H6164" i="6"/>
  <c r="I6164" i="6"/>
  <c r="M6164" i="6"/>
  <c r="K6164" i="6"/>
  <c r="F6166" i="6" l="1"/>
  <c r="E6167" i="6"/>
  <c r="I6165" i="6"/>
  <c r="M6165" i="6"/>
  <c r="J6165" i="6"/>
  <c r="K6165" i="6"/>
  <c r="L6165" i="6"/>
  <c r="H6165" i="6"/>
  <c r="F6167" i="6" l="1"/>
  <c r="E6168" i="6"/>
  <c r="J6166" i="6"/>
  <c r="H6166" i="6"/>
  <c r="L6166" i="6"/>
  <c r="I6166" i="6"/>
  <c r="K6166" i="6"/>
  <c r="M6166" i="6"/>
  <c r="E6169" i="6" l="1"/>
  <c r="F6168" i="6"/>
  <c r="I6167" i="6"/>
  <c r="H6167" i="6"/>
  <c r="J6167" i="6"/>
  <c r="L6167" i="6"/>
  <c r="K6167" i="6"/>
  <c r="M6167" i="6"/>
  <c r="H6168" i="6" l="1"/>
  <c r="L6168" i="6"/>
  <c r="J6168" i="6"/>
  <c r="M6168" i="6"/>
  <c r="K6168" i="6"/>
  <c r="I6168" i="6"/>
  <c r="F6169" i="6"/>
  <c r="E6170" i="6"/>
  <c r="F6170" i="6" l="1"/>
  <c r="E6171" i="6"/>
  <c r="M6169" i="6"/>
  <c r="I6169" i="6"/>
  <c r="J6169" i="6"/>
  <c r="K6169" i="6"/>
  <c r="L6169" i="6"/>
  <c r="H6169" i="6"/>
  <c r="F6171" i="6" l="1"/>
  <c r="E6172" i="6"/>
  <c r="L6170" i="6"/>
  <c r="J6170" i="6"/>
  <c r="H6170" i="6"/>
  <c r="I6170" i="6"/>
  <c r="M6170" i="6"/>
  <c r="K6170" i="6"/>
  <c r="F6172" i="6" l="1"/>
  <c r="E6173" i="6"/>
  <c r="M6171" i="6"/>
  <c r="H6171" i="6"/>
  <c r="I6171" i="6"/>
  <c r="J6171" i="6"/>
  <c r="L6171" i="6"/>
  <c r="K6171" i="6"/>
  <c r="F6173" i="6" l="1"/>
  <c r="E6174" i="6"/>
  <c r="L6172" i="6"/>
  <c r="J6172" i="6"/>
  <c r="H6172" i="6"/>
  <c r="M6172" i="6"/>
  <c r="I6172" i="6"/>
  <c r="K6172" i="6"/>
  <c r="F6174" i="6" l="1"/>
  <c r="E6175" i="6"/>
  <c r="I6173" i="6"/>
  <c r="M6173" i="6"/>
  <c r="J6173" i="6"/>
  <c r="K6173" i="6"/>
  <c r="L6173" i="6"/>
  <c r="H6173" i="6"/>
  <c r="F6175" i="6" l="1"/>
  <c r="E6176" i="6"/>
  <c r="J6174" i="6"/>
  <c r="H6174" i="6"/>
  <c r="L6174" i="6"/>
  <c r="I6174" i="6"/>
  <c r="K6174" i="6"/>
  <c r="M6174" i="6"/>
  <c r="E6177" i="6" l="1"/>
  <c r="F6176" i="6"/>
  <c r="J6175" i="6"/>
  <c r="L6175" i="6"/>
  <c r="K6175" i="6"/>
  <c r="I6175" i="6"/>
  <c r="H6175" i="6"/>
  <c r="M6175" i="6"/>
  <c r="H6176" i="6" l="1"/>
  <c r="L6176" i="6"/>
  <c r="J6176" i="6"/>
  <c r="M6176" i="6"/>
  <c r="K6176" i="6"/>
  <c r="I6176" i="6"/>
  <c r="F6177" i="6"/>
  <c r="E6178" i="6"/>
  <c r="M6177" i="6" l="1"/>
  <c r="I6177" i="6"/>
  <c r="J6177" i="6"/>
  <c r="K6177" i="6"/>
  <c r="L6177" i="6"/>
  <c r="H6177" i="6"/>
  <c r="F6178" i="6"/>
  <c r="E6179" i="6"/>
  <c r="F6179" i="6" l="1"/>
  <c r="E6180" i="6"/>
  <c r="L6178" i="6"/>
  <c r="J6178" i="6"/>
  <c r="H6178" i="6"/>
  <c r="I6178" i="6"/>
  <c r="M6178" i="6"/>
  <c r="K6178" i="6"/>
  <c r="F6180" i="6" l="1"/>
  <c r="E6181" i="6"/>
  <c r="M6179" i="6"/>
  <c r="J6179" i="6"/>
  <c r="L6179" i="6"/>
  <c r="K6179" i="6"/>
  <c r="H6179" i="6"/>
  <c r="I6179" i="6"/>
  <c r="F6181" i="6" l="1"/>
  <c r="E6182" i="6"/>
  <c r="L6180" i="6"/>
  <c r="J6180" i="6"/>
  <c r="H6180" i="6"/>
  <c r="I6180" i="6"/>
  <c r="M6180" i="6"/>
  <c r="K6180" i="6"/>
  <c r="F6182" i="6" l="1"/>
  <c r="E6183" i="6"/>
  <c r="I6181" i="6"/>
  <c r="M6181" i="6"/>
  <c r="J6181" i="6"/>
  <c r="K6181" i="6"/>
  <c r="L6181" i="6"/>
  <c r="H6181" i="6"/>
  <c r="F6183" i="6" l="1"/>
  <c r="E6184" i="6"/>
  <c r="J6182" i="6"/>
  <c r="H6182" i="6"/>
  <c r="L6182" i="6"/>
  <c r="I6182" i="6"/>
  <c r="K6182" i="6"/>
  <c r="M6182" i="6"/>
  <c r="E6185" i="6" l="1"/>
  <c r="F6184" i="6"/>
  <c r="I6183" i="6"/>
  <c r="H6183" i="6"/>
  <c r="J6183" i="6"/>
  <c r="L6183" i="6"/>
  <c r="K6183" i="6"/>
  <c r="M6183" i="6"/>
  <c r="H6184" i="6" l="1"/>
  <c r="L6184" i="6"/>
  <c r="J6184" i="6"/>
  <c r="M6184" i="6"/>
  <c r="K6184" i="6"/>
  <c r="I6184" i="6"/>
  <c r="F6185" i="6"/>
  <c r="E6186" i="6"/>
  <c r="F6186" i="6" l="1"/>
  <c r="E6187" i="6"/>
  <c r="M6185" i="6"/>
  <c r="I6185" i="6"/>
  <c r="J6185" i="6"/>
  <c r="K6185" i="6"/>
  <c r="L6185" i="6"/>
  <c r="H6185" i="6"/>
  <c r="F6187" i="6" l="1"/>
  <c r="E6188" i="6"/>
  <c r="L6186" i="6"/>
  <c r="J6186" i="6"/>
  <c r="H6186" i="6"/>
  <c r="I6186" i="6"/>
  <c r="M6186" i="6"/>
  <c r="K6186" i="6"/>
  <c r="F6188" i="6" l="1"/>
  <c r="E6189" i="6"/>
  <c r="M6187" i="6"/>
  <c r="H6187" i="6"/>
  <c r="I6187" i="6"/>
  <c r="J6187" i="6"/>
  <c r="L6187" i="6"/>
  <c r="K6187" i="6"/>
  <c r="F6189" i="6" l="1"/>
  <c r="E6190" i="6"/>
  <c r="L6188" i="6"/>
  <c r="J6188" i="6"/>
  <c r="H6188" i="6"/>
  <c r="M6188" i="6"/>
  <c r="I6188" i="6"/>
  <c r="K6188" i="6"/>
  <c r="F6190" i="6" l="1"/>
  <c r="E6191" i="6"/>
  <c r="I6189" i="6"/>
  <c r="M6189" i="6"/>
  <c r="J6189" i="6"/>
  <c r="K6189" i="6"/>
  <c r="L6189" i="6"/>
  <c r="H6189" i="6"/>
  <c r="F6191" i="6" l="1"/>
  <c r="E6192" i="6"/>
  <c r="J6190" i="6"/>
  <c r="H6190" i="6"/>
  <c r="L6190" i="6"/>
  <c r="I6190" i="6"/>
  <c r="K6190" i="6"/>
  <c r="M6190" i="6"/>
  <c r="E6193" i="6" l="1"/>
  <c r="F6192" i="6"/>
  <c r="J6191" i="6"/>
  <c r="L6191" i="6"/>
  <c r="K6191" i="6"/>
  <c r="I6191" i="6"/>
  <c r="H6191" i="6"/>
  <c r="M6191" i="6"/>
  <c r="H6192" i="6" l="1"/>
  <c r="L6192" i="6"/>
  <c r="J6192" i="6"/>
  <c r="M6192" i="6"/>
  <c r="K6192" i="6"/>
  <c r="I6192" i="6"/>
  <c r="F6193" i="6"/>
  <c r="E6194" i="6"/>
  <c r="F6194" i="6" l="1"/>
  <c r="E6195" i="6"/>
  <c r="M6193" i="6"/>
  <c r="I6193" i="6"/>
  <c r="J6193" i="6"/>
  <c r="K6193" i="6"/>
  <c r="L6193" i="6"/>
  <c r="H6193" i="6"/>
  <c r="F6195" i="6" l="1"/>
  <c r="E6196" i="6"/>
  <c r="L6194" i="6"/>
  <c r="J6194" i="6"/>
  <c r="H6194" i="6"/>
  <c r="I6194" i="6"/>
  <c r="M6194" i="6"/>
  <c r="K6194" i="6"/>
  <c r="F6196" i="6" l="1"/>
  <c r="E6197" i="6"/>
  <c r="M6195" i="6"/>
  <c r="J6195" i="6"/>
  <c r="L6195" i="6"/>
  <c r="K6195" i="6"/>
  <c r="H6195" i="6"/>
  <c r="I6195" i="6"/>
  <c r="F6197" i="6" l="1"/>
  <c r="E6198" i="6"/>
  <c r="L6196" i="6"/>
  <c r="J6196" i="6"/>
  <c r="H6196" i="6"/>
  <c r="I6196" i="6"/>
  <c r="M6196" i="6"/>
  <c r="K6196" i="6"/>
  <c r="F6198" i="6" l="1"/>
  <c r="E6199" i="6"/>
  <c r="I6197" i="6"/>
  <c r="M6197" i="6"/>
  <c r="J6197" i="6"/>
  <c r="K6197" i="6"/>
  <c r="L6197" i="6"/>
  <c r="H6197" i="6"/>
  <c r="F6199" i="6" l="1"/>
  <c r="E6200" i="6"/>
  <c r="J6198" i="6"/>
  <c r="H6198" i="6"/>
  <c r="L6198" i="6"/>
  <c r="I6198" i="6"/>
  <c r="K6198" i="6"/>
  <c r="M6198" i="6"/>
  <c r="E6201" i="6" l="1"/>
  <c r="F6200" i="6"/>
  <c r="I6199" i="6"/>
  <c r="H6199" i="6"/>
  <c r="J6199" i="6"/>
  <c r="L6199" i="6"/>
  <c r="K6199" i="6"/>
  <c r="M6199" i="6"/>
  <c r="H6200" i="6" l="1"/>
  <c r="L6200" i="6"/>
  <c r="J6200" i="6"/>
  <c r="M6200" i="6"/>
  <c r="K6200" i="6"/>
  <c r="I6200" i="6"/>
  <c r="F6201" i="6"/>
  <c r="E6202" i="6"/>
  <c r="M6201" i="6" l="1"/>
  <c r="I6201" i="6"/>
  <c r="J6201" i="6"/>
  <c r="K6201" i="6"/>
  <c r="L6201" i="6"/>
  <c r="H6201" i="6"/>
  <c r="F6202" i="6"/>
  <c r="E6203" i="6"/>
  <c r="F6203" i="6" l="1"/>
  <c r="E6204" i="6"/>
  <c r="L6202" i="6"/>
  <c r="J6202" i="6"/>
  <c r="H6202" i="6"/>
  <c r="M6202" i="6"/>
  <c r="K6202" i="6"/>
  <c r="I6202" i="6"/>
  <c r="F6204" i="6" l="1"/>
  <c r="E6205" i="6"/>
  <c r="M6203" i="6"/>
  <c r="H6203" i="6"/>
  <c r="I6203" i="6"/>
  <c r="J6203" i="6"/>
  <c r="L6203" i="6"/>
  <c r="K6203" i="6"/>
  <c r="F6205" i="6" l="1"/>
  <c r="E6206" i="6"/>
  <c r="L6204" i="6"/>
  <c r="J6204" i="6"/>
  <c r="H6204" i="6"/>
  <c r="M6204" i="6"/>
  <c r="I6204" i="6"/>
  <c r="K6204" i="6"/>
  <c r="F6206" i="6" l="1"/>
  <c r="E6207" i="6"/>
  <c r="I6205" i="6"/>
  <c r="M6205" i="6"/>
  <c r="J6205" i="6"/>
  <c r="K6205" i="6"/>
  <c r="L6205" i="6"/>
  <c r="H6205" i="6"/>
  <c r="F6207" i="6" l="1"/>
  <c r="E6208" i="6"/>
  <c r="M6206" i="6"/>
  <c r="I6206" i="6"/>
  <c r="J6206" i="6"/>
  <c r="H6206" i="6"/>
  <c r="L6206" i="6"/>
  <c r="K6206" i="6"/>
  <c r="E6209" i="6" l="1"/>
  <c r="F6208" i="6"/>
  <c r="J6207" i="6"/>
  <c r="L6207" i="6"/>
  <c r="K6207" i="6"/>
  <c r="I6207" i="6"/>
  <c r="H6207" i="6"/>
  <c r="M6207" i="6"/>
  <c r="H6208" i="6" l="1"/>
  <c r="L6208" i="6"/>
  <c r="J6208" i="6"/>
  <c r="M6208" i="6"/>
  <c r="K6208" i="6"/>
  <c r="I6208" i="6"/>
  <c r="F6209" i="6"/>
  <c r="E6210" i="6"/>
  <c r="F6210" i="6" l="1"/>
  <c r="E6211" i="6"/>
  <c r="M6209" i="6"/>
  <c r="I6209" i="6"/>
  <c r="J6209" i="6"/>
  <c r="K6209" i="6"/>
  <c r="L6209" i="6"/>
  <c r="H6209" i="6"/>
  <c r="F6211" i="6" l="1"/>
  <c r="E6212" i="6"/>
  <c r="L6210" i="6"/>
  <c r="J6210" i="6"/>
  <c r="H6210" i="6"/>
  <c r="I6210" i="6"/>
  <c r="M6210" i="6"/>
  <c r="K6210" i="6"/>
  <c r="F6212" i="6" l="1"/>
  <c r="E6213" i="6"/>
  <c r="M6211" i="6"/>
  <c r="J6211" i="6"/>
  <c r="L6211" i="6"/>
  <c r="K6211" i="6"/>
  <c r="H6211" i="6"/>
  <c r="I6211" i="6"/>
  <c r="F6213" i="6" l="1"/>
  <c r="E6214" i="6"/>
  <c r="L6212" i="6"/>
  <c r="J6212" i="6"/>
  <c r="H6212" i="6"/>
  <c r="I6212" i="6"/>
  <c r="M6212" i="6"/>
  <c r="K6212" i="6"/>
  <c r="F6214" i="6" l="1"/>
  <c r="E6215" i="6"/>
  <c r="I6213" i="6"/>
  <c r="M6213" i="6"/>
  <c r="J6213" i="6"/>
  <c r="K6213" i="6"/>
  <c r="L6213" i="6"/>
  <c r="H6213" i="6"/>
  <c r="F6215" i="6" l="1"/>
  <c r="E6216" i="6"/>
  <c r="J6214" i="6"/>
  <c r="H6214" i="6"/>
  <c r="L6214" i="6"/>
  <c r="I6214" i="6"/>
  <c r="K6214" i="6"/>
  <c r="M6214" i="6"/>
  <c r="E6217" i="6" l="1"/>
  <c r="F6216" i="6"/>
  <c r="I6215" i="6"/>
  <c r="H6215" i="6"/>
  <c r="J6215" i="6"/>
  <c r="L6215" i="6"/>
  <c r="K6215" i="6"/>
  <c r="M6215" i="6"/>
  <c r="H6216" i="6" l="1"/>
  <c r="L6216" i="6"/>
  <c r="J6216" i="6"/>
  <c r="M6216" i="6"/>
  <c r="K6216" i="6"/>
  <c r="I6216" i="6"/>
  <c r="F6217" i="6"/>
  <c r="E6218" i="6"/>
  <c r="F6218" i="6" l="1"/>
  <c r="E6219" i="6"/>
  <c r="M6217" i="6"/>
  <c r="I6217" i="6"/>
  <c r="J6217" i="6"/>
  <c r="K6217" i="6"/>
  <c r="L6217" i="6"/>
  <c r="H6217" i="6"/>
  <c r="F6219" i="6" l="1"/>
  <c r="E6220" i="6"/>
  <c r="L6218" i="6"/>
  <c r="J6218" i="6"/>
  <c r="H6218" i="6"/>
  <c r="I6218" i="6"/>
  <c r="M6218" i="6"/>
  <c r="K6218" i="6"/>
  <c r="F6220" i="6" l="1"/>
  <c r="E6221" i="6"/>
  <c r="M6219" i="6"/>
  <c r="H6219" i="6"/>
  <c r="I6219" i="6"/>
  <c r="J6219" i="6"/>
  <c r="L6219" i="6"/>
  <c r="K6219" i="6"/>
  <c r="F6221" i="6" l="1"/>
  <c r="E6222" i="6"/>
  <c r="L6220" i="6"/>
  <c r="J6220" i="6"/>
  <c r="H6220" i="6"/>
  <c r="M6220" i="6"/>
  <c r="I6220" i="6"/>
  <c r="K6220" i="6"/>
  <c r="F6222" i="6" l="1"/>
  <c r="E6223" i="6"/>
  <c r="I6221" i="6"/>
  <c r="M6221" i="6"/>
  <c r="J6221" i="6"/>
  <c r="K6221" i="6"/>
  <c r="L6221" i="6"/>
  <c r="H6221" i="6"/>
  <c r="F6223" i="6" l="1"/>
  <c r="E6224" i="6"/>
  <c r="J6222" i="6"/>
  <c r="H6222" i="6"/>
  <c r="L6222" i="6"/>
  <c r="I6222" i="6"/>
  <c r="K6222" i="6"/>
  <c r="M6222" i="6"/>
  <c r="E6225" i="6" l="1"/>
  <c r="F6224" i="6"/>
  <c r="J6223" i="6"/>
  <c r="L6223" i="6"/>
  <c r="K6223" i="6"/>
  <c r="I6223" i="6"/>
  <c r="H6223" i="6"/>
  <c r="M6223" i="6"/>
  <c r="H6224" i="6" l="1"/>
  <c r="L6224" i="6"/>
  <c r="J6224" i="6"/>
  <c r="M6224" i="6"/>
  <c r="K6224" i="6"/>
  <c r="I6224" i="6"/>
  <c r="F6225" i="6"/>
  <c r="E6226" i="6"/>
  <c r="F6226" i="6" l="1"/>
  <c r="E6227" i="6"/>
  <c r="M6225" i="6"/>
  <c r="I6225" i="6"/>
  <c r="J6225" i="6"/>
  <c r="K6225" i="6"/>
  <c r="L6225" i="6"/>
  <c r="H6225" i="6"/>
  <c r="F6227" i="6" l="1"/>
  <c r="E6228" i="6"/>
  <c r="L6226" i="6"/>
  <c r="J6226" i="6"/>
  <c r="H6226" i="6"/>
  <c r="I6226" i="6"/>
  <c r="M6226" i="6"/>
  <c r="K6226" i="6"/>
  <c r="F6228" i="6" l="1"/>
  <c r="E6229" i="6"/>
  <c r="M6227" i="6"/>
  <c r="J6227" i="6"/>
  <c r="L6227" i="6"/>
  <c r="K6227" i="6"/>
  <c r="H6227" i="6"/>
  <c r="I6227" i="6"/>
  <c r="F6229" i="6" l="1"/>
  <c r="E6230" i="6"/>
  <c r="L6228" i="6"/>
  <c r="J6228" i="6"/>
  <c r="H6228" i="6"/>
  <c r="I6228" i="6"/>
  <c r="M6228" i="6"/>
  <c r="K6228" i="6"/>
  <c r="F6230" i="6" l="1"/>
  <c r="E6231" i="6"/>
  <c r="I6229" i="6"/>
  <c r="M6229" i="6"/>
  <c r="J6229" i="6"/>
  <c r="K6229" i="6"/>
  <c r="L6229" i="6"/>
  <c r="H6229" i="6"/>
  <c r="F6231" i="6" l="1"/>
  <c r="E6232" i="6"/>
  <c r="J6230" i="6"/>
  <c r="H6230" i="6"/>
  <c r="L6230" i="6"/>
  <c r="I6230" i="6"/>
  <c r="K6230" i="6"/>
  <c r="M6230" i="6"/>
  <c r="E6233" i="6" l="1"/>
  <c r="F6232" i="6"/>
  <c r="I6231" i="6"/>
  <c r="H6231" i="6"/>
  <c r="J6231" i="6"/>
  <c r="L6231" i="6"/>
  <c r="K6231" i="6"/>
  <c r="M6231" i="6"/>
  <c r="H6232" i="6" l="1"/>
  <c r="L6232" i="6"/>
  <c r="J6232" i="6"/>
  <c r="M6232" i="6"/>
  <c r="K6232" i="6"/>
  <c r="I6232" i="6"/>
  <c r="F6233" i="6"/>
  <c r="E6234" i="6"/>
  <c r="F6234" i="6" l="1"/>
  <c r="E6235" i="6"/>
  <c r="M6233" i="6"/>
  <c r="I6233" i="6"/>
  <c r="J6233" i="6"/>
  <c r="K6233" i="6"/>
  <c r="L6233" i="6"/>
  <c r="H6233" i="6"/>
  <c r="F6235" i="6" l="1"/>
  <c r="E6236" i="6"/>
  <c r="L6234" i="6"/>
  <c r="J6234" i="6"/>
  <c r="H6234" i="6"/>
  <c r="I6234" i="6"/>
  <c r="M6234" i="6"/>
  <c r="K6234" i="6"/>
  <c r="F6236" i="6" l="1"/>
  <c r="E6237" i="6"/>
  <c r="M6235" i="6"/>
  <c r="H6235" i="6"/>
  <c r="I6235" i="6"/>
  <c r="J6235" i="6"/>
  <c r="L6235" i="6"/>
  <c r="K6235" i="6"/>
  <c r="F6237" i="6" l="1"/>
  <c r="E6238" i="6"/>
  <c r="L6236" i="6"/>
  <c r="J6236" i="6"/>
  <c r="H6236" i="6"/>
  <c r="M6236" i="6"/>
  <c r="I6236" i="6"/>
  <c r="K6236" i="6"/>
  <c r="F6238" i="6" l="1"/>
  <c r="E6239" i="6"/>
  <c r="I6237" i="6"/>
  <c r="M6237" i="6"/>
  <c r="H6237" i="6"/>
  <c r="J6237" i="6"/>
  <c r="L6237" i="6"/>
  <c r="K6237" i="6"/>
  <c r="F6239" i="6" l="1"/>
  <c r="E6240" i="6"/>
  <c r="L6238" i="6"/>
  <c r="H6238" i="6"/>
  <c r="J6238" i="6"/>
  <c r="M6238" i="6"/>
  <c r="K6238" i="6"/>
  <c r="I6238" i="6"/>
  <c r="F6240" i="6" l="1"/>
  <c r="E6241" i="6"/>
  <c r="K6239" i="6"/>
  <c r="J6239" i="6"/>
  <c r="L6239" i="6"/>
  <c r="M6239" i="6"/>
  <c r="H6239" i="6"/>
  <c r="I6239" i="6"/>
  <c r="F6241" i="6" l="1"/>
  <c r="E6242" i="6"/>
  <c r="J6240" i="6"/>
  <c r="H6240" i="6"/>
  <c r="L6240" i="6"/>
  <c r="K6240" i="6"/>
  <c r="M6240" i="6"/>
  <c r="I6240" i="6"/>
  <c r="F6242" i="6" l="1"/>
  <c r="E6243" i="6"/>
  <c r="M6241" i="6"/>
  <c r="I6241" i="6"/>
  <c r="L6241" i="6"/>
  <c r="J6241" i="6"/>
  <c r="K6241" i="6"/>
  <c r="H6241" i="6"/>
  <c r="F6243" i="6" l="1"/>
  <c r="E6244" i="6"/>
  <c r="L6242" i="6"/>
  <c r="H6242" i="6"/>
  <c r="J6242" i="6"/>
  <c r="K6242" i="6"/>
  <c r="I6242" i="6"/>
  <c r="M6242" i="6"/>
  <c r="F6244" i="6" l="1"/>
  <c r="E6245" i="6"/>
  <c r="J6243" i="6"/>
  <c r="K6243" i="6"/>
  <c r="L6243" i="6"/>
  <c r="M6243" i="6"/>
  <c r="H6243" i="6"/>
  <c r="I6243" i="6"/>
  <c r="F6245" i="6" l="1"/>
  <c r="E6246" i="6"/>
  <c r="J6244" i="6"/>
  <c r="L6244" i="6"/>
  <c r="H6244" i="6"/>
  <c r="K6244" i="6"/>
  <c r="I6244" i="6"/>
  <c r="M6244" i="6"/>
  <c r="F6246" i="6" l="1"/>
  <c r="E6247" i="6"/>
  <c r="M6245" i="6"/>
  <c r="I6245" i="6"/>
  <c r="K6245" i="6"/>
  <c r="J6245" i="6"/>
  <c r="H6245" i="6"/>
  <c r="L6245" i="6"/>
  <c r="F6247" i="6" l="1"/>
  <c r="E6248" i="6"/>
  <c r="L6246" i="6"/>
  <c r="H6246" i="6"/>
  <c r="J6246" i="6"/>
  <c r="K6246" i="6"/>
  <c r="I6246" i="6"/>
  <c r="M6246" i="6"/>
  <c r="F6248" i="6" l="1"/>
  <c r="E6249" i="6"/>
  <c r="J6247" i="6"/>
  <c r="L6247" i="6"/>
  <c r="M6247" i="6"/>
  <c r="H6247" i="6"/>
  <c r="I6247" i="6"/>
  <c r="K6247" i="6"/>
  <c r="F6249" i="6" l="1"/>
  <c r="E6250" i="6"/>
  <c r="J6248" i="6"/>
  <c r="L6248" i="6"/>
  <c r="H6248" i="6"/>
  <c r="M6248" i="6"/>
  <c r="I6248" i="6"/>
  <c r="K6248" i="6"/>
  <c r="F6250" i="6" l="1"/>
  <c r="E6251" i="6"/>
  <c r="M6249" i="6"/>
  <c r="I6249" i="6"/>
  <c r="J6249" i="6"/>
  <c r="K6249" i="6"/>
  <c r="H6249" i="6"/>
  <c r="L6249" i="6"/>
  <c r="F6251" i="6" l="1"/>
  <c r="E6252" i="6"/>
  <c r="L6250" i="6"/>
  <c r="H6250" i="6"/>
  <c r="J6250" i="6"/>
  <c r="I6250" i="6"/>
  <c r="M6250" i="6"/>
  <c r="K6250" i="6"/>
  <c r="F6252" i="6" l="1"/>
  <c r="E6253" i="6"/>
  <c r="K6251" i="6"/>
  <c r="L6251" i="6"/>
  <c r="M6251" i="6"/>
  <c r="H6251" i="6"/>
  <c r="I6251" i="6"/>
  <c r="J6251" i="6"/>
  <c r="F6253" i="6" l="1"/>
  <c r="E6254" i="6"/>
  <c r="J6252" i="6"/>
  <c r="L6252" i="6"/>
  <c r="H6252" i="6"/>
  <c r="I6252" i="6"/>
  <c r="M6252" i="6"/>
  <c r="K6252" i="6"/>
  <c r="F6254" i="6" l="1"/>
  <c r="E6255" i="6"/>
  <c r="I6253" i="6"/>
  <c r="M6253" i="6"/>
  <c r="H6253" i="6"/>
  <c r="L6253" i="6"/>
  <c r="K6253" i="6"/>
  <c r="J6253" i="6"/>
  <c r="F6255" i="6" l="1"/>
  <c r="E6256" i="6"/>
  <c r="L6254" i="6"/>
  <c r="H6254" i="6"/>
  <c r="J6254" i="6"/>
  <c r="M6254" i="6"/>
  <c r="K6254" i="6"/>
  <c r="I6254" i="6"/>
  <c r="F6256" i="6" l="1"/>
  <c r="E6257" i="6"/>
  <c r="K6255" i="6"/>
  <c r="L6255" i="6"/>
  <c r="M6255" i="6"/>
  <c r="H6255" i="6"/>
  <c r="I6255" i="6"/>
  <c r="J6255" i="6"/>
  <c r="F6257" i="6" l="1"/>
  <c r="E6258" i="6"/>
  <c r="J6256" i="6"/>
  <c r="H6256" i="6"/>
  <c r="L6256" i="6"/>
  <c r="M6256" i="6"/>
  <c r="K6256" i="6"/>
  <c r="I6256" i="6"/>
  <c r="F6258" i="6" l="1"/>
  <c r="E6259" i="6"/>
  <c r="M6257" i="6"/>
  <c r="I6257" i="6"/>
  <c r="L6257" i="6"/>
  <c r="J6257" i="6"/>
  <c r="K6257" i="6"/>
  <c r="H6257" i="6"/>
  <c r="F6259" i="6" l="1"/>
  <c r="E6260" i="6"/>
  <c r="L6258" i="6"/>
  <c r="H6258" i="6"/>
  <c r="J6258" i="6"/>
  <c r="I6258" i="6"/>
  <c r="K6258" i="6"/>
  <c r="M6258" i="6"/>
  <c r="F6260" i="6" l="1"/>
  <c r="E6261" i="6"/>
  <c r="K6259" i="6"/>
  <c r="L6259" i="6"/>
  <c r="M6259" i="6"/>
  <c r="H6259" i="6"/>
  <c r="I6259" i="6"/>
  <c r="J6259" i="6"/>
  <c r="F6261" i="6" l="1"/>
  <c r="E6262" i="6"/>
  <c r="J6260" i="6"/>
  <c r="L6260" i="6"/>
  <c r="H6260" i="6"/>
  <c r="M6260" i="6"/>
  <c r="K6260" i="6"/>
  <c r="I6260" i="6"/>
  <c r="F6262" i="6" l="1"/>
  <c r="E6263" i="6"/>
  <c r="M6261" i="6"/>
  <c r="I6261" i="6"/>
  <c r="K6261" i="6"/>
  <c r="H6261" i="6"/>
  <c r="J6261" i="6"/>
  <c r="L6261" i="6"/>
  <c r="F6263" i="6" l="1"/>
  <c r="E6264" i="6"/>
  <c r="L6262" i="6"/>
  <c r="H6262" i="6"/>
  <c r="J6262" i="6"/>
  <c r="I6262" i="6"/>
  <c r="K6262" i="6"/>
  <c r="M6262" i="6"/>
  <c r="F6264" i="6" l="1"/>
  <c r="E6265" i="6"/>
  <c r="H6263" i="6"/>
  <c r="I6263" i="6"/>
  <c r="K6263" i="6"/>
  <c r="J6263" i="6"/>
  <c r="L6263" i="6"/>
  <c r="M6263" i="6"/>
  <c r="F6265" i="6" l="1"/>
  <c r="E6266" i="6"/>
  <c r="J6264" i="6"/>
  <c r="L6264" i="6"/>
  <c r="H6264" i="6"/>
  <c r="M6264" i="6"/>
  <c r="I6264" i="6"/>
  <c r="K6264" i="6"/>
  <c r="F6266" i="6" l="1"/>
  <c r="E6267" i="6"/>
  <c r="M6265" i="6"/>
  <c r="I6265" i="6"/>
  <c r="K6265" i="6"/>
  <c r="H6265" i="6"/>
  <c r="J6265" i="6"/>
  <c r="L6265" i="6"/>
  <c r="F6267" i="6" l="1"/>
  <c r="E6268" i="6"/>
  <c r="L6266" i="6"/>
  <c r="H6266" i="6"/>
  <c r="J6266" i="6"/>
  <c r="I6266" i="6"/>
  <c r="K6266" i="6"/>
  <c r="M6266" i="6"/>
  <c r="F6268" i="6" l="1"/>
  <c r="E6269" i="6"/>
  <c r="K6267" i="6"/>
  <c r="J6267" i="6"/>
  <c r="L6267" i="6"/>
  <c r="M6267" i="6"/>
  <c r="H6267" i="6"/>
  <c r="I6267" i="6"/>
  <c r="F6269" i="6" l="1"/>
  <c r="E6270" i="6"/>
  <c r="J6268" i="6"/>
  <c r="L6268" i="6"/>
  <c r="H6268" i="6"/>
  <c r="I6268" i="6"/>
  <c r="K6268" i="6"/>
  <c r="M6268" i="6"/>
  <c r="F6270" i="6" l="1"/>
  <c r="E6271" i="6"/>
  <c r="I6269" i="6"/>
  <c r="M6269" i="6"/>
  <c r="H6269" i="6"/>
  <c r="J6269" i="6"/>
  <c r="L6269" i="6"/>
  <c r="K6269" i="6"/>
  <c r="F6271" i="6" l="1"/>
  <c r="E6272" i="6"/>
  <c r="L6270" i="6"/>
  <c r="H6270" i="6"/>
  <c r="J6270" i="6"/>
  <c r="M6270" i="6"/>
  <c r="K6270" i="6"/>
  <c r="I6270" i="6"/>
  <c r="F6272" i="6" l="1"/>
  <c r="E6273" i="6"/>
  <c r="K6271" i="6"/>
  <c r="J6271" i="6"/>
  <c r="L6271" i="6"/>
  <c r="M6271" i="6"/>
  <c r="H6271" i="6"/>
  <c r="I6271" i="6"/>
  <c r="F6273" i="6" l="1"/>
  <c r="E6274" i="6"/>
  <c r="J6272" i="6"/>
  <c r="H6272" i="6"/>
  <c r="L6272" i="6"/>
  <c r="K6272" i="6"/>
  <c r="M6272" i="6"/>
  <c r="I6272" i="6"/>
  <c r="F6274" i="6" l="1"/>
  <c r="E6275" i="6"/>
  <c r="M6273" i="6"/>
  <c r="I6273" i="6"/>
  <c r="L6273" i="6"/>
  <c r="J6273" i="6"/>
  <c r="K6273" i="6"/>
  <c r="H6273" i="6"/>
  <c r="F6275" i="6" l="1"/>
  <c r="E6276" i="6"/>
  <c r="L6274" i="6"/>
  <c r="H6274" i="6"/>
  <c r="J6274" i="6"/>
  <c r="K6274" i="6"/>
  <c r="I6274" i="6"/>
  <c r="M6274" i="6"/>
  <c r="F6276" i="6" l="1"/>
  <c r="E6277" i="6"/>
  <c r="J6275" i="6"/>
  <c r="K6275" i="6"/>
  <c r="L6275" i="6"/>
  <c r="M6275" i="6"/>
  <c r="H6275" i="6"/>
  <c r="I6275" i="6"/>
  <c r="F6277" i="6" l="1"/>
  <c r="E6278" i="6"/>
  <c r="J6276" i="6"/>
  <c r="L6276" i="6"/>
  <c r="H6276" i="6"/>
  <c r="K6276" i="6"/>
  <c r="I6276" i="6"/>
  <c r="M6276" i="6"/>
  <c r="F6278" i="6" l="1"/>
  <c r="E6279" i="6"/>
  <c r="M6277" i="6"/>
  <c r="I6277" i="6"/>
  <c r="K6277" i="6"/>
  <c r="J6277" i="6"/>
  <c r="H6277" i="6"/>
  <c r="L6277" i="6"/>
  <c r="F6279" i="6" l="1"/>
  <c r="E6280" i="6"/>
  <c r="L6278" i="6"/>
  <c r="H6278" i="6"/>
  <c r="J6278" i="6"/>
  <c r="K6278" i="6"/>
  <c r="I6278" i="6"/>
  <c r="M6278" i="6"/>
  <c r="F6280" i="6" l="1"/>
  <c r="E6281" i="6"/>
  <c r="J6279" i="6"/>
  <c r="L6279" i="6"/>
  <c r="M6279" i="6"/>
  <c r="H6279" i="6"/>
  <c r="I6279" i="6"/>
  <c r="K6279" i="6"/>
  <c r="F6281" i="6" l="1"/>
  <c r="E6282" i="6"/>
  <c r="J6280" i="6"/>
  <c r="L6280" i="6"/>
  <c r="H6280" i="6"/>
  <c r="M6280" i="6"/>
  <c r="I6280" i="6"/>
  <c r="K6280" i="6"/>
  <c r="F6282" i="6" l="1"/>
  <c r="E6283" i="6"/>
  <c r="M6281" i="6"/>
  <c r="I6281" i="6"/>
  <c r="J6281" i="6"/>
  <c r="K6281" i="6"/>
  <c r="H6281" i="6"/>
  <c r="L6281" i="6"/>
  <c r="F6283" i="6" l="1"/>
  <c r="E6284" i="6"/>
  <c r="L6282" i="6"/>
  <c r="H6282" i="6"/>
  <c r="J6282" i="6"/>
  <c r="I6282" i="6"/>
  <c r="M6282" i="6"/>
  <c r="K6282" i="6"/>
  <c r="F6284" i="6" l="1"/>
  <c r="E6285" i="6"/>
  <c r="K6283" i="6"/>
  <c r="L6283" i="6"/>
  <c r="M6283" i="6"/>
  <c r="H6283" i="6"/>
  <c r="I6283" i="6"/>
  <c r="J6283" i="6"/>
  <c r="F6285" i="6" l="1"/>
  <c r="E6286" i="6"/>
  <c r="J6284" i="6"/>
  <c r="L6284" i="6"/>
  <c r="H6284" i="6"/>
  <c r="I6284" i="6"/>
  <c r="M6284" i="6"/>
  <c r="K6284" i="6"/>
  <c r="F6286" i="6" l="1"/>
  <c r="E6287" i="6"/>
  <c r="I6285" i="6"/>
  <c r="M6285" i="6"/>
  <c r="H6285" i="6"/>
  <c r="L6285" i="6"/>
  <c r="K6285" i="6"/>
  <c r="J6285" i="6"/>
  <c r="F6287" i="6" l="1"/>
  <c r="E6288" i="6"/>
  <c r="L6286" i="6"/>
  <c r="H6286" i="6"/>
  <c r="J6286" i="6"/>
  <c r="M6286" i="6"/>
  <c r="K6286" i="6"/>
  <c r="I6286" i="6"/>
  <c r="F6288" i="6" l="1"/>
  <c r="E6289" i="6"/>
  <c r="K6287" i="6"/>
  <c r="L6287" i="6"/>
  <c r="M6287" i="6"/>
  <c r="H6287" i="6"/>
  <c r="I6287" i="6"/>
  <c r="J6287" i="6"/>
  <c r="F6289" i="6" l="1"/>
  <c r="E6290" i="6"/>
  <c r="J6288" i="6"/>
  <c r="H6288" i="6"/>
  <c r="L6288" i="6"/>
  <c r="M6288" i="6"/>
  <c r="K6288" i="6"/>
  <c r="I6288" i="6"/>
  <c r="F6290" i="6" l="1"/>
  <c r="E6291" i="6"/>
  <c r="M6289" i="6"/>
  <c r="I6289" i="6"/>
  <c r="L6289" i="6"/>
  <c r="J6289" i="6"/>
  <c r="K6289" i="6"/>
  <c r="H6289" i="6"/>
  <c r="F6291" i="6" l="1"/>
  <c r="E6292" i="6"/>
  <c r="L6290" i="6"/>
  <c r="H6290" i="6"/>
  <c r="J6290" i="6"/>
  <c r="I6290" i="6"/>
  <c r="K6290" i="6"/>
  <c r="M6290" i="6"/>
  <c r="F6292" i="6" l="1"/>
  <c r="E6293" i="6"/>
  <c r="K6291" i="6"/>
  <c r="L6291" i="6"/>
  <c r="M6291" i="6"/>
  <c r="H6291" i="6"/>
  <c r="I6291" i="6"/>
  <c r="J6291" i="6"/>
  <c r="F6293" i="6" l="1"/>
  <c r="E6294" i="6"/>
  <c r="J6292" i="6"/>
  <c r="L6292" i="6"/>
  <c r="H6292" i="6"/>
  <c r="M6292" i="6"/>
  <c r="K6292" i="6"/>
  <c r="I6292" i="6"/>
  <c r="F6294" i="6" l="1"/>
  <c r="E6295" i="6"/>
  <c r="M6293" i="6"/>
  <c r="I6293" i="6"/>
  <c r="K6293" i="6"/>
  <c r="H6293" i="6"/>
  <c r="J6293" i="6"/>
  <c r="L6293" i="6"/>
  <c r="F6295" i="6" l="1"/>
  <c r="E6296" i="6"/>
  <c r="L6294" i="6"/>
  <c r="H6294" i="6"/>
  <c r="J6294" i="6"/>
  <c r="I6294" i="6"/>
  <c r="K6294" i="6"/>
  <c r="M6294" i="6"/>
  <c r="F6296" i="6" l="1"/>
  <c r="E6297" i="6"/>
  <c r="H6295" i="6"/>
  <c r="I6295" i="6"/>
  <c r="K6295" i="6"/>
  <c r="J6295" i="6"/>
  <c r="L6295" i="6"/>
  <c r="M6295" i="6"/>
  <c r="F6297" i="6" l="1"/>
  <c r="E6298" i="6"/>
  <c r="J6296" i="6"/>
  <c r="L6296" i="6"/>
  <c r="H6296" i="6"/>
  <c r="M6296" i="6"/>
  <c r="I6296" i="6"/>
  <c r="K6296" i="6"/>
  <c r="F6298" i="6" l="1"/>
  <c r="E6299" i="6"/>
  <c r="M6297" i="6"/>
  <c r="I6297" i="6"/>
  <c r="K6297" i="6"/>
  <c r="H6297" i="6"/>
  <c r="J6297" i="6"/>
  <c r="L6297" i="6"/>
  <c r="F6299" i="6" l="1"/>
  <c r="E6300" i="6"/>
  <c r="L6298" i="6"/>
  <c r="H6298" i="6"/>
  <c r="J6298" i="6"/>
  <c r="I6298" i="6"/>
  <c r="K6298" i="6"/>
  <c r="M6298" i="6"/>
  <c r="F6300" i="6" l="1"/>
  <c r="E6301" i="6"/>
  <c r="K6299" i="6"/>
  <c r="J6299" i="6"/>
  <c r="L6299" i="6"/>
  <c r="M6299" i="6"/>
  <c r="H6299" i="6"/>
  <c r="I6299" i="6"/>
  <c r="F6301" i="6" l="1"/>
  <c r="E6302" i="6"/>
  <c r="J6300" i="6"/>
  <c r="L6300" i="6"/>
  <c r="H6300" i="6"/>
  <c r="I6300" i="6"/>
  <c r="K6300" i="6"/>
  <c r="M6300" i="6"/>
  <c r="F6302" i="6" l="1"/>
  <c r="E6303" i="6"/>
  <c r="I6301" i="6"/>
  <c r="M6301" i="6"/>
  <c r="H6301" i="6"/>
  <c r="J6301" i="6"/>
  <c r="L6301" i="6"/>
  <c r="K6301" i="6"/>
  <c r="F6303" i="6" l="1"/>
  <c r="E6304" i="6"/>
  <c r="L6302" i="6"/>
  <c r="H6302" i="6"/>
  <c r="J6302" i="6"/>
  <c r="M6302" i="6"/>
  <c r="K6302" i="6"/>
  <c r="I6302" i="6"/>
  <c r="F6304" i="6" l="1"/>
  <c r="E6305" i="6"/>
  <c r="K6303" i="6"/>
  <c r="J6303" i="6"/>
  <c r="L6303" i="6"/>
  <c r="M6303" i="6"/>
  <c r="H6303" i="6"/>
  <c r="I6303" i="6"/>
  <c r="F6305" i="6" l="1"/>
  <c r="E6306" i="6"/>
  <c r="J6304" i="6"/>
  <c r="H6304" i="6"/>
  <c r="L6304" i="6"/>
  <c r="K6304" i="6"/>
  <c r="M6304" i="6"/>
  <c r="I6304" i="6"/>
  <c r="F6306" i="6" l="1"/>
  <c r="E6307" i="6"/>
  <c r="M6305" i="6"/>
  <c r="I6305" i="6"/>
  <c r="L6305" i="6"/>
  <c r="J6305" i="6"/>
  <c r="K6305" i="6"/>
  <c r="H6305" i="6"/>
  <c r="F6307" i="6" l="1"/>
  <c r="E6308" i="6"/>
  <c r="L6306" i="6"/>
  <c r="H6306" i="6"/>
  <c r="J6306" i="6"/>
  <c r="K6306" i="6"/>
  <c r="I6306" i="6"/>
  <c r="M6306" i="6"/>
  <c r="F6308" i="6" l="1"/>
  <c r="E6309" i="6"/>
  <c r="J6307" i="6"/>
  <c r="K6307" i="6"/>
  <c r="L6307" i="6"/>
  <c r="M6307" i="6"/>
  <c r="H6307" i="6"/>
  <c r="I6307" i="6"/>
  <c r="F6309" i="6" l="1"/>
  <c r="E6310" i="6"/>
  <c r="J6308" i="6"/>
  <c r="L6308" i="6"/>
  <c r="H6308" i="6"/>
  <c r="K6308" i="6"/>
  <c r="I6308" i="6"/>
  <c r="M6308" i="6"/>
  <c r="F6310" i="6" l="1"/>
  <c r="E6311" i="6"/>
  <c r="M6309" i="6"/>
  <c r="I6309" i="6"/>
  <c r="K6309" i="6"/>
  <c r="J6309" i="6"/>
  <c r="H6309" i="6"/>
  <c r="L6309" i="6"/>
  <c r="F6311" i="6" l="1"/>
  <c r="E6312" i="6"/>
  <c r="L6310" i="6"/>
  <c r="H6310" i="6"/>
  <c r="J6310" i="6"/>
  <c r="K6310" i="6"/>
  <c r="I6310" i="6"/>
  <c r="M6310" i="6"/>
  <c r="F6312" i="6" l="1"/>
  <c r="E6313" i="6"/>
  <c r="J6311" i="6"/>
  <c r="L6311" i="6"/>
  <c r="M6311" i="6"/>
  <c r="H6311" i="6"/>
  <c r="I6311" i="6"/>
  <c r="K6311" i="6"/>
  <c r="F6313" i="6" l="1"/>
  <c r="E6314" i="6"/>
  <c r="J6312" i="6"/>
  <c r="L6312" i="6"/>
  <c r="H6312" i="6"/>
  <c r="M6312" i="6"/>
  <c r="I6312" i="6"/>
  <c r="K6312" i="6"/>
  <c r="F6314" i="6" l="1"/>
  <c r="E6315" i="6"/>
  <c r="M6313" i="6"/>
  <c r="I6313" i="6"/>
  <c r="J6313" i="6"/>
  <c r="K6313" i="6"/>
  <c r="H6313" i="6"/>
  <c r="L6313" i="6"/>
  <c r="F6315" i="6" l="1"/>
  <c r="E6316" i="6"/>
  <c r="L6314" i="6"/>
  <c r="H6314" i="6"/>
  <c r="J6314" i="6"/>
  <c r="I6314" i="6"/>
  <c r="M6314" i="6"/>
  <c r="K6314" i="6"/>
  <c r="F6316" i="6" l="1"/>
  <c r="E6317" i="6"/>
  <c r="K6315" i="6"/>
  <c r="L6315" i="6"/>
  <c r="M6315" i="6"/>
  <c r="H6315" i="6"/>
  <c r="I6315" i="6"/>
  <c r="J6315" i="6"/>
  <c r="F6317" i="6" l="1"/>
  <c r="E6318" i="6"/>
  <c r="J6316" i="6"/>
  <c r="L6316" i="6"/>
  <c r="H6316" i="6"/>
  <c r="I6316" i="6"/>
  <c r="M6316" i="6"/>
  <c r="K6316" i="6"/>
  <c r="F6318" i="6" l="1"/>
  <c r="E6319" i="6"/>
  <c r="I6317" i="6"/>
  <c r="M6317" i="6"/>
  <c r="H6317" i="6"/>
  <c r="L6317" i="6"/>
  <c r="K6317" i="6"/>
  <c r="J6317" i="6"/>
  <c r="F6319" i="6" l="1"/>
  <c r="E6320" i="6"/>
  <c r="L6318" i="6"/>
  <c r="H6318" i="6"/>
  <c r="J6318" i="6"/>
  <c r="M6318" i="6"/>
  <c r="K6318" i="6"/>
  <c r="I6318" i="6"/>
  <c r="F6320" i="6" l="1"/>
  <c r="E6321" i="6"/>
  <c r="K6319" i="6"/>
  <c r="L6319" i="6"/>
  <c r="M6319" i="6"/>
  <c r="H6319" i="6"/>
  <c r="I6319" i="6"/>
  <c r="J6319" i="6"/>
  <c r="F6321" i="6" l="1"/>
  <c r="E6322" i="6"/>
  <c r="J6320" i="6"/>
  <c r="H6320" i="6"/>
  <c r="L6320" i="6"/>
  <c r="M6320" i="6"/>
  <c r="K6320" i="6"/>
  <c r="I6320" i="6"/>
  <c r="F6322" i="6" l="1"/>
  <c r="E6323" i="6"/>
  <c r="M6321" i="6"/>
  <c r="I6321" i="6"/>
  <c r="L6321" i="6"/>
  <c r="J6321" i="6"/>
  <c r="K6321" i="6"/>
  <c r="H6321" i="6"/>
  <c r="F6323" i="6" l="1"/>
  <c r="E6324" i="6"/>
  <c r="L6322" i="6"/>
  <c r="H6322" i="6"/>
  <c r="J6322" i="6"/>
  <c r="I6322" i="6"/>
  <c r="K6322" i="6"/>
  <c r="M6322" i="6"/>
  <c r="F6324" i="6" l="1"/>
  <c r="E6325" i="6"/>
  <c r="K6323" i="6"/>
  <c r="L6323" i="6"/>
  <c r="M6323" i="6"/>
  <c r="H6323" i="6"/>
  <c r="I6323" i="6"/>
  <c r="J6323" i="6"/>
  <c r="F6325" i="6" l="1"/>
  <c r="E6326" i="6"/>
  <c r="J6324" i="6"/>
  <c r="L6324" i="6"/>
  <c r="H6324" i="6"/>
  <c r="M6324" i="6"/>
  <c r="K6324" i="6"/>
  <c r="I6324" i="6"/>
  <c r="F6326" i="6" l="1"/>
  <c r="E6327" i="6"/>
  <c r="M6325" i="6"/>
  <c r="I6325" i="6"/>
  <c r="K6325" i="6"/>
  <c r="H6325" i="6"/>
  <c r="J6325" i="6"/>
  <c r="L6325" i="6"/>
  <c r="F6327" i="6" l="1"/>
  <c r="E6328" i="6"/>
  <c r="L6326" i="6"/>
  <c r="H6326" i="6"/>
  <c r="J6326" i="6"/>
  <c r="I6326" i="6"/>
  <c r="K6326" i="6"/>
  <c r="M6326" i="6"/>
  <c r="E6329" i="6" l="1"/>
  <c r="F6328" i="6"/>
  <c r="K6327" i="6"/>
  <c r="I6327" i="6"/>
  <c r="H6327" i="6"/>
  <c r="L6327" i="6"/>
  <c r="M6327" i="6"/>
  <c r="J6327" i="6"/>
  <c r="L6328" i="6" l="1"/>
  <c r="H6328" i="6"/>
  <c r="J6328" i="6"/>
  <c r="K6328" i="6"/>
  <c r="I6328" i="6"/>
  <c r="M6328" i="6"/>
  <c r="F6329" i="6"/>
  <c r="E6330" i="6"/>
  <c r="F6330" i="6" l="1"/>
  <c r="E6331" i="6"/>
  <c r="M6329" i="6"/>
  <c r="I6329" i="6"/>
  <c r="J6329" i="6"/>
  <c r="K6329" i="6"/>
  <c r="H6329" i="6"/>
  <c r="L6329" i="6"/>
  <c r="F6331" i="6" l="1"/>
  <c r="E6332" i="6"/>
  <c r="J6330" i="6"/>
  <c r="L6330" i="6"/>
  <c r="H6330" i="6"/>
  <c r="I6330" i="6"/>
  <c r="K6330" i="6"/>
  <c r="M6330" i="6"/>
  <c r="E6333" i="6" l="1"/>
  <c r="F6332" i="6"/>
  <c r="L6331" i="6"/>
  <c r="K6331" i="6"/>
  <c r="I6331" i="6"/>
  <c r="H6331" i="6"/>
  <c r="M6331" i="6"/>
  <c r="J6331" i="6"/>
  <c r="L6332" i="6" l="1"/>
  <c r="H6332" i="6"/>
  <c r="J6332" i="6"/>
  <c r="K6332" i="6"/>
  <c r="I6332" i="6"/>
  <c r="M6332" i="6"/>
  <c r="F6333" i="6"/>
  <c r="E6334" i="6"/>
  <c r="F6334" i="6" l="1"/>
  <c r="E6335" i="6"/>
  <c r="M6333" i="6"/>
  <c r="I6333" i="6"/>
  <c r="K6333" i="6"/>
  <c r="J6333" i="6"/>
  <c r="H6333" i="6"/>
  <c r="L6333" i="6"/>
  <c r="F6335" i="6" l="1"/>
  <c r="E6336" i="6"/>
  <c r="J6334" i="6"/>
  <c r="L6334" i="6"/>
  <c r="H6334" i="6"/>
  <c r="K6334" i="6"/>
  <c r="I6334" i="6"/>
  <c r="M6334" i="6"/>
  <c r="E6337" i="6" l="1"/>
  <c r="F6336" i="6"/>
  <c r="I6335" i="6"/>
  <c r="K6335" i="6"/>
  <c r="H6335" i="6"/>
  <c r="L6335" i="6"/>
  <c r="M6335" i="6"/>
  <c r="J6335" i="6"/>
  <c r="L6336" i="6" l="1"/>
  <c r="H6336" i="6"/>
  <c r="J6336" i="6"/>
  <c r="K6336" i="6"/>
  <c r="I6336" i="6"/>
  <c r="M6336" i="6"/>
  <c r="F6337" i="6"/>
  <c r="E6338" i="6"/>
  <c r="F6338" i="6" l="1"/>
  <c r="E6339" i="6"/>
  <c r="M6337" i="6"/>
  <c r="I6337" i="6"/>
  <c r="J6337" i="6"/>
  <c r="K6337" i="6"/>
  <c r="H6337" i="6"/>
  <c r="L6337" i="6"/>
  <c r="F6339" i="6" l="1"/>
  <c r="E6340" i="6"/>
  <c r="J6338" i="6"/>
  <c r="L6338" i="6"/>
  <c r="H6338" i="6"/>
  <c r="I6338" i="6"/>
  <c r="K6338" i="6"/>
  <c r="M6338" i="6"/>
  <c r="E6341" i="6" l="1"/>
  <c r="F6340" i="6"/>
  <c r="L6339" i="6"/>
  <c r="I6339" i="6"/>
  <c r="H6339" i="6"/>
  <c r="M6339" i="6"/>
  <c r="J6339" i="6"/>
  <c r="K6339" i="6"/>
  <c r="L6340" i="6" l="1"/>
  <c r="H6340" i="6"/>
  <c r="J6340" i="6"/>
  <c r="K6340" i="6"/>
  <c r="I6340" i="6"/>
  <c r="M6340" i="6"/>
  <c r="F6341" i="6"/>
  <c r="E6342" i="6"/>
  <c r="F6342" i="6" l="1"/>
  <c r="E6343" i="6"/>
  <c r="M6341" i="6"/>
  <c r="I6341" i="6"/>
  <c r="K6341" i="6"/>
  <c r="J6341" i="6"/>
  <c r="H6341" i="6"/>
  <c r="L6341" i="6"/>
  <c r="F6343" i="6" l="1"/>
  <c r="E6344" i="6"/>
  <c r="J6342" i="6"/>
  <c r="L6342" i="6"/>
  <c r="H6342" i="6"/>
  <c r="K6342" i="6"/>
  <c r="I6342" i="6"/>
  <c r="M6342" i="6"/>
  <c r="E6345" i="6" l="1"/>
  <c r="F6344" i="6"/>
  <c r="K6343" i="6"/>
  <c r="I6343" i="6"/>
  <c r="H6343" i="6"/>
  <c r="L6343" i="6"/>
  <c r="M6343" i="6"/>
  <c r="J6343" i="6"/>
  <c r="L6344" i="6" l="1"/>
  <c r="H6344" i="6"/>
  <c r="J6344" i="6"/>
  <c r="K6344" i="6"/>
  <c r="I6344" i="6"/>
  <c r="M6344" i="6"/>
  <c r="F6345" i="6"/>
  <c r="E6346" i="6"/>
  <c r="F6346" i="6" l="1"/>
  <c r="E6347" i="6"/>
  <c r="M6345" i="6"/>
  <c r="I6345" i="6"/>
  <c r="J6345" i="6"/>
  <c r="K6345" i="6"/>
  <c r="H6345" i="6"/>
  <c r="L6345" i="6"/>
  <c r="F6347" i="6" l="1"/>
  <c r="E6348" i="6"/>
  <c r="J6346" i="6"/>
  <c r="L6346" i="6"/>
  <c r="H6346" i="6"/>
  <c r="I6346" i="6"/>
  <c r="K6346" i="6"/>
  <c r="M6346" i="6"/>
  <c r="E6349" i="6" l="1"/>
  <c r="F6348" i="6"/>
  <c r="L6347" i="6"/>
  <c r="K6347" i="6"/>
  <c r="I6347" i="6"/>
  <c r="H6347" i="6"/>
  <c r="M6347" i="6"/>
  <c r="J6347" i="6"/>
  <c r="L6348" i="6" l="1"/>
  <c r="H6348" i="6"/>
  <c r="J6348" i="6"/>
  <c r="K6348" i="6"/>
  <c r="I6348" i="6"/>
  <c r="M6348" i="6"/>
  <c r="F6349" i="6"/>
  <c r="E6350" i="6"/>
  <c r="F6350" i="6" l="1"/>
  <c r="E6351" i="6"/>
  <c r="M6349" i="6"/>
  <c r="I6349" i="6"/>
  <c r="K6349" i="6"/>
  <c r="J6349" i="6"/>
  <c r="H6349" i="6"/>
  <c r="L6349" i="6"/>
  <c r="F6351" i="6" l="1"/>
  <c r="E6352" i="6"/>
  <c r="J6350" i="6"/>
  <c r="L6350" i="6"/>
  <c r="H6350" i="6"/>
  <c r="K6350" i="6"/>
  <c r="I6350" i="6"/>
  <c r="M6350" i="6"/>
  <c r="E6353" i="6" l="1"/>
  <c r="F6352" i="6"/>
  <c r="I6351" i="6"/>
  <c r="K6351" i="6"/>
  <c r="H6351" i="6"/>
  <c r="L6351" i="6"/>
  <c r="M6351" i="6"/>
  <c r="J6351" i="6"/>
  <c r="L6352" i="6" l="1"/>
  <c r="H6352" i="6"/>
  <c r="J6352" i="6"/>
  <c r="K6352" i="6"/>
  <c r="I6352" i="6"/>
  <c r="M6352" i="6"/>
  <c r="F6353" i="6"/>
  <c r="E6354" i="6"/>
  <c r="F6354" i="6" l="1"/>
  <c r="E6355" i="6"/>
  <c r="M6353" i="6"/>
  <c r="I6353" i="6"/>
  <c r="J6353" i="6"/>
  <c r="K6353" i="6"/>
  <c r="H6353" i="6"/>
  <c r="L6353" i="6"/>
  <c r="F6355" i="6" l="1"/>
  <c r="E6356" i="6"/>
  <c r="J6354" i="6"/>
  <c r="L6354" i="6"/>
  <c r="H6354" i="6"/>
  <c r="I6354" i="6"/>
  <c r="K6354" i="6"/>
  <c r="M6354" i="6"/>
  <c r="E6357" i="6" l="1"/>
  <c r="F6356" i="6"/>
  <c r="L6355" i="6"/>
  <c r="I6355" i="6"/>
  <c r="H6355" i="6"/>
  <c r="M6355" i="6"/>
  <c r="J6355" i="6"/>
  <c r="K6355" i="6"/>
  <c r="L6356" i="6" l="1"/>
  <c r="H6356" i="6"/>
  <c r="J6356" i="6"/>
  <c r="K6356" i="6"/>
  <c r="I6356" i="6"/>
  <c r="M6356" i="6"/>
  <c r="F6357" i="6"/>
  <c r="E6358" i="6"/>
  <c r="F6358" i="6" l="1"/>
  <c r="E6359" i="6"/>
  <c r="M6357" i="6"/>
  <c r="I6357" i="6"/>
  <c r="K6357" i="6"/>
  <c r="J6357" i="6"/>
  <c r="H6357" i="6"/>
  <c r="L6357" i="6"/>
  <c r="F6359" i="6" l="1"/>
  <c r="E6360" i="6"/>
  <c r="J6358" i="6"/>
  <c r="L6358" i="6"/>
  <c r="H6358" i="6"/>
  <c r="K6358" i="6"/>
  <c r="I6358" i="6"/>
  <c r="M6358" i="6"/>
  <c r="E6361" i="6" l="1"/>
  <c r="F6360" i="6"/>
  <c r="K6359" i="6"/>
  <c r="I6359" i="6"/>
  <c r="H6359" i="6"/>
  <c r="L6359" i="6"/>
  <c r="M6359" i="6"/>
  <c r="J6359" i="6"/>
  <c r="L6360" i="6" l="1"/>
  <c r="H6360" i="6"/>
  <c r="J6360" i="6"/>
  <c r="K6360" i="6"/>
  <c r="I6360" i="6"/>
  <c r="M6360" i="6"/>
  <c r="F6361" i="6"/>
  <c r="E6362" i="6"/>
  <c r="F6362" i="6" l="1"/>
  <c r="E6363" i="6"/>
  <c r="M6361" i="6"/>
  <c r="I6361" i="6"/>
  <c r="J6361" i="6"/>
  <c r="K6361" i="6"/>
  <c r="H6361" i="6"/>
  <c r="L6361" i="6"/>
  <c r="F6363" i="6" l="1"/>
  <c r="E6364" i="6"/>
  <c r="J6362" i="6"/>
  <c r="L6362" i="6"/>
  <c r="H6362" i="6"/>
  <c r="I6362" i="6"/>
  <c r="K6362" i="6"/>
  <c r="M6362" i="6"/>
  <c r="E6365" i="6" l="1"/>
  <c r="F6364" i="6"/>
  <c r="L6363" i="6"/>
  <c r="K6363" i="6"/>
  <c r="I6363" i="6"/>
  <c r="H6363" i="6"/>
  <c r="M6363" i="6"/>
  <c r="J6363" i="6"/>
  <c r="L6364" i="6" l="1"/>
  <c r="H6364" i="6"/>
  <c r="J6364" i="6"/>
  <c r="K6364" i="6"/>
  <c r="I6364" i="6"/>
  <c r="M6364" i="6"/>
  <c r="F6365" i="6"/>
  <c r="E6366" i="6"/>
  <c r="F6366" i="6" l="1"/>
  <c r="E6367" i="6"/>
  <c r="M6365" i="6"/>
  <c r="I6365" i="6"/>
  <c r="K6365" i="6"/>
  <c r="J6365" i="6"/>
  <c r="H6365" i="6"/>
  <c r="L6365" i="6"/>
  <c r="F6367" i="6" l="1"/>
  <c r="E6368" i="6"/>
  <c r="J6366" i="6"/>
  <c r="L6366" i="6"/>
  <c r="H6366" i="6"/>
  <c r="K6366" i="6"/>
  <c r="I6366" i="6"/>
  <c r="M6366" i="6"/>
  <c r="E6369" i="6" l="1"/>
  <c r="F6368" i="6"/>
  <c r="I6367" i="6"/>
  <c r="K6367" i="6"/>
  <c r="H6367" i="6"/>
  <c r="L6367" i="6"/>
  <c r="M6367" i="6"/>
  <c r="J6367" i="6"/>
  <c r="L6368" i="6" l="1"/>
  <c r="H6368" i="6"/>
  <c r="J6368" i="6"/>
  <c r="K6368" i="6"/>
  <c r="I6368" i="6"/>
  <c r="M6368" i="6"/>
  <c r="F6369" i="6"/>
  <c r="E6370" i="6"/>
  <c r="F6370" i="6" l="1"/>
  <c r="E6371" i="6"/>
  <c r="M6369" i="6"/>
  <c r="I6369" i="6"/>
  <c r="J6369" i="6"/>
  <c r="K6369" i="6"/>
  <c r="H6369" i="6"/>
  <c r="L6369" i="6"/>
  <c r="F6371" i="6" l="1"/>
  <c r="E6372" i="6"/>
  <c r="J6370" i="6"/>
  <c r="L6370" i="6"/>
  <c r="H6370" i="6"/>
  <c r="I6370" i="6"/>
  <c r="K6370" i="6"/>
  <c r="M6370" i="6"/>
  <c r="E6373" i="6" l="1"/>
  <c r="F6372" i="6"/>
  <c r="L6371" i="6"/>
  <c r="I6371" i="6"/>
  <c r="H6371" i="6"/>
  <c r="M6371" i="6"/>
  <c r="J6371" i="6"/>
  <c r="K6371" i="6"/>
  <c r="L6372" i="6" l="1"/>
  <c r="H6372" i="6"/>
  <c r="J6372" i="6"/>
  <c r="K6372" i="6"/>
  <c r="I6372" i="6"/>
  <c r="M6372" i="6"/>
  <c r="F6373" i="6"/>
  <c r="E6374" i="6"/>
  <c r="F6374" i="6" l="1"/>
  <c r="E6375" i="6"/>
  <c r="M6373" i="6"/>
  <c r="I6373" i="6"/>
  <c r="K6373" i="6"/>
  <c r="J6373" i="6"/>
  <c r="H6373" i="6"/>
  <c r="L6373" i="6"/>
  <c r="F6375" i="6" l="1"/>
  <c r="E6376" i="6"/>
  <c r="J6374" i="6"/>
  <c r="L6374" i="6"/>
  <c r="H6374" i="6"/>
  <c r="K6374" i="6"/>
  <c r="I6374" i="6"/>
  <c r="M6374" i="6"/>
  <c r="E6377" i="6" l="1"/>
  <c r="F6376" i="6"/>
  <c r="K6375" i="6"/>
  <c r="I6375" i="6"/>
  <c r="H6375" i="6"/>
  <c r="L6375" i="6"/>
  <c r="M6375" i="6"/>
  <c r="J6375" i="6"/>
  <c r="L6376" i="6" l="1"/>
  <c r="H6376" i="6"/>
  <c r="J6376" i="6"/>
  <c r="K6376" i="6"/>
  <c r="I6376" i="6"/>
  <c r="M6376" i="6"/>
  <c r="F6377" i="6"/>
  <c r="E6378" i="6"/>
  <c r="F6378" i="6" l="1"/>
  <c r="E6379" i="6"/>
  <c r="M6377" i="6"/>
  <c r="I6377" i="6"/>
  <c r="J6377" i="6"/>
  <c r="K6377" i="6"/>
  <c r="H6377" i="6"/>
  <c r="L6377" i="6"/>
  <c r="F6379" i="6" l="1"/>
  <c r="E6380" i="6"/>
  <c r="J6378" i="6"/>
  <c r="L6378" i="6"/>
  <c r="H6378" i="6"/>
  <c r="I6378" i="6"/>
  <c r="K6378" i="6"/>
  <c r="M6378" i="6"/>
  <c r="E6381" i="6" l="1"/>
  <c r="F6380" i="6"/>
  <c r="L6379" i="6"/>
  <c r="K6379" i="6"/>
  <c r="I6379" i="6"/>
  <c r="H6379" i="6"/>
  <c r="M6379" i="6"/>
  <c r="J6379" i="6"/>
  <c r="L6380" i="6" l="1"/>
  <c r="H6380" i="6"/>
  <c r="J6380" i="6"/>
  <c r="K6380" i="6"/>
  <c r="I6380" i="6"/>
  <c r="M6380" i="6"/>
  <c r="F6381" i="6"/>
  <c r="E6382" i="6"/>
  <c r="F6382" i="6" l="1"/>
  <c r="E6383" i="6"/>
  <c r="M6381" i="6"/>
  <c r="I6381" i="6"/>
  <c r="K6381" i="6"/>
  <c r="J6381" i="6"/>
  <c r="H6381" i="6"/>
  <c r="L6381" i="6"/>
  <c r="F6383" i="6" l="1"/>
  <c r="E6384" i="6"/>
  <c r="J6382" i="6"/>
  <c r="L6382" i="6"/>
  <c r="H6382" i="6"/>
  <c r="K6382" i="6"/>
  <c r="I6382" i="6"/>
  <c r="M6382" i="6"/>
  <c r="E6385" i="6" l="1"/>
  <c r="F6384" i="6"/>
  <c r="I6383" i="6"/>
  <c r="K6383" i="6"/>
  <c r="H6383" i="6"/>
  <c r="L6383" i="6"/>
  <c r="M6383" i="6"/>
  <c r="J6383" i="6"/>
  <c r="L6384" i="6" l="1"/>
  <c r="H6384" i="6"/>
  <c r="J6384" i="6"/>
  <c r="K6384" i="6"/>
  <c r="I6384" i="6"/>
  <c r="M6384" i="6"/>
  <c r="F6385" i="6"/>
  <c r="E6386" i="6"/>
  <c r="F6386" i="6" l="1"/>
  <c r="E6387" i="6"/>
  <c r="M6385" i="6"/>
  <c r="I6385" i="6"/>
  <c r="J6385" i="6"/>
  <c r="K6385" i="6"/>
  <c r="H6385" i="6"/>
  <c r="L6385" i="6"/>
  <c r="F6387" i="6" l="1"/>
  <c r="E6388" i="6"/>
  <c r="J6386" i="6"/>
  <c r="L6386" i="6"/>
  <c r="H6386" i="6"/>
  <c r="I6386" i="6"/>
  <c r="K6386" i="6"/>
  <c r="M6386" i="6"/>
  <c r="E6389" i="6" l="1"/>
  <c r="F6388" i="6"/>
  <c r="L6387" i="6"/>
  <c r="I6387" i="6"/>
  <c r="H6387" i="6"/>
  <c r="M6387" i="6"/>
  <c r="J6387" i="6"/>
  <c r="K6387" i="6"/>
  <c r="L6388" i="6" l="1"/>
  <c r="H6388" i="6"/>
  <c r="J6388" i="6"/>
  <c r="K6388" i="6"/>
  <c r="I6388" i="6"/>
  <c r="M6388" i="6"/>
  <c r="F6389" i="6"/>
  <c r="E6390" i="6"/>
  <c r="F6390" i="6" l="1"/>
  <c r="E6391" i="6"/>
  <c r="M6389" i="6"/>
  <c r="I6389" i="6"/>
  <c r="K6389" i="6"/>
  <c r="J6389" i="6"/>
  <c r="H6389" i="6"/>
  <c r="L6389" i="6"/>
  <c r="F6391" i="6" l="1"/>
  <c r="E6392" i="6"/>
  <c r="J6390" i="6"/>
  <c r="L6390" i="6"/>
  <c r="H6390" i="6"/>
  <c r="K6390" i="6"/>
  <c r="I6390" i="6"/>
  <c r="M6390" i="6"/>
  <c r="E6393" i="6" l="1"/>
  <c r="F6392" i="6"/>
  <c r="K6391" i="6"/>
  <c r="I6391" i="6"/>
  <c r="H6391" i="6"/>
  <c r="L6391" i="6"/>
  <c r="M6391" i="6"/>
  <c r="J6391" i="6"/>
  <c r="L6392" i="6" l="1"/>
  <c r="H6392" i="6"/>
  <c r="J6392" i="6"/>
  <c r="K6392" i="6"/>
  <c r="I6392" i="6"/>
  <c r="M6392" i="6"/>
  <c r="F6393" i="6"/>
  <c r="E6394" i="6"/>
  <c r="F6394" i="6" l="1"/>
  <c r="E6395" i="6"/>
  <c r="M6393" i="6"/>
  <c r="I6393" i="6"/>
  <c r="J6393" i="6"/>
  <c r="K6393" i="6"/>
  <c r="H6393" i="6"/>
  <c r="L6393" i="6"/>
  <c r="F6395" i="6" l="1"/>
  <c r="E6396" i="6"/>
  <c r="J6394" i="6"/>
  <c r="L6394" i="6"/>
  <c r="H6394" i="6"/>
  <c r="I6394" i="6"/>
  <c r="K6394" i="6"/>
  <c r="M6394" i="6"/>
  <c r="E6397" i="6" l="1"/>
  <c r="F6396" i="6"/>
  <c r="L6395" i="6"/>
  <c r="K6395" i="6"/>
  <c r="I6395" i="6"/>
  <c r="H6395" i="6"/>
  <c r="M6395" i="6"/>
  <c r="J6395" i="6"/>
  <c r="L6396" i="6" l="1"/>
  <c r="H6396" i="6"/>
  <c r="J6396" i="6"/>
  <c r="K6396" i="6"/>
  <c r="I6396" i="6"/>
  <c r="M6396" i="6"/>
  <c r="F6397" i="6"/>
  <c r="E6398" i="6"/>
  <c r="F6398" i="6" l="1"/>
  <c r="E6399" i="6"/>
  <c r="M6397" i="6"/>
  <c r="I6397" i="6"/>
  <c r="K6397" i="6"/>
  <c r="J6397" i="6"/>
  <c r="H6397" i="6"/>
  <c r="L6397" i="6"/>
  <c r="F6399" i="6" l="1"/>
  <c r="E6400" i="6"/>
  <c r="J6398" i="6"/>
  <c r="L6398" i="6"/>
  <c r="H6398" i="6"/>
  <c r="K6398" i="6"/>
  <c r="I6398" i="6"/>
  <c r="M6398" i="6"/>
  <c r="E6401" i="6" l="1"/>
  <c r="F6400" i="6"/>
  <c r="I6399" i="6"/>
  <c r="K6399" i="6"/>
  <c r="H6399" i="6"/>
  <c r="L6399" i="6"/>
  <c r="M6399" i="6"/>
  <c r="J6399" i="6"/>
  <c r="L6400" i="6" l="1"/>
  <c r="H6400" i="6"/>
  <c r="J6400" i="6"/>
  <c r="K6400" i="6"/>
  <c r="I6400" i="6"/>
  <c r="M6400" i="6"/>
  <c r="F6401" i="6"/>
  <c r="E6402" i="6"/>
  <c r="F6402" i="6" l="1"/>
  <c r="E6403" i="6"/>
  <c r="M6401" i="6"/>
  <c r="I6401" i="6"/>
  <c r="J6401" i="6"/>
  <c r="K6401" i="6"/>
  <c r="H6401" i="6"/>
  <c r="L6401" i="6"/>
  <c r="F6403" i="6" l="1"/>
  <c r="E6404" i="6"/>
  <c r="J6402" i="6"/>
  <c r="L6402" i="6"/>
  <c r="H6402" i="6"/>
  <c r="I6402" i="6"/>
  <c r="K6402" i="6"/>
  <c r="M6402" i="6"/>
  <c r="E6405" i="6" l="1"/>
  <c r="F6404" i="6"/>
  <c r="L6403" i="6"/>
  <c r="I6403" i="6"/>
  <c r="H6403" i="6"/>
  <c r="M6403" i="6"/>
  <c r="J6403" i="6"/>
  <c r="K6403" i="6"/>
  <c r="L6404" i="6" l="1"/>
  <c r="H6404" i="6"/>
  <c r="J6404" i="6"/>
  <c r="K6404" i="6"/>
  <c r="I6404" i="6"/>
  <c r="M6404" i="6"/>
  <c r="F6405" i="6"/>
  <c r="E6406" i="6"/>
  <c r="F6406" i="6" l="1"/>
  <c r="E6407" i="6"/>
  <c r="M6405" i="6"/>
  <c r="I6405" i="6"/>
  <c r="K6405" i="6"/>
  <c r="J6405" i="6"/>
  <c r="H6405" i="6"/>
  <c r="L6405" i="6"/>
  <c r="F6407" i="6" l="1"/>
  <c r="E6408" i="6"/>
  <c r="J6406" i="6"/>
  <c r="L6406" i="6"/>
  <c r="H6406" i="6"/>
  <c r="K6406" i="6"/>
  <c r="I6406" i="6"/>
  <c r="M6406" i="6"/>
  <c r="E6409" i="6" l="1"/>
  <c r="F6408" i="6"/>
  <c r="K6407" i="6"/>
  <c r="I6407" i="6"/>
  <c r="H6407" i="6"/>
  <c r="L6407" i="6"/>
  <c r="M6407" i="6"/>
  <c r="J6407" i="6"/>
  <c r="L6408" i="6" l="1"/>
  <c r="H6408" i="6"/>
  <c r="J6408" i="6"/>
  <c r="K6408" i="6"/>
  <c r="I6408" i="6"/>
  <c r="M6408" i="6"/>
  <c r="F6409" i="6"/>
  <c r="E6410" i="6"/>
  <c r="F6410" i="6" l="1"/>
  <c r="E6411" i="6"/>
  <c r="M6409" i="6"/>
  <c r="I6409" i="6"/>
  <c r="J6409" i="6"/>
  <c r="K6409" i="6"/>
  <c r="H6409" i="6"/>
  <c r="L6409" i="6"/>
  <c r="F6411" i="6" l="1"/>
  <c r="E6412" i="6"/>
  <c r="J6410" i="6"/>
  <c r="L6410" i="6"/>
  <c r="H6410" i="6"/>
  <c r="I6410" i="6"/>
  <c r="K6410" i="6"/>
  <c r="M6410" i="6"/>
  <c r="E6413" i="6" l="1"/>
  <c r="F6412" i="6"/>
  <c r="L6411" i="6"/>
  <c r="K6411" i="6"/>
  <c r="I6411" i="6"/>
  <c r="H6411" i="6"/>
  <c r="M6411" i="6"/>
  <c r="J6411" i="6"/>
  <c r="L6412" i="6" l="1"/>
  <c r="H6412" i="6"/>
  <c r="J6412" i="6"/>
  <c r="K6412" i="6"/>
  <c r="I6412" i="6"/>
  <c r="M6412" i="6"/>
  <c r="F6413" i="6"/>
  <c r="E6414" i="6"/>
  <c r="F6414" i="6" l="1"/>
  <c r="E6415" i="6"/>
  <c r="M6413" i="6"/>
  <c r="I6413" i="6"/>
  <c r="K6413" i="6"/>
  <c r="J6413" i="6"/>
  <c r="H6413" i="6"/>
  <c r="L6413" i="6"/>
  <c r="F6415" i="6" l="1"/>
  <c r="E6416" i="6"/>
  <c r="J6414" i="6"/>
  <c r="L6414" i="6"/>
  <c r="H6414" i="6"/>
  <c r="K6414" i="6"/>
  <c r="I6414" i="6"/>
  <c r="M6414" i="6"/>
  <c r="E6417" i="6" l="1"/>
  <c r="F6416" i="6"/>
  <c r="I6415" i="6"/>
  <c r="K6415" i="6"/>
  <c r="H6415" i="6"/>
  <c r="L6415" i="6"/>
  <c r="M6415" i="6"/>
  <c r="J6415" i="6"/>
  <c r="L6416" i="6" l="1"/>
  <c r="H6416" i="6"/>
  <c r="J6416" i="6"/>
  <c r="K6416" i="6"/>
  <c r="I6416" i="6"/>
  <c r="M6416" i="6"/>
  <c r="F6417" i="6"/>
  <c r="E6418" i="6"/>
  <c r="F6418" i="6" l="1"/>
  <c r="E6419" i="6"/>
  <c r="M6417" i="6"/>
  <c r="I6417" i="6"/>
  <c r="J6417" i="6"/>
  <c r="K6417" i="6"/>
  <c r="H6417" i="6"/>
  <c r="L6417" i="6"/>
  <c r="F6419" i="6" l="1"/>
  <c r="E6420" i="6"/>
  <c r="J6418" i="6"/>
  <c r="L6418" i="6"/>
  <c r="H6418" i="6"/>
  <c r="I6418" i="6"/>
  <c r="K6418" i="6"/>
  <c r="M6418" i="6"/>
  <c r="E6421" i="6" l="1"/>
  <c r="F6420" i="6"/>
  <c r="L6419" i="6"/>
  <c r="I6419" i="6"/>
  <c r="H6419" i="6"/>
  <c r="M6419" i="6"/>
  <c r="J6419" i="6"/>
  <c r="K6419" i="6"/>
  <c r="L6420" i="6" l="1"/>
  <c r="H6420" i="6"/>
  <c r="J6420" i="6"/>
  <c r="K6420" i="6"/>
  <c r="I6420" i="6"/>
  <c r="M6420" i="6"/>
  <c r="F6421" i="6"/>
  <c r="E6422" i="6"/>
  <c r="F6422" i="6" l="1"/>
  <c r="E6423" i="6"/>
  <c r="M6421" i="6"/>
  <c r="I6421" i="6"/>
  <c r="K6421" i="6"/>
  <c r="J6421" i="6"/>
  <c r="H6421" i="6"/>
  <c r="L6421" i="6"/>
  <c r="F6423" i="6" l="1"/>
  <c r="E6424" i="6"/>
  <c r="J6422" i="6"/>
  <c r="L6422" i="6"/>
  <c r="H6422" i="6"/>
  <c r="K6422" i="6"/>
  <c r="I6422" i="6"/>
  <c r="M6422" i="6"/>
  <c r="E6425" i="6" l="1"/>
  <c r="F6424" i="6"/>
  <c r="K6423" i="6"/>
  <c r="I6423" i="6"/>
  <c r="H6423" i="6"/>
  <c r="L6423" i="6"/>
  <c r="M6423" i="6"/>
  <c r="J6423" i="6"/>
  <c r="L6424" i="6" l="1"/>
  <c r="H6424" i="6"/>
  <c r="J6424" i="6"/>
  <c r="K6424" i="6"/>
  <c r="I6424" i="6"/>
  <c r="M6424" i="6"/>
  <c r="F6425" i="6"/>
  <c r="E6426" i="6"/>
  <c r="F6426" i="6" l="1"/>
  <c r="E6427" i="6"/>
  <c r="M6425" i="6"/>
  <c r="I6425" i="6"/>
  <c r="J6425" i="6"/>
  <c r="K6425" i="6"/>
  <c r="H6425" i="6"/>
  <c r="L6425" i="6"/>
  <c r="F6427" i="6" l="1"/>
  <c r="E6428" i="6"/>
  <c r="J6426" i="6"/>
  <c r="L6426" i="6"/>
  <c r="H6426" i="6"/>
  <c r="I6426" i="6"/>
  <c r="K6426" i="6"/>
  <c r="M6426" i="6"/>
  <c r="E6429" i="6" l="1"/>
  <c r="F6428" i="6"/>
  <c r="L6427" i="6"/>
  <c r="K6427" i="6"/>
  <c r="I6427" i="6"/>
  <c r="H6427" i="6"/>
  <c r="M6427" i="6"/>
  <c r="J6427" i="6"/>
  <c r="L6428" i="6" l="1"/>
  <c r="H6428" i="6"/>
  <c r="J6428" i="6"/>
  <c r="K6428" i="6"/>
  <c r="I6428" i="6"/>
  <c r="M6428" i="6"/>
  <c r="F6429" i="6"/>
  <c r="E6430" i="6"/>
  <c r="F6430" i="6" l="1"/>
  <c r="E6431" i="6"/>
  <c r="M6429" i="6"/>
  <c r="I6429" i="6"/>
  <c r="K6429" i="6"/>
  <c r="J6429" i="6"/>
  <c r="H6429" i="6"/>
  <c r="L6429" i="6"/>
  <c r="F6431" i="6" l="1"/>
  <c r="E6432" i="6"/>
  <c r="J6430" i="6"/>
  <c r="L6430" i="6"/>
  <c r="H6430" i="6"/>
  <c r="K6430" i="6"/>
  <c r="I6430" i="6"/>
  <c r="M6430" i="6"/>
  <c r="E6433" i="6" l="1"/>
  <c r="F6432" i="6"/>
  <c r="I6431" i="6"/>
  <c r="K6431" i="6"/>
  <c r="H6431" i="6"/>
  <c r="L6431" i="6"/>
  <c r="M6431" i="6"/>
  <c r="J6431" i="6"/>
  <c r="L6432" i="6" l="1"/>
  <c r="H6432" i="6"/>
  <c r="J6432" i="6"/>
  <c r="K6432" i="6"/>
  <c r="I6432" i="6"/>
  <c r="M6432" i="6"/>
  <c r="F6433" i="6"/>
  <c r="E6434" i="6"/>
  <c r="F6434" i="6" l="1"/>
  <c r="E6435" i="6"/>
  <c r="M6433" i="6"/>
  <c r="I6433" i="6"/>
  <c r="J6433" i="6"/>
  <c r="K6433" i="6"/>
  <c r="H6433" i="6"/>
  <c r="L6433" i="6"/>
  <c r="F6435" i="6" l="1"/>
  <c r="E6436" i="6"/>
  <c r="J6434" i="6"/>
  <c r="L6434" i="6"/>
  <c r="H6434" i="6"/>
  <c r="I6434" i="6"/>
  <c r="K6434" i="6"/>
  <c r="M6434" i="6"/>
  <c r="E6437" i="6" l="1"/>
  <c r="F6436" i="6"/>
  <c r="L6435" i="6"/>
  <c r="I6435" i="6"/>
  <c r="H6435" i="6"/>
  <c r="M6435" i="6"/>
  <c r="J6435" i="6"/>
  <c r="K6435" i="6"/>
  <c r="L6436" i="6" l="1"/>
  <c r="H6436" i="6"/>
  <c r="J6436" i="6"/>
  <c r="K6436" i="6"/>
  <c r="I6436" i="6"/>
  <c r="M6436" i="6"/>
  <c r="F6437" i="6"/>
  <c r="E6438" i="6"/>
  <c r="F6438" i="6" l="1"/>
  <c r="E6439" i="6"/>
  <c r="M6437" i="6"/>
  <c r="I6437" i="6"/>
  <c r="K6437" i="6"/>
  <c r="J6437" i="6"/>
  <c r="H6437" i="6"/>
  <c r="L6437" i="6"/>
  <c r="F6439" i="6" l="1"/>
  <c r="E6440" i="6"/>
  <c r="J6438" i="6"/>
  <c r="L6438" i="6"/>
  <c r="H6438" i="6"/>
  <c r="K6438" i="6"/>
  <c r="I6438" i="6"/>
  <c r="M6438" i="6"/>
  <c r="E6441" i="6" l="1"/>
  <c r="F6440" i="6"/>
  <c r="K6439" i="6"/>
  <c r="I6439" i="6"/>
  <c r="H6439" i="6"/>
  <c r="L6439" i="6"/>
  <c r="M6439" i="6"/>
  <c r="J6439" i="6"/>
  <c r="L6440" i="6" l="1"/>
  <c r="H6440" i="6"/>
  <c r="J6440" i="6"/>
  <c r="K6440" i="6"/>
  <c r="I6440" i="6"/>
  <c r="M6440" i="6"/>
  <c r="F6441" i="6"/>
  <c r="E6442" i="6"/>
  <c r="F6442" i="6" l="1"/>
  <c r="E6443" i="6"/>
  <c r="M6441" i="6"/>
  <c r="I6441" i="6"/>
  <c r="J6441" i="6"/>
  <c r="K6441" i="6"/>
  <c r="H6441" i="6"/>
  <c r="L6441" i="6"/>
  <c r="F6443" i="6" l="1"/>
  <c r="E6444" i="6"/>
  <c r="J6442" i="6"/>
  <c r="L6442" i="6"/>
  <c r="H6442" i="6"/>
  <c r="I6442" i="6"/>
  <c r="K6442" i="6"/>
  <c r="M6442" i="6"/>
  <c r="E6445" i="6" l="1"/>
  <c r="F6444" i="6"/>
  <c r="L6443" i="6"/>
  <c r="K6443" i="6"/>
  <c r="I6443" i="6"/>
  <c r="H6443" i="6"/>
  <c r="M6443" i="6"/>
  <c r="J6443" i="6"/>
  <c r="L6444" i="6" l="1"/>
  <c r="H6444" i="6"/>
  <c r="J6444" i="6"/>
  <c r="K6444" i="6"/>
  <c r="I6444" i="6"/>
  <c r="M6444" i="6"/>
  <c r="F6445" i="6"/>
  <c r="E6446" i="6"/>
  <c r="F6446" i="6" l="1"/>
  <c r="E6447" i="6"/>
  <c r="M6445" i="6"/>
  <c r="I6445" i="6"/>
  <c r="K6445" i="6"/>
  <c r="J6445" i="6"/>
  <c r="H6445" i="6"/>
  <c r="L6445" i="6"/>
  <c r="F6447" i="6" l="1"/>
  <c r="E6448" i="6"/>
  <c r="J6446" i="6"/>
  <c r="L6446" i="6"/>
  <c r="H6446" i="6"/>
  <c r="K6446" i="6"/>
  <c r="I6446" i="6"/>
  <c r="M6446" i="6"/>
  <c r="E6449" i="6" l="1"/>
  <c r="F6448" i="6"/>
  <c r="I6447" i="6"/>
  <c r="K6447" i="6"/>
  <c r="H6447" i="6"/>
  <c r="L6447" i="6"/>
  <c r="M6447" i="6"/>
  <c r="J6447" i="6"/>
  <c r="L6448" i="6" l="1"/>
  <c r="H6448" i="6"/>
  <c r="J6448" i="6"/>
  <c r="K6448" i="6"/>
  <c r="I6448" i="6"/>
  <c r="M6448" i="6"/>
  <c r="F6449" i="6"/>
  <c r="E6450" i="6"/>
  <c r="F6450" i="6" l="1"/>
  <c r="E6451" i="6"/>
  <c r="M6449" i="6"/>
  <c r="I6449" i="6"/>
  <c r="J6449" i="6"/>
  <c r="K6449" i="6"/>
  <c r="H6449" i="6"/>
  <c r="L6449" i="6"/>
  <c r="F6451" i="6" l="1"/>
  <c r="E6452" i="6"/>
  <c r="J6450" i="6"/>
  <c r="L6450" i="6"/>
  <c r="H6450" i="6"/>
  <c r="I6450" i="6"/>
  <c r="K6450" i="6"/>
  <c r="M6450" i="6"/>
  <c r="E6453" i="6" l="1"/>
  <c r="F6452" i="6"/>
  <c r="L6451" i="6"/>
  <c r="I6451" i="6"/>
  <c r="H6451" i="6"/>
  <c r="M6451" i="6"/>
  <c r="J6451" i="6"/>
  <c r="K6451" i="6"/>
  <c r="L6452" i="6" l="1"/>
  <c r="H6452" i="6"/>
  <c r="J6452" i="6"/>
  <c r="K6452" i="6"/>
  <c r="I6452" i="6"/>
  <c r="M6452" i="6"/>
  <c r="F6453" i="6"/>
  <c r="E6454" i="6"/>
  <c r="F6454" i="6" l="1"/>
  <c r="E6455" i="6"/>
  <c r="M6453" i="6"/>
  <c r="I6453" i="6"/>
  <c r="K6453" i="6"/>
  <c r="J6453" i="6"/>
  <c r="H6453" i="6"/>
  <c r="L6453" i="6"/>
  <c r="F6455" i="6" l="1"/>
  <c r="E6456" i="6"/>
  <c r="J6454" i="6"/>
  <c r="L6454" i="6"/>
  <c r="H6454" i="6"/>
  <c r="K6454" i="6"/>
  <c r="I6454" i="6"/>
  <c r="M6454" i="6"/>
  <c r="E6457" i="6" l="1"/>
  <c r="F6456" i="6"/>
  <c r="K6455" i="6"/>
  <c r="I6455" i="6"/>
  <c r="H6455" i="6"/>
  <c r="L6455" i="6"/>
  <c r="M6455" i="6"/>
  <c r="J6455" i="6"/>
  <c r="L6456" i="6" l="1"/>
  <c r="H6456" i="6"/>
  <c r="J6456" i="6"/>
  <c r="K6456" i="6"/>
  <c r="I6456" i="6"/>
  <c r="M6456" i="6"/>
  <c r="F6457" i="6"/>
  <c r="E6458" i="6"/>
  <c r="F6458" i="6" l="1"/>
  <c r="E6459" i="6"/>
  <c r="M6457" i="6"/>
  <c r="I6457" i="6"/>
  <c r="J6457" i="6"/>
  <c r="K6457" i="6"/>
  <c r="H6457" i="6"/>
  <c r="L6457" i="6"/>
  <c r="F6459" i="6" l="1"/>
  <c r="E6460" i="6"/>
  <c r="J6458" i="6"/>
  <c r="L6458" i="6"/>
  <c r="H6458" i="6"/>
  <c r="I6458" i="6"/>
  <c r="K6458" i="6"/>
  <c r="M6458" i="6"/>
  <c r="E6461" i="6" l="1"/>
  <c r="F6460" i="6"/>
  <c r="L6459" i="6"/>
  <c r="K6459" i="6"/>
  <c r="I6459" i="6"/>
  <c r="H6459" i="6"/>
  <c r="M6459" i="6"/>
  <c r="J6459" i="6"/>
  <c r="L6460" i="6" l="1"/>
  <c r="H6460" i="6"/>
  <c r="J6460" i="6"/>
  <c r="K6460" i="6"/>
  <c r="I6460" i="6"/>
  <c r="M6460" i="6"/>
  <c r="F6461" i="6"/>
  <c r="E6462" i="6"/>
  <c r="F6462" i="6" l="1"/>
  <c r="E6463" i="6"/>
  <c r="M6461" i="6"/>
  <c r="I6461" i="6"/>
  <c r="K6461" i="6"/>
  <c r="J6461" i="6"/>
  <c r="H6461" i="6"/>
  <c r="L6461" i="6"/>
  <c r="F6463" i="6" l="1"/>
  <c r="E6464" i="6"/>
  <c r="J6462" i="6"/>
  <c r="L6462" i="6"/>
  <c r="H6462" i="6"/>
  <c r="K6462" i="6"/>
  <c r="I6462" i="6"/>
  <c r="M6462" i="6"/>
  <c r="E6465" i="6" l="1"/>
  <c r="F6464" i="6"/>
  <c r="I6463" i="6"/>
  <c r="J6463" i="6"/>
  <c r="K6463" i="6"/>
  <c r="H6463" i="6"/>
  <c r="L6463" i="6"/>
  <c r="M6463" i="6"/>
  <c r="L6464" i="6" l="1"/>
  <c r="H6464" i="6"/>
  <c r="J6464" i="6"/>
  <c r="I6464" i="6"/>
  <c r="M6464" i="6"/>
  <c r="K6464" i="6"/>
  <c r="F6465" i="6"/>
  <c r="E6466" i="6"/>
  <c r="F6466" i="6" l="1"/>
  <c r="E6467" i="6"/>
  <c r="M6465" i="6"/>
  <c r="I6465" i="6"/>
  <c r="J6465" i="6"/>
  <c r="K6465" i="6"/>
  <c r="H6465" i="6"/>
  <c r="L6465" i="6"/>
  <c r="F6467" i="6" l="1"/>
  <c r="E6468" i="6"/>
  <c r="J6466" i="6"/>
  <c r="L6466" i="6"/>
  <c r="H6466" i="6"/>
  <c r="I6466" i="6"/>
  <c r="M6466" i="6"/>
  <c r="K6466" i="6"/>
  <c r="E6469" i="6" l="1"/>
  <c r="F6468" i="6"/>
  <c r="L6467" i="6"/>
  <c r="I6467" i="6"/>
  <c r="J6467" i="6"/>
  <c r="H6467" i="6"/>
  <c r="M6467" i="6"/>
  <c r="K6467" i="6"/>
  <c r="L6468" i="6" l="1"/>
  <c r="H6468" i="6"/>
  <c r="J6468" i="6"/>
  <c r="I6468" i="6"/>
  <c r="M6468" i="6"/>
  <c r="K6468" i="6"/>
  <c r="F6469" i="6"/>
  <c r="E6470" i="6"/>
  <c r="F6470" i="6" l="1"/>
  <c r="E6471" i="6"/>
  <c r="M6469" i="6"/>
  <c r="I6469" i="6"/>
  <c r="K6469" i="6"/>
  <c r="H6469" i="6"/>
  <c r="J6469" i="6"/>
  <c r="L6469" i="6"/>
  <c r="F6471" i="6" l="1"/>
  <c r="E6472" i="6"/>
  <c r="J6470" i="6"/>
  <c r="L6470" i="6"/>
  <c r="H6470" i="6"/>
  <c r="K6470" i="6"/>
  <c r="I6470" i="6"/>
  <c r="M6470" i="6"/>
  <c r="E6473" i="6" l="1"/>
  <c r="F6472" i="6"/>
  <c r="K6471" i="6"/>
  <c r="I6471" i="6"/>
  <c r="J6471" i="6"/>
  <c r="H6471" i="6"/>
  <c r="L6471" i="6"/>
  <c r="M6471" i="6"/>
  <c r="L6472" i="6" l="1"/>
  <c r="H6472" i="6"/>
  <c r="J6472" i="6"/>
  <c r="I6472" i="6"/>
  <c r="M6472" i="6"/>
  <c r="K6472" i="6"/>
  <c r="F6473" i="6"/>
  <c r="E6474" i="6"/>
  <c r="M6473" i="6" l="1"/>
  <c r="I6473" i="6"/>
  <c r="J6473" i="6"/>
  <c r="K6473" i="6"/>
  <c r="H6473" i="6"/>
  <c r="L6473" i="6"/>
  <c r="F6474" i="6"/>
  <c r="E6475" i="6"/>
  <c r="J6474" i="6" l="1"/>
  <c r="L6474" i="6"/>
  <c r="H6474" i="6"/>
  <c r="I6474" i="6"/>
  <c r="M6474" i="6"/>
  <c r="K6474" i="6"/>
  <c r="F6475" i="6"/>
  <c r="E6476" i="6"/>
  <c r="L6475" i="6" l="1"/>
  <c r="K6475" i="6"/>
  <c r="I6475" i="6"/>
  <c r="J6475" i="6"/>
  <c r="H6475" i="6"/>
  <c r="M6475" i="6"/>
  <c r="E6477" i="6"/>
  <c r="F6476" i="6"/>
  <c r="F6477" i="6" l="1"/>
  <c r="E6478" i="6"/>
  <c r="L6476" i="6"/>
  <c r="H6476" i="6"/>
  <c r="J6476" i="6"/>
  <c r="I6476" i="6"/>
  <c r="M6476" i="6"/>
  <c r="K6476" i="6"/>
  <c r="F6478" i="6" l="1"/>
  <c r="E6479" i="6"/>
  <c r="M6477" i="6"/>
  <c r="I6477" i="6"/>
  <c r="K6477" i="6"/>
  <c r="H6477" i="6"/>
  <c r="J6477" i="6"/>
  <c r="L6477" i="6"/>
  <c r="F6479" i="6" l="1"/>
  <c r="E6480" i="6"/>
  <c r="J6478" i="6"/>
  <c r="L6478" i="6"/>
  <c r="H6478" i="6"/>
  <c r="K6478" i="6"/>
  <c r="I6478" i="6"/>
  <c r="M6478" i="6"/>
  <c r="E6481" i="6" l="1"/>
  <c r="F6480" i="6"/>
  <c r="I6479" i="6"/>
  <c r="J6479" i="6"/>
  <c r="K6479" i="6"/>
  <c r="H6479" i="6"/>
  <c r="L6479" i="6"/>
  <c r="M6479" i="6"/>
  <c r="L6480" i="6" l="1"/>
  <c r="H6480" i="6"/>
  <c r="J6480" i="6"/>
  <c r="I6480" i="6"/>
  <c r="M6480" i="6"/>
  <c r="K6480" i="6"/>
  <c r="F6481" i="6"/>
  <c r="E6482" i="6"/>
  <c r="M6481" i="6" l="1"/>
  <c r="I6481" i="6"/>
  <c r="J6481" i="6"/>
  <c r="K6481" i="6"/>
  <c r="H6481" i="6"/>
  <c r="L6481" i="6"/>
  <c r="F6482" i="6"/>
  <c r="E6483" i="6"/>
  <c r="J6482" i="6" l="1"/>
  <c r="L6482" i="6"/>
  <c r="H6482" i="6"/>
  <c r="I6482" i="6"/>
  <c r="M6482" i="6"/>
  <c r="K6482" i="6"/>
  <c r="F6483" i="6"/>
  <c r="E6484" i="6"/>
  <c r="L6483" i="6" l="1"/>
  <c r="I6483" i="6"/>
  <c r="J6483" i="6"/>
  <c r="H6483" i="6"/>
  <c r="M6483" i="6"/>
  <c r="K6483" i="6"/>
  <c r="E6485" i="6"/>
  <c r="F6484" i="6"/>
  <c r="F6485" i="6" l="1"/>
  <c r="E6486" i="6"/>
  <c r="L6484" i="6"/>
  <c r="H6484" i="6"/>
  <c r="J6484" i="6"/>
  <c r="I6484" i="6"/>
  <c r="M6484" i="6"/>
  <c r="K6484" i="6"/>
  <c r="F6486" i="6" l="1"/>
  <c r="E6487" i="6"/>
  <c r="M6485" i="6"/>
  <c r="I6485" i="6"/>
  <c r="K6485" i="6"/>
  <c r="H6485" i="6"/>
  <c r="J6485" i="6"/>
  <c r="L6485" i="6"/>
  <c r="F6487" i="6" l="1"/>
  <c r="E6488" i="6"/>
  <c r="J6486" i="6"/>
  <c r="L6486" i="6"/>
  <c r="H6486" i="6"/>
  <c r="K6486" i="6"/>
  <c r="I6486" i="6"/>
  <c r="M6486" i="6"/>
  <c r="E6489" i="6" l="1"/>
  <c r="F6488" i="6"/>
  <c r="K6487" i="6"/>
  <c r="I6487" i="6"/>
  <c r="J6487" i="6"/>
  <c r="H6487" i="6"/>
  <c r="L6487" i="6"/>
  <c r="M6487" i="6"/>
  <c r="L6488" i="6" l="1"/>
  <c r="H6488" i="6"/>
  <c r="J6488" i="6"/>
  <c r="I6488" i="6"/>
  <c r="M6488" i="6"/>
  <c r="K6488" i="6"/>
  <c r="F6489" i="6"/>
  <c r="E6490" i="6"/>
  <c r="M6489" i="6" l="1"/>
  <c r="I6489" i="6"/>
  <c r="J6489" i="6"/>
  <c r="K6489" i="6"/>
  <c r="H6489" i="6"/>
  <c r="L6489" i="6"/>
  <c r="F6490" i="6"/>
  <c r="E6491" i="6"/>
  <c r="J6490" i="6" l="1"/>
  <c r="L6490" i="6"/>
  <c r="H6490" i="6"/>
  <c r="I6490" i="6"/>
  <c r="M6490" i="6"/>
  <c r="K6490" i="6"/>
  <c r="F6491" i="6"/>
  <c r="E6492" i="6"/>
  <c r="L6491" i="6" l="1"/>
  <c r="K6491" i="6"/>
  <c r="I6491" i="6"/>
  <c r="J6491" i="6"/>
  <c r="H6491" i="6"/>
  <c r="M6491" i="6"/>
  <c r="E6493" i="6"/>
  <c r="F6492" i="6"/>
  <c r="F6493" i="6" l="1"/>
  <c r="E6494" i="6"/>
  <c r="L6492" i="6"/>
  <c r="H6492" i="6"/>
  <c r="J6492" i="6"/>
  <c r="I6492" i="6"/>
  <c r="M6492" i="6"/>
  <c r="K6492" i="6"/>
  <c r="F6494" i="6" l="1"/>
  <c r="E6495" i="6"/>
  <c r="M6493" i="6"/>
  <c r="I6493" i="6"/>
  <c r="K6493" i="6"/>
  <c r="H6493" i="6"/>
  <c r="J6493" i="6"/>
  <c r="L6493" i="6"/>
  <c r="F6495" i="6" l="1"/>
  <c r="E6496" i="6"/>
  <c r="J6494" i="6"/>
  <c r="L6494" i="6"/>
  <c r="H6494" i="6"/>
  <c r="K6494" i="6"/>
  <c r="I6494" i="6"/>
  <c r="M6494" i="6"/>
  <c r="E6497" i="6" l="1"/>
  <c r="F6496" i="6"/>
  <c r="I6495" i="6"/>
  <c r="J6495" i="6"/>
  <c r="K6495" i="6"/>
  <c r="H6495" i="6"/>
  <c r="L6495" i="6"/>
  <c r="M6495" i="6"/>
  <c r="L6496" i="6" l="1"/>
  <c r="H6496" i="6"/>
  <c r="J6496" i="6"/>
  <c r="I6496" i="6"/>
  <c r="M6496" i="6"/>
  <c r="K6496" i="6"/>
  <c r="F6497" i="6"/>
  <c r="E6498" i="6"/>
  <c r="M6497" i="6" l="1"/>
  <c r="I6497" i="6"/>
  <c r="J6497" i="6"/>
  <c r="K6497" i="6"/>
  <c r="H6497" i="6"/>
  <c r="L6497" i="6"/>
  <c r="F6498" i="6"/>
  <c r="E6499" i="6"/>
  <c r="F6499" i="6" l="1"/>
  <c r="E6500" i="6"/>
  <c r="J6498" i="6"/>
  <c r="L6498" i="6"/>
  <c r="H6498" i="6"/>
  <c r="I6498" i="6"/>
  <c r="M6498" i="6"/>
  <c r="K6498" i="6"/>
  <c r="E6501" i="6" l="1"/>
  <c r="F6500" i="6"/>
  <c r="L6499" i="6"/>
  <c r="I6499" i="6"/>
  <c r="J6499" i="6"/>
  <c r="H6499" i="6"/>
  <c r="M6499" i="6"/>
  <c r="K6499" i="6"/>
  <c r="L6500" i="6" l="1"/>
  <c r="H6500" i="6"/>
  <c r="J6500" i="6"/>
  <c r="I6500" i="6"/>
  <c r="M6500" i="6"/>
  <c r="K6500" i="6"/>
  <c r="F6501" i="6"/>
  <c r="E6502" i="6"/>
  <c r="F6502" i="6" l="1"/>
  <c r="E6503" i="6"/>
  <c r="M6501" i="6"/>
  <c r="I6501" i="6"/>
  <c r="K6501" i="6"/>
  <c r="H6501" i="6"/>
  <c r="J6501" i="6"/>
  <c r="L6501" i="6"/>
  <c r="F6503" i="6" l="1"/>
  <c r="E6504" i="6"/>
  <c r="J6502" i="6"/>
  <c r="L6502" i="6"/>
  <c r="H6502" i="6"/>
  <c r="K6502" i="6"/>
  <c r="I6502" i="6"/>
  <c r="M6502" i="6"/>
  <c r="E6505" i="6" l="1"/>
  <c r="F6504" i="6"/>
  <c r="K6503" i="6"/>
  <c r="I6503" i="6"/>
  <c r="J6503" i="6"/>
  <c r="H6503" i="6"/>
  <c r="L6503" i="6"/>
  <c r="M6503" i="6"/>
  <c r="L6504" i="6" l="1"/>
  <c r="H6504" i="6"/>
  <c r="J6504" i="6"/>
  <c r="I6504" i="6"/>
  <c r="M6504" i="6"/>
  <c r="K6504" i="6"/>
  <c r="F6505" i="6"/>
  <c r="E6506" i="6"/>
  <c r="F6506" i="6" l="1"/>
  <c r="E6507" i="6"/>
  <c r="M6505" i="6"/>
  <c r="I6505" i="6"/>
  <c r="J6505" i="6"/>
  <c r="K6505" i="6"/>
  <c r="H6505" i="6"/>
  <c r="L6505" i="6"/>
  <c r="F6507" i="6" l="1"/>
  <c r="E6508" i="6"/>
  <c r="J6506" i="6"/>
  <c r="L6506" i="6"/>
  <c r="H6506" i="6"/>
  <c r="I6506" i="6"/>
  <c r="M6506" i="6"/>
  <c r="K6506" i="6"/>
  <c r="E6509" i="6" l="1"/>
  <c r="F6508" i="6"/>
  <c r="L6507" i="6"/>
  <c r="K6507" i="6"/>
  <c r="I6507" i="6"/>
  <c r="J6507" i="6"/>
  <c r="H6507" i="6"/>
  <c r="M6507" i="6"/>
  <c r="L6508" i="6" l="1"/>
  <c r="H6508" i="6"/>
  <c r="J6508" i="6"/>
  <c r="I6508" i="6"/>
  <c r="M6508" i="6"/>
  <c r="K6508" i="6"/>
  <c r="F6509" i="6"/>
  <c r="E6510" i="6"/>
  <c r="F6510" i="6" l="1"/>
  <c r="E6511" i="6"/>
  <c r="M6509" i="6"/>
  <c r="I6509" i="6"/>
  <c r="K6509" i="6"/>
  <c r="H6509" i="6"/>
  <c r="J6509" i="6"/>
  <c r="L6509" i="6"/>
  <c r="F6511" i="6" l="1"/>
  <c r="E6512" i="6"/>
  <c r="J6510" i="6"/>
  <c r="L6510" i="6"/>
  <c r="H6510" i="6"/>
  <c r="K6510" i="6"/>
  <c r="I6510" i="6"/>
  <c r="M6510" i="6"/>
  <c r="E6513" i="6" l="1"/>
  <c r="F6512" i="6"/>
  <c r="I6511" i="6"/>
  <c r="J6511" i="6"/>
  <c r="K6511" i="6"/>
  <c r="H6511" i="6"/>
  <c r="L6511" i="6"/>
  <c r="M6511" i="6"/>
  <c r="L6512" i="6" l="1"/>
  <c r="H6512" i="6"/>
  <c r="J6512" i="6"/>
  <c r="I6512" i="6"/>
  <c r="M6512" i="6"/>
  <c r="K6512" i="6"/>
  <c r="F6513" i="6"/>
  <c r="E6514" i="6"/>
  <c r="F6514" i="6" l="1"/>
  <c r="E6515" i="6"/>
  <c r="M6513" i="6"/>
  <c r="I6513" i="6"/>
  <c r="J6513" i="6"/>
  <c r="K6513" i="6"/>
  <c r="H6513" i="6"/>
  <c r="L6513" i="6"/>
  <c r="F6515" i="6" l="1"/>
  <c r="E6516" i="6"/>
  <c r="J6514" i="6"/>
  <c r="L6514" i="6"/>
  <c r="H6514" i="6"/>
  <c r="I6514" i="6"/>
  <c r="M6514" i="6"/>
  <c r="K6514" i="6"/>
  <c r="E6517" i="6" l="1"/>
  <c r="F6516" i="6"/>
  <c r="L6515" i="6"/>
  <c r="I6515" i="6"/>
  <c r="J6515" i="6"/>
  <c r="H6515" i="6"/>
  <c r="M6515" i="6"/>
  <c r="K6515" i="6"/>
  <c r="L6516" i="6" l="1"/>
  <c r="H6516" i="6"/>
  <c r="J6516" i="6"/>
  <c r="I6516" i="6"/>
  <c r="M6516" i="6"/>
  <c r="K6516" i="6"/>
  <c r="F6517" i="6"/>
  <c r="E6518" i="6"/>
  <c r="F6518" i="6" l="1"/>
  <c r="E6519" i="6"/>
  <c r="M6517" i="6"/>
  <c r="I6517" i="6"/>
  <c r="K6517" i="6"/>
  <c r="H6517" i="6"/>
  <c r="J6517" i="6"/>
  <c r="L6517" i="6"/>
  <c r="F6519" i="6" l="1"/>
  <c r="E6520" i="6"/>
  <c r="J6518" i="6"/>
  <c r="L6518" i="6"/>
  <c r="H6518" i="6"/>
  <c r="K6518" i="6"/>
  <c r="I6518" i="6"/>
  <c r="M6518" i="6"/>
  <c r="E6521" i="6" l="1"/>
  <c r="F6520" i="6"/>
  <c r="K6519" i="6"/>
  <c r="I6519" i="6"/>
  <c r="J6519" i="6"/>
  <c r="H6519" i="6"/>
  <c r="L6519" i="6"/>
  <c r="M6519" i="6"/>
  <c r="L6520" i="6" l="1"/>
  <c r="H6520" i="6"/>
  <c r="J6520" i="6"/>
  <c r="I6520" i="6"/>
  <c r="M6520" i="6"/>
  <c r="K6520" i="6"/>
  <c r="F6521" i="6"/>
  <c r="E6522" i="6"/>
  <c r="F6522" i="6" l="1"/>
  <c r="E6523" i="6"/>
  <c r="M6521" i="6"/>
  <c r="I6521" i="6"/>
  <c r="J6521" i="6"/>
  <c r="K6521" i="6"/>
  <c r="H6521" i="6"/>
  <c r="L6521" i="6"/>
  <c r="F6523" i="6" l="1"/>
  <c r="E6524" i="6"/>
  <c r="J6522" i="6"/>
  <c r="L6522" i="6"/>
  <c r="H6522" i="6"/>
  <c r="I6522" i="6"/>
  <c r="M6522" i="6"/>
  <c r="K6522" i="6"/>
  <c r="E6525" i="6" l="1"/>
  <c r="F6524" i="6"/>
  <c r="L6523" i="6"/>
  <c r="K6523" i="6"/>
  <c r="I6523" i="6"/>
  <c r="J6523" i="6"/>
  <c r="H6523" i="6"/>
  <c r="M6523" i="6"/>
  <c r="L6524" i="6" l="1"/>
  <c r="H6524" i="6"/>
  <c r="J6524" i="6"/>
  <c r="I6524" i="6"/>
  <c r="M6524" i="6"/>
  <c r="K6524" i="6"/>
  <c r="F6525" i="6"/>
  <c r="E6526" i="6"/>
  <c r="F6526" i="6" l="1"/>
  <c r="E6527" i="6"/>
  <c r="M6525" i="6"/>
  <c r="I6525" i="6"/>
  <c r="K6525" i="6"/>
  <c r="H6525" i="6"/>
  <c r="J6525" i="6"/>
  <c r="L6525" i="6"/>
  <c r="F6527" i="6" l="1"/>
  <c r="E6528" i="6"/>
  <c r="J6526" i="6"/>
  <c r="L6526" i="6"/>
  <c r="H6526" i="6"/>
  <c r="K6526" i="6"/>
  <c r="I6526" i="6"/>
  <c r="M6526" i="6"/>
  <c r="E6529" i="6" l="1"/>
  <c r="F6528" i="6"/>
  <c r="I6527" i="6"/>
  <c r="J6527" i="6"/>
  <c r="K6527" i="6"/>
  <c r="H6527" i="6"/>
  <c r="L6527" i="6"/>
  <c r="M6527" i="6"/>
  <c r="L6528" i="6" l="1"/>
  <c r="H6528" i="6"/>
  <c r="J6528" i="6"/>
  <c r="I6528" i="6"/>
  <c r="M6528" i="6"/>
  <c r="K6528" i="6"/>
  <c r="F6529" i="6"/>
  <c r="E6530" i="6"/>
  <c r="F6530" i="6" l="1"/>
  <c r="E6531" i="6"/>
  <c r="M6529" i="6"/>
  <c r="I6529" i="6"/>
  <c r="J6529" i="6"/>
  <c r="K6529" i="6"/>
  <c r="H6529" i="6"/>
  <c r="L6529" i="6"/>
  <c r="F6531" i="6" l="1"/>
  <c r="E6532" i="6"/>
  <c r="J6530" i="6"/>
  <c r="L6530" i="6"/>
  <c r="H6530" i="6"/>
  <c r="I6530" i="6"/>
  <c r="M6530" i="6"/>
  <c r="K6530" i="6"/>
  <c r="E6533" i="6" l="1"/>
  <c r="F6532" i="6"/>
  <c r="L6531" i="6"/>
  <c r="I6531" i="6"/>
  <c r="J6531" i="6"/>
  <c r="H6531" i="6"/>
  <c r="M6531" i="6"/>
  <c r="K6531" i="6"/>
  <c r="L6532" i="6" l="1"/>
  <c r="H6532" i="6"/>
  <c r="J6532" i="6"/>
  <c r="I6532" i="6"/>
  <c r="M6532" i="6"/>
  <c r="K6532" i="6"/>
  <c r="F6533" i="6"/>
  <c r="E6534" i="6"/>
  <c r="F6534" i="6" l="1"/>
  <c r="E6535" i="6"/>
  <c r="M6533" i="6"/>
  <c r="I6533" i="6"/>
  <c r="K6533" i="6"/>
  <c r="H6533" i="6"/>
  <c r="J6533" i="6"/>
  <c r="L6533" i="6"/>
  <c r="F6535" i="6" l="1"/>
  <c r="E6536" i="6"/>
  <c r="J6534" i="6"/>
  <c r="L6534" i="6"/>
  <c r="H6534" i="6"/>
  <c r="K6534" i="6"/>
  <c r="I6534" i="6"/>
  <c r="M6534" i="6"/>
  <c r="E6537" i="6" l="1"/>
  <c r="F6536" i="6"/>
  <c r="K6535" i="6"/>
  <c r="I6535" i="6"/>
  <c r="J6535" i="6"/>
  <c r="H6535" i="6"/>
  <c r="L6535" i="6"/>
  <c r="M6535" i="6"/>
  <c r="L6536" i="6" l="1"/>
  <c r="H6536" i="6"/>
  <c r="J6536" i="6"/>
  <c r="I6536" i="6"/>
  <c r="M6536" i="6"/>
  <c r="K6536" i="6"/>
  <c r="F6537" i="6"/>
  <c r="E6538" i="6"/>
  <c r="F6538" i="6" l="1"/>
  <c r="E6539" i="6"/>
  <c r="M6537" i="6"/>
  <c r="I6537" i="6"/>
  <c r="J6537" i="6"/>
  <c r="K6537" i="6"/>
  <c r="H6537" i="6"/>
  <c r="L6537" i="6"/>
  <c r="F6539" i="6" l="1"/>
  <c r="E6540" i="6"/>
  <c r="J6538" i="6"/>
  <c r="L6538" i="6"/>
  <c r="H6538" i="6"/>
  <c r="I6538" i="6"/>
  <c r="M6538" i="6"/>
  <c r="K6538" i="6"/>
  <c r="E6541" i="6" l="1"/>
  <c r="F6540" i="6"/>
  <c r="L6539" i="6"/>
  <c r="K6539" i="6"/>
  <c r="I6539" i="6"/>
  <c r="J6539" i="6"/>
  <c r="H6539" i="6"/>
  <c r="M6539" i="6"/>
  <c r="L6540" i="6" l="1"/>
  <c r="H6540" i="6"/>
  <c r="J6540" i="6"/>
  <c r="I6540" i="6"/>
  <c r="M6540" i="6"/>
  <c r="K6540" i="6"/>
  <c r="F6541" i="6"/>
  <c r="E6542" i="6"/>
  <c r="F6542" i="6" l="1"/>
  <c r="E6543" i="6"/>
  <c r="M6541" i="6"/>
  <c r="I6541" i="6"/>
  <c r="K6541" i="6"/>
  <c r="H6541" i="6"/>
  <c r="J6541" i="6"/>
  <c r="L6541" i="6"/>
  <c r="F6543" i="6" l="1"/>
  <c r="E6544" i="6"/>
  <c r="J6542" i="6"/>
  <c r="L6542" i="6"/>
  <c r="H6542" i="6"/>
  <c r="K6542" i="6"/>
  <c r="I6542" i="6"/>
  <c r="M6542" i="6"/>
  <c r="E6545" i="6" l="1"/>
  <c r="F6544" i="6"/>
  <c r="I6543" i="6"/>
  <c r="J6543" i="6"/>
  <c r="K6543" i="6"/>
  <c r="H6543" i="6"/>
  <c r="L6543" i="6"/>
  <c r="M6543" i="6"/>
  <c r="L6544" i="6" l="1"/>
  <c r="H6544" i="6"/>
  <c r="J6544" i="6"/>
  <c r="I6544" i="6"/>
  <c r="M6544" i="6"/>
  <c r="K6544" i="6"/>
  <c r="F6545" i="6"/>
  <c r="E6546" i="6"/>
  <c r="F6546" i="6" l="1"/>
  <c r="E6547" i="6"/>
  <c r="M6545" i="6"/>
  <c r="I6545" i="6"/>
  <c r="J6545" i="6"/>
  <c r="K6545" i="6"/>
  <c r="H6545" i="6"/>
  <c r="L6545" i="6"/>
  <c r="F6547" i="6" l="1"/>
  <c r="E6548" i="6"/>
  <c r="J6546" i="6"/>
  <c r="L6546" i="6"/>
  <c r="H6546" i="6"/>
  <c r="I6546" i="6"/>
  <c r="M6546" i="6"/>
  <c r="K6546" i="6"/>
  <c r="E6549" i="6" l="1"/>
  <c r="F6548" i="6"/>
  <c r="L6547" i="6"/>
  <c r="I6547" i="6"/>
  <c r="J6547" i="6"/>
  <c r="H6547" i="6"/>
  <c r="M6547" i="6"/>
  <c r="K6547" i="6"/>
  <c r="L6548" i="6" l="1"/>
  <c r="H6548" i="6"/>
  <c r="J6548" i="6"/>
  <c r="I6548" i="6"/>
  <c r="M6548" i="6"/>
  <c r="K6548" i="6"/>
  <c r="F6549" i="6"/>
  <c r="E6550" i="6"/>
  <c r="F6550" i="6" l="1"/>
  <c r="E6551" i="6"/>
  <c r="M6549" i="6"/>
  <c r="I6549" i="6"/>
  <c r="K6549" i="6"/>
  <c r="H6549" i="6"/>
  <c r="J6549" i="6"/>
  <c r="L6549" i="6"/>
  <c r="F6551" i="6" l="1"/>
  <c r="E6552" i="6"/>
  <c r="J6550" i="6"/>
  <c r="L6550" i="6"/>
  <c r="H6550" i="6"/>
  <c r="K6550" i="6"/>
  <c r="I6550" i="6"/>
  <c r="M6550" i="6"/>
  <c r="E6553" i="6" l="1"/>
  <c r="F6552" i="6"/>
  <c r="K6551" i="6"/>
  <c r="I6551" i="6"/>
  <c r="J6551" i="6"/>
  <c r="H6551" i="6"/>
  <c r="L6551" i="6"/>
  <c r="M6551" i="6"/>
  <c r="L6552" i="6" l="1"/>
  <c r="H6552" i="6"/>
  <c r="J6552" i="6"/>
  <c r="I6552" i="6"/>
  <c r="M6552" i="6"/>
  <c r="K6552" i="6"/>
  <c r="F6553" i="6"/>
  <c r="E6554" i="6"/>
  <c r="F6554" i="6" l="1"/>
  <c r="E6555" i="6"/>
  <c r="M6553" i="6"/>
  <c r="I6553" i="6"/>
  <c r="J6553" i="6"/>
  <c r="K6553" i="6"/>
  <c r="H6553" i="6"/>
  <c r="L6553" i="6"/>
  <c r="F6555" i="6" l="1"/>
  <c r="E6556" i="6"/>
  <c r="J6554" i="6"/>
  <c r="L6554" i="6"/>
  <c r="H6554" i="6"/>
  <c r="I6554" i="6"/>
  <c r="M6554" i="6"/>
  <c r="K6554" i="6"/>
  <c r="E6557" i="6" l="1"/>
  <c r="F6556" i="6"/>
  <c r="L6555" i="6"/>
  <c r="K6555" i="6"/>
  <c r="I6555" i="6"/>
  <c r="J6555" i="6"/>
  <c r="H6555" i="6"/>
  <c r="M6555" i="6"/>
  <c r="L6556" i="6" l="1"/>
  <c r="H6556" i="6"/>
  <c r="J6556" i="6"/>
  <c r="I6556" i="6"/>
  <c r="M6556" i="6"/>
  <c r="K6556" i="6"/>
  <c r="F6557" i="6"/>
  <c r="E6558" i="6"/>
  <c r="F6558" i="6" l="1"/>
  <c r="E6559" i="6"/>
  <c r="M6557" i="6"/>
  <c r="I6557" i="6"/>
  <c r="K6557" i="6"/>
  <c r="H6557" i="6"/>
  <c r="J6557" i="6"/>
  <c r="L6557" i="6"/>
  <c r="F6559" i="6" l="1"/>
  <c r="E6560" i="6"/>
  <c r="J6558" i="6"/>
  <c r="L6558" i="6"/>
  <c r="H6558" i="6"/>
  <c r="K6558" i="6"/>
  <c r="I6558" i="6"/>
  <c r="M6558" i="6"/>
  <c r="E6561" i="6" l="1"/>
  <c r="F6560" i="6"/>
  <c r="I6559" i="6"/>
  <c r="J6559" i="6"/>
  <c r="K6559" i="6"/>
  <c r="H6559" i="6"/>
  <c r="L6559" i="6"/>
  <c r="M6559" i="6"/>
  <c r="L6560" i="6" l="1"/>
  <c r="H6560" i="6"/>
  <c r="J6560" i="6"/>
  <c r="I6560" i="6"/>
  <c r="M6560" i="6"/>
  <c r="K6560" i="6"/>
  <c r="F6561" i="6"/>
  <c r="E6562" i="6"/>
  <c r="F6562" i="6" l="1"/>
  <c r="E6563" i="6"/>
  <c r="M6561" i="6"/>
  <c r="I6561" i="6"/>
  <c r="J6561" i="6"/>
  <c r="K6561" i="6"/>
  <c r="H6561" i="6"/>
  <c r="L6561" i="6"/>
  <c r="F6563" i="6" l="1"/>
  <c r="E6564" i="6"/>
  <c r="J6562" i="6"/>
  <c r="L6562" i="6"/>
  <c r="H6562" i="6"/>
  <c r="I6562" i="6"/>
  <c r="M6562" i="6"/>
  <c r="K6562" i="6"/>
  <c r="E6565" i="6" l="1"/>
  <c r="F6564" i="6"/>
  <c r="L6563" i="6"/>
  <c r="I6563" i="6"/>
  <c r="J6563" i="6"/>
  <c r="H6563" i="6"/>
  <c r="M6563" i="6"/>
  <c r="K6563" i="6"/>
  <c r="L6564" i="6" l="1"/>
  <c r="H6564" i="6"/>
  <c r="J6564" i="6"/>
  <c r="I6564" i="6"/>
  <c r="M6564" i="6"/>
  <c r="K6564" i="6"/>
  <c r="F6565" i="6"/>
  <c r="E6566" i="6"/>
  <c r="F6566" i="6" l="1"/>
  <c r="E6567" i="6"/>
  <c r="M6565" i="6"/>
  <c r="I6565" i="6"/>
  <c r="K6565" i="6"/>
  <c r="H6565" i="6"/>
  <c r="J6565" i="6"/>
  <c r="L6565" i="6"/>
  <c r="F6567" i="6" l="1"/>
  <c r="E6568" i="6"/>
  <c r="J6566" i="6"/>
  <c r="L6566" i="6"/>
  <c r="H6566" i="6"/>
  <c r="K6566" i="6"/>
  <c r="I6566" i="6"/>
  <c r="M6566" i="6"/>
  <c r="E6569" i="6" l="1"/>
  <c r="F6568" i="6"/>
  <c r="K6567" i="6"/>
  <c r="I6567" i="6"/>
  <c r="J6567" i="6"/>
  <c r="H6567" i="6"/>
  <c r="L6567" i="6"/>
  <c r="M6567" i="6"/>
  <c r="L6568" i="6" l="1"/>
  <c r="H6568" i="6"/>
  <c r="J6568" i="6"/>
  <c r="I6568" i="6"/>
  <c r="M6568" i="6"/>
  <c r="K6568" i="6"/>
  <c r="F6569" i="6"/>
  <c r="E6570" i="6"/>
  <c r="F6570" i="6" l="1"/>
  <c r="E6571" i="6"/>
  <c r="M6569" i="6"/>
  <c r="I6569" i="6"/>
  <c r="J6569" i="6"/>
  <c r="K6569" i="6"/>
  <c r="H6569" i="6"/>
  <c r="L6569" i="6"/>
  <c r="F6571" i="6" l="1"/>
  <c r="E6572" i="6"/>
  <c r="J6570" i="6"/>
  <c r="L6570" i="6"/>
  <c r="H6570" i="6"/>
  <c r="I6570" i="6"/>
  <c r="M6570" i="6"/>
  <c r="K6570" i="6"/>
  <c r="E6573" i="6" l="1"/>
  <c r="F6572" i="6"/>
  <c r="L6571" i="6"/>
  <c r="K6571" i="6"/>
  <c r="I6571" i="6"/>
  <c r="J6571" i="6"/>
  <c r="H6571" i="6"/>
  <c r="M6571" i="6"/>
  <c r="L6572" i="6" l="1"/>
  <c r="H6572" i="6"/>
  <c r="J6572" i="6"/>
  <c r="I6572" i="6"/>
  <c r="M6572" i="6"/>
  <c r="K6572" i="6"/>
  <c r="F6573" i="6"/>
  <c r="E6574" i="6"/>
  <c r="F6574" i="6" l="1"/>
  <c r="E6575" i="6"/>
  <c r="M6573" i="6"/>
  <c r="I6573" i="6"/>
  <c r="K6573" i="6"/>
  <c r="H6573" i="6"/>
  <c r="J6573" i="6"/>
  <c r="L6573" i="6"/>
  <c r="F6575" i="6" l="1"/>
  <c r="E6576" i="6"/>
  <c r="J6574" i="6"/>
  <c r="L6574" i="6"/>
  <c r="H6574" i="6"/>
  <c r="K6574" i="6"/>
  <c r="I6574" i="6"/>
  <c r="M6574" i="6"/>
  <c r="E6577" i="6" l="1"/>
  <c r="F6576" i="6"/>
  <c r="I6575" i="6"/>
  <c r="J6575" i="6"/>
  <c r="K6575" i="6"/>
  <c r="H6575" i="6"/>
  <c r="L6575" i="6"/>
  <c r="M6575" i="6"/>
  <c r="L6576" i="6" l="1"/>
  <c r="H6576" i="6"/>
  <c r="J6576" i="6"/>
  <c r="I6576" i="6"/>
  <c r="M6576" i="6"/>
  <c r="K6576" i="6"/>
  <c r="F6577" i="6"/>
  <c r="E6578" i="6"/>
  <c r="F6578" i="6" l="1"/>
  <c r="E6579" i="6"/>
  <c r="M6577" i="6"/>
  <c r="I6577" i="6"/>
  <c r="J6577" i="6"/>
  <c r="K6577" i="6"/>
  <c r="H6577" i="6"/>
  <c r="L6577" i="6"/>
  <c r="F6579" i="6" l="1"/>
  <c r="E6580" i="6"/>
  <c r="J6578" i="6"/>
  <c r="L6578" i="6"/>
  <c r="H6578" i="6"/>
  <c r="I6578" i="6"/>
  <c r="M6578" i="6"/>
  <c r="K6578" i="6"/>
  <c r="E6581" i="6" l="1"/>
  <c r="F6580" i="6"/>
  <c r="L6579" i="6"/>
  <c r="I6579" i="6"/>
  <c r="J6579" i="6"/>
  <c r="H6579" i="6"/>
  <c r="M6579" i="6"/>
  <c r="K6579" i="6"/>
  <c r="L6580" i="6" l="1"/>
  <c r="H6580" i="6"/>
  <c r="J6580" i="6"/>
  <c r="I6580" i="6"/>
  <c r="M6580" i="6"/>
  <c r="K6580" i="6"/>
  <c r="F6581" i="6"/>
  <c r="E6582" i="6"/>
  <c r="F6582" i="6" l="1"/>
  <c r="E6583" i="6"/>
  <c r="M6581" i="6"/>
  <c r="I6581" i="6"/>
  <c r="K6581" i="6"/>
  <c r="H6581" i="6"/>
  <c r="J6581" i="6"/>
  <c r="L6581" i="6"/>
  <c r="F6583" i="6" l="1"/>
  <c r="E6584" i="6"/>
  <c r="K6582" i="6"/>
  <c r="H6582" i="6"/>
  <c r="J6582" i="6"/>
  <c r="M6582" i="6"/>
  <c r="I6582" i="6"/>
  <c r="L6582" i="6"/>
  <c r="F6584" i="6" l="1"/>
  <c r="E6585" i="6"/>
  <c r="H6583" i="6"/>
  <c r="L6583" i="6"/>
  <c r="J6583" i="6"/>
  <c r="K6583" i="6"/>
  <c r="M6583" i="6"/>
  <c r="I6583" i="6"/>
  <c r="F6585" i="6" l="1"/>
  <c r="E6586" i="6"/>
  <c r="L6584" i="6"/>
  <c r="I6584" i="6"/>
  <c r="H6584" i="6"/>
  <c r="M6584" i="6"/>
  <c r="K6584" i="6"/>
  <c r="J6584" i="6"/>
  <c r="F6586" i="6" l="1"/>
  <c r="E6587" i="6"/>
  <c r="M6585" i="6"/>
  <c r="J6585" i="6"/>
  <c r="I6585" i="6"/>
  <c r="L6585" i="6"/>
  <c r="K6585" i="6"/>
  <c r="H6585" i="6"/>
  <c r="F6587" i="6" l="1"/>
  <c r="E6588" i="6"/>
  <c r="L6586" i="6"/>
  <c r="M6586" i="6"/>
  <c r="H6586" i="6"/>
  <c r="J6586" i="6"/>
  <c r="I6586" i="6"/>
  <c r="K6586" i="6"/>
  <c r="F6588" i="6" l="1"/>
  <c r="E6589" i="6"/>
  <c r="L6587" i="6"/>
  <c r="H6587" i="6"/>
  <c r="I6587" i="6"/>
  <c r="J6587" i="6"/>
  <c r="K6587" i="6"/>
  <c r="M6587" i="6"/>
  <c r="F6589" i="6" l="1"/>
  <c r="E6590" i="6"/>
  <c r="H6588" i="6"/>
  <c r="M6588" i="6"/>
  <c r="L6588" i="6"/>
  <c r="I6588" i="6"/>
  <c r="K6588" i="6"/>
  <c r="J6588" i="6"/>
  <c r="F6590" i="6" l="1"/>
  <c r="E6591" i="6"/>
  <c r="I6589" i="6"/>
  <c r="M6589" i="6"/>
  <c r="J6589" i="6"/>
  <c r="K6589" i="6"/>
  <c r="H6589" i="6"/>
  <c r="L6589" i="6"/>
  <c r="F6591" i="6" l="1"/>
  <c r="E6592" i="6"/>
  <c r="M6590" i="6"/>
  <c r="H6590" i="6"/>
  <c r="J6590" i="6"/>
  <c r="I6590" i="6"/>
  <c r="K6590" i="6"/>
  <c r="L6590" i="6"/>
  <c r="F6592" i="6" l="1"/>
  <c r="E6593" i="6"/>
  <c r="H6591" i="6"/>
  <c r="L6591" i="6"/>
  <c r="J6591" i="6"/>
  <c r="K6591" i="6"/>
  <c r="M6591" i="6"/>
  <c r="I6591" i="6"/>
  <c r="F6593" i="6" l="1"/>
  <c r="E6594" i="6"/>
  <c r="L6592" i="6"/>
  <c r="I6592" i="6"/>
  <c r="H6592" i="6"/>
  <c r="M6592" i="6"/>
  <c r="J6592" i="6"/>
  <c r="K6592" i="6"/>
  <c r="F6594" i="6" l="1"/>
  <c r="E6595" i="6"/>
  <c r="M6593" i="6"/>
  <c r="J6593" i="6"/>
  <c r="I6593" i="6"/>
  <c r="L6593" i="6"/>
  <c r="K6593" i="6"/>
  <c r="H6593" i="6"/>
  <c r="F6595" i="6" l="1"/>
  <c r="E6596" i="6"/>
  <c r="M6594" i="6"/>
  <c r="H6594" i="6"/>
  <c r="I6594" i="6"/>
  <c r="J6594" i="6"/>
  <c r="K6594" i="6"/>
  <c r="L6594" i="6"/>
  <c r="F6596" i="6" l="1"/>
  <c r="E6597" i="6"/>
  <c r="L6595" i="6"/>
  <c r="H6595" i="6"/>
  <c r="J6595" i="6"/>
  <c r="K6595" i="6"/>
  <c r="M6595" i="6"/>
  <c r="I6595" i="6"/>
  <c r="F6597" i="6" l="1"/>
  <c r="E6598" i="6"/>
  <c r="H6596" i="6"/>
  <c r="M6596" i="6"/>
  <c r="L6596" i="6"/>
  <c r="I6596" i="6"/>
  <c r="K6596" i="6"/>
  <c r="J6596" i="6"/>
  <c r="F6598" i="6" l="1"/>
  <c r="E6599" i="6"/>
  <c r="I6597" i="6"/>
  <c r="M6597" i="6"/>
  <c r="J6597" i="6"/>
  <c r="K6597" i="6"/>
  <c r="H6597" i="6"/>
  <c r="L6597" i="6"/>
  <c r="F6599" i="6" l="1"/>
  <c r="E6600" i="6"/>
  <c r="I6598" i="6"/>
  <c r="K6598" i="6"/>
  <c r="J6598" i="6"/>
  <c r="L6598" i="6"/>
  <c r="M6598" i="6"/>
  <c r="H6598" i="6"/>
  <c r="F6600" i="6" l="1"/>
  <c r="E6601" i="6"/>
  <c r="H6599" i="6"/>
  <c r="L6599" i="6"/>
  <c r="J6599" i="6"/>
  <c r="K6599" i="6"/>
  <c r="M6599" i="6"/>
  <c r="I6599" i="6"/>
  <c r="F6601" i="6" l="1"/>
  <c r="E6602" i="6"/>
  <c r="L6600" i="6"/>
  <c r="I6600" i="6"/>
  <c r="H6600" i="6"/>
  <c r="M6600" i="6"/>
  <c r="J6600" i="6"/>
  <c r="K6600" i="6"/>
  <c r="F6602" i="6" l="1"/>
  <c r="E6603" i="6"/>
  <c r="M6601" i="6"/>
  <c r="J6601" i="6"/>
  <c r="I6601" i="6"/>
  <c r="K6601" i="6"/>
  <c r="L6601" i="6"/>
  <c r="H6601" i="6"/>
  <c r="F6603" i="6" l="1"/>
  <c r="E6604" i="6"/>
  <c r="I6602" i="6"/>
  <c r="K6602" i="6"/>
  <c r="J6602" i="6"/>
  <c r="L6602" i="6"/>
  <c r="M6602" i="6"/>
  <c r="H6602" i="6"/>
  <c r="F6604" i="6" l="1"/>
  <c r="E6605" i="6"/>
  <c r="L6603" i="6"/>
  <c r="H6603" i="6"/>
  <c r="J6603" i="6"/>
  <c r="K6603" i="6"/>
  <c r="M6603" i="6"/>
  <c r="I6603" i="6"/>
  <c r="F6605" i="6" l="1"/>
  <c r="E6606" i="6"/>
  <c r="H6604" i="6"/>
  <c r="M6604" i="6"/>
  <c r="L6604" i="6"/>
  <c r="I6604" i="6"/>
  <c r="K6604" i="6"/>
  <c r="J6604" i="6"/>
  <c r="F6606" i="6" l="1"/>
  <c r="E6607" i="6"/>
  <c r="I6605" i="6"/>
  <c r="M6605" i="6"/>
  <c r="J6605" i="6"/>
  <c r="K6605" i="6"/>
  <c r="H6605" i="6"/>
  <c r="L6605" i="6"/>
  <c r="F6607" i="6" l="1"/>
  <c r="E6608" i="6"/>
  <c r="K6606" i="6"/>
  <c r="L6606" i="6"/>
  <c r="M6606" i="6"/>
  <c r="H6606" i="6"/>
  <c r="J6606" i="6"/>
  <c r="I6606" i="6"/>
  <c r="F6608" i="6" l="1"/>
  <c r="E6609" i="6"/>
  <c r="H6607" i="6"/>
  <c r="L6607" i="6"/>
  <c r="J6607" i="6"/>
  <c r="K6607" i="6"/>
  <c r="M6607" i="6"/>
  <c r="I6607" i="6"/>
  <c r="F6609" i="6" l="1"/>
  <c r="E6610" i="6"/>
  <c r="L6608" i="6"/>
  <c r="I6608" i="6"/>
  <c r="H6608" i="6"/>
  <c r="M6608" i="6"/>
  <c r="K6608" i="6"/>
  <c r="J6608" i="6"/>
  <c r="F6610" i="6" l="1"/>
  <c r="E6611" i="6"/>
  <c r="M6609" i="6"/>
  <c r="J6609" i="6"/>
  <c r="I6609" i="6"/>
  <c r="L6609" i="6"/>
  <c r="K6609" i="6"/>
  <c r="H6609" i="6"/>
  <c r="F6611" i="6" l="1"/>
  <c r="E6612" i="6"/>
  <c r="K6610" i="6"/>
  <c r="L6610" i="6"/>
  <c r="J6610" i="6"/>
  <c r="M6610" i="6"/>
  <c r="H6610" i="6"/>
  <c r="I6610" i="6"/>
  <c r="F6612" i="6" l="1"/>
  <c r="E6613" i="6"/>
  <c r="L6611" i="6"/>
  <c r="H6611" i="6"/>
  <c r="M6611" i="6"/>
  <c r="I6611" i="6"/>
  <c r="J6611" i="6"/>
  <c r="K6611" i="6"/>
  <c r="F6613" i="6" l="1"/>
  <c r="E6614" i="6"/>
  <c r="H6612" i="6"/>
  <c r="M6612" i="6"/>
  <c r="L6612" i="6"/>
  <c r="I6612" i="6"/>
  <c r="K6612" i="6"/>
  <c r="J6612" i="6"/>
  <c r="F6614" i="6" l="1"/>
  <c r="E6615" i="6"/>
  <c r="I6613" i="6"/>
  <c r="M6613" i="6"/>
  <c r="J6613" i="6"/>
  <c r="K6613" i="6"/>
  <c r="H6613" i="6"/>
  <c r="L6613" i="6"/>
  <c r="F6615" i="6" l="1"/>
  <c r="E6616" i="6"/>
  <c r="J6614" i="6"/>
  <c r="L6614" i="6"/>
  <c r="M6614" i="6"/>
  <c r="H6614" i="6"/>
  <c r="I6614" i="6"/>
  <c r="K6614" i="6"/>
  <c r="F6616" i="6" l="1"/>
  <c r="E6617" i="6"/>
  <c r="H6615" i="6"/>
  <c r="L6615" i="6"/>
  <c r="J6615" i="6"/>
  <c r="K6615" i="6"/>
  <c r="M6615" i="6"/>
  <c r="I6615" i="6"/>
  <c r="F6617" i="6" l="1"/>
  <c r="E6618" i="6"/>
  <c r="L6616" i="6"/>
  <c r="I6616" i="6"/>
  <c r="H6616" i="6"/>
  <c r="M6616" i="6"/>
  <c r="K6616" i="6"/>
  <c r="J6616" i="6"/>
  <c r="F6618" i="6" l="1"/>
  <c r="E6619" i="6"/>
  <c r="M6617" i="6"/>
  <c r="J6617" i="6"/>
  <c r="I6617" i="6"/>
  <c r="L6617" i="6"/>
  <c r="K6617" i="6"/>
  <c r="H6617" i="6"/>
  <c r="F6619" i="6" l="1"/>
  <c r="E6620" i="6"/>
  <c r="L6618" i="6"/>
  <c r="M6618" i="6"/>
  <c r="H6618" i="6"/>
  <c r="J6618" i="6"/>
  <c r="I6618" i="6"/>
  <c r="K6618" i="6"/>
  <c r="F6620" i="6" l="1"/>
  <c r="E6621" i="6"/>
  <c r="L6619" i="6"/>
  <c r="H6619" i="6"/>
  <c r="I6619" i="6"/>
  <c r="J6619" i="6"/>
  <c r="K6619" i="6"/>
  <c r="M6619" i="6"/>
  <c r="F6621" i="6" l="1"/>
  <c r="E6622" i="6"/>
  <c r="H6620" i="6"/>
  <c r="M6620" i="6"/>
  <c r="L6620" i="6"/>
  <c r="I6620" i="6"/>
  <c r="K6620" i="6"/>
  <c r="J6620" i="6"/>
  <c r="F6622" i="6" l="1"/>
  <c r="E6623" i="6"/>
  <c r="I6621" i="6"/>
  <c r="M6621" i="6"/>
  <c r="J6621" i="6"/>
  <c r="K6621" i="6"/>
  <c r="H6621" i="6"/>
  <c r="L6621" i="6"/>
  <c r="F6623" i="6" l="1"/>
  <c r="E6624" i="6"/>
  <c r="M6622" i="6"/>
  <c r="H6622" i="6"/>
  <c r="J6622" i="6"/>
  <c r="I6622" i="6"/>
  <c r="K6622" i="6"/>
  <c r="L6622" i="6"/>
  <c r="F6624" i="6" l="1"/>
  <c r="E6625" i="6"/>
  <c r="H6623" i="6"/>
  <c r="L6623" i="6"/>
  <c r="J6623" i="6"/>
  <c r="K6623" i="6"/>
  <c r="M6623" i="6"/>
  <c r="I6623" i="6"/>
  <c r="F6625" i="6" l="1"/>
  <c r="E6626" i="6"/>
  <c r="L6624" i="6"/>
  <c r="I6624" i="6"/>
  <c r="H6624" i="6"/>
  <c r="M6624" i="6"/>
  <c r="J6624" i="6"/>
  <c r="K6624" i="6"/>
  <c r="F6626" i="6" l="1"/>
  <c r="E6627" i="6"/>
  <c r="M6625" i="6"/>
  <c r="J6625" i="6"/>
  <c r="I6625" i="6"/>
  <c r="L6625" i="6"/>
  <c r="K6625" i="6"/>
  <c r="H6625" i="6"/>
  <c r="F6627" i="6" l="1"/>
  <c r="E6628" i="6"/>
  <c r="M6626" i="6"/>
  <c r="H6626" i="6"/>
  <c r="I6626" i="6"/>
  <c r="J6626" i="6"/>
  <c r="K6626" i="6"/>
  <c r="L6626" i="6"/>
  <c r="F6628" i="6" l="1"/>
  <c r="E6629" i="6"/>
  <c r="L6627" i="6"/>
  <c r="H6627" i="6"/>
  <c r="J6627" i="6"/>
  <c r="K6627" i="6"/>
  <c r="M6627" i="6"/>
  <c r="I6627" i="6"/>
  <c r="F6629" i="6" l="1"/>
  <c r="E6630" i="6"/>
  <c r="H6628" i="6"/>
  <c r="M6628" i="6"/>
  <c r="L6628" i="6"/>
  <c r="I6628" i="6"/>
  <c r="K6628" i="6"/>
  <c r="J6628" i="6"/>
  <c r="F6630" i="6" l="1"/>
  <c r="E6631" i="6"/>
  <c r="I6629" i="6"/>
  <c r="M6629" i="6"/>
  <c r="J6629" i="6"/>
  <c r="K6629" i="6"/>
  <c r="H6629" i="6"/>
  <c r="L6629" i="6"/>
  <c r="F6631" i="6" l="1"/>
  <c r="E6632" i="6"/>
  <c r="I6630" i="6"/>
  <c r="K6630" i="6"/>
  <c r="J6630" i="6"/>
  <c r="L6630" i="6"/>
  <c r="M6630" i="6"/>
  <c r="H6630" i="6"/>
  <c r="F6632" i="6" l="1"/>
  <c r="E6633" i="6"/>
  <c r="H6631" i="6"/>
  <c r="J6631" i="6"/>
  <c r="K6631" i="6"/>
  <c r="M6631" i="6"/>
  <c r="I6631" i="6"/>
  <c r="L6631" i="6"/>
  <c r="F6633" i="6" l="1"/>
  <c r="E6634" i="6"/>
  <c r="L6632" i="6"/>
  <c r="I6632" i="6"/>
  <c r="H6632" i="6"/>
  <c r="M6632" i="6"/>
  <c r="J6632" i="6"/>
  <c r="K6632" i="6"/>
  <c r="F6634" i="6" l="1"/>
  <c r="E6635" i="6"/>
  <c r="M6633" i="6"/>
  <c r="J6633" i="6"/>
  <c r="I6633" i="6"/>
  <c r="K6633" i="6"/>
  <c r="L6633" i="6"/>
  <c r="H6633" i="6"/>
  <c r="F6635" i="6" l="1"/>
  <c r="E6636" i="6"/>
  <c r="J6634" i="6"/>
  <c r="M6634" i="6"/>
  <c r="H6634" i="6"/>
  <c r="I6634" i="6"/>
  <c r="K6634" i="6"/>
  <c r="L6634" i="6"/>
  <c r="F6636" i="6" l="1"/>
  <c r="E6637" i="6"/>
  <c r="L6635" i="6"/>
  <c r="H6635" i="6"/>
  <c r="J6635" i="6"/>
  <c r="K6635" i="6"/>
  <c r="M6635" i="6"/>
  <c r="I6635" i="6"/>
  <c r="F6637" i="6" l="1"/>
  <c r="E6638" i="6"/>
  <c r="H6636" i="6"/>
  <c r="M6636" i="6"/>
  <c r="L6636" i="6"/>
  <c r="I6636" i="6"/>
  <c r="K6636" i="6"/>
  <c r="J6636" i="6"/>
  <c r="F6638" i="6" l="1"/>
  <c r="E6639" i="6"/>
  <c r="I6637" i="6"/>
  <c r="M6637" i="6"/>
  <c r="J6637" i="6"/>
  <c r="K6637" i="6"/>
  <c r="H6637" i="6"/>
  <c r="L6637" i="6"/>
  <c r="F6639" i="6" l="1"/>
  <c r="E6640" i="6"/>
  <c r="K6638" i="6"/>
  <c r="L6638" i="6"/>
  <c r="M6638" i="6"/>
  <c r="H6638" i="6"/>
  <c r="J6638" i="6"/>
  <c r="I6638" i="6"/>
  <c r="F6640" i="6" l="1"/>
  <c r="E6641" i="6"/>
  <c r="H6639" i="6"/>
  <c r="M6639" i="6"/>
  <c r="L6639" i="6"/>
  <c r="I6639" i="6"/>
  <c r="J6639" i="6"/>
  <c r="K6639" i="6"/>
  <c r="F6641" i="6" l="1"/>
  <c r="E6642" i="6"/>
  <c r="L6640" i="6"/>
  <c r="I6640" i="6"/>
  <c r="H6640" i="6"/>
  <c r="M6640" i="6"/>
  <c r="K6640" i="6"/>
  <c r="J6640" i="6"/>
  <c r="F6642" i="6" l="1"/>
  <c r="E6643" i="6"/>
  <c r="M6641" i="6"/>
  <c r="J6641" i="6"/>
  <c r="I6641" i="6"/>
  <c r="L6641" i="6"/>
  <c r="K6641" i="6"/>
  <c r="H6641" i="6"/>
  <c r="F6643" i="6" l="1"/>
  <c r="E6644" i="6"/>
  <c r="J6642" i="6"/>
  <c r="M6642" i="6"/>
  <c r="H6642" i="6"/>
  <c r="I6642" i="6"/>
  <c r="K6642" i="6"/>
  <c r="L6642" i="6"/>
  <c r="F6644" i="6" l="1"/>
  <c r="E6645" i="6"/>
  <c r="L6643" i="6"/>
  <c r="M6643" i="6"/>
  <c r="I6643" i="6"/>
  <c r="H6643" i="6"/>
  <c r="J6643" i="6"/>
  <c r="K6643" i="6"/>
  <c r="F6645" i="6" l="1"/>
  <c r="E6646" i="6"/>
  <c r="H6644" i="6"/>
  <c r="M6644" i="6"/>
  <c r="L6644" i="6"/>
  <c r="I6644" i="6"/>
  <c r="K6644" i="6"/>
  <c r="J6644" i="6"/>
  <c r="F6646" i="6" l="1"/>
  <c r="E6647" i="6"/>
  <c r="I6645" i="6"/>
  <c r="M6645" i="6"/>
  <c r="J6645" i="6"/>
  <c r="K6645" i="6"/>
  <c r="L6645" i="6"/>
  <c r="H6645" i="6"/>
  <c r="F6647" i="6" l="1"/>
  <c r="E6648" i="6"/>
  <c r="J6646" i="6"/>
  <c r="L6646" i="6"/>
  <c r="M6646" i="6"/>
  <c r="H6646" i="6"/>
  <c r="I6646" i="6"/>
  <c r="K6646" i="6"/>
  <c r="F6648" i="6" l="1"/>
  <c r="E6649" i="6"/>
  <c r="H6647" i="6"/>
  <c r="I6647" i="6"/>
  <c r="J6647" i="6"/>
  <c r="K6647" i="6"/>
  <c r="L6647" i="6"/>
  <c r="M6647" i="6"/>
  <c r="F6649" i="6" l="1"/>
  <c r="E6650" i="6"/>
  <c r="L6648" i="6"/>
  <c r="I6648" i="6"/>
  <c r="H6648" i="6"/>
  <c r="M6648" i="6"/>
  <c r="K6648" i="6"/>
  <c r="J6648" i="6"/>
  <c r="F6650" i="6" l="1"/>
  <c r="E6651" i="6"/>
  <c r="M6649" i="6"/>
  <c r="J6649" i="6"/>
  <c r="I6649" i="6"/>
  <c r="L6649" i="6"/>
  <c r="K6649" i="6"/>
  <c r="H6649" i="6"/>
  <c r="F6651" i="6" l="1"/>
  <c r="E6652" i="6"/>
  <c r="J6650" i="6"/>
  <c r="M6650" i="6"/>
  <c r="H6650" i="6"/>
  <c r="I6650" i="6"/>
  <c r="K6650" i="6"/>
  <c r="L6650" i="6"/>
  <c r="F6652" i="6" l="1"/>
  <c r="E6653" i="6"/>
  <c r="L6651" i="6"/>
  <c r="H6651" i="6"/>
  <c r="I6651" i="6"/>
  <c r="J6651" i="6"/>
  <c r="K6651" i="6"/>
  <c r="M6651" i="6"/>
  <c r="F6653" i="6" l="1"/>
  <c r="E6654" i="6"/>
  <c r="H6652" i="6"/>
  <c r="M6652" i="6"/>
  <c r="L6652" i="6"/>
  <c r="I6652" i="6"/>
  <c r="K6652" i="6"/>
  <c r="J6652" i="6"/>
  <c r="F6654" i="6" l="1"/>
  <c r="E6655" i="6"/>
  <c r="I6653" i="6"/>
  <c r="M6653" i="6"/>
  <c r="J6653" i="6"/>
  <c r="L6653" i="6"/>
  <c r="K6653" i="6"/>
  <c r="H6653" i="6"/>
  <c r="F6655" i="6" l="1"/>
  <c r="E6656" i="6"/>
  <c r="M6654" i="6"/>
  <c r="H6654" i="6"/>
  <c r="J6654" i="6"/>
  <c r="I6654" i="6"/>
  <c r="K6654" i="6"/>
  <c r="L6654" i="6"/>
  <c r="E6657" i="6" l="1"/>
  <c r="F6656" i="6"/>
  <c r="H6655" i="6"/>
  <c r="L6655" i="6"/>
  <c r="J6655" i="6"/>
  <c r="K6655" i="6"/>
  <c r="M6655" i="6"/>
  <c r="I6655" i="6"/>
  <c r="L6656" i="6" l="1"/>
  <c r="M6656" i="6"/>
  <c r="I6656" i="6"/>
  <c r="H6656" i="6"/>
  <c r="J6656" i="6"/>
  <c r="K6656" i="6"/>
  <c r="F6657" i="6"/>
  <c r="E6658" i="6"/>
  <c r="F6658" i="6" l="1"/>
  <c r="E6659" i="6"/>
  <c r="M6657" i="6"/>
  <c r="I6657" i="6"/>
  <c r="J6657" i="6"/>
  <c r="L6657" i="6"/>
  <c r="K6657" i="6"/>
  <c r="H6657" i="6"/>
  <c r="F6659" i="6" l="1"/>
  <c r="E6660" i="6"/>
  <c r="K6658" i="6"/>
  <c r="J6658" i="6"/>
  <c r="L6658" i="6"/>
  <c r="M6658" i="6"/>
  <c r="H6658" i="6"/>
  <c r="I6658" i="6"/>
  <c r="E6661" i="6" l="1"/>
  <c r="F6660" i="6"/>
  <c r="L6659" i="6"/>
  <c r="H6659" i="6"/>
  <c r="I6659" i="6"/>
  <c r="M6659" i="6"/>
  <c r="K6659" i="6"/>
  <c r="J6659" i="6"/>
  <c r="L6660" i="6" l="1"/>
  <c r="H6660" i="6"/>
  <c r="I6660" i="6"/>
  <c r="M6660" i="6"/>
  <c r="K6660" i="6"/>
  <c r="J6660" i="6"/>
  <c r="F6661" i="6"/>
  <c r="E6662" i="6"/>
  <c r="F6662" i="6" l="1"/>
  <c r="E6663" i="6"/>
  <c r="M6661" i="6"/>
  <c r="I6661" i="6"/>
  <c r="J6661" i="6"/>
  <c r="L6661" i="6"/>
  <c r="H6661" i="6"/>
  <c r="K6661" i="6"/>
  <c r="F6663" i="6" l="1"/>
  <c r="E6664" i="6"/>
  <c r="J6662" i="6"/>
  <c r="L6662" i="6"/>
  <c r="M6662" i="6"/>
  <c r="H6662" i="6"/>
  <c r="I6662" i="6"/>
  <c r="K6662" i="6"/>
  <c r="E6665" i="6" l="1"/>
  <c r="F6664" i="6"/>
  <c r="H6663" i="6"/>
  <c r="L6663" i="6"/>
  <c r="K6663" i="6"/>
  <c r="I6663" i="6"/>
  <c r="M6663" i="6"/>
  <c r="J6663" i="6"/>
  <c r="L6664" i="6" l="1"/>
  <c r="H6664" i="6"/>
  <c r="M6664" i="6"/>
  <c r="I6664" i="6"/>
  <c r="K6664" i="6"/>
  <c r="J6664" i="6"/>
  <c r="F6665" i="6"/>
  <c r="E6666" i="6"/>
  <c r="F6666" i="6" l="1"/>
  <c r="E6667" i="6"/>
  <c r="M6665" i="6"/>
  <c r="I6665" i="6"/>
  <c r="J6665" i="6"/>
  <c r="K6665" i="6"/>
  <c r="H6665" i="6"/>
  <c r="L6665" i="6"/>
  <c r="F6667" i="6" l="1"/>
  <c r="E6668" i="6"/>
  <c r="J6666" i="6"/>
  <c r="L6666" i="6"/>
  <c r="M6666" i="6"/>
  <c r="H6666" i="6"/>
  <c r="K6666" i="6"/>
  <c r="I6666" i="6"/>
  <c r="E6669" i="6" l="1"/>
  <c r="F6668" i="6"/>
  <c r="L6667" i="6"/>
  <c r="H6667" i="6"/>
  <c r="K6667" i="6"/>
  <c r="I6667" i="6"/>
  <c r="J6667" i="6"/>
  <c r="M6667" i="6"/>
  <c r="L6668" i="6" l="1"/>
  <c r="H6668" i="6"/>
  <c r="M6668" i="6"/>
  <c r="I6668" i="6"/>
  <c r="J6668" i="6"/>
  <c r="K6668" i="6"/>
  <c r="F6669" i="6"/>
  <c r="E6670" i="6"/>
  <c r="F6670" i="6" l="1"/>
  <c r="E6671" i="6"/>
  <c r="M6669" i="6"/>
  <c r="I6669" i="6"/>
  <c r="J6669" i="6"/>
  <c r="L6669" i="6"/>
  <c r="K6669" i="6"/>
  <c r="H6669" i="6"/>
  <c r="F6671" i="6" l="1"/>
  <c r="E6672" i="6"/>
  <c r="J6670" i="6"/>
  <c r="L6670" i="6"/>
  <c r="M6670" i="6"/>
  <c r="H6670" i="6"/>
  <c r="K6670" i="6"/>
  <c r="I6670" i="6"/>
  <c r="E6673" i="6" l="1"/>
  <c r="F6672" i="6"/>
  <c r="L6671" i="6"/>
  <c r="H6671" i="6"/>
  <c r="K6671" i="6"/>
  <c r="M6671" i="6"/>
  <c r="J6671" i="6"/>
  <c r="I6671" i="6"/>
  <c r="L6672" i="6" l="1"/>
  <c r="H6672" i="6"/>
  <c r="M6672" i="6"/>
  <c r="I6672" i="6"/>
  <c r="K6672" i="6"/>
  <c r="J6672" i="6"/>
  <c r="F6673" i="6"/>
  <c r="E6674" i="6"/>
  <c r="F6674" i="6" l="1"/>
  <c r="E6675" i="6"/>
  <c r="M6673" i="6"/>
  <c r="I6673" i="6"/>
  <c r="J6673" i="6"/>
  <c r="L6673" i="6"/>
  <c r="K6673" i="6"/>
  <c r="H6673" i="6"/>
  <c r="F6675" i="6" l="1"/>
  <c r="E6676" i="6"/>
  <c r="K6674" i="6"/>
  <c r="M6674" i="6"/>
  <c r="H6674" i="6"/>
  <c r="I6674" i="6"/>
  <c r="J6674" i="6"/>
  <c r="L6674" i="6"/>
  <c r="E6677" i="6" l="1"/>
  <c r="F6676" i="6"/>
  <c r="L6675" i="6"/>
  <c r="H6675" i="6"/>
  <c r="I6675" i="6"/>
  <c r="K6675" i="6"/>
  <c r="M6675" i="6"/>
  <c r="J6675" i="6"/>
  <c r="L6676" i="6" l="1"/>
  <c r="H6676" i="6"/>
  <c r="I6676" i="6"/>
  <c r="M6676" i="6"/>
  <c r="K6676" i="6"/>
  <c r="J6676" i="6"/>
  <c r="F6677" i="6"/>
  <c r="E6678" i="6"/>
  <c r="F6678" i="6" l="1"/>
  <c r="E6679" i="6"/>
  <c r="M6677" i="6"/>
  <c r="I6677" i="6"/>
  <c r="J6677" i="6"/>
  <c r="L6677" i="6"/>
  <c r="H6677" i="6"/>
  <c r="K6677" i="6"/>
  <c r="F6679" i="6" l="1"/>
  <c r="E6680" i="6"/>
  <c r="M6678" i="6"/>
  <c r="H6678" i="6"/>
  <c r="I6678" i="6"/>
  <c r="K6678" i="6"/>
  <c r="J6678" i="6"/>
  <c r="L6678" i="6"/>
  <c r="E6681" i="6" l="1"/>
  <c r="F6680" i="6"/>
  <c r="H6679" i="6"/>
  <c r="L6679" i="6"/>
  <c r="I6679" i="6"/>
  <c r="M6679" i="6"/>
  <c r="K6679" i="6"/>
  <c r="J6679" i="6"/>
  <c r="L6680" i="6" l="1"/>
  <c r="H6680" i="6"/>
  <c r="M6680" i="6"/>
  <c r="I6680" i="6"/>
  <c r="K6680" i="6"/>
  <c r="J6680" i="6"/>
  <c r="F6681" i="6"/>
  <c r="E6682" i="6"/>
  <c r="F6682" i="6" l="1"/>
  <c r="E6683" i="6"/>
  <c r="M6681" i="6"/>
  <c r="I6681" i="6"/>
  <c r="J6681" i="6"/>
  <c r="K6681" i="6"/>
  <c r="L6681" i="6"/>
  <c r="H6681" i="6"/>
  <c r="F6683" i="6" l="1"/>
  <c r="E6684" i="6"/>
  <c r="K6682" i="6"/>
  <c r="I6682" i="6"/>
  <c r="J6682" i="6"/>
  <c r="L6682" i="6"/>
  <c r="M6682" i="6"/>
  <c r="H6682" i="6"/>
  <c r="E6685" i="6" l="1"/>
  <c r="F6684" i="6"/>
  <c r="L6683" i="6"/>
  <c r="H6683" i="6"/>
  <c r="I6683" i="6"/>
  <c r="J6683" i="6"/>
  <c r="K6683" i="6"/>
  <c r="M6683" i="6"/>
  <c r="L6684" i="6" l="1"/>
  <c r="H6684" i="6"/>
  <c r="M6684" i="6"/>
  <c r="I6684" i="6"/>
  <c r="J6684" i="6"/>
  <c r="K6684" i="6"/>
  <c r="F6685" i="6"/>
  <c r="E6686" i="6"/>
  <c r="F6686" i="6" l="1"/>
  <c r="E6687" i="6"/>
  <c r="M6685" i="6"/>
  <c r="I6685" i="6"/>
  <c r="J6685" i="6"/>
  <c r="K6685" i="6"/>
  <c r="L6685" i="6"/>
  <c r="H6685" i="6"/>
  <c r="F6687" i="6" l="1"/>
  <c r="E6688" i="6"/>
  <c r="J6686" i="6"/>
  <c r="L6686" i="6"/>
  <c r="K6686" i="6"/>
  <c r="M6686" i="6"/>
  <c r="H6686" i="6"/>
  <c r="I6686" i="6"/>
  <c r="E6689" i="6" l="1"/>
  <c r="F6688" i="6"/>
  <c r="L6687" i="6"/>
  <c r="H6687" i="6"/>
  <c r="M6687" i="6"/>
  <c r="J6687" i="6"/>
  <c r="K6687" i="6"/>
  <c r="I6687" i="6"/>
  <c r="L6688" i="6" l="1"/>
  <c r="H6688" i="6"/>
  <c r="M6688" i="6"/>
  <c r="I6688" i="6"/>
  <c r="J6688" i="6"/>
  <c r="K6688" i="6"/>
  <c r="F6689" i="6"/>
  <c r="E6690" i="6"/>
  <c r="F6690" i="6" l="1"/>
  <c r="E6691" i="6"/>
  <c r="M6689" i="6"/>
  <c r="I6689" i="6"/>
  <c r="J6689" i="6"/>
  <c r="L6689" i="6"/>
  <c r="K6689" i="6"/>
  <c r="H6689" i="6"/>
  <c r="F6691" i="6" l="1"/>
  <c r="E6692" i="6"/>
  <c r="K6690" i="6"/>
  <c r="J6690" i="6"/>
  <c r="L6690" i="6"/>
  <c r="M6690" i="6"/>
  <c r="H6690" i="6"/>
  <c r="I6690" i="6"/>
  <c r="E6693" i="6" l="1"/>
  <c r="F6692" i="6"/>
  <c r="L6691" i="6"/>
  <c r="H6691" i="6"/>
  <c r="K6691" i="6"/>
  <c r="I6691" i="6"/>
  <c r="M6691" i="6"/>
  <c r="J6691" i="6"/>
  <c r="L6692" i="6" l="1"/>
  <c r="H6692" i="6"/>
  <c r="I6692" i="6"/>
  <c r="M6692" i="6"/>
  <c r="K6692" i="6"/>
  <c r="J6692" i="6"/>
  <c r="F6693" i="6"/>
  <c r="E6694" i="6"/>
  <c r="F6694" i="6" l="1"/>
  <c r="E6695" i="6"/>
  <c r="M6693" i="6"/>
  <c r="I6693" i="6"/>
  <c r="J6693" i="6"/>
  <c r="L6693" i="6"/>
  <c r="H6693" i="6"/>
  <c r="K6693" i="6"/>
  <c r="F6695" i="6" l="1"/>
  <c r="E6696" i="6"/>
  <c r="J6694" i="6"/>
  <c r="L6694" i="6"/>
  <c r="K6694" i="6"/>
  <c r="M6694" i="6"/>
  <c r="H6694" i="6"/>
  <c r="I6694" i="6"/>
  <c r="E6697" i="6" l="1"/>
  <c r="F6696" i="6"/>
  <c r="H6695" i="6"/>
  <c r="L6695" i="6"/>
  <c r="K6695" i="6"/>
  <c r="I6695" i="6"/>
  <c r="M6695" i="6"/>
  <c r="J6695" i="6"/>
  <c r="L6696" i="6" l="1"/>
  <c r="H6696" i="6"/>
  <c r="M6696" i="6"/>
  <c r="I6696" i="6"/>
  <c r="K6696" i="6"/>
  <c r="J6696" i="6"/>
  <c r="F6697" i="6"/>
  <c r="E6698" i="6"/>
  <c r="F6698" i="6" l="1"/>
  <c r="E6699" i="6"/>
  <c r="M6697" i="6"/>
  <c r="I6697" i="6"/>
  <c r="J6697" i="6"/>
  <c r="K6697" i="6"/>
  <c r="H6697" i="6"/>
  <c r="L6697" i="6"/>
  <c r="F6699" i="6" l="1"/>
  <c r="E6700" i="6"/>
  <c r="J6698" i="6"/>
  <c r="L6698" i="6"/>
  <c r="M6698" i="6"/>
  <c r="H6698" i="6"/>
  <c r="K6698" i="6"/>
  <c r="I6698" i="6"/>
  <c r="E6701" i="6" l="1"/>
  <c r="F6700" i="6"/>
  <c r="L6699" i="6"/>
  <c r="H6699" i="6"/>
  <c r="K6699" i="6"/>
  <c r="I6699" i="6"/>
  <c r="J6699" i="6"/>
  <c r="M6699" i="6"/>
  <c r="L6700" i="6" l="1"/>
  <c r="H6700" i="6"/>
  <c r="M6700" i="6"/>
  <c r="I6700" i="6"/>
  <c r="J6700" i="6"/>
  <c r="K6700" i="6"/>
  <c r="F6701" i="6"/>
  <c r="E6702" i="6"/>
  <c r="M6701" i="6" l="1"/>
  <c r="I6701" i="6"/>
  <c r="J6701" i="6"/>
  <c r="K6701" i="6"/>
  <c r="L6701" i="6"/>
  <c r="H6701" i="6"/>
  <c r="F6702" i="6"/>
  <c r="E6703" i="6"/>
  <c r="M6702" i="6" l="1"/>
  <c r="H6702" i="6"/>
  <c r="I6702" i="6"/>
  <c r="K6702" i="6"/>
  <c r="J6702" i="6"/>
  <c r="L6702" i="6"/>
  <c r="F6703" i="6"/>
  <c r="E6704" i="6"/>
  <c r="L6703" i="6" l="1"/>
  <c r="H6703" i="6"/>
  <c r="K6703" i="6"/>
  <c r="M6703" i="6"/>
  <c r="J6703" i="6"/>
  <c r="I6703" i="6"/>
  <c r="E6705" i="6"/>
  <c r="F6704" i="6"/>
  <c r="F6705" i="6" l="1"/>
  <c r="E6706" i="6"/>
  <c r="L6704" i="6"/>
  <c r="H6704" i="6"/>
  <c r="M6704" i="6"/>
  <c r="I6704" i="6"/>
  <c r="J6704" i="6"/>
  <c r="K6704" i="6"/>
  <c r="F6706" i="6" l="1"/>
  <c r="E6707" i="6"/>
  <c r="M6705" i="6"/>
  <c r="I6705" i="6"/>
  <c r="H6705" i="6"/>
  <c r="J6705" i="6"/>
  <c r="L6705" i="6"/>
  <c r="K6705" i="6"/>
  <c r="F6707" i="6" l="1"/>
  <c r="E6708" i="6"/>
  <c r="K6706" i="6"/>
  <c r="M6706" i="6"/>
  <c r="H6706" i="6"/>
  <c r="I6706" i="6"/>
  <c r="J6706" i="6"/>
  <c r="L6706" i="6"/>
  <c r="E6709" i="6" l="1"/>
  <c r="F6708" i="6"/>
  <c r="L6707" i="6"/>
  <c r="H6707" i="6"/>
  <c r="I6707" i="6"/>
  <c r="M6707" i="6"/>
  <c r="J6707" i="6"/>
  <c r="K6707" i="6"/>
  <c r="L6708" i="6" l="1"/>
  <c r="H6708" i="6"/>
  <c r="I6708" i="6"/>
  <c r="M6708" i="6"/>
  <c r="K6708" i="6"/>
  <c r="J6708" i="6"/>
  <c r="F6709" i="6"/>
  <c r="E6710" i="6"/>
  <c r="M6709" i="6" l="1"/>
  <c r="I6709" i="6"/>
  <c r="L6709" i="6"/>
  <c r="H6709" i="6"/>
  <c r="J6709" i="6"/>
  <c r="K6709" i="6"/>
  <c r="F6710" i="6"/>
  <c r="E6711" i="6"/>
  <c r="M6710" i="6" l="1"/>
  <c r="H6710" i="6"/>
  <c r="K6710" i="6"/>
  <c r="I6710" i="6"/>
  <c r="J6710" i="6"/>
  <c r="L6710" i="6"/>
  <c r="F6711" i="6"/>
  <c r="E6712" i="6"/>
  <c r="H6711" i="6" l="1"/>
  <c r="L6711" i="6"/>
  <c r="I6711" i="6"/>
  <c r="M6711" i="6"/>
  <c r="K6711" i="6"/>
  <c r="J6711" i="6"/>
  <c r="E6713" i="6"/>
  <c r="F6712" i="6"/>
  <c r="F6713" i="6" l="1"/>
  <c r="E6714" i="6"/>
  <c r="L6712" i="6"/>
  <c r="H6712" i="6"/>
  <c r="M6712" i="6"/>
  <c r="I6712" i="6"/>
  <c r="K6712" i="6"/>
  <c r="J6712" i="6"/>
  <c r="F6714" i="6" l="1"/>
  <c r="E6715" i="6"/>
  <c r="M6713" i="6"/>
  <c r="I6713" i="6"/>
  <c r="L6713" i="6"/>
  <c r="H6713" i="6"/>
  <c r="J6713" i="6"/>
  <c r="K6713" i="6"/>
  <c r="F6715" i="6" l="1"/>
  <c r="E6716" i="6"/>
  <c r="K6714" i="6"/>
  <c r="I6714" i="6"/>
  <c r="J6714" i="6"/>
  <c r="L6714" i="6"/>
  <c r="M6714" i="6"/>
  <c r="H6714" i="6"/>
  <c r="E6717" i="6" l="1"/>
  <c r="F6716" i="6"/>
  <c r="L6715" i="6"/>
  <c r="H6715" i="6"/>
  <c r="I6715" i="6"/>
  <c r="M6715" i="6"/>
  <c r="K6715" i="6"/>
  <c r="J6715" i="6"/>
  <c r="L6716" i="6" l="1"/>
  <c r="H6716" i="6"/>
  <c r="M6716" i="6"/>
  <c r="I6716" i="6"/>
  <c r="K6716" i="6"/>
  <c r="J6716" i="6"/>
  <c r="F6717" i="6"/>
  <c r="E6718" i="6"/>
  <c r="M6717" i="6" l="1"/>
  <c r="I6717" i="6"/>
  <c r="L6717" i="6"/>
  <c r="H6717" i="6"/>
  <c r="J6717" i="6"/>
  <c r="K6717" i="6"/>
  <c r="F6718" i="6"/>
  <c r="E6719" i="6"/>
  <c r="I6718" i="6" l="1"/>
  <c r="K6718" i="6"/>
  <c r="J6718" i="6"/>
  <c r="L6718" i="6"/>
  <c r="M6718" i="6"/>
  <c r="H6718" i="6"/>
  <c r="F6719" i="6"/>
  <c r="E6720" i="6"/>
  <c r="L6719" i="6" l="1"/>
  <c r="H6719" i="6"/>
  <c r="I6719" i="6"/>
  <c r="M6719" i="6"/>
  <c r="J6719" i="6"/>
  <c r="K6719" i="6"/>
  <c r="E6721" i="6"/>
  <c r="F6720" i="6"/>
  <c r="F6721" i="6" l="1"/>
  <c r="E6722" i="6"/>
  <c r="L6720" i="6"/>
  <c r="H6720" i="6"/>
  <c r="M6720" i="6"/>
  <c r="I6720" i="6"/>
  <c r="K6720" i="6"/>
  <c r="J6720" i="6"/>
  <c r="F6722" i="6" l="1"/>
  <c r="E6723" i="6"/>
  <c r="M6721" i="6"/>
  <c r="I6721" i="6"/>
  <c r="L6721" i="6"/>
  <c r="H6721" i="6"/>
  <c r="J6721" i="6"/>
  <c r="K6721" i="6"/>
  <c r="F6723" i="6" l="1"/>
  <c r="E6724" i="6"/>
  <c r="K6722" i="6"/>
  <c r="J6722" i="6"/>
  <c r="L6722" i="6"/>
  <c r="M6722" i="6"/>
  <c r="H6722" i="6"/>
  <c r="I6722" i="6"/>
  <c r="E6725" i="6" l="1"/>
  <c r="F6724" i="6"/>
  <c r="L6723" i="6"/>
  <c r="H6723" i="6"/>
  <c r="I6723" i="6"/>
  <c r="M6723" i="6"/>
  <c r="K6723" i="6"/>
  <c r="J6723" i="6"/>
  <c r="L6724" i="6" l="1"/>
  <c r="H6724" i="6"/>
  <c r="I6724" i="6"/>
  <c r="M6724" i="6"/>
  <c r="K6724" i="6"/>
  <c r="J6724" i="6"/>
  <c r="F6725" i="6"/>
  <c r="E6726" i="6"/>
  <c r="M6725" i="6" l="1"/>
  <c r="I6725" i="6"/>
  <c r="L6725" i="6"/>
  <c r="H6725" i="6"/>
  <c r="J6725" i="6"/>
  <c r="K6725" i="6"/>
  <c r="F6726" i="6"/>
  <c r="E6727" i="6"/>
  <c r="J6726" i="6" l="1"/>
  <c r="L6726" i="6"/>
  <c r="M6726" i="6"/>
  <c r="H6726" i="6"/>
  <c r="I6726" i="6"/>
  <c r="K6726" i="6"/>
  <c r="F6727" i="6"/>
  <c r="E6728" i="6"/>
  <c r="H6727" i="6" l="1"/>
  <c r="L6727" i="6"/>
  <c r="I6727" i="6"/>
  <c r="K6727" i="6"/>
  <c r="M6727" i="6"/>
  <c r="J6727" i="6"/>
  <c r="E6729" i="6"/>
  <c r="F6728" i="6"/>
  <c r="F6729" i="6" l="1"/>
  <c r="E6730" i="6"/>
  <c r="L6728" i="6"/>
  <c r="H6728" i="6"/>
  <c r="M6728" i="6"/>
  <c r="I6728" i="6"/>
  <c r="K6728" i="6"/>
  <c r="J6728" i="6"/>
  <c r="F6730" i="6" l="1"/>
  <c r="E6731" i="6"/>
  <c r="M6729" i="6"/>
  <c r="I6729" i="6"/>
  <c r="L6729" i="6"/>
  <c r="H6729" i="6"/>
  <c r="J6729" i="6"/>
  <c r="K6729" i="6"/>
  <c r="F6731" i="6" l="1"/>
  <c r="E6732" i="6"/>
  <c r="J6730" i="6"/>
  <c r="L6730" i="6"/>
  <c r="M6730" i="6"/>
  <c r="H6730" i="6"/>
  <c r="K6730" i="6"/>
  <c r="I6730" i="6"/>
  <c r="E6733" i="6" l="1"/>
  <c r="F6732" i="6"/>
  <c r="L6731" i="6"/>
  <c r="H6731" i="6"/>
  <c r="I6731" i="6"/>
  <c r="K6731" i="6"/>
  <c r="M6731" i="6"/>
  <c r="J6731" i="6"/>
  <c r="L6732" i="6" l="1"/>
  <c r="H6732" i="6"/>
  <c r="M6732" i="6"/>
  <c r="I6732" i="6"/>
  <c r="J6732" i="6"/>
  <c r="K6732" i="6"/>
  <c r="F6733" i="6"/>
  <c r="E6734" i="6"/>
  <c r="M6733" i="6" l="1"/>
  <c r="I6733" i="6"/>
  <c r="L6733" i="6"/>
  <c r="H6733" i="6"/>
  <c r="J6733" i="6"/>
  <c r="K6733" i="6"/>
  <c r="F6734" i="6"/>
  <c r="E6735" i="6"/>
  <c r="J6734" i="6" l="1"/>
  <c r="L6734" i="6"/>
  <c r="M6734" i="6"/>
  <c r="H6734" i="6"/>
  <c r="K6734" i="6"/>
  <c r="I6734" i="6"/>
  <c r="F6735" i="6"/>
  <c r="E6736" i="6"/>
  <c r="L6735" i="6" l="1"/>
  <c r="H6735" i="6"/>
  <c r="K6735" i="6"/>
  <c r="I6735" i="6"/>
  <c r="M6735" i="6"/>
  <c r="J6735" i="6"/>
  <c r="E6737" i="6"/>
  <c r="F6736" i="6"/>
  <c r="F6737" i="6" l="1"/>
  <c r="E6738" i="6"/>
  <c r="L6736" i="6"/>
  <c r="H6736" i="6"/>
  <c r="M6736" i="6"/>
  <c r="I6736" i="6"/>
  <c r="K6736" i="6"/>
  <c r="J6736" i="6"/>
  <c r="F6738" i="6" l="1"/>
  <c r="E6739" i="6"/>
  <c r="M6737" i="6"/>
  <c r="I6737" i="6"/>
  <c r="J6737" i="6"/>
  <c r="L6737" i="6"/>
  <c r="K6737" i="6"/>
  <c r="H6737" i="6"/>
  <c r="F6739" i="6" l="1"/>
  <c r="E6740" i="6"/>
  <c r="K6738" i="6"/>
  <c r="M6738" i="6"/>
  <c r="H6738" i="6"/>
  <c r="I6738" i="6"/>
  <c r="J6738" i="6"/>
  <c r="L6738" i="6"/>
  <c r="E6741" i="6" l="1"/>
  <c r="F6740" i="6"/>
  <c r="L6739" i="6"/>
  <c r="H6739" i="6"/>
  <c r="K6739" i="6"/>
  <c r="I6739" i="6"/>
  <c r="M6739" i="6"/>
  <c r="J6739" i="6"/>
  <c r="L6740" i="6" l="1"/>
  <c r="H6740" i="6"/>
  <c r="I6740" i="6"/>
  <c r="M6740" i="6"/>
  <c r="K6740" i="6"/>
  <c r="J6740" i="6"/>
  <c r="F6741" i="6"/>
  <c r="E6742" i="6"/>
  <c r="F6742" i="6" l="1"/>
  <c r="E6743" i="6"/>
  <c r="M6741" i="6"/>
  <c r="I6741" i="6"/>
  <c r="J6741" i="6"/>
  <c r="K6741" i="6"/>
  <c r="L6741" i="6"/>
  <c r="H6741" i="6"/>
  <c r="F6743" i="6" l="1"/>
  <c r="E6744" i="6"/>
  <c r="M6742" i="6"/>
  <c r="H6742" i="6"/>
  <c r="I6742" i="6"/>
  <c r="K6742" i="6"/>
  <c r="J6742" i="6"/>
  <c r="L6742" i="6"/>
  <c r="E6745" i="6" l="1"/>
  <c r="F6744" i="6"/>
  <c r="H6743" i="6"/>
  <c r="L6743" i="6"/>
  <c r="I6743" i="6"/>
  <c r="K6743" i="6"/>
  <c r="M6743" i="6"/>
  <c r="J6743" i="6"/>
  <c r="L6744" i="6" l="1"/>
  <c r="H6744" i="6"/>
  <c r="M6744" i="6"/>
  <c r="I6744" i="6"/>
  <c r="J6744" i="6"/>
  <c r="K6744" i="6"/>
  <c r="F6745" i="6"/>
  <c r="E6746" i="6"/>
  <c r="F6746" i="6" l="1"/>
  <c r="E6747" i="6"/>
  <c r="M6745" i="6"/>
  <c r="I6745" i="6"/>
  <c r="J6745" i="6"/>
  <c r="L6745" i="6"/>
  <c r="K6745" i="6"/>
  <c r="H6745" i="6"/>
  <c r="F6747" i="6" l="1"/>
  <c r="E6748" i="6"/>
  <c r="K6746" i="6"/>
  <c r="I6746" i="6"/>
  <c r="J6746" i="6"/>
  <c r="L6746" i="6"/>
  <c r="M6746" i="6"/>
  <c r="H6746" i="6"/>
  <c r="E6749" i="6" l="1"/>
  <c r="F6748" i="6"/>
  <c r="L6747" i="6"/>
  <c r="H6747" i="6"/>
  <c r="M6747" i="6"/>
  <c r="J6747" i="6"/>
  <c r="K6747" i="6"/>
  <c r="I6747" i="6"/>
  <c r="L6748" i="6" l="1"/>
  <c r="H6748" i="6"/>
  <c r="J6748" i="6"/>
  <c r="M6748" i="6"/>
  <c r="I6748" i="6"/>
  <c r="K6748" i="6"/>
  <c r="F6749" i="6"/>
  <c r="E6750" i="6"/>
  <c r="F6750" i="6" l="1"/>
  <c r="E6751" i="6"/>
  <c r="M6749" i="6"/>
  <c r="I6749" i="6"/>
  <c r="J6749" i="6"/>
  <c r="K6749" i="6"/>
  <c r="L6749" i="6"/>
  <c r="H6749" i="6"/>
  <c r="F6751" i="6" l="1"/>
  <c r="E6752" i="6"/>
  <c r="J6750" i="6"/>
  <c r="L6750" i="6"/>
  <c r="K6750" i="6"/>
  <c r="M6750" i="6"/>
  <c r="H6750" i="6"/>
  <c r="I6750" i="6"/>
  <c r="E6753" i="6" l="1"/>
  <c r="F6752" i="6"/>
  <c r="L6751" i="6"/>
  <c r="H6751" i="6"/>
  <c r="M6751" i="6"/>
  <c r="J6751" i="6"/>
  <c r="K6751" i="6"/>
  <c r="I6751" i="6"/>
  <c r="L6752" i="6" l="1"/>
  <c r="H6752" i="6"/>
  <c r="J6752" i="6"/>
  <c r="M6752" i="6"/>
  <c r="I6752" i="6"/>
  <c r="K6752" i="6"/>
  <c r="F6753" i="6"/>
  <c r="E6754" i="6"/>
  <c r="F6754" i="6" l="1"/>
  <c r="E6755" i="6"/>
  <c r="M6753" i="6"/>
  <c r="I6753" i="6"/>
  <c r="J6753" i="6"/>
  <c r="L6753" i="6"/>
  <c r="K6753" i="6"/>
  <c r="H6753" i="6"/>
  <c r="F6755" i="6" l="1"/>
  <c r="E6756" i="6"/>
  <c r="K6754" i="6"/>
  <c r="J6754" i="6"/>
  <c r="L6754" i="6"/>
  <c r="M6754" i="6"/>
  <c r="H6754" i="6"/>
  <c r="I6754" i="6"/>
  <c r="E6757" i="6" l="1"/>
  <c r="F6756" i="6"/>
  <c r="L6755" i="6"/>
  <c r="H6755" i="6"/>
  <c r="K6755" i="6"/>
  <c r="M6755" i="6"/>
  <c r="I6755" i="6"/>
  <c r="J6755" i="6"/>
  <c r="L6756" i="6" l="1"/>
  <c r="H6756" i="6"/>
  <c r="J6756" i="6"/>
  <c r="I6756" i="6"/>
  <c r="M6756" i="6"/>
  <c r="K6756" i="6"/>
  <c r="F6757" i="6"/>
  <c r="E6758" i="6"/>
  <c r="M6757" i="6" l="1"/>
  <c r="I6757" i="6"/>
  <c r="J6757" i="6"/>
  <c r="L6757" i="6"/>
  <c r="K6757" i="6"/>
  <c r="H6757" i="6"/>
  <c r="F6758" i="6"/>
  <c r="E6759" i="6"/>
  <c r="J6758" i="6" l="1"/>
  <c r="L6758" i="6"/>
  <c r="K6758" i="6"/>
  <c r="M6758" i="6"/>
  <c r="H6758" i="6"/>
  <c r="I6758" i="6"/>
  <c r="F6759" i="6"/>
  <c r="E6760" i="6"/>
  <c r="E6761" i="6" l="1"/>
  <c r="F6760" i="6"/>
  <c r="H6759" i="6"/>
  <c r="L6759" i="6"/>
  <c r="M6759" i="6"/>
  <c r="K6759" i="6"/>
  <c r="I6759" i="6"/>
  <c r="J6759" i="6"/>
  <c r="L6760" i="6" l="1"/>
  <c r="H6760" i="6"/>
  <c r="J6760" i="6"/>
  <c r="M6760" i="6"/>
  <c r="I6760" i="6"/>
  <c r="K6760" i="6"/>
  <c r="F6761" i="6"/>
  <c r="E6762" i="6"/>
  <c r="F6762" i="6" l="1"/>
  <c r="E6763" i="6"/>
  <c r="M6761" i="6"/>
  <c r="I6761" i="6"/>
  <c r="J6761" i="6"/>
  <c r="K6761" i="6"/>
  <c r="H6761" i="6"/>
  <c r="L6761" i="6"/>
  <c r="F6763" i="6" l="1"/>
  <c r="E6764" i="6"/>
  <c r="J6762" i="6"/>
  <c r="L6762" i="6"/>
  <c r="M6762" i="6"/>
  <c r="H6762" i="6"/>
  <c r="K6762" i="6"/>
  <c r="I6762" i="6"/>
  <c r="E6765" i="6" l="1"/>
  <c r="F6764" i="6"/>
  <c r="L6763" i="6"/>
  <c r="H6763" i="6"/>
  <c r="M6763" i="6"/>
  <c r="K6763" i="6"/>
  <c r="J6763" i="6"/>
  <c r="I6763" i="6"/>
  <c r="L6764" i="6" l="1"/>
  <c r="H6764" i="6"/>
  <c r="J6764" i="6"/>
  <c r="M6764" i="6"/>
  <c r="I6764" i="6"/>
  <c r="K6764" i="6"/>
  <c r="F6765" i="6"/>
  <c r="E6766" i="6"/>
  <c r="F6766" i="6" l="1"/>
  <c r="E6767" i="6"/>
  <c r="M6765" i="6"/>
  <c r="I6765" i="6"/>
  <c r="J6765" i="6"/>
  <c r="K6765" i="6"/>
  <c r="L6765" i="6"/>
  <c r="H6765" i="6"/>
  <c r="F6767" i="6" l="1"/>
  <c r="E6768" i="6"/>
  <c r="M6766" i="6"/>
  <c r="H6766" i="6"/>
  <c r="I6766" i="6"/>
  <c r="K6766" i="6"/>
  <c r="J6766" i="6"/>
  <c r="L6766" i="6"/>
  <c r="E6769" i="6" l="1"/>
  <c r="F6768" i="6"/>
  <c r="L6767" i="6"/>
  <c r="H6767" i="6"/>
  <c r="K6767" i="6"/>
  <c r="M6767" i="6"/>
  <c r="J6767" i="6"/>
  <c r="I6767" i="6"/>
  <c r="L6768" i="6" l="1"/>
  <c r="H6768" i="6"/>
  <c r="J6768" i="6"/>
  <c r="M6768" i="6"/>
  <c r="I6768" i="6"/>
  <c r="K6768" i="6"/>
  <c r="F6769" i="6"/>
  <c r="E6770" i="6"/>
  <c r="F6770" i="6" l="1"/>
  <c r="E6771" i="6"/>
  <c r="M6769" i="6"/>
  <c r="I6769" i="6"/>
  <c r="J6769" i="6"/>
  <c r="K6769" i="6"/>
  <c r="L6769" i="6"/>
  <c r="H6769" i="6"/>
  <c r="F6771" i="6" l="1"/>
  <c r="E6772" i="6"/>
  <c r="K6770" i="6"/>
  <c r="M6770" i="6"/>
  <c r="H6770" i="6"/>
  <c r="I6770" i="6"/>
  <c r="J6770" i="6"/>
  <c r="L6770" i="6"/>
  <c r="E6773" i="6" l="1"/>
  <c r="F6772" i="6"/>
  <c r="L6771" i="6"/>
  <c r="H6771" i="6"/>
  <c r="M6771" i="6"/>
  <c r="K6771" i="6"/>
  <c r="I6771" i="6"/>
  <c r="J6771" i="6"/>
  <c r="L6772" i="6" l="1"/>
  <c r="H6772" i="6"/>
  <c r="J6772" i="6"/>
  <c r="I6772" i="6"/>
  <c r="M6772" i="6"/>
  <c r="K6772" i="6"/>
  <c r="F6773" i="6"/>
  <c r="E6774" i="6"/>
  <c r="F6774" i="6" l="1"/>
  <c r="E6775" i="6"/>
  <c r="M6773" i="6"/>
  <c r="I6773" i="6"/>
  <c r="J6773" i="6"/>
  <c r="K6773" i="6"/>
  <c r="L6773" i="6"/>
  <c r="H6773" i="6"/>
  <c r="F6775" i="6" l="1"/>
  <c r="E6776" i="6"/>
  <c r="M6774" i="6"/>
  <c r="H6774" i="6"/>
  <c r="K6774" i="6"/>
  <c r="I6774" i="6"/>
  <c r="J6774" i="6"/>
  <c r="L6774" i="6"/>
  <c r="E6777" i="6" l="1"/>
  <c r="F6776" i="6"/>
  <c r="H6775" i="6"/>
  <c r="L6775" i="6"/>
  <c r="M6775" i="6"/>
  <c r="K6775" i="6"/>
  <c r="I6775" i="6"/>
  <c r="J6775" i="6"/>
  <c r="L6776" i="6" l="1"/>
  <c r="H6776" i="6"/>
  <c r="M6776" i="6"/>
  <c r="I6776" i="6"/>
  <c r="J6776" i="6"/>
  <c r="K6776" i="6"/>
  <c r="F6777" i="6"/>
  <c r="E6778" i="6"/>
  <c r="M6777" i="6" l="1"/>
  <c r="I6777" i="6"/>
  <c r="J6777" i="6"/>
  <c r="L6777" i="6"/>
  <c r="H6777" i="6"/>
  <c r="K6777" i="6"/>
  <c r="F6778" i="6"/>
  <c r="E6779" i="6"/>
  <c r="K6778" i="6" l="1"/>
  <c r="I6778" i="6"/>
  <c r="J6778" i="6"/>
  <c r="L6778" i="6"/>
  <c r="M6778" i="6"/>
  <c r="H6778" i="6"/>
  <c r="F6779" i="6"/>
  <c r="E6780" i="6"/>
  <c r="E6781" i="6" l="1"/>
  <c r="F6780" i="6"/>
  <c r="L6779" i="6"/>
  <c r="H6779" i="6"/>
  <c r="I6779" i="6"/>
  <c r="M6779" i="6"/>
  <c r="J6779" i="6"/>
  <c r="K6779" i="6"/>
  <c r="L6780" i="6" l="1"/>
  <c r="H6780" i="6"/>
  <c r="M6780" i="6"/>
  <c r="I6780" i="6"/>
  <c r="K6780" i="6"/>
  <c r="J6780" i="6"/>
  <c r="F6781" i="6"/>
  <c r="E6782" i="6"/>
  <c r="F6782" i="6" l="1"/>
  <c r="E6783" i="6"/>
  <c r="M6781" i="6"/>
  <c r="I6781" i="6"/>
  <c r="J6781" i="6"/>
  <c r="L6781" i="6"/>
  <c r="K6781" i="6"/>
  <c r="H6781" i="6"/>
  <c r="F6783" i="6" l="1"/>
  <c r="E6784" i="6"/>
  <c r="I6782" i="6"/>
  <c r="K6782" i="6"/>
  <c r="J6782" i="6"/>
  <c r="L6782" i="6"/>
  <c r="M6782" i="6"/>
  <c r="H6782" i="6"/>
  <c r="E6785" i="6" l="1"/>
  <c r="F6784" i="6"/>
  <c r="L6783" i="6"/>
  <c r="H6783" i="6"/>
  <c r="I6783" i="6"/>
  <c r="J6783" i="6"/>
  <c r="K6783" i="6"/>
  <c r="M6783" i="6"/>
  <c r="L6784" i="6" l="1"/>
  <c r="H6784" i="6"/>
  <c r="M6784" i="6"/>
  <c r="I6784" i="6"/>
  <c r="K6784" i="6"/>
  <c r="J6784" i="6"/>
  <c r="F6785" i="6"/>
  <c r="E6786" i="6"/>
  <c r="F6786" i="6" l="1"/>
  <c r="E6787" i="6"/>
  <c r="M6785" i="6"/>
  <c r="I6785" i="6"/>
  <c r="J6785" i="6"/>
  <c r="L6785" i="6"/>
  <c r="K6785" i="6"/>
  <c r="H6785" i="6"/>
  <c r="F6787" i="6" l="1"/>
  <c r="E6788" i="6"/>
  <c r="K6786" i="6"/>
  <c r="J6786" i="6"/>
  <c r="L6786" i="6"/>
  <c r="M6786" i="6"/>
  <c r="H6786" i="6"/>
  <c r="I6786" i="6"/>
  <c r="E6789" i="6" l="1"/>
  <c r="F6788" i="6"/>
  <c r="L6787" i="6"/>
  <c r="H6787" i="6"/>
  <c r="K6787" i="6"/>
  <c r="I6787" i="6"/>
  <c r="M6787" i="6"/>
  <c r="J6787" i="6"/>
  <c r="L6788" i="6" l="1"/>
  <c r="H6788" i="6"/>
  <c r="I6788" i="6"/>
  <c r="M6788" i="6"/>
  <c r="K6788" i="6"/>
  <c r="J6788" i="6"/>
  <c r="F6789" i="6"/>
  <c r="E6790" i="6"/>
  <c r="F6790" i="6" l="1"/>
  <c r="E6791" i="6"/>
  <c r="M6789" i="6"/>
  <c r="I6789" i="6"/>
  <c r="J6789" i="6"/>
  <c r="L6789" i="6"/>
  <c r="K6789" i="6"/>
  <c r="H6789" i="6"/>
  <c r="F6791" i="6" l="1"/>
  <c r="E6792" i="6"/>
  <c r="J6790" i="6"/>
  <c r="L6790" i="6"/>
  <c r="M6790" i="6"/>
  <c r="H6790" i="6"/>
  <c r="I6790" i="6"/>
  <c r="K6790" i="6"/>
  <c r="E6793" i="6" l="1"/>
  <c r="F6792" i="6"/>
  <c r="H6791" i="6"/>
  <c r="L6791" i="6"/>
  <c r="M6791" i="6"/>
  <c r="K6791" i="6"/>
  <c r="I6791" i="6"/>
  <c r="J6791" i="6"/>
  <c r="L6792" i="6" l="1"/>
  <c r="H6792" i="6"/>
  <c r="M6792" i="6"/>
  <c r="I6792" i="6"/>
  <c r="K6792" i="6"/>
  <c r="J6792" i="6"/>
  <c r="F6793" i="6"/>
  <c r="E6794" i="6"/>
  <c r="F6794" i="6" l="1"/>
  <c r="E6795" i="6"/>
  <c r="M6793" i="6"/>
  <c r="I6793" i="6"/>
  <c r="J6793" i="6"/>
  <c r="H6793" i="6"/>
  <c r="K6793" i="6"/>
  <c r="L6793" i="6"/>
  <c r="F6795" i="6" l="1"/>
  <c r="E6796" i="6"/>
  <c r="J6794" i="6"/>
  <c r="L6794" i="6"/>
  <c r="M6794" i="6"/>
  <c r="H6794" i="6"/>
  <c r="K6794" i="6"/>
  <c r="I6794" i="6"/>
  <c r="E6797" i="6" l="1"/>
  <c r="F6796" i="6"/>
  <c r="L6795" i="6"/>
  <c r="H6795" i="6"/>
  <c r="I6795" i="6"/>
  <c r="K6795" i="6"/>
  <c r="M6795" i="6"/>
  <c r="J6795" i="6"/>
  <c r="L6796" i="6" l="1"/>
  <c r="H6796" i="6"/>
  <c r="M6796" i="6"/>
  <c r="I6796" i="6"/>
  <c r="J6796" i="6"/>
  <c r="K6796" i="6"/>
  <c r="F6797" i="6"/>
  <c r="E6798" i="6"/>
  <c r="F6798" i="6" l="1"/>
  <c r="E6799" i="6"/>
  <c r="M6797" i="6"/>
  <c r="I6797" i="6"/>
  <c r="J6797" i="6"/>
  <c r="L6797" i="6"/>
  <c r="K6797" i="6"/>
  <c r="H6797" i="6"/>
  <c r="F6799" i="6" l="1"/>
  <c r="E6800" i="6"/>
  <c r="K6798" i="6"/>
  <c r="J6798" i="6"/>
  <c r="L6798" i="6"/>
  <c r="M6798" i="6"/>
  <c r="H6798" i="6"/>
  <c r="I6798" i="6"/>
  <c r="E6801" i="6" l="1"/>
  <c r="F6800" i="6"/>
  <c r="L6799" i="6"/>
  <c r="H6799" i="6"/>
  <c r="K6799" i="6"/>
  <c r="I6799" i="6"/>
  <c r="J6799" i="6"/>
  <c r="M6799" i="6"/>
  <c r="L6800" i="6" l="1"/>
  <c r="H6800" i="6"/>
  <c r="M6800" i="6"/>
  <c r="I6800" i="6"/>
  <c r="K6800" i="6"/>
  <c r="J6800" i="6"/>
  <c r="F6801" i="6"/>
  <c r="E6802" i="6"/>
  <c r="F6802" i="6" l="1"/>
  <c r="E6803" i="6"/>
  <c r="M6801" i="6"/>
  <c r="I6801" i="6"/>
  <c r="J6801" i="6"/>
  <c r="K6801" i="6"/>
  <c r="L6801" i="6"/>
  <c r="H6801" i="6"/>
  <c r="F6803" i="6" l="1"/>
  <c r="E6804" i="6"/>
  <c r="K6802" i="6"/>
  <c r="M6802" i="6"/>
  <c r="H6802" i="6"/>
  <c r="I6802" i="6"/>
  <c r="J6802" i="6"/>
  <c r="L6802" i="6"/>
  <c r="E6805" i="6" l="1"/>
  <c r="F6804" i="6"/>
  <c r="L6803" i="6"/>
  <c r="H6803" i="6"/>
  <c r="K6803" i="6"/>
  <c r="I6803" i="6"/>
  <c r="M6803" i="6"/>
  <c r="J6803" i="6"/>
  <c r="L6804" i="6" l="1"/>
  <c r="H6804" i="6"/>
  <c r="M6804" i="6"/>
  <c r="I6804" i="6"/>
  <c r="J6804" i="6"/>
  <c r="K6804" i="6"/>
  <c r="F6805" i="6"/>
  <c r="E6806" i="6"/>
  <c r="F6806" i="6" l="1"/>
  <c r="E6807" i="6"/>
  <c r="M6805" i="6"/>
  <c r="I6805" i="6"/>
  <c r="J6805" i="6"/>
  <c r="K6805" i="6"/>
  <c r="L6805" i="6"/>
  <c r="H6805" i="6"/>
  <c r="F6807" i="6" l="1"/>
  <c r="E6808" i="6"/>
  <c r="L6806" i="6"/>
  <c r="M6806" i="6"/>
  <c r="J6806" i="6"/>
  <c r="K6806" i="6"/>
  <c r="H6806" i="6"/>
  <c r="I6806" i="6"/>
  <c r="E6809" i="6" l="1"/>
  <c r="F6808" i="6"/>
  <c r="L6807" i="6"/>
  <c r="H6807" i="6"/>
  <c r="I6807" i="6"/>
  <c r="J6807" i="6"/>
  <c r="K6807" i="6"/>
  <c r="M6807" i="6"/>
  <c r="L6808" i="6" l="1"/>
  <c r="H6808" i="6"/>
  <c r="M6808" i="6"/>
  <c r="I6808" i="6"/>
  <c r="J6808" i="6"/>
  <c r="K6808" i="6"/>
  <c r="F6809" i="6"/>
  <c r="E6810" i="6"/>
  <c r="F6810" i="6" l="1"/>
  <c r="E6811" i="6"/>
  <c r="M6809" i="6"/>
  <c r="I6809" i="6"/>
  <c r="J6809" i="6"/>
  <c r="L6809" i="6"/>
  <c r="K6809" i="6"/>
  <c r="H6809" i="6"/>
  <c r="F6811" i="6" l="1"/>
  <c r="E6812" i="6"/>
  <c r="J6810" i="6"/>
  <c r="K6810" i="6"/>
  <c r="L6810" i="6"/>
  <c r="I6810" i="6"/>
  <c r="H6810" i="6"/>
  <c r="M6810" i="6"/>
  <c r="E6813" i="6" l="1"/>
  <c r="F6812" i="6"/>
  <c r="L6811" i="6"/>
  <c r="H6811" i="6"/>
  <c r="K6811" i="6"/>
  <c r="I6811" i="6"/>
  <c r="M6811" i="6"/>
  <c r="J6811" i="6"/>
  <c r="L6812" i="6" l="1"/>
  <c r="H6812" i="6"/>
  <c r="M6812" i="6"/>
  <c r="I6812" i="6"/>
  <c r="J6812" i="6"/>
  <c r="K6812" i="6"/>
  <c r="F6813" i="6"/>
  <c r="E6814" i="6"/>
  <c r="M6813" i="6" l="1"/>
  <c r="I6813" i="6"/>
  <c r="J6813" i="6"/>
  <c r="K6813" i="6"/>
  <c r="L6813" i="6"/>
  <c r="H6813" i="6"/>
  <c r="F6814" i="6"/>
  <c r="E6815" i="6"/>
  <c r="L6814" i="6" l="1"/>
  <c r="K6814" i="6"/>
  <c r="M6814" i="6"/>
  <c r="J6814" i="6"/>
  <c r="H6814" i="6"/>
  <c r="I6814" i="6"/>
  <c r="F6815" i="6"/>
  <c r="E6816" i="6"/>
  <c r="E6817" i="6" l="1"/>
  <c r="F6816" i="6"/>
  <c r="L6815" i="6"/>
  <c r="H6815" i="6"/>
  <c r="I6815" i="6"/>
  <c r="J6815" i="6"/>
  <c r="K6815" i="6"/>
  <c r="M6815" i="6"/>
  <c r="L6816" i="6" l="1"/>
  <c r="H6816" i="6"/>
  <c r="M6816" i="6"/>
  <c r="I6816" i="6"/>
  <c r="J6816" i="6"/>
  <c r="K6816" i="6"/>
  <c r="F6817" i="6"/>
  <c r="E6818" i="6"/>
  <c r="F6818" i="6" l="1"/>
  <c r="E6819" i="6"/>
  <c r="M6817" i="6"/>
  <c r="I6817" i="6"/>
  <c r="J6817" i="6"/>
  <c r="L6817" i="6"/>
  <c r="K6817" i="6"/>
  <c r="H6817" i="6"/>
  <c r="F6819" i="6" l="1"/>
  <c r="E6820" i="6"/>
  <c r="J6818" i="6"/>
  <c r="L6818" i="6"/>
  <c r="K6818" i="6"/>
  <c r="I6818" i="6"/>
  <c r="H6818" i="6"/>
  <c r="M6818" i="6"/>
  <c r="E6821" i="6" l="1"/>
  <c r="F6820" i="6"/>
  <c r="L6819" i="6"/>
  <c r="H6819" i="6"/>
  <c r="K6819" i="6"/>
  <c r="I6819" i="6"/>
  <c r="M6819" i="6"/>
  <c r="J6819" i="6"/>
  <c r="L6820" i="6" l="1"/>
  <c r="H6820" i="6"/>
  <c r="M6820" i="6"/>
  <c r="I6820" i="6"/>
  <c r="J6820" i="6"/>
  <c r="K6820" i="6"/>
  <c r="F6821" i="6"/>
  <c r="E6822" i="6"/>
  <c r="F6822" i="6" l="1"/>
  <c r="E6823" i="6"/>
  <c r="M6821" i="6"/>
  <c r="I6821" i="6"/>
  <c r="J6821" i="6"/>
  <c r="K6821" i="6"/>
  <c r="L6821" i="6"/>
  <c r="H6821" i="6"/>
  <c r="F6823" i="6" l="1"/>
  <c r="E6824" i="6"/>
  <c r="L6822" i="6"/>
  <c r="M6822" i="6"/>
  <c r="J6822" i="6"/>
  <c r="K6822" i="6"/>
  <c r="H6822" i="6"/>
  <c r="I6822" i="6"/>
  <c r="E6825" i="6" l="1"/>
  <c r="F6824" i="6"/>
  <c r="L6823" i="6"/>
  <c r="H6823" i="6"/>
  <c r="I6823" i="6"/>
  <c r="J6823" i="6"/>
  <c r="K6823" i="6"/>
  <c r="M6823" i="6"/>
  <c r="L6824" i="6" l="1"/>
  <c r="H6824" i="6"/>
  <c r="M6824" i="6"/>
  <c r="I6824" i="6"/>
  <c r="J6824" i="6"/>
  <c r="K6824" i="6"/>
  <c r="F6825" i="6"/>
  <c r="E6826" i="6"/>
  <c r="F6826" i="6" l="1"/>
  <c r="E6827" i="6"/>
  <c r="M6825" i="6"/>
  <c r="I6825" i="6"/>
  <c r="J6825" i="6"/>
  <c r="L6825" i="6"/>
  <c r="K6825" i="6"/>
  <c r="H6825" i="6"/>
  <c r="F6827" i="6" l="1"/>
  <c r="E6828" i="6"/>
  <c r="J6826" i="6"/>
  <c r="K6826" i="6"/>
  <c r="L6826" i="6"/>
  <c r="I6826" i="6"/>
  <c r="H6826" i="6"/>
  <c r="M6826" i="6"/>
  <c r="E6829" i="6" l="1"/>
  <c r="F6828" i="6"/>
  <c r="L6827" i="6"/>
  <c r="H6827" i="6"/>
  <c r="K6827" i="6"/>
  <c r="I6827" i="6"/>
  <c r="M6827" i="6"/>
  <c r="J6827" i="6"/>
  <c r="L6828" i="6" l="1"/>
  <c r="H6828" i="6"/>
  <c r="M6828" i="6"/>
  <c r="I6828" i="6"/>
  <c r="J6828" i="6"/>
  <c r="K6828" i="6"/>
  <c r="F6829" i="6"/>
  <c r="E6830" i="6"/>
  <c r="F6830" i="6" l="1"/>
  <c r="E6831" i="6"/>
  <c r="M6829" i="6"/>
  <c r="I6829" i="6"/>
  <c r="J6829" i="6"/>
  <c r="K6829" i="6"/>
  <c r="L6829" i="6"/>
  <c r="H6829" i="6"/>
  <c r="F6831" i="6" l="1"/>
  <c r="E6832" i="6"/>
  <c r="L6830" i="6"/>
  <c r="K6830" i="6"/>
  <c r="M6830" i="6"/>
  <c r="J6830" i="6"/>
  <c r="H6830" i="6"/>
  <c r="I6830" i="6"/>
  <c r="E6833" i="6" l="1"/>
  <c r="F6832" i="6"/>
  <c r="L6831" i="6"/>
  <c r="H6831" i="6"/>
  <c r="I6831" i="6"/>
  <c r="J6831" i="6"/>
  <c r="K6831" i="6"/>
  <c r="M6831" i="6"/>
  <c r="L6832" i="6" l="1"/>
  <c r="H6832" i="6"/>
  <c r="M6832" i="6"/>
  <c r="I6832" i="6"/>
  <c r="J6832" i="6"/>
  <c r="K6832" i="6"/>
  <c r="F6833" i="6"/>
  <c r="E6834" i="6"/>
  <c r="F6834" i="6" l="1"/>
  <c r="E6835" i="6"/>
  <c r="M6833" i="6"/>
  <c r="I6833" i="6"/>
  <c r="J6833" i="6"/>
  <c r="L6833" i="6"/>
  <c r="K6833" i="6"/>
  <c r="H6833" i="6"/>
  <c r="F6835" i="6" l="1"/>
  <c r="E6836" i="6"/>
  <c r="J6834" i="6"/>
  <c r="L6834" i="6"/>
  <c r="K6834" i="6"/>
  <c r="I6834" i="6"/>
  <c r="H6834" i="6"/>
  <c r="M6834" i="6"/>
  <c r="E6837" i="6" l="1"/>
  <c r="F6836" i="6"/>
  <c r="L6835" i="6"/>
  <c r="H6835" i="6"/>
  <c r="K6835" i="6"/>
  <c r="I6835" i="6"/>
  <c r="M6835" i="6"/>
  <c r="J6835" i="6"/>
  <c r="L6836" i="6" l="1"/>
  <c r="H6836" i="6"/>
  <c r="M6836" i="6"/>
  <c r="I6836" i="6"/>
  <c r="J6836" i="6"/>
  <c r="K6836" i="6"/>
  <c r="F6837" i="6"/>
  <c r="E6838" i="6"/>
  <c r="F6838" i="6" l="1"/>
  <c r="E6839" i="6"/>
  <c r="M6837" i="6"/>
  <c r="I6837" i="6"/>
  <c r="J6837" i="6"/>
  <c r="K6837" i="6"/>
  <c r="L6837" i="6"/>
  <c r="H6837" i="6"/>
  <c r="F6839" i="6" l="1"/>
  <c r="E6840" i="6"/>
  <c r="L6838" i="6"/>
  <c r="M6838" i="6"/>
  <c r="J6838" i="6"/>
  <c r="K6838" i="6"/>
  <c r="H6838" i="6"/>
  <c r="I6838" i="6"/>
  <c r="F6840" i="6" l="1"/>
  <c r="E6841" i="6"/>
  <c r="L6839" i="6"/>
  <c r="H6839" i="6"/>
  <c r="I6839" i="6"/>
  <c r="J6839" i="6"/>
  <c r="K6839" i="6"/>
  <c r="M6839" i="6"/>
  <c r="F6841" i="6" l="1"/>
  <c r="E6842" i="6"/>
  <c r="H6840" i="6"/>
  <c r="J6840" i="6"/>
  <c r="M6840" i="6"/>
  <c r="I6840" i="6"/>
  <c r="L6840" i="6"/>
  <c r="K6840" i="6"/>
  <c r="F6842" i="6" l="1"/>
  <c r="E6843" i="6"/>
  <c r="J6841" i="6"/>
  <c r="M6841" i="6"/>
  <c r="K6841" i="6"/>
  <c r="H6841" i="6"/>
  <c r="L6841" i="6"/>
  <c r="I6841" i="6"/>
  <c r="F6843" i="6" l="1"/>
  <c r="E6844" i="6"/>
  <c r="J6842" i="6"/>
  <c r="K6842" i="6"/>
  <c r="M6842" i="6"/>
  <c r="H6842" i="6"/>
  <c r="L6842" i="6"/>
  <c r="I6842" i="6"/>
  <c r="F6844" i="6" l="1"/>
  <c r="E6845" i="6"/>
  <c r="L6843" i="6"/>
  <c r="H6843" i="6"/>
  <c r="K6843" i="6"/>
  <c r="I6843" i="6"/>
  <c r="M6843" i="6"/>
  <c r="J6843" i="6"/>
  <c r="F6845" i="6" l="1"/>
  <c r="E6846" i="6"/>
  <c r="J6844" i="6"/>
  <c r="M6844" i="6"/>
  <c r="I6844" i="6"/>
  <c r="L6844" i="6"/>
  <c r="H6844" i="6"/>
  <c r="K6844" i="6"/>
  <c r="F6846" i="6" l="1"/>
  <c r="E6847" i="6"/>
  <c r="J6845" i="6"/>
  <c r="H6845" i="6"/>
  <c r="M6845" i="6"/>
  <c r="L6845" i="6"/>
  <c r="K6845" i="6"/>
  <c r="I6845" i="6"/>
  <c r="F6847" i="6" l="1"/>
  <c r="E6848" i="6"/>
  <c r="K6846" i="6"/>
  <c r="H6846" i="6"/>
  <c r="M6846" i="6"/>
  <c r="J6846" i="6"/>
  <c r="L6846" i="6"/>
  <c r="I6846" i="6"/>
  <c r="F6848" i="6" l="1"/>
  <c r="E6849" i="6"/>
  <c r="M6847" i="6"/>
  <c r="I6847" i="6"/>
  <c r="L6847" i="6"/>
  <c r="H6847" i="6"/>
  <c r="J6847" i="6"/>
  <c r="K6847" i="6"/>
  <c r="F6849" i="6" l="1"/>
  <c r="E6850" i="6"/>
  <c r="J6848" i="6"/>
  <c r="M6848" i="6"/>
  <c r="I6848" i="6"/>
  <c r="H6848" i="6"/>
  <c r="L6848" i="6"/>
  <c r="K6848" i="6"/>
  <c r="F6850" i="6" l="1"/>
  <c r="E6851" i="6"/>
  <c r="J6849" i="6"/>
  <c r="M6849" i="6"/>
  <c r="H6849" i="6"/>
  <c r="L6849" i="6"/>
  <c r="K6849" i="6"/>
  <c r="I6849" i="6"/>
  <c r="F6851" i="6" l="1"/>
  <c r="E6852" i="6"/>
  <c r="J6850" i="6"/>
  <c r="H6850" i="6"/>
  <c r="M6850" i="6"/>
  <c r="K6850" i="6"/>
  <c r="L6850" i="6"/>
  <c r="I6850" i="6"/>
  <c r="F6852" i="6" l="1"/>
  <c r="E6853" i="6"/>
  <c r="J6851" i="6"/>
  <c r="M6851" i="6"/>
  <c r="I6851" i="6"/>
  <c r="L6851" i="6"/>
  <c r="H6851" i="6"/>
  <c r="K6851" i="6"/>
  <c r="E6854" i="6" l="1"/>
  <c r="F6853" i="6"/>
  <c r="J6852" i="6"/>
  <c r="M6852" i="6"/>
  <c r="L6852" i="6"/>
  <c r="K6852" i="6"/>
  <c r="H6852" i="6"/>
  <c r="I6852" i="6"/>
  <c r="J6853" i="6" l="1"/>
  <c r="L6853" i="6"/>
  <c r="M6853" i="6"/>
  <c r="K6853" i="6"/>
  <c r="H6853" i="6"/>
  <c r="I6853" i="6"/>
  <c r="F6854" i="6"/>
  <c r="E6855" i="6"/>
  <c r="F6855" i="6" l="1"/>
  <c r="E6856" i="6"/>
  <c r="M6854" i="6"/>
  <c r="I6854" i="6"/>
  <c r="L6854" i="6"/>
  <c r="H6854" i="6"/>
  <c r="J6854" i="6"/>
  <c r="K6854" i="6"/>
  <c r="F6856" i="6" l="1"/>
  <c r="E6857" i="6"/>
  <c r="J6855" i="6"/>
  <c r="M6855" i="6"/>
  <c r="I6855" i="6"/>
  <c r="H6855" i="6"/>
  <c r="L6855" i="6"/>
  <c r="K6855" i="6"/>
  <c r="E6858" i="6" l="1"/>
  <c r="F6857" i="6"/>
  <c r="J6856" i="6"/>
  <c r="M6856" i="6"/>
  <c r="K6856" i="6"/>
  <c r="H6856" i="6"/>
  <c r="L6856" i="6"/>
  <c r="I6856" i="6"/>
  <c r="M6857" i="6" l="1"/>
  <c r="J6857" i="6"/>
  <c r="L6857" i="6"/>
  <c r="I6857" i="6"/>
  <c r="H6857" i="6"/>
  <c r="K6857" i="6"/>
  <c r="F6858" i="6"/>
  <c r="E6859" i="6"/>
  <c r="F6859" i="6" l="1"/>
  <c r="E6860" i="6"/>
  <c r="M6858" i="6"/>
  <c r="I6858" i="6"/>
  <c r="L6858" i="6"/>
  <c r="H6858" i="6"/>
  <c r="J6858" i="6"/>
  <c r="K6858" i="6"/>
  <c r="F6860" i="6" l="1"/>
  <c r="E6861" i="6"/>
  <c r="J6859" i="6"/>
  <c r="M6859" i="6"/>
  <c r="I6859" i="6"/>
  <c r="H6859" i="6"/>
  <c r="K6859" i="6"/>
  <c r="L6859" i="6"/>
  <c r="E6862" i="6" l="1"/>
  <c r="F6861" i="6"/>
  <c r="J6860" i="6"/>
  <c r="M6860" i="6"/>
  <c r="L6860" i="6"/>
  <c r="K6860" i="6"/>
  <c r="H6860" i="6"/>
  <c r="I6860" i="6"/>
  <c r="J6861" i="6" l="1"/>
  <c r="K6861" i="6"/>
  <c r="L6861" i="6"/>
  <c r="M6861" i="6"/>
  <c r="I6861" i="6"/>
  <c r="H6861" i="6"/>
  <c r="F6862" i="6"/>
  <c r="E6863" i="6"/>
  <c r="F6863" i="6" l="1"/>
  <c r="E6864" i="6"/>
  <c r="M6862" i="6"/>
  <c r="I6862" i="6"/>
  <c r="L6862" i="6"/>
  <c r="H6862" i="6"/>
  <c r="J6862" i="6"/>
  <c r="K6862" i="6"/>
  <c r="F6864" i="6" l="1"/>
  <c r="E6865" i="6"/>
  <c r="J6863" i="6"/>
  <c r="M6863" i="6"/>
  <c r="I6863" i="6"/>
  <c r="H6863" i="6"/>
  <c r="L6863" i="6"/>
  <c r="K6863" i="6"/>
  <c r="E6866" i="6" l="1"/>
  <c r="F6865" i="6"/>
  <c r="J6864" i="6"/>
  <c r="M6864" i="6"/>
  <c r="K6864" i="6"/>
  <c r="H6864" i="6"/>
  <c r="L6864" i="6"/>
  <c r="I6864" i="6"/>
  <c r="M6865" i="6" l="1"/>
  <c r="J6865" i="6"/>
  <c r="L6865" i="6"/>
  <c r="K6865" i="6"/>
  <c r="H6865" i="6"/>
  <c r="I6865" i="6"/>
  <c r="F6866" i="6"/>
  <c r="E6867" i="6"/>
  <c r="F6867" i="6" l="1"/>
  <c r="E6868" i="6"/>
  <c r="M6866" i="6"/>
  <c r="I6866" i="6"/>
  <c r="L6866" i="6"/>
  <c r="H6866" i="6"/>
  <c r="J6866" i="6"/>
  <c r="K6866" i="6"/>
  <c r="F6868" i="6" l="1"/>
  <c r="E6869" i="6"/>
  <c r="J6867" i="6"/>
  <c r="M6867" i="6"/>
  <c r="I6867" i="6"/>
  <c r="H6867" i="6"/>
  <c r="K6867" i="6"/>
  <c r="L6867" i="6"/>
  <c r="E6870" i="6" l="1"/>
  <c r="F6869" i="6"/>
  <c r="J6868" i="6"/>
  <c r="M6868" i="6"/>
  <c r="L6868" i="6"/>
  <c r="K6868" i="6"/>
  <c r="H6868" i="6"/>
  <c r="I6868" i="6"/>
  <c r="J6869" i="6" l="1"/>
  <c r="L6869" i="6"/>
  <c r="M6869" i="6"/>
  <c r="K6869" i="6"/>
  <c r="H6869" i="6"/>
  <c r="I6869" i="6"/>
  <c r="F6870" i="6"/>
  <c r="E6871" i="6"/>
  <c r="F6871" i="6" l="1"/>
  <c r="E6872" i="6"/>
  <c r="M6870" i="6"/>
  <c r="I6870" i="6"/>
  <c r="L6870" i="6"/>
  <c r="H6870" i="6"/>
  <c r="J6870" i="6"/>
  <c r="K6870" i="6"/>
  <c r="F6872" i="6" l="1"/>
  <c r="E6873" i="6"/>
  <c r="J6871" i="6"/>
  <c r="M6871" i="6"/>
  <c r="I6871" i="6"/>
  <c r="H6871" i="6"/>
  <c r="L6871" i="6"/>
  <c r="K6871" i="6"/>
  <c r="E6874" i="6" l="1"/>
  <c r="F6873" i="6"/>
  <c r="J6872" i="6"/>
  <c r="M6872" i="6"/>
  <c r="K6872" i="6"/>
  <c r="H6872" i="6"/>
  <c r="L6872" i="6"/>
  <c r="I6872" i="6"/>
  <c r="M6873" i="6" l="1"/>
  <c r="J6873" i="6"/>
  <c r="L6873" i="6"/>
  <c r="I6873" i="6"/>
  <c r="H6873" i="6"/>
  <c r="K6873" i="6"/>
  <c r="F6874" i="6"/>
  <c r="E6875" i="6"/>
  <c r="F6875" i="6" l="1"/>
  <c r="E6876" i="6"/>
  <c r="M6874" i="6"/>
  <c r="I6874" i="6"/>
  <c r="L6874" i="6"/>
  <c r="H6874" i="6"/>
  <c r="J6874" i="6"/>
  <c r="K6874" i="6"/>
  <c r="F6876" i="6" l="1"/>
  <c r="E6877" i="6"/>
  <c r="J6875" i="6"/>
  <c r="M6875" i="6"/>
  <c r="I6875" i="6"/>
  <c r="H6875" i="6"/>
  <c r="K6875" i="6"/>
  <c r="L6875" i="6"/>
  <c r="E6878" i="6" l="1"/>
  <c r="F6877" i="6"/>
  <c r="J6876" i="6"/>
  <c r="M6876" i="6"/>
  <c r="L6876" i="6"/>
  <c r="K6876" i="6"/>
  <c r="H6876" i="6"/>
  <c r="I6876" i="6"/>
  <c r="J6877" i="6" l="1"/>
  <c r="K6877" i="6"/>
  <c r="L6877" i="6"/>
  <c r="M6877" i="6"/>
  <c r="I6877" i="6"/>
  <c r="H6877" i="6"/>
  <c r="F6878" i="6"/>
  <c r="E6879" i="6"/>
  <c r="F6879" i="6" l="1"/>
  <c r="E6880" i="6"/>
  <c r="M6878" i="6"/>
  <c r="I6878" i="6"/>
  <c r="L6878" i="6"/>
  <c r="H6878" i="6"/>
  <c r="J6878" i="6"/>
  <c r="K6878" i="6"/>
  <c r="F6880" i="6" l="1"/>
  <c r="E6881" i="6"/>
  <c r="J6879" i="6"/>
  <c r="M6879" i="6"/>
  <c r="I6879" i="6"/>
  <c r="H6879" i="6"/>
  <c r="L6879" i="6"/>
  <c r="K6879" i="6"/>
  <c r="E6882" i="6" l="1"/>
  <c r="F6881" i="6"/>
  <c r="J6880" i="6"/>
  <c r="M6880" i="6"/>
  <c r="K6880" i="6"/>
  <c r="H6880" i="6"/>
  <c r="L6880" i="6"/>
  <c r="I6880" i="6"/>
  <c r="M6881" i="6" l="1"/>
  <c r="J6881" i="6"/>
  <c r="L6881" i="6"/>
  <c r="K6881" i="6"/>
  <c r="H6881" i="6"/>
  <c r="I6881" i="6"/>
  <c r="F6882" i="6"/>
  <c r="E6883" i="6"/>
  <c r="F6883" i="6" l="1"/>
  <c r="E6884" i="6"/>
  <c r="M6882" i="6"/>
  <c r="I6882" i="6"/>
  <c r="L6882" i="6"/>
  <c r="H6882" i="6"/>
  <c r="J6882" i="6"/>
  <c r="K6882" i="6"/>
  <c r="F6884" i="6" l="1"/>
  <c r="E6885" i="6"/>
  <c r="J6883" i="6"/>
  <c r="M6883" i="6"/>
  <c r="I6883" i="6"/>
  <c r="H6883" i="6"/>
  <c r="K6883" i="6"/>
  <c r="L6883" i="6"/>
  <c r="E6886" i="6" l="1"/>
  <c r="F6885" i="6"/>
  <c r="J6884" i="6"/>
  <c r="M6884" i="6"/>
  <c r="L6884" i="6"/>
  <c r="K6884" i="6"/>
  <c r="H6884" i="6"/>
  <c r="I6884" i="6"/>
  <c r="J6885" i="6" l="1"/>
  <c r="L6885" i="6"/>
  <c r="M6885" i="6"/>
  <c r="K6885" i="6"/>
  <c r="H6885" i="6"/>
  <c r="I6885" i="6"/>
  <c r="F6886" i="6"/>
  <c r="E6887" i="6"/>
  <c r="F6887" i="6" l="1"/>
  <c r="E6888" i="6"/>
  <c r="M6886" i="6"/>
  <c r="I6886" i="6"/>
  <c r="L6886" i="6"/>
  <c r="H6886" i="6"/>
  <c r="J6886" i="6"/>
  <c r="K6886" i="6"/>
  <c r="F6888" i="6" l="1"/>
  <c r="E6889" i="6"/>
  <c r="J6887" i="6"/>
  <c r="M6887" i="6"/>
  <c r="I6887" i="6"/>
  <c r="H6887" i="6"/>
  <c r="L6887" i="6"/>
  <c r="K6887" i="6"/>
  <c r="E6890" i="6" l="1"/>
  <c r="F6889" i="6"/>
  <c r="M6888" i="6"/>
  <c r="K6888" i="6"/>
  <c r="H6888" i="6"/>
  <c r="L6888" i="6"/>
  <c r="I6888" i="6"/>
  <c r="J6888" i="6"/>
  <c r="M6889" i="6" l="1"/>
  <c r="J6889" i="6"/>
  <c r="K6889" i="6"/>
  <c r="L6889" i="6"/>
  <c r="I6889" i="6"/>
  <c r="H6889" i="6"/>
  <c r="F6890" i="6"/>
  <c r="E6891" i="6"/>
  <c r="F6891" i="6" l="1"/>
  <c r="E6892" i="6"/>
  <c r="M6890" i="6"/>
  <c r="I6890" i="6"/>
  <c r="L6890" i="6"/>
  <c r="H6890" i="6"/>
  <c r="J6890" i="6"/>
  <c r="K6890" i="6"/>
  <c r="F6892" i="6" l="1"/>
  <c r="E6893" i="6"/>
  <c r="J6891" i="6"/>
  <c r="M6891" i="6"/>
  <c r="I6891" i="6"/>
  <c r="H6891" i="6"/>
  <c r="K6891" i="6"/>
  <c r="L6891" i="6"/>
  <c r="E6894" i="6" l="1"/>
  <c r="F6893" i="6"/>
  <c r="M6892" i="6"/>
  <c r="L6892" i="6"/>
  <c r="J6892" i="6"/>
  <c r="K6892" i="6"/>
  <c r="H6892" i="6"/>
  <c r="I6892" i="6"/>
  <c r="J6893" i="6" l="1"/>
  <c r="L6893" i="6"/>
  <c r="M6893" i="6"/>
  <c r="K6893" i="6"/>
  <c r="I6893" i="6"/>
  <c r="H6893" i="6"/>
  <c r="F6894" i="6"/>
  <c r="E6895" i="6"/>
  <c r="F6895" i="6" l="1"/>
  <c r="E6896" i="6"/>
  <c r="M6894" i="6"/>
  <c r="I6894" i="6"/>
  <c r="L6894" i="6"/>
  <c r="H6894" i="6"/>
  <c r="J6894" i="6"/>
  <c r="K6894" i="6"/>
  <c r="F6896" i="6" l="1"/>
  <c r="E6897" i="6"/>
  <c r="J6895" i="6"/>
  <c r="M6895" i="6"/>
  <c r="I6895" i="6"/>
  <c r="H6895" i="6"/>
  <c r="L6895" i="6"/>
  <c r="K6895" i="6"/>
  <c r="E6898" i="6" l="1"/>
  <c r="F6897" i="6"/>
  <c r="M6896" i="6"/>
  <c r="K6896" i="6"/>
  <c r="H6896" i="6"/>
  <c r="L6896" i="6"/>
  <c r="I6896" i="6"/>
  <c r="J6896" i="6"/>
  <c r="M6897" i="6" l="1"/>
  <c r="J6897" i="6"/>
  <c r="K6897" i="6"/>
  <c r="L6897" i="6"/>
  <c r="H6897" i="6"/>
  <c r="I6897" i="6"/>
  <c r="F6898" i="6"/>
  <c r="E6899" i="6"/>
  <c r="F6899" i="6" l="1"/>
  <c r="E6900" i="6"/>
  <c r="M6898" i="6"/>
  <c r="I6898" i="6"/>
  <c r="L6898" i="6"/>
  <c r="H6898" i="6"/>
  <c r="J6898" i="6"/>
  <c r="K6898" i="6"/>
  <c r="F6900" i="6" l="1"/>
  <c r="E6901" i="6"/>
  <c r="J6899" i="6"/>
  <c r="M6899" i="6"/>
  <c r="I6899" i="6"/>
  <c r="H6899" i="6"/>
  <c r="K6899" i="6"/>
  <c r="L6899" i="6"/>
  <c r="E6902" i="6" l="1"/>
  <c r="F6901" i="6"/>
  <c r="M6900" i="6"/>
  <c r="L6900" i="6"/>
  <c r="J6900" i="6"/>
  <c r="K6900" i="6"/>
  <c r="H6900" i="6"/>
  <c r="I6900" i="6"/>
  <c r="J6901" i="6" l="1"/>
  <c r="L6901" i="6"/>
  <c r="M6901" i="6"/>
  <c r="K6901" i="6"/>
  <c r="H6901" i="6"/>
  <c r="I6901" i="6"/>
  <c r="F6902" i="6"/>
  <c r="E6903" i="6"/>
  <c r="F6903" i="6" l="1"/>
  <c r="E6904" i="6"/>
  <c r="M6902" i="6"/>
  <c r="I6902" i="6"/>
  <c r="L6902" i="6"/>
  <c r="H6902" i="6"/>
  <c r="J6902" i="6"/>
  <c r="K6902" i="6"/>
  <c r="F6904" i="6" l="1"/>
  <c r="E6905" i="6"/>
  <c r="J6903" i="6"/>
  <c r="M6903" i="6"/>
  <c r="I6903" i="6"/>
  <c r="H6903" i="6"/>
  <c r="L6903" i="6"/>
  <c r="K6903" i="6"/>
  <c r="E6906" i="6" l="1"/>
  <c r="F6905" i="6"/>
  <c r="M6904" i="6"/>
  <c r="K6904" i="6"/>
  <c r="H6904" i="6"/>
  <c r="L6904" i="6"/>
  <c r="I6904" i="6"/>
  <c r="J6904" i="6"/>
  <c r="M6905" i="6" l="1"/>
  <c r="J6905" i="6"/>
  <c r="K6905" i="6"/>
  <c r="L6905" i="6"/>
  <c r="I6905" i="6"/>
  <c r="H6905" i="6"/>
  <c r="F6906" i="6"/>
  <c r="E6907" i="6"/>
  <c r="F6907" i="6" l="1"/>
  <c r="E6908" i="6"/>
  <c r="M6906" i="6"/>
  <c r="I6906" i="6"/>
  <c r="L6906" i="6"/>
  <c r="H6906" i="6"/>
  <c r="J6906" i="6"/>
  <c r="K6906" i="6"/>
  <c r="F6908" i="6" l="1"/>
  <c r="E6909" i="6"/>
  <c r="J6907" i="6"/>
  <c r="M6907" i="6"/>
  <c r="I6907" i="6"/>
  <c r="H6907" i="6"/>
  <c r="K6907" i="6"/>
  <c r="L6907" i="6"/>
  <c r="E6910" i="6" l="1"/>
  <c r="F6909" i="6"/>
  <c r="M6908" i="6"/>
  <c r="L6908" i="6"/>
  <c r="J6908" i="6"/>
  <c r="K6908" i="6"/>
  <c r="H6908" i="6"/>
  <c r="I6908" i="6"/>
  <c r="J6909" i="6" l="1"/>
  <c r="L6909" i="6"/>
  <c r="M6909" i="6"/>
  <c r="K6909" i="6"/>
  <c r="I6909" i="6"/>
  <c r="H6909" i="6"/>
  <c r="F6910" i="6"/>
  <c r="E6911" i="6"/>
  <c r="F6911" i="6" l="1"/>
  <c r="E6912" i="6"/>
  <c r="M6910" i="6"/>
  <c r="I6910" i="6"/>
  <c r="L6910" i="6"/>
  <c r="H6910" i="6"/>
  <c r="J6910" i="6"/>
  <c r="K6910" i="6"/>
  <c r="F6912" i="6" l="1"/>
  <c r="E6913" i="6"/>
  <c r="J6911" i="6"/>
  <c r="M6911" i="6"/>
  <c r="I6911" i="6"/>
  <c r="H6911" i="6"/>
  <c r="L6911" i="6"/>
  <c r="K6911" i="6"/>
  <c r="E6914" i="6" l="1"/>
  <c r="F6913" i="6"/>
  <c r="J6912" i="6"/>
  <c r="M6912" i="6"/>
  <c r="K6912" i="6"/>
  <c r="H6912" i="6"/>
  <c r="L6912" i="6"/>
  <c r="I6912" i="6"/>
  <c r="M6913" i="6" l="1"/>
  <c r="J6913" i="6"/>
  <c r="L6913" i="6"/>
  <c r="K6913" i="6"/>
  <c r="H6913" i="6"/>
  <c r="I6913" i="6"/>
  <c r="F6914" i="6"/>
  <c r="E6915" i="6"/>
  <c r="F6915" i="6" l="1"/>
  <c r="E6916" i="6"/>
  <c r="M6914" i="6"/>
  <c r="I6914" i="6"/>
  <c r="L6914" i="6"/>
  <c r="H6914" i="6"/>
  <c r="J6914" i="6"/>
  <c r="K6914" i="6"/>
  <c r="F6916" i="6" l="1"/>
  <c r="E6917" i="6"/>
  <c r="J6915" i="6"/>
  <c r="M6915" i="6"/>
  <c r="I6915" i="6"/>
  <c r="H6915" i="6"/>
  <c r="K6915" i="6"/>
  <c r="L6915" i="6"/>
  <c r="E6918" i="6" l="1"/>
  <c r="F6917" i="6"/>
  <c r="J6916" i="6"/>
  <c r="M6916" i="6"/>
  <c r="L6916" i="6"/>
  <c r="K6916" i="6"/>
  <c r="H6916" i="6"/>
  <c r="I6916" i="6"/>
  <c r="J6917" i="6" l="1"/>
  <c r="K6917" i="6"/>
  <c r="L6917" i="6"/>
  <c r="M6917" i="6"/>
  <c r="H6917" i="6"/>
  <c r="I6917" i="6"/>
  <c r="F6918" i="6"/>
  <c r="E6919" i="6"/>
  <c r="F6919" i="6" l="1"/>
  <c r="E6920" i="6"/>
  <c r="M6918" i="6"/>
  <c r="I6918" i="6"/>
  <c r="L6918" i="6"/>
  <c r="H6918" i="6"/>
  <c r="J6918" i="6"/>
  <c r="K6918" i="6"/>
  <c r="F6920" i="6" l="1"/>
  <c r="E6921" i="6"/>
  <c r="J6919" i="6"/>
  <c r="M6919" i="6"/>
  <c r="I6919" i="6"/>
  <c r="H6919" i="6"/>
  <c r="L6919" i="6"/>
  <c r="K6919" i="6"/>
  <c r="E6922" i="6" l="1"/>
  <c r="F6921" i="6"/>
  <c r="M6920" i="6"/>
  <c r="J6920" i="6"/>
  <c r="K6920" i="6"/>
  <c r="H6920" i="6"/>
  <c r="L6920" i="6"/>
  <c r="I6920" i="6"/>
  <c r="M6921" i="6" l="1"/>
  <c r="J6921" i="6"/>
  <c r="L6921" i="6"/>
  <c r="K6921" i="6"/>
  <c r="I6921" i="6"/>
  <c r="H6921" i="6"/>
  <c r="F6922" i="6"/>
  <c r="E6923" i="6"/>
  <c r="F6923" i="6" l="1"/>
  <c r="E6924" i="6"/>
  <c r="M6922" i="6"/>
  <c r="I6922" i="6"/>
  <c r="L6922" i="6"/>
  <c r="H6922" i="6"/>
  <c r="J6922" i="6"/>
  <c r="K6922" i="6"/>
  <c r="F6924" i="6" l="1"/>
  <c r="E6925" i="6"/>
  <c r="J6923" i="6"/>
  <c r="M6923" i="6"/>
  <c r="I6923" i="6"/>
  <c r="H6923" i="6"/>
  <c r="K6923" i="6"/>
  <c r="L6923" i="6"/>
  <c r="E6926" i="6" l="1"/>
  <c r="F6925" i="6"/>
  <c r="M6924" i="6"/>
  <c r="L6924" i="6"/>
  <c r="K6924" i="6"/>
  <c r="H6924" i="6"/>
  <c r="I6924" i="6"/>
  <c r="J6924" i="6"/>
  <c r="J6925" i="6" l="1"/>
  <c r="K6925" i="6"/>
  <c r="L6925" i="6"/>
  <c r="M6925" i="6"/>
  <c r="I6925" i="6"/>
  <c r="H6925" i="6"/>
  <c r="F6926" i="6"/>
  <c r="E6927" i="6"/>
  <c r="F6927" i="6" l="1"/>
  <c r="E6928" i="6"/>
  <c r="M6926" i="6"/>
  <c r="I6926" i="6"/>
  <c r="L6926" i="6"/>
  <c r="H6926" i="6"/>
  <c r="J6926" i="6"/>
  <c r="K6926" i="6"/>
  <c r="F6928" i="6" l="1"/>
  <c r="E6929" i="6"/>
  <c r="J6927" i="6"/>
  <c r="M6927" i="6"/>
  <c r="I6927" i="6"/>
  <c r="H6927" i="6"/>
  <c r="L6927" i="6"/>
  <c r="K6927" i="6"/>
  <c r="E6930" i="6" l="1"/>
  <c r="F6929" i="6"/>
  <c r="M6928" i="6"/>
  <c r="J6928" i="6"/>
  <c r="K6928" i="6"/>
  <c r="H6928" i="6"/>
  <c r="L6928" i="6"/>
  <c r="I6928" i="6"/>
  <c r="M6929" i="6" l="1"/>
  <c r="J6929" i="6"/>
  <c r="L6929" i="6"/>
  <c r="K6929" i="6"/>
  <c r="H6929" i="6"/>
  <c r="I6929" i="6"/>
  <c r="F6930" i="6"/>
  <c r="E6931" i="6"/>
  <c r="F6931" i="6" l="1"/>
  <c r="E6932" i="6"/>
  <c r="M6930" i="6"/>
  <c r="I6930" i="6"/>
  <c r="L6930" i="6"/>
  <c r="H6930" i="6"/>
  <c r="J6930" i="6"/>
  <c r="K6930" i="6"/>
  <c r="F6932" i="6" l="1"/>
  <c r="E6933" i="6"/>
  <c r="J6931" i="6"/>
  <c r="M6931" i="6"/>
  <c r="I6931" i="6"/>
  <c r="H6931" i="6"/>
  <c r="K6931" i="6"/>
  <c r="L6931" i="6"/>
  <c r="E6934" i="6" l="1"/>
  <c r="F6933" i="6"/>
  <c r="M6932" i="6"/>
  <c r="L6932" i="6"/>
  <c r="K6932" i="6"/>
  <c r="H6932" i="6"/>
  <c r="I6932" i="6"/>
  <c r="J6932" i="6"/>
  <c r="J6933" i="6" l="1"/>
  <c r="K6933" i="6"/>
  <c r="L6933" i="6"/>
  <c r="M6933" i="6"/>
  <c r="H6933" i="6"/>
  <c r="I6933" i="6"/>
  <c r="F6934" i="6"/>
  <c r="E6935" i="6"/>
  <c r="F6935" i="6" l="1"/>
  <c r="E6936" i="6"/>
  <c r="M6934" i="6"/>
  <c r="I6934" i="6"/>
  <c r="L6934" i="6"/>
  <c r="H6934" i="6"/>
  <c r="J6934" i="6"/>
  <c r="K6934" i="6"/>
  <c r="F6936" i="6" l="1"/>
  <c r="E6937" i="6"/>
  <c r="J6935" i="6"/>
  <c r="M6935" i="6"/>
  <c r="I6935" i="6"/>
  <c r="H6935" i="6"/>
  <c r="L6935" i="6"/>
  <c r="K6935" i="6"/>
  <c r="E6938" i="6" l="1"/>
  <c r="F6937" i="6"/>
  <c r="M6936" i="6"/>
  <c r="J6936" i="6"/>
  <c r="K6936" i="6"/>
  <c r="H6936" i="6"/>
  <c r="L6936" i="6"/>
  <c r="I6936" i="6"/>
  <c r="M6937" i="6" l="1"/>
  <c r="J6937" i="6"/>
  <c r="L6937" i="6"/>
  <c r="K6937" i="6"/>
  <c r="I6937" i="6"/>
  <c r="H6937" i="6"/>
  <c r="F6938" i="6"/>
  <c r="E6939" i="6"/>
  <c r="F6939" i="6" l="1"/>
  <c r="E6940" i="6"/>
  <c r="M6938" i="6"/>
  <c r="I6938" i="6"/>
  <c r="L6938" i="6"/>
  <c r="H6938" i="6"/>
  <c r="J6938" i="6"/>
  <c r="K6938" i="6"/>
  <c r="F6940" i="6" l="1"/>
  <c r="E6941" i="6"/>
  <c r="J6939" i="6"/>
  <c r="M6939" i="6"/>
  <c r="I6939" i="6"/>
  <c r="H6939" i="6"/>
  <c r="K6939" i="6"/>
  <c r="L6939" i="6"/>
  <c r="E6942" i="6" l="1"/>
  <c r="F6941" i="6"/>
  <c r="M6940" i="6"/>
  <c r="L6940" i="6"/>
  <c r="K6940" i="6"/>
  <c r="H6940" i="6"/>
  <c r="I6940" i="6"/>
  <c r="J6940" i="6"/>
  <c r="J6941" i="6" l="1"/>
  <c r="K6941" i="6"/>
  <c r="L6941" i="6"/>
  <c r="M6941" i="6"/>
  <c r="I6941" i="6"/>
  <c r="H6941" i="6"/>
  <c r="F6942" i="6"/>
  <c r="E6943" i="6"/>
  <c r="F6943" i="6" l="1"/>
  <c r="E6944" i="6"/>
  <c r="M6942" i="6"/>
  <c r="I6942" i="6"/>
  <c r="L6942" i="6"/>
  <c r="H6942" i="6"/>
  <c r="J6942" i="6"/>
  <c r="K6942" i="6"/>
  <c r="F6944" i="6" l="1"/>
  <c r="E6945" i="6"/>
  <c r="J6943" i="6"/>
  <c r="M6943" i="6"/>
  <c r="I6943" i="6"/>
  <c r="H6943" i="6"/>
  <c r="L6943" i="6"/>
  <c r="K6943" i="6"/>
  <c r="E6946" i="6" l="1"/>
  <c r="F6945" i="6"/>
  <c r="M6944" i="6"/>
  <c r="J6944" i="6"/>
  <c r="K6944" i="6"/>
  <c r="H6944" i="6"/>
  <c r="L6944" i="6"/>
  <c r="I6944" i="6"/>
  <c r="F6946" i="6" l="1"/>
  <c r="E6947" i="6"/>
  <c r="M6945" i="6"/>
  <c r="J6945" i="6"/>
  <c r="L6945" i="6"/>
  <c r="K6945" i="6"/>
  <c r="H6945" i="6"/>
  <c r="I6945" i="6"/>
  <c r="F6947" i="6" l="1"/>
  <c r="E6948" i="6"/>
  <c r="M6946" i="6"/>
  <c r="I6946" i="6"/>
  <c r="L6946" i="6"/>
  <c r="H6946" i="6"/>
  <c r="J6946" i="6"/>
  <c r="K6946" i="6"/>
  <c r="F6948" i="6" l="1"/>
  <c r="E6949" i="6"/>
  <c r="J6947" i="6"/>
  <c r="M6947" i="6"/>
  <c r="I6947" i="6"/>
  <c r="H6947" i="6"/>
  <c r="K6947" i="6"/>
  <c r="L6947" i="6"/>
  <c r="E6950" i="6" l="1"/>
  <c r="F6949" i="6"/>
  <c r="M6948" i="6"/>
  <c r="L6948" i="6"/>
  <c r="K6948" i="6"/>
  <c r="H6948" i="6"/>
  <c r="I6948" i="6"/>
  <c r="J6948" i="6"/>
  <c r="J6949" i="6" l="1"/>
  <c r="K6949" i="6"/>
  <c r="L6949" i="6"/>
  <c r="M6949" i="6"/>
  <c r="H6949" i="6"/>
  <c r="I6949" i="6"/>
  <c r="F6950" i="6"/>
  <c r="E6951" i="6"/>
  <c r="F6951" i="6" l="1"/>
  <c r="E6952" i="6"/>
  <c r="M6950" i="6"/>
  <c r="I6950" i="6"/>
  <c r="L6950" i="6"/>
  <c r="H6950" i="6"/>
  <c r="J6950" i="6"/>
  <c r="K6950" i="6"/>
  <c r="F6952" i="6" l="1"/>
  <c r="E6953" i="6"/>
  <c r="J6951" i="6"/>
  <c r="M6951" i="6"/>
  <c r="I6951" i="6"/>
  <c r="H6951" i="6"/>
  <c r="L6951" i="6"/>
  <c r="K6951" i="6"/>
  <c r="E6954" i="6" l="1"/>
  <c r="F6953" i="6"/>
  <c r="M6952" i="6"/>
  <c r="J6952" i="6"/>
  <c r="K6952" i="6"/>
  <c r="H6952" i="6"/>
  <c r="L6952" i="6"/>
  <c r="I6952" i="6"/>
  <c r="M6953" i="6" l="1"/>
  <c r="J6953" i="6"/>
  <c r="L6953" i="6"/>
  <c r="K6953" i="6"/>
  <c r="I6953" i="6"/>
  <c r="H6953" i="6"/>
  <c r="F6954" i="6"/>
  <c r="E6955" i="6"/>
  <c r="F6955" i="6" l="1"/>
  <c r="E6956" i="6"/>
  <c r="M6954" i="6"/>
  <c r="I6954" i="6"/>
  <c r="L6954" i="6"/>
  <c r="H6954" i="6"/>
  <c r="J6954" i="6"/>
  <c r="K6954" i="6"/>
  <c r="F6956" i="6" l="1"/>
  <c r="E6957" i="6"/>
  <c r="J6955" i="6"/>
  <c r="M6955" i="6"/>
  <c r="I6955" i="6"/>
  <c r="H6955" i="6"/>
  <c r="K6955" i="6"/>
  <c r="L6955" i="6"/>
  <c r="E6958" i="6" l="1"/>
  <c r="F6957" i="6"/>
  <c r="J6956" i="6"/>
  <c r="M6956" i="6"/>
  <c r="L6956" i="6"/>
  <c r="K6956" i="6"/>
  <c r="H6956" i="6"/>
  <c r="I6956" i="6"/>
  <c r="J6957" i="6" l="1"/>
  <c r="L6957" i="6"/>
  <c r="M6957" i="6"/>
  <c r="K6957" i="6"/>
  <c r="I6957" i="6"/>
  <c r="H6957" i="6"/>
  <c r="F6958" i="6"/>
  <c r="E6959" i="6"/>
  <c r="F6959" i="6" l="1"/>
  <c r="E6960" i="6"/>
  <c r="M6958" i="6"/>
  <c r="I6958" i="6"/>
  <c r="L6958" i="6"/>
  <c r="H6958" i="6"/>
  <c r="J6958" i="6"/>
  <c r="K6958" i="6"/>
  <c r="F6960" i="6" l="1"/>
  <c r="E6961" i="6"/>
  <c r="J6959" i="6"/>
  <c r="M6959" i="6"/>
  <c r="I6959" i="6"/>
  <c r="H6959" i="6"/>
  <c r="L6959" i="6"/>
  <c r="K6959" i="6"/>
  <c r="E6962" i="6" l="1"/>
  <c r="F6961" i="6"/>
  <c r="M6960" i="6"/>
  <c r="J6960" i="6"/>
  <c r="K6960" i="6"/>
  <c r="H6960" i="6"/>
  <c r="L6960" i="6"/>
  <c r="I6960" i="6"/>
  <c r="M6961" i="6" l="1"/>
  <c r="J6961" i="6"/>
  <c r="L6961" i="6"/>
  <c r="K6961" i="6"/>
  <c r="H6961" i="6"/>
  <c r="I6961" i="6"/>
  <c r="F6962" i="6"/>
  <c r="E6963" i="6"/>
  <c r="F6963" i="6" l="1"/>
  <c r="E6964" i="6"/>
  <c r="M6962" i="6"/>
  <c r="I6962" i="6"/>
  <c r="L6962" i="6"/>
  <c r="H6962" i="6"/>
  <c r="J6962" i="6"/>
  <c r="K6962" i="6"/>
  <c r="F6964" i="6" l="1"/>
  <c r="E6965" i="6"/>
  <c r="J6963" i="6"/>
  <c r="M6963" i="6"/>
  <c r="I6963" i="6"/>
  <c r="H6963" i="6"/>
  <c r="K6963" i="6"/>
  <c r="L6963" i="6"/>
  <c r="E6966" i="6" l="1"/>
  <c r="F6965" i="6"/>
  <c r="M6964" i="6"/>
  <c r="L6964" i="6"/>
  <c r="K6964" i="6"/>
  <c r="H6964" i="6"/>
  <c r="I6964" i="6"/>
  <c r="J6964" i="6"/>
  <c r="J6965" i="6" l="1"/>
  <c r="L6965" i="6"/>
  <c r="M6965" i="6"/>
  <c r="H6965" i="6"/>
  <c r="K6965" i="6"/>
  <c r="I6965" i="6"/>
  <c r="F6966" i="6"/>
  <c r="E6967" i="6"/>
  <c r="F6967" i="6" l="1"/>
  <c r="E6968" i="6"/>
  <c r="M6966" i="6"/>
  <c r="I6966" i="6"/>
  <c r="L6966" i="6"/>
  <c r="H6966" i="6"/>
  <c r="J6966" i="6"/>
  <c r="K6966" i="6"/>
  <c r="F6968" i="6" l="1"/>
  <c r="E6969" i="6"/>
  <c r="J6967" i="6"/>
  <c r="M6967" i="6"/>
  <c r="I6967" i="6"/>
  <c r="H6967" i="6"/>
  <c r="L6967" i="6"/>
  <c r="K6967" i="6"/>
  <c r="E6970" i="6" l="1"/>
  <c r="F6969" i="6"/>
  <c r="M6968" i="6"/>
  <c r="J6968" i="6"/>
  <c r="K6968" i="6"/>
  <c r="H6968" i="6"/>
  <c r="L6968" i="6"/>
  <c r="I6968" i="6"/>
  <c r="M6969" i="6" l="1"/>
  <c r="J6969" i="6"/>
  <c r="L6969" i="6"/>
  <c r="K6969" i="6"/>
  <c r="I6969" i="6"/>
  <c r="H6969" i="6"/>
  <c r="F6970" i="6"/>
  <c r="E6971" i="6"/>
  <c r="F6971" i="6" l="1"/>
  <c r="E6972" i="6"/>
  <c r="M6970" i="6"/>
  <c r="I6970" i="6"/>
  <c r="L6970" i="6"/>
  <c r="H6970" i="6"/>
  <c r="J6970" i="6"/>
  <c r="K6970" i="6"/>
  <c r="F6972" i="6" l="1"/>
  <c r="E6973" i="6"/>
  <c r="J6971" i="6"/>
  <c r="M6971" i="6"/>
  <c r="I6971" i="6"/>
  <c r="H6971" i="6"/>
  <c r="K6971" i="6"/>
  <c r="L6971" i="6"/>
  <c r="E6974" i="6" l="1"/>
  <c r="F6973" i="6"/>
  <c r="M6972" i="6"/>
  <c r="L6972" i="6"/>
  <c r="K6972" i="6"/>
  <c r="H6972" i="6"/>
  <c r="I6972" i="6"/>
  <c r="J6972" i="6"/>
  <c r="J6973" i="6" l="1"/>
  <c r="L6973" i="6"/>
  <c r="M6973" i="6"/>
  <c r="I6973" i="6"/>
  <c r="K6973" i="6"/>
  <c r="H6973" i="6"/>
  <c r="F6974" i="6"/>
  <c r="E6975" i="6"/>
  <c r="F6975" i="6" l="1"/>
  <c r="E6976" i="6"/>
  <c r="M6974" i="6"/>
  <c r="I6974" i="6"/>
  <c r="L6974" i="6"/>
  <c r="H6974" i="6"/>
  <c r="J6974" i="6"/>
  <c r="K6974" i="6"/>
  <c r="F6976" i="6" l="1"/>
  <c r="E6977" i="6"/>
  <c r="J6975" i="6"/>
  <c r="M6975" i="6"/>
  <c r="I6975" i="6"/>
  <c r="H6975" i="6"/>
  <c r="L6975" i="6"/>
  <c r="K6975" i="6"/>
  <c r="E6978" i="6" l="1"/>
  <c r="F6977" i="6"/>
  <c r="M6976" i="6"/>
  <c r="J6976" i="6"/>
  <c r="K6976" i="6"/>
  <c r="H6976" i="6"/>
  <c r="L6976" i="6"/>
  <c r="I6976" i="6"/>
  <c r="M6977" i="6" l="1"/>
  <c r="J6977" i="6"/>
  <c r="L6977" i="6"/>
  <c r="K6977" i="6"/>
  <c r="H6977" i="6"/>
  <c r="I6977" i="6"/>
  <c r="F6978" i="6"/>
  <c r="E6979" i="6"/>
  <c r="F6979" i="6" l="1"/>
  <c r="E6980" i="6"/>
  <c r="M6978" i="6"/>
  <c r="I6978" i="6"/>
  <c r="L6978" i="6"/>
  <c r="H6978" i="6"/>
  <c r="J6978" i="6"/>
  <c r="K6978" i="6"/>
  <c r="F6980" i="6" l="1"/>
  <c r="E6981" i="6"/>
  <c r="J6979" i="6"/>
  <c r="M6979" i="6"/>
  <c r="I6979" i="6"/>
  <c r="H6979" i="6"/>
  <c r="K6979" i="6"/>
  <c r="L6979" i="6"/>
  <c r="E6982" i="6" l="1"/>
  <c r="F6981" i="6"/>
  <c r="J6980" i="6"/>
  <c r="M6980" i="6"/>
  <c r="L6980" i="6"/>
  <c r="K6980" i="6"/>
  <c r="H6980" i="6"/>
  <c r="I6980" i="6"/>
  <c r="J6981" i="6" l="1"/>
  <c r="L6981" i="6"/>
  <c r="M6981" i="6"/>
  <c r="K6981" i="6"/>
  <c r="H6981" i="6"/>
  <c r="I6981" i="6"/>
  <c r="F6982" i="6"/>
  <c r="E6983" i="6"/>
  <c r="F6983" i="6" l="1"/>
  <c r="E6984" i="6"/>
  <c r="M6982" i="6"/>
  <c r="I6982" i="6"/>
  <c r="L6982" i="6"/>
  <c r="H6982" i="6"/>
  <c r="J6982" i="6"/>
  <c r="K6982" i="6"/>
  <c r="F6984" i="6" l="1"/>
  <c r="E6985" i="6"/>
  <c r="J6983" i="6"/>
  <c r="M6983" i="6"/>
  <c r="I6983" i="6"/>
  <c r="H6983" i="6"/>
  <c r="L6983" i="6"/>
  <c r="K6983" i="6"/>
  <c r="E6986" i="6" l="1"/>
  <c r="F6985" i="6"/>
  <c r="J6984" i="6"/>
  <c r="M6984" i="6"/>
  <c r="K6984" i="6"/>
  <c r="H6984" i="6"/>
  <c r="L6984" i="6"/>
  <c r="I6984" i="6"/>
  <c r="M6985" i="6" l="1"/>
  <c r="J6985" i="6"/>
  <c r="L6985" i="6"/>
  <c r="I6985" i="6"/>
  <c r="H6985" i="6"/>
  <c r="K6985" i="6"/>
  <c r="F6986" i="6"/>
  <c r="E6987" i="6"/>
  <c r="F6987" i="6" l="1"/>
  <c r="E6988" i="6"/>
  <c r="M6986" i="6"/>
  <c r="I6986" i="6"/>
  <c r="L6986" i="6"/>
  <c r="H6986" i="6"/>
  <c r="J6986" i="6"/>
  <c r="K6986" i="6"/>
  <c r="F6988" i="6" l="1"/>
  <c r="E6989" i="6"/>
  <c r="J6987" i="6"/>
  <c r="M6987" i="6"/>
  <c r="I6987" i="6"/>
  <c r="H6987" i="6"/>
  <c r="K6987" i="6"/>
  <c r="L6987" i="6"/>
  <c r="J6988" i="6" l="1"/>
  <c r="M6988" i="6"/>
  <c r="L6988" i="6"/>
  <c r="K6988" i="6"/>
  <c r="H6988" i="6"/>
  <c r="I6988" i="6"/>
  <c r="E6990" i="6"/>
  <c r="F6989" i="6"/>
  <c r="J6989" i="6" l="1"/>
  <c r="K6989" i="6"/>
  <c r="L6989" i="6"/>
  <c r="M6989" i="6"/>
  <c r="I6989" i="6"/>
  <c r="H6989" i="6"/>
  <c r="F6990" i="6"/>
  <c r="E6991" i="6"/>
  <c r="F6991" i="6" l="1"/>
  <c r="E6992" i="6"/>
  <c r="M6990" i="6"/>
  <c r="I6990" i="6"/>
  <c r="L6990" i="6"/>
  <c r="H6990" i="6"/>
  <c r="J6990" i="6"/>
  <c r="K6990" i="6"/>
  <c r="F6992" i="6" l="1"/>
  <c r="E6993" i="6"/>
  <c r="J6991" i="6"/>
  <c r="M6991" i="6"/>
  <c r="I6991" i="6"/>
  <c r="H6991" i="6"/>
  <c r="L6991" i="6"/>
  <c r="K6991" i="6"/>
  <c r="E6994" i="6" l="1"/>
  <c r="F6993" i="6"/>
  <c r="M6992" i="6"/>
  <c r="J6992" i="6"/>
  <c r="K6992" i="6"/>
  <c r="H6992" i="6"/>
  <c r="L6992" i="6"/>
  <c r="I6992" i="6"/>
  <c r="M6993" i="6" l="1"/>
  <c r="J6993" i="6"/>
  <c r="L6993" i="6"/>
  <c r="K6993" i="6"/>
  <c r="H6993" i="6"/>
  <c r="I6993" i="6"/>
  <c r="F6994" i="6"/>
  <c r="E6995" i="6"/>
  <c r="F6995" i="6" l="1"/>
  <c r="E6996" i="6"/>
  <c r="M6994" i="6"/>
  <c r="I6994" i="6"/>
  <c r="L6994" i="6"/>
  <c r="H6994" i="6"/>
  <c r="J6994" i="6"/>
  <c r="K6994" i="6"/>
  <c r="F6996" i="6" l="1"/>
  <c r="E6997" i="6"/>
  <c r="J6995" i="6"/>
  <c r="M6995" i="6"/>
  <c r="I6995" i="6"/>
  <c r="H6995" i="6"/>
  <c r="K6995" i="6"/>
  <c r="L6995" i="6"/>
  <c r="E6998" i="6" l="1"/>
  <c r="F6997" i="6"/>
  <c r="M6996" i="6"/>
  <c r="L6996" i="6"/>
  <c r="K6996" i="6"/>
  <c r="H6996" i="6"/>
  <c r="I6996" i="6"/>
  <c r="J6996" i="6"/>
  <c r="J6997" i="6" l="1"/>
  <c r="K6997" i="6"/>
  <c r="L6997" i="6"/>
  <c r="M6997" i="6"/>
  <c r="H6997" i="6"/>
  <c r="I6997" i="6"/>
  <c r="F6998" i="6"/>
  <c r="E6999" i="6"/>
  <c r="F6999" i="6" l="1"/>
  <c r="E7000" i="6"/>
  <c r="M6998" i="6"/>
  <c r="I6998" i="6"/>
  <c r="L6998" i="6"/>
  <c r="H6998" i="6"/>
  <c r="J6998" i="6"/>
  <c r="K6998" i="6"/>
  <c r="F7000" i="6" l="1"/>
  <c r="E7001" i="6"/>
  <c r="J6999" i="6"/>
  <c r="M6999" i="6"/>
  <c r="I6999" i="6"/>
  <c r="H6999" i="6"/>
  <c r="L6999" i="6"/>
  <c r="K6999" i="6"/>
  <c r="E7002" i="6" l="1"/>
  <c r="F7001" i="6"/>
  <c r="J7000" i="6"/>
  <c r="M7000" i="6"/>
  <c r="K7000" i="6"/>
  <c r="H7000" i="6"/>
  <c r="L7000" i="6"/>
  <c r="I7000" i="6"/>
  <c r="M7001" i="6" l="1"/>
  <c r="J7001" i="6"/>
  <c r="L7001" i="6"/>
  <c r="K7001" i="6"/>
  <c r="I7001" i="6"/>
  <c r="H7001" i="6"/>
  <c r="F7002" i="6"/>
  <c r="E7003" i="6"/>
  <c r="F7003" i="6" l="1"/>
  <c r="E7004" i="6"/>
  <c r="M7002" i="6"/>
  <c r="I7002" i="6"/>
  <c r="L7002" i="6"/>
  <c r="H7002" i="6"/>
  <c r="J7002" i="6"/>
  <c r="K7002" i="6"/>
  <c r="F7004" i="6" l="1"/>
  <c r="E7005" i="6"/>
  <c r="J7003" i="6"/>
  <c r="M7003" i="6"/>
  <c r="I7003" i="6"/>
  <c r="H7003" i="6"/>
  <c r="K7003" i="6"/>
  <c r="L7003" i="6"/>
  <c r="E7006" i="6" l="1"/>
  <c r="F7005" i="6"/>
  <c r="J7004" i="6"/>
  <c r="M7004" i="6"/>
  <c r="L7004" i="6"/>
  <c r="K7004" i="6"/>
  <c r="H7004" i="6"/>
  <c r="I7004" i="6"/>
  <c r="J7005" i="6" l="1"/>
  <c r="L7005" i="6"/>
  <c r="M7005" i="6"/>
  <c r="K7005" i="6"/>
  <c r="I7005" i="6"/>
  <c r="H7005" i="6"/>
  <c r="F7006" i="6"/>
  <c r="E7007" i="6"/>
  <c r="F7007" i="6" l="1"/>
  <c r="E7008" i="6"/>
  <c r="M7006" i="6"/>
  <c r="I7006" i="6"/>
  <c r="L7006" i="6"/>
  <c r="H7006" i="6"/>
  <c r="J7006" i="6"/>
  <c r="K7006" i="6"/>
  <c r="F7008" i="6" l="1"/>
  <c r="E7009" i="6"/>
  <c r="J7007" i="6"/>
  <c r="M7007" i="6"/>
  <c r="I7007" i="6"/>
  <c r="H7007" i="6"/>
  <c r="L7007" i="6"/>
  <c r="K7007" i="6"/>
  <c r="E7010" i="6" l="1"/>
  <c r="F7009" i="6"/>
  <c r="J7008" i="6"/>
  <c r="M7008" i="6"/>
  <c r="K7008" i="6"/>
  <c r="H7008" i="6"/>
  <c r="L7008" i="6"/>
  <c r="I7008" i="6"/>
  <c r="M7009" i="6" l="1"/>
  <c r="J7009" i="6"/>
  <c r="L7009" i="6"/>
  <c r="K7009" i="6"/>
  <c r="H7009" i="6"/>
  <c r="I7009" i="6"/>
  <c r="F7010" i="6"/>
  <c r="E7011" i="6"/>
  <c r="F7011" i="6" l="1"/>
  <c r="E7012" i="6"/>
  <c r="M7010" i="6"/>
  <c r="I7010" i="6"/>
  <c r="L7010" i="6"/>
  <c r="H7010" i="6"/>
  <c r="J7010" i="6"/>
  <c r="K7010" i="6"/>
  <c r="F7012" i="6" l="1"/>
  <c r="E7013" i="6"/>
  <c r="J7011" i="6"/>
  <c r="M7011" i="6"/>
  <c r="I7011" i="6"/>
  <c r="H7011" i="6"/>
  <c r="K7011" i="6"/>
  <c r="L7011" i="6"/>
  <c r="E7014" i="6" l="1"/>
  <c r="F7013" i="6"/>
  <c r="J7012" i="6"/>
  <c r="M7012" i="6"/>
  <c r="L7012" i="6"/>
  <c r="K7012" i="6"/>
  <c r="H7012" i="6"/>
  <c r="I7012" i="6"/>
  <c r="J7013" i="6" l="1"/>
  <c r="K7013" i="6"/>
  <c r="L7013" i="6"/>
  <c r="M7013" i="6"/>
  <c r="H7013" i="6"/>
  <c r="I7013" i="6"/>
  <c r="F7014" i="6"/>
  <c r="E7015" i="6"/>
  <c r="F7015" i="6" l="1"/>
  <c r="E7016" i="6"/>
  <c r="M7014" i="6"/>
  <c r="I7014" i="6"/>
  <c r="L7014" i="6"/>
  <c r="H7014" i="6"/>
  <c r="J7014" i="6"/>
  <c r="K7014" i="6"/>
  <c r="F7016" i="6" l="1"/>
  <c r="E7017" i="6"/>
  <c r="J7015" i="6"/>
  <c r="M7015" i="6"/>
  <c r="I7015" i="6"/>
  <c r="H7015" i="6"/>
  <c r="L7015" i="6"/>
  <c r="K7015" i="6"/>
  <c r="E7018" i="6" l="1"/>
  <c r="F7017" i="6"/>
  <c r="J7016" i="6"/>
  <c r="M7016" i="6"/>
  <c r="K7016" i="6"/>
  <c r="H7016" i="6"/>
  <c r="L7016" i="6"/>
  <c r="I7016" i="6"/>
  <c r="M7017" i="6" l="1"/>
  <c r="J7017" i="6"/>
  <c r="L7017" i="6"/>
  <c r="K7017" i="6"/>
  <c r="I7017" i="6"/>
  <c r="H7017" i="6"/>
  <c r="F7018" i="6"/>
  <c r="E7019" i="6"/>
  <c r="F7019" i="6" l="1"/>
  <c r="E7020" i="6"/>
  <c r="M7018" i="6"/>
  <c r="I7018" i="6"/>
  <c r="L7018" i="6"/>
  <c r="H7018" i="6"/>
  <c r="J7018" i="6"/>
  <c r="K7018" i="6"/>
  <c r="F7020" i="6" l="1"/>
  <c r="E7021" i="6"/>
  <c r="J7019" i="6"/>
  <c r="M7019" i="6"/>
  <c r="I7019" i="6"/>
  <c r="H7019" i="6"/>
  <c r="K7019" i="6"/>
  <c r="L7019" i="6"/>
  <c r="E7022" i="6" l="1"/>
  <c r="F7021" i="6"/>
  <c r="J7020" i="6"/>
  <c r="M7020" i="6"/>
  <c r="L7020" i="6"/>
  <c r="K7020" i="6"/>
  <c r="H7020" i="6"/>
  <c r="I7020" i="6"/>
  <c r="J7021" i="6" l="1"/>
  <c r="L7021" i="6"/>
  <c r="M7021" i="6"/>
  <c r="K7021" i="6"/>
  <c r="I7021" i="6"/>
  <c r="H7021" i="6"/>
  <c r="F7022" i="6"/>
  <c r="E7023" i="6"/>
  <c r="F7023" i="6" l="1"/>
  <c r="E7024" i="6"/>
  <c r="M7022" i="6"/>
  <c r="I7022" i="6"/>
  <c r="L7022" i="6"/>
  <c r="H7022" i="6"/>
  <c r="J7022" i="6"/>
  <c r="K7022" i="6"/>
  <c r="F7024" i="6" l="1"/>
  <c r="E7025" i="6"/>
  <c r="J7023" i="6"/>
  <c r="M7023" i="6"/>
  <c r="I7023" i="6"/>
  <c r="H7023" i="6"/>
  <c r="L7023" i="6"/>
  <c r="K7023" i="6"/>
  <c r="E7026" i="6" l="1"/>
  <c r="F7025" i="6"/>
  <c r="J7024" i="6"/>
  <c r="M7024" i="6"/>
  <c r="K7024" i="6"/>
  <c r="H7024" i="6"/>
  <c r="L7024" i="6"/>
  <c r="I7024" i="6"/>
  <c r="M7025" i="6" l="1"/>
  <c r="J7025" i="6"/>
  <c r="L7025" i="6"/>
  <c r="H7025" i="6"/>
  <c r="K7025" i="6"/>
  <c r="I7025" i="6"/>
  <c r="F7026" i="6"/>
  <c r="E7027" i="6"/>
  <c r="F7027" i="6" l="1"/>
  <c r="E7028" i="6"/>
  <c r="M7026" i="6"/>
  <c r="I7026" i="6"/>
  <c r="L7026" i="6"/>
  <c r="H7026" i="6"/>
  <c r="J7026" i="6"/>
  <c r="K7026" i="6"/>
  <c r="F7028" i="6" l="1"/>
  <c r="E7029" i="6"/>
  <c r="J7027" i="6"/>
  <c r="M7027" i="6"/>
  <c r="I7027" i="6"/>
  <c r="H7027" i="6"/>
  <c r="K7027" i="6"/>
  <c r="L7027" i="6"/>
  <c r="E7030" i="6" l="1"/>
  <c r="F7029" i="6"/>
  <c r="J7028" i="6"/>
  <c r="M7028" i="6"/>
  <c r="L7028" i="6"/>
  <c r="K7028" i="6"/>
  <c r="H7028" i="6"/>
  <c r="I7028" i="6"/>
  <c r="J7029" i="6" l="1"/>
  <c r="K7029" i="6"/>
  <c r="L7029" i="6"/>
  <c r="M7029" i="6"/>
  <c r="H7029" i="6"/>
  <c r="I7029" i="6"/>
  <c r="F7030" i="6"/>
  <c r="E7031" i="6"/>
  <c r="F7031" i="6" l="1"/>
  <c r="E7032" i="6"/>
  <c r="M7030" i="6"/>
  <c r="I7030" i="6"/>
  <c r="L7030" i="6"/>
  <c r="H7030" i="6"/>
  <c r="J7030" i="6"/>
  <c r="K7030" i="6"/>
  <c r="F7032" i="6" l="1"/>
  <c r="E7033" i="6"/>
  <c r="J7031" i="6"/>
  <c r="M7031" i="6"/>
  <c r="I7031" i="6"/>
  <c r="H7031" i="6"/>
  <c r="L7031" i="6"/>
  <c r="K7031" i="6"/>
  <c r="E7034" i="6" l="1"/>
  <c r="F7033" i="6"/>
  <c r="J7032" i="6"/>
  <c r="M7032" i="6"/>
  <c r="K7032" i="6"/>
  <c r="H7032" i="6"/>
  <c r="L7032" i="6"/>
  <c r="I7032" i="6"/>
  <c r="M7033" i="6" l="1"/>
  <c r="J7033" i="6"/>
  <c r="L7033" i="6"/>
  <c r="K7033" i="6"/>
  <c r="I7033" i="6"/>
  <c r="H7033" i="6"/>
  <c r="F7034" i="6"/>
  <c r="E7035" i="6"/>
  <c r="F7035" i="6" l="1"/>
  <c r="E7036" i="6"/>
  <c r="M7034" i="6"/>
  <c r="I7034" i="6"/>
  <c r="L7034" i="6"/>
  <c r="H7034" i="6"/>
  <c r="J7034" i="6"/>
  <c r="K7034" i="6"/>
  <c r="F7036" i="6" l="1"/>
  <c r="E7037" i="6"/>
  <c r="J7035" i="6"/>
  <c r="M7035" i="6"/>
  <c r="I7035" i="6"/>
  <c r="H7035" i="6"/>
  <c r="K7035" i="6"/>
  <c r="L7035" i="6"/>
  <c r="E7038" i="6" l="1"/>
  <c r="F7037" i="6"/>
  <c r="J7036" i="6"/>
  <c r="M7036" i="6"/>
  <c r="L7036" i="6"/>
  <c r="K7036" i="6"/>
  <c r="H7036" i="6"/>
  <c r="I7036" i="6"/>
  <c r="J7037" i="6" l="1"/>
  <c r="L7037" i="6"/>
  <c r="M7037" i="6"/>
  <c r="K7037" i="6"/>
  <c r="I7037" i="6"/>
  <c r="H7037" i="6"/>
  <c r="F7038" i="6"/>
  <c r="E7039" i="6"/>
  <c r="F7039" i="6" l="1"/>
  <c r="E7040" i="6"/>
  <c r="J7038" i="6"/>
  <c r="M7038" i="6"/>
  <c r="I7038" i="6"/>
  <c r="L7038" i="6"/>
  <c r="H7038" i="6"/>
  <c r="K7038" i="6"/>
  <c r="F7040" i="6" l="1"/>
  <c r="E7041" i="6"/>
  <c r="M7039" i="6"/>
  <c r="I7039" i="6"/>
  <c r="L7039" i="6"/>
  <c r="J7039" i="6"/>
  <c r="K7039" i="6"/>
  <c r="H7039" i="6"/>
  <c r="F7041" i="6" l="1"/>
  <c r="E7042" i="6"/>
  <c r="J7040" i="6"/>
  <c r="I7040" i="6"/>
  <c r="H7040" i="6"/>
  <c r="L7040" i="6"/>
  <c r="M7040" i="6"/>
  <c r="K7040" i="6"/>
  <c r="F7042" i="6" l="1"/>
  <c r="E7043" i="6"/>
  <c r="M7041" i="6"/>
  <c r="J7041" i="6"/>
  <c r="H7041" i="6"/>
  <c r="L7041" i="6"/>
  <c r="K7041" i="6"/>
  <c r="I7041" i="6"/>
  <c r="F7043" i="6" l="1"/>
  <c r="E7044" i="6"/>
  <c r="L7042" i="6"/>
  <c r="H7042" i="6"/>
  <c r="J7042" i="6"/>
  <c r="K7042" i="6"/>
  <c r="M7042" i="6"/>
  <c r="I7042" i="6"/>
  <c r="F7044" i="6" l="1"/>
  <c r="E7045" i="6"/>
  <c r="M7043" i="6"/>
  <c r="I7043" i="6"/>
  <c r="L7043" i="6"/>
  <c r="K7043" i="6"/>
  <c r="J7043" i="6"/>
  <c r="H7043" i="6"/>
  <c r="F7045" i="6" l="1"/>
  <c r="E7046" i="6"/>
  <c r="J7044" i="6"/>
  <c r="L7044" i="6"/>
  <c r="I7044" i="6"/>
  <c r="H7044" i="6"/>
  <c r="M7044" i="6"/>
  <c r="K7044" i="6"/>
  <c r="F7046" i="6" l="1"/>
  <c r="E7047" i="6"/>
  <c r="J7045" i="6"/>
  <c r="K7045" i="6"/>
  <c r="H7045" i="6"/>
  <c r="M7045" i="6"/>
  <c r="L7045" i="6"/>
  <c r="I7045" i="6"/>
  <c r="F7047" i="6" l="1"/>
  <c r="E7048" i="6"/>
  <c r="L7046" i="6"/>
  <c r="H7046" i="6"/>
  <c r="K7046" i="6"/>
  <c r="M7046" i="6"/>
  <c r="J7046" i="6"/>
  <c r="I7046" i="6"/>
  <c r="F7048" i="6" l="1"/>
  <c r="E7049" i="6"/>
  <c r="M7047" i="6"/>
  <c r="I7047" i="6"/>
  <c r="L7047" i="6"/>
  <c r="J7047" i="6"/>
  <c r="K7047" i="6"/>
  <c r="H7047" i="6"/>
  <c r="F7049" i="6" l="1"/>
  <c r="E7050" i="6"/>
  <c r="J7048" i="6"/>
  <c r="I7048" i="6"/>
  <c r="H7048" i="6"/>
  <c r="L7048" i="6"/>
  <c r="M7048" i="6"/>
  <c r="K7048" i="6"/>
  <c r="F7050" i="6" l="1"/>
  <c r="E7051" i="6"/>
  <c r="M7049" i="6"/>
  <c r="J7049" i="6"/>
  <c r="H7049" i="6"/>
  <c r="K7049" i="6"/>
  <c r="L7049" i="6"/>
  <c r="I7049" i="6"/>
  <c r="F7051" i="6" l="1"/>
  <c r="E7052" i="6"/>
  <c r="J7050" i="6"/>
  <c r="L7050" i="6"/>
  <c r="H7050" i="6"/>
  <c r="M7050" i="6"/>
  <c r="K7050" i="6"/>
  <c r="I7050" i="6"/>
  <c r="F7052" i="6" l="1"/>
  <c r="E7053" i="6"/>
  <c r="M7051" i="6"/>
  <c r="I7051" i="6"/>
  <c r="L7051" i="6"/>
  <c r="K7051" i="6"/>
  <c r="J7051" i="6"/>
  <c r="H7051" i="6"/>
  <c r="F7053" i="6" l="1"/>
  <c r="E7054" i="6"/>
  <c r="J7052" i="6"/>
  <c r="L7052" i="6"/>
  <c r="H7052" i="6"/>
  <c r="I7052" i="6"/>
  <c r="K7052" i="6"/>
  <c r="M7052" i="6"/>
  <c r="F7054" i="6" l="1"/>
  <c r="E7055" i="6"/>
  <c r="J7053" i="6"/>
  <c r="L7053" i="6"/>
  <c r="M7053" i="6"/>
  <c r="K7053" i="6"/>
  <c r="I7053" i="6"/>
  <c r="H7053" i="6"/>
  <c r="F7055" i="6" l="1"/>
  <c r="E7056" i="6"/>
  <c r="J7054" i="6"/>
  <c r="L7054" i="6"/>
  <c r="H7054" i="6"/>
  <c r="K7054" i="6"/>
  <c r="M7054" i="6"/>
  <c r="I7054" i="6"/>
  <c r="F7056" i="6" l="1"/>
  <c r="E7057" i="6"/>
  <c r="J7055" i="6"/>
  <c r="H7055" i="6"/>
  <c r="M7055" i="6"/>
  <c r="K7055" i="6"/>
  <c r="I7055" i="6"/>
  <c r="L7055" i="6"/>
  <c r="F7057" i="6" l="1"/>
  <c r="E7058" i="6"/>
  <c r="J7056" i="6"/>
  <c r="M7056" i="6"/>
  <c r="I7056" i="6"/>
  <c r="H7056" i="6"/>
  <c r="L7056" i="6"/>
  <c r="K7056" i="6"/>
  <c r="F7058" i="6" l="1"/>
  <c r="E7059" i="6"/>
  <c r="I7057" i="6"/>
  <c r="J7057" i="6"/>
  <c r="H7057" i="6"/>
  <c r="M7057" i="6"/>
  <c r="K7057" i="6"/>
  <c r="L7057" i="6"/>
  <c r="F7059" i="6" l="1"/>
  <c r="E7060" i="6"/>
  <c r="L7058" i="6"/>
  <c r="I7058" i="6"/>
  <c r="H7058" i="6"/>
  <c r="M7058" i="6"/>
  <c r="K7058" i="6"/>
  <c r="J7058" i="6"/>
  <c r="F7060" i="6" l="1"/>
  <c r="E7061" i="6"/>
  <c r="M7059" i="6"/>
  <c r="J7059" i="6"/>
  <c r="I7059" i="6"/>
  <c r="K7059" i="6"/>
  <c r="H7059" i="6"/>
  <c r="L7059" i="6"/>
  <c r="F7061" i="6" l="1"/>
  <c r="E7062" i="6"/>
  <c r="H7060" i="6"/>
  <c r="K7060" i="6"/>
  <c r="J7060" i="6"/>
  <c r="M7060" i="6"/>
  <c r="L7060" i="6"/>
  <c r="I7060" i="6"/>
  <c r="F7062" i="6" l="1"/>
  <c r="E7063" i="6"/>
  <c r="H7061" i="6"/>
  <c r="J7061" i="6"/>
  <c r="M7061" i="6"/>
  <c r="K7061" i="6"/>
  <c r="I7061" i="6"/>
  <c r="L7061" i="6"/>
  <c r="F7063" i="6" l="1"/>
  <c r="E7064" i="6"/>
  <c r="H7062" i="6"/>
  <c r="M7062" i="6"/>
  <c r="L7062" i="6"/>
  <c r="I7062" i="6"/>
  <c r="K7062" i="6"/>
  <c r="J7062" i="6"/>
  <c r="F7064" i="6" l="1"/>
  <c r="E7065" i="6"/>
  <c r="I7063" i="6"/>
  <c r="M7063" i="6"/>
  <c r="J7063" i="6"/>
  <c r="K7063" i="6"/>
  <c r="H7063" i="6"/>
  <c r="L7063" i="6"/>
  <c r="F7065" i="6" l="1"/>
  <c r="E7066" i="6"/>
  <c r="J7064" i="6"/>
  <c r="L7064" i="6"/>
  <c r="I7064" i="6"/>
  <c r="H7064" i="6"/>
  <c r="K7064" i="6"/>
  <c r="M7064" i="6"/>
  <c r="F7066" i="6" l="1"/>
  <c r="E7067" i="6"/>
  <c r="H7065" i="6"/>
  <c r="I7065" i="6"/>
  <c r="L7065" i="6"/>
  <c r="J7065" i="6"/>
  <c r="K7065" i="6"/>
  <c r="M7065" i="6"/>
  <c r="F7067" i="6" l="1"/>
  <c r="E7068" i="6"/>
  <c r="L7066" i="6"/>
  <c r="I7066" i="6"/>
  <c r="H7066" i="6"/>
  <c r="M7066" i="6"/>
  <c r="K7066" i="6"/>
  <c r="J7066" i="6"/>
  <c r="F7068" i="6" l="1"/>
  <c r="E7069" i="6"/>
  <c r="M7067" i="6"/>
  <c r="J7067" i="6"/>
  <c r="I7067" i="6"/>
  <c r="H7067" i="6"/>
  <c r="L7067" i="6"/>
  <c r="K7067" i="6"/>
  <c r="F7069" i="6" l="1"/>
  <c r="E7070" i="6"/>
  <c r="L7068" i="6"/>
  <c r="I7068" i="6"/>
  <c r="H7068" i="6"/>
  <c r="J7068" i="6"/>
  <c r="K7068" i="6"/>
  <c r="M7068" i="6"/>
  <c r="F7070" i="6" l="1"/>
  <c r="E7071" i="6"/>
  <c r="M7069" i="6"/>
  <c r="K7069" i="6"/>
  <c r="L7069" i="6"/>
  <c r="H7069" i="6"/>
  <c r="I7069" i="6"/>
  <c r="J7069" i="6"/>
  <c r="F7071" i="6" l="1"/>
  <c r="E7072" i="6"/>
  <c r="H7070" i="6"/>
  <c r="M7070" i="6"/>
  <c r="L7070" i="6"/>
  <c r="I7070" i="6"/>
  <c r="K7070" i="6"/>
  <c r="J7070" i="6"/>
  <c r="F7072" i="6" l="1"/>
  <c r="E7073" i="6"/>
  <c r="I7071" i="6"/>
  <c r="M7071" i="6"/>
  <c r="J7071" i="6"/>
  <c r="K7071" i="6"/>
  <c r="H7071" i="6"/>
  <c r="L7071" i="6"/>
  <c r="F7073" i="6" l="1"/>
  <c r="E7074" i="6"/>
  <c r="J7072" i="6"/>
  <c r="M7072" i="6"/>
  <c r="L7072" i="6"/>
  <c r="I7072" i="6"/>
  <c r="H7072" i="6"/>
  <c r="K7072" i="6"/>
  <c r="F7074" i="6" l="1"/>
  <c r="E7075" i="6"/>
  <c r="L7073" i="6"/>
  <c r="I7073" i="6"/>
  <c r="H7073" i="6"/>
  <c r="J7073" i="6"/>
  <c r="M7073" i="6"/>
  <c r="K7073" i="6"/>
  <c r="F7075" i="6" l="1"/>
  <c r="E7076" i="6"/>
  <c r="L7074" i="6"/>
  <c r="I7074" i="6"/>
  <c r="H7074" i="6"/>
  <c r="M7074" i="6"/>
  <c r="K7074" i="6"/>
  <c r="J7074" i="6"/>
  <c r="F7076" i="6" l="1"/>
  <c r="E7077" i="6"/>
  <c r="M7075" i="6"/>
  <c r="J7075" i="6"/>
  <c r="I7075" i="6"/>
  <c r="K7075" i="6"/>
  <c r="H7075" i="6"/>
  <c r="L7075" i="6"/>
  <c r="F7077" i="6" l="1"/>
  <c r="E7078" i="6"/>
  <c r="J7076" i="6"/>
  <c r="M7076" i="6"/>
  <c r="L7076" i="6"/>
  <c r="I7076" i="6"/>
  <c r="H7076" i="6"/>
  <c r="K7076" i="6"/>
  <c r="F7078" i="6" l="1"/>
  <c r="E7079" i="6"/>
  <c r="H7077" i="6"/>
  <c r="I7077" i="6"/>
  <c r="L7077" i="6"/>
  <c r="J7077" i="6"/>
  <c r="M7077" i="6"/>
  <c r="K7077" i="6"/>
  <c r="F7079" i="6" l="1"/>
  <c r="E7080" i="6"/>
  <c r="H7078" i="6"/>
  <c r="M7078" i="6"/>
  <c r="L7078" i="6"/>
  <c r="I7078" i="6"/>
  <c r="J7078" i="6"/>
  <c r="K7078" i="6"/>
  <c r="F7080" i="6" l="1"/>
  <c r="E7081" i="6"/>
  <c r="I7079" i="6"/>
  <c r="M7079" i="6"/>
  <c r="J7079" i="6"/>
  <c r="K7079" i="6"/>
  <c r="H7079" i="6"/>
  <c r="L7079" i="6"/>
  <c r="F7081" i="6" l="1"/>
  <c r="E7082" i="6"/>
  <c r="J7080" i="6"/>
  <c r="K7080" i="6"/>
  <c r="M7080" i="6"/>
  <c r="L7080" i="6"/>
  <c r="I7080" i="6"/>
  <c r="H7080" i="6"/>
  <c r="F7082" i="6" l="1"/>
  <c r="E7083" i="6"/>
  <c r="H7081" i="6"/>
  <c r="L7081" i="6"/>
  <c r="J7081" i="6"/>
  <c r="M7081" i="6"/>
  <c r="K7081" i="6"/>
  <c r="I7081" i="6"/>
  <c r="F7083" i="6" l="1"/>
  <c r="E7084" i="6"/>
  <c r="L7082" i="6"/>
  <c r="I7082" i="6"/>
  <c r="H7082" i="6"/>
  <c r="M7082" i="6"/>
  <c r="J7082" i="6"/>
  <c r="K7082" i="6"/>
  <c r="F7084" i="6" l="1"/>
  <c r="E7085" i="6"/>
  <c r="M7083" i="6"/>
  <c r="J7083" i="6"/>
  <c r="I7083" i="6"/>
  <c r="K7083" i="6"/>
  <c r="H7083" i="6"/>
  <c r="L7083" i="6"/>
  <c r="F7085" i="6" l="1"/>
  <c r="E7086" i="6"/>
  <c r="J7084" i="6"/>
  <c r="K7084" i="6"/>
  <c r="M7084" i="6"/>
  <c r="L7084" i="6"/>
  <c r="I7084" i="6"/>
  <c r="H7084" i="6"/>
  <c r="F7086" i="6" l="1"/>
  <c r="E7087" i="6"/>
  <c r="H7085" i="6"/>
  <c r="J7085" i="6"/>
  <c r="M7085" i="6"/>
  <c r="K7085" i="6"/>
  <c r="L7085" i="6"/>
  <c r="I7085" i="6"/>
  <c r="F7087" i="6" l="1"/>
  <c r="E7088" i="6"/>
  <c r="J7086" i="6"/>
  <c r="H7086" i="6"/>
  <c r="M7086" i="6"/>
  <c r="L7086" i="6"/>
  <c r="I7086" i="6"/>
  <c r="K7086" i="6"/>
  <c r="F7088" i="6" l="1"/>
  <c r="E7089" i="6"/>
  <c r="I7087" i="6"/>
  <c r="M7087" i="6"/>
  <c r="J7087" i="6"/>
  <c r="K7087" i="6"/>
  <c r="H7087" i="6"/>
  <c r="L7087" i="6"/>
  <c r="F7089" i="6" l="1"/>
  <c r="E7090" i="6"/>
  <c r="J7088" i="6"/>
  <c r="H7088" i="6"/>
  <c r="K7088" i="6"/>
  <c r="M7088" i="6"/>
  <c r="I7088" i="6"/>
  <c r="L7088" i="6"/>
  <c r="F7090" i="6" l="1"/>
  <c r="E7091" i="6"/>
  <c r="J7089" i="6"/>
  <c r="L7089" i="6"/>
  <c r="M7089" i="6"/>
  <c r="K7089" i="6"/>
  <c r="H7089" i="6"/>
  <c r="I7089" i="6"/>
  <c r="F7091" i="6" l="1"/>
  <c r="E7092" i="6"/>
  <c r="L7090" i="6"/>
  <c r="I7090" i="6"/>
  <c r="H7090" i="6"/>
  <c r="M7090" i="6"/>
  <c r="K7090" i="6"/>
  <c r="J7090" i="6"/>
  <c r="F7092" i="6" l="1"/>
  <c r="E7093" i="6"/>
  <c r="M7091" i="6"/>
  <c r="J7091" i="6"/>
  <c r="I7091" i="6"/>
  <c r="K7091" i="6"/>
  <c r="H7091" i="6"/>
  <c r="L7091" i="6"/>
  <c r="F7093" i="6" l="1"/>
  <c r="E7094" i="6"/>
  <c r="J7092" i="6"/>
  <c r="H7092" i="6"/>
  <c r="K7092" i="6"/>
  <c r="M7092" i="6"/>
  <c r="L7092" i="6"/>
  <c r="I7092" i="6"/>
  <c r="F7094" i="6" l="1"/>
  <c r="E7095" i="6"/>
  <c r="H7093" i="6"/>
  <c r="J7093" i="6"/>
  <c r="M7093" i="6"/>
  <c r="K7093" i="6"/>
  <c r="I7093" i="6"/>
  <c r="L7093" i="6"/>
  <c r="F7095" i="6" l="1"/>
  <c r="E7096" i="6"/>
  <c r="H7094" i="6"/>
  <c r="M7094" i="6"/>
  <c r="L7094" i="6"/>
  <c r="I7094" i="6"/>
  <c r="J7094" i="6"/>
  <c r="K7094" i="6"/>
  <c r="F7096" i="6" l="1"/>
  <c r="E7097" i="6"/>
  <c r="I7095" i="6"/>
  <c r="M7095" i="6"/>
  <c r="J7095" i="6"/>
  <c r="H7095" i="6"/>
  <c r="L7095" i="6"/>
  <c r="K7095" i="6"/>
  <c r="F7097" i="6" l="1"/>
  <c r="E7098" i="6"/>
  <c r="J7096" i="6"/>
  <c r="L7096" i="6"/>
  <c r="I7096" i="6"/>
  <c r="H7096" i="6"/>
  <c r="K7096" i="6"/>
  <c r="M7096" i="6"/>
  <c r="F7098" i="6" l="1"/>
  <c r="E7099" i="6"/>
  <c r="H7097" i="6"/>
  <c r="M7097" i="6"/>
  <c r="K7097" i="6"/>
  <c r="I7097" i="6"/>
  <c r="L7097" i="6"/>
  <c r="J7097" i="6"/>
  <c r="F7099" i="6" l="1"/>
  <c r="E7100" i="6"/>
  <c r="L7098" i="6"/>
  <c r="I7098" i="6"/>
  <c r="H7098" i="6"/>
  <c r="M7098" i="6"/>
  <c r="J7098" i="6"/>
  <c r="K7098" i="6"/>
  <c r="F7100" i="6" l="1"/>
  <c r="E7101" i="6"/>
  <c r="M7099" i="6"/>
  <c r="J7099" i="6"/>
  <c r="I7099" i="6"/>
  <c r="H7099" i="6"/>
  <c r="L7099" i="6"/>
  <c r="K7099" i="6"/>
  <c r="F7101" i="6" l="1"/>
  <c r="E7102" i="6"/>
  <c r="J7100" i="6"/>
  <c r="L7100" i="6"/>
  <c r="I7100" i="6"/>
  <c r="H7100" i="6"/>
  <c r="K7100" i="6"/>
  <c r="M7100" i="6"/>
  <c r="F7102" i="6" l="1"/>
  <c r="E7103" i="6"/>
  <c r="M7101" i="6"/>
  <c r="K7101" i="6"/>
  <c r="L7101" i="6"/>
  <c r="H7101" i="6"/>
  <c r="I7101" i="6"/>
  <c r="J7101" i="6"/>
  <c r="F7103" i="6" l="1"/>
  <c r="E7104" i="6"/>
  <c r="H7102" i="6"/>
  <c r="M7102" i="6"/>
  <c r="L7102" i="6"/>
  <c r="I7102" i="6"/>
  <c r="J7102" i="6"/>
  <c r="K7102" i="6"/>
  <c r="F7104" i="6" l="1"/>
  <c r="E7105" i="6"/>
  <c r="I7103" i="6"/>
  <c r="M7103" i="6"/>
  <c r="J7103" i="6"/>
  <c r="H7103" i="6"/>
  <c r="K7103" i="6"/>
  <c r="L7103" i="6"/>
  <c r="F7105" i="6" l="1"/>
  <c r="E7106" i="6"/>
  <c r="J7104" i="6"/>
  <c r="M7104" i="6"/>
  <c r="L7104" i="6"/>
  <c r="I7104" i="6"/>
  <c r="H7104" i="6"/>
  <c r="K7104" i="6"/>
  <c r="F7106" i="6" l="1"/>
  <c r="E7107" i="6"/>
  <c r="L7105" i="6"/>
  <c r="I7105" i="6"/>
  <c r="H7105" i="6"/>
  <c r="J7105" i="6"/>
  <c r="M7105" i="6"/>
  <c r="K7105" i="6"/>
  <c r="F7107" i="6" l="1"/>
  <c r="E7108" i="6"/>
  <c r="L7106" i="6"/>
  <c r="I7106" i="6"/>
  <c r="H7106" i="6"/>
  <c r="M7106" i="6"/>
  <c r="J7106" i="6"/>
  <c r="K7106" i="6"/>
  <c r="F7108" i="6" l="1"/>
  <c r="E7109" i="6"/>
  <c r="M7107" i="6"/>
  <c r="J7107" i="6"/>
  <c r="I7107" i="6"/>
  <c r="H7107" i="6"/>
  <c r="K7107" i="6"/>
  <c r="L7107" i="6"/>
  <c r="F7109" i="6" l="1"/>
  <c r="E7110" i="6"/>
  <c r="J7108" i="6"/>
  <c r="M7108" i="6"/>
  <c r="L7108" i="6"/>
  <c r="I7108" i="6"/>
  <c r="H7108" i="6"/>
  <c r="K7108" i="6"/>
  <c r="F7110" i="6" l="1"/>
  <c r="E7111" i="6"/>
  <c r="H7109" i="6"/>
  <c r="I7109" i="6"/>
  <c r="L7109" i="6"/>
  <c r="J7109" i="6"/>
  <c r="K7109" i="6"/>
  <c r="M7109" i="6"/>
  <c r="F7111" i="6" l="1"/>
  <c r="E7112" i="6"/>
  <c r="H7110" i="6"/>
  <c r="M7110" i="6"/>
  <c r="L7110" i="6"/>
  <c r="I7110" i="6"/>
  <c r="J7110" i="6"/>
  <c r="K7110" i="6"/>
  <c r="F7112" i="6" l="1"/>
  <c r="E7113" i="6"/>
  <c r="I7111" i="6"/>
  <c r="M7111" i="6"/>
  <c r="J7111" i="6"/>
  <c r="K7111" i="6"/>
  <c r="H7111" i="6"/>
  <c r="L7111" i="6"/>
  <c r="F7113" i="6" l="1"/>
  <c r="E7114" i="6"/>
  <c r="J7112" i="6"/>
  <c r="K7112" i="6"/>
  <c r="M7112" i="6"/>
  <c r="L7112" i="6"/>
  <c r="I7112" i="6"/>
  <c r="H7112" i="6"/>
  <c r="F7114" i="6" l="1"/>
  <c r="E7115" i="6"/>
  <c r="H7113" i="6"/>
  <c r="L7113" i="6"/>
  <c r="J7113" i="6"/>
  <c r="M7113" i="6"/>
  <c r="K7113" i="6"/>
  <c r="I7113" i="6"/>
  <c r="F7115" i="6" l="1"/>
  <c r="E7116" i="6"/>
  <c r="L7114" i="6"/>
  <c r="I7114" i="6"/>
  <c r="H7114" i="6"/>
  <c r="M7114" i="6"/>
  <c r="J7114" i="6"/>
  <c r="K7114" i="6"/>
  <c r="F7116" i="6" l="1"/>
  <c r="E7117" i="6"/>
  <c r="M7115" i="6"/>
  <c r="J7115" i="6"/>
  <c r="I7115" i="6"/>
  <c r="K7115" i="6"/>
  <c r="H7115" i="6"/>
  <c r="L7115" i="6"/>
  <c r="F7117" i="6" l="1"/>
  <c r="E7118" i="6"/>
  <c r="J7116" i="6"/>
  <c r="K7116" i="6"/>
  <c r="M7116" i="6"/>
  <c r="L7116" i="6"/>
  <c r="I7116" i="6"/>
  <c r="H7116" i="6"/>
  <c r="F7118" i="6" l="1"/>
  <c r="E7119" i="6"/>
  <c r="H7117" i="6"/>
  <c r="J7117" i="6"/>
  <c r="M7117" i="6"/>
  <c r="K7117" i="6"/>
  <c r="L7117" i="6"/>
  <c r="I7117" i="6"/>
  <c r="F7119" i="6" l="1"/>
  <c r="E7120" i="6"/>
  <c r="H7118" i="6"/>
  <c r="M7118" i="6"/>
  <c r="L7118" i="6"/>
  <c r="I7118" i="6"/>
  <c r="K7118" i="6"/>
  <c r="J7118" i="6"/>
  <c r="F7120" i="6" l="1"/>
  <c r="E7121" i="6"/>
  <c r="I7119" i="6"/>
  <c r="M7119" i="6"/>
  <c r="J7119" i="6"/>
  <c r="K7119" i="6"/>
  <c r="H7119" i="6"/>
  <c r="L7119" i="6"/>
  <c r="F7121" i="6" l="1"/>
  <c r="E7122" i="6"/>
  <c r="J7120" i="6"/>
  <c r="H7120" i="6"/>
  <c r="K7120" i="6"/>
  <c r="M7120" i="6"/>
  <c r="I7120" i="6"/>
  <c r="L7120" i="6"/>
  <c r="F7122" i="6" l="1"/>
  <c r="E7123" i="6"/>
  <c r="J7121" i="6"/>
  <c r="L7121" i="6"/>
  <c r="M7121" i="6"/>
  <c r="K7121" i="6"/>
  <c r="H7121" i="6"/>
  <c r="I7121" i="6"/>
  <c r="F7123" i="6" l="1"/>
  <c r="E7124" i="6"/>
  <c r="L7122" i="6"/>
  <c r="I7122" i="6"/>
  <c r="H7122" i="6"/>
  <c r="M7122" i="6"/>
  <c r="K7122" i="6"/>
  <c r="J7122" i="6"/>
  <c r="F7124" i="6" l="1"/>
  <c r="E7125" i="6"/>
  <c r="M7123" i="6"/>
  <c r="J7123" i="6"/>
  <c r="I7123" i="6"/>
  <c r="K7123" i="6"/>
  <c r="H7123" i="6"/>
  <c r="L7123" i="6"/>
  <c r="F7125" i="6" l="1"/>
  <c r="E7126" i="6"/>
  <c r="J7124" i="6"/>
  <c r="H7124" i="6"/>
  <c r="K7124" i="6"/>
  <c r="M7124" i="6"/>
  <c r="L7124" i="6"/>
  <c r="I7124" i="6"/>
  <c r="F7126" i="6" l="1"/>
  <c r="E7127" i="6"/>
  <c r="H7125" i="6"/>
  <c r="J7125" i="6"/>
  <c r="M7125" i="6"/>
  <c r="K7125" i="6"/>
  <c r="I7125" i="6"/>
  <c r="L7125" i="6"/>
  <c r="F7127" i="6" l="1"/>
  <c r="E7128" i="6"/>
  <c r="H7126" i="6"/>
  <c r="M7126" i="6"/>
  <c r="L7126" i="6"/>
  <c r="I7126" i="6"/>
  <c r="J7126" i="6"/>
  <c r="K7126" i="6"/>
  <c r="F7128" i="6" l="1"/>
  <c r="E7129" i="6"/>
  <c r="I7127" i="6"/>
  <c r="M7127" i="6"/>
  <c r="J7127" i="6"/>
  <c r="H7127" i="6"/>
  <c r="L7127" i="6"/>
  <c r="K7127" i="6"/>
  <c r="F7129" i="6" l="1"/>
  <c r="E7130" i="6"/>
  <c r="J7128" i="6"/>
  <c r="L7128" i="6"/>
  <c r="I7128" i="6"/>
  <c r="H7128" i="6"/>
  <c r="K7128" i="6"/>
  <c r="M7128" i="6"/>
  <c r="F7130" i="6" l="1"/>
  <c r="E7131" i="6"/>
  <c r="H7129" i="6"/>
  <c r="M7129" i="6"/>
  <c r="K7129" i="6"/>
  <c r="I7129" i="6"/>
  <c r="L7129" i="6"/>
  <c r="J7129" i="6"/>
  <c r="F7131" i="6" l="1"/>
  <c r="E7132" i="6"/>
  <c r="L7130" i="6"/>
  <c r="I7130" i="6"/>
  <c r="H7130" i="6"/>
  <c r="M7130" i="6"/>
  <c r="J7130" i="6"/>
  <c r="K7130" i="6"/>
  <c r="F7132" i="6" l="1"/>
  <c r="E7133" i="6"/>
  <c r="M7131" i="6"/>
  <c r="J7131" i="6"/>
  <c r="I7131" i="6"/>
  <c r="H7131" i="6"/>
  <c r="L7131" i="6"/>
  <c r="K7131" i="6"/>
  <c r="F7133" i="6" l="1"/>
  <c r="E7134" i="6"/>
  <c r="J7132" i="6"/>
  <c r="L7132" i="6"/>
  <c r="I7132" i="6"/>
  <c r="H7132" i="6"/>
  <c r="K7132" i="6"/>
  <c r="M7132" i="6"/>
  <c r="F7134" i="6" l="1"/>
  <c r="E7135" i="6"/>
  <c r="M7133" i="6"/>
  <c r="K7133" i="6"/>
  <c r="L7133" i="6"/>
  <c r="H7133" i="6"/>
  <c r="I7133" i="6"/>
  <c r="J7133" i="6"/>
  <c r="F7135" i="6" l="1"/>
  <c r="E7136" i="6"/>
  <c r="H7134" i="6"/>
  <c r="M7134" i="6"/>
  <c r="L7134" i="6"/>
  <c r="I7134" i="6"/>
  <c r="J7134" i="6"/>
  <c r="K7134" i="6"/>
  <c r="F7136" i="6" l="1"/>
  <c r="E7137" i="6"/>
  <c r="I7135" i="6"/>
  <c r="M7135" i="6"/>
  <c r="J7135" i="6"/>
  <c r="H7135" i="6"/>
  <c r="K7135" i="6"/>
  <c r="L7135" i="6"/>
  <c r="F7137" i="6" l="1"/>
  <c r="E7138" i="6"/>
  <c r="J7136" i="6"/>
  <c r="M7136" i="6"/>
  <c r="L7136" i="6"/>
  <c r="I7136" i="6"/>
  <c r="H7136" i="6"/>
  <c r="K7136" i="6"/>
  <c r="F7138" i="6" l="1"/>
  <c r="E7139" i="6"/>
  <c r="L7137" i="6"/>
  <c r="I7137" i="6"/>
  <c r="H7137" i="6"/>
  <c r="J7137" i="6"/>
  <c r="K7137" i="6"/>
  <c r="M7137" i="6"/>
  <c r="F7139" i="6" l="1"/>
  <c r="E7140" i="6"/>
  <c r="L7138" i="6"/>
  <c r="I7138" i="6"/>
  <c r="H7138" i="6"/>
  <c r="M7138" i="6"/>
  <c r="J7138" i="6"/>
  <c r="K7138" i="6"/>
  <c r="F7140" i="6" l="1"/>
  <c r="E7141" i="6"/>
  <c r="M7139" i="6"/>
  <c r="J7139" i="6"/>
  <c r="I7139" i="6"/>
  <c r="H7139" i="6"/>
  <c r="K7139" i="6"/>
  <c r="L7139" i="6"/>
  <c r="F7141" i="6" l="1"/>
  <c r="E7142" i="6"/>
  <c r="J7140" i="6"/>
  <c r="M7140" i="6"/>
  <c r="L7140" i="6"/>
  <c r="I7140" i="6"/>
  <c r="H7140" i="6"/>
  <c r="K7140" i="6"/>
  <c r="F7142" i="6" l="1"/>
  <c r="E7143" i="6"/>
  <c r="H7141" i="6"/>
  <c r="I7141" i="6"/>
  <c r="L7141" i="6"/>
  <c r="J7141" i="6"/>
  <c r="K7141" i="6"/>
  <c r="M7141" i="6"/>
  <c r="F7143" i="6" l="1"/>
  <c r="E7144" i="6"/>
  <c r="H7142" i="6"/>
  <c r="M7142" i="6"/>
  <c r="L7142" i="6"/>
  <c r="I7142" i="6"/>
  <c r="J7142" i="6"/>
  <c r="K7142" i="6"/>
  <c r="F7144" i="6" l="1"/>
  <c r="E7145" i="6"/>
  <c r="I7143" i="6"/>
  <c r="M7143" i="6"/>
  <c r="J7143" i="6"/>
  <c r="K7143" i="6"/>
  <c r="H7143" i="6"/>
  <c r="L7143" i="6"/>
  <c r="F7145" i="6" l="1"/>
  <c r="E7146" i="6"/>
  <c r="J7144" i="6"/>
  <c r="K7144" i="6"/>
  <c r="M7144" i="6"/>
  <c r="L7144" i="6"/>
  <c r="I7144" i="6"/>
  <c r="H7144" i="6"/>
  <c r="F7146" i="6" l="1"/>
  <c r="E7147" i="6"/>
  <c r="H7145" i="6"/>
  <c r="L7145" i="6"/>
  <c r="J7145" i="6"/>
  <c r="M7145" i="6"/>
  <c r="K7145" i="6"/>
  <c r="I7145" i="6"/>
  <c r="F7147" i="6" l="1"/>
  <c r="E7148" i="6"/>
  <c r="L7146" i="6"/>
  <c r="I7146" i="6"/>
  <c r="H7146" i="6"/>
  <c r="M7146" i="6"/>
  <c r="J7146" i="6"/>
  <c r="K7146" i="6"/>
  <c r="F7148" i="6" l="1"/>
  <c r="E7149" i="6"/>
  <c r="M7147" i="6"/>
  <c r="J7147" i="6"/>
  <c r="I7147" i="6"/>
  <c r="K7147" i="6"/>
  <c r="H7147" i="6"/>
  <c r="L7147" i="6"/>
  <c r="F7149" i="6" l="1"/>
  <c r="E7150" i="6"/>
  <c r="J7148" i="6"/>
  <c r="K7148" i="6"/>
  <c r="M7148" i="6"/>
  <c r="L7148" i="6"/>
  <c r="I7148" i="6"/>
  <c r="H7148" i="6"/>
  <c r="F7150" i="6" l="1"/>
  <c r="E7151" i="6"/>
  <c r="H7149" i="6"/>
  <c r="J7149" i="6"/>
  <c r="M7149" i="6"/>
  <c r="K7149" i="6"/>
  <c r="L7149" i="6"/>
  <c r="I7149" i="6"/>
  <c r="F7151" i="6" l="1"/>
  <c r="E7152" i="6"/>
  <c r="H7150" i="6"/>
  <c r="M7150" i="6"/>
  <c r="L7150" i="6"/>
  <c r="I7150" i="6"/>
  <c r="K7150" i="6"/>
  <c r="J7150" i="6"/>
  <c r="F7152" i="6" l="1"/>
  <c r="E7153" i="6"/>
  <c r="I7151" i="6"/>
  <c r="M7151" i="6"/>
  <c r="J7151" i="6"/>
  <c r="K7151" i="6"/>
  <c r="H7151" i="6"/>
  <c r="L7151" i="6"/>
  <c r="F7153" i="6" l="1"/>
  <c r="E7154" i="6"/>
  <c r="J7152" i="6"/>
  <c r="H7152" i="6"/>
  <c r="K7152" i="6"/>
  <c r="M7152" i="6"/>
  <c r="L7152" i="6"/>
  <c r="I7152" i="6"/>
  <c r="F7154" i="6" l="1"/>
  <c r="E7155" i="6"/>
  <c r="J7153" i="6"/>
  <c r="L7153" i="6"/>
  <c r="M7153" i="6"/>
  <c r="K7153" i="6"/>
  <c r="H7153" i="6"/>
  <c r="I7153" i="6"/>
  <c r="F7155" i="6" l="1"/>
  <c r="E7156" i="6"/>
  <c r="L7154" i="6"/>
  <c r="I7154" i="6"/>
  <c r="H7154" i="6"/>
  <c r="M7154" i="6"/>
  <c r="J7154" i="6"/>
  <c r="K7154" i="6"/>
  <c r="F7156" i="6" l="1"/>
  <c r="E7157" i="6"/>
  <c r="M7155" i="6"/>
  <c r="J7155" i="6"/>
  <c r="I7155" i="6"/>
  <c r="K7155" i="6"/>
  <c r="H7155" i="6"/>
  <c r="L7155" i="6"/>
  <c r="F7157" i="6" l="1"/>
  <c r="E7158" i="6"/>
  <c r="J7156" i="6"/>
  <c r="H7156" i="6"/>
  <c r="K7156" i="6"/>
  <c r="M7156" i="6"/>
  <c r="L7156" i="6"/>
  <c r="I7156" i="6"/>
  <c r="F7158" i="6" l="1"/>
  <c r="E7159" i="6"/>
  <c r="H7157" i="6"/>
  <c r="J7157" i="6"/>
  <c r="M7157" i="6"/>
  <c r="K7157" i="6"/>
  <c r="I7157" i="6"/>
  <c r="L7157" i="6"/>
  <c r="F7159" i="6" l="1"/>
  <c r="E7160" i="6"/>
  <c r="H7158" i="6"/>
  <c r="M7158" i="6"/>
  <c r="L7158" i="6"/>
  <c r="I7158" i="6"/>
  <c r="J7158" i="6"/>
  <c r="K7158" i="6"/>
  <c r="F7160" i="6" l="1"/>
  <c r="E7161" i="6"/>
  <c r="I7159" i="6"/>
  <c r="M7159" i="6"/>
  <c r="J7159" i="6"/>
  <c r="H7159" i="6"/>
  <c r="L7159" i="6"/>
  <c r="K7159" i="6"/>
  <c r="F7161" i="6" l="1"/>
  <c r="E7162" i="6"/>
  <c r="J7160" i="6"/>
  <c r="L7160" i="6"/>
  <c r="I7160" i="6"/>
  <c r="H7160" i="6"/>
  <c r="K7160" i="6"/>
  <c r="M7160" i="6"/>
  <c r="F7162" i="6" l="1"/>
  <c r="E7163" i="6"/>
  <c r="H7161" i="6"/>
  <c r="M7161" i="6"/>
  <c r="K7161" i="6"/>
  <c r="I7161" i="6"/>
  <c r="L7161" i="6"/>
  <c r="J7161" i="6"/>
  <c r="F7163" i="6" l="1"/>
  <c r="E7164" i="6"/>
  <c r="L7162" i="6"/>
  <c r="I7162" i="6"/>
  <c r="H7162" i="6"/>
  <c r="M7162" i="6"/>
  <c r="J7162" i="6"/>
  <c r="K7162" i="6"/>
  <c r="F7164" i="6" l="1"/>
  <c r="E7165" i="6"/>
  <c r="M7163" i="6"/>
  <c r="J7163" i="6"/>
  <c r="I7163" i="6"/>
  <c r="H7163" i="6"/>
  <c r="L7163" i="6"/>
  <c r="K7163" i="6"/>
  <c r="F7165" i="6" l="1"/>
  <c r="E7166" i="6"/>
  <c r="J7164" i="6"/>
  <c r="L7164" i="6"/>
  <c r="I7164" i="6"/>
  <c r="H7164" i="6"/>
  <c r="K7164" i="6"/>
  <c r="M7164" i="6"/>
  <c r="F7166" i="6" l="1"/>
  <c r="E7167" i="6"/>
  <c r="M7165" i="6"/>
  <c r="K7165" i="6"/>
  <c r="L7165" i="6"/>
  <c r="H7165" i="6"/>
  <c r="I7165" i="6"/>
  <c r="J7165" i="6"/>
  <c r="F7167" i="6" l="1"/>
  <c r="E7168" i="6"/>
  <c r="H7166" i="6"/>
  <c r="M7166" i="6"/>
  <c r="L7166" i="6"/>
  <c r="I7166" i="6"/>
  <c r="J7166" i="6"/>
  <c r="K7166" i="6"/>
  <c r="F7168" i="6" l="1"/>
  <c r="E7169" i="6"/>
  <c r="I7167" i="6"/>
  <c r="M7167" i="6"/>
  <c r="J7167" i="6"/>
  <c r="H7167" i="6"/>
  <c r="K7167" i="6"/>
  <c r="L7167" i="6"/>
  <c r="F7169" i="6" l="1"/>
  <c r="E7170" i="6"/>
  <c r="J7168" i="6"/>
  <c r="L7168" i="6"/>
  <c r="M7168" i="6"/>
  <c r="K7168" i="6"/>
  <c r="H7168" i="6"/>
  <c r="I7168" i="6"/>
  <c r="F7170" i="6" l="1"/>
  <c r="E7171" i="6"/>
  <c r="L7169" i="6"/>
  <c r="H7169" i="6"/>
  <c r="K7169" i="6"/>
  <c r="M7169" i="6"/>
  <c r="I7169" i="6"/>
  <c r="J7169" i="6"/>
  <c r="F7171" i="6" l="1"/>
  <c r="E7172" i="6"/>
  <c r="L7170" i="6"/>
  <c r="H7170" i="6"/>
  <c r="M7170" i="6"/>
  <c r="I7170" i="6"/>
  <c r="J7170" i="6"/>
  <c r="K7170" i="6"/>
  <c r="F7172" i="6" l="1"/>
  <c r="E7173" i="6"/>
  <c r="M7171" i="6"/>
  <c r="I7171" i="6"/>
  <c r="J7171" i="6"/>
  <c r="H7171" i="6"/>
  <c r="K7171" i="6"/>
  <c r="L7171" i="6"/>
  <c r="F7173" i="6" l="1"/>
  <c r="E7174" i="6"/>
  <c r="K7172" i="6"/>
  <c r="L7172" i="6"/>
  <c r="M7172" i="6"/>
  <c r="H7172" i="6"/>
  <c r="I7172" i="6"/>
  <c r="J7172" i="6"/>
  <c r="F7174" i="6" l="1"/>
  <c r="E7175" i="6"/>
  <c r="L7173" i="6"/>
  <c r="H7173" i="6"/>
  <c r="J7173" i="6"/>
  <c r="I7173" i="6"/>
  <c r="M7173" i="6"/>
  <c r="K7173" i="6"/>
  <c r="F7175" i="6" l="1"/>
  <c r="E7176" i="6"/>
  <c r="L7174" i="6"/>
  <c r="H7174" i="6"/>
  <c r="M7174" i="6"/>
  <c r="I7174" i="6"/>
  <c r="K7174" i="6"/>
  <c r="J7174" i="6"/>
  <c r="F7176" i="6" l="1"/>
  <c r="E7177" i="6"/>
  <c r="M7175" i="6"/>
  <c r="I7175" i="6"/>
  <c r="J7175" i="6"/>
  <c r="L7175" i="6"/>
  <c r="K7175" i="6"/>
  <c r="H7175" i="6"/>
  <c r="F7177" i="6" l="1"/>
  <c r="E7178" i="6"/>
  <c r="K7176" i="6"/>
  <c r="L7176" i="6"/>
  <c r="M7176" i="6"/>
  <c r="H7176" i="6"/>
  <c r="I7176" i="6"/>
  <c r="J7176" i="6"/>
  <c r="F7178" i="6" l="1"/>
  <c r="E7179" i="6"/>
  <c r="L7177" i="6"/>
  <c r="H7177" i="6"/>
  <c r="M7177" i="6"/>
  <c r="J7177" i="6"/>
  <c r="K7177" i="6"/>
  <c r="I7177" i="6"/>
  <c r="F7179" i="6" l="1"/>
  <c r="E7180" i="6"/>
  <c r="L7178" i="6"/>
  <c r="H7178" i="6"/>
  <c r="I7178" i="6"/>
  <c r="M7178" i="6"/>
  <c r="J7178" i="6"/>
  <c r="K7178" i="6"/>
  <c r="F7180" i="6" l="1"/>
  <c r="E7181" i="6"/>
  <c r="M7179" i="6"/>
  <c r="I7179" i="6"/>
  <c r="J7179" i="6"/>
  <c r="H7179" i="6"/>
  <c r="L7179" i="6"/>
  <c r="K7179" i="6"/>
  <c r="F7181" i="6" l="1"/>
  <c r="E7182" i="6"/>
  <c r="H7180" i="6"/>
  <c r="I7180" i="6"/>
  <c r="K7180" i="6"/>
  <c r="J7180" i="6"/>
  <c r="L7180" i="6"/>
  <c r="M7180" i="6"/>
  <c r="F7182" i="6" l="1"/>
  <c r="E7183" i="6"/>
  <c r="H7181" i="6"/>
  <c r="L7181" i="6"/>
  <c r="M7181" i="6"/>
  <c r="I7181" i="6"/>
  <c r="J7181" i="6"/>
  <c r="K7181" i="6"/>
  <c r="F7183" i="6" l="1"/>
  <c r="E7184" i="6"/>
  <c r="L7182" i="6"/>
  <c r="H7182" i="6"/>
  <c r="M7182" i="6"/>
  <c r="I7182" i="6"/>
  <c r="J7182" i="6"/>
  <c r="K7182" i="6"/>
  <c r="F7184" i="6" l="1"/>
  <c r="E7185" i="6"/>
  <c r="M7183" i="6"/>
  <c r="I7183" i="6"/>
  <c r="J7183" i="6"/>
  <c r="H7183" i="6"/>
  <c r="K7183" i="6"/>
  <c r="L7183" i="6"/>
  <c r="F7185" i="6" l="1"/>
  <c r="E7186" i="6"/>
  <c r="K7184" i="6"/>
  <c r="H7184" i="6"/>
  <c r="I7184" i="6"/>
  <c r="J7184" i="6"/>
  <c r="M7184" i="6"/>
  <c r="L7184" i="6"/>
  <c r="F7186" i="6" l="1"/>
  <c r="E7187" i="6"/>
  <c r="L7185" i="6"/>
  <c r="H7185" i="6"/>
  <c r="K7185" i="6"/>
  <c r="I7185" i="6"/>
  <c r="M7185" i="6"/>
  <c r="J7185" i="6"/>
  <c r="F7187" i="6" l="1"/>
  <c r="E7188" i="6"/>
  <c r="L7186" i="6"/>
  <c r="H7186" i="6"/>
  <c r="M7186" i="6"/>
  <c r="I7186" i="6"/>
  <c r="K7186" i="6"/>
  <c r="J7186" i="6"/>
  <c r="F7188" i="6" l="1"/>
  <c r="E7189" i="6"/>
  <c r="M7187" i="6"/>
  <c r="I7187" i="6"/>
  <c r="J7187" i="6"/>
  <c r="K7187" i="6"/>
  <c r="H7187" i="6"/>
  <c r="L7187" i="6"/>
  <c r="F7189" i="6" l="1"/>
  <c r="E7190" i="6"/>
  <c r="K7188" i="6"/>
  <c r="H7188" i="6"/>
  <c r="I7188" i="6"/>
  <c r="J7188" i="6"/>
  <c r="L7188" i="6"/>
  <c r="M7188" i="6"/>
  <c r="F7190" i="6" l="1"/>
  <c r="E7191" i="6"/>
  <c r="L7189" i="6"/>
  <c r="H7189" i="6"/>
  <c r="J7189" i="6"/>
  <c r="I7189" i="6"/>
  <c r="K7189" i="6"/>
  <c r="M7189" i="6"/>
  <c r="F7191" i="6" l="1"/>
  <c r="E7192" i="6"/>
  <c r="L7190" i="6"/>
  <c r="H7190" i="6"/>
  <c r="M7190" i="6"/>
  <c r="I7190" i="6"/>
  <c r="K7190" i="6"/>
  <c r="J7190" i="6"/>
  <c r="F7192" i="6" l="1"/>
  <c r="E7193" i="6"/>
  <c r="M7191" i="6"/>
  <c r="I7191" i="6"/>
  <c r="J7191" i="6"/>
  <c r="K7191" i="6"/>
  <c r="L7191" i="6"/>
  <c r="H7191" i="6"/>
  <c r="F7193" i="6" l="1"/>
  <c r="E7194" i="6"/>
  <c r="K7192" i="6"/>
  <c r="J7192" i="6"/>
  <c r="L7192" i="6"/>
  <c r="M7192" i="6"/>
  <c r="H7192" i="6"/>
  <c r="I7192" i="6"/>
  <c r="F7194" i="6" l="1"/>
  <c r="E7195" i="6"/>
  <c r="L7193" i="6"/>
  <c r="H7193" i="6"/>
  <c r="J7193" i="6"/>
  <c r="K7193" i="6"/>
  <c r="I7193" i="6"/>
  <c r="M7193" i="6"/>
  <c r="F7195" i="6" l="1"/>
  <c r="E7196" i="6"/>
  <c r="L7194" i="6"/>
  <c r="H7194" i="6"/>
  <c r="I7194" i="6"/>
  <c r="M7194" i="6"/>
  <c r="J7194" i="6"/>
  <c r="K7194" i="6"/>
  <c r="F7196" i="6" l="1"/>
  <c r="E7197" i="6"/>
  <c r="M7195" i="6"/>
  <c r="I7195" i="6"/>
  <c r="J7195" i="6"/>
  <c r="K7195" i="6"/>
  <c r="H7195" i="6"/>
  <c r="L7195" i="6"/>
  <c r="F7197" i="6" l="1"/>
  <c r="E7198" i="6"/>
  <c r="J7196" i="6"/>
  <c r="K7196" i="6"/>
  <c r="L7196" i="6"/>
  <c r="M7196" i="6"/>
  <c r="H7196" i="6"/>
  <c r="I7196" i="6"/>
  <c r="F7198" i="6" l="1"/>
  <c r="E7199" i="6"/>
  <c r="H7197" i="6"/>
  <c r="L7197" i="6"/>
  <c r="I7197" i="6"/>
  <c r="M7197" i="6"/>
  <c r="J7197" i="6"/>
  <c r="K7197" i="6"/>
  <c r="F7199" i="6" l="1"/>
  <c r="E7200" i="6"/>
  <c r="L7198" i="6"/>
  <c r="H7198" i="6"/>
  <c r="M7198" i="6"/>
  <c r="I7198" i="6"/>
  <c r="J7198" i="6"/>
  <c r="K7198" i="6"/>
  <c r="F7200" i="6" l="1"/>
  <c r="E7201" i="6"/>
  <c r="M7199" i="6"/>
  <c r="I7199" i="6"/>
  <c r="J7199" i="6"/>
  <c r="K7199" i="6"/>
  <c r="H7199" i="6"/>
  <c r="L7199" i="6"/>
  <c r="F7201" i="6" l="1"/>
  <c r="E7202" i="6"/>
  <c r="K7200" i="6"/>
  <c r="J7200" i="6"/>
  <c r="L7200" i="6"/>
  <c r="M7200" i="6"/>
  <c r="H7200" i="6"/>
  <c r="I7200" i="6"/>
  <c r="F7202" i="6" l="1"/>
  <c r="E7203" i="6"/>
  <c r="L7201" i="6"/>
  <c r="H7201" i="6"/>
  <c r="K7201" i="6"/>
  <c r="M7201" i="6"/>
  <c r="I7201" i="6"/>
  <c r="J7201" i="6"/>
  <c r="F7203" i="6" l="1"/>
  <c r="E7204" i="6"/>
  <c r="L7202" i="6"/>
  <c r="H7202" i="6"/>
  <c r="M7202" i="6"/>
  <c r="I7202" i="6"/>
  <c r="J7202" i="6"/>
  <c r="K7202" i="6"/>
  <c r="F7204" i="6" l="1"/>
  <c r="E7205" i="6"/>
  <c r="M7203" i="6"/>
  <c r="I7203" i="6"/>
  <c r="J7203" i="6"/>
  <c r="K7203" i="6"/>
  <c r="H7203" i="6"/>
  <c r="L7203" i="6"/>
  <c r="F7205" i="6" l="1"/>
  <c r="E7206" i="6"/>
  <c r="K7204" i="6"/>
  <c r="J7204" i="6"/>
  <c r="L7204" i="6"/>
  <c r="M7204" i="6"/>
  <c r="H7204" i="6"/>
  <c r="I7204" i="6"/>
  <c r="F7206" i="6" l="1"/>
  <c r="E7207" i="6"/>
  <c r="L7205" i="6"/>
  <c r="H7205" i="6"/>
  <c r="J7205" i="6"/>
  <c r="I7205" i="6"/>
  <c r="M7205" i="6"/>
  <c r="K7205" i="6"/>
  <c r="F7207" i="6" l="1"/>
  <c r="E7208" i="6"/>
  <c r="L7206" i="6"/>
  <c r="H7206" i="6"/>
  <c r="M7206" i="6"/>
  <c r="I7206" i="6"/>
  <c r="J7206" i="6"/>
  <c r="K7206" i="6"/>
  <c r="F7208" i="6" l="1"/>
  <c r="E7209" i="6"/>
  <c r="M7207" i="6"/>
  <c r="I7207" i="6"/>
  <c r="J7207" i="6"/>
  <c r="L7207" i="6"/>
  <c r="K7207" i="6"/>
  <c r="H7207" i="6"/>
  <c r="F7209" i="6" l="1"/>
  <c r="E7210" i="6"/>
  <c r="K7208" i="6"/>
  <c r="L7208" i="6"/>
  <c r="M7208" i="6"/>
  <c r="H7208" i="6"/>
  <c r="I7208" i="6"/>
  <c r="J7208" i="6"/>
  <c r="F7210" i="6" l="1"/>
  <c r="E7211" i="6"/>
  <c r="L7209" i="6"/>
  <c r="H7209" i="6"/>
  <c r="J7209" i="6"/>
  <c r="M7209" i="6"/>
  <c r="K7209" i="6"/>
  <c r="I7209" i="6"/>
  <c r="F7211" i="6" l="1"/>
  <c r="E7212" i="6"/>
  <c r="L7210" i="6"/>
  <c r="H7210" i="6"/>
  <c r="I7210" i="6"/>
  <c r="M7210" i="6"/>
  <c r="J7210" i="6"/>
  <c r="K7210" i="6"/>
  <c r="F7212" i="6" l="1"/>
  <c r="E7213" i="6"/>
  <c r="M7211" i="6"/>
  <c r="I7211" i="6"/>
  <c r="J7211" i="6"/>
  <c r="H7211" i="6"/>
  <c r="L7211" i="6"/>
  <c r="K7211" i="6"/>
  <c r="F7213" i="6" l="1"/>
  <c r="E7214" i="6"/>
  <c r="H7212" i="6"/>
  <c r="I7212" i="6"/>
  <c r="J7212" i="6"/>
  <c r="M7212" i="6"/>
  <c r="L7212" i="6"/>
  <c r="K7212" i="6"/>
  <c r="F7214" i="6" l="1"/>
  <c r="E7215" i="6"/>
  <c r="H7213" i="6"/>
  <c r="L7213" i="6"/>
  <c r="M7213" i="6"/>
  <c r="I7213" i="6"/>
  <c r="J7213" i="6"/>
  <c r="K7213" i="6"/>
  <c r="F7215" i="6" l="1"/>
  <c r="E7216" i="6"/>
  <c r="L7214" i="6"/>
  <c r="H7214" i="6"/>
  <c r="M7214" i="6"/>
  <c r="I7214" i="6"/>
  <c r="J7214" i="6"/>
  <c r="K7214" i="6"/>
  <c r="F7216" i="6" l="1"/>
  <c r="E7217" i="6"/>
  <c r="M7215" i="6"/>
  <c r="I7215" i="6"/>
  <c r="J7215" i="6"/>
  <c r="H7215" i="6"/>
  <c r="K7215" i="6"/>
  <c r="L7215" i="6"/>
  <c r="F7217" i="6" l="1"/>
  <c r="E7218" i="6"/>
  <c r="H7216" i="6"/>
  <c r="I7216" i="6"/>
  <c r="K7216" i="6"/>
  <c r="J7216" i="6"/>
  <c r="L7216" i="6"/>
  <c r="M7216" i="6"/>
  <c r="F7218" i="6" l="1"/>
  <c r="E7219" i="6"/>
  <c r="L7217" i="6"/>
  <c r="H7217" i="6"/>
  <c r="K7217" i="6"/>
  <c r="I7217" i="6"/>
  <c r="M7217" i="6"/>
  <c r="J7217" i="6"/>
  <c r="F7219" i="6" l="1"/>
  <c r="E7220" i="6"/>
  <c r="L7218" i="6"/>
  <c r="H7218" i="6"/>
  <c r="M7218" i="6"/>
  <c r="I7218" i="6"/>
  <c r="K7218" i="6"/>
  <c r="J7218" i="6"/>
  <c r="F7220" i="6" l="1"/>
  <c r="E7221" i="6"/>
  <c r="M7219" i="6"/>
  <c r="I7219" i="6"/>
  <c r="J7219" i="6"/>
  <c r="K7219" i="6"/>
  <c r="H7219" i="6"/>
  <c r="L7219" i="6"/>
  <c r="F7221" i="6" l="1"/>
  <c r="E7222" i="6"/>
  <c r="K7220" i="6"/>
  <c r="J7220" i="6"/>
  <c r="L7220" i="6"/>
  <c r="M7220" i="6"/>
  <c r="H7220" i="6"/>
  <c r="I7220" i="6"/>
  <c r="F7222" i="6" l="1"/>
  <c r="E7223" i="6"/>
  <c r="L7221" i="6"/>
  <c r="H7221" i="6"/>
  <c r="J7221" i="6"/>
  <c r="I7221" i="6"/>
  <c r="K7221" i="6"/>
  <c r="M7221" i="6"/>
  <c r="F7223" i="6" l="1"/>
  <c r="E7224" i="6"/>
  <c r="L7222" i="6"/>
  <c r="H7222" i="6"/>
  <c r="M7222" i="6"/>
  <c r="I7222" i="6"/>
  <c r="J7222" i="6"/>
  <c r="K7222" i="6"/>
  <c r="F7224" i="6" l="1"/>
  <c r="E7225" i="6"/>
  <c r="M7223" i="6"/>
  <c r="I7223" i="6"/>
  <c r="J7223" i="6"/>
  <c r="K7223" i="6"/>
  <c r="L7223" i="6"/>
  <c r="H7223" i="6"/>
  <c r="F7225" i="6" l="1"/>
  <c r="E7226" i="6"/>
  <c r="J7224" i="6"/>
  <c r="K7224" i="6"/>
  <c r="L7224" i="6"/>
  <c r="M7224" i="6"/>
  <c r="H7224" i="6"/>
  <c r="I7224" i="6"/>
  <c r="F7226" i="6" l="1"/>
  <c r="E7227" i="6"/>
  <c r="L7225" i="6"/>
  <c r="H7225" i="6"/>
  <c r="M7225" i="6"/>
  <c r="J7225" i="6"/>
  <c r="K7225" i="6"/>
  <c r="I7225" i="6"/>
  <c r="F7227" i="6" l="1"/>
  <c r="E7228" i="6"/>
  <c r="L7226" i="6"/>
  <c r="H7226" i="6"/>
  <c r="I7226" i="6"/>
  <c r="M7226" i="6"/>
  <c r="J7226" i="6"/>
  <c r="K7226" i="6"/>
  <c r="F7228" i="6" l="1"/>
  <c r="E7229" i="6"/>
  <c r="M7227" i="6"/>
  <c r="I7227" i="6"/>
  <c r="J7227" i="6"/>
  <c r="K7227" i="6"/>
  <c r="H7227" i="6"/>
  <c r="L7227" i="6"/>
  <c r="F7229" i="6" l="1"/>
  <c r="E7230" i="6"/>
  <c r="J7228" i="6"/>
  <c r="L7228" i="6"/>
  <c r="M7228" i="6"/>
  <c r="H7228" i="6"/>
  <c r="I7228" i="6"/>
  <c r="K7228" i="6"/>
  <c r="F7230" i="6" l="1"/>
  <c r="E7231" i="6"/>
  <c r="H7229" i="6"/>
  <c r="L7229" i="6"/>
  <c r="I7229" i="6"/>
  <c r="M7229" i="6"/>
  <c r="J7229" i="6"/>
  <c r="K7229" i="6"/>
  <c r="F7231" i="6" l="1"/>
  <c r="E7232" i="6"/>
  <c r="L7230" i="6"/>
  <c r="H7230" i="6"/>
  <c r="M7230" i="6"/>
  <c r="I7230" i="6"/>
  <c r="J7230" i="6"/>
  <c r="K7230" i="6"/>
  <c r="F7232" i="6" l="1"/>
  <c r="E7233" i="6"/>
  <c r="M7231" i="6"/>
  <c r="I7231" i="6"/>
  <c r="J7231" i="6"/>
  <c r="K7231" i="6"/>
  <c r="H7231" i="6"/>
  <c r="L7231" i="6"/>
  <c r="F7233" i="6" l="1"/>
  <c r="E7234" i="6"/>
  <c r="K7232" i="6"/>
  <c r="J7232" i="6"/>
  <c r="L7232" i="6"/>
  <c r="M7232" i="6"/>
  <c r="I7232" i="6"/>
  <c r="H7232" i="6"/>
  <c r="F7234" i="6" l="1"/>
  <c r="E7235" i="6"/>
  <c r="L7233" i="6"/>
  <c r="H7233" i="6"/>
  <c r="K7233" i="6"/>
  <c r="M7233" i="6"/>
  <c r="I7233" i="6"/>
  <c r="J7233" i="6"/>
  <c r="F7235" i="6" l="1"/>
  <c r="E7236" i="6"/>
  <c r="L7234" i="6"/>
  <c r="H7234" i="6"/>
  <c r="M7234" i="6"/>
  <c r="I7234" i="6"/>
  <c r="K7234" i="6"/>
  <c r="J7234" i="6"/>
  <c r="F7236" i="6" l="1"/>
  <c r="E7237" i="6"/>
  <c r="M7235" i="6"/>
  <c r="I7235" i="6"/>
  <c r="J7235" i="6"/>
  <c r="H7235" i="6"/>
  <c r="K7235" i="6"/>
  <c r="L7235" i="6"/>
  <c r="F7237" i="6" l="1"/>
  <c r="E7238" i="6"/>
  <c r="K7236" i="6"/>
  <c r="L7236" i="6"/>
  <c r="M7236" i="6"/>
  <c r="H7236" i="6"/>
  <c r="I7236" i="6"/>
  <c r="J7236" i="6"/>
  <c r="F7238" i="6" l="1"/>
  <c r="E7239" i="6"/>
  <c r="L7237" i="6"/>
  <c r="H7237" i="6"/>
  <c r="J7237" i="6"/>
  <c r="I7237" i="6"/>
  <c r="K7237" i="6"/>
  <c r="M7237" i="6"/>
  <c r="F7239" i="6" l="1"/>
  <c r="E7240" i="6"/>
  <c r="L7238" i="6"/>
  <c r="H7238" i="6"/>
  <c r="M7238" i="6"/>
  <c r="I7238" i="6"/>
  <c r="K7238" i="6"/>
  <c r="J7238" i="6"/>
  <c r="F7240" i="6" l="1"/>
  <c r="E7241" i="6"/>
  <c r="M7239" i="6"/>
  <c r="I7239" i="6"/>
  <c r="J7239" i="6"/>
  <c r="L7239" i="6"/>
  <c r="K7239" i="6"/>
  <c r="H7239" i="6"/>
  <c r="F7241" i="6" l="1"/>
  <c r="E7242" i="6"/>
  <c r="L7240" i="6"/>
  <c r="M7240" i="6"/>
  <c r="H7240" i="6"/>
  <c r="I7240" i="6"/>
  <c r="J7240" i="6"/>
  <c r="K7240" i="6"/>
  <c r="F7242" i="6" l="1"/>
  <c r="E7243" i="6"/>
  <c r="L7241" i="6"/>
  <c r="H7241" i="6"/>
  <c r="M7241" i="6"/>
  <c r="J7241" i="6"/>
  <c r="K7241" i="6"/>
  <c r="I7241" i="6"/>
  <c r="F7243" i="6" l="1"/>
  <c r="E7244" i="6"/>
  <c r="L7242" i="6"/>
  <c r="H7242" i="6"/>
  <c r="I7242" i="6"/>
  <c r="M7242" i="6"/>
  <c r="J7242" i="6"/>
  <c r="K7242" i="6"/>
  <c r="F7244" i="6" l="1"/>
  <c r="E7245" i="6"/>
  <c r="M7243" i="6"/>
  <c r="I7243" i="6"/>
  <c r="J7243" i="6"/>
  <c r="H7243" i="6"/>
  <c r="L7243" i="6"/>
  <c r="K7243" i="6"/>
  <c r="F7245" i="6" l="1"/>
  <c r="E7246" i="6"/>
  <c r="H7244" i="6"/>
  <c r="I7244" i="6"/>
  <c r="K7244" i="6"/>
  <c r="J7244" i="6"/>
  <c r="M7244" i="6"/>
  <c r="L7244" i="6"/>
  <c r="F7246" i="6" l="1"/>
  <c r="E7247" i="6"/>
  <c r="H7245" i="6"/>
  <c r="L7245" i="6"/>
  <c r="M7245" i="6"/>
  <c r="I7245" i="6"/>
  <c r="J7245" i="6"/>
  <c r="K7245" i="6"/>
  <c r="F7247" i="6" l="1"/>
  <c r="E7248" i="6"/>
  <c r="L7246" i="6"/>
  <c r="H7246" i="6"/>
  <c r="M7246" i="6"/>
  <c r="I7246" i="6"/>
  <c r="J7246" i="6"/>
  <c r="K7246" i="6"/>
  <c r="F7248" i="6" l="1"/>
  <c r="E7249" i="6"/>
  <c r="M7247" i="6"/>
  <c r="I7247" i="6"/>
  <c r="J7247" i="6"/>
  <c r="K7247" i="6"/>
  <c r="H7247" i="6"/>
  <c r="L7247" i="6"/>
  <c r="F7249" i="6" l="1"/>
  <c r="E7250" i="6"/>
  <c r="J7248" i="6"/>
  <c r="L7248" i="6"/>
  <c r="M7248" i="6"/>
  <c r="K7248" i="6"/>
  <c r="H7248" i="6"/>
  <c r="I7248" i="6"/>
  <c r="F7250" i="6" l="1"/>
  <c r="E7251" i="6"/>
  <c r="L7249" i="6"/>
  <c r="H7249" i="6"/>
  <c r="K7249" i="6"/>
  <c r="I7249" i="6"/>
  <c r="M7249" i="6"/>
  <c r="J7249" i="6"/>
  <c r="F7251" i="6" l="1"/>
  <c r="E7252" i="6"/>
  <c r="L7250" i="6"/>
  <c r="H7250" i="6"/>
  <c r="M7250" i="6"/>
  <c r="I7250" i="6"/>
  <c r="J7250" i="6"/>
  <c r="K7250" i="6"/>
  <c r="F7252" i="6" l="1"/>
  <c r="E7253" i="6"/>
  <c r="M7251" i="6"/>
  <c r="I7251" i="6"/>
  <c r="J7251" i="6"/>
  <c r="K7251" i="6"/>
  <c r="H7251" i="6"/>
  <c r="L7251" i="6"/>
  <c r="E7254" i="6" l="1"/>
  <c r="F7253" i="6"/>
  <c r="K7252" i="6"/>
  <c r="H7252" i="6"/>
  <c r="I7252" i="6"/>
  <c r="J7252" i="6"/>
  <c r="L7252" i="6"/>
  <c r="M7252" i="6"/>
  <c r="L7253" i="6" l="1"/>
  <c r="H7253" i="6"/>
  <c r="J7253" i="6"/>
  <c r="I7253" i="6"/>
  <c r="M7253" i="6"/>
  <c r="K7253" i="6"/>
  <c r="F7254" i="6"/>
  <c r="E7255" i="6"/>
  <c r="F7255" i="6" l="1"/>
  <c r="E7256" i="6"/>
  <c r="M7254" i="6"/>
  <c r="I7254" i="6"/>
  <c r="L7254" i="6"/>
  <c r="H7254" i="6"/>
  <c r="J7254" i="6"/>
  <c r="K7254" i="6"/>
  <c r="F7256" i="6" l="1"/>
  <c r="E7257" i="6"/>
  <c r="J7255" i="6"/>
  <c r="M7255" i="6"/>
  <c r="I7255" i="6"/>
  <c r="L7255" i="6"/>
  <c r="K7255" i="6"/>
  <c r="H7255" i="6"/>
  <c r="E7258" i="6" l="1"/>
  <c r="F7257" i="6"/>
  <c r="L7256" i="6"/>
  <c r="K7256" i="6"/>
  <c r="I7256" i="6"/>
  <c r="J7256" i="6"/>
  <c r="H7256" i="6"/>
  <c r="M7256" i="6"/>
  <c r="L7257" i="6" l="1"/>
  <c r="H7257" i="6"/>
  <c r="J7257" i="6"/>
  <c r="I7257" i="6"/>
  <c r="M7257" i="6"/>
  <c r="K7257" i="6"/>
  <c r="F7258" i="6"/>
  <c r="E7259" i="6"/>
  <c r="F7259" i="6" l="1"/>
  <c r="E7260" i="6"/>
  <c r="M7258" i="6"/>
  <c r="I7258" i="6"/>
  <c r="L7258" i="6"/>
  <c r="H7258" i="6"/>
  <c r="K7258" i="6"/>
  <c r="J7258" i="6"/>
  <c r="F7260" i="6" l="1"/>
  <c r="E7261" i="6"/>
  <c r="J7259" i="6"/>
  <c r="M7259" i="6"/>
  <c r="I7259" i="6"/>
  <c r="K7259" i="6"/>
  <c r="L7259" i="6"/>
  <c r="H7259" i="6"/>
  <c r="E7262" i="6" l="1"/>
  <c r="F7261" i="6"/>
  <c r="J7260" i="6"/>
  <c r="I7260" i="6"/>
  <c r="K7260" i="6"/>
  <c r="H7260" i="6"/>
  <c r="M7260" i="6"/>
  <c r="L7260" i="6"/>
  <c r="L7261" i="6" l="1"/>
  <c r="H7261" i="6"/>
  <c r="J7261" i="6"/>
  <c r="I7261" i="6"/>
  <c r="M7261" i="6"/>
  <c r="K7261" i="6"/>
  <c r="F7262" i="6"/>
  <c r="E7263" i="6"/>
  <c r="F7263" i="6" l="1"/>
  <c r="E7264" i="6"/>
  <c r="M7262" i="6"/>
  <c r="I7262" i="6"/>
  <c r="L7262" i="6"/>
  <c r="H7262" i="6"/>
  <c r="J7262" i="6"/>
  <c r="K7262" i="6"/>
  <c r="F7264" i="6" l="1"/>
  <c r="E7265" i="6"/>
  <c r="J7263" i="6"/>
  <c r="M7263" i="6"/>
  <c r="I7263" i="6"/>
  <c r="L7263" i="6"/>
  <c r="K7263" i="6"/>
  <c r="H7263" i="6"/>
  <c r="E7266" i="6" l="1"/>
  <c r="F7265" i="6"/>
  <c r="L7264" i="6"/>
  <c r="I7264" i="6"/>
  <c r="J7264" i="6"/>
  <c r="H7264" i="6"/>
  <c r="M7264" i="6"/>
  <c r="K7264" i="6"/>
  <c r="L7265" i="6" l="1"/>
  <c r="H7265" i="6"/>
  <c r="J7265" i="6"/>
  <c r="I7265" i="6"/>
  <c r="K7265" i="6"/>
  <c r="M7265" i="6"/>
  <c r="F7266" i="6"/>
  <c r="E7267" i="6"/>
  <c r="F7267" i="6" l="1"/>
  <c r="E7268" i="6"/>
  <c r="M7266" i="6"/>
  <c r="I7266" i="6"/>
  <c r="L7266" i="6"/>
  <c r="H7266" i="6"/>
  <c r="K7266" i="6"/>
  <c r="J7266" i="6"/>
  <c r="F7268" i="6" l="1"/>
  <c r="E7269" i="6"/>
  <c r="J7267" i="6"/>
  <c r="M7267" i="6"/>
  <c r="I7267" i="6"/>
  <c r="K7267" i="6"/>
  <c r="L7267" i="6"/>
  <c r="H7267" i="6"/>
  <c r="E7270" i="6" l="1"/>
  <c r="F7269" i="6"/>
  <c r="J7268" i="6"/>
  <c r="K7268" i="6"/>
  <c r="I7268" i="6"/>
  <c r="H7268" i="6"/>
  <c r="L7268" i="6"/>
  <c r="M7268" i="6"/>
  <c r="L7269" i="6" l="1"/>
  <c r="H7269" i="6"/>
  <c r="J7269" i="6"/>
  <c r="I7269" i="6"/>
  <c r="M7269" i="6"/>
  <c r="K7269" i="6"/>
  <c r="F7270" i="6"/>
  <c r="E7271" i="6"/>
  <c r="F7271" i="6" l="1"/>
  <c r="E7272" i="6"/>
  <c r="M7270" i="6"/>
  <c r="I7270" i="6"/>
  <c r="L7270" i="6"/>
  <c r="H7270" i="6"/>
  <c r="J7270" i="6"/>
  <c r="K7270" i="6"/>
  <c r="F7272" i="6" l="1"/>
  <c r="E7273" i="6"/>
  <c r="J7271" i="6"/>
  <c r="M7271" i="6"/>
  <c r="I7271" i="6"/>
  <c r="L7271" i="6"/>
  <c r="K7271" i="6"/>
  <c r="H7271" i="6"/>
  <c r="E7274" i="6" l="1"/>
  <c r="F7273" i="6"/>
  <c r="L7272" i="6"/>
  <c r="K7272" i="6"/>
  <c r="I7272" i="6"/>
  <c r="J7272" i="6"/>
  <c r="H7272" i="6"/>
  <c r="M7272" i="6"/>
  <c r="L7273" i="6" l="1"/>
  <c r="H7273" i="6"/>
  <c r="J7273" i="6"/>
  <c r="I7273" i="6"/>
  <c r="M7273" i="6"/>
  <c r="K7273" i="6"/>
  <c r="F7274" i="6"/>
  <c r="E7275" i="6"/>
  <c r="F7275" i="6" l="1"/>
  <c r="E7276" i="6"/>
  <c r="M7274" i="6"/>
  <c r="I7274" i="6"/>
  <c r="L7274" i="6"/>
  <c r="H7274" i="6"/>
  <c r="K7274" i="6"/>
  <c r="J7274" i="6"/>
  <c r="F7276" i="6" l="1"/>
  <c r="E7277" i="6"/>
  <c r="J7275" i="6"/>
  <c r="M7275" i="6"/>
  <c r="I7275" i="6"/>
  <c r="K7275" i="6"/>
  <c r="L7275" i="6"/>
  <c r="H7275" i="6"/>
  <c r="E7278" i="6" l="1"/>
  <c r="F7277" i="6"/>
  <c r="J7276" i="6"/>
  <c r="I7276" i="6"/>
  <c r="K7276" i="6"/>
  <c r="H7276" i="6"/>
  <c r="L7276" i="6"/>
  <c r="M7276" i="6"/>
  <c r="L7277" i="6" l="1"/>
  <c r="H7277" i="6"/>
  <c r="J7277" i="6"/>
  <c r="I7277" i="6"/>
  <c r="M7277" i="6"/>
  <c r="K7277" i="6"/>
  <c r="F7278" i="6"/>
  <c r="E7279" i="6"/>
  <c r="F7279" i="6" l="1"/>
  <c r="E7280" i="6"/>
  <c r="M7278" i="6"/>
  <c r="I7278" i="6"/>
  <c r="L7278" i="6"/>
  <c r="H7278" i="6"/>
  <c r="J7278" i="6"/>
  <c r="K7278" i="6"/>
  <c r="F7280" i="6" l="1"/>
  <c r="E7281" i="6"/>
  <c r="J7279" i="6"/>
  <c r="M7279" i="6"/>
  <c r="I7279" i="6"/>
  <c r="L7279" i="6"/>
  <c r="K7279" i="6"/>
  <c r="H7279" i="6"/>
  <c r="E7282" i="6" l="1"/>
  <c r="F7281" i="6"/>
  <c r="L7280" i="6"/>
  <c r="I7280" i="6"/>
  <c r="J7280" i="6"/>
  <c r="H7280" i="6"/>
  <c r="K7280" i="6"/>
  <c r="M7280" i="6"/>
  <c r="L7281" i="6" l="1"/>
  <c r="H7281" i="6"/>
  <c r="J7281" i="6"/>
  <c r="I7281" i="6"/>
  <c r="M7281" i="6"/>
  <c r="K7281" i="6"/>
  <c r="F7282" i="6"/>
  <c r="E7283" i="6"/>
  <c r="F7283" i="6" l="1"/>
  <c r="E7284" i="6"/>
  <c r="M7282" i="6"/>
  <c r="I7282" i="6"/>
  <c r="L7282" i="6"/>
  <c r="H7282" i="6"/>
  <c r="K7282" i="6"/>
  <c r="J7282" i="6"/>
  <c r="F7284" i="6" l="1"/>
  <c r="E7285" i="6"/>
  <c r="J7283" i="6"/>
  <c r="M7283" i="6"/>
  <c r="I7283" i="6"/>
  <c r="K7283" i="6"/>
  <c r="L7283" i="6"/>
  <c r="H7283" i="6"/>
  <c r="E7286" i="6" l="1"/>
  <c r="F7285" i="6"/>
  <c r="J7284" i="6"/>
  <c r="K7284" i="6"/>
  <c r="I7284" i="6"/>
  <c r="H7284" i="6"/>
  <c r="L7284" i="6"/>
  <c r="M7284" i="6"/>
  <c r="L7285" i="6" l="1"/>
  <c r="H7285" i="6"/>
  <c r="J7285" i="6"/>
  <c r="I7285" i="6"/>
  <c r="M7285" i="6"/>
  <c r="K7285" i="6"/>
  <c r="F7286" i="6"/>
  <c r="E7287" i="6"/>
  <c r="F7287" i="6" l="1"/>
  <c r="E7288" i="6"/>
  <c r="M7286" i="6"/>
  <c r="I7286" i="6"/>
  <c r="L7286" i="6"/>
  <c r="H7286" i="6"/>
  <c r="J7286" i="6"/>
  <c r="K7286" i="6"/>
  <c r="F7288" i="6" l="1"/>
  <c r="E7289" i="6"/>
  <c r="J7287" i="6"/>
  <c r="M7287" i="6"/>
  <c r="I7287" i="6"/>
  <c r="L7287" i="6"/>
  <c r="K7287" i="6"/>
  <c r="H7287" i="6"/>
  <c r="E7290" i="6" l="1"/>
  <c r="F7289" i="6"/>
  <c r="L7288" i="6"/>
  <c r="K7288" i="6"/>
  <c r="I7288" i="6"/>
  <c r="J7288" i="6"/>
  <c r="H7288" i="6"/>
  <c r="M7288" i="6"/>
  <c r="L7289" i="6" l="1"/>
  <c r="H7289" i="6"/>
  <c r="J7289" i="6"/>
  <c r="I7289" i="6"/>
  <c r="K7289" i="6"/>
  <c r="M7289" i="6"/>
  <c r="F7290" i="6"/>
  <c r="E7291" i="6"/>
  <c r="F7291" i="6" l="1"/>
  <c r="E7292" i="6"/>
  <c r="M7290" i="6"/>
  <c r="I7290" i="6"/>
  <c r="L7290" i="6"/>
  <c r="H7290" i="6"/>
  <c r="K7290" i="6"/>
  <c r="J7290" i="6"/>
  <c r="F7292" i="6" l="1"/>
  <c r="E7293" i="6"/>
  <c r="J7291" i="6"/>
  <c r="M7291" i="6"/>
  <c r="I7291" i="6"/>
  <c r="K7291" i="6"/>
  <c r="L7291" i="6"/>
  <c r="H7291" i="6"/>
  <c r="E7294" i="6" l="1"/>
  <c r="F7293" i="6"/>
  <c r="J7292" i="6"/>
  <c r="I7292" i="6"/>
  <c r="K7292" i="6"/>
  <c r="H7292" i="6"/>
  <c r="M7292" i="6"/>
  <c r="L7292" i="6"/>
  <c r="L7293" i="6" l="1"/>
  <c r="H7293" i="6"/>
  <c r="J7293" i="6"/>
  <c r="I7293" i="6"/>
  <c r="M7293" i="6"/>
  <c r="K7293" i="6"/>
  <c r="F7294" i="6"/>
  <c r="E7295" i="6"/>
  <c r="F7295" i="6" l="1"/>
  <c r="E7296" i="6"/>
  <c r="M7294" i="6"/>
  <c r="I7294" i="6"/>
  <c r="L7294" i="6"/>
  <c r="H7294" i="6"/>
  <c r="J7294" i="6"/>
  <c r="K7294" i="6"/>
  <c r="F7296" i="6" l="1"/>
  <c r="E7297" i="6"/>
  <c r="J7295" i="6"/>
  <c r="M7295" i="6"/>
  <c r="I7295" i="6"/>
  <c r="L7295" i="6"/>
  <c r="K7295" i="6"/>
  <c r="H7295" i="6"/>
  <c r="E7298" i="6" l="1"/>
  <c r="F7297" i="6"/>
  <c r="L7296" i="6"/>
  <c r="I7296" i="6"/>
  <c r="J7296" i="6"/>
  <c r="H7296" i="6"/>
  <c r="M7296" i="6"/>
  <c r="K7296" i="6"/>
  <c r="L7297" i="6" l="1"/>
  <c r="H7297" i="6"/>
  <c r="J7297" i="6"/>
  <c r="I7297" i="6"/>
  <c r="K7297" i="6"/>
  <c r="M7297" i="6"/>
  <c r="F7298" i="6"/>
  <c r="E7299" i="6"/>
  <c r="F7299" i="6" l="1"/>
  <c r="E7300" i="6"/>
  <c r="M7298" i="6"/>
  <c r="I7298" i="6"/>
  <c r="L7298" i="6"/>
  <c r="H7298" i="6"/>
  <c r="K7298" i="6"/>
  <c r="J7298" i="6"/>
  <c r="F7300" i="6" l="1"/>
  <c r="E7301" i="6"/>
  <c r="J7299" i="6"/>
  <c r="M7299" i="6"/>
  <c r="I7299" i="6"/>
  <c r="K7299" i="6"/>
  <c r="L7299" i="6"/>
  <c r="H7299" i="6"/>
  <c r="E7302" i="6" l="1"/>
  <c r="F7301" i="6"/>
  <c r="J7300" i="6"/>
  <c r="K7300" i="6"/>
  <c r="I7300" i="6"/>
  <c r="H7300" i="6"/>
  <c r="L7300" i="6"/>
  <c r="M7300" i="6"/>
  <c r="L7301" i="6" l="1"/>
  <c r="H7301" i="6"/>
  <c r="J7301" i="6"/>
  <c r="I7301" i="6"/>
  <c r="M7301" i="6"/>
  <c r="K7301" i="6"/>
  <c r="F7302" i="6"/>
  <c r="E7303" i="6"/>
  <c r="F7303" i="6" l="1"/>
  <c r="E7304" i="6"/>
  <c r="M7302" i="6"/>
  <c r="I7302" i="6"/>
  <c r="L7302" i="6"/>
  <c r="H7302" i="6"/>
  <c r="J7302" i="6"/>
  <c r="K7302" i="6"/>
  <c r="F7304" i="6" l="1"/>
  <c r="E7305" i="6"/>
  <c r="J7303" i="6"/>
  <c r="M7303" i="6"/>
  <c r="I7303" i="6"/>
  <c r="L7303" i="6"/>
  <c r="K7303" i="6"/>
  <c r="H7303" i="6"/>
  <c r="E7306" i="6" l="1"/>
  <c r="F7305" i="6"/>
  <c r="L7304" i="6"/>
  <c r="K7304" i="6"/>
  <c r="I7304" i="6"/>
  <c r="J7304" i="6"/>
  <c r="H7304" i="6"/>
  <c r="M7304" i="6"/>
  <c r="L7305" i="6" l="1"/>
  <c r="H7305" i="6"/>
  <c r="J7305" i="6"/>
  <c r="I7305" i="6"/>
  <c r="M7305" i="6"/>
  <c r="K7305" i="6"/>
  <c r="F7306" i="6"/>
  <c r="E7307" i="6"/>
  <c r="F7307" i="6" l="1"/>
  <c r="E7308" i="6"/>
  <c r="M7306" i="6"/>
  <c r="I7306" i="6"/>
  <c r="L7306" i="6"/>
  <c r="H7306" i="6"/>
  <c r="K7306" i="6"/>
  <c r="J7306" i="6"/>
  <c r="F7308" i="6" l="1"/>
  <c r="E7309" i="6"/>
  <c r="J7307" i="6"/>
  <c r="M7307" i="6"/>
  <c r="I7307" i="6"/>
  <c r="K7307" i="6"/>
  <c r="L7307" i="6"/>
  <c r="H7307" i="6"/>
  <c r="E7310" i="6" l="1"/>
  <c r="F7309" i="6"/>
  <c r="J7308" i="6"/>
  <c r="I7308" i="6"/>
  <c r="K7308" i="6"/>
  <c r="H7308" i="6"/>
  <c r="L7308" i="6"/>
  <c r="M7308" i="6"/>
  <c r="L7309" i="6" l="1"/>
  <c r="H7309" i="6"/>
  <c r="J7309" i="6"/>
  <c r="I7309" i="6"/>
  <c r="M7309" i="6"/>
  <c r="K7309" i="6"/>
  <c r="F7310" i="6"/>
  <c r="E7311" i="6"/>
  <c r="F7311" i="6" l="1"/>
  <c r="E7312" i="6"/>
  <c r="M7310" i="6"/>
  <c r="I7310" i="6"/>
  <c r="L7310" i="6"/>
  <c r="H7310" i="6"/>
  <c r="J7310" i="6"/>
  <c r="K7310" i="6"/>
  <c r="F7312" i="6" l="1"/>
  <c r="E7313" i="6"/>
  <c r="J7311" i="6"/>
  <c r="M7311" i="6"/>
  <c r="I7311" i="6"/>
  <c r="L7311" i="6"/>
  <c r="K7311" i="6"/>
  <c r="H7311" i="6"/>
  <c r="E7314" i="6" l="1"/>
  <c r="F7313" i="6"/>
  <c r="L7312" i="6"/>
  <c r="I7312" i="6"/>
  <c r="J7312" i="6"/>
  <c r="H7312" i="6"/>
  <c r="M7312" i="6"/>
  <c r="K7312" i="6"/>
  <c r="L7313" i="6" l="1"/>
  <c r="H7313" i="6"/>
  <c r="J7313" i="6"/>
  <c r="I7313" i="6"/>
  <c r="M7313" i="6"/>
  <c r="K7313" i="6"/>
  <c r="F7314" i="6"/>
  <c r="E7315" i="6"/>
  <c r="F7315" i="6" l="1"/>
  <c r="E7316" i="6"/>
  <c r="M7314" i="6"/>
  <c r="I7314" i="6"/>
  <c r="L7314" i="6"/>
  <c r="H7314" i="6"/>
  <c r="K7314" i="6"/>
  <c r="J7314" i="6"/>
  <c r="F7316" i="6" l="1"/>
  <c r="E7317" i="6"/>
  <c r="J7315" i="6"/>
  <c r="M7315" i="6"/>
  <c r="I7315" i="6"/>
  <c r="K7315" i="6"/>
  <c r="L7315" i="6"/>
  <c r="H7315" i="6"/>
  <c r="E7318" i="6" l="1"/>
  <c r="F7317" i="6"/>
  <c r="J7316" i="6"/>
  <c r="K7316" i="6"/>
  <c r="I7316" i="6"/>
  <c r="H7316" i="6"/>
  <c r="L7316" i="6"/>
  <c r="M7316" i="6"/>
  <c r="L7317" i="6" l="1"/>
  <c r="H7317" i="6"/>
  <c r="J7317" i="6"/>
  <c r="I7317" i="6"/>
  <c r="M7317" i="6"/>
  <c r="K7317" i="6"/>
  <c r="F7318" i="6"/>
  <c r="E7319" i="6"/>
  <c r="F7319" i="6" l="1"/>
  <c r="E7320" i="6"/>
  <c r="M7318" i="6"/>
  <c r="I7318" i="6"/>
  <c r="L7318" i="6"/>
  <c r="H7318" i="6"/>
  <c r="J7318" i="6"/>
  <c r="K7318" i="6"/>
  <c r="F7320" i="6" l="1"/>
  <c r="E7321" i="6"/>
  <c r="J7319" i="6"/>
  <c r="M7319" i="6"/>
  <c r="I7319" i="6"/>
  <c r="L7319" i="6"/>
  <c r="K7319" i="6"/>
  <c r="H7319" i="6"/>
  <c r="E7322" i="6" l="1"/>
  <c r="F7321" i="6"/>
  <c r="L7320" i="6"/>
  <c r="K7320" i="6"/>
  <c r="I7320" i="6"/>
  <c r="J7320" i="6"/>
  <c r="H7320" i="6"/>
  <c r="M7320" i="6"/>
  <c r="L7321" i="6" l="1"/>
  <c r="H7321" i="6"/>
  <c r="J7321" i="6"/>
  <c r="I7321" i="6"/>
  <c r="M7321" i="6"/>
  <c r="K7321" i="6"/>
  <c r="F7322" i="6"/>
  <c r="E7323" i="6"/>
  <c r="F7323" i="6" l="1"/>
  <c r="E7324" i="6"/>
  <c r="M7322" i="6"/>
  <c r="I7322" i="6"/>
  <c r="L7322" i="6"/>
  <c r="H7322" i="6"/>
  <c r="K7322" i="6"/>
  <c r="J7322" i="6"/>
  <c r="F7324" i="6" l="1"/>
  <c r="E7325" i="6"/>
  <c r="J7323" i="6"/>
  <c r="M7323" i="6"/>
  <c r="I7323" i="6"/>
  <c r="K7323" i="6"/>
  <c r="L7323" i="6"/>
  <c r="H7323" i="6"/>
  <c r="E7326" i="6" l="1"/>
  <c r="F7325" i="6"/>
  <c r="J7324" i="6"/>
  <c r="I7324" i="6"/>
  <c r="K7324" i="6"/>
  <c r="H7324" i="6"/>
  <c r="M7324" i="6"/>
  <c r="L7324" i="6"/>
  <c r="L7325" i="6" l="1"/>
  <c r="H7325" i="6"/>
  <c r="J7325" i="6"/>
  <c r="I7325" i="6"/>
  <c r="M7325" i="6"/>
  <c r="K7325" i="6"/>
  <c r="F7326" i="6"/>
  <c r="E7327" i="6"/>
  <c r="F7327" i="6" l="1"/>
  <c r="E7328" i="6"/>
  <c r="M7326" i="6"/>
  <c r="I7326" i="6"/>
  <c r="L7326" i="6"/>
  <c r="H7326" i="6"/>
  <c r="J7326" i="6"/>
  <c r="K7326" i="6"/>
  <c r="F7328" i="6" l="1"/>
  <c r="E7329" i="6"/>
  <c r="J7327" i="6"/>
  <c r="M7327" i="6"/>
  <c r="I7327" i="6"/>
  <c r="L7327" i="6"/>
  <c r="K7327" i="6"/>
  <c r="H7327" i="6"/>
  <c r="E7330" i="6" l="1"/>
  <c r="F7329" i="6"/>
  <c r="L7328" i="6"/>
  <c r="I7328" i="6"/>
  <c r="J7328" i="6"/>
  <c r="H7328" i="6"/>
  <c r="M7328" i="6"/>
  <c r="K7328" i="6"/>
  <c r="L7329" i="6" l="1"/>
  <c r="H7329" i="6"/>
  <c r="J7329" i="6"/>
  <c r="I7329" i="6"/>
  <c r="K7329" i="6"/>
  <c r="M7329" i="6"/>
  <c r="F7330" i="6"/>
  <c r="E7331" i="6"/>
  <c r="F7331" i="6" l="1"/>
  <c r="E7332" i="6"/>
  <c r="M7330" i="6"/>
  <c r="I7330" i="6"/>
  <c r="L7330" i="6"/>
  <c r="H7330" i="6"/>
  <c r="K7330" i="6"/>
  <c r="J7330" i="6"/>
  <c r="F7332" i="6" l="1"/>
  <c r="E7333" i="6"/>
  <c r="J7331" i="6"/>
  <c r="M7331" i="6"/>
  <c r="I7331" i="6"/>
  <c r="K7331" i="6"/>
  <c r="L7331" i="6"/>
  <c r="H7331" i="6"/>
  <c r="E7334" i="6" l="1"/>
  <c r="F7333" i="6"/>
  <c r="J7332" i="6"/>
  <c r="K7332" i="6"/>
  <c r="I7332" i="6"/>
  <c r="H7332" i="6"/>
  <c r="L7332" i="6"/>
  <c r="M7332" i="6"/>
  <c r="L7333" i="6" l="1"/>
  <c r="H7333" i="6"/>
  <c r="J7333" i="6"/>
  <c r="I7333" i="6"/>
  <c r="M7333" i="6"/>
  <c r="K7333" i="6"/>
  <c r="F7334" i="6"/>
  <c r="E7335" i="6"/>
  <c r="F7335" i="6" l="1"/>
  <c r="E7336" i="6"/>
  <c r="M7334" i="6"/>
  <c r="I7334" i="6"/>
  <c r="L7334" i="6"/>
  <c r="H7334" i="6"/>
  <c r="J7334" i="6"/>
  <c r="K7334" i="6"/>
  <c r="F7336" i="6" l="1"/>
  <c r="E7337" i="6"/>
  <c r="J7335" i="6"/>
  <c r="M7335" i="6"/>
  <c r="I7335" i="6"/>
  <c r="L7335" i="6"/>
  <c r="K7335" i="6"/>
  <c r="H7335" i="6"/>
  <c r="E7338" i="6" l="1"/>
  <c r="F7337" i="6"/>
  <c r="L7336" i="6"/>
  <c r="K7336" i="6"/>
  <c r="I7336" i="6"/>
  <c r="J7336" i="6"/>
  <c r="H7336" i="6"/>
  <c r="M7336" i="6"/>
  <c r="L7337" i="6" l="1"/>
  <c r="H7337" i="6"/>
  <c r="J7337" i="6"/>
  <c r="I7337" i="6"/>
  <c r="M7337" i="6"/>
  <c r="K7337" i="6"/>
  <c r="F7338" i="6"/>
  <c r="E7339" i="6"/>
  <c r="F7339" i="6" l="1"/>
  <c r="E7340" i="6"/>
  <c r="M7338" i="6"/>
  <c r="I7338" i="6"/>
  <c r="L7338" i="6"/>
  <c r="H7338" i="6"/>
  <c r="K7338" i="6"/>
  <c r="J7338" i="6"/>
  <c r="F7340" i="6" l="1"/>
  <c r="E7341" i="6"/>
  <c r="J7339" i="6"/>
  <c r="M7339" i="6"/>
  <c r="I7339" i="6"/>
  <c r="K7339" i="6"/>
  <c r="L7339" i="6"/>
  <c r="H7339" i="6"/>
  <c r="E7342" i="6" l="1"/>
  <c r="F7341" i="6"/>
  <c r="J7340" i="6"/>
  <c r="I7340" i="6"/>
  <c r="K7340" i="6"/>
  <c r="H7340" i="6"/>
  <c r="L7340" i="6"/>
  <c r="M7340" i="6"/>
  <c r="L7341" i="6" l="1"/>
  <c r="H7341" i="6"/>
  <c r="J7341" i="6"/>
  <c r="I7341" i="6"/>
  <c r="M7341" i="6"/>
  <c r="K7341" i="6"/>
  <c r="F7342" i="6"/>
  <c r="E7343" i="6"/>
  <c r="F7343" i="6" l="1"/>
  <c r="E7344" i="6"/>
  <c r="M7342" i="6"/>
  <c r="I7342" i="6"/>
  <c r="L7342" i="6"/>
  <c r="H7342" i="6"/>
  <c r="J7342" i="6"/>
  <c r="K7342" i="6"/>
  <c r="F7344" i="6" l="1"/>
  <c r="E7345" i="6"/>
  <c r="J7343" i="6"/>
  <c r="M7343" i="6"/>
  <c r="I7343" i="6"/>
  <c r="L7343" i="6"/>
  <c r="K7343" i="6"/>
  <c r="H7343" i="6"/>
  <c r="E7346" i="6" l="1"/>
  <c r="F7345" i="6"/>
  <c r="L7344" i="6"/>
  <c r="I7344" i="6"/>
  <c r="J7344" i="6"/>
  <c r="H7344" i="6"/>
  <c r="K7344" i="6"/>
  <c r="M7344" i="6"/>
  <c r="L7345" i="6" l="1"/>
  <c r="H7345" i="6"/>
  <c r="J7345" i="6"/>
  <c r="I7345" i="6"/>
  <c r="M7345" i="6"/>
  <c r="K7345" i="6"/>
  <c r="F7346" i="6"/>
  <c r="E7347" i="6"/>
  <c r="F7347" i="6" l="1"/>
  <c r="E7348" i="6"/>
  <c r="M7346" i="6"/>
  <c r="I7346" i="6"/>
  <c r="L7346" i="6"/>
  <c r="H7346" i="6"/>
  <c r="K7346" i="6"/>
  <c r="J7346" i="6"/>
  <c r="F7348" i="6" l="1"/>
  <c r="E7349" i="6"/>
  <c r="J7347" i="6"/>
  <c r="M7347" i="6"/>
  <c r="I7347" i="6"/>
  <c r="K7347" i="6"/>
  <c r="L7347" i="6"/>
  <c r="H7347" i="6"/>
  <c r="E7350" i="6" l="1"/>
  <c r="F7349" i="6"/>
  <c r="J7348" i="6"/>
  <c r="K7348" i="6"/>
  <c r="I7348" i="6"/>
  <c r="H7348" i="6"/>
  <c r="L7348" i="6"/>
  <c r="M7348" i="6"/>
  <c r="L7349" i="6" l="1"/>
  <c r="H7349" i="6"/>
  <c r="J7349" i="6"/>
  <c r="I7349" i="6"/>
  <c r="M7349" i="6"/>
  <c r="K7349" i="6"/>
  <c r="F7350" i="6"/>
  <c r="E7351" i="6"/>
  <c r="F7351" i="6" l="1"/>
  <c r="E7352" i="6"/>
  <c r="M7350" i="6"/>
  <c r="I7350" i="6"/>
  <c r="L7350" i="6"/>
  <c r="H7350" i="6"/>
  <c r="J7350" i="6"/>
  <c r="K7350" i="6"/>
  <c r="F7352" i="6" l="1"/>
  <c r="E7353" i="6"/>
  <c r="J7351" i="6"/>
  <c r="M7351" i="6"/>
  <c r="I7351" i="6"/>
  <c r="L7351" i="6"/>
  <c r="K7351" i="6"/>
  <c r="H7351" i="6"/>
  <c r="E7354" i="6" l="1"/>
  <c r="F7353" i="6"/>
  <c r="L7352" i="6"/>
  <c r="K7352" i="6"/>
  <c r="I7352" i="6"/>
  <c r="J7352" i="6"/>
  <c r="H7352" i="6"/>
  <c r="M7352" i="6"/>
  <c r="L7353" i="6" l="1"/>
  <c r="H7353" i="6"/>
  <c r="J7353" i="6"/>
  <c r="I7353" i="6"/>
  <c r="K7353" i="6"/>
  <c r="M7353" i="6"/>
  <c r="F7354" i="6"/>
  <c r="E7355" i="6"/>
  <c r="F7355" i="6" l="1"/>
  <c r="E7356" i="6"/>
  <c r="M7354" i="6"/>
  <c r="I7354" i="6"/>
  <c r="L7354" i="6"/>
  <c r="H7354" i="6"/>
  <c r="K7354" i="6"/>
  <c r="J7354" i="6"/>
  <c r="F7356" i="6" l="1"/>
  <c r="E7357" i="6"/>
  <c r="J7355" i="6"/>
  <c r="M7355" i="6"/>
  <c r="I7355" i="6"/>
  <c r="K7355" i="6"/>
  <c r="L7355" i="6"/>
  <c r="H7355" i="6"/>
  <c r="E7358" i="6" l="1"/>
  <c r="F7357" i="6"/>
  <c r="J7356" i="6"/>
  <c r="I7356" i="6"/>
  <c r="K7356" i="6"/>
  <c r="H7356" i="6"/>
  <c r="M7356" i="6"/>
  <c r="L7356" i="6"/>
  <c r="L7357" i="6" l="1"/>
  <c r="H7357" i="6"/>
  <c r="J7357" i="6"/>
  <c r="I7357" i="6"/>
  <c r="M7357" i="6"/>
  <c r="K7357" i="6"/>
  <c r="F7358" i="6"/>
  <c r="E7359" i="6"/>
  <c r="F7359" i="6" l="1"/>
  <c r="E7360" i="6"/>
  <c r="K7358" i="6"/>
  <c r="J7358" i="6"/>
  <c r="I7358" i="6"/>
  <c r="L7358" i="6"/>
  <c r="H7358" i="6"/>
  <c r="M7358" i="6"/>
  <c r="F7360" i="6" l="1"/>
  <c r="E7361" i="6"/>
  <c r="H7359" i="6"/>
  <c r="J7359" i="6"/>
  <c r="M7359" i="6"/>
  <c r="K7359" i="6"/>
  <c r="L7359" i="6"/>
  <c r="I7359" i="6"/>
  <c r="F7361" i="6" l="1"/>
  <c r="E7362" i="6"/>
  <c r="L7360" i="6"/>
  <c r="I7360" i="6"/>
  <c r="H7360" i="6"/>
  <c r="M7360" i="6"/>
  <c r="K7360" i="6"/>
  <c r="J7360" i="6"/>
  <c r="F7362" i="6" l="1"/>
  <c r="E7363" i="6"/>
  <c r="M7361" i="6"/>
  <c r="J7361" i="6"/>
  <c r="I7361" i="6"/>
  <c r="L7361" i="6"/>
  <c r="K7361" i="6"/>
  <c r="H7361" i="6"/>
  <c r="F7363" i="6" l="1"/>
  <c r="E7364" i="6"/>
  <c r="K7362" i="6"/>
  <c r="M7362" i="6"/>
  <c r="L7362" i="6"/>
  <c r="I7362" i="6"/>
  <c r="J7362" i="6"/>
  <c r="H7362" i="6"/>
  <c r="F7364" i="6" l="1"/>
  <c r="E7365" i="6"/>
  <c r="L7363" i="6"/>
  <c r="M7363" i="6"/>
  <c r="K7363" i="6"/>
  <c r="I7363" i="6"/>
  <c r="J7363" i="6"/>
  <c r="H7363" i="6"/>
  <c r="F7365" i="6" l="1"/>
  <c r="E7366" i="6"/>
  <c r="H7364" i="6"/>
  <c r="M7364" i="6"/>
  <c r="L7364" i="6"/>
  <c r="I7364" i="6"/>
  <c r="K7364" i="6"/>
  <c r="J7364" i="6"/>
  <c r="F7366" i="6" l="1"/>
  <c r="E7367" i="6"/>
  <c r="I7365" i="6"/>
  <c r="M7365" i="6"/>
  <c r="J7365" i="6"/>
  <c r="K7365" i="6"/>
  <c r="L7365" i="6"/>
  <c r="H7365" i="6"/>
  <c r="F7367" i="6" l="1"/>
  <c r="E7368" i="6"/>
  <c r="J7366" i="6"/>
  <c r="H7366" i="6"/>
  <c r="K7366" i="6"/>
  <c r="M7366" i="6"/>
  <c r="L7366" i="6"/>
  <c r="I7366" i="6"/>
  <c r="F7368" i="6" l="1"/>
  <c r="E7369" i="6"/>
  <c r="H7367" i="6"/>
  <c r="L7367" i="6"/>
  <c r="J7367" i="6"/>
  <c r="M7367" i="6"/>
  <c r="K7367" i="6"/>
  <c r="I7367" i="6"/>
  <c r="F7369" i="6" l="1"/>
  <c r="E7370" i="6"/>
  <c r="L7368" i="6"/>
  <c r="I7368" i="6"/>
  <c r="H7368" i="6"/>
  <c r="M7368" i="6"/>
  <c r="J7368" i="6"/>
  <c r="K7368" i="6"/>
  <c r="F7370" i="6" l="1"/>
  <c r="E7371" i="6"/>
  <c r="M7369" i="6"/>
  <c r="J7369" i="6"/>
  <c r="I7369" i="6"/>
  <c r="L7369" i="6"/>
  <c r="K7369" i="6"/>
  <c r="H7369" i="6"/>
  <c r="F7371" i="6" l="1"/>
  <c r="E7372" i="6"/>
  <c r="K7370" i="6"/>
  <c r="M7370" i="6"/>
  <c r="L7370" i="6"/>
  <c r="I7370" i="6"/>
  <c r="J7370" i="6"/>
  <c r="H7370" i="6"/>
  <c r="F7372" i="6" l="1"/>
  <c r="E7373" i="6"/>
  <c r="L7371" i="6"/>
  <c r="I7371" i="6"/>
  <c r="H7371" i="6"/>
  <c r="J7371" i="6"/>
  <c r="K7371" i="6"/>
  <c r="M7371" i="6"/>
  <c r="F7373" i="6" l="1"/>
  <c r="E7374" i="6"/>
  <c r="H7372" i="6"/>
  <c r="M7372" i="6"/>
  <c r="L7372" i="6"/>
  <c r="I7372" i="6"/>
  <c r="K7372" i="6"/>
  <c r="J7372" i="6"/>
  <c r="F7374" i="6" l="1"/>
  <c r="E7375" i="6"/>
  <c r="I7373" i="6"/>
  <c r="M7373" i="6"/>
  <c r="J7373" i="6"/>
  <c r="K7373" i="6"/>
  <c r="L7373" i="6"/>
  <c r="H7373" i="6"/>
  <c r="F7375" i="6" l="1"/>
  <c r="E7376" i="6"/>
  <c r="K7374" i="6"/>
  <c r="J7374" i="6"/>
  <c r="M7374" i="6"/>
  <c r="L7374" i="6"/>
  <c r="I7374" i="6"/>
  <c r="H7374" i="6"/>
  <c r="F7376" i="6" l="1"/>
  <c r="E7377" i="6"/>
  <c r="H7375" i="6"/>
  <c r="J7375" i="6"/>
  <c r="M7375" i="6"/>
  <c r="K7375" i="6"/>
  <c r="L7375" i="6"/>
  <c r="I7375" i="6"/>
  <c r="F7377" i="6" l="1"/>
  <c r="E7378" i="6"/>
  <c r="L7376" i="6"/>
  <c r="I7376" i="6"/>
  <c r="H7376" i="6"/>
  <c r="M7376" i="6"/>
  <c r="J7376" i="6"/>
  <c r="K7376" i="6"/>
  <c r="F7378" i="6" l="1"/>
  <c r="E7379" i="6"/>
  <c r="M7377" i="6"/>
  <c r="J7377" i="6"/>
  <c r="I7377" i="6"/>
  <c r="L7377" i="6"/>
  <c r="K7377" i="6"/>
  <c r="H7377" i="6"/>
  <c r="F7379" i="6" l="1"/>
  <c r="E7380" i="6"/>
  <c r="K7378" i="6"/>
  <c r="M7378" i="6"/>
  <c r="L7378" i="6"/>
  <c r="I7378" i="6"/>
  <c r="J7378" i="6"/>
  <c r="H7378" i="6"/>
  <c r="F7380" i="6" l="1"/>
  <c r="E7381" i="6"/>
  <c r="L7379" i="6"/>
  <c r="J7379" i="6"/>
  <c r="M7379" i="6"/>
  <c r="K7379" i="6"/>
  <c r="H7379" i="6"/>
  <c r="I7379" i="6"/>
  <c r="F7381" i="6" l="1"/>
  <c r="E7382" i="6"/>
  <c r="H7380" i="6"/>
  <c r="M7380" i="6"/>
  <c r="L7380" i="6"/>
  <c r="I7380" i="6"/>
  <c r="K7380" i="6"/>
  <c r="J7380" i="6"/>
  <c r="F7382" i="6" l="1"/>
  <c r="E7383" i="6"/>
  <c r="I7381" i="6"/>
  <c r="M7381" i="6"/>
  <c r="J7381" i="6"/>
  <c r="K7381" i="6"/>
  <c r="L7381" i="6"/>
  <c r="H7381" i="6"/>
  <c r="F7383" i="6" l="1"/>
  <c r="E7384" i="6"/>
  <c r="M7382" i="6"/>
  <c r="L7382" i="6"/>
  <c r="I7382" i="6"/>
  <c r="J7382" i="6"/>
  <c r="H7382" i="6"/>
  <c r="K7382" i="6"/>
  <c r="F7384" i="6" l="1"/>
  <c r="E7385" i="6"/>
  <c r="H7383" i="6"/>
  <c r="L7383" i="6"/>
  <c r="J7383" i="6"/>
  <c r="M7383" i="6"/>
  <c r="K7383" i="6"/>
  <c r="I7383" i="6"/>
  <c r="F7385" i="6" l="1"/>
  <c r="E7386" i="6"/>
  <c r="L7384" i="6"/>
  <c r="I7384" i="6"/>
  <c r="H7384" i="6"/>
  <c r="M7384" i="6"/>
  <c r="K7384" i="6"/>
  <c r="J7384" i="6"/>
  <c r="F7386" i="6" l="1"/>
  <c r="E7387" i="6"/>
  <c r="M7385" i="6"/>
  <c r="J7385" i="6"/>
  <c r="I7385" i="6"/>
  <c r="K7385" i="6"/>
  <c r="L7385" i="6"/>
  <c r="H7385" i="6"/>
  <c r="F7387" i="6" l="1"/>
  <c r="E7388" i="6"/>
  <c r="J7386" i="6"/>
  <c r="K7386" i="6"/>
  <c r="M7386" i="6"/>
  <c r="L7386" i="6"/>
  <c r="I7386" i="6"/>
  <c r="H7386" i="6"/>
  <c r="F7388" i="6" l="1"/>
  <c r="E7389" i="6"/>
  <c r="L7387" i="6"/>
  <c r="J7387" i="6"/>
  <c r="H7387" i="6"/>
  <c r="M7387" i="6"/>
  <c r="K7387" i="6"/>
  <c r="I7387" i="6"/>
  <c r="F7389" i="6" l="1"/>
  <c r="E7390" i="6"/>
  <c r="H7388" i="6"/>
  <c r="M7388" i="6"/>
  <c r="L7388" i="6"/>
  <c r="I7388" i="6"/>
  <c r="K7388" i="6"/>
  <c r="J7388" i="6"/>
  <c r="F7390" i="6" l="1"/>
  <c r="E7391" i="6"/>
  <c r="I7389" i="6"/>
  <c r="M7389" i="6"/>
  <c r="J7389" i="6"/>
  <c r="L7389" i="6"/>
  <c r="H7389" i="6"/>
  <c r="K7389" i="6"/>
  <c r="F7391" i="6" l="1"/>
  <c r="E7392" i="6"/>
  <c r="L7390" i="6"/>
  <c r="I7390" i="6"/>
  <c r="H7390" i="6"/>
  <c r="K7390" i="6"/>
  <c r="J7390" i="6"/>
  <c r="M7390" i="6"/>
  <c r="F7392" i="6" l="1"/>
  <c r="E7393" i="6"/>
  <c r="H7391" i="6"/>
  <c r="M7391" i="6"/>
  <c r="K7391" i="6"/>
  <c r="I7391" i="6"/>
  <c r="L7391" i="6"/>
  <c r="J7391" i="6"/>
  <c r="F7393" i="6" l="1"/>
  <c r="E7394" i="6"/>
  <c r="L7392" i="6"/>
  <c r="I7392" i="6"/>
  <c r="H7392" i="6"/>
  <c r="M7392" i="6"/>
  <c r="K7392" i="6"/>
  <c r="J7392" i="6"/>
  <c r="F7394" i="6" l="1"/>
  <c r="E7395" i="6"/>
  <c r="M7393" i="6"/>
  <c r="J7393" i="6"/>
  <c r="I7393" i="6"/>
  <c r="L7393" i="6"/>
  <c r="H7393" i="6"/>
  <c r="K7393" i="6"/>
  <c r="F7395" i="6" l="1"/>
  <c r="E7396" i="6"/>
  <c r="J7394" i="6"/>
  <c r="K7394" i="6"/>
  <c r="M7394" i="6"/>
  <c r="L7394" i="6"/>
  <c r="I7394" i="6"/>
  <c r="H7394" i="6"/>
  <c r="F7396" i="6" l="1"/>
  <c r="E7397" i="6"/>
  <c r="L7395" i="6"/>
  <c r="M7395" i="6"/>
  <c r="K7395" i="6"/>
  <c r="I7395" i="6"/>
  <c r="J7395" i="6"/>
  <c r="H7395" i="6"/>
  <c r="F7397" i="6" l="1"/>
  <c r="E7398" i="6"/>
  <c r="H7396" i="6"/>
  <c r="M7396" i="6"/>
  <c r="L7396" i="6"/>
  <c r="I7396" i="6"/>
  <c r="J7396" i="6"/>
  <c r="K7396" i="6"/>
  <c r="F7398" i="6" l="1"/>
  <c r="E7399" i="6"/>
  <c r="I7397" i="6"/>
  <c r="M7397" i="6"/>
  <c r="J7397" i="6"/>
  <c r="L7397" i="6"/>
  <c r="K7397" i="6"/>
  <c r="H7397" i="6"/>
  <c r="F7399" i="6" l="1"/>
  <c r="E7400" i="6"/>
  <c r="J7398" i="6"/>
  <c r="H7398" i="6"/>
  <c r="K7398" i="6"/>
  <c r="M7398" i="6"/>
  <c r="L7398" i="6"/>
  <c r="I7398" i="6"/>
  <c r="F7400" i="6" l="1"/>
  <c r="E7401" i="6"/>
  <c r="H7399" i="6"/>
  <c r="L7399" i="6"/>
  <c r="I7399" i="6"/>
  <c r="J7399" i="6"/>
  <c r="M7399" i="6"/>
  <c r="K7399" i="6"/>
  <c r="F7401" i="6" l="1"/>
  <c r="E7402" i="6"/>
  <c r="L7400" i="6"/>
  <c r="I7400" i="6"/>
  <c r="H7400" i="6"/>
  <c r="M7400" i="6"/>
  <c r="J7400" i="6"/>
  <c r="K7400" i="6"/>
  <c r="F7402" i="6" l="1"/>
  <c r="E7403" i="6"/>
  <c r="M7401" i="6"/>
  <c r="J7401" i="6"/>
  <c r="I7401" i="6"/>
  <c r="L7401" i="6"/>
  <c r="K7401" i="6"/>
  <c r="H7401" i="6"/>
  <c r="F7403" i="6" l="1"/>
  <c r="E7404" i="6"/>
  <c r="J7402" i="6"/>
  <c r="K7402" i="6"/>
  <c r="M7402" i="6"/>
  <c r="L7402" i="6"/>
  <c r="I7402" i="6"/>
  <c r="H7402" i="6"/>
  <c r="F7404" i="6" l="1"/>
  <c r="E7405" i="6"/>
  <c r="L7403" i="6"/>
  <c r="I7403" i="6"/>
  <c r="H7403" i="6"/>
  <c r="J7403" i="6"/>
  <c r="M7403" i="6"/>
  <c r="K7403" i="6"/>
  <c r="F7405" i="6" l="1"/>
  <c r="E7406" i="6"/>
  <c r="H7404" i="6"/>
  <c r="M7404" i="6"/>
  <c r="L7404" i="6"/>
  <c r="I7404" i="6"/>
  <c r="J7404" i="6"/>
  <c r="K7404" i="6"/>
  <c r="F7406" i="6" l="1"/>
  <c r="E7407" i="6"/>
  <c r="I7405" i="6"/>
  <c r="M7405" i="6"/>
  <c r="J7405" i="6"/>
  <c r="L7405" i="6"/>
  <c r="K7405" i="6"/>
  <c r="H7405" i="6"/>
  <c r="F7407" i="6" l="1"/>
  <c r="E7408" i="6"/>
  <c r="K7406" i="6"/>
  <c r="J7406" i="6"/>
  <c r="M7406" i="6"/>
  <c r="L7406" i="6"/>
  <c r="I7406" i="6"/>
  <c r="H7406" i="6"/>
  <c r="F7408" i="6" l="1"/>
  <c r="E7409" i="6"/>
  <c r="H7407" i="6"/>
  <c r="J7407" i="6"/>
  <c r="L7407" i="6"/>
  <c r="M7407" i="6"/>
  <c r="K7407" i="6"/>
  <c r="I7407" i="6"/>
  <c r="F7409" i="6" l="1"/>
  <c r="E7410" i="6"/>
  <c r="L7408" i="6"/>
  <c r="I7408" i="6"/>
  <c r="H7408" i="6"/>
  <c r="M7408" i="6"/>
  <c r="J7408" i="6"/>
  <c r="K7408" i="6"/>
  <c r="F7410" i="6" l="1"/>
  <c r="E7411" i="6"/>
  <c r="M7409" i="6"/>
  <c r="J7409" i="6"/>
  <c r="I7409" i="6"/>
  <c r="L7409" i="6"/>
  <c r="K7409" i="6"/>
  <c r="H7409" i="6"/>
  <c r="F7411" i="6" l="1"/>
  <c r="E7412" i="6"/>
  <c r="J7410" i="6"/>
  <c r="K7410" i="6"/>
  <c r="M7410" i="6"/>
  <c r="L7410" i="6"/>
  <c r="I7410" i="6"/>
  <c r="H7410" i="6"/>
  <c r="F7412" i="6" l="1"/>
  <c r="E7413" i="6"/>
  <c r="L7411" i="6"/>
  <c r="J7411" i="6"/>
  <c r="M7411" i="6"/>
  <c r="K7411" i="6"/>
  <c r="I7411" i="6"/>
  <c r="H7411" i="6"/>
  <c r="F7413" i="6" l="1"/>
  <c r="E7414" i="6"/>
  <c r="H7412" i="6"/>
  <c r="M7412" i="6"/>
  <c r="L7412" i="6"/>
  <c r="I7412" i="6"/>
  <c r="K7412" i="6"/>
  <c r="J7412" i="6"/>
  <c r="F7414" i="6" l="1"/>
  <c r="E7415" i="6"/>
  <c r="I7413" i="6"/>
  <c r="M7413" i="6"/>
  <c r="J7413" i="6"/>
  <c r="K7413" i="6"/>
  <c r="L7413" i="6"/>
  <c r="H7413" i="6"/>
  <c r="F7415" i="6" l="1"/>
  <c r="E7416" i="6"/>
  <c r="M7414" i="6"/>
  <c r="L7414" i="6"/>
  <c r="I7414" i="6"/>
  <c r="J7414" i="6"/>
  <c r="H7414" i="6"/>
  <c r="K7414" i="6"/>
  <c r="F7416" i="6" l="1"/>
  <c r="E7417" i="6"/>
  <c r="H7415" i="6"/>
  <c r="L7415" i="6"/>
  <c r="J7415" i="6"/>
  <c r="M7415" i="6"/>
  <c r="K7415" i="6"/>
  <c r="I7415" i="6"/>
  <c r="F7417" i="6" l="1"/>
  <c r="E7418" i="6"/>
  <c r="L7416" i="6"/>
  <c r="I7416" i="6"/>
  <c r="H7416" i="6"/>
  <c r="M7416" i="6"/>
  <c r="K7416" i="6"/>
  <c r="J7416" i="6"/>
  <c r="F7418" i="6" l="1"/>
  <c r="E7419" i="6"/>
  <c r="M7417" i="6"/>
  <c r="J7417" i="6"/>
  <c r="I7417" i="6"/>
  <c r="K7417" i="6"/>
  <c r="L7417" i="6"/>
  <c r="H7417" i="6"/>
  <c r="F7419" i="6" l="1"/>
  <c r="E7420" i="6"/>
  <c r="J7418" i="6"/>
  <c r="K7418" i="6"/>
  <c r="M7418" i="6"/>
  <c r="L7418" i="6"/>
  <c r="I7418" i="6"/>
  <c r="H7418" i="6"/>
  <c r="F7420" i="6" l="1"/>
  <c r="E7421" i="6"/>
  <c r="L7419" i="6"/>
  <c r="J7419" i="6"/>
  <c r="H7419" i="6"/>
  <c r="M7419" i="6"/>
  <c r="K7419" i="6"/>
  <c r="I7419" i="6"/>
  <c r="F7421" i="6" l="1"/>
  <c r="E7422" i="6"/>
  <c r="H7420" i="6"/>
  <c r="M7420" i="6"/>
  <c r="L7420" i="6"/>
  <c r="I7420" i="6"/>
  <c r="K7420" i="6"/>
  <c r="J7420" i="6"/>
  <c r="F7422" i="6" l="1"/>
  <c r="E7423" i="6"/>
  <c r="I7421" i="6"/>
  <c r="M7421" i="6"/>
  <c r="J7421" i="6"/>
  <c r="L7421" i="6"/>
  <c r="H7421" i="6"/>
  <c r="K7421" i="6"/>
  <c r="F7423" i="6" l="1"/>
  <c r="E7424" i="6"/>
  <c r="L7422" i="6"/>
  <c r="I7422" i="6"/>
  <c r="H7422" i="6"/>
  <c r="K7422" i="6"/>
  <c r="J7422" i="6"/>
  <c r="M7422" i="6"/>
  <c r="F7424" i="6" l="1"/>
  <c r="E7425" i="6"/>
  <c r="H7423" i="6"/>
  <c r="M7423" i="6"/>
  <c r="K7423" i="6"/>
  <c r="I7423" i="6"/>
  <c r="L7423" i="6"/>
  <c r="J7423" i="6"/>
  <c r="F7425" i="6" l="1"/>
  <c r="E7426" i="6"/>
  <c r="L7424" i="6"/>
  <c r="I7424" i="6"/>
  <c r="H7424" i="6"/>
  <c r="M7424" i="6"/>
  <c r="K7424" i="6"/>
  <c r="J7424" i="6"/>
  <c r="F7426" i="6" l="1"/>
  <c r="E7427" i="6"/>
  <c r="M7425" i="6"/>
  <c r="J7425" i="6"/>
  <c r="I7425" i="6"/>
  <c r="L7425" i="6"/>
  <c r="H7425" i="6"/>
  <c r="K7425" i="6"/>
  <c r="F7427" i="6" l="1"/>
  <c r="E7428" i="6"/>
  <c r="J7426" i="6"/>
  <c r="K7426" i="6"/>
  <c r="M7426" i="6"/>
  <c r="L7426" i="6"/>
  <c r="I7426" i="6"/>
  <c r="H7426" i="6"/>
  <c r="F7428" i="6" l="1"/>
  <c r="E7429" i="6"/>
  <c r="L7427" i="6"/>
  <c r="M7427" i="6"/>
  <c r="K7427" i="6"/>
  <c r="I7427" i="6"/>
  <c r="H7427" i="6"/>
  <c r="J7427" i="6"/>
  <c r="F7429" i="6" l="1"/>
  <c r="E7430" i="6"/>
  <c r="H7428" i="6"/>
  <c r="M7428" i="6"/>
  <c r="L7428" i="6"/>
  <c r="I7428" i="6"/>
  <c r="J7428" i="6"/>
  <c r="K7428" i="6"/>
  <c r="F7430" i="6" l="1"/>
  <c r="E7431" i="6"/>
  <c r="I7429" i="6"/>
  <c r="M7429" i="6"/>
  <c r="J7429" i="6"/>
  <c r="L7429" i="6"/>
  <c r="K7429" i="6"/>
  <c r="H7429" i="6"/>
  <c r="F7431" i="6" l="1"/>
  <c r="E7432" i="6"/>
  <c r="J7430" i="6"/>
  <c r="H7430" i="6"/>
  <c r="K7430" i="6"/>
  <c r="M7430" i="6"/>
  <c r="I7430" i="6"/>
  <c r="L7430" i="6"/>
  <c r="F7432" i="6" l="1"/>
  <c r="E7433" i="6"/>
  <c r="H7431" i="6"/>
  <c r="L7431" i="6"/>
  <c r="I7431" i="6"/>
  <c r="J7431" i="6"/>
  <c r="K7431" i="6"/>
  <c r="M7431" i="6"/>
  <c r="F7433" i="6" l="1"/>
  <c r="E7434" i="6"/>
  <c r="L7432" i="6"/>
  <c r="I7432" i="6"/>
  <c r="H7432" i="6"/>
  <c r="M7432" i="6"/>
  <c r="J7432" i="6"/>
  <c r="K7432" i="6"/>
  <c r="F7434" i="6" l="1"/>
  <c r="E7435" i="6"/>
  <c r="M7433" i="6"/>
  <c r="J7433" i="6"/>
  <c r="I7433" i="6"/>
  <c r="L7433" i="6"/>
  <c r="K7433" i="6"/>
  <c r="H7433" i="6"/>
  <c r="F7435" i="6" l="1"/>
  <c r="E7436" i="6"/>
  <c r="J7434" i="6"/>
  <c r="K7434" i="6"/>
  <c r="M7434" i="6"/>
  <c r="L7434" i="6"/>
  <c r="I7434" i="6"/>
  <c r="H7434" i="6"/>
  <c r="F7436" i="6" l="1"/>
  <c r="E7437" i="6"/>
  <c r="L7435" i="6"/>
  <c r="I7435" i="6"/>
  <c r="H7435" i="6"/>
  <c r="J7435" i="6"/>
  <c r="M7435" i="6"/>
  <c r="K7435" i="6"/>
  <c r="F7437" i="6" l="1"/>
  <c r="E7438" i="6"/>
  <c r="H7436" i="6"/>
  <c r="M7436" i="6"/>
  <c r="L7436" i="6"/>
  <c r="I7436" i="6"/>
  <c r="J7436" i="6"/>
  <c r="K7436" i="6"/>
  <c r="F7438" i="6" l="1"/>
  <c r="E7439" i="6"/>
  <c r="I7437" i="6"/>
  <c r="M7437" i="6"/>
  <c r="J7437" i="6"/>
  <c r="L7437" i="6"/>
  <c r="K7437" i="6"/>
  <c r="H7437" i="6"/>
  <c r="F7439" i="6" l="1"/>
  <c r="E7440" i="6"/>
  <c r="K7438" i="6"/>
  <c r="J7438" i="6"/>
  <c r="M7438" i="6"/>
  <c r="L7438" i="6"/>
  <c r="I7438" i="6"/>
  <c r="H7438" i="6"/>
  <c r="F7440" i="6" l="1"/>
  <c r="E7441" i="6"/>
  <c r="H7439" i="6"/>
  <c r="J7439" i="6"/>
  <c r="L7439" i="6"/>
  <c r="M7439" i="6"/>
  <c r="K7439" i="6"/>
  <c r="I7439" i="6"/>
  <c r="F7441" i="6" l="1"/>
  <c r="E7442" i="6"/>
  <c r="L7440" i="6"/>
  <c r="I7440" i="6"/>
  <c r="H7440" i="6"/>
  <c r="M7440" i="6"/>
  <c r="J7440" i="6"/>
  <c r="K7440" i="6"/>
  <c r="F7442" i="6" l="1"/>
  <c r="E7443" i="6"/>
  <c r="M7441" i="6"/>
  <c r="J7441" i="6"/>
  <c r="I7441" i="6"/>
  <c r="L7441" i="6"/>
  <c r="K7441" i="6"/>
  <c r="H7441" i="6"/>
  <c r="F7443" i="6" l="1"/>
  <c r="E7444" i="6"/>
  <c r="J7442" i="6"/>
  <c r="K7442" i="6"/>
  <c r="M7442" i="6"/>
  <c r="L7442" i="6"/>
  <c r="I7442" i="6"/>
  <c r="H7442" i="6"/>
  <c r="F7444" i="6" l="1"/>
  <c r="E7445" i="6"/>
  <c r="L7443" i="6"/>
  <c r="J7443" i="6"/>
  <c r="M7443" i="6"/>
  <c r="K7443" i="6"/>
  <c r="H7443" i="6"/>
  <c r="I7443" i="6"/>
  <c r="F7445" i="6" l="1"/>
  <c r="E7446" i="6"/>
  <c r="H7444" i="6"/>
  <c r="M7444" i="6"/>
  <c r="L7444" i="6"/>
  <c r="I7444" i="6"/>
  <c r="K7444" i="6"/>
  <c r="J7444" i="6"/>
  <c r="F7446" i="6" l="1"/>
  <c r="E7447" i="6"/>
  <c r="I7445" i="6"/>
  <c r="M7445" i="6"/>
  <c r="J7445" i="6"/>
  <c r="K7445" i="6"/>
  <c r="L7445" i="6"/>
  <c r="H7445" i="6"/>
  <c r="F7447" i="6" l="1"/>
  <c r="E7448" i="6"/>
  <c r="M7446" i="6"/>
  <c r="L7446" i="6"/>
  <c r="I7446" i="6"/>
  <c r="J7446" i="6"/>
  <c r="H7446" i="6"/>
  <c r="K7446" i="6"/>
  <c r="F7448" i="6" l="1"/>
  <c r="E7449" i="6"/>
  <c r="H7447" i="6"/>
  <c r="L7447" i="6"/>
  <c r="J7447" i="6"/>
  <c r="M7447" i="6"/>
  <c r="K7447" i="6"/>
  <c r="I7447" i="6"/>
  <c r="F7449" i="6" l="1"/>
  <c r="E7450" i="6"/>
  <c r="L7448" i="6"/>
  <c r="I7448" i="6"/>
  <c r="H7448" i="6"/>
  <c r="M7448" i="6"/>
  <c r="K7448" i="6"/>
  <c r="J7448" i="6"/>
  <c r="F7450" i="6" l="1"/>
  <c r="E7451" i="6"/>
  <c r="M7449" i="6"/>
  <c r="J7449" i="6"/>
  <c r="I7449" i="6"/>
  <c r="K7449" i="6"/>
  <c r="L7449" i="6"/>
  <c r="H7449" i="6"/>
  <c r="F7451" i="6" l="1"/>
  <c r="E7452" i="6"/>
  <c r="J7450" i="6"/>
  <c r="K7450" i="6"/>
  <c r="M7450" i="6"/>
  <c r="L7450" i="6"/>
  <c r="I7450" i="6"/>
  <c r="H7450" i="6"/>
  <c r="F7452" i="6" l="1"/>
  <c r="E7453" i="6"/>
  <c r="L7451" i="6"/>
  <c r="J7451" i="6"/>
  <c r="H7451" i="6"/>
  <c r="M7451" i="6"/>
  <c r="K7451" i="6"/>
  <c r="I7451" i="6"/>
  <c r="F7453" i="6" l="1"/>
  <c r="E7454" i="6"/>
  <c r="H7452" i="6"/>
  <c r="M7452" i="6"/>
  <c r="L7452" i="6"/>
  <c r="I7452" i="6"/>
  <c r="K7452" i="6"/>
  <c r="J7452" i="6"/>
  <c r="F7454" i="6" l="1"/>
  <c r="E7455" i="6"/>
  <c r="I7453" i="6"/>
  <c r="M7453" i="6"/>
  <c r="J7453" i="6"/>
  <c r="L7453" i="6"/>
  <c r="K7453" i="6"/>
  <c r="H7453" i="6"/>
  <c r="F7455" i="6" l="1"/>
  <c r="E7456" i="6"/>
  <c r="L7454" i="6"/>
  <c r="I7454" i="6"/>
  <c r="H7454" i="6"/>
  <c r="K7454" i="6"/>
  <c r="J7454" i="6"/>
  <c r="M7454" i="6"/>
  <c r="F7456" i="6" l="1"/>
  <c r="E7457" i="6"/>
  <c r="H7455" i="6"/>
  <c r="M7455" i="6"/>
  <c r="K7455" i="6"/>
  <c r="I7455" i="6"/>
  <c r="L7455" i="6"/>
  <c r="J7455" i="6"/>
  <c r="F7457" i="6" l="1"/>
  <c r="E7458" i="6"/>
  <c r="L7456" i="6"/>
  <c r="I7456" i="6"/>
  <c r="H7456" i="6"/>
  <c r="M7456" i="6"/>
  <c r="K7456" i="6"/>
  <c r="J7456" i="6"/>
  <c r="F7458" i="6" l="1"/>
  <c r="E7459" i="6"/>
  <c r="M7457" i="6"/>
  <c r="J7457" i="6"/>
  <c r="I7457" i="6"/>
  <c r="L7457" i="6"/>
  <c r="K7457" i="6"/>
  <c r="H7457" i="6"/>
  <c r="F7459" i="6" l="1"/>
  <c r="E7460" i="6"/>
  <c r="J7458" i="6"/>
  <c r="K7458" i="6"/>
  <c r="M7458" i="6"/>
  <c r="L7458" i="6"/>
  <c r="I7458" i="6"/>
  <c r="H7458" i="6"/>
  <c r="F7460" i="6" l="1"/>
  <c r="E7461" i="6"/>
  <c r="L7459" i="6"/>
  <c r="M7459" i="6"/>
  <c r="K7459" i="6"/>
  <c r="I7459" i="6"/>
  <c r="H7459" i="6"/>
  <c r="J7459" i="6"/>
  <c r="F7461" i="6" l="1"/>
  <c r="E7462" i="6"/>
  <c r="H7460" i="6"/>
  <c r="M7460" i="6"/>
  <c r="L7460" i="6"/>
  <c r="I7460" i="6"/>
  <c r="J7460" i="6"/>
  <c r="K7460" i="6"/>
  <c r="F7462" i="6" l="1"/>
  <c r="E7463" i="6"/>
  <c r="M7461" i="6"/>
  <c r="I7461" i="6"/>
  <c r="J7461" i="6"/>
  <c r="L7461" i="6"/>
  <c r="K7461" i="6"/>
  <c r="H7461" i="6"/>
  <c r="F7463" i="6" l="1"/>
  <c r="E7464" i="6"/>
  <c r="J7462" i="6"/>
  <c r="L7462" i="6"/>
  <c r="M7462" i="6"/>
  <c r="H7462" i="6"/>
  <c r="I7462" i="6"/>
  <c r="K7462" i="6"/>
  <c r="F7464" i="6" l="1"/>
  <c r="E7465" i="6"/>
  <c r="H7463" i="6"/>
  <c r="L7463" i="6"/>
  <c r="M7463" i="6"/>
  <c r="J7463" i="6"/>
  <c r="K7463" i="6"/>
  <c r="I7463" i="6"/>
  <c r="F7465" i="6" l="1"/>
  <c r="E7466" i="6"/>
  <c r="L7464" i="6"/>
  <c r="H7464" i="6"/>
  <c r="M7464" i="6"/>
  <c r="I7464" i="6"/>
  <c r="J7464" i="6"/>
  <c r="K7464" i="6"/>
  <c r="F7466" i="6" l="1"/>
  <c r="E7467" i="6"/>
  <c r="M7465" i="6"/>
  <c r="I7465" i="6"/>
  <c r="J7465" i="6"/>
  <c r="H7465" i="6"/>
  <c r="L7465" i="6"/>
  <c r="K7465" i="6"/>
  <c r="F7467" i="6" l="1"/>
  <c r="E7468" i="6"/>
  <c r="K7466" i="6"/>
  <c r="L7466" i="6"/>
  <c r="M7466" i="6"/>
  <c r="H7466" i="6"/>
  <c r="I7466" i="6"/>
  <c r="J7466" i="6"/>
  <c r="F7468" i="6" l="1"/>
  <c r="E7469" i="6"/>
  <c r="L7467" i="6"/>
  <c r="H7467" i="6"/>
  <c r="M7467" i="6"/>
  <c r="I7467" i="6"/>
  <c r="J7467" i="6"/>
  <c r="K7467" i="6"/>
  <c r="F7469" i="6" l="1"/>
  <c r="E7470" i="6"/>
  <c r="L7468" i="6"/>
  <c r="H7468" i="6"/>
  <c r="M7468" i="6"/>
  <c r="I7468" i="6"/>
  <c r="J7468" i="6"/>
  <c r="K7468" i="6"/>
  <c r="F7470" i="6" l="1"/>
  <c r="E7471" i="6"/>
  <c r="M7469" i="6"/>
  <c r="I7469" i="6"/>
  <c r="J7469" i="6"/>
  <c r="K7469" i="6"/>
  <c r="H7469" i="6"/>
  <c r="L7469" i="6"/>
  <c r="F7471" i="6" l="1"/>
  <c r="E7472" i="6"/>
  <c r="K7470" i="6"/>
  <c r="J7470" i="6"/>
  <c r="I7470" i="6"/>
  <c r="L7470" i="6"/>
  <c r="M7470" i="6"/>
  <c r="H7470" i="6"/>
  <c r="F7472" i="6" l="1"/>
  <c r="E7473" i="6"/>
  <c r="L7471" i="6"/>
  <c r="H7471" i="6"/>
  <c r="M7471" i="6"/>
  <c r="K7471" i="6"/>
  <c r="I7471" i="6"/>
  <c r="J7471" i="6"/>
  <c r="F7473" i="6" l="1"/>
  <c r="E7474" i="6"/>
  <c r="L7472" i="6"/>
  <c r="H7472" i="6"/>
  <c r="M7472" i="6"/>
  <c r="I7472" i="6"/>
  <c r="J7472" i="6"/>
  <c r="K7472" i="6"/>
  <c r="F7474" i="6" l="1"/>
  <c r="E7475" i="6"/>
  <c r="M7473" i="6"/>
  <c r="I7473" i="6"/>
  <c r="J7473" i="6"/>
  <c r="K7473" i="6"/>
  <c r="H7473" i="6"/>
  <c r="L7473" i="6"/>
  <c r="F7475" i="6" l="1"/>
  <c r="E7476" i="6"/>
  <c r="K7474" i="6"/>
  <c r="H7474" i="6"/>
  <c r="I7474" i="6"/>
  <c r="J7474" i="6"/>
  <c r="M7474" i="6"/>
  <c r="L7474" i="6"/>
  <c r="F7476" i="6" l="1"/>
  <c r="E7477" i="6"/>
  <c r="L7475" i="6"/>
  <c r="H7475" i="6"/>
  <c r="J7475" i="6"/>
  <c r="M7475" i="6"/>
  <c r="K7475" i="6"/>
  <c r="I7475" i="6"/>
  <c r="F7477" i="6" l="1"/>
  <c r="E7478" i="6"/>
  <c r="L7476" i="6"/>
  <c r="H7476" i="6"/>
  <c r="I7476" i="6"/>
  <c r="M7476" i="6"/>
  <c r="K7476" i="6"/>
  <c r="J7476" i="6"/>
  <c r="F7478" i="6" l="1"/>
  <c r="E7479" i="6"/>
  <c r="M7477" i="6"/>
  <c r="I7477" i="6"/>
  <c r="J7477" i="6"/>
  <c r="L7477" i="6"/>
  <c r="K7477" i="6"/>
  <c r="H7477" i="6"/>
  <c r="F7479" i="6" l="1"/>
  <c r="E7480" i="6"/>
  <c r="H7478" i="6"/>
  <c r="I7478" i="6"/>
  <c r="K7478" i="6"/>
  <c r="J7478" i="6"/>
  <c r="L7478" i="6"/>
  <c r="M7478" i="6"/>
  <c r="F7480" i="6" l="1"/>
  <c r="E7481" i="6"/>
  <c r="H7479" i="6"/>
  <c r="L7479" i="6"/>
  <c r="J7479" i="6"/>
  <c r="K7479" i="6"/>
  <c r="M7479" i="6"/>
  <c r="I7479" i="6"/>
  <c r="F7481" i="6" l="1"/>
  <c r="E7482" i="6"/>
  <c r="L7480" i="6"/>
  <c r="H7480" i="6"/>
  <c r="M7480" i="6"/>
  <c r="I7480" i="6"/>
  <c r="J7480" i="6"/>
  <c r="K7480" i="6"/>
  <c r="F7482" i="6" l="1"/>
  <c r="E7483" i="6"/>
  <c r="M7481" i="6"/>
  <c r="I7481" i="6"/>
  <c r="J7481" i="6"/>
  <c r="H7481" i="6"/>
  <c r="K7481" i="6"/>
  <c r="L7481" i="6"/>
  <c r="F7483" i="6" l="1"/>
  <c r="E7484" i="6"/>
  <c r="K7482" i="6"/>
  <c r="J7482" i="6"/>
  <c r="L7482" i="6"/>
  <c r="M7482" i="6"/>
  <c r="H7482" i="6"/>
  <c r="I7482" i="6"/>
  <c r="F7484" i="6" l="1"/>
  <c r="E7485" i="6"/>
  <c r="L7483" i="6"/>
  <c r="H7483" i="6"/>
  <c r="I7483" i="6"/>
  <c r="J7483" i="6"/>
  <c r="M7483" i="6"/>
  <c r="K7483" i="6"/>
  <c r="F7485" i="6" l="1"/>
  <c r="E7486" i="6"/>
  <c r="L7484" i="6"/>
  <c r="H7484" i="6"/>
  <c r="M7484" i="6"/>
  <c r="I7484" i="6"/>
  <c r="J7484" i="6"/>
  <c r="K7484" i="6"/>
  <c r="F7486" i="6" l="1"/>
  <c r="E7487" i="6"/>
  <c r="M7485" i="6"/>
  <c r="I7485" i="6"/>
  <c r="J7485" i="6"/>
  <c r="H7485" i="6"/>
  <c r="L7485" i="6"/>
  <c r="K7485" i="6"/>
  <c r="F7487" i="6" l="1"/>
  <c r="E7488" i="6"/>
  <c r="K7486" i="6"/>
  <c r="L7486" i="6"/>
  <c r="M7486" i="6"/>
  <c r="H7486" i="6"/>
  <c r="I7486" i="6"/>
  <c r="J7486" i="6"/>
  <c r="F7488" i="6" l="1"/>
  <c r="E7489" i="6"/>
  <c r="L7487" i="6"/>
  <c r="H7487" i="6"/>
  <c r="K7487" i="6"/>
  <c r="M7487" i="6"/>
  <c r="J7487" i="6"/>
  <c r="I7487" i="6"/>
  <c r="F7489" i="6" l="1"/>
  <c r="E7490" i="6"/>
  <c r="L7488" i="6"/>
  <c r="H7488" i="6"/>
  <c r="M7488" i="6"/>
  <c r="I7488" i="6"/>
  <c r="K7488" i="6"/>
  <c r="J7488" i="6"/>
  <c r="F7490" i="6" l="1"/>
  <c r="E7491" i="6"/>
  <c r="M7489" i="6"/>
  <c r="I7489" i="6"/>
  <c r="J7489" i="6"/>
  <c r="K7489" i="6"/>
  <c r="H7489" i="6"/>
  <c r="L7489" i="6"/>
  <c r="F7491" i="6" l="1"/>
  <c r="E7492" i="6"/>
  <c r="K7490" i="6"/>
  <c r="J7490" i="6"/>
  <c r="L7490" i="6"/>
  <c r="M7490" i="6"/>
  <c r="H7490" i="6"/>
  <c r="I7490" i="6"/>
  <c r="F7492" i="6" l="1"/>
  <c r="E7493" i="6"/>
  <c r="L7491" i="6"/>
  <c r="H7491" i="6"/>
  <c r="M7491" i="6"/>
  <c r="J7491" i="6"/>
  <c r="K7491" i="6"/>
  <c r="I7491" i="6"/>
  <c r="F7493" i="6" l="1"/>
  <c r="E7494" i="6"/>
  <c r="L7492" i="6"/>
  <c r="H7492" i="6"/>
  <c r="I7492" i="6"/>
  <c r="M7492" i="6"/>
  <c r="J7492" i="6"/>
  <c r="K7492" i="6"/>
  <c r="F7494" i="6" l="1"/>
  <c r="E7495" i="6"/>
  <c r="M7493" i="6"/>
  <c r="I7493" i="6"/>
  <c r="J7493" i="6"/>
  <c r="K7493" i="6"/>
  <c r="L7493" i="6"/>
  <c r="H7493" i="6"/>
  <c r="F7495" i="6" l="1"/>
  <c r="E7496" i="6"/>
  <c r="J7494" i="6"/>
  <c r="L7494" i="6"/>
  <c r="M7494" i="6"/>
  <c r="K7494" i="6"/>
  <c r="H7494" i="6"/>
  <c r="I7494" i="6"/>
  <c r="F7496" i="6" l="1"/>
  <c r="E7497" i="6"/>
  <c r="H7495" i="6"/>
  <c r="L7495" i="6"/>
  <c r="M7495" i="6"/>
  <c r="J7495" i="6"/>
  <c r="K7495" i="6"/>
  <c r="I7495" i="6"/>
  <c r="F7497" i="6" l="1"/>
  <c r="E7498" i="6"/>
  <c r="L7496" i="6"/>
  <c r="H7496" i="6"/>
  <c r="M7496" i="6"/>
  <c r="I7496" i="6"/>
  <c r="J7496" i="6"/>
  <c r="K7496" i="6"/>
  <c r="F7498" i="6" l="1"/>
  <c r="E7499" i="6"/>
  <c r="M7497" i="6"/>
  <c r="I7497" i="6"/>
  <c r="J7497" i="6"/>
  <c r="H7497" i="6"/>
  <c r="L7497" i="6"/>
  <c r="K7497" i="6"/>
  <c r="F7499" i="6" l="1"/>
  <c r="E7500" i="6"/>
  <c r="L7498" i="6"/>
  <c r="M7498" i="6"/>
  <c r="H7498" i="6"/>
  <c r="I7498" i="6"/>
  <c r="K7498" i="6"/>
  <c r="J7498" i="6"/>
  <c r="F7500" i="6" l="1"/>
  <c r="E7501" i="6"/>
  <c r="L7499" i="6"/>
  <c r="H7499" i="6"/>
  <c r="M7499" i="6"/>
  <c r="I7499" i="6"/>
  <c r="J7499" i="6"/>
  <c r="K7499" i="6"/>
  <c r="F7501" i="6" l="1"/>
  <c r="E7502" i="6"/>
  <c r="L7500" i="6"/>
  <c r="H7500" i="6"/>
  <c r="M7500" i="6"/>
  <c r="I7500" i="6"/>
  <c r="J7500" i="6"/>
  <c r="K7500" i="6"/>
  <c r="F7502" i="6" l="1"/>
  <c r="E7503" i="6"/>
  <c r="M7501" i="6"/>
  <c r="I7501" i="6"/>
  <c r="J7501" i="6"/>
  <c r="H7501" i="6"/>
  <c r="K7501" i="6"/>
  <c r="L7501" i="6"/>
  <c r="F7503" i="6" l="1"/>
  <c r="E7504" i="6"/>
  <c r="K7502" i="6"/>
  <c r="H7502" i="6"/>
  <c r="I7502" i="6"/>
  <c r="J7502" i="6"/>
  <c r="L7502" i="6"/>
  <c r="M7502" i="6"/>
  <c r="F7504" i="6" l="1"/>
  <c r="E7505" i="6"/>
  <c r="L7503" i="6"/>
  <c r="H7503" i="6"/>
  <c r="M7503" i="6"/>
  <c r="K7503" i="6"/>
  <c r="I7503" i="6"/>
  <c r="J7503" i="6"/>
  <c r="F7505" i="6" l="1"/>
  <c r="E7506" i="6"/>
  <c r="L7504" i="6"/>
  <c r="H7504" i="6"/>
  <c r="M7504" i="6"/>
  <c r="I7504" i="6"/>
  <c r="K7504" i="6"/>
  <c r="J7504" i="6"/>
  <c r="F7506" i="6" l="1"/>
  <c r="E7507" i="6"/>
  <c r="M7505" i="6"/>
  <c r="I7505" i="6"/>
  <c r="J7505" i="6"/>
  <c r="K7505" i="6"/>
  <c r="H7505" i="6"/>
  <c r="L7505" i="6"/>
  <c r="F7507" i="6" l="1"/>
  <c r="E7508" i="6"/>
  <c r="K7506" i="6"/>
  <c r="H7506" i="6"/>
  <c r="I7506" i="6"/>
  <c r="J7506" i="6"/>
  <c r="L7506" i="6"/>
  <c r="M7506" i="6"/>
  <c r="F7508" i="6" l="1"/>
  <c r="E7509" i="6"/>
  <c r="L7507" i="6"/>
  <c r="H7507" i="6"/>
  <c r="J7507" i="6"/>
  <c r="K7507" i="6"/>
  <c r="I7507" i="6"/>
  <c r="M7507" i="6"/>
  <c r="F7509" i="6" l="1"/>
  <c r="E7510" i="6"/>
  <c r="L7508" i="6"/>
  <c r="H7508" i="6"/>
  <c r="I7508" i="6"/>
  <c r="M7508" i="6"/>
  <c r="K7508" i="6"/>
  <c r="J7508" i="6"/>
  <c r="F7510" i="6" l="1"/>
  <c r="E7511" i="6"/>
  <c r="M7509" i="6"/>
  <c r="I7509" i="6"/>
  <c r="J7509" i="6"/>
  <c r="L7509" i="6"/>
  <c r="K7509" i="6"/>
  <c r="H7509" i="6"/>
  <c r="F7511" i="6" l="1"/>
  <c r="E7512" i="6"/>
  <c r="H7510" i="6"/>
  <c r="I7510" i="6"/>
  <c r="K7510" i="6"/>
  <c r="J7510" i="6"/>
  <c r="L7510" i="6"/>
  <c r="M7510" i="6"/>
  <c r="F7512" i="6" l="1"/>
  <c r="E7513" i="6"/>
  <c r="H7511" i="6"/>
  <c r="L7511" i="6"/>
  <c r="J7511" i="6"/>
  <c r="K7511" i="6"/>
  <c r="I7511" i="6"/>
  <c r="M7511" i="6"/>
  <c r="F7513" i="6" l="1"/>
  <c r="E7514" i="6"/>
  <c r="L7512" i="6"/>
  <c r="H7512" i="6"/>
  <c r="M7512" i="6"/>
  <c r="I7512" i="6"/>
  <c r="J7512" i="6"/>
  <c r="K7512" i="6"/>
  <c r="F7514" i="6" l="1"/>
  <c r="E7515" i="6"/>
  <c r="M7513" i="6"/>
  <c r="I7513" i="6"/>
  <c r="J7513" i="6"/>
  <c r="H7513" i="6"/>
  <c r="K7513" i="6"/>
  <c r="L7513" i="6"/>
  <c r="F7515" i="6" l="1"/>
  <c r="E7516" i="6"/>
  <c r="J7514" i="6"/>
  <c r="L7514" i="6"/>
  <c r="M7514" i="6"/>
  <c r="I7514" i="6"/>
  <c r="K7514" i="6"/>
  <c r="H7514" i="6"/>
  <c r="F7516" i="6" l="1"/>
  <c r="E7517" i="6"/>
  <c r="L7515" i="6"/>
  <c r="H7515" i="6"/>
  <c r="I7515" i="6"/>
  <c r="J7515" i="6"/>
  <c r="M7515" i="6"/>
  <c r="K7515" i="6"/>
  <c r="F7517" i="6" l="1"/>
  <c r="E7518" i="6"/>
  <c r="L7516" i="6"/>
  <c r="H7516" i="6"/>
  <c r="M7516" i="6"/>
  <c r="I7516" i="6"/>
  <c r="J7516" i="6"/>
  <c r="K7516" i="6"/>
  <c r="F7518" i="6" l="1"/>
  <c r="E7519" i="6"/>
  <c r="M7517" i="6"/>
  <c r="I7517" i="6"/>
  <c r="J7517" i="6"/>
  <c r="K7517" i="6"/>
  <c r="H7517" i="6"/>
  <c r="L7517" i="6"/>
  <c r="F7519" i="6" l="1"/>
  <c r="E7520" i="6"/>
  <c r="K7518" i="6"/>
  <c r="J7518" i="6"/>
  <c r="L7518" i="6"/>
  <c r="M7518" i="6"/>
  <c r="I7518" i="6"/>
  <c r="H7518" i="6"/>
  <c r="F7520" i="6" l="1"/>
  <c r="E7521" i="6"/>
  <c r="L7519" i="6"/>
  <c r="H7519" i="6"/>
  <c r="K7519" i="6"/>
  <c r="M7519" i="6"/>
  <c r="J7519" i="6"/>
  <c r="I7519" i="6"/>
  <c r="F7521" i="6" l="1"/>
  <c r="E7522" i="6"/>
  <c r="L7520" i="6"/>
  <c r="H7520" i="6"/>
  <c r="M7520" i="6"/>
  <c r="I7520" i="6"/>
  <c r="K7520" i="6"/>
  <c r="J7520" i="6"/>
  <c r="F7522" i="6" l="1"/>
  <c r="E7523" i="6"/>
  <c r="M7521" i="6"/>
  <c r="I7521" i="6"/>
  <c r="J7521" i="6"/>
  <c r="K7521" i="6"/>
  <c r="H7521" i="6"/>
  <c r="L7521" i="6"/>
  <c r="F7523" i="6" l="1"/>
  <c r="E7524" i="6"/>
  <c r="K7522" i="6"/>
  <c r="J7522" i="6"/>
  <c r="L7522" i="6"/>
  <c r="M7522" i="6"/>
  <c r="H7522" i="6"/>
  <c r="I7522" i="6"/>
  <c r="F7524" i="6" l="1"/>
  <c r="E7525" i="6"/>
  <c r="L7523" i="6"/>
  <c r="H7523" i="6"/>
  <c r="J7523" i="6"/>
  <c r="K7523" i="6"/>
  <c r="I7523" i="6"/>
  <c r="M7523" i="6"/>
  <c r="L7524" i="6" l="1"/>
  <c r="H7524" i="6"/>
  <c r="I7524" i="6"/>
  <c r="M7524" i="6"/>
  <c r="J7524" i="6"/>
  <c r="K7524" i="6"/>
  <c r="F7525" i="6"/>
  <c r="E7526" i="6"/>
  <c r="F7526" i="6" l="1"/>
  <c r="E7527" i="6"/>
  <c r="M7525" i="6"/>
  <c r="I7525" i="6"/>
  <c r="J7525" i="6"/>
  <c r="K7525" i="6"/>
  <c r="L7525" i="6"/>
  <c r="H7525" i="6"/>
  <c r="F7527" i="6" l="1"/>
  <c r="E7528" i="6"/>
  <c r="K7526" i="6"/>
  <c r="J7526" i="6"/>
  <c r="L7526" i="6"/>
  <c r="M7526" i="6"/>
  <c r="H7526" i="6"/>
  <c r="I7526" i="6"/>
  <c r="F7528" i="6" l="1"/>
  <c r="E7529" i="6"/>
  <c r="H7527" i="6"/>
  <c r="L7527" i="6"/>
  <c r="M7527" i="6"/>
  <c r="J7527" i="6"/>
  <c r="K7527" i="6"/>
  <c r="I7527" i="6"/>
  <c r="F7529" i="6" l="1"/>
  <c r="E7530" i="6"/>
  <c r="L7528" i="6"/>
  <c r="H7528" i="6"/>
  <c r="M7528" i="6"/>
  <c r="I7528" i="6"/>
  <c r="J7528" i="6"/>
  <c r="K7528" i="6"/>
  <c r="F7530" i="6" l="1"/>
  <c r="E7531" i="6"/>
  <c r="M7529" i="6"/>
  <c r="I7529" i="6"/>
  <c r="J7529" i="6"/>
  <c r="H7529" i="6"/>
  <c r="L7529" i="6"/>
  <c r="K7529" i="6"/>
  <c r="F7531" i="6" l="1"/>
  <c r="E7532" i="6"/>
  <c r="L7530" i="6"/>
  <c r="M7530" i="6"/>
  <c r="K7530" i="6"/>
  <c r="H7530" i="6"/>
  <c r="I7530" i="6"/>
  <c r="J7530" i="6"/>
  <c r="F7532" i="6" l="1"/>
  <c r="E7533" i="6"/>
  <c r="L7531" i="6"/>
  <c r="H7531" i="6"/>
  <c r="M7531" i="6"/>
  <c r="I7531" i="6"/>
  <c r="J7531" i="6"/>
  <c r="K7531" i="6"/>
  <c r="F7533" i="6" l="1"/>
  <c r="E7534" i="6"/>
  <c r="J7532" i="6"/>
  <c r="L7532" i="6"/>
  <c r="H7532" i="6"/>
  <c r="M7532" i="6"/>
  <c r="I7532" i="6"/>
  <c r="K7532" i="6"/>
  <c r="F7534" i="6" l="1"/>
  <c r="E7535" i="6"/>
  <c r="M7533" i="6"/>
  <c r="I7533" i="6"/>
  <c r="J7533" i="6"/>
  <c r="H7533" i="6"/>
  <c r="L7533" i="6"/>
  <c r="K7533" i="6"/>
  <c r="F7535" i="6" l="1"/>
  <c r="E7536" i="6"/>
  <c r="L7534" i="6"/>
  <c r="M7534" i="6"/>
  <c r="H7534" i="6"/>
  <c r="I7534" i="6"/>
  <c r="K7534" i="6"/>
  <c r="J7534" i="6"/>
  <c r="F7536" i="6" l="1"/>
  <c r="E7537" i="6"/>
  <c r="L7535" i="6"/>
  <c r="H7535" i="6"/>
  <c r="M7535" i="6"/>
  <c r="K7535" i="6"/>
  <c r="J7535" i="6"/>
  <c r="I7535" i="6"/>
  <c r="F7537" i="6" l="1"/>
  <c r="E7538" i="6"/>
  <c r="L7536" i="6"/>
  <c r="H7536" i="6"/>
  <c r="M7536" i="6"/>
  <c r="I7536" i="6"/>
  <c r="K7536" i="6"/>
  <c r="J7536" i="6"/>
  <c r="F7538" i="6" l="1"/>
  <c r="E7539" i="6"/>
  <c r="M7537" i="6"/>
  <c r="I7537" i="6"/>
  <c r="J7537" i="6"/>
  <c r="H7537" i="6"/>
  <c r="K7537" i="6"/>
  <c r="L7537" i="6"/>
  <c r="F7539" i="6" l="1"/>
  <c r="E7540" i="6"/>
  <c r="H7538" i="6"/>
  <c r="I7538" i="6"/>
  <c r="K7538" i="6"/>
  <c r="J7538" i="6"/>
  <c r="L7538" i="6"/>
  <c r="M7538" i="6"/>
  <c r="F7540" i="6" l="1"/>
  <c r="E7541" i="6"/>
  <c r="L7539" i="6"/>
  <c r="H7539" i="6"/>
  <c r="M7539" i="6"/>
  <c r="K7539" i="6"/>
  <c r="I7539" i="6"/>
  <c r="J7539" i="6"/>
  <c r="F7541" i="6" l="1"/>
  <c r="E7542" i="6"/>
  <c r="L7540" i="6"/>
  <c r="H7540" i="6"/>
  <c r="I7540" i="6"/>
  <c r="M7540" i="6"/>
  <c r="K7540" i="6"/>
  <c r="J7540" i="6"/>
  <c r="F7542" i="6" l="1"/>
  <c r="E7543" i="6"/>
  <c r="M7541" i="6"/>
  <c r="I7541" i="6"/>
  <c r="J7541" i="6"/>
  <c r="K7541" i="6"/>
  <c r="H7541" i="6"/>
  <c r="L7541" i="6"/>
  <c r="F7543" i="6" l="1"/>
  <c r="E7544" i="6"/>
  <c r="K7542" i="6"/>
  <c r="H7542" i="6"/>
  <c r="I7542" i="6"/>
  <c r="J7542" i="6"/>
  <c r="M7542" i="6"/>
  <c r="L7542" i="6"/>
  <c r="F7544" i="6" l="1"/>
  <c r="E7545" i="6"/>
  <c r="H7543" i="6"/>
  <c r="L7543" i="6"/>
  <c r="J7543" i="6"/>
  <c r="K7543" i="6"/>
  <c r="I7543" i="6"/>
  <c r="M7543" i="6"/>
  <c r="F7545" i="6" l="1"/>
  <c r="E7546" i="6"/>
  <c r="L7544" i="6"/>
  <c r="H7544" i="6"/>
  <c r="M7544" i="6"/>
  <c r="I7544" i="6"/>
  <c r="K7544" i="6"/>
  <c r="J7544" i="6"/>
  <c r="F7546" i="6" l="1"/>
  <c r="E7547" i="6"/>
  <c r="M7545" i="6"/>
  <c r="I7545" i="6"/>
  <c r="J7545" i="6"/>
  <c r="L7545" i="6"/>
  <c r="K7545" i="6"/>
  <c r="H7545" i="6"/>
  <c r="F7547" i="6" l="1"/>
  <c r="E7548" i="6"/>
  <c r="H7546" i="6"/>
  <c r="I7546" i="6"/>
  <c r="J7546" i="6"/>
  <c r="M7546" i="6"/>
  <c r="K7546" i="6"/>
  <c r="L7546" i="6"/>
  <c r="F7548" i="6" l="1"/>
  <c r="E7549" i="6"/>
  <c r="L7547" i="6"/>
  <c r="H7547" i="6"/>
  <c r="J7547" i="6"/>
  <c r="I7547" i="6"/>
  <c r="M7547" i="6"/>
  <c r="K7547" i="6"/>
  <c r="F7549" i="6" l="1"/>
  <c r="E7550" i="6"/>
  <c r="L7548" i="6"/>
  <c r="H7548" i="6"/>
  <c r="M7548" i="6"/>
  <c r="I7548" i="6"/>
  <c r="J7548" i="6"/>
  <c r="K7548" i="6"/>
  <c r="F7550" i="6" l="1"/>
  <c r="E7551" i="6"/>
  <c r="M7549" i="6"/>
  <c r="I7549" i="6"/>
  <c r="J7549" i="6"/>
  <c r="H7549" i="6"/>
  <c r="K7549" i="6"/>
  <c r="L7549" i="6"/>
  <c r="F7551" i="6" l="1"/>
  <c r="E7552" i="6"/>
  <c r="K7550" i="6"/>
  <c r="J7550" i="6"/>
  <c r="L7550" i="6"/>
  <c r="M7550" i="6"/>
  <c r="H7550" i="6"/>
  <c r="I7550" i="6"/>
  <c r="F7552" i="6" l="1"/>
  <c r="E7553" i="6"/>
  <c r="L7551" i="6"/>
  <c r="H7551" i="6"/>
  <c r="K7551" i="6"/>
  <c r="J7551" i="6"/>
  <c r="M7551" i="6"/>
  <c r="I7551" i="6"/>
  <c r="F7553" i="6" l="1"/>
  <c r="E7554" i="6"/>
  <c r="L7552" i="6"/>
  <c r="H7552" i="6"/>
  <c r="M7552" i="6"/>
  <c r="I7552" i="6"/>
  <c r="J7552" i="6"/>
  <c r="K7552" i="6"/>
  <c r="F7554" i="6" l="1"/>
  <c r="E7555" i="6"/>
  <c r="M7553" i="6"/>
  <c r="I7553" i="6"/>
  <c r="J7553" i="6"/>
  <c r="K7553" i="6"/>
  <c r="H7553" i="6"/>
  <c r="L7553" i="6"/>
  <c r="E7556" i="6" l="1"/>
  <c r="F7555" i="6"/>
  <c r="J7554" i="6"/>
  <c r="K7554" i="6"/>
  <c r="L7554" i="6"/>
  <c r="M7554" i="6"/>
  <c r="H7554" i="6"/>
  <c r="I7554" i="6"/>
  <c r="L7555" i="6" l="1"/>
  <c r="H7555" i="6"/>
  <c r="K7555" i="6"/>
  <c r="I7555" i="6"/>
  <c r="M7555" i="6"/>
  <c r="J7555" i="6"/>
  <c r="F7556" i="6"/>
  <c r="E7557" i="6"/>
  <c r="F7557" i="6" l="1"/>
  <c r="E7558" i="6"/>
  <c r="M7556" i="6"/>
  <c r="I7556" i="6"/>
  <c r="L7556" i="6"/>
  <c r="H7556" i="6"/>
  <c r="J7556" i="6"/>
  <c r="K7556" i="6"/>
  <c r="F7558" i="6" l="1"/>
  <c r="E7559" i="6"/>
  <c r="J7557" i="6"/>
  <c r="M7557" i="6"/>
  <c r="I7557" i="6"/>
  <c r="H7557" i="6"/>
  <c r="L7557" i="6"/>
  <c r="K7557" i="6"/>
  <c r="E7560" i="6" l="1"/>
  <c r="F7559" i="6"/>
  <c r="L7558" i="6"/>
  <c r="I7558" i="6"/>
  <c r="K7558" i="6"/>
  <c r="M7558" i="6"/>
  <c r="J7558" i="6"/>
  <c r="H7558" i="6"/>
  <c r="L7559" i="6" l="1"/>
  <c r="H7559" i="6"/>
  <c r="M7559" i="6"/>
  <c r="I7559" i="6"/>
  <c r="K7559" i="6"/>
  <c r="J7559" i="6"/>
  <c r="F7560" i="6"/>
  <c r="E7561" i="6"/>
  <c r="F7561" i="6" l="1"/>
  <c r="E7562" i="6"/>
  <c r="M7560" i="6"/>
  <c r="I7560" i="6"/>
  <c r="L7560" i="6"/>
  <c r="H7560" i="6"/>
  <c r="K7560" i="6"/>
  <c r="J7560" i="6"/>
  <c r="F7562" i="6" l="1"/>
  <c r="E7563" i="6"/>
  <c r="J7561" i="6"/>
  <c r="M7561" i="6"/>
  <c r="I7561" i="6"/>
  <c r="K7561" i="6"/>
  <c r="H7561" i="6"/>
  <c r="L7561" i="6"/>
  <c r="E7564" i="6" l="1"/>
  <c r="F7563" i="6"/>
  <c r="J7562" i="6"/>
  <c r="I7562" i="6"/>
  <c r="M7562" i="6"/>
  <c r="K7562" i="6"/>
  <c r="H7562" i="6"/>
  <c r="L7562" i="6"/>
  <c r="L7563" i="6" l="1"/>
  <c r="H7563" i="6"/>
  <c r="K7563" i="6"/>
  <c r="I7563" i="6"/>
  <c r="M7563" i="6"/>
  <c r="J7563" i="6"/>
  <c r="F7564" i="6"/>
  <c r="E7565" i="6"/>
  <c r="F7565" i="6" l="1"/>
  <c r="E7566" i="6"/>
  <c r="J7564" i="6"/>
  <c r="M7564" i="6"/>
  <c r="I7564" i="6"/>
  <c r="L7564" i="6"/>
  <c r="H7564" i="6"/>
  <c r="K7564" i="6"/>
  <c r="F7566" i="6" l="1"/>
  <c r="E7567" i="6"/>
  <c r="J7565" i="6"/>
  <c r="M7565" i="6"/>
  <c r="I7565" i="6"/>
  <c r="H7565" i="6"/>
  <c r="L7565" i="6"/>
  <c r="K7565" i="6"/>
  <c r="E7568" i="6" l="1"/>
  <c r="F7567" i="6"/>
  <c r="I7566" i="6"/>
  <c r="L7566" i="6"/>
  <c r="M7566" i="6"/>
  <c r="J7566" i="6"/>
  <c r="H7566" i="6"/>
  <c r="K7566" i="6"/>
  <c r="L7567" i="6" l="1"/>
  <c r="H7567" i="6"/>
  <c r="M7567" i="6"/>
  <c r="I7567" i="6"/>
  <c r="J7567" i="6"/>
  <c r="K7567" i="6"/>
  <c r="F7568" i="6"/>
  <c r="E7569" i="6"/>
  <c r="F7569" i="6" l="1"/>
  <c r="E7570" i="6"/>
  <c r="M7568" i="6"/>
  <c r="I7568" i="6"/>
  <c r="L7568" i="6"/>
  <c r="H7568" i="6"/>
  <c r="J7568" i="6"/>
  <c r="K7568" i="6"/>
  <c r="F7570" i="6" l="1"/>
  <c r="E7571" i="6"/>
  <c r="J7569" i="6"/>
  <c r="M7569" i="6"/>
  <c r="I7569" i="6"/>
  <c r="K7569" i="6"/>
  <c r="H7569" i="6"/>
  <c r="L7569" i="6"/>
  <c r="E7572" i="6" l="1"/>
  <c r="F7571" i="6"/>
  <c r="I7570" i="6"/>
  <c r="J7570" i="6"/>
  <c r="K7570" i="6"/>
  <c r="M7570" i="6"/>
  <c r="L7570" i="6"/>
  <c r="H7570" i="6"/>
  <c r="L7571" i="6" l="1"/>
  <c r="H7571" i="6"/>
  <c r="K7571" i="6"/>
  <c r="I7571" i="6"/>
  <c r="M7571" i="6"/>
  <c r="J7571" i="6"/>
  <c r="F7572" i="6"/>
  <c r="E7573" i="6"/>
  <c r="F7573" i="6" l="1"/>
  <c r="E7574" i="6"/>
  <c r="M7572" i="6"/>
  <c r="I7572" i="6"/>
  <c r="L7572" i="6"/>
  <c r="H7572" i="6"/>
  <c r="J7572" i="6"/>
  <c r="K7572" i="6"/>
  <c r="F7574" i="6" l="1"/>
  <c r="E7575" i="6"/>
  <c r="J7573" i="6"/>
  <c r="M7573" i="6"/>
  <c r="I7573" i="6"/>
  <c r="H7573" i="6"/>
  <c r="L7573" i="6"/>
  <c r="K7573" i="6"/>
  <c r="E7576" i="6" l="1"/>
  <c r="F7575" i="6"/>
  <c r="I7574" i="6"/>
  <c r="L7574" i="6"/>
  <c r="M7574" i="6"/>
  <c r="K7574" i="6"/>
  <c r="J7574" i="6"/>
  <c r="H7574" i="6"/>
  <c r="L7575" i="6" l="1"/>
  <c r="H7575" i="6"/>
  <c r="M7575" i="6"/>
  <c r="I7575" i="6"/>
  <c r="J7575" i="6"/>
  <c r="K7575" i="6"/>
  <c r="F7576" i="6"/>
  <c r="E7577" i="6"/>
  <c r="F7577" i="6" l="1"/>
  <c r="E7578" i="6"/>
  <c r="M7576" i="6"/>
  <c r="I7576" i="6"/>
  <c r="L7576" i="6"/>
  <c r="H7576" i="6"/>
  <c r="J7576" i="6"/>
  <c r="K7576" i="6"/>
  <c r="F7578" i="6" l="1"/>
  <c r="E7579" i="6"/>
  <c r="J7577" i="6"/>
  <c r="M7577" i="6"/>
  <c r="I7577" i="6"/>
  <c r="K7577" i="6"/>
  <c r="H7577" i="6"/>
  <c r="L7577" i="6"/>
  <c r="E7580" i="6" l="1"/>
  <c r="F7579" i="6"/>
  <c r="I7578" i="6"/>
  <c r="J7578" i="6"/>
  <c r="M7578" i="6"/>
  <c r="K7578" i="6"/>
  <c r="L7578" i="6"/>
  <c r="H7578" i="6"/>
  <c r="L7579" i="6" l="1"/>
  <c r="H7579" i="6"/>
  <c r="K7579" i="6"/>
  <c r="I7579" i="6"/>
  <c r="M7579" i="6"/>
  <c r="J7579" i="6"/>
  <c r="F7580" i="6"/>
  <c r="E7581" i="6"/>
  <c r="F7581" i="6" l="1"/>
  <c r="E7582" i="6"/>
  <c r="M7580" i="6"/>
  <c r="I7580" i="6"/>
  <c r="L7580" i="6"/>
  <c r="H7580" i="6"/>
  <c r="J7580" i="6"/>
  <c r="K7580" i="6"/>
  <c r="F7582" i="6" l="1"/>
  <c r="E7583" i="6"/>
  <c r="J7581" i="6"/>
  <c r="M7581" i="6"/>
  <c r="I7581" i="6"/>
  <c r="H7581" i="6"/>
  <c r="L7581" i="6"/>
  <c r="K7581" i="6"/>
  <c r="E7584" i="6" l="1"/>
  <c r="F7583" i="6"/>
  <c r="I7582" i="6"/>
  <c r="L7582" i="6"/>
  <c r="M7582" i="6"/>
  <c r="J7582" i="6"/>
  <c r="H7582" i="6"/>
  <c r="K7582" i="6"/>
  <c r="L7583" i="6" l="1"/>
  <c r="H7583" i="6"/>
  <c r="M7583" i="6"/>
  <c r="I7583" i="6"/>
  <c r="J7583" i="6"/>
  <c r="K7583" i="6"/>
  <c r="F7584" i="6"/>
  <c r="E7585" i="6"/>
  <c r="F7585" i="6" l="1"/>
  <c r="E7586" i="6"/>
  <c r="J7584" i="6"/>
  <c r="M7584" i="6"/>
  <c r="I7584" i="6"/>
  <c r="L7584" i="6"/>
  <c r="H7584" i="6"/>
  <c r="K7584" i="6"/>
  <c r="F7586" i="6" l="1"/>
  <c r="E7587" i="6"/>
  <c r="J7585" i="6"/>
  <c r="M7585" i="6"/>
  <c r="I7585" i="6"/>
  <c r="H7585" i="6"/>
  <c r="K7585" i="6"/>
  <c r="L7585" i="6"/>
  <c r="E7588" i="6" l="1"/>
  <c r="F7587" i="6"/>
  <c r="M7586" i="6"/>
  <c r="J7586" i="6"/>
  <c r="K7586" i="6"/>
  <c r="L7586" i="6"/>
  <c r="I7586" i="6"/>
  <c r="H7586" i="6"/>
  <c r="L7587" i="6" l="1"/>
  <c r="H7587" i="6"/>
  <c r="J7587" i="6"/>
  <c r="K7587" i="6"/>
  <c r="I7587" i="6"/>
  <c r="M7587" i="6"/>
  <c r="F7588" i="6"/>
  <c r="E7589" i="6"/>
  <c r="F7589" i="6" l="1"/>
  <c r="E7590" i="6"/>
  <c r="M7588" i="6"/>
  <c r="I7588" i="6"/>
  <c r="L7588" i="6"/>
  <c r="H7588" i="6"/>
  <c r="J7588" i="6"/>
  <c r="K7588" i="6"/>
  <c r="F7590" i="6" l="1"/>
  <c r="E7591" i="6"/>
  <c r="J7589" i="6"/>
  <c r="M7589" i="6"/>
  <c r="I7589" i="6"/>
  <c r="H7589" i="6"/>
  <c r="L7589" i="6"/>
  <c r="K7589" i="6"/>
  <c r="E7592" i="6" l="1"/>
  <c r="F7591" i="6"/>
  <c r="M7590" i="6"/>
  <c r="L7590" i="6"/>
  <c r="K7590" i="6"/>
  <c r="J7590" i="6"/>
  <c r="I7590" i="6"/>
  <c r="H7590" i="6"/>
  <c r="L7591" i="6" l="1"/>
  <c r="H7591" i="6"/>
  <c r="M7591" i="6"/>
  <c r="J7591" i="6"/>
  <c r="I7591" i="6"/>
  <c r="K7591" i="6"/>
  <c r="F7592" i="6"/>
  <c r="E7593" i="6"/>
  <c r="F7593" i="6" l="1"/>
  <c r="E7594" i="6"/>
  <c r="M7592" i="6"/>
  <c r="I7592" i="6"/>
  <c r="L7592" i="6"/>
  <c r="H7592" i="6"/>
  <c r="J7592" i="6"/>
  <c r="K7592" i="6"/>
  <c r="F7594" i="6" l="1"/>
  <c r="E7595" i="6"/>
  <c r="J7593" i="6"/>
  <c r="M7593" i="6"/>
  <c r="I7593" i="6"/>
  <c r="H7593" i="6"/>
  <c r="K7593" i="6"/>
  <c r="L7593" i="6"/>
  <c r="E7596" i="6" l="1"/>
  <c r="F7595" i="6"/>
  <c r="M7594" i="6"/>
  <c r="J7594" i="6"/>
  <c r="K7594" i="6"/>
  <c r="H7594" i="6"/>
  <c r="L7594" i="6"/>
  <c r="I7594" i="6"/>
  <c r="L7595" i="6" l="1"/>
  <c r="H7595" i="6"/>
  <c r="J7595" i="6"/>
  <c r="K7595" i="6"/>
  <c r="I7595" i="6"/>
  <c r="M7595" i="6"/>
  <c r="F7596" i="6"/>
  <c r="E7597" i="6"/>
  <c r="F7597" i="6" l="1"/>
  <c r="E7598" i="6"/>
  <c r="M7596" i="6"/>
  <c r="I7596" i="6"/>
  <c r="L7596" i="6"/>
  <c r="H7596" i="6"/>
  <c r="J7596" i="6"/>
  <c r="K7596" i="6"/>
  <c r="F7598" i="6" l="1"/>
  <c r="E7599" i="6"/>
  <c r="J7597" i="6"/>
  <c r="M7597" i="6"/>
  <c r="I7597" i="6"/>
  <c r="H7597" i="6"/>
  <c r="L7597" i="6"/>
  <c r="K7597" i="6"/>
  <c r="E7600" i="6" l="1"/>
  <c r="F7599" i="6"/>
  <c r="M7598" i="6"/>
  <c r="L7598" i="6"/>
  <c r="J7598" i="6"/>
  <c r="I7598" i="6"/>
  <c r="K7598" i="6"/>
  <c r="H7598" i="6"/>
  <c r="L7599" i="6" l="1"/>
  <c r="H7599" i="6"/>
  <c r="M7599" i="6"/>
  <c r="J7599" i="6"/>
  <c r="I7599" i="6"/>
  <c r="K7599" i="6"/>
  <c r="F7600" i="6"/>
  <c r="E7601" i="6"/>
  <c r="F7601" i="6" l="1"/>
  <c r="E7602" i="6"/>
  <c r="M7600" i="6"/>
  <c r="I7600" i="6"/>
  <c r="L7600" i="6"/>
  <c r="H7600" i="6"/>
  <c r="J7600" i="6"/>
  <c r="K7600" i="6"/>
  <c r="F7602" i="6" l="1"/>
  <c r="E7603" i="6"/>
  <c r="J7601" i="6"/>
  <c r="M7601" i="6"/>
  <c r="I7601" i="6"/>
  <c r="H7601" i="6"/>
  <c r="K7601" i="6"/>
  <c r="L7601" i="6"/>
  <c r="E7604" i="6" l="1"/>
  <c r="F7603" i="6"/>
  <c r="M7602" i="6"/>
  <c r="J7602" i="6"/>
  <c r="K7602" i="6"/>
  <c r="I7602" i="6"/>
  <c r="H7602" i="6"/>
  <c r="L7602" i="6"/>
  <c r="L7603" i="6" l="1"/>
  <c r="H7603" i="6"/>
  <c r="J7603" i="6"/>
  <c r="K7603" i="6"/>
  <c r="I7603" i="6"/>
  <c r="M7603" i="6"/>
  <c r="F7604" i="6"/>
  <c r="E7605" i="6"/>
  <c r="F7605" i="6" l="1"/>
  <c r="E7606" i="6"/>
  <c r="M7604" i="6"/>
  <c r="I7604" i="6"/>
  <c r="L7604" i="6"/>
  <c r="H7604" i="6"/>
  <c r="J7604" i="6"/>
  <c r="K7604" i="6"/>
  <c r="F7606" i="6" l="1"/>
  <c r="E7607" i="6"/>
  <c r="J7605" i="6"/>
  <c r="M7605" i="6"/>
  <c r="I7605" i="6"/>
  <c r="H7605" i="6"/>
  <c r="L7605" i="6"/>
  <c r="K7605" i="6"/>
  <c r="E7608" i="6" l="1"/>
  <c r="F7607" i="6"/>
  <c r="M7606" i="6"/>
  <c r="L7606" i="6"/>
  <c r="K7606" i="6"/>
  <c r="J7606" i="6"/>
  <c r="I7606" i="6"/>
  <c r="H7606" i="6"/>
  <c r="L7607" i="6" l="1"/>
  <c r="H7607" i="6"/>
  <c r="M7607" i="6"/>
  <c r="J7607" i="6"/>
  <c r="I7607" i="6"/>
  <c r="K7607" i="6"/>
  <c r="F7608" i="6"/>
  <c r="E7609" i="6"/>
  <c r="F7609" i="6" l="1"/>
  <c r="E7610" i="6"/>
  <c r="J7608" i="6"/>
  <c r="M7608" i="6"/>
  <c r="I7608" i="6"/>
  <c r="L7608" i="6"/>
  <c r="H7608" i="6"/>
  <c r="K7608" i="6"/>
  <c r="F7610" i="6" l="1"/>
  <c r="E7611" i="6"/>
  <c r="J7609" i="6"/>
  <c r="M7609" i="6"/>
  <c r="I7609" i="6"/>
  <c r="L7609" i="6"/>
  <c r="K7609" i="6"/>
  <c r="H7609" i="6"/>
  <c r="E7612" i="6" l="1"/>
  <c r="F7611" i="6"/>
  <c r="J7610" i="6"/>
  <c r="I7610" i="6"/>
  <c r="K7610" i="6"/>
  <c r="L7610" i="6"/>
  <c r="H7610" i="6"/>
  <c r="M7610" i="6"/>
  <c r="L7611" i="6" l="1"/>
  <c r="H7611" i="6"/>
  <c r="J7611" i="6"/>
  <c r="K7611" i="6"/>
  <c r="I7611" i="6"/>
  <c r="M7611" i="6"/>
  <c r="F7612" i="6"/>
  <c r="E7613" i="6"/>
  <c r="F7613" i="6" l="1"/>
  <c r="E7614" i="6"/>
  <c r="J7612" i="6"/>
  <c r="M7612" i="6"/>
  <c r="I7612" i="6"/>
  <c r="L7612" i="6"/>
  <c r="H7612" i="6"/>
  <c r="K7612" i="6"/>
  <c r="F7614" i="6" l="1"/>
  <c r="E7615" i="6"/>
  <c r="J7613" i="6"/>
  <c r="M7613" i="6"/>
  <c r="I7613" i="6"/>
  <c r="H7613" i="6"/>
  <c r="K7613" i="6"/>
  <c r="L7613" i="6"/>
  <c r="E7616" i="6" l="1"/>
  <c r="F7615" i="6"/>
  <c r="L7614" i="6"/>
  <c r="I7614" i="6"/>
  <c r="M7614" i="6"/>
  <c r="J7614" i="6"/>
  <c r="K7614" i="6"/>
  <c r="H7614" i="6"/>
  <c r="L7615" i="6" l="1"/>
  <c r="H7615" i="6"/>
  <c r="M7615" i="6"/>
  <c r="I7615" i="6"/>
  <c r="J7615" i="6"/>
  <c r="K7615" i="6"/>
  <c r="F7616" i="6"/>
  <c r="E7617" i="6"/>
  <c r="F7617" i="6" l="1"/>
  <c r="E7618" i="6"/>
  <c r="J7616" i="6"/>
  <c r="M7616" i="6"/>
  <c r="I7616" i="6"/>
  <c r="L7616" i="6"/>
  <c r="H7616" i="6"/>
  <c r="K7616" i="6"/>
  <c r="F7618" i="6" l="1"/>
  <c r="E7619" i="6"/>
  <c r="J7617" i="6"/>
  <c r="M7617" i="6"/>
  <c r="I7617" i="6"/>
  <c r="K7617" i="6"/>
  <c r="H7617" i="6"/>
  <c r="L7617" i="6"/>
  <c r="E7620" i="6" l="1"/>
  <c r="F7619" i="6"/>
  <c r="I7618" i="6"/>
  <c r="J7618" i="6"/>
  <c r="K7618" i="6"/>
  <c r="M7618" i="6"/>
  <c r="L7618" i="6"/>
  <c r="H7618" i="6"/>
  <c r="L7619" i="6" l="1"/>
  <c r="H7619" i="6"/>
  <c r="K7619" i="6"/>
  <c r="I7619" i="6"/>
  <c r="M7619" i="6"/>
  <c r="J7619" i="6"/>
  <c r="F7620" i="6"/>
  <c r="E7621" i="6"/>
  <c r="F7621" i="6" l="1"/>
  <c r="E7622" i="6"/>
  <c r="J7620" i="6"/>
  <c r="M7620" i="6"/>
  <c r="I7620" i="6"/>
  <c r="L7620" i="6"/>
  <c r="H7620" i="6"/>
  <c r="K7620" i="6"/>
  <c r="F7622" i="6" l="1"/>
  <c r="E7623" i="6"/>
  <c r="J7621" i="6"/>
  <c r="M7621" i="6"/>
  <c r="I7621" i="6"/>
  <c r="H7621" i="6"/>
  <c r="L7621" i="6"/>
  <c r="K7621" i="6"/>
  <c r="E7624" i="6" l="1"/>
  <c r="F7623" i="6"/>
  <c r="M7622" i="6"/>
  <c r="L7622" i="6"/>
  <c r="K7622" i="6"/>
  <c r="J7622" i="6"/>
  <c r="I7622" i="6"/>
  <c r="H7622" i="6"/>
  <c r="L7623" i="6" l="1"/>
  <c r="H7623" i="6"/>
  <c r="M7623" i="6"/>
  <c r="J7623" i="6"/>
  <c r="I7623" i="6"/>
  <c r="K7623" i="6"/>
  <c r="F7624" i="6"/>
  <c r="E7625" i="6"/>
  <c r="F7625" i="6" l="1"/>
  <c r="E7626" i="6"/>
  <c r="J7624" i="6"/>
  <c r="M7624" i="6"/>
  <c r="I7624" i="6"/>
  <c r="L7624" i="6"/>
  <c r="H7624" i="6"/>
  <c r="K7624" i="6"/>
  <c r="F7626" i="6" l="1"/>
  <c r="E7627" i="6"/>
  <c r="J7625" i="6"/>
  <c r="M7625" i="6"/>
  <c r="I7625" i="6"/>
  <c r="L7625" i="6"/>
  <c r="K7625" i="6"/>
  <c r="H7625" i="6"/>
  <c r="F7627" i="6" l="1"/>
  <c r="E7628" i="6"/>
  <c r="J7626" i="6"/>
  <c r="I7626" i="6"/>
  <c r="K7626" i="6"/>
  <c r="H7626" i="6"/>
  <c r="M7626" i="6"/>
  <c r="L7626" i="6"/>
  <c r="F7628" i="6" l="1"/>
  <c r="E7629" i="6"/>
  <c r="M7627" i="6"/>
  <c r="H7627" i="6"/>
  <c r="L7627" i="6"/>
  <c r="I7627" i="6"/>
  <c r="J7627" i="6"/>
  <c r="K7627" i="6"/>
  <c r="F7629" i="6" l="1"/>
  <c r="E7630" i="6"/>
  <c r="L7628" i="6"/>
  <c r="J7628" i="6"/>
  <c r="I7628" i="6"/>
  <c r="H7628" i="6"/>
  <c r="K7628" i="6"/>
  <c r="M7628" i="6"/>
  <c r="F7630" i="6" l="1"/>
  <c r="E7631" i="6"/>
  <c r="H7629" i="6"/>
  <c r="M7629" i="6"/>
  <c r="J7629" i="6"/>
  <c r="K7629" i="6"/>
  <c r="L7629" i="6"/>
  <c r="I7629" i="6"/>
  <c r="F7631" i="6" l="1"/>
  <c r="E7632" i="6"/>
  <c r="L7630" i="6"/>
  <c r="J7630" i="6"/>
  <c r="H7630" i="6"/>
  <c r="M7630" i="6"/>
  <c r="K7630" i="6"/>
  <c r="I7630" i="6"/>
  <c r="F7632" i="6" l="1"/>
  <c r="E7633" i="6"/>
  <c r="I7631" i="6"/>
  <c r="M7631" i="6"/>
  <c r="J7631" i="6"/>
  <c r="K7631" i="6"/>
  <c r="L7631" i="6"/>
  <c r="H7631" i="6"/>
  <c r="F7633" i="6" l="1"/>
  <c r="E7634" i="6"/>
  <c r="L7632" i="6"/>
  <c r="J7632" i="6"/>
  <c r="H7632" i="6"/>
  <c r="I7632" i="6"/>
  <c r="M7632" i="6"/>
  <c r="K7632" i="6"/>
  <c r="E7635" i="6" l="1"/>
  <c r="F7634" i="6"/>
  <c r="I7633" i="6"/>
  <c r="M7633" i="6"/>
  <c r="H7633" i="6"/>
  <c r="J7633" i="6"/>
  <c r="L7633" i="6"/>
  <c r="K7633" i="6"/>
  <c r="J7634" i="6" l="1"/>
  <c r="H7634" i="6"/>
  <c r="L7634" i="6"/>
  <c r="M7634" i="6"/>
  <c r="I7634" i="6"/>
  <c r="K7634" i="6"/>
  <c r="F7635" i="6"/>
  <c r="E7636" i="6"/>
  <c r="F7636" i="6" l="1"/>
  <c r="E7637" i="6"/>
  <c r="M7635" i="6"/>
  <c r="J7635" i="6"/>
  <c r="K7635" i="6"/>
  <c r="I7635" i="6"/>
  <c r="L7635" i="6"/>
  <c r="H7635" i="6"/>
  <c r="F7637" i="6" l="1"/>
  <c r="E7638" i="6"/>
  <c r="H7636" i="6"/>
  <c r="L7636" i="6"/>
  <c r="J7636" i="6"/>
  <c r="I7636" i="6"/>
  <c r="M7636" i="6"/>
  <c r="K7636" i="6"/>
  <c r="F7638" i="6" l="1"/>
  <c r="E7639" i="6"/>
  <c r="J7637" i="6"/>
  <c r="M7637" i="6"/>
  <c r="L7637" i="6"/>
  <c r="K7637" i="6"/>
  <c r="I7637" i="6"/>
  <c r="H7637" i="6"/>
  <c r="F7639" i="6" l="1"/>
  <c r="E7640" i="6"/>
  <c r="L7638" i="6"/>
  <c r="J7638" i="6"/>
  <c r="H7638" i="6"/>
  <c r="M7638" i="6"/>
  <c r="K7638" i="6"/>
  <c r="I7638" i="6"/>
  <c r="F7640" i="6" l="1"/>
  <c r="E7641" i="6"/>
  <c r="I7639" i="6"/>
  <c r="J7639" i="6"/>
  <c r="K7639" i="6"/>
  <c r="L7639" i="6"/>
  <c r="M7639" i="6"/>
  <c r="H7639" i="6"/>
  <c r="F7641" i="6" l="1"/>
  <c r="E7642" i="6"/>
  <c r="L7640" i="6"/>
  <c r="J7640" i="6"/>
  <c r="H7640" i="6"/>
  <c r="I7640" i="6"/>
  <c r="K7640" i="6"/>
  <c r="M7640" i="6"/>
  <c r="E7643" i="6" l="1"/>
  <c r="F7642" i="6"/>
  <c r="I7641" i="6"/>
  <c r="M7641" i="6"/>
  <c r="J7641" i="6"/>
  <c r="L7641" i="6"/>
  <c r="K7641" i="6"/>
  <c r="H7641" i="6"/>
  <c r="J7642" i="6" l="1"/>
  <c r="H7642" i="6"/>
  <c r="L7642" i="6"/>
  <c r="I7642" i="6"/>
  <c r="K7642" i="6"/>
  <c r="M7642" i="6"/>
  <c r="F7643" i="6"/>
  <c r="E7644" i="6"/>
  <c r="F7644" i="6" l="1"/>
  <c r="E7645" i="6"/>
  <c r="M7643" i="6"/>
  <c r="I7643" i="6"/>
  <c r="H7643" i="6"/>
  <c r="J7643" i="6"/>
  <c r="K7643" i="6"/>
  <c r="L7643" i="6"/>
  <c r="F7645" i="6" l="1"/>
  <c r="E7646" i="6"/>
  <c r="H7644" i="6"/>
  <c r="L7644" i="6"/>
  <c r="J7644" i="6"/>
  <c r="I7644" i="6"/>
  <c r="M7644" i="6"/>
  <c r="K7644" i="6"/>
  <c r="F7646" i="6" l="1"/>
  <c r="E7647" i="6"/>
  <c r="H7645" i="6"/>
  <c r="M7645" i="6"/>
  <c r="I7645" i="6"/>
  <c r="J7645" i="6"/>
  <c r="L7645" i="6"/>
  <c r="K7645" i="6"/>
  <c r="F7647" i="6" l="1"/>
  <c r="E7648" i="6"/>
  <c r="L7646" i="6"/>
  <c r="J7646" i="6"/>
  <c r="H7646" i="6"/>
  <c r="K7646" i="6"/>
  <c r="M7646" i="6"/>
  <c r="I7646" i="6"/>
  <c r="F7648" i="6" l="1"/>
  <c r="E7649" i="6"/>
  <c r="I7647" i="6"/>
  <c r="J7647" i="6"/>
  <c r="K7647" i="6"/>
  <c r="L7647" i="6"/>
  <c r="M7647" i="6"/>
  <c r="H7647" i="6"/>
  <c r="F7649" i="6" l="1"/>
  <c r="E7650" i="6"/>
  <c r="L7648" i="6"/>
  <c r="J7648" i="6"/>
  <c r="H7648" i="6"/>
  <c r="I7648" i="6"/>
  <c r="M7648" i="6"/>
  <c r="K7648" i="6"/>
  <c r="E7651" i="6" l="1"/>
  <c r="F7650" i="6"/>
  <c r="I7649" i="6"/>
  <c r="M7649" i="6"/>
  <c r="J7649" i="6"/>
  <c r="L7649" i="6"/>
  <c r="K7649" i="6"/>
  <c r="H7649" i="6"/>
  <c r="J7650" i="6" l="1"/>
  <c r="H7650" i="6"/>
  <c r="L7650" i="6"/>
  <c r="M7650" i="6"/>
  <c r="I7650" i="6"/>
  <c r="K7650" i="6"/>
  <c r="F7651" i="6"/>
  <c r="E7652" i="6"/>
  <c r="F7652" i="6" l="1"/>
  <c r="E7653" i="6"/>
  <c r="M7651" i="6"/>
  <c r="J7651" i="6"/>
  <c r="K7651" i="6"/>
  <c r="L7651" i="6"/>
  <c r="H7651" i="6"/>
  <c r="I7651" i="6"/>
  <c r="F7653" i="6" l="1"/>
  <c r="E7654" i="6"/>
  <c r="H7652" i="6"/>
  <c r="L7652" i="6"/>
  <c r="J7652" i="6"/>
  <c r="I7652" i="6"/>
  <c r="M7652" i="6"/>
  <c r="K7652" i="6"/>
  <c r="F7654" i="6" l="1"/>
  <c r="E7655" i="6"/>
  <c r="I7653" i="6"/>
  <c r="J7653" i="6"/>
  <c r="M7653" i="6"/>
  <c r="L7653" i="6"/>
  <c r="K7653" i="6"/>
  <c r="H7653" i="6"/>
  <c r="F7655" i="6" l="1"/>
  <c r="E7656" i="6"/>
  <c r="L7654" i="6"/>
  <c r="J7654" i="6"/>
  <c r="H7654" i="6"/>
  <c r="M7654" i="6"/>
  <c r="K7654" i="6"/>
  <c r="I7654" i="6"/>
  <c r="F7656" i="6" l="1"/>
  <c r="E7657" i="6"/>
  <c r="I7655" i="6"/>
  <c r="M7655" i="6"/>
  <c r="J7655" i="6"/>
  <c r="K7655" i="6"/>
  <c r="L7655" i="6"/>
  <c r="H7655" i="6"/>
  <c r="F7657" i="6" l="1"/>
  <c r="E7658" i="6"/>
  <c r="L7656" i="6"/>
  <c r="J7656" i="6"/>
  <c r="H7656" i="6"/>
  <c r="I7656" i="6"/>
  <c r="K7656" i="6"/>
  <c r="M7656" i="6"/>
  <c r="E7659" i="6" l="1"/>
  <c r="F7658" i="6"/>
  <c r="I7657" i="6"/>
  <c r="M7657" i="6"/>
  <c r="L7657" i="6"/>
  <c r="K7657" i="6"/>
  <c r="H7657" i="6"/>
  <c r="J7657" i="6"/>
  <c r="J7658" i="6" l="1"/>
  <c r="H7658" i="6"/>
  <c r="L7658" i="6"/>
  <c r="I7658" i="6"/>
  <c r="K7658" i="6"/>
  <c r="M7658" i="6"/>
  <c r="F7659" i="6"/>
  <c r="E7660" i="6"/>
  <c r="F7660" i="6" l="1"/>
  <c r="E7661" i="6"/>
  <c r="M7659" i="6"/>
  <c r="H7659" i="6"/>
  <c r="I7659" i="6"/>
  <c r="J7659" i="6"/>
  <c r="K7659" i="6"/>
  <c r="L7659" i="6"/>
  <c r="F7661" i="6" l="1"/>
  <c r="E7662" i="6"/>
  <c r="H7660" i="6"/>
  <c r="L7660" i="6"/>
  <c r="J7660" i="6"/>
  <c r="I7660" i="6"/>
  <c r="M7660" i="6"/>
  <c r="K7660" i="6"/>
  <c r="F7662" i="6" l="1"/>
  <c r="E7663" i="6"/>
  <c r="H7661" i="6"/>
  <c r="M7661" i="6"/>
  <c r="J7661" i="6"/>
  <c r="L7661" i="6"/>
  <c r="K7661" i="6"/>
  <c r="I7661" i="6"/>
  <c r="F7663" i="6" l="1"/>
  <c r="E7664" i="6"/>
  <c r="L7662" i="6"/>
  <c r="J7662" i="6"/>
  <c r="H7662" i="6"/>
  <c r="M7662" i="6"/>
  <c r="K7662" i="6"/>
  <c r="I7662" i="6"/>
  <c r="F7664" i="6" l="1"/>
  <c r="E7665" i="6"/>
  <c r="I7663" i="6"/>
  <c r="M7663" i="6"/>
  <c r="J7663" i="6"/>
  <c r="K7663" i="6"/>
  <c r="L7663" i="6"/>
  <c r="H7663" i="6"/>
  <c r="F7665" i="6" l="1"/>
  <c r="E7666" i="6"/>
  <c r="L7664" i="6"/>
  <c r="J7664" i="6"/>
  <c r="H7664" i="6"/>
  <c r="I7664" i="6"/>
  <c r="M7664" i="6"/>
  <c r="K7664" i="6"/>
  <c r="E7667" i="6" l="1"/>
  <c r="F7666" i="6"/>
  <c r="I7665" i="6"/>
  <c r="M7665" i="6"/>
  <c r="H7665" i="6"/>
  <c r="J7665" i="6"/>
  <c r="L7665" i="6"/>
  <c r="K7665" i="6"/>
  <c r="J7666" i="6" l="1"/>
  <c r="H7666" i="6"/>
  <c r="L7666" i="6"/>
  <c r="M7666" i="6"/>
  <c r="I7666" i="6"/>
  <c r="K7666" i="6"/>
  <c r="F7667" i="6"/>
  <c r="E7668" i="6"/>
  <c r="F7668" i="6" l="1"/>
  <c r="E7669" i="6"/>
  <c r="M7667" i="6"/>
  <c r="J7667" i="6"/>
  <c r="K7667" i="6"/>
  <c r="I7667" i="6"/>
  <c r="L7667" i="6"/>
  <c r="H7667" i="6"/>
  <c r="F7669" i="6" l="1"/>
  <c r="E7670" i="6"/>
  <c r="H7668" i="6"/>
  <c r="L7668" i="6"/>
  <c r="J7668" i="6"/>
  <c r="I7668" i="6"/>
  <c r="M7668" i="6"/>
  <c r="K7668" i="6"/>
  <c r="F7670" i="6" l="1"/>
  <c r="E7671" i="6"/>
  <c r="J7669" i="6"/>
  <c r="M7669" i="6"/>
  <c r="L7669" i="6"/>
  <c r="K7669" i="6"/>
  <c r="I7669" i="6"/>
  <c r="H7669" i="6"/>
  <c r="F7671" i="6" l="1"/>
  <c r="E7672" i="6"/>
  <c r="L7670" i="6"/>
  <c r="J7670" i="6"/>
  <c r="H7670" i="6"/>
  <c r="M7670" i="6"/>
  <c r="K7670" i="6"/>
  <c r="I7670" i="6"/>
  <c r="F7672" i="6" l="1"/>
  <c r="E7673" i="6"/>
  <c r="I7671" i="6"/>
  <c r="J7671" i="6"/>
  <c r="K7671" i="6"/>
  <c r="L7671" i="6"/>
  <c r="H7671" i="6"/>
  <c r="M7671" i="6"/>
  <c r="F7673" i="6" l="1"/>
  <c r="E7674" i="6"/>
  <c r="L7672" i="6"/>
  <c r="J7672" i="6"/>
  <c r="H7672" i="6"/>
  <c r="I7672" i="6"/>
  <c r="K7672" i="6"/>
  <c r="M7672" i="6"/>
  <c r="E7675" i="6" l="1"/>
  <c r="F7674" i="6"/>
  <c r="I7673" i="6"/>
  <c r="M7673" i="6"/>
  <c r="J7673" i="6"/>
  <c r="L7673" i="6"/>
  <c r="K7673" i="6"/>
  <c r="H7673" i="6"/>
  <c r="J7674" i="6" l="1"/>
  <c r="H7674" i="6"/>
  <c r="L7674" i="6"/>
  <c r="I7674" i="6"/>
  <c r="K7674" i="6"/>
  <c r="M7674" i="6"/>
  <c r="F7675" i="6"/>
  <c r="E7676" i="6"/>
  <c r="F7676" i="6" l="1"/>
  <c r="E7677" i="6"/>
  <c r="M7675" i="6"/>
  <c r="I7675" i="6"/>
  <c r="H7675" i="6"/>
  <c r="J7675" i="6"/>
  <c r="K7675" i="6"/>
  <c r="L7675" i="6"/>
  <c r="F7677" i="6" l="1"/>
  <c r="E7678" i="6"/>
  <c r="H7676" i="6"/>
  <c r="L7676" i="6"/>
  <c r="J7676" i="6"/>
  <c r="I7676" i="6"/>
  <c r="K7676" i="6"/>
  <c r="M7676" i="6"/>
  <c r="F7678" i="6" l="1"/>
  <c r="E7679" i="6"/>
  <c r="H7677" i="6"/>
  <c r="M7677" i="6"/>
  <c r="I7677" i="6"/>
  <c r="J7677" i="6"/>
  <c r="K7677" i="6"/>
  <c r="L7677" i="6"/>
  <c r="F7679" i="6" l="1"/>
  <c r="E7680" i="6"/>
  <c r="L7678" i="6"/>
  <c r="J7678" i="6"/>
  <c r="H7678" i="6"/>
  <c r="K7678" i="6"/>
  <c r="M7678" i="6"/>
  <c r="I7678" i="6"/>
  <c r="F7680" i="6" l="1"/>
  <c r="E7681" i="6"/>
  <c r="I7679" i="6"/>
  <c r="J7679" i="6"/>
  <c r="K7679" i="6"/>
  <c r="L7679" i="6"/>
  <c r="M7679" i="6"/>
  <c r="H7679" i="6"/>
  <c r="F7681" i="6" l="1"/>
  <c r="E7682" i="6"/>
  <c r="L7680" i="6"/>
  <c r="J7680" i="6"/>
  <c r="H7680" i="6"/>
  <c r="I7680" i="6"/>
  <c r="M7680" i="6"/>
  <c r="K7680" i="6"/>
  <c r="F7682" i="6" l="1"/>
  <c r="E7683" i="6"/>
  <c r="I7681" i="6"/>
  <c r="M7681" i="6"/>
  <c r="J7681" i="6"/>
  <c r="L7681" i="6"/>
  <c r="K7681" i="6"/>
  <c r="H7681" i="6"/>
  <c r="F7683" i="6" l="1"/>
  <c r="E7684" i="6"/>
  <c r="J7682" i="6"/>
  <c r="H7682" i="6"/>
  <c r="L7682" i="6"/>
  <c r="M7682" i="6"/>
  <c r="I7682" i="6"/>
  <c r="K7682" i="6"/>
  <c r="F7684" i="6" l="1"/>
  <c r="E7685" i="6"/>
  <c r="J7683" i="6"/>
  <c r="K7683" i="6"/>
  <c r="L7683" i="6"/>
  <c r="H7683" i="6"/>
  <c r="M7683" i="6"/>
  <c r="I7683" i="6"/>
  <c r="F7685" i="6" l="1"/>
  <c r="E7686" i="6"/>
  <c r="H7684" i="6"/>
  <c r="L7684" i="6"/>
  <c r="J7684" i="6"/>
  <c r="I7684" i="6"/>
  <c r="M7684" i="6"/>
  <c r="K7684" i="6"/>
  <c r="E7687" i="6" l="1"/>
  <c r="F7686" i="6"/>
  <c r="K7685" i="6"/>
  <c r="H7685" i="6"/>
  <c r="I7685" i="6"/>
  <c r="J7685" i="6"/>
  <c r="L7685" i="6"/>
  <c r="M7685" i="6"/>
  <c r="L7686" i="6" l="1"/>
  <c r="H7686" i="6"/>
  <c r="J7686" i="6"/>
  <c r="K7686" i="6"/>
  <c r="M7686" i="6"/>
  <c r="I7686" i="6"/>
  <c r="F7687" i="6"/>
  <c r="E7688" i="6"/>
  <c r="F7688" i="6" l="1"/>
  <c r="E7689" i="6"/>
  <c r="H7687" i="6"/>
  <c r="L7687" i="6"/>
  <c r="J7687" i="6"/>
  <c r="K7687" i="6"/>
  <c r="I7687" i="6"/>
  <c r="M7687" i="6"/>
  <c r="F7689" i="6" l="1"/>
  <c r="E7690" i="6"/>
  <c r="J7688" i="6"/>
  <c r="L7688" i="6"/>
  <c r="H7688" i="6"/>
  <c r="M7688" i="6"/>
  <c r="K7688" i="6"/>
  <c r="I7688" i="6"/>
  <c r="E7691" i="6" l="1"/>
  <c r="F7690" i="6"/>
  <c r="L7689" i="6"/>
  <c r="K7689" i="6"/>
  <c r="H7689" i="6"/>
  <c r="I7689" i="6"/>
  <c r="J7689" i="6"/>
  <c r="M7689" i="6"/>
  <c r="L7690" i="6" l="1"/>
  <c r="H7690" i="6"/>
  <c r="J7690" i="6"/>
  <c r="K7690" i="6"/>
  <c r="M7690" i="6"/>
  <c r="I7690" i="6"/>
  <c r="F7691" i="6"/>
  <c r="E7692" i="6"/>
  <c r="F7692" i="6" l="1"/>
  <c r="E7693" i="6"/>
  <c r="I7691" i="6"/>
  <c r="H7691" i="6"/>
  <c r="J7691" i="6"/>
  <c r="L7691" i="6"/>
  <c r="M7691" i="6"/>
  <c r="K7691" i="6"/>
  <c r="F7693" i="6" l="1"/>
  <c r="E7694" i="6"/>
  <c r="J7692" i="6"/>
  <c r="L7692" i="6"/>
  <c r="H7692" i="6"/>
  <c r="K7692" i="6"/>
  <c r="M7692" i="6"/>
  <c r="I7692" i="6"/>
  <c r="E7695" i="6" l="1"/>
  <c r="F7694" i="6"/>
  <c r="H7693" i="6"/>
  <c r="I7693" i="6"/>
  <c r="J7693" i="6"/>
  <c r="L7693" i="6"/>
  <c r="M7693" i="6"/>
  <c r="K7693" i="6"/>
  <c r="L7694" i="6" l="1"/>
  <c r="H7694" i="6"/>
  <c r="J7694" i="6"/>
  <c r="M7694" i="6"/>
  <c r="K7694" i="6"/>
  <c r="I7694" i="6"/>
  <c r="F7695" i="6"/>
  <c r="E7696" i="6"/>
  <c r="F7696" i="6" l="1"/>
  <c r="E7697" i="6"/>
  <c r="I7695" i="6"/>
  <c r="H7695" i="6"/>
  <c r="L7695" i="6"/>
  <c r="J7695" i="6"/>
  <c r="M7695" i="6"/>
  <c r="K7695" i="6"/>
  <c r="F7697" i="6" l="1"/>
  <c r="E7698" i="6"/>
  <c r="J7696" i="6"/>
  <c r="L7696" i="6"/>
  <c r="H7696" i="6"/>
  <c r="M7696" i="6"/>
  <c r="K7696" i="6"/>
  <c r="I7696" i="6"/>
  <c r="E7699" i="6" l="1"/>
  <c r="F7698" i="6"/>
  <c r="L7697" i="6"/>
  <c r="K7697" i="6"/>
  <c r="H7697" i="6"/>
  <c r="I7697" i="6"/>
  <c r="J7697" i="6"/>
  <c r="M7697" i="6"/>
  <c r="L7698" i="6" l="1"/>
  <c r="H7698" i="6"/>
  <c r="J7698" i="6"/>
  <c r="K7698" i="6"/>
  <c r="M7698" i="6"/>
  <c r="I7698" i="6"/>
  <c r="F7699" i="6"/>
  <c r="E7700" i="6"/>
  <c r="F7700" i="6" l="1"/>
  <c r="E7701" i="6"/>
  <c r="M7699" i="6"/>
  <c r="I7699" i="6"/>
  <c r="H7699" i="6"/>
  <c r="J7699" i="6"/>
  <c r="L7699" i="6"/>
  <c r="K7699" i="6"/>
  <c r="F7701" i="6" l="1"/>
  <c r="E7702" i="6"/>
  <c r="J7700" i="6"/>
  <c r="L7700" i="6"/>
  <c r="H7700" i="6"/>
  <c r="K7700" i="6"/>
  <c r="M7700" i="6"/>
  <c r="I7700" i="6"/>
  <c r="E7703" i="6" l="1"/>
  <c r="F7702" i="6"/>
  <c r="H7701" i="6"/>
  <c r="I7701" i="6"/>
  <c r="J7701" i="6"/>
  <c r="K7701" i="6"/>
  <c r="M7701" i="6"/>
  <c r="L7701" i="6"/>
  <c r="L7702" i="6" l="1"/>
  <c r="H7702" i="6"/>
  <c r="J7702" i="6"/>
  <c r="M7702" i="6"/>
  <c r="K7702" i="6"/>
  <c r="I7702" i="6"/>
  <c r="F7703" i="6"/>
  <c r="E7704" i="6"/>
  <c r="F7704" i="6" l="1"/>
  <c r="E7705" i="6"/>
  <c r="M7703" i="6"/>
  <c r="I7703" i="6"/>
  <c r="H7703" i="6"/>
  <c r="L7703" i="6"/>
  <c r="K7703" i="6"/>
  <c r="J7703" i="6"/>
  <c r="F7705" i="6" l="1"/>
  <c r="E7706" i="6"/>
  <c r="J7704" i="6"/>
  <c r="L7704" i="6"/>
  <c r="H7704" i="6"/>
  <c r="M7704" i="6"/>
  <c r="K7704" i="6"/>
  <c r="I7704" i="6"/>
  <c r="E7707" i="6" l="1"/>
  <c r="F7706" i="6"/>
  <c r="L7705" i="6"/>
  <c r="H7705" i="6"/>
  <c r="I7705" i="6"/>
  <c r="J7705" i="6"/>
  <c r="M7705" i="6"/>
  <c r="K7705" i="6"/>
  <c r="L7706" i="6" l="1"/>
  <c r="H7706" i="6"/>
  <c r="J7706" i="6"/>
  <c r="K7706" i="6"/>
  <c r="M7706" i="6"/>
  <c r="I7706" i="6"/>
  <c r="F7707" i="6"/>
  <c r="E7708" i="6"/>
  <c r="F7708" i="6" l="1"/>
  <c r="E7709" i="6"/>
  <c r="M7707" i="6"/>
  <c r="I7707" i="6"/>
  <c r="H7707" i="6"/>
  <c r="J7707" i="6"/>
  <c r="L7707" i="6"/>
  <c r="K7707" i="6"/>
  <c r="F7709" i="6" l="1"/>
  <c r="E7710" i="6"/>
  <c r="J7708" i="6"/>
  <c r="L7708" i="6"/>
  <c r="H7708" i="6"/>
  <c r="K7708" i="6"/>
  <c r="M7708" i="6"/>
  <c r="I7708" i="6"/>
  <c r="E7711" i="6" l="1"/>
  <c r="F7710" i="6"/>
  <c r="H7709" i="6"/>
  <c r="I7709" i="6"/>
  <c r="J7709" i="6"/>
  <c r="M7709" i="6"/>
  <c r="L7709" i="6"/>
  <c r="K7709" i="6"/>
  <c r="L7710" i="6" l="1"/>
  <c r="H7710" i="6"/>
  <c r="J7710" i="6"/>
  <c r="K7710" i="6"/>
  <c r="M7710" i="6"/>
  <c r="I7710" i="6"/>
  <c r="F7711" i="6"/>
  <c r="E7712" i="6"/>
  <c r="M7711" i="6" l="1"/>
  <c r="I7711" i="6"/>
  <c r="H7711" i="6"/>
  <c r="L7711" i="6"/>
  <c r="J7711" i="6"/>
  <c r="K7711" i="6"/>
  <c r="F7712" i="6"/>
  <c r="E7713" i="6"/>
  <c r="F7713" i="6" l="1"/>
  <c r="E7714" i="6"/>
  <c r="J7712" i="6"/>
  <c r="L7712" i="6"/>
  <c r="H7712" i="6"/>
  <c r="M7712" i="6"/>
  <c r="K7712" i="6"/>
  <c r="I7712" i="6"/>
  <c r="F7714" i="6" l="1"/>
  <c r="E7715" i="6"/>
  <c r="M7713" i="6"/>
  <c r="I7713" i="6"/>
  <c r="L7713" i="6"/>
  <c r="K7713" i="6"/>
  <c r="H7713" i="6"/>
  <c r="J7713" i="6"/>
  <c r="F7715" i="6" l="1"/>
  <c r="E7716" i="6"/>
  <c r="L7714" i="6"/>
  <c r="H7714" i="6"/>
  <c r="J7714" i="6"/>
  <c r="K7714" i="6"/>
  <c r="M7714" i="6"/>
  <c r="I7714" i="6"/>
  <c r="F7716" i="6" l="1"/>
  <c r="E7717" i="6"/>
  <c r="K7715" i="6"/>
  <c r="H7715" i="6"/>
  <c r="J7715" i="6"/>
  <c r="L7715" i="6"/>
  <c r="I7715" i="6"/>
  <c r="M7715" i="6"/>
  <c r="F7717" i="6" l="1"/>
  <c r="E7718" i="6"/>
  <c r="J7716" i="6"/>
  <c r="L7716" i="6"/>
  <c r="H7716" i="6"/>
  <c r="K7716" i="6"/>
  <c r="M7716" i="6"/>
  <c r="I7716" i="6"/>
  <c r="F7718" i="6" l="1"/>
  <c r="E7719" i="6"/>
  <c r="M7717" i="6"/>
  <c r="I7717" i="6"/>
  <c r="K7717" i="6"/>
  <c r="H7717" i="6"/>
  <c r="J7717" i="6"/>
  <c r="L7717" i="6"/>
  <c r="F7719" i="6" l="1"/>
  <c r="E7720" i="6"/>
  <c r="L7718" i="6"/>
  <c r="H7718" i="6"/>
  <c r="J7718" i="6"/>
  <c r="M7718" i="6"/>
  <c r="K7718" i="6"/>
  <c r="I7718" i="6"/>
  <c r="F7720" i="6" l="1"/>
  <c r="E7721" i="6"/>
  <c r="H7719" i="6"/>
  <c r="K7719" i="6"/>
  <c r="L7719" i="6"/>
  <c r="J7719" i="6"/>
  <c r="I7719" i="6"/>
  <c r="M7719" i="6"/>
  <c r="E7722" i="6" l="1"/>
  <c r="F7721" i="6"/>
  <c r="J7720" i="6"/>
  <c r="L7720" i="6"/>
  <c r="H7720" i="6"/>
  <c r="M7720" i="6"/>
  <c r="K7720" i="6"/>
  <c r="I7720" i="6"/>
  <c r="M7721" i="6" l="1"/>
  <c r="I7721" i="6"/>
  <c r="L7721" i="6"/>
  <c r="K7721" i="6"/>
  <c r="H7721" i="6"/>
  <c r="J7721" i="6"/>
  <c r="F7722" i="6"/>
  <c r="E7723" i="6"/>
  <c r="F7723" i="6" l="1"/>
  <c r="E7724" i="6"/>
  <c r="L7722" i="6"/>
  <c r="H7722" i="6"/>
  <c r="J7722" i="6"/>
  <c r="I7722" i="6"/>
  <c r="K7722" i="6"/>
  <c r="M7722" i="6"/>
  <c r="F7724" i="6" l="1"/>
  <c r="E7725" i="6"/>
  <c r="H7723" i="6"/>
  <c r="J7723" i="6"/>
  <c r="L7723" i="6"/>
  <c r="K7723" i="6"/>
  <c r="M7723" i="6"/>
  <c r="I7723" i="6"/>
  <c r="E7726" i="6" l="1"/>
  <c r="F7725" i="6"/>
  <c r="J7724" i="6"/>
  <c r="L7724" i="6"/>
  <c r="H7724" i="6"/>
  <c r="K7724" i="6"/>
  <c r="M7724" i="6"/>
  <c r="I7724" i="6"/>
  <c r="M7725" i="6" l="1"/>
  <c r="I7725" i="6"/>
  <c r="K7725" i="6"/>
  <c r="J7725" i="6"/>
  <c r="L7725" i="6"/>
  <c r="H7725" i="6"/>
  <c r="F7726" i="6"/>
  <c r="E7727" i="6"/>
  <c r="F7727" i="6" l="1"/>
  <c r="E7728" i="6"/>
  <c r="L7726" i="6"/>
  <c r="H7726" i="6"/>
  <c r="J7726" i="6"/>
  <c r="I7726" i="6"/>
  <c r="M7726" i="6"/>
  <c r="K7726" i="6"/>
  <c r="F7728" i="6" l="1"/>
  <c r="E7729" i="6"/>
  <c r="H7727" i="6"/>
  <c r="L7727" i="6"/>
  <c r="I7727" i="6"/>
  <c r="J7727" i="6"/>
  <c r="M7727" i="6"/>
  <c r="K7727" i="6"/>
  <c r="F7729" i="6" l="1"/>
  <c r="E7730" i="6"/>
  <c r="J7728" i="6"/>
  <c r="L7728" i="6"/>
  <c r="H7728" i="6"/>
  <c r="M7728" i="6"/>
  <c r="K7728" i="6"/>
  <c r="I7728" i="6"/>
  <c r="F7730" i="6" l="1"/>
  <c r="E7731" i="6"/>
  <c r="M7729" i="6"/>
  <c r="I7729" i="6"/>
  <c r="L7729" i="6"/>
  <c r="K7729" i="6"/>
  <c r="J7729" i="6"/>
  <c r="H7729" i="6"/>
  <c r="F7731" i="6" l="1"/>
  <c r="E7732" i="6"/>
  <c r="L7730" i="6"/>
  <c r="H7730" i="6"/>
  <c r="J7730" i="6"/>
  <c r="I7730" i="6"/>
  <c r="K7730" i="6"/>
  <c r="M7730" i="6"/>
  <c r="F7732" i="6" l="1"/>
  <c r="E7733" i="6"/>
  <c r="K7731" i="6"/>
  <c r="H7731" i="6"/>
  <c r="J7731" i="6"/>
  <c r="L7731" i="6"/>
  <c r="I7731" i="6"/>
  <c r="M7731" i="6"/>
  <c r="F7733" i="6" l="1"/>
  <c r="E7734" i="6"/>
  <c r="J7732" i="6"/>
  <c r="L7732" i="6"/>
  <c r="H7732" i="6"/>
  <c r="K7732" i="6"/>
  <c r="M7732" i="6"/>
  <c r="I7732" i="6"/>
  <c r="F7734" i="6" l="1"/>
  <c r="E7735" i="6"/>
  <c r="M7733" i="6"/>
  <c r="I7733" i="6"/>
  <c r="K7733" i="6"/>
  <c r="J7733" i="6"/>
  <c r="L7733" i="6"/>
  <c r="H7733" i="6"/>
  <c r="F7735" i="6" l="1"/>
  <c r="E7736" i="6"/>
  <c r="L7734" i="6"/>
  <c r="H7734" i="6"/>
  <c r="J7734" i="6"/>
  <c r="I7734" i="6"/>
  <c r="M7734" i="6"/>
  <c r="K7734" i="6"/>
  <c r="F7736" i="6" l="1"/>
  <c r="E7737" i="6"/>
  <c r="H7735" i="6"/>
  <c r="K7735" i="6"/>
  <c r="L7735" i="6"/>
  <c r="I7735" i="6"/>
  <c r="M7735" i="6"/>
  <c r="J7735" i="6"/>
  <c r="F7737" i="6" l="1"/>
  <c r="E7738" i="6"/>
  <c r="J7736" i="6"/>
  <c r="L7736" i="6"/>
  <c r="H7736" i="6"/>
  <c r="M7736" i="6"/>
  <c r="K7736" i="6"/>
  <c r="I7736" i="6"/>
  <c r="F7738" i="6" l="1"/>
  <c r="E7739" i="6"/>
  <c r="M7737" i="6"/>
  <c r="I7737" i="6"/>
  <c r="L7737" i="6"/>
  <c r="K7737" i="6"/>
  <c r="J7737" i="6"/>
  <c r="H7737" i="6"/>
  <c r="F7739" i="6" l="1"/>
  <c r="E7740" i="6"/>
  <c r="L7738" i="6"/>
  <c r="H7738" i="6"/>
  <c r="J7738" i="6"/>
  <c r="I7738" i="6"/>
  <c r="K7738" i="6"/>
  <c r="M7738" i="6"/>
  <c r="F7740" i="6" l="1"/>
  <c r="E7741" i="6"/>
  <c r="H7739" i="6"/>
  <c r="J7739" i="6"/>
  <c r="L7739" i="6"/>
  <c r="K7739" i="6"/>
  <c r="M7739" i="6"/>
  <c r="I7739" i="6"/>
  <c r="F7741" i="6" l="1"/>
  <c r="E7742" i="6"/>
  <c r="J7740" i="6"/>
  <c r="L7740" i="6"/>
  <c r="H7740" i="6"/>
  <c r="K7740" i="6"/>
  <c r="M7740" i="6"/>
  <c r="I7740" i="6"/>
  <c r="F7742" i="6" l="1"/>
  <c r="E7743" i="6"/>
  <c r="M7741" i="6"/>
  <c r="I7741" i="6"/>
  <c r="K7741" i="6"/>
  <c r="J7741" i="6"/>
  <c r="L7741" i="6"/>
  <c r="H7741" i="6"/>
  <c r="F7743" i="6" l="1"/>
  <c r="E7744" i="6"/>
  <c r="L7742" i="6"/>
  <c r="H7742" i="6"/>
  <c r="J7742" i="6"/>
  <c r="I7742" i="6"/>
  <c r="K7742" i="6"/>
  <c r="M7742" i="6"/>
  <c r="F7744" i="6" l="1"/>
  <c r="E7745" i="6"/>
  <c r="H7743" i="6"/>
  <c r="L7743" i="6"/>
  <c r="K7743" i="6"/>
  <c r="I7743" i="6"/>
  <c r="M7743" i="6"/>
  <c r="J7743" i="6"/>
  <c r="F7745" i="6" l="1"/>
  <c r="E7746" i="6"/>
  <c r="J7744" i="6"/>
  <c r="L7744" i="6"/>
  <c r="H7744" i="6"/>
  <c r="M7744" i="6"/>
  <c r="K7744" i="6"/>
  <c r="I7744" i="6"/>
  <c r="F7746" i="6" l="1"/>
  <c r="E7747" i="6"/>
  <c r="M7745" i="6"/>
  <c r="I7745" i="6"/>
  <c r="L7745" i="6"/>
  <c r="K7745" i="6"/>
  <c r="J7745" i="6"/>
  <c r="H7745" i="6"/>
  <c r="F7747" i="6" l="1"/>
  <c r="E7748" i="6"/>
  <c r="L7746" i="6"/>
  <c r="H7746" i="6"/>
  <c r="J7746" i="6"/>
  <c r="I7746" i="6"/>
  <c r="K7746" i="6"/>
  <c r="M7746" i="6"/>
  <c r="F7748" i="6" l="1"/>
  <c r="E7749" i="6"/>
  <c r="K7747" i="6"/>
  <c r="H7747" i="6"/>
  <c r="J7747" i="6"/>
  <c r="L7747" i="6"/>
  <c r="I7747" i="6"/>
  <c r="M7747" i="6"/>
  <c r="F7749" i="6" l="1"/>
  <c r="E7750" i="6"/>
  <c r="J7748" i="6"/>
  <c r="L7748" i="6"/>
  <c r="H7748" i="6"/>
  <c r="K7748" i="6"/>
  <c r="M7748" i="6"/>
  <c r="I7748" i="6"/>
  <c r="F7750" i="6" l="1"/>
  <c r="E7751" i="6"/>
  <c r="M7749" i="6"/>
  <c r="I7749" i="6"/>
  <c r="K7749" i="6"/>
  <c r="J7749" i="6"/>
  <c r="L7749" i="6"/>
  <c r="H7749" i="6"/>
  <c r="F7751" i="6" l="1"/>
  <c r="E7752" i="6"/>
  <c r="L7750" i="6"/>
  <c r="H7750" i="6"/>
  <c r="J7750" i="6"/>
  <c r="I7750" i="6"/>
  <c r="M7750" i="6"/>
  <c r="K7750" i="6"/>
  <c r="F7752" i="6" l="1"/>
  <c r="E7753" i="6"/>
  <c r="H7751" i="6"/>
  <c r="K7751" i="6"/>
  <c r="L7751" i="6"/>
  <c r="J7751" i="6"/>
  <c r="I7751" i="6"/>
  <c r="M7751" i="6"/>
  <c r="F7753" i="6" l="1"/>
  <c r="E7754" i="6"/>
  <c r="J7752" i="6"/>
  <c r="L7752" i="6"/>
  <c r="H7752" i="6"/>
  <c r="M7752" i="6"/>
  <c r="K7752" i="6"/>
  <c r="I7752" i="6"/>
  <c r="F7754" i="6" l="1"/>
  <c r="E7755" i="6"/>
  <c r="M7753" i="6"/>
  <c r="I7753" i="6"/>
  <c r="L7753" i="6"/>
  <c r="K7753" i="6"/>
  <c r="J7753" i="6"/>
  <c r="H7753" i="6"/>
  <c r="F7755" i="6" l="1"/>
  <c r="E7756" i="6"/>
  <c r="L7754" i="6"/>
  <c r="H7754" i="6"/>
  <c r="J7754" i="6"/>
  <c r="I7754" i="6"/>
  <c r="K7754" i="6"/>
  <c r="M7754" i="6"/>
  <c r="F7756" i="6" l="1"/>
  <c r="E7757" i="6"/>
  <c r="H7755" i="6"/>
  <c r="J7755" i="6"/>
  <c r="L7755" i="6"/>
  <c r="K7755" i="6"/>
  <c r="M7755" i="6"/>
  <c r="I7755" i="6"/>
  <c r="F7757" i="6" l="1"/>
  <c r="E7758" i="6"/>
  <c r="J7756" i="6"/>
  <c r="L7756" i="6"/>
  <c r="H7756" i="6"/>
  <c r="K7756" i="6"/>
  <c r="M7756" i="6"/>
  <c r="I7756" i="6"/>
  <c r="F7758" i="6" l="1"/>
  <c r="E7759" i="6"/>
  <c r="M7757" i="6"/>
  <c r="I7757" i="6"/>
  <c r="K7757" i="6"/>
  <c r="J7757" i="6"/>
  <c r="L7757" i="6"/>
  <c r="H7757" i="6"/>
  <c r="F7759" i="6" l="1"/>
  <c r="E7760" i="6"/>
  <c r="L7758" i="6"/>
  <c r="H7758" i="6"/>
  <c r="J7758" i="6"/>
  <c r="I7758" i="6"/>
  <c r="M7758" i="6"/>
  <c r="K7758" i="6"/>
  <c r="F7760" i="6" l="1"/>
  <c r="E7761" i="6"/>
  <c r="H7759" i="6"/>
  <c r="L7759" i="6"/>
  <c r="I7759" i="6"/>
  <c r="J7759" i="6"/>
  <c r="K7759" i="6"/>
  <c r="M7759" i="6"/>
  <c r="F7761" i="6" l="1"/>
  <c r="E7762" i="6"/>
  <c r="J7760" i="6"/>
  <c r="I7760" i="6"/>
  <c r="L7760" i="6"/>
  <c r="H7760" i="6"/>
  <c r="M7760" i="6"/>
  <c r="K7760" i="6"/>
  <c r="F7762" i="6" l="1"/>
  <c r="E7763" i="6"/>
  <c r="M7761" i="6"/>
  <c r="I7761" i="6"/>
  <c r="L7761" i="6"/>
  <c r="K7761" i="6"/>
  <c r="J7761" i="6"/>
  <c r="H7761" i="6"/>
  <c r="E7764" i="6" l="1"/>
  <c r="F7763" i="6"/>
  <c r="I7762" i="6"/>
  <c r="K7762" i="6"/>
  <c r="L7762" i="6"/>
  <c r="J7762" i="6"/>
  <c r="H7762" i="6"/>
  <c r="M7762" i="6"/>
  <c r="K7763" i="6" l="1"/>
  <c r="H7763" i="6"/>
  <c r="L7763" i="6"/>
  <c r="M7763" i="6"/>
  <c r="I7763" i="6"/>
  <c r="J7763" i="6"/>
  <c r="F7764" i="6"/>
  <c r="E7765" i="6"/>
  <c r="F7765" i="6" l="1"/>
  <c r="E7766" i="6"/>
  <c r="K7764" i="6"/>
  <c r="I7764" i="6"/>
  <c r="J7764" i="6"/>
  <c r="H7764" i="6"/>
  <c r="L7764" i="6"/>
  <c r="M7764" i="6"/>
  <c r="F7766" i="6" l="1"/>
  <c r="E7767" i="6"/>
  <c r="L7765" i="6"/>
  <c r="H7765" i="6"/>
  <c r="M7765" i="6"/>
  <c r="J7765" i="6"/>
  <c r="I7765" i="6"/>
  <c r="K7765" i="6"/>
  <c r="F7767" i="6" l="1"/>
  <c r="E7768" i="6"/>
  <c r="J7766" i="6"/>
  <c r="K7766" i="6"/>
  <c r="L7766" i="6"/>
  <c r="M7766" i="6"/>
  <c r="I7766" i="6"/>
  <c r="H7766" i="6"/>
  <c r="F7768" i="6" l="1"/>
  <c r="E7769" i="6"/>
  <c r="J7767" i="6"/>
  <c r="K7767" i="6"/>
  <c r="L7767" i="6"/>
  <c r="M7767" i="6"/>
  <c r="H7767" i="6"/>
  <c r="I7767" i="6"/>
  <c r="F7769" i="6" l="1"/>
  <c r="E7770" i="6"/>
  <c r="I7768" i="6"/>
  <c r="H7768" i="6"/>
  <c r="M7768" i="6"/>
  <c r="L7768" i="6"/>
  <c r="K7768" i="6"/>
  <c r="J7768" i="6"/>
  <c r="F7770" i="6" l="1"/>
  <c r="E7771" i="6"/>
  <c r="L7769" i="6"/>
  <c r="H7769" i="6"/>
  <c r="J7769" i="6"/>
  <c r="I7769" i="6"/>
  <c r="M7769" i="6"/>
  <c r="K7769" i="6"/>
  <c r="F7771" i="6" l="1"/>
  <c r="E7772" i="6"/>
  <c r="J7770" i="6"/>
  <c r="L7770" i="6"/>
  <c r="M7770" i="6"/>
  <c r="H7770" i="6"/>
  <c r="I7770" i="6"/>
  <c r="K7770" i="6"/>
  <c r="F7772" i="6" l="1"/>
  <c r="E7773" i="6"/>
  <c r="I7771" i="6"/>
  <c r="H7771" i="6"/>
  <c r="K7771" i="6"/>
  <c r="L7771" i="6"/>
  <c r="M7771" i="6"/>
  <c r="J7771" i="6"/>
  <c r="F7773" i="6" l="1"/>
  <c r="E7774" i="6"/>
  <c r="M7772" i="6"/>
  <c r="L7772" i="6"/>
  <c r="I7772" i="6"/>
  <c r="H7772" i="6"/>
  <c r="K7772" i="6"/>
  <c r="J7772" i="6"/>
  <c r="F7774" i="6" l="1"/>
  <c r="E7775" i="6"/>
  <c r="L7773" i="6"/>
  <c r="H7773" i="6"/>
  <c r="M7773" i="6"/>
  <c r="J7773" i="6"/>
  <c r="I7773" i="6"/>
  <c r="K7773" i="6"/>
  <c r="F7775" i="6" l="1"/>
  <c r="E7776" i="6"/>
  <c r="J7774" i="6"/>
  <c r="M7774" i="6"/>
  <c r="H7774" i="6"/>
  <c r="I7774" i="6"/>
  <c r="K7774" i="6"/>
  <c r="L7774" i="6"/>
  <c r="F7776" i="6" l="1"/>
  <c r="E7777" i="6"/>
  <c r="M7775" i="6"/>
  <c r="I7775" i="6"/>
  <c r="L7775" i="6"/>
  <c r="K7775" i="6"/>
  <c r="H7775" i="6"/>
  <c r="J7775" i="6"/>
  <c r="F7777" i="6" l="1"/>
  <c r="E7778" i="6"/>
  <c r="I7776" i="6"/>
  <c r="H7776" i="6"/>
  <c r="M7776" i="6"/>
  <c r="L7776" i="6"/>
  <c r="J7776" i="6"/>
  <c r="K7776" i="6"/>
  <c r="F7778" i="6" l="1"/>
  <c r="E7779" i="6"/>
  <c r="L7777" i="6"/>
  <c r="H7777" i="6"/>
  <c r="J7777" i="6"/>
  <c r="I7777" i="6"/>
  <c r="M7777" i="6"/>
  <c r="K7777" i="6"/>
  <c r="F7779" i="6" l="1"/>
  <c r="E7780" i="6"/>
  <c r="J7778" i="6"/>
  <c r="K7778" i="6"/>
  <c r="L7778" i="6"/>
  <c r="M7778" i="6"/>
  <c r="H7778" i="6"/>
  <c r="I7778" i="6"/>
  <c r="F7780" i="6" l="1"/>
  <c r="E7781" i="6"/>
  <c r="J7779" i="6"/>
  <c r="K7779" i="6"/>
  <c r="L7779" i="6"/>
  <c r="H7779" i="6"/>
  <c r="M7779" i="6"/>
  <c r="I7779" i="6"/>
  <c r="F7781" i="6" l="1"/>
  <c r="E7782" i="6"/>
  <c r="M7780" i="6"/>
  <c r="L7780" i="6"/>
  <c r="I7780" i="6"/>
  <c r="H7780" i="6"/>
  <c r="K7780" i="6"/>
  <c r="J7780" i="6"/>
  <c r="F7782" i="6" l="1"/>
  <c r="E7783" i="6"/>
  <c r="L7781" i="6"/>
  <c r="H7781" i="6"/>
  <c r="M7781" i="6"/>
  <c r="J7781" i="6"/>
  <c r="I7781" i="6"/>
  <c r="K7781" i="6"/>
  <c r="F7783" i="6" l="1"/>
  <c r="E7784" i="6"/>
  <c r="J7782" i="6"/>
  <c r="K7782" i="6"/>
  <c r="L7782" i="6"/>
  <c r="H7782" i="6"/>
  <c r="I7782" i="6"/>
  <c r="M7782" i="6"/>
  <c r="F7784" i="6" l="1"/>
  <c r="E7785" i="6"/>
  <c r="I7783" i="6"/>
  <c r="H7783" i="6"/>
  <c r="K7783" i="6"/>
  <c r="J7783" i="6"/>
  <c r="L7783" i="6"/>
  <c r="M7783" i="6"/>
  <c r="F7785" i="6" l="1"/>
  <c r="E7786" i="6"/>
  <c r="I7784" i="6"/>
  <c r="H7784" i="6"/>
  <c r="M7784" i="6"/>
  <c r="L7784" i="6"/>
  <c r="K7784" i="6"/>
  <c r="J7784" i="6"/>
  <c r="F7786" i="6" l="1"/>
  <c r="E7787" i="6"/>
  <c r="L7785" i="6"/>
  <c r="H7785" i="6"/>
  <c r="J7785" i="6"/>
  <c r="I7785" i="6"/>
  <c r="M7785" i="6"/>
  <c r="K7785" i="6"/>
  <c r="F7787" i="6" l="1"/>
  <c r="E7788" i="6"/>
  <c r="J7786" i="6"/>
  <c r="I7786" i="6"/>
  <c r="K7786" i="6"/>
  <c r="L7786" i="6"/>
  <c r="M7786" i="6"/>
  <c r="H7786" i="6"/>
  <c r="F7788" i="6" l="1"/>
  <c r="E7789" i="6"/>
  <c r="H7787" i="6"/>
  <c r="J7787" i="6"/>
  <c r="K7787" i="6"/>
  <c r="M7787" i="6"/>
  <c r="I7787" i="6"/>
  <c r="L7787" i="6"/>
  <c r="F7789" i="6" l="1"/>
  <c r="E7790" i="6"/>
  <c r="M7788" i="6"/>
  <c r="L7788" i="6"/>
  <c r="I7788" i="6"/>
  <c r="H7788" i="6"/>
  <c r="K7788" i="6"/>
  <c r="J7788" i="6"/>
  <c r="F7790" i="6" l="1"/>
  <c r="E7791" i="6"/>
  <c r="L7789" i="6"/>
  <c r="H7789" i="6"/>
  <c r="M7789" i="6"/>
  <c r="J7789" i="6"/>
  <c r="I7789" i="6"/>
  <c r="K7789" i="6"/>
  <c r="F7791" i="6" l="1"/>
  <c r="E7792" i="6"/>
  <c r="J7790" i="6"/>
  <c r="M7790" i="6"/>
  <c r="H7790" i="6"/>
  <c r="I7790" i="6"/>
  <c r="L7790" i="6"/>
  <c r="K7790" i="6"/>
  <c r="F7792" i="6" l="1"/>
  <c r="E7793" i="6"/>
  <c r="J7791" i="6"/>
  <c r="K7791" i="6"/>
  <c r="M7791" i="6"/>
  <c r="L7791" i="6"/>
  <c r="I7791" i="6"/>
  <c r="H7791" i="6"/>
  <c r="F7793" i="6" l="1"/>
  <c r="E7794" i="6"/>
  <c r="I7792" i="6"/>
  <c r="H7792" i="6"/>
  <c r="M7792" i="6"/>
  <c r="L7792" i="6"/>
  <c r="J7792" i="6"/>
  <c r="K7792" i="6"/>
  <c r="F7794" i="6" l="1"/>
  <c r="E7795" i="6"/>
  <c r="H7793" i="6"/>
  <c r="J7793" i="6"/>
  <c r="I7793" i="6"/>
  <c r="M7793" i="6"/>
  <c r="K7793" i="6"/>
  <c r="L7793" i="6"/>
  <c r="F7795" i="6" l="1"/>
  <c r="E7796" i="6"/>
  <c r="J7794" i="6"/>
  <c r="M7794" i="6"/>
  <c r="H7794" i="6"/>
  <c r="I7794" i="6"/>
  <c r="K7794" i="6"/>
  <c r="L7794" i="6"/>
  <c r="F7796" i="6" l="1"/>
  <c r="E7797" i="6"/>
  <c r="M7795" i="6"/>
  <c r="H7795" i="6"/>
  <c r="I7795" i="6"/>
  <c r="L7795" i="6"/>
  <c r="J7795" i="6"/>
  <c r="K7795" i="6"/>
  <c r="F7797" i="6" l="1"/>
  <c r="E7798" i="6"/>
  <c r="M7796" i="6"/>
  <c r="L7796" i="6"/>
  <c r="I7796" i="6"/>
  <c r="H7796" i="6"/>
  <c r="K7796" i="6"/>
  <c r="J7796" i="6"/>
  <c r="F7798" i="6" l="1"/>
  <c r="E7799" i="6"/>
  <c r="M7797" i="6"/>
  <c r="J7797" i="6"/>
  <c r="I7797" i="6"/>
  <c r="L7797" i="6"/>
  <c r="H7797" i="6"/>
  <c r="K7797" i="6"/>
  <c r="F7799" i="6" l="1"/>
  <c r="E7800" i="6"/>
  <c r="J7798" i="6"/>
  <c r="K7798" i="6"/>
  <c r="L7798" i="6"/>
  <c r="M7798" i="6"/>
  <c r="I7798" i="6"/>
  <c r="H7798" i="6"/>
  <c r="F7800" i="6" l="1"/>
  <c r="E7801" i="6"/>
  <c r="J7799" i="6"/>
  <c r="K7799" i="6"/>
  <c r="L7799" i="6"/>
  <c r="M7799" i="6"/>
  <c r="H7799" i="6"/>
  <c r="I7799" i="6"/>
  <c r="F7801" i="6" l="1"/>
  <c r="E7802" i="6"/>
  <c r="I7800" i="6"/>
  <c r="H7800" i="6"/>
  <c r="M7800" i="6"/>
  <c r="L7800" i="6"/>
  <c r="K7800" i="6"/>
  <c r="J7800" i="6"/>
  <c r="F7802" i="6" l="1"/>
  <c r="E7803" i="6"/>
  <c r="J7801" i="6"/>
  <c r="I7801" i="6"/>
  <c r="M7801" i="6"/>
  <c r="H7801" i="6"/>
  <c r="L7801" i="6"/>
  <c r="K7801" i="6"/>
  <c r="F7803" i="6" l="1"/>
  <c r="E7804" i="6"/>
  <c r="J7802" i="6"/>
  <c r="L7802" i="6"/>
  <c r="M7802" i="6"/>
  <c r="H7802" i="6"/>
  <c r="I7802" i="6"/>
  <c r="K7802" i="6"/>
  <c r="F7804" i="6" l="1"/>
  <c r="E7805" i="6"/>
  <c r="I7803" i="6"/>
  <c r="H7803" i="6"/>
  <c r="J7803" i="6"/>
  <c r="M7803" i="6"/>
  <c r="L7803" i="6"/>
  <c r="K7803" i="6"/>
  <c r="F7805" i="6" l="1"/>
  <c r="E7806" i="6"/>
  <c r="M7804" i="6"/>
  <c r="L7804" i="6"/>
  <c r="I7804" i="6"/>
  <c r="H7804" i="6"/>
  <c r="K7804" i="6"/>
  <c r="J7804" i="6"/>
  <c r="F7806" i="6" l="1"/>
  <c r="E7807" i="6"/>
  <c r="M7805" i="6"/>
  <c r="J7805" i="6"/>
  <c r="I7805" i="6"/>
  <c r="L7805" i="6"/>
  <c r="K7805" i="6"/>
  <c r="H7805" i="6"/>
  <c r="F7807" i="6" l="1"/>
  <c r="E7808" i="6"/>
  <c r="J7806" i="6"/>
  <c r="M7806" i="6"/>
  <c r="H7806" i="6"/>
  <c r="I7806" i="6"/>
  <c r="K7806" i="6"/>
  <c r="L7806" i="6"/>
  <c r="F7808" i="6" l="1"/>
  <c r="E7809" i="6"/>
  <c r="M7807" i="6"/>
  <c r="I7807" i="6"/>
  <c r="L7807" i="6"/>
  <c r="H7807" i="6"/>
  <c r="J7807" i="6"/>
  <c r="K7807" i="6"/>
  <c r="F7809" i="6" l="1"/>
  <c r="E7810" i="6"/>
  <c r="I7808" i="6"/>
  <c r="H7808" i="6"/>
  <c r="M7808" i="6"/>
  <c r="L7808" i="6"/>
  <c r="J7808" i="6"/>
  <c r="K7808" i="6"/>
  <c r="F7810" i="6" l="1"/>
  <c r="E7811" i="6"/>
  <c r="J7809" i="6"/>
  <c r="I7809" i="6"/>
  <c r="M7809" i="6"/>
  <c r="L7809" i="6"/>
  <c r="H7809" i="6"/>
  <c r="K7809" i="6"/>
  <c r="F7811" i="6" l="1"/>
  <c r="E7812" i="6"/>
  <c r="J7810" i="6"/>
  <c r="K7810" i="6"/>
  <c r="M7810" i="6"/>
  <c r="L7810" i="6"/>
  <c r="H7810" i="6"/>
  <c r="I7810" i="6"/>
  <c r="F7812" i="6" l="1"/>
  <c r="E7813" i="6"/>
  <c r="J7811" i="6"/>
  <c r="K7811" i="6"/>
  <c r="L7811" i="6"/>
  <c r="M7811" i="6"/>
  <c r="I7811" i="6"/>
  <c r="H7811" i="6"/>
  <c r="F7813" i="6" l="1"/>
  <c r="E7814" i="6"/>
  <c r="M7812" i="6"/>
  <c r="L7812" i="6"/>
  <c r="I7812" i="6"/>
  <c r="H7812" i="6"/>
  <c r="K7812" i="6"/>
  <c r="J7812" i="6"/>
  <c r="F7814" i="6" l="1"/>
  <c r="E7815" i="6"/>
  <c r="M7813" i="6"/>
  <c r="J7813" i="6"/>
  <c r="I7813" i="6"/>
  <c r="L7813" i="6"/>
  <c r="H7813" i="6"/>
  <c r="K7813" i="6"/>
  <c r="F7815" i="6" l="1"/>
  <c r="E7816" i="6"/>
  <c r="J7814" i="6"/>
  <c r="K7814" i="6"/>
  <c r="L7814" i="6"/>
  <c r="H7814" i="6"/>
  <c r="I7814" i="6"/>
  <c r="M7814" i="6"/>
  <c r="F7816" i="6" l="1"/>
  <c r="E7817" i="6"/>
  <c r="I7815" i="6"/>
  <c r="H7815" i="6"/>
  <c r="J7815" i="6"/>
  <c r="L7815" i="6"/>
  <c r="K7815" i="6"/>
  <c r="M7815" i="6"/>
  <c r="F7817" i="6" l="1"/>
  <c r="E7818" i="6"/>
  <c r="I7816" i="6"/>
  <c r="H7816" i="6"/>
  <c r="M7816" i="6"/>
  <c r="L7816" i="6"/>
  <c r="J7816" i="6"/>
  <c r="K7816" i="6"/>
  <c r="F7818" i="6" l="1"/>
  <c r="E7819" i="6"/>
  <c r="J7817" i="6"/>
  <c r="I7817" i="6"/>
  <c r="M7817" i="6"/>
  <c r="H7817" i="6"/>
  <c r="K7817" i="6"/>
  <c r="L7817" i="6"/>
  <c r="F7819" i="6" l="1"/>
  <c r="E7820" i="6"/>
  <c r="J7818" i="6"/>
  <c r="I7818" i="6"/>
  <c r="K7818" i="6"/>
  <c r="L7818" i="6"/>
  <c r="H7818" i="6"/>
  <c r="M7818" i="6"/>
  <c r="F7820" i="6" l="1"/>
  <c r="E7821" i="6"/>
  <c r="H7819" i="6"/>
  <c r="J7819" i="6"/>
  <c r="K7819" i="6"/>
  <c r="M7819" i="6"/>
  <c r="I7819" i="6"/>
  <c r="L7819" i="6"/>
  <c r="F7821" i="6" l="1"/>
  <c r="E7822" i="6"/>
  <c r="M7820" i="6"/>
  <c r="L7820" i="6"/>
  <c r="I7820" i="6"/>
  <c r="H7820" i="6"/>
  <c r="K7820" i="6"/>
  <c r="J7820" i="6"/>
  <c r="F7822" i="6" l="1"/>
  <c r="E7823" i="6"/>
  <c r="M7821" i="6"/>
  <c r="J7821" i="6"/>
  <c r="I7821" i="6"/>
  <c r="L7821" i="6"/>
  <c r="H7821" i="6"/>
  <c r="K7821" i="6"/>
  <c r="F7823" i="6" l="1"/>
  <c r="E7824" i="6"/>
  <c r="J7822" i="6"/>
  <c r="M7822" i="6"/>
  <c r="H7822" i="6"/>
  <c r="I7822" i="6"/>
  <c r="L7822" i="6"/>
  <c r="K7822" i="6"/>
  <c r="F7824" i="6" l="1"/>
  <c r="E7825" i="6"/>
  <c r="J7823" i="6"/>
  <c r="K7823" i="6"/>
  <c r="M7823" i="6"/>
  <c r="L7823" i="6"/>
  <c r="H7823" i="6"/>
  <c r="I7823" i="6"/>
  <c r="F7825" i="6" l="1"/>
  <c r="E7826" i="6"/>
  <c r="I7824" i="6"/>
  <c r="H7824" i="6"/>
  <c r="M7824" i="6"/>
  <c r="L7824" i="6"/>
  <c r="J7824" i="6"/>
  <c r="K7824" i="6"/>
  <c r="F7826" i="6" l="1"/>
  <c r="E7827" i="6"/>
  <c r="J7825" i="6"/>
  <c r="I7825" i="6"/>
  <c r="M7825" i="6"/>
  <c r="H7825" i="6"/>
  <c r="K7825" i="6"/>
  <c r="L7825" i="6"/>
  <c r="F7827" i="6" l="1"/>
  <c r="E7828" i="6"/>
  <c r="J7826" i="6"/>
  <c r="M7826" i="6"/>
  <c r="H7826" i="6"/>
  <c r="I7826" i="6"/>
  <c r="K7826" i="6"/>
  <c r="L7826" i="6"/>
  <c r="F7828" i="6" l="1"/>
  <c r="E7829" i="6"/>
  <c r="M7827" i="6"/>
  <c r="H7827" i="6"/>
  <c r="I7827" i="6"/>
  <c r="L7827" i="6"/>
  <c r="K7827" i="6"/>
  <c r="J7827" i="6"/>
  <c r="F7829" i="6" l="1"/>
  <c r="E7830" i="6"/>
  <c r="M7828" i="6"/>
  <c r="L7828" i="6"/>
  <c r="I7828" i="6"/>
  <c r="H7828" i="6"/>
  <c r="K7828" i="6"/>
  <c r="J7828" i="6"/>
  <c r="F7830" i="6" l="1"/>
  <c r="E7831" i="6"/>
  <c r="M7829" i="6"/>
  <c r="J7829" i="6"/>
  <c r="I7829" i="6"/>
  <c r="H7829" i="6"/>
  <c r="K7829" i="6"/>
  <c r="L7829" i="6"/>
  <c r="F7831" i="6" l="1"/>
  <c r="E7832" i="6"/>
  <c r="J7830" i="6"/>
  <c r="K7830" i="6"/>
  <c r="L7830" i="6"/>
  <c r="M7830" i="6"/>
  <c r="I7830" i="6"/>
  <c r="H7830" i="6"/>
  <c r="F7832" i="6" l="1"/>
  <c r="E7833" i="6"/>
  <c r="J7831" i="6"/>
  <c r="K7831" i="6"/>
  <c r="L7831" i="6"/>
  <c r="M7831" i="6"/>
  <c r="H7831" i="6"/>
  <c r="I7831" i="6"/>
  <c r="F7833" i="6" l="1"/>
  <c r="E7834" i="6"/>
  <c r="I7832" i="6"/>
  <c r="H7832" i="6"/>
  <c r="M7832" i="6"/>
  <c r="L7832" i="6"/>
  <c r="K7832" i="6"/>
  <c r="J7832" i="6"/>
  <c r="F7834" i="6" l="1"/>
  <c r="E7835" i="6"/>
  <c r="J7833" i="6"/>
  <c r="I7833" i="6"/>
  <c r="M7833" i="6"/>
  <c r="H7833" i="6"/>
  <c r="L7833" i="6"/>
  <c r="K7833" i="6"/>
  <c r="F7835" i="6" l="1"/>
  <c r="E7836" i="6"/>
  <c r="J7834" i="6"/>
  <c r="L7834" i="6"/>
  <c r="M7834" i="6"/>
  <c r="H7834" i="6"/>
  <c r="I7834" i="6"/>
  <c r="K7834" i="6"/>
  <c r="F7836" i="6" l="1"/>
  <c r="E7837" i="6"/>
  <c r="I7835" i="6"/>
  <c r="H7835" i="6"/>
  <c r="K7835" i="6"/>
  <c r="L7835" i="6"/>
  <c r="M7835" i="6"/>
  <c r="J7835" i="6"/>
  <c r="F7837" i="6" l="1"/>
  <c r="E7838" i="6"/>
  <c r="M7836" i="6"/>
  <c r="L7836" i="6"/>
  <c r="I7836" i="6"/>
  <c r="H7836" i="6"/>
  <c r="K7836" i="6"/>
  <c r="J7836" i="6"/>
  <c r="F7838" i="6" l="1"/>
  <c r="E7839" i="6"/>
  <c r="M7837" i="6"/>
  <c r="J7837" i="6"/>
  <c r="I7837" i="6"/>
  <c r="L7837" i="6"/>
  <c r="K7837" i="6"/>
  <c r="H7837" i="6"/>
  <c r="F7839" i="6" l="1"/>
  <c r="E7840" i="6"/>
  <c r="J7838" i="6"/>
  <c r="M7838" i="6"/>
  <c r="H7838" i="6"/>
  <c r="I7838" i="6"/>
  <c r="K7838" i="6"/>
  <c r="L7838" i="6"/>
  <c r="F7840" i="6" l="1"/>
  <c r="E7841" i="6"/>
  <c r="M7839" i="6"/>
  <c r="I7839" i="6"/>
  <c r="L7839" i="6"/>
  <c r="J7839" i="6"/>
  <c r="H7839" i="6"/>
  <c r="K7839" i="6"/>
  <c r="F7841" i="6" l="1"/>
  <c r="E7842" i="6"/>
  <c r="H7840" i="6"/>
  <c r="L7840" i="6"/>
  <c r="I7840" i="6"/>
  <c r="M7840" i="6"/>
  <c r="J7840" i="6"/>
  <c r="K7840" i="6"/>
  <c r="F7842" i="6" l="1"/>
  <c r="E7843" i="6"/>
  <c r="I7841" i="6"/>
  <c r="M7841" i="6"/>
  <c r="J7841" i="6"/>
  <c r="H7841" i="6"/>
  <c r="K7841" i="6"/>
  <c r="L7841" i="6"/>
  <c r="F7843" i="6" l="1"/>
  <c r="E7844" i="6"/>
  <c r="K7842" i="6"/>
  <c r="J7842" i="6"/>
  <c r="M7842" i="6"/>
  <c r="H7842" i="6"/>
  <c r="I7842" i="6"/>
  <c r="L7842" i="6"/>
  <c r="F7844" i="6" l="1"/>
  <c r="E7845" i="6"/>
  <c r="L7843" i="6"/>
  <c r="H7843" i="6"/>
  <c r="J7843" i="6"/>
  <c r="K7843" i="6"/>
  <c r="M7843" i="6"/>
  <c r="I7843" i="6"/>
  <c r="F7845" i="6" l="1"/>
  <c r="E7846" i="6"/>
  <c r="L7844" i="6"/>
  <c r="H7844" i="6"/>
  <c r="M7844" i="6"/>
  <c r="I7844" i="6"/>
  <c r="K7844" i="6"/>
  <c r="J7844" i="6"/>
  <c r="F7846" i="6" l="1"/>
  <c r="E7847" i="6"/>
  <c r="M7845" i="6"/>
  <c r="J7845" i="6"/>
  <c r="I7845" i="6"/>
  <c r="H7845" i="6"/>
  <c r="L7845" i="6"/>
  <c r="K7845" i="6"/>
  <c r="F7847" i="6" l="1"/>
  <c r="E7848" i="6"/>
  <c r="K7846" i="6"/>
  <c r="J7846" i="6"/>
  <c r="L7846" i="6"/>
  <c r="M7846" i="6"/>
  <c r="I7846" i="6"/>
  <c r="H7846" i="6"/>
  <c r="F7848" i="6" l="1"/>
  <c r="E7849" i="6"/>
  <c r="H7847" i="6"/>
  <c r="L7847" i="6"/>
  <c r="J7847" i="6"/>
  <c r="K7847" i="6"/>
  <c r="M7847" i="6"/>
  <c r="I7847" i="6"/>
  <c r="F7849" i="6" l="1"/>
  <c r="E7850" i="6"/>
  <c r="H7848" i="6"/>
  <c r="M7848" i="6"/>
  <c r="L7848" i="6"/>
  <c r="I7848" i="6"/>
  <c r="J7848" i="6"/>
  <c r="K7848" i="6"/>
  <c r="F7850" i="6" l="1"/>
  <c r="E7851" i="6"/>
  <c r="I7849" i="6"/>
  <c r="J7849" i="6"/>
  <c r="M7849" i="6"/>
  <c r="H7849" i="6"/>
  <c r="K7849" i="6"/>
  <c r="L7849" i="6"/>
  <c r="F7851" i="6" l="1"/>
  <c r="E7852" i="6"/>
  <c r="J7850" i="6"/>
  <c r="I7850" i="6"/>
  <c r="K7850" i="6"/>
  <c r="M7850" i="6"/>
  <c r="L7850" i="6"/>
  <c r="H7850" i="6"/>
  <c r="F7852" i="6" l="1"/>
  <c r="E7853" i="6"/>
  <c r="H7851" i="6"/>
  <c r="L7851" i="6"/>
  <c r="M7851" i="6"/>
  <c r="I7851" i="6"/>
  <c r="J7851" i="6"/>
  <c r="K7851" i="6"/>
  <c r="F7853" i="6" l="1"/>
  <c r="E7854" i="6"/>
  <c r="L7852" i="6"/>
  <c r="I7852" i="6"/>
  <c r="M7852" i="6"/>
  <c r="H7852" i="6"/>
  <c r="K7852" i="6"/>
  <c r="J7852" i="6"/>
  <c r="F7854" i="6" l="1"/>
  <c r="E7855" i="6"/>
  <c r="M7853" i="6"/>
  <c r="J7853" i="6"/>
  <c r="I7853" i="6"/>
  <c r="L7853" i="6"/>
  <c r="K7853" i="6"/>
  <c r="H7853" i="6"/>
  <c r="F7855" i="6" l="1"/>
  <c r="E7856" i="6"/>
  <c r="K7854" i="6"/>
  <c r="J7854" i="6"/>
  <c r="L7854" i="6"/>
  <c r="H7854" i="6"/>
  <c r="I7854" i="6"/>
  <c r="M7854" i="6"/>
  <c r="F7856" i="6" l="1"/>
  <c r="E7857" i="6"/>
  <c r="K7855" i="6"/>
  <c r="H7855" i="6"/>
  <c r="J7855" i="6"/>
  <c r="L7855" i="6"/>
  <c r="M7855" i="6"/>
  <c r="I7855" i="6"/>
  <c r="F7857" i="6" l="1"/>
  <c r="E7858" i="6"/>
  <c r="H7856" i="6"/>
  <c r="M7856" i="6"/>
  <c r="I7856" i="6"/>
  <c r="L7856" i="6"/>
  <c r="K7856" i="6"/>
  <c r="J7856" i="6"/>
  <c r="F7858" i="6" l="1"/>
  <c r="E7859" i="6"/>
  <c r="I7857" i="6"/>
  <c r="M7857" i="6"/>
  <c r="J7857" i="6"/>
  <c r="H7857" i="6"/>
  <c r="L7857" i="6"/>
  <c r="K7857" i="6"/>
  <c r="F7859" i="6" l="1"/>
  <c r="E7860" i="6"/>
  <c r="J7858" i="6"/>
  <c r="K7858" i="6"/>
  <c r="L7858" i="6"/>
  <c r="M7858" i="6"/>
  <c r="I7858" i="6"/>
  <c r="H7858" i="6"/>
  <c r="F7860" i="6" l="1"/>
  <c r="E7861" i="6"/>
  <c r="H7859" i="6"/>
  <c r="L7859" i="6"/>
  <c r="I7859" i="6"/>
  <c r="J7859" i="6"/>
  <c r="M7859" i="6"/>
  <c r="K7859" i="6"/>
  <c r="F7861" i="6" l="1"/>
  <c r="E7862" i="6"/>
  <c r="L7860" i="6"/>
  <c r="I7860" i="6"/>
  <c r="M7860" i="6"/>
  <c r="H7860" i="6"/>
  <c r="K7860" i="6"/>
  <c r="J7860" i="6"/>
  <c r="F7862" i="6" l="1"/>
  <c r="E7863" i="6"/>
  <c r="M7861" i="6"/>
  <c r="J7861" i="6"/>
  <c r="I7861" i="6"/>
  <c r="L7861" i="6"/>
  <c r="H7861" i="6"/>
  <c r="K7861" i="6"/>
  <c r="F7863" i="6" l="1"/>
  <c r="E7864" i="6"/>
  <c r="J7862" i="6"/>
  <c r="L7862" i="6"/>
  <c r="M7862" i="6"/>
  <c r="H7862" i="6"/>
  <c r="K7862" i="6"/>
  <c r="I7862" i="6"/>
  <c r="F7864" i="6" l="1"/>
  <c r="E7865" i="6"/>
  <c r="H7863" i="6"/>
  <c r="I7863" i="6"/>
  <c r="J7863" i="6"/>
  <c r="M7863" i="6"/>
  <c r="K7863" i="6"/>
  <c r="L7863" i="6"/>
  <c r="F7865" i="6" l="1"/>
  <c r="E7866" i="6"/>
  <c r="J7864" i="6"/>
  <c r="L7864" i="6"/>
  <c r="H7864" i="6"/>
  <c r="M7864" i="6"/>
  <c r="I7864" i="6"/>
  <c r="K7864" i="6"/>
  <c r="F7866" i="6" l="1"/>
  <c r="E7867" i="6"/>
  <c r="M7865" i="6"/>
  <c r="I7865" i="6"/>
  <c r="J7865" i="6"/>
  <c r="L7865" i="6"/>
  <c r="K7865" i="6"/>
  <c r="H7865" i="6"/>
  <c r="F7867" i="6" l="1"/>
  <c r="E7868" i="6"/>
  <c r="J7866" i="6"/>
  <c r="K7866" i="6"/>
  <c r="L7866" i="6"/>
  <c r="M7866" i="6"/>
  <c r="I7866" i="6"/>
  <c r="H7866" i="6"/>
  <c r="F7868" i="6" l="1"/>
  <c r="E7869" i="6"/>
  <c r="H7867" i="6"/>
  <c r="L7867" i="6"/>
  <c r="J7867" i="6"/>
  <c r="K7867" i="6"/>
  <c r="M7867" i="6"/>
  <c r="I7867" i="6"/>
  <c r="F7869" i="6" l="1"/>
  <c r="E7870" i="6"/>
  <c r="J7868" i="6"/>
  <c r="H7868" i="6"/>
  <c r="L7868" i="6"/>
  <c r="I7868" i="6"/>
  <c r="M7868" i="6"/>
  <c r="K7868" i="6"/>
  <c r="F7870" i="6" l="1"/>
  <c r="E7871" i="6"/>
  <c r="I7869" i="6"/>
  <c r="M7869" i="6"/>
  <c r="J7869" i="6"/>
  <c r="L7869" i="6"/>
  <c r="K7869" i="6"/>
  <c r="H7869" i="6"/>
  <c r="F7871" i="6" l="1"/>
  <c r="E7872" i="6"/>
  <c r="K7870" i="6"/>
  <c r="J7870" i="6"/>
  <c r="L7870" i="6"/>
  <c r="H7870" i="6"/>
  <c r="M7870" i="6"/>
  <c r="I7870" i="6"/>
  <c r="F7872" i="6" l="1"/>
  <c r="E7873" i="6"/>
  <c r="H7871" i="6"/>
  <c r="L7871" i="6"/>
  <c r="J7871" i="6"/>
  <c r="K7871" i="6"/>
  <c r="M7871" i="6"/>
  <c r="I7871" i="6"/>
  <c r="F7873" i="6" l="1"/>
  <c r="E7874" i="6"/>
  <c r="J7872" i="6"/>
  <c r="L7872" i="6"/>
  <c r="H7872" i="6"/>
  <c r="M7872" i="6"/>
  <c r="I7872" i="6"/>
  <c r="K7872" i="6"/>
  <c r="F7874" i="6" l="1"/>
  <c r="E7875" i="6"/>
  <c r="M7873" i="6"/>
  <c r="I7873" i="6"/>
  <c r="J7873" i="6"/>
  <c r="H7873" i="6"/>
  <c r="L7873" i="6"/>
  <c r="K7873" i="6"/>
  <c r="F7875" i="6" l="1"/>
  <c r="E7876" i="6"/>
  <c r="J7874" i="6"/>
  <c r="K7874" i="6"/>
  <c r="L7874" i="6"/>
  <c r="M7874" i="6"/>
  <c r="I7874" i="6"/>
  <c r="H7874" i="6"/>
  <c r="F7876" i="6" l="1"/>
  <c r="E7877" i="6"/>
  <c r="H7875" i="6"/>
  <c r="L7875" i="6"/>
  <c r="J7875" i="6"/>
  <c r="K7875" i="6"/>
  <c r="M7875" i="6"/>
  <c r="I7875" i="6"/>
  <c r="F7877" i="6" l="1"/>
  <c r="E7878" i="6"/>
  <c r="J7876" i="6"/>
  <c r="H7876" i="6"/>
  <c r="L7876" i="6"/>
  <c r="I7876" i="6"/>
  <c r="M7876" i="6"/>
  <c r="K7876" i="6"/>
  <c r="F7878" i="6" l="1"/>
  <c r="E7879" i="6"/>
  <c r="I7877" i="6"/>
  <c r="M7877" i="6"/>
  <c r="J7877" i="6"/>
  <c r="H7877" i="6"/>
  <c r="L7877" i="6"/>
  <c r="K7877" i="6"/>
  <c r="F7879" i="6" l="1"/>
  <c r="E7880" i="6"/>
  <c r="K7878" i="6"/>
  <c r="M7878" i="6"/>
  <c r="H7878" i="6"/>
  <c r="I7878" i="6"/>
  <c r="J7878" i="6"/>
  <c r="L7878" i="6"/>
  <c r="F7880" i="6" l="1"/>
  <c r="E7881" i="6"/>
  <c r="H7879" i="6"/>
  <c r="J7879" i="6"/>
  <c r="K7879" i="6"/>
  <c r="L7879" i="6"/>
  <c r="M7879" i="6"/>
  <c r="I7879" i="6"/>
  <c r="F7881" i="6" l="1"/>
  <c r="E7882" i="6"/>
  <c r="J7880" i="6"/>
  <c r="L7880" i="6"/>
  <c r="H7880" i="6"/>
  <c r="M7880" i="6"/>
  <c r="I7880" i="6"/>
  <c r="K7880" i="6"/>
  <c r="F7882" i="6" l="1"/>
  <c r="E7883" i="6"/>
  <c r="M7881" i="6"/>
  <c r="I7881" i="6"/>
  <c r="J7881" i="6"/>
  <c r="K7881" i="6"/>
  <c r="H7881" i="6"/>
  <c r="L7881" i="6"/>
  <c r="F7883" i="6" l="1"/>
  <c r="E7884" i="6"/>
  <c r="J7882" i="6"/>
  <c r="K7882" i="6"/>
  <c r="L7882" i="6"/>
  <c r="M7882" i="6"/>
  <c r="I7882" i="6"/>
  <c r="H7882" i="6"/>
  <c r="F7884" i="6" l="1"/>
  <c r="E7885" i="6"/>
  <c r="H7883" i="6"/>
  <c r="L7883" i="6"/>
  <c r="M7883" i="6"/>
  <c r="I7883" i="6"/>
  <c r="K7883" i="6"/>
  <c r="J7883" i="6"/>
  <c r="F7885" i="6" l="1"/>
  <c r="E7886" i="6"/>
  <c r="J7884" i="6"/>
  <c r="H7884" i="6"/>
  <c r="L7884" i="6"/>
  <c r="I7884" i="6"/>
  <c r="M7884" i="6"/>
  <c r="K7884" i="6"/>
  <c r="F7886" i="6" l="1"/>
  <c r="E7887" i="6"/>
  <c r="I7885" i="6"/>
  <c r="M7885" i="6"/>
  <c r="J7885" i="6"/>
  <c r="K7885" i="6"/>
  <c r="L7885" i="6"/>
  <c r="H7885" i="6"/>
  <c r="F7887" i="6" l="1"/>
  <c r="E7888" i="6"/>
  <c r="M7886" i="6"/>
  <c r="H7886" i="6"/>
  <c r="I7886" i="6"/>
  <c r="K7886" i="6"/>
  <c r="L7886" i="6"/>
  <c r="J7886" i="6"/>
  <c r="F7888" i="6" l="1"/>
  <c r="E7889" i="6"/>
  <c r="I7887" i="6"/>
  <c r="K7887" i="6"/>
  <c r="L7887" i="6"/>
  <c r="H7887" i="6"/>
  <c r="M7887" i="6"/>
  <c r="J7887" i="6"/>
  <c r="F7889" i="6" l="1"/>
  <c r="E7890" i="6"/>
  <c r="J7888" i="6"/>
  <c r="M7888" i="6"/>
  <c r="I7888" i="6"/>
  <c r="L7888" i="6"/>
  <c r="H7888" i="6"/>
  <c r="K7888" i="6"/>
  <c r="F7890" i="6" l="1"/>
  <c r="E7891" i="6"/>
  <c r="J7889" i="6"/>
  <c r="I7889" i="6"/>
  <c r="M7889" i="6"/>
  <c r="H7889" i="6"/>
  <c r="K7889" i="6"/>
  <c r="L7889" i="6"/>
  <c r="F7891" i="6" l="1"/>
  <c r="E7892" i="6"/>
  <c r="J7890" i="6"/>
  <c r="K7890" i="6"/>
  <c r="H7890" i="6"/>
  <c r="L7890" i="6"/>
  <c r="I7890" i="6"/>
  <c r="M7890" i="6"/>
  <c r="F7892" i="6" l="1"/>
  <c r="E7893" i="6"/>
  <c r="J7891" i="6"/>
  <c r="L7891" i="6"/>
  <c r="M7891" i="6"/>
  <c r="H7891" i="6"/>
  <c r="K7891" i="6"/>
  <c r="I7891" i="6"/>
  <c r="F7893" i="6" l="1"/>
  <c r="E7894" i="6"/>
  <c r="J7892" i="6"/>
  <c r="M7892" i="6"/>
  <c r="I7892" i="6"/>
  <c r="H7892" i="6"/>
  <c r="L7892" i="6"/>
  <c r="K7892" i="6"/>
  <c r="F7894" i="6" l="1"/>
  <c r="E7895" i="6"/>
  <c r="J7893" i="6"/>
  <c r="M7893" i="6"/>
  <c r="I7893" i="6"/>
  <c r="H7893" i="6"/>
  <c r="L7893" i="6"/>
  <c r="K7893" i="6"/>
  <c r="F7895" i="6" l="1"/>
  <c r="E7896" i="6"/>
  <c r="J7894" i="6"/>
  <c r="H7894" i="6"/>
  <c r="M7894" i="6"/>
  <c r="K7894" i="6"/>
  <c r="L7894" i="6"/>
  <c r="I7894" i="6"/>
  <c r="F7896" i="6" l="1"/>
  <c r="E7897" i="6"/>
  <c r="K7895" i="6"/>
  <c r="I7895" i="6"/>
  <c r="J7895" i="6"/>
  <c r="M7895" i="6"/>
  <c r="H7895" i="6"/>
  <c r="L7895" i="6"/>
  <c r="F7897" i="6" l="1"/>
  <c r="E7898" i="6"/>
  <c r="J7896" i="6"/>
  <c r="M7896" i="6"/>
  <c r="I7896" i="6"/>
  <c r="L7896" i="6"/>
  <c r="H7896" i="6"/>
  <c r="K7896" i="6"/>
  <c r="F7898" i="6" l="1"/>
  <c r="E7899" i="6"/>
  <c r="J7897" i="6"/>
  <c r="I7897" i="6"/>
  <c r="M7897" i="6"/>
  <c r="H7897" i="6"/>
  <c r="L7897" i="6"/>
  <c r="K7897" i="6"/>
  <c r="F7899" i="6" l="1"/>
  <c r="E7900" i="6"/>
  <c r="J7898" i="6"/>
  <c r="H7898" i="6"/>
  <c r="M7898" i="6"/>
  <c r="L7898" i="6"/>
  <c r="I7898" i="6"/>
  <c r="K7898" i="6"/>
  <c r="F7900" i="6" l="1"/>
  <c r="E7901" i="6"/>
  <c r="K7899" i="6"/>
  <c r="I7899" i="6"/>
  <c r="L7899" i="6"/>
  <c r="H7899" i="6"/>
  <c r="M7899" i="6"/>
  <c r="J7899" i="6"/>
  <c r="F7901" i="6" l="1"/>
  <c r="E7902" i="6"/>
  <c r="J7900" i="6"/>
  <c r="M7900" i="6"/>
  <c r="I7900" i="6"/>
  <c r="H7900" i="6"/>
  <c r="L7900" i="6"/>
  <c r="K7900" i="6"/>
  <c r="F7902" i="6" l="1"/>
  <c r="E7903" i="6"/>
  <c r="J7901" i="6"/>
  <c r="M7901" i="6"/>
  <c r="I7901" i="6"/>
  <c r="H7901" i="6"/>
  <c r="L7901" i="6"/>
  <c r="K7901" i="6"/>
  <c r="F7903" i="6" l="1"/>
  <c r="E7904" i="6"/>
  <c r="J7902" i="6"/>
  <c r="H7902" i="6"/>
  <c r="L7902" i="6"/>
  <c r="M7902" i="6"/>
  <c r="I7902" i="6"/>
  <c r="K7902" i="6"/>
  <c r="F7904" i="6" l="1"/>
  <c r="E7905" i="6"/>
  <c r="K7903" i="6"/>
  <c r="J7903" i="6"/>
  <c r="L7903" i="6"/>
  <c r="H7903" i="6"/>
  <c r="I7903" i="6"/>
  <c r="M7903" i="6"/>
  <c r="F7905" i="6" l="1"/>
  <c r="E7906" i="6"/>
  <c r="M7904" i="6"/>
  <c r="I7904" i="6"/>
  <c r="L7904" i="6"/>
  <c r="H7904" i="6"/>
  <c r="J7904" i="6"/>
  <c r="K7904" i="6"/>
  <c r="F7906" i="6" l="1"/>
  <c r="E7907" i="6"/>
  <c r="L7905" i="6"/>
  <c r="H7905" i="6"/>
  <c r="J7905" i="6"/>
  <c r="I7905" i="6"/>
  <c r="M7905" i="6"/>
  <c r="K7905" i="6"/>
  <c r="F7907" i="6" l="1"/>
  <c r="E7908" i="6"/>
  <c r="J7906" i="6"/>
  <c r="K7906" i="6"/>
  <c r="H7906" i="6"/>
  <c r="I7906" i="6"/>
  <c r="M7906" i="6"/>
  <c r="L7906" i="6"/>
  <c r="F7908" i="6" l="1"/>
  <c r="E7909" i="6"/>
  <c r="I7907" i="6"/>
  <c r="J7907" i="6"/>
  <c r="M7907" i="6"/>
  <c r="K7907" i="6"/>
  <c r="L7907" i="6"/>
  <c r="H7907" i="6"/>
  <c r="F7909" i="6" l="1"/>
  <c r="E7910" i="6"/>
  <c r="M7908" i="6"/>
  <c r="I7908" i="6"/>
  <c r="H7908" i="6"/>
  <c r="L7908" i="6"/>
  <c r="K7908" i="6"/>
  <c r="J7908" i="6"/>
  <c r="F7910" i="6" l="1"/>
  <c r="E7911" i="6"/>
  <c r="L7909" i="6"/>
  <c r="H7909" i="6"/>
  <c r="J7909" i="6"/>
  <c r="M7909" i="6"/>
  <c r="I7909" i="6"/>
  <c r="K7909" i="6"/>
  <c r="F7911" i="6" l="1"/>
  <c r="E7912" i="6"/>
  <c r="J7910" i="6"/>
  <c r="H7910" i="6"/>
  <c r="K7910" i="6"/>
  <c r="L7910" i="6"/>
  <c r="I7910" i="6"/>
  <c r="M7910" i="6"/>
  <c r="F7912" i="6" l="1"/>
  <c r="E7913" i="6"/>
  <c r="K7911" i="6"/>
  <c r="J7911" i="6"/>
  <c r="L7911" i="6"/>
  <c r="M7911" i="6"/>
  <c r="H7911" i="6"/>
  <c r="I7911" i="6"/>
  <c r="F7913" i="6" l="1"/>
  <c r="E7914" i="6"/>
  <c r="M7912" i="6"/>
  <c r="I7912" i="6"/>
  <c r="L7912" i="6"/>
  <c r="H7912" i="6"/>
  <c r="K7912" i="6"/>
  <c r="J7912" i="6"/>
  <c r="F7914" i="6" l="1"/>
  <c r="E7915" i="6"/>
  <c r="L7913" i="6"/>
  <c r="H7913" i="6"/>
  <c r="J7913" i="6"/>
  <c r="I7913" i="6"/>
  <c r="M7913" i="6"/>
  <c r="K7913" i="6"/>
  <c r="F7915" i="6" l="1"/>
  <c r="E7916" i="6"/>
  <c r="J7914" i="6"/>
  <c r="H7914" i="6"/>
  <c r="I7914" i="6"/>
  <c r="L7914" i="6"/>
  <c r="K7914" i="6"/>
  <c r="M7914" i="6"/>
  <c r="F7916" i="6" l="1"/>
  <c r="E7917" i="6"/>
  <c r="K7915" i="6"/>
  <c r="J7915" i="6"/>
  <c r="L7915" i="6"/>
  <c r="M7915" i="6"/>
  <c r="H7915" i="6"/>
  <c r="I7915" i="6"/>
  <c r="F7917" i="6" l="1"/>
  <c r="E7918" i="6"/>
  <c r="M7916" i="6"/>
  <c r="I7916" i="6"/>
  <c r="H7916" i="6"/>
  <c r="L7916" i="6"/>
  <c r="K7916" i="6"/>
  <c r="J7916" i="6"/>
  <c r="F7918" i="6" l="1"/>
  <c r="E7919" i="6"/>
  <c r="L7917" i="6"/>
  <c r="H7917" i="6"/>
  <c r="J7917" i="6"/>
  <c r="M7917" i="6"/>
  <c r="I7917" i="6"/>
  <c r="K7917" i="6"/>
  <c r="F7919" i="6" l="1"/>
  <c r="E7920" i="6"/>
  <c r="J7918" i="6"/>
  <c r="H7918" i="6"/>
  <c r="L7918" i="6"/>
  <c r="K7918" i="6"/>
  <c r="I7918" i="6"/>
  <c r="M7918" i="6"/>
  <c r="F7920" i="6" l="1"/>
  <c r="E7921" i="6"/>
  <c r="I7919" i="6"/>
  <c r="K7919" i="6"/>
  <c r="L7919" i="6"/>
  <c r="J7919" i="6"/>
  <c r="H7919" i="6"/>
  <c r="M7919" i="6"/>
  <c r="F7921" i="6" l="1"/>
  <c r="E7922" i="6"/>
  <c r="M7920" i="6"/>
  <c r="I7920" i="6"/>
  <c r="L7920" i="6"/>
  <c r="H7920" i="6"/>
  <c r="K7920" i="6"/>
  <c r="J7920" i="6"/>
  <c r="F7922" i="6" l="1"/>
  <c r="E7923" i="6"/>
  <c r="L7921" i="6"/>
  <c r="H7921" i="6"/>
  <c r="J7921" i="6"/>
  <c r="I7921" i="6"/>
  <c r="M7921" i="6"/>
  <c r="K7921" i="6"/>
  <c r="F7923" i="6" l="1"/>
  <c r="E7924" i="6"/>
  <c r="J7922" i="6"/>
  <c r="K7922" i="6"/>
  <c r="H7922" i="6"/>
  <c r="I7922" i="6"/>
  <c r="L7922" i="6"/>
  <c r="M7922" i="6"/>
  <c r="F7924" i="6" l="1"/>
  <c r="E7925" i="6"/>
  <c r="J7923" i="6"/>
  <c r="L7923" i="6"/>
  <c r="K7923" i="6"/>
  <c r="M7923" i="6"/>
  <c r="H7923" i="6"/>
  <c r="I7923" i="6"/>
  <c r="F7925" i="6" l="1"/>
  <c r="E7926" i="6"/>
  <c r="M7924" i="6"/>
  <c r="I7924" i="6"/>
  <c r="H7924" i="6"/>
  <c r="L7924" i="6"/>
  <c r="K7924" i="6"/>
  <c r="J7924" i="6"/>
  <c r="F7926" i="6" l="1"/>
  <c r="E7927" i="6"/>
  <c r="L7925" i="6"/>
  <c r="H7925" i="6"/>
  <c r="J7925" i="6"/>
  <c r="M7925" i="6"/>
  <c r="I7925" i="6"/>
  <c r="K7925" i="6"/>
  <c r="F7927" i="6" l="1"/>
  <c r="E7928" i="6"/>
  <c r="J7926" i="6"/>
  <c r="H7926" i="6"/>
  <c r="M7926" i="6"/>
  <c r="K7926" i="6"/>
  <c r="L7926" i="6"/>
  <c r="I7926" i="6"/>
  <c r="F7928" i="6" l="1"/>
  <c r="E7929" i="6"/>
  <c r="K7927" i="6"/>
  <c r="I7927" i="6"/>
  <c r="L7927" i="6"/>
  <c r="H7927" i="6"/>
  <c r="J7927" i="6"/>
  <c r="M7927" i="6"/>
  <c r="F7929" i="6" l="1"/>
  <c r="E7930" i="6"/>
  <c r="M7928" i="6"/>
  <c r="I7928" i="6"/>
  <c r="L7928" i="6"/>
  <c r="H7928" i="6"/>
  <c r="K7928" i="6"/>
  <c r="J7928" i="6"/>
  <c r="F7930" i="6" l="1"/>
  <c r="E7931" i="6"/>
  <c r="L7929" i="6"/>
  <c r="H7929" i="6"/>
  <c r="J7929" i="6"/>
  <c r="I7929" i="6"/>
  <c r="M7929" i="6"/>
  <c r="K7929" i="6"/>
  <c r="F7931" i="6" l="1"/>
  <c r="E7932" i="6"/>
  <c r="J7930" i="6"/>
  <c r="H7930" i="6"/>
  <c r="I7930" i="6"/>
  <c r="M7930" i="6"/>
  <c r="L7930" i="6"/>
  <c r="K7930" i="6"/>
  <c r="F7932" i="6" l="1"/>
  <c r="E7933" i="6"/>
  <c r="K7931" i="6"/>
  <c r="I7931" i="6"/>
  <c r="J7931" i="6"/>
  <c r="M7931" i="6"/>
  <c r="L7931" i="6"/>
  <c r="H7931" i="6"/>
  <c r="F7933" i="6" l="1"/>
  <c r="E7934" i="6"/>
  <c r="M7932" i="6"/>
  <c r="I7932" i="6"/>
  <c r="H7932" i="6"/>
  <c r="L7932" i="6"/>
  <c r="K7932" i="6"/>
  <c r="J7932" i="6"/>
  <c r="F7934" i="6" l="1"/>
  <c r="E7935" i="6"/>
  <c r="L7933" i="6"/>
  <c r="H7933" i="6"/>
  <c r="J7933" i="6"/>
  <c r="M7933" i="6"/>
  <c r="I7933" i="6"/>
  <c r="K7933" i="6"/>
  <c r="F7935" i="6" l="1"/>
  <c r="E7936" i="6"/>
  <c r="J7934" i="6"/>
  <c r="H7934" i="6"/>
  <c r="L7934" i="6"/>
  <c r="K7934" i="6"/>
  <c r="M7934" i="6"/>
  <c r="I7934" i="6"/>
  <c r="F7936" i="6" l="1"/>
  <c r="E7937" i="6"/>
  <c r="I7935" i="6"/>
  <c r="K7935" i="6"/>
  <c r="L7935" i="6"/>
  <c r="H7935" i="6"/>
  <c r="J7935" i="6"/>
  <c r="M7935" i="6"/>
  <c r="F7937" i="6" l="1"/>
  <c r="E7938" i="6"/>
  <c r="M7936" i="6"/>
  <c r="I7936" i="6"/>
  <c r="L7936" i="6"/>
  <c r="H7936" i="6"/>
  <c r="K7936" i="6"/>
  <c r="J7936" i="6"/>
  <c r="F7938" i="6" l="1"/>
  <c r="E7939" i="6"/>
  <c r="L7937" i="6"/>
  <c r="H7937" i="6"/>
  <c r="J7937" i="6"/>
  <c r="I7937" i="6"/>
  <c r="M7937" i="6"/>
  <c r="K7937" i="6"/>
  <c r="F7939" i="6" l="1"/>
  <c r="E7940" i="6"/>
  <c r="J7938" i="6"/>
  <c r="K7938" i="6"/>
  <c r="H7938" i="6"/>
  <c r="I7938" i="6"/>
  <c r="M7938" i="6"/>
  <c r="L7938" i="6"/>
  <c r="F7940" i="6" l="1"/>
  <c r="E7941" i="6"/>
  <c r="I7939" i="6"/>
  <c r="K7939" i="6"/>
  <c r="L7939" i="6"/>
  <c r="H7939" i="6"/>
  <c r="M7939" i="6"/>
  <c r="J7939" i="6"/>
  <c r="F7941" i="6" l="1"/>
  <c r="E7942" i="6"/>
  <c r="M7940" i="6"/>
  <c r="I7940" i="6"/>
  <c r="H7940" i="6"/>
  <c r="L7940" i="6"/>
  <c r="K7940" i="6"/>
  <c r="J7940" i="6"/>
  <c r="F7942" i="6" l="1"/>
  <c r="E7943" i="6"/>
  <c r="L7941" i="6"/>
  <c r="H7941" i="6"/>
  <c r="J7941" i="6"/>
  <c r="M7941" i="6"/>
  <c r="I7941" i="6"/>
  <c r="K7941" i="6"/>
  <c r="F7943" i="6" l="1"/>
  <c r="E7944" i="6"/>
  <c r="J7942" i="6"/>
  <c r="H7942" i="6"/>
  <c r="K7942" i="6"/>
  <c r="L7942" i="6"/>
  <c r="I7942" i="6"/>
  <c r="M7942" i="6"/>
  <c r="F7944" i="6" l="1"/>
  <c r="E7945" i="6"/>
  <c r="K7943" i="6"/>
  <c r="J7943" i="6"/>
  <c r="L7943" i="6"/>
  <c r="M7943" i="6"/>
  <c r="H7943" i="6"/>
  <c r="I7943" i="6"/>
  <c r="F7945" i="6" l="1"/>
  <c r="E7946" i="6"/>
  <c r="M7944" i="6"/>
  <c r="I7944" i="6"/>
  <c r="L7944" i="6"/>
  <c r="H7944" i="6"/>
  <c r="J7944" i="6"/>
  <c r="K7944" i="6"/>
  <c r="F7946" i="6" l="1"/>
  <c r="E7947" i="6"/>
  <c r="I7945" i="6"/>
  <c r="L7945" i="6"/>
  <c r="K7945" i="6"/>
  <c r="H7945" i="6"/>
  <c r="M7945" i="6"/>
  <c r="J7945" i="6"/>
  <c r="F7947" i="6" l="1"/>
  <c r="E7948" i="6"/>
  <c r="L7946" i="6"/>
  <c r="J7946" i="6"/>
  <c r="I7946" i="6"/>
  <c r="H7946" i="6"/>
  <c r="M7946" i="6"/>
  <c r="K7946" i="6"/>
  <c r="F7948" i="6" l="1"/>
  <c r="E7949" i="6"/>
  <c r="M7947" i="6"/>
  <c r="K7947" i="6"/>
  <c r="I7947" i="6"/>
  <c r="L7947" i="6"/>
  <c r="H7947" i="6"/>
  <c r="J7947" i="6"/>
  <c r="F7949" i="6" l="1"/>
  <c r="E7950" i="6"/>
  <c r="L7948" i="6"/>
  <c r="H7948" i="6"/>
  <c r="J7948" i="6"/>
  <c r="K7948" i="6"/>
  <c r="I7948" i="6"/>
  <c r="M7948" i="6"/>
  <c r="F7950" i="6" l="1"/>
  <c r="E7951" i="6"/>
  <c r="L7949" i="6"/>
  <c r="M7949" i="6"/>
  <c r="J7949" i="6"/>
  <c r="H7949" i="6"/>
  <c r="I7949" i="6"/>
  <c r="K7949" i="6"/>
  <c r="F7951" i="6" l="1"/>
  <c r="E7952" i="6"/>
  <c r="M7950" i="6"/>
  <c r="H7950" i="6"/>
  <c r="L7950" i="6"/>
  <c r="J7950" i="6"/>
  <c r="I7950" i="6"/>
  <c r="K7950" i="6"/>
  <c r="F7952" i="6" l="1"/>
  <c r="E7953" i="6"/>
  <c r="J7951" i="6"/>
  <c r="L7951" i="6"/>
  <c r="K7951" i="6"/>
  <c r="H7951" i="6"/>
  <c r="I7951" i="6"/>
  <c r="M7951" i="6"/>
  <c r="F7953" i="6" l="1"/>
  <c r="E7954" i="6"/>
  <c r="H7952" i="6"/>
  <c r="J7952" i="6"/>
  <c r="K7952" i="6"/>
  <c r="M7952" i="6"/>
  <c r="L7952" i="6"/>
  <c r="I7952" i="6"/>
  <c r="F7954" i="6" l="1"/>
  <c r="E7955" i="6"/>
  <c r="H7953" i="6"/>
  <c r="M7953" i="6"/>
  <c r="L7953" i="6"/>
  <c r="I7953" i="6"/>
  <c r="K7953" i="6"/>
  <c r="J7953" i="6"/>
  <c r="F7955" i="6" l="1"/>
  <c r="E7956" i="6"/>
  <c r="L7954" i="6"/>
  <c r="H7954" i="6"/>
  <c r="I7954" i="6"/>
  <c r="M7954" i="6"/>
  <c r="J7954" i="6"/>
  <c r="K7954" i="6"/>
  <c r="F7956" i="6" l="1"/>
  <c r="E7957" i="6"/>
  <c r="J7955" i="6"/>
  <c r="I7955" i="6"/>
  <c r="K7955" i="6"/>
  <c r="L7955" i="6"/>
  <c r="M7955" i="6"/>
  <c r="H7955" i="6"/>
  <c r="F7957" i="6" l="1"/>
  <c r="E7958" i="6"/>
  <c r="L7956" i="6"/>
  <c r="I7956" i="6"/>
  <c r="J7956" i="6"/>
  <c r="M7956" i="6"/>
  <c r="K7956" i="6"/>
  <c r="H7956" i="6"/>
  <c r="F7958" i="6" l="1"/>
  <c r="E7959" i="6"/>
  <c r="L7957" i="6"/>
  <c r="I7957" i="6"/>
  <c r="H7957" i="6"/>
  <c r="M7957" i="6"/>
  <c r="K7957" i="6"/>
  <c r="J7957" i="6"/>
  <c r="F7959" i="6" l="1"/>
  <c r="E7960" i="6"/>
  <c r="L7958" i="6"/>
  <c r="H7958" i="6"/>
  <c r="M7958" i="6"/>
  <c r="J7958" i="6"/>
  <c r="I7958" i="6"/>
  <c r="K7958" i="6"/>
  <c r="F7960" i="6" l="1"/>
  <c r="E7961" i="6"/>
  <c r="I7959" i="6"/>
  <c r="J7959" i="6"/>
  <c r="L7959" i="6"/>
  <c r="H7959" i="6"/>
  <c r="K7959" i="6"/>
  <c r="M7959" i="6"/>
  <c r="F7961" i="6" l="1"/>
  <c r="E7962" i="6"/>
  <c r="H7960" i="6"/>
  <c r="J7960" i="6"/>
  <c r="K7960" i="6"/>
  <c r="M7960" i="6"/>
  <c r="L7960" i="6"/>
  <c r="I7960" i="6"/>
  <c r="F7962" i="6" l="1"/>
  <c r="E7963" i="6"/>
  <c r="H7961" i="6"/>
  <c r="M7961" i="6"/>
  <c r="L7961" i="6"/>
  <c r="I7961" i="6"/>
  <c r="J7961" i="6"/>
  <c r="K7961" i="6"/>
  <c r="F7963" i="6" l="1"/>
  <c r="E7964" i="6"/>
  <c r="L7962" i="6"/>
  <c r="H7962" i="6"/>
  <c r="I7962" i="6"/>
  <c r="M7962" i="6"/>
  <c r="J7962" i="6"/>
  <c r="K7962" i="6"/>
  <c r="F7964" i="6" l="1"/>
  <c r="E7965" i="6"/>
  <c r="J7963" i="6"/>
  <c r="M7963" i="6"/>
  <c r="H7963" i="6"/>
  <c r="I7963" i="6"/>
  <c r="L7963" i="6"/>
  <c r="K7963" i="6"/>
  <c r="F7965" i="6" l="1"/>
  <c r="E7966" i="6"/>
  <c r="L7964" i="6"/>
  <c r="J7964" i="6"/>
  <c r="K7964" i="6"/>
  <c r="M7964" i="6"/>
  <c r="I7964" i="6"/>
  <c r="H7964" i="6"/>
  <c r="F7966" i="6" l="1"/>
  <c r="E7967" i="6"/>
  <c r="L7965" i="6"/>
  <c r="I7965" i="6"/>
  <c r="H7965" i="6"/>
  <c r="M7965" i="6"/>
  <c r="K7965" i="6"/>
  <c r="J7965" i="6"/>
  <c r="F7967" i="6" l="1"/>
  <c r="E7968" i="6"/>
  <c r="L7966" i="6"/>
  <c r="H7966" i="6"/>
  <c r="M7966" i="6"/>
  <c r="J7966" i="6"/>
  <c r="I7966" i="6"/>
  <c r="K7966" i="6"/>
  <c r="F7968" i="6" l="1"/>
  <c r="E7969" i="6"/>
  <c r="K7967" i="6"/>
  <c r="I7967" i="6"/>
  <c r="J7967" i="6"/>
  <c r="L7967" i="6"/>
  <c r="H7967" i="6"/>
  <c r="M7967" i="6"/>
  <c r="F7969" i="6" l="1"/>
  <c r="E7970" i="6"/>
  <c r="H7968" i="6"/>
  <c r="M7968" i="6"/>
  <c r="L7968" i="6"/>
  <c r="I7968" i="6"/>
  <c r="J7968" i="6"/>
  <c r="K7968" i="6"/>
  <c r="F7970" i="6" l="1"/>
  <c r="E7971" i="6"/>
  <c r="H7969" i="6"/>
  <c r="M7969" i="6"/>
  <c r="L7969" i="6"/>
  <c r="I7969" i="6"/>
  <c r="K7969" i="6"/>
  <c r="J7969" i="6"/>
  <c r="F7971" i="6" l="1"/>
  <c r="E7972" i="6"/>
  <c r="L7970" i="6"/>
  <c r="H7970" i="6"/>
  <c r="I7970" i="6"/>
  <c r="M7970" i="6"/>
  <c r="J7970" i="6"/>
  <c r="K7970" i="6"/>
  <c r="F7972" i="6" l="1"/>
  <c r="E7973" i="6"/>
  <c r="J7971" i="6"/>
  <c r="L7971" i="6"/>
  <c r="M7971" i="6"/>
  <c r="H7971" i="6"/>
  <c r="I7971" i="6"/>
  <c r="K7971" i="6"/>
  <c r="F7973" i="6" l="1"/>
  <c r="E7974" i="6"/>
  <c r="L7972" i="6"/>
  <c r="J7972" i="6"/>
  <c r="K7972" i="6"/>
  <c r="M7972" i="6"/>
  <c r="I7972" i="6"/>
  <c r="H7972" i="6"/>
  <c r="F7974" i="6" l="1"/>
  <c r="E7975" i="6"/>
  <c r="L7973" i="6"/>
  <c r="I7973" i="6"/>
  <c r="H7973" i="6"/>
  <c r="M7973" i="6"/>
  <c r="K7973" i="6"/>
  <c r="J7973" i="6"/>
  <c r="F7975" i="6" l="1"/>
  <c r="E7976" i="6"/>
  <c r="L7974" i="6"/>
  <c r="H7974" i="6"/>
  <c r="M7974" i="6"/>
  <c r="J7974" i="6"/>
  <c r="I7974" i="6"/>
  <c r="K7974" i="6"/>
  <c r="F7976" i="6" l="1"/>
  <c r="E7977" i="6"/>
  <c r="K7975" i="6"/>
  <c r="I7975" i="6"/>
  <c r="J7975" i="6"/>
  <c r="M7975" i="6"/>
  <c r="H7975" i="6"/>
  <c r="L7975" i="6"/>
  <c r="F7977" i="6" l="1"/>
  <c r="E7978" i="6"/>
  <c r="H7976" i="6"/>
  <c r="I7976" i="6"/>
  <c r="L7976" i="6"/>
  <c r="J7976" i="6"/>
  <c r="M7976" i="6"/>
  <c r="K7976" i="6"/>
  <c r="F7978" i="6" l="1"/>
  <c r="E7979" i="6"/>
  <c r="H7977" i="6"/>
  <c r="M7977" i="6"/>
  <c r="L7977" i="6"/>
  <c r="I7977" i="6"/>
  <c r="J7977" i="6"/>
  <c r="K7977" i="6"/>
  <c r="F7979" i="6" l="1"/>
  <c r="E7980" i="6"/>
  <c r="L7978" i="6"/>
  <c r="H7978" i="6"/>
  <c r="I7978" i="6"/>
  <c r="M7978" i="6"/>
  <c r="J7978" i="6"/>
  <c r="K7978" i="6"/>
  <c r="F7980" i="6" l="1"/>
  <c r="E7981" i="6"/>
  <c r="J7979" i="6"/>
  <c r="K7979" i="6"/>
  <c r="L7979" i="6"/>
  <c r="M7979" i="6"/>
  <c r="I7979" i="6"/>
  <c r="H7979" i="6"/>
  <c r="F7981" i="6" l="1"/>
  <c r="E7982" i="6"/>
  <c r="L7980" i="6"/>
  <c r="M7980" i="6"/>
  <c r="I7980" i="6"/>
  <c r="H7980" i="6"/>
  <c r="J7980" i="6"/>
  <c r="K7980" i="6"/>
  <c r="F7982" i="6" l="1"/>
  <c r="E7983" i="6"/>
  <c r="L7981" i="6"/>
  <c r="I7981" i="6"/>
  <c r="H7981" i="6"/>
  <c r="M7981" i="6"/>
  <c r="J7981" i="6"/>
  <c r="K7981" i="6"/>
  <c r="F7983" i="6" l="1"/>
  <c r="E7984" i="6"/>
  <c r="L7982" i="6"/>
  <c r="H7982" i="6"/>
  <c r="M7982" i="6"/>
  <c r="J7982" i="6"/>
  <c r="I7982" i="6"/>
  <c r="K7982" i="6"/>
  <c r="F7984" i="6" l="1"/>
  <c r="E7985" i="6"/>
  <c r="J7983" i="6"/>
  <c r="L7983" i="6"/>
  <c r="K7983" i="6"/>
  <c r="M7983" i="6"/>
  <c r="I7983" i="6"/>
  <c r="H7983" i="6"/>
  <c r="F7985" i="6" l="1"/>
  <c r="E7986" i="6"/>
  <c r="H7984" i="6"/>
  <c r="J7984" i="6"/>
  <c r="K7984" i="6"/>
  <c r="M7984" i="6"/>
  <c r="L7984" i="6"/>
  <c r="I7984" i="6"/>
  <c r="F7986" i="6" l="1"/>
  <c r="E7987" i="6"/>
  <c r="H7985" i="6"/>
  <c r="M7985" i="6"/>
  <c r="L7985" i="6"/>
  <c r="I7985" i="6"/>
  <c r="K7985" i="6"/>
  <c r="J7985" i="6"/>
  <c r="F7987" i="6" l="1"/>
  <c r="E7988" i="6"/>
  <c r="L7986" i="6"/>
  <c r="H7986" i="6"/>
  <c r="I7986" i="6"/>
  <c r="M7986" i="6"/>
  <c r="J7986" i="6"/>
  <c r="K7986" i="6"/>
  <c r="F7988" i="6" l="1"/>
  <c r="E7989" i="6"/>
  <c r="J7987" i="6"/>
  <c r="I7987" i="6"/>
  <c r="K7987" i="6"/>
  <c r="H7987" i="6"/>
  <c r="M7987" i="6"/>
  <c r="L7987" i="6"/>
  <c r="F7989" i="6" l="1"/>
  <c r="E7990" i="6"/>
  <c r="L7988" i="6"/>
  <c r="I7988" i="6"/>
  <c r="H7988" i="6"/>
  <c r="K7988" i="6"/>
  <c r="M7988" i="6"/>
  <c r="J7988" i="6"/>
  <c r="F7990" i="6" l="1"/>
  <c r="E7991" i="6"/>
  <c r="L7989" i="6"/>
  <c r="I7989" i="6"/>
  <c r="H7989" i="6"/>
  <c r="M7989" i="6"/>
  <c r="J7989" i="6"/>
  <c r="K7989" i="6"/>
  <c r="F7991" i="6" l="1"/>
  <c r="E7992" i="6"/>
  <c r="L7990" i="6"/>
  <c r="H7990" i="6"/>
  <c r="M7990" i="6"/>
  <c r="J7990" i="6"/>
  <c r="I7990" i="6"/>
  <c r="K7990" i="6"/>
  <c r="F7992" i="6" l="1"/>
  <c r="E7993" i="6"/>
  <c r="I7991" i="6"/>
  <c r="J7991" i="6"/>
  <c r="K7991" i="6"/>
  <c r="L7991" i="6"/>
  <c r="H7991" i="6"/>
  <c r="M7991" i="6"/>
  <c r="F7993" i="6" l="1"/>
  <c r="E7994" i="6"/>
  <c r="H7992" i="6"/>
  <c r="J7992" i="6"/>
  <c r="K7992" i="6"/>
  <c r="M7992" i="6"/>
  <c r="I7992" i="6"/>
  <c r="L7992" i="6"/>
  <c r="F7994" i="6" l="1"/>
  <c r="E7995" i="6"/>
  <c r="H7993" i="6"/>
  <c r="M7993" i="6"/>
  <c r="L7993" i="6"/>
  <c r="I7993" i="6"/>
  <c r="J7993" i="6"/>
  <c r="K7993" i="6"/>
  <c r="F7995" i="6" l="1"/>
  <c r="E7996" i="6"/>
  <c r="L7994" i="6"/>
  <c r="H7994" i="6"/>
  <c r="I7994" i="6"/>
  <c r="M7994" i="6"/>
  <c r="J7994" i="6"/>
  <c r="K7994" i="6"/>
  <c r="F7996" i="6" l="1"/>
  <c r="E7997" i="6"/>
  <c r="J7995" i="6"/>
  <c r="M7995" i="6"/>
  <c r="H7995" i="6"/>
  <c r="I7995" i="6"/>
  <c r="K7995" i="6"/>
  <c r="L7995" i="6"/>
  <c r="F7997" i="6" l="1"/>
  <c r="E7998" i="6"/>
  <c r="L7996" i="6"/>
  <c r="J7996" i="6"/>
  <c r="K7996" i="6"/>
  <c r="H7996" i="6"/>
  <c r="M7996" i="6"/>
  <c r="I7996" i="6"/>
  <c r="F7998" i="6" l="1"/>
  <c r="E7999" i="6"/>
  <c r="L7997" i="6"/>
  <c r="I7997" i="6"/>
  <c r="H7997" i="6"/>
  <c r="M7997" i="6"/>
  <c r="K7997" i="6"/>
  <c r="J7997" i="6"/>
  <c r="F7999" i="6" l="1"/>
  <c r="E8000" i="6"/>
  <c r="L7998" i="6"/>
  <c r="H7998" i="6"/>
  <c r="M7998" i="6"/>
  <c r="J7998" i="6"/>
  <c r="I7998" i="6"/>
  <c r="K7998" i="6"/>
  <c r="F8000" i="6" l="1"/>
  <c r="E8001" i="6"/>
  <c r="K7999" i="6"/>
  <c r="I7999" i="6"/>
  <c r="J7999" i="6"/>
  <c r="L7999" i="6"/>
  <c r="H7999" i="6"/>
  <c r="M7999" i="6"/>
  <c r="F8001" i="6" l="1"/>
  <c r="E8002" i="6"/>
  <c r="H8000" i="6"/>
  <c r="M8000" i="6"/>
  <c r="L8000" i="6"/>
  <c r="I8000" i="6"/>
  <c r="K8000" i="6"/>
  <c r="J8000" i="6"/>
  <c r="F8002" i="6" l="1"/>
  <c r="E8003" i="6"/>
  <c r="H8001" i="6"/>
  <c r="M8001" i="6"/>
  <c r="L8001" i="6"/>
  <c r="I8001" i="6"/>
  <c r="K8001" i="6"/>
  <c r="J8001" i="6"/>
  <c r="F8003" i="6" l="1"/>
  <c r="E8004" i="6"/>
  <c r="L8002" i="6"/>
  <c r="H8002" i="6"/>
  <c r="I8002" i="6"/>
  <c r="M8002" i="6"/>
  <c r="J8002" i="6"/>
  <c r="K8002" i="6"/>
  <c r="F8004" i="6" l="1"/>
  <c r="E8005" i="6"/>
  <c r="J8003" i="6"/>
  <c r="L8003" i="6"/>
  <c r="M8003" i="6"/>
  <c r="H8003" i="6"/>
  <c r="K8003" i="6"/>
  <c r="I8003" i="6"/>
  <c r="F8005" i="6" l="1"/>
  <c r="E8006" i="6"/>
  <c r="L8004" i="6"/>
  <c r="J8004" i="6"/>
  <c r="K8004" i="6"/>
  <c r="M8004" i="6"/>
  <c r="H8004" i="6"/>
  <c r="I8004" i="6"/>
  <c r="F8006" i="6" l="1"/>
  <c r="E8007" i="6"/>
  <c r="L8005" i="6"/>
  <c r="I8005" i="6"/>
  <c r="H8005" i="6"/>
  <c r="M8005" i="6"/>
  <c r="K8005" i="6"/>
  <c r="J8005" i="6"/>
  <c r="F8007" i="6" l="1"/>
  <c r="E8008" i="6"/>
  <c r="L8006" i="6"/>
  <c r="H8006" i="6"/>
  <c r="M8006" i="6"/>
  <c r="J8006" i="6"/>
  <c r="I8006" i="6"/>
  <c r="K8006" i="6"/>
  <c r="K8007" i="6" l="1"/>
  <c r="I8007" i="6"/>
  <c r="J8007" i="6"/>
  <c r="M8007" i="6"/>
  <c r="L8007" i="6"/>
  <c r="H8007" i="6"/>
  <c r="F8008" i="6"/>
  <c r="E8009" i="6"/>
  <c r="H8008" i="6" l="1"/>
  <c r="I8008" i="6"/>
  <c r="L8008" i="6"/>
  <c r="K8008" i="6"/>
  <c r="J8008" i="6"/>
  <c r="M8008" i="6"/>
  <c r="F8009" i="6"/>
  <c r="E8010" i="6"/>
  <c r="H8009" i="6" l="1"/>
  <c r="M8009" i="6"/>
  <c r="L8009" i="6"/>
  <c r="I8009" i="6"/>
  <c r="J8009" i="6"/>
  <c r="K8009" i="6"/>
  <c r="F8010" i="6"/>
  <c r="E8011" i="6"/>
  <c r="L8010" i="6" l="1"/>
  <c r="H8010" i="6"/>
  <c r="I8010" i="6"/>
  <c r="M8010" i="6"/>
  <c r="J8010" i="6"/>
  <c r="K8010" i="6"/>
  <c r="F8011" i="6"/>
  <c r="E8012" i="6"/>
  <c r="J8011" i="6" l="1"/>
  <c r="K8011" i="6"/>
  <c r="L8011" i="6"/>
  <c r="H8011" i="6"/>
  <c r="M8011" i="6"/>
  <c r="I8011" i="6"/>
  <c r="F8012" i="6"/>
  <c r="E8013" i="6"/>
  <c r="L8012" i="6" l="1"/>
  <c r="M8012" i="6"/>
  <c r="I8012" i="6"/>
  <c r="H8012" i="6"/>
  <c r="J8012" i="6"/>
  <c r="K8012" i="6"/>
  <c r="F8013" i="6"/>
  <c r="E8014" i="6"/>
  <c r="F8014" i="6" l="1"/>
  <c r="E8015" i="6"/>
  <c r="L8013" i="6"/>
  <c r="I8013" i="6"/>
  <c r="H8013" i="6"/>
  <c r="M8013" i="6"/>
  <c r="J8013" i="6"/>
  <c r="K8013" i="6"/>
  <c r="F8015" i="6" l="1"/>
  <c r="E8016" i="6"/>
  <c r="L8014" i="6"/>
  <c r="H8014" i="6"/>
  <c r="M8014" i="6"/>
  <c r="J8014" i="6"/>
  <c r="I8014" i="6"/>
  <c r="K8014" i="6"/>
  <c r="F8016" i="6" l="1"/>
  <c r="E8017" i="6"/>
  <c r="M8015" i="6"/>
  <c r="H8015" i="6"/>
  <c r="I8015" i="6"/>
  <c r="K8015" i="6"/>
  <c r="L8015" i="6"/>
  <c r="J8015" i="6"/>
  <c r="F8017" i="6" l="1"/>
  <c r="E8018" i="6"/>
  <c r="H8016" i="6"/>
  <c r="J8016" i="6"/>
  <c r="K8016" i="6"/>
  <c r="I8016" i="6"/>
  <c r="M8016" i="6"/>
  <c r="L8016" i="6"/>
  <c r="F8018" i="6" l="1"/>
  <c r="E8019" i="6"/>
  <c r="H8017" i="6"/>
  <c r="M8017" i="6"/>
  <c r="L8017" i="6"/>
  <c r="I8017" i="6"/>
  <c r="K8017" i="6"/>
  <c r="J8017" i="6"/>
  <c r="F8019" i="6" l="1"/>
  <c r="E8020" i="6"/>
  <c r="L8018" i="6"/>
  <c r="H8018" i="6"/>
  <c r="I8018" i="6"/>
  <c r="M8018" i="6"/>
  <c r="J8018" i="6"/>
  <c r="K8018" i="6"/>
  <c r="F8020" i="6" l="1"/>
  <c r="E8021" i="6"/>
  <c r="J8019" i="6"/>
  <c r="I8019" i="6"/>
  <c r="K8019" i="6"/>
  <c r="L8019" i="6"/>
  <c r="H8019" i="6"/>
  <c r="M8019" i="6"/>
  <c r="F8021" i="6" l="1"/>
  <c r="E8022" i="6"/>
  <c r="L8020" i="6"/>
  <c r="I8020" i="6"/>
  <c r="J8020" i="6"/>
  <c r="M8020" i="6"/>
  <c r="H8020" i="6"/>
  <c r="K8020" i="6"/>
  <c r="F8022" i="6" l="1"/>
  <c r="E8023" i="6"/>
  <c r="L8021" i="6"/>
  <c r="I8021" i="6"/>
  <c r="H8021" i="6"/>
  <c r="M8021" i="6"/>
  <c r="K8021" i="6"/>
  <c r="J8021" i="6"/>
  <c r="F8023" i="6" l="1"/>
  <c r="E8024" i="6"/>
  <c r="L8022" i="6"/>
  <c r="H8022" i="6"/>
  <c r="M8022" i="6"/>
  <c r="J8022" i="6"/>
  <c r="I8022" i="6"/>
  <c r="K8022" i="6"/>
  <c r="F8024" i="6" l="1"/>
  <c r="E8025" i="6"/>
  <c r="K8023" i="6"/>
  <c r="I8023" i="6"/>
  <c r="J8023" i="6"/>
  <c r="L8023" i="6"/>
  <c r="H8023" i="6"/>
  <c r="M8023" i="6"/>
  <c r="F8025" i="6" l="1"/>
  <c r="E8026" i="6"/>
  <c r="H8024" i="6"/>
  <c r="J8024" i="6"/>
  <c r="K8024" i="6"/>
  <c r="M8024" i="6"/>
  <c r="L8024" i="6"/>
  <c r="I8024" i="6"/>
  <c r="F8026" i="6" l="1"/>
  <c r="E8027" i="6"/>
  <c r="H8025" i="6"/>
  <c r="M8025" i="6"/>
  <c r="L8025" i="6"/>
  <c r="I8025" i="6"/>
  <c r="J8025" i="6"/>
  <c r="K8025" i="6"/>
  <c r="F8027" i="6" l="1"/>
  <c r="E8028" i="6"/>
  <c r="L8026" i="6"/>
  <c r="H8026" i="6"/>
  <c r="I8026" i="6"/>
  <c r="M8026" i="6"/>
  <c r="J8026" i="6"/>
  <c r="K8026" i="6"/>
  <c r="F8028" i="6" l="1"/>
  <c r="E8029" i="6"/>
  <c r="J8027" i="6"/>
  <c r="M8027" i="6"/>
  <c r="H8027" i="6"/>
  <c r="I8027" i="6"/>
  <c r="L8027" i="6"/>
  <c r="K8027" i="6"/>
  <c r="F8029" i="6" l="1"/>
  <c r="E8030" i="6"/>
  <c r="L8028" i="6"/>
  <c r="J8028" i="6"/>
  <c r="K8028" i="6"/>
  <c r="M8028" i="6"/>
  <c r="I8028" i="6"/>
  <c r="H8028" i="6"/>
  <c r="F8030" i="6" l="1"/>
  <c r="E8031" i="6"/>
  <c r="L8029" i="6"/>
  <c r="I8029" i="6"/>
  <c r="H8029" i="6"/>
  <c r="M8029" i="6"/>
  <c r="K8029" i="6"/>
  <c r="J8029" i="6"/>
  <c r="F8031" i="6" l="1"/>
  <c r="E8032" i="6"/>
  <c r="L8030" i="6"/>
  <c r="H8030" i="6"/>
  <c r="M8030" i="6"/>
  <c r="J8030" i="6"/>
  <c r="I8030" i="6"/>
  <c r="K8030" i="6"/>
  <c r="F8032" i="6" l="1"/>
  <c r="E8033" i="6"/>
  <c r="K8031" i="6"/>
  <c r="I8031" i="6"/>
  <c r="J8031" i="6"/>
  <c r="L8031" i="6"/>
  <c r="H8031" i="6"/>
  <c r="M8031" i="6"/>
  <c r="F8033" i="6" l="1"/>
  <c r="E8034" i="6"/>
  <c r="H8032" i="6"/>
  <c r="M8032" i="6"/>
  <c r="L8032" i="6"/>
  <c r="I8032" i="6"/>
  <c r="J8032" i="6"/>
  <c r="K8032" i="6"/>
  <c r="F8034" i="6" l="1"/>
  <c r="E8035" i="6"/>
  <c r="J8033" i="6"/>
  <c r="H8033" i="6"/>
  <c r="M8033" i="6"/>
  <c r="L8033" i="6"/>
  <c r="I8033" i="6"/>
  <c r="K8033" i="6"/>
  <c r="F8035" i="6" l="1"/>
  <c r="E8036" i="6"/>
  <c r="I8034" i="6"/>
  <c r="M8034" i="6"/>
  <c r="J8034" i="6"/>
  <c r="H8034" i="6"/>
  <c r="L8034" i="6"/>
  <c r="K8034" i="6"/>
  <c r="F8036" i="6" l="1"/>
  <c r="E8037" i="6"/>
  <c r="J8035" i="6"/>
  <c r="L8035" i="6"/>
  <c r="M8035" i="6"/>
  <c r="H8035" i="6"/>
  <c r="I8035" i="6"/>
  <c r="K8035" i="6"/>
  <c r="F8037" i="6" l="1"/>
  <c r="E8038" i="6"/>
  <c r="L8036" i="6"/>
  <c r="J8036" i="6"/>
  <c r="K8036" i="6"/>
  <c r="M8036" i="6"/>
  <c r="I8036" i="6"/>
  <c r="H8036" i="6"/>
  <c r="F8038" i="6" l="1"/>
  <c r="E8039" i="6"/>
  <c r="J8037" i="6"/>
  <c r="L8037" i="6"/>
  <c r="I8037" i="6"/>
  <c r="H8037" i="6"/>
  <c r="M8037" i="6"/>
  <c r="K8037" i="6"/>
  <c r="F8039" i="6" l="1"/>
  <c r="E8040" i="6"/>
  <c r="M8038" i="6"/>
  <c r="J8038" i="6"/>
  <c r="I8038" i="6"/>
  <c r="L8038" i="6"/>
  <c r="H8038" i="6"/>
  <c r="K8038" i="6"/>
  <c r="F8040" i="6" l="1"/>
  <c r="E8041" i="6"/>
  <c r="K8039" i="6"/>
  <c r="I8039" i="6"/>
  <c r="J8039" i="6"/>
  <c r="M8039" i="6"/>
  <c r="H8039" i="6"/>
  <c r="L8039" i="6"/>
  <c r="F8041" i="6" l="1"/>
  <c r="E8042" i="6"/>
  <c r="H8040" i="6"/>
  <c r="I8040" i="6"/>
  <c r="L8040" i="6"/>
  <c r="J8040" i="6"/>
  <c r="M8040" i="6"/>
  <c r="K8040" i="6"/>
  <c r="F8042" i="6" l="1"/>
  <c r="E8043" i="6"/>
  <c r="J8041" i="6"/>
  <c r="H8041" i="6"/>
  <c r="M8041" i="6"/>
  <c r="L8041" i="6"/>
  <c r="I8041" i="6"/>
  <c r="K8041" i="6"/>
  <c r="F8043" i="6" l="1"/>
  <c r="E8044" i="6"/>
  <c r="I8042" i="6"/>
  <c r="M8042" i="6"/>
  <c r="J8042" i="6"/>
  <c r="K8042" i="6"/>
  <c r="H8042" i="6"/>
  <c r="L8042" i="6"/>
  <c r="F8044" i="6" l="1"/>
  <c r="E8045" i="6"/>
  <c r="J8043" i="6"/>
  <c r="K8043" i="6"/>
  <c r="L8043" i="6"/>
  <c r="M8043" i="6"/>
  <c r="I8043" i="6"/>
  <c r="H8043" i="6"/>
  <c r="F8045" i="6" l="1"/>
  <c r="E8046" i="6"/>
  <c r="L8044" i="6"/>
  <c r="M8044" i="6"/>
  <c r="I8044" i="6"/>
  <c r="H8044" i="6"/>
  <c r="K8044" i="6"/>
  <c r="J8044" i="6"/>
  <c r="F8046" i="6" l="1"/>
  <c r="E8047" i="6"/>
  <c r="J8045" i="6"/>
  <c r="L8045" i="6"/>
  <c r="I8045" i="6"/>
  <c r="H8045" i="6"/>
  <c r="M8045" i="6"/>
  <c r="K8045" i="6"/>
  <c r="F8047" i="6" l="1"/>
  <c r="E8048" i="6"/>
  <c r="M8046" i="6"/>
  <c r="J8046" i="6"/>
  <c r="I8046" i="6"/>
  <c r="L8046" i="6"/>
  <c r="K8046" i="6"/>
  <c r="H8046" i="6"/>
  <c r="F8048" i="6" l="1"/>
  <c r="E8049" i="6"/>
  <c r="M8047" i="6"/>
  <c r="H8047" i="6"/>
  <c r="I8047" i="6"/>
  <c r="J8047" i="6"/>
  <c r="L8047" i="6"/>
  <c r="K8047" i="6"/>
  <c r="F8049" i="6" l="1"/>
  <c r="E8050" i="6"/>
  <c r="H8048" i="6"/>
  <c r="J8048" i="6"/>
  <c r="K8048" i="6"/>
  <c r="M8048" i="6"/>
  <c r="L8048" i="6"/>
  <c r="I8048" i="6"/>
  <c r="F8050" i="6" l="1"/>
  <c r="E8051" i="6"/>
  <c r="J8049" i="6"/>
  <c r="H8049" i="6"/>
  <c r="M8049" i="6"/>
  <c r="L8049" i="6"/>
  <c r="I8049" i="6"/>
  <c r="K8049" i="6"/>
  <c r="F8051" i="6" l="1"/>
  <c r="E8052" i="6"/>
  <c r="I8050" i="6"/>
  <c r="M8050" i="6"/>
  <c r="J8050" i="6"/>
  <c r="H8050" i="6"/>
  <c r="L8050" i="6"/>
  <c r="K8050" i="6"/>
  <c r="F8052" i="6" l="1"/>
  <c r="E8053" i="6"/>
  <c r="J8051" i="6"/>
  <c r="H8051" i="6"/>
  <c r="L8051" i="6"/>
  <c r="I8051" i="6"/>
  <c r="M8051" i="6"/>
  <c r="K8051" i="6"/>
  <c r="F8053" i="6" l="1"/>
  <c r="E8054" i="6"/>
  <c r="K8052" i="6"/>
  <c r="J8052" i="6"/>
  <c r="L8052" i="6"/>
  <c r="M8052" i="6"/>
  <c r="H8052" i="6"/>
  <c r="I8052" i="6"/>
  <c r="F8054" i="6" l="1"/>
  <c r="E8055" i="6"/>
  <c r="J8053" i="6"/>
  <c r="M8053" i="6"/>
  <c r="I8053" i="6"/>
  <c r="L8053" i="6"/>
  <c r="H8053" i="6"/>
  <c r="K8053" i="6"/>
  <c r="F8055" i="6" l="1"/>
  <c r="E8056" i="6"/>
  <c r="J8054" i="6"/>
  <c r="M8054" i="6"/>
  <c r="I8054" i="6"/>
  <c r="H8054" i="6"/>
  <c r="L8054" i="6"/>
  <c r="K8054" i="6"/>
  <c r="F8056" i="6" l="1"/>
  <c r="E8057" i="6"/>
  <c r="J8055" i="6"/>
  <c r="H8055" i="6"/>
  <c r="L8055" i="6"/>
  <c r="K8055" i="6"/>
  <c r="M8055" i="6"/>
  <c r="I8055" i="6"/>
  <c r="F8057" i="6" l="1"/>
  <c r="E8058" i="6"/>
  <c r="M8056" i="6"/>
  <c r="H8056" i="6"/>
  <c r="I8056" i="6"/>
  <c r="J8056" i="6"/>
  <c r="K8056" i="6"/>
  <c r="L8056" i="6"/>
  <c r="F8058" i="6" l="1"/>
  <c r="E8059" i="6"/>
  <c r="M8057" i="6"/>
  <c r="I8057" i="6"/>
  <c r="L8057" i="6"/>
  <c r="H8057" i="6"/>
  <c r="K8057" i="6"/>
  <c r="J8057" i="6"/>
  <c r="F8059" i="6" l="1"/>
  <c r="E8060" i="6"/>
  <c r="J8058" i="6"/>
  <c r="M8058" i="6"/>
  <c r="I8058" i="6"/>
  <c r="H8058" i="6"/>
  <c r="K8058" i="6"/>
  <c r="L8058" i="6"/>
  <c r="F8060" i="6" l="1"/>
  <c r="E8061" i="6"/>
  <c r="J8059" i="6"/>
  <c r="K8059" i="6"/>
  <c r="H8059" i="6"/>
  <c r="I8059" i="6"/>
  <c r="M8059" i="6"/>
  <c r="L8059" i="6"/>
  <c r="F8061" i="6" l="1"/>
  <c r="E8062" i="6"/>
  <c r="K8060" i="6"/>
  <c r="J8060" i="6"/>
  <c r="L8060" i="6"/>
  <c r="M8060" i="6"/>
  <c r="I8060" i="6"/>
  <c r="H8060" i="6"/>
  <c r="F8062" i="6" l="1"/>
  <c r="E8063" i="6"/>
  <c r="M8061" i="6"/>
  <c r="I8061" i="6"/>
  <c r="L8061" i="6"/>
  <c r="H8061" i="6"/>
  <c r="K8061" i="6"/>
  <c r="J8061" i="6"/>
  <c r="F8063" i="6" l="1"/>
  <c r="E8064" i="6"/>
  <c r="L8062" i="6"/>
  <c r="H8062" i="6"/>
  <c r="J8062" i="6"/>
  <c r="I8062" i="6"/>
  <c r="M8062" i="6"/>
  <c r="K8062" i="6"/>
  <c r="F8064" i="6" l="1"/>
  <c r="E8065" i="6"/>
  <c r="J8063" i="6"/>
  <c r="I8063" i="6"/>
  <c r="K8063" i="6"/>
  <c r="H8063" i="6"/>
  <c r="L8063" i="6"/>
  <c r="M8063" i="6"/>
  <c r="F8065" i="6" l="1"/>
  <c r="E8066" i="6"/>
  <c r="K8064" i="6"/>
  <c r="J8064" i="6"/>
  <c r="L8064" i="6"/>
  <c r="M8064" i="6"/>
  <c r="H8064" i="6"/>
  <c r="I8064" i="6"/>
  <c r="F8066" i="6" l="1"/>
  <c r="E8067" i="6"/>
  <c r="M8065" i="6"/>
  <c r="I8065" i="6"/>
  <c r="H8065" i="6"/>
  <c r="L8065" i="6"/>
  <c r="K8065" i="6"/>
  <c r="J8065" i="6"/>
  <c r="F8067" i="6" l="1"/>
  <c r="E8068" i="6"/>
  <c r="L8066" i="6"/>
  <c r="H8066" i="6"/>
  <c r="J8066" i="6"/>
  <c r="M8066" i="6"/>
  <c r="I8066" i="6"/>
  <c r="K8066" i="6"/>
  <c r="F8068" i="6" l="1"/>
  <c r="E8069" i="6"/>
  <c r="J8067" i="6"/>
  <c r="M8067" i="6"/>
  <c r="H8067" i="6"/>
  <c r="K8067" i="6"/>
  <c r="L8067" i="6"/>
  <c r="I8067" i="6"/>
  <c r="F8069" i="6" l="1"/>
  <c r="E8070" i="6"/>
  <c r="K8068" i="6"/>
  <c r="I8068" i="6"/>
  <c r="L8068" i="6"/>
  <c r="M8068" i="6"/>
  <c r="H8068" i="6"/>
  <c r="J8068" i="6"/>
  <c r="F8070" i="6" l="1"/>
  <c r="E8071" i="6"/>
  <c r="M8069" i="6"/>
  <c r="I8069" i="6"/>
  <c r="L8069" i="6"/>
  <c r="H8069" i="6"/>
  <c r="K8069" i="6"/>
  <c r="J8069" i="6"/>
  <c r="F8071" i="6" l="1"/>
  <c r="E8072" i="6"/>
  <c r="L8070" i="6"/>
  <c r="H8070" i="6"/>
  <c r="J8070" i="6"/>
  <c r="M8070" i="6"/>
  <c r="I8070" i="6"/>
  <c r="K8070" i="6"/>
  <c r="F8072" i="6" l="1"/>
  <c r="E8073" i="6"/>
  <c r="J8071" i="6"/>
  <c r="M8071" i="6"/>
  <c r="I8071" i="6"/>
  <c r="H8071" i="6"/>
  <c r="L8071" i="6"/>
  <c r="K8071" i="6"/>
  <c r="F8073" i="6" l="1"/>
  <c r="E8074" i="6"/>
  <c r="K8072" i="6"/>
  <c r="J8072" i="6"/>
  <c r="L8072" i="6"/>
  <c r="M8072" i="6"/>
  <c r="I8072" i="6"/>
  <c r="H8072" i="6"/>
  <c r="F8074" i="6" l="1"/>
  <c r="E8075" i="6"/>
  <c r="M8073" i="6"/>
  <c r="I8073" i="6"/>
  <c r="L8073" i="6"/>
  <c r="H8073" i="6"/>
  <c r="J8073" i="6"/>
  <c r="K8073" i="6"/>
  <c r="F8075" i="6" l="1"/>
  <c r="E8076" i="6"/>
  <c r="L8074" i="6"/>
  <c r="H8074" i="6"/>
  <c r="J8074" i="6"/>
  <c r="M8074" i="6"/>
  <c r="I8074" i="6"/>
  <c r="K8074" i="6"/>
  <c r="F8076" i="6" l="1"/>
  <c r="E8077" i="6"/>
  <c r="J8075" i="6"/>
  <c r="M8075" i="6"/>
  <c r="K8075" i="6"/>
  <c r="H8075" i="6"/>
  <c r="I8075" i="6"/>
  <c r="L8075" i="6"/>
  <c r="F8077" i="6" l="1"/>
  <c r="E8078" i="6"/>
  <c r="K8076" i="6"/>
  <c r="J8076" i="6"/>
  <c r="L8076" i="6"/>
  <c r="M8076" i="6"/>
  <c r="I8076" i="6"/>
  <c r="H8076" i="6"/>
  <c r="F8078" i="6" l="1"/>
  <c r="E8079" i="6"/>
  <c r="M8077" i="6"/>
  <c r="I8077" i="6"/>
  <c r="L8077" i="6"/>
  <c r="H8077" i="6"/>
  <c r="K8077" i="6"/>
  <c r="J8077" i="6"/>
  <c r="F8079" i="6" l="1"/>
  <c r="E8080" i="6"/>
  <c r="L8078" i="6"/>
  <c r="H8078" i="6"/>
  <c r="J8078" i="6"/>
  <c r="I8078" i="6"/>
  <c r="M8078" i="6"/>
  <c r="K8078" i="6"/>
  <c r="F8080" i="6" l="1"/>
  <c r="E8081" i="6"/>
  <c r="J8079" i="6"/>
  <c r="I8079" i="6"/>
  <c r="M8079" i="6"/>
  <c r="K8079" i="6"/>
  <c r="H8079" i="6"/>
  <c r="L8079" i="6"/>
  <c r="F8081" i="6" l="1"/>
  <c r="E8082" i="6"/>
  <c r="K8080" i="6"/>
  <c r="I8080" i="6"/>
  <c r="J8080" i="6"/>
  <c r="M8080" i="6"/>
  <c r="H8080" i="6"/>
  <c r="L8080" i="6"/>
  <c r="F8082" i="6" l="1"/>
  <c r="E8083" i="6"/>
  <c r="M8081" i="6"/>
  <c r="I8081" i="6"/>
  <c r="H8081" i="6"/>
  <c r="L8081" i="6"/>
  <c r="K8081" i="6"/>
  <c r="J8081" i="6"/>
  <c r="F8083" i="6" l="1"/>
  <c r="E8084" i="6"/>
  <c r="L8082" i="6"/>
  <c r="H8082" i="6"/>
  <c r="J8082" i="6"/>
  <c r="M8082" i="6"/>
  <c r="I8082" i="6"/>
  <c r="K8082" i="6"/>
  <c r="F8084" i="6" l="1"/>
  <c r="E8085" i="6"/>
  <c r="J8083" i="6"/>
  <c r="H8083" i="6"/>
  <c r="K8083" i="6"/>
  <c r="L8083" i="6"/>
  <c r="I8083" i="6"/>
  <c r="M8083" i="6"/>
  <c r="F8085" i="6" l="1"/>
  <c r="E8086" i="6"/>
  <c r="K8084" i="6"/>
  <c r="J8084" i="6"/>
  <c r="L8084" i="6"/>
  <c r="M8084" i="6"/>
  <c r="H8084" i="6"/>
  <c r="I8084" i="6"/>
  <c r="F8086" i="6" l="1"/>
  <c r="E8087" i="6"/>
  <c r="M8085" i="6"/>
  <c r="I8085" i="6"/>
  <c r="L8085" i="6"/>
  <c r="H8085" i="6"/>
  <c r="K8085" i="6"/>
  <c r="J8085" i="6"/>
  <c r="F8087" i="6" l="1"/>
  <c r="E8088" i="6"/>
  <c r="L8086" i="6"/>
  <c r="H8086" i="6"/>
  <c r="J8086" i="6"/>
  <c r="M8086" i="6"/>
  <c r="I8086" i="6"/>
  <c r="K8086" i="6"/>
  <c r="F8088" i="6" l="1"/>
  <c r="E8089" i="6"/>
  <c r="J8087" i="6"/>
  <c r="I8087" i="6"/>
  <c r="H8087" i="6"/>
  <c r="M8087" i="6"/>
  <c r="L8087" i="6"/>
  <c r="K8087" i="6"/>
  <c r="F8089" i="6" l="1"/>
  <c r="E8090" i="6"/>
  <c r="M8088" i="6"/>
  <c r="H8088" i="6"/>
  <c r="K8088" i="6"/>
  <c r="I8088" i="6"/>
  <c r="L8088" i="6"/>
  <c r="J8088" i="6"/>
  <c r="F8090" i="6" l="1"/>
  <c r="E8091" i="6"/>
  <c r="M8089" i="6"/>
  <c r="I8089" i="6"/>
  <c r="L8089" i="6"/>
  <c r="H8089" i="6"/>
  <c r="K8089" i="6"/>
  <c r="J8089" i="6"/>
  <c r="F8091" i="6" l="1"/>
  <c r="E8092" i="6"/>
  <c r="L8090" i="6"/>
  <c r="H8090" i="6"/>
  <c r="J8090" i="6"/>
  <c r="M8090" i="6"/>
  <c r="I8090" i="6"/>
  <c r="K8090" i="6"/>
  <c r="F8092" i="6" l="1"/>
  <c r="E8093" i="6"/>
  <c r="J8091" i="6"/>
  <c r="M8091" i="6"/>
  <c r="K8091" i="6"/>
  <c r="H8091" i="6"/>
  <c r="I8091" i="6"/>
  <c r="L8091" i="6"/>
  <c r="F8093" i="6" l="1"/>
  <c r="E8094" i="6"/>
  <c r="I8092" i="6"/>
  <c r="K8092" i="6"/>
  <c r="J8092" i="6"/>
  <c r="M8092" i="6"/>
  <c r="L8092" i="6"/>
  <c r="H8092" i="6"/>
  <c r="F8094" i="6" l="1"/>
  <c r="E8095" i="6"/>
  <c r="M8093" i="6"/>
  <c r="I8093" i="6"/>
  <c r="L8093" i="6"/>
  <c r="H8093" i="6"/>
  <c r="K8093" i="6"/>
  <c r="J8093" i="6"/>
  <c r="F8095" i="6" l="1"/>
  <c r="E8096" i="6"/>
  <c r="L8094" i="6"/>
  <c r="H8094" i="6"/>
  <c r="J8094" i="6"/>
  <c r="I8094" i="6"/>
  <c r="M8094" i="6"/>
  <c r="K8094" i="6"/>
  <c r="F8096" i="6" l="1"/>
  <c r="E8097" i="6"/>
  <c r="J8095" i="6"/>
  <c r="I8095" i="6"/>
  <c r="K8095" i="6"/>
  <c r="H8095" i="6"/>
  <c r="L8095" i="6"/>
  <c r="M8095" i="6"/>
  <c r="F8097" i="6" l="1"/>
  <c r="E8098" i="6"/>
  <c r="K8096" i="6"/>
  <c r="J8096" i="6"/>
  <c r="L8096" i="6"/>
  <c r="M8096" i="6"/>
  <c r="H8096" i="6"/>
  <c r="I8096" i="6"/>
  <c r="F8098" i="6" l="1"/>
  <c r="E8099" i="6"/>
  <c r="M8097" i="6"/>
  <c r="I8097" i="6"/>
  <c r="H8097" i="6"/>
  <c r="L8097" i="6"/>
  <c r="J8097" i="6"/>
  <c r="K8097" i="6"/>
  <c r="F8099" i="6" l="1"/>
  <c r="E8100" i="6"/>
  <c r="L8098" i="6"/>
  <c r="H8098" i="6"/>
  <c r="J8098" i="6"/>
  <c r="M8098" i="6"/>
  <c r="I8098" i="6"/>
  <c r="K8098" i="6"/>
  <c r="F8100" i="6" l="1"/>
  <c r="E8101" i="6"/>
  <c r="J8099" i="6"/>
  <c r="M8099" i="6"/>
  <c r="H8099" i="6"/>
  <c r="K8099" i="6"/>
  <c r="L8099" i="6"/>
  <c r="I8099" i="6"/>
  <c r="F8101" i="6" l="1"/>
  <c r="E8102" i="6"/>
  <c r="K8100" i="6"/>
  <c r="I8100" i="6"/>
  <c r="J8100" i="6"/>
  <c r="M8100" i="6"/>
  <c r="H8100" i="6"/>
  <c r="L8100" i="6"/>
  <c r="F8102" i="6" l="1"/>
  <c r="E8103" i="6"/>
  <c r="M8101" i="6"/>
  <c r="I8101" i="6"/>
  <c r="L8101" i="6"/>
  <c r="H8101" i="6"/>
  <c r="K8101" i="6"/>
  <c r="J8101" i="6"/>
  <c r="F8103" i="6" l="1"/>
  <c r="E8104" i="6"/>
  <c r="L8102" i="6"/>
  <c r="H8102" i="6"/>
  <c r="J8102" i="6"/>
  <c r="M8102" i="6"/>
  <c r="I8102" i="6"/>
  <c r="K8102" i="6"/>
  <c r="F8104" i="6" l="1"/>
  <c r="E8105" i="6"/>
  <c r="J8103" i="6"/>
  <c r="M8103" i="6"/>
  <c r="I8103" i="6"/>
  <c r="H8103" i="6"/>
  <c r="L8103" i="6"/>
  <c r="K8103" i="6"/>
  <c r="F8105" i="6" l="1"/>
  <c r="E8106" i="6"/>
  <c r="J8104" i="6"/>
  <c r="L8104" i="6"/>
  <c r="K8104" i="6"/>
  <c r="H8104" i="6"/>
  <c r="M8104" i="6"/>
  <c r="I8104" i="6"/>
  <c r="F8106" i="6" l="1"/>
  <c r="E8107" i="6"/>
  <c r="M8105" i="6"/>
  <c r="I8105" i="6"/>
  <c r="L8105" i="6"/>
  <c r="H8105" i="6"/>
  <c r="K8105" i="6"/>
  <c r="J8105" i="6"/>
  <c r="F8107" i="6" l="1"/>
  <c r="E8108" i="6"/>
  <c r="L8106" i="6"/>
  <c r="H8106" i="6"/>
  <c r="J8106" i="6"/>
  <c r="M8106" i="6"/>
  <c r="I8106" i="6"/>
  <c r="K8106" i="6"/>
  <c r="F8108" i="6" l="1"/>
  <c r="E8109" i="6"/>
  <c r="J8107" i="6"/>
  <c r="K8107" i="6"/>
  <c r="H8107" i="6"/>
  <c r="M8107" i="6"/>
  <c r="I8107" i="6"/>
  <c r="L8107" i="6"/>
  <c r="F8109" i="6" l="1"/>
  <c r="E8110" i="6"/>
  <c r="M8108" i="6"/>
  <c r="H8108" i="6"/>
  <c r="I8108" i="6"/>
  <c r="L8108" i="6"/>
  <c r="J8108" i="6"/>
  <c r="K8108" i="6"/>
  <c r="F8110" i="6" l="1"/>
  <c r="E8111" i="6"/>
  <c r="M8109" i="6"/>
  <c r="I8109" i="6"/>
  <c r="L8109" i="6"/>
  <c r="H8109" i="6"/>
  <c r="K8109" i="6"/>
  <c r="J8109" i="6"/>
  <c r="F8111" i="6" l="1"/>
  <c r="E8112" i="6"/>
  <c r="L8110" i="6"/>
  <c r="H8110" i="6"/>
  <c r="J8110" i="6"/>
  <c r="I8110" i="6"/>
  <c r="M8110" i="6"/>
  <c r="K8110" i="6"/>
  <c r="F8112" i="6" l="1"/>
  <c r="E8113" i="6"/>
  <c r="J8111" i="6"/>
  <c r="I8111" i="6"/>
  <c r="M8111" i="6"/>
  <c r="K8111" i="6"/>
  <c r="H8111" i="6"/>
  <c r="L8111" i="6"/>
  <c r="F8113" i="6" l="1"/>
  <c r="E8114" i="6"/>
  <c r="K8112" i="6"/>
  <c r="I8112" i="6"/>
  <c r="L8112" i="6"/>
  <c r="H8112" i="6"/>
  <c r="J8112" i="6"/>
  <c r="M8112" i="6"/>
  <c r="F8114" i="6" l="1"/>
  <c r="E8115" i="6"/>
  <c r="M8113" i="6"/>
  <c r="I8113" i="6"/>
  <c r="H8113" i="6"/>
  <c r="L8113" i="6"/>
  <c r="K8113" i="6"/>
  <c r="J8113" i="6"/>
  <c r="F8115" i="6" l="1"/>
  <c r="E8116" i="6"/>
  <c r="L8114" i="6"/>
  <c r="H8114" i="6"/>
  <c r="J8114" i="6"/>
  <c r="M8114" i="6"/>
  <c r="I8114" i="6"/>
  <c r="K8114" i="6"/>
  <c r="F8116" i="6" l="1"/>
  <c r="E8117" i="6"/>
  <c r="J8115" i="6"/>
  <c r="H8115" i="6"/>
  <c r="M8115" i="6"/>
  <c r="K8115" i="6"/>
  <c r="L8115" i="6"/>
  <c r="I8115" i="6"/>
  <c r="F8117" i="6" l="1"/>
  <c r="E8118" i="6"/>
  <c r="K8116" i="6"/>
  <c r="J8116" i="6"/>
  <c r="L8116" i="6"/>
  <c r="M8116" i="6"/>
  <c r="H8116" i="6"/>
  <c r="I8116" i="6"/>
  <c r="F8118" i="6" l="1"/>
  <c r="E8119" i="6"/>
  <c r="M8117" i="6"/>
  <c r="I8117" i="6"/>
  <c r="L8117" i="6"/>
  <c r="H8117" i="6"/>
  <c r="K8117" i="6"/>
  <c r="J8117" i="6"/>
  <c r="F8119" i="6" l="1"/>
  <c r="E8120" i="6"/>
  <c r="L8118" i="6"/>
  <c r="H8118" i="6"/>
  <c r="J8118" i="6"/>
  <c r="M8118" i="6"/>
  <c r="I8118" i="6"/>
  <c r="K8118" i="6"/>
  <c r="F8120" i="6" l="1"/>
  <c r="E8121" i="6"/>
  <c r="J8119" i="6"/>
  <c r="I8119" i="6"/>
  <c r="H8119" i="6"/>
  <c r="L8119" i="6"/>
  <c r="K8119" i="6"/>
  <c r="M8119" i="6"/>
  <c r="F8121" i="6" l="1"/>
  <c r="E8122" i="6"/>
  <c r="M8120" i="6"/>
  <c r="H8120" i="6"/>
  <c r="I8120" i="6"/>
  <c r="J8120" i="6"/>
  <c r="L8120" i="6"/>
  <c r="K8120" i="6"/>
  <c r="F8122" i="6" l="1"/>
  <c r="E8123" i="6"/>
  <c r="M8121" i="6"/>
  <c r="I8121" i="6"/>
  <c r="L8121" i="6"/>
  <c r="H8121" i="6"/>
  <c r="K8121" i="6"/>
  <c r="J8121" i="6"/>
  <c r="F8123" i="6" l="1"/>
  <c r="E8124" i="6"/>
  <c r="L8122" i="6"/>
  <c r="H8122" i="6"/>
  <c r="J8122" i="6"/>
  <c r="M8122" i="6"/>
  <c r="I8122" i="6"/>
  <c r="K8122" i="6"/>
  <c r="F8124" i="6" l="1"/>
  <c r="E8125" i="6"/>
  <c r="J8123" i="6"/>
  <c r="K8123" i="6"/>
  <c r="H8123" i="6"/>
  <c r="I8123" i="6"/>
  <c r="M8123" i="6"/>
  <c r="L8123" i="6"/>
  <c r="F8125" i="6" l="1"/>
  <c r="E8126" i="6"/>
  <c r="J8124" i="6"/>
  <c r="L8124" i="6"/>
  <c r="M8124" i="6"/>
  <c r="H8124" i="6"/>
  <c r="I8124" i="6"/>
  <c r="K8124" i="6"/>
  <c r="F8126" i="6" l="1"/>
  <c r="E8127" i="6"/>
  <c r="M8125" i="6"/>
  <c r="I8125" i="6"/>
  <c r="L8125" i="6"/>
  <c r="H8125" i="6"/>
  <c r="J8125" i="6"/>
  <c r="K8125" i="6"/>
  <c r="F8127" i="6" l="1"/>
  <c r="E8128" i="6"/>
  <c r="L8126" i="6"/>
  <c r="H8126" i="6"/>
  <c r="J8126" i="6"/>
  <c r="I8126" i="6"/>
  <c r="M8126" i="6"/>
  <c r="K8126" i="6"/>
  <c r="F8128" i="6" l="1"/>
  <c r="E8129" i="6"/>
  <c r="J8127" i="6"/>
  <c r="I8127" i="6"/>
  <c r="K8127" i="6"/>
  <c r="H8127" i="6"/>
  <c r="L8127" i="6"/>
  <c r="M8127" i="6"/>
  <c r="F8129" i="6" l="1"/>
  <c r="E8130" i="6"/>
  <c r="K8128" i="6"/>
  <c r="J8128" i="6"/>
  <c r="L8128" i="6"/>
  <c r="M8128" i="6"/>
  <c r="H8128" i="6"/>
  <c r="I8128" i="6"/>
  <c r="F8130" i="6" l="1"/>
  <c r="E8131" i="6"/>
  <c r="M8129" i="6"/>
  <c r="I8129" i="6"/>
  <c r="H8129" i="6"/>
  <c r="L8129" i="6"/>
  <c r="K8129" i="6"/>
  <c r="J8129" i="6"/>
  <c r="F8131" i="6" l="1"/>
  <c r="E8132" i="6"/>
  <c r="L8130" i="6"/>
  <c r="H8130" i="6"/>
  <c r="J8130" i="6"/>
  <c r="M8130" i="6"/>
  <c r="I8130" i="6"/>
  <c r="K8130" i="6"/>
  <c r="F8132" i="6" l="1"/>
  <c r="E8133" i="6"/>
  <c r="J8131" i="6"/>
  <c r="M8131" i="6"/>
  <c r="H8131" i="6"/>
  <c r="K8131" i="6"/>
  <c r="L8131" i="6"/>
  <c r="I8131" i="6"/>
  <c r="F8133" i="6" l="1"/>
  <c r="E8134" i="6"/>
  <c r="K8132" i="6"/>
  <c r="I8132" i="6"/>
  <c r="L8132" i="6"/>
  <c r="H8132" i="6"/>
  <c r="J8132" i="6"/>
  <c r="M8132" i="6"/>
  <c r="F8134" i="6" l="1"/>
  <c r="E8135" i="6"/>
  <c r="M8133" i="6"/>
  <c r="I8133" i="6"/>
  <c r="L8133" i="6"/>
  <c r="H8133" i="6"/>
  <c r="K8133" i="6"/>
  <c r="J8133" i="6"/>
  <c r="F8135" i="6" l="1"/>
  <c r="E8136" i="6"/>
  <c r="L8134" i="6"/>
  <c r="H8134" i="6"/>
  <c r="J8134" i="6"/>
  <c r="M8134" i="6"/>
  <c r="I8134" i="6"/>
  <c r="K8134" i="6"/>
  <c r="F8136" i="6" l="1"/>
  <c r="E8137" i="6"/>
  <c r="J8135" i="6"/>
  <c r="M8135" i="6"/>
  <c r="I8135" i="6"/>
  <c r="H8135" i="6"/>
  <c r="L8135" i="6"/>
  <c r="K8135" i="6"/>
  <c r="F8137" i="6" l="1"/>
  <c r="E8138" i="6"/>
  <c r="K8136" i="6"/>
  <c r="J8136" i="6"/>
  <c r="L8136" i="6"/>
  <c r="M8136" i="6"/>
  <c r="I8136" i="6"/>
  <c r="H8136" i="6"/>
  <c r="F8138" i="6" l="1"/>
  <c r="E8139" i="6"/>
  <c r="M8137" i="6"/>
  <c r="I8137" i="6"/>
  <c r="L8137" i="6"/>
  <c r="H8137" i="6"/>
  <c r="J8137" i="6"/>
  <c r="K8137" i="6"/>
  <c r="F8139" i="6" l="1"/>
  <c r="E8140" i="6"/>
  <c r="L8138" i="6"/>
  <c r="H8138" i="6"/>
  <c r="J8138" i="6"/>
  <c r="M8138" i="6"/>
  <c r="I8138" i="6"/>
  <c r="K8138" i="6"/>
  <c r="F8140" i="6" l="1"/>
  <c r="E8141" i="6"/>
  <c r="J8139" i="6"/>
  <c r="M8139" i="6"/>
  <c r="K8139" i="6"/>
  <c r="H8139" i="6"/>
  <c r="I8139" i="6"/>
  <c r="L8139" i="6"/>
  <c r="F8141" i="6" l="1"/>
  <c r="E8142" i="6"/>
  <c r="K8140" i="6"/>
  <c r="J8140" i="6"/>
  <c r="L8140" i="6"/>
  <c r="H8140" i="6"/>
  <c r="I8140" i="6"/>
  <c r="M8140" i="6"/>
  <c r="F8142" i="6" l="1"/>
  <c r="E8143" i="6"/>
  <c r="M8141" i="6"/>
  <c r="I8141" i="6"/>
  <c r="L8141" i="6"/>
  <c r="H8141" i="6"/>
  <c r="K8141" i="6"/>
  <c r="J8141" i="6"/>
  <c r="F8143" i="6" l="1"/>
  <c r="E8144" i="6"/>
  <c r="L8142" i="6"/>
  <c r="H8142" i="6"/>
  <c r="J8142" i="6"/>
  <c r="I8142" i="6"/>
  <c r="M8142" i="6"/>
  <c r="K8142" i="6"/>
  <c r="F8144" i="6" l="1"/>
  <c r="E8145" i="6"/>
  <c r="J8143" i="6"/>
  <c r="I8143" i="6"/>
  <c r="M8143" i="6"/>
  <c r="K8143" i="6"/>
  <c r="H8143" i="6"/>
  <c r="L8143" i="6"/>
  <c r="F8145" i="6" l="1"/>
  <c r="E8146" i="6"/>
  <c r="K8144" i="6"/>
  <c r="I8144" i="6"/>
  <c r="J8144" i="6"/>
  <c r="M8144" i="6"/>
  <c r="H8144" i="6"/>
  <c r="L8144" i="6"/>
  <c r="F8146" i="6" l="1"/>
  <c r="E8147" i="6"/>
  <c r="M8145" i="6"/>
  <c r="I8145" i="6"/>
  <c r="H8145" i="6"/>
  <c r="L8145" i="6"/>
  <c r="K8145" i="6"/>
  <c r="J8145" i="6"/>
  <c r="F8147" i="6" l="1"/>
  <c r="E8148" i="6"/>
  <c r="L8146" i="6"/>
  <c r="H8146" i="6"/>
  <c r="J8146" i="6"/>
  <c r="M8146" i="6"/>
  <c r="I8146" i="6"/>
  <c r="K8146" i="6"/>
  <c r="F8148" i="6" l="1"/>
  <c r="E8149" i="6"/>
  <c r="J8147" i="6"/>
  <c r="H8147" i="6"/>
  <c r="K8147" i="6"/>
  <c r="L8147" i="6"/>
  <c r="I8147" i="6"/>
  <c r="M8147" i="6"/>
  <c r="F8149" i="6" l="1"/>
  <c r="E8150" i="6"/>
  <c r="K8148" i="6"/>
  <c r="J8148" i="6"/>
  <c r="L8148" i="6"/>
  <c r="M8148" i="6"/>
  <c r="H8148" i="6"/>
  <c r="I8148" i="6"/>
  <c r="F8150" i="6" l="1"/>
  <c r="E8151" i="6"/>
  <c r="M8149" i="6"/>
  <c r="I8149" i="6"/>
  <c r="L8149" i="6"/>
  <c r="H8149" i="6"/>
  <c r="K8149" i="6"/>
  <c r="J8149" i="6"/>
  <c r="F8151" i="6" l="1"/>
  <c r="E8152" i="6"/>
  <c r="L8150" i="6"/>
  <c r="H8150" i="6"/>
  <c r="J8150" i="6"/>
  <c r="M8150" i="6"/>
  <c r="I8150" i="6"/>
  <c r="K8150" i="6"/>
  <c r="F8152" i="6" l="1"/>
  <c r="E8153" i="6"/>
  <c r="J8151" i="6"/>
  <c r="I8151" i="6"/>
  <c r="H8151" i="6"/>
  <c r="M8151" i="6"/>
  <c r="L8151" i="6"/>
  <c r="K8151" i="6"/>
  <c r="F8153" i="6" l="1"/>
  <c r="E8154" i="6"/>
  <c r="M8152" i="6"/>
  <c r="H8152" i="6"/>
  <c r="K8152" i="6"/>
  <c r="I8152" i="6"/>
  <c r="L8152" i="6"/>
  <c r="J8152" i="6"/>
  <c r="F8154" i="6" l="1"/>
  <c r="E8155" i="6"/>
  <c r="M8153" i="6"/>
  <c r="I8153" i="6"/>
  <c r="L8153" i="6"/>
  <c r="H8153" i="6"/>
  <c r="K8153" i="6"/>
  <c r="J8153" i="6"/>
  <c r="F8155" i="6" l="1"/>
  <c r="E8156" i="6"/>
  <c r="L8154" i="6"/>
  <c r="H8154" i="6"/>
  <c r="J8154" i="6"/>
  <c r="M8154" i="6"/>
  <c r="I8154" i="6"/>
  <c r="K8154" i="6"/>
  <c r="F8156" i="6" l="1"/>
  <c r="E8157" i="6"/>
  <c r="J8155" i="6"/>
  <c r="K8155" i="6"/>
  <c r="H8155" i="6"/>
  <c r="I8155" i="6"/>
  <c r="M8155" i="6"/>
  <c r="L8155" i="6"/>
  <c r="F8157" i="6" l="1"/>
  <c r="E8158" i="6"/>
  <c r="I8156" i="6"/>
  <c r="K8156" i="6"/>
  <c r="L8156" i="6"/>
  <c r="H8156" i="6"/>
  <c r="M8156" i="6"/>
  <c r="J8156" i="6"/>
  <c r="E8159" i="6" l="1"/>
  <c r="F8158" i="6"/>
  <c r="L8157" i="6"/>
  <c r="H8157" i="6"/>
  <c r="I8157" i="6"/>
  <c r="K8157" i="6"/>
  <c r="M8157" i="6"/>
  <c r="J8157" i="6"/>
  <c r="L8158" i="6" l="1"/>
  <c r="H8158" i="6"/>
  <c r="I8158" i="6"/>
  <c r="M8158" i="6"/>
  <c r="J8158" i="6"/>
  <c r="K8158" i="6"/>
  <c r="F8159" i="6"/>
  <c r="E8160" i="6"/>
  <c r="F8160" i="6" l="1"/>
  <c r="E8161" i="6"/>
  <c r="M8159" i="6"/>
  <c r="I8159" i="6"/>
  <c r="J8159" i="6"/>
  <c r="K8159" i="6"/>
  <c r="H8159" i="6"/>
  <c r="L8159" i="6"/>
  <c r="F8161" i="6" l="1"/>
  <c r="E8162" i="6"/>
  <c r="K8160" i="6"/>
  <c r="J8160" i="6"/>
  <c r="L8160" i="6"/>
  <c r="M8160" i="6"/>
  <c r="H8160" i="6"/>
  <c r="I8160" i="6"/>
  <c r="E8163" i="6" l="1"/>
  <c r="F8162" i="6"/>
  <c r="H8161" i="6"/>
  <c r="L8161" i="6"/>
  <c r="M8161" i="6"/>
  <c r="K8161" i="6"/>
  <c r="J8161" i="6"/>
  <c r="I8161" i="6"/>
  <c r="L8162" i="6" l="1"/>
  <c r="H8162" i="6"/>
  <c r="M8162" i="6"/>
  <c r="I8162" i="6"/>
  <c r="J8162" i="6"/>
  <c r="K8162" i="6"/>
  <c r="F8163" i="6"/>
  <c r="E8164" i="6"/>
  <c r="F8164" i="6" l="1"/>
  <c r="E8165" i="6"/>
  <c r="M8163" i="6"/>
  <c r="I8163" i="6"/>
  <c r="J8163" i="6"/>
  <c r="H8163" i="6"/>
  <c r="L8163" i="6"/>
  <c r="K8163" i="6"/>
  <c r="F8165" i="6" l="1"/>
  <c r="E8166" i="6"/>
  <c r="K8164" i="6"/>
  <c r="I8164" i="6"/>
  <c r="J8164" i="6"/>
  <c r="M8164" i="6"/>
  <c r="H8164" i="6"/>
  <c r="L8164" i="6"/>
  <c r="E8167" i="6" l="1"/>
  <c r="F8166" i="6"/>
  <c r="L8165" i="6"/>
  <c r="H8165" i="6"/>
  <c r="K8165" i="6"/>
  <c r="I8165" i="6"/>
  <c r="M8165" i="6"/>
  <c r="J8165" i="6"/>
  <c r="L8166" i="6" l="1"/>
  <c r="H8166" i="6"/>
  <c r="M8166" i="6"/>
  <c r="I8166" i="6"/>
  <c r="K8166" i="6"/>
  <c r="J8166" i="6"/>
  <c r="F8167" i="6"/>
  <c r="E8168" i="6"/>
  <c r="F8168" i="6" l="1"/>
  <c r="E8169" i="6"/>
  <c r="M8167" i="6"/>
  <c r="I8167" i="6"/>
  <c r="J8167" i="6"/>
  <c r="L8167" i="6"/>
  <c r="K8167" i="6"/>
  <c r="H8167" i="6"/>
  <c r="F8169" i="6" l="1"/>
  <c r="E8170" i="6"/>
  <c r="J8168" i="6"/>
  <c r="L8168" i="6"/>
  <c r="H8168" i="6"/>
  <c r="K8168" i="6"/>
  <c r="M8168" i="6"/>
  <c r="I8168" i="6"/>
  <c r="E8171" i="6" l="1"/>
  <c r="F8170" i="6"/>
  <c r="L8169" i="6"/>
  <c r="H8169" i="6"/>
  <c r="J8169" i="6"/>
  <c r="I8169" i="6"/>
  <c r="K8169" i="6"/>
  <c r="M8169" i="6"/>
  <c r="L8170" i="6" l="1"/>
  <c r="H8170" i="6"/>
  <c r="M8170" i="6"/>
  <c r="I8170" i="6"/>
  <c r="K8170" i="6"/>
  <c r="J8170" i="6"/>
  <c r="F8171" i="6"/>
  <c r="E8172" i="6"/>
  <c r="M8171" i="6" l="1"/>
  <c r="I8171" i="6"/>
  <c r="J8171" i="6"/>
  <c r="K8171" i="6"/>
  <c r="H8171" i="6"/>
  <c r="L8171" i="6"/>
  <c r="F8172" i="6"/>
  <c r="E8173" i="6"/>
  <c r="M8172" i="6" l="1"/>
  <c r="H8172" i="6"/>
  <c r="I8172" i="6"/>
  <c r="K8172" i="6"/>
  <c r="J8172" i="6"/>
  <c r="L8172" i="6"/>
  <c r="F8173" i="6"/>
  <c r="E8174" i="6"/>
  <c r="E8175" i="6" l="1"/>
  <c r="F8174" i="6"/>
  <c r="L8173" i="6"/>
  <c r="H8173" i="6"/>
  <c r="K8173" i="6"/>
  <c r="J8173" i="6"/>
  <c r="M8173" i="6"/>
  <c r="I8173" i="6"/>
  <c r="L8174" i="6" l="1"/>
  <c r="H8174" i="6"/>
  <c r="I8174" i="6"/>
  <c r="M8174" i="6"/>
  <c r="J8174" i="6"/>
  <c r="K8174" i="6"/>
  <c r="F8175" i="6"/>
  <c r="E8176" i="6"/>
  <c r="F8176" i="6" l="1"/>
  <c r="E8177" i="6"/>
  <c r="M8175" i="6"/>
  <c r="I8175" i="6"/>
  <c r="J8175" i="6"/>
  <c r="L8175" i="6"/>
  <c r="K8175" i="6"/>
  <c r="H8175" i="6"/>
  <c r="F8177" i="6" l="1"/>
  <c r="E8178" i="6"/>
  <c r="K8176" i="6"/>
  <c r="I8176" i="6"/>
  <c r="L8176" i="6"/>
  <c r="H8176" i="6"/>
  <c r="M8176" i="6"/>
  <c r="J8176" i="6"/>
  <c r="E8179" i="6" l="1"/>
  <c r="F8178" i="6"/>
  <c r="H8177" i="6"/>
  <c r="L8177" i="6"/>
  <c r="K8177" i="6"/>
  <c r="M8177" i="6"/>
  <c r="I8177" i="6"/>
  <c r="J8177" i="6"/>
  <c r="L8178" i="6" l="1"/>
  <c r="H8178" i="6"/>
  <c r="M8178" i="6"/>
  <c r="I8178" i="6"/>
  <c r="K8178" i="6"/>
  <c r="J8178" i="6"/>
  <c r="F8179" i="6"/>
  <c r="E8180" i="6"/>
  <c r="M8179" i="6" l="1"/>
  <c r="I8179" i="6"/>
  <c r="J8179" i="6"/>
  <c r="H8179" i="6"/>
  <c r="L8179" i="6"/>
  <c r="K8179" i="6"/>
  <c r="F8180" i="6"/>
  <c r="E8181" i="6"/>
  <c r="F8181" i="6" l="1"/>
  <c r="E8182" i="6"/>
  <c r="K8180" i="6"/>
  <c r="J8180" i="6"/>
  <c r="L8180" i="6"/>
  <c r="M8180" i="6"/>
  <c r="H8180" i="6"/>
  <c r="I8180" i="6"/>
  <c r="E8183" i="6" l="1"/>
  <c r="F8182" i="6"/>
  <c r="L8181" i="6"/>
  <c r="H8181" i="6"/>
  <c r="I8181" i="6"/>
  <c r="M8181" i="6"/>
  <c r="J8181" i="6"/>
  <c r="K8181" i="6"/>
  <c r="L8182" i="6" l="1"/>
  <c r="H8182" i="6"/>
  <c r="M8182" i="6"/>
  <c r="I8182" i="6"/>
  <c r="J8182" i="6"/>
  <c r="K8182" i="6"/>
  <c r="F8183" i="6"/>
  <c r="E8184" i="6"/>
  <c r="F8184" i="6" l="1"/>
  <c r="E8185" i="6"/>
  <c r="M8183" i="6"/>
  <c r="I8183" i="6"/>
  <c r="J8183" i="6"/>
  <c r="K8183" i="6"/>
  <c r="H8183" i="6"/>
  <c r="L8183" i="6"/>
  <c r="F8185" i="6" l="1"/>
  <c r="E8186" i="6"/>
  <c r="M8184" i="6"/>
  <c r="H8184" i="6"/>
  <c r="I8184" i="6"/>
  <c r="J8184" i="6"/>
  <c r="K8184" i="6"/>
  <c r="L8184" i="6"/>
  <c r="E8187" i="6" l="1"/>
  <c r="F8186" i="6"/>
  <c r="L8185" i="6"/>
  <c r="H8185" i="6"/>
  <c r="K8185" i="6"/>
  <c r="J8185" i="6"/>
  <c r="I8185" i="6"/>
  <c r="M8185" i="6"/>
  <c r="L8186" i="6" l="1"/>
  <c r="H8186" i="6"/>
  <c r="M8186" i="6"/>
  <c r="I8186" i="6"/>
  <c r="J8186" i="6"/>
  <c r="K8186" i="6"/>
  <c r="F8187" i="6"/>
  <c r="E8188" i="6"/>
  <c r="F8188" i="6" l="1"/>
  <c r="E8189" i="6"/>
  <c r="M8187" i="6"/>
  <c r="I8187" i="6"/>
  <c r="J8187" i="6"/>
  <c r="K8187" i="6"/>
  <c r="L8187" i="6"/>
  <c r="H8187" i="6"/>
  <c r="F8189" i="6" l="1"/>
  <c r="E8190" i="6"/>
  <c r="I8188" i="6"/>
  <c r="K8188" i="6"/>
  <c r="J8188" i="6"/>
  <c r="M8188" i="6"/>
  <c r="L8188" i="6"/>
  <c r="H8188" i="6"/>
  <c r="E8191" i="6" l="1"/>
  <c r="F8190" i="6"/>
  <c r="L8189" i="6"/>
  <c r="H8189" i="6"/>
  <c r="I8189" i="6"/>
  <c r="M8189" i="6"/>
  <c r="J8189" i="6"/>
  <c r="K8189" i="6"/>
  <c r="L8190" i="6" l="1"/>
  <c r="H8190" i="6"/>
  <c r="I8190" i="6"/>
  <c r="M8190" i="6"/>
  <c r="J8190" i="6"/>
  <c r="K8190" i="6"/>
  <c r="F8191" i="6"/>
  <c r="E8192" i="6"/>
  <c r="M8191" i="6" l="1"/>
  <c r="I8191" i="6"/>
  <c r="J8191" i="6"/>
  <c r="K8191" i="6"/>
  <c r="H8191" i="6"/>
  <c r="L8191" i="6"/>
  <c r="F8192" i="6"/>
  <c r="E8193" i="6"/>
  <c r="F8193" i="6" l="1"/>
  <c r="E8194" i="6"/>
  <c r="K8192" i="6"/>
  <c r="J8192" i="6"/>
  <c r="L8192" i="6"/>
  <c r="M8192" i="6"/>
  <c r="H8192" i="6"/>
  <c r="I8192" i="6"/>
  <c r="E8195" i="6" l="1"/>
  <c r="F8194" i="6"/>
  <c r="H8193" i="6"/>
  <c r="M8193" i="6"/>
  <c r="J8193" i="6"/>
  <c r="K8193" i="6"/>
  <c r="L8193" i="6"/>
  <c r="I8193" i="6"/>
  <c r="K8194" i="6" l="1"/>
  <c r="L8194" i="6"/>
  <c r="M8194" i="6"/>
  <c r="I8194" i="6"/>
  <c r="H8194" i="6"/>
  <c r="J8194" i="6"/>
  <c r="F8195" i="6"/>
  <c r="E8196" i="6"/>
  <c r="K8195" i="6" l="1"/>
  <c r="L8195" i="6"/>
  <c r="J8195" i="6"/>
  <c r="I8195" i="6"/>
  <c r="H8195" i="6"/>
  <c r="M8195" i="6"/>
  <c r="F8196" i="6"/>
  <c r="E8197" i="6"/>
  <c r="F8197" i="6" l="1"/>
  <c r="E8198" i="6"/>
  <c r="M8196" i="6"/>
  <c r="H8196" i="6"/>
  <c r="L8196" i="6"/>
  <c r="J8196" i="6"/>
  <c r="I8196" i="6"/>
  <c r="K8196" i="6"/>
  <c r="F8198" i="6" l="1"/>
  <c r="E8199" i="6"/>
  <c r="I8197" i="6"/>
  <c r="L8197" i="6"/>
  <c r="K8197" i="6"/>
  <c r="H8197" i="6"/>
  <c r="J8197" i="6"/>
  <c r="M8197" i="6"/>
  <c r="F8199" i="6" l="1"/>
  <c r="E8200" i="6"/>
  <c r="H8198" i="6"/>
  <c r="L8198" i="6"/>
  <c r="M8198" i="6"/>
  <c r="K8198" i="6"/>
  <c r="J8198" i="6"/>
  <c r="I8198" i="6"/>
  <c r="E8201" i="6" l="1"/>
  <c r="F8200" i="6"/>
  <c r="H8199" i="6"/>
  <c r="M8199" i="6"/>
  <c r="L8199" i="6"/>
  <c r="K8199" i="6"/>
  <c r="I8199" i="6"/>
  <c r="J8199" i="6"/>
  <c r="I8200" i="6" l="1"/>
  <c r="M8200" i="6"/>
  <c r="H8200" i="6"/>
  <c r="L8200" i="6"/>
  <c r="J8200" i="6"/>
  <c r="K8200" i="6"/>
  <c r="F8201" i="6"/>
  <c r="E8202" i="6"/>
  <c r="F8202" i="6" l="1"/>
  <c r="E8203" i="6"/>
  <c r="J8201" i="6"/>
  <c r="K8201" i="6"/>
  <c r="I8201" i="6"/>
  <c r="M8201" i="6"/>
  <c r="L8201" i="6"/>
  <c r="H8201" i="6"/>
  <c r="F8203" i="6" l="1"/>
  <c r="E8204" i="6"/>
  <c r="J8202" i="6"/>
  <c r="H8202" i="6"/>
  <c r="K8202" i="6"/>
  <c r="M8202" i="6"/>
  <c r="I8202" i="6"/>
  <c r="L8202" i="6"/>
  <c r="E8205" i="6" l="1"/>
  <c r="F8204" i="6"/>
  <c r="I8203" i="6"/>
  <c r="J8203" i="6"/>
  <c r="K8203" i="6"/>
  <c r="H8203" i="6"/>
  <c r="L8203" i="6"/>
  <c r="M8203" i="6"/>
  <c r="J8204" i="6" l="1"/>
  <c r="I8204" i="6"/>
  <c r="M8204" i="6"/>
  <c r="H8204" i="6"/>
  <c r="L8204" i="6"/>
  <c r="K8204" i="6"/>
  <c r="F8205" i="6"/>
  <c r="E8206" i="6"/>
  <c r="E8207" i="6" l="1"/>
  <c r="F8206" i="6"/>
  <c r="J8205" i="6"/>
  <c r="K8205" i="6"/>
  <c r="M8205" i="6"/>
  <c r="I8205" i="6"/>
  <c r="L8205" i="6"/>
  <c r="H8205" i="6"/>
  <c r="J8206" i="6" l="1"/>
  <c r="K8206" i="6"/>
  <c r="L8206" i="6"/>
  <c r="H8206" i="6"/>
  <c r="M8206" i="6"/>
  <c r="I8206" i="6"/>
  <c r="F8207" i="6"/>
  <c r="E8208" i="6"/>
  <c r="E8209" i="6" l="1"/>
  <c r="F8208" i="6"/>
  <c r="I8207" i="6"/>
  <c r="K8207" i="6"/>
  <c r="M8207" i="6"/>
  <c r="L8207" i="6"/>
  <c r="H8207" i="6"/>
  <c r="J8207" i="6"/>
  <c r="F8209" i="6" l="1"/>
  <c r="E8210" i="6"/>
  <c r="L8208" i="6"/>
  <c r="J8208" i="6"/>
  <c r="I8208" i="6"/>
  <c r="H8208" i="6"/>
  <c r="M8208" i="6"/>
  <c r="K8208" i="6"/>
  <c r="F8210" i="6" l="1"/>
  <c r="E8211" i="6"/>
  <c r="M8209" i="6"/>
  <c r="J8209" i="6"/>
  <c r="I8209" i="6"/>
  <c r="L8209" i="6"/>
  <c r="K8209" i="6"/>
  <c r="H8209" i="6"/>
  <c r="F8211" i="6" l="1"/>
  <c r="E8212" i="6"/>
  <c r="K8210" i="6"/>
  <c r="I8210" i="6"/>
  <c r="J8210" i="6"/>
  <c r="L8210" i="6"/>
  <c r="H8210" i="6"/>
  <c r="M8210" i="6"/>
  <c r="F8212" i="6" l="1"/>
  <c r="E8213" i="6"/>
  <c r="H8211" i="6"/>
  <c r="J8211" i="6"/>
  <c r="K8211" i="6"/>
  <c r="L8211" i="6"/>
  <c r="I8211" i="6"/>
  <c r="M8211" i="6"/>
  <c r="F8213" i="6" l="1"/>
  <c r="E8214" i="6"/>
  <c r="J8212" i="6"/>
  <c r="H8212" i="6"/>
  <c r="M8212" i="6"/>
  <c r="L8212" i="6"/>
  <c r="I8212" i="6"/>
  <c r="K8212" i="6"/>
  <c r="F8214" i="6" l="1"/>
  <c r="E8215" i="6"/>
  <c r="I8213" i="6"/>
  <c r="M8213" i="6"/>
  <c r="J8213" i="6"/>
  <c r="H8213" i="6"/>
  <c r="L8213" i="6"/>
  <c r="K8213" i="6"/>
  <c r="F8215" i="6" l="1"/>
  <c r="E8216" i="6"/>
  <c r="I8214" i="6"/>
  <c r="J8214" i="6"/>
  <c r="K8214" i="6"/>
  <c r="H8214" i="6"/>
  <c r="M8214" i="6"/>
  <c r="L8214" i="6"/>
  <c r="F8216" i="6" l="1"/>
  <c r="E8217" i="6"/>
  <c r="L8215" i="6"/>
  <c r="M8215" i="6"/>
  <c r="I8215" i="6"/>
  <c r="J8215" i="6"/>
  <c r="K8215" i="6"/>
  <c r="H8215" i="6"/>
  <c r="F8217" i="6" l="1"/>
  <c r="E8218" i="6"/>
  <c r="J8216" i="6"/>
  <c r="L8216" i="6"/>
  <c r="I8216" i="6"/>
  <c r="H8216" i="6"/>
  <c r="M8216" i="6"/>
  <c r="K8216" i="6"/>
  <c r="F8218" i="6" l="1"/>
  <c r="E8219" i="6"/>
  <c r="M8217" i="6"/>
  <c r="J8217" i="6"/>
  <c r="I8217" i="6"/>
  <c r="K8217" i="6"/>
  <c r="L8217" i="6"/>
  <c r="H8217" i="6"/>
  <c r="F8219" i="6" l="1"/>
  <c r="E8220" i="6"/>
  <c r="L8218" i="6"/>
  <c r="K8218" i="6"/>
  <c r="M8218" i="6"/>
  <c r="H8218" i="6"/>
  <c r="I8218" i="6"/>
  <c r="J8218" i="6"/>
  <c r="F8220" i="6" l="1"/>
  <c r="E8221" i="6"/>
  <c r="H8219" i="6"/>
  <c r="J8219" i="6"/>
  <c r="K8219" i="6"/>
  <c r="M8219" i="6"/>
  <c r="L8219" i="6"/>
  <c r="I8219" i="6"/>
  <c r="F8221" i="6" l="1"/>
  <c r="E8222" i="6"/>
  <c r="J8220" i="6"/>
  <c r="H8220" i="6"/>
  <c r="M8220" i="6"/>
  <c r="L8220" i="6"/>
  <c r="I8220" i="6"/>
  <c r="K8220" i="6"/>
  <c r="F8222" i="6" l="1"/>
  <c r="E8223" i="6"/>
  <c r="I8221" i="6"/>
  <c r="M8221" i="6"/>
  <c r="J8221" i="6"/>
  <c r="K8221" i="6"/>
  <c r="H8221" i="6"/>
  <c r="L8221" i="6"/>
  <c r="F8223" i="6" l="1"/>
  <c r="E8224" i="6"/>
  <c r="J8222" i="6"/>
  <c r="M8222" i="6"/>
  <c r="H8222" i="6"/>
  <c r="I8222" i="6"/>
  <c r="K8222" i="6"/>
  <c r="L8222" i="6"/>
  <c r="F8224" i="6" l="1"/>
  <c r="E8225" i="6"/>
  <c r="K8223" i="6"/>
  <c r="M8223" i="6"/>
  <c r="H8223" i="6"/>
  <c r="I8223" i="6"/>
  <c r="L8223" i="6"/>
  <c r="J8223" i="6"/>
  <c r="F8225" i="6" l="1"/>
  <c r="E8226" i="6"/>
  <c r="J8224" i="6"/>
  <c r="M8224" i="6"/>
  <c r="I8224" i="6"/>
  <c r="L8224" i="6"/>
  <c r="H8224" i="6"/>
  <c r="K8224" i="6"/>
  <c r="F8226" i="6" l="1"/>
  <c r="E8227" i="6"/>
  <c r="J8225" i="6"/>
  <c r="M8225" i="6"/>
  <c r="I8225" i="6"/>
  <c r="K8225" i="6"/>
  <c r="L8225" i="6"/>
  <c r="H8225" i="6"/>
  <c r="F8227" i="6" l="1"/>
  <c r="E8228" i="6"/>
  <c r="J8226" i="6"/>
  <c r="K8226" i="6"/>
  <c r="L8226" i="6"/>
  <c r="I8226" i="6"/>
  <c r="M8226" i="6"/>
  <c r="H8226" i="6"/>
  <c r="F8228" i="6" l="1"/>
  <c r="E8229" i="6"/>
  <c r="M8227" i="6"/>
  <c r="H8227" i="6"/>
  <c r="I8227" i="6"/>
  <c r="K8227" i="6"/>
  <c r="J8227" i="6"/>
  <c r="L8227" i="6"/>
  <c r="F8229" i="6" l="1"/>
  <c r="E8230" i="6"/>
  <c r="J8228" i="6"/>
  <c r="M8228" i="6"/>
  <c r="I8228" i="6"/>
  <c r="L8228" i="6"/>
  <c r="H8228" i="6"/>
  <c r="K8228" i="6"/>
  <c r="F8230" i="6" l="1"/>
  <c r="E8231" i="6"/>
  <c r="J8229" i="6"/>
  <c r="M8229" i="6"/>
  <c r="I8229" i="6"/>
  <c r="K8229" i="6"/>
  <c r="L8229" i="6"/>
  <c r="H8229" i="6"/>
  <c r="F8231" i="6" l="1"/>
  <c r="E8232" i="6"/>
  <c r="J8230" i="6"/>
  <c r="L8230" i="6"/>
  <c r="I8230" i="6"/>
  <c r="M8230" i="6"/>
  <c r="K8230" i="6"/>
  <c r="H8230" i="6"/>
  <c r="F8232" i="6" l="1"/>
  <c r="E8233" i="6"/>
  <c r="I8231" i="6"/>
  <c r="K8231" i="6"/>
  <c r="L8231" i="6"/>
  <c r="H8231" i="6"/>
  <c r="M8231" i="6"/>
  <c r="J8231" i="6"/>
  <c r="F8233" i="6" l="1"/>
  <c r="E8234" i="6"/>
  <c r="J8232" i="6"/>
  <c r="M8232" i="6"/>
  <c r="I8232" i="6"/>
  <c r="L8232" i="6"/>
  <c r="H8232" i="6"/>
  <c r="K8232" i="6"/>
  <c r="F8234" i="6" l="1"/>
  <c r="E8235" i="6"/>
  <c r="J8233" i="6"/>
  <c r="I8233" i="6"/>
  <c r="M8233" i="6"/>
  <c r="K8233" i="6"/>
  <c r="L8233" i="6"/>
  <c r="H8233" i="6"/>
  <c r="F8235" i="6" l="1"/>
  <c r="E8236" i="6"/>
  <c r="J8234" i="6"/>
  <c r="L8234" i="6"/>
  <c r="I8234" i="6"/>
  <c r="M8234" i="6"/>
  <c r="K8234" i="6"/>
  <c r="H8234" i="6"/>
  <c r="F8236" i="6" l="1"/>
  <c r="E8237" i="6"/>
  <c r="K8235" i="6"/>
  <c r="M8235" i="6"/>
  <c r="H8235" i="6"/>
  <c r="I8235" i="6"/>
  <c r="L8235" i="6"/>
  <c r="J8235" i="6"/>
  <c r="F8237" i="6" l="1"/>
  <c r="E8238" i="6"/>
  <c r="J8236" i="6"/>
  <c r="M8236" i="6"/>
  <c r="I8236" i="6"/>
  <c r="H8236" i="6"/>
  <c r="L8236" i="6"/>
  <c r="K8236" i="6"/>
  <c r="F8238" i="6" l="1"/>
  <c r="E8239" i="6"/>
  <c r="J8237" i="6"/>
  <c r="M8237" i="6"/>
  <c r="I8237" i="6"/>
  <c r="K8237" i="6"/>
  <c r="L8237" i="6"/>
  <c r="H8237" i="6"/>
  <c r="F8239" i="6" l="1"/>
  <c r="E8240" i="6"/>
  <c r="J8238" i="6"/>
  <c r="M8238" i="6"/>
  <c r="L8238" i="6"/>
  <c r="I8238" i="6"/>
  <c r="K8238" i="6"/>
  <c r="H8238" i="6"/>
  <c r="F8240" i="6" l="1"/>
  <c r="E8241" i="6"/>
  <c r="K8239" i="6"/>
  <c r="J8239" i="6"/>
  <c r="L8239" i="6"/>
  <c r="H8239" i="6"/>
  <c r="I8239" i="6"/>
  <c r="M8239" i="6"/>
  <c r="F8241" i="6" l="1"/>
  <c r="E8242" i="6"/>
  <c r="J8240" i="6"/>
  <c r="M8240" i="6"/>
  <c r="I8240" i="6"/>
  <c r="L8240" i="6"/>
  <c r="H8240" i="6"/>
  <c r="K8240" i="6"/>
  <c r="F8242" i="6" l="1"/>
  <c r="E8243" i="6"/>
  <c r="J8241" i="6"/>
  <c r="M8241" i="6"/>
  <c r="I8241" i="6"/>
  <c r="L8241" i="6"/>
  <c r="K8241" i="6"/>
  <c r="H8241" i="6"/>
  <c r="F8243" i="6" l="1"/>
  <c r="E8244" i="6"/>
  <c r="J8242" i="6"/>
  <c r="M8242" i="6"/>
  <c r="K8242" i="6"/>
  <c r="L8242" i="6"/>
  <c r="I8242" i="6"/>
  <c r="H8242" i="6"/>
  <c r="F8244" i="6" l="1"/>
  <c r="E8245" i="6"/>
  <c r="J8243" i="6"/>
  <c r="L8243" i="6"/>
  <c r="H8243" i="6"/>
  <c r="I8243" i="6"/>
  <c r="K8243" i="6"/>
  <c r="M8243" i="6"/>
  <c r="F8245" i="6" l="1"/>
  <c r="E8246" i="6"/>
  <c r="J8244" i="6"/>
  <c r="M8244" i="6"/>
  <c r="I8244" i="6"/>
  <c r="L8244" i="6"/>
  <c r="H8244" i="6"/>
  <c r="K8244" i="6"/>
  <c r="F8246" i="6" l="1"/>
  <c r="E8247" i="6"/>
  <c r="J8245" i="6"/>
  <c r="M8245" i="6"/>
  <c r="I8245" i="6"/>
  <c r="L8245" i="6"/>
  <c r="K8245" i="6"/>
  <c r="H8245" i="6"/>
  <c r="F8247" i="6" l="1"/>
  <c r="E8248" i="6"/>
  <c r="J8246" i="6"/>
  <c r="M8246" i="6"/>
  <c r="L8246" i="6"/>
  <c r="I8246" i="6"/>
  <c r="K8246" i="6"/>
  <c r="H8246" i="6"/>
  <c r="F8248" i="6" l="1"/>
  <c r="E8249" i="6"/>
  <c r="J8247" i="6"/>
  <c r="L8247" i="6"/>
  <c r="M8247" i="6"/>
  <c r="H8247" i="6"/>
  <c r="K8247" i="6"/>
  <c r="I8247" i="6"/>
  <c r="F8249" i="6" l="1"/>
  <c r="E8250" i="6"/>
  <c r="J8248" i="6"/>
  <c r="M8248" i="6"/>
  <c r="I8248" i="6"/>
  <c r="L8248" i="6"/>
  <c r="H8248" i="6"/>
  <c r="K8248" i="6"/>
  <c r="F8250" i="6" l="1"/>
  <c r="E8251" i="6"/>
  <c r="J8249" i="6"/>
  <c r="I8249" i="6"/>
  <c r="M8249" i="6"/>
  <c r="K8249" i="6"/>
  <c r="H8249" i="6"/>
  <c r="L8249" i="6"/>
  <c r="F8251" i="6" l="1"/>
  <c r="E8252" i="6"/>
  <c r="J8250" i="6"/>
  <c r="M8250" i="6"/>
  <c r="L8250" i="6"/>
  <c r="I8250" i="6"/>
  <c r="H8250" i="6"/>
  <c r="K8250" i="6"/>
  <c r="F8252" i="6" l="1"/>
  <c r="E8253" i="6"/>
  <c r="K8251" i="6"/>
  <c r="J8251" i="6"/>
  <c r="L8251" i="6"/>
  <c r="H8251" i="6"/>
  <c r="M8251" i="6"/>
  <c r="I8251" i="6"/>
  <c r="F8253" i="6" l="1"/>
  <c r="E8254" i="6"/>
  <c r="J8252" i="6"/>
  <c r="M8252" i="6"/>
  <c r="I8252" i="6"/>
  <c r="H8252" i="6"/>
  <c r="L8252" i="6"/>
  <c r="K8252" i="6"/>
  <c r="F8254" i="6" l="1"/>
  <c r="E8255" i="6"/>
  <c r="J8253" i="6"/>
  <c r="M8253" i="6"/>
  <c r="I8253" i="6"/>
  <c r="L8253" i="6"/>
  <c r="K8253" i="6"/>
  <c r="H8253" i="6"/>
  <c r="F8255" i="6" l="1"/>
  <c r="E8256" i="6"/>
  <c r="J8254" i="6"/>
  <c r="L8254" i="6"/>
  <c r="I8254" i="6"/>
  <c r="K8254" i="6"/>
  <c r="M8254" i="6"/>
  <c r="H8254" i="6"/>
  <c r="F8256" i="6" l="1"/>
  <c r="E8257" i="6"/>
  <c r="K8255" i="6"/>
  <c r="M8255" i="6"/>
  <c r="H8255" i="6"/>
  <c r="I8255" i="6"/>
  <c r="L8255" i="6"/>
  <c r="J8255" i="6"/>
  <c r="F8257" i="6" l="1"/>
  <c r="E8258" i="6"/>
  <c r="J8256" i="6"/>
  <c r="M8256" i="6"/>
  <c r="I8256" i="6"/>
  <c r="L8256" i="6"/>
  <c r="H8256" i="6"/>
  <c r="K8256" i="6"/>
  <c r="F8258" i="6" l="1"/>
  <c r="E8259" i="6"/>
  <c r="J8257" i="6"/>
  <c r="M8257" i="6"/>
  <c r="I8257" i="6"/>
  <c r="K8257" i="6"/>
  <c r="H8257" i="6"/>
  <c r="L8257" i="6"/>
  <c r="F8259" i="6" l="1"/>
  <c r="E8260" i="6"/>
  <c r="J8258" i="6"/>
  <c r="K8258" i="6"/>
  <c r="L8258" i="6"/>
  <c r="I8258" i="6"/>
  <c r="H8258" i="6"/>
  <c r="M8258" i="6"/>
  <c r="F8260" i="6" l="1"/>
  <c r="E8261" i="6"/>
  <c r="K8259" i="6"/>
  <c r="M8259" i="6"/>
  <c r="H8259" i="6"/>
  <c r="I8259" i="6"/>
  <c r="L8259" i="6"/>
  <c r="J8259" i="6"/>
  <c r="F8261" i="6" l="1"/>
  <c r="E8262" i="6"/>
  <c r="J8260" i="6"/>
  <c r="M8260" i="6"/>
  <c r="I8260" i="6"/>
  <c r="L8260" i="6"/>
  <c r="H8260" i="6"/>
  <c r="K8260" i="6"/>
  <c r="F8262" i="6" l="1"/>
  <c r="E8263" i="6"/>
  <c r="J8261" i="6"/>
  <c r="M8261" i="6"/>
  <c r="I8261" i="6"/>
  <c r="K8261" i="6"/>
  <c r="L8261" i="6"/>
  <c r="H8261" i="6"/>
  <c r="F8263" i="6" l="1"/>
  <c r="E8264" i="6"/>
  <c r="J8262" i="6"/>
  <c r="L8262" i="6"/>
  <c r="I8262" i="6"/>
  <c r="K8262" i="6"/>
  <c r="M8262" i="6"/>
  <c r="H8262" i="6"/>
  <c r="F8264" i="6" l="1"/>
  <c r="E8265" i="6"/>
  <c r="J8263" i="6"/>
  <c r="L8263" i="6"/>
  <c r="M8263" i="6"/>
  <c r="H8263" i="6"/>
  <c r="I8263" i="6"/>
  <c r="K8263" i="6"/>
  <c r="F8265" i="6" l="1"/>
  <c r="E8266" i="6"/>
  <c r="J8264" i="6"/>
  <c r="M8264" i="6"/>
  <c r="I8264" i="6"/>
  <c r="L8264" i="6"/>
  <c r="H8264" i="6"/>
  <c r="K8264" i="6"/>
  <c r="F8266" i="6" l="1"/>
  <c r="E8267" i="6"/>
  <c r="J8265" i="6"/>
  <c r="I8265" i="6"/>
  <c r="M8265" i="6"/>
  <c r="K8265" i="6"/>
  <c r="L8265" i="6"/>
  <c r="H8265" i="6"/>
  <c r="F8267" i="6" l="1"/>
  <c r="E8268" i="6"/>
  <c r="J8266" i="6"/>
  <c r="L8266" i="6"/>
  <c r="I8266" i="6"/>
  <c r="K8266" i="6"/>
  <c r="H8266" i="6"/>
  <c r="M8266" i="6"/>
  <c r="F8268" i="6" l="1"/>
  <c r="E8269" i="6"/>
  <c r="K8267" i="6"/>
  <c r="M8267" i="6"/>
  <c r="H8267" i="6"/>
  <c r="I8267" i="6"/>
  <c r="J8267" i="6"/>
  <c r="L8267" i="6"/>
  <c r="F8269" i="6" l="1"/>
  <c r="E8270" i="6"/>
  <c r="J8268" i="6"/>
  <c r="M8268" i="6"/>
  <c r="I8268" i="6"/>
  <c r="H8268" i="6"/>
  <c r="L8268" i="6"/>
  <c r="K8268" i="6"/>
  <c r="F8270" i="6" l="1"/>
  <c r="E8271" i="6"/>
  <c r="J8269" i="6"/>
  <c r="M8269" i="6"/>
  <c r="I8269" i="6"/>
  <c r="K8269" i="6"/>
  <c r="L8269" i="6"/>
  <c r="H8269" i="6"/>
  <c r="F8271" i="6" l="1"/>
  <c r="E8272" i="6"/>
  <c r="J8270" i="6"/>
  <c r="M8270" i="6"/>
  <c r="L8270" i="6"/>
  <c r="I8270" i="6"/>
  <c r="H8270" i="6"/>
  <c r="K8270" i="6"/>
  <c r="F8272" i="6" l="1"/>
  <c r="E8273" i="6"/>
  <c r="K8271" i="6"/>
  <c r="J8271" i="6"/>
  <c r="L8271" i="6"/>
  <c r="M8271" i="6"/>
  <c r="I8271" i="6"/>
  <c r="H8271" i="6"/>
  <c r="F8273" i="6" l="1"/>
  <c r="E8274" i="6"/>
  <c r="J8272" i="6"/>
  <c r="M8272" i="6"/>
  <c r="I8272" i="6"/>
  <c r="L8272" i="6"/>
  <c r="H8272" i="6"/>
  <c r="K8272" i="6"/>
  <c r="F8274" i="6" l="1"/>
  <c r="E8275" i="6"/>
  <c r="J8273" i="6"/>
  <c r="M8273" i="6"/>
  <c r="I8273" i="6"/>
  <c r="L8273" i="6"/>
  <c r="K8273" i="6"/>
  <c r="H8273" i="6"/>
  <c r="F8275" i="6" l="1"/>
  <c r="E8276" i="6"/>
  <c r="J8274" i="6"/>
  <c r="M8274" i="6"/>
  <c r="K8274" i="6"/>
  <c r="L8274" i="6"/>
  <c r="I8274" i="6"/>
  <c r="H8274" i="6"/>
  <c r="F8276" i="6" l="1"/>
  <c r="E8277" i="6"/>
  <c r="K8275" i="6"/>
  <c r="J8275" i="6"/>
  <c r="L8275" i="6"/>
  <c r="M8275" i="6"/>
  <c r="I8275" i="6"/>
  <c r="H8275" i="6"/>
  <c r="F8277" i="6" l="1"/>
  <c r="E8278" i="6"/>
  <c r="J8276" i="6"/>
  <c r="M8276" i="6"/>
  <c r="I8276" i="6"/>
  <c r="L8276" i="6"/>
  <c r="H8276" i="6"/>
  <c r="K8276" i="6"/>
  <c r="F8278" i="6" l="1"/>
  <c r="E8279" i="6"/>
  <c r="J8277" i="6"/>
  <c r="M8277" i="6"/>
  <c r="I8277" i="6"/>
  <c r="L8277" i="6"/>
  <c r="K8277" i="6"/>
  <c r="H8277" i="6"/>
  <c r="F8279" i="6" l="1"/>
  <c r="E8280" i="6"/>
  <c r="J8278" i="6"/>
  <c r="L8278" i="6"/>
  <c r="I8278" i="6"/>
  <c r="M8278" i="6"/>
  <c r="K8278" i="6"/>
  <c r="H8278" i="6"/>
  <c r="F8280" i="6" l="1"/>
  <c r="E8281" i="6"/>
  <c r="M8279" i="6"/>
  <c r="H8279" i="6"/>
  <c r="I8279" i="6"/>
  <c r="K8279" i="6"/>
  <c r="J8279" i="6"/>
  <c r="L8279" i="6"/>
  <c r="F8281" i="6" l="1"/>
  <c r="E8282" i="6"/>
  <c r="J8280" i="6"/>
  <c r="M8280" i="6"/>
  <c r="I8280" i="6"/>
  <c r="L8280" i="6"/>
  <c r="H8280" i="6"/>
  <c r="K8280" i="6"/>
  <c r="F8282" i="6" l="1"/>
  <c r="E8283" i="6"/>
  <c r="J8281" i="6"/>
  <c r="I8281" i="6"/>
  <c r="M8281" i="6"/>
  <c r="K8281" i="6"/>
  <c r="H8281" i="6"/>
  <c r="L8281" i="6"/>
  <c r="F8283" i="6" l="1"/>
  <c r="E8284" i="6"/>
  <c r="J8282" i="6"/>
  <c r="M8282" i="6"/>
  <c r="L8282" i="6"/>
  <c r="I8282" i="6"/>
  <c r="H8282" i="6"/>
  <c r="K8282" i="6"/>
  <c r="F8284" i="6" l="1"/>
  <c r="E8285" i="6"/>
  <c r="L8283" i="6"/>
  <c r="K8283" i="6"/>
  <c r="M8283" i="6"/>
  <c r="J8283" i="6"/>
  <c r="I8283" i="6"/>
  <c r="H8283" i="6"/>
  <c r="E8286" i="6" l="1"/>
  <c r="F8285" i="6"/>
  <c r="M8284" i="6"/>
  <c r="K8284" i="6"/>
  <c r="I8284" i="6"/>
  <c r="L8284" i="6"/>
  <c r="H8284" i="6"/>
  <c r="J8284" i="6"/>
  <c r="L8285" i="6" l="1"/>
  <c r="K8285" i="6"/>
  <c r="H8285" i="6"/>
  <c r="J8285" i="6"/>
  <c r="M8285" i="6"/>
  <c r="I8285" i="6"/>
  <c r="F8286" i="6"/>
  <c r="E8287" i="6"/>
  <c r="F8287" i="6" l="1"/>
  <c r="E8288" i="6"/>
  <c r="L8286" i="6"/>
  <c r="K8286" i="6"/>
  <c r="J8286" i="6"/>
  <c r="I8286" i="6"/>
  <c r="M8286" i="6"/>
  <c r="H8286" i="6"/>
  <c r="F8288" i="6" l="1"/>
  <c r="E8289" i="6"/>
  <c r="L8287" i="6"/>
  <c r="J8287" i="6"/>
  <c r="I8287" i="6"/>
  <c r="H8287" i="6"/>
  <c r="M8287" i="6"/>
  <c r="K8287" i="6"/>
  <c r="F8289" i="6" l="1"/>
  <c r="E8290" i="6"/>
  <c r="M8288" i="6"/>
  <c r="H8288" i="6"/>
  <c r="K8288" i="6"/>
  <c r="J8288" i="6"/>
  <c r="I8288" i="6"/>
  <c r="L8288" i="6"/>
  <c r="F8290" i="6" l="1"/>
  <c r="E8291" i="6"/>
  <c r="L8289" i="6"/>
  <c r="I8289" i="6"/>
  <c r="K8289" i="6"/>
  <c r="M8289" i="6"/>
  <c r="J8289" i="6"/>
  <c r="H8289" i="6"/>
  <c r="F8291" i="6" l="1"/>
  <c r="E8292" i="6"/>
  <c r="L8290" i="6"/>
  <c r="H8290" i="6"/>
  <c r="I8290" i="6"/>
  <c r="M8290" i="6"/>
  <c r="J8290" i="6"/>
  <c r="K8290" i="6"/>
  <c r="F8292" i="6" l="1"/>
  <c r="E8293" i="6"/>
  <c r="M8291" i="6"/>
  <c r="H8291" i="6"/>
  <c r="L8291" i="6"/>
  <c r="J8291" i="6"/>
  <c r="I8291" i="6"/>
  <c r="K8291" i="6"/>
  <c r="F8293" i="6" l="1"/>
  <c r="E8294" i="6"/>
  <c r="I8292" i="6"/>
  <c r="M8292" i="6"/>
  <c r="L8292" i="6"/>
  <c r="H8292" i="6"/>
  <c r="K8292" i="6"/>
  <c r="J8292" i="6"/>
  <c r="F8294" i="6" l="1"/>
  <c r="E8295" i="6"/>
  <c r="H8293" i="6"/>
  <c r="M8293" i="6"/>
  <c r="K8293" i="6"/>
  <c r="I8293" i="6"/>
  <c r="J8293" i="6"/>
  <c r="L8293" i="6"/>
  <c r="E8296" i="6" l="1"/>
  <c r="F8295" i="6"/>
  <c r="H8294" i="6"/>
  <c r="J8294" i="6"/>
  <c r="I8294" i="6"/>
  <c r="L8294" i="6"/>
  <c r="M8294" i="6"/>
  <c r="K8294" i="6"/>
  <c r="I8295" i="6" l="1"/>
  <c r="M8295" i="6"/>
  <c r="H8295" i="6"/>
  <c r="L8295" i="6"/>
  <c r="J8295" i="6"/>
  <c r="K8295" i="6"/>
  <c r="F8296" i="6"/>
  <c r="E8297" i="6"/>
  <c r="F8297" i="6" l="1"/>
  <c r="E8298" i="6"/>
  <c r="M8296" i="6"/>
  <c r="K8296" i="6"/>
  <c r="J8296" i="6"/>
  <c r="L8296" i="6"/>
  <c r="H8296" i="6"/>
  <c r="I8296" i="6"/>
  <c r="E8299" i="6" l="1"/>
  <c r="F8298" i="6"/>
  <c r="H8297" i="6"/>
  <c r="L8297" i="6"/>
  <c r="J8297" i="6"/>
  <c r="K8297" i="6"/>
  <c r="I8297" i="6"/>
  <c r="M8297" i="6"/>
  <c r="I8298" i="6" l="1"/>
  <c r="H8298" i="6"/>
  <c r="J8298" i="6"/>
  <c r="K8298" i="6"/>
  <c r="M8298" i="6"/>
  <c r="L8298" i="6"/>
  <c r="F8299" i="6"/>
  <c r="E8300" i="6"/>
  <c r="F8300" i="6" l="1"/>
  <c r="E8301" i="6"/>
  <c r="M8299" i="6"/>
  <c r="I8299" i="6"/>
  <c r="L8299" i="6"/>
  <c r="J8299" i="6"/>
  <c r="H8299" i="6"/>
  <c r="K8299" i="6"/>
  <c r="F8301" i="6" l="1"/>
  <c r="E8302" i="6"/>
  <c r="I8300" i="6"/>
  <c r="M8300" i="6"/>
  <c r="L8300" i="6"/>
  <c r="H8300" i="6"/>
  <c r="K8300" i="6"/>
  <c r="J8300" i="6"/>
  <c r="E8303" i="6" l="1"/>
  <c r="F8302" i="6"/>
  <c r="L8301" i="6"/>
  <c r="J8301" i="6"/>
  <c r="H8301" i="6"/>
  <c r="M8301" i="6"/>
  <c r="K8301" i="6"/>
  <c r="I8301" i="6"/>
  <c r="K8302" i="6" l="1"/>
  <c r="J8302" i="6"/>
  <c r="L8302" i="6"/>
  <c r="H8302" i="6"/>
  <c r="M8302" i="6"/>
  <c r="I8302" i="6"/>
  <c r="F8303" i="6"/>
  <c r="E8304" i="6"/>
  <c r="F8304" i="6" l="1"/>
  <c r="E8305" i="6"/>
  <c r="M8303" i="6"/>
  <c r="I8303" i="6"/>
  <c r="J8303" i="6"/>
  <c r="H8303" i="6"/>
  <c r="L8303" i="6"/>
  <c r="K8303" i="6"/>
  <c r="F8305" i="6" l="1"/>
  <c r="E8306" i="6"/>
  <c r="I8304" i="6"/>
  <c r="J8304" i="6"/>
  <c r="K8304" i="6"/>
  <c r="L8304" i="6"/>
  <c r="H8304" i="6"/>
  <c r="M8304" i="6"/>
  <c r="E8307" i="6" l="1"/>
  <c r="F8306" i="6"/>
  <c r="H8305" i="6"/>
  <c r="L8305" i="6"/>
  <c r="J8305" i="6"/>
  <c r="K8305" i="6"/>
  <c r="I8305" i="6"/>
  <c r="M8305" i="6"/>
  <c r="I8306" i="6" l="1"/>
  <c r="H8306" i="6"/>
  <c r="J8306" i="6"/>
  <c r="K8306" i="6"/>
  <c r="M8306" i="6"/>
  <c r="L8306" i="6"/>
  <c r="F8307" i="6"/>
  <c r="E8308" i="6"/>
  <c r="F8308" i="6" l="1"/>
  <c r="E8309" i="6"/>
  <c r="M8307" i="6"/>
  <c r="I8307" i="6"/>
  <c r="L8307" i="6"/>
  <c r="J8307" i="6"/>
  <c r="H8307" i="6"/>
  <c r="K8307" i="6"/>
  <c r="F8309" i="6" l="1"/>
  <c r="E8310" i="6"/>
  <c r="I8308" i="6"/>
  <c r="M8308" i="6"/>
  <c r="L8308" i="6"/>
  <c r="H8308" i="6"/>
  <c r="K8308" i="6"/>
  <c r="J8308" i="6"/>
  <c r="E8311" i="6" l="1"/>
  <c r="F8310" i="6"/>
  <c r="L8309" i="6"/>
  <c r="J8309" i="6"/>
  <c r="H8309" i="6"/>
  <c r="K8309" i="6"/>
  <c r="I8309" i="6"/>
  <c r="M8309" i="6"/>
  <c r="J8310" i="6" l="1"/>
  <c r="K8310" i="6"/>
  <c r="L8310" i="6"/>
  <c r="I8310" i="6"/>
  <c r="H8310" i="6"/>
  <c r="M8310" i="6"/>
  <c r="F8311" i="6"/>
  <c r="E8312" i="6"/>
  <c r="F8312" i="6" l="1"/>
  <c r="E8313" i="6"/>
  <c r="M8311" i="6"/>
  <c r="I8311" i="6"/>
  <c r="J8311" i="6"/>
  <c r="H8311" i="6"/>
  <c r="L8311" i="6"/>
  <c r="K8311" i="6"/>
  <c r="F8313" i="6" l="1"/>
  <c r="E8314" i="6"/>
  <c r="I8312" i="6"/>
  <c r="H8312" i="6"/>
  <c r="J8312" i="6"/>
  <c r="L8312" i="6"/>
  <c r="K8312" i="6"/>
  <c r="M8312" i="6"/>
  <c r="E8315" i="6" l="1"/>
  <c r="F8314" i="6"/>
  <c r="H8313" i="6"/>
  <c r="L8313" i="6"/>
  <c r="J8313" i="6"/>
  <c r="K8313" i="6"/>
  <c r="I8313" i="6"/>
  <c r="M8313" i="6"/>
  <c r="I8314" i="6" l="1"/>
  <c r="H8314" i="6"/>
  <c r="J8314" i="6"/>
  <c r="L8314" i="6"/>
  <c r="K8314" i="6"/>
  <c r="M8314" i="6"/>
  <c r="F8315" i="6"/>
  <c r="E8316" i="6"/>
  <c r="F8316" i="6" l="1"/>
  <c r="E8317" i="6"/>
  <c r="M8315" i="6"/>
  <c r="I8315" i="6"/>
  <c r="L8315" i="6"/>
  <c r="J8315" i="6"/>
  <c r="H8315" i="6"/>
  <c r="K8315" i="6"/>
  <c r="F8317" i="6" l="1"/>
  <c r="E8318" i="6"/>
  <c r="I8316" i="6"/>
  <c r="M8316" i="6"/>
  <c r="L8316" i="6"/>
  <c r="H8316" i="6"/>
  <c r="J8316" i="6"/>
  <c r="K8316" i="6"/>
  <c r="E8319" i="6" l="1"/>
  <c r="F8318" i="6"/>
  <c r="L8317" i="6"/>
  <c r="J8317" i="6"/>
  <c r="H8317" i="6"/>
  <c r="M8317" i="6"/>
  <c r="I8317" i="6"/>
  <c r="K8317" i="6"/>
  <c r="K8318" i="6" l="1"/>
  <c r="H8318" i="6"/>
  <c r="M8318" i="6"/>
  <c r="J8318" i="6"/>
  <c r="L8318" i="6"/>
  <c r="I8318" i="6"/>
  <c r="F8319" i="6"/>
  <c r="E8320" i="6"/>
  <c r="F8320" i="6" l="1"/>
  <c r="E8321" i="6"/>
  <c r="M8319" i="6"/>
  <c r="I8319" i="6"/>
  <c r="J8319" i="6"/>
  <c r="L8319" i="6"/>
  <c r="K8319" i="6"/>
  <c r="H8319" i="6"/>
  <c r="F8321" i="6" l="1"/>
  <c r="E8322" i="6"/>
  <c r="K8320" i="6"/>
  <c r="J8320" i="6"/>
  <c r="L8320" i="6"/>
  <c r="H8320" i="6"/>
  <c r="M8320" i="6"/>
  <c r="I8320" i="6"/>
  <c r="E8323" i="6" l="1"/>
  <c r="F8322" i="6"/>
  <c r="L8321" i="6"/>
  <c r="H8321" i="6"/>
  <c r="M8321" i="6"/>
  <c r="K8321" i="6"/>
  <c r="J8321" i="6"/>
  <c r="I8321" i="6"/>
  <c r="L8322" i="6" l="1"/>
  <c r="H8322" i="6"/>
  <c r="M8322" i="6"/>
  <c r="I8322" i="6"/>
  <c r="J8322" i="6"/>
  <c r="K8322" i="6"/>
  <c r="F8323" i="6"/>
  <c r="E8324" i="6"/>
  <c r="M8323" i="6" l="1"/>
  <c r="I8323" i="6"/>
  <c r="J8323" i="6"/>
  <c r="H8323" i="6"/>
  <c r="L8323" i="6"/>
  <c r="K8323" i="6"/>
  <c r="F8324" i="6"/>
  <c r="E8325" i="6"/>
  <c r="M8324" i="6" l="1"/>
  <c r="H8324" i="6"/>
  <c r="I8324" i="6"/>
  <c r="L8324" i="6"/>
  <c r="K8324" i="6"/>
  <c r="J8324" i="6"/>
  <c r="F8325" i="6"/>
  <c r="E8326" i="6"/>
  <c r="L8325" i="6" l="1"/>
  <c r="H8325" i="6"/>
  <c r="K8325" i="6"/>
  <c r="I8325" i="6"/>
  <c r="M8325" i="6"/>
  <c r="J8325" i="6"/>
  <c r="E8327" i="6"/>
  <c r="F8326" i="6"/>
  <c r="F8327" i="6" l="1"/>
  <c r="E8328" i="6"/>
  <c r="L8326" i="6"/>
  <c r="H8326" i="6"/>
  <c r="I8326" i="6"/>
  <c r="M8326" i="6"/>
  <c r="J8326" i="6"/>
  <c r="K8326" i="6"/>
  <c r="F8328" i="6" l="1"/>
  <c r="E8329" i="6"/>
  <c r="M8327" i="6"/>
  <c r="I8327" i="6"/>
  <c r="J8327" i="6"/>
  <c r="L8327" i="6"/>
  <c r="H8327" i="6"/>
  <c r="K8327" i="6"/>
  <c r="F8329" i="6" l="1"/>
  <c r="E8330" i="6"/>
  <c r="J8328" i="6"/>
  <c r="L8328" i="6"/>
  <c r="K8328" i="6"/>
  <c r="M8328" i="6"/>
  <c r="I8328" i="6"/>
  <c r="H8328" i="6"/>
  <c r="E8331" i="6" l="1"/>
  <c r="F8330" i="6"/>
  <c r="H8329" i="6"/>
  <c r="L8329" i="6"/>
  <c r="I8329" i="6"/>
  <c r="J8329" i="6"/>
  <c r="K8329" i="6"/>
  <c r="M8329" i="6"/>
  <c r="L8330" i="6" l="1"/>
  <c r="H8330" i="6"/>
  <c r="M8330" i="6"/>
  <c r="I8330" i="6"/>
  <c r="K8330" i="6"/>
  <c r="J8330" i="6"/>
  <c r="F8331" i="6"/>
  <c r="E8332" i="6"/>
  <c r="F8332" i="6" l="1"/>
  <c r="E8333" i="6"/>
  <c r="M8331" i="6"/>
  <c r="I8331" i="6"/>
  <c r="J8331" i="6"/>
  <c r="K8331" i="6"/>
  <c r="L8331" i="6"/>
  <c r="H8331" i="6"/>
  <c r="F8333" i="6" l="1"/>
  <c r="E8334" i="6"/>
  <c r="K8332" i="6"/>
  <c r="M8332" i="6"/>
  <c r="H8332" i="6"/>
  <c r="I8332" i="6"/>
  <c r="L8332" i="6"/>
  <c r="J8332" i="6"/>
  <c r="E8335" i="6" l="1"/>
  <c r="F8334" i="6"/>
  <c r="L8333" i="6"/>
  <c r="H8333" i="6"/>
  <c r="J8333" i="6"/>
  <c r="K8333" i="6"/>
  <c r="I8333" i="6"/>
  <c r="M8333" i="6"/>
  <c r="L8334" i="6" l="1"/>
  <c r="H8334" i="6"/>
  <c r="M8334" i="6"/>
  <c r="I8334" i="6"/>
  <c r="J8334" i="6"/>
  <c r="K8334" i="6"/>
  <c r="F8335" i="6"/>
  <c r="E8336" i="6"/>
  <c r="F8336" i="6" l="1"/>
  <c r="E8337" i="6"/>
  <c r="M8335" i="6"/>
  <c r="I8335" i="6"/>
  <c r="J8335" i="6"/>
  <c r="K8335" i="6"/>
  <c r="H8335" i="6"/>
  <c r="L8335" i="6"/>
  <c r="F8337" i="6" l="1"/>
  <c r="E8338" i="6"/>
  <c r="K8336" i="6"/>
  <c r="M8336" i="6"/>
  <c r="H8336" i="6"/>
  <c r="I8336" i="6"/>
  <c r="L8336" i="6"/>
  <c r="J8336" i="6"/>
  <c r="E8339" i="6" l="1"/>
  <c r="F8338" i="6"/>
  <c r="L8337" i="6"/>
  <c r="H8337" i="6"/>
  <c r="M8337" i="6"/>
  <c r="I8337" i="6"/>
  <c r="J8337" i="6"/>
  <c r="K8337" i="6"/>
  <c r="L8338" i="6" l="1"/>
  <c r="H8338" i="6"/>
  <c r="M8338" i="6"/>
  <c r="I8338" i="6"/>
  <c r="J8338" i="6"/>
  <c r="K8338" i="6"/>
  <c r="F8339" i="6"/>
  <c r="E8340" i="6"/>
  <c r="F8340" i="6" l="1"/>
  <c r="E8341" i="6"/>
  <c r="M8339" i="6"/>
  <c r="I8339" i="6"/>
  <c r="J8339" i="6"/>
  <c r="H8339" i="6"/>
  <c r="L8339" i="6"/>
  <c r="K8339" i="6"/>
  <c r="F8341" i="6" l="1"/>
  <c r="E8342" i="6"/>
  <c r="J8340" i="6"/>
  <c r="L8340" i="6"/>
  <c r="M8340" i="6"/>
  <c r="H8340" i="6"/>
  <c r="I8340" i="6"/>
  <c r="K8340" i="6"/>
  <c r="E8343" i="6" l="1"/>
  <c r="F8342" i="6"/>
  <c r="L8341" i="6"/>
  <c r="H8341" i="6"/>
  <c r="I8341" i="6"/>
  <c r="M8341" i="6"/>
  <c r="K8341" i="6"/>
  <c r="J8341" i="6"/>
  <c r="L8342" i="6" l="1"/>
  <c r="H8342" i="6"/>
  <c r="I8342" i="6"/>
  <c r="M8342" i="6"/>
  <c r="K8342" i="6"/>
  <c r="J8342" i="6"/>
  <c r="F8343" i="6"/>
  <c r="E8344" i="6"/>
  <c r="F8344" i="6" l="1"/>
  <c r="E8345" i="6"/>
  <c r="M8343" i="6"/>
  <c r="I8343" i="6"/>
  <c r="J8343" i="6"/>
  <c r="H8343" i="6"/>
  <c r="L8343" i="6"/>
  <c r="K8343" i="6"/>
  <c r="F8345" i="6" l="1"/>
  <c r="E8346" i="6"/>
  <c r="M8344" i="6"/>
  <c r="H8344" i="6"/>
  <c r="K8344" i="6"/>
  <c r="I8344" i="6"/>
  <c r="J8344" i="6"/>
  <c r="L8344" i="6"/>
  <c r="E8347" i="6" l="1"/>
  <c r="F8346" i="6"/>
  <c r="H8345" i="6"/>
  <c r="L8345" i="6"/>
  <c r="K8345" i="6"/>
  <c r="I8345" i="6"/>
  <c r="J8345" i="6"/>
  <c r="M8345" i="6"/>
  <c r="L8346" i="6" l="1"/>
  <c r="H8346" i="6"/>
  <c r="M8346" i="6"/>
  <c r="I8346" i="6"/>
  <c r="K8346" i="6"/>
  <c r="J8346" i="6"/>
  <c r="F8347" i="6"/>
  <c r="E8348" i="6"/>
  <c r="M8347" i="6" l="1"/>
  <c r="I8347" i="6"/>
  <c r="J8347" i="6"/>
  <c r="L8347" i="6"/>
  <c r="K8347" i="6"/>
  <c r="H8347" i="6"/>
  <c r="F8348" i="6"/>
  <c r="E8349" i="6"/>
  <c r="K8348" i="6" l="1"/>
  <c r="L8348" i="6"/>
  <c r="J8348" i="6"/>
  <c r="M8348" i="6"/>
  <c r="I8348" i="6"/>
  <c r="H8348" i="6"/>
  <c r="F8349" i="6"/>
  <c r="E8350" i="6"/>
  <c r="L8349" i="6" l="1"/>
  <c r="H8349" i="6"/>
  <c r="J8349" i="6"/>
  <c r="M8349" i="6"/>
  <c r="K8349" i="6"/>
  <c r="I8349" i="6"/>
  <c r="E8351" i="6"/>
  <c r="F8350" i="6"/>
  <c r="F8351" i="6" l="1"/>
  <c r="E8352" i="6"/>
  <c r="L8350" i="6"/>
  <c r="H8350" i="6"/>
  <c r="M8350" i="6"/>
  <c r="I8350" i="6"/>
  <c r="K8350" i="6"/>
  <c r="J8350" i="6"/>
  <c r="F8352" i="6" l="1"/>
  <c r="E8353" i="6"/>
  <c r="M8351" i="6"/>
  <c r="I8351" i="6"/>
  <c r="J8351" i="6"/>
  <c r="L8351" i="6"/>
  <c r="K8351" i="6"/>
  <c r="H8351" i="6"/>
  <c r="F8353" i="6" l="1"/>
  <c r="E8354" i="6"/>
  <c r="K8352" i="6"/>
  <c r="I8352" i="6"/>
  <c r="J8352" i="6"/>
  <c r="M8352" i="6"/>
  <c r="H8352" i="6"/>
  <c r="L8352" i="6"/>
  <c r="E8355" i="6" l="1"/>
  <c r="F8354" i="6"/>
  <c r="L8353" i="6"/>
  <c r="H8353" i="6"/>
  <c r="M8353" i="6"/>
  <c r="K8353" i="6"/>
  <c r="I8353" i="6"/>
  <c r="J8353" i="6"/>
  <c r="L8354" i="6" l="1"/>
  <c r="H8354" i="6"/>
  <c r="M8354" i="6"/>
  <c r="I8354" i="6"/>
  <c r="K8354" i="6"/>
  <c r="J8354" i="6"/>
  <c r="F8355" i="6"/>
  <c r="E8356" i="6"/>
  <c r="F8356" i="6" l="1"/>
  <c r="E8357" i="6"/>
  <c r="M8355" i="6"/>
  <c r="I8355" i="6"/>
  <c r="J8355" i="6"/>
  <c r="H8355" i="6"/>
  <c r="L8355" i="6"/>
  <c r="K8355" i="6"/>
  <c r="F8357" i="6" l="1"/>
  <c r="E8358" i="6"/>
  <c r="K8356" i="6"/>
  <c r="J8356" i="6"/>
  <c r="L8356" i="6"/>
  <c r="H8356" i="6"/>
  <c r="I8356" i="6"/>
  <c r="M8356" i="6"/>
  <c r="E8359" i="6" l="1"/>
  <c r="F8358" i="6"/>
  <c r="L8357" i="6"/>
  <c r="H8357" i="6"/>
  <c r="I8357" i="6"/>
  <c r="M8357" i="6"/>
  <c r="K8357" i="6"/>
  <c r="J8357" i="6"/>
  <c r="L8358" i="6" l="1"/>
  <c r="H8358" i="6"/>
  <c r="I8358" i="6"/>
  <c r="M8358" i="6"/>
  <c r="J8358" i="6"/>
  <c r="K8358" i="6"/>
  <c r="F8359" i="6"/>
  <c r="E8360" i="6"/>
  <c r="F8360" i="6" l="1"/>
  <c r="E8361" i="6"/>
  <c r="M8359" i="6"/>
  <c r="I8359" i="6"/>
  <c r="J8359" i="6"/>
  <c r="L8359" i="6"/>
  <c r="H8359" i="6"/>
  <c r="K8359" i="6"/>
  <c r="F8361" i="6" l="1"/>
  <c r="E8362" i="6"/>
  <c r="J8360" i="6"/>
  <c r="L8360" i="6"/>
  <c r="H8360" i="6"/>
  <c r="K8360" i="6"/>
  <c r="I8360" i="6"/>
  <c r="M8360" i="6"/>
  <c r="E8363" i="6" l="1"/>
  <c r="F8362" i="6"/>
  <c r="H8361" i="6"/>
  <c r="L8361" i="6"/>
  <c r="K8361" i="6"/>
  <c r="I8361" i="6"/>
  <c r="J8361" i="6"/>
  <c r="M8361" i="6"/>
  <c r="L8362" i="6" l="1"/>
  <c r="H8362" i="6"/>
  <c r="M8362" i="6"/>
  <c r="I8362" i="6"/>
  <c r="K8362" i="6"/>
  <c r="J8362" i="6"/>
  <c r="F8363" i="6"/>
  <c r="E8364" i="6"/>
  <c r="F8364" i="6" l="1"/>
  <c r="E8365" i="6"/>
  <c r="M8363" i="6"/>
  <c r="I8363" i="6"/>
  <c r="J8363" i="6"/>
  <c r="K8363" i="6"/>
  <c r="L8363" i="6"/>
  <c r="H8363" i="6"/>
  <c r="F8365" i="6" l="1"/>
  <c r="E8366" i="6"/>
  <c r="K8364" i="6"/>
  <c r="M8364" i="6"/>
  <c r="H8364" i="6"/>
  <c r="I8364" i="6"/>
  <c r="J8364" i="6"/>
  <c r="L8364" i="6"/>
  <c r="E8367" i="6" l="1"/>
  <c r="F8366" i="6"/>
  <c r="L8365" i="6"/>
  <c r="H8365" i="6"/>
  <c r="J8365" i="6"/>
  <c r="K8365" i="6"/>
  <c r="I8365" i="6"/>
  <c r="M8365" i="6"/>
  <c r="L8366" i="6" l="1"/>
  <c r="H8366" i="6"/>
  <c r="M8366" i="6"/>
  <c r="I8366" i="6"/>
  <c r="J8366" i="6"/>
  <c r="K8366" i="6"/>
  <c r="F8367" i="6"/>
  <c r="E8368" i="6"/>
  <c r="F8368" i="6" l="1"/>
  <c r="E8369" i="6"/>
  <c r="M8367" i="6"/>
  <c r="I8367" i="6"/>
  <c r="J8367" i="6"/>
  <c r="L8367" i="6"/>
  <c r="K8367" i="6"/>
  <c r="H8367" i="6"/>
  <c r="F8369" i="6" l="1"/>
  <c r="E8370" i="6"/>
  <c r="K8368" i="6"/>
  <c r="J8368" i="6"/>
  <c r="L8368" i="6"/>
  <c r="H8368" i="6"/>
  <c r="M8368" i="6"/>
  <c r="I8368" i="6"/>
  <c r="E8371" i="6" l="1"/>
  <c r="F8370" i="6"/>
  <c r="L8369" i="6"/>
  <c r="H8369" i="6"/>
  <c r="M8369" i="6"/>
  <c r="I8369" i="6"/>
  <c r="K8369" i="6"/>
  <c r="J8369" i="6"/>
  <c r="L8370" i="6" l="1"/>
  <c r="H8370" i="6"/>
  <c r="M8370" i="6"/>
  <c r="I8370" i="6"/>
  <c r="K8370" i="6"/>
  <c r="J8370" i="6"/>
  <c r="F8371" i="6"/>
  <c r="E8372" i="6"/>
  <c r="F8372" i="6" l="1"/>
  <c r="E8373" i="6"/>
  <c r="M8371" i="6"/>
  <c r="I8371" i="6"/>
  <c r="J8371" i="6"/>
  <c r="L8371" i="6"/>
  <c r="H8371" i="6"/>
  <c r="K8371" i="6"/>
  <c r="F8373" i="6" l="1"/>
  <c r="E8374" i="6"/>
  <c r="K8372" i="6"/>
  <c r="J8372" i="6"/>
  <c r="L8372" i="6"/>
  <c r="H8372" i="6"/>
  <c r="M8372" i="6"/>
  <c r="I8372" i="6"/>
  <c r="F8374" i="6" l="1"/>
  <c r="E8375" i="6"/>
  <c r="L8373" i="6"/>
  <c r="H8373" i="6"/>
  <c r="I8373" i="6"/>
  <c r="K8373" i="6"/>
  <c r="M8373" i="6"/>
  <c r="J8373" i="6"/>
  <c r="F8375" i="6" l="1"/>
  <c r="E8376" i="6"/>
  <c r="L8374" i="6"/>
  <c r="H8374" i="6"/>
  <c r="I8374" i="6"/>
  <c r="K8374" i="6"/>
  <c r="J8374" i="6"/>
  <c r="M8374" i="6"/>
  <c r="E8377" i="6" l="1"/>
  <c r="F8376" i="6"/>
  <c r="H8375" i="6"/>
  <c r="J8375" i="6"/>
  <c r="I8375" i="6"/>
  <c r="M8375" i="6"/>
  <c r="L8375" i="6"/>
  <c r="K8375" i="6"/>
  <c r="I8376" i="6" l="1"/>
  <c r="M8376" i="6"/>
  <c r="H8376" i="6"/>
  <c r="L8376" i="6"/>
  <c r="J8376" i="6"/>
  <c r="K8376" i="6"/>
  <c r="F8377" i="6"/>
  <c r="E8378" i="6"/>
  <c r="F8378" i="6" l="1"/>
  <c r="E8379" i="6"/>
  <c r="J8377" i="6"/>
  <c r="H8377" i="6"/>
  <c r="M8377" i="6"/>
  <c r="L8377" i="6"/>
  <c r="K8377" i="6"/>
  <c r="I8377" i="6"/>
  <c r="F8379" i="6" l="1"/>
  <c r="E8380" i="6"/>
  <c r="J8378" i="6"/>
  <c r="L8378" i="6"/>
  <c r="K8378" i="6"/>
  <c r="I8378" i="6"/>
  <c r="H8378" i="6"/>
  <c r="M8378" i="6"/>
  <c r="E8381" i="6" l="1"/>
  <c r="F8380" i="6"/>
  <c r="I8379" i="6"/>
  <c r="H8379" i="6"/>
  <c r="M8379" i="6"/>
  <c r="K8379" i="6"/>
  <c r="J8379" i="6"/>
  <c r="L8379" i="6"/>
  <c r="J8380" i="6" l="1"/>
  <c r="I8380" i="6"/>
  <c r="M8380" i="6"/>
  <c r="H8380" i="6"/>
  <c r="L8380" i="6"/>
  <c r="K8380" i="6"/>
  <c r="F8381" i="6"/>
  <c r="E8382" i="6"/>
  <c r="F8382" i="6" l="1"/>
  <c r="E8383" i="6"/>
  <c r="J8381" i="6"/>
  <c r="K8381" i="6"/>
  <c r="I8381" i="6"/>
  <c r="L8381" i="6"/>
  <c r="H8381" i="6"/>
  <c r="M8381" i="6"/>
  <c r="F8383" i="6" l="1"/>
  <c r="E8384" i="6"/>
  <c r="J8382" i="6"/>
  <c r="K8382" i="6"/>
  <c r="H8382" i="6"/>
  <c r="M8382" i="6"/>
  <c r="L8382" i="6"/>
  <c r="I8382" i="6"/>
  <c r="F8384" i="6" l="1"/>
  <c r="E8385" i="6"/>
  <c r="I8383" i="6"/>
  <c r="K8383" i="6"/>
  <c r="L8383" i="6"/>
  <c r="J8383" i="6"/>
  <c r="H8383" i="6"/>
  <c r="M8383" i="6"/>
  <c r="F8385" i="6" l="1"/>
  <c r="E8386" i="6"/>
  <c r="L8384" i="6"/>
  <c r="J8384" i="6"/>
  <c r="I8384" i="6"/>
  <c r="M8384" i="6"/>
  <c r="H8384" i="6"/>
  <c r="K8384" i="6"/>
  <c r="E8387" i="6" l="1"/>
  <c r="F8386" i="6"/>
  <c r="K8385" i="6"/>
  <c r="M8385" i="6"/>
  <c r="H8385" i="6"/>
  <c r="J8385" i="6"/>
  <c r="L8385" i="6"/>
  <c r="I8385" i="6"/>
  <c r="K8386" i="6" l="1"/>
  <c r="L8386" i="6"/>
  <c r="I8386" i="6"/>
  <c r="H8386" i="6"/>
  <c r="M8386" i="6"/>
  <c r="J8386" i="6"/>
  <c r="F8387" i="6"/>
  <c r="E8388" i="6"/>
  <c r="F8388" i="6" l="1"/>
  <c r="E8389" i="6"/>
  <c r="K8387" i="6"/>
  <c r="L8387" i="6"/>
  <c r="H8387" i="6"/>
  <c r="I8387" i="6"/>
  <c r="M8387" i="6"/>
  <c r="J8387" i="6"/>
  <c r="F8389" i="6" l="1"/>
  <c r="E8390" i="6"/>
  <c r="M8388" i="6"/>
  <c r="H8388" i="6"/>
  <c r="L8388" i="6"/>
  <c r="J8388" i="6"/>
  <c r="I8388" i="6"/>
  <c r="K8388" i="6"/>
  <c r="F8390" i="6" l="1"/>
  <c r="E8391" i="6"/>
  <c r="M8389" i="6"/>
  <c r="I8389" i="6"/>
  <c r="K8389" i="6"/>
  <c r="H8389" i="6"/>
  <c r="J8389" i="6"/>
  <c r="L8389" i="6"/>
  <c r="F8391" i="6" l="1"/>
  <c r="E8392" i="6"/>
  <c r="I8390" i="6"/>
  <c r="J8390" i="6"/>
  <c r="L8390" i="6"/>
  <c r="K8390" i="6"/>
  <c r="M8390" i="6"/>
  <c r="H8390" i="6"/>
  <c r="F8392" i="6" l="1"/>
  <c r="E8393" i="6"/>
  <c r="M8391" i="6"/>
  <c r="H8391" i="6"/>
  <c r="K8391" i="6"/>
  <c r="J8391" i="6"/>
  <c r="L8391" i="6"/>
  <c r="I8391" i="6"/>
  <c r="F8393" i="6" l="1"/>
  <c r="E8394" i="6"/>
  <c r="I8392" i="6"/>
  <c r="M8392" i="6"/>
  <c r="H8392" i="6"/>
  <c r="L8392" i="6"/>
  <c r="J8392" i="6"/>
  <c r="K8392" i="6"/>
  <c r="F8394" i="6" l="1"/>
  <c r="E8395" i="6"/>
  <c r="J8393" i="6"/>
  <c r="K8393" i="6"/>
  <c r="L8393" i="6"/>
  <c r="H8393" i="6"/>
  <c r="M8393" i="6"/>
  <c r="I8393" i="6"/>
  <c r="F8395" i="6" l="1"/>
  <c r="E8396" i="6"/>
  <c r="L8394" i="6"/>
  <c r="I8394" i="6"/>
  <c r="H8394" i="6"/>
  <c r="J8394" i="6"/>
  <c r="M8394" i="6"/>
  <c r="K8394" i="6"/>
  <c r="F8396" i="6" l="1"/>
  <c r="E8397" i="6"/>
  <c r="M8395" i="6"/>
  <c r="L8395" i="6"/>
  <c r="I8395" i="6"/>
  <c r="H8395" i="6"/>
  <c r="K8395" i="6"/>
  <c r="J8395" i="6"/>
  <c r="F8397" i="6" l="1"/>
  <c r="E8398" i="6"/>
  <c r="L8396" i="6"/>
  <c r="H8396" i="6"/>
  <c r="M8396" i="6"/>
  <c r="J8396" i="6"/>
  <c r="I8396" i="6"/>
  <c r="K8396" i="6"/>
  <c r="F8398" i="6" l="1"/>
  <c r="E8399" i="6"/>
  <c r="M8397" i="6"/>
  <c r="H8397" i="6"/>
  <c r="I8397" i="6"/>
  <c r="J8397" i="6"/>
  <c r="K8397" i="6"/>
  <c r="L8397" i="6"/>
  <c r="F8399" i="6" l="1"/>
  <c r="E8400" i="6"/>
  <c r="K8398" i="6"/>
  <c r="J8398" i="6"/>
  <c r="H8398" i="6"/>
  <c r="M8398" i="6"/>
  <c r="L8398" i="6"/>
  <c r="I8398" i="6"/>
  <c r="F8400" i="6" l="1"/>
  <c r="E8401" i="6"/>
  <c r="I8399" i="6"/>
  <c r="H8399" i="6"/>
  <c r="M8399" i="6"/>
  <c r="L8399" i="6"/>
  <c r="J8399" i="6"/>
  <c r="K8399" i="6"/>
  <c r="F8401" i="6" l="1"/>
  <c r="E8402" i="6"/>
  <c r="L8400" i="6"/>
  <c r="H8400" i="6"/>
  <c r="J8400" i="6"/>
  <c r="I8400" i="6"/>
  <c r="M8400" i="6"/>
  <c r="K8400" i="6"/>
  <c r="F8402" i="6" l="1"/>
  <c r="E8403" i="6"/>
  <c r="J8401" i="6"/>
  <c r="I8401" i="6"/>
  <c r="K8401" i="6"/>
  <c r="L8401" i="6"/>
  <c r="H8401" i="6"/>
  <c r="M8401" i="6"/>
  <c r="F8403" i="6" l="1"/>
  <c r="E8404" i="6"/>
  <c r="L8402" i="6"/>
  <c r="J8402" i="6"/>
  <c r="H8402" i="6"/>
  <c r="K8402" i="6"/>
  <c r="M8402" i="6"/>
  <c r="I8402" i="6"/>
  <c r="F8404" i="6" l="1"/>
  <c r="E8405" i="6"/>
  <c r="M8403" i="6"/>
  <c r="L8403" i="6"/>
  <c r="I8403" i="6"/>
  <c r="H8403" i="6"/>
  <c r="J8403" i="6"/>
  <c r="K8403" i="6"/>
  <c r="F8405" i="6" l="1"/>
  <c r="E8406" i="6"/>
  <c r="L8404" i="6"/>
  <c r="H8404" i="6"/>
  <c r="M8404" i="6"/>
  <c r="J8404" i="6"/>
  <c r="I8404" i="6"/>
  <c r="K8404" i="6"/>
  <c r="F8406" i="6" l="1"/>
  <c r="E8407" i="6"/>
  <c r="I8405" i="6"/>
  <c r="J8405" i="6"/>
  <c r="K8405" i="6"/>
  <c r="H8405" i="6"/>
  <c r="M8405" i="6"/>
  <c r="L8405" i="6"/>
  <c r="F8407" i="6" l="1"/>
  <c r="E8408" i="6"/>
  <c r="K8406" i="6"/>
  <c r="M8406" i="6"/>
  <c r="L8406" i="6"/>
  <c r="I8406" i="6"/>
  <c r="H8406" i="6"/>
  <c r="J8406" i="6"/>
  <c r="F8408" i="6" l="1"/>
  <c r="E8409" i="6"/>
  <c r="I8407" i="6"/>
  <c r="H8407" i="6"/>
  <c r="M8407" i="6"/>
  <c r="L8407" i="6"/>
  <c r="K8407" i="6"/>
  <c r="J8407" i="6"/>
  <c r="F8409" i="6" l="1"/>
  <c r="E8410" i="6"/>
  <c r="L8408" i="6"/>
  <c r="H8408" i="6"/>
  <c r="J8408" i="6"/>
  <c r="I8408" i="6"/>
  <c r="M8408" i="6"/>
  <c r="K8408" i="6"/>
  <c r="F8410" i="6" l="1"/>
  <c r="E8411" i="6"/>
  <c r="J8409" i="6"/>
  <c r="K8409" i="6"/>
  <c r="L8409" i="6"/>
  <c r="H8409" i="6"/>
  <c r="I8409" i="6"/>
  <c r="M8409" i="6"/>
  <c r="F8411" i="6" l="1"/>
  <c r="E8412" i="6"/>
  <c r="L8410" i="6"/>
  <c r="J8410" i="6"/>
  <c r="K8410" i="6"/>
  <c r="M8410" i="6"/>
  <c r="I8410" i="6"/>
  <c r="H8410" i="6"/>
  <c r="F8412" i="6" l="1"/>
  <c r="E8413" i="6"/>
  <c r="M8411" i="6"/>
  <c r="I8411" i="6"/>
  <c r="H8411" i="6"/>
  <c r="L8411" i="6"/>
  <c r="K8411" i="6"/>
  <c r="J8411" i="6"/>
  <c r="F8413" i="6" l="1"/>
  <c r="E8414" i="6"/>
  <c r="L8412" i="6"/>
  <c r="H8412" i="6"/>
  <c r="J8412" i="6"/>
  <c r="M8412" i="6"/>
  <c r="I8412" i="6"/>
  <c r="K8412" i="6"/>
  <c r="F8414" i="6" l="1"/>
  <c r="E8415" i="6"/>
  <c r="J8413" i="6"/>
  <c r="I8413" i="6"/>
  <c r="M8413" i="6"/>
  <c r="H8413" i="6"/>
  <c r="K8413" i="6"/>
  <c r="L8413" i="6"/>
  <c r="F8415" i="6" l="1"/>
  <c r="E8416" i="6"/>
  <c r="K8414" i="6"/>
  <c r="I8414" i="6"/>
  <c r="L8414" i="6"/>
  <c r="M8414" i="6"/>
  <c r="H8414" i="6"/>
  <c r="J8414" i="6"/>
  <c r="F8416" i="6" l="1"/>
  <c r="E8417" i="6"/>
  <c r="M8415" i="6"/>
  <c r="I8415" i="6"/>
  <c r="L8415" i="6"/>
  <c r="H8415" i="6"/>
  <c r="J8415" i="6"/>
  <c r="K8415" i="6"/>
  <c r="F8417" i="6" l="1"/>
  <c r="E8418" i="6"/>
  <c r="L8416" i="6"/>
  <c r="H8416" i="6"/>
  <c r="J8416" i="6"/>
  <c r="M8416" i="6"/>
  <c r="I8416" i="6"/>
  <c r="K8416" i="6"/>
  <c r="F8418" i="6" l="1"/>
  <c r="E8419" i="6"/>
  <c r="J8417" i="6"/>
  <c r="H8417" i="6"/>
  <c r="M8417" i="6"/>
  <c r="I8417" i="6"/>
  <c r="K8417" i="6"/>
  <c r="L8417" i="6"/>
  <c r="F8419" i="6" l="1"/>
  <c r="E8420" i="6"/>
  <c r="K8418" i="6"/>
  <c r="M8418" i="6"/>
  <c r="H8418" i="6"/>
  <c r="I8418" i="6"/>
  <c r="J8418" i="6"/>
  <c r="L8418" i="6"/>
  <c r="F8420" i="6" l="1"/>
  <c r="E8421" i="6"/>
  <c r="M8419" i="6"/>
  <c r="I8419" i="6"/>
  <c r="L8419" i="6"/>
  <c r="H8419" i="6"/>
  <c r="J8419" i="6"/>
  <c r="K8419" i="6"/>
  <c r="F8421" i="6" l="1"/>
  <c r="E8422" i="6"/>
  <c r="L8420" i="6"/>
  <c r="H8420" i="6"/>
  <c r="J8420" i="6"/>
  <c r="M8420" i="6"/>
  <c r="I8420" i="6"/>
  <c r="K8420" i="6"/>
  <c r="F8422" i="6" l="1"/>
  <c r="E8423" i="6"/>
  <c r="J8421" i="6"/>
  <c r="M8421" i="6"/>
  <c r="K8421" i="6"/>
  <c r="I8421" i="6"/>
  <c r="H8421" i="6"/>
  <c r="L8421" i="6"/>
  <c r="F8423" i="6" l="1"/>
  <c r="E8424" i="6"/>
  <c r="M8422" i="6"/>
  <c r="H8422" i="6"/>
  <c r="I8422" i="6"/>
  <c r="K8422" i="6"/>
  <c r="J8422" i="6"/>
  <c r="L8422" i="6"/>
  <c r="F8424" i="6" l="1"/>
  <c r="E8425" i="6"/>
  <c r="M8423" i="6"/>
  <c r="I8423" i="6"/>
  <c r="L8423" i="6"/>
  <c r="H8423" i="6"/>
  <c r="K8423" i="6"/>
  <c r="J8423" i="6"/>
  <c r="F8425" i="6" l="1"/>
  <c r="E8426" i="6"/>
  <c r="L8424" i="6"/>
  <c r="H8424" i="6"/>
  <c r="J8424" i="6"/>
  <c r="I8424" i="6"/>
  <c r="M8424" i="6"/>
  <c r="K8424" i="6"/>
  <c r="F8426" i="6" l="1"/>
  <c r="E8427" i="6"/>
  <c r="J8425" i="6"/>
  <c r="K8425" i="6"/>
  <c r="H8425" i="6"/>
  <c r="L8425" i="6"/>
  <c r="I8425" i="6"/>
  <c r="M8425" i="6"/>
  <c r="F8427" i="6" l="1"/>
  <c r="E8428" i="6"/>
  <c r="K8426" i="6"/>
  <c r="J8426" i="6"/>
  <c r="L8426" i="6"/>
  <c r="H8426" i="6"/>
  <c r="M8426" i="6"/>
  <c r="I8426" i="6"/>
  <c r="F8428" i="6" l="1"/>
  <c r="E8429" i="6"/>
  <c r="M8427" i="6"/>
  <c r="I8427" i="6"/>
  <c r="H8427" i="6"/>
  <c r="L8427" i="6"/>
  <c r="K8427" i="6"/>
  <c r="J8427" i="6"/>
  <c r="F8429" i="6" l="1"/>
  <c r="E8430" i="6"/>
  <c r="L8428" i="6"/>
  <c r="H8428" i="6"/>
  <c r="J8428" i="6"/>
  <c r="M8428" i="6"/>
  <c r="I8428" i="6"/>
  <c r="K8428" i="6"/>
  <c r="F8430" i="6" l="1"/>
  <c r="E8431" i="6"/>
  <c r="J8429" i="6"/>
  <c r="I8429" i="6"/>
  <c r="H8429" i="6"/>
  <c r="L8429" i="6"/>
  <c r="M8429" i="6"/>
  <c r="K8429" i="6"/>
  <c r="F8431" i="6" l="1"/>
  <c r="E8432" i="6"/>
  <c r="K8430" i="6"/>
  <c r="J8430" i="6"/>
  <c r="L8430" i="6"/>
  <c r="H8430" i="6"/>
  <c r="M8430" i="6"/>
  <c r="I8430" i="6"/>
  <c r="F8432" i="6" l="1"/>
  <c r="E8433" i="6"/>
  <c r="M8431" i="6"/>
  <c r="I8431" i="6"/>
  <c r="L8431" i="6"/>
  <c r="H8431" i="6"/>
  <c r="K8431" i="6"/>
  <c r="J8431" i="6"/>
  <c r="F8433" i="6" l="1"/>
  <c r="E8434" i="6"/>
  <c r="L8432" i="6"/>
  <c r="H8432" i="6"/>
  <c r="J8432" i="6"/>
  <c r="M8432" i="6"/>
  <c r="I8432" i="6"/>
  <c r="K8432" i="6"/>
  <c r="F8434" i="6" l="1"/>
  <c r="E8435" i="6"/>
  <c r="J8433" i="6"/>
  <c r="M8433" i="6"/>
  <c r="H8433" i="6"/>
  <c r="I8433" i="6"/>
  <c r="K8433" i="6"/>
  <c r="L8433" i="6"/>
  <c r="F8435" i="6" l="1"/>
  <c r="E8436" i="6"/>
  <c r="L8434" i="6"/>
  <c r="J8434" i="6"/>
  <c r="H8434" i="6"/>
  <c r="K8434" i="6"/>
  <c r="M8434" i="6"/>
  <c r="I8434" i="6"/>
  <c r="F8436" i="6" l="1"/>
  <c r="E8437" i="6"/>
  <c r="M8435" i="6"/>
  <c r="I8435" i="6"/>
  <c r="L8435" i="6"/>
  <c r="H8435" i="6"/>
  <c r="K8435" i="6"/>
  <c r="J8435" i="6"/>
  <c r="F8437" i="6" l="1"/>
  <c r="E8438" i="6"/>
  <c r="L8436" i="6"/>
  <c r="H8436" i="6"/>
  <c r="J8436" i="6"/>
  <c r="M8436" i="6"/>
  <c r="I8436" i="6"/>
  <c r="K8436" i="6"/>
  <c r="F8438" i="6" l="1"/>
  <c r="E8439" i="6"/>
  <c r="J8437" i="6"/>
  <c r="K8437" i="6"/>
  <c r="I8437" i="6"/>
  <c r="M8437" i="6"/>
  <c r="H8437" i="6"/>
  <c r="L8437" i="6"/>
  <c r="F8439" i="6" l="1"/>
  <c r="E8440" i="6"/>
  <c r="M8438" i="6"/>
  <c r="H8438" i="6"/>
  <c r="I8438" i="6"/>
  <c r="J8438" i="6"/>
  <c r="L8438" i="6"/>
  <c r="K8438" i="6"/>
  <c r="F8440" i="6" l="1"/>
  <c r="E8441" i="6"/>
  <c r="M8439" i="6"/>
  <c r="I8439" i="6"/>
  <c r="L8439" i="6"/>
  <c r="H8439" i="6"/>
  <c r="K8439" i="6"/>
  <c r="J8439" i="6"/>
  <c r="F8441" i="6" l="1"/>
  <c r="E8442" i="6"/>
  <c r="L8440" i="6"/>
  <c r="H8440" i="6"/>
  <c r="J8440" i="6"/>
  <c r="I8440" i="6"/>
  <c r="M8440" i="6"/>
  <c r="K8440" i="6"/>
  <c r="F8442" i="6" l="1"/>
  <c r="E8443" i="6"/>
  <c r="J8441" i="6"/>
  <c r="M8441" i="6"/>
  <c r="K8441" i="6"/>
  <c r="H8441" i="6"/>
  <c r="L8441" i="6"/>
  <c r="I8441" i="6"/>
  <c r="F8443" i="6" l="1"/>
  <c r="E8444" i="6"/>
  <c r="I8442" i="6"/>
  <c r="J8442" i="6"/>
  <c r="M8442" i="6"/>
  <c r="L8442" i="6"/>
  <c r="K8442" i="6"/>
  <c r="H8442" i="6"/>
  <c r="F8444" i="6" l="1"/>
  <c r="E8445" i="6"/>
  <c r="M8443" i="6"/>
  <c r="I8443" i="6"/>
  <c r="H8443" i="6"/>
  <c r="L8443" i="6"/>
  <c r="K8443" i="6"/>
  <c r="J8443" i="6"/>
  <c r="F8445" i="6" l="1"/>
  <c r="E8446" i="6"/>
  <c r="L8444" i="6"/>
  <c r="H8444" i="6"/>
  <c r="J8444" i="6"/>
  <c r="M8444" i="6"/>
  <c r="I8444" i="6"/>
  <c r="K8444" i="6"/>
  <c r="F8446" i="6" l="1"/>
  <c r="E8447" i="6"/>
  <c r="J8445" i="6"/>
  <c r="I8445" i="6"/>
  <c r="M8445" i="6"/>
  <c r="H8445" i="6"/>
  <c r="K8445" i="6"/>
  <c r="L8445" i="6"/>
  <c r="F8447" i="6" l="1"/>
  <c r="E8448" i="6"/>
  <c r="K8446" i="6"/>
  <c r="I8446" i="6"/>
  <c r="J8446" i="6"/>
  <c r="M8446" i="6"/>
  <c r="L8446" i="6"/>
  <c r="H8446" i="6"/>
  <c r="F8448" i="6" l="1"/>
  <c r="E8449" i="6"/>
  <c r="M8447" i="6"/>
  <c r="I8447" i="6"/>
  <c r="L8447" i="6"/>
  <c r="H8447" i="6"/>
  <c r="K8447" i="6"/>
  <c r="J8447" i="6"/>
  <c r="F8449" i="6" l="1"/>
  <c r="E8450" i="6"/>
  <c r="L8448" i="6"/>
  <c r="H8448" i="6"/>
  <c r="J8448" i="6"/>
  <c r="M8448" i="6"/>
  <c r="I8448" i="6"/>
  <c r="K8448" i="6"/>
  <c r="F8450" i="6" l="1"/>
  <c r="E8451" i="6"/>
  <c r="J8449" i="6"/>
  <c r="H8449" i="6"/>
  <c r="I8449" i="6"/>
  <c r="M8449" i="6"/>
  <c r="K8449" i="6"/>
  <c r="L8449" i="6"/>
  <c r="F8451" i="6" l="1"/>
  <c r="E8452" i="6"/>
  <c r="K8450" i="6"/>
  <c r="J8450" i="6"/>
  <c r="L8450" i="6"/>
  <c r="H8450" i="6"/>
  <c r="M8450" i="6"/>
  <c r="I8450" i="6"/>
  <c r="F8452" i="6" l="1"/>
  <c r="E8453" i="6"/>
  <c r="M8451" i="6"/>
  <c r="I8451" i="6"/>
  <c r="L8451" i="6"/>
  <c r="H8451" i="6"/>
  <c r="K8451" i="6"/>
  <c r="J8451" i="6"/>
  <c r="F8453" i="6" l="1"/>
  <c r="E8454" i="6"/>
  <c r="L8452" i="6"/>
  <c r="H8452" i="6"/>
  <c r="J8452" i="6"/>
  <c r="M8452" i="6"/>
  <c r="I8452" i="6"/>
  <c r="K8452" i="6"/>
  <c r="F8454" i="6" l="1"/>
  <c r="E8455" i="6"/>
  <c r="J8453" i="6"/>
  <c r="M8453" i="6"/>
  <c r="K8453" i="6"/>
  <c r="I8453" i="6"/>
  <c r="H8453" i="6"/>
  <c r="L8453" i="6"/>
  <c r="F8455" i="6" l="1"/>
  <c r="E8456" i="6"/>
  <c r="M8454" i="6"/>
  <c r="H8454" i="6"/>
  <c r="I8454" i="6"/>
  <c r="K8454" i="6"/>
  <c r="J8454" i="6"/>
  <c r="L8454" i="6"/>
  <c r="F8456" i="6" l="1"/>
  <c r="E8457" i="6"/>
  <c r="M8455" i="6"/>
  <c r="I8455" i="6"/>
  <c r="L8455" i="6"/>
  <c r="H8455" i="6"/>
  <c r="K8455" i="6"/>
  <c r="J8455" i="6"/>
  <c r="F8457" i="6" l="1"/>
  <c r="E8458" i="6"/>
  <c r="L8456" i="6"/>
  <c r="H8456" i="6"/>
  <c r="J8456" i="6"/>
  <c r="I8456" i="6"/>
  <c r="M8456" i="6"/>
  <c r="K8456" i="6"/>
  <c r="F8458" i="6" l="1"/>
  <c r="E8459" i="6"/>
  <c r="J8457" i="6"/>
  <c r="K8457" i="6"/>
  <c r="H8457" i="6"/>
  <c r="M8457" i="6"/>
  <c r="L8457" i="6"/>
  <c r="I8457" i="6"/>
  <c r="F8459" i="6" l="1"/>
  <c r="E8460" i="6"/>
  <c r="J8458" i="6"/>
  <c r="L8458" i="6"/>
  <c r="H8458" i="6"/>
  <c r="K8458" i="6"/>
  <c r="M8458" i="6"/>
  <c r="I8458" i="6"/>
  <c r="F8460" i="6" l="1"/>
  <c r="E8461" i="6"/>
  <c r="M8459" i="6"/>
  <c r="I8459" i="6"/>
  <c r="H8459" i="6"/>
  <c r="L8459" i="6"/>
  <c r="J8459" i="6"/>
  <c r="K8459" i="6"/>
  <c r="F8461" i="6" l="1"/>
  <c r="E8462" i="6"/>
  <c r="L8460" i="6"/>
  <c r="H8460" i="6"/>
  <c r="J8460" i="6"/>
  <c r="M8460" i="6"/>
  <c r="I8460" i="6"/>
  <c r="K8460" i="6"/>
  <c r="J8461" i="6" l="1"/>
  <c r="I8461" i="6"/>
  <c r="H8461" i="6"/>
  <c r="L8461" i="6"/>
  <c r="M8461" i="6"/>
  <c r="K8461" i="6"/>
  <c r="F8462" i="6"/>
  <c r="E8463" i="6"/>
  <c r="F8463" i="6" l="1"/>
  <c r="E8464" i="6"/>
  <c r="K8462" i="6"/>
  <c r="J8462" i="6"/>
  <c r="L8462" i="6"/>
  <c r="H8462" i="6"/>
  <c r="M8462" i="6"/>
  <c r="I8462" i="6"/>
  <c r="F8464" i="6" l="1"/>
  <c r="E8465" i="6"/>
  <c r="M8463" i="6"/>
  <c r="I8463" i="6"/>
  <c r="L8463" i="6"/>
  <c r="H8463" i="6"/>
  <c r="K8463" i="6"/>
  <c r="J8463" i="6"/>
  <c r="F8465" i="6" l="1"/>
  <c r="E8466" i="6"/>
  <c r="L8464" i="6"/>
  <c r="H8464" i="6"/>
  <c r="J8464" i="6"/>
  <c r="M8464" i="6"/>
  <c r="I8464" i="6"/>
  <c r="K8464" i="6"/>
  <c r="F8466" i="6" l="1"/>
  <c r="E8467" i="6"/>
  <c r="J8465" i="6"/>
  <c r="H8465" i="6"/>
  <c r="M8465" i="6"/>
  <c r="I8465" i="6"/>
  <c r="K8465" i="6"/>
  <c r="L8465" i="6"/>
  <c r="F8467" i="6" l="1"/>
  <c r="E8468" i="6"/>
  <c r="K8466" i="6"/>
  <c r="M8466" i="6"/>
  <c r="H8466" i="6"/>
  <c r="I8466" i="6"/>
  <c r="L8466" i="6"/>
  <c r="J8466" i="6"/>
  <c r="F8468" i="6" l="1"/>
  <c r="E8469" i="6"/>
  <c r="M8467" i="6"/>
  <c r="I8467" i="6"/>
  <c r="L8467" i="6"/>
  <c r="H8467" i="6"/>
  <c r="K8467" i="6"/>
  <c r="J8467" i="6"/>
  <c r="F8469" i="6" l="1"/>
  <c r="E8470" i="6"/>
  <c r="L8468" i="6"/>
  <c r="H8468" i="6"/>
  <c r="J8468" i="6"/>
  <c r="M8468" i="6"/>
  <c r="I8468" i="6"/>
  <c r="K8468" i="6"/>
  <c r="F8470" i="6" l="1"/>
  <c r="E8471" i="6"/>
  <c r="J8469" i="6"/>
  <c r="K8469" i="6"/>
  <c r="I8469" i="6"/>
  <c r="H8469" i="6"/>
  <c r="M8469" i="6"/>
  <c r="L8469" i="6"/>
  <c r="F8471" i="6" l="1"/>
  <c r="E8472" i="6"/>
  <c r="J8470" i="6"/>
  <c r="L8470" i="6"/>
  <c r="H8470" i="6"/>
  <c r="M8470" i="6"/>
  <c r="I8470" i="6"/>
  <c r="K8470" i="6"/>
  <c r="F8472" i="6" l="1"/>
  <c r="E8473" i="6"/>
  <c r="M8471" i="6"/>
  <c r="I8471" i="6"/>
  <c r="L8471" i="6"/>
  <c r="H8471" i="6"/>
  <c r="K8471" i="6"/>
  <c r="J8471" i="6"/>
  <c r="F8473" i="6" l="1"/>
  <c r="E8474" i="6"/>
  <c r="L8472" i="6"/>
  <c r="H8472" i="6"/>
  <c r="J8472" i="6"/>
  <c r="I8472" i="6"/>
  <c r="M8472" i="6"/>
  <c r="K8472" i="6"/>
  <c r="F8474" i="6" l="1"/>
  <c r="E8475" i="6"/>
  <c r="J8473" i="6"/>
  <c r="M8473" i="6"/>
  <c r="K8473" i="6"/>
  <c r="H8473" i="6"/>
  <c r="L8473" i="6"/>
  <c r="I8473" i="6"/>
  <c r="F8475" i="6" l="1"/>
  <c r="E8476" i="6"/>
  <c r="I8474" i="6"/>
  <c r="K8474" i="6"/>
  <c r="L8474" i="6"/>
  <c r="H8474" i="6"/>
  <c r="J8474" i="6"/>
  <c r="M8474" i="6"/>
  <c r="F8476" i="6" l="1"/>
  <c r="E8477" i="6"/>
  <c r="M8475" i="6"/>
  <c r="I8475" i="6"/>
  <c r="H8475" i="6"/>
  <c r="L8475" i="6"/>
  <c r="K8475" i="6"/>
  <c r="J8475" i="6"/>
  <c r="F8477" i="6" l="1"/>
  <c r="E8478" i="6"/>
  <c r="L8476" i="6"/>
  <c r="H8476" i="6"/>
  <c r="J8476" i="6"/>
  <c r="M8476" i="6"/>
  <c r="I8476" i="6"/>
  <c r="K8476" i="6"/>
  <c r="F8478" i="6" l="1"/>
  <c r="E8479" i="6"/>
  <c r="J8477" i="6"/>
  <c r="I8477" i="6"/>
  <c r="M8477" i="6"/>
  <c r="H8477" i="6"/>
  <c r="K8477" i="6"/>
  <c r="L8477" i="6"/>
  <c r="F8479" i="6" l="1"/>
  <c r="E8480" i="6"/>
  <c r="K8478" i="6"/>
  <c r="I8478" i="6"/>
  <c r="L8478" i="6"/>
  <c r="H8478" i="6"/>
  <c r="J8478" i="6"/>
  <c r="M8478" i="6"/>
  <c r="F8480" i="6" l="1"/>
  <c r="E8481" i="6"/>
  <c r="M8479" i="6"/>
  <c r="I8479" i="6"/>
  <c r="L8479" i="6"/>
  <c r="H8479" i="6"/>
  <c r="J8479" i="6"/>
  <c r="K8479" i="6"/>
  <c r="F8481" i="6" l="1"/>
  <c r="E8482" i="6"/>
  <c r="L8480" i="6"/>
  <c r="H8480" i="6"/>
  <c r="J8480" i="6"/>
  <c r="M8480" i="6"/>
  <c r="I8480" i="6"/>
  <c r="K8480" i="6"/>
  <c r="F8482" i="6" l="1"/>
  <c r="E8483" i="6"/>
  <c r="J8481" i="6"/>
  <c r="M8481" i="6"/>
  <c r="H8481" i="6"/>
  <c r="I8481" i="6"/>
  <c r="K8481" i="6"/>
  <c r="L8481" i="6"/>
  <c r="F8483" i="6" l="1"/>
  <c r="E8484" i="6"/>
  <c r="K8482" i="6"/>
  <c r="I8482" i="6"/>
  <c r="L8482" i="6"/>
  <c r="H8482" i="6"/>
  <c r="J8482" i="6"/>
  <c r="M8482" i="6"/>
  <c r="F8484" i="6" l="1"/>
  <c r="E8485" i="6"/>
  <c r="M8483" i="6"/>
  <c r="I8483" i="6"/>
  <c r="L8483" i="6"/>
  <c r="H8483" i="6"/>
  <c r="J8483" i="6"/>
  <c r="K8483" i="6"/>
  <c r="F8485" i="6" l="1"/>
  <c r="E8486" i="6"/>
  <c r="L8484" i="6"/>
  <c r="H8484" i="6"/>
  <c r="J8484" i="6"/>
  <c r="M8484" i="6"/>
  <c r="I8484" i="6"/>
  <c r="K8484" i="6"/>
  <c r="F8486" i="6" l="1"/>
  <c r="E8487" i="6"/>
  <c r="J8485" i="6"/>
  <c r="K8485" i="6"/>
  <c r="I8485" i="6"/>
  <c r="H8485" i="6"/>
  <c r="L8485" i="6"/>
  <c r="M8485" i="6"/>
  <c r="F8487" i="6" l="1"/>
  <c r="E8488" i="6"/>
  <c r="M8486" i="6"/>
  <c r="H8486" i="6"/>
  <c r="I8486" i="6"/>
  <c r="J8486" i="6"/>
  <c r="L8486" i="6"/>
  <c r="K8486" i="6"/>
  <c r="F8488" i="6" l="1"/>
  <c r="E8489" i="6"/>
  <c r="M8487" i="6"/>
  <c r="I8487" i="6"/>
  <c r="L8487" i="6"/>
  <c r="H8487" i="6"/>
  <c r="J8487" i="6"/>
  <c r="K8487" i="6"/>
  <c r="F8489" i="6" l="1"/>
  <c r="E8490" i="6"/>
  <c r="M8488" i="6"/>
  <c r="H8488" i="6"/>
  <c r="J8488" i="6"/>
  <c r="I8488" i="6"/>
  <c r="L8488" i="6"/>
  <c r="K8488" i="6"/>
  <c r="F8490" i="6" l="1"/>
  <c r="E8491" i="6"/>
  <c r="M8489" i="6"/>
  <c r="K8489" i="6"/>
  <c r="I8489" i="6"/>
  <c r="J8489" i="6"/>
  <c r="L8489" i="6"/>
  <c r="H8489" i="6"/>
  <c r="F8491" i="6" l="1"/>
  <c r="E8492" i="6"/>
  <c r="M8490" i="6"/>
  <c r="H8490" i="6"/>
  <c r="L8490" i="6"/>
  <c r="K8490" i="6"/>
  <c r="J8490" i="6"/>
  <c r="I8490" i="6"/>
  <c r="F8492" i="6" l="1"/>
  <c r="E8493" i="6"/>
  <c r="I8491" i="6"/>
  <c r="M8491" i="6"/>
  <c r="H8491" i="6"/>
  <c r="L8491" i="6"/>
  <c r="J8491" i="6"/>
  <c r="K8491" i="6"/>
  <c r="F8493" i="6" l="1"/>
  <c r="E8494" i="6"/>
  <c r="K8492" i="6"/>
  <c r="J8492" i="6"/>
  <c r="I8492" i="6"/>
  <c r="L8492" i="6"/>
  <c r="M8492" i="6"/>
  <c r="H8492" i="6"/>
  <c r="F8494" i="6" l="1"/>
  <c r="E8495" i="6"/>
  <c r="K8493" i="6"/>
  <c r="J8493" i="6"/>
  <c r="H8493" i="6"/>
  <c r="M8493" i="6"/>
  <c r="I8493" i="6"/>
  <c r="L8493" i="6"/>
  <c r="F8495" i="6" l="1"/>
  <c r="E8496" i="6"/>
  <c r="L8494" i="6"/>
  <c r="J8494" i="6"/>
  <c r="K8494" i="6"/>
  <c r="I8494" i="6"/>
  <c r="M8494" i="6"/>
  <c r="H8494" i="6"/>
  <c r="F8496" i="6" l="1"/>
  <c r="E8497" i="6"/>
  <c r="J8495" i="6"/>
  <c r="L8495" i="6"/>
  <c r="I8495" i="6"/>
  <c r="H8495" i="6"/>
  <c r="M8495" i="6"/>
  <c r="K8495" i="6"/>
  <c r="F8497" i="6" l="1"/>
  <c r="E8498" i="6"/>
  <c r="M8496" i="6"/>
  <c r="J8496" i="6"/>
  <c r="I8496" i="6"/>
  <c r="L8496" i="6"/>
  <c r="K8496" i="6"/>
  <c r="H8496" i="6"/>
  <c r="F8498" i="6" l="1"/>
  <c r="E8499" i="6"/>
  <c r="M8497" i="6"/>
  <c r="H8497" i="6"/>
  <c r="I8497" i="6"/>
  <c r="K8497" i="6"/>
  <c r="L8497" i="6"/>
  <c r="J8497" i="6"/>
  <c r="F8499" i="6" l="1"/>
  <c r="E8500" i="6"/>
  <c r="H8498" i="6"/>
  <c r="J8498" i="6"/>
  <c r="K8498" i="6"/>
  <c r="M8498" i="6"/>
  <c r="I8498" i="6"/>
  <c r="L8498" i="6"/>
  <c r="F8500" i="6" l="1"/>
  <c r="E8501" i="6"/>
  <c r="J8499" i="6"/>
  <c r="H8499" i="6"/>
  <c r="M8499" i="6"/>
  <c r="L8499" i="6"/>
  <c r="I8499" i="6"/>
  <c r="K8499" i="6"/>
  <c r="F8501" i="6" l="1"/>
  <c r="E8502" i="6"/>
  <c r="I8500" i="6"/>
  <c r="M8500" i="6"/>
  <c r="J8500" i="6"/>
  <c r="K8500" i="6"/>
  <c r="H8500" i="6"/>
  <c r="L8500" i="6"/>
  <c r="F8502" i="6" l="1"/>
  <c r="E8503" i="6"/>
  <c r="J8501" i="6"/>
  <c r="M8501" i="6"/>
  <c r="H8501" i="6"/>
  <c r="I8501" i="6"/>
  <c r="L8501" i="6"/>
  <c r="K8501" i="6"/>
  <c r="F8503" i="6" l="1"/>
  <c r="E8504" i="6"/>
  <c r="L8502" i="6"/>
  <c r="J8502" i="6"/>
  <c r="K8502" i="6"/>
  <c r="M8502" i="6"/>
  <c r="H8502" i="6"/>
  <c r="I8502" i="6"/>
  <c r="F8504" i="6" l="1"/>
  <c r="E8505" i="6"/>
  <c r="J8503" i="6"/>
  <c r="L8503" i="6"/>
  <c r="I8503" i="6"/>
  <c r="H8503" i="6"/>
  <c r="M8503" i="6"/>
  <c r="K8503" i="6"/>
  <c r="F8505" i="6" l="1"/>
  <c r="E8506" i="6"/>
  <c r="M8504" i="6"/>
  <c r="J8504" i="6"/>
  <c r="I8504" i="6"/>
  <c r="K8504" i="6"/>
  <c r="H8504" i="6"/>
  <c r="L8504" i="6"/>
  <c r="F8506" i="6" l="1"/>
  <c r="E8507" i="6"/>
  <c r="I8505" i="6"/>
  <c r="K8505" i="6"/>
  <c r="J8505" i="6"/>
  <c r="L8505" i="6"/>
  <c r="M8505" i="6"/>
  <c r="H8505" i="6"/>
  <c r="F8507" i="6" l="1"/>
  <c r="E8508" i="6"/>
  <c r="H8506" i="6"/>
  <c r="M8506" i="6"/>
  <c r="L8506" i="6"/>
  <c r="I8506" i="6"/>
  <c r="K8506" i="6"/>
  <c r="J8506" i="6"/>
  <c r="F8508" i="6" l="1"/>
  <c r="E8509" i="6"/>
  <c r="J8507" i="6"/>
  <c r="H8507" i="6"/>
  <c r="M8507" i="6"/>
  <c r="L8507" i="6"/>
  <c r="I8507" i="6"/>
  <c r="K8507" i="6"/>
  <c r="F8509" i="6" l="1"/>
  <c r="E8510" i="6"/>
  <c r="I8508" i="6"/>
  <c r="M8508" i="6"/>
  <c r="J8508" i="6"/>
  <c r="H8508" i="6"/>
  <c r="L8508" i="6"/>
  <c r="K8508" i="6"/>
  <c r="F8510" i="6" l="1"/>
  <c r="E8511" i="6"/>
  <c r="J8509" i="6"/>
  <c r="L8509" i="6"/>
  <c r="M8509" i="6"/>
  <c r="H8509" i="6"/>
  <c r="I8509" i="6"/>
  <c r="K8509" i="6"/>
  <c r="F8511" i="6" l="1"/>
  <c r="E8512" i="6"/>
  <c r="L8510" i="6"/>
  <c r="M8510" i="6"/>
  <c r="I8510" i="6"/>
  <c r="J8510" i="6"/>
  <c r="H8510" i="6"/>
  <c r="K8510" i="6"/>
  <c r="F8512" i="6" l="1"/>
  <c r="E8513" i="6"/>
  <c r="J8511" i="6"/>
  <c r="L8511" i="6"/>
  <c r="I8511" i="6"/>
  <c r="H8511" i="6"/>
  <c r="M8511" i="6"/>
  <c r="K8511" i="6"/>
  <c r="F8513" i="6" l="1"/>
  <c r="E8514" i="6"/>
  <c r="M8512" i="6"/>
  <c r="J8512" i="6"/>
  <c r="I8512" i="6"/>
  <c r="L8512" i="6"/>
  <c r="K8512" i="6"/>
  <c r="H8512" i="6"/>
  <c r="F8514" i="6" l="1"/>
  <c r="E8515" i="6"/>
  <c r="K8513" i="6"/>
  <c r="I8513" i="6"/>
  <c r="J8513" i="6"/>
  <c r="L8513" i="6"/>
  <c r="M8513" i="6"/>
  <c r="H8513" i="6"/>
  <c r="F8515" i="6" l="1"/>
  <c r="E8516" i="6"/>
  <c r="H8514" i="6"/>
  <c r="I8514" i="6"/>
  <c r="L8514" i="6"/>
  <c r="K8514" i="6"/>
  <c r="M8514" i="6"/>
  <c r="J8514" i="6"/>
  <c r="F8516" i="6" l="1"/>
  <c r="E8517" i="6"/>
  <c r="J8515" i="6"/>
  <c r="H8515" i="6"/>
  <c r="M8515" i="6"/>
  <c r="L8515" i="6"/>
  <c r="I8515" i="6"/>
  <c r="K8515" i="6"/>
  <c r="F8517" i="6" l="1"/>
  <c r="E8518" i="6"/>
  <c r="I8516" i="6"/>
  <c r="M8516" i="6"/>
  <c r="J8516" i="6"/>
  <c r="K8516" i="6"/>
  <c r="H8516" i="6"/>
  <c r="L8516" i="6"/>
  <c r="F8518" i="6" l="1"/>
  <c r="E8519" i="6"/>
  <c r="J8517" i="6"/>
  <c r="K8517" i="6"/>
  <c r="L8517" i="6"/>
  <c r="M8517" i="6"/>
  <c r="I8517" i="6"/>
  <c r="H8517" i="6"/>
  <c r="F8519" i="6" l="1"/>
  <c r="E8520" i="6"/>
  <c r="L8518" i="6"/>
  <c r="I8518" i="6"/>
  <c r="J8518" i="6"/>
  <c r="M8518" i="6"/>
  <c r="H8518" i="6"/>
  <c r="K8518" i="6"/>
  <c r="F8520" i="6" l="1"/>
  <c r="E8521" i="6"/>
  <c r="J8519" i="6"/>
  <c r="L8519" i="6"/>
  <c r="I8519" i="6"/>
  <c r="H8519" i="6"/>
  <c r="M8519" i="6"/>
  <c r="K8519" i="6"/>
  <c r="F8521" i="6" l="1"/>
  <c r="E8522" i="6"/>
  <c r="M8520" i="6"/>
  <c r="J8520" i="6"/>
  <c r="I8520" i="6"/>
  <c r="L8520" i="6"/>
  <c r="K8520" i="6"/>
  <c r="H8520" i="6"/>
  <c r="F8522" i="6" l="1"/>
  <c r="E8523" i="6"/>
  <c r="K8521" i="6"/>
  <c r="L8521" i="6"/>
  <c r="M8521" i="6"/>
  <c r="H8521" i="6"/>
  <c r="I8521" i="6"/>
  <c r="J8521" i="6"/>
  <c r="F8523" i="6" l="1"/>
  <c r="E8524" i="6"/>
  <c r="H8522" i="6"/>
  <c r="K8522" i="6"/>
  <c r="J8522" i="6"/>
  <c r="L8522" i="6"/>
  <c r="I8522" i="6"/>
  <c r="M8522" i="6"/>
  <c r="F8524" i="6" l="1"/>
  <c r="E8525" i="6"/>
  <c r="J8523" i="6"/>
  <c r="H8523" i="6"/>
  <c r="M8523" i="6"/>
  <c r="L8523" i="6"/>
  <c r="I8523" i="6"/>
  <c r="K8523" i="6"/>
  <c r="F8525" i="6" l="1"/>
  <c r="E8526" i="6"/>
  <c r="I8524" i="6"/>
  <c r="M8524" i="6"/>
  <c r="J8524" i="6"/>
  <c r="L8524" i="6"/>
  <c r="H8524" i="6"/>
  <c r="K8524" i="6"/>
  <c r="F8526" i="6" l="1"/>
  <c r="E8527" i="6"/>
  <c r="J8525" i="6"/>
  <c r="I8525" i="6"/>
  <c r="K8525" i="6"/>
  <c r="M8525" i="6"/>
  <c r="H8525" i="6"/>
  <c r="L8525" i="6"/>
  <c r="F8527" i="6" l="1"/>
  <c r="E8528" i="6"/>
  <c r="L8526" i="6"/>
  <c r="H8526" i="6"/>
  <c r="K8526" i="6"/>
  <c r="J8526" i="6"/>
  <c r="M8526" i="6"/>
  <c r="I8526" i="6"/>
  <c r="F8528" i="6" l="1"/>
  <c r="E8529" i="6"/>
  <c r="J8527" i="6"/>
  <c r="L8527" i="6"/>
  <c r="I8527" i="6"/>
  <c r="H8527" i="6"/>
  <c r="M8527" i="6"/>
  <c r="K8527" i="6"/>
  <c r="F8529" i="6" l="1"/>
  <c r="E8530" i="6"/>
  <c r="M8528" i="6"/>
  <c r="J8528" i="6"/>
  <c r="I8528" i="6"/>
  <c r="L8528" i="6"/>
  <c r="K8528" i="6"/>
  <c r="H8528" i="6"/>
  <c r="F8530" i="6" l="1"/>
  <c r="E8531" i="6"/>
  <c r="I8529" i="6"/>
  <c r="J8529" i="6"/>
  <c r="L8529" i="6"/>
  <c r="H8529" i="6"/>
  <c r="K8529" i="6"/>
  <c r="M8529" i="6"/>
  <c r="F8531" i="6" l="1"/>
  <c r="E8532" i="6"/>
  <c r="H8530" i="6"/>
  <c r="J8530" i="6"/>
  <c r="K8530" i="6"/>
  <c r="M8530" i="6"/>
  <c r="L8530" i="6"/>
  <c r="I8530" i="6"/>
  <c r="F8532" i="6" l="1"/>
  <c r="E8533" i="6"/>
  <c r="J8531" i="6"/>
  <c r="H8531" i="6"/>
  <c r="M8531" i="6"/>
  <c r="L8531" i="6"/>
  <c r="I8531" i="6"/>
  <c r="K8531" i="6"/>
  <c r="F8533" i="6" l="1"/>
  <c r="E8534" i="6"/>
  <c r="I8532" i="6"/>
  <c r="M8532" i="6"/>
  <c r="J8532" i="6"/>
  <c r="K8532" i="6"/>
  <c r="H8532" i="6"/>
  <c r="L8532" i="6"/>
  <c r="F8534" i="6" l="1"/>
  <c r="E8535" i="6"/>
  <c r="J8533" i="6"/>
  <c r="M8533" i="6"/>
  <c r="H8533" i="6"/>
  <c r="I8533" i="6"/>
  <c r="K8533" i="6"/>
  <c r="L8533" i="6"/>
  <c r="F8535" i="6" l="1"/>
  <c r="E8536" i="6"/>
  <c r="L8534" i="6"/>
  <c r="H8534" i="6"/>
  <c r="J8534" i="6"/>
  <c r="K8534" i="6"/>
  <c r="M8534" i="6"/>
  <c r="I8534" i="6"/>
  <c r="F8536" i="6" l="1"/>
  <c r="E8537" i="6"/>
  <c r="J8535" i="6"/>
  <c r="L8535" i="6"/>
  <c r="I8535" i="6"/>
  <c r="H8535" i="6"/>
  <c r="M8535" i="6"/>
  <c r="K8535" i="6"/>
  <c r="F8537" i="6" l="1"/>
  <c r="E8538" i="6"/>
  <c r="M8536" i="6"/>
  <c r="J8536" i="6"/>
  <c r="I8536" i="6"/>
  <c r="K8536" i="6"/>
  <c r="L8536" i="6"/>
  <c r="H8536" i="6"/>
  <c r="F8538" i="6" l="1"/>
  <c r="E8539" i="6"/>
  <c r="I8537" i="6"/>
  <c r="K8537" i="6"/>
  <c r="J8537" i="6"/>
  <c r="L8537" i="6"/>
  <c r="H8537" i="6"/>
  <c r="M8537" i="6"/>
  <c r="F8539" i="6" l="1"/>
  <c r="E8540" i="6"/>
  <c r="H8538" i="6"/>
  <c r="M8538" i="6"/>
  <c r="L8538" i="6"/>
  <c r="I8538" i="6"/>
  <c r="K8538" i="6"/>
  <c r="J8538" i="6"/>
  <c r="F8540" i="6" l="1"/>
  <c r="E8541" i="6"/>
  <c r="J8539" i="6"/>
  <c r="H8539" i="6"/>
  <c r="M8539" i="6"/>
  <c r="L8539" i="6"/>
  <c r="I8539" i="6"/>
  <c r="K8539" i="6"/>
  <c r="E8542" i="6" l="1"/>
  <c r="F8541" i="6"/>
  <c r="I8540" i="6"/>
  <c r="M8540" i="6"/>
  <c r="J8540" i="6"/>
  <c r="H8540" i="6"/>
  <c r="L8540" i="6"/>
  <c r="K8540" i="6"/>
  <c r="K8541" i="6" l="1"/>
  <c r="L8541" i="6"/>
  <c r="J8541" i="6"/>
  <c r="H8541" i="6"/>
  <c r="M8541" i="6"/>
  <c r="I8541" i="6"/>
  <c r="F8542" i="6"/>
  <c r="E8543" i="6"/>
  <c r="F8543" i="6" l="1"/>
  <c r="E8544" i="6"/>
  <c r="M8542" i="6"/>
  <c r="I8542" i="6"/>
  <c r="L8542" i="6"/>
  <c r="H8542" i="6"/>
  <c r="K8542" i="6"/>
  <c r="J8542" i="6"/>
  <c r="F8544" i="6" l="1"/>
  <c r="E8545" i="6"/>
  <c r="J8543" i="6"/>
  <c r="M8543" i="6"/>
  <c r="I8543" i="6"/>
  <c r="H8543" i="6"/>
  <c r="K8543" i="6"/>
  <c r="L8543" i="6"/>
  <c r="F8545" i="6" l="1"/>
  <c r="E8546" i="6"/>
  <c r="J8544" i="6"/>
  <c r="I8544" i="6"/>
  <c r="H8544" i="6"/>
  <c r="M8544" i="6"/>
  <c r="L8544" i="6"/>
  <c r="K8544" i="6"/>
  <c r="F8546" i="6" l="1"/>
  <c r="E8547" i="6"/>
  <c r="J8545" i="6"/>
  <c r="L8545" i="6"/>
  <c r="M8545" i="6"/>
  <c r="H8545" i="6"/>
  <c r="I8545" i="6"/>
  <c r="K8545" i="6"/>
  <c r="F8547" i="6" l="1"/>
  <c r="E8548" i="6"/>
  <c r="J8546" i="6"/>
  <c r="I8546" i="6"/>
  <c r="K8546" i="6"/>
  <c r="M8546" i="6"/>
  <c r="H8546" i="6"/>
  <c r="L8546" i="6"/>
  <c r="F8548" i="6" l="1"/>
  <c r="E8549" i="6"/>
  <c r="L8547" i="6"/>
  <c r="J8547" i="6"/>
  <c r="K8547" i="6"/>
  <c r="H8547" i="6"/>
  <c r="M8547" i="6"/>
  <c r="I8547" i="6"/>
  <c r="F8549" i="6" l="1"/>
  <c r="E8550" i="6"/>
  <c r="L8548" i="6"/>
  <c r="I8548" i="6"/>
  <c r="H8548" i="6"/>
  <c r="M8548" i="6"/>
  <c r="K8548" i="6"/>
  <c r="J8548" i="6"/>
  <c r="F8550" i="6" l="1"/>
  <c r="E8551" i="6"/>
  <c r="M8549" i="6"/>
  <c r="J8549" i="6"/>
  <c r="I8549" i="6"/>
  <c r="L8549" i="6"/>
  <c r="H8549" i="6"/>
  <c r="K8549" i="6"/>
  <c r="F8551" i="6" l="1"/>
  <c r="E8552" i="6"/>
  <c r="I8550" i="6"/>
  <c r="J8550" i="6"/>
  <c r="L8550" i="6"/>
  <c r="H8550" i="6"/>
  <c r="K8550" i="6"/>
  <c r="M8550" i="6"/>
  <c r="F8552" i="6" l="1"/>
  <c r="E8553" i="6"/>
  <c r="K8551" i="6"/>
  <c r="I8551" i="6"/>
  <c r="J8551" i="6"/>
  <c r="M8551" i="6"/>
  <c r="H8551" i="6"/>
  <c r="L8551" i="6"/>
  <c r="F8553" i="6" l="1"/>
  <c r="E8554" i="6"/>
  <c r="M8552" i="6"/>
  <c r="I8552" i="6"/>
  <c r="L8552" i="6"/>
  <c r="H8552" i="6"/>
  <c r="K8552" i="6"/>
  <c r="J8552" i="6"/>
  <c r="F8554" i="6" l="1"/>
  <c r="E8555" i="6"/>
  <c r="J8553" i="6"/>
  <c r="M8553" i="6"/>
  <c r="I8553" i="6"/>
  <c r="L8553" i="6"/>
  <c r="K8553" i="6"/>
  <c r="H8553" i="6"/>
  <c r="F8555" i="6" l="1"/>
  <c r="E8556" i="6"/>
  <c r="J8554" i="6"/>
  <c r="I8554" i="6"/>
  <c r="M8554" i="6"/>
  <c r="K8554" i="6"/>
  <c r="H8554" i="6"/>
  <c r="L8554" i="6"/>
  <c r="F8556" i="6" l="1"/>
  <c r="E8557" i="6"/>
  <c r="K8555" i="6"/>
  <c r="I8555" i="6"/>
  <c r="L8555" i="6"/>
  <c r="M8555" i="6"/>
  <c r="H8555" i="6"/>
  <c r="J8555" i="6"/>
  <c r="F8557" i="6" l="1"/>
  <c r="E8558" i="6"/>
  <c r="M8556" i="6"/>
  <c r="I8556" i="6"/>
  <c r="L8556" i="6"/>
  <c r="H8556" i="6"/>
  <c r="J8556" i="6"/>
  <c r="K8556" i="6"/>
  <c r="F8558" i="6" l="1"/>
  <c r="E8559" i="6"/>
  <c r="J8557" i="6"/>
  <c r="M8557" i="6"/>
  <c r="I8557" i="6"/>
  <c r="L8557" i="6"/>
  <c r="K8557" i="6"/>
  <c r="H8557" i="6"/>
  <c r="F8559" i="6" l="1"/>
  <c r="E8560" i="6"/>
  <c r="J8558" i="6"/>
  <c r="M8558" i="6"/>
  <c r="L8558" i="6"/>
  <c r="I8558" i="6"/>
  <c r="K8558" i="6"/>
  <c r="H8558" i="6"/>
  <c r="F8560" i="6" l="1"/>
  <c r="E8561" i="6"/>
  <c r="I8559" i="6"/>
  <c r="K8559" i="6"/>
  <c r="J8559" i="6"/>
  <c r="H8559" i="6"/>
  <c r="M8559" i="6"/>
  <c r="L8559" i="6"/>
  <c r="F8561" i="6" l="1"/>
  <c r="E8562" i="6"/>
  <c r="M8560" i="6"/>
  <c r="I8560" i="6"/>
  <c r="L8560" i="6"/>
  <c r="H8560" i="6"/>
  <c r="J8560" i="6"/>
  <c r="K8560" i="6"/>
  <c r="F8562" i="6" l="1"/>
  <c r="E8563" i="6"/>
  <c r="J8561" i="6"/>
  <c r="I8561" i="6"/>
  <c r="M8561" i="6"/>
  <c r="L8561" i="6"/>
  <c r="H8561" i="6"/>
  <c r="K8561" i="6"/>
  <c r="F8563" i="6" l="1"/>
  <c r="E8564" i="6"/>
  <c r="J8562" i="6"/>
  <c r="K8562" i="6"/>
  <c r="H8562" i="6"/>
  <c r="M8562" i="6"/>
  <c r="L8562" i="6"/>
  <c r="I8562" i="6"/>
  <c r="F8564" i="6" l="1"/>
  <c r="E8565" i="6"/>
  <c r="I8563" i="6"/>
  <c r="J8563" i="6"/>
  <c r="M8563" i="6"/>
  <c r="L8563" i="6"/>
  <c r="H8563" i="6"/>
  <c r="K8563" i="6"/>
  <c r="F8565" i="6" l="1"/>
  <c r="E8566" i="6"/>
  <c r="M8564" i="6"/>
  <c r="I8564" i="6"/>
  <c r="H8564" i="6"/>
  <c r="L8564" i="6"/>
  <c r="K8564" i="6"/>
  <c r="J8564" i="6"/>
  <c r="F8566" i="6" l="1"/>
  <c r="E8567" i="6"/>
  <c r="J8565" i="6"/>
  <c r="M8565" i="6"/>
  <c r="I8565" i="6"/>
  <c r="L8565" i="6"/>
  <c r="K8565" i="6"/>
  <c r="H8565" i="6"/>
  <c r="F8567" i="6" l="1"/>
  <c r="E8568" i="6"/>
  <c r="J8566" i="6"/>
  <c r="H8566" i="6"/>
  <c r="I8566" i="6"/>
  <c r="K8566" i="6"/>
  <c r="M8566" i="6"/>
  <c r="L8566" i="6"/>
  <c r="F8568" i="6" l="1"/>
  <c r="E8569" i="6"/>
  <c r="K8567" i="6"/>
  <c r="M8567" i="6"/>
  <c r="H8567" i="6"/>
  <c r="I8567" i="6"/>
  <c r="J8567" i="6"/>
  <c r="L8567" i="6"/>
  <c r="F8569" i="6" l="1"/>
  <c r="E8570" i="6"/>
  <c r="M8568" i="6"/>
  <c r="I8568" i="6"/>
  <c r="L8568" i="6"/>
  <c r="H8568" i="6"/>
  <c r="K8568" i="6"/>
  <c r="J8568" i="6"/>
  <c r="F8570" i="6" l="1"/>
  <c r="E8571" i="6"/>
  <c r="J8569" i="6"/>
  <c r="M8569" i="6"/>
  <c r="I8569" i="6"/>
  <c r="K8569" i="6"/>
  <c r="L8569" i="6"/>
  <c r="H8569" i="6"/>
  <c r="F8571" i="6" l="1"/>
  <c r="E8572" i="6"/>
  <c r="J8570" i="6"/>
  <c r="M8570" i="6"/>
  <c r="I8570" i="6"/>
  <c r="H8570" i="6"/>
  <c r="L8570" i="6"/>
  <c r="K8570" i="6"/>
  <c r="F8572" i="6" l="1"/>
  <c r="E8573" i="6"/>
  <c r="K8571" i="6"/>
  <c r="J8571" i="6"/>
  <c r="L8571" i="6"/>
  <c r="M8571" i="6"/>
  <c r="I8571" i="6"/>
  <c r="H8571" i="6"/>
  <c r="F8573" i="6" l="1"/>
  <c r="E8574" i="6"/>
  <c r="M8572" i="6"/>
  <c r="I8572" i="6"/>
  <c r="L8572" i="6"/>
  <c r="H8572" i="6"/>
  <c r="J8572" i="6"/>
  <c r="K8572" i="6"/>
  <c r="F8574" i="6" l="1"/>
  <c r="E8575" i="6"/>
  <c r="J8573" i="6"/>
  <c r="M8573" i="6"/>
  <c r="I8573" i="6"/>
  <c r="L8573" i="6"/>
  <c r="K8573" i="6"/>
  <c r="H8573" i="6"/>
  <c r="F8575" i="6" l="1"/>
  <c r="E8576" i="6"/>
  <c r="J8574" i="6"/>
  <c r="L8574" i="6"/>
  <c r="M8574" i="6"/>
  <c r="I8574" i="6"/>
  <c r="K8574" i="6"/>
  <c r="H8574" i="6"/>
  <c r="F8576" i="6" l="1"/>
  <c r="E8577" i="6"/>
  <c r="I8575" i="6"/>
  <c r="K8575" i="6"/>
  <c r="L8575" i="6"/>
  <c r="H8575" i="6"/>
  <c r="M8575" i="6"/>
  <c r="J8575" i="6"/>
  <c r="F8577" i="6" l="1"/>
  <c r="E8578" i="6"/>
  <c r="M8576" i="6"/>
  <c r="I8576" i="6"/>
  <c r="L8576" i="6"/>
  <c r="H8576" i="6"/>
  <c r="K8576" i="6"/>
  <c r="J8576" i="6"/>
  <c r="F8578" i="6" l="1"/>
  <c r="E8579" i="6"/>
  <c r="J8577" i="6"/>
  <c r="I8577" i="6"/>
  <c r="M8577" i="6"/>
  <c r="L8577" i="6"/>
  <c r="K8577" i="6"/>
  <c r="H8577" i="6"/>
  <c r="F8579" i="6" l="1"/>
  <c r="E8580" i="6"/>
  <c r="J8578" i="6"/>
  <c r="K8578" i="6"/>
  <c r="H8578" i="6"/>
  <c r="L8578" i="6"/>
  <c r="I8578" i="6"/>
  <c r="M8578" i="6"/>
  <c r="F8580" i="6" l="1"/>
  <c r="E8581" i="6"/>
  <c r="J8579" i="6"/>
  <c r="L8579" i="6"/>
  <c r="M8579" i="6"/>
  <c r="H8579" i="6"/>
  <c r="K8579" i="6"/>
  <c r="I8579" i="6"/>
  <c r="F8581" i="6" l="1"/>
  <c r="E8582" i="6"/>
  <c r="M8580" i="6"/>
  <c r="I8580" i="6"/>
  <c r="H8580" i="6"/>
  <c r="L8580" i="6"/>
  <c r="K8580" i="6"/>
  <c r="J8580" i="6"/>
  <c r="F8582" i="6" l="1"/>
  <c r="E8583" i="6"/>
  <c r="J8581" i="6"/>
  <c r="M8581" i="6"/>
  <c r="I8581" i="6"/>
  <c r="L8581" i="6"/>
  <c r="H8581" i="6"/>
  <c r="K8581" i="6"/>
  <c r="F8583" i="6" l="1"/>
  <c r="E8584" i="6"/>
  <c r="J8582" i="6"/>
  <c r="M8582" i="6"/>
  <c r="K8582" i="6"/>
  <c r="H8582" i="6"/>
  <c r="I8582" i="6"/>
  <c r="L8582" i="6"/>
  <c r="F8584" i="6" l="1"/>
  <c r="E8585" i="6"/>
  <c r="K8583" i="6"/>
  <c r="J8583" i="6"/>
  <c r="L8583" i="6"/>
  <c r="H8583" i="6"/>
  <c r="I8583" i="6"/>
  <c r="M8583" i="6"/>
  <c r="F8585" i="6" l="1"/>
  <c r="E8586" i="6"/>
  <c r="L8584" i="6"/>
  <c r="H8584" i="6"/>
  <c r="K8584" i="6"/>
  <c r="I8584" i="6"/>
  <c r="M8584" i="6"/>
  <c r="J8584" i="6"/>
  <c r="F8586" i="6" l="1"/>
  <c r="E8587" i="6"/>
  <c r="M8585" i="6"/>
  <c r="I8585" i="6"/>
  <c r="L8585" i="6"/>
  <c r="J8585" i="6"/>
  <c r="K8585" i="6"/>
  <c r="H8585" i="6"/>
  <c r="F8587" i="6" l="1"/>
  <c r="E8588" i="6"/>
  <c r="J8586" i="6"/>
  <c r="K8586" i="6"/>
  <c r="I8586" i="6"/>
  <c r="L8586" i="6"/>
  <c r="M8586" i="6"/>
  <c r="H8586" i="6"/>
  <c r="F8588" i="6" l="1"/>
  <c r="E8589" i="6"/>
  <c r="K8587" i="6"/>
  <c r="J8587" i="6"/>
  <c r="L8587" i="6"/>
  <c r="H8587" i="6"/>
  <c r="M8587" i="6"/>
  <c r="I8587" i="6"/>
  <c r="F8589" i="6" l="1"/>
  <c r="E8590" i="6"/>
  <c r="L8588" i="6"/>
  <c r="H8588" i="6"/>
  <c r="M8588" i="6"/>
  <c r="J8588" i="6"/>
  <c r="K8588" i="6"/>
  <c r="I8588" i="6"/>
  <c r="F8590" i="6" l="1"/>
  <c r="E8591" i="6"/>
  <c r="M8589" i="6"/>
  <c r="I8589" i="6"/>
  <c r="J8589" i="6"/>
  <c r="K8589" i="6"/>
  <c r="L8589" i="6"/>
  <c r="H8589" i="6"/>
  <c r="F8591" i="6" l="1"/>
  <c r="E8592" i="6"/>
  <c r="J8590" i="6"/>
  <c r="L8590" i="6"/>
  <c r="I8590" i="6"/>
  <c r="M8590" i="6"/>
  <c r="K8590" i="6"/>
  <c r="H8590" i="6"/>
  <c r="F8592" i="6" l="1"/>
  <c r="E8593" i="6"/>
  <c r="M8591" i="6"/>
  <c r="H8591" i="6"/>
  <c r="I8591" i="6"/>
  <c r="K8591" i="6"/>
  <c r="J8591" i="6"/>
  <c r="L8591" i="6"/>
  <c r="F8593" i="6" l="1"/>
  <c r="E8594" i="6"/>
  <c r="J8592" i="6"/>
  <c r="M8592" i="6"/>
  <c r="K8592" i="6"/>
  <c r="I8592" i="6"/>
  <c r="H8592" i="6"/>
  <c r="L8592" i="6"/>
  <c r="F8594" i="6" l="1"/>
  <c r="E8595" i="6"/>
  <c r="L8593" i="6"/>
  <c r="M8593" i="6"/>
  <c r="J8593" i="6"/>
  <c r="H8593" i="6"/>
  <c r="K8593" i="6"/>
  <c r="I8593" i="6"/>
  <c r="F8595" i="6" l="1"/>
  <c r="E8596" i="6"/>
  <c r="L8594" i="6"/>
  <c r="M8594" i="6"/>
  <c r="H8594" i="6"/>
  <c r="I8594" i="6"/>
  <c r="K8594" i="6"/>
  <c r="J8594" i="6"/>
  <c r="F8596" i="6" l="1"/>
  <c r="E8597" i="6"/>
  <c r="L8595" i="6"/>
  <c r="I8595" i="6"/>
  <c r="H8595" i="6"/>
  <c r="M8595" i="6"/>
  <c r="K8595" i="6"/>
  <c r="J8595" i="6"/>
  <c r="F8597" i="6" l="1"/>
  <c r="E8598" i="6"/>
  <c r="M8596" i="6"/>
  <c r="J8596" i="6"/>
  <c r="I8596" i="6"/>
  <c r="L8596" i="6"/>
  <c r="K8596" i="6"/>
  <c r="H8596" i="6"/>
  <c r="F8598" i="6" l="1"/>
  <c r="E8599" i="6"/>
  <c r="K8597" i="6"/>
  <c r="J8597" i="6"/>
  <c r="L8597" i="6"/>
  <c r="H8597" i="6"/>
  <c r="M8597" i="6"/>
  <c r="I8597" i="6"/>
  <c r="F8599" i="6" l="1"/>
  <c r="E8600" i="6"/>
  <c r="L8598" i="6"/>
  <c r="H8598" i="6"/>
  <c r="K8598" i="6"/>
  <c r="J8598" i="6"/>
  <c r="I8598" i="6"/>
  <c r="M8598" i="6"/>
  <c r="F8600" i="6" l="1"/>
  <c r="E8601" i="6"/>
  <c r="H8599" i="6"/>
  <c r="M8599" i="6"/>
  <c r="L8599" i="6"/>
  <c r="I8599" i="6"/>
  <c r="K8599" i="6"/>
  <c r="J8599" i="6"/>
  <c r="F8601" i="6" l="1"/>
  <c r="E8602" i="6"/>
  <c r="I8600" i="6"/>
  <c r="M8600" i="6"/>
  <c r="J8600" i="6"/>
  <c r="L8600" i="6"/>
  <c r="H8600" i="6"/>
  <c r="K8600" i="6"/>
  <c r="F8602" i="6" l="1"/>
  <c r="E8603" i="6"/>
  <c r="M8601" i="6"/>
  <c r="H8601" i="6"/>
  <c r="I8601" i="6"/>
  <c r="J8601" i="6"/>
  <c r="K8601" i="6"/>
  <c r="L8601" i="6"/>
  <c r="F8603" i="6" l="1"/>
  <c r="E8604" i="6"/>
  <c r="L8602" i="6"/>
  <c r="I8602" i="6"/>
  <c r="H8602" i="6"/>
  <c r="J8602" i="6"/>
  <c r="M8602" i="6"/>
  <c r="K8602" i="6"/>
  <c r="F8604" i="6" l="1"/>
  <c r="E8605" i="6"/>
  <c r="L8603" i="6"/>
  <c r="I8603" i="6"/>
  <c r="H8603" i="6"/>
  <c r="M8603" i="6"/>
  <c r="K8603" i="6"/>
  <c r="J8603" i="6"/>
  <c r="F8605" i="6" l="1"/>
  <c r="E8606" i="6"/>
  <c r="M8604" i="6"/>
  <c r="J8604" i="6"/>
  <c r="I8604" i="6"/>
  <c r="K8604" i="6"/>
  <c r="L8604" i="6"/>
  <c r="H8604" i="6"/>
  <c r="F8606" i="6" l="1"/>
  <c r="E8607" i="6"/>
  <c r="K8605" i="6"/>
  <c r="J8605" i="6"/>
  <c r="L8605" i="6"/>
  <c r="H8605" i="6"/>
  <c r="M8605" i="6"/>
  <c r="I8605" i="6"/>
  <c r="F8607" i="6" l="1"/>
  <c r="E8608" i="6"/>
  <c r="L8606" i="6"/>
  <c r="H8606" i="6"/>
  <c r="J8606" i="6"/>
  <c r="K8606" i="6"/>
  <c r="M8606" i="6"/>
  <c r="I8606" i="6"/>
  <c r="F8608" i="6" l="1"/>
  <c r="E8609" i="6"/>
  <c r="H8607" i="6"/>
  <c r="M8607" i="6"/>
  <c r="L8607" i="6"/>
  <c r="I8607" i="6"/>
  <c r="J8607" i="6"/>
  <c r="K8607" i="6"/>
  <c r="F8609" i="6" l="1"/>
  <c r="E8610" i="6"/>
  <c r="I8608" i="6"/>
  <c r="M8608" i="6"/>
  <c r="J8608" i="6"/>
  <c r="L8608" i="6"/>
  <c r="H8608" i="6"/>
  <c r="K8608" i="6"/>
  <c r="F8610" i="6" l="1"/>
  <c r="E8611" i="6"/>
  <c r="I8609" i="6"/>
  <c r="K8609" i="6"/>
  <c r="H8609" i="6"/>
  <c r="M8609" i="6"/>
  <c r="J8609" i="6"/>
  <c r="L8609" i="6"/>
  <c r="E8612" i="6" l="1"/>
  <c r="F8611" i="6"/>
  <c r="L8610" i="6"/>
  <c r="K8610" i="6"/>
  <c r="H8610" i="6"/>
  <c r="J8610" i="6"/>
  <c r="M8610" i="6"/>
  <c r="I8610" i="6"/>
  <c r="L8611" i="6" l="1"/>
  <c r="H8611" i="6"/>
  <c r="M8611" i="6"/>
  <c r="I8611" i="6"/>
  <c r="K8611" i="6"/>
  <c r="J8611" i="6"/>
  <c r="F8612" i="6"/>
  <c r="E8613" i="6"/>
  <c r="M8612" i="6" l="1"/>
  <c r="I8612" i="6"/>
  <c r="J8612" i="6"/>
  <c r="K8612" i="6"/>
  <c r="L8612" i="6"/>
  <c r="H8612" i="6"/>
  <c r="F8613" i="6"/>
  <c r="E8614" i="6"/>
  <c r="F8614" i="6" l="1"/>
  <c r="E8615" i="6"/>
  <c r="K8613" i="6"/>
  <c r="M8613" i="6"/>
  <c r="H8613" i="6"/>
  <c r="I8613" i="6"/>
  <c r="J8613" i="6"/>
  <c r="L8613" i="6"/>
  <c r="E8616" i="6" l="1"/>
  <c r="F8615" i="6"/>
  <c r="L8614" i="6"/>
  <c r="H8614" i="6"/>
  <c r="J8614" i="6"/>
  <c r="K8614" i="6"/>
  <c r="I8614" i="6"/>
  <c r="M8614" i="6"/>
  <c r="L8615" i="6" l="1"/>
  <c r="H8615" i="6"/>
  <c r="M8615" i="6"/>
  <c r="I8615" i="6"/>
  <c r="J8615" i="6"/>
  <c r="K8615" i="6"/>
  <c r="F8616" i="6"/>
  <c r="E8617" i="6"/>
  <c r="F8617" i="6" l="1"/>
  <c r="E8618" i="6"/>
  <c r="M8616" i="6"/>
  <c r="I8616" i="6"/>
  <c r="J8616" i="6"/>
  <c r="K8616" i="6"/>
  <c r="L8616" i="6"/>
  <c r="H8616" i="6"/>
  <c r="F8618" i="6" l="1"/>
  <c r="E8619" i="6"/>
  <c r="M8617" i="6"/>
  <c r="H8617" i="6"/>
  <c r="I8617" i="6"/>
  <c r="J8617" i="6"/>
  <c r="L8617" i="6"/>
  <c r="K8617" i="6"/>
  <c r="E8620" i="6" l="1"/>
  <c r="F8619" i="6"/>
  <c r="L8618" i="6"/>
  <c r="H8618" i="6"/>
  <c r="M8618" i="6"/>
  <c r="J8618" i="6"/>
  <c r="K8618" i="6"/>
  <c r="I8618" i="6"/>
  <c r="L8619" i="6" l="1"/>
  <c r="H8619" i="6"/>
  <c r="M8619" i="6"/>
  <c r="I8619" i="6"/>
  <c r="J8619" i="6"/>
  <c r="K8619" i="6"/>
  <c r="F8620" i="6"/>
  <c r="E8621" i="6"/>
  <c r="F8621" i="6" l="1"/>
  <c r="E8622" i="6"/>
  <c r="M8620" i="6"/>
  <c r="I8620" i="6"/>
  <c r="J8620" i="6"/>
  <c r="H8620" i="6"/>
  <c r="K8620" i="6"/>
  <c r="L8620" i="6"/>
  <c r="F8622" i="6" l="1"/>
  <c r="E8623" i="6"/>
  <c r="I8621" i="6"/>
  <c r="K8621" i="6"/>
  <c r="L8621" i="6"/>
  <c r="H8621" i="6"/>
  <c r="M8621" i="6"/>
  <c r="J8621" i="6"/>
  <c r="E8624" i="6" l="1"/>
  <c r="F8623" i="6"/>
  <c r="L8622" i="6"/>
  <c r="H8622" i="6"/>
  <c r="I8622" i="6"/>
  <c r="M8622" i="6"/>
  <c r="J8622" i="6"/>
  <c r="K8622" i="6"/>
  <c r="L8623" i="6" l="1"/>
  <c r="H8623" i="6"/>
  <c r="I8623" i="6"/>
  <c r="M8623" i="6"/>
  <c r="J8623" i="6"/>
  <c r="K8623" i="6"/>
  <c r="F8624" i="6"/>
  <c r="E8625" i="6"/>
  <c r="M8624" i="6" l="1"/>
  <c r="I8624" i="6"/>
  <c r="J8624" i="6"/>
  <c r="H8624" i="6"/>
  <c r="K8624" i="6"/>
  <c r="L8624" i="6"/>
  <c r="F8625" i="6"/>
  <c r="E8626" i="6"/>
  <c r="F8626" i="6" l="1"/>
  <c r="E8627" i="6"/>
  <c r="K8625" i="6"/>
  <c r="J8625" i="6"/>
  <c r="L8625" i="6"/>
  <c r="H8625" i="6"/>
  <c r="M8625" i="6"/>
  <c r="I8625" i="6"/>
  <c r="E8628" i="6" l="1"/>
  <c r="F8627" i="6"/>
  <c r="H8626" i="6"/>
  <c r="L8626" i="6"/>
  <c r="K8626" i="6"/>
  <c r="I8626" i="6"/>
  <c r="J8626" i="6"/>
  <c r="M8626" i="6"/>
  <c r="L8627" i="6" l="1"/>
  <c r="H8627" i="6"/>
  <c r="M8627" i="6"/>
  <c r="I8627" i="6"/>
  <c r="K8627" i="6"/>
  <c r="J8627" i="6"/>
  <c r="F8628" i="6"/>
  <c r="E8629" i="6"/>
  <c r="F8629" i="6" l="1"/>
  <c r="E8630" i="6"/>
  <c r="M8628" i="6"/>
  <c r="I8628" i="6"/>
  <c r="J8628" i="6"/>
  <c r="L8628" i="6"/>
  <c r="K8628" i="6"/>
  <c r="H8628" i="6"/>
  <c r="F8630" i="6" l="1"/>
  <c r="E8631" i="6"/>
  <c r="K8629" i="6"/>
  <c r="J8629" i="6"/>
  <c r="L8629" i="6"/>
  <c r="H8629" i="6"/>
  <c r="M8629" i="6"/>
  <c r="I8629" i="6"/>
  <c r="E8632" i="6" l="1"/>
  <c r="F8631" i="6"/>
  <c r="L8630" i="6"/>
  <c r="H8630" i="6"/>
  <c r="K8630" i="6"/>
  <c r="J8630" i="6"/>
  <c r="I8630" i="6"/>
  <c r="M8630" i="6"/>
  <c r="L8631" i="6" l="1"/>
  <c r="H8631" i="6"/>
  <c r="M8631" i="6"/>
  <c r="I8631" i="6"/>
  <c r="K8631" i="6"/>
  <c r="J8631" i="6"/>
  <c r="F8632" i="6"/>
  <c r="E8633" i="6"/>
  <c r="F8633" i="6" l="1"/>
  <c r="E8634" i="6"/>
  <c r="M8632" i="6"/>
  <c r="I8632" i="6"/>
  <c r="J8632" i="6"/>
  <c r="L8632" i="6"/>
  <c r="K8632" i="6"/>
  <c r="H8632" i="6"/>
  <c r="F8634" i="6" l="1"/>
  <c r="E8635" i="6"/>
  <c r="L8633" i="6"/>
  <c r="J8633" i="6"/>
  <c r="M8633" i="6"/>
  <c r="I8633" i="6"/>
  <c r="K8633" i="6"/>
  <c r="H8633" i="6"/>
  <c r="E8636" i="6" l="1"/>
  <c r="F8635" i="6"/>
  <c r="L8634" i="6"/>
  <c r="H8634" i="6"/>
  <c r="M8634" i="6"/>
  <c r="K8634" i="6"/>
  <c r="I8634" i="6"/>
  <c r="J8634" i="6"/>
  <c r="L8635" i="6" l="1"/>
  <c r="H8635" i="6"/>
  <c r="M8635" i="6"/>
  <c r="I8635" i="6"/>
  <c r="K8635" i="6"/>
  <c r="J8635" i="6"/>
  <c r="F8636" i="6"/>
  <c r="E8637" i="6"/>
  <c r="F8637" i="6" l="1"/>
  <c r="E8638" i="6"/>
  <c r="M8636" i="6"/>
  <c r="I8636" i="6"/>
  <c r="J8636" i="6"/>
  <c r="H8636" i="6"/>
  <c r="L8636" i="6"/>
  <c r="K8636" i="6"/>
  <c r="F8638" i="6" l="1"/>
  <c r="E8639" i="6"/>
  <c r="K8637" i="6"/>
  <c r="J8637" i="6"/>
  <c r="L8637" i="6"/>
  <c r="M8637" i="6"/>
  <c r="I8637" i="6"/>
  <c r="H8637" i="6"/>
  <c r="E8640" i="6" l="1"/>
  <c r="F8639" i="6"/>
  <c r="L8638" i="6"/>
  <c r="H8638" i="6"/>
  <c r="I8638" i="6"/>
  <c r="K8638" i="6"/>
  <c r="M8638" i="6"/>
  <c r="J8638" i="6"/>
  <c r="L8639" i="6" l="1"/>
  <c r="H8639" i="6"/>
  <c r="I8639" i="6"/>
  <c r="M8639" i="6"/>
  <c r="J8639" i="6"/>
  <c r="K8639" i="6"/>
  <c r="F8640" i="6"/>
  <c r="E8641" i="6"/>
  <c r="M8640" i="6" l="1"/>
  <c r="I8640" i="6"/>
  <c r="J8640" i="6"/>
  <c r="H8640" i="6"/>
  <c r="L8640" i="6"/>
  <c r="K8640" i="6"/>
  <c r="F8641" i="6"/>
  <c r="E8642" i="6"/>
  <c r="F8642" i="6" l="1"/>
  <c r="E8643" i="6"/>
  <c r="K8641" i="6"/>
  <c r="I8641" i="6"/>
  <c r="L8641" i="6"/>
  <c r="H8641" i="6"/>
  <c r="J8641" i="6"/>
  <c r="M8641" i="6"/>
  <c r="E8644" i="6" l="1"/>
  <c r="F8643" i="6"/>
  <c r="H8642" i="6"/>
  <c r="L8642" i="6"/>
  <c r="K8642" i="6"/>
  <c r="I8642" i="6"/>
  <c r="J8642" i="6"/>
  <c r="M8642" i="6"/>
  <c r="L8643" i="6" l="1"/>
  <c r="H8643" i="6"/>
  <c r="M8643" i="6"/>
  <c r="I8643" i="6"/>
  <c r="K8643" i="6"/>
  <c r="J8643" i="6"/>
  <c r="F8644" i="6"/>
  <c r="E8645" i="6"/>
  <c r="M8644" i="6" l="1"/>
  <c r="I8644" i="6"/>
  <c r="J8644" i="6"/>
  <c r="K8644" i="6"/>
  <c r="H8644" i="6"/>
  <c r="L8644" i="6"/>
  <c r="F8645" i="6"/>
  <c r="E8646" i="6"/>
  <c r="K8645" i="6" l="1"/>
  <c r="M8645" i="6"/>
  <c r="H8645" i="6"/>
  <c r="I8645" i="6"/>
  <c r="L8645" i="6"/>
  <c r="J8645" i="6"/>
  <c r="F8646" i="6"/>
  <c r="E8647" i="6"/>
  <c r="L8646" i="6" l="1"/>
  <c r="H8646" i="6"/>
  <c r="J8646" i="6"/>
  <c r="I8646" i="6"/>
  <c r="M8646" i="6"/>
  <c r="K8646" i="6"/>
  <c r="E8648" i="6"/>
  <c r="F8647" i="6"/>
  <c r="L8647" i="6" l="1"/>
  <c r="H8647" i="6"/>
  <c r="M8647" i="6"/>
  <c r="I8647" i="6"/>
  <c r="J8647" i="6"/>
  <c r="K8647" i="6"/>
  <c r="F8648" i="6"/>
  <c r="E8649" i="6"/>
  <c r="M8648" i="6" l="1"/>
  <c r="I8648" i="6"/>
  <c r="J8648" i="6"/>
  <c r="K8648" i="6"/>
  <c r="L8648" i="6"/>
  <c r="H8648" i="6"/>
  <c r="F8649" i="6"/>
  <c r="E8650" i="6"/>
  <c r="M8649" i="6" l="1"/>
  <c r="H8649" i="6"/>
  <c r="K8649" i="6"/>
  <c r="I8649" i="6"/>
  <c r="L8649" i="6"/>
  <c r="J8649" i="6"/>
  <c r="F8650" i="6"/>
  <c r="E8651" i="6"/>
  <c r="L8650" i="6" l="1"/>
  <c r="H8650" i="6"/>
  <c r="M8650" i="6"/>
  <c r="K8650" i="6"/>
  <c r="J8650" i="6"/>
  <c r="I8650" i="6"/>
  <c r="E8652" i="6"/>
  <c r="F8651" i="6"/>
  <c r="F8652" i="6" l="1"/>
  <c r="E8653" i="6"/>
  <c r="L8651" i="6"/>
  <c r="H8651" i="6"/>
  <c r="M8651" i="6"/>
  <c r="I8651" i="6"/>
  <c r="J8651" i="6"/>
  <c r="K8651" i="6"/>
  <c r="F8653" i="6" l="1"/>
  <c r="E8654" i="6"/>
  <c r="M8652" i="6"/>
  <c r="I8652" i="6"/>
  <c r="J8652" i="6"/>
  <c r="H8652" i="6"/>
  <c r="L8652" i="6"/>
  <c r="K8652" i="6"/>
  <c r="F8654" i="6" l="1"/>
  <c r="E8655" i="6"/>
  <c r="K8653" i="6"/>
  <c r="J8653" i="6"/>
  <c r="L8653" i="6"/>
  <c r="M8653" i="6"/>
  <c r="I8653" i="6"/>
  <c r="H8653" i="6"/>
  <c r="F8655" i="6" l="1"/>
  <c r="E8656" i="6"/>
  <c r="L8654" i="6"/>
  <c r="H8654" i="6"/>
  <c r="I8654" i="6"/>
  <c r="M8654" i="6"/>
  <c r="J8654" i="6"/>
  <c r="K8654" i="6"/>
  <c r="F8656" i="6" l="1"/>
  <c r="E8657" i="6"/>
  <c r="H8655" i="6"/>
  <c r="I8655" i="6"/>
  <c r="L8655" i="6"/>
  <c r="J8655" i="6"/>
  <c r="M8655" i="6"/>
  <c r="K8655" i="6"/>
  <c r="F8657" i="6" l="1"/>
  <c r="E8658" i="6"/>
  <c r="M8656" i="6"/>
  <c r="I8656" i="6"/>
  <c r="H8656" i="6"/>
  <c r="L8656" i="6"/>
  <c r="K8656" i="6"/>
  <c r="J8656" i="6"/>
  <c r="F8658" i="6" l="1"/>
  <c r="E8659" i="6"/>
  <c r="J8657" i="6"/>
  <c r="M8657" i="6"/>
  <c r="K8657" i="6"/>
  <c r="L8657" i="6"/>
  <c r="I8657" i="6"/>
  <c r="H8657" i="6"/>
  <c r="F8659" i="6" l="1"/>
  <c r="E8660" i="6"/>
  <c r="M8658" i="6"/>
  <c r="H8658" i="6"/>
  <c r="I8658" i="6"/>
  <c r="J8658" i="6"/>
  <c r="L8658" i="6"/>
  <c r="K8658" i="6"/>
  <c r="F8660" i="6" l="1"/>
  <c r="E8661" i="6"/>
  <c r="I8659" i="6"/>
  <c r="L8659" i="6"/>
  <c r="H8659" i="6"/>
  <c r="J8659" i="6"/>
  <c r="M8659" i="6"/>
  <c r="K8659" i="6"/>
  <c r="F8661" i="6" l="1"/>
  <c r="E8662" i="6"/>
  <c r="J8660" i="6"/>
  <c r="I8660" i="6"/>
  <c r="M8660" i="6"/>
  <c r="L8660" i="6"/>
  <c r="H8660" i="6"/>
  <c r="K8660" i="6"/>
  <c r="F8662" i="6" l="1"/>
  <c r="E8663" i="6"/>
  <c r="J8661" i="6"/>
  <c r="H8661" i="6"/>
  <c r="L8661" i="6"/>
  <c r="K8661" i="6"/>
  <c r="I8661" i="6"/>
  <c r="M8661" i="6"/>
  <c r="F8663" i="6" l="1"/>
  <c r="E8664" i="6"/>
  <c r="K8662" i="6"/>
  <c r="M8662" i="6"/>
  <c r="H8662" i="6"/>
  <c r="I8662" i="6"/>
  <c r="L8662" i="6"/>
  <c r="J8662" i="6"/>
  <c r="F8664" i="6" l="1"/>
  <c r="E8665" i="6"/>
  <c r="I8663" i="6"/>
  <c r="H8663" i="6"/>
  <c r="L8663" i="6"/>
  <c r="K8663" i="6"/>
  <c r="J8663" i="6"/>
  <c r="M8663" i="6"/>
  <c r="F8665" i="6" l="1"/>
  <c r="E8666" i="6"/>
  <c r="M8664" i="6"/>
  <c r="I8664" i="6"/>
  <c r="J8664" i="6"/>
  <c r="H8664" i="6"/>
  <c r="K8664" i="6"/>
  <c r="L8664" i="6"/>
  <c r="F8666" i="6" l="1"/>
  <c r="E8667" i="6"/>
  <c r="J8665" i="6"/>
  <c r="K8665" i="6"/>
  <c r="H8665" i="6"/>
  <c r="M8665" i="6"/>
  <c r="L8665" i="6"/>
  <c r="I8665" i="6"/>
  <c r="F8667" i="6" l="1"/>
  <c r="E8668" i="6"/>
  <c r="K8666" i="6"/>
  <c r="M8666" i="6"/>
  <c r="H8666" i="6"/>
  <c r="I8666" i="6"/>
  <c r="L8666" i="6"/>
  <c r="J8666" i="6"/>
  <c r="F8668" i="6" l="1"/>
  <c r="E8669" i="6"/>
  <c r="L8667" i="6"/>
  <c r="H8667" i="6"/>
  <c r="M8667" i="6"/>
  <c r="I8667" i="6"/>
  <c r="J8667" i="6"/>
  <c r="K8667" i="6"/>
  <c r="F8669" i="6" l="1"/>
  <c r="E8670" i="6"/>
  <c r="M8668" i="6"/>
  <c r="I8668" i="6"/>
  <c r="K8668" i="6"/>
  <c r="J8668" i="6"/>
  <c r="H8668" i="6"/>
  <c r="L8668" i="6"/>
  <c r="F8670" i="6" l="1"/>
  <c r="E8671" i="6"/>
  <c r="J8669" i="6"/>
  <c r="K8669" i="6"/>
  <c r="H8669" i="6"/>
  <c r="M8669" i="6"/>
  <c r="L8669" i="6"/>
  <c r="I8669" i="6"/>
  <c r="F8671" i="6" l="1"/>
  <c r="E8672" i="6"/>
  <c r="J8670" i="6"/>
  <c r="L8670" i="6"/>
  <c r="M8670" i="6"/>
  <c r="H8670" i="6"/>
  <c r="K8670" i="6"/>
  <c r="I8670" i="6"/>
  <c r="F8672" i="6" l="1"/>
  <c r="E8673" i="6"/>
  <c r="L8671" i="6"/>
  <c r="H8671" i="6"/>
  <c r="I8671" i="6"/>
  <c r="J8671" i="6"/>
  <c r="M8671" i="6"/>
  <c r="K8671" i="6"/>
  <c r="F8673" i="6" l="1"/>
  <c r="E8674" i="6"/>
  <c r="M8672" i="6"/>
  <c r="I8672" i="6"/>
  <c r="K8672" i="6"/>
  <c r="H8672" i="6"/>
  <c r="L8672" i="6"/>
  <c r="J8672" i="6"/>
  <c r="F8674" i="6" l="1"/>
  <c r="E8675" i="6"/>
  <c r="J8673" i="6"/>
  <c r="L8673" i="6"/>
  <c r="M8673" i="6"/>
  <c r="I8673" i="6"/>
  <c r="K8673" i="6"/>
  <c r="H8673" i="6"/>
  <c r="F8675" i="6" l="1"/>
  <c r="E8676" i="6"/>
  <c r="I8674" i="6"/>
  <c r="K8674" i="6"/>
  <c r="J8674" i="6"/>
  <c r="M8674" i="6"/>
  <c r="L8674" i="6"/>
  <c r="H8674" i="6"/>
  <c r="F8676" i="6" l="1"/>
  <c r="E8677" i="6"/>
  <c r="L8675" i="6"/>
  <c r="H8675" i="6"/>
  <c r="K8675" i="6"/>
  <c r="J8675" i="6"/>
  <c r="I8675" i="6"/>
  <c r="M8675" i="6"/>
  <c r="F8677" i="6" l="1"/>
  <c r="E8678" i="6"/>
  <c r="I8676" i="6"/>
  <c r="M8676" i="6"/>
  <c r="L8676" i="6"/>
  <c r="H8676" i="6"/>
  <c r="K8676" i="6"/>
  <c r="J8676" i="6"/>
  <c r="F8678" i="6" l="1"/>
  <c r="E8679" i="6"/>
  <c r="J8677" i="6"/>
  <c r="M8677" i="6"/>
  <c r="K8677" i="6"/>
  <c r="H8677" i="6"/>
  <c r="L8677" i="6"/>
  <c r="I8677" i="6"/>
  <c r="F8679" i="6" l="1"/>
  <c r="E8680" i="6"/>
  <c r="L8678" i="6"/>
  <c r="J8678" i="6"/>
  <c r="K8678" i="6"/>
  <c r="M8678" i="6"/>
  <c r="I8678" i="6"/>
  <c r="H8678" i="6"/>
  <c r="F8680" i="6" l="1"/>
  <c r="E8681" i="6"/>
  <c r="H8679" i="6"/>
  <c r="L8679" i="6"/>
  <c r="M8679" i="6"/>
  <c r="K8679" i="6"/>
  <c r="I8679" i="6"/>
  <c r="J8679" i="6"/>
  <c r="F8681" i="6" l="1"/>
  <c r="E8682" i="6"/>
  <c r="I8680" i="6"/>
  <c r="J8680" i="6"/>
  <c r="K8680" i="6"/>
  <c r="H8680" i="6"/>
  <c r="L8680" i="6"/>
  <c r="M8680" i="6"/>
  <c r="F8682" i="6" l="1"/>
  <c r="E8683" i="6"/>
  <c r="K8681" i="6"/>
  <c r="H8681" i="6"/>
  <c r="J8681" i="6"/>
  <c r="M8681" i="6"/>
  <c r="I8681" i="6"/>
  <c r="L8681" i="6"/>
  <c r="F8683" i="6" l="1"/>
  <c r="E8684" i="6"/>
  <c r="I8682" i="6"/>
  <c r="H8682" i="6"/>
  <c r="M8682" i="6"/>
  <c r="L8682" i="6"/>
  <c r="J8682" i="6"/>
  <c r="K8682" i="6"/>
  <c r="F8684" i="6" l="1"/>
  <c r="E8685" i="6"/>
  <c r="J8683" i="6"/>
  <c r="I8683" i="6"/>
  <c r="M8683" i="6"/>
  <c r="H8683" i="6"/>
  <c r="K8683" i="6"/>
  <c r="L8683" i="6"/>
  <c r="F8685" i="6" l="1"/>
  <c r="E8686" i="6"/>
  <c r="J8684" i="6"/>
  <c r="M8684" i="6"/>
  <c r="H8684" i="6"/>
  <c r="I8684" i="6"/>
  <c r="L8684" i="6"/>
  <c r="K8684" i="6"/>
  <c r="F8686" i="6" l="1"/>
  <c r="E8687" i="6"/>
  <c r="H8685" i="6"/>
  <c r="M8685" i="6"/>
  <c r="I8685" i="6"/>
  <c r="J8685" i="6"/>
  <c r="K8685" i="6"/>
  <c r="L8685" i="6"/>
  <c r="F8687" i="6" l="1"/>
  <c r="E8688" i="6"/>
  <c r="M8686" i="6"/>
  <c r="L8686" i="6"/>
  <c r="I8686" i="6"/>
  <c r="H8686" i="6"/>
  <c r="K8686" i="6"/>
  <c r="J8686" i="6"/>
  <c r="F8688" i="6" l="1"/>
  <c r="E8689" i="6"/>
  <c r="M8687" i="6"/>
  <c r="J8687" i="6"/>
  <c r="I8687" i="6"/>
  <c r="L8687" i="6"/>
  <c r="H8687" i="6"/>
  <c r="K8687" i="6"/>
  <c r="F8689" i="6" l="1"/>
  <c r="E8690" i="6"/>
  <c r="M8688" i="6"/>
  <c r="H8688" i="6"/>
  <c r="I8688" i="6"/>
  <c r="L8688" i="6"/>
  <c r="J8688" i="6"/>
  <c r="K8688" i="6"/>
  <c r="E8691" i="6" l="1"/>
  <c r="F8690" i="6"/>
  <c r="K8689" i="6"/>
  <c r="J8689" i="6"/>
  <c r="H8689" i="6"/>
  <c r="M8689" i="6"/>
  <c r="L8689" i="6"/>
  <c r="I8689" i="6"/>
  <c r="L8690" i="6" l="1"/>
  <c r="H8690" i="6"/>
  <c r="M8690" i="6"/>
  <c r="I8690" i="6"/>
  <c r="K8690" i="6"/>
  <c r="J8690" i="6"/>
  <c r="F8691" i="6"/>
  <c r="E8692" i="6"/>
  <c r="F8692" i="6" l="1"/>
  <c r="E8693" i="6"/>
  <c r="M8691" i="6"/>
  <c r="I8691" i="6"/>
  <c r="J8691" i="6"/>
  <c r="H8691" i="6"/>
  <c r="K8691" i="6"/>
  <c r="L8691" i="6"/>
  <c r="F8693" i="6" l="1"/>
  <c r="E8694" i="6"/>
  <c r="J8692" i="6"/>
  <c r="L8692" i="6"/>
  <c r="H8692" i="6"/>
  <c r="M8692" i="6"/>
  <c r="I8692" i="6"/>
  <c r="K8692" i="6"/>
  <c r="E8695" i="6" l="1"/>
  <c r="F8694" i="6"/>
  <c r="L8693" i="6"/>
  <c r="H8693" i="6"/>
  <c r="M8693" i="6"/>
  <c r="J8693" i="6"/>
  <c r="K8693" i="6"/>
  <c r="I8693" i="6"/>
  <c r="L8694" i="6" l="1"/>
  <c r="H8694" i="6"/>
  <c r="M8694" i="6"/>
  <c r="I8694" i="6"/>
  <c r="J8694" i="6"/>
  <c r="K8694" i="6"/>
  <c r="F8695" i="6"/>
  <c r="E8696" i="6"/>
  <c r="F8696" i="6" l="1"/>
  <c r="E8697" i="6"/>
  <c r="M8695" i="6"/>
  <c r="I8695" i="6"/>
  <c r="J8695" i="6"/>
  <c r="L8695" i="6"/>
  <c r="H8695" i="6"/>
  <c r="K8695" i="6"/>
  <c r="F8697" i="6" l="1"/>
  <c r="E8698" i="6"/>
  <c r="M8696" i="6"/>
  <c r="H8696" i="6"/>
  <c r="I8696" i="6"/>
  <c r="J8696" i="6"/>
  <c r="L8696" i="6"/>
  <c r="K8696" i="6"/>
  <c r="E8699" i="6" l="1"/>
  <c r="F8698" i="6"/>
  <c r="L8697" i="6"/>
  <c r="H8697" i="6"/>
  <c r="K8697" i="6"/>
  <c r="I8697" i="6"/>
  <c r="J8697" i="6"/>
  <c r="M8697" i="6"/>
  <c r="L8698" i="6" l="1"/>
  <c r="H8698" i="6"/>
  <c r="I8698" i="6"/>
  <c r="M8698" i="6"/>
  <c r="K8698" i="6"/>
  <c r="J8698" i="6"/>
  <c r="F8699" i="6"/>
  <c r="E8700" i="6"/>
  <c r="F8700" i="6" l="1"/>
  <c r="E8701" i="6"/>
  <c r="M8699" i="6"/>
  <c r="I8699" i="6"/>
  <c r="J8699" i="6"/>
  <c r="K8699" i="6"/>
  <c r="H8699" i="6"/>
  <c r="L8699" i="6"/>
  <c r="F8701" i="6" l="1"/>
  <c r="E8702" i="6"/>
  <c r="K8700" i="6"/>
  <c r="J8700" i="6"/>
  <c r="L8700" i="6"/>
  <c r="H8700" i="6"/>
  <c r="M8700" i="6"/>
  <c r="I8700" i="6"/>
  <c r="E8703" i="6" l="1"/>
  <c r="F8702" i="6"/>
  <c r="H8701" i="6"/>
  <c r="L8701" i="6"/>
  <c r="K8701" i="6"/>
  <c r="I8701" i="6"/>
  <c r="M8701" i="6"/>
  <c r="J8701" i="6"/>
  <c r="L8702" i="6" l="1"/>
  <c r="H8702" i="6"/>
  <c r="M8702" i="6"/>
  <c r="I8702" i="6"/>
  <c r="K8702" i="6"/>
  <c r="J8702" i="6"/>
  <c r="F8703" i="6"/>
  <c r="E8704" i="6"/>
  <c r="E8705" i="6" l="1"/>
  <c r="F8704" i="6"/>
  <c r="I8703" i="6"/>
  <c r="J8703" i="6"/>
  <c r="L8703" i="6"/>
  <c r="K8703" i="6"/>
  <c r="H8703" i="6"/>
  <c r="M8703" i="6"/>
  <c r="H8704" i="6" l="1"/>
  <c r="L8704" i="6"/>
  <c r="J8704" i="6"/>
  <c r="M8704" i="6"/>
  <c r="K8704" i="6"/>
  <c r="I8704" i="6"/>
  <c r="F8705" i="6"/>
  <c r="E8706" i="6"/>
  <c r="F8706" i="6" l="1"/>
  <c r="E8707" i="6"/>
  <c r="M8705" i="6"/>
  <c r="L8705" i="6"/>
  <c r="H8705" i="6"/>
  <c r="I8705" i="6"/>
  <c r="J8705" i="6"/>
  <c r="K8705" i="6"/>
  <c r="F8707" i="6" l="1"/>
  <c r="E8708" i="6"/>
  <c r="L8706" i="6"/>
  <c r="J8706" i="6"/>
  <c r="H8706" i="6"/>
  <c r="I8706" i="6"/>
  <c r="K8706" i="6"/>
  <c r="M8706" i="6"/>
  <c r="F8708" i="6" l="1"/>
  <c r="E8709" i="6"/>
  <c r="M8707" i="6"/>
  <c r="J8707" i="6"/>
  <c r="I8707" i="6"/>
  <c r="L8707" i="6"/>
  <c r="K8707" i="6"/>
  <c r="H8707" i="6"/>
  <c r="F8709" i="6" l="1"/>
  <c r="E8710" i="6"/>
  <c r="L8708" i="6"/>
  <c r="J8708" i="6"/>
  <c r="H8708" i="6"/>
  <c r="K8708" i="6"/>
  <c r="I8708" i="6"/>
  <c r="M8708" i="6"/>
  <c r="E8711" i="6" l="1"/>
  <c r="F8710" i="6"/>
  <c r="K8709" i="6"/>
  <c r="J8709" i="6"/>
  <c r="I8709" i="6"/>
  <c r="M8709" i="6"/>
  <c r="L8709" i="6"/>
  <c r="H8709" i="6"/>
  <c r="J8710" i="6" l="1"/>
  <c r="H8710" i="6"/>
  <c r="L8710" i="6"/>
  <c r="K8710" i="6"/>
  <c r="M8710" i="6"/>
  <c r="I8710" i="6"/>
  <c r="F8711" i="6"/>
  <c r="E8712" i="6"/>
  <c r="F8712" i="6" l="1"/>
  <c r="E8713" i="6"/>
  <c r="M8711" i="6"/>
  <c r="I8711" i="6"/>
  <c r="H8711" i="6"/>
  <c r="K8711" i="6"/>
  <c r="L8711" i="6"/>
  <c r="J8711" i="6"/>
  <c r="F8713" i="6" l="1"/>
  <c r="E8714" i="6"/>
  <c r="H8712" i="6"/>
  <c r="L8712" i="6"/>
  <c r="J8712" i="6"/>
  <c r="K8712" i="6"/>
  <c r="M8712" i="6"/>
  <c r="I8712" i="6"/>
  <c r="F8714" i="6" l="1"/>
  <c r="E8715" i="6"/>
  <c r="K8713" i="6"/>
  <c r="L8713" i="6"/>
  <c r="J8713" i="6"/>
  <c r="M8713" i="6"/>
  <c r="I8713" i="6"/>
  <c r="H8713" i="6"/>
  <c r="F8715" i="6" l="1"/>
  <c r="E8716" i="6"/>
  <c r="J8714" i="6"/>
  <c r="L8714" i="6"/>
  <c r="H8714" i="6"/>
  <c r="K8714" i="6"/>
  <c r="I8714" i="6"/>
  <c r="M8714" i="6"/>
  <c r="F8716" i="6" l="1"/>
  <c r="E8717" i="6"/>
  <c r="M8715" i="6"/>
  <c r="I8715" i="6"/>
  <c r="L8715" i="6"/>
  <c r="J8715" i="6"/>
  <c r="H8715" i="6"/>
  <c r="K8715" i="6"/>
  <c r="F8717" i="6" l="1"/>
  <c r="E8718" i="6"/>
  <c r="L8716" i="6"/>
  <c r="H8716" i="6"/>
  <c r="J8716" i="6"/>
  <c r="K8716" i="6"/>
  <c r="M8716" i="6"/>
  <c r="I8716" i="6"/>
  <c r="F8718" i="6" l="1"/>
  <c r="E8719" i="6"/>
  <c r="J8717" i="6"/>
  <c r="L8717" i="6"/>
  <c r="M8717" i="6"/>
  <c r="H8717" i="6"/>
  <c r="K8717" i="6"/>
  <c r="I8717" i="6"/>
  <c r="F8719" i="6" l="1"/>
  <c r="E8720" i="6"/>
  <c r="J8718" i="6"/>
  <c r="L8718" i="6"/>
  <c r="H8718" i="6"/>
  <c r="M8718" i="6"/>
  <c r="K8718" i="6"/>
  <c r="I8718" i="6"/>
  <c r="F8720" i="6" l="1"/>
  <c r="E8721" i="6"/>
  <c r="M8719" i="6"/>
  <c r="I8719" i="6"/>
  <c r="H8719" i="6"/>
  <c r="J8719" i="6"/>
  <c r="K8719" i="6"/>
  <c r="L8719" i="6"/>
  <c r="F8721" i="6" l="1"/>
  <c r="E8722" i="6"/>
  <c r="L8720" i="6"/>
  <c r="H8720" i="6"/>
  <c r="J8720" i="6"/>
  <c r="K8720" i="6"/>
  <c r="I8720" i="6"/>
  <c r="M8720" i="6"/>
  <c r="F8722" i="6" l="1"/>
  <c r="E8723" i="6"/>
  <c r="I8721" i="6"/>
  <c r="K8721" i="6"/>
  <c r="J8721" i="6"/>
  <c r="M8721" i="6"/>
  <c r="H8721" i="6"/>
  <c r="L8721" i="6"/>
  <c r="F8723" i="6" l="1"/>
  <c r="E8724" i="6"/>
  <c r="J8722" i="6"/>
  <c r="L8722" i="6"/>
  <c r="H8722" i="6"/>
  <c r="K8722" i="6"/>
  <c r="I8722" i="6"/>
  <c r="M8722" i="6"/>
  <c r="E8725" i="6" l="1"/>
  <c r="F8724" i="6"/>
  <c r="I8723" i="6"/>
  <c r="M8723" i="6"/>
  <c r="L8723" i="6"/>
  <c r="H8723" i="6"/>
  <c r="K8723" i="6"/>
  <c r="J8723" i="6"/>
  <c r="H8724" i="6" l="1"/>
  <c r="K8724" i="6"/>
  <c r="I8724" i="6"/>
  <c r="L8724" i="6"/>
  <c r="M8724" i="6"/>
  <c r="J8724" i="6"/>
  <c r="E8726" i="6"/>
  <c r="F8725" i="6"/>
  <c r="K8725" i="6" l="1"/>
  <c r="J8725" i="6"/>
  <c r="I8725" i="6"/>
  <c r="L8725" i="6"/>
  <c r="H8725" i="6"/>
  <c r="M8725" i="6"/>
  <c r="F8726" i="6"/>
  <c r="E8727" i="6"/>
  <c r="F8727" i="6" l="1"/>
  <c r="E8728" i="6"/>
  <c r="M8726" i="6"/>
  <c r="I8726" i="6"/>
  <c r="H8726" i="6"/>
  <c r="L8726" i="6"/>
  <c r="J8726" i="6"/>
  <c r="K8726" i="6"/>
  <c r="F8728" i="6" l="1"/>
  <c r="E8729" i="6"/>
  <c r="L8727" i="6"/>
  <c r="H8727" i="6"/>
  <c r="I8727" i="6"/>
  <c r="K8727" i="6"/>
  <c r="M8727" i="6"/>
  <c r="J8727" i="6"/>
  <c r="E8730" i="6" l="1"/>
  <c r="F8729" i="6"/>
  <c r="L8728" i="6"/>
  <c r="J8728" i="6"/>
  <c r="H8728" i="6"/>
  <c r="K8728" i="6"/>
  <c r="M8728" i="6"/>
  <c r="I8728" i="6"/>
  <c r="I8729" i="6" l="1"/>
  <c r="M8729" i="6"/>
  <c r="L8729" i="6"/>
  <c r="K8729" i="6"/>
  <c r="H8729" i="6"/>
  <c r="J8729" i="6"/>
  <c r="F8730" i="6"/>
  <c r="E8731" i="6"/>
  <c r="F8731" i="6" l="1"/>
  <c r="E8732" i="6"/>
  <c r="M8730" i="6"/>
  <c r="I8730" i="6"/>
  <c r="L8730" i="6"/>
  <c r="J8730" i="6"/>
  <c r="H8730" i="6"/>
  <c r="K8730" i="6"/>
  <c r="E8733" i="6" l="1"/>
  <c r="F8732" i="6"/>
  <c r="L8731" i="6"/>
  <c r="M8731" i="6"/>
  <c r="H8731" i="6"/>
  <c r="I8731" i="6"/>
  <c r="K8731" i="6"/>
  <c r="J8731" i="6"/>
  <c r="J8732" i="6" l="1"/>
  <c r="H8732" i="6"/>
  <c r="L8732" i="6"/>
  <c r="K8732" i="6"/>
  <c r="I8732" i="6"/>
  <c r="M8732" i="6"/>
  <c r="E8734" i="6"/>
  <c r="F8733" i="6"/>
  <c r="M8733" i="6" l="1"/>
  <c r="I8733" i="6"/>
  <c r="H8733" i="6"/>
  <c r="L8733" i="6"/>
  <c r="J8733" i="6"/>
  <c r="K8733" i="6"/>
  <c r="F8734" i="6"/>
  <c r="E8735" i="6"/>
  <c r="F8735" i="6" l="1"/>
  <c r="E8736" i="6"/>
  <c r="I8734" i="6"/>
  <c r="H8734" i="6"/>
  <c r="L8734" i="6"/>
  <c r="J8734" i="6"/>
  <c r="M8734" i="6"/>
  <c r="K8734" i="6"/>
  <c r="F8736" i="6" l="1"/>
  <c r="E8737" i="6"/>
  <c r="J8735" i="6"/>
  <c r="K8735" i="6"/>
  <c r="I8735" i="6"/>
  <c r="H8735" i="6"/>
  <c r="M8735" i="6"/>
  <c r="L8735" i="6"/>
  <c r="E8738" i="6" l="1"/>
  <c r="F8737" i="6"/>
  <c r="L8736" i="6"/>
  <c r="J8736" i="6"/>
  <c r="H8736" i="6"/>
  <c r="I8736" i="6"/>
  <c r="K8736" i="6"/>
  <c r="M8736" i="6"/>
  <c r="M8737" i="6" l="1"/>
  <c r="L8737" i="6"/>
  <c r="K8737" i="6"/>
  <c r="H8737" i="6"/>
  <c r="J8737" i="6"/>
  <c r="I8737" i="6"/>
  <c r="F8738" i="6"/>
  <c r="E8739" i="6"/>
  <c r="F8739" i="6" l="1"/>
  <c r="E8740" i="6"/>
  <c r="M8738" i="6"/>
  <c r="I8738" i="6"/>
  <c r="L8738" i="6"/>
  <c r="J8738" i="6"/>
  <c r="H8738" i="6"/>
  <c r="K8738" i="6"/>
  <c r="E8741" i="6" l="1"/>
  <c r="F8740" i="6"/>
  <c r="L8739" i="6"/>
  <c r="M8739" i="6"/>
  <c r="H8739" i="6"/>
  <c r="J8739" i="6"/>
  <c r="I8739" i="6"/>
  <c r="K8739" i="6"/>
  <c r="J8740" i="6" l="1"/>
  <c r="H8740" i="6"/>
  <c r="L8740" i="6"/>
  <c r="I8740" i="6"/>
  <c r="M8740" i="6"/>
  <c r="K8740" i="6"/>
  <c r="E8742" i="6"/>
  <c r="F8741" i="6"/>
  <c r="M8741" i="6" l="1"/>
  <c r="I8741" i="6"/>
  <c r="J8741" i="6"/>
  <c r="L8741" i="6"/>
  <c r="K8741" i="6"/>
  <c r="H8741" i="6"/>
  <c r="F8742" i="6"/>
  <c r="E8743" i="6"/>
  <c r="F8743" i="6" l="1"/>
  <c r="E8744" i="6"/>
  <c r="M8742" i="6"/>
  <c r="I8742" i="6"/>
  <c r="L8742" i="6"/>
  <c r="H8742" i="6"/>
  <c r="J8742" i="6"/>
  <c r="K8742" i="6"/>
  <c r="F8744" i="6" l="1"/>
  <c r="E8745" i="6"/>
  <c r="I8743" i="6"/>
  <c r="J8743" i="6"/>
  <c r="K8743" i="6"/>
  <c r="M8743" i="6"/>
  <c r="H8743" i="6"/>
  <c r="L8743" i="6"/>
  <c r="E8746" i="6" l="1"/>
  <c r="F8745" i="6"/>
  <c r="J8744" i="6"/>
  <c r="L8744" i="6"/>
  <c r="H8744" i="6"/>
  <c r="M8744" i="6"/>
  <c r="K8744" i="6"/>
  <c r="I8744" i="6"/>
  <c r="M8745" i="6" l="1"/>
  <c r="I8745" i="6"/>
  <c r="H8745" i="6"/>
  <c r="L8745" i="6"/>
  <c r="J8745" i="6"/>
  <c r="K8745" i="6"/>
  <c r="F8746" i="6"/>
  <c r="E8747" i="6"/>
  <c r="F8747" i="6" l="1"/>
  <c r="E8748" i="6"/>
  <c r="M8746" i="6"/>
  <c r="I8746" i="6"/>
  <c r="L8746" i="6"/>
  <c r="H8746" i="6"/>
  <c r="J8746" i="6"/>
  <c r="K8746" i="6"/>
  <c r="F8748" i="6" l="1"/>
  <c r="E8749" i="6"/>
  <c r="J8747" i="6"/>
  <c r="L8747" i="6"/>
  <c r="M8747" i="6"/>
  <c r="H8747" i="6"/>
  <c r="I8747" i="6"/>
  <c r="K8747" i="6"/>
  <c r="E8750" i="6" l="1"/>
  <c r="F8749" i="6"/>
  <c r="J8748" i="6"/>
  <c r="L8748" i="6"/>
  <c r="H8748" i="6"/>
  <c r="M8748" i="6"/>
  <c r="K8748" i="6"/>
  <c r="I8748" i="6"/>
  <c r="I8749" i="6" l="1"/>
  <c r="M8749" i="6"/>
  <c r="J8749" i="6"/>
  <c r="K8749" i="6"/>
  <c r="L8749" i="6"/>
  <c r="H8749" i="6"/>
  <c r="F8750" i="6"/>
  <c r="E8751" i="6"/>
  <c r="F8751" i="6" l="1"/>
  <c r="E8752" i="6"/>
  <c r="M8750" i="6"/>
  <c r="I8750" i="6"/>
  <c r="L8750" i="6"/>
  <c r="H8750" i="6"/>
  <c r="J8750" i="6"/>
  <c r="K8750" i="6"/>
  <c r="F8752" i="6" l="1"/>
  <c r="E8753" i="6"/>
  <c r="K8751" i="6"/>
  <c r="M8751" i="6"/>
  <c r="H8751" i="6"/>
  <c r="I8751" i="6"/>
  <c r="J8751" i="6"/>
  <c r="L8751" i="6"/>
  <c r="E8754" i="6" l="1"/>
  <c r="F8753" i="6"/>
  <c r="J8752" i="6"/>
  <c r="H8752" i="6"/>
  <c r="L8752" i="6"/>
  <c r="K8752" i="6"/>
  <c r="M8752" i="6"/>
  <c r="I8752" i="6"/>
  <c r="M8753" i="6" l="1"/>
  <c r="I8753" i="6"/>
  <c r="K8753" i="6"/>
  <c r="H8753" i="6"/>
  <c r="J8753" i="6"/>
  <c r="L8753" i="6"/>
  <c r="F8754" i="6"/>
  <c r="E8755" i="6"/>
  <c r="F8755" i="6" l="1"/>
  <c r="E8756" i="6"/>
  <c r="M8754" i="6"/>
  <c r="I8754" i="6"/>
  <c r="L8754" i="6"/>
  <c r="H8754" i="6"/>
  <c r="J8754" i="6"/>
  <c r="K8754" i="6"/>
  <c r="F8756" i="6" l="1"/>
  <c r="E8757" i="6"/>
  <c r="K8755" i="6"/>
  <c r="L8755" i="6"/>
  <c r="J8755" i="6"/>
  <c r="H8755" i="6"/>
  <c r="I8755" i="6"/>
  <c r="M8755" i="6"/>
  <c r="E8758" i="6" l="1"/>
  <c r="F8757" i="6"/>
  <c r="J8756" i="6"/>
  <c r="L8756" i="6"/>
  <c r="H8756" i="6"/>
  <c r="M8756" i="6"/>
  <c r="K8756" i="6"/>
  <c r="I8756" i="6"/>
  <c r="M8757" i="6" l="1"/>
  <c r="I8757" i="6"/>
  <c r="L8757" i="6"/>
  <c r="J8757" i="6"/>
  <c r="K8757" i="6"/>
  <c r="H8757" i="6"/>
  <c r="F8758" i="6"/>
  <c r="E8759" i="6"/>
  <c r="F8759" i="6" l="1"/>
  <c r="E8760" i="6"/>
  <c r="M8758" i="6"/>
  <c r="I8758" i="6"/>
  <c r="L8758" i="6"/>
  <c r="H8758" i="6"/>
  <c r="J8758" i="6"/>
  <c r="K8758" i="6"/>
  <c r="F8760" i="6" l="1"/>
  <c r="E8761" i="6"/>
  <c r="F8761" i="6" s="1"/>
  <c r="K8759" i="6"/>
  <c r="J8759" i="6"/>
  <c r="L8759" i="6"/>
  <c r="H8759" i="6"/>
  <c r="M8759" i="6"/>
  <c r="I8759" i="6"/>
  <c r="M8761" i="6" l="1"/>
  <c r="J8761" i="6"/>
  <c r="H8761" i="6"/>
  <c r="K8761" i="6"/>
  <c r="I8761" i="6"/>
  <c r="L8761" i="6"/>
  <c r="J8760" i="6"/>
  <c r="L8760" i="6"/>
  <c r="M8760" i="6"/>
  <c r="H8760" i="6"/>
  <c r="I8760" i="6"/>
  <c r="K8760"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D7" authorId="0" shapeId="0" xr:uid="{00000000-0006-0000-0000-000001000000}">
      <text>
        <r>
          <rPr>
            <sz val="11"/>
            <color theme="1"/>
            <rFont val="Calibri"/>
            <family val="2"/>
            <scheme val="minor"/>
          </rPr>
          <t>REEDR currently compatible with EnergyPlus v9.5.</t>
        </r>
      </text>
    </comment>
    <comment ref="H11" authorId="0" shapeId="0" xr:uid="{00000000-0006-0000-0000-000002000000}">
      <text>
        <r>
          <rPr>
            <sz val="11"/>
            <color theme="1"/>
            <rFont val="Calibri"/>
            <family val="2"/>
            <scheme val="minor"/>
          </rPr>
          <t>Month and day inputs used only for sub-annual simulation periods and ignored for annual simulations.</t>
        </r>
      </text>
    </comment>
    <comment ref="D13" authorId="0" shapeId="0" xr:uid="{00000000-0006-0000-0000-000003000000}">
      <text>
        <r>
          <rPr>
            <sz val="11"/>
            <color theme="1"/>
            <rFont val="Calibri"/>
            <family val="2"/>
            <scheme val="minor"/>
          </rPr>
          <t>For sub-annual run periods, must select hourly or timestep granularity.</t>
        </r>
      </text>
    </comment>
    <comment ref="D14" authorId="0" shapeId="0" xr:uid="{00000000-0006-0000-0000-000004000000}">
      <text>
        <r>
          <rPr>
            <sz val="11"/>
            <color theme="1"/>
            <rFont val="Calibri"/>
            <family val="2"/>
            <scheme val="minor"/>
          </rPr>
          <t>Used for hourly and timestep granularity only. Annual simulations automatically generate all end uses.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00000000-0006-0000-0100-000001000000}">
      <text>
        <r>
          <rPr>
            <sz val="11"/>
            <color theme="1"/>
            <rFont val="Calibri"/>
            <family val="2"/>
            <scheme val="minor"/>
          </rPr>
          <t>Christian Douglass:
Run labels must be unique.</t>
        </r>
      </text>
    </comment>
    <comment ref="E1" authorId="0" shapeId="0" xr:uid="{00000000-0006-0000-0100-000002000000}">
      <text>
        <r>
          <rPr>
            <sz val="11"/>
            <color theme="1"/>
            <rFont val="Calibri"/>
            <family val="2"/>
            <scheme val="minor"/>
          </rPr>
          <t>Christian Douglass:
Units are degrees</t>
        </r>
      </text>
    </comment>
    <comment ref="J1" authorId="0" shapeId="0" xr:uid="{00000000-0006-0000-0100-000003000000}">
      <text>
        <r>
          <rPr>
            <sz val="11"/>
            <color theme="1"/>
            <rFont val="Calibri"/>
            <family val="2"/>
            <scheme val="minor"/>
          </rPr>
          <t>Christian Douglass:
Units are Btu/h/ft^2/F</t>
        </r>
      </text>
    </comment>
    <comment ref="S1" authorId="0" shapeId="0" xr:uid="{00000000-0006-0000-0100-000004000000}">
      <text>
        <r>
          <rPr>
            <sz val="11"/>
            <color theme="1"/>
            <rFont val="Calibri"/>
            <family val="2"/>
            <scheme val="minor"/>
          </rPr>
          <t>Christian Douglass:
deg. F.</t>
        </r>
      </text>
    </comment>
    <comment ref="T1" authorId="0" shapeId="0" xr:uid="{00000000-0006-0000-0100-000005000000}">
      <text>
        <r>
          <rPr>
            <sz val="11"/>
            <color theme="1"/>
            <rFont val="Calibri"/>
            <family val="2"/>
            <scheme val="minor"/>
          </rPr>
          <t>Christian Douglass:
deg. F.</t>
        </r>
      </text>
    </comment>
    <comment ref="W1" authorId="0" shapeId="0" xr:uid="{00000000-0006-0000-0100-000006000000}">
      <text>
        <r>
          <rPr>
            <sz val="11"/>
            <color theme="1"/>
            <rFont val="Calibri"/>
            <family val="2"/>
            <scheme val="minor"/>
          </rPr>
          <t>Christian Douglass:
Units of Watts/ft^2</t>
        </r>
      </text>
    </comment>
    <comment ref="X1" authorId="0" shapeId="0" xr:uid="{C40E3764-8ECB-4DF7-9545-776D5364AA38}">
      <text>
        <r>
          <rPr>
            <b/>
            <sz val="9"/>
            <color indexed="81"/>
            <rFont val="Tahoma"/>
            <family val="2"/>
          </rPr>
          <t>Christian Douglass:</t>
        </r>
        <r>
          <rPr>
            <sz val="9"/>
            <color indexed="81"/>
            <rFont val="Tahoma"/>
            <family val="2"/>
          </rPr>
          <t xml:space="preserve">
Units of total W</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K4" authorId="0" shapeId="0" xr:uid="{234AA3C9-861F-4538-A7A8-05CDD36F05D2}">
      <text>
        <r>
          <rPr>
            <sz val="11"/>
            <color theme="1"/>
            <rFont val="Calibri"/>
            <family val="2"/>
            <scheme val="minor"/>
          </rPr>
          <t>Christian Douglass:
Run labels must be unique.</t>
        </r>
      </text>
    </comment>
    <comment ref="O4" authorId="0" shapeId="0" xr:uid="{C26D8D2D-D8ED-460A-9EE4-2E491FE1BB2E}">
      <text>
        <r>
          <rPr>
            <sz val="11"/>
            <color theme="1"/>
            <rFont val="Calibri"/>
            <family val="2"/>
            <scheme val="minor"/>
          </rPr>
          <t>Christian Douglass:
Units are degrees</t>
        </r>
      </text>
    </comment>
    <comment ref="T4" authorId="0" shapeId="0" xr:uid="{23B1CFEC-B530-483B-9FC7-4C98696CFBD1}">
      <text>
        <r>
          <rPr>
            <sz val="11"/>
            <color theme="1"/>
            <rFont val="Calibri"/>
            <family val="2"/>
            <scheme val="minor"/>
          </rPr>
          <t>Christian Douglass:
Units are Btu/h/ft^2/F</t>
        </r>
      </text>
    </comment>
    <comment ref="AC4" authorId="0" shapeId="0" xr:uid="{AE252FF3-8994-4CB6-9A9D-6BFF3851855F}">
      <text>
        <r>
          <rPr>
            <sz val="11"/>
            <color theme="1"/>
            <rFont val="Calibri"/>
            <family val="2"/>
            <scheme val="minor"/>
          </rPr>
          <t>Christian Douglass:
deg. F.</t>
        </r>
      </text>
    </comment>
    <comment ref="AD4" authorId="0" shapeId="0" xr:uid="{2DE9603F-2068-4FFB-8A65-5BFD33E0B832}">
      <text>
        <r>
          <rPr>
            <sz val="11"/>
            <color theme="1"/>
            <rFont val="Calibri"/>
            <family val="2"/>
            <scheme val="minor"/>
          </rPr>
          <t>Christian Douglass:
deg. F.</t>
        </r>
      </text>
    </comment>
    <comment ref="AG4" authorId="0" shapeId="0" xr:uid="{2A320ABD-A70E-44B1-B0D2-931B71822FB9}">
      <text>
        <r>
          <rPr>
            <sz val="11"/>
            <color theme="1"/>
            <rFont val="Calibri"/>
            <family val="2"/>
            <scheme val="minor"/>
          </rPr>
          <t>Christian Douglass:
Units of Watts/ft^2</t>
        </r>
      </text>
    </comment>
    <comment ref="AH4" authorId="0" shapeId="0" xr:uid="{7F1F1592-6D9E-4852-93A6-3D83025B7308}">
      <text>
        <r>
          <rPr>
            <b/>
            <sz val="9"/>
            <color indexed="81"/>
            <rFont val="Tahoma"/>
            <family val="2"/>
          </rPr>
          <t>Christian Douglass:</t>
        </r>
        <r>
          <rPr>
            <sz val="9"/>
            <color indexed="81"/>
            <rFont val="Tahoma"/>
            <family val="2"/>
          </rPr>
          <t xml:space="preserve">
Units of total W</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U4" authorId="0" shapeId="0" xr:uid="{D47EF0BD-6AB8-4724-BF64-AC80291DC455}">
      <text>
        <r>
          <rPr>
            <b/>
            <sz val="9"/>
            <color indexed="81"/>
            <rFont val="Tahoma"/>
            <family val="2"/>
          </rPr>
          <t>Christian Douglass:</t>
        </r>
        <r>
          <rPr>
            <sz val="9"/>
            <color indexed="81"/>
            <rFont val="Tahoma"/>
            <family val="2"/>
          </rPr>
          <t xml:space="preserve">
A square cross section would be 384 sq ft. A circular cross section would be 340. Assume something in the middle.</t>
        </r>
      </text>
    </comment>
    <comment ref="X4" authorId="0" shapeId="0" xr:uid="{969E675A-2298-4EB8-9C65-AE2FECA739DC}">
      <text>
        <r>
          <rPr>
            <b/>
            <sz val="9"/>
            <color indexed="81"/>
            <rFont val="Tahoma"/>
            <family val="2"/>
          </rPr>
          <t>Christian Douglass:</t>
        </r>
        <r>
          <rPr>
            <sz val="9"/>
            <color indexed="81"/>
            <rFont val="Tahoma"/>
            <family val="2"/>
          </rPr>
          <t xml:space="preserve">
A square cross section would be 184 sq ft. A circular cross section would be 163. Assume something in the middle.</t>
        </r>
      </text>
    </comment>
    <comment ref="F5" authorId="0" shapeId="0" xr:uid="{9B048925-6F83-4CE4-A98D-F196DE14F37A}">
      <text>
        <r>
          <rPr>
            <b/>
            <sz val="9"/>
            <color indexed="81"/>
            <rFont val="Tahoma"/>
            <family val="2"/>
          </rPr>
          <t>Christian Douglass:</t>
        </r>
        <r>
          <rPr>
            <sz val="9"/>
            <color indexed="81"/>
            <rFont val="Tahoma"/>
            <family val="2"/>
          </rPr>
          <t xml:space="preserve">
Estimated using trendline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L3" authorId="0" shapeId="0" xr:uid="{DD39C6A4-0335-4C37-996A-B1DFD15EB33A}">
      <text>
        <r>
          <rPr>
            <b/>
            <sz val="9"/>
            <color indexed="81"/>
            <rFont val="Tahoma"/>
            <family val="2"/>
          </rPr>
          <t>Christian Douglass:</t>
        </r>
        <r>
          <rPr>
            <sz val="9"/>
            <color indexed="81"/>
            <rFont val="Tahoma"/>
            <family val="2"/>
          </rPr>
          <t xml:space="preserve">
1.29 per EWC, but EnergyPlus won't allow a U-value that high. Use 1.09 from SEEM.</t>
        </r>
      </text>
    </comment>
  </commentList>
</comments>
</file>

<file path=xl/sharedStrings.xml><?xml version="1.0" encoding="utf-8"?>
<sst xmlns="http://schemas.openxmlformats.org/spreadsheetml/2006/main" count="9787" uniqueCount="2294">
  <si>
    <t>Legend</t>
  </si>
  <si>
    <t>The Residential Energy Efficiency and Demand Response (REEDR) Analysis Tool</t>
  </si>
  <si>
    <t>User Input</t>
  </si>
  <si>
    <t>Generated Output</t>
  </si>
  <si>
    <t>EnergyPlus v9-5-0 Executable Path:
(E.g.,: C:\EnergyPlusV9-5-0\energyplus.exe)</t>
  </si>
  <si>
    <t>C:\EnergyPlusV9-5-0\energyplus.exe</t>
  </si>
  <si>
    <t>Project Name:</t>
  </si>
  <si>
    <t>Mo.</t>
  </si>
  <si>
    <t>Day</t>
  </si>
  <si>
    <t>Simulation Run Period:</t>
  </si>
  <si>
    <t>Begin</t>
  </si>
  <si>
    <t>End</t>
  </si>
  <si>
    <t>Output Granularity:</t>
  </si>
  <si>
    <t>Output End Uses:</t>
  </si>
  <si>
    <t>Total_Electric_HVAC</t>
  </si>
  <si>
    <t>Run_Label</t>
  </si>
  <si>
    <t>Timesteps_Per_Hr</t>
  </si>
  <si>
    <t>Weather_File</t>
  </si>
  <si>
    <t>Bldg_Orient</t>
  </si>
  <si>
    <t>Window_U-Value</t>
  </si>
  <si>
    <t>Window_SHGC</t>
  </si>
  <si>
    <t>HVAC_Type</t>
  </si>
  <si>
    <t>HP_Max_Resistance_Temp</t>
  </si>
  <si>
    <t>HP_Min_Compressor_Temp</t>
  </si>
  <si>
    <t>Htg_StPt_Sch</t>
  </si>
  <si>
    <t>Clg_StPt_Sch</t>
  </si>
  <si>
    <t>Water_Heater_Type</t>
  </si>
  <si>
    <t>DHW_StPt_Sch</t>
  </si>
  <si>
    <t>Interior_LPD</t>
  </si>
  <si>
    <t>USA_ID_Boise.AP-Gowen.Field.ANGB.726810_TMY3</t>
  </si>
  <si>
    <t>Wood-Framed - 2x4 - 16 in OC - R-15 Cavity</t>
  </si>
  <si>
    <t>Attic - R30 Cavity Insulation</t>
  </si>
  <si>
    <t>Air Source Heat Pump_Single Speed</t>
  </si>
  <si>
    <t>Heat_Sch_1</t>
  </si>
  <si>
    <t>Cool_Sch_1</t>
  </si>
  <si>
    <t>Electric Storage_50-gallon</t>
  </si>
  <si>
    <t>DHW_Sch_1</t>
  </si>
  <si>
    <t>Hr</t>
  </si>
  <si>
    <t>Heat_Sch_1: Heating Setpoint Temperature (°F)</t>
  </si>
  <si>
    <t>Monday</t>
  </si>
  <si>
    <t>Tuesday</t>
  </si>
  <si>
    <t>Wednesday</t>
  </si>
  <si>
    <t>Thursday</t>
  </si>
  <si>
    <t>Friday</t>
  </si>
  <si>
    <t>Saturday</t>
  </si>
  <si>
    <t>Sunday</t>
  </si>
  <si>
    <t>Heat_Sch_2: Heating Setpoint Temperature (°F)</t>
  </si>
  <si>
    <t>Cool_Sch_1: Cooling Setpoint Temperature (°F)</t>
  </si>
  <si>
    <t>Cool_Sch_2: Cooling Setpoint Temperature (°F)</t>
  </si>
  <si>
    <t>DHW_Sch_1: Water Heater Setpoint Temperature (°F)</t>
  </si>
  <si>
    <t>DHW_Sch_2: Water Heater Setpoint Temperature (°F)</t>
  </si>
  <si>
    <t>Hour_of_Year</t>
  </si>
  <si>
    <t>Time_(HH:MM)</t>
  </si>
  <si>
    <t>Hr_of_Day</t>
  </si>
  <si>
    <t>Day_of_Year</t>
  </si>
  <si>
    <t>Day_of_Week</t>
  </si>
  <si>
    <t>Day_Name</t>
  </si>
  <si>
    <t>Month</t>
  </si>
  <si>
    <t>Heat_Sch_2</t>
  </si>
  <si>
    <t>Cool_Sch_2</t>
  </si>
  <si>
    <t>DHW_Sch_2</t>
  </si>
  <si>
    <t>Custom_1</t>
  </si>
  <si>
    <t>Custom_2</t>
  </si>
  <si>
    <t>Custom_3</t>
  </si>
  <si>
    <t>Input Data Type</t>
  </si>
  <si>
    <t>Input Constraints</t>
  </si>
  <si>
    <t>Unique ID for EnergyPlus run</t>
  </si>
  <si>
    <t>String</t>
  </si>
  <si>
    <t>None</t>
  </si>
  <si>
    <t>Integer</t>
  </si>
  <si>
    <t>weather file used to size HVAC system and to estimate HVAC energy and demand over the year</t>
  </si>
  <si>
    <t>Pre-defined drop-down list</t>
  </si>
  <si>
    <t>0 to 360</t>
  </si>
  <si>
    <t>Float</t>
  </si>
  <si>
    <t>0.1 to 1.5</t>
  </si>
  <si>
    <t>Window solar heat gain coefficient</t>
  </si>
  <si>
    <t>0 to 1</t>
  </si>
  <si>
    <t>HVACType</t>
  </si>
  <si>
    <t>WaterHeaterType</t>
  </si>
  <si>
    <t>&gt; 0</t>
  </si>
  <si>
    <t>EnergyPlus Class Group</t>
  </si>
  <si>
    <t>EnergyPlus Class</t>
  </si>
  <si>
    <t>Input Text File</t>
  </si>
  <si>
    <t>EnergyPlus Object to Modify</t>
  </si>
  <si>
    <t>Input Parameter(s) Required from UI</t>
  </si>
  <si>
    <t>Input Description</t>
  </si>
  <si>
    <t>Unit conversion: Multiply value by…</t>
  </si>
  <si>
    <t>Simulation Parameters</t>
  </si>
  <si>
    <t>Version</t>
  </si>
  <si>
    <t>SimulationParameters.txt</t>
  </si>
  <si>
    <t>SimulationControl</t>
  </si>
  <si>
    <t>Building</t>
  </si>
  <si>
    <t>Name</t>
  </si>
  <si>
    <t>North Axis {deg}</t>
  </si>
  <si>
    <t>degrees offset from north</t>
  </si>
  <si>
    <t>SurfaceConvectionAlgorithm:Inside</t>
  </si>
  <si>
    <t>Timestep</t>
  </si>
  <si>
    <t>Number of Timesteps per Hour</t>
  </si>
  <si>
    <t>number of calculation timesteps per hour</t>
  </si>
  <si>
    <t>1 to 6</t>
  </si>
  <si>
    <t>Location and Climate</t>
  </si>
  <si>
    <t>RunPeriod</t>
  </si>
  <si>
    <t>Site:Location</t>
  </si>
  <si>
    <t>LocationAndClimate.txt</t>
  </si>
  <si>
    <t>[All]</t>
  </si>
  <si>
    <t>weather file</t>
  </si>
  <si>
    <t>SizingPeriod:DesignDay</t>
  </si>
  <si>
    <t>Site:WaterMainsTemperature</t>
  </si>
  <si>
    <t>Schedules</t>
  </si>
  <si>
    <t>ScheduleTypeLimits</t>
  </si>
  <si>
    <t>Schedules.txt</t>
  </si>
  <si>
    <t>Schedule:Day:Hourly</t>
  </si>
  <si>
    <t>Schedule:Week:Compact</t>
  </si>
  <si>
    <t>Schedule:Year</t>
  </si>
  <si>
    <t>Schedule:Compact</t>
  </si>
  <si>
    <t>Schedule:Constant</t>
  </si>
  <si>
    <t>Surface Construction Elements</t>
  </si>
  <si>
    <t>Material</t>
  </si>
  <si>
    <t>Materials.txt</t>
  </si>
  <si>
    <t>Material:NoMass</t>
  </si>
  <si>
    <t>Material:AirGap</t>
  </si>
  <si>
    <t>WindowMaterial:Blind</t>
  </si>
  <si>
    <t>WindowMaterial:Glazing</t>
  </si>
  <si>
    <t>WindowMaterial:SimpleGlazingSystem</t>
  </si>
  <si>
    <t>SimpleGlazingSystem.txt</t>
  </si>
  <si>
    <t>U-Factor</t>
  </si>
  <si>
    <t>window U-value in W/ft2-F</t>
  </si>
  <si>
    <t>Solar Heat Gain Coefficient</t>
  </si>
  <si>
    <t>window solar heat gain coefficient</t>
  </si>
  <si>
    <t>Construction</t>
  </si>
  <si>
    <t>Constructions.txt</t>
  </si>
  <si>
    <t>Thermal Zones and Surfaces</t>
  </si>
  <si>
    <t>GlobalGeometryRules</t>
  </si>
  <si>
    <t>ZonesAndSurfaces.txt</t>
  </si>
  <si>
    <t>Zone</t>
  </si>
  <si>
    <t>BuildingSurface:Detailed</t>
  </si>
  <si>
    <t>Window</t>
  </si>
  <si>
    <t>WindowShadingControl</t>
  </si>
  <si>
    <t>Shading:Overhang</t>
  </si>
  <si>
    <t>Door</t>
  </si>
  <si>
    <t>InternalMass</t>
  </si>
  <si>
    <t>Detailed Ground Heat Transfer</t>
  </si>
  <si>
    <t>GroundHeatTransfer:Control</t>
  </si>
  <si>
    <t>GroundHeatTransfer.txt</t>
  </si>
  <si>
    <t>GroundHeatTransfer:Slab:Materials</t>
  </si>
  <si>
    <t>GroundHeatTransfer:Slab:MatlProps</t>
  </si>
  <si>
    <t>GroundHeatTransfer:Slab:BoundConds</t>
  </si>
  <si>
    <t>GroundHeatTransfer:Slab:BldgProps</t>
  </si>
  <si>
    <t>GroundHeatTransfer:Slab:Insulation</t>
  </si>
  <si>
    <t>GroundHeatTransfer:Slab:EquivalentSlab</t>
  </si>
  <si>
    <t>GroundHeatTransfer:Basement:SimParameters</t>
  </si>
  <si>
    <t>GroundHeatTransfer:Basement:Insulation</t>
  </si>
  <si>
    <t>GroundHeatTransfer:Basement:SurfaceProps</t>
  </si>
  <si>
    <t>GroundHeatTransfer:Basement:BldgData</t>
  </si>
  <si>
    <t>GroundHeatTransfer:Basement:Interior</t>
  </si>
  <si>
    <t>GroundHeatTransfer:Basement:ComBldg</t>
  </si>
  <si>
    <t>GroundHeatTransfer:Basement:EquivSlab</t>
  </si>
  <si>
    <t>GroundHeatTransfer:Basement:EquivAutoGrid</t>
  </si>
  <si>
    <t>Internal Gains</t>
  </si>
  <si>
    <t>People</t>
  </si>
  <si>
    <t>Gains.txt</t>
  </si>
  <si>
    <t>Lights</t>
  </si>
  <si>
    <t>Watts per Zone Floor Area</t>
  </si>
  <si>
    <t>lighting power density of interior lights in W/ft2</t>
  </si>
  <si>
    <t>float</t>
  </si>
  <si>
    <t>ElectricEquipment</t>
  </si>
  <si>
    <t>Exterior Equipment</t>
  </si>
  <si>
    <t>Exterior:Lights</t>
  </si>
  <si>
    <t>Zone Airflow</t>
  </si>
  <si>
    <t>ZoneVentilation:DesignFlowRate</t>
  </si>
  <si>
    <t>HVAC.txt</t>
  </si>
  <si>
    <t>Natural Ventilation and Duct Leakage</t>
  </si>
  <si>
    <t>AirflowNetwork:SimulationControl</t>
  </si>
  <si>
    <t>AirflowNetwork:MultiZone:Zone</t>
  </si>
  <si>
    <t>AirflowNetwork:MultiZone:Surface</t>
  </si>
  <si>
    <t>AirflowNetwork:MultiZone:Surface:EffectiveLeakageArea</t>
  </si>
  <si>
    <t>AirflowNetwork:Distribution:Node</t>
  </si>
  <si>
    <t>AirflowNetwork:Distribution:Component:LeakageRatio</t>
  </si>
  <si>
    <t>AirflowNetwork:Distribution:Component:Duct</t>
  </si>
  <si>
    <t>AirflowNetwork:Distribution:Component:Fan</t>
  </si>
  <si>
    <t>AirflowNetwork:Distribution:Component:Coil</t>
  </si>
  <si>
    <t>AirflowNetwork:Distribution:Linkage</t>
  </si>
  <si>
    <t>HVAC Design Objects</t>
  </si>
  <si>
    <t>DesignSpecification:OutdoorAir</t>
  </si>
  <si>
    <t>Sizing:Zone</t>
  </si>
  <si>
    <t>Sizing:System</t>
  </si>
  <si>
    <t>Sizing:Plant</t>
  </si>
  <si>
    <t>DHW.txt</t>
  </si>
  <si>
    <t>Zone HVAC Controls and Thermostats</t>
  </si>
  <si>
    <t>ZoneControl:Thermostat</t>
  </si>
  <si>
    <t>ThermostatSetpoint:DualSetpoint</t>
  </si>
  <si>
    <t>Zone HVAC Forced Air Units</t>
  </si>
  <si>
    <t>ZoneHVAC:EnergyRecoveryVentilator</t>
  </si>
  <si>
    <t>Zone HVAC Air Loop Terminal Units</t>
  </si>
  <si>
    <t>AirTerminal:SingleDuct:ConstantVolume:NoReheat</t>
  </si>
  <si>
    <t>ZoneHVAC:AirDistributionUnit</t>
  </si>
  <si>
    <t>Zone HVAC Equipment Connections</t>
  </si>
  <si>
    <t>ZoneHVAC:EquipmentList</t>
  </si>
  <si>
    <t>ZoneHVAC:EquipmentConnections</t>
  </si>
  <si>
    <t>Fans</t>
  </si>
  <si>
    <t>Fan:OnOff</t>
  </si>
  <si>
    <t>Coils</t>
  </si>
  <si>
    <t>Coil:Cooling:DX:SingleSpeed</t>
  </si>
  <si>
    <t>Coil:Heating:Electric</t>
  </si>
  <si>
    <t>Heat Recovery</t>
  </si>
  <si>
    <t>HeatExchanger:AirToAir:SensibleAndLatent</t>
  </si>
  <si>
    <t>Unitary Equipment</t>
  </si>
  <si>
    <t>AirLoopHVAC:UnitaryHeatCool</t>
  </si>
  <si>
    <t>Air Distribution</t>
  </si>
  <si>
    <t>AirLoopHVAC</t>
  </si>
  <si>
    <t>AirLoopHVAC:ZoneSplitter</t>
  </si>
  <si>
    <t>AirLoopHVAC:SupplyPath</t>
  </si>
  <si>
    <t>AirLoopHVAC:ZoneMixer</t>
  </si>
  <si>
    <t>AirLoopHVAC:ReturnPath</t>
  </si>
  <si>
    <t>Node-Branch Management</t>
  </si>
  <si>
    <t>Branch</t>
  </si>
  <si>
    <t>HVAC.txt and DHW.txt</t>
  </si>
  <si>
    <t>BranchList</t>
  </si>
  <si>
    <t>Connector:Splitter</t>
  </si>
  <si>
    <t>Connector:Mixer</t>
  </si>
  <si>
    <t>ConnectorList</t>
  </si>
  <si>
    <t>NodeList</t>
  </si>
  <si>
    <t>OutdoorAir:Node</t>
  </si>
  <si>
    <t>OutdoorAir:NodeList</t>
  </si>
  <si>
    <t>Pipe:Adiabatic</t>
  </si>
  <si>
    <t>Pump</t>
  </si>
  <si>
    <t>Pump:VariableSpeed</t>
  </si>
  <si>
    <t>Water Heaters and Thermal Storage</t>
  </si>
  <si>
    <t>WaterHeater:Mixed</t>
  </si>
  <si>
    <t>WaterHeater:Sizing</t>
  </si>
  <si>
    <t>Plant-Condenser Loops</t>
  </si>
  <si>
    <t>PlantLoop</t>
  </si>
  <si>
    <t>Plant-Condenser Control</t>
  </si>
  <si>
    <t>PlantEquipmentList</t>
  </si>
  <si>
    <t>PlantEquipmentOperation:HeatingLoad</t>
  </si>
  <si>
    <t>PlantEquipmentOperationSchemes</t>
  </si>
  <si>
    <t>System Availability Managers</t>
  </si>
  <si>
    <t>AvailabilityManager:Scheduled</t>
  </si>
  <si>
    <t>AvailabilityManagerAssignmentList</t>
  </si>
  <si>
    <t>Setpoint Managers</t>
  </si>
  <si>
    <t>SetpointManager:Scheduled</t>
  </si>
  <si>
    <t>Water Systems</t>
  </si>
  <si>
    <t>WaterUse:Equipment</t>
  </si>
  <si>
    <t>WaterUse:Connections</t>
  </si>
  <si>
    <t>Performance Curves</t>
  </si>
  <si>
    <t>Curve:Quadratic</t>
  </si>
  <si>
    <t>PerformanceCurves.txt</t>
  </si>
  <si>
    <t>Curve:Cubic</t>
  </si>
  <si>
    <t>Curve:Biquadratic</t>
  </si>
  <si>
    <t>Output Reporting</t>
  </si>
  <si>
    <t>Output:VariableDictionary</t>
  </si>
  <si>
    <t>Output.txt</t>
  </si>
  <si>
    <t>Output:Constructions</t>
  </si>
  <si>
    <t>Output:Table:SummaryReports</t>
  </si>
  <si>
    <t>Output:Table:Monthly</t>
  </si>
  <si>
    <t>OutputControl:Table:Style</t>
  </si>
  <si>
    <t xml:space="preserve">Milestone/Version # </t>
  </si>
  <si>
    <t>Milestone Description</t>
  </si>
  <si>
    <t>Steps to Complete Milestone</t>
  </si>
  <si>
    <t>- Get all project documents on GitHub, and teach your old brother how to use it :)
- Generate full EnergyPlus .IDF (text) files using Python code
- Put each .IDF file in its own sub-folder under the main Working Directory, indicated on the "File Directories" Excel tab.
- Be able to loop through and generate a list of .IDF files.
- Be able to alter a handful of EnergyPlus parameters in the .IDF code using inputs from the "Model_Inputs" Excel tab.</t>
  </si>
  <si>
    <t>0. Get all project docs on GitHub.
1. When you run Python, the first thing it should do is create a parent folder in the directory specified on the "File Directories" tab, and name the folder with the "Project Name" given on the same tab.
2. Once that is done, we need to create the EnergyPlus input text files using the guidance on the "EPlus Text Files_Detailed" and "EPlus Text Files_Summary" tabs. There's too much to explain here, so we should discuss over the phone. But basically, your code will:
  - Create a folder for the text file with the named provided in the "RunLabel" column on the "Model_Inputs" tab.
  - Build the .IDF text file associated with that RunLabel, and save it within the folder you just created.
  - Loop through all iterations on the "Model_Inputs" tab, and repeat the above steps (e.g., create a subfolder, create the text file, save it in the sub-folder).</t>
  </si>
  <si>
    <t>- Get IDF files to run sucessfully through EnergyPlus v9.5 (via the command line) in a batch process</t>
  </si>
  <si>
    <t>1. Download EnergyPlus v9.5 (make sure it's 9.5. I heard 9.6, the current version, has some bugs).
2. Use Python to call EnergyPlus via the command prompt and run the IDF's through it. EnergyPlus needs two arguments in order to run: the IDF file, and the weather file (.epw). I've now included the weather files in a separate folder in the zip file. I've also included my Python script where I was calling EnergyPlus via the command prompt. Finally, I've renamed "Location" to "WeatherFile" in the Model_inputs tab.</t>
  </si>
  <si>
    <t>0.2.5</t>
  </si>
  <si>
    <t>- Get unit conversions working for existing inputs
- Get model outputs from EnergyPlus into this file</t>
  </si>
  <si>
    <t>1. Two of the current inputs on the Model_Inputs tab need to have their units converted: WindowU-Value and InteriorLPD. The conversion factors are shown on the "EPlus Text Files_DETAILED" tab.
2. Next - reading and storing outputs! We've already set up our IDFs to automatically generate outputs. These are found in the Outputs.txt file that we include in our full IDF. After an IDF runs, as long as it runs successfully, it will generate a file called "[IDFName].csv" in the same directory as the IDF. So, for example, if the IDF is called BaseRun, the output file we want will be called "BaseRun.csv". The output file is going to have data fields that we are going to want to map and store in our outputs tab in this file called "Model_Outputs". I've included this mapping on the tab "ModelOutputMap&amp;Conversions". Before we store the outputs in this file, though, we need to convert their units. Not all of the data fields have the same conversion factor, so I've put the conversion factors also on the tab "ModelOutputMap&amp;Conversions".
So, in summary, at this point our program will:
- Read in inputs from the Model_Inputs tab, making any necessary unit conversions.
- Combine these inputs with the text file library to make full IDF files.
- Run the IDF files through EnergyPlus.
- Read in the outputs generated from the EnergyPlus runs.
- Make any necessary unit conversions to those outputs.
- Store the outputs on the Model_Outputs tab.</t>
  </si>
  <si>
    <t>- Improve look of UI
- Expand inputs!!</t>
  </si>
  <si>
    <t>Text File Order</t>
  </si>
  <si>
    <t>Parent Text File/Folder Name</t>
  </si>
  <si>
    <t>Sub-Folder or File Name</t>
  </si>
  <si>
    <t>Need(s) to be Generated?</t>
  </si>
  <si>
    <t>Changes Based on User Input?</t>
  </si>
  <si>
    <t>General Change Type</t>
  </si>
  <si>
    <t>Specifics of Change</t>
  </si>
  <si>
    <t>User Input Used to Change Text File</t>
  </si>
  <si>
    <t>Input Units</t>
  </si>
  <si>
    <t>Units Needed for EnergyPlus</t>
  </si>
  <si>
    <t>Multiplier Needed to Convert Input Units to EPlus Units</t>
  </si>
  <si>
    <t>No</t>
  </si>
  <si>
    <t>Yes</t>
  </si>
  <si>
    <t>F-string insertion(s) within text file</t>
  </si>
  <si>
    <t>User-inputted text gets directly inserted into text  file without adjustment.</t>
  </si>
  <si>
    <t>[None]</t>
  </si>
  <si>
    <t>[Unitless]</t>
  </si>
  <si>
    <t>Timesteps per hour</t>
  </si>
  <si>
    <t>degrees</t>
  </si>
  <si>
    <t>LocationAndClimate</t>
  </si>
  <si>
    <t>USA_ID_Boise.AP-Gowen.Field.ANGB.726810_TMY3.txt</t>
  </si>
  <si>
    <t>Full text file swap</t>
  </si>
  <si>
    <t>User selection determines which of the light blue text file gets inserted into "the stack".
Note: User selection also determines which weather file (.epw) gets used for simulation.</t>
  </si>
  <si>
    <t>USA_MT_Kalispell-Glacier.Park.Intl.AP.727790_TMY3.txt</t>
  </si>
  <si>
    <t>USA_OR_Portland.Intl.AP.726980_TMY3.txt</t>
  </si>
  <si>
    <t>USA_WA_Seattle-Tacoma.Intl.AP.727930_TMY3.txt</t>
  </si>
  <si>
    <t>USA_WA_Spokane.Intl.AP.727850_TMY3.txt</t>
  </si>
  <si>
    <t>Schedules.csv</t>
  </si>
  <si>
    <t>User selection determines which column numbers of the Schedules.csv file are used in the simulation.</t>
  </si>
  <si>
    <t>Heating setpoint schedule</t>
  </si>
  <si>
    <t>Cooling setpoint schedule</t>
  </si>
  <si>
    <t>Domestic hot water heater setpoint schedule</t>
  </si>
  <si>
    <t>Materials</t>
  </si>
  <si>
    <t>WallInsulation</t>
  </si>
  <si>
    <t>Wood-Framed - 4 in. Studs - 16 in. OC - R-0 Cavity Insulation.txt</t>
  </si>
  <si>
    <t>User selection determines which of the light blue text file gets inserted into "the stack".</t>
  </si>
  <si>
    <t>Wall cavity insulation that gets added to other wall layers to form the full wall construction.</t>
  </si>
  <si>
    <t>Wood-Framed - 4 in. Studs - 16 in. OC - R-11 Cavity Insulation.txt</t>
  </si>
  <si>
    <t>Wood-Framed - 4 in. Studs - 16 in. OC - R-13 Cavity Insulation.txt</t>
  </si>
  <si>
    <t>Wood-Framed - 4 in. Studs - 16 in. OC - R-15 Cavity Insulation.txt</t>
  </si>
  <si>
    <t>Wood-Framed - 6 in. Studs - 16 in. OC - R-0 Cavity Insulation.txt</t>
  </si>
  <si>
    <t>Wood-Framed - 6 in. Studs - 16 in. OC - R-19 Cavity Insulation.txt</t>
  </si>
  <si>
    <t>Wood-Framed - 6 in. Studs - 16 in. OC - R-19 Cavity Insulation - R-10 Header Insulation.txt</t>
  </si>
  <si>
    <t>Wood-Framed - 6 in. Studs - 16 in. OC - R-21 Cavity Insulation.txt</t>
  </si>
  <si>
    <t>Wood-Framed - 6 in. Studs - 16 in. OC - R-21 Cavity Insulation - R-10 Header Insulation.txt</t>
  </si>
  <si>
    <t>Wood-Framed - 6 in. Studs - 24 in. OC - R-0 Cavity Insulation.txt</t>
  </si>
  <si>
    <t>Wood-Framed - 6 in. Studs - 24 in. OC - R-19 Cavity Insulation.txt</t>
  </si>
  <si>
    <t>Wood-Framed - 6 in. Studs - 24 in. OC - R-19 Cavity Insulation - R-10 Header Insulation.txt</t>
  </si>
  <si>
    <t>Wood-Framed - 6 in. Studs - 24 in. OC - R-21 Cavity Insulation.txt</t>
  </si>
  <si>
    <t>Wood-Framed - 6 in. Studs - 24 in. OC - R-21 Cavity Insulation - R-10 Header Insulation.txt</t>
  </si>
  <si>
    <t>CeilingInsulation</t>
  </si>
  <si>
    <t>Attic - R0 Cavity Insulation.txt</t>
  </si>
  <si>
    <t>Ceiling cavity insulation that gets added to other ceiling layers to form the full ceiling construction.</t>
  </si>
  <si>
    <t>Attic - R30 Cavity Insulation.txt</t>
  </si>
  <si>
    <t>Attic - R38 Cavity Insulation.txt</t>
  </si>
  <si>
    <t>Attic - R49 Cavity Insulation.txt</t>
  </si>
  <si>
    <t>Attic - R60 Cavity Insulation.txt</t>
  </si>
  <si>
    <t>FloorInsulation</t>
  </si>
  <si>
    <t>Crawlspace - R0 Cavity Insulation.txt</t>
  </si>
  <si>
    <t>Crawlspace - R13 Cavity Insulation.txt</t>
  </si>
  <si>
    <t>Crawlspace - R19 Cavity Insulation.txt</t>
  </si>
  <si>
    <t>Crawlspace - R30 Cavity Insulation.txt</t>
  </si>
  <si>
    <t>Crawlspace - R38 Cavity Insulation.txt</t>
  </si>
  <si>
    <t>OtherMaterials.txt</t>
  </si>
  <si>
    <t>User-inputted text gets directly inserted into text  file after unit conversion (for U-value).</t>
  </si>
  <si>
    <t>Window U-value</t>
  </si>
  <si>
    <t>Btu/ft^2-F</t>
  </si>
  <si>
    <t>watt/meter²/K</t>
  </si>
  <si>
    <t>User-inputted text gets directly inserted into text  file after unit conversion.</t>
  </si>
  <si>
    <t>Lighting power density of interior lights</t>
  </si>
  <si>
    <t>W/ft^2</t>
  </si>
  <si>
    <t>watt/meter²</t>
  </si>
  <si>
    <t>Air Source Heat Pump - Single Speed</t>
  </si>
  <si>
    <t>Max temp resistance heat can turn on</t>
  </si>
  <si>
    <t>°F</t>
  </si>
  <si>
    <t>°C</t>
  </si>
  <si>
    <t>=(°F - 32) * 5/9</t>
  </si>
  <si>
    <t>Min temp compressor is allowed to operate</t>
  </si>
  <si>
    <t>Type of heating and cooling system</t>
  </si>
  <si>
    <t>Electric Furnace with CAC</t>
  </si>
  <si>
    <t>Electric Furnace with No CAC</t>
  </si>
  <si>
    <t>Gas Furnace with CAC</t>
  </si>
  <si>
    <t>Gas Furnace with No CAC</t>
  </si>
  <si>
    <t>OtherHVAC.txt</t>
  </si>
  <si>
    <t>DHW</t>
  </si>
  <si>
    <t>Type of water heater</t>
  </si>
  <si>
    <t>Gas Storage_50-gallon</t>
  </si>
  <si>
    <t>OtherDHW.txt</t>
  </si>
  <si>
    <t>Wood-Framed - 2x4 - 16 in OC - R-0 Cavity</t>
  </si>
  <si>
    <t>Wood-Framed - 2x4 - 16 in OC - R-11 Cavity</t>
  </si>
  <si>
    <t>Wood-Framed - 2x4 - 16 in OC - R-13 Cavity</t>
  </si>
  <si>
    <t>Wood-Framed - 2x6 - 16 in OC - R-0 Cavity</t>
  </si>
  <si>
    <t>Wood-Framed - 2x6 - 16 in OC - R-19 Cavity</t>
  </si>
  <si>
    <t>Wood-Framed - 2x6 - 16 in OC - R-19 Cavity - R-10 Header</t>
  </si>
  <si>
    <t>Wood-Framed - 2x6 - 16 in OC - R-21 Cavity</t>
  </si>
  <si>
    <t>Wood-Framed - 2x6 - 16 in OC - R-21 Cavity - R-10 Header</t>
  </si>
  <si>
    <t>Wood-Framed - 2x6 - 24 in OC - R-0 Cavity</t>
  </si>
  <si>
    <t>Wood-Framed - 2x6 - 24 in OC - R-19 Cavity</t>
  </si>
  <si>
    <t>Wood-Framed - 2x6 - 24 in OC - R-19 Cavity - R-10 Header</t>
  </si>
  <si>
    <t>Wood-Framed - 2x6 - 24 in OC - R-21 Cavity</t>
  </si>
  <si>
    <t>Wood-Framed - 2x6 - 24 in OC - R-21 Cavity - R-10 Header</t>
  </si>
  <si>
    <t>Attic - R0 Cavity Insulation</t>
  </si>
  <si>
    <t>Attic - R38 Cavity Insulation</t>
  </si>
  <si>
    <t>Attic - R49 Cavity Insulation</t>
  </si>
  <si>
    <t>Attic - R60 Cavity Insulation</t>
  </si>
  <si>
    <t>All_End_Uses</t>
  </si>
  <si>
    <t>Heating</t>
  </si>
  <si>
    <t>Cooling</t>
  </si>
  <si>
    <t>Fan</t>
  </si>
  <si>
    <t>Water_Heating</t>
  </si>
  <si>
    <t>Lighting</t>
  </si>
  <si>
    <t>Other_Electric_Equipment</t>
  </si>
  <si>
    <t>USA_MT_Kalispell-Glacier.Park.Intl.AP.727790_TMY3</t>
  </si>
  <si>
    <t>USA_WA_Seattle-Tacoma.Intl.AP.727930_TMY3</t>
  </si>
  <si>
    <t>USA_WA_Spokane.Intl.AP.727850_TMY3</t>
  </si>
  <si>
    <t>Above_Ground_Wall_Construction</t>
  </si>
  <si>
    <t>Ceiling_And_Roof_Construction</t>
  </si>
  <si>
    <t>Foundation_And_Floor_Construction</t>
  </si>
  <si>
    <t>------ Wood-Framed 2x4, Studs 16 in On Center (OC) ------</t>
  </si>
  <si>
    <t>------ Wood-Framed 2x6, Studs 16 in On Center (OC) ------</t>
  </si>
  <si>
    <t>------ Wood-Framed 2x6, Studs 24 in On Center (OC) ------</t>
  </si>
  <si>
    <t>------------------ Vented Crawlspace -------------------</t>
  </si>
  <si>
    <t>Vented Crawlspace - R0 Cavity Insulation</t>
  </si>
  <si>
    <t>Vented Crawlspace - R13 Cavity Insulation</t>
  </si>
  <si>
    <t>Vented Crawlspace - R19 Cavity Insulation</t>
  </si>
  <si>
    <t>Vented Crawlspace - R30 Cavity Insulation</t>
  </si>
  <si>
    <t>Vented Crawlspace - R38 Cavity Insulation</t>
  </si>
  <si>
    <t>------------------------- Slab ------------------------------</t>
  </si>
  <si>
    <t>Slab - Uninsulated</t>
  </si>
  <si>
    <t>Slab - R5 Perimeter with No Thermal Break</t>
  </si>
  <si>
    <t>Slab - R5 Perimeter with R5 Thermal Break</t>
  </si>
  <si>
    <t>Slab - R5 Under Full Slab with R5 Thermal Break</t>
  </si>
  <si>
    <t>Slab - R10 Perimeter with No Thermal Break</t>
  </si>
  <si>
    <t>Slab - R10 Perimeter with R5 Thermal Break</t>
  </si>
  <si>
    <t>Slab - R10 Under Full Slab with R5 Thermal Break</t>
  </si>
  <si>
    <t>---------------- Heated Basement ---------------------</t>
  </si>
  <si>
    <t>Heated Basement - Uninsulated</t>
  </si>
  <si>
    <t>Heated Basement - R5 Exterior Insulation</t>
  </si>
  <si>
    <t>Heated Basement - R10 Exterior Insulation</t>
  </si>
  <si>
    <t>Heated Basement - R15 Exterior Insulation</t>
  </si>
  <si>
    <t>--------------- Unheated Basement --------------------</t>
  </si>
  <si>
    <t>Unheated Basement - Uninsulated</t>
  </si>
  <si>
    <t>Unheated Basement - R13 Cavity Insulation</t>
  </si>
  <si>
    <t>Unheated Basement - R19 Cavity Insulation</t>
  </si>
  <si>
    <t>Unheated Basement - R30 Cavity Insulation</t>
  </si>
  <si>
    <t>Unheated Basement - R38 Cavity Insulation</t>
  </si>
  <si>
    <t>v0.5.2</t>
  </si>
  <si>
    <t>Refrigerator</t>
  </si>
  <si>
    <t>Range</t>
  </si>
  <si>
    <t>Dryer</t>
  </si>
  <si>
    <t>ClothesWasher</t>
  </si>
  <si>
    <t>Dishwasher</t>
  </si>
  <si>
    <t>Number_Of_People</t>
  </si>
  <si>
    <t>Exterior_W</t>
  </si>
  <si>
    <t>MiscElectric_W</t>
  </si>
  <si>
    <t>MiscGas_W</t>
  </si>
  <si>
    <t>Annual</t>
  </si>
  <si>
    <t>SEEM Simulation Model  Version 0.992 build Jul 15 2021 10:27:49.    Date: 06/18/2022  Time: 16:43:29  File: D:\Google Cloud HP\RTF\SEEM\SEEM992\seem_inputs.csv</t>
  </si>
  <si>
    <t>D:\Google Cloud HP\RTF\SEEM\SEEM992\app\weather\</t>
  </si>
  <si>
    <t xml:space="preserve"> Label of your choice will be used in name of SEEM output file</t>
  </si>
  <si>
    <t>Weather file name in weather directory</t>
  </si>
  <si>
    <t>1=print hourly output (.SEEM file) for each run, 0=do not print hourly output</t>
  </si>
  <si>
    <t>Month for an additional set of hourly output. Enter 0 for no additional output.</t>
  </si>
  <si>
    <t>Day for an additional set of hourly output. Enter 0 for no additional output. Enter valid day (not February 30 or April 31 etc).</t>
  </si>
  <si>
    <t>Heat setpoint, higher T</t>
  </si>
  <si>
    <t>Heat setpoint, lower T</t>
  </si>
  <si>
    <t>Cool setpoint, lower T</t>
  </si>
  <si>
    <t>Cool setpoint, higher T</t>
  </si>
  <si>
    <t>Non-zero for schedule number, 0 ignore</t>
  </si>
  <si>
    <t>Average internal gains</t>
  </si>
  <si>
    <t>Average internal moisture gains</t>
  </si>
  <si>
    <t>Type of equip: (YKC= HSPF 7.2/SEER 10.0) (YSA= HSPF 9.0/SEER 14.5) (HPA3= HSPF 8.0/SEER 13.0) (HCA3=HSPF7.9/SEER13) (FYKC= FUR + YKC cool) (FYSA= FUR + YSA cool) (FHPA= FUR + HPA cool) (FHCA= FUR + HCA cool) (DHP1= HSPF 12/SEER 25) (DHP2= HSPF 10.6/ SEER 23) (DHP3= HSPF 8.2/ SEER 16) (FUR=electric furnace, no cooling) (For Gas Furnace, use FUR and apply AFUE to output) (HSPF_#_SEER_#= custom heat pump, i.e., HSPF_8.5_SEER_13.2)</t>
  </si>
  <si>
    <t>Heat pump size</t>
  </si>
  <si>
    <t>Size of electric furnace</t>
  </si>
  <si>
    <t>Multiplier for rated CFM</t>
  </si>
  <si>
    <t>HP control strategy</t>
  </si>
  <si>
    <t>Cutoff T for control strategies</t>
  </si>
  <si>
    <t>1=perfect ducts, 0=imperfect</t>
  </si>
  <si>
    <t>Location of supply ducts</t>
  </si>
  <si>
    <t>Supply leakage fraction</t>
  </si>
  <si>
    <t>Supply duct area</t>
  </si>
  <si>
    <t>Supply duct R-value</t>
  </si>
  <si>
    <t>Location of return ducts</t>
  </si>
  <si>
    <t>Return leakage fraction</t>
  </si>
  <si>
    <t>Return duct area</t>
  </si>
  <si>
    <t>Return duct R-value</t>
  </si>
  <si>
    <t>Conditioned floor area</t>
  </si>
  <si>
    <t>Volume of house</t>
  </si>
  <si>
    <t>Area of floor exposed to outdoors, i.e., over garage or cantilever</t>
  </si>
  <si>
    <t>Exterior floor R-value</t>
  </si>
  <si>
    <t>Gross exterior wall area</t>
  </si>
  <si>
    <t>Wall R-value</t>
  </si>
  <si>
    <t>Full ceiling area</t>
  </si>
  <si>
    <t>R-val of ceiling from room air to attic air</t>
  </si>
  <si>
    <t>Roof solar absorptivity, recommend 0.85 to 0.98</t>
  </si>
  <si>
    <t>North window area</t>
  </si>
  <si>
    <t>East window area</t>
  </si>
  <si>
    <t>South window area</t>
  </si>
  <si>
    <t>West window area</t>
  </si>
  <si>
    <t>Overall air-to-air U-value of window including frame, from NFRC</t>
  </si>
  <si>
    <t>Solar heat gain coefficient including frame from NFRC</t>
  </si>
  <si>
    <t>Multiplies SHGC to account for both internal and external shading of window</t>
  </si>
  <si>
    <t>Door area</t>
  </si>
  <si>
    <t>Overall R-value for rough-out area</t>
  </si>
  <si>
    <t>1=crawl, 2=slab, 3=unheated basement, 4=heated basement</t>
  </si>
  <si>
    <t>Footprint area, NOT conditioned floor area</t>
  </si>
  <si>
    <t>Perimeter of footprint</t>
  </si>
  <si>
    <t>Wood floor R-value</t>
  </si>
  <si>
    <t>R-value under slab (continuous)</t>
  </si>
  <si>
    <t>R-value of carpet, pad etc. on slab or wood floor</t>
  </si>
  <si>
    <t>H = horizontal insulation, V = vertical insulation to top of slab, N = no insulation</t>
  </si>
  <si>
    <t>Depth (V) or width (H) of perimeter slab insulation</t>
  </si>
  <si>
    <t>R-value of perimeter insulation</t>
  </si>
  <si>
    <t>Average soil conductivity</t>
  </si>
  <si>
    <t>Average distance from finish grade to finish floor</t>
  </si>
  <si>
    <t>Average distance from finish grade to crawlspace floor</t>
  </si>
  <si>
    <t>Blower door CFM50</t>
  </si>
  <si>
    <t>Average height of conditioned space above ground level</t>
  </si>
  <si>
    <t>Fan CFM</t>
  </si>
  <si>
    <t>Fan type</t>
  </si>
  <si>
    <t>User entered values or default values for fan efficiency</t>
  </si>
  <si>
    <t>Fan efficiency in CFM/Watt</t>
  </si>
  <si>
    <t>HRV efficiency as decimal percent</t>
  </si>
  <si>
    <t>Attic air change rate per hour</t>
  </si>
  <si>
    <t>Crawl air change rate per hour</t>
  </si>
  <si>
    <t>WH = 1 for has Water Heater, 0 if no Water Heater</t>
  </si>
  <si>
    <t>WH tank size in gallons. Use actual size not nominal.</t>
  </si>
  <si>
    <t>WH performance level</t>
  </si>
  <si>
    <t>WH water setpoint</t>
  </si>
  <si>
    <t>Is the HPWH ducted to outside?</t>
  </si>
  <si>
    <t>HPWH evaporator fan flow multiplier</t>
  </si>
  <si>
    <t>Source of Water.  1=City Surface 2=City Mix 3=City Ground/Community 4=Well</t>
  </si>
  <si>
    <t xml:space="preserve"> Location of Water Heater. 1=Garage 3=Basement (Unconditioned) 4=Internal</t>
  </si>
  <si>
    <t xml:space="preserve"> Draw Schedule Number.  Number of Column from drawschedule.csv</t>
  </si>
  <si>
    <t>Demand Response Schedule Number. 0 is no DR, 1 is always off</t>
  </si>
  <si>
    <t>Interaction Factor for space heat and water heating. Decimal value 0 to 1.</t>
  </si>
  <si>
    <t>RUN PARAMETERS</t>
  </si>
  <si>
    <t>OCCUPANCY PARAMETERS</t>
  </si>
  <si>
    <t>EQUIPMENT PARAMETERS</t>
  </si>
  <si>
    <t>DUCT PARAMETERS</t>
  </si>
  <si>
    <t>ENVELOPE PARAMETERS</t>
  </si>
  <si>
    <t>FOUNDATION PARAMETERS</t>
  </si>
  <si>
    <t>INFILTRATION PARAMETERS</t>
  </si>
  <si>
    <t>WATER HEATER PARAMETERS</t>
  </si>
  <si>
    <t xml:space="preserve"> RunLabel$</t>
  </si>
  <si>
    <t>Wname$</t>
  </si>
  <si>
    <t>HourlyOut</t>
  </si>
  <si>
    <t>OutputMonth</t>
  </si>
  <si>
    <t>OutputDay</t>
  </si>
  <si>
    <t>Theathi</t>
  </si>
  <si>
    <t>Theatlo</t>
  </si>
  <si>
    <t>Tcoollo</t>
  </si>
  <si>
    <t>Tcoolhi</t>
  </si>
  <si>
    <t>Tschedule</t>
  </si>
  <si>
    <t>QGains</t>
  </si>
  <si>
    <t>Qgainsschedule</t>
  </si>
  <si>
    <t>Wgains</t>
  </si>
  <si>
    <t>Wgainsschedule</t>
  </si>
  <si>
    <t>Equiptype$</t>
  </si>
  <si>
    <t>Tons</t>
  </si>
  <si>
    <t>Furnsize</t>
  </si>
  <si>
    <t>CFMmult</t>
  </si>
  <si>
    <t>HPcntrl</t>
  </si>
  <si>
    <t>Tcntrl</t>
  </si>
  <si>
    <t>Perfect</t>
  </si>
  <si>
    <t>SDloc$</t>
  </si>
  <si>
    <t>SDleak</t>
  </si>
  <si>
    <t>SDArea</t>
  </si>
  <si>
    <t>SDRval</t>
  </si>
  <si>
    <t>RDloc$</t>
  </si>
  <si>
    <t>RDleak</t>
  </si>
  <si>
    <t>RDArea</t>
  </si>
  <si>
    <t>RDRval</t>
  </si>
  <si>
    <t>Afloorcon</t>
  </si>
  <si>
    <t>Volume</t>
  </si>
  <si>
    <t>Afloorext</t>
  </si>
  <si>
    <t>Rfloorext</t>
  </si>
  <si>
    <t>Aextwall</t>
  </si>
  <si>
    <t>Rextwall</t>
  </si>
  <si>
    <t>Aceiling</t>
  </si>
  <si>
    <t>Rceiling</t>
  </si>
  <si>
    <t>Absroof</t>
  </si>
  <si>
    <t>AwinN</t>
  </si>
  <si>
    <t>AwinE</t>
  </si>
  <si>
    <t>AwinS</t>
  </si>
  <si>
    <t>AwinW</t>
  </si>
  <si>
    <t>Uwindow</t>
  </si>
  <si>
    <t>SHGC</t>
  </si>
  <si>
    <t>Shading Factor</t>
  </si>
  <si>
    <t>Adoor</t>
  </si>
  <si>
    <t>Rdoor</t>
  </si>
  <si>
    <t>Foundtype</t>
  </si>
  <si>
    <t>Afootprint</t>
  </si>
  <si>
    <t>Pfootprint</t>
  </si>
  <si>
    <t>Rfloor</t>
  </si>
  <si>
    <t>Rslabins</t>
  </si>
  <si>
    <t>Rcarpet</t>
  </si>
  <si>
    <t>Edgetype$</t>
  </si>
  <si>
    <t>EdgeDepth</t>
  </si>
  <si>
    <t>RedgeIns</t>
  </si>
  <si>
    <t>Soilcond</t>
  </si>
  <si>
    <t>HeightAG</t>
  </si>
  <si>
    <t>RwallAG</t>
  </si>
  <si>
    <t>HeightBG</t>
  </si>
  <si>
    <t>RwallBG</t>
  </si>
  <si>
    <t>CFM50</t>
  </si>
  <si>
    <t>Stack Height</t>
  </si>
  <si>
    <t>FanType</t>
  </si>
  <si>
    <t>FanCFM</t>
  </si>
  <si>
    <t>FanSched</t>
  </si>
  <si>
    <t>FanEquip</t>
  </si>
  <si>
    <t>FanEff</t>
  </si>
  <si>
    <t>HRVEff</t>
  </si>
  <si>
    <t>achattic</t>
  </si>
  <si>
    <t>achcrawl</t>
  </si>
  <si>
    <t>WH</t>
  </si>
  <si>
    <t>WH_size</t>
  </si>
  <si>
    <t>HPWH_performance</t>
  </si>
  <si>
    <t>WH_setpoint</t>
  </si>
  <si>
    <t>ducted</t>
  </si>
  <si>
    <t>WH_fan</t>
  </si>
  <si>
    <t>HPWH_doTempDepress</t>
  </si>
  <si>
    <t>WH_inlet</t>
  </si>
  <si>
    <t>WH_loc</t>
  </si>
  <si>
    <t>WaterDrawSchedule</t>
  </si>
  <si>
    <t>DRSchedule</t>
  </si>
  <si>
    <t>InteractionFactor</t>
  </si>
  <si>
    <t>(any)</t>
  </si>
  <si>
    <t>(City or NWHZ#CZ#_3)</t>
  </si>
  <si>
    <t>(1 or 0)</t>
  </si>
  <si>
    <t>(0 to 12)</t>
  </si>
  <si>
    <t>(0 to 31)</t>
  </si>
  <si>
    <t>(F)</t>
  </si>
  <si>
    <t>(0 to 5)</t>
  </si>
  <si>
    <t>(Btu/hr)</t>
  </si>
  <si>
    <t>(lb/hr)</t>
  </si>
  <si>
    <t>(YKC,YSA,HPA3,HCA3,FYKC,FYSA,FHPA,FHCA,FUR,DHP1,DHP2,DHP3,VNA,GSHP20,ZONL,HSPF_#_SEER_#)</t>
  </si>
  <si>
    <t>(tons)</t>
  </si>
  <si>
    <t>(kW)</t>
  </si>
  <si>
    <t>(0.7 to 1.3)</t>
  </si>
  <si>
    <t>(0-4, 100-103)</t>
  </si>
  <si>
    <t>(Crawl, Attic, Out, In)</t>
  </si>
  <si>
    <t>(0 to 1)</t>
  </si>
  <si>
    <t>(ft²)</t>
  </si>
  <si>
    <t>(R-value)</t>
  </si>
  <si>
    <t>(ft³)</t>
  </si>
  <si>
    <t>(U-value)</t>
  </si>
  <si>
    <t>(1, 2, 3, 4)</t>
  </si>
  <si>
    <t>(ft)</t>
  </si>
  <si>
    <t>(H, V, N)</t>
  </si>
  <si>
    <t>(R-Value)</t>
  </si>
  <si>
    <t>(Btu/ft-F-hr)</t>
  </si>
  <si>
    <t>CFM</t>
  </si>
  <si>
    <t>(Exhaust, Supply, HRV, or None)</t>
  </si>
  <si>
    <t>(USR, Estar, EstarNW,Standard)</t>
  </si>
  <si>
    <t>(CFM/W)</t>
  </si>
  <si>
    <t>(1/hr)</t>
  </si>
  <si>
    <t>gallons</t>
  </si>
  <si>
    <t>[tier].[type]</t>
  </si>
  <si>
    <t>(0,1,2)</t>
  </si>
  <si>
    <t>(1,2,3,4)</t>
  </si>
  <si>
    <t>(1,3,4)</t>
  </si>
  <si>
    <t xml:space="preserve"> 1 to 10</t>
  </si>
  <si>
    <t>0,1,2</t>
  </si>
  <si>
    <t>Crawl</t>
  </si>
  <si>
    <t>IDBoise3</t>
  </si>
  <si>
    <t>FUR</t>
  </si>
  <si>
    <t>Attic</t>
  </si>
  <si>
    <t>N</t>
  </si>
  <si>
    <t>Standard</t>
  </si>
  <si>
    <t>restankRealistic</t>
  </si>
  <si>
    <t>V</t>
  </si>
  <si>
    <t>In</t>
  </si>
  <si>
    <t>REEDR Input</t>
  </si>
  <si>
    <t>WASpokane3</t>
  </si>
  <si>
    <t>MTKalispell3</t>
  </si>
  <si>
    <t>WASeattle3</t>
  </si>
  <si>
    <t>YSA</t>
  </si>
  <si>
    <t>FYSA</t>
  </si>
  <si>
    <t>N/A</t>
  </si>
  <si>
    <t>SEEM Input(s)</t>
  </si>
  <si>
    <t>H</t>
  </si>
  <si>
    <t>Can't simulate with SEEM. Can only choose perimeter or vertical edge insulation.</t>
  </si>
  <si>
    <t>Window_Shades</t>
  </si>
  <si>
    <t>Window_Overhangs</t>
  </si>
  <si>
    <t>Supply_Duct_Leakage</t>
  </si>
  <si>
    <t>Return_Duct_Leakage</t>
  </si>
  <si>
    <t>Run1</t>
  </si>
  <si>
    <t>Run2</t>
  </si>
  <si>
    <t>Run3</t>
  </si>
  <si>
    <t>Run4</t>
  </si>
  <si>
    <t>Run5</t>
  </si>
  <si>
    <t>Run6</t>
  </si>
  <si>
    <t>Run7</t>
  </si>
  <si>
    <t>Run8</t>
  </si>
  <si>
    <t>Run9</t>
  </si>
  <si>
    <t>Run10</t>
  </si>
  <si>
    <t>Run11</t>
  </si>
  <si>
    <t>Run12</t>
  </si>
  <si>
    <t>Run13</t>
  </si>
  <si>
    <t>Run14</t>
  </si>
  <si>
    <t>Run15</t>
  </si>
  <si>
    <t>Run16</t>
  </si>
  <si>
    <t>Run17</t>
  </si>
  <si>
    <t>Run18</t>
  </si>
  <si>
    <t>Run19</t>
  </si>
  <si>
    <t>Run20</t>
  </si>
  <si>
    <t>Run21</t>
  </si>
  <si>
    <t>Run22</t>
  </si>
  <si>
    <t>Run23</t>
  </si>
  <si>
    <t>Run24</t>
  </si>
  <si>
    <t>Run25</t>
  </si>
  <si>
    <t>Run26</t>
  </si>
  <si>
    <t>Run27</t>
  </si>
  <si>
    <t>Run28</t>
  </si>
  <si>
    <t>Run29</t>
  </si>
  <si>
    <t>Run30</t>
  </si>
  <si>
    <t>Run31</t>
  </si>
  <si>
    <t>Run32</t>
  </si>
  <si>
    <t>Run33</t>
  </si>
  <si>
    <t>Run34</t>
  </si>
  <si>
    <t>Run35</t>
  </si>
  <si>
    <t>Run36</t>
  </si>
  <si>
    <t>Run37</t>
  </si>
  <si>
    <t>Run38</t>
  </si>
  <si>
    <t>Run39</t>
  </si>
  <si>
    <t>Run40</t>
  </si>
  <si>
    <t>6-24-22 Test 1</t>
  </si>
  <si>
    <t>max</t>
  </si>
  <si>
    <t>wall_type</t>
  </si>
  <si>
    <t>ceiling_type</t>
  </si>
  <si>
    <t>found_type</t>
  </si>
  <si>
    <t>weather</t>
  </si>
  <si>
    <t>supply_duct_leak</t>
  </si>
  <si>
    <t>return_duct_leak</t>
  </si>
  <si>
    <t>REEDR Input(s)</t>
  </si>
  <si>
    <t>Drop-Down Options</t>
  </si>
  <si>
    <t>Short Name</t>
  </si>
  <si>
    <t>Lookup ID</t>
  </si>
  <si>
    <t>R0-Attic</t>
  </si>
  <si>
    <t>R30-Attic</t>
  </si>
  <si>
    <t>R38-Attic</t>
  </si>
  <si>
    <t>R49-Attic</t>
  </si>
  <si>
    <t>R60-Attic</t>
  </si>
  <si>
    <t>2x4-R0-Wall</t>
  </si>
  <si>
    <t>2x4-R11-Wall</t>
  </si>
  <si>
    <t>2x4-R13-Wall</t>
  </si>
  <si>
    <t>2x6-R0-STD-Wall</t>
  </si>
  <si>
    <t>2x6-R19-STD-Wall</t>
  </si>
  <si>
    <t>2x6-R21-STD-Wall</t>
  </si>
  <si>
    <t>2x6-R19-ADV-Wall</t>
  </si>
  <si>
    <t>2x6-R21-ADV-Wall</t>
  </si>
  <si>
    <t>R0-Crawl</t>
  </si>
  <si>
    <t>R13-Crawl</t>
  </si>
  <si>
    <t>R19-Crawl</t>
  </si>
  <si>
    <t>R30-Crawl</t>
  </si>
  <si>
    <t>R38-Crawl</t>
  </si>
  <si>
    <t>R0-Slab</t>
  </si>
  <si>
    <t>R5Per-NoTB-Slab</t>
  </si>
  <si>
    <t>R5Full-TB-Slab</t>
  </si>
  <si>
    <t>R10Per-NoTB-Slab</t>
  </si>
  <si>
    <t>R10Full-TB-Slab</t>
  </si>
  <si>
    <t>R0-HtdBase</t>
  </si>
  <si>
    <t>R5-HtdBase</t>
  </si>
  <si>
    <t>R10-HtdBase</t>
  </si>
  <si>
    <t>R15-HtdBase</t>
  </si>
  <si>
    <t>R0-UnHtdBase</t>
  </si>
  <si>
    <t>R13-UnHtdBase</t>
  </si>
  <si>
    <t>R19-UnHtdBase</t>
  </si>
  <si>
    <t>R30-UnHtdBase</t>
  </si>
  <si>
    <t>R38-UnHtdBase</t>
  </si>
  <si>
    <t>Boise-ID</t>
  </si>
  <si>
    <t>Kalisp-MT</t>
  </si>
  <si>
    <t>SeaTac-WA</t>
  </si>
  <si>
    <t>Spokan-WA</t>
  </si>
  <si>
    <t>min</t>
  </si>
  <si>
    <t>ID</t>
  </si>
  <si>
    <t>Glazing</t>
  </si>
  <si>
    <t>Frame</t>
  </si>
  <si>
    <t>U</t>
  </si>
  <si>
    <t>VT</t>
  </si>
  <si>
    <t>Single, clear</t>
  </si>
  <si>
    <t>Metal</t>
  </si>
  <si>
    <t>Double, clear</t>
  </si>
  <si>
    <t>Double, tint</t>
  </si>
  <si>
    <t>Double, low-e, high SHGC, argon</t>
  </si>
  <si>
    <t>Double, low-e, medium SHGC, argon</t>
  </si>
  <si>
    <t>Double, low-e, low SHGC, argon</t>
  </si>
  <si>
    <t>Metal, thermal break</t>
  </si>
  <si>
    <t>Nonmetal</t>
  </si>
  <si>
    <t>Double, low-e, high SHGC, argon, improved</t>
  </si>
  <si>
    <t>Improved nonmetal</t>
  </si>
  <si>
    <t>Double, low-e, medium SHGC, argon, improved</t>
  </si>
  <si>
    <t>Double, low-e, low SHGC, argon, improved</t>
  </si>
  <si>
    <t>Triple, low-e, high SHGC, argon, improved</t>
  </si>
  <si>
    <t>Triple, low-e, medium SHGC, argon, improved</t>
  </si>
  <si>
    <t>Triple, low-e, low SHGC, argon, improved</t>
  </si>
  <si>
    <t>Source:</t>
  </si>
  <si>
    <t>EWC. (2012a). Efficient Windows Collaborative. Minneapolis, MN: Efficient Windows Collaborative. www.efficientwindows.org.</t>
  </si>
  <si>
    <t>----------- Metal Frame, No Thermal Break -----------</t>
  </si>
  <si>
    <t>------------- Metal Frame, Thermal Break --------------</t>
  </si>
  <si>
    <t>-------------------- Non-Metal Frame --------------------</t>
  </si>
  <si>
    <t>------- Non-Metal Frame, Thermally Improved -------</t>
  </si>
  <si>
    <t>Single, clear, metal</t>
  </si>
  <si>
    <t>Double, clear, metal</t>
  </si>
  <si>
    <t>Double, tint, metal</t>
  </si>
  <si>
    <t>Double, low-e, high SHGC, argon, metal</t>
  </si>
  <si>
    <t>Double, low-e, medium SHGC, argon, metal</t>
  </si>
  <si>
    <t>Double, low-e, low SHGC, argon, metal</t>
  </si>
  <si>
    <t>Single, clear, non-metal</t>
  </si>
  <si>
    <t>Double, clear, non-metal</t>
  </si>
  <si>
    <t>Double, tint, non-metal</t>
  </si>
  <si>
    <t>Double, low-e, high SHGC, argon, non-metal</t>
  </si>
  <si>
    <t>Double, low-e, medium SHGC, argon, non-metal</t>
  </si>
  <si>
    <t>Double, low-e, low SHGC, argon, non-metal</t>
  </si>
  <si>
    <t>Triple, low-e, high SHGC, argon, non-metal</t>
  </si>
  <si>
    <t>Triple, low-e, medium SHGC, argon, non-metal</t>
  </si>
  <si>
    <t>Triple, low-e, low SHGC, argon, non-metal</t>
  </si>
  <si>
    <t>SP-clear-metal</t>
  </si>
  <si>
    <t>DP-clear-metal</t>
  </si>
  <si>
    <t>DP-tint-metal</t>
  </si>
  <si>
    <t>DP-lowE-highSHGC-metal</t>
  </si>
  <si>
    <t>DP-lowE-lowSHGC-metal</t>
  </si>
  <si>
    <t>DP-lowE-medSHGC-metal</t>
  </si>
  <si>
    <t>Double, clear, metal, TB</t>
  </si>
  <si>
    <t>Double, tint, metal, TB</t>
  </si>
  <si>
    <t>Double, low-e, high SHGC, argon, metal, TB</t>
  </si>
  <si>
    <t>Double, low-e, medium SHGC, argon, metal, TB</t>
  </si>
  <si>
    <t>Double, low-e, low SHGC, argon, metal, TB</t>
  </si>
  <si>
    <t>DP-clear-metal-TB</t>
  </si>
  <si>
    <t>DP-tint-metal-TB</t>
  </si>
  <si>
    <t>DP-lowE-highSHGC-metal-TB</t>
  </si>
  <si>
    <t>DP-lowE-medSHGC-metal-TB</t>
  </si>
  <si>
    <t>DP-lowE-lowSHGC-metal-TB</t>
  </si>
  <si>
    <t>SP-clear-nonmetal</t>
  </si>
  <si>
    <t>DP-clear-nonmetal</t>
  </si>
  <si>
    <t>DP-tint-nonmetal</t>
  </si>
  <si>
    <t>DP-lowE-highSHGC-nonmetal</t>
  </si>
  <si>
    <t>DP-lowE-medSHGC-nonmetal</t>
  </si>
  <si>
    <t>DP-lowE-lowSHGC-nonmetal</t>
  </si>
  <si>
    <t>TP-lowE-highSHGC-nonmetal</t>
  </si>
  <si>
    <t>TP-lowE-medSHGC-nonmetal</t>
  </si>
  <si>
    <t>TP-lowE-lowSHGC-nonmetal</t>
  </si>
  <si>
    <t>Window_Construction</t>
  </si>
  <si>
    <t>window_type</t>
  </si>
  <si>
    <t>Total possible combinations:</t>
  </si>
  <si>
    <t>#</t>
  </si>
  <si>
    <t>concatenation</t>
  </si>
  <si>
    <t>3-3-2-8-5-3-4</t>
  </si>
  <si>
    <t>2-2-1-17-16-1-2</t>
  </si>
  <si>
    <t>3-5-5-12-4-1-4</t>
  </si>
  <si>
    <t>4-7-2-16-12-3-2</t>
  </si>
  <si>
    <t>4-7-1-1-15-4-3</t>
  </si>
  <si>
    <t>3-6-3-3-12-1-4</t>
  </si>
  <si>
    <t>3-2-3-17-18-1-4</t>
  </si>
  <si>
    <t>4-4-4-10-3-3-3</t>
  </si>
  <si>
    <t>4-7-3-10-19-2-3</t>
  </si>
  <si>
    <t>3-4-4-14-11-4-1</t>
  </si>
  <si>
    <t>3-5-4-19-13-3-3</t>
  </si>
  <si>
    <t>1-5-1-19-6-4-2</t>
  </si>
  <si>
    <t>4-5-4-9-11-1-2</t>
  </si>
  <si>
    <t>4-1-4-17-16-2-3</t>
  </si>
  <si>
    <t>3-7-4-13-11-3-1</t>
  </si>
  <si>
    <t>4-3-3-6-1-2-3</t>
  </si>
  <si>
    <t>4-8-4-9-4-4-2</t>
  </si>
  <si>
    <t>2-4-2-14-1-1-3</t>
  </si>
  <si>
    <t>4-2-5-8-14-1-2</t>
  </si>
  <si>
    <t>2-2-2-14-5-4-2</t>
  </si>
  <si>
    <t>3-4-1-16-18-1-1</t>
  </si>
  <si>
    <t>1-6-5-19-2-3-1</t>
  </si>
  <si>
    <t>2-4-4-10-2-1-2</t>
  </si>
  <si>
    <t>3-8-2-18-4-4-1</t>
  </si>
  <si>
    <t>4-3-3-3-12-3-1</t>
  </si>
  <si>
    <t>4-6-5-10-20-2-2</t>
  </si>
  <si>
    <t>4-7-2-11-9-2-1</t>
  </si>
  <si>
    <t>2-3-1-12-12-2-4</t>
  </si>
  <si>
    <t>2-5-4-14-14-3-3</t>
  </si>
  <si>
    <t>2-6-5-13-15-4-1</t>
  </si>
  <si>
    <t>1-2-4-2-7-3-3</t>
  </si>
  <si>
    <t>1-8-2-3-12-2-3</t>
  </si>
  <si>
    <t>2-4-5-13-3-1-4</t>
  </si>
  <si>
    <t>4-6-2-1-20-1-4</t>
  </si>
  <si>
    <t>2-1-2-12-11-4-3</t>
  </si>
  <si>
    <t>2-1-4-6-17-4-2</t>
  </si>
  <si>
    <t>4-5-5-9-14-1-2</t>
  </si>
  <si>
    <t>1-4-1-1-14-4-4</t>
  </si>
  <si>
    <t>4-8-5-2-5-2-1</t>
  </si>
  <si>
    <t>2-2-2-15-16-1-1</t>
  </si>
  <si>
    <t>1-7-1-12-17-4-2</t>
  </si>
  <si>
    <t>3-6-2-3-7-4-2</t>
  </si>
  <si>
    <t>1-6-2-7-14-3-4</t>
  </si>
  <si>
    <t>2-3-2-19-6-1-2</t>
  </si>
  <si>
    <t>4-4-3-2-2-2-3</t>
  </si>
  <si>
    <t>4-8-5-1-8-3-4</t>
  </si>
  <si>
    <t>1-4-4-6-9-2-2</t>
  </si>
  <si>
    <t>1-5-3-13-18-3-2</t>
  </si>
  <si>
    <t>2-4-2-3-20-1-1</t>
  </si>
  <si>
    <t>3-5-3-10-7-2-1</t>
  </si>
  <si>
    <t>2-2-3-17-12-4-1</t>
  </si>
  <si>
    <t>2-2-3-2-1-2-3</t>
  </si>
  <si>
    <t>4-2-5-3-7-1-1</t>
  </si>
  <si>
    <t>1-5-3-5-9-2-3</t>
  </si>
  <si>
    <t>4-3-4-13-11-2-2</t>
  </si>
  <si>
    <t>2-4-5-10-13-1-1</t>
  </si>
  <si>
    <t>4-2-4-13-16-2-1</t>
  </si>
  <si>
    <t>1-6-5-17-1-1-1</t>
  </si>
  <si>
    <t>4-1-5-5-6-3-4</t>
  </si>
  <si>
    <t>4-2-4-12-6-1-3</t>
  </si>
  <si>
    <t>2-5-2-3-16-3-2</t>
  </si>
  <si>
    <t>1-8-4-3-1-4-3</t>
  </si>
  <si>
    <t>4-7-2-3-1-1-4</t>
  </si>
  <si>
    <t>1-7-5-6-9-2-2</t>
  </si>
  <si>
    <t>4-7-2-16-1-1-2</t>
  </si>
  <si>
    <t>1-5-4-17-10-4-1</t>
  </si>
  <si>
    <t>1-6-4-10-7-3-3</t>
  </si>
  <si>
    <t>2-8-5-18-17-4-1</t>
  </si>
  <si>
    <t>4-8-4-13-15-3-2</t>
  </si>
  <si>
    <t>2-4-1-9-8-2-1</t>
  </si>
  <si>
    <t>3-8-5-6-13-3-3</t>
  </si>
  <si>
    <t>1-4-3-4-2-4-4</t>
  </si>
  <si>
    <t>4-2-5-16-4-2-2</t>
  </si>
  <si>
    <t>2-3-2-18-15-1-2</t>
  </si>
  <si>
    <t>4-2-2-9-13-4-2</t>
  </si>
  <si>
    <t>3-7-2-19-11-2-2</t>
  </si>
  <si>
    <t>3-4-3-18-15-3-3</t>
  </si>
  <si>
    <t>2-8-2-1-18-4-4</t>
  </si>
  <si>
    <t>2-3-1-5-3-1-1</t>
  </si>
  <si>
    <t>4-5-5-18-8-2-2</t>
  </si>
  <si>
    <t>2-6-4-11-9-1-2</t>
  </si>
  <si>
    <t>3-8-3-2-13-1-2</t>
  </si>
  <si>
    <t>1-2-5-16-9-4-1</t>
  </si>
  <si>
    <t>3-7-3-4-17-1-3</t>
  </si>
  <si>
    <t>1-4-3-19-5-2-2</t>
  </si>
  <si>
    <t>3-5-3-9-13-4-3</t>
  </si>
  <si>
    <t>4-4-4-7-1-2-1</t>
  </si>
  <si>
    <t>2-2-5-6-16-4-2</t>
  </si>
  <si>
    <t>1-3-3-14-7-1-3</t>
  </si>
  <si>
    <t>1-4-4-13-14-4-1</t>
  </si>
  <si>
    <t>4-7-2-16-11-1-1</t>
  </si>
  <si>
    <t>1-2-5-19-7-2-2</t>
  </si>
  <si>
    <t>3-1-3-4-6-3-2</t>
  </si>
  <si>
    <t>3-6-1-15-2-3-4</t>
  </si>
  <si>
    <t>2-3-4-18-8-2-2</t>
  </si>
  <si>
    <t>2-4-3-2-14-3-3</t>
  </si>
  <si>
    <t>2-5-2-14-19-3-1</t>
  </si>
  <si>
    <t>4-1-3-2-14-2-1</t>
  </si>
  <si>
    <t>2-1-4-12-9-3-2</t>
  </si>
  <si>
    <t>4-2-4-14-13-4-2</t>
  </si>
  <si>
    <t>3-5-1-13-8-4-1</t>
  </si>
  <si>
    <t>1-7-4-14-5-2-1</t>
  </si>
  <si>
    <t>4-3-4-17-8-4-2</t>
  </si>
  <si>
    <t>4-2-1-12-16-4-2</t>
  </si>
  <si>
    <t>1-6-4-12-8-4-4</t>
  </si>
  <si>
    <t>1-4-2-1-20-3-4</t>
  </si>
  <si>
    <t>3-2-4-16-8-2-1</t>
  </si>
  <si>
    <t>4-2-3-6-10-2-2</t>
  </si>
  <si>
    <t>2-3-1-11-15-1-1</t>
  </si>
  <si>
    <t>1-4-2-8-17-1-2</t>
  </si>
  <si>
    <t>1-8-1-6-9-2-1</t>
  </si>
  <si>
    <t>1-4-2-18-10-1-3</t>
  </si>
  <si>
    <t>3-5-4-10-11-1-2</t>
  </si>
  <si>
    <t>2-7-3-16-4-2-4</t>
  </si>
  <si>
    <t>3-3-3-18-20-1-2</t>
  </si>
  <si>
    <t>3-1-3-6-17-1-2</t>
  </si>
  <si>
    <t>4-6-5-16-13-3-3</t>
  </si>
  <si>
    <t>2-5-4-4-2-1-3</t>
  </si>
  <si>
    <t>4-1-1-17-13-2-3</t>
  </si>
  <si>
    <t>4-8-4-7-14-3-3</t>
  </si>
  <si>
    <t>1-3-4-6-1-3-3</t>
  </si>
  <si>
    <t>1-3-2-4-9-3-4</t>
  </si>
  <si>
    <t>2-8-4-11-6-4-1</t>
  </si>
  <si>
    <t>1-8-1-7-12-1-1</t>
  </si>
  <si>
    <t>1-5-1-8-16-1-1</t>
  </si>
  <si>
    <t>4-4-3-8-17-1-1</t>
  </si>
  <si>
    <t>3-5-1-17-9-3-1</t>
  </si>
  <si>
    <t>3-2-2-8-18-2-4</t>
  </si>
  <si>
    <t>4-8-3-2-9-2-4</t>
  </si>
  <si>
    <t>3-5-1-12-2-3-2</t>
  </si>
  <si>
    <t>1-3-2-4-7-2-4</t>
  </si>
  <si>
    <t>3-4-5-12-19-2-3</t>
  </si>
  <si>
    <t>4-5-4-7-7-4-4</t>
  </si>
  <si>
    <t>2-5-2-7-11-4-3</t>
  </si>
  <si>
    <t>3-7-1-15-7-4-2</t>
  </si>
  <si>
    <t>4-4-3-4-11-4-3</t>
  </si>
  <si>
    <t>4-1-4-4-12-1-1</t>
  </si>
  <si>
    <t>4-7-5-1-19-2-3</t>
  </si>
  <si>
    <t>1-2-4-3-11-4-1</t>
  </si>
  <si>
    <t>3-4-3-5-8-3-2</t>
  </si>
  <si>
    <t>4-8-5-6-5-4-2</t>
  </si>
  <si>
    <t>3-1-3-1-14-3-1</t>
  </si>
  <si>
    <t>1-6-3-12-3-2-1</t>
  </si>
  <si>
    <t>3-2-3-14-16-2-1</t>
  </si>
  <si>
    <t>3-1-1-5-8-2-2</t>
  </si>
  <si>
    <t>1-4-2-10-4-1-1</t>
  </si>
  <si>
    <t>4-4-4-12-4-1-2</t>
  </si>
  <si>
    <t>3-8-4-4-12-4-3</t>
  </si>
  <si>
    <t>1-6-2-10-10-2-2</t>
  </si>
  <si>
    <t>4-5-1-15-11-4-4</t>
  </si>
  <si>
    <t>2-4-4-12-2-2-2</t>
  </si>
  <si>
    <t>3-7-4-19-15-3-1</t>
  </si>
  <si>
    <t>2-8-5-4-17-4-1</t>
  </si>
  <si>
    <t>2-6-5-6-17-3-4</t>
  </si>
  <si>
    <t>1-3-4-15-1-2-4</t>
  </si>
  <si>
    <t>1-6-1-8-12-4-1</t>
  </si>
  <si>
    <t>2-5-5-14-14-2-2</t>
  </si>
  <si>
    <t>2-8-3-6-14-4-4</t>
  </si>
  <si>
    <t>2-1-1-18-13-3-2</t>
  </si>
  <si>
    <t>4-6-5-16-14-3-3</t>
  </si>
  <si>
    <t>4-2-3-12-10-3-3</t>
  </si>
  <si>
    <t>3-3-5-2-8-4-1</t>
  </si>
  <si>
    <t>2-8-4-9-5-3-3</t>
  </si>
  <si>
    <t>2-7-4-14-11-3-4</t>
  </si>
  <si>
    <t>3-2-3-19-6-2-2</t>
  </si>
  <si>
    <t>2-7-2-7-20-1-2</t>
  </si>
  <si>
    <t>2-1-3-5-18-4-1</t>
  </si>
  <si>
    <t>4-1-3-19-19-4-2</t>
  </si>
  <si>
    <t>2-1-2-12-19-2-1</t>
  </si>
  <si>
    <t>4-2-1-12-12-4-1</t>
  </si>
  <si>
    <t>3-6-1-1-6-3-2</t>
  </si>
  <si>
    <t>4-6-3-12-7-3-4</t>
  </si>
  <si>
    <t>1-5-1-8-20-1-4</t>
  </si>
  <si>
    <t>2-1-5-12-1-4-3</t>
  </si>
  <si>
    <t>3-6-1-6-14-1-3</t>
  </si>
  <si>
    <t>2-3-1-6-11-1-4</t>
  </si>
  <si>
    <t>4-7-5-18-12-1-2</t>
  </si>
  <si>
    <t>3-6-5-11-19-2-3</t>
  </si>
  <si>
    <t>4-3-3-5-14-4-3</t>
  </si>
  <si>
    <t>3-7-4-15-16-3-4</t>
  </si>
  <si>
    <t>2-2-2-4-7-3-1</t>
  </si>
  <si>
    <t>3-7-5-2-10-1-2</t>
  </si>
  <si>
    <t>4-5-5-3-9-2-4</t>
  </si>
  <si>
    <t>3-3-3-2-19-2-2</t>
  </si>
  <si>
    <t>2-7-2-18-12-1-4</t>
  </si>
  <si>
    <t>2-5-2-3-4-3-1</t>
  </si>
  <si>
    <t>1-2-5-2-20-1-1</t>
  </si>
  <si>
    <t>2-2-5-19-20-1-4</t>
  </si>
  <si>
    <t>4-3-2-2-7-4-2</t>
  </si>
  <si>
    <t>4-5-1-14-14-1-1</t>
  </si>
  <si>
    <t>3-8-5-1-14-2-3</t>
  </si>
  <si>
    <t>1-8-4-14-14-1-1</t>
  </si>
  <si>
    <t>1-7-1-10-7-2-2</t>
  </si>
  <si>
    <t>4-6-4-2-12-4-2</t>
  </si>
  <si>
    <t>4-5-3-14-3-4-4</t>
  </si>
  <si>
    <t>3-7-3-12-17-3-2</t>
  </si>
  <si>
    <t>1-7-3-1-13-4-3</t>
  </si>
  <si>
    <t>4-4-3-5-20-2-2</t>
  </si>
  <si>
    <t>3-5-2-9-9-3-2</t>
  </si>
  <si>
    <t>1-1-3-6-14-3-4</t>
  </si>
  <si>
    <t>4-8-5-10-20-4-2</t>
  </si>
  <si>
    <t>3-7-4-17-9-1-3</t>
  </si>
  <si>
    <t>1-6-5-16-15-2-2</t>
  </si>
  <si>
    <t>3-7-3-19-5-4-3</t>
  </si>
  <si>
    <t>2-1-3-9-7-4-4</t>
  </si>
  <si>
    <t>3-8-1-4-8-2-2</t>
  </si>
  <si>
    <t>1-3-1-5-12-2-1</t>
  </si>
  <si>
    <t>4-8-2-4-15-1-2</t>
  </si>
  <si>
    <t>3-1-3-11-13-2-3</t>
  </si>
  <si>
    <t>3-2-5-19-8-4-1</t>
  </si>
  <si>
    <t>4-5-5-19-20-3-3</t>
  </si>
  <si>
    <t>1-3-5-9-12-3-2</t>
  </si>
  <si>
    <t>4-6-5-6-7-2-4</t>
  </si>
  <si>
    <t>1-3-2-16-7-4-3</t>
  </si>
  <si>
    <t>1-2-2-18-8-2-4</t>
  </si>
  <si>
    <t>3-7-4-14-6-4-1</t>
  </si>
  <si>
    <t>4-6-3-13-12-3-1</t>
  </si>
  <si>
    <t>1-2-5-5-11-3-1</t>
  </si>
  <si>
    <t>4-8-1-5-17-2-3</t>
  </si>
  <si>
    <t>4-2-5-4-13-4-2</t>
  </si>
  <si>
    <t>4-8-3-3-12-1-3</t>
  </si>
  <si>
    <t>1-6-4-17-5-2-3</t>
  </si>
  <si>
    <t>1-6-5-9-20-1-2</t>
  </si>
  <si>
    <t>4-7-5-14-11-4-1</t>
  </si>
  <si>
    <t>3-8-4-2-18-1-3</t>
  </si>
  <si>
    <t>4-6-3-12-2-2-3</t>
  </si>
  <si>
    <t>1-8-1-16-20-1-2</t>
  </si>
  <si>
    <t>3-4-4-10-15-4-3</t>
  </si>
  <si>
    <t>2-8-1-1-16-3-3</t>
  </si>
  <si>
    <t>3-4-4-5-18-2-1</t>
  </si>
  <si>
    <t>3-7-4-18-13-2-4</t>
  </si>
  <si>
    <t>3-8-3-13-2-3-3</t>
  </si>
  <si>
    <t>3-1-4-15-18-1-3</t>
  </si>
  <si>
    <t>1-7-2-7-2-1-4</t>
  </si>
  <si>
    <t>1-2-4-15-7-1-3</t>
  </si>
  <si>
    <t>4-8-2-9-4-3-3</t>
  </si>
  <si>
    <t>2-6-4-7-1-4-2</t>
  </si>
  <si>
    <t>3-1-5-11-19-4-4</t>
  </si>
  <si>
    <t>2-5-5-1-15-3-4</t>
  </si>
  <si>
    <t>3-7-3-8-12-3-1</t>
  </si>
  <si>
    <t>3-8-1-7-1-4-4</t>
  </si>
  <si>
    <t>1-3-5-15-17-3-1</t>
  </si>
  <si>
    <t>4-5-5-9-4-2-1</t>
  </si>
  <si>
    <t>4-1-4-2-7-3-2</t>
  </si>
  <si>
    <t>3-4-4-19-18-2-3</t>
  </si>
  <si>
    <t>1-2-3-18-20-2-4</t>
  </si>
  <si>
    <t>1-6-1-2-3-3-3</t>
  </si>
  <si>
    <t>1-6-1-5-11-4-2</t>
  </si>
  <si>
    <t>1-4-3-7-17-3-2</t>
  </si>
  <si>
    <t>2-7-3-4-17-4-1</t>
  </si>
  <si>
    <t>3-3-5-4-6-1-1</t>
  </si>
  <si>
    <t>2-7-3-14-12-4-1</t>
  </si>
  <si>
    <t>1-6-4-11-20-1-4</t>
  </si>
  <si>
    <t>2-1-4-1-11-2-1</t>
  </si>
  <si>
    <t>4-6-3-17-15-4-4</t>
  </si>
  <si>
    <t>3-4-2-14-4-1-1</t>
  </si>
  <si>
    <t>3-3-4-6-12-1-1</t>
  </si>
  <si>
    <t>2-4-3-16-14-1-4</t>
  </si>
  <si>
    <t>1-2-5-16-3-3-2</t>
  </si>
  <si>
    <t>1-1-1-8-16-3-1</t>
  </si>
  <si>
    <t>3-2-4-18-20-3-2</t>
  </si>
  <si>
    <t>2-5-5-18-1-1-3</t>
  </si>
  <si>
    <t>3-4-5-16-15-2-1</t>
  </si>
  <si>
    <t>3-2-5-19-4-1-3</t>
  </si>
  <si>
    <t>4-3-2-7-3-4-2</t>
  </si>
  <si>
    <t>1-4-4-4-5-2-3</t>
  </si>
  <si>
    <t>3-4-3-6-6-4-1</t>
  </si>
  <si>
    <t>3-4-3-14-8-2-2</t>
  </si>
  <si>
    <t>2-4-4-17-14-1-4</t>
  </si>
  <si>
    <t>3-4-1-6-9-3-4</t>
  </si>
  <si>
    <t>4-4-5-6-19-4-1</t>
  </si>
  <si>
    <t>2-6-5-16-12-3-1</t>
  </si>
  <si>
    <t>3-5-4-1-10-2-2</t>
  </si>
  <si>
    <t>1-5-5-19-18-3-1</t>
  </si>
  <si>
    <t>2-7-5-11-9-3-4</t>
  </si>
  <si>
    <t>3-5-3-4-20-4-3</t>
  </si>
  <si>
    <t>4-2-5-12-9-4-2</t>
  </si>
  <si>
    <t>3-1-2-3-1-3-3</t>
  </si>
  <si>
    <t>4-4-1-18-13-4-1</t>
  </si>
  <si>
    <t>3-6-3-18-8-3-3</t>
  </si>
  <si>
    <t>2-5-5-7-1-4-4</t>
  </si>
  <si>
    <t>2-6-2-3-15-1-1</t>
  </si>
  <si>
    <t>2-5-5-3-13-1-3</t>
  </si>
  <si>
    <t>2-2-4-9-12-4-4</t>
  </si>
  <si>
    <t>4-2-5-11-14-3-2</t>
  </si>
  <si>
    <t>3-4-1-8-10-3-4</t>
  </si>
  <si>
    <t>4-4-3-5-6-2-2</t>
  </si>
  <si>
    <t>4-1-4-3-8-3-2</t>
  </si>
  <si>
    <t>2-5-2-16-13-3-4</t>
  </si>
  <si>
    <t>1-6-1-16-18-3-2</t>
  </si>
  <si>
    <t>4-6-4-8-16-1-3</t>
  </si>
  <si>
    <t>1-5-3-17-17-4-1</t>
  </si>
  <si>
    <t>1-1-4-2-3-2-3</t>
  </si>
  <si>
    <t>4-6-5-16-12-4-1</t>
  </si>
  <si>
    <t>4-3-2-13-9-3-1</t>
  </si>
  <si>
    <t>3-4-2-12-2-4-4</t>
  </si>
  <si>
    <t>3-6-1-4-7-4-2</t>
  </si>
  <si>
    <t>4-3-2-7-12-2-2</t>
  </si>
  <si>
    <t>3-7-3-15-5-2-4</t>
  </si>
  <si>
    <t>1-7-3-7-5-2-3</t>
  </si>
  <si>
    <t>1-3-2-14-13-1-3</t>
  </si>
  <si>
    <t>4-2-1-11-1-2-4</t>
  </si>
  <si>
    <t>1-3-1-11-3-1-3</t>
  </si>
  <si>
    <t>2-5-2-11-17-1-4</t>
  </si>
  <si>
    <t>3-4-3-8-17-2-1</t>
  </si>
  <si>
    <t>3-7-2-4-14-2-1</t>
  </si>
  <si>
    <t>2-6-4-19-14-1-4</t>
  </si>
  <si>
    <t>3-3-4-4-13-1-3</t>
  </si>
  <si>
    <t>1-4-1-17-4-1-3</t>
  </si>
  <si>
    <t>2-8-3-4-19-4-2</t>
  </si>
  <si>
    <t>1-1-1-4-9-4-2</t>
  </si>
  <si>
    <t>2-2-2-4-14-2-3</t>
  </si>
  <si>
    <t>2-7-5-8-14-2-4</t>
  </si>
  <si>
    <t>2-7-3-16-13-4-4</t>
  </si>
  <si>
    <t>4-4-1-1-17-1-3</t>
  </si>
  <si>
    <t>3-4-2-3-6-2-1</t>
  </si>
  <si>
    <t>3-1-5-4-13-1-4</t>
  </si>
  <si>
    <t>2-1-3-1-6-3-2</t>
  </si>
  <si>
    <t>2-1-5-3-6-1-2</t>
  </si>
  <si>
    <t>3-2-5-10-2-1-3</t>
  </si>
  <si>
    <t>4-3-5-7-12-4-4</t>
  </si>
  <si>
    <t>4-7-2-18-13-4-4</t>
  </si>
  <si>
    <t>2-8-3-4-19-1-4</t>
  </si>
  <si>
    <t>2-7-5-12-14-2-3</t>
  </si>
  <si>
    <t>1-1-5-6-9-1-4</t>
  </si>
  <si>
    <t>3-7-4-6-13-3-2</t>
  </si>
  <si>
    <t>3-5-5-12-7-3-4</t>
  </si>
  <si>
    <t>4-4-4-2-9-2-2</t>
  </si>
  <si>
    <t>3-5-1-2-13-1-4</t>
  </si>
  <si>
    <t>2-5-1-3-11-3-3</t>
  </si>
  <si>
    <t>1-2-1-1-1-2-3</t>
  </si>
  <si>
    <t>2-1-3-16-17-1-2</t>
  </si>
  <si>
    <t>3-4-2-10-5-2-1</t>
  </si>
  <si>
    <t>4-5-1-1-18-3-4</t>
  </si>
  <si>
    <t>1-6-5-16-1-1-1</t>
  </si>
  <si>
    <t>3-5-3-16-6-1-2</t>
  </si>
  <si>
    <t>4-5-3-15-1-4-4</t>
  </si>
  <si>
    <t>2-7-3-16-17-3-1</t>
  </si>
  <si>
    <t>2-6-1-11-13-4-2</t>
  </si>
  <si>
    <t>3-5-5-11-8-3-2</t>
  </si>
  <si>
    <t>2-5-5-4-2-3-4</t>
  </si>
  <si>
    <t>1-2-1-14-12-2-2</t>
  </si>
  <si>
    <t>1-7-5-1-17-3-1</t>
  </si>
  <si>
    <t>4-5-4-9-9-3-1</t>
  </si>
  <si>
    <t>3-3-2-3-4-2-4</t>
  </si>
  <si>
    <t>2-5-3-3-4-2-2</t>
  </si>
  <si>
    <t>4-2-2-17-12-2-3</t>
  </si>
  <si>
    <t>3-1-3-7-9-3-1</t>
  </si>
  <si>
    <t>2-8-4-18-9-2-1</t>
  </si>
  <si>
    <t>1-4-4-13-10-1-4</t>
  </si>
  <si>
    <t>2-8-1-9-13-1-1</t>
  </si>
  <si>
    <t>1-2-4-14-7-4-1</t>
  </si>
  <si>
    <t>2-6-2-2-17-3-2</t>
  </si>
  <si>
    <t>4-3-1-6-10-3-3</t>
  </si>
  <si>
    <t>3-7-4-11-15-1-2</t>
  </si>
  <si>
    <t>3-2-3-7-19-3-4</t>
  </si>
  <si>
    <t>4-4-2-15-20-1-1</t>
  </si>
  <si>
    <t>2-1-5-5-17-3-2</t>
  </si>
  <si>
    <t>2-6-2-1-14-2-1</t>
  </si>
  <si>
    <t>4-7-2-1-1-1-3</t>
  </si>
  <si>
    <t>1-6-4-16-2-4-2</t>
  </si>
  <si>
    <t>1-1-5-4-17-3-3</t>
  </si>
  <si>
    <t>2-2-2-1-15-4-2</t>
  </si>
  <si>
    <t>1-5-3-6-13-2-3</t>
  </si>
  <si>
    <t>4-2-2-6-7-1-1</t>
  </si>
  <si>
    <t>2-4-3-16-13-3-3</t>
  </si>
  <si>
    <t>4-5-2-7-19-4-4</t>
  </si>
  <si>
    <t>1-5-4-16-13-2-3</t>
  </si>
  <si>
    <t>3-1-3-14-17-2-2</t>
  </si>
  <si>
    <t>4-7-3-14-17-3-3</t>
  </si>
  <si>
    <t>4-7-1-16-11-2-2</t>
  </si>
  <si>
    <t>3-8-2-11-13-1-2</t>
  </si>
  <si>
    <t>3-5-1-8-17-4-3</t>
  </si>
  <si>
    <t>2-4-1-19-20-2-3</t>
  </si>
  <si>
    <t>3-2-4-4-8-3-1</t>
  </si>
  <si>
    <t>2-2-3-5-18-1-2</t>
  </si>
  <si>
    <t>2-1-4-6-7-1-4</t>
  </si>
  <si>
    <t>3-7-2-16-5-3-2</t>
  </si>
  <si>
    <t>3-7-3-9-13-4-3</t>
  </si>
  <si>
    <t>2-8-3-5-19-4-3</t>
  </si>
  <si>
    <t>3-6-5-12-12-1-3</t>
  </si>
  <si>
    <t>2-6-1-11-17-4-4</t>
  </si>
  <si>
    <t>4-1-4-5-6-3-1</t>
  </si>
  <si>
    <t>2-3-3-17-3-4-1</t>
  </si>
  <si>
    <t>3-1-3-14-4-1-4</t>
  </si>
  <si>
    <t>3-4-3-8-11-3-2</t>
  </si>
  <si>
    <t>4-4-1-19-10-2-4</t>
  </si>
  <si>
    <t>1-1-2-2-4-4-3</t>
  </si>
  <si>
    <t>2-4-5-12-18-4-1</t>
  </si>
  <si>
    <t>2-6-5-19-1-3-3</t>
  </si>
  <si>
    <t>4-2-5-19-15-4-1</t>
  </si>
  <si>
    <t>3-1-2-7-18-2-2</t>
  </si>
  <si>
    <t>3-6-5-10-13-4-1</t>
  </si>
  <si>
    <t>3-1-2-16-19-2-2</t>
  </si>
  <si>
    <t>3-7-2-12-16-4-1</t>
  </si>
  <si>
    <t>3-7-1-9-4-2-1</t>
  </si>
  <si>
    <t>1-5-4-12-11-1-3</t>
  </si>
  <si>
    <t>4-5-4-7-4-1-2</t>
  </si>
  <si>
    <t>1-5-3-13-9-4-4</t>
  </si>
  <si>
    <t>2-1-3-1-11-1-3</t>
  </si>
  <si>
    <t>2-2-1-2-18-4-3</t>
  </si>
  <si>
    <t>4-2-4-8-4-3-3</t>
  </si>
  <si>
    <t>1-1-2-18-10-3-1</t>
  </si>
  <si>
    <t>3-4-1-8-9-3-1</t>
  </si>
  <si>
    <t>3-4-5-18-12-1-4</t>
  </si>
  <si>
    <t>2-8-1-8-17-2-1</t>
  </si>
  <si>
    <t>1-5-4-8-7-1-3</t>
  </si>
  <si>
    <t>1-3-4-11-7-3-1</t>
  </si>
  <si>
    <t>4-7-1-3-3-3-2</t>
  </si>
  <si>
    <t>2-5-5-19-17-4-3</t>
  </si>
  <si>
    <t>2-3-3-6-20-2-4</t>
  </si>
  <si>
    <t>3-2-3-15-20-2-1</t>
  </si>
  <si>
    <t>3-3-4-6-15-1-4</t>
  </si>
  <si>
    <t>2-1-4-19-14-3-1</t>
  </si>
  <si>
    <t>3-6-4-18-12-4-3</t>
  </si>
  <si>
    <t>3-3-4-4-10-4-4</t>
  </si>
  <si>
    <t>1-4-4-17-20-4-2</t>
  </si>
  <si>
    <t>1-8-5-2-1-4-3</t>
  </si>
  <si>
    <t>1-1-4-10-19-1-4</t>
  </si>
  <si>
    <t>2-4-2-11-20-2-2</t>
  </si>
  <si>
    <t>3-4-2-12-2-2-3</t>
  </si>
  <si>
    <t>3-7-4-4-19-3-1</t>
  </si>
  <si>
    <t>2-6-1-1-16-2-1</t>
  </si>
  <si>
    <t>2-3-4-2-16-4-3</t>
  </si>
  <si>
    <t>1-8-1-17-17-2-2</t>
  </si>
  <si>
    <t>1-3-4-7-20-3-1</t>
  </si>
  <si>
    <t>3-6-3-19-12-2-3</t>
  </si>
  <si>
    <t>1-6-1-1-4-2-1</t>
  </si>
  <si>
    <t>1-3-1-14-6-3-1</t>
  </si>
  <si>
    <t>3-5-1-6-9-1-1</t>
  </si>
  <si>
    <t>1-1-2-10-9-2-3</t>
  </si>
  <si>
    <t>4-3-3-1-7-2-2</t>
  </si>
  <si>
    <t>1-2-5-5-19-3-2</t>
  </si>
  <si>
    <t>2-2-1-2-11-1-4</t>
  </si>
  <si>
    <t>1-1-3-13-7-3-1</t>
  </si>
  <si>
    <t>2-6-2-19-2-3-1</t>
  </si>
  <si>
    <t>2-5-3-17-9-1-2</t>
  </si>
  <si>
    <t>1-3-1-1-3-1-4</t>
  </si>
  <si>
    <t>3-2-4-11-5-3-4</t>
  </si>
  <si>
    <t>3-4-4-5-8-3-1</t>
  </si>
  <si>
    <t>3-2-2-14-5-4-1</t>
  </si>
  <si>
    <t>1-4-5-8-19-2-2</t>
  </si>
  <si>
    <t>4-1-5-17-9-3-3</t>
  </si>
  <si>
    <t>1-2-4-2-7-4-3</t>
  </si>
  <si>
    <t>3-1-3-15-20-4-2</t>
  </si>
  <si>
    <t>4-3-3-8-19-1-1</t>
  </si>
  <si>
    <t>1-1-1-6-12-4-1</t>
  </si>
  <si>
    <t>3-6-3-10-8-1-1</t>
  </si>
  <si>
    <t>3-7-5-18-18-4-1</t>
  </si>
  <si>
    <t>3-8-2-16-12-4-1</t>
  </si>
  <si>
    <t>1-6-1-17-6-4-3</t>
  </si>
  <si>
    <t>3-4-4-12-20-3-3</t>
  </si>
  <si>
    <t>3-2-4-4-19-3-4</t>
  </si>
  <si>
    <t>2-4-2-9-5-1-1</t>
  </si>
  <si>
    <t>4-2-4-8-5-2-4</t>
  </si>
  <si>
    <t>2-8-4-12-13-4-3</t>
  </si>
  <si>
    <t>1-2-5-6-4-1-4</t>
  </si>
  <si>
    <t>3-3-2-3-9-3-1</t>
  </si>
  <si>
    <t>2-2-3-7-4-3-3</t>
  </si>
  <si>
    <t>3-5-3-12-10-4-3</t>
  </si>
  <si>
    <t>3-2-3-8-2-3-1</t>
  </si>
  <si>
    <t>3-1-3-8-7-4-3</t>
  </si>
  <si>
    <t>3-3-5-12-16-1-2</t>
  </si>
  <si>
    <t>3-6-1-11-7-2-1</t>
  </si>
  <si>
    <t>2-1-3-6-6-4-4</t>
  </si>
  <si>
    <t>4-1-2-2-20-1-3</t>
  </si>
  <si>
    <t>4-2-3-5-14-3-3</t>
  </si>
  <si>
    <t>4-1-3-17-4-1-1</t>
  </si>
  <si>
    <t>1-8-5-14-15-3-1</t>
  </si>
  <si>
    <t>2-8-2-18-5-1-3</t>
  </si>
  <si>
    <t>2-5-1-5-18-1-4</t>
  </si>
  <si>
    <t>4-4-5-13-18-3-2</t>
  </si>
  <si>
    <t>3-4-3-5-14-2-1</t>
  </si>
  <si>
    <t>1-4-2-13-14-4-4</t>
  </si>
  <si>
    <t>1-6-1-14-1-1-1</t>
  </si>
  <si>
    <t>2-1-2-3-9-2-1</t>
  </si>
  <si>
    <t>2-7-1-13-17-4-3</t>
  </si>
  <si>
    <t>3-8-3-16-20-1-3</t>
  </si>
  <si>
    <t>2-2-5-15-17-4-2</t>
  </si>
  <si>
    <t>1-5-1-16-15-3-4</t>
  </si>
  <si>
    <t>4-6-1-15-6-1-1</t>
  </si>
  <si>
    <t>4-4-4-11-7-3-4</t>
  </si>
  <si>
    <t>2-6-5-19-19-4-3</t>
  </si>
  <si>
    <t>2-3-3-12-12-2-4</t>
  </si>
  <si>
    <t>4-2-1-4-16-1-1</t>
  </si>
  <si>
    <t>4-8-4-3-16-4-4</t>
  </si>
  <si>
    <t>1-3-1-6-19-2-2</t>
  </si>
  <si>
    <t>2-2-1-13-16-2-2</t>
  </si>
  <si>
    <t>3-1-1-19-15-1-1</t>
  </si>
  <si>
    <t>3-6-3-17-2-4-3</t>
  </si>
  <si>
    <t>1-3-5-8-16-4-3</t>
  </si>
  <si>
    <t>1-2-1-10-8-3-4</t>
  </si>
  <si>
    <t>2-2-1-16-16-3-4</t>
  </si>
  <si>
    <t>4-6-4-5-8-1-4</t>
  </si>
  <si>
    <t>2-2-2-9-2-3-1</t>
  </si>
  <si>
    <t>1-1-3-14-7-1-4</t>
  </si>
  <si>
    <t>3-1-2-3-18-3-2</t>
  </si>
  <si>
    <t>2-8-4-12-16-1-1</t>
  </si>
  <si>
    <t>2-4-2-10-10-2-4</t>
  </si>
  <si>
    <t>1-1-1-6-18-3-3</t>
  </si>
  <si>
    <t>3-1-4-17-17-4-4</t>
  </si>
  <si>
    <t>4-7-1-19-1-3-2</t>
  </si>
  <si>
    <t>4-8-3-13-17-2-4</t>
  </si>
  <si>
    <t>3-1-5-15-10-4-2</t>
  </si>
  <si>
    <t>3-3-2-16-10-4-1</t>
  </si>
  <si>
    <t>3-5-1-7-4-1-4</t>
  </si>
  <si>
    <t>2-4-3-2-18-3-3</t>
  </si>
  <si>
    <t>1-4-3-19-16-4-2</t>
  </si>
  <si>
    <t>2-6-1-11-1-1-1</t>
  </si>
  <si>
    <t>3-5-5-4-10-4-3</t>
  </si>
  <si>
    <t>3-3-3-17-8-3-3</t>
  </si>
  <si>
    <t>1-6-3-2-11-4-1</t>
  </si>
  <si>
    <t>4-4-4-4-20-4-1</t>
  </si>
  <si>
    <t>2-7-4-18-2-4-3</t>
  </si>
  <si>
    <t>3-5-3-2-15-3-1</t>
  </si>
  <si>
    <t>3-4-4-7-15-3-4</t>
  </si>
  <si>
    <t>4-3-4-19-12-4-4</t>
  </si>
  <si>
    <t>3-5-2-5-16-2-3</t>
  </si>
  <si>
    <t>4-1-2-14-9-4-4</t>
  </si>
  <si>
    <t>3-2-3-6-17-3-4</t>
  </si>
  <si>
    <t>1-7-5-15-8-1-1</t>
  </si>
  <si>
    <t>3-8-5-3-10-1-3</t>
  </si>
  <si>
    <t>1-6-1-18-3-4-2</t>
  </si>
  <si>
    <t>3-3-3-2-4-2-3</t>
  </si>
  <si>
    <t>4-1-3-2-6-3-3</t>
  </si>
  <si>
    <t>1-5-4-1-13-3-2</t>
  </si>
  <si>
    <t>1-2-5-1-20-3-4</t>
  </si>
  <si>
    <t>1-6-5-8-13-1-2</t>
  </si>
  <si>
    <t>3-8-3-17-8-1-2</t>
  </si>
  <si>
    <t>2-8-5-11-15-4-1</t>
  </si>
  <si>
    <t>1-5-5-18-4-3-4</t>
  </si>
  <si>
    <t>4-6-4-2-5-3-2</t>
  </si>
  <si>
    <t>2-3-4-10-14-2-4</t>
  </si>
  <si>
    <t>2-7-2-4-10-3-2</t>
  </si>
  <si>
    <t>2-1-3-2-13-4-4</t>
  </si>
  <si>
    <t>2-8-1-4-3-4-4</t>
  </si>
  <si>
    <t>3-4-1-19-13-3-3</t>
  </si>
  <si>
    <t>3-3-4-15-9-1-2</t>
  </si>
  <si>
    <t>4-3-4-10-4-4-1</t>
  </si>
  <si>
    <t>1-7-4-17-19-4-1</t>
  </si>
  <si>
    <t>1-6-4-13-11-1-2</t>
  </si>
  <si>
    <t>2-4-4-6-20-3-2</t>
  </si>
  <si>
    <t>4-5-5-9-9-3-1</t>
  </si>
  <si>
    <t>3-4-1-5-5-3-2</t>
  </si>
  <si>
    <t>4-2-2-17-11-4-2</t>
  </si>
  <si>
    <t>2-2-4-5-1-1-1</t>
  </si>
  <si>
    <t>2-2-1-7-16-3-2</t>
  </si>
  <si>
    <t>1-7-4-9-17-3-1</t>
  </si>
  <si>
    <t>2-3-5-16-18-4-2</t>
  </si>
  <si>
    <t>3-8-5-19-17-4-4</t>
  </si>
  <si>
    <t>2-2-3-17-11-2-2</t>
  </si>
  <si>
    <t>1-6-1-9-19-1-2</t>
  </si>
  <si>
    <t>4-2-2-19-12-2-2</t>
  </si>
  <si>
    <t>4-6-4-4-19-1-4</t>
  </si>
  <si>
    <t>4-4-2-8-12-3-3</t>
  </si>
  <si>
    <t>4-5-1-10-2-4-3</t>
  </si>
  <si>
    <t>1-1-3-6-4-4-1</t>
  </si>
  <si>
    <t>2-2-4-11-19-2-3</t>
  </si>
  <si>
    <t>3-2-1-6-20-1-1</t>
  </si>
  <si>
    <t>1-2-4-17-4-1-2</t>
  </si>
  <si>
    <t>4-7-5-3-12-2-4</t>
  </si>
  <si>
    <t>2-4-5-9-19-2-4</t>
  </si>
  <si>
    <t>1-5-1-8-11-4-3</t>
  </si>
  <si>
    <t>1-8-4-15-16-3-2</t>
  </si>
  <si>
    <t>1-3-5-13-4-4-3</t>
  </si>
  <si>
    <t>2-2-4-14-10-3-3</t>
  </si>
  <si>
    <t>4-3-2-7-13-2-4</t>
  </si>
  <si>
    <t>3-4-4-2-7-3-1</t>
  </si>
  <si>
    <t>3-8-4-12-14-4-3</t>
  </si>
  <si>
    <t>2-7-1-2-15-4-2</t>
  </si>
  <si>
    <t>4-8-5-3-5-3-4</t>
  </si>
  <si>
    <t>2-4-3-2-20-2-4</t>
  </si>
  <si>
    <t>2-2-4-18-18-3-3</t>
  </si>
  <si>
    <t>3-7-1-11-8-2-1</t>
  </si>
  <si>
    <t>4-8-4-15-13-2-3</t>
  </si>
  <si>
    <t>1-6-4-2-18-4-3</t>
  </si>
  <si>
    <t>3-7-5-3-9-4-1</t>
  </si>
  <si>
    <t>3-4-1-15-11-4-1</t>
  </si>
  <si>
    <t>1-1-4-12-4-1-2</t>
  </si>
  <si>
    <t>4-3-5-3-18-2-1</t>
  </si>
  <si>
    <t>4-2-5-3-4-4-4</t>
  </si>
  <si>
    <t>3-2-3-11-17-3-2</t>
  </si>
  <si>
    <t>2-8-4-9-12-3-2</t>
  </si>
  <si>
    <t>3-4-4-1-2-3-1</t>
  </si>
  <si>
    <t>3-6-1-15-3-2-4</t>
  </si>
  <si>
    <t>2-3-4-11-20-2-3</t>
  </si>
  <si>
    <t>2-4-4-18-19-4-4</t>
  </si>
  <si>
    <t>3-7-5-13-19-4-1</t>
  </si>
  <si>
    <t>2-6-1-16-20-4-2</t>
  </si>
  <si>
    <t>2-1-4-18-9-3-3</t>
  </si>
  <si>
    <t>2-8-3-1-7-4-1</t>
  </si>
  <si>
    <t>3-8-1-7-19-4-4</t>
  </si>
  <si>
    <t>2-7-2-2-15-1-1</t>
  </si>
  <si>
    <t>3-5-5-9-3-3-1</t>
  </si>
  <si>
    <t>2-2-5-10-18-2-1</t>
  </si>
  <si>
    <t>1-6-1-11-4-2-4</t>
  </si>
  <si>
    <t>2-5-3-10-12-4-1</t>
  </si>
  <si>
    <t>1-2-2-12-8-4-3</t>
  </si>
  <si>
    <t>1-5-4-18-11-1-2</t>
  </si>
  <si>
    <t>1-6-5-12-6-4-4</t>
  </si>
  <si>
    <t>1-3-2-6-18-1-1</t>
  </si>
  <si>
    <t>4-4-3-14-8-1-4</t>
  </si>
  <si>
    <t>3-3-5-18-1-4-2</t>
  </si>
  <si>
    <t>2-2-4-11-6-1-3</t>
  </si>
  <si>
    <t>3-4-5-15-10-2-1</t>
  </si>
  <si>
    <t>3-8-5-2-15-2-1</t>
  </si>
  <si>
    <t>4-4-3-18-16-2-4</t>
  </si>
  <si>
    <t>1-2-4-13-9-4-3</t>
  </si>
  <si>
    <t>1-5-1-14-11-3-2</t>
  </si>
  <si>
    <t>1-4-2-2-9-1-1</t>
  </si>
  <si>
    <t>4-2-2-3-9-3-1</t>
  </si>
  <si>
    <t>1-8-5-1-10-2-3</t>
  </si>
  <si>
    <t>1-2-1-6-4-1-3</t>
  </si>
  <si>
    <t>1-5-4-9-18-2-3</t>
  </si>
  <si>
    <t>4-3-1-2-9-4-1</t>
  </si>
  <si>
    <t>3-7-4-7-7-2-2</t>
  </si>
  <si>
    <t>3-6-2-5-5-1-1</t>
  </si>
  <si>
    <t>3-7-2-17-6-4-1</t>
  </si>
  <si>
    <t>1-4-5-1-1-2-4</t>
  </si>
  <si>
    <t>4-6-3-7-17-1-2</t>
  </si>
  <si>
    <t>2-4-4-3-2-3-1</t>
  </si>
  <si>
    <t>1-2-4-11-20-3-4</t>
  </si>
  <si>
    <t>1-4-5-14-14-4-4</t>
  </si>
  <si>
    <t>2-7-4-18-10-3-2</t>
  </si>
  <si>
    <t>1-3-3-2-12-3-3</t>
  </si>
  <si>
    <t>3-8-4-10-7-1-4</t>
  </si>
  <si>
    <t>4-4-5-12-3-3-3</t>
  </si>
  <si>
    <t>1-5-3-8-13-1-4</t>
  </si>
  <si>
    <t>2-8-4-3-16-2-4</t>
  </si>
  <si>
    <t>2-5-4-2-9-1-3</t>
  </si>
  <si>
    <t>4-7-3-16-15-2-3</t>
  </si>
  <si>
    <t>3-3-4-10-9-1-3</t>
  </si>
  <si>
    <t>3-5-3-13-16-3-4</t>
  </si>
  <si>
    <t>2-7-4-11-8-3-1</t>
  </si>
  <si>
    <t>3-3-3-7-15-3-1</t>
  </si>
  <si>
    <t>3-8-1-19-1-4-2</t>
  </si>
  <si>
    <t>2-7-3-12-12-3-4</t>
  </si>
  <si>
    <t>2-1-1-18-15-2-2</t>
  </si>
  <si>
    <t>1-6-2-12-4-3-2</t>
  </si>
  <si>
    <t>3-6-1-17-5-2-2</t>
  </si>
  <si>
    <t>1-4-1-6-3-2-2</t>
  </si>
  <si>
    <t>2-6-2-4-3-2-1</t>
  </si>
  <si>
    <t>2-8-2-2-18-4-1</t>
  </si>
  <si>
    <t>3-2-2-11-16-2-4</t>
  </si>
  <si>
    <t>1-3-2-3-16-4-1</t>
  </si>
  <si>
    <t>2-8-3-16-3-3-1</t>
  </si>
  <si>
    <t>3-3-3-3-19-1-2</t>
  </si>
  <si>
    <t>2-5-5-12-7-2-2</t>
  </si>
  <si>
    <t>3-1-3-18-18-2-1</t>
  </si>
  <si>
    <t>1-5-4-12-14-4-2</t>
  </si>
  <si>
    <t>1-2-3-4-8-3-3</t>
  </si>
  <si>
    <t>1-4-5-7-8-2-4</t>
  </si>
  <si>
    <t>1-6-5-5-8-1-2</t>
  </si>
  <si>
    <t>4-6-4-5-5-4-3</t>
  </si>
  <si>
    <t>4-4-4-3-20-1-4</t>
  </si>
  <si>
    <t>3-4-5-12-18-1-4</t>
  </si>
  <si>
    <t>1-4-3-15-9-2-3</t>
  </si>
  <si>
    <t>1-7-1-5-12-2-1</t>
  </si>
  <si>
    <t>2-4-3-17-20-1-2</t>
  </si>
  <si>
    <t>4-3-1-13-8-4-1</t>
  </si>
  <si>
    <t>4-7-2-15-7-4-4</t>
  </si>
  <si>
    <t>2-7-4-11-11-3-3</t>
  </si>
  <si>
    <t>4-7-2-14-8-2-4</t>
  </si>
  <si>
    <t>2-8-5-9-5-1-3</t>
  </si>
  <si>
    <t>1-3-3-10-3-4-1</t>
  </si>
  <si>
    <t>3-5-4-16-4-3-2</t>
  </si>
  <si>
    <t>1-1-5-5-19-2-4</t>
  </si>
  <si>
    <t>3-7-1-7-8-1-3</t>
  </si>
  <si>
    <t>3-3-4-10-14-3-4</t>
  </si>
  <si>
    <t>3-7-2-7-20-3-1</t>
  </si>
  <si>
    <t>3-3-4-13-2-4-2</t>
  </si>
  <si>
    <t>1-6-5-14-18-2-4</t>
  </si>
  <si>
    <t>3-4-1-4-9-2-3</t>
  </si>
  <si>
    <t>4-1-5-13-15-2-4</t>
  </si>
  <si>
    <t>1-6-2-2-6-1-4</t>
  </si>
  <si>
    <t>3-1-3-11-10-2-4</t>
  </si>
  <si>
    <t>4-5-3-4-8-1-4</t>
  </si>
  <si>
    <t>3-4-3-19-20-4-1</t>
  </si>
  <si>
    <t>4-3-3-1-1-3-2</t>
  </si>
  <si>
    <t>3-3-2-4-5-4-3</t>
  </si>
  <si>
    <t>1-6-2-15-8-3-2</t>
  </si>
  <si>
    <t>2-8-4-1-1-1-3</t>
  </si>
  <si>
    <t>4-5-4-10-1-3-1</t>
  </si>
  <si>
    <t>4-4-2-3-18-1-3</t>
  </si>
  <si>
    <t>3-7-3-16-8-3-4</t>
  </si>
  <si>
    <t>4-3-3-2-9-1-1</t>
  </si>
  <si>
    <t>4-6-1-2-10-1-2</t>
  </si>
  <si>
    <t>3-7-3-3-16-3-4</t>
  </si>
  <si>
    <t>4-2-2-16-4-2-2</t>
  </si>
  <si>
    <t>2-2-5-13-6-4-3</t>
  </si>
  <si>
    <t>2-5-4-5-18-1-4</t>
  </si>
  <si>
    <t>3-5-2-8-12-2-4</t>
  </si>
  <si>
    <t>3-7-3-16-10-4-3</t>
  </si>
  <si>
    <t>3-7-5-3-2-2-3</t>
  </si>
  <si>
    <t>3-3-4-1-14-4-2</t>
  </si>
  <si>
    <t>2-6-2-10-6-4-2</t>
  </si>
  <si>
    <t>1-8-4-3-5-2-3</t>
  </si>
  <si>
    <t>4-2-2-16-8-4-2</t>
  </si>
  <si>
    <t>1-1-4-12-11-2-4</t>
  </si>
  <si>
    <t>3-6-3-3-17-3-3</t>
  </si>
  <si>
    <t>3-2-3-5-10-4-3</t>
  </si>
  <si>
    <t>3-2-3-4-7-2-3</t>
  </si>
  <si>
    <t>3-2-5-7-5-3-3</t>
  </si>
  <si>
    <t>2-8-3-12-16-1-4</t>
  </si>
  <si>
    <t>2-7-5-16-16-1-4</t>
  </si>
  <si>
    <t>2-1-3-6-13-1-4</t>
  </si>
  <si>
    <t>4-5-4-1-13-4-2</t>
  </si>
  <si>
    <t>2-8-3-15-6-4-3</t>
  </si>
  <si>
    <t>2-5-1-1-18-2-1</t>
  </si>
  <si>
    <t>4-2-2-3-7-3-2</t>
  </si>
  <si>
    <t>2-2-4-3-2-1-1</t>
  </si>
  <si>
    <t>3-6-1-1-13-4-3</t>
  </si>
  <si>
    <t>1-2-3-1-8-3-3</t>
  </si>
  <si>
    <t>1-3-3-11-5-1-2</t>
  </si>
  <si>
    <t>1-7-1-12-4-3-4</t>
  </si>
  <si>
    <t>3-6-3-2-9-1-2</t>
  </si>
  <si>
    <t>3-6-5-6-14-4-4</t>
  </si>
  <si>
    <t>1-8-1-10-6-1-1</t>
  </si>
  <si>
    <t>4-7-2-8-13-3-4</t>
  </si>
  <si>
    <t>4-5-3-18-11-1-1</t>
  </si>
  <si>
    <t>4-5-3-8-17-1-3</t>
  </si>
  <si>
    <t>4-2-3-10-7-4-4</t>
  </si>
  <si>
    <t>4-5-3-7-3-2-2</t>
  </si>
  <si>
    <t>2-6-4-7-19-2-3</t>
  </si>
  <si>
    <t>2-1-3-19-19-3-3</t>
  </si>
  <si>
    <t>4-6-2-4-10-1-3</t>
  </si>
  <si>
    <t>4-5-1-16-5-3-4</t>
  </si>
  <si>
    <t>4-1-2-10-20-2-1</t>
  </si>
  <si>
    <t>1-4-2-16-19-3-2</t>
  </si>
  <si>
    <t>3-5-4-1-13-2-3</t>
  </si>
  <si>
    <t>3-1-3-5-16-1-3</t>
  </si>
  <si>
    <t>3-6-4-19-18-1-3</t>
  </si>
  <si>
    <t>1-2-4-11-18-3-2</t>
  </si>
  <si>
    <t>1-4-2-6-18-4-3</t>
  </si>
  <si>
    <t>1-8-5-9-18-3-3</t>
  </si>
  <si>
    <t>4-6-3-7-4-4-4</t>
  </si>
  <si>
    <t>1-1-2-18-15-4-4</t>
  </si>
  <si>
    <t>2-3-2-9-11-1-3</t>
  </si>
  <si>
    <t>4-8-5-17-10-4-2</t>
  </si>
  <si>
    <t>2-3-2-3-11-4-2</t>
  </si>
  <si>
    <t>3-7-1-16-17-3-4</t>
  </si>
  <si>
    <t>1-1-3-16-17-4-2</t>
  </si>
  <si>
    <t>2-2-4-10-20-1-4</t>
  </si>
  <si>
    <t>3-4-4-11-7-3-2</t>
  </si>
  <si>
    <t>1-1-1-2-6-4-2</t>
  </si>
  <si>
    <t>4-3-4-2-11-4-2</t>
  </si>
  <si>
    <t>3-8-3-7-4-4-4</t>
  </si>
  <si>
    <t>2-8-2-5-16-3-3</t>
  </si>
  <si>
    <t>4-3-5-11-11-4-4</t>
  </si>
  <si>
    <t>4-7-2-18-13-1-3</t>
  </si>
  <si>
    <t>3-2-2-12-5-2-1</t>
  </si>
  <si>
    <t>4-8-2-5-14-2-4</t>
  </si>
  <si>
    <t>4-1-3-4-8-3-2</t>
  </si>
  <si>
    <t>3-5-4-3-2-3-1</t>
  </si>
  <si>
    <t>1-1-4-10-8-4-4</t>
  </si>
  <si>
    <t>4-2-1-4-16-3-1</t>
  </si>
  <si>
    <t>4-4-4-11-19-3-4</t>
  </si>
  <si>
    <t>4-5-5-16-4-4-2</t>
  </si>
  <si>
    <t>3-2-3-17-1-4-2</t>
  </si>
  <si>
    <t>3-5-2-16-3-1-2</t>
  </si>
  <si>
    <t>1-4-3-15-19-4-1</t>
  </si>
  <si>
    <t>3-2-4-18-16-3-1</t>
  </si>
  <si>
    <t>2-1-1-17-10-2-4</t>
  </si>
  <si>
    <t>4-5-1-16-11-2-4</t>
  </si>
  <si>
    <t>1-1-4-19-16-3-1</t>
  </si>
  <si>
    <t>1-2-4-17-16-2-1</t>
  </si>
  <si>
    <t>1-7-1-10-12-4-2</t>
  </si>
  <si>
    <t>1-7-4-11-8-1-3</t>
  </si>
  <si>
    <t>4-4-1-18-2-4-3</t>
  </si>
  <si>
    <t>4-6-5-12-12-3-3</t>
  </si>
  <si>
    <t>3-8-2-14-9-3-3</t>
  </si>
  <si>
    <t>4-5-4-5-9-2-1</t>
  </si>
  <si>
    <t>3-4-2-3-5-3-2</t>
  </si>
  <si>
    <t>3-8-5-5-11-4-1</t>
  </si>
  <si>
    <t>4-5-1-7-16-3-3</t>
  </si>
  <si>
    <t>4-4-2-5-5-2-3</t>
  </si>
  <si>
    <t>4-5-3-2-11-1-2</t>
  </si>
  <si>
    <t>4-4-5-9-13-2-4</t>
  </si>
  <si>
    <t>3-2-1-19-18-4-1</t>
  </si>
  <si>
    <t>4-4-4-13-10-1-3</t>
  </si>
  <si>
    <t>3-2-3-5-17-3-4</t>
  </si>
  <si>
    <t>4-5-3-13-17-1-2</t>
  </si>
  <si>
    <t>2-3-5-14-3-3-2</t>
  </si>
  <si>
    <t>4-2-2-2-12-1-3</t>
  </si>
  <si>
    <t>3-5-3-4-16-4-2</t>
  </si>
  <si>
    <t>4-3-3-11-10-4-1</t>
  </si>
  <si>
    <t>1-5-3-7-20-4-1</t>
  </si>
  <si>
    <t>2-1-3-7-15-2-4</t>
  </si>
  <si>
    <t>3-3-5-17-11-3-4</t>
  </si>
  <si>
    <t>4-7-4-15-2-1-1</t>
  </si>
  <si>
    <t>2-6-5-19-13-3-1</t>
  </si>
  <si>
    <t>2-2-5-15-8-3-1</t>
  </si>
  <si>
    <t>2-5-1-12-20-2-2</t>
  </si>
  <si>
    <t>2-7-3-7-5-2-2</t>
  </si>
  <si>
    <t>1-2-1-17-6-2-3</t>
  </si>
  <si>
    <t>4-1-1-16-17-4-4</t>
  </si>
  <si>
    <t>3-3-3-19-13-1-1</t>
  </si>
  <si>
    <t>1-3-5-10-18-4-2</t>
  </si>
  <si>
    <t>1-5-5-14-7-1-2</t>
  </si>
  <si>
    <t>2-1-3-8-11-1-3</t>
  </si>
  <si>
    <t>2-6-5-12-9-2-3</t>
  </si>
  <si>
    <t>1-5-5-8-7-2-3</t>
  </si>
  <si>
    <t>4-2-3-16-10-3-2</t>
  </si>
  <si>
    <t>1-4-4-6-2-3-4</t>
  </si>
  <si>
    <t>3-5-2-8-15-4-2</t>
  </si>
  <si>
    <t>3-5-2-15-4-1-1</t>
  </si>
  <si>
    <t>3-8-1-15-7-4-1</t>
  </si>
  <si>
    <t>2-7-2-7-15-4-4</t>
  </si>
  <si>
    <t>4-1-4-18-10-4-1</t>
  </si>
  <si>
    <t>1-5-3-16-15-3-4</t>
  </si>
  <si>
    <t>1-3-4-1-2-2-3</t>
  </si>
  <si>
    <t>2-5-4-10-11-1-2</t>
  </si>
  <si>
    <t>3-7-3-17-6-3-4</t>
  </si>
  <si>
    <t>4-1-4-12-5-3-4</t>
  </si>
  <si>
    <t>1-4-5-19-1-3-2</t>
  </si>
  <si>
    <t>1-1-5-15-1-3-1</t>
  </si>
  <si>
    <t>2-2-3-13-16-3-4</t>
  </si>
  <si>
    <t>1-5-2-16-1-4-3</t>
  </si>
  <si>
    <t>4-7-3-2-9-2-4</t>
  </si>
  <si>
    <t>4-1-5-16-20-4-2</t>
  </si>
  <si>
    <t>3-5-5-5-11-4-1</t>
  </si>
  <si>
    <t>4-2-2-4-16-1-1</t>
  </si>
  <si>
    <t>3-8-1-5-17-3-3</t>
  </si>
  <si>
    <t>4-6-4-15-8-1-1</t>
  </si>
  <si>
    <t>1-6-4-15-5-1-4</t>
  </si>
  <si>
    <t>2-4-4-6-20-4-2</t>
  </si>
  <si>
    <t>2-6-5-13-17-4-4</t>
  </si>
  <si>
    <t>2-6-3-6-18-3-4</t>
  </si>
  <si>
    <t>2-4-2-19-7-3-1</t>
  </si>
  <si>
    <t>1-8-2-12-14-4-1</t>
  </si>
  <si>
    <t>4-8-1-10-17-2-1</t>
  </si>
  <si>
    <t>2-2-1-6-4-2-3</t>
  </si>
  <si>
    <t>2-6-5-1-7-2-1</t>
  </si>
  <si>
    <t>2-6-4-8-2-2-2</t>
  </si>
  <si>
    <t>4-5-1-14-3-1-3</t>
  </si>
  <si>
    <t>1-7-1-19-10-2-1</t>
  </si>
  <si>
    <t>1-8-2-7-18-2-2</t>
  </si>
  <si>
    <t>4-7-3-7-2-3-2</t>
  </si>
  <si>
    <t>2-6-1-7-14-3-2</t>
  </si>
  <si>
    <t>1-7-1-15-9-2-4</t>
  </si>
  <si>
    <t>1-6-5-13-16-3-2</t>
  </si>
  <si>
    <t>2-7-2-15-8-1-4</t>
  </si>
  <si>
    <t>3-7-1-8-2-1-1</t>
  </si>
  <si>
    <t>4-1-5-4-1-3-1</t>
  </si>
  <si>
    <t>3-2-1-14-11-4-1</t>
  </si>
  <si>
    <t>3-7-4-13-4-3-2</t>
  </si>
  <si>
    <t>3-5-1-16-5-1-1</t>
  </si>
  <si>
    <t>3-3-3-6-6-4-2</t>
  </si>
  <si>
    <t>1-7-1-8-13-3-1</t>
  </si>
  <si>
    <t>4-7-5-17-19-2-1</t>
  </si>
  <si>
    <t>3-8-1-16-6-3-2</t>
  </si>
  <si>
    <t>1-2-2-18-3-1-4</t>
  </si>
  <si>
    <t>4-3-3-17-1-3-2</t>
  </si>
  <si>
    <t>1-6-5-3-3-4-2</t>
  </si>
  <si>
    <t>4-1-5-15-19-2-1</t>
  </si>
  <si>
    <t>4-5-5-13-7-3-1</t>
  </si>
  <si>
    <t>4-1-2-4-1-3-2</t>
  </si>
  <si>
    <t>1-4-4-11-8-2-3</t>
  </si>
  <si>
    <t>1-5-3-7-6-1-2</t>
  </si>
  <si>
    <t>4-4-3-19-19-2-3</t>
  </si>
  <si>
    <t>3-5-2-15-15-1-3</t>
  </si>
  <si>
    <t>3-4-2-13-6-2-1</t>
  </si>
  <si>
    <t>4-1-2-13-4-1-1</t>
  </si>
  <si>
    <t>1-2-2-17-19-1-2</t>
  </si>
  <si>
    <t>1-8-4-11-14-1-3</t>
  </si>
  <si>
    <t>4-4-4-2-12-4-1</t>
  </si>
  <si>
    <t>1-2-2-9-7-3-2</t>
  </si>
  <si>
    <t>3-1-4-4-12-1-3</t>
  </si>
  <si>
    <t>4-8-3-15-9-1-1</t>
  </si>
  <si>
    <t>1-5-4-14-15-2-3</t>
  </si>
  <si>
    <t>2-3-5-19-9-3-3</t>
  </si>
  <si>
    <t>4-2-3-6-8-2-3</t>
  </si>
  <si>
    <t>3-1-2-7-12-4-1</t>
  </si>
  <si>
    <t>1-2-4-12-8-4-1</t>
  </si>
  <si>
    <t>4-2-4-10-10-1-3</t>
  </si>
  <si>
    <t>1-4-4-9-19-1-1</t>
  </si>
  <si>
    <t>2-1-5-16-4-2-2</t>
  </si>
  <si>
    <t>4-5-1-2-2-3-4</t>
  </si>
  <si>
    <t>1-5-2-8-8-3-3</t>
  </si>
  <si>
    <t>1-5-4-19-8-4-4</t>
  </si>
  <si>
    <t>3-2-4-10-17-3-1</t>
  </si>
  <si>
    <t>3-6-3-13-18-1-3</t>
  </si>
  <si>
    <t>2-7-4-10-16-4-4</t>
  </si>
  <si>
    <t>2-3-4-7-9-3-4</t>
  </si>
  <si>
    <t>1-5-3-13-12-1-1</t>
  </si>
  <si>
    <t>1-8-5-15-4-3-1</t>
  </si>
  <si>
    <t>1-1-4-8-17-2-1</t>
  </si>
  <si>
    <t>2-5-3-5-20-1-3</t>
  </si>
  <si>
    <t>4-3-3-15-16-3-1</t>
  </si>
  <si>
    <t>1-2-5-6-6-3-2</t>
  </si>
  <si>
    <t>1-7-5-10-7-1-2</t>
  </si>
  <si>
    <t>4-7-4-2-14-1-1</t>
  </si>
  <si>
    <t>4-6-3-19-10-3-4</t>
  </si>
  <si>
    <t>1-4-3-15-8-4-4</t>
  </si>
  <si>
    <t>2-5-2-15-4-2-1</t>
  </si>
  <si>
    <t>4-1-5-17-20-4-4</t>
  </si>
  <si>
    <t>3-6-4-5-14-2-4</t>
  </si>
  <si>
    <t>4-4-4-1-17-1-3</t>
  </si>
  <si>
    <t>2-1-5-6-18-2-4</t>
  </si>
  <si>
    <t>3-4-1-9-6-4-4</t>
  </si>
  <si>
    <t>4-6-4-11-3-2-2</t>
  </si>
  <si>
    <t>3-1-3-11-15-2-3</t>
  </si>
  <si>
    <t>4-2-3-6-9-1-3</t>
  </si>
  <si>
    <t>1-5-1-4-6-1-2</t>
  </si>
  <si>
    <t>1-5-5-17-1-4-3</t>
  </si>
  <si>
    <t>4-7-3-15-18-2-4</t>
  </si>
  <si>
    <t>3-3-3-18-2-3-3</t>
  </si>
  <si>
    <t>4-3-3-1-11-1-3</t>
  </si>
  <si>
    <t>1-6-2-7-20-3-1</t>
  </si>
  <si>
    <t>3-6-5-9-14-2-2</t>
  </si>
  <si>
    <t>1-6-5-8-6-4-3</t>
  </si>
  <si>
    <t>1-3-4-12-4-4-3</t>
  </si>
  <si>
    <t>1-5-5-10-16-1-4</t>
  </si>
  <si>
    <t>1-7-1-16-1-1-4</t>
  </si>
  <si>
    <t>2-7-4-9-20-3-4</t>
  </si>
  <si>
    <t>3-4-4-3-12-1-2</t>
  </si>
  <si>
    <t>4-5-5-5-5-4-3</t>
  </si>
  <si>
    <t>4-5-1-19-14-2-4</t>
  </si>
  <si>
    <t>2-1-5-18-10-1-3</t>
  </si>
  <si>
    <t>2-5-2-1-9-3-2</t>
  </si>
  <si>
    <t>3-3-2-9-11-4-4</t>
  </si>
  <si>
    <t>4-6-5-7-17-1-1</t>
  </si>
  <si>
    <t>4-8-4-6-10-2-4</t>
  </si>
  <si>
    <t>4-8-4-6-15-3-1</t>
  </si>
  <si>
    <t>4-2-4-11-20-3-2</t>
  </si>
  <si>
    <t>1-8-1-17-11-4-4</t>
  </si>
  <si>
    <t>4-8-1-12-17-1-3</t>
  </si>
  <si>
    <t>2-8-2-6-16-4-4</t>
  </si>
  <si>
    <t>2-5-3-10-19-4-4</t>
  </si>
  <si>
    <t>4-3-2-17-13-1-1</t>
  </si>
  <si>
    <t>4-6-4-15-16-2-1</t>
  </si>
  <si>
    <t>4-6-3-6-8-4-1</t>
  </si>
  <si>
    <t>2-4-5-18-14-4-4</t>
  </si>
  <si>
    <t>1-8-5-8-12-1-4</t>
  </si>
  <si>
    <t>3-8-3-2-1-2-1</t>
  </si>
  <si>
    <t>1-1-5-10-2-4-4</t>
  </si>
  <si>
    <t>1-5-2-3-18-2-1</t>
  </si>
  <si>
    <t>4-6-1-13-20-4-2</t>
  </si>
  <si>
    <t>2-8-2-13-6-3-2</t>
  </si>
  <si>
    <t>2-4-4-11-12-2-1</t>
  </si>
  <si>
    <t>1-7-5-17-19-1-3</t>
  </si>
  <si>
    <t>1-3-1-16-7-3-3</t>
  </si>
  <si>
    <t>4-3-2-2-13-3-4</t>
  </si>
  <si>
    <t>4-2-3-10-6-2-2</t>
  </si>
  <si>
    <t>2-6-1-17-9-4-2</t>
  </si>
  <si>
    <t>2-1-2-11-18-1-1</t>
  </si>
  <si>
    <t>3-8-1-6-4-1-1</t>
  </si>
  <si>
    <t>2-2-3-18-9-2-2</t>
  </si>
  <si>
    <t>4-4-2-19-6-1-1</t>
  </si>
  <si>
    <t>4-5-5-13-20-4-1</t>
  </si>
  <si>
    <t>4-1-2-14-12-1-3</t>
  </si>
  <si>
    <t>2-1-5-1-19-4-1</t>
  </si>
  <si>
    <t>1-8-4-11-16-4-1</t>
  </si>
  <si>
    <t>2-7-5-1-1-1-1</t>
  </si>
  <si>
    <t>3-5-3-1-9-3-3</t>
  </si>
  <si>
    <t>4-5-1-15-15-3-2</t>
  </si>
  <si>
    <t>2-6-2-7-8-3-3</t>
  </si>
  <si>
    <t>2-4-1-17-13-3-2</t>
  </si>
  <si>
    <t>2-7-5-10-2-2-3</t>
  </si>
  <si>
    <t>1-8-5-11-13-1-1</t>
  </si>
  <si>
    <t>1-2-5-14-15-1-1</t>
  </si>
  <si>
    <t>4-1-3-13-12-1-4</t>
  </si>
  <si>
    <t>2-5-3-6-5-4-4</t>
  </si>
  <si>
    <t>3-8-1-9-12-3-1</t>
  </si>
  <si>
    <t>1-6-4-10-3-1-3</t>
  </si>
  <si>
    <t>4-6-1-2-16-2-3</t>
  </si>
  <si>
    <t>1-4-5-6-5-1-4</t>
  </si>
  <si>
    <t>3-3-3-5-1-1-2</t>
  </si>
  <si>
    <t>4-3-3-13-17-1-1</t>
  </si>
  <si>
    <t>3-2-3-3-12-3-4</t>
  </si>
  <si>
    <t>3-7-2-19-1-4-4</t>
  </si>
  <si>
    <t>1-5-2-19-14-3-3</t>
  </si>
  <si>
    <t>4-3-5-4-17-4-4</t>
  </si>
  <si>
    <t>4-1-4-9-4-3-1</t>
  </si>
  <si>
    <t>3-3-5-3-2-2-3</t>
  </si>
  <si>
    <t>1-4-1-7-10-3-4</t>
  </si>
  <si>
    <t>1-8-4-4-1-3-2</t>
  </si>
  <si>
    <t>2-4-3-18-6-3-2</t>
  </si>
  <si>
    <t>3-8-4-3-1-3-4</t>
  </si>
  <si>
    <t>3-4-3-7-12-1-4</t>
  </si>
  <si>
    <t>1-5-3-14-17-2-3</t>
  </si>
  <si>
    <t>2-4-2-3-18-1-3</t>
  </si>
  <si>
    <t>2-1-1-12-19-1-2</t>
  </si>
  <si>
    <t>2-7-5-9-13-2-3</t>
  </si>
  <si>
    <t>2-7-4-5-8-2-4</t>
  </si>
  <si>
    <t>4-7-4-14-4-1-4</t>
  </si>
  <si>
    <t>1-5-3-18-5-2-1</t>
  </si>
  <si>
    <t>2-4-5-18-3-4-1</t>
  </si>
  <si>
    <t>2-2-5-5-6-3-4</t>
  </si>
  <si>
    <t>4-5-5-2-5-2-3</t>
  </si>
  <si>
    <t>4-3-1-4-13-3-4</t>
  </si>
  <si>
    <t>2-5-2-16-10-4-1</t>
  </si>
  <si>
    <t>1-4-2-12-14-2-1</t>
  </si>
  <si>
    <t>3-7-1-11-4-2-4</t>
  </si>
  <si>
    <t>2-5-5-19-15-3-2</t>
  </si>
  <si>
    <t>3-3-3-15-11-4-2</t>
  </si>
  <si>
    <t>3-8-3-12-19-1-1</t>
  </si>
  <si>
    <t>1-5-5-5-5-1-1</t>
  </si>
  <si>
    <t>1-4-5-14-6-1-1</t>
  </si>
  <si>
    <t>1-3-5-14-14-2-3</t>
  </si>
  <si>
    <t>a</t>
  </si>
  <si>
    <t>b</t>
  </si>
  <si>
    <t>c</t>
  </si>
  <si>
    <t>e</t>
  </si>
  <si>
    <t>f</t>
  </si>
  <si>
    <t>g</t>
  </si>
  <si>
    <t>h</t>
  </si>
  <si>
    <t>i</t>
  </si>
  <si>
    <t>Run41</t>
  </si>
  <si>
    <t>Run42</t>
  </si>
  <si>
    <t>Run43</t>
  </si>
  <si>
    <t>Run44</t>
  </si>
  <si>
    <t>Run45</t>
  </si>
  <si>
    <t>Run46</t>
  </si>
  <si>
    <t>Run47</t>
  </si>
  <si>
    <t>Run48</t>
  </si>
  <si>
    <t>Run49</t>
  </si>
  <si>
    <t>Run50</t>
  </si>
  <si>
    <t>Run51</t>
  </si>
  <si>
    <t>Run52</t>
  </si>
  <si>
    <t>Run53</t>
  </si>
  <si>
    <t>Run54</t>
  </si>
  <si>
    <t>Run55</t>
  </si>
  <si>
    <t>Run56</t>
  </si>
  <si>
    <t>Run57</t>
  </si>
  <si>
    <t>Run58</t>
  </si>
  <si>
    <t>Run59</t>
  </si>
  <si>
    <t>Run60</t>
  </si>
  <si>
    <t>Run61</t>
  </si>
  <si>
    <t>Run62</t>
  </si>
  <si>
    <t>Run63</t>
  </si>
  <si>
    <t>Run64</t>
  </si>
  <si>
    <t>Run65</t>
  </si>
  <si>
    <t>Run66</t>
  </si>
  <si>
    <t>Run67</t>
  </si>
  <si>
    <t>Run68</t>
  </si>
  <si>
    <t>Run69</t>
  </si>
  <si>
    <t>Run70</t>
  </si>
  <si>
    <t>Run71</t>
  </si>
  <si>
    <t>Run72</t>
  </si>
  <si>
    <t>Run73</t>
  </si>
  <si>
    <t>Run74</t>
  </si>
  <si>
    <t>Run75</t>
  </si>
  <si>
    <t>Run76</t>
  </si>
  <si>
    <t>Run77</t>
  </si>
  <si>
    <t>Run78</t>
  </si>
  <si>
    <t>Run79</t>
  </si>
  <si>
    <t>Run80</t>
  </si>
  <si>
    <t>Run81</t>
  </si>
  <si>
    <t>Run82</t>
  </si>
  <si>
    <t>Run83</t>
  </si>
  <si>
    <t>Run84</t>
  </si>
  <si>
    <t>Run85</t>
  </si>
  <si>
    <t>Run86</t>
  </si>
  <si>
    <t>Run87</t>
  </si>
  <si>
    <t>Run88</t>
  </si>
  <si>
    <t>Run89</t>
  </si>
  <si>
    <t>Run90</t>
  </si>
  <si>
    <t>Run91</t>
  </si>
  <si>
    <t>Run92</t>
  </si>
  <si>
    <t>Run93</t>
  </si>
  <si>
    <t>Run94</t>
  </si>
  <si>
    <t>Run95</t>
  </si>
  <si>
    <t>Run96</t>
  </si>
  <si>
    <t>Run97</t>
  </si>
  <si>
    <t>Run98</t>
  </si>
  <si>
    <t>Run99</t>
  </si>
  <si>
    <t>Run100</t>
  </si>
  <si>
    <t>Run101</t>
  </si>
  <si>
    <t>Run102</t>
  </si>
  <si>
    <t>Run103</t>
  </si>
  <si>
    <t>Run104</t>
  </si>
  <si>
    <t>Run105</t>
  </si>
  <si>
    <t>Run106</t>
  </si>
  <si>
    <t>Run107</t>
  </si>
  <si>
    <t>Run108</t>
  </si>
  <si>
    <t>Run109</t>
  </si>
  <si>
    <t>Run110</t>
  </si>
  <si>
    <t>Run111</t>
  </si>
  <si>
    <t>Run112</t>
  </si>
  <si>
    <t>Run113</t>
  </si>
  <si>
    <t>Run114</t>
  </si>
  <si>
    <t>Run115</t>
  </si>
  <si>
    <t>Run116</t>
  </si>
  <si>
    <t>Run117</t>
  </si>
  <si>
    <t>Run118</t>
  </si>
  <si>
    <t>Run119</t>
  </si>
  <si>
    <t>Run120</t>
  </si>
  <si>
    <t>Run121</t>
  </si>
  <si>
    <t>Run122</t>
  </si>
  <si>
    <t>Run123</t>
  </si>
  <si>
    <t>Run124</t>
  </si>
  <si>
    <t>Run125</t>
  </si>
  <si>
    <t>Run126</t>
  </si>
  <si>
    <t>Run127</t>
  </si>
  <si>
    <t>Run128</t>
  </si>
  <si>
    <t>Run129</t>
  </si>
  <si>
    <t>Run130</t>
  </si>
  <si>
    <t>Run131</t>
  </si>
  <si>
    <t>Run132</t>
  </si>
  <si>
    <t>Run133</t>
  </si>
  <si>
    <t>Run134</t>
  </si>
  <si>
    <t>Run135</t>
  </si>
  <si>
    <t>Run136</t>
  </si>
  <si>
    <t>Run137</t>
  </si>
  <si>
    <t>Run138</t>
  </si>
  <si>
    <t>Run139</t>
  </si>
  <si>
    <t>Run140</t>
  </si>
  <si>
    <t>Run141</t>
  </si>
  <si>
    <t>Run142</t>
  </si>
  <si>
    <t>Run143</t>
  </si>
  <si>
    <t>Run144</t>
  </si>
  <si>
    <t>Run145</t>
  </si>
  <si>
    <t>Run146</t>
  </si>
  <si>
    <t>Run147</t>
  </si>
  <si>
    <t>Run148</t>
  </si>
  <si>
    <t>Run149</t>
  </si>
  <si>
    <t>Run150</t>
  </si>
  <si>
    <t>Run151</t>
  </si>
  <si>
    <t>Run152</t>
  </si>
  <si>
    <t>Run153</t>
  </si>
  <si>
    <t>Run154</t>
  </si>
  <si>
    <t>Run155</t>
  </si>
  <si>
    <t>Run156</t>
  </si>
  <si>
    <t>Run157</t>
  </si>
  <si>
    <t>Run158</t>
  </si>
  <si>
    <t>Run159</t>
  </si>
  <si>
    <t>Run160</t>
  </si>
  <si>
    <t>Run161</t>
  </si>
  <si>
    <t>Run162</t>
  </si>
  <si>
    <t>Run163</t>
  </si>
  <si>
    <t>Run164</t>
  </si>
  <si>
    <t>Run165</t>
  </si>
  <si>
    <t>Run166</t>
  </si>
  <si>
    <t>Run167</t>
  </si>
  <si>
    <t>Run168</t>
  </si>
  <si>
    <t>Run169</t>
  </si>
  <si>
    <t>Run170</t>
  </si>
  <si>
    <t>Run171</t>
  </si>
  <si>
    <t>Run172</t>
  </si>
  <si>
    <t>Run173</t>
  </si>
  <si>
    <t>Run174</t>
  </si>
  <si>
    <t>Run175</t>
  </si>
  <si>
    <t>Run176</t>
  </si>
  <si>
    <t>Run177</t>
  </si>
  <si>
    <t>Run178</t>
  </si>
  <si>
    <t>Run179</t>
  </si>
  <si>
    <t>Run180</t>
  </si>
  <si>
    <t>Run181</t>
  </si>
  <si>
    <t>Run182</t>
  </si>
  <si>
    <t>Run183</t>
  </si>
  <si>
    <t>Run184</t>
  </si>
  <si>
    <t>Run185</t>
  </si>
  <si>
    <t>Run186</t>
  </si>
  <si>
    <t>Run187</t>
  </si>
  <si>
    <t>Run188</t>
  </si>
  <si>
    <t>Run189</t>
  </si>
  <si>
    <t>Run190</t>
  </si>
  <si>
    <t>Run191</t>
  </si>
  <si>
    <t>Run192</t>
  </si>
  <si>
    <t>Run193</t>
  </si>
  <si>
    <t>Run194</t>
  </si>
  <si>
    <t>Run195</t>
  </si>
  <si>
    <t>Run196</t>
  </si>
  <si>
    <t>Run197</t>
  </si>
  <si>
    <t>Run198</t>
  </si>
  <si>
    <t>Run199</t>
  </si>
  <si>
    <t>Run200</t>
  </si>
  <si>
    <t>Run201</t>
  </si>
  <si>
    <t>Run202</t>
  </si>
  <si>
    <t>Run203</t>
  </si>
  <si>
    <t>Run204</t>
  </si>
  <si>
    <t>Run205</t>
  </si>
  <si>
    <t>Run206</t>
  </si>
  <si>
    <t>Run207</t>
  </si>
  <si>
    <t>Run208</t>
  </si>
  <si>
    <t>Run209</t>
  </si>
  <si>
    <t>Run210</t>
  </si>
  <si>
    <t>Run211</t>
  </si>
  <si>
    <t>Run212</t>
  </si>
  <si>
    <t>Run213</t>
  </si>
  <si>
    <t>Run214</t>
  </si>
  <si>
    <t>Run215</t>
  </si>
  <si>
    <t>Run216</t>
  </si>
  <si>
    <t>Run217</t>
  </si>
  <si>
    <t>Run218</t>
  </si>
  <si>
    <t>Run219</t>
  </si>
  <si>
    <t>Run220</t>
  </si>
  <si>
    <t>Run221</t>
  </si>
  <si>
    <t>Run222</t>
  </si>
  <si>
    <t>Run223</t>
  </si>
  <si>
    <t>Run224</t>
  </si>
  <si>
    <t>Run225</t>
  </si>
  <si>
    <t>Run226</t>
  </si>
  <si>
    <t>Run227</t>
  </si>
  <si>
    <t>Run228</t>
  </si>
  <si>
    <t>Run229</t>
  </si>
  <si>
    <t>Run230</t>
  </si>
  <si>
    <t>Run231</t>
  </si>
  <si>
    <t>Run232</t>
  </si>
  <si>
    <t>Run233</t>
  </si>
  <si>
    <t>Run234</t>
  </si>
  <si>
    <t>Run235</t>
  </si>
  <si>
    <t>Run236</t>
  </si>
  <si>
    <t>Run237</t>
  </si>
  <si>
    <t>Run238</t>
  </si>
  <si>
    <t>Run239</t>
  </si>
  <si>
    <t>Run240</t>
  </si>
  <si>
    <t>Run241</t>
  </si>
  <si>
    <t>Run242</t>
  </si>
  <si>
    <t>Run243</t>
  </si>
  <si>
    <t>Run244</t>
  </si>
  <si>
    <t>Run245</t>
  </si>
  <si>
    <t>Run246</t>
  </si>
  <si>
    <t>Run247</t>
  </si>
  <si>
    <t>Run248</t>
  </si>
  <si>
    <t>Run249</t>
  </si>
  <si>
    <t>Run250</t>
  </si>
  <si>
    <t>Run251</t>
  </si>
  <si>
    <t>Run252</t>
  </si>
  <si>
    <t>Run253</t>
  </si>
  <si>
    <t>Run254</t>
  </si>
  <si>
    <t>Run255</t>
  </si>
  <si>
    <t>Run256</t>
  </si>
  <si>
    <t>Run257</t>
  </si>
  <si>
    <t>Run258</t>
  </si>
  <si>
    <t>Run259</t>
  </si>
  <si>
    <t>Run260</t>
  </si>
  <si>
    <t>Run261</t>
  </si>
  <si>
    <t>Run262</t>
  </si>
  <si>
    <t>Run263</t>
  </si>
  <si>
    <t>Run264</t>
  </si>
  <si>
    <t>Run265</t>
  </si>
  <si>
    <t>Run266</t>
  </si>
  <si>
    <t>Run267</t>
  </si>
  <si>
    <t>Run268</t>
  </si>
  <si>
    <t>Run269</t>
  </si>
  <si>
    <t>Run270</t>
  </si>
  <si>
    <t>Run271</t>
  </si>
  <si>
    <t>Run272</t>
  </si>
  <si>
    <t>Run273</t>
  </si>
  <si>
    <t>Run274</t>
  </si>
  <si>
    <t>Run275</t>
  </si>
  <si>
    <t>Run276</t>
  </si>
  <si>
    <t>Run277</t>
  </si>
  <si>
    <t>Run278</t>
  </si>
  <si>
    <t>Run279</t>
  </si>
  <si>
    <t>Run280</t>
  </si>
  <si>
    <t>Run281</t>
  </si>
  <si>
    <t>Run282</t>
  </si>
  <si>
    <t>Run283</t>
  </si>
  <si>
    <t>Run284</t>
  </si>
  <si>
    <t>Run285</t>
  </si>
  <si>
    <t>Run286</t>
  </si>
  <si>
    <t>Run287</t>
  </si>
  <si>
    <t>Run288</t>
  </si>
  <si>
    <t>Run289</t>
  </si>
  <si>
    <t>Run290</t>
  </si>
  <si>
    <t>Run291</t>
  </si>
  <si>
    <t>Run292</t>
  </si>
  <si>
    <t>Run293</t>
  </si>
  <si>
    <t>Run294</t>
  </si>
  <si>
    <t>Run295</t>
  </si>
  <si>
    <t>Run296</t>
  </si>
  <si>
    <t>Run297</t>
  </si>
  <si>
    <t>Run298</t>
  </si>
  <si>
    <t>Run299</t>
  </si>
  <si>
    <t>Run300</t>
  </si>
  <si>
    <t>Run301</t>
  </si>
  <si>
    <t>Run302</t>
  </si>
  <si>
    <t>Run303</t>
  </si>
  <si>
    <t>Run304</t>
  </si>
  <si>
    <t>Run305</t>
  </si>
  <si>
    <t>Run306</t>
  </si>
  <si>
    <t>Run307</t>
  </si>
  <si>
    <t>Run308</t>
  </si>
  <si>
    <t>Run309</t>
  </si>
  <si>
    <t>Run310</t>
  </si>
  <si>
    <t>Run311</t>
  </si>
  <si>
    <t>Run312</t>
  </si>
  <si>
    <t>Run313</t>
  </si>
  <si>
    <t>Run314</t>
  </si>
  <si>
    <t>Run315</t>
  </si>
  <si>
    <t>Run316</t>
  </si>
  <si>
    <t>Run317</t>
  </si>
  <si>
    <t>Run318</t>
  </si>
  <si>
    <t>Run319</t>
  </si>
  <si>
    <t>Run320</t>
  </si>
  <si>
    <t>Run321</t>
  </si>
  <si>
    <t>Run322</t>
  </si>
  <si>
    <t>Run323</t>
  </si>
  <si>
    <t>Run324</t>
  </si>
  <si>
    <t>Run325</t>
  </si>
  <si>
    <t>Run326</t>
  </si>
  <si>
    <t>Run327</t>
  </si>
  <si>
    <t>Run328</t>
  </si>
  <si>
    <t>Run329</t>
  </si>
  <si>
    <t>Run330</t>
  </si>
  <si>
    <t>Run331</t>
  </si>
  <si>
    <t>Run332</t>
  </si>
  <si>
    <t>Run333</t>
  </si>
  <si>
    <t>Run334</t>
  </si>
  <si>
    <t>Run335</t>
  </si>
  <si>
    <t>Run336</t>
  </si>
  <si>
    <t>Run337</t>
  </si>
  <si>
    <t>Run338</t>
  </si>
  <si>
    <t>Run339</t>
  </si>
  <si>
    <t>Run340</t>
  </si>
  <si>
    <t>Run341</t>
  </si>
  <si>
    <t>Run342</t>
  </si>
  <si>
    <t>Run343</t>
  </si>
  <si>
    <t>Run344</t>
  </si>
  <si>
    <t>Run345</t>
  </si>
  <si>
    <t>Run346</t>
  </si>
  <si>
    <t>Run347</t>
  </si>
  <si>
    <t>Run348</t>
  </si>
  <si>
    <t>Run349</t>
  </si>
  <si>
    <t>Run350</t>
  </si>
  <si>
    <t>Run351</t>
  </si>
  <si>
    <t>Run352</t>
  </si>
  <si>
    <t>Run353</t>
  </si>
  <si>
    <t>Run354</t>
  </si>
  <si>
    <t>Run355</t>
  </si>
  <si>
    <t>Run356</t>
  </si>
  <si>
    <t>Run357</t>
  </si>
  <si>
    <t>Run358</t>
  </si>
  <si>
    <t>Run359</t>
  </si>
  <si>
    <t>Run360</t>
  </si>
  <si>
    <t>Run361</t>
  </si>
  <si>
    <t>Run362</t>
  </si>
  <si>
    <t>Run363</t>
  </si>
  <si>
    <t>Run364</t>
  </si>
  <si>
    <t>Run365</t>
  </si>
  <si>
    <t>Run366</t>
  </si>
  <si>
    <t>Run367</t>
  </si>
  <si>
    <t>Run368</t>
  </si>
  <si>
    <t>Run369</t>
  </si>
  <si>
    <t>Run370</t>
  </si>
  <si>
    <t>Run371</t>
  </si>
  <si>
    <t>Run372</t>
  </si>
  <si>
    <t>Run373</t>
  </si>
  <si>
    <t>Run374</t>
  </si>
  <si>
    <t>Run375</t>
  </si>
  <si>
    <t>Run376</t>
  </si>
  <si>
    <t>Run377</t>
  </si>
  <si>
    <t>Run378</t>
  </si>
  <si>
    <t>Run379</t>
  </si>
  <si>
    <t>Run380</t>
  </si>
  <si>
    <t>Run381</t>
  </si>
  <si>
    <t>Run382</t>
  </si>
  <si>
    <t>Run383</t>
  </si>
  <si>
    <t>Run384</t>
  </si>
  <si>
    <t>Run385</t>
  </si>
  <si>
    <t>Run386</t>
  </si>
  <si>
    <t>Run387</t>
  </si>
  <si>
    <t>Run388</t>
  </si>
  <si>
    <t>Run389</t>
  </si>
  <si>
    <t>Run390</t>
  </si>
  <si>
    <t>Run391</t>
  </si>
  <si>
    <t>Run392</t>
  </si>
  <si>
    <t>Run393</t>
  </si>
  <si>
    <t>Run394</t>
  </si>
  <si>
    <t>Run395</t>
  </si>
  <si>
    <t>Run396</t>
  </si>
  <si>
    <t>Run397</t>
  </si>
  <si>
    <t>Run398</t>
  </si>
  <si>
    <t>Run399</t>
  </si>
  <si>
    <t>Run400</t>
  </si>
  <si>
    <t>Run401</t>
  </si>
  <si>
    <t>Run402</t>
  </si>
  <si>
    <t>Run403</t>
  </si>
  <si>
    <t>Run404</t>
  </si>
  <si>
    <t>Run405</t>
  </si>
  <si>
    <t>Run406</t>
  </si>
  <si>
    <t>Run407</t>
  </si>
  <si>
    <t>Run408</t>
  </si>
  <si>
    <t>Run409</t>
  </si>
  <si>
    <t>Run410</t>
  </si>
  <si>
    <t>Run411</t>
  </si>
  <si>
    <t>Run412</t>
  </si>
  <si>
    <t>Run413</t>
  </si>
  <si>
    <t>Run414</t>
  </si>
  <si>
    <t>Run415</t>
  </si>
  <si>
    <t>Run416</t>
  </si>
  <si>
    <t>Run417</t>
  </si>
  <si>
    <t>Run418</t>
  </si>
  <si>
    <t>Run419</t>
  </si>
  <si>
    <t>Run420</t>
  </si>
  <si>
    <t>Run421</t>
  </si>
  <si>
    <t>Run422</t>
  </si>
  <si>
    <t>Run423</t>
  </si>
  <si>
    <t>Run424</t>
  </si>
  <si>
    <t>Run425</t>
  </si>
  <si>
    <t>Run426</t>
  </si>
  <si>
    <t>Run427</t>
  </si>
  <si>
    <t>Run428</t>
  </si>
  <si>
    <t>Run429</t>
  </si>
  <si>
    <t>Run430</t>
  </si>
  <si>
    <t>Run431</t>
  </si>
  <si>
    <t>Run432</t>
  </si>
  <si>
    <t>Run433</t>
  </si>
  <si>
    <t>Run434</t>
  </si>
  <si>
    <t>Run435</t>
  </si>
  <si>
    <t>Run436</t>
  </si>
  <si>
    <t>Run437</t>
  </si>
  <si>
    <t>Run438</t>
  </si>
  <si>
    <t>Run439</t>
  </si>
  <si>
    <t>Run440</t>
  </si>
  <si>
    <t>Run441</t>
  </si>
  <si>
    <t>Run442</t>
  </si>
  <si>
    <t>Run443</t>
  </si>
  <si>
    <t>Run444</t>
  </si>
  <si>
    <t>Run445</t>
  </si>
  <si>
    <t>Run446</t>
  </si>
  <si>
    <t>Run447</t>
  </si>
  <si>
    <t>Run448</t>
  </si>
  <si>
    <t>Run449</t>
  </si>
  <si>
    <t>Run450</t>
  </si>
  <si>
    <t>Run451</t>
  </si>
  <si>
    <t>Run452</t>
  </si>
  <si>
    <t>Run453</t>
  </si>
  <si>
    <t>Run454</t>
  </si>
  <si>
    <t>Run455</t>
  </si>
  <si>
    <t>Run456</t>
  </si>
  <si>
    <t>Run457</t>
  </si>
  <si>
    <t>Run458</t>
  </si>
  <si>
    <t>Run459</t>
  </si>
  <si>
    <t>Run460</t>
  </si>
  <si>
    <t>Run461</t>
  </si>
  <si>
    <t>Run462</t>
  </si>
  <si>
    <t>Run463</t>
  </si>
  <si>
    <t>Run464</t>
  </si>
  <si>
    <t>Run465</t>
  </si>
  <si>
    <t>Run466</t>
  </si>
  <si>
    <t>Run467</t>
  </si>
  <si>
    <t>Run468</t>
  </si>
  <si>
    <t>Run469</t>
  </si>
  <si>
    <t>Run470</t>
  </si>
  <si>
    <t>Run471</t>
  </si>
  <si>
    <t>Run472</t>
  </si>
  <si>
    <t>Run473</t>
  </si>
  <si>
    <t>Run474</t>
  </si>
  <si>
    <t>Run475</t>
  </si>
  <si>
    <t>Run476</t>
  </si>
  <si>
    <t>Run477</t>
  </si>
  <si>
    <t>Run478</t>
  </si>
  <si>
    <t>Run479</t>
  </si>
  <si>
    <t>Run480</t>
  </si>
  <si>
    <t>Run481</t>
  </si>
  <si>
    <t>Run482</t>
  </si>
  <si>
    <t>Run483</t>
  </si>
  <si>
    <t>Run484</t>
  </si>
  <si>
    <t>Run485</t>
  </si>
  <si>
    <t>Run486</t>
  </si>
  <si>
    <t>Run487</t>
  </si>
  <si>
    <t>Run488</t>
  </si>
  <si>
    <t>Run489</t>
  </si>
  <si>
    <t>Run490</t>
  </si>
  <si>
    <t>Run491</t>
  </si>
  <si>
    <t>Run492</t>
  </si>
  <si>
    <t>Run493</t>
  </si>
  <si>
    <t>Run494</t>
  </si>
  <si>
    <t>Run495</t>
  </si>
  <si>
    <t>Run496</t>
  </si>
  <si>
    <t>Run497</t>
  </si>
  <si>
    <t>Run498</t>
  </si>
  <si>
    <t>Run499</t>
  </si>
  <si>
    <t>Run500</t>
  </si>
  <si>
    <t>------------------------- TMYx (2004-2018) --------------------------</t>
  </si>
  <si>
    <t>-------------------------------- TMY3 ---------------------------------</t>
  </si>
  <si>
    <t>USA_WA_Tacoma-JB.Lewis-McChord-Gray.AAF.742070_TMYx.2004-2018</t>
  </si>
  <si>
    <t>USA_OR_Salem.Muni.AP-McNary.Field.726940_TMYx.2004-2018</t>
  </si>
  <si>
    <t>USA_WA_Pasco-Tri.Cities.AP.727845_TMYx.2004-2018</t>
  </si>
  <si>
    <t>USA_OR_Baker.City.Muni.AP.726886_TMYx.2004-2018</t>
  </si>
  <si>
    <t>USA_ID_Coeur.dAlene.AP-Boyington.Field.727834_TMYx.2004-2018</t>
  </si>
  <si>
    <t>USA_ID_Jerome.County.AP.726816_TMYx.2004-2018</t>
  </si>
  <si>
    <t>USA_MT_Kalispell-Glacier.Park.Intl.AP.727790_TMYx.2004-2018</t>
  </si>
  <si>
    <t>USA_ID_Craters.of.the.Moon.Natl.Monument.725790_TMYx.2004-2018</t>
  </si>
  <si>
    <t>USA_MT_Baker.Muni.AP.726777_TMYx.2004-2018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</si>
</sst>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F400]h:mm:ss\ AM/PM"/>
    <numFmt numFmtId="165" formatCode="0.0"/>
    <numFmt numFmtId="166" formatCode="0.0%"/>
    <numFmt numFmtId="167" formatCode="_(* #,##0.0_);_(* \(#,##0.0\);_(* &quot;-&quot;??_);_(@_)"/>
    <numFmt numFmtId="168" formatCode="_(* #,##0_);_(* \(#,##0\);_(* &quot;-&quot;??_);_(@_)"/>
    <numFmt numFmtId="169" formatCode="0.000"/>
  </numFmts>
  <fonts count="30" x14ac:knownFonts="1">
    <font>
      <sz val="11"/>
      <color theme="1"/>
      <name val="Calibri"/>
      <family val="2"/>
      <scheme val="minor"/>
    </font>
    <font>
      <b/>
      <sz val="11"/>
      <color theme="1"/>
      <name val="Calibri"/>
      <family val="2"/>
      <scheme val="minor"/>
    </font>
    <font>
      <i/>
      <sz val="11"/>
      <color theme="1"/>
      <name val="Calibri"/>
      <family val="2"/>
      <scheme val="minor"/>
    </font>
    <font>
      <sz val="11"/>
      <color theme="4"/>
      <name val="Calibri"/>
      <family val="2"/>
      <scheme val="minor"/>
    </font>
    <font>
      <b/>
      <sz val="11"/>
      <color theme="0"/>
      <name val="Calibri"/>
      <family val="2"/>
      <scheme val="minor"/>
    </font>
    <font>
      <sz val="11"/>
      <color theme="0"/>
      <name val="Calibri"/>
      <family val="2"/>
      <scheme val="minor"/>
    </font>
    <font>
      <sz val="11"/>
      <name val="Calibri"/>
      <family val="2"/>
      <scheme val="minor"/>
    </font>
    <font>
      <sz val="10"/>
      <name val="Arial"/>
      <family val="2"/>
    </font>
    <font>
      <b/>
      <sz val="11"/>
      <color theme="0"/>
      <name val="Arial"/>
      <family val="2"/>
    </font>
    <font>
      <b/>
      <sz val="14"/>
      <color theme="0"/>
      <name val="Arial"/>
      <family val="2"/>
    </font>
    <font>
      <sz val="12"/>
      <color theme="0"/>
      <name val="Calibri"/>
      <family val="2"/>
      <scheme val="minor"/>
    </font>
    <font>
      <b/>
      <sz val="12"/>
      <color theme="0"/>
      <name val="Calibri"/>
      <family val="2"/>
      <scheme val="minor"/>
    </font>
    <font>
      <b/>
      <u/>
      <sz val="12"/>
      <color theme="0"/>
      <name val="Arial"/>
      <family val="2"/>
    </font>
    <font>
      <sz val="11"/>
      <color theme="1"/>
      <name val="Calibri"/>
      <family val="2"/>
    </font>
    <font>
      <sz val="10"/>
      <color theme="1"/>
      <name val="Calibri"/>
      <family val="2"/>
      <scheme val="minor"/>
    </font>
    <font>
      <b/>
      <sz val="11"/>
      <name val="Calibri"/>
      <family val="2"/>
      <scheme val="minor"/>
    </font>
    <font>
      <sz val="12"/>
      <name val="Calibri"/>
      <family val="2"/>
      <scheme val="minor"/>
    </font>
    <font>
      <i/>
      <sz val="14"/>
      <color theme="0"/>
      <name val="Arial"/>
      <family val="2"/>
    </font>
    <font>
      <i/>
      <sz val="14"/>
      <color theme="0"/>
      <name val="Calibri"/>
      <family val="2"/>
      <scheme val="minor"/>
    </font>
    <font>
      <sz val="11"/>
      <color theme="0"/>
      <name val="Arial"/>
      <family val="2"/>
    </font>
    <font>
      <b/>
      <sz val="16"/>
      <color theme="0"/>
      <name val="Calibri"/>
      <family val="2"/>
      <scheme val="minor"/>
    </font>
    <font>
      <sz val="12"/>
      <color theme="1"/>
      <name val="Calibri"/>
      <family val="2"/>
      <scheme val="minor"/>
    </font>
    <font>
      <sz val="11"/>
      <color rgb="FF000000"/>
      <name val="Calibri"/>
      <family val="2"/>
    </font>
    <font>
      <b/>
      <sz val="14"/>
      <color rgb="FF000000"/>
      <name val="Calibri"/>
      <family val="2"/>
    </font>
    <font>
      <sz val="8"/>
      <name val="Calibri"/>
      <family val="2"/>
      <scheme val="minor"/>
    </font>
    <font>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b/>
      <u/>
      <sz val="11"/>
      <color theme="0"/>
      <name val="Calibri"/>
      <family val="2"/>
      <scheme val="minor"/>
    </font>
  </fonts>
  <fills count="15">
    <fill>
      <patternFill patternType="none"/>
    </fill>
    <fill>
      <patternFill patternType="gray125"/>
    </fill>
    <fill>
      <patternFill patternType="solid">
        <fgColor theme="8" tint="0.79998168889431442"/>
        <bgColor indexed="64"/>
      </patternFill>
    </fill>
    <fill>
      <patternFill patternType="solid">
        <fgColor rgb="FF428CA0"/>
        <bgColor indexed="64"/>
      </patternFill>
    </fill>
    <fill>
      <patternFill patternType="solid">
        <fgColor rgb="FFF1EADF"/>
        <bgColor indexed="64"/>
      </patternFill>
    </fill>
    <fill>
      <patternFill patternType="solid">
        <fgColor theme="0" tint="-4.9989318521683403E-2"/>
        <bgColor indexed="64"/>
      </patternFill>
    </fill>
    <fill>
      <patternFill patternType="solid">
        <fgColor rgb="FF336E7E"/>
        <bgColor indexed="64"/>
      </patternFill>
    </fill>
    <fill>
      <patternFill patternType="solid">
        <fgColor rgb="FFD0E6EC"/>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1" tint="0.249977111117893"/>
        <bgColor indexed="64"/>
      </patternFill>
    </fill>
    <fill>
      <patternFill patternType="solid">
        <fgColor theme="4" tint="-0.249977111117893"/>
        <bgColor indexed="64"/>
      </patternFill>
    </fill>
    <fill>
      <patternFill patternType="solid">
        <fgColor rgb="FFFFFF00"/>
        <bgColor indexed="64"/>
      </patternFill>
    </fill>
    <fill>
      <patternFill patternType="solid">
        <fgColor theme="0" tint="-0.249977111117893"/>
        <bgColor indexed="64"/>
      </patternFill>
    </fill>
    <fill>
      <patternFill patternType="solid">
        <fgColor theme="1"/>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ck">
        <color rgb="FFD0E6EC"/>
      </right>
      <top/>
      <bottom/>
      <diagonal/>
    </border>
    <border>
      <left/>
      <right/>
      <top/>
      <bottom style="thick">
        <color rgb="FFD0E6EC"/>
      </bottom>
      <diagonal/>
    </border>
    <border>
      <left style="thin">
        <color theme="0"/>
      </left>
      <right/>
      <top style="thin">
        <color theme="0"/>
      </top>
      <bottom/>
      <diagonal/>
    </border>
    <border>
      <left/>
      <right style="thin">
        <color theme="0"/>
      </right>
      <top style="thin">
        <color theme="0"/>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diagonal/>
    </border>
    <border>
      <left/>
      <right/>
      <top/>
      <bottom style="thick">
        <color theme="1" tint="0.249977111117893"/>
      </bottom>
      <diagonal/>
    </border>
    <border>
      <left/>
      <right style="thick">
        <color theme="1" tint="0.249977111117893"/>
      </right>
      <top/>
      <bottom style="thick">
        <color theme="1" tint="0.249977111117893"/>
      </bottom>
      <diagonal/>
    </border>
    <border>
      <left/>
      <right style="thick">
        <color theme="1" tint="0.249977111117893"/>
      </right>
      <top/>
      <bottom/>
      <diagonal/>
    </border>
    <border>
      <left style="thick">
        <color theme="1" tint="0.249977111117893"/>
      </left>
      <right/>
      <top style="thick">
        <color theme="1" tint="0.249977111117893"/>
      </top>
      <bottom/>
      <diagonal/>
    </border>
    <border>
      <left style="thick">
        <color theme="1" tint="0.249977111117893"/>
      </left>
      <right/>
      <top style="thick">
        <color theme="1" tint="0.249977111117893"/>
      </top>
      <bottom style="thin">
        <color indexed="64"/>
      </bottom>
      <diagonal/>
    </border>
    <border>
      <left style="thick">
        <color theme="1" tint="0.249977111117893"/>
      </left>
      <right/>
      <top style="thin">
        <color indexed="64"/>
      </top>
      <bottom/>
      <diagonal/>
    </border>
    <border>
      <left style="thick">
        <color theme="1" tint="0.249977111117893"/>
      </left>
      <right/>
      <top style="thick">
        <color theme="1" tint="0.249977111117893"/>
      </top>
      <bottom style="thin">
        <color theme="1" tint="0.249977111117893"/>
      </bottom>
      <diagonal/>
    </border>
    <border>
      <left style="thick">
        <color theme="1" tint="0.249977111117893"/>
      </left>
      <right style="thin">
        <color theme="1" tint="0.249977111117893"/>
      </right>
      <top style="thick">
        <color theme="1" tint="0.249977111117893"/>
      </top>
      <bottom style="thin">
        <color theme="1" tint="0.249977111117893"/>
      </bottom>
      <diagonal/>
    </border>
    <border>
      <left style="thick">
        <color theme="1" tint="0.249977111117893"/>
      </left>
      <right style="thin">
        <color theme="1" tint="0.249977111117893"/>
      </right>
      <top style="thin">
        <color theme="1" tint="0.249977111117893"/>
      </top>
      <bottom/>
      <diagonal/>
    </border>
    <border>
      <left style="thin">
        <color theme="1" tint="0.249977111117893"/>
      </left>
      <right/>
      <top style="thin">
        <color theme="1" tint="0.249977111117893"/>
      </top>
      <bottom/>
      <diagonal/>
    </border>
  </borders>
  <cellStyleXfs count="6">
    <xf numFmtId="0" fontId="0" fillId="0" borderId="0"/>
    <xf numFmtId="0" fontId="7" fillId="0" borderId="0">
      <alignment readingOrder="1"/>
    </xf>
    <xf numFmtId="9" fontId="25" fillId="0" borderId="0" applyFont="0" applyFill="0" applyBorder="0" applyAlignment="0" applyProtection="0"/>
    <xf numFmtId="43" fontId="25" fillId="0" borderId="0" applyFont="0" applyFill="0" applyBorder="0" applyAlignment="0" applyProtection="0"/>
    <xf numFmtId="0" fontId="25" fillId="0" borderId="0"/>
    <xf numFmtId="0" fontId="28" fillId="0" borderId="0" applyNumberFormat="0" applyFill="0" applyBorder="0" applyAlignment="0" applyProtection="0"/>
  </cellStyleXfs>
  <cellXfs count="162">
    <xf numFmtId="0" fontId="0" fillId="0" borderId="0" xfId="0"/>
    <xf numFmtId="0" fontId="0" fillId="0" borderId="1" xfId="0" applyBorder="1" applyAlignment="1">
      <alignment horizontal="center"/>
    </xf>
    <xf numFmtId="0" fontId="1" fillId="2" borderId="1" xfId="0" applyFont="1" applyFill="1" applyBorder="1"/>
    <xf numFmtId="0" fontId="0" fillId="0" borderId="1" xfId="0" applyBorder="1"/>
    <xf numFmtId="0" fontId="2" fillId="0" borderId="1" xfId="0" applyFont="1" applyBorder="1"/>
    <xf numFmtId="0" fontId="3" fillId="0" borderId="1" xfId="0" applyFont="1" applyBorder="1"/>
    <xf numFmtId="0" fontId="0" fillId="0" borderId="1" xfId="0" applyBorder="1" applyAlignment="1">
      <alignment horizontal="center" vertical="center"/>
    </xf>
    <xf numFmtId="0" fontId="0" fillId="0" borderId="1" xfId="0" quotePrefix="1" applyBorder="1" applyAlignment="1">
      <alignment vertical="center" wrapText="1"/>
    </xf>
    <xf numFmtId="0" fontId="0" fillId="0" borderId="1" xfId="0" applyBorder="1" applyAlignment="1">
      <alignment wrapText="1"/>
    </xf>
    <xf numFmtId="0" fontId="0" fillId="0" borderId="1" xfId="0" applyBorder="1" applyAlignment="1">
      <alignment vertical="center" wrapText="1"/>
    </xf>
    <xf numFmtId="0" fontId="4" fillId="3" borderId="2" xfId="0" applyFont="1" applyFill="1" applyBorder="1"/>
    <xf numFmtId="0" fontId="5" fillId="3" borderId="2" xfId="0" applyFont="1" applyFill="1" applyBorder="1"/>
    <xf numFmtId="0" fontId="6" fillId="4" borderId="2" xfId="0" applyFont="1" applyFill="1" applyBorder="1"/>
    <xf numFmtId="0" fontId="10" fillId="6" borderId="0" xfId="1" applyFont="1" applyFill="1" applyAlignment="1">
      <alignment vertical="center" wrapText="1" readingOrder="1"/>
    </xf>
    <xf numFmtId="0" fontId="8" fillId="6" borderId="7" xfId="1" applyFont="1" applyFill="1" applyBorder="1" applyAlignment="1">
      <alignment vertical="center" wrapText="1" readingOrder="1"/>
    </xf>
    <xf numFmtId="0" fontId="8" fillId="6" borderId="6" xfId="1" applyFont="1" applyFill="1" applyBorder="1" applyAlignment="1">
      <alignment vertical="center" wrapText="1" readingOrder="1"/>
    </xf>
    <xf numFmtId="0" fontId="0" fillId="0" borderId="0" xfId="0"/>
    <xf numFmtId="0" fontId="0" fillId="0" borderId="1" xfId="0" quotePrefix="1" applyBorder="1" applyAlignment="1">
      <alignment horizontal="left" vertical="center" wrapText="1"/>
    </xf>
    <xf numFmtId="0" fontId="6" fillId="4" borderId="2" xfId="0" applyFont="1" applyFill="1" applyBorder="1" applyAlignment="1">
      <alignment horizontal="center"/>
    </xf>
    <xf numFmtId="0" fontId="0" fillId="9" borderId="1" xfId="0" applyFill="1" applyBorder="1"/>
    <xf numFmtId="0" fontId="0" fillId="8" borderId="1" xfId="0" applyFill="1" applyBorder="1" applyAlignment="1">
      <alignment wrapText="1"/>
    </xf>
    <xf numFmtId="0" fontId="0" fillId="9" borderId="1" xfId="0" applyFill="1" applyBorder="1" applyAlignment="1">
      <alignment wrapText="1"/>
    </xf>
    <xf numFmtId="0" fontId="2" fillId="0" borderId="1" xfId="0" applyFont="1" applyBorder="1" applyAlignment="1">
      <alignment horizontal="left" vertical="center" wrapText="1"/>
    </xf>
    <xf numFmtId="0" fontId="0" fillId="0" borderId="1" xfId="0" applyBorder="1" applyAlignment="1">
      <alignment horizontal="left" vertical="center" wrapText="1"/>
    </xf>
    <xf numFmtId="0" fontId="4" fillId="3" borderId="2" xfId="0" applyFont="1" applyFill="1" applyBorder="1" applyAlignment="1">
      <alignment horizontal="center"/>
    </xf>
    <xf numFmtId="0" fontId="0" fillId="8" borderId="1" xfId="0" applyFill="1" applyBorder="1"/>
    <xf numFmtId="0" fontId="0" fillId="8" borderId="1" xfId="0" applyFill="1" applyBorder="1" applyAlignment="1">
      <alignment horizontal="left" vertical="center" wrapText="1"/>
    </xf>
    <xf numFmtId="0" fontId="4" fillId="10" borderId="1" xfId="0" applyFont="1" applyFill="1" applyBorder="1" applyAlignment="1">
      <alignment wrapText="1"/>
    </xf>
    <xf numFmtId="0" fontId="4" fillId="10" borderId="1" xfId="0" applyFont="1" applyFill="1" applyBorder="1"/>
    <xf numFmtId="0" fontId="5" fillId="11" borderId="1" xfId="0" applyFont="1" applyFill="1" applyBorder="1"/>
    <xf numFmtId="0" fontId="0" fillId="0" borderId="1" xfId="0" applyBorder="1" applyAlignment="1">
      <alignment vertical="center"/>
    </xf>
    <xf numFmtId="0" fontId="2" fillId="0" borderId="1" xfId="0" applyFont="1" applyBorder="1" applyAlignment="1">
      <alignment vertical="center"/>
    </xf>
    <xf numFmtId="0" fontId="13" fillId="0" borderId="1" xfId="0" applyFont="1" applyBorder="1"/>
    <xf numFmtId="0" fontId="14" fillId="9" borderId="1" xfId="0" applyFont="1" applyFill="1" applyBorder="1" applyAlignment="1">
      <alignment wrapText="1"/>
    </xf>
    <xf numFmtId="2" fontId="6" fillId="5" borderId="2" xfId="0" applyNumberFormat="1" applyFont="1" applyFill="1" applyBorder="1" applyAlignment="1">
      <alignment horizontal="center"/>
    </xf>
    <xf numFmtId="0" fontId="6" fillId="5" borderId="2" xfId="0" applyFont="1" applyFill="1" applyBorder="1" applyAlignment="1">
      <alignment horizontal="center"/>
    </xf>
    <xf numFmtId="0" fontId="4" fillId="3" borderId="16" xfId="0" applyFont="1" applyFill="1" applyBorder="1" applyAlignment="1">
      <alignment horizontal="center"/>
    </xf>
    <xf numFmtId="0" fontId="0" fillId="7" borderId="0" xfId="0" applyFill="1"/>
    <xf numFmtId="0" fontId="4" fillId="3" borderId="11" xfId="0" applyFont="1" applyFill="1" applyBorder="1" applyAlignment="1">
      <alignment horizontal="center"/>
    </xf>
    <xf numFmtId="0" fontId="4" fillId="3" borderId="9" xfId="0" applyFont="1" applyFill="1" applyBorder="1" applyAlignment="1">
      <alignment horizontal="center"/>
    </xf>
    <xf numFmtId="0" fontId="15" fillId="4" borderId="2" xfId="0" applyFont="1" applyFill="1" applyBorder="1" applyAlignment="1">
      <alignment horizontal="center"/>
    </xf>
    <xf numFmtId="0" fontId="4" fillId="7" borderId="0" xfId="0" applyFont="1" applyFill="1" applyAlignment="1">
      <alignment horizontal="center"/>
    </xf>
    <xf numFmtId="0" fontId="0" fillId="7" borderId="0" xfId="0" applyFill="1" applyAlignment="1">
      <alignment horizontal="center"/>
    </xf>
    <xf numFmtId="0" fontId="4" fillId="7" borderId="0" xfId="0" applyFont="1" applyFill="1" applyAlignment="1">
      <alignment vertical="center"/>
    </xf>
    <xf numFmtId="0" fontId="4" fillId="7" borderId="0" xfId="0" applyFont="1" applyFill="1"/>
    <xf numFmtId="0" fontId="1" fillId="7" borderId="0" xfId="0" applyFont="1" applyFill="1"/>
    <xf numFmtId="0" fontId="0" fillId="7" borderId="0" xfId="0" applyFill="1" applyAlignment="1">
      <alignment vertical="top" wrapText="1"/>
    </xf>
    <xf numFmtId="0" fontId="15" fillId="0" borderId="16" xfId="0" applyFont="1" applyBorder="1" applyAlignment="1">
      <alignment horizontal="left"/>
    </xf>
    <xf numFmtId="0" fontId="0" fillId="0" borderId="1" xfId="0" quotePrefix="1" applyBorder="1"/>
    <xf numFmtId="0" fontId="6" fillId="4" borderId="2" xfId="0" quotePrefix="1" applyFont="1" applyFill="1" applyBorder="1" applyAlignment="1">
      <alignment horizontal="center"/>
    </xf>
    <xf numFmtId="0" fontId="18" fillId="6" borderId="0" xfId="1" applyFont="1" applyFill="1" applyAlignment="1">
      <alignment horizontal="left" vertical="center" readingOrder="1"/>
    </xf>
    <xf numFmtId="0" fontId="11" fillId="6" borderId="0" xfId="1" applyFont="1" applyFill="1" applyAlignment="1">
      <alignment vertical="center" wrapText="1" readingOrder="1"/>
    </xf>
    <xf numFmtId="0" fontId="4" fillId="6" borderId="0" xfId="1" applyFont="1" applyFill="1" applyAlignment="1">
      <alignment vertical="center" wrapText="1" readingOrder="1"/>
    </xf>
    <xf numFmtId="0" fontId="19" fillId="6" borderId="0" xfId="1" applyFont="1" applyFill="1" applyAlignment="1">
      <alignment vertical="center" readingOrder="1"/>
    </xf>
    <xf numFmtId="0" fontId="20" fillId="6" borderId="0" xfId="1" applyFont="1" applyFill="1" applyAlignment="1">
      <alignment vertical="center" readingOrder="1"/>
    </xf>
    <xf numFmtId="0" fontId="8" fillId="6" borderId="17" xfId="1" applyFont="1" applyFill="1" applyBorder="1" applyAlignment="1">
      <alignment vertical="center" wrapText="1" readingOrder="1"/>
    </xf>
    <xf numFmtId="0" fontId="9" fillId="6" borderId="19" xfId="1" applyFont="1" applyFill="1" applyBorder="1" applyAlignment="1">
      <alignment vertical="center" wrapText="1" readingOrder="1"/>
    </xf>
    <xf numFmtId="0" fontId="17" fillId="6" borderId="19" xfId="1" applyFont="1" applyFill="1" applyBorder="1" applyAlignment="1">
      <alignment vertical="center" wrapText="1" readingOrder="1"/>
    </xf>
    <xf numFmtId="0" fontId="8" fillId="6" borderId="19" xfId="1" applyFont="1" applyFill="1" applyBorder="1" applyAlignment="1">
      <alignment vertical="center" wrapText="1" readingOrder="1"/>
    </xf>
    <xf numFmtId="0" fontId="9" fillId="6" borderId="18" xfId="1" applyFont="1" applyFill="1" applyBorder="1" applyAlignment="1">
      <alignment vertical="center" wrapText="1" readingOrder="1"/>
    </xf>
    <xf numFmtId="0" fontId="16" fillId="4" borderId="20" xfId="1" applyFont="1" applyFill="1" applyBorder="1" applyAlignment="1">
      <alignment horizontal="left" vertical="center" wrapText="1" readingOrder="1"/>
    </xf>
    <xf numFmtId="0" fontId="6" fillId="4" borderId="21" xfId="1" applyFont="1" applyFill="1" applyBorder="1" applyAlignment="1">
      <alignment horizontal="left" vertical="center" wrapText="1" readingOrder="1"/>
    </xf>
    <xf numFmtId="0" fontId="6" fillId="5" borderId="22" xfId="0" applyFont="1" applyFill="1" applyBorder="1"/>
    <xf numFmtId="0" fontId="6" fillId="4" borderId="12" xfId="0" applyFont="1" applyFill="1" applyBorder="1" applyAlignment="1">
      <alignment horizontal="center"/>
    </xf>
    <xf numFmtId="0" fontId="4" fillId="3" borderId="10" xfId="0" applyFont="1" applyFill="1" applyBorder="1" applyAlignment="1">
      <alignment horizontal="center"/>
    </xf>
    <xf numFmtId="0" fontId="6" fillId="4" borderId="10" xfId="0" applyFont="1" applyFill="1" applyBorder="1" applyAlignment="1">
      <alignment horizontal="center"/>
    </xf>
    <xf numFmtId="0" fontId="6" fillId="4" borderId="8" xfId="0" applyFont="1" applyFill="1" applyBorder="1" applyAlignment="1">
      <alignment horizontal="center"/>
    </xf>
    <xf numFmtId="0" fontId="6" fillId="6" borderId="0" xfId="1" applyFont="1" applyFill="1" applyAlignment="1">
      <alignment vertical="center" wrapText="1" readingOrder="1"/>
    </xf>
    <xf numFmtId="0" fontId="8" fillId="6" borderId="0" xfId="1" applyFont="1" applyFill="1" applyAlignment="1">
      <alignment vertical="center" wrapText="1" readingOrder="1"/>
    </xf>
    <xf numFmtId="0" fontId="9" fillId="6" borderId="0" xfId="1" applyFont="1" applyFill="1" applyAlignment="1">
      <alignment vertical="center" wrapText="1" readingOrder="1"/>
    </xf>
    <xf numFmtId="0" fontId="17" fillId="6" borderId="0" xfId="1" applyFont="1" applyFill="1" applyAlignment="1">
      <alignment vertical="center" wrapText="1" readingOrder="1"/>
    </xf>
    <xf numFmtId="0" fontId="9" fillId="6" borderId="17" xfId="1" applyFont="1" applyFill="1" applyBorder="1" applyAlignment="1">
      <alignment vertical="center" wrapText="1" readingOrder="1"/>
    </xf>
    <xf numFmtId="0" fontId="6" fillId="6" borderId="17" xfId="1" applyFont="1" applyFill="1" applyBorder="1" applyAlignment="1">
      <alignment horizontal="left" vertical="center" wrapText="1" readingOrder="1"/>
    </xf>
    <xf numFmtId="0" fontId="6" fillId="6" borderId="0" xfId="1" applyFont="1" applyFill="1" applyAlignment="1">
      <alignment horizontal="left" vertical="center" wrapText="1" readingOrder="1"/>
    </xf>
    <xf numFmtId="0" fontId="11" fillId="6" borderId="17" xfId="1" applyFont="1" applyFill="1" applyBorder="1" applyAlignment="1">
      <alignment horizontal="center" vertical="center" wrapText="1" readingOrder="1"/>
    </xf>
    <xf numFmtId="0" fontId="11" fillId="6" borderId="19" xfId="1" applyFont="1" applyFill="1" applyBorder="1" applyAlignment="1">
      <alignment horizontal="right" vertical="center" wrapText="1" readingOrder="1"/>
    </xf>
    <xf numFmtId="0" fontId="16" fillId="4" borderId="24" xfId="1" applyFont="1" applyFill="1" applyBorder="1" applyAlignment="1">
      <alignment horizontal="center" vertical="center" wrapText="1" readingOrder="1"/>
    </xf>
    <xf numFmtId="0" fontId="16" fillId="4" borderId="25" xfId="1" applyFont="1" applyFill="1" applyBorder="1" applyAlignment="1">
      <alignment horizontal="center" vertical="center" wrapText="1" readingOrder="1"/>
    </xf>
    <xf numFmtId="0" fontId="16" fillId="4" borderId="8" xfId="0" applyFont="1" applyFill="1" applyBorder="1" applyAlignment="1">
      <alignment horizontal="center" vertical="center"/>
    </xf>
    <xf numFmtId="0" fontId="16" fillId="4" borderId="26" xfId="0" applyFont="1" applyFill="1" applyBorder="1" applyAlignment="1">
      <alignment horizontal="center" vertical="center"/>
    </xf>
    <xf numFmtId="0" fontId="11" fillId="6" borderId="19" xfId="1" applyFont="1" applyFill="1" applyBorder="1" applyAlignment="1">
      <alignment vertical="center" wrapText="1" readingOrder="1"/>
    </xf>
    <xf numFmtId="0" fontId="10" fillId="6" borderId="17" xfId="1" applyFont="1" applyFill="1" applyBorder="1" applyAlignment="1">
      <alignment vertical="center" wrapText="1" readingOrder="1"/>
    </xf>
    <xf numFmtId="0" fontId="16" fillId="4" borderId="23" xfId="1" applyFont="1" applyFill="1" applyBorder="1" applyAlignment="1">
      <alignment horizontal="left" vertical="center" wrapText="1" readingOrder="1"/>
    </xf>
    <xf numFmtId="0" fontId="21" fillId="4" borderId="0" xfId="0" applyFont="1" applyFill="1"/>
    <xf numFmtId="0" fontId="0" fillId="8" borderId="5" xfId="0" applyFill="1" applyBorder="1" applyAlignment="1">
      <alignment horizontal="left" vertical="center" wrapText="1"/>
    </xf>
    <xf numFmtId="0" fontId="0" fillId="8" borderId="5" xfId="0" applyFill="1" applyBorder="1" applyAlignment="1">
      <alignment horizontal="left" vertical="center"/>
    </xf>
    <xf numFmtId="0" fontId="0" fillId="0" borderId="5" xfId="0" applyBorder="1" applyAlignment="1">
      <alignment horizontal="left" vertical="center" wrapText="1"/>
    </xf>
    <xf numFmtId="0" fontId="2" fillId="0" borderId="5" xfId="0" applyFont="1" applyBorder="1" applyAlignment="1">
      <alignment horizontal="left" vertical="center" wrapText="1"/>
    </xf>
    <xf numFmtId="165" fontId="6" fillId="7" borderId="0" xfId="0" applyNumberFormat="1" applyFont="1" applyFill="1" applyAlignment="1">
      <alignment horizontal="center"/>
    </xf>
    <xf numFmtId="164" fontId="6" fillId="5" borderId="2" xfId="0" applyNumberFormat="1" applyFont="1" applyFill="1" applyBorder="1"/>
    <xf numFmtId="0" fontId="14" fillId="7" borderId="0" xfId="0" applyFont="1" applyFill="1" applyAlignment="1">
      <alignment vertical="top" wrapText="1"/>
    </xf>
    <xf numFmtId="0" fontId="0" fillId="7" borderId="0" xfId="0" applyFill="1" applyAlignment="1"/>
    <xf numFmtId="0" fontId="0" fillId="0" borderId="0" xfId="0" quotePrefix="1"/>
    <xf numFmtId="166" fontId="6" fillId="4" borderId="2" xfId="2" applyNumberFormat="1" applyFont="1" applyFill="1" applyBorder="1" applyAlignment="1">
      <alignment horizontal="center"/>
    </xf>
    <xf numFmtId="0" fontId="1" fillId="0" borderId="0" xfId="0" applyFont="1"/>
    <xf numFmtId="0" fontId="0" fillId="12" borderId="0" xfId="0" applyFill="1"/>
    <xf numFmtId="168" fontId="0" fillId="0" borderId="0" xfId="3" applyNumberFormat="1" applyFont="1"/>
    <xf numFmtId="165" fontId="25" fillId="0" borderId="0" xfId="4" applyNumberFormat="1" applyBorder="1" applyAlignment="1">
      <alignment horizontal="right"/>
    </xf>
    <xf numFmtId="165" fontId="0" fillId="0" borderId="0" xfId="0" applyNumberFormat="1" applyBorder="1" applyAlignment="1">
      <alignment horizontal="right"/>
    </xf>
    <xf numFmtId="165" fontId="0" fillId="0" borderId="0" xfId="0" applyNumberFormat="1" applyAlignment="1">
      <alignment horizontal="right"/>
    </xf>
    <xf numFmtId="165" fontId="0" fillId="0" borderId="0" xfId="0" applyNumberFormat="1"/>
    <xf numFmtId="0" fontId="0" fillId="13" borderId="0" xfId="0" applyFill="1"/>
    <xf numFmtId="0" fontId="0" fillId="0" borderId="0" xfId="0" applyFill="1"/>
    <xf numFmtId="0" fontId="1" fillId="0" borderId="0" xfId="0" applyFont="1" applyFill="1"/>
    <xf numFmtId="167" fontId="0" fillId="12" borderId="0" xfId="3" applyNumberFormat="1" applyFont="1" applyFill="1"/>
    <xf numFmtId="168" fontId="0" fillId="12" borderId="0" xfId="3" applyNumberFormat="1" applyFont="1" applyFill="1"/>
    <xf numFmtId="167" fontId="0" fillId="12" borderId="0" xfId="3" applyNumberFormat="1" applyFont="1" applyFill="1" applyAlignment="1">
      <alignment horizontal="left" indent="1"/>
    </xf>
    <xf numFmtId="168" fontId="0" fillId="12" borderId="0" xfId="3" applyNumberFormat="1" applyFont="1" applyFill="1" applyAlignment="1">
      <alignment horizontal="left" indent="1"/>
    </xf>
    <xf numFmtId="43" fontId="0" fillId="12" borderId="0" xfId="3" applyNumberFormat="1" applyFont="1" applyFill="1" applyAlignment="1">
      <alignment horizontal="left" indent="1"/>
    </xf>
    <xf numFmtId="2" fontId="0" fillId="0" borderId="0" xfId="0" applyNumberFormat="1"/>
    <xf numFmtId="167" fontId="0" fillId="0" borderId="0" xfId="3" applyNumberFormat="1" applyFont="1" applyFill="1" applyAlignment="1">
      <alignment horizontal="left" indent="1"/>
    </xf>
    <xf numFmtId="1" fontId="0" fillId="0" borderId="0" xfId="0" applyNumberFormat="1" applyFill="1"/>
    <xf numFmtId="168" fontId="0" fillId="0" borderId="0" xfId="3" applyNumberFormat="1" applyFont="1" applyFill="1" applyAlignment="1">
      <alignment horizontal="left" indent="1"/>
    </xf>
    <xf numFmtId="0" fontId="1" fillId="0" borderId="0" xfId="0" applyFont="1" applyAlignment="1">
      <alignment horizontal="left"/>
    </xf>
    <xf numFmtId="43" fontId="0" fillId="12" borderId="0" xfId="3" applyFont="1" applyFill="1" applyAlignment="1">
      <alignment horizontal="left" indent="1"/>
    </xf>
    <xf numFmtId="0" fontId="1" fillId="0" borderId="0" xfId="0" applyFont="1" applyAlignment="1"/>
    <xf numFmtId="0" fontId="6" fillId="4" borderId="11" xfId="0" applyFont="1" applyFill="1" applyBorder="1"/>
    <xf numFmtId="0" fontId="4" fillId="3" borderId="11" xfId="0" applyFont="1" applyFill="1" applyBorder="1"/>
    <xf numFmtId="0" fontId="6" fillId="0" borderId="1" xfId="0" applyFont="1" applyFill="1" applyBorder="1"/>
    <xf numFmtId="0" fontId="15" fillId="0" borderId="1" xfId="0" applyFont="1" applyFill="1" applyBorder="1"/>
    <xf numFmtId="0" fontId="6" fillId="14" borderId="1" xfId="0" applyFont="1" applyFill="1" applyBorder="1"/>
    <xf numFmtId="0" fontId="28" fillId="0" borderId="0" xfId="5" applyFill="1"/>
    <xf numFmtId="168" fontId="6" fillId="0" borderId="1" xfId="3" applyNumberFormat="1" applyFont="1" applyFill="1" applyBorder="1"/>
    <xf numFmtId="10" fontId="0" fillId="0" borderId="0" xfId="0" applyNumberFormat="1"/>
    <xf numFmtId="9" fontId="0" fillId="0" borderId="0" xfId="0" applyNumberFormat="1"/>
    <xf numFmtId="169" fontId="0" fillId="0" borderId="0" xfId="0" applyNumberFormat="1"/>
    <xf numFmtId="0" fontId="5" fillId="14" borderId="1" xfId="0" applyFont="1" applyFill="1" applyBorder="1"/>
    <xf numFmtId="0" fontId="4" fillId="14" borderId="1" xfId="0" applyFont="1" applyFill="1" applyBorder="1"/>
    <xf numFmtId="168" fontId="5" fillId="14" borderId="1" xfId="3" applyNumberFormat="1" applyFont="1" applyFill="1" applyBorder="1"/>
    <xf numFmtId="0" fontId="29" fillId="14" borderId="1" xfId="0" applyFont="1" applyFill="1" applyBorder="1"/>
    <xf numFmtId="0" fontId="1" fillId="0" borderId="0" xfId="0" applyFont="1" applyAlignment="1">
      <alignment horizontal="left"/>
    </xf>
    <xf numFmtId="2" fontId="0" fillId="12" borderId="0" xfId="0" applyNumberFormat="1" applyFill="1"/>
    <xf numFmtId="0" fontId="12" fillId="6" borderId="0" xfId="1" applyFont="1" applyFill="1" applyAlignment="1">
      <alignment horizontal="left" vertical="center" wrapText="1" readingOrder="1"/>
    </xf>
    <xf numFmtId="0" fontId="0" fillId="7" borderId="0" xfId="0" applyFill="1"/>
    <xf numFmtId="0" fontId="4" fillId="3" borderId="15" xfId="0" applyFont="1" applyFill="1" applyBorder="1" applyAlignment="1">
      <alignment horizontal="center" vertical="center"/>
    </xf>
    <xf numFmtId="0" fontId="0" fillId="0" borderId="15" xfId="0" applyBorder="1"/>
    <xf numFmtId="0" fontId="11" fillId="3" borderId="13" xfId="0" applyFont="1" applyFill="1" applyBorder="1" applyAlignment="1">
      <alignment horizontal="center"/>
    </xf>
    <xf numFmtId="0" fontId="0" fillId="0" borderId="14" xfId="0" applyBorder="1"/>
    <xf numFmtId="0" fontId="4" fillId="3" borderId="15" xfId="0" applyFont="1" applyFill="1" applyBorder="1" applyAlignment="1">
      <alignment horizontal="center"/>
    </xf>
    <xf numFmtId="0" fontId="0" fillId="0" borderId="1" xfId="0" applyBorder="1" applyAlignment="1">
      <alignment horizontal="left" vertical="center"/>
    </xf>
    <xf numFmtId="0" fontId="0" fillId="0" borderId="3" xfId="0" applyBorder="1"/>
    <xf numFmtId="0" fontId="0" fillId="0" borderId="5" xfId="0" applyBorder="1"/>
    <xf numFmtId="0" fontId="3" fillId="0" borderId="1" xfId="0" applyFont="1" applyBorder="1" applyAlignment="1">
      <alignment horizontal="left" vertical="center"/>
    </xf>
    <xf numFmtId="0" fontId="0" fillId="0" borderId="1" xfId="0" applyBorder="1" applyAlignment="1">
      <alignment horizontal="center" vertical="center"/>
    </xf>
    <xf numFmtId="0" fontId="6" fillId="0" borderId="1" xfId="0" applyFont="1" applyBorder="1" applyAlignment="1">
      <alignment horizontal="left" vertical="center"/>
    </xf>
    <xf numFmtId="0" fontId="0" fillId="0" borderId="4" xfId="0" applyBorder="1" applyAlignment="1">
      <alignment horizontal="left" vertical="center"/>
    </xf>
    <xf numFmtId="0" fontId="0" fillId="0" borderId="4" xfId="0" applyBorder="1" applyAlignment="1">
      <alignment horizontal="left" vertical="center" wrapText="1"/>
    </xf>
    <xf numFmtId="0" fontId="0" fillId="8" borderId="4" xfId="0" applyFill="1" applyBorder="1" applyAlignment="1">
      <alignment horizontal="center"/>
    </xf>
    <xf numFmtId="0" fontId="2" fillId="0" borderId="4" xfId="0" applyFont="1" applyBorder="1" applyAlignment="1">
      <alignment horizontal="left" vertical="center"/>
    </xf>
    <xf numFmtId="0" fontId="5" fillId="11" borderId="1" xfId="0" applyFont="1" applyFill="1" applyBorder="1" applyAlignment="1">
      <alignment horizontal="left" vertical="center"/>
    </xf>
    <xf numFmtId="0" fontId="0" fillId="0" borderId="1" xfId="0" applyBorder="1" applyAlignment="1">
      <alignment horizontal="left" vertical="center" wrapText="1"/>
    </xf>
    <xf numFmtId="0" fontId="0" fillId="8" borderId="1" xfId="0" applyFill="1" applyBorder="1" applyAlignment="1">
      <alignment horizontal="center"/>
    </xf>
    <xf numFmtId="0" fontId="0" fillId="8" borderId="1" xfId="0" applyFill="1" applyBorder="1" applyAlignment="1">
      <alignment horizontal="left" vertical="center" wrapText="1"/>
    </xf>
    <xf numFmtId="0" fontId="0" fillId="8" borderId="1" xfId="0" applyFill="1" applyBorder="1" applyAlignment="1">
      <alignment horizontal="left" vertical="center"/>
    </xf>
    <xf numFmtId="0" fontId="0" fillId="0" borderId="5" xfId="0" applyBorder="1" applyAlignment="1">
      <alignment horizontal="left" vertical="center" wrapText="1"/>
    </xf>
    <xf numFmtId="0" fontId="0" fillId="8" borderId="1" xfId="0" applyFill="1" applyBorder="1" applyAlignment="1">
      <alignment horizontal="center" vertical="center" wrapText="1"/>
    </xf>
    <xf numFmtId="0" fontId="2" fillId="0" borderId="1" xfId="0" applyFont="1" applyBorder="1" applyAlignment="1">
      <alignment horizontal="left" vertical="center" wrapText="1"/>
    </xf>
    <xf numFmtId="0" fontId="2" fillId="0" borderId="1" xfId="0" applyFont="1" applyBorder="1" applyAlignment="1">
      <alignment horizontal="left" vertical="center"/>
    </xf>
    <xf numFmtId="0" fontId="0" fillId="9" borderId="1" xfId="0" applyFill="1" applyBorder="1" applyAlignment="1">
      <alignment horizontal="left" vertical="center" wrapText="1"/>
    </xf>
    <xf numFmtId="0" fontId="1" fillId="0" borderId="0" xfId="0" applyFont="1" applyAlignment="1">
      <alignment horizontal="left"/>
    </xf>
    <xf numFmtId="0" fontId="0" fillId="13" borderId="0" xfId="0" applyFill="1" applyAlignment="1">
      <alignment horizontal="center"/>
    </xf>
    <xf numFmtId="0" fontId="1" fillId="0" borderId="0" xfId="0" applyFont="1" applyAlignment="1">
      <alignment horizontal="center"/>
    </xf>
  </cellXfs>
  <cellStyles count="6">
    <cellStyle name="Comma" xfId="3" builtinId="3"/>
    <cellStyle name="Hyperlink" xfId="5" builtinId="8"/>
    <cellStyle name="Normal" xfId="0" builtinId="0"/>
    <cellStyle name="Normal 13" xfId="1" xr:uid="{00000000-0005-0000-0000-00002A000000}"/>
    <cellStyle name="Normal 2" xfId="4" xr:uid="{C8825117-CF6E-47F4-92D1-CF2EF9D4AC63}"/>
    <cellStyle name="Percent" xfId="2" builtinId="5"/>
  </cellStyles>
  <dxfs count="10">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142875</xdr:colOff>
          <xdr:row>6</xdr:row>
          <xdr:rowOff>19050</xdr:rowOff>
        </xdr:from>
        <xdr:to>
          <xdr:col>8</xdr:col>
          <xdr:colOff>228600</xdr:colOff>
          <xdr:row>6</xdr:row>
          <xdr:rowOff>495300</xdr:rowOff>
        </xdr:to>
        <xdr:sp macro="" textlink="">
          <xdr:nvSpPr>
            <xdr:cNvPr id="10241" name="Button 1025"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15</xdr:row>
          <xdr:rowOff>57150</xdr:rowOff>
        </xdr:from>
        <xdr:to>
          <xdr:col>8</xdr:col>
          <xdr:colOff>228600</xdr:colOff>
          <xdr:row>17</xdr:row>
          <xdr:rowOff>95250</xdr:rowOff>
        </xdr:to>
        <xdr:sp macro="" textlink="">
          <xdr:nvSpPr>
            <xdr:cNvPr id="10246" name="Button 1030" hidden="1">
              <a:extLst>
                <a:ext uri="{63B3BB69-23CF-44E3-9099-C40C66FF867C}">
                  <a14:compatExt spid="_x0000_s10246"/>
                </a:ext>
                <a:ext uri="{FF2B5EF4-FFF2-40B4-BE49-F238E27FC236}">
                  <a16:creationId xmlns:a16="http://schemas.microsoft.com/office/drawing/2014/main" id="{00000000-0008-0000-0000-00000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RUN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Cloud%20HP/RTF/SEEM/rtfSEEMtemplate_v1_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AdjustedOutputsMH"/>
      <sheetName val="AdjustedOutputsSF"/>
      <sheetName val="SEEMoutput"/>
      <sheetName val="SEEMoutput (2)"/>
      <sheetName val="SEEM"/>
      <sheetName val="SEEMinput"/>
      <sheetName val="InputMap"/>
      <sheetName val="RTF Guide to SEEM"/>
      <sheetName val="(QGains)"/>
      <sheetName val="(Tons) (Furnsize)"/>
      <sheetName val="(CFMmult) (HPcntrl) (Tcntrl)"/>
      <sheetName val="(SDLeak)(RDLeak)"/>
      <sheetName val="(SDRval) (RDRval)"/>
      <sheetName val="(Rfloor)"/>
      <sheetName val="(Rextwall)"/>
      <sheetName val="(Rceiling)"/>
      <sheetName val="(Uwindow)(SHGC)"/>
      <sheetName val="(CFM50)"/>
      <sheetName val="Constants"/>
      <sheetName val="RTF Prototypes"/>
      <sheetName val="Calibration"/>
      <sheetName val="setpointschedule_heat"/>
      <sheetName val="setpointschedule_cool"/>
      <sheetName val="Qgains_schedule"/>
      <sheetName val="Wgains_schedule"/>
      <sheetName val="fanschedule"/>
      <sheetName val="draw_schedule"/>
      <sheetName val="DRschedule"/>
      <sheetName val="SEEMReadMe"/>
      <sheetName val="Reference"/>
      <sheetName val="About"/>
      <sheetName val="HP_Curves"/>
      <sheetName val="DHP_Curves"/>
      <sheetName val="HPWH_Curves"/>
      <sheetName val="ToDo"/>
      <sheetName val="Change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2">
          <cell r="C2">
            <v>3.7938292063643679</v>
          </cell>
        </row>
        <row r="4">
          <cell r="C4">
            <v>19.830083004956272</v>
          </cell>
        </row>
        <row r="6">
          <cell r="C6">
            <v>29.207719748939308</v>
          </cell>
        </row>
        <row r="7">
          <cell r="C7">
            <v>35.64218248602414</v>
          </cell>
        </row>
      </sheetData>
      <sheetData sheetId="15">
        <row r="3">
          <cell r="C3">
            <v>11.093449394077489</v>
          </cell>
        </row>
        <row r="4">
          <cell r="C4">
            <v>12.011429748744535</v>
          </cell>
        </row>
        <row r="5">
          <cell r="C5">
            <v>15.903147543742341</v>
          </cell>
        </row>
        <row r="6">
          <cell r="C6">
            <v>18.071000979101914</v>
          </cell>
        </row>
        <row r="7">
          <cell r="C7">
            <v>16.677775093940042</v>
          </cell>
        </row>
        <row r="8">
          <cell r="C8">
            <v>19.161088828072906</v>
          </cell>
        </row>
        <row r="122">
          <cell r="G122">
            <v>4.3139792048019281</v>
          </cell>
        </row>
      </sheetData>
      <sheetData sheetId="16">
        <row r="5">
          <cell r="C5">
            <v>26.238831903416528</v>
          </cell>
        </row>
        <row r="6">
          <cell r="C6">
            <v>30.39221449459281</v>
          </cell>
        </row>
        <row r="8">
          <cell r="C8">
            <v>37.593412105508456</v>
          </cell>
        </row>
      </sheetData>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16.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336E7E"/>
  </sheetPr>
  <dimension ref="B2:M37"/>
  <sheetViews>
    <sheetView workbookViewId="0">
      <selection activeCell="D24" sqref="D24"/>
    </sheetView>
  </sheetViews>
  <sheetFormatPr defaultColWidth="9.140625" defaultRowHeight="15" x14ac:dyDescent="0.25"/>
  <cols>
    <col min="1" max="1" width="3.28515625" style="37" customWidth="1"/>
    <col min="2" max="2" width="2.85546875" style="37" customWidth="1"/>
    <col min="3" max="3" width="39" style="37" customWidth="1"/>
    <col min="4" max="4" width="68.42578125" style="37" customWidth="1"/>
    <col min="5" max="5" width="4.7109375" style="37" customWidth="1"/>
    <col min="6" max="6" width="8" style="37" customWidth="1"/>
    <col min="7" max="8" width="6.7109375" style="37" customWidth="1"/>
    <col min="9" max="9" width="5.7109375" style="37" customWidth="1"/>
    <col min="10" max="10" width="9.140625" style="37" customWidth="1"/>
    <col min="11" max="11" width="2.5703125" style="37" customWidth="1"/>
    <col min="12" max="12" width="20.42578125" style="37" customWidth="1"/>
    <col min="13" max="13" width="3.140625" style="37" customWidth="1"/>
    <col min="14" max="14" width="9.140625" style="37" customWidth="1"/>
    <col min="15" max="16384" width="9.140625" style="37"/>
  </cols>
  <sheetData>
    <row r="2" spans="2:13" x14ac:dyDescent="0.25">
      <c r="B2" s="68"/>
      <c r="C2" s="68"/>
      <c r="D2" s="68"/>
      <c r="E2" s="68"/>
      <c r="F2" s="68"/>
      <c r="G2" s="68"/>
      <c r="H2" s="68"/>
      <c r="I2" s="15"/>
      <c r="K2" s="68"/>
      <c r="L2" s="132" t="s">
        <v>0</v>
      </c>
      <c r="M2" s="68"/>
    </row>
    <row r="3" spans="2:13" ht="18.75" customHeight="1" thickBot="1" x14ac:dyDescent="0.3">
      <c r="B3" s="68"/>
      <c r="C3" s="68"/>
      <c r="D3" s="69"/>
      <c r="E3" s="69"/>
      <c r="F3" s="69"/>
      <c r="G3" s="69"/>
      <c r="H3" s="69"/>
      <c r="I3" s="56"/>
      <c r="K3" s="68"/>
      <c r="L3" s="133"/>
      <c r="M3" s="56"/>
    </row>
    <row r="4" spans="2:13" ht="21.75" customHeight="1" thickTop="1" x14ac:dyDescent="0.25">
      <c r="B4" s="68"/>
      <c r="C4" s="54" t="s">
        <v>1</v>
      </c>
      <c r="D4" s="69"/>
      <c r="E4" s="70"/>
      <c r="F4" s="70"/>
      <c r="G4" s="70"/>
      <c r="H4" s="70"/>
      <c r="I4" s="57"/>
      <c r="K4" s="68"/>
      <c r="L4" s="61" t="s">
        <v>2</v>
      </c>
      <c r="M4" s="56"/>
    </row>
    <row r="5" spans="2:13" ht="18.75" customHeight="1" x14ac:dyDescent="0.25">
      <c r="B5" s="68"/>
      <c r="C5" s="50" t="s">
        <v>413</v>
      </c>
      <c r="D5" s="69"/>
      <c r="E5" s="69"/>
      <c r="F5" s="69"/>
      <c r="G5" s="69"/>
      <c r="H5" s="69"/>
      <c r="I5" s="56"/>
      <c r="K5" s="68"/>
      <c r="L5" s="62" t="s">
        <v>3</v>
      </c>
      <c r="M5" s="56"/>
    </row>
    <row r="6" spans="2:13" ht="18.75" customHeight="1" thickBot="1" x14ac:dyDescent="0.3">
      <c r="B6" s="68"/>
      <c r="C6" s="68"/>
      <c r="D6" s="68"/>
      <c r="E6" s="68"/>
      <c r="F6" s="68"/>
      <c r="G6" s="68"/>
      <c r="H6" s="68"/>
      <c r="I6" s="58"/>
      <c r="K6" s="68"/>
      <c r="L6" s="55"/>
      <c r="M6" s="59"/>
    </row>
    <row r="7" spans="2:13" ht="40.5" customHeight="1" thickTop="1" x14ac:dyDescent="0.25">
      <c r="B7" s="68"/>
      <c r="C7" s="13" t="s">
        <v>4</v>
      </c>
      <c r="D7" s="60" t="s">
        <v>5</v>
      </c>
      <c r="E7" s="69"/>
      <c r="F7" s="69"/>
      <c r="G7" s="69"/>
      <c r="H7" s="69"/>
      <c r="I7" s="56"/>
    </row>
    <row r="8" spans="2:13" ht="18.75" customHeight="1" thickBot="1" x14ac:dyDescent="0.3">
      <c r="B8" s="68"/>
      <c r="C8" s="13"/>
      <c r="D8" s="72"/>
      <c r="E8" s="69"/>
      <c r="F8" s="69"/>
      <c r="G8" s="69"/>
      <c r="H8" s="69"/>
      <c r="I8" s="56"/>
    </row>
    <row r="9" spans="2:13" ht="18.75" customHeight="1" thickTop="1" x14ac:dyDescent="0.25">
      <c r="B9" s="68"/>
      <c r="C9" s="51" t="s">
        <v>6</v>
      </c>
      <c r="D9" s="60" t="s">
        <v>694</v>
      </c>
      <c r="E9" s="69"/>
      <c r="F9" s="69"/>
      <c r="G9" s="69"/>
      <c r="H9" s="69"/>
      <c r="I9" s="56"/>
    </row>
    <row r="10" spans="2:13" ht="18.75" customHeight="1" thickBot="1" x14ac:dyDescent="0.3">
      <c r="B10" s="68"/>
      <c r="C10" s="13"/>
      <c r="D10" s="73"/>
      <c r="E10" s="69"/>
      <c r="F10" s="69"/>
      <c r="G10" s="74" t="s">
        <v>7</v>
      </c>
      <c r="H10" s="74" t="s">
        <v>8</v>
      </c>
      <c r="I10" s="56"/>
    </row>
    <row r="11" spans="2:13" ht="20.100000000000001" customHeight="1" thickTop="1" x14ac:dyDescent="0.25">
      <c r="B11" s="68"/>
      <c r="C11" s="51" t="s">
        <v>9</v>
      </c>
      <c r="D11" s="60" t="s">
        <v>423</v>
      </c>
      <c r="E11" s="69"/>
      <c r="F11" s="75" t="s">
        <v>10</v>
      </c>
      <c r="G11" s="76">
        <v>1</v>
      </c>
      <c r="H11" s="78">
        <v>1</v>
      </c>
      <c r="I11" s="56"/>
    </row>
    <row r="12" spans="2:13" ht="20.100000000000001" customHeight="1" thickBot="1" x14ac:dyDescent="0.3">
      <c r="B12" s="68"/>
      <c r="C12" s="13"/>
      <c r="D12" s="81"/>
      <c r="E12" s="69"/>
      <c r="F12" s="75" t="s">
        <v>11</v>
      </c>
      <c r="G12" s="77">
        <v>1</v>
      </c>
      <c r="H12" s="79">
        <v>1</v>
      </c>
      <c r="I12" s="56"/>
    </row>
    <row r="13" spans="2:13" ht="18.75" customHeight="1" thickTop="1" x14ac:dyDescent="0.25">
      <c r="B13" s="68"/>
      <c r="C13" s="80" t="s">
        <v>12</v>
      </c>
      <c r="D13" s="82" t="s">
        <v>423</v>
      </c>
      <c r="E13" s="69"/>
      <c r="F13" s="69"/>
      <c r="G13" s="69"/>
      <c r="H13" s="69"/>
      <c r="I13" s="56"/>
    </row>
    <row r="14" spans="2:13" ht="18" customHeight="1" x14ac:dyDescent="0.25">
      <c r="B14" s="68"/>
      <c r="C14" s="80" t="s">
        <v>13</v>
      </c>
      <c r="D14" s="83" t="s">
        <v>372</v>
      </c>
      <c r="E14" s="69"/>
      <c r="F14" s="69"/>
      <c r="G14" s="69"/>
      <c r="H14" s="69"/>
      <c r="I14" s="56"/>
    </row>
    <row r="15" spans="2:13" ht="18.75" customHeight="1" x14ac:dyDescent="0.25">
      <c r="B15" s="68"/>
      <c r="C15" s="13"/>
      <c r="D15" s="67"/>
      <c r="E15" s="69"/>
      <c r="F15" s="69"/>
      <c r="G15" s="69"/>
      <c r="H15" s="69"/>
      <c r="I15" s="56"/>
    </row>
    <row r="16" spans="2:13" ht="18" customHeight="1" x14ac:dyDescent="0.25">
      <c r="B16" s="68"/>
      <c r="C16" s="52"/>
      <c r="D16" s="68"/>
      <c r="E16" s="69"/>
      <c r="F16" s="69"/>
      <c r="G16" s="69"/>
      <c r="H16" s="69"/>
      <c r="I16" s="56"/>
    </row>
    <row r="17" spans="2:9" ht="18" customHeight="1" x14ac:dyDescent="0.25">
      <c r="B17" s="68"/>
      <c r="C17" s="53"/>
      <c r="D17" s="68"/>
      <c r="E17" s="69"/>
      <c r="F17" s="69"/>
      <c r="G17" s="69"/>
      <c r="H17" s="69"/>
      <c r="I17" s="56"/>
    </row>
    <row r="18" spans="2:9" ht="18.75" customHeight="1" thickBot="1" x14ac:dyDescent="0.3">
      <c r="B18" s="14"/>
      <c r="C18" s="55"/>
      <c r="D18" s="55"/>
      <c r="E18" s="71"/>
      <c r="F18" s="71"/>
      <c r="G18" s="71"/>
      <c r="H18" s="71"/>
      <c r="I18" s="59"/>
    </row>
    <row r="19" spans="2:9" ht="15.75" customHeight="1" thickTop="1" x14ac:dyDescent="0.25"/>
    <row r="20" spans="2:9" ht="15" customHeight="1" x14ac:dyDescent="0.25">
      <c r="B20" s="90"/>
      <c r="C20" s="91"/>
      <c r="D20" s="91"/>
      <c r="E20" s="91"/>
      <c r="F20" s="91"/>
      <c r="G20" s="91"/>
      <c r="H20" s="91"/>
      <c r="I20" s="91"/>
    </row>
    <row r="21" spans="2:9" x14ac:dyDescent="0.25">
      <c r="B21" s="91"/>
      <c r="C21" s="91"/>
      <c r="D21" s="91"/>
      <c r="E21" s="91"/>
      <c r="F21" s="91"/>
      <c r="G21" s="91"/>
      <c r="H21" s="91"/>
      <c r="I21" s="91"/>
    </row>
    <row r="22" spans="2:9" x14ac:dyDescent="0.25">
      <c r="B22" s="91"/>
      <c r="C22" s="91"/>
      <c r="D22" s="91"/>
      <c r="E22" s="91"/>
      <c r="F22" s="91"/>
      <c r="G22" s="91"/>
      <c r="H22" s="91"/>
      <c r="I22" s="91"/>
    </row>
    <row r="23" spans="2:9" x14ac:dyDescent="0.25">
      <c r="B23" s="91"/>
      <c r="C23" s="91"/>
      <c r="D23" s="91"/>
      <c r="E23" s="91"/>
      <c r="F23" s="91"/>
      <c r="G23" s="91"/>
      <c r="H23" s="91"/>
      <c r="I23" s="91"/>
    </row>
    <row r="24" spans="2:9" x14ac:dyDescent="0.25">
      <c r="B24" s="91"/>
      <c r="C24" s="91"/>
      <c r="D24" s="91"/>
      <c r="E24" s="91"/>
      <c r="F24" s="91"/>
      <c r="G24" s="91"/>
      <c r="H24" s="91"/>
      <c r="I24" s="91"/>
    </row>
    <row r="25" spans="2:9" x14ac:dyDescent="0.25">
      <c r="B25" s="91"/>
      <c r="C25" s="91"/>
      <c r="D25" s="91"/>
      <c r="E25" s="91"/>
      <c r="F25" s="91"/>
      <c r="G25" s="91"/>
      <c r="H25" s="91"/>
      <c r="I25" s="91"/>
    </row>
    <row r="26" spans="2:9" x14ac:dyDescent="0.25">
      <c r="B26" s="91"/>
      <c r="C26" s="91"/>
      <c r="D26" s="91"/>
      <c r="E26" s="91"/>
      <c r="F26" s="91"/>
      <c r="G26" s="91"/>
      <c r="H26" s="91"/>
      <c r="I26" s="91"/>
    </row>
    <row r="27" spans="2:9" x14ac:dyDescent="0.25">
      <c r="B27" s="91"/>
      <c r="C27" s="91"/>
      <c r="D27" s="91"/>
      <c r="E27" s="91"/>
      <c r="F27" s="91"/>
      <c r="G27" s="91"/>
      <c r="H27" s="91"/>
      <c r="I27" s="91"/>
    </row>
    <row r="28" spans="2:9" x14ac:dyDescent="0.25">
      <c r="B28" s="91"/>
      <c r="C28" s="91"/>
      <c r="D28" s="91"/>
      <c r="E28" s="91"/>
      <c r="F28" s="91"/>
      <c r="G28" s="91"/>
      <c r="H28" s="91"/>
      <c r="I28" s="91"/>
    </row>
    <row r="29" spans="2:9" x14ac:dyDescent="0.25">
      <c r="B29" s="91"/>
      <c r="C29" s="91"/>
      <c r="D29" s="91"/>
      <c r="E29" s="91"/>
      <c r="F29" s="91"/>
      <c r="G29" s="91"/>
      <c r="H29" s="91"/>
      <c r="I29" s="91"/>
    </row>
    <row r="30" spans="2:9" x14ac:dyDescent="0.25">
      <c r="B30" s="91"/>
      <c r="C30" s="91"/>
      <c r="D30" s="91"/>
      <c r="E30" s="91"/>
      <c r="F30" s="91"/>
      <c r="G30" s="91"/>
      <c r="H30" s="91"/>
      <c r="I30" s="91"/>
    </row>
    <row r="31" spans="2:9" x14ac:dyDescent="0.25">
      <c r="B31" s="91"/>
      <c r="C31" s="91"/>
      <c r="D31" s="91"/>
      <c r="E31" s="91"/>
      <c r="F31" s="91"/>
      <c r="G31" s="91"/>
      <c r="H31" s="91"/>
      <c r="I31" s="91"/>
    </row>
    <row r="32" spans="2:9" x14ac:dyDescent="0.25">
      <c r="B32" s="91"/>
      <c r="C32" s="91"/>
      <c r="D32" s="91"/>
      <c r="E32" s="91"/>
      <c r="F32" s="91"/>
      <c r="G32" s="91"/>
      <c r="H32" s="91"/>
      <c r="I32" s="91"/>
    </row>
    <row r="33" spans="2:9" x14ac:dyDescent="0.25">
      <c r="B33" s="91"/>
      <c r="C33" s="91"/>
      <c r="D33" s="91"/>
      <c r="E33" s="91"/>
      <c r="F33" s="91"/>
      <c r="G33" s="91"/>
      <c r="H33" s="91"/>
      <c r="I33" s="91"/>
    </row>
    <row r="34" spans="2:9" x14ac:dyDescent="0.25">
      <c r="B34" s="91"/>
      <c r="C34" s="91"/>
      <c r="D34" s="91"/>
      <c r="E34" s="91"/>
      <c r="F34" s="91"/>
      <c r="G34" s="91"/>
      <c r="H34" s="91"/>
      <c r="I34" s="91"/>
    </row>
    <row r="35" spans="2:9" x14ac:dyDescent="0.25">
      <c r="B35" s="91"/>
      <c r="C35" s="91"/>
      <c r="D35" s="91"/>
      <c r="E35" s="91"/>
      <c r="F35" s="91"/>
      <c r="G35" s="91"/>
      <c r="H35" s="91"/>
      <c r="I35" s="91"/>
    </row>
    <row r="36" spans="2:9" x14ac:dyDescent="0.25">
      <c r="B36" s="91"/>
      <c r="C36" s="91"/>
      <c r="D36" s="91"/>
      <c r="E36" s="91"/>
      <c r="F36" s="91"/>
      <c r="G36" s="91"/>
      <c r="H36" s="91"/>
      <c r="I36" s="91"/>
    </row>
    <row r="37" spans="2:9" x14ac:dyDescent="0.25">
      <c r="B37" s="91"/>
      <c r="C37" s="91"/>
      <c r="D37" s="91"/>
      <c r="E37" s="91"/>
      <c r="F37" s="91"/>
      <c r="G37" s="91"/>
      <c r="H37" s="91"/>
      <c r="I37" s="91"/>
    </row>
  </sheetData>
  <mergeCells count="1">
    <mergeCell ref="L2:L3"/>
  </mergeCells>
  <dataValidations disablePrompts="1" count="4">
    <dataValidation type="list" allowBlank="1" showInputMessage="1" showErrorMessage="1" sqref="D11" xr:uid="{00000000-0002-0000-0000-000000000000}">
      <formula1>"Annual, Sub-Annual: Enter start and end dates at right --&gt;"</formula1>
    </dataValidation>
    <dataValidation type="list" allowBlank="1" showInputMessage="1" showErrorMessage="1" sqref="G11:G12" xr:uid="{00000000-0002-0000-0000-000001000000}">
      <formula1>"1,2,3,4,5,6,7,8,9,10,11,12"</formula1>
    </dataValidation>
    <dataValidation type="list" allowBlank="1" showInputMessage="1" showErrorMessage="1" sqref="H11:H12" xr:uid="{00000000-0002-0000-0000-000002000000}">
      <formula1>"1,2,3,4,5,6,7,8,9,10,11,12,13,14,15,16,17,18,19,20,21,22,23,24,25,26,27,28,29,30,31"</formula1>
    </dataValidation>
    <dataValidation type="list" allowBlank="1" showInputMessage="1" showErrorMessage="1" sqref="D13" xr:uid="{00000000-0002-0000-0000-000003000000}">
      <formula1>"Annual, Hourly, TimeStep"</formula1>
    </dataValidation>
  </dataValidations>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025">
              <controlPr defaultSize="0" print="0" autoFill="0" autoPict="0" macro="[0]!BrowseForEPlusExe">
                <anchor moveWithCells="1" sizeWithCells="1">
                  <from>
                    <xdr:col>4</xdr:col>
                    <xdr:colOff>142875</xdr:colOff>
                    <xdr:row>6</xdr:row>
                    <xdr:rowOff>19050</xdr:rowOff>
                  </from>
                  <to>
                    <xdr:col>8</xdr:col>
                    <xdr:colOff>228600</xdr:colOff>
                    <xdr:row>6</xdr:row>
                    <xdr:rowOff>495300</xdr:rowOff>
                  </to>
                </anchor>
              </controlPr>
            </control>
          </mc:Choice>
        </mc:AlternateContent>
        <mc:AlternateContent xmlns:mc="http://schemas.openxmlformats.org/markup-compatibility/2006">
          <mc:Choice Requires="x14">
            <control shapeId="10246" r:id="rId5" name="Button 1030">
              <controlPr defaultSize="0" print="0" autoFill="0" autoPict="0" macro="[0]!LaunchREEDR">
                <anchor moveWithCells="1" sizeWithCells="1">
                  <from>
                    <xdr:col>4</xdr:col>
                    <xdr:colOff>133350</xdr:colOff>
                    <xdr:row>15</xdr:row>
                    <xdr:rowOff>57150</xdr:rowOff>
                  </from>
                  <to>
                    <xdr:col>8</xdr:col>
                    <xdr:colOff>228600</xdr:colOff>
                    <xdr:row>17</xdr:row>
                    <xdr:rowOff>95250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EA62F35-721E-4D1F-AABD-5B775AB99027}">
          <x14:formula1>
            <xm:f>Output_Enduses!$A$1:$A$8</xm:f>
          </x14:formula1>
          <xm:sqref>D14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336E7E"/>
  </sheetPr>
  <dimension ref="A1:AE204"/>
  <sheetViews>
    <sheetView tabSelected="1" workbookViewId="0">
      <selection activeCell="C10" sqref="C10"/>
    </sheetView>
  </sheetViews>
  <sheetFormatPr defaultColWidth="9.140625" defaultRowHeight="15" x14ac:dyDescent="0.25"/>
  <cols>
    <col min="1" max="1" width="35.42578125" style="12" customWidth="1"/>
    <col min="2" max="2" width="18.85546875" style="12" customWidth="1"/>
    <col min="3" max="3" width="65.42578125" style="12" bestFit="1" customWidth="1"/>
    <col min="4" max="4" width="20.85546875" style="12" customWidth="1"/>
    <col min="5" max="5" width="17.85546875" style="12" customWidth="1"/>
    <col min="6" max="6" width="52" style="12" bestFit="1" customWidth="1"/>
    <col min="7" max="7" width="39" style="12" customWidth="1"/>
    <col min="8" max="8" width="50.85546875" style="12" customWidth="1"/>
    <col min="9" max="9" width="40.85546875" style="12" bestFit="1" customWidth="1"/>
    <col min="10" max="10" width="18.42578125" style="12" customWidth="1"/>
    <col min="11" max="12" width="16.85546875" style="12" customWidth="1"/>
    <col min="13" max="13" width="19.28515625" style="12" bestFit="1" customWidth="1"/>
    <col min="14" max="14" width="33.28515625" style="12" bestFit="1" customWidth="1"/>
    <col min="15" max="16" width="17" style="12" customWidth="1"/>
    <col min="17" max="18" width="20.42578125" style="12" bestFit="1" customWidth="1"/>
    <col min="19" max="19" width="25.140625" style="12" bestFit="1" customWidth="1"/>
    <col min="20" max="20" width="26.140625" style="12" bestFit="1" customWidth="1"/>
    <col min="21" max="21" width="27.42578125" style="12" customWidth="1"/>
    <col min="22" max="22" width="17.140625" style="12" customWidth="1"/>
    <col min="23" max="23" width="16.42578125" style="12" customWidth="1"/>
    <col min="24" max="24" width="12.140625" style="12" customWidth="1"/>
    <col min="25" max="26" width="7.42578125" style="12" bestFit="1" customWidth="1"/>
    <col min="27" max="27" width="11.7109375" style="12" bestFit="1" customWidth="1"/>
    <col min="28" max="28" width="15.7109375" style="12" bestFit="1" customWidth="1"/>
    <col min="29" max="29" width="11.7109375" style="12" bestFit="1" customWidth="1"/>
    <col min="30" max="30" width="15.7109375" style="12" bestFit="1" customWidth="1"/>
    <col min="31" max="31" width="11.42578125" style="12" bestFit="1" customWidth="1"/>
    <col min="32" max="32" width="16" style="12" bestFit="1" customWidth="1"/>
    <col min="33" max="33" width="9.140625" style="12" customWidth="1"/>
    <col min="34" max="16384" width="9.140625" style="12"/>
  </cols>
  <sheetData>
    <row r="1" spans="1:31" s="11" customFormat="1" x14ac:dyDescent="0.25">
      <c r="A1" s="10" t="s">
        <v>15</v>
      </c>
      <c r="B1" s="24" t="s">
        <v>16</v>
      </c>
      <c r="C1" s="24" t="s">
        <v>17</v>
      </c>
      <c r="D1" s="10" t="s">
        <v>419</v>
      </c>
      <c r="E1" s="24" t="s">
        <v>18</v>
      </c>
      <c r="F1" s="24" t="s">
        <v>382</v>
      </c>
      <c r="G1" s="24" t="s">
        <v>383</v>
      </c>
      <c r="H1" s="24" t="s">
        <v>384</v>
      </c>
      <c r="I1" s="24" t="s">
        <v>810</v>
      </c>
      <c r="J1" s="24" t="s">
        <v>19</v>
      </c>
      <c r="K1" s="24" t="s">
        <v>20</v>
      </c>
      <c r="L1" s="24" t="s">
        <v>650</v>
      </c>
      <c r="M1" s="24" t="s">
        <v>651</v>
      </c>
      <c r="N1" s="24" t="s">
        <v>21</v>
      </c>
      <c r="O1" s="24" t="s">
        <v>24</v>
      </c>
      <c r="P1" s="24" t="s">
        <v>25</v>
      </c>
      <c r="Q1" s="24" t="s">
        <v>652</v>
      </c>
      <c r="R1" s="24" t="s">
        <v>653</v>
      </c>
      <c r="S1" s="24" t="s">
        <v>22</v>
      </c>
      <c r="T1" s="24" t="s">
        <v>23</v>
      </c>
      <c r="U1" s="24" t="s">
        <v>26</v>
      </c>
      <c r="V1" s="24" t="s">
        <v>27</v>
      </c>
      <c r="W1" s="24" t="s">
        <v>28</v>
      </c>
      <c r="X1" s="10" t="s">
        <v>420</v>
      </c>
      <c r="Y1" s="24" t="s">
        <v>415</v>
      </c>
      <c r="Z1" s="24" t="s">
        <v>416</v>
      </c>
      <c r="AA1" s="24" t="s">
        <v>414</v>
      </c>
      <c r="AB1" s="24" t="s">
        <v>417</v>
      </c>
      <c r="AC1" s="24" t="s">
        <v>418</v>
      </c>
      <c r="AD1" s="24" t="s">
        <v>421</v>
      </c>
      <c r="AE1" s="24" t="s">
        <v>422</v>
      </c>
    </row>
    <row r="2" spans="1:31" x14ac:dyDescent="0.25">
      <c r="A2" s="12" t="str">
        <f>N2</f>
        <v>Air Source Heat Pump_Single Speed</v>
      </c>
      <c r="B2" s="18">
        <v>1</v>
      </c>
      <c r="C2" s="18" t="s">
        <v>2285</v>
      </c>
      <c r="D2" s="18">
        <v>0</v>
      </c>
      <c r="E2" s="18">
        <v>0</v>
      </c>
      <c r="F2" s="18" t="s">
        <v>359</v>
      </c>
      <c r="G2" s="18" t="s">
        <v>31</v>
      </c>
      <c r="H2" s="18" t="s">
        <v>411</v>
      </c>
      <c r="I2" s="18" t="s">
        <v>779</v>
      </c>
      <c r="J2" s="18">
        <f>INDEX(Windows!$C$4:$C$26,MATCH(Model_Inputs!$I2,Windows!$A$4:$A$26,0),1)</f>
        <v>0.28999999999999998</v>
      </c>
      <c r="K2" s="18">
        <f>INDEX(Windows!$D$4:$D$26,MATCH(Model_Inputs!$I2,Windows!$A$4:$A$26,0),1)</f>
        <v>0.5</v>
      </c>
      <c r="L2" s="18" t="s">
        <v>278</v>
      </c>
      <c r="M2" s="18" t="s">
        <v>278</v>
      </c>
      <c r="N2" s="18" t="s">
        <v>32</v>
      </c>
      <c r="O2" s="18" t="s">
        <v>33</v>
      </c>
      <c r="P2" s="18" t="s">
        <v>34</v>
      </c>
      <c r="Q2" s="93">
        <v>0.127</v>
      </c>
      <c r="R2" s="93">
        <v>6.3E-2</v>
      </c>
      <c r="S2" s="18">
        <v>30</v>
      </c>
      <c r="T2" s="18">
        <v>30</v>
      </c>
      <c r="U2" s="18" t="s">
        <v>68</v>
      </c>
      <c r="V2" s="18" t="s">
        <v>36</v>
      </c>
      <c r="W2" s="49">
        <v>0</v>
      </c>
      <c r="X2" s="18">
        <v>0</v>
      </c>
      <c r="Y2" s="18" t="s">
        <v>68</v>
      </c>
      <c r="Z2" s="18" t="s">
        <v>68</v>
      </c>
      <c r="AA2" s="18" t="s">
        <v>68</v>
      </c>
      <c r="AB2" s="18" t="s">
        <v>68</v>
      </c>
      <c r="AC2" s="18" t="s">
        <v>68</v>
      </c>
      <c r="AD2" s="18">
        <v>0</v>
      </c>
      <c r="AE2" s="18">
        <v>0</v>
      </c>
    </row>
    <row r="3" spans="1:31" x14ac:dyDescent="0.25">
      <c r="A3" s="12" t="str">
        <f t="shared" ref="A3:A6" si="0">N3</f>
        <v>Electric Furnace with CAC</v>
      </c>
      <c r="B3" s="18">
        <v>1</v>
      </c>
      <c r="C3" s="18" t="s">
        <v>2285</v>
      </c>
      <c r="D3" s="18">
        <v>0</v>
      </c>
      <c r="E3" s="18">
        <v>0</v>
      </c>
      <c r="F3" s="18" t="s">
        <v>359</v>
      </c>
      <c r="G3" s="18" t="s">
        <v>31</v>
      </c>
      <c r="H3" s="18" t="s">
        <v>411</v>
      </c>
      <c r="I3" s="18" t="s">
        <v>779</v>
      </c>
      <c r="J3" s="18">
        <f>INDEX(Windows!$C$4:$C$26,MATCH(Model_Inputs!$I3,Windows!$A$4:$A$26,0),1)</f>
        <v>0.28999999999999998</v>
      </c>
      <c r="K3" s="18">
        <f>INDEX(Windows!$D$4:$D$26,MATCH(Model_Inputs!$I3,Windows!$A$4:$A$26,0),1)</f>
        <v>0.5</v>
      </c>
      <c r="L3" s="18" t="s">
        <v>278</v>
      </c>
      <c r="M3" s="18" t="s">
        <v>278</v>
      </c>
      <c r="N3" s="18" t="s">
        <v>346</v>
      </c>
      <c r="O3" s="18" t="s">
        <v>33</v>
      </c>
      <c r="P3" s="18" t="s">
        <v>34</v>
      </c>
      <c r="Q3" s="93">
        <v>0.127</v>
      </c>
      <c r="R3" s="93">
        <v>6.3E-2</v>
      </c>
      <c r="S3" s="18">
        <v>30</v>
      </c>
      <c r="T3" s="18">
        <v>30</v>
      </c>
      <c r="U3" s="18" t="s">
        <v>68</v>
      </c>
      <c r="V3" s="18" t="s">
        <v>36</v>
      </c>
      <c r="W3" s="49">
        <v>0</v>
      </c>
      <c r="X3" s="18">
        <v>0</v>
      </c>
      <c r="Y3" s="18" t="s">
        <v>68</v>
      </c>
      <c r="Z3" s="18" t="s">
        <v>68</v>
      </c>
      <c r="AA3" s="18" t="s">
        <v>68</v>
      </c>
      <c r="AB3" s="18" t="s">
        <v>68</v>
      </c>
      <c r="AC3" s="18" t="s">
        <v>68</v>
      </c>
      <c r="AD3" s="18">
        <v>0</v>
      </c>
      <c r="AE3" s="18">
        <v>0</v>
      </c>
    </row>
    <row r="4" spans="1:31" x14ac:dyDescent="0.25">
      <c r="A4" s="12" t="str">
        <f t="shared" si="0"/>
        <v>Electric Furnace with No CAC</v>
      </c>
      <c r="B4" s="18">
        <v>1</v>
      </c>
      <c r="C4" s="18" t="s">
        <v>2285</v>
      </c>
      <c r="D4" s="18">
        <v>0</v>
      </c>
      <c r="E4" s="18">
        <v>0</v>
      </c>
      <c r="F4" s="18" t="s">
        <v>359</v>
      </c>
      <c r="G4" s="18" t="s">
        <v>31</v>
      </c>
      <c r="H4" s="18" t="s">
        <v>411</v>
      </c>
      <c r="I4" s="18" t="s">
        <v>779</v>
      </c>
      <c r="J4" s="18">
        <f>INDEX(Windows!$C$4:$C$26,MATCH(Model_Inputs!$I4,Windows!$A$4:$A$26,0),1)</f>
        <v>0.28999999999999998</v>
      </c>
      <c r="K4" s="18">
        <f>INDEX(Windows!$D$4:$D$26,MATCH(Model_Inputs!$I4,Windows!$A$4:$A$26,0),1)</f>
        <v>0.5</v>
      </c>
      <c r="L4" s="18" t="s">
        <v>278</v>
      </c>
      <c r="M4" s="18" t="s">
        <v>278</v>
      </c>
      <c r="N4" s="18" t="s">
        <v>347</v>
      </c>
      <c r="O4" s="18" t="s">
        <v>33</v>
      </c>
      <c r="P4" s="18" t="s">
        <v>34</v>
      </c>
      <c r="Q4" s="93">
        <v>0.127</v>
      </c>
      <c r="R4" s="93">
        <v>6.3E-2</v>
      </c>
      <c r="S4" s="18">
        <v>30</v>
      </c>
      <c r="T4" s="18">
        <v>30</v>
      </c>
      <c r="U4" s="18" t="s">
        <v>68</v>
      </c>
      <c r="V4" s="18" t="s">
        <v>36</v>
      </c>
      <c r="W4" s="49">
        <v>0</v>
      </c>
      <c r="X4" s="18">
        <v>0</v>
      </c>
      <c r="Y4" s="18" t="s">
        <v>68</v>
      </c>
      <c r="Z4" s="18" t="s">
        <v>68</v>
      </c>
      <c r="AA4" s="18" t="s">
        <v>68</v>
      </c>
      <c r="AB4" s="18" t="s">
        <v>68</v>
      </c>
      <c r="AC4" s="18" t="s">
        <v>68</v>
      </c>
      <c r="AD4" s="18">
        <v>0</v>
      </c>
      <c r="AE4" s="18">
        <v>0</v>
      </c>
    </row>
    <row r="5" spans="1:31" x14ac:dyDescent="0.25">
      <c r="A5" s="12" t="str">
        <f t="shared" si="0"/>
        <v>Gas Furnace with CAC</v>
      </c>
      <c r="B5" s="18">
        <v>1</v>
      </c>
      <c r="C5" s="18" t="s">
        <v>2285</v>
      </c>
      <c r="D5" s="18">
        <v>0</v>
      </c>
      <c r="E5" s="18">
        <v>0</v>
      </c>
      <c r="F5" s="18" t="s">
        <v>359</v>
      </c>
      <c r="G5" s="18" t="s">
        <v>31</v>
      </c>
      <c r="H5" s="18" t="s">
        <v>411</v>
      </c>
      <c r="I5" s="18" t="s">
        <v>779</v>
      </c>
      <c r="J5" s="18">
        <f>INDEX(Windows!$C$4:$C$26,MATCH(Model_Inputs!$I5,Windows!$A$4:$A$26,0),1)</f>
        <v>0.28999999999999998</v>
      </c>
      <c r="K5" s="18">
        <f>INDEX(Windows!$D$4:$D$26,MATCH(Model_Inputs!$I5,Windows!$A$4:$A$26,0),1)</f>
        <v>0.5</v>
      </c>
      <c r="L5" s="18" t="s">
        <v>278</v>
      </c>
      <c r="M5" s="18" t="s">
        <v>278</v>
      </c>
      <c r="N5" s="18" t="s">
        <v>348</v>
      </c>
      <c r="O5" s="18" t="s">
        <v>33</v>
      </c>
      <c r="P5" s="18" t="s">
        <v>34</v>
      </c>
      <c r="Q5" s="93">
        <v>0.127</v>
      </c>
      <c r="R5" s="93">
        <v>6.3E-2</v>
      </c>
      <c r="S5" s="18">
        <v>30</v>
      </c>
      <c r="T5" s="18">
        <v>30</v>
      </c>
      <c r="U5" s="18" t="s">
        <v>68</v>
      </c>
      <c r="V5" s="18" t="s">
        <v>36</v>
      </c>
      <c r="W5" s="49">
        <v>0</v>
      </c>
      <c r="X5" s="18">
        <v>0</v>
      </c>
      <c r="Y5" s="18" t="s">
        <v>68</v>
      </c>
      <c r="Z5" s="18" t="s">
        <v>68</v>
      </c>
      <c r="AA5" s="18" t="s">
        <v>68</v>
      </c>
      <c r="AB5" s="18" t="s">
        <v>68</v>
      </c>
      <c r="AC5" s="18" t="s">
        <v>68</v>
      </c>
      <c r="AD5" s="18">
        <v>0</v>
      </c>
      <c r="AE5" s="18">
        <v>0</v>
      </c>
    </row>
    <row r="6" spans="1:31" x14ac:dyDescent="0.25">
      <c r="A6" s="12" t="str">
        <f t="shared" si="0"/>
        <v>Gas Furnace with No CAC</v>
      </c>
      <c r="B6" s="18">
        <v>1</v>
      </c>
      <c r="C6" s="18" t="s">
        <v>2285</v>
      </c>
      <c r="D6" s="18">
        <v>0</v>
      </c>
      <c r="E6" s="18">
        <v>0</v>
      </c>
      <c r="F6" s="18" t="s">
        <v>359</v>
      </c>
      <c r="G6" s="18" t="s">
        <v>31</v>
      </c>
      <c r="H6" s="18" t="s">
        <v>411</v>
      </c>
      <c r="I6" s="18" t="s">
        <v>779</v>
      </c>
      <c r="J6" s="18">
        <f>INDEX(Windows!$C$4:$C$26,MATCH(Model_Inputs!$I6,Windows!$A$4:$A$26,0),1)</f>
        <v>0.28999999999999998</v>
      </c>
      <c r="K6" s="18">
        <f>INDEX(Windows!$D$4:$D$26,MATCH(Model_Inputs!$I6,Windows!$A$4:$A$26,0),1)</f>
        <v>0.5</v>
      </c>
      <c r="L6" s="18" t="s">
        <v>278</v>
      </c>
      <c r="M6" s="18" t="s">
        <v>278</v>
      </c>
      <c r="N6" s="18" t="s">
        <v>349</v>
      </c>
      <c r="O6" s="18" t="s">
        <v>33</v>
      </c>
      <c r="P6" s="18" t="s">
        <v>34</v>
      </c>
      <c r="Q6" s="93">
        <v>0.127</v>
      </c>
      <c r="R6" s="93">
        <v>6.3E-2</v>
      </c>
      <c r="S6" s="18">
        <v>30</v>
      </c>
      <c r="T6" s="18">
        <v>30</v>
      </c>
      <c r="U6" s="18" t="s">
        <v>68</v>
      </c>
      <c r="V6" s="18" t="s">
        <v>36</v>
      </c>
      <c r="W6" s="49">
        <v>0</v>
      </c>
      <c r="X6" s="18">
        <v>0</v>
      </c>
      <c r="Y6" s="18" t="s">
        <v>68</v>
      </c>
      <c r="Z6" s="18" t="s">
        <v>68</v>
      </c>
      <c r="AA6" s="18" t="s">
        <v>68</v>
      </c>
      <c r="AB6" s="18" t="s">
        <v>68</v>
      </c>
      <c r="AC6" s="18" t="s">
        <v>68</v>
      </c>
      <c r="AD6" s="18">
        <v>0</v>
      </c>
      <c r="AE6" s="18">
        <v>0</v>
      </c>
    </row>
    <row r="7" spans="1:31" x14ac:dyDescent="0.25">
      <c r="B7" s="18"/>
      <c r="C7" s="18"/>
      <c r="D7" s="18"/>
      <c r="E7" s="18"/>
      <c r="F7" s="18"/>
      <c r="G7" s="18"/>
      <c r="H7" s="18"/>
      <c r="I7" s="18"/>
      <c r="J7" s="18"/>
      <c r="K7" s="18"/>
      <c r="L7" s="18"/>
      <c r="M7" s="18"/>
      <c r="N7" s="18"/>
      <c r="O7" s="18"/>
      <c r="P7" s="18"/>
      <c r="Q7" s="93"/>
      <c r="R7" s="93"/>
      <c r="S7" s="18"/>
      <c r="T7" s="18"/>
      <c r="U7" s="18"/>
      <c r="V7" s="18"/>
      <c r="W7" s="49"/>
      <c r="X7" s="18"/>
      <c r="Y7" s="18"/>
      <c r="Z7" s="18"/>
      <c r="AA7" s="18"/>
      <c r="AB7" s="18"/>
      <c r="AC7" s="18"/>
      <c r="AD7" s="18"/>
      <c r="AE7" s="18"/>
    </row>
    <row r="8" spans="1:31" x14ac:dyDescent="0.25">
      <c r="B8" s="18"/>
      <c r="C8" s="18"/>
      <c r="D8" s="18"/>
      <c r="E8" s="18"/>
      <c r="F8" s="18"/>
      <c r="G8" s="18"/>
      <c r="H8" s="18"/>
      <c r="I8" s="18"/>
      <c r="J8" s="18"/>
      <c r="K8" s="18"/>
      <c r="L8" s="18"/>
      <c r="M8" s="18"/>
      <c r="N8" s="18"/>
      <c r="O8" s="18"/>
      <c r="P8" s="18"/>
      <c r="Q8" s="93"/>
      <c r="R8" s="93"/>
      <c r="S8" s="18"/>
      <c r="T8" s="18"/>
      <c r="U8" s="18"/>
      <c r="V8" s="18"/>
      <c r="W8" s="49"/>
      <c r="X8" s="18"/>
      <c r="Y8" s="18"/>
      <c r="Z8" s="18"/>
      <c r="AA8" s="18"/>
      <c r="AB8" s="18"/>
      <c r="AC8" s="18"/>
      <c r="AD8" s="18"/>
      <c r="AE8" s="18"/>
    </row>
    <row r="9" spans="1:31" x14ac:dyDescent="0.25">
      <c r="B9" s="18"/>
      <c r="C9" s="18"/>
      <c r="D9" s="18"/>
      <c r="E9" s="18"/>
      <c r="F9" s="18"/>
      <c r="G9" s="18"/>
      <c r="H9" s="18"/>
      <c r="I9" s="18"/>
      <c r="J9" s="18"/>
      <c r="K9" s="18"/>
      <c r="L9" s="18"/>
      <c r="M9" s="18"/>
      <c r="N9" s="18"/>
      <c r="O9" s="18"/>
      <c r="P9" s="18"/>
      <c r="Q9" s="93"/>
      <c r="R9" s="93"/>
      <c r="S9" s="18"/>
      <c r="T9" s="18"/>
      <c r="U9" s="18"/>
      <c r="V9" s="18"/>
      <c r="W9" s="49"/>
      <c r="X9" s="18"/>
      <c r="Y9" s="18"/>
      <c r="Z9" s="18"/>
      <c r="AA9" s="18"/>
      <c r="AB9" s="18"/>
      <c r="AC9" s="18"/>
      <c r="AD9" s="18"/>
      <c r="AE9" s="18"/>
    </row>
    <row r="10" spans="1:31" x14ac:dyDescent="0.25">
      <c r="B10" s="18"/>
      <c r="C10" s="18"/>
      <c r="D10" s="18"/>
      <c r="E10" s="18"/>
      <c r="F10" s="18"/>
      <c r="G10" s="18"/>
      <c r="H10" s="18"/>
      <c r="I10" s="18"/>
      <c r="J10" s="18"/>
      <c r="K10" s="18"/>
      <c r="L10" s="18"/>
      <c r="M10" s="18"/>
      <c r="N10" s="18"/>
      <c r="O10" s="18"/>
      <c r="P10" s="18"/>
      <c r="Q10" s="93"/>
      <c r="R10" s="93"/>
      <c r="S10" s="18"/>
      <c r="T10" s="18"/>
      <c r="U10" s="18"/>
      <c r="V10" s="18"/>
      <c r="W10" s="49"/>
      <c r="X10" s="18"/>
      <c r="Y10" s="18"/>
      <c r="Z10" s="18"/>
      <c r="AA10" s="18"/>
      <c r="AB10" s="18"/>
      <c r="AC10" s="18"/>
      <c r="AD10" s="18"/>
      <c r="AE10" s="18"/>
    </row>
    <row r="11" spans="1:31" x14ac:dyDescent="0.25">
      <c r="B11" s="18"/>
      <c r="C11" s="18"/>
      <c r="D11" s="18"/>
      <c r="E11" s="18"/>
      <c r="F11" s="18"/>
      <c r="G11" s="18"/>
      <c r="H11" s="18"/>
      <c r="I11" s="18"/>
      <c r="J11" s="18"/>
      <c r="K11" s="18"/>
      <c r="L11" s="18"/>
      <c r="M11" s="18"/>
      <c r="N11" s="18"/>
      <c r="O11" s="18"/>
      <c r="P11" s="18"/>
      <c r="Q11" s="93"/>
      <c r="R11" s="93"/>
      <c r="S11" s="18"/>
      <c r="T11" s="18"/>
      <c r="U11" s="18"/>
      <c r="V11" s="18"/>
      <c r="W11" s="49"/>
      <c r="X11" s="18"/>
      <c r="Y11" s="18"/>
      <c r="Z11" s="18"/>
      <c r="AA11" s="18"/>
      <c r="AB11" s="18"/>
      <c r="AC11" s="18"/>
      <c r="AD11" s="18"/>
      <c r="AE11" s="18"/>
    </row>
    <row r="12" spans="1:31" x14ac:dyDescent="0.25">
      <c r="B12" s="18"/>
      <c r="C12" s="18"/>
      <c r="D12" s="18"/>
      <c r="E12" s="18"/>
      <c r="F12" s="18"/>
      <c r="G12" s="18"/>
      <c r="H12" s="18"/>
      <c r="I12" s="18"/>
      <c r="J12" s="18"/>
      <c r="K12" s="18"/>
      <c r="L12" s="18"/>
      <c r="M12" s="18"/>
      <c r="N12" s="18"/>
      <c r="O12" s="18"/>
      <c r="P12" s="18"/>
      <c r="Q12" s="93"/>
      <c r="R12" s="93"/>
      <c r="S12" s="18"/>
      <c r="T12" s="18"/>
      <c r="U12" s="18"/>
      <c r="V12" s="18"/>
      <c r="W12" s="49"/>
      <c r="X12" s="18"/>
      <c r="Y12" s="18"/>
      <c r="Z12" s="18"/>
      <c r="AA12" s="18"/>
      <c r="AB12" s="18"/>
      <c r="AC12" s="18"/>
      <c r="AD12" s="18"/>
      <c r="AE12" s="18"/>
    </row>
    <row r="13" spans="1:31" x14ac:dyDescent="0.25">
      <c r="B13" s="18"/>
      <c r="C13" s="18"/>
      <c r="D13" s="18"/>
      <c r="E13" s="18"/>
      <c r="F13" s="18"/>
      <c r="G13" s="18"/>
      <c r="H13" s="18"/>
      <c r="I13" s="18"/>
      <c r="J13" s="18"/>
      <c r="K13" s="18"/>
      <c r="L13" s="18"/>
      <c r="M13" s="18"/>
      <c r="N13" s="18"/>
      <c r="O13" s="18"/>
      <c r="P13" s="18"/>
      <c r="Q13" s="93"/>
      <c r="R13" s="93"/>
      <c r="S13" s="18"/>
      <c r="T13" s="18"/>
      <c r="U13" s="18"/>
      <c r="V13" s="18"/>
      <c r="W13" s="49"/>
      <c r="X13" s="18"/>
      <c r="Y13" s="18"/>
      <c r="Z13" s="18"/>
      <c r="AA13" s="18"/>
      <c r="AB13" s="18"/>
      <c r="AC13" s="18"/>
      <c r="AD13" s="18"/>
      <c r="AE13" s="18"/>
    </row>
    <row r="14" spans="1:31" x14ac:dyDescent="0.25">
      <c r="B14" s="18"/>
      <c r="C14" s="18"/>
      <c r="D14" s="18"/>
      <c r="E14" s="18"/>
      <c r="F14" s="18"/>
      <c r="G14" s="18"/>
      <c r="H14" s="18"/>
      <c r="I14" s="18"/>
      <c r="J14" s="18"/>
      <c r="K14" s="18"/>
      <c r="L14" s="18"/>
      <c r="M14" s="18"/>
      <c r="N14" s="18"/>
      <c r="O14" s="18"/>
      <c r="P14" s="18"/>
      <c r="Q14" s="93"/>
      <c r="R14" s="93"/>
      <c r="S14" s="18"/>
      <c r="T14" s="18"/>
      <c r="U14" s="18"/>
      <c r="V14" s="18"/>
      <c r="W14" s="49"/>
      <c r="X14" s="18"/>
      <c r="Y14" s="18"/>
      <c r="Z14" s="18"/>
      <c r="AA14" s="18"/>
      <c r="AB14" s="18"/>
      <c r="AC14" s="18"/>
      <c r="AD14" s="18"/>
      <c r="AE14" s="18"/>
    </row>
    <row r="15" spans="1:31" x14ac:dyDescent="0.25">
      <c r="B15" s="18"/>
      <c r="C15" s="18"/>
      <c r="D15" s="18"/>
      <c r="E15" s="18"/>
      <c r="F15" s="18"/>
      <c r="G15" s="18"/>
      <c r="H15" s="18"/>
      <c r="I15" s="18"/>
      <c r="J15" s="18"/>
      <c r="K15" s="18"/>
      <c r="L15" s="18"/>
      <c r="M15" s="18"/>
      <c r="N15" s="18"/>
      <c r="O15" s="18"/>
      <c r="P15" s="18"/>
      <c r="Q15" s="93"/>
      <c r="R15" s="93"/>
      <c r="S15" s="18"/>
      <c r="T15" s="18"/>
      <c r="U15" s="18"/>
      <c r="V15" s="18"/>
      <c r="W15" s="49"/>
      <c r="X15" s="18"/>
      <c r="Y15" s="18"/>
      <c r="Z15" s="18"/>
      <c r="AA15" s="18"/>
      <c r="AB15" s="18"/>
      <c r="AC15" s="18"/>
      <c r="AD15" s="18"/>
      <c r="AE15" s="18"/>
    </row>
    <row r="16" spans="1:31" x14ac:dyDescent="0.25">
      <c r="B16" s="18"/>
      <c r="C16" s="18"/>
      <c r="D16" s="18"/>
      <c r="E16" s="18"/>
      <c r="F16" s="18"/>
      <c r="G16" s="18"/>
      <c r="H16" s="18"/>
      <c r="I16" s="18"/>
      <c r="J16" s="18"/>
      <c r="K16" s="18"/>
      <c r="L16" s="18"/>
      <c r="M16" s="18"/>
      <c r="N16" s="18"/>
      <c r="O16" s="18"/>
      <c r="P16" s="18"/>
      <c r="Q16" s="93"/>
      <c r="R16" s="93"/>
      <c r="S16" s="18"/>
      <c r="T16" s="18"/>
      <c r="U16" s="18"/>
      <c r="V16" s="18"/>
      <c r="W16" s="49"/>
      <c r="X16" s="18"/>
      <c r="Y16" s="18"/>
      <c r="Z16" s="18"/>
      <c r="AA16" s="18"/>
      <c r="AB16" s="18"/>
      <c r="AC16" s="18"/>
      <c r="AD16" s="18"/>
      <c r="AE16" s="18"/>
    </row>
    <row r="17" spans="2:31" x14ac:dyDescent="0.25">
      <c r="B17" s="18"/>
      <c r="C17" s="18"/>
      <c r="D17" s="18"/>
      <c r="E17" s="18"/>
      <c r="F17" s="18"/>
      <c r="G17" s="18"/>
      <c r="H17" s="18"/>
      <c r="I17" s="18"/>
      <c r="J17" s="18"/>
      <c r="K17" s="18"/>
      <c r="L17" s="18"/>
      <c r="M17" s="18"/>
      <c r="N17" s="18"/>
      <c r="O17" s="18"/>
      <c r="P17" s="18"/>
      <c r="Q17" s="93"/>
      <c r="R17" s="93"/>
      <c r="S17" s="18"/>
      <c r="T17" s="18"/>
      <c r="U17" s="18"/>
      <c r="V17" s="18"/>
      <c r="W17" s="49"/>
      <c r="X17" s="18"/>
      <c r="Y17" s="18"/>
      <c r="Z17" s="18"/>
      <c r="AA17" s="18"/>
      <c r="AB17" s="18"/>
      <c r="AC17" s="18"/>
      <c r="AD17" s="18"/>
      <c r="AE17" s="18"/>
    </row>
    <row r="18" spans="2:31" x14ac:dyDescent="0.25">
      <c r="B18" s="18"/>
      <c r="C18" s="18"/>
      <c r="D18" s="18"/>
      <c r="E18" s="18"/>
      <c r="F18" s="18"/>
      <c r="G18" s="18"/>
      <c r="H18" s="18"/>
      <c r="I18" s="18"/>
      <c r="J18" s="18"/>
      <c r="K18" s="18"/>
      <c r="L18" s="18"/>
      <c r="M18" s="18"/>
      <c r="N18" s="18"/>
      <c r="O18" s="18"/>
      <c r="P18" s="18"/>
      <c r="Q18" s="93"/>
      <c r="R18" s="93"/>
      <c r="S18" s="18"/>
      <c r="T18" s="18"/>
      <c r="U18" s="18"/>
      <c r="V18" s="18"/>
      <c r="W18" s="49"/>
      <c r="X18" s="18"/>
      <c r="Y18" s="18"/>
      <c r="Z18" s="18"/>
      <c r="AA18" s="18"/>
      <c r="AB18" s="18"/>
      <c r="AC18" s="18"/>
      <c r="AD18" s="18"/>
      <c r="AE18" s="18"/>
    </row>
    <row r="19" spans="2:31" x14ac:dyDescent="0.25">
      <c r="B19" s="18"/>
      <c r="C19" s="18"/>
      <c r="D19" s="18"/>
      <c r="E19" s="18"/>
      <c r="F19" s="18"/>
      <c r="G19" s="18"/>
      <c r="H19" s="18"/>
      <c r="I19" s="18"/>
      <c r="J19" s="18"/>
      <c r="K19" s="18"/>
      <c r="L19" s="18"/>
      <c r="M19" s="18"/>
      <c r="N19" s="18"/>
      <c r="O19" s="18"/>
      <c r="P19" s="18"/>
      <c r="Q19" s="93"/>
      <c r="R19" s="93"/>
      <c r="S19" s="18"/>
      <c r="T19" s="18"/>
      <c r="U19" s="18"/>
      <c r="V19" s="18"/>
      <c r="W19" s="49"/>
      <c r="X19" s="18"/>
      <c r="Y19" s="18"/>
      <c r="Z19" s="18"/>
      <c r="AA19" s="18"/>
      <c r="AB19" s="18"/>
      <c r="AC19" s="18"/>
      <c r="AD19" s="18"/>
      <c r="AE19" s="18"/>
    </row>
    <row r="20" spans="2:31" x14ac:dyDescent="0.25">
      <c r="B20" s="18"/>
      <c r="C20" s="18"/>
      <c r="D20" s="18"/>
      <c r="E20" s="18"/>
      <c r="F20" s="18"/>
      <c r="G20" s="18"/>
      <c r="H20" s="18"/>
      <c r="I20" s="18"/>
      <c r="J20" s="18"/>
      <c r="K20" s="18"/>
      <c r="L20" s="18"/>
      <c r="M20" s="18"/>
      <c r="N20" s="18"/>
      <c r="O20" s="18"/>
      <c r="P20" s="18"/>
      <c r="Q20" s="93"/>
      <c r="R20" s="93"/>
      <c r="S20" s="18"/>
      <c r="T20" s="18"/>
      <c r="U20" s="18"/>
      <c r="V20" s="18"/>
      <c r="W20" s="49"/>
      <c r="X20" s="18"/>
      <c r="Y20" s="18"/>
      <c r="Z20" s="18"/>
      <c r="AA20" s="18"/>
      <c r="AB20" s="18"/>
      <c r="AC20" s="18"/>
      <c r="AD20" s="18"/>
      <c r="AE20" s="18"/>
    </row>
    <row r="21" spans="2:31" x14ac:dyDescent="0.25">
      <c r="B21" s="18"/>
      <c r="C21" s="18"/>
      <c r="D21" s="18"/>
      <c r="E21" s="18"/>
      <c r="F21" s="18"/>
      <c r="G21" s="18"/>
      <c r="H21" s="18"/>
      <c r="I21" s="18"/>
      <c r="J21" s="18"/>
      <c r="K21" s="18"/>
      <c r="L21" s="18"/>
      <c r="M21" s="18"/>
      <c r="N21" s="18"/>
      <c r="O21" s="18"/>
      <c r="P21" s="18"/>
      <c r="Q21" s="93"/>
      <c r="R21" s="93"/>
      <c r="S21" s="18"/>
      <c r="T21" s="18"/>
      <c r="U21" s="18"/>
      <c r="V21" s="18"/>
      <c r="W21" s="49"/>
      <c r="X21" s="18"/>
      <c r="Y21" s="18"/>
      <c r="Z21" s="18"/>
      <c r="AA21" s="18"/>
      <c r="AB21" s="18"/>
      <c r="AC21" s="18"/>
      <c r="AD21" s="18"/>
      <c r="AE21" s="18"/>
    </row>
    <row r="22" spans="2:31" x14ac:dyDescent="0.25">
      <c r="B22" s="18"/>
      <c r="C22" s="18"/>
      <c r="D22" s="18"/>
      <c r="E22" s="18"/>
      <c r="F22" s="18"/>
      <c r="G22" s="18"/>
      <c r="H22" s="18"/>
      <c r="I22" s="18"/>
      <c r="J22" s="18"/>
      <c r="K22" s="18"/>
      <c r="L22" s="18"/>
      <c r="M22" s="18"/>
      <c r="N22" s="18"/>
      <c r="O22" s="18"/>
      <c r="P22" s="18"/>
      <c r="Q22" s="93"/>
      <c r="R22" s="93"/>
      <c r="S22" s="18"/>
      <c r="T22" s="18"/>
      <c r="U22" s="18"/>
      <c r="V22" s="18"/>
      <c r="W22" s="49"/>
      <c r="X22" s="18"/>
      <c r="Y22" s="18"/>
      <c r="Z22" s="18"/>
      <c r="AA22" s="18"/>
      <c r="AB22" s="18"/>
      <c r="AC22" s="18"/>
      <c r="AD22" s="18"/>
      <c r="AE22" s="18"/>
    </row>
    <row r="23" spans="2:31" x14ac:dyDescent="0.25">
      <c r="B23" s="18"/>
      <c r="C23" s="18"/>
      <c r="D23" s="18"/>
      <c r="E23" s="18"/>
      <c r="F23" s="18"/>
      <c r="G23" s="18"/>
      <c r="H23" s="18"/>
      <c r="I23" s="18"/>
      <c r="J23" s="18"/>
      <c r="K23" s="18"/>
      <c r="L23" s="18"/>
      <c r="M23" s="18"/>
      <c r="N23" s="18"/>
      <c r="O23" s="18"/>
      <c r="P23" s="18"/>
      <c r="Q23" s="93"/>
      <c r="R23" s="93"/>
      <c r="S23" s="18"/>
      <c r="T23" s="18"/>
      <c r="U23" s="18"/>
      <c r="V23" s="18"/>
      <c r="W23" s="49"/>
      <c r="X23" s="18"/>
      <c r="Y23" s="18"/>
      <c r="Z23" s="18"/>
      <c r="AA23" s="18"/>
      <c r="AB23" s="18"/>
      <c r="AC23" s="18"/>
      <c r="AD23" s="18"/>
      <c r="AE23" s="18"/>
    </row>
    <row r="24" spans="2:31" x14ac:dyDescent="0.25">
      <c r="B24" s="18"/>
      <c r="C24" s="18"/>
      <c r="D24" s="18"/>
      <c r="E24" s="18"/>
      <c r="F24" s="18"/>
      <c r="G24" s="18"/>
      <c r="H24" s="18"/>
      <c r="I24" s="18"/>
      <c r="J24" s="18"/>
      <c r="K24" s="18"/>
      <c r="L24" s="18"/>
      <c r="M24" s="18"/>
      <c r="N24" s="18"/>
      <c r="O24" s="18"/>
      <c r="P24" s="18"/>
      <c r="Q24" s="93"/>
      <c r="R24" s="93"/>
      <c r="S24" s="18"/>
      <c r="T24" s="18"/>
      <c r="U24" s="18"/>
      <c r="V24" s="18"/>
      <c r="W24" s="49"/>
      <c r="X24" s="18"/>
      <c r="Y24" s="18"/>
      <c r="Z24" s="18"/>
      <c r="AA24" s="18"/>
      <c r="AB24" s="18"/>
      <c r="AC24" s="18"/>
      <c r="AD24" s="18"/>
      <c r="AE24" s="18"/>
    </row>
    <row r="25" spans="2:31" x14ac:dyDescent="0.25">
      <c r="B25" s="18"/>
      <c r="C25" s="18"/>
      <c r="D25" s="18"/>
      <c r="E25" s="18"/>
      <c r="F25" s="18"/>
      <c r="G25" s="18"/>
      <c r="H25" s="18"/>
      <c r="I25" s="18"/>
      <c r="J25" s="18"/>
      <c r="K25" s="18"/>
      <c r="L25" s="18"/>
      <c r="M25" s="18"/>
      <c r="N25" s="18"/>
      <c r="O25" s="18"/>
      <c r="P25" s="18"/>
      <c r="Q25" s="93"/>
      <c r="R25" s="93"/>
      <c r="S25" s="18"/>
      <c r="T25" s="18"/>
      <c r="U25" s="18"/>
      <c r="V25" s="18"/>
      <c r="W25" s="49"/>
      <c r="X25" s="18"/>
      <c r="Y25" s="18"/>
      <c r="Z25" s="18"/>
      <c r="AA25" s="18"/>
      <c r="AB25" s="18"/>
      <c r="AC25" s="18"/>
      <c r="AD25" s="18"/>
      <c r="AE25" s="18"/>
    </row>
    <row r="26" spans="2:31" x14ac:dyDescent="0.25">
      <c r="B26" s="18"/>
      <c r="C26" s="18"/>
      <c r="D26" s="18"/>
      <c r="E26" s="18"/>
      <c r="F26" s="18"/>
      <c r="G26" s="18"/>
      <c r="H26" s="18"/>
      <c r="I26" s="18"/>
      <c r="J26" s="18"/>
      <c r="K26" s="18"/>
      <c r="L26" s="18"/>
      <c r="M26" s="18"/>
      <c r="N26" s="18"/>
      <c r="O26" s="18"/>
      <c r="P26" s="18"/>
      <c r="Q26" s="93"/>
      <c r="R26" s="93"/>
      <c r="S26" s="18"/>
      <c r="T26" s="18"/>
      <c r="U26" s="18"/>
      <c r="V26" s="18"/>
      <c r="W26" s="49"/>
      <c r="X26" s="18"/>
      <c r="Y26" s="18"/>
      <c r="Z26" s="18"/>
      <c r="AA26" s="18"/>
      <c r="AB26" s="18"/>
      <c r="AC26" s="18"/>
      <c r="AD26" s="18"/>
      <c r="AE26" s="18"/>
    </row>
    <row r="27" spans="2:31" x14ac:dyDescent="0.25">
      <c r="B27" s="18"/>
      <c r="C27" s="18"/>
      <c r="D27" s="18"/>
      <c r="E27" s="18"/>
      <c r="F27" s="18"/>
      <c r="G27" s="18"/>
      <c r="H27" s="18"/>
      <c r="I27" s="18"/>
      <c r="J27" s="18"/>
      <c r="K27" s="18"/>
      <c r="L27" s="18"/>
      <c r="M27" s="18"/>
      <c r="N27" s="18"/>
      <c r="O27" s="18"/>
      <c r="P27" s="18"/>
      <c r="Q27" s="93"/>
      <c r="R27" s="93"/>
      <c r="S27" s="18"/>
      <c r="T27" s="18"/>
      <c r="U27" s="18"/>
      <c r="V27" s="18"/>
      <c r="W27" s="49"/>
      <c r="X27" s="18"/>
      <c r="Y27" s="18"/>
      <c r="Z27" s="18"/>
      <c r="AA27" s="18"/>
      <c r="AB27" s="18"/>
      <c r="AC27" s="18"/>
      <c r="AD27" s="18"/>
      <c r="AE27" s="18"/>
    </row>
    <row r="28" spans="2:31" x14ac:dyDescent="0.25">
      <c r="B28" s="18"/>
      <c r="C28" s="18"/>
      <c r="D28" s="18"/>
      <c r="E28" s="18"/>
      <c r="F28" s="18"/>
      <c r="G28" s="18"/>
      <c r="H28" s="18"/>
      <c r="I28" s="18"/>
      <c r="J28" s="18"/>
      <c r="K28" s="18"/>
      <c r="L28" s="18"/>
      <c r="M28" s="18"/>
      <c r="N28" s="18"/>
      <c r="O28" s="18"/>
      <c r="P28" s="18"/>
      <c r="Q28" s="93"/>
      <c r="R28" s="93"/>
      <c r="S28" s="18"/>
      <c r="T28" s="18"/>
      <c r="U28" s="18"/>
      <c r="V28" s="18"/>
      <c r="W28" s="49"/>
      <c r="X28" s="18"/>
      <c r="Y28" s="18"/>
      <c r="Z28" s="18"/>
      <c r="AA28" s="18"/>
      <c r="AB28" s="18"/>
      <c r="AC28" s="18"/>
      <c r="AD28" s="18"/>
      <c r="AE28" s="18"/>
    </row>
    <row r="29" spans="2:31" x14ac:dyDescent="0.25">
      <c r="B29" s="18"/>
      <c r="C29" s="18"/>
      <c r="D29" s="18"/>
      <c r="E29" s="18"/>
      <c r="F29" s="18"/>
      <c r="G29" s="18"/>
      <c r="H29" s="18"/>
      <c r="I29" s="18"/>
      <c r="J29" s="18"/>
      <c r="K29" s="18"/>
      <c r="L29" s="18"/>
      <c r="M29" s="18"/>
      <c r="N29" s="18"/>
      <c r="O29" s="18"/>
      <c r="P29" s="18"/>
      <c r="Q29" s="93"/>
      <c r="R29" s="93"/>
      <c r="S29" s="18"/>
      <c r="T29" s="18"/>
      <c r="U29" s="18"/>
      <c r="V29" s="18"/>
      <c r="W29" s="49"/>
      <c r="X29" s="18"/>
      <c r="Y29" s="18"/>
      <c r="Z29" s="18"/>
      <c r="AA29" s="18"/>
      <c r="AB29" s="18"/>
      <c r="AC29" s="18"/>
      <c r="AD29" s="18"/>
      <c r="AE29" s="18"/>
    </row>
    <row r="30" spans="2:31" x14ac:dyDescent="0.25">
      <c r="B30" s="18"/>
      <c r="C30" s="18"/>
      <c r="D30" s="18"/>
      <c r="E30" s="18"/>
      <c r="F30" s="18"/>
      <c r="G30" s="18"/>
      <c r="H30" s="18"/>
      <c r="I30" s="18"/>
      <c r="J30" s="18"/>
      <c r="K30" s="18"/>
      <c r="L30" s="18"/>
      <c r="M30" s="18"/>
      <c r="N30" s="18"/>
      <c r="O30" s="18"/>
      <c r="P30" s="18"/>
      <c r="Q30" s="93"/>
      <c r="R30" s="93"/>
      <c r="S30" s="18"/>
      <c r="T30" s="18"/>
      <c r="U30" s="18"/>
      <c r="V30" s="18"/>
      <c r="W30" s="49"/>
      <c r="X30" s="18"/>
      <c r="Y30" s="18"/>
      <c r="Z30" s="18"/>
      <c r="AA30" s="18"/>
      <c r="AB30" s="18"/>
      <c r="AC30" s="18"/>
      <c r="AD30" s="18"/>
      <c r="AE30" s="18"/>
    </row>
    <row r="31" spans="2:31" x14ac:dyDescent="0.25">
      <c r="B31" s="18"/>
      <c r="C31" s="18"/>
      <c r="D31" s="18"/>
      <c r="E31" s="18"/>
      <c r="F31" s="18"/>
      <c r="G31" s="18"/>
      <c r="H31" s="18"/>
      <c r="I31" s="18"/>
      <c r="J31" s="18"/>
      <c r="K31" s="18"/>
      <c r="L31" s="18"/>
      <c r="M31" s="18"/>
      <c r="N31" s="18"/>
      <c r="O31" s="18"/>
      <c r="P31" s="18"/>
      <c r="Q31" s="93"/>
      <c r="R31" s="93"/>
      <c r="S31" s="18"/>
      <c r="T31" s="18"/>
      <c r="U31" s="18"/>
      <c r="V31" s="18"/>
      <c r="W31" s="49"/>
      <c r="X31" s="18"/>
      <c r="Y31" s="18"/>
      <c r="Z31" s="18"/>
      <c r="AA31" s="18"/>
      <c r="AB31" s="18"/>
      <c r="AC31" s="18"/>
      <c r="AD31" s="18"/>
      <c r="AE31" s="18"/>
    </row>
    <row r="32" spans="2:31" x14ac:dyDescent="0.25">
      <c r="B32" s="18"/>
      <c r="C32" s="18"/>
      <c r="D32" s="18"/>
      <c r="E32" s="18"/>
      <c r="F32" s="18"/>
      <c r="G32" s="18"/>
      <c r="H32" s="18"/>
      <c r="I32" s="18"/>
      <c r="J32" s="18"/>
      <c r="K32" s="18"/>
      <c r="L32" s="18"/>
      <c r="M32" s="18"/>
      <c r="N32" s="18"/>
      <c r="O32" s="18"/>
      <c r="P32" s="18"/>
      <c r="Q32" s="93"/>
      <c r="R32" s="93"/>
      <c r="S32" s="18"/>
      <c r="T32" s="18"/>
      <c r="U32" s="18"/>
      <c r="V32" s="18"/>
      <c r="W32" s="49"/>
      <c r="X32" s="18"/>
      <c r="Y32" s="18"/>
      <c r="Z32" s="18"/>
      <c r="AA32" s="18"/>
      <c r="AB32" s="18"/>
      <c r="AC32" s="18"/>
      <c r="AD32" s="18"/>
      <c r="AE32" s="18"/>
    </row>
    <row r="33" spans="2:31" x14ac:dyDescent="0.25">
      <c r="B33" s="18"/>
      <c r="C33" s="18"/>
      <c r="D33" s="18"/>
      <c r="E33" s="18"/>
      <c r="F33" s="18"/>
      <c r="G33" s="18"/>
      <c r="H33" s="18"/>
      <c r="I33" s="18"/>
      <c r="J33" s="18"/>
      <c r="K33" s="18"/>
      <c r="L33" s="18"/>
      <c r="M33" s="18"/>
      <c r="N33" s="18"/>
      <c r="O33" s="18"/>
      <c r="P33" s="18"/>
      <c r="Q33" s="93"/>
      <c r="R33" s="93"/>
      <c r="S33" s="18"/>
      <c r="T33" s="18"/>
      <c r="U33" s="18"/>
      <c r="V33" s="18"/>
      <c r="W33" s="49"/>
      <c r="X33" s="18"/>
      <c r="Y33" s="18"/>
      <c r="Z33" s="18"/>
      <c r="AA33" s="18"/>
      <c r="AB33" s="18"/>
      <c r="AC33" s="18"/>
      <c r="AD33" s="18"/>
      <c r="AE33" s="18"/>
    </row>
    <row r="34" spans="2:31" x14ac:dyDescent="0.25">
      <c r="B34" s="18"/>
      <c r="C34" s="18"/>
      <c r="D34" s="18"/>
      <c r="E34" s="18"/>
      <c r="F34" s="18"/>
      <c r="G34" s="18"/>
      <c r="H34" s="18"/>
      <c r="I34" s="18"/>
      <c r="J34" s="18"/>
      <c r="K34" s="18"/>
      <c r="L34" s="18"/>
      <c r="M34" s="18"/>
      <c r="N34" s="18"/>
      <c r="O34" s="18"/>
      <c r="P34" s="18"/>
      <c r="Q34" s="93"/>
      <c r="R34" s="93"/>
      <c r="S34" s="18"/>
      <c r="T34" s="18"/>
      <c r="U34" s="18"/>
      <c r="V34" s="18"/>
      <c r="W34" s="49"/>
      <c r="X34" s="18"/>
      <c r="Y34" s="18"/>
      <c r="Z34" s="18"/>
      <c r="AA34" s="18"/>
      <c r="AB34" s="18"/>
      <c r="AC34" s="18"/>
      <c r="AD34" s="18"/>
      <c r="AE34" s="18"/>
    </row>
    <row r="35" spans="2:31" x14ac:dyDescent="0.25">
      <c r="B35" s="18"/>
      <c r="C35" s="18"/>
      <c r="D35" s="18"/>
      <c r="E35" s="18"/>
      <c r="F35" s="18"/>
      <c r="G35" s="18"/>
      <c r="H35" s="18"/>
      <c r="I35" s="18"/>
      <c r="J35" s="18"/>
      <c r="K35" s="18"/>
      <c r="L35" s="18"/>
      <c r="M35" s="18"/>
      <c r="N35" s="18"/>
      <c r="O35" s="18"/>
      <c r="P35" s="18"/>
      <c r="Q35" s="93"/>
      <c r="R35" s="93"/>
      <c r="S35" s="18"/>
      <c r="T35" s="18"/>
      <c r="U35" s="18"/>
      <c r="V35" s="18"/>
      <c r="W35" s="49"/>
      <c r="X35" s="18"/>
      <c r="Y35" s="18"/>
      <c r="Z35" s="18"/>
      <c r="AA35" s="18"/>
      <c r="AB35" s="18"/>
      <c r="AC35" s="18"/>
      <c r="AD35" s="18"/>
      <c r="AE35" s="18"/>
    </row>
    <row r="36" spans="2:31" x14ac:dyDescent="0.25">
      <c r="B36" s="18"/>
      <c r="C36" s="18"/>
      <c r="D36" s="18"/>
      <c r="E36" s="18"/>
      <c r="F36" s="18"/>
      <c r="G36" s="18"/>
      <c r="H36" s="18"/>
      <c r="I36" s="18"/>
      <c r="J36" s="18"/>
      <c r="K36" s="18"/>
      <c r="L36" s="18"/>
      <c r="M36" s="18"/>
      <c r="N36" s="18"/>
      <c r="O36" s="18"/>
      <c r="P36" s="18"/>
      <c r="Q36" s="93"/>
      <c r="R36" s="93"/>
      <c r="S36" s="18"/>
      <c r="T36" s="18"/>
      <c r="U36" s="18"/>
      <c r="V36" s="18"/>
      <c r="W36" s="49"/>
      <c r="X36" s="18"/>
      <c r="Y36" s="18"/>
      <c r="Z36" s="18"/>
      <c r="AA36" s="18"/>
      <c r="AB36" s="18"/>
      <c r="AC36" s="18"/>
      <c r="AD36" s="18"/>
      <c r="AE36" s="18"/>
    </row>
    <row r="37" spans="2:31" x14ac:dyDescent="0.25">
      <c r="B37" s="18"/>
      <c r="C37" s="18"/>
      <c r="D37" s="18"/>
      <c r="E37" s="18"/>
      <c r="F37" s="18"/>
      <c r="G37" s="18"/>
      <c r="H37" s="18"/>
      <c r="I37" s="18"/>
      <c r="J37" s="18"/>
      <c r="K37" s="18"/>
      <c r="L37" s="18"/>
      <c r="M37" s="18"/>
      <c r="N37" s="18"/>
      <c r="O37" s="18"/>
      <c r="P37" s="18"/>
      <c r="Q37" s="93"/>
      <c r="R37" s="93"/>
      <c r="S37" s="18"/>
      <c r="T37" s="18"/>
      <c r="U37" s="18"/>
      <c r="V37" s="18"/>
      <c r="W37" s="49"/>
      <c r="X37" s="18"/>
      <c r="Y37" s="18"/>
      <c r="Z37" s="18"/>
      <c r="AA37" s="18"/>
      <c r="AB37" s="18"/>
      <c r="AC37" s="18"/>
      <c r="AD37" s="18"/>
      <c r="AE37" s="18"/>
    </row>
    <row r="38" spans="2:31" x14ac:dyDescent="0.25">
      <c r="B38" s="18"/>
      <c r="C38" s="18"/>
      <c r="D38" s="18"/>
      <c r="E38" s="18"/>
      <c r="F38" s="18"/>
      <c r="G38" s="18"/>
      <c r="H38" s="18"/>
      <c r="I38" s="18"/>
      <c r="J38" s="18"/>
      <c r="K38" s="18"/>
      <c r="L38" s="18"/>
      <c r="M38" s="18"/>
      <c r="N38" s="18"/>
      <c r="O38" s="18"/>
      <c r="P38" s="18"/>
      <c r="Q38" s="93"/>
      <c r="R38" s="93"/>
      <c r="S38" s="18"/>
      <c r="T38" s="18"/>
      <c r="U38" s="18"/>
      <c r="V38" s="18"/>
      <c r="W38" s="49"/>
      <c r="X38" s="18"/>
      <c r="Y38" s="18"/>
      <c r="Z38" s="18"/>
      <c r="AA38" s="18"/>
      <c r="AB38" s="18"/>
      <c r="AC38" s="18"/>
      <c r="AD38" s="18"/>
      <c r="AE38" s="18"/>
    </row>
    <row r="39" spans="2:31" x14ac:dyDescent="0.25">
      <c r="B39" s="18"/>
      <c r="C39" s="18"/>
      <c r="D39" s="18"/>
      <c r="E39" s="18"/>
      <c r="F39" s="18"/>
      <c r="G39" s="18"/>
      <c r="H39" s="18"/>
      <c r="I39" s="18"/>
      <c r="J39" s="18"/>
      <c r="K39" s="18"/>
      <c r="L39" s="18"/>
      <c r="M39" s="18"/>
      <c r="N39" s="18"/>
      <c r="O39" s="18"/>
      <c r="P39" s="18"/>
      <c r="Q39" s="93"/>
      <c r="R39" s="93"/>
      <c r="S39" s="18"/>
      <c r="T39" s="18"/>
      <c r="U39" s="18"/>
      <c r="V39" s="18"/>
      <c r="W39" s="49"/>
      <c r="X39" s="18"/>
      <c r="Y39" s="18"/>
      <c r="Z39" s="18"/>
      <c r="AA39" s="18"/>
      <c r="AB39" s="18"/>
      <c r="AC39" s="18"/>
      <c r="AD39" s="18"/>
      <c r="AE39" s="18"/>
    </row>
    <row r="40" spans="2:31" x14ac:dyDescent="0.25">
      <c r="B40" s="18"/>
      <c r="C40" s="18"/>
      <c r="D40" s="18"/>
      <c r="E40" s="18"/>
      <c r="F40" s="18"/>
      <c r="G40" s="18"/>
      <c r="H40" s="18"/>
      <c r="I40" s="18"/>
      <c r="J40" s="18"/>
      <c r="K40" s="18"/>
      <c r="L40" s="18"/>
      <c r="M40" s="18"/>
      <c r="N40" s="18"/>
      <c r="O40" s="18"/>
      <c r="P40" s="18"/>
      <c r="Q40" s="93"/>
      <c r="R40" s="93"/>
      <c r="S40" s="18"/>
      <c r="T40" s="18"/>
      <c r="U40" s="18"/>
      <c r="V40" s="18"/>
      <c r="W40" s="49"/>
      <c r="X40" s="18"/>
      <c r="Y40" s="18"/>
      <c r="Z40" s="18"/>
      <c r="AA40" s="18"/>
      <c r="AB40" s="18"/>
      <c r="AC40" s="18"/>
      <c r="AD40" s="18"/>
      <c r="AE40" s="18"/>
    </row>
    <row r="41" spans="2:31" x14ac:dyDescent="0.25">
      <c r="B41" s="18"/>
      <c r="C41" s="18"/>
      <c r="D41" s="18"/>
      <c r="E41" s="18"/>
      <c r="F41" s="18"/>
      <c r="G41" s="18"/>
      <c r="H41" s="18"/>
      <c r="I41" s="18"/>
      <c r="J41" s="18"/>
      <c r="K41" s="18"/>
      <c r="L41" s="18"/>
      <c r="M41" s="18"/>
      <c r="N41" s="18"/>
      <c r="O41" s="18"/>
      <c r="P41" s="18"/>
      <c r="Q41" s="93"/>
      <c r="R41" s="93"/>
      <c r="S41" s="18"/>
      <c r="T41" s="18"/>
      <c r="U41" s="18"/>
      <c r="V41" s="18"/>
      <c r="W41" s="49"/>
      <c r="X41" s="18"/>
      <c r="Y41" s="18"/>
      <c r="Z41" s="18"/>
      <c r="AA41" s="18"/>
      <c r="AB41" s="18"/>
      <c r="AC41" s="18"/>
      <c r="AD41" s="18"/>
      <c r="AE41" s="18"/>
    </row>
    <row r="42" spans="2:31" x14ac:dyDescent="0.25">
      <c r="B42" s="18"/>
      <c r="E42" s="18"/>
      <c r="J42" s="18"/>
      <c r="K42" s="18"/>
      <c r="L42" s="18"/>
      <c r="M42" s="18"/>
      <c r="S42" s="18"/>
      <c r="T42" s="18"/>
      <c r="V42" s="18"/>
      <c r="W42" s="49"/>
    </row>
    <row r="43" spans="2:31" x14ac:dyDescent="0.25">
      <c r="B43" s="18"/>
      <c r="E43" s="18"/>
      <c r="J43" s="18"/>
      <c r="K43" s="18"/>
      <c r="L43" s="18"/>
      <c r="M43" s="18"/>
      <c r="S43" s="18"/>
      <c r="T43" s="18"/>
      <c r="V43" s="18"/>
      <c r="W43" s="49"/>
    </row>
    <row r="44" spans="2:31" x14ac:dyDescent="0.25">
      <c r="B44" s="18"/>
      <c r="E44" s="18"/>
      <c r="J44" s="18"/>
      <c r="K44" s="18"/>
      <c r="L44" s="18"/>
      <c r="M44" s="18"/>
      <c r="S44" s="18"/>
      <c r="T44" s="18"/>
      <c r="V44" s="18"/>
      <c r="W44" s="49"/>
    </row>
    <row r="45" spans="2:31" x14ac:dyDescent="0.25">
      <c r="B45" s="18"/>
      <c r="E45" s="18"/>
      <c r="J45" s="18"/>
      <c r="K45" s="18"/>
      <c r="L45" s="18"/>
      <c r="M45" s="18"/>
      <c r="S45" s="18"/>
      <c r="T45" s="18"/>
      <c r="V45" s="18"/>
      <c r="W45" s="49"/>
    </row>
    <row r="46" spans="2:31" x14ac:dyDescent="0.25">
      <c r="B46" s="18"/>
      <c r="E46" s="18"/>
      <c r="J46" s="18"/>
      <c r="K46" s="18"/>
      <c r="L46" s="18"/>
      <c r="M46" s="18"/>
      <c r="S46" s="18"/>
      <c r="T46" s="18"/>
      <c r="V46" s="18"/>
      <c r="W46" s="49"/>
    </row>
    <row r="47" spans="2:31" x14ac:dyDescent="0.25">
      <c r="B47" s="18"/>
      <c r="E47" s="18"/>
      <c r="J47" s="18"/>
      <c r="K47" s="18"/>
      <c r="L47" s="18"/>
      <c r="M47" s="18"/>
      <c r="S47" s="18"/>
      <c r="T47" s="18"/>
      <c r="V47" s="18"/>
      <c r="W47" s="49"/>
    </row>
    <row r="48" spans="2:31" x14ac:dyDescent="0.25">
      <c r="B48" s="18"/>
      <c r="E48" s="18"/>
      <c r="J48" s="18"/>
      <c r="K48" s="18"/>
      <c r="L48" s="18"/>
      <c r="M48" s="18"/>
      <c r="S48" s="18"/>
      <c r="T48" s="18"/>
      <c r="V48" s="18"/>
      <c r="W48" s="49"/>
    </row>
    <row r="49" spans="2:23" x14ac:dyDescent="0.25">
      <c r="B49" s="18"/>
      <c r="E49" s="18"/>
      <c r="J49" s="18"/>
      <c r="K49" s="18"/>
      <c r="L49" s="18"/>
      <c r="M49" s="18"/>
      <c r="S49" s="18"/>
      <c r="T49" s="18"/>
      <c r="V49" s="18"/>
      <c r="W49" s="49"/>
    </row>
    <row r="50" spans="2:23" x14ac:dyDescent="0.25">
      <c r="B50" s="18"/>
      <c r="E50" s="18"/>
      <c r="J50" s="18"/>
      <c r="K50" s="18"/>
      <c r="L50" s="18"/>
      <c r="M50" s="18"/>
      <c r="S50" s="18"/>
      <c r="T50" s="18"/>
      <c r="V50" s="18"/>
      <c r="W50" s="49"/>
    </row>
    <row r="51" spans="2:23" x14ac:dyDescent="0.25">
      <c r="B51" s="18"/>
      <c r="E51" s="18"/>
      <c r="J51" s="18"/>
      <c r="K51" s="18"/>
      <c r="L51" s="18"/>
      <c r="M51" s="18"/>
      <c r="S51" s="18"/>
      <c r="T51" s="18"/>
      <c r="V51" s="18"/>
      <c r="W51" s="49"/>
    </row>
    <row r="52" spans="2:23" x14ac:dyDescent="0.25">
      <c r="B52" s="18"/>
      <c r="E52" s="18"/>
      <c r="J52" s="18"/>
      <c r="K52" s="18"/>
      <c r="L52" s="18"/>
      <c r="M52" s="18"/>
      <c r="S52" s="18"/>
      <c r="T52" s="18"/>
      <c r="V52" s="18"/>
      <c r="W52" s="49"/>
    </row>
    <row r="53" spans="2:23" x14ac:dyDescent="0.25">
      <c r="B53" s="18"/>
      <c r="E53" s="18"/>
      <c r="J53" s="18"/>
      <c r="K53" s="18"/>
      <c r="L53" s="18"/>
      <c r="M53" s="18"/>
      <c r="S53" s="18"/>
      <c r="T53" s="18"/>
      <c r="V53" s="18"/>
      <c r="W53" s="49"/>
    </row>
    <row r="54" spans="2:23" x14ac:dyDescent="0.25">
      <c r="B54" s="18"/>
      <c r="E54" s="18"/>
      <c r="J54" s="18"/>
      <c r="K54" s="18"/>
      <c r="L54" s="18"/>
      <c r="M54" s="18"/>
      <c r="S54" s="18"/>
      <c r="T54" s="18"/>
      <c r="V54" s="18"/>
      <c r="W54" s="49"/>
    </row>
    <row r="55" spans="2:23" x14ac:dyDescent="0.25">
      <c r="B55" s="18"/>
      <c r="E55" s="18"/>
      <c r="J55" s="18"/>
      <c r="K55" s="18"/>
      <c r="L55" s="18"/>
      <c r="M55" s="18"/>
      <c r="S55" s="18"/>
      <c r="T55" s="18"/>
      <c r="V55" s="18"/>
      <c r="W55" s="49"/>
    </row>
    <row r="56" spans="2:23" x14ac:dyDescent="0.25">
      <c r="B56" s="18"/>
      <c r="E56" s="18"/>
      <c r="J56" s="18"/>
      <c r="K56" s="18"/>
      <c r="L56" s="18"/>
      <c r="M56" s="18"/>
      <c r="S56" s="18"/>
      <c r="T56" s="18"/>
      <c r="V56" s="18"/>
      <c r="W56" s="49"/>
    </row>
    <row r="57" spans="2:23" x14ac:dyDescent="0.25">
      <c r="B57" s="18"/>
      <c r="E57" s="18"/>
      <c r="J57" s="18"/>
      <c r="K57" s="18"/>
      <c r="L57" s="18"/>
      <c r="M57" s="18"/>
      <c r="S57" s="18"/>
      <c r="T57" s="18"/>
      <c r="V57" s="18"/>
      <c r="W57" s="49"/>
    </row>
    <row r="58" spans="2:23" x14ac:dyDescent="0.25">
      <c r="B58" s="18"/>
      <c r="E58" s="18"/>
      <c r="J58" s="18"/>
      <c r="K58" s="18"/>
      <c r="L58" s="18"/>
      <c r="M58" s="18"/>
      <c r="S58" s="18"/>
      <c r="T58" s="18"/>
      <c r="V58" s="18"/>
      <c r="W58" s="49"/>
    </row>
    <row r="59" spans="2:23" x14ac:dyDescent="0.25">
      <c r="B59" s="18"/>
      <c r="E59" s="18"/>
      <c r="J59" s="18"/>
      <c r="K59" s="18"/>
      <c r="L59" s="18"/>
      <c r="M59" s="18"/>
      <c r="S59" s="18"/>
      <c r="T59" s="18"/>
      <c r="V59" s="18"/>
      <c r="W59" s="49"/>
    </row>
    <row r="60" spans="2:23" x14ac:dyDescent="0.25">
      <c r="B60" s="18"/>
      <c r="E60" s="18"/>
      <c r="J60" s="18"/>
      <c r="K60" s="18"/>
      <c r="L60" s="18"/>
      <c r="M60" s="18"/>
      <c r="S60" s="18"/>
      <c r="T60" s="18"/>
      <c r="V60" s="18"/>
      <c r="W60" s="49"/>
    </row>
    <row r="61" spans="2:23" x14ac:dyDescent="0.25">
      <c r="B61" s="18"/>
      <c r="E61" s="18"/>
      <c r="J61" s="18"/>
      <c r="K61" s="18"/>
      <c r="L61" s="18"/>
      <c r="M61" s="18"/>
      <c r="S61" s="18"/>
      <c r="T61" s="18"/>
      <c r="V61" s="18"/>
      <c r="W61" s="49"/>
    </row>
    <row r="62" spans="2:23" x14ac:dyDescent="0.25">
      <c r="B62" s="18"/>
      <c r="E62" s="18"/>
      <c r="J62" s="18"/>
      <c r="K62" s="18"/>
      <c r="L62" s="18"/>
      <c r="M62" s="18"/>
      <c r="S62" s="18"/>
      <c r="T62" s="18"/>
      <c r="V62" s="18"/>
      <c r="W62" s="49"/>
    </row>
    <row r="63" spans="2:23" x14ac:dyDescent="0.25">
      <c r="B63" s="18"/>
      <c r="E63" s="18"/>
      <c r="J63" s="18"/>
      <c r="K63" s="18"/>
      <c r="L63" s="18"/>
      <c r="M63" s="18"/>
      <c r="S63" s="18"/>
      <c r="T63" s="18"/>
      <c r="V63" s="18"/>
      <c r="W63" s="49"/>
    </row>
    <row r="64" spans="2:23" x14ac:dyDescent="0.25">
      <c r="B64" s="18"/>
      <c r="E64" s="18"/>
      <c r="J64" s="18"/>
      <c r="K64" s="18"/>
      <c r="L64" s="18"/>
      <c r="M64" s="18"/>
      <c r="S64" s="18"/>
      <c r="T64" s="18"/>
      <c r="V64" s="18"/>
      <c r="W64" s="49"/>
    </row>
    <row r="65" spans="2:23" x14ac:dyDescent="0.25">
      <c r="B65" s="18"/>
      <c r="E65" s="18"/>
      <c r="J65" s="18"/>
      <c r="K65" s="18"/>
      <c r="L65" s="18"/>
      <c r="M65" s="18"/>
      <c r="S65" s="18"/>
      <c r="T65" s="18"/>
      <c r="V65" s="18"/>
      <c r="W65" s="49"/>
    </row>
    <row r="66" spans="2:23" x14ac:dyDescent="0.25">
      <c r="B66" s="18"/>
      <c r="E66" s="18"/>
      <c r="J66" s="18"/>
      <c r="K66" s="18"/>
      <c r="L66" s="18"/>
      <c r="M66" s="18"/>
      <c r="S66" s="18"/>
      <c r="T66" s="18"/>
      <c r="V66" s="18"/>
      <c r="W66" s="49"/>
    </row>
    <row r="67" spans="2:23" x14ac:dyDescent="0.25">
      <c r="B67" s="18"/>
      <c r="E67" s="18"/>
      <c r="J67" s="18"/>
      <c r="K67" s="18"/>
      <c r="L67" s="18"/>
      <c r="M67" s="18"/>
      <c r="S67" s="18"/>
      <c r="T67" s="18"/>
      <c r="V67" s="18"/>
      <c r="W67" s="49"/>
    </row>
    <row r="68" spans="2:23" x14ac:dyDescent="0.25">
      <c r="B68" s="18"/>
      <c r="E68" s="18"/>
      <c r="J68" s="18"/>
      <c r="K68" s="18"/>
      <c r="L68" s="18"/>
      <c r="M68" s="18"/>
      <c r="S68" s="18"/>
      <c r="T68" s="18"/>
      <c r="V68" s="18"/>
      <c r="W68" s="49"/>
    </row>
    <row r="69" spans="2:23" x14ac:dyDescent="0.25">
      <c r="B69" s="18"/>
      <c r="E69" s="18"/>
      <c r="J69" s="18"/>
      <c r="K69" s="18"/>
      <c r="L69" s="18"/>
      <c r="M69" s="18"/>
      <c r="S69" s="18"/>
      <c r="T69" s="18"/>
      <c r="V69" s="18"/>
      <c r="W69" s="49"/>
    </row>
    <row r="70" spans="2:23" x14ac:dyDescent="0.25">
      <c r="B70" s="18"/>
      <c r="E70" s="18"/>
      <c r="J70" s="18"/>
      <c r="K70" s="18"/>
      <c r="L70" s="18"/>
      <c r="M70" s="18"/>
      <c r="S70" s="18"/>
      <c r="T70" s="18"/>
      <c r="V70" s="18"/>
      <c r="W70" s="49"/>
    </row>
    <row r="71" spans="2:23" x14ac:dyDescent="0.25">
      <c r="B71" s="18"/>
      <c r="E71" s="18"/>
      <c r="J71" s="18"/>
      <c r="K71" s="18"/>
      <c r="L71" s="18"/>
      <c r="M71" s="18"/>
      <c r="S71" s="18"/>
      <c r="T71" s="18"/>
      <c r="V71" s="18"/>
      <c r="W71" s="49"/>
    </row>
    <row r="72" spans="2:23" x14ac:dyDescent="0.25">
      <c r="B72" s="18"/>
      <c r="E72" s="18"/>
      <c r="J72" s="18"/>
      <c r="K72" s="18"/>
      <c r="L72" s="18"/>
      <c r="M72" s="18"/>
      <c r="S72" s="18"/>
      <c r="T72" s="18"/>
      <c r="V72" s="18"/>
      <c r="W72" s="49"/>
    </row>
    <row r="73" spans="2:23" x14ac:dyDescent="0.25">
      <c r="B73" s="18"/>
      <c r="E73" s="18"/>
      <c r="J73" s="18"/>
      <c r="K73" s="18"/>
      <c r="L73" s="18"/>
      <c r="M73" s="18"/>
      <c r="S73" s="18"/>
      <c r="T73" s="18"/>
      <c r="V73" s="18"/>
      <c r="W73" s="49"/>
    </row>
    <row r="74" spans="2:23" x14ac:dyDescent="0.25">
      <c r="B74" s="18"/>
      <c r="E74" s="18"/>
      <c r="J74" s="18"/>
      <c r="K74" s="18"/>
      <c r="L74" s="18"/>
      <c r="M74" s="18"/>
      <c r="S74" s="18"/>
      <c r="T74" s="18"/>
      <c r="V74" s="18"/>
      <c r="W74" s="49"/>
    </row>
    <row r="75" spans="2:23" x14ac:dyDescent="0.25">
      <c r="B75" s="18"/>
      <c r="E75" s="18"/>
      <c r="J75" s="18"/>
      <c r="K75" s="18"/>
      <c r="L75" s="18"/>
      <c r="M75" s="18"/>
      <c r="S75" s="18"/>
      <c r="T75" s="18"/>
      <c r="V75" s="18"/>
      <c r="W75" s="49"/>
    </row>
    <row r="76" spans="2:23" x14ac:dyDescent="0.25">
      <c r="B76" s="18"/>
      <c r="E76" s="18"/>
      <c r="J76" s="18"/>
      <c r="K76" s="18"/>
      <c r="L76" s="18"/>
      <c r="M76" s="18"/>
      <c r="S76" s="18"/>
      <c r="T76" s="18"/>
      <c r="V76" s="18"/>
      <c r="W76" s="49"/>
    </row>
    <row r="77" spans="2:23" x14ac:dyDescent="0.25">
      <c r="B77" s="18"/>
      <c r="E77" s="18"/>
      <c r="J77" s="18"/>
      <c r="K77" s="18"/>
      <c r="L77" s="18"/>
      <c r="M77" s="18"/>
      <c r="S77" s="18"/>
      <c r="T77" s="18"/>
      <c r="V77" s="18"/>
      <c r="W77" s="49"/>
    </row>
    <row r="78" spans="2:23" x14ac:dyDescent="0.25">
      <c r="B78" s="18"/>
      <c r="E78" s="18"/>
      <c r="J78" s="18"/>
      <c r="K78" s="18"/>
      <c r="L78" s="18"/>
      <c r="M78" s="18"/>
      <c r="S78" s="18"/>
      <c r="T78" s="18"/>
      <c r="V78" s="18"/>
      <c r="W78" s="49"/>
    </row>
    <row r="79" spans="2:23" x14ac:dyDescent="0.25">
      <c r="B79" s="18"/>
      <c r="E79" s="18"/>
      <c r="J79" s="18"/>
      <c r="K79" s="18"/>
      <c r="L79" s="18"/>
      <c r="M79" s="18"/>
      <c r="S79" s="18"/>
      <c r="T79" s="18"/>
      <c r="V79" s="18"/>
      <c r="W79" s="49"/>
    </row>
    <row r="80" spans="2:23" x14ac:dyDescent="0.25">
      <c r="B80" s="18"/>
      <c r="E80" s="18"/>
      <c r="J80" s="18"/>
      <c r="K80" s="18"/>
      <c r="L80" s="18"/>
      <c r="M80" s="18"/>
      <c r="S80" s="18"/>
      <c r="T80" s="18"/>
      <c r="V80" s="18"/>
      <c r="W80" s="49"/>
    </row>
    <row r="81" spans="2:23" x14ac:dyDescent="0.25">
      <c r="B81" s="18"/>
      <c r="E81" s="18"/>
      <c r="J81" s="18"/>
      <c r="K81" s="18"/>
      <c r="L81" s="18"/>
      <c r="M81" s="18"/>
      <c r="S81" s="18"/>
      <c r="T81" s="18"/>
      <c r="V81" s="18"/>
      <c r="W81" s="49"/>
    </row>
    <row r="82" spans="2:23" x14ac:dyDescent="0.25">
      <c r="B82" s="18"/>
      <c r="E82" s="18"/>
      <c r="J82" s="18"/>
      <c r="K82" s="18"/>
      <c r="L82" s="18"/>
      <c r="M82" s="18"/>
      <c r="S82" s="18"/>
      <c r="T82" s="18"/>
      <c r="V82" s="18"/>
      <c r="W82" s="49"/>
    </row>
    <row r="83" spans="2:23" x14ac:dyDescent="0.25">
      <c r="B83" s="18"/>
      <c r="E83" s="18"/>
      <c r="J83" s="18"/>
      <c r="K83" s="18"/>
      <c r="L83" s="18"/>
      <c r="M83" s="18"/>
      <c r="S83" s="18"/>
      <c r="T83" s="18"/>
      <c r="V83" s="18"/>
      <c r="W83" s="49"/>
    </row>
    <row r="84" spans="2:23" x14ac:dyDescent="0.25">
      <c r="B84" s="18"/>
      <c r="E84" s="18"/>
      <c r="J84" s="18"/>
      <c r="K84" s="18"/>
      <c r="L84" s="18"/>
      <c r="M84" s="18"/>
      <c r="S84" s="18"/>
      <c r="T84" s="18"/>
      <c r="V84" s="18"/>
      <c r="W84" s="49"/>
    </row>
    <row r="85" spans="2:23" x14ac:dyDescent="0.25">
      <c r="B85" s="18"/>
      <c r="E85" s="18"/>
      <c r="J85" s="18"/>
      <c r="K85" s="18"/>
      <c r="L85" s="18"/>
      <c r="M85" s="18"/>
      <c r="S85" s="18"/>
      <c r="T85" s="18"/>
      <c r="V85" s="18"/>
      <c r="W85" s="49"/>
    </row>
    <row r="86" spans="2:23" x14ac:dyDescent="0.25">
      <c r="B86" s="18"/>
      <c r="E86" s="18"/>
      <c r="J86" s="18"/>
      <c r="K86" s="18"/>
      <c r="L86" s="18"/>
      <c r="M86" s="18"/>
      <c r="S86" s="18"/>
      <c r="T86" s="18"/>
      <c r="V86" s="18"/>
      <c r="W86" s="49"/>
    </row>
    <row r="87" spans="2:23" x14ac:dyDescent="0.25">
      <c r="B87" s="18"/>
      <c r="E87" s="18"/>
      <c r="J87" s="18"/>
      <c r="K87" s="18"/>
      <c r="L87" s="18"/>
      <c r="M87" s="18"/>
      <c r="S87" s="18"/>
      <c r="T87" s="18"/>
      <c r="V87" s="18"/>
      <c r="W87" s="49"/>
    </row>
    <row r="88" spans="2:23" x14ac:dyDescent="0.25">
      <c r="B88" s="18"/>
      <c r="E88" s="18"/>
      <c r="J88" s="18"/>
      <c r="K88" s="18"/>
      <c r="L88" s="18"/>
      <c r="M88" s="18"/>
      <c r="S88" s="18"/>
      <c r="T88" s="18"/>
      <c r="V88" s="18"/>
      <c r="W88" s="49"/>
    </row>
    <row r="89" spans="2:23" x14ac:dyDescent="0.25">
      <c r="B89" s="18"/>
      <c r="E89" s="18"/>
      <c r="J89" s="18"/>
      <c r="K89" s="18"/>
      <c r="L89" s="18"/>
      <c r="M89" s="18"/>
      <c r="S89" s="18"/>
      <c r="T89" s="18"/>
      <c r="V89" s="18"/>
      <c r="W89" s="49"/>
    </row>
    <row r="90" spans="2:23" x14ac:dyDescent="0.25">
      <c r="B90" s="18"/>
      <c r="E90" s="18"/>
      <c r="J90" s="18"/>
      <c r="K90" s="18"/>
      <c r="L90" s="18"/>
      <c r="M90" s="18"/>
      <c r="S90" s="18"/>
      <c r="T90" s="18"/>
      <c r="V90" s="18"/>
      <c r="W90" s="49"/>
    </row>
    <row r="91" spans="2:23" x14ac:dyDescent="0.25">
      <c r="B91" s="18"/>
      <c r="E91" s="18"/>
      <c r="J91" s="18"/>
      <c r="K91" s="18"/>
      <c r="L91" s="18"/>
      <c r="M91" s="18"/>
      <c r="S91" s="18"/>
      <c r="T91" s="18"/>
      <c r="V91" s="18"/>
      <c r="W91" s="49"/>
    </row>
    <row r="92" spans="2:23" x14ac:dyDescent="0.25">
      <c r="B92" s="18"/>
      <c r="E92" s="18"/>
      <c r="J92" s="18"/>
      <c r="K92" s="18"/>
      <c r="L92" s="18"/>
      <c r="M92" s="18"/>
      <c r="S92" s="18"/>
      <c r="T92" s="18"/>
      <c r="V92" s="18"/>
      <c r="W92" s="49"/>
    </row>
    <row r="93" spans="2:23" x14ac:dyDescent="0.25">
      <c r="B93" s="18"/>
      <c r="E93" s="18"/>
      <c r="J93" s="18"/>
      <c r="K93" s="18"/>
      <c r="L93" s="18"/>
      <c r="M93" s="18"/>
      <c r="S93" s="18"/>
      <c r="T93" s="18"/>
      <c r="V93" s="18"/>
      <c r="W93" s="49"/>
    </row>
    <row r="94" spans="2:23" x14ac:dyDescent="0.25">
      <c r="B94" s="18"/>
      <c r="E94" s="18"/>
      <c r="J94" s="18"/>
      <c r="K94" s="18"/>
      <c r="L94" s="18"/>
      <c r="M94" s="18"/>
      <c r="S94" s="18"/>
      <c r="T94" s="18"/>
      <c r="V94" s="18"/>
      <c r="W94" s="49"/>
    </row>
    <row r="95" spans="2:23" x14ac:dyDescent="0.25">
      <c r="B95" s="18"/>
      <c r="E95" s="18"/>
      <c r="J95" s="18"/>
      <c r="K95" s="18"/>
      <c r="L95" s="18"/>
      <c r="M95" s="18"/>
      <c r="S95" s="18"/>
      <c r="T95" s="18"/>
      <c r="V95" s="18"/>
      <c r="W95" s="49"/>
    </row>
    <row r="96" spans="2:23" x14ac:dyDescent="0.25">
      <c r="B96" s="18"/>
      <c r="E96" s="18"/>
      <c r="J96" s="18"/>
      <c r="K96" s="18"/>
      <c r="L96" s="18"/>
      <c r="M96" s="18"/>
      <c r="S96" s="18"/>
      <c r="T96" s="18"/>
      <c r="V96" s="18"/>
      <c r="W96" s="49"/>
    </row>
    <row r="97" spans="2:23" x14ac:dyDescent="0.25">
      <c r="B97" s="18"/>
      <c r="E97" s="18"/>
      <c r="J97" s="18"/>
      <c r="K97" s="18"/>
      <c r="L97" s="18"/>
      <c r="M97" s="18"/>
      <c r="S97" s="18"/>
      <c r="T97" s="18"/>
      <c r="V97" s="18"/>
      <c r="W97" s="49"/>
    </row>
    <row r="98" spans="2:23" x14ac:dyDescent="0.25">
      <c r="B98" s="18"/>
      <c r="E98" s="18"/>
      <c r="J98" s="18"/>
      <c r="K98" s="18"/>
      <c r="L98" s="18"/>
      <c r="M98" s="18"/>
      <c r="S98" s="18"/>
      <c r="T98" s="18"/>
      <c r="V98" s="18"/>
      <c r="W98" s="49"/>
    </row>
    <row r="99" spans="2:23" x14ac:dyDescent="0.25">
      <c r="B99" s="18"/>
      <c r="E99" s="18"/>
      <c r="J99" s="18"/>
      <c r="K99" s="18"/>
      <c r="L99" s="18"/>
      <c r="M99" s="18"/>
      <c r="S99" s="18"/>
      <c r="T99" s="18"/>
      <c r="V99" s="18"/>
      <c r="W99" s="49"/>
    </row>
    <row r="100" spans="2:23" x14ac:dyDescent="0.25">
      <c r="B100" s="18"/>
      <c r="E100" s="18"/>
      <c r="J100" s="18"/>
      <c r="K100" s="18"/>
      <c r="L100" s="18"/>
      <c r="M100" s="18"/>
      <c r="S100" s="18"/>
      <c r="T100" s="18"/>
      <c r="V100" s="18"/>
      <c r="W100" s="49"/>
    </row>
    <row r="101" spans="2:23" x14ac:dyDescent="0.25">
      <c r="B101" s="18"/>
      <c r="E101" s="18"/>
      <c r="J101" s="18"/>
      <c r="K101" s="18"/>
      <c r="L101" s="18"/>
      <c r="M101" s="18"/>
      <c r="S101" s="18"/>
      <c r="T101" s="18"/>
      <c r="V101" s="18"/>
      <c r="W101" s="49"/>
    </row>
    <row r="102" spans="2:23" x14ac:dyDescent="0.25">
      <c r="B102" s="18"/>
      <c r="E102" s="18"/>
      <c r="J102" s="18"/>
      <c r="K102" s="18"/>
      <c r="L102" s="18"/>
      <c r="M102" s="18"/>
      <c r="S102" s="18"/>
      <c r="T102" s="18"/>
      <c r="V102" s="18"/>
      <c r="W102" s="49"/>
    </row>
    <row r="103" spans="2:23" x14ac:dyDescent="0.25">
      <c r="B103" s="18"/>
      <c r="E103" s="18"/>
      <c r="J103" s="18"/>
      <c r="K103" s="18"/>
      <c r="L103" s="18"/>
      <c r="M103" s="18"/>
      <c r="S103" s="18"/>
      <c r="T103" s="18"/>
      <c r="V103" s="18"/>
      <c r="W103" s="49"/>
    </row>
    <row r="104" spans="2:23" x14ac:dyDescent="0.25">
      <c r="B104" s="18"/>
      <c r="E104" s="18"/>
      <c r="J104" s="18"/>
      <c r="K104" s="18"/>
      <c r="L104" s="18"/>
      <c r="M104" s="18"/>
      <c r="S104" s="18"/>
      <c r="T104" s="18"/>
      <c r="V104" s="18"/>
      <c r="W104" s="49"/>
    </row>
    <row r="105" spans="2:23" x14ac:dyDescent="0.25">
      <c r="B105" s="18"/>
      <c r="E105" s="18"/>
      <c r="J105" s="18"/>
      <c r="K105" s="18"/>
      <c r="L105" s="18"/>
      <c r="M105" s="18"/>
      <c r="S105" s="18"/>
      <c r="T105" s="18"/>
      <c r="V105" s="18"/>
      <c r="W105" s="49"/>
    </row>
    <row r="106" spans="2:23" x14ac:dyDescent="0.25">
      <c r="B106" s="18"/>
      <c r="E106" s="18"/>
      <c r="J106" s="18"/>
      <c r="K106" s="18"/>
      <c r="L106" s="18"/>
      <c r="M106" s="18"/>
      <c r="S106" s="18"/>
      <c r="T106" s="18"/>
      <c r="V106" s="18"/>
      <c r="W106" s="49"/>
    </row>
    <row r="107" spans="2:23" x14ac:dyDescent="0.25">
      <c r="B107" s="18"/>
      <c r="E107" s="18"/>
      <c r="J107" s="18"/>
      <c r="K107" s="18"/>
      <c r="L107" s="18"/>
      <c r="M107" s="18"/>
      <c r="S107" s="18"/>
      <c r="T107" s="18"/>
      <c r="V107" s="18"/>
      <c r="W107" s="49"/>
    </row>
    <row r="108" spans="2:23" x14ac:dyDescent="0.25">
      <c r="B108" s="18"/>
      <c r="E108" s="18"/>
      <c r="J108" s="18"/>
      <c r="K108" s="18"/>
      <c r="L108" s="18"/>
      <c r="M108" s="18"/>
      <c r="S108" s="18"/>
      <c r="T108" s="18"/>
      <c r="V108" s="18"/>
      <c r="W108" s="49"/>
    </row>
    <row r="109" spans="2:23" x14ac:dyDescent="0.25">
      <c r="B109" s="18"/>
      <c r="E109" s="18"/>
      <c r="J109" s="18"/>
      <c r="K109" s="18"/>
      <c r="L109" s="18"/>
      <c r="M109" s="18"/>
      <c r="S109" s="18"/>
      <c r="T109" s="18"/>
      <c r="V109" s="18"/>
      <c r="W109" s="49"/>
    </row>
    <row r="110" spans="2:23" x14ac:dyDescent="0.25">
      <c r="B110" s="18"/>
      <c r="E110" s="18"/>
      <c r="J110" s="18"/>
      <c r="K110" s="18"/>
      <c r="L110" s="18"/>
      <c r="M110" s="18"/>
      <c r="S110" s="18"/>
      <c r="T110" s="18"/>
      <c r="V110" s="18"/>
      <c r="W110" s="49"/>
    </row>
    <row r="111" spans="2:23" x14ac:dyDescent="0.25">
      <c r="B111" s="18"/>
      <c r="E111" s="18"/>
      <c r="J111" s="18"/>
      <c r="K111" s="18"/>
      <c r="L111" s="18"/>
      <c r="M111" s="18"/>
      <c r="S111" s="18"/>
      <c r="T111" s="18"/>
      <c r="V111" s="18"/>
      <c r="W111" s="49"/>
    </row>
    <row r="112" spans="2:23" x14ac:dyDescent="0.25">
      <c r="B112" s="18"/>
      <c r="E112" s="18"/>
      <c r="J112" s="18"/>
      <c r="K112" s="18"/>
      <c r="L112" s="18"/>
      <c r="M112" s="18"/>
      <c r="S112" s="18"/>
      <c r="T112" s="18"/>
      <c r="V112" s="18"/>
      <c r="W112" s="49"/>
    </row>
    <row r="113" spans="2:23" x14ac:dyDescent="0.25">
      <c r="B113" s="18"/>
      <c r="E113" s="18"/>
      <c r="J113" s="18"/>
      <c r="K113" s="18"/>
      <c r="L113" s="18"/>
      <c r="M113" s="18"/>
      <c r="S113" s="18"/>
      <c r="T113" s="18"/>
      <c r="V113" s="18"/>
      <c r="W113" s="49"/>
    </row>
    <row r="114" spans="2:23" x14ac:dyDescent="0.25">
      <c r="B114" s="18"/>
      <c r="E114" s="18"/>
      <c r="J114" s="18"/>
      <c r="K114" s="18"/>
      <c r="L114" s="18"/>
      <c r="M114" s="18"/>
      <c r="S114" s="18"/>
      <c r="T114" s="18"/>
      <c r="V114" s="18"/>
      <c r="W114" s="49"/>
    </row>
    <row r="115" spans="2:23" x14ac:dyDescent="0.25">
      <c r="B115" s="18"/>
      <c r="E115" s="18"/>
      <c r="J115" s="18"/>
      <c r="K115" s="18"/>
      <c r="L115" s="18"/>
      <c r="M115" s="18"/>
      <c r="S115" s="18"/>
      <c r="T115" s="18"/>
      <c r="V115" s="18"/>
      <c r="W115" s="49"/>
    </row>
    <row r="116" spans="2:23" x14ac:dyDescent="0.25">
      <c r="B116" s="18"/>
      <c r="E116" s="18"/>
      <c r="J116" s="18"/>
      <c r="K116" s="18"/>
      <c r="L116" s="18"/>
      <c r="M116" s="18"/>
      <c r="S116" s="18"/>
      <c r="T116" s="18"/>
      <c r="V116" s="18"/>
      <c r="W116" s="49"/>
    </row>
    <row r="117" spans="2:23" x14ac:dyDescent="0.25">
      <c r="B117" s="18"/>
      <c r="E117" s="18"/>
      <c r="J117" s="18"/>
      <c r="K117" s="18"/>
      <c r="L117" s="18"/>
      <c r="M117" s="18"/>
      <c r="S117" s="18"/>
      <c r="T117" s="18"/>
      <c r="V117" s="18"/>
      <c r="W117" s="49"/>
    </row>
    <row r="118" spans="2:23" x14ac:dyDescent="0.25">
      <c r="B118" s="18"/>
      <c r="E118" s="18"/>
      <c r="J118" s="18"/>
      <c r="K118" s="18"/>
      <c r="L118" s="18"/>
      <c r="M118" s="18"/>
      <c r="S118" s="18"/>
      <c r="T118" s="18"/>
      <c r="V118" s="18"/>
      <c r="W118" s="49"/>
    </row>
    <row r="119" spans="2:23" x14ac:dyDescent="0.25">
      <c r="B119" s="18"/>
      <c r="E119" s="18"/>
      <c r="J119" s="18"/>
      <c r="K119" s="18"/>
      <c r="L119" s="18"/>
      <c r="M119" s="18"/>
      <c r="S119" s="18"/>
      <c r="T119" s="18"/>
      <c r="V119" s="18"/>
      <c r="W119" s="49"/>
    </row>
    <row r="120" spans="2:23" x14ac:dyDescent="0.25">
      <c r="B120" s="18"/>
      <c r="E120" s="18"/>
      <c r="J120" s="18"/>
      <c r="K120" s="18"/>
      <c r="L120" s="18"/>
      <c r="M120" s="18"/>
      <c r="S120" s="18"/>
      <c r="T120" s="18"/>
      <c r="V120" s="18"/>
      <c r="W120" s="49"/>
    </row>
    <row r="121" spans="2:23" x14ac:dyDescent="0.25">
      <c r="B121" s="18"/>
      <c r="E121" s="18"/>
      <c r="J121" s="18"/>
      <c r="K121" s="18"/>
      <c r="L121" s="18"/>
      <c r="M121" s="18"/>
      <c r="S121" s="18"/>
      <c r="T121" s="18"/>
      <c r="V121" s="18"/>
      <c r="W121" s="49"/>
    </row>
    <row r="122" spans="2:23" x14ac:dyDescent="0.25">
      <c r="B122" s="18"/>
      <c r="E122" s="18"/>
      <c r="J122" s="18"/>
      <c r="K122" s="18"/>
      <c r="L122" s="18"/>
      <c r="M122" s="18"/>
      <c r="S122" s="18"/>
      <c r="T122" s="18"/>
      <c r="V122" s="18"/>
      <c r="W122" s="49"/>
    </row>
    <row r="123" spans="2:23" x14ac:dyDescent="0.25">
      <c r="B123" s="18"/>
      <c r="E123" s="18"/>
      <c r="J123" s="18"/>
      <c r="K123" s="18"/>
      <c r="L123" s="18"/>
      <c r="M123" s="18"/>
      <c r="S123" s="18"/>
      <c r="T123" s="18"/>
      <c r="V123" s="18"/>
      <c r="W123" s="49"/>
    </row>
    <row r="124" spans="2:23" x14ac:dyDescent="0.25">
      <c r="B124" s="18"/>
      <c r="E124" s="18"/>
      <c r="J124" s="18"/>
      <c r="K124" s="18"/>
      <c r="L124" s="18"/>
      <c r="M124" s="18"/>
      <c r="S124" s="18"/>
      <c r="T124" s="18"/>
      <c r="V124" s="18"/>
      <c r="W124" s="49"/>
    </row>
    <row r="125" spans="2:23" x14ac:dyDescent="0.25">
      <c r="B125" s="18"/>
      <c r="E125" s="18"/>
      <c r="J125" s="18"/>
      <c r="K125" s="18"/>
      <c r="L125" s="18"/>
      <c r="M125" s="18"/>
      <c r="S125" s="18"/>
      <c r="T125" s="18"/>
      <c r="V125" s="18"/>
      <c r="W125" s="49"/>
    </row>
    <row r="126" spans="2:23" x14ac:dyDescent="0.25">
      <c r="B126" s="18"/>
      <c r="E126" s="18"/>
      <c r="J126" s="18"/>
      <c r="K126" s="18"/>
      <c r="L126" s="18"/>
      <c r="M126" s="18"/>
      <c r="S126" s="18"/>
      <c r="T126" s="18"/>
      <c r="V126" s="18"/>
      <c r="W126" s="49"/>
    </row>
    <row r="127" spans="2:23" x14ac:dyDescent="0.25">
      <c r="B127" s="18"/>
      <c r="E127" s="18"/>
      <c r="J127" s="18"/>
      <c r="K127" s="18"/>
      <c r="L127" s="18"/>
      <c r="M127" s="18"/>
      <c r="S127" s="18"/>
      <c r="T127" s="18"/>
      <c r="V127" s="18"/>
      <c r="W127" s="49"/>
    </row>
    <row r="128" spans="2:23" x14ac:dyDescent="0.25">
      <c r="B128" s="18"/>
      <c r="E128" s="18"/>
      <c r="J128" s="18"/>
      <c r="K128" s="18"/>
      <c r="L128" s="18"/>
      <c r="M128" s="18"/>
      <c r="S128" s="18"/>
      <c r="T128" s="18"/>
      <c r="V128" s="18"/>
      <c r="W128" s="49"/>
    </row>
    <row r="129" spans="2:23" x14ac:dyDescent="0.25">
      <c r="B129" s="18"/>
      <c r="E129" s="18"/>
      <c r="J129" s="18"/>
      <c r="K129" s="18"/>
      <c r="L129" s="18"/>
      <c r="M129" s="18"/>
      <c r="S129" s="18"/>
      <c r="T129" s="18"/>
      <c r="V129" s="18"/>
      <c r="W129" s="49"/>
    </row>
    <row r="130" spans="2:23" x14ac:dyDescent="0.25">
      <c r="B130" s="18"/>
      <c r="E130" s="18"/>
      <c r="J130" s="18"/>
      <c r="K130" s="18"/>
      <c r="L130" s="18"/>
      <c r="M130" s="18"/>
      <c r="S130" s="18"/>
      <c r="T130" s="18"/>
      <c r="V130" s="18"/>
      <c r="W130" s="49"/>
    </row>
    <row r="131" spans="2:23" x14ac:dyDescent="0.25">
      <c r="B131" s="18"/>
      <c r="E131" s="18"/>
      <c r="J131" s="18"/>
      <c r="K131" s="18"/>
      <c r="L131" s="18"/>
      <c r="M131" s="18"/>
      <c r="S131" s="18"/>
      <c r="T131" s="18"/>
      <c r="V131" s="18"/>
      <c r="W131" s="49"/>
    </row>
    <row r="132" spans="2:23" x14ac:dyDescent="0.25">
      <c r="B132" s="18"/>
      <c r="E132" s="18"/>
      <c r="J132" s="18"/>
      <c r="K132" s="18"/>
      <c r="L132" s="18"/>
      <c r="M132" s="18"/>
      <c r="S132" s="18"/>
      <c r="T132" s="18"/>
      <c r="V132" s="18"/>
      <c r="W132" s="49"/>
    </row>
    <row r="133" spans="2:23" x14ac:dyDescent="0.25">
      <c r="B133" s="18"/>
      <c r="E133" s="18"/>
      <c r="J133" s="18"/>
      <c r="K133" s="18"/>
      <c r="L133" s="18"/>
      <c r="M133" s="18"/>
      <c r="S133" s="18"/>
      <c r="T133" s="18"/>
      <c r="V133" s="18"/>
      <c r="W133" s="49"/>
    </row>
    <row r="134" spans="2:23" x14ac:dyDescent="0.25">
      <c r="B134" s="18"/>
      <c r="E134" s="18"/>
      <c r="J134" s="18"/>
      <c r="K134" s="18"/>
      <c r="L134" s="18"/>
      <c r="M134" s="18"/>
      <c r="S134" s="18"/>
      <c r="T134" s="18"/>
      <c r="V134" s="18"/>
      <c r="W134" s="49"/>
    </row>
    <row r="135" spans="2:23" x14ac:dyDescent="0.25">
      <c r="B135" s="18"/>
      <c r="E135" s="18"/>
      <c r="J135" s="18"/>
      <c r="K135" s="18"/>
      <c r="L135" s="18"/>
      <c r="M135" s="18"/>
      <c r="S135" s="18"/>
      <c r="T135" s="18"/>
      <c r="V135" s="18"/>
      <c r="W135" s="49"/>
    </row>
    <row r="136" spans="2:23" x14ac:dyDescent="0.25">
      <c r="B136" s="18"/>
      <c r="E136" s="18"/>
      <c r="J136" s="18"/>
      <c r="K136" s="18"/>
      <c r="L136" s="18"/>
      <c r="M136" s="18"/>
      <c r="S136" s="18"/>
      <c r="T136" s="18"/>
      <c r="V136" s="18"/>
      <c r="W136" s="49"/>
    </row>
    <row r="137" spans="2:23" x14ac:dyDescent="0.25">
      <c r="B137" s="18"/>
      <c r="E137" s="18"/>
      <c r="J137" s="18"/>
      <c r="K137" s="18"/>
      <c r="L137" s="18"/>
      <c r="M137" s="18"/>
      <c r="S137" s="18"/>
      <c r="T137" s="18"/>
      <c r="V137" s="18"/>
      <c r="W137" s="49"/>
    </row>
    <row r="138" spans="2:23" x14ac:dyDescent="0.25">
      <c r="B138" s="18"/>
      <c r="E138" s="18"/>
      <c r="J138" s="18"/>
      <c r="K138" s="18"/>
      <c r="L138" s="18"/>
      <c r="M138" s="18"/>
      <c r="S138" s="18"/>
      <c r="T138" s="18"/>
      <c r="V138" s="18"/>
      <c r="W138" s="49"/>
    </row>
    <row r="139" spans="2:23" x14ac:dyDescent="0.25">
      <c r="B139" s="18"/>
      <c r="E139" s="18"/>
      <c r="J139" s="18"/>
      <c r="K139" s="18"/>
      <c r="L139" s="18"/>
      <c r="M139" s="18"/>
      <c r="S139" s="18"/>
      <c r="T139" s="18"/>
      <c r="V139" s="18"/>
      <c r="W139" s="49"/>
    </row>
    <row r="140" spans="2:23" x14ac:dyDescent="0.25">
      <c r="B140" s="18"/>
      <c r="E140" s="18"/>
      <c r="J140" s="18"/>
      <c r="K140" s="18"/>
      <c r="L140" s="18"/>
      <c r="M140" s="18"/>
      <c r="S140" s="18"/>
      <c r="T140" s="18"/>
      <c r="V140" s="18"/>
      <c r="W140" s="49"/>
    </row>
    <row r="141" spans="2:23" x14ac:dyDescent="0.25">
      <c r="B141" s="18"/>
      <c r="E141" s="18"/>
      <c r="J141" s="18"/>
      <c r="K141" s="18"/>
      <c r="L141" s="18"/>
      <c r="M141" s="18"/>
      <c r="S141" s="18"/>
      <c r="T141" s="18"/>
      <c r="V141" s="18"/>
      <c r="W141" s="49"/>
    </row>
    <row r="142" spans="2:23" x14ac:dyDescent="0.25">
      <c r="B142" s="18"/>
      <c r="E142" s="18"/>
      <c r="J142" s="18"/>
      <c r="K142" s="18"/>
      <c r="L142" s="18"/>
      <c r="M142" s="18"/>
      <c r="S142" s="18"/>
      <c r="T142" s="18"/>
      <c r="V142" s="18"/>
      <c r="W142" s="49"/>
    </row>
    <row r="143" spans="2:23" x14ac:dyDescent="0.25">
      <c r="B143" s="18"/>
      <c r="E143" s="18"/>
      <c r="J143" s="18"/>
      <c r="K143" s="18"/>
      <c r="L143" s="18"/>
      <c r="M143" s="18"/>
      <c r="S143" s="18"/>
      <c r="T143" s="18"/>
      <c r="V143" s="18"/>
      <c r="W143" s="49"/>
    </row>
    <row r="144" spans="2:23" x14ac:dyDescent="0.25">
      <c r="B144" s="18"/>
      <c r="E144" s="18"/>
      <c r="J144" s="18"/>
      <c r="K144" s="18"/>
      <c r="L144" s="18"/>
      <c r="M144" s="18"/>
      <c r="S144" s="18"/>
      <c r="T144" s="18"/>
      <c r="V144" s="18"/>
      <c r="W144" s="49"/>
    </row>
    <row r="145" spans="2:23" x14ac:dyDescent="0.25">
      <c r="B145" s="18"/>
      <c r="E145" s="18"/>
      <c r="J145" s="18"/>
      <c r="K145" s="18"/>
      <c r="L145" s="18"/>
      <c r="M145" s="18"/>
      <c r="S145" s="18"/>
      <c r="T145" s="18"/>
      <c r="V145" s="18"/>
      <c r="W145" s="49"/>
    </row>
    <row r="146" spans="2:23" x14ac:dyDescent="0.25">
      <c r="B146" s="18"/>
      <c r="E146" s="18"/>
      <c r="J146" s="18"/>
      <c r="K146" s="18"/>
      <c r="L146" s="18"/>
      <c r="M146" s="18"/>
      <c r="S146" s="18"/>
      <c r="T146" s="18"/>
      <c r="V146" s="18"/>
      <c r="W146" s="49"/>
    </row>
    <row r="147" spans="2:23" x14ac:dyDescent="0.25">
      <c r="B147" s="18"/>
      <c r="E147" s="18"/>
      <c r="J147" s="18"/>
      <c r="K147" s="18"/>
      <c r="L147" s="18"/>
      <c r="M147" s="18"/>
      <c r="S147" s="18"/>
      <c r="T147" s="18"/>
      <c r="V147" s="18"/>
      <c r="W147" s="49"/>
    </row>
    <row r="148" spans="2:23" x14ac:dyDescent="0.25">
      <c r="B148" s="18"/>
      <c r="E148" s="18"/>
      <c r="J148" s="18"/>
      <c r="K148" s="18"/>
      <c r="L148" s="18"/>
      <c r="M148" s="18"/>
      <c r="S148" s="18"/>
      <c r="T148" s="18"/>
      <c r="V148" s="18"/>
      <c r="W148" s="49"/>
    </row>
    <row r="149" spans="2:23" x14ac:dyDescent="0.25">
      <c r="B149" s="18"/>
      <c r="E149" s="18"/>
      <c r="J149" s="18"/>
      <c r="K149" s="18"/>
      <c r="L149" s="18"/>
      <c r="M149" s="18"/>
      <c r="S149" s="18"/>
      <c r="T149" s="18"/>
      <c r="V149" s="18"/>
      <c r="W149" s="49"/>
    </row>
    <row r="150" spans="2:23" x14ac:dyDescent="0.25">
      <c r="B150" s="18"/>
      <c r="E150" s="18"/>
      <c r="J150" s="18"/>
      <c r="K150" s="18"/>
      <c r="L150" s="18"/>
      <c r="M150" s="18"/>
      <c r="S150" s="18"/>
      <c r="T150" s="18"/>
      <c r="V150" s="18"/>
      <c r="W150" s="49"/>
    </row>
    <row r="151" spans="2:23" x14ac:dyDescent="0.25">
      <c r="B151" s="18"/>
      <c r="E151" s="18"/>
      <c r="J151" s="18"/>
      <c r="K151" s="18"/>
      <c r="L151" s="18"/>
      <c r="M151" s="18"/>
      <c r="S151" s="18"/>
      <c r="T151" s="18"/>
      <c r="V151" s="18"/>
      <c r="W151" s="49"/>
    </row>
    <row r="152" spans="2:23" x14ac:dyDescent="0.25">
      <c r="B152" s="18"/>
      <c r="E152" s="18"/>
      <c r="J152" s="18"/>
      <c r="K152" s="18"/>
      <c r="L152" s="18"/>
      <c r="M152" s="18"/>
      <c r="S152" s="18"/>
      <c r="T152" s="18"/>
      <c r="V152" s="18"/>
      <c r="W152" s="49"/>
    </row>
    <row r="153" spans="2:23" x14ac:dyDescent="0.25">
      <c r="B153" s="18"/>
      <c r="E153" s="18"/>
      <c r="J153" s="18"/>
      <c r="K153" s="18"/>
      <c r="L153" s="18"/>
      <c r="M153" s="18"/>
      <c r="S153" s="18"/>
      <c r="T153" s="18"/>
      <c r="V153" s="18"/>
      <c r="W153" s="49"/>
    </row>
    <row r="154" spans="2:23" x14ac:dyDescent="0.25">
      <c r="B154" s="18"/>
      <c r="E154" s="18"/>
      <c r="J154" s="18"/>
      <c r="K154" s="18"/>
      <c r="L154" s="18"/>
      <c r="M154" s="18"/>
      <c r="S154" s="18"/>
      <c r="T154" s="18"/>
      <c r="V154" s="18"/>
      <c r="W154" s="49"/>
    </row>
    <row r="155" spans="2:23" x14ac:dyDescent="0.25">
      <c r="B155" s="18"/>
      <c r="E155" s="18"/>
      <c r="J155" s="18"/>
      <c r="K155" s="18"/>
      <c r="L155" s="18"/>
      <c r="M155" s="18"/>
      <c r="S155" s="18"/>
      <c r="T155" s="18"/>
      <c r="V155" s="18"/>
      <c r="W155" s="49"/>
    </row>
    <row r="156" spans="2:23" x14ac:dyDescent="0.25">
      <c r="B156" s="18"/>
      <c r="E156" s="18"/>
      <c r="J156" s="18"/>
      <c r="K156" s="18"/>
      <c r="L156" s="18"/>
      <c r="M156" s="18"/>
      <c r="S156" s="18"/>
      <c r="T156" s="18"/>
      <c r="V156" s="18"/>
      <c r="W156" s="49"/>
    </row>
    <row r="157" spans="2:23" x14ac:dyDescent="0.25">
      <c r="B157" s="18"/>
      <c r="E157" s="18"/>
      <c r="J157" s="18"/>
      <c r="K157" s="18"/>
      <c r="L157" s="18"/>
      <c r="M157" s="18"/>
      <c r="S157" s="18"/>
      <c r="T157" s="18"/>
      <c r="V157" s="18"/>
      <c r="W157" s="49"/>
    </row>
    <row r="158" spans="2:23" x14ac:dyDescent="0.25">
      <c r="B158" s="18"/>
      <c r="E158" s="18"/>
      <c r="J158" s="18"/>
      <c r="K158" s="18"/>
      <c r="L158" s="18"/>
      <c r="M158" s="18"/>
      <c r="S158" s="18"/>
      <c r="T158" s="18"/>
      <c r="V158" s="18"/>
      <c r="W158" s="49"/>
    </row>
    <row r="159" spans="2:23" x14ac:dyDescent="0.25">
      <c r="B159" s="18"/>
      <c r="E159" s="18"/>
      <c r="J159" s="18"/>
      <c r="K159" s="18"/>
      <c r="L159" s="18"/>
      <c r="M159" s="18"/>
      <c r="S159" s="18"/>
      <c r="T159" s="18"/>
      <c r="V159" s="18"/>
      <c r="W159" s="49"/>
    </row>
    <row r="160" spans="2:23" x14ac:dyDescent="0.25">
      <c r="B160" s="18"/>
      <c r="E160" s="18"/>
      <c r="J160" s="18"/>
      <c r="K160" s="18"/>
      <c r="L160" s="18"/>
      <c r="M160" s="18"/>
      <c r="S160" s="18"/>
      <c r="T160" s="18"/>
      <c r="V160" s="18"/>
      <c r="W160" s="49"/>
    </row>
    <row r="161" spans="2:23" x14ac:dyDescent="0.25">
      <c r="B161" s="18"/>
      <c r="E161" s="18"/>
      <c r="J161" s="18"/>
      <c r="K161" s="18"/>
      <c r="L161" s="18"/>
      <c r="M161" s="18"/>
      <c r="S161" s="18"/>
      <c r="T161" s="18"/>
      <c r="V161" s="18"/>
      <c r="W161" s="49"/>
    </row>
    <row r="162" spans="2:23" x14ac:dyDescent="0.25">
      <c r="B162" s="18"/>
      <c r="E162" s="18"/>
      <c r="J162" s="18"/>
      <c r="K162" s="18"/>
      <c r="L162" s="18"/>
      <c r="M162" s="18"/>
      <c r="S162" s="18"/>
      <c r="T162" s="18"/>
      <c r="V162" s="18"/>
      <c r="W162" s="49"/>
    </row>
    <row r="163" spans="2:23" x14ac:dyDescent="0.25">
      <c r="B163" s="18"/>
      <c r="E163" s="18"/>
      <c r="J163" s="18"/>
      <c r="K163" s="18"/>
      <c r="L163" s="18"/>
      <c r="M163" s="18"/>
      <c r="S163" s="18"/>
      <c r="T163" s="18"/>
      <c r="V163" s="18"/>
      <c r="W163" s="49"/>
    </row>
    <row r="164" spans="2:23" x14ac:dyDescent="0.25">
      <c r="B164" s="18"/>
      <c r="E164" s="18"/>
      <c r="J164" s="18"/>
      <c r="K164" s="18"/>
      <c r="L164" s="18"/>
      <c r="M164" s="18"/>
      <c r="S164" s="18"/>
      <c r="T164" s="18"/>
      <c r="V164" s="18"/>
      <c r="W164" s="49"/>
    </row>
    <row r="165" spans="2:23" x14ac:dyDescent="0.25">
      <c r="B165" s="18"/>
      <c r="E165" s="18"/>
      <c r="J165" s="18"/>
      <c r="K165" s="18"/>
      <c r="L165" s="18"/>
      <c r="M165" s="18"/>
      <c r="S165" s="18"/>
      <c r="T165" s="18"/>
      <c r="V165" s="18"/>
      <c r="W165" s="49"/>
    </row>
    <row r="166" spans="2:23" x14ac:dyDescent="0.25">
      <c r="B166" s="18"/>
      <c r="E166" s="18"/>
      <c r="J166" s="18"/>
      <c r="K166" s="18"/>
      <c r="L166" s="18"/>
      <c r="M166" s="18"/>
      <c r="S166" s="18"/>
      <c r="T166" s="18"/>
      <c r="V166" s="18"/>
      <c r="W166" s="49"/>
    </row>
    <row r="167" spans="2:23" x14ac:dyDescent="0.25">
      <c r="B167" s="18"/>
      <c r="E167" s="18"/>
      <c r="J167" s="18"/>
      <c r="K167" s="18"/>
      <c r="L167" s="18"/>
      <c r="M167" s="18"/>
      <c r="S167" s="18"/>
      <c r="T167" s="18"/>
      <c r="V167" s="18"/>
      <c r="W167" s="49"/>
    </row>
    <row r="168" spans="2:23" x14ac:dyDescent="0.25">
      <c r="B168" s="18"/>
      <c r="E168" s="18"/>
      <c r="J168" s="18"/>
      <c r="K168" s="18"/>
      <c r="L168" s="18"/>
      <c r="M168" s="18"/>
      <c r="S168" s="18"/>
      <c r="T168" s="18"/>
      <c r="V168" s="18"/>
      <c r="W168" s="49"/>
    </row>
    <row r="169" spans="2:23" x14ac:dyDescent="0.25">
      <c r="B169" s="18"/>
      <c r="E169" s="18"/>
      <c r="J169" s="18"/>
      <c r="K169" s="18"/>
      <c r="L169" s="18"/>
      <c r="M169" s="18"/>
      <c r="S169" s="18"/>
      <c r="T169" s="18"/>
      <c r="V169" s="18"/>
      <c r="W169" s="49"/>
    </row>
    <row r="170" spans="2:23" x14ac:dyDescent="0.25">
      <c r="B170" s="18"/>
      <c r="E170" s="18"/>
      <c r="J170" s="18"/>
      <c r="K170" s="18"/>
      <c r="L170" s="18"/>
      <c r="M170" s="18"/>
      <c r="S170" s="18"/>
      <c r="T170" s="18"/>
      <c r="V170" s="18"/>
      <c r="W170" s="49"/>
    </row>
    <row r="171" spans="2:23" x14ac:dyDescent="0.25">
      <c r="B171" s="18"/>
      <c r="E171" s="18"/>
      <c r="J171" s="18"/>
      <c r="K171" s="18"/>
      <c r="L171" s="18"/>
      <c r="M171" s="18"/>
      <c r="S171" s="18"/>
      <c r="T171" s="18"/>
      <c r="V171" s="18"/>
      <c r="W171" s="49"/>
    </row>
    <row r="172" spans="2:23" x14ac:dyDescent="0.25">
      <c r="B172" s="18"/>
      <c r="E172" s="18"/>
      <c r="J172" s="18"/>
      <c r="K172" s="18"/>
      <c r="L172" s="18"/>
      <c r="M172" s="18"/>
      <c r="S172" s="18"/>
      <c r="T172" s="18"/>
      <c r="V172" s="18"/>
      <c r="W172" s="49"/>
    </row>
    <row r="173" spans="2:23" x14ac:dyDescent="0.25">
      <c r="B173" s="18"/>
      <c r="E173" s="18"/>
      <c r="J173" s="18"/>
      <c r="K173" s="18"/>
      <c r="L173" s="18"/>
      <c r="M173" s="18"/>
      <c r="S173" s="18"/>
      <c r="T173" s="18"/>
      <c r="V173" s="18"/>
      <c r="W173" s="49"/>
    </row>
    <row r="174" spans="2:23" x14ac:dyDescent="0.25">
      <c r="B174" s="18"/>
      <c r="E174" s="18"/>
      <c r="J174" s="18"/>
      <c r="K174" s="18"/>
      <c r="L174" s="18"/>
      <c r="M174" s="18"/>
      <c r="S174" s="18"/>
      <c r="T174" s="18"/>
      <c r="V174" s="18"/>
      <c r="W174" s="49"/>
    </row>
    <row r="175" spans="2:23" x14ac:dyDescent="0.25">
      <c r="B175" s="18"/>
      <c r="E175" s="18"/>
      <c r="J175" s="18"/>
      <c r="K175" s="18"/>
      <c r="L175" s="18"/>
      <c r="M175" s="18"/>
      <c r="S175" s="18"/>
      <c r="T175" s="18"/>
      <c r="V175" s="18"/>
      <c r="W175" s="49"/>
    </row>
    <row r="176" spans="2:23" x14ac:dyDescent="0.25">
      <c r="B176" s="18"/>
      <c r="E176" s="18"/>
      <c r="J176" s="18"/>
      <c r="K176" s="18"/>
      <c r="L176" s="18"/>
      <c r="M176" s="18"/>
      <c r="S176" s="18"/>
      <c r="T176" s="18"/>
      <c r="V176" s="18"/>
      <c r="W176" s="49"/>
    </row>
    <row r="177" spans="2:23" x14ac:dyDescent="0.25">
      <c r="B177" s="18"/>
      <c r="E177" s="18"/>
      <c r="J177" s="18"/>
      <c r="K177" s="18"/>
      <c r="L177" s="18"/>
      <c r="M177" s="18"/>
      <c r="S177" s="18"/>
      <c r="T177" s="18"/>
      <c r="V177" s="18"/>
      <c r="W177" s="49"/>
    </row>
    <row r="178" spans="2:23" x14ac:dyDescent="0.25">
      <c r="B178" s="18"/>
      <c r="E178" s="18"/>
      <c r="J178" s="18"/>
      <c r="K178" s="18"/>
      <c r="L178" s="18"/>
      <c r="M178" s="18"/>
      <c r="S178" s="18"/>
      <c r="T178" s="18"/>
      <c r="V178" s="18"/>
      <c r="W178" s="49"/>
    </row>
    <row r="179" spans="2:23" x14ac:dyDescent="0.25">
      <c r="B179" s="18"/>
      <c r="E179" s="18"/>
      <c r="J179" s="18"/>
      <c r="K179" s="18"/>
      <c r="L179" s="18"/>
      <c r="M179" s="18"/>
      <c r="S179" s="18"/>
      <c r="T179" s="18"/>
      <c r="V179" s="18"/>
      <c r="W179" s="49"/>
    </row>
    <row r="180" spans="2:23" x14ac:dyDescent="0.25">
      <c r="B180" s="18"/>
      <c r="E180" s="18"/>
      <c r="J180" s="18"/>
      <c r="K180" s="18"/>
      <c r="L180" s="18"/>
      <c r="M180" s="18"/>
      <c r="S180" s="18"/>
      <c r="T180" s="18"/>
      <c r="V180" s="18"/>
      <c r="W180" s="49"/>
    </row>
    <row r="181" spans="2:23" x14ac:dyDescent="0.25">
      <c r="B181" s="18"/>
      <c r="E181" s="18"/>
      <c r="J181" s="18"/>
      <c r="K181" s="18"/>
      <c r="L181" s="18"/>
      <c r="M181" s="18"/>
      <c r="S181" s="18"/>
      <c r="T181" s="18"/>
      <c r="V181" s="18"/>
      <c r="W181" s="49"/>
    </row>
    <row r="182" spans="2:23" x14ac:dyDescent="0.25">
      <c r="B182" s="18"/>
      <c r="E182" s="18"/>
      <c r="J182" s="18"/>
      <c r="K182" s="18"/>
      <c r="L182" s="18"/>
      <c r="M182" s="18"/>
      <c r="S182" s="18"/>
      <c r="T182" s="18"/>
      <c r="V182" s="18"/>
      <c r="W182" s="49"/>
    </row>
    <row r="183" spans="2:23" x14ac:dyDescent="0.25">
      <c r="B183" s="18"/>
      <c r="E183" s="18"/>
      <c r="J183" s="18"/>
      <c r="K183" s="18"/>
      <c r="L183" s="18"/>
      <c r="M183" s="18"/>
      <c r="S183" s="18"/>
      <c r="T183" s="18"/>
      <c r="V183" s="18"/>
      <c r="W183" s="49"/>
    </row>
    <row r="184" spans="2:23" x14ac:dyDescent="0.25">
      <c r="B184" s="18"/>
      <c r="E184" s="18"/>
      <c r="J184" s="18"/>
      <c r="K184" s="18"/>
      <c r="L184" s="18"/>
      <c r="M184" s="18"/>
      <c r="S184" s="18"/>
      <c r="T184" s="18"/>
      <c r="V184" s="18"/>
      <c r="W184" s="49"/>
    </row>
    <row r="185" spans="2:23" x14ac:dyDescent="0.25">
      <c r="B185" s="18"/>
      <c r="E185" s="18"/>
      <c r="J185" s="18"/>
      <c r="K185" s="18"/>
      <c r="L185" s="18"/>
      <c r="M185" s="18"/>
      <c r="S185" s="18"/>
      <c r="T185" s="18"/>
      <c r="V185" s="18"/>
      <c r="W185" s="49"/>
    </row>
    <row r="186" spans="2:23" x14ac:dyDescent="0.25">
      <c r="B186" s="18"/>
      <c r="E186" s="18"/>
      <c r="J186" s="18"/>
      <c r="K186" s="18"/>
      <c r="L186" s="18"/>
      <c r="M186" s="18"/>
      <c r="S186" s="18"/>
      <c r="T186" s="18"/>
      <c r="V186" s="18"/>
      <c r="W186" s="49"/>
    </row>
    <row r="187" spans="2:23" x14ac:dyDescent="0.25">
      <c r="B187" s="18"/>
      <c r="E187" s="18"/>
      <c r="J187" s="18"/>
      <c r="K187" s="18"/>
      <c r="L187" s="18"/>
      <c r="M187" s="18"/>
      <c r="S187" s="18"/>
      <c r="T187" s="18"/>
      <c r="V187" s="18"/>
      <c r="W187" s="49"/>
    </row>
    <row r="188" spans="2:23" x14ac:dyDescent="0.25">
      <c r="B188" s="18"/>
      <c r="E188" s="18"/>
      <c r="J188" s="18"/>
      <c r="K188" s="18"/>
      <c r="L188" s="18"/>
      <c r="M188" s="18"/>
      <c r="S188" s="18"/>
      <c r="T188" s="18"/>
      <c r="V188" s="18"/>
      <c r="W188" s="49"/>
    </row>
    <row r="189" spans="2:23" x14ac:dyDescent="0.25">
      <c r="B189" s="18"/>
      <c r="E189" s="18"/>
      <c r="J189" s="18"/>
      <c r="K189" s="18"/>
      <c r="L189" s="18"/>
      <c r="M189" s="18"/>
      <c r="S189" s="18"/>
      <c r="T189" s="18"/>
      <c r="V189" s="18"/>
      <c r="W189" s="49"/>
    </row>
    <row r="190" spans="2:23" x14ac:dyDescent="0.25">
      <c r="B190" s="18"/>
      <c r="E190" s="18"/>
      <c r="J190" s="18"/>
      <c r="K190" s="18"/>
      <c r="L190" s="18"/>
      <c r="M190" s="18"/>
      <c r="S190" s="18"/>
      <c r="T190" s="18"/>
      <c r="V190" s="18"/>
      <c r="W190" s="49"/>
    </row>
    <row r="191" spans="2:23" x14ac:dyDescent="0.25">
      <c r="B191" s="18"/>
      <c r="E191" s="18"/>
      <c r="J191" s="18"/>
      <c r="K191" s="18"/>
      <c r="L191" s="18"/>
      <c r="M191" s="18"/>
      <c r="S191" s="18"/>
      <c r="T191" s="18"/>
      <c r="V191" s="18"/>
      <c r="W191" s="49"/>
    </row>
    <row r="192" spans="2:23" x14ac:dyDescent="0.25">
      <c r="B192" s="18"/>
      <c r="E192" s="18"/>
      <c r="J192" s="18"/>
      <c r="K192" s="18"/>
      <c r="L192" s="18"/>
      <c r="M192" s="18"/>
      <c r="S192" s="18"/>
      <c r="T192" s="18"/>
      <c r="V192" s="18"/>
      <c r="W192" s="49"/>
    </row>
    <row r="193" spans="2:23" x14ac:dyDescent="0.25">
      <c r="B193" s="18"/>
      <c r="E193" s="18"/>
      <c r="J193" s="18"/>
      <c r="K193" s="18"/>
      <c r="L193" s="18"/>
      <c r="M193" s="18"/>
      <c r="S193" s="18"/>
      <c r="T193" s="18"/>
      <c r="V193" s="18"/>
      <c r="W193" s="49"/>
    </row>
    <row r="194" spans="2:23" x14ac:dyDescent="0.25">
      <c r="B194" s="18"/>
      <c r="E194" s="18"/>
      <c r="J194" s="18"/>
      <c r="K194" s="18"/>
      <c r="L194" s="18"/>
      <c r="M194" s="18"/>
      <c r="S194" s="18"/>
      <c r="T194" s="18"/>
      <c r="V194" s="18"/>
      <c r="W194" s="49"/>
    </row>
    <row r="195" spans="2:23" x14ac:dyDescent="0.25">
      <c r="B195" s="18"/>
      <c r="E195" s="18"/>
      <c r="J195" s="18"/>
      <c r="K195" s="18"/>
      <c r="L195" s="18"/>
      <c r="M195" s="18"/>
      <c r="S195" s="18"/>
      <c r="T195" s="18"/>
      <c r="V195" s="18"/>
      <c r="W195" s="49"/>
    </row>
    <row r="196" spans="2:23" x14ac:dyDescent="0.25">
      <c r="B196" s="18"/>
      <c r="E196" s="18"/>
      <c r="J196" s="18"/>
      <c r="K196" s="18"/>
      <c r="L196" s="18"/>
      <c r="M196" s="18"/>
      <c r="S196" s="18"/>
      <c r="T196" s="18"/>
      <c r="V196" s="18"/>
      <c r="W196" s="49"/>
    </row>
    <row r="197" spans="2:23" x14ac:dyDescent="0.25">
      <c r="B197" s="18"/>
      <c r="E197" s="18"/>
      <c r="J197" s="18"/>
      <c r="K197" s="18"/>
      <c r="L197" s="18"/>
      <c r="M197" s="18"/>
      <c r="S197" s="18"/>
      <c r="T197" s="18"/>
      <c r="V197" s="18"/>
      <c r="W197" s="49"/>
    </row>
    <row r="198" spans="2:23" x14ac:dyDescent="0.25">
      <c r="B198" s="18"/>
      <c r="E198" s="18"/>
      <c r="J198" s="18"/>
      <c r="K198" s="18"/>
      <c r="L198" s="18"/>
      <c r="M198" s="18"/>
      <c r="S198" s="18"/>
      <c r="T198" s="18"/>
      <c r="V198" s="18"/>
      <c r="W198" s="49"/>
    </row>
    <row r="199" spans="2:23" x14ac:dyDescent="0.25">
      <c r="B199" s="18"/>
      <c r="E199" s="18"/>
      <c r="J199" s="18"/>
      <c r="K199" s="18"/>
      <c r="L199" s="18"/>
      <c r="M199" s="18"/>
      <c r="S199" s="18"/>
      <c r="T199" s="18"/>
      <c r="V199" s="18"/>
      <c r="W199" s="49"/>
    </row>
    <row r="200" spans="2:23" x14ac:dyDescent="0.25">
      <c r="B200" s="18"/>
      <c r="E200" s="18"/>
      <c r="J200" s="18"/>
      <c r="K200" s="18"/>
      <c r="L200" s="18"/>
      <c r="M200" s="18"/>
      <c r="S200" s="18"/>
      <c r="T200" s="18"/>
      <c r="V200" s="18"/>
      <c r="W200" s="49"/>
    </row>
    <row r="201" spans="2:23" x14ac:dyDescent="0.25">
      <c r="B201" s="18"/>
      <c r="E201" s="18"/>
      <c r="J201" s="18"/>
      <c r="K201" s="18"/>
      <c r="L201" s="18"/>
      <c r="M201" s="18"/>
      <c r="S201" s="18"/>
      <c r="T201" s="18"/>
      <c r="V201" s="18"/>
      <c r="W201" s="49"/>
    </row>
    <row r="202" spans="2:23" x14ac:dyDescent="0.25">
      <c r="B202" s="18"/>
      <c r="E202" s="18"/>
      <c r="J202" s="18"/>
      <c r="K202" s="18"/>
      <c r="L202" s="18"/>
      <c r="M202" s="18"/>
      <c r="S202" s="18"/>
      <c r="T202" s="18"/>
      <c r="V202" s="18"/>
      <c r="W202" s="49"/>
    </row>
    <row r="203" spans="2:23" x14ac:dyDescent="0.25">
      <c r="B203" s="18"/>
      <c r="E203" s="18"/>
      <c r="J203" s="18"/>
      <c r="K203" s="18"/>
      <c r="L203" s="18"/>
      <c r="M203" s="18"/>
      <c r="S203" s="18"/>
      <c r="T203" s="18"/>
      <c r="V203" s="18"/>
      <c r="W203" s="49"/>
    </row>
    <row r="204" spans="2:23" x14ac:dyDescent="0.25">
      <c r="B204" s="18"/>
      <c r="E204" s="18"/>
      <c r="J204" s="18"/>
      <c r="K204" s="18"/>
      <c r="L204" s="18"/>
      <c r="M204" s="18"/>
      <c r="S204" s="18"/>
      <c r="T204" s="18"/>
      <c r="V204" s="18"/>
      <c r="W204" s="49"/>
    </row>
  </sheetData>
  <phoneticPr fontId="24" type="noConversion"/>
  <dataValidations count="3">
    <dataValidation type="list" allowBlank="1" showInputMessage="1" showErrorMessage="1" sqref="Y2:Z41" xr:uid="{6924AB11-4612-4CE3-B3D5-E9ED02EA769E}">
      <formula1>"Electric, Gas, None"</formula1>
    </dataValidation>
    <dataValidation type="list" allowBlank="1" showInputMessage="1" showErrorMessage="1" sqref="AA2:AC41" xr:uid="{38B4A3CB-FC65-4F13-B497-920263D9769B}">
      <formula1>"Yes, None"</formula1>
    </dataValidation>
    <dataValidation type="list" allowBlank="1" showInputMessage="1" showErrorMessage="1" sqref="L2:M41" xr:uid="{90450FAB-BFD9-49C9-9C17-FA3E5CEF1566}">
      <formula1>"Yes,No"</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8186115D-804D-42C6-AA70-0073399E5BF0}">
          <x14:formula1>
            <xm:f>HVAC_Type!$A$3:$A$7</xm:f>
          </x14:formula1>
          <xm:sqref>N2:P41</xm:sqref>
        </x14:dataValidation>
        <x14:dataValidation type="list" allowBlank="1" showInputMessage="1" showErrorMessage="1" xr:uid="{4A2F2D09-AF14-4AE9-BFD7-67E466800225}">
          <x14:formula1>
            <xm:f>Timesteps_Per_Hr!$A$1:$A$12</xm:f>
          </x14:formula1>
          <xm:sqref>B2:B41</xm:sqref>
        </x14:dataValidation>
        <x14:dataValidation type="list" allowBlank="1" showInputMessage="1" showErrorMessage="1" xr:uid="{589E65A2-A9E4-4D3B-A397-8D6C2207486B}">
          <x14:formula1>
            <xm:f>Ceiling_And_Roof_Con!$A$3:$A$7</xm:f>
          </x14:formula1>
          <xm:sqref>G2:G41</xm:sqref>
        </x14:dataValidation>
        <x14:dataValidation type="list" allowBlank="1" showInputMessage="1" showErrorMessage="1" xr:uid="{30F9DCDC-E5DC-4BA5-B0D6-FD916D33C6A9}">
          <x14:formula1>
            <xm:f>Schedules_8760!$H$1:$P$1</xm:f>
          </x14:formula1>
          <xm:sqref>V2:V41 O2:P41</xm:sqref>
        </x14:dataValidation>
        <x14:dataValidation type="list" allowBlank="1" showInputMessage="1" showErrorMessage="1" xr:uid="{2F3CE4CF-DB61-42EF-AB1A-042E89E940F2}">
          <x14:formula1>
            <xm:f>Water_Heater_Type!$A$3:$A$5</xm:f>
          </x14:formula1>
          <xm:sqref>U2:U41</xm:sqref>
        </x14:dataValidation>
        <x14:dataValidation type="list" allowBlank="1" showInputMessage="1" showErrorMessage="1" xr:uid="{4AEC093B-4C2C-485A-9ECB-9714328B0EB0}">
          <x14:formula1>
            <xm:f>Above_Ground_Wall_Con!$A$3:$A$19</xm:f>
          </x14:formula1>
          <xm:sqref>F2:F41</xm:sqref>
        </x14:dataValidation>
        <x14:dataValidation type="list" allowBlank="1" showInputMessage="1" showErrorMessage="1" xr:uid="{03456BA9-DD40-4237-B165-15305215BE46}">
          <x14:formula1>
            <xm:f>Foundation_And_Floor_Con!$A$3:$A$27</xm:f>
          </x14:formula1>
          <xm:sqref>H2:H41</xm:sqref>
        </x14:dataValidation>
        <x14:dataValidation type="list" allowBlank="1" showInputMessage="1" showErrorMessage="1" xr:uid="{1F688F62-251F-4B88-AE53-1E7F3DE4DD69}">
          <x14:formula1>
            <xm:f>WeatherFiles!$A$3:$A$17</xm:f>
          </x14:formula1>
          <xm:sqref>C2:C41</xm:sqref>
        </x14:dataValidation>
        <x14:dataValidation type="list" allowBlank="1" showInputMessage="1" showErrorMessage="1" xr:uid="{4BF15728-9728-4627-8D09-F6B252DF6F35}">
          <x14:formula1>
            <xm:f>Windows!$A$3:$A$26</xm:f>
          </x14:formula1>
          <xm:sqref>I2:I41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E41F9-1077-4B8A-965A-02E19FD91806}">
  <sheetPr codeName="Sheet5">
    <tabColor rgb="FF336E7E"/>
  </sheetPr>
  <dimension ref="A1:AO1004"/>
  <sheetViews>
    <sheetView workbookViewId="0">
      <selection activeCell="AB17" sqref="AB17"/>
    </sheetView>
  </sheetViews>
  <sheetFormatPr defaultColWidth="9.140625" defaultRowHeight="15" x14ac:dyDescent="0.25"/>
  <cols>
    <col min="1" max="2" width="9.140625" style="118"/>
    <col min="3" max="3" width="9.7109375" style="118" bestFit="1" customWidth="1"/>
    <col min="4" max="4" width="11.85546875" style="118" bestFit="1" customWidth="1"/>
    <col min="5" max="5" width="11.28515625" style="118" bestFit="1" customWidth="1"/>
    <col min="6" max="6" width="13.28515625" style="118" bestFit="1" customWidth="1"/>
    <col min="7" max="7" width="16.5703125" style="118" bestFit="1" customWidth="1"/>
    <col min="8" max="8" width="16.5703125" style="118" customWidth="1"/>
    <col min="9" max="9" width="14.42578125" style="118" bestFit="1" customWidth="1"/>
    <col min="10" max="10" width="26.85546875" style="120" bestFit="1" customWidth="1"/>
    <col min="11" max="11" width="20.85546875" style="116" customWidth="1"/>
    <col min="12" max="12" width="18.85546875" style="12" customWidth="1"/>
    <col min="13" max="13" width="48.28515625" style="12" bestFit="1" customWidth="1"/>
    <col min="14" max="14" width="20.85546875" style="12" customWidth="1"/>
    <col min="15" max="15" width="17.85546875" style="12" customWidth="1"/>
    <col min="16" max="16" width="52" style="12" bestFit="1" customWidth="1"/>
    <col min="17" max="17" width="39" style="12" customWidth="1"/>
    <col min="18" max="18" width="44.42578125" style="12" bestFit="1" customWidth="1"/>
    <col min="19" max="19" width="44.5703125" style="12" bestFit="1" customWidth="1"/>
    <col min="20" max="20" width="18.42578125" style="12" customWidth="1"/>
    <col min="21" max="22" width="16.85546875" style="12" customWidth="1"/>
    <col min="23" max="23" width="19.28515625" style="12" bestFit="1" customWidth="1"/>
    <col min="24" max="24" width="33.28515625" style="12" bestFit="1" customWidth="1"/>
    <col min="25" max="26" width="17" style="12" customWidth="1"/>
    <col min="27" max="28" width="20.42578125" style="12" bestFit="1" customWidth="1"/>
    <col min="29" max="29" width="25.140625" style="12" bestFit="1" customWidth="1"/>
    <col min="30" max="30" width="26.140625" style="12" bestFit="1" customWidth="1"/>
    <col min="31" max="31" width="27.42578125" style="12" customWidth="1"/>
    <col min="32" max="32" width="17.140625" style="12" customWidth="1"/>
    <col min="33" max="33" width="16.42578125" style="12" customWidth="1"/>
    <col min="34" max="34" width="12.140625" style="12" customWidth="1"/>
    <col min="35" max="36" width="7.42578125" style="12" bestFit="1" customWidth="1"/>
    <col min="37" max="37" width="11.7109375" style="12" bestFit="1" customWidth="1"/>
    <col min="38" max="38" width="15.7109375" style="12" bestFit="1" customWidth="1"/>
    <col min="39" max="39" width="11.7109375" style="12" bestFit="1" customWidth="1"/>
    <col min="40" max="40" width="15.7109375" style="12" bestFit="1" customWidth="1"/>
    <col min="41" max="41" width="11.42578125" style="12" bestFit="1" customWidth="1"/>
    <col min="42" max="42" width="16" style="12" bestFit="1" customWidth="1"/>
    <col min="43" max="43" width="9.140625" style="12" customWidth="1"/>
    <col min="44" max="16384" width="9.140625" style="12"/>
  </cols>
  <sheetData>
    <row r="1" spans="1:41" x14ac:dyDescent="0.25">
      <c r="A1" s="118" t="s">
        <v>742</v>
      </c>
      <c r="B1" s="118">
        <v>1</v>
      </c>
      <c r="C1" s="118">
        <v>1</v>
      </c>
      <c r="D1" s="118">
        <v>1</v>
      </c>
      <c r="E1" s="118">
        <v>1</v>
      </c>
      <c r="F1" s="118">
        <v>1</v>
      </c>
      <c r="G1" s="122">
        <v>1</v>
      </c>
      <c r="H1" s="122">
        <v>1</v>
      </c>
      <c r="I1" s="122"/>
      <c r="J1" s="129" t="s">
        <v>812</v>
      </c>
    </row>
    <row r="2" spans="1:41" x14ac:dyDescent="0.25">
      <c r="A2" s="118" t="s">
        <v>695</v>
      </c>
      <c r="B2" s="118">
        <f>MAX(WeatherFiles!D:D)</f>
        <v>4</v>
      </c>
      <c r="C2" s="118">
        <f>MAX(Above_Ground_Wall_Con!D:D)</f>
        <v>8</v>
      </c>
      <c r="D2" s="118">
        <f>MAX(Ceiling_And_Roof_Con!D:D)</f>
        <v>5</v>
      </c>
      <c r="E2" s="118">
        <f>MAX(Foundation_And_Floor_Con!AI:AI)</f>
        <v>19</v>
      </c>
      <c r="F2" s="118">
        <f>MAX(Windows!E:E)</f>
        <v>20</v>
      </c>
      <c r="G2" s="122">
        <f>MAX(Duct_Leakage!E:E)</f>
        <v>4</v>
      </c>
      <c r="H2" s="122">
        <f>MAX(Duct_Leakage!E:E)</f>
        <v>4</v>
      </c>
      <c r="I2" s="122"/>
      <c r="J2" s="128">
        <f>B2*C2*D2*E2*F2*G2*H2</f>
        <v>972800</v>
      </c>
    </row>
    <row r="3" spans="1:41" x14ac:dyDescent="0.25">
      <c r="J3" s="126"/>
    </row>
    <row r="4" spans="1:41" s="11" customFormat="1" x14ac:dyDescent="0.25">
      <c r="A4" s="119" t="s">
        <v>813</v>
      </c>
      <c r="B4" s="119" t="s">
        <v>699</v>
      </c>
      <c r="C4" s="119" t="s">
        <v>696</v>
      </c>
      <c r="D4" s="119" t="s">
        <v>697</v>
      </c>
      <c r="E4" s="119" t="s">
        <v>698</v>
      </c>
      <c r="F4" s="119" t="s">
        <v>811</v>
      </c>
      <c r="G4" s="119" t="s">
        <v>700</v>
      </c>
      <c r="H4" s="119" t="s">
        <v>701</v>
      </c>
      <c r="I4" s="119" t="s">
        <v>814</v>
      </c>
      <c r="J4" s="127"/>
      <c r="K4" s="117" t="s">
        <v>15</v>
      </c>
      <c r="L4" s="24" t="s">
        <v>16</v>
      </c>
      <c r="M4" s="24" t="s">
        <v>17</v>
      </c>
      <c r="N4" s="10" t="s">
        <v>419</v>
      </c>
      <c r="O4" s="24" t="s">
        <v>18</v>
      </c>
      <c r="P4" s="24" t="s">
        <v>382</v>
      </c>
      <c r="Q4" s="24" t="s">
        <v>383</v>
      </c>
      <c r="R4" s="24" t="s">
        <v>384</v>
      </c>
      <c r="S4" s="24" t="s">
        <v>810</v>
      </c>
      <c r="T4" s="24" t="s">
        <v>19</v>
      </c>
      <c r="U4" s="24" t="s">
        <v>20</v>
      </c>
      <c r="V4" s="24" t="s">
        <v>650</v>
      </c>
      <c r="W4" s="24" t="s">
        <v>651</v>
      </c>
      <c r="X4" s="24" t="s">
        <v>21</v>
      </c>
      <c r="Y4" s="24" t="s">
        <v>24</v>
      </c>
      <c r="Z4" s="24" t="s">
        <v>25</v>
      </c>
      <c r="AA4" s="24" t="s">
        <v>652</v>
      </c>
      <c r="AB4" s="24" t="s">
        <v>653</v>
      </c>
      <c r="AC4" s="24" t="s">
        <v>22</v>
      </c>
      <c r="AD4" s="24" t="s">
        <v>23</v>
      </c>
      <c r="AE4" s="24" t="s">
        <v>26</v>
      </c>
      <c r="AF4" s="24" t="s">
        <v>27</v>
      </c>
      <c r="AG4" s="24" t="s">
        <v>28</v>
      </c>
      <c r="AH4" s="10" t="s">
        <v>420</v>
      </c>
      <c r="AI4" s="24" t="s">
        <v>415</v>
      </c>
      <c r="AJ4" s="24" t="s">
        <v>416</v>
      </c>
      <c r="AK4" s="24" t="s">
        <v>414</v>
      </c>
      <c r="AL4" s="24" t="s">
        <v>417</v>
      </c>
      <c r="AM4" s="24" t="s">
        <v>418</v>
      </c>
      <c r="AN4" s="24" t="s">
        <v>421</v>
      </c>
      <c r="AO4" s="24" t="s">
        <v>422</v>
      </c>
    </row>
    <row r="5" spans="1:41" x14ac:dyDescent="0.25">
      <c r="A5" s="118">
        <v>1</v>
      </c>
      <c r="B5" s="118">
        <v>3</v>
      </c>
      <c r="C5" s="118">
        <v>3</v>
      </c>
      <c r="D5" s="118">
        <v>2</v>
      </c>
      <c r="E5" s="118">
        <v>8</v>
      </c>
      <c r="F5" s="118">
        <v>5</v>
      </c>
      <c r="G5" s="118">
        <v>3</v>
      </c>
      <c r="H5" s="118">
        <v>4</v>
      </c>
      <c r="I5" s="118" t="s">
        <v>815</v>
      </c>
      <c r="J5" s="126"/>
      <c r="K5" s="116" t="s">
        <v>654</v>
      </c>
      <c r="L5" s="18">
        <v>1</v>
      </c>
      <c r="M5" s="18" t="str">
        <f>INDEX(WeatherFiles!$A$14:$A$17,MATCH(Model_Input_Builder!$B5,WeatherFiles!$D$14:$D$17,0),1)</f>
        <v>USA_WA_Seattle-Tacoma.Intl.AP.727930_TMY3</v>
      </c>
      <c r="N5" s="18">
        <v>0</v>
      </c>
      <c r="O5" s="18">
        <v>0</v>
      </c>
      <c r="P5" s="18" t="str">
        <f>INDEX(Above_Ground_Wall_Con!$A$4:$A$19,MATCH(Model_Input_Builder!$C5,Above_Ground_Wall_Con!$D$4:$D$19,0),1)</f>
        <v>Wood-Framed - 2x4 - 16 in OC - R-13 Cavity</v>
      </c>
      <c r="Q5" s="18" t="str">
        <f>INDEX(Ceiling_And_Roof_Con!$A$3:$A$7,MATCH(Model_Input_Builder!$D5,Ceiling_And_Roof_Con!$D$3:$D$7,0),1)</f>
        <v>Attic - R30 Cavity Insulation</v>
      </c>
      <c r="R5" s="18" t="str">
        <f>INDEX(Foundation_And_Floor_Con!$A$4:$A$27,MATCH(Model_Input_Builder!$E5,Foundation_And_Floor_Con!$AI$4:$AI$27,0),1)</f>
        <v>Slab - R5 Under Full Slab with R5 Thermal Break</v>
      </c>
      <c r="S5" s="18" t="str">
        <f>INDEX(Windows!$A$4:$A$26,MATCH(Model_Input_Builder!$F5,Windows!$E$4:$E$26,0),1)</f>
        <v>Double, low-e, medium SHGC, argon, metal</v>
      </c>
      <c r="T5" s="18">
        <f>INDEX(Windows!$C$4:$C$26,MATCH(Model_Input_Builder!$F5,Windows!$E$4:$E$26,0),1)</f>
        <v>0.64</v>
      </c>
      <c r="U5" s="18">
        <f>INDEX(Windows!$D$4:$D$26,MATCH(Model_Input_Builder!$F5,Windows!$E$4:$E$26,0),1)</f>
        <v>0.38</v>
      </c>
      <c r="V5" s="18" t="s">
        <v>278</v>
      </c>
      <c r="W5" s="18" t="s">
        <v>278</v>
      </c>
      <c r="X5" s="18" t="s">
        <v>347</v>
      </c>
      <c r="Y5" s="18" t="s">
        <v>33</v>
      </c>
      <c r="Z5" s="18" t="s">
        <v>34</v>
      </c>
      <c r="AA5" s="93">
        <f>INDEX(Duct_Leakage!$A$3:$A$6,MATCH(Model_Input_Builder!$G5,Duct_Leakage!$E$3:$E$6,0),1)</f>
        <v>0.127</v>
      </c>
      <c r="AB5" s="93">
        <f>INDEX(Duct_Leakage!$B$3:$B$6,MATCH(Model_Input_Builder!$G5,Duct_Leakage!$E$3:$E$6,0),1)</f>
        <v>6.3E-2</v>
      </c>
      <c r="AC5" s="18">
        <v>30</v>
      </c>
      <c r="AD5" s="18">
        <v>30</v>
      </c>
      <c r="AE5" s="18" t="s">
        <v>68</v>
      </c>
      <c r="AF5" s="18" t="s">
        <v>36</v>
      </c>
      <c r="AG5" s="49">
        <v>0</v>
      </c>
      <c r="AH5" s="18">
        <v>0</v>
      </c>
      <c r="AI5" s="18" t="s">
        <v>68</v>
      </c>
      <c r="AJ5" s="18" t="s">
        <v>68</v>
      </c>
      <c r="AK5" s="18" t="s">
        <v>68</v>
      </c>
      <c r="AL5" s="18" t="s">
        <v>68</v>
      </c>
      <c r="AM5" s="18" t="s">
        <v>68</v>
      </c>
      <c r="AN5" s="18">
        <v>0</v>
      </c>
      <c r="AO5" s="18">
        <v>0</v>
      </c>
    </row>
    <row r="6" spans="1:41" x14ac:dyDescent="0.25">
      <c r="A6" s="118">
        <v>2</v>
      </c>
      <c r="B6" s="118">
        <v>2</v>
      </c>
      <c r="C6" s="118">
        <v>2</v>
      </c>
      <c r="D6" s="118">
        <v>1</v>
      </c>
      <c r="E6" s="118">
        <v>17</v>
      </c>
      <c r="F6" s="118">
        <v>16</v>
      </c>
      <c r="G6" s="118">
        <v>1</v>
      </c>
      <c r="H6" s="118">
        <v>2</v>
      </c>
      <c r="I6" s="118" t="s">
        <v>816</v>
      </c>
      <c r="K6" s="116" t="s">
        <v>655</v>
      </c>
      <c r="L6" s="18">
        <v>1</v>
      </c>
      <c r="M6" s="18" t="str">
        <f>INDEX(WeatherFiles!$A$14:$A$17,MATCH(Model_Input_Builder!$B6,WeatherFiles!$D$14:$D$17,0),1)</f>
        <v>USA_MT_Kalispell-Glacier.Park.Intl.AP.727790_TMY3</v>
      </c>
      <c r="N6" s="18">
        <v>0</v>
      </c>
      <c r="O6" s="18">
        <v>0</v>
      </c>
      <c r="P6" s="18" t="str">
        <f>INDEX(Above_Ground_Wall_Con!$A$4:$A$19,MATCH(Model_Input_Builder!$C6,Above_Ground_Wall_Con!$D$4:$D$19,0),1)</f>
        <v>Wood-Framed - 2x4 - 16 in OC - R-11 Cavity</v>
      </c>
      <c r="Q6" s="18" t="str">
        <f>INDEX(Ceiling_And_Roof_Con!$A$3:$A$7,MATCH(Model_Input_Builder!$D6,Ceiling_And_Roof_Con!$D$3:$D$7,0),1)</f>
        <v>Attic - R0 Cavity Insulation</v>
      </c>
      <c r="R6" s="18" t="str">
        <f>INDEX(Foundation_And_Floor_Con!$A$4:$A$27,MATCH(Model_Input_Builder!$E6,Foundation_And_Floor_Con!$AI$4:$AI$27,0),1)</f>
        <v>Unheated Basement - R19 Cavity Insulation</v>
      </c>
      <c r="S6" s="18" t="str">
        <f>INDEX(Windows!$A$4:$A$26,MATCH(Model_Input_Builder!$F6,Windows!$E$4:$E$26,0),1)</f>
        <v>Double, low-e, medium SHGC, argon, non-metal</v>
      </c>
      <c r="T6" s="18">
        <f>INDEX(Windows!$C$4:$C$26,MATCH(Model_Input_Builder!$F6,Windows!$E$4:$E$26,0),1)</f>
        <v>0.28000000000000003</v>
      </c>
      <c r="U6" s="18">
        <f>INDEX(Windows!$D$4:$D$26,MATCH(Model_Input_Builder!$F6,Windows!$E$4:$E$26,0),1)</f>
        <v>0.31</v>
      </c>
      <c r="V6" s="18" t="s">
        <v>278</v>
      </c>
      <c r="W6" s="18" t="s">
        <v>278</v>
      </c>
      <c r="X6" s="18" t="s">
        <v>347</v>
      </c>
      <c r="Y6" s="18" t="s">
        <v>33</v>
      </c>
      <c r="Z6" s="18" t="s">
        <v>34</v>
      </c>
      <c r="AA6" s="93">
        <f>INDEX(Duct_Leakage!$A$3:$A$6,MATCH(Model_Input_Builder!$G6,Duct_Leakage!$E$3:$E$6,0),1)</f>
        <v>0.03</v>
      </c>
      <c r="AB6" s="93">
        <f>INDEX(Duct_Leakage!$B$3:$B$6,MATCH(Model_Input_Builder!$G6,Duct_Leakage!$E$3:$E$6,0),1)</f>
        <v>1.4999999999999999E-2</v>
      </c>
      <c r="AC6" s="18">
        <v>30</v>
      </c>
      <c r="AD6" s="18">
        <v>30</v>
      </c>
      <c r="AE6" s="18" t="s">
        <v>68</v>
      </c>
      <c r="AF6" s="18" t="s">
        <v>36</v>
      </c>
      <c r="AG6" s="49">
        <v>0</v>
      </c>
      <c r="AH6" s="18">
        <v>0</v>
      </c>
      <c r="AI6" s="18" t="s">
        <v>68</v>
      </c>
      <c r="AJ6" s="18" t="s">
        <v>68</v>
      </c>
      <c r="AK6" s="18" t="s">
        <v>68</v>
      </c>
      <c r="AL6" s="18" t="s">
        <v>68</v>
      </c>
      <c r="AM6" s="18" t="s">
        <v>68</v>
      </c>
      <c r="AN6" s="18">
        <v>0</v>
      </c>
      <c r="AO6" s="18">
        <v>0</v>
      </c>
    </row>
    <row r="7" spans="1:41" x14ac:dyDescent="0.25">
      <c r="A7" s="118">
        <v>3</v>
      </c>
      <c r="B7" s="118">
        <v>3</v>
      </c>
      <c r="C7" s="118">
        <v>5</v>
      </c>
      <c r="D7" s="118">
        <v>5</v>
      </c>
      <c r="E7" s="118">
        <v>12</v>
      </c>
      <c r="F7" s="118">
        <v>4</v>
      </c>
      <c r="G7" s="118">
        <v>1</v>
      </c>
      <c r="H7" s="118">
        <v>4</v>
      </c>
      <c r="I7" s="118" t="s">
        <v>817</v>
      </c>
      <c r="K7" s="116" t="s">
        <v>656</v>
      </c>
      <c r="L7" s="18">
        <v>1</v>
      </c>
      <c r="M7" s="18" t="str">
        <f>INDEX(WeatherFiles!$A$14:$A$17,MATCH(Model_Input_Builder!$B7,WeatherFiles!$D$14:$D$17,0),1)</f>
        <v>USA_WA_Seattle-Tacoma.Intl.AP.727930_TMY3</v>
      </c>
      <c r="N7" s="18">
        <v>0</v>
      </c>
      <c r="O7" s="18">
        <v>0</v>
      </c>
      <c r="P7" s="18" t="str">
        <f>INDEX(Above_Ground_Wall_Con!$A$4:$A$19,MATCH(Model_Input_Builder!$C7,Above_Ground_Wall_Con!$D$4:$D$19,0),1)</f>
        <v>Wood-Framed - 2x6 - 16 in OC - R-19 Cavity</v>
      </c>
      <c r="Q7" s="18" t="str">
        <f>INDEX(Ceiling_And_Roof_Con!$A$3:$A$7,MATCH(Model_Input_Builder!$D7,Ceiling_And_Roof_Con!$D$3:$D$7,0),1)</f>
        <v>Attic - R60 Cavity Insulation</v>
      </c>
      <c r="R7" s="18" t="str">
        <f>INDEX(Foundation_And_Floor_Con!$A$4:$A$27,MATCH(Model_Input_Builder!$E7,Foundation_And_Floor_Con!$AI$4:$AI$27,0),1)</f>
        <v>Heated Basement - R5 Exterior Insulation</v>
      </c>
      <c r="S7" s="18" t="str">
        <f>INDEX(Windows!$A$4:$A$26,MATCH(Model_Input_Builder!$F7,Windows!$E$4:$E$26,0),1)</f>
        <v>Double, low-e, high SHGC, argon, metal</v>
      </c>
      <c r="T7" s="18">
        <f>INDEX(Windows!$C$4:$C$26,MATCH(Model_Input_Builder!$F7,Windows!$E$4:$E$26,0),1)</f>
        <v>0.65</v>
      </c>
      <c r="U7" s="18">
        <f>INDEX(Windows!$D$4:$D$26,MATCH(Model_Input_Builder!$F7,Windows!$E$4:$E$26,0),1)</f>
        <v>0.57999999999999996</v>
      </c>
      <c r="V7" s="18" t="s">
        <v>278</v>
      </c>
      <c r="W7" s="18" t="s">
        <v>278</v>
      </c>
      <c r="X7" s="18" t="s">
        <v>347</v>
      </c>
      <c r="Y7" s="18" t="s">
        <v>33</v>
      </c>
      <c r="Z7" s="18" t="s">
        <v>34</v>
      </c>
      <c r="AA7" s="93">
        <f>INDEX(Duct_Leakage!$A$3:$A$6,MATCH(Model_Input_Builder!$G7,Duct_Leakage!$E$3:$E$6,0),1)</f>
        <v>0.03</v>
      </c>
      <c r="AB7" s="93">
        <f>INDEX(Duct_Leakage!$B$3:$B$6,MATCH(Model_Input_Builder!$G7,Duct_Leakage!$E$3:$E$6,0),1)</f>
        <v>1.4999999999999999E-2</v>
      </c>
      <c r="AC7" s="18">
        <v>30</v>
      </c>
      <c r="AD7" s="18">
        <v>30</v>
      </c>
      <c r="AE7" s="18" t="s">
        <v>68</v>
      </c>
      <c r="AF7" s="18" t="s">
        <v>36</v>
      </c>
      <c r="AG7" s="49">
        <v>0</v>
      </c>
      <c r="AH7" s="18">
        <v>0</v>
      </c>
      <c r="AI7" s="18" t="s">
        <v>68</v>
      </c>
      <c r="AJ7" s="18" t="s">
        <v>68</v>
      </c>
      <c r="AK7" s="18" t="s">
        <v>68</v>
      </c>
      <c r="AL7" s="18" t="s">
        <v>68</v>
      </c>
      <c r="AM7" s="18" t="s">
        <v>68</v>
      </c>
      <c r="AN7" s="18">
        <v>0</v>
      </c>
      <c r="AO7" s="18">
        <v>0</v>
      </c>
    </row>
    <row r="8" spans="1:41" x14ac:dyDescent="0.25">
      <c r="A8" s="118">
        <v>4</v>
      </c>
      <c r="B8" s="118">
        <v>4</v>
      </c>
      <c r="C8" s="118">
        <v>7</v>
      </c>
      <c r="D8" s="118">
        <v>2</v>
      </c>
      <c r="E8" s="118">
        <v>16</v>
      </c>
      <c r="F8" s="118">
        <v>12</v>
      </c>
      <c r="G8" s="118">
        <v>3</v>
      </c>
      <c r="H8" s="118">
        <v>2</v>
      </c>
      <c r="I8" s="118" t="s">
        <v>818</v>
      </c>
      <c r="K8" s="116" t="s">
        <v>657</v>
      </c>
      <c r="L8" s="18">
        <v>1</v>
      </c>
      <c r="M8" s="18" t="str">
        <f>INDEX(WeatherFiles!$A$14:$A$17,MATCH(Model_Input_Builder!$B8,WeatherFiles!$D$14:$D$17,0),1)</f>
        <v>USA_WA_Spokane.Intl.AP.727850_TMY3</v>
      </c>
      <c r="N8" s="18">
        <v>0</v>
      </c>
      <c r="O8" s="18">
        <v>0</v>
      </c>
      <c r="P8" s="18" t="str">
        <f>INDEX(Above_Ground_Wall_Con!$A$4:$A$19,MATCH(Model_Input_Builder!$C8,Above_Ground_Wall_Con!$D$4:$D$19,0),1)</f>
        <v>Wood-Framed - 2x6 - 24 in OC - R-19 Cavity - R-10 Header</v>
      </c>
      <c r="Q8" s="18" t="str">
        <f>INDEX(Ceiling_And_Roof_Con!$A$3:$A$7,MATCH(Model_Input_Builder!$D8,Ceiling_And_Roof_Con!$D$3:$D$7,0),1)</f>
        <v>Attic - R30 Cavity Insulation</v>
      </c>
      <c r="R8" s="18" t="str">
        <f>INDEX(Foundation_And_Floor_Con!$A$4:$A$27,MATCH(Model_Input_Builder!$E8,Foundation_And_Floor_Con!$AI$4:$AI$27,0),1)</f>
        <v>Unheated Basement - R13 Cavity Insulation</v>
      </c>
      <c r="S8" s="18" t="str">
        <f>INDEX(Windows!$A$4:$A$26,MATCH(Model_Input_Builder!$F8,Windows!$E$4:$E$26,0),1)</f>
        <v>Single, clear, non-metal</v>
      </c>
      <c r="T8" s="18">
        <f>INDEX(Windows!$C$4:$C$26,MATCH(Model_Input_Builder!$F8,Windows!$E$4:$E$26,0),1)</f>
        <v>0.88</v>
      </c>
      <c r="U8" s="18">
        <f>INDEX(Windows!$D$4:$D$26,MATCH(Model_Input_Builder!$F8,Windows!$E$4:$E$26,0),1)</f>
        <v>0.64</v>
      </c>
      <c r="V8" s="18" t="s">
        <v>278</v>
      </c>
      <c r="W8" s="18" t="s">
        <v>278</v>
      </c>
      <c r="X8" s="18" t="s">
        <v>347</v>
      </c>
      <c r="Y8" s="18" t="s">
        <v>33</v>
      </c>
      <c r="Z8" s="18" t="s">
        <v>34</v>
      </c>
      <c r="AA8" s="93">
        <f>INDEX(Duct_Leakage!$A$3:$A$6,MATCH(Model_Input_Builder!$G8,Duct_Leakage!$E$3:$E$6,0),1)</f>
        <v>0.127</v>
      </c>
      <c r="AB8" s="93">
        <f>INDEX(Duct_Leakage!$B$3:$B$6,MATCH(Model_Input_Builder!$G8,Duct_Leakage!$E$3:$E$6,0),1)</f>
        <v>6.3E-2</v>
      </c>
      <c r="AC8" s="18">
        <v>30</v>
      </c>
      <c r="AD8" s="18">
        <v>30</v>
      </c>
      <c r="AE8" s="18" t="s">
        <v>68</v>
      </c>
      <c r="AF8" s="18" t="s">
        <v>36</v>
      </c>
      <c r="AG8" s="49">
        <v>0</v>
      </c>
      <c r="AH8" s="18">
        <v>0</v>
      </c>
      <c r="AI8" s="18" t="s">
        <v>68</v>
      </c>
      <c r="AJ8" s="18" t="s">
        <v>68</v>
      </c>
      <c r="AK8" s="18" t="s">
        <v>68</v>
      </c>
      <c r="AL8" s="18" t="s">
        <v>68</v>
      </c>
      <c r="AM8" s="18" t="s">
        <v>68</v>
      </c>
      <c r="AN8" s="18">
        <v>0</v>
      </c>
      <c r="AO8" s="18">
        <v>0</v>
      </c>
    </row>
    <row r="9" spans="1:41" x14ac:dyDescent="0.25">
      <c r="A9" s="118">
        <v>5</v>
      </c>
      <c r="B9" s="118">
        <v>4</v>
      </c>
      <c r="C9" s="118">
        <v>7</v>
      </c>
      <c r="D9" s="118">
        <v>1</v>
      </c>
      <c r="E9" s="118">
        <v>1</v>
      </c>
      <c r="F9" s="118">
        <v>15</v>
      </c>
      <c r="G9" s="118">
        <v>4</v>
      </c>
      <c r="H9" s="118">
        <v>3</v>
      </c>
      <c r="I9" s="118" t="s">
        <v>819</v>
      </c>
      <c r="K9" s="116" t="s">
        <v>658</v>
      </c>
      <c r="L9" s="18">
        <v>1</v>
      </c>
      <c r="M9" s="18" t="str">
        <f>INDEX(WeatherFiles!$A$14:$A$17,MATCH(Model_Input_Builder!$B9,WeatherFiles!$D$14:$D$17,0),1)</f>
        <v>USA_WA_Spokane.Intl.AP.727850_TMY3</v>
      </c>
      <c r="N9" s="18">
        <v>0</v>
      </c>
      <c r="O9" s="18">
        <v>0</v>
      </c>
      <c r="P9" s="18" t="str">
        <f>INDEX(Above_Ground_Wall_Con!$A$4:$A$19,MATCH(Model_Input_Builder!$C9,Above_Ground_Wall_Con!$D$4:$D$19,0),1)</f>
        <v>Wood-Framed - 2x6 - 24 in OC - R-19 Cavity - R-10 Header</v>
      </c>
      <c r="Q9" s="18" t="str">
        <f>INDEX(Ceiling_And_Roof_Con!$A$3:$A$7,MATCH(Model_Input_Builder!$D9,Ceiling_And_Roof_Con!$D$3:$D$7,0),1)</f>
        <v>Attic - R0 Cavity Insulation</v>
      </c>
      <c r="R9" s="18" t="str">
        <f>INDEX(Foundation_And_Floor_Con!$A$4:$A$27,MATCH(Model_Input_Builder!$E9,Foundation_And_Floor_Con!$AI$4:$AI$27,0),1)</f>
        <v>Vented Crawlspace - R0 Cavity Insulation</v>
      </c>
      <c r="S9" s="18" t="str">
        <f>INDEX(Windows!$A$4:$A$26,MATCH(Model_Input_Builder!$F9,Windows!$E$4:$E$26,0),1)</f>
        <v>Double, low-e, high SHGC, argon, non-metal</v>
      </c>
      <c r="T9" s="18">
        <f>INDEX(Windows!$C$4:$C$26,MATCH(Model_Input_Builder!$F9,Windows!$E$4:$E$26,0),1)</f>
        <v>0.28999999999999998</v>
      </c>
      <c r="U9" s="18">
        <f>INDEX(Windows!$D$4:$D$26,MATCH(Model_Input_Builder!$F9,Windows!$E$4:$E$26,0),1)</f>
        <v>0.5</v>
      </c>
      <c r="V9" s="18" t="s">
        <v>278</v>
      </c>
      <c r="W9" s="18" t="s">
        <v>278</v>
      </c>
      <c r="X9" s="18" t="s">
        <v>347</v>
      </c>
      <c r="Y9" s="18" t="s">
        <v>33</v>
      </c>
      <c r="Z9" s="18" t="s">
        <v>34</v>
      </c>
      <c r="AA9" s="93">
        <f>INDEX(Duct_Leakage!$A$3:$A$6,MATCH(Model_Input_Builder!$G9,Duct_Leakage!$E$3:$E$6,0),1)</f>
        <v>0.18</v>
      </c>
      <c r="AB9" s="93">
        <f>INDEX(Duct_Leakage!$B$3:$B$6,MATCH(Model_Input_Builder!$G9,Duct_Leakage!$E$3:$E$6,0),1)</f>
        <v>0.09</v>
      </c>
      <c r="AC9" s="18">
        <v>30</v>
      </c>
      <c r="AD9" s="18">
        <v>30</v>
      </c>
      <c r="AE9" s="18" t="s">
        <v>68</v>
      </c>
      <c r="AF9" s="18" t="s">
        <v>36</v>
      </c>
      <c r="AG9" s="49">
        <v>0</v>
      </c>
      <c r="AH9" s="18">
        <v>0</v>
      </c>
      <c r="AI9" s="18" t="s">
        <v>68</v>
      </c>
      <c r="AJ9" s="18" t="s">
        <v>68</v>
      </c>
      <c r="AK9" s="18" t="s">
        <v>68</v>
      </c>
      <c r="AL9" s="18" t="s">
        <v>68</v>
      </c>
      <c r="AM9" s="18" t="s">
        <v>68</v>
      </c>
      <c r="AN9" s="18">
        <v>0</v>
      </c>
      <c r="AO9" s="18">
        <v>0</v>
      </c>
    </row>
    <row r="10" spans="1:41" x14ac:dyDescent="0.25">
      <c r="A10" s="118">
        <v>6</v>
      </c>
      <c r="B10" s="118">
        <v>3</v>
      </c>
      <c r="C10" s="118">
        <v>6</v>
      </c>
      <c r="D10" s="118">
        <v>3</v>
      </c>
      <c r="E10" s="118">
        <v>3</v>
      </c>
      <c r="F10" s="118">
        <v>12</v>
      </c>
      <c r="G10" s="118">
        <v>1</v>
      </c>
      <c r="H10" s="118">
        <v>4</v>
      </c>
      <c r="I10" s="118" t="s">
        <v>820</v>
      </c>
      <c r="K10" s="116" t="s">
        <v>659</v>
      </c>
      <c r="L10" s="18">
        <v>1</v>
      </c>
      <c r="M10" s="18" t="str">
        <f>INDEX(WeatherFiles!$A$14:$A$17,MATCH(Model_Input_Builder!$B10,WeatherFiles!$D$14:$D$17,0),1)</f>
        <v>USA_WA_Seattle-Tacoma.Intl.AP.727930_TMY3</v>
      </c>
      <c r="N10" s="18">
        <v>0</v>
      </c>
      <c r="O10" s="18">
        <v>0</v>
      </c>
      <c r="P10" s="18" t="str">
        <f>INDEX(Above_Ground_Wall_Con!$A$4:$A$19,MATCH(Model_Input_Builder!$C10,Above_Ground_Wall_Con!$D$4:$D$19,0),1)</f>
        <v>Wood-Framed - 2x6 - 16 in OC - R-21 Cavity</v>
      </c>
      <c r="Q10" s="18" t="str">
        <f>INDEX(Ceiling_And_Roof_Con!$A$3:$A$7,MATCH(Model_Input_Builder!$D10,Ceiling_And_Roof_Con!$D$3:$D$7,0),1)</f>
        <v>Attic - R38 Cavity Insulation</v>
      </c>
      <c r="R10" s="18" t="str">
        <f>INDEX(Foundation_And_Floor_Con!$A$4:$A$27,MATCH(Model_Input_Builder!$E10,Foundation_And_Floor_Con!$AI$4:$AI$27,0),1)</f>
        <v>Vented Crawlspace - R19 Cavity Insulation</v>
      </c>
      <c r="S10" s="18" t="str">
        <f>INDEX(Windows!$A$4:$A$26,MATCH(Model_Input_Builder!$F10,Windows!$E$4:$E$26,0),1)</f>
        <v>Single, clear, non-metal</v>
      </c>
      <c r="T10" s="18">
        <f>INDEX(Windows!$C$4:$C$26,MATCH(Model_Input_Builder!$F10,Windows!$E$4:$E$26,0),1)</f>
        <v>0.88</v>
      </c>
      <c r="U10" s="18">
        <f>INDEX(Windows!$D$4:$D$26,MATCH(Model_Input_Builder!$F10,Windows!$E$4:$E$26,0),1)</f>
        <v>0.64</v>
      </c>
      <c r="V10" s="18" t="s">
        <v>278</v>
      </c>
      <c r="W10" s="18" t="s">
        <v>278</v>
      </c>
      <c r="X10" s="18" t="s">
        <v>347</v>
      </c>
      <c r="Y10" s="18" t="s">
        <v>33</v>
      </c>
      <c r="Z10" s="18" t="s">
        <v>34</v>
      </c>
      <c r="AA10" s="93">
        <f>INDEX(Duct_Leakage!$A$3:$A$6,MATCH(Model_Input_Builder!$G10,Duct_Leakage!$E$3:$E$6,0),1)</f>
        <v>0.03</v>
      </c>
      <c r="AB10" s="93">
        <f>INDEX(Duct_Leakage!$B$3:$B$6,MATCH(Model_Input_Builder!$G10,Duct_Leakage!$E$3:$E$6,0),1)</f>
        <v>1.4999999999999999E-2</v>
      </c>
      <c r="AC10" s="18">
        <v>30</v>
      </c>
      <c r="AD10" s="18">
        <v>30</v>
      </c>
      <c r="AE10" s="18" t="s">
        <v>68</v>
      </c>
      <c r="AF10" s="18" t="s">
        <v>36</v>
      </c>
      <c r="AG10" s="49">
        <v>0</v>
      </c>
      <c r="AH10" s="18">
        <v>0</v>
      </c>
      <c r="AI10" s="18" t="s">
        <v>68</v>
      </c>
      <c r="AJ10" s="18" t="s">
        <v>68</v>
      </c>
      <c r="AK10" s="18" t="s">
        <v>68</v>
      </c>
      <c r="AL10" s="18" t="s">
        <v>68</v>
      </c>
      <c r="AM10" s="18" t="s">
        <v>68</v>
      </c>
      <c r="AN10" s="18">
        <v>0</v>
      </c>
      <c r="AO10" s="18">
        <v>0</v>
      </c>
    </row>
    <row r="11" spans="1:41" x14ac:dyDescent="0.25">
      <c r="A11" s="118">
        <v>7</v>
      </c>
      <c r="B11" s="118">
        <v>3</v>
      </c>
      <c r="C11" s="118">
        <v>2</v>
      </c>
      <c r="D11" s="118">
        <v>3</v>
      </c>
      <c r="E11" s="118">
        <v>17</v>
      </c>
      <c r="F11" s="118">
        <v>18</v>
      </c>
      <c r="G11" s="118">
        <v>1</v>
      </c>
      <c r="H11" s="118">
        <v>4</v>
      </c>
      <c r="I11" s="118" t="s">
        <v>821</v>
      </c>
      <c r="K11" s="116" t="s">
        <v>660</v>
      </c>
      <c r="L11" s="18">
        <v>1</v>
      </c>
      <c r="M11" s="18" t="str">
        <f>INDEX(WeatherFiles!$A$14:$A$17,MATCH(Model_Input_Builder!$B11,WeatherFiles!$D$14:$D$17,0),1)</f>
        <v>USA_WA_Seattle-Tacoma.Intl.AP.727930_TMY3</v>
      </c>
      <c r="N11" s="18">
        <v>0</v>
      </c>
      <c r="O11" s="18">
        <v>0</v>
      </c>
      <c r="P11" s="18" t="str">
        <f>INDEX(Above_Ground_Wall_Con!$A$4:$A$19,MATCH(Model_Input_Builder!$C11,Above_Ground_Wall_Con!$D$4:$D$19,0),1)</f>
        <v>Wood-Framed - 2x4 - 16 in OC - R-11 Cavity</v>
      </c>
      <c r="Q11" s="18" t="str">
        <f>INDEX(Ceiling_And_Roof_Con!$A$3:$A$7,MATCH(Model_Input_Builder!$D11,Ceiling_And_Roof_Con!$D$3:$D$7,0),1)</f>
        <v>Attic - R38 Cavity Insulation</v>
      </c>
      <c r="R11" s="18" t="str">
        <f>INDEX(Foundation_And_Floor_Con!$A$4:$A$27,MATCH(Model_Input_Builder!$E11,Foundation_And_Floor_Con!$AI$4:$AI$27,0),1)</f>
        <v>Unheated Basement - R19 Cavity Insulation</v>
      </c>
      <c r="S11" s="18" t="str">
        <f>INDEX(Windows!$A$4:$A$26,MATCH(Model_Input_Builder!$F11,Windows!$E$4:$E$26,0),1)</f>
        <v>Triple, low-e, high SHGC, argon, non-metal</v>
      </c>
      <c r="T11" s="18">
        <f>INDEX(Windows!$C$4:$C$26,MATCH(Model_Input_Builder!$F11,Windows!$E$4:$E$26,0),1)</f>
        <v>0.2</v>
      </c>
      <c r="U11" s="18">
        <f>INDEX(Windows!$D$4:$D$26,MATCH(Model_Input_Builder!$F11,Windows!$E$4:$E$26,0),1)</f>
        <v>0.41</v>
      </c>
      <c r="V11" s="18" t="s">
        <v>278</v>
      </c>
      <c r="W11" s="18" t="s">
        <v>278</v>
      </c>
      <c r="X11" s="18" t="s">
        <v>347</v>
      </c>
      <c r="Y11" s="18" t="s">
        <v>33</v>
      </c>
      <c r="Z11" s="18" t="s">
        <v>34</v>
      </c>
      <c r="AA11" s="93">
        <f>INDEX(Duct_Leakage!$A$3:$A$6,MATCH(Model_Input_Builder!$G11,Duct_Leakage!$E$3:$E$6,0),1)</f>
        <v>0.03</v>
      </c>
      <c r="AB11" s="93">
        <f>INDEX(Duct_Leakage!$B$3:$B$6,MATCH(Model_Input_Builder!$G11,Duct_Leakage!$E$3:$E$6,0),1)</f>
        <v>1.4999999999999999E-2</v>
      </c>
      <c r="AC11" s="18">
        <v>30</v>
      </c>
      <c r="AD11" s="18">
        <v>30</v>
      </c>
      <c r="AE11" s="18" t="s">
        <v>68</v>
      </c>
      <c r="AF11" s="18" t="s">
        <v>36</v>
      </c>
      <c r="AG11" s="49">
        <v>0</v>
      </c>
      <c r="AH11" s="18">
        <v>0</v>
      </c>
      <c r="AI11" s="18" t="s">
        <v>68</v>
      </c>
      <c r="AJ11" s="18" t="s">
        <v>68</v>
      </c>
      <c r="AK11" s="18" t="s">
        <v>68</v>
      </c>
      <c r="AL11" s="18" t="s">
        <v>68</v>
      </c>
      <c r="AM11" s="18" t="s">
        <v>68</v>
      </c>
      <c r="AN11" s="18">
        <v>0</v>
      </c>
      <c r="AO11" s="18">
        <v>0</v>
      </c>
    </row>
    <row r="12" spans="1:41" x14ac:dyDescent="0.25">
      <c r="A12" s="118">
        <v>8</v>
      </c>
      <c r="B12" s="118">
        <v>4</v>
      </c>
      <c r="C12" s="118">
        <v>4</v>
      </c>
      <c r="D12" s="118">
        <v>4</v>
      </c>
      <c r="E12" s="118">
        <v>10</v>
      </c>
      <c r="F12" s="118">
        <v>3</v>
      </c>
      <c r="G12" s="118">
        <v>3</v>
      </c>
      <c r="H12" s="118">
        <v>3</v>
      </c>
      <c r="I12" s="118" t="s">
        <v>822</v>
      </c>
      <c r="K12" s="116" t="s">
        <v>661</v>
      </c>
      <c r="L12" s="18">
        <v>1</v>
      </c>
      <c r="M12" s="18" t="str">
        <f>INDEX(WeatherFiles!$A$14:$A$17,MATCH(Model_Input_Builder!$B12,WeatherFiles!$D$14:$D$17,0),1)</f>
        <v>USA_WA_Spokane.Intl.AP.727850_TMY3</v>
      </c>
      <c r="N12" s="18">
        <v>0</v>
      </c>
      <c r="O12" s="18">
        <v>0</v>
      </c>
      <c r="P12" s="18" t="str">
        <f>INDEX(Above_Ground_Wall_Con!$A$4:$A$19,MATCH(Model_Input_Builder!$C12,Above_Ground_Wall_Con!$D$4:$D$19,0),1)</f>
        <v>Wood-Framed - 2x6 - 16 in OC - R-0 Cavity</v>
      </c>
      <c r="Q12" s="18" t="str">
        <f>INDEX(Ceiling_And_Roof_Con!$A$3:$A$7,MATCH(Model_Input_Builder!$D12,Ceiling_And_Roof_Con!$D$3:$D$7,0),1)</f>
        <v>Attic - R49 Cavity Insulation</v>
      </c>
      <c r="R12" s="18" t="str">
        <f>INDEX(Foundation_And_Floor_Con!$A$4:$A$27,MATCH(Model_Input_Builder!$E12,Foundation_And_Floor_Con!$AI$4:$AI$27,0),1)</f>
        <v>Slab - R10 Under Full Slab with R5 Thermal Break</v>
      </c>
      <c r="S12" s="18" t="str">
        <f>INDEX(Windows!$A$4:$A$26,MATCH(Model_Input_Builder!$F12,Windows!$E$4:$E$26,0),1)</f>
        <v>Double, tint, metal</v>
      </c>
      <c r="T12" s="18">
        <f>INDEX(Windows!$C$4:$C$26,MATCH(Model_Input_Builder!$F12,Windows!$E$4:$E$26,0),1)</f>
        <v>0.83</v>
      </c>
      <c r="U12" s="18">
        <f>INDEX(Windows!$D$4:$D$26,MATCH(Model_Input_Builder!$F12,Windows!$E$4:$E$26,0),1)</f>
        <v>0.54</v>
      </c>
      <c r="V12" s="18" t="s">
        <v>278</v>
      </c>
      <c r="W12" s="18" t="s">
        <v>278</v>
      </c>
      <c r="X12" s="18" t="s">
        <v>347</v>
      </c>
      <c r="Y12" s="18" t="s">
        <v>33</v>
      </c>
      <c r="Z12" s="18" t="s">
        <v>34</v>
      </c>
      <c r="AA12" s="93">
        <f>INDEX(Duct_Leakage!$A$3:$A$6,MATCH(Model_Input_Builder!$G12,Duct_Leakage!$E$3:$E$6,0),1)</f>
        <v>0.127</v>
      </c>
      <c r="AB12" s="93">
        <f>INDEX(Duct_Leakage!$B$3:$B$6,MATCH(Model_Input_Builder!$G12,Duct_Leakage!$E$3:$E$6,0),1)</f>
        <v>6.3E-2</v>
      </c>
      <c r="AC12" s="18">
        <v>30</v>
      </c>
      <c r="AD12" s="18">
        <v>30</v>
      </c>
      <c r="AE12" s="18" t="s">
        <v>68</v>
      </c>
      <c r="AF12" s="18" t="s">
        <v>36</v>
      </c>
      <c r="AG12" s="49">
        <v>0</v>
      </c>
      <c r="AH12" s="18">
        <v>0</v>
      </c>
      <c r="AI12" s="18" t="s">
        <v>68</v>
      </c>
      <c r="AJ12" s="18" t="s">
        <v>68</v>
      </c>
      <c r="AK12" s="18" t="s">
        <v>68</v>
      </c>
      <c r="AL12" s="18" t="s">
        <v>68</v>
      </c>
      <c r="AM12" s="18" t="s">
        <v>68</v>
      </c>
      <c r="AN12" s="18">
        <v>0</v>
      </c>
      <c r="AO12" s="18">
        <v>0</v>
      </c>
    </row>
    <row r="13" spans="1:41" x14ac:dyDescent="0.25">
      <c r="A13" s="118">
        <v>9</v>
      </c>
      <c r="B13" s="118">
        <v>4</v>
      </c>
      <c r="C13" s="118">
        <v>7</v>
      </c>
      <c r="D13" s="118">
        <v>3</v>
      </c>
      <c r="E13" s="118">
        <v>10</v>
      </c>
      <c r="F13" s="118">
        <v>19</v>
      </c>
      <c r="G13" s="118">
        <v>2</v>
      </c>
      <c r="H13" s="118">
        <v>3</v>
      </c>
      <c r="I13" s="118" t="s">
        <v>823</v>
      </c>
      <c r="K13" s="116" t="s">
        <v>662</v>
      </c>
      <c r="L13" s="18">
        <v>1</v>
      </c>
      <c r="M13" s="18" t="str">
        <f>INDEX(WeatherFiles!$A$14:$A$17,MATCH(Model_Input_Builder!$B13,WeatherFiles!$D$14:$D$17,0),1)</f>
        <v>USA_WA_Spokane.Intl.AP.727850_TMY3</v>
      </c>
      <c r="N13" s="18">
        <v>0</v>
      </c>
      <c r="O13" s="18">
        <v>0</v>
      </c>
      <c r="P13" s="18" t="str">
        <f>INDEX(Above_Ground_Wall_Con!$A$4:$A$19,MATCH(Model_Input_Builder!$C13,Above_Ground_Wall_Con!$D$4:$D$19,0),1)</f>
        <v>Wood-Framed - 2x6 - 24 in OC - R-19 Cavity - R-10 Header</v>
      </c>
      <c r="Q13" s="18" t="str">
        <f>INDEX(Ceiling_And_Roof_Con!$A$3:$A$7,MATCH(Model_Input_Builder!$D13,Ceiling_And_Roof_Con!$D$3:$D$7,0),1)</f>
        <v>Attic - R38 Cavity Insulation</v>
      </c>
      <c r="R13" s="18" t="str">
        <f>INDEX(Foundation_And_Floor_Con!$A$4:$A$27,MATCH(Model_Input_Builder!$E13,Foundation_And_Floor_Con!$AI$4:$AI$27,0),1)</f>
        <v>Slab - R10 Under Full Slab with R5 Thermal Break</v>
      </c>
      <c r="S13" s="18" t="str">
        <f>INDEX(Windows!$A$4:$A$26,MATCH(Model_Input_Builder!$F13,Windows!$E$4:$E$26,0),1)</f>
        <v>Triple, low-e, medium SHGC, argon, non-metal</v>
      </c>
      <c r="T13" s="18">
        <f>INDEX(Windows!$C$4:$C$26,MATCH(Model_Input_Builder!$F13,Windows!$E$4:$E$26,0),1)</f>
        <v>0.19</v>
      </c>
      <c r="U13" s="18">
        <f>INDEX(Windows!$D$4:$D$26,MATCH(Model_Input_Builder!$F13,Windows!$E$4:$E$26,0),1)</f>
        <v>0.28000000000000003</v>
      </c>
      <c r="V13" s="18" t="s">
        <v>278</v>
      </c>
      <c r="W13" s="18" t="s">
        <v>278</v>
      </c>
      <c r="X13" s="18" t="s">
        <v>347</v>
      </c>
      <c r="Y13" s="18" t="s">
        <v>33</v>
      </c>
      <c r="Z13" s="18" t="s">
        <v>34</v>
      </c>
      <c r="AA13" s="93">
        <f>INDEX(Duct_Leakage!$A$3:$A$6,MATCH(Model_Input_Builder!$G13,Duct_Leakage!$E$3:$E$6,0),1)</f>
        <v>0.06</v>
      </c>
      <c r="AB13" s="93">
        <f>INDEX(Duct_Leakage!$B$3:$B$6,MATCH(Model_Input_Builder!$G13,Duct_Leakage!$E$3:$E$6,0),1)</f>
        <v>0.03</v>
      </c>
      <c r="AC13" s="18">
        <v>30</v>
      </c>
      <c r="AD13" s="18">
        <v>30</v>
      </c>
      <c r="AE13" s="18" t="s">
        <v>68</v>
      </c>
      <c r="AF13" s="18" t="s">
        <v>36</v>
      </c>
      <c r="AG13" s="49">
        <v>0</v>
      </c>
      <c r="AH13" s="18">
        <v>0</v>
      </c>
      <c r="AI13" s="18" t="s">
        <v>68</v>
      </c>
      <c r="AJ13" s="18" t="s">
        <v>68</v>
      </c>
      <c r="AK13" s="18" t="s">
        <v>68</v>
      </c>
      <c r="AL13" s="18" t="s">
        <v>68</v>
      </c>
      <c r="AM13" s="18" t="s">
        <v>68</v>
      </c>
      <c r="AN13" s="18">
        <v>0</v>
      </c>
      <c r="AO13" s="18">
        <v>0</v>
      </c>
    </row>
    <row r="14" spans="1:41" x14ac:dyDescent="0.25">
      <c r="A14" s="118">
        <v>10</v>
      </c>
      <c r="B14" s="118">
        <v>3</v>
      </c>
      <c r="C14" s="118">
        <v>4</v>
      </c>
      <c r="D14" s="118">
        <v>4</v>
      </c>
      <c r="E14" s="118">
        <v>14</v>
      </c>
      <c r="F14" s="118">
        <v>11</v>
      </c>
      <c r="G14" s="118">
        <v>4</v>
      </c>
      <c r="H14" s="118">
        <v>1</v>
      </c>
      <c r="I14" s="118" t="s">
        <v>824</v>
      </c>
      <c r="K14" s="116" t="s">
        <v>663</v>
      </c>
      <c r="L14" s="18">
        <v>1</v>
      </c>
      <c r="M14" s="18" t="str">
        <f>INDEX(WeatherFiles!$A$14:$A$17,MATCH(Model_Input_Builder!$B14,WeatherFiles!$D$14:$D$17,0),1)</f>
        <v>USA_WA_Seattle-Tacoma.Intl.AP.727930_TMY3</v>
      </c>
      <c r="N14" s="18">
        <v>0</v>
      </c>
      <c r="O14" s="18">
        <v>0</v>
      </c>
      <c r="P14" s="18" t="str">
        <f>INDEX(Above_Ground_Wall_Con!$A$4:$A$19,MATCH(Model_Input_Builder!$C14,Above_Ground_Wall_Con!$D$4:$D$19,0),1)</f>
        <v>Wood-Framed - 2x6 - 16 in OC - R-0 Cavity</v>
      </c>
      <c r="Q14" s="18" t="str">
        <f>INDEX(Ceiling_And_Roof_Con!$A$3:$A$7,MATCH(Model_Input_Builder!$D14,Ceiling_And_Roof_Con!$D$3:$D$7,0),1)</f>
        <v>Attic - R49 Cavity Insulation</v>
      </c>
      <c r="R14" s="18" t="str">
        <f>INDEX(Foundation_And_Floor_Con!$A$4:$A$27,MATCH(Model_Input_Builder!$E14,Foundation_And_Floor_Con!$AI$4:$AI$27,0),1)</f>
        <v>Heated Basement - R15 Exterior Insulation</v>
      </c>
      <c r="S14" s="18" t="str">
        <f>INDEX(Windows!$A$4:$A$26,MATCH(Model_Input_Builder!$F14,Windows!$E$4:$E$26,0),1)</f>
        <v>Double, low-e, low SHGC, argon, metal, TB</v>
      </c>
      <c r="T14" s="18">
        <f>INDEX(Windows!$C$4:$C$26,MATCH(Model_Input_Builder!$F14,Windows!$E$4:$E$26,0),1)</f>
        <v>0.41</v>
      </c>
      <c r="U14" s="18">
        <f>INDEX(Windows!$D$4:$D$26,MATCH(Model_Input_Builder!$F14,Windows!$E$4:$E$26,0),1)</f>
        <v>0.23</v>
      </c>
      <c r="V14" s="18" t="s">
        <v>278</v>
      </c>
      <c r="W14" s="18" t="s">
        <v>278</v>
      </c>
      <c r="X14" s="18" t="s">
        <v>347</v>
      </c>
      <c r="Y14" s="18" t="s">
        <v>33</v>
      </c>
      <c r="Z14" s="18" t="s">
        <v>34</v>
      </c>
      <c r="AA14" s="93">
        <f>INDEX(Duct_Leakage!$A$3:$A$6,MATCH(Model_Input_Builder!$G14,Duct_Leakage!$E$3:$E$6,0),1)</f>
        <v>0.18</v>
      </c>
      <c r="AB14" s="93">
        <f>INDEX(Duct_Leakage!$B$3:$B$6,MATCH(Model_Input_Builder!$G14,Duct_Leakage!$E$3:$E$6,0),1)</f>
        <v>0.09</v>
      </c>
      <c r="AC14" s="18">
        <v>30</v>
      </c>
      <c r="AD14" s="18">
        <v>30</v>
      </c>
      <c r="AE14" s="18" t="s">
        <v>68</v>
      </c>
      <c r="AF14" s="18" t="s">
        <v>36</v>
      </c>
      <c r="AG14" s="49">
        <v>0</v>
      </c>
      <c r="AH14" s="18">
        <v>0</v>
      </c>
      <c r="AI14" s="18" t="s">
        <v>68</v>
      </c>
      <c r="AJ14" s="18" t="s">
        <v>68</v>
      </c>
      <c r="AK14" s="18" t="s">
        <v>68</v>
      </c>
      <c r="AL14" s="18" t="s">
        <v>68</v>
      </c>
      <c r="AM14" s="18" t="s">
        <v>68</v>
      </c>
      <c r="AN14" s="18">
        <v>0</v>
      </c>
      <c r="AO14" s="18">
        <v>0</v>
      </c>
    </row>
    <row r="15" spans="1:41" x14ac:dyDescent="0.25">
      <c r="A15" s="118">
        <v>11</v>
      </c>
      <c r="B15" s="118">
        <v>3</v>
      </c>
      <c r="C15" s="118">
        <v>5</v>
      </c>
      <c r="D15" s="118">
        <v>4</v>
      </c>
      <c r="E15" s="118">
        <v>19</v>
      </c>
      <c r="F15" s="118">
        <v>13</v>
      </c>
      <c r="G15" s="118">
        <v>3</v>
      </c>
      <c r="H15" s="118">
        <v>3</v>
      </c>
      <c r="I15" s="118" t="s">
        <v>825</v>
      </c>
      <c r="K15" s="116" t="s">
        <v>664</v>
      </c>
      <c r="L15" s="18">
        <v>1</v>
      </c>
      <c r="M15" s="18" t="str">
        <f>INDEX(WeatherFiles!$A$14:$A$17,MATCH(Model_Input_Builder!$B15,WeatherFiles!$D$14:$D$17,0),1)</f>
        <v>USA_WA_Seattle-Tacoma.Intl.AP.727930_TMY3</v>
      </c>
      <c r="N15" s="18">
        <v>0</v>
      </c>
      <c r="O15" s="18">
        <v>0</v>
      </c>
      <c r="P15" s="18" t="str">
        <f>INDEX(Above_Ground_Wall_Con!$A$4:$A$19,MATCH(Model_Input_Builder!$C15,Above_Ground_Wall_Con!$D$4:$D$19,0),1)</f>
        <v>Wood-Framed - 2x6 - 16 in OC - R-19 Cavity</v>
      </c>
      <c r="Q15" s="18" t="str">
        <f>INDEX(Ceiling_And_Roof_Con!$A$3:$A$7,MATCH(Model_Input_Builder!$D15,Ceiling_And_Roof_Con!$D$3:$D$7,0),1)</f>
        <v>Attic - R49 Cavity Insulation</v>
      </c>
      <c r="R15" s="18" t="str">
        <f>INDEX(Foundation_And_Floor_Con!$A$4:$A$27,MATCH(Model_Input_Builder!$E15,Foundation_And_Floor_Con!$AI$4:$AI$27,0),1)</f>
        <v>Unheated Basement - R38 Cavity Insulation</v>
      </c>
      <c r="S15" s="18" t="str">
        <f>INDEX(Windows!$A$4:$A$26,MATCH(Model_Input_Builder!$F15,Windows!$E$4:$E$26,0),1)</f>
        <v>Double, clear, non-metal</v>
      </c>
      <c r="T15" s="18">
        <f>INDEX(Windows!$C$4:$C$26,MATCH(Model_Input_Builder!$F15,Windows!$E$4:$E$26,0),1)</f>
        <v>0.52</v>
      </c>
      <c r="U15" s="18">
        <f>INDEX(Windows!$D$4:$D$26,MATCH(Model_Input_Builder!$F15,Windows!$E$4:$E$26,0),1)</f>
        <v>0.56999999999999995</v>
      </c>
      <c r="V15" s="18" t="s">
        <v>278</v>
      </c>
      <c r="W15" s="18" t="s">
        <v>278</v>
      </c>
      <c r="X15" s="18" t="s">
        <v>347</v>
      </c>
      <c r="Y15" s="18" t="s">
        <v>33</v>
      </c>
      <c r="Z15" s="18" t="s">
        <v>34</v>
      </c>
      <c r="AA15" s="93">
        <f>INDEX(Duct_Leakage!$A$3:$A$6,MATCH(Model_Input_Builder!$G15,Duct_Leakage!$E$3:$E$6,0),1)</f>
        <v>0.127</v>
      </c>
      <c r="AB15" s="93">
        <f>INDEX(Duct_Leakage!$B$3:$B$6,MATCH(Model_Input_Builder!$G15,Duct_Leakage!$E$3:$E$6,0),1)</f>
        <v>6.3E-2</v>
      </c>
      <c r="AC15" s="18">
        <v>30</v>
      </c>
      <c r="AD15" s="18">
        <v>30</v>
      </c>
      <c r="AE15" s="18" t="s">
        <v>68</v>
      </c>
      <c r="AF15" s="18" t="s">
        <v>36</v>
      </c>
      <c r="AG15" s="49">
        <v>0</v>
      </c>
      <c r="AH15" s="18">
        <v>0</v>
      </c>
      <c r="AI15" s="18" t="s">
        <v>68</v>
      </c>
      <c r="AJ15" s="18" t="s">
        <v>68</v>
      </c>
      <c r="AK15" s="18" t="s">
        <v>68</v>
      </c>
      <c r="AL15" s="18" t="s">
        <v>68</v>
      </c>
      <c r="AM15" s="18" t="s">
        <v>68</v>
      </c>
      <c r="AN15" s="18">
        <v>0</v>
      </c>
      <c r="AO15" s="18">
        <v>0</v>
      </c>
    </row>
    <row r="16" spans="1:41" x14ac:dyDescent="0.25">
      <c r="A16" s="118">
        <v>12</v>
      </c>
      <c r="B16" s="118">
        <v>1</v>
      </c>
      <c r="C16" s="118">
        <v>5</v>
      </c>
      <c r="D16" s="118">
        <v>1</v>
      </c>
      <c r="E16" s="118">
        <v>19</v>
      </c>
      <c r="F16" s="118">
        <v>6</v>
      </c>
      <c r="G16" s="118">
        <v>4</v>
      </c>
      <c r="H16" s="118">
        <v>2</v>
      </c>
      <c r="I16" s="118" t="s">
        <v>826</v>
      </c>
      <c r="K16" s="116" t="s">
        <v>665</v>
      </c>
      <c r="L16" s="18">
        <v>1</v>
      </c>
      <c r="M16" s="18" t="str">
        <f>INDEX(WeatherFiles!$A$14:$A$17,MATCH(Model_Input_Builder!$B16,WeatherFiles!$D$14:$D$17,0),1)</f>
        <v>USA_ID_Boise.AP-Gowen.Field.ANGB.726810_TMY3</v>
      </c>
      <c r="N16" s="18">
        <v>0</v>
      </c>
      <c r="O16" s="18">
        <v>0</v>
      </c>
      <c r="P16" s="18" t="str">
        <f>INDEX(Above_Ground_Wall_Con!$A$4:$A$19,MATCH(Model_Input_Builder!$C16,Above_Ground_Wall_Con!$D$4:$D$19,0),1)</f>
        <v>Wood-Framed - 2x6 - 16 in OC - R-19 Cavity</v>
      </c>
      <c r="Q16" s="18" t="str">
        <f>INDEX(Ceiling_And_Roof_Con!$A$3:$A$7,MATCH(Model_Input_Builder!$D16,Ceiling_And_Roof_Con!$D$3:$D$7,0),1)</f>
        <v>Attic - R0 Cavity Insulation</v>
      </c>
      <c r="R16" s="18" t="str">
        <f>INDEX(Foundation_And_Floor_Con!$A$4:$A$27,MATCH(Model_Input_Builder!$E16,Foundation_And_Floor_Con!$AI$4:$AI$27,0),1)</f>
        <v>Unheated Basement - R38 Cavity Insulation</v>
      </c>
      <c r="S16" s="18" t="str">
        <f>INDEX(Windows!$A$4:$A$26,MATCH(Model_Input_Builder!$F16,Windows!$E$4:$E$26,0),1)</f>
        <v>Double, low-e, low SHGC, argon, metal</v>
      </c>
      <c r="T16" s="18">
        <f>INDEX(Windows!$C$4:$C$26,MATCH(Model_Input_Builder!$F16,Windows!$E$4:$E$26,0),1)</f>
        <v>0.63</v>
      </c>
      <c r="U16" s="18">
        <f>INDEX(Windows!$D$4:$D$26,MATCH(Model_Input_Builder!$F16,Windows!$E$4:$E$26,0),1)</f>
        <v>0.26</v>
      </c>
      <c r="V16" s="18" t="s">
        <v>278</v>
      </c>
      <c r="W16" s="18" t="s">
        <v>278</v>
      </c>
      <c r="X16" s="18" t="s">
        <v>347</v>
      </c>
      <c r="Y16" s="18" t="s">
        <v>33</v>
      </c>
      <c r="Z16" s="18" t="s">
        <v>34</v>
      </c>
      <c r="AA16" s="93">
        <f>INDEX(Duct_Leakage!$A$3:$A$6,MATCH(Model_Input_Builder!$G16,Duct_Leakage!$E$3:$E$6,0),1)</f>
        <v>0.18</v>
      </c>
      <c r="AB16" s="93">
        <f>INDEX(Duct_Leakage!$B$3:$B$6,MATCH(Model_Input_Builder!$G16,Duct_Leakage!$E$3:$E$6,0),1)</f>
        <v>0.09</v>
      </c>
      <c r="AC16" s="18">
        <v>30</v>
      </c>
      <c r="AD16" s="18">
        <v>30</v>
      </c>
      <c r="AE16" s="18" t="s">
        <v>68</v>
      </c>
      <c r="AF16" s="18" t="s">
        <v>36</v>
      </c>
      <c r="AG16" s="49">
        <v>0</v>
      </c>
      <c r="AH16" s="18">
        <v>0</v>
      </c>
      <c r="AI16" s="18" t="s">
        <v>68</v>
      </c>
      <c r="AJ16" s="18" t="s">
        <v>68</v>
      </c>
      <c r="AK16" s="18" t="s">
        <v>68</v>
      </c>
      <c r="AL16" s="18" t="s">
        <v>68</v>
      </c>
      <c r="AM16" s="18" t="s">
        <v>68</v>
      </c>
      <c r="AN16" s="18">
        <v>0</v>
      </c>
      <c r="AO16" s="18">
        <v>0</v>
      </c>
    </row>
    <row r="17" spans="1:41" x14ac:dyDescent="0.25">
      <c r="A17" s="118">
        <v>13</v>
      </c>
      <c r="B17" s="118">
        <v>4</v>
      </c>
      <c r="C17" s="118">
        <v>5</v>
      </c>
      <c r="D17" s="118">
        <v>4</v>
      </c>
      <c r="E17" s="118">
        <v>9</v>
      </c>
      <c r="F17" s="118">
        <v>11</v>
      </c>
      <c r="G17" s="118">
        <v>1</v>
      </c>
      <c r="H17" s="118">
        <v>2</v>
      </c>
      <c r="I17" s="118" t="s">
        <v>827</v>
      </c>
      <c r="K17" s="116" t="s">
        <v>666</v>
      </c>
      <c r="L17" s="18">
        <v>1</v>
      </c>
      <c r="M17" s="18" t="str">
        <f>INDEX(WeatherFiles!$A$14:$A$17,MATCH(Model_Input_Builder!$B17,WeatherFiles!$D$14:$D$17,0),1)</f>
        <v>USA_WA_Spokane.Intl.AP.727850_TMY3</v>
      </c>
      <c r="N17" s="18">
        <v>0</v>
      </c>
      <c r="O17" s="18">
        <v>0</v>
      </c>
      <c r="P17" s="18" t="str">
        <f>INDEX(Above_Ground_Wall_Con!$A$4:$A$19,MATCH(Model_Input_Builder!$C17,Above_Ground_Wall_Con!$D$4:$D$19,0),1)</f>
        <v>Wood-Framed - 2x6 - 16 in OC - R-19 Cavity</v>
      </c>
      <c r="Q17" s="18" t="str">
        <f>INDEX(Ceiling_And_Roof_Con!$A$3:$A$7,MATCH(Model_Input_Builder!$D17,Ceiling_And_Roof_Con!$D$3:$D$7,0),1)</f>
        <v>Attic - R49 Cavity Insulation</v>
      </c>
      <c r="R17" s="18" t="str">
        <f>INDEX(Foundation_And_Floor_Con!$A$4:$A$27,MATCH(Model_Input_Builder!$E17,Foundation_And_Floor_Con!$AI$4:$AI$27,0),1)</f>
        <v>Slab - R10 Perimeter with No Thermal Break</v>
      </c>
      <c r="S17" s="18" t="str">
        <f>INDEX(Windows!$A$4:$A$26,MATCH(Model_Input_Builder!$F17,Windows!$E$4:$E$26,0),1)</f>
        <v>Double, low-e, low SHGC, argon, metal, TB</v>
      </c>
      <c r="T17" s="18">
        <f>INDEX(Windows!$C$4:$C$26,MATCH(Model_Input_Builder!$F17,Windows!$E$4:$E$26,0),1)</f>
        <v>0.41</v>
      </c>
      <c r="U17" s="18">
        <f>INDEX(Windows!$D$4:$D$26,MATCH(Model_Input_Builder!$F17,Windows!$E$4:$E$26,0),1)</f>
        <v>0.23</v>
      </c>
      <c r="V17" s="18" t="s">
        <v>278</v>
      </c>
      <c r="W17" s="18" t="s">
        <v>278</v>
      </c>
      <c r="X17" s="18" t="s">
        <v>347</v>
      </c>
      <c r="Y17" s="18" t="s">
        <v>33</v>
      </c>
      <c r="Z17" s="18" t="s">
        <v>34</v>
      </c>
      <c r="AA17" s="93">
        <f>INDEX(Duct_Leakage!$A$3:$A$6,MATCH(Model_Input_Builder!$G17,Duct_Leakage!$E$3:$E$6,0),1)</f>
        <v>0.03</v>
      </c>
      <c r="AB17" s="93">
        <f>INDEX(Duct_Leakage!$B$3:$B$6,MATCH(Model_Input_Builder!$G17,Duct_Leakage!$E$3:$E$6,0),1)</f>
        <v>1.4999999999999999E-2</v>
      </c>
      <c r="AC17" s="18">
        <v>30</v>
      </c>
      <c r="AD17" s="18">
        <v>30</v>
      </c>
      <c r="AE17" s="18" t="s">
        <v>68</v>
      </c>
      <c r="AF17" s="18" t="s">
        <v>36</v>
      </c>
      <c r="AG17" s="49">
        <v>0</v>
      </c>
      <c r="AH17" s="18">
        <v>0</v>
      </c>
      <c r="AI17" s="18" t="s">
        <v>68</v>
      </c>
      <c r="AJ17" s="18" t="s">
        <v>68</v>
      </c>
      <c r="AK17" s="18" t="s">
        <v>68</v>
      </c>
      <c r="AL17" s="18" t="s">
        <v>68</v>
      </c>
      <c r="AM17" s="18" t="s">
        <v>68</v>
      </c>
      <c r="AN17" s="18">
        <v>0</v>
      </c>
      <c r="AO17" s="18">
        <v>0</v>
      </c>
    </row>
    <row r="18" spans="1:41" x14ac:dyDescent="0.25">
      <c r="A18" s="118">
        <v>14</v>
      </c>
      <c r="B18" s="118">
        <v>4</v>
      </c>
      <c r="C18" s="118">
        <v>1</v>
      </c>
      <c r="D18" s="118">
        <v>4</v>
      </c>
      <c r="E18" s="118">
        <v>17</v>
      </c>
      <c r="F18" s="118">
        <v>16</v>
      </c>
      <c r="G18" s="118">
        <v>2</v>
      </c>
      <c r="H18" s="118">
        <v>3</v>
      </c>
      <c r="I18" s="118" t="s">
        <v>828</v>
      </c>
      <c r="K18" s="116" t="s">
        <v>667</v>
      </c>
      <c r="L18" s="18">
        <v>1</v>
      </c>
      <c r="M18" s="18" t="str">
        <f>INDEX(WeatherFiles!$A$14:$A$17,MATCH(Model_Input_Builder!$B18,WeatherFiles!$D$14:$D$17,0),1)</f>
        <v>USA_WA_Spokane.Intl.AP.727850_TMY3</v>
      </c>
      <c r="N18" s="18">
        <v>0</v>
      </c>
      <c r="O18" s="18">
        <v>0</v>
      </c>
      <c r="P18" s="18" t="str">
        <f>INDEX(Above_Ground_Wall_Con!$A$4:$A$19,MATCH(Model_Input_Builder!$C18,Above_Ground_Wall_Con!$D$4:$D$19,0),1)</f>
        <v>Wood-Framed - 2x4 - 16 in OC - R-0 Cavity</v>
      </c>
      <c r="Q18" s="18" t="str">
        <f>INDEX(Ceiling_And_Roof_Con!$A$3:$A$7,MATCH(Model_Input_Builder!$D18,Ceiling_And_Roof_Con!$D$3:$D$7,0),1)</f>
        <v>Attic - R49 Cavity Insulation</v>
      </c>
      <c r="R18" s="18" t="str">
        <f>INDEX(Foundation_And_Floor_Con!$A$4:$A$27,MATCH(Model_Input_Builder!$E18,Foundation_And_Floor_Con!$AI$4:$AI$27,0),1)</f>
        <v>Unheated Basement - R19 Cavity Insulation</v>
      </c>
      <c r="S18" s="18" t="str">
        <f>INDEX(Windows!$A$4:$A$26,MATCH(Model_Input_Builder!$F18,Windows!$E$4:$E$26,0),1)</f>
        <v>Double, low-e, medium SHGC, argon, non-metal</v>
      </c>
      <c r="T18" s="18">
        <f>INDEX(Windows!$C$4:$C$26,MATCH(Model_Input_Builder!$F18,Windows!$E$4:$E$26,0),1)</f>
        <v>0.28000000000000003</v>
      </c>
      <c r="U18" s="18">
        <f>INDEX(Windows!$D$4:$D$26,MATCH(Model_Input_Builder!$F18,Windows!$E$4:$E$26,0),1)</f>
        <v>0.31</v>
      </c>
      <c r="V18" s="18" t="s">
        <v>278</v>
      </c>
      <c r="W18" s="18" t="s">
        <v>278</v>
      </c>
      <c r="X18" s="18" t="s">
        <v>347</v>
      </c>
      <c r="Y18" s="18" t="s">
        <v>33</v>
      </c>
      <c r="Z18" s="18" t="s">
        <v>34</v>
      </c>
      <c r="AA18" s="93">
        <f>INDEX(Duct_Leakage!$A$3:$A$6,MATCH(Model_Input_Builder!$G18,Duct_Leakage!$E$3:$E$6,0),1)</f>
        <v>0.06</v>
      </c>
      <c r="AB18" s="93">
        <f>INDEX(Duct_Leakage!$B$3:$B$6,MATCH(Model_Input_Builder!$G18,Duct_Leakage!$E$3:$E$6,0),1)</f>
        <v>0.03</v>
      </c>
      <c r="AC18" s="18">
        <v>30</v>
      </c>
      <c r="AD18" s="18">
        <v>30</v>
      </c>
      <c r="AE18" s="18" t="s">
        <v>68</v>
      </c>
      <c r="AF18" s="18" t="s">
        <v>36</v>
      </c>
      <c r="AG18" s="49">
        <v>0</v>
      </c>
      <c r="AH18" s="18">
        <v>0</v>
      </c>
      <c r="AI18" s="18" t="s">
        <v>68</v>
      </c>
      <c r="AJ18" s="18" t="s">
        <v>68</v>
      </c>
      <c r="AK18" s="18" t="s">
        <v>68</v>
      </c>
      <c r="AL18" s="18" t="s">
        <v>68</v>
      </c>
      <c r="AM18" s="18" t="s">
        <v>68</v>
      </c>
      <c r="AN18" s="18">
        <v>0</v>
      </c>
      <c r="AO18" s="18">
        <v>0</v>
      </c>
    </row>
    <row r="19" spans="1:41" x14ac:dyDescent="0.25">
      <c r="A19" s="118">
        <v>15</v>
      </c>
      <c r="B19" s="118">
        <v>3</v>
      </c>
      <c r="C19" s="118">
        <v>7</v>
      </c>
      <c r="D19" s="118">
        <v>4</v>
      </c>
      <c r="E19" s="118">
        <v>13</v>
      </c>
      <c r="F19" s="118">
        <v>11</v>
      </c>
      <c r="G19" s="118">
        <v>3</v>
      </c>
      <c r="H19" s="118">
        <v>1</v>
      </c>
      <c r="I19" s="118" t="s">
        <v>829</v>
      </c>
      <c r="K19" s="116" t="s">
        <v>668</v>
      </c>
      <c r="L19" s="18">
        <v>1</v>
      </c>
      <c r="M19" s="18" t="str">
        <f>INDEX(WeatherFiles!$A$14:$A$17,MATCH(Model_Input_Builder!$B19,WeatherFiles!$D$14:$D$17,0),1)</f>
        <v>USA_WA_Seattle-Tacoma.Intl.AP.727930_TMY3</v>
      </c>
      <c r="N19" s="18">
        <v>0</v>
      </c>
      <c r="O19" s="18">
        <v>0</v>
      </c>
      <c r="P19" s="18" t="str">
        <f>INDEX(Above_Ground_Wall_Con!$A$4:$A$19,MATCH(Model_Input_Builder!$C19,Above_Ground_Wall_Con!$D$4:$D$19,0),1)</f>
        <v>Wood-Framed - 2x6 - 24 in OC - R-19 Cavity - R-10 Header</v>
      </c>
      <c r="Q19" s="18" t="str">
        <f>INDEX(Ceiling_And_Roof_Con!$A$3:$A$7,MATCH(Model_Input_Builder!$D19,Ceiling_And_Roof_Con!$D$3:$D$7,0),1)</f>
        <v>Attic - R49 Cavity Insulation</v>
      </c>
      <c r="R19" s="18" t="str">
        <f>INDEX(Foundation_And_Floor_Con!$A$4:$A$27,MATCH(Model_Input_Builder!$E19,Foundation_And_Floor_Con!$AI$4:$AI$27,0),1)</f>
        <v>Heated Basement - R10 Exterior Insulation</v>
      </c>
      <c r="S19" s="18" t="str">
        <f>INDEX(Windows!$A$4:$A$26,MATCH(Model_Input_Builder!$F19,Windows!$E$4:$E$26,0),1)</f>
        <v>Double, low-e, low SHGC, argon, metal, TB</v>
      </c>
      <c r="T19" s="18">
        <f>INDEX(Windows!$C$4:$C$26,MATCH(Model_Input_Builder!$F19,Windows!$E$4:$E$26,0),1)</f>
        <v>0.41</v>
      </c>
      <c r="U19" s="18">
        <f>INDEX(Windows!$D$4:$D$26,MATCH(Model_Input_Builder!$F19,Windows!$E$4:$E$26,0),1)</f>
        <v>0.23</v>
      </c>
      <c r="V19" s="18" t="s">
        <v>278</v>
      </c>
      <c r="W19" s="18" t="s">
        <v>278</v>
      </c>
      <c r="X19" s="18" t="s">
        <v>347</v>
      </c>
      <c r="Y19" s="18" t="s">
        <v>33</v>
      </c>
      <c r="Z19" s="18" t="s">
        <v>34</v>
      </c>
      <c r="AA19" s="93">
        <f>INDEX(Duct_Leakage!$A$3:$A$6,MATCH(Model_Input_Builder!$G19,Duct_Leakage!$E$3:$E$6,0),1)</f>
        <v>0.127</v>
      </c>
      <c r="AB19" s="93">
        <f>INDEX(Duct_Leakage!$B$3:$B$6,MATCH(Model_Input_Builder!$G19,Duct_Leakage!$E$3:$E$6,0),1)</f>
        <v>6.3E-2</v>
      </c>
      <c r="AC19" s="18">
        <v>30</v>
      </c>
      <c r="AD19" s="18">
        <v>30</v>
      </c>
      <c r="AE19" s="18" t="s">
        <v>68</v>
      </c>
      <c r="AF19" s="18" t="s">
        <v>36</v>
      </c>
      <c r="AG19" s="49">
        <v>0</v>
      </c>
      <c r="AH19" s="18">
        <v>0</v>
      </c>
      <c r="AI19" s="18" t="s">
        <v>68</v>
      </c>
      <c r="AJ19" s="18" t="s">
        <v>68</v>
      </c>
      <c r="AK19" s="18" t="s">
        <v>68</v>
      </c>
      <c r="AL19" s="18" t="s">
        <v>68</v>
      </c>
      <c r="AM19" s="18" t="s">
        <v>68</v>
      </c>
      <c r="AN19" s="18">
        <v>0</v>
      </c>
      <c r="AO19" s="18">
        <v>0</v>
      </c>
    </row>
    <row r="20" spans="1:41" x14ac:dyDescent="0.25">
      <c r="A20" s="118">
        <v>16</v>
      </c>
      <c r="B20" s="118">
        <v>4</v>
      </c>
      <c r="C20" s="118">
        <v>3</v>
      </c>
      <c r="D20" s="118">
        <v>3</v>
      </c>
      <c r="E20" s="118">
        <v>6</v>
      </c>
      <c r="F20" s="118">
        <v>1</v>
      </c>
      <c r="G20" s="118">
        <v>2</v>
      </c>
      <c r="H20" s="118">
        <v>3</v>
      </c>
      <c r="I20" s="118" t="s">
        <v>830</v>
      </c>
      <c r="K20" s="116" t="s">
        <v>669</v>
      </c>
      <c r="L20" s="18">
        <v>1</v>
      </c>
      <c r="M20" s="18" t="str">
        <f>INDEX(WeatherFiles!$A$14:$A$17,MATCH(Model_Input_Builder!$B20,WeatherFiles!$D$14:$D$17,0),1)</f>
        <v>USA_WA_Spokane.Intl.AP.727850_TMY3</v>
      </c>
      <c r="N20" s="18">
        <v>0</v>
      </c>
      <c r="O20" s="18">
        <v>0</v>
      </c>
      <c r="P20" s="18" t="str">
        <f>INDEX(Above_Ground_Wall_Con!$A$4:$A$19,MATCH(Model_Input_Builder!$C20,Above_Ground_Wall_Con!$D$4:$D$19,0),1)</f>
        <v>Wood-Framed - 2x4 - 16 in OC - R-13 Cavity</v>
      </c>
      <c r="Q20" s="18" t="str">
        <f>INDEX(Ceiling_And_Roof_Con!$A$3:$A$7,MATCH(Model_Input_Builder!$D20,Ceiling_And_Roof_Con!$D$3:$D$7,0),1)</f>
        <v>Attic - R38 Cavity Insulation</v>
      </c>
      <c r="R20" s="18" t="str">
        <f>INDEX(Foundation_And_Floor_Con!$A$4:$A$27,MATCH(Model_Input_Builder!$E20,Foundation_And_Floor_Con!$AI$4:$AI$27,0),1)</f>
        <v>Slab - Uninsulated</v>
      </c>
      <c r="S20" s="18" t="str">
        <f>INDEX(Windows!$A$4:$A$26,MATCH(Model_Input_Builder!$F20,Windows!$E$4:$E$26,0),1)</f>
        <v>Single, clear, metal</v>
      </c>
      <c r="T20" s="18">
        <f>INDEX(Windows!$C$4:$C$26,MATCH(Model_Input_Builder!$F20,Windows!$E$4:$E$26,0),1)</f>
        <v>1.0900000000000001</v>
      </c>
      <c r="U20" s="18">
        <f>INDEX(Windows!$D$4:$D$26,MATCH(Model_Input_Builder!$F20,Windows!$E$4:$E$26,0),1)</f>
        <v>0.73</v>
      </c>
      <c r="V20" s="18" t="s">
        <v>278</v>
      </c>
      <c r="W20" s="18" t="s">
        <v>278</v>
      </c>
      <c r="X20" s="18" t="s">
        <v>347</v>
      </c>
      <c r="Y20" s="18" t="s">
        <v>33</v>
      </c>
      <c r="Z20" s="18" t="s">
        <v>34</v>
      </c>
      <c r="AA20" s="93">
        <f>INDEX(Duct_Leakage!$A$3:$A$6,MATCH(Model_Input_Builder!$G20,Duct_Leakage!$E$3:$E$6,0),1)</f>
        <v>0.06</v>
      </c>
      <c r="AB20" s="93">
        <f>INDEX(Duct_Leakage!$B$3:$B$6,MATCH(Model_Input_Builder!$G20,Duct_Leakage!$E$3:$E$6,0),1)</f>
        <v>0.03</v>
      </c>
      <c r="AC20" s="18">
        <v>30</v>
      </c>
      <c r="AD20" s="18">
        <v>30</v>
      </c>
      <c r="AE20" s="18" t="s">
        <v>68</v>
      </c>
      <c r="AF20" s="18" t="s">
        <v>36</v>
      </c>
      <c r="AG20" s="49">
        <v>0</v>
      </c>
      <c r="AH20" s="18">
        <v>0</v>
      </c>
      <c r="AI20" s="18" t="s">
        <v>68</v>
      </c>
      <c r="AJ20" s="18" t="s">
        <v>68</v>
      </c>
      <c r="AK20" s="18" t="s">
        <v>68</v>
      </c>
      <c r="AL20" s="18" t="s">
        <v>68</v>
      </c>
      <c r="AM20" s="18" t="s">
        <v>68</v>
      </c>
      <c r="AN20" s="18">
        <v>0</v>
      </c>
      <c r="AO20" s="18">
        <v>0</v>
      </c>
    </row>
    <row r="21" spans="1:41" x14ac:dyDescent="0.25">
      <c r="A21" s="118">
        <v>17</v>
      </c>
      <c r="B21" s="118">
        <v>4</v>
      </c>
      <c r="C21" s="118">
        <v>8</v>
      </c>
      <c r="D21" s="118">
        <v>4</v>
      </c>
      <c r="E21" s="118">
        <v>9</v>
      </c>
      <c r="F21" s="118">
        <v>4</v>
      </c>
      <c r="G21" s="118">
        <v>4</v>
      </c>
      <c r="H21" s="118">
        <v>2</v>
      </c>
      <c r="I21" s="118" t="s">
        <v>831</v>
      </c>
      <c r="K21" s="116" t="s">
        <v>670</v>
      </c>
      <c r="L21" s="18">
        <v>1</v>
      </c>
      <c r="M21" s="18" t="str">
        <f>INDEX(WeatherFiles!$A$14:$A$17,MATCH(Model_Input_Builder!$B21,WeatherFiles!$D$14:$D$17,0),1)</f>
        <v>USA_WA_Spokane.Intl.AP.727850_TMY3</v>
      </c>
      <c r="N21" s="18">
        <v>0</v>
      </c>
      <c r="O21" s="18">
        <v>0</v>
      </c>
      <c r="P21" s="18" t="str">
        <f>INDEX(Above_Ground_Wall_Con!$A$4:$A$19,MATCH(Model_Input_Builder!$C21,Above_Ground_Wall_Con!$D$4:$D$19,0),1)</f>
        <v>Wood-Framed - 2x6 - 24 in OC - R-21 Cavity - R-10 Header</v>
      </c>
      <c r="Q21" s="18" t="str">
        <f>INDEX(Ceiling_And_Roof_Con!$A$3:$A$7,MATCH(Model_Input_Builder!$D21,Ceiling_And_Roof_Con!$D$3:$D$7,0),1)</f>
        <v>Attic - R49 Cavity Insulation</v>
      </c>
      <c r="R21" s="18" t="str">
        <f>INDEX(Foundation_And_Floor_Con!$A$4:$A$27,MATCH(Model_Input_Builder!$E21,Foundation_And_Floor_Con!$AI$4:$AI$27,0),1)</f>
        <v>Slab - R10 Perimeter with No Thermal Break</v>
      </c>
      <c r="S21" s="18" t="str">
        <f>INDEX(Windows!$A$4:$A$26,MATCH(Model_Input_Builder!$F21,Windows!$E$4:$E$26,0),1)</f>
        <v>Double, low-e, high SHGC, argon, metal</v>
      </c>
      <c r="T21" s="18">
        <f>INDEX(Windows!$C$4:$C$26,MATCH(Model_Input_Builder!$F21,Windows!$E$4:$E$26,0),1)</f>
        <v>0.65</v>
      </c>
      <c r="U21" s="18">
        <f>INDEX(Windows!$D$4:$D$26,MATCH(Model_Input_Builder!$F21,Windows!$E$4:$E$26,0),1)</f>
        <v>0.57999999999999996</v>
      </c>
      <c r="V21" s="18" t="s">
        <v>278</v>
      </c>
      <c r="W21" s="18" t="s">
        <v>278</v>
      </c>
      <c r="X21" s="18" t="s">
        <v>347</v>
      </c>
      <c r="Y21" s="18" t="s">
        <v>33</v>
      </c>
      <c r="Z21" s="18" t="s">
        <v>34</v>
      </c>
      <c r="AA21" s="93">
        <f>INDEX(Duct_Leakage!$A$3:$A$6,MATCH(Model_Input_Builder!$G21,Duct_Leakage!$E$3:$E$6,0),1)</f>
        <v>0.18</v>
      </c>
      <c r="AB21" s="93">
        <f>INDEX(Duct_Leakage!$B$3:$B$6,MATCH(Model_Input_Builder!$G21,Duct_Leakage!$E$3:$E$6,0),1)</f>
        <v>0.09</v>
      </c>
      <c r="AC21" s="18">
        <v>30</v>
      </c>
      <c r="AD21" s="18">
        <v>30</v>
      </c>
      <c r="AE21" s="18" t="s">
        <v>68</v>
      </c>
      <c r="AF21" s="18" t="s">
        <v>36</v>
      </c>
      <c r="AG21" s="49">
        <v>0</v>
      </c>
      <c r="AH21" s="18">
        <v>0</v>
      </c>
      <c r="AI21" s="18" t="s">
        <v>68</v>
      </c>
      <c r="AJ21" s="18" t="s">
        <v>68</v>
      </c>
      <c r="AK21" s="18" t="s">
        <v>68</v>
      </c>
      <c r="AL21" s="18" t="s">
        <v>68</v>
      </c>
      <c r="AM21" s="18" t="s">
        <v>68</v>
      </c>
      <c r="AN21" s="18">
        <v>0</v>
      </c>
      <c r="AO21" s="18">
        <v>0</v>
      </c>
    </row>
    <row r="22" spans="1:41" x14ac:dyDescent="0.25">
      <c r="A22" s="118">
        <v>18</v>
      </c>
      <c r="B22" s="118">
        <v>2</v>
      </c>
      <c r="C22" s="118">
        <v>4</v>
      </c>
      <c r="D22" s="118">
        <v>2</v>
      </c>
      <c r="E22" s="118">
        <v>14</v>
      </c>
      <c r="F22" s="118">
        <v>1</v>
      </c>
      <c r="G22" s="118">
        <v>1</v>
      </c>
      <c r="H22" s="118">
        <v>3</v>
      </c>
      <c r="I22" s="118" t="s">
        <v>832</v>
      </c>
      <c r="K22" s="116" t="s">
        <v>671</v>
      </c>
      <c r="L22" s="18">
        <v>1</v>
      </c>
      <c r="M22" s="18" t="str">
        <f>INDEX(WeatherFiles!$A$14:$A$17,MATCH(Model_Input_Builder!$B22,WeatherFiles!$D$14:$D$17,0),1)</f>
        <v>USA_MT_Kalispell-Glacier.Park.Intl.AP.727790_TMY3</v>
      </c>
      <c r="N22" s="18">
        <v>0</v>
      </c>
      <c r="O22" s="18">
        <v>0</v>
      </c>
      <c r="P22" s="18" t="str">
        <f>INDEX(Above_Ground_Wall_Con!$A$4:$A$19,MATCH(Model_Input_Builder!$C22,Above_Ground_Wall_Con!$D$4:$D$19,0),1)</f>
        <v>Wood-Framed - 2x6 - 16 in OC - R-0 Cavity</v>
      </c>
      <c r="Q22" s="18" t="str">
        <f>INDEX(Ceiling_And_Roof_Con!$A$3:$A$7,MATCH(Model_Input_Builder!$D22,Ceiling_And_Roof_Con!$D$3:$D$7,0),1)</f>
        <v>Attic - R30 Cavity Insulation</v>
      </c>
      <c r="R22" s="18" t="str">
        <f>INDEX(Foundation_And_Floor_Con!$A$4:$A$27,MATCH(Model_Input_Builder!$E22,Foundation_And_Floor_Con!$AI$4:$AI$27,0),1)</f>
        <v>Heated Basement - R15 Exterior Insulation</v>
      </c>
      <c r="S22" s="18" t="str">
        <f>INDEX(Windows!$A$4:$A$26,MATCH(Model_Input_Builder!$F22,Windows!$E$4:$E$26,0),1)</f>
        <v>Single, clear, metal</v>
      </c>
      <c r="T22" s="18">
        <f>INDEX(Windows!$C$4:$C$26,MATCH(Model_Input_Builder!$F22,Windows!$E$4:$E$26,0),1)</f>
        <v>1.0900000000000001</v>
      </c>
      <c r="U22" s="18">
        <f>INDEX(Windows!$D$4:$D$26,MATCH(Model_Input_Builder!$F22,Windows!$E$4:$E$26,0),1)</f>
        <v>0.73</v>
      </c>
      <c r="V22" s="18" t="s">
        <v>278</v>
      </c>
      <c r="W22" s="18" t="s">
        <v>278</v>
      </c>
      <c r="X22" s="18" t="s">
        <v>347</v>
      </c>
      <c r="Y22" s="18" t="s">
        <v>33</v>
      </c>
      <c r="Z22" s="18" t="s">
        <v>34</v>
      </c>
      <c r="AA22" s="93">
        <f>INDEX(Duct_Leakage!$A$3:$A$6,MATCH(Model_Input_Builder!$G22,Duct_Leakage!$E$3:$E$6,0),1)</f>
        <v>0.03</v>
      </c>
      <c r="AB22" s="93">
        <f>INDEX(Duct_Leakage!$B$3:$B$6,MATCH(Model_Input_Builder!$G22,Duct_Leakage!$E$3:$E$6,0),1)</f>
        <v>1.4999999999999999E-2</v>
      </c>
      <c r="AC22" s="18">
        <v>30</v>
      </c>
      <c r="AD22" s="18">
        <v>30</v>
      </c>
      <c r="AE22" s="18" t="s">
        <v>68</v>
      </c>
      <c r="AF22" s="18" t="s">
        <v>36</v>
      </c>
      <c r="AG22" s="49">
        <v>0</v>
      </c>
      <c r="AH22" s="18">
        <v>0</v>
      </c>
      <c r="AI22" s="18" t="s">
        <v>68</v>
      </c>
      <c r="AJ22" s="18" t="s">
        <v>68</v>
      </c>
      <c r="AK22" s="18" t="s">
        <v>68</v>
      </c>
      <c r="AL22" s="18" t="s">
        <v>68</v>
      </c>
      <c r="AM22" s="18" t="s">
        <v>68</v>
      </c>
      <c r="AN22" s="18">
        <v>0</v>
      </c>
      <c r="AO22" s="18">
        <v>0</v>
      </c>
    </row>
    <row r="23" spans="1:41" x14ac:dyDescent="0.25">
      <c r="A23" s="118">
        <v>19</v>
      </c>
      <c r="B23" s="118">
        <v>4</v>
      </c>
      <c r="C23" s="118">
        <v>2</v>
      </c>
      <c r="D23" s="118">
        <v>5</v>
      </c>
      <c r="E23" s="118">
        <v>8</v>
      </c>
      <c r="F23" s="118">
        <v>14</v>
      </c>
      <c r="G23" s="118">
        <v>1</v>
      </c>
      <c r="H23" s="118">
        <v>2</v>
      </c>
      <c r="I23" s="118" t="s">
        <v>833</v>
      </c>
      <c r="K23" s="116" t="s">
        <v>672</v>
      </c>
      <c r="L23" s="18">
        <v>1</v>
      </c>
      <c r="M23" s="18" t="str">
        <f>INDEX(WeatherFiles!$A$14:$A$17,MATCH(Model_Input_Builder!$B23,WeatherFiles!$D$14:$D$17,0),1)</f>
        <v>USA_WA_Spokane.Intl.AP.727850_TMY3</v>
      </c>
      <c r="N23" s="18">
        <v>0</v>
      </c>
      <c r="O23" s="18">
        <v>0</v>
      </c>
      <c r="P23" s="18" t="str">
        <f>INDEX(Above_Ground_Wall_Con!$A$4:$A$19,MATCH(Model_Input_Builder!$C23,Above_Ground_Wall_Con!$D$4:$D$19,0),1)</f>
        <v>Wood-Framed - 2x4 - 16 in OC - R-11 Cavity</v>
      </c>
      <c r="Q23" s="18" t="str">
        <f>INDEX(Ceiling_And_Roof_Con!$A$3:$A$7,MATCH(Model_Input_Builder!$D23,Ceiling_And_Roof_Con!$D$3:$D$7,0),1)</f>
        <v>Attic - R60 Cavity Insulation</v>
      </c>
      <c r="R23" s="18" t="str">
        <f>INDEX(Foundation_And_Floor_Con!$A$4:$A$27,MATCH(Model_Input_Builder!$E23,Foundation_And_Floor_Con!$AI$4:$AI$27,0),1)</f>
        <v>Slab - R5 Under Full Slab with R5 Thermal Break</v>
      </c>
      <c r="S23" s="18" t="str">
        <f>INDEX(Windows!$A$4:$A$26,MATCH(Model_Input_Builder!$F23,Windows!$E$4:$E$26,0),1)</f>
        <v>Double, tint, non-metal</v>
      </c>
      <c r="T23" s="18">
        <f>INDEX(Windows!$C$4:$C$26,MATCH(Model_Input_Builder!$F23,Windows!$E$4:$E$26,0),1)</f>
        <v>0.52</v>
      </c>
      <c r="U23" s="18">
        <f>INDEX(Windows!$D$4:$D$26,MATCH(Model_Input_Builder!$F23,Windows!$E$4:$E$26,0),1)</f>
        <v>0.47</v>
      </c>
      <c r="V23" s="18" t="s">
        <v>278</v>
      </c>
      <c r="W23" s="18" t="s">
        <v>278</v>
      </c>
      <c r="X23" s="18" t="s">
        <v>347</v>
      </c>
      <c r="Y23" s="18" t="s">
        <v>33</v>
      </c>
      <c r="Z23" s="18" t="s">
        <v>34</v>
      </c>
      <c r="AA23" s="93">
        <f>INDEX(Duct_Leakage!$A$3:$A$6,MATCH(Model_Input_Builder!$G23,Duct_Leakage!$E$3:$E$6,0),1)</f>
        <v>0.03</v>
      </c>
      <c r="AB23" s="93">
        <f>INDEX(Duct_Leakage!$B$3:$B$6,MATCH(Model_Input_Builder!$G23,Duct_Leakage!$E$3:$E$6,0),1)</f>
        <v>1.4999999999999999E-2</v>
      </c>
      <c r="AC23" s="18">
        <v>30</v>
      </c>
      <c r="AD23" s="18">
        <v>30</v>
      </c>
      <c r="AE23" s="18" t="s">
        <v>68</v>
      </c>
      <c r="AF23" s="18" t="s">
        <v>36</v>
      </c>
      <c r="AG23" s="49">
        <v>0</v>
      </c>
      <c r="AH23" s="18">
        <v>0</v>
      </c>
      <c r="AI23" s="18" t="s">
        <v>68</v>
      </c>
      <c r="AJ23" s="18" t="s">
        <v>68</v>
      </c>
      <c r="AK23" s="18" t="s">
        <v>68</v>
      </c>
      <c r="AL23" s="18" t="s">
        <v>68</v>
      </c>
      <c r="AM23" s="18" t="s">
        <v>68</v>
      </c>
      <c r="AN23" s="18">
        <v>0</v>
      </c>
      <c r="AO23" s="18">
        <v>0</v>
      </c>
    </row>
    <row r="24" spans="1:41" x14ac:dyDescent="0.25">
      <c r="A24" s="118">
        <v>20</v>
      </c>
      <c r="B24" s="118">
        <v>2</v>
      </c>
      <c r="C24" s="118">
        <v>2</v>
      </c>
      <c r="D24" s="118">
        <v>2</v>
      </c>
      <c r="E24" s="118">
        <v>14</v>
      </c>
      <c r="F24" s="118">
        <v>5</v>
      </c>
      <c r="G24" s="118">
        <v>4</v>
      </c>
      <c r="H24" s="118">
        <v>2</v>
      </c>
      <c r="I24" s="118" t="s">
        <v>834</v>
      </c>
      <c r="K24" s="116" t="s">
        <v>673</v>
      </c>
      <c r="L24" s="18">
        <v>1</v>
      </c>
      <c r="M24" s="18" t="str">
        <f>INDEX(WeatherFiles!$A$14:$A$17,MATCH(Model_Input_Builder!$B24,WeatherFiles!$D$14:$D$17,0),1)</f>
        <v>USA_MT_Kalispell-Glacier.Park.Intl.AP.727790_TMY3</v>
      </c>
      <c r="N24" s="18">
        <v>0</v>
      </c>
      <c r="O24" s="18">
        <v>0</v>
      </c>
      <c r="P24" s="18" t="str">
        <f>INDEX(Above_Ground_Wall_Con!$A$4:$A$19,MATCH(Model_Input_Builder!$C24,Above_Ground_Wall_Con!$D$4:$D$19,0),1)</f>
        <v>Wood-Framed - 2x4 - 16 in OC - R-11 Cavity</v>
      </c>
      <c r="Q24" s="18" t="str">
        <f>INDEX(Ceiling_And_Roof_Con!$A$3:$A$7,MATCH(Model_Input_Builder!$D24,Ceiling_And_Roof_Con!$D$3:$D$7,0),1)</f>
        <v>Attic - R30 Cavity Insulation</v>
      </c>
      <c r="R24" s="18" t="str">
        <f>INDEX(Foundation_And_Floor_Con!$A$4:$A$27,MATCH(Model_Input_Builder!$E24,Foundation_And_Floor_Con!$AI$4:$AI$27,0),1)</f>
        <v>Heated Basement - R15 Exterior Insulation</v>
      </c>
      <c r="S24" s="18" t="str">
        <f>INDEX(Windows!$A$4:$A$26,MATCH(Model_Input_Builder!$F24,Windows!$E$4:$E$26,0),1)</f>
        <v>Double, low-e, medium SHGC, argon, metal</v>
      </c>
      <c r="T24" s="18">
        <f>INDEX(Windows!$C$4:$C$26,MATCH(Model_Input_Builder!$F24,Windows!$E$4:$E$26,0),1)</f>
        <v>0.64</v>
      </c>
      <c r="U24" s="18">
        <f>INDEX(Windows!$D$4:$D$26,MATCH(Model_Input_Builder!$F24,Windows!$E$4:$E$26,0),1)</f>
        <v>0.38</v>
      </c>
      <c r="V24" s="18" t="s">
        <v>278</v>
      </c>
      <c r="W24" s="18" t="s">
        <v>278</v>
      </c>
      <c r="X24" s="18" t="s">
        <v>347</v>
      </c>
      <c r="Y24" s="18" t="s">
        <v>33</v>
      </c>
      <c r="Z24" s="18" t="s">
        <v>34</v>
      </c>
      <c r="AA24" s="93">
        <f>INDEX(Duct_Leakage!$A$3:$A$6,MATCH(Model_Input_Builder!$G24,Duct_Leakage!$E$3:$E$6,0),1)</f>
        <v>0.18</v>
      </c>
      <c r="AB24" s="93">
        <f>INDEX(Duct_Leakage!$B$3:$B$6,MATCH(Model_Input_Builder!$G24,Duct_Leakage!$E$3:$E$6,0),1)</f>
        <v>0.09</v>
      </c>
      <c r="AC24" s="18">
        <v>30</v>
      </c>
      <c r="AD24" s="18">
        <v>30</v>
      </c>
      <c r="AE24" s="18" t="s">
        <v>68</v>
      </c>
      <c r="AF24" s="18" t="s">
        <v>36</v>
      </c>
      <c r="AG24" s="49">
        <v>0</v>
      </c>
      <c r="AH24" s="18">
        <v>0</v>
      </c>
      <c r="AI24" s="18" t="s">
        <v>68</v>
      </c>
      <c r="AJ24" s="18" t="s">
        <v>68</v>
      </c>
      <c r="AK24" s="18" t="s">
        <v>68</v>
      </c>
      <c r="AL24" s="18" t="s">
        <v>68</v>
      </c>
      <c r="AM24" s="18" t="s">
        <v>68</v>
      </c>
      <c r="AN24" s="18">
        <v>0</v>
      </c>
      <c r="AO24" s="18">
        <v>0</v>
      </c>
    </row>
    <row r="25" spans="1:41" x14ac:dyDescent="0.25">
      <c r="A25" s="118">
        <v>21</v>
      </c>
      <c r="B25" s="118">
        <v>3</v>
      </c>
      <c r="C25" s="118">
        <v>4</v>
      </c>
      <c r="D25" s="118">
        <v>1</v>
      </c>
      <c r="E25" s="118">
        <v>16</v>
      </c>
      <c r="F25" s="118">
        <v>18</v>
      </c>
      <c r="G25" s="118">
        <v>1</v>
      </c>
      <c r="H25" s="118">
        <v>1</v>
      </c>
      <c r="I25" s="118" t="s">
        <v>835</v>
      </c>
      <c r="K25" s="116" t="s">
        <v>674</v>
      </c>
      <c r="L25" s="18">
        <v>1</v>
      </c>
      <c r="M25" s="18" t="str">
        <f>INDEX(WeatherFiles!$A$14:$A$17,MATCH(Model_Input_Builder!$B25,WeatherFiles!$D$14:$D$17,0),1)</f>
        <v>USA_WA_Seattle-Tacoma.Intl.AP.727930_TMY3</v>
      </c>
      <c r="N25" s="18">
        <v>0</v>
      </c>
      <c r="O25" s="18">
        <v>0</v>
      </c>
      <c r="P25" s="18" t="str">
        <f>INDEX(Above_Ground_Wall_Con!$A$4:$A$19,MATCH(Model_Input_Builder!$C25,Above_Ground_Wall_Con!$D$4:$D$19,0),1)</f>
        <v>Wood-Framed - 2x6 - 16 in OC - R-0 Cavity</v>
      </c>
      <c r="Q25" s="18" t="str">
        <f>INDEX(Ceiling_And_Roof_Con!$A$3:$A$7,MATCH(Model_Input_Builder!$D25,Ceiling_And_Roof_Con!$D$3:$D$7,0),1)</f>
        <v>Attic - R0 Cavity Insulation</v>
      </c>
      <c r="R25" s="18" t="str">
        <f>INDEX(Foundation_And_Floor_Con!$A$4:$A$27,MATCH(Model_Input_Builder!$E25,Foundation_And_Floor_Con!$AI$4:$AI$27,0),1)</f>
        <v>Unheated Basement - R13 Cavity Insulation</v>
      </c>
      <c r="S25" s="18" t="str">
        <f>INDEX(Windows!$A$4:$A$26,MATCH(Model_Input_Builder!$F25,Windows!$E$4:$E$26,0),1)</f>
        <v>Triple, low-e, high SHGC, argon, non-metal</v>
      </c>
      <c r="T25" s="18">
        <f>INDEX(Windows!$C$4:$C$26,MATCH(Model_Input_Builder!$F25,Windows!$E$4:$E$26,0),1)</f>
        <v>0.2</v>
      </c>
      <c r="U25" s="18">
        <f>INDEX(Windows!$D$4:$D$26,MATCH(Model_Input_Builder!$F25,Windows!$E$4:$E$26,0),1)</f>
        <v>0.41</v>
      </c>
      <c r="V25" s="18" t="s">
        <v>278</v>
      </c>
      <c r="W25" s="18" t="s">
        <v>278</v>
      </c>
      <c r="X25" s="18" t="s">
        <v>347</v>
      </c>
      <c r="Y25" s="18" t="s">
        <v>33</v>
      </c>
      <c r="Z25" s="18" t="s">
        <v>34</v>
      </c>
      <c r="AA25" s="93">
        <f>INDEX(Duct_Leakage!$A$3:$A$6,MATCH(Model_Input_Builder!$G25,Duct_Leakage!$E$3:$E$6,0),1)</f>
        <v>0.03</v>
      </c>
      <c r="AB25" s="93">
        <f>INDEX(Duct_Leakage!$B$3:$B$6,MATCH(Model_Input_Builder!$G25,Duct_Leakage!$E$3:$E$6,0),1)</f>
        <v>1.4999999999999999E-2</v>
      </c>
      <c r="AC25" s="18">
        <v>30</v>
      </c>
      <c r="AD25" s="18">
        <v>30</v>
      </c>
      <c r="AE25" s="18" t="s">
        <v>68</v>
      </c>
      <c r="AF25" s="18" t="s">
        <v>36</v>
      </c>
      <c r="AG25" s="49">
        <v>0</v>
      </c>
      <c r="AH25" s="18">
        <v>0</v>
      </c>
      <c r="AI25" s="18" t="s">
        <v>68</v>
      </c>
      <c r="AJ25" s="18" t="s">
        <v>68</v>
      </c>
      <c r="AK25" s="18" t="s">
        <v>68</v>
      </c>
      <c r="AL25" s="18" t="s">
        <v>68</v>
      </c>
      <c r="AM25" s="18" t="s">
        <v>68</v>
      </c>
      <c r="AN25" s="18">
        <v>0</v>
      </c>
      <c r="AO25" s="18">
        <v>0</v>
      </c>
    </row>
    <row r="26" spans="1:41" x14ac:dyDescent="0.25">
      <c r="A26" s="118">
        <v>22</v>
      </c>
      <c r="B26" s="118">
        <v>1</v>
      </c>
      <c r="C26" s="118">
        <v>6</v>
      </c>
      <c r="D26" s="118">
        <v>5</v>
      </c>
      <c r="E26" s="118">
        <v>19</v>
      </c>
      <c r="F26" s="118">
        <v>2</v>
      </c>
      <c r="G26" s="118">
        <v>3</v>
      </c>
      <c r="H26" s="118">
        <v>1</v>
      </c>
      <c r="I26" s="118" t="s">
        <v>836</v>
      </c>
      <c r="K26" s="116" t="s">
        <v>675</v>
      </c>
      <c r="L26" s="18">
        <v>1</v>
      </c>
      <c r="M26" s="18" t="str">
        <f>INDEX(WeatherFiles!$A$14:$A$17,MATCH(Model_Input_Builder!$B26,WeatherFiles!$D$14:$D$17,0),1)</f>
        <v>USA_ID_Boise.AP-Gowen.Field.ANGB.726810_TMY3</v>
      </c>
      <c r="N26" s="18">
        <v>0</v>
      </c>
      <c r="O26" s="18">
        <v>0</v>
      </c>
      <c r="P26" s="18" t="str">
        <f>INDEX(Above_Ground_Wall_Con!$A$4:$A$19,MATCH(Model_Input_Builder!$C26,Above_Ground_Wall_Con!$D$4:$D$19,0),1)</f>
        <v>Wood-Framed - 2x6 - 16 in OC - R-21 Cavity</v>
      </c>
      <c r="Q26" s="18" t="str">
        <f>INDEX(Ceiling_And_Roof_Con!$A$3:$A$7,MATCH(Model_Input_Builder!$D26,Ceiling_And_Roof_Con!$D$3:$D$7,0),1)</f>
        <v>Attic - R60 Cavity Insulation</v>
      </c>
      <c r="R26" s="18" t="str">
        <f>INDEX(Foundation_And_Floor_Con!$A$4:$A$27,MATCH(Model_Input_Builder!$E26,Foundation_And_Floor_Con!$AI$4:$AI$27,0),1)</f>
        <v>Unheated Basement - R38 Cavity Insulation</v>
      </c>
      <c r="S26" s="18" t="str">
        <f>INDEX(Windows!$A$4:$A$26,MATCH(Model_Input_Builder!$F26,Windows!$E$4:$E$26,0),1)</f>
        <v>Double, clear, metal</v>
      </c>
      <c r="T26" s="18">
        <f>INDEX(Windows!$C$4:$C$26,MATCH(Model_Input_Builder!$F26,Windows!$E$4:$E$26,0),1)</f>
        <v>0.83</v>
      </c>
      <c r="U26" s="18">
        <f>INDEX(Windows!$D$4:$D$26,MATCH(Model_Input_Builder!$F26,Windows!$E$4:$E$26,0),1)</f>
        <v>0.65</v>
      </c>
      <c r="V26" s="18" t="s">
        <v>278</v>
      </c>
      <c r="W26" s="18" t="s">
        <v>278</v>
      </c>
      <c r="X26" s="18" t="s">
        <v>347</v>
      </c>
      <c r="Y26" s="18" t="s">
        <v>33</v>
      </c>
      <c r="Z26" s="18" t="s">
        <v>34</v>
      </c>
      <c r="AA26" s="93">
        <f>INDEX(Duct_Leakage!$A$3:$A$6,MATCH(Model_Input_Builder!$G26,Duct_Leakage!$E$3:$E$6,0),1)</f>
        <v>0.127</v>
      </c>
      <c r="AB26" s="93">
        <f>INDEX(Duct_Leakage!$B$3:$B$6,MATCH(Model_Input_Builder!$G26,Duct_Leakage!$E$3:$E$6,0),1)</f>
        <v>6.3E-2</v>
      </c>
      <c r="AC26" s="18">
        <v>30</v>
      </c>
      <c r="AD26" s="18">
        <v>30</v>
      </c>
      <c r="AE26" s="18" t="s">
        <v>68</v>
      </c>
      <c r="AF26" s="18" t="s">
        <v>36</v>
      </c>
      <c r="AG26" s="49">
        <v>0</v>
      </c>
      <c r="AH26" s="18">
        <v>0</v>
      </c>
      <c r="AI26" s="18" t="s">
        <v>68</v>
      </c>
      <c r="AJ26" s="18" t="s">
        <v>68</v>
      </c>
      <c r="AK26" s="18" t="s">
        <v>68</v>
      </c>
      <c r="AL26" s="18" t="s">
        <v>68</v>
      </c>
      <c r="AM26" s="18" t="s">
        <v>68</v>
      </c>
      <c r="AN26" s="18">
        <v>0</v>
      </c>
      <c r="AO26" s="18">
        <v>0</v>
      </c>
    </row>
    <row r="27" spans="1:41" x14ac:dyDescent="0.25">
      <c r="A27" s="118">
        <v>23</v>
      </c>
      <c r="B27" s="118">
        <v>2</v>
      </c>
      <c r="C27" s="118">
        <v>4</v>
      </c>
      <c r="D27" s="118">
        <v>4</v>
      </c>
      <c r="E27" s="118">
        <v>10</v>
      </c>
      <c r="F27" s="118">
        <v>2</v>
      </c>
      <c r="G27" s="118">
        <v>1</v>
      </c>
      <c r="H27" s="118">
        <v>2</v>
      </c>
      <c r="I27" s="118" t="s">
        <v>837</v>
      </c>
      <c r="K27" s="116" t="s">
        <v>676</v>
      </c>
      <c r="L27" s="18">
        <v>1</v>
      </c>
      <c r="M27" s="18" t="str">
        <f>INDEX(WeatherFiles!$A$14:$A$17,MATCH(Model_Input_Builder!$B27,WeatherFiles!$D$14:$D$17,0),1)</f>
        <v>USA_MT_Kalispell-Glacier.Park.Intl.AP.727790_TMY3</v>
      </c>
      <c r="N27" s="18">
        <v>0</v>
      </c>
      <c r="O27" s="18">
        <v>0</v>
      </c>
      <c r="P27" s="18" t="str">
        <f>INDEX(Above_Ground_Wall_Con!$A$4:$A$19,MATCH(Model_Input_Builder!$C27,Above_Ground_Wall_Con!$D$4:$D$19,0),1)</f>
        <v>Wood-Framed - 2x6 - 16 in OC - R-0 Cavity</v>
      </c>
      <c r="Q27" s="18" t="str">
        <f>INDEX(Ceiling_And_Roof_Con!$A$3:$A$7,MATCH(Model_Input_Builder!$D27,Ceiling_And_Roof_Con!$D$3:$D$7,0),1)</f>
        <v>Attic - R49 Cavity Insulation</v>
      </c>
      <c r="R27" s="18" t="str">
        <f>INDEX(Foundation_And_Floor_Con!$A$4:$A$27,MATCH(Model_Input_Builder!$E27,Foundation_And_Floor_Con!$AI$4:$AI$27,0),1)</f>
        <v>Slab - R10 Under Full Slab with R5 Thermal Break</v>
      </c>
      <c r="S27" s="18" t="str">
        <f>INDEX(Windows!$A$4:$A$26,MATCH(Model_Input_Builder!$F27,Windows!$E$4:$E$26,0),1)</f>
        <v>Double, clear, metal</v>
      </c>
      <c r="T27" s="18">
        <f>INDEX(Windows!$C$4:$C$26,MATCH(Model_Input_Builder!$F27,Windows!$E$4:$E$26,0),1)</f>
        <v>0.83</v>
      </c>
      <c r="U27" s="18">
        <f>INDEX(Windows!$D$4:$D$26,MATCH(Model_Input_Builder!$F27,Windows!$E$4:$E$26,0),1)</f>
        <v>0.65</v>
      </c>
      <c r="V27" s="18" t="s">
        <v>278</v>
      </c>
      <c r="W27" s="18" t="s">
        <v>278</v>
      </c>
      <c r="X27" s="18" t="s">
        <v>347</v>
      </c>
      <c r="Y27" s="18" t="s">
        <v>33</v>
      </c>
      <c r="Z27" s="18" t="s">
        <v>34</v>
      </c>
      <c r="AA27" s="93">
        <f>INDEX(Duct_Leakage!$A$3:$A$6,MATCH(Model_Input_Builder!$G27,Duct_Leakage!$E$3:$E$6,0),1)</f>
        <v>0.03</v>
      </c>
      <c r="AB27" s="93">
        <f>INDEX(Duct_Leakage!$B$3:$B$6,MATCH(Model_Input_Builder!$G27,Duct_Leakage!$E$3:$E$6,0),1)</f>
        <v>1.4999999999999999E-2</v>
      </c>
      <c r="AC27" s="18">
        <v>30</v>
      </c>
      <c r="AD27" s="18">
        <v>30</v>
      </c>
      <c r="AE27" s="18" t="s">
        <v>68</v>
      </c>
      <c r="AF27" s="18" t="s">
        <v>36</v>
      </c>
      <c r="AG27" s="49">
        <v>0</v>
      </c>
      <c r="AH27" s="18">
        <v>0</v>
      </c>
      <c r="AI27" s="18" t="s">
        <v>68</v>
      </c>
      <c r="AJ27" s="18" t="s">
        <v>68</v>
      </c>
      <c r="AK27" s="18" t="s">
        <v>68</v>
      </c>
      <c r="AL27" s="18" t="s">
        <v>68</v>
      </c>
      <c r="AM27" s="18" t="s">
        <v>68</v>
      </c>
      <c r="AN27" s="18">
        <v>0</v>
      </c>
      <c r="AO27" s="18">
        <v>0</v>
      </c>
    </row>
    <row r="28" spans="1:41" x14ac:dyDescent="0.25">
      <c r="A28" s="118">
        <v>24</v>
      </c>
      <c r="B28" s="118">
        <v>3</v>
      </c>
      <c r="C28" s="118">
        <v>8</v>
      </c>
      <c r="D28" s="118">
        <v>2</v>
      </c>
      <c r="E28" s="118">
        <v>18</v>
      </c>
      <c r="F28" s="118">
        <v>4</v>
      </c>
      <c r="G28" s="118">
        <v>4</v>
      </c>
      <c r="H28" s="118">
        <v>1</v>
      </c>
      <c r="I28" s="118" t="s">
        <v>838</v>
      </c>
      <c r="K28" s="116" t="s">
        <v>677</v>
      </c>
      <c r="L28" s="18">
        <v>1</v>
      </c>
      <c r="M28" s="18" t="str">
        <f>INDEX(WeatherFiles!$A$14:$A$17,MATCH(Model_Input_Builder!$B28,WeatherFiles!$D$14:$D$17,0),1)</f>
        <v>USA_WA_Seattle-Tacoma.Intl.AP.727930_TMY3</v>
      </c>
      <c r="N28" s="18">
        <v>0</v>
      </c>
      <c r="O28" s="18">
        <v>0</v>
      </c>
      <c r="P28" s="18" t="str">
        <f>INDEX(Above_Ground_Wall_Con!$A$4:$A$19,MATCH(Model_Input_Builder!$C28,Above_Ground_Wall_Con!$D$4:$D$19,0),1)</f>
        <v>Wood-Framed - 2x6 - 24 in OC - R-21 Cavity - R-10 Header</v>
      </c>
      <c r="Q28" s="18" t="str">
        <f>INDEX(Ceiling_And_Roof_Con!$A$3:$A$7,MATCH(Model_Input_Builder!$D28,Ceiling_And_Roof_Con!$D$3:$D$7,0),1)</f>
        <v>Attic - R30 Cavity Insulation</v>
      </c>
      <c r="R28" s="18" t="str">
        <f>INDEX(Foundation_And_Floor_Con!$A$4:$A$27,MATCH(Model_Input_Builder!$E28,Foundation_And_Floor_Con!$AI$4:$AI$27,0),1)</f>
        <v>Unheated Basement - R30 Cavity Insulation</v>
      </c>
      <c r="S28" s="18" t="str">
        <f>INDEX(Windows!$A$4:$A$26,MATCH(Model_Input_Builder!$F28,Windows!$E$4:$E$26,0),1)</f>
        <v>Double, low-e, high SHGC, argon, metal</v>
      </c>
      <c r="T28" s="18">
        <f>INDEX(Windows!$C$4:$C$26,MATCH(Model_Input_Builder!$F28,Windows!$E$4:$E$26,0),1)</f>
        <v>0.65</v>
      </c>
      <c r="U28" s="18">
        <f>INDEX(Windows!$D$4:$D$26,MATCH(Model_Input_Builder!$F28,Windows!$E$4:$E$26,0),1)</f>
        <v>0.57999999999999996</v>
      </c>
      <c r="V28" s="18" t="s">
        <v>278</v>
      </c>
      <c r="W28" s="18" t="s">
        <v>278</v>
      </c>
      <c r="X28" s="18" t="s">
        <v>347</v>
      </c>
      <c r="Y28" s="18" t="s">
        <v>33</v>
      </c>
      <c r="Z28" s="18" t="s">
        <v>34</v>
      </c>
      <c r="AA28" s="93">
        <f>INDEX(Duct_Leakage!$A$3:$A$6,MATCH(Model_Input_Builder!$G28,Duct_Leakage!$E$3:$E$6,0),1)</f>
        <v>0.18</v>
      </c>
      <c r="AB28" s="93">
        <f>INDEX(Duct_Leakage!$B$3:$B$6,MATCH(Model_Input_Builder!$G28,Duct_Leakage!$E$3:$E$6,0),1)</f>
        <v>0.09</v>
      </c>
      <c r="AC28" s="18">
        <v>30</v>
      </c>
      <c r="AD28" s="18">
        <v>30</v>
      </c>
      <c r="AE28" s="18" t="s">
        <v>68</v>
      </c>
      <c r="AF28" s="18" t="s">
        <v>36</v>
      </c>
      <c r="AG28" s="49">
        <v>0</v>
      </c>
      <c r="AH28" s="18">
        <v>0</v>
      </c>
      <c r="AI28" s="18" t="s">
        <v>68</v>
      </c>
      <c r="AJ28" s="18" t="s">
        <v>68</v>
      </c>
      <c r="AK28" s="18" t="s">
        <v>68</v>
      </c>
      <c r="AL28" s="18" t="s">
        <v>68</v>
      </c>
      <c r="AM28" s="18" t="s">
        <v>68</v>
      </c>
      <c r="AN28" s="18">
        <v>0</v>
      </c>
      <c r="AO28" s="18">
        <v>0</v>
      </c>
    </row>
    <row r="29" spans="1:41" x14ac:dyDescent="0.25">
      <c r="A29" s="118">
        <v>25</v>
      </c>
      <c r="B29" s="118">
        <v>4</v>
      </c>
      <c r="C29" s="118">
        <v>3</v>
      </c>
      <c r="D29" s="118">
        <v>3</v>
      </c>
      <c r="E29" s="118">
        <v>3</v>
      </c>
      <c r="F29" s="118">
        <v>12</v>
      </c>
      <c r="G29" s="118">
        <v>3</v>
      </c>
      <c r="H29" s="118">
        <v>1</v>
      </c>
      <c r="I29" s="118" t="s">
        <v>839</v>
      </c>
      <c r="K29" s="116" t="s">
        <v>678</v>
      </c>
      <c r="L29" s="18">
        <v>1</v>
      </c>
      <c r="M29" s="18" t="str">
        <f>INDEX(WeatherFiles!$A$14:$A$17,MATCH(Model_Input_Builder!$B29,WeatherFiles!$D$14:$D$17,0),1)</f>
        <v>USA_WA_Spokane.Intl.AP.727850_TMY3</v>
      </c>
      <c r="N29" s="18">
        <v>0</v>
      </c>
      <c r="O29" s="18">
        <v>0</v>
      </c>
      <c r="P29" s="18" t="str">
        <f>INDEX(Above_Ground_Wall_Con!$A$4:$A$19,MATCH(Model_Input_Builder!$C29,Above_Ground_Wall_Con!$D$4:$D$19,0),1)</f>
        <v>Wood-Framed - 2x4 - 16 in OC - R-13 Cavity</v>
      </c>
      <c r="Q29" s="18" t="str">
        <f>INDEX(Ceiling_And_Roof_Con!$A$3:$A$7,MATCH(Model_Input_Builder!$D29,Ceiling_And_Roof_Con!$D$3:$D$7,0),1)</f>
        <v>Attic - R38 Cavity Insulation</v>
      </c>
      <c r="R29" s="18" t="str">
        <f>INDEX(Foundation_And_Floor_Con!$A$4:$A$27,MATCH(Model_Input_Builder!$E29,Foundation_And_Floor_Con!$AI$4:$AI$27,0),1)</f>
        <v>Vented Crawlspace - R19 Cavity Insulation</v>
      </c>
      <c r="S29" s="18" t="str">
        <f>INDEX(Windows!$A$4:$A$26,MATCH(Model_Input_Builder!$F29,Windows!$E$4:$E$26,0),1)</f>
        <v>Single, clear, non-metal</v>
      </c>
      <c r="T29" s="18">
        <f>INDEX(Windows!$C$4:$C$26,MATCH(Model_Input_Builder!$F29,Windows!$E$4:$E$26,0),1)</f>
        <v>0.88</v>
      </c>
      <c r="U29" s="18">
        <f>INDEX(Windows!$D$4:$D$26,MATCH(Model_Input_Builder!$F29,Windows!$E$4:$E$26,0),1)</f>
        <v>0.64</v>
      </c>
      <c r="V29" s="18" t="s">
        <v>278</v>
      </c>
      <c r="W29" s="18" t="s">
        <v>278</v>
      </c>
      <c r="X29" s="18" t="s">
        <v>347</v>
      </c>
      <c r="Y29" s="18" t="s">
        <v>33</v>
      </c>
      <c r="Z29" s="18" t="s">
        <v>34</v>
      </c>
      <c r="AA29" s="93">
        <f>INDEX(Duct_Leakage!$A$3:$A$6,MATCH(Model_Input_Builder!$G29,Duct_Leakage!$E$3:$E$6,0),1)</f>
        <v>0.127</v>
      </c>
      <c r="AB29" s="93">
        <f>INDEX(Duct_Leakage!$B$3:$B$6,MATCH(Model_Input_Builder!$G29,Duct_Leakage!$E$3:$E$6,0),1)</f>
        <v>6.3E-2</v>
      </c>
      <c r="AC29" s="18">
        <v>30</v>
      </c>
      <c r="AD29" s="18">
        <v>30</v>
      </c>
      <c r="AE29" s="18" t="s">
        <v>68</v>
      </c>
      <c r="AF29" s="18" t="s">
        <v>36</v>
      </c>
      <c r="AG29" s="49">
        <v>0</v>
      </c>
      <c r="AH29" s="18">
        <v>0</v>
      </c>
      <c r="AI29" s="18" t="s">
        <v>68</v>
      </c>
      <c r="AJ29" s="18" t="s">
        <v>68</v>
      </c>
      <c r="AK29" s="18" t="s">
        <v>68</v>
      </c>
      <c r="AL29" s="18" t="s">
        <v>68</v>
      </c>
      <c r="AM29" s="18" t="s">
        <v>68</v>
      </c>
      <c r="AN29" s="18">
        <v>0</v>
      </c>
      <c r="AO29" s="18">
        <v>0</v>
      </c>
    </row>
    <row r="30" spans="1:41" x14ac:dyDescent="0.25">
      <c r="A30" s="118">
        <v>26</v>
      </c>
      <c r="B30" s="118">
        <v>4</v>
      </c>
      <c r="C30" s="118">
        <v>6</v>
      </c>
      <c r="D30" s="118">
        <v>5</v>
      </c>
      <c r="E30" s="118">
        <v>10</v>
      </c>
      <c r="F30" s="118">
        <v>20</v>
      </c>
      <c r="G30" s="118">
        <v>2</v>
      </c>
      <c r="H30" s="118">
        <v>2</v>
      </c>
      <c r="I30" s="118" t="s">
        <v>840</v>
      </c>
      <c r="K30" s="116" t="s">
        <v>679</v>
      </c>
      <c r="L30" s="18">
        <v>1</v>
      </c>
      <c r="M30" s="18" t="str">
        <f>INDEX(WeatherFiles!$A$14:$A$17,MATCH(Model_Input_Builder!$B30,WeatherFiles!$D$14:$D$17,0),1)</f>
        <v>USA_WA_Spokane.Intl.AP.727850_TMY3</v>
      </c>
      <c r="N30" s="18">
        <v>0</v>
      </c>
      <c r="O30" s="18">
        <v>0</v>
      </c>
      <c r="P30" s="18" t="str">
        <f>INDEX(Above_Ground_Wall_Con!$A$4:$A$19,MATCH(Model_Input_Builder!$C30,Above_Ground_Wall_Con!$D$4:$D$19,0),1)</f>
        <v>Wood-Framed - 2x6 - 16 in OC - R-21 Cavity</v>
      </c>
      <c r="Q30" s="18" t="str">
        <f>INDEX(Ceiling_And_Roof_Con!$A$3:$A$7,MATCH(Model_Input_Builder!$D30,Ceiling_And_Roof_Con!$D$3:$D$7,0),1)</f>
        <v>Attic - R60 Cavity Insulation</v>
      </c>
      <c r="R30" s="18" t="str">
        <f>INDEX(Foundation_And_Floor_Con!$A$4:$A$27,MATCH(Model_Input_Builder!$E30,Foundation_And_Floor_Con!$AI$4:$AI$27,0),1)</f>
        <v>Slab - R10 Under Full Slab with R5 Thermal Break</v>
      </c>
      <c r="S30" s="18" t="str">
        <f>INDEX(Windows!$A$4:$A$26,MATCH(Model_Input_Builder!$F30,Windows!$E$4:$E$26,0),1)</f>
        <v>Triple, low-e, low SHGC, argon, non-metal</v>
      </c>
      <c r="T30" s="18">
        <f>INDEX(Windows!$C$4:$C$26,MATCH(Model_Input_Builder!$F30,Windows!$E$4:$E$26,0),1)</f>
        <v>0.19</v>
      </c>
      <c r="U30" s="18">
        <f>INDEX(Windows!$D$4:$D$26,MATCH(Model_Input_Builder!$F30,Windows!$E$4:$E$26,0),1)</f>
        <v>0.18</v>
      </c>
      <c r="V30" s="18" t="s">
        <v>278</v>
      </c>
      <c r="W30" s="18" t="s">
        <v>278</v>
      </c>
      <c r="X30" s="18" t="s">
        <v>347</v>
      </c>
      <c r="Y30" s="18" t="s">
        <v>33</v>
      </c>
      <c r="Z30" s="18" t="s">
        <v>34</v>
      </c>
      <c r="AA30" s="93">
        <f>INDEX(Duct_Leakage!$A$3:$A$6,MATCH(Model_Input_Builder!$G30,Duct_Leakage!$E$3:$E$6,0),1)</f>
        <v>0.06</v>
      </c>
      <c r="AB30" s="93">
        <f>INDEX(Duct_Leakage!$B$3:$B$6,MATCH(Model_Input_Builder!$G30,Duct_Leakage!$E$3:$E$6,0),1)</f>
        <v>0.03</v>
      </c>
      <c r="AC30" s="18">
        <v>30</v>
      </c>
      <c r="AD30" s="18">
        <v>30</v>
      </c>
      <c r="AE30" s="18" t="s">
        <v>68</v>
      </c>
      <c r="AF30" s="18" t="s">
        <v>36</v>
      </c>
      <c r="AG30" s="49">
        <v>0</v>
      </c>
      <c r="AH30" s="18">
        <v>0</v>
      </c>
      <c r="AI30" s="18" t="s">
        <v>68</v>
      </c>
      <c r="AJ30" s="18" t="s">
        <v>68</v>
      </c>
      <c r="AK30" s="18" t="s">
        <v>68</v>
      </c>
      <c r="AL30" s="18" t="s">
        <v>68</v>
      </c>
      <c r="AM30" s="18" t="s">
        <v>68</v>
      </c>
      <c r="AN30" s="18">
        <v>0</v>
      </c>
      <c r="AO30" s="18">
        <v>0</v>
      </c>
    </row>
    <row r="31" spans="1:41" x14ac:dyDescent="0.25">
      <c r="A31" s="118">
        <v>27</v>
      </c>
      <c r="B31" s="118">
        <v>4</v>
      </c>
      <c r="C31" s="118">
        <v>7</v>
      </c>
      <c r="D31" s="118">
        <v>2</v>
      </c>
      <c r="E31" s="118">
        <v>11</v>
      </c>
      <c r="F31" s="118">
        <v>9</v>
      </c>
      <c r="G31" s="118">
        <v>2</v>
      </c>
      <c r="H31" s="118">
        <v>1</v>
      </c>
      <c r="I31" s="118" t="s">
        <v>841</v>
      </c>
      <c r="K31" s="116" t="s">
        <v>680</v>
      </c>
      <c r="L31" s="18">
        <v>1</v>
      </c>
      <c r="M31" s="18" t="str">
        <f>INDEX(WeatherFiles!$A$14:$A$17,MATCH(Model_Input_Builder!$B31,WeatherFiles!$D$14:$D$17,0),1)</f>
        <v>USA_WA_Spokane.Intl.AP.727850_TMY3</v>
      </c>
      <c r="N31" s="18">
        <v>0</v>
      </c>
      <c r="O31" s="18">
        <v>0</v>
      </c>
      <c r="P31" s="18" t="str">
        <f>INDEX(Above_Ground_Wall_Con!$A$4:$A$19,MATCH(Model_Input_Builder!$C31,Above_Ground_Wall_Con!$D$4:$D$19,0),1)</f>
        <v>Wood-Framed - 2x6 - 24 in OC - R-19 Cavity - R-10 Header</v>
      </c>
      <c r="Q31" s="18" t="str">
        <f>INDEX(Ceiling_And_Roof_Con!$A$3:$A$7,MATCH(Model_Input_Builder!$D31,Ceiling_And_Roof_Con!$D$3:$D$7,0),1)</f>
        <v>Attic - R30 Cavity Insulation</v>
      </c>
      <c r="R31" s="18" t="str">
        <f>INDEX(Foundation_And_Floor_Con!$A$4:$A$27,MATCH(Model_Input_Builder!$E31,Foundation_And_Floor_Con!$AI$4:$AI$27,0),1)</f>
        <v>Heated Basement - Uninsulated</v>
      </c>
      <c r="S31" s="18" t="str">
        <f>INDEX(Windows!$A$4:$A$26,MATCH(Model_Input_Builder!$F31,Windows!$E$4:$E$26,0),1)</f>
        <v>Double, low-e, high SHGC, argon, metal, TB</v>
      </c>
      <c r="T31" s="18">
        <f>INDEX(Windows!$C$4:$C$26,MATCH(Model_Input_Builder!$F31,Windows!$E$4:$E$26,0),1)</f>
        <v>0.42</v>
      </c>
      <c r="U31" s="18">
        <f>INDEX(Windows!$D$4:$D$26,MATCH(Model_Input_Builder!$F31,Windows!$E$4:$E$26,0),1)</f>
        <v>0.55000000000000004</v>
      </c>
      <c r="V31" s="18" t="s">
        <v>278</v>
      </c>
      <c r="W31" s="18" t="s">
        <v>278</v>
      </c>
      <c r="X31" s="18" t="s">
        <v>347</v>
      </c>
      <c r="Y31" s="18" t="s">
        <v>33</v>
      </c>
      <c r="Z31" s="18" t="s">
        <v>34</v>
      </c>
      <c r="AA31" s="93">
        <f>INDEX(Duct_Leakage!$A$3:$A$6,MATCH(Model_Input_Builder!$G31,Duct_Leakage!$E$3:$E$6,0),1)</f>
        <v>0.06</v>
      </c>
      <c r="AB31" s="93">
        <f>INDEX(Duct_Leakage!$B$3:$B$6,MATCH(Model_Input_Builder!$G31,Duct_Leakage!$E$3:$E$6,0),1)</f>
        <v>0.03</v>
      </c>
      <c r="AC31" s="18">
        <v>30</v>
      </c>
      <c r="AD31" s="18">
        <v>30</v>
      </c>
      <c r="AE31" s="18" t="s">
        <v>68</v>
      </c>
      <c r="AF31" s="18" t="s">
        <v>36</v>
      </c>
      <c r="AG31" s="49">
        <v>0</v>
      </c>
      <c r="AH31" s="18">
        <v>0</v>
      </c>
      <c r="AI31" s="18" t="s">
        <v>68</v>
      </c>
      <c r="AJ31" s="18" t="s">
        <v>68</v>
      </c>
      <c r="AK31" s="18" t="s">
        <v>68</v>
      </c>
      <c r="AL31" s="18" t="s">
        <v>68</v>
      </c>
      <c r="AM31" s="18" t="s">
        <v>68</v>
      </c>
      <c r="AN31" s="18">
        <v>0</v>
      </c>
      <c r="AO31" s="18">
        <v>0</v>
      </c>
    </row>
    <row r="32" spans="1:41" x14ac:dyDescent="0.25">
      <c r="A32" s="118">
        <v>28</v>
      </c>
      <c r="B32" s="118">
        <v>2</v>
      </c>
      <c r="C32" s="118">
        <v>3</v>
      </c>
      <c r="D32" s="118">
        <v>1</v>
      </c>
      <c r="E32" s="118">
        <v>12</v>
      </c>
      <c r="F32" s="118">
        <v>12</v>
      </c>
      <c r="G32" s="118">
        <v>2</v>
      </c>
      <c r="H32" s="118">
        <v>4</v>
      </c>
      <c r="I32" s="118" t="s">
        <v>842</v>
      </c>
      <c r="K32" s="116" t="s">
        <v>681</v>
      </c>
      <c r="L32" s="18">
        <v>1</v>
      </c>
      <c r="M32" s="18" t="str">
        <f>INDEX(WeatherFiles!$A$14:$A$17,MATCH(Model_Input_Builder!$B32,WeatherFiles!$D$14:$D$17,0),1)</f>
        <v>USA_MT_Kalispell-Glacier.Park.Intl.AP.727790_TMY3</v>
      </c>
      <c r="N32" s="18">
        <v>0</v>
      </c>
      <c r="O32" s="18">
        <v>0</v>
      </c>
      <c r="P32" s="18" t="str">
        <f>INDEX(Above_Ground_Wall_Con!$A$4:$A$19,MATCH(Model_Input_Builder!$C32,Above_Ground_Wall_Con!$D$4:$D$19,0),1)</f>
        <v>Wood-Framed - 2x4 - 16 in OC - R-13 Cavity</v>
      </c>
      <c r="Q32" s="18" t="str">
        <f>INDEX(Ceiling_And_Roof_Con!$A$3:$A$7,MATCH(Model_Input_Builder!$D32,Ceiling_And_Roof_Con!$D$3:$D$7,0),1)</f>
        <v>Attic - R0 Cavity Insulation</v>
      </c>
      <c r="R32" s="18" t="str">
        <f>INDEX(Foundation_And_Floor_Con!$A$4:$A$27,MATCH(Model_Input_Builder!$E32,Foundation_And_Floor_Con!$AI$4:$AI$27,0),1)</f>
        <v>Heated Basement - R5 Exterior Insulation</v>
      </c>
      <c r="S32" s="18" t="str">
        <f>INDEX(Windows!$A$4:$A$26,MATCH(Model_Input_Builder!$F32,Windows!$E$4:$E$26,0),1)</f>
        <v>Single, clear, non-metal</v>
      </c>
      <c r="T32" s="18">
        <f>INDEX(Windows!$C$4:$C$26,MATCH(Model_Input_Builder!$F32,Windows!$E$4:$E$26,0),1)</f>
        <v>0.88</v>
      </c>
      <c r="U32" s="18">
        <f>INDEX(Windows!$D$4:$D$26,MATCH(Model_Input_Builder!$F32,Windows!$E$4:$E$26,0),1)</f>
        <v>0.64</v>
      </c>
      <c r="V32" s="18" t="s">
        <v>278</v>
      </c>
      <c r="W32" s="18" t="s">
        <v>278</v>
      </c>
      <c r="X32" s="18" t="s">
        <v>347</v>
      </c>
      <c r="Y32" s="18" t="s">
        <v>33</v>
      </c>
      <c r="Z32" s="18" t="s">
        <v>34</v>
      </c>
      <c r="AA32" s="93">
        <f>INDEX(Duct_Leakage!$A$3:$A$6,MATCH(Model_Input_Builder!$G32,Duct_Leakage!$E$3:$E$6,0),1)</f>
        <v>0.06</v>
      </c>
      <c r="AB32" s="93">
        <f>INDEX(Duct_Leakage!$B$3:$B$6,MATCH(Model_Input_Builder!$G32,Duct_Leakage!$E$3:$E$6,0),1)</f>
        <v>0.03</v>
      </c>
      <c r="AC32" s="18">
        <v>30</v>
      </c>
      <c r="AD32" s="18">
        <v>30</v>
      </c>
      <c r="AE32" s="18" t="s">
        <v>68</v>
      </c>
      <c r="AF32" s="18" t="s">
        <v>36</v>
      </c>
      <c r="AG32" s="49">
        <v>0</v>
      </c>
      <c r="AH32" s="18">
        <v>0</v>
      </c>
      <c r="AI32" s="18" t="s">
        <v>68</v>
      </c>
      <c r="AJ32" s="18" t="s">
        <v>68</v>
      </c>
      <c r="AK32" s="18" t="s">
        <v>68</v>
      </c>
      <c r="AL32" s="18" t="s">
        <v>68</v>
      </c>
      <c r="AM32" s="18" t="s">
        <v>68</v>
      </c>
      <c r="AN32" s="18">
        <v>0</v>
      </c>
      <c r="AO32" s="18">
        <v>0</v>
      </c>
    </row>
    <row r="33" spans="1:41" x14ac:dyDescent="0.25">
      <c r="A33" s="118">
        <v>29</v>
      </c>
      <c r="B33" s="118">
        <v>2</v>
      </c>
      <c r="C33" s="118">
        <v>5</v>
      </c>
      <c r="D33" s="118">
        <v>4</v>
      </c>
      <c r="E33" s="118">
        <v>14</v>
      </c>
      <c r="F33" s="118">
        <v>14</v>
      </c>
      <c r="G33" s="118">
        <v>3</v>
      </c>
      <c r="H33" s="118">
        <v>3</v>
      </c>
      <c r="I33" s="118" t="s">
        <v>843</v>
      </c>
      <c r="K33" s="116" t="s">
        <v>682</v>
      </c>
      <c r="L33" s="18">
        <v>1</v>
      </c>
      <c r="M33" s="18" t="str">
        <f>INDEX(WeatherFiles!$A$14:$A$17,MATCH(Model_Input_Builder!$B33,WeatherFiles!$D$14:$D$17,0),1)</f>
        <v>USA_MT_Kalispell-Glacier.Park.Intl.AP.727790_TMY3</v>
      </c>
      <c r="N33" s="18">
        <v>0</v>
      </c>
      <c r="O33" s="18">
        <v>0</v>
      </c>
      <c r="P33" s="18" t="str">
        <f>INDEX(Above_Ground_Wall_Con!$A$4:$A$19,MATCH(Model_Input_Builder!$C33,Above_Ground_Wall_Con!$D$4:$D$19,0),1)</f>
        <v>Wood-Framed - 2x6 - 16 in OC - R-19 Cavity</v>
      </c>
      <c r="Q33" s="18" t="str">
        <f>INDEX(Ceiling_And_Roof_Con!$A$3:$A$7,MATCH(Model_Input_Builder!$D33,Ceiling_And_Roof_Con!$D$3:$D$7,0),1)</f>
        <v>Attic - R49 Cavity Insulation</v>
      </c>
      <c r="R33" s="18" t="str">
        <f>INDEX(Foundation_And_Floor_Con!$A$4:$A$27,MATCH(Model_Input_Builder!$E33,Foundation_And_Floor_Con!$AI$4:$AI$27,0),1)</f>
        <v>Heated Basement - R15 Exterior Insulation</v>
      </c>
      <c r="S33" s="18" t="str">
        <f>INDEX(Windows!$A$4:$A$26,MATCH(Model_Input_Builder!$F33,Windows!$E$4:$E$26,0),1)</f>
        <v>Double, tint, non-metal</v>
      </c>
      <c r="T33" s="18">
        <f>INDEX(Windows!$C$4:$C$26,MATCH(Model_Input_Builder!$F33,Windows!$E$4:$E$26,0),1)</f>
        <v>0.52</v>
      </c>
      <c r="U33" s="18">
        <f>INDEX(Windows!$D$4:$D$26,MATCH(Model_Input_Builder!$F33,Windows!$E$4:$E$26,0),1)</f>
        <v>0.47</v>
      </c>
      <c r="V33" s="18" t="s">
        <v>278</v>
      </c>
      <c r="W33" s="18" t="s">
        <v>278</v>
      </c>
      <c r="X33" s="18" t="s">
        <v>347</v>
      </c>
      <c r="Y33" s="18" t="s">
        <v>33</v>
      </c>
      <c r="Z33" s="18" t="s">
        <v>34</v>
      </c>
      <c r="AA33" s="93">
        <f>INDEX(Duct_Leakage!$A$3:$A$6,MATCH(Model_Input_Builder!$G33,Duct_Leakage!$E$3:$E$6,0),1)</f>
        <v>0.127</v>
      </c>
      <c r="AB33" s="93">
        <f>INDEX(Duct_Leakage!$B$3:$B$6,MATCH(Model_Input_Builder!$G33,Duct_Leakage!$E$3:$E$6,0),1)</f>
        <v>6.3E-2</v>
      </c>
      <c r="AC33" s="18">
        <v>30</v>
      </c>
      <c r="AD33" s="18">
        <v>30</v>
      </c>
      <c r="AE33" s="18" t="s">
        <v>68</v>
      </c>
      <c r="AF33" s="18" t="s">
        <v>36</v>
      </c>
      <c r="AG33" s="49">
        <v>0</v>
      </c>
      <c r="AH33" s="18">
        <v>0</v>
      </c>
      <c r="AI33" s="18" t="s">
        <v>68</v>
      </c>
      <c r="AJ33" s="18" t="s">
        <v>68</v>
      </c>
      <c r="AK33" s="18" t="s">
        <v>68</v>
      </c>
      <c r="AL33" s="18" t="s">
        <v>68</v>
      </c>
      <c r="AM33" s="18" t="s">
        <v>68</v>
      </c>
      <c r="AN33" s="18">
        <v>0</v>
      </c>
      <c r="AO33" s="18">
        <v>0</v>
      </c>
    </row>
    <row r="34" spans="1:41" x14ac:dyDescent="0.25">
      <c r="A34" s="118">
        <v>30</v>
      </c>
      <c r="B34" s="118">
        <v>2</v>
      </c>
      <c r="C34" s="118">
        <v>6</v>
      </c>
      <c r="D34" s="118">
        <v>5</v>
      </c>
      <c r="E34" s="118">
        <v>13</v>
      </c>
      <c r="F34" s="118">
        <v>15</v>
      </c>
      <c r="G34" s="118">
        <v>4</v>
      </c>
      <c r="H34" s="118">
        <v>1</v>
      </c>
      <c r="I34" s="118" t="s">
        <v>844</v>
      </c>
      <c r="K34" s="116" t="s">
        <v>683</v>
      </c>
      <c r="L34" s="18">
        <v>1</v>
      </c>
      <c r="M34" s="18" t="str">
        <f>INDEX(WeatherFiles!$A$14:$A$17,MATCH(Model_Input_Builder!$B34,WeatherFiles!$D$14:$D$17,0),1)</f>
        <v>USA_MT_Kalispell-Glacier.Park.Intl.AP.727790_TMY3</v>
      </c>
      <c r="N34" s="18">
        <v>0</v>
      </c>
      <c r="O34" s="18">
        <v>0</v>
      </c>
      <c r="P34" s="18" t="str">
        <f>INDEX(Above_Ground_Wall_Con!$A$4:$A$19,MATCH(Model_Input_Builder!$C34,Above_Ground_Wall_Con!$D$4:$D$19,0),1)</f>
        <v>Wood-Framed - 2x6 - 16 in OC - R-21 Cavity</v>
      </c>
      <c r="Q34" s="18" t="str">
        <f>INDEX(Ceiling_And_Roof_Con!$A$3:$A$7,MATCH(Model_Input_Builder!$D34,Ceiling_And_Roof_Con!$D$3:$D$7,0),1)</f>
        <v>Attic - R60 Cavity Insulation</v>
      </c>
      <c r="R34" s="18" t="str">
        <f>INDEX(Foundation_And_Floor_Con!$A$4:$A$27,MATCH(Model_Input_Builder!$E34,Foundation_And_Floor_Con!$AI$4:$AI$27,0),1)</f>
        <v>Heated Basement - R10 Exterior Insulation</v>
      </c>
      <c r="S34" s="18" t="str">
        <f>INDEX(Windows!$A$4:$A$26,MATCH(Model_Input_Builder!$F34,Windows!$E$4:$E$26,0),1)</f>
        <v>Double, low-e, high SHGC, argon, non-metal</v>
      </c>
      <c r="T34" s="18">
        <f>INDEX(Windows!$C$4:$C$26,MATCH(Model_Input_Builder!$F34,Windows!$E$4:$E$26,0),1)</f>
        <v>0.28999999999999998</v>
      </c>
      <c r="U34" s="18">
        <f>INDEX(Windows!$D$4:$D$26,MATCH(Model_Input_Builder!$F34,Windows!$E$4:$E$26,0),1)</f>
        <v>0.5</v>
      </c>
      <c r="V34" s="18" t="s">
        <v>278</v>
      </c>
      <c r="W34" s="18" t="s">
        <v>278</v>
      </c>
      <c r="X34" s="18" t="s">
        <v>347</v>
      </c>
      <c r="Y34" s="18" t="s">
        <v>33</v>
      </c>
      <c r="Z34" s="18" t="s">
        <v>34</v>
      </c>
      <c r="AA34" s="93">
        <f>INDEX(Duct_Leakage!$A$3:$A$6,MATCH(Model_Input_Builder!$G34,Duct_Leakage!$E$3:$E$6,0),1)</f>
        <v>0.18</v>
      </c>
      <c r="AB34" s="93">
        <f>INDEX(Duct_Leakage!$B$3:$B$6,MATCH(Model_Input_Builder!$G34,Duct_Leakage!$E$3:$E$6,0),1)</f>
        <v>0.09</v>
      </c>
      <c r="AC34" s="18">
        <v>30</v>
      </c>
      <c r="AD34" s="18">
        <v>30</v>
      </c>
      <c r="AE34" s="18" t="s">
        <v>68</v>
      </c>
      <c r="AF34" s="18" t="s">
        <v>36</v>
      </c>
      <c r="AG34" s="49">
        <v>0</v>
      </c>
      <c r="AH34" s="18">
        <v>0</v>
      </c>
      <c r="AI34" s="18" t="s">
        <v>68</v>
      </c>
      <c r="AJ34" s="18" t="s">
        <v>68</v>
      </c>
      <c r="AK34" s="18" t="s">
        <v>68</v>
      </c>
      <c r="AL34" s="18" t="s">
        <v>68</v>
      </c>
      <c r="AM34" s="18" t="s">
        <v>68</v>
      </c>
      <c r="AN34" s="18">
        <v>0</v>
      </c>
      <c r="AO34" s="18">
        <v>0</v>
      </c>
    </row>
    <row r="35" spans="1:41" x14ac:dyDescent="0.25">
      <c r="A35" s="118">
        <v>31</v>
      </c>
      <c r="B35" s="118">
        <v>1</v>
      </c>
      <c r="C35" s="118">
        <v>2</v>
      </c>
      <c r="D35" s="118">
        <v>4</v>
      </c>
      <c r="E35" s="118">
        <v>2</v>
      </c>
      <c r="F35" s="118">
        <v>7</v>
      </c>
      <c r="G35" s="118">
        <v>3</v>
      </c>
      <c r="H35" s="118">
        <v>3</v>
      </c>
      <c r="I35" s="118" t="s">
        <v>845</v>
      </c>
      <c r="K35" s="116" t="s">
        <v>684</v>
      </c>
      <c r="L35" s="18">
        <v>1</v>
      </c>
      <c r="M35" s="18" t="str">
        <f>INDEX(WeatherFiles!$A$14:$A$17,MATCH(Model_Input_Builder!$B35,WeatherFiles!$D$14:$D$17,0),1)</f>
        <v>USA_ID_Boise.AP-Gowen.Field.ANGB.726810_TMY3</v>
      </c>
      <c r="N35" s="18">
        <v>0</v>
      </c>
      <c r="O35" s="18">
        <v>0</v>
      </c>
      <c r="P35" s="18" t="str">
        <f>INDEX(Above_Ground_Wall_Con!$A$4:$A$19,MATCH(Model_Input_Builder!$C35,Above_Ground_Wall_Con!$D$4:$D$19,0),1)</f>
        <v>Wood-Framed - 2x4 - 16 in OC - R-11 Cavity</v>
      </c>
      <c r="Q35" s="18" t="str">
        <f>INDEX(Ceiling_And_Roof_Con!$A$3:$A$7,MATCH(Model_Input_Builder!$D35,Ceiling_And_Roof_Con!$D$3:$D$7,0),1)</f>
        <v>Attic - R49 Cavity Insulation</v>
      </c>
      <c r="R35" s="18" t="str">
        <f>INDEX(Foundation_And_Floor_Con!$A$4:$A$27,MATCH(Model_Input_Builder!$E35,Foundation_And_Floor_Con!$AI$4:$AI$27,0),1)</f>
        <v>Vented Crawlspace - R13 Cavity Insulation</v>
      </c>
      <c r="S35" s="18" t="str">
        <f>INDEX(Windows!$A$4:$A$26,MATCH(Model_Input_Builder!$F35,Windows!$E$4:$E$26,0),1)</f>
        <v>Double, clear, metal, TB</v>
      </c>
      <c r="T35" s="18">
        <f>INDEX(Windows!$C$4:$C$26,MATCH(Model_Input_Builder!$F35,Windows!$E$4:$E$26,0),1)</f>
        <v>0.6</v>
      </c>
      <c r="U35" s="18">
        <f>INDEX(Windows!$D$4:$D$26,MATCH(Model_Input_Builder!$F35,Windows!$E$4:$E$26,0),1)</f>
        <v>0.62</v>
      </c>
      <c r="V35" s="18" t="s">
        <v>278</v>
      </c>
      <c r="W35" s="18" t="s">
        <v>278</v>
      </c>
      <c r="X35" s="18" t="s">
        <v>347</v>
      </c>
      <c r="Y35" s="18" t="s">
        <v>33</v>
      </c>
      <c r="Z35" s="18" t="s">
        <v>34</v>
      </c>
      <c r="AA35" s="93">
        <f>INDEX(Duct_Leakage!$A$3:$A$6,MATCH(Model_Input_Builder!$G35,Duct_Leakage!$E$3:$E$6,0),1)</f>
        <v>0.127</v>
      </c>
      <c r="AB35" s="93">
        <f>INDEX(Duct_Leakage!$B$3:$B$6,MATCH(Model_Input_Builder!$G35,Duct_Leakage!$E$3:$E$6,0),1)</f>
        <v>6.3E-2</v>
      </c>
      <c r="AC35" s="18">
        <v>30</v>
      </c>
      <c r="AD35" s="18">
        <v>30</v>
      </c>
      <c r="AE35" s="18" t="s">
        <v>68</v>
      </c>
      <c r="AF35" s="18" t="s">
        <v>36</v>
      </c>
      <c r="AG35" s="49">
        <v>0</v>
      </c>
      <c r="AH35" s="18">
        <v>0</v>
      </c>
      <c r="AI35" s="18" t="s">
        <v>68</v>
      </c>
      <c r="AJ35" s="18" t="s">
        <v>68</v>
      </c>
      <c r="AK35" s="18" t="s">
        <v>68</v>
      </c>
      <c r="AL35" s="18" t="s">
        <v>68</v>
      </c>
      <c r="AM35" s="18" t="s">
        <v>68</v>
      </c>
      <c r="AN35" s="18">
        <v>0</v>
      </c>
      <c r="AO35" s="18">
        <v>0</v>
      </c>
    </row>
    <row r="36" spans="1:41" x14ac:dyDescent="0.25">
      <c r="A36" s="118">
        <v>32</v>
      </c>
      <c r="B36" s="118">
        <v>1</v>
      </c>
      <c r="C36" s="118">
        <v>8</v>
      </c>
      <c r="D36" s="118">
        <v>2</v>
      </c>
      <c r="E36" s="118">
        <v>3</v>
      </c>
      <c r="F36" s="118">
        <v>12</v>
      </c>
      <c r="G36" s="118">
        <v>2</v>
      </c>
      <c r="H36" s="118">
        <v>3</v>
      </c>
      <c r="I36" s="118" t="s">
        <v>846</v>
      </c>
      <c r="K36" s="116" t="s">
        <v>685</v>
      </c>
      <c r="L36" s="18">
        <v>1</v>
      </c>
      <c r="M36" s="18" t="str">
        <f>INDEX(WeatherFiles!$A$14:$A$17,MATCH(Model_Input_Builder!$B36,WeatherFiles!$D$14:$D$17,0),1)</f>
        <v>USA_ID_Boise.AP-Gowen.Field.ANGB.726810_TMY3</v>
      </c>
      <c r="N36" s="18">
        <v>0</v>
      </c>
      <c r="O36" s="18">
        <v>0</v>
      </c>
      <c r="P36" s="18" t="str">
        <f>INDEX(Above_Ground_Wall_Con!$A$4:$A$19,MATCH(Model_Input_Builder!$C36,Above_Ground_Wall_Con!$D$4:$D$19,0),1)</f>
        <v>Wood-Framed - 2x6 - 24 in OC - R-21 Cavity - R-10 Header</v>
      </c>
      <c r="Q36" s="18" t="str">
        <f>INDEX(Ceiling_And_Roof_Con!$A$3:$A$7,MATCH(Model_Input_Builder!$D36,Ceiling_And_Roof_Con!$D$3:$D$7,0),1)</f>
        <v>Attic - R30 Cavity Insulation</v>
      </c>
      <c r="R36" s="18" t="str">
        <f>INDEX(Foundation_And_Floor_Con!$A$4:$A$27,MATCH(Model_Input_Builder!$E36,Foundation_And_Floor_Con!$AI$4:$AI$27,0),1)</f>
        <v>Vented Crawlspace - R19 Cavity Insulation</v>
      </c>
      <c r="S36" s="18" t="str">
        <f>INDEX(Windows!$A$4:$A$26,MATCH(Model_Input_Builder!$F36,Windows!$E$4:$E$26,0),1)</f>
        <v>Single, clear, non-metal</v>
      </c>
      <c r="T36" s="18">
        <f>INDEX(Windows!$C$4:$C$26,MATCH(Model_Input_Builder!$F36,Windows!$E$4:$E$26,0),1)</f>
        <v>0.88</v>
      </c>
      <c r="U36" s="18">
        <f>INDEX(Windows!$D$4:$D$26,MATCH(Model_Input_Builder!$F36,Windows!$E$4:$E$26,0),1)</f>
        <v>0.64</v>
      </c>
      <c r="V36" s="18" t="s">
        <v>278</v>
      </c>
      <c r="W36" s="18" t="s">
        <v>278</v>
      </c>
      <c r="X36" s="18" t="s">
        <v>347</v>
      </c>
      <c r="Y36" s="18" t="s">
        <v>33</v>
      </c>
      <c r="Z36" s="18" t="s">
        <v>34</v>
      </c>
      <c r="AA36" s="93">
        <f>INDEX(Duct_Leakage!$A$3:$A$6,MATCH(Model_Input_Builder!$G36,Duct_Leakage!$E$3:$E$6,0),1)</f>
        <v>0.06</v>
      </c>
      <c r="AB36" s="93">
        <f>INDEX(Duct_Leakage!$B$3:$B$6,MATCH(Model_Input_Builder!$G36,Duct_Leakage!$E$3:$E$6,0),1)</f>
        <v>0.03</v>
      </c>
      <c r="AC36" s="18">
        <v>30</v>
      </c>
      <c r="AD36" s="18">
        <v>30</v>
      </c>
      <c r="AE36" s="18" t="s">
        <v>68</v>
      </c>
      <c r="AF36" s="18" t="s">
        <v>36</v>
      </c>
      <c r="AG36" s="49">
        <v>0</v>
      </c>
      <c r="AH36" s="18">
        <v>0</v>
      </c>
      <c r="AI36" s="18" t="s">
        <v>68</v>
      </c>
      <c r="AJ36" s="18" t="s">
        <v>68</v>
      </c>
      <c r="AK36" s="18" t="s">
        <v>68</v>
      </c>
      <c r="AL36" s="18" t="s">
        <v>68</v>
      </c>
      <c r="AM36" s="18" t="s">
        <v>68</v>
      </c>
      <c r="AN36" s="18">
        <v>0</v>
      </c>
      <c r="AO36" s="18">
        <v>0</v>
      </c>
    </row>
    <row r="37" spans="1:41" x14ac:dyDescent="0.25">
      <c r="A37" s="118">
        <v>33</v>
      </c>
      <c r="B37" s="118">
        <v>2</v>
      </c>
      <c r="C37" s="118">
        <v>4</v>
      </c>
      <c r="D37" s="118">
        <v>5</v>
      </c>
      <c r="E37" s="118">
        <v>13</v>
      </c>
      <c r="F37" s="118">
        <v>3</v>
      </c>
      <c r="G37" s="118">
        <v>1</v>
      </c>
      <c r="H37" s="118">
        <v>4</v>
      </c>
      <c r="I37" s="118" t="s">
        <v>847</v>
      </c>
      <c r="K37" s="116" t="s">
        <v>686</v>
      </c>
      <c r="L37" s="18">
        <v>1</v>
      </c>
      <c r="M37" s="18" t="str">
        <f>INDEX(WeatherFiles!$A$14:$A$17,MATCH(Model_Input_Builder!$B37,WeatherFiles!$D$14:$D$17,0),1)</f>
        <v>USA_MT_Kalispell-Glacier.Park.Intl.AP.727790_TMY3</v>
      </c>
      <c r="N37" s="18">
        <v>0</v>
      </c>
      <c r="O37" s="18">
        <v>0</v>
      </c>
      <c r="P37" s="18" t="str">
        <f>INDEX(Above_Ground_Wall_Con!$A$4:$A$19,MATCH(Model_Input_Builder!$C37,Above_Ground_Wall_Con!$D$4:$D$19,0),1)</f>
        <v>Wood-Framed - 2x6 - 16 in OC - R-0 Cavity</v>
      </c>
      <c r="Q37" s="18" t="str">
        <f>INDEX(Ceiling_And_Roof_Con!$A$3:$A$7,MATCH(Model_Input_Builder!$D37,Ceiling_And_Roof_Con!$D$3:$D$7,0),1)</f>
        <v>Attic - R60 Cavity Insulation</v>
      </c>
      <c r="R37" s="18" t="str">
        <f>INDEX(Foundation_And_Floor_Con!$A$4:$A$27,MATCH(Model_Input_Builder!$E37,Foundation_And_Floor_Con!$AI$4:$AI$27,0),1)</f>
        <v>Heated Basement - R10 Exterior Insulation</v>
      </c>
      <c r="S37" s="18" t="str">
        <f>INDEX(Windows!$A$4:$A$26,MATCH(Model_Input_Builder!$F37,Windows!$E$4:$E$26,0),1)</f>
        <v>Double, tint, metal</v>
      </c>
      <c r="T37" s="18">
        <f>INDEX(Windows!$C$4:$C$26,MATCH(Model_Input_Builder!$F37,Windows!$E$4:$E$26,0),1)</f>
        <v>0.83</v>
      </c>
      <c r="U37" s="18">
        <f>INDEX(Windows!$D$4:$D$26,MATCH(Model_Input_Builder!$F37,Windows!$E$4:$E$26,0),1)</f>
        <v>0.54</v>
      </c>
      <c r="V37" s="18" t="s">
        <v>278</v>
      </c>
      <c r="W37" s="18" t="s">
        <v>278</v>
      </c>
      <c r="X37" s="18" t="s">
        <v>347</v>
      </c>
      <c r="Y37" s="18" t="s">
        <v>33</v>
      </c>
      <c r="Z37" s="18" t="s">
        <v>34</v>
      </c>
      <c r="AA37" s="93">
        <f>INDEX(Duct_Leakage!$A$3:$A$6,MATCH(Model_Input_Builder!$G37,Duct_Leakage!$E$3:$E$6,0),1)</f>
        <v>0.03</v>
      </c>
      <c r="AB37" s="93">
        <f>INDEX(Duct_Leakage!$B$3:$B$6,MATCH(Model_Input_Builder!$G37,Duct_Leakage!$E$3:$E$6,0),1)</f>
        <v>1.4999999999999999E-2</v>
      </c>
      <c r="AC37" s="18">
        <v>30</v>
      </c>
      <c r="AD37" s="18">
        <v>30</v>
      </c>
      <c r="AE37" s="18" t="s">
        <v>68</v>
      </c>
      <c r="AF37" s="18" t="s">
        <v>36</v>
      </c>
      <c r="AG37" s="49">
        <v>0</v>
      </c>
      <c r="AH37" s="18">
        <v>0</v>
      </c>
      <c r="AI37" s="18" t="s">
        <v>68</v>
      </c>
      <c r="AJ37" s="18" t="s">
        <v>68</v>
      </c>
      <c r="AK37" s="18" t="s">
        <v>68</v>
      </c>
      <c r="AL37" s="18" t="s">
        <v>68</v>
      </c>
      <c r="AM37" s="18" t="s">
        <v>68</v>
      </c>
      <c r="AN37" s="18">
        <v>0</v>
      </c>
      <c r="AO37" s="18">
        <v>0</v>
      </c>
    </row>
    <row r="38" spans="1:41" x14ac:dyDescent="0.25">
      <c r="A38" s="118">
        <v>34</v>
      </c>
      <c r="B38" s="118">
        <v>4</v>
      </c>
      <c r="C38" s="118">
        <v>6</v>
      </c>
      <c r="D38" s="118">
        <v>2</v>
      </c>
      <c r="E38" s="118">
        <v>1</v>
      </c>
      <c r="F38" s="118">
        <v>20</v>
      </c>
      <c r="G38" s="118">
        <v>1</v>
      </c>
      <c r="H38" s="118">
        <v>4</v>
      </c>
      <c r="I38" s="118" t="s">
        <v>848</v>
      </c>
      <c r="K38" s="116" t="s">
        <v>687</v>
      </c>
      <c r="L38" s="18">
        <v>1</v>
      </c>
      <c r="M38" s="18" t="str">
        <f>INDEX(WeatherFiles!$A$14:$A$17,MATCH(Model_Input_Builder!$B38,WeatherFiles!$D$14:$D$17,0),1)</f>
        <v>USA_WA_Spokane.Intl.AP.727850_TMY3</v>
      </c>
      <c r="N38" s="18">
        <v>0</v>
      </c>
      <c r="O38" s="18">
        <v>0</v>
      </c>
      <c r="P38" s="18" t="str">
        <f>INDEX(Above_Ground_Wall_Con!$A$4:$A$19,MATCH(Model_Input_Builder!$C38,Above_Ground_Wall_Con!$D$4:$D$19,0),1)</f>
        <v>Wood-Framed - 2x6 - 16 in OC - R-21 Cavity</v>
      </c>
      <c r="Q38" s="18" t="str">
        <f>INDEX(Ceiling_And_Roof_Con!$A$3:$A$7,MATCH(Model_Input_Builder!$D38,Ceiling_And_Roof_Con!$D$3:$D$7,0),1)</f>
        <v>Attic - R30 Cavity Insulation</v>
      </c>
      <c r="R38" s="18" t="str">
        <f>INDEX(Foundation_And_Floor_Con!$A$4:$A$27,MATCH(Model_Input_Builder!$E38,Foundation_And_Floor_Con!$AI$4:$AI$27,0),1)</f>
        <v>Vented Crawlspace - R0 Cavity Insulation</v>
      </c>
      <c r="S38" s="18" t="str">
        <f>INDEX(Windows!$A$4:$A$26,MATCH(Model_Input_Builder!$F38,Windows!$E$4:$E$26,0),1)</f>
        <v>Triple, low-e, low SHGC, argon, non-metal</v>
      </c>
      <c r="T38" s="18">
        <f>INDEX(Windows!$C$4:$C$26,MATCH(Model_Input_Builder!$F38,Windows!$E$4:$E$26,0),1)</f>
        <v>0.19</v>
      </c>
      <c r="U38" s="18">
        <f>INDEX(Windows!$D$4:$D$26,MATCH(Model_Input_Builder!$F38,Windows!$E$4:$E$26,0),1)</f>
        <v>0.18</v>
      </c>
      <c r="V38" s="18" t="s">
        <v>278</v>
      </c>
      <c r="W38" s="18" t="s">
        <v>278</v>
      </c>
      <c r="X38" s="18" t="s">
        <v>347</v>
      </c>
      <c r="Y38" s="18" t="s">
        <v>33</v>
      </c>
      <c r="Z38" s="18" t="s">
        <v>34</v>
      </c>
      <c r="AA38" s="93">
        <f>INDEX(Duct_Leakage!$A$3:$A$6,MATCH(Model_Input_Builder!$G38,Duct_Leakage!$E$3:$E$6,0),1)</f>
        <v>0.03</v>
      </c>
      <c r="AB38" s="93">
        <f>INDEX(Duct_Leakage!$B$3:$B$6,MATCH(Model_Input_Builder!$G38,Duct_Leakage!$E$3:$E$6,0),1)</f>
        <v>1.4999999999999999E-2</v>
      </c>
      <c r="AC38" s="18">
        <v>30</v>
      </c>
      <c r="AD38" s="18">
        <v>30</v>
      </c>
      <c r="AE38" s="18" t="s">
        <v>68</v>
      </c>
      <c r="AF38" s="18" t="s">
        <v>36</v>
      </c>
      <c r="AG38" s="49">
        <v>0</v>
      </c>
      <c r="AH38" s="18">
        <v>0</v>
      </c>
      <c r="AI38" s="18" t="s">
        <v>68</v>
      </c>
      <c r="AJ38" s="18" t="s">
        <v>68</v>
      </c>
      <c r="AK38" s="18" t="s">
        <v>68</v>
      </c>
      <c r="AL38" s="18" t="s">
        <v>68</v>
      </c>
      <c r="AM38" s="18" t="s">
        <v>68</v>
      </c>
      <c r="AN38" s="18">
        <v>0</v>
      </c>
      <c r="AO38" s="18">
        <v>0</v>
      </c>
    </row>
    <row r="39" spans="1:41" x14ac:dyDescent="0.25">
      <c r="A39" s="118">
        <v>35</v>
      </c>
      <c r="B39" s="118">
        <v>2</v>
      </c>
      <c r="C39" s="118">
        <v>1</v>
      </c>
      <c r="D39" s="118">
        <v>2</v>
      </c>
      <c r="E39" s="118">
        <v>12</v>
      </c>
      <c r="F39" s="118">
        <v>11</v>
      </c>
      <c r="G39" s="118">
        <v>4</v>
      </c>
      <c r="H39" s="118">
        <v>3</v>
      </c>
      <c r="I39" s="118" t="s">
        <v>849</v>
      </c>
      <c r="K39" s="116" t="s">
        <v>688</v>
      </c>
      <c r="L39" s="18">
        <v>1</v>
      </c>
      <c r="M39" s="18" t="str">
        <f>INDEX(WeatherFiles!$A$14:$A$17,MATCH(Model_Input_Builder!$B39,WeatherFiles!$D$14:$D$17,0),1)</f>
        <v>USA_MT_Kalispell-Glacier.Park.Intl.AP.727790_TMY3</v>
      </c>
      <c r="N39" s="18">
        <v>0</v>
      </c>
      <c r="O39" s="18">
        <v>0</v>
      </c>
      <c r="P39" s="18" t="str">
        <f>INDEX(Above_Ground_Wall_Con!$A$4:$A$19,MATCH(Model_Input_Builder!$C39,Above_Ground_Wall_Con!$D$4:$D$19,0),1)</f>
        <v>Wood-Framed - 2x4 - 16 in OC - R-0 Cavity</v>
      </c>
      <c r="Q39" s="18" t="str">
        <f>INDEX(Ceiling_And_Roof_Con!$A$3:$A$7,MATCH(Model_Input_Builder!$D39,Ceiling_And_Roof_Con!$D$3:$D$7,0),1)</f>
        <v>Attic - R30 Cavity Insulation</v>
      </c>
      <c r="R39" s="18" t="str">
        <f>INDEX(Foundation_And_Floor_Con!$A$4:$A$27,MATCH(Model_Input_Builder!$E39,Foundation_And_Floor_Con!$AI$4:$AI$27,0),1)</f>
        <v>Heated Basement - R5 Exterior Insulation</v>
      </c>
      <c r="S39" s="18" t="str">
        <f>INDEX(Windows!$A$4:$A$26,MATCH(Model_Input_Builder!$F39,Windows!$E$4:$E$26,0),1)</f>
        <v>Double, low-e, low SHGC, argon, metal, TB</v>
      </c>
      <c r="T39" s="18">
        <f>INDEX(Windows!$C$4:$C$26,MATCH(Model_Input_Builder!$F39,Windows!$E$4:$E$26,0),1)</f>
        <v>0.41</v>
      </c>
      <c r="U39" s="18">
        <f>INDEX(Windows!$D$4:$D$26,MATCH(Model_Input_Builder!$F39,Windows!$E$4:$E$26,0),1)</f>
        <v>0.23</v>
      </c>
      <c r="V39" s="18" t="s">
        <v>278</v>
      </c>
      <c r="W39" s="18" t="s">
        <v>278</v>
      </c>
      <c r="X39" s="18" t="s">
        <v>347</v>
      </c>
      <c r="Y39" s="18" t="s">
        <v>33</v>
      </c>
      <c r="Z39" s="18" t="s">
        <v>34</v>
      </c>
      <c r="AA39" s="93">
        <f>INDEX(Duct_Leakage!$A$3:$A$6,MATCH(Model_Input_Builder!$G39,Duct_Leakage!$E$3:$E$6,0),1)</f>
        <v>0.18</v>
      </c>
      <c r="AB39" s="93">
        <f>INDEX(Duct_Leakage!$B$3:$B$6,MATCH(Model_Input_Builder!$G39,Duct_Leakage!$E$3:$E$6,0),1)</f>
        <v>0.09</v>
      </c>
      <c r="AC39" s="18">
        <v>30</v>
      </c>
      <c r="AD39" s="18">
        <v>30</v>
      </c>
      <c r="AE39" s="18" t="s">
        <v>68</v>
      </c>
      <c r="AF39" s="18" t="s">
        <v>36</v>
      </c>
      <c r="AG39" s="49">
        <v>0</v>
      </c>
      <c r="AH39" s="18">
        <v>0</v>
      </c>
      <c r="AI39" s="18" t="s">
        <v>68</v>
      </c>
      <c r="AJ39" s="18" t="s">
        <v>68</v>
      </c>
      <c r="AK39" s="18" t="s">
        <v>68</v>
      </c>
      <c r="AL39" s="18" t="s">
        <v>68</v>
      </c>
      <c r="AM39" s="18" t="s">
        <v>68</v>
      </c>
      <c r="AN39" s="18">
        <v>0</v>
      </c>
      <c r="AO39" s="18">
        <v>0</v>
      </c>
    </row>
    <row r="40" spans="1:41" x14ac:dyDescent="0.25">
      <c r="A40" s="118">
        <v>36</v>
      </c>
      <c r="B40" s="118">
        <v>2</v>
      </c>
      <c r="C40" s="118">
        <v>1</v>
      </c>
      <c r="D40" s="118">
        <v>4</v>
      </c>
      <c r="E40" s="118">
        <v>6</v>
      </c>
      <c r="F40" s="118">
        <v>17</v>
      </c>
      <c r="G40" s="118">
        <v>4</v>
      </c>
      <c r="H40" s="118">
        <v>2</v>
      </c>
      <c r="I40" s="118" t="s">
        <v>850</v>
      </c>
      <c r="K40" s="116" t="s">
        <v>689</v>
      </c>
      <c r="L40" s="18">
        <v>1</v>
      </c>
      <c r="M40" s="18" t="str">
        <f>INDEX(WeatherFiles!$A$14:$A$17,MATCH(Model_Input_Builder!$B40,WeatherFiles!$D$14:$D$17,0),1)</f>
        <v>USA_MT_Kalispell-Glacier.Park.Intl.AP.727790_TMY3</v>
      </c>
      <c r="N40" s="18">
        <v>0</v>
      </c>
      <c r="O40" s="18">
        <v>0</v>
      </c>
      <c r="P40" s="18" t="str">
        <f>INDEX(Above_Ground_Wall_Con!$A$4:$A$19,MATCH(Model_Input_Builder!$C40,Above_Ground_Wall_Con!$D$4:$D$19,0),1)</f>
        <v>Wood-Framed - 2x4 - 16 in OC - R-0 Cavity</v>
      </c>
      <c r="Q40" s="18" t="str">
        <f>INDEX(Ceiling_And_Roof_Con!$A$3:$A$7,MATCH(Model_Input_Builder!$D40,Ceiling_And_Roof_Con!$D$3:$D$7,0),1)</f>
        <v>Attic - R49 Cavity Insulation</v>
      </c>
      <c r="R40" s="18" t="str">
        <f>INDEX(Foundation_And_Floor_Con!$A$4:$A$27,MATCH(Model_Input_Builder!$E40,Foundation_And_Floor_Con!$AI$4:$AI$27,0),1)</f>
        <v>Slab - Uninsulated</v>
      </c>
      <c r="S40" s="18" t="str">
        <f>INDEX(Windows!$A$4:$A$26,MATCH(Model_Input_Builder!$F40,Windows!$E$4:$E$26,0),1)</f>
        <v>Double, low-e, low SHGC, argon, non-metal</v>
      </c>
      <c r="T40" s="18">
        <f>INDEX(Windows!$C$4:$C$26,MATCH(Model_Input_Builder!$F40,Windows!$E$4:$E$26,0),1)</f>
        <v>0.27</v>
      </c>
      <c r="U40" s="18">
        <f>INDEX(Windows!$D$4:$D$26,MATCH(Model_Input_Builder!$F40,Windows!$E$4:$E$26,0),1)</f>
        <v>0.2</v>
      </c>
      <c r="V40" s="18" t="s">
        <v>278</v>
      </c>
      <c r="W40" s="18" t="s">
        <v>278</v>
      </c>
      <c r="X40" s="18" t="s">
        <v>347</v>
      </c>
      <c r="Y40" s="18" t="s">
        <v>33</v>
      </c>
      <c r="Z40" s="18" t="s">
        <v>34</v>
      </c>
      <c r="AA40" s="93">
        <f>INDEX(Duct_Leakage!$A$3:$A$6,MATCH(Model_Input_Builder!$G40,Duct_Leakage!$E$3:$E$6,0),1)</f>
        <v>0.18</v>
      </c>
      <c r="AB40" s="93">
        <f>INDEX(Duct_Leakage!$B$3:$B$6,MATCH(Model_Input_Builder!$G40,Duct_Leakage!$E$3:$E$6,0),1)</f>
        <v>0.09</v>
      </c>
      <c r="AC40" s="18">
        <v>30</v>
      </c>
      <c r="AD40" s="18">
        <v>30</v>
      </c>
      <c r="AE40" s="18" t="s">
        <v>68</v>
      </c>
      <c r="AF40" s="18" t="s">
        <v>36</v>
      </c>
      <c r="AG40" s="49">
        <v>0</v>
      </c>
      <c r="AH40" s="18">
        <v>0</v>
      </c>
      <c r="AI40" s="18" t="s">
        <v>68</v>
      </c>
      <c r="AJ40" s="18" t="s">
        <v>68</v>
      </c>
      <c r="AK40" s="18" t="s">
        <v>68</v>
      </c>
      <c r="AL40" s="18" t="s">
        <v>68</v>
      </c>
      <c r="AM40" s="18" t="s">
        <v>68</v>
      </c>
      <c r="AN40" s="18">
        <v>0</v>
      </c>
      <c r="AO40" s="18">
        <v>0</v>
      </c>
    </row>
    <row r="41" spans="1:41" x14ac:dyDescent="0.25">
      <c r="A41" s="118">
        <v>37</v>
      </c>
      <c r="B41" s="118">
        <v>4</v>
      </c>
      <c r="C41" s="118">
        <v>5</v>
      </c>
      <c r="D41" s="118">
        <v>5</v>
      </c>
      <c r="E41" s="118">
        <v>9</v>
      </c>
      <c r="F41" s="118">
        <v>14</v>
      </c>
      <c r="G41" s="118">
        <v>1</v>
      </c>
      <c r="H41" s="118">
        <v>2</v>
      </c>
      <c r="I41" s="118" t="s">
        <v>851</v>
      </c>
      <c r="K41" s="116" t="s">
        <v>690</v>
      </c>
      <c r="L41" s="18">
        <v>1</v>
      </c>
      <c r="M41" s="18" t="str">
        <f>INDEX(WeatherFiles!$A$14:$A$17,MATCH(Model_Input_Builder!$B41,WeatherFiles!$D$14:$D$17,0),1)</f>
        <v>USA_WA_Spokane.Intl.AP.727850_TMY3</v>
      </c>
      <c r="N41" s="18">
        <v>0</v>
      </c>
      <c r="O41" s="18">
        <v>0</v>
      </c>
      <c r="P41" s="18" t="str">
        <f>INDEX(Above_Ground_Wall_Con!$A$4:$A$19,MATCH(Model_Input_Builder!$C41,Above_Ground_Wall_Con!$D$4:$D$19,0),1)</f>
        <v>Wood-Framed - 2x6 - 16 in OC - R-19 Cavity</v>
      </c>
      <c r="Q41" s="18" t="str">
        <f>INDEX(Ceiling_And_Roof_Con!$A$3:$A$7,MATCH(Model_Input_Builder!$D41,Ceiling_And_Roof_Con!$D$3:$D$7,0),1)</f>
        <v>Attic - R60 Cavity Insulation</v>
      </c>
      <c r="R41" s="18" t="str">
        <f>INDEX(Foundation_And_Floor_Con!$A$4:$A$27,MATCH(Model_Input_Builder!$E41,Foundation_And_Floor_Con!$AI$4:$AI$27,0),1)</f>
        <v>Slab - R10 Perimeter with No Thermal Break</v>
      </c>
      <c r="S41" s="18" t="str">
        <f>INDEX(Windows!$A$4:$A$26,MATCH(Model_Input_Builder!$F41,Windows!$E$4:$E$26,0),1)</f>
        <v>Double, tint, non-metal</v>
      </c>
      <c r="T41" s="18">
        <f>INDEX(Windows!$C$4:$C$26,MATCH(Model_Input_Builder!$F41,Windows!$E$4:$E$26,0),1)</f>
        <v>0.52</v>
      </c>
      <c r="U41" s="18">
        <f>INDEX(Windows!$D$4:$D$26,MATCH(Model_Input_Builder!$F41,Windows!$E$4:$E$26,0),1)</f>
        <v>0.47</v>
      </c>
      <c r="V41" s="18" t="s">
        <v>278</v>
      </c>
      <c r="W41" s="18" t="s">
        <v>278</v>
      </c>
      <c r="X41" s="18" t="s">
        <v>347</v>
      </c>
      <c r="Y41" s="18" t="s">
        <v>33</v>
      </c>
      <c r="Z41" s="18" t="s">
        <v>34</v>
      </c>
      <c r="AA41" s="93">
        <f>INDEX(Duct_Leakage!$A$3:$A$6,MATCH(Model_Input_Builder!$G41,Duct_Leakage!$E$3:$E$6,0),1)</f>
        <v>0.03</v>
      </c>
      <c r="AB41" s="93">
        <f>INDEX(Duct_Leakage!$B$3:$B$6,MATCH(Model_Input_Builder!$G41,Duct_Leakage!$E$3:$E$6,0),1)</f>
        <v>1.4999999999999999E-2</v>
      </c>
      <c r="AC41" s="18">
        <v>30</v>
      </c>
      <c r="AD41" s="18">
        <v>30</v>
      </c>
      <c r="AE41" s="18" t="s">
        <v>68</v>
      </c>
      <c r="AF41" s="18" t="s">
        <v>36</v>
      </c>
      <c r="AG41" s="49">
        <v>0</v>
      </c>
      <c r="AH41" s="18">
        <v>0</v>
      </c>
      <c r="AI41" s="18" t="s">
        <v>68</v>
      </c>
      <c r="AJ41" s="18" t="s">
        <v>68</v>
      </c>
      <c r="AK41" s="18" t="s">
        <v>68</v>
      </c>
      <c r="AL41" s="18" t="s">
        <v>68</v>
      </c>
      <c r="AM41" s="18" t="s">
        <v>68</v>
      </c>
      <c r="AN41" s="18">
        <v>0</v>
      </c>
      <c r="AO41" s="18">
        <v>0</v>
      </c>
    </row>
    <row r="42" spans="1:41" x14ac:dyDescent="0.25">
      <c r="A42" s="118">
        <v>38</v>
      </c>
      <c r="B42" s="118">
        <v>1</v>
      </c>
      <c r="C42" s="118">
        <v>4</v>
      </c>
      <c r="D42" s="118">
        <v>1</v>
      </c>
      <c r="E42" s="118">
        <v>1</v>
      </c>
      <c r="F42" s="118">
        <v>14</v>
      </c>
      <c r="G42" s="118">
        <v>4</v>
      </c>
      <c r="H42" s="118">
        <v>4</v>
      </c>
      <c r="I42" s="118" t="s">
        <v>852</v>
      </c>
      <c r="K42" s="116" t="s">
        <v>691</v>
      </c>
      <c r="L42" s="18">
        <v>1</v>
      </c>
      <c r="M42" s="18" t="str">
        <f>INDEX(WeatherFiles!$A$14:$A$17,MATCH(Model_Input_Builder!$B42,WeatherFiles!$D$14:$D$17,0),1)</f>
        <v>USA_ID_Boise.AP-Gowen.Field.ANGB.726810_TMY3</v>
      </c>
      <c r="N42" s="18">
        <v>0</v>
      </c>
      <c r="O42" s="18">
        <v>0</v>
      </c>
      <c r="P42" s="18" t="str">
        <f>INDEX(Above_Ground_Wall_Con!$A$4:$A$19,MATCH(Model_Input_Builder!$C42,Above_Ground_Wall_Con!$D$4:$D$19,0),1)</f>
        <v>Wood-Framed - 2x6 - 16 in OC - R-0 Cavity</v>
      </c>
      <c r="Q42" s="18" t="str">
        <f>INDEX(Ceiling_And_Roof_Con!$A$3:$A$7,MATCH(Model_Input_Builder!$D42,Ceiling_And_Roof_Con!$D$3:$D$7,0),1)</f>
        <v>Attic - R0 Cavity Insulation</v>
      </c>
      <c r="R42" s="18" t="str">
        <f>INDEX(Foundation_And_Floor_Con!$A$4:$A$27,MATCH(Model_Input_Builder!$E42,Foundation_And_Floor_Con!$AI$4:$AI$27,0),1)</f>
        <v>Vented Crawlspace - R0 Cavity Insulation</v>
      </c>
      <c r="S42" s="18" t="str">
        <f>INDEX(Windows!$A$4:$A$26,MATCH(Model_Input_Builder!$F42,Windows!$E$4:$E$26,0),1)</f>
        <v>Double, tint, non-metal</v>
      </c>
      <c r="T42" s="18">
        <f>INDEX(Windows!$C$4:$C$26,MATCH(Model_Input_Builder!$F42,Windows!$E$4:$E$26,0),1)</f>
        <v>0.52</v>
      </c>
      <c r="U42" s="18">
        <f>INDEX(Windows!$D$4:$D$26,MATCH(Model_Input_Builder!$F42,Windows!$E$4:$E$26,0),1)</f>
        <v>0.47</v>
      </c>
      <c r="V42" s="18" t="s">
        <v>278</v>
      </c>
      <c r="W42" s="18" t="s">
        <v>278</v>
      </c>
      <c r="X42" s="18" t="s">
        <v>347</v>
      </c>
      <c r="Y42" s="18" t="s">
        <v>33</v>
      </c>
      <c r="Z42" s="18" t="s">
        <v>34</v>
      </c>
      <c r="AA42" s="93">
        <f>INDEX(Duct_Leakage!$A$3:$A$6,MATCH(Model_Input_Builder!$G42,Duct_Leakage!$E$3:$E$6,0),1)</f>
        <v>0.18</v>
      </c>
      <c r="AB42" s="93">
        <f>INDEX(Duct_Leakage!$B$3:$B$6,MATCH(Model_Input_Builder!$G42,Duct_Leakage!$E$3:$E$6,0),1)</f>
        <v>0.09</v>
      </c>
      <c r="AC42" s="18">
        <v>30</v>
      </c>
      <c r="AD42" s="18">
        <v>30</v>
      </c>
      <c r="AE42" s="18" t="s">
        <v>68</v>
      </c>
      <c r="AF42" s="18" t="s">
        <v>36</v>
      </c>
      <c r="AG42" s="49">
        <v>0</v>
      </c>
      <c r="AH42" s="18">
        <v>0</v>
      </c>
      <c r="AI42" s="18" t="s">
        <v>68</v>
      </c>
      <c r="AJ42" s="18" t="s">
        <v>68</v>
      </c>
      <c r="AK42" s="18" t="s">
        <v>68</v>
      </c>
      <c r="AL42" s="18" t="s">
        <v>68</v>
      </c>
      <c r="AM42" s="18" t="s">
        <v>68</v>
      </c>
      <c r="AN42" s="18">
        <v>0</v>
      </c>
      <c r="AO42" s="18">
        <v>0</v>
      </c>
    </row>
    <row r="43" spans="1:41" x14ac:dyDescent="0.25">
      <c r="A43" s="118">
        <v>39</v>
      </c>
      <c r="B43" s="118">
        <v>4</v>
      </c>
      <c r="C43" s="118">
        <v>8</v>
      </c>
      <c r="D43" s="118">
        <v>5</v>
      </c>
      <c r="E43" s="118">
        <v>2</v>
      </c>
      <c r="F43" s="118">
        <v>5</v>
      </c>
      <c r="G43" s="118">
        <v>2</v>
      </c>
      <c r="H43" s="118">
        <v>1</v>
      </c>
      <c r="I43" s="118" t="s">
        <v>853</v>
      </c>
      <c r="K43" s="116" t="s">
        <v>692</v>
      </c>
      <c r="L43" s="18">
        <v>1</v>
      </c>
      <c r="M43" s="18" t="str">
        <f>INDEX(WeatherFiles!$A$14:$A$17,MATCH(Model_Input_Builder!$B43,WeatherFiles!$D$14:$D$17,0),1)</f>
        <v>USA_WA_Spokane.Intl.AP.727850_TMY3</v>
      </c>
      <c r="N43" s="18">
        <v>0</v>
      </c>
      <c r="O43" s="18">
        <v>0</v>
      </c>
      <c r="P43" s="18" t="str">
        <f>INDEX(Above_Ground_Wall_Con!$A$4:$A$19,MATCH(Model_Input_Builder!$C43,Above_Ground_Wall_Con!$D$4:$D$19,0),1)</f>
        <v>Wood-Framed - 2x6 - 24 in OC - R-21 Cavity - R-10 Header</v>
      </c>
      <c r="Q43" s="18" t="str">
        <f>INDEX(Ceiling_And_Roof_Con!$A$3:$A$7,MATCH(Model_Input_Builder!$D43,Ceiling_And_Roof_Con!$D$3:$D$7,0),1)</f>
        <v>Attic - R60 Cavity Insulation</v>
      </c>
      <c r="R43" s="18" t="str">
        <f>INDEX(Foundation_And_Floor_Con!$A$4:$A$27,MATCH(Model_Input_Builder!$E43,Foundation_And_Floor_Con!$AI$4:$AI$27,0),1)</f>
        <v>Vented Crawlspace - R13 Cavity Insulation</v>
      </c>
      <c r="S43" s="18" t="str">
        <f>INDEX(Windows!$A$4:$A$26,MATCH(Model_Input_Builder!$F43,Windows!$E$4:$E$26,0),1)</f>
        <v>Double, low-e, medium SHGC, argon, metal</v>
      </c>
      <c r="T43" s="18">
        <f>INDEX(Windows!$C$4:$C$26,MATCH(Model_Input_Builder!$F43,Windows!$E$4:$E$26,0),1)</f>
        <v>0.64</v>
      </c>
      <c r="U43" s="18">
        <f>INDEX(Windows!$D$4:$D$26,MATCH(Model_Input_Builder!$F43,Windows!$E$4:$E$26,0),1)</f>
        <v>0.38</v>
      </c>
      <c r="V43" s="18" t="s">
        <v>278</v>
      </c>
      <c r="W43" s="18" t="s">
        <v>278</v>
      </c>
      <c r="X43" s="18" t="s">
        <v>347</v>
      </c>
      <c r="Y43" s="18" t="s">
        <v>33</v>
      </c>
      <c r="Z43" s="18" t="s">
        <v>34</v>
      </c>
      <c r="AA43" s="93">
        <f>INDEX(Duct_Leakage!$A$3:$A$6,MATCH(Model_Input_Builder!$G43,Duct_Leakage!$E$3:$E$6,0),1)</f>
        <v>0.06</v>
      </c>
      <c r="AB43" s="93">
        <f>INDEX(Duct_Leakage!$B$3:$B$6,MATCH(Model_Input_Builder!$G43,Duct_Leakage!$E$3:$E$6,0),1)</f>
        <v>0.03</v>
      </c>
      <c r="AC43" s="18">
        <v>30</v>
      </c>
      <c r="AD43" s="18">
        <v>30</v>
      </c>
      <c r="AE43" s="18" t="s">
        <v>68</v>
      </c>
      <c r="AF43" s="18" t="s">
        <v>36</v>
      </c>
      <c r="AG43" s="49">
        <v>0</v>
      </c>
      <c r="AH43" s="18">
        <v>0</v>
      </c>
      <c r="AI43" s="18" t="s">
        <v>68</v>
      </c>
      <c r="AJ43" s="18" t="s">
        <v>68</v>
      </c>
      <c r="AK43" s="18" t="s">
        <v>68</v>
      </c>
      <c r="AL43" s="18" t="s">
        <v>68</v>
      </c>
      <c r="AM43" s="18" t="s">
        <v>68</v>
      </c>
      <c r="AN43" s="18">
        <v>0</v>
      </c>
      <c r="AO43" s="18">
        <v>0</v>
      </c>
    </row>
    <row r="44" spans="1:41" x14ac:dyDescent="0.25">
      <c r="A44" s="118">
        <v>40</v>
      </c>
      <c r="B44" s="118">
        <v>2</v>
      </c>
      <c r="C44" s="118">
        <v>2</v>
      </c>
      <c r="D44" s="118">
        <v>2</v>
      </c>
      <c r="E44" s="118">
        <v>15</v>
      </c>
      <c r="F44" s="118">
        <v>16</v>
      </c>
      <c r="G44" s="118">
        <v>1</v>
      </c>
      <c r="H44" s="118">
        <v>1</v>
      </c>
      <c r="I44" s="118" t="s">
        <v>854</v>
      </c>
      <c r="K44" s="116" t="s">
        <v>693</v>
      </c>
      <c r="L44" s="18">
        <v>1</v>
      </c>
      <c r="M44" s="18" t="str">
        <f>INDEX(WeatherFiles!$A$14:$A$17,MATCH(Model_Input_Builder!$B44,WeatherFiles!$D$14:$D$17,0),1)</f>
        <v>USA_MT_Kalispell-Glacier.Park.Intl.AP.727790_TMY3</v>
      </c>
      <c r="N44" s="18">
        <v>0</v>
      </c>
      <c r="O44" s="18">
        <v>0</v>
      </c>
      <c r="P44" s="18" t="str">
        <f>INDEX(Above_Ground_Wall_Con!$A$4:$A$19,MATCH(Model_Input_Builder!$C44,Above_Ground_Wall_Con!$D$4:$D$19,0),1)</f>
        <v>Wood-Framed - 2x4 - 16 in OC - R-11 Cavity</v>
      </c>
      <c r="Q44" s="18" t="str">
        <f>INDEX(Ceiling_And_Roof_Con!$A$3:$A$7,MATCH(Model_Input_Builder!$D44,Ceiling_And_Roof_Con!$D$3:$D$7,0),1)</f>
        <v>Attic - R30 Cavity Insulation</v>
      </c>
      <c r="R44" s="18" t="str">
        <f>INDEX(Foundation_And_Floor_Con!$A$4:$A$27,MATCH(Model_Input_Builder!$E44,Foundation_And_Floor_Con!$AI$4:$AI$27,0),1)</f>
        <v>Unheated Basement - Uninsulated</v>
      </c>
      <c r="S44" s="18" t="str">
        <f>INDEX(Windows!$A$4:$A$26,MATCH(Model_Input_Builder!$F44,Windows!$E$4:$E$26,0),1)</f>
        <v>Double, low-e, medium SHGC, argon, non-metal</v>
      </c>
      <c r="T44" s="18">
        <f>INDEX(Windows!$C$4:$C$26,MATCH(Model_Input_Builder!$F44,Windows!$E$4:$E$26,0),1)</f>
        <v>0.28000000000000003</v>
      </c>
      <c r="U44" s="18">
        <f>INDEX(Windows!$D$4:$D$26,MATCH(Model_Input_Builder!$F44,Windows!$E$4:$E$26,0),1)</f>
        <v>0.31</v>
      </c>
      <c r="V44" s="18" t="s">
        <v>278</v>
      </c>
      <c r="W44" s="18" t="s">
        <v>278</v>
      </c>
      <c r="X44" s="18" t="s">
        <v>347</v>
      </c>
      <c r="Y44" s="18" t="s">
        <v>33</v>
      </c>
      <c r="Z44" s="18" t="s">
        <v>34</v>
      </c>
      <c r="AA44" s="93">
        <f>INDEX(Duct_Leakage!$A$3:$A$6,MATCH(Model_Input_Builder!$G44,Duct_Leakage!$E$3:$E$6,0),1)</f>
        <v>0.03</v>
      </c>
      <c r="AB44" s="93">
        <f>INDEX(Duct_Leakage!$B$3:$B$6,MATCH(Model_Input_Builder!$G44,Duct_Leakage!$E$3:$E$6,0),1)</f>
        <v>1.4999999999999999E-2</v>
      </c>
      <c r="AC44" s="18">
        <v>30</v>
      </c>
      <c r="AD44" s="18">
        <v>30</v>
      </c>
      <c r="AE44" s="18" t="s">
        <v>68</v>
      </c>
      <c r="AF44" s="18" t="s">
        <v>36</v>
      </c>
      <c r="AG44" s="49">
        <v>0</v>
      </c>
      <c r="AH44" s="18">
        <v>0</v>
      </c>
      <c r="AI44" s="18" t="s">
        <v>68</v>
      </c>
      <c r="AJ44" s="18" t="s">
        <v>68</v>
      </c>
      <c r="AK44" s="18" t="s">
        <v>68</v>
      </c>
      <c r="AL44" s="18" t="s">
        <v>68</v>
      </c>
      <c r="AM44" s="18" t="s">
        <v>68</v>
      </c>
      <c r="AN44" s="18">
        <v>0</v>
      </c>
      <c r="AO44" s="18">
        <v>0</v>
      </c>
    </row>
    <row r="45" spans="1:41" x14ac:dyDescent="0.25">
      <c r="A45" s="118">
        <v>41</v>
      </c>
      <c r="B45" s="118">
        <v>1</v>
      </c>
      <c r="C45" s="118">
        <v>7</v>
      </c>
      <c r="D45" s="118">
        <v>1</v>
      </c>
      <c r="E45" s="118">
        <v>12</v>
      </c>
      <c r="F45" s="118">
        <v>17</v>
      </c>
      <c r="G45" s="118">
        <v>4</v>
      </c>
      <c r="H45" s="118">
        <v>2</v>
      </c>
      <c r="I45" s="118" t="s">
        <v>855</v>
      </c>
      <c r="K45" s="116" t="s">
        <v>1823</v>
      </c>
      <c r="L45" s="18">
        <v>1</v>
      </c>
      <c r="M45" s="18" t="str">
        <f>INDEX(WeatherFiles!$A$14:$A$17,MATCH(Model_Input_Builder!$B45,WeatherFiles!$D$14:$D$17,0),1)</f>
        <v>USA_ID_Boise.AP-Gowen.Field.ANGB.726810_TMY3</v>
      </c>
      <c r="N45" s="18">
        <v>0</v>
      </c>
      <c r="O45" s="18">
        <v>0</v>
      </c>
      <c r="P45" s="18" t="str">
        <f>INDEX(Above_Ground_Wall_Con!$A$4:$A$19,MATCH(Model_Input_Builder!$C45,Above_Ground_Wall_Con!$D$4:$D$19,0),1)</f>
        <v>Wood-Framed - 2x6 - 24 in OC - R-19 Cavity - R-10 Header</v>
      </c>
      <c r="Q45" s="18" t="str">
        <f>INDEX(Ceiling_And_Roof_Con!$A$3:$A$7,MATCH(Model_Input_Builder!$D45,Ceiling_And_Roof_Con!$D$3:$D$7,0),1)</f>
        <v>Attic - R0 Cavity Insulation</v>
      </c>
      <c r="R45" s="18" t="str">
        <f>INDEX(Foundation_And_Floor_Con!$A$4:$A$27,MATCH(Model_Input_Builder!$E45,Foundation_And_Floor_Con!$AI$4:$AI$27,0),1)</f>
        <v>Heated Basement - R5 Exterior Insulation</v>
      </c>
      <c r="S45" s="18" t="str">
        <f>INDEX(Windows!$A$4:$A$26,MATCH(Model_Input_Builder!$F45,Windows!$E$4:$E$26,0),1)</f>
        <v>Double, low-e, low SHGC, argon, non-metal</v>
      </c>
      <c r="T45" s="18">
        <f>INDEX(Windows!$C$4:$C$26,MATCH(Model_Input_Builder!$F45,Windows!$E$4:$E$26,0),1)</f>
        <v>0.27</v>
      </c>
      <c r="U45" s="18">
        <f>INDEX(Windows!$D$4:$D$26,MATCH(Model_Input_Builder!$F45,Windows!$E$4:$E$26,0),1)</f>
        <v>0.2</v>
      </c>
      <c r="V45" s="18" t="s">
        <v>278</v>
      </c>
      <c r="W45" s="18" t="s">
        <v>278</v>
      </c>
      <c r="X45" s="18" t="s">
        <v>347</v>
      </c>
      <c r="Y45" s="18" t="s">
        <v>33</v>
      </c>
      <c r="Z45" s="18" t="s">
        <v>34</v>
      </c>
      <c r="AA45" s="93">
        <f>INDEX(Duct_Leakage!$A$3:$A$6,MATCH(Model_Input_Builder!$G45,Duct_Leakage!$E$3:$E$6,0),1)</f>
        <v>0.18</v>
      </c>
      <c r="AB45" s="93">
        <f>INDEX(Duct_Leakage!$B$3:$B$6,MATCH(Model_Input_Builder!$G45,Duct_Leakage!$E$3:$E$6,0),1)</f>
        <v>0.09</v>
      </c>
      <c r="AC45" s="18">
        <v>30</v>
      </c>
      <c r="AD45" s="18">
        <v>30</v>
      </c>
      <c r="AE45" s="18" t="s">
        <v>68</v>
      </c>
      <c r="AF45" s="18" t="s">
        <v>36</v>
      </c>
      <c r="AG45" s="49">
        <v>0</v>
      </c>
      <c r="AH45" s="18">
        <v>0</v>
      </c>
      <c r="AI45" s="18" t="s">
        <v>68</v>
      </c>
      <c r="AJ45" s="18" t="s">
        <v>68</v>
      </c>
      <c r="AK45" s="18" t="s">
        <v>68</v>
      </c>
      <c r="AL45" s="18" t="s">
        <v>68</v>
      </c>
      <c r="AM45" s="18" t="s">
        <v>68</v>
      </c>
      <c r="AN45" s="18">
        <v>0</v>
      </c>
      <c r="AO45" s="18">
        <v>0</v>
      </c>
    </row>
    <row r="46" spans="1:41" x14ac:dyDescent="0.25">
      <c r="A46" s="118">
        <v>42</v>
      </c>
      <c r="B46" s="118">
        <v>3</v>
      </c>
      <c r="C46" s="118">
        <v>6</v>
      </c>
      <c r="D46" s="118">
        <v>2</v>
      </c>
      <c r="E46" s="118">
        <v>3</v>
      </c>
      <c r="F46" s="118">
        <v>7</v>
      </c>
      <c r="G46" s="118">
        <v>4</v>
      </c>
      <c r="H46" s="118">
        <v>2</v>
      </c>
      <c r="I46" s="118" t="s">
        <v>856</v>
      </c>
      <c r="K46" s="116" t="s">
        <v>1824</v>
      </c>
      <c r="L46" s="18">
        <v>1</v>
      </c>
      <c r="M46" s="18" t="str">
        <f>INDEX(WeatherFiles!$A$14:$A$17,MATCH(Model_Input_Builder!$B46,WeatherFiles!$D$14:$D$17,0),1)</f>
        <v>USA_WA_Seattle-Tacoma.Intl.AP.727930_TMY3</v>
      </c>
      <c r="N46" s="18">
        <v>0</v>
      </c>
      <c r="O46" s="18">
        <v>0</v>
      </c>
      <c r="P46" s="18" t="str">
        <f>INDEX(Above_Ground_Wall_Con!$A$4:$A$19,MATCH(Model_Input_Builder!$C46,Above_Ground_Wall_Con!$D$4:$D$19,0),1)</f>
        <v>Wood-Framed - 2x6 - 16 in OC - R-21 Cavity</v>
      </c>
      <c r="Q46" s="18" t="str">
        <f>INDEX(Ceiling_And_Roof_Con!$A$3:$A$7,MATCH(Model_Input_Builder!$D46,Ceiling_And_Roof_Con!$D$3:$D$7,0),1)</f>
        <v>Attic - R30 Cavity Insulation</v>
      </c>
      <c r="R46" s="18" t="str">
        <f>INDEX(Foundation_And_Floor_Con!$A$4:$A$27,MATCH(Model_Input_Builder!$E46,Foundation_And_Floor_Con!$AI$4:$AI$27,0),1)</f>
        <v>Vented Crawlspace - R19 Cavity Insulation</v>
      </c>
      <c r="S46" s="18" t="str">
        <f>INDEX(Windows!$A$4:$A$26,MATCH(Model_Input_Builder!$F46,Windows!$E$4:$E$26,0),1)</f>
        <v>Double, clear, metal, TB</v>
      </c>
      <c r="T46" s="18">
        <f>INDEX(Windows!$C$4:$C$26,MATCH(Model_Input_Builder!$F46,Windows!$E$4:$E$26,0),1)</f>
        <v>0.6</v>
      </c>
      <c r="U46" s="18">
        <f>INDEX(Windows!$D$4:$D$26,MATCH(Model_Input_Builder!$F46,Windows!$E$4:$E$26,0),1)</f>
        <v>0.62</v>
      </c>
      <c r="V46" s="18" t="s">
        <v>278</v>
      </c>
      <c r="W46" s="18" t="s">
        <v>278</v>
      </c>
      <c r="X46" s="18" t="s">
        <v>347</v>
      </c>
      <c r="Y46" s="18" t="s">
        <v>33</v>
      </c>
      <c r="Z46" s="18" t="s">
        <v>34</v>
      </c>
      <c r="AA46" s="93">
        <f>INDEX(Duct_Leakage!$A$3:$A$6,MATCH(Model_Input_Builder!$G46,Duct_Leakage!$E$3:$E$6,0),1)</f>
        <v>0.18</v>
      </c>
      <c r="AB46" s="93">
        <f>INDEX(Duct_Leakage!$B$3:$B$6,MATCH(Model_Input_Builder!$G46,Duct_Leakage!$E$3:$E$6,0),1)</f>
        <v>0.09</v>
      </c>
      <c r="AC46" s="18">
        <v>30</v>
      </c>
      <c r="AD46" s="18">
        <v>30</v>
      </c>
      <c r="AE46" s="18" t="s">
        <v>68</v>
      </c>
      <c r="AF46" s="18" t="s">
        <v>36</v>
      </c>
      <c r="AG46" s="49">
        <v>0</v>
      </c>
      <c r="AH46" s="18">
        <v>0</v>
      </c>
      <c r="AI46" s="18" t="s">
        <v>68</v>
      </c>
      <c r="AJ46" s="18" t="s">
        <v>68</v>
      </c>
      <c r="AK46" s="18" t="s">
        <v>68</v>
      </c>
      <c r="AL46" s="18" t="s">
        <v>68</v>
      </c>
      <c r="AM46" s="18" t="s">
        <v>68</v>
      </c>
      <c r="AN46" s="18">
        <v>0</v>
      </c>
      <c r="AO46" s="18">
        <v>0</v>
      </c>
    </row>
    <row r="47" spans="1:41" x14ac:dyDescent="0.25">
      <c r="A47" s="118">
        <v>43</v>
      </c>
      <c r="B47" s="118">
        <v>1</v>
      </c>
      <c r="C47" s="118">
        <v>6</v>
      </c>
      <c r="D47" s="118">
        <v>2</v>
      </c>
      <c r="E47" s="118">
        <v>7</v>
      </c>
      <c r="F47" s="118">
        <v>14</v>
      </c>
      <c r="G47" s="118">
        <v>3</v>
      </c>
      <c r="H47" s="118">
        <v>4</v>
      </c>
      <c r="I47" s="118" t="s">
        <v>857</v>
      </c>
      <c r="K47" s="116" t="s">
        <v>1825</v>
      </c>
      <c r="L47" s="18">
        <v>1</v>
      </c>
      <c r="M47" s="18" t="str">
        <f>INDEX(WeatherFiles!$A$14:$A$17,MATCH(Model_Input_Builder!$B47,WeatherFiles!$D$14:$D$17,0),1)</f>
        <v>USA_ID_Boise.AP-Gowen.Field.ANGB.726810_TMY3</v>
      </c>
      <c r="N47" s="18">
        <v>0</v>
      </c>
      <c r="O47" s="18">
        <v>0</v>
      </c>
      <c r="P47" s="18" t="str">
        <f>INDEX(Above_Ground_Wall_Con!$A$4:$A$19,MATCH(Model_Input_Builder!$C47,Above_Ground_Wall_Con!$D$4:$D$19,0),1)</f>
        <v>Wood-Framed - 2x6 - 16 in OC - R-21 Cavity</v>
      </c>
      <c r="Q47" s="18" t="str">
        <f>INDEX(Ceiling_And_Roof_Con!$A$3:$A$7,MATCH(Model_Input_Builder!$D47,Ceiling_And_Roof_Con!$D$3:$D$7,0),1)</f>
        <v>Attic - R30 Cavity Insulation</v>
      </c>
      <c r="R47" s="18" t="str">
        <f>INDEX(Foundation_And_Floor_Con!$A$4:$A$27,MATCH(Model_Input_Builder!$E47,Foundation_And_Floor_Con!$AI$4:$AI$27,0),1)</f>
        <v>Slab - R5 Perimeter with No Thermal Break</v>
      </c>
      <c r="S47" s="18" t="str">
        <f>INDEX(Windows!$A$4:$A$26,MATCH(Model_Input_Builder!$F47,Windows!$E$4:$E$26,0),1)</f>
        <v>Double, tint, non-metal</v>
      </c>
      <c r="T47" s="18">
        <f>INDEX(Windows!$C$4:$C$26,MATCH(Model_Input_Builder!$F47,Windows!$E$4:$E$26,0),1)</f>
        <v>0.52</v>
      </c>
      <c r="U47" s="18">
        <f>INDEX(Windows!$D$4:$D$26,MATCH(Model_Input_Builder!$F47,Windows!$E$4:$E$26,0),1)</f>
        <v>0.47</v>
      </c>
      <c r="V47" s="18" t="s">
        <v>278</v>
      </c>
      <c r="W47" s="18" t="s">
        <v>278</v>
      </c>
      <c r="X47" s="18" t="s">
        <v>347</v>
      </c>
      <c r="Y47" s="18" t="s">
        <v>33</v>
      </c>
      <c r="Z47" s="18" t="s">
        <v>34</v>
      </c>
      <c r="AA47" s="93">
        <f>INDEX(Duct_Leakage!$A$3:$A$6,MATCH(Model_Input_Builder!$G47,Duct_Leakage!$E$3:$E$6,0),1)</f>
        <v>0.127</v>
      </c>
      <c r="AB47" s="93">
        <f>INDEX(Duct_Leakage!$B$3:$B$6,MATCH(Model_Input_Builder!$G47,Duct_Leakage!$E$3:$E$6,0),1)</f>
        <v>6.3E-2</v>
      </c>
      <c r="AC47" s="18">
        <v>30</v>
      </c>
      <c r="AD47" s="18">
        <v>30</v>
      </c>
      <c r="AE47" s="18" t="s">
        <v>68</v>
      </c>
      <c r="AF47" s="18" t="s">
        <v>36</v>
      </c>
      <c r="AG47" s="49">
        <v>0</v>
      </c>
      <c r="AH47" s="18">
        <v>0</v>
      </c>
      <c r="AI47" s="18" t="s">
        <v>68</v>
      </c>
      <c r="AJ47" s="18" t="s">
        <v>68</v>
      </c>
      <c r="AK47" s="18" t="s">
        <v>68</v>
      </c>
      <c r="AL47" s="18" t="s">
        <v>68</v>
      </c>
      <c r="AM47" s="18" t="s">
        <v>68</v>
      </c>
      <c r="AN47" s="18">
        <v>0</v>
      </c>
      <c r="AO47" s="18">
        <v>0</v>
      </c>
    </row>
    <row r="48" spans="1:41" x14ac:dyDescent="0.25">
      <c r="A48" s="118">
        <v>44</v>
      </c>
      <c r="B48" s="118">
        <v>2</v>
      </c>
      <c r="C48" s="118">
        <v>3</v>
      </c>
      <c r="D48" s="118">
        <v>2</v>
      </c>
      <c r="E48" s="118">
        <v>19</v>
      </c>
      <c r="F48" s="118">
        <v>6</v>
      </c>
      <c r="G48" s="118">
        <v>1</v>
      </c>
      <c r="H48" s="118">
        <v>2</v>
      </c>
      <c r="I48" s="118" t="s">
        <v>858</v>
      </c>
      <c r="K48" s="116" t="s">
        <v>1826</v>
      </c>
      <c r="L48" s="18">
        <v>1</v>
      </c>
      <c r="M48" s="18" t="str">
        <f>INDEX(WeatherFiles!$A$14:$A$17,MATCH(Model_Input_Builder!$B48,WeatherFiles!$D$14:$D$17,0),1)</f>
        <v>USA_MT_Kalispell-Glacier.Park.Intl.AP.727790_TMY3</v>
      </c>
      <c r="N48" s="18">
        <v>0</v>
      </c>
      <c r="O48" s="18">
        <v>0</v>
      </c>
      <c r="P48" s="18" t="str">
        <f>INDEX(Above_Ground_Wall_Con!$A$4:$A$19,MATCH(Model_Input_Builder!$C48,Above_Ground_Wall_Con!$D$4:$D$19,0),1)</f>
        <v>Wood-Framed - 2x4 - 16 in OC - R-13 Cavity</v>
      </c>
      <c r="Q48" s="18" t="str">
        <f>INDEX(Ceiling_And_Roof_Con!$A$3:$A$7,MATCH(Model_Input_Builder!$D48,Ceiling_And_Roof_Con!$D$3:$D$7,0),1)</f>
        <v>Attic - R30 Cavity Insulation</v>
      </c>
      <c r="R48" s="18" t="str">
        <f>INDEX(Foundation_And_Floor_Con!$A$4:$A$27,MATCH(Model_Input_Builder!$E48,Foundation_And_Floor_Con!$AI$4:$AI$27,0),1)</f>
        <v>Unheated Basement - R38 Cavity Insulation</v>
      </c>
      <c r="S48" s="18" t="str">
        <f>INDEX(Windows!$A$4:$A$26,MATCH(Model_Input_Builder!$F48,Windows!$E$4:$E$26,0),1)</f>
        <v>Double, low-e, low SHGC, argon, metal</v>
      </c>
      <c r="T48" s="18">
        <f>INDEX(Windows!$C$4:$C$26,MATCH(Model_Input_Builder!$F48,Windows!$E$4:$E$26,0),1)</f>
        <v>0.63</v>
      </c>
      <c r="U48" s="18">
        <f>INDEX(Windows!$D$4:$D$26,MATCH(Model_Input_Builder!$F48,Windows!$E$4:$E$26,0),1)</f>
        <v>0.26</v>
      </c>
      <c r="V48" s="18" t="s">
        <v>278</v>
      </c>
      <c r="W48" s="18" t="s">
        <v>278</v>
      </c>
      <c r="X48" s="18" t="s">
        <v>347</v>
      </c>
      <c r="Y48" s="18" t="s">
        <v>33</v>
      </c>
      <c r="Z48" s="18" t="s">
        <v>34</v>
      </c>
      <c r="AA48" s="93">
        <f>INDEX(Duct_Leakage!$A$3:$A$6,MATCH(Model_Input_Builder!$G48,Duct_Leakage!$E$3:$E$6,0),1)</f>
        <v>0.03</v>
      </c>
      <c r="AB48" s="93">
        <f>INDEX(Duct_Leakage!$B$3:$B$6,MATCH(Model_Input_Builder!$G48,Duct_Leakage!$E$3:$E$6,0),1)</f>
        <v>1.4999999999999999E-2</v>
      </c>
      <c r="AC48" s="18">
        <v>30</v>
      </c>
      <c r="AD48" s="18">
        <v>30</v>
      </c>
      <c r="AE48" s="18" t="s">
        <v>68</v>
      </c>
      <c r="AF48" s="18" t="s">
        <v>36</v>
      </c>
      <c r="AG48" s="49">
        <v>0</v>
      </c>
      <c r="AH48" s="18">
        <v>0</v>
      </c>
      <c r="AI48" s="18" t="s">
        <v>68</v>
      </c>
      <c r="AJ48" s="18" t="s">
        <v>68</v>
      </c>
      <c r="AK48" s="18" t="s">
        <v>68</v>
      </c>
      <c r="AL48" s="18" t="s">
        <v>68</v>
      </c>
      <c r="AM48" s="18" t="s">
        <v>68</v>
      </c>
      <c r="AN48" s="18">
        <v>0</v>
      </c>
      <c r="AO48" s="18">
        <v>0</v>
      </c>
    </row>
    <row r="49" spans="1:41" x14ac:dyDescent="0.25">
      <c r="A49" s="118">
        <v>45</v>
      </c>
      <c r="B49" s="118">
        <v>4</v>
      </c>
      <c r="C49" s="118">
        <v>4</v>
      </c>
      <c r="D49" s="118">
        <v>3</v>
      </c>
      <c r="E49" s="118">
        <v>2</v>
      </c>
      <c r="F49" s="118">
        <v>2</v>
      </c>
      <c r="G49" s="118">
        <v>2</v>
      </c>
      <c r="H49" s="118">
        <v>3</v>
      </c>
      <c r="I49" s="118" t="s">
        <v>859</v>
      </c>
      <c r="K49" s="116" t="s">
        <v>1827</v>
      </c>
      <c r="L49" s="18">
        <v>1</v>
      </c>
      <c r="M49" s="18" t="str">
        <f>INDEX(WeatherFiles!$A$14:$A$17,MATCH(Model_Input_Builder!$B49,WeatherFiles!$D$14:$D$17,0),1)</f>
        <v>USA_WA_Spokane.Intl.AP.727850_TMY3</v>
      </c>
      <c r="N49" s="18">
        <v>0</v>
      </c>
      <c r="O49" s="18">
        <v>0</v>
      </c>
      <c r="P49" s="18" t="str">
        <f>INDEX(Above_Ground_Wall_Con!$A$4:$A$19,MATCH(Model_Input_Builder!$C49,Above_Ground_Wall_Con!$D$4:$D$19,0),1)</f>
        <v>Wood-Framed - 2x6 - 16 in OC - R-0 Cavity</v>
      </c>
      <c r="Q49" s="18" t="str">
        <f>INDEX(Ceiling_And_Roof_Con!$A$3:$A$7,MATCH(Model_Input_Builder!$D49,Ceiling_And_Roof_Con!$D$3:$D$7,0),1)</f>
        <v>Attic - R38 Cavity Insulation</v>
      </c>
      <c r="R49" s="18" t="str">
        <f>INDEX(Foundation_And_Floor_Con!$A$4:$A$27,MATCH(Model_Input_Builder!$E49,Foundation_And_Floor_Con!$AI$4:$AI$27,0),1)</f>
        <v>Vented Crawlspace - R13 Cavity Insulation</v>
      </c>
      <c r="S49" s="18" t="str">
        <f>INDEX(Windows!$A$4:$A$26,MATCH(Model_Input_Builder!$F49,Windows!$E$4:$E$26,0),1)</f>
        <v>Double, clear, metal</v>
      </c>
      <c r="T49" s="18">
        <f>INDEX(Windows!$C$4:$C$26,MATCH(Model_Input_Builder!$F49,Windows!$E$4:$E$26,0),1)</f>
        <v>0.83</v>
      </c>
      <c r="U49" s="18">
        <f>INDEX(Windows!$D$4:$D$26,MATCH(Model_Input_Builder!$F49,Windows!$E$4:$E$26,0),1)</f>
        <v>0.65</v>
      </c>
      <c r="V49" s="18" t="s">
        <v>278</v>
      </c>
      <c r="W49" s="18" t="s">
        <v>278</v>
      </c>
      <c r="X49" s="18" t="s">
        <v>347</v>
      </c>
      <c r="Y49" s="18" t="s">
        <v>33</v>
      </c>
      <c r="Z49" s="18" t="s">
        <v>34</v>
      </c>
      <c r="AA49" s="93">
        <f>INDEX(Duct_Leakage!$A$3:$A$6,MATCH(Model_Input_Builder!$G49,Duct_Leakage!$E$3:$E$6,0),1)</f>
        <v>0.06</v>
      </c>
      <c r="AB49" s="93">
        <f>INDEX(Duct_Leakage!$B$3:$B$6,MATCH(Model_Input_Builder!$G49,Duct_Leakage!$E$3:$E$6,0),1)</f>
        <v>0.03</v>
      </c>
      <c r="AC49" s="18">
        <v>30</v>
      </c>
      <c r="AD49" s="18">
        <v>30</v>
      </c>
      <c r="AE49" s="18" t="s">
        <v>68</v>
      </c>
      <c r="AF49" s="18" t="s">
        <v>36</v>
      </c>
      <c r="AG49" s="49">
        <v>0</v>
      </c>
      <c r="AH49" s="18">
        <v>0</v>
      </c>
      <c r="AI49" s="18" t="s">
        <v>68</v>
      </c>
      <c r="AJ49" s="18" t="s">
        <v>68</v>
      </c>
      <c r="AK49" s="18" t="s">
        <v>68</v>
      </c>
      <c r="AL49" s="18" t="s">
        <v>68</v>
      </c>
      <c r="AM49" s="18" t="s">
        <v>68</v>
      </c>
      <c r="AN49" s="18">
        <v>0</v>
      </c>
      <c r="AO49" s="18">
        <v>0</v>
      </c>
    </row>
    <row r="50" spans="1:41" x14ac:dyDescent="0.25">
      <c r="A50" s="118">
        <v>46</v>
      </c>
      <c r="B50" s="118">
        <v>4</v>
      </c>
      <c r="C50" s="118">
        <v>8</v>
      </c>
      <c r="D50" s="118">
        <v>5</v>
      </c>
      <c r="E50" s="118">
        <v>1</v>
      </c>
      <c r="F50" s="118">
        <v>8</v>
      </c>
      <c r="G50" s="118">
        <v>3</v>
      </c>
      <c r="H50" s="118">
        <v>4</v>
      </c>
      <c r="I50" s="118" t="s">
        <v>860</v>
      </c>
      <c r="K50" s="116" t="s">
        <v>1828</v>
      </c>
      <c r="L50" s="18">
        <v>1</v>
      </c>
      <c r="M50" s="18" t="str">
        <f>INDEX(WeatherFiles!$A$14:$A$17,MATCH(Model_Input_Builder!$B50,WeatherFiles!$D$14:$D$17,0),1)</f>
        <v>USA_WA_Spokane.Intl.AP.727850_TMY3</v>
      </c>
      <c r="N50" s="18">
        <v>0</v>
      </c>
      <c r="O50" s="18">
        <v>0</v>
      </c>
      <c r="P50" s="18" t="str">
        <f>INDEX(Above_Ground_Wall_Con!$A$4:$A$19,MATCH(Model_Input_Builder!$C50,Above_Ground_Wall_Con!$D$4:$D$19,0),1)</f>
        <v>Wood-Framed - 2x6 - 24 in OC - R-21 Cavity - R-10 Header</v>
      </c>
      <c r="Q50" s="18" t="str">
        <f>INDEX(Ceiling_And_Roof_Con!$A$3:$A$7,MATCH(Model_Input_Builder!$D50,Ceiling_And_Roof_Con!$D$3:$D$7,0),1)</f>
        <v>Attic - R60 Cavity Insulation</v>
      </c>
      <c r="R50" s="18" t="str">
        <f>INDEX(Foundation_And_Floor_Con!$A$4:$A$27,MATCH(Model_Input_Builder!$E50,Foundation_And_Floor_Con!$AI$4:$AI$27,0),1)</f>
        <v>Vented Crawlspace - R0 Cavity Insulation</v>
      </c>
      <c r="S50" s="18" t="str">
        <f>INDEX(Windows!$A$4:$A$26,MATCH(Model_Input_Builder!$F50,Windows!$E$4:$E$26,0),1)</f>
        <v>Double, tint, metal, TB</v>
      </c>
      <c r="T50" s="18">
        <f>INDEX(Windows!$C$4:$C$26,MATCH(Model_Input_Builder!$F50,Windows!$E$4:$E$26,0),1)</f>
        <v>0.6</v>
      </c>
      <c r="U50" s="18">
        <f>INDEX(Windows!$D$4:$D$26,MATCH(Model_Input_Builder!$F50,Windows!$E$4:$E$26,0),1)</f>
        <v>0.51</v>
      </c>
      <c r="V50" s="18" t="s">
        <v>278</v>
      </c>
      <c r="W50" s="18" t="s">
        <v>278</v>
      </c>
      <c r="X50" s="18" t="s">
        <v>347</v>
      </c>
      <c r="Y50" s="18" t="s">
        <v>33</v>
      </c>
      <c r="Z50" s="18" t="s">
        <v>34</v>
      </c>
      <c r="AA50" s="93">
        <f>INDEX(Duct_Leakage!$A$3:$A$6,MATCH(Model_Input_Builder!$G50,Duct_Leakage!$E$3:$E$6,0),1)</f>
        <v>0.127</v>
      </c>
      <c r="AB50" s="93">
        <f>INDEX(Duct_Leakage!$B$3:$B$6,MATCH(Model_Input_Builder!$G50,Duct_Leakage!$E$3:$E$6,0),1)</f>
        <v>6.3E-2</v>
      </c>
      <c r="AC50" s="18">
        <v>30</v>
      </c>
      <c r="AD50" s="18">
        <v>30</v>
      </c>
      <c r="AE50" s="18" t="s">
        <v>68</v>
      </c>
      <c r="AF50" s="18" t="s">
        <v>36</v>
      </c>
      <c r="AG50" s="49">
        <v>0</v>
      </c>
      <c r="AH50" s="18">
        <v>0</v>
      </c>
      <c r="AI50" s="18" t="s">
        <v>68</v>
      </c>
      <c r="AJ50" s="18" t="s">
        <v>68</v>
      </c>
      <c r="AK50" s="18" t="s">
        <v>68</v>
      </c>
      <c r="AL50" s="18" t="s">
        <v>68</v>
      </c>
      <c r="AM50" s="18" t="s">
        <v>68</v>
      </c>
      <c r="AN50" s="18">
        <v>0</v>
      </c>
      <c r="AO50" s="18">
        <v>0</v>
      </c>
    </row>
    <row r="51" spans="1:41" x14ac:dyDescent="0.25">
      <c r="A51" s="118">
        <v>47</v>
      </c>
      <c r="B51" s="118">
        <v>1</v>
      </c>
      <c r="C51" s="118">
        <v>4</v>
      </c>
      <c r="D51" s="118">
        <v>4</v>
      </c>
      <c r="E51" s="118">
        <v>6</v>
      </c>
      <c r="F51" s="118">
        <v>9</v>
      </c>
      <c r="G51" s="118">
        <v>2</v>
      </c>
      <c r="H51" s="118">
        <v>2</v>
      </c>
      <c r="I51" s="118" t="s">
        <v>861</v>
      </c>
      <c r="K51" s="116" t="s">
        <v>1829</v>
      </c>
      <c r="L51" s="18">
        <v>1</v>
      </c>
      <c r="M51" s="18" t="str">
        <f>INDEX(WeatherFiles!$A$14:$A$17,MATCH(Model_Input_Builder!$B51,WeatherFiles!$D$14:$D$17,0),1)</f>
        <v>USA_ID_Boise.AP-Gowen.Field.ANGB.726810_TMY3</v>
      </c>
      <c r="N51" s="18">
        <v>0</v>
      </c>
      <c r="O51" s="18">
        <v>0</v>
      </c>
      <c r="P51" s="18" t="str">
        <f>INDEX(Above_Ground_Wall_Con!$A$4:$A$19,MATCH(Model_Input_Builder!$C51,Above_Ground_Wall_Con!$D$4:$D$19,0),1)</f>
        <v>Wood-Framed - 2x6 - 16 in OC - R-0 Cavity</v>
      </c>
      <c r="Q51" s="18" t="str">
        <f>INDEX(Ceiling_And_Roof_Con!$A$3:$A$7,MATCH(Model_Input_Builder!$D51,Ceiling_And_Roof_Con!$D$3:$D$7,0),1)</f>
        <v>Attic - R49 Cavity Insulation</v>
      </c>
      <c r="R51" s="18" t="str">
        <f>INDEX(Foundation_And_Floor_Con!$A$4:$A$27,MATCH(Model_Input_Builder!$E51,Foundation_And_Floor_Con!$AI$4:$AI$27,0),1)</f>
        <v>Slab - Uninsulated</v>
      </c>
      <c r="S51" s="18" t="str">
        <f>INDEX(Windows!$A$4:$A$26,MATCH(Model_Input_Builder!$F51,Windows!$E$4:$E$26,0),1)</f>
        <v>Double, low-e, high SHGC, argon, metal, TB</v>
      </c>
      <c r="T51" s="18">
        <f>INDEX(Windows!$C$4:$C$26,MATCH(Model_Input_Builder!$F51,Windows!$E$4:$E$26,0),1)</f>
        <v>0.42</v>
      </c>
      <c r="U51" s="18">
        <f>INDEX(Windows!$D$4:$D$26,MATCH(Model_Input_Builder!$F51,Windows!$E$4:$E$26,0),1)</f>
        <v>0.55000000000000004</v>
      </c>
      <c r="V51" s="18" t="s">
        <v>278</v>
      </c>
      <c r="W51" s="18" t="s">
        <v>278</v>
      </c>
      <c r="X51" s="18" t="s">
        <v>347</v>
      </c>
      <c r="Y51" s="18" t="s">
        <v>33</v>
      </c>
      <c r="Z51" s="18" t="s">
        <v>34</v>
      </c>
      <c r="AA51" s="93">
        <f>INDEX(Duct_Leakage!$A$3:$A$6,MATCH(Model_Input_Builder!$G51,Duct_Leakage!$E$3:$E$6,0),1)</f>
        <v>0.06</v>
      </c>
      <c r="AB51" s="93">
        <f>INDEX(Duct_Leakage!$B$3:$B$6,MATCH(Model_Input_Builder!$G51,Duct_Leakage!$E$3:$E$6,0),1)</f>
        <v>0.03</v>
      </c>
      <c r="AC51" s="18">
        <v>30</v>
      </c>
      <c r="AD51" s="18">
        <v>30</v>
      </c>
      <c r="AE51" s="18" t="s">
        <v>68</v>
      </c>
      <c r="AF51" s="18" t="s">
        <v>36</v>
      </c>
      <c r="AG51" s="49">
        <v>0</v>
      </c>
      <c r="AH51" s="18">
        <v>0</v>
      </c>
      <c r="AI51" s="18" t="s">
        <v>68</v>
      </c>
      <c r="AJ51" s="18" t="s">
        <v>68</v>
      </c>
      <c r="AK51" s="18" t="s">
        <v>68</v>
      </c>
      <c r="AL51" s="18" t="s">
        <v>68</v>
      </c>
      <c r="AM51" s="18" t="s">
        <v>68</v>
      </c>
      <c r="AN51" s="18">
        <v>0</v>
      </c>
      <c r="AO51" s="18">
        <v>0</v>
      </c>
    </row>
    <row r="52" spans="1:41" x14ac:dyDescent="0.25">
      <c r="A52" s="118">
        <v>48</v>
      </c>
      <c r="B52" s="118">
        <v>1</v>
      </c>
      <c r="C52" s="118">
        <v>5</v>
      </c>
      <c r="D52" s="118">
        <v>3</v>
      </c>
      <c r="E52" s="118">
        <v>13</v>
      </c>
      <c r="F52" s="118">
        <v>18</v>
      </c>
      <c r="G52" s="118">
        <v>3</v>
      </c>
      <c r="H52" s="118">
        <v>2</v>
      </c>
      <c r="I52" s="118" t="s">
        <v>862</v>
      </c>
      <c r="K52" s="116" t="s">
        <v>1830</v>
      </c>
      <c r="L52" s="18">
        <v>1</v>
      </c>
      <c r="M52" s="18" t="str">
        <f>INDEX(WeatherFiles!$A$14:$A$17,MATCH(Model_Input_Builder!$B52,WeatherFiles!$D$14:$D$17,0),1)</f>
        <v>USA_ID_Boise.AP-Gowen.Field.ANGB.726810_TMY3</v>
      </c>
      <c r="N52" s="18">
        <v>0</v>
      </c>
      <c r="O52" s="18">
        <v>0</v>
      </c>
      <c r="P52" s="18" t="str">
        <f>INDEX(Above_Ground_Wall_Con!$A$4:$A$19,MATCH(Model_Input_Builder!$C52,Above_Ground_Wall_Con!$D$4:$D$19,0),1)</f>
        <v>Wood-Framed - 2x6 - 16 in OC - R-19 Cavity</v>
      </c>
      <c r="Q52" s="18" t="str">
        <f>INDEX(Ceiling_And_Roof_Con!$A$3:$A$7,MATCH(Model_Input_Builder!$D52,Ceiling_And_Roof_Con!$D$3:$D$7,0),1)</f>
        <v>Attic - R38 Cavity Insulation</v>
      </c>
      <c r="R52" s="18" t="str">
        <f>INDEX(Foundation_And_Floor_Con!$A$4:$A$27,MATCH(Model_Input_Builder!$E52,Foundation_And_Floor_Con!$AI$4:$AI$27,0),1)</f>
        <v>Heated Basement - R10 Exterior Insulation</v>
      </c>
      <c r="S52" s="18" t="str">
        <f>INDEX(Windows!$A$4:$A$26,MATCH(Model_Input_Builder!$F52,Windows!$E$4:$E$26,0),1)</f>
        <v>Triple, low-e, high SHGC, argon, non-metal</v>
      </c>
      <c r="T52" s="18">
        <f>INDEX(Windows!$C$4:$C$26,MATCH(Model_Input_Builder!$F52,Windows!$E$4:$E$26,0),1)</f>
        <v>0.2</v>
      </c>
      <c r="U52" s="18">
        <f>INDEX(Windows!$D$4:$D$26,MATCH(Model_Input_Builder!$F52,Windows!$E$4:$E$26,0),1)</f>
        <v>0.41</v>
      </c>
      <c r="V52" s="18" t="s">
        <v>278</v>
      </c>
      <c r="W52" s="18" t="s">
        <v>278</v>
      </c>
      <c r="X52" s="18" t="s">
        <v>347</v>
      </c>
      <c r="Y52" s="18" t="s">
        <v>33</v>
      </c>
      <c r="Z52" s="18" t="s">
        <v>34</v>
      </c>
      <c r="AA52" s="93">
        <f>INDEX(Duct_Leakage!$A$3:$A$6,MATCH(Model_Input_Builder!$G52,Duct_Leakage!$E$3:$E$6,0),1)</f>
        <v>0.127</v>
      </c>
      <c r="AB52" s="93">
        <f>INDEX(Duct_Leakage!$B$3:$B$6,MATCH(Model_Input_Builder!$G52,Duct_Leakage!$E$3:$E$6,0),1)</f>
        <v>6.3E-2</v>
      </c>
      <c r="AC52" s="18">
        <v>30</v>
      </c>
      <c r="AD52" s="18">
        <v>30</v>
      </c>
      <c r="AE52" s="18" t="s">
        <v>68</v>
      </c>
      <c r="AF52" s="18" t="s">
        <v>36</v>
      </c>
      <c r="AG52" s="49">
        <v>0</v>
      </c>
      <c r="AH52" s="18">
        <v>0</v>
      </c>
      <c r="AI52" s="18" t="s">
        <v>68</v>
      </c>
      <c r="AJ52" s="18" t="s">
        <v>68</v>
      </c>
      <c r="AK52" s="18" t="s">
        <v>68</v>
      </c>
      <c r="AL52" s="18" t="s">
        <v>68</v>
      </c>
      <c r="AM52" s="18" t="s">
        <v>68</v>
      </c>
      <c r="AN52" s="18">
        <v>0</v>
      </c>
      <c r="AO52" s="18">
        <v>0</v>
      </c>
    </row>
    <row r="53" spans="1:41" x14ac:dyDescent="0.25">
      <c r="A53" s="118">
        <v>49</v>
      </c>
      <c r="B53" s="118">
        <v>2</v>
      </c>
      <c r="C53" s="118">
        <v>4</v>
      </c>
      <c r="D53" s="118">
        <v>2</v>
      </c>
      <c r="E53" s="118">
        <v>3</v>
      </c>
      <c r="F53" s="118">
        <v>20</v>
      </c>
      <c r="G53" s="118">
        <v>1</v>
      </c>
      <c r="H53" s="118">
        <v>1</v>
      </c>
      <c r="I53" s="118" t="s">
        <v>863</v>
      </c>
      <c r="K53" s="116" t="s">
        <v>1831</v>
      </c>
      <c r="L53" s="18">
        <v>1</v>
      </c>
      <c r="M53" s="18" t="str">
        <f>INDEX(WeatherFiles!$A$14:$A$17,MATCH(Model_Input_Builder!$B53,WeatherFiles!$D$14:$D$17,0),1)</f>
        <v>USA_MT_Kalispell-Glacier.Park.Intl.AP.727790_TMY3</v>
      </c>
      <c r="N53" s="18">
        <v>0</v>
      </c>
      <c r="O53" s="18">
        <v>0</v>
      </c>
      <c r="P53" s="18" t="str">
        <f>INDEX(Above_Ground_Wall_Con!$A$4:$A$19,MATCH(Model_Input_Builder!$C53,Above_Ground_Wall_Con!$D$4:$D$19,0),1)</f>
        <v>Wood-Framed - 2x6 - 16 in OC - R-0 Cavity</v>
      </c>
      <c r="Q53" s="18" t="str">
        <f>INDEX(Ceiling_And_Roof_Con!$A$3:$A$7,MATCH(Model_Input_Builder!$D53,Ceiling_And_Roof_Con!$D$3:$D$7,0),1)</f>
        <v>Attic - R30 Cavity Insulation</v>
      </c>
      <c r="R53" s="18" t="str">
        <f>INDEX(Foundation_And_Floor_Con!$A$4:$A$27,MATCH(Model_Input_Builder!$E53,Foundation_And_Floor_Con!$AI$4:$AI$27,0),1)</f>
        <v>Vented Crawlspace - R19 Cavity Insulation</v>
      </c>
      <c r="S53" s="18" t="str">
        <f>INDEX(Windows!$A$4:$A$26,MATCH(Model_Input_Builder!$F53,Windows!$E$4:$E$26,0),1)</f>
        <v>Triple, low-e, low SHGC, argon, non-metal</v>
      </c>
      <c r="T53" s="18">
        <f>INDEX(Windows!$C$4:$C$26,MATCH(Model_Input_Builder!$F53,Windows!$E$4:$E$26,0),1)</f>
        <v>0.19</v>
      </c>
      <c r="U53" s="18">
        <f>INDEX(Windows!$D$4:$D$26,MATCH(Model_Input_Builder!$F53,Windows!$E$4:$E$26,0),1)</f>
        <v>0.18</v>
      </c>
      <c r="V53" s="18" t="s">
        <v>278</v>
      </c>
      <c r="W53" s="18" t="s">
        <v>278</v>
      </c>
      <c r="X53" s="18" t="s">
        <v>347</v>
      </c>
      <c r="Y53" s="18" t="s">
        <v>33</v>
      </c>
      <c r="Z53" s="18" t="s">
        <v>34</v>
      </c>
      <c r="AA53" s="93">
        <f>INDEX(Duct_Leakage!$A$3:$A$6,MATCH(Model_Input_Builder!$G53,Duct_Leakage!$E$3:$E$6,0),1)</f>
        <v>0.03</v>
      </c>
      <c r="AB53" s="93">
        <f>INDEX(Duct_Leakage!$B$3:$B$6,MATCH(Model_Input_Builder!$G53,Duct_Leakage!$E$3:$E$6,0),1)</f>
        <v>1.4999999999999999E-2</v>
      </c>
      <c r="AC53" s="18">
        <v>30</v>
      </c>
      <c r="AD53" s="18">
        <v>30</v>
      </c>
      <c r="AE53" s="18" t="s">
        <v>68</v>
      </c>
      <c r="AF53" s="18" t="s">
        <v>36</v>
      </c>
      <c r="AG53" s="49">
        <v>0</v>
      </c>
      <c r="AH53" s="18">
        <v>0</v>
      </c>
      <c r="AI53" s="18" t="s">
        <v>68</v>
      </c>
      <c r="AJ53" s="18" t="s">
        <v>68</v>
      </c>
      <c r="AK53" s="18" t="s">
        <v>68</v>
      </c>
      <c r="AL53" s="18" t="s">
        <v>68</v>
      </c>
      <c r="AM53" s="18" t="s">
        <v>68</v>
      </c>
      <c r="AN53" s="18">
        <v>0</v>
      </c>
      <c r="AO53" s="18">
        <v>0</v>
      </c>
    </row>
    <row r="54" spans="1:41" x14ac:dyDescent="0.25">
      <c r="A54" s="118">
        <v>50</v>
      </c>
      <c r="B54" s="118">
        <v>3</v>
      </c>
      <c r="C54" s="118">
        <v>5</v>
      </c>
      <c r="D54" s="118">
        <v>3</v>
      </c>
      <c r="E54" s="118">
        <v>10</v>
      </c>
      <c r="F54" s="118">
        <v>7</v>
      </c>
      <c r="G54" s="118">
        <v>2</v>
      </c>
      <c r="H54" s="118">
        <v>1</v>
      </c>
      <c r="I54" s="118" t="s">
        <v>864</v>
      </c>
      <c r="K54" s="116" t="s">
        <v>1832</v>
      </c>
      <c r="L54" s="18">
        <v>1</v>
      </c>
      <c r="M54" s="18" t="str">
        <f>INDEX(WeatherFiles!$A$14:$A$17,MATCH(Model_Input_Builder!$B54,WeatherFiles!$D$14:$D$17,0),1)</f>
        <v>USA_WA_Seattle-Tacoma.Intl.AP.727930_TMY3</v>
      </c>
      <c r="N54" s="18">
        <v>0</v>
      </c>
      <c r="O54" s="18">
        <v>0</v>
      </c>
      <c r="P54" s="18" t="str">
        <f>INDEX(Above_Ground_Wall_Con!$A$4:$A$19,MATCH(Model_Input_Builder!$C54,Above_Ground_Wall_Con!$D$4:$D$19,0),1)</f>
        <v>Wood-Framed - 2x6 - 16 in OC - R-19 Cavity</v>
      </c>
      <c r="Q54" s="18" t="str">
        <f>INDEX(Ceiling_And_Roof_Con!$A$3:$A$7,MATCH(Model_Input_Builder!$D54,Ceiling_And_Roof_Con!$D$3:$D$7,0),1)</f>
        <v>Attic - R38 Cavity Insulation</v>
      </c>
      <c r="R54" s="18" t="str">
        <f>INDEX(Foundation_And_Floor_Con!$A$4:$A$27,MATCH(Model_Input_Builder!$E54,Foundation_And_Floor_Con!$AI$4:$AI$27,0),1)</f>
        <v>Slab - R10 Under Full Slab with R5 Thermal Break</v>
      </c>
      <c r="S54" s="18" t="str">
        <f>INDEX(Windows!$A$4:$A$26,MATCH(Model_Input_Builder!$F54,Windows!$E$4:$E$26,0),1)</f>
        <v>Double, clear, metal, TB</v>
      </c>
      <c r="T54" s="18">
        <f>INDEX(Windows!$C$4:$C$26,MATCH(Model_Input_Builder!$F54,Windows!$E$4:$E$26,0),1)</f>
        <v>0.6</v>
      </c>
      <c r="U54" s="18">
        <f>INDEX(Windows!$D$4:$D$26,MATCH(Model_Input_Builder!$F54,Windows!$E$4:$E$26,0),1)</f>
        <v>0.62</v>
      </c>
      <c r="V54" s="18" t="s">
        <v>278</v>
      </c>
      <c r="W54" s="18" t="s">
        <v>278</v>
      </c>
      <c r="X54" s="18" t="s">
        <v>347</v>
      </c>
      <c r="Y54" s="18" t="s">
        <v>33</v>
      </c>
      <c r="Z54" s="18" t="s">
        <v>34</v>
      </c>
      <c r="AA54" s="93">
        <f>INDEX(Duct_Leakage!$A$3:$A$6,MATCH(Model_Input_Builder!$G54,Duct_Leakage!$E$3:$E$6,0),1)</f>
        <v>0.06</v>
      </c>
      <c r="AB54" s="93">
        <f>INDEX(Duct_Leakage!$B$3:$B$6,MATCH(Model_Input_Builder!$G54,Duct_Leakage!$E$3:$E$6,0),1)</f>
        <v>0.03</v>
      </c>
      <c r="AC54" s="18">
        <v>30</v>
      </c>
      <c r="AD54" s="18">
        <v>30</v>
      </c>
      <c r="AE54" s="18" t="s">
        <v>68</v>
      </c>
      <c r="AF54" s="18" t="s">
        <v>36</v>
      </c>
      <c r="AG54" s="49">
        <v>0</v>
      </c>
      <c r="AH54" s="18">
        <v>0</v>
      </c>
      <c r="AI54" s="18" t="s">
        <v>68</v>
      </c>
      <c r="AJ54" s="18" t="s">
        <v>68</v>
      </c>
      <c r="AK54" s="18" t="s">
        <v>68</v>
      </c>
      <c r="AL54" s="18" t="s">
        <v>68</v>
      </c>
      <c r="AM54" s="18" t="s">
        <v>68</v>
      </c>
      <c r="AN54" s="18">
        <v>0</v>
      </c>
      <c r="AO54" s="18">
        <v>0</v>
      </c>
    </row>
    <row r="55" spans="1:41" x14ac:dyDescent="0.25">
      <c r="A55" s="118">
        <v>51</v>
      </c>
      <c r="B55" s="118">
        <v>2</v>
      </c>
      <c r="C55" s="118">
        <v>2</v>
      </c>
      <c r="D55" s="118">
        <v>3</v>
      </c>
      <c r="E55" s="118">
        <v>17</v>
      </c>
      <c r="F55" s="118">
        <v>12</v>
      </c>
      <c r="G55" s="118">
        <v>4</v>
      </c>
      <c r="H55" s="118">
        <v>1</v>
      </c>
      <c r="I55" s="118" t="s">
        <v>865</v>
      </c>
      <c r="K55" s="116" t="s">
        <v>1833</v>
      </c>
      <c r="L55" s="18">
        <v>1</v>
      </c>
      <c r="M55" s="18" t="str">
        <f>INDEX(WeatherFiles!$A$14:$A$17,MATCH(Model_Input_Builder!$B55,WeatherFiles!$D$14:$D$17,0),1)</f>
        <v>USA_MT_Kalispell-Glacier.Park.Intl.AP.727790_TMY3</v>
      </c>
      <c r="N55" s="18">
        <v>0</v>
      </c>
      <c r="O55" s="18">
        <v>0</v>
      </c>
      <c r="P55" s="18" t="str">
        <f>INDEX(Above_Ground_Wall_Con!$A$4:$A$19,MATCH(Model_Input_Builder!$C55,Above_Ground_Wall_Con!$D$4:$D$19,0),1)</f>
        <v>Wood-Framed - 2x4 - 16 in OC - R-11 Cavity</v>
      </c>
      <c r="Q55" s="18" t="str">
        <f>INDEX(Ceiling_And_Roof_Con!$A$3:$A$7,MATCH(Model_Input_Builder!$D55,Ceiling_And_Roof_Con!$D$3:$D$7,0),1)</f>
        <v>Attic - R38 Cavity Insulation</v>
      </c>
      <c r="R55" s="18" t="str">
        <f>INDEX(Foundation_And_Floor_Con!$A$4:$A$27,MATCH(Model_Input_Builder!$E55,Foundation_And_Floor_Con!$AI$4:$AI$27,0),1)</f>
        <v>Unheated Basement - R19 Cavity Insulation</v>
      </c>
      <c r="S55" s="18" t="str">
        <f>INDEX(Windows!$A$4:$A$26,MATCH(Model_Input_Builder!$F55,Windows!$E$4:$E$26,0),1)</f>
        <v>Single, clear, non-metal</v>
      </c>
      <c r="T55" s="18">
        <f>INDEX(Windows!$C$4:$C$26,MATCH(Model_Input_Builder!$F55,Windows!$E$4:$E$26,0),1)</f>
        <v>0.88</v>
      </c>
      <c r="U55" s="18">
        <f>INDEX(Windows!$D$4:$D$26,MATCH(Model_Input_Builder!$F55,Windows!$E$4:$E$26,0),1)</f>
        <v>0.64</v>
      </c>
      <c r="V55" s="18" t="s">
        <v>278</v>
      </c>
      <c r="W55" s="18" t="s">
        <v>278</v>
      </c>
      <c r="X55" s="18" t="s">
        <v>347</v>
      </c>
      <c r="Y55" s="18" t="s">
        <v>33</v>
      </c>
      <c r="Z55" s="18" t="s">
        <v>34</v>
      </c>
      <c r="AA55" s="93">
        <f>INDEX(Duct_Leakage!$A$3:$A$6,MATCH(Model_Input_Builder!$G55,Duct_Leakage!$E$3:$E$6,0),1)</f>
        <v>0.18</v>
      </c>
      <c r="AB55" s="93">
        <f>INDEX(Duct_Leakage!$B$3:$B$6,MATCH(Model_Input_Builder!$G55,Duct_Leakage!$E$3:$E$6,0),1)</f>
        <v>0.09</v>
      </c>
      <c r="AC55" s="18">
        <v>30</v>
      </c>
      <c r="AD55" s="18">
        <v>30</v>
      </c>
      <c r="AE55" s="18" t="s">
        <v>68</v>
      </c>
      <c r="AF55" s="18" t="s">
        <v>36</v>
      </c>
      <c r="AG55" s="49">
        <v>0</v>
      </c>
      <c r="AH55" s="18">
        <v>0</v>
      </c>
      <c r="AI55" s="18" t="s">
        <v>68</v>
      </c>
      <c r="AJ55" s="18" t="s">
        <v>68</v>
      </c>
      <c r="AK55" s="18" t="s">
        <v>68</v>
      </c>
      <c r="AL55" s="18" t="s">
        <v>68</v>
      </c>
      <c r="AM55" s="18" t="s">
        <v>68</v>
      </c>
      <c r="AN55" s="18">
        <v>0</v>
      </c>
      <c r="AO55" s="18">
        <v>0</v>
      </c>
    </row>
    <row r="56" spans="1:41" x14ac:dyDescent="0.25">
      <c r="A56" s="118">
        <v>52</v>
      </c>
      <c r="B56" s="118">
        <v>2</v>
      </c>
      <c r="C56" s="118">
        <v>2</v>
      </c>
      <c r="D56" s="118">
        <v>3</v>
      </c>
      <c r="E56" s="118">
        <v>2</v>
      </c>
      <c r="F56" s="118">
        <v>1</v>
      </c>
      <c r="G56" s="118">
        <v>2</v>
      </c>
      <c r="H56" s="118">
        <v>3</v>
      </c>
      <c r="I56" s="118" t="s">
        <v>866</v>
      </c>
      <c r="K56" s="116" t="s">
        <v>1834</v>
      </c>
      <c r="L56" s="18">
        <v>1</v>
      </c>
      <c r="M56" s="18" t="str">
        <f>INDEX(WeatherFiles!$A$14:$A$17,MATCH(Model_Input_Builder!$B56,WeatherFiles!$D$14:$D$17,0),1)</f>
        <v>USA_MT_Kalispell-Glacier.Park.Intl.AP.727790_TMY3</v>
      </c>
      <c r="N56" s="18">
        <v>0</v>
      </c>
      <c r="O56" s="18">
        <v>0</v>
      </c>
      <c r="P56" s="18" t="str">
        <f>INDEX(Above_Ground_Wall_Con!$A$4:$A$19,MATCH(Model_Input_Builder!$C56,Above_Ground_Wall_Con!$D$4:$D$19,0),1)</f>
        <v>Wood-Framed - 2x4 - 16 in OC - R-11 Cavity</v>
      </c>
      <c r="Q56" s="18" t="str">
        <f>INDEX(Ceiling_And_Roof_Con!$A$3:$A$7,MATCH(Model_Input_Builder!$D56,Ceiling_And_Roof_Con!$D$3:$D$7,0),1)</f>
        <v>Attic - R38 Cavity Insulation</v>
      </c>
      <c r="R56" s="18" t="str">
        <f>INDEX(Foundation_And_Floor_Con!$A$4:$A$27,MATCH(Model_Input_Builder!$E56,Foundation_And_Floor_Con!$AI$4:$AI$27,0),1)</f>
        <v>Vented Crawlspace - R13 Cavity Insulation</v>
      </c>
      <c r="S56" s="18" t="str">
        <f>INDEX(Windows!$A$4:$A$26,MATCH(Model_Input_Builder!$F56,Windows!$E$4:$E$26,0),1)</f>
        <v>Single, clear, metal</v>
      </c>
      <c r="T56" s="18">
        <f>INDEX(Windows!$C$4:$C$26,MATCH(Model_Input_Builder!$F56,Windows!$E$4:$E$26,0),1)</f>
        <v>1.0900000000000001</v>
      </c>
      <c r="U56" s="18">
        <f>INDEX(Windows!$D$4:$D$26,MATCH(Model_Input_Builder!$F56,Windows!$E$4:$E$26,0),1)</f>
        <v>0.73</v>
      </c>
      <c r="V56" s="18" t="s">
        <v>278</v>
      </c>
      <c r="W56" s="18" t="s">
        <v>278</v>
      </c>
      <c r="X56" s="18" t="s">
        <v>347</v>
      </c>
      <c r="Y56" s="18" t="s">
        <v>33</v>
      </c>
      <c r="Z56" s="18" t="s">
        <v>34</v>
      </c>
      <c r="AA56" s="93">
        <f>INDEX(Duct_Leakage!$A$3:$A$6,MATCH(Model_Input_Builder!$G56,Duct_Leakage!$E$3:$E$6,0),1)</f>
        <v>0.06</v>
      </c>
      <c r="AB56" s="93">
        <f>INDEX(Duct_Leakage!$B$3:$B$6,MATCH(Model_Input_Builder!$G56,Duct_Leakage!$E$3:$E$6,0),1)</f>
        <v>0.03</v>
      </c>
      <c r="AC56" s="18">
        <v>30</v>
      </c>
      <c r="AD56" s="18">
        <v>30</v>
      </c>
      <c r="AE56" s="18" t="s">
        <v>68</v>
      </c>
      <c r="AF56" s="18" t="s">
        <v>36</v>
      </c>
      <c r="AG56" s="49">
        <v>0</v>
      </c>
      <c r="AH56" s="18">
        <v>0</v>
      </c>
      <c r="AI56" s="18" t="s">
        <v>68</v>
      </c>
      <c r="AJ56" s="18" t="s">
        <v>68</v>
      </c>
      <c r="AK56" s="18" t="s">
        <v>68</v>
      </c>
      <c r="AL56" s="18" t="s">
        <v>68</v>
      </c>
      <c r="AM56" s="18" t="s">
        <v>68</v>
      </c>
      <c r="AN56" s="18">
        <v>0</v>
      </c>
      <c r="AO56" s="18">
        <v>0</v>
      </c>
    </row>
    <row r="57" spans="1:41" x14ac:dyDescent="0.25">
      <c r="A57" s="118">
        <v>53</v>
      </c>
      <c r="B57" s="118">
        <v>4</v>
      </c>
      <c r="C57" s="118">
        <v>2</v>
      </c>
      <c r="D57" s="118">
        <v>5</v>
      </c>
      <c r="E57" s="118">
        <v>3</v>
      </c>
      <c r="F57" s="118">
        <v>7</v>
      </c>
      <c r="G57" s="118">
        <v>1</v>
      </c>
      <c r="H57" s="118">
        <v>1</v>
      </c>
      <c r="I57" s="118" t="s">
        <v>867</v>
      </c>
      <c r="K57" s="116" t="s">
        <v>1835</v>
      </c>
      <c r="L57" s="18">
        <v>1</v>
      </c>
      <c r="M57" s="18" t="str">
        <f>INDEX(WeatherFiles!$A$14:$A$17,MATCH(Model_Input_Builder!$B57,WeatherFiles!$D$14:$D$17,0),1)</f>
        <v>USA_WA_Spokane.Intl.AP.727850_TMY3</v>
      </c>
      <c r="N57" s="18">
        <v>0</v>
      </c>
      <c r="O57" s="18">
        <v>0</v>
      </c>
      <c r="P57" s="18" t="str">
        <f>INDEX(Above_Ground_Wall_Con!$A$4:$A$19,MATCH(Model_Input_Builder!$C57,Above_Ground_Wall_Con!$D$4:$D$19,0),1)</f>
        <v>Wood-Framed - 2x4 - 16 in OC - R-11 Cavity</v>
      </c>
      <c r="Q57" s="18" t="str">
        <f>INDEX(Ceiling_And_Roof_Con!$A$3:$A$7,MATCH(Model_Input_Builder!$D57,Ceiling_And_Roof_Con!$D$3:$D$7,0),1)</f>
        <v>Attic - R60 Cavity Insulation</v>
      </c>
      <c r="R57" s="18" t="str">
        <f>INDEX(Foundation_And_Floor_Con!$A$4:$A$27,MATCH(Model_Input_Builder!$E57,Foundation_And_Floor_Con!$AI$4:$AI$27,0),1)</f>
        <v>Vented Crawlspace - R19 Cavity Insulation</v>
      </c>
      <c r="S57" s="18" t="str">
        <f>INDEX(Windows!$A$4:$A$26,MATCH(Model_Input_Builder!$F57,Windows!$E$4:$E$26,0),1)</f>
        <v>Double, clear, metal, TB</v>
      </c>
      <c r="T57" s="18">
        <f>INDEX(Windows!$C$4:$C$26,MATCH(Model_Input_Builder!$F57,Windows!$E$4:$E$26,0),1)</f>
        <v>0.6</v>
      </c>
      <c r="U57" s="18">
        <f>INDEX(Windows!$D$4:$D$26,MATCH(Model_Input_Builder!$F57,Windows!$E$4:$E$26,0),1)</f>
        <v>0.62</v>
      </c>
      <c r="V57" s="18" t="s">
        <v>278</v>
      </c>
      <c r="W57" s="18" t="s">
        <v>278</v>
      </c>
      <c r="X57" s="18" t="s">
        <v>347</v>
      </c>
      <c r="Y57" s="18" t="s">
        <v>33</v>
      </c>
      <c r="Z57" s="18" t="s">
        <v>34</v>
      </c>
      <c r="AA57" s="93">
        <f>INDEX(Duct_Leakage!$A$3:$A$6,MATCH(Model_Input_Builder!$G57,Duct_Leakage!$E$3:$E$6,0),1)</f>
        <v>0.03</v>
      </c>
      <c r="AB57" s="93">
        <f>INDEX(Duct_Leakage!$B$3:$B$6,MATCH(Model_Input_Builder!$G57,Duct_Leakage!$E$3:$E$6,0),1)</f>
        <v>1.4999999999999999E-2</v>
      </c>
      <c r="AC57" s="18">
        <v>30</v>
      </c>
      <c r="AD57" s="18">
        <v>30</v>
      </c>
      <c r="AE57" s="18" t="s">
        <v>68</v>
      </c>
      <c r="AF57" s="18" t="s">
        <v>36</v>
      </c>
      <c r="AG57" s="49">
        <v>0</v>
      </c>
      <c r="AH57" s="18">
        <v>0</v>
      </c>
      <c r="AI57" s="18" t="s">
        <v>68</v>
      </c>
      <c r="AJ57" s="18" t="s">
        <v>68</v>
      </c>
      <c r="AK57" s="18" t="s">
        <v>68</v>
      </c>
      <c r="AL57" s="18" t="s">
        <v>68</v>
      </c>
      <c r="AM57" s="18" t="s">
        <v>68</v>
      </c>
      <c r="AN57" s="18">
        <v>0</v>
      </c>
      <c r="AO57" s="18">
        <v>0</v>
      </c>
    </row>
    <row r="58" spans="1:41" x14ac:dyDescent="0.25">
      <c r="A58" s="118">
        <v>54</v>
      </c>
      <c r="B58" s="118">
        <v>1</v>
      </c>
      <c r="C58" s="118">
        <v>5</v>
      </c>
      <c r="D58" s="118">
        <v>3</v>
      </c>
      <c r="E58" s="118">
        <v>5</v>
      </c>
      <c r="F58" s="118">
        <v>9</v>
      </c>
      <c r="G58" s="118">
        <v>2</v>
      </c>
      <c r="H58" s="118">
        <v>3</v>
      </c>
      <c r="I58" s="118" t="s">
        <v>868</v>
      </c>
      <c r="K58" s="116" t="s">
        <v>1836</v>
      </c>
      <c r="L58" s="18">
        <v>1</v>
      </c>
      <c r="M58" s="18" t="str">
        <f>INDEX(WeatherFiles!$A$14:$A$17,MATCH(Model_Input_Builder!$B58,WeatherFiles!$D$14:$D$17,0),1)</f>
        <v>USA_ID_Boise.AP-Gowen.Field.ANGB.726810_TMY3</v>
      </c>
      <c r="N58" s="18">
        <v>0</v>
      </c>
      <c r="O58" s="18">
        <v>0</v>
      </c>
      <c r="P58" s="18" t="str">
        <f>INDEX(Above_Ground_Wall_Con!$A$4:$A$19,MATCH(Model_Input_Builder!$C58,Above_Ground_Wall_Con!$D$4:$D$19,0),1)</f>
        <v>Wood-Framed - 2x6 - 16 in OC - R-19 Cavity</v>
      </c>
      <c r="Q58" s="18" t="str">
        <f>INDEX(Ceiling_And_Roof_Con!$A$3:$A$7,MATCH(Model_Input_Builder!$D58,Ceiling_And_Roof_Con!$D$3:$D$7,0),1)</f>
        <v>Attic - R38 Cavity Insulation</v>
      </c>
      <c r="R58" s="18" t="str">
        <f>INDEX(Foundation_And_Floor_Con!$A$4:$A$27,MATCH(Model_Input_Builder!$E58,Foundation_And_Floor_Con!$AI$4:$AI$27,0),1)</f>
        <v>Vented Crawlspace - R38 Cavity Insulation</v>
      </c>
      <c r="S58" s="18" t="str">
        <f>INDEX(Windows!$A$4:$A$26,MATCH(Model_Input_Builder!$F58,Windows!$E$4:$E$26,0),1)</f>
        <v>Double, low-e, high SHGC, argon, metal, TB</v>
      </c>
      <c r="T58" s="18">
        <f>INDEX(Windows!$C$4:$C$26,MATCH(Model_Input_Builder!$F58,Windows!$E$4:$E$26,0),1)</f>
        <v>0.42</v>
      </c>
      <c r="U58" s="18">
        <f>INDEX(Windows!$D$4:$D$26,MATCH(Model_Input_Builder!$F58,Windows!$E$4:$E$26,0),1)</f>
        <v>0.55000000000000004</v>
      </c>
      <c r="V58" s="18" t="s">
        <v>278</v>
      </c>
      <c r="W58" s="18" t="s">
        <v>278</v>
      </c>
      <c r="X58" s="18" t="s">
        <v>347</v>
      </c>
      <c r="Y58" s="18" t="s">
        <v>33</v>
      </c>
      <c r="Z58" s="18" t="s">
        <v>34</v>
      </c>
      <c r="AA58" s="93">
        <f>INDEX(Duct_Leakage!$A$3:$A$6,MATCH(Model_Input_Builder!$G58,Duct_Leakage!$E$3:$E$6,0),1)</f>
        <v>0.06</v>
      </c>
      <c r="AB58" s="93">
        <f>INDEX(Duct_Leakage!$B$3:$B$6,MATCH(Model_Input_Builder!$G58,Duct_Leakage!$E$3:$E$6,0),1)</f>
        <v>0.03</v>
      </c>
      <c r="AC58" s="18">
        <v>30</v>
      </c>
      <c r="AD58" s="18">
        <v>30</v>
      </c>
      <c r="AE58" s="18" t="s">
        <v>68</v>
      </c>
      <c r="AF58" s="18" t="s">
        <v>36</v>
      </c>
      <c r="AG58" s="49">
        <v>0</v>
      </c>
      <c r="AH58" s="18">
        <v>0</v>
      </c>
      <c r="AI58" s="18" t="s">
        <v>68</v>
      </c>
      <c r="AJ58" s="18" t="s">
        <v>68</v>
      </c>
      <c r="AK58" s="18" t="s">
        <v>68</v>
      </c>
      <c r="AL58" s="18" t="s">
        <v>68</v>
      </c>
      <c r="AM58" s="18" t="s">
        <v>68</v>
      </c>
      <c r="AN58" s="18">
        <v>0</v>
      </c>
      <c r="AO58" s="18">
        <v>0</v>
      </c>
    </row>
    <row r="59" spans="1:41" x14ac:dyDescent="0.25">
      <c r="A59" s="118">
        <v>55</v>
      </c>
      <c r="B59" s="118">
        <v>4</v>
      </c>
      <c r="C59" s="118">
        <v>3</v>
      </c>
      <c r="D59" s="118">
        <v>4</v>
      </c>
      <c r="E59" s="118">
        <v>13</v>
      </c>
      <c r="F59" s="118">
        <v>11</v>
      </c>
      <c r="G59" s="118">
        <v>2</v>
      </c>
      <c r="H59" s="118">
        <v>2</v>
      </c>
      <c r="I59" s="118" t="s">
        <v>869</v>
      </c>
      <c r="K59" s="116" t="s">
        <v>1837</v>
      </c>
      <c r="L59" s="18">
        <v>1</v>
      </c>
      <c r="M59" s="18" t="str">
        <f>INDEX(WeatherFiles!$A$14:$A$17,MATCH(Model_Input_Builder!$B59,WeatherFiles!$D$14:$D$17,0),1)</f>
        <v>USA_WA_Spokane.Intl.AP.727850_TMY3</v>
      </c>
      <c r="N59" s="18">
        <v>0</v>
      </c>
      <c r="O59" s="18">
        <v>0</v>
      </c>
      <c r="P59" s="18" t="str">
        <f>INDEX(Above_Ground_Wall_Con!$A$4:$A$19,MATCH(Model_Input_Builder!$C59,Above_Ground_Wall_Con!$D$4:$D$19,0),1)</f>
        <v>Wood-Framed - 2x4 - 16 in OC - R-13 Cavity</v>
      </c>
      <c r="Q59" s="18" t="str">
        <f>INDEX(Ceiling_And_Roof_Con!$A$3:$A$7,MATCH(Model_Input_Builder!$D59,Ceiling_And_Roof_Con!$D$3:$D$7,0),1)</f>
        <v>Attic - R49 Cavity Insulation</v>
      </c>
      <c r="R59" s="18" t="str">
        <f>INDEX(Foundation_And_Floor_Con!$A$4:$A$27,MATCH(Model_Input_Builder!$E59,Foundation_And_Floor_Con!$AI$4:$AI$27,0),1)</f>
        <v>Heated Basement - R10 Exterior Insulation</v>
      </c>
      <c r="S59" s="18" t="str">
        <f>INDEX(Windows!$A$4:$A$26,MATCH(Model_Input_Builder!$F59,Windows!$E$4:$E$26,0),1)</f>
        <v>Double, low-e, low SHGC, argon, metal, TB</v>
      </c>
      <c r="T59" s="18">
        <f>INDEX(Windows!$C$4:$C$26,MATCH(Model_Input_Builder!$F59,Windows!$E$4:$E$26,0),1)</f>
        <v>0.41</v>
      </c>
      <c r="U59" s="18">
        <f>INDEX(Windows!$D$4:$D$26,MATCH(Model_Input_Builder!$F59,Windows!$E$4:$E$26,0),1)</f>
        <v>0.23</v>
      </c>
      <c r="V59" s="18" t="s">
        <v>278</v>
      </c>
      <c r="W59" s="18" t="s">
        <v>278</v>
      </c>
      <c r="X59" s="18" t="s">
        <v>347</v>
      </c>
      <c r="Y59" s="18" t="s">
        <v>33</v>
      </c>
      <c r="Z59" s="18" t="s">
        <v>34</v>
      </c>
      <c r="AA59" s="93">
        <f>INDEX(Duct_Leakage!$A$3:$A$6,MATCH(Model_Input_Builder!$G59,Duct_Leakage!$E$3:$E$6,0),1)</f>
        <v>0.06</v>
      </c>
      <c r="AB59" s="93">
        <f>INDEX(Duct_Leakage!$B$3:$B$6,MATCH(Model_Input_Builder!$G59,Duct_Leakage!$E$3:$E$6,0),1)</f>
        <v>0.03</v>
      </c>
      <c r="AC59" s="18">
        <v>30</v>
      </c>
      <c r="AD59" s="18">
        <v>30</v>
      </c>
      <c r="AE59" s="18" t="s">
        <v>68</v>
      </c>
      <c r="AF59" s="18" t="s">
        <v>36</v>
      </c>
      <c r="AG59" s="49">
        <v>0</v>
      </c>
      <c r="AH59" s="18">
        <v>0</v>
      </c>
      <c r="AI59" s="18" t="s">
        <v>68</v>
      </c>
      <c r="AJ59" s="18" t="s">
        <v>68</v>
      </c>
      <c r="AK59" s="18" t="s">
        <v>68</v>
      </c>
      <c r="AL59" s="18" t="s">
        <v>68</v>
      </c>
      <c r="AM59" s="18" t="s">
        <v>68</v>
      </c>
      <c r="AN59" s="18">
        <v>0</v>
      </c>
      <c r="AO59" s="18">
        <v>0</v>
      </c>
    </row>
    <row r="60" spans="1:41" x14ac:dyDescent="0.25">
      <c r="A60" s="118">
        <v>56</v>
      </c>
      <c r="B60" s="118">
        <v>2</v>
      </c>
      <c r="C60" s="118">
        <v>4</v>
      </c>
      <c r="D60" s="118">
        <v>5</v>
      </c>
      <c r="E60" s="118">
        <v>10</v>
      </c>
      <c r="F60" s="118">
        <v>13</v>
      </c>
      <c r="G60" s="118">
        <v>1</v>
      </c>
      <c r="H60" s="118">
        <v>1</v>
      </c>
      <c r="I60" s="118" t="s">
        <v>870</v>
      </c>
      <c r="K60" s="116" t="s">
        <v>1838</v>
      </c>
      <c r="L60" s="18">
        <v>1</v>
      </c>
      <c r="M60" s="18" t="str">
        <f>INDEX(WeatherFiles!$A$14:$A$17,MATCH(Model_Input_Builder!$B60,WeatherFiles!$D$14:$D$17,0),1)</f>
        <v>USA_MT_Kalispell-Glacier.Park.Intl.AP.727790_TMY3</v>
      </c>
      <c r="N60" s="18">
        <v>0</v>
      </c>
      <c r="O60" s="18">
        <v>0</v>
      </c>
      <c r="P60" s="18" t="str">
        <f>INDEX(Above_Ground_Wall_Con!$A$4:$A$19,MATCH(Model_Input_Builder!$C60,Above_Ground_Wall_Con!$D$4:$D$19,0),1)</f>
        <v>Wood-Framed - 2x6 - 16 in OC - R-0 Cavity</v>
      </c>
      <c r="Q60" s="18" t="str">
        <f>INDEX(Ceiling_And_Roof_Con!$A$3:$A$7,MATCH(Model_Input_Builder!$D60,Ceiling_And_Roof_Con!$D$3:$D$7,0),1)</f>
        <v>Attic - R60 Cavity Insulation</v>
      </c>
      <c r="R60" s="18" t="str">
        <f>INDEX(Foundation_And_Floor_Con!$A$4:$A$27,MATCH(Model_Input_Builder!$E60,Foundation_And_Floor_Con!$AI$4:$AI$27,0),1)</f>
        <v>Slab - R10 Under Full Slab with R5 Thermal Break</v>
      </c>
      <c r="S60" s="18" t="str">
        <f>INDEX(Windows!$A$4:$A$26,MATCH(Model_Input_Builder!$F60,Windows!$E$4:$E$26,0),1)</f>
        <v>Double, clear, non-metal</v>
      </c>
      <c r="T60" s="18">
        <f>INDEX(Windows!$C$4:$C$26,MATCH(Model_Input_Builder!$F60,Windows!$E$4:$E$26,0),1)</f>
        <v>0.52</v>
      </c>
      <c r="U60" s="18">
        <f>INDEX(Windows!$D$4:$D$26,MATCH(Model_Input_Builder!$F60,Windows!$E$4:$E$26,0),1)</f>
        <v>0.56999999999999995</v>
      </c>
      <c r="V60" s="18" t="s">
        <v>278</v>
      </c>
      <c r="W60" s="18" t="s">
        <v>278</v>
      </c>
      <c r="X60" s="18" t="s">
        <v>347</v>
      </c>
      <c r="Y60" s="18" t="s">
        <v>33</v>
      </c>
      <c r="Z60" s="18" t="s">
        <v>34</v>
      </c>
      <c r="AA60" s="93">
        <f>INDEX(Duct_Leakage!$A$3:$A$6,MATCH(Model_Input_Builder!$G60,Duct_Leakage!$E$3:$E$6,0),1)</f>
        <v>0.03</v>
      </c>
      <c r="AB60" s="93">
        <f>INDEX(Duct_Leakage!$B$3:$B$6,MATCH(Model_Input_Builder!$G60,Duct_Leakage!$E$3:$E$6,0),1)</f>
        <v>1.4999999999999999E-2</v>
      </c>
      <c r="AC60" s="18">
        <v>30</v>
      </c>
      <c r="AD60" s="18">
        <v>30</v>
      </c>
      <c r="AE60" s="18" t="s">
        <v>68</v>
      </c>
      <c r="AF60" s="18" t="s">
        <v>36</v>
      </c>
      <c r="AG60" s="49">
        <v>0</v>
      </c>
      <c r="AH60" s="18">
        <v>0</v>
      </c>
      <c r="AI60" s="18" t="s">
        <v>68</v>
      </c>
      <c r="AJ60" s="18" t="s">
        <v>68</v>
      </c>
      <c r="AK60" s="18" t="s">
        <v>68</v>
      </c>
      <c r="AL60" s="18" t="s">
        <v>68</v>
      </c>
      <c r="AM60" s="18" t="s">
        <v>68</v>
      </c>
      <c r="AN60" s="18">
        <v>0</v>
      </c>
      <c r="AO60" s="18">
        <v>0</v>
      </c>
    </row>
    <row r="61" spans="1:41" x14ac:dyDescent="0.25">
      <c r="A61" s="118">
        <v>57</v>
      </c>
      <c r="B61" s="118">
        <v>4</v>
      </c>
      <c r="C61" s="118">
        <v>2</v>
      </c>
      <c r="D61" s="118">
        <v>4</v>
      </c>
      <c r="E61" s="118">
        <v>13</v>
      </c>
      <c r="F61" s="118">
        <v>16</v>
      </c>
      <c r="G61" s="118">
        <v>2</v>
      </c>
      <c r="H61" s="118">
        <v>1</v>
      </c>
      <c r="I61" s="118" t="s">
        <v>871</v>
      </c>
      <c r="K61" s="116" t="s">
        <v>1839</v>
      </c>
      <c r="L61" s="18">
        <v>1</v>
      </c>
      <c r="M61" s="18" t="str">
        <f>INDEX(WeatherFiles!$A$14:$A$17,MATCH(Model_Input_Builder!$B61,WeatherFiles!$D$14:$D$17,0),1)</f>
        <v>USA_WA_Spokane.Intl.AP.727850_TMY3</v>
      </c>
      <c r="N61" s="18">
        <v>0</v>
      </c>
      <c r="O61" s="18">
        <v>0</v>
      </c>
      <c r="P61" s="18" t="str">
        <f>INDEX(Above_Ground_Wall_Con!$A$4:$A$19,MATCH(Model_Input_Builder!$C61,Above_Ground_Wall_Con!$D$4:$D$19,0),1)</f>
        <v>Wood-Framed - 2x4 - 16 in OC - R-11 Cavity</v>
      </c>
      <c r="Q61" s="18" t="str">
        <f>INDEX(Ceiling_And_Roof_Con!$A$3:$A$7,MATCH(Model_Input_Builder!$D61,Ceiling_And_Roof_Con!$D$3:$D$7,0),1)</f>
        <v>Attic - R49 Cavity Insulation</v>
      </c>
      <c r="R61" s="18" t="str">
        <f>INDEX(Foundation_And_Floor_Con!$A$4:$A$27,MATCH(Model_Input_Builder!$E61,Foundation_And_Floor_Con!$AI$4:$AI$27,0),1)</f>
        <v>Heated Basement - R10 Exterior Insulation</v>
      </c>
      <c r="S61" s="18" t="str">
        <f>INDEX(Windows!$A$4:$A$26,MATCH(Model_Input_Builder!$F61,Windows!$E$4:$E$26,0),1)</f>
        <v>Double, low-e, medium SHGC, argon, non-metal</v>
      </c>
      <c r="T61" s="18">
        <f>INDEX(Windows!$C$4:$C$26,MATCH(Model_Input_Builder!$F61,Windows!$E$4:$E$26,0),1)</f>
        <v>0.28000000000000003</v>
      </c>
      <c r="U61" s="18">
        <f>INDEX(Windows!$D$4:$D$26,MATCH(Model_Input_Builder!$F61,Windows!$E$4:$E$26,0),1)</f>
        <v>0.31</v>
      </c>
      <c r="V61" s="18" t="s">
        <v>278</v>
      </c>
      <c r="W61" s="18" t="s">
        <v>278</v>
      </c>
      <c r="X61" s="18" t="s">
        <v>347</v>
      </c>
      <c r="Y61" s="18" t="s">
        <v>33</v>
      </c>
      <c r="Z61" s="18" t="s">
        <v>34</v>
      </c>
      <c r="AA61" s="93">
        <f>INDEX(Duct_Leakage!$A$3:$A$6,MATCH(Model_Input_Builder!$G61,Duct_Leakage!$E$3:$E$6,0),1)</f>
        <v>0.06</v>
      </c>
      <c r="AB61" s="93">
        <f>INDEX(Duct_Leakage!$B$3:$B$6,MATCH(Model_Input_Builder!$G61,Duct_Leakage!$E$3:$E$6,0),1)</f>
        <v>0.03</v>
      </c>
      <c r="AC61" s="18">
        <v>30</v>
      </c>
      <c r="AD61" s="18">
        <v>30</v>
      </c>
      <c r="AE61" s="18" t="s">
        <v>68</v>
      </c>
      <c r="AF61" s="18" t="s">
        <v>36</v>
      </c>
      <c r="AG61" s="49">
        <v>0</v>
      </c>
      <c r="AH61" s="18">
        <v>0</v>
      </c>
      <c r="AI61" s="18" t="s">
        <v>68</v>
      </c>
      <c r="AJ61" s="18" t="s">
        <v>68</v>
      </c>
      <c r="AK61" s="18" t="s">
        <v>68</v>
      </c>
      <c r="AL61" s="18" t="s">
        <v>68</v>
      </c>
      <c r="AM61" s="18" t="s">
        <v>68</v>
      </c>
      <c r="AN61" s="18">
        <v>0</v>
      </c>
      <c r="AO61" s="18">
        <v>0</v>
      </c>
    </row>
    <row r="62" spans="1:41" x14ac:dyDescent="0.25">
      <c r="A62" s="118">
        <v>58</v>
      </c>
      <c r="B62" s="118">
        <v>1</v>
      </c>
      <c r="C62" s="118">
        <v>6</v>
      </c>
      <c r="D62" s="118">
        <v>5</v>
      </c>
      <c r="E62" s="118">
        <v>17</v>
      </c>
      <c r="F62" s="118">
        <v>1</v>
      </c>
      <c r="G62" s="118">
        <v>1</v>
      </c>
      <c r="H62" s="118">
        <v>1</v>
      </c>
      <c r="I62" s="118" t="s">
        <v>872</v>
      </c>
      <c r="K62" s="116" t="s">
        <v>1840</v>
      </c>
      <c r="L62" s="18">
        <v>1</v>
      </c>
      <c r="M62" s="18" t="str">
        <f>INDEX(WeatherFiles!$A$14:$A$17,MATCH(Model_Input_Builder!$B62,WeatherFiles!$D$14:$D$17,0),1)</f>
        <v>USA_ID_Boise.AP-Gowen.Field.ANGB.726810_TMY3</v>
      </c>
      <c r="N62" s="18">
        <v>0</v>
      </c>
      <c r="O62" s="18">
        <v>0</v>
      </c>
      <c r="P62" s="18" t="str">
        <f>INDEX(Above_Ground_Wall_Con!$A$4:$A$19,MATCH(Model_Input_Builder!$C62,Above_Ground_Wall_Con!$D$4:$D$19,0),1)</f>
        <v>Wood-Framed - 2x6 - 16 in OC - R-21 Cavity</v>
      </c>
      <c r="Q62" s="18" t="str">
        <f>INDEX(Ceiling_And_Roof_Con!$A$3:$A$7,MATCH(Model_Input_Builder!$D62,Ceiling_And_Roof_Con!$D$3:$D$7,0),1)</f>
        <v>Attic - R60 Cavity Insulation</v>
      </c>
      <c r="R62" s="18" t="str">
        <f>INDEX(Foundation_And_Floor_Con!$A$4:$A$27,MATCH(Model_Input_Builder!$E62,Foundation_And_Floor_Con!$AI$4:$AI$27,0),1)</f>
        <v>Unheated Basement - R19 Cavity Insulation</v>
      </c>
      <c r="S62" s="18" t="str">
        <f>INDEX(Windows!$A$4:$A$26,MATCH(Model_Input_Builder!$F62,Windows!$E$4:$E$26,0),1)</f>
        <v>Single, clear, metal</v>
      </c>
      <c r="T62" s="18">
        <f>INDEX(Windows!$C$4:$C$26,MATCH(Model_Input_Builder!$F62,Windows!$E$4:$E$26,0),1)</f>
        <v>1.0900000000000001</v>
      </c>
      <c r="U62" s="18">
        <f>INDEX(Windows!$D$4:$D$26,MATCH(Model_Input_Builder!$F62,Windows!$E$4:$E$26,0),1)</f>
        <v>0.73</v>
      </c>
      <c r="V62" s="18" t="s">
        <v>278</v>
      </c>
      <c r="W62" s="18" t="s">
        <v>278</v>
      </c>
      <c r="X62" s="18" t="s">
        <v>347</v>
      </c>
      <c r="Y62" s="18" t="s">
        <v>33</v>
      </c>
      <c r="Z62" s="18" t="s">
        <v>34</v>
      </c>
      <c r="AA62" s="93">
        <f>INDEX(Duct_Leakage!$A$3:$A$6,MATCH(Model_Input_Builder!$G62,Duct_Leakage!$E$3:$E$6,0),1)</f>
        <v>0.03</v>
      </c>
      <c r="AB62" s="93">
        <f>INDEX(Duct_Leakage!$B$3:$B$6,MATCH(Model_Input_Builder!$G62,Duct_Leakage!$E$3:$E$6,0),1)</f>
        <v>1.4999999999999999E-2</v>
      </c>
      <c r="AC62" s="18">
        <v>30</v>
      </c>
      <c r="AD62" s="18">
        <v>30</v>
      </c>
      <c r="AE62" s="18" t="s">
        <v>68</v>
      </c>
      <c r="AF62" s="18" t="s">
        <v>36</v>
      </c>
      <c r="AG62" s="49">
        <v>0</v>
      </c>
      <c r="AH62" s="18">
        <v>0</v>
      </c>
      <c r="AI62" s="18" t="s">
        <v>68</v>
      </c>
      <c r="AJ62" s="18" t="s">
        <v>68</v>
      </c>
      <c r="AK62" s="18" t="s">
        <v>68</v>
      </c>
      <c r="AL62" s="18" t="s">
        <v>68</v>
      </c>
      <c r="AM62" s="18" t="s">
        <v>68</v>
      </c>
      <c r="AN62" s="18">
        <v>0</v>
      </c>
      <c r="AO62" s="18">
        <v>0</v>
      </c>
    </row>
    <row r="63" spans="1:41" x14ac:dyDescent="0.25">
      <c r="A63" s="118">
        <v>59</v>
      </c>
      <c r="B63" s="118">
        <v>4</v>
      </c>
      <c r="C63" s="118">
        <v>1</v>
      </c>
      <c r="D63" s="118">
        <v>5</v>
      </c>
      <c r="E63" s="118">
        <v>5</v>
      </c>
      <c r="F63" s="118">
        <v>6</v>
      </c>
      <c r="G63" s="118">
        <v>3</v>
      </c>
      <c r="H63" s="118">
        <v>4</v>
      </c>
      <c r="I63" s="118" t="s">
        <v>873</v>
      </c>
      <c r="K63" s="116" t="s">
        <v>1841</v>
      </c>
      <c r="L63" s="18">
        <v>1</v>
      </c>
      <c r="M63" s="18" t="str">
        <f>INDEX(WeatherFiles!$A$14:$A$17,MATCH(Model_Input_Builder!$B63,WeatherFiles!$D$14:$D$17,0),1)</f>
        <v>USA_WA_Spokane.Intl.AP.727850_TMY3</v>
      </c>
      <c r="N63" s="18">
        <v>0</v>
      </c>
      <c r="O63" s="18">
        <v>0</v>
      </c>
      <c r="P63" s="18" t="str">
        <f>INDEX(Above_Ground_Wall_Con!$A$4:$A$19,MATCH(Model_Input_Builder!$C63,Above_Ground_Wall_Con!$D$4:$D$19,0),1)</f>
        <v>Wood-Framed - 2x4 - 16 in OC - R-0 Cavity</v>
      </c>
      <c r="Q63" s="18" t="str">
        <f>INDEX(Ceiling_And_Roof_Con!$A$3:$A$7,MATCH(Model_Input_Builder!$D63,Ceiling_And_Roof_Con!$D$3:$D$7,0),1)</f>
        <v>Attic - R60 Cavity Insulation</v>
      </c>
      <c r="R63" s="18" t="str">
        <f>INDEX(Foundation_And_Floor_Con!$A$4:$A$27,MATCH(Model_Input_Builder!$E63,Foundation_And_Floor_Con!$AI$4:$AI$27,0),1)</f>
        <v>Vented Crawlspace - R38 Cavity Insulation</v>
      </c>
      <c r="S63" s="18" t="str">
        <f>INDEX(Windows!$A$4:$A$26,MATCH(Model_Input_Builder!$F63,Windows!$E$4:$E$26,0),1)</f>
        <v>Double, low-e, low SHGC, argon, metal</v>
      </c>
      <c r="T63" s="18">
        <f>INDEX(Windows!$C$4:$C$26,MATCH(Model_Input_Builder!$F63,Windows!$E$4:$E$26,0),1)</f>
        <v>0.63</v>
      </c>
      <c r="U63" s="18">
        <f>INDEX(Windows!$D$4:$D$26,MATCH(Model_Input_Builder!$F63,Windows!$E$4:$E$26,0),1)</f>
        <v>0.26</v>
      </c>
      <c r="V63" s="18" t="s">
        <v>278</v>
      </c>
      <c r="W63" s="18" t="s">
        <v>278</v>
      </c>
      <c r="X63" s="18" t="s">
        <v>347</v>
      </c>
      <c r="Y63" s="18" t="s">
        <v>33</v>
      </c>
      <c r="Z63" s="18" t="s">
        <v>34</v>
      </c>
      <c r="AA63" s="93">
        <f>INDEX(Duct_Leakage!$A$3:$A$6,MATCH(Model_Input_Builder!$G63,Duct_Leakage!$E$3:$E$6,0),1)</f>
        <v>0.127</v>
      </c>
      <c r="AB63" s="93">
        <f>INDEX(Duct_Leakage!$B$3:$B$6,MATCH(Model_Input_Builder!$G63,Duct_Leakage!$E$3:$E$6,0),1)</f>
        <v>6.3E-2</v>
      </c>
      <c r="AC63" s="18">
        <v>30</v>
      </c>
      <c r="AD63" s="18">
        <v>30</v>
      </c>
      <c r="AE63" s="18" t="s">
        <v>68</v>
      </c>
      <c r="AF63" s="18" t="s">
        <v>36</v>
      </c>
      <c r="AG63" s="49">
        <v>0</v>
      </c>
      <c r="AH63" s="18">
        <v>0</v>
      </c>
      <c r="AI63" s="18" t="s">
        <v>68</v>
      </c>
      <c r="AJ63" s="18" t="s">
        <v>68</v>
      </c>
      <c r="AK63" s="18" t="s">
        <v>68</v>
      </c>
      <c r="AL63" s="18" t="s">
        <v>68</v>
      </c>
      <c r="AM63" s="18" t="s">
        <v>68</v>
      </c>
      <c r="AN63" s="18">
        <v>0</v>
      </c>
      <c r="AO63" s="18">
        <v>0</v>
      </c>
    </row>
    <row r="64" spans="1:41" x14ac:dyDescent="0.25">
      <c r="A64" s="118">
        <v>60</v>
      </c>
      <c r="B64" s="118">
        <v>4</v>
      </c>
      <c r="C64" s="118">
        <v>2</v>
      </c>
      <c r="D64" s="118">
        <v>4</v>
      </c>
      <c r="E64" s="118">
        <v>12</v>
      </c>
      <c r="F64" s="118">
        <v>6</v>
      </c>
      <c r="G64" s="118">
        <v>1</v>
      </c>
      <c r="H64" s="118">
        <v>3</v>
      </c>
      <c r="I64" s="118" t="s">
        <v>874</v>
      </c>
      <c r="K64" s="116" t="s">
        <v>1842</v>
      </c>
      <c r="L64" s="18">
        <v>1</v>
      </c>
      <c r="M64" s="18" t="str">
        <f>INDEX(WeatherFiles!$A$14:$A$17,MATCH(Model_Input_Builder!$B64,WeatherFiles!$D$14:$D$17,0),1)</f>
        <v>USA_WA_Spokane.Intl.AP.727850_TMY3</v>
      </c>
      <c r="N64" s="18">
        <v>0</v>
      </c>
      <c r="O64" s="18">
        <v>0</v>
      </c>
      <c r="P64" s="18" t="str">
        <f>INDEX(Above_Ground_Wall_Con!$A$4:$A$19,MATCH(Model_Input_Builder!$C64,Above_Ground_Wall_Con!$D$4:$D$19,0),1)</f>
        <v>Wood-Framed - 2x4 - 16 in OC - R-11 Cavity</v>
      </c>
      <c r="Q64" s="18" t="str">
        <f>INDEX(Ceiling_And_Roof_Con!$A$3:$A$7,MATCH(Model_Input_Builder!$D64,Ceiling_And_Roof_Con!$D$3:$D$7,0),1)</f>
        <v>Attic - R49 Cavity Insulation</v>
      </c>
      <c r="R64" s="18" t="str">
        <f>INDEX(Foundation_And_Floor_Con!$A$4:$A$27,MATCH(Model_Input_Builder!$E64,Foundation_And_Floor_Con!$AI$4:$AI$27,0),1)</f>
        <v>Heated Basement - R5 Exterior Insulation</v>
      </c>
      <c r="S64" s="18" t="str">
        <f>INDEX(Windows!$A$4:$A$26,MATCH(Model_Input_Builder!$F64,Windows!$E$4:$E$26,0),1)</f>
        <v>Double, low-e, low SHGC, argon, metal</v>
      </c>
      <c r="T64" s="18">
        <f>INDEX(Windows!$C$4:$C$26,MATCH(Model_Input_Builder!$F64,Windows!$E$4:$E$26,0),1)</f>
        <v>0.63</v>
      </c>
      <c r="U64" s="18">
        <f>INDEX(Windows!$D$4:$D$26,MATCH(Model_Input_Builder!$F64,Windows!$E$4:$E$26,0),1)</f>
        <v>0.26</v>
      </c>
      <c r="V64" s="18" t="s">
        <v>278</v>
      </c>
      <c r="W64" s="18" t="s">
        <v>278</v>
      </c>
      <c r="X64" s="18" t="s">
        <v>347</v>
      </c>
      <c r="Y64" s="18" t="s">
        <v>33</v>
      </c>
      <c r="Z64" s="18" t="s">
        <v>34</v>
      </c>
      <c r="AA64" s="93">
        <f>INDEX(Duct_Leakage!$A$3:$A$6,MATCH(Model_Input_Builder!$G64,Duct_Leakage!$E$3:$E$6,0),1)</f>
        <v>0.03</v>
      </c>
      <c r="AB64" s="93">
        <f>INDEX(Duct_Leakage!$B$3:$B$6,MATCH(Model_Input_Builder!$G64,Duct_Leakage!$E$3:$E$6,0),1)</f>
        <v>1.4999999999999999E-2</v>
      </c>
      <c r="AC64" s="18">
        <v>30</v>
      </c>
      <c r="AD64" s="18">
        <v>30</v>
      </c>
      <c r="AE64" s="18" t="s">
        <v>68</v>
      </c>
      <c r="AF64" s="18" t="s">
        <v>36</v>
      </c>
      <c r="AG64" s="49">
        <v>0</v>
      </c>
      <c r="AH64" s="18">
        <v>0</v>
      </c>
      <c r="AI64" s="18" t="s">
        <v>68</v>
      </c>
      <c r="AJ64" s="18" t="s">
        <v>68</v>
      </c>
      <c r="AK64" s="18" t="s">
        <v>68</v>
      </c>
      <c r="AL64" s="18" t="s">
        <v>68</v>
      </c>
      <c r="AM64" s="18" t="s">
        <v>68</v>
      </c>
      <c r="AN64" s="18">
        <v>0</v>
      </c>
      <c r="AO64" s="18">
        <v>0</v>
      </c>
    </row>
    <row r="65" spans="1:41" x14ac:dyDescent="0.25">
      <c r="A65" s="118">
        <v>61</v>
      </c>
      <c r="B65" s="118">
        <v>2</v>
      </c>
      <c r="C65" s="118">
        <v>5</v>
      </c>
      <c r="D65" s="118">
        <v>2</v>
      </c>
      <c r="E65" s="118">
        <v>3</v>
      </c>
      <c r="F65" s="118">
        <v>16</v>
      </c>
      <c r="G65" s="118">
        <v>3</v>
      </c>
      <c r="H65" s="118">
        <v>2</v>
      </c>
      <c r="I65" s="118" t="s">
        <v>875</v>
      </c>
      <c r="K65" s="116" t="s">
        <v>1843</v>
      </c>
      <c r="L65" s="18">
        <v>1</v>
      </c>
      <c r="M65" s="18" t="str">
        <f>INDEX(WeatherFiles!$A$14:$A$17,MATCH(Model_Input_Builder!$B65,WeatherFiles!$D$14:$D$17,0),1)</f>
        <v>USA_MT_Kalispell-Glacier.Park.Intl.AP.727790_TMY3</v>
      </c>
      <c r="N65" s="18">
        <v>0</v>
      </c>
      <c r="O65" s="18">
        <v>0</v>
      </c>
      <c r="P65" s="18" t="str">
        <f>INDEX(Above_Ground_Wall_Con!$A$4:$A$19,MATCH(Model_Input_Builder!$C65,Above_Ground_Wall_Con!$D$4:$D$19,0),1)</f>
        <v>Wood-Framed - 2x6 - 16 in OC - R-19 Cavity</v>
      </c>
      <c r="Q65" s="18" t="str">
        <f>INDEX(Ceiling_And_Roof_Con!$A$3:$A$7,MATCH(Model_Input_Builder!$D65,Ceiling_And_Roof_Con!$D$3:$D$7,0),1)</f>
        <v>Attic - R30 Cavity Insulation</v>
      </c>
      <c r="R65" s="18" t="str">
        <f>INDEX(Foundation_And_Floor_Con!$A$4:$A$27,MATCH(Model_Input_Builder!$E65,Foundation_And_Floor_Con!$AI$4:$AI$27,0),1)</f>
        <v>Vented Crawlspace - R19 Cavity Insulation</v>
      </c>
      <c r="S65" s="18" t="str">
        <f>INDEX(Windows!$A$4:$A$26,MATCH(Model_Input_Builder!$F65,Windows!$E$4:$E$26,0),1)</f>
        <v>Double, low-e, medium SHGC, argon, non-metal</v>
      </c>
      <c r="T65" s="18">
        <f>INDEX(Windows!$C$4:$C$26,MATCH(Model_Input_Builder!$F65,Windows!$E$4:$E$26,0),1)</f>
        <v>0.28000000000000003</v>
      </c>
      <c r="U65" s="18">
        <f>INDEX(Windows!$D$4:$D$26,MATCH(Model_Input_Builder!$F65,Windows!$E$4:$E$26,0),1)</f>
        <v>0.31</v>
      </c>
      <c r="V65" s="18" t="s">
        <v>278</v>
      </c>
      <c r="W65" s="18" t="s">
        <v>278</v>
      </c>
      <c r="X65" s="18" t="s">
        <v>347</v>
      </c>
      <c r="Y65" s="18" t="s">
        <v>33</v>
      </c>
      <c r="Z65" s="18" t="s">
        <v>34</v>
      </c>
      <c r="AA65" s="93">
        <f>INDEX(Duct_Leakage!$A$3:$A$6,MATCH(Model_Input_Builder!$G65,Duct_Leakage!$E$3:$E$6,0),1)</f>
        <v>0.127</v>
      </c>
      <c r="AB65" s="93">
        <f>INDEX(Duct_Leakage!$B$3:$B$6,MATCH(Model_Input_Builder!$G65,Duct_Leakage!$E$3:$E$6,0),1)</f>
        <v>6.3E-2</v>
      </c>
      <c r="AC65" s="18">
        <v>30</v>
      </c>
      <c r="AD65" s="18">
        <v>30</v>
      </c>
      <c r="AE65" s="18" t="s">
        <v>68</v>
      </c>
      <c r="AF65" s="18" t="s">
        <v>36</v>
      </c>
      <c r="AG65" s="49">
        <v>0</v>
      </c>
      <c r="AH65" s="18">
        <v>0</v>
      </c>
      <c r="AI65" s="18" t="s">
        <v>68</v>
      </c>
      <c r="AJ65" s="18" t="s">
        <v>68</v>
      </c>
      <c r="AK65" s="18" t="s">
        <v>68</v>
      </c>
      <c r="AL65" s="18" t="s">
        <v>68</v>
      </c>
      <c r="AM65" s="18" t="s">
        <v>68</v>
      </c>
      <c r="AN65" s="18">
        <v>0</v>
      </c>
      <c r="AO65" s="18">
        <v>0</v>
      </c>
    </row>
    <row r="66" spans="1:41" x14ac:dyDescent="0.25">
      <c r="A66" s="118">
        <v>62</v>
      </c>
      <c r="B66" s="118">
        <v>1</v>
      </c>
      <c r="C66" s="118">
        <v>8</v>
      </c>
      <c r="D66" s="118">
        <v>4</v>
      </c>
      <c r="E66" s="118">
        <v>3</v>
      </c>
      <c r="F66" s="118">
        <v>1</v>
      </c>
      <c r="G66" s="118">
        <v>4</v>
      </c>
      <c r="H66" s="118">
        <v>3</v>
      </c>
      <c r="I66" s="118" t="s">
        <v>876</v>
      </c>
      <c r="K66" s="116" t="s">
        <v>1844</v>
      </c>
      <c r="L66" s="18">
        <v>1</v>
      </c>
      <c r="M66" s="18" t="str">
        <f>INDEX(WeatherFiles!$A$14:$A$17,MATCH(Model_Input_Builder!$B66,WeatherFiles!$D$14:$D$17,0),1)</f>
        <v>USA_ID_Boise.AP-Gowen.Field.ANGB.726810_TMY3</v>
      </c>
      <c r="N66" s="18">
        <v>0</v>
      </c>
      <c r="O66" s="18">
        <v>0</v>
      </c>
      <c r="P66" s="18" t="str">
        <f>INDEX(Above_Ground_Wall_Con!$A$4:$A$19,MATCH(Model_Input_Builder!$C66,Above_Ground_Wall_Con!$D$4:$D$19,0),1)</f>
        <v>Wood-Framed - 2x6 - 24 in OC - R-21 Cavity - R-10 Header</v>
      </c>
      <c r="Q66" s="18" t="str">
        <f>INDEX(Ceiling_And_Roof_Con!$A$3:$A$7,MATCH(Model_Input_Builder!$D66,Ceiling_And_Roof_Con!$D$3:$D$7,0),1)</f>
        <v>Attic - R49 Cavity Insulation</v>
      </c>
      <c r="R66" s="18" t="str">
        <f>INDEX(Foundation_And_Floor_Con!$A$4:$A$27,MATCH(Model_Input_Builder!$E66,Foundation_And_Floor_Con!$AI$4:$AI$27,0),1)</f>
        <v>Vented Crawlspace - R19 Cavity Insulation</v>
      </c>
      <c r="S66" s="18" t="str">
        <f>INDEX(Windows!$A$4:$A$26,MATCH(Model_Input_Builder!$F66,Windows!$E$4:$E$26,0),1)</f>
        <v>Single, clear, metal</v>
      </c>
      <c r="T66" s="18">
        <f>INDEX(Windows!$C$4:$C$26,MATCH(Model_Input_Builder!$F66,Windows!$E$4:$E$26,0),1)</f>
        <v>1.0900000000000001</v>
      </c>
      <c r="U66" s="18">
        <f>INDEX(Windows!$D$4:$D$26,MATCH(Model_Input_Builder!$F66,Windows!$E$4:$E$26,0),1)</f>
        <v>0.73</v>
      </c>
      <c r="V66" s="18" t="s">
        <v>278</v>
      </c>
      <c r="W66" s="18" t="s">
        <v>278</v>
      </c>
      <c r="X66" s="18" t="s">
        <v>347</v>
      </c>
      <c r="Y66" s="18" t="s">
        <v>33</v>
      </c>
      <c r="Z66" s="18" t="s">
        <v>34</v>
      </c>
      <c r="AA66" s="93">
        <f>INDEX(Duct_Leakage!$A$3:$A$6,MATCH(Model_Input_Builder!$G66,Duct_Leakage!$E$3:$E$6,0),1)</f>
        <v>0.18</v>
      </c>
      <c r="AB66" s="93">
        <f>INDEX(Duct_Leakage!$B$3:$B$6,MATCH(Model_Input_Builder!$G66,Duct_Leakage!$E$3:$E$6,0),1)</f>
        <v>0.09</v>
      </c>
      <c r="AC66" s="18">
        <v>30</v>
      </c>
      <c r="AD66" s="18">
        <v>30</v>
      </c>
      <c r="AE66" s="18" t="s">
        <v>68</v>
      </c>
      <c r="AF66" s="18" t="s">
        <v>36</v>
      </c>
      <c r="AG66" s="49">
        <v>0</v>
      </c>
      <c r="AH66" s="18">
        <v>0</v>
      </c>
      <c r="AI66" s="18" t="s">
        <v>68</v>
      </c>
      <c r="AJ66" s="18" t="s">
        <v>68</v>
      </c>
      <c r="AK66" s="18" t="s">
        <v>68</v>
      </c>
      <c r="AL66" s="18" t="s">
        <v>68</v>
      </c>
      <c r="AM66" s="18" t="s">
        <v>68</v>
      </c>
      <c r="AN66" s="18">
        <v>0</v>
      </c>
      <c r="AO66" s="18">
        <v>0</v>
      </c>
    </row>
    <row r="67" spans="1:41" x14ac:dyDescent="0.25">
      <c r="A67" s="118">
        <v>63</v>
      </c>
      <c r="B67" s="118">
        <v>4</v>
      </c>
      <c r="C67" s="118">
        <v>7</v>
      </c>
      <c r="D67" s="118">
        <v>2</v>
      </c>
      <c r="E67" s="118">
        <v>3</v>
      </c>
      <c r="F67" s="118">
        <v>1</v>
      </c>
      <c r="G67" s="118">
        <v>1</v>
      </c>
      <c r="H67" s="118">
        <v>4</v>
      </c>
      <c r="I67" s="118" t="s">
        <v>877</v>
      </c>
      <c r="K67" s="116" t="s">
        <v>1845</v>
      </c>
      <c r="L67" s="18">
        <v>1</v>
      </c>
      <c r="M67" s="18" t="str">
        <f>INDEX(WeatherFiles!$A$14:$A$17,MATCH(Model_Input_Builder!$B67,WeatherFiles!$D$14:$D$17,0),1)</f>
        <v>USA_WA_Spokane.Intl.AP.727850_TMY3</v>
      </c>
      <c r="N67" s="18">
        <v>0</v>
      </c>
      <c r="O67" s="18">
        <v>0</v>
      </c>
      <c r="P67" s="18" t="str">
        <f>INDEX(Above_Ground_Wall_Con!$A$4:$A$19,MATCH(Model_Input_Builder!$C67,Above_Ground_Wall_Con!$D$4:$D$19,0),1)</f>
        <v>Wood-Framed - 2x6 - 24 in OC - R-19 Cavity - R-10 Header</v>
      </c>
      <c r="Q67" s="18" t="str">
        <f>INDEX(Ceiling_And_Roof_Con!$A$3:$A$7,MATCH(Model_Input_Builder!$D67,Ceiling_And_Roof_Con!$D$3:$D$7,0),1)</f>
        <v>Attic - R30 Cavity Insulation</v>
      </c>
      <c r="R67" s="18" t="str">
        <f>INDEX(Foundation_And_Floor_Con!$A$4:$A$27,MATCH(Model_Input_Builder!$E67,Foundation_And_Floor_Con!$AI$4:$AI$27,0),1)</f>
        <v>Vented Crawlspace - R19 Cavity Insulation</v>
      </c>
      <c r="S67" s="18" t="str">
        <f>INDEX(Windows!$A$4:$A$26,MATCH(Model_Input_Builder!$F67,Windows!$E$4:$E$26,0),1)</f>
        <v>Single, clear, metal</v>
      </c>
      <c r="T67" s="18">
        <f>INDEX(Windows!$C$4:$C$26,MATCH(Model_Input_Builder!$F67,Windows!$E$4:$E$26,0),1)</f>
        <v>1.0900000000000001</v>
      </c>
      <c r="U67" s="18">
        <f>INDEX(Windows!$D$4:$D$26,MATCH(Model_Input_Builder!$F67,Windows!$E$4:$E$26,0),1)</f>
        <v>0.73</v>
      </c>
      <c r="V67" s="18" t="s">
        <v>278</v>
      </c>
      <c r="W67" s="18" t="s">
        <v>278</v>
      </c>
      <c r="X67" s="18" t="s">
        <v>347</v>
      </c>
      <c r="Y67" s="18" t="s">
        <v>33</v>
      </c>
      <c r="Z67" s="18" t="s">
        <v>34</v>
      </c>
      <c r="AA67" s="93">
        <f>INDEX(Duct_Leakage!$A$3:$A$6,MATCH(Model_Input_Builder!$G67,Duct_Leakage!$E$3:$E$6,0),1)</f>
        <v>0.03</v>
      </c>
      <c r="AB67" s="93">
        <f>INDEX(Duct_Leakage!$B$3:$B$6,MATCH(Model_Input_Builder!$G67,Duct_Leakage!$E$3:$E$6,0),1)</f>
        <v>1.4999999999999999E-2</v>
      </c>
      <c r="AC67" s="18">
        <v>30</v>
      </c>
      <c r="AD67" s="18">
        <v>30</v>
      </c>
      <c r="AE67" s="18" t="s">
        <v>68</v>
      </c>
      <c r="AF67" s="18" t="s">
        <v>36</v>
      </c>
      <c r="AG67" s="49">
        <v>0</v>
      </c>
      <c r="AH67" s="18">
        <v>0</v>
      </c>
      <c r="AI67" s="18" t="s">
        <v>68</v>
      </c>
      <c r="AJ67" s="18" t="s">
        <v>68</v>
      </c>
      <c r="AK67" s="18" t="s">
        <v>68</v>
      </c>
      <c r="AL67" s="18" t="s">
        <v>68</v>
      </c>
      <c r="AM67" s="18" t="s">
        <v>68</v>
      </c>
      <c r="AN67" s="18">
        <v>0</v>
      </c>
      <c r="AO67" s="18">
        <v>0</v>
      </c>
    </row>
    <row r="68" spans="1:41" x14ac:dyDescent="0.25">
      <c r="A68" s="118">
        <v>64</v>
      </c>
      <c r="B68" s="118">
        <v>1</v>
      </c>
      <c r="C68" s="118">
        <v>7</v>
      </c>
      <c r="D68" s="118">
        <v>5</v>
      </c>
      <c r="E68" s="118">
        <v>6</v>
      </c>
      <c r="F68" s="118">
        <v>9</v>
      </c>
      <c r="G68" s="118">
        <v>2</v>
      </c>
      <c r="H68" s="118">
        <v>2</v>
      </c>
      <c r="I68" s="118" t="s">
        <v>878</v>
      </c>
      <c r="K68" s="116" t="s">
        <v>1846</v>
      </c>
      <c r="L68" s="18">
        <v>1</v>
      </c>
      <c r="M68" s="18" t="str">
        <f>INDEX(WeatherFiles!$A$14:$A$17,MATCH(Model_Input_Builder!$B68,WeatherFiles!$D$14:$D$17,0),1)</f>
        <v>USA_ID_Boise.AP-Gowen.Field.ANGB.726810_TMY3</v>
      </c>
      <c r="N68" s="18">
        <v>0</v>
      </c>
      <c r="O68" s="18">
        <v>0</v>
      </c>
      <c r="P68" s="18" t="str">
        <f>INDEX(Above_Ground_Wall_Con!$A$4:$A$19,MATCH(Model_Input_Builder!$C68,Above_Ground_Wall_Con!$D$4:$D$19,0),1)</f>
        <v>Wood-Framed - 2x6 - 24 in OC - R-19 Cavity - R-10 Header</v>
      </c>
      <c r="Q68" s="18" t="str">
        <f>INDEX(Ceiling_And_Roof_Con!$A$3:$A$7,MATCH(Model_Input_Builder!$D68,Ceiling_And_Roof_Con!$D$3:$D$7,0),1)</f>
        <v>Attic - R60 Cavity Insulation</v>
      </c>
      <c r="R68" s="18" t="str">
        <f>INDEX(Foundation_And_Floor_Con!$A$4:$A$27,MATCH(Model_Input_Builder!$E68,Foundation_And_Floor_Con!$AI$4:$AI$27,0),1)</f>
        <v>Slab - Uninsulated</v>
      </c>
      <c r="S68" s="18" t="str">
        <f>INDEX(Windows!$A$4:$A$26,MATCH(Model_Input_Builder!$F68,Windows!$E$4:$E$26,0),1)</f>
        <v>Double, low-e, high SHGC, argon, metal, TB</v>
      </c>
      <c r="T68" s="18">
        <f>INDEX(Windows!$C$4:$C$26,MATCH(Model_Input_Builder!$F68,Windows!$E$4:$E$26,0),1)</f>
        <v>0.42</v>
      </c>
      <c r="U68" s="18">
        <f>INDEX(Windows!$D$4:$D$26,MATCH(Model_Input_Builder!$F68,Windows!$E$4:$E$26,0),1)</f>
        <v>0.55000000000000004</v>
      </c>
      <c r="V68" s="18" t="s">
        <v>278</v>
      </c>
      <c r="W68" s="18" t="s">
        <v>278</v>
      </c>
      <c r="X68" s="18" t="s">
        <v>347</v>
      </c>
      <c r="Y68" s="18" t="s">
        <v>33</v>
      </c>
      <c r="Z68" s="18" t="s">
        <v>34</v>
      </c>
      <c r="AA68" s="93">
        <f>INDEX(Duct_Leakage!$A$3:$A$6,MATCH(Model_Input_Builder!$G68,Duct_Leakage!$E$3:$E$6,0),1)</f>
        <v>0.06</v>
      </c>
      <c r="AB68" s="93">
        <f>INDEX(Duct_Leakage!$B$3:$B$6,MATCH(Model_Input_Builder!$G68,Duct_Leakage!$E$3:$E$6,0),1)</f>
        <v>0.03</v>
      </c>
      <c r="AC68" s="18">
        <v>30</v>
      </c>
      <c r="AD68" s="18">
        <v>30</v>
      </c>
      <c r="AE68" s="18" t="s">
        <v>68</v>
      </c>
      <c r="AF68" s="18" t="s">
        <v>36</v>
      </c>
      <c r="AG68" s="49">
        <v>0</v>
      </c>
      <c r="AH68" s="18">
        <v>0</v>
      </c>
      <c r="AI68" s="18" t="s">
        <v>68</v>
      </c>
      <c r="AJ68" s="18" t="s">
        <v>68</v>
      </c>
      <c r="AK68" s="18" t="s">
        <v>68</v>
      </c>
      <c r="AL68" s="18" t="s">
        <v>68</v>
      </c>
      <c r="AM68" s="18" t="s">
        <v>68</v>
      </c>
      <c r="AN68" s="18">
        <v>0</v>
      </c>
      <c r="AO68" s="18">
        <v>0</v>
      </c>
    </row>
    <row r="69" spans="1:41" x14ac:dyDescent="0.25">
      <c r="A69" s="118">
        <v>65</v>
      </c>
      <c r="B69" s="118">
        <v>4</v>
      </c>
      <c r="C69" s="118">
        <v>7</v>
      </c>
      <c r="D69" s="118">
        <v>2</v>
      </c>
      <c r="E69" s="118">
        <v>16</v>
      </c>
      <c r="F69" s="118">
        <v>1</v>
      </c>
      <c r="G69" s="118">
        <v>1</v>
      </c>
      <c r="H69" s="118">
        <v>2</v>
      </c>
      <c r="I69" s="118" t="s">
        <v>879</v>
      </c>
      <c r="K69" s="116" t="s">
        <v>1847</v>
      </c>
      <c r="L69" s="18">
        <v>1</v>
      </c>
      <c r="M69" s="18" t="str">
        <f>INDEX(WeatherFiles!$A$14:$A$17,MATCH(Model_Input_Builder!$B69,WeatherFiles!$D$14:$D$17,0),1)</f>
        <v>USA_WA_Spokane.Intl.AP.727850_TMY3</v>
      </c>
      <c r="N69" s="18">
        <v>0</v>
      </c>
      <c r="O69" s="18">
        <v>0</v>
      </c>
      <c r="P69" s="18" t="str">
        <f>INDEX(Above_Ground_Wall_Con!$A$4:$A$19,MATCH(Model_Input_Builder!$C69,Above_Ground_Wall_Con!$D$4:$D$19,0),1)</f>
        <v>Wood-Framed - 2x6 - 24 in OC - R-19 Cavity - R-10 Header</v>
      </c>
      <c r="Q69" s="18" t="str">
        <f>INDEX(Ceiling_And_Roof_Con!$A$3:$A$7,MATCH(Model_Input_Builder!$D69,Ceiling_And_Roof_Con!$D$3:$D$7,0),1)</f>
        <v>Attic - R30 Cavity Insulation</v>
      </c>
      <c r="R69" s="18" t="str">
        <f>INDEX(Foundation_And_Floor_Con!$A$4:$A$27,MATCH(Model_Input_Builder!$E69,Foundation_And_Floor_Con!$AI$4:$AI$27,0),1)</f>
        <v>Unheated Basement - R13 Cavity Insulation</v>
      </c>
      <c r="S69" s="18" t="str">
        <f>INDEX(Windows!$A$4:$A$26,MATCH(Model_Input_Builder!$F69,Windows!$E$4:$E$26,0),1)</f>
        <v>Single, clear, metal</v>
      </c>
      <c r="T69" s="18">
        <f>INDEX(Windows!$C$4:$C$26,MATCH(Model_Input_Builder!$F69,Windows!$E$4:$E$26,0),1)</f>
        <v>1.0900000000000001</v>
      </c>
      <c r="U69" s="18">
        <f>INDEX(Windows!$D$4:$D$26,MATCH(Model_Input_Builder!$F69,Windows!$E$4:$E$26,0),1)</f>
        <v>0.73</v>
      </c>
      <c r="V69" s="18" t="s">
        <v>278</v>
      </c>
      <c r="W69" s="18" t="s">
        <v>278</v>
      </c>
      <c r="X69" s="18" t="s">
        <v>347</v>
      </c>
      <c r="Y69" s="18" t="s">
        <v>33</v>
      </c>
      <c r="Z69" s="18" t="s">
        <v>34</v>
      </c>
      <c r="AA69" s="93">
        <f>INDEX(Duct_Leakage!$A$3:$A$6,MATCH(Model_Input_Builder!$G69,Duct_Leakage!$E$3:$E$6,0),1)</f>
        <v>0.03</v>
      </c>
      <c r="AB69" s="93">
        <f>INDEX(Duct_Leakage!$B$3:$B$6,MATCH(Model_Input_Builder!$G69,Duct_Leakage!$E$3:$E$6,0),1)</f>
        <v>1.4999999999999999E-2</v>
      </c>
      <c r="AC69" s="18">
        <v>30</v>
      </c>
      <c r="AD69" s="18">
        <v>30</v>
      </c>
      <c r="AE69" s="18" t="s">
        <v>68</v>
      </c>
      <c r="AF69" s="18" t="s">
        <v>36</v>
      </c>
      <c r="AG69" s="49">
        <v>0</v>
      </c>
      <c r="AH69" s="18">
        <v>0</v>
      </c>
      <c r="AI69" s="18" t="s">
        <v>68</v>
      </c>
      <c r="AJ69" s="18" t="s">
        <v>68</v>
      </c>
      <c r="AK69" s="18" t="s">
        <v>68</v>
      </c>
      <c r="AL69" s="18" t="s">
        <v>68</v>
      </c>
      <c r="AM69" s="18" t="s">
        <v>68</v>
      </c>
      <c r="AN69" s="18">
        <v>0</v>
      </c>
      <c r="AO69" s="18">
        <v>0</v>
      </c>
    </row>
    <row r="70" spans="1:41" x14ac:dyDescent="0.25">
      <c r="A70" s="118">
        <v>66</v>
      </c>
      <c r="B70" s="118">
        <v>1</v>
      </c>
      <c r="C70" s="118">
        <v>5</v>
      </c>
      <c r="D70" s="118">
        <v>4</v>
      </c>
      <c r="E70" s="118">
        <v>17</v>
      </c>
      <c r="F70" s="118">
        <v>10</v>
      </c>
      <c r="G70" s="118">
        <v>4</v>
      </c>
      <c r="H70" s="118">
        <v>1</v>
      </c>
      <c r="I70" s="118" t="s">
        <v>880</v>
      </c>
      <c r="K70" s="116" t="s">
        <v>1848</v>
      </c>
      <c r="L70" s="18">
        <v>1</v>
      </c>
      <c r="M70" s="18" t="str">
        <f>INDEX(WeatherFiles!$A$14:$A$17,MATCH(Model_Input_Builder!$B70,WeatherFiles!$D$14:$D$17,0),1)</f>
        <v>USA_ID_Boise.AP-Gowen.Field.ANGB.726810_TMY3</v>
      </c>
      <c r="N70" s="18">
        <v>0</v>
      </c>
      <c r="O70" s="18">
        <v>0</v>
      </c>
      <c r="P70" s="18" t="str">
        <f>INDEX(Above_Ground_Wall_Con!$A$4:$A$19,MATCH(Model_Input_Builder!$C70,Above_Ground_Wall_Con!$D$4:$D$19,0),1)</f>
        <v>Wood-Framed - 2x6 - 16 in OC - R-19 Cavity</v>
      </c>
      <c r="Q70" s="18" t="str">
        <f>INDEX(Ceiling_And_Roof_Con!$A$3:$A$7,MATCH(Model_Input_Builder!$D70,Ceiling_And_Roof_Con!$D$3:$D$7,0),1)</f>
        <v>Attic - R49 Cavity Insulation</v>
      </c>
      <c r="R70" s="18" t="str">
        <f>INDEX(Foundation_And_Floor_Con!$A$4:$A$27,MATCH(Model_Input_Builder!$E70,Foundation_And_Floor_Con!$AI$4:$AI$27,0),1)</f>
        <v>Unheated Basement - R19 Cavity Insulation</v>
      </c>
      <c r="S70" s="18" t="str">
        <f>INDEX(Windows!$A$4:$A$26,MATCH(Model_Input_Builder!$F70,Windows!$E$4:$E$26,0),1)</f>
        <v>Double, low-e, medium SHGC, argon, metal, TB</v>
      </c>
      <c r="T70" s="18">
        <f>INDEX(Windows!$C$4:$C$26,MATCH(Model_Input_Builder!$F70,Windows!$E$4:$E$26,0),1)</f>
        <v>0.42</v>
      </c>
      <c r="U70" s="18">
        <f>INDEX(Windows!$D$4:$D$26,MATCH(Model_Input_Builder!$F70,Windows!$E$4:$E$26,0),1)</f>
        <v>0.35</v>
      </c>
      <c r="V70" s="18" t="s">
        <v>278</v>
      </c>
      <c r="W70" s="18" t="s">
        <v>278</v>
      </c>
      <c r="X70" s="18" t="s">
        <v>347</v>
      </c>
      <c r="Y70" s="18" t="s">
        <v>33</v>
      </c>
      <c r="Z70" s="18" t="s">
        <v>34</v>
      </c>
      <c r="AA70" s="93">
        <f>INDEX(Duct_Leakage!$A$3:$A$6,MATCH(Model_Input_Builder!$G70,Duct_Leakage!$E$3:$E$6,0),1)</f>
        <v>0.18</v>
      </c>
      <c r="AB70" s="93">
        <f>INDEX(Duct_Leakage!$B$3:$B$6,MATCH(Model_Input_Builder!$G70,Duct_Leakage!$E$3:$E$6,0),1)</f>
        <v>0.09</v>
      </c>
      <c r="AC70" s="18">
        <v>30</v>
      </c>
      <c r="AD70" s="18">
        <v>30</v>
      </c>
      <c r="AE70" s="18" t="s">
        <v>68</v>
      </c>
      <c r="AF70" s="18" t="s">
        <v>36</v>
      </c>
      <c r="AG70" s="49">
        <v>0</v>
      </c>
      <c r="AH70" s="18">
        <v>0</v>
      </c>
      <c r="AI70" s="18" t="s">
        <v>68</v>
      </c>
      <c r="AJ70" s="18" t="s">
        <v>68</v>
      </c>
      <c r="AK70" s="18" t="s">
        <v>68</v>
      </c>
      <c r="AL70" s="18" t="s">
        <v>68</v>
      </c>
      <c r="AM70" s="18" t="s">
        <v>68</v>
      </c>
      <c r="AN70" s="18">
        <v>0</v>
      </c>
      <c r="AO70" s="18">
        <v>0</v>
      </c>
    </row>
    <row r="71" spans="1:41" x14ac:dyDescent="0.25">
      <c r="A71" s="118">
        <v>67</v>
      </c>
      <c r="B71" s="118">
        <v>1</v>
      </c>
      <c r="C71" s="118">
        <v>6</v>
      </c>
      <c r="D71" s="118">
        <v>4</v>
      </c>
      <c r="E71" s="118">
        <v>10</v>
      </c>
      <c r="F71" s="118">
        <v>7</v>
      </c>
      <c r="G71" s="118">
        <v>3</v>
      </c>
      <c r="H71" s="118">
        <v>3</v>
      </c>
      <c r="I71" s="118" t="s">
        <v>881</v>
      </c>
      <c r="K71" s="116" t="s">
        <v>1849</v>
      </c>
      <c r="L71" s="18">
        <v>1</v>
      </c>
      <c r="M71" s="18" t="str">
        <f>INDEX(WeatherFiles!$A$14:$A$17,MATCH(Model_Input_Builder!$B71,WeatherFiles!$D$14:$D$17,0),1)</f>
        <v>USA_ID_Boise.AP-Gowen.Field.ANGB.726810_TMY3</v>
      </c>
      <c r="N71" s="18">
        <v>0</v>
      </c>
      <c r="O71" s="18">
        <v>0</v>
      </c>
      <c r="P71" s="18" t="str">
        <f>INDEX(Above_Ground_Wall_Con!$A$4:$A$19,MATCH(Model_Input_Builder!$C71,Above_Ground_Wall_Con!$D$4:$D$19,0),1)</f>
        <v>Wood-Framed - 2x6 - 16 in OC - R-21 Cavity</v>
      </c>
      <c r="Q71" s="18" t="str">
        <f>INDEX(Ceiling_And_Roof_Con!$A$3:$A$7,MATCH(Model_Input_Builder!$D71,Ceiling_And_Roof_Con!$D$3:$D$7,0),1)</f>
        <v>Attic - R49 Cavity Insulation</v>
      </c>
      <c r="R71" s="18" t="str">
        <f>INDEX(Foundation_And_Floor_Con!$A$4:$A$27,MATCH(Model_Input_Builder!$E71,Foundation_And_Floor_Con!$AI$4:$AI$27,0),1)</f>
        <v>Slab - R10 Under Full Slab with R5 Thermal Break</v>
      </c>
      <c r="S71" s="18" t="str">
        <f>INDEX(Windows!$A$4:$A$26,MATCH(Model_Input_Builder!$F71,Windows!$E$4:$E$26,0),1)</f>
        <v>Double, clear, metal, TB</v>
      </c>
      <c r="T71" s="18">
        <f>INDEX(Windows!$C$4:$C$26,MATCH(Model_Input_Builder!$F71,Windows!$E$4:$E$26,0),1)</f>
        <v>0.6</v>
      </c>
      <c r="U71" s="18">
        <f>INDEX(Windows!$D$4:$D$26,MATCH(Model_Input_Builder!$F71,Windows!$E$4:$E$26,0),1)</f>
        <v>0.62</v>
      </c>
      <c r="V71" s="18" t="s">
        <v>278</v>
      </c>
      <c r="W71" s="18" t="s">
        <v>278</v>
      </c>
      <c r="X71" s="18" t="s">
        <v>347</v>
      </c>
      <c r="Y71" s="18" t="s">
        <v>33</v>
      </c>
      <c r="Z71" s="18" t="s">
        <v>34</v>
      </c>
      <c r="AA71" s="93">
        <f>INDEX(Duct_Leakage!$A$3:$A$6,MATCH(Model_Input_Builder!$G71,Duct_Leakage!$E$3:$E$6,0),1)</f>
        <v>0.127</v>
      </c>
      <c r="AB71" s="93">
        <f>INDEX(Duct_Leakage!$B$3:$B$6,MATCH(Model_Input_Builder!$G71,Duct_Leakage!$E$3:$E$6,0),1)</f>
        <v>6.3E-2</v>
      </c>
      <c r="AC71" s="18">
        <v>30</v>
      </c>
      <c r="AD71" s="18">
        <v>30</v>
      </c>
      <c r="AE71" s="18" t="s">
        <v>68</v>
      </c>
      <c r="AF71" s="18" t="s">
        <v>36</v>
      </c>
      <c r="AG71" s="49">
        <v>0</v>
      </c>
      <c r="AH71" s="18">
        <v>0</v>
      </c>
      <c r="AI71" s="18" t="s">
        <v>68</v>
      </c>
      <c r="AJ71" s="18" t="s">
        <v>68</v>
      </c>
      <c r="AK71" s="18" t="s">
        <v>68</v>
      </c>
      <c r="AL71" s="18" t="s">
        <v>68</v>
      </c>
      <c r="AM71" s="18" t="s">
        <v>68</v>
      </c>
      <c r="AN71" s="18">
        <v>0</v>
      </c>
      <c r="AO71" s="18">
        <v>0</v>
      </c>
    </row>
    <row r="72" spans="1:41" x14ac:dyDescent="0.25">
      <c r="A72" s="118">
        <v>68</v>
      </c>
      <c r="B72" s="118">
        <v>2</v>
      </c>
      <c r="C72" s="118">
        <v>8</v>
      </c>
      <c r="D72" s="118">
        <v>5</v>
      </c>
      <c r="E72" s="118">
        <v>18</v>
      </c>
      <c r="F72" s="118">
        <v>17</v>
      </c>
      <c r="G72" s="118">
        <v>4</v>
      </c>
      <c r="H72" s="118">
        <v>1</v>
      </c>
      <c r="I72" s="118" t="s">
        <v>882</v>
      </c>
      <c r="K72" s="116" t="s">
        <v>1850</v>
      </c>
      <c r="L72" s="18">
        <v>1</v>
      </c>
      <c r="M72" s="18" t="str">
        <f>INDEX(WeatherFiles!$A$14:$A$17,MATCH(Model_Input_Builder!$B72,WeatherFiles!$D$14:$D$17,0),1)</f>
        <v>USA_MT_Kalispell-Glacier.Park.Intl.AP.727790_TMY3</v>
      </c>
      <c r="N72" s="18">
        <v>0</v>
      </c>
      <c r="O72" s="18">
        <v>0</v>
      </c>
      <c r="P72" s="18" t="str">
        <f>INDEX(Above_Ground_Wall_Con!$A$4:$A$19,MATCH(Model_Input_Builder!$C72,Above_Ground_Wall_Con!$D$4:$D$19,0),1)</f>
        <v>Wood-Framed - 2x6 - 24 in OC - R-21 Cavity - R-10 Header</v>
      </c>
      <c r="Q72" s="18" t="str">
        <f>INDEX(Ceiling_And_Roof_Con!$A$3:$A$7,MATCH(Model_Input_Builder!$D72,Ceiling_And_Roof_Con!$D$3:$D$7,0),1)</f>
        <v>Attic - R60 Cavity Insulation</v>
      </c>
      <c r="R72" s="18" t="str">
        <f>INDEX(Foundation_And_Floor_Con!$A$4:$A$27,MATCH(Model_Input_Builder!$E72,Foundation_And_Floor_Con!$AI$4:$AI$27,0),1)</f>
        <v>Unheated Basement - R30 Cavity Insulation</v>
      </c>
      <c r="S72" s="18" t="str">
        <f>INDEX(Windows!$A$4:$A$26,MATCH(Model_Input_Builder!$F72,Windows!$E$4:$E$26,0),1)</f>
        <v>Double, low-e, low SHGC, argon, non-metal</v>
      </c>
      <c r="T72" s="18">
        <f>INDEX(Windows!$C$4:$C$26,MATCH(Model_Input_Builder!$F72,Windows!$E$4:$E$26,0),1)</f>
        <v>0.27</v>
      </c>
      <c r="U72" s="18">
        <f>INDEX(Windows!$D$4:$D$26,MATCH(Model_Input_Builder!$F72,Windows!$E$4:$E$26,0),1)</f>
        <v>0.2</v>
      </c>
      <c r="V72" s="18" t="s">
        <v>278</v>
      </c>
      <c r="W72" s="18" t="s">
        <v>278</v>
      </c>
      <c r="X72" s="18" t="s">
        <v>347</v>
      </c>
      <c r="Y72" s="18" t="s">
        <v>33</v>
      </c>
      <c r="Z72" s="18" t="s">
        <v>34</v>
      </c>
      <c r="AA72" s="93">
        <f>INDEX(Duct_Leakage!$A$3:$A$6,MATCH(Model_Input_Builder!$G72,Duct_Leakage!$E$3:$E$6,0),1)</f>
        <v>0.18</v>
      </c>
      <c r="AB72" s="93">
        <f>INDEX(Duct_Leakage!$B$3:$B$6,MATCH(Model_Input_Builder!$G72,Duct_Leakage!$E$3:$E$6,0),1)</f>
        <v>0.09</v>
      </c>
      <c r="AC72" s="18">
        <v>30</v>
      </c>
      <c r="AD72" s="18">
        <v>30</v>
      </c>
      <c r="AE72" s="18" t="s">
        <v>68</v>
      </c>
      <c r="AF72" s="18" t="s">
        <v>36</v>
      </c>
      <c r="AG72" s="49">
        <v>0</v>
      </c>
      <c r="AH72" s="18">
        <v>0</v>
      </c>
      <c r="AI72" s="18" t="s">
        <v>68</v>
      </c>
      <c r="AJ72" s="18" t="s">
        <v>68</v>
      </c>
      <c r="AK72" s="18" t="s">
        <v>68</v>
      </c>
      <c r="AL72" s="18" t="s">
        <v>68</v>
      </c>
      <c r="AM72" s="18" t="s">
        <v>68</v>
      </c>
      <c r="AN72" s="18">
        <v>0</v>
      </c>
      <c r="AO72" s="18">
        <v>0</v>
      </c>
    </row>
    <row r="73" spans="1:41" x14ac:dyDescent="0.25">
      <c r="A73" s="118">
        <v>69</v>
      </c>
      <c r="B73" s="118">
        <v>4</v>
      </c>
      <c r="C73" s="118">
        <v>8</v>
      </c>
      <c r="D73" s="118">
        <v>4</v>
      </c>
      <c r="E73" s="118">
        <v>13</v>
      </c>
      <c r="F73" s="118">
        <v>15</v>
      </c>
      <c r="G73" s="118">
        <v>3</v>
      </c>
      <c r="H73" s="118">
        <v>2</v>
      </c>
      <c r="I73" s="118" t="s">
        <v>883</v>
      </c>
      <c r="K73" s="116" t="s">
        <v>1851</v>
      </c>
      <c r="L73" s="18">
        <v>1</v>
      </c>
      <c r="M73" s="18" t="str">
        <f>INDEX(WeatherFiles!$A$14:$A$17,MATCH(Model_Input_Builder!$B73,WeatherFiles!$D$14:$D$17,0),1)</f>
        <v>USA_WA_Spokane.Intl.AP.727850_TMY3</v>
      </c>
      <c r="N73" s="18">
        <v>0</v>
      </c>
      <c r="O73" s="18">
        <v>0</v>
      </c>
      <c r="P73" s="18" t="str">
        <f>INDEX(Above_Ground_Wall_Con!$A$4:$A$19,MATCH(Model_Input_Builder!$C73,Above_Ground_Wall_Con!$D$4:$D$19,0),1)</f>
        <v>Wood-Framed - 2x6 - 24 in OC - R-21 Cavity - R-10 Header</v>
      </c>
      <c r="Q73" s="18" t="str">
        <f>INDEX(Ceiling_And_Roof_Con!$A$3:$A$7,MATCH(Model_Input_Builder!$D73,Ceiling_And_Roof_Con!$D$3:$D$7,0),1)</f>
        <v>Attic - R49 Cavity Insulation</v>
      </c>
      <c r="R73" s="18" t="str">
        <f>INDEX(Foundation_And_Floor_Con!$A$4:$A$27,MATCH(Model_Input_Builder!$E73,Foundation_And_Floor_Con!$AI$4:$AI$27,0),1)</f>
        <v>Heated Basement - R10 Exterior Insulation</v>
      </c>
      <c r="S73" s="18" t="str">
        <f>INDEX(Windows!$A$4:$A$26,MATCH(Model_Input_Builder!$F73,Windows!$E$4:$E$26,0),1)</f>
        <v>Double, low-e, high SHGC, argon, non-metal</v>
      </c>
      <c r="T73" s="18">
        <f>INDEX(Windows!$C$4:$C$26,MATCH(Model_Input_Builder!$F73,Windows!$E$4:$E$26,0),1)</f>
        <v>0.28999999999999998</v>
      </c>
      <c r="U73" s="18">
        <f>INDEX(Windows!$D$4:$D$26,MATCH(Model_Input_Builder!$F73,Windows!$E$4:$E$26,0),1)</f>
        <v>0.5</v>
      </c>
      <c r="V73" s="18" t="s">
        <v>278</v>
      </c>
      <c r="W73" s="18" t="s">
        <v>278</v>
      </c>
      <c r="X73" s="18" t="s">
        <v>347</v>
      </c>
      <c r="Y73" s="18" t="s">
        <v>33</v>
      </c>
      <c r="Z73" s="18" t="s">
        <v>34</v>
      </c>
      <c r="AA73" s="93">
        <f>INDEX(Duct_Leakage!$A$3:$A$6,MATCH(Model_Input_Builder!$G73,Duct_Leakage!$E$3:$E$6,0),1)</f>
        <v>0.127</v>
      </c>
      <c r="AB73" s="93">
        <f>INDEX(Duct_Leakage!$B$3:$B$6,MATCH(Model_Input_Builder!$G73,Duct_Leakage!$E$3:$E$6,0),1)</f>
        <v>6.3E-2</v>
      </c>
      <c r="AC73" s="18">
        <v>30</v>
      </c>
      <c r="AD73" s="18">
        <v>30</v>
      </c>
      <c r="AE73" s="18" t="s">
        <v>68</v>
      </c>
      <c r="AF73" s="18" t="s">
        <v>36</v>
      </c>
      <c r="AG73" s="49">
        <v>0</v>
      </c>
      <c r="AH73" s="18">
        <v>0</v>
      </c>
      <c r="AI73" s="18" t="s">
        <v>68</v>
      </c>
      <c r="AJ73" s="18" t="s">
        <v>68</v>
      </c>
      <c r="AK73" s="18" t="s">
        <v>68</v>
      </c>
      <c r="AL73" s="18" t="s">
        <v>68</v>
      </c>
      <c r="AM73" s="18" t="s">
        <v>68</v>
      </c>
      <c r="AN73" s="18">
        <v>0</v>
      </c>
      <c r="AO73" s="18">
        <v>0</v>
      </c>
    </row>
    <row r="74" spans="1:41" x14ac:dyDescent="0.25">
      <c r="A74" s="118">
        <v>70</v>
      </c>
      <c r="B74" s="118">
        <v>2</v>
      </c>
      <c r="C74" s="118">
        <v>4</v>
      </c>
      <c r="D74" s="118">
        <v>1</v>
      </c>
      <c r="E74" s="118">
        <v>9</v>
      </c>
      <c r="F74" s="118">
        <v>8</v>
      </c>
      <c r="G74" s="118">
        <v>2</v>
      </c>
      <c r="H74" s="118">
        <v>1</v>
      </c>
      <c r="I74" s="118" t="s">
        <v>884</v>
      </c>
      <c r="K74" s="116" t="s">
        <v>1852</v>
      </c>
      <c r="L74" s="18">
        <v>1</v>
      </c>
      <c r="M74" s="18" t="str">
        <f>INDEX(WeatherFiles!$A$14:$A$17,MATCH(Model_Input_Builder!$B74,WeatherFiles!$D$14:$D$17,0),1)</f>
        <v>USA_MT_Kalispell-Glacier.Park.Intl.AP.727790_TMY3</v>
      </c>
      <c r="N74" s="18">
        <v>0</v>
      </c>
      <c r="O74" s="18">
        <v>0</v>
      </c>
      <c r="P74" s="18" t="str">
        <f>INDEX(Above_Ground_Wall_Con!$A$4:$A$19,MATCH(Model_Input_Builder!$C74,Above_Ground_Wall_Con!$D$4:$D$19,0),1)</f>
        <v>Wood-Framed - 2x6 - 16 in OC - R-0 Cavity</v>
      </c>
      <c r="Q74" s="18" t="str">
        <f>INDEX(Ceiling_And_Roof_Con!$A$3:$A$7,MATCH(Model_Input_Builder!$D74,Ceiling_And_Roof_Con!$D$3:$D$7,0),1)</f>
        <v>Attic - R0 Cavity Insulation</v>
      </c>
      <c r="R74" s="18" t="str">
        <f>INDEX(Foundation_And_Floor_Con!$A$4:$A$27,MATCH(Model_Input_Builder!$E74,Foundation_And_Floor_Con!$AI$4:$AI$27,0),1)</f>
        <v>Slab - R10 Perimeter with No Thermal Break</v>
      </c>
      <c r="S74" s="18" t="str">
        <f>INDEX(Windows!$A$4:$A$26,MATCH(Model_Input_Builder!$F74,Windows!$E$4:$E$26,0),1)</f>
        <v>Double, tint, metal, TB</v>
      </c>
      <c r="T74" s="18">
        <f>INDEX(Windows!$C$4:$C$26,MATCH(Model_Input_Builder!$F74,Windows!$E$4:$E$26,0),1)</f>
        <v>0.6</v>
      </c>
      <c r="U74" s="18">
        <f>INDEX(Windows!$D$4:$D$26,MATCH(Model_Input_Builder!$F74,Windows!$E$4:$E$26,0),1)</f>
        <v>0.51</v>
      </c>
      <c r="V74" s="18" t="s">
        <v>278</v>
      </c>
      <c r="W74" s="18" t="s">
        <v>278</v>
      </c>
      <c r="X74" s="18" t="s">
        <v>347</v>
      </c>
      <c r="Y74" s="18" t="s">
        <v>33</v>
      </c>
      <c r="Z74" s="18" t="s">
        <v>34</v>
      </c>
      <c r="AA74" s="93">
        <f>INDEX(Duct_Leakage!$A$3:$A$6,MATCH(Model_Input_Builder!$G74,Duct_Leakage!$E$3:$E$6,0),1)</f>
        <v>0.06</v>
      </c>
      <c r="AB74" s="93">
        <f>INDEX(Duct_Leakage!$B$3:$B$6,MATCH(Model_Input_Builder!$G74,Duct_Leakage!$E$3:$E$6,0),1)</f>
        <v>0.03</v>
      </c>
      <c r="AC74" s="18">
        <v>30</v>
      </c>
      <c r="AD74" s="18">
        <v>30</v>
      </c>
      <c r="AE74" s="18" t="s">
        <v>68</v>
      </c>
      <c r="AF74" s="18" t="s">
        <v>36</v>
      </c>
      <c r="AG74" s="49">
        <v>0</v>
      </c>
      <c r="AH74" s="18">
        <v>0</v>
      </c>
      <c r="AI74" s="18" t="s">
        <v>68</v>
      </c>
      <c r="AJ74" s="18" t="s">
        <v>68</v>
      </c>
      <c r="AK74" s="18" t="s">
        <v>68</v>
      </c>
      <c r="AL74" s="18" t="s">
        <v>68</v>
      </c>
      <c r="AM74" s="18" t="s">
        <v>68</v>
      </c>
      <c r="AN74" s="18">
        <v>0</v>
      </c>
      <c r="AO74" s="18">
        <v>0</v>
      </c>
    </row>
    <row r="75" spans="1:41" x14ac:dyDescent="0.25">
      <c r="A75" s="118">
        <v>71</v>
      </c>
      <c r="B75" s="118">
        <v>3</v>
      </c>
      <c r="C75" s="118">
        <v>8</v>
      </c>
      <c r="D75" s="118">
        <v>5</v>
      </c>
      <c r="E75" s="118">
        <v>6</v>
      </c>
      <c r="F75" s="118">
        <v>13</v>
      </c>
      <c r="G75" s="118">
        <v>3</v>
      </c>
      <c r="H75" s="118">
        <v>3</v>
      </c>
      <c r="I75" s="118" t="s">
        <v>885</v>
      </c>
      <c r="K75" s="116" t="s">
        <v>1853</v>
      </c>
      <c r="L75" s="18">
        <v>1</v>
      </c>
      <c r="M75" s="18" t="str">
        <f>INDEX(WeatherFiles!$A$14:$A$17,MATCH(Model_Input_Builder!$B75,WeatherFiles!$D$14:$D$17,0),1)</f>
        <v>USA_WA_Seattle-Tacoma.Intl.AP.727930_TMY3</v>
      </c>
      <c r="N75" s="18">
        <v>0</v>
      </c>
      <c r="O75" s="18">
        <v>0</v>
      </c>
      <c r="P75" s="18" t="str">
        <f>INDEX(Above_Ground_Wall_Con!$A$4:$A$19,MATCH(Model_Input_Builder!$C75,Above_Ground_Wall_Con!$D$4:$D$19,0),1)</f>
        <v>Wood-Framed - 2x6 - 24 in OC - R-21 Cavity - R-10 Header</v>
      </c>
      <c r="Q75" s="18" t="str">
        <f>INDEX(Ceiling_And_Roof_Con!$A$3:$A$7,MATCH(Model_Input_Builder!$D75,Ceiling_And_Roof_Con!$D$3:$D$7,0),1)</f>
        <v>Attic - R60 Cavity Insulation</v>
      </c>
      <c r="R75" s="18" t="str">
        <f>INDEX(Foundation_And_Floor_Con!$A$4:$A$27,MATCH(Model_Input_Builder!$E75,Foundation_And_Floor_Con!$AI$4:$AI$27,0),1)</f>
        <v>Slab - Uninsulated</v>
      </c>
      <c r="S75" s="18" t="str">
        <f>INDEX(Windows!$A$4:$A$26,MATCH(Model_Input_Builder!$F75,Windows!$E$4:$E$26,0),1)</f>
        <v>Double, clear, non-metal</v>
      </c>
      <c r="T75" s="18">
        <f>INDEX(Windows!$C$4:$C$26,MATCH(Model_Input_Builder!$F75,Windows!$E$4:$E$26,0),1)</f>
        <v>0.52</v>
      </c>
      <c r="U75" s="18">
        <f>INDEX(Windows!$D$4:$D$26,MATCH(Model_Input_Builder!$F75,Windows!$E$4:$E$26,0),1)</f>
        <v>0.56999999999999995</v>
      </c>
      <c r="V75" s="18" t="s">
        <v>278</v>
      </c>
      <c r="W75" s="18" t="s">
        <v>278</v>
      </c>
      <c r="X75" s="18" t="s">
        <v>347</v>
      </c>
      <c r="Y75" s="18" t="s">
        <v>33</v>
      </c>
      <c r="Z75" s="18" t="s">
        <v>34</v>
      </c>
      <c r="AA75" s="93">
        <f>INDEX(Duct_Leakage!$A$3:$A$6,MATCH(Model_Input_Builder!$G75,Duct_Leakage!$E$3:$E$6,0),1)</f>
        <v>0.127</v>
      </c>
      <c r="AB75" s="93">
        <f>INDEX(Duct_Leakage!$B$3:$B$6,MATCH(Model_Input_Builder!$G75,Duct_Leakage!$E$3:$E$6,0),1)</f>
        <v>6.3E-2</v>
      </c>
      <c r="AC75" s="18">
        <v>30</v>
      </c>
      <c r="AD75" s="18">
        <v>30</v>
      </c>
      <c r="AE75" s="18" t="s">
        <v>68</v>
      </c>
      <c r="AF75" s="18" t="s">
        <v>36</v>
      </c>
      <c r="AG75" s="49">
        <v>0</v>
      </c>
      <c r="AH75" s="18">
        <v>0</v>
      </c>
      <c r="AI75" s="18" t="s">
        <v>68</v>
      </c>
      <c r="AJ75" s="18" t="s">
        <v>68</v>
      </c>
      <c r="AK75" s="18" t="s">
        <v>68</v>
      </c>
      <c r="AL75" s="18" t="s">
        <v>68</v>
      </c>
      <c r="AM75" s="18" t="s">
        <v>68</v>
      </c>
      <c r="AN75" s="18">
        <v>0</v>
      </c>
      <c r="AO75" s="18">
        <v>0</v>
      </c>
    </row>
    <row r="76" spans="1:41" x14ac:dyDescent="0.25">
      <c r="A76" s="118">
        <v>72</v>
      </c>
      <c r="B76" s="118">
        <v>1</v>
      </c>
      <c r="C76" s="118">
        <v>4</v>
      </c>
      <c r="D76" s="118">
        <v>3</v>
      </c>
      <c r="E76" s="118">
        <v>4</v>
      </c>
      <c r="F76" s="118">
        <v>2</v>
      </c>
      <c r="G76" s="118">
        <v>4</v>
      </c>
      <c r="H76" s="118">
        <v>4</v>
      </c>
      <c r="I76" s="118" t="s">
        <v>886</v>
      </c>
      <c r="K76" s="116" t="s">
        <v>1854</v>
      </c>
      <c r="L76" s="18">
        <v>1</v>
      </c>
      <c r="M76" s="18" t="str">
        <f>INDEX(WeatherFiles!$A$14:$A$17,MATCH(Model_Input_Builder!$B76,WeatherFiles!$D$14:$D$17,0),1)</f>
        <v>USA_ID_Boise.AP-Gowen.Field.ANGB.726810_TMY3</v>
      </c>
      <c r="N76" s="18">
        <v>0</v>
      </c>
      <c r="O76" s="18">
        <v>0</v>
      </c>
      <c r="P76" s="18" t="str">
        <f>INDEX(Above_Ground_Wall_Con!$A$4:$A$19,MATCH(Model_Input_Builder!$C76,Above_Ground_Wall_Con!$D$4:$D$19,0),1)</f>
        <v>Wood-Framed - 2x6 - 16 in OC - R-0 Cavity</v>
      </c>
      <c r="Q76" s="18" t="str">
        <f>INDEX(Ceiling_And_Roof_Con!$A$3:$A$7,MATCH(Model_Input_Builder!$D76,Ceiling_And_Roof_Con!$D$3:$D$7,0),1)</f>
        <v>Attic - R38 Cavity Insulation</v>
      </c>
      <c r="R76" s="18" t="str">
        <f>INDEX(Foundation_And_Floor_Con!$A$4:$A$27,MATCH(Model_Input_Builder!$E76,Foundation_And_Floor_Con!$AI$4:$AI$27,0),1)</f>
        <v>Vented Crawlspace - R30 Cavity Insulation</v>
      </c>
      <c r="S76" s="18" t="str">
        <f>INDEX(Windows!$A$4:$A$26,MATCH(Model_Input_Builder!$F76,Windows!$E$4:$E$26,0),1)</f>
        <v>Double, clear, metal</v>
      </c>
      <c r="T76" s="18">
        <f>INDEX(Windows!$C$4:$C$26,MATCH(Model_Input_Builder!$F76,Windows!$E$4:$E$26,0),1)</f>
        <v>0.83</v>
      </c>
      <c r="U76" s="18">
        <f>INDEX(Windows!$D$4:$D$26,MATCH(Model_Input_Builder!$F76,Windows!$E$4:$E$26,0),1)</f>
        <v>0.65</v>
      </c>
      <c r="V76" s="18" t="s">
        <v>278</v>
      </c>
      <c r="W76" s="18" t="s">
        <v>278</v>
      </c>
      <c r="X76" s="18" t="s">
        <v>347</v>
      </c>
      <c r="Y76" s="18" t="s">
        <v>33</v>
      </c>
      <c r="Z76" s="18" t="s">
        <v>34</v>
      </c>
      <c r="AA76" s="93">
        <f>INDEX(Duct_Leakage!$A$3:$A$6,MATCH(Model_Input_Builder!$G76,Duct_Leakage!$E$3:$E$6,0),1)</f>
        <v>0.18</v>
      </c>
      <c r="AB76" s="93">
        <f>INDEX(Duct_Leakage!$B$3:$B$6,MATCH(Model_Input_Builder!$G76,Duct_Leakage!$E$3:$E$6,0),1)</f>
        <v>0.09</v>
      </c>
      <c r="AC76" s="18">
        <v>30</v>
      </c>
      <c r="AD76" s="18">
        <v>30</v>
      </c>
      <c r="AE76" s="18" t="s">
        <v>68</v>
      </c>
      <c r="AF76" s="18" t="s">
        <v>36</v>
      </c>
      <c r="AG76" s="49">
        <v>0</v>
      </c>
      <c r="AH76" s="18">
        <v>0</v>
      </c>
      <c r="AI76" s="18" t="s">
        <v>68</v>
      </c>
      <c r="AJ76" s="18" t="s">
        <v>68</v>
      </c>
      <c r="AK76" s="18" t="s">
        <v>68</v>
      </c>
      <c r="AL76" s="18" t="s">
        <v>68</v>
      </c>
      <c r="AM76" s="18" t="s">
        <v>68</v>
      </c>
      <c r="AN76" s="18">
        <v>0</v>
      </c>
      <c r="AO76" s="18">
        <v>0</v>
      </c>
    </row>
    <row r="77" spans="1:41" x14ac:dyDescent="0.25">
      <c r="A77" s="118">
        <v>73</v>
      </c>
      <c r="B77" s="118">
        <v>4</v>
      </c>
      <c r="C77" s="118">
        <v>2</v>
      </c>
      <c r="D77" s="118">
        <v>5</v>
      </c>
      <c r="E77" s="118">
        <v>16</v>
      </c>
      <c r="F77" s="118">
        <v>4</v>
      </c>
      <c r="G77" s="118">
        <v>2</v>
      </c>
      <c r="H77" s="118">
        <v>2</v>
      </c>
      <c r="I77" s="118" t="s">
        <v>887</v>
      </c>
      <c r="K77" s="116" t="s">
        <v>1855</v>
      </c>
      <c r="L77" s="18">
        <v>1</v>
      </c>
      <c r="M77" s="18" t="str">
        <f>INDEX(WeatherFiles!$A$14:$A$17,MATCH(Model_Input_Builder!$B77,WeatherFiles!$D$14:$D$17,0),1)</f>
        <v>USA_WA_Spokane.Intl.AP.727850_TMY3</v>
      </c>
      <c r="N77" s="18">
        <v>0</v>
      </c>
      <c r="O77" s="18">
        <v>0</v>
      </c>
      <c r="P77" s="18" t="str">
        <f>INDEX(Above_Ground_Wall_Con!$A$4:$A$19,MATCH(Model_Input_Builder!$C77,Above_Ground_Wall_Con!$D$4:$D$19,0),1)</f>
        <v>Wood-Framed - 2x4 - 16 in OC - R-11 Cavity</v>
      </c>
      <c r="Q77" s="18" t="str">
        <f>INDEX(Ceiling_And_Roof_Con!$A$3:$A$7,MATCH(Model_Input_Builder!$D77,Ceiling_And_Roof_Con!$D$3:$D$7,0),1)</f>
        <v>Attic - R60 Cavity Insulation</v>
      </c>
      <c r="R77" s="18" t="str">
        <f>INDEX(Foundation_And_Floor_Con!$A$4:$A$27,MATCH(Model_Input_Builder!$E77,Foundation_And_Floor_Con!$AI$4:$AI$27,0),1)</f>
        <v>Unheated Basement - R13 Cavity Insulation</v>
      </c>
      <c r="S77" s="18" t="str">
        <f>INDEX(Windows!$A$4:$A$26,MATCH(Model_Input_Builder!$F77,Windows!$E$4:$E$26,0),1)</f>
        <v>Double, low-e, high SHGC, argon, metal</v>
      </c>
      <c r="T77" s="18">
        <f>INDEX(Windows!$C$4:$C$26,MATCH(Model_Input_Builder!$F77,Windows!$E$4:$E$26,0),1)</f>
        <v>0.65</v>
      </c>
      <c r="U77" s="18">
        <f>INDEX(Windows!$D$4:$D$26,MATCH(Model_Input_Builder!$F77,Windows!$E$4:$E$26,0),1)</f>
        <v>0.57999999999999996</v>
      </c>
      <c r="V77" s="18" t="s">
        <v>278</v>
      </c>
      <c r="W77" s="18" t="s">
        <v>278</v>
      </c>
      <c r="X77" s="18" t="s">
        <v>347</v>
      </c>
      <c r="Y77" s="18" t="s">
        <v>33</v>
      </c>
      <c r="Z77" s="18" t="s">
        <v>34</v>
      </c>
      <c r="AA77" s="93">
        <f>INDEX(Duct_Leakage!$A$3:$A$6,MATCH(Model_Input_Builder!$G77,Duct_Leakage!$E$3:$E$6,0),1)</f>
        <v>0.06</v>
      </c>
      <c r="AB77" s="93">
        <f>INDEX(Duct_Leakage!$B$3:$B$6,MATCH(Model_Input_Builder!$G77,Duct_Leakage!$E$3:$E$6,0),1)</f>
        <v>0.03</v>
      </c>
      <c r="AC77" s="18">
        <v>30</v>
      </c>
      <c r="AD77" s="18">
        <v>30</v>
      </c>
      <c r="AE77" s="18" t="s">
        <v>68</v>
      </c>
      <c r="AF77" s="18" t="s">
        <v>36</v>
      </c>
      <c r="AG77" s="49">
        <v>0</v>
      </c>
      <c r="AH77" s="18">
        <v>0</v>
      </c>
      <c r="AI77" s="18" t="s">
        <v>68</v>
      </c>
      <c r="AJ77" s="18" t="s">
        <v>68</v>
      </c>
      <c r="AK77" s="18" t="s">
        <v>68</v>
      </c>
      <c r="AL77" s="18" t="s">
        <v>68</v>
      </c>
      <c r="AM77" s="18" t="s">
        <v>68</v>
      </c>
      <c r="AN77" s="18">
        <v>0</v>
      </c>
      <c r="AO77" s="18">
        <v>0</v>
      </c>
    </row>
    <row r="78" spans="1:41" x14ac:dyDescent="0.25">
      <c r="A78" s="118">
        <v>74</v>
      </c>
      <c r="B78" s="118">
        <v>2</v>
      </c>
      <c r="C78" s="118">
        <v>3</v>
      </c>
      <c r="D78" s="118">
        <v>2</v>
      </c>
      <c r="E78" s="118">
        <v>18</v>
      </c>
      <c r="F78" s="118">
        <v>15</v>
      </c>
      <c r="G78" s="118">
        <v>1</v>
      </c>
      <c r="H78" s="118">
        <v>2</v>
      </c>
      <c r="I78" s="118" t="s">
        <v>888</v>
      </c>
      <c r="K78" s="116" t="s">
        <v>1856</v>
      </c>
      <c r="L78" s="18">
        <v>1</v>
      </c>
      <c r="M78" s="18" t="str">
        <f>INDEX(WeatherFiles!$A$14:$A$17,MATCH(Model_Input_Builder!$B78,WeatherFiles!$D$14:$D$17,0),1)</f>
        <v>USA_MT_Kalispell-Glacier.Park.Intl.AP.727790_TMY3</v>
      </c>
      <c r="N78" s="18">
        <v>0</v>
      </c>
      <c r="O78" s="18">
        <v>0</v>
      </c>
      <c r="P78" s="18" t="str">
        <f>INDEX(Above_Ground_Wall_Con!$A$4:$A$19,MATCH(Model_Input_Builder!$C78,Above_Ground_Wall_Con!$D$4:$D$19,0),1)</f>
        <v>Wood-Framed - 2x4 - 16 in OC - R-13 Cavity</v>
      </c>
      <c r="Q78" s="18" t="str">
        <f>INDEX(Ceiling_And_Roof_Con!$A$3:$A$7,MATCH(Model_Input_Builder!$D78,Ceiling_And_Roof_Con!$D$3:$D$7,0),1)</f>
        <v>Attic - R30 Cavity Insulation</v>
      </c>
      <c r="R78" s="18" t="str">
        <f>INDEX(Foundation_And_Floor_Con!$A$4:$A$27,MATCH(Model_Input_Builder!$E78,Foundation_And_Floor_Con!$AI$4:$AI$27,0),1)</f>
        <v>Unheated Basement - R30 Cavity Insulation</v>
      </c>
      <c r="S78" s="18" t="str">
        <f>INDEX(Windows!$A$4:$A$26,MATCH(Model_Input_Builder!$F78,Windows!$E$4:$E$26,0),1)</f>
        <v>Double, low-e, high SHGC, argon, non-metal</v>
      </c>
      <c r="T78" s="18">
        <f>INDEX(Windows!$C$4:$C$26,MATCH(Model_Input_Builder!$F78,Windows!$E$4:$E$26,0),1)</f>
        <v>0.28999999999999998</v>
      </c>
      <c r="U78" s="18">
        <f>INDEX(Windows!$D$4:$D$26,MATCH(Model_Input_Builder!$F78,Windows!$E$4:$E$26,0),1)</f>
        <v>0.5</v>
      </c>
      <c r="V78" s="18" t="s">
        <v>278</v>
      </c>
      <c r="W78" s="18" t="s">
        <v>278</v>
      </c>
      <c r="X78" s="18" t="s">
        <v>347</v>
      </c>
      <c r="Y78" s="18" t="s">
        <v>33</v>
      </c>
      <c r="Z78" s="18" t="s">
        <v>34</v>
      </c>
      <c r="AA78" s="93">
        <f>INDEX(Duct_Leakage!$A$3:$A$6,MATCH(Model_Input_Builder!$G78,Duct_Leakage!$E$3:$E$6,0),1)</f>
        <v>0.03</v>
      </c>
      <c r="AB78" s="93">
        <f>INDEX(Duct_Leakage!$B$3:$B$6,MATCH(Model_Input_Builder!$G78,Duct_Leakage!$E$3:$E$6,0),1)</f>
        <v>1.4999999999999999E-2</v>
      </c>
      <c r="AC78" s="18">
        <v>30</v>
      </c>
      <c r="AD78" s="18">
        <v>30</v>
      </c>
      <c r="AE78" s="18" t="s">
        <v>68</v>
      </c>
      <c r="AF78" s="18" t="s">
        <v>36</v>
      </c>
      <c r="AG78" s="49">
        <v>0</v>
      </c>
      <c r="AH78" s="18">
        <v>0</v>
      </c>
      <c r="AI78" s="18" t="s">
        <v>68</v>
      </c>
      <c r="AJ78" s="18" t="s">
        <v>68</v>
      </c>
      <c r="AK78" s="18" t="s">
        <v>68</v>
      </c>
      <c r="AL78" s="18" t="s">
        <v>68</v>
      </c>
      <c r="AM78" s="18" t="s">
        <v>68</v>
      </c>
      <c r="AN78" s="18">
        <v>0</v>
      </c>
      <c r="AO78" s="18">
        <v>0</v>
      </c>
    </row>
    <row r="79" spans="1:41" x14ac:dyDescent="0.25">
      <c r="A79" s="118">
        <v>75</v>
      </c>
      <c r="B79" s="118">
        <v>4</v>
      </c>
      <c r="C79" s="118">
        <v>2</v>
      </c>
      <c r="D79" s="118">
        <v>2</v>
      </c>
      <c r="E79" s="118">
        <v>9</v>
      </c>
      <c r="F79" s="118">
        <v>13</v>
      </c>
      <c r="G79" s="118">
        <v>4</v>
      </c>
      <c r="H79" s="118">
        <v>2</v>
      </c>
      <c r="I79" s="118" t="s">
        <v>889</v>
      </c>
      <c r="K79" s="116" t="s">
        <v>1857</v>
      </c>
      <c r="L79" s="18">
        <v>1</v>
      </c>
      <c r="M79" s="18" t="str">
        <f>INDEX(WeatherFiles!$A$14:$A$17,MATCH(Model_Input_Builder!$B79,WeatherFiles!$D$14:$D$17,0),1)</f>
        <v>USA_WA_Spokane.Intl.AP.727850_TMY3</v>
      </c>
      <c r="N79" s="18">
        <v>0</v>
      </c>
      <c r="O79" s="18">
        <v>0</v>
      </c>
      <c r="P79" s="18" t="str">
        <f>INDEX(Above_Ground_Wall_Con!$A$4:$A$19,MATCH(Model_Input_Builder!$C79,Above_Ground_Wall_Con!$D$4:$D$19,0),1)</f>
        <v>Wood-Framed - 2x4 - 16 in OC - R-11 Cavity</v>
      </c>
      <c r="Q79" s="18" t="str">
        <f>INDEX(Ceiling_And_Roof_Con!$A$3:$A$7,MATCH(Model_Input_Builder!$D79,Ceiling_And_Roof_Con!$D$3:$D$7,0),1)</f>
        <v>Attic - R30 Cavity Insulation</v>
      </c>
      <c r="R79" s="18" t="str">
        <f>INDEX(Foundation_And_Floor_Con!$A$4:$A$27,MATCH(Model_Input_Builder!$E79,Foundation_And_Floor_Con!$AI$4:$AI$27,0),1)</f>
        <v>Slab - R10 Perimeter with No Thermal Break</v>
      </c>
      <c r="S79" s="18" t="str">
        <f>INDEX(Windows!$A$4:$A$26,MATCH(Model_Input_Builder!$F79,Windows!$E$4:$E$26,0),1)</f>
        <v>Double, clear, non-metal</v>
      </c>
      <c r="T79" s="18">
        <f>INDEX(Windows!$C$4:$C$26,MATCH(Model_Input_Builder!$F79,Windows!$E$4:$E$26,0),1)</f>
        <v>0.52</v>
      </c>
      <c r="U79" s="18">
        <f>INDEX(Windows!$D$4:$D$26,MATCH(Model_Input_Builder!$F79,Windows!$E$4:$E$26,0),1)</f>
        <v>0.56999999999999995</v>
      </c>
      <c r="V79" s="18" t="s">
        <v>278</v>
      </c>
      <c r="W79" s="18" t="s">
        <v>278</v>
      </c>
      <c r="X79" s="18" t="s">
        <v>347</v>
      </c>
      <c r="Y79" s="18" t="s">
        <v>33</v>
      </c>
      <c r="Z79" s="18" t="s">
        <v>34</v>
      </c>
      <c r="AA79" s="93">
        <f>INDEX(Duct_Leakage!$A$3:$A$6,MATCH(Model_Input_Builder!$G79,Duct_Leakage!$E$3:$E$6,0),1)</f>
        <v>0.18</v>
      </c>
      <c r="AB79" s="93">
        <f>INDEX(Duct_Leakage!$B$3:$B$6,MATCH(Model_Input_Builder!$G79,Duct_Leakage!$E$3:$E$6,0),1)</f>
        <v>0.09</v>
      </c>
      <c r="AC79" s="18">
        <v>30</v>
      </c>
      <c r="AD79" s="18">
        <v>30</v>
      </c>
      <c r="AE79" s="18" t="s">
        <v>68</v>
      </c>
      <c r="AF79" s="18" t="s">
        <v>36</v>
      </c>
      <c r="AG79" s="49">
        <v>0</v>
      </c>
      <c r="AH79" s="18">
        <v>0</v>
      </c>
      <c r="AI79" s="18" t="s">
        <v>68</v>
      </c>
      <c r="AJ79" s="18" t="s">
        <v>68</v>
      </c>
      <c r="AK79" s="18" t="s">
        <v>68</v>
      </c>
      <c r="AL79" s="18" t="s">
        <v>68</v>
      </c>
      <c r="AM79" s="18" t="s">
        <v>68</v>
      </c>
      <c r="AN79" s="18">
        <v>0</v>
      </c>
      <c r="AO79" s="18">
        <v>0</v>
      </c>
    </row>
    <row r="80" spans="1:41" x14ac:dyDescent="0.25">
      <c r="A80" s="118">
        <v>76</v>
      </c>
      <c r="B80" s="118">
        <v>3</v>
      </c>
      <c r="C80" s="118">
        <v>7</v>
      </c>
      <c r="D80" s="118">
        <v>2</v>
      </c>
      <c r="E80" s="118">
        <v>19</v>
      </c>
      <c r="F80" s="118">
        <v>11</v>
      </c>
      <c r="G80" s="118">
        <v>2</v>
      </c>
      <c r="H80" s="118">
        <v>2</v>
      </c>
      <c r="I80" s="118" t="s">
        <v>890</v>
      </c>
      <c r="K80" s="116" t="s">
        <v>1858</v>
      </c>
      <c r="L80" s="18">
        <v>1</v>
      </c>
      <c r="M80" s="18" t="str">
        <f>INDEX(WeatherFiles!$A$14:$A$17,MATCH(Model_Input_Builder!$B80,WeatherFiles!$D$14:$D$17,0),1)</f>
        <v>USA_WA_Seattle-Tacoma.Intl.AP.727930_TMY3</v>
      </c>
      <c r="N80" s="18">
        <v>0</v>
      </c>
      <c r="O80" s="18">
        <v>0</v>
      </c>
      <c r="P80" s="18" t="str">
        <f>INDEX(Above_Ground_Wall_Con!$A$4:$A$19,MATCH(Model_Input_Builder!$C80,Above_Ground_Wall_Con!$D$4:$D$19,0),1)</f>
        <v>Wood-Framed - 2x6 - 24 in OC - R-19 Cavity - R-10 Header</v>
      </c>
      <c r="Q80" s="18" t="str">
        <f>INDEX(Ceiling_And_Roof_Con!$A$3:$A$7,MATCH(Model_Input_Builder!$D80,Ceiling_And_Roof_Con!$D$3:$D$7,0),1)</f>
        <v>Attic - R30 Cavity Insulation</v>
      </c>
      <c r="R80" s="18" t="str">
        <f>INDEX(Foundation_And_Floor_Con!$A$4:$A$27,MATCH(Model_Input_Builder!$E80,Foundation_And_Floor_Con!$AI$4:$AI$27,0),1)</f>
        <v>Unheated Basement - R38 Cavity Insulation</v>
      </c>
      <c r="S80" s="18" t="str">
        <f>INDEX(Windows!$A$4:$A$26,MATCH(Model_Input_Builder!$F80,Windows!$E$4:$E$26,0),1)</f>
        <v>Double, low-e, low SHGC, argon, metal, TB</v>
      </c>
      <c r="T80" s="18">
        <f>INDEX(Windows!$C$4:$C$26,MATCH(Model_Input_Builder!$F80,Windows!$E$4:$E$26,0),1)</f>
        <v>0.41</v>
      </c>
      <c r="U80" s="18">
        <f>INDEX(Windows!$D$4:$D$26,MATCH(Model_Input_Builder!$F80,Windows!$E$4:$E$26,0),1)</f>
        <v>0.23</v>
      </c>
      <c r="V80" s="18" t="s">
        <v>278</v>
      </c>
      <c r="W80" s="18" t="s">
        <v>278</v>
      </c>
      <c r="X80" s="18" t="s">
        <v>347</v>
      </c>
      <c r="Y80" s="18" t="s">
        <v>33</v>
      </c>
      <c r="Z80" s="18" t="s">
        <v>34</v>
      </c>
      <c r="AA80" s="93">
        <f>INDEX(Duct_Leakage!$A$3:$A$6,MATCH(Model_Input_Builder!$G80,Duct_Leakage!$E$3:$E$6,0),1)</f>
        <v>0.06</v>
      </c>
      <c r="AB80" s="93">
        <f>INDEX(Duct_Leakage!$B$3:$B$6,MATCH(Model_Input_Builder!$G80,Duct_Leakage!$E$3:$E$6,0),1)</f>
        <v>0.03</v>
      </c>
      <c r="AC80" s="18">
        <v>30</v>
      </c>
      <c r="AD80" s="18">
        <v>30</v>
      </c>
      <c r="AE80" s="18" t="s">
        <v>68</v>
      </c>
      <c r="AF80" s="18" t="s">
        <v>36</v>
      </c>
      <c r="AG80" s="49">
        <v>0</v>
      </c>
      <c r="AH80" s="18">
        <v>0</v>
      </c>
      <c r="AI80" s="18" t="s">
        <v>68</v>
      </c>
      <c r="AJ80" s="18" t="s">
        <v>68</v>
      </c>
      <c r="AK80" s="18" t="s">
        <v>68</v>
      </c>
      <c r="AL80" s="18" t="s">
        <v>68</v>
      </c>
      <c r="AM80" s="18" t="s">
        <v>68</v>
      </c>
      <c r="AN80" s="18">
        <v>0</v>
      </c>
      <c r="AO80" s="18">
        <v>0</v>
      </c>
    </row>
    <row r="81" spans="1:41" x14ac:dyDescent="0.25">
      <c r="A81" s="118">
        <v>77</v>
      </c>
      <c r="B81" s="118">
        <v>3</v>
      </c>
      <c r="C81" s="118">
        <v>4</v>
      </c>
      <c r="D81" s="118">
        <v>3</v>
      </c>
      <c r="E81" s="118">
        <v>18</v>
      </c>
      <c r="F81" s="118">
        <v>15</v>
      </c>
      <c r="G81" s="118">
        <v>3</v>
      </c>
      <c r="H81" s="118">
        <v>3</v>
      </c>
      <c r="I81" s="118" t="s">
        <v>891</v>
      </c>
      <c r="K81" s="116" t="s">
        <v>1859</v>
      </c>
      <c r="L81" s="18">
        <v>1</v>
      </c>
      <c r="M81" s="18" t="str">
        <f>INDEX(WeatherFiles!$A$14:$A$17,MATCH(Model_Input_Builder!$B81,WeatherFiles!$D$14:$D$17,0),1)</f>
        <v>USA_WA_Seattle-Tacoma.Intl.AP.727930_TMY3</v>
      </c>
      <c r="N81" s="18">
        <v>0</v>
      </c>
      <c r="O81" s="18">
        <v>0</v>
      </c>
      <c r="P81" s="18" t="str">
        <f>INDEX(Above_Ground_Wall_Con!$A$4:$A$19,MATCH(Model_Input_Builder!$C81,Above_Ground_Wall_Con!$D$4:$D$19,0),1)</f>
        <v>Wood-Framed - 2x6 - 16 in OC - R-0 Cavity</v>
      </c>
      <c r="Q81" s="18" t="str">
        <f>INDEX(Ceiling_And_Roof_Con!$A$3:$A$7,MATCH(Model_Input_Builder!$D81,Ceiling_And_Roof_Con!$D$3:$D$7,0),1)</f>
        <v>Attic - R38 Cavity Insulation</v>
      </c>
      <c r="R81" s="18" t="str">
        <f>INDEX(Foundation_And_Floor_Con!$A$4:$A$27,MATCH(Model_Input_Builder!$E81,Foundation_And_Floor_Con!$AI$4:$AI$27,0),1)</f>
        <v>Unheated Basement - R30 Cavity Insulation</v>
      </c>
      <c r="S81" s="18" t="str">
        <f>INDEX(Windows!$A$4:$A$26,MATCH(Model_Input_Builder!$F81,Windows!$E$4:$E$26,0),1)</f>
        <v>Double, low-e, high SHGC, argon, non-metal</v>
      </c>
      <c r="T81" s="18">
        <f>INDEX(Windows!$C$4:$C$26,MATCH(Model_Input_Builder!$F81,Windows!$E$4:$E$26,0),1)</f>
        <v>0.28999999999999998</v>
      </c>
      <c r="U81" s="18">
        <f>INDEX(Windows!$D$4:$D$26,MATCH(Model_Input_Builder!$F81,Windows!$E$4:$E$26,0),1)</f>
        <v>0.5</v>
      </c>
      <c r="V81" s="18" t="s">
        <v>278</v>
      </c>
      <c r="W81" s="18" t="s">
        <v>278</v>
      </c>
      <c r="X81" s="18" t="s">
        <v>347</v>
      </c>
      <c r="Y81" s="18" t="s">
        <v>33</v>
      </c>
      <c r="Z81" s="18" t="s">
        <v>34</v>
      </c>
      <c r="AA81" s="93">
        <f>INDEX(Duct_Leakage!$A$3:$A$6,MATCH(Model_Input_Builder!$G81,Duct_Leakage!$E$3:$E$6,0),1)</f>
        <v>0.127</v>
      </c>
      <c r="AB81" s="93">
        <f>INDEX(Duct_Leakage!$B$3:$B$6,MATCH(Model_Input_Builder!$G81,Duct_Leakage!$E$3:$E$6,0),1)</f>
        <v>6.3E-2</v>
      </c>
      <c r="AC81" s="18">
        <v>30</v>
      </c>
      <c r="AD81" s="18">
        <v>30</v>
      </c>
      <c r="AE81" s="18" t="s">
        <v>68</v>
      </c>
      <c r="AF81" s="18" t="s">
        <v>36</v>
      </c>
      <c r="AG81" s="49">
        <v>0</v>
      </c>
      <c r="AH81" s="18">
        <v>0</v>
      </c>
      <c r="AI81" s="18" t="s">
        <v>68</v>
      </c>
      <c r="AJ81" s="18" t="s">
        <v>68</v>
      </c>
      <c r="AK81" s="18" t="s">
        <v>68</v>
      </c>
      <c r="AL81" s="18" t="s">
        <v>68</v>
      </c>
      <c r="AM81" s="18" t="s">
        <v>68</v>
      </c>
      <c r="AN81" s="18">
        <v>0</v>
      </c>
      <c r="AO81" s="18">
        <v>0</v>
      </c>
    </row>
    <row r="82" spans="1:41" x14ac:dyDescent="0.25">
      <c r="A82" s="118">
        <v>78</v>
      </c>
      <c r="B82" s="118">
        <v>2</v>
      </c>
      <c r="C82" s="118">
        <v>8</v>
      </c>
      <c r="D82" s="118">
        <v>2</v>
      </c>
      <c r="E82" s="118">
        <v>1</v>
      </c>
      <c r="F82" s="118">
        <v>18</v>
      </c>
      <c r="G82" s="118">
        <v>4</v>
      </c>
      <c r="H82" s="118">
        <v>4</v>
      </c>
      <c r="I82" s="118" t="s">
        <v>892</v>
      </c>
      <c r="K82" s="116" t="s">
        <v>1860</v>
      </c>
      <c r="L82" s="18">
        <v>1</v>
      </c>
      <c r="M82" s="18" t="str">
        <f>INDEX(WeatherFiles!$A$14:$A$17,MATCH(Model_Input_Builder!$B82,WeatherFiles!$D$14:$D$17,0),1)</f>
        <v>USA_MT_Kalispell-Glacier.Park.Intl.AP.727790_TMY3</v>
      </c>
      <c r="N82" s="18">
        <v>0</v>
      </c>
      <c r="O82" s="18">
        <v>0</v>
      </c>
      <c r="P82" s="18" t="str">
        <f>INDEX(Above_Ground_Wall_Con!$A$4:$A$19,MATCH(Model_Input_Builder!$C82,Above_Ground_Wall_Con!$D$4:$D$19,0),1)</f>
        <v>Wood-Framed - 2x6 - 24 in OC - R-21 Cavity - R-10 Header</v>
      </c>
      <c r="Q82" s="18" t="str">
        <f>INDEX(Ceiling_And_Roof_Con!$A$3:$A$7,MATCH(Model_Input_Builder!$D82,Ceiling_And_Roof_Con!$D$3:$D$7,0),1)</f>
        <v>Attic - R30 Cavity Insulation</v>
      </c>
      <c r="R82" s="18" t="str">
        <f>INDEX(Foundation_And_Floor_Con!$A$4:$A$27,MATCH(Model_Input_Builder!$E82,Foundation_And_Floor_Con!$AI$4:$AI$27,0),1)</f>
        <v>Vented Crawlspace - R0 Cavity Insulation</v>
      </c>
      <c r="S82" s="18" t="str">
        <f>INDEX(Windows!$A$4:$A$26,MATCH(Model_Input_Builder!$F82,Windows!$E$4:$E$26,0),1)</f>
        <v>Triple, low-e, high SHGC, argon, non-metal</v>
      </c>
      <c r="T82" s="18">
        <f>INDEX(Windows!$C$4:$C$26,MATCH(Model_Input_Builder!$F82,Windows!$E$4:$E$26,0),1)</f>
        <v>0.2</v>
      </c>
      <c r="U82" s="18">
        <f>INDEX(Windows!$D$4:$D$26,MATCH(Model_Input_Builder!$F82,Windows!$E$4:$E$26,0),1)</f>
        <v>0.41</v>
      </c>
      <c r="V82" s="18" t="s">
        <v>278</v>
      </c>
      <c r="W82" s="18" t="s">
        <v>278</v>
      </c>
      <c r="X82" s="18" t="s">
        <v>347</v>
      </c>
      <c r="Y82" s="18" t="s">
        <v>33</v>
      </c>
      <c r="Z82" s="18" t="s">
        <v>34</v>
      </c>
      <c r="AA82" s="93">
        <f>INDEX(Duct_Leakage!$A$3:$A$6,MATCH(Model_Input_Builder!$G82,Duct_Leakage!$E$3:$E$6,0),1)</f>
        <v>0.18</v>
      </c>
      <c r="AB82" s="93">
        <f>INDEX(Duct_Leakage!$B$3:$B$6,MATCH(Model_Input_Builder!$G82,Duct_Leakage!$E$3:$E$6,0),1)</f>
        <v>0.09</v>
      </c>
      <c r="AC82" s="18">
        <v>30</v>
      </c>
      <c r="AD82" s="18">
        <v>30</v>
      </c>
      <c r="AE82" s="18" t="s">
        <v>68</v>
      </c>
      <c r="AF82" s="18" t="s">
        <v>36</v>
      </c>
      <c r="AG82" s="49">
        <v>0</v>
      </c>
      <c r="AH82" s="18">
        <v>0</v>
      </c>
      <c r="AI82" s="18" t="s">
        <v>68</v>
      </c>
      <c r="AJ82" s="18" t="s">
        <v>68</v>
      </c>
      <c r="AK82" s="18" t="s">
        <v>68</v>
      </c>
      <c r="AL82" s="18" t="s">
        <v>68</v>
      </c>
      <c r="AM82" s="18" t="s">
        <v>68</v>
      </c>
      <c r="AN82" s="18">
        <v>0</v>
      </c>
      <c r="AO82" s="18">
        <v>0</v>
      </c>
    </row>
    <row r="83" spans="1:41" x14ac:dyDescent="0.25">
      <c r="A83" s="118">
        <v>79</v>
      </c>
      <c r="B83" s="118">
        <v>2</v>
      </c>
      <c r="C83" s="118">
        <v>3</v>
      </c>
      <c r="D83" s="118">
        <v>1</v>
      </c>
      <c r="E83" s="118">
        <v>5</v>
      </c>
      <c r="F83" s="118">
        <v>3</v>
      </c>
      <c r="G83" s="118">
        <v>1</v>
      </c>
      <c r="H83" s="118">
        <v>1</v>
      </c>
      <c r="I83" s="118" t="s">
        <v>893</v>
      </c>
      <c r="K83" s="116" t="s">
        <v>1861</v>
      </c>
      <c r="L83" s="18">
        <v>1</v>
      </c>
      <c r="M83" s="18" t="str">
        <f>INDEX(WeatherFiles!$A$14:$A$17,MATCH(Model_Input_Builder!$B83,WeatherFiles!$D$14:$D$17,0),1)</f>
        <v>USA_MT_Kalispell-Glacier.Park.Intl.AP.727790_TMY3</v>
      </c>
      <c r="N83" s="18">
        <v>0</v>
      </c>
      <c r="O83" s="18">
        <v>0</v>
      </c>
      <c r="P83" s="18" t="str">
        <f>INDEX(Above_Ground_Wall_Con!$A$4:$A$19,MATCH(Model_Input_Builder!$C83,Above_Ground_Wall_Con!$D$4:$D$19,0),1)</f>
        <v>Wood-Framed - 2x4 - 16 in OC - R-13 Cavity</v>
      </c>
      <c r="Q83" s="18" t="str">
        <f>INDEX(Ceiling_And_Roof_Con!$A$3:$A$7,MATCH(Model_Input_Builder!$D83,Ceiling_And_Roof_Con!$D$3:$D$7,0),1)</f>
        <v>Attic - R0 Cavity Insulation</v>
      </c>
      <c r="R83" s="18" t="str">
        <f>INDEX(Foundation_And_Floor_Con!$A$4:$A$27,MATCH(Model_Input_Builder!$E83,Foundation_And_Floor_Con!$AI$4:$AI$27,0),1)</f>
        <v>Vented Crawlspace - R38 Cavity Insulation</v>
      </c>
      <c r="S83" s="18" t="str">
        <f>INDEX(Windows!$A$4:$A$26,MATCH(Model_Input_Builder!$F83,Windows!$E$4:$E$26,0),1)</f>
        <v>Double, tint, metal</v>
      </c>
      <c r="T83" s="18">
        <f>INDEX(Windows!$C$4:$C$26,MATCH(Model_Input_Builder!$F83,Windows!$E$4:$E$26,0),1)</f>
        <v>0.83</v>
      </c>
      <c r="U83" s="18">
        <f>INDEX(Windows!$D$4:$D$26,MATCH(Model_Input_Builder!$F83,Windows!$E$4:$E$26,0),1)</f>
        <v>0.54</v>
      </c>
      <c r="V83" s="18" t="s">
        <v>278</v>
      </c>
      <c r="W83" s="18" t="s">
        <v>278</v>
      </c>
      <c r="X83" s="18" t="s">
        <v>347</v>
      </c>
      <c r="Y83" s="18" t="s">
        <v>33</v>
      </c>
      <c r="Z83" s="18" t="s">
        <v>34</v>
      </c>
      <c r="AA83" s="93">
        <f>INDEX(Duct_Leakage!$A$3:$A$6,MATCH(Model_Input_Builder!$G83,Duct_Leakage!$E$3:$E$6,0),1)</f>
        <v>0.03</v>
      </c>
      <c r="AB83" s="93">
        <f>INDEX(Duct_Leakage!$B$3:$B$6,MATCH(Model_Input_Builder!$G83,Duct_Leakage!$E$3:$E$6,0),1)</f>
        <v>1.4999999999999999E-2</v>
      </c>
      <c r="AC83" s="18">
        <v>30</v>
      </c>
      <c r="AD83" s="18">
        <v>30</v>
      </c>
      <c r="AE83" s="18" t="s">
        <v>68</v>
      </c>
      <c r="AF83" s="18" t="s">
        <v>36</v>
      </c>
      <c r="AG83" s="49">
        <v>0</v>
      </c>
      <c r="AH83" s="18">
        <v>0</v>
      </c>
      <c r="AI83" s="18" t="s">
        <v>68</v>
      </c>
      <c r="AJ83" s="18" t="s">
        <v>68</v>
      </c>
      <c r="AK83" s="18" t="s">
        <v>68</v>
      </c>
      <c r="AL83" s="18" t="s">
        <v>68</v>
      </c>
      <c r="AM83" s="18" t="s">
        <v>68</v>
      </c>
      <c r="AN83" s="18">
        <v>0</v>
      </c>
      <c r="AO83" s="18">
        <v>0</v>
      </c>
    </row>
    <row r="84" spans="1:41" x14ac:dyDescent="0.25">
      <c r="A84" s="118">
        <v>80</v>
      </c>
      <c r="B84" s="118">
        <v>4</v>
      </c>
      <c r="C84" s="118">
        <v>5</v>
      </c>
      <c r="D84" s="118">
        <v>5</v>
      </c>
      <c r="E84" s="118">
        <v>18</v>
      </c>
      <c r="F84" s="118">
        <v>8</v>
      </c>
      <c r="G84" s="118">
        <v>2</v>
      </c>
      <c r="H84" s="118">
        <v>2</v>
      </c>
      <c r="I84" s="118" t="s">
        <v>894</v>
      </c>
      <c r="K84" s="116" t="s">
        <v>1862</v>
      </c>
      <c r="L84" s="18">
        <v>1</v>
      </c>
      <c r="M84" s="18" t="str">
        <f>INDEX(WeatherFiles!$A$14:$A$17,MATCH(Model_Input_Builder!$B84,WeatherFiles!$D$14:$D$17,0),1)</f>
        <v>USA_WA_Spokane.Intl.AP.727850_TMY3</v>
      </c>
      <c r="N84" s="18">
        <v>0</v>
      </c>
      <c r="O84" s="18">
        <v>0</v>
      </c>
      <c r="P84" s="18" t="str">
        <f>INDEX(Above_Ground_Wall_Con!$A$4:$A$19,MATCH(Model_Input_Builder!$C84,Above_Ground_Wall_Con!$D$4:$D$19,0),1)</f>
        <v>Wood-Framed - 2x6 - 16 in OC - R-19 Cavity</v>
      </c>
      <c r="Q84" s="18" t="str">
        <f>INDEX(Ceiling_And_Roof_Con!$A$3:$A$7,MATCH(Model_Input_Builder!$D84,Ceiling_And_Roof_Con!$D$3:$D$7,0),1)</f>
        <v>Attic - R60 Cavity Insulation</v>
      </c>
      <c r="R84" s="18" t="str">
        <f>INDEX(Foundation_And_Floor_Con!$A$4:$A$27,MATCH(Model_Input_Builder!$E84,Foundation_And_Floor_Con!$AI$4:$AI$27,0),1)</f>
        <v>Unheated Basement - R30 Cavity Insulation</v>
      </c>
      <c r="S84" s="18" t="str">
        <f>INDEX(Windows!$A$4:$A$26,MATCH(Model_Input_Builder!$F84,Windows!$E$4:$E$26,0),1)</f>
        <v>Double, tint, metal, TB</v>
      </c>
      <c r="T84" s="18">
        <f>INDEX(Windows!$C$4:$C$26,MATCH(Model_Input_Builder!$F84,Windows!$E$4:$E$26,0),1)</f>
        <v>0.6</v>
      </c>
      <c r="U84" s="18">
        <f>INDEX(Windows!$D$4:$D$26,MATCH(Model_Input_Builder!$F84,Windows!$E$4:$E$26,0),1)</f>
        <v>0.51</v>
      </c>
      <c r="V84" s="18" t="s">
        <v>278</v>
      </c>
      <c r="W84" s="18" t="s">
        <v>278</v>
      </c>
      <c r="X84" s="18" t="s">
        <v>347</v>
      </c>
      <c r="Y84" s="18" t="s">
        <v>33</v>
      </c>
      <c r="Z84" s="18" t="s">
        <v>34</v>
      </c>
      <c r="AA84" s="93">
        <f>INDEX(Duct_Leakage!$A$3:$A$6,MATCH(Model_Input_Builder!$G84,Duct_Leakage!$E$3:$E$6,0),1)</f>
        <v>0.06</v>
      </c>
      <c r="AB84" s="93">
        <f>INDEX(Duct_Leakage!$B$3:$B$6,MATCH(Model_Input_Builder!$G84,Duct_Leakage!$E$3:$E$6,0),1)</f>
        <v>0.03</v>
      </c>
      <c r="AC84" s="18">
        <v>30</v>
      </c>
      <c r="AD84" s="18">
        <v>30</v>
      </c>
      <c r="AE84" s="18" t="s">
        <v>68</v>
      </c>
      <c r="AF84" s="18" t="s">
        <v>36</v>
      </c>
      <c r="AG84" s="49">
        <v>0</v>
      </c>
      <c r="AH84" s="18">
        <v>0</v>
      </c>
      <c r="AI84" s="18" t="s">
        <v>68</v>
      </c>
      <c r="AJ84" s="18" t="s">
        <v>68</v>
      </c>
      <c r="AK84" s="18" t="s">
        <v>68</v>
      </c>
      <c r="AL84" s="18" t="s">
        <v>68</v>
      </c>
      <c r="AM84" s="18" t="s">
        <v>68</v>
      </c>
      <c r="AN84" s="18">
        <v>0</v>
      </c>
      <c r="AO84" s="18">
        <v>0</v>
      </c>
    </row>
    <row r="85" spans="1:41" x14ac:dyDescent="0.25">
      <c r="A85" s="118">
        <v>81</v>
      </c>
      <c r="B85" s="118">
        <v>2</v>
      </c>
      <c r="C85" s="118">
        <v>6</v>
      </c>
      <c r="D85" s="118">
        <v>4</v>
      </c>
      <c r="E85" s="118">
        <v>11</v>
      </c>
      <c r="F85" s="118">
        <v>9</v>
      </c>
      <c r="G85" s="118">
        <v>1</v>
      </c>
      <c r="H85" s="118">
        <v>2</v>
      </c>
      <c r="I85" s="118" t="s">
        <v>895</v>
      </c>
      <c r="K85" s="116" t="s">
        <v>1863</v>
      </c>
      <c r="L85" s="18">
        <v>1</v>
      </c>
      <c r="M85" s="18" t="str">
        <f>INDEX(WeatherFiles!$A$14:$A$17,MATCH(Model_Input_Builder!$B85,WeatherFiles!$D$14:$D$17,0),1)</f>
        <v>USA_MT_Kalispell-Glacier.Park.Intl.AP.727790_TMY3</v>
      </c>
      <c r="N85" s="18">
        <v>0</v>
      </c>
      <c r="O85" s="18">
        <v>0</v>
      </c>
      <c r="P85" s="18" t="str">
        <f>INDEX(Above_Ground_Wall_Con!$A$4:$A$19,MATCH(Model_Input_Builder!$C85,Above_Ground_Wall_Con!$D$4:$D$19,0),1)</f>
        <v>Wood-Framed - 2x6 - 16 in OC - R-21 Cavity</v>
      </c>
      <c r="Q85" s="18" t="str">
        <f>INDEX(Ceiling_And_Roof_Con!$A$3:$A$7,MATCH(Model_Input_Builder!$D85,Ceiling_And_Roof_Con!$D$3:$D$7,0),1)</f>
        <v>Attic - R49 Cavity Insulation</v>
      </c>
      <c r="R85" s="18" t="str">
        <f>INDEX(Foundation_And_Floor_Con!$A$4:$A$27,MATCH(Model_Input_Builder!$E85,Foundation_And_Floor_Con!$AI$4:$AI$27,0),1)</f>
        <v>Heated Basement - Uninsulated</v>
      </c>
      <c r="S85" s="18" t="str">
        <f>INDEX(Windows!$A$4:$A$26,MATCH(Model_Input_Builder!$F85,Windows!$E$4:$E$26,0),1)</f>
        <v>Double, low-e, high SHGC, argon, metal, TB</v>
      </c>
      <c r="T85" s="18">
        <f>INDEX(Windows!$C$4:$C$26,MATCH(Model_Input_Builder!$F85,Windows!$E$4:$E$26,0),1)</f>
        <v>0.42</v>
      </c>
      <c r="U85" s="18">
        <f>INDEX(Windows!$D$4:$D$26,MATCH(Model_Input_Builder!$F85,Windows!$E$4:$E$26,0),1)</f>
        <v>0.55000000000000004</v>
      </c>
      <c r="V85" s="18" t="s">
        <v>278</v>
      </c>
      <c r="W85" s="18" t="s">
        <v>278</v>
      </c>
      <c r="X85" s="18" t="s">
        <v>347</v>
      </c>
      <c r="Y85" s="18" t="s">
        <v>33</v>
      </c>
      <c r="Z85" s="18" t="s">
        <v>34</v>
      </c>
      <c r="AA85" s="93">
        <f>INDEX(Duct_Leakage!$A$3:$A$6,MATCH(Model_Input_Builder!$G85,Duct_Leakage!$E$3:$E$6,0),1)</f>
        <v>0.03</v>
      </c>
      <c r="AB85" s="93">
        <f>INDEX(Duct_Leakage!$B$3:$B$6,MATCH(Model_Input_Builder!$G85,Duct_Leakage!$E$3:$E$6,0),1)</f>
        <v>1.4999999999999999E-2</v>
      </c>
      <c r="AC85" s="18">
        <v>30</v>
      </c>
      <c r="AD85" s="18">
        <v>30</v>
      </c>
      <c r="AE85" s="18" t="s">
        <v>68</v>
      </c>
      <c r="AF85" s="18" t="s">
        <v>36</v>
      </c>
      <c r="AG85" s="49">
        <v>0</v>
      </c>
      <c r="AH85" s="18">
        <v>0</v>
      </c>
      <c r="AI85" s="18" t="s">
        <v>68</v>
      </c>
      <c r="AJ85" s="18" t="s">
        <v>68</v>
      </c>
      <c r="AK85" s="18" t="s">
        <v>68</v>
      </c>
      <c r="AL85" s="18" t="s">
        <v>68</v>
      </c>
      <c r="AM85" s="18" t="s">
        <v>68</v>
      </c>
      <c r="AN85" s="18">
        <v>0</v>
      </c>
      <c r="AO85" s="18">
        <v>0</v>
      </c>
    </row>
    <row r="86" spans="1:41" x14ac:dyDescent="0.25">
      <c r="A86" s="118">
        <v>82</v>
      </c>
      <c r="B86" s="118">
        <v>3</v>
      </c>
      <c r="C86" s="118">
        <v>8</v>
      </c>
      <c r="D86" s="118">
        <v>3</v>
      </c>
      <c r="E86" s="118">
        <v>2</v>
      </c>
      <c r="F86" s="118">
        <v>13</v>
      </c>
      <c r="G86" s="118">
        <v>1</v>
      </c>
      <c r="H86" s="118">
        <v>2</v>
      </c>
      <c r="I86" s="118" t="s">
        <v>896</v>
      </c>
      <c r="K86" s="116" t="s">
        <v>1864</v>
      </c>
      <c r="L86" s="18">
        <v>1</v>
      </c>
      <c r="M86" s="18" t="str">
        <f>INDEX(WeatherFiles!$A$14:$A$17,MATCH(Model_Input_Builder!$B86,WeatherFiles!$D$14:$D$17,0),1)</f>
        <v>USA_WA_Seattle-Tacoma.Intl.AP.727930_TMY3</v>
      </c>
      <c r="N86" s="18">
        <v>0</v>
      </c>
      <c r="O86" s="18">
        <v>0</v>
      </c>
      <c r="P86" s="18" t="str">
        <f>INDEX(Above_Ground_Wall_Con!$A$4:$A$19,MATCH(Model_Input_Builder!$C86,Above_Ground_Wall_Con!$D$4:$D$19,0),1)</f>
        <v>Wood-Framed - 2x6 - 24 in OC - R-21 Cavity - R-10 Header</v>
      </c>
      <c r="Q86" s="18" t="str">
        <f>INDEX(Ceiling_And_Roof_Con!$A$3:$A$7,MATCH(Model_Input_Builder!$D86,Ceiling_And_Roof_Con!$D$3:$D$7,0),1)</f>
        <v>Attic - R38 Cavity Insulation</v>
      </c>
      <c r="R86" s="18" t="str">
        <f>INDEX(Foundation_And_Floor_Con!$A$4:$A$27,MATCH(Model_Input_Builder!$E86,Foundation_And_Floor_Con!$AI$4:$AI$27,0),1)</f>
        <v>Vented Crawlspace - R13 Cavity Insulation</v>
      </c>
      <c r="S86" s="18" t="str">
        <f>INDEX(Windows!$A$4:$A$26,MATCH(Model_Input_Builder!$F86,Windows!$E$4:$E$26,0),1)</f>
        <v>Double, clear, non-metal</v>
      </c>
      <c r="T86" s="18">
        <f>INDEX(Windows!$C$4:$C$26,MATCH(Model_Input_Builder!$F86,Windows!$E$4:$E$26,0),1)</f>
        <v>0.52</v>
      </c>
      <c r="U86" s="18">
        <f>INDEX(Windows!$D$4:$D$26,MATCH(Model_Input_Builder!$F86,Windows!$E$4:$E$26,0),1)</f>
        <v>0.56999999999999995</v>
      </c>
      <c r="V86" s="18" t="s">
        <v>278</v>
      </c>
      <c r="W86" s="18" t="s">
        <v>278</v>
      </c>
      <c r="X86" s="18" t="s">
        <v>347</v>
      </c>
      <c r="Y86" s="18" t="s">
        <v>33</v>
      </c>
      <c r="Z86" s="18" t="s">
        <v>34</v>
      </c>
      <c r="AA86" s="93">
        <f>INDEX(Duct_Leakage!$A$3:$A$6,MATCH(Model_Input_Builder!$G86,Duct_Leakage!$E$3:$E$6,0),1)</f>
        <v>0.03</v>
      </c>
      <c r="AB86" s="93">
        <f>INDEX(Duct_Leakage!$B$3:$B$6,MATCH(Model_Input_Builder!$G86,Duct_Leakage!$E$3:$E$6,0),1)</f>
        <v>1.4999999999999999E-2</v>
      </c>
      <c r="AC86" s="18">
        <v>30</v>
      </c>
      <c r="AD86" s="18">
        <v>30</v>
      </c>
      <c r="AE86" s="18" t="s">
        <v>68</v>
      </c>
      <c r="AF86" s="18" t="s">
        <v>36</v>
      </c>
      <c r="AG86" s="49">
        <v>0</v>
      </c>
      <c r="AH86" s="18">
        <v>0</v>
      </c>
      <c r="AI86" s="18" t="s">
        <v>68</v>
      </c>
      <c r="AJ86" s="18" t="s">
        <v>68</v>
      </c>
      <c r="AK86" s="18" t="s">
        <v>68</v>
      </c>
      <c r="AL86" s="18" t="s">
        <v>68</v>
      </c>
      <c r="AM86" s="18" t="s">
        <v>68</v>
      </c>
      <c r="AN86" s="18">
        <v>0</v>
      </c>
      <c r="AO86" s="18">
        <v>0</v>
      </c>
    </row>
    <row r="87" spans="1:41" x14ac:dyDescent="0.25">
      <c r="A87" s="118">
        <v>83</v>
      </c>
      <c r="B87" s="118">
        <v>1</v>
      </c>
      <c r="C87" s="118">
        <v>2</v>
      </c>
      <c r="D87" s="118">
        <v>5</v>
      </c>
      <c r="E87" s="118">
        <v>16</v>
      </c>
      <c r="F87" s="118">
        <v>9</v>
      </c>
      <c r="G87" s="118">
        <v>4</v>
      </c>
      <c r="H87" s="118">
        <v>1</v>
      </c>
      <c r="I87" s="118" t="s">
        <v>897</v>
      </c>
      <c r="K87" s="116" t="s">
        <v>1865</v>
      </c>
      <c r="L87" s="18">
        <v>1</v>
      </c>
      <c r="M87" s="18" t="str">
        <f>INDEX(WeatherFiles!$A$14:$A$17,MATCH(Model_Input_Builder!$B87,WeatherFiles!$D$14:$D$17,0),1)</f>
        <v>USA_ID_Boise.AP-Gowen.Field.ANGB.726810_TMY3</v>
      </c>
      <c r="N87" s="18">
        <v>0</v>
      </c>
      <c r="O87" s="18">
        <v>0</v>
      </c>
      <c r="P87" s="18" t="str">
        <f>INDEX(Above_Ground_Wall_Con!$A$4:$A$19,MATCH(Model_Input_Builder!$C87,Above_Ground_Wall_Con!$D$4:$D$19,0),1)</f>
        <v>Wood-Framed - 2x4 - 16 in OC - R-11 Cavity</v>
      </c>
      <c r="Q87" s="18" t="str">
        <f>INDEX(Ceiling_And_Roof_Con!$A$3:$A$7,MATCH(Model_Input_Builder!$D87,Ceiling_And_Roof_Con!$D$3:$D$7,0),1)</f>
        <v>Attic - R60 Cavity Insulation</v>
      </c>
      <c r="R87" s="18" t="str">
        <f>INDEX(Foundation_And_Floor_Con!$A$4:$A$27,MATCH(Model_Input_Builder!$E87,Foundation_And_Floor_Con!$AI$4:$AI$27,0),1)</f>
        <v>Unheated Basement - R13 Cavity Insulation</v>
      </c>
      <c r="S87" s="18" t="str">
        <f>INDEX(Windows!$A$4:$A$26,MATCH(Model_Input_Builder!$F87,Windows!$E$4:$E$26,0),1)</f>
        <v>Double, low-e, high SHGC, argon, metal, TB</v>
      </c>
      <c r="T87" s="18">
        <f>INDEX(Windows!$C$4:$C$26,MATCH(Model_Input_Builder!$F87,Windows!$E$4:$E$26,0),1)</f>
        <v>0.42</v>
      </c>
      <c r="U87" s="18">
        <f>INDEX(Windows!$D$4:$D$26,MATCH(Model_Input_Builder!$F87,Windows!$E$4:$E$26,0),1)</f>
        <v>0.55000000000000004</v>
      </c>
      <c r="V87" s="18" t="s">
        <v>278</v>
      </c>
      <c r="W87" s="18" t="s">
        <v>278</v>
      </c>
      <c r="X87" s="18" t="s">
        <v>347</v>
      </c>
      <c r="Y87" s="18" t="s">
        <v>33</v>
      </c>
      <c r="Z87" s="18" t="s">
        <v>34</v>
      </c>
      <c r="AA87" s="93">
        <f>INDEX(Duct_Leakage!$A$3:$A$6,MATCH(Model_Input_Builder!$G87,Duct_Leakage!$E$3:$E$6,0),1)</f>
        <v>0.18</v>
      </c>
      <c r="AB87" s="93">
        <f>INDEX(Duct_Leakage!$B$3:$B$6,MATCH(Model_Input_Builder!$G87,Duct_Leakage!$E$3:$E$6,0),1)</f>
        <v>0.09</v>
      </c>
      <c r="AC87" s="18">
        <v>30</v>
      </c>
      <c r="AD87" s="18">
        <v>30</v>
      </c>
      <c r="AE87" s="18" t="s">
        <v>68</v>
      </c>
      <c r="AF87" s="18" t="s">
        <v>36</v>
      </c>
      <c r="AG87" s="49">
        <v>0</v>
      </c>
      <c r="AH87" s="18">
        <v>0</v>
      </c>
      <c r="AI87" s="18" t="s">
        <v>68</v>
      </c>
      <c r="AJ87" s="18" t="s">
        <v>68</v>
      </c>
      <c r="AK87" s="18" t="s">
        <v>68</v>
      </c>
      <c r="AL87" s="18" t="s">
        <v>68</v>
      </c>
      <c r="AM87" s="18" t="s">
        <v>68</v>
      </c>
      <c r="AN87" s="18">
        <v>0</v>
      </c>
      <c r="AO87" s="18">
        <v>0</v>
      </c>
    </row>
    <row r="88" spans="1:41" x14ac:dyDescent="0.25">
      <c r="A88" s="118">
        <v>84</v>
      </c>
      <c r="B88" s="118">
        <v>3</v>
      </c>
      <c r="C88" s="118">
        <v>7</v>
      </c>
      <c r="D88" s="118">
        <v>3</v>
      </c>
      <c r="E88" s="118">
        <v>4</v>
      </c>
      <c r="F88" s="118">
        <v>17</v>
      </c>
      <c r="G88" s="118">
        <v>1</v>
      </c>
      <c r="H88" s="118">
        <v>3</v>
      </c>
      <c r="I88" s="118" t="s">
        <v>898</v>
      </c>
      <c r="K88" s="116" t="s">
        <v>1866</v>
      </c>
      <c r="L88" s="18">
        <v>1</v>
      </c>
      <c r="M88" s="18" t="str">
        <f>INDEX(WeatherFiles!$A$14:$A$17,MATCH(Model_Input_Builder!$B88,WeatherFiles!$D$14:$D$17,0),1)</f>
        <v>USA_WA_Seattle-Tacoma.Intl.AP.727930_TMY3</v>
      </c>
      <c r="N88" s="18">
        <v>0</v>
      </c>
      <c r="O88" s="18">
        <v>0</v>
      </c>
      <c r="P88" s="18" t="str">
        <f>INDEX(Above_Ground_Wall_Con!$A$4:$A$19,MATCH(Model_Input_Builder!$C88,Above_Ground_Wall_Con!$D$4:$D$19,0),1)</f>
        <v>Wood-Framed - 2x6 - 24 in OC - R-19 Cavity - R-10 Header</v>
      </c>
      <c r="Q88" s="18" t="str">
        <f>INDEX(Ceiling_And_Roof_Con!$A$3:$A$7,MATCH(Model_Input_Builder!$D88,Ceiling_And_Roof_Con!$D$3:$D$7,0),1)</f>
        <v>Attic - R38 Cavity Insulation</v>
      </c>
      <c r="R88" s="18" t="str">
        <f>INDEX(Foundation_And_Floor_Con!$A$4:$A$27,MATCH(Model_Input_Builder!$E88,Foundation_And_Floor_Con!$AI$4:$AI$27,0),1)</f>
        <v>Vented Crawlspace - R30 Cavity Insulation</v>
      </c>
      <c r="S88" s="18" t="str">
        <f>INDEX(Windows!$A$4:$A$26,MATCH(Model_Input_Builder!$F88,Windows!$E$4:$E$26,0),1)</f>
        <v>Double, low-e, low SHGC, argon, non-metal</v>
      </c>
      <c r="T88" s="18">
        <f>INDEX(Windows!$C$4:$C$26,MATCH(Model_Input_Builder!$F88,Windows!$E$4:$E$26,0),1)</f>
        <v>0.27</v>
      </c>
      <c r="U88" s="18">
        <f>INDEX(Windows!$D$4:$D$26,MATCH(Model_Input_Builder!$F88,Windows!$E$4:$E$26,0),1)</f>
        <v>0.2</v>
      </c>
      <c r="V88" s="18" t="s">
        <v>278</v>
      </c>
      <c r="W88" s="18" t="s">
        <v>278</v>
      </c>
      <c r="X88" s="18" t="s">
        <v>347</v>
      </c>
      <c r="Y88" s="18" t="s">
        <v>33</v>
      </c>
      <c r="Z88" s="18" t="s">
        <v>34</v>
      </c>
      <c r="AA88" s="93">
        <f>INDEX(Duct_Leakage!$A$3:$A$6,MATCH(Model_Input_Builder!$G88,Duct_Leakage!$E$3:$E$6,0),1)</f>
        <v>0.03</v>
      </c>
      <c r="AB88" s="93">
        <f>INDEX(Duct_Leakage!$B$3:$B$6,MATCH(Model_Input_Builder!$G88,Duct_Leakage!$E$3:$E$6,0),1)</f>
        <v>1.4999999999999999E-2</v>
      </c>
      <c r="AC88" s="18">
        <v>30</v>
      </c>
      <c r="AD88" s="18">
        <v>30</v>
      </c>
      <c r="AE88" s="18" t="s">
        <v>68</v>
      </c>
      <c r="AF88" s="18" t="s">
        <v>36</v>
      </c>
      <c r="AG88" s="49">
        <v>0</v>
      </c>
      <c r="AH88" s="18">
        <v>0</v>
      </c>
      <c r="AI88" s="18" t="s">
        <v>68</v>
      </c>
      <c r="AJ88" s="18" t="s">
        <v>68</v>
      </c>
      <c r="AK88" s="18" t="s">
        <v>68</v>
      </c>
      <c r="AL88" s="18" t="s">
        <v>68</v>
      </c>
      <c r="AM88" s="18" t="s">
        <v>68</v>
      </c>
      <c r="AN88" s="18">
        <v>0</v>
      </c>
      <c r="AO88" s="18">
        <v>0</v>
      </c>
    </row>
    <row r="89" spans="1:41" x14ac:dyDescent="0.25">
      <c r="A89" s="118">
        <v>85</v>
      </c>
      <c r="B89" s="118">
        <v>1</v>
      </c>
      <c r="C89" s="118">
        <v>4</v>
      </c>
      <c r="D89" s="118">
        <v>3</v>
      </c>
      <c r="E89" s="118">
        <v>19</v>
      </c>
      <c r="F89" s="118">
        <v>5</v>
      </c>
      <c r="G89" s="118">
        <v>2</v>
      </c>
      <c r="H89" s="118">
        <v>2</v>
      </c>
      <c r="I89" s="118" t="s">
        <v>899</v>
      </c>
      <c r="K89" s="116" t="s">
        <v>1867</v>
      </c>
      <c r="L89" s="18">
        <v>1</v>
      </c>
      <c r="M89" s="18" t="str">
        <f>INDEX(WeatherFiles!$A$14:$A$17,MATCH(Model_Input_Builder!$B89,WeatherFiles!$D$14:$D$17,0),1)</f>
        <v>USA_ID_Boise.AP-Gowen.Field.ANGB.726810_TMY3</v>
      </c>
      <c r="N89" s="18">
        <v>0</v>
      </c>
      <c r="O89" s="18">
        <v>0</v>
      </c>
      <c r="P89" s="18" t="str">
        <f>INDEX(Above_Ground_Wall_Con!$A$4:$A$19,MATCH(Model_Input_Builder!$C89,Above_Ground_Wall_Con!$D$4:$D$19,0),1)</f>
        <v>Wood-Framed - 2x6 - 16 in OC - R-0 Cavity</v>
      </c>
      <c r="Q89" s="18" t="str">
        <f>INDEX(Ceiling_And_Roof_Con!$A$3:$A$7,MATCH(Model_Input_Builder!$D89,Ceiling_And_Roof_Con!$D$3:$D$7,0),1)</f>
        <v>Attic - R38 Cavity Insulation</v>
      </c>
      <c r="R89" s="18" t="str">
        <f>INDEX(Foundation_And_Floor_Con!$A$4:$A$27,MATCH(Model_Input_Builder!$E89,Foundation_And_Floor_Con!$AI$4:$AI$27,0),1)</f>
        <v>Unheated Basement - R38 Cavity Insulation</v>
      </c>
      <c r="S89" s="18" t="str">
        <f>INDEX(Windows!$A$4:$A$26,MATCH(Model_Input_Builder!$F89,Windows!$E$4:$E$26,0),1)</f>
        <v>Double, low-e, medium SHGC, argon, metal</v>
      </c>
      <c r="T89" s="18">
        <f>INDEX(Windows!$C$4:$C$26,MATCH(Model_Input_Builder!$F89,Windows!$E$4:$E$26,0),1)</f>
        <v>0.64</v>
      </c>
      <c r="U89" s="18">
        <f>INDEX(Windows!$D$4:$D$26,MATCH(Model_Input_Builder!$F89,Windows!$E$4:$E$26,0),1)</f>
        <v>0.38</v>
      </c>
      <c r="V89" s="18" t="s">
        <v>278</v>
      </c>
      <c r="W89" s="18" t="s">
        <v>278</v>
      </c>
      <c r="X89" s="18" t="s">
        <v>347</v>
      </c>
      <c r="Y89" s="18" t="s">
        <v>33</v>
      </c>
      <c r="Z89" s="18" t="s">
        <v>34</v>
      </c>
      <c r="AA89" s="93">
        <f>INDEX(Duct_Leakage!$A$3:$A$6,MATCH(Model_Input_Builder!$G89,Duct_Leakage!$E$3:$E$6,0),1)</f>
        <v>0.06</v>
      </c>
      <c r="AB89" s="93">
        <f>INDEX(Duct_Leakage!$B$3:$B$6,MATCH(Model_Input_Builder!$G89,Duct_Leakage!$E$3:$E$6,0),1)</f>
        <v>0.03</v>
      </c>
      <c r="AC89" s="18">
        <v>30</v>
      </c>
      <c r="AD89" s="18">
        <v>30</v>
      </c>
      <c r="AE89" s="18" t="s">
        <v>68</v>
      </c>
      <c r="AF89" s="18" t="s">
        <v>36</v>
      </c>
      <c r="AG89" s="49">
        <v>0</v>
      </c>
      <c r="AH89" s="18">
        <v>0</v>
      </c>
      <c r="AI89" s="18" t="s">
        <v>68</v>
      </c>
      <c r="AJ89" s="18" t="s">
        <v>68</v>
      </c>
      <c r="AK89" s="18" t="s">
        <v>68</v>
      </c>
      <c r="AL89" s="18" t="s">
        <v>68</v>
      </c>
      <c r="AM89" s="18" t="s">
        <v>68</v>
      </c>
      <c r="AN89" s="18">
        <v>0</v>
      </c>
      <c r="AO89" s="18">
        <v>0</v>
      </c>
    </row>
    <row r="90" spans="1:41" x14ac:dyDescent="0.25">
      <c r="A90" s="118">
        <v>86</v>
      </c>
      <c r="B90" s="118">
        <v>3</v>
      </c>
      <c r="C90" s="118">
        <v>5</v>
      </c>
      <c r="D90" s="118">
        <v>3</v>
      </c>
      <c r="E90" s="118">
        <v>9</v>
      </c>
      <c r="F90" s="118">
        <v>13</v>
      </c>
      <c r="G90" s="118">
        <v>4</v>
      </c>
      <c r="H90" s="118">
        <v>3</v>
      </c>
      <c r="I90" s="118" t="s">
        <v>900</v>
      </c>
      <c r="K90" s="116" t="s">
        <v>1868</v>
      </c>
      <c r="L90" s="18">
        <v>1</v>
      </c>
      <c r="M90" s="18" t="str">
        <f>INDEX(WeatherFiles!$A$14:$A$17,MATCH(Model_Input_Builder!$B90,WeatherFiles!$D$14:$D$17,0),1)</f>
        <v>USA_WA_Seattle-Tacoma.Intl.AP.727930_TMY3</v>
      </c>
      <c r="N90" s="18">
        <v>0</v>
      </c>
      <c r="O90" s="18">
        <v>0</v>
      </c>
      <c r="P90" s="18" t="str">
        <f>INDEX(Above_Ground_Wall_Con!$A$4:$A$19,MATCH(Model_Input_Builder!$C90,Above_Ground_Wall_Con!$D$4:$D$19,0),1)</f>
        <v>Wood-Framed - 2x6 - 16 in OC - R-19 Cavity</v>
      </c>
      <c r="Q90" s="18" t="str">
        <f>INDEX(Ceiling_And_Roof_Con!$A$3:$A$7,MATCH(Model_Input_Builder!$D90,Ceiling_And_Roof_Con!$D$3:$D$7,0),1)</f>
        <v>Attic - R38 Cavity Insulation</v>
      </c>
      <c r="R90" s="18" t="str">
        <f>INDEX(Foundation_And_Floor_Con!$A$4:$A$27,MATCH(Model_Input_Builder!$E90,Foundation_And_Floor_Con!$AI$4:$AI$27,0),1)</f>
        <v>Slab - R10 Perimeter with No Thermal Break</v>
      </c>
      <c r="S90" s="18" t="str">
        <f>INDEX(Windows!$A$4:$A$26,MATCH(Model_Input_Builder!$F90,Windows!$E$4:$E$26,0),1)</f>
        <v>Double, clear, non-metal</v>
      </c>
      <c r="T90" s="18">
        <f>INDEX(Windows!$C$4:$C$26,MATCH(Model_Input_Builder!$F90,Windows!$E$4:$E$26,0),1)</f>
        <v>0.52</v>
      </c>
      <c r="U90" s="18">
        <f>INDEX(Windows!$D$4:$D$26,MATCH(Model_Input_Builder!$F90,Windows!$E$4:$E$26,0),1)</f>
        <v>0.56999999999999995</v>
      </c>
      <c r="V90" s="18" t="s">
        <v>278</v>
      </c>
      <c r="W90" s="18" t="s">
        <v>278</v>
      </c>
      <c r="X90" s="18" t="s">
        <v>347</v>
      </c>
      <c r="Y90" s="18" t="s">
        <v>33</v>
      </c>
      <c r="Z90" s="18" t="s">
        <v>34</v>
      </c>
      <c r="AA90" s="93">
        <f>INDEX(Duct_Leakage!$A$3:$A$6,MATCH(Model_Input_Builder!$G90,Duct_Leakage!$E$3:$E$6,0),1)</f>
        <v>0.18</v>
      </c>
      <c r="AB90" s="93">
        <f>INDEX(Duct_Leakage!$B$3:$B$6,MATCH(Model_Input_Builder!$G90,Duct_Leakage!$E$3:$E$6,0),1)</f>
        <v>0.09</v>
      </c>
      <c r="AC90" s="18">
        <v>30</v>
      </c>
      <c r="AD90" s="18">
        <v>30</v>
      </c>
      <c r="AE90" s="18" t="s">
        <v>68</v>
      </c>
      <c r="AF90" s="18" t="s">
        <v>36</v>
      </c>
      <c r="AG90" s="49">
        <v>0</v>
      </c>
      <c r="AH90" s="18">
        <v>0</v>
      </c>
      <c r="AI90" s="18" t="s">
        <v>68</v>
      </c>
      <c r="AJ90" s="18" t="s">
        <v>68</v>
      </c>
      <c r="AK90" s="18" t="s">
        <v>68</v>
      </c>
      <c r="AL90" s="18" t="s">
        <v>68</v>
      </c>
      <c r="AM90" s="18" t="s">
        <v>68</v>
      </c>
      <c r="AN90" s="18">
        <v>0</v>
      </c>
      <c r="AO90" s="18">
        <v>0</v>
      </c>
    </row>
    <row r="91" spans="1:41" x14ac:dyDescent="0.25">
      <c r="A91" s="118">
        <v>87</v>
      </c>
      <c r="B91" s="118">
        <v>4</v>
      </c>
      <c r="C91" s="118">
        <v>4</v>
      </c>
      <c r="D91" s="118">
        <v>4</v>
      </c>
      <c r="E91" s="118">
        <v>7</v>
      </c>
      <c r="F91" s="118">
        <v>1</v>
      </c>
      <c r="G91" s="118">
        <v>2</v>
      </c>
      <c r="H91" s="118">
        <v>1</v>
      </c>
      <c r="I91" s="118" t="s">
        <v>901</v>
      </c>
      <c r="K91" s="116" t="s">
        <v>1869</v>
      </c>
      <c r="L91" s="18">
        <v>1</v>
      </c>
      <c r="M91" s="18" t="str">
        <f>INDEX(WeatherFiles!$A$14:$A$17,MATCH(Model_Input_Builder!$B91,WeatherFiles!$D$14:$D$17,0),1)</f>
        <v>USA_WA_Spokane.Intl.AP.727850_TMY3</v>
      </c>
      <c r="N91" s="18">
        <v>0</v>
      </c>
      <c r="O91" s="18">
        <v>0</v>
      </c>
      <c r="P91" s="18" t="str">
        <f>INDEX(Above_Ground_Wall_Con!$A$4:$A$19,MATCH(Model_Input_Builder!$C91,Above_Ground_Wall_Con!$D$4:$D$19,0),1)</f>
        <v>Wood-Framed - 2x6 - 16 in OC - R-0 Cavity</v>
      </c>
      <c r="Q91" s="18" t="str">
        <f>INDEX(Ceiling_And_Roof_Con!$A$3:$A$7,MATCH(Model_Input_Builder!$D91,Ceiling_And_Roof_Con!$D$3:$D$7,0),1)</f>
        <v>Attic - R49 Cavity Insulation</v>
      </c>
      <c r="R91" s="18" t="str">
        <f>INDEX(Foundation_And_Floor_Con!$A$4:$A$27,MATCH(Model_Input_Builder!$E91,Foundation_And_Floor_Con!$AI$4:$AI$27,0),1)</f>
        <v>Slab - R5 Perimeter with No Thermal Break</v>
      </c>
      <c r="S91" s="18" t="str">
        <f>INDEX(Windows!$A$4:$A$26,MATCH(Model_Input_Builder!$F91,Windows!$E$4:$E$26,0),1)</f>
        <v>Single, clear, metal</v>
      </c>
      <c r="T91" s="18">
        <f>INDEX(Windows!$C$4:$C$26,MATCH(Model_Input_Builder!$F91,Windows!$E$4:$E$26,0),1)</f>
        <v>1.0900000000000001</v>
      </c>
      <c r="U91" s="18">
        <f>INDEX(Windows!$D$4:$D$26,MATCH(Model_Input_Builder!$F91,Windows!$E$4:$E$26,0),1)</f>
        <v>0.73</v>
      </c>
      <c r="V91" s="18" t="s">
        <v>278</v>
      </c>
      <c r="W91" s="18" t="s">
        <v>278</v>
      </c>
      <c r="X91" s="18" t="s">
        <v>347</v>
      </c>
      <c r="Y91" s="18" t="s">
        <v>33</v>
      </c>
      <c r="Z91" s="18" t="s">
        <v>34</v>
      </c>
      <c r="AA91" s="93">
        <f>INDEX(Duct_Leakage!$A$3:$A$6,MATCH(Model_Input_Builder!$G91,Duct_Leakage!$E$3:$E$6,0),1)</f>
        <v>0.06</v>
      </c>
      <c r="AB91" s="93">
        <f>INDEX(Duct_Leakage!$B$3:$B$6,MATCH(Model_Input_Builder!$G91,Duct_Leakage!$E$3:$E$6,0),1)</f>
        <v>0.03</v>
      </c>
      <c r="AC91" s="18">
        <v>30</v>
      </c>
      <c r="AD91" s="18">
        <v>30</v>
      </c>
      <c r="AE91" s="18" t="s">
        <v>68</v>
      </c>
      <c r="AF91" s="18" t="s">
        <v>36</v>
      </c>
      <c r="AG91" s="49">
        <v>0</v>
      </c>
      <c r="AH91" s="18">
        <v>0</v>
      </c>
      <c r="AI91" s="18" t="s">
        <v>68</v>
      </c>
      <c r="AJ91" s="18" t="s">
        <v>68</v>
      </c>
      <c r="AK91" s="18" t="s">
        <v>68</v>
      </c>
      <c r="AL91" s="18" t="s">
        <v>68</v>
      </c>
      <c r="AM91" s="18" t="s">
        <v>68</v>
      </c>
      <c r="AN91" s="18">
        <v>0</v>
      </c>
      <c r="AO91" s="18">
        <v>0</v>
      </c>
    </row>
    <row r="92" spans="1:41" x14ac:dyDescent="0.25">
      <c r="A92" s="118">
        <v>88</v>
      </c>
      <c r="B92" s="118">
        <v>2</v>
      </c>
      <c r="C92" s="118">
        <v>2</v>
      </c>
      <c r="D92" s="118">
        <v>5</v>
      </c>
      <c r="E92" s="118">
        <v>6</v>
      </c>
      <c r="F92" s="118">
        <v>16</v>
      </c>
      <c r="G92" s="118">
        <v>4</v>
      </c>
      <c r="H92" s="118">
        <v>2</v>
      </c>
      <c r="I92" s="118" t="s">
        <v>902</v>
      </c>
      <c r="K92" s="116" t="s">
        <v>1870</v>
      </c>
      <c r="L92" s="18">
        <v>1</v>
      </c>
      <c r="M92" s="18" t="str">
        <f>INDEX(WeatherFiles!$A$14:$A$17,MATCH(Model_Input_Builder!$B92,WeatherFiles!$D$14:$D$17,0),1)</f>
        <v>USA_MT_Kalispell-Glacier.Park.Intl.AP.727790_TMY3</v>
      </c>
      <c r="N92" s="18">
        <v>0</v>
      </c>
      <c r="O92" s="18">
        <v>0</v>
      </c>
      <c r="P92" s="18" t="str">
        <f>INDEX(Above_Ground_Wall_Con!$A$4:$A$19,MATCH(Model_Input_Builder!$C92,Above_Ground_Wall_Con!$D$4:$D$19,0),1)</f>
        <v>Wood-Framed - 2x4 - 16 in OC - R-11 Cavity</v>
      </c>
      <c r="Q92" s="18" t="str">
        <f>INDEX(Ceiling_And_Roof_Con!$A$3:$A$7,MATCH(Model_Input_Builder!$D92,Ceiling_And_Roof_Con!$D$3:$D$7,0),1)</f>
        <v>Attic - R60 Cavity Insulation</v>
      </c>
      <c r="R92" s="18" t="str">
        <f>INDEX(Foundation_And_Floor_Con!$A$4:$A$27,MATCH(Model_Input_Builder!$E92,Foundation_And_Floor_Con!$AI$4:$AI$27,0),1)</f>
        <v>Slab - Uninsulated</v>
      </c>
      <c r="S92" s="18" t="str">
        <f>INDEX(Windows!$A$4:$A$26,MATCH(Model_Input_Builder!$F92,Windows!$E$4:$E$26,0),1)</f>
        <v>Double, low-e, medium SHGC, argon, non-metal</v>
      </c>
      <c r="T92" s="18">
        <f>INDEX(Windows!$C$4:$C$26,MATCH(Model_Input_Builder!$F92,Windows!$E$4:$E$26,0),1)</f>
        <v>0.28000000000000003</v>
      </c>
      <c r="U92" s="18">
        <f>INDEX(Windows!$D$4:$D$26,MATCH(Model_Input_Builder!$F92,Windows!$E$4:$E$26,0),1)</f>
        <v>0.31</v>
      </c>
      <c r="V92" s="18" t="s">
        <v>278</v>
      </c>
      <c r="W92" s="18" t="s">
        <v>278</v>
      </c>
      <c r="X92" s="18" t="s">
        <v>347</v>
      </c>
      <c r="Y92" s="18" t="s">
        <v>33</v>
      </c>
      <c r="Z92" s="18" t="s">
        <v>34</v>
      </c>
      <c r="AA92" s="93">
        <f>INDEX(Duct_Leakage!$A$3:$A$6,MATCH(Model_Input_Builder!$G92,Duct_Leakage!$E$3:$E$6,0),1)</f>
        <v>0.18</v>
      </c>
      <c r="AB92" s="93">
        <f>INDEX(Duct_Leakage!$B$3:$B$6,MATCH(Model_Input_Builder!$G92,Duct_Leakage!$E$3:$E$6,0),1)</f>
        <v>0.09</v>
      </c>
      <c r="AC92" s="18">
        <v>30</v>
      </c>
      <c r="AD92" s="18">
        <v>30</v>
      </c>
      <c r="AE92" s="18" t="s">
        <v>68</v>
      </c>
      <c r="AF92" s="18" t="s">
        <v>36</v>
      </c>
      <c r="AG92" s="49">
        <v>0</v>
      </c>
      <c r="AH92" s="18">
        <v>0</v>
      </c>
      <c r="AI92" s="18" t="s">
        <v>68</v>
      </c>
      <c r="AJ92" s="18" t="s">
        <v>68</v>
      </c>
      <c r="AK92" s="18" t="s">
        <v>68</v>
      </c>
      <c r="AL92" s="18" t="s">
        <v>68</v>
      </c>
      <c r="AM92" s="18" t="s">
        <v>68</v>
      </c>
      <c r="AN92" s="18">
        <v>0</v>
      </c>
      <c r="AO92" s="18">
        <v>0</v>
      </c>
    </row>
    <row r="93" spans="1:41" x14ac:dyDescent="0.25">
      <c r="A93" s="118">
        <v>89</v>
      </c>
      <c r="B93" s="118">
        <v>1</v>
      </c>
      <c r="C93" s="118">
        <v>3</v>
      </c>
      <c r="D93" s="118">
        <v>3</v>
      </c>
      <c r="E93" s="118">
        <v>14</v>
      </c>
      <c r="F93" s="118">
        <v>7</v>
      </c>
      <c r="G93" s="118">
        <v>1</v>
      </c>
      <c r="H93" s="118">
        <v>3</v>
      </c>
      <c r="I93" s="118" t="s">
        <v>903</v>
      </c>
      <c r="K93" s="116" t="s">
        <v>1871</v>
      </c>
      <c r="L93" s="18">
        <v>1</v>
      </c>
      <c r="M93" s="18" t="str">
        <f>INDEX(WeatherFiles!$A$14:$A$17,MATCH(Model_Input_Builder!$B93,WeatherFiles!$D$14:$D$17,0),1)</f>
        <v>USA_ID_Boise.AP-Gowen.Field.ANGB.726810_TMY3</v>
      </c>
      <c r="N93" s="18">
        <v>0</v>
      </c>
      <c r="O93" s="18">
        <v>0</v>
      </c>
      <c r="P93" s="18" t="str">
        <f>INDEX(Above_Ground_Wall_Con!$A$4:$A$19,MATCH(Model_Input_Builder!$C93,Above_Ground_Wall_Con!$D$4:$D$19,0),1)</f>
        <v>Wood-Framed - 2x4 - 16 in OC - R-13 Cavity</v>
      </c>
      <c r="Q93" s="18" t="str">
        <f>INDEX(Ceiling_And_Roof_Con!$A$3:$A$7,MATCH(Model_Input_Builder!$D93,Ceiling_And_Roof_Con!$D$3:$D$7,0),1)</f>
        <v>Attic - R38 Cavity Insulation</v>
      </c>
      <c r="R93" s="18" t="str">
        <f>INDEX(Foundation_And_Floor_Con!$A$4:$A$27,MATCH(Model_Input_Builder!$E93,Foundation_And_Floor_Con!$AI$4:$AI$27,0),1)</f>
        <v>Heated Basement - R15 Exterior Insulation</v>
      </c>
      <c r="S93" s="18" t="str">
        <f>INDEX(Windows!$A$4:$A$26,MATCH(Model_Input_Builder!$F93,Windows!$E$4:$E$26,0),1)</f>
        <v>Double, clear, metal, TB</v>
      </c>
      <c r="T93" s="18">
        <f>INDEX(Windows!$C$4:$C$26,MATCH(Model_Input_Builder!$F93,Windows!$E$4:$E$26,0),1)</f>
        <v>0.6</v>
      </c>
      <c r="U93" s="18">
        <f>INDEX(Windows!$D$4:$D$26,MATCH(Model_Input_Builder!$F93,Windows!$E$4:$E$26,0),1)</f>
        <v>0.62</v>
      </c>
      <c r="V93" s="18" t="s">
        <v>278</v>
      </c>
      <c r="W93" s="18" t="s">
        <v>278</v>
      </c>
      <c r="X93" s="18" t="s">
        <v>347</v>
      </c>
      <c r="Y93" s="18" t="s">
        <v>33</v>
      </c>
      <c r="Z93" s="18" t="s">
        <v>34</v>
      </c>
      <c r="AA93" s="93">
        <f>INDEX(Duct_Leakage!$A$3:$A$6,MATCH(Model_Input_Builder!$G93,Duct_Leakage!$E$3:$E$6,0),1)</f>
        <v>0.03</v>
      </c>
      <c r="AB93" s="93">
        <f>INDEX(Duct_Leakage!$B$3:$B$6,MATCH(Model_Input_Builder!$G93,Duct_Leakage!$E$3:$E$6,0),1)</f>
        <v>1.4999999999999999E-2</v>
      </c>
      <c r="AC93" s="18">
        <v>30</v>
      </c>
      <c r="AD93" s="18">
        <v>30</v>
      </c>
      <c r="AE93" s="18" t="s">
        <v>68</v>
      </c>
      <c r="AF93" s="18" t="s">
        <v>36</v>
      </c>
      <c r="AG93" s="49">
        <v>0</v>
      </c>
      <c r="AH93" s="18">
        <v>0</v>
      </c>
      <c r="AI93" s="18" t="s">
        <v>68</v>
      </c>
      <c r="AJ93" s="18" t="s">
        <v>68</v>
      </c>
      <c r="AK93" s="18" t="s">
        <v>68</v>
      </c>
      <c r="AL93" s="18" t="s">
        <v>68</v>
      </c>
      <c r="AM93" s="18" t="s">
        <v>68</v>
      </c>
      <c r="AN93" s="18">
        <v>0</v>
      </c>
      <c r="AO93" s="18">
        <v>0</v>
      </c>
    </row>
    <row r="94" spans="1:41" x14ac:dyDescent="0.25">
      <c r="A94" s="118">
        <v>90</v>
      </c>
      <c r="B94" s="118">
        <v>1</v>
      </c>
      <c r="C94" s="118">
        <v>4</v>
      </c>
      <c r="D94" s="118">
        <v>4</v>
      </c>
      <c r="E94" s="118">
        <v>13</v>
      </c>
      <c r="F94" s="118">
        <v>14</v>
      </c>
      <c r="G94" s="118">
        <v>4</v>
      </c>
      <c r="H94" s="118">
        <v>1</v>
      </c>
      <c r="I94" s="118" t="s">
        <v>904</v>
      </c>
      <c r="K94" s="116" t="s">
        <v>1872</v>
      </c>
      <c r="L94" s="18">
        <v>1</v>
      </c>
      <c r="M94" s="18" t="str">
        <f>INDEX(WeatherFiles!$A$14:$A$17,MATCH(Model_Input_Builder!$B94,WeatherFiles!$D$14:$D$17,0),1)</f>
        <v>USA_ID_Boise.AP-Gowen.Field.ANGB.726810_TMY3</v>
      </c>
      <c r="N94" s="18">
        <v>0</v>
      </c>
      <c r="O94" s="18">
        <v>0</v>
      </c>
      <c r="P94" s="18" t="str">
        <f>INDEX(Above_Ground_Wall_Con!$A$4:$A$19,MATCH(Model_Input_Builder!$C94,Above_Ground_Wall_Con!$D$4:$D$19,0),1)</f>
        <v>Wood-Framed - 2x6 - 16 in OC - R-0 Cavity</v>
      </c>
      <c r="Q94" s="18" t="str">
        <f>INDEX(Ceiling_And_Roof_Con!$A$3:$A$7,MATCH(Model_Input_Builder!$D94,Ceiling_And_Roof_Con!$D$3:$D$7,0),1)</f>
        <v>Attic - R49 Cavity Insulation</v>
      </c>
      <c r="R94" s="18" t="str">
        <f>INDEX(Foundation_And_Floor_Con!$A$4:$A$27,MATCH(Model_Input_Builder!$E94,Foundation_And_Floor_Con!$AI$4:$AI$27,0),1)</f>
        <v>Heated Basement - R10 Exterior Insulation</v>
      </c>
      <c r="S94" s="18" t="str">
        <f>INDEX(Windows!$A$4:$A$26,MATCH(Model_Input_Builder!$F94,Windows!$E$4:$E$26,0),1)</f>
        <v>Double, tint, non-metal</v>
      </c>
      <c r="T94" s="18">
        <f>INDEX(Windows!$C$4:$C$26,MATCH(Model_Input_Builder!$F94,Windows!$E$4:$E$26,0),1)</f>
        <v>0.52</v>
      </c>
      <c r="U94" s="18">
        <f>INDEX(Windows!$D$4:$D$26,MATCH(Model_Input_Builder!$F94,Windows!$E$4:$E$26,0),1)</f>
        <v>0.47</v>
      </c>
      <c r="V94" s="18" t="s">
        <v>278</v>
      </c>
      <c r="W94" s="18" t="s">
        <v>278</v>
      </c>
      <c r="X94" s="18" t="s">
        <v>347</v>
      </c>
      <c r="Y94" s="18" t="s">
        <v>33</v>
      </c>
      <c r="Z94" s="18" t="s">
        <v>34</v>
      </c>
      <c r="AA94" s="93">
        <f>INDEX(Duct_Leakage!$A$3:$A$6,MATCH(Model_Input_Builder!$G94,Duct_Leakage!$E$3:$E$6,0),1)</f>
        <v>0.18</v>
      </c>
      <c r="AB94" s="93">
        <f>INDEX(Duct_Leakage!$B$3:$B$6,MATCH(Model_Input_Builder!$G94,Duct_Leakage!$E$3:$E$6,0),1)</f>
        <v>0.09</v>
      </c>
      <c r="AC94" s="18">
        <v>30</v>
      </c>
      <c r="AD94" s="18">
        <v>30</v>
      </c>
      <c r="AE94" s="18" t="s">
        <v>68</v>
      </c>
      <c r="AF94" s="18" t="s">
        <v>36</v>
      </c>
      <c r="AG94" s="49">
        <v>0</v>
      </c>
      <c r="AH94" s="18">
        <v>0</v>
      </c>
      <c r="AI94" s="18" t="s">
        <v>68</v>
      </c>
      <c r="AJ94" s="18" t="s">
        <v>68</v>
      </c>
      <c r="AK94" s="18" t="s">
        <v>68</v>
      </c>
      <c r="AL94" s="18" t="s">
        <v>68</v>
      </c>
      <c r="AM94" s="18" t="s">
        <v>68</v>
      </c>
      <c r="AN94" s="18">
        <v>0</v>
      </c>
      <c r="AO94" s="18">
        <v>0</v>
      </c>
    </row>
    <row r="95" spans="1:41" x14ac:dyDescent="0.25">
      <c r="A95" s="118">
        <v>91</v>
      </c>
      <c r="B95" s="118">
        <v>4</v>
      </c>
      <c r="C95" s="118">
        <v>7</v>
      </c>
      <c r="D95" s="118">
        <v>2</v>
      </c>
      <c r="E95" s="118">
        <v>16</v>
      </c>
      <c r="F95" s="118">
        <v>11</v>
      </c>
      <c r="G95" s="118">
        <v>1</v>
      </c>
      <c r="H95" s="118">
        <v>1</v>
      </c>
      <c r="I95" s="118" t="s">
        <v>905</v>
      </c>
      <c r="K95" s="116" t="s">
        <v>1873</v>
      </c>
      <c r="L95" s="18">
        <v>1</v>
      </c>
      <c r="M95" s="18" t="str">
        <f>INDEX(WeatherFiles!$A$14:$A$17,MATCH(Model_Input_Builder!$B95,WeatherFiles!$D$14:$D$17,0),1)</f>
        <v>USA_WA_Spokane.Intl.AP.727850_TMY3</v>
      </c>
      <c r="N95" s="18">
        <v>0</v>
      </c>
      <c r="O95" s="18">
        <v>0</v>
      </c>
      <c r="P95" s="18" t="str">
        <f>INDEX(Above_Ground_Wall_Con!$A$4:$A$19,MATCH(Model_Input_Builder!$C95,Above_Ground_Wall_Con!$D$4:$D$19,0),1)</f>
        <v>Wood-Framed - 2x6 - 24 in OC - R-19 Cavity - R-10 Header</v>
      </c>
      <c r="Q95" s="18" t="str">
        <f>INDEX(Ceiling_And_Roof_Con!$A$3:$A$7,MATCH(Model_Input_Builder!$D95,Ceiling_And_Roof_Con!$D$3:$D$7,0),1)</f>
        <v>Attic - R30 Cavity Insulation</v>
      </c>
      <c r="R95" s="18" t="str">
        <f>INDEX(Foundation_And_Floor_Con!$A$4:$A$27,MATCH(Model_Input_Builder!$E95,Foundation_And_Floor_Con!$AI$4:$AI$27,0),1)</f>
        <v>Unheated Basement - R13 Cavity Insulation</v>
      </c>
      <c r="S95" s="18" t="str">
        <f>INDEX(Windows!$A$4:$A$26,MATCH(Model_Input_Builder!$F95,Windows!$E$4:$E$26,0),1)</f>
        <v>Double, low-e, low SHGC, argon, metal, TB</v>
      </c>
      <c r="T95" s="18">
        <f>INDEX(Windows!$C$4:$C$26,MATCH(Model_Input_Builder!$F95,Windows!$E$4:$E$26,0),1)</f>
        <v>0.41</v>
      </c>
      <c r="U95" s="18">
        <f>INDEX(Windows!$D$4:$D$26,MATCH(Model_Input_Builder!$F95,Windows!$E$4:$E$26,0),1)</f>
        <v>0.23</v>
      </c>
      <c r="V95" s="18" t="s">
        <v>278</v>
      </c>
      <c r="W95" s="18" t="s">
        <v>278</v>
      </c>
      <c r="X95" s="18" t="s">
        <v>347</v>
      </c>
      <c r="Y95" s="18" t="s">
        <v>33</v>
      </c>
      <c r="Z95" s="18" t="s">
        <v>34</v>
      </c>
      <c r="AA95" s="93">
        <f>INDEX(Duct_Leakage!$A$3:$A$6,MATCH(Model_Input_Builder!$G95,Duct_Leakage!$E$3:$E$6,0),1)</f>
        <v>0.03</v>
      </c>
      <c r="AB95" s="93">
        <f>INDEX(Duct_Leakage!$B$3:$B$6,MATCH(Model_Input_Builder!$G95,Duct_Leakage!$E$3:$E$6,0),1)</f>
        <v>1.4999999999999999E-2</v>
      </c>
      <c r="AC95" s="18">
        <v>30</v>
      </c>
      <c r="AD95" s="18">
        <v>30</v>
      </c>
      <c r="AE95" s="18" t="s">
        <v>68</v>
      </c>
      <c r="AF95" s="18" t="s">
        <v>36</v>
      </c>
      <c r="AG95" s="49">
        <v>0</v>
      </c>
      <c r="AH95" s="18">
        <v>0</v>
      </c>
      <c r="AI95" s="18" t="s">
        <v>68</v>
      </c>
      <c r="AJ95" s="18" t="s">
        <v>68</v>
      </c>
      <c r="AK95" s="18" t="s">
        <v>68</v>
      </c>
      <c r="AL95" s="18" t="s">
        <v>68</v>
      </c>
      <c r="AM95" s="18" t="s">
        <v>68</v>
      </c>
      <c r="AN95" s="18">
        <v>0</v>
      </c>
      <c r="AO95" s="18">
        <v>0</v>
      </c>
    </row>
    <row r="96" spans="1:41" x14ac:dyDescent="0.25">
      <c r="A96" s="118">
        <v>92</v>
      </c>
      <c r="B96" s="118">
        <v>1</v>
      </c>
      <c r="C96" s="118">
        <v>2</v>
      </c>
      <c r="D96" s="118">
        <v>5</v>
      </c>
      <c r="E96" s="118">
        <v>19</v>
      </c>
      <c r="F96" s="118">
        <v>7</v>
      </c>
      <c r="G96" s="118">
        <v>2</v>
      </c>
      <c r="H96" s="118">
        <v>2</v>
      </c>
      <c r="I96" s="118" t="s">
        <v>906</v>
      </c>
      <c r="K96" s="116" t="s">
        <v>1874</v>
      </c>
      <c r="L96" s="18">
        <v>1</v>
      </c>
      <c r="M96" s="18" t="str">
        <f>INDEX(WeatherFiles!$A$14:$A$17,MATCH(Model_Input_Builder!$B96,WeatherFiles!$D$14:$D$17,0),1)</f>
        <v>USA_ID_Boise.AP-Gowen.Field.ANGB.726810_TMY3</v>
      </c>
      <c r="N96" s="18">
        <v>0</v>
      </c>
      <c r="O96" s="18">
        <v>0</v>
      </c>
      <c r="P96" s="18" t="str">
        <f>INDEX(Above_Ground_Wall_Con!$A$4:$A$19,MATCH(Model_Input_Builder!$C96,Above_Ground_Wall_Con!$D$4:$D$19,0),1)</f>
        <v>Wood-Framed - 2x4 - 16 in OC - R-11 Cavity</v>
      </c>
      <c r="Q96" s="18" t="str">
        <f>INDEX(Ceiling_And_Roof_Con!$A$3:$A$7,MATCH(Model_Input_Builder!$D96,Ceiling_And_Roof_Con!$D$3:$D$7,0),1)</f>
        <v>Attic - R60 Cavity Insulation</v>
      </c>
      <c r="R96" s="18" t="str">
        <f>INDEX(Foundation_And_Floor_Con!$A$4:$A$27,MATCH(Model_Input_Builder!$E96,Foundation_And_Floor_Con!$AI$4:$AI$27,0),1)</f>
        <v>Unheated Basement - R38 Cavity Insulation</v>
      </c>
      <c r="S96" s="18" t="str">
        <f>INDEX(Windows!$A$4:$A$26,MATCH(Model_Input_Builder!$F96,Windows!$E$4:$E$26,0),1)</f>
        <v>Double, clear, metal, TB</v>
      </c>
      <c r="T96" s="18">
        <f>INDEX(Windows!$C$4:$C$26,MATCH(Model_Input_Builder!$F96,Windows!$E$4:$E$26,0),1)</f>
        <v>0.6</v>
      </c>
      <c r="U96" s="18">
        <f>INDEX(Windows!$D$4:$D$26,MATCH(Model_Input_Builder!$F96,Windows!$E$4:$E$26,0),1)</f>
        <v>0.62</v>
      </c>
      <c r="V96" s="18" t="s">
        <v>278</v>
      </c>
      <c r="W96" s="18" t="s">
        <v>278</v>
      </c>
      <c r="X96" s="18" t="s">
        <v>347</v>
      </c>
      <c r="Y96" s="18" t="s">
        <v>33</v>
      </c>
      <c r="Z96" s="18" t="s">
        <v>34</v>
      </c>
      <c r="AA96" s="93">
        <f>INDEX(Duct_Leakage!$A$3:$A$6,MATCH(Model_Input_Builder!$G96,Duct_Leakage!$E$3:$E$6,0),1)</f>
        <v>0.06</v>
      </c>
      <c r="AB96" s="93">
        <f>INDEX(Duct_Leakage!$B$3:$B$6,MATCH(Model_Input_Builder!$G96,Duct_Leakage!$E$3:$E$6,0),1)</f>
        <v>0.03</v>
      </c>
      <c r="AC96" s="18">
        <v>30</v>
      </c>
      <c r="AD96" s="18">
        <v>30</v>
      </c>
      <c r="AE96" s="18" t="s">
        <v>68</v>
      </c>
      <c r="AF96" s="18" t="s">
        <v>36</v>
      </c>
      <c r="AG96" s="49">
        <v>0</v>
      </c>
      <c r="AH96" s="18">
        <v>0</v>
      </c>
      <c r="AI96" s="18" t="s">
        <v>68</v>
      </c>
      <c r="AJ96" s="18" t="s">
        <v>68</v>
      </c>
      <c r="AK96" s="18" t="s">
        <v>68</v>
      </c>
      <c r="AL96" s="18" t="s">
        <v>68</v>
      </c>
      <c r="AM96" s="18" t="s">
        <v>68</v>
      </c>
      <c r="AN96" s="18">
        <v>0</v>
      </c>
      <c r="AO96" s="18">
        <v>0</v>
      </c>
    </row>
    <row r="97" spans="1:41" x14ac:dyDescent="0.25">
      <c r="A97" s="118">
        <v>93</v>
      </c>
      <c r="B97" s="118">
        <v>3</v>
      </c>
      <c r="C97" s="118">
        <v>1</v>
      </c>
      <c r="D97" s="118">
        <v>3</v>
      </c>
      <c r="E97" s="118">
        <v>4</v>
      </c>
      <c r="F97" s="118">
        <v>6</v>
      </c>
      <c r="G97" s="118">
        <v>3</v>
      </c>
      <c r="H97" s="118">
        <v>2</v>
      </c>
      <c r="I97" s="118" t="s">
        <v>907</v>
      </c>
      <c r="K97" s="116" t="s">
        <v>1875</v>
      </c>
      <c r="L97" s="18">
        <v>1</v>
      </c>
      <c r="M97" s="18" t="str">
        <f>INDEX(WeatherFiles!$A$14:$A$17,MATCH(Model_Input_Builder!$B97,WeatherFiles!$D$14:$D$17,0),1)</f>
        <v>USA_WA_Seattle-Tacoma.Intl.AP.727930_TMY3</v>
      </c>
      <c r="N97" s="18">
        <v>0</v>
      </c>
      <c r="O97" s="18">
        <v>0</v>
      </c>
      <c r="P97" s="18" t="str">
        <f>INDEX(Above_Ground_Wall_Con!$A$4:$A$19,MATCH(Model_Input_Builder!$C97,Above_Ground_Wall_Con!$D$4:$D$19,0),1)</f>
        <v>Wood-Framed - 2x4 - 16 in OC - R-0 Cavity</v>
      </c>
      <c r="Q97" s="18" t="str">
        <f>INDEX(Ceiling_And_Roof_Con!$A$3:$A$7,MATCH(Model_Input_Builder!$D97,Ceiling_And_Roof_Con!$D$3:$D$7,0),1)</f>
        <v>Attic - R38 Cavity Insulation</v>
      </c>
      <c r="R97" s="18" t="str">
        <f>INDEX(Foundation_And_Floor_Con!$A$4:$A$27,MATCH(Model_Input_Builder!$E97,Foundation_And_Floor_Con!$AI$4:$AI$27,0),1)</f>
        <v>Vented Crawlspace - R30 Cavity Insulation</v>
      </c>
      <c r="S97" s="18" t="str">
        <f>INDEX(Windows!$A$4:$A$26,MATCH(Model_Input_Builder!$F97,Windows!$E$4:$E$26,0),1)</f>
        <v>Double, low-e, low SHGC, argon, metal</v>
      </c>
      <c r="T97" s="18">
        <f>INDEX(Windows!$C$4:$C$26,MATCH(Model_Input_Builder!$F97,Windows!$E$4:$E$26,0),1)</f>
        <v>0.63</v>
      </c>
      <c r="U97" s="18">
        <f>INDEX(Windows!$D$4:$D$26,MATCH(Model_Input_Builder!$F97,Windows!$E$4:$E$26,0),1)</f>
        <v>0.26</v>
      </c>
      <c r="V97" s="18" t="s">
        <v>278</v>
      </c>
      <c r="W97" s="18" t="s">
        <v>278</v>
      </c>
      <c r="X97" s="18" t="s">
        <v>347</v>
      </c>
      <c r="Y97" s="18" t="s">
        <v>33</v>
      </c>
      <c r="Z97" s="18" t="s">
        <v>34</v>
      </c>
      <c r="AA97" s="93">
        <f>INDEX(Duct_Leakage!$A$3:$A$6,MATCH(Model_Input_Builder!$G97,Duct_Leakage!$E$3:$E$6,0),1)</f>
        <v>0.127</v>
      </c>
      <c r="AB97" s="93">
        <f>INDEX(Duct_Leakage!$B$3:$B$6,MATCH(Model_Input_Builder!$G97,Duct_Leakage!$E$3:$E$6,0),1)</f>
        <v>6.3E-2</v>
      </c>
      <c r="AC97" s="18">
        <v>30</v>
      </c>
      <c r="AD97" s="18">
        <v>30</v>
      </c>
      <c r="AE97" s="18" t="s">
        <v>68</v>
      </c>
      <c r="AF97" s="18" t="s">
        <v>36</v>
      </c>
      <c r="AG97" s="49">
        <v>0</v>
      </c>
      <c r="AH97" s="18">
        <v>0</v>
      </c>
      <c r="AI97" s="18" t="s">
        <v>68</v>
      </c>
      <c r="AJ97" s="18" t="s">
        <v>68</v>
      </c>
      <c r="AK97" s="18" t="s">
        <v>68</v>
      </c>
      <c r="AL97" s="18" t="s">
        <v>68</v>
      </c>
      <c r="AM97" s="18" t="s">
        <v>68</v>
      </c>
      <c r="AN97" s="18">
        <v>0</v>
      </c>
      <c r="AO97" s="18">
        <v>0</v>
      </c>
    </row>
    <row r="98" spans="1:41" x14ac:dyDescent="0.25">
      <c r="A98" s="118">
        <v>94</v>
      </c>
      <c r="B98" s="118">
        <v>3</v>
      </c>
      <c r="C98" s="118">
        <v>6</v>
      </c>
      <c r="D98" s="118">
        <v>1</v>
      </c>
      <c r="E98" s="118">
        <v>15</v>
      </c>
      <c r="F98" s="118">
        <v>2</v>
      </c>
      <c r="G98" s="118">
        <v>3</v>
      </c>
      <c r="H98" s="118">
        <v>4</v>
      </c>
      <c r="I98" s="118" t="s">
        <v>908</v>
      </c>
      <c r="K98" s="116" t="s">
        <v>1876</v>
      </c>
      <c r="L98" s="18">
        <v>1</v>
      </c>
      <c r="M98" s="18" t="str">
        <f>INDEX(WeatherFiles!$A$14:$A$17,MATCH(Model_Input_Builder!$B98,WeatherFiles!$D$14:$D$17,0),1)</f>
        <v>USA_WA_Seattle-Tacoma.Intl.AP.727930_TMY3</v>
      </c>
      <c r="N98" s="18">
        <v>0</v>
      </c>
      <c r="O98" s="18">
        <v>0</v>
      </c>
      <c r="P98" s="18" t="str">
        <f>INDEX(Above_Ground_Wall_Con!$A$4:$A$19,MATCH(Model_Input_Builder!$C98,Above_Ground_Wall_Con!$D$4:$D$19,0),1)</f>
        <v>Wood-Framed - 2x6 - 16 in OC - R-21 Cavity</v>
      </c>
      <c r="Q98" s="18" t="str">
        <f>INDEX(Ceiling_And_Roof_Con!$A$3:$A$7,MATCH(Model_Input_Builder!$D98,Ceiling_And_Roof_Con!$D$3:$D$7,0),1)</f>
        <v>Attic - R0 Cavity Insulation</v>
      </c>
      <c r="R98" s="18" t="str">
        <f>INDEX(Foundation_And_Floor_Con!$A$4:$A$27,MATCH(Model_Input_Builder!$E98,Foundation_And_Floor_Con!$AI$4:$AI$27,0),1)</f>
        <v>Unheated Basement - Uninsulated</v>
      </c>
      <c r="S98" s="18" t="str">
        <f>INDEX(Windows!$A$4:$A$26,MATCH(Model_Input_Builder!$F98,Windows!$E$4:$E$26,0),1)</f>
        <v>Double, clear, metal</v>
      </c>
      <c r="T98" s="18">
        <f>INDEX(Windows!$C$4:$C$26,MATCH(Model_Input_Builder!$F98,Windows!$E$4:$E$26,0),1)</f>
        <v>0.83</v>
      </c>
      <c r="U98" s="18">
        <f>INDEX(Windows!$D$4:$D$26,MATCH(Model_Input_Builder!$F98,Windows!$E$4:$E$26,0),1)</f>
        <v>0.65</v>
      </c>
      <c r="V98" s="18" t="s">
        <v>278</v>
      </c>
      <c r="W98" s="18" t="s">
        <v>278</v>
      </c>
      <c r="X98" s="18" t="s">
        <v>347</v>
      </c>
      <c r="Y98" s="18" t="s">
        <v>33</v>
      </c>
      <c r="Z98" s="18" t="s">
        <v>34</v>
      </c>
      <c r="AA98" s="93">
        <f>INDEX(Duct_Leakage!$A$3:$A$6,MATCH(Model_Input_Builder!$G98,Duct_Leakage!$E$3:$E$6,0),1)</f>
        <v>0.127</v>
      </c>
      <c r="AB98" s="93">
        <f>INDEX(Duct_Leakage!$B$3:$B$6,MATCH(Model_Input_Builder!$G98,Duct_Leakage!$E$3:$E$6,0),1)</f>
        <v>6.3E-2</v>
      </c>
      <c r="AC98" s="18">
        <v>30</v>
      </c>
      <c r="AD98" s="18">
        <v>30</v>
      </c>
      <c r="AE98" s="18" t="s">
        <v>68</v>
      </c>
      <c r="AF98" s="18" t="s">
        <v>36</v>
      </c>
      <c r="AG98" s="49">
        <v>0</v>
      </c>
      <c r="AH98" s="18">
        <v>0</v>
      </c>
      <c r="AI98" s="18" t="s">
        <v>68</v>
      </c>
      <c r="AJ98" s="18" t="s">
        <v>68</v>
      </c>
      <c r="AK98" s="18" t="s">
        <v>68</v>
      </c>
      <c r="AL98" s="18" t="s">
        <v>68</v>
      </c>
      <c r="AM98" s="18" t="s">
        <v>68</v>
      </c>
      <c r="AN98" s="18">
        <v>0</v>
      </c>
      <c r="AO98" s="18">
        <v>0</v>
      </c>
    </row>
    <row r="99" spans="1:41" x14ac:dyDescent="0.25">
      <c r="A99" s="118">
        <v>95</v>
      </c>
      <c r="B99" s="118">
        <v>2</v>
      </c>
      <c r="C99" s="118">
        <v>3</v>
      </c>
      <c r="D99" s="118">
        <v>4</v>
      </c>
      <c r="E99" s="118">
        <v>18</v>
      </c>
      <c r="F99" s="118">
        <v>8</v>
      </c>
      <c r="G99" s="118">
        <v>2</v>
      </c>
      <c r="H99" s="118">
        <v>2</v>
      </c>
      <c r="I99" s="118" t="s">
        <v>909</v>
      </c>
      <c r="K99" s="116" t="s">
        <v>1877</v>
      </c>
      <c r="L99" s="18">
        <v>1</v>
      </c>
      <c r="M99" s="18" t="str">
        <f>INDEX(WeatherFiles!$A$14:$A$17,MATCH(Model_Input_Builder!$B99,WeatherFiles!$D$14:$D$17,0),1)</f>
        <v>USA_MT_Kalispell-Glacier.Park.Intl.AP.727790_TMY3</v>
      </c>
      <c r="N99" s="18">
        <v>0</v>
      </c>
      <c r="O99" s="18">
        <v>0</v>
      </c>
      <c r="P99" s="18" t="str">
        <f>INDEX(Above_Ground_Wall_Con!$A$4:$A$19,MATCH(Model_Input_Builder!$C99,Above_Ground_Wall_Con!$D$4:$D$19,0),1)</f>
        <v>Wood-Framed - 2x4 - 16 in OC - R-13 Cavity</v>
      </c>
      <c r="Q99" s="18" t="str">
        <f>INDEX(Ceiling_And_Roof_Con!$A$3:$A$7,MATCH(Model_Input_Builder!$D99,Ceiling_And_Roof_Con!$D$3:$D$7,0),1)</f>
        <v>Attic - R49 Cavity Insulation</v>
      </c>
      <c r="R99" s="18" t="str">
        <f>INDEX(Foundation_And_Floor_Con!$A$4:$A$27,MATCH(Model_Input_Builder!$E99,Foundation_And_Floor_Con!$AI$4:$AI$27,0),1)</f>
        <v>Unheated Basement - R30 Cavity Insulation</v>
      </c>
      <c r="S99" s="18" t="str">
        <f>INDEX(Windows!$A$4:$A$26,MATCH(Model_Input_Builder!$F99,Windows!$E$4:$E$26,0),1)</f>
        <v>Double, tint, metal, TB</v>
      </c>
      <c r="T99" s="18">
        <f>INDEX(Windows!$C$4:$C$26,MATCH(Model_Input_Builder!$F99,Windows!$E$4:$E$26,0),1)</f>
        <v>0.6</v>
      </c>
      <c r="U99" s="18">
        <f>INDEX(Windows!$D$4:$D$26,MATCH(Model_Input_Builder!$F99,Windows!$E$4:$E$26,0),1)</f>
        <v>0.51</v>
      </c>
      <c r="V99" s="18" t="s">
        <v>278</v>
      </c>
      <c r="W99" s="18" t="s">
        <v>278</v>
      </c>
      <c r="X99" s="18" t="s">
        <v>347</v>
      </c>
      <c r="Y99" s="18" t="s">
        <v>33</v>
      </c>
      <c r="Z99" s="18" t="s">
        <v>34</v>
      </c>
      <c r="AA99" s="93">
        <f>INDEX(Duct_Leakage!$A$3:$A$6,MATCH(Model_Input_Builder!$G99,Duct_Leakage!$E$3:$E$6,0),1)</f>
        <v>0.06</v>
      </c>
      <c r="AB99" s="93">
        <f>INDEX(Duct_Leakage!$B$3:$B$6,MATCH(Model_Input_Builder!$G99,Duct_Leakage!$E$3:$E$6,0),1)</f>
        <v>0.03</v>
      </c>
      <c r="AC99" s="18">
        <v>30</v>
      </c>
      <c r="AD99" s="18">
        <v>30</v>
      </c>
      <c r="AE99" s="18" t="s">
        <v>68</v>
      </c>
      <c r="AF99" s="18" t="s">
        <v>36</v>
      </c>
      <c r="AG99" s="49">
        <v>0</v>
      </c>
      <c r="AH99" s="18">
        <v>0</v>
      </c>
      <c r="AI99" s="18" t="s">
        <v>68</v>
      </c>
      <c r="AJ99" s="18" t="s">
        <v>68</v>
      </c>
      <c r="AK99" s="18" t="s">
        <v>68</v>
      </c>
      <c r="AL99" s="18" t="s">
        <v>68</v>
      </c>
      <c r="AM99" s="18" t="s">
        <v>68</v>
      </c>
      <c r="AN99" s="18">
        <v>0</v>
      </c>
      <c r="AO99" s="18">
        <v>0</v>
      </c>
    </row>
    <row r="100" spans="1:41" x14ac:dyDescent="0.25">
      <c r="A100" s="118">
        <v>96</v>
      </c>
      <c r="B100" s="118">
        <v>2</v>
      </c>
      <c r="C100" s="118">
        <v>4</v>
      </c>
      <c r="D100" s="118">
        <v>3</v>
      </c>
      <c r="E100" s="118">
        <v>2</v>
      </c>
      <c r="F100" s="118">
        <v>14</v>
      </c>
      <c r="G100" s="118">
        <v>3</v>
      </c>
      <c r="H100" s="118">
        <v>3</v>
      </c>
      <c r="I100" s="118" t="s">
        <v>910</v>
      </c>
      <c r="K100" s="116" t="s">
        <v>1878</v>
      </c>
      <c r="L100" s="18">
        <v>1</v>
      </c>
      <c r="M100" s="18" t="str">
        <f>INDEX(WeatherFiles!$A$14:$A$17,MATCH(Model_Input_Builder!$B100,WeatherFiles!$D$14:$D$17,0),1)</f>
        <v>USA_MT_Kalispell-Glacier.Park.Intl.AP.727790_TMY3</v>
      </c>
      <c r="N100" s="18">
        <v>0</v>
      </c>
      <c r="O100" s="18">
        <v>0</v>
      </c>
      <c r="P100" s="18" t="str">
        <f>INDEX(Above_Ground_Wall_Con!$A$4:$A$19,MATCH(Model_Input_Builder!$C100,Above_Ground_Wall_Con!$D$4:$D$19,0),1)</f>
        <v>Wood-Framed - 2x6 - 16 in OC - R-0 Cavity</v>
      </c>
      <c r="Q100" s="18" t="str">
        <f>INDEX(Ceiling_And_Roof_Con!$A$3:$A$7,MATCH(Model_Input_Builder!$D100,Ceiling_And_Roof_Con!$D$3:$D$7,0),1)</f>
        <v>Attic - R38 Cavity Insulation</v>
      </c>
      <c r="R100" s="18" t="str">
        <f>INDEX(Foundation_And_Floor_Con!$A$4:$A$27,MATCH(Model_Input_Builder!$E100,Foundation_And_Floor_Con!$AI$4:$AI$27,0),1)</f>
        <v>Vented Crawlspace - R13 Cavity Insulation</v>
      </c>
      <c r="S100" s="18" t="str">
        <f>INDEX(Windows!$A$4:$A$26,MATCH(Model_Input_Builder!$F100,Windows!$E$4:$E$26,0),1)</f>
        <v>Double, tint, non-metal</v>
      </c>
      <c r="T100" s="18">
        <f>INDEX(Windows!$C$4:$C$26,MATCH(Model_Input_Builder!$F100,Windows!$E$4:$E$26,0),1)</f>
        <v>0.52</v>
      </c>
      <c r="U100" s="18">
        <f>INDEX(Windows!$D$4:$D$26,MATCH(Model_Input_Builder!$F100,Windows!$E$4:$E$26,0),1)</f>
        <v>0.47</v>
      </c>
      <c r="V100" s="18" t="s">
        <v>278</v>
      </c>
      <c r="W100" s="18" t="s">
        <v>278</v>
      </c>
      <c r="X100" s="18" t="s">
        <v>347</v>
      </c>
      <c r="Y100" s="18" t="s">
        <v>33</v>
      </c>
      <c r="Z100" s="18" t="s">
        <v>34</v>
      </c>
      <c r="AA100" s="93">
        <f>INDEX(Duct_Leakage!$A$3:$A$6,MATCH(Model_Input_Builder!$G100,Duct_Leakage!$E$3:$E$6,0),1)</f>
        <v>0.127</v>
      </c>
      <c r="AB100" s="93">
        <f>INDEX(Duct_Leakage!$B$3:$B$6,MATCH(Model_Input_Builder!$G100,Duct_Leakage!$E$3:$E$6,0),1)</f>
        <v>6.3E-2</v>
      </c>
      <c r="AC100" s="18">
        <v>30</v>
      </c>
      <c r="AD100" s="18">
        <v>30</v>
      </c>
      <c r="AE100" s="18" t="s">
        <v>68</v>
      </c>
      <c r="AF100" s="18" t="s">
        <v>36</v>
      </c>
      <c r="AG100" s="49">
        <v>0</v>
      </c>
      <c r="AH100" s="18">
        <v>0</v>
      </c>
      <c r="AI100" s="18" t="s">
        <v>68</v>
      </c>
      <c r="AJ100" s="18" t="s">
        <v>68</v>
      </c>
      <c r="AK100" s="18" t="s">
        <v>68</v>
      </c>
      <c r="AL100" s="18" t="s">
        <v>68</v>
      </c>
      <c r="AM100" s="18" t="s">
        <v>68</v>
      </c>
      <c r="AN100" s="18">
        <v>0</v>
      </c>
      <c r="AO100" s="18">
        <v>0</v>
      </c>
    </row>
    <row r="101" spans="1:41" x14ac:dyDescent="0.25">
      <c r="A101" s="118">
        <v>97</v>
      </c>
      <c r="B101" s="118">
        <v>2</v>
      </c>
      <c r="C101" s="118">
        <v>5</v>
      </c>
      <c r="D101" s="118">
        <v>2</v>
      </c>
      <c r="E101" s="118">
        <v>14</v>
      </c>
      <c r="F101" s="118">
        <v>19</v>
      </c>
      <c r="G101" s="118">
        <v>3</v>
      </c>
      <c r="H101" s="118">
        <v>1</v>
      </c>
      <c r="I101" s="118" t="s">
        <v>911</v>
      </c>
      <c r="K101" s="116" t="s">
        <v>1879</v>
      </c>
      <c r="L101" s="18">
        <v>1</v>
      </c>
      <c r="M101" s="18" t="str">
        <f>INDEX(WeatherFiles!$A$14:$A$17,MATCH(Model_Input_Builder!$B101,WeatherFiles!$D$14:$D$17,0),1)</f>
        <v>USA_MT_Kalispell-Glacier.Park.Intl.AP.727790_TMY3</v>
      </c>
      <c r="N101" s="18">
        <v>0</v>
      </c>
      <c r="O101" s="18">
        <v>0</v>
      </c>
      <c r="P101" s="18" t="str">
        <f>INDEX(Above_Ground_Wall_Con!$A$4:$A$19,MATCH(Model_Input_Builder!$C101,Above_Ground_Wall_Con!$D$4:$D$19,0),1)</f>
        <v>Wood-Framed - 2x6 - 16 in OC - R-19 Cavity</v>
      </c>
      <c r="Q101" s="18" t="str">
        <f>INDEX(Ceiling_And_Roof_Con!$A$3:$A$7,MATCH(Model_Input_Builder!$D101,Ceiling_And_Roof_Con!$D$3:$D$7,0),1)</f>
        <v>Attic - R30 Cavity Insulation</v>
      </c>
      <c r="R101" s="18" t="str">
        <f>INDEX(Foundation_And_Floor_Con!$A$4:$A$27,MATCH(Model_Input_Builder!$E101,Foundation_And_Floor_Con!$AI$4:$AI$27,0),1)</f>
        <v>Heated Basement - R15 Exterior Insulation</v>
      </c>
      <c r="S101" s="18" t="str">
        <f>INDEX(Windows!$A$4:$A$26,MATCH(Model_Input_Builder!$F101,Windows!$E$4:$E$26,0),1)</f>
        <v>Triple, low-e, medium SHGC, argon, non-metal</v>
      </c>
      <c r="T101" s="18">
        <f>INDEX(Windows!$C$4:$C$26,MATCH(Model_Input_Builder!$F101,Windows!$E$4:$E$26,0),1)</f>
        <v>0.19</v>
      </c>
      <c r="U101" s="18">
        <f>INDEX(Windows!$D$4:$D$26,MATCH(Model_Input_Builder!$F101,Windows!$E$4:$E$26,0),1)</f>
        <v>0.28000000000000003</v>
      </c>
      <c r="V101" s="18" t="s">
        <v>278</v>
      </c>
      <c r="W101" s="18" t="s">
        <v>278</v>
      </c>
      <c r="X101" s="18" t="s">
        <v>347</v>
      </c>
      <c r="Y101" s="18" t="s">
        <v>33</v>
      </c>
      <c r="Z101" s="18" t="s">
        <v>34</v>
      </c>
      <c r="AA101" s="93">
        <f>INDEX(Duct_Leakage!$A$3:$A$6,MATCH(Model_Input_Builder!$G101,Duct_Leakage!$E$3:$E$6,0),1)</f>
        <v>0.127</v>
      </c>
      <c r="AB101" s="93">
        <f>INDEX(Duct_Leakage!$B$3:$B$6,MATCH(Model_Input_Builder!$G101,Duct_Leakage!$E$3:$E$6,0),1)</f>
        <v>6.3E-2</v>
      </c>
      <c r="AC101" s="18">
        <v>30</v>
      </c>
      <c r="AD101" s="18">
        <v>30</v>
      </c>
      <c r="AE101" s="18" t="s">
        <v>68</v>
      </c>
      <c r="AF101" s="18" t="s">
        <v>36</v>
      </c>
      <c r="AG101" s="49">
        <v>0</v>
      </c>
      <c r="AH101" s="18">
        <v>0</v>
      </c>
      <c r="AI101" s="18" t="s">
        <v>68</v>
      </c>
      <c r="AJ101" s="18" t="s">
        <v>68</v>
      </c>
      <c r="AK101" s="18" t="s">
        <v>68</v>
      </c>
      <c r="AL101" s="18" t="s">
        <v>68</v>
      </c>
      <c r="AM101" s="18" t="s">
        <v>68</v>
      </c>
      <c r="AN101" s="18">
        <v>0</v>
      </c>
      <c r="AO101" s="18">
        <v>0</v>
      </c>
    </row>
    <row r="102" spans="1:41" x14ac:dyDescent="0.25">
      <c r="A102" s="118">
        <v>98</v>
      </c>
      <c r="B102" s="118">
        <v>4</v>
      </c>
      <c r="C102" s="118">
        <v>1</v>
      </c>
      <c r="D102" s="118">
        <v>3</v>
      </c>
      <c r="E102" s="118">
        <v>2</v>
      </c>
      <c r="F102" s="118">
        <v>14</v>
      </c>
      <c r="G102" s="118">
        <v>2</v>
      </c>
      <c r="H102" s="118">
        <v>1</v>
      </c>
      <c r="I102" s="118" t="s">
        <v>912</v>
      </c>
      <c r="K102" s="116" t="s">
        <v>1880</v>
      </c>
      <c r="L102" s="18">
        <v>1</v>
      </c>
      <c r="M102" s="18" t="str">
        <f>INDEX(WeatherFiles!$A$14:$A$17,MATCH(Model_Input_Builder!$B102,WeatherFiles!$D$14:$D$17,0),1)</f>
        <v>USA_WA_Spokane.Intl.AP.727850_TMY3</v>
      </c>
      <c r="N102" s="18">
        <v>0</v>
      </c>
      <c r="O102" s="18">
        <v>0</v>
      </c>
      <c r="P102" s="18" t="str">
        <f>INDEX(Above_Ground_Wall_Con!$A$4:$A$19,MATCH(Model_Input_Builder!$C102,Above_Ground_Wall_Con!$D$4:$D$19,0),1)</f>
        <v>Wood-Framed - 2x4 - 16 in OC - R-0 Cavity</v>
      </c>
      <c r="Q102" s="18" t="str">
        <f>INDEX(Ceiling_And_Roof_Con!$A$3:$A$7,MATCH(Model_Input_Builder!$D102,Ceiling_And_Roof_Con!$D$3:$D$7,0),1)</f>
        <v>Attic - R38 Cavity Insulation</v>
      </c>
      <c r="R102" s="18" t="str">
        <f>INDEX(Foundation_And_Floor_Con!$A$4:$A$27,MATCH(Model_Input_Builder!$E102,Foundation_And_Floor_Con!$AI$4:$AI$27,0),1)</f>
        <v>Vented Crawlspace - R13 Cavity Insulation</v>
      </c>
      <c r="S102" s="18" t="str">
        <f>INDEX(Windows!$A$4:$A$26,MATCH(Model_Input_Builder!$F102,Windows!$E$4:$E$26,0),1)</f>
        <v>Double, tint, non-metal</v>
      </c>
      <c r="T102" s="18">
        <f>INDEX(Windows!$C$4:$C$26,MATCH(Model_Input_Builder!$F102,Windows!$E$4:$E$26,0),1)</f>
        <v>0.52</v>
      </c>
      <c r="U102" s="18">
        <f>INDEX(Windows!$D$4:$D$26,MATCH(Model_Input_Builder!$F102,Windows!$E$4:$E$26,0),1)</f>
        <v>0.47</v>
      </c>
      <c r="V102" s="18" t="s">
        <v>278</v>
      </c>
      <c r="W102" s="18" t="s">
        <v>278</v>
      </c>
      <c r="X102" s="18" t="s">
        <v>347</v>
      </c>
      <c r="Y102" s="18" t="s">
        <v>33</v>
      </c>
      <c r="Z102" s="18" t="s">
        <v>34</v>
      </c>
      <c r="AA102" s="93">
        <f>INDEX(Duct_Leakage!$A$3:$A$6,MATCH(Model_Input_Builder!$G102,Duct_Leakage!$E$3:$E$6,0),1)</f>
        <v>0.06</v>
      </c>
      <c r="AB102" s="93">
        <f>INDEX(Duct_Leakage!$B$3:$B$6,MATCH(Model_Input_Builder!$G102,Duct_Leakage!$E$3:$E$6,0),1)</f>
        <v>0.03</v>
      </c>
      <c r="AC102" s="18">
        <v>30</v>
      </c>
      <c r="AD102" s="18">
        <v>30</v>
      </c>
      <c r="AE102" s="18" t="s">
        <v>68</v>
      </c>
      <c r="AF102" s="18" t="s">
        <v>36</v>
      </c>
      <c r="AG102" s="49">
        <v>0</v>
      </c>
      <c r="AH102" s="18">
        <v>0</v>
      </c>
      <c r="AI102" s="18" t="s">
        <v>68</v>
      </c>
      <c r="AJ102" s="18" t="s">
        <v>68</v>
      </c>
      <c r="AK102" s="18" t="s">
        <v>68</v>
      </c>
      <c r="AL102" s="18" t="s">
        <v>68</v>
      </c>
      <c r="AM102" s="18" t="s">
        <v>68</v>
      </c>
      <c r="AN102" s="18">
        <v>0</v>
      </c>
      <c r="AO102" s="18">
        <v>0</v>
      </c>
    </row>
    <row r="103" spans="1:41" x14ac:dyDescent="0.25">
      <c r="A103" s="118">
        <v>99</v>
      </c>
      <c r="B103" s="118">
        <v>2</v>
      </c>
      <c r="C103" s="118">
        <v>1</v>
      </c>
      <c r="D103" s="118">
        <v>4</v>
      </c>
      <c r="E103" s="118">
        <v>12</v>
      </c>
      <c r="F103" s="118">
        <v>9</v>
      </c>
      <c r="G103" s="118">
        <v>3</v>
      </c>
      <c r="H103" s="118">
        <v>2</v>
      </c>
      <c r="I103" s="118" t="s">
        <v>913</v>
      </c>
      <c r="K103" s="116" t="s">
        <v>1881</v>
      </c>
      <c r="L103" s="18">
        <v>1</v>
      </c>
      <c r="M103" s="18" t="str">
        <f>INDEX(WeatherFiles!$A$14:$A$17,MATCH(Model_Input_Builder!$B103,WeatherFiles!$D$14:$D$17,0),1)</f>
        <v>USA_MT_Kalispell-Glacier.Park.Intl.AP.727790_TMY3</v>
      </c>
      <c r="N103" s="18">
        <v>0</v>
      </c>
      <c r="O103" s="18">
        <v>0</v>
      </c>
      <c r="P103" s="18" t="str">
        <f>INDEX(Above_Ground_Wall_Con!$A$4:$A$19,MATCH(Model_Input_Builder!$C103,Above_Ground_Wall_Con!$D$4:$D$19,0),1)</f>
        <v>Wood-Framed - 2x4 - 16 in OC - R-0 Cavity</v>
      </c>
      <c r="Q103" s="18" t="str">
        <f>INDEX(Ceiling_And_Roof_Con!$A$3:$A$7,MATCH(Model_Input_Builder!$D103,Ceiling_And_Roof_Con!$D$3:$D$7,0),1)</f>
        <v>Attic - R49 Cavity Insulation</v>
      </c>
      <c r="R103" s="18" t="str">
        <f>INDEX(Foundation_And_Floor_Con!$A$4:$A$27,MATCH(Model_Input_Builder!$E103,Foundation_And_Floor_Con!$AI$4:$AI$27,0),1)</f>
        <v>Heated Basement - R5 Exterior Insulation</v>
      </c>
      <c r="S103" s="18" t="str">
        <f>INDEX(Windows!$A$4:$A$26,MATCH(Model_Input_Builder!$F103,Windows!$E$4:$E$26,0),1)</f>
        <v>Double, low-e, high SHGC, argon, metal, TB</v>
      </c>
      <c r="T103" s="18">
        <f>INDEX(Windows!$C$4:$C$26,MATCH(Model_Input_Builder!$F103,Windows!$E$4:$E$26,0),1)</f>
        <v>0.42</v>
      </c>
      <c r="U103" s="18">
        <f>INDEX(Windows!$D$4:$D$26,MATCH(Model_Input_Builder!$F103,Windows!$E$4:$E$26,0),1)</f>
        <v>0.55000000000000004</v>
      </c>
      <c r="V103" s="18" t="s">
        <v>278</v>
      </c>
      <c r="W103" s="18" t="s">
        <v>278</v>
      </c>
      <c r="X103" s="18" t="s">
        <v>347</v>
      </c>
      <c r="Y103" s="18" t="s">
        <v>33</v>
      </c>
      <c r="Z103" s="18" t="s">
        <v>34</v>
      </c>
      <c r="AA103" s="93">
        <f>INDEX(Duct_Leakage!$A$3:$A$6,MATCH(Model_Input_Builder!$G103,Duct_Leakage!$E$3:$E$6,0),1)</f>
        <v>0.127</v>
      </c>
      <c r="AB103" s="93">
        <f>INDEX(Duct_Leakage!$B$3:$B$6,MATCH(Model_Input_Builder!$G103,Duct_Leakage!$E$3:$E$6,0),1)</f>
        <v>6.3E-2</v>
      </c>
      <c r="AC103" s="18">
        <v>30</v>
      </c>
      <c r="AD103" s="18">
        <v>30</v>
      </c>
      <c r="AE103" s="18" t="s">
        <v>68</v>
      </c>
      <c r="AF103" s="18" t="s">
        <v>36</v>
      </c>
      <c r="AG103" s="49">
        <v>0</v>
      </c>
      <c r="AH103" s="18">
        <v>0</v>
      </c>
      <c r="AI103" s="18" t="s">
        <v>68</v>
      </c>
      <c r="AJ103" s="18" t="s">
        <v>68</v>
      </c>
      <c r="AK103" s="18" t="s">
        <v>68</v>
      </c>
      <c r="AL103" s="18" t="s">
        <v>68</v>
      </c>
      <c r="AM103" s="18" t="s">
        <v>68</v>
      </c>
      <c r="AN103" s="18">
        <v>0</v>
      </c>
      <c r="AO103" s="18">
        <v>0</v>
      </c>
    </row>
    <row r="104" spans="1:41" x14ac:dyDescent="0.25">
      <c r="A104" s="118">
        <v>100</v>
      </c>
      <c r="B104" s="118">
        <v>4</v>
      </c>
      <c r="C104" s="118">
        <v>2</v>
      </c>
      <c r="D104" s="118">
        <v>4</v>
      </c>
      <c r="E104" s="118">
        <v>14</v>
      </c>
      <c r="F104" s="118">
        <v>13</v>
      </c>
      <c r="G104" s="118">
        <v>4</v>
      </c>
      <c r="H104" s="118">
        <v>2</v>
      </c>
      <c r="I104" s="118" t="s">
        <v>914</v>
      </c>
      <c r="K104" s="116" t="s">
        <v>1882</v>
      </c>
      <c r="L104" s="18">
        <v>1</v>
      </c>
      <c r="M104" s="18" t="str">
        <f>INDEX(WeatherFiles!$A$14:$A$17,MATCH(Model_Input_Builder!$B104,WeatherFiles!$D$14:$D$17,0),1)</f>
        <v>USA_WA_Spokane.Intl.AP.727850_TMY3</v>
      </c>
      <c r="N104" s="18">
        <v>0</v>
      </c>
      <c r="O104" s="18">
        <v>0</v>
      </c>
      <c r="P104" s="18" t="str">
        <f>INDEX(Above_Ground_Wall_Con!$A$4:$A$19,MATCH(Model_Input_Builder!$C104,Above_Ground_Wall_Con!$D$4:$D$19,0),1)</f>
        <v>Wood-Framed - 2x4 - 16 in OC - R-11 Cavity</v>
      </c>
      <c r="Q104" s="18" t="str">
        <f>INDEX(Ceiling_And_Roof_Con!$A$3:$A$7,MATCH(Model_Input_Builder!$D104,Ceiling_And_Roof_Con!$D$3:$D$7,0),1)</f>
        <v>Attic - R49 Cavity Insulation</v>
      </c>
      <c r="R104" s="18" t="str">
        <f>INDEX(Foundation_And_Floor_Con!$A$4:$A$27,MATCH(Model_Input_Builder!$E104,Foundation_And_Floor_Con!$AI$4:$AI$27,0),1)</f>
        <v>Heated Basement - R15 Exterior Insulation</v>
      </c>
      <c r="S104" s="18" t="str">
        <f>INDEX(Windows!$A$4:$A$26,MATCH(Model_Input_Builder!$F104,Windows!$E$4:$E$26,0),1)</f>
        <v>Double, clear, non-metal</v>
      </c>
      <c r="T104" s="18">
        <f>INDEX(Windows!$C$4:$C$26,MATCH(Model_Input_Builder!$F104,Windows!$E$4:$E$26,0),1)</f>
        <v>0.52</v>
      </c>
      <c r="U104" s="18">
        <f>INDEX(Windows!$D$4:$D$26,MATCH(Model_Input_Builder!$F104,Windows!$E$4:$E$26,0),1)</f>
        <v>0.56999999999999995</v>
      </c>
      <c r="V104" s="18" t="s">
        <v>278</v>
      </c>
      <c r="W104" s="18" t="s">
        <v>278</v>
      </c>
      <c r="X104" s="18" t="s">
        <v>347</v>
      </c>
      <c r="Y104" s="18" t="s">
        <v>33</v>
      </c>
      <c r="Z104" s="18" t="s">
        <v>34</v>
      </c>
      <c r="AA104" s="93">
        <f>INDEX(Duct_Leakage!$A$3:$A$6,MATCH(Model_Input_Builder!$G104,Duct_Leakage!$E$3:$E$6,0),1)</f>
        <v>0.18</v>
      </c>
      <c r="AB104" s="93">
        <f>INDEX(Duct_Leakage!$B$3:$B$6,MATCH(Model_Input_Builder!$G104,Duct_Leakage!$E$3:$E$6,0),1)</f>
        <v>0.09</v>
      </c>
      <c r="AC104" s="18">
        <v>30</v>
      </c>
      <c r="AD104" s="18">
        <v>30</v>
      </c>
      <c r="AE104" s="18" t="s">
        <v>68</v>
      </c>
      <c r="AF104" s="18" t="s">
        <v>36</v>
      </c>
      <c r="AG104" s="49">
        <v>0</v>
      </c>
      <c r="AH104" s="18">
        <v>0</v>
      </c>
      <c r="AI104" s="18" t="s">
        <v>68</v>
      </c>
      <c r="AJ104" s="18" t="s">
        <v>68</v>
      </c>
      <c r="AK104" s="18" t="s">
        <v>68</v>
      </c>
      <c r="AL104" s="18" t="s">
        <v>68</v>
      </c>
      <c r="AM104" s="18" t="s">
        <v>68</v>
      </c>
      <c r="AN104" s="18">
        <v>0</v>
      </c>
      <c r="AO104" s="18">
        <v>0</v>
      </c>
    </row>
    <row r="105" spans="1:41" x14ac:dyDescent="0.25">
      <c r="A105" s="118">
        <v>101</v>
      </c>
      <c r="B105" s="118">
        <v>3</v>
      </c>
      <c r="C105" s="118">
        <v>5</v>
      </c>
      <c r="D105" s="118">
        <v>1</v>
      </c>
      <c r="E105" s="118">
        <v>13</v>
      </c>
      <c r="F105" s="118">
        <v>8</v>
      </c>
      <c r="G105" s="118">
        <v>4</v>
      </c>
      <c r="H105" s="118">
        <v>1</v>
      </c>
      <c r="I105" s="118" t="s">
        <v>915</v>
      </c>
      <c r="K105" s="116" t="s">
        <v>1883</v>
      </c>
      <c r="L105" s="18">
        <v>1</v>
      </c>
      <c r="M105" s="18" t="str">
        <f>INDEX(WeatherFiles!$A$14:$A$17,MATCH(Model_Input_Builder!$B105,WeatherFiles!$D$14:$D$17,0),1)</f>
        <v>USA_WA_Seattle-Tacoma.Intl.AP.727930_TMY3</v>
      </c>
      <c r="N105" s="18">
        <v>0</v>
      </c>
      <c r="O105" s="18">
        <v>0</v>
      </c>
      <c r="P105" s="18" t="str">
        <f>INDEX(Above_Ground_Wall_Con!$A$4:$A$19,MATCH(Model_Input_Builder!$C105,Above_Ground_Wall_Con!$D$4:$D$19,0),1)</f>
        <v>Wood-Framed - 2x6 - 16 in OC - R-19 Cavity</v>
      </c>
      <c r="Q105" s="18" t="str">
        <f>INDEX(Ceiling_And_Roof_Con!$A$3:$A$7,MATCH(Model_Input_Builder!$D105,Ceiling_And_Roof_Con!$D$3:$D$7,0),1)</f>
        <v>Attic - R0 Cavity Insulation</v>
      </c>
      <c r="R105" s="18" t="str">
        <f>INDEX(Foundation_And_Floor_Con!$A$4:$A$27,MATCH(Model_Input_Builder!$E105,Foundation_And_Floor_Con!$AI$4:$AI$27,0),1)</f>
        <v>Heated Basement - R10 Exterior Insulation</v>
      </c>
      <c r="S105" s="18" t="str">
        <f>INDEX(Windows!$A$4:$A$26,MATCH(Model_Input_Builder!$F105,Windows!$E$4:$E$26,0),1)</f>
        <v>Double, tint, metal, TB</v>
      </c>
      <c r="T105" s="18">
        <f>INDEX(Windows!$C$4:$C$26,MATCH(Model_Input_Builder!$F105,Windows!$E$4:$E$26,0),1)</f>
        <v>0.6</v>
      </c>
      <c r="U105" s="18">
        <f>INDEX(Windows!$D$4:$D$26,MATCH(Model_Input_Builder!$F105,Windows!$E$4:$E$26,0),1)</f>
        <v>0.51</v>
      </c>
      <c r="V105" s="18" t="s">
        <v>278</v>
      </c>
      <c r="W105" s="18" t="s">
        <v>278</v>
      </c>
      <c r="X105" s="18" t="s">
        <v>347</v>
      </c>
      <c r="Y105" s="18" t="s">
        <v>33</v>
      </c>
      <c r="Z105" s="18" t="s">
        <v>34</v>
      </c>
      <c r="AA105" s="93">
        <f>INDEX(Duct_Leakage!$A$3:$A$6,MATCH(Model_Input_Builder!$G105,Duct_Leakage!$E$3:$E$6,0),1)</f>
        <v>0.18</v>
      </c>
      <c r="AB105" s="93">
        <f>INDEX(Duct_Leakage!$B$3:$B$6,MATCH(Model_Input_Builder!$G105,Duct_Leakage!$E$3:$E$6,0),1)</f>
        <v>0.09</v>
      </c>
      <c r="AC105" s="18">
        <v>30</v>
      </c>
      <c r="AD105" s="18">
        <v>30</v>
      </c>
      <c r="AE105" s="18" t="s">
        <v>68</v>
      </c>
      <c r="AF105" s="18" t="s">
        <v>36</v>
      </c>
      <c r="AG105" s="49">
        <v>0</v>
      </c>
      <c r="AH105" s="18">
        <v>0</v>
      </c>
      <c r="AI105" s="18" t="s">
        <v>68</v>
      </c>
      <c r="AJ105" s="18" t="s">
        <v>68</v>
      </c>
      <c r="AK105" s="18" t="s">
        <v>68</v>
      </c>
      <c r="AL105" s="18" t="s">
        <v>68</v>
      </c>
      <c r="AM105" s="18" t="s">
        <v>68</v>
      </c>
      <c r="AN105" s="18">
        <v>0</v>
      </c>
      <c r="AO105" s="18">
        <v>0</v>
      </c>
    </row>
    <row r="106" spans="1:41" x14ac:dyDescent="0.25">
      <c r="A106" s="118">
        <v>102</v>
      </c>
      <c r="B106" s="118">
        <v>1</v>
      </c>
      <c r="C106" s="118">
        <v>7</v>
      </c>
      <c r="D106" s="118">
        <v>4</v>
      </c>
      <c r="E106" s="118">
        <v>14</v>
      </c>
      <c r="F106" s="118">
        <v>5</v>
      </c>
      <c r="G106" s="118">
        <v>2</v>
      </c>
      <c r="H106" s="118">
        <v>1</v>
      </c>
      <c r="I106" s="118" t="s">
        <v>916</v>
      </c>
      <c r="K106" s="116" t="s">
        <v>1884</v>
      </c>
      <c r="L106" s="18">
        <v>1</v>
      </c>
      <c r="M106" s="18" t="str">
        <f>INDEX(WeatherFiles!$A$14:$A$17,MATCH(Model_Input_Builder!$B106,WeatherFiles!$D$14:$D$17,0),1)</f>
        <v>USA_ID_Boise.AP-Gowen.Field.ANGB.726810_TMY3</v>
      </c>
      <c r="N106" s="18">
        <v>0</v>
      </c>
      <c r="O106" s="18">
        <v>0</v>
      </c>
      <c r="P106" s="18" t="str">
        <f>INDEX(Above_Ground_Wall_Con!$A$4:$A$19,MATCH(Model_Input_Builder!$C106,Above_Ground_Wall_Con!$D$4:$D$19,0),1)</f>
        <v>Wood-Framed - 2x6 - 24 in OC - R-19 Cavity - R-10 Header</v>
      </c>
      <c r="Q106" s="18" t="str">
        <f>INDEX(Ceiling_And_Roof_Con!$A$3:$A$7,MATCH(Model_Input_Builder!$D106,Ceiling_And_Roof_Con!$D$3:$D$7,0),1)</f>
        <v>Attic - R49 Cavity Insulation</v>
      </c>
      <c r="R106" s="18" t="str">
        <f>INDEX(Foundation_And_Floor_Con!$A$4:$A$27,MATCH(Model_Input_Builder!$E106,Foundation_And_Floor_Con!$AI$4:$AI$27,0),1)</f>
        <v>Heated Basement - R15 Exterior Insulation</v>
      </c>
      <c r="S106" s="18" t="str">
        <f>INDEX(Windows!$A$4:$A$26,MATCH(Model_Input_Builder!$F106,Windows!$E$4:$E$26,0),1)</f>
        <v>Double, low-e, medium SHGC, argon, metal</v>
      </c>
      <c r="T106" s="18">
        <f>INDEX(Windows!$C$4:$C$26,MATCH(Model_Input_Builder!$F106,Windows!$E$4:$E$26,0),1)</f>
        <v>0.64</v>
      </c>
      <c r="U106" s="18">
        <f>INDEX(Windows!$D$4:$D$26,MATCH(Model_Input_Builder!$F106,Windows!$E$4:$E$26,0),1)</f>
        <v>0.38</v>
      </c>
      <c r="V106" s="18" t="s">
        <v>278</v>
      </c>
      <c r="W106" s="18" t="s">
        <v>278</v>
      </c>
      <c r="X106" s="18" t="s">
        <v>347</v>
      </c>
      <c r="Y106" s="18" t="s">
        <v>33</v>
      </c>
      <c r="Z106" s="18" t="s">
        <v>34</v>
      </c>
      <c r="AA106" s="93">
        <f>INDEX(Duct_Leakage!$A$3:$A$6,MATCH(Model_Input_Builder!$G106,Duct_Leakage!$E$3:$E$6,0),1)</f>
        <v>0.06</v>
      </c>
      <c r="AB106" s="93">
        <f>INDEX(Duct_Leakage!$B$3:$B$6,MATCH(Model_Input_Builder!$G106,Duct_Leakage!$E$3:$E$6,0),1)</f>
        <v>0.03</v>
      </c>
      <c r="AC106" s="18">
        <v>30</v>
      </c>
      <c r="AD106" s="18">
        <v>30</v>
      </c>
      <c r="AE106" s="18" t="s">
        <v>68</v>
      </c>
      <c r="AF106" s="18" t="s">
        <v>36</v>
      </c>
      <c r="AG106" s="49">
        <v>0</v>
      </c>
      <c r="AH106" s="18">
        <v>0</v>
      </c>
      <c r="AI106" s="18" t="s">
        <v>68</v>
      </c>
      <c r="AJ106" s="18" t="s">
        <v>68</v>
      </c>
      <c r="AK106" s="18" t="s">
        <v>68</v>
      </c>
      <c r="AL106" s="18" t="s">
        <v>68</v>
      </c>
      <c r="AM106" s="18" t="s">
        <v>68</v>
      </c>
      <c r="AN106" s="18">
        <v>0</v>
      </c>
      <c r="AO106" s="18">
        <v>0</v>
      </c>
    </row>
    <row r="107" spans="1:41" x14ac:dyDescent="0.25">
      <c r="A107" s="118">
        <v>103</v>
      </c>
      <c r="B107" s="118">
        <v>4</v>
      </c>
      <c r="C107" s="118">
        <v>3</v>
      </c>
      <c r="D107" s="118">
        <v>4</v>
      </c>
      <c r="E107" s="118">
        <v>17</v>
      </c>
      <c r="F107" s="118">
        <v>8</v>
      </c>
      <c r="G107" s="118">
        <v>4</v>
      </c>
      <c r="H107" s="118">
        <v>2</v>
      </c>
      <c r="I107" s="118" t="s">
        <v>917</v>
      </c>
      <c r="K107" s="116" t="s">
        <v>1885</v>
      </c>
      <c r="L107" s="18">
        <v>1</v>
      </c>
      <c r="M107" s="18" t="str">
        <f>INDEX(WeatherFiles!$A$14:$A$17,MATCH(Model_Input_Builder!$B107,WeatherFiles!$D$14:$D$17,0),1)</f>
        <v>USA_WA_Spokane.Intl.AP.727850_TMY3</v>
      </c>
      <c r="N107" s="18">
        <v>0</v>
      </c>
      <c r="O107" s="18">
        <v>0</v>
      </c>
      <c r="P107" s="18" t="str">
        <f>INDEX(Above_Ground_Wall_Con!$A$4:$A$19,MATCH(Model_Input_Builder!$C107,Above_Ground_Wall_Con!$D$4:$D$19,0),1)</f>
        <v>Wood-Framed - 2x4 - 16 in OC - R-13 Cavity</v>
      </c>
      <c r="Q107" s="18" t="str">
        <f>INDEX(Ceiling_And_Roof_Con!$A$3:$A$7,MATCH(Model_Input_Builder!$D107,Ceiling_And_Roof_Con!$D$3:$D$7,0),1)</f>
        <v>Attic - R49 Cavity Insulation</v>
      </c>
      <c r="R107" s="18" t="str">
        <f>INDEX(Foundation_And_Floor_Con!$A$4:$A$27,MATCH(Model_Input_Builder!$E107,Foundation_And_Floor_Con!$AI$4:$AI$27,0),1)</f>
        <v>Unheated Basement - R19 Cavity Insulation</v>
      </c>
      <c r="S107" s="18" t="str">
        <f>INDEX(Windows!$A$4:$A$26,MATCH(Model_Input_Builder!$F107,Windows!$E$4:$E$26,0),1)</f>
        <v>Double, tint, metal, TB</v>
      </c>
      <c r="T107" s="18">
        <f>INDEX(Windows!$C$4:$C$26,MATCH(Model_Input_Builder!$F107,Windows!$E$4:$E$26,0),1)</f>
        <v>0.6</v>
      </c>
      <c r="U107" s="18">
        <f>INDEX(Windows!$D$4:$D$26,MATCH(Model_Input_Builder!$F107,Windows!$E$4:$E$26,0),1)</f>
        <v>0.51</v>
      </c>
      <c r="V107" s="18" t="s">
        <v>278</v>
      </c>
      <c r="W107" s="18" t="s">
        <v>278</v>
      </c>
      <c r="X107" s="18" t="s">
        <v>347</v>
      </c>
      <c r="Y107" s="18" t="s">
        <v>33</v>
      </c>
      <c r="Z107" s="18" t="s">
        <v>34</v>
      </c>
      <c r="AA107" s="93">
        <f>INDEX(Duct_Leakage!$A$3:$A$6,MATCH(Model_Input_Builder!$G107,Duct_Leakage!$E$3:$E$6,0),1)</f>
        <v>0.18</v>
      </c>
      <c r="AB107" s="93">
        <f>INDEX(Duct_Leakage!$B$3:$B$6,MATCH(Model_Input_Builder!$G107,Duct_Leakage!$E$3:$E$6,0),1)</f>
        <v>0.09</v>
      </c>
      <c r="AC107" s="18">
        <v>30</v>
      </c>
      <c r="AD107" s="18">
        <v>30</v>
      </c>
      <c r="AE107" s="18" t="s">
        <v>68</v>
      </c>
      <c r="AF107" s="18" t="s">
        <v>36</v>
      </c>
      <c r="AG107" s="49">
        <v>0</v>
      </c>
      <c r="AH107" s="18">
        <v>0</v>
      </c>
      <c r="AI107" s="18" t="s">
        <v>68</v>
      </c>
      <c r="AJ107" s="18" t="s">
        <v>68</v>
      </c>
      <c r="AK107" s="18" t="s">
        <v>68</v>
      </c>
      <c r="AL107" s="18" t="s">
        <v>68</v>
      </c>
      <c r="AM107" s="18" t="s">
        <v>68</v>
      </c>
      <c r="AN107" s="18">
        <v>0</v>
      </c>
      <c r="AO107" s="18">
        <v>0</v>
      </c>
    </row>
    <row r="108" spans="1:41" x14ac:dyDescent="0.25">
      <c r="A108" s="118">
        <v>104</v>
      </c>
      <c r="B108" s="118">
        <v>4</v>
      </c>
      <c r="C108" s="118">
        <v>2</v>
      </c>
      <c r="D108" s="118">
        <v>1</v>
      </c>
      <c r="E108" s="118">
        <v>12</v>
      </c>
      <c r="F108" s="118">
        <v>16</v>
      </c>
      <c r="G108" s="118">
        <v>4</v>
      </c>
      <c r="H108" s="118">
        <v>2</v>
      </c>
      <c r="I108" s="118" t="s">
        <v>918</v>
      </c>
      <c r="K108" s="116" t="s">
        <v>1886</v>
      </c>
      <c r="L108" s="18">
        <v>1</v>
      </c>
      <c r="M108" s="18" t="str">
        <f>INDEX(WeatherFiles!$A$14:$A$17,MATCH(Model_Input_Builder!$B108,WeatherFiles!$D$14:$D$17,0),1)</f>
        <v>USA_WA_Spokane.Intl.AP.727850_TMY3</v>
      </c>
      <c r="N108" s="18">
        <v>0</v>
      </c>
      <c r="O108" s="18">
        <v>0</v>
      </c>
      <c r="P108" s="18" t="str">
        <f>INDEX(Above_Ground_Wall_Con!$A$4:$A$19,MATCH(Model_Input_Builder!$C108,Above_Ground_Wall_Con!$D$4:$D$19,0),1)</f>
        <v>Wood-Framed - 2x4 - 16 in OC - R-11 Cavity</v>
      </c>
      <c r="Q108" s="18" t="str">
        <f>INDEX(Ceiling_And_Roof_Con!$A$3:$A$7,MATCH(Model_Input_Builder!$D108,Ceiling_And_Roof_Con!$D$3:$D$7,0),1)</f>
        <v>Attic - R0 Cavity Insulation</v>
      </c>
      <c r="R108" s="18" t="str">
        <f>INDEX(Foundation_And_Floor_Con!$A$4:$A$27,MATCH(Model_Input_Builder!$E108,Foundation_And_Floor_Con!$AI$4:$AI$27,0),1)</f>
        <v>Heated Basement - R5 Exterior Insulation</v>
      </c>
      <c r="S108" s="18" t="str">
        <f>INDEX(Windows!$A$4:$A$26,MATCH(Model_Input_Builder!$F108,Windows!$E$4:$E$26,0),1)</f>
        <v>Double, low-e, medium SHGC, argon, non-metal</v>
      </c>
      <c r="T108" s="18">
        <f>INDEX(Windows!$C$4:$C$26,MATCH(Model_Input_Builder!$F108,Windows!$E$4:$E$26,0),1)</f>
        <v>0.28000000000000003</v>
      </c>
      <c r="U108" s="18">
        <f>INDEX(Windows!$D$4:$D$26,MATCH(Model_Input_Builder!$F108,Windows!$E$4:$E$26,0),1)</f>
        <v>0.31</v>
      </c>
      <c r="V108" s="18" t="s">
        <v>278</v>
      </c>
      <c r="W108" s="18" t="s">
        <v>278</v>
      </c>
      <c r="X108" s="18" t="s">
        <v>347</v>
      </c>
      <c r="Y108" s="18" t="s">
        <v>33</v>
      </c>
      <c r="Z108" s="18" t="s">
        <v>34</v>
      </c>
      <c r="AA108" s="93">
        <f>INDEX(Duct_Leakage!$A$3:$A$6,MATCH(Model_Input_Builder!$G108,Duct_Leakage!$E$3:$E$6,0),1)</f>
        <v>0.18</v>
      </c>
      <c r="AB108" s="93">
        <f>INDEX(Duct_Leakage!$B$3:$B$6,MATCH(Model_Input_Builder!$G108,Duct_Leakage!$E$3:$E$6,0),1)</f>
        <v>0.09</v>
      </c>
      <c r="AC108" s="18">
        <v>30</v>
      </c>
      <c r="AD108" s="18">
        <v>30</v>
      </c>
      <c r="AE108" s="18" t="s">
        <v>68</v>
      </c>
      <c r="AF108" s="18" t="s">
        <v>36</v>
      </c>
      <c r="AG108" s="49">
        <v>0</v>
      </c>
      <c r="AH108" s="18">
        <v>0</v>
      </c>
      <c r="AI108" s="18" t="s">
        <v>68</v>
      </c>
      <c r="AJ108" s="18" t="s">
        <v>68</v>
      </c>
      <c r="AK108" s="18" t="s">
        <v>68</v>
      </c>
      <c r="AL108" s="18" t="s">
        <v>68</v>
      </c>
      <c r="AM108" s="18" t="s">
        <v>68</v>
      </c>
      <c r="AN108" s="18">
        <v>0</v>
      </c>
      <c r="AO108" s="18">
        <v>0</v>
      </c>
    </row>
    <row r="109" spans="1:41" x14ac:dyDescent="0.25">
      <c r="A109" s="118">
        <v>105</v>
      </c>
      <c r="B109" s="118">
        <v>1</v>
      </c>
      <c r="C109" s="118">
        <v>6</v>
      </c>
      <c r="D109" s="118">
        <v>4</v>
      </c>
      <c r="E109" s="118">
        <v>12</v>
      </c>
      <c r="F109" s="118">
        <v>8</v>
      </c>
      <c r="G109" s="118">
        <v>4</v>
      </c>
      <c r="H109" s="118">
        <v>4</v>
      </c>
      <c r="I109" s="118" t="s">
        <v>919</v>
      </c>
      <c r="K109" s="116" t="s">
        <v>1887</v>
      </c>
      <c r="L109" s="18">
        <v>1</v>
      </c>
      <c r="M109" s="18" t="str">
        <f>INDEX(WeatherFiles!$A$14:$A$17,MATCH(Model_Input_Builder!$B109,WeatherFiles!$D$14:$D$17,0),1)</f>
        <v>USA_ID_Boise.AP-Gowen.Field.ANGB.726810_TMY3</v>
      </c>
      <c r="N109" s="18">
        <v>0</v>
      </c>
      <c r="O109" s="18">
        <v>0</v>
      </c>
      <c r="P109" s="18" t="str">
        <f>INDEX(Above_Ground_Wall_Con!$A$4:$A$19,MATCH(Model_Input_Builder!$C109,Above_Ground_Wall_Con!$D$4:$D$19,0),1)</f>
        <v>Wood-Framed - 2x6 - 16 in OC - R-21 Cavity</v>
      </c>
      <c r="Q109" s="18" t="str">
        <f>INDEX(Ceiling_And_Roof_Con!$A$3:$A$7,MATCH(Model_Input_Builder!$D109,Ceiling_And_Roof_Con!$D$3:$D$7,0),1)</f>
        <v>Attic - R49 Cavity Insulation</v>
      </c>
      <c r="R109" s="18" t="str">
        <f>INDEX(Foundation_And_Floor_Con!$A$4:$A$27,MATCH(Model_Input_Builder!$E109,Foundation_And_Floor_Con!$AI$4:$AI$27,0),1)</f>
        <v>Heated Basement - R5 Exterior Insulation</v>
      </c>
      <c r="S109" s="18" t="str">
        <f>INDEX(Windows!$A$4:$A$26,MATCH(Model_Input_Builder!$F109,Windows!$E$4:$E$26,0),1)</f>
        <v>Double, tint, metal, TB</v>
      </c>
      <c r="T109" s="18">
        <f>INDEX(Windows!$C$4:$C$26,MATCH(Model_Input_Builder!$F109,Windows!$E$4:$E$26,0),1)</f>
        <v>0.6</v>
      </c>
      <c r="U109" s="18">
        <f>INDEX(Windows!$D$4:$D$26,MATCH(Model_Input_Builder!$F109,Windows!$E$4:$E$26,0),1)</f>
        <v>0.51</v>
      </c>
      <c r="V109" s="18" t="s">
        <v>278</v>
      </c>
      <c r="W109" s="18" t="s">
        <v>278</v>
      </c>
      <c r="X109" s="18" t="s">
        <v>347</v>
      </c>
      <c r="Y109" s="18" t="s">
        <v>33</v>
      </c>
      <c r="Z109" s="18" t="s">
        <v>34</v>
      </c>
      <c r="AA109" s="93">
        <f>INDEX(Duct_Leakage!$A$3:$A$6,MATCH(Model_Input_Builder!$G109,Duct_Leakage!$E$3:$E$6,0),1)</f>
        <v>0.18</v>
      </c>
      <c r="AB109" s="93">
        <f>INDEX(Duct_Leakage!$B$3:$B$6,MATCH(Model_Input_Builder!$G109,Duct_Leakage!$E$3:$E$6,0),1)</f>
        <v>0.09</v>
      </c>
      <c r="AC109" s="18">
        <v>30</v>
      </c>
      <c r="AD109" s="18">
        <v>30</v>
      </c>
      <c r="AE109" s="18" t="s">
        <v>68</v>
      </c>
      <c r="AF109" s="18" t="s">
        <v>36</v>
      </c>
      <c r="AG109" s="49">
        <v>0</v>
      </c>
      <c r="AH109" s="18">
        <v>0</v>
      </c>
      <c r="AI109" s="18" t="s">
        <v>68</v>
      </c>
      <c r="AJ109" s="18" t="s">
        <v>68</v>
      </c>
      <c r="AK109" s="18" t="s">
        <v>68</v>
      </c>
      <c r="AL109" s="18" t="s">
        <v>68</v>
      </c>
      <c r="AM109" s="18" t="s">
        <v>68</v>
      </c>
      <c r="AN109" s="18">
        <v>0</v>
      </c>
      <c r="AO109" s="18">
        <v>0</v>
      </c>
    </row>
    <row r="110" spans="1:41" x14ac:dyDescent="0.25">
      <c r="A110" s="118">
        <v>106</v>
      </c>
      <c r="B110" s="118">
        <v>1</v>
      </c>
      <c r="C110" s="118">
        <v>4</v>
      </c>
      <c r="D110" s="118">
        <v>2</v>
      </c>
      <c r="E110" s="118">
        <v>1</v>
      </c>
      <c r="F110" s="118">
        <v>20</v>
      </c>
      <c r="G110" s="118">
        <v>3</v>
      </c>
      <c r="H110" s="118">
        <v>4</v>
      </c>
      <c r="I110" s="118" t="s">
        <v>920</v>
      </c>
      <c r="K110" s="116" t="s">
        <v>1888</v>
      </c>
      <c r="L110" s="18">
        <v>1</v>
      </c>
      <c r="M110" s="18" t="str">
        <f>INDEX(WeatherFiles!$A$14:$A$17,MATCH(Model_Input_Builder!$B110,WeatherFiles!$D$14:$D$17,0),1)</f>
        <v>USA_ID_Boise.AP-Gowen.Field.ANGB.726810_TMY3</v>
      </c>
      <c r="N110" s="18">
        <v>0</v>
      </c>
      <c r="O110" s="18">
        <v>0</v>
      </c>
      <c r="P110" s="18" t="str">
        <f>INDEX(Above_Ground_Wall_Con!$A$4:$A$19,MATCH(Model_Input_Builder!$C110,Above_Ground_Wall_Con!$D$4:$D$19,0),1)</f>
        <v>Wood-Framed - 2x6 - 16 in OC - R-0 Cavity</v>
      </c>
      <c r="Q110" s="18" t="str">
        <f>INDEX(Ceiling_And_Roof_Con!$A$3:$A$7,MATCH(Model_Input_Builder!$D110,Ceiling_And_Roof_Con!$D$3:$D$7,0),1)</f>
        <v>Attic - R30 Cavity Insulation</v>
      </c>
      <c r="R110" s="18" t="str">
        <f>INDEX(Foundation_And_Floor_Con!$A$4:$A$27,MATCH(Model_Input_Builder!$E110,Foundation_And_Floor_Con!$AI$4:$AI$27,0),1)</f>
        <v>Vented Crawlspace - R0 Cavity Insulation</v>
      </c>
      <c r="S110" s="18" t="str">
        <f>INDEX(Windows!$A$4:$A$26,MATCH(Model_Input_Builder!$F110,Windows!$E$4:$E$26,0),1)</f>
        <v>Triple, low-e, low SHGC, argon, non-metal</v>
      </c>
      <c r="T110" s="18">
        <f>INDEX(Windows!$C$4:$C$26,MATCH(Model_Input_Builder!$F110,Windows!$E$4:$E$26,0),1)</f>
        <v>0.19</v>
      </c>
      <c r="U110" s="18">
        <f>INDEX(Windows!$D$4:$D$26,MATCH(Model_Input_Builder!$F110,Windows!$E$4:$E$26,0),1)</f>
        <v>0.18</v>
      </c>
      <c r="V110" s="18" t="s">
        <v>278</v>
      </c>
      <c r="W110" s="18" t="s">
        <v>278</v>
      </c>
      <c r="X110" s="18" t="s">
        <v>347</v>
      </c>
      <c r="Y110" s="18" t="s">
        <v>33</v>
      </c>
      <c r="Z110" s="18" t="s">
        <v>34</v>
      </c>
      <c r="AA110" s="93">
        <f>INDEX(Duct_Leakage!$A$3:$A$6,MATCH(Model_Input_Builder!$G110,Duct_Leakage!$E$3:$E$6,0),1)</f>
        <v>0.127</v>
      </c>
      <c r="AB110" s="93">
        <f>INDEX(Duct_Leakage!$B$3:$B$6,MATCH(Model_Input_Builder!$G110,Duct_Leakage!$E$3:$E$6,0),1)</f>
        <v>6.3E-2</v>
      </c>
      <c r="AC110" s="18">
        <v>30</v>
      </c>
      <c r="AD110" s="18">
        <v>30</v>
      </c>
      <c r="AE110" s="18" t="s">
        <v>68</v>
      </c>
      <c r="AF110" s="18" t="s">
        <v>36</v>
      </c>
      <c r="AG110" s="49">
        <v>0</v>
      </c>
      <c r="AH110" s="18">
        <v>0</v>
      </c>
      <c r="AI110" s="18" t="s">
        <v>68</v>
      </c>
      <c r="AJ110" s="18" t="s">
        <v>68</v>
      </c>
      <c r="AK110" s="18" t="s">
        <v>68</v>
      </c>
      <c r="AL110" s="18" t="s">
        <v>68</v>
      </c>
      <c r="AM110" s="18" t="s">
        <v>68</v>
      </c>
      <c r="AN110" s="18">
        <v>0</v>
      </c>
      <c r="AO110" s="18">
        <v>0</v>
      </c>
    </row>
    <row r="111" spans="1:41" x14ac:dyDescent="0.25">
      <c r="A111" s="118">
        <v>107</v>
      </c>
      <c r="B111" s="118">
        <v>3</v>
      </c>
      <c r="C111" s="118">
        <v>2</v>
      </c>
      <c r="D111" s="118">
        <v>4</v>
      </c>
      <c r="E111" s="118">
        <v>16</v>
      </c>
      <c r="F111" s="118">
        <v>8</v>
      </c>
      <c r="G111" s="118">
        <v>2</v>
      </c>
      <c r="H111" s="118">
        <v>1</v>
      </c>
      <c r="I111" s="118" t="s">
        <v>921</v>
      </c>
      <c r="K111" s="116" t="s">
        <v>1889</v>
      </c>
      <c r="L111" s="18">
        <v>1</v>
      </c>
      <c r="M111" s="18" t="str">
        <f>INDEX(WeatherFiles!$A$14:$A$17,MATCH(Model_Input_Builder!$B111,WeatherFiles!$D$14:$D$17,0),1)</f>
        <v>USA_WA_Seattle-Tacoma.Intl.AP.727930_TMY3</v>
      </c>
      <c r="N111" s="18">
        <v>0</v>
      </c>
      <c r="O111" s="18">
        <v>0</v>
      </c>
      <c r="P111" s="18" t="str">
        <f>INDEX(Above_Ground_Wall_Con!$A$4:$A$19,MATCH(Model_Input_Builder!$C111,Above_Ground_Wall_Con!$D$4:$D$19,0),1)</f>
        <v>Wood-Framed - 2x4 - 16 in OC - R-11 Cavity</v>
      </c>
      <c r="Q111" s="18" t="str">
        <f>INDEX(Ceiling_And_Roof_Con!$A$3:$A$7,MATCH(Model_Input_Builder!$D111,Ceiling_And_Roof_Con!$D$3:$D$7,0),1)</f>
        <v>Attic - R49 Cavity Insulation</v>
      </c>
      <c r="R111" s="18" t="str">
        <f>INDEX(Foundation_And_Floor_Con!$A$4:$A$27,MATCH(Model_Input_Builder!$E111,Foundation_And_Floor_Con!$AI$4:$AI$27,0),1)</f>
        <v>Unheated Basement - R13 Cavity Insulation</v>
      </c>
      <c r="S111" s="18" t="str">
        <f>INDEX(Windows!$A$4:$A$26,MATCH(Model_Input_Builder!$F111,Windows!$E$4:$E$26,0),1)</f>
        <v>Double, tint, metal, TB</v>
      </c>
      <c r="T111" s="18">
        <f>INDEX(Windows!$C$4:$C$26,MATCH(Model_Input_Builder!$F111,Windows!$E$4:$E$26,0),1)</f>
        <v>0.6</v>
      </c>
      <c r="U111" s="18">
        <f>INDEX(Windows!$D$4:$D$26,MATCH(Model_Input_Builder!$F111,Windows!$E$4:$E$26,0),1)</f>
        <v>0.51</v>
      </c>
      <c r="V111" s="18" t="s">
        <v>278</v>
      </c>
      <c r="W111" s="18" t="s">
        <v>278</v>
      </c>
      <c r="X111" s="18" t="s">
        <v>347</v>
      </c>
      <c r="Y111" s="18" t="s">
        <v>33</v>
      </c>
      <c r="Z111" s="18" t="s">
        <v>34</v>
      </c>
      <c r="AA111" s="93">
        <f>INDEX(Duct_Leakage!$A$3:$A$6,MATCH(Model_Input_Builder!$G111,Duct_Leakage!$E$3:$E$6,0),1)</f>
        <v>0.06</v>
      </c>
      <c r="AB111" s="93">
        <f>INDEX(Duct_Leakage!$B$3:$B$6,MATCH(Model_Input_Builder!$G111,Duct_Leakage!$E$3:$E$6,0),1)</f>
        <v>0.03</v>
      </c>
      <c r="AC111" s="18">
        <v>30</v>
      </c>
      <c r="AD111" s="18">
        <v>30</v>
      </c>
      <c r="AE111" s="18" t="s">
        <v>68</v>
      </c>
      <c r="AF111" s="18" t="s">
        <v>36</v>
      </c>
      <c r="AG111" s="49">
        <v>0</v>
      </c>
      <c r="AH111" s="18">
        <v>0</v>
      </c>
      <c r="AI111" s="18" t="s">
        <v>68</v>
      </c>
      <c r="AJ111" s="18" t="s">
        <v>68</v>
      </c>
      <c r="AK111" s="18" t="s">
        <v>68</v>
      </c>
      <c r="AL111" s="18" t="s">
        <v>68</v>
      </c>
      <c r="AM111" s="18" t="s">
        <v>68</v>
      </c>
      <c r="AN111" s="18">
        <v>0</v>
      </c>
      <c r="AO111" s="18">
        <v>0</v>
      </c>
    </row>
    <row r="112" spans="1:41" x14ac:dyDescent="0.25">
      <c r="A112" s="118">
        <v>108</v>
      </c>
      <c r="B112" s="118">
        <v>4</v>
      </c>
      <c r="C112" s="118">
        <v>2</v>
      </c>
      <c r="D112" s="118">
        <v>3</v>
      </c>
      <c r="E112" s="118">
        <v>6</v>
      </c>
      <c r="F112" s="118">
        <v>10</v>
      </c>
      <c r="G112" s="118">
        <v>2</v>
      </c>
      <c r="H112" s="118">
        <v>2</v>
      </c>
      <c r="I112" s="118" t="s">
        <v>922</v>
      </c>
      <c r="K112" s="116" t="s">
        <v>1890</v>
      </c>
      <c r="L112" s="18">
        <v>1</v>
      </c>
      <c r="M112" s="18" t="str">
        <f>INDEX(WeatherFiles!$A$14:$A$17,MATCH(Model_Input_Builder!$B112,WeatherFiles!$D$14:$D$17,0),1)</f>
        <v>USA_WA_Spokane.Intl.AP.727850_TMY3</v>
      </c>
      <c r="N112" s="18">
        <v>0</v>
      </c>
      <c r="O112" s="18">
        <v>0</v>
      </c>
      <c r="P112" s="18" t="str">
        <f>INDEX(Above_Ground_Wall_Con!$A$4:$A$19,MATCH(Model_Input_Builder!$C112,Above_Ground_Wall_Con!$D$4:$D$19,0),1)</f>
        <v>Wood-Framed - 2x4 - 16 in OC - R-11 Cavity</v>
      </c>
      <c r="Q112" s="18" t="str">
        <f>INDEX(Ceiling_And_Roof_Con!$A$3:$A$7,MATCH(Model_Input_Builder!$D112,Ceiling_And_Roof_Con!$D$3:$D$7,0),1)</f>
        <v>Attic - R38 Cavity Insulation</v>
      </c>
      <c r="R112" s="18" t="str">
        <f>INDEX(Foundation_And_Floor_Con!$A$4:$A$27,MATCH(Model_Input_Builder!$E112,Foundation_And_Floor_Con!$AI$4:$AI$27,0),1)</f>
        <v>Slab - Uninsulated</v>
      </c>
      <c r="S112" s="18" t="str">
        <f>INDEX(Windows!$A$4:$A$26,MATCH(Model_Input_Builder!$F112,Windows!$E$4:$E$26,0),1)</f>
        <v>Double, low-e, medium SHGC, argon, metal, TB</v>
      </c>
      <c r="T112" s="18">
        <f>INDEX(Windows!$C$4:$C$26,MATCH(Model_Input_Builder!$F112,Windows!$E$4:$E$26,0),1)</f>
        <v>0.42</v>
      </c>
      <c r="U112" s="18">
        <f>INDEX(Windows!$D$4:$D$26,MATCH(Model_Input_Builder!$F112,Windows!$E$4:$E$26,0),1)</f>
        <v>0.35</v>
      </c>
      <c r="V112" s="18" t="s">
        <v>278</v>
      </c>
      <c r="W112" s="18" t="s">
        <v>278</v>
      </c>
      <c r="X112" s="18" t="s">
        <v>347</v>
      </c>
      <c r="Y112" s="18" t="s">
        <v>33</v>
      </c>
      <c r="Z112" s="18" t="s">
        <v>34</v>
      </c>
      <c r="AA112" s="93">
        <f>INDEX(Duct_Leakage!$A$3:$A$6,MATCH(Model_Input_Builder!$G112,Duct_Leakage!$E$3:$E$6,0),1)</f>
        <v>0.06</v>
      </c>
      <c r="AB112" s="93">
        <f>INDEX(Duct_Leakage!$B$3:$B$6,MATCH(Model_Input_Builder!$G112,Duct_Leakage!$E$3:$E$6,0),1)</f>
        <v>0.03</v>
      </c>
      <c r="AC112" s="18">
        <v>30</v>
      </c>
      <c r="AD112" s="18">
        <v>30</v>
      </c>
      <c r="AE112" s="18" t="s">
        <v>68</v>
      </c>
      <c r="AF112" s="18" t="s">
        <v>36</v>
      </c>
      <c r="AG112" s="49">
        <v>0</v>
      </c>
      <c r="AH112" s="18">
        <v>0</v>
      </c>
      <c r="AI112" s="18" t="s">
        <v>68</v>
      </c>
      <c r="AJ112" s="18" t="s">
        <v>68</v>
      </c>
      <c r="AK112" s="18" t="s">
        <v>68</v>
      </c>
      <c r="AL112" s="18" t="s">
        <v>68</v>
      </c>
      <c r="AM112" s="18" t="s">
        <v>68</v>
      </c>
      <c r="AN112" s="18">
        <v>0</v>
      </c>
      <c r="AO112" s="18">
        <v>0</v>
      </c>
    </row>
    <row r="113" spans="1:41" x14ac:dyDescent="0.25">
      <c r="A113" s="118">
        <v>109</v>
      </c>
      <c r="B113" s="118">
        <v>2</v>
      </c>
      <c r="C113" s="118">
        <v>3</v>
      </c>
      <c r="D113" s="118">
        <v>1</v>
      </c>
      <c r="E113" s="118">
        <v>11</v>
      </c>
      <c r="F113" s="118">
        <v>15</v>
      </c>
      <c r="G113" s="118">
        <v>1</v>
      </c>
      <c r="H113" s="118">
        <v>1</v>
      </c>
      <c r="I113" s="118" t="s">
        <v>923</v>
      </c>
      <c r="K113" s="116" t="s">
        <v>1891</v>
      </c>
      <c r="L113" s="18">
        <v>1</v>
      </c>
      <c r="M113" s="18" t="str">
        <f>INDEX(WeatherFiles!$A$14:$A$17,MATCH(Model_Input_Builder!$B113,WeatherFiles!$D$14:$D$17,0),1)</f>
        <v>USA_MT_Kalispell-Glacier.Park.Intl.AP.727790_TMY3</v>
      </c>
      <c r="N113" s="18">
        <v>0</v>
      </c>
      <c r="O113" s="18">
        <v>0</v>
      </c>
      <c r="P113" s="18" t="str">
        <f>INDEX(Above_Ground_Wall_Con!$A$4:$A$19,MATCH(Model_Input_Builder!$C113,Above_Ground_Wall_Con!$D$4:$D$19,0),1)</f>
        <v>Wood-Framed - 2x4 - 16 in OC - R-13 Cavity</v>
      </c>
      <c r="Q113" s="18" t="str">
        <f>INDEX(Ceiling_And_Roof_Con!$A$3:$A$7,MATCH(Model_Input_Builder!$D113,Ceiling_And_Roof_Con!$D$3:$D$7,0),1)</f>
        <v>Attic - R0 Cavity Insulation</v>
      </c>
      <c r="R113" s="18" t="str">
        <f>INDEX(Foundation_And_Floor_Con!$A$4:$A$27,MATCH(Model_Input_Builder!$E113,Foundation_And_Floor_Con!$AI$4:$AI$27,0),1)</f>
        <v>Heated Basement - Uninsulated</v>
      </c>
      <c r="S113" s="18" t="str">
        <f>INDEX(Windows!$A$4:$A$26,MATCH(Model_Input_Builder!$F113,Windows!$E$4:$E$26,0),1)</f>
        <v>Double, low-e, high SHGC, argon, non-metal</v>
      </c>
      <c r="T113" s="18">
        <f>INDEX(Windows!$C$4:$C$26,MATCH(Model_Input_Builder!$F113,Windows!$E$4:$E$26,0),1)</f>
        <v>0.28999999999999998</v>
      </c>
      <c r="U113" s="18">
        <f>INDEX(Windows!$D$4:$D$26,MATCH(Model_Input_Builder!$F113,Windows!$E$4:$E$26,0),1)</f>
        <v>0.5</v>
      </c>
      <c r="V113" s="18" t="s">
        <v>278</v>
      </c>
      <c r="W113" s="18" t="s">
        <v>278</v>
      </c>
      <c r="X113" s="18" t="s">
        <v>347</v>
      </c>
      <c r="Y113" s="18" t="s">
        <v>33</v>
      </c>
      <c r="Z113" s="18" t="s">
        <v>34</v>
      </c>
      <c r="AA113" s="93">
        <f>INDEX(Duct_Leakage!$A$3:$A$6,MATCH(Model_Input_Builder!$G113,Duct_Leakage!$E$3:$E$6,0),1)</f>
        <v>0.03</v>
      </c>
      <c r="AB113" s="93">
        <f>INDEX(Duct_Leakage!$B$3:$B$6,MATCH(Model_Input_Builder!$G113,Duct_Leakage!$E$3:$E$6,0),1)</f>
        <v>1.4999999999999999E-2</v>
      </c>
      <c r="AC113" s="18">
        <v>30</v>
      </c>
      <c r="AD113" s="18">
        <v>30</v>
      </c>
      <c r="AE113" s="18" t="s">
        <v>68</v>
      </c>
      <c r="AF113" s="18" t="s">
        <v>36</v>
      </c>
      <c r="AG113" s="49">
        <v>0</v>
      </c>
      <c r="AH113" s="18">
        <v>0</v>
      </c>
      <c r="AI113" s="18" t="s">
        <v>68</v>
      </c>
      <c r="AJ113" s="18" t="s">
        <v>68</v>
      </c>
      <c r="AK113" s="18" t="s">
        <v>68</v>
      </c>
      <c r="AL113" s="18" t="s">
        <v>68</v>
      </c>
      <c r="AM113" s="18" t="s">
        <v>68</v>
      </c>
      <c r="AN113" s="18">
        <v>0</v>
      </c>
      <c r="AO113" s="18">
        <v>0</v>
      </c>
    </row>
    <row r="114" spans="1:41" x14ac:dyDescent="0.25">
      <c r="A114" s="118">
        <v>110</v>
      </c>
      <c r="B114" s="118">
        <v>1</v>
      </c>
      <c r="C114" s="118">
        <v>4</v>
      </c>
      <c r="D114" s="118">
        <v>2</v>
      </c>
      <c r="E114" s="118">
        <v>8</v>
      </c>
      <c r="F114" s="118">
        <v>17</v>
      </c>
      <c r="G114" s="118">
        <v>1</v>
      </c>
      <c r="H114" s="118">
        <v>2</v>
      </c>
      <c r="I114" s="118" t="s">
        <v>924</v>
      </c>
      <c r="K114" s="116" t="s">
        <v>1892</v>
      </c>
      <c r="L114" s="18">
        <v>1</v>
      </c>
      <c r="M114" s="18" t="str">
        <f>INDEX(WeatherFiles!$A$14:$A$17,MATCH(Model_Input_Builder!$B114,WeatherFiles!$D$14:$D$17,0),1)</f>
        <v>USA_ID_Boise.AP-Gowen.Field.ANGB.726810_TMY3</v>
      </c>
      <c r="N114" s="18">
        <v>0</v>
      </c>
      <c r="O114" s="18">
        <v>0</v>
      </c>
      <c r="P114" s="18" t="str">
        <f>INDEX(Above_Ground_Wall_Con!$A$4:$A$19,MATCH(Model_Input_Builder!$C114,Above_Ground_Wall_Con!$D$4:$D$19,0),1)</f>
        <v>Wood-Framed - 2x6 - 16 in OC - R-0 Cavity</v>
      </c>
      <c r="Q114" s="18" t="str">
        <f>INDEX(Ceiling_And_Roof_Con!$A$3:$A$7,MATCH(Model_Input_Builder!$D114,Ceiling_And_Roof_Con!$D$3:$D$7,0),1)</f>
        <v>Attic - R30 Cavity Insulation</v>
      </c>
      <c r="R114" s="18" t="str">
        <f>INDEX(Foundation_And_Floor_Con!$A$4:$A$27,MATCH(Model_Input_Builder!$E114,Foundation_And_Floor_Con!$AI$4:$AI$27,0),1)</f>
        <v>Slab - R5 Under Full Slab with R5 Thermal Break</v>
      </c>
      <c r="S114" s="18" t="str">
        <f>INDEX(Windows!$A$4:$A$26,MATCH(Model_Input_Builder!$F114,Windows!$E$4:$E$26,0),1)</f>
        <v>Double, low-e, low SHGC, argon, non-metal</v>
      </c>
      <c r="T114" s="18">
        <f>INDEX(Windows!$C$4:$C$26,MATCH(Model_Input_Builder!$F114,Windows!$E$4:$E$26,0),1)</f>
        <v>0.27</v>
      </c>
      <c r="U114" s="18">
        <f>INDEX(Windows!$D$4:$D$26,MATCH(Model_Input_Builder!$F114,Windows!$E$4:$E$26,0),1)</f>
        <v>0.2</v>
      </c>
      <c r="V114" s="18" t="s">
        <v>278</v>
      </c>
      <c r="W114" s="18" t="s">
        <v>278</v>
      </c>
      <c r="X114" s="18" t="s">
        <v>347</v>
      </c>
      <c r="Y114" s="18" t="s">
        <v>33</v>
      </c>
      <c r="Z114" s="18" t="s">
        <v>34</v>
      </c>
      <c r="AA114" s="93">
        <f>INDEX(Duct_Leakage!$A$3:$A$6,MATCH(Model_Input_Builder!$G114,Duct_Leakage!$E$3:$E$6,0),1)</f>
        <v>0.03</v>
      </c>
      <c r="AB114" s="93">
        <f>INDEX(Duct_Leakage!$B$3:$B$6,MATCH(Model_Input_Builder!$G114,Duct_Leakage!$E$3:$E$6,0),1)</f>
        <v>1.4999999999999999E-2</v>
      </c>
      <c r="AC114" s="18">
        <v>30</v>
      </c>
      <c r="AD114" s="18">
        <v>30</v>
      </c>
      <c r="AE114" s="18" t="s">
        <v>68</v>
      </c>
      <c r="AF114" s="18" t="s">
        <v>36</v>
      </c>
      <c r="AG114" s="49">
        <v>0</v>
      </c>
      <c r="AH114" s="18">
        <v>0</v>
      </c>
      <c r="AI114" s="18" t="s">
        <v>68</v>
      </c>
      <c r="AJ114" s="18" t="s">
        <v>68</v>
      </c>
      <c r="AK114" s="18" t="s">
        <v>68</v>
      </c>
      <c r="AL114" s="18" t="s">
        <v>68</v>
      </c>
      <c r="AM114" s="18" t="s">
        <v>68</v>
      </c>
      <c r="AN114" s="18">
        <v>0</v>
      </c>
      <c r="AO114" s="18">
        <v>0</v>
      </c>
    </row>
    <row r="115" spans="1:41" x14ac:dyDescent="0.25">
      <c r="A115" s="118">
        <v>111</v>
      </c>
      <c r="B115" s="118">
        <v>1</v>
      </c>
      <c r="C115" s="118">
        <v>8</v>
      </c>
      <c r="D115" s="118">
        <v>1</v>
      </c>
      <c r="E115" s="118">
        <v>6</v>
      </c>
      <c r="F115" s="118">
        <v>9</v>
      </c>
      <c r="G115" s="118">
        <v>2</v>
      </c>
      <c r="H115" s="118">
        <v>1</v>
      </c>
      <c r="I115" s="118" t="s">
        <v>925</v>
      </c>
      <c r="K115" s="116" t="s">
        <v>1893</v>
      </c>
      <c r="L115" s="18">
        <v>1</v>
      </c>
      <c r="M115" s="18" t="str">
        <f>INDEX(WeatherFiles!$A$14:$A$17,MATCH(Model_Input_Builder!$B115,WeatherFiles!$D$14:$D$17,0),1)</f>
        <v>USA_ID_Boise.AP-Gowen.Field.ANGB.726810_TMY3</v>
      </c>
      <c r="N115" s="18">
        <v>0</v>
      </c>
      <c r="O115" s="18">
        <v>0</v>
      </c>
      <c r="P115" s="18" t="str">
        <f>INDEX(Above_Ground_Wall_Con!$A$4:$A$19,MATCH(Model_Input_Builder!$C115,Above_Ground_Wall_Con!$D$4:$D$19,0),1)</f>
        <v>Wood-Framed - 2x6 - 24 in OC - R-21 Cavity - R-10 Header</v>
      </c>
      <c r="Q115" s="18" t="str">
        <f>INDEX(Ceiling_And_Roof_Con!$A$3:$A$7,MATCH(Model_Input_Builder!$D115,Ceiling_And_Roof_Con!$D$3:$D$7,0),1)</f>
        <v>Attic - R0 Cavity Insulation</v>
      </c>
      <c r="R115" s="18" t="str">
        <f>INDEX(Foundation_And_Floor_Con!$A$4:$A$27,MATCH(Model_Input_Builder!$E115,Foundation_And_Floor_Con!$AI$4:$AI$27,0),1)</f>
        <v>Slab - Uninsulated</v>
      </c>
      <c r="S115" s="18" t="str">
        <f>INDEX(Windows!$A$4:$A$26,MATCH(Model_Input_Builder!$F115,Windows!$E$4:$E$26,0),1)</f>
        <v>Double, low-e, high SHGC, argon, metal, TB</v>
      </c>
      <c r="T115" s="18">
        <f>INDEX(Windows!$C$4:$C$26,MATCH(Model_Input_Builder!$F115,Windows!$E$4:$E$26,0),1)</f>
        <v>0.42</v>
      </c>
      <c r="U115" s="18">
        <f>INDEX(Windows!$D$4:$D$26,MATCH(Model_Input_Builder!$F115,Windows!$E$4:$E$26,0),1)</f>
        <v>0.55000000000000004</v>
      </c>
      <c r="V115" s="18" t="s">
        <v>278</v>
      </c>
      <c r="W115" s="18" t="s">
        <v>278</v>
      </c>
      <c r="X115" s="18" t="s">
        <v>347</v>
      </c>
      <c r="Y115" s="18" t="s">
        <v>33</v>
      </c>
      <c r="Z115" s="18" t="s">
        <v>34</v>
      </c>
      <c r="AA115" s="93">
        <f>INDEX(Duct_Leakage!$A$3:$A$6,MATCH(Model_Input_Builder!$G115,Duct_Leakage!$E$3:$E$6,0),1)</f>
        <v>0.06</v>
      </c>
      <c r="AB115" s="93">
        <f>INDEX(Duct_Leakage!$B$3:$B$6,MATCH(Model_Input_Builder!$G115,Duct_Leakage!$E$3:$E$6,0),1)</f>
        <v>0.03</v>
      </c>
      <c r="AC115" s="18">
        <v>30</v>
      </c>
      <c r="AD115" s="18">
        <v>30</v>
      </c>
      <c r="AE115" s="18" t="s">
        <v>68</v>
      </c>
      <c r="AF115" s="18" t="s">
        <v>36</v>
      </c>
      <c r="AG115" s="49">
        <v>0</v>
      </c>
      <c r="AH115" s="18">
        <v>0</v>
      </c>
      <c r="AI115" s="18" t="s">
        <v>68</v>
      </c>
      <c r="AJ115" s="18" t="s">
        <v>68</v>
      </c>
      <c r="AK115" s="18" t="s">
        <v>68</v>
      </c>
      <c r="AL115" s="18" t="s">
        <v>68</v>
      </c>
      <c r="AM115" s="18" t="s">
        <v>68</v>
      </c>
      <c r="AN115" s="18">
        <v>0</v>
      </c>
      <c r="AO115" s="18">
        <v>0</v>
      </c>
    </row>
    <row r="116" spans="1:41" x14ac:dyDescent="0.25">
      <c r="A116" s="118">
        <v>112</v>
      </c>
      <c r="B116" s="118">
        <v>1</v>
      </c>
      <c r="C116" s="118">
        <v>4</v>
      </c>
      <c r="D116" s="118">
        <v>2</v>
      </c>
      <c r="E116" s="118">
        <v>18</v>
      </c>
      <c r="F116" s="118">
        <v>10</v>
      </c>
      <c r="G116" s="118">
        <v>1</v>
      </c>
      <c r="H116" s="118">
        <v>3</v>
      </c>
      <c r="I116" s="118" t="s">
        <v>926</v>
      </c>
      <c r="K116" s="116" t="s">
        <v>1894</v>
      </c>
      <c r="L116" s="18">
        <v>1</v>
      </c>
      <c r="M116" s="18" t="str">
        <f>INDEX(WeatherFiles!$A$14:$A$17,MATCH(Model_Input_Builder!$B116,WeatherFiles!$D$14:$D$17,0),1)</f>
        <v>USA_ID_Boise.AP-Gowen.Field.ANGB.726810_TMY3</v>
      </c>
      <c r="N116" s="18">
        <v>0</v>
      </c>
      <c r="O116" s="18">
        <v>0</v>
      </c>
      <c r="P116" s="18" t="str">
        <f>INDEX(Above_Ground_Wall_Con!$A$4:$A$19,MATCH(Model_Input_Builder!$C116,Above_Ground_Wall_Con!$D$4:$D$19,0),1)</f>
        <v>Wood-Framed - 2x6 - 16 in OC - R-0 Cavity</v>
      </c>
      <c r="Q116" s="18" t="str">
        <f>INDEX(Ceiling_And_Roof_Con!$A$3:$A$7,MATCH(Model_Input_Builder!$D116,Ceiling_And_Roof_Con!$D$3:$D$7,0),1)</f>
        <v>Attic - R30 Cavity Insulation</v>
      </c>
      <c r="R116" s="18" t="str">
        <f>INDEX(Foundation_And_Floor_Con!$A$4:$A$27,MATCH(Model_Input_Builder!$E116,Foundation_And_Floor_Con!$AI$4:$AI$27,0),1)</f>
        <v>Unheated Basement - R30 Cavity Insulation</v>
      </c>
      <c r="S116" s="18" t="str">
        <f>INDEX(Windows!$A$4:$A$26,MATCH(Model_Input_Builder!$F116,Windows!$E$4:$E$26,0),1)</f>
        <v>Double, low-e, medium SHGC, argon, metal, TB</v>
      </c>
      <c r="T116" s="18">
        <f>INDEX(Windows!$C$4:$C$26,MATCH(Model_Input_Builder!$F116,Windows!$E$4:$E$26,0),1)</f>
        <v>0.42</v>
      </c>
      <c r="U116" s="18">
        <f>INDEX(Windows!$D$4:$D$26,MATCH(Model_Input_Builder!$F116,Windows!$E$4:$E$26,0),1)</f>
        <v>0.35</v>
      </c>
      <c r="V116" s="18" t="s">
        <v>278</v>
      </c>
      <c r="W116" s="18" t="s">
        <v>278</v>
      </c>
      <c r="X116" s="18" t="s">
        <v>347</v>
      </c>
      <c r="Y116" s="18" t="s">
        <v>33</v>
      </c>
      <c r="Z116" s="18" t="s">
        <v>34</v>
      </c>
      <c r="AA116" s="93">
        <f>INDEX(Duct_Leakage!$A$3:$A$6,MATCH(Model_Input_Builder!$G116,Duct_Leakage!$E$3:$E$6,0),1)</f>
        <v>0.03</v>
      </c>
      <c r="AB116" s="93">
        <f>INDEX(Duct_Leakage!$B$3:$B$6,MATCH(Model_Input_Builder!$G116,Duct_Leakage!$E$3:$E$6,0),1)</f>
        <v>1.4999999999999999E-2</v>
      </c>
      <c r="AC116" s="18">
        <v>30</v>
      </c>
      <c r="AD116" s="18">
        <v>30</v>
      </c>
      <c r="AE116" s="18" t="s">
        <v>68</v>
      </c>
      <c r="AF116" s="18" t="s">
        <v>36</v>
      </c>
      <c r="AG116" s="49">
        <v>0</v>
      </c>
      <c r="AH116" s="18">
        <v>0</v>
      </c>
      <c r="AI116" s="18" t="s">
        <v>68</v>
      </c>
      <c r="AJ116" s="18" t="s">
        <v>68</v>
      </c>
      <c r="AK116" s="18" t="s">
        <v>68</v>
      </c>
      <c r="AL116" s="18" t="s">
        <v>68</v>
      </c>
      <c r="AM116" s="18" t="s">
        <v>68</v>
      </c>
      <c r="AN116" s="18">
        <v>0</v>
      </c>
      <c r="AO116" s="18">
        <v>0</v>
      </c>
    </row>
    <row r="117" spans="1:41" x14ac:dyDescent="0.25">
      <c r="A117" s="118">
        <v>113</v>
      </c>
      <c r="B117" s="118">
        <v>3</v>
      </c>
      <c r="C117" s="118">
        <v>5</v>
      </c>
      <c r="D117" s="118">
        <v>4</v>
      </c>
      <c r="E117" s="118">
        <v>10</v>
      </c>
      <c r="F117" s="118">
        <v>11</v>
      </c>
      <c r="G117" s="118">
        <v>1</v>
      </c>
      <c r="H117" s="118">
        <v>2</v>
      </c>
      <c r="I117" s="118" t="s">
        <v>927</v>
      </c>
      <c r="K117" s="116" t="s">
        <v>1895</v>
      </c>
      <c r="L117" s="18">
        <v>1</v>
      </c>
      <c r="M117" s="18" t="str">
        <f>INDEX(WeatherFiles!$A$14:$A$17,MATCH(Model_Input_Builder!$B117,WeatherFiles!$D$14:$D$17,0),1)</f>
        <v>USA_WA_Seattle-Tacoma.Intl.AP.727930_TMY3</v>
      </c>
      <c r="N117" s="18">
        <v>0</v>
      </c>
      <c r="O117" s="18">
        <v>0</v>
      </c>
      <c r="P117" s="18" t="str">
        <f>INDEX(Above_Ground_Wall_Con!$A$4:$A$19,MATCH(Model_Input_Builder!$C117,Above_Ground_Wall_Con!$D$4:$D$19,0),1)</f>
        <v>Wood-Framed - 2x6 - 16 in OC - R-19 Cavity</v>
      </c>
      <c r="Q117" s="18" t="str">
        <f>INDEX(Ceiling_And_Roof_Con!$A$3:$A$7,MATCH(Model_Input_Builder!$D117,Ceiling_And_Roof_Con!$D$3:$D$7,0),1)</f>
        <v>Attic - R49 Cavity Insulation</v>
      </c>
      <c r="R117" s="18" t="str">
        <f>INDEX(Foundation_And_Floor_Con!$A$4:$A$27,MATCH(Model_Input_Builder!$E117,Foundation_And_Floor_Con!$AI$4:$AI$27,0),1)</f>
        <v>Slab - R10 Under Full Slab with R5 Thermal Break</v>
      </c>
      <c r="S117" s="18" t="str">
        <f>INDEX(Windows!$A$4:$A$26,MATCH(Model_Input_Builder!$F117,Windows!$E$4:$E$26,0),1)</f>
        <v>Double, low-e, low SHGC, argon, metal, TB</v>
      </c>
      <c r="T117" s="18">
        <f>INDEX(Windows!$C$4:$C$26,MATCH(Model_Input_Builder!$F117,Windows!$E$4:$E$26,0),1)</f>
        <v>0.41</v>
      </c>
      <c r="U117" s="18">
        <f>INDEX(Windows!$D$4:$D$26,MATCH(Model_Input_Builder!$F117,Windows!$E$4:$E$26,0),1)</f>
        <v>0.23</v>
      </c>
      <c r="V117" s="18" t="s">
        <v>278</v>
      </c>
      <c r="W117" s="18" t="s">
        <v>278</v>
      </c>
      <c r="X117" s="18" t="s">
        <v>347</v>
      </c>
      <c r="Y117" s="18" t="s">
        <v>33</v>
      </c>
      <c r="Z117" s="18" t="s">
        <v>34</v>
      </c>
      <c r="AA117" s="93">
        <f>INDEX(Duct_Leakage!$A$3:$A$6,MATCH(Model_Input_Builder!$G117,Duct_Leakage!$E$3:$E$6,0),1)</f>
        <v>0.03</v>
      </c>
      <c r="AB117" s="93">
        <f>INDEX(Duct_Leakage!$B$3:$B$6,MATCH(Model_Input_Builder!$G117,Duct_Leakage!$E$3:$E$6,0),1)</f>
        <v>1.4999999999999999E-2</v>
      </c>
      <c r="AC117" s="18">
        <v>30</v>
      </c>
      <c r="AD117" s="18">
        <v>30</v>
      </c>
      <c r="AE117" s="18" t="s">
        <v>68</v>
      </c>
      <c r="AF117" s="18" t="s">
        <v>36</v>
      </c>
      <c r="AG117" s="49">
        <v>0</v>
      </c>
      <c r="AH117" s="18">
        <v>0</v>
      </c>
      <c r="AI117" s="18" t="s">
        <v>68</v>
      </c>
      <c r="AJ117" s="18" t="s">
        <v>68</v>
      </c>
      <c r="AK117" s="18" t="s">
        <v>68</v>
      </c>
      <c r="AL117" s="18" t="s">
        <v>68</v>
      </c>
      <c r="AM117" s="18" t="s">
        <v>68</v>
      </c>
      <c r="AN117" s="18">
        <v>0</v>
      </c>
      <c r="AO117" s="18">
        <v>0</v>
      </c>
    </row>
    <row r="118" spans="1:41" x14ac:dyDescent="0.25">
      <c r="A118" s="118">
        <v>114</v>
      </c>
      <c r="B118" s="118">
        <v>2</v>
      </c>
      <c r="C118" s="118">
        <v>7</v>
      </c>
      <c r="D118" s="118">
        <v>3</v>
      </c>
      <c r="E118" s="118">
        <v>16</v>
      </c>
      <c r="F118" s="118">
        <v>4</v>
      </c>
      <c r="G118" s="118">
        <v>2</v>
      </c>
      <c r="H118" s="118">
        <v>4</v>
      </c>
      <c r="I118" s="118" t="s">
        <v>928</v>
      </c>
      <c r="K118" s="116" t="s">
        <v>1896</v>
      </c>
      <c r="L118" s="18">
        <v>1</v>
      </c>
      <c r="M118" s="18" t="str">
        <f>INDEX(WeatherFiles!$A$14:$A$17,MATCH(Model_Input_Builder!$B118,WeatherFiles!$D$14:$D$17,0),1)</f>
        <v>USA_MT_Kalispell-Glacier.Park.Intl.AP.727790_TMY3</v>
      </c>
      <c r="N118" s="18">
        <v>0</v>
      </c>
      <c r="O118" s="18">
        <v>0</v>
      </c>
      <c r="P118" s="18" t="str">
        <f>INDEX(Above_Ground_Wall_Con!$A$4:$A$19,MATCH(Model_Input_Builder!$C118,Above_Ground_Wall_Con!$D$4:$D$19,0),1)</f>
        <v>Wood-Framed - 2x6 - 24 in OC - R-19 Cavity - R-10 Header</v>
      </c>
      <c r="Q118" s="18" t="str">
        <f>INDEX(Ceiling_And_Roof_Con!$A$3:$A$7,MATCH(Model_Input_Builder!$D118,Ceiling_And_Roof_Con!$D$3:$D$7,0),1)</f>
        <v>Attic - R38 Cavity Insulation</v>
      </c>
      <c r="R118" s="18" t="str">
        <f>INDEX(Foundation_And_Floor_Con!$A$4:$A$27,MATCH(Model_Input_Builder!$E118,Foundation_And_Floor_Con!$AI$4:$AI$27,0),1)</f>
        <v>Unheated Basement - R13 Cavity Insulation</v>
      </c>
      <c r="S118" s="18" t="str">
        <f>INDEX(Windows!$A$4:$A$26,MATCH(Model_Input_Builder!$F118,Windows!$E$4:$E$26,0),1)</f>
        <v>Double, low-e, high SHGC, argon, metal</v>
      </c>
      <c r="T118" s="18">
        <f>INDEX(Windows!$C$4:$C$26,MATCH(Model_Input_Builder!$F118,Windows!$E$4:$E$26,0),1)</f>
        <v>0.65</v>
      </c>
      <c r="U118" s="18">
        <f>INDEX(Windows!$D$4:$D$26,MATCH(Model_Input_Builder!$F118,Windows!$E$4:$E$26,0),1)</f>
        <v>0.57999999999999996</v>
      </c>
      <c r="V118" s="18" t="s">
        <v>278</v>
      </c>
      <c r="W118" s="18" t="s">
        <v>278</v>
      </c>
      <c r="X118" s="18" t="s">
        <v>347</v>
      </c>
      <c r="Y118" s="18" t="s">
        <v>33</v>
      </c>
      <c r="Z118" s="18" t="s">
        <v>34</v>
      </c>
      <c r="AA118" s="93">
        <f>INDEX(Duct_Leakage!$A$3:$A$6,MATCH(Model_Input_Builder!$G118,Duct_Leakage!$E$3:$E$6,0),1)</f>
        <v>0.06</v>
      </c>
      <c r="AB118" s="93">
        <f>INDEX(Duct_Leakage!$B$3:$B$6,MATCH(Model_Input_Builder!$G118,Duct_Leakage!$E$3:$E$6,0),1)</f>
        <v>0.03</v>
      </c>
      <c r="AC118" s="18">
        <v>30</v>
      </c>
      <c r="AD118" s="18">
        <v>30</v>
      </c>
      <c r="AE118" s="18" t="s">
        <v>68</v>
      </c>
      <c r="AF118" s="18" t="s">
        <v>36</v>
      </c>
      <c r="AG118" s="49">
        <v>0</v>
      </c>
      <c r="AH118" s="18">
        <v>0</v>
      </c>
      <c r="AI118" s="18" t="s">
        <v>68</v>
      </c>
      <c r="AJ118" s="18" t="s">
        <v>68</v>
      </c>
      <c r="AK118" s="18" t="s">
        <v>68</v>
      </c>
      <c r="AL118" s="18" t="s">
        <v>68</v>
      </c>
      <c r="AM118" s="18" t="s">
        <v>68</v>
      </c>
      <c r="AN118" s="18">
        <v>0</v>
      </c>
      <c r="AO118" s="18">
        <v>0</v>
      </c>
    </row>
    <row r="119" spans="1:41" x14ac:dyDescent="0.25">
      <c r="A119" s="118">
        <v>115</v>
      </c>
      <c r="B119" s="118">
        <v>3</v>
      </c>
      <c r="C119" s="118">
        <v>3</v>
      </c>
      <c r="D119" s="118">
        <v>3</v>
      </c>
      <c r="E119" s="118">
        <v>18</v>
      </c>
      <c r="F119" s="118">
        <v>20</v>
      </c>
      <c r="G119" s="118">
        <v>1</v>
      </c>
      <c r="H119" s="118">
        <v>2</v>
      </c>
      <c r="I119" s="118" t="s">
        <v>929</v>
      </c>
      <c r="K119" s="116" t="s">
        <v>1897</v>
      </c>
      <c r="L119" s="18">
        <v>1</v>
      </c>
      <c r="M119" s="18" t="str">
        <f>INDEX(WeatherFiles!$A$14:$A$17,MATCH(Model_Input_Builder!$B119,WeatherFiles!$D$14:$D$17,0),1)</f>
        <v>USA_WA_Seattle-Tacoma.Intl.AP.727930_TMY3</v>
      </c>
      <c r="N119" s="18">
        <v>0</v>
      </c>
      <c r="O119" s="18">
        <v>0</v>
      </c>
      <c r="P119" s="18" t="str">
        <f>INDEX(Above_Ground_Wall_Con!$A$4:$A$19,MATCH(Model_Input_Builder!$C119,Above_Ground_Wall_Con!$D$4:$D$19,0),1)</f>
        <v>Wood-Framed - 2x4 - 16 in OC - R-13 Cavity</v>
      </c>
      <c r="Q119" s="18" t="str">
        <f>INDEX(Ceiling_And_Roof_Con!$A$3:$A$7,MATCH(Model_Input_Builder!$D119,Ceiling_And_Roof_Con!$D$3:$D$7,0),1)</f>
        <v>Attic - R38 Cavity Insulation</v>
      </c>
      <c r="R119" s="18" t="str">
        <f>INDEX(Foundation_And_Floor_Con!$A$4:$A$27,MATCH(Model_Input_Builder!$E119,Foundation_And_Floor_Con!$AI$4:$AI$27,0),1)</f>
        <v>Unheated Basement - R30 Cavity Insulation</v>
      </c>
      <c r="S119" s="18" t="str">
        <f>INDEX(Windows!$A$4:$A$26,MATCH(Model_Input_Builder!$F119,Windows!$E$4:$E$26,0),1)</f>
        <v>Triple, low-e, low SHGC, argon, non-metal</v>
      </c>
      <c r="T119" s="18">
        <f>INDEX(Windows!$C$4:$C$26,MATCH(Model_Input_Builder!$F119,Windows!$E$4:$E$26,0),1)</f>
        <v>0.19</v>
      </c>
      <c r="U119" s="18">
        <f>INDEX(Windows!$D$4:$D$26,MATCH(Model_Input_Builder!$F119,Windows!$E$4:$E$26,0),1)</f>
        <v>0.18</v>
      </c>
      <c r="V119" s="18" t="s">
        <v>278</v>
      </c>
      <c r="W119" s="18" t="s">
        <v>278</v>
      </c>
      <c r="X119" s="18" t="s">
        <v>347</v>
      </c>
      <c r="Y119" s="18" t="s">
        <v>33</v>
      </c>
      <c r="Z119" s="18" t="s">
        <v>34</v>
      </c>
      <c r="AA119" s="93">
        <f>INDEX(Duct_Leakage!$A$3:$A$6,MATCH(Model_Input_Builder!$G119,Duct_Leakage!$E$3:$E$6,0),1)</f>
        <v>0.03</v>
      </c>
      <c r="AB119" s="93">
        <f>INDEX(Duct_Leakage!$B$3:$B$6,MATCH(Model_Input_Builder!$G119,Duct_Leakage!$E$3:$E$6,0),1)</f>
        <v>1.4999999999999999E-2</v>
      </c>
      <c r="AC119" s="18">
        <v>30</v>
      </c>
      <c r="AD119" s="18">
        <v>30</v>
      </c>
      <c r="AE119" s="18" t="s">
        <v>68</v>
      </c>
      <c r="AF119" s="18" t="s">
        <v>36</v>
      </c>
      <c r="AG119" s="49">
        <v>0</v>
      </c>
      <c r="AH119" s="18">
        <v>0</v>
      </c>
      <c r="AI119" s="18" t="s">
        <v>68</v>
      </c>
      <c r="AJ119" s="18" t="s">
        <v>68</v>
      </c>
      <c r="AK119" s="18" t="s">
        <v>68</v>
      </c>
      <c r="AL119" s="18" t="s">
        <v>68</v>
      </c>
      <c r="AM119" s="18" t="s">
        <v>68</v>
      </c>
      <c r="AN119" s="18">
        <v>0</v>
      </c>
      <c r="AO119" s="18">
        <v>0</v>
      </c>
    </row>
    <row r="120" spans="1:41" x14ac:dyDescent="0.25">
      <c r="A120" s="118">
        <v>116</v>
      </c>
      <c r="B120" s="118">
        <v>3</v>
      </c>
      <c r="C120" s="118">
        <v>1</v>
      </c>
      <c r="D120" s="118">
        <v>3</v>
      </c>
      <c r="E120" s="118">
        <v>6</v>
      </c>
      <c r="F120" s="118">
        <v>17</v>
      </c>
      <c r="G120" s="118">
        <v>1</v>
      </c>
      <c r="H120" s="118">
        <v>2</v>
      </c>
      <c r="I120" s="118" t="s">
        <v>930</v>
      </c>
      <c r="K120" s="116" t="s">
        <v>1898</v>
      </c>
      <c r="L120" s="18">
        <v>1</v>
      </c>
      <c r="M120" s="18" t="str">
        <f>INDEX(WeatherFiles!$A$14:$A$17,MATCH(Model_Input_Builder!$B120,WeatherFiles!$D$14:$D$17,0),1)</f>
        <v>USA_WA_Seattle-Tacoma.Intl.AP.727930_TMY3</v>
      </c>
      <c r="N120" s="18">
        <v>0</v>
      </c>
      <c r="O120" s="18">
        <v>0</v>
      </c>
      <c r="P120" s="18" t="str">
        <f>INDEX(Above_Ground_Wall_Con!$A$4:$A$19,MATCH(Model_Input_Builder!$C120,Above_Ground_Wall_Con!$D$4:$D$19,0),1)</f>
        <v>Wood-Framed - 2x4 - 16 in OC - R-0 Cavity</v>
      </c>
      <c r="Q120" s="18" t="str">
        <f>INDEX(Ceiling_And_Roof_Con!$A$3:$A$7,MATCH(Model_Input_Builder!$D120,Ceiling_And_Roof_Con!$D$3:$D$7,0),1)</f>
        <v>Attic - R38 Cavity Insulation</v>
      </c>
      <c r="R120" s="18" t="str">
        <f>INDEX(Foundation_And_Floor_Con!$A$4:$A$27,MATCH(Model_Input_Builder!$E120,Foundation_And_Floor_Con!$AI$4:$AI$27,0),1)</f>
        <v>Slab - Uninsulated</v>
      </c>
      <c r="S120" s="18" t="str">
        <f>INDEX(Windows!$A$4:$A$26,MATCH(Model_Input_Builder!$F120,Windows!$E$4:$E$26,0),1)</f>
        <v>Double, low-e, low SHGC, argon, non-metal</v>
      </c>
      <c r="T120" s="18">
        <f>INDEX(Windows!$C$4:$C$26,MATCH(Model_Input_Builder!$F120,Windows!$E$4:$E$26,0),1)</f>
        <v>0.27</v>
      </c>
      <c r="U120" s="18">
        <f>INDEX(Windows!$D$4:$D$26,MATCH(Model_Input_Builder!$F120,Windows!$E$4:$E$26,0),1)</f>
        <v>0.2</v>
      </c>
      <c r="V120" s="18" t="s">
        <v>278</v>
      </c>
      <c r="W120" s="18" t="s">
        <v>278</v>
      </c>
      <c r="X120" s="18" t="s">
        <v>347</v>
      </c>
      <c r="Y120" s="18" t="s">
        <v>33</v>
      </c>
      <c r="Z120" s="18" t="s">
        <v>34</v>
      </c>
      <c r="AA120" s="93">
        <f>INDEX(Duct_Leakage!$A$3:$A$6,MATCH(Model_Input_Builder!$G120,Duct_Leakage!$E$3:$E$6,0),1)</f>
        <v>0.03</v>
      </c>
      <c r="AB120" s="93">
        <f>INDEX(Duct_Leakage!$B$3:$B$6,MATCH(Model_Input_Builder!$G120,Duct_Leakage!$E$3:$E$6,0),1)</f>
        <v>1.4999999999999999E-2</v>
      </c>
      <c r="AC120" s="18">
        <v>30</v>
      </c>
      <c r="AD120" s="18">
        <v>30</v>
      </c>
      <c r="AE120" s="18" t="s">
        <v>68</v>
      </c>
      <c r="AF120" s="18" t="s">
        <v>36</v>
      </c>
      <c r="AG120" s="49">
        <v>0</v>
      </c>
      <c r="AH120" s="18">
        <v>0</v>
      </c>
      <c r="AI120" s="18" t="s">
        <v>68</v>
      </c>
      <c r="AJ120" s="18" t="s">
        <v>68</v>
      </c>
      <c r="AK120" s="18" t="s">
        <v>68</v>
      </c>
      <c r="AL120" s="18" t="s">
        <v>68</v>
      </c>
      <c r="AM120" s="18" t="s">
        <v>68</v>
      </c>
      <c r="AN120" s="18">
        <v>0</v>
      </c>
      <c r="AO120" s="18">
        <v>0</v>
      </c>
    </row>
    <row r="121" spans="1:41" x14ac:dyDescent="0.25">
      <c r="A121" s="118">
        <v>117</v>
      </c>
      <c r="B121" s="118">
        <v>4</v>
      </c>
      <c r="C121" s="118">
        <v>6</v>
      </c>
      <c r="D121" s="118">
        <v>5</v>
      </c>
      <c r="E121" s="118">
        <v>16</v>
      </c>
      <c r="F121" s="118">
        <v>13</v>
      </c>
      <c r="G121" s="118">
        <v>3</v>
      </c>
      <c r="H121" s="118">
        <v>3</v>
      </c>
      <c r="I121" s="118" t="s">
        <v>931</v>
      </c>
      <c r="K121" s="116" t="s">
        <v>1899</v>
      </c>
      <c r="L121" s="18">
        <v>1</v>
      </c>
      <c r="M121" s="18" t="str">
        <f>INDEX(WeatherFiles!$A$14:$A$17,MATCH(Model_Input_Builder!$B121,WeatherFiles!$D$14:$D$17,0),1)</f>
        <v>USA_WA_Spokane.Intl.AP.727850_TMY3</v>
      </c>
      <c r="N121" s="18">
        <v>0</v>
      </c>
      <c r="O121" s="18">
        <v>0</v>
      </c>
      <c r="P121" s="18" t="str">
        <f>INDEX(Above_Ground_Wall_Con!$A$4:$A$19,MATCH(Model_Input_Builder!$C121,Above_Ground_Wall_Con!$D$4:$D$19,0),1)</f>
        <v>Wood-Framed - 2x6 - 16 in OC - R-21 Cavity</v>
      </c>
      <c r="Q121" s="18" t="str">
        <f>INDEX(Ceiling_And_Roof_Con!$A$3:$A$7,MATCH(Model_Input_Builder!$D121,Ceiling_And_Roof_Con!$D$3:$D$7,0),1)</f>
        <v>Attic - R60 Cavity Insulation</v>
      </c>
      <c r="R121" s="18" t="str">
        <f>INDEX(Foundation_And_Floor_Con!$A$4:$A$27,MATCH(Model_Input_Builder!$E121,Foundation_And_Floor_Con!$AI$4:$AI$27,0),1)</f>
        <v>Unheated Basement - R13 Cavity Insulation</v>
      </c>
      <c r="S121" s="18" t="str">
        <f>INDEX(Windows!$A$4:$A$26,MATCH(Model_Input_Builder!$F121,Windows!$E$4:$E$26,0),1)</f>
        <v>Double, clear, non-metal</v>
      </c>
      <c r="T121" s="18">
        <f>INDEX(Windows!$C$4:$C$26,MATCH(Model_Input_Builder!$F121,Windows!$E$4:$E$26,0),1)</f>
        <v>0.52</v>
      </c>
      <c r="U121" s="18">
        <f>INDEX(Windows!$D$4:$D$26,MATCH(Model_Input_Builder!$F121,Windows!$E$4:$E$26,0),1)</f>
        <v>0.56999999999999995</v>
      </c>
      <c r="V121" s="18" t="s">
        <v>278</v>
      </c>
      <c r="W121" s="18" t="s">
        <v>278</v>
      </c>
      <c r="X121" s="18" t="s">
        <v>347</v>
      </c>
      <c r="Y121" s="18" t="s">
        <v>33</v>
      </c>
      <c r="Z121" s="18" t="s">
        <v>34</v>
      </c>
      <c r="AA121" s="93">
        <f>INDEX(Duct_Leakage!$A$3:$A$6,MATCH(Model_Input_Builder!$G121,Duct_Leakage!$E$3:$E$6,0),1)</f>
        <v>0.127</v>
      </c>
      <c r="AB121" s="93">
        <f>INDEX(Duct_Leakage!$B$3:$B$6,MATCH(Model_Input_Builder!$G121,Duct_Leakage!$E$3:$E$6,0),1)</f>
        <v>6.3E-2</v>
      </c>
      <c r="AC121" s="18">
        <v>30</v>
      </c>
      <c r="AD121" s="18">
        <v>30</v>
      </c>
      <c r="AE121" s="18" t="s">
        <v>68</v>
      </c>
      <c r="AF121" s="18" t="s">
        <v>36</v>
      </c>
      <c r="AG121" s="49">
        <v>0</v>
      </c>
      <c r="AH121" s="18">
        <v>0</v>
      </c>
      <c r="AI121" s="18" t="s">
        <v>68</v>
      </c>
      <c r="AJ121" s="18" t="s">
        <v>68</v>
      </c>
      <c r="AK121" s="18" t="s">
        <v>68</v>
      </c>
      <c r="AL121" s="18" t="s">
        <v>68</v>
      </c>
      <c r="AM121" s="18" t="s">
        <v>68</v>
      </c>
      <c r="AN121" s="18">
        <v>0</v>
      </c>
      <c r="AO121" s="18">
        <v>0</v>
      </c>
    </row>
    <row r="122" spans="1:41" x14ac:dyDescent="0.25">
      <c r="A122" s="118">
        <v>118</v>
      </c>
      <c r="B122" s="118">
        <v>2</v>
      </c>
      <c r="C122" s="118">
        <v>5</v>
      </c>
      <c r="D122" s="118">
        <v>4</v>
      </c>
      <c r="E122" s="118">
        <v>4</v>
      </c>
      <c r="F122" s="118">
        <v>2</v>
      </c>
      <c r="G122" s="118">
        <v>1</v>
      </c>
      <c r="H122" s="118">
        <v>3</v>
      </c>
      <c r="I122" s="118" t="s">
        <v>932</v>
      </c>
      <c r="K122" s="116" t="s">
        <v>1900</v>
      </c>
      <c r="L122" s="18">
        <v>1</v>
      </c>
      <c r="M122" s="18" t="str">
        <f>INDEX(WeatherFiles!$A$14:$A$17,MATCH(Model_Input_Builder!$B122,WeatherFiles!$D$14:$D$17,0),1)</f>
        <v>USA_MT_Kalispell-Glacier.Park.Intl.AP.727790_TMY3</v>
      </c>
      <c r="N122" s="18">
        <v>0</v>
      </c>
      <c r="O122" s="18">
        <v>0</v>
      </c>
      <c r="P122" s="18" t="str">
        <f>INDEX(Above_Ground_Wall_Con!$A$4:$A$19,MATCH(Model_Input_Builder!$C122,Above_Ground_Wall_Con!$D$4:$D$19,0),1)</f>
        <v>Wood-Framed - 2x6 - 16 in OC - R-19 Cavity</v>
      </c>
      <c r="Q122" s="18" t="str">
        <f>INDEX(Ceiling_And_Roof_Con!$A$3:$A$7,MATCH(Model_Input_Builder!$D122,Ceiling_And_Roof_Con!$D$3:$D$7,0),1)</f>
        <v>Attic - R49 Cavity Insulation</v>
      </c>
      <c r="R122" s="18" t="str">
        <f>INDEX(Foundation_And_Floor_Con!$A$4:$A$27,MATCH(Model_Input_Builder!$E122,Foundation_And_Floor_Con!$AI$4:$AI$27,0),1)</f>
        <v>Vented Crawlspace - R30 Cavity Insulation</v>
      </c>
      <c r="S122" s="18" t="str">
        <f>INDEX(Windows!$A$4:$A$26,MATCH(Model_Input_Builder!$F122,Windows!$E$4:$E$26,0),1)</f>
        <v>Double, clear, metal</v>
      </c>
      <c r="T122" s="18">
        <f>INDEX(Windows!$C$4:$C$26,MATCH(Model_Input_Builder!$F122,Windows!$E$4:$E$26,0),1)</f>
        <v>0.83</v>
      </c>
      <c r="U122" s="18">
        <f>INDEX(Windows!$D$4:$D$26,MATCH(Model_Input_Builder!$F122,Windows!$E$4:$E$26,0),1)</f>
        <v>0.65</v>
      </c>
      <c r="V122" s="18" t="s">
        <v>278</v>
      </c>
      <c r="W122" s="18" t="s">
        <v>278</v>
      </c>
      <c r="X122" s="18" t="s">
        <v>347</v>
      </c>
      <c r="Y122" s="18" t="s">
        <v>33</v>
      </c>
      <c r="Z122" s="18" t="s">
        <v>34</v>
      </c>
      <c r="AA122" s="93">
        <f>INDEX(Duct_Leakage!$A$3:$A$6,MATCH(Model_Input_Builder!$G122,Duct_Leakage!$E$3:$E$6,0),1)</f>
        <v>0.03</v>
      </c>
      <c r="AB122" s="93">
        <f>INDEX(Duct_Leakage!$B$3:$B$6,MATCH(Model_Input_Builder!$G122,Duct_Leakage!$E$3:$E$6,0),1)</f>
        <v>1.4999999999999999E-2</v>
      </c>
      <c r="AC122" s="18">
        <v>30</v>
      </c>
      <c r="AD122" s="18">
        <v>30</v>
      </c>
      <c r="AE122" s="18" t="s">
        <v>68</v>
      </c>
      <c r="AF122" s="18" t="s">
        <v>36</v>
      </c>
      <c r="AG122" s="49">
        <v>0</v>
      </c>
      <c r="AH122" s="18">
        <v>0</v>
      </c>
      <c r="AI122" s="18" t="s">
        <v>68</v>
      </c>
      <c r="AJ122" s="18" t="s">
        <v>68</v>
      </c>
      <c r="AK122" s="18" t="s">
        <v>68</v>
      </c>
      <c r="AL122" s="18" t="s">
        <v>68</v>
      </c>
      <c r="AM122" s="18" t="s">
        <v>68</v>
      </c>
      <c r="AN122" s="18">
        <v>0</v>
      </c>
      <c r="AO122" s="18">
        <v>0</v>
      </c>
    </row>
    <row r="123" spans="1:41" x14ac:dyDescent="0.25">
      <c r="A123" s="118">
        <v>119</v>
      </c>
      <c r="B123" s="118">
        <v>4</v>
      </c>
      <c r="C123" s="118">
        <v>1</v>
      </c>
      <c r="D123" s="118">
        <v>1</v>
      </c>
      <c r="E123" s="118">
        <v>17</v>
      </c>
      <c r="F123" s="118">
        <v>13</v>
      </c>
      <c r="G123" s="118">
        <v>2</v>
      </c>
      <c r="H123" s="118">
        <v>3</v>
      </c>
      <c r="I123" s="118" t="s">
        <v>933</v>
      </c>
      <c r="K123" s="116" t="s">
        <v>1901</v>
      </c>
      <c r="L123" s="18">
        <v>1</v>
      </c>
      <c r="M123" s="18" t="str">
        <f>INDEX(WeatherFiles!$A$14:$A$17,MATCH(Model_Input_Builder!$B123,WeatherFiles!$D$14:$D$17,0),1)</f>
        <v>USA_WA_Spokane.Intl.AP.727850_TMY3</v>
      </c>
      <c r="N123" s="18">
        <v>0</v>
      </c>
      <c r="O123" s="18">
        <v>0</v>
      </c>
      <c r="P123" s="18" t="str">
        <f>INDEX(Above_Ground_Wall_Con!$A$4:$A$19,MATCH(Model_Input_Builder!$C123,Above_Ground_Wall_Con!$D$4:$D$19,0),1)</f>
        <v>Wood-Framed - 2x4 - 16 in OC - R-0 Cavity</v>
      </c>
      <c r="Q123" s="18" t="str">
        <f>INDEX(Ceiling_And_Roof_Con!$A$3:$A$7,MATCH(Model_Input_Builder!$D123,Ceiling_And_Roof_Con!$D$3:$D$7,0),1)</f>
        <v>Attic - R0 Cavity Insulation</v>
      </c>
      <c r="R123" s="18" t="str">
        <f>INDEX(Foundation_And_Floor_Con!$A$4:$A$27,MATCH(Model_Input_Builder!$E123,Foundation_And_Floor_Con!$AI$4:$AI$27,0),1)</f>
        <v>Unheated Basement - R19 Cavity Insulation</v>
      </c>
      <c r="S123" s="18" t="str">
        <f>INDEX(Windows!$A$4:$A$26,MATCH(Model_Input_Builder!$F123,Windows!$E$4:$E$26,0),1)</f>
        <v>Double, clear, non-metal</v>
      </c>
      <c r="T123" s="18">
        <f>INDEX(Windows!$C$4:$C$26,MATCH(Model_Input_Builder!$F123,Windows!$E$4:$E$26,0),1)</f>
        <v>0.52</v>
      </c>
      <c r="U123" s="18">
        <f>INDEX(Windows!$D$4:$D$26,MATCH(Model_Input_Builder!$F123,Windows!$E$4:$E$26,0),1)</f>
        <v>0.56999999999999995</v>
      </c>
      <c r="V123" s="18" t="s">
        <v>278</v>
      </c>
      <c r="W123" s="18" t="s">
        <v>278</v>
      </c>
      <c r="X123" s="18" t="s">
        <v>347</v>
      </c>
      <c r="Y123" s="18" t="s">
        <v>33</v>
      </c>
      <c r="Z123" s="18" t="s">
        <v>34</v>
      </c>
      <c r="AA123" s="93">
        <f>INDEX(Duct_Leakage!$A$3:$A$6,MATCH(Model_Input_Builder!$G123,Duct_Leakage!$E$3:$E$6,0),1)</f>
        <v>0.06</v>
      </c>
      <c r="AB123" s="93">
        <f>INDEX(Duct_Leakage!$B$3:$B$6,MATCH(Model_Input_Builder!$G123,Duct_Leakage!$E$3:$E$6,0),1)</f>
        <v>0.03</v>
      </c>
      <c r="AC123" s="18">
        <v>30</v>
      </c>
      <c r="AD123" s="18">
        <v>30</v>
      </c>
      <c r="AE123" s="18" t="s">
        <v>68</v>
      </c>
      <c r="AF123" s="18" t="s">
        <v>36</v>
      </c>
      <c r="AG123" s="49">
        <v>0</v>
      </c>
      <c r="AH123" s="18">
        <v>0</v>
      </c>
      <c r="AI123" s="18" t="s">
        <v>68</v>
      </c>
      <c r="AJ123" s="18" t="s">
        <v>68</v>
      </c>
      <c r="AK123" s="18" t="s">
        <v>68</v>
      </c>
      <c r="AL123" s="18" t="s">
        <v>68</v>
      </c>
      <c r="AM123" s="18" t="s">
        <v>68</v>
      </c>
      <c r="AN123" s="18">
        <v>0</v>
      </c>
      <c r="AO123" s="18">
        <v>0</v>
      </c>
    </row>
    <row r="124" spans="1:41" x14ac:dyDescent="0.25">
      <c r="A124" s="118">
        <v>120</v>
      </c>
      <c r="B124" s="118">
        <v>4</v>
      </c>
      <c r="C124" s="118">
        <v>8</v>
      </c>
      <c r="D124" s="118">
        <v>4</v>
      </c>
      <c r="E124" s="118">
        <v>7</v>
      </c>
      <c r="F124" s="118">
        <v>14</v>
      </c>
      <c r="G124" s="118">
        <v>3</v>
      </c>
      <c r="H124" s="118">
        <v>3</v>
      </c>
      <c r="I124" s="118" t="s">
        <v>934</v>
      </c>
      <c r="K124" s="116" t="s">
        <v>1902</v>
      </c>
      <c r="L124" s="18">
        <v>1</v>
      </c>
      <c r="M124" s="18" t="str">
        <f>INDEX(WeatherFiles!$A$14:$A$17,MATCH(Model_Input_Builder!$B124,WeatherFiles!$D$14:$D$17,0),1)</f>
        <v>USA_WA_Spokane.Intl.AP.727850_TMY3</v>
      </c>
      <c r="N124" s="18">
        <v>0</v>
      </c>
      <c r="O124" s="18">
        <v>0</v>
      </c>
      <c r="P124" s="18" t="str">
        <f>INDEX(Above_Ground_Wall_Con!$A$4:$A$19,MATCH(Model_Input_Builder!$C124,Above_Ground_Wall_Con!$D$4:$D$19,0),1)</f>
        <v>Wood-Framed - 2x6 - 24 in OC - R-21 Cavity - R-10 Header</v>
      </c>
      <c r="Q124" s="18" t="str">
        <f>INDEX(Ceiling_And_Roof_Con!$A$3:$A$7,MATCH(Model_Input_Builder!$D124,Ceiling_And_Roof_Con!$D$3:$D$7,0),1)</f>
        <v>Attic - R49 Cavity Insulation</v>
      </c>
      <c r="R124" s="18" t="str">
        <f>INDEX(Foundation_And_Floor_Con!$A$4:$A$27,MATCH(Model_Input_Builder!$E124,Foundation_And_Floor_Con!$AI$4:$AI$27,0),1)</f>
        <v>Slab - R5 Perimeter with No Thermal Break</v>
      </c>
      <c r="S124" s="18" t="str">
        <f>INDEX(Windows!$A$4:$A$26,MATCH(Model_Input_Builder!$F124,Windows!$E$4:$E$26,0),1)</f>
        <v>Double, tint, non-metal</v>
      </c>
      <c r="T124" s="18">
        <f>INDEX(Windows!$C$4:$C$26,MATCH(Model_Input_Builder!$F124,Windows!$E$4:$E$26,0),1)</f>
        <v>0.52</v>
      </c>
      <c r="U124" s="18">
        <f>INDEX(Windows!$D$4:$D$26,MATCH(Model_Input_Builder!$F124,Windows!$E$4:$E$26,0),1)</f>
        <v>0.47</v>
      </c>
      <c r="V124" s="18" t="s">
        <v>278</v>
      </c>
      <c r="W124" s="18" t="s">
        <v>278</v>
      </c>
      <c r="X124" s="18" t="s">
        <v>347</v>
      </c>
      <c r="Y124" s="18" t="s">
        <v>33</v>
      </c>
      <c r="Z124" s="18" t="s">
        <v>34</v>
      </c>
      <c r="AA124" s="93">
        <f>INDEX(Duct_Leakage!$A$3:$A$6,MATCH(Model_Input_Builder!$G124,Duct_Leakage!$E$3:$E$6,0),1)</f>
        <v>0.127</v>
      </c>
      <c r="AB124" s="93">
        <f>INDEX(Duct_Leakage!$B$3:$B$6,MATCH(Model_Input_Builder!$G124,Duct_Leakage!$E$3:$E$6,0),1)</f>
        <v>6.3E-2</v>
      </c>
      <c r="AC124" s="18">
        <v>30</v>
      </c>
      <c r="AD124" s="18">
        <v>30</v>
      </c>
      <c r="AE124" s="18" t="s">
        <v>68</v>
      </c>
      <c r="AF124" s="18" t="s">
        <v>36</v>
      </c>
      <c r="AG124" s="49">
        <v>0</v>
      </c>
      <c r="AH124" s="18">
        <v>0</v>
      </c>
      <c r="AI124" s="18" t="s">
        <v>68</v>
      </c>
      <c r="AJ124" s="18" t="s">
        <v>68</v>
      </c>
      <c r="AK124" s="18" t="s">
        <v>68</v>
      </c>
      <c r="AL124" s="18" t="s">
        <v>68</v>
      </c>
      <c r="AM124" s="18" t="s">
        <v>68</v>
      </c>
      <c r="AN124" s="18">
        <v>0</v>
      </c>
      <c r="AO124" s="18">
        <v>0</v>
      </c>
    </row>
    <row r="125" spans="1:41" x14ac:dyDescent="0.25">
      <c r="A125" s="118">
        <v>121</v>
      </c>
      <c r="B125" s="118">
        <v>1</v>
      </c>
      <c r="C125" s="118">
        <v>3</v>
      </c>
      <c r="D125" s="118">
        <v>4</v>
      </c>
      <c r="E125" s="118">
        <v>6</v>
      </c>
      <c r="F125" s="118">
        <v>1</v>
      </c>
      <c r="G125" s="118">
        <v>3</v>
      </c>
      <c r="H125" s="118">
        <v>3</v>
      </c>
      <c r="I125" s="118" t="s">
        <v>935</v>
      </c>
      <c r="K125" s="116" t="s">
        <v>1903</v>
      </c>
      <c r="L125" s="18">
        <v>1</v>
      </c>
      <c r="M125" s="18" t="str">
        <f>INDEX(WeatherFiles!$A$14:$A$17,MATCH(Model_Input_Builder!$B125,WeatherFiles!$D$14:$D$17,0),1)</f>
        <v>USA_ID_Boise.AP-Gowen.Field.ANGB.726810_TMY3</v>
      </c>
      <c r="N125" s="18">
        <v>0</v>
      </c>
      <c r="O125" s="18">
        <v>0</v>
      </c>
      <c r="P125" s="18" t="str">
        <f>INDEX(Above_Ground_Wall_Con!$A$4:$A$19,MATCH(Model_Input_Builder!$C125,Above_Ground_Wall_Con!$D$4:$D$19,0),1)</f>
        <v>Wood-Framed - 2x4 - 16 in OC - R-13 Cavity</v>
      </c>
      <c r="Q125" s="18" t="str">
        <f>INDEX(Ceiling_And_Roof_Con!$A$3:$A$7,MATCH(Model_Input_Builder!$D125,Ceiling_And_Roof_Con!$D$3:$D$7,0),1)</f>
        <v>Attic - R49 Cavity Insulation</v>
      </c>
      <c r="R125" s="18" t="str">
        <f>INDEX(Foundation_And_Floor_Con!$A$4:$A$27,MATCH(Model_Input_Builder!$E125,Foundation_And_Floor_Con!$AI$4:$AI$27,0),1)</f>
        <v>Slab - Uninsulated</v>
      </c>
      <c r="S125" s="18" t="str">
        <f>INDEX(Windows!$A$4:$A$26,MATCH(Model_Input_Builder!$F125,Windows!$E$4:$E$26,0),1)</f>
        <v>Single, clear, metal</v>
      </c>
      <c r="T125" s="18">
        <f>INDEX(Windows!$C$4:$C$26,MATCH(Model_Input_Builder!$F125,Windows!$E$4:$E$26,0),1)</f>
        <v>1.0900000000000001</v>
      </c>
      <c r="U125" s="18">
        <f>INDEX(Windows!$D$4:$D$26,MATCH(Model_Input_Builder!$F125,Windows!$E$4:$E$26,0),1)</f>
        <v>0.73</v>
      </c>
      <c r="V125" s="18" t="s">
        <v>278</v>
      </c>
      <c r="W125" s="18" t="s">
        <v>278</v>
      </c>
      <c r="X125" s="18" t="s">
        <v>347</v>
      </c>
      <c r="Y125" s="18" t="s">
        <v>33</v>
      </c>
      <c r="Z125" s="18" t="s">
        <v>34</v>
      </c>
      <c r="AA125" s="93">
        <f>INDEX(Duct_Leakage!$A$3:$A$6,MATCH(Model_Input_Builder!$G125,Duct_Leakage!$E$3:$E$6,0),1)</f>
        <v>0.127</v>
      </c>
      <c r="AB125" s="93">
        <f>INDEX(Duct_Leakage!$B$3:$B$6,MATCH(Model_Input_Builder!$G125,Duct_Leakage!$E$3:$E$6,0),1)</f>
        <v>6.3E-2</v>
      </c>
      <c r="AC125" s="18">
        <v>30</v>
      </c>
      <c r="AD125" s="18">
        <v>30</v>
      </c>
      <c r="AE125" s="18" t="s">
        <v>68</v>
      </c>
      <c r="AF125" s="18" t="s">
        <v>36</v>
      </c>
      <c r="AG125" s="49">
        <v>0</v>
      </c>
      <c r="AH125" s="18">
        <v>0</v>
      </c>
      <c r="AI125" s="18" t="s">
        <v>68</v>
      </c>
      <c r="AJ125" s="18" t="s">
        <v>68</v>
      </c>
      <c r="AK125" s="18" t="s">
        <v>68</v>
      </c>
      <c r="AL125" s="18" t="s">
        <v>68</v>
      </c>
      <c r="AM125" s="18" t="s">
        <v>68</v>
      </c>
      <c r="AN125" s="18">
        <v>0</v>
      </c>
      <c r="AO125" s="18">
        <v>0</v>
      </c>
    </row>
    <row r="126" spans="1:41" x14ac:dyDescent="0.25">
      <c r="A126" s="118">
        <v>122</v>
      </c>
      <c r="B126" s="118">
        <v>1</v>
      </c>
      <c r="C126" s="118">
        <v>3</v>
      </c>
      <c r="D126" s="118">
        <v>2</v>
      </c>
      <c r="E126" s="118">
        <v>4</v>
      </c>
      <c r="F126" s="118">
        <v>9</v>
      </c>
      <c r="G126" s="118">
        <v>3</v>
      </c>
      <c r="H126" s="118">
        <v>4</v>
      </c>
      <c r="I126" s="118" t="s">
        <v>936</v>
      </c>
      <c r="K126" s="116" t="s">
        <v>1904</v>
      </c>
      <c r="L126" s="18">
        <v>1</v>
      </c>
      <c r="M126" s="18" t="str">
        <f>INDEX(WeatherFiles!$A$14:$A$17,MATCH(Model_Input_Builder!$B126,WeatherFiles!$D$14:$D$17,0),1)</f>
        <v>USA_ID_Boise.AP-Gowen.Field.ANGB.726810_TMY3</v>
      </c>
      <c r="N126" s="18">
        <v>0</v>
      </c>
      <c r="O126" s="18">
        <v>0</v>
      </c>
      <c r="P126" s="18" t="str">
        <f>INDEX(Above_Ground_Wall_Con!$A$4:$A$19,MATCH(Model_Input_Builder!$C126,Above_Ground_Wall_Con!$D$4:$D$19,0),1)</f>
        <v>Wood-Framed - 2x4 - 16 in OC - R-13 Cavity</v>
      </c>
      <c r="Q126" s="18" t="str">
        <f>INDEX(Ceiling_And_Roof_Con!$A$3:$A$7,MATCH(Model_Input_Builder!$D126,Ceiling_And_Roof_Con!$D$3:$D$7,0),1)</f>
        <v>Attic - R30 Cavity Insulation</v>
      </c>
      <c r="R126" s="18" t="str">
        <f>INDEX(Foundation_And_Floor_Con!$A$4:$A$27,MATCH(Model_Input_Builder!$E126,Foundation_And_Floor_Con!$AI$4:$AI$27,0),1)</f>
        <v>Vented Crawlspace - R30 Cavity Insulation</v>
      </c>
      <c r="S126" s="18" t="str">
        <f>INDEX(Windows!$A$4:$A$26,MATCH(Model_Input_Builder!$F126,Windows!$E$4:$E$26,0),1)</f>
        <v>Double, low-e, high SHGC, argon, metal, TB</v>
      </c>
      <c r="T126" s="18">
        <f>INDEX(Windows!$C$4:$C$26,MATCH(Model_Input_Builder!$F126,Windows!$E$4:$E$26,0),1)</f>
        <v>0.42</v>
      </c>
      <c r="U126" s="18">
        <f>INDEX(Windows!$D$4:$D$26,MATCH(Model_Input_Builder!$F126,Windows!$E$4:$E$26,0),1)</f>
        <v>0.55000000000000004</v>
      </c>
      <c r="V126" s="18" t="s">
        <v>278</v>
      </c>
      <c r="W126" s="18" t="s">
        <v>278</v>
      </c>
      <c r="X126" s="18" t="s">
        <v>347</v>
      </c>
      <c r="Y126" s="18" t="s">
        <v>33</v>
      </c>
      <c r="Z126" s="18" t="s">
        <v>34</v>
      </c>
      <c r="AA126" s="93">
        <f>INDEX(Duct_Leakage!$A$3:$A$6,MATCH(Model_Input_Builder!$G126,Duct_Leakage!$E$3:$E$6,0),1)</f>
        <v>0.127</v>
      </c>
      <c r="AB126" s="93">
        <f>INDEX(Duct_Leakage!$B$3:$B$6,MATCH(Model_Input_Builder!$G126,Duct_Leakage!$E$3:$E$6,0),1)</f>
        <v>6.3E-2</v>
      </c>
      <c r="AC126" s="18">
        <v>30</v>
      </c>
      <c r="AD126" s="18">
        <v>30</v>
      </c>
      <c r="AE126" s="18" t="s">
        <v>68</v>
      </c>
      <c r="AF126" s="18" t="s">
        <v>36</v>
      </c>
      <c r="AG126" s="49">
        <v>0</v>
      </c>
      <c r="AH126" s="18">
        <v>0</v>
      </c>
      <c r="AI126" s="18" t="s">
        <v>68</v>
      </c>
      <c r="AJ126" s="18" t="s">
        <v>68</v>
      </c>
      <c r="AK126" s="18" t="s">
        <v>68</v>
      </c>
      <c r="AL126" s="18" t="s">
        <v>68</v>
      </c>
      <c r="AM126" s="18" t="s">
        <v>68</v>
      </c>
      <c r="AN126" s="18">
        <v>0</v>
      </c>
      <c r="AO126" s="18">
        <v>0</v>
      </c>
    </row>
    <row r="127" spans="1:41" x14ac:dyDescent="0.25">
      <c r="A127" s="118">
        <v>123</v>
      </c>
      <c r="B127" s="118">
        <v>2</v>
      </c>
      <c r="C127" s="118">
        <v>8</v>
      </c>
      <c r="D127" s="118">
        <v>4</v>
      </c>
      <c r="E127" s="118">
        <v>11</v>
      </c>
      <c r="F127" s="118">
        <v>6</v>
      </c>
      <c r="G127" s="118">
        <v>4</v>
      </c>
      <c r="H127" s="118">
        <v>1</v>
      </c>
      <c r="I127" s="118" t="s">
        <v>937</v>
      </c>
      <c r="K127" s="116" t="s">
        <v>1905</v>
      </c>
      <c r="L127" s="18">
        <v>1</v>
      </c>
      <c r="M127" s="18" t="str">
        <f>INDEX(WeatherFiles!$A$14:$A$17,MATCH(Model_Input_Builder!$B127,WeatherFiles!$D$14:$D$17,0),1)</f>
        <v>USA_MT_Kalispell-Glacier.Park.Intl.AP.727790_TMY3</v>
      </c>
      <c r="N127" s="18">
        <v>0</v>
      </c>
      <c r="O127" s="18">
        <v>0</v>
      </c>
      <c r="P127" s="18" t="str">
        <f>INDEX(Above_Ground_Wall_Con!$A$4:$A$19,MATCH(Model_Input_Builder!$C127,Above_Ground_Wall_Con!$D$4:$D$19,0),1)</f>
        <v>Wood-Framed - 2x6 - 24 in OC - R-21 Cavity - R-10 Header</v>
      </c>
      <c r="Q127" s="18" t="str">
        <f>INDEX(Ceiling_And_Roof_Con!$A$3:$A$7,MATCH(Model_Input_Builder!$D127,Ceiling_And_Roof_Con!$D$3:$D$7,0),1)</f>
        <v>Attic - R49 Cavity Insulation</v>
      </c>
      <c r="R127" s="18" t="str">
        <f>INDEX(Foundation_And_Floor_Con!$A$4:$A$27,MATCH(Model_Input_Builder!$E127,Foundation_And_Floor_Con!$AI$4:$AI$27,0),1)</f>
        <v>Heated Basement - Uninsulated</v>
      </c>
      <c r="S127" s="18" t="str">
        <f>INDEX(Windows!$A$4:$A$26,MATCH(Model_Input_Builder!$F127,Windows!$E$4:$E$26,0),1)</f>
        <v>Double, low-e, low SHGC, argon, metal</v>
      </c>
      <c r="T127" s="18">
        <f>INDEX(Windows!$C$4:$C$26,MATCH(Model_Input_Builder!$F127,Windows!$E$4:$E$26,0),1)</f>
        <v>0.63</v>
      </c>
      <c r="U127" s="18">
        <f>INDEX(Windows!$D$4:$D$26,MATCH(Model_Input_Builder!$F127,Windows!$E$4:$E$26,0),1)</f>
        <v>0.26</v>
      </c>
      <c r="V127" s="18" t="s">
        <v>278</v>
      </c>
      <c r="W127" s="18" t="s">
        <v>278</v>
      </c>
      <c r="X127" s="18" t="s">
        <v>347</v>
      </c>
      <c r="Y127" s="18" t="s">
        <v>33</v>
      </c>
      <c r="Z127" s="18" t="s">
        <v>34</v>
      </c>
      <c r="AA127" s="93">
        <f>INDEX(Duct_Leakage!$A$3:$A$6,MATCH(Model_Input_Builder!$G127,Duct_Leakage!$E$3:$E$6,0),1)</f>
        <v>0.18</v>
      </c>
      <c r="AB127" s="93">
        <f>INDEX(Duct_Leakage!$B$3:$B$6,MATCH(Model_Input_Builder!$G127,Duct_Leakage!$E$3:$E$6,0),1)</f>
        <v>0.09</v>
      </c>
      <c r="AC127" s="18">
        <v>30</v>
      </c>
      <c r="AD127" s="18">
        <v>30</v>
      </c>
      <c r="AE127" s="18" t="s">
        <v>68</v>
      </c>
      <c r="AF127" s="18" t="s">
        <v>36</v>
      </c>
      <c r="AG127" s="49">
        <v>0</v>
      </c>
      <c r="AH127" s="18">
        <v>0</v>
      </c>
      <c r="AI127" s="18" t="s">
        <v>68</v>
      </c>
      <c r="AJ127" s="18" t="s">
        <v>68</v>
      </c>
      <c r="AK127" s="18" t="s">
        <v>68</v>
      </c>
      <c r="AL127" s="18" t="s">
        <v>68</v>
      </c>
      <c r="AM127" s="18" t="s">
        <v>68</v>
      </c>
      <c r="AN127" s="18">
        <v>0</v>
      </c>
      <c r="AO127" s="18">
        <v>0</v>
      </c>
    </row>
    <row r="128" spans="1:41" x14ac:dyDescent="0.25">
      <c r="A128" s="118">
        <v>124</v>
      </c>
      <c r="B128" s="118">
        <v>1</v>
      </c>
      <c r="C128" s="118">
        <v>8</v>
      </c>
      <c r="D128" s="118">
        <v>1</v>
      </c>
      <c r="E128" s="118">
        <v>7</v>
      </c>
      <c r="F128" s="118">
        <v>12</v>
      </c>
      <c r="G128" s="118">
        <v>1</v>
      </c>
      <c r="H128" s="118">
        <v>1</v>
      </c>
      <c r="I128" s="118" t="s">
        <v>938</v>
      </c>
      <c r="K128" s="116" t="s">
        <v>1906</v>
      </c>
      <c r="L128" s="18">
        <v>1</v>
      </c>
      <c r="M128" s="18" t="str">
        <f>INDEX(WeatherFiles!$A$14:$A$17,MATCH(Model_Input_Builder!$B128,WeatherFiles!$D$14:$D$17,0),1)</f>
        <v>USA_ID_Boise.AP-Gowen.Field.ANGB.726810_TMY3</v>
      </c>
      <c r="N128" s="18">
        <v>0</v>
      </c>
      <c r="O128" s="18">
        <v>0</v>
      </c>
      <c r="P128" s="18" t="str">
        <f>INDEX(Above_Ground_Wall_Con!$A$4:$A$19,MATCH(Model_Input_Builder!$C128,Above_Ground_Wall_Con!$D$4:$D$19,0),1)</f>
        <v>Wood-Framed - 2x6 - 24 in OC - R-21 Cavity - R-10 Header</v>
      </c>
      <c r="Q128" s="18" t="str">
        <f>INDEX(Ceiling_And_Roof_Con!$A$3:$A$7,MATCH(Model_Input_Builder!$D128,Ceiling_And_Roof_Con!$D$3:$D$7,0),1)</f>
        <v>Attic - R0 Cavity Insulation</v>
      </c>
      <c r="R128" s="18" t="str">
        <f>INDEX(Foundation_And_Floor_Con!$A$4:$A$27,MATCH(Model_Input_Builder!$E128,Foundation_And_Floor_Con!$AI$4:$AI$27,0),1)</f>
        <v>Slab - R5 Perimeter with No Thermal Break</v>
      </c>
      <c r="S128" s="18" t="str">
        <f>INDEX(Windows!$A$4:$A$26,MATCH(Model_Input_Builder!$F128,Windows!$E$4:$E$26,0),1)</f>
        <v>Single, clear, non-metal</v>
      </c>
      <c r="T128" s="18">
        <f>INDEX(Windows!$C$4:$C$26,MATCH(Model_Input_Builder!$F128,Windows!$E$4:$E$26,0),1)</f>
        <v>0.88</v>
      </c>
      <c r="U128" s="18">
        <f>INDEX(Windows!$D$4:$D$26,MATCH(Model_Input_Builder!$F128,Windows!$E$4:$E$26,0),1)</f>
        <v>0.64</v>
      </c>
      <c r="V128" s="18" t="s">
        <v>278</v>
      </c>
      <c r="W128" s="18" t="s">
        <v>278</v>
      </c>
      <c r="X128" s="18" t="s">
        <v>347</v>
      </c>
      <c r="Y128" s="18" t="s">
        <v>33</v>
      </c>
      <c r="Z128" s="18" t="s">
        <v>34</v>
      </c>
      <c r="AA128" s="93">
        <f>INDEX(Duct_Leakage!$A$3:$A$6,MATCH(Model_Input_Builder!$G128,Duct_Leakage!$E$3:$E$6,0),1)</f>
        <v>0.03</v>
      </c>
      <c r="AB128" s="93">
        <f>INDEX(Duct_Leakage!$B$3:$B$6,MATCH(Model_Input_Builder!$G128,Duct_Leakage!$E$3:$E$6,0),1)</f>
        <v>1.4999999999999999E-2</v>
      </c>
      <c r="AC128" s="18">
        <v>30</v>
      </c>
      <c r="AD128" s="18">
        <v>30</v>
      </c>
      <c r="AE128" s="18" t="s">
        <v>68</v>
      </c>
      <c r="AF128" s="18" t="s">
        <v>36</v>
      </c>
      <c r="AG128" s="49">
        <v>0</v>
      </c>
      <c r="AH128" s="18">
        <v>0</v>
      </c>
      <c r="AI128" s="18" t="s">
        <v>68</v>
      </c>
      <c r="AJ128" s="18" t="s">
        <v>68</v>
      </c>
      <c r="AK128" s="18" t="s">
        <v>68</v>
      </c>
      <c r="AL128" s="18" t="s">
        <v>68</v>
      </c>
      <c r="AM128" s="18" t="s">
        <v>68</v>
      </c>
      <c r="AN128" s="18">
        <v>0</v>
      </c>
      <c r="AO128" s="18">
        <v>0</v>
      </c>
    </row>
    <row r="129" spans="1:41" x14ac:dyDescent="0.25">
      <c r="A129" s="118">
        <v>125</v>
      </c>
      <c r="B129" s="118">
        <v>1</v>
      </c>
      <c r="C129" s="118">
        <v>5</v>
      </c>
      <c r="D129" s="118">
        <v>1</v>
      </c>
      <c r="E129" s="118">
        <v>8</v>
      </c>
      <c r="F129" s="118">
        <v>16</v>
      </c>
      <c r="G129" s="118">
        <v>1</v>
      </c>
      <c r="H129" s="118">
        <v>1</v>
      </c>
      <c r="I129" s="118" t="s">
        <v>939</v>
      </c>
      <c r="K129" s="116" t="s">
        <v>1907</v>
      </c>
      <c r="L129" s="18">
        <v>1</v>
      </c>
      <c r="M129" s="18" t="str">
        <f>INDEX(WeatherFiles!$A$14:$A$17,MATCH(Model_Input_Builder!$B129,WeatherFiles!$D$14:$D$17,0),1)</f>
        <v>USA_ID_Boise.AP-Gowen.Field.ANGB.726810_TMY3</v>
      </c>
      <c r="N129" s="18">
        <v>0</v>
      </c>
      <c r="O129" s="18">
        <v>0</v>
      </c>
      <c r="P129" s="18" t="str">
        <f>INDEX(Above_Ground_Wall_Con!$A$4:$A$19,MATCH(Model_Input_Builder!$C129,Above_Ground_Wall_Con!$D$4:$D$19,0),1)</f>
        <v>Wood-Framed - 2x6 - 16 in OC - R-19 Cavity</v>
      </c>
      <c r="Q129" s="18" t="str">
        <f>INDEX(Ceiling_And_Roof_Con!$A$3:$A$7,MATCH(Model_Input_Builder!$D129,Ceiling_And_Roof_Con!$D$3:$D$7,0),1)</f>
        <v>Attic - R0 Cavity Insulation</v>
      </c>
      <c r="R129" s="18" t="str">
        <f>INDEX(Foundation_And_Floor_Con!$A$4:$A$27,MATCH(Model_Input_Builder!$E129,Foundation_And_Floor_Con!$AI$4:$AI$27,0),1)</f>
        <v>Slab - R5 Under Full Slab with R5 Thermal Break</v>
      </c>
      <c r="S129" s="18" t="str">
        <f>INDEX(Windows!$A$4:$A$26,MATCH(Model_Input_Builder!$F129,Windows!$E$4:$E$26,0),1)</f>
        <v>Double, low-e, medium SHGC, argon, non-metal</v>
      </c>
      <c r="T129" s="18">
        <f>INDEX(Windows!$C$4:$C$26,MATCH(Model_Input_Builder!$F129,Windows!$E$4:$E$26,0),1)</f>
        <v>0.28000000000000003</v>
      </c>
      <c r="U129" s="18">
        <f>INDEX(Windows!$D$4:$D$26,MATCH(Model_Input_Builder!$F129,Windows!$E$4:$E$26,0),1)</f>
        <v>0.31</v>
      </c>
      <c r="V129" s="18" t="s">
        <v>278</v>
      </c>
      <c r="W129" s="18" t="s">
        <v>278</v>
      </c>
      <c r="X129" s="18" t="s">
        <v>347</v>
      </c>
      <c r="Y129" s="18" t="s">
        <v>33</v>
      </c>
      <c r="Z129" s="18" t="s">
        <v>34</v>
      </c>
      <c r="AA129" s="93">
        <f>INDEX(Duct_Leakage!$A$3:$A$6,MATCH(Model_Input_Builder!$G129,Duct_Leakage!$E$3:$E$6,0),1)</f>
        <v>0.03</v>
      </c>
      <c r="AB129" s="93">
        <f>INDEX(Duct_Leakage!$B$3:$B$6,MATCH(Model_Input_Builder!$G129,Duct_Leakage!$E$3:$E$6,0),1)</f>
        <v>1.4999999999999999E-2</v>
      </c>
      <c r="AC129" s="18">
        <v>30</v>
      </c>
      <c r="AD129" s="18">
        <v>30</v>
      </c>
      <c r="AE129" s="18" t="s">
        <v>68</v>
      </c>
      <c r="AF129" s="18" t="s">
        <v>36</v>
      </c>
      <c r="AG129" s="49">
        <v>0</v>
      </c>
      <c r="AH129" s="18">
        <v>0</v>
      </c>
      <c r="AI129" s="18" t="s">
        <v>68</v>
      </c>
      <c r="AJ129" s="18" t="s">
        <v>68</v>
      </c>
      <c r="AK129" s="18" t="s">
        <v>68</v>
      </c>
      <c r="AL129" s="18" t="s">
        <v>68</v>
      </c>
      <c r="AM129" s="18" t="s">
        <v>68</v>
      </c>
      <c r="AN129" s="18">
        <v>0</v>
      </c>
      <c r="AO129" s="18">
        <v>0</v>
      </c>
    </row>
    <row r="130" spans="1:41" x14ac:dyDescent="0.25">
      <c r="A130" s="118">
        <v>126</v>
      </c>
      <c r="B130" s="118">
        <v>4</v>
      </c>
      <c r="C130" s="118">
        <v>4</v>
      </c>
      <c r="D130" s="118">
        <v>3</v>
      </c>
      <c r="E130" s="118">
        <v>8</v>
      </c>
      <c r="F130" s="118">
        <v>17</v>
      </c>
      <c r="G130" s="118">
        <v>1</v>
      </c>
      <c r="H130" s="118">
        <v>1</v>
      </c>
      <c r="I130" s="118" t="s">
        <v>940</v>
      </c>
      <c r="K130" s="116" t="s">
        <v>1908</v>
      </c>
      <c r="L130" s="18">
        <v>1</v>
      </c>
      <c r="M130" s="18" t="str">
        <f>INDEX(WeatherFiles!$A$14:$A$17,MATCH(Model_Input_Builder!$B130,WeatherFiles!$D$14:$D$17,0),1)</f>
        <v>USA_WA_Spokane.Intl.AP.727850_TMY3</v>
      </c>
      <c r="N130" s="18">
        <v>0</v>
      </c>
      <c r="O130" s="18">
        <v>0</v>
      </c>
      <c r="P130" s="18" t="str">
        <f>INDEX(Above_Ground_Wall_Con!$A$4:$A$19,MATCH(Model_Input_Builder!$C130,Above_Ground_Wall_Con!$D$4:$D$19,0),1)</f>
        <v>Wood-Framed - 2x6 - 16 in OC - R-0 Cavity</v>
      </c>
      <c r="Q130" s="18" t="str">
        <f>INDEX(Ceiling_And_Roof_Con!$A$3:$A$7,MATCH(Model_Input_Builder!$D130,Ceiling_And_Roof_Con!$D$3:$D$7,0),1)</f>
        <v>Attic - R38 Cavity Insulation</v>
      </c>
      <c r="R130" s="18" t="str">
        <f>INDEX(Foundation_And_Floor_Con!$A$4:$A$27,MATCH(Model_Input_Builder!$E130,Foundation_And_Floor_Con!$AI$4:$AI$27,0),1)</f>
        <v>Slab - R5 Under Full Slab with R5 Thermal Break</v>
      </c>
      <c r="S130" s="18" t="str">
        <f>INDEX(Windows!$A$4:$A$26,MATCH(Model_Input_Builder!$F130,Windows!$E$4:$E$26,0),1)</f>
        <v>Double, low-e, low SHGC, argon, non-metal</v>
      </c>
      <c r="T130" s="18">
        <f>INDEX(Windows!$C$4:$C$26,MATCH(Model_Input_Builder!$F130,Windows!$E$4:$E$26,0),1)</f>
        <v>0.27</v>
      </c>
      <c r="U130" s="18">
        <f>INDEX(Windows!$D$4:$D$26,MATCH(Model_Input_Builder!$F130,Windows!$E$4:$E$26,0),1)</f>
        <v>0.2</v>
      </c>
      <c r="V130" s="18" t="s">
        <v>278</v>
      </c>
      <c r="W130" s="18" t="s">
        <v>278</v>
      </c>
      <c r="X130" s="18" t="s">
        <v>347</v>
      </c>
      <c r="Y130" s="18" t="s">
        <v>33</v>
      </c>
      <c r="Z130" s="18" t="s">
        <v>34</v>
      </c>
      <c r="AA130" s="93">
        <f>INDEX(Duct_Leakage!$A$3:$A$6,MATCH(Model_Input_Builder!$G130,Duct_Leakage!$E$3:$E$6,0),1)</f>
        <v>0.03</v>
      </c>
      <c r="AB130" s="93">
        <f>INDEX(Duct_Leakage!$B$3:$B$6,MATCH(Model_Input_Builder!$G130,Duct_Leakage!$E$3:$E$6,0),1)</f>
        <v>1.4999999999999999E-2</v>
      </c>
      <c r="AC130" s="18">
        <v>30</v>
      </c>
      <c r="AD130" s="18">
        <v>30</v>
      </c>
      <c r="AE130" s="18" t="s">
        <v>68</v>
      </c>
      <c r="AF130" s="18" t="s">
        <v>36</v>
      </c>
      <c r="AG130" s="49">
        <v>0</v>
      </c>
      <c r="AH130" s="18">
        <v>0</v>
      </c>
      <c r="AI130" s="18" t="s">
        <v>68</v>
      </c>
      <c r="AJ130" s="18" t="s">
        <v>68</v>
      </c>
      <c r="AK130" s="18" t="s">
        <v>68</v>
      </c>
      <c r="AL130" s="18" t="s">
        <v>68</v>
      </c>
      <c r="AM130" s="18" t="s">
        <v>68</v>
      </c>
      <c r="AN130" s="18">
        <v>0</v>
      </c>
      <c r="AO130" s="18">
        <v>0</v>
      </c>
    </row>
    <row r="131" spans="1:41" x14ac:dyDescent="0.25">
      <c r="A131" s="118">
        <v>127</v>
      </c>
      <c r="B131" s="118">
        <v>3</v>
      </c>
      <c r="C131" s="118">
        <v>5</v>
      </c>
      <c r="D131" s="118">
        <v>1</v>
      </c>
      <c r="E131" s="118">
        <v>17</v>
      </c>
      <c r="F131" s="118">
        <v>9</v>
      </c>
      <c r="G131" s="118">
        <v>3</v>
      </c>
      <c r="H131" s="118">
        <v>1</v>
      </c>
      <c r="I131" s="118" t="s">
        <v>941</v>
      </c>
      <c r="K131" s="116" t="s">
        <v>1909</v>
      </c>
      <c r="L131" s="18">
        <v>1</v>
      </c>
      <c r="M131" s="18" t="str">
        <f>INDEX(WeatherFiles!$A$14:$A$17,MATCH(Model_Input_Builder!$B131,WeatherFiles!$D$14:$D$17,0),1)</f>
        <v>USA_WA_Seattle-Tacoma.Intl.AP.727930_TMY3</v>
      </c>
      <c r="N131" s="18">
        <v>0</v>
      </c>
      <c r="O131" s="18">
        <v>0</v>
      </c>
      <c r="P131" s="18" t="str">
        <f>INDEX(Above_Ground_Wall_Con!$A$4:$A$19,MATCH(Model_Input_Builder!$C131,Above_Ground_Wall_Con!$D$4:$D$19,0),1)</f>
        <v>Wood-Framed - 2x6 - 16 in OC - R-19 Cavity</v>
      </c>
      <c r="Q131" s="18" t="str">
        <f>INDEX(Ceiling_And_Roof_Con!$A$3:$A$7,MATCH(Model_Input_Builder!$D131,Ceiling_And_Roof_Con!$D$3:$D$7,0),1)</f>
        <v>Attic - R0 Cavity Insulation</v>
      </c>
      <c r="R131" s="18" t="str">
        <f>INDEX(Foundation_And_Floor_Con!$A$4:$A$27,MATCH(Model_Input_Builder!$E131,Foundation_And_Floor_Con!$AI$4:$AI$27,0),1)</f>
        <v>Unheated Basement - R19 Cavity Insulation</v>
      </c>
      <c r="S131" s="18" t="str">
        <f>INDEX(Windows!$A$4:$A$26,MATCH(Model_Input_Builder!$F131,Windows!$E$4:$E$26,0),1)</f>
        <v>Double, low-e, high SHGC, argon, metal, TB</v>
      </c>
      <c r="T131" s="18">
        <f>INDEX(Windows!$C$4:$C$26,MATCH(Model_Input_Builder!$F131,Windows!$E$4:$E$26,0),1)</f>
        <v>0.42</v>
      </c>
      <c r="U131" s="18">
        <f>INDEX(Windows!$D$4:$D$26,MATCH(Model_Input_Builder!$F131,Windows!$E$4:$E$26,0),1)</f>
        <v>0.55000000000000004</v>
      </c>
      <c r="V131" s="18" t="s">
        <v>278</v>
      </c>
      <c r="W131" s="18" t="s">
        <v>278</v>
      </c>
      <c r="X131" s="18" t="s">
        <v>347</v>
      </c>
      <c r="Y131" s="18" t="s">
        <v>33</v>
      </c>
      <c r="Z131" s="18" t="s">
        <v>34</v>
      </c>
      <c r="AA131" s="93">
        <f>INDEX(Duct_Leakage!$A$3:$A$6,MATCH(Model_Input_Builder!$G131,Duct_Leakage!$E$3:$E$6,0),1)</f>
        <v>0.127</v>
      </c>
      <c r="AB131" s="93">
        <f>INDEX(Duct_Leakage!$B$3:$B$6,MATCH(Model_Input_Builder!$G131,Duct_Leakage!$E$3:$E$6,0),1)</f>
        <v>6.3E-2</v>
      </c>
      <c r="AC131" s="18">
        <v>30</v>
      </c>
      <c r="AD131" s="18">
        <v>30</v>
      </c>
      <c r="AE131" s="18" t="s">
        <v>68</v>
      </c>
      <c r="AF131" s="18" t="s">
        <v>36</v>
      </c>
      <c r="AG131" s="49">
        <v>0</v>
      </c>
      <c r="AH131" s="18">
        <v>0</v>
      </c>
      <c r="AI131" s="18" t="s">
        <v>68</v>
      </c>
      <c r="AJ131" s="18" t="s">
        <v>68</v>
      </c>
      <c r="AK131" s="18" t="s">
        <v>68</v>
      </c>
      <c r="AL131" s="18" t="s">
        <v>68</v>
      </c>
      <c r="AM131" s="18" t="s">
        <v>68</v>
      </c>
      <c r="AN131" s="18">
        <v>0</v>
      </c>
      <c r="AO131" s="18">
        <v>0</v>
      </c>
    </row>
    <row r="132" spans="1:41" x14ac:dyDescent="0.25">
      <c r="A132" s="118">
        <v>128</v>
      </c>
      <c r="B132" s="118">
        <v>3</v>
      </c>
      <c r="C132" s="118">
        <v>2</v>
      </c>
      <c r="D132" s="118">
        <v>2</v>
      </c>
      <c r="E132" s="118">
        <v>8</v>
      </c>
      <c r="F132" s="118">
        <v>18</v>
      </c>
      <c r="G132" s="118">
        <v>2</v>
      </c>
      <c r="H132" s="118">
        <v>4</v>
      </c>
      <c r="I132" s="118" t="s">
        <v>942</v>
      </c>
      <c r="K132" s="116" t="s">
        <v>1910</v>
      </c>
      <c r="L132" s="18">
        <v>1</v>
      </c>
      <c r="M132" s="18" t="str">
        <f>INDEX(WeatherFiles!$A$14:$A$17,MATCH(Model_Input_Builder!$B132,WeatherFiles!$D$14:$D$17,0),1)</f>
        <v>USA_WA_Seattle-Tacoma.Intl.AP.727930_TMY3</v>
      </c>
      <c r="N132" s="18">
        <v>0</v>
      </c>
      <c r="O132" s="18">
        <v>0</v>
      </c>
      <c r="P132" s="18" t="str">
        <f>INDEX(Above_Ground_Wall_Con!$A$4:$A$19,MATCH(Model_Input_Builder!$C132,Above_Ground_Wall_Con!$D$4:$D$19,0),1)</f>
        <v>Wood-Framed - 2x4 - 16 in OC - R-11 Cavity</v>
      </c>
      <c r="Q132" s="18" t="str">
        <f>INDEX(Ceiling_And_Roof_Con!$A$3:$A$7,MATCH(Model_Input_Builder!$D132,Ceiling_And_Roof_Con!$D$3:$D$7,0),1)</f>
        <v>Attic - R30 Cavity Insulation</v>
      </c>
      <c r="R132" s="18" t="str">
        <f>INDEX(Foundation_And_Floor_Con!$A$4:$A$27,MATCH(Model_Input_Builder!$E132,Foundation_And_Floor_Con!$AI$4:$AI$27,0),1)</f>
        <v>Slab - R5 Under Full Slab with R5 Thermal Break</v>
      </c>
      <c r="S132" s="18" t="str">
        <f>INDEX(Windows!$A$4:$A$26,MATCH(Model_Input_Builder!$F132,Windows!$E$4:$E$26,0),1)</f>
        <v>Triple, low-e, high SHGC, argon, non-metal</v>
      </c>
      <c r="T132" s="18">
        <f>INDEX(Windows!$C$4:$C$26,MATCH(Model_Input_Builder!$F132,Windows!$E$4:$E$26,0),1)</f>
        <v>0.2</v>
      </c>
      <c r="U132" s="18">
        <f>INDEX(Windows!$D$4:$D$26,MATCH(Model_Input_Builder!$F132,Windows!$E$4:$E$26,0),1)</f>
        <v>0.41</v>
      </c>
      <c r="V132" s="18" t="s">
        <v>278</v>
      </c>
      <c r="W132" s="18" t="s">
        <v>278</v>
      </c>
      <c r="X132" s="18" t="s">
        <v>347</v>
      </c>
      <c r="Y132" s="18" t="s">
        <v>33</v>
      </c>
      <c r="Z132" s="18" t="s">
        <v>34</v>
      </c>
      <c r="AA132" s="93">
        <f>INDEX(Duct_Leakage!$A$3:$A$6,MATCH(Model_Input_Builder!$G132,Duct_Leakage!$E$3:$E$6,0),1)</f>
        <v>0.06</v>
      </c>
      <c r="AB132" s="93">
        <f>INDEX(Duct_Leakage!$B$3:$B$6,MATCH(Model_Input_Builder!$G132,Duct_Leakage!$E$3:$E$6,0),1)</f>
        <v>0.03</v>
      </c>
      <c r="AC132" s="18">
        <v>30</v>
      </c>
      <c r="AD132" s="18">
        <v>30</v>
      </c>
      <c r="AE132" s="18" t="s">
        <v>68</v>
      </c>
      <c r="AF132" s="18" t="s">
        <v>36</v>
      </c>
      <c r="AG132" s="49">
        <v>0</v>
      </c>
      <c r="AH132" s="18">
        <v>0</v>
      </c>
      <c r="AI132" s="18" t="s">
        <v>68</v>
      </c>
      <c r="AJ132" s="18" t="s">
        <v>68</v>
      </c>
      <c r="AK132" s="18" t="s">
        <v>68</v>
      </c>
      <c r="AL132" s="18" t="s">
        <v>68</v>
      </c>
      <c r="AM132" s="18" t="s">
        <v>68</v>
      </c>
      <c r="AN132" s="18">
        <v>0</v>
      </c>
      <c r="AO132" s="18">
        <v>0</v>
      </c>
    </row>
    <row r="133" spans="1:41" x14ac:dyDescent="0.25">
      <c r="A133" s="118">
        <v>129</v>
      </c>
      <c r="B133" s="118">
        <v>4</v>
      </c>
      <c r="C133" s="118">
        <v>8</v>
      </c>
      <c r="D133" s="118">
        <v>3</v>
      </c>
      <c r="E133" s="118">
        <v>2</v>
      </c>
      <c r="F133" s="118">
        <v>9</v>
      </c>
      <c r="G133" s="118">
        <v>2</v>
      </c>
      <c r="H133" s="118">
        <v>4</v>
      </c>
      <c r="I133" s="118" t="s">
        <v>943</v>
      </c>
      <c r="K133" s="116" t="s">
        <v>1911</v>
      </c>
      <c r="L133" s="18">
        <v>1</v>
      </c>
      <c r="M133" s="18" t="str">
        <f>INDEX(WeatherFiles!$A$14:$A$17,MATCH(Model_Input_Builder!$B133,WeatherFiles!$D$14:$D$17,0),1)</f>
        <v>USA_WA_Spokane.Intl.AP.727850_TMY3</v>
      </c>
      <c r="N133" s="18">
        <v>0</v>
      </c>
      <c r="O133" s="18">
        <v>0</v>
      </c>
      <c r="P133" s="18" t="str">
        <f>INDEX(Above_Ground_Wall_Con!$A$4:$A$19,MATCH(Model_Input_Builder!$C133,Above_Ground_Wall_Con!$D$4:$D$19,0),1)</f>
        <v>Wood-Framed - 2x6 - 24 in OC - R-21 Cavity - R-10 Header</v>
      </c>
      <c r="Q133" s="18" t="str">
        <f>INDEX(Ceiling_And_Roof_Con!$A$3:$A$7,MATCH(Model_Input_Builder!$D133,Ceiling_And_Roof_Con!$D$3:$D$7,0),1)</f>
        <v>Attic - R38 Cavity Insulation</v>
      </c>
      <c r="R133" s="18" t="str">
        <f>INDEX(Foundation_And_Floor_Con!$A$4:$A$27,MATCH(Model_Input_Builder!$E133,Foundation_And_Floor_Con!$AI$4:$AI$27,0),1)</f>
        <v>Vented Crawlspace - R13 Cavity Insulation</v>
      </c>
      <c r="S133" s="18" t="str">
        <f>INDEX(Windows!$A$4:$A$26,MATCH(Model_Input_Builder!$F133,Windows!$E$4:$E$26,0),1)</f>
        <v>Double, low-e, high SHGC, argon, metal, TB</v>
      </c>
      <c r="T133" s="18">
        <f>INDEX(Windows!$C$4:$C$26,MATCH(Model_Input_Builder!$F133,Windows!$E$4:$E$26,0),1)</f>
        <v>0.42</v>
      </c>
      <c r="U133" s="18">
        <f>INDEX(Windows!$D$4:$D$26,MATCH(Model_Input_Builder!$F133,Windows!$E$4:$E$26,0),1)</f>
        <v>0.55000000000000004</v>
      </c>
      <c r="V133" s="18" t="s">
        <v>278</v>
      </c>
      <c r="W133" s="18" t="s">
        <v>278</v>
      </c>
      <c r="X133" s="18" t="s">
        <v>347</v>
      </c>
      <c r="Y133" s="18" t="s">
        <v>33</v>
      </c>
      <c r="Z133" s="18" t="s">
        <v>34</v>
      </c>
      <c r="AA133" s="93">
        <f>INDEX(Duct_Leakage!$A$3:$A$6,MATCH(Model_Input_Builder!$G133,Duct_Leakage!$E$3:$E$6,0),1)</f>
        <v>0.06</v>
      </c>
      <c r="AB133" s="93">
        <f>INDEX(Duct_Leakage!$B$3:$B$6,MATCH(Model_Input_Builder!$G133,Duct_Leakage!$E$3:$E$6,0),1)</f>
        <v>0.03</v>
      </c>
      <c r="AC133" s="18">
        <v>30</v>
      </c>
      <c r="AD133" s="18">
        <v>30</v>
      </c>
      <c r="AE133" s="18" t="s">
        <v>68</v>
      </c>
      <c r="AF133" s="18" t="s">
        <v>36</v>
      </c>
      <c r="AG133" s="49">
        <v>0</v>
      </c>
      <c r="AH133" s="18">
        <v>0</v>
      </c>
      <c r="AI133" s="18" t="s">
        <v>68</v>
      </c>
      <c r="AJ133" s="18" t="s">
        <v>68</v>
      </c>
      <c r="AK133" s="18" t="s">
        <v>68</v>
      </c>
      <c r="AL133" s="18" t="s">
        <v>68</v>
      </c>
      <c r="AM133" s="18" t="s">
        <v>68</v>
      </c>
      <c r="AN133" s="18">
        <v>0</v>
      </c>
      <c r="AO133" s="18">
        <v>0</v>
      </c>
    </row>
    <row r="134" spans="1:41" x14ac:dyDescent="0.25">
      <c r="A134" s="118">
        <v>130</v>
      </c>
      <c r="B134" s="118">
        <v>3</v>
      </c>
      <c r="C134" s="118">
        <v>5</v>
      </c>
      <c r="D134" s="118">
        <v>1</v>
      </c>
      <c r="E134" s="118">
        <v>12</v>
      </c>
      <c r="F134" s="118">
        <v>2</v>
      </c>
      <c r="G134" s="118">
        <v>3</v>
      </c>
      <c r="H134" s="118">
        <v>2</v>
      </c>
      <c r="I134" s="118" t="s">
        <v>944</v>
      </c>
      <c r="K134" s="116" t="s">
        <v>1912</v>
      </c>
      <c r="L134" s="18">
        <v>1</v>
      </c>
      <c r="M134" s="18" t="str">
        <f>INDEX(WeatherFiles!$A$14:$A$17,MATCH(Model_Input_Builder!$B134,WeatherFiles!$D$14:$D$17,0),1)</f>
        <v>USA_WA_Seattle-Tacoma.Intl.AP.727930_TMY3</v>
      </c>
      <c r="N134" s="18">
        <v>0</v>
      </c>
      <c r="O134" s="18">
        <v>0</v>
      </c>
      <c r="P134" s="18" t="str">
        <f>INDEX(Above_Ground_Wall_Con!$A$4:$A$19,MATCH(Model_Input_Builder!$C134,Above_Ground_Wall_Con!$D$4:$D$19,0),1)</f>
        <v>Wood-Framed - 2x6 - 16 in OC - R-19 Cavity</v>
      </c>
      <c r="Q134" s="18" t="str">
        <f>INDEX(Ceiling_And_Roof_Con!$A$3:$A$7,MATCH(Model_Input_Builder!$D134,Ceiling_And_Roof_Con!$D$3:$D$7,0),1)</f>
        <v>Attic - R0 Cavity Insulation</v>
      </c>
      <c r="R134" s="18" t="str">
        <f>INDEX(Foundation_And_Floor_Con!$A$4:$A$27,MATCH(Model_Input_Builder!$E134,Foundation_And_Floor_Con!$AI$4:$AI$27,0),1)</f>
        <v>Heated Basement - R5 Exterior Insulation</v>
      </c>
      <c r="S134" s="18" t="str">
        <f>INDEX(Windows!$A$4:$A$26,MATCH(Model_Input_Builder!$F134,Windows!$E$4:$E$26,0),1)</f>
        <v>Double, clear, metal</v>
      </c>
      <c r="T134" s="18">
        <f>INDEX(Windows!$C$4:$C$26,MATCH(Model_Input_Builder!$F134,Windows!$E$4:$E$26,0),1)</f>
        <v>0.83</v>
      </c>
      <c r="U134" s="18">
        <f>INDEX(Windows!$D$4:$D$26,MATCH(Model_Input_Builder!$F134,Windows!$E$4:$E$26,0),1)</f>
        <v>0.65</v>
      </c>
      <c r="V134" s="18" t="s">
        <v>278</v>
      </c>
      <c r="W134" s="18" t="s">
        <v>278</v>
      </c>
      <c r="X134" s="18" t="s">
        <v>347</v>
      </c>
      <c r="Y134" s="18" t="s">
        <v>33</v>
      </c>
      <c r="Z134" s="18" t="s">
        <v>34</v>
      </c>
      <c r="AA134" s="93">
        <f>INDEX(Duct_Leakage!$A$3:$A$6,MATCH(Model_Input_Builder!$G134,Duct_Leakage!$E$3:$E$6,0),1)</f>
        <v>0.127</v>
      </c>
      <c r="AB134" s="93">
        <f>INDEX(Duct_Leakage!$B$3:$B$6,MATCH(Model_Input_Builder!$G134,Duct_Leakage!$E$3:$E$6,0),1)</f>
        <v>6.3E-2</v>
      </c>
      <c r="AC134" s="18">
        <v>30</v>
      </c>
      <c r="AD134" s="18">
        <v>30</v>
      </c>
      <c r="AE134" s="18" t="s">
        <v>68</v>
      </c>
      <c r="AF134" s="18" t="s">
        <v>36</v>
      </c>
      <c r="AG134" s="49">
        <v>0</v>
      </c>
      <c r="AH134" s="18">
        <v>0</v>
      </c>
      <c r="AI134" s="18" t="s">
        <v>68</v>
      </c>
      <c r="AJ134" s="18" t="s">
        <v>68</v>
      </c>
      <c r="AK134" s="18" t="s">
        <v>68</v>
      </c>
      <c r="AL134" s="18" t="s">
        <v>68</v>
      </c>
      <c r="AM134" s="18" t="s">
        <v>68</v>
      </c>
      <c r="AN134" s="18">
        <v>0</v>
      </c>
      <c r="AO134" s="18">
        <v>0</v>
      </c>
    </row>
    <row r="135" spans="1:41" x14ac:dyDescent="0.25">
      <c r="A135" s="118">
        <v>131</v>
      </c>
      <c r="B135" s="118">
        <v>1</v>
      </c>
      <c r="C135" s="118">
        <v>3</v>
      </c>
      <c r="D135" s="118">
        <v>2</v>
      </c>
      <c r="E135" s="118">
        <v>4</v>
      </c>
      <c r="F135" s="118">
        <v>7</v>
      </c>
      <c r="G135" s="118">
        <v>2</v>
      </c>
      <c r="H135" s="118">
        <v>4</v>
      </c>
      <c r="I135" s="118" t="s">
        <v>945</v>
      </c>
      <c r="K135" s="116" t="s">
        <v>1913</v>
      </c>
      <c r="L135" s="18">
        <v>1</v>
      </c>
      <c r="M135" s="18" t="str">
        <f>INDEX(WeatherFiles!$A$14:$A$17,MATCH(Model_Input_Builder!$B135,WeatherFiles!$D$14:$D$17,0),1)</f>
        <v>USA_ID_Boise.AP-Gowen.Field.ANGB.726810_TMY3</v>
      </c>
      <c r="N135" s="18">
        <v>0</v>
      </c>
      <c r="O135" s="18">
        <v>0</v>
      </c>
      <c r="P135" s="18" t="str">
        <f>INDEX(Above_Ground_Wall_Con!$A$4:$A$19,MATCH(Model_Input_Builder!$C135,Above_Ground_Wall_Con!$D$4:$D$19,0),1)</f>
        <v>Wood-Framed - 2x4 - 16 in OC - R-13 Cavity</v>
      </c>
      <c r="Q135" s="18" t="str">
        <f>INDEX(Ceiling_And_Roof_Con!$A$3:$A$7,MATCH(Model_Input_Builder!$D135,Ceiling_And_Roof_Con!$D$3:$D$7,0),1)</f>
        <v>Attic - R30 Cavity Insulation</v>
      </c>
      <c r="R135" s="18" t="str">
        <f>INDEX(Foundation_And_Floor_Con!$A$4:$A$27,MATCH(Model_Input_Builder!$E135,Foundation_And_Floor_Con!$AI$4:$AI$27,0),1)</f>
        <v>Vented Crawlspace - R30 Cavity Insulation</v>
      </c>
      <c r="S135" s="18" t="str">
        <f>INDEX(Windows!$A$4:$A$26,MATCH(Model_Input_Builder!$F135,Windows!$E$4:$E$26,0),1)</f>
        <v>Double, clear, metal, TB</v>
      </c>
      <c r="T135" s="18">
        <f>INDEX(Windows!$C$4:$C$26,MATCH(Model_Input_Builder!$F135,Windows!$E$4:$E$26,0),1)</f>
        <v>0.6</v>
      </c>
      <c r="U135" s="18">
        <f>INDEX(Windows!$D$4:$D$26,MATCH(Model_Input_Builder!$F135,Windows!$E$4:$E$26,0),1)</f>
        <v>0.62</v>
      </c>
      <c r="V135" s="18" t="s">
        <v>278</v>
      </c>
      <c r="W135" s="18" t="s">
        <v>278</v>
      </c>
      <c r="X135" s="18" t="s">
        <v>347</v>
      </c>
      <c r="Y135" s="18" t="s">
        <v>33</v>
      </c>
      <c r="Z135" s="18" t="s">
        <v>34</v>
      </c>
      <c r="AA135" s="93">
        <f>INDEX(Duct_Leakage!$A$3:$A$6,MATCH(Model_Input_Builder!$G135,Duct_Leakage!$E$3:$E$6,0),1)</f>
        <v>0.06</v>
      </c>
      <c r="AB135" s="93">
        <f>INDEX(Duct_Leakage!$B$3:$B$6,MATCH(Model_Input_Builder!$G135,Duct_Leakage!$E$3:$E$6,0),1)</f>
        <v>0.03</v>
      </c>
      <c r="AC135" s="18">
        <v>30</v>
      </c>
      <c r="AD135" s="18">
        <v>30</v>
      </c>
      <c r="AE135" s="18" t="s">
        <v>68</v>
      </c>
      <c r="AF135" s="18" t="s">
        <v>36</v>
      </c>
      <c r="AG135" s="49">
        <v>0</v>
      </c>
      <c r="AH135" s="18">
        <v>0</v>
      </c>
      <c r="AI135" s="18" t="s">
        <v>68</v>
      </c>
      <c r="AJ135" s="18" t="s">
        <v>68</v>
      </c>
      <c r="AK135" s="18" t="s">
        <v>68</v>
      </c>
      <c r="AL135" s="18" t="s">
        <v>68</v>
      </c>
      <c r="AM135" s="18" t="s">
        <v>68</v>
      </c>
      <c r="AN135" s="18">
        <v>0</v>
      </c>
      <c r="AO135" s="18">
        <v>0</v>
      </c>
    </row>
    <row r="136" spans="1:41" x14ac:dyDescent="0.25">
      <c r="A136" s="118">
        <v>132</v>
      </c>
      <c r="B136" s="118">
        <v>3</v>
      </c>
      <c r="C136" s="118">
        <v>4</v>
      </c>
      <c r="D136" s="118">
        <v>5</v>
      </c>
      <c r="E136" s="118">
        <v>12</v>
      </c>
      <c r="F136" s="118">
        <v>19</v>
      </c>
      <c r="G136" s="118">
        <v>2</v>
      </c>
      <c r="H136" s="118">
        <v>3</v>
      </c>
      <c r="I136" s="118" t="s">
        <v>946</v>
      </c>
      <c r="K136" s="116" t="s">
        <v>1914</v>
      </c>
      <c r="L136" s="18">
        <v>1</v>
      </c>
      <c r="M136" s="18" t="str">
        <f>INDEX(WeatherFiles!$A$14:$A$17,MATCH(Model_Input_Builder!$B136,WeatherFiles!$D$14:$D$17,0),1)</f>
        <v>USA_WA_Seattle-Tacoma.Intl.AP.727930_TMY3</v>
      </c>
      <c r="N136" s="18">
        <v>0</v>
      </c>
      <c r="O136" s="18">
        <v>0</v>
      </c>
      <c r="P136" s="18" t="str">
        <f>INDEX(Above_Ground_Wall_Con!$A$4:$A$19,MATCH(Model_Input_Builder!$C136,Above_Ground_Wall_Con!$D$4:$D$19,0),1)</f>
        <v>Wood-Framed - 2x6 - 16 in OC - R-0 Cavity</v>
      </c>
      <c r="Q136" s="18" t="str">
        <f>INDEX(Ceiling_And_Roof_Con!$A$3:$A$7,MATCH(Model_Input_Builder!$D136,Ceiling_And_Roof_Con!$D$3:$D$7,0),1)</f>
        <v>Attic - R60 Cavity Insulation</v>
      </c>
      <c r="R136" s="18" t="str">
        <f>INDEX(Foundation_And_Floor_Con!$A$4:$A$27,MATCH(Model_Input_Builder!$E136,Foundation_And_Floor_Con!$AI$4:$AI$27,0),1)</f>
        <v>Heated Basement - R5 Exterior Insulation</v>
      </c>
      <c r="S136" s="18" t="str">
        <f>INDEX(Windows!$A$4:$A$26,MATCH(Model_Input_Builder!$F136,Windows!$E$4:$E$26,0),1)</f>
        <v>Triple, low-e, medium SHGC, argon, non-metal</v>
      </c>
      <c r="T136" s="18">
        <f>INDEX(Windows!$C$4:$C$26,MATCH(Model_Input_Builder!$F136,Windows!$E$4:$E$26,0),1)</f>
        <v>0.19</v>
      </c>
      <c r="U136" s="18">
        <f>INDEX(Windows!$D$4:$D$26,MATCH(Model_Input_Builder!$F136,Windows!$E$4:$E$26,0),1)</f>
        <v>0.28000000000000003</v>
      </c>
      <c r="V136" s="18" t="s">
        <v>278</v>
      </c>
      <c r="W136" s="18" t="s">
        <v>278</v>
      </c>
      <c r="X136" s="18" t="s">
        <v>347</v>
      </c>
      <c r="Y136" s="18" t="s">
        <v>33</v>
      </c>
      <c r="Z136" s="18" t="s">
        <v>34</v>
      </c>
      <c r="AA136" s="93">
        <f>INDEX(Duct_Leakage!$A$3:$A$6,MATCH(Model_Input_Builder!$G136,Duct_Leakage!$E$3:$E$6,0),1)</f>
        <v>0.06</v>
      </c>
      <c r="AB136" s="93">
        <f>INDEX(Duct_Leakage!$B$3:$B$6,MATCH(Model_Input_Builder!$G136,Duct_Leakage!$E$3:$E$6,0),1)</f>
        <v>0.03</v>
      </c>
      <c r="AC136" s="18">
        <v>30</v>
      </c>
      <c r="AD136" s="18">
        <v>30</v>
      </c>
      <c r="AE136" s="18" t="s">
        <v>68</v>
      </c>
      <c r="AF136" s="18" t="s">
        <v>36</v>
      </c>
      <c r="AG136" s="49">
        <v>0</v>
      </c>
      <c r="AH136" s="18">
        <v>0</v>
      </c>
      <c r="AI136" s="18" t="s">
        <v>68</v>
      </c>
      <c r="AJ136" s="18" t="s">
        <v>68</v>
      </c>
      <c r="AK136" s="18" t="s">
        <v>68</v>
      </c>
      <c r="AL136" s="18" t="s">
        <v>68</v>
      </c>
      <c r="AM136" s="18" t="s">
        <v>68</v>
      </c>
      <c r="AN136" s="18">
        <v>0</v>
      </c>
      <c r="AO136" s="18">
        <v>0</v>
      </c>
    </row>
    <row r="137" spans="1:41" x14ac:dyDescent="0.25">
      <c r="A137" s="118">
        <v>133</v>
      </c>
      <c r="B137" s="118">
        <v>4</v>
      </c>
      <c r="C137" s="118">
        <v>5</v>
      </c>
      <c r="D137" s="118">
        <v>4</v>
      </c>
      <c r="E137" s="118">
        <v>7</v>
      </c>
      <c r="F137" s="118">
        <v>7</v>
      </c>
      <c r="G137" s="118">
        <v>4</v>
      </c>
      <c r="H137" s="118">
        <v>4</v>
      </c>
      <c r="I137" s="118" t="s">
        <v>947</v>
      </c>
      <c r="K137" s="116" t="s">
        <v>1915</v>
      </c>
      <c r="L137" s="18">
        <v>1</v>
      </c>
      <c r="M137" s="18" t="str">
        <f>INDEX(WeatherFiles!$A$14:$A$17,MATCH(Model_Input_Builder!$B137,WeatherFiles!$D$14:$D$17,0),1)</f>
        <v>USA_WA_Spokane.Intl.AP.727850_TMY3</v>
      </c>
      <c r="N137" s="18">
        <v>0</v>
      </c>
      <c r="O137" s="18">
        <v>0</v>
      </c>
      <c r="P137" s="18" t="str">
        <f>INDEX(Above_Ground_Wall_Con!$A$4:$A$19,MATCH(Model_Input_Builder!$C137,Above_Ground_Wall_Con!$D$4:$D$19,0),1)</f>
        <v>Wood-Framed - 2x6 - 16 in OC - R-19 Cavity</v>
      </c>
      <c r="Q137" s="18" t="str">
        <f>INDEX(Ceiling_And_Roof_Con!$A$3:$A$7,MATCH(Model_Input_Builder!$D137,Ceiling_And_Roof_Con!$D$3:$D$7,0),1)</f>
        <v>Attic - R49 Cavity Insulation</v>
      </c>
      <c r="R137" s="18" t="str">
        <f>INDEX(Foundation_And_Floor_Con!$A$4:$A$27,MATCH(Model_Input_Builder!$E137,Foundation_And_Floor_Con!$AI$4:$AI$27,0),1)</f>
        <v>Slab - R5 Perimeter with No Thermal Break</v>
      </c>
      <c r="S137" s="18" t="str">
        <f>INDEX(Windows!$A$4:$A$26,MATCH(Model_Input_Builder!$F137,Windows!$E$4:$E$26,0),1)</f>
        <v>Double, clear, metal, TB</v>
      </c>
      <c r="T137" s="18">
        <f>INDEX(Windows!$C$4:$C$26,MATCH(Model_Input_Builder!$F137,Windows!$E$4:$E$26,0),1)</f>
        <v>0.6</v>
      </c>
      <c r="U137" s="18">
        <f>INDEX(Windows!$D$4:$D$26,MATCH(Model_Input_Builder!$F137,Windows!$E$4:$E$26,0),1)</f>
        <v>0.62</v>
      </c>
      <c r="V137" s="18" t="s">
        <v>278</v>
      </c>
      <c r="W137" s="18" t="s">
        <v>278</v>
      </c>
      <c r="X137" s="18" t="s">
        <v>347</v>
      </c>
      <c r="Y137" s="18" t="s">
        <v>33</v>
      </c>
      <c r="Z137" s="18" t="s">
        <v>34</v>
      </c>
      <c r="AA137" s="93">
        <f>INDEX(Duct_Leakage!$A$3:$A$6,MATCH(Model_Input_Builder!$G137,Duct_Leakage!$E$3:$E$6,0),1)</f>
        <v>0.18</v>
      </c>
      <c r="AB137" s="93">
        <f>INDEX(Duct_Leakage!$B$3:$B$6,MATCH(Model_Input_Builder!$G137,Duct_Leakage!$E$3:$E$6,0),1)</f>
        <v>0.09</v>
      </c>
      <c r="AC137" s="18">
        <v>30</v>
      </c>
      <c r="AD137" s="18">
        <v>30</v>
      </c>
      <c r="AE137" s="18" t="s">
        <v>68</v>
      </c>
      <c r="AF137" s="18" t="s">
        <v>36</v>
      </c>
      <c r="AG137" s="49">
        <v>0</v>
      </c>
      <c r="AH137" s="18">
        <v>0</v>
      </c>
      <c r="AI137" s="18" t="s">
        <v>68</v>
      </c>
      <c r="AJ137" s="18" t="s">
        <v>68</v>
      </c>
      <c r="AK137" s="18" t="s">
        <v>68</v>
      </c>
      <c r="AL137" s="18" t="s">
        <v>68</v>
      </c>
      <c r="AM137" s="18" t="s">
        <v>68</v>
      </c>
      <c r="AN137" s="18">
        <v>0</v>
      </c>
      <c r="AO137" s="18">
        <v>0</v>
      </c>
    </row>
    <row r="138" spans="1:41" x14ac:dyDescent="0.25">
      <c r="A138" s="118">
        <v>134</v>
      </c>
      <c r="B138" s="118">
        <v>2</v>
      </c>
      <c r="C138" s="118">
        <v>5</v>
      </c>
      <c r="D138" s="118">
        <v>2</v>
      </c>
      <c r="E138" s="118">
        <v>7</v>
      </c>
      <c r="F138" s="118">
        <v>11</v>
      </c>
      <c r="G138" s="118">
        <v>4</v>
      </c>
      <c r="H138" s="118">
        <v>3</v>
      </c>
      <c r="I138" s="118" t="s">
        <v>948</v>
      </c>
      <c r="K138" s="116" t="s">
        <v>1916</v>
      </c>
      <c r="L138" s="18">
        <v>1</v>
      </c>
      <c r="M138" s="18" t="str">
        <f>INDEX(WeatherFiles!$A$14:$A$17,MATCH(Model_Input_Builder!$B138,WeatherFiles!$D$14:$D$17,0),1)</f>
        <v>USA_MT_Kalispell-Glacier.Park.Intl.AP.727790_TMY3</v>
      </c>
      <c r="N138" s="18">
        <v>0</v>
      </c>
      <c r="O138" s="18">
        <v>0</v>
      </c>
      <c r="P138" s="18" t="str">
        <f>INDEX(Above_Ground_Wall_Con!$A$4:$A$19,MATCH(Model_Input_Builder!$C138,Above_Ground_Wall_Con!$D$4:$D$19,0),1)</f>
        <v>Wood-Framed - 2x6 - 16 in OC - R-19 Cavity</v>
      </c>
      <c r="Q138" s="18" t="str">
        <f>INDEX(Ceiling_And_Roof_Con!$A$3:$A$7,MATCH(Model_Input_Builder!$D138,Ceiling_And_Roof_Con!$D$3:$D$7,0),1)</f>
        <v>Attic - R30 Cavity Insulation</v>
      </c>
      <c r="R138" s="18" t="str">
        <f>INDEX(Foundation_And_Floor_Con!$A$4:$A$27,MATCH(Model_Input_Builder!$E138,Foundation_And_Floor_Con!$AI$4:$AI$27,0),1)</f>
        <v>Slab - R5 Perimeter with No Thermal Break</v>
      </c>
      <c r="S138" s="18" t="str">
        <f>INDEX(Windows!$A$4:$A$26,MATCH(Model_Input_Builder!$F138,Windows!$E$4:$E$26,0),1)</f>
        <v>Double, low-e, low SHGC, argon, metal, TB</v>
      </c>
      <c r="T138" s="18">
        <f>INDEX(Windows!$C$4:$C$26,MATCH(Model_Input_Builder!$F138,Windows!$E$4:$E$26,0),1)</f>
        <v>0.41</v>
      </c>
      <c r="U138" s="18">
        <f>INDEX(Windows!$D$4:$D$26,MATCH(Model_Input_Builder!$F138,Windows!$E$4:$E$26,0),1)</f>
        <v>0.23</v>
      </c>
      <c r="V138" s="18" t="s">
        <v>278</v>
      </c>
      <c r="W138" s="18" t="s">
        <v>278</v>
      </c>
      <c r="X138" s="18" t="s">
        <v>347</v>
      </c>
      <c r="Y138" s="18" t="s">
        <v>33</v>
      </c>
      <c r="Z138" s="18" t="s">
        <v>34</v>
      </c>
      <c r="AA138" s="93">
        <f>INDEX(Duct_Leakage!$A$3:$A$6,MATCH(Model_Input_Builder!$G138,Duct_Leakage!$E$3:$E$6,0),1)</f>
        <v>0.18</v>
      </c>
      <c r="AB138" s="93">
        <f>INDEX(Duct_Leakage!$B$3:$B$6,MATCH(Model_Input_Builder!$G138,Duct_Leakage!$E$3:$E$6,0),1)</f>
        <v>0.09</v>
      </c>
      <c r="AC138" s="18">
        <v>30</v>
      </c>
      <c r="AD138" s="18">
        <v>30</v>
      </c>
      <c r="AE138" s="18" t="s">
        <v>68</v>
      </c>
      <c r="AF138" s="18" t="s">
        <v>36</v>
      </c>
      <c r="AG138" s="49">
        <v>0</v>
      </c>
      <c r="AH138" s="18">
        <v>0</v>
      </c>
      <c r="AI138" s="18" t="s">
        <v>68</v>
      </c>
      <c r="AJ138" s="18" t="s">
        <v>68</v>
      </c>
      <c r="AK138" s="18" t="s">
        <v>68</v>
      </c>
      <c r="AL138" s="18" t="s">
        <v>68</v>
      </c>
      <c r="AM138" s="18" t="s">
        <v>68</v>
      </c>
      <c r="AN138" s="18">
        <v>0</v>
      </c>
      <c r="AO138" s="18">
        <v>0</v>
      </c>
    </row>
    <row r="139" spans="1:41" x14ac:dyDescent="0.25">
      <c r="A139" s="118">
        <v>135</v>
      </c>
      <c r="B139" s="118">
        <v>3</v>
      </c>
      <c r="C139" s="118">
        <v>7</v>
      </c>
      <c r="D139" s="118">
        <v>1</v>
      </c>
      <c r="E139" s="118">
        <v>15</v>
      </c>
      <c r="F139" s="118">
        <v>7</v>
      </c>
      <c r="G139" s="118">
        <v>4</v>
      </c>
      <c r="H139" s="118">
        <v>2</v>
      </c>
      <c r="I139" s="118" t="s">
        <v>949</v>
      </c>
      <c r="K139" s="116" t="s">
        <v>1917</v>
      </c>
      <c r="L139" s="18">
        <v>1</v>
      </c>
      <c r="M139" s="18" t="str">
        <f>INDEX(WeatherFiles!$A$14:$A$17,MATCH(Model_Input_Builder!$B139,WeatherFiles!$D$14:$D$17,0),1)</f>
        <v>USA_WA_Seattle-Tacoma.Intl.AP.727930_TMY3</v>
      </c>
      <c r="N139" s="18">
        <v>0</v>
      </c>
      <c r="O139" s="18">
        <v>0</v>
      </c>
      <c r="P139" s="18" t="str">
        <f>INDEX(Above_Ground_Wall_Con!$A$4:$A$19,MATCH(Model_Input_Builder!$C139,Above_Ground_Wall_Con!$D$4:$D$19,0),1)</f>
        <v>Wood-Framed - 2x6 - 24 in OC - R-19 Cavity - R-10 Header</v>
      </c>
      <c r="Q139" s="18" t="str">
        <f>INDEX(Ceiling_And_Roof_Con!$A$3:$A$7,MATCH(Model_Input_Builder!$D139,Ceiling_And_Roof_Con!$D$3:$D$7,0),1)</f>
        <v>Attic - R0 Cavity Insulation</v>
      </c>
      <c r="R139" s="18" t="str">
        <f>INDEX(Foundation_And_Floor_Con!$A$4:$A$27,MATCH(Model_Input_Builder!$E139,Foundation_And_Floor_Con!$AI$4:$AI$27,0),1)</f>
        <v>Unheated Basement - Uninsulated</v>
      </c>
      <c r="S139" s="18" t="str">
        <f>INDEX(Windows!$A$4:$A$26,MATCH(Model_Input_Builder!$F139,Windows!$E$4:$E$26,0),1)</f>
        <v>Double, clear, metal, TB</v>
      </c>
      <c r="T139" s="18">
        <f>INDEX(Windows!$C$4:$C$26,MATCH(Model_Input_Builder!$F139,Windows!$E$4:$E$26,0),1)</f>
        <v>0.6</v>
      </c>
      <c r="U139" s="18">
        <f>INDEX(Windows!$D$4:$D$26,MATCH(Model_Input_Builder!$F139,Windows!$E$4:$E$26,0),1)</f>
        <v>0.62</v>
      </c>
      <c r="V139" s="18" t="s">
        <v>278</v>
      </c>
      <c r="W139" s="18" t="s">
        <v>278</v>
      </c>
      <c r="X139" s="18" t="s">
        <v>347</v>
      </c>
      <c r="Y139" s="18" t="s">
        <v>33</v>
      </c>
      <c r="Z139" s="18" t="s">
        <v>34</v>
      </c>
      <c r="AA139" s="93">
        <f>INDEX(Duct_Leakage!$A$3:$A$6,MATCH(Model_Input_Builder!$G139,Duct_Leakage!$E$3:$E$6,0),1)</f>
        <v>0.18</v>
      </c>
      <c r="AB139" s="93">
        <f>INDEX(Duct_Leakage!$B$3:$B$6,MATCH(Model_Input_Builder!$G139,Duct_Leakage!$E$3:$E$6,0),1)</f>
        <v>0.09</v>
      </c>
      <c r="AC139" s="18">
        <v>30</v>
      </c>
      <c r="AD139" s="18">
        <v>30</v>
      </c>
      <c r="AE139" s="18" t="s">
        <v>68</v>
      </c>
      <c r="AF139" s="18" t="s">
        <v>36</v>
      </c>
      <c r="AG139" s="49">
        <v>0</v>
      </c>
      <c r="AH139" s="18">
        <v>0</v>
      </c>
      <c r="AI139" s="18" t="s">
        <v>68</v>
      </c>
      <c r="AJ139" s="18" t="s">
        <v>68</v>
      </c>
      <c r="AK139" s="18" t="s">
        <v>68</v>
      </c>
      <c r="AL139" s="18" t="s">
        <v>68</v>
      </c>
      <c r="AM139" s="18" t="s">
        <v>68</v>
      </c>
      <c r="AN139" s="18">
        <v>0</v>
      </c>
      <c r="AO139" s="18">
        <v>0</v>
      </c>
    </row>
    <row r="140" spans="1:41" x14ac:dyDescent="0.25">
      <c r="A140" s="118">
        <v>136</v>
      </c>
      <c r="B140" s="118">
        <v>4</v>
      </c>
      <c r="C140" s="118">
        <v>4</v>
      </c>
      <c r="D140" s="118">
        <v>3</v>
      </c>
      <c r="E140" s="118">
        <v>4</v>
      </c>
      <c r="F140" s="118">
        <v>11</v>
      </c>
      <c r="G140" s="118">
        <v>4</v>
      </c>
      <c r="H140" s="118">
        <v>3</v>
      </c>
      <c r="I140" s="118" t="s">
        <v>950</v>
      </c>
      <c r="K140" s="116" t="s">
        <v>1918</v>
      </c>
      <c r="L140" s="18">
        <v>1</v>
      </c>
      <c r="M140" s="18" t="str">
        <f>INDEX(WeatherFiles!$A$14:$A$17,MATCH(Model_Input_Builder!$B140,WeatherFiles!$D$14:$D$17,0),1)</f>
        <v>USA_WA_Spokane.Intl.AP.727850_TMY3</v>
      </c>
      <c r="N140" s="18">
        <v>0</v>
      </c>
      <c r="O140" s="18">
        <v>0</v>
      </c>
      <c r="P140" s="18" t="str">
        <f>INDEX(Above_Ground_Wall_Con!$A$4:$A$19,MATCH(Model_Input_Builder!$C140,Above_Ground_Wall_Con!$D$4:$D$19,0),1)</f>
        <v>Wood-Framed - 2x6 - 16 in OC - R-0 Cavity</v>
      </c>
      <c r="Q140" s="18" t="str">
        <f>INDEX(Ceiling_And_Roof_Con!$A$3:$A$7,MATCH(Model_Input_Builder!$D140,Ceiling_And_Roof_Con!$D$3:$D$7,0),1)</f>
        <v>Attic - R38 Cavity Insulation</v>
      </c>
      <c r="R140" s="18" t="str">
        <f>INDEX(Foundation_And_Floor_Con!$A$4:$A$27,MATCH(Model_Input_Builder!$E140,Foundation_And_Floor_Con!$AI$4:$AI$27,0),1)</f>
        <v>Vented Crawlspace - R30 Cavity Insulation</v>
      </c>
      <c r="S140" s="18" t="str">
        <f>INDEX(Windows!$A$4:$A$26,MATCH(Model_Input_Builder!$F140,Windows!$E$4:$E$26,0),1)</f>
        <v>Double, low-e, low SHGC, argon, metal, TB</v>
      </c>
      <c r="T140" s="18">
        <f>INDEX(Windows!$C$4:$C$26,MATCH(Model_Input_Builder!$F140,Windows!$E$4:$E$26,0),1)</f>
        <v>0.41</v>
      </c>
      <c r="U140" s="18">
        <f>INDEX(Windows!$D$4:$D$26,MATCH(Model_Input_Builder!$F140,Windows!$E$4:$E$26,0),1)</f>
        <v>0.23</v>
      </c>
      <c r="V140" s="18" t="s">
        <v>278</v>
      </c>
      <c r="W140" s="18" t="s">
        <v>278</v>
      </c>
      <c r="X140" s="18" t="s">
        <v>347</v>
      </c>
      <c r="Y140" s="18" t="s">
        <v>33</v>
      </c>
      <c r="Z140" s="18" t="s">
        <v>34</v>
      </c>
      <c r="AA140" s="93">
        <f>INDEX(Duct_Leakage!$A$3:$A$6,MATCH(Model_Input_Builder!$G140,Duct_Leakage!$E$3:$E$6,0),1)</f>
        <v>0.18</v>
      </c>
      <c r="AB140" s="93">
        <f>INDEX(Duct_Leakage!$B$3:$B$6,MATCH(Model_Input_Builder!$G140,Duct_Leakage!$E$3:$E$6,0),1)</f>
        <v>0.09</v>
      </c>
      <c r="AC140" s="18">
        <v>30</v>
      </c>
      <c r="AD140" s="18">
        <v>30</v>
      </c>
      <c r="AE140" s="18" t="s">
        <v>68</v>
      </c>
      <c r="AF140" s="18" t="s">
        <v>36</v>
      </c>
      <c r="AG140" s="49">
        <v>0</v>
      </c>
      <c r="AH140" s="18">
        <v>0</v>
      </c>
      <c r="AI140" s="18" t="s">
        <v>68</v>
      </c>
      <c r="AJ140" s="18" t="s">
        <v>68</v>
      </c>
      <c r="AK140" s="18" t="s">
        <v>68</v>
      </c>
      <c r="AL140" s="18" t="s">
        <v>68</v>
      </c>
      <c r="AM140" s="18" t="s">
        <v>68</v>
      </c>
      <c r="AN140" s="18">
        <v>0</v>
      </c>
      <c r="AO140" s="18">
        <v>0</v>
      </c>
    </row>
    <row r="141" spans="1:41" x14ac:dyDescent="0.25">
      <c r="A141" s="118">
        <v>137</v>
      </c>
      <c r="B141" s="118">
        <v>4</v>
      </c>
      <c r="C141" s="118">
        <v>1</v>
      </c>
      <c r="D141" s="118">
        <v>4</v>
      </c>
      <c r="E141" s="118">
        <v>4</v>
      </c>
      <c r="F141" s="118">
        <v>12</v>
      </c>
      <c r="G141" s="118">
        <v>1</v>
      </c>
      <c r="H141" s="118">
        <v>1</v>
      </c>
      <c r="I141" s="118" t="s">
        <v>951</v>
      </c>
      <c r="K141" s="116" t="s">
        <v>1919</v>
      </c>
      <c r="L141" s="18">
        <v>1</v>
      </c>
      <c r="M141" s="18" t="str">
        <f>INDEX(WeatherFiles!$A$14:$A$17,MATCH(Model_Input_Builder!$B141,WeatherFiles!$D$14:$D$17,0),1)</f>
        <v>USA_WA_Spokane.Intl.AP.727850_TMY3</v>
      </c>
      <c r="N141" s="18">
        <v>0</v>
      </c>
      <c r="O141" s="18">
        <v>0</v>
      </c>
      <c r="P141" s="18" t="str">
        <f>INDEX(Above_Ground_Wall_Con!$A$4:$A$19,MATCH(Model_Input_Builder!$C141,Above_Ground_Wall_Con!$D$4:$D$19,0),1)</f>
        <v>Wood-Framed - 2x4 - 16 in OC - R-0 Cavity</v>
      </c>
      <c r="Q141" s="18" t="str">
        <f>INDEX(Ceiling_And_Roof_Con!$A$3:$A$7,MATCH(Model_Input_Builder!$D141,Ceiling_And_Roof_Con!$D$3:$D$7,0),1)</f>
        <v>Attic - R49 Cavity Insulation</v>
      </c>
      <c r="R141" s="18" t="str">
        <f>INDEX(Foundation_And_Floor_Con!$A$4:$A$27,MATCH(Model_Input_Builder!$E141,Foundation_And_Floor_Con!$AI$4:$AI$27,0),1)</f>
        <v>Vented Crawlspace - R30 Cavity Insulation</v>
      </c>
      <c r="S141" s="18" t="str">
        <f>INDEX(Windows!$A$4:$A$26,MATCH(Model_Input_Builder!$F141,Windows!$E$4:$E$26,0),1)</f>
        <v>Single, clear, non-metal</v>
      </c>
      <c r="T141" s="18">
        <f>INDEX(Windows!$C$4:$C$26,MATCH(Model_Input_Builder!$F141,Windows!$E$4:$E$26,0),1)</f>
        <v>0.88</v>
      </c>
      <c r="U141" s="18">
        <f>INDEX(Windows!$D$4:$D$26,MATCH(Model_Input_Builder!$F141,Windows!$E$4:$E$26,0),1)</f>
        <v>0.64</v>
      </c>
      <c r="V141" s="18" t="s">
        <v>278</v>
      </c>
      <c r="W141" s="18" t="s">
        <v>278</v>
      </c>
      <c r="X141" s="18" t="s">
        <v>347</v>
      </c>
      <c r="Y141" s="18" t="s">
        <v>33</v>
      </c>
      <c r="Z141" s="18" t="s">
        <v>34</v>
      </c>
      <c r="AA141" s="93">
        <f>INDEX(Duct_Leakage!$A$3:$A$6,MATCH(Model_Input_Builder!$G141,Duct_Leakage!$E$3:$E$6,0),1)</f>
        <v>0.03</v>
      </c>
      <c r="AB141" s="93">
        <f>INDEX(Duct_Leakage!$B$3:$B$6,MATCH(Model_Input_Builder!$G141,Duct_Leakage!$E$3:$E$6,0),1)</f>
        <v>1.4999999999999999E-2</v>
      </c>
      <c r="AC141" s="18">
        <v>30</v>
      </c>
      <c r="AD141" s="18">
        <v>30</v>
      </c>
      <c r="AE141" s="18" t="s">
        <v>68</v>
      </c>
      <c r="AF141" s="18" t="s">
        <v>36</v>
      </c>
      <c r="AG141" s="49">
        <v>0</v>
      </c>
      <c r="AH141" s="18">
        <v>0</v>
      </c>
      <c r="AI141" s="18" t="s">
        <v>68</v>
      </c>
      <c r="AJ141" s="18" t="s">
        <v>68</v>
      </c>
      <c r="AK141" s="18" t="s">
        <v>68</v>
      </c>
      <c r="AL141" s="18" t="s">
        <v>68</v>
      </c>
      <c r="AM141" s="18" t="s">
        <v>68</v>
      </c>
      <c r="AN141" s="18">
        <v>0</v>
      </c>
      <c r="AO141" s="18">
        <v>0</v>
      </c>
    </row>
    <row r="142" spans="1:41" x14ac:dyDescent="0.25">
      <c r="A142" s="118">
        <v>138</v>
      </c>
      <c r="B142" s="118">
        <v>4</v>
      </c>
      <c r="C142" s="118">
        <v>7</v>
      </c>
      <c r="D142" s="118">
        <v>5</v>
      </c>
      <c r="E142" s="118">
        <v>1</v>
      </c>
      <c r="F142" s="118">
        <v>19</v>
      </c>
      <c r="G142" s="118">
        <v>2</v>
      </c>
      <c r="H142" s="118">
        <v>3</v>
      </c>
      <c r="I142" s="118" t="s">
        <v>952</v>
      </c>
      <c r="K142" s="116" t="s">
        <v>1920</v>
      </c>
      <c r="L142" s="18">
        <v>1</v>
      </c>
      <c r="M142" s="18" t="str">
        <f>INDEX(WeatherFiles!$A$14:$A$17,MATCH(Model_Input_Builder!$B142,WeatherFiles!$D$14:$D$17,0),1)</f>
        <v>USA_WA_Spokane.Intl.AP.727850_TMY3</v>
      </c>
      <c r="N142" s="18">
        <v>0</v>
      </c>
      <c r="O142" s="18">
        <v>0</v>
      </c>
      <c r="P142" s="18" t="str">
        <f>INDEX(Above_Ground_Wall_Con!$A$4:$A$19,MATCH(Model_Input_Builder!$C142,Above_Ground_Wall_Con!$D$4:$D$19,0),1)</f>
        <v>Wood-Framed - 2x6 - 24 in OC - R-19 Cavity - R-10 Header</v>
      </c>
      <c r="Q142" s="18" t="str">
        <f>INDEX(Ceiling_And_Roof_Con!$A$3:$A$7,MATCH(Model_Input_Builder!$D142,Ceiling_And_Roof_Con!$D$3:$D$7,0),1)</f>
        <v>Attic - R60 Cavity Insulation</v>
      </c>
      <c r="R142" s="18" t="str">
        <f>INDEX(Foundation_And_Floor_Con!$A$4:$A$27,MATCH(Model_Input_Builder!$E142,Foundation_And_Floor_Con!$AI$4:$AI$27,0),1)</f>
        <v>Vented Crawlspace - R0 Cavity Insulation</v>
      </c>
      <c r="S142" s="18" t="str">
        <f>INDEX(Windows!$A$4:$A$26,MATCH(Model_Input_Builder!$F142,Windows!$E$4:$E$26,0),1)</f>
        <v>Triple, low-e, medium SHGC, argon, non-metal</v>
      </c>
      <c r="T142" s="18">
        <f>INDEX(Windows!$C$4:$C$26,MATCH(Model_Input_Builder!$F142,Windows!$E$4:$E$26,0),1)</f>
        <v>0.19</v>
      </c>
      <c r="U142" s="18">
        <f>INDEX(Windows!$D$4:$D$26,MATCH(Model_Input_Builder!$F142,Windows!$E$4:$E$26,0),1)</f>
        <v>0.28000000000000003</v>
      </c>
      <c r="V142" s="18" t="s">
        <v>278</v>
      </c>
      <c r="W142" s="18" t="s">
        <v>278</v>
      </c>
      <c r="X142" s="18" t="s">
        <v>347</v>
      </c>
      <c r="Y142" s="18" t="s">
        <v>33</v>
      </c>
      <c r="Z142" s="18" t="s">
        <v>34</v>
      </c>
      <c r="AA142" s="93">
        <f>INDEX(Duct_Leakage!$A$3:$A$6,MATCH(Model_Input_Builder!$G142,Duct_Leakage!$E$3:$E$6,0),1)</f>
        <v>0.06</v>
      </c>
      <c r="AB142" s="93">
        <f>INDEX(Duct_Leakage!$B$3:$B$6,MATCH(Model_Input_Builder!$G142,Duct_Leakage!$E$3:$E$6,0),1)</f>
        <v>0.03</v>
      </c>
      <c r="AC142" s="18">
        <v>30</v>
      </c>
      <c r="AD142" s="18">
        <v>30</v>
      </c>
      <c r="AE142" s="18" t="s">
        <v>68</v>
      </c>
      <c r="AF142" s="18" t="s">
        <v>36</v>
      </c>
      <c r="AG142" s="49">
        <v>0</v>
      </c>
      <c r="AH142" s="18">
        <v>0</v>
      </c>
      <c r="AI142" s="18" t="s">
        <v>68</v>
      </c>
      <c r="AJ142" s="18" t="s">
        <v>68</v>
      </c>
      <c r="AK142" s="18" t="s">
        <v>68</v>
      </c>
      <c r="AL142" s="18" t="s">
        <v>68</v>
      </c>
      <c r="AM142" s="18" t="s">
        <v>68</v>
      </c>
      <c r="AN142" s="18">
        <v>0</v>
      </c>
      <c r="AO142" s="18">
        <v>0</v>
      </c>
    </row>
    <row r="143" spans="1:41" x14ac:dyDescent="0.25">
      <c r="A143" s="118">
        <v>139</v>
      </c>
      <c r="B143" s="118">
        <v>1</v>
      </c>
      <c r="C143" s="118">
        <v>2</v>
      </c>
      <c r="D143" s="118">
        <v>4</v>
      </c>
      <c r="E143" s="118">
        <v>3</v>
      </c>
      <c r="F143" s="118">
        <v>11</v>
      </c>
      <c r="G143" s="118">
        <v>4</v>
      </c>
      <c r="H143" s="118">
        <v>1</v>
      </c>
      <c r="I143" s="118" t="s">
        <v>953</v>
      </c>
      <c r="K143" s="116" t="s">
        <v>1921</v>
      </c>
      <c r="L143" s="18">
        <v>1</v>
      </c>
      <c r="M143" s="18" t="str">
        <f>INDEX(WeatherFiles!$A$14:$A$17,MATCH(Model_Input_Builder!$B143,WeatherFiles!$D$14:$D$17,0),1)</f>
        <v>USA_ID_Boise.AP-Gowen.Field.ANGB.726810_TMY3</v>
      </c>
      <c r="N143" s="18">
        <v>0</v>
      </c>
      <c r="O143" s="18">
        <v>0</v>
      </c>
      <c r="P143" s="18" t="str">
        <f>INDEX(Above_Ground_Wall_Con!$A$4:$A$19,MATCH(Model_Input_Builder!$C143,Above_Ground_Wall_Con!$D$4:$D$19,0),1)</f>
        <v>Wood-Framed - 2x4 - 16 in OC - R-11 Cavity</v>
      </c>
      <c r="Q143" s="18" t="str">
        <f>INDEX(Ceiling_And_Roof_Con!$A$3:$A$7,MATCH(Model_Input_Builder!$D143,Ceiling_And_Roof_Con!$D$3:$D$7,0),1)</f>
        <v>Attic - R49 Cavity Insulation</v>
      </c>
      <c r="R143" s="18" t="str">
        <f>INDEX(Foundation_And_Floor_Con!$A$4:$A$27,MATCH(Model_Input_Builder!$E143,Foundation_And_Floor_Con!$AI$4:$AI$27,0),1)</f>
        <v>Vented Crawlspace - R19 Cavity Insulation</v>
      </c>
      <c r="S143" s="18" t="str">
        <f>INDEX(Windows!$A$4:$A$26,MATCH(Model_Input_Builder!$F143,Windows!$E$4:$E$26,0),1)</f>
        <v>Double, low-e, low SHGC, argon, metal, TB</v>
      </c>
      <c r="T143" s="18">
        <f>INDEX(Windows!$C$4:$C$26,MATCH(Model_Input_Builder!$F143,Windows!$E$4:$E$26,0),1)</f>
        <v>0.41</v>
      </c>
      <c r="U143" s="18">
        <f>INDEX(Windows!$D$4:$D$26,MATCH(Model_Input_Builder!$F143,Windows!$E$4:$E$26,0),1)</f>
        <v>0.23</v>
      </c>
      <c r="V143" s="18" t="s">
        <v>278</v>
      </c>
      <c r="W143" s="18" t="s">
        <v>278</v>
      </c>
      <c r="X143" s="18" t="s">
        <v>347</v>
      </c>
      <c r="Y143" s="18" t="s">
        <v>33</v>
      </c>
      <c r="Z143" s="18" t="s">
        <v>34</v>
      </c>
      <c r="AA143" s="93">
        <f>INDEX(Duct_Leakage!$A$3:$A$6,MATCH(Model_Input_Builder!$G143,Duct_Leakage!$E$3:$E$6,0),1)</f>
        <v>0.18</v>
      </c>
      <c r="AB143" s="93">
        <f>INDEX(Duct_Leakage!$B$3:$B$6,MATCH(Model_Input_Builder!$G143,Duct_Leakage!$E$3:$E$6,0),1)</f>
        <v>0.09</v>
      </c>
      <c r="AC143" s="18">
        <v>30</v>
      </c>
      <c r="AD143" s="18">
        <v>30</v>
      </c>
      <c r="AE143" s="18" t="s">
        <v>68</v>
      </c>
      <c r="AF143" s="18" t="s">
        <v>36</v>
      </c>
      <c r="AG143" s="49">
        <v>0</v>
      </c>
      <c r="AH143" s="18">
        <v>0</v>
      </c>
      <c r="AI143" s="18" t="s">
        <v>68</v>
      </c>
      <c r="AJ143" s="18" t="s">
        <v>68</v>
      </c>
      <c r="AK143" s="18" t="s">
        <v>68</v>
      </c>
      <c r="AL143" s="18" t="s">
        <v>68</v>
      </c>
      <c r="AM143" s="18" t="s">
        <v>68</v>
      </c>
      <c r="AN143" s="18">
        <v>0</v>
      </c>
      <c r="AO143" s="18">
        <v>0</v>
      </c>
    </row>
    <row r="144" spans="1:41" x14ac:dyDescent="0.25">
      <c r="A144" s="118">
        <v>140</v>
      </c>
      <c r="B144" s="118">
        <v>3</v>
      </c>
      <c r="C144" s="118">
        <v>4</v>
      </c>
      <c r="D144" s="118">
        <v>3</v>
      </c>
      <c r="E144" s="118">
        <v>5</v>
      </c>
      <c r="F144" s="118">
        <v>8</v>
      </c>
      <c r="G144" s="118">
        <v>3</v>
      </c>
      <c r="H144" s="118">
        <v>2</v>
      </c>
      <c r="I144" s="118" t="s">
        <v>954</v>
      </c>
      <c r="K144" s="116" t="s">
        <v>1922</v>
      </c>
      <c r="L144" s="18">
        <v>1</v>
      </c>
      <c r="M144" s="18" t="str">
        <f>INDEX(WeatherFiles!$A$14:$A$17,MATCH(Model_Input_Builder!$B144,WeatherFiles!$D$14:$D$17,0),1)</f>
        <v>USA_WA_Seattle-Tacoma.Intl.AP.727930_TMY3</v>
      </c>
      <c r="N144" s="18">
        <v>0</v>
      </c>
      <c r="O144" s="18">
        <v>0</v>
      </c>
      <c r="P144" s="18" t="str">
        <f>INDEX(Above_Ground_Wall_Con!$A$4:$A$19,MATCH(Model_Input_Builder!$C144,Above_Ground_Wall_Con!$D$4:$D$19,0),1)</f>
        <v>Wood-Framed - 2x6 - 16 in OC - R-0 Cavity</v>
      </c>
      <c r="Q144" s="18" t="str">
        <f>INDEX(Ceiling_And_Roof_Con!$A$3:$A$7,MATCH(Model_Input_Builder!$D144,Ceiling_And_Roof_Con!$D$3:$D$7,0),1)</f>
        <v>Attic - R38 Cavity Insulation</v>
      </c>
      <c r="R144" s="18" t="str">
        <f>INDEX(Foundation_And_Floor_Con!$A$4:$A$27,MATCH(Model_Input_Builder!$E144,Foundation_And_Floor_Con!$AI$4:$AI$27,0),1)</f>
        <v>Vented Crawlspace - R38 Cavity Insulation</v>
      </c>
      <c r="S144" s="18" t="str">
        <f>INDEX(Windows!$A$4:$A$26,MATCH(Model_Input_Builder!$F144,Windows!$E$4:$E$26,0),1)</f>
        <v>Double, tint, metal, TB</v>
      </c>
      <c r="T144" s="18">
        <f>INDEX(Windows!$C$4:$C$26,MATCH(Model_Input_Builder!$F144,Windows!$E$4:$E$26,0),1)</f>
        <v>0.6</v>
      </c>
      <c r="U144" s="18">
        <f>INDEX(Windows!$D$4:$D$26,MATCH(Model_Input_Builder!$F144,Windows!$E$4:$E$26,0),1)</f>
        <v>0.51</v>
      </c>
      <c r="V144" s="18" t="s">
        <v>278</v>
      </c>
      <c r="W144" s="18" t="s">
        <v>278</v>
      </c>
      <c r="X144" s="18" t="s">
        <v>347</v>
      </c>
      <c r="Y144" s="18" t="s">
        <v>33</v>
      </c>
      <c r="Z144" s="18" t="s">
        <v>34</v>
      </c>
      <c r="AA144" s="93">
        <f>INDEX(Duct_Leakage!$A$3:$A$6,MATCH(Model_Input_Builder!$G144,Duct_Leakage!$E$3:$E$6,0),1)</f>
        <v>0.127</v>
      </c>
      <c r="AB144" s="93">
        <f>INDEX(Duct_Leakage!$B$3:$B$6,MATCH(Model_Input_Builder!$G144,Duct_Leakage!$E$3:$E$6,0),1)</f>
        <v>6.3E-2</v>
      </c>
      <c r="AC144" s="18">
        <v>30</v>
      </c>
      <c r="AD144" s="18">
        <v>30</v>
      </c>
      <c r="AE144" s="18" t="s">
        <v>68</v>
      </c>
      <c r="AF144" s="18" t="s">
        <v>36</v>
      </c>
      <c r="AG144" s="49">
        <v>0</v>
      </c>
      <c r="AH144" s="18">
        <v>0</v>
      </c>
      <c r="AI144" s="18" t="s">
        <v>68</v>
      </c>
      <c r="AJ144" s="18" t="s">
        <v>68</v>
      </c>
      <c r="AK144" s="18" t="s">
        <v>68</v>
      </c>
      <c r="AL144" s="18" t="s">
        <v>68</v>
      </c>
      <c r="AM144" s="18" t="s">
        <v>68</v>
      </c>
      <c r="AN144" s="18">
        <v>0</v>
      </c>
      <c r="AO144" s="18">
        <v>0</v>
      </c>
    </row>
    <row r="145" spans="1:41" x14ac:dyDescent="0.25">
      <c r="A145" s="118">
        <v>141</v>
      </c>
      <c r="B145" s="118">
        <v>4</v>
      </c>
      <c r="C145" s="118">
        <v>8</v>
      </c>
      <c r="D145" s="118">
        <v>5</v>
      </c>
      <c r="E145" s="118">
        <v>6</v>
      </c>
      <c r="F145" s="118">
        <v>5</v>
      </c>
      <c r="G145" s="118">
        <v>4</v>
      </c>
      <c r="H145" s="118">
        <v>2</v>
      </c>
      <c r="I145" s="118" t="s">
        <v>955</v>
      </c>
      <c r="K145" s="116" t="s">
        <v>1923</v>
      </c>
      <c r="L145" s="18">
        <v>1</v>
      </c>
      <c r="M145" s="18" t="str">
        <f>INDEX(WeatherFiles!$A$14:$A$17,MATCH(Model_Input_Builder!$B145,WeatherFiles!$D$14:$D$17,0),1)</f>
        <v>USA_WA_Spokane.Intl.AP.727850_TMY3</v>
      </c>
      <c r="N145" s="18">
        <v>0</v>
      </c>
      <c r="O145" s="18">
        <v>0</v>
      </c>
      <c r="P145" s="18" t="str">
        <f>INDEX(Above_Ground_Wall_Con!$A$4:$A$19,MATCH(Model_Input_Builder!$C145,Above_Ground_Wall_Con!$D$4:$D$19,0),1)</f>
        <v>Wood-Framed - 2x6 - 24 in OC - R-21 Cavity - R-10 Header</v>
      </c>
      <c r="Q145" s="18" t="str">
        <f>INDEX(Ceiling_And_Roof_Con!$A$3:$A$7,MATCH(Model_Input_Builder!$D145,Ceiling_And_Roof_Con!$D$3:$D$7,0),1)</f>
        <v>Attic - R60 Cavity Insulation</v>
      </c>
      <c r="R145" s="18" t="str">
        <f>INDEX(Foundation_And_Floor_Con!$A$4:$A$27,MATCH(Model_Input_Builder!$E145,Foundation_And_Floor_Con!$AI$4:$AI$27,0),1)</f>
        <v>Slab - Uninsulated</v>
      </c>
      <c r="S145" s="18" t="str">
        <f>INDEX(Windows!$A$4:$A$26,MATCH(Model_Input_Builder!$F145,Windows!$E$4:$E$26,0),1)</f>
        <v>Double, low-e, medium SHGC, argon, metal</v>
      </c>
      <c r="T145" s="18">
        <f>INDEX(Windows!$C$4:$C$26,MATCH(Model_Input_Builder!$F145,Windows!$E$4:$E$26,0),1)</f>
        <v>0.64</v>
      </c>
      <c r="U145" s="18">
        <f>INDEX(Windows!$D$4:$D$26,MATCH(Model_Input_Builder!$F145,Windows!$E$4:$E$26,0),1)</f>
        <v>0.38</v>
      </c>
      <c r="V145" s="18" t="s">
        <v>278</v>
      </c>
      <c r="W145" s="18" t="s">
        <v>278</v>
      </c>
      <c r="X145" s="18" t="s">
        <v>347</v>
      </c>
      <c r="Y145" s="18" t="s">
        <v>33</v>
      </c>
      <c r="Z145" s="18" t="s">
        <v>34</v>
      </c>
      <c r="AA145" s="93">
        <f>INDEX(Duct_Leakage!$A$3:$A$6,MATCH(Model_Input_Builder!$G145,Duct_Leakage!$E$3:$E$6,0),1)</f>
        <v>0.18</v>
      </c>
      <c r="AB145" s="93">
        <f>INDEX(Duct_Leakage!$B$3:$B$6,MATCH(Model_Input_Builder!$G145,Duct_Leakage!$E$3:$E$6,0),1)</f>
        <v>0.09</v>
      </c>
      <c r="AC145" s="18">
        <v>30</v>
      </c>
      <c r="AD145" s="18">
        <v>30</v>
      </c>
      <c r="AE145" s="18" t="s">
        <v>68</v>
      </c>
      <c r="AF145" s="18" t="s">
        <v>36</v>
      </c>
      <c r="AG145" s="49">
        <v>0</v>
      </c>
      <c r="AH145" s="18">
        <v>0</v>
      </c>
      <c r="AI145" s="18" t="s">
        <v>68</v>
      </c>
      <c r="AJ145" s="18" t="s">
        <v>68</v>
      </c>
      <c r="AK145" s="18" t="s">
        <v>68</v>
      </c>
      <c r="AL145" s="18" t="s">
        <v>68</v>
      </c>
      <c r="AM145" s="18" t="s">
        <v>68</v>
      </c>
      <c r="AN145" s="18">
        <v>0</v>
      </c>
      <c r="AO145" s="18">
        <v>0</v>
      </c>
    </row>
    <row r="146" spans="1:41" x14ac:dyDescent="0.25">
      <c r="A146" s="118">
        <v>142</v>
      </c>
      <c r="B146" s="118">
        <v>3</v>
      </c>
      <c r="C146" s="118">
        <v>1</v>
      </c>
      <c r="D146" s="118">
        <v>3</v>
      </c>
      <c r="E146" s="118">
        <v>1</v>
      </c>
      <c r="F146" s="118">
        <v>14</v>
      </c>
      <c r="G146" s="118">
        <v>3</v>
      </c>
      <c r="H146" s="118">
        <v>1</v>
      </c>
      <c r="I146" s="118" t="s">
        <v>956</v>
      </c>
      <c r="K146" s="116" t="s">
        <v>1924</v>
      </c>
      <c r="L146" s="18">
        <v>1</v>
      </c>
      <c r="M146" s="18" t="str">
        <f>INDEX(WeatherFiles!$A$14:$A$17,MATCH(Model_Input_Builder!$B146,WeatherFiles!$D$14:$D$17,0),1)</f>
        <v>USA_WA_Seattle-Tacoma.Intl.AP.727930_TMY3</v>
      </c>
      <c r="N146" s="18">
        <v>0</v>
      </c>
      <c r="O146" s="18">
        <v>0</v>
      </c>
      <c r="P146" s="18" t="str">
        <f>INDEX(Above_Ground_Wall_Con!$A$4:$A$19,MATCH(Model_Input_Builder!$C146,Above_Ground_Wall_Con!$D$4:$D$19,0),1)</f>
        <v>Wood-Framed - 2x4 - 16 in OC - R-0 Cavity</v>
      </c>
      <c r="Q146" s="18" t="str">
        <f>INDEX(Ceiling_And_Roof_Con!$A$3:$A$7,MATCH(Model_Input_Builder!$D146,Ceiling_And_Roof_Con!$D$3:$D$7,0),1)</f>
        <v>Attic - R38 Cavity Insulation</v>
      </c>
      <c r="R146" s="18" t="str">
        <f>INDEX(Foundation_And_Floor_Con!$A$4:$A$27,MATCH(Model_Input_Builder!$E146,Foundation_And_Floor_Con!$AI$4:$AI$27,0),1)</f>
        <v>Vented Crawlspace - R0 Cavity Insulation</v>
      </c>
      <c r="S146" s="18" t="str">
        <f>INDEX(Windows!$A$4:$A$26,MATCH(Model_Input_Builder!$F146,Windows!$E$4:$E$26,0),1)</f>
        <v>Double, tint, non-metal</v>
      </c>
      <c r="T146" s="18">
        <f>INDEX(Windows!$C$4:$C$26,MATCH(Model_Input_Builder!$F146,Windows!$E$4:$E$26,0),1)</f>
        <v>0.52</v>
      </c>
      <c r="U146" s="18">
        <f>INDEX(Windows!$D$4:$D$26,MATCH(Model_Input_Builder!$F146,Windows!$E$4:$E$26,0),1)</f>
        <v>0.47</v>
      </c>
      <c r="V146" s="18" t="s">
        <v>278</v>
      </c>
      <c r="W146" s="18" t="s">
        <v>278</v>
      </c>
      <c r="X146" s="18" t="s">
        <v>347</v>
      </c>
      <c r="Y146" s="18" t="s">
        <v>33</v>
      </c>
      <c r="Z146" s="18" t="s">
        <v>34</v>
      </c>
      <c r="AA146" s="93">
        <f>INDEX(Duct_Leakage!$A$3:$A$6,MATCH(Model_Input_Builder!$G146,Duct_Leakage!$E$3:$E$6,0),1)</f>
        <v>0.127</v>
      </c>
      <c r="AB146" s="93">
        <f>INDEX(Duct_Leakage!$B$3:$B$6,MATCH(Model_Input_Builder!$G146,Duct_Leakage!$E$3:$E$6,0),1)</f>
        <v>6.3E-2</v>
      </c>
      <c r="AC146" s="18">
        <v>30</v>
      </c>
      <c r="AD146" s="18">
        <v>30</v>
      </c>
      <c r="AE146" s="18" t="s">
        <v>68</v>
      </c>
      <c r="AF146" s="18" t="s">
        <v>36</v>
      </c>
      <c r="AG146" s="49">
        <v>0</v>
      </c>
      <c r="AH146" s="18">
        <v>0</v>
      </c>
      <c r="AI146" s="18" t="s">
        <v>68</v>
      </c>
      <c r="AJ146" s="18" t="s">
        <v>68</v>
      </c>
      <c r="AK146" s="18" t="s">
        <v>68</v>
      </c>
      <c r="AL146" s="18" t="s">
        <v>68</v>
      </c>
      <c r="AM146" s="18" t="s">
        <v>68</v>
      </c>
      <c r="AN146" s="18">
        <v>0</v>
      </c>
      <c r="AO146" s="18">
        <v>0</v>
      </c>
    </row>
    <row r="147" spans="1:41" x14ac:dyDescent="0.25">
      <c r="A147" s="118">
        <v>143</v>
      </c>
      <c r="B147" s="118">
        <v>1</v>
      </c>
      <c r="C147" s="118">
        <v>6</v>
      </c>
      <c r="D147" s="118">
        <v>3</v>
      </c>
      <c r="E147" s="118">
        <v>12</v>
      </c>
      <c r="F147" s="118">
        <v>3</v>
      </c>
      <c r="G147" s="118">
        <v>2</v>
      </c>
      <c r="H147" s="118">
        <v>1</v>
      </c>
      <c r="I147" s="118" t="s">
        <v>957</v>
      </c>
      <c r="K147" s="116" t="s">
        <v>1925</v>
      </c>
      <c r="L147" s="18">
        <v>1</v>
      </c>
      <c r="M147" s="18" t="str">
        <f>INDEX(WeatherFiles!$A$14:$A$17,MATCH(Model_Input_Builder!$B147,WeatherFiles!$D$14:$D$17,0),1)</f>
        <v>USA_ID_Boise.AP-Gowen.Field.ANGB.726810_TMY3</v>
      </c>
      <c r="N147" s="18">
        <v>0</v>
      </c>
      <c r="O147" s="18">
        <v>0</v>
      </c>
      <c r="P147" s="18" t="str">
        <f>INDEX(Above_Ground_Wall_Con!$A$4:$A$19,MATCH(Model_Input_Builder!$C147,Above_Ground_Wall_Con!$D$4:$D$19,0),1)</f>
        <v>Wood-Framed - 2x6 - 16 in OC - R-21 Cavity</v>
      </c>
      <c r="Q147" s="18" t="str">
        <f>INDEX(Ceiling_And_Roof_Con!$A$3:$A$7,MATCH(Model_Input_Builder!$D147,Ceiling_And_Roof_Con!$D$3:$D$7,0),1)</f>
        <v>Attic - R38 Cavity Insulation</v>
      </c>
      <c r="R147" s="18" t="str">
        <f>INDEX(Foundation_And_Floor_Con!$A$4:$A$27,MATCH(Model_Input_Builder!$E147,Foundation_And_Floor_Con!$AI$4:$AI$27,0),1)</f>
        <v>Heated Basement - R5 Exterior Insulation</v>
      </c>
      <c r="S147" s="18" t="str">
        <f>INDEX(Windows!$A$4:$A$26,MATCH(Model_Input_Builder!$F147,Windows!$E$4:$E$26,0),1)</f>
        <v>Double, tint, metal</v>
      </c>
      <c r="T147" s="18">
        <f>INDEX(Windows!$C$4:$C$26,MATCH(Model_Input_Builder!$F147,Windows!$E$4:$E$26,0),1)</f>
        <v>0.83</v>
      </c>
      <c r="U147" s="18">
        <f>INDEX(Windows!$D$4:$D$26,MATCH(Model_Input_Builder!$F147,Windows!$E$4:$E$26,0),1)</f>
        <v>0.54</v>
      </c>
      <c r="V147" s="18" t="s">
        <v>278</v>
      </c>
      <c r="W147" s="18" t="s">
        <v>278</v>
      </c>
      <c r="X147" s="18" t="s">
        <v>347</v>
      </c>
      <c r="Y147" s="18" t="s">
        <v>33</v>
      </c>
      <c r="Z147" s="18" t="s">
        <v>34</v>
      </c>
      <c r="AA147" s="93">
        <f>INDEX(Duct_Leakage!$A$3:$A$6,MATCH(Model_Input_Builder!$G147,Duct_Leakage!$E$3:$E$6,0),1)</f>
        <v>0.06</v>
      </c>
      <c r="AB147" s="93">
        <f>INDEX(Duct_Leakage!$B$3:$B$6,MATCH(Model_Input_Builder!$G147,Duct_Leakage!$E$3:$E$6,0),1)</f>
        <v>0.03</v>
      </c>
      <c r="AC147" s="18">
        <v>30</v>
      </c>
      <c r="AD147" s="18">
        <v>30</v>
      </c>
      <c r="AE147" s="18" t="s">
        <v>68</v>
      </c>
      <c r="AF147" s="18" t="s">
        <v>36</v>
      </c>
      <c r="AG147" s="49">
        <v>0</v>
      </c>
      <c r="AH147" s="18">
        <v>0</v>
      </c>
      <c r="AI147" s="18" t="s">
        <v>68</v>
      </c>
      <c r="AJ147" s="18" t="s">
        <v>68</v>
      </c>
      <c r="AK147" s="18" t="s">
        <v>68</v>
      </c>
      <c r="AL147" s="18" t="s">
        <v>68</v>
      </c>
      <c r="AM147" s="18" t="s">
        <v>68</v>
      </c>
      <c r="AN147" s="18">
        <v>0</v>
      </c>
      <c r="AO147" s="18">
        <v>0</v>
      </c>
    </row>
    <row r="148" spans="1:41" x14ac:dyDescent="0.25">
      <c r="A148" s="118">
        <v>144</v>
      </c>
      <c r="B148" s="118">
        <v>3</v>
      </c>
      <c r="C148" s="118">
        <v>2</v>
      </c>
      <c r="D148" s="118">
        <v>3</v>
      </c>
      <c r="E148" s="118">
        <v>14</v>
      </c>
      <c r="F148" s="118">
        <v>16</v>
      </c>
      <c r="G148" s="118">
        <v>2</v>
      </c>
      <c r="H148" s="118">
        <v>1</v>
      </c>
      <c r="I148" s="118" t="s">
        <v>958</v>
      </c>
      <c r="K148" s="116" t="s">
        <v>1926</v>
      </c>
      <c r="L148" s="18">
        <v>1</v>
      </c>
      <c r="M148" s="18" t="str">
        <f>INDEX(WeatherFiles!$A$14:$A$17,MATCH(Model_Input_Builder!$B148,WeatherFiles!$D$14:$D$17,0),1)</f>
        <v>USA_WA_Seattle-Tacoma.Intl.AP.727930_TMY3</v>
      </c>
      <c r="N148" s="18">
        <v>0</v>
      </c>
      <c r="O148" s="18">
        <v>0</v>
      </c>
      <c r="P148" s="18" t="str">
        <f>INDEX(Above_Ground_Wall_Con!$A$4:$A$19,MATCH(Model_Input_Builder!$C148,Above_Ground_Wall_Con!$D$4:$D$19,0),1)</f>
        <v>Wood-Framed - 2x4 - 16 in OC - R-11 Cavity</v>
      </c>
      <c r="Q148" s="18" t="str">
        <f>INDEX(Ceiling_And_Roof_Con!$A$3:$A$7,MATCH(Model_Input_Builder!$D148,Ceiling_And_Roof_Con!$D$3:$D$7,0),1)</f>
        <v>Attic - R38 Cavity Insulation</v>
      </c>
      <c r="R148" s="18" t="str">
        <f>INDEX(Foundation_And_Floor_Con!$A$4:$A$27,MATCH(Model_Input_Builder!$E148,Foundation_And_Floor_Con!$AI$4:$AI$27,0),1)</f>
        <v>Heated Basement - R15 Exterior Insulation</v>
      </c>
      <c r="S148" s="18" t="str">
        <f>INDEX(Windows!$A$4:$A$26,MATCH(Model_Input_Builder!$F148,Windows!$E$4:$E$26,0),1)</f>
        <v>Double, low-e, medium SHGC, argon, non-metal</v>
      </c>
      <c r="T148" s="18">
        <f>INDEX(Windows!$C$4:$C$26,MATCH(Model_Input_Builder!$F148,Windows!$E$4:$E$26,0),1)</f>
        <v>0.28000000000000003</v>
      </c>
      <c r="U148" s="18">
        <f>INDEX(Windows!$D$4:$D$26,MATCH(Model_Input_Builder!$F148,Windows!$E$4:$E$26,0),1)</f>
        <v>0.31</v>
      </c>
      <c r="V148" s="18" t="s">
        <v>278</v>
      </c>
      <c r="W148" s="18" t="s">
        <v>278</v>
      </c>
      <c r="X148" s="18" t="s">
        <v>347</v>
      </c>
      <c r="Y148" s="18" t="s">
        <v>33</v>
      </c>
      <c r="Z148" s="18" t="s">
        <v>34</v>
      </c>
      <c r="AA148" s="93">
        <f>INDEX(Duct_Leakage!$A$3:$A$6,MATCH(Model_Input_Builder!$G148,Duct_Leakage!$E$3:$E$6,0),1)</f>
        <v>0.06</v>
      </c>
      <c r="AB148" s="93">
        <f>INDEX(Duct_Leakage!$B$3:$B$6,MATCH(Model_Input_Builder!$G148,Duct_Leakage!$E$3:$E$6,0),1)</f>
        <v>0.03</v>
      </c>
      <c r="AC148" s="18">
        <v>30</v>
      </c>
      <c r="AD148" s="18">
        <v>30</v>
      </c>
      <c r="AE148" s="18" t="s">
        <v>68</v>
      </c>
      <c r="AF148" s="18" t="s">
        <v>36</v>
      </c>
      <c r="AG148" s="49">
        <v>0</v>
      </c>
      <c r="AH148" s="18">
        <v>0</v>
      </c>
      <c r="AI148" s="18" t="s">
        <v>68</v>
      </c>
      <c r="AJ148" s="18" t="s">
        <v>68</v>
      </c>
      <c r="AK148" s="18" t="s">
        <v>68</v>
      </c>
      <c r="AL148" s="18" t="s">
        <v>68</v>
      </c>
      <c r="AM148" s="18" t="s">
        <v>68</v>
      </c>
      <c r="AN148" s="18">
        <v>0</v>
      </c>
      <c r="AO148" s="18">
        <v>0</v>
      </c>
    </row>
    <row r="149" spans="1:41" x14ac:dyDescent="0.25">
      <c r="A149" s="118">
        <v>145</v>
      </c>
      <c r="B149" s="118">
        <v>3</v>
      </c>
      <c r="C149" s="118">
        <v>1</v>
      </c>
      <c r="D149" s="118">
        <v>1</v>
      </c>
      <c r="E149" s="118">
        <v>5</v>
      </c>
      <c r="F149" s="118">
        <v>8</v>
      </c>
      <c r="G149" s="118">
        <v>2</v>
      </c>
      <c r="H149" s="118">
        <v>2</v>
      </c>
      <c r="I149" s="118" t="s">
        <v>959</v>
      </c>
      <c r="K149" s="116" t="s">
        <v>1927</v>
      </c>
      <c r="L149" s="18">
        <v>1</v>
      </c>
      <c r="M149" s="18" t="str">
        <f>INDEX(WeatherFiles!$A$14:$A$17,MATCH(Model_Input_Builder!$B149,WeatherFiles!$D$14:$D$17,0),1)</f>
        <v>USA_WA_Seattle-Tacoma.Intl.AP.727930_TMY3</v>
      </c>
      <c r="N149" s="18">
        <v>0</v>
      </c>
      <c r="O149" s="18">
        <v>0</v>
      </c>
      <c r="P149" s="18" t="str">
        <f>INDEX(Above_Ground_Wall_Con!$A$4:$A$19,MATCH(Model_Input_Builder!$C149,Above_Ground_Wall_Con!$D$4:$D$19,0),1)</f>
        <v>Wood-Framed - 2x4 - 16 in OC - R-0 Cavity</v>
      </c>
      <c r="Q149" s="18" t="str">
        <f>INDEX(Ceiling_And_Roof_Con!$A$3:$A$7,MATCH(Model_Input_Builder!$D149,Ceiling_And_Roof_Con!$D$3:$D$7,0),1)</f>
        <v>Attic - R0 Cavity Insulation</v>
      </c>
      <c r="R149" s="18" t="str">
        <f>INDEX(Foundation_And_Floor_Con!$A$4:$A$27,MATCH(Model_Input_Builder!$E149,Foundation_And_Floor_Con!$AI$4:$AI$27,0),1)</f>
        <v>Vented Crawlspace - R38 Cavity Insulation</v>
      </c>
      <c r="S149" s="18" t="str">
        <f>INDEX(Windows!$A$4:$A$26,MATCH(Model_Input_Builder!$F149,Windows!$E$4:$E$26,0),1)</f>
        <v>Double, tint, metal, TB</v>
      </c>
      <c r="T149" s="18">
        <f>INDEX(Windows!$C$4:$C$26,MATCH(Model_Input_Builder!$F149,Windows!$E$4:$E$26,0),1)</f>
        <v>0.6</v>
      </c>
      <c r="U149" s="18">
        <f>INDEX(Windows!$D$4:$D$26,MATCH(Model_Input_Builder!$F149,Windows!$E$4:$E$26,0),1)</f>
        <v>0.51</v>
      </c>
      <c r="V149" s="18" t="s">
        <v>278</v>
      </c>
      <c r="W149" s="18" t="s">
        <v>278</v>
      </c>
      <c r="X149" s="18" t="s">
        <v>347</v>
      </c>
      <c r="Y149" s="18" t="s">
        <v>33</v>
      </c>
      <c r="Z149" s="18" t="s">
        <v>34</v>
      </c>
      <c r="AA149" s="93">
        <f>INDEX(Duct_Leakage!$A$3:$A$6,MATCH(Model_Input_Builder!$G149,Duct_Leakage!$E$3:$E$6,0),1)</f>
        <v>0.06</v>
      </c>
      <c r="AB149" s="93">
        <f>INDEX(Duct_Leakage!$B$3:$B$6,MATCH(Model_Input_Builder!$G149,Duct_Leakage!$E$3:$E$6,0),1)</f>
        <v>0.03</v>
      </c>
      <c r="AC149" s="18">
        <v>30</v>
      </c>
      <c r="AD149" s="18">
        <v>30</v>
      </c>
      <c r="AE149" s="18" t="s">
        <v>68</v>
      </c>
      <c r="AF149" s="18" t="s">
        <v>36</v>
      </c>
      <c r="AG149" s="49">
        <v>0</v>
      </c>
      <c r="AH149" s="18">
        <v>0</v>
      </c>
      <c r="AI149" s="18" t="s">
        <v>68</v>
      </c>
      <c r="AJ149" s="18" t="s">
        <v>68</v>
      </c>
      <c r="AK149" s="18" t="s">
        <v>68</v>
      </c>
      <c r="AL149" s="18" t="s">
        <v>68</v>
      </c>
      <c r="AM149" s="18" t="s">
        <v>68</v>
      </c>
      <c r="AN149" s="18">
        <v>0</v>
      </c>
      <c r="AO149" s="18">
        <v>0</v>
      </c>
    </row>
    <row r="150" spans="1:41" x14ac:dyDescent="0.25">
      <c r="A150" s="118">
        <v>146</v>
      </c>
      <c r="B150" s="118">
        <v>1</v>
      </c>
      <c r="C150" s="118">
        <v>4</v>
      </c>
      <c r="D150" s="118">
        <v>2</v>
      </c>
      <c r="E150" s="118">
        <v>10</v>
      </c>
      <c r="F150" s="118">
        <v>4</v>
      </c>
      <c r="G150" s="118">
        <v>1</v>
      </c>
      <c r="H150" s="118">
        <v>1</v>
      </c>
      <c r="I150" s="118" t="s">
        <v>960</v>
      </c>
      <c r="K150" s="116" t="s">
        <v>1928</v>
      </c>
      <c r="L150" s="18">
        <v>1</v>
      </c>
      <c r="M150" s="18" t="str">
        <f>INDEX(WeatherFiles!$A$14:$A$17,MATCH(Model_Input_Builder!$B150,WeatherFiles!$D$14:$D$17,0),1)</f>
        <v>USA_ID_Boise.AP-Gowen.Field.ANGB.726810_TMY3</v>
      </c>
      <c r="N150" s="18">
        <v>0</v>
      </c>
      <c r="O150" s="18">
        <v>0</v>
      </c>
      <c r="P150" s="18" t="str">
        <f>INDEX(Above_Ground_Wall_Con!$A$4:$A$19,MATCH(Model_Input_Builder!$C150,Above_Ground_Wall_Con!$D$4:$D$19,0),1)</f>
        <v>Wood-Framed - 2x6 - 16 in OC - R-0 Cavity</v>
      </c>
      <c r="Q150" s="18" t="str">
        <f>INDEX(Ceiling_And_Roof_Con!$A$3:$A$7,MATCH(Model_Input_Builder!$D150,Ceiling_And_Roof_Con!$D$3:$D$7,0),1)</f>
        <v>Attic - R30 Cavity Insulation</v>
      </c>
      <c r="R150" s="18" t="str">
        <f>INDEX(Foundation_And_Floor_Con!$A$4:$A$27,MATCH(Model_Input_Builder!$E150,Foundation_And_Floor_Con!$AI$4:$AI$27,0),1)</f>
        <v>Slab - R10 Under Full Slab with R5 Thermal Break</v>
      </c>
      <c r="S150" s="18" t="str">
        <f>INDEX(Windows!$A$4:$A$26,MATCH(Model_Input_Builder!$F150,Windows!$E$4:$E$26,0),1)</f>
        <v>Double, low-e, high SHGC, argon, metal</v>
      </c>
      <c r="T150" s="18">
        <f>INDEX(Windows!$C$4:$C$26,MATCH(Model_Input_Builder!$F150,Windows!$E$4:$E$26,0),1)</f>
        <v>0.65</v>
      </c>
      <c r="U150" s="18">
        <f>INDEX(Windows!$D$4:$D$26,MATCH(Model_Input_Builder!$F150,Windows!$E$4:$E$26,0),1)</f>
        <v>0.57999999999999996</v>
      </c>
      <c r="V150" s="18" t="s">
        <v>278</v>
      </c>
      <c r="W150" s="18" t="s">
        <v>278</v>
      </c>
      <c r="X150" s="18" t="s">
        <v>347</v>
      </c>
      <c r="Y150" s="18" t="s">
        <v>33</v>
      </c>
      <c r="Z150" s="18" t="s">
        <v>34</v>
      </c>
      <c r="AA150" s="93">
        <f>INDEX(Duct_Leakage!$A$3:$A$6,MATCH(Model_Input_Builder!$G150,Duct_Leakage!$E$3:$E$6,0),1)</f>
        <v>0.03</v>
      </c>
      <c r="AB150" s="93">
        <f>INDEX(Duct_Leakage!$B$3:$B$6,MATCH(Model_Input_Builder!$G150,Duct_Leakage!$E$3:$E$6,0),1)</f>
        <v>1.4999999999999999E-2</v>
      </c>
      <c r="AC150" s="18">
        <v>30</v>
      </c>
      <c r="AD150" s="18">
        <v>30</v>
      </c>
      <c r="AE150" s="18" t="s">
        <v>68</v>
      </c>
      <c r="AF150" s="18" t="s">
        <v>36</v>
      </c>
      <c r="AG150" s="49">
        <v>0</v>
      </c>
      <c r="AH150" s="18">
        <v>0</v>
      </c>
      <c r="AI150" s="18" t="s">
        <v>68</v>
      </c>
      <c r="AJ150" s="18" t="s">
        <v>68</v>
      </c>
      <c r="AK150" s="18" t="s">
        <v>68</v>
      </c>
      <c r="AL150" s="18" t="s">
        <v>68</v>
      </c>
      <c r="AM150" s="18" t="s">
        <v>68</v>
      </c>
      <c r="AN150" s="18">
        <v>0</v>
      </c>
      <c r="AO150" s="18">
        <v>0</v>
      </c>
    </row>
    <row r="151" spans="1:41" x14ac:dyDescent="0.25">
      <c r="A151" s="118">
        <v>147</v>
      </c>
      <c r="B151" s="118">
        <v>4</v>
      </c>
      <c r="C151" s="118">
        <v>4</v>
      </c>
      <c r="D151" s="118">
        <v>4</v>
      </c>
      <c r="E151" s="118">
        <v>12</v>
      </c>
      <c r="F151" s="118">
        <v>4</v>
      </c>
      <c r="G151" s="118">
        <v>1</v>
      </c>
      <c r="H151" s="118">
        <v>2</v>
      </c>
      <c r="I151" s="118" t="s">
        <v>961</v>
      </c>
      <c r="K151" s="116" t="s">
        <v>1929</v>
      </c>
      <c r="L151" s="18">
        <v>1</v>
      </c>
      <c r="M151" s="18" t="str">
        <f>INDEX(WeatherFiles!$A$14:$A$17,MATCH(Model_Input_Builder!$B151,WeatherFiles!$D$14:$D$17,0),1)</f>
        <v>USA_WA_Spokane.Intl.AP.727850_TMY3</v>
      </c>
      <c r="N151" s="18">
        <v>0</v>
      </c>
      <c r="O151" s="18">
        <v>0</v>
      </c>
      <c r="P151" s="18" t="str">
        <f>INDEX(Above_Ground_Wall_Con!$A$4:$A$19,MATCH(Model_Input_Builder!$C151,Above_Ground_Wall_Con!$D$4:$D$19,0),1)</f>
        <v>Wood-Framed - 2x6 - 16 in OC - R-0 Cavity</v>
      </c>
      <c r="Q151" s="18" t="str">
        <f>INDEX(Ceiling_And_Roof_Con!$A$3:$A$7,MATCH(Model_Input_Builder!$D151,Ceiling_And_Roof_Con!$D$3:$D$7,0),1)</f>
        <v>Attic - R49 Cavity Insulation</v>
      </c>
      <c r="R151" s="18" t="str">
        <f>INDEX(Foundation_And_Floor_Con!$A$4:$A$27,MATCH(Model_Input_Builder!$E151,Foundation_And_Floor_Con!$AI$4:$AI$27,0),1)</f>
        <v>Heated Basement - R5 Exterior Insulation</v>
      </c>
      <c r="S151" s="18" t="str">
        <f>INDEX(Windows!$A$4:$A$26,MATCH(Model_Input_Builder!$F151,Windows!$E$4:$E$26,0),1)</f>
        <v>Double, low-e, high SHGC, argon, metal</v>
      </c>
      <c r="T151" s="18">
        <f>INDEX(Windows!$C$4:$C$26,MATCH(Model_Input_Builder!$F151,Windows!$E$4:$E$26,0),1)</f>
        <v>0.65</v>
      </c>
      <c r="U151" s="18">
        <f>INDEX(Windows!$D$4:$D$26,MATCH(Model_Input_Builder!$F151,Windows!$E$4:$E$26,0),1)</f>
        <v>0.57999999999999996</v>
      </c>
      <c r="V151" s="18" t="s">
        <v>278</v>
      </c>
      <c r="W151" s="18" t="s">
        <v>278</v>
      </c>
      <c r="X151" s="18" t="s">
        <v>347</v>
      </c>
      <c r="Y151" s="18" t="s">
        <v>33</v>
      </c>
      <c r="Z151" s="18" t="s">
        <v>34</v>
      </c>
      <c r="AA151" s="93">
        <f>INDEX(Duct_Leakage!$A$3:$A$6,MATCH(Model_Input_Builder!$G151,Duct_Leakage!$E$3:$E$6,0),1)</f>
        <v>0.03</v>
      </c>
      <c r="AB151" s="93">
        <f>INDEX(Duct_Leakage!$B$3:$B$6,MATCH(Model_Input_Builder!$G151,Duct_Leakage!$E$3:$E$6,0),1)</f>
        <v>1.4999999999999999E-2</v>
      </c>
      <c r="AC151" s="18">
        <v>30</v>
      </c>
      <c r="AD151" s="18">
        <v>30</v>
      </c>
      <c r="AE151" s="18" t="s">
        <v>68</v>
      </c>
      <c r="AF151" s="18" t="s">
        <v>36</v>
      </c>
      <c r="AG151" s="49">
        <v>0</v>
      </c>
      <c r="AH151" s="18">
        <v>0</v>
      </c>
      <c r="AI151" s="18" t="s">
        <v>68</v>
      </c>
      <c r="AJ151" s="18" t="s">
        <v>68</v>
      </c>
      <c r="AK151" s="18" t="s">
        <v>68</v>
      </c>
      <c r="AL151" s="18" t="s">
        <v>68</v>
      </c>
      <c r="AM151" s="18" t="s">
        <v>68</v>
      </c>
      <c r="AN151" s="18">
        <v>0</v>
      </c>
      <c r="AO151" s="18">
        <v>0</v>
      </c>
    </row>
    <row r="152" spans="1:41" x14ac:dyDescent="0.25">
      <c r="A152" s="118">
        <v>148</v>
      </c>
      <c r="B152" s="118">
        <v>3</v>
      </c>
      <c r="C152" s="118">
        <v>8</v>
      </c>
      <c r="D152" s="118">
        <v>4</v>
      </c>
      <c r="E152" s="118">
        <v>4</v>
      </c>
      <c r="F152" s="118">
        <v>12</v>
      </c>
      <c r="G152" s="118">
        <v>4</v>
      </c>
      <c r="H152" s="118">
        <v>3</v>
      </c>
      <c r="I152" s="118" t="s">
        <v>962</v>
      </c>
      <c r="K152" s="116" t="s">
        <v>1930</v>
      </c>
      <c r="L152" s="18">
        <v>1</v>
      </c>
      <c r="M152" s="18" t="str">
        <f>INDEX(WeatherFiles!$A$14:$A$17,MATCH(Model_Input_Builder!$B152,WeatherFiles!$D$14:$D$17,0),1)</f>
        <v>USA_WA_Seattle-Tacoma.Intl.AP.727930_TMY3</v>
      </c>
      <c r="N152" s="18">
        <v>0</v>
      </c>
      <c r="O152" s="18">
        <v>0</v>
      </c>
      <c r="P152" s="18" t="str">
        <f>INDEX(Above_Ground_Wall_Con!$A$4:$A$19,MATCH(Model_Input_Builder!$C152,Above_Ground_Wall_Con!$D$4:$D$19,0),1)</f>
        <v>Wood-Framed - 2x6 - 24 in OC - R-21 Cavity - R-10 Header</v>
      </c>
      <c r="Q152" s="18" t="str">
        <f>INDEX(Ceiling_And_Roof_Con!$A$3:$A$7,MATCH(Model_Input_Builder!$D152,Ceiling_And_Roof_Con!$D$3:$D$7,0),1)</f>
        <v>Attic - R49 Cavity Insulation</v>
      </c>
      <c r="R152" s="18" t="str">
        <f>INDEX(Foundation_And_Floor_Con!$A$4:$A$27,MATCH(Model_Input_Builder!$E152,Foundation_And_Floor_Con!$AI$4:$AI$27,0),1)</f>
        <v>Vented Crawlspace - R30 Cavity Insulation</v>
      </c>
      <c r="S152" s="18" t="str">
        <f>INDEX(Windows!$A$4:$A$26,MATCH(Model_Input_Builder!$F152,Windows!$E$4:$E$26,0),1)</f>
        <v>Single, clear, non-metal</v>
      </c>
      <c r="T152" s="18">
        <f>INDEX(Windows!$C$4:$C$26,MATCH(Model_Input_Builder!$F152,Windows!$E$4:$E$26,0),1)</f>
        <v>0.88</v>
      </c>
      <c r="U152" s="18">
        <f>INDEX(Windows!$D$4:$D$26,MATCH(Model_Input_Builder!$F152,Windows!$E$4:$E$26,0),1)</f>
        <v>0.64</v>
      </c>
      <c r="V152" s="18" t="s">
        <v>278</v>
      </c>
      <c r="W152" s="18" t="s">
        <v>278</v>
      </c>
      <c r="X152" s="18" t="s">
        <v>347</v>
      </c>
      <c r="Y152" s="18" t="s">
        <v>33</v>
      </c>
      <c r="Z152" s="18" t="s">
        <v>34</v>
      </c>
      <c r="AA152" s="93">
        <f>INDEX(Duct_Leakage!$A$3:$A$6,MATCH(Model_Input_Builder!$G152,Duct_Leakage!$E$3:$E$6,0),1)</f>
        <v>0.18</v>
      </c>
      <c r="AB152" s="93">
        <f>INDEX(Duct_Leakage!$B$3:$B$6,MATCH(Model_Input_Builder!$G152,Duct_Leakage!$E$3:$E$6,0),1)</f>
        <v>0.09</v>
      </c>
      <c r="AC152" s="18">
        <v>30</v>
      </c>
      <c r="AD152" s="18">
        <v>30</v>
      </c>
      <c r="AE152" s="18" t="s">
        <v>68</v>
      </c>
      <c r="AF152" s="18" t="s">
        <v>36</v>
      </c>
      <c r="AG152" s="49">
        <v>0</v>
      </c>
      <c r="AH152" s="18">
        <v>0</v>
      </c>
      <c r="AI152" s="18" t="s">
        <v>68</v>
      </c>
      <c r="AJ152" s="18" t="s">
        <v>68</v>
      </c>
      <c r="AK152" s="18" t="s">
        <v>68</v>
      </c>
      <c r="AL152" s="18" t="s">
        <v>68</v>
      </c>
      <c r="AM152" s="18" t="s">
        <v>68</v>
      </c>
      <c r="AN152" s="18">
        <v>0</v>
      </c>
      <c r="AO152" s="18">
        <v>0</v>
      </c>
    </row>
    <row r="153" spans="1:41" x14ac:dyDescent="0.25">
      <c r="A153" s="118">
        <v>149</v>
      </c>
      <c r="B153" s="118">
        <v>1</v>
      </c>
      <c r="C153" s="118">
        <v>6</v>
      </c>
      <c r="D153" s="118">
        <v>2</v>
      </c>
      <c r="E153" s="118">
        <v>10</v>
      </c>
      <c r="F153" s="118">
        <v>10</v>
      </c>
      <c r="G153" s="118">
        <v>2</v>
      </c>
      <c r="H153" s="118">
        <v>2</v>
      </c>
      <c r="I153" s="118" t="s">
        <v>963</v>
      </c>
      <c r="K153" s="116" t="s">
        <v>1931</v>
      </c>
      <c r="L153" s="18">
        <v>1</v>
      </c>
      <c r="M153" s="18" t="str">
        <f>INDEX(WeatherFiles!$A$14:$A$17,MATCH(Model_Input_Builder!$B153,WeatherFiles!$D$14:$D$17,0),1)</f>
        <v>USA_ID_Boise.AP-Gowen.Field.ANGB.726810_TMY3</v>
      </c>
      <c r="N153" s="18">
        <v>0</v>
      </c>
      <c r="O153" s="18">
        <v>0</v>
      </c>
      <c r="P153" s="18" t="str">
        <f>INDEX(Above_Ground_Wall_Con!$A$4:$A$19,MATCH(Model_Input_Builder!$C153,Above_Ground_Wall_Con!$D$4:$D$19,0),1)</f>
        <v>Wood-Framed - 2x6 - 16 in OC - R-21 Cavity</v>
      </c>
      <c r="Q153" s="18" t="str">
        <f>INDEX(Ceiling_And_Roof_Con!$A$3:$A$7,MATCH(Model_Input_Builder!$D153,Ceiling_And_Roof_Con!$D$3:$D$7,0),1)</f>
        <v>Attic - R30 Cavity Insulation</v>
      </c>
      <c r="R153" s="18" t="str">
        <f>INDEX(Foundation_And_Floor_Con!$A$4:$A$27,MATCH(Model_Input_Builder!$E153,Foundation_And_Floor_Con!$AI$4:$AI$27,0),1)</f>
        <v>Slab - R10 Under Full Slab with R5 Thermal Break</v>
      </c>
      <c r="S153" s="18" t="str">
        <f>INDEX(Windows!$A$4:$A$26,MATCH(Model_Input_Builder!$F153,Windows!$E$4:$E$26,0),1)</f>
        <v>Double, low-e, medium SHGC, argon, metal, TB</v>
      </c>
      <c r="T153" s="18">
        <f>INDEX(Windows!$C$4:$C$26,MATCH(Model_Input_Builder!$F153,Windows!$E$4:$E$26,0),1)</f>
        <v>0.42</v>
      </c>
      <c r="U153" s="18">
        <f>INDEX(Windows!$D$4:$D$26,MATCH(Model_Input_Builder!$F153,Windows!$E$4:$E$26,0),1)</f>
        <v>0.35</v>
      </c>
      <c r="V153" s="18" t="s">
        <v>278</v>
      </c>
      <c r="W153" s="18" t="s">
        <v>278</v>
      </c>
      <c r="X153" s="18" t="s">
        <v>347</v>
      </c>
      <c r="Y153" s="18" t="s">
        <v>33</v>
      </c>
      <c r="Z153" s="18" t="s">
        <v>34</v>
      </c>
      <c r="AA153" s="93">
        <f>INDEX(Duct_Leakage!$A$3:$A$6,MATCH(Model_Input_Builder!$G153,Duct_Leakage!$E$3:$E$6,0),1)</f>
        <v>0.06</v>
      </c>
      <c r="AB153" s="93">
        <f>INDEX(Duct_Leakage!$B$3:$B$6,MATCH(Model_Input_Builder!$G153,Duct_Leakage!$E$3:$E$6,0),1)</f>
        <v>0.03</v>
      </c>
      <c r="AC153" s="18">
        <v>30</v>
      </c>
      <c r="AD153" s="18">
        <v>30</v>
      </c>
      <c r="AE153" s="18" t="s">
        <v>68</v>
      </c>
      <c r="AF153" s="18" t="s">
        <v>36</v>
      </c>
      <c r="AG153" s="49">
        <v>0</v>
      </c>
      <c r="AH153" s="18">
        <v>0</v>
      </c>
      <c r="AI153" s="18" t="s">
        <v>68</v>
      </c>
      <c r="AJ153" s="18" t="s">
        <v>68</v>
      </c>
      <c r="AK153" s="18" t="s">
        <v>68</v>
      </c>
      <c r="AL153" s="18" t="s">
        <v>68</v>
      </c>
      <c r="AM153" s="18" t="s">
        <v>68</v>
      </c>
      <c r="AN153" s="18">
        <v>0</v>
      </c>
      <c r="AO153" s="18">
        <v>0</v>
      </c>
    </row>
    <row r="154" spans="1:41" x14ac:dyDescent="0.25">
      <c r="A154" s="118">
        <v>150</v>
      </c>
      <c r="B154" s="118">
        <v>4</v>
      </c>
      <c r="C154" s="118">
        <v>5</v>
      </c>
      <c r="D154" s="118">
        <v>1</v>
      </c>
      <c r="E154" s="118">
        <v>15</v>
      </c>
      <c r="F154" s="118">
        <v>11</v>
      </c>
      <c r="G154" s="118">
        <v>4</v>
      </c>
      <c r="H154" s="118">
        <v>4</v>
      </c>
      <c r="I154" s="118" t="s">
        <v>964</v>
      </c>
      <c r="K154" s="116" t="s">
        <v>1932</v>
      </c>
      <c r="L154" s="18">
        <v>1</v>
      </c>
      <c r="M154" s="18" t="str">
        <f>INDEX(WeatherFiles!$A$14:$A$17,MATCH(Model_Input_Builder!$B154,WeatherFiles!$D$14:$D$17,0),1)</f>
        <v>USA_WA_Spokane.Intl.AP.727850_TMY3</v>
      </c>
      <c r="N154" s="18">
        <v>0</v>
      </c>
      <c r="O154" s="18">
        <v>0</v>
      </c>
      <c r="P154" s="18" t="str">
        <f>INDEX(Above_Ground_Wall_Con!$A$4:$A$19,MATCH(Model_Input_Builder!$C154,Above_Ground_Wall_Con!$D$4:$D$19,0),1)</f>
        <v>Wood-Framed - 2x6 - 16 in OC - R-19 Cavity</v>
      </c>
      <c r="Q154" s="18" t="str">
        <f>INDEX(Ceiling_And_Roof_Con!$A$3:$A$7,MATCH(Model_Input_Builder!$D154,Ceiling_And_Roof_Con!$D$3:$D$7,0),1)</f>
        <v>Attic - R0 Cavity Insulation</v>
      </c>
      <c r="R154" s="18" t="str">
        <f>INDEX(Foundation_And_Floor_Con!$A$4:$A$27,MATCH(Model_Input_Builder!$E154,Foundation_And_Floor_Con!$AI$4:$AI$27,0),1)</f>
        <v>Unheated Basement - Uninsulated</v>
      </c>
      <c r="S154" s="18" t="str">
        <f>INDEX(Windows!$A$4:$A$26,MATCH(Model_Input_Builder!$F154,Windows!$E$4:$E$26,0),1)</f>
        <v>Double, low-e, low SHGC, argon, metal, TB</v>
      </c>
      <c r="T154" s="18">
        <f>INDEX(Windows!$C$4:$C$26,MATCH(Model_Input_Builder!$F154,Windows!$E$4:$E$26,0),1)</f>
        <v>0.41</v>
      </c>
      <c r="U154" s="18">
        <f>INDEX(Windows!$D$4:$D$26,MATCH(Model_Input_Builder!$F154,Windows!$E$4:$E$26,0),1)</f>
        <v>0.23</v>
      </c>
      <c r="V154" s="18" t="s">
        <v>278</v>
      </c>
      <c r="W154" s="18" t="s">
        <v>278</v>
      </c>
      <c r="X154" s="18" t="s">
        <v>347</v>
      </c>
      <c r="Y154" s="18" t="s">
        <v>33</v>
      </c>
      <c r="Z154" s="18" t="s">
        <v>34</v>
      </c>
      <c r="AA154" s="93">
        <f>INDEX(Duct_Leakage!$A$3:$A$6,MATCH(Model_Input_Builder!$G154,Duct_Leakage!$E$3:$E$6,0),1)</f>
        <v>0.18</v>
      </c>
      <c r="AB154" s="93">
        <f>INDEX(Duct_Leakage!$B$3:$B$6,MATCH(Model_Input_Builder!$G154,Duct_Leakage!$E$3:$E$6,0),1)</f>
        <v>0.09</v>
      </c>
      <c r="AC154" s="18">
        <v>30</v>
      </c>
      <c r="AD154" s="18">
        <v>30</v>
      </c>
      <c r="AE154" s="18" t="s">
        <v>68</v>
      </c>
      <c r="AF154" s="18" t="s">
        <v>36</v>
      </c>
      <c r="AG154" s="49">
        <v>0</v>
      </c>
      <c r="AH154" s="18">
        <v>0</v>
      </c>
      <c r="AI154" s="18" t="s">
        <v>68</v>
      </c>
      <c r="AJ154" s="18" t="s">
        <v>68</v>
      </c>
      <c r="AK154" s="18" t="s">
        <v>68</v>
      </c>
      <c r="AL154" s="18" t="s">
        <v>68</v>
      </c>
      <c r="AM154" s="18" t="s">
        <v>68</v>
      </c>
      <c r="AN154" s="18">
        <v>0</v>
      </c>
      <c r="AO154" s="18">
        <v>0</v>
      </c>
    </row>
    <row r="155" spans="1:41" x14ac:dyDescent="0.25">
      <c r="A155" s="118">
        <v>151</v>
      </c>
      <c r="B155" s="118">
        <v>2</v>
      </c>
      <c r="C155" s="118">
        <v>4</v>
      </c>
      <c r="D155" s="118">
        <v>4</v>
      </c>
      <c r="E155" s="118">
        <v>12</v>
      </c>
      <c r="F155" s="118">
        <v>2</v>
      </c>
      <c r="G155" s="118">
        <v>2</v>
      </c>
      <c r="H155" s="118">
        <v>2</v>
      </c>
      <c r="I155" s="118" t="s">
        <v>965</v>
      </c>
      <c r="K155" s="116" t="s">
        <v>1933</v>
      </c>
      <c r="L155" s="18">
        <v>1</v>
      </c>
      <c r="M155" s="18" t="str">
        <f>INDEX(WeatherFiles!$A$14:$A$17,MATCH(Model_Input_Builder!$B155,WeatherFiles!$D$14:$D$17,0),1)</f>
        <v>USA_MT_Kalispell-Glacier.Park.Intl.AP.727790_TMY3</v>
      </c>
      <c r="N155" s="18">
        <v>0</v>
      </c>
      <c r="O155" s="18">
        <v>0</v>
      </c>
      <c r="P155" s="18" t="str">
        <f>INDEX(Above_Ground_Wall_Con!$A$4:$A$19,MATCH(Model_Input_Builder!$C155,Above_Ground_Wall_Con!$D$4:$D$19,0),1)</f>
        <v>Wood-Framed - 2x6 - 16 in OC - R-0 Cavity</v>
      </c>
      <c r="Q155" s="18" t="str">
        <f>INDEX(Ceiling_And_Roof_Con!$A$3:$A$7,MATCH(Model_Input_Builder!$D155,Ceiling_And_Roof_Con!$D$3:$D$7,0),1)</f>
        <v>Attic - R49 Cavity Insulation</v>
      </c>
      <c r="R155" s="18" t="str">
        <f>INDEX(Foundation_And_Floor_Con!$A$4:$A$27,MATCH(Model_Input_Builder!$E155,Foundation_And_Floor_Con!$AI$4:$AI$27,0),1)</f>
        <v>Heated Basement - R5 Exterior Insulation</v>
      </c>
      <c r="S155" s="18" t="str">
        <f>INDEX(Windows!$A$4:$A$26,MATCH(Model_Input_Builder!$F155,Windows!$E$4:$E$26,0),1)</f>
        <v>Double, clear, metal</v>
      </c>
      <c r="T155" s="18">
        <f>INDEX(Windows!$C$4:$C$26,MATCH(Model_Input_Builder!$F155,Windows!$E$4:$E$26,0),1)</f>
        <v>0.83</v>
      </c>
      <c r="U155" s="18">
        <f>INDEX(Windows!$D$4:$D$26,MATCH(Model_Input_Builder!$F155,Windows!$E$4:$E$26,0),1)</f>
        <v>0.65</v>
      </c>
      <c r="V155" s="18" t="s">
        <v>278</v>
      </c>
      <c r="W155" s="18" t="s">
        <v>278</v>
      </c>
      <c r="X155" s="18" t="s">
        <v>347</v>
      </c>
      <c r="Y155" s="18" t="s">
        <v>33</v>
      </c>
      <c r="Z155" s="18" t="s">
        <v>34</v>
      </c>
      <c r="AA155" s="93">
        <f>INDEX(Duct_Leakage!$A$3:$A$6,MATCH(Model_Input_Builder!$G155,Duct_Leakage!$E$3:$E$6,0),1)</f>
        <v>0.06</v>
      </c>
      <c r="AB155" s="93">
        <f>INDEX(Duct_Leakage!$B$3:$B$6,MATCH(Model_Input_Builder!$G155,Duct_Leakage!$E$3:$E$6,0),1)</f>
        <v>0.03</v>
      </c>
      <c r="AC155" s="18">
        <v>30</v>
      </c>
      <c r="AD155" s="18">
        <v>30</v>
      </c>
      <c r="AE155" s="18" t="s">
        <v>68</v>
      </c>
      <c r="AF155" s="18" t="s">
        <v>36</v>
      </c>
      <c r="AG155" s="49">
        <v>0</v>
      </c>
      <c r="AH155" s="18">
        <v>0</v>
      </c>
      <c r="AI155" s="18" t="s">
        <v>68</v>
      </c>
      <c r="AJ155" s="18" t="s">
        <v>68</v>
      </c>
      <c r="AK155" s="18" t="s">
        <v>68</v>
      </c>
      <c r="AL155" s="18" t="s">
        <v>68</v>
      </c>
      <c r="AM155" s="18" t="s">
        <v>68</v>
      </c>
      <c r="AN155" s="18">
        <v>0</v>
      </c>
      <c r="AO155" s="18">
        <v>0</v>
      </c>
    </row>
    <row r="156" spans="1:41" x14ac:dyDescent="0.25">
      <c r="A156" s="118">
        <v>152</v>
      </c>
      <c r="B156" s="118">
        <v>3</v>
      </c>
      <c r="C156" s="118">
        <v>7</v>
      </c>
      <c r="D156" s="118">
        <v>4</v>
      </c>
      <c r="E156" s="118">
        <v>19</v>
      </c>
      <c r="F156" s="118">
        <v>15</v>
      </c>
      <c r="G156" s="118">
        <v>3</v>
      </c>
      <c r="H156" s="118">
        <v>1</v>
      </c>
      <c r="I156" s="118" t="s">
        <v>966</v>
      </c>
      <c r="K156" s="116" t="s">
        <v>1934</v>
      </c>
      <c r="L156" s="18">
        <v>1</v>
      </c>
      <c r="M156" s="18" t="str">
        <f>INDEX(WeatherFiles!$A$14:$A$17,MATCH(Model_Input_Builder!$B156,WeatherFiles!$D$14:$D$17,0),1)</f>
        <v>USA_WA_Seattle-Tacoma.Intl.AP.727930_TMY3</v>
      </c>
      <c r="N156" s="18">
        <v>0</v>
      </c>
      <c r="O156" s="18">
        <v>0</v>
      </c>
      <c r="P156" s="18" t="str">
        <f>INDEX(Above_Ground_Wall_Con!$A$4:$A$19,MATCH(Model_Input_Builder!$C156,Above_Ground_Wall_Con!$D$4:$D$19,0),1)</f>
        <v>Wood-Framed - 2x6 - 24 in OC - R-19 Cavity - R-10 Header</v>
      </c>
      <c r="Q156" s="18" t="str">
        <f>INDEX(Ceiling_And_Roof_Con!$A$3:$A$7,MATCH(Model_Input_Builder!$D156,Ceiling_And_Roof_Con!$D$3:$D$7,0),1)</f>
        <v>Attic - R49 Cavity Insulation</v>
      </c>
      <c r="R156" s="18" t="str">
        <f>INDEX(Foundation_And_Floor_Con!$A$4:$A$27,MATCH(Model_Input_Builder!$E156,Foundation_And_Floor_Con!$AI$4:$AI$27,0),1)</f>
        <v>Unheated Basement - R38 Cavity Insulation</v>
      </c>
      <c r="S156" s="18" t="str">
        <f>INDEX(Windows!$A$4:$A$26,MATCH(Model_Input_Builder!$F156,Windows!$E$4:$E$26,0),1)</f>
        <v>Double, low-e, high SHGC, argon, non-metal</v>
      </c>
      <c r="T156" s="18">
        <f>INDEX(Windows!$C$4:$C$26,MATCH(Model_Input_Builder!$F156,Windows!$E$4:$E$26,0),1)</f>
        <v>0.28999999999999998</v>
      </c>
      <c r="U156" s="18">
        <f>INDEX(Windows!$D$4:$D$26,MATCH(Model_Input_Builder!$F156,Windows!$E$4:$E$26,0),1)</f>
        <v>0.5</v>
      </c>
      <c r="V156" s="18" t="s">
        <v>278</v>
      </c>
      <c r="W156" s="18" t="s">
        <v>278</v>
      </c>
      <c r="X156" s="18" t="s">
        <v>347</v>
      </c>
      <c r="Y156" s="18" t="s">
        <v>33</v>
      </c>
      <c r="Z156" s="18" t="s">
        <v>34</v>
      </c>
      <c r="AA156" s="93">
        <f>INDEX(Duct_Leakage!$A$3:$A$6,MATCH(Model_Input_Builder!$G156,Duct_Leakage!$E$3:$E$6,0),1)</f>
        <v>0.127</v>
      </c>
      <c r="AB156" s="93">
        <f>INDEX(Duct_Leakage!$B$3:$B$6,MATCH(Model_Input_Builder!$G156,Duct_Leakage!$E$3:$E$6,0),1)</f>
        <v>6.3E-2</v>
      </c>
      <c r="AC156" s="18">
        <v>30</v>
      </c>
      <c r="AD156" s="18">
        <v>30</v>
      </c>
      <c r="AE156" s="18" t="s">
        <v>68</v>
      </c>
      <c r="AF156" s="18" t="s">
        <v>36</v>
      </c>
      <c r="AG156" s="49">
        <v>0</v>
      </c>
      <c r="AH156" s="18">
        <v>0</v>
      </c>
      <c r="AI156" s="18" t="s">
        <v>68</v>
      </c>
      <c r="AJ156" s="18" t="s">
        <v>68</v>
      </c>
      <c r="AK156" s="18" t="s">
        <v>68</v>
      </c>
      <c r="AL156" s="18" t="s">
        <v>68</v>
      </c>
      <c r="AM156" s="18" t="s">
        <v>68</v>
      </c>
      <c r="AN156" s="18">
        <v>0</v>
      </c>
      <c r="AO156" s="18">
        <v>0</v>
      </c>
    </row>
    <row r="157" spans="1:41" x14ac:dyDescent="0.25">
      <c r="A157" s="118">
        <v>153</v>
      </c>
      <c r="B157" s="118">
        <v>2</v>
      </c>
      <c r="C157" s="118">
        <v>8</v>
      </c>
      <c r="D157" s="118">
        <v>5</v>
      </c>
      <c r="E157" s="118">
        <v>4</v>
      </c>
      <c r="F157" s="118">
        <v>17</v>
      </c>
      <c r="G157" s="118">
        <v>4</v>
      </c>
      <c r="H157" s="118">
        <v>1</v>
      </c>
      <c r="I157" s="118" t="s">
        <v>967</v>
      </c>
      <c r="K157" s="116" t="s">
        <v>1935</v>
      </c>
      <c r="L157" s="18">
        <v>1</v>
      </c>
      <c r="M157" s="18" t="str">
        <f>INDEX(WeatherFiles!$A$14:$A$17,MATCH(Model_Input_Builder!$B157,WeatherFiles!$D$14:$D$17,0),1)</f>
        <v>USA_MT_Kalispell-Glacier.Park.Intl.AP.727790_TMY3</v>
      </c>
      <c r="N157" s="18">
        <v>0</v>
      </c>
      <c r="O157" s="18">
        <v>0</v>
      </c>
      <c r="P157" s="18" t="str">
        <f>INDEX(Above_Ground_Wall_Con!$A$4:$A$19,MATCH(Model_Input_Builder!$C157,Above_Ground_Wall_Con!$D$4:$D$19,0),1)</f>
        <v>Wood-Framed - 2x6 - 24 in OC - R-21 Cavity - R-10 Header</v>
      </c>
      <c r="Q157" s="18" t="str">
        <f>INDEX(Ceiling_And_Roof_Con!$A$3:$A$7,MATCH(Model_Input_Builder!$D157,Ceiling_And_Roof_Con!$D$3:$D$7,0),1)</f>
        <v>Attic - R60 Cavity Insulation</v>
      </c>
      <c r="R157" s="18" t="str">
        <f>INDEX(Foundation_And_Floor_Con!$A$4:$A$27,MATCH(Model_Input_Builder!$E157,Foundation_And_Floor_Con!$AI$4:$AI$27,0),1)</f>
        <v>Vented Crawlspace - R30 Cavity Insulation</v>
      </c>
      <c r="S157" s="18" t="str">
        <f>INDEX(Windows!$A$4:$A$26,MATCH(Model_Input_Builder!$F157,Windows!$E$4:$E$26,0),1)</f>
        <v>Double, low-e, low SHGC, argon, non-metal</v>
      </c>
      <c r="T157" s="18">
        <f>INDEX(Windows!$C$4:$C$26,MATCH(Model_Input_Builder!$F157,Windows!$E$4:$E$26,0),1)</f>
        <v>0.27</v>
      </c>
      <c r="U157" s="18">
        <f>INDEX(Windows!$D$4:$D$26,MATCH(Model_Input_Builder!$F157,Windows!$E$4:$E$26,0),1)</f>
        <v>0.2</v>
      </c>
      <c r="V157" s="18" t="s">
        <v>278</v>
      </c>
      <c r="W157" s="18" t="s">
        <v>278</v>
      </c>
      <c r="X157" s="18" t="s">
        <v>347</v>
      </c>
      <c r="Y157" s="18" t="s">
        <v>33</v>
      </c>
      <c r="Z157" s="18" t="s">
        <v>34</v>
      </c>
      <c r="AA157" s="93">
        <f>INDEX(Duct_Leakage!$A$3:$A$6,MATCH(Model_Input_Builder!$G157,Duct_Leakage!$E$3:$E$6,0),1)</f>
        <v>0.18</v>
      </c>
      <c r="AB157" s="93">
        <f>INDEX(Duct_Leakage!$B$3:$B$6,MATCH(Model_Input_Builder!$G157,Duct_Leakage!$E$3:$E$6,0),1)</f>
        <v>0.09</v>
      </c>
      <c r="AC157" s="18">
        <v>30</v>
      </c>
      <c r="AD157" s="18">
        <v>30</v>
      </c>
      <c r="AE157" s="18" t="s">
        <v>68</v>
      </c>
      <c r="AF157" s="18" t="s">
        <v>36</v>
      </c>
      <c r="AG157" s="49">
        <v>0</v>
      </c>
      <c r="AH157" s="18">
        <v>0</v>
      </c>
      <c r="AI157" s="18" t="s">
        <v>68</v>
      </c>
      <c r="AJ157" s="18" t="s">
        <v>68</v>
      </c>
      <c r="AK157" s="18" t="s">
        <v>68</v>
      </c>
      <c r="AL157" s="18" t="s">
        <v>68</v>
      </c>
      <c r="AM157" s="18" t="s">
        <v>68</v>
      </c>
      <c r="AN157" s="18">
        <v>0</v>
      </c>
      <c r="AO157" s="18">
        <v>0</v>
      </c>
    </row>
    <row r="158" spans="1:41" x14ac:dyDescent="0.25">
      <c r="A158" s="118">
        <v>154</v>
      </c>
      <c r="B158" s="118">
        <v>2</v>
      </c>
      <c r="C158" s="118">
        <v>6</v>
      </c>
      <c r="D158" s="118">
        <v>5</v>
      </c>
      <c r="E158" s="118">
        <v>6</v>
      </c>
      <c r="F158" s="118">
        <v>17</v>
      </c>
      <c r="G158" s="118">
        <v>3</v>
      </c>
      <c r="H158" s="118">
        <v>4</v>
      </c>
      <c r="I158" s="118" t="s">
        <v>968</v>
      </c>
      <c r="K158" s="116" t="s">
        <v>1936</v>
      </c>
      <c r="L158" s="18">
        <v>1</v>
      </c>
      <c r="M158" s="18" t="str">
        <f>INDEX(WeatherFiles!$A$14:$A$17,MATCH(Model_Input_Builder!$B158,WeatherFiles!$D$14:$D$17,0),1)</f>
        <v>USA_MT_Kalispell-Glacier.Park.Intl.AP.727790_TMY3</v>
      </c>
      <c r="N158" s="18">
        <v>0</v>
      </c>
      <c r="O158" s="18">
        <v>0</v>
      </c>
      <c r="P158" s="18" t="str">
        <f>INDEX(Above_Ground_Wall_Con!$A$4:$A$19,MATCH(Model_Input_Builder!$C158,Above_Ground_Wall_Con!$D$4:$D$19,0),1)</f>
        <v>Wood-Framed - 2x6 - 16 in OC - R-21 Cavity</v>
      </c>
      <c r="Q158" s="18" t="str">
        <f>INDEX(Ceiling_And_Roof_Con!$A$3:$A$7,MATCH(Model_Input_Builder!$D158,Ceiling_And_Roof_Con!$D$3:$D$7,0),1)</f>
        <v>Attic - R60 Cavity Insulation</v>
      </c>
      <c r="R158" s="18" t="str">
        <f>INDEX(Foundation_And_Floor_Con!$A$4:$A$27,MATCH(Model_Input_Builder!$E158,Foundation_And_Floor_Con!$AI$4:$AI$27,0),1)</f>
        <v>Slab - Uninsulated</v>
      </c>
      <c r="S158" s="18" t="str">
        <f>INDEX(Windows!$A$4:$A$26,MATCH(Model_Input_Builder!$F158,Windows!$E$4:$E$26,0),1)</f>
        <v>Double, low-e, low SHGC, argon, non-metal</v>
      </c>
      <c r="T158" s="18">
        <f>INDEX(Windows!$C$4:$C$26,MATCH(Model_Input_Builder!$F158,Windows!$E$4:$E$26,0),1)</f>
        <v>0.27</v>
      </c>
      <c r="U158" s="18">
        <f>INDEX(Windows!$D$4:$D$26,MATCH(Model_Input_Builder!$F158,Windows!$E$4:$E$26,0),1)</f>
        <v>0.2</v>
      </c>
      <c r="V158" s="18" t="s">
        <v>278</v>
      </c>
      <c r="W158" s="18" t="s">
        <v>278</v>
      </c>
      <c r="X158" s="18" t="s">
        <v>347</v>
      </c>
      <c r="Y158" s="18" t="s">
        <v>33</v>
      </c>
      <c r="Z158" s="18" t="s">
        <v>34</v>
      </c>
      <c r="AA158" s="93">
        <f>INDEX(Duct_Leakage!$A$3:$A$6,MATCH(Model_Input_Builder!$G158,Duct_Leakage!$E$3:$E$6,0),1)</f>
        <v>0.127</v>
      </c>
      <c r="AB158" s="93">
        <f>INDEX(Duct_Leakage!$B$3:$B$6,MATCH(Model_Input_Builder!$G158,Duct_Leakage!$E$3:$E$6,0),1)</f>
        <v>6.3E-2</v>
      </c>
      <c r="AC158" s="18">
        <v>30</v>
      </c>
      <c r="AD158" s="18">
        <v>30</v>
      </c>
      <c r="AE158" s="18" t="s">
        <v>68</v>
      </c>
      <c r="AF158" s="18" t="s">
        <v>36</v>
      </c>
      <c r="AG158" s="49">
        <v>0</v>
      </c>
      <c r="AH158" s="18">
        <v>0</v>
      </c>
      <c r="AI158" s="18" t="s">
        <v>68</v>
      </c>
      <c r="AJ158" s="18" t="s">
        <v>68</v>
      </c>
      <c r="AK158" s="18" t="s">
        <v>68</v>
      </c>
      <c r="AL158" s="18" t="s">
        <v>68</v>
      </c>
      <c r="AM158" s="18" t="s">
        <v>68</v>
      </c>
      <c r="AN158" s="18">
        <v>0</v>
      </c>
      <c r="AO158" s="18">
        <v>0</v>
      </c>
    </row>
    <row r="159" spans="1:41" x14ac:dyDescent="0.25">
      <c r="A159" s="118">
        <v>155</v>
      </c>
      <c r="B159" s="118">
        <v>1</v>
      </c>
      <c r="C159" s="118">
        <v>3</v>
      </c>
      <c r="D159" s="118">
        <v>4</v>
      </c>
      <c r="E159" s="118">
        <v>15</v>
      </c>
      <c r="F159" s="118">
        <v>1</v>
      </c>
      <c r="G159" s="118">
        <v>2</v>
      </c>
      <c r="H159" s="118">
        <v>4</v>
      </c>
      <c r="I159" s="118" t="s">
        <v>969</v>
      </c>
      <c r="K159" s="116" t="s">
        <v>1937</v>
      </c>
      <c r="L159" s="18">
        <v>1</v>
      </c>
      <c r="M159" s="18" t="str">
        <f>INDEX(WeatherFiles!$A$14:$A$17,MATCH(Model_Input_Builder!$B159,WeatherFiles!$D$14:$D$17,0),1)</f>
        <v>USA_ID_Boise.AP-Gowen.Field.ANGB.726810_TMY3</v>
      </c>
      <c r="N159" s="18">
        <v>0</v>
      </c>
      <c r="O159" s="18">
        <v>0</v>
      </c>
      <c r="P159" s="18" t="str">
        <f>INDEX(Above_Ground_Wall_Con!$A$4:$A$19,MATCH(Model_Input_Builder!$C159,Above_Ground_Wall_Con!$D$4:$D$19,0),1)</f>
        <v>Wood-Framed - 2x4 - 16 in OC - R-13 Cavity</v>
      </c>
      <c r="Q159" s="18" t="str">
        <f>INDEX(Ceiling_And_Roof_Con!$A$3:$A$7,MATCH(Model_Input_Builder!$D159,Ceiling_And_Roof_Con!$D$3:$D$7,0),1)</f>
        <v>Attic - R49 Cavity Insulation</v>
      </c>
      <c r="R159" s="18" t="str">
        <f>INDEX(Foundation_And_Floor_Con!$A$4:$A$27,MATCH(Model_Input_Builder!$E159,Foundation_And_Floor_Con!$AI$4:$AI$27,0),1)</f>
        <v>Unheated Basement - Uninsulated</v>
      </c>
      <c r="S159" s="18" t="str">
        <f>INDEX(Windows!$A$4:$A$26,MATCH(Model_Input_Builder!$F159,Windows!$E$4:$E$26,0),1)</f>
        <v>Single, clear, metal</v>
      </c>
      <c r="T159" s="18">
        <f>INDEX(Windows!$C$4:$C$26,MATCH(Model_Input_Builder!$F159,Windows!$E$4:$E$26,0),1)</f>
        <v>1.0900000000000001</v>
      </c>
      <c r="U159" s="18">
        <f>INDEX(Windows!$D$4:$D$26,MATCH(Model_Input_Builder!$F159,Windows!$E$4:$E$26,0),1)</f>
        <v>0.73</v>
      </c>
      <c r="V159" s="18" t="s">
        <v>278</v>
      </c>
      <c r="W159" s="18" t="s">
        <v>278</v>
      </c>
      <c r="X159" s="18" t="s">
        <v>347</v>
      </c>
      <c r="Y159" s="18" t="s">
        <v>33</v>
      </c>
      <c r="Z159" s="18" t="s">
        <v>34</v>
      </c>
      <c r="AA159" s="93">
        <f>INDEX(Duct_Leakage!$A$3:$A$6,MATCH(Model_Input_Builder!$G159,Duct_Leakage!$E$3:$E$6,0),1)</f>
        <v>0.06</v>
      </c>
      <c r="AB159" s="93">
        <f>INDEX(Duct_Leakage!$B$3:$B$6,MATCH(Model_Input_Builder!$G159,Duct_Leakage!$E$3:$E$6,0),1)</f>
        <v>0.03</v>
      </c>
      <c r="AC159" s="18">
        <v>30</v>
      </c>
      <c r="AD159" s="18">
        <v>30</v>
      </c>
      <c r="AE159" s="18" t="s">
        <v>68</v>
      </c>
      <c r="AF159" s="18" t="s">
        <v>36</v>
      </c>
      <c r="AG159" s="49">
        <v>0</v>
      </c>
      <c r="AH159" s="18">
        <v>0</v>
      </c>
      <c r="AI159" s="18" t="s">
        <v>68</v>
      </c>
      <c r="AJ159" s="18" t="s">
        <v>68</v>
      </c>
      <c r="AK159" s="18" t="s">
        <v>68</v>
      </c>
      <c r="AL159" s="18" t="s">
        <v>68</v>
      </c>
      <c r="AM159" s="18" t="s">
        <v>68</v>
      </c>
      <c r="AN159" s="18">
        <v>0</v>
      </c>
      <c r="AO159" s="18">
        <v>0</v>
      </c>
    </row>
    <row r="160" spans="1:41" x14ac:dyDescent="0.25">
      <c r="A160" s="118">
        <v>156</v>
      </c>
      <c r="B160" s="118">
        <v>1</v>
      </c>
      <c r="C160" s="118">
        <v>6</v>
      </c>
      <c r="D160" s="118">
        <v>1</v>
      </c>
      <c r="E160" s="118">
        <v>8</v>
      </c>
      <c r="F160" s="118">
        <v>12</v>
      </c>
      <c r="G160" s="118">
        <v>4</v>
      </c>
      <c r="H160" s="118">
        <v>1</v>
      </c>
      <c r="I160" s="118" t="s">
        <v>970</v>
      </c>
      <c r="K160" s="116" t="s">
        <v>1938</v>
      </c>
      <c r="L160" s="18">
        <v>1</v>
      </c>
      <c r="M160" s="18" t="str">
        <f>INDEX(WeatherFiles!$A$14:$A$17,MATCH(Model_Input_Builder!$B160,WeatherFiles!$D$14:$D$17,0),1)</f>
        <v>USA_ID_Boise.AP-Gowen.Field.ANGB.726810_TMY3</v>
      </c>
      <c r="N160" s="18">
        <v>0</v>
      </c>
      <c r="O160" s="18">
        <v>0</v>
      </c>
      <c r="P160" s="18" t="str">
        <f>INDEX(Above_Ground_Wall_Con!$A$4:$A$19,MATCH(Model_Input_Builder!$C160,Above_Ground_Wall_Con!$D$4:$D$19,0),1)</f>
        <v>Wood-Framed - 2x6 - 16 in OC - R-21 Cavity</v>
      </c>
      <c r="Q160" s="18" t="str">
        <f>INDEX(Ceiling_And_Roof_Con!$A$3:$A$7,MATCH(Model_Input_Builder!$D160,Ceiling_And_Roof_Con!$D$3:$D$7,0),1)</f>
        <v>Attic - R0 Cavity Insulation</v>
      </c>
      <c r="R160" s="18" t="str">
        <f>INDEX(Foundation_And_Floor_Con!$A$4:$A$27,MATCH(Model_Input_Builder!$E160,Foundation_And_Floor_Con!$AI$4:$AI$27,0),1)</f>
        <v>Slab - R5 Under Full Slab with R5 Thermal Break</v>
      </c>
      <c r="S160" s="18" t="str">
        <f>INDEX(Windows!$A$4:$A$26,MATCH(Model_Input_Builder!$F160,Windows!$E$4:$E$26,0),1)</f>
        <v>Single, clear, non-metal</v>
      </c>
      <c r="T160" s="18">
        <f>INDEX(Windows!$C$4:$C$26,MATCH(Model_Input_Builder!$F160,Windows!$E$4:$E$26,0),1)</f>
        <v>0.88</v>
      </c>
      <c r="U160" s="18">
        <f>INDEX(Windows!$D$4:$D$26,MATCH(Model_Input_Builder!$F160,Windows!$E$4:$E$26,0),1)</f>
        <v>0.64</v>
      </c>
      <c r="V160" s="18" t="s">
        <v>278</v>
      </c>
      <c r="W160" s="18" t="s">
        <v>278</v>
      </c>
      <c r="X160" s="18" t="s">
        <v>347</v>
      </c>
      <c r="Y160" s="18" t="s">
        <v>33</v>
      </c>
      <c r="Z160" s="18" t="s">
        <v>34</v>
      </c>
      <c r="AA160" s="93">
        <f>INDEX(Duct_Leakage!$A$3:$A$6,MATCH(Model_Input_Builder!$G160,Duct_Leakage!$E$3:$E$6,0),1)</f>
        <v>0.18</v>
      </c>
      <c r="AB160" s="93">
        <f>INDEX(Duct_Leakage!$B$3:$B$6,MATCH(Model_Input_Builder!$G160,Duct_Leakage!$E$3:$E$6,0),1)</f>
        <v>0.09</v>
      </c>
      <c r="AC160" s="18">
        <v>30</v>
      </c>
      <c r="AD160" s="18">
        <v>30</v>
      </c>
      <c r="AE160" s="18" t="s">
        <v>68</v>
      </c>
      <c r="AF160" s="18" t="s">
        <v>36</v>
      </c>
      <c r="AG160" s="49">
        <v>0</v>
      </c>
      <c r="AH160" s="18">
        <v>0</v>
      </c>
      <c r="AI160" s="18" t="s">
        <v>68</v>
      </c>
      <c r="AJ160" s="18" t="s">
        <v>68</v>
      </c>
      <c r="AK160" s="18" t="s">
        <v>68</v>
      </c>
      <c r="AL160" s="18" t="s">
        <v>68</v>
      </c>
      <c r="AM160" s="18" t="s">
        <v>68</v>
      </c>
      <c r="AN160" s="18">
        <v>0</v>
      </c>
      <c r="AO160" s="18">
        <v>0</v>
      </c>
    </row>
    <row r="161" spans="1:41" x14ac:dyDescent="0.25">
      <c r="A161" s="118">
        <v>157</v>
      </c>
      <c r="B161" s="118">
        <v>2</v>
      </c>
      <c r="C161" s="118">
        <v>5</v>
      </c>
      <c r="D161" s="118">
        <v>5</v>
      </c>
      <c r="E161" s="118">
        <v>14</v>
      </c>
      <c r="F161" s="118">
        <v>14</v>
      </c>
      <c r="G161" s="118">
        <v>2</v>
      </c>
      <c r="H161" s="118">
        <v>2</v>
      </c>
      <c r="I161" s="118" t="s">
        <v>971</v>
      </c>
      <c r="K161" s="116" t="s">
        <v>1939</v>
      </c>
      <c r="L161" s="18">
        <v>1</v>
      </c>
      <c r="M161" s="18" t="str">
        <f>INDEX(WeatherFiles!$A$14:$A$17,MATCH(Model_Input_Builder!$B161,WeatherFiles!$D$14:$D$17,0),1)</f>
        <v>USA_MT_Kalispell-Glacier.Park.Intl.AP.727790_TMY3</v>
      </c>
      <c r="N161" s="18">
        <v>0</v>
      </c>
      <c r="O161" s="18">
        <v>0</v>
      </c>
      <c r="P161" s="18" t="str">
        <f>INDEX(Above_Ground_Wall_Con!$A$4:$A$19,MATCH(Model_Input_Builder!$C161,Above_Ground_Wall_Con!$D$4:$D$19,0),1)</f>
        <v>Wood-Framed - 2x6 - 16 in OC - R-19 Cavity</v>
      </c>
      <c r="Q161" s="18" t="str">
        <f>INDEX(Ceiling_And_Roof_Con!$A$3:$A$7,MATCH(Model_Input_Builder!$D161,Ceiling_And_Roof_Con!$D$3:$D$7,0),1)</f>
        <v>Attic - R60 Cavity Insulation</v>
      </c>
      <c r="R161" s="18" t="str">
        <f>INDEX(Foundation_And_Floor_Con!$A$4:$A$27,MATCH(Model_Input_Builder!$E161,Foundation_And_Floor_Con!$AI$4:$AI$27,0),1)</f>
        <v>Heated Basement - R15 Exterior Insulation</v>
      </c>
      <c r="S161" s="18" t="str">
        <f>INDEX(Windows!$A$4:$A$26,MATCH(Model_Input_Builder!$F161,Windows!$E$4:$E$26,0),1)</f>
        <v>Double, tint, non-metal</v>
      </c>
      <c r="T161" s="18">
        <f>INDEX(Windows!$C$4:$C$26,MATCH(Model_Input_Builder!$F161,Windows!$E$4:$E$26,0),1)</f>
        <v>0.52</v>
      </c>
      <c r="U161" s="18">
        <f>INDEX(Windows!$D$4:$D$26,MATCH(Model_Input_Builder!$F161,Windows!$E$4:$E$26,0),1)</f>
        <v>0.47</v>
      </c>
      <c r="V161" s="18" t="s">
        <v>278</v>
      </c>
      <c r="W161" s="18" t="s">
        <v>278</v>
      </c>
      <c r="X161" s="18" t="s">
        <v>347</v>
      </c>
      <c r="Y161" s="18" t="s">
        <v>33</v>
      </c>
      <c r="Z161" s="18" t="s">
        <v>34</v>
      </c>
      <c r="AA161" s="93">
        <f>INDEX(Duct_Leakage!$A$3:$A$6,MATCH(Model_Input_Builder!$G161,Duct_Leakage!$E$3:$E$6,0),1)</f>
        <v>0.06</v>
      </c>
      <c r="AB161" s="93">
        <f>INDEX(Duct_Leakage!$B$3:$B$6,MATCH(Model_Input_Builder!$G161,Duct_Leakage!$E$3:$E$6,0),1)</f>
        <v>0.03</v>
      </c>
      <c r="AC161" s="18">
        <v>30</v>
      </c>
      <c r="AD161" s="18">
        <v>30</v>
      </c>
      <c r="AE161" s="18" t="s">
        <v>68</v>
      </c>
      <c r="AF161" s="18" t="s">
        <v>36</v>
      </c>
      <c r="AG161" s="49">
        <v>0</v>
      </c>
      <c r="AH161" s="18">
        <v>0</v>
      </c>
      <c r="AI161" s="18" t="s">
        <v>68</v>
      </c>
      <c r="AJ161" s="18" t="s">
        <v>68</v>
      </c>
      <c r="AK161" s="18" t="s">
        <v>68</v>
      </c>
      <c r="AL161" s="18" t="s">
        <v>68</v>
      </c>
      <c r="AM161" s="18" t="s">
        <v>68</v>
      </c>
      <c r="AN161" s="18">
        <v>0</v>
      </c>
      <c r="AO161" s="18">
        <v>0</v>
      </c>
    </row>
    <row r="162" spans="1:41" x14ac:dyDescent="0.25">
      <c r="A162" s="118">
        <v>158</v>
      </c>
      <c r="B162" s="118">
        <v>2</v>
      </c>
      <c r="C162" s="118">
        <v>8</v>
      </c>
      <c r="D162" s="118">
        <v>3</v>
      </c>
      <c r="E162" s="118">
        <v>6</v>
      </c>
      <c r="F162" s="118">
        <v>14</v>
      </c>
      <c r="G162" s="118">
        <v>4</v>
      </c>
      <c r="H162" s="118">
        <v>4</v>
      </c>
      <c r="I162" s="118" t="s">
        <v>972</v>
      </c>
      <c r="K162" s="116" t="s">
        <v>1940</v>
      </c>
      <c r="L162" s="18">
        <v>1</v>
      </c>
      <c r="M162" s="18" t="str">
        <f>INDEX(WeatherFiles!$A$14:$A$17,MATCH(Model_Input_Builder!$B162,WeatherFiles!$D$14:$D$17,0),1)</f>
        <v>USA_MT_Kalispell-Glacier.Park.Intl.AP.727790_TMY3</v>
      </c>
      <c r="N162" s="18">
        <v>0</v>
      </c>
      <c r="O162" s="18">
        <v>0</v>
      </c>
      <c r="P162" s="18" t="str">
        <f>INDEX(Above_Ground_Wall_Con!$A$4:$A$19,MATCH(Model_Input_Builder!$C162,Above_Ground_Wall_Con!$D$4:$D$19,0),1)</f>
        <v>Wood-Framed - 2x6 - 24 in OC - R-21 Cavity - R-10 Header</v>
      </c>
      <c r="Q162" s="18" t="str">
        <f>INDEX(Ceiling_And_Roof_Con!$A$3:$A$7,MATCH(Model_Input_Builder!$D162,Ceiling_And_Roof_Con!$D$3:$D$7,0),1)</f>
        <v>Attic - R38 Cavity Insulation</v>
      </c>
      <c r="R162" s="18" t="str">
        <f>INDEX(Foundation_And_Floor_Con!$A$4:$A$27,MATCH(Model_Input_Builder!$E162,Foundation_And_Floor_Con!$AI$4:$AI$27,0),1)</f>
        <v>Slab - Uninsulated</v>
      </c>
      <c r="S162" s="18" t="str">
        <f>INDEX(Windows!$A$4:$A$26,MATCH(Model_Input_Builder!$F162,Windows!$E$4:$E$26,0),1)</f>
        <v>Double, tint, non-metal</v>
      </c>
      <c r="T162" s="18">
        <f>INDEX(Windows!$C$4:$C$26,MATCH(Model_Input_Builder!$F162,Windows!$E$4:$E$26,0),1)</f>
        <v>0.52</v>
      </c>
      <c r="U162" s="18">
        <f>INDEX(Windows!$D$4:$D$26,MATCH(Model_Input_Builder!$F162,Windows!$E$4:$E$26,0),1)</f>
        <v>0.47</v>
      </c>
      <c r="V162" s="18" t="s">
        <v>278</v>
      </c>
      <c r="W162" s="18" t="s">
        <v>278</v>
      </c>
      <c r="X162" s="18" t="s">
        <v>347</v>
      </c>
      <c r="Y162" s="18" t="s">
        <v>33</v>
      </c>
      <c r="Z162" s="18" t="s">
        <v>34</v>
      </c>
      <c r="AA162" s="93">
        <f>INDEX(Duct_Leakage!$A$3:$A$6,MATCH(Model_Input_Builder!$G162,Duct_Leakage!$E$3:$E$6,0),1)</f>
        <v>0.18</v>
      </c>
      <c r="AB162" s="93">
        <f>INDEX(Duct_Leakage!$B$3:$B$6,MATCH(Model_Input_Builder!$G162,Duct_Leakage!$E$3:$E$6,0),1)</f>
        <v>0.09</v>
      </c>
      <c r="AC162" s="18">
        <v>30</v>
      </c>
      <c r="AD162" s="18">
        <v>30</v>
      </c>
      <c r="AE162" s="18" t="s">
        <v>68</v>
      </c>
      <c r="AF162" s="18" t="s">
        <v>36</v>
      </c>
      <c r="AG162" s="49">
        <v>0</v>
      </c>
      <c r="AH162" s="18">
        <v>0</v>
      </c>
      <c r="AI162" s="18" t="s">
        <v>68</v>
      </c>
      <c r="AJ162" s="18" t="s">
        <v>68</v>
      </c>
      <c r="AK162" s="18" t="s">
        <v>68</v>
      </c>
      <c r="AL162" s="18" t="s">
        <v>68</v>
      </c>
      <c r="AM162" s="18" t="s">
        <v>68</v>
      </c>
      <c r="AN162" s="18">
        <v>0</v>
      </c>
      <c r="AO162" s="18">
        <v>0</v>
      </c>
    </row>
    <row r="163" spans="1:41" x14ac:dyDescent="0.25">
      <c r="A163" s="118">
        <v>159</v>
      </c>
      <c r="B163" s="118">
        <v>2</v>
      </c>
      <c r="C163" s="118">
        <v>1</v>
      </c>
      <c r="D163" s="118">
        <v>1</v>
      </c>
      <c r="E163" s="118">
        <v>18</v>
      </c>
      <c r="F163" s="118">
        <v>13</v>
      </c>
      <c r="G163" s="118">
        <v>3</v>
      </c>
      <c r="H163" s="118">
        <v>2</v>
      </c>
      <c r="I163" s="118" t="s">
        <v>973</v>
      </c>
      <c r="K163" s="116" t="s">
        <v>1941</v>
      </c>
      <c r="L163" s="18">
        <v>1</v>
      </c>
      <c r="M163" s="18" t="str">
        <f>INDEX(WeatherFiles!$A$14:$A$17,MATCH(Model_Input_Builder!$B163,WeatherFiles!$D$14:$D$17,0),1)</f>
        <v>USA_MT_Kalispell-Glacier.Park.Intl.AP.727790_TMY3</v>
      </c>
      <c r="N163" s="18">
        <v>0</v>
      </c>
      <c r="O163" s="18">
        <v>0</v>
      </c>
      <c r="P163" s="18" t="str">
        <f>INDEX(Above_Ground_Wall_Con!$A$4:$A$19,MATCH(Model_Input_Builder!$C163,Above_Ground_Wall_Con!$D$4:$D$19,0),1)</f>
        <v>Wood-Framed - 2x4 - 16 in OC - R-0 Cavity</v>
      </c>
      <c r="Q163" s="18" t="str">
        <f>INDEX(Ceiling_And_Roof_Con!$A$3:$A$7,MATCH(Model_Input_Builder!$D163,Ceiling_And_Roof_Con!$D$3:$D$7,0),1)</f>
        <v>Attic - R0 Cavity Insulation</v>
      </c>
      <c r="R163" s="18" t="str">
        <f>INDEX(Foundation_And_Floor_Con!$A$4:$A$27,MATCH(Model_Input_Builder!$E163,Foundation_And_Floor_Con!$AI$4:$AI$27,0),1)</f>
        <v>Unheated Basement - R30 Cavity Insulation</v>
      </c>
      <c r="S163" s="18" t="str">
        <f>INDEX(Windows!$A$4:$A$26,MATCH(Model_Input_Builder!$F163,Windows!$E$4:$E$26,0),1)</f>
        <v>Double, clear, non-metal</v>
      </c>
      <c r="T163" s="18">
        <f>INDEX(Windows!$C$4:$C$26,MATCH(Model_Input_Builder!$F163,Windows!$E$4:$E$26,0),1)</f>
        <v>0.52</v>
      </c>
      <c r="U163" s="18">
        <f>INDEX(Windows!$D$4:$D$26,MATCH(Model_Input_Builder!$F163,Windows!$E$4:$E$26,0),1)</f>
        <v>0.56999999999999995</v>
      </c>
      <c r="V163" s="18" t="s">
        <v>278</v>
      </c>
      <c r="W163" s="18" t="s">
        <v>278</v>
      </c>
      <c r="X163" s="18" t="s">
        <v>347</v>
      </c>
      <c r="Y163" s="18" t="s">
        <v>33</v>
      </c>
      <c r="Z163" s="18" t="s">
        <v>34</v>
      </c>
      <c r="AA163" s="93">
        <f>INDEX(Duct_Leakage!$A$3:$A$6,MATCH(Model_Input_Builder!$G163,Duct_Leakage!$E$3:$E$6,0),1)</f>
        <v>0.127</v>
      </c>
      <c r="AB163" s="93">
        <f>INDEX(Duct_Leakage!$B$3:$B$6,MATCH(Model_Input_Builder!$G163,Duct_Leakage!$E$3:$E$6,0),1)</f>
        <v>6.3E-2</v>
      </c>
      <c r="AC163" s="18">
        <v>30</v>
      </c>
      <c r="AD163" s="18">
        <v>30</v>
      </c>
      <c r="AE163" s="18" t="s">
        <v>68</v>
      </c>
      <c r="AF163" s="18" t="s">
        <v>36</v>
      </c>
      <c r="AG163" s="49">
        <v>0</v>
      </c>
      <c r="AH163" s="18">
        <v>0</v>
      </c>
      <c r="AI163" s="18" t="s">
        <v>68</v>
      </c>
      <c r="AJ163" s="18" t="s">
        <v>68</v>
      </c>
      <c r="AK163" s="18" t="s">
        <v>68</v>
      </c>
      <c r="AL163" s="18" t="s">
        <v>68</v>
      </c>
      <c r="AM163" s="18" t="s">
        <v>68</v>
      </c>
      <c r="AN163" s="18">
        <v>0</v>
      </c>
      <c r="AO163" s="18">
        <v>0</v>
      </c>
    </row>
    <row r="164" spans="1:41" x14ac:dyDescent="0.25">
      <c r="A164" s="118">
        <v>160</v>
      </c>
      <c r="B164" s="118">
        <v>4</v>
      </c>
      <c r="C164" s="118">
        <v>6</v>
      </c>
      <c r="D164" s="118">
        <v>5</v>
      </c>
      <c r="E164" s="118">
        <v>16</v>
      </c>
      <c r="F164" s="118">
        <v>14</v>
      </c>
      <c r="G164" s="118">
        <v>3</v>
      </c>
      <c r="H164" s="118">
        <v>3</v>
      </c>
      <c r="I164" s="118" t="s">
        <v>974</v>
      </c>
      <c r="K164" s="116" t="s">
        <v>1942</v>
      </c>
      <c r="L164" s="18">
        <v>1</v>
      </c>
      <c r="M164" s="18" t="str">
        <f>INDEX(WeatherFiles!$A$14:$A$17,MATCH(Model_Input_Builder!$B164,WeatherFiles!$D$14:$D$17,0),1)</f>
        <v>USA_WA_Spokane.Intl.AP.727850_TMY3</v>
      </c>
      <c r="N164" s="18">
        <v>0</v>
      </c>
      <c r="O164" s="18">
        <v>0</v>
      </c>
      <c r="P164" s="18" t="str">
        <f>INDEX(Above_Ground_Wall_Con!$A$4:$A$19,MATCH(Model_Input_Builder!$C164,Above_Ground_Wall_Con!$D$4:$D$19,0),1)</f>
        <v>Wood-Framed - 2x6 - 16 in OC - R-21 Cavity</v>
      </c>
      <c r="Q164" s="18" t="str">
        <f>INDEX(Ceiling_And_Roof_Con!$A$3:$A$7,MATCH(Model_Input_Builder!$D164,Ceiling_And_Roof_Con!$D$3:$D$7,0),1)</f>
        <v>Attic - R60 Cavity Insulation</v>
      </c>
      <c r="R164" s="18" t="str">
        <f>INDEX(Foundation_And_Floor_Con!$A$4:$A$27,MATCH(Model_Input_Builder!$E164,Foundation_And_Floor_Con!$AI$4:$AI$27,0),1)</f>
        <v>Unheated Basement - R13 Cavity Insulation</v>
      </c>
      <c r="S164" s="18" t="str">
        <f>INDEX(Windows!$A$4:$A$26,MATCH(Model_Input_Builder!$F164,Windows!$E$4:$E$26,0),1)</f>
        <v>Double, tint, non-metal</v>
      </c>
      <c r="T164" s="18">
        <f>INDEX(Windows!$C$4:$C$26,MATCH(Model_Input_Builder!$F164,Windows!$E$4:$E$26,0),1)</f>
        <v>0.52</v>
      </c>
      <c r="U164" s="18">
        <f>INDEX(Windows!$D$4:$D$26,MATCH(Model_Input_Builder!$F164,Windows!$E$4:$E$26,0),1)</f>
        <v>0.47</v>
      </c>
      <c r="V164" s="18" t="s">
        <v>278</v>
      </c>
      <c r="W164" s="18" t="s">
        <v>278</v>
      </c>
      <c r="X164" s="18" t="s">
        <v>347</v>
      </c>
      <c r="Y164" s="18" t="s">
        <v>33</v>
      </c>
      <c r="Z164" s="18" t="s">
        <v>34</v>
      </c>
      <c r="AA164" s="93">
        <f>INDEX(Duct_Leakage!$A$3:$A$6,MATCH(Model_Input_Builder!$G164,Duct_Leakage!$E$3:$E$6,0),1)</f>
        <v>0.127</v>
      </c>
      <c r="AB164" s="93">
        <f>INDEX(Duct_Leakage!$B$3:$B$6,MATCH(Model_Input_Builder!$G164,Duct_Leakage!$E$3:$E$6,0),1)</f>
        <v>6.3E-2</v>
      </c>
      <c r="AC164" s="18">
        <v>30</v>
      </c>
      <c r="AD164" s="18">
        <v>30</v>
      </c>
      <c r="AE164" s="18" t="s">
        <v>68</v>
      </c>
      <c r="AF164" s="18" t="s">
        <v>36</v>
      </c>
      <c r="AG164" s="49">
        <v>0</v>
      </c>
      <c r="AH164" s="18">
        <v>0</v>
      </c>
      <c r="AI164" s="18" t="s">
        <v>68</v>
      </c>
      <c r="AJ164" s="18" t="s">
        <v>68</v>
      </c>
      <c r="AK164" s="18" t="s">
        <v>68</v>
      </c>
      <c r="AL164" s="18" t="s">
        <v>68</v>
      </c>
      <c r="AM164" s="18" t="s">
        <v>68</v>
      </c>
      <c r="AN164" s="18">
        <v>0</v>
      </c>
      <c r="AO164" s="18">
        <v>0</v>
      </c>
    </row>
    <row r="165" spans="1:41" x14ac:dyDescent="0.25">
      <c r="A165" s="118">
        <v>161</v>
      </c>
      <c r="B165" s="118">
        <v>4</v>
      </c>
      <c r="C165" s="118">
        <v>2</v>
      </c>
      <c r="D165" s="118">
        <v>3</v>
      </c>
      <c r="E165" s="118">
        <v>12</v>
      </c>
      <c r="F165" s="118">
        <v>10</v>
      </c>
      <c r="G165" s="118">
        <v>3</v>
      </c>
      <c r="H165" s="118">
        <v>3</v>
      </c>
      <c r="I165" s="118" t="s">
        <v>975</v>
      </c>
      <c r="K165" s="116" t="s">
        <v>1943</v>
      </c>
      <c r="L165" s="18">
        <v>1</v>
      </c>
      <c r="M165" s="18" t="str">
        <f>INDEX(WeatherFiles!$A$14:$A$17,MATCH(Model_Input_Builder!$B165,WeatherFiles!$D$14:$D$17,0),1)</f>
        <v>USA_WA_Spokane.Intl.AP.727850_TMY3</v>
      </c>
      <c r="N165" s="18">
        <v>0</v>
      </c>
      <c r="O165" s="18">
        <v>0</v>
      </c>
      <c r="P165" s="18" t="str">
        <f>INDEX(Above_Ground_Wall_Con!$A$4:$A$19,MATCH(Model_Input_Builder!$C165,Above_Ground_Wall_Con!$D$4:$D$19,0),1)</f>
        <v>Wood-Framed - 2x4 - 16 in OC - R-11 Cavity</v>
      </c>
      <c r="Q165" s="18" t="str">
        <f>INDEX(Ceiling_And_Roof_Con!$A$3:$A$7,MATCH(Model_Input_Builder!$D165,Ceiling_And_Roof_Con!$D$3:$D$7,0),1)</f>
        <v>Attic - R38 Cavity Insulation</v>
      </c>
      <c r="R165" s="18" t="str">
        <f>INDEX(Foundation_And_Floor_Con!$A$4:$A$27,MATCH(Model_Input_Builder!$E165,Foundation_And_Floor_Con!$AI$4:$AI$27,0),1)</f>
        <v>Heated Basement - R5 Exterior Insulation</v>
      </c>
      <c r="S165" s="18" t="str">
        <f>INDEX(Windows!$A$4:$A$26,MATCH(Model_Input_Builder!$F165,Windows!$E$4:$E$26,0),1)</f>
        <v>Double, low-e, medium SHGC, argon, metal, TB</v>
      </c>
      <c r="T165" s="18">
        <f>INDEX(Windows!$C$4:$C$26,MATCH(Model_Input_Builder!$F165,Windows!$E$4:$E$26,0),1)</f>
        <v>0.42</v>
      </c>
      <c r="U165" s="18">
        <f>INDEX(Windows!$D$4:$D$26,MATCH(Model_Input_Builder!$F165,Windows!$E$4:$E$26,0),1)</f>
        <v>0.35</v>
      </c>
      <c r="V165" s="18" t="s">
        <v>278</v>
      </c>
      <c r="W165" s="18" t="s">
        <v>278</v>
      </c>
      <c r="X165" s="18" t="s">
        <v>347</v>
      </c>
      <c r="Y165" s="18" t="s">
        <v>33</v>
      </c>
      <c r="Z165" s="18" t="s">
        <v>34</v>
      </c>
      <c r="AA165" s="93">
        <f>INDEX(Duct_Leakage!$A$3:$A$6,MATCH(Model_Input_Builder!$G165,Duct_Leakage!$E$3:$E$6,0),1)</f>
        <v>0.127</v>
      </c>
      <c r="AB165" s="93">
        <f>INDEX(Duct_Leakage!$B$3:$B$6,MATCH(Model_Input_Builder!$G165,Duct_Leakage!$E$3:$E$6,0),1)</f>
        <v>6.3E-2</v>
      </c>
      <c r="AC165" s="18">
        <v>30</v>
      </c>
      <c r="AD165" s="18">
        <v>30</v>
      </c>
      <c r="AE165" s="18" t="s">
        <v>68</v>
      </c>
      <c r="AF165" s="18" t="s">
        <v>36</v>
      </c>
      <c r="AG165" s="49">
        <v>0</v>
      </c>
      <c r="AH165" s="18">
        <v>0</v>
      </c>
      <c r="AI165" s="18" t="s">
        <v>68</v>
      </c>
      <c r="AJ165" s="18" t="s">
        <v>68</v>
      </c>
      <c r="AK165" s="18" t="s">
        <v>68</v>
      </c>
      <c r="AL165" s="18" t="s">
        <v>68</v>
      </c>
      <c r="AM165" s="18" t="s">
        <v>68</v>
      </c>
      <c r="AN165" s="18">
        <v>0</v>
      </c>
      <c r="AO165" s="18">
        <v>0</v>
      </c>
    </row>
    <row r="166" spans="1:41" x14ac:dyDescent="0.25">
      <c r="A166" s="118">
        <v>162</v>
      </c>
      <c r="B166" s="118">
        <v>3</v>
      </c>
      <c r="C166" s="118">
        <v>3</v>
      </c>
      <c r="D166" s="118">
        <v>5</v>
      </c>
      <c r="E166" s="118">
        <v>2</v>
      </c>
      <c r="F166" s="118">
        <v>8</v>
      </c>
      <c r="G166" s="118">
        <v>4</v>
      </c>
      <c r="H166" s="118">
        <v>1</v>
      </c>
      <c r="I166" s="118" t="s">
        <v>976</v>
      </c>
      <c r="K166" s="116" t="s">
        <v>1944</v>
      </c>
      <c r="L166" s="18">
        <v>1</v>
      </c>
      <c r="M166" s="18" t="str">
        <f>INDEX(WeatherFiles!$A$14:$A$17,MATCH(Model_Input_Builder!$B166,WeatherFiles!$D$14:$D$17,0),1)</f>
        <v>USA_WA_Seattle-Tacoma.Intl.AP.727930_TMY3</v>
      </c>
      <c r="N166" s="18">
        <v>0</v>
      </c>
      <c r="O166" s="18">
        <v>0</v>
      </c>
      <c r="P166" s="18" t="str">
        <f>INDEX(Above_Ground_Wall_Con!$A$4:$A$19,MATCH(Model_Input_Builder!$C166,Above_Ground_Wall_Con!$D$4:$D$19,0),1)</f>
        <v>Wood-Framed - 2x4 - 16 in OC - R-13 Cavity</v>
      </c>
      <c r="Q166" s="18" t="str">
        <f>INDEX(Ceiling_And_Roof_Con!$A$3:$A$7,MATCH(Model_Input_Builder!$D166,Ceiling_And_Roof_Con!$D$3:$D$7,0),1)</f>
        <v>Attic - R60 Cavity Insulation</v>
      </c>
      <c r="R166" s="18" t="str">
        <f>INDEX(Foundation_And_Floor_Con!$A$4:$A$27,MATCH(Model_Input_Builder!$E166,Foundation_And_Floor_Con!$AI$4:$AI$27,0),1)</f>
        <v>Vented Crawlspace - R13 Cavity Insulation</v>
      </c>
      <c r="S166" s="18" t="str">
        <f>INDEX(Windows!$A$4:$A$26,MATCH(Model_Input_Builder!$F166,Windows!$E$4:$E$26,0),1)</f>
        <v>Double, tint, metal, TB</v>
      </c>
      <c r="T166" s="18">
        <f>INDEX(Windows!$C$4:$C$26,MATCH(Model_Input_Builder!$F166,Windows!$E$4:$E$26,0),1)</f>
        <v>0.6</v>
      </c>
      <c r="U166" s="18">
        <f>INDEX(Windows!$D$4:$D$26,MATCH(Model_Input_Builder!$F166,Windows!$E$4:$E$26,0),1)</f>
        <v>0.51</v>
      </c>
      <c r="V166" s="18" t="s">
        <v>278</v>
      </c>
      <c r="W166" s="18" t="s">
        <v>278</v>
      </c>
      <c r="X166" s="18" t="s">
        <v>347</v>
      </c>
      <c r="Y166" s="18" t="s">
        <v>33</v>
      </c>
      <c r="Z166" s="18" t="s">
        <v>34</v>
      </c>
      <c r="AA166" s="93">
        <f>INDEX(Duct_Leakage!$A$3:$A$6,MATCH(Model_Input_Builder!$G166,Duct_Leakage!$E$3:$E$6,0),1)</f>
        <v>0.18</v>
      </c>
      <c r="AB166" s="93">
        <f>INDEX(Duct_Leakage!$B$3:$B$6,MATCH(Model_Input_Builder!$G166,Duct_Leakage!$E$3:$E$6,0),1)</f>
        <v>0.09</v>
      </c>
      <c r="AC166" s="18">
        <v>30</v>
      </c>
      <c r="AD166" s="18">
        <v>30</v>
      </c>
      <c r="AE166" s="18" t="s">
        <v>68</v>
      </c>
      <c r="AF166" s="18" t="s">
        <v>36</v>
      </c>
      <c r="AG166" s="49">
        <v>0</v>
      </c>
      <c r="AH166" s="18">
        <v>0</v>
      </c>
      <c r="AI166" s="18" t="s">
        <v>68</v>
      </c>
      <c r="AJ166" s="18" t="s">
        <v>68</v>
      </c>
      <c r="AK166" s="18" t="s">
        <v>68</v>
      </c>
      <c r="AL166" s="18" t="s">
        <v>68</v>
      </c>
      <c r="AM166" s="18" t="s">
        <v>68</v>
      </c>
      <c r="AN166" s="18">
        <v>0</v>
      </c>
      <c r="AO166" s="18">
        <v>0</v>
      </c>
    </row>
    <row r="167" spans="1:41" x14ac:dyDescent="0.25">
      <c r="A167" s="118">
        <v>163</v>
      </c>
      <c r="B167" s="118">
        <v>2</v>
      </c>
      <c r="C167" s="118">
        <v>8</v>
      </c>
      <c r="D167" s="118">
        <v>4</v>
      </c>
      <c r="E167" s="118">
        <v>9</v>
      </c>
      <c r="F167" s="118">
        <v>5</v>
      </c>
      <c r="G167" s="118">
        <v>3</v>
      </c>
      <c r="H167" s="118">
        <v>3</v>
      </c>
      <c r="I167" s="118" t="s">
        <v>977</v>
      </c>
      <c r="K167" s="116" t="s">
        <v>1945</v>
      </c>
      <c r="L167" s="18">
        <v>1</v>
      </c>
      <c r="M167" s="18" t="str">
        <f>INDEX(WeatherFiles!$A$14:$A$17,MATCH(Model_Input_Builder!$B167,WeatherFiles!$D$14:$D$17,0),1)</f>
        <v>USA_MT_Kalispell-Glacier.Park.Intl.AP.727790_TMY3</v>
      </c>
      <c r="N167" s="18">
        <v>0</v>
      </c>
      <c r="O167" s="18">
        <v>0</v>
      </c>
      <c r="P167" s="18" t="str">
        <f>INDEX(Above_Ground_Wall_Con!$A$4:$A$19,MATCH(Model_Input_Builder!$C167,Above_Ground_Wall_Con!$D$4:$D$19,0),1)</f>
        <v>Wood-Framed - 2x6 - 24 in OC - R-21 Cavity - R-10 Header</v>
      </c>
      <c r="Q167" s="18" t="str">
        <f>INDEX(Ceiling_And_Roof_Con!$A$3:$A$7,MATCH(Model_Input_Builder!$D167,Ceiling_And_Roof_Con!$D$3:$D$7,0),1)</f>
        <v>Attic - R49 Cavity Insulation</v>
      </c>
      <c r="R167" s="18" t="str">
        <f>INDEX(Foundation_And_Floor_Con!$A$4:$A$27,MATCH(Model_Input_Builder!$E167,Foundation_And_Floor_Con!$AI$4:$AI$27,0),1)</f>
        <v>Slab - R10 Perimeter with No Thermal Break</v>
      </c>
      <c r="S167" s="18" t="str">
        <f>INDEX(Windows!$A$4:$A$26,MATCH(Model_Input_Builder!$F167,Windows!$E$4:$E$26,0),1)</f>
        <v>Double, low-e, medium SHGC, argon, metal</v>
      </c>
      <c r="T167" s="18">
        <f>INDEX(Windows!$C$4:$C$26,MATCH(Model_Input_Builder!$F167,Windows!$E$4:$E$26,0),1)</f>
        <v>0.64</v>
      </c>
      <c r="U167" s="18">
        <f>INDEX(Windows!$D$4:$D$26,MATCH(Model_Input_Builder!$F167,Windows!$E$4:$E$26,0),1)</f>
        <v>0.38</v>
      </c>
      <c r="V167" s="18" t="s">
        <v>278</v>
      </c>
      <c r="W167" s="18" t="s">
        <v>278</v>
      </c>
      <c r="X167" s="18" t="s">
        <v>347</v>
      </c>
      <c r="Y167" s="18" t="s">
        <v>33</v>
      </c>
      <c r="Z167" s="18" t="s">
        <v>34</v>
      </c>
      <c r="AA167" s="93">
        <f>INDEX(Duct_Leakage!$A$3:$A$6,MATCH(Model_Input_Builder!$G167,Duct_Leakage!$E$3:$E$6,0),1)</f>
        <v>0.127</v>
      </c>
      <c r="AB167" s="93">
        <f>INDEX(Duct_Leakage!$B$3:$B$6,MATCH(Model_Input_Builder!$G167,Duct_Leakage!$E$3:$E$6,0),1)</f>
        <v>6.3E-2</v>
      </c>
      <c r="AC167" s="18">
        <v>30</v>
      </c>
      <c r="AD167" s="18">
        <v>30</v>
      </c>
      <c r="AE167" s="18" t="s">
        <v>68</v>
      </c>
      <c r="AF167" s="18" t="s">
        <v>36</v>
      </c>
      <c r="AG167" s="49">
        <v>0</v>
      </c>
      <c r="AH167" s="18">
        <v>0</v>
      </c>
      <c r="AI167" s="18" t="s">
        <v>68</v>
      </c>
      <c r="AJ167" s="18" t="s">
        <v>68</v>
      </c>
      <c r="AK167" s="18" t="s">
        <v>68</v>
      </c>
      <c r="AL167" s="18" t="s">
        <v>68</v>
      </c>
      <c r="AM167" s="18" t="s">
        <v>68</v>
      </c>
      <c r="AN167" s="18">
        <v>0</v>
      </c>
      <c r="AO167" s="18">
        <v>0</v>
      </c>
    </row>
    <row r="168" spans="1:41" x14ac:dyDescent="0.25">
      <c r="A168" s="118">
        <v>164</v>
      </c>
      <c r="B168" s="118">
        <v>2</v>
      </c>
      <c r="C168" s="118">
        <v>7</v>
      </c>
      <c r="D168" s="118">
        <v>4</v>
      </c>
      <c r="E168" s="118">
        <v>14</v>
      </c>
      <c r="F168" s="118">
        <v>11</v>
      </c>
      <c r="G168" s="118">
        <v>3</v>
      </c>
      <c r="H168" s="118">
        <v>4</v>
      </c>
      <c r="I168" s="118" t="s">
        <v>978</v>
      </c>
      <c r="K168" s="116" t="s">
        <v>1946</v>
      </c>
      <c r="L168" s="18">
        <v>1</v>
      </c>
      <c r="M168" s="18" t="str">
        <f>INDEX(WeatherFiles!$A$14:$A$17,MATCH(Model_Input_Builder!$B168,WeatherFiles!$D$14:$D$17,0),1)</f>
        <v>USA_MT_Kalispell-Glacier.Park.Intl.AP.727790_TMY3</v>
      </c>
      <c r="N168" s="18">
        <v>0</v>
      </c>
      <c r="O168" s="18">
        <v>0</v>
      </c>
      <c r="P168" s="18" t="str">
        <f>INDEX(Above_Ground_Wall_Con!$A$4:$A$19,MATCH(Model_Input_Builder!$C168,Above_Ground_Wall_Con!$D$4:$D$19,0),1)</f>
        <v>Wood-Framed - 2x6 - 24 in OC - R-19 Cavity - R-10 Header</v>
      </c>
      <c r="Q168" s="18" t="str">
        <f>INDEX(Ceiling_And_Roof_Con!$A$3:$A$7,MATCH(Model_Input_Builder!$D168,Ceiling_And_Roof_Con!$D$3:$D$7,0),1)</f>
        <v>Attic - R49 Cavity Insulation</v>
      </c>
      <c r="R168" s="18" t="str">
        <f>INDEX(Foundation_And_Floor_Con!$A$4:$A$27,MATCH(Model_Input_Builder!$E168,Foundation_And_Floor_Con!$AI$4:$AI$27,0),1)</f>
        <v>Heated Basement - R15 Exterior Insulation</v>
      </c>
      <c r="S168" s="18" t="str">
        <f>INDEX(Windows!$A$4:$A$26,MATCH(Model_Input_Builder!$F168,Windows!$E$4:$E$26,0),1)</f>
        <v>Double, low-e, low SHGC, argon, metal, TB</v>
      </c>
      <c r="T168" s="18">
        <f>INDEX(Windows!$C$4:$C$26,MATCH(Model_Input_Builder!$F168,Windows!$E$4:$E$26,0),1)</f>
        <v>0.41</v>
      </c>
      <c r="U168" s="18">
        <f>INDEX(Windows!$D$4:$D$26,MATCH(Model_Input_Builder!$F168,Windows!$E$4:$E$26,0),1)</f>
        <v>0.23</v>
      </c>
      <c r="V168" s="18" t="s">
        <v>278</v>
      </c>
      <c r="W168" s="18" t="s">
        <v>278</v>
      </c>
      <c r="X168" s="18" t="s">
        <v>347</v>
      </c>
      <c r="Y168" s="18" t="s">
        <v>33</v>
      </c>
      <c r="Z168" s="18" t="s">
        <v>34</v>
      </c>
      <c r="AA168" s="93">
        <f>INDEX(Duct_Leakage!$A$3:$A$6,MATCH(Model_Input_Builder!$G168,Duct_Leakage!$E$3:$E$6,0),1)</f>
        <v>0.127</v>
      </c>
      <c r="AB168" s="93">
        <f>INDEX(Duct_Leakage!$B$3:$B$6,MATCH(Model_Input_Builder!$G168,Duct_Leakage!$E$3:$E$6,0),1)</f>
        <v>6.3E-2</v>
      </c>
      <c r="AC168" s="18">
        <v>30</v>
      </c>
      <c r="AD168" s="18">
        <v>30</v>
      </c>
      <c r="AE168" s="18" t="s">
        <v>68</v>
      </c>
      <c r="AF168" s="18" t="s">
        <v>36</v>
      </c>
      <c r="AG168" s="49">
        <v>0</v>
      </c>
      <c r="AH168" s="18">
        <v>0</v>
      </c>
      <c r="AI168" s="18" t="s">
        <v>68</v>
      </c>
      <c r="AJ168" s="18" t="s">
        <v>68</v>
      </c>
      <c r="AK168" s="18" t="s">
        <v>68</v>
      </c>
      <c r="AL168" s="18" t="s">
        <v>68</v>
      </c>
      <c r="AM168" s="18" t="s">
        <v>68</v>
      </c>
      <c r="AN168" s="18">
        <v>0</v>
      </c>
      <c r="AO168" s="18">
        <v>0</v>
      </c>
    </row>
    <row r="169" spans="1:41" x14ac:dyDescent="0.25">
      <c r="A169" s="118">
        <v>165</v>
      </c>
      <c r="B169" s="118">
        <v>3</v>
      </c>
      <c r="C169" s="118">
        <v>2</v>
      </c>
      <c r="D169" s="118">
        <v>3</v>
      </c>
      <c r="E169" s="118">
        <v>19</v>
      </c>
      <c r="F169" s="118">
        <v>6</v>
      </c>
      <c r="G169" s="118">
        <v>2</v>
      </c>
      <c r="H169" s="118">
        <v>2</v>
      </c>
      <c r="I169" s="118" t="s">
        <v>979</v>
      </c>
      <c r="K169" s="116" t="s">
        <v>1947</v>
      </c>
      <c r="L169" s="18">
        <v>1</v>
      </c>
      <c r="M169" s="18" t="str">
        <f>INDEX(WeatherFiles!$A$14:$A$17,MATCH(Model_Input_Builder!$B169,WeatherFiles!$D$14:$D$17,0),1)</f>
        <v>USA_WA_Seattle-Tacoma.Intl.AP.727930_TMY3</v>
      </c>
      <c r="N169" s="18">
        <v>0</v>
      </c>
      <c r="O169" s="18">
        <v>0</v>
      </c>
      <c r="P169" s="18" t="str">
        <f>INDEX(Above_Ground_Wall_Con!$A$4:$A$19,MATCH(Model_Input_Builder!$C169,Above_Ground_Wall_Con!$D$4:$D$19,0),1)</f>
        <v>Wood-Framed - 2x4 - 16 in OC - R-11 Cavity</v>
      </c>
      <c r="Q169" s="18" t="str">
        <f>INDEX(Ceiling_And_Roof_Con!$A$3:$A$7,MATCH(Model_Input_Builder!$D169,Ceiling_And_Roof_Con!$D$3:$D$7,0),1)</f>
        <v>Attic - R38 Cavity Insulation</v>
      </c>
      <c r="R169" s="18" t="str">
        <f>INDEX(Foundation_And_Floor_Con!$A$4:$A$27,MATCH(Model_Input_Builder!$E169,Foundation_And_Floor_Con!$AI$4:$AI$27,0),1)</f>
        <v>Unheated Basement - R38 Cavity Insulation</v>
      </c>
      <c r="S169" s="18" t="str">
        <f>INDEX(Windows!$A$4:$A$26,MATCH(Model_Input_Builder!$F169,Windows!$E$4:$E$26,0),1)</f>
        <v>Double, low-e, low SHGC, argon, metal</v>
      </c>
      <c r="T169" s="18">
        <f>INDEX(Windows!$C$4:$C$26,MATCH(Model_Input_Builder!$F169,Windows!$E$4:$E$26,0),1)</f>
        <v>0.63</v>
      </c>
      <c r="U169" s="18">
        <f>INDEX(Windows!$D$4:$D$26,MATCH(Model_Input_Builder!$F169,Windows!$E$4:$E$26,0),1)</f>
        <v>0.26</v>
      </c>
      <c r="V169" s="18" t="s">
        <v>278</v>
      </c>
      <c r="W169" s="18" t="s">
        <v>278</v>
      </c>
      <c r="X169" s="18" t="s">
        <v>347</v>
      </c>
      <c r="Y169" s="18" t="s">
        <v>33</v>
      </c>
      <c r="Z169" s="18" t="s">
        <v>34</v>
      </c>
      <c r="AA169" s="93">
        <f>INDEX(Duct_Leakage!$A$3:$A$6,MATCH(Model_Input_Builder!$G169,Duct_Leakage!$E$3:$E$6,0),1)</f>
        <v>0.06</v>
      </c>
      <c r="AB169" s="93">
        <f>INDEX(Duct_Leakage!$B$3:$B$6,MATCH(Model_Input_Builder!$G169,Duct_Leakage!$E$3:$E$6,0),1)</f>
        <v>0.03</v>
      </c>
      <c r="AC169" s="18">
        <v>30</v>
      </c>
      <c r="AD169" s="18">
        <v>30</v>
      </c>
      <c r="AE169" s="18" t="s">
        <v>68</v>
      </c>
      <c r="AF169" s="18" t="s">
        <v>36</v>
      </c>
      <c r="AG169" s="49">
        <v>0</v>
      </c>
      <c r="AH169" s="18">
        <v>0</v>
      </c>
      <c r="AI169" s="18" t="s">
        <v>68</v>
      </c>
      <c r="AJ169" s="18" t="s">
        <v>68</v>
      </c>
      <c r="AK169" s="18" t="s">
        <v>68</v>
      </c>
      <c r="AL169" s="18" t="s">
        <v>68</v>
      </c>
      <c r="AM169" s="18" t="s">
        <v>68</v>
      </c>
      <c r="AN169" s="18">
        <v>0</v>
      </c>
      <c r="AO169" s="18">
        <v>0</v>
      </c>
    </row>
    <row r="170" spans="1:41" x14ac:dyDescent="0.25">
      <c r="A170" s="118">
        <v>166</v>
      </c>
      <c r="B170" s="118">
        <v>2</v>
      </c>
      <c r="C170" s="118">
        <v>7</v>
      </c>
      <c r="D170" s="118">
        <v>2</v>
      </c>
      <c r="E170" s="118">
        <v>7</v>
      </c>
      <c r="F170" s="118">
        <v>20</v>
      </c>
      <c r="G170" s="118">
        <v>1</v>
      </c>
      <c r="H170" s="118">
        <v>2</v>
      </c>
      <c r="I170" s="118" t="s">
        <v>980</v>
      </c>
      <c r="K170" s="116" t="s">
        <v>1948</v>
      </c>
      <c r="L170" s="18">
        <v>1</v>
      </c>
      <c r="M170" s="18" t="str">
        <f>INDEX(WeatherFiles!$A$14:$A$17,MATCH(Model_Input_Builder!$B170,WeatherFiles!$D$14:$D$17,0),1)</f>
        <v>USA_MT_Kalispell-Glacier.Park.Intl.AP.727790_TMY3</v>
      </c>
      <c r="N170" s="18">
        <v>0</v>
      </c>
      <c r="O170" s="18">
        <v>0</v>
      </c>
      <c r="P170" s="18" t="str">
        <f>INDEX(Above_Ground_Wall_Con!$A$4:$A$19,MATCH(Model_Input_Builder!$C170,Above_Ground_Wall_Con!$D$4:$D$19,0),1)</f>
        <v>Wood-Framed - 2x6 - 24 in OC - R-19 Cavity - R-10 Header</v>
      </c>
      <c r="Q170" s="18" t="str">
        <f>INDEX(Ceiling_And_Roof_Con!$A$3:$A$7,MATCH(Model_Input_Builder!$D170,Ceiling_And_Roof_Con!$D$3:$D$7,0),1)</f>
        <v>Attic - R30 Cavity Insulation</v>
      </c>
      <c r="R170" s="18" t="str">
        <f>INDEX(Foundation_And_Floor_Con!$A$4:$A$27,MATCH(Model_Input_Builder!$E170,Foundation_And_Floor_Con!$AI$4:$AI$27,0),1)</f>
        <v>Slab - R5 Perimeter with No Thermal Break</v>
      </c>
      <c r="S170" s="18" t="str">
        <f>INDEX(Windows!$A$4:$A$26,MATCH(Model_Input_Builder!$F170,Windows!$E$4:$E$26,0),1)</f>
        <v>Triple, low-e, low SHGC, argon, non-metal</v>
      </c>
      <c r="T170" s="18">
        <f>INDEX(Windows!$C$4:$C$26,MATCH(Model_Input_Builder!$F170,Windows!$E$4:$E$26,0),1)</f>
        <v>0.19</v>
      </c>
      <c r="U170" s="18">
        <f>INDEX(Windows!$D$4:$D$26,MATCH(Model_Input_Builder!$F170,Windows!$E$4:$E$26,0),1)</f>
        <v>0.18</v>
      </c>
      <c r="V170" s="18" t="s">
        <v>278</v>
      </c>
      <c r="W170" s="18" t="s">
        <v>278</v>
      </c>
      <c r="X170" s="18" t="s">
        <v>347</v>
      </c>
      <c r="Y170" s="18" t="s">
        <v>33</v>
      </c>
      <c r="Z170" s="18" t="s">
        <v>34</v>
      </c>
      <c r="AA170" s="93">
        <f>INDEX(Duct_Leakage!$A$3:$A$6,MATCH(Model_Input_Builder!$G170,Duct_Leakage!$E$3:$E$6,0),1)</f>
        <v>0.03</v>
      </c>
      <c r="AB170" s="93">
        <f>INDEX(Duct_Leakage!$B$3:$B$6,MATCH(Model_Input_Builder!$G170,Duct_Leakage!$E$3:$E$6,0),1)</f>
        <v>1.4999999999999999E-2</v>
      </c>
      <c r="AC170" s="18">
        <v>30</v>
      </c>
      <c r="AD170" s="18">
        <v>30</v>
      </c>
      <c r="AE170" s="18" t="s">
        <v>68</v>
      </c>
      <c r="AF170" s="18" t="s">
        <v>36</v>
      </c>
      <c r="AG170" s="49">
        <v>0</v>
      </c>
      <c r="AH170" s="18">
        <v>0</v>
      </c>
      <c r="AI170" s="18" t="s">
        <v>68</v>
      </c>
      <c r="AJ170" s="18" t="s">
        <v>68</v>
      </c>
      <c r="AK170" s="18" t="s">
        <v>68</v>
      </c>
      <c r="AL170" s="18" t="s">
        <v>68</v>
      </c>
      <c r="AM170" s="18" t="s">
        <v>68</v>
      </c>
      <c r="AN170" s="18">
        <v>0</v>
      </c>
      <c r="AO170" s="18">
        <v>0</v>
      </c>
    </row>
    <row r="171" spans="1:41" x14ac:dyDescent="0.25">
      <c r="A171" s="118">
        <v>167</v>
      </c>
      <c r="B171" s="118">
        <v>2</v>
      </c>
      <c r="C171" s="118">
        <v>1</v>
      </c>
      <c r="D171" s="118">
        <v>3</v>
      </c>
      <c r="E171" s="118">
        <v>5</v>
      </c>
      <c r="F171" s="118">
        <v>18</v>
      </c>
      <c r="G171" s="118">
        <v>4</v>
      </c>
      <c r="H171" s="118">
        <v>1</v>
      </c>
      <c r="I171" s="118" t="s">
        <v>981</v>
      </c>
      <c r="K171" s="116" t="s">
        <v>1949</v>
      </c>
      <c r="L171" s="18">
        <v>1</v>
      </c>
      <c r="M171" s="18" t="str">
        <f>INDEX(WeatherFiles!$A$14:$A$17,MATCH(Model_Input_Builder!$B171,WeatherFiles!$D$14:$D$17,0),1)</f>
        <v>USA_MT_Kalispell-Glacier.Park.Intl.AP.727790_TMY3</v>
      </c>
      <c r="N171" s="18">
        <v>0</v>
      </c>
      <c r="O171" s="18">
        <v>0</v>
      </c>
      <c r="P171" s="18" t="str">
        <f>INDEX(Above_Ground_Wall_Con!$A$4:$A$19,MATCH(Model_Input_Builder!$C171,Above_Ground_Wall_Con!$D$4:$D$19,0),1)</f>
        <v>Wood-Framed - 2x4 - 16 in OC - R-0 Cavity</v>
      </c>
      <c r="Q171" s="18" t="str">
        <f>INDEX(Ceiling_And_Roof_Con!$A$3:$A$7,MATCH(Model_Input_Builder!$D171,Ceiling_And_Roof_Con!$D$3:$D$7,0),1)</f>
        <v>Attic - R38 Cavity Insulation</v>
      </c>
      <c r="R171" s="18" t="str">
        <f>INDEX(Foundation_And_Floor_Con!$A$4:$A$27,MATCH(Model_Input_Builder!$E171,Foundation_And_Floor_Con!$AI$4:$AI$27,0),1)</f>
        <v>Vented Crawlspace - R38 Cavity Insulation</v>
      </c>
      <c r="S171" s="18" t="str">
        <f>INDEX(Windows!$A$4:$A$26,MATCH(Model_Input_Builder!$F171,Windows!$E$4:$E$26,0),1)</f>
        <v>Triple, low-e, high SHGC, argon, non-metal</v>
      </c>
      <c r="T171" s="18">
        <f>INDEX(Windows!$C$4:$C$26,MATCH(Model_Input_Builder!$F171,Windows!$E$4:$E$26,0),1)</f>
        <v>0.2</v>
      </c>
      <c r="U171" s="18">
        <f>INDEX(Windows!$D$4:$D$26,MATCH(Model_Input_Builder!$F171,Windows!$E$4:$E$26,0),1)</f>
        <v>0.41</v>
      </c>
      <c r="V171" s="18" t="s">
        <v>278</v>
      </c>
      <c r="W171" s="18" t="s">
        <v>278</v>
      </c>
      <c r="X171" s="18" t="s">
        <v>347</v>
      </c>
      <c r="Y171" s="18" t="s">
        <v>33</v>
      </c>
      <c r="Z171" s="18" t="s">
        <v>34</v>
      </c>
      <c r="AA171" s="93">
        <f>INDEX(Duct_Leakage!$A$3:$A$6,MATCH(Model_Input_Builder!$G171,Duct_Leakage!$E$3:$E$6,0),1)</f>
        <v>0.18</v>
      </c>
      <c r="AB171" s="93">
        <f>INDEX(Duct_Leakage!$B$3:$B$6,MATCH(Model_Input_Builder!$G171,Duct_Leakage!$E$3:$E$6,0),1)</f>
        <v>0.09</v>
      </c>
      <c r="AC171" s="18">
        <v>30</v>
      </c>
      <c r="AD171" s="18">
        <v>30</v>
      </c>
      <c r="AE171" s="18" t="s">
        <v>68</v>
      </c>
      <c r="AF171" s="18" t="s">
        <v>36</v>
      </c>
      <c r="AG171" s="49">
        <v>0</v>
      </c>
      <c r="AH171" s="18">
        <v>0</v>
      </c>
      <c r="AI171" s="18" t="s">
        <v>68</v>
      </c>
      <c r="AJ171" s="18" t="s">
        <v>68</v>
      </c>
      <c r="AK171" s="18" t="s">
        <v>68</v>
      </c>
      <c r="AL171" s="18" t="s">
        <v>68</v>
      </c>
      <c r="AM171" s="18" t="s">
        <v>68</v>
      </c>
      <c r="AN171" s="18">
        <v>0</v>
      </c>
      <c r="AO171" s="18">
        <v>0</v>
      </c>
    </row>
    <row r="172" spans="1:41" x14ac:dyDescent="0.25">
      <c r="A172" s="118">
        <v>168</v>
      </c>
      <c r="B172" s="118">
        <v>4</v>
      </c>
      <c r="C172" s="118">
        <v>1</v>
      </c>
      <c r="D172" s="118">
        <v>3</v>
      </c>
      <c r="E172" s="118">
        <v>19</v>
      </c>
      <c r="F172" s="118">
        <v>19</v>
      </c>
      <c r="G172" s="118">
        <v>4</v>
      </c>
      <c r="H172" s="118">
        <v>2</v>
      </c>
      <c r="I172" s="118" t="s">
        <v>982</v>
      </c>
      <c r="K172" s="116" t="s">
        <v>1950</v>
      </c>
      <c r="L172" s="18">
        <v>1</v>
      </c>
      <c r="M172" s="18" t="str">
        <f>INDEX(WeatherFiles!$A$14:$A$17,MATCH(Model_Input_Builder!$B172,WeatherFiles!$D$14:$D$17,0),1)</f>
        <v>USA_WA_Spokane.Intl.AP.727850_TMY3</v>
      </c>
      <c r="N172" s="18">
        <v>0</v>
      </c>
      <c r="O172" s="18">
        <v>0</v>
      </c>
      <c r="P172" s="18" t="str">
        <f>INDEX(Above_Ground_Wall_Con!$A$4:$A$19,MATCH(Model_Input_Builder!$C172,Above_Ground_Wall_Con!$D$4:$D$19,0),1)</f>
        <v>Wood-Framed - 2x4 - 16 in OC - R-0 Cavity</v>
      </c>
      <c r="Q172" s="18" t="str">
        <f>INDEX(Ceiling_And_Roof_Con!$A$3:$A$7,MATCH(Model_Input_Builder!$D172,Ceiling_And_Roof_Con!$D$3:$D$7,0),1)</f>
        <v>Attic - R38 Cavity Insulation</v>
      </c>
      <c r="R172" s="18" t="str">
        <f>INDEX(Foundation_And_Floor_Con!$A$4:$A$27,MATCH(Model_Input_Builder!$E172,Foundation_And_Floor_Con!$AI$4:$AI$27,0),1)</f>
        <v>Unheated Basement - R38 Cavity Insulation</v>
      </c>
      <c r="S172" s="18" t="str">
        <f>INDEX(Windows!$A$4:$A$26,MATCH(Model_Input_Builder!$F172,Windows!$E$4:$E$26,0),1)</f>
        <v>Triple, low-e, medium SHGC, argon, non-metal</v>
      </c>
      <c r="T172" s="18">
        <f>INDEX(Windows!$C$4:$C$26,MATCH(Model_Input_Builder!$F172,Windows!$E$4:$E$26,0),1)</f>
        <v>0.19</v>
      </c>
      <c r="U172" s="18">
        <f>INDEX(Windows!$D$4:$D$26,MATCH(Model_Input_Builder!$F172,Windows!$E$4:$E$26,0),1)</f>
        <v>0.28000000000000003</v>
      </c>
      <c r="V172" s="18" t="s">
        <v>278</v>
      </c>
      <c r="W172" s="18" t="s">
        <v>278</v>
      </c>
      <c r="X172" s="18" t="s">
        <v>347</v>
      </c>
      <c r="Y172" s="18" t="s">
        <v>33</v>
      </c>
      <c r="Z172" s="18" t="s">
        <v>34</v>
      </c>
      <c r="AA172" s="93">
        <f>INDEX(Duct_Leakage!$A$3:$A$6,MATCH(Model_Input_Builder!$G172,Duct_Leakage!$E$3:$E$6,0),1)</f>
        <v>0.18</v>
      </c>
      <c r="AB172" s="93">
        <f>INDEX(Duct_Leakage!$B$3:$B$6,MATCH(Model_Input_Builder!$G172,Duct_Leakage!$E$3:$E$6,0),1)</f>
        <v>0.09</v>
      </c>
      <c r="AC172" s="18">
        <v>30</v>
      </c>
      <c r="AD172" s="18">
        <v>30</v>
      </c>
      <c r="AE172" s="18" t="s">
        <v>68</v>
      </c>
      <c r="AF172" s="18" t="s">
        <v>36</v>
      </c>
      <c r="AG172" s="49">
        <v>0</v>
      </c>
      <c r="AH172" s="18">
        <v>0</v>
      </c>
      <c r="AI172" s="18" t="s">
        <v>68</v>
      </c>
      <c r="AJ172" s="18" t="s">
        <v>68</v>
      </c>
      <c r="AK172" s="18" t="s">
        <v>68</v>
      </c>
      <c r="AL172" s="18" t="s">
        <v>68</v>
      </c>
      <c r="AM172" s="18" t="s">
        <v>68</v>
      </c>
      <c r="AN172" s="18">
        <v>0</v>
      </c>
      <c r="AO172" s="18">
        <v>0</v>
      </c>
    </row>
    <row r="173" spans="1:41" x14ac:dyDescent="0.25">
      <c r="A173" s="118">
        <v>169</v>
      </c>
      <c r="B173" s="118">
        <v>2</v>
      </c>
      <c r="C173" s="118">
        <v>1</v>
      </c>
      <c r="D173" s="118">
        <v>2</v>
      </c>
      <c r="E173" s="118">
        <v>12</v>
      </c>
      <c r="F173" s="118">
        <v>19</v>
      </c>
      <c r="G173" s="118">
        <v>2</v>
      </c>
      <c r="H173" s="118">
        <v>1</v>
      </c>
      <c r="I173" s="118" t="s">
        <v>983</v>
      </c>
      <c r="K173" s="116" t="s">
        <v>1951</v>
      </c>
      <c r="L173" s="18">
        <v>1</v>
      </c>
      <c r="M173" s="18" t="str">
        <f>INDEX(WeatherFiles!$A$14:$A$17,MATCH(Model_Input_Builder!$B173,WeatherFiles!$D$14:$D$17,0),1)</f>
        <v>USA_MT_Kalispell-Glacier.Park.Intl.AP.727790_TMY3</v>
      </c>
      <c r="N173" s="18">
        <v>0</v>
      </c>
      <c r="O173" s="18">
        <v>0</v>
      </c>
      <c r="P173" s="18" t="str">
        <f>INDEX(Above_Ground_Wall_Con!$A$4:$A$19,MATCH(Model_Input_Builder!$C173,Above_Ground_Wall_Con!$D$4:$D$19,0),1)</f>
        <v>Wood-Framed - 2x4 - 16 in OC - R-0 Cavity</v>
      </c>
      <c r="Q173" s="18" t="str">
        <f>INDEX(Ceiling_And_Roof_Con!$A$3:$A$7,MATCH(Model_Input_Builder!$D173,Ceiling_And_Roof_Con!$D$3:$D$7,0),1)</f>
        <v>Attic - R30 Cavity Insulation</v>
      </c>
      <c r="R173" s="18" t="str">
        <f>INDEX(Foundation_And_Floor_Con!$A$4:$A$27,MATCH(Model_Input_Builder!$E173,Foundation_And_Floor_Con!$AI$4:$AI$27,0),1)</f>
        <v>Heated Basement - R5 Exterior Insulation</v>
      </c>
      <c r="S173" s="18" t="str">
        <f>INDEX(Windows!$A$4:$A$26,MATCH(Model_Input_Builder!$F173,Windows!$E$4:$E$26,0),1)</f>
        <v>Triple, low-e, medium SHGC, argon, non-metal</v>
      </c>
      <c r="T173" s="18">
        <f>INDEX(Windows!$C$4:$C$26,MATCH(Model_Input_Builder!$F173,Windows!$E$4:$E$26,0),1)</f>
        <v>0.19</v>
      </c>
      <c r="U173" s="18">
        <f>INDEX(Windows!$D$4:$D$26,MATCH(Model_Input_Builder!$F173,Windows!$E$4:$E$26,0),1)</f>
        <v>0.28000000000000003</v>
      </c>
      <c r="V173" s="18" t="s">
        <v>278</v>
      </c>
      <c r="W173" s="18" t="s">
        <v>278</v>
      </c>
      <c r="X173" s="18" t="s">
        <v>347</v>
      </c>
      <c r="Y173" s="18" t="s">
        <v>33</v>
      </c>
      <c r="Z173" s="18" t="s">
        <v>34</v>
      </c>
      <c r="AA173" s="93">
        <f>INDEX(Duct_Leakage!$A$3:$A$6,MATCH(Model_Input_Builder!$G173,Duct_Leakage!$E$3:$E$6,0),1)</f>
        <v>0.06</v>
      </c>
      <c r="AB173" s="93">
        <f>INDEX(Duct_Leakage!$B$3:$B$6,MATCH(Model_Input_Builder!$G173,Duct_Leakage!$E$3:$E$6,0),1)</f>
        <v>0.03</v>
      </c>
      <c r="AC173" s="18">
        <v>30</v>
      </c>
      <c r="AD173" s="18">
        <v>30</v>
      </c>
      <c r="AE173" s="18" t="s">
        <v>68</v>
      </c>
      <c r="AF173" s="18" t="s">
        <v>36</v>
      </c>
      <c r="AG173" s="49">
        <v>0</v>
      </c>
      <c r="AH173" s="18">
        <v>0</v>
      </c>
      <c r="AI173" s="18" t="s">
        <v>68</v>
      </c>
      <c r="AJ173" s="18" t="s">
        <v>68</v>
      </c>
      <c r="AK173" s="18" t="s">
        <v>68</v>
      </c>
      <c r="AL173" s="18" t="s">
        <v>68</v>
      </c>
      <c r="AM173" s="18" t="s">
        <v>68</v>
      </c>
      <c r="AN173" s="18">
        <v>0</v>
      </c>
      <c r="AO173" s="18">
        <v>0</v>
      </c>
    </row>
    <row r="174" spans="1:41" x14ac:dyDescent="0.25">
      <c r="A174" s="118">
        <v>170</v>
      </c>
      <c r="B174" s="118">
        <v>4</v>
      </c>
      <c r="C174" s="118">
        <v>2</v>
      </c>
      <c r="D174" s="118">
        <v>1</v>
      </c>
      <c r="E174" s="118">
        <v>12</v>
      </c>
      <c r="F174" s="118">
        <v>12</v>
      </c>
      <c r="G174" s="118">
        <v>4</v>
      </c>
      <c r="H174" s="118">
        <v>1</v>
      </c>
      <c r="I174" s="118" t="s">
        <v>984</v>
      </c>
      <c r="K174" s="116" t="s">
        <v>1952</v>
      </c>
      <c r="L174" s="18">
        <v>1</v>
      </c>
      <c r="M174" s="18" t="str">
        <f>INDEX(WeatherFiles!$A$14:$A$17,MATCH(Model_Input_Builder!$B174,WeatherFiles!$D$14:$D$17,0),1)</f>
        <v>USA_WA_Spokane.Intl.AP.727850_TMY3</v>
      </c>
      <c r="N174" s="18">
        <v>0</v>
      </c>
      <c r="O174" s="18">
        <v>0</v>
      </c>
      <c r="P174" s="18" t="str">
        <f>INDEX(Above_Ground_Wall_Con!$A$4:$A$19,MATCH(Model_Input_Builder!$C174,Above_Ground_Wall_Con!$D$4:$D$19,0),1)</f>
        <v>Wood-Framed - 2x4 - 16 in OC - R-11 Cavity</v>
      </c>
      <c r="Q174" s="18" t="str">
        <f>INDEX(Ceiling_And_Roof_Con!$A$3:$A$7,MATCH(Model_Input_Builder!$D174,Ceiling_And_Roof_Con!$D$3:$D$7,0),1)</f>
        <v>Attic - R0 Cavity Insulation</v>
      </c>
      <c r="R174" s="18" t="str">
        <f>INDEX(Foundation_And_Floor_Con!$A$4:$A$27,MATCH(Model_Input_Builder!$E174,Foundation_And_Floor_Con!$AI$4:$AI$27,0),1)</f>
        <v>Heated Basement - R5 Exterior Insulation</v>
      </c>
      <c r="S174" s="18" t="str">
        <f>INDEX(Windows!$A$4:$A$26,MATCH(Model_Input_Builder!$F174,Windows!$E$4:$E$26,0),1)</f>
        <v>Single, clear, non-metal</v>
      </c>
      <c r="T174" s="18">
        <f>INDEX(Windows!$C$4:$C$26,MATCH(Model_Input_Builder!$F174,Windows!$E$4:$E$26,0),1)</f>
        <v>0.88</v>
      </c>
      <c r="U174" s="18">
        <f>INDEX(Windows!$D$4:$D$26,MATCH(Model_Input_Builder!$F174,Windows!$E$4:$E$26,0),1)</f>
        <v>0.64</v>
      </c>
      <c r="V174" s="18" t="s">
        <v>278</v>
      </c>
      <c r="W174" s="18" t="s">
        <v>278</v>
      </c>
      <c r="X174" s="18" t="s">
        <v>347</v>
      </c>
      <c r="Y174" s="18" t="s">
        <v>33</v>
      </c>
      <c r="Z174" s="18" t="s">
        <v>34</v>
      </c>
      <c r="AA174" s="93">
        <f>INDEX(Duct_Leakage!$A$3:$A$6,MATCH(Model_Input_Builder!$G174,Duct_Leakage!$E$3:$E$6,0),1)</f>
        <v>0.18</v>
      </c>
      <c r="AB174" s="93">
        <f>INDEX(Duct_Leakage!$B$3:$B$6,MATCH(Model_Input_Builder!$G174,Duct_Leakage!$E$3:$E$6,0),1)</f>
        <v>0.09</v>
      </c>
      <c r="AC174" s="18">
        <v>30</v>
      </c>
      <c r="AD174" s="18">
        <v>30</v>
      </c>
      <c r="AE174" s="18" t="s">
        <v>68</v>
      </c>
      <c r="AF174" s="18" t="s">
        <v>36</v>
      </c>
      <c r="AG174" s="49">
        <v>0</v>
      </c>
      <c r="AH174" s="18">
        <v>0</v>
      </c>
      <c r="AI174" s="18" t="s">
        <v>68</v>
      </c>
      <c r="AJ174" s="18" t="s">
        <v>68</v>
      </c>
      <c r="AK174" s="18" t="s">
        <v>68</v>
      </c>
      <c r="AL174" s="18" t="s">
        <v>68</v>
      </c>
      <c r="AM174" s="18" t="s">
        <v>68</v>
      </c>
      <c r="AN174" s="18">
        <v>0</v>
      </c>
      <c r="AO174" s="18">
        <v>0</v>
      </c>
    </row>
    <row r="175" spans="1:41" x14ac:dyDescent="0.25">
      <c r="A175" s="118">
        <v>171</v>
      </c>
      <c r="B175" s="118">
        <v>3</v>
      </c>
      <c r="C175" s="118">
        <v>6</v>
      </c>
      <c r="D175" s="118">
        <v>1</v>
      </c>
      <c r="E175" s="118">
        <v>1</v>
      </c>
      <c r="F175" s="118">
        <v>6</v>
      </c>
      <c r="G175" s="118">
        <v>3</v>
      </c>
      <c r="H175" s="118">
        <v>2</v>
      </c>
      <c r="I175" s="118" t="s">
        <v>985</v>
      </c>
      <c r="K175" s="116" t="s">
        <v>1953</v>
      </c>
      <c r="L175" s="18">
        <v>1</v>
      </c>
      <c r="M175" s="18" t="str">
        <f>INDEX(WeatherFiles!$A$14:$A$17,MATCH(Model_Input_Builder!$B175,WeatherFiles!$D$14:$D$17,0),1)</f>
        <v>USA_WA_Seattle-Tacoma.Intl.AP.727930_TMY3</v>
      </c>
      <c r="N175" s="18">
        <v>0</v>
      </c>
      <c r="O175" s="18">
        <v>0</v>
      </c>
      <c r="P175" s="18" t="str">
        <f>INDEX(Above_Ground_Wall_Con!$A$4:$A$19,MATCH(Model_Input_Builder!$C175,Above_Ground_Wall_Con!$D$4:$D$19,0),1)</f>
        <v>Wood-Framed - 2x6 - 16 in OC - R-21 Cavity</v>
      </c>
      <c r="Q175" s="18" t="str">
        <f>INDEX(Ceiling_And_Roof_Con!$A$3:$A$7,MATCH(Model_Input_Builder!$D175,Ceiling_And_Roof_Con!$D$3:$D$7,0),1)</f>
        <v>Attic - R0 Cavity Insulation</v>
      </c>
      <c r="R175" s="18" t="str">
        <f>INDEX(Foundation_And_Floor_Con!$A$4:$A$27,MATCH(Model_Input_Builder!$E175,Foundation_And_Floor_Con!$AI$4:$AI$27,0),1)</f>
        <v>Vented Crawlspace - R0 Cavity Insulation</v>
      </c>
      <c r="S175" s="18" t="str">
        <f>INDEX(Windows!$A$4:$A$26,MATCH(Model_Input_Builder!$F175,Windows!$E$4:$E$26,0),1)</f>
        <v>Double, low-e, low SHGC, argon, metal</v>
      </c>
      <c r="T175" s="18">
        <f>INDEX(Windows!$C$4:$C$26,MATCH(Model_Input_Builder!$F175,Windows!$E$4:$E$26,0),1)</f>
        <v>0.63</v>
      </c>
      <c r="U175" s="18">
        <f>INDEX(Windows!$D$4:$D$26,MATCH(Model_Input_Builder!$F175,Windows!$E$4:$E$26,0),1)</f>
        <v>0.26</v>
      </c>
      <c r="V175" s="18" t="s">
        <v>278</v>
      </c>
      <c r="W175" s="18" t="s">
        <v>278</v>
      </c>
      <c r="X175" s="18" t="s">
        <v>347</v>
      </c>
      <c r="Y175" s="18" t="s">
        <v>33</v>
      </c>
      <c r="Z175" s="18" t="s">
        <v>34</v>
      </c>
      <c r="AA175" s="93">
        <f>INDEX(Duct_Leakage!$A$3:$A$6,MATCH(Model_Input_Builder!$G175,Duct_Leakage!$E$3:$E$6,0),1)</f>
        <v>0.127</v>
      </c>
      <c r="AB175" s="93">
        <f>INDEX(Duct_Leakage!$B$3:$B$6,MATCH(Model_Input_Builder!$G175,Duct_Leakage!$E$3:$E$6,0),1)</f>
        <v>6.3E-2</v>
      </c>
      <c r="AC175" s="18">
        <v>30</v>
      </c>
      <c r="AD175" s="18">
        <v>30</v>
      </c>
      <c r="AE175" s="18" t="s">
        <v>68</v>
      </c>
      <c r="AF175" s="18" t="s">
        <v>36</v>
      </c>
      <c r="AG175" s="49">
        <v>0</v>
      </c>
      <c r="AH175" s="18">
        <v>0</v>
      </c>
      <c r="AI175" s="18" t="s">
        <v>68</v>
      </c>
      <c r="AJ175" s="18" t="s">
        <v>68</v>
      </c>
      <c r="AK175" s="18" t="s">
        <v>68</v>
      </c>
      <c r="AL175" s="18" t="s">
        <v>68</v>
      </c>
      <c r="AM175" s="18" t="s">
        <v>68</v>
      </c>
      <c r="AN175" s="18">
        <v>0</v>
      </c>
      <c r="AO175" s="18">
        <v>0</v>
      </c>
    </row>
    <row r="176" spans="1:41" x14ac:dyDescent="0.25">
      <c r="A176" s="118">
        <v>172</v>
      </c>
      <c r="B176" s="118">
        <v>4</v>
      </c>
      <c r="C176" s="118">
        <v>6</v>
      </c>
      <c r="D176" s="118">
        <v>3</v>
      </c>
      <c r="E176" s="118">
        <v>12</v>
      </c>
      <c r="F176" s="118">
        <v>7</v>
      </c>
      <c r="G176" s="118">
        <v>3</v>
      </c>
      <c r="H176" s="118">
        <v>4</v>
      </c>
      <c r="I176" s="118" t="s">
        <v>986</v>
      </c>
      <c r="K176" s="116" t="s">
        <v>1954</v>
      </c>
      <c r="L176" s="18">
        <v>1</v>
      </c>
      <c r="M176" s="18" t="str">
        <f>INDEX(WeatherFiles!$A$14:$A$17,MATCH(Model_Input_Builder!$B176,WeatherFiles!$D$14:$D$17,0),1)</f>
        <v>USA_WA_Spokane.Intl.AP.727850_TMY3</v>
      </c>
      <c r="N176" s="18">
        <v>0</v>
      </c>
      <c r="O176" s="18">
        <v>0</v>
      </c>
      <c r="P176" s="18" t="str">
        <f>INDEX(Above_Ground_Wall_Con!$A$4:$A$19,MATCH(Model_Input_Builder!$C176,Above_Ground_Wall_Con!$D$4:$D$19,0),1)</f>
        <v>Wood-Framed - 2x6 - 16 in OC - R-21 Cavity</v>
      </c>
      <c r="Q176" s="18" t="str">
        <f>INDEX(Ceiling_And_Roof_Con!$A$3:$A$7,MATCH(Model_Input_Builder!$D176,Ceiling_And_Roof_Con!$D$3:$D$7,0),1)</f>
        <v>Attic - R38 Cavity Insulation</v>
      </c>
      <c r="R176" s="18" t="str">
        <f>INDEX(Foundation_And_Floor_Con!$A$4:$A$27,MATCH(Model_Input_Builder!$E176,Foundation_And_Floor_Con!$AI$4:$AI$27,0),1)</f>
        <v>Heated Basement - R5 Exterior Insulation</v>
      </c>
      <c r="S176" s="18" t="str">
        <f>INDEX(Windows!$A$4:$A$26,MATCH(Model_Input_Builder!$F176,Windows!$E$4:$E$26,0),1)</f>
        <v>Double, clear, metal, TB</v>
      </c>
      <c r="T176" s="18">
        <f>INDEX(Windows!$C$4:$C$26,MATCH(Model_Input_Builder!$F176,Windows!$E$4:$E$26,0),1)</f>
        <v>0.6</v>
      </c>
      <c r="U176" s="18">
        <f>INDEX(Windows!$D$4:$D$26,MATCH(Model_Input_Builder!$F176,Windows!$E$4:$E$26,0),1)</f>
        <v>0.62</v>
      </c>
      <c r="V176" s="18" t="s">
        <v>278</v>
      </c>
      <c r="W176" s="18" t="s">
        <v>278</v>
      </c>
      <c r="X176" s="18" t="s">
        <v>347</v>
      </c>
      <c r="Y176" s="18" t="s">
        <v>33</v>
      </c>
      <c r="Z176" s="18" t="s">
        <v>34</v>
      </c>
      <c r="AA176" s="93">
        <f>INDEX(Duct_Leakage!$A$3:$A$6,MATCH(Model_Input_Builder!$G176,Duct_Leakage!$E$3:$E$6,0),1)</f>
        <v>0.127</v>
      </c>
      <c r="AB176" s="93">
        <f>INDEX(Duct_Leakage!$B$3:$B$6,MATCH(Model_Input_Builder!$G176,Duct_Leakage!$E$3:$E$6,0),1)</f>
        <v>6.3E-2</v>
      </c>
      <c r="AC176" s="18">
        <v>30</v>
      </c>
      <c r="AD176" s="18">
        <v>30</v>
      </c>
      <c r="AE176" s="18" t="s">
        <v>68</v>
      </c>
      <c r="AF176" s="18" t="s">
        <v>36</v>
      </c>
      <c r="AG176" s="49">
        <v>0</v>
      </c>
      <c r="AH176" s="18">
        <v>0</v>
      </c>
      <c r="AI176" s="18" t="s">
        <v>68</v>
      </c>
      <c r="AJ176" s="18" t="s">
        <v>68</v>
      </c>
      <c r="AK176" s="18" t="s">
        <v>68</v>
      </c>
      <c r="AL176" s="18" t="s">
        <v>68</v>
      </c>
      <c r="AM176" s="18" t="s">
        <v>68</v>
      </c>
      <c r="AN176" s="18">
        <v>0</v>
      </c>
      <c r="AO176" s="18">
        <v>0</v>
      </c>
    </row>
    <row r="177" spans="1:41" x14ac:dyDescent="0.25">
      <c r="A177" s="118">
        <v>173</v>
      </c>
      <c r="B177" s="118">
        <v>1</v>
      </c>
      <c r="C177" s="118">
        <v>5</v>
      </c>
      <c r="D177" s="118">
        <v>1</v>
      </c>
      <c r="E177" s="118">
        <v>8</v>
      </c>
      <c r="F177" s="118">
        <v>20</v>
      </c>
      <c r="G177" s="118">
        <v>1</v>
      </c>
      <c r="H177" s="118">
        <v>4</v>
      </c>
      <c r="I177" s="118" t="s">
        <v>987</v>
      </c>
      <c r="K177" s="116" t="s">
        <v>1955</v>
      </c>
      <c r="L177" s="18">
        <v>1</v>
      </c>
      <c r="M177" s="18" t="str">
        <f>INDEX(WeatherFiles!$A$14:$A$17,MATCH(Model_Input_Builder!$B177,WeatherFiles!$D$14:$D$17,0),1)</f>
        <v>USA_ID_Boise.AP-Gowen.Field.ANGB.726810_TMY3</v>
      </c>
      <c r="N177" s="18">
        <v>0</v>
      </c>
      <c r="O177" s="18">
        <v>0</v>
      </c>
      <c r="P177" s="18" t="str">
        <f>INDEX(Above_Ground_Wall_Con!$A$4:$A$19,MATCH(Model_Input_Builder!$C177,Above_Ground_Wall_Con!$D$4:$D$19,0),1)</f>
        <v>Wood-Framed - 2x6 - 16 in OC - R-19 Cavity</v>
      </c>
      <c r="Q177" s="18" t="str">
        <f>INDEX(Ceiling_And_Roof_Con!$A$3:$A$7,MATCH(Model_Input_Builder!$D177,Ceiling_And_Roof_Con!$D$3:$D$7,0),1)</f>
        <v>Attic - R0 Cavity Insulation</v>
      </c>
      <c r="R177" s="18" t="str">
        <f>INDEX(Foundation_And_Floor_Con!$A$4:$A$27,MATCH(Model_Input_Builder!$E177,Foundation_And_Floor_Con!$AI$4:$AI$27,0),1)</f>
        <v>Slab - R5 Under Full Slab with R5 Thermal Break</v>
      </c>
      <c r="S177" s="18" t="str">
        <f>INDEX(Windows!$A$4:$A$26,MATCH(Model_Input_Builder!$F177,Windows!$E$4:$E$26,0),1)</f>
        <v>Triple, low-e, low SHGC, argon, non-metal</v>
      </c>
      <c r="T177" s="18">
        <f>INDEX(Windows!$C$4:$C$26,MATCH(Model_Input_Builder!$F177,Windows!$E$4:$E$26,0),1)</f>
        <v>0.19</v>
      </c>
      <c r="U177" s="18">
        <f>INDEX(Windows!$D$4:$D$26,MATCH(Model_Input_Builder!$F177,Windows!$E$4:$E$26,0),1)</f>
        <v>0.18</v>
      </c>
      <c r="V177" s="18" t="s">
        <v>278</v>
      </c>
      <c r="W177" s="18" t="s">
        <v>278</v>
      </c>
      <c r="X177" s="18" t="s">
        <v>347</v>
      </c>
      <c r="Y177" s="18" t="s">
        <v>33</v>
      </c>
      <c r="Z177" s="18" t="s">
        <v>34</v>
      </c>
      <c r="AA177" s="93">
        <f>INDEX(Duct_Leakage!$A$3:$A$6,MATCH(Model_Input_Builder!$G177,Duct_Leakage!$E$3:$E$6,0),1)</f>
        <v>0.03</v>
      </c>
      <c r="AB177" s="93">
        <f>INDEX(Duct_Leakage!$B$3:$B$6,MATCH(Model_Input_Builder!$G177,Duct_Leakage!$E$3:$E$6,0),1)</f>
        <v>1.4999999999999999E-2</v>
      </c>
      <c r="AC177" s="18">
        <v>30</v>
      </c>
      <c r="AD177" s="18">
        <v>30</v>
      </c>
      <c r="AE177" s="18" t="s">
        <v>68</v>
      </c>
      <c r="AF177" s="18" t="s">
        <v>36</v>
      </c>
      <c r="AG177" s="49">
        <v>0</v>
      </c>
      <c r="AH177" s="18">
        <v>0</v>
      </c>
      <c r="AI177" s="18" t="s">
        <v>68</v>
      </c>
      <c r="AJ177" s="18" t="s">
        <v>68</v>
      </c>
      <c r="AK177" s="18" t="s">
        <v>68</v>
      </c>
      <c r="AL177" s="18" t="s">
        <v>68</v>
      </c>
      <c r="AM177" s="18" t="s">
        <v>68</v>
      </c>
      <c r="AN177" s="18">
        <v>0</v>
      </c>
      <c r="AO177" s="18">
        <v>0</v>
      </c>
    </row>
    <row r="178" spans="1:41" x14ac:dyDescent="0.25">
      <c r="A178" s="118">
        <v>174</v>
      </c>
      <c r="B178" s="118">
        <v>2</v>
      </c>
      <c r="C178" s="118">
        <v>1</v>
      </c>
      <c r="D178" s="118">
        <v>5</v>
      </c>
      <c r="E178" s="118">
        <v>12</v>
      </c>
      <c r="F178" s="118">
        <v>1</v>
      </c>
      <c r="G178" s="118">
        <v>4</v>
      </c>
      <c r="H178" s="118">
        <v>3</v>
      </c>
      <c r="I178" s="118" t="s">
        <v>988</v>
      </c>
      <c r="K178" s="116" t="s">
        <v>1956</v>
      </c>
      <c r="L178" s="18">
        <v>1</v>
      </c>
      <c r="M178" s="18" t="str">
        <f>INDEX(WeatherFiles!$A$14:$A$17,MATCH(Model_Input_Builder!$B178,WeatherFiles!$D$14:$D$17,0),1)</f>
        <v>USA_MT_Kalispell-Glacier.Park.Intl.AP.727790_TMY3</v>
      </c>
      <c r="N178" s="18">
        <v>0</v>
      </c>
      <c r="O178" s="18">
        <v>0</v>
      </c>
      <c r="P178" s="18" t="str">
        <f>INDEX(Above_Ground_Wall_Con!$A$4:$A$19,MATCH(Model_Input_Builder!$C178,Above_Ground_Wall_Con!$D$4:$D$19,0),1)</f>
        <v>Wood-Framed - 2x4 - 16 in OC - R-0 Cavity</v>
      </c>
      <c r="Q178" s="18" t="str">
        <f>INDEX(Ceiling_And_Roof_Con!$A$3:$A$7,MATCH(Model_Input_Builder!$D178,Ceiling_And_Roof_Con!$D$3:$D$7,0),1)</f>
        <v>Attic - R60 Cavity Insulation</v>
      </c>
      <c r="R178" s="18" t="str">
        <f>INDEX(Foundation_And_Floor_Con!$A$4:$A$27,MATCH(Model_Input_Builder!$E178,Foundation_And_Floor_Con!$AI$4:$AI$27,0),1)</f>
        <v>Heated Basement - R5 Exterior Insulation</v>
      </c>
      <c r="S178" s="18" t="str">
        <f>INDEX(Windows!$A$4:$A$26,MATCH(Model_Input_Builder!$F178,Windows!$E$4:$E$26,0),1)</f>
        <v>Single, clear, metal</v>
      </c>
      <c r="T178" s="18">
        <f>INDEX(Windows!$C$4:$C$26,MATCH(Model_Input_Builder!$F178,Windows!$E$4:$E$26,0),1)</f>
        <v>1.0900000000000001</v>
      </c>
      <c r="U178" s="18">
        <f>INDEX(Windows!$D$4:$D$26,MATCH(Model_Input_Builder!$F178,Windows!$E$4:$E$26,0),1)</f>
        <v>0.73</v>
      </c>
      <c r="V178" s="18" t="s">
        <v>278</v>
      </c>
      <c r="W178" s="18" t="s">
        <v>278</v>
      </c>
      <c r="X178" s="18" t="s">
        <v>347</v>
      </c>
      <c r="Y178" s="18" t="s">
        <v>33</v>
      </c>
      <c r="Z178" s="18" t="s">
        <v>34</v>
      </c>
      <c r="AA178" s="93">
        <f>INDEX(Duct_Leakage!$A$3:$A$6,MATCH(Model_Input_Builder!$G178,Duct_Leakage!$E$3:$E$6,0),1)</f>
        <v>0.18</v>
      </c>
      <c r="AB178" s="93">
        <f>INDEX(Duct_Leakage!$B$3:$B$6,MATCH(Model_Input_Builder!$G178,Duct_Leakage!$E$3:$E$6,0),1)</f>
        <v>0.09</v>
      </c>
      <c r="AC178" s="18">
        <v>30</v>
      </c>
      <c r="AD178" s="18">
        <v>30</v>
      </c>
      <c r="AE178" s="18" t="s">
        <v>68</v>
      </c>
      <c r="AF178" s="18" t="s">
        <v>36</v>
      </c>
      <c r="AG178" s="49">
        <v>0</v>
      </c>
      <c r="AH178" s="18">
        <v>0</v>
      </c>
      <c r="AI178" s="18" t="s">
        <v>68</v>
      </c>
      <c r="AJ178" s="18" t="s">
        <v>68</v>
      </c>
      <c r="AK178" s="18" t="s">
        <v>68</v>
      </c>
      <c r="AL178" s="18" t="s">
        <v>68</v>
      </c>
      <c r="AM178" s="18" t="s">
        <v>68</v>
      </c>
      <c r="AN178" s="18">
        <v>0</v>
      </c>
      <c r="AO178" s="18">
        <v>0</v>
      </c>
    </row>
    <row r="179" spans="1:41" x14ac:dyDescent="0.25">
      <c r="A179" s="118">
        <v>175</v>
      </c>
      <c r="B179" s="118">
        <v>3</v>
      </c>
      <c r="C179" s="118">
        <v>6</v>
      </c>
      <c r="D179" s="118">
        <v>1</v>
      </c>
      <c r="E179" s="118">
        <v>6</v>
      </c>
      <c r="F179" s="118">
        <v>14</v>
      </c>
      <c r="G179" s="118">
        <v>1</v>
      </c>
      <c r="H179" s="118">
        <v>3</v>
      </c>
      <c r="I179" s="118" t="s">
        <v>989</v>
      </c>
      <c r="K179" s="116" t="s">
        <v>1957</v>
      </c>
      <c r="L179" s="18">
        <v>1</v>
      </c>
      <c r="M179" s="18" t="str">
        <f>INDEX(WeatherFiles!$A$14:$A$17,MATCH(Model_Input_Builder!$B179,WeatherFiles!$D$14:$D$17,0),1)</f>
        <v>USA_WA_Seattle-Tacoma.Intl.AP.727930_TMY3</v>
      </c>
      <c r="N179" s="18">
        <v>0</v>
      </c>
      <c r="O179" s="18">
        <v>0</v>
      </c>
      <c r="P179" s="18" t="str">
        <f>INDEX(Above_Ground_Wall_Con!$A$4:$A$19,MATCH(Model_Input_Builder!$C179,Above_Ground_Wall_Con!$D$4:$D$19,0),1)</f>
        <v>Wood-Framed - 2x6 - 16 in OC - R-21 Cavity</v>
      </c>
      <c r="Q179" s="18" t="str">
        <f>INDEX(Ceiling_And_Roof_Con!$A$3:$A$7,MATCH(Model_Input_Builder!$D179,Ceiling_And_Roof_Con!$D$3:$D$7,0),1)</f>
        <v>Attic - R0 Cavity Insulation</v>
      </c>
      <c r="R179" s="18" t="str">
        <f>INDEX(Foundation_And_Floor_Con!$A$4:$A$27,MATCH(Model_Input_Builder!$E179,Foundation_And_Floor_Con!$AI$4:$AI$27,0),1)</f>
        <v>Slab - Uninsulated</v>
      </c>
      <c r="S179" s="18" t="str">
        <f>INDEX(Windows!$A$4:$A$26,MATCH(Model_Input_Builder!$F179,Windows!$E$4:$E$26,0),1)</f>
        <v>Double, tint, non-metal</v>
      </c>
      <c r="T179" s="18">
        <f>INDEX(Windows!$C$4:$C$26,MATCH(Model_Input_Builder!$F179,Windows!$E$4:$E$26,0),1)</f>
        <v>0.52</v>
      </c>
      <c r="U179" s="18">
        <f>INDEX(Windows!$D$4:$D$26,MATCH(Model_Input_Builder!$F179,Windows!$E$4:$E$26,0),1)</f>
        <v>0.47</v>
      </c>
      <c r="V179" s="18" t="s">
        <v>278</v>
      </c>
      <c r="W179" s="18" t="s">
        <v>278</v>
      </c>
      <c r="X179" s="18" t="s">
        <v>347</v>
      </c>
      <c r="Y179" s="18" t="s">
        <v>33</v>
      </c>
      <c r="Z179" s="18" t="s">
        <v>34</v>
      </c>
      <c r="AA179" s="93">
        <f>INDEX(Duct_Leakage!$A$3:$A$6,MATCH(Model_Input_Builder!$G179,Duct_Leakage!$E$3:$E$6,0),1)</f>
        <v>0.03</v>
      </c>
      <c r="AB179" s="93">
        <f>INDEX(Duct_Leakage!$B$3:$B$6,MATCH(Model_Input_Builder!$G179,Duct_Leakage!$E$3:$E$6,0),1)</f>
        <v>1.4999999999999999E-2</v>
      </c>
      <c r="AC179" s="18">
        <v>30</v>
      </c>
      <c r="AD179" s="18">
        <v>30</v>
      </c>
      <c r="AE179" s="18" t="s">
        <v>68</v>
      </c>
      <c r="AF179" s="18" t="s">
        <v>36</v>
      </c>
      <c r="AG179" s="49">
        <v>0</v>
      </c>
      <c r="AH179" s="18">
        <v>0</v>
      </c>
      <c r="AI179" s="18" t="s">
        <v>68</v>
      </c>
      <c r="AJ179" s="18" t="s">
        <v>68</v>
      </c>
      <c r="AK179" s="18" t="s">
        <v>68</v>
      </c>
      <c r="AL179" s="18" t="s">
        <v>68</v>
      </c>
      <c r="AM179" s="18" t="s">
        <v>68</v>
      </c>
      <c r="AN179" s="18">
        <v>0</v>
      </c>
      <c r="AO179" s="18">
        <v>0</v>
      </c>
    </row>
    <row r="180" spans="1:41" x14ac:dyDescent="0.25">
      <c r="A180" s="118">
        <v>176</v>
      </c>
      <c r="B180" s="118">
        <v>2</v>
      </c>
      <c r="C180" s="118">
        <v>3</v>
      </c>
      <c r="D180" s="118">
        <v>1</v>
      </c>
      <c r="E180" s="118">
        <v>6</v>
      </c>
      <c r="F180" s="118">
        <v>11</v>
      </c>
      <c r="G180" s="118">
        <v>1</v>
      </c>
      <c r="H180" s="118">
        <v>4</v>
      </c>
      <c r="I180" s="118" t="s">
        <v>990</v>
      </c>
      <c r="K180" s="116" t="s">
        <v>1958</v>
      </c>
      <c r="L180" s="18">
        <v>1</v>
      </c>
      <c r="M180" s="18" t="str">
        <f>INDEX(WeatherFiles!$A$14:$A$17,MATCH(Model_Input_Builder!$B180,WeatherFiles!$D$14:$D$17,0),1)</f>
        <v>USA_MT_Kalispell-Glacier.Park.Intl.AP.727790_TMY3</v>
      </c>
      <c r="N180" s="18">
        <v>0</v>
      </c>
      <c r="O180" s="18">
        <v>0</v>
      </c>
      <c r="P180" s="18" t="str">
        <f>INDEX(Above_Ground_Wall_Con!$A$4:$A$19,MATCH(Model_Input_Builder!$C180,Above_Ground_Wall_Con!$D$4:$D$19,0),1)</f>
        <v>Wood-Framed - 2x4 - 16 in OC - R-13 Cavity</v>
      </c>
      <c r="Q180" s="18" t="str">
        <f>INDEX(Ceiling_And_Roof_Con!$A$3:$A$7,MATCH(Model_Input_Builder!$D180,Ceiling_And_Roof_Con!$D$3:$D$7,0),1)</f>
        <v>Attic - R0 Cavity Insulation</v>
      </c>
      <c r="R180" s="18" t="str">
        <f>INDEX(Foundation_And_Floor_Con!$A$4:$A$27,MATCH(Model_Input_Builder!$E180,Foundation_And_Floor_Con!$AI$4:$AI$27,0),1)</f>
        <v>Slab - Uninsulated</v>
      </c>
      <c r="S180" s="18" t="str">
        <f>INDEX(Windows!$A$4:$A$26,MATCH(Model_Input_Builder!$F180,Windows!$E$4:$E$26,0),1)</f>
        <v>Double, low-e, low SHGC, argon, metal, TB</v>
      </c>
      <c r="T180" s="18">
        <f>INDEX(Windows!$C$4:$C$26,MATCH(Model_Input_Builder!$F180,Windows!$E$4:$E$26,0),1)</f>
        <v>0.41</v>
      </c>
      <c r="U180" s="18">
        <f>INDEX(Windows!$D$4:$D$26,MATCH(Model_Input_Builder!$F180,Windows!$E$4:$E$26,0),1)</f>
        <v>0.23</v>
      </c>
      <c r="V180" s="18" t="s">
        <v>278</v>
      </c>
      <c r="W180" s="18" t="s">
        <v>278</v>
      </c>
      <c r="X180" s="18" t="s">
        <v>347</v>
      </c>
      <c r="Y180" s="18" t="s">
        <v>33</v>
      </c>
      <c r="Z180" s="18" t="s">
        <v>34</v>
      </c>
      <c r="AA180" s="93">
        <f>INDEX(Duct_Leakage!$A$3:$A$6,MATCH(Model_Input_Builder!$G180,Duct_Leakage!$E$3:$E$6,0),1)</f>
        <v>0.03</v>
      </c>
      <c r="AB180" s="93">
        <f>INDEX(Duct_Leakage!$B$3:$B$6,MATCH(Model_Input_Builder!$G180,Duct_Leakage!$E$3:$E$6,0),1)</f>
        <v>1.4999999999999999E-2</v>
      </c>
      <c r="AC180" s="18">
        <v>30</v>
      </c>
      <c r="AD180" s="18">
        <v>30</v>
      </c>
      <c r="AE180" s="18" t="s">
        <v>68</v>
      </c>
      <c r="AF180" s="18" t="s">
        <v>36</v>
      </c>
      <c r="AG180" s="49">
        <v>0</v>
      </c>
      <c r="AH180" s="18">
        <v>0</v>
      </c>
      <c r="AI180" s="18" t="s">
        <v>68</v>
      </c>
      <c r="AJ180" s="18" t="s">
        <v>68</v>
      </c>
      <c r="AK180" s="18" t="s">
        <v>68</v>
      </c>
      <c r="AL180" s="18" t="s">
        <v>68</v>
      </c>
      <c r="AM180" s="18" t="s">
        <v>68</v>
      </c>
      <c r="AN180" s="18">
        <v>0</v>
      </c>
      <c r="AO180" s="18">
        <v>0</v>
      </c>
    </row>
    <row r="181" spans="1:41" x14ac:dyDescent="0.25">
      <c r="A181" s="118">
        <v>177</v>
      </c>
      <c r="B181" s="118">
        <v>4</v>
      </c>
      <c r="C181" s="118">
        <v>7</v>
      </c>
      <c r="D181" s="118">
        <v>5</v>
      </c>
      <c r="E181" s="118">
        <v>18</v>
      </c>
      <c r="F181" s="118">
        <v>12</v>
      </c>
      <c r="G181" s="118">
        <v>1</v>
      </c>
      <c r="H181" s="118">
        <v>2</v>
      </c>
      <c r="I181" s="118" t="s">
        <v>991</v>
      </c>
      <c r="K181" s="116" t="s">
        <v>1959</v>
      </c>
      <c r="L181" s="18">
        <v>1</v>
      </c>
      <c r="M181" s="18" t="str">
        <f>INDEX(WeatherFiles!$A$14:$A$17,MATCH(Model_Input_Builder!$B181,WeatherFiles!$D$14:$D$17,0),1)</f>
        <v>USA_WA_Spokane.Intl.AP.727850_TMY3</v>
      </c>
      <c r="N181" s="18">
        <v>0</v>
      </c>
      <c r="O181" s="18">
        <v>0</v>
      </c>
      <c r="P181" s="18" t="str">
        <f>INDEX(Above_Ground_Wall_Con!$A$4:$A$19,MATCH(Model_Input_Builder!$C181,Above_Ground_Wall_Con!$D$4:$D$19,0),1)</f>
        <v>Wood-Framed - 2x6 - 24 in OC - R-19 Cavity - R-10 Header</v>
      </c>
      <c r="Q181" s="18" t="str">
        <f>INDEX(Ceiling_And_Roof_Con!$A$3:$A$7,MATCH(Model_Input_Builder!$D181,Ceiling_And_Roof_Con!$D$3:$D$7,0),1)</f>
        <v>Attic - R60 Cavity Insulation</v>
      </c>
      <c r="R181" s="18" t="str">
        <f>INDEX(Foundation_And_Floor_Con!$A$4:$A$27,MATCH(Model_Input_Builder!$E181,Foundation_And_Floor_Con!$AI$4:$AI$27,0),1)</f>
        <v>Unheated Basement - R30 Cavity Insulation</v>
      </c>
      <c r="S181" s="18" t="str">
        <f>INDEX(Windows!$A$4:$A$26,MATCH(Model_Input_Builder!$F181,Windows!$E$4:$E$26,0),1)</f>
        <v>Single, clear, non-metal</v>
      </c>
      <c r="T181" s="18">
        <f>INDEX(Windows!$C$4:$C$26,MATCH(Model_Input_Builder!$F181,Windows!$E$4:$E$26,0),1)</f>
        <v>0.88</v>
      </c>
      <c r="U181" s="18">
        <f>INDEX(Windows!$D$4:$D$26,MATCH(Model_Input_Builder!$F181,Windows!$E$4:$E$26,0),1)</f>
        <v>0.64</v>
      </c>
      <c r="V181" s="18" t="s">
        <v>278</v>
      </c>
      <c r="W181" s="18" t="s">
        <v>278</v>
      </c>
      <c r="X181" s="18" t="s">
        <v>347</v>
      </c>
      <c r="Y181" s="18" t="s">
        <v>33</v>
      </c>
      <c r="Z181" s="18" t="s">
        <v>34</v>
      </c>
      <c r="AA181" s="93">
        <f>INDEX(Duct_Leakage!$A$3:$A$6,MATCH(Model_Input_Builder!$G181,Duct_Leakage!$E$3:$E$6,0),1)</f>
        <v>0.03</v>
      </c>
      <c r="AB181" s="93">
        <f>INDEX(Duct_Leakage!$B$3:$B$6,MATCH(Model_Input_Builder!$G181,Duct_Leakage!$E$3:$E$6,0),1)</f>
        <v>1.4999999999999999E-2</v>
      </c>
      <c r="AC181" s="18">
        <v>30</v>
      </c>
      <c r="AD181" s="18">
        <v>30</v>
      </c>
      <c r="AE181" s="18" t="s">
        <v>68</v>
      </c>
      <c r="AF181" s="18" t="s">
        <v>36</v>
      </c>
      <c r="AG181" s="49">
        <v>0</v>
      </c>
      <c r="AH181" s="18">
        <v>0</v>
      </c>
      <c r="AI181" s="18" t="s">
        <v>68</v>
      </c>
      <c r="AJ181" s="18" t="s">
        <v>68</v>
      </c>
      <c r="AK181" s="18" t="s">
        <v>68</v>
      </c>
      <c r="AL181" s="18" t="s">
        <v>68</v>
      </c>
      <c r="AM181" s="18" t="s">
        <v>68</v>
      </c>
      <c r="AN181" s="18">
        <v>0</v>
      </c>
      <c r="AO181" s="18">
        <v>0</v>
      </c>
    </row>
    <row r="182" spans="1:41" x14ac:dyDescent="0.25">
      <c r="A182" s="118">
        <v>178</v>
      </c>
      <c r="B182" s="118">
        <v>3</v>
      </c>
      <c r="C182" s="118">
        <v>6</v>
      </c>
      <c r="D182" s="118">
        <v>5</v>
      </c>
      <c r="E182" s="118">
        <v>11</v>
      </c>
      <c r="F182" s="118">
        <v>19</v>
      </c>
      <c r="G182" s="118">
        <v>2</v>
      </c>
      <c r="H182" s="118">
        <v>3</v>
      </c>
      <c r="I182" s="118" t="s">
        <v>992</v>
      </c>
      <c r="K182" s="116" t="s">
        <v>1960</v>
      </c>
      <c r="L182" s="18">
        <v>1</v>
      </c>
      <c r="M182" s="18" t="str">
        <f>INDEX(WeatherFiles!$A$14:$A$17,MATCH(Model_Input_Builder!$B182,WeatherFiles!$D$14:$D$17,0),1)</f>
        <v>USA_WA_Seattle-Tacoma.Intl.AP.727930_TMY3</v>
      </c>
      <c r="N182" s="18">
        <v>0</v>
      </c>
      <c r="O182" s="18">
        <v>0</v>
      </c>
      <c r="P182" s="18" t="str">
        <f>INDEX(Above_Ground_Wall_Con!$A$4:$A$19,MATCH(Model_Input_Builder!$C182,Above_Ground_Wall_Con!$D$4:$D$19,0),1)</f>
        <v>Wood-Framed - 2x6 - 16 in OC - R-21 Cavity</v>
      </c>
      <c r="Q182" s="18" t="str">
        <f>INDEX(Ceiling_And_Roof_Con!$A$3:$A$7,MATCH(Model_Input_Builder!$D182,Ceiling_And_Roof_Con!$D$3:$D$7,0),1)</f>
        <v>Attic - R60 Cavity Insulation</v>
      </c>
      <c r="R182" s="18" t="str">
        <f>INDEX(Foundation_And_Floor_Con!$A$4:$A$27,MATCH(Model_Input_Builder!$E182,Foundation_And_Floor_Con!$AI$4:$AI$27,0),1)</f>
        <v>Heated Basement - Uninsulated</v>
      </c>
      <c r="S182" s="18" t="str">
        <f>INDEX(Windows!$A$4:$A$26,MATCH(Model_Input_Builder!$F182,Windows!$E$4:$E$26,0),1)</f>
        <v>Triple, low-e, medium SHGC, argon, non-metal</v>
      </c>
      <c r="T182" s="18">
        <f>INDEX(Windows!$C$4:$C$26,MATCH(Model_Input_Builder!$F182,Windows!$E$4:$E$26,0),1)</f>
        <v>0.19</v>
      </c>
      <c r="U182" s="18">
        <f>INDEX(Windows!$D$4:$D$26,MATCH(Model_Input_Builder!$F182,Windows!$E$4:$E$26,0),1)</f>
        <v>0.28000000000000003</v>
      </c>
      <c r="V182" s="18" t="s">
        <v>278</v>
      </c>
      <c r="W182" s="18" t="s">
        <v>278</v>
      </c>
      <c r="X182" s="18" t="s">
        <v>347</v>
      </c>
      <c r="Y182" s="18" t="s">
        <v>33</v>
      </c>
      <c r="Z182" s="18" t="s">
        <v>34</v>
      </c>
      <c r="AA182" s="93">
        <f>INDEX(Duct_Leakage!$A$3:$A$6,MATCH(Model_Input_Builder!$G182,Duct_Leakage!$E$3:$E$6,0),1)</f>
        <v>0.06</v>
      </c>
      <c r="AB182" s="93">
        <f>INDEX(Duct_Leakage!$B$3:$B$6,MATCH(Model_Input_Builder!$G182,Duct_Leakage!$E$3:$E$6,0),1)</f>
        <v>0.03</v>
      </c>
      <c r="AC182" s="18">
        <v>30</v>
      </c>
      <c r="AD182" s="18">
        <v>30</v>
      </c>
      <c r="AE182" s="18" t="s">
        <v>68</v>
      </c>
      <c r="AF182" s="18" t="s">
        <v>36</v>
      </c>
      <c r="AG182" s="49">
        <v>0</v>
      </c>
      <c r="AH182" s="18">
        <v>0</v>
      </c>
      <c r="AI182" s="18" t="s">
        <v>68</v>
      </c>
      <c r="AJ182" s="18" t="s">
        <v>68</v>
      </c>
      <c r="AK182" s="18" t="s">
        <v>68</v>
      </c>
      <c r="AL182" s="18" t="s">
        <v>68</v>
      </c>
      <c r="AM182" s="18" t="s">
        <v>68</v>
      </c>
      <c r="AN182" s="18">
        <v>0</v>
      </c>
      <c r="AO182" s="18">
        <v>0</v>
      </c>
    </row>
    <row r="183" spans="1:41" x14ac:dyDescent="0.25">
      <c r="A183" s="118">
        <v>179</v>
      </c>
      <c r="B183" s="118">
        <v>4</v>
      </c>
      <c r="C183" s="118">
        <v>3</v>
      </c>
      <c r="D183" s="118">
        <v>3</v>
      </c>
      <c r="E183" s="118">
        <v>5</v>
      </c>
      <c r="F183" s="118">
        <v>14</v>
      </c>
      <c r="G183" s="118">
        <v>4</v>
      </c>
      <c r="H183" s="118">
        <v>3</v>
      </c>
      <c r="I183" s="118" t="s">
        <v>993</v>
      </c>
      <c r="K183" s="116" t="s">
        <v>1961</v>
      </c>
      <c r="L183" s="18">
        <v>1</v>
      </c>
      <c r="M183" s="18" t="str">
        <f>INDEX(WeatherFiles!$A$14:$A$17,MATCH(Model_Input_Builder!$B183,WeatherFiles!$D$14:$D$17,0),1)</f>
        <v>USA_WA_Spokane.Intl.AP.727850_TMY3</v>
      </c>
      <c r="N183" s="18">
        <v>0</v>
      </c>
      <c r="O183" s="18">
        <v>0</v>
      </c>
      <c r="P183" s="18" t="str">
        <f>INDEX(Above_Ground_Wall_Con!$A$4:$A$19,MATCH(Model_Input_Builder!$C183,Above_Ground_Wall_Con!$D$4:$D$19,0),1)</f>
        <v>Wood-Framed - 2x4 - 16 in OC - R-13 Cavity</v>
      </c>
      <c r="Q183" s="18" t="str">
        <f>INDEX(Ceiling_And_Roof_Con!$A$3:$A$7,MATCH(Model_Input_Builder!$D183,Ceiling_And_Roof_Con!$D$3:$D$7,0),1)</f>
        <v>Attic - R38 Cavity Insulation</v>
      </c>
      <c r="R183" s="18" t="str">
        <f>INDEX(Foundation_And_Floor_Con!$A$4:$A$27,MATCH(Model_Input_Builder!$E183,Foundation_And_Floor_Con!$AI$4:$AI$27,0),1)</f>
        <v>Vented Crawlspace - R38 Cavity Insulation</v>
      </c>
      <c r="S183" s="18" t="str">
        <f>INDEX(Windows!$A$4:$A$26,MATCH(Model_Input_Builder!$F183,Windows!$E$4:$E$26,0),1)</f>
        <v>Double, tint, non-metal</v>
      </c>
      <c r="T183" s="18">
        <f>INDEX(Windows!$C$4:$C$26,MATCH(Model_Input_Builder!$F183,Windows!$E$4:$E$26,0),1)</f>
        <v>0.52</v>
      </c>
      <c r="U183" s="18">
        <f>INDEX(Windows!$D$4:$D$26,MATCH(Model_Input_Builder!$F183,Windows!$E$4:$E$26,0),1)</f>
        <v>0.47</v>
      </c>
      <c r="V183" s="18" t="s">
        <v>278</v>
      </c>
      <c r="W183" s="18" t="s">
        <v>278</v>
      </c>
      <c r="X183" s="18" t="s">
        <v>347</v>
      </c>
      <c r="Y183" s="18" t="s">
        <v>33</v>
      </c>
      <c r="Z183" s="18" t="s">
        <v>34</v>
      </c>
      <c r="AA183" s="93">
        <f>INDEX(Duct_Leakage!$A$3:$A$6,MATCH(Model_Input_Builder!$G183,Duct_Leakage!$E$3:$E$6,0),1)</f>
        <v>0.18</v>
      </c>
      <c r="AB183" s="93">
        <f>INDEX(Duct_Leakage!$B$3:$B$6,MATCH(Model_Input_Builder!$G183,Duct_Leakage!$E$3:$E$6,0),1)</f>
        <v>0.09</v>
      </c>
      <c r="AC183" s="18">
        <v>30</v>
      </c>
      <c r="AD183" s="18">
        <v>30</v>
      </c>
      <c r="AE183" s="18" t="s">
        <v>68</v>
      </c>
      <c r="AF183" s="18" t="s">
        <v>36</v>
      </c>
      <c r="AG183" s="49">
        <v>0</v>
      </c>
      <c r="AH183" s="18">
        <v>0</v>
      </c>
      <c r="AI183" s="18" t="s">
        <v>68</v>
      </c>
      <c r="AJ183" s="18" t="s">
        <v>68</v>
      </c>
      <c r="AK183" s="18" t="s">
        <v>68</v>
      </c>
      <c r="AL183" s="18" t="s">
        <v>68</v>
      </c>
      <c r="AM183" s="18" t="s">
        <v>68</v>
      </c>
      <c r="AN183" s="18">
        <v>0</v>
      </c>
      <c r="AO183" s="18">
        <v>0</v>
      </c>
    </row>
    <row r="184" spans="1:41" x14ac:dyDescent="0.25">
      <c r="A184" s="118">
        <v>180</v>
      </c>
      <c r="B184" s="118">
        <v>3</v>
      </c>
      <c r="C184" s="118">
        <v>7</v>
      </c>
      <c r="D184" s="118">
        <v>4</v>
      </c>
      <c r="E184" s="118">
        <v>15</v>
      </c>
      <c r="F184" s="118">
        <v>16</v>
      </c>
      <c r="G184" s="118">
        <v>3</v>
      </c>
      <c r="H184" s="118">
        <v>4</v>
      </c>
      <c r="I184" s="118" t="s">
        <v>994</v>
      </c>
      <c r="K184" s="116" t="s">
        <v>1962</v>
      </c>
      <c r="L184" s="18">
        <v>1</v>
      </c>
      <c r="M184" s="18" t="str">
        <f>INDEX(WeatherFiles!$A$14:$A$17,MATCH(Model_Input_Builder!$B184,WeatherFiles!$D$14:$D$17,0),1)</f>
        <v>USA_WA_Seattle-Tacoma.Intl.AP.727930_TMY3</v>
      </c>
      <c r="N184" s="18">
        <v>0</v>
      </c>
      <c r="O184" s="18">
        <v>0</v>
      </c>
      <c r="P184" s="18" t="str">
        <f>INDEX(Above_Ground_Wall_Con!$A$4:$A$19,MATCH(Model_Input_Builder!$C184,Above_Ground_Wall_Con!$D$4:$D$19,0),1)</f>
        <v>Wood-Framed - 2x6 - 24 in OC - R-19 Cavity - R-10 Header</v>
      </c>
      <c r="Q184" s="18" t="str">
        <f>INDEX(Ceiling_And_Roof_Con!$A$3:$A$7,MATCH(Model_Input_Builder!$D184,Ceiling_And_Roof_Con!$D$3:$D$7,0),1)</f>
        <v>Attic - R49 Cavity Insulation</v>
      </c>
      <c r="R184" s="18" t="str">
        <f>INDEX(Foundation_And_Floor_Con!$A$4:$A$27,MATCH(Model_Input_Builder!$E184,Foundation_And_Floor_Con!$AI$4:$AI$27,0),1)</f>
        <v>Unheated Basement - Uninsulated</v>
      </c>
      <c r="S184" s="18" t="str">
        <f>INDEX(Windows!$A$4:$A$26,MATCH(Model_Input_Builder!$F184,Windows!$E$4:$E$26,0),1)</f>
        <v>Double, low-e, medium SHGC, argon, non-metal</v>
      </c>
      <c r="T184" s="18">
        <f>INDEX(Windows!$C$4:$C$26,MATCH(Model_Input_Builder!$F184,Windows!$E$4:$E$26,0),1)</f>
        <v>0.28000000000000003</v>
      </c>
      <c r="U184" s="18">
        <f>INDEX(Windows!$D$4:$D$26,MATCH(Model_Input_Builder!$F184,Windows!$E$4:$E$26,0),1)</f>
        <v>0.31</v>
      </c>
      <c r="V184" s="18" t="s">
        <v>278</v>
      </c>
      <c r="W184" s="18" t="s">
        <v>278</v>
      </c>
      <c r="X184" s="18" t="s">
        <v>347</v>
      </c>
      <c r="Y184" s="18" t="s">
        <v>33</v>
      </c>
      <c r="Z184" s="18" t="s">
        <v>34</v>
      </c>
      <c r="AA184" s="93">
        <f>INDEX(Duct_Leakage!$A$3:$A$6,MATCH(Model_Input_Builder!$G184,Duct_Leakage!$E$3:$E$6,0),1)</f>
        <v>0.127</v>
      </c>
      <c r="AB184" s="93">
        <f>INDEX(Duct_Leakage!$B$3:$B$6,MATCH(Model_Input_Builder!$G184,Duct_Leakage!$E$3:$E$6,0),1)</f>
        <v>6.3E-2</v>
      </c>
      <c r="AC184" s="18">
        <v>30</v>
      </c>
      <c r="AD184" s="18">
        <v>30</v>
      </c>
      <c r="AE184" s="18" t="s">
        <v>68</v>
      </c>
      <c r="AF184" s="18" t="s">
        <v>36</v>
      </c>
      <c r="AG184" s="49">
        <v>0</v>
      </c>
      <c r="AH184" s="18">
        <v>0</v>
      </c>
      <c r="AI184" s="18" t="s">
        <v>68</v>
      </c>
      <c r="AJ184" s="18" t="s">
        <v>68</v>
      </c>
      <c r="AK184" s="18" t="s">
        <v>68</v>
      </c>
      <c r="AL184" s="18" t="s">
        <v>68</v>
      </c>
      <c r="AM184" s="18" t="s">
        <v>68</v>
      </c>
      <c r="AN184" s="18">
        <v>0</v>
      </c>
      <c r="AO184" s="18">
        <v>0</v>
      </c>
    </row>
    <row r="185" spans="1:41" x14ac:dyDescent="0.25">
      <c r="A185" s="118">
        <v>181</v>
      </c>
      <c r="B185" s="118">
        <v>2</v>
      </c>
      <c r="C185" s="118">
        <v>2</v>
      </c>
      <c r="D185" s="118">
        <v>2</v>
      </c>
      <c r="E185" s="118">
        <v>4</v>
      </c>
      <c r="F185" s="118">
        <v>7</v>
      </c>
      <c r="G185" s="118">
        <v>3</v>
      </c>
      <c r="H185" s="118">
        <v>1</v>
      </c>
      <c r="I185" s="118" t="s">
        <v>995</v>
      </c>
      <c r="K185" s="116" t="s">
        <v>1963</v>
      </c>
      <c r="L185" s="18">
        <v>1</v>
      </c>
      <c r="M185" s="18" t="str">
        <f>INDEX(WeatherFiles!$A$14:$A$17,MATCH(Model_Input_Builder!$B185,WeatherFiles!$D$14:$D$17,0),1)</f>
        <v>USA_MT_Kalispell-Glacier.Park.Intl.AP.727790_TMY3</v>
      </c>
      <c r="N185" s="18">
        <v>0</v>
      </c>
      <c r="O185" s="18">
        <v>0</v>
      </c>
      <c r="P185" s="18" t="str">
        <f>INDEX(Above_Ground_Wall_Con!$A$4:$A$19,MATCH(Model_Input_Builder!$C185,Above_Ground_Wall_Con!$D$4:$D$19,0),1)</f>
        <v>Wood-Framed - 2x4 - 16 in OC - R-11 Cavity</v>
      </c>
      <c r="Q185" s="18" t="str">
        <f>INDEX(Ceiling_And_Roof_Con!$A$3:$A$7,MATCH(Model_Input_Builder!$D185,Ceiling_And_Roof_Con!$D$3:$D$7,0),1)</f>
        <v>Attic - R30 Cavity Insulation</v>
      </c>
      <c r="R185" s="18" t="str">
        <f>INDEX(Foundation_And_Floor_Con!$A$4:$A$27,MATCH(Model_Input_Builder!$E185,Foundation_And_Floor_Con!$AI$4:$AI$27,0),1)</f>
        <v>Vented Crawlspace - R30 Cavity Insulation</v>
      </c>
      <c r="S185" s="18" t="str">
        <f>INDEX(Windows!$A$4:$A$26,MATCH(Model_Input_Builder!$F185,Windows!$E$4:$E$26,0),1)</f>
        <v>Double, clear, metal, TB</v>
      </c>
      <c r="T185" s="18">
        <f>INDEX(Windows!$C$4:$C$26,MATCH(Model_Input_Builder!$F185,Windows!$E$4:$E$26,0),1)</f>
        <v>0.6</v>
      </c>
      <c r="U185" s="18">
        <f>INDEX(Windows!$D$4:$D$26,MATCH(Model_Input_Builder!$F185,Windows!$E$4:$E$26,0),1)</f>
        <v>0.62</v>
      </c>
      <c r="V185" s="18" t="s">
        <v>278</v>
      </c>
      <c r="W185" s="18" t="s">
        <v>278</v>
      </c>
      <c r="X185" s="18" t="s">
        <v>347</v>
      </c>
      <c r="Y185" s="18" t="s">
        <v>33</v>
      </c>
      <c r="Z185" s="18" t="s">
        <v>34</v>
      </c>
      <c r="AA185" s="93">
        <f>INDEX(Duct_Leakage!$A$3:$A$6,MATCH(Model_Input_Builder!$G185,Duct_Leakage!$E$3:$E$6,0),1)</f>
        <v>0.127</v>
      </c>
      <c r="AB185" s="93">
        <f>INDEX(Duct_Leakage!$B$3:$B$6,MATCH(Model_Input_Builder!$G185,Duct_Leakage!$E$3:$E$6,0),1)</f>
        <v>6.3E-2</v>
      </c>
      <c r="AC185" s="18">
        <v>30</v>
      </c>
      <c r="AD185" s="18">
        <v>30</v>
      </c>
      <c r="AE185" s="18" t="s">
        <v>68</v>
      </c>
      <c r="AF185" s="18" t="s">
        <v>36</v>
      </c>
      <c r="AG185" s="49">
        <v>0</v>
      </c>
      <c r="AH185" s="18">
        <v>0</v>
      </c>
      <c r="AI185" s="18" t="s">
        <v>68</v>
      </c>
      <c r="AJ185" s="18" t="s">
        <v>68</v>
      </c>
      <c r="AK185" s="18" t="s">
        <v>68</v>
      </c>
      <c r="AL185" s="18" t="s">
        <v>68</v>
      </c>
      <c r="AM185" s="18" t="s">
        <v>68</v>
      </c>
      <c r="AN185" s="18">
        <v>0</v>
      </c>
      <c r="AO185" s="18">
        <v>0</v>
      </c>
    </row>
    <row r="186" spans="1:41" x14ac:dyDescent="0.25">
      <c r="A186" s="118">
        <v>182</v>
      </c>
      <c r="B186" s="118">
        <v>3</v>
      </c>
      <c r="C186" s="118">
        <v>7</v>
      </c>
      <c r="D186" s="118">
        <v>5</v>
      </c>
      <c r="E186" s="118">
        <v>2</v>
      </c>
      <c r="F186" s="118">
        <v>10</v>
      </c>
      <c r="G186" s="118">
        <v>1</v>
      </c>
      <c r="H186" s="118">
        <v>2</v>
      </c>
      <c r="I186" s="118" t="s">
        <v>996</v>
      </c>
      <c r="K186" s="116" t="s">
        <v>1964</v>
      </c>
      <c r="L186" s="18">
        <v>1</v>
      </c>
      <c r="M186" s="18" t="str">
        <f>INDEX(WeatherFiles!$A$14:$A$17,MATCH(Model_Input_Builder!$B186,WeatherFiles!$D$14:$D$17,0),1)</f>
        <v>USA_WA_Seattle-Tacoma.Intl.AP.727930_TMY3</v>
      </c>
      <c r="N186" s="18">
        <v>0</v>
      </c>
      <c r="O186" s="18">
        <v>0</v>
      </c>
      <c r="P186" s="18" t="str">
        <f>INDEX(Above_Ground_Wall_Con!$A$4:$A$19,MATCH(Model_Input_Builder!$C186,Above_Ground_Wall_Con!$D$4:$D$19,0),1)</f>
        <v>Wood-Framed - 2x6 - 24 in OC - R-19 Cavity - R-10 Header</v>
      </c>
      <c r="Q186" s="18" t="str">
        <f>INDEX(Ceiling_And_Roof_Con!$A$3:$A$7,MATCH(Model_Input_Builder!$D186,Ceiling_And_Roof_Con!$D$3:$D$7,0),1)</f>
        <v>Attic - R60 Cavity Insulation</v>
      </c>
      <c r="R186" s="18" t="str">
        <f>INDEX(Foundation_And_Floor_Con!$A$4:$A$27,MATCH(Model_Input_Builder!$E186,Foundation_And_Floor_Con!$AI$4:$AI$27,0),1)</f>
        <v>Vented Crawlspace - R13 Cavity Insulation</v>
      </c>
      <c r="S186" s="18" t="str">
        <f>INDEX(Windows!$A$4:$A$26,MATCH(Model_Input_Builder!$F186,Windows!$E$4:$E$26,0),1)</f>
        <v>Double, low-e, medium SHGC, argon, metal, TB</v>
      </c>
      <c r="T186" s="18">
        <f>INDEX(Windows!$C$4:$C$26,MATCH(Model_Input_Builder!$F186,Windows!$E$4:$E$26,0),1)</f>
        <v>0.42</v>
      </c>
      <c r="U186" s="18">
        <f>INDEX(Windows!$D$4:$D$26,MATCH(Model_Input_Builder!$F186,Windows!$E$4:$E$26,0),1)</f>
        <v>0.35</v>
      </c>
      <c r="V186" s="18" t="s">
        <v>278</v>
      </c>
      <c r="W186" s="18" t="s">
        <v>278</v>
      </c>
      <c r="X186" s="18" t="s">
        <v>347</v>
      </c>
      <c r="Y186" s="18" t="s">
        <v>33</v>
      </c>
      <c r="Z186" s="18" t="s">
        <v>34</v>
      </c>
      <c r="AA186" s="93">
        <f>INDEX(Duct_Leakage!$A$3:$A$6,MATCH(Model_Input_Builder!$G186,Duct_Leakage!$E$3:$E$6,0),1)</f>
        <v>0.03</v>
      </c>
      <c r="AB186" s="93">
        <f>INDEX(Duct_Leakage!$B$3:$B$6,MATCH(Model_Input_Builder!$G186,Duct_Leakage!$E$3:$E$6,0),1)</f>
        <v>1.4999999999999999E-2</v>
      </c>
      <c r="AC186" s="18">
        <v>30</v>
      </c>
      <c r="AD186" s="18">
        <v>30</v>
      </c>
      <c r="AE186" s="18" t="s">
        <v>68</v>
      </c>
      <c r="AF186" s="18" t="s">
        <v>36</v>
      </c>
      <c r="AG186" s="49">
        <v>0</v>
      </c>
      <c r="AH186" s="18">
        <v>0</v>
      </c>
      <c r="AI186" s="18" t="s">
        <v>68</v>
      </c>
      <c r="AJ186" s="18" t="s">
        <v>68</v>
      </c>
      <c r="AK186" s="18" t="s">
        <v>68</v>
      </c>
      <c r="AL186" s="18" t="s">
        <v>68</v>
      </c>
      <c r="AM186" s="18" t="s">
        <v>68</v>
      </c>
      <c r="AN186" s="18">
        <v>0</v>
      </c>
      <c r="AO186" s="18">
        <v>0</v>
      </c>
    </row>
    <row r="187" spans="1:41" x14ac:dyDescent="0.25">
      <c r="A187" s="118">
        <v>183</v>
      </c>
      <c r="B187" s="118">
        <v>4</v>
      </c>
      <c r="C187" s="118">
        <v>5</v>
      </c>
      <c r="D187" s="118">
        <v>5</v>
      </c>
      <c r="E187" s="118">
        <v>3</v>
      </c>
      <c r="F187" s="118">
        <v>9</v>
      </c>
      <c r="G187" s="118">
        <v>2</v>
      </c>
      <c r="H187" s="118">
        <v>4</v>
      </c>
      <c r="I187" s="118" t="s">
        <v>997</v>
      </c>
      <c r="K187" s="116" t="s">
        <v>1965</v>
      </c>
      <c r="L187" s="18">
        <v>1</v>
      </c>
      <c r="M187" s="18" t="str">
        <f>INDEX(WeatherFiles!$A$14:$A$17,MATCH(Model_Input_Builder!$B187,WeatherFiles!$D$14:$D$17,0),1)</f>
        <v>USA_WA_Spokane.Intl.AP.727850_TMY3</v>
      </c>
      <c r="N187" s="18">
        <v>0</v>
      </c>
      <c r="O187" s="18">
        <v>0</v>
      </c>
      <c r="P187" s="18" t="str">
        <f>INDEX(Above_Ground_Wall_Con!$A$4:$A$19,MATCH(Model_Input_Builder!$C187,Above_Ground_Wall_Con!$D$4:$D$19,0),1)</f>
        <v>Wood-Framed - 2x6 - 16 in OC - R-19 Cavity</v>
      </c>
      <c r="Q187" s="18" t="str">
        <f>INDEX(Ceiling_And_Roof_Con!$A$3:$A$7,MATCH(Model_Input_Builder!$D187,Ceiling_And_Roof_Con!$D$3:$D$7,0),1)</f>
        <v>Attic - R60 Cavity Insulation</v>
      </c>
      <c r="R187" s="18" t="str">
        <f>INDEX(Foundation_And_Floor_Con!$A$4:$A$27,MATCH(Model_Input_Builder!$E187,Foundation_And_Floor_Con!$AI$4:$AI$27,0),1)</f>
        <v>Vented Crawlspace - R19 Cavity Insulation</v>
      </c>
      <c r="S187" s="18" t="str">
        <f>INDEX(Windows!$A$4:$A$26,MATCH(Model_Input_Builder!$F187,Windows!$E$4:$E$26,0),1)</f>
        <v>Double, low-e, high SHGC, argon, metal, TB</v>
      </c>
      <c r="T187" s="18">
        <f>INDEX(Windows!$C$4:$C$26,MATCH(Model_Input_Builder!$F187,Windows!$E$4:$E$26,0),1)</f>
        <v>0.42</v>
      </c>
      <c r="U187" s="18">
        <f>INDEX(Windows!$D$4:$D$26,MATCH(Model_Input_Builder!$F187,Windows!$E$4:$E$26,0),1)</f>
        <v>0.55000000000000004</v>
      </c>
      <c r="V187" s="18" t="s">
        <v>278</v>
      </c>
      <c r="W187" s="18" t="s">
        <v>278</v>
      </c>
      <c r="X187" s="18" t="s">
        <v>347</v>
      </c>
      <c r="Y187" s="18" t="s">
        <v>33</v>
      </c>
      <c r="Z187" s="18" t="s">
        <v>34</v>
      </c>
      <c r="AA187" s="93">
        <f>INDEX(Duct_Leakage!$A$3:$A$6,MATCH(Model_Input_Builder!$G187,Duct_Leakage!$E$3:$E$6,0),1)</f>
        <v>0.06</v>
      </c>
      <c r="AB187" s="93">
        <f>INDEX(Duct_Leakage!$B$3:$B$6,MATCH(Model_Input_Builder!$G187,Duct_Leakage!$E$3:$E$6,0),1)</f>
        <v>0.03</v>
      </c>
      <c r="AC187" s="18">
        <v>30</v>
      </c>
      <c r="AD187" s="18">
        <v>30</v>
      </c>
      <c r="AE187" s="18" t="s">
        <v>68</v>
      </c>
      <c r="AF187" s="18" t="s">
        <v>36</v>
      </c>
      <c r="AG187" s="49">
        <v>0</v>
      </c>
      <c r="AH187" s="18">
        <v>0</v>
      </c>
      <c r="AI187" s="18" t="s">
        <v>68</v>
      </c>
      <c r="AJ187" s="18" t="s">
        <v>68</v>
      </c>
      <c r="AK187" s="18" t="s">
        <v>68</v>
      </c>
      <c r="AL187" s="18" t="s">
        <v>68</v>
      </c>
      <c r="AM187" s="18" t="s">
        <v>68</v>
      </c>
      <c r="AN187" s="18">
        <v>0</v>
      </c>
      <c r="AO187" s="18">
        <v>0</v>
      </c>
    </row>
    <row r="188" spans="1:41" x14ac:dyDescent="0.25">
      <c r="A188" s="118">
        <v>184</v>
      </c>
      <c r="B188" s="118">
        <v>3</v>
      </c>
      <c r="C188" s="118">
        <v>3</v>
      </c>
      <c r="D188" s="118">
        <v>3</v>
      </c>
      <c r="E188" s="118">
        <v>2</v>
      </c>
      <c r="F188" s="118">
        <v>19</v>
      </c>
      <c r="G188" s="118">
        <v>2</v>
      </c>
      <c r="H188" s="118">
        <v>2</v>
      </c>
      <c r="I188" s="118" t="s">
        <v>998</v>
      </c>
      <c r="K188" s="116" t="s">
        <v>1966</v>
      </c>
      <c r="L188" s="18">
        <v>1</v>
      </c>
      <c r="M188" s="18" t="str">
        <f>INDEX(WeatherFiles!$A$14:$A$17,MATCH(Model_Input_Builder!$B188,WeatherFiles!$D$14:$D$17,0),1)</f>
        <v>USA_WA_Seattle-Tacoma.Intl.AP.727930_TMY3</v>
      </c>
      <c r="N188" s="18">
        <v>0</v>
      </c>
      <c r="O188" s="18">
        <v>0</v>
      </c>
      <c r="P188" s="18" t="str">
        <f>INDEX(Above_Ground_Wall_Con!$A$4:$A$19,MATCH(Model_Input_Builder!$C188,Above_Ground_Wall_Con!$D$4:$D$19,0),1)</f>
        <v>Wood-Framed - 2x4 - 16 in OC - R-13 Cavity</v>
      </c>
      <c r="Q188" s="18" t="str">
        <f>INDEX(Ceiling_And_Roof_Con!$A$3:$A$7,MATCH(Model_Input_Builder!$D188,Ceiling_And_Roof_Con!$D$3:$D$7,0),1)</f>
        <v>Attic - R38 Cavity Insulation</v>
      </c>
      <c r="R188" s="18" t="str">
        <f>INDEX(Foundation_And_Floor_Con!$A$4:$A$27,MATCH(Model_Input_Builder!$E188,Foundation_And_Floor_Con!$AI$4:$AI$27,0),1)</f>
        <v>Vented Crawlspace - R13 Cavity Insulation</v>
      </c>
      <c r="S188" s="18" t="str">
        <f>INDEX(Windows!$A$4:$A$26,MATCH(Model_Input_Builder!$F188,Windows!$E$4:$E$26,0),1)</f>
        <v>Triple, low-e, medium SHGC, argon, non-metal</v>
      </c>
      <c r="T188" s="18">
        <f>INDEX(Windows!$C$4:$C$26,MATCH(Model_Input_Builder!$F188,Windows!$E$4:$E$26,0),1)</f>
        <v>0.19</v>
      </c>
      <c r="U188" s="18">
        <f>INDEX(Windows!$D$4:$D$26,MATCH(Model_Input_Builder!$F188,Windows!$E$4:$E$26,0),1)</f>
        <v>0.28000000000000003</v>
      </c>
      <c r="V188" s="18" t="s">
        <v>278</v>
      </c>
      <c r="W188" s="18" t="s">
        <v>278</v>
      </c>
      <c r="X188" s="18" t="s">
        <v>347</v>
      </c>
      <c r="Y188" s="18" t="s">
        <v>33</v>
      </c>
      <c r="Z188" s="18" t="s">
        <v>34</v>
      </c>
      <c r="AA188" s="93">
        <f>INDEX(Duct_Leakage!$A$3:$A$6,MATCH(Model_Input_Builder!$G188,Duct_Leakage!$E$3:$E$6,0),1)</f>
        <v>0.06</v>
      </c>
      <c r="AB188" s="93">
        <f>INDEX(Duct_Leakage!$B$3:$B$6,MATCH(Model_Input_Builder!$G188,Duct_Leakage!$E$3:$E$6,0),1)</f>
        <v>0.03</v>
      </c>
      <c r="AC188" s="18">
        <v>30</v>
      </c>
      <c r="AD188" s="18">
        <v>30</v>
      </c>
      <c r="AE188" s="18" t="s">
        <v>68</v>
      </c>
      <c r="AF188" s="18" t="s">
        <v>36</v>
      </c>
      <c r="AG188" s="49">
        <v>0</v>
      </c>
      <c r="AH188" s="18">
        <v>0</v>
      </c>
      <c r="AI188" s="18" t="s">
        <v>68</v>
      </c>
      <c r="AJ188" s="18" t="s">
        <v>68</v>
      </c>
      <c r="AK188" s="18" t="s">
        <v>68</v>
      </c>
      <c r="AL188" s="18" t="s">
        <v>68</v>
      </c>
      <c r="AM188" s="18" t="s">
        <v>68</v>
      </c>
      <c r="AN188" s="18">
        <v>0</v>
      </c>
      <c r="AO188" s="18">
        <v>0</v>
      </c>
    </row>
    <row r="189" spans="1:41" x14ac:dyDescent="0.25">
      <c r="A189" s="118">
        <v>185</v>
      </c>
      <c r="B189" s="118">
        <v>2</v>
      </c>
      <c r="C189" s="118">
        <v>7</v>
      </c>
      <c r="D189" s="118">
        <v>2</v>
      </c>
      <c r="E189" s="118">
        <v>18</v>
      </c>
      <c r="F189" s="118">
        <v>12</v>
      </c>
      <c r="G189" s="118">
        <v>1</v>
      </c>
      <c r="H189" s="118">
        <v>4</v>
      </c>
      <c r="I189" s="118" t="s">
        <v>999</v>
      </c>
      <c r="K189" s="116" t="s">
        <v>1967</v>
      </c>
      <c r="L189" s="18">
        <v>1</v>
      </c>
      <c r="M189" s="18" t="str">
        <f>INDEX(WeatherFiles!$A$14:$A$17,MATCH(Model_Input_Builder!$B189,WeatherFiles!$D$14:$D$17,0),1)</f>
        <v>USA_MT_Kalispell-Glacier.Park.Intl.AP.727790_TMY3</v>
      </c>
      <c r="N189" s="18">
        <v>0</v>
      </c>
      <c r="O189" s="18">
        <v>0</v>
      </c>
      <c r="P189" s="18" t="str">
        <f>INDEX(Above_Ground_Wall_Con!$A$4:$A$19,MATCH(Model_Input_Builder!$C189,Above_Ground_Wall_Con!$D$4:$D$19,0),1)</f>
        <v>Wood-Framed - 2x6 - 24 in OC - R-19 Cavity - R-10 Header</v>
      </c>
      <c r="Q189" s="18" t="str">
        <f>INDEX(Ceiling_And_Roof_Con!$A$3:$A$7,MATCH(Model_Input_Builder!$D189,Ceiling_And_Roof_Con!$D$3:$D$7,0),1)</f>
        <v>Attic - R30 Cavity Insulation</v>
      </c>
      <c r="R189" s="18" t="str">
        <f>INDEX(Foundation_And_Floor_Con!$A$4:$A$27,MATCH(Model_Input_Builder!$E189,Foundation_And_Floor_Con!$AI$4:$AI$27,0),1)</f>
        <v>Unheated Basement - R30 Cavity Insulation</v>
      </c>
      <c r="S189" s="18" t="str">
        <f>INDEX(Windows!$A$4:$A$26,MATCH(Model_Input_Builder!$F189,Windows!$E$4:$E$26,0),1)</f>
        <v>Single, clear, non-metal</v>
      </c>
      <c r="T189" s="18">
        <f>INDEX(Windows!$C$4:$C$26,MATCH(Model_Input_Builder!$F189,Windows!$E$4:$E$26,0),1)</f>
        <v>0.88</v>
      </c>
      <c r="U189" s="18">
        <f>INDEX(Windows!$D$4:$D$26,MATCH(Model_Input_Builder!$F189,Windows!$E$4:$E$26,0),1)</f>
        <v>0.64</v>
      </c>
      <c r="V189" s="18" t="s">
        <v>278</v>
      </c>
      <c r="W189" s="18" t="s">
        <v>278</v>
      </c>
      <c r="X189" s="18" t="s">
        <v>347</v>
      </c>
      <c r="Y189" s="18" t="s">
        <v>33</v>
      </c>
      <c r="Z189" s="18" t="s">
        <v>34</v>
      </c>
      <c r="AA189" s="93">
        <f>INDEX(Duct_Leakage!$A$3:$A$6,MATCH(Model_Input_Builder!$G189,Duct_Leakage!$E$3:$E$6,0),1)</f>
        <v>0.03</v>
      </c>
      <c r="AB189" s="93">
        <f>INDEX(Duct_Leakage!$B$3:$B$6,MATCH(Model_Input_Builder!$G189,Duct_Leakage!$E$3:$E$6,0),1)</f>
        <v>1.4999999999999999E-2</v>
      </c>
      <c r="AC189" s="18">
        <v>30</v>
      </c>
      <c r="AD189" s="18">
        <v>30</v>
      </c>
      <c r="AE189" s="18" t="s">
        <v>68</v>
      </c>
      <c r="AF189" s="18" t="s">
        <v>36</v>
      </c>
      <c r="AG189" s="49">
        <v>0</v>
      </c>
      <c r="AH189" s="18">
        <v>0</v>
      </c>
      <c r="AI189" s="18" t="s">
        <v>68</v>
      </c>
      <c r="AJ189" s="18" t="s">
        <v>68</v>
      </c>
      <c r="AK189" s="18" t="s">
        <v>68</v>
      </c>
      <c r="AL189" s="18" t="s">
        <v>68</v>
      </c>
      <c r="AM189" s="18" t="s">
        <v>68</v>
      </c>
      <c r="AN189" s="18">
        <v>0</v>
      </c>
      <c r="AO189" s="18">
        <v>0</v>
      </c>
    </row>
    <row r="190" spans="1:41" x14ac:dyDescent="0.25">
      <c r="A190" s="118">
        <v>186</v>
      </c>
      <c r="B190" s="118">
        <v>2</v>
      </c>
      <c r="C190" s="118">
        <v>5</v>
      </c>
      <c r="D190" s="118">
        <v>2</v>
      </c>
      <c r="E190" s="118">
        <v>3</v>
      </c>
      <c r="F190" s="118">
        <v>4</v>
      </c>
      <c r="G190" s="118">
        <v>3</v>
      </c>
      <c r="H190" s="118">
        <v>1</v>
      </c>
      <c r="I190" s="118" t="s">
        <v>1000</v>
      </c>
      <c r="K190" s="116" t="s">
        <v>1968</v>
      </c>
      <c r="L190" s="18">
        <v>1</v>
      </c>
      <c r="M190" s="18" t="str">
        <f>INDEX(WeatherFiles!$A$14:$A$17,MATCH(Model_Input_Builder!$B190,WeatherFiles!$D$14:$D$17,0),1)</f>
        <v>USA_MT_Kalispell-Glacier.Park.Intl.AP.727790_TMY3</v>
      </c>
      <c r="N190" s="18">
        <v>0</v>
      </c>
      <c r="O190" s="18">
        <v>0</v>
      </c>
      <c r="P190" s="18" t="str">
        <f>INDEX(Above_Ground_Wall_Con!$A$4:$A$19,MATCH(Model_Input_Builder!$C190,Above_Ground_Wall_Con!$D$4:$D$19,0),1)</f>
        <v>Wood-Framed - 2x6 - 16 in OC - R-19 Cavity</v>
      </c>
      <c r="Q190" s="18" t="str">
        <f>INDEX(Ceiling_And_Roof_Con!$A$3:$A$7,MATCH(Model_Input_Builder!$D190,Ceiling_And_Roof_Con!$D$3:$D$7,0),1)</f>
        <v>Attic - R30 Cavity Insulation</v>
      </c>
      <c r="R190" s="18" t="str">
        <f>INDEX(Foundation_And_Floor_Con!$A$4:$A$27,MATCH(Model_Input_Builder!$E190,Foundation_And_Floor_Con!$AI$4:$AI$27,0),1)</f>
        <v>Vented Crawlspace - R19 Cavity Insulation</v>
      </c>
      <c r="S190" s="18" t="str">
        <f>INDEX(Windows!$A$4:$A$26,MATCH(Model_Input_Builder!$F190,Windows!$E$4:$E$26,0),1)</f>
        <v>Double, low-e, high SHGC, argon, metal</v>
      </c>
      <c r="T190" s="18">
        <f>INDEX(Windows!$C$4:$C$26,MATCH(Model_Input_Builder!$F190,Windows!$E$4:$E$26,0),1)</f>
        <v>0.65</v>
      </c>
      <c r="U190" s="18">
        <f>INDEX(Windows!$D$4:$D$26,MATCH(Model_Input_Builder!$F190,Windows!$E$4:$E$26,0),1)</f>
        <v>0.57999999999999996</v>
      </c>
      <c r="V190" s="18" t="s">
        <v>278</v>
      </c>
      <c r="W190" s="18" t="s">
        <v>278</v>
      </c>
      <c r="X190" s="18" t="s">
        <v>347</v>
      </c>
      <c r="Y190" s="18" t="s">
        <v>33</v>
      </c>
      <c r="Z190" s="18" t="s">
        <v>34</v>
      </c>
      <c r="AA190" s="93">
        <f>INDEX(Duct_Leakage!$A$3:$A$6,MATCH(Model_Input_Builder!$G190,Duct_Leakage!$E$3:$E$6,0),1)</f>
        <v>0.127</v>
      </c>
      <c r="AB190" s="93">
        <f>INDEX(Duct_Leakage!$B$3:$B$6,MATCH(Model_Input_Builder!$G190,Duct_Leakage!$E$3:$E$6,0),1)</f>
        <v>6.3E-2</v>
      </c>
      <c r="AC190" s="18">
        <v>30</v>
      </c>
      <c r="AD190" s="18">
        <v>30</v>
      </c>
      <c r="AE190" s="18" t="s">
        <v>68</v>
      </c>
      <c r="AF190" s="18" t="s">
        <v>36</v>
      </c>
      <c r="AG190" s="49">
        <v>0</v>
      </c>
      <c r="AH190" s="18">
        <v>0</v>
      </c>
      <c r="AI190" s="18" t="s">
        <v>68</v>
      </c>
      <c r="AJ190" s="18" t="s">
        <v>68</v>
      </c>
      <c r="AK190" s="18" t="s">
        <v>68</v>
      </c>
      <c r="AL190" s="18" t="s">
        <v>68</v>
      </c>
      <c r="AM190" s="18" t="s">
        <v>68</v>
      </c>
      <c r="AN190" s="18">
        <v>0</v>
      </c>
      <c r="AO190" s="18">
        <v>0</v>
      </c>
    </row>
    <row r="191" spans="1:41" x14ac:dyDescent="0.25">
      <c r="A191" s="118">
        <v>187</v>
      </c>
      <c r="B191" s="118">
        <v>1</v>
      </c>
      <c r="C191" s="118">
        <v>2</v>
      </c>
      <c r="D191" s="118">
        <v>5</v>
      </c>
      <c r="E191" s="118">
        <v>2</v>
      </c>
      <c r="F191" s="118">
        <v>20</v>
      </c>
      <c r="G191" s="118">
        <v>1</v>
      </c>
      <c r="H191" s="118">
        <v>1</v>
      </c>
      <c r="I191" s="118" t="s">
        <v>1001</v>
      </c>
      <c r="K191" s="116" t="s">
        <v>1969</v>
      </c>
      <c r="L191" s="18">
        <v>1</v>
      </c>
      <c r="M191" s="18" t="str">
        <f>INDEX(WeatherFiles!$A$14:$A$17,MATCH(Model_Input_Builder!$B191,WeatherFiles!$D$14:$D$17,0),1)</f>
        <v>USA_ID_Boise.AP-Gowen.Field.ANGB.726810_TMY3</v>
      </c>
      <c r="N191" s="18">
        <v>0</v>
      </c>
      <c r="O191" s="18">
        <v>0</v>
      </c>
      <c r="P191" s="18" t="str">
        <f>INDEX(Above_Ground_Wall_Con!$A$4:$A$19,MATCH(Model_Input_Builder!$C191,Above_Ground_Wall_Con!$D$4:$D$19,0),1)</f>
        <v>Wood-Framed - 2x4 - 16 in OC - R-11 Cavity</v>
      </c>
      <c r="Q191" s="18" t="str">
        <f>INDEX(Ceiling_And_Roof_Con!$A$3:$A$7,MATCH(Model_Input_Builder!$D191,Ceiling_And_Roof_Con!$D$3:$D$7,0),1)</f>
        <v>Attic - R60 Cavity Insulation</v>
      </c>
      <c r="R191" s="18" t="str">
        <f>INDEX(Foundation_And_Floor_Con!$A$4:$A$27,MATCH(Model_Input_Builder!$E191,Foundation_And_Floor_Con!$AI$4:$AI$27,0),1)</f>
        <v>Vented Crawlspace - R13 Cavity Insulation</v>
      </c>
      <c r="S191" s="18" t="str">
        <f>INDEX(Windows!$A$4:$A$26,MATCH(Model_Input_Builder!$F191,Windows!$E$4:$E$26,0),1)</f>
        <v>Triple, low-e, low SHGC, argon, non-metal</v>
      </c>
      <c r="T191" s="18">
        <f>INDEX(Windows!$C$4:$C$26,MATCH(Model_Input_Builder!$F191,Windows!$E$4:$E$26,0),1)</f>
        <v>0.19</v>
      </c>
      <c r="U191" s="18">
        <f>INDEX(Windows!$D$4:$D$26,MATCH(Model_Input_Builder!$F191,Windows!$E$4:$E$26,0),1)</f>
        <v>0.18</v>
      </c>
      <c r="V191" s="18" t="s">
        <v>278</v>
      </c>
      <c r="W191" s="18" t="s">
        <v>278</v>
      </c>
      <c r="X191" s="18" t="s">
        <v>347</v>
      </c>
      <c r="Y191" s="18" t="s">
        <v>33</v>
      </c>
      <c r="Z191" s="18" t="s">
        <v>34</v>
      </c>
      <c r="AA191" s="93">
        <f>INDEX(Duct_Leakage!$A$3:$A$6,MATCH(Model_Input_Builder!$G191,Duct_Leakage!$E$3:$E$6,0),1)</f>
        <v>0.03</v>
      </c>
      <c r="AB191" s="93">
        <f>INDEX(Duct_Leakage!$B$3:$B$6,MATCH(Model_Input_Builder!$G191,Duct_Leakage!$E$3:$E$6,0),1)</f>
        <v>1.4999999999999999E-2</v>
      </c>
      <c r="AC191" s="18">
        <v>30</v>
      </c>
      <c r="AD191" s="18">
        <v>30</v>
      </c>
      <c r="AE191" s="18" t="s">
        <v>68</v>
      </c>
      <c r="AF191" s="18" t="s">
        <v>36</v>
      </c>
      <c r="AG191" s="49">
        <v>0</v>
      </c>
      <c r="AH191" s="18">
        <v>0</v>
      </c>
      <c r="AI191" s="18" t="s">
        <v>68</v>
      </c>
      <c r="AJ191" s="18" t="s">
        <v>68</v>
      </c>
      <c r="AK191" s="18" t="s">
        <v>68</v>
      </c>
      <c r="AL191" s="18" t="s">
        <v>68</v>
      </c>
      <c r="AM191" s="18" t="s">
        <v>68</v>
      </c>
      <c r="AN191" s="18">
        <v>0</v>
      </c>
      <c r="AO191" s="18">
        <v>0</v>
      </c>
    </row>
    <row r="192" spans="1:41" x14ac:dyDescent="0.25">
      <c r="A192" s="118">
        <v>188</v>
      </c>
      <c r="B192" s="118">
        <v>2</v>
      </c>
      <c r="C192" s="118">
        <v>2</v>
      </c>
      <c r="D192" s="118">
        <v>5</v>
      </c>
      <c r="E192" s="118">
        <v>19</v>
      </c>
      <c r="F192" s="118">
        <v>20</v>
      </c>
      <c r="G192" s="118">
        <v>1</v>
      </c>
      <c r="H192" s="118">
        <v>4</v>
      </c>
      <c r="I192" s="118" t="s">
        <v>1002</v>
      </c>
      <c r="K192" s="116" t="s">
        <v>1970</v>
      </c>
      <c r="L192" s="18">
        <v>1</v>
      </c>
      <c r="M192" s="18" t="str">
        <f>INDEX(WeatherFiles!$A$14:$A$17,MATCH(Model_Input_Builder!$B192,WeatherFiles!$D$14:$D$17,0),1)</f>
        <v>USA_MT_Kalispell-Glacier.Park.Intl.AP.727790_TMY3</v>
      </c>
      <c r="N192" s="18">
        <v>0</v>
      </c>
      <c r="O192" s="18">
        <v>0</v>
      </c>
      <c r="P192" s="18" t="str">
        <f>INDEX(Above_Ground_Wall_Con!$A$4:$A$19,MATCH(Model_Input_Builder!$C192,Above_Ground_Wall_Con!$D$4:$D$19,0),1)</f>
        <v>Wood-Framed - 2x4 - 16 in OC - R-11 Cavity</v>
      </c>
      <c r="Q192" s="18" t="str">
        <f>INDEX(Ceiling_And_Roof_Con!$A$3:$A$7,MATCH(Model_Input_Builder!$D192,Ceiling_And_Roof_Con!$D$3:$D$7,0),1)</f>
        <v>Attic - R60 Cavity Insulation</v>
      </c>
      <c r="R192" s="18" t="str">
        <f>INDEX(Foundation_And_Floor_Con!$A$4:$A$27,MATCH(Model_Input_Builder!$E192,Foundation_And_Floor_Con!$AI$4:$AI$27,0),1)</f>
        <v>Unheated Basement - R38 Cavity Insulation</v>
      </c>
      <c r="S192" s="18" t="str">
        <f>INDEX(Windows!$A$4:$A$26,MATCH(Model_Input_Builder!$F192,Windows!$E$4:$E$26,0),1)</f>
        <v>Triple, low-e, low SHGC, argon, non-metal</v>
      </c>
      <c r="T192" s="18">
        <f>INDEX(Windows!$C$4:$C$26,MATCH(Model_Input_Builder!$F192,Windows!$E$4:$E$26,0),1)</f>
        <v>0.19</v>
      </c>
      <c r="U192" s="18">
        <f>INDEX(Windows!$D$4:$D$26,MATCH(Model_Input_Builder!$F192,Windows!$E$4:$E$26,0),1)</f>
        <v>0.18</v>
      </c>
      <c r="V192" s="18" t="s">
        <v>278</v>
      </c>
      <c r="W192" s="18" t="s">
        <v>278</v>
      </c>
      <c r="X192" s="18" t="s">
        <v>347</v>
      </c>
      <c r="Y192" s="18" t="s">
        <v>33</v>
      </c>
      <c r="Z192" s="18" t="s">
        <v>34</v>
      </c>
      <c r="AA192" s="93">
        <f>INDEX(Duct_Leakage!$A$3:$A$6,MATCH(Model_Input_Builder!$G192,Duct_Leakage!$E$3:$E$6,0),1)</f>
        <v>0.03</v>
      </c>
      <c r="AB192" s="93">
        <f>INDEX(Duct_Leakage!$B$3:$B$6,MATCH(Model_Input_Builder!$G192,Duct_Leakage!$E$3:$E$6,0),1)</f>
        <v>1.4999999999999999E-2</v>
      </c>
      <c r="AC192" s="18">
        <v>30</v>
      </c>
      <c r="AD192" s="18">
        <v>30</v>
      </c>
      <c r="AE192" s="18" t="s">
        <v>68</v>
      </c>
      <c r="AF192" s="18" t="s">
        <v>36</v>
      </c>
      <c r="AG192" s="49">
        <v>0</v>
      </c>
      <c r="AH192" s="18">
        <v>0</v>
      </c>
      <c r="AI192" s="18" t="s">
        <v>68</v>
      </c>
      <c r="AJ192" s="18" t="s">
        <v>68</v>
      </c>
      <c r="AK192" s="18" t="s">
        <v>68</v>
      </c>
      <c r="AL192" s="18" t="s">
        <v>68</v>
      </c>
      <c r="AM192" s="18" t="s">
        <v>68</v>
      </c>
      <c r="AN192" s="18">
        <v>0</v>
      </c>
      <c r="AO192" s="18">
        <v>0</v>
      </c>
    </row>
    <row r="193" spans="1:41" x14ac:dyDescent="0.25">
      <c r="A193" s="118">
        <v>189</v>
      </c>
      <c r="B193" s="118">
        <v>4</v>
      </c>
      <c r="C193" s="118">
        <v>3</v>
      </c>
      <c r="D193" s="118">
        <v>2</v>
      </c>
      <c r="E193" s="118">
        <v>2</v>
      </c>
      <c r="F193" s="118">
        <v>7</v>
      </c>
      <c r="G193" s="118">
        <v>4</v>
      </c>
      <c r="H193" s="118">
        <v>2</v>
      </c>
      <c r="I193" s="118" t="s">
        <v>1003</v>
      </c>
      <c r="K193" s="116" t="s">
        <v>1971</v>
      </c>
      <c r="L193" s="18">
        <v>1</v>
      </c>
      <c r="M193" s="18" t="str">
        <f>INDEX(WeatherFiles!$A$14:$A$17,MATCH(Model_Input_Builder!$B193,WeatherFiles!$D$14:$D$17,0),1)</f>
        <v>USA_WA_Spokane.Intl.AP.727850_TMY3</v>
      </c>
      <c r="N193" s="18">
        <v>0</v>
      </c>
      <c r="O193" s="18">
        <v>0</v>
      </c>
      <c r="P193" s="18" t="str">
        <f>INDEX(Above_Ground_Wall_Con!$A$4:$A$19,MATCH(Model_Input_Builder!$C193,Above_Ground_Wall_Con!$D$4:$D$19,0),1)</f>
        <v>Wood-Framed - 2x4 - 16 in OC - R-13 Cavity</v>
      </c>
      <c r="Q193" s="18" t="str">
        <f>INDEX(Ceiling_And_Roof_Con!$A$3:$A$7,MATCH(Model_Input_Builder!$D193,Ceiling_And_Roof_Con!$D$3:$D$7,0),1)</f>
        <v>Attic - R30 Cavity Insulation</v>
      </c>
      <c r="R193" s="18" t="str">
        <f>INDEX(Foundation_And_Floor_Con!$A$4:$A$27,MATCH(Model_Input_Builder!$E193,Foundation_And_Floor_Con!$AI$4:$AI$27,0),1)</f>
        <v>Vented Crawlspace - R13 Cavity Insulation</v>
      </c>
      <c r="S193" s="18" t="str">
        <f>INDEX(Windows!$A$4:$A$26,MATCH(Model_Input_Builder!$F193,Windows!$E$4:$E$26,0),1)</f>
        <v>Double, clear, metal, TB</v>
      </c>
      <c r="T193" s="18">
        <f>INDEX(Windows!$C$4:$C$26,MATCH(Model_Input_Builder!$F193,Windows!$E$4:$E$26,0),1)</f>
        <v>0.6</v>
      </c>
      <c r="U193" s="18">
        <f>INDEX(Windows!$D$4:$D$26,MATCH(Model_Input_Builder!$F193,Windows!$E$4:$E$26,0),1)</f>
        <v>0.62</v>
      </c>
      <c r="V193" s="18" t="s">
        <v>278</v>
      </c>
      <c r="W193" s="18" t="s">
        <v>278</v>
      </c>
      <c r="X193" s="18" t="s">
        <v>347</v>
      </c>
      <c r="Y193" s="18" t="s">
        <v>33</v>
      </c>
      <c r="Z193" s="18" t="s">
        <v>34</v>
      </c>
      <c r="AA193" s="93">
        <f>INDEX(Duct_Leakage!$A$3:$A$6,MATCH(Model_Input_Builder!$G193,Duct_Leakage!$E$3:$E$6,0),1)</f>
        <v>0.18</v>
      </c>
      <c r="AB193" s="93">
        <f>INDEX(Duct_Leakage!$B$3:$B$6,MATCH(Model_Input_Builder!$G193,Duct_Leakage!$E$3:$E$6,0),1)</f>
        <v>0.09</v>
      </c>
      <c r="AC193" s="18">
        <v>30</v>
      </c>
      <c r="AD193" s="18">
        <v>30</v>
      </c>
      <c r="AE193" s="18" t="s">
        <v>68</v>
      </c>
      <c r="AF193" s="18" t="s">
        <v>36</v>
      </c>
      <c r="AG193" s="49">
        <v>0</v>
      </c>
      <c r="AH193" s="18">
        <v>0</v>
      </c>
      <c r="AI193" s="18" t="s">
        <v>68</v>
      </c>
      <c r="AJ193" s="18" t="s">
        <v>68</v>
      </c>
      <c r="AK193" s="18" t="s">
        <v>68</v>
      </c>
      <c r="AL193" s="18" t="s">
        <v>68</v>
      </c>
      <c r="AM193" s="18" t="s">
        <v>68</v>
      </c>
      <c r="AN193" s="18">
        <v>0</v>
      </c>
      <c r="AO193" s="18">
        <v>0</v>
      </c>
    </row>
    <row r="194" spans="1:41" x14ac:dyDescent="0.25">
      <c r="A194" s="118">
        <v>190</v>
      </c>
      <c r="B194" s="118">
        <v>4</v>
      </c>
      <c r="C194" s="118">
        <v>5</v>
      </c>
      <c r="D194" s="118">
        <v>1</v>
      </c>
      <c r="E194" s="118">
        <v>14</v>
      </c>
      <c r="F194" s="118">
        <v>14</v>
      </c>
      <c r="G194" s="118">
        <v>1</v>
      </c>
      <c r="H194" s="118">
        <v>1</v>
      </c>
      <c r="I194" s="118" t="s">
        <v>1004</v>
      </c>
      <c r="K194" s="116" t="s">
        <v>1972</v>
      </c>
      <c r="L194" s="18">
        <v>1</v>
      </c>
      <c r="M194" s="18" t="str">
        <f>INDEX(WeatherFiles!$A$14:$A$17,MATCH(Model_Input_Builder!$B194,WeatherFiles!$D$14:$D$17,0),1)</f>
        <v>USA_WA_Spokane.Intl.AP.727850_TMY3</v>
      </c>
      <c r="N194" s="18">
        <v>0</v>
      </c>
      <c r="O194" s="18">
        <v>0</v>
      </c>
      <c r="P194" s="18" t="str">
        <f>INDEX(Above_Ground_Wall_Con!$A$4:$A$19,MATCH(Model_Input_Builder!$C194,Above_Ground_Wall_Con!$D$4:$D$19,0),1)</f>
        <v>Wood-Framed - 2x6 - 16 in OC - R-19 Cavity</v>
      </c>
      <c r="Q194" s="18" t="str">
        <f>INDEX(Ceiling_And_Roof_Con!$A$3:$A$7,MATCH(Model_Input_Builder!$D194,Ceiling_And_Roof_Con!$D$3:$D$7,0),1)</f>
        <v>Attic - R0 Cavity Insulation</v>
      </c>
      <c r="R194" s="18" t="str">
        <f>INDEX(Foundation_And_Floor_Con!$A$4:$A$27,MATCH(Model_Input_Builder!$E194,Foundation_And_Floor_Con!$AI$4:$AI$27,0),1)</f>
        <v>Heated Basement - R15 Exterior Insulation</v>
      </c>
      <c r="S194" s="18" t="str">
        <f>INDEX(Windows!$A$4:$A$26,MATCH(Model_Input_Builder!$F194,Windows!$E$4:$E$26,0),1)</f>
        <v>Double, tint, non-metal</v>
      </c>
      <c r="T194" s="18">
        <f>INDEX(Windows!$C$4:$C$26,MATCH(Model_Input_Builder!$F194,Windows!$E$4:$E$26,0),1)</f>
        <v>0.52</v>
      </c>
      <c r="U194" s="18">
        <f>INDEX(Windows!$D$4:$D$26,MATCH(Model_Input_Builder!$F194,Windows!$E$4:$E$26,0),1)</f>
        <v>0.47</v>
      </c>
      <c r="V194" s="18" t="s">
        <v>278</v>
      </c>
      <c r="W194" s="18" t="s">
        <v>278</v>
      </c>
      <c r="X194" s="18" t="s">
        <v>347</v>
      </c>
      <c r="Y194" s="18" t="s">
        <v>33</v>
      </c>
      <c r="Z194" s="18" t="s">
        <v>34</v>
      </c>
      <c r="AA194" s="93">
        <f>INDEX(Duct_Leakage!$A$3:$A$6,MATCH(Model_Input_Builder!$G194,Duct_Leakage!$E$3:$E$6,0),1)</f>
        <v>0.03</v>
      </c>
      <c r="AB194" s="93">
        <f>INDEX(Duct_Leakage!$B$3:$B$6,MATCH(Model_Input_Builder!$G194,Duct_Leakage!$E$3:$E$6,0),1)</f>
        <v>1.4999999999999999E-2</v>
      </c>
      <c r="AC194" s="18">
        <v>30</v>
      </c>
      <c r="AD194" s="18">
        <v>30</v>
      </c>
      <c r="AE194" s="18" t="s">
        <v>68</v>
      </c>
      <c r="AF194" s="18" t="s">
        <v>36</v>
      </c>
      <c r="AG194" s="49">
        <v>0</v>
      </c>
      <c r="AH194" s="18">
        <v>0</v>
      </c>
      <c r="AI194" s="18" t="s">
        <v>68</v>
      </c>
      <c r="AJ194" s="18" t="s">
        <v>68</v>
      </c>
      <c r="AK194" s="18" t="s">
        <v>68</v>
      </c>
      <c r="AL194" s="18" t="s">
        <v>68</v>
      </c>
      <c r="AM194" s="18" t="s">
        <v>68</v>
      </c>
      <c r="AN194" s="18">
        <v>0</v>
      </c>
      <c r="AO194" s="18">
        <v>0</v>
      </c>
    </row>
    <row r="195" spans="1:41" x14ac:dyDescent="0.25">
      <c r="A195" s="118">
        <v>191</v>
      </c>
      <c r="B195" s="118">
        <v>3</v>
      </c>
      <c r="C195" s="118">
        <v>8</v>
      </c>
      <c r="D195" s="118">
        <v>5</v>
      </c>
      <c r="E195" s="118">
        <v>1</v>
      </c>
      <c r="F195" s="118">
        <v>14</v>
      </c>
      <c r="G195" s="118">
        <v>2</v>
      </c>
      <c r="H195" s="118">
        <v>3</v>
      </c>
      <c r="I195" s="118" t="s">
        <v>1005</v>
      </c>
      <c r="K195" s="116" t="s">
        <v>1973</v>
      </c>
      <c r="L195" s="18">
        <v>1</v>
      </c>
      <c r="M195" s="18" t="str">
        <f>INDEX(WeatherFiles!$A$14:$A$17,MATCH(Model_Input_Builder!$B195,WeatherFiles!$D$14:$D$17,0),1)</f>
        <v>USA_WA_Seattle-Tacoma.Intl.AP.727930_TMY3</v>
      </c>
      <c r="N195" s="18">
        <v>0</v>
      </c>
      <c r="O195" s="18">
        <v>0</v>
      </c>
      <c r="P195" s="18" t="str">
        <f>INDEX(Above_Ground_Wall_Con!$A$4:$A$19,MATCH(Model_Input_Builder!$C195,Above_Ground_Wall_Con!$D$4:$D$19,0),1)</f>
        <v>Wood-Framed - 2x6 - 24 in OC - R-21 Cavity - R-10 Header</v>
      </c>
      <c r="Q195" s="18" t="str">
        <f>INDEX(Ceiling_And_Roof_Con!$A$3:$A$7,MATCH(Model_Input_Builder!$D195,Ceiling_And_Roof_Con!$D$3:$D$7,0),1)</f>
        <v>Attic - R60 Cavity Insulation</v>
      </c>
      <c r="R195" s="18" t="str">
        <f>INDEX(Foundation_And_Floor_Con!$A$4:$A$27,MATCH(Model_Input_Builder!$E195,Foundation_And_Floor_Con!$AI$4:$AI$27,0),1)</f>
        <v>Vented Crawlspace - R0 Cavity Insulation</v>
      </c>
      <c r="S195" s="18" t="str">
        <f>INDEX(Windows!$A$4:$A$26,MATCH(Model_Input_Builder!$F195,Windows!$E$4:$E$26,0),1)</f>
        <v>Double, tint, non-metal</v>
      </c>
      <c r="T195" s="18">
        <f>INDEX(Windows!$C$4:$C$26,MATCH(Model_Input_Builder!$F195,Windows!$E$4:$E$26,0),1)</f>
        <v>0.52</v>
      </c>
      <c r="U195" s="18">
        <f>INDEX(Windows!$D$4:$D$26,MATCH(Model_Input_Builder!$F195,Windows!$E$4:$E$26,0),1)</f>
        <v>0.47</v>
      </c>
      <c r="V195" s="18" t="s">
        <v>278</v>
      </c>
      <c r="W195" s="18" t="s">
        <v>278</v>
      </c>
      <c r="X195" s="18" t="s">
        <v>347</v>
      </c>
      <c r="Y195" s="18" t="s">
        <v>33</v>
      </c>
      <c r="Z195" s="18" t="s">
        <v>34</v>
      </c>
      <c r="AA195" s="93">
        <f>INDEX(Duct_Leakage!$A$3:$A$6,MATCH(Model_Input_Builder!$G195,Duct_Leakage!$E$3:$E$6,0),1)</f>
        <v>0.06</v>
      </c>
      <c r="AB195" s="93">
        <f>INDEX(Duct_Leakage!$B$3:$B$6,MATCH(Model_Input_Builder!$G195,Duct_Leakage!$E$3:$E$6,0),1)</f>
        <v>0.03</v>
      </c>
      <c r="AC195" s="18">
        <v>30</v>
      </c>
      <c r="AD195" s="18">
        <v>30</v>
      </c>
      <c r="AE195" s="18" t="s">
        <v>68</v>
      </c>
      <c r="AF195" s="18" t="s">
        <v>36</v>
      </c>
      <c r="AG195" s="49">
        <v>0</v>
      </c>
      <c r="AH195" s="18">
        <v>0</v>
      </c>
      <c r="AI195" s="18" t="s">
        <v>68</v>
      </c>
      <c r="AJ195" s="18" t="s">
        <v>68</v>
      </c>
      <c r="AK195" s="18" t="s">
        <v>68</v>
      </c>
      <c r="AL195" s="18" t="s">
        <v>68</v>
      </c>
      <c r="AM195" s="18" t="s">
        <v>68</v>
      </c>
      <c r="AN195" s="18">
        <v>0</v>
      </c>
      <c r="AO195" s="18">
        <v>0</v>
      </c>
    </row>
    <row r="196" spans="1:41" x14ac:dyDescent="0.25">
      <c r="A196" s="118">
        <v>192</v>
      </c>
      <c r="B196" s="118">
        <v>1</v>
      </c>
      <c r="C196" s="118">
        <v>8</v>
      </c>
      <c r="D196" s="118">
        <v>4</v>
      </c>
      <c r="E196" s="118">
        <v>14</v>
      </c>
      <c r="F196" s="118">
        <v>14</v>
      </c>
      <c r="G196" s="118">
        <v>1</v>
      </c>
      <c r="H196" s="118">
        <v>1</v>
      </c>
      <c r="I196" s="118" t="s">
        <v>1006</v>
      </c>
      <c r="K196" s="116" t="s">
        <v>1974</v>
      </c>
      <c r="L196" s="18">
        <v>1</v>
      </c>
      <c r="M196" s="18" t="str">
        <f>INDEX(WeatherFiles!$A$14:$A$17,MATCH(Model_Input_Builder!$B196,WeatherFiles!$D$14:$D$17,0),1)</f>
        <v>USA_ID_Boise.AP-Gowen.Field.ANGB.726810_TMY3</v>
      </c>
      <c r="N196" s="18">
        <v>0</v>
      </c>
      <c r="O196" s="18">
        <v>0</v>
      </c>
      <c r="P196" s="18" t="str">
        <f>INDEX(Above_Ground_Wall_Con!$A$4:$A$19,MATCH(Model_Input_Builder!$C196,Above_Ground_Wall_Con!$D$4:$D$19,0),1)</f>
        <v>Wood-Framed - 2x6 - 24 in OC - R-21 Cavity - R-10 Header</v>
      </c>
      <c r="Q196" s="18" t="str">
        <f>INDEX(Ceiling_And_Roof_Con!$A$3:$A$7,MATCH(Model_Input_Builder!$D196,Ceiling_And_Roof_Con!$D$3:$D$7,0),1)</f>
        <v>Attic - R49 Cavity Insulation</v>
      </c>
      <c r="R196" s="18" t="str">
        <f>INDEX(Foundation_And_Floor_Con!$A$4:$A$27,MATCH(Model_Input_Builder!$E196,Foundation_And_Floor_Con!$AI$4:$AI$27,0),1)</f>
        <v>Heated Basement - R15 Exterior Insulation</v>
      </c>
      <c r="S196" s="18" t="str">
        <f>INDEX(Windows!$A$4:$A$26,MATCH(Model_Input_Builder!$F196,Windows!$E$4:$E$26,0),1)</f>
        <v>Double, tint, non-metal</v>
      </c>
      <c r="T196" s="18">
        <f>INDEX(Windows!$C$4:$C$26,MATCH(Model_Input_Builder!$F196,Windows!$E$4:$E$26,0),1)</f>
        <v>0.52</v>
      </c>
      <c r="U196" s="18">
        <f>INDEX(Windows!$D$4:$D$26,MATCH(Model_Input_Builder!$F196,Windows!$E$4:$E$26,0),1)</f>
        <v>0.47</v>
      </c>
      <c r="V196" s="18" t="s">
        <v>278</v>
      </c>
      <c r="W196" s="18" t="s">
        <v>278</v>
      </c>
      <c r="X196" s="18" t="s">
        <v>347</v>
      </c>
      <c r="Y196" s="18" t="s">
        <v>33</v>
      </c>
      <c r="Z196" s="18" t="s">
        <v>34</v>
      </c>
      <c r="AA196" s="93">
        <f>INDEX(Duct_Leakage!$A$3:$A$6,MATCH(Model_Input_Builder!$G196,Duct_Leakage!$E$3:$E$6,0),1)</f>
        <v>0.03</v>
      </c>
      <c r="AB196" s="93">
        <f>INDEX(Duct_Leakage!$B$3:$B$6,MATCH(Model_Input_Builder!$G196,Duct_Leakage!$E$3:$E$6,0),1)</f>
        <v>1.4999999999999999E-2</v>
      </c>
      <c r="AC196" s="18">
        <v>30</v>
      </c>
      <c r="AD196" s="18">
        <v>30</v>
      </c>
      <c r="AE196" s="18" t="s">
        <v>68</v>
      </c>
      <c r="AF196" s="18" t="s">
        <v>36</v>
      </c>
      <c r="AG196" s="49">
        <v>0</v>
      </c>
      <c r="AH196" s="18">
        <v>0</v>
      </c>
      <c r="AI196" s="18" t="s">
        <v>68</v>
      </c>
      <c r="AJ196" s="18" t="s">
        <v>68</v>
      </c>
      <c r="AK196" s="18" t="s">
        <v>68</v>
      </c>
      <c r="AL196" s="18" t="s">
        <v>68</v>
      </c>
      <c r="AM196" s="18" t="s">
        <v>68</v>
      </c>
      <c r="AN196" s="18">
        <v>0</v>
      </c>
      <c r="AO196" s="18">
        <v>0</v>
      </c>
    </row>
    <row r="197" spans="1:41" x14ac:dyDescent="0.25">
      <c r="A197" s="118">
        <v>193</v>
      </c>
      <c r="B197" s="118">
        <v>1</v>
      </c>
      <c r="C197" s="118">
        <v>7</v>
      </c>
      <c r="D197" s="118">
        <v>1</v>
      </c>
      <c r="E197" s="118">
        <v>10</v>
      </c>
      <c r="F197" s="118">
        <v>7</v>
      </c>
      <c r="G197" s="118">
        <v>2</v>
      </c>
      <c r="H197" s="118">
        <v>2</v>
      </c>
      <c r="I197" s="118" t="s">
        <v>1007</v>
      </c>
      <c r="K197" s="116" t="s">
        <v>1975</v>
      </c>
      <c r="L197" s="18">
        <v>1</v>
      </c>
      <c r="M197" s="18" t="str">
        <f>INDEX(WeatherFiles!$A$14:$A$17,MATCH(Model_Input_Builder!$B197,WeatherFiles!$D$14:$D$17,0),1)</f>
        <v>USA_ID_Boise.AP-Gowen.Field.ANGB.726810_TMY3</v>
      </c>
      <c r="N197" s="18">
        <v>0</v>
      </c>
      <c r="O197" s="18">
        <v>0</v>
      </c>
      <c r="P197" s="18" t="str">
        <f>INDEX(Above_Ground_Wall_Con!$A$4:$A$19,MATCH(Model_Input_Builder!$C197,Above_Ground_Wall_Con!$D$4:$D$19,0),1)</f>
        <v>Wood-Framed - 2x6 - 24 in OC - R-19 Cavity - R-10 Header</v>
      </c>
      <c r="Q197" s="18" t="str">
        <f>INDEX(Ceiling_And_Roof_Con!$A$3:$A$7,MATCH(Model_Input_Builder!$D197,Ceiling_And_Roof_Con!$D$3:$D$7,0),1)</f>
        <v>Attic - R0 Cavity Insulation</v>
      </c>
      <c r="R197" s="18" t="str">
        <f>INDEX(Foundation_And_Floor_Con!$A$4:$A$27,MATCH(Model_Input_Builder!$E197,Foundation_And_Floor_Con!$AI$4:$AI$27,0),1)</f>
        <v>Slab - R10 Under Full Slab with R5 Thermal Break</v>
      </c>
      <c r="S197" s="18" t="str">
        <f>INDEX(Windows!$A$4:$A$26,MATCH(Model_Input_Builder!$F197,Windows!$E$4:$E$26,0),1)</f>
        <v>Double, clear, metal, TB</v>
      </c>
      <c r="T197" s="18">
        <f>INDEX(Windows!$C$4:$C$26,MATCH(Model_Input_Builder!$F197,Windows!$E$4:$E$26,0),1)</f>
        <v>0.6</v>
      </c>
      <c r="U197" s="18">
        <f>INDEX(Windows!$D$4:$D$26,MATCH(Model_Input_Builder!$F197,Windows!$E$4:$E$26,0),1)</f>
        <v>0.62</v>
      </c>
      <c r="V197" s="18" t="s">
        <v>278</v>
      </c>
      <c r="W197" s="18" t="s">
        <v>278</v>
      </c>
      <c r="X197" s="18" t="s">
        <v>347</v>
      </c>
      <c r="Y197" s="18" t="s">
        <v>33</v>
      </c>
      <c r="Z197" s="18" t="s">
        <v>34</v>
      </c>
      <c r="AA197" s="93">
        <f>INDEX(Duct_Leakage!$A$3:$A$6,MATCH(Model_Input_Builder!$G197,Duct_Leakage!$E$3:$E$6,0),1)</f>
        <v>0.06</v>
      </c>
      <c r="AB197" s="93">
        <f>INDEX(Duct_Leakage!$B$3:$B$6,MATCH(Model_Input_Builder!$G197,Duct_Leakage!$E$3:$E$6,0),1)</f>
        <v>0.03</v>
      </c>
      <c r="AC197" s="18">
        <v>30</v>
      </c>
      <c r="AD197" s="18">
        <v>30</v>
      </c>
      <c r="AE197" s="18" t="s">
        <v>68</v>
      </c>
      <c r="AF197" s="18" t="s">
        <v>36</v>
      </c>
      <c r="AG197" s="49">
        <v>0</v>
      </c>
      <c r="AH197" s="18">
        <v>0</v>
      </c>
      <c r="AI197" s="18" t="s">
        <v>68</v>
      </c>
      <c r="AJ197" s="18" t="s">
        <v>68</v>
      </c>
      <c r="AK197" s="18" t="s">
        <v>68</v>
      </c>
      <c r="AL197" s="18" t="s">
        <v>68</v>
      </c>
      <c r="AM197" s="18" t="s">
        <v>68</v>
      </c>
      <c r="AN197" s="18">
        <v>0</v>
      </c>
      <c r="AO197" s="18">
        <v>0</v>
      </c>
    </row>
    <row r="198" spans="1:41" x14ac:dyDescent="0.25">
      <c r="A198" s="118">
        <v>194</v>
      </c>
      <c r="B198" s="118">
        <v>4</v>
      </c>
      <c r="C198" s="118">
        <v>6</v>
      </c>
      <c r="D198" s="118">
        <v>4</v>
      </c>
      <c r="E198" s="118">
        <v>2</v>
      </c>
      <c r="F198" s="118">
        <v>12</v>
      </c>
      <c r="G198" s="118">
        <v>4</v>
      </c>
      <c r="H198" s="118">
        <v>2</v>
      </c>
      <c r="I198" s="118" t="s">
        <v>1008</v>
      </c>
      <c r="K198" s="116" t="s">
        <v>1976</v>
      </c>
      <c r="L198" s="18">
        <v>1</v>
      </c>
      <c r="M198" s="18" t="str">
        <f>INDEX(WeatherFiles!$A$14:$A$17,MATCH(Model_Input_Builder!$B198,WeatherFiles!$D$14:$D$17,0),1)</f>
        <v>USA_WA_Spokane.Intl.AP.727850_TMY3</v>
      </c>
      <c r="N198" s="18">
        <v>0</v>
      </c>
      <c r="O198" s="18">
        <v>0</v>
      </c>
      <c r="P198" s="18" t="str">
        <f>INDEX(Above_Ground_Wall_Con!$A$4:$A$19,MATCH(Model_Input_Builder!$C198,Above_Ground_Wall_Con!$D$4:$D$19,0),1)</f>
        <v>Wood-Framed - 2x6 - 16 in OC - R-21 Cavity</v>
      </c>
      <c r="Q198" s="18" t="str">
        <f>INDEX(Ceiling_And_Roof_Con!$A$3:$A$7,MATCH(Model_Input_Builder!$D198,Ceiling_And_Roof_Con!$D$3:$D$7,0),1)</f>
        <v>Attic - R49 Cavity Insulation</v>
      </c>
      <c r="R198" s="18" t="str">
        <f>INDEX(Foundation_And_Floor_Con!$A$4:$A$27,MATCH(Model_Input_Builder!$E198,Foundation_And_Floor_Con!$AI$4:$AI$27,0),1)</f>
        <v>Vented Crawlspace - R13 Cavity Insulation</v>
      </c>
      <c r="S198" s="18" t="str">
        <f>INDEX(Windows!$A$4:$A$26,MATCH(Model_Input_Builder!$F198,Windows!$E$4:$E$26,0),1)</f>
        <v>Single, clear, non-metal</v>
      </c>
      <c r="T198" s="18">
        <f>INDEX(Windows!$C$4:$C$26,MATCH(Model_Input_Builder!$F198,Windows!$E$4:$E$26,0),1)</f>
        <v>0.88</v>
      </c>
      <c r="U198" s="18">
        <f>INDEX(Windows!$D$4:$D$26,MATCH(Model_Input_Builder!$F198,Windows!$E$4:$E$26,0),1)</f>
        <v>0.64</v>
      </c>
      <c r="V198" s="18" t="s">
        <v>278</v>
      </c>
      <c r="W198" s="18" t="s">
        <v>278</v>
      </c>
      <c r="X198" s="18" t="s">
        <v>347</v>
      </c>
      <c r="Y198" s="18" t="s">
        <v>33</v>
      </c>
      <c r="Z198" s="18" t="s">
        <v>34</v>
      </c>
      <c r="AA198" s="93">
        <f>INDEX(Duct_Leakage!$A$3:$A$6,MATCH(Model_Input_Builder!$G198,Duct_Leakage!$E$3:$E$6,0),1)</f>
        <v>0.18</v>
      </c>
      <c r="AB198" s="93">
        <f>INDEX(Duct_Leakage!$B$3:$B$6,MATCH(Model_Input_Builder!$G198,Duct_Leakage!$E$3:$E$6,0),1)</f>
        <v>0.09</v>
      </c>
      <c r="AC198" s="18">
        <v>30</v>
      </c>
      <c r="AD198" s="18">
        <v>30</v>
      </c>
      <c r="AE198" s="18" t="s">
        <v>68</v>
      </c>
      <c r="AF198" s="18" t="s">
        <v>36</v>
      </c>
      <c r="AG198" s="49">
        <v>0</v>
      </c>
      <c r="AH198" s="18">
        <v>0</v>
      </c>
      <c r="AI198" s="18" t="s">
        <v>68</v>
      </c>
      <c r="AJ198" s="18" t="s">
        <v>68</v>
      </c>
      <c r="AK198" s="18" t="s">
        <v>68</v>
      </c>
      <c r="AL198" s="18" t="s">
        <v>68</v>
      </c>
      <c r="AM198" s="18" t="s">
        <v>68</v>
      </c>
      <c r="AN198" s="18">
        <v>0</v>
      </c>
      <c r="AO198" s="18">
        <v>0</v>
      </c>
    </row>
    <row r="199" spans="1:41" x14ac:dyDescent="0.25">
      <c r="A199" s="118">
        <v>195</v>
      </c>
      <c r="B199" s="118">
        <v>4</v>
      </c>
      <c r="C199" s="118">
        <v>5</v>
      </c>
      <c r="D199" s="118">
        <v>3</v>
      </c>
      <c r="E199" s="118">
        <v>14</v>
      </c>
      <c r="F199" s="118">
        <v>3</v>
      </c>
      <c r="G199" s="118">
        <v>4</v>
      </c>
      <c r="H199" s="118">
        <v>4</v>
      </c>
      <c r="I199" s="118" t="s">
        <v>1009</v>
      </c>
      <c r="K199" s="116" t="s">
        <v>1977</v>
      </c>
      <c r="L199" s="18">
        <v>1</v>
      </c>
      <c r="M199" s="18" t="str">
        <f>INDEX(WeatherFiles!$A$14:$A$17,MATCH(Model_Input_Builder!$B199,WeatherFiles!$D$14:$D$17,0),1)</f>
        <v>USA_WA_Spokane.Intl.AP.727850_TMY3</v>
      </c>
      <c r="N199" s="18">
        <v>0</v>
      </c>
      <c r="O199" s="18">
        <v>0</v>
      </c>
      <c r="P199" s="18" t="str">
        <f>INDEX(Above_Ground_Wall_Con!$A$4:$A$19,MATCH(Model_Input_Builder!$C199,Above_Ground_Wall_Con!$D$4:$D$19,0),1)</f>
        <v>Wood-Framed - 2x6 - 16 in OC - R-19 Cavity</v>
      </c>
      <c r="Q199" s="18" t="str">
        <f>INDEX(Ceiling_And_Roof_Con!$A$3:$A$7,MATCH(Model_Input_Builder!$D199,Ceiling_And_Roof_Con!$D$3:$D$7,0),1)</f>
        <v>Attic - R38 Cavity Insulation</v>
      </c>
      <c r="R199" s="18" t="str">
        <f>INDEX(Foundation_And_Floor_Con!$A$4:$A$27,MATCH(Model_Input_Builder!$E199,Foundation_And_Floor_Con!$AI$4:$AI$27,0),1)</f>
        <v>Heated Basement - R15 Exterior Insulation</v>
      </c>
      <c r="S199" s="18" t="str">
        <f>INDEX(Windows!$A$4:$A$26,MATCH(Model_Input_Builder!$F199,Windows!$E$4:$E$26,0),1)</f>
        <v>Double, tint, metal</v>
      </c>
      <c r="T199" s="18">
        <f>INDEX(Windows!$C$4:$C$26,MATCH(Model_Input_Builder!$F199,Windows!$E$4:$E$26,0),1)</f>
        <v>0.83</v>
      </c>
      <c r="U199" s="18">
        <f>INDEX(Windows!$D$4:$D$26,MATCH(Model_Input_Builder!$F199,Windows!$E$4:$E$26,0),1)</f>
        <v>0.54</v>
      </c>
      <c r="V199" s="18" t="s">
        <v>278</v>
      </c>
      <c r="W199" s="18" t="s">
        <v>278</v>
      </c>
      <c r="X199" s="18" t="s">
        <v>347</v>
      </c>
      <c r="Y199" s="18" t="s">
        <v>33</v>
      </c>
      <c r="Z199" s="18" t="s">
        <v>34</v>
      </c>
      <c r="AA199" s="93">
        <f>INDEX(Duct_Leakage!$A$3:$A$6,MATCH(Model_Input_Builder!$G199,Duct_Leakage!$E$3:$E$6,0),1)</f>
        <v>0.18</v>
      </c>
      <c r="AB199" s="93">
        <f>INDEX(Duct_Leakage!$B$3:$B$6,MATCH(Model_Input_Builder!$G199,Duct_Leakage!$E$3:$E$6,0),1)</f>
        <v>0.09</v>
      </c>
      <c r="AC199" s="18">
        <v>30</v>
      </c>
      <c r="AD199" s="18">
        <v>30</v>
      </c>
      <c r="AE199" s="18" t="s">
        <v>68</v>
      </c>
      <c r="AF199" s="18" t="s">
        <v>36</v>
      </c>
      <c r="AG199" s="49">
        <v>0</v>
      </c>
      <c r="AH199" s="18">
        <v>0</v>
      </c>
      <c r="AI199" s="18" t="s">
        <v>68</v>
      </c>
      <c r="AJ199" s="18" t="s">
        <v>68</v>
      </c>
      <c r="AK199" s="18" t="s">
        <v>68</v>
      </c>
      <c r="AL199" s="18" t="s">
        <v>68</v>
      </c>
      <c r="AM199" s="18" t="s">
        <v>68</v>
      </c>
      <c r="AN199" s="18">
        <v>0</v>
      </c>
      <c r="AO199" s="18">
        <v>0</v>
      </c>
    </row>
    <row r="200" spans="1:41" x14ac:dyDescent="0.25">
      <c r="A200" s="118">
        <v>196</v>
      </c>
      <c r="B200" s="118">
        <v>3</v>
      </c>
      <c r="C200" s="118">
        <v>7</v>
      </c>
      <c r="D200" s="118">
        <v>3</v>
      </c>
      <c r="E200" s="118">
        <v>12</v>
      </c>
      <c r="F200" s="118">
        <v>17</v>
      </c>
      <c r="G200" s="118">
        <v>3</v>
      </c>
      <c r="H200" s="118">
        <v>2</v>
      </c>
      <c r="I200" s="118" t="s">
        <v>1010</v>
      </c>
      <c r="K200" s="116" t="s">
        <v>1978</v>
      </c>
      <c r="L200" s="18">
        <v>1</v>
      </c>
      <c r="M200" s="18" t="str">
        <f>INDEX(WeatherFiles!$A$14:$A$17,MATCH(Model_Input_Builder!$B200,WeatherFiles!$D$14:$D$17,0),1)</f>
        <v>USA_WA_Seattle-Tacoma.Intl.AP.727930_TMY3</v>
      </c>
      <c r="N200" s="18">
        <v>0</v>
      </c>
      <c r="O200" s="18">
        <v>0</v>
      </c>
      <c r="P200" s="18" t="str">
        <f>INDEX(Above_Ground_Wall_Con!$A$4:$A$19,MATCH(Model_Input_Builder!$C200,Above_Ground_Wall_Con!$D$4:$D$19,0),1)</f>
        <v>Wood-Framed - 2x6 - 24 in OC - R-19 Cavity - R-10 Header</v>
      </c>
      <c r="Q200" s="18" t="str">
        <f>INDEX(Ceiling_And_Roof_Con!$A$3:$A$7,MATCH(Model_Input_Builder!$D200,Ceiling_And_Roof_Con!$D$3:$D$7,0),1)</f>
        <v>Attic - R38 Cavity Insulation</v>
      </c>
      <c r="R200" s="18" t="str">
        <f>INDEX(Foundation_And_Floor_Con!$A$4:$A$27,MATCH(Model_Input_Builder!$E200,Foundation_And_Floor_Con!$AI$4:$AI$27,0),1)</f>
        <v>Heated Basement - R5 Exterior Insulation</v>
      </c>
      <c r="S200" s="18" t="str">
        <f>INDEX(Windows!$A$4:$A$26,MATCH(Model_Input_Builder!$F200,Windows!$E$4:$E$26,0),1)</f>
        <v>Double, low-e, low SHGC, argon, non-metal</v>
      </c>
      <c r="T200" s="18">
        <f>INDEX(Windows!$C$4:$C$26,MATCH(Model_Input_Builder!$F200,Windows!$E$4:$E$26,0),1)</f>
        <v>0.27</v>
      </c>
      <c r="U200" s="18">
        <f>INDEX(Windows!$D$4:$D$26,MATCH(Model_Input_Builder!$F200,Windows!$E$4:$E$26,0),1)</f>
        <v>0.2</v>
      </c>
      <c r="V200" s="18" t="s">
        <v>278</v>
      </c>
      <c r="W200" s="18" t="s">
        <v>278</v>
      </c>
      <c r="X200" s="18" t="s">
        <v>347</v>
      </c>
      <c r="Y200" s="18" t="s">
        <v>33</v>
      </c>
      <c r="Z200" s="18" t="s">
        <v>34</v>
      </c>
      <c r="AA200" s="93">
        <f>INDEX(Duct_Leakage!$A$3:$A$6,MATCH(Model_Input_Builder!$G200,Duct_Leakage!$E$3:$E$6,0),1)</f>
        <v>0.127</v>
      </c>
      <c r="AB200" s="93">
        <f>INDEX(Duct_Leakage!$B$3:$B$6,MATCH(Model_Input_Builder!$G200,Duct_Leakage!$E$3:$E$6,0),1)</f>
        <v>6.3E-2</v>
      </c>
      <c r="AC200" s="18">
        <v>30</v>
      </c>
      <c r="AD200" s="18">
        <v>30</v>
      </c>
      <c r="AE200" s="18" t="s">
        <v>68</v>
      </c>
      <c r="AF200" s="18" t="s">
        <v>36</v>
      </c>
      <c r="AG200" s="49">
        <v>0</v>
      </c>
      <c r="AH200" s="18">
        <v>0</v>
      </c>
      <c r="AI200" s="18" t="s">
        <v>68</v>
      </c>
      <c r="AJ200" s="18" t="s">
        <v>68</v>
      </c>
      <c r="AK200" s="18" t="s">
        <v>68</v>
      </c>
      <c r="AL200" s="18" t="s">
        <v>68</v>
      </c>
      <c r="AM200" s="18" t="s">
        <v>68</v>
      </c>
      <c r="AN200" s="18">
        <v>0</v>
      </c>
      <c r="AO200" s="18">
        <v>0</v>
      </c>
    </row>
    <row r="201" spans="1:41" x14ac:dyDescent="0.25">
      <c r="A201" s="118">
        <v>197</v>
      </c>
      <c r="B201" s="118">
        <v>1</v>
      </c>
      <c r="C201" s="118">
        <v>7</v>
      </c>
      <c r="D201" s="118">
        <v>3</v>
      </c>
      <c r="E201" s="118">
        <v>1</v>
      </c>
      <c r="F201" s="118">
        <v>13</v>
      </c>
      <c r="G201" s="118">
        <v>4</v>
      </c>
      <c r="H201" s="118">
        <v>3</v>
      </c>
      <c r="I201" s="118" t="s">
        <v>1011</v>
      </c>
      <c r="K201" s="116" t="s">
        <v>1979</v>
      </c>
      <c r="L201" s="18">
        <v>1</v>
      </c>
      <c r="M201" s="18" t="str">
        <f>INDEX(WeatherFiles!$A$14:$A$17,MATCH(Model_Input_Builder!$B201,WeatherFiles!$D$14:$D$17,0),1)</f>
        <v>USA_ID_Boise.AP-Gowen.Field.ANGB.726810_TMY3</v>
      </c>
      <c r="N201" s="18">
        <v>0</v>
      </c>
      <c r="O201" s="18">
        <v>0</v>
      </c>
      <c r="P201" s="18" t="str">
        <f>INDEX(Above_Ground_Wall_Con!$A$4:$A$19,MATCH(Model_Input_Builder!$C201,Above_Ground_Wall_Con!$D$4:$D$19,0),1)</f>
        <v>Wood-Framed - 2x6 - 24 in OC - R-19 Cavity - R-10 Header</v>
      </c>
      <c r="Q201" s="18" t="str">
        <f>INDEX(Ceiling_And_Roof_Con!$A$3:$A$7,MATCH(Model_Input_Builder!$D201,Ceiling_And_Roof_Con!$D$3:$D$7,0),1)</f>
        <v>Attic - R38 Cavity Insulation</v>
      </c>
      <c r="R201" s="18" t="str">
        <f>INDEX(Foundation_And_Floor_Con!$A$4:$A$27,MATCH(Model_Input_Builder!$E201,Foundation_And_Floor_Con!$AI$4:$AI$27,0),1)</f>
        <v>Vented Crawlspace - R0 Cavity Insulation</v>
      </c>
      <c r="S201" s="18" t="str">
        <f>INDEX(Windows!$A$4:$A$26,MATCH(Model_Input_Builder!$F201,Windows!$E$4:$E$26,0),1)</f>
        <v>Double, clear, non-metal</v>
      </c>
      <c r="T201" s="18">
        <f>INDEX(Windows!$C$4:$C$26,MATCH(Model_Input_Builder!$F201,Windows!$E$4:$E$26,0),1)</f>
        <v>0.52</v>
      </c>
      <c r="U201" s="18">
        <f>INDEX(Windows!$D$4:$D$26,MATCH(Model_Input_Builder!$F201,Windows!$E$4:$E$26,0),1)</f>
        <v>0.56999999999999995</v>
      </c>
      <c r="V201" s="18" t="s">
        <v>278</v>
      </c>
      <c r="W201" s="18" t="s">
        <v>278</v>
      </c>
      <c r="X201" s="18" t="s">
        <v>347</v>
      </c>
      <c r="Y201" s="18" t="s">
        <v>33</v>
      </c>
      <c r="Z201" s="18" t="s">
        <v>34</v>
      </c>
      <c r="AA201" s="93">
        <f>INDEX(Duct_Leakage!$A$3:$A$6,MATCH(Model_Input_Builder!$G201,Duct_Leakage!$E$3:$E$6,0),1)</f>
        <v>0.18</v>
      </c>
      <c r="AB201" s="93">
        <f>INDEX(Duct_Leakage!$B$3:$B$6,MATCH(Model_Input_Builder!$G201,Duct_Leakage!$E$3:$E$6,0),1)</f>
        <v>0.09</v>
      </c>
      <c r="AC201" s="18">
        <v>30</v>
      </c>
      <c r="AD201" s="18">
        <v>30</v>
      </c>
      <c r="AE201" s="18" t="s">
        <v>68</v>
      </c>
      <c r="AF201" s="18" t="s">
        <v>36</v>
      </c>
      <c r="AG201" s="49">
        <v>0</v>
      </c>
      <c r="AH201" s="18">
        <v>0</v>
      </c>
      <c r="AI201" s="18" t="s">
        <v>68</v>
      </c>
      <c r="AJ201" s="18" t="s">
        <v>68</v>
      </c>
      <c r="AK201" s="18" t="s">
        <v>68</v>
      </c>
      <c r="AL201" s="18" t="s">
        <v>68</v>
      </c>
      <c r="AM201" s="18" t="s">
        <v>68</v>
      </c>
      <c r="AN201" s="18">
        <v>0</v>
      </c>
      <c r="AO201" s="18">
        <v>0</v>
      </c>
    </row>
    <row r="202" spans="1:41" x14ac:dyDescent="0.25">
      <c r="A202" s="118">
        <v>198</v>
      </c>
      <c r="B202" s="118">
        <v>4</v>
      </c>
      <c r="C202" s="118">
        <v>4</v>
      </c>
      <c r="D202" s="118">
        <v>3</v>
      </c>
      <c r="E202" s="118">
        <v>5</v>
      </c>
      <c r="F202" s="118">
        <v>20</v>
      </c>
      <c r="G202" s="118">
        <v>2</v>
      </c>
      <c r="H202" s="118">
        <v>2</v>
      </c>
      <c r="I202" s="118" t="s">
        <v>1012</v>
      </c>
      <c r="K202" s="116" t="s">
        <v>1980</v>
      </c>
      <c r="L202" s="18">
        <v>1</v>
      </c>
      <c r="M202" s="18" t="str">
        <f>INDEX(WeatherFiles!$A$14:$A$17,MATCH(Model_Input_Builder!$B202,WeatherFiles!$D$14:$D$17,0),1)</f>
        <v>USA_WA_Spokane.Intl.AP.727850_TMY3</v>
      </c>
      <c r="N202" s="18">
        <v>0</v>
      </c>
      <c r="O202" s="18">
        <v>0</v>
      </c>
      <c r="P202" s="18" t="str">
        <f>INDEX(Above_Ground_Wall_Con!$A$4:$A$19,MATCH(Model_Input_Builder!$C202,Above_Ground_Wall_Con!$D$4:$D$19,0),1)</f>
        <v>Wood-Framed - 2x6 - 16 in OC - R-0 Cavity</v>
      </c>
      <c r="Q202" s="18" t="str">
        <f>INDEX(Ceiling_And_Roof_Con!$A$3:$A$7,MATCH(Model_Input_Builder!$D202,Ceiling_And_Roof_Con!$D$3:$D$7,0),1)</f>
        <v>Attic - R38 Cavity Insulation</v>
      </c>
      <c r="R202" s="18" t="str">
        <f>INDEX(Foundation_And_Floor_Con!$A$4:$A$27,MATCH(Model_Input_Builder!$E202,Foundation_And_Floor_Con!$AI$4:$AI$27,0),1)</f>
        <v>Vented Crawlspace - R38 Cavity Insulation</v>
      </c>
      <c r="S202" s="18" t="str">
        <f>INDEX(Windows!$A$4:$A$26,MATCH(Model_Input_Builder!$F202,Windows!$E$4:$E$26,0),1)</f>
        <v>Triple, low-e, low SHGC, argon, non-metal</v>
      </c>
      <c r="T202" s="18">
        <f>INDEX(Windows!$C$4:$C$26,MATCH(Model_Input_Builder!$F202,Windows!$E$4:$E$26,0),1)</f>
        <v>0.19</v>
      </c>
      <c r="U202" s="18">
        <f>INDEX(Windows!$D$4:$D$26,MATCH(Model_Input_Builder!$F202,Windows!$E$4:$E$26,0),1)</f>
        <v>0.18</v>
      </c>
      <c r="V202" s="18" t="s">
        <v>278</v>
      </c>
      <c r="W202" s="18" t="s">
        <v>278</v>
      </c>
      <c r="X202" s="18" t="s">
        <v>347</v>
      </c>
      <c r="Y202" s="18" t="s">
        <v>33</v>
      </c>
      <c r="Z202" s="18" t="s">
        <v>34</v>
      </c>
      <c r="AA202" s="93">
        <f>INDEX(Duct_Leakage!$A$3:$A$6,MATCH(Model_Input_Builder!$G202,Duct_Leakage!$E$3:$E$6,0),1)</f>
        <v>0.06</v>
      </c>
      <c r="AB202" s="93">
        <f>INDEX(Duct_Leakage!$B$3:$B$6,MATCH(Model_Input_Builder!$G202,Duct_Leakage!$E$3:$E$6,0),1)</f>
        <v>0.03</v>
      </c>
      <c r="AC202" s="18">
        <v>30</v>
      </c>
      <c r="AD202" s="18">
        <v>30</v>
      </c>
      <c r="AE202" s="18" t="s">
        <v>68</v>
      </c>
      <c r="AF202" s="18" t="s">
        <v>36</v>
      </c>
      <c r="AG202" s="49">
        <v>0</v>
      </c>
      <c r="AH202" s="18">
        <v>0</v>
      </c>
      <c r="AI202" s="18" t="s">
        <v>68</v>
      </c>
      <c r="AJ202" s="18" t="s">
        <v>68</v>
      </c>
      <c r="AK202" s="18" t="s">
        <v>68</v>
      </c>
      <c r="AL202" s="18" t="s">
        <v>68</v>
      </c>
      <c r="AM202" s="18" t="s">
        <v>68</v>
      </c>
      <c r="AN202" s="18">
        <v>0</v>
      </c>
      <c r="AO202" s="18">
        <v>0</v>
      </c>
    </row>
    <row r="203" spans="1:41" x14ac:dyDescent="0.25">
      <c r="A203" s="118">
        <v>199</v>
      </c>
      <c r="B203" s="118">
        <v>3</v>
      </c>
      <c r="C203" s="118">
        <v>5</v>
      </c>
      <c r="D203" s="118">
        <v>2</v>
      </c>
      <c r="E203" s="118">
        <v>9</v>
      </c>
      <c r="F203" s="118">
        <v>9</v>
      </c>
      <c r="G203" s="118">
        <v>3</v>
      </c>
      <c r="H203" s="118">
        <v>2</v>
      </c>
      <c r="I203" s="118" t="s">
        <v>1013</v>
      </c>
      <c r="K203" s="116" t="s">
        <v>1981</v>
      </c>
      <c r="L203" s="18">
        <v>1</v>
      </c>
      <c r="M203" s="18" t="str">
        <f>INDEX(WeatherFiles!$A$14:$A$17,MATCH(Model_Input_Builder!$B203,WeatherFiles!$D$14:$D$17,0),1)</f>
        <v>USA_WA_Seattle-Tacoma.Intl.AP.727930_TMY3</v>
      </c>
      <c r="N203" s="18">
        <v>0</v>
      </c>
      <c r="O203" s="18">
        <v>0</v>
      </c>
      <c r="P203" s="18" t="str">
        <f>INDEX(Above_Ground_Wall_Con!$A$4:$A$19,MATCH(Model_Input_Builder!$C203,Above_Ground_Wall_Con!$D$4:$D$19,0),1)</f>
        <v>Wood-Framed - 2x6 - 16 in OC - R-19 Cavity</v>
      </c>
      <c r="Q203" s="18" t="str">
        <f>INDEX(Ceiling_And_Roof_Con!$A$3:$A$7,MATCH(Model_Input_Builder!$D203,Ceiling_And_Roof_Con!$D$3:$D$7,0),1)</f>
        <v>Attic - R30 Cavity Insulation</v>
      </c>
      <c r="R203" s="18" t="str">
        <f>INDEX(Foundation_And_Floor_Con!$A$4:$A$27,MATCH(Model_Input_Builder!$E203,Foundation_And_Floor_Con!$AI$4:$AI$27,0),1)</f>
        <v>Slab - R10 Perimeter with No Thermal Break</v>
      </c>
      <c r="S203" s="18" t="str">
        <f>INDEX(Windows!$A$4:$A$26,MATCH(Model_Input_Builder!$F203,Windows!$E$4:$E$26,0),1)</f>
        <v>Double, low-e, high SHGC, argon, metal, TB</v>
      </c>
      <c r="T203" s="18">
        <f>INDEX(Windows!$C$4:$C$26,MATCH(Model_Input_Builder!$F203,Windows!$E$4:$E$26,0),1)</f>
        <v>0.42</v>
      </c>
      <c r="U203" s="18">
        <f>INDEX(Windows!$D$4:$D$26,MATCH(Model_Input_Builder!$F203,Windows!$E$4:$E$26,0),1)</f>
        <v>0.55000000000000004</v>
      </c>
      <c r="V203" s="18" t="s">
        <v>278</v>
      </c>
      <c r="W203" s="18" t="s">
        <v>278</v>
      </c>
      <c r="X203" s="18" t="s">
        <v>347</v>
      </c>
      <c r="Y203" s="18" t="s">
        <v>33</v>
      </c>
      <c r="Z203" s="18" t="s">
        <v>34</v>
      </c>
      <c r="AA203" s="93">
        <f>INDEX(Duct_Leakage!$A$3:$A$6,MATCH(Model_Input_Builder!$G203,Duct_Leakage!$E$3:$E$6,0),1)</f>
        <v>0.127</v>
      </c>
      <c r="AB203" s="93">
        <f>INDEX(Duct_Leakage!$B$3:$B$6,MATCH(Model_Input_Builder!$G203,Duct_Leakage!$E$3:$E$6,0),1)</f>
        <v>6.3E-2</v>
      </c>
      <c r="AC203" s="18">
        <v>30</v>
      </c>
      <c r="AD203" s="18">
        <v>30</v>
      </c>
      <c r="AE203" s="18" t="s">
        <v>68</v>
      </c>
      <c r="AF203" s="18" t="s">
        <v>36</v>
      </c>
      <c r="AG203" s="49">
        <v>0</v>
      </c>
      <c r="AH203" s="18">
        <v>0</v>
      </c>
      <c r="AI203" s="18" t="s">
        <v>68</v>
      </c>
      <c r="AJ203" s="18" t="s">
        <v>68</v>
      </c>
      <c r="AK203" s="18" t="s">
        <v>68</v>
      </c>
      <c r="AL203" s="18" t="s">
        <v>68</v>
      </c>
      <c r="AM203" s="18" t="s">
        <v>68</v>
      </c>
      <c r="AN203" s="18">
        <v>0</v>
      </c>
      <c r="AO203" s="18">
        <v>0</v>
      </c>
    </row>
    <row r="204" spans="1:41" x14ac:dyDescent="0.25">
      <c r="A204" s="118">
        <v>200</v>
      </c>
      <c r="B204" s="118">
        <v>1</v>
      </c>
      <c r="C204" s="118">
        <v>1</v>
      </c>
      <c r="D204" s="118">
        <v>3</v>
      </c>
      <c r="E204" s="118">
        <v>6</v>
      </c>
      <c r="F204" s="118">
        <v>14</v>
      </c>
      <c r="G204" s="118">
        <v>3</v>
      </c>
      <c r="H204" s="118">
        <v>4</v>
      </c>
      <c r="I204" s="118" t="s">
        <v>1014</v>
      </c>
      <c r="K204" s="116" t="s">
        <v>1982</v>
      </c>
      <c r="L204" s="18">
        <v>1</v>
      </c>
      <c r="M204" s="18" t="str">
        <f>INDEX(WeatherFiles!$A$14:$A$17,MATCH(Model_Input_Builder!$B204,WeatherFiles!$D$14:$D$17,0),1)</f>
        <v>USA_ID_Boise.AP-Gowen.Field.ANGB.726810_TMY3</v>
      </c>
      <c r="N204" s="18">
        <v>0</v>
      </c>
      <c r="O204" s="18">
        <v>0</v>
      </c>
      <c r="P204" s="18" t="str">
        <f>INDEX(Above_Ground_Wall_Con!$A$4:$A$19,MATCH(Model_Input_Builder!$C204,Above_Ground_Wall_Con!$D$4:$D$19,0),1)</f>
        <v>Wood-Framed - 2x4 - 16 in OC - R-0 Cavity</v>
      </c>
      <c r="Q204" s="18" t="str">
        <f>INDEX(Ceiling_And_Roof_Con!$A$3:$A$7,MATCH(Model_Input_Builder!$D204,Ceiling_And_Roof_Con!$D$3:$D$7,0),1)</f>
        <v>Attic - R38 Cavity Insulation</v>
      </c>
      <c r="R204" s="18" t="str">
        <f>INDEX(Foundation_And_Floor_Con!$A$4:$A$27,MATCH(Model_Input_Builder!$E204,Foundation_And_Floor_Con!$AI$4:$AI$27,0),1)</f>
        <v>Slab - Uninsulated</v>
      </c>
      <c r="S204" s="18" t="str">
        <f>INDEX(Windows!$A$4:$A$26,MATCH(Model_Input_Builder!$F204,Windows!$E$4:$E$26,0),1)</f>
        <v>Double, tint, non-metal</v>
      </c>
      <c r="T204" s="18">
        <f>INDEX(Windows!$C$4:$C$26,MATCH(Model_Input_Builder!$F204,Windows!$E$4:$E$26,0),1)</f>
        <v>0.52</v>
      </c>
      <c r="U204" s="18">
        <f>INDEX(Windows!$D$4:$D$26,MATCH(Model_Input_Builder!$F204,Windows!$E$4:$E$26,0),1)</f>
        <v>0.47</v>
      </c>
      <c r="V204" s="18" t="s">
        <v>278</v>
      </c>
      <c r="W204" s="18" t="s">
        <v>278</v>
      </c>
      <c r="X204" s="18" t="s">
        <v>347</v>
      </c>
      <c r="Y204" s="18" t="s">
        <v>33</v>
      </c>
      <c r="Z204" s="18" t="s">
        <v>34</v>
      </c>
      <c r="AA204" s="93">
        <f>INDEX(Duct_Leakage!$A$3:$A$6,MATCH(Model_Input_Builder!$G204,Duct_Leakage!$E$3:$E$6,0),1)</f>
        <v>0.127</v>
      </c>
      <c r="AB204" s="93">
        <f>INDEX(Duct_Leakage!$B$3:$B$6,MATCH(Model_Input_Builder!$G204,Duct_Leakage!$E$3:$E$6,0),1)</f>
        <v>6.3E-2</v>
      </c>
      <c r="AC204" s="18">
        <v>30</v>
      </c>
      <c r="AD204" s="18">
        <v>30</v>
      </c>
      <c r="AE204" s="18" t="s">
        <v>68</v>
      </c>
      <c r="AF204" s="18" t="s">
        <v>36</v>
      </c>
      <c r="AG204" s="49">
        <v>0</v>
      </c>
      <c r="AH204" s="18">
        <v>0</v>
      </c>
      <c r="AI204" s="18" t="s">
        <v>68</v>
      </c>
      <c r="AJ204" s="18" t="s">
        <v>68</v>
      </c>
      <c r="AK204" s="18" t="s">
        <v>68</v>
      </c>
      <c r="AL204" s="18" t="s">
        <v>68</v>
      </c>
      <c r="AM204" s="18" t="s">
        <v>68</v>
      </c>
      <c r="AN204" s="18">
        <v>0</v>
      </c>
      <c r="AO204" s="18">
        <v>0</v>
      </c>
    </row>
    <row r="205" spans="1:41" x14ac:dyDescent="0.25">
      <c r="A205" s="118">
        <v>201</v>
      </c>
      <c r="B205" s="118">
        <v>4</v>
      </c>
      <c r="C205" s="118">
        <v>8</v>
      </c>
      <c r="D205" s="118">
        <v>5</v>
      </c>
      <c r="E205" s="118">
        <v>10</v>
      </c>
      <c r="F205" s="118">
        <v>20</v>
      </c>
      <c r="G205" s="118">
        <v>4</v>
      </c>
      <c r="H205" s="118">
        <v>2</v>
      </c>
      <c r="I205" s="118" t="s">
        <v>1015</v>
      </c>
      <c r="K205" s="116" t="s">
        <v>1983</v>
      </c>
      <c r="L205" s="18">
        <v>1</v>
      </c>
      <c r="M205" s="18" t="str">
        <f>INDEX(WeatherFiles!$A$14:$A$17,MATCH(Model_Input_Builder!$B205,WeatherFiles!$D$14:$D$17,0),1)</f>
        <v>USA_WA_Spokane.Intl.AP.727850_TMY3</v>
      </c>
      <c r="N205" s="18">
        <v>0</v>
      </c>
      <c r="O205" s="18">
        <v>0</v>
      </c>
      <c r="P205" s="18" t="str">
        <f>INDEX(Above_Ground_Wall_Con!$A$4:$A$19,MATCH(Model_Input_Builder!$C205,Above_Ground_Wall_Con!$D$4:$D$19,0),1)</f>
        <v>Wood-Framed - 2x6 - 24 in OC - R-21 Cavity - R-10 Header</v>
      </c>
      <c r="Q205" s="18" t="str">
        <f>INDEX(Ceiling_And_Roof_Con!$A$3:$A$7,MATCH(Model_Input_Builder!$D205,Ceiling_And_Roof_Con!$D$3:$D$7,0),1)</f>
        <v>Attic - R60 Cavity Insulation</v>
      </c>
      <c r="R205" s="18" t="str">
        <f>INDEX(Foundation_And_Floor_Con!$A$4:$A$27,MATCH(Model_Input_Builder!$E205,Foundation_And_Floor_Con!$AI$4:$AI$27,0),1)</f>
        <v>Slab - R10 Under Full Slab with R5 Thermal Break</v>
      </c>
      <c r="S205" s="18" t="str">
        <f>INDEX(Windows!$A$4:$A$26,MATCH(Model_Input_Builder!$F205,Windows!$E$4:$E$26,0),1)</f>
        <v>Triple, low-e, low SHGC, argon, non-metal</v>
      </c>
      <c r="T205" s="18">
        <f>INDEX(Windows!$C$4:$C$26,MATCH(Model_Input_Builder!$F205,Windows!$E$4:$E$26,0),1)</f>
        <v>0.19</v>
      </c>
      <c r="U205" s="18">
        <f>INDEX(Windows!$D$4:$D$26,MATCH(Model_Input_Builder!$F205,Windows!$E$4:$E$26,0),1)</f>
        <v>0.18</v>
      </c>
      <c r="V205" s="18" t="s">
        <v>278</v>
      </c>
      <c r="W205" s="18" t="s">
        <v>278</v>
      </c>
      <c r="X205" s="18" t="s">
        <v>347</v>
      </c>
      <c r="Y205" s="18" t="s">
        <v>33</v>
      </c>
      <c r="Z205" s="18" t="s">
        <v>34</v>
      </c>
      <c r="AA205" s="93">
        <f>INDEX(Duct_Leakage!$A$3:$A$6,MATCH(Model_Input_Builder!$G205,Duct_Leakage!$E$3:$E$6,0),1)</f>
        <v>0.18</v>
      </c>
      <c r="AB205" s="93">
        <f>INDEX(Duct_Leakage!$B$3:$B$6,MATCH(Model_Input_Builder!$G205,Duct_Leakage!$E$3:$E$6,0),1)</f>
        <v>0.09</v>
      </c>
      <c r="AC205" s="18">
        <v>30</v>
      </c>
      <c r="AD205" s="18">
        <v>30</v>
      </c>
      <c r="AE205" s="18" t="s">
        <v>68</v>
      </c>
      <c r="AF205" s="18" t="s">
        <v>36</v>
      </c>
      <c r="AG205" s="49">
        <v>0</v>
      </c>
      <c r="AH205" s="18">
        <v>0</v>
      </c>
      <c r="AI205" s="18" t="s">
        <v>68</v>
      </c>
      <c r="AJ205" s="18" t="s">
        <v>68</v>
      </c>
      <c r="AK205" s="18" t="s">
        <v>68</v>
      </c>
      <c r="AL205" s="18" t="s">
        <v>68</v>
      </c>
      <c r="AM205" s="18" t="s">
        <v>68</v>
      </c>
      <c r="AN205" s="18">
        <v>0</v>
      </c>
      <c r="AO205" s="18">
        <v>0</v>
      </c>
    </row>
    <row r="206" spans="1:41" x14ac:dyDescent="0.25">
      <c r="A206" s="118">
        <v>202</v>
      </c>
      <c r="B206" s="118">
        <v>3</v>
      </c>
      <c r="C206" s="118">
        <v>7</v>
      </c>
      <c r="D206" s="118">
        <v>4</v>
      </c>
      <c r="E206" s="118">
        <v>17</v>
      </c>
      <c r="F206" s="118">
        <v>9</v>
      </c>
      <c r="G206" s="118">
        <v>1</v>
      </c>
      <c r="H206" s="118">
        <v>3</v>
      </c>
      <c r="I206" s="118" t="s">
        <v>1016</v>
      </c>
      <c r="K206" s="116" t="s">
        <v>1984</v>
      </c>
      <c r="L206" s="18">
        <v>1</v>
      </c>
      <c r="M206" s="18" t="str">
        <f>INDEX(WeatherFiles!$A$14:$A$17,MATCH(Model_Input_Builder!$B206,WeatherFiles!$D$14:$D$17,0),1)</f>
        <v>USA_WA_Seattle-Tacoma.Intl.AP.727930_TMY3</v>
      </c>
      <c r="N206" s="18">
        <v>0</v>
      </c>
      <c r="O206" s="18">
        <v>0</v>
      </c>
      <c r="P206" s="18" t="str">
        <f>INDEX(Above_Ground_Wall_Con!$A$4:$A$19,MATCH(Model_Input_Builder!$C206,Above_Ground_Wall_Con!$D$4:$D$19,0),1)</f>
        <v>Wood-Framed - 2x6 - 24 in OC - R-19 Cavity - R-10 Header</v>
      </c>
      <c r="Q206" s="18" t="str">
        <f>INDEX(Ceiling_And_Roof_Con!$A$3:$A$7,MATCH(Model_Input_Builder!$D206,Ceiling_And_Roof_Con!$D$3:$D$7,0),1)</f>
        <v>Attic - R49 Cavity Insulation</v>
      </c>
      <c r="R206" s="18" t="str">
        <f>INDEX(Foundation_And_Floor_Con!$A$4:$A$27,MATCH(Model_Input_Builder!$E206,Foundation_And_Floor_Con!$AI$4:$AI$27,0),1)</f>
        <v>Unheated Basement - R19 Cavity Insulation</v>
      </c>
      <c r="S206" s="18" t="str">
        <f>INDEX(Windows!$A$4:$A$26,MATCH(Model_Input_Builder!$F206,Windows!$E$4:$E$26,0),1)</f>
        <v>Double, low-e, high SHGC, argon, metal, TB</v>
      </c>
      <c r="T206" s="18">
        <f>INDEX(Windows!$C$4:$C$26,MATCH(Model_Input_Builder!$F206,Windows!$E$4:$E$26,0),1)</f>
        <v>0.42</v>
      </c>
      <c r="U206" s="18">
        <f>INDEX(Windows!$D$4:$D$26,MATCH(Model_Input_Builder!$F206,Windows!$E$4:$E$26,0),1)</f>
        <v>0.55000000000000004</v>
      </c>
      <c r="V206" s="18" t="s">
        <v>278</v>
      </c>
      <c r="W206" s="18" t="s">
        <v>278</v>
      </c>
      <c r="X206" s="18" t="s">
        <v>347</v>
      </c>
      <c r="Y206" s="18" t="s">
        <v>33</v>
      </c>
      <c r="Z206" s="18" t="s">
        <v>34</v>
      </c>
      <c r="AA206" s="93">
        <f>INDEX(Duct_Leakage!$A$3:$A$6,MATCH(Model_Input_Builder!$G206,Duct_Leakage!$E$3:$E$6,0),1)</f>
        <v>0.03</v>
      </c>
      <c r="AB206" s="93">
        <f>INDEX(Duct_Leakage!$B$3:$B$6,MATCH(Model_Input_Builder!$G206,Duct_Leakage!$E$3:$E$6,0),1)</f>
        <v>1.4999999999999999E-2</v>
      </c>
      <c r="AC206" s="18">
        <v>30</v>
      </c>
      <c r="AD206" s="18">
        <v>30</v>
      </c>
      <c r="AE206" s="18" t="s">
        <v>68</v>
      </c>
      <c r="AF206" s="18" t="s">
        <v>36</v>
      </c>
      <c r="AG206" s="49">
        <v>0</v>
      </c>
      <c r="AH206" s="18">
        <v>0</v>
      </c>
      <c r="AI206" s="18" t="s">
        <v>68</v>
      </c>
      <c r="AJ206" s="18" t="s">
        <v>68</v>
      </c>
      <c r="AK206" s="18" t="s">
        <v>68</v>
      </c>
      <c r="AL206" s="18" t="s">
        <v>68</v>
      </c>
      <c r="AM206" s="18" t="s">
        <v>68</v>
      </c>
      <c r="AN206" s="18">
        <v>0</v>
      </c>
      <c r="AO206" s="18">
        <v>0</v>
      </c>
    </row>
    <row r="207" spans="1:41" x14ac:dyDescent="0.25">
      <c r="A207" s="118">
        <v>203</v>
      </c>
      <c r="B207" s="118">
        <v>1</v>
      </c>
      <c r="C207" s="118">
        <v>6</v>
      </c>
      <c r="D207" s="118">
        <v>5</v>
      </c>
      <c r="E207" s="118">
        <v>16</v>
      </c>
      <c r="F207" s="118">
        <v>15</v>
      </c>
      <c r="G207" s="118">
        <v>2</v>
      </c>
      <c r="H207" s="118">
        <v>2</v>
      </c>
      <c r="I207" s="118" t="s">
        <v>1017</v>
      </c>
      <c r="K207" s="116" t="s">
        <v>1985</v>
      </c>
      <c r="L207" s="18">
        <v>1</v>
      </c>
      <c r="M207" s="18" t="str">
        <f>INDEX(WeatherFiles!$A$14:$A$17,MATCH(Model_Input_Builder!$B207,WeatherFiles!$D$14:$D$17,0),1)</f>
        <v>USA_ID_Boise.AP-Gowen.Field.ANGB.726810_TMY3</v>
      </c>
      <c r="N207" s="18">
        <v>0</v>
      </c>
      <c r="O207" s="18">
        <v>0</v>
      </c>
      <c r="P207" s="18" t="str">
        <f>INDEX(Above_Ground_Wall_Con!$A$4:$A$19,MATCH(Model_Input_Builder!$C207,Above_Ground_Wall_Con!$D$4:$D$19,0),1)</f>
        <v>Wood-Framed - 2x6 - 16 in OC - R-21 Cavity</v>
      </c>
      <c r="Q207" s="18" t="str">
        <f>INDEX(Ceiling_And_Roof_Con!$A$3:$A$7,MATCH(Model_Input_Builder!$D207,Ceiling_And_Roof_Con!$D$3:$D$7,0),1)</f>
        <v>Attic - R60 Cavity Insulation</v>
      </c>
      <c r="R207" s="18" t="str">
        <f>INDEX(Foundation_And_Floor_Con!$A$4:$A$27,MATCH(Model_Input_Builder!$E207,Foundation_And_Floor_Con!$AI$4:$AI$27,0),1)</f>
        <v>Unheated Basement - R13 Cavity Insulation</v>
      </c>
      <c r="S207" s="18" t="str">
        <f>INDEX(Windows!$A$4:$A$26,MATCH(Model_Input_Builder!$F207,Windows!$E$4:$E$26,0),1)</f>
        <v>Double, low-e, high SHGC, argon, non-metal</v>
      </c>
      <c r="T207" s="18">
        <f>INDEX(Windows!$C$4:$C$26,MATCH(Model_Input_Builder!$F207,Windows!$E$4:$E$26,0),1)</f>
        <v>0.28999999999999998</v>
      </c>
      <c r="U207" s="18">
        <f>INDEX(Windows!$D$4:$D$26,MATCH(Model_Input_Builder!$F207,Windows!$E$4:$E$26,0),1)</f>
        <v>0.5</v>
      </c>
      <c r="V207" s="18" t="s">
        <v>278</v>
      </c>
      <c r="W207" s="18" t="s">
        <v>278</v>
      </c>
      <c r="X207" s="18" t="s">
        <v>347</v>
      </c>
      <c r="Y207" s="18" t="s">
        <v>33</v>
      </c>
      <c r="Z207" s="18" t="s">
        <v>34</v>
      </c>
      <c r="AA207" s="93">
        <f>INDEX(Duct_Leakage!$A$3:$A$6,MATCH(Model_Input_Builder!$G207,Duct_Leakage!$E$3:$E$6,0),1)</f>
        <v>0.06</v>
      </c>
      <c r="AB207" s="93">
        <f>INDEX(Duct_Leakage!$B$3:$B$6,MATCH(Model_Input_Builder!$G207,Duct_Leakage!$E$3:$E$6,0),1)</f>
        <v>0.03</v>
      </c>
      <c r="AC207" s="18">
        <v>30</v>
      </c>
      <c r="AD207" s="18">
        <v>30</v>
      </c>
      <c r="AE207" s="18" t="s">
        <v>68</v>
      </c>
      <c r="AF207" s="18" t="s">
        <v>36</v>
      </c>
      <c r="AG207" s="49">
        <v>0</v>
      </c>
      <c r="AH207" s="18">
        <v>0</v>
      </c>
      <c r="AI207" s="18" t="s">
        <v>68</v>
      </c>
      <c r="AJ207" s="18" t="s">
        <v>68</v>
      </c>
      <c r="AK207" s="18" t="s">
        <v>68</v>
      </c>
      <c r="AL207" s="18" t="s">
        <v>68</v>
      </c>
      <c r="AM207" s="18" t="s">
        <v>68</v>
      </c>
      <c r="AN207" s="18">
        <v>0</v>
      </c>
      <c r="AO207" s="18">
        <v>0</v>
      </c>
    </row>
    <row r="208" spans="1:41" x14ac:dyDescent="0.25">
      <c r="A208" s="118">
        <v>204</v>
      </c>
      <c r="B208" s="118">
        <v>3</v>
      </c>
      <c r="C208" s="118">
        <v>7</v>
      </c>
      <c r="D208" s="118">
        <v>3</v>
      </c>
      <c r="E208" s="118">
        <v>19</v>
      </c>
      <c r="F208" s="118">
        <v>5</v>
      </c>
      <c r="G208" s="118">
        <v>4</v>
      </c>
      <c r="H208" s="118">
        <v>3</v>
      </c>
      <c r="I208" s="118" t="s">
        <v>1018</v>
      </c>
      <c r="K208" s="116" t="s">
        <v>1986</v>
      </c>
      <c r="L208" s="18">
        <v>1</v>
      </c>
      <c r="M208" s="18" t="str">
        <f>INDEX(WeatherFiles!$A$14:$A$17,MATCH(Model_Input_Builder!$B208,WeatherFiles!$D$14:$D$17,0),1)</f>
        <v>USA_WA_Seattle-Tacoma.Intl.AP.727930_TMY3</v>
      </c>
      <c r="N208" s="18">
        <v>0</v>
      </c>
      <c r="O208" s="18">
        <v>0</v>
      </c>
      <c r="P208" s="18" t="str">
        <f>INDEX(Above_Ground_Wall_Con!$A$4:$A$19,MATCH(Model_Input_Builder!$C208,Above_Ground_Wall_Con!$D$4:$D$19,0),1)</f>
        <v>Wood-Framed - 2x6 - 24 in OC - R-19 Cavity - R-10 Header</v>
      </c>
      <c r="Q208" s="18" t="str">
        <f>INDEX(Ceiling_And_Roof_Con!$A$3:$A$7,MATCH(Model_Input_Builder!$D208,Ceiling_And_Roof_Con!$D$3:$D$7,0),1)</f>
        <v>Attic - R38 Cavity Insulation</v>
      </c>
      <c r="R208" s="18" t="str">
        <f>INDEX(Foundation_And_Floor_Con!$A$4:$A$27,MATCH(Model_Input_Builder!$E208,Foundation_And_Floor_Con!$AI$4:$AI$27,0),1)</f>
        <v>Unheated Basement - R38 Cavity Insulation</v>
      </c>
      <c r="S208" s="18" t="str">
        <f>INDEX(Windows!$A$4:$A$26,MATCH(Model_Input_Builder!$F208,Windows!$E$4:$E$26,0),1)</f>
        <v>Double, low-e, medium SHGC, argon, metal</v>
      </c>
      <c r="T208" s="18">
        <f>INDEX(Windows!$C$4:$C$26,MATCH(Model_Input_Builder!$F208,Windows!$E$4:$E$26,0),1)</f>
        <v>0.64</v>
      </c>
      <c r="U208" s="18">
        <f>INDEX(Windows!$D$4:$D$26,MATCH(Model_Input_Builder!$F208,Windows!$E$4:$E$26,0),1)</f>
        <v>0.38</v>
      </c>
      <c r="V208" s="18" t="s">
        <v>278</v>
      </c>
      <c r="W208" s="18" t="s">
        <v>278</v>
      </c>
      <c r="X208" s="18" t="s">
        <v>347</v>
      </c>
      <c r="Y208" s="18" t="s">
        <v>33</v>
      </c>
      <c r="Z208" s="18" t="s">
        <v>34</v>
      </c>
      <c r="AA208" s="93">
        <f>INDEX(Duct_Leakage!$A$3:$A$6,MATCH(Model_Input_Builder!$G208,Duct_Leakage!$E$3:$E$6,0),1)</f>
        <v>0.18</v>
      </c>
      <c r="AB208" s="93">
        <f>INDEX(Duct_Leakage!$B$3:$B$6,MATCH(Model_Input_Builder!$G208,Duct_Leakage!$E$3:$E$6,0),1)</f>
        <v>0.09</v>
      </c>
      <c r="AC208" s="18">
        <v>30</v>
      </c>
      <c r="AD208" s="18">
        <v>30</v>
      </c>
      <c r="AE208" s="18" t="s">
        <v>68</v>
      </c>
      <c r="AF208" s="18" t="s">
        <v>36</v>
      </c>
      <c r="AG208" s="49">
        <v>0</v>
      </c>
      <c r="AH208" s="18">
        <v>0</v>
      </c>
      <c r="AI208" s="18" t="s">
        <v>68</v>
      </c>
      <c r="AJ208" s="18" t="s">
        <v>68</v>
      </c>
      <c r="AK208" s="18" t="s">
        <v>68</v>
      </c>
      <c r="AL208" s="18" t="s">
        <v>68</v>
      </c>
      <c r="AM208" s="18" t="s">
        <v>68</v>
      </c>
      <c r="AN208" s="18">
        <v>0</v>
      </c>
      <c r="AO208" s="18">
        <v>0</v>
      </c>
    </row>
    <row r="209" spans="1:41" x14ac:dyDescent="0.25">
      <c r="A209" s="118">
        <v>205</v>
      </c>
      <c r="B209" s="118">
        <v>2</v>
      </c>
      <c r="C209" s="118">
        <v>1</v>
      </c>
      <c r="D209" s="118">
        <v>3</v>
      </c>
      <c r="E209" s="118">
        <v>9</v>
      </c>
      <c r="F209" s="118">
        <v>7</v>
      </c>
      <c r="G209" s="118">
        <v>4</v>
      </c>
      <c r="H209" s="118">
        <v>4</v>
      </c>
      <c r="I209" s="118" t="s">
        <v>1019</v>
      </c>
      <c r="K209" s="116" t="s">
        <v>1987</v>
      </c>
      <c r="L209" s="18">
        <v>1</v>
      </c>
      <c r="M209" s="18" t="str">
        <f>INDEX(WeatherFiles!$A$14:$A$17,MATCH(Model_Input_Builder!$B209,WeatherFiles!$D$14:$D$17,0),1)</f>
        <v>USA_MT_Kalispell-Glacier.Park.Intl.AP.727790_TMY3</v>
      </c>
      <c r="N209" s="18">
        <v>0</v>
      </c>
      <c r="O209" s="18">
        <v>0</v>
      </c>
      <c r="P209" s="18" t="str">
        <f>INDEX(Above_Ground_Wall_Con!$A$4:$A$19,MATCH(Model_Input_Builder!$C209,Above_Ground_Wall_Con!$D$4:$D$19,0),1)</f>
        <v>Wood-Framed - 2x4 - 16 in OC - R-0 Cavity</v>
      </c>
      <c r="Q209" s="18" t="str">
        <f>INDEX(Ceiling_And_Roof_Con!$A$3:$A$7,MATCH(Model_Input_Builder!$D209,Ceiling_And_Roof_Con!$D$3:$D$7,0),1)</f>
        <v>Attic - R38 Cavity Insulation</v>
      </c>
      <c r="R209" s="18" t="str">
        <f>INDEX(Foundation_And_Floor_Con!$A$4:$A$27,MATCH(Model_Input_Builder!$E209,Foundation_And_Floor_Con!$AI$4:$AI$27,0),1)</f>
        <v>Slab - R10 Perimeter with No Thermal Break</v>
      </c>
      <c r="S209" s="18" t="str">
        <f>INDEX(Windows!$A$4:$A$26,MATCH(Model_Input_Builder!$F209,Windows!$E$4:$E$26,0),1)</f>
        <v>Double, clear, metal, TB</v>
      </c>
      <c r="T209" s="18">
        <f>INDEX(Windows!$C$4:$C$26,MATCH(Model_Input_Builder!$F209,Windows!$E$4:$E$26,0),1)</f>
        <v>0.6</v>
      </c>
      <c r="U209" s="18">
        <f>INDEX(Windows!$D$4:$D$26,MATCH(Model_Input_Builder!$F209,Windows!$E$4:$E$26,0),1)</f>
        <v>0.62</v>
      </c>
      <c r="V209" s="18" t="s">
        <v>278</v>
      </c>
      <c r="W209" s="18" t="s">
        <v>278</v>
      </c>
      <c r="X209" s="18" t="s">
        <v>347</v>
      </c>
      <c r="Y209" s="18" t="s">
        <v>33</v>
      </c>
      <c r="Z209" s="18" t="s">
        <v>34</v>
      </c>
      <c r="AA209" s="93">
        <f>INDEX(Duct_Leakage!$A$3:$A$6,MATCH(Model_Input_Builder!$G209,Duct_Leakage!$E$3:$E$6,0),1)</f>
        <v>0.18</v>
      </c>
      <c r="AB209" s="93">
        <f>INDEX(Duct_Leakage!$B$3:$B$6,MATCH(Model_Input_Builder!$G209,Duct_Leakage!$E$3:$E$6,0),1)</f>
        <v>0.09</v>
      </c>
      <c r="AC209" s="18">
        <v>30</v>
      </c>
      <c r="AD209" s="18">
        <v>30</v>
      </c>
      <c r="AE209" s="18" t="s">
        <v>68</v>
      </c>
      <c r="AF209" s="18" t="s">
        <v>36</v>
      </c>
      <c r="AG209" s="49">
        <v>0</v>
      </c>
      <c r="AH209" s="18">
        <v>0</v>
      </c>
      <c r="AI209" s="18" t="s">
        <v>68</v>
      </c>
      <c r="AJ209" s="18" t="s">
        <v>68</v>
      </c>
      <c r="AK209" s="18" t="s">
        <v>68</v>
      </c>
      <c r="AL209" s="18" t="s">
        <v>68</v>
      </c>
      <c r="AM209" s="18" t="s">
        <v>68</v>
      </c>
      <c r="AN209" s="18">
        <v>0</v>
      </c>
      <c r="AO209" s="18">
        <v>0</v>
      </c>
    </row>
    <row r="210" spans="1:41" x14ac:dyDescent="0.25">
      <c r="A210" s="118">
        <v>206</v>
      </c>
      <c r="B210" s="118">
        <v>3</v>
      </c>
      <c r="C210" s="118">
        <v>8</v>
      </c>
      <c r="D210" s="118">
        <v>1</v>
      </c>
      <c r="E210" s="118">
        <v>4</v>
      </c>
      <c r="F210" s="118">
        <v>8</v>
      </c>
      <c r="G210" s="118">
        <v>2</v>
      </c>
      <c r="H210" s="118">
        <v>2</v>
      </c>
      <c r="I210" s="118" t="s">
        <v>1020</v>
      </c>
      <c r="K210" s="116" t="s">
        <v>1988</v>
      </c>
      <c r="L210" s="18">
        <v>1</v>
      </c>
      <c r="M210" s="18" t="str">
        <f>INDEX(WeatherFiles!$A$14:$A$17,MATCH(Model_Input_Builder!$B210,WeatherFiles!$D$14:$D$17,0),1)</f>
        <v>USA_WA_Seattle-Tacoma.Intl.AP.727930_TMY3</v>
      </c>
      <c r="N210" s="18">
        <v>0</v>
      </c>
      <c r="O210" s="18">
        <v>0</v>
      </c>
      <c r="P210" s="18" t="str">
        <f>INDEX(Above_Ground_Wall_Con!$A$4:$A$19,MATCH(Model_Input_Builder!$C210,Above_Ground_Wall_Con!$D$4:$D$19,0),1)</f>
        <v>Wood-Framed - 2x6 - 24 in OC - R-21 Cavity - R-10 Header</v>
      </c>
      <c r="Q210" s="18" t="str">
        <f>INDEX(Ceiling_And_Roof_Con!$A$3:$A$7,MATCH(Model_Input_Builder!$D210,Ceiling_And_Roof_Con!$D$3:$D$7,0),1)</f>
        <v>Attic - R0 Cavity Insulation</v>
      </c>
      <c r="R210" s="18" t="str">
        <f>INDEX(Foundation_And_Floor_Con!$A$4:$A$27,MATCH(Model_Input_Builder!$E210,Foundation_And_Floor_Con!$AI$4:$AI$27,0),1)</f>
        <v>Vented Crawlspace - R30 Cavity Insulation</v>
      </c>
      <c r="S210" s="18" t="str">
        <f>INDEX(Windows!$A$4:$A$26,MATCH(Model_Input_Builder!$F210,Windows!$E$4:$E$26,0),1)</f>
        <v>Double, tint, metal, TB</v>
      </c>
      <c r="T210" s="18">
        <f>INDEX(Windows!$C$4:$C$26,MATCH(Model_Input_Builder!$F210,Windows!$E$4:$E$26,0),1)</f>
        <v>0.6</v>
      </c>
      <c r="U210" s="18">
        <f>INDEX(Windows!$D$4:$D$26,MATCH(Model_Input_Builder!$F210,Windows!$E$4:$E$26,0),1)</f>
        <v>0.51</v>
      </c>
      <c r="V210" s="18" t="s">
        <v>278</v>
      </c>
      <c r="W210" s="18" t="s">
        <v>278</v>
      </c>
      <c r="X210" s="18" t="s">
        <v>347</v>
      </c>
      <c r="Y210" s="18" t="s">
        <v>33</v>
      </c>
      <c r="Z210" s="18" t="s">
        <v>34</v>
      </c>
      <c r="AA210" s="93">
        <f>INDEX(Duct_Leakage!$A$3:$A$6,MATCH(Model_Input_Builder!$G210,Duct_Leakage!$E$3:$E$6,0),1)</f>
        <v>0.06</v>
      </c>
      <c r="AB210" s="93">
        <f>INDEX(Duct_Leakage!$B$3:$B$6,MATCH(Model_Input_Builder!$G210,Duct_Leakage!$E$3:$E$6,0),1)</f>
        <v>0.03</v>
      </c>
      <c r="AC210" s="18">
        <v>30</v>
      </c>
      <c r="AD210" s="18">
        <v>30</v>
      </c>
      <c r="AE210" s="18" t="s">
        <v>68</v>
      </c>
      <c r="AF210" s="18" t="s">
        <v>36</v>
      </c>
      <c r="AG210" s="49">
        <v>0</v>
      </c>
      <c r="AH210" s="18">
        <v>0</v>
      </c>
      <c r="AI210" s="18" t="s">
        <v>68</v>
      </c>
      <c r="AJ210" s="18" t="s">
        <v>68</v>
      </c>
      <c r="AK210" s="18" t="s">
        <v>68</v>
      </c>
      <c r="AL210" s="18" t="s">
        <v>68</v>
      </c>
      <c r="AM210" s="18" t="s">
        <v>68</v>
      </c>
      <c r="AN210" s="18">
        <v>0</v>
      </c>
      <c r="AO210" s="18">
        <v>0</v>
      </c>
    </row>
    <row r="211" spans="1:41" x14ac:dyDescent="0.25">
      <c r="A211" s="118">
        <v>207</v>
      </c>
      <c r="B211" s="118">
        <v>1</v>
      </c>
      <c r="C211" s="118">
        <v>3</v>
      </c>
      <c r="D211" s="118">
        <v>1</v>
      </c>
      <c r="E211" s="118">
        <v>5</v>
      </c>
      <c r="F211" s="118">
        <v>12</v>
      </c>
      <c r="G211" s="118">
        <v>2</v>
      </c>
      <c r="H211" s="118">
        <v>1</v>
      </c>
      <c r="I211" s="118" t="s">
        <v>1021</v>
      </c>
      <c r="K211" s="116" t="s">
        <v>1989</v>
      </c>
      <c r="L211" s="18">
        <v>1</v>
      </c>
      <c r="M211" s="18" t="str">
        <f>INDEX(WeatherFiles!$A$14:$A$17,MATCH(Model_Input_Builder!$B211,WeatherFiles!$D$14:$D$17,0),1)</f>
        <v>USA_ID_Boise.AP-Gowen.Field.ANGB.726810_TMY3</v>
      </c>
      <c r="N211" s="18">
        <v>0</v>
      </c>
      <c r="O211" s="18">
        <v>0</v>
      </c>
      <c r="P211" s="18" t="str">
        <f>INDEX(Above_Ground_Wall_Con!$A$4:$A$19,MATCH(Model_Input_Builder!$C211,Above_Ground_Wall_Con!$D$4:$D$19,0),1)</f>
        <v>Wood-Framed - 2x4 - 16 in OC - R-13 Cavity</v>
      </c>
      <c r="Q211" s="18" t="str">
        <f>INDEX(Ceiling_And_Roof_Con!$A$3:$A$7,MATCH(Model_Input_Builder!$D211,Ceiling_And_Roof_Con!$D$3:$D$7,0),1)</f>
        <v>Attic - R0 Cavity Insulation</v>
      </c>
      <c r="R211" s="18" t="str">
        <f>INDEX(Foundation_And_Floor_Con!$A$4:$A$27,MATCH(Model_Input_Builder!$E211,Foundation_And_Floor_Con!$AI$4:$AI$27,0),1)</f>
        <v>Vented Crawlspace - R38 Cavity Insulation</v>
      </c>
      <c r="S211" s="18" t="str">
        <f>INDEX(Windows!$A$4:$A$26,MATCH(Model_Input_Builder!$F211,Windows!$E$4:$E$26,0),1)</f>
        <v>Single, clear, non-metal</v>
      </c>
      <c r="T211" s="18">
        <f>INDEX(Windows!$C$4:$C$26,MATCH(Model_Input_Builder!$F211,Windows!$E$4:$E$26,0),1)</f>
        <v>0.88</v>
      </c>
      <c r="U211" s="18">
        <f>INDEX(Windows!$D$4:$D$26,MATCH(Model_Input_Builder!$F211,Windows!$E$4:$E$26,0),1)</f>
        <v>0.64</v>
      </c>
      <c r="V211" s="18" t="s">
        <v>278</v>
      </c>
      <c r="W211" s="18" t="s">
        <v>278</v>
      </c>
      <c r="X211" s="18" t="s">
        <v>347</v>
      </c>
      <c r="Y211" s="18" t="s">
        <v>33</v>
      </c>
      <c r="Z211" s="18" t="s">
        <v>34</v>
      </c>
      <c r="AA211" s="93">
        <f>INDEX(Duct_Leakage!$A$3:$A$6,MATCH(Model_Input_Builder!$G211,Duct_Leakage!$E$3:$E$6,0),1)</f>
        <v>0.06</v>
      </c>
      <c r="AB211" s="93">
        <f>INDEX(Duct_Leakage!$B$3:$B$6,MATCH(Model_Input_Builder!$G211,Duct_Leakage!$E$3:$E$6,0),1)</f>
        <v>0.03</v>
      </c>
      <c r="AC211" s="18">
        <v>30</v>
      </c>
      <c r="AD211" s="18">
        <v>30</v>
      </c>
      <c r="AE211" s="18" t="s">
        <v>68</v>
      </c>
      <c r="AF211" s="18" t="s">
        <v>36</v>
      </c>
      <c r="AG211" s="49">
        <v>0</v>
      </c>
      <c r="AH211" s="18">
        <v>0</v>
      </c>
      <c r="AI211" s="18" t="s">
        <v>68</v>
      </c>
      <c r="AJ211" s="18" t="s">
        <v>68</v>
      </c>
      <c r="AK211" s="18" t="s">
        <v>68</v>
      </c>
      <c r="AL211" s="18" t="s">
        <v>68</v>
      </c>
      <c r="AM211" s="18" t="s">
        <v>68</v>
      </c>
      <c r="AN211" s="18">
        <v>0</v>
      </c>
      <c r="AO211" s="18">
        <v>0</v>
      </c>
    </row>
    <row r="212" spans="1:41" x14ac:dyDescent="0.25">
      <c r="A212" s="118">
        <v>208</v>
      </c>
      <c r="B212" s="118">
        <v>4</v>
      </c>
      <c r="C212" s="118">
        <v>8</v>
      </c>
      <c r="D212" s="118">
        <v>2</v>
      </c>
      <c r="E212" s="118">
        <v>4</v>
      </c>
      <c r="F212" s="118">
        <v>15</v>
      </c>
      <c r="G212" s="118">
        <v>1</v>
      </c>
      <c r="H212" s="118">
        <v>2</v>
      </c>
      <c r="I212" s="118" t="s">
        <v>1022</v>
      </c>
      <c r="K212" s="116" t="s">
        <v>1990</v>
      </c>
      <c r="L212" s="18">
        <v>1</v>
      </c>
      <c r="M212" s="18" t="str">
        <f>INDEX(WeatherFiles!$A$14:$A$17,MATCH(Model_Input_Builder!$B212,WeatherFiles!$D$14:$D$17,0),1)</f>
        <v>USA_WA_Spokane.Intl.AP.727850_TMY3</v>
      </c>
      <c r="N212" s="18">
        <v>0</v>
      </c>
      <c r="O212" s="18">
        <v>0</v>
      </c>
      <c r="P212" s="18" t="str">
        <f>INDEX(Above_Ground_Wall_Con!$A$4:$A$19,MATCH(Model_Input_Builder!$C212,Above_Ground_Wall_Con!$D$4:$D$19,0),1)</f>
        <v>Wood-Framed - 2x6 - 24 in OC - R-21 Cavity - R-10 Header</v>
      </c>
      <c r="Q212" s="18" t="str">
        <f>INDEX(Ceiling_And_Roof_Con!$A$3:$A$7,MATCH(Model_Input_Builder!$D212,Ceiling_And_Roof_Con!$D$3:$D$7,0),1)</f>
        <v>Attic - R30 Cavity Insulation</v>
      </c>
      <c r="R212" s="18" t="str">
        <f>INDEX(Foundation_And_Floor_Con!$A$4:$A$27,MATCH(Model_Input_Builder!$E212,Foundation_And_Floor_Con!$AI$4:$AI$27,0),1)</f>
        <v>Vented Crawlspace - R30 Cavity Insulation</v>
      </c>
      <c r="S212" s="18" t="str">
        <f>INDEX(Windows!$A$4:$A$26,MATCH(Model_Input_Builder!$F212,Windows!$E$4:$E$26,0),1)</f>
        <v>Double, low-e, high SHGC, argon, non-metal</v>
      </c>
      <c r="T212" s="18">
        <f>INDEX(Windows!$C$4:$C$26,MATCH(Model_Input_Builder!$F212,Windows!$E$4:$E$26,0),1)</f>
        <v>0.28999999999999998</v>
      </c>
      <c r="U212" s="18">
        <f>INDEX(Windows!$D$4:$D$26,MATCH(Model_Input_Builder!$F212,Windows!$E$4:$E$26,0),1)</f>
        <v>0.5</v>
      </c>
      <c r="V212" s="18" t="s">
        <v>278</v>
      </c>
      <c r="W212" s="18" t="s">
        <v>278</v>
      </c>
      <c r="X212" s="18" t="s">
        <v>347</v>
      </c>
      <c r="Y212" s="18" t="s">
        <v>33</v>
      </c>
      <c r="Z212" s="18" t="s">
        <v>34</v>
      </c>
      <c r="AA212" s="93">
        <f>INDEX(Duct_Leakage!$A$3:$A$6,MATCH(Model_Input_Builder!$G212,Duct_Leakage!$E$3:$E$6,0),1)</f>
        <v>0.03</v>
      </c>
      <c r="AB212" s="93">
        <f>INDEX(Duct_Leakage!$B$3:$B$6,MATCH(Model_Input_Builder!$G212,Duct_Leakage!$E$3:$E$6,0),1)</f>
        <v>1.4999999999999999E-2</v>
      </c>
      <c r="AC212" s="18">
        <v>30</v>
      </c>
      <c r="AD212" s="18">
        <v>30</v>
      </c>
      <c r="AE212" s="18" t="s">
        <v>68</v>
      </c>
      <c r="AF212" s="18" t="s">
        <v>36</v>
      </c>
      <c r="AG212" s="49">
        <v>0</v>
      </c>
      <c r="AH212" s="18">
        <v>0</v>
      </c>
      <c r="AI212" s="18" t="s">
        <v>68</v>
      </c>
      <c r="AJ212" s="18" t="s">
        <v>68</v>
      </c>
      <c r="AK212" s="18" t="s">
        <v>68</v>
      </c>
      <c r="AL212" s="18" t="s">
        <v>68</v>
      </c>
      <c r="AM212" s="18" t="s">
        <v>68</v>
      </c>
      <c r="AN212" s="18">
        <v>0</v>
      </c>
      <c r="AO212" s="18">
        <v>0</v>
      </c>
    </row>
    <row r="213" spans="1:41" x14ac:dyDescent="0.25">
      <c r="A213" s="118">
        <v>209</v>
      </c>
      <c r="B213" s="118">
        <v>3</v>
      </c>
      <c r="C213" s="118">
        <v>1</v>
      </c>
      <c r="D213" s="118">
        <v>3</v>
      </c>
      <c r="E213" s="118">
        <v>11</v>
      </c>
      <c r="F213" s="118">
        <v>13</v>
      </c>
      <c r="G213" s="118">
        <v>2</v>
      </c>
      <c r="H213" s="118">
        <v>3</v>
      </c>
      <c r="I213" s="118" t="s">
        <v>1023</v>
      </c>
      <c r="K213" s="116" t="s">
        <v>1991</v>
      </c>
      <c r="L213" s="18">
        <v>1</v>
      </c>
      <c r="M213" s="18" t="str">
        <f>INDEX(WeatherFiles!$A$14:$A$17,MATCH(Model_Input_Builder!$B213,WeatherFiles!$D$14:$D$17,0),1)</f>
        <v>USA_WA_Seattle-Tacoma.Intl.AP.727930_TMY3</v>
      </c>
      <c r="N213" s="18">
        <v>0</v>
      </c>
      <c r="O213" s="18">
        <v>0</v>
      </c>
      <c r="P213" s="18" t="str">
        <f>INDEX(Above_Ground_Wall_Con!$A$4:$A$19,MATCH(Model_Input_Builder!$C213,Above_Ground_Wall_Con!$D$4:$D$19,0),1)</f>
        <v>Wood-Framed - 2x4 - 16 in OC - R-0 Cavity</v>
      </c>
      <c r="Q213" s="18" t="str">
        <f>INDEX(Ceiling_And_Roof_Con!$A$3:$A$7,MATCH(Model_Input_Builder!$D213,Ceiling_And_Roof_Con!$D$3:$D$7,0),1)</f>
        <v>Attic - R38 Cavity Insulation</v>
      </c>
      <c r="R213" s="18" t="str">
        <f>INDEX(Foundation_And_Floor_Con!$A$4:$A$27,MATCH(Model_Input_Builder!$E213,Foundation_And_Floor_Con!$AI$4:$AI$27,0),1)</f>
        <v>Heated Basement - Uninsulated</v>
      </c>
      <c r="S213" s="18" t="str">
        <f>INDEX(Windows!$A$4:$A$26,MATCH(Model_Input_Builder!$F213,Windows!$E$4:$E$26,0),1)</f>
        <v>Double, clear, non-metal</v>
      </c>
      <c r="T213" s="18">
        <f>INDEX(Windows!$C$4:$C$26,MATCH(Model_Input_Builder!$F213,Windows!$E$4:$E$26,0),1)</f>
        <v>0.52</v>
      </c>
      <c r="U213" s="18">
        <f>INDEX(Windows!$D$4:$D$26,MATCH(Model_Input_Builder!$F213,Windows!$E$4:$E$26,0),1)</f>
        <v>0.56999999999999995</v>
      </c>
      <c r="V213" s="18" t="s">
        <v>278</v>
      </c>
      <c r="W213" s="18" t="s">
        <v>278</v>
      </c>
      <c r="X213" s="18" t="s">
        <v>347</v>
      </c>
      <c r="Y213" s="18" t="s">
        <v>33</v>
      </c>
      <c r="Z213" s="18" t="s">
        <v>34</v>
      </c>
      <c r="AA213" s="93">
        <f>INDEX(Duct_Leakage!$A$3:$A$6,MATCH(Model_Input_Builder!$G213,Duct_Leakage!$E$3:$E$6,0),1)</f>
        <v>0.06</v>
      </c>
      <c r="AB213" s="93">
        <f>INDEX(Duct_Leakage!$B$3:$B$6,MATCH(Model_Input_Builder!$G213,Duct_Leakage!$E$3:$E$6,0),1)</f>
        <v>0.03</v>
      </c>
      <c r="AC213" s="18">
        <v>30</v>
      </c>
      <c r="AD213" s="18">
        <v>30</v>
      </c>
      <c r="AE213" s="18" t="s">
        <v>68</v>
      </c>
      <c r="AF213" s="18" t="s">
        <v>36</v>
      </c>
      <c r="AG213" s="49">
        <v>0</v>
      </c>
      <c r="AH213" s="18">
        <v>0</v>
      </c>
      <c r="AI213" s="18" t="s">
        <v>68</v>
      </c>
      <c r="AJ213" s="18" t="s">
        <v>68</v>
      </c>
      <c r="AK213" s="18" t="s">
        <v>68</v>
      </c>
      <c r="AL213" s="18" t="s">
        <v>68</v>
      </c>
      <c r="AM213" s="18" t="s">
        <v>68</v>
      </c>
      <c r="AN213" s="18">
        <v>0</v>
      </c>
      <c r="AO213" s="18">
        <v>0</v>
      </c>
    </row>
    <row r="214" spans="1:41" x14ac:dyDescent="0.25">
      <c r="A214" s="118">
        <v>210</v>
      </c>
      <c r="B214" s="118">
        <v>3</v>
      </c>
      <c r="C214" s="118">
        <v>2</v>
      </c>
      <c r="D214" s="118">
        <v>5</v>
      </c>
      <c r="E214" s="118">
        <v>19</v>
      </c>
      <c r="F214" s="118">
        <v>8</v>
      </c>
      <c r="G214" s="118">
        <v>4</v>
      </c>
      <c r="H214" s="118">
        <v>1</v>
      </c>
      <c r="I214" s="118" t="s">
        <v>1024</v>
      </c>
      <c r="K214" s="116" t="s">
        <v>1992</v>
      </c>
      <c r="L214" s="18">
        <v>1</v>
      </c>
      <c r="M214" s="18" t="str">
        <f>INDEX(WeatherFiles!$A$14:$A$17,MATCH(Model_Input_Builder!$B214,WeatherFiles!$D$14:$D$17,0),1)</f>
        <v>USA_WA_Seattle-Tacoma.Intl.AP.727930_TMY3</v>
      </c>
      <c r="N214" s="18">
        <v>0</v>
      </c>
      <c r="O214" s="18">
        <v>0</v>
      </c>
      <c r="P214" s="18" t="str">
        <f>INDEX(Above_Ground_Wall_Con!$A$4:$A$19,MATCH(Model_Input_Builder!$C214,Above_Ground_Wall_Con!$D$4:$D$19,0),1)</f>
        <v>Wood-Framed - 2x4 - 16 in OC - R-11 Cavity</v>
      </c>
      <c r="Q214" s="18" t="str">
        <f>INDEX(Ceiling_And_Roof_Con!$A$3:$A$7,MATCH(Model_Input_Builder!$D214,Ceiling_And_Roof_Con!$D$3:$D$7,0),1)</f>
        <v>Attic - R60 Cavity Insulation</v>
      </c>
      <c r="R214" s="18" t="str">
        <f>INDEX(Foundation_And_Floor_Con!$A$4:$A$27,MATCH(Model_Input_Builder!$E214,Foundation_And_Floor_Con!$AI$4:$AI$27,0),1)</f>
        <v>Unheated Basement - R38 Cavity Insulation</v>
      </c>
      <c r="S214" s="18" t="str">
        <f>INDEX(Windows!$A$4:$A$26,MATCH(Model_Input_Builder!$F214,Windows!$E$4:$E$26,0),1)</f>
        <v>Double, tint, metal, TB</v>
      </c>
      <c r="T214" s="18">
        <f>INDEX(Windows!$C$4:$C$26,MATCH(Model_Input_Builder!$F214,Windows!$E$4:$E$26,0),1)</f>
        <v>0.6</v>
      </c>
      <c r="U214" s="18">
        <f>INDEX(Windows!$D$4:$D$26,MATCH(Model_Input_Builder!$F214,Windows!$E$4:$E$26,0),1)</f>
        <v>0.51</v>
      </c>
      <c r="V214" s="18" t="s">
        <v>278</v>
      </c>
      <c r="W214" s="18" t="s">
        <v>278</v>
      </c>
      <c r="X214" s="18" t="s">
        <v>347</v>
      </c>
      <c r="Y214" s="18" t="s">
        <v>33</v>
      </c>
      <c r="Z214" s="18" t="s">
        <v>34</v>
      </c>
      <c r="AA214" s="93">
        <f>INDEX(Duct_Leakage!$A$3:$A$6,MATCH(Model_Input_Builder!$G214,Duct_Leakage!$E$3:$E$6,0),1)</f>
        <v>0.18</v>
      </c>
      <c r="AB214" s="93">
        <f>INDEX(Duct_Leakage!$B$3:$B$6,MATCH(Model_Input_Builder!$G214,Duct_Leakage!$E$3:$E$6,0),1)</f>
        <v>0.09</v>
      </c>
      <c r="AC214" s="18">
        <v>30</v>
      </c>
      <c r="AD214" s="18">
        <v>30</v>
      </c>
      <c r="AE214" s="18" t="s">
        <v>68</v>
      </c>
      <c r="AF214" s="18" t="s">
        <v>36</v>
      </c>
      <c r="AG214" s="49">
        <v>0</v>
      </c>
      <c r="AH214" s="18">
        <v>0</v>
      </c>
      <c r="AI214" s="18" t="s">
        <v>68</v>
      </c>
      <c r="AJ214" s="18" t="s">
        <v>68</v>
      </c>
      <c r="AK214" s="18" t="s">
        <v>68</v>
      </c>
      <c r="AL214" s="18" t="s">
        <v>68</v>
      </c>
      <c r="AM214" s="18" t="s">
        <v>68</v>
      </c>
      <c r="AN214" s="18">
        <v>0</v>
      </c>
      <c r="AO214" s="18">
        <v>0</v>
      </c>
    </row>
    <row r="215" spans="1:41" x14ac:dyDescent="0.25">
      <c r="A215" s="118">
        <v>211</v>
      </c>
      <c r="B215" s="118">
        <v>4</v>
      </c>
      <c r="C215" s="118">
        <v>5</v>
      </c>
      <c r="D215" s="118">
        <v>5</v>
      </c>
      <c r="E215" s="118">
        <v>19</v>
      </c>
      <c r="F215" s="118">
        <v>20</v>
      </c>
      <c r="G215" s="118">
        <v>3</v>
      </c>
      <c r="H215" s="118">
        <v>3</v>
      </c>
      <c r="I215" s="118" t="s">
        <v>1025</v>
      </c>
      <c r="K215" s="116" t="s">
        <v>1993</v>
      </c>
      <c r="L215" s="18">
        <v>1</v>
      </c>
      <c r="M215" s="18" t="str">
        <f>INDEX(WeatherFiles!$A$14:$A$17,MATCH(Model_Input_Builder!$B215,WeatherFiles!$D$14:$D$17,0),1)</f>
        <v>USA_WA_Spokane.Intl.AP.727850_TMY3</v>
      </c>
      <c r="N215" s="18">
        <v>0</v>
      </c>
      <c r="O215" s="18">
        <v>0</v>
      </c>
      <c r="P215" s="18" t="str">
        <f>INDEX(Above_Ground_Wall_Con!$A$4:$A$19,MATCH(Model_Input_Builder!$C215,Above_Ground_Wall_Con!$D$4:$D$19,0),1)</f>
        <v>Wood-Framed - 2x6 - 16 in OC - R-19 Cavity</v>
      </c>
      <c r="Q215" s="18" t="str">
        <f>INDEX(Ceiling_And_Roof_Con!$A$3:$A$7,MATCH(Model_Input_Builder!$D215,Ceiling_And_Roof_Con!$D$3:$D$7,0),1)</f>
        <v>Attic - R60 Cavity Insulation</v>
      </c>
      <c r="R215" s="18" t="str">
        <f>INDEX(Foundation_And_Floor_Con!$A$4:$A$27,MATCH(Model_Input_Builder!$E215,Foundation_And_Floor_Con!$AI$4:$AI$27,0),1)</f>
        <v>Unheated Basement - R38 Cavity Insulation</v>
      </c>
      <c r="S215" s="18" t="str">
        <f>INDEX(Windows!$A$4:$A$26,MATCH(Model_Input_Builder!$F215,Windows!$E$4:$E$26,0),1)</f>
        <v>Triple, low-e, low SHGC, argon, non-metal</v>
      </c>
      <c r="T215" s="18">
        <f>INDEX(Windows!$C$4:$C$26,MATCH(Model_Input_Builder!$F215,Windows!$E$4:$E$26,0),1)</f>
        <v>0.19</v>
      </c>
      <c r="U215" s="18">
        <f>INDEX(Windows!$D$4:$D$26,MATCH(Model_Input_Builder!$F215,Windows!$E$4:$E$26,0),1)</f>
        <v>0.18</v>
      </c>
      <c r="V215" s="18" t="s">
        <v>278</v>
      </c>
      <c r="W215" s="18" t="s">
        <v>278</v>
      </c>
      <c r="X215" s="18" t="s">
        <v>347</v>
      </c>
      <c r="Y215" s="18" t="s">
        <v>33</v>
      </c>
      <c r="Z215" s="18" t="s">
        <v>34</v>
      </c>
      <c r="AA215" s="93">
        <f>INDEX(Duct_Leakage!$A$3:$A$6,MATCH(Model_Input_Builder!$G215,Duct_Leakage!$E$3:$E$6,0),1)</f>
        <v>0.127</v>
      </c>
      <c r="AB215" s="93">
        <f>INDEX(Duct_Leakage!$B$3:$B$6,MATCH(Model_Input_Builder!$G215,Duct_Leakage!$E$3:$E$6,0),1)</f>
        <v>6.3E-2</v>
      </c>
      <c r="AC215" s="18">
        <v>30</v>
      </c>
      <c r="AD215" s="18">
        <v>30</v>
      </c>
      <c r="AE215" s="18" t="s">
        <v>68</v>
      </c>
      <c r="AF215" s="18" t="s">
        <v>36</v>
      </c>
      <c r="AG215" s="49">
        <v>0</v>
      </c>
      <c r="AH215" s="18">
        <v>0</v>
      </c>
      <c r="AI215" s="18" t="s">
        <v>68</v>
      </c>
      <c r="AJ215" s="18" t="s">
        <v>68</v>
      </c>
      <c r="AK215" s="18" t="s">
        <v>68</v>
      </c>
      <c r="AL215" s="18" t="s">
        <v>68</v>
      </c>
      <c r="AM215" s="18" t="s">
        <v>68</v>
      </c>
      <c r="AN215" s="18">
        <v>0</v>
      </c>
      <c r="AO215" s="18">
        <v>0</v>
      </c>
    </row>
    <row r="216" spans="1:41" x14ac:dyDescent="0.25">
      <c r="A216" s="118">
        <v>212</v>
      </c>
      <c r="B216" s="118">
        <v>1</v>
      </c>
      <c r="C216" s="118">
        <v>3</v>
      </c>
      <c r="D216" s="118">
        <v>5</v>
      </c>
      <c r="E216" s="118">
        <v>9</v>
      </c>
      <c r="F216" s="118">
        <v>12</v>
      </c>
      <c r="G216" s="118">
        <v>3</v>
      </c>
      <c r="H216" s="118">
        <v>2</v>
      </c>
      <c r="I216" s="118" t="s">
        <v>1026</v>
      </c>
      <c r="K216" s="116" t="s">
        <v>1994</v>
      </c>
      <c r="L216" s="18">
        <v>1</v>
      </c>
      <c r="M216" s="18" t="str">
        <f>INDEX(WeatherFiles!$A$14:$A$17,MATCH(Model_Input_Builder!$B216,WeatherFiles!$D$14:$D$17,0),1)</f>
        <v>USA_ID_Boise.AP-Gowen.Field.ANGB.726810_TMY3</v>
      </c>
      <c r="N216" s="18">
        <v>0</v>
      </c>
      <c r="O216" s="18">
        <v>0</v>
      </c>
      <c r="P216" s="18" t="str">
        <f>INDEX(Above_Ground_Wall_Con!$A$4:$A$19,MATCH(Model_Input_Builder!$C216,Above_Ground_Wall_Con!$D$4:$D$19,0),1)</f>
        <v>Wood-Framed - 2x4 - 16 in OC - R-13 Cavity</v>
      </c>
      <c r="Q216" s="18" t="str">
        <f>INDEX(Ceiling_And_Roof_Con!$A$3:$A$7,MATCH(Model_Input_Builder!$D216,Ceiling_And_Roof_Con!$D$3:$D$7,0),1)</f>
        <v>Attic - R60 Cavity Insulation</v>
      </c>
      <c r="R216" s="18" t="str">
        <f>INDEX(Foundation_And_Floor_Con!$A$4:$A$27,MATCH(Model_Input_Builder!$E216,Foundation_And_Floor_Con!$AI$4:$AI$27,0),1)</f>
        <v>Slab - R10 Perimeter with No Thermal Break</v>
      </c>
      <c r="S216" s="18" t="str">
        <f>INDEX(Windows!$A$4:$A$26,MATCH(Model_Input_Builder!$F216,Windows!$E$4:$E$26,0),1)</f>
        <v>Single, clear, non-metal</v>
      </c>
      <c r="T216" s="18">
        <f>INDEX(Windows!$C$4:$C$26,MATCH(Model_Input_Builder!$F216,Windows!$E$4:$E$26,0),1)</f>
        <v>0.88</v>
      </c>
      <c r="U216" s="18">
        <f>INDEX(Windows!$D$4:$D$26,MATCH(Model_Input_Builder!$F216,Windows!$E$4:$E$26,0),1)</f>
        <v>0.64</v>
      </c>
      <c r="V216" s="18" t="s">
        <v>278</v>
      </c>
      <c r="W216" s="18" t="s">
        <v>278</v>
      </c>
      <c r="X216" s="18" t="s">
        <v>347</v>
      </c>
      <c r="Y216" s="18" t="s">
        <v>33</v>
      </c>
      <c r="Z216" s="18" t="s">
        <v>34</v>
      </c>
      <c r="AA216" s="93">
        <f>INDEX(Duct_Leakage!$A$3:$A$6,MATCH(Model_Input_Builder!$G216,Duct_Leakage!$E$3:$E$6,0),1)</f>
        <v>0.127</v>
      </c>
      <c r="AB216" s="93">
        <f>INDEX(Duct_Leakage!$B$3:$B$6,MATCH(Model_Input_Builder!$G216,Duct_Leakage!$E$3:$E$6,0),1)</f>
        <v>6.3E-2</v>
      </c>
      <c r="AC216" s="18">
        <v>30</v>
      </c>
      <c r="AD216" s="18">
        <v>30</v>
      </c>
      <c r="AE216" s="18" t="s">
        <v>68</v>
      </c>
      <c r="AF216" s="18" t="s">
        <v>36</v>
      </c>
      <c r="AG216" s="49">
        <v>0</v>
      </c>
      <c r="AH216" s="18">
        <v>0</v>
      </c>
      <c r="AI216" s="18" t="s">
        <v>68</v>
      </c>
      <c r="AJ216" s="18" t="s">
        <v>68</v>
      </c>
      <c r="AK216" s="18" t="s">
        <v>68</v>
      </c>
      <c r="AL216" s="18" t="s">
        <v>68</v>
      </c>
      <c r="AM216" s="18" t="s">
        <v>68</v>
      </c>
      <c r="AN216" s="18">
        <v>0</v>
      </c>
      <c r="AO216" s="18">
        <v>0</v>
      </c>
    </row>
    <row r="217" spans="1:41" x14ac:dyDescent="0.25">
      <c r="A217" s="118">
        <v>213</v>
      </c>
      <c r="B217" s="118">
        <v>4</v>
      </c>
      <c r="C217" s="118">
        <v>6</v>
      </c>
      <c r="D217" s="118">
        <v>5</v>
      </c>
      <c r="E217" s="118">
        <v>6</v>
      </c>
      <c r="F217" s="118">
        <v>7</v>
      </c>
      <c r="G217" s="118">
        <v>2</v>
      </c>
      <c r="H217" s="118">
        <v>4</v>
      </c>
      <c r="I217" s="118" t="s">
        <v>1027</v>
      </c>
      <c r="K217" s="116" t="s">
        <v>1995</v>
      </c>
      <c r="L217" s="18">
        <v>1</v>
      </c>
      <c r="M217" s="18" t="str">
        <f>INDEX(WeatherFiles!$A$14:$A$17,MATCH(Model_Input_Builder!$B217,WeatherFiles!$D$14:$D$17,0),1)</f>
        <v>USA_WA_Spokane.Intl.AP.727850_TMY3</v>
      </c>
      <c r="N217" s="18">
        <v>0</v>
      </c>
      <c r="O217" s="18">
        <v>0</v>
      </c>
      <c r="P217" s="18" t="str">
        <f>INDEX(Above_Ground_Wall_Con!$A$4:$A$19,MATCH(Model_Input_Builder!$C217,Above_Ground_Wall_Con!$D$4:$D$19,0),1)</f>
        <v>Wood-Framed - 2x6 - 16 in OC - R-21 Cavity</v>
      </c>
      <c r="Q217" s="18" t="str">
        <f>INDEX(Ceiling_And_Roof_Con!$A$3:$A$7,MATCH(Model_Input_Builder!$D217,Ceiling_And_Roof_Con!$D$3:$D$7,0),1)</f>
        <v>Attic - R60 Cavity Insulation</v>
      </c>
      <c r="R217" s="18" t="str">
        <f>INDEX(Foundation_And_Floor_Con!$A$4:$A$27,MATCH(Model_Input_Builder!$E217,Foundation_And_Floor_Con!$AI$4:$AI$27,0),1)</f>
        <v>Slab - Uninsulated</v>
      </c>
      <c r="S217" s="18" t="str">
        <f>INDEX(Windows!$A$4:$A$26,MATCH(Model_Input_Builder!$F217,Windows!$E$4:$E$26,0),1)</f>
        <v>Double, clear, metal, TB</v>
      </c>
      <c r="T217" s="18">
        <f>INDEX(Windows!$C$4:$C$26,MATCH(Model_Input_Builder!$F217,Windows!$E$4:$E$26,0),1)</f>
        <v>0.6</v>
      </c>
      <c r="U217" s="18">
        <f>INDEX(Windows!$D$4:$D$26,MATCH(Model_Input_Builder!$F217,Windows!$E$4:$E$26,0),1)</f>
        <v>0.62</v>
      </c>
      <c r="V217" s="18" t="s">
        <v>278</v>
      </c>
      <c r="W217" s="18" t="s">
        <v>278</v>
      </c>
      <c r="X217" s="18" t="s">
        <v>347</v>
      </c>
      <c r="Y217" s="18" t="s">
        <v>33</v>
      </c>
      <c r="Z217" s="18" t="s">
        <v>34</v>
      </c>
      <c r="AA217" s="93">
        <f>INDEX(Duct_Leakage!$A$3:$A$6,MATCH(Model_Input_Builder!$G217,Duct_Leakage!$E$3:$E$6,0),1)</f>
        <v>0.06</v>
      </c>
      <c r="AB217" s="93">
        <f>INDEX(Duct_Leakage!$B$3:$B$6,MATCH(Model_Input_Builder!$G217,Duct_Leakage!$E$3:$E$6,0),1)</f>
        <v>0.03</v>
      </c>
      <c r="AC217" s="18">
        <v>30</v>
      </c>
      <c r="AD217" s="18">
        <v>30</v>
      </c>
      <c r="AE217" s="18" t="s">
        <v>68</v>
      </c>
      <c r="AF217" s="18" t="s">
        <v>36</v>
      </c>
      <c r="AG217" s="49">
        <v>0</v>
      </c>
      <c r="AH217" s="18">
        <v>0</v>
      </c>
      <c r="AI217" s="18" t="s">
        <v>68</v>
      </c>
      <c r="AJ217" s="18" t="s">
        <v>68</v>
      </c>
      <c r="AK217" s="18" t="s">
        <v>68</v>
      </c>
      <c r="AL217" s="18" t="s">
        <v>68</v>
      </c>
      <c r="AM217" s="18" t="s">
        <v>68</v>
      </c>
      <c r="AN217" s="18">
        <v>0</v>
      </c>
      <c r="AO217" s="18">
        <v>0</v>
      </c>
    </row>
    <row r="218" spans="1:41" x14ac:dyDescent="0.25">
      <c r="A218" s="118">
        <v>214</v>
      </c>
      <c r="B218" s="118">
        <v>1</v>
      </c>
      <c r="C218" s="118">
        <v>3</v>
      </c>
      <c r="D218" s="118">
        <v>2</v>
      </c>
      <c r="E218" s="118">
        <v>16</v>
      </c>
      <c r="F218" s="118">
        <v>7</v>
      </c>
      <c r="G218" s="118">
        <v>4</v>
      </c>
      <c r="H218" s="118">
        <v>3</v>
      </c>
      <c r="I218" s="118" t="s">
        <v>1028</v>
      </c>
      <c r="K218" s="116" t="s">
        <v>1996</v>
      </c>
      <c r="L218" s="18">
        <v>1</v>
      </c>
      <c r="M218" s="18" t="str">
        <f>INDEX(WeatherFiles!$A$14:$A$17,MATCH(Model_Input_Builder!$B218,WeatherFiles!$D$14:$D$17,0),1)</f>
        <v>USA_ID_Boise.AP-Gowen.Field.ANGB.726810_TMY3</v>
      </c>
      <c r="N218" s="18">
        <v>0</v>
      </c>
      <c r="O218" s="18">
        <v>0</v>
      </c>
      <c r="P218" s="18" t="str">
        <f>INDEX(Above_Ground_Wall_Con!$A$4:$A$19,MATCH(Model_Input_Builder!$C218,Above_Ground_Wall_Con!$D$4:$D$19,0),1)</f>
        <v>Wood-Framed - 2x4 - 16 in OC - R-13 Cavity</v>
      </c>
      <c r="Q218" s="18" t="str">
        <f>INDEX(Ceiling_And_Roof_Con!$A$3:$A$7,MATCH(Model_Input_Builder!$D218,Ceiling_And_Roof_Con!$D$3:$D$7,0),1)</f>
        <v>Attic - R30 Cavity Insulation</v>
      </c>
      <c r="R218" s="18" t="str">
        <f>INDEX(Foundation_And_Floor_Con!$A$4:$A$27,MATCH(Model_Input_Builder!$E218,Foundation_And_Floor_Con!$AI$4:$AI$27,0),1)</f>
        <v>Unheated Basement - R13 Cavity Insulation</v>
      </c>
      <c r="S218" s="18" t="str">
        <f>INDEX(Windows!$A$4:$A$26,MATCH(Model_Input_Builder!$F218,Windows!$E$4:$E$26,0),1)</f>
        <v>Double, clear, metal, TB</v>
      </c>
      <c r="T218" s="18">
        <f>INDEX(Windows!$C$4:$C$26,MATCH(Model_Input_Builder!$F218,Windows!$E$4:$E$26,0),1)</f>
        <v>0.6</v>
      </c>
      <c r="U218" s="18">
        <f>INDEX(Windows!$D$4:$D$26,MATCH(Model_Input_Builder!$F218,Windows!$E$4:$E$26,0),1)</f>
        <v>0.62</v>
      </c>
      <c r="V218" s="18" t="s">
        <v>278</v>
      </c>
      <c r="W218" s="18" t="s">
        <v>278</v>
      </c>
      <c r="X218" s="18" t="s">
        <v>347</v>
      </c>
      <c r="Y218" s="18" t="s">
        <v>33</v>
      </c>
      <c r="Z218" s="18" t="s">
        <v>34</v>
      </c>
      <c r="AA218" s="93">
        <f>INDEX(Duct_Leakage!$A$3:$A$6,MATCH(Model_Input_Builder!$G218,Duct_Leakage!$E$3:$E$6,0),1)</f>
        <v>0.18</v>
      </c>
      <c r="AB218" s="93">
        <f>INDEX(Duct_Leakage!$B$3:$B$6,MATCH(Model_Input_Builder!$G218,Duct_Leakage!$E$3:$E$6,0),1)</f>
        <v>0.09</v>
      </c>
      <c r="AC218" s="18">
        <v>30</v>
      </c>
      <c r="AD218" s="18">
        <v>30</v>
      </c>
      <c r="AE218" s="18" t="s">
        <v>68</v>
      </c>
      <c r="AF218" s="18" t="s">
        <v>36</v>
      </c>
      <c r="AG218" s="49">
        <v>0</v>
      </c>
      <c r="AH218" s="18">
        <v>0</v>
      </c>
      <c r="AI218" s="18" t="s">
        <v>68</v>
      </c>
      <c r="AJ218" s="18" t="s">
        <v>68</v>
      </c>
      <c r="AK218" s="18" t="s">
        <v>68</v>
      </c>
      <c r="AL218" s="18" t="s">
        <v>68</v>
      </c>
      <c r="AM218" s="18" t="s">
        <v>68</v>
      </c>
      <c r="AN218" s="18">
        <v>0</v>
      </c>
      <c r="AO218" s="18">
        <v>0</v>
      </c>
    </row>
    <row r="219" spans="1:41" x14ac:dyDescent="0.25">
      <c r="A219" s="118">
        <v>215</v>
      </c>
      <c r="B219" s="118">
        <v>1</v>
      </c>
      <c r="C219" s="118">
        <v>2</v>
      </c>
      <c r="D219" s="118">
        <v>2</v>
      </c>
      <c r="E219" s="118">
        <v>18</v>
      </c>
      <c r="F219" s="118">
        <v>8</v>
      </c>
      <c r="G219" s="118">
        <v>2</v>
      </c>
      <c r="H219" s="118">
        <v>4</v>
      </c>
      <c r="I219" s="118" t="s">
        <v>1029</v>
      </c>
      <c r="K219" s="116" t="s">
        <v>1997</v>
      </c>
      <c r="L219" s="18">
        <v>1</v>
      </c>
      <c r="M219" s="18" t="str">
        <f>INDEX(WeatherFiles!$A$14:$A$17,MATCH(Model_Input_Builder!$B219,WeatherFiles!$D$14:$D$17,0),1)</f>
        <v>USA_ID_Boise.AP-Gowen.Field.ANGB.726810_TMY3</v>
      </c>
      <c r="N219" s="18">
        <v>0</v>
      </c>
      <c r="O219" s="18">
        <v>0</v>
      </c>
      <c r="P219" s="18" t="str">
        <f>INDEX(Above_Ground_Wall_Con!$A$4:$A$19,MATCH(Model_Input_Builder!$C219,Above_Ground_Wall_Con!$D$4:$D$19,0),1)</f>
        <v>Wood-Framed - 2x4 - 16 in OC - R-11 Cavity</v>
      </c>
      <c r="Q219" s="18" t="str">
        <f>INDEX(Ceiling_And_Roof_Con!$A$3:$A$7,MATCH(Model_Input_Builder!$D219,Ceiling_And_Roof_Con!$D$3:$D$7,0),1)</f>
        <v>Attic - R30 Cavity Insulation</v>
      </c>
      <c r="R219" s="18" t="str">
        <f>INDEX(Foundation_And_Floor_Con!$A$4:$A$27,MATCH(Model_Input_Builder!$E219,Foundation_And_Floor_Con!$AI$4:$AI$27,0),1)</f>
        <v>Unheated Basement - R30 Cavity Insulation</v>
      </c>
      <c r="S219" s="18" t="str">
        <f>INDEX(Windows!$A$4:$A$26,MATCH(Model_Input_Builder!$F219,Windows!$E$4:$E$26,0),1)</f>
        <v>Double, tint, metal, TB</v>
      </c>
      <c r="T219" s="18">
        <f>INDEX(Windows!$C$4:$C$26,MATCH(Model_Input_Builder!$F219,Windows!$E$4:$E$26,0),1)</f>
        <v>0.6</v>
      </c>
      <c r="U219" s="18">
        <f>INDEX(Windows!$D$4:$D$26,MATCH(Model_Input_Builder!$F219,Windows!$E$4:$E$26,0),1)</f>
        <v>0.51</v>
      </c>
      <c r="V219" s="18" t="s">
        <v>278</v>
      </c>
      <c r="W219" s="18" t="s">
        <v>278</v>
      </c>
      <c r="X219" s="18" t="s">
        <v>347</v>
      </c>
      <c r="Y219" s="18" t="s">
        <v>33</v>
      </c>
      <c r="Z219" s="18" t="s">
        <v>34</v>
      </c>
      <c r="AA219" s="93">
        <f>INDEX(Duct_Leakage!$A$3:$A$6,MATCH(Model_Input_Builder!$G219,Duct_Leakage!$E$3:$E$6,0),1)</f>
        <v>0.06</v>
      </c>
      <c r="AB219" s="93">
        <f>INDEX(Duct_Leakage!$B$3:$B$6,MATCH(Model_Input_Builder!$G219,Duct_Leakage!$E$3:$E$6,0),1)</f>
        <v>0.03</v>
      </c>
      <c r="AC219" s="18">
        <v>30</v>
      </c>
      <c r="AD219" s="18">
        <v>30</v>
      </c>
      <c r="AE219" s="18" t="s">
        <v>68</v>
      </c>
      <c r="AF219" s="18" t="s">
        <v>36</v>
      </c>
      <c r="AG219" s="49">
        <v>0</v>
      </c>
      <c r="AH219" s="18">
        <v>0</v>
      </c>
      <c r="AI219" s="18" t="s">
        <v>68</v>
      </c>
      <c r="AJ219" s="18" t="s">
        <v>68</v>
      </c>
      <c r="AK219" s="18" t="s">
        <v>68</v>
      </c>
      <c r="AL219" s="18" t="s">
        <v>68</v>
      </c>
      <c r="AM219" s="18" t="s">
        <v>68</v>
      </c>
      <c r="AN219" s="18">
        <v>0</v>
      </c>
      <c r="AO219" s="18">
        <v>0</v>
      </c>
    </row>
    <row r="220" spans="1:41" x14ac:dyDescent="0.25">
      <c r="A220" s="118">
        <v>216</v>
      </c>
      <c r="B220" s="118">
        <v>3</v>
      </c>
      <c r="C220" s="118">
        <v>7</v>
      </c>
      <c r="D220" s="118">
        <v>4</v>
      </c>
      <c r="E220" s="118">
        <v>14</v>
      </c>
      <c r="F220" s="118">
        <v>6</v>
      </c>
      <c r="G220" s="118">
        <v>4</v>
      </c>
      <c r="H220" s="118">
        <v>1</v>
      </c>
      <c r="I220" s="118" t="s">
        <v>1030</v>
      </c>
      <c r="K220" s="116" t="s">
        <v>1998</v>
      </c>
      <c r="L220" s="18">
        <v>1</v>
      </c>
      <c r="M220" s="18" t="str">
        <f>INDEX(WeatherFiles!$A$14:$A$17,MATCH(Model_Input_Builder!$B220,WeatherFiles!$D$14:$D$17,0),1)</f>
        <v>USA_WA_Seattle-Tacoma.Intl.AP.727930_TMY3</v>
      </c>
      <c r="N220" s="18">
        <v>0</v>
      </c>
      <c r="O220" s="18">
        <v>0</v>
      </c>
      <c r="P220" s="18" t="str">
        <f>INDEX(Above_Ground_Wall_Con!$A$4:$A$19,MATCH(Model_Input_Builder!$C220,Above_Ground_Wall_Con!$D$4:$D$19,0),1)</f>
        <v>Wood-Framed - 2x6 - 24 in OC - R-19 Cavity - R-10 Header</v>
      </c>
      <c r="Q220" s="18" t="str">
        <f>INDEX(Ceiling_And_Roof_Con!$A$3:$A$7,MATCH(Model_Input_Builder!$D220,Ceiling_And_Roof_Con!$D$3:$D$7,0),1)</f>
        <v>Attic - R49 Cavity Insulation</v>
      </c>
      <c r="R220" s="18" t="str">
        <f>INDEX(Foundation_And_Floor_Con!$A$4:$A$27,MATCH(Model_Input_Builder!$E220,Foundation_And_Floor_Con!$AI$4:$AI$27,0),1)</f>
        <v>Heated Basement - R15 Exterior Insulation</v>
      </c>
      <c r="S220" s="18" t="str">
        <f>INDEX(Windows!$A$4:$A$26,MATCH(Model_Input_Builder!$F220,Windows!$E$4:$E$26,0),1)</f>
        <v>Double, low-e, low SHGC, argon, metal</v>
      </c>
      <c r="T220" s="18">
        <f>INDEX(Windows!$C$4:$C$26,MATCH(Model_Input_Builder!$F220,Windows!$E$4:$E$26,0),1)</f>
        <v>0.63</v>
      </c>
      <c r="U220" s="18">
        <f>INDEX(Windows!$D$4:$D$26,MATCH(Model_Input_Builder!$F220,Windows!$E$4:$E$26,0),1)</f>
        <v>0.26</v>
      </c>
      <c r="V220" s="18" t="s">
        <v>278</v>
      </c>
      <c r="W220" s="18" t="s">
        <v>278</v>
      </c>
      <c r="X220" s="18" t="s">
        <v>347</v>
      </c>
      <c r="Y220" s="18" t="s">
        <v>33</v>
      </c>
      <c r="Z220" s="18" t="s">
        <v>34</v>
      </c>
      <c r="AA220" s="93">
        <f>INDEX(Duct_Leakage!$A$3:$A$6,MATCH(Model_Input_Builder!$G220,Duct_Leakage!$E$3:$E$6,0),1)</f>
        <v>0.18</v>
      </c>
      <c r="AB220" s="93">
        <f>INDEX(Duct_Leakage!$B$3:$B$6,MATCH(Model_Input_Builder!$G220,Duct_Leakage!$E$3:$E$6,0),1)</f>
        <v>0.09</v>
      </c>
      <c r="AC220" s="18">
        <v>30</v>
      </c>
      <c r="AD220" s="18">
        <v>30</v>
      </c>
      <c r="AE220" s="18" t="s">
        <v>68</v>
      </c>
      <c r="AF220" s="18" t="s">
        <v>36</v>
      </c>
      <c r="AG220" s="49">
        <v>0</v>
      </c>
      <c r="AH220" s="18">
        <v>0</v>
      </c>
      <c r="AI220" s="18" t="s">
        <v>68</v>
      </c>
      <c r="AJ220" s="18" t="s">
        <v>68</v>
      </c>
      <c r="AK220" s="18" t="s">
        <v>68</v>
      </c>
      <c r="AL220" s="18" t="s">
        <v>68</v>
      </c>
      <c r="AM220" s="18" t="s">
        <v>68</v>
      </c>
      <c r="AN220" s="18">
        <v>0</v>
      </c>
      <c r="AO220" s="18">
        <v>0</v>
      </c>
    </row>
    <row r="221" spans="1:41" x14ac:dyDescent="0.25">
      <c r="A221" s="118">
        <v>217</v>
      </c>
      <c r="B221" s="118">
        <v>4</v>
      </c>
      <c r="C221" s="118">
        <v>6</v>
      </c>
      <c r="D221" s="118">
        <v>3</v>
      </c>
      <c r="E221" s="118">
        <v>13</v>
      </c>
      <c r="F221" s="118">
        <v>12</v>
      </c>
      <c r="G221" s="118">
        <v>3</v>
      </c>
      <c r="H221" s="118">
        <v>1</v>
      </c>
      <c r="I221" s="118" t="s">
        <v>1031</v>
      </c>
      <c r="K221" s="116" t="s">
        <v>1999</v>
      </c>
      <c r="L221" s="18">
        <v>1</v>
      </c>
      <c r="M221" s="18" t="str">
        <f>INDEX(WeatherFiles!$A$14:$A$17,MATCH(Model_Input_Builder!$B221,WeatherFiles!$D$14:$D$17,0),1)</f>
        <v>USA_WA_Spokane.Intl.AP.727850_TMY3</v>
      </c>
      <c r="N221" s="18">
        <v>0</v>
      </c>
      <c r="O221" s="18">
        <v>0</v>
      </c>
      <c r="P221" s="18" t="str">
        <f>INDEX(Above_Ground_Wall_Con!$A$4:$A$19,MATCH(Model_Input_Builder!$C221,Above_Ground_Wall_Con!$D$4:$D$19,0),1)</f>
        <v>Wood-Framed - 2x6 - 16 in OC - R-21 Cavity</v>
      </c>
      <c r="Q221" s="18" t="str">
        <f>INDEX(Ceiling_And_Roof_Con!$A$3:$A$7,MATCH(Model_Input_Builder!$D221,Ceiling_And_Roof_Con!$D$3:$D$7,0),1)</f>
        <v>Attic - R38 Cavity Insulation</v>
      </c>
      <c r="R221" s="18" t="str">
        <f>INDEX(Foundation_And_Floor_Con!$A$4:$A$27,MATCH(Model_Input_Builder!$E221,Foundation_And_Floor_Con!$AI$4:$AI$27,0),1)</f>
        <v>Heated Basement - R10 Exterior Insulation</v>
      </c>
      <c r="S221" s="18" t="str">
        <f>INDEX(Windows!$A$4:$A$26,MATCH(Model_Input_Builder!$F221,Windows!$E$4:$E$26,0),1)</f>
        <v>Single, clear, non-metal</v>
      </c>
      <c r="T221" s="18">
        <f>INDEX(Windows!$C$4:$C$26,MATCH(Model_Input_Builder!$F221,Windows!$E$4:$E$26,0),1)</f>
        <v>0.88</v>
      </c>
      <c r="U221" s="18">
        <f>INDEX(Windows!$D$4:$D$26,MATCH(Model_Input_Builder!$F221,Windows!$E$4:$E$26,0),1)</f>
        <v>0.64</v>
      </c>
      <c r="V221" s="18" t="s">
        <v>278</v>
      </c>
      <c r="W221" s="18" t="s">
        <v>278</v>
      </c>
      <c r="X221" s="18" t="s">
        <v>347</v>
      </c>
      <c r="Y221" s="18" t="s">
        <v>33</v>
      </c>
      <c r="Z221" s="18" t="s">
        <v>34</v>
      </c>
      <c r="AA221" s="93">
        <f>INDEX(Duct_Leakage!$A$3:$A$6,MATCH(Model_Input_Builder!$G221,Duct_Leakage!$E$3:$E$6,0),1)</f>
        <v>0.127</v>
      </c>
      <c r="AB221" s="93">
        <f>INDEX(Duct_Leakage!$B$3:$B$6,MATCH(Model_Input_Builder!$G221,Duct_Leakage!$E$3:$E$6,0),1)</f>
        <v>6.3E-2</v>
      </c>
      <c r="AC221" s="18">
        <v>30</v>
      </c>
      <c r="AD221" s="18">
        <v>30</v>
      </c>
      <c r="AE221" s="18" t="s">
        <v>68</v>
      </c>
      <c r="AF221" s="18" t="s">
        <v>36</v>
      </c>
      <c r="AG221" s="49">
        <v>0</v>
      </c>
      <c r="AH221" s="18">
        <v>0</v>
      </c>
      <c r="AI221" s="18" t="s">
        <v>68</v>
      </c>
      <c r="AJ221" s="18" t="s">
        <v>68</v>
      </c>
      <c r="AK221" s="18" t="s">
        <v>68</v>
      </c>
      <c r="AL221" s="18" t="s">
        <v>68</v>
      </c>
      <c r="AM221" s="18" t="s">
        <v>68</v>
      </c>
      <c r="AN221" s="18">
        <v>0</v>
      </c>
      <c r="AO221" s="18">
        <v>0</v>
      </c>
    </row>
    <row r="222" spans="1:41" x14ac:dyDescent="0.25">
      <c r="A222" s="118">
        <v>218</v>
      </c>
      <c r="B222" s="118">
        <v>1</v>
      </c>
      <c r="C222" s="118">
        <v>2</v>
      </c>
      <c r="D222" s="118">
        <v>5</v>
      </c>
      <c r="E222" s="118">
        <v>5</v>
      </c>
      <c r="F222" s="118">
        <v>11</v>
      </c>
      <c r="G222" s="118">
        <v>3</v>
      </c>
      <c r="H222" s="118">
        <v>1</v>
      </c>
      <c r="I222" s="118" t="s">
        <v>1032</v>
      </c>
      <c r="K222" s="116" t="s">
        <v>2000</v>
      </c>
      <c r="L222" s="18">
        <v>1</v>
      </c>
      <c r="M222" s="18" t="str">
        <f>INDEX(WeatherFiles!$A$14:$A$17,MATCH(Model_Input_Builder!$B222,WeatherFiles!$D$14:$D$17,0),1)</f>
        <v>USA_ID_Boise.AP-Gowen.Field.ANGB.726810_TMY3</v>
      </c>
      <c r="N222" s="18">
        <v>0</v>
      </c>
      <c r="O222" s="18">
        <v>0</v>
      </c>
      <c r="P222" s="18" t="str">
        <f>INDEX(Above_Ground_Wall_Con!$A$4:$A$19,MATCH(Model_Input_Builder!$C222,Above_Ground_Wall_Con!$D$4:$D$19,0),1)</f>
        <v>Wood-Framed - 2x4 - 16 in OC - R-11 Cavity</v>
      </c>
      <c r="Q222" s="18" t="str">
        <f>INDEX(Ceiling_And_Roof_Con!$A$3:$A$7,MATCH(Model_Input_Builder!$D222,Ceiling_And_Roof_Con!$D$3:$D$7,0),1)</f>
        <v>Attic - R60 Cavity Insulation</v>
      </c>
      <c r="R222" s="18" t="str">
        <f>INDEX(Foundation_And_Floor_Con!$A$4:$A$27,MATCH(Model_Input_Builder!$E222,Foundation_And_Floor_Con!$AI$4:$AI$27,0),1)</f>
        <v>Vented Crawlspace - R38 Cavity Insulation</v>
      </c>
      <c r="S222" s="18" t="str">
        <f>INDEX(Windows!$A$4:$A$26,MATCH(Model_Input_Builder!$F222,Windows!$E$4:$E$26,0),1)</f>
        <v>Double, low-e, low SHGC, argon, metal, TB</v>
      </c>
      <c r="T222" s="18">
        <f>INDEX(Windows!$C$4:$C$26,MATCH(Model_Input_Builder!$F222,Windows!$E$4:$E$26,0),1)</f>
        <v>0.41</v>
      </c>
      <c r="U222" s="18">
        <f>INDEX(Windows!$D$4:$D$26,MATCH(Model_Input_Builder!$F222,Windows!$E$4:$E$26,0),1)</f>
        <v>0.23</v>
      </c>
      <c r="V222" s="18" t="s">
        <v>278</v>
      </c>
      <c r="W222" s="18" t="s">
        <v>278</v>
      </c>
      <c r="X222" s="18" t="s">
        <v>347</v>
      </c>
      <c r="Y222" s="18" t="s">
        <v>33</v>
      </c>
      <c r="Z222" s="18" t="s">
        <v>34</v>
      </c>
      <c r="AA222" s="93">
        <f>INDEX(Duct_Leakage!$A$3:$A$6,MATCH(Model_Input_Builder!$G222,Duct_Leakage!$E$3:$E$6,0),1)</f>
        <v>0.127</v>
      </c>
      <c r="AB222" s="93">
        <f>INDEX(Duct_Leakage!$B$3:$B$6,MATCH(Model_Input_Builder!$G222,Duct_Leakage!$E$3:$E$6,0),1)</f>
        <v>6.3E-2</v>
      </c>
      <c r="AC222" s="18">
        <v>30</v>
      </c>
      <c r="AD222" s="18">
        <v>30</v>
      </c>
      <c r="AE222" s="18" t="s">
        <v>68</v>
      </c>
      <c r="AF222" s="18" t="s">
        <v>36</v>
      </c>
      <c r="AG222" s="49">
        <v>0</v>
      </c>
      <c r="AH222" s="18">
        <v>0</v>
      </c>
      <c r="AI222" s="18" t="s">
        <v>68</v>
      </c>
      <c r="AJ222" s="18" t="s">
        <v>68</v>
      </c>
      <c r="AK222" s="18" t="s">
        <v>68</v>
      </c>
      <c r="AL222" s="18" t="s">
        <v>68</v>
      </c>
      <c r="AM222" s="18" t="s">
        <v>68</v>
      </c>
      <c r="AN222" s="18">
        <v>0</v>
      </c>
      <c r="AO222" s="18">
        <v>0</v>
      </c>
    </row>
    <row r="223" spans="1:41" x14ac:dyDescent="0.25">
      <c r="A223" s="118">
        <v>219</v>
      </c>
      <c r="B223" s="118">
        <v>4</v>
      </c>
      <c r="C223" s="118">
        <v>8</v>
      </c>
      <c r="D223" s="118">
        <v>1</v>
      </c>
      <c r="E223" s="118">
        <v>5</v>
      </c>
      <c r="F223" s="118">
        <v>17</v>
      </c>
      <c r="G223" s="118">
        <v>2</v>
      </c>
      <c r="H223" s="118">
        <v>3</v>
      </c>
      <c r="I223" s="118" t="s">
        <v>1033</v>
      </c>
      <c r="K223" s="116" t="s">
        <v>2001</v>
      </c>
      <c r="L223" s="18">
        <v>1</v>
      </c>
      <c r="M223" s="18" t="str">
        <f>INDEX(WeatherFiles!$A$14:$A$17,MATCH(Model_Input_Builder!$B223,WeatherFiles!$D$14:$D$17,0),1)</f>
        <v>USA_WA_Spokane.Intl.AP.727850_TMY3</v>
      </c>
      <c r="N223" s="18">
        <v>0</v>
      </c>
      <c r="O223" s="18">
        <v>0</v>
      </c>
      <c r="P223" s="18" t="str">
        <f>INDEX(Above_Ground_Wall_Con!$A$4:$A$19,MATCH(Model_Input_Builder!$C223,Above_Ground_Wall_Con!$D$4:$D$19,0),1)</f>
        <v>Wood-Framed - 2x6 - 24 in OC - R-21 Cavity - R-10 Header</v>
      </c>
      <c r="Q223" s="18" t="str">
        <f>INDEX(Ceiling_And_Roof_Con!$A$3:$A$7,MATCH(Model_Input_Builder!$D223,Ceiling_And_Roof_Con!$D$3:$D$7,0),1)</f>
        <v>Attic - R0 Cavity Insulation</v>
      </c>
      <c r="R223" s="18" t="str">
        <f>INDEX(Foundation_And_Floor_Con!$A$4:$A$27,MATCH(Model_Input_Builder!$E223,Foundation_And_Floor_Con!$AI$4:$AI$27,0),1)</f>
        <v>Vented Crawlspace - R38 Cavity Insulation</v>
      </c>
      <c r="S223" s="18" t="str">
        <f>INDEX(Windows!$A$4:$A$26,MATCH(Model_Input_Builder!$F223,Windows!$E$4:$E$26,0),1)</f>
        <v>Double, low-e, low SHGC, argon, non-metal</v>
      </c>
      <c r="T223" s="18">
        <f>INDEX(Windows!$C$4:$C$26,MATCH(Model_Input_Builder!$F223,Windows!$E$4:$E$26,0),1)</f>
        <v>0.27</v>
      </c>
      <c r="U223" s="18">
        <f>INDEX(Windows!$D$4:$D$26,MATCH(Model_Input_Builder!$F223,Windows!$E$4:$E$26,0),1)</f>
        <v>0.2</v>
      </c>
      <c r="V223" s="18" t="s">
        <v>278</v>
      </c>
      <c r="W223" s="18" t="s">
        <v>278</v>
      </c>
      <c r="X223" s="18" t="s">
        <v>347</v>
      </c>
      <c r="Y223" s="18" t="s">
        <v>33</v>
      </c>
      <c r="Z223" s="18" t="s">
        <v>34</v>
      </c>
      <c r="AA223" s="93">
        <f>INDEX(Duct_Leakage!$A$3:$A$6,MATCH(Model_Input_Builder!$G223,Duct_Leakage!$E$3:$E$6,0),1)</f>
        <v>0.06</v>
      </c>
      <c r="AB223" s="93">
        <f>INDEX(Duct_Leakage!$B$3:$B$6,MATCH(Model_Input_Builder!$G223,Duct_Leakage!$E$3:$E$6,0),1)</f>
        <v>0.03</v>
      </c>
      <c r="AC223" s="18">
        <v>30</v>
      </c>
      <c r="AD223" s="18">
        <v>30</v>
      </c>
      <c r="AE223" s="18" t="s">
        <v>68</v>
      </c>
      <c r="AF223" s="18" t="s">
        <v>36</v>
      </c>
      <c r="AG223" s="49">
        <v>0</v>
      </c>
      <c r="AH223" s="18">
        <v>0</v>
      </c>
      <c r="AI223" s="18" t="s">
        <v>68</v>
      </c>
      <c r="AJ223" s="18" t="s">
        <v>68</v>
      </c>
      <c r="AK223" s="18" t="s">
        <v>68</v>
      </c>
      <c r="AL223" s="18" t="s">
        <v>68</v>
      </c>
      <c r="AM223" s="18" t="s">
        <v>68</v>
      </c>
      <c r="AN223" s="18">
        <v>0</v>
      </c>
      <c r="AO223" s="18">
        <v>0</v>
      </c>
    </row>
    <row r="224" spans="1:41" x14ac:dyDescent="0.25">
      <c r="A224" s="118">
        <v>220</v>
      </c>
      <c r="B224" s="118">
        <v>4</v>
      </c>
      <c r="C224" s="118">
        <v>2</v>
      </c>
      <c r="D224" s="118">
        <v>5</v>
      </c>
      <c r="E224" s="118">
        <v>4</v>
      </c>
      <c r="F224" s="118">
        <v>13</v>
      </c>
      <c r="G224" s="118">
        <v>4</v>
      </c>
      <c r="H224" s="118">
        <v>2</v>
      </c>
      <c r="I224" s="118" t="s">
        <v>1034</v>
      </c>
      <c r="K224" s="116" t="s">
        <v>2002</v>
      </c>
      <c r="L224" s="18">
        <v>1</v>
      </c>
      <c r="M224" s="18" t="str">
        <f>INDEX(WeatherFiles!$A$14:$A$17,MATCH(Model_Input_Builder!$B224,WeatherFiles!$D$14:$D$17,0),1)</f>
        <v>USA_WA_Spokane.Intl.AP.727850_TMY3</v>
      </c>
      <c r="N224" s="18">
        <v>0</v>
      </c>
      <c r="O224" s="18">
        <v>0</v>
      </c>
      <c r="P224" s="18" t="str">
        <f>INDEX(Above_Ground_Wall_Con!$A$4:$A$19,MATCH(Model_Input_Builder!$C224,Above_Ground_Wall_Con!$D$4:$D$19,0),1)</f>
        <v>Wood-Framed - 2x4 - 16 in OC - R-11 Cavity</v>
      </c>
      <c r="Q224" s="18" t="str">
        <f>INDEX(Ceiling_And_Roof_Con!$A$3:$A$7,MATCH(Model_Input_Builder!$D224,Ceiling_And_Roof_Con!$D$3:$D$7,0),1)</f>
        <v>Attic - R60 Cavity Insulation</v>
      </c>
      <c r="R224" s="18" t="str">
        <f>INDEX(Foundation_And_Floor_Con!$A$4:$A$27,MATCH(Model_Input_Builder!$E224,Foundation_And_Floor_Con!$AI$4:$AI$27,0),1)</f>
        <v>Vented Crawlspace - R30 Cavity Insulation</v>
      </c>
      <c r="S224" s="18" t="str">
        <f>INDEX(Windows!$A$4:$A$26,MATCH(Model_Input_Builder!$F224,Windows!$E$4:$E$26,0),1)</f>
        <v>Double, clear, non-metal</v>
      </c>
      <c r="T224" s="18">
        <f>INDEX(Windows!$C$4:$C$26,MATCH(Model_Input_Builder!$F224,Windows!$E$4:$E$26,0),1)</f>
        <v>0.52</v>
      </c>
      <c r="U224" s="18">
        <f>INDEX(Windows!$D$4:$D$26,MATCH(Model_Input_Builder!$F224,Windows!$E$4:$E$26,0),1)</f>
        <v>0.56999999999999995</v>
      </c>
      <c r="V224" s="18" t="s">
        <v>278</v>
      </c>
      <c r="W224" s="18" t="s">
        <v>278</v>
      </c>
      <c r="X224" s="18" t="s">
        <v>347</v>
      </c>
      <c r="Y224" s="18" t="s">
        <v>33</v>
      </c>
      <c r="Z224" s="18" t="s">
        <v>34</v>
      </c>
      <c r="AA224" s="93">
        <f>INDEX(Duct_Leakage!$A$3:$A$6,MATCH(Model_Input_Builder!$G224,Duct_Leakage!$E$3:$E$6,0),1)</f>
        <v>0.18</v>
      </c>
      <c r="AB224" s="93">
        <f>INDEX(Duct_Leakage!$B$3:$B$6,MATCH(Model_Input_Builder!$G224,Duct_Leakage!$E$3:$E$6,0),1)</f>
        <v>0.09</v>
      </c>
      <c r="AC224" s="18">
        <v>30</v>
      </c>
      <c r="AD224" s="18">
        <v>30</v>
      </c>
      <c r="AE224" s="18" t="s">
        <v>68</v>
      </c>
      <c r="AF224" s="18" t="s">
        <v>36</v>
      </c>
      <c r="AG224" s="49">
        <v>0</v>
      </c>
      <c r="AH224" s="18">
        <v>0</v>
      </c>
      <c r="AI224" s="18" t="s">
        <v>68</v>
      </c>
      <c r="AJ224" s="18" t="s">
        <v>68</v>
      </c>
      <c r="AK224" s="18" t="s">
        <v>68</v>
      </c>
      <c r="AL224" s="18" t="s">
        <v>68</v>
      </c>
      <c r="AM224" s="18" t="s">
        <v>68</v>
      </c>
      <c r="AN224" s="18">
        <v>0</v>
      </c>
      <c r="AO224" s="18">
        <v>0</v>
      </c>
    </row>
    <row r="225" spans="1:41" x14ac:dyDescent="0.25">
      <c r="A225" s="118">
        <v>221</v>
      </c>
      <c r="B225" s="118">
        <v>4</v>
      </c>
      <c r="C225" s="118">
        <v>8</v>
      </c>
      <c r="D225" s="118">
        <v>3</v>
      </c>
      <c r="E225" s="118">
        <v>3</v>
      </c>
      <c r="F225" s="118">
        <v>12</v>
      </c>
      <c r="G225" s="118">
        <v>1</v>
      </c>
      <c r="H225" s="118">
        <v>3</v>
      </c>
      <c r="I225" s="118" t="s">
        <v>1035</v>
      </c>
      <c r="K225" s="116" t="s">
        <v>2003</v>
      </c>
      <c r="L225" s="18">
        <v>1</v>
      </c>
      <c r="M225" s="18" t="str">
        <f>INDEX(WeatherFiles!$A$14:$A$17,MATCH(Model_Input_Builder!$B225,WeatherFiles!$D$14:$D$17,0),1)</f>
        <v>USA_WA_Spokane.Intl.AP.727850_TMY3</v>
      </c>
      <c r="N225" s="18">
        <v>0</v>
      </c>
      <c r="O225" s="18">
        <v>0</v>
      </c>
      <c r="P225" s="18" t="str">
        <f>INDEX(Above_Ground_Wall_Con!$A$4:$A$19,MATCH(Model_Input_Builder!$C225,Above_Ground_Wall_Con!$D$4:$D$19,0),1)</f>
        <v>Wood-Framed - 2x6 - 24 in OC - R-21 Cavity - R-10 Header</v>
      </c>
      <c r="Q225" s="18" t="str">
        <f>INDEX(Ceiling_And_Roof_Con!$A$3:$A$7,MATCH(Model_Input_Builder!$D225,Ceiling_And_Roof_Con!$D$3:$D$7,0),1)</f>
        <v>Attic - R38 Cavity Insulation</v>
      </c>
      <c r="R225" s="18" t="str">
        <f>INDEX(Foundation_And_Floor_Con!$A$4:$A$27,MATCH(Model_Input_Builder!$E225,Foundation_And_Floor_Con!$AI$4:$AI$27,0),1)</f>
        <v>Vented Crawlspace - R19 Cavity Insulation</v>
      </c>
      <c r="S225" s="18" t="str">
        <f>INDEX(Windows!$A$4:$A$26,MATCH(Model_Input_Builder!$F225,Windows!$E$4:$E$26,0),1)</f>
        <v>Single, clear, non-metal</v>
      </c>
      <c r="T225" s="18">
        <f>INDEX(Windows!$C$4:$C$26,MATCH(Model_Input_Builder!$F225,Windows!$E$4:$E$26,0),1)</f>
        <v>0.88</v>
      </c>
      <c r="U225" s="18">
        <f>INDEX(Windows!$D$4:$D$26,MATCH(Model_Input_Builder!$F225,Windows!$E$4:$E$26,0),1)</f>
        <v>0.64</v>
      </c>
      <c r="V225" s="18" t="s">
        <v>278</v>
      </c>
      <c r="W225" s="18" t="s">
        <v>278</v>
      </c>
      <c r="X225" s="18" t="s">
        <v>347</v>
      </c>
      <c r="Y225" s="18" t="s">
        <v>33</v>
      </c>
      <c r="Z225" s="18" t="s">
        <v>34</v>
      </c>
      <c r="AA225" s="93">
        <f>INDEX(Duct_Leakage!$A$3:$A$6,MATCH(Model_Input_Builder!$G225,Duct_Leakage!$E$3:$E$6,0),1)</f>
        <v>0.03</v>
      </c>
      <c r="AB225" s="93">
        <f>INDEX(Duct_Leakage!$B$3:$B$6,MATCH(Model_Input_Builder!$G225,Duct_Leakage!$E$3:$E$6,0),1)</f>
        <v>1.4999999999999999E-2</v>
      </c>
      <c r="AC225" s="18">
        <v>30</v>
      </c>
      <c r="AD225" s="18">
        <v>30</v>
      </c>
      <c r="AE225" s="18" t="s">
        <v>68</v>
      </c>
      <c r="AF225" s="18" t="s">
        <v>36</v>
      </c>
      <c r="AG225" s="49">
        <v>0</v>
      </c>
      <c r="AH225" s="18">
        <v>0</v>
      </c>
      <c r="AI225" s="18" t="s">
        <v>68</v>
      </c>
      <c r="AJ225" s="18" t="s">
        <v>68</v>
      </c>
      <c r="AK225" s="18" t="s">
        <v>68</v>
      </c>
      <c r="AL225" s="18" t="s">
        <v>68</v>
      </c>
      <c r="AM225" s="18" t="s">
        <v>68</v>
      </c>
      <c r="AN225" s="18">
        <v>0</v>
      </c>
      <c r="AO225" s="18">
        <v>0</v>
      </c>
    </row>
    <row r="226" spans="1:41" x14ac:dyDescent="0.25">
      <c r="A226" s="118">
        <v>222</v>
      </c>
      <c r="B226" s="118">
        <v>1</v>
      </c>
      <c r="C226" s="118">
        <v>6</v>
      </c>
      <c r="D226" s="118">
        <v>4</v>
      </c>
      <c r="E226" s="118">
        <v>17</v>
      </c>
      <c r="F226" s="118">
        <v>5</v>
      </c>
      <c r="G226" s="118">
        <v>2</v>
      </c>
      <c r="H226" s="118">
        <v>3</v>
      </c>
      <c r="I226" s="118" t="s">
        <v>1036</v>
      </c>
      <c r="K226" s="116" t="s">
        <v>2004</v>
      </c>
      <c r="L226" s="18">
        <v>1</v>
      </c>
      <c r="M226" s="18" t="str">
        <f>INDEX(WeatherFiles!$A$14:$A$17,MATCH(Model_Input_Builder!$B226,WeatherFiles!$D$14:$D$17,0),1)</f>
        <v>USA_ID_Boise.AP-Gowen.Field.ANGB.726810_TMY3</v>
      </c>
      <c r="N226" s="18">
        <v>0</v>
      </c>
      <c r="O226" s="18">
        <v>0</v>
      </c>
      <c r="P226" s="18" t="str">
        <f>INDEX(Above_Ground_Wall_Con!$A$4:$A$19,MATCH(Model_Input_Builder!$C226,Above_Ground_Wall_Con!$D$4:$D$19,0),1)</f>
        <v>Wood-Framed - 2x6 - 16 in OC - R-21 Cavity</v>
      </c>
      <c r="Q226" s="18" t="str">
        <f>INDEX(Ceiling_And_Roof_Con!$A$3:$A$7,MATCH(Model_Input_Builder!$D226,Ceiling_And_Roof_Con!$D$3:$D$7,0),1)</f>
        <v>Attic - R49 Cavity Insulation</v>
      </c>
      <c r="R226" s="18" t="str">
        <f>INDEX(Foundation_And_Floor_Con!$A$4:$A$27,MATCH(Model_Input_Builder!$E226,Foundation_And_Floor_Con!$AI$4:$AI$27,0),1)</f>
        <v>Unheated Basement - R19 Cavity Insulation</v>
      </c>
      <c r="S226" s="18" t="str">
        <f>INDEX(Windows!$A$4:$A$26,MATCH(Model_Input_Builder!$F226,Windows!$E$4:$E$26,0),1)</f>
        <v>Double, low-e, medium SHGC, argon, metal</v>
      </c>
      <c r="T226" s="18">
        <f>INDEX(Windows!$C$4:$C$26,MATCH(Model_Input_Builder!$F226,Windows!$E$4:$E$26,0),1)</f>
        <v>0.64</v>
      </c>
      <c r="U226" s="18">
        <f>INDEX(Windows!$D$4:$D$26,MATCH(Model_Input_Builder!$F226,Windows!$E$4:$E$26,0),1)</f>
        <v>0.38</v>
      </c>
      <c r="V226" s="18" t="s">
        <v>278</v>
      </c>
      <c r="W226" s="18" t="s">
        <v>278</v>
      </c>
      <c r="X226" s="18" t="s">
        <v>347</v>
      </c>
      <c r="Y226" s="18" t="s">
        <v>33</v>
      </c>
      <c r="Z226" s="18" t="s">
        <v>34</v>
      </c>
      <c r="AA226" s="93">
        <f>INDEX(Duct_Leakage!$A$3:$A$6,MATCH(Model_Input_Builder!$G226,Duct_Leakage!$E$3:$E$6,0),1)</f>
        <v>0.06</v>
      </c>
      <c r="AB226" s="93">
        <f>INDEX(Duct_Leakage!$B$3:$B$6,MATCH(Model_Input_Builder!$G226,Duct_Leakage!$E$3:$E$6,0),1)</f>
        <v>0.03</v>
      </c>
      <c r="AC226" s="18">
        <v>30</v>
      </c>
      <c r="AD226" s="18">
        <v>30</v>
      </c>
      <c r="AE226" s="18" t="s">
        <v>68</v>
      </c>
      <c r="AF226" s="18" t="s">
        <v>36</v>
      </c>
      <c r="AG226" s="49">
        <v>0</v>
      </c>
      <c r="AH226" s="18">
        <v>0</v>
      </c>
      <c r="AI226" s="18" t="s">
        <v>68</v>
      </c>
      <c r="AJ226" s="18" t="s">
        <v>68</v>
      </c>
      <c r="AK226" s="18" t="s">
        <v>68</v>
      </c>
      <c r="AL226" s="18" t="s">
        <v>68</v>
      </c>
      <c r="AM226" s="18" t="s">
        <v>68</v>
      </c>
      <c r="AN226" s="18">
        <v>0</v>
      </c>
      <c r="AO226" s="18">
        <v>0</v>
      </c>
    </row>
    <row r="227" spans="1:41" x14ac:dyDescent="0.25">
      <c r="A227" s="118">
        <v>223</v>
      </c>
      <c r="B227" s="118">
        <v>1</v>
      </c>
      <c r="C227" s="118">
        <v>6</v>
      </c>
      <c r="D227" s="118">
        <v>5</v>
      </c>
      <c r="E227" s="118">
        <v>9</v>
      </c>
      <c r="F227" s="118">
        <v>20</v>
      </c>
      <c r="G227" s="118">
        <v>1</v>
      </c>
      <c r="H227" s="118">
        <v>2</v>
      </c>
      <c r="I227" s="118" t="s">
        <v>1037</v>
      </c>
      <c r="K227" s="116" t="s">
        <v>2005</v>
      </c>
      <c r="L227" s="18">
        <v>1</v>
      </c>
      <c r="M227" s="18" t="str">
        <f>INDEX(WeatherFiles!$A$14:$A$17,MATCH(Model_Input_Builder!$B227,WeatherFiles!$D$14:$D$17,0),1)</f>
        <v>USA_ID_Boise.AP-Gowen.Field.ANGB.726810_TMY3</v>
      </c>
      <c r="N227" s="18">
        <v>0</v>
      </c>
      <c r="O227" s="18">
        <v>0</v>
      </c>
      <c r="P227" s="18" t="str">
        <f>INDEX(Above_Ground_Wall_Con!$A$4:$A$19,MATCH(Model_Input_Builder!$C227,Above_Ground_Wall_Con!$D$4:$D$19,0),1)</f>
        <v>Wood-Framed - 2x6 - 16 in OC - R-21 Cavity</v>
      </c>
      <c r="Q227" s="18" t="str">
        <f>INDEX(Ceiling_And_Roof_Con!$A$3:$A$7,MATCH(Model_Input_Builder!$D227,Ceiling_And_Roof_Con!$D$3:$D$7,0),1)</f>
        <v>Attic - R60 Cavity Insulation</v>
      </c>
      <c r="R227" s="18" t="str">
        <f>INDEX(Foundation_And_Floor_Con!$A$4:$A$27,MATCH(Model_Input_Builder!$E227,Foundation_And_Floor_Con!$AI$4:$AI$27,0),1)</f>
        <v>Slab - R10 Perimeter with No Thermal Break</v>
      </c>
      <c r="S227" s="18" t="str">
        <f>INDEX(Windows!$A$4:$A$26,MATCH(Model_Input_Builder!$F227,Windows!$E$4:$E$26,0),1)</f>
        <v>Triple, low-e, low SHGC, argon, non-metal</v>
      </c>
      <c r="T227" s="18">
        <f>INDEX(Windows!$C$4:$C$26,MATCH(Model_Input_Builder!$F227,Windows!$E$4:$E$26,0),1)</f>
        <v>0.19</v>
      </c>
      <c r="U227" s="18">
        <f>INDEX(Windows!$D$4:$D$26,MATCH(Model_Input_Builder!$F227,Windows!$E$4:$E$26,0),1)</f>
        <v>0.18</v>
      </c>
      <c r="V227" s="18" t="s">
        <v>278</v>
      </c>
      <c r="W227" s="18" t="s">
        <v>278</v>
      </c>
      <c r="X227" s="18" t="s">
        <v>347</v>
      </c>
      <c r="Y227" s="18" t="s">
        <v>33</v>
      </c>
      <c r="Z227" s="18" t="s">
        <v>34</v>
      </c>
      <c r="AA227" s="93">
        <f>INDEX(Duct_Leakage!$A$3:$A$6,MATCH(Model_Input_Builder!$G227,Duct_Leakage!$E$3:$E$6,0),1)</f>
        <v>0.03</v>
      </c>
      <c r="AB227" s="93">
        <f>INDEX(Duct_Leakage!$B$3:$B$6,MATCH(Model_Input_Builder!$G227,Duct_Leakage!$E$3:$E$6,0),1)</f>
        <v>1.4999999999999999E-2</v>
      </c>
      <c r="AC227" s="18">
        <v>30</v>
      </c>
      <c r="AD227" s="18">
        <v>30</v>
      </c>
      <c r="AE227" s="18" t="s">
        <v>68</v>
      </c>
      <c r="AF227" s="18" t="s">
        <v>36</v>
      </c>
      <c r="AG227" s="49">
        <v>0</v>
      </c>
      <c r="AH227" s="18">
        <v>0</v>
      </c>
      <c r="AI227" s="18" t="s">
        <v>68</v>
      </c>
      <c r="AJ227" s="18" t="s">
        <v>68</v>
      </c>
      <c r="AK227" s="18" t="s">
        <v>68</v>
      </c>
      <c r="AL227" s="18" t="s">
        <v>68</v>
      </c>
      <c r="AM227" s="18" t="s">
        <v>68</v>
      </c>
      <c r="AN227" s="18">
        <v>0</v>
      </c>
      <c r="AO227" s="18">
        <v>0</v>
      </c>
    </row>
    <row r="228" spans="1:41" x14ac:dyDescent="0.25">
      <c r="A228" s="118">
        <v>224</v>
      </c>
      <c r="B228" s="118">
        <v>4</v>
      </c>
      <c r="C228" s="118">
        <v>7</v>
      </c>
      <c r="D228" s="118">
        <v>5</v>
      </c>
      <c r="E228" s="118">
        <v>14</v>
      </c>
      <c r="F228" s="118">
        <v>11</v>
      </c>
      <c r="G228" s="118">
        <v>4</v>
      </c>
      <c r="H228" s="118">
        <v>1</v>
      </c>
      <c r="I228" s="118" t="s">
        <v>1038</v>
      </c>
      <c r="K228" s="116" t="s">
        <v>2006</v>
      </c>
      <c r="L228" s="18">
        <v>1</v>
      </c>
      <c r="M228" s="18" t="str">
        <f>INDEX(WeatherFiles!$A$14:$A$17,MATCH(Model_Input_Builder!$B228,WeatherFiles!$D$14:$D$17,0),1)</f>
        <v>USA_WA_Spokane.Intl.AP.727850_TMY3</v>
      </c>
      <c r="N228" s="18">
        <v>0</v>
      </c>
      <c r="O228" s="18">
        <v>0</v>
      </c>
      <c r="P228" s="18" t="str">
        <f>INDEX(Above_Ground_Wall_Con!$A$4:$A$19,MATCH(Model_Input_Builder!$C228,Above_Ground_Wall_Con!$D$4:$D$19,0),1)</f>
        <v>Wood-Framed - 2x6 - 24 in OC - R-19 Cavity - R-10 Header</v>
      </c>
      <c r="Q228" s="18" t="str">
        <f>INDEX(Ceiling_And_Roof_Con!$A$3:$A$7,MATCH(Model_Input_Builder!$D228,Ceiling_And_Roof_Con!$D$3:$D$7,0),1)</f>
        <v>Attic - R60 Cavity Insulation</v>
      </c>
      <c r="R228" s="18" t="str">
        <f>INDEX(Foundation_And_Floor_Con!$A$4:$A$27,MATCH(Model_Input_Builder!$E228,Foundation_And_Floor_Con!$AI$4:$AI$27,0),1)</f>
        <v>Heated Basement - R15 Exterior Insulation</v>
      </c>
      <c r="S228" s="18" t="str">
        <f>INDEX(Windows!$A$4:$A$26,MATCH(Model_Input_Builder!$F228,Windows!$E$4:$E$26,0),1)</f>
        <v>Double, low-e, low SHGC, argon, metal, TB</v>
      </c>
      <c r="T228" s="18">
        <f>INDEX(Windows!$C$4:$C$26,MATCH(Model_Input_Builder!$F228,Windows!$E$4:$E$26,0),1)</f>
        <v>0.41</v>
      </c>
      <c r="U228" s="18">
        <f>INDEX(Windows!$D$4:$D$26,MATCH(Model_Input_Builder!$F228,Windows!$E$4:$E$26,0),1)</f>
        <v>0.23</v>
      </c>
      <c r="V228" s="18" t="s">
        <v>278</v>
      </c>
      <c r="W228" s="18" t="s">
        <v>278</v>
      </c>
      <c r="X228" s="18" t="s">
        <v>347</v>
      </c>
      <c r="Y228" s="18" t="s">
        <v>33</v>
      </c>
      <c r="Z228" s="18" t="s">
        <v>34</v>
      </c>
      <c r="AA228" s="93">
        <f>INDEX(Duct_Leakage!$A$3:$A$6,MATCH(Model_Input_Builder!$G228,Duct_Leakage!$E$3:$E$6,0),1)</f>
        <v>0.18</v>
      </c>
      <c r="AB228" s="93">
        <f>INDEX(Duct_Leakage!$B$3:$B$6,MATCH(Model_Input_Builder!$G228,Duct_Leakage!$E$3:$E$6,0),1)</f>
        <v>0.09</v>
      </c>
      <c r="AC228" s="18">
        <v>30</v>
      </c>
      <c r="AD228" s="18">
        <v>30</v>
      </c>
      <c r="AE228" s="18" t="s">
        <v>68</v>
      </c>
      <c r="AF228" s="18" t="s">
        <v>36</v>
      </c>
      <c r="AG228" s="49">
        <v>0</v>
      </c>
      <c r="AH228" s="18">
        <v>0</v>
      </c>
      <c r="AI228" s="18" t="s">
        <v>68</v>
      </c>
      <c r="AJ228" s="18" t="s">
        <v>68</v>
      </c>
      <c r="AK228" s="18" t="s">
        <v>68</v>
      </c>
      <c r="AL228" s="18" t="s">
        <v>68</v>
      </c>
      <c r="AM228" s="18" t="s">
        <v>68</v>
      </c>
      <c r="AN228" s="18">
        <v>0</v>
      </c>
      <c r="AO228" s="18">
        <v>0</v>
      </c>
    </row>
    <row r="229" spans="1:41" x14ac:dyDescent="0.25">
      <c r="A229" s="118">
        <v>225</v>
      </c>
      <c r="B229" s="118">
        <v>3</v>
      </c>
      <c r="C229" s="118">
        <v>8</v>
      </c>
      <c r="D229" s="118">
        <v>4</v>
      </c>
      <c r="E229" s="118">
        <v>2</v>
      </c>
      <c r="F229" s="118">
        <v>18</v>
      </c>
      <c r="G229" s="118">
        <v>1</v>
      </c>
      <c r="H229" s="118">
        <v>3</v>
      </c>
      <c r="I229" s="118" t="s">
        <v>1039</v>
      </c>
      <c r="K229" s="116" t="s">
        <v>2007</v>
      </c>
      <c r="L229" s="18">
        <v>1</v>
      </c>
      <c r="M229" s="18" t="str">
        <f>INDEX(WeatherFiles!$A$14:$A$17,MATCH(Model_Input_Builder!$B229,WeatherFiles!$D$14:$D$17,0),1)</f>
        <v>USA_WA_Seattle-Tacoma.Intl.AP.727930_TMY3</v>
      </c>
      <c r="N229" s="18">
        <v>0</v>
      </c>
      <c r="O229" s="18">
        <v>0</v>
      </c>
      <c r="P229" s="18" t="str">
        <f>INDEX(Above_Ground_Wall_Con!$A$4:$A$19,MATCH(Model_Input_Builder!$C229,Above_Ground_Wall_Con!$D$4:$D$19,0),1)</f>
        <v>Wood-Framed - 2x6 - 24 in OC - R-21 Cavity - R-10 Header</v>
      </c>
      <c r="Q229" s="18" t="str">
        <f>INDEX(Ceiling_And_Roof_Con!$A$3:$A$7,MATCH(Model_Input_Builder!$D229,Ceiling_And_Roof_Con!$D$3:$D$7,0),1)</f>
        <v>Attic - R49 Cavity Insulation</v>
      </c>
      <c r="R229" s="18" t="str">
        <f>INDEX(Foundation_And_Floor_Con!$A$4:$A$27,MATCH(Model_Input_Builder!$E229,Foundation_And_Floor_Con!$AI$4:$AI$27,0),1)</f>
        <v>Vented Crawlspace - R13 Cavity Insulation</v>
      </c>
      <c r="S229" s="18" t="str">
        <f>INDEX(Windows!$A$4:$A$26,MATCH(Model_Input_Builder!$F229,Windows!$E$4:$E$26,0),1)</f>
        <v>Triple, low-e, high SHGC, argon, non-metal</v>
      </c>
      <c r="T229" s="18">
        <f>INDEX(Windows!$C$4:$C$26,MATCH(Model_Input_Builder!$F229,Windows!$E$4:$E$26,0),1)</f>
        <v>0.2</v>
      </c>
      <c r="U229" s="18">
        <f>INDEX(Windows!$D$4:$D$26,MATCH(Model_Input_Builder!$F229,Windows!$E$4:$E$26,0),1)</f>
        <v>0.41</v>
      </c>
      <c r="V229" s="18" t="s">
        <v>278</v>
      </c>
      <c r="W229" s="18" t="s">
        <v>278</v>
      </c>
      <c r="X229" s="18" t="s">
        <v>347</v>
      </c>
      <c r="Y229" s="18" t="s">
        <v>33</v>
      </c>
      <c r="Z229" s="18" t="s">
        <v>34</v>
      </c>
      <c r="AA229" s="93">
        <f>INDEX(Duct_Leakage!$A$3:$A$6,MATCH(Model_Input_Builder!$G229,Duct_Leakage!$E$3:$E$6,0),1)</f>
        <v>0.03</v>
      </c>
      <c r="AB229" s="93">
        <f>INDEX(Duct_Leakage!$B$3:$B$6,MATCH(Model_Input_Builder!$G229,Duct_Leakage!$E$3:$E$6,0),1)</f>
        <v>1.4999999999999999E-2</v>
      </c>
      <c r="AC229" s="18">
        <v>30</v>
      </c>
      <c r="AD229" s="18">
        <v>30</v>
      </c>
      <c r="AE229" s="18" t="s">
        <v>68</v>
      </c>
      <c r="AF229" s="18" t="s">
        <v>36</v>
      </c>
      <c r="AG229" s="49">
        <v>0</v>
      </c>
      <c r="AH229" s="18">
        <v>0</v>
      </c>
      <c r="AI229" s="18" t="s">
        <v>68</v>
      </c>
      <c r="AJ229" s="18" t="s">
        <v>68</v>
      </c>
      <c r="AK229" s="18" t="s">
        <v>68</v>
      </c>
      <c r="AL229" s="18" t="s">
        <v>68</v>
      </c>
      <c r="AM229" s="18" t="s">
        <v>68</v>
      </c>
      <c r="AN229" s="18">
        <v>0</v>
      </c>
      <c r="AO229" s="18">
        <v>0</v>
      </c>
    </row>
    <row r="230" spans="1:41" x14ac:dyDescent="0.25">
      <c r="A230" s="118">
        <v>226</v>
      </c>
      <c r="B230" s="118">
        <v>4</v>
      </c>
      <c r="C230" s="118">
        <v>6</v>
      </c>
      <c r="D230" s="118">
        <v>3</v>
      </c>
      <c r="E230" s="118">
        <v>12</v>
      </c>
      <c r="F230" s="118">
        <v>2</v>
      </c>
      <c r="G230" s="118">
        <v>2</v>
      </c>
      <c r="H230" s="118">
        <v>3</v>
      </c>
      <c r="I230" s="118" t="s">
        <v>1040</v>
      </c>
      <c r="K230" s="116" t="s">
        <v>2008</v>
      </c>
      <c r="L230" s="18">
        <v>1</v>
      </c>
      <c r="M230" s="18" t="str">
        <f>INDEX(WeatherFiles!$A$14:$A$17,MATCH(Model_Input_Builder!$B230,WeatherFiles!$D$14:$D$17,0),1)</f>
        <v>USA_WA_Spokane.Intl.AP.727850_TMY3</v>
      </c>
      <c r="N230" s="18">
        <v>0</v>
      </c>
      <c r="O230" s="18">
        <v>0</v>
      </c>
      <c r="P230" s="18" t="str">
        <f>INDEX(Above_Ground_Wall_Con!$A$4:$A$19,MATCH(Model_Input_Builder!$C230,Above_Ground_Wall_Con!$D$4:$D$19,0),1)</f>
        <v>Wood-Framed - 2x6 - 16 in OC - R-21 Cavity</v>
      </c>
      <c r="Q230" s="18" t="str">
        <f>INDEX(Ceiling_And_Roof_Con!$A$3:$A$7,MATCH(Model_Input_Builder!$D230,Ceiling_And_Roof_Con!$D$3:$D$7,0),1)</f>
        <v>Attic - R38 Cavity Insulation</v>
      </c>
      <c r="R230" s="18" t="str">
        <f>INDEX(Foundation_And_Floor_Con!$A$4:$A$27,MATCH(Model_Input_Builder!$E230,Foundation_And_Floor_Con!$AI$4:$AI$27,0),1)</f>
        <v>Heated Basement - R5 Exterior Insulation</v>
      </c>
      <c r="S230" s="18" t="str">
        <f>INDEX(Windows!$A$4:$A$26,MATCH(Model_Input_Builder!$F230,Windows!$E$4:$E$26,0),1)</f>
        <v>Double, clear, metal</v>
      </c>
      <c r="T230" s="18">
        <f>INDEX(Windows!$C$4:$C$26,MATCH(Model_Input_Builder!$F230,Windows!$E$4:$E$26,0),1)</f>
        <v>0.83</v>
      </c>
      <c r="U230" s="18">
        <f>INDEX(Windows!$D$4:$D$26,MATCH(Model_Input_Builder!$F230,Windows!$E$4:$E$26,0),1)</f>
        <v>0.65</v>
      </c>
      <c r="V230" s="18" t="s">
        <v>278</v>
      </c>
      <c r="W230" s="18" t="s">
        <v>278</v>
      </c>
      <c r="X230" s="18" t="s">
        <v>347</v>
      </c>
      <c r="Y230" s="18" t="s">
        <v>33</v>
      </c>
      <c r="Z230" s="18" t="s">
        <v>34</v>
      </c>
      <c r="AA230" s="93">
        <f>INDEX(Duct_Leakage!$A$3:$A$6,MATCH(Model_Input_Builder!$G230,Duct_Leakage!$E$3:$E$6,0),1)</f>
        <v>0.06</v>
      </c>
      <c r="AB230" s="93">
        <f>INDEX(Duct_Leakage!$B$3:$B$6,MATCH(Model_Input_Builder!$G230,Duct_Leakage!$E$3:$E$6,0),1)</f>
        <v>0.03</v>
      </c>
      <c r="AC230" s="18">
        <v>30</v>
      </c>
      <c r="AD230" s="18">
        <v>30</v>
      </c>
      <c r="AE230" s="18" t="s">
        <v>68</v>
      </c>
      <c r="AF230" s="18" t="s">
        <v>36</v>
      </c>
      <c r="AG230" s="49">
        <v>0</v>
      </c>
      <c r="AH230" s="18">
        <v>0</v>
      </c>
      <c r="AI230" s="18" t="s">
        <v>68</v>
      </c>
      <c r="AJ230" s="18" t="s">
        <v>68</v>
      </c>
      <c r="AK230" s="18" t="s">
        <v>68</v>
      </c>
      <c r="AL230" s="18" t="s">
        <v>68</v>
      </c>
      <c r="AM230" s="18" t="s">
        <v>68</v>
      </c>
      <c r="AN230" s="18">
        <v>0</v>
      </c>
      <c r="AO230" s="18">
        <v>0</v>
      </c>
    </row>
    <row r="231" spans="1:41" x14ac:dyDescent="0.25">
      <c r="A231" s="118">
        <v>227</v>
      </c>
      <c r="B231" s="118">
        <v>1</v>
      </c>
      <c r="C231" s="118">
        <v>8</v>
      </c>
      <c r="D231" s="118">
        <v>1</v>
      </c>
      <c r="E231" s="118">
        <v>16</v>
      </c>
      <c r="F231" s="118">
        <v>20</v>
      </c>
      <c r="G231" s="118">
        <v>1</v>
      </c>
      <c r="H231" s="118">
        <v>2</v>
      </c>
      <c r="I231" s="118" t="s">
        <v>1041</v>
      </c>
      <c r="K231" s="116" t="s">
        <v>2009</v>
      </c>
      <c r="L231" s="18">
        <v>1</v>
      </c>
      <c r="M231" s="18" t="str">
        <f>INDEX(WeatherFiles!$A$14:$A$17,MATCH(Model_Input_Builder!$B231,WeatherFiles!$D$14:$D$17,0),1)</f>
        <v>USA_ID_Boise.AP-Gowen.Field.ANGB.726810_TMY3</v>
      </c>
      <c r="N231" s="18">
        <v>0</v>
      </c>
      <c r="O231" s="18">
        <v>0</v>
      </c>
      <c r="P231" s="18" t="str">
        <f>INDEX(Above_Ground_Wall_Con!$A$4:$A$19,MATCH(Model_Input_Builder!$C231,Above_Ground_Wall_Con!$D$4:$D$19,0),1)</f>
        <v>Wood-Framed - 2x6 - 24 in OC - R-21 Cavity - R-10 Header</v>
      </c>
      <c r="Q231" s="18" t="str">
        <f>INDEX(Ceiling_And_Roof_Con!$A$3:$A$7,MATCH(Model_Input_Builder!$D231,Ceiling_And_Roof_Con!$D$3:$D$7,0),1)</f>
        <v>Attic - R0 Cavity Insulation</v>
      </c>
      <c r="R231" s="18" t="str">
        <f>INDEX(Foundation_And_Floor_Con!$A$4:$A$27,MATCH(Model_Input_Builder!$E231,Foundation_And_Floor_Con!$AI$4:$AI$27,0),1)</f>
        <v>Unheated Basement - R13 Cavity Insulation</v>
      </c>
      <c r="S231" s="18" t="str">
        <f>INDEX(Windows!$A$4:$A$26,MATCH(Model_Input_Builder!$F231,Windows!$E$4:$E$26,0),1)</f>
        <v>Triple, low-e, low SHGC, argon, non-metal</v>
      </c>
      <c r="T231" s="18">
        <f>INDEX(Windows!$C$4:$C$26,MATCH(Model_Input_Builder!$F231,Windows!$E$4:$E$26,0),1)</f>
        <v>0.19</v>
      </c>
      <c r="U231" s="18">
        <f>INDEX(Windows!$D$4:$D$26,MATCH(Model_Input_Builder!$F231,Windows!$E$4:$E$26,0),1)</f>
        <v>0.18</v>
      </c>
      <c r="V231" s="18" t="s">
        <v>278</v>
      </c>
      <c r="W231" s="18" t="s">
        <v>278</v>
      </c>
      <c r="X231" s="18" t="s">
        <v>347</v>
      </c>
      <c r="Y231" s="18" t="s">
        <v>33</v>
      </c>
      <c r="Z231" s="18" t="s">
        <v>34</v>
      </c>
      <c r="AA231" s="93">
        <f>INDEX(Duct_Leakage!$A$3:$A$6,MATCH(Model_Input_Builder!$G231,Duct_Leakage!$E$3:$E$6,0),1)</f>
        <v>0.03</v>
      </c>
      <c r="AB231" s="93">
        <f>INDEX(Duct_Leakage!$B$3:$B$6,MATCH(Model_Input_Builder!$G231,Duct_Leakage!$E$3:$E$6,0),1)</f>
        <v>1.4999999999999999E-2</v>
      </c>
      <c r="AC231" s="18">
        <v>30</v>
      </c>
      <c r="AD231" s="18">
        <v>30</v>
      </c>
      <c r="AE231" s="18" t="s">
        <v>68</v>
      </c>
      <c r="AF231" s="18" t="s">
        <v>36</v>
      </c>
      <c r="AG231" s="49">
        <v>0</v>
      </c>
      <c r="AH231" s="18">
        <v>0</v>
      </c>
      <c r="AI231" s="18" t="s">
        <v>68</v>
      </c>
      <c r="AJ231" s="18" t="s">
        <v>68</v>
      </c>
      <c r="AK231" s="18" t="s">
        <v>68</v>
      </c>
      <c r="AL231" s="18" t="s">
        <v>68</v>
      </c>
      <c r="AM231" s="18" t="s">
        <v>68</v>
      </c>
      <c r="AN231" s="18">
        <v>0</v>
      </c>
      <c r="AO231" s="18">
        <v>0</v>
      </c>
    </row>
    <row r="232" spans="1:41" x14ac:dyDescent="0.25">
      <c r="A232" s="118">
        <v>228</v>
      </c>
      <c r="B232" s="118">
        <v>3</v>
      </c>
      <c r="C232" s="118">
        <v>4</v>
      </c>
      <c r="D232" s="118">
        <v>4</v>
      </c>
      <c r="E232" s="118">
        <v>10</v>
      </c>
      <c r="F232" s="118">
        <v>15</v>
      </c>
      <c r="G232" s="118">
        <v>4</v>
      </c>
      <c r="H232" s="118">
        <v>3</v>
      </c>
      <c r="I232" s="118" t="s">
        <v>1042</v>
      </c>
      <c r="K232" s="116" t="s">
        <v>2010</v>
      </c>
      <c r="L232" s="18">
        <v>1</v>
      </c>
      <c r="M232" s="18" t="str">
        <f>INDEX(WeatherFiles!$A$14:$A$17,MATCH(Model_Input_Builder!$B232,WeatherFiles!$D$14:$D$17,0),1)</f>
        <v>USA_WA_Seattle-Tacoma.Intl.AP.727930_TMY3</v>
      </c>
      <c r="N232" s="18">
        <v>0</v>
      </c>
      <c r="O232" s="18">
        <v>0</v>
      </c>
      <c r="P232" s="18" t="str">
        <f>INDEX(Above_Ground_Wall_Con!$A$4:$A$19,MATCH(Model_Input_Builder!$C232,Above_Ground_Wall_Con!$D$4:$D$19,0),1)</f>
        <v>Wood-Framed - 2x6 - 16 in OC - R-0 Cavity</v>
      </c>
      <c r="Q232" s="18" t="str">
        <f>INDEX(Ceiling_And_Roof_Con!$A$3:$A$7,MATCH(Model_Input_Builder!$D232,Ceiling_And_Roof_Con!$D$3:$D$7,0),1)</f>
        <v>Attic - R49 Cavity Insulation</v>
      </c>
      <c r="R232" s="18" t="str">
        <f>INDEX(Foundation_And_Floor_Con!$A$4:$A$27,MATCH(Model_Input_Builder!$E232,Foundation_And_Floor_Con!$AI$4:$AI$27,0),1)</f>
        <v>Slab - R10 Under Full Slab with R5 Thermal Break</v>
      </c>
      <c r="S232" s="18" t="str">
        <f>INDEX(Windows!$A$4:$A$26,MATCH(Model_Input_Builder!$F232,Windows!$E$4:$E$26,0),1)</f>
        <v>Double, low-e, high SHGC, argon, non-metal</v>
      </c>
      <c r="T232" s="18">
        <f>INDEX(Windows!$C$4:$C$26,MATCH(Model_Input_Builder!$F232,Windows!$E$4:$E$26,0),1)</f>
        <v>0.28999999999999998</v>
      </c>
      <c r="U232" s="18">
        <f>INDEX(Windows!$D$4:$D$26,MATCH(Model_Input_Builder!$F232,Windows!$E$4:$E$26,0),1)</f>
        <v>0.5</v>
      </c>
      <c r="V232" s="18" t="s">
        <v>278</v>
      </c>
      <c r="W232" s="18" t="s">
        <v>278</v>
      </c>
      <c r="X232" s="18" t="s">
        <v>347</v>
      </c>
      <c r="Y232" s="18" t="s">
        <v>33</v>
      </c>
      <c r="Z232" s="18" t="s">
        <v>34</v>
      </c>
      <c r="AA232" s="93">
        <f>INDEX(Duct_Leakage!$A$3:$A$6,MATCH(Model_Input_Builder!$G232,Duct_Leakage!$E$3:$E$6,0),1)</f>
        <v>0.18</v>
      </c>
      <c r="AB232" s="93">
        <f>INDEX(Duct_Leakage!$B$3:$B$6,MATCH(Model_Input_Builder!$G232,Duct_Leakage!$E$3:$E$6,0),1)</f>
        <v>0.09</v>
      </c>
      <c r="AC232" s="18">
        <v>30</v>
      </c>
      <c r="AD232" s="18">
        <v>30</v>
      </c>
      <c r="AE232" s="18" t="s">
        <v>68</v>
      </c>
      <c r="AF232" s="18" t="s">
        <v>36</v>
      </c>
      <c r="AG232" s="49">
        <v>0</v>
      </c>
      <c r="AH232" s="18">
        <v>0</v>
      </c>
      <c r="AI232" s="18" t="s">
        <v>68</v>
      </c>
      <c r="AJ232" s="18" t="s">
        <v>68</v>
      </c>
      <c r="AK232" s="18" t="s">
        <v>68</v>
      </c>
      <c r="AL232" s="18" t="s">
        <v>68</v>
      </c>
      <c r="AM232" s="18" t="s">
        <v>68</v>
      </c>
      <c r="AN232" s="18">
        <v>0</v>
      </c>
      <c r="AO232" s="18">
        <v>0</v>
      </c>
    </row>
    <row r="233" spans="1:41" x14ac:dyDescent="0.25">
      <c r="A233" s="118">
        <v>229</v>
      </c>
      <c r="B233" s="118">
        <v>2</v>
      </c>
      <c r="C233" s="118">
        <v>8</v>
      </c>
      <c r="D233" s="118">
        <v>1</v>
      </c>
      <c r="E233" s="118">
        <v>1</v>
      </c>
      <c r="F233" s="118">
        <v>16</v>
      </c>
      <c r="G233" s="118">
        <v>3</v>
      </c>
      <c r="H233" s="118">
        <v>3</v>
      </c>
      <c r="I233" s="118" t="s">
        <v>1043</v>
      </c>
      <c r="K233" s="116" t="s">
        <v>2011</v>
      </c>
      <c r="L233" s="18">
        <v>1</v>
      </c>
      <c r="M233" s="18" t="str">
        <f>INDEX(WeatherFiles!$A$14:$A$17,MATCH(Model_Input_Builder!$B233,WeatherFiles!$D$14:$D$17,0),1)</f>
        <v>USA_MT_Kalispell-Glacier.Park.Intl.AP.727790_TMY3</v>
      </c>
      <c r="N233" s="18">
        <v>0</v>
      </c>
      <c r="O233" s="18">
        <v>0</v>
      </c>
      <c r="P233" s="18" t="str">
        <f>INDEX(Above_Ground_Wall_Con!$A$4:$A$19,MATCH(Model_Input_Builder!$C233,Above_Ground_Wall_Con!$D$4:$D$19,0),1)</f>
        <v>Wood-Framed - 2x6 - 24 in OC - R-21 Cavity - R-10 Header</v>
      </c>
      <c r="Q233" s="18" t="str">
        <f>INDEX(Ceiling_And_Roof_Con!$A$3:$A$7,MATCH(Model_Input_Builder!$D233,Ceiling_And_Roof_Con!$D$3:$D$7,0),1)</f>
        <v>Attic - R0 Cavity Insulation</v>
      </c>
      <c r="R233" s="18" t="str">
        <f>INDEX(Foundation_And_Floor_Con!$A$4:$A$27,MATCH(Model_Input_Builder!$E233,Foundation_And_Floor_Con!$AI$4:$AI$27,0),1)</f>
        <v>Vented Crawlspace - R0 Cavity Insulation</v>
      </c>
      <c r="S233" s="18" t="str">
        <f>INDEX(Windows!$A$4:$A$26,MATCH(Model_Input_Builder!$F233,Windows!$E$4:$E$26,0),1)</f>
        <v>Double, low-e, medium SHGC, argon, non-metal</v>
      </c>
      <c r="T233" s="18">
        <f>INDEX(Windows!$C$4:$C$26,MATCH(Model_Input_Builder!$F233,Windows!$E$4:$E$26,0),1)</f>
        <v>0.28000000000000003</v>
      </c>
      <c r="U233" s="18">
        <f>INDEX(Windows!$D$4:$D$26,MATCH(Model_Input_Builder!$F233,Windows!$E$4:$E$26,0),1)</f>
        <v>0.31</v>
      </c>
      <c r="V233" s="18" t="s">
        <v>278</v>
      </c>
      <c r="W233" s="18" t="s">
        <v>278</v>
      </c>
      <c r="X233" s="18" t="s">
        <v>347</v>
      </c>
      <c r="Y233" s="18" t="s">
        <v>33</v>
      </c>
      <c r="Z233" s="18" t="s">
        <v>34</v>
      </c>
      <c r="AA233" s="93">
        <f>INDEX(Duct_Leakage!$A$3:$A$6,MATCH(Model_Input_Builder!$G233,Duct_Leakage!$E$3:$E$6,0),1)</f>
        <v>0.127</v>
      </c>
      <c r="AB233" s="93">
        <f>INDEX(Duct_Leakage!$B$3:$B$6,MATCH(Model_Input_Builder!$G233,Duct_Leakage!$E$3:$E$6,0),1)</f>
        <v>6.3E-2</v>
      </c>
      <c r="AC233" s="18">
        <v>30</v>
      </c>
      <c r="AD233" s="18">
        <v>30</v>
      </c>
      <c r="AE233" s="18" t="s">
        <v>68</v>
      </c>
      <c r="AF233" s="18" t="s">
        <v>36</v>
      </c>
      <c r="AG233" s="49">
        <v>0</v>
      </c>
      <c r="AH233" s="18">
        <v>0</v>
      </c>
      <c r="AI233" s="18" t="s">
        <v>68</v>
      </c>
      <c r="AJ233" s="18" t="s">
        <v>68</v>
      </c>
      <c r="AK233" s="18" t="s">
        <v>68</v>
      </c>
      <c r="AL233" s="18" t="s">
        <v>68</v>
      </c>
      <c r="AM233" s="18" t="s">
        <v>68</v>
      </c>
      <c r="AN233" s="18">
        <v>0</v>
      </c>
      <c r="AO233" s="18">
        <v>0</v>
      </c>
    </row>
    <row r="234" spans="1:41" x14ac:dyDescent="0.25">
      <c r="A234" s="118">
        <v>230</v>
      </c>
      <c r="B234" s="118">
        <v>3</v>
      </c>
      <c r="C234" s="118">
        <v>4</v>
      </c>
      <c r="D234" s="118">
        <v>4</v>
      </c>
      <c r="E234" s="118">
        <v>5</v>
      </c>
      <c r="F234" s="118">
        <v>18</v>
      </c>
      <c r="G234" s="118">
        <v>2</v>
      </c>
      <c r="H234" s="118">
        <v>1</v>
      </c>
      <c r="I234" s="118" t="s">
        <v>1044</v>
      </c>
      <c r="K234" s="116" t="s">
        <v>2012</v>
      </c>
      <c r="L234" s="18">
        <v>1</v>
      </c>
      <c r="M234" s="18" t="str">
        <f>INDEX(WeatherFiles!$A$14:$A$17,MATCH(Model_Input_Builder!$B234,WeatherFiles!$D$14:$D$17,0),1)</f>
        <v>USA_WA_Seattle-Tacoma.Intl.AP.727930_TMY3</v>
      </c>
      <c r="N234" s="18">
        <v>0</v>
      </c>
      <c r="O234" s="18">
        <v>0</v>
      </c>
      <c r="P234" s="18" t="str">
        <f>INDEX(Above_Ground_Wall_Con!$A$4:$A$19,MATCH(Model_Input_Builder!$C234,Above_Ground_Wall_Con!$D$4:$D$19,0),1)</f>
        <v>Wood-Framed - 2x6 - 16 in OC - R-0 Cavity</v>
      </c>
      <c r="Q234" s="18" t="str">
        <f>INDEX(Ceiling_And_Roof_Con!$A$3:$A$7,MATCH(Model_Input_Builder!$D234,Ceiling_And_Roof_Con!$D$3:$D$7,0),1)</f>
        <v>Attic - R49 Cavity Insulation</v>
      </c>
      <c r="R234" s="18" t="str">
        <f>INDEX(Foundation_And_Floor_Con!$A$4:$A$27,MATCH(Model_Input_Builder!$E234,Foundation_And_Floor_Con!$AI$4:$AI$27,0),1)</f>
        <v>Vented Crawlspace - R38 Cavity Insulation</v>
      </c>
      <c r="S234" s="18" t="str">
        <f>INDEX(Windows!$A$4:$A$26,MATCH(Model_Input_Builder!$F234,Windows!$E$4:$E$26,0),1)</f>
        <v>Triple, low-e, high SHGC, argon, non-metal</v>
      </c>
      <c r="T234" s="18">
        <f>INDEX(Windows!$C$4:$C$26,MATCH(Model_Input_Builder!$F234,Windows!$E$4:$E$26,0),1)</f>
        <v>0.2</v>
      </c>
      <c r="U234" s="18">
        <f>INDEX(Windows!$D$4:$D$26,MATCH(Model_Input_Builder!$F234,Windows!$E$4:$E$26,0),1)</f>
        <v>0.41</v>
      </c>
      <c r="V234" s="18" t="s">
        <v>278</v>
      </c>
      <c r="W234" s="18" t="s">
        <v>278</v>
      </c>
      <c r="X234" s="18" t="s">
        <v>347</v>
      </c>
      <c r="Y234" s="18" t="s">
        <v>33</v>
      </c>
      <c r="Z234" s="18" t="s">
        <v>34</v>
      </c>
      <c r="AA234" s="93">
        <f>INDEX(Duct_Leakage!$A$3:$A$6,MATCH(Model_Input_Builder!$G234,Duct_Leakage!$E$3:$E$6,0),1)</f>
        <v>0.06</v>
      </c>
      <c r="AB234" s="93">
        <f>INDEX(Duct_Leakage!$B$3:$B$6,MATCH(Model_Input_Builder!$G234,Duct_Leakage!$E$3:$E$6,0),1)</f>
        <v>0.03</v>
      </c>
      <c r="AC234" s="18">
        <v>30</v>
      </c>
      <c r="AD234" s="18">
        <v>30</v>
      </c>
      <c r="AE234" s="18" t="s">
        <v>68</v>
      </c>
      <c r="AF234" s="18" t="s">
        <v>36</v>
      </c>
      <c r="AG234" s="49">
        <v>0</v>
      </c>
      <c r="AH234" s="18">
        <v>0</v>
      </c>
      <c r="AI234" s="18" t="s">
        <v>68</v>
      </c>
      <c r="AJ234" s="18" t="s">
        <v>68</v>
      </c>
      <c r="AK234" s="18" t="s">
        <v>68</v>
      </c>
      <c r="AL234" s="18" t="s">
        <v>68</v>
      </c>
      <c r="AM234" s="18" t="s">
        <v>68</v>
      </c>
      <c r="AN234" s="18">
        <v>0</v>
      </c>
      <c r="AO234" s="18">
        <v>0</v>
      </c>
    </row>
    <row r="235" spans="1:41" x14ac:dyDescent="0.25">
      <c r="A235" s="118">
        <v>231</v>
      </c>
      <c r="B235" s="118">
        <v>3</v>
      </c>
      <c r="C235" s="118">
        <v>7</v>
      </c>
      <c r="D235" s="118">
        <v>4</v>
      </c>
      <c r="E235" s="118">
        <v>18</v>
      </c>
      <c r="F235" s="118">
        <v>13</v>
      </c>
      <c r="G235" s="118">
        <v>2</v>
      </c>
      <c r="H235" s="118">
        <v>4</v>
      </c>
      <c r="I235" s="118" t="s">
        <v>1045</v>
      </c>
      <c r="K235" s="116" t="s">
        <v>2013</v>
      </c>
      <c r="L235" s="18">
        <v>1</v>
      </c>
      <c r="M235" s="18" t="str">
        <f>INDEX(WeatherFiles!$A$14:$A$17,MATCH(Model_Input_Builder!$B235,WeatherFiles!$D$14:$D$17,0),1)</f>
        <v>USA_WA_Seattle-Tacoma.Intl.AP.727930_TMY3</v>
      </c>
      <c r="N235" s="18">
        <v>0</v>
      </c>
      <c r="O235" s="18">
        <v>0</v>
      </c>
      <c r="P235" s="18" t="str">
        <f>INDEX(Above_Ground_Wall_Con!$A$4:$A$19,MATCH(Model_Input_Builder!$C235,Above_Ground_Wall_Con!$D$4:$D$19,0),1)</f>
        <v>Wood-Framed - 2x6 - 24 in OC - R-19 Cavity - R-10 Header</v>
      </c>
      <c r="Q235" s="18" t="str">
        <f>INDEX(Ceiling_And_Roof_Con!$A$3:$A$7,MATCH(Model_Input_Builder!$D235,Ceiling_And_Roof_Con!$D$3:$D$7,0),1)</f>
        <v>Attic - R49 Cavity Insulation</v>
      </c>
      <c r="R235" s="18" t="str">
        <f>INDEX(Foundation_And_Floor_Con!$A$4:$A$27,MATCH(Model_Input_Builder!$E235,Foundation_And_Floor_Con!$AI$4:$AI$27,0),1)</f>
        <v>Unheated Basement - R30 Cavity Insulation</v>
      </c>
      <c r="S235" s="18" t="str">
        <f>INDEX(Windows!$A$4:$A$26,MATCH(Model_Input_Builder!$F235,Windows!$E$4:$E$26,0),1)</f>
        <v>Double, clear, non-metal</v>
      </c>
      <c r="T235" s="18">
        <f>INDEX(Windows!$C$4:$C$26,MATCH(Model_Input_Builder!$F235,Windows!$E$4:$E$26,0),1)</f>
        <v>0.52</v>
      </c>
      <c r="U235" s="18">
        <f>INDEX(Windows!$D$4:$D$26,MATCH(Model_Input_Builder!$F235,Windows!$E$4:$E$26,0),1)</f>
        <v>0.56999999999999995</v>
      </c>
      <c r="V235" s="18" t="s">
        <v>278</v>
      </c>
      <c r="W235" s="18" t="s">
        <v>278</v>
      </c>
      <c r="X235" s="18" t="s">
        <v>347</v>
      </c>
      <c r="Y235" s="18" t="s">
        <v>33</v>
      </c>
      <c r="Z235" s="18" t="s">
        <v>34</v>
      </c>
      <c r="AA235" s="93">
        <f>INDEX(Duct_Leakage!$A$3:$A$6,MATCH(Model_Input_Builder!$G235,Duct_Leakage!$E$3:$E$6,0),1)</f>
        <v>0.06</v>
      </c>
      <c r="AB235" s="93">
        <f>INDEX(Duct_Leakage!$B$3:$B$6,MATCH(Model_Input_Builder!$G235,Duct_Leakage!$E$3:$E$6,0),1)</f>
        <v>0.03</v>
      </c>
      <c r="AC235" s="18">
        <v>30</v>
      </c>
      <c r="AD235" s="18">
        <v>30</v>
      </c>
      <c r="AE235" s="18" t="s">
        <v>68</v>
      </c>
      <c r="AF235" s="18" t="s">
        <v>36</v>
      </c>
      <c r="AG235" s="49">
        <v>0</v>
      </c>
      <c r="AH235" s="18">
        <v>0</v>
      </c>
      <c r="AI235" s="18" t="s">
        <v>68</v>
      </c>
      <c r="AJ235" s="18" t="s">
        <v>68</v>
      </c>
      <c r="AK235" s="18" t="s">
        <v>68</v>
      </c>
      <c r="AL235" s="18" t="s">
        <v>68</v>
      </c>
      <c r="AM235" s="18" t="s">
        <v>68</v>
      </c>
      <c r="AN235" s="18">
        <v>0</v>
      </c>
      <c r="AO235" s="18">
        <v>0</v>
      </c>
    </row>
    <row r="236" spans="1:41" x14ac:dyDescent="0.25">
      <c r="A236" s="118">
        <v>232</v>
      </c>
      <c r="B236" s="118">
        <v>3</v>
      </c>
      <c r="C236" s="118">
        <v>8</v>
      </c>
      <c r="D236" s="118">
        <v>3</v>
      </c>
      <c r="E236" s="118">
        <v>13</v>
      </c>
      <c r="F236" s="118">
        <v>2</v>
      </c>
      <c r="G236" s="118">
        <v>3</v>
      </c>
      <c r="H236" s="118">
        <v>3</v>
      </c>
      <c r="I236" s="118" t="s">
        <v>1046</v>
      </c>
      <c r="K236" s="116" t="s">
        <v>2014</v>
      </c>
      <c r="L236" s="18">
        <v>1</v>
      </c>
      <c r="M236" s="18" t="str">
        <f>INDEX(WeatherFiles!$A$14:$A$17,MATCH(Model_Input_Builder!$B236,WeatherFiles!$D$14:$D$17,0),1)</f>
        <v>USA_WA_Seattle-Tacoma.Intl.AP.727930_TMY3</v>
      </c>
      <c r="N236" s="18">
        <v>0</v>
      </c>
      <c r="O236" s="18">
        <v>0</v>
      </c>
      <c r="P236" s="18" t="str">
        <f>INDEX(Above_Ground_Wall_Con!$A$4:$A$19,MATCH(Model_Input_Builder!$C236,Above_Ground_Wall_Con!$D$4:$D$19,0),1)</f>
        <v>Wood-Framed - 2x6 - 24 in OC - R-21 Cavity - R-10 Header</v>
      </c>
      <c r="Q236" s="18" t="str">
        <f>INDEX(Ceiling_And_Roof_Con!$A$3:$A$7,MATCH(Model_Input_Builder!$D236,Ceiling_And_Roof_Con!$D$3:$D$7,0),1)</f>
        <v>Attic - R38 Cavity Insulation</v>
      </c>
      <c r="R236" s="18" t="str">
        <f>INDEX(Foundation_And_Floor_Con!$A$4:$A$27,MATCH(Model_Input_Builder!$E236,Foundation_And_Floor_Con!$AI$4:$AI$27,0),1)</f>
        <v>Heated Basement - R10 Exterior Insulation</v>
      </c>
      <c r="S236" s="18" t="str">
        <f>INDEX(Windows!$A$4:$A$26,MATCH(Model_Input_Builder!$F236,Windows!$E$4:$E$26,0),1)</f>
        <v>Double, clear, metal</v>
      </c>
      <c r="T236" s="18">
        <f>INDEX(Windows!$C$4:$C$26,MATCH(Model_Input_Builder!$F236,Windows!$E$4:$E$26,0),1)</f>
        <v>0.83</v>
      </c>
      <c r="U236" s="18">
        <f>INDEX(Windows!$D$4:$D$26,MATCH(Model_Input_Builder!$F236,Windows!$E$4:$E$26,0),1)</f>
        <v>0.65</v>
      </c>
      <c r="V236" s="18" t="s">
        <v>278</v>
      </c>
      <c r="W236" s="18" t="s">
        <v>278</v>
      </c>
      <c r="X236" s="18" t="s">
        <v>347</v>
      </c>
      <c r="Y236" s="18" t="s">
        <v>33</v>
      </c>
      <c r="Z236" s="18" t="s">
        <v>34</v>
      </c>
      <c r="AA236" s="93">
        <f>INDEX(Duct_Leakage!$A$3:$A$6,MATCH(Model_Input_Builder!$G236,Duct_Leakage!$E$3:$E$6,0),1)</f>
        <v>0.127</v>
      </c>
      <c r="AB236" s="93">
        <f>INDEX(Duct_Leakage!$B$3:$B$6,MATCH(Model_Input_Builder!$G236,Duct_Leakage!$E$3:$E$6,0),1)</f>
        <v>6.3E-2</v>
      </c>
      <c r="AC236" s="18">
        <v>30</v>
      </c>
      <c r="AD236" s="18">
        <v>30</v>
      </c>
      <c r="AE236" s="18" t="s">
        <v>68</v>
      </c>
      <c r="AF236" s="18" t="s">
        <v>36</v>
      </c>
      <c r="AG236" s="49">
        <v>0</v>
      </c>
      <c r="AH236" s="18">
        <v>0</v>
      </c>
      <c r="AI236" s="18" t="s">
        <v>68</v>
      </c>
      <c r="AJ236" s="18" t="s">
        <v>68</v>
      </c>
      <c r="AK236" s="18" t="s">
        <v>68</v>
      </c>
      <c r="AL236" s="18" t="s">
        <v>68</v>
      </c>
      <c r="AM236" s="18" t="s">
        <v>68</v>
      </c>
      <c r="AN236" s="18">
        <v>0</v>
      </c>
      <c r="AO236" s="18">
        <v>0</v>
      </c>
    </row>
    <row r="237" spans="1:41" x14ac:dyDescent="0.25">
      <c r="A237" s="118">
        <v>233</v>
      </c>
      <c r="B237" s="118">
        <v>3</v>
      </c>
      <c r="C237" s="118">
        <v>1</v>
      </c>
      <c r="D237" s="118">
        <v>4</v>
      </c>
      <c r="E237" s="118">
        <v>15</v>
      </c>
      <c r="F237" s="118">
        <v>18</v>
      </c>
      <c r="G237" s="118">
        <v>1</v>
      </c>
      <c r="H237" s="118">
        <v>3</v>
      </c>
      <c r="I237" s="118" t="s">
        <v>1047</v>
      </c>
      <c r="K237" s="116" t="s">
        <v>2015</v>
      </c>
      <c r="L237" s="18">
        <v>1</v>
      </c>
      <c r="M237" s="18" t="str">
        <f>INDEX(WeatherFiles!$A$14:$A$17,MATCH(Model_Input_Builder!$B237,WeatherFiles!$D$14:$D$17,0),1)</f>
        <v>USA_WA_Seattle-Tacoma.Intl.AP.727930_TMY3</v>
      </c>
      <c r="N237" s="18">
        <v>0</v>
      </c>
      <c r="O237" s="18">
        <v>0</v>
      </c>
      <c r="P237" s="18" t="str">
        <f>INDEX(Above_Ground_Wall_Con!$A$4:$A$19,MATCH(Model_Input_Builder!$C237,Above_Ground_Wall_Con!$D$4:$D$19,0),1)</f>
        <v>Wood-Framed - 2x4 - 16 in OC - R-0 Cavity</v>
      </c>
      <c r="Q237" s="18" t="str">
        <f>INDEX(Ceiling_And_Roof_Con!$A$3:$A$7,MATCH(Model_Input_Builder!$D237,Ceiling_And_Roof_Con!$D$3:$D$7,0),1)</f>
        <v>Attic - R49 Cavity Insulation</v>
      </c>
      <c r="R237" s="18" t="str">
        <f>INDEX(Foundation_And_Floor_Con!$A$4:$A$27,MATCH(Model_Input_Builder!$E237,Foundation_And_Floor_Con!$AI$4:$AI$27,0),1)</f>
        <v>Unheated Basement - Uninsulated</v>
      </c>
      <c r="S237" s="18" t="str">
        <f>INDEX(Windows!$A$4:$A$26,MATCH(Model_Input_Builder!$F237,Windows!$E$4:$E$26,0),1)</f>
        <v>Triple, low-e, high SHGC, argon, non-metal</v>
      </c>
      <c r="T237" s="18">
        <f>INDEX(Windows!$C$4:$C$26,MATCH(Model_Input_Builder!$F237,Windows!$E$4:$E$26,0),1)</f>
        <v>0.2</v>
      </c>
      <c r="U237" s="18">
        <f>INDEX(Windows!$D$4:$D$26,MATCH(Model_Input_Builder!$F237,Windows!$E$4:$E$26,0),1)</f>
        <v>0.41</v>
      </c>
      <c r="V237" s="18" t="s">
        <v>278</v>
      </c>
      <c r="W237" s="18" t="s">
        <v>278</v>
      </c>
      <c r="X237" s="18" t="s">
        <v>347</v>
      </c>
      <c r="Y237" s="18" t="s">
        <v>33</v>
      </c>
      <c r="Z237" s="18" t="s">
        <v>34</v>
      </c>
      <c r="AA237" s="93">
        <f>INDEX(Duct_Leakage!$A$3:$A$6,MATCH(Model_Input_Builder!$G237,Duct_Leakage!$E$3:$E$6,0),1)</f>
        <v>0.03</v>
      </c>
      <c r="AB237" s="93">
        <f>INDEX(Duct_Leakage!$B$3:$B$6,MATCH(Model_Input_Builder!$G237,Duct_Leakage!$E$3:$E$6,0),1)</f>
        <v>1.4999999999999999E-2</v>
      </c>
      <c r="AC237" s="18">
        <v>30</v>
      </c>
      <c r="AD237" s="18">
        <v>30</v>
      </c>
      <c r="AE237" s="18" t="s">
        <v>68</v>
      </c>
      <c r="AF237" s="18" t="s">
        <v>36</v>
      </c>
      <c r="AG237" s="49">
        <v>0</v>
      </c>
      <c r="AH237" s="18">
        <v>0</v>
      </c>
      <c r="AI237" s="18" t="s">
        <v>68</v>
      </c>
      <c r="AJ237" s="18" t="s">
        <v>68</v>
      </c>
      <c r="AK237" s="18" t="s">
        <v>68</v>
      </c>
      <c r="AL237" s="18" t="s">
        <v>68</v>
      </c>
      <c r="AM237" s="18" t="s">
        <v>68</v>
      </c>
      <c r="AN237" s="18">
        <v>0</v>
      </c>
      <c r="AO237" s="18">
        <v>0</v>
      </c>
    </row>
    <row r="238" spans="1:41" x14ac:dyDescent="0.25">
      <c r="A238" s="118">
        <v>234</v>
      </c>
      <c r="B238" s="118">
        <v>1</v>
      </c>
      <c r="C238" s="118">
        <v>7</v>
      </c>
      <c r="D238" s="118">
        <v>2</v>
      </c>
      <c r="E238" s="118">
        <v>7</v>
      </c>
      <c r="F238" s="118">
        <v>2</v>
      </c>
      <c r="G238" s="118">
        <v>1</v>
      </c>
      <c r="H238" s="118">
        <v>4</v>
      </c>
      <c r="I238" s="118" t="s">
        <v>1048</v>
      </c>
      <c r="K238" s="116" t="s">
        <v>2016</v>
      </c>
      <c r="L238" s="18">
        <v>1</v>
      </c>
      <c r="M238" s="18" t="str">
        <f>INDEX(WeatherFiles!$A$14:$A$17,MATCH(Model_Input_Builder!$B238,WeatherFiles!$D$14:$D$17,0),1)</f>
        <v>USA_ID_Boise.AP-Gowen.Field.ANGB.726810_TMY3</v>
      </c>
      <c r="N238" s="18">
        <v>0</v>
      </c>
      <c r="O238" s="18">
        <v>0</v>
      </c>
      <c r="P238" s="18" t="str">
        <f>INDEX(Above_Ground_Wall_Con!$A$4:$A$19,MATCH(Model_Input_Builder!$C238,Above_Ground_Wall_Con!$D$4:$D$19,0),1)</f>
        <v>Wood-Framed - 2x6 - 24 in OC - R-19 Cavity - R-10 Header</v>
      </c>
      <c r="Q238" s="18" t="str">
        <f>INDEX(Ceiling_And_Roof_Con!$A$3:$A$7,MATCH(Model_Input_Builder!$D238,Ceiling_And_Roof_Con!$D$3:$D$7,0),1)</f>
        <v>Attic - R30 Cavity Insulation</v>
      </c>
      <c r="R238" s="18" t="str">
        <f>INDEX(Foundation_And_Floor_Con!$A$4:$A$27,MATCH(Model_Input_Builder!$E238,Foundation_And_Floor_Con!$AI$4:$AI$27,0),1)</f>
        <v>Slab - R5 Perimeter with No Thermal Break</v>
      </c>
      <c r="S238" s="18" t="str">
        <f>INDEX(Windows!$A$4:$A$26,MATCH(Model_Input_Builder!$F238,Windows!$E$4:$E$26,0),1)</f>
        <v>Double, clear, metal</v>
      </c>
      <c r="T238" s="18">
        <f>INDEX(Windows!$C$4:$C$26,MATCH(Model_Input_Builder!$F238,Windows!$E$4:$E$26,0),1)</f>
        <v>0.83</v>
      </c>
      <c r="U238" s="18">
        <f>INDEX(Windows!$D$4:$D$26,MATCH(Model_Input_Builder!$F238,Windows!$E$4:$E$26,0),1)</f>
        <v>0.65</v>
      </c>
      <c r="V238" s="18" t="s">
        <v>278</v>
      </c>
      <c r="W238" s="18" t="s">
        <v>278</v>
      </c>
      <c r="X238" s="18" t="s">
        <v>347</v>
      </c>
      <c r="Y238" s="18" t="s">
        <v>33</v>
      </c>
      <c r="Z238" s="18" t="s">
        <v>34</v>
      </c>
      <c r="AA238" s="93">
        <f>INDEX(Duct_Leakage!$A$3:$A$6,MATCH(Model_Input_Builder!$G238,Duct_Leakage!$E$3:$E$6,0),1)</f>
        <v>0.03</v>
      </c>
      <c r="AB238" s="93">
        <f>INDEX(Duct_Leakage!$B$3:$B$6,MATCH(Model_Input_Builder!$G238,Duct_Leakage!$E$3:$E$6,0),1)</f>
        <v>1.4999999999999999E-2</v>
      </c>
      <c r="AC238" s="18">
        <v>30</v>
      </c>
      <c r="AD238" s="18">
        <v>30</v>
      </c>
      <c r="AE238" s="18" t="s">
        <v>68</v>
      </c>
      <c r="AF238" s="18" t="s">
        <v>36</v>
      </c>
      <c r="AG238" s="49">
        <v>0</v>
      </c>
      <c r="AH238" s="18">
        <v>0</v>
      </c>
      <c r="AI238" s="18" t="s">
        <v>68</v>
      </c>
      <c r="AJ238" s="18" t="s">
        <v>68</v>
      </c>
      <c r="AK238" s="18" t="s">
        <v>68</v>
      </c>
      <c r="AL238" s="18" t="s">
        <v>68</v>
      </c>
      <c r="AM238" s="18" t="s">
        <v>68</v>
      </c>
      <c r="AN238" s="18">
        <v>0</v>
      </c>
      <c r="AO238" s="18">
        <v>0</v>
      </c>
    </row>
    <row r="239" spans="1:41" x14ac:dyDescent="0.25">
      <c r="A239" s="118">
        <v>235</v>
      </c>
      <c r="B239" s="118">
        <v>1</v>
      </c>
      <c r="C239" s="118">
        <v>2</v>
      </c>
      <c r="D239" s="118">
        <v>4</v>
      </c>
      <c r="E239" s="118">
        <v>15</v>
      </c>
      <c r="F239" s="118">
        <v>7</v>
      </c>
      <c r="G239" s="118">
        <v>1</v>
      </c>
      <c r="H239" s="118">
        <v>3</v>
      </c>
      <c r="I239" s="118" t="s">
        <v>1049</v>
      </c>
      <c r="K239" s="116" t="s">
        <v>2017</v>
      </c>
      <c r="L239" s="18">
        <v>1</v>
      </c>
      <c r="M239" s="18" t="str">
        <f>INDEX(WeatherFiles!$A$14:$A$17,MATCH(Model_Input_Builder!$B239,WeatherFiles!$D$14:$D$17,0),1)</f>
        <v>USA_ID_Boise.AP-Gowen.Field.ANGB.726810_TMY3</v>
      </c>
      <c r="N239" s="18">
        <v>0</v>
      </c>
      <c r="O239" s="18">
        <v>0</v>
      </c>
      <c r="P239" s="18" t="str">
        <f>INDEX(Above_Ground_Wall_Con!$A$4:$A$19,MATCH(Model_Input_Builder!$C239,Above_Ground_Wall_Con!$D$4:$D$19,0),1)</f>
        <v>Wood-Framed - 2x4 - 16 in OC - R-11 Cavity</v>
      </c>
      <c r="Q239" s="18" t="str">
        <f>INDEX(Ceiling_And_Roof_Con!$A$3:$A$7,MATCH(Model_Input_Builder!$D239,Ceiling_And_Roof_Con!$D$3:$D$7,0),1)</f>
        <v>Attic - R49 Cavity Insulation</v>
      </c>
      <c r="R239" s="18" t="str">
        <f>INDEX(Foundation_And_Floor_Con!$A$4:$A$27,MATCH(Model_Input_Builder!$E239,Foundation_And_Floor_Con!$AI$4:$AI$27,0),1)</f>
        <v>Unheated Basement - Uninsulated</v>
      </c>
      <c r="S239" s="18" t="str">
        <f>INDEX(Windows!$A$4:$A$26,MATCH(Model_Input_Builder!$F239,Windows!$E$4:$E$26,0),1)</f>
        <v>Double, clear, metal, TB</v>
      </c>
      <c r="T239" s="18">
        <f>INDEX(Windows!$C$4:$C$26,MATCH(Model_Input_Builder!$F239,Windows!$E$4:$E$26,0),1)</f>
        <v>0.6</v>
      </c>
      <c r="U239" s="18">
        <f>INDEX(Windows!$D$4:$D$26,MATCH(Model_Input_Builder!$F239,Windows!$E$4:$E$26,0),1)</f>
        <v>0.62</v>
      </c>
      <c r="V239" s="18" t="s">
        <v>278</v>
      </c>
      <c r="W239" s="18" t="s">
        <v>278</v>
      </c>
      <c r="X239" s="18" t="s">
        <v>347</v>
      </c>
      <c r="Y239" s="18" t="s">
        <v>33</v>
      </c>
      <c r="Z239" s="18" t="s">
        <v>34</v>
      </c>
      <c r="AA239" s="93">
        <f>INDEX(Duct_Leakage!$A$3:$A$6,MATCH(Model_Input_Builder!$G239,Duct_Leakage!$E$3:$E$6,0),1)</f>
        <v>0.03</v>
      </c>
      <c r="AB239" s="93">
        <f>INDEX(Duct_Leakage!$B$3:$B$6,MATCH(Model_Input_Builder!$G239,Duct_Leakage!$E$3:$E$6,0),1)</f>
        <v>1.4999999999999999E-2</v>
      </c>
      <c r="AC239" s="18">
        <v>30</v>
      </c>
      <c r="AD239" s="18">
        <v>30</v>
      </c>
      <c r="AE239" s="18" t="s">
        <v>68</v>
      </c>
      <c r="AF239" s="18" t="s">
        <v>36</v>
      </c>
      <c r="AG239" s="49">
        <v>0</v>
      </c>
      <c r="AH239" s="18">
        <v>0</v>
      </c>
      <c r="AI239" s="18" t="s">
        <v>68</v>
      </c>
      <c r="AJ239" s="18" t="s">
        <v>68</v>
      </c>
      <c r="AK239" s="18" t="s">
        <v>68</v>
      </c>
      <c r="AL239" s="18" t="s">
        <v>68</v>
      </c>
      <c r="AM239" s="18" t="s">
        <v>68</v>
      </c>
      <c r="AN239" s="18">
        <v>0</v>
      </c>
      <c r="AO239" s="18">
        <v>0</v>
      </c>
    </row>
    <row r="240" spans="1:41" x14ac:dyDescent="0.25">
      <c r="A240" s="118">
        <v>236</v>
      </c>
      <c r="B240" s="118">
        <v>4</v>
      </c>
      <c r="C240" s="118">
        <v>8</v>
      </c>
      <c r="D240" s="118">
        <v>2</v>
      </c>
      <c r="E240" s="118">
        <v>9</v>
      </c>
      <c r="F240" s="118">
        <v>4</v>
      </c>
      <c r="G240" s="118">
        <v>3</v>
      </c>
      <c r="H240" s="118">
        <v>3</v>
      </c>
      <c r="I240" s="118" t="s">
        <v>1050</v>
      </c>
      <c r="K240" s="116" t="s">
        <v>2018</v>
      </c>
      <c r="L240" s="18">
        <v>1</v>
      </c>
      <c r="M240" s="18" t="str">
        <f>INDEX(WeatherFiles!$A$14:$A$17,MATCH(Model_Input_Builder!$B240,WeatherFiles!$D$14:$D$17,0),1)</f>
        <v>USA_WA_Spokane.Intl.AP.727850_TMY3</v>
      </c>
      <c r="N240" s="18">
        <v>0</v>
      </c>
      <c r="O240" s="18">
        <v>0</v>
      </c>
      <c r="P240" s="18" t="str">
        <f>INDEX(Above_Ground_Wall_Con!$A$4:$A$19,MATCH(Model_Input_Builder!$C240,Above_Ground_Wall_Con!$D$4:$D$19,0),1)</f>
        <v>Wood-Framed - 2x6 - 24 in OC - R-21 Cavity - R-10 Header</v>
      </c>
      <c r="Q240" s="18" t="str">
        <f>INDEX(Ceiling_And_Roof_Con!$A$3:$A$7,MATCH(Model_Input_Builder!$D240,Ceiling_And_Roof_Con!$D$3:$D$7,0),1)</f>
        <v>Attic - R30 Cavity Insulation</v>
      </c>
      <c r="R240" s="18" t="str">
        <f>INDEX(Foundation_And_Floor_Con!$A$4:$A$27,MATCH(Model_Input_Builder!$E240,Foundation_And_Floor_Con!$AI$4:$AI$27,0),1)</f>
        <v>Slab - R10 Perimeter with No Thermal Break</v>
      </c>
      <c r="S240" s="18" t="str">
        <f>INDEX(Windows!$A$4:$A$26,MATCH(Model_Input_Builder!$F240,Windows!$E$4:$E$26,0),1)</f>
        <v>Double, low-e, high SHGC, argon, metal</v>
      </c>
      <c r="T240" s="18">
        <f>INDEX(Windows!$C$4:$C$26,MATCH(Model_Input_Builder!$F240,Windows!$E$4:$E$26,0),1)</f>
        <v>0.65</v>
      </c>
      <c r="U240" s="18">
        <f>INDEX(Windows!$D$4:$D$26,MATCH(Model_Input_Builder!$F240,Windows!$E$4:$E$26,0),1)</f>
        <v>0.57999999999999996</v>
      </c>
      <c r="V240" s="18" t="s">
        <v>278</v>
      </c>
      <c r="W240" s="18" t="s">
        <v>278</v>
      </c>
      <c r="X240" s="18" t="s">
        <v>347</v>
      </c>
      <c r="Y240" s="18" t="s">
        <v>33</v>
      </c>
      <c r="Z240" s="18" t="s">
        <v>34</v>
      </c>
      <c r="AA240" s="93">
        <f>INDEX(Duct_Leakage!$A$3:$A$6,MATCH(Model_Input_Builder!$G240,Duct_Leakage!$E$3:$E$6,0),1)</f>
        <v>0.127</v>
      </c>
      <c r="AB240" s="93">
        <f>INDEX(Duct_Leakage!$B$3:$B$6,MATCH(Model_Input_Builder!$G240,Duct_Leakage!$E$3:$E$6,0),1)</f>
        <v>6.3E-2</v>
      </c>
      <c r="AC240" s="18">
        <v>30</v>
      </c>
      <c r="AD240" s="18">
        <v>30</v>
      </c>
      <c r="AE240" s="18" t="s">
        <v>68</v>
      </c>
      <c r="AF240" s="18" t="s">
        <v>36</v>
      </c>
      <c r="AG240" s="49">
        <v>0</v>
      </c>
      <c r="AH240" s="18">
        <v>0</v>
      </c>
      <c r="AI240" s="18" t="s">
        <v>68</v>
      </c>
      <c r="AJ240" s="18" t="s">
        <v>68</v>
      </c>
      <c r="AK240" s="18" t="s">
        <v>68</v>
      </c>
      <c r="AL240" s="18" t="s">
        <v>68</v>
      </c>
      <c r="AM240" s="18" t="s">
        <v>68</v>
      </c>
      <c r="AN240" s="18">
        <v>0</v>
      </c>
      <c r="AO240" s="18">
        <v>0</v>
      </c>
    </row>
    <row r="241" spans="1:41" x14ac:dyDescent="0.25">
      <c r="A241" s="118">
        <v>237</v>
      </c>
      <c r="B241" s="118">
        <v>2</v>
      </c>
      <c r="C241" s="118">
        <v>6</v>
      </c>
      <c r="D241" s="118">
        <v>4</v>
      </c>
      <c r="E241" s="118">
        <v>7</v>
      </c>
      <c r="F241" s="118">
        <v>1</v>
      </c>
      <c r="G241" s="118">
        <v>4</v>
      </c>
      <c r="H241" s="118">
        <v>2</v>
      </c>
      <c r="I241" s="118" t="s">
        <v>1051</v>
      </c>
      <c r="K241" s="116" t="s">
        <v>2019</v>
      </c>
      <c r="L241" s="18">
        <v>1</v>
      </c>
      <c r="M241" s="18" t="str">
        <f>INDEX(WeatherFiles!$A$14:$A$17,MATCH(Model_Input_Builder!$B241,WeatherFiles!$D$14:$D$17,0),1)</f>
        <v>USA_MT_Kalispell-Glacier.Park.Intl.AP.727790_TMY3</v>
      </c>
      <c r="N241" s="18">
        <v>0</v>
      </c>
      <c r="O241" s="18">
        <v>0</v>
      </c>
      <c r="P241" s="18" t="str">
        <f>INDEX(Above_Ground_Wall_Con!$A$4:$A$19,MATCH(Model_Input_Builder!$C241,Above_Ground_Wall_Con!$D$4:$D$19,0),1)</f>
        <v>Wood-Framed - 2x6 - 16 in OC - R-21 Cavity</v>
      </c>
      <c r="Q241" s="18" t="str">
        <f>INDEX(Ceiling_And_Roof_Con!$A$3:$A$7,MATCH(Model_Input_Builder!$D241,Ceiling_And_Roof_Con!$D$3:$D$7,0),1)</f>
        <v>Attic - R49 Cavity Insulation</v>
      </c>
      <c r="R241" s="18" t="str">
        <f>INDEX(Foundation_And_Floor_Con!$A$4:$A$27,MATCH(Model_Input_Builder!$E241,Foundation_And_Floor_Con!$AI$4:$AI$27,0),1)</f>
        <v>Slab - R5 Perimeter with No Thermal Break</v>
      </c>
      <c r="S241" s="18" t="str">
        <f>INDEX(Windows!$A$4:$A$26,MATCH(Model_Input_Builder!$F241,Windows!$E$4:$E$26,0),1)</f>
        <v>Single, clear, metal</v>
      </c>
      <c r="T241" s="18">
        <f>INDEX(Windows!$C$4:$C$26,MATCH(Model_Input_Builder!$F241,Windows!$E$4:$E$26,0),1)</f>
        <v>1.0900000000000001</v>
      </c>
      <c r="U241" s="18">
        <f>INDEX(Windows!$D$4:$D$26,MATCH(Model_Input_Builder!$F241,Windows!$E$4:$E$26,0),1)</f>
        <v>0.73</v>
      </c>
      <c r="V241" s="18" t="s">
        <v>278</v>
      </c>
      <c r="W241" s="18" t="s">
        <v>278</v>
      </c>
      <c r="X241" s="18" t="s">
        <v>347</v>
      </c>
      <c r="Y241" s="18" t="s">
        <v>33</v>
      </c>
      <c r="Z241" s="18" t="s">
        <v>34</v>
      </c>
      <c r="AA241" s="93">
        <f>INDEX(Duct_Leakage!$A$3:$A$6,MATCH(Model_Input_Builder!$G241,Duct_Leakage!$E$3:$E$6,0),1)</f>
        <v>0.18</v>
      </c>
      <c r="AB241" s="93">
        <f>INDEX(Duct_Leakage!$B$3:$B$6,MATCH(Model_Input_Builder!$G241,Duct_Leakage!$E$3:$E$6,0),1)</f>
        <v>0.09</v>
      </c>
      <c r="AC241" s="18">
        <v>30</v>
      </c>
      <c r="AD241" s="18">
        <v>30</v>
      </c>
      <c r="AE241" s="18" t="s">
        <v>68</v>
      </c>
      <c r="AF241" s="18" t="s">
        <v>36</v>
      </c>
      <c r="AG241" s="49">
        <v>0</v>
      </c>
      <c r="AH241" s="18">
        <v>0</v>
      </c>
      <c r="AI241" s="18" t="s">
        <v>68</v>
      </c>
      <c r="AJ241" s="18" t="s">
        <v>68</v>
      </c>
      <c r="AK241" s="18" t="s">
        <v>68</v>
      </c>
      <c r="AL241" s="18" t="s">
        <v>68</v>
      </c>
      <c r="AM241" s="18" t="s">
        <v>68</v>
      </c>
      <c r="AN241" s="18">
        <v>0</v>
      </c>
      <c r="AO241" s="18">
        <v>0</v>
      </c>
    </row>
    <row r="242" spans="1:41" x14ac:dyDescent="0.25">
      <c r="A242" s="118">
        <v>238</v>
      </c>
      <c r="B242" s="118">
        <v>3</v>
      </c>
      <c r="C242" s="118">
        <v>1</v>
      </c>
      <c r="D242" s="118">
        <v>5</v>
      </c>
      <c r="E242" s="118">
        <v>11</v>
      </c>
      <c r="F242" s="118">
        <v>19</v>
      </c>
      <c r="G242" s="118">
        <v>4</v>
      </c>
      <c r="H242" s="118">
        <v>4</v>
      </c>
      <c r="I242" s="118" t="s">
        <v>1052</v>
      </c>
      <c r="K242" s="116" t="s">
        <v>2020</v>
      </c>
      <c r="L242" s="18">
        <v>1</v>
      </c>
      <c r="M242" s="18" t="str">
        <f>INDEX(WeatherFiles!$A$14:$A$17,MATCH(Model_Input_Builder!$B242,WeatherFiles!$D$14:$D$17,0),1)</f>
        <v>USA_WA_Seattle-Tacoma.Intl.AP.727930_TMY3</v>
      </c>
      <c r="N242" s="18">
        <v>0</v>
      </c>
      <c r="O242" s="18">
        <v>0</v>
      </c>
      <c r="P242" s="18" t="str">
        <f>INDEX(Above_Ground_Wall_Con!$A$4:$A$19,MATCH(Model_Input_Builder!$C242,Above_Ground_Wall_Con!$D$4:$D$19,0),1)</f>
        <v>Wood-Framed - 2x4 - 16 in OC - R-0 Cavity</v>
      </c>
      <c r="Q242" s="18" t="str">
        <f>INDEX(Ceiling_And_Roof_Con!$A$3:$A$7,MATCH(Model_Input_Builder!$D242,Ceiling_And_Roof_Con!$D$3:$D$7,0),1)</f>
        <v>Attic - R60 Cavity Insulation</v>
      </c>
      <c r="R242" s="18" t="str">
        <f>INDEX(Foundation_And_Floor_Con!$A$4:$A$27,MATCH(Model_Input_Builder!$E242,Foundation_And_Floor_Con!$AI$4:$AI$27,0),1)</f>
        <v>Heated Basement - Uninsulated</v>
      </c>
      <c r="S242" s="18" t="str">
        <f>INDEX(Windows!$A$4:$A$26,MATCH(Model_Input_Builder!$F242,Windows!$E$4:$E$26,0),1)</f>
        <v>Triple, low-e, medium SHGC, argon, non-metal</v>
      </c>
      <c r="T242" s="18">
        <f>INDEX(Windows!$C$4:$C$26,MATCH(Model_Input_Builder!$F242,Windows!$E$4:$E$26,0),1)</f>
        <v>0.19</v>
      </c>
      <c r="U242" s="18">
        <f>INDEX(Windows!$D$4:$D$26,MATCH(Model_Input_Builder!$F242,Windows!$E$4:$E$26,0),1)</f>
        <v>0.28000000000000003</v>
      </c>
      <c r="V242" s="18" t="s">
        <v>278</v>
      </c>
      <c r="W242" s="18" t="s">
        <v>278</v>
      </c>
      <c r="X242" s="18" t="s">
        <v>347</v>
      </c>
      <c r="Y242" s="18" t="s">
        <v>33</v>
      </c>
      <c r="Z242" s="18" t="s">
        <v>34</v>
      </c>
      <c r="AA242" s="93">
        <f>INDEX(Duct_Leakage!$A$3:$A$6,MATCH(Model_Input_Builder!$G242,Duct_Leakage!$E$3:$E$6,0),1)</f>
        <v>0.18</v>
      </c>
      <c r="AB242" s="93">
        <f>INDEX(Duct_Leakage!$B$3:$B$6,MATCH(Model_Input_Builder!$G242,Duct_Leakage!$E$3:$E$6,0),1)</f>
        <v>0.09</v>
      </c>
      <c r="AC242" s="18">
        <v>30</v>
      </c>
      <c r="AD242" s="18">
        <v>30</v>
      </c>
      <c r="AE242" s="18" t="s">
        <v>68</v>
      </c>
      <c r="AF242" s="18" t="s">
        <v>36</v>
      </c>
      <c r="AG242" s="49">
        <v>0</v>
      </c>
      <c r="AH242" s="18">
        <v>0</v>
      </c>
      <c r="AI242" s="18" t="s">
        <v>68</v>
      </c>
      <c r="AJ242" s="18" t="s">
        <v>68</v>
      </c>
      <c r="AK242" s="18" t="s">
        <v>68</v>
      </c>
      <c r="AL242" s="18" t="s">
        <v>68</v>
      </c>
      <c r="AM242" s="18" t="s">
        <v>68</v>
      </c>
      <c r="AN242" s="18">
        <v>0</v>
      </c>
      <c r="AO242" s="18">
        <v>0</v>
      </c>
    </row>
    <row r="243" spans="1:41" x14ac:dyDescent="0.25">
      <c r="A243" s="118">
        <v>239</v>
      </c>
      <c r="B243" s="118">
        <v>2</v>
      </c>
      <c r="C243" s="118">
        <v>5</v>
      </c>
      <c r="D243" s="118">
        <v>5</v>
      </c>
      <c r="E243" s="118">
        <v>1</v>
      </c>
      <c r="F243" s="118">
        <v>15</v>
      </c>
      <c r="G243" s="118">
        <v>3</v>
      </c>
      <c r="H243" s="118">
        <v>4</v>
      </c>
      <c r="I243" s="118" t="s">
        <v>1053</v>
      </c>
      <c r="K243" s="116" t="s">
        <v>2021</v>
      </c>
      <c r="L243" s="18">
        <v>1</v>
      </c>
      <c r="M243" s="18" t="str">
        <f>INDEX(WeatherFiles!$A$14:$A$17,MATCH(Model_Input_Builder!$B243,WeatherFiles!$D$14:$D$17,0),1)</f>
        <v>USA_MT_Kalispell-Glacier.Park.Intl.AP.727790_TMY3</v>
      </c>
      <c r="N243" s="18">
        <v>0</v>
      </c>
      <c r="O243" s="18">
        <v>0</v>
      </c>
      <c r="P243" s="18" t="str">
        <f>INDEX(Above_Ground_Wall_Con!$A$4:$A$19,MATCH(Model_Input_Builder!$C243,Above_Ground_Wall_Con!$D$4:$D$19,0),1)</f>
        <v>Wood-Framed - 2x6 - 16 in OC - R-19 Cavity</v>
      </c>
      <c r="Q243" s="18" t="str">
        <f>INDEX(Ceiling_And_Roof_Con!$A$3:$A$7,MATCH(Model_Input_Builder!$D243,Ceiling_And_Roof_Con!$D$3:$D$7,0),1)</f>
        <v>Attic - R60 Cavity Insulation</v>
      </c>
      <c r="R243" s="18" t="str">
        <f>INDEX(Foundation_And_Floor_Con!$A$4:$A$27,MATCH(Model_Input_Builder!$E243,Foundation_And_Floor_Con!$AI$4:$AI$27,0),1)</f>
        <v>Vented Crawlspace - R0 Cavity Insulation</v>
      </c>
      <c r="S243" s="18" t="str">
        <f>INDEX(Windows!$A$4:$A$26,MATCH(Model_Input_Builder!$F243,Windows!$E$4:$E$26,0),1)</f>
        <v>Double, low-e, high SHGC, argon, non-metal</v>
      </c>
      <c r="T243" s="18">
        <f>INDEX(Windows!$C$4:$C$26,MATCH(Model_Input_Builder!$F243,Windows!$E$4:$E$26,0),1)</f>
        <v>0.28999999999999998</v>
      </c>
      <c r="U243" s="18">
        <f>INDEX(Windows!$D$4:$D$26,MATCH(Model_Input_Builder!$F243,Windows!$E$4:$E$26,0),1)</f>
        <v>0.5</v>
      </c>
      <c r="V243" s="18" t="s">
        <v>278</v>
      </c>
      <c r="W243" s="18" t="s">
        <v>278</v>
      </c>
      <c r="X243" s="18" t="s">
        <v>347</v>
      </c>
      <c r="Y243" s="18" t="s">
        <v>33</v>
      </c>
      <c r="Z243" s="18" t="s">
        <v>34</v>
      </c>
      <c r="AA243" s="93">
        <f>INDEX(Duct_Leakage!$A$3:$A$6,MATCH(Model_Input_Builder!$G243,Duct_Leakage!$E$3:$E$6,0),1)</f>
        <v>0.127</v>
      </c>
      <c r="AB243" s="93">
        <f>INDEX(Duct_Leakage!$B$3:$B$6,MATCH(Model_Input_Builder!$G243,Duct_Leakage!$E$3:$E$6,0),1)</f>
        <v>6.3E-2</v>
      </c>
      <c r="AC243" s="18">
        <v>30</v>
      </c>
      <c r="AD243" s="18">
        <v>30</v>
      </c>
      <c r="AE243" s="18" t="s">
        <v>68</v>
      </c>
      <c r="AF243" s="18" t="s">
        <v>36</v>
      </c>
      <c r="AG243" s="49">
        <v>0</v>
      </c>
      <c r="AH243" s="18">
        <v>0</v>
      </c>
      <c r="AI243" s="18" t="s">
        <v>68</v>
      </c>
      <c r="AJ243" s="18" t="s">
        <v>68</v>
      </c>
      <c r="AK243" s="18" t="s">
        <v>68</v>
      </c>
      <c r="AL243" s="18" t="s">
        <v>68</v>
      </c>
      <c r="AM243" s="18" t="s">
        <v>68</v>
      </c>
      <c r="AN243" s="18">
        <v>0</v>
      </c>
      <c r="AO243" s="18">
        <v>0</v>
      </c>
    </row>
    <row r="244" spans="1:41" x14ac:dyDescent="0.25">
      <c r="A244" s="118">
        <v>240</v>
      </c>
      <c r="B244" s="118">
        <v>3</v>
      </c>
      <c r="C244" s="118">
        <v>7</v>
      </c>
      <c r="D244" s="118">
        <v>3</v>
      </c>
      <c r="E244" s="118">
        <v>8</v>
      </c>
      <c r="F244" s="118">
        <v>12</v>
      </c>
      <c r="G244" s="118">
        <v>3</v>
      </c>
      <c r="H244" s="118">
        <v>1</v>
      </c>
      <c r="I244" s="118" t="s">
        <v>1054</v>
      </c>
      <c r="K244" s="116" t="s">
        <v>2022</v>
      </c>
      <c r="L244" s="18">
        <v>1</v>
      </c>
      <c r="M244" s="18" t="str">
        <f>INDEX(WeatherFiles!$A$14:$A$17,MATCH(Model_Input_Builder!$B244,WeatherFiles!$D$14:$D$17,0),1)</f>
        <v>USA_WA_Seattle-Tacoma.Intl.AP.727930_TMY3</v>
      </c>
      <c r="N244" s="18">
        <v>0</v>
      </c>
      <c r="O244" s="18">
        <v>0</v>
      </c>
      <c r="P244" s="18" t="str">
        <f>INDEX(Above_Ground_Wall_Con!$A$4:$A$19,MATCH(Model_Input_Builder!$C244,Above_Ground_Wall_Con!$D$4:$D$19,0),1)</f>
        <v>Wood-Framed - 2x6 - 24 in OC - R-19 Cavity - R-10 Header</v>
      </c>
      <c r="Q244" s="18" t="str">
        <f>INDEX(Ceiling_And_Roof_Con!$A$3:$A$7,MATCH(Model_Input_Builder!$D244,Ceiling_And_Roof_Con!$D$3:$D$7,0),1)</f>
        <v>Attic - R38 Cavity Insulation</v>
      </c>
      <c r="R244" s="18" t="str">
        <f>INDEX(Foundation_And_Floor_Con!$A$4:$A$27,MATCH(Model_Input_Builder!$E244,Foundation_And_Floor_Con!$AI$4:$AI$27,0),1)</f>
        <v>Slab - R5 Under Full Slab with R5 Thermal Break</v>
      </c>
      <c r="S244" s="18" t="str">
        <f>INDEX(Windows!$A$4:$A$26,MATCH(Model_Input_Builder!$F244,Windows!$E$4:$E$26,0),1)</f>
        <v>Single, clear, non-metal</v>
      </c>
      <c r="T244" s="18">
        <f>INDEX(Windows!$C$4:$C$26,MATCH(Model_Input_Builder!$F244,Windows!$E$4:$E$26,0),1)</f>
        <v>0.88</v>
      </c>
      <c r="U244" s="18">
        <f>INDEX(Windows!$D$4:$D$26,MATCH(Model_Input_Builder!$F244,Windows!$E$4:$E$26,0),1)</f>
        <v>0.64</v>
      </c>
      <c r="V244" s="18" t="s">
        <v>278</v>
      </c>
      <c r="W244" s="18" t="s">
        <v>278</v>
      </c>
      <c r="X244" s="18" t="s">
        <v>347</v>
      </c>
      <c r="Y244" s="18" t="s">
        <v>33</v>
      </c>
      <c r="Z244" s="18" t="s">
        <v>34</v>
      </c>
      <c r="AA244" s="93">
        <f>INDEX(Duct_Leakage!$A$3:$A$6,MATCH(Model_Input_Builder!$G244,Duct_Leakage!$E$3:$E$6,0),1)</f>
        <v>0.127</v>
      </c>
      <c r="AB244" s="93">
        <f>INDEX(Duct_Leakage!$B$3:$B$6,MATCH(Model_Input_Builder!$G244,Duct_Leakage!$E$3:$E$6,0),1)</f>
        <v>6.3E-2</v>
      </c>
      <c r="AC244" s="18">
        <v>30</v>
      </c>
      <c r="AD244" s="18">
        <v>30</v>
      </c>
      <c r="AE244" s="18" t="s">
        <v>68</v>
      </c>
      <c r="AF244" s="18" t="s">
        <v>36</v>
      </c>
      <c r="AG244" s="49">
        <v>0</v>
      </c>
      <c r="AH244" s="18">
        <v>0</v>
      </c>
      <c r="AI244" s="18" t="s">
        <v>68</v>
      </c>
      <c r="AJ244" s="18" t="s">
        <v>68</v>
      </c>
      <c r="AK244" s="18" t="s">
        <v>68</v>
      </c>
      <c r="AL244" s="18" t="s">
        <v>68</v>
      </c>
      <c r="AM244" s="18" t="s">
        <v>68</v>
      </c>
      <c r="AN244" s="18">
        <v>0</v>
      </c>
      <c r="AO244" s="18">
        <v>0</v>
      </c>
    </row>
    <row r="245" spans="1:41" x14ac:dyDescent="0.25">
      <c r="A245" s="118">
        <v>241</v>
      </c>
      <c r="B245" s="118">
        <v>3</v>
      </c>
      <c r="C245" s="118">
        <v>8</v>
      </c>
      <c r="D245" s="118">
        <v>1</v>
      </c>
      <c r="E245" s="118">
        <v>7</v>
      </c>
      <c r="F245" s="118">
        <v>1</v>
      </c>
      <c r="G245" s="118">
        <v>4</v>
      </c>
      <c r="H245" s="118">
        <v>4</v>
      </c>
      <c r="I245" s="118" t="s">
        <v>1055</v>
      </c>
      <c r="K245" s="116" t="s">
        <v>2023</v>
      </c>
      <c r="L245" s="18">
        <v>1</v>
      </c>
      <c r="M245" s="18" t="str">
        <f>INDEX(WeatherFiles!$A$14:$A$17,MATCH(Model_Input_Builder!$B245,WeatherFiles!$D$14:$D$17,0),1)</f>
        <v>USA_WA_Seattle-Tacoma.Intl.AP.727930_TMY3</v>
      </c>
      <c r="N245" s="18">
        <v>0</v>
      </c>
      <c r="O245" s="18">
        <v>0</v>
      </c>
      <c r="P245" s="18" t="str">
        <f>INDEX(Above_Ground_Wall_Con!$A$4:$A$19,MATCH(Model_Input_Builder!$C245,Above_Ground_Wall_Con!$D$4:$D$19,0),1)</f>
        <v>Wood-Framed - 2x6 - 24 in OC - R-21 Cavity - R-10 Header</v>
      </c>
      <c r="Q245" s="18" t="str">
        <f>INDEX(Ceiling_And_Roof_Con!$A$3:$A$7,MATCH(Model_Input_Builder!$D245,Ceiling_And_Roof_Con!$D$3:$D$7,0),1)</f>
        <v>Attic - R0 Cavity Insulation</v>
      </c>
      <c r="R245" s="18" t="str">
        <f>INDEX(Foundation_And_Floor_Con!$A$4:$A$27,MATCH(Model_Input_Builder!$E245,Foundation_And_Floor_Con!$AI$4:$AI$27,0),1)</f>
        <v>Slab - R5 Perimeter with No Thermal Break</v>
      </c>
      <c r="S245" s="18" t="str">
        <f>INDEX(Windows!$A$4:$A$26,MATCH(Model_Input_Builder!$F245,Windows!$E$4:$E$26,0),1)</f>
        <v>Single, clear, metal</v>
      </c>
      <c r="T245" s="18">
        <f>INDEX(Windows!$C$4:$C$26,MATCH(Model_Input_Builder!$F245,Windows!$E$4:$E$26,0),1)</f>
        <v>1.0900000000000001</v>
      </c>
      <c r="U245" s="18">
        <f>INDEX(Windows!$D$4:$D$26,MATCH(Model_Input_Builder!$F245,Windows!$E$4:$E$26,0),1)</f>
        <v>0.73</v>
      </c>
      <c r="V245" s="18" t="s">
        <v>278</v>
      </c>
      <c r="W245" s="18" t="s">
        <v>278</v>
      </c>
      <c r="X245" s="18" t="s">
        <v>347</v>
      </c>
      <c r="Y245" s="18" t="s">
        <v>33</v>
      </c>
      <c r="Z245" s="18" t="s">
        <v>34</v>
      </c>
      <c r="AA245" s="93">
        <f>INDEX(Duct_Leakage!$A$3:$A$6,MATCH(Model_Input_Builder!$G245,Duct_Leakage!$E$3:$E$6,0),1)</f>
        <v>0.18</v>
      </c>
      <c r="AB245" s="93">
        <f>INDEX(Duct_Leakage!$B$3:$B$6,MATCH(Model_Input_Builder!$G245,Duct_Leakage!$E$3:$E$6,0),1)</f>
        <v>0.09</v>
      </c>
      <c r="AC245" s="18">
        <v>30</v>
      </c>
      <c r="AD245" s="18">
        <v>30</v>
      </c>
      <c r="AE245" s="18" t="s">
        <v>68</v>
      </c>
      <c r="AF245" s="18" t="s">
        <v>36</v>
      </c>
      <c r="AG245" s="49">
        <v>0</v>
      </c>
      <c r="AH245" s="18">
        <v>0</v>
      </c>
      <c r="AI245" s="18" t="s">
        <v>68</v>
      </c>
      <c r="AJ245" s="18" t="s">
        <v>68</v>
      </c>
      <c r="AK245" s="18" t="s">
        <v>68</v>
      </c>
      <c r="AL245" s="18" t="s">
        <v>68</v>
      </c>
      <c r="AM245" s="18" t="s">
        <v>68</v>
      </c>
      <c r="AN245" s="18">
        <v>0</v>
      </c>
      <c r="AO245" s="18">
        <v>0</v>
      </c>
    </row>
    <row r="246" spans="1:41" x14ac:dyDescent="0.25">
      <c r="A246" s="118">
        <v>242</v>
      </c>
      <c r="B246" s="118">
        <v>1</v>
      </c>
      <c r="C246" s="118">
        <v>3</v>
      </c>
      <c r="D246" s="118">
        <v>5</v>
      </c>
      <c r="E246" s="118">
        <v>15</v>
      </c>
      <c r="F246" s="118">
        <v>17</v>
      </c>
      <c r="G246" s="118">
        <v>3</v>
      </c>
      <c r="H246" s="118">
        <v>1</v>
      </c>
      <c r="I246" s="118" t="s">
        <v>1056</v>
      </c>
      <c r="K246" s="116" t="s">
        <v>2024</v>
      </c>
      <c r="L246" s="18">
        <v>1</v>
      </c>
      <c r="M246" s="18" t="str">
        <f>INDEX(WeatherFiles!$A$14:$A$17,MATCH(Model_Input_Builder!$B246,WeatherFiles!$D$14:$D$17,0),1)</f>
        <v>USA_ID_Boise.AP-Gowen.Field.ANGB.726810_TMY3</v>
      </c>
      <c r="N246" s="18">
        <v>0</v>
      </c>
      <c r="O246" s="18">
        <v>0</v>
      </c>
      <c r="P246" s="18" t="str">
        <f>INDEX(Above_Ground_Wall_Con!$A$4:$A$19,MATCH(Model_Input_Builder!$C246,Above_Ground_Wall_Con!$D$4:$D$19,0),1)</f>
        <v>Wood-Framed - 2x4 - 16 in OC - R-13 Cavity</v>
      </c>
      <c r="Q246" s="18" t="str">
        <f>INDEX(Ceiling_And_Roof_Con!$A$3:$A$7,MATCH(Model_Input_Builder!$D246,Ceiling_And_Roof_Con!$D$3:$D$7,0),1)</f>
        <v>Attic - R60 Cavity Insulation</v>
      </c>
      <c r="R246" s="18" t="str">
        <f>INDEX(Foundation_And_Floor_Con!$A$4:$A$27,MATCH(Model_Input_Builder!$E246,Foundation_And_Floor_Con!$AI$4:$AI$27,0),1)</f>
        <v>Unheated Basement - Uninsulated</v>
      </c>
      <c r="S246" s="18" t="str">
        <f>INDEX(Windows!$A$4:$A$26,MATCH(Model_Input_Builder!$F246,Windows!$E$4:$E$26,0),1)</f>
        <v>Double, low-e, low SHGC, argon, non-metal</v>
      </c>
      <c r="T246" s="18">
        <f>INDEX(Windows!$C$4:$C$26,MATCH(Model_Input_Builder!$F246,Windows!$E$4:$E$26,0),1)</f>
        <v>0.27</v>
      </c>
      <c r="U246" s="18">
        <f>INDEX(Windows!$D$4:$D$26,MATCH(Model_Input_Builder!$F246,Windows!$E$4:$E$26,0),1)</f>
        <v>0.2</v>
      </c>
      <c r="V246" s="18" t="s">
        <v>278</v>
      </c>
      <c r="W246" s="18" t="s">
        <v>278</v>
      </c>
      <c r="X246" s="18" t="s">
        <v>347</v>
      </c>
      <c r="Y246" s="18" t="s">
        <v>33</v>
      </c>
      <c r="Z246" s="18" t="s">
        <v>34</v>
      </c>
      <c r="AA246" s="93">
        <f>INDEX(Duct_Leakage!$A$3:$A$6,MATCH(Model_Input_Builder!$G246,Duct_Leakage!$E$3:$E$6,0),1)</f>
        <v>0.127</v>
      </c>
      <c r="AB246" s="93">
        <f>INDEX(Duct_Leakage!$B$3:$B$6,MATCH(Model_Input_Builder!$G246,Duct_Leakage!$E$3:$E$6,0),1)</f>
        <v>6.3E-2</v>
      </c>
      <c r="AC246" s="18">
        <v>30</v>
      </c>
      <c r="AD246" s="18">
        <v>30</v>
      </c>
      <c r="AE246" s="18" t="s">
        <v>68</v>
      </c>
      <c r="AF246" s="18" t="s">
        <v>36</v>
      </c>
      <c r="AG246" s="49">
        <v>0</v>
      </c>
      <c r="AH246" s="18">
        <v>0</v>
      </c>
      <c r="AI246" s="18" t="s">
        <v>68</v>
      </c>
      <c r="AJ246" s="18" t="s">
        <v>68</v>
      </c>
      <c r="AK246" s="18" t="s">
        <v>68</v>
      </c>
      <c r="AL246" s="18" t="s">
        <v>68</v>
      </c>
      <c r="AM246" s="18" t="s">
        <v>68</v>
      </c>
      <c r="AN246" s="18">
        <v>0</v>
      </c>
      <c r="AO246" s="18">
        <v>0</v>
      </c>
    </row>
    <row r="247" spans="1:41" x14ac:dyDescent="0.25">
      <c r="A247" s="118">
        <v>243</v>
      </c>
      <c r="B247" s="118">
        <v>4</v>
      </c>
      <c r="C247" s="118">
        <v>5</v>
      </c>
      <c r="D247" s="118">
        <v>5</v>
      </c>
      <c r="E247" s="118">
        <v>9</v>
      </c>
      <c r="F247" s="118">
        <v>4</v>
      </c>
      <c r="G247" s="118">
        <v>2</v>
      </c>
      <c r="H247" s="118">
        <v>1</v>
      </c>
      <c r="I247" s="118" t="s">
        <v>1057</v>
      </c>
      <c r="K247" s="116" t="s">
        <v>2025</v>
      </c>
      <c r="L247" s="18">
        <v>1</v>
      </c>
      <c r="M247" s="18" t="str">
        <f>INDEX(WeatherFiles!$A$14:$A$17,MATCH(Model_Input_Builder!$B247,WeatherFiles!$D$14:$D$17,0),1)</f>
        <v>USA_WA_Spokane.Intl.AP.727850_TMY3</v>
      </c>
      <c r="N247" s="18">
        <v>0</v>
      </c>
      <c r="O247" s="18">
        <v>0</v>
      </c>
      <c r="P247" s="18" t="str">
        <f>INDEX(Above_Ground_Wall_Con!$A$4:$A$19,MATCH(Model_Input_Builder!$C247,Above_Ground_Wall_Con!$D$4:$D$19,0),1)</f>
        <v>Wood-Framed - 2x6 - 16 in OC - R-19 Cavity</v>
      </c>
      <c r="Q247" s="18" t="str">
        <f>INDEX(Ceiling_And_Roof_Con!$A$3:$A$7,MATCH(Model_Input_Builder!$D247,Ceiling_And_Roof_Con!$D$3:$D$7,0),1)</f>
        <v>Attic - R60 Cavity Insulation</v>
      </c>
      <c r="R247" s="18" t="str">
        <f>INDEX(Foundation_And_Floor_Con!$A$4:$A$27,MATCH(Model_Input_Builder!$E247,Foundation_And_Floor_Con!$AI$4:$AI$27,0),1)</f>
        <v>Slab - R10 Perimeter with No Thermal Break</v>
      </c>
      <c r="S247" s="18" t="str">
        <f>INDEX(Windows!$A$4:$A$26,MATCH(Model_Input_Builder!$F247,Windows!$E$4:$E$26,0),1)</f>
        <v>Double, low-e, high SHGC, argon, metal</v>
      </c>
      <c r="T247" s="18">
        <f>INDEX(Windows!$C$4:$C$26,MATCH(Model_Input_Builder!$F247,Windows!$E$4:$E$26,0),1)</f>
        <v>0.65</v>
      </c>
      <c r="U247" s="18">
        <f>INDEX(Windows!$D$4:$D$26,MATCH(Model_Input_Builder!$F247,Windows!$E$4:$E$26,0),1)</f>
        <v>0.57999999999999996</v>
      </c>
      <c r="V247" s="18" t="s">
        <v>278</v>
      </c>
      <c r="W247" s="18" t="s">
        <v>278</v>
      </c>
      <c r="X247" s="18" t="s">
        <v>347</v>
      </c>
      <c r="Y247" s="18" t="s">
        <v>33</v>
      </c>
      <c r="Z247" s="18" t="s">
        <v>34</v>
      </c>
      <c r="AA247" s="93">
        <f>INDEX(Duct_Leakage!$A$3:$A$6,MATCH(Model_Input_Builder!$G247,Duct_Leakage!$E$3:$E$6,0),1)</f>
        <v>0.06</v>
      </c>
      <c r="AB247" s="93">
        <f>INDEX(Duct_Leakage!$B$3:$B$6,MATCH(Model_Input_Builder!$G247,Duct_Leakage!$E$3:$E$6,0),1)</f>
        <v>0.03</v>
      </c>
      <c r="AC247" s="18">
        <v>30</v>
      </c>
      <c r="AD247" s="18">
        <v>30</v>
      </c>
      <c r="AE247" s="18" t="s">
        <v>68</v>
      </c>
      <c r="AF247" s="18" t="s">
        <v>36</v>
      </c>
      <c r="AG247" s="49">
        <v>0</v>
      </c>
      <c r="AH247" s="18">
        <v>0</v>
      </c>
      <c r="AI247" s="18" t="s">
        <v>68</v>
      </c>
      <c r="AJ247" s="18" t="s">
        <v>68</v>
      </c>
      <c r="AK247" s="18" t="s">
        <v>68</v>
      </c>
      <c r="AL247" s="18" t="s">
        <v>68</v>
      </c>
      <c r="AM247" s="18" t="s">
        <v>68</v>
      </c>
      <c r="AN247" s="18">
        <v>0</v>
      </c>
      <c r="AO247" s="18">
        <v>0</v>
      </c>
    </row>
    <row r="248" spans="1:41" x14ac:dyDescent="0.25">
      <c r="A248" s="118">
        <v>244</v>
      </c>
      <c r="B248" s="118">
        <v>4</v>
      </c>
      <c r="C248" s="118">
        <v>1</v>
      </c>
      <c r="D248" s="118">
        <v>4</v>
      </c>
      <c r="E248" s="118">
        <v>2</v>
      </c>
      <c r="F248" s="118">
        <v>7</v>
      </c>
      <c r="G248" s="118">
        <v>3</v>
      </c>
      <c r="H248" s="118">
        <v>2</v>
      </c>
      <c r="I248" s="118" t="s">
        <v>1058</v>
      </c>
      <c r="K248" s="116" t="s">
        <v>2026</v>
      </c>
      <c r="L248" s="18">
        <v>1</v>
      </c>
      <c r="M248" s="18" t="str">
        <f>INDEX(WeatherFiles!$A$14:$A$17,MATCH(Model_Input_Builder!$B248,WeatherFiles!$D$14:$D$17,0),1)</f>
        <v>USA_WA_Spokane.Intl.AP.727850_TMY3</v>
      </c>
      <c r="N248" s="18">
        <v>0</v>
      </c>
      <c r="O248" s="18">
        <v>0</v>
      </c>
      <c r="P248" s="18" t="str">
        <f>INDEX(Above_Ground_Wall_Con!$A$4:$A$19,MATCH(Model_Input_Builder!$C248,Above_Ground_Wall_Con!$D$4:$D$19,0),1)</f>
        <v>Wood-Framed - 2x4 - 16 in OC - R-0 Cavity</v>
      </c>
      <c r="Q248" s="18" t="str">
        <f>INDEX(Ceiling_And_Roof_Con!$A$3:$A$7,MATCH(Model_Input_Builder!$D248,Ceiling_And_Roof_Con!$D$3:$D$7,0),1)</f>
        <v>Attic - R49 Cavity Insulation</v>
      </c>
      <c r="R248" s="18" t="str">
        <f>INDEX(Foundation_And_Floor_Con!$A$4:$A$27,MATCH(Model_Input_Builder!$E248,Foundation_And_Floor_Con!$AI$4:$AI$27,0),1)</f>
        <v>Vented Crawlspace - R13 Cavity Insulation</v>
      </c>
      <c r="S248" s="18" t="str">
        <f>INDEX(Windows!$A$4:$A$26,MATCH(Model_Input_Builder!$F248,Windows!$E$4:$E$26,0),1)</f>
        <v>Double, clear, metal, TB</v>
      </c>
      <c r="T248" s="18">
        <f>INDEX(Windows!$C$4:$C$26,MATCH(Model_Input_Builder!$F248,Windows!$E$4:$E$26,0),1)</f>
        <v>0.6</v>
      </c>
      <c r="U248" s="18">
        <f>INDEX(Windows!$D$4:$D$26,MATCH(Model_Input_Builder!$F248,Windows!$E$4:$E$26,0),1)</f>
        <v>0.62</v>
      </c>
      <c r="V248" s="18" t="s">
        <v>278</v>
      </c>
      <c r="W248" s="18" t="s">
        <v>278</v>
      </c>
      <c r="X248" s="18" t="s">
        <v>347</v>
      </c>
      <c r="Y248" s="18" t="s">
        <v>33</v>
      </c>
      <c r="Z248" s="18" t="s">
        <v>34</v>
      </c>
      <c r="AA248" s="93">
        <f>INDEX(Duct_Leakage!$A$3:$A$6,MATCH(Model_Input_Builder!$G248,Duct_Leakage!$E$3:$E$6,0),1)</f>
        <v>0.127</v>
      </c>
      <c r="AB248" s="93">
        <f>INDEX(Duct_Leakage!$B$3:$B$6,MATCH(Model_Input_Builder!$G248,Duct_Leakage!$E$3:$E$6,0),1)</f>
        <v>6.3E-2</v>
      </c>
      <c r="AC248" s="18">
        <v>30</v>
      </c>
      <c r="AD248" s="18">
        <v>30</v>
      </c>
      <c r="AE248" s="18" t="s">
        <v>68</v>
      </c>
      <c r="AF248" s="18" t="s">
        <v>36</v>
      </c>
      <c r="AG248" s="49">
        <v>0</v>
      </c>
      <c r="AH248" s="18">
        <v>0</v>
      </c>
      <c r="AI248" s="18" t="s">
        <v>68</v>
      </c>
      <c r="AJ248" s="18" t="s">
        <v>68</v>
      </c>
      <c r="AK248" s="18" t="s">
        <v>68</v>
      </c>
      <c r="AL248" s="18" t="s">
        <v>68</v>
      </c>
      <c r="AM248" s="18" t="s">
        <v>68</v>
      </c>
      <c r="AN248" s="18">
        <v>0</v>
      </c>
      <c r="AO248" s="18">
        <v>0</v>
      </c>
    </row>
    <row r="249" spans="1:41" x14ac:dyDescent="0.25">
      <c r="A249" s="118">
        <v>245</v>
      </c>
      <c r="B249" s="118">
        <v>3</v>
      </c>
      <c r="C249" s="118">
        <v>4</v>
      </c>
      <c r="D249" s="118">
        <v>4</v>
      </c>
      <c r="E249" s="118">
        <v>19</v>
      </c>
      <c r="F249" s="118">
        <v>18</v>
      </c>
      <c r="G249" s="118">
        <v>2</v>
      </c>
      <c r="H249" s="118">
        <v>3</v>
      </c>
      <c r="I249" s="118" t="s">
        <v>1059</v>
      </c>
      <c r="K249" s="116" t="s">
        <v>2027</v>
      </c>
      <c r="L249" s="18">
        <v>1</v>
      </c>
      <c r="M249" s="18" t="str">
        <f>INDEX(WeatherFiles!$A$14:$A$17,MATCH(Model_Input_Builder!$B249,WeatherFiles!$D$14:$D$17,0),1)</f>
        <v>USA_WA_Seattle-Tacoma.Intl.AP.727930_TMY3</v>
      </c>
      <c r="N249" s="18">
        <v>0</v>
      </c>
      <c r="O249" s="18">
        <v>0</v>
      </c>
      <c r="P249" s="18" t="str">
        <f>INDEX(Above_Ground_Wall_Con!$A$4:$A$19,MATCH(Model_Input_Builder!$C249,Above_Ground_Wall_Con!$D$4:$D$19,0),1)</f>
        <v>Wood-Framed - 2x6 - 16 in OC - R-0 Cavity</v>
      </c>
      <c r="Q249" s="18" t="str">
        <f>INDEX(Ceiling_And_Roof_Con!$A$3:$A$7,MATCH(Model_Input_Builder!$D249,Ceiling_And_Roof_Con!$D$3:$D$7,0),1)</f>
        <v>Attic - R49 Cavity Insulation</v>
      </c>
      <c r="R249" s="18" t="str">
        <f>INDEX(Foundation_And_Floor_Con!$A$4:$A$27,MATCH(Model_Input_Builder!$E249,Foundation_And_Floor_Con!$AI$4:$AI$27,0),1)</f>
        <v>Unheated Basement - R38 Cavity Insulation</v>
      </c>
      <c r="S249" s="18" t="str">
        <f>INDEX(Windows!$A$4:$A$26,MATCH(Model_Input_Builder!$F249,Windows!$E$4:$E$26,0),1)</f>
        <v>Triple, low-e, high SHGC, argon, non-metal</v>
      </c>
      <c r="T249" s="18">
        <f>INDEX(Windows!$C$4:$C$26,MATCH(Model_Input_Builder!$F249,Windows!$E$4:$E$26,0),1)</f>
        <v>0.2</v>
      </c>
      <c r="U249" s="18">
        <f>INDEX(Windows!$D$4:$D$26,MATCH(Model_Input_Builder!$F249,Windows!$E$4:$E$26,0),1)</f>
        <v>0.41</v>
      </c>
      <c r="V249" s="18" t="s">
        <v>278</v>
      </c>
      <c r="W249" s="18" t="s">
        <v>278</v>
      </c>
      <c r="X249" s="18" t="s">
        <v>347</v>
      </c>
      <c r="Y249" s="18" t="s">
        <v>33</v>
      </c>
      <c r="Z249" s="18" t="s">
        <v>34</v>
      </c>
      <c r="AA249" s="93">
        <f>INDEX(Duct_Leakage!$A$3:$A$6,MATCH(Model_Input_Builder!$G249,Duct_Leakage!$E$3:$E$6,0),1)</f>
        <v>0.06</v>
      </c>
      <c r="AB249" s="93">
        <f>INDEX(Duct_Leakage!$B$3:$B$6,MATCH(Model_Input_Builder!$G249,Duct_Leakage!$E$3:$E$6,0),1)</f>
        <v>0.03</v>
      </c>
      <c r="AC249" s="18">
        <v>30</v>
      </c>
      <c r="AD249" s="18">
        <v>30</v>
      </c>
      <c r="AE249" s="18" t="s">
        <v>68</v>
      </c>
      <c r="AF249" s="18" t="s">
        <v>36</v>
      </c>
      <c r="AG249" s="49">
        <v>0</v>
      </c>
      <c r="AH249" s="18">
        <v>0</v>
      </c>
      <c r="AI249" s="18" t="s">
        <v>68</v>
      </c>
      <c r="AJ249" s="18" t="s">
        <v>68</v>
      </c>
      <c r="AK249" s="18" t="s">
        <v>68</v>
      </c>
      <c r="AL249" s="18" t="s">
        <v>68</v>
      </c>
      <c r="AM249" s="18" t="s">
        <v>68</v>
      </c>
      <c r="AN249" s="18">
        <v>0</v>
      </c>
      <c r="AO249" s="18">
        <v>0</v>
      </c>
    </row>
    <row r="250" spans="1:41" x14ac:dyDescent="0.25">
      <c r="A250" s="118">
        <v>246</v>
      </c>
      <c r="B250" s="118">
        <v>1</v>
      </c>
      <c r="C250" s="118">
        <v>2</v>
      </c>
      <c r="D250" s="118">
        <v>3</v>
      </c>
      <c r="E250" s="118">
        <v>18</v>
      </c>
      <c r="F250" s="118">
        <v>20</v>
      </c>
      <c r="G250" s="118">
        <v>2</v>
      </c>
      <c r="H250" s="118">
        <v>4</v>
      </c>
      <c r="I250" s="118" t="s">
        <v>1060</v>
      </c>
      <c r="K250" s="116" t="s">
        <v>2028</v>
      </c>
      <c r="L250" s="18">
        <v>1</v>
      </c>
      <c r="M250" s="18" t="str">
        <f>INDEX(WeatherFiles!$A$14:$A$17,MATCH(Model_Input_Builder!$B250,WeatherFiles!$D$14:$D$17,0),1)</f>
        <v>USA_ID_Boise.AP-Gowen.Field.ANGB.726810_TMY3</v>
      </c>
      <c r="N250" s="18">
        <v>0</v>
      </c>
      <c r="O250" s="18">
        <v>0</v>
      </c>
      <c r="P250" s="18" t="str">
        <f>INDEX(Above_Ground_Wall_Con!$A$4:$A$19,MATCH(Model_Input_Builder!$C250,Above_Ground_Wall_Con!$D$4:$D$19,0),1)</f>
        <v>Wood-Framed - 2x4 - 16 in OC - R-11 Cavity</v>
      </c>
      <c r="Q250" s="18" t="str">
        <f>INDEX(Ceiling_And_Roof_Con!$A$3:$A$7,MATCH(Model_Input_Builder!$D250,Ceiling_And_Roof_Con!$D$3:$D$7,0),1)</f>
        <v>Attic - R38 Cavity Insulation</v>
      </c>
      <c r="R250" s="18" t="str">
        <f>INDEX(Foundation_And_Floor_Con!$A$4:$A$27,MATCH(Model_Input_Builder!$E250,Foundation_And_Floor_Con!$AI$4:$AI$27,0),1)</f>
        <v>Unheated Basement - R30 Cavity Insulation</v>
      </c>
      <c r="S250" s="18" t="str">
        <f>INDEX(Windows!$A$4:$A$26,MATCH(Model_Input_Builder!$F250,Windows!$E$4:$E$26,0),1)</f>
        <v>Triple, low-e, low SHGC, argon, non-metal</v>
      </c>
      <c r="T250" s="18">
        <f>INDEX(Windows!$C$4:$C$26,MATCH(Model_Input_Builder!$F250,Windows!$E$4:$E$26,0),1)</f>
        <v>0.19</v>
      </c>
      <c r="U250" s="18">
        <f>INDEX(Windows!$D$4:$D$26,MATCH(Model_Input_Builder!$F250,Windows!$E$4:$E$26,0),1)</f>
        <v>0.18</v>
      </c>
      <c r="V250" s="18" t="s">
        <v>278</v>
      </c>
      <c r="W250" s="18" t="s">
        <v>278</v>
      </c>
      <c r="X250" s="18" t="s">
        <v>347</v>
      </c>
      <c r="Y250" s="18" t="s">
        <v>33</v>
      </c>
      <c r="Z250" s="18" t="s">
        <v>34</v>
      </c>
      <c r="AA250" s="93">
        <f>INDEX(Duct_Leakage!$A$3:$A$6,MATCH(Model_Input_Builder!$G250,Duct_Leakage!$E$3:$E$6,0),1)</f>
        <v>0.06</v>
      </c>
      <c r="AB250" s="93">
        <f>INDEX(Duct_Leakage!$B$3:$B$6,MATCH(Model_Input_Builder!$G250,Duct_Leakage!$E$3:$E$6,0),1)</f>
        <v>0.03</v>
      </c>
      <c r="AC250" s="18">
        <v>30</v>
      </c>
      <c r="AD250" s="18">
        <v>30</v>
      </c>
      <c r="AE250" s="18" t="s">
        <v>68</v>
      </c>
      <c r="AF250" s="18" t="s">
        <v>36</v>
      </c>
      <c r="AG250" s="49">
        <v>0</v>
      </c>
      <c r="AH250" s="18">
        <v>0</v>
      </c>
      <c r="AI250" s="18" t="s">
        <v>68</v>
      </c>
      <c r="AJ250" s="18" t="s">
        <v>68</v>
      </c>
      <c r="AK250" s="18" t="s">
        <v>68</v>
      </c>
      <c r="AL250" s="18" t="s">
        <v>68</v>
      </c>
      <c r="AM250" s="18" t="s">
        <v>68</v>
      </c>
      <c r="AN250" s="18">
        <v>0</v>
      </c>
      <c r="AO250" s="18">
        <v>0</v>
      </c>
    </row>
    <row r="251" spans="1:41" x14ac:dyDescent="0.25">
      <c r="A251" s="118">
        <v>247</v>
      </c>
      <c r="B251" s="118">
        <v>1</v>
      </c>
      <c r="C251" s="118">
        <v>6</v>
      </c>
      <c r="D251" s="118">
        <v>1</v>
      </c>
      <c r="E251" s="118">
        <v>2</v>
      </c>
      <c r="F251" s="118">
        <v>3</v>
      </c>
      <c r="G251" s="118">
        <v>3</v>
      </c>
      <c r="H251" s="118">
        <v>3</v>
      </c>
      <c r="I251" s="118" t="s">
        <v>1061</v>
      </c>
      <c r="K251" s="116" t="s">
        <v>2029</v>
      </c>
      <c r="L251" s="18">
        <v>1</v>
      </c>
      <c r="M251" s="18" t="str">
        <f>INDEX(WeatherFiles!$A$14:$A$17,MATCH(Model_Input_Builder!$B251,WeatherFiles!$D$14:$D$17,0),1)</f>
        <v>USA_ID_Boise.AP-Gowen.Field.ANGB.726810_TMY3</v>
      </c>
      <c r="N251" s="18">
        <v>0</v>
      </c>
      <c r="O251" s="18">
        <v>0</v>
      </c>
      <c r="P251" s="18" t="str">
        <f>INDEX(Above_Ground_Wall_Con!$A$4:$A$19,MATCH(Model_Input_Builder!$C251,Above_Ground_Wall_Con!$D$4:$D$19,0),1)</f>
        <v>Wood-Framed - 2x6 - 16 in OC - R-21 Cavity</v>
      </c>
      <c r="Q251" s="18" t="str">
        <f>INDEX(Ceiling_And_Roof_Con!$A$3:$A$7,MATCH(Model_Input_Builder!$D251,Ceiling_And_Roof_Con!$D$3:$D$7,0),1)</f>
        <v>Attic - R0 Cavity Insulation</v>
      </c>
      <c r="R251" s="18" t="str">
        <f>INDEX(Foundation_And_Floor_Con!$A$4:$A$27,MATCH(Model_Input_Builder!$E251,Foundation_And_Floor_Con!$AI$4:$AI$27,0),1)</f>
        <v>Vented Crawlspace - R13 Cavity Insulation</v>
      </c>
      <c r="S251" s="18" t="str">
        <f>INDEX(Windows!$A$4:$A$26,MATCH(Model_Input_Builder!$F251,Windows!$E$4:$E$26,0),1)</f>
        <v>Double, tint, metal</v>
      </c>
      <c r="T251" s="18">
        <f>INDEX(Windows!$C$4:$C$26,MATCH(Model_Input_Builder!$F251,Windows!$E$4:$E$26,0),1)</f>
        <v>0.83</v>
      </c>
      <c r="U251" s="18">
        <f>INDEX(Windows!$D$4:$D$26,MATCH(Model_Input_Builder!$F251,Windows!$E$4:$E$26,0),1)</f>
        <v>0.54</v>
      </c>
      <c r="V251" s="18" t="s">
        <v>278</v>
      </c>
      <c r="W251" s="18" t="s">
        <v>278</v>
      </c>
      <c r="X251" s="18" t="s">
        <v>347</v>
      </c>
      <c r="Y251" s="18" t="s">
        <v>33</v>
      </c>
      <c r="Z251" s="18" t="s">
        <v>34</v>
      </c>
      <c r="AA251" s="93">
        <f>INDEX(Duct_Leakage!$A$3:$A$6,MATCH(Model_Input_Builder!$G251,Duct_Leakage!$E$3:$E$6,0),1)</f>
        <v>0.127</v>
      </c>
      <c r="AB251" s="93">
        <f>INDEX(Duct_Leakage!$B$3:$B$6,MATCH(Model_Input_Builder!$G251,Duct_Leakage!$E$3:$E$6,0),1)</f>
        <v>6.3E-2</v>
      </c>
      <c r="AC251" s="18">
        <v>30</v>
      </c>
      <c r="AD251" s="18">
        <v>30</v>
      </c>
      <c r="AE251" s="18" t="s">
        <v>68</v>
      </c>
      <c r="AF251" s="18" t="s">
        <v>36</v>
      </c>
      <c r="AG251" s="49">
        <v>0</v>
      </c>
      <c r="AH251" s="18">
        <v>0</v>
      </c>
      <c r="AI251" s="18" t="s">
        <v>68</v>
      </c>
      <c r="AJ251" s="18" t="s">
        <v>68</v>
      </c>
      <c r="AK251" s="18" t="s">
        <v>68</v>
      </c>
      <c r="AL251" s="18" t="s">
        <v>68</v>
      </c>
      <c r="AM251" s="18" t="s">
        <v>68</v>
      </c>
      <c r="AN251" s="18">
        <v>0</v>
      </c>
      <c r="AO251" s="18">
        <v>0</v>
      </c>
    </row>
    <row r="252" spans="1:41" x14ac:dyDescent="0.25">
      <c r="A252" s="118">
        <v>248</v>
      </c>
      <c r="B252" s="118">
        <v>1</v>
      </c>
      <c r="C252" s="118">
        <v>6</v>
      </c>
      <c r="D252" s="118">
        <v>1</v>
      </c>
      <c r="E252" s="118">
        <v>5</v>
      </c>
      <c r="F252" s="118">
        <v>11</v>
      </c>
      <c r="G252" s="118">
        <v>4</v>
      </c>
      <c r="H252" s="118">
        <v>2</v>
      </c>
      <c r="I252" s="118" t="s">
        <v>1062</v>
      </c>
      <c r="K252" s="116" t="s">
        <v>2030</v>
      </c>
      <c r="L252" s="18">
        <v>1</v>
      </c>
      <c r="M252" s="18" t="str">
        <f>INDEX(WeatherFiles!$A$14:$A$17,MATCH(Model_Input_Builder!$B252,WeatherFiles!$D$14:$D$17,0),1)</f>
        <v>USA_ID_Boise.AP-Gowen.Field.ANGB.726810_TMY3</v>
      </c>
      <c r="N252" s="18">
        <v>0</v>
      </c>
      <c r="O252" s="18">
        <v>0</v>
      </c>
      <c r="P252" s="18" t="str">
        <f>INDEX(Above_Ground_Wall_Con!$A$4:$A$19,MATCH(Model_Input_Builder!$C252,Above_Ground_Wall_Con!$D$4:$D$19,0),1)</f>
        <v>Wood-Framed - 2x6 - 16 in OC - R-21 Cavity</v>
      </c>
      <c r="Q252" s="18" t="str">
        <f>INDEX(Ceiling_And_Roof_Con!$A$3:$A$7,MATCH(Model_Input_Builder!$D252,Ceiling_And_Roof_Con!$D$3:$D$7,0),1)</f>
        <v>Attic - R0 Cavity Insulation</v>
      </c>
      <c r="R252" s="18" t="str">
        <f>INDEX(Foundation_And_Floor_Con!$A$4:$A$27,MATCH(Model_Input_Builder!$E252,Foundation_And_Floor_Con!$AI$4:$AI$27,0),1)</f>
        <v>Vented Crawlspace - R38 Cavity Insulation</v>
      </c>
      <c r="S252" s="18" t="str">
        <f>INDEX(Windows!$A$4:$A$26,MATCH(Model_Input_Builder!$F252,Windows!$E$4:$E$26,0),1)</f>
        <v>Double, low-e, low SHGC, argon, metal, TB</v>
      </c>
      <c r="T252" s="18">
        <f>INDEX(Windows!$C$4:$C$26,MATCH(Model_Input_Builder!$F252,Windows!$E$4:$E$26,0),1)</f>
        <v>0.41</v>
      </c>
      <c r="U252" s="18">
        <f>INDEX(Windows!$D$4:$D$26,MATCH(Model_Input_Builder!$F252,Windows!$E$4:$E$26,0),1)</f>
        <v>0.23</v>
      </c>
      <c r="V252" s="18" t="s">
        <v>278</v>
      </c>
      <c r="W252" s="18" t="s">
        <v>278</v>
      </c>
      <c r="X252" s="18" t="s">
        <v>347</v>
      </c>
      <c r="Y252" s="18" t="s">
        <v>33</v>
      </c>
      <c r="Z252" s="18" t="s">
        <v>34</v>
      </c>
      <c r="AA252" s="93">
        <f>INDEX(Duct_Leakage!$A$3:$A$6,MATCH(Model_Input_Builder!$G252,Duct_Leakage!$E$3:$E$6,0),1)</f>
        <v>0.18</v>
      </c>
      <c r="AB252" s="93">
        <f>INDEX(Duct_Leakage!$B$3:$B$6,MATCH(Model_Input_Builder!$G252,Duct_Leakage!$E$3:$E$6,0),1)</f>
        <v>0.09</v>
      </c>
      <c r="AC252" s="18">
        <v>30</v>
      </c>
      <c r="AD252" s="18">
        <v>30</v>
      </c>
      <c r="AE252" s="18" t="s">
        <v>68</v>
      </c>
      <c r="AF252" s="18" t="s">
        <v>36</v>
      </c>
      <c r="AG252" s="49">
        <v>0</v>
      </c>
      <c r="AH252" s="18">
        <v>0</v>
      </c>
      <c r="AI252" s="18" t="s">
        <v>68</v>
      </c>
      <c r="AJ252" s="18" t="s">
        <v>68</v>
      </c>
      <c r="AK252" s="18" t="s">
        <v>68</v>
      </c>
      <c r="AL252" s="18" t="s">
        <v>68</v>
      </c>
      <c r="AM252" s="18" t="s">
        <v>68</v>
      </c>
      <c r="AN252" s="18">
        <v>0</v>
      </c>
      <c r="AO252" s="18">
        <v>0</v>
      </c>
    </row>
    <row r="253" spans="1:41" x14ac:dyDescent="0.25">
      <c r="A253" s="118">
        <v>249</v>
      </c>
      <c r="B253" s="118">
        <v>1</v>
      </c>
      <c r="C253" s="118">
        <v>4</v>
      </c>
      <c r="D253" s="118">
        <v>3</v>
      </c>
      <c r="E253" s="118">
        <v>7</v>
      </c>
      <c r="F253" s="118">
        <v>17</v>
      </c>
      <c r="G253" s="118">
        <v>3</v>
      </c>
      <c r="H253" s="118">
        <v>2</v>
      </c>
      <c r="I253" s="118" t="s">
        <v>1063</v>
      </c>
      <c r="K253" s="116" t="s">
        <v>2031</v>
      </c>
      <c r="L253" s="18">
        <v>1</v>
      </c>
      <c r="M253" s="18" t="str">
        <f>INDEX(WeatherFiles!$A$14:$A$17,MATCH(Model_Input_Builder!$B253,WeatherFiles!$D$14:$D$17,0),1)</f>
        <v>USA_ID_Boise.AP-Gowen.Field.ANGB.726810_TMY3</v>
      </c>
      <c r="N253" s="18">
        <v>0</v>
      </c>
      <c r="O253" s="18">
        <v>0</v>
      </c>
      <c r="P253" s="18" t="str">
        <f>INDEX(Above_Ground_Wall_Con!$A$4:$A$19,MATCH(Model_Input_Builder!$C253,Above_Ground_Wall_Con!$D$4:$D$19,0),1)</f>
        <v>Wood-Framed - 2x6 - 16 in OC - R-0 Cavity</v>
      </c>
      <c r="Q253" s="18" t="str">
        <f>INDEX(Ceiling_And_Roof_Con!$A$3:$A$7,MATCH(Model_Input_Builder!$D253,Ceiling_And_Roof_Con!$D$3:$D$7,0),1)</f>
        <v>Attic - R38 Cavity Insulation</v>
      </c>
      <c r="R253" s="18" t="str">
        <f>INDEX(Foundation_And_Floor_Con!$A$4:$A$27,MATCH(Model_Input_Builder!$E253,Foundation_And_Floor_Con!$AI$4:$AI$27,0),1)</f>
        <v>Slab - R5 Perimeter with No Thermal Break</v>
      </c>
      <c r="S253" s="18" t="str">
        <f>INDEX(Windows!$A$4:$A$26,MATCH(Model_Input_Builder!$F253,Windows!$E$4:$E$26,0),1)</f>
        <v>Double, low-e, low SHGC, argon, non-metal</v>
      </c>
      <c r="T253" s="18">
        <f>INDEX(Windows!$C$4:$C$26,MATCH(Model_Input_Builder!$F253,Windows!$E$4:$E$26,0),1)</f>
        <v>0.27</v>
      </c>
      <c r="U253" s="18">
        <f>INDEX(Windows!$D$4:$D$26,MATCH(Model_Input_Builder!$F253,Windows!$E$4:$E$26,0),1)</f>
        <v>0.2</v>
      </c>
      <c r="V253" s="18" t="s">
        <v>278</v>
      </c>
      <c r="W253" s="18" t="s">
        <v>278</v>
      </c>
      <c r="X253" s="18" t="s">
        <v>347</v>
      </c>
      <c r="Y253" s="18" t="s">
        <v>33</v>
      </c>
      <c r="Z253" s="18" t="s">
        <v>34</v>
      </c>
      <c r="AA253" s="93">
        <f>INDEX(Duct_Leakage!$A$3:$A$6,MATCH(Model_Input_Builder!$G253,Duct_Leakage!$E$3:$E$6,0),1)</f>
        <v>0.127</v>
      </c>
      <c r="AB253" s="93">
        <f>INDEX(Duct_Leakage!$B$3:$B$6,MATCH(Model_Input_Builder!$G253,Duct_Leakage!$E$3:$E$6,0),1)</f>
        <v>6.3E-2</v>
      </c>
      <c r="AC253" s="18">
        <v>30</v>
      </c>
      <c r="AD253" s="18">
        <v>30</v>
      </c>
      <c r="AE253" s="18" t="s">
        <v>68</v>
      </c>
      <c r="AF253" s="18" t="s">
        <v>36</v>
      </c>
      <c r="AG253" s="49">
        <v>0</v>
      </c>
      <c r="AH253" s="18">
        <v>0</v>
      </c>
      <c r="AI253" s="18" t="s">
        <v>68</v>
      </c>
      <c r="AJ253" s="18" t="s">
        <v>68</v>
      </c>
      <c r="AK253" s="18" t="s">
        <v>68</v>
      </c>
      <c r="AL253" s="18" t="s">
        <v>68</v>
      </c>
      <c r="AM253" s="18" t="s">
        <v>68</v>
      </c>
      <c r="AN253" s="18">
        <v>0</v>
      </c>
      <c r="AO253" s="18">
        <v>0</v>
      </c>
    </row>
    <row r="254" spans="1:41" x14ac:dyDescent="0.25">
      <c r="A254" s="118">
        <v>250</v>
      </c>
      <c r="B254" s="118">
        <v>2</v>
      </c>
      <c r="C254" s="118">
        <v>7</v>
      </c>
      <c r="D254" s="118">
        <v>3</v>
      </c>
      <c r="E254" s="118">
        <v>4</v>
      </c>
      <c r="F254" s="118">
        <v>17</v>
      </c>
      <c r="G254" s="118">
        <v>4</v>
      </c>
      <c r="H254" s="118">
        <v>1</v>
      </c>
      <c r="I254" s="118" t="s">
        <v>1064</v>
      </c>
      <c r="K254" s="116" t="s">
        <v>2032</v>
      </c>
      <c r="L254" s="18">
        <v>1</v>
      </c>
      <c r="M254" s="18" t="str">
        <f>INDEX(WeatherFiles!$A$14:$A$17,MATCH(Model_Input_Builder!$B254,WeatherFiles!$D$14:$D$17,0),1)</f>
        <v>USA_MT_Kalispell-Glacier.Park.Intl.AP.727790_TMY3</v>
      </c>
      <c r="N254" s="18">
        <v>0</v>
      </c>
      <c r="O254" s="18">
        <v>0</v>
      </c>
      <c r="P254" s="18" t="str">
        <f>INDEX(Above_Ground_Wall_Con!$A$4:$A$19,MATCH(Model_Input_Builder!$C254,Above_Ground_Wall_Con!$D$4:$D$19,0),1)</f>
        <v>Wood-Framed - 2x6 - 24 in OC - R-19 Cavity - R-10 Header</v>
      </c>
      <c r="Q254" s="18" t="str">
        <f>INDEX(Ceiling_And_Roof_Con!$A$3:$A$7,MATCH(Model_Input_Builder!$D254,Ceiling_And_Roof_Con!$D$3:$D$7,0),1)</f>
        <v>Attic - R38 Cavity Insulation</v>
      </c>
      <c r="R254" s="18" t="str">
        <f>INDEX(Foundation_And_Floor_Con!$A$4:$A$27,MATCH(Model_Input_Builder!$E254,Foundation_And_Floor_Con!$AI$4:$AI$27,0),1)</f>
        <v>Vented Crawlspace - R30 Cavity Insulation</v>
      </c>
      <c r="S254" s="18" t="str">
        <f>INDEX(Windows!$A$4:$A$26,MATCH(Model_Input_Builder!$F254,Windows!$E$4:$E$26,0),1)</f>
        <v>Double, low-e, low SHGC, argon, non-metal</v>
      </c>
      <c r="T254" s="18">
        <f>INDEX(Windows!$C$4:$C$26,MATCH(Model_Input_Builder!$F254,Windows!$E$4:$E$26,0),1)</f>
        <v>0.27</v>
      </c>
      <c r="U254" s="18">
        <f>INDEX(Windows!$D$4:$D$26,MATCH(Model_Input_Builder!$F254,Windows!$E$4:$E$26,0),1)</f>
        <v>0.2</v>
      </c>
      <c r="V254" s="18" t="s">
        <v>278</v>
      </c>
      <c r="W254" s="18" t="s">
        <v>278</v>
      </c>
      <c r="X254" s="18" t="s">
        <v>347</v>
      </c>
      <c r="Y254" s="18" t="s">
        <v>33</v>
      </c>
      <c r="Z254" s="18" t="s">
        <v>34</v>
      </c>
      <c r="AA254" s="93">
        <f>INDEX(Duct_Leakage!$A$3:$A$6,MATCH(Model_Input_Builder!$G254,Duct_Leakage!$E$3:$E$6,0),1)</f>
        <v>0.18</v>
      </c>
      <c r="AB254" s="93">
        <f>INDEX(Duct_Leakage!$B$3:$B$6,MATCH(Model_Input_Builder!$G254,Duct_Leakage!$E$3:$E$6,0),1)</f>
        <v>0.09</v>
      </c>
      <c r="AC254" s="18">
        <v>30</v>
      </c>
      <c r="AD254" s="18">
        <v>30</v>
      </c>
      <c r="AE254" s="18" t="s">
        <v>68</v>
      </c>
      <c r="AF254" s="18" t="s">
        <v>36</v>
      </c>
      <c r="AG254" s="49">
        <v>0</v>
      </c>
      <c r="AH254" s="18">
        <v>0</v>
      </c>
      <c r="AI254" s="18" t="s">
        <v>68</v>
      </c>
      <c r="AJ254" s="18" t="s">
        <v>68</v>
      </c>
      <c r="AK254" s="18" t="s">
        <v>68</v>
      </c>
      <c r="AL254" s="18" t="s">
        <v>68</v>
      </c>
      <c r="AM254" s="18" t="s">
        <v>68</v>
      </c>
      <c r="AN254" s="18">
        <v>0</v>
      </c>
      <c r="AO254" s="18">
        <v>0</v>
      </c>
    </row>
    <row r="255" spans="1:41" x14ac:dyDescent="0.25">
      <c r="A255" s="118">
        <v>251</v>
      </c>
      <c r="B255" s="118">
        <v>3</v>
      </c>
      <c r="C255" s="118">
        <v>3</v>
      </c>
      <c r="D255" s="118">
        <v>5</v>
      </c>
      <c r="E255" s="118">
        <v>4</v>
      </c>
      <c r="F255" s="118">
        <v>6</v>
      </c>
      <c r="G255" s="118">
        <v>1</v>
      </c>
      <c r="H255" s="118">
        <v>1</v>
      </c>
      <c r="I255" s="118" t="s">
        <v>1065</v>
      </c>
      <c r="K255" s="116" t="s">
        <v>2033</v>
      </c>
      <c r="L255" s="18">
        <v>1</v>
      </c>
      <c r="M255" s="18" t="str">
        <f>INDEX(WeatherFiles!$A$14:$A$17,MATCH(Model_Input_Builder!$B255,WeatherFiles!$D$14:$D$17,0),1)</f>
        <v>USA_WA_Seattle-Tacoma.Intl.AP.727930_TMY3</v>
      </c>
      <c r="N255" s="18">
        <v>0</v>
      </c>
      <c r="O255" s="18">
        <v>0</v>
      </c>
      <c r="P255" s="18" t="str">
        <f>INDEX(Above_Ground_Wall_Con!$A$4:$A$19,MATCH(Model_Input_Builder!$C255,Above_Ground_Wall_Con!$D$4:$D$19,0),1)</f>
        <v>Wood-Framed - 2x4 - 16 in OC - R-13 Cavity</v>
      </c>
      <c r="Q255" s="18" t="str">
        <f>INDEX(Ceiling_And_Roof_Con!$A$3:$A$7,MATCH(Model_Input_Builder!$D255,Ceiling_And_Roof_Con!$D$3:$D$7,0),1)</f>
        <v>Attic - R60 Cavity Insulation</v>
      </c>
      <c r="R255" s="18" t="str">
        <f>INDEX(Foundation_And_Floor_Con!$A$4:$A$27,MATCH(Model_Input_Builder!$E255,Foundation_And_Floor_Con!$AI$4:$AI$27,0),1)</f>
        <v>Vented Crawlspace - R30 Cavity Insulation</v>
      </c>
      <c r="S255" s="18" t="str">
        <f>INDEX(Windows!$A$4:$A$26,MATCH(Model_Input_Builder!$F255,Windows!$E$4:$E$26,0),1)</f>
        <v>Double, low-e, low SHGC, argon, metal</v>
      </c>
      <c r="T255" s="18">
        <f>INDEX(Windows!$C$4:$C$26,MATCH(Model_Input_Builder!$F255,Windows!$E$4:$E$26,0),1)</f>
        <v>0.63</v>
      </c>
      <c r="U255" s="18">
        <f>INDEX(Windows!$D$4:$D$26,MATCH(Model_Input_Builder!$F255,Windows!$E$4:$E$26,0),1)</f>
        <v>0.26</v>
      </c>
      <c r="V255" s="18" t="s">
        <v>278</v>
      </c>
      <c r="W255" s="18" t="s">
        <v>278</v>
      </c>
      <c r="X255" s="18" t="s">
        <v>347</v>
      </c>
      <c r="Y255" s="18" t="s">
        <v>33</v>
      </c>
      <c r="Z255" s="18" t="s">
        <v>34</v>
      </c>
      <c r="AA255" s="93">
        <f>INDEX(Duct_Leakage!$A$3:$A$6,MATCH(Model_Input_Builder!$G255,Duct_Leakage!$E$3:$E$6,0),1)</f>
        <v>0.03</v>
      </c>
      <c r="AB255" s="93">
        <f>INDEX(Duct_Leakage!$B$3:$B$6,MATCH(Model_Input_Builder!$G255,Duct_Leakage!$E$3:$E$6,0),1)</f>
        <v>1.4999999999999999E-2</v>
      </c>
      <c r="AC255" s="18">
        <v>30</v>
      </c>
      <c r="AD255" s="18">
        <v>30</v>
      </c>
      <c r="AE255" s="18" t="s">
        <v>68</v>
      </c>
      <c r="AF255" s="18" t="s">
        <v>36</v>
      </c>
      <c r="AG255" s="49">
        <v>0</v>
      </c>
      <c r="AH255" s="18">
        <v>0</v>
      </c>
      <c r="AI255" s="18" t="s">
        <v>68</v>
      </c>
      <c r="AJ255" s="18" t="s">
        <v>68</v>
      </c>
      <c r="AK255" s="18" t="s">
        <v>68</v>
      </c>
      <c r="AL255" s="18" t="s">
        <v>68</v>
      </c>
      <c r="AM255" s="18" t="s">
        <v>68</v>
      </c>
      <c r="AN255" s="18">
        <v>0</v>
      </c>
      <c r="AO255" s="18">
        <v>0</v>
      </c>
    </row>
    <row r="256" spans="1:41" x14ac:dyDescent="0.25">
      <c r="A256" s="118">
        <v>252</v>
      </c>
      <c r="B256" s="118">
        <v>2</v>
      </c>
      <c r="C256" s="118">
        <v>7</v>
      </c>
      <c r="D256" s="118">
        <v>3</v>
      </c>
      <c r="E256" s="118">
        <v>14</v>
      </c>
      <c r="F256" s="118">
        <v>12</v>
      </c>
      <c r="G256" s="118">
        <v>4</v>
      </c>
      <c r="H256" s="118">
        <v>1</v>
      </c>
      <c r="I256" s="118" t="s">
        <v>1066</v>
      </c>
      <c r="K256" s="116" t="s">
        <v>2034</v>
      </c>
      <c r="L256" s="18">
        <v>1</v>
      </c>
      <c r="M256" s="18" t="str">
        <f>INDEX(WeatherFiles!$A$14:$A$17,MATCH(Model_Input_Builder!$B256,WeatherFiles!$D$14:$D$17,0),1)</f>
        <v>USA_MT_Kalispell-Glacier.Park.Intl.AP.727790_TMY3</v>
      </c>
      <c r="N256" s="18">
        <v>0</v>
      </c>
      <c r="O256" s="18">
        <v>0</v>
      </c>
      <c r="P256" s="18" t="str">
        <f>INDEX(Above_Ground_Wall_Con!$A$4:$A$19,MATCH(Model_Input_Builder!$C256,Above_Ground_Wall_Con!$D$4:$D$19,0),1)</f>
        <v>Wood-Framed - 2x6 - 24 in OC - R-19 Cavity - R-10 Header</v>
      </c>
      <c r="Q256" s="18" t="str">
        <f>INDEX(Ceiling_And_Roof_Con!$A$3:$A$7,MATCH(Model_Input_Builder!$D256,Ceiling_And_Roof_Con!$D$3:$D$7,0),1)</f>
        <v>Attic - R38 Cavity Insulation</v>
      </c>
      <c r="R256" s="18" t="str">
        <f>INDEX(Foundation_And_Floor_Con!$A$4:$A$27,MATCH(Model_Input_Builder!$E256,Foundation_And_Floor_Con!$AI$4:$AI$27,0),1)</f>
        <v>Heated Basement - R15 Exterior Insulation</v>
      </c>
      <c r="S256" s="18" t="str">
        <f>INDEX(Windows!$A$4:$A$26,MATCH(Model_Input_Builder!$F256,Windows!$E$4:$E$26,0),1)</f>
        <v>Single, clear, non-metal</v>
      </c>
      <c r="T256" s="18">
        <f>INDEX(Windows!$C$4:$C$26,MATCH(Model_Input_Builder!$F256,Windows!$E$4:$E$26,0),1)</f>
        <v>0.88</v>
      </c>
      <c r="U256" s="18">
        <f>INDEX(Windows!$D$4:$D$26,MATCH(Model_Input_Builder!$F256,Windows!$E$4:$E$26,0),1)</f>
        <v>0.64</v>
      </c>
      <c r="V256" s="18" t="s">
        <v>278</v>
      </c>
      <c r="W256" s="18" t="s">
        <v>278</v>
      </c>
      <c r="X256" s="18" t="s">
        <v>347</v>
      </c>
      <c r="Y256" s="18" t="s">
        <v>33</v>
      </c>
      <c r="Z256" s="18" t="s">
        <v>34</v>
      </c>
      <c r="AA256" s="93">
        <f>INDEX(Duct_Leakage!$A$3:$A$6,MATCH(Model_Input_Builder!$G256,Duct_Leakage!$E$3:$E$6,0),1)</f>
        <v>0.18</v>
      </c>
      <c r="AB256" s="93">
        <f>INDEX(Duct_Leakage!$B$3:$B$6,MATCH(Model_Input_Builder!$G256,Duct_Leakage!$E$3:$E$6,0),1)</f>
        <v>0.09</v>
      </c>
      <c r="AC256" s="18">
        <v>30</v>
      </c>
      <c r="AD256" s="18">
        <v>30</v>
      </c>
      <c r="AE256" s="18" t="s">
        <v>68</v>
      </c>
      <c r="AF256" s="18" t="s">
        <v>36</v>
      </c>
      <c r="AG256" s="49">
        <v>0</v>
      </c>
      <c r="AH256" s="18">
        <v>0</v>
      </c>
      <c r="AI256" s="18" t="s">
        <v>68</v>
      </c>
      <c r="AJ256" s="18" t="s">
        <v>68</v>
      </c>
      <c r="AK256" s="18" t="s">
        <v>68</v>
      </c>
      <c r="AL256" s="18" t="s">
        <v>68</v>
      </c>
      <c r="AM256" s="18" t="s">
        <v>68</v>
      </c>
      <c r="AN256" s="18">
        <v>0</v>
      </c>
      <c r="AO256" s="18">
        <v>0</v>
      </c>
    </row>
    <row r="257" spans="1:41" x14ac:dyDescent="0.25">
      <c r="A257" s="118">
        <v>253</v>
      </c>
      <c r="B257" s="118">
        <v>1</v>
      </c>
      <c r="C257" s="118">
        <v>6</v>
      </c>
      <c r="D257" s="118">
        <v>4</v>
      </c>
      <c r="E257" s="118">
        <v>11</v>
      </c>
      <c r="F257" s="118">
        <v>20</v>
      </c>
      <c r="G257" s="118">
        <v>1</v>
      </c>
      <c r="H257" s="118">
        <v>4</v>
      </c>
      <c r="I257" s="118" t="s">
        <v>1067</v>
      </c>
      <c r="K257" s="116" t="s">
        <v>2035</v>
      </c>
      <c r="L257" s="18">
        <v>1</v>
      </c>
      <c r="M257" s="18" t="str">
        <f>INDEX(WeatherFiles!$A$14:$A$17,MATCH(Model_Input_Builder!$B257,WeatherFiles!$D$14:$D$17,0),1)</f>
        <v>USA_ID_Boise.AP-Gowen.Field.ANGB.726810_TMY3</v>
      </c>
      <c r="N257" s="18">
        <v>0</v>
      </c>
      <c r="O257" s="18">
        <v>0</v>
      </c>
      <c r="P257" s="18" t="str">
        <f>INDEX(Above_Ground_Wall_Con!$A$4:$A$19,MATCH(Model_Input_Builder!$C257,Above_Ground_Wall_Con!$D$4:$D$19,0),1)</f>
        <v>Wood-Framed - 2x6 - 16 in OC - R-21 Cavity</v>
      </c>
      <c r="Q257" s="18" t="str">
        <f>INDEX(Ceiling_And_Roof_Con!$A$3:$A$7,MATCH(Model_Input_Builder!$D257,Ceiling_And_Roof_Con!$D$3:$D$7,0),1)</f>
        <v>Attic - R49 Cavity Insulation</v>
      </c>
      <c r="R257" s="18" t="str">
        <f>INDEX(Foundation_And_Floor_Con!$A$4:$A$27,MATCH(Model_Input_Builder!$E257,Foundation_And_Floor_Con!$AI$4:$AI$27,0),1)</f>
        <v>Heated Basement - Uninsulated</v>
      </c>
      <c r="S257" s="18" t="str">
        <f>INDEX(Windows!$A$4:$A$26,MATCH(Model_Input_Builder!$F257,Windows!$E$4:$E$26,0),1)</f>
        <v>Triple, low-e, low SHGC, argon, non-metal</v>
      </c>
      <c r="T257" s="18">
        <f>INDEX(Windows!$C$4:$C$26,MATCH(Model_Input_Builder!$F257,Windows!$E$4:$E$26,0),1)</f>
        <v>0.19</v>
      </c>
      <c r="U257" s="18">
        <f>INDEX(Windows!$D$4:$D$26,MATCH(Model_Input_Builder!$F257,Windows!$E$4:$E$26,0),1)</f>
        <v>0.18</v>
      </c>
      <c r="V257" s="18" t="s">
        <v>278</v>
      </c>
      <c r="W257" s="18" t="s">
        <v>278</v>
      </c>
      <c r="X257" s="18" t="s">
        <v>347</v>
      </c>
      <c r="Y257" s="18" t="s">
        <v>33</v>
      </c>
      <c r="Z257" s="18" t="s">
        <v>34</v>
      </c>
      <c r="AA257" s="93">
        <f>INDEX(Duct_Leakage!$A$3:$A$6,MATCH(Model_Input_Builder!$G257,Duct_Leakage!$E$3:$E$6,0),1)</f>
        <v>0.03</v>
      </c>
      <c r="AB257" s="93">
        <f>INDEX(Duct_Leakage!$B$3:$B$6,MATCH(Model_Input_Builder!$G257,Duct_Leakage!$E$3:$E$6,0),1)</f>
        <v>1.4999999999999999E-2</v>
      </c>
      <c r="AC257" s="18">
        <v>30</v>
      </c>
      <c r="AD257" s="18">
        <v>30</v>
      </c>
      <c r="AE257" s="18" t="s">
        <v>68</v>
      </c>
      <c r="AF257" s="18" t="s">
        <v>36</v>
      </c>
      <c r="AG257" s="49">
        <v>0</v>
      </c>
      <c r="AH257" s="18">
        <v>0</v>
      </c>
      <c r="AI257" s="18" t="s">
        <v>68</v>
      </c>
      <c r="AJ257" s="18" t="s">
        <v>68</v>
      </c>
      <c r="AK257" s="18" t="s">
        <v>68</v>
      </c>
      <c r="AL257" s="18" t="s">
        <v>68</v>
      </c>
      <c r="AM257" s="18" t="s">
        <v>68</v>
      </c>
      <c r="AN257" s="18">
        <v>0</v>
      </c>
      <c r="AO257" s="18">
        <v>0</v>
      </c>
    </row>
    <row r="258" spans="1:41" x14ac:dyDescent="0.25">
      <c r="A258" s="118">
        <v>254</v>
      </c>
      <c r="B258" s="118">
        <v>2</v>
      </c>
      <c r="C258" s="118">
        <v>1</v>
      </c>
      <c r="D258" s="118">
        <v>4</v>
      </c>
      <c r="E258" s="118">
        <v>1</v>
      </c>
      <c r="F258" s="118">
        <v>11</v>
      </c>
      <c r="G258" s="118">
        <v>2</v>
      </c>
      <c r="H258" s="118">
        <v>1</v>
      </c>
      <c r="I258" s="118" t="s">
        <v>1068</v>
      </c>
      <c r="K258" s="116" t="s">
        <v>2036</v>
      </c>
      <c r="L258" s="18">
        <v>1</v>
      </c>
      <c r="M258" s="18" t="str">
        <f>INDEX(WeatherFiles!$A$14:$A$17,MATCH(Model_Input_Builder!$B258,WeatherFiles!$D$14:$D$17,0),1)</f>
        <v>USA_MT_Kalispell-Glacier.Park.Intl.AP.727790_TMY3</v>
      </c>
      <c r="N258" s="18">
        <v>0</v>
      </c>
      <c r="O258" s="18">
        <v>0</v>
      </c>
      <c r="P258" s="18" t="str">
        <f>INDEX(Above_Ground_Wall_Con!$A$4:$A$19,MATCH(Model_Input_Builder!$C258,Above_Ground_Wall_Con!$D$4:$D$19,0),1)</f>
        <v>Wood-Framed - 2x4 - 16 in OC - R-0 Cavity</v>
      </c>
      <c r="Q258" s="18" t="str">
        <f>INDEX(Ceiling_And_Roof_Con!$A$3:$A$7,MATCH(Model_Input_Builder!$D258,Ceiling_And_Roof_Con!$D$3:$D$7,0),1)</f>
        <v>Attic - R49 Cavity Insulation</v>
      </c>
      <c r="R258" s="18" t="str">
        <f>INDEX(Foundation_And_Floor_Con!$A$4:$A$27,MATCH(Model_Input_Builder!$E258,Foundation_And_Floor_Con!$AI$4:$AI$27,0),1)</f>
        <v>Vented Crawlspace - R0 Cavity Insulation</v>
      </c>
      <c r="S258" s="18" t="str">
        <f>INDEX(Windows!$A$4:$A$26,MATCH(Model_Input_Builder!$F258,Windows!$E$4:$E$26,0),1)</f>
        <v>Double, low-e, low SHGC, argon, metal, TB</v>
      </c>
      <c r="T258" s="18">
        <f>INDEX(Windows!$C$4:$C$26,MATCH(Model_Input_Builder!$F258,Windows!$E$4:$E$26,0),1)</f>
        <v>0.41</v>
      </c>
      <c r="U258" s="18">
        <f>INDEX(Windows!$D$4:$D$26,MATCH(Model_Input_Builder!$F258,Windows!$E$4:$E$26,0),1)</f>
        <v>0.23</v>
      </c>
      <c r="V258" s="18" t="s">
        <v>278</v>
      </c>
      <c r="W258" s="18" t="s">
        <v>278</v>
      </c>
      <c r="X258" s="18" t="s">
        <v>347</v>
      </c>
      <c r="Y258" s="18" t="s">
        <v>33</v>
      </c>
      <c r="Z258" s="18" t="s">
        <v>34</v>
      </c>
      <c r="AA258" s="93">
        <f>INDEX(Duct_Leakage!$A$3:$A$6,MATCH(Model_Input_Builder!$G258,Duct_Leakage!$E$3:$E$6,0),1)</f>
        <v>0.06</v>
      </c>
      <c r="AB258" s="93">
        <f>INDEX(Duct_Leakage!$B$3:$B$6,MATCH(Model_Input_Builder!$G258,Duct_Leakage!$E$3:$E$6,0),1)</f>
        <v>0.03</v>
      </c>
      <c r="AC258" s="18">
        <v>30</v>
      </c>
      <c r="AD258" s="18">
        <v>30</v>
      </c>
      <c r="AE258" s="18" t="s">
        <v>68</v>
      </c>
      <c r="AF258" s="18" t="s">
        <v>36</v>
      </c>
      <c r="AG258" s="49">
        <v>0</v>
      </c>
      <c r="AH258" s="18">
        <v>0</v>
      </c>
      <c r="AI258" s="18" t="s">
        <v>68</v>
      </c>
      <c r="AJ258" s="18" t="s">
        <v>68</v>
      </c>
      <c r="AK258" s="18" t="s">
        <v>68</v>
      </c>
      <c r="AL258" s="18" t="s">
        <v>68</v>
      </c>
      <c r="AM258" s="18" t="s">
        <v>68</v>
      </c>
      <c r="AN258" s="18">
        <v>0</v>
      </c>
      <c r="AO258" s="18">
        <v>0</v>
      </c>
    </row>
    <row r="259" spans="1:41" x14ac:dyDescent="0.25">
      <c r="A259" s="118">
        <v>255</v>
      </c>
      <c r="B259" s="118">
        <v>4</v>
      </c>
      <c r="C259" s="118">
        <v>6</v>
      </c>
      <c r="D259" s="118">
        <v>3</v>
      </c>
      <c r="E259" s="118">
        <v>17</v>
      </c>
      <c r="F259" s="118">
        <v>15</v>
      </c>
      <c r="G259" s="118">
        <v>4</v>
      </c>
      <c r="H259" s="118">
        <v>4</v>
      </c>
      <c r="I259" s="118" t="s">
        <v>1069</v>
      </c>
      <c r="K259" s="116" t="s">
        <v>2037</v>
      </c>
      <c r="L259" s="18">
        <v>1</v>
      </c>
      <c r="M259" s="18" t="str">
        <f>INDEX(WeatherFiles!$A$14:$A$17,MATCH(Model_Input_Builder!$B259,WeatherFiles!$D$14:$D$17,0),1)</f>
        <v>USA_WA_Spokane.Intl.AP.727850_TMY3</v>
      </c>
      <c r="N259" s="18">
        <v>0</v>
      </c>
      <c r="O259" s="18">
        <v>0</v>
      </c>
      <c r="P259" s="18" t="str">
        <f>INDEX(Above_Ground_Wall_Con!$A$4:$A$19,MATCH(Model_Input_Builder!$C259,Above_Ground_Wall_Con!$D$4:$D$19,0),1)</f>
        <v>Wood-Framed - 2x6 - 16 in OC - R-21 Cavity</v>
      </c>
      <c r="Q259" s="18" t="str">
        <f>INDEX(Ceiling_And_Roof_Con!$A$3:$A$7,MATCH(Model_Input_Builder!$D259,Ceiling_And_Roof_Con!$D$3:$D$7,0),1)</f>
        <v>Attic - R38 Cavity Insulation</v>
      </c>
      <c r="R259" s="18" t="str">
        <f>INDEX(Foundation_And_Floor_Con!$A$4:$A$27,MATCH(Model_Input_Builder!$E259,Foundation_And_Floor_Con!$AI$4:$AI$27,0),1)</f>
        <v>Unheated Basement - R19 Cavity Insulation</v>
      </c>
      <c r="S259" s="18" t="str">
        <f>INDEX(Windows!$A$4:$A$26,MATCH(Model_Input_Builder!$F259,Windows!$E$4:$E$26,0),1)</f>
        <v>Double, low-e, high SHGC, argon, non-metal</v>
      </c>
      <c r="T259" s="18">
        <f>INDEX(Windows!$C$4:$C$26,MATCH(Model_Input_Builder!$F259,Windows!$E$4:$E$26,0),1)</f>
        <v>0.28999999999999998</v>
      </c>
      <c r="U259" s="18">
        <f>INDEX(Windows!$D$4:$D$26,MATCH(Model_Input_Builder!$F259,Windows!$E$4:$E$26,0),1)</f>
        <v>0.5</v>
      </c>
      <c r="V259" s="18" t="s">
        <v>278</v>
      </c>
      <c r="W259" s="18" t="s">
        <v>278</v>
      </c>
      <c r="X259" s="18" t="s">
        <v>347</v>
      </c>
      <c r="Y259" s="18" t="s">
        <v>33</v>
      </c>
      <c r="Z259" s="18" t="s">
        <v>34</v>
      </c>
      <c r="AA259" s="93">
        <f>INDEX(Duct_Leakage!$A$3:$A$6,MATCH(Model_Input_Builder!$G259,Duct_Leakage!$E$3:$E$6,0),1)</f>
        <v>0.18</v>
      </c>
      <c r="AB259" s="93">
        <f>INDEX(Duct_Leakage!$B$3:$B$6,MATCH(Model_Input_Builder!$G259,Duct_Leakage!$E$3:$E$6,0),1)</f>
        <v>0.09</v>
      </c>
      <c r="AC259" s="18">
        <v>30</v>
      </c>
      <c r="AD259" s="18">
        <v>30</v>
      </c>
      <c r="AE259" s="18" t="s">
        <v>68</v>
      </c>
      <c r="AF259" s="18" t="s">
        <v>36</v>
      </c>
      <c r="AG259" s="49">
        <v>0</v>
      </c>
      <c r="AH259" s="18">
        <v>0</v>
      </c>
      <c r="AI259" s="18" t="s">
        <v>68</v>
      </c>
      <c r="AJ259" s="18" t="s">
        <v>68</v>
      </c>
      <c r="AK259" s="18" t="s">
        <v>68</v>
      </c>
      <c r="AL259" s="18" t="s">
        <v>68</v>
      </c>
      <c r="AM259" s="18" t="s">
        <v>68</v>
      </c>
      <c r="AN259" s="18">
        <v>0</v>
      </c>
      <c r="AO259" s="18">
        <v>0</v>
      </c>
    </row>
    <row r="260" spans="1:41" x14ac:dyDescent="0.25">
      <c r="A260" s="118">
        <v>256</v>
      </c>
      <c r="B260" s="118">
        <v>3</v>
      </c>
      <c r="C260" s="118">
        <v>4</v>
      </c>
      <c r="D260" s="118">
        <v>2</v>
      </c>
      <c r="E260" s="118">
        <v>14</v>
      </c>
      <c r="F260" s="118">
        <v>4</v>
      </c>
      <c r="G260" s="118">
        <v>1</v>
      </c>
      <c r="H260" s="118">
        <v>1</v>
      </c>
      <c r="I260" s="118" t="s">
        <v>1070</v>
      </c>
      <c r="K260" s="116" t="s">
        <v>2038</v>
      </c>
      <c r="L260" s="18">
        <v>1</v>
      </c>
      <c r="M260" s="18" t="str">
        <f>INDEX(WeatherFiles!$A$14:$A$17,MATCH(Model_Input_Builder!$B260,WeatherFiles!$D$14:$D$17,0),1)</f>
        <v>USA_WA_Seattle-Tacoma.Intl.AP.727930_TMY3</v>
      </c>
      <c r="N260" s="18">
        <v>0</v>
      </c>
      <c r="O260" s="18">
        <v>0</v>
      </c>
      <c r="P260" s="18" t="str">
        <f>INDEX(Above_Ground_Wall_Con!$A$4:$A$19,MATCH(Model_Input_Builder!$C260,Above_Ground_Wall_Con!$D$4:$D$19,0),1)</f>
        <v>Wood-Framed - 2x6 - 16 in OC - R-0 Cavity</v>
      </c>
      <c r="Q260" s="18" t="str">
        <f>INDEX(Ceiling_And_Roof_Con!$A$3:$A$7,MATCH(Model_Input_Builder!$D260,Ceiling_And_Roof_Con!$D$3:$D$7,0),1)</f>
        <v>Attic - R30 Cavity Insulation</v>
      </c>
      <c r="R260" s="18" t="str">
        <f>INDEX(Foundation_And_Floor_Con!$A$4:$A$27,MATCH(Model_Input_Builder!$E260,Foundation_And_Floor_Con!$AI$4:$AI$27,0),1)</f>
        <v>Heated Basement - R15 Exterior Insulation</v>
      </c>
      <c r="S260" s="18" t="str">
        <f>INDEX(Windows!$A$4:$A$26,MATCH(Model_Input_Builder!$F260,Windows!$E$4:$E$26,0),1)</f>
        <v>Double, low-e, high SHGC, argon, metal</v>
      </c>
      <c r="T260" s="18">
        <f>INDEX(Windows!$C$4:$C$26,MATCH(Model_Input_Builder!$F260,Windows!$E$4:$E$26,0),1)</f>
        <v>0.65</v>
      </c>
      <c r="U260" s="18">
        <f>INDEX(Windows!$D$4:$D$26,MATCH(Model_Input_Builder!$F260,Windows!$E$4:$E$26,0),1)</f>
        <v>0.57999999999999996</v>
      </c>
      <c r="V260" s="18" t="s">
        <v>278</v>
      </c>
      <c r="W260" s="18" t="s">
        <v>278</v>
      </c>
      <c r="X260" s="18" t="s">
        <v>347</v>
      </c>
      <c r="Y260" s="18" t="s">
        <v>33</v>
      </c>
      <c r="Z260" s="18" t="s">
        <v>34</v>
      </c>
      <c r="AA260" s="93">
        <f>INDEX(Duct_Leakage!$A$3:$A$6,MATCH(Model_Input_Builder!$G260,Duct_Leakage!$E$3:$E$6,0),1)</f>
        <v>0.03</v>
      </c>
      <c r="AB260" s="93">
        <f>INDEX(Duct_Leakage!$B$3:$B$6,MATCH(Model_Input_Builder!$G260,Duct_Leakage!$E$3:$E$6,0),1)</f>
        <v>1.4999999999999999E-2</v>
      </c>
      <c r="AC260" s="18">
        <v>30</v>
      </c>
      <c r="AD260" s="18">
        <v>30</v>
      </c>
      <c r="AE260" s="18" t="s">
        <v>68</v>
      </c>
      <c r="AF260" s="18" t="s">
        <v>36</v>
      </c>
      <c r="AG260" s="49">
        <v>0</v>
      </c>
      <c r="AH260" s="18">
        <v>0</v>
      </c>
      <c r="AI260" s="18" t="s">
        <v>68</v>
      </c>
      <c r="AJ260" s="18" t="s">
        <v>68</v>
      </c>
      <c r="AK260" s="18" t="s">
        <v>68</v>
      </c>
      <c r="AL260" s="18" t="s">
        <v>68</v>
      </c>
      <c r="AM260" s="18" t="s">
        <v>68</v>
      </c>
      <c r="AN260" s="18">
        <v>0</v>
      </c>
      <c r="AO260" s="18">
        <v>0</v>
      </c>
    </row>
    <row r="261" spans="1:41" x14ac:dyDescent="0.25">
      <c r="A261" s="118">
        <v>257</v>
      </c>
      <c r="B261" s="118">
        <v>3</v>
      </c>
      <c r="C261" s="118">
        <v>3</v>
      </c>
      <c r="D261" s="118">
        <v>4</v>
      </c>
      <c r="E261" s="118">
        <v>6</v>
      </c>
      <c r="F261" s="118">
        <v>12</v>
      </c>
      <c r="G261" s="118">
        <v>1</v>
      </c>
      <c r="H261" s="118">
        <v>1</v>
      </c>
      <c r="I261" s="118" t="s">
        <v>1071</v>
      </c>
      <c r="K261" s="116" t="s">
        <v>2039</v>
      </c>
      <c r="L261" s="18">
        <v>1</v>
      </c>
      <c r="M261" s="18" t="str">
        <f>INDEX(WeatherFiles!$A$14:$A$17,MATCH(Model_Input_Builder!$B261,WeatherFiles!$D$14:$D$17,0),1)</f>
        <v>USA_WA_Seattle-Tacoma.Intl.AP.727930_TMY3</v>
      </c>
      <c r="N261" s="18">
        <v>0</v>
      </c>
      <c r="O261" s="18">
        <v>0</v>
      </c>
      <c r="P261" s="18" t="str">
        <f>INDEX(Above_Ground_Wall_Con!$A$4:$A$19,MATCH(Model_Input_Builder!$C261,Above_Ground_Wall_Con!$D$4:$D$19,0),1)</f>
        <v>Wood-Framed - 2x4 - 16 in OC - R-13 Cavity</v>
      </c>
      <c r="Q261" s="18" t="str">
        <f>INDEX(Ceiling_And_Roof_Con!$A$3:$A$7,MATCH(Model_Input_Builder!$D261,Ceiling_And_Roof_Con!$D$3:$D$7,0),1)</f>
        <v>Attic - R49 Cavity Insulation</v>
      </c>
      <c r="R261" s="18" t="str">
        <f>INDEX(Foundation_And_Floor_Con!$A$4:$A$27,MATCH(Model_Input_Builder!$E261,Foundation_And_Floor_Con!$AI$4:$AI$27,0),1)</f>
        <v>Slab - Uninsulated</v>
      </c>
      <c r="S261" s="18" t="str">
        <f>INDEX(Windows!$A$4:$A$26,MATCH(Model_Input_Builder!$F261,Windows!$E$4:$E$26,0),1)</f>
        <v>Single, clear, non-metal</v>
      </c>
      <c r="T261" s="18">
        <f>INDEX(Windows!$C$4:$C$26,MATCH(Model_Input_Builder!$F261,Windows!$E$4:$E$26,0),1)</f>
        <v>0.88</v>
      </c>
      <c r="U261" s="18">
        <f>INDEX(Windows!$D$4:$D$26,MATCH(Model_Input_Builder!$F261,Windows!$E$4:$E$26,0),1)</f>
        <v>0.64</v>
      </c>
      <c r="V261" s="18" t="s">
        <v>278</v>
      </c>
      <c r="W261" s="18" t="s">
        <v>278</v>
      </c>
      <c r="X261" s="18" t="s">
        <v>347</v>
      </c>
      <c r="Y261" s="18" t="s">
        <v>33</v>
      </c>
      <c r="Z261" s="18" t="s">
        <v>34</v>
      </c>
      <c r="AA261" s="93">
        <f>INDEX(Duct_Leakage!$A$3:$A$6,MATCH(Model_Input_Builder!$G261,Duct_Leakage!$E$3:$E$6,0),1)</f>
        <v>0.03</v>
      </c>
      <c r="AB261" s="93">
        <f>INDEX(Duct_Leakage!$B$3:$B$6,MATCH(Model_Input_Builder!$G261,Duct_Leakage!$E$3:$E$6,0),1)</f>
        <v>1.4999999999999999E-2</v>
      </c>
      <c r="AC261" s="18">
        <v>30</v>
      </c>
      <c r="AD261" s="18">
        <v>30</v>
      </c>
      <c r="AE261" s="18" t="s">
        <v>68</v>
      </c>
      <c r="AF261" s="18" t="s">
        <v>36</v>
      </c>
      <c r="AG261" s="49">
        <v>0</v>
      </c>
      <c r="AH261" s="18">
        <v>0</v>
      </c>
      <c r="AI261" s="18" t="s">
        <v>68</v>
      </c>
      <c r="AJ261" s="18" t="s">
        <v>68</v>
      </c>
      <c r="AK261" s="18" t="s">
        <v>68</v>
      </c>
      <c r="AL261" s="18" t="s">
        <v>68</v>
      </c>
      <c r="AM261" s="18" t="s">
        <v>68</v>
      </c>
      <c r="AN261" s="18">
        <v>0</v>
      </c>
      <c r="AO261" s="18">
        <v>0</v>
      </c>
    </row>
    <row r="262" spans="1:41" x14ac:dyDescent="0.25">
      <c r="A262" s="118">
        <v>258</v>
      </c>
      <c r="B262" s="118">
        <v>2</v>
      </c>
      <c r="C262" s="118">
        <v>4</v>
      </c>
      <c r="D262" s="118">
        <v>3</v>
      </c>
      <c r="E262" s="118">
        <v>16</v>
      </c>
      <c r="F262" s="118">
        <v>14</v>
      </c>
      <c r="G262" s="118">
        <v>1</v>
      </c>
      <c r="H262" s="118">
        <v>4</v>
      </c>
      <c r="I262" s="118" t="s">
        <v>1072</v>
      </c>
      <c r="K262" s="116" t="s">
        <v>2040</v>
      </c>
      <c r="L262" s="18">
        <v>1</v>
      </c>
      <c r="M262" s="18" t="str">
        <f>INDEX(WeatherFiles!$A$14:$A$17,MATCH(Model_Input_Builder!$B262,WeatherFiles!$D$14:$D$17,0),1)</f>
        <v>USA_MT_Kalispell-Glacier.Park.Intl.AP.727790_TMY3</v>
      </c>
      <c r="N262" s="18">
        <v>0</v>
      </c>
      <c r="O262" s="18">
        <v>0</v>
      </c>
      <c r="P262" s="18" t="str">
        <f>INDEX(Above_Ground_Wall_Con!$A$4:$A$19,MATCH(Model_Input_Builder!$C262,Above_Ground_Wall_Con!$D$4:$D$19,0),1)</f>
        <v>Wood-Framed - 2x6 - 16 in OC - R-0 Cavity</v>
      </c>
      <c r="Q262" s="18" t="str">
        <f>INDEX(Ceiling_And_Roof_Con!$A$3:$A$7,MATCH(Model_Input_Builder!$D262,Ceiling_And_Roof_Con!$D$3:$D$7,0),1)</f>
        <v>Attic - R38 Cavity Insulation</v>
      </c>
      <c r="R262" s="18" t="str">
        <f>INDEX(Foundation_And_Floor_Con!$A$4:$A$27,MATCH(Model_Input_Builder!$E262,Foundation_And_Floor_Con!$AI$4:$AI$27,0),1)</f>
        <v>Unheated Basement - R13 Cavity Insulation</v>
      </c>
      <c r="S262" s="18" t="str">
        <f>INDEX(Windows!$A$4:$A$26,MATCH(Model_Input_Builder!$F262,Windows!$E$4:$E$26,0),1)</f>
        <v>Double, tint, non-metal</v>
      </c>
      <c r="T262" s="18">
        <f>INDEX(Windows!$C$4:$C$26,MATCH(Model_Input_Builder!$F262,Windows!$E$4:$E$26,0),1)</f>
        <v>0.52</v>
      </c>
      <c r="U262" s="18">
        <f>INDEX(Windows!$D$4:$D$26,MATCH(Model_Input_Builder!$F262,Windows!$E$4:$E$26,0),1)</f>
        <v>0.47</v>
      </c>
      <c r="V262" s="18" t="s">
        <v>278</v>
      </c>
      <c r="W262" s="18" t="s">
        <v>278</v>
      </c>
      <c r="X262" s="18" t="s">
        <v>347</v>
      </c>
      <c r="Y262" s="18" t="s">
        <v>33</v>
      </c>
      <c r="Z262" s="18" t="s">
        <v>34</v>
      </c>
      <c r="AA262" s="93">
        <f>INDEX(Duct_Leakage!$A$3:$A$6,MATCH(Model_Input_Builder!$G262,Duct_Leakage!$E$3:$E$6,0),1)</f>
        <v>0.03</v>
      </c>
      <c r="AB262" s="93">
        <f>INDEX(Duct_Leakage!$B$3:$B$6,MATCH(Model_Input_Builder!$G262,Duct_Leakage!$E$3:$E$6,0),1)</f>
        <v>1.4999999999999999E-2</v>
      </c>
      <c r="AC262" s="18">
        <v>30</v>
      </c>
      <c r="AD262" s="18">
        <v>30</v>
      </c>
      <c r="AE262" s="18" t="s">
        <v>68</v>
      </c>
      <c r="AF262" s="18" t="s">
        <v>36</v>
      </c>
      <c r="AG262" s="49">
        <v>0</v>
      </c>
      <c r="AH262" s="18">
        <v>0</v>
      </c>
      <c r="AI262" s="18" t="s">
        <v>68</v>
      </c>
      <c r="AJ262" s="18" t="s">
        <v>68</v>
      </c>
      <c r="AK262" s="18" t="s">
        <v>68</v>
      </c>
      <c r="AL262" s="18" t="s">
        <v>68</v>
      </c>
      <c r="AM262" s="18" t="s">
        <v>68</v>
      </c>
      <c r="AN262" s="18">
        <v>0</v>
      </c>
      <c r="AO262" s="18">
        <v>0</v>
      </c>
    </row>
    <row r="263" spans="1:41" x14ac:dyDescent="0.25">
      <c r="A263" s="118">
        <v>259</v>
      </c>
      <c r="B263" s="118">
        <v>1</v>
      </c>
      <c r="C263" s="118">
        <v>2</v>
      </c>
      <c r="D263" s="118">
        <v>5</v>
      </c>
      <c r="E263" s="118">
        <v>16</v>
      </c>
      <c r="F263" s="118">
        <v>3</v>
      </c>
      <c r="G263" s="118">
        <v>3</v>
      </c>
      <c r="H263" s="118">
        <v>2</v>
      </c>
      <c r="I263" s="118" t="s">
        <v>1073</v>
      </c>
      <c r="K263" s="116" t="s">
        <v>2041</v>
      </c>
      <c r="L263" s="18">
        <v>1</v>
      </c>
      <c r="M263" s="18" t="str">
        <f>INDEX(WeatherFiles!$A$14:$A$17,MATCH(Model_Input_Builder!$B263,WeatherFiles!$D$14:$D$17,0),1)</f>
        <v>USA_ID_Boise.AP-Gowen.Field.ANGB.726810_TMY3</v>
      </c>
      <c r="N263" s="18">
        <v>0</v>
      </c>
      <c r="O263" s="18">
        <v>0</v>
      </c>
      <c r="P263" s="18" t="str">
        <f>INDEX(Above_Ground_Wall_Con!$A$4:$A$19,MATCH(Model_Input_Builder!$C263,Above_Ground_Wall_Con!$D$4:$D$19,0),1)</f>
        <v>Wood-Framed - 2x4 - 16 in OC - R-11 Cavity</v>
      </c>
      <c r="Q263" s="18" t="str">
        <f>INDEX(Ceiling_And_Roof_Con!$A$3:$A$7,MATCH(Model_Input_Builder!$D263,Ceiling_And_Roof_Con!$D$3:$D$7,0),1)</f>
        <v>Attic - R60 Cavity Insulation</v>
      </c>
      <c r="R263" s="18" t="str">
        <f>INDEX(Foundation_And_Floor_Con!$A$4:$A$27,MATCH(Model_Input_Builder!$E263,Foundation_And_Floor_Con!$AI$4:$AI$27,0),1)</f>
        <v>Unheated Basement - R13 Cavity Insulation</v>
      </c>
      <c r="S263" s="18" t="str">
        <f>INDEX(Windows!$A$4:$A$26,MATCH(Model_Input_Builder!$F263,Windows!$E$4:$E$26,0),1)</f>
        <v>Double, tint, metal</v>
      </c>
      <c r="T263" s="18">
        <f>INDEX(Windows!$C$4:$C$26,MATCH(Model_Input_Builder!$F263,Windows!$E$4:$E$26,0),1)</f>
        <v>0.83</v>
      </c>
      <c r="U263" s="18">
        <f>INDEX(Windows!$D$4:$D$26,MATCH(Model_Input_Builder!$F263,Windows!$E$4:$E$26,0),1)</f>
        <v>0.54</v>
      </c>
      <c r="V263" s="18" t="s">
        <v>278</v>
      </c>
      <c r="W263" s="18" t="s">
        <v>278</v>
      </c>
      <c r="X263" s="18" t="s">
        <v>347</v>
      </c>
      <c r="Y263" s="18" t="s">
        <v>33</v>
      </c>
      <c r="Z263" s="18" t="s">
        <v>34</v>
      </c>
      <c r="AA263" s="93">
        <f>INDEX(Duct_Leakage!$A$3:$A$6,MATCH(Model_Input_Builder!$G263,Duct_Leakage!$E$3:$E$6,0),1)</f>
        <v>0.127</v>
      </c>
      <c r="AB263" s="93">
        <f>INDEX(Duct_Leakage!$B$3:$B$6,MATCH(Model_Input_Builder!$G263,Duct_Leakage!$E$3:$E$6,0),1)</f>
        <v>6.3E-2</v>
      </c>
      <c r="AC263" s="18">
        <v>30</v>
      </c>
      <c r="AD263" s="18">
        <v>30</v>
      </c>
      <c r="AE263" s="18" t="s">
        <v>68</v>
      </c>
      <c r="AF263" s="18" t="s">
        <v>36</v>
      </c>
      <c r="AG263" s="49">
        <v>0</v>
      </c>
      <c r="AH263" s="18">
        <v>0</v>
      </c>
      <c r="AI263" s="18" t="s">
        <v>68</v>
      </c>
      <c r="AJ263" s="18" t="s">
        <v>68</v>
      </c>
      <c r="AK263" s="18" t="s">
        <v>68</v>
      </c>
      <c r="AL263" s="18" t="s">
        <v>68</v>
      </c>
      <c r="AM263" s="18" t="s">
        <v>68</v>
      </c>
      <c r="AN263" s="18">
        <v>0</v>
      </c>
      <c r="AO263" s="18">
        <v>0</v>
      </c>
    </row>
    <row r="264" spans="1:41" x14ac:dyDescent="0.25">
      <c r="A264" s="118">
        <v>260</v>
      </c>
      <c r="B264" s="118">
        <v>1</v>
      </c>
      <c r="C264" s="118">
        <v>1</v>
      </c>
      <c r="D264" s="118">
        <v>1</v>
      </c>
      <c r="E264" s="118">
        <v>8</v>
      </c>
      <c r="F264" s="118">
        <v>16</v>
      </c>
      <c r="G264" s="118">
        <v>3</v>
      </c>
      <c r="H264" s="118">
        <v>1</v>
      </c>
      <c r="I264" s="118" t="s">
        <v>1074</v>
      </c>
      <c r="K264" s="116" t="s">
        <v>2042</v>
      </c>
      <c r="L264" s="18">
        <v>1</v>
      </c>
      <c r="M264" s="18" t="str">
        <f>INDEX(WeatherFiles!$A$14:$A$17,MATCH(Model_Input_Builder!$B264,WeatherFiles!$D$14:$D$17,0),1)</f>
        <v>USA_ID_Boise.AP-Gowen.Field.ANGB.726810_TMY3</v>
      </c>
      <c r="N264" s="18">
        <v>0</v>
      </c>
      <c r="O264" s="18">
        <v>0</v>
      </c>
      <c r="P264" s="18" t="str">
        <f>INDEX(Above_Ground_Wall_Con!$A$4:$A$19,MATCH(Model_Input_Builder!$C264,Above_Ground_Wall_Con!$D$4:$D$19,0),1)</f>
        <v>Wood-Framed - 2x4 - 16 in OC - R-0 Cavity</v>
      </c>
      <c r="Q264" s="18" t="str">
        <f>INDEX(Ceiling_And_Roof_Con!$A$3:$A$7,MATCH(Model_Input_Builder!$D264,Ceiling_And_Roof_Con!$D$3:$D$7,0),1)</f>
        <v>Attic - R0 Cavity Insulation</v>
      </c>
      <c r="R264" s="18" t="str">
        <f>INDEX(Foundation_And_Floor_Con!$A$4:$A$27,MATCH(Model_Input_Builder!$E264,Foundation_And_Floor_Con!$AI$4:$AI$27,0),1)</f>
        <v>Slab - R5 Under Full Slab with R5 Thermal Break</v>
      </c>
      <c r="S264" s="18" t="str">
        <f>INDEX(Windows!$A$4:$A$26,MATCH(Model_Input_Builder!$F264,Windows!$E$4:$E$26,0),1)</f>
        <v>Double, low-e, medium SHGC, argon, non-metal</v>
      </c>
      <c r="T264" s="18">
        <f>INDEX(Windows!$C$4:$C$26,MATCH(Model_Input_Builder!$F264,Windows!$E$4:$E$26,0),1)</f>
        <v>0.28000000000000003</v>
      </c>
      <c r="U264" s="18">
        <f>INDEX(Windows!$D$4:$D$26,MATCH(Model_Input_Builder!$F264,Windows!$E$4:$E$26,0),1)</f>
        <v>0.31</v>
      </c>
      <c r="V264" s="18" t="s">
        <v>278</v>
      </c>
      <c r="W264" s="18" t="s">
        <v>278</v>
      </c>
      <c r="X264" s="18" t="s">
        <v>347</v>
      </c>
      <c r="Y264" s="18" t="s">
        <v>33</v>
      </c>
      <c r="Z264" s="18" t="s">
        <v>34</v>
      </c>
      <c r="AA264" s="93">
        <f>INDEX(Duct_Leakage!$A$3:$A$6,MATCH(Model_Input_Builder!$G264,Duct_Leakage!$E$3:$E$6,0),1)</f>
        <v>0.127</v>
      </c>
      <c r="AB264" s="93">
        <f>INDEX(Duct_Leakage!$B$3:$B$6,MATCH(Model_Input_Builder!$G264,Duct_Leakage!$E$3:$E$6,0),1)</f>
        <v>6.3E-2</v>
      </c>
      <c r="AC264" s="18">
        <v>30</v>
      </c>
      <c r="AD264" s="18">
        <v>30</v>
      </c>
      <c r="AE264" s="18" t="s">
        <v>68</v>
      </c>
      <c r="AF264" s="18" t="s">
        <v>36</v>
      </c>
      <c r="AG264" s="49">
        <v>0</v>
      </c>
      <c r="AH264" s="18">
        <v>0</v>
      </c>
      <c r="AI264" s="18" t="s">
        <v>68</v>
      </c>
      <c r="AJ264" s="18" t="s">
        <v>68</v>
      </c>
      <c r="AK264" s="18" t="s">
        <v>68</v>
      </c>
      <c r="AL264" s="18" t="s">
        <v>68</v>
      </c>
      <c r="AM264" s="18" t="s">
        <v>68</v>
      </c>
      <c r="AN264" s="18">
        <v>0</v>
      </c>
      <c r="AO264" s="18">
        <v>0</v>
      </c>
    </row>
    <row r="265" spans="1:41" x14ac:dyDescent="0.25">
      <c r="A265" s="118">
        <v>261</v>
      </c>
      <c r="B265" s="118">
        <v>3</v>
      </c>
      <c r="C265" s="118">
        <v>2</v>
      </c>
      <c r="D265" s="118">
        <v>4</v>
      </c>
      <c r="E265" s="118">
        <v>18</v>
      </c>
      <c r="F265" s="118">
        <v>20</v>
      </c>
      <c r="G265" s="118">
        <v>3</v>
      </c>
      <c r="H265" s="118">
        <v>2</v>
      </c>
      <c r="I265" s="118" t="s">
        <v>1075</v>
      </c>
      <c r="K265" s="116" t="s">
        <v>2043</v>
      </c>
      <c r="L265" s="18">
        <v>1</v>
      </c>
      <c r="M265" s="18" t="str">
        <f>INDEX(WeatherFiles!$A$14:$A$17,MATCH(Model_Input_Builder!$B265,WeatherFiles!$D$14:$D$17,0),1)</f>
        <v>USA_WA_Seattle-Tacoma.Intl.AP.727930_TMY3</v>
      </c>
      <c r="N265" s="18">
        <v>0</v>
      </c>
      <c r="O265" s="18">
        <v>0</v>
      </c>
      <c r="P265" s="18" t="str">
        <f>INDEX(Above_Ground_Wall_Con!$A$4:$A$19,MATCH(Model_Input_Builder!$C265,Above_Ground_Wall_Con!$D$4:$D$19,0),1)</f>
        <v>Wood-Framed - 2x4 - 16 in OC - R-11 Cavity</v>
      </c>
      <c r="Q265" s="18" t="str">
        <f>INDEX(Ceiling_And_Roof_Con!$A$3:$A$7,MATCH(Model_Input_Builder!$D265,Ceiling_And_Roof_Con!$D$3:$D$7,0),1)</f>
        <v>Attic - R49 Cavity Insulation</v>
      </c>
      <c r="R265" s="18" t="str">
        <f>INDEX(Foundation_And_Floor_Con!$A$4:$A$27,MATCH(Model_Input_Builder!$E265,Foundation_And_Floor_Con!$AI$4:$AI$27,0),1)</f>
        <v>Unheated Basement - R30 Cavity Insulation</v>
      </c>
      <c r="S265" s="18" t="str">
        <f>INDEX(Windows!$A$4:$A$26,MATCH(Model_Input_Builder!$F265,Windows!$E$4:$E$26,0),1)</f>
        <v>Triple, low-e, low SHGC, argon, non-metal</v>
      </c>
      <c r="T265" s="18">
        <f>INDEX(Windows!$C$4:$C$26,MATCH(Model_Input_Builder!$F265,Windows!$E$4:$E$26,0),1)</f>
        <v>0.19</v>
      </c>
      <c r="U265" s="18">
        <f>INDEX(Windows!$D$4:$D$26,MATCH(Model_Input_Builder!$F265,Windows!$E$4:$E$26,0),1)</f>
        <v>0.18</v>
      </c>
      <c r="V265" s="18" t="s">
        <v>278</v>
      </c>
      <c r="W265" s="18" t="s">
        <v>278</v>
      </c>
      <c r="X265" s="18" t="s">
        <v>347</v>
      </c>
      <c r="Y265" s="18" t="s">
        <v>33</v>
      </c>
      <c r="Z265" s="18" t="s">
        <v>34</v>
      </c>
      <c r="AA265" s="93">
        <f>INDEX(Duct_Leakage!$A$3:$A$6,MATCH(Model_Input_Builder!$G265,Duct_Leakage!$E$3:$E$6,0),1)</f>
        <v>0.127</v>
      </c>
      <c r="AB265" s="93">
        <f>INDEX(Duct_Leakage!$B$3:$B$6,MATCH(Model_Input_Builder!$G265,Duct_Leakage!$E$3:$E$6,0),1)</f>
        <v>6.3E-2</v>
      </c>
      <c r="AC265" s="18">
        <v>30</v>
      </c>
      <c r="AD265" s="18">
        <v>30</v>
      </c>
      <c r="AE265" s="18" t="s">
        <v>68</v>
      </c>
      <c r="AF265" s="18" t="s">
        <v>36</v>
      </c>
      <c r="AG265" s="49">
        <v>0</v>
      </c>
      <c r="AH265" s="18">
        <v>0</v>
      </c>
      <c r="AI265" s="18" t="s">
        <v>68</v>
      </c>
      <c r="AJ265" s="18" t="s">
        <v>68</v>
      </c>
      <c r="AK265" s="18" t="s">
        <v>68</v>
      </c>
      <c r="AL265" s="18" t="s">
        <v>68</v>
      </c>
      <c r="AM265" s="18" t="s">
        <v>68</v>
      </c>
      <c r="AN265" s="18">
        <v>0</v>
      </c>
      <c r="AO265" s="18">
        <v>0</v>
      </c>
    </row>
    <row r="266" spans="1:41" x14ac:dyDescent="0.25">
      <c r="A266" s="118">
        <v>262</v>
      </c>
      <c r="B266" s="118">
        <v>2</v>
      </c>
      <c r="C266" s="118">
        <v>5</v>
      </c>
      <c r="D266" s="118">
        <v>5</v>
      </c>
      <c r="E266" s="118">
        <v>18</v>
      </c>
      <c r="F266" s="118">
        <v>1</v>
      </c>
      <c r="G266" s="118">
        <v>1</v>
      </c>
      <c r="H266" s="118">
        <v>3</v>
      </c>
      <c r="I266" s="118" t="s">
        <v>1076</v>
      </c>
      <c r="K266" s="116" t="s">
        <v>2044</v>
      </c>
      <c r="L266" s="18">
        <v>1</v>
      </c>
      <c r="M266" s="18" t="str">
        <f>INDEX(WeatherFiles!$A$14:$A$17,MATCH(Model_Input_Builder!$B266,WeatherFiles!$D$14:$D$17,0),1)</f>
        <v>USA_MT_Kalispell-Glacier.Park.Intl.AP.727790_TMY3</v>
      </c>
      <c r="N266" s="18">
        <v>0</v>
      </c>
      <c r="O266" s="18">
        <v>0</v>
      </c>
      <c r="P266" s="18" t="str">
        <f>INDEX(Above_Ground_Wall_Con!$A$4:$A$19,MATCH(Model_Input_Builder!$C266,Above_Ground_Wall_Con!$D$4:$D$19,0),1)</f>
        <v>Wood-Framed - 2x6 - 16 in OC - R-19 Cavity</v>
      </c>
      <c r="Q266" s="18" t="str">
        <f>INDEX(Ceiling_And_Roof_Con!$A$3:$A$7,MATCH(Model_Input_Builder!$D266,Ceiling_And_Roof_Con!$D$3:$D$7,0),1)</f>
        <v>Attic - R60 Cavity Insulation</v>
      </c>
      <c r="R266" s="18" t="str">
        <f>INDEX(Foundation_And_Floor_Con!$A$4:$A$27,MATCH(Model_Input_Builder!$E266,Foundation_And_Floor_Con!$AI$4:$AI$27,0),1)</f>
        <v>Unheated Basement - R30 Cavity Insulation</v>
      </c>
      <c r="S266" s="18" t="str">
        <f>INDEX(Windows!$A$4:$A$26,MATCH(Model_Input_Builder!$F266,Windows!$E$4:$E$26,0),1)</f>
        <v>Single, clear, metal</v>
      </c>
      <c r="T266" s="18">
        <f>INDEX(Windows!$C$4:$C$26,MATCH(Model_Input_Builder!$F266,Windows!$E$4:$E$26,0),1)</f>
        <v>1.0900000000000001</v>
      </c>
      <c r="U266" s="18">
        <f>INDEX(Windows!$D$4:$D$26,MATCH(Model_Input_Builder!$F266,Windows!$E$4:$E$26,0),1)</f>
        <v>0.73</v>
      </c>
      <c r="V266" s="18" t="s">
        <v>278</v>
      </c>
      <c r="W266" s="18" t="s">
        <v>278</v>
      </c>
      <c r="X266" s="18" t="s">
        <v>347</v>
      </c>
      <c r="Y266" s="18" t="s">
        <v>33</v>
      </c>
      <c r="Z266" s="18" t="s">
        <v>34</v>
      </c>
      <c r="AA266" s="93">
        <f>INDEX(Duct_Leakage!$A$3:$A$6,MATCH(Model_Input_Builder!$G266,Duct_Leakage!$E$3:$E$6,0),1)</f>
        <v>0.03</v>
      </c>
      <c r="AB266" s="93">
        <f>INDEX(Duct_Leakage!$B$3:$B$6,MATCH(Model_Input_Builder!$G266,Duct_Leakage!$E$3:$E$6,0),1)</f>
        <v>1.4999999999999999E-2</v>
      </c>
      <c r="AC266" s="18">
        <v>30</v>
      </c>
      <c r="AD266" s="18">
        <v>30</v>
      </c>
      <c r="AE266" s="18" t="s">
        <v>68</v>
      </c>
      <c r="AF266" s="18" t="s">
        <v>36</v>
      </c>
      <c r="AG266" s="49">
        <v>0</v>
      </c>
      <c r="AH266" s="18">
        <v>0</v>
      </c>
      <c r="AI266" s="18" t="s">
        <v>68</v>
      </c>
      <c r="AJ266" s="18" t="s">
        <v>68</v>
      </c>
      <c r="AK266" s="18" t="s">
        <v>68</v>
      </c>
      <c r="AL266" s="18" t="s">
        <v>68</v>
      </c>
      <c r="AM266" s="18" t="s">
        <v>68</v>
      </c>
      <c r="AN266" s="18">
        <v>0</v>
      </c>
      <c r="AO266" s="18">
        <v>0</v>
      </c>
    </row>
    <row r="267" spans="1:41" x14ac:dyDescent="0.25">
      <c r="A267" s="118">
        <v>263</v>
      </c>
      <c r="B267" s="118">
        <v>3</v>
      </c>
      <c r="C267" s="118">
        <v>4</v>
      </c>
      <c r="D267" s="118">
        <v>5</v>
      </c>
      <c r="E267" s="118">
        <v>16</v>
      </c>
      <c r="F267" s="118">
        <v>15</v>
      </c>
      <c r="G267" s="118">
        <v>2</v>
      </c>
      <c r="H267" s="118">
        <v>1</v>
      </c>
      <c r="I267" s="118" t="s">
        <v>1077</v>
      </c>
      <c r="K267" s="116" t="s">
        <v>2045</v>
      </c>
      <c r="L267" s="18">
        <v>1</v>
      </c>
      <c r="M267" s="18" t="str">
        <f>INDEX(WeatherFiles!$A$14:$A$17,MATCH(Model_Input_Builder!$B267,WeatherFiles!$D$14:$D$17,0),1)</f>
        <v>USA_WA_Seattle-Tacoma.Intl.AP.727930_TMY3</v>
      </c>
      <c r="N267" s="18">
        <v>0</v>
      </c>
      <c r="O267" s="18">
        <v>0</v>
      </c>
      <c r="P267" s="18" t="str">
        <f>INDEX(Above_Ground_Wall_Con!$A$4:$A$19,MATCH(Model_Input_Builder!$C267,Above_Ground_Wall_Con!$D$4:$D$19,0),1)</f>
        <v>Wood-Framed - 2x6 - 16 in OC - R-0 Cavity</v>
      </c>
      <c r="Q267" s="18" t="str">
        <f>INDEX(Ceiling_And_Roof_Con!$A$3:$A$7,MATCH(Model_Input_Builder!$D267,Ceiling_And_Roof_Con!$D$3:$D$7,0),1)</f>
        <v>Attic - R60 Cavity Insulation</v>
      </c>
      <c r="R267" s="18" t="str">
        <f>INDEX(Foundation_And_Floor_Con!$A$4:$A$27,MATCH(Model_Input_Builder!$E267,Foundation_And_Floor_Con!$AI$4:$AI$27,0),1)</f>
        <v>Unheated Basement - R13 Cavity Insulation</v>
      </c>
      <c r="S267" s="18" t="str">
        <f>INDEX(Windows!$A$4:$A$26,MATCH(Model_Input_Builder!$F267,Windows!$E$4:$E$26,0),1)</f>
        <v>Double, low-e, high SHGC, argon, non-metal</v>
      </c>
      <c r="T267" s="18">
        <f>INDEX(Windows!$C$4:$C$26,MATCH(Model_Input_Builder!$F267,Windows!$E$4:$E$26,0),1)</f>
        <v>0.28999999999999998</v>
      </c>
      <c r="U267" s="18">
        <f>INDEX(Windows!$D$4:$D$26,MATCH(Model_Input_Builder!$F267,Windows!$E$4:$E$26,0),1)</f>
        <v>0.5</v>
      </c>
      <c r="V267" s="18" t="s">
        <v>278</v>
      </c>
      <c r="W267" s="18" t="s">
        <v>278</v>
      </c>
      <c r="X267" s="18" t="s">
        <v>347</v>
      </c>
      <c r="Y267" s="18" t="s">
        <v>33</v>
      </c>
      <c r="Z267" s="18" t="s">
        <v>34</v>
      </c>
      <c r="AA267" s="93">
        <f>INDEX(Duct_Leakage!$A$3:$A$6,MATCH(Model_Input_Builder!$G267,Duct_Leakage!$E$3:$E$6,0),1)</f>
        <v>0.06</v>
      </c>
      <c r="AB267" s="93">
        <f>INDEX(Duct_Leakage!$B$3:$B$6,MATCH(Model_Input_Builder!$G267,Duct_Leakage!$E$3:$E$6,0),1)</f>
        <v>0.03</v>
      </c>
      <c r="AC267" s="18">
        <v>30</v>
      </c>
      <c r="AD267" s="18">
        <v>30</v>
      </c>
      <c r="AE267" s="18" t="s">
        <v>68</v>
      </c>
      <c r="AF267" s="18" t="s">
        <v>36</v>
      </c>
      <c r="AG267" s="49">
        <v>0</v>
      </c>
      <c r="AH267" s="18">
        <v>0</v>
      </c>
      <c r="AI267" s="18" t="s">
        <v>68</v>
      </c>
      <c r="AJ267" s="18" t="s">
        <v>68</v>
      </c>
      <c r="AK267" s="18" t="s">
        <v>68</v>
      </c>
      <c r="AL267" s="18" t="s">
        <v>68</v>
      </c>
      <c r="AM267" s="18" t="s">
        <v>68</v>
      </c>
      <c r="AN267" s="18">
        <v>0</v>
      </c>
      <c r="AO267" s="18">
        <v>0</v>
      </c>
    </row>
    <row r="268" spans="1:41" x14ac:dyDescent="0.25">
      <c r="A268" s="118">
        <v>264</v>
      </c>
      <c r="B268" s="118">
        <v>3</v>
      </c>
      <c r="C268" s="118">
        <v>2</v>
      </c>
      <c r="D268" s="118">
        <v>5</v>
      </c>
      <c r="E268" s="118">
        <v>19</v>
      </c>
      <c r="F268" s="118">
        <v>4</v>
      </c>
      <c r="G268" s="118">
        <v>1</v>
      </c>
      <c r="H268" s="118">
        <v>3</v>
      </c>
      <c r="I268" s="118" t="s">
        <v>1078</v>
      </c>
      <c r="K268" s="116" t="s">
        <v>2046</v>
      </c>
      <c r="L268" s="18">
        <v>1</v>
      </c>
      <c r="M268" s="18" t="str">
        <f>INDEX(WeatherFiles!$A$14:$A$17,MATCH(Model_Input_Builder!$B268,WeatherFiles!$D$14:$D$17,0),1)</f>
        <v>USA_WA_Seattle-Tacoma.Intl.AP.727930_TMY3</v>
      </c>
      <c r="N268" s="18">
        <v>0</v>
      </c>
      <c r="O268" s="18">
        <v>0</v>
      </c>
      <c r="P268" s="18" t="str">
        <f>INDEX(Above_Ground_Wall_Con!$A$4:$A$19,MATCH(Model_Input_Builder!$C268,Above_Ground_Wall_Con!$D$4:$D$19,0),1)</f>
        <v>Wood-Framed - 2x4 - 16 in OC - R-11 Cavity</v>
      </c>
      <c r="Q268" s="18" t="str">
        <f>INDEX(Ceiling_And_Roof_Con!$A$3:$A$7,MATCH(Model_Input_Builder!$D268,Ceiling_And_Roof_Con!$D$3:$D$7,0),1)</f>
        <v>Attic - R60 Cavity Insulation</v>
      </c>
      <c r="R268" s="18" t="str">
        <f>INDEX(Foundation_And_Floor_Con!$A$4:$A$27,MATCH(Model_Input_Builder!$E268,Foundation_And_Floor_Con!$AI$4:$AI$27,0),1)</f>
        <v>Unheated Basement - R38 Cavity Insulation</v>
      </c>
      <c r="S268" s="18" t="str">
        <f>INDEX(Windows!$A$4:$A$26,MATCH(Model_Input_Builder!$F268,Windows!$E$4:$E$26,0),1)</f>
        <v>Double, low-e, high SHGC, argon, metal</v>
      </c>
      <c r="T268" s="18">
        <f>INDEX(Windows!$C$4:$C$26,MATCH(Model_Input_Builder!$F268,Windows!$E$4:$E$26,0),1)</f>
        <v>0.65</v>
      </c>
      <c r="U268" s="18">
        <f>INDEX(Windows!$D$4:$D$26,MATCH(Model_Input_Builder!$F268,Windows!$E$4:$E$26,0),1)</f>
        <v>0.57999999999999996</v>
      </c>
      <c r="V268" s="18" t="s">
        <v>278</v>
      </c>
      <c r="W268" s="18" t="s">
        <v>278</v>
      </c>
      <c r="X268" s="18" t="s">
        <v>347</v>
      </c>
      <c r="Y268" s="18" t="s">
        <v>33</v>
      </c>
      <c r="Z268" s="18" t="s">
        <v>34</v>
      </c>
      <c r="AA268" s="93">
        <f>INDEX(Duct_Leakage!$A$3:$A$6,MATCH(Model_Input_Builder!$G268,Duct_Leakage!$E$3:$E$6,0),1)</f>
        <v>0.03</v>
      </c>
      <c r="AB268" s="93">
        <f>INDEX(Duct_Leakage!$B$3:$B$6,MATCH(Model_Input_Builder!$G268,Duct_Leakage!$E$3:$E$6,0),1)</f>
        <v>1.4999999999999999E-2</v>
      </c>
      <c r="AC268" s="18">
        <v>30</v>
      </c>
      <c r="AD268" s="18">
        <v>30</v>
      </c>
      <c r="AE268" s="18" t="s">
        <v>68</v>
      </c>
      <c r="AF268" s="18" t="s">
        <v>36</v>
      </c>
      <c r="AG268" s="49">
        <v>0</v>
      </c>
      <c r="AH268" s="18">
        <v>0</v>
      </c>
      <c r="AI268" s="18" t="s">
        <v>68</v>
      </c>
      <c r="AJ268" s="18" t="s">
        <v>68</v>
      </c>
      <c r="AK268" s="18" t="s">
        <v>68</v>
      </c>
      <c r="AL268" s="18" t="s">
        <v>68</v>
      </c>
      <c r="AM268" s="18" t="s">
        <v>68</v>
      </c>
      <c r="AN268" s="18">
        <v>0</v>
      </c>
      <c r="AO268" s="18">
        <v>0</v>
      </c>
    </row>
    <row r="269" spans="1:41" x14ac:dyDescent="0.25">
      <c r="A269" s="118">
        <v>265</v>
      </c>
      <c r="B269" s="118">
        <v>4</v>
      </c>
      <c r="C269" s="118">
        <v>3</v>
      </c>
      <c r="D269" s="118">
        <v>2</v>
      </c>
      <c r="E269" s="118">
        <v>7</v>
      </c>
      <c r="F269" s="118">
        <v>3</v>
      </c>
      <c r="G269" s="118">
        <v>4</v>
      </c>
      <c r="H269" s="118">
        <v>2</v>
      </c>
      <c r="I269" s="118" t="s">
        <v>1079</v>
      </c>
      <c r="K269" s="116" t="s">
        <v>2047</v>
      </c>
      <c r="L269" s="18">
        <v>1</v>
      </c>
      <c r="M269" s="18" t="str">
        <f>INDEX(WeatherFiles!$A$14:$A$17,MATCH(Model_Input_Builder!$B269,WeatherFiles!$D$14:$D$17,0),1)</f>
        <v>USA_WA_Spokane.Intl.AP.727850_TMY3</v>
      </c>
      <c r="N269" s="18">
        <v>0</v>
      </c>
      <c r="O269" s="18">
        <v>0</v>
      </c>
      <c r="P269" s="18" t="str">
        <f>INDEX(Above_Ground_Wall_Con!$A$4:$A$19,MATCH(Model_Input_Builder!$C269,Above_Ground_Wall_Con!$D$4:$D$19,0),1)</f>
        <v>Wood-Framed - 2x4 - 16 in OC - R-13 Cavity</v>
      </c>
      <c r="Q269" s="18" t="str">
        <f>INDEX(Ceiling_And_Roof_Con!$A$3:$A$7,MATCH(Model_Input_Builder!$D269,Ceiling_And_Roof_Con!$D$3:$D$7,0),1)</f>
        <v>Attic - R30 Cavity Insulation</v>
      </c>
      <c r="R269" s="18" t="str">
        <f>INDEX(Foundation_And_Floor_Con!$A$4:$A$27,MATCH(Model_Input_Builder!$E269,Foundation_And_Floor_Con!$AI$4:$AI$27,0),1)</f>
        <v>Slab - R5 Perimeter with No Thermal Break</v>
      </c>
      <c r="S269" s="18" t="str">
        <f>INDEX(Windows!$A$4:$A$26,MATCH(Model_Input_Builder!$F269,Windows!$E$4:$E$26,0),1)</f>
        <v>Double, tint, metal</v>
      </c>
      <c r="T269" s="18">
        <f>INDEX(Windows!$C$4:$C$26,MATCH(Model_Input_Builder!$F269,Windows!$E$4:$E$26,0),1)</f>
        <v>0.83</v>
      </c>
      <c r="U269" s="18">
        <f>INDEX(Windows!$D$4:$D$26,MATCH(Model_Input_Builder!$F269,Windows!$E$4:$E$26,0),1)</f>
        <v>0.54</v>
      </c>
      <c r="V269" s="18" t="s">
        <v>278</v>
      </c>
      <c r="W269" s="18" t="s">
        <v>278</v>
      </c>
      <c r="X269" s="18" t="s">
        <v>347</v>
      </c>
      <c r="Y269" s="18" t="s">
        <v>33</v>
      </c>
      <c r="Z269" s="18" t="s">
        <v>34</v>
      </c>
      <c r="AA269" s="93">
        <f>INDEX(Duct_Leakage!$A$3:$A$6,MATCH(Model_Input_Builder!$G269,Duct_Leakage!$E$3:$E$6,0),1)</f>
        <v>0.18</v>
      </c>
      <c r="AB269" s="93">
        <f>INDEX(Duct_Leakage!$B$3:$B$6,MATCH(Model_Input_Builder!$G269,Duct_Leakage!$E$3:$E$6,0),1)</f>
        <v>0.09</v>
      </c>
      <c r="AC269" s="18">
        <v>30</v>
      </c>
      <c r="AD269" s="18">
        <v>30</v>
      </c>
      <c r="AE269" s="18" t="s">
        <v>68</v>
      </c>
      <c r="AF269" s="18" t="s">
        <v>36</v>
      </c>
      <c r="AG269" s="49">
        <v>0</v>
      </c>
      <c r="AH269" s="18">
        <v>0</v>
      </c>
      <c r="AI269" s="18" t="s">
        <v>68</v>
      </c>
      <c r="AJ269" s="18" t="s">
        <v>68</v>
      </c>
      <c r="AK269" s="18" t="s">
        <v>68</v>
      </c>
      <c r="AL269" s="18" t="s">
        <v>68</v>
      </c>
      <c r="AM269" s="18" t="s">
        <v>68</v>
      </c>
      <c r="AN269" s="18">
        <v>0</v>
      </c>
      <c r="AO269" s="18">
        <v>0</v>
      </c>
    </row>
    <row r="270" spans="1:41" x14ac:dyDescent="0.25">
      <c r="A270" s="118">
        <v>266</v>
      </c>
      <c r="B270" s="118">
        <v>1</v>
      </c>
      <c r="C270" s="118">
        <v>4</v>
      </c>
      <c r="D270" s="118">
        <v>4</v>
      </c>
      <c r="E270" s="118">
        <v>4</v>
      </c>
      <c r="F270" s="118">
        <v>5</v>
      </c>
      <c r="G270" s="118">
        <v>2</v>
      </c>
      <c r="H270" s="118">
        <v>3</v>
      </c>
      <c r="I270" s="118" t="s">
        <v>1080</v>
      </c>
      <c r="K270" s="116" t="s">
        <v>2048</v>
      </c>
      <c r="L270" s="18">
        <v>1</v>
      </c>
      <c r="M270" s="18" t="str">
        <f>INDEX(WeatherFiles!$A$14:$A$17,MATCH(Model_Input_Builder!$B270,WeatherFiles!$D$14:$D$17,0),1)</f>
        <v>USA_ID_Boise.AP-Gowen.Field.ANGB.726810_TMY3</v>
      </c>
      <c r="N270" s="18">
        <v>0</v>
      </c>
      <c r="O270" s="18">
        <v>0</v>
      </c>
      <c r="P270" s="18" t="str">
        <f>INDEX(Above_Ground_Wall_Con!$A$4:$A$19,MATCH(Model_Input_Builder!$C270,Above_Ground_Wall_Con!$D$4:$D$19,0),1)</f>
        <v>Wood-Framed - 2x6 - 16 in OC - R-0 Cavity</v>
      </c>
      <c r="Q270" s="18" t="str">
        <f>INDEX(Ceiling_And_Roof_Con!$A$3:$A$7,MATCH(Model_Input_Builder!$D270,Ceiling_And_Roof_Con!$D$3:$D$7,0),1)</f>
        <v>Attic - R49 Cavity Insulation</v>
      </c>
      <c r="R270" s="18" t="str">
        <f>INDEX(Foundation_And_Floor_Con!$A$4:$A$27,MATCH(Model_Input_Builder!$E270,Foundation_And_Floor_Con!$AI$4:$AI$27,0),1)</f>
        <v>Vented Crawlspace - R30 Cavity Insulation</v>
      </c>
      <c r="S270" s="18" t="str">
        <f>INDEX(Windows!$A$4:$A$26,MATCH(Model_Input_Builder!$F270,Windows!$E$4:$E$26,0),1)</f>
        <v>Double, low-e, medium SHGC, argon, metal</v>
      </c>
      <c r="T270" s="18">
        <f>INDEX(Windows!$C$4:$C$26,MATCH(Model_Input_Builder!$F270,Windows!$E$4:$E$26,0),1)</f>
        <v>0.64</v>
      </c>
      <c r="U270" s="18">
        <f>INDEX(Windows!$D$4:$D$26,MATCH(Model_Input_Builder!$F270,Windows!$E$4:$E$26,0),1)</f>
        <v>0.38</v>
      </c>
      <c r="V270" s="18" t="s">
        <v>278</v>
      </c>
      <c r="W270" s="18" t="s">
        <v>278</v>
      </c>
      <c r="X270" s="18" t="s">
        <v>347</v>
      </c>
      <c r="Y270" s="18" t="s">
        <v>33</v>
      </c>
      <c r="Z270" s="18" t="s">
        <v>34</v>
      </c>
      <c r="AA270" s="93">
        <f>INDEX(Duct_Leakage!$A$3:$A$6,MATCH(Model_Input_Builder!$G270,Duct_Leakage!$E$3:$E$6,0),1)</f>
        <v>0.06</v>
      </c>
      <c r="AB270" s="93">
        <f>INDEX(Duct_Leakage!$B$3:$B$6,MATCH(Model_Input_Builder!$G270,Duct_Leakage!$E$3:$E$6,0),1)</f>
        <v>0.03</v>
      </c>
      <c r="AC270" s="18">
        <v>30</v>
      </c>
      <c r="AD270" s="18">
        <v>30</v>
      </c>
      <c r="AE270" s="18" t="s">
        <v>68</v>
      </c>
      <c r="AF270" s="18" t="s">
        <v>36</v>
      </c>
      <c r="AG270" s="49">
        <v>0</v>
      </c>
      <c r="AH270" s="18">
        <v>0</v>
      </c>
      <c r="AI270" s="18" t="s">
        <v>68</v>
      </c>
      <c r="AJ270" s="18" t="s">
        <v>68</v>
      </c>
      <c r="AK270" s="18" t="s">
        <v>68</v>
      </c>
      <c r="AL270" s="18" t="s">
        <v>68</v>
      </c>
      <c r="AM270" s="18" t="s">
        <v>68</v>
      </c>
      <c r="AN270" s="18">
        <v>0</v>
      </c>
      <c r="AO270" s="18">
        <v>0</v>
      </c>
    </row>
    <row r="271" spans="1:41" x14ac:dyDescent="0.25">
      <c r="A271" s="118">
        <v>267</v>
      </c>
      <c r="B271" s="118">
        <v>3</v>
      </c>
      <c r="C271" s="118">
        <v>4</v>
      </c>
      <c r="D271" s="118">
        <v>3</v>
      </c>
      <c r="E271" s="118">
        <v>6</v>
      </c>
      <c r="F271" s="118">
        <v>6</v>
      </c>
      <c r="G271" s="118">
        <v>4</v>
      </c>
      <c r="H271" s="118">
        <v>1</v>
      </c>
      <c r="I271" s="118" t="s">
        <v>1081</v>
      </c>
      <c r="K271" s="116" t="s">
        <v>2049</v>
      </c>
      <c r="L271" s="18">
        <v>1</v>
      </c>
      <c r="M271" s="18" t="str">
        <f>INDEX(WeatherFiles!$A$14:$A$17,MATCH(Model_Input_Builder!$B271,WeatherFiles!$D$14:$D$17,0),1)</f>
        <v>USA_WA_Seattle-Tacoma.Intl.AP.727930_TMY3</v>
      </c>
      <c r="N271" s="18">
        <v>0</v>
      </c>
      <c r="O271" s="18">
        <v>0</v>
      </c>
      <c r="P271" s="18" t="str">
        <f>INDEX(Above_Ground_Wall_Con!$A$4:$A$19,MATCH(Model_Input_Builder!$C271,Above_Ground_Wall_Con!$D$4:$D$19,0),1)</f>
        <v>Wood-Framed - 2x6 - 16 in OC - R-0 Cavity</v>
      </c>
      <c r="Q271" s="18" t="str">
        <f>INDEX(Ceiling_And_Roof_Con!$A$3:$A$7,MATCH(Model_Input_Builder!$D271,Ceiling_And_Roof_Con!$D$3:$D$7,0),1)</f>
        <v>Attic - R38 Cavity Insulation</v>
      </c>
      <c r="R271" s="18" t="str">
        <f>INDEX(Foundation_And_Floor_Con!$A$4:$A$27,MATCH(Model_Input_Builder!$E271,Foundation_And_Floor_Con!$AI$4:$AI$27,0),1)</f>
        <v>Slab - Uninsulated</v>
      </c>
      <c r="S271" s="18" t="str">
        <f>INDEX(Windows!$A$4:$A$26,MATCH(Model_Input_Builder!$F271,Windows!$E$4:$E$26,0),1)</f>
        <v>Double, low-e, low SHGC, argon, metal</v>
      </c>
      <c r="T271" s="18">
        <f>INDEX(Windows!$C$4:$C$26,MATCH(Model_Input_Builder!$F271,Windows!$E$4:$E$26,0),1)</f>
        <v>0.63</v>
      </c>
      <c r="U271" s="18">
        <f>INDEX(Windows!$D$4:$D$26,MATCH(Model_Input_Builder!$F271,Windows!$E$4:$E$26,0),1)</f>
        <v>0.26</v>
      </c>
      <c r="V271" s="18" t="s">
        <v>278</v>
      </c>
      <c r="W271" s="18" t="s">
        <v>278</v>
      </c>
      <c r="X271" s="18" t="s">
        <v>347</v>
      </c>
      <c r="Y271" s="18" t="s">
        <v>33</v>
      </c>
      <c r="Z271" s="18" t="s">
        <v>34</v>
      </c>
      <c r="AA271" s="93">
        <f>INDEX(Duct_Leakage!$A$3:$A$6,MATCH(Model_Input_Builder!$G271,Duct_Leakage!$E$3:$E$6,0),1)</f>
        <v>0.18</v>
      </c>
      <c r="AB271" s="93">
        <f>INDEX(Duct_Leakage!$B$3:$B$6,MATCH(Model_Input_Builder!$G271,Duct_Leakage!$E$3:$E$6,0),1)</f>
        <v>0.09</v>
      </c>
      <c r="AC271" s="18">
        <v>30</v>
      </c>
      <c r="AD271" s="18">
        <v>30</v>
      </c>
      <c r="AE271" s="18" t="s">
        <v>68</v>
      </c>
      <c r="AF271" s="18" t="s">
        <v>36</v>
      </c>
      <c r="AG271" s="49">
        <v>0</v>
      </c>
      <c r="AH271" s="18">
        <v>0</v>
      </c>
      <c r="AI271" s="18" t="s">
        <v>68</v>
      </c>
      <c r="AJ271" s="18" t="s">
        <v>68</v>
      </c>
      <c r="AK271" s="18" t="s">
        <v>68</v>
      </c>
      <c r="AL271" s="18" t="s">
        <v>68</v>
      </c>
      <c r="AM271" s="18" t="s">
        <v>68</v>
      </c>
      <c r="AN271" s="18">
        <v>0</v>
      </c>
      <c r="AO271" s="18">
        <v>0</v>
      </c>
    </row>
    <row r="272" spans="1:41" x14ac:dyDescent="0.25">
      <c r="A272" s="118">
        <v>268</v>
      </c>
      <c r="B272" s="118">
        <v>3</v>
      </c>
      <c r="C272" s="118">
        <v>4</v>
      </c>
      <c r="D272" s="118">
        <v>3</v>
      </c>
      <c r="E272" s="118">
        <v>14</v>
      </c>
      <c r="F272" s="118">
        <v>8</v>
      </c>
      <c r="G272" s="118">
        <v>2</v>
      </c>
      <c r="H272" s="118">
        <v>2</v>
      </c>
      <c r="I272" s="118" t="s">
        <v>1082</v>
      </c>
      <c r="K272" s="116" t="s">
        <v>2050</v>
      </c>
      <c r="L272" s="18">
        <v>1</v>
      </c>
      <c r="M272" s="18" t="str">
        <f>INDEX(WeatherFiles!$A$14:$A$17,MATCH(Model_Input_Builder!$B272,WeatherFiles!$D$14:$D$17,0),1)</f>
        <v>USA_WA_Seattle-Tacoma.Intl.AP.727930_TMY3</v>
      </c>
      <c r="N272" s="18">
        <v>0</v>
      </c>
      <c r="O272" s="18">
        <v>0</v>
      </c>
      <c r="P272" s="18" t="str">
        <f>INDEX(Above_Ground_Wall_Con!$A$4:$A$19,MATCH(Model_Input_Builder!$C272,Above_Ground_Wall_Con!$D$4:$D$19,0),1)</f>
        <v>Wood-Framed - 2x6 - 16 in OC - R-0 Cavity</v>
      </c>
      <c r="Q272" s="18" t="str">
        <f>INDEX(Ceiling_And_Roof_Con!$A$3:$A$7,MATCH(Model_Input_Builder!$D272,Ceiling_And_Roof_Con!$D$3:$D$7,0),1)</f>
        <v>Attic - R38 Cavity Insulation</v>
      </c>
      <c r="R272" s="18" t="str">
        <f>INDEX(Foundation_And_Floor_Con!$A$4:$A$27,MATCH(Model_Input_Builder!$E272,Foundation_And_Floor_Con!$AI$4:$AI$27,0),1)</f>
        <v>Heated Basement - R15 Exterior Insulation</v>
      </c>
      <c r="S272" s="18" t="str">
        <f>INDEX(Windows!$A$4:$A$26,MATCH(Model_Input_Builder!$F272,Windows!$E$4:$E$26,0),1)</f>
        <v>Double, tint, metal, TB</v>
      </c>
      <c r="T272" s="18">
        <f>INDEX(Windows!$C$4:$C$26,MATCH(Model_Input_Builder!$F272,Windows!$E$4:$E$26,0),1)</f>
        <v>0.6</v>
      </c>
      <c r="U272" s="18">
        <f>INDEX(Windows!$D$4:$D$26,MATCH(Model_Input_Builder!$F272,Windows!$E$4:$E$26,0),1)</f>
        <v>0.51</v>
      </c>
      <c r="V272" s="18" t="s">
        <v>278</v>
      </c>
      <c r="W272" s="18" t="s">
        <v>278</v>
      </c>
      <c r="X272" s="18" t="s">
        <v>347</v>
      </c>
      <c r="Y272" s="18" t="s">
        <v>33</v>
      </c>
      <c r="Z272" s="18" t="s">
        <v>34</v>
      </c>
      <c r="AA272" s="93">
        <f>INDEX(Duct_Leakage!$A$3:$A$6,MATCH(Model_Input_Builder!$G272,Duct_Leakage!$E$3:$E$6,0),1)</f>
        <v>0.06</v>
      </c>
      <c r="AB272" s="93">
        <f>INDEX(Duct_Leakage!$B$3:$B$6,MATCH(Model_Input_Builder!$G272,Duct_Leakage!$E$3:$E$6,0),1)</f>
        <v>0.03</v>
      </c>
      <c r="AC272" s="18">
        <v>30</v>
      </c>
      <c r="AD272" s="18">
        <v>30</v>
      </c>
      <c r="AE272" s="18" t="s">
        <v>68</v>
      </c>
      <c r="AF272" s="18" t="s">
        <v>36</v>
      </c>
      <c r="AG272" s="49">
        <v>0</v>
      </c>
      <c r="AH272" s="18">
        <v>0</v>
      </c>
      <c r="AI272" s="18" t="s">
        <v>68</v>
      </c>
      <c r="AJ272" s="18" t="s">
        <v>68</v>
      </c>
      <c r="AK272" s="18" t="s">
        <v>68</v>
      </c>
      <c r="AL272" s="18" t="s">
        <v>68</v>
      </c>
      <c r="AM272" s="18" t="s">
        <v>68</v>
      </c>
      <c r="AN272" s="18">
        <v>0</v>
      </c>
      <c r="AO272" s="18">
        <v>0</v>
      </c>
    </row>
    <row r="273" spans="1:41" x14ac:dyDescent="0.25">
      <c r="A273" s="118">
        <v>269</v>
      </c>
      <c r="B273" s="118">
        <v>2</v>
      </c>
      <c r="C273" s="118">
        <v>4</v>
      </c>
      <c r="D273" s="118">
        <v>4</v>
      </c>
      <c r="E273" s="118">
        <v>17</v>
      </c>
      <c r="F273" s="118">
        <v>14</v>
      </c>
      <c r="G273" s="118">
        <v>1</v>
      </c>
      <c r="H273" s="118">
        <v>4</v>
      </c>
      <c r="I273" s="118" t="s">
        <v>1083</v>
      </c>
      <c r="K273" s="116" t="s">
        <v>2051</v>
      </c>
      <c r="L273" s="18">
        <v>1</v>
      </c>
      <c r="M273" s="18" t="str">
        <f>INDEX(WeatherFiles!$A$14:$A$17,MATCH(Model_Input_Builder!$B273,WeatherFiles!$D$14:$D$17,0),1)</f>
        <v>USA_MT_Kalispell-Glacier.Park.Intl.AP.727790_TMY3</v>
      </c>
      <c r="N273" s="18">
        <v>0</v>
      </c>
      <c r="O273" s="18">
        <v>0</v>
      </c>
      <c r="P273" s="18" t="str">
        <f>INDEX(Above_Ground_Wall_Con!$A$4:$A$19,MATCH(Model_Input_Builder!$C273,Above_Ground_Wall_Con!$D$4:$D$19,0),1)</f>
        <v>Wood-Framed - 2x6 - 16 in OC - R-0 Cavity</v>
      </c>
      <c r="Q273" s="18" t="str">
        <f>INDEX(Ceiling_And_Roof_Con!$A$3:$A$7,MATCH(Model_Input_Builder!$D273,Ceiling_And_Roof_Con!$D$3:$D$7,0),1)</f>
        <v>Attic - R49 Cavity Insulation</v>
      </c>
      <c r="R273" s="18" t="str">
        <f>INDEX(Foundation_And_Floor_Con!$A$4:$A$27,MATCH(Model_Input_Builder!$E273,Foundation_And_Floor_Con!$AI$4:$AI$27,0),1)</f>
        <v>Unheated Basement - R19 Cavity Insulation</v>
      </c>
      <c r="S273" s="18" t="str">
        <f>INDEX(Windows!$A$4:$A$26,MATCH(Model_Input_Builder!$F273,Windows!$E$4:$E$26,0),1)</f>
        <v>Double, tint, non-metal</v>
      </c>
      <c r="T273" s="18">
        <f>INDEX(Windows!$C$4:$C$26,MATCH(Model_Input_Builder!$F273,Windows!$E$4:$E$26,0),1)</f>
        <v>0.52</v>
      </c>
      <c r="U273" s="18">
        <f>INDEX(Windows!$D$4:$D$26,MATCH(Model_Input_Builder!$F273,Windows!$E$4:$E$26,0),1)</f>
        <v>0.47</v>
      </c>
      <c r="V273" s="18" t="s">
        <v>278</v>
      </c>
      <c r="W273" s="18" t="s">
        <v>278</v>
      </c>
      <c r="X273" s="18" t="s">
        <v>347</v>
      </c>
      <c r="Y273" s="18" t="s">
        <v>33</v>
      </c>
      <c r="Z273" s="18" t="s">
        <v>34</v>
      </c>
      <c r="AA273" s="93">
        <f>INDEX(Duct_Leakage!$A$3:$A$6,MATCH(Model_Input_Builder!$G273,Duct_Leakage!$E$3:$E$6,0),1)</f>
        <v>0.03</v>
      </c>
      <c r="AB273" s="93">
        <f>INDEX(Duct_Leakage!$B$3:$B$6,MATCH(Model_Input_Builder!$G273,Duct_Leakage!$E$3:$E$6,0),1)</f>
        <v>1.4999999999999999E-2</v>
      </c>
      <c r="AC273" s="18">
        <v>30</v>
      </c>
      <c r="AD273" s="18">
        <v>30</v>
      </c>
      <c r="AE273" s="18" t="s">
        <v>68</v>
      </c>
      <c r="AF273" s="18" t="s">
        <v>36</v>
      </c>
      <c r="AG273" s="49">
        <v>0</v>
      </c>
      <c r="AH273" s="18">
        <v>0</v>
      </c>
      <c r="AI273" s="18" t="s">
        <v>68</v>
      </c>
      <c r="AJ273" s="18" t="s">
        <v>68</v>
      </c>
      <c r="AK273" s="18" t="s">
        <v>68</v>
      </c>
      <c r="AL273" s="18" t="s">
        <v>68</v>
      </c>
      <c r="AM273" s="18" t="s">
        <v>68</v>
      </c>
      <c r="AN273" s="18">
        <v>0</v>
      </c>
      <c r="AO273" s="18">
        <v>0</v>
      </c>
    </row>
    <row r="274" spans="1:41" x14ac:dyDescent="0.25">
      <c r="A274" s="118">
        <v>270</v>
      </c>
      <c r="B274" s="118">
        <v>3</v>
      </c>
      <c r="C274" s="118">
        <v>4</v>
      </c>
      <c r="D274" s="118">
        <v>1</v>
      </c>
      <c r="E274" s="118">
        <v>6</v>
      </c>
      <c r="F274" s="118">
        <v>9</v>
      </c>
      <c r="G274" s="118">
        <v>3</v>
      </c>
      <c r="H274" s="118">
        <v>4</v>
      </c>
      <c r="I274" s="118" t="s">
        <v>1084</v>
      </c>
      <c r="K274" s="116" t="s">
        <v>2052</v>
      </c>
      <c r="L274" s="18">
        <v>1</v>
      </c>
      <c r="M274" s="18" t="str">
        <f>INDEX(WeatherFiles!$A$14:$A$17,MATCH(Model_Input_Builder!$B274,WeatherFiles!$D$14:$D$17,0),1)</f>
        <v>USA_WA_Seattle-Tacoma.Intl.AP.727930_TMY3</v>
      </c>
      <c r="N274" s="18">
        <v>0</v>
      </c>
      <c r="O274" s="18">
        <v>0</v>
      </c>
      <c r="P274" s="18" t="str">
        <f>INDEX(Above_Ground_Wall_Con!$A$4:$A$19,MATCH(Model_Input_Builder!$C274,Above_Ground_Wall_Con!$D$4:$D$19,0),1)</f>
        <v>Wood-Framed - 2x6 - 16 in OC - R-0 Cavity</v>
      </c>
      <c r="Q274" s="18" t="str">
        <f>INDEX(Ceiling_And_Roof_Con!$A$3:$A$7,MATCH(Model_Input_Builder!$D274,Ceiling_And_Roof_Con!$D$3:$D$7,0),1)</f>
        <v>Attic - R0 Cavity Insulation</v>
      </c>
      <c r="R274" s="18" t="str">
        <f>INDEX(Foundation_And_Floor_Con!$A$4:$A$27,MATCH(Model_Input_Builder!$E274,Foundation_And_Floor_Con!$AI$4:$AI$27,0),1)</f>
        <v>Slab - Uninsulated</v>
      </c>
      <c r="S274" s="18" t="str">
        <f>INDEX(Windows!$A$4:$A$26,MATCH(Model_Input_Builder!$F274,Windows!$E$4:$E$26,0),1)</f>
        <v>Double, low-e, high SHGC, argon, metal, TB</v>
      </c>
      <c r="T274" s="18">
        <f>INDEX(Windows!$C$4:$C$26,MATCH(Model_Input_Builder!$F274,Windows!$E$4:$E$26,0),1)</f>
        <v>0.42</v>
      </c>
      <c r="U274" s="18">
        <f>INDEX(Windows!$D$4:$D$26,MATCH(Model_Input_Builder!$F274,Windows!$E$4:$E$26,0),1)</f>
        <v>0.55000000000000004</v>
      </c>
      <c r="V274" s="18" t="s">
        <v>278</v>
      </c>
      <c r="W274" s="18" t="s">
        <v>278</v>
      </c>
      <c r="X274" s="18" t="s">
        <v>347</v>
      </c>
      <c r="Y274" s="18" t="s">
        <v>33</v>
      </c>
      <c r="Z274" s="18" t="s">
        <v>34</v>
      </c>
      <c r="AA274" s="93">
        <f>INDEX(Duct_Leakage!$A$3:$A$6,MATCH(Model_Input_Builder!$G274,Duct_Leakage!$E$3:$E$6,0),1)</f>
        <v>0.127</v>
      </c>
      <c r="AB274" s="93">
        <f>INDEX(Duct_Leakage!$B$3:$B$6,MATCH(Model_Input_Builder!$G274,Duct_Leakage!$E$3:$E$6,0),1)</f>
        <v>6.3E-2</v>
      </c>
      <c r="AC274" s="18">
        <v>30</v>
      </c>
      <c r="AD274" s="18">
        <v>30</v>
      </c>
      <c r="AE274" s="18" t="s">
        <v>68</v>
      </c>
      <c r="AF274" s="18" t="s">
        <v>36</v>
      </c>
      <c r="AG274" s="49">
        <v>0</v>
      </c>
      <c r="AH274" s="18">
        <v>0</v>
      </c>
      <c r="AI274" s="18" t="s">
        <v>68</v>
      </c>
      <c r="AJ274" s="18" t="s">
        <v>68</v>
      </c>
      <c r="AK274" s="18" t="s">
        <v>68</v>
      </c>
      <c r="AL274" s="18" t="s">
        <v>68</v>
      </c>
      <c r="AM274" s="18" t="s">
        <v>68</v>
      </c>
      <c r="AN274" s="18">
        <v>0</v>
      </c>
      <c r="AO274" s="18">
        <v>0</v>
      </c>
    </row>
    <row r="275" spans="1:41" x14ac:dyDescent="0.25">
      <c r="A275" s="118">
        <v>271</v>
      </c>
      <c r="B275" s="118">
        <v>4</v>
      </c>
      <c r="C275" s="118">
        <v>4</v>
      </c>
      <c r="D275" s="118">
        <v>5</v>
      </c>
      <c r="E275" s="118">
        <v>6</v>
      </c>
      <c r="F275" s="118">
        <v>19</v>
      </c>
      <c r="G275" s="118">
        <v>4</v>
      </c>
      <c r="H275" s="118">
        <v>1</v>
      </c>
      <c r="I275" s="118" t="s">
        <v>1085</v>
      </c>
      <c r="K275" s="116" t="s">
        <v>2053</v>
      </c>
      <c r="L275" s="18">
        <v>1</v>
      </c>
      <c r="M275" s="18" t="str">
        <f>INDEX(WeatherFiles!$A$14:$A$17,MATCH(Model_Input_Builder!$B275,WeatherFiles!$D$14:$D$17,0),1)</f>
        <v>USA_WA_Spokane.Intl.AP.727850_TMY3</v>
      </c>
      <c r="N275" s="18">
        <v>0</v>
      </c>
      <c r="O275" s="18">
        <v>0</v>
      </c>
      <c r="P275" s="18" t="str">
        <f>INDEX(Above_Ground_Wall_Con!$A$4:$A$19,MATCH(Model_Input_Builder!$C275,Above_Ground_Wall_Con!$D$4:$D$19,0),1)</f>
        <v>Wood-Framed - 2x6 - 16 in OC - R-0 Cavity</v>
      </c>
      <c r="Q275" s="18" t="str">
        <f>INDEX(Ceiling_And_Roof_Con!$A$3:$A$7,MATCH(Model_Input_Builder!$D275,Ceiling_And_Roof_Con!$D$3:$D$7,0),1)</f>
        <v>Attic - R60 Cavity Insulation</v>
      </c>
      <c r="R275" s="18" t="str">
        <f>INDEX(Foundation_And_Floor_Con!$A$4:$A$27,MATCH(Model_Input_Builder!$E275,Foundation_And_Floor_Con!$AI$4:$AI$27,0),1)</f>
        <v>Slab - Uninsulated</v>
      </c>
      <c r="S275" s="18" t="str">
        <f>INDEX(Windows!$A$4:$A$26,MATCH(Model_Input_Builder!$F275,Windows!$E$4:$E$26,0),1)</f>
        <v>Triple, low-e, medium SHGC, argon, non-metal</v>
      </c>
      <c r="T275" s="18">
        <f>INDEX(Windows!$C$4:$C$26,MATCH(Model_Input_Builder!$F275,Windows!$E$4:$E$26,0),1)</f>
        <v>0.19</v>
      </c>
      <c r="U275" s="18">
        <f>INDEX(Windows!$D$4:$D$26,MATCH(Model_Input_Builder!$F275,Windows!$E$4:$E$26,0),1)</f>
        <v>0.28000000000000003</v>
      </c>
      <c r="V275" s="18" t="s">
        <v>278</v>
      </c>
      <c r="W275" s="18" t="s">
        <v>278</v>
      </c>
      <c r="X275" s="18" t="s">
        <v>347</v>
      </c>
      <c r="Y275" s="18" t="s">
        <v>33</v>
      </c>
      <c r="Z275" s="18" t="s">
        <v>34</v>
      </c>
      <c r="AA275" s="93">
        <f>INDEX(Duct_Leakage!$A$3:$A$6,MATCH(Model_Input_Builder!$G275,Duct_Leakage!$E$3:$E$6,0),1)</f>
        <v>0.18</v>
      </c>
      <c r="AB275" s="93">
        <f>INDEX(Duct_Leakage!$B$3:$B$6,MATCH(Model_Input_Builder!$G275,Duct_Leakage!$E$3:$E$6,0),1)</f>
        <v>0.09</v>
      </c>
      <c r="AC275" s="18">
        <v>30</v>
      </c>
      <c r="AD275" s="18">
        <v>30</v>
      </c>
      <c r="AE275" s="18" t="s">
        <v>68</v>
      </c>
      <c r="AF275" s="18" t="s">
        <v>36</v>
      </c>
      <c r="AG275" s="49">
        <v>0</v>
      </c>
      <c r="AH275" s="18">
        <v>0</v>
      </c>
      <c r="AI275" s="18" t="s">
        <v>68</v>
      </c>
      <c r="AJ275" s="18" t="s">
        <v>68</v>
      </c>
      <c r="AK275" s="18" t="s">
        <v>68</v>
      </c>
      <c r="AL275" s="18" t="s">
        <v>68</v>
      </c>
      <c r="AM275" s="18" t="s">
        <v>68</v>
      </c>
      <c r="AN275" s="18">
        <v>0</v>
      </c>
      <c r="AO275" s="18">
        <v>0</v>
      </c>
    </row>
    <row r="276" spans="1:41" x14ac:dyDescent="0.25">
      <c r="A276" s="118">
        <v>272</v>
      </c>
      <c r="B276" s="118">
        <v>2</v>
      </c>
      <c r="C276" s="118">
        <v>6</v>
      </c>
      <c r="D276" s="118">
        <v>5</v>
      </c>
      <c r="E276" s="118">
        <v>16</v>
      </c>
      <c r="F276" s="118">
        <v>12</v>
      </c>
      <c r="G276" s="118">
        <v>3</v>
      </c>
      <c r="H276" s="118">
        <v>1</v>
      </c>
      <c r="I276" s="118" t="s">
        <v>1086</v>
      </c>
      <c r="K276" s="116" t="s">
        <v>2054</v>
      </c>
      <c r="L276" s="18">
        <v>1</v>
      </c>
      <c r="M276" s="18" t="str">
        <f>INDEX(WeatherFiles!$A$14:$A$17,MATCH(Model_Input_Builder!$B276,WeatherFiles!$D$14:$D$17,0),1)</f>
        <v>USA_MT_Kalispell-Glacier.Park.Intl.AP.727790_TMY3</v>
      </c>
      <c r="N276" s="18">
        <v>0</v>
      </c>
      <c r="O276" s="18">
        <v>0</v>
      </c>
      <c r="P276" s="18" t="str">
        <f>INDEX(Above_Ground_Wall_Con!$A$4:$A$19,MATCH(Model_Input_Builder!$C276,Above_Ground_Wall_Con!$D$4:$D$19,0),1)</f>
        <v>Wood-Framed - 2x6 - 16 in OC - R-21 Cavity</v>
      </c>
      <c r="Q276" s="18" t="str">
        <f>INDEX(Ceiling_And_Roof_Con!$A$3:$A$7,MATCH(Model_Input_Builder!$D276,Ceiling_And_Roof_Con!$D$3:$D$7,0),1)</f>
        <v>Attic - R60 Cavity Insulation</v>
      </c>
      <c r="R276" s="18" t="str">
        <f>INDEX(Foundation_And_Floor_Con!$A$4:$A$27,MATCH(Model_Input_Builder!$E276,Foundation_And_Floor_Con!$AI$4:$AI$27,0),1)</f>
        <v>Unheated Basement - R13 Cavity Insulation</v>
      </c>
      <c r="S276" s="18" t="str">
        <f>INDEX(Windows!$A$4:$A$26,MATCH(Model_Input_Builder!$F276,Windows!$E$4:$E$26,0),1)</f>
        <v>Single, clear, non-metal</v>
      </c>
      <c r="T276" s="18">
        <f>INDEX(Windows!$C$4:$C$26,MATCH(Model_Input_Builder!$F276,Windows!$E$4:$E$26,0),1)</f>
        <v>0.88</v>
      </c>
      <c r="U276" s="18">
        <f>INDEX(Windows!$D$4:$D$26,MATCH(Model_Input_Builder!$F276,Windows!$E$4:$E$26,0),1)</f>
        <v>0.64</v>
      </c>
      <c r="V276" s="18" t="s">
        <v>278</v>
      </c>
      <c r="W276" s="18" t="s">
        <v>278</v>
      </c>
      <c r="X276" s="18" t="s">
        <v>347</v>
      </c>
      <c r="Y276" s="18" t="s">
        <v>33</v>
      </c>
      <c r="Z276" s="18" t="s">
        <v>34</v>
      </c>
      <c r="AA276" s="93">
        <f>INDEX(Duct_Leakage!$A$3:$A$6,MATCH(Model_Input_Builder!$G276,Duct_Leakage!$E$3:$E$6,0),1)</f>
        <v>0.127</v>
      </c>
      <c r="AB276" s="93">
        <f>INDEX(Duct_Leakage!$B$3:$B$6,MATCH(Model_Input_Builder!$G276,Duct_Leakage!$E$3:$E$6,0),1)</f>
        <v>6.3E-2</v>
      </c>
      <c r="AC276" s="18">
        <v>30</v>
      </c>
      <c r="AD276" s="18">
        <v>30</v>
      </c>
      <c r="AE276" s="18" t="s">
        <v>68</v>
      </c>
      <c r="AF276" s="18" t="s">
        <v>36</v>
      </c>
      <c r="AG276" s="49">
        <v>0</v>
      </c>
      <c r="AH276" s="18">
        <v>0</v>
      </c>
      <c r="AI276" s="18" t="s">
        <v>68</v>
      </c>
      <c r="AJ276" s="18" t="s">
        <v>68</v>
      </c>
      <c r="AK276" s="18" t="s">
        <v>68</v>
      </c>
      <c r="AL276" s="18" t="s">
        <v>68</v>
      </c>
      <c r="AM276" s="18" t="s">
        <v>68</v>
      </c>
      <c r="AN276" s="18">
        <v>0</v>
      </c>
      <c r="AO276" s="18">
        <v>0</v>
      </c>
    </row>
    <row r="277" spans="1:41" x14ac:dyDescent="0.25">
      <c r="A277" s="118">
        <v>273</v>
      </c>
      <c r="B277" s="118">
        <v>3</v>
      </c>
      <c r="C277" s="118">
        <v>5</v>
      </c>
      <c r="D277" s="118">
        <v>4</v>
      </c>
      <c r="E277" s="118">
        <v>1</v>
      </c>
      <c r="F277" s="118">
        <v>10</v>
      </c>
      <c r="G277" s="118">
        <v>2</v>
      </c>
      <c r="H277" s="118">
        <v>2</v>
      </c>
      <c r="I277" s="118" t="s">
        <v>1087</v>
      </c>
      <c r="K277" s="116" t="s">
        <v>2055</v>
      </c>
      <c r="L277" s="18">
        <v>1</v>
      </c>
      <c r="M277" s="18" t="str">
        <f>INDEX(WeatherFiles!$A$14:$A$17,MATCH(Model_Input_Builder!$B277,WeatherFiles!$D$14:$D$17,0),1)</f>
        <v>USA_WA_Seattle-Tacoma.Intl.AP.727930_TMY3</v>
      </c>
      <c r="N277" s="18">
        <v>0</v>
      </c>
      <c r="O277" s="18">
        <v>0</v>
      </c>
      <c r="P277" s="18" t="str">
        <f>INDEX(Above_Ground_Wall_Con!$A$4:$A$19,MATCH(Model_Input_Builder!$C277,Above_Ground_Wall_Con!$D$4:$D$19,0),1)</f>
        <v>Wood-Framed - 2x6 - 16 in OC - R-19 Cavity</v>
      </c>
      <c r="Q277" s="18" t="str">
        <f>INDEX(Ceiling_And_Roof_Con!$A$3:$A$7,MATCH(Model_Input_Builder!$D277,Ceiling_And_Roof_Con!$D$3:$D$7,0),1)</f>
        <v>Attic - R49 Cavity Insulation</v>
      </c>
      <c r="R277" s="18" t="str">
        <f>INDEX(Foundation_And_Floor_Con!$A$4:$A$27,MATCH(Model_Input_Builder!$E277,Foundation_And_Floor_Con!$AI$4:$AI$27,0),1)</f>
        <v>Vented Crawlspace - R0 Cavity Insulation</v>
      </c>
      <c r="S277" s="18" t="str">
        <f>INDEX(Windows!$A$4:$A$26,MATCH(Model_Input_Builder!$F277,Windows!$E$4:$E$26,0),1)</f>
        <v>Double, low-e, medium SHGC, argon, metal, TB</v>
      </c>
      <c r="T277" s="18">
        <f>INDEX(Windows!$C$4:$C$26,MATCH(Model_Input_Builder!$F277,Windows!$E$4:$E$26,0),1)</f>
        <v>0.42</v>
      </c>
      <c r="U277" s="18">
        <f>INDEX(Windows!$D$4:$D$26,MATCH(Model_Input_Builder!$F277,Windows!$E$4:$E$26,0),1)</f>
        <v>0.35</v>
      </c>
      <c r="V277" s="18" t="s">
        <v>278</v>
      </c>
      <c r="W277" s="18" t="s">
        <v>278</v>
      </c>
      <c r="X277" s="18" t="s">
        <v>347</v>
      </c>
      <c r="Y277" s="18" t="s">
        <v>33</v>
      </c>
      <c r="Z277" s="18" t="s">
        <v>34</v>
      </c>
      <c r="AA277" s="93">
        <f>INDEX(Duct_Leakage!$A$3:$A$6,MATCH(Model_Input_Builder!$G277,Duct_Leakage!$E$3:$E$6,0),1)</f>
        <v>0.06</v>
      </c>
      <c r="AB277" s="93">
        <f>INDEX(Duct_Leakage!$B$3:$B$6,MATCH(Model_Input_Builder!$G277,Duct_Leakage!$E$3:$E$6,0),1)</f>
        <v>0.03</v>
      </c>
      <c r="AC277" s="18">
        <v>30</v>
      </c>
      <c r="AD277" s="18">
        <v>30</v>
      </c>
      <c r="AE277" s="18" t="s">
        <v>68</v>
      </c>
      <c r="AF277" s="18" t="s">
        <v>36</v>
      </c>
      <c r="AG277" s="49">
        <v>0</v>
      </c>
      <c r="AH277" s="18">
        <v>0</v>
      </c>
      <c r="AI277" s="18" t="s">
        <v>68</v>
      </c>
      <c r="AJ277" s="18" t="s">
        <v>68</v>
      </c>
      <c r="AK277" s="18" t="s">
        <v>68</v>
      </c>
      <c r="AL277" s="18" t="s">
        <v>68</v>
      </c>
      <c r="AM277" s="18" t="s">
        <v>68</v>
      </c>
      <c r="AN277" s="18">
        <v>0</v>
      </c>
      <c r="AO277" s="18">
        <v>0</v>
      </c>
    </row>
    <row r="278" spans="1:41" x14ac:dyDescent="0.25">
      <c r="A278" s="118">
        <v>274</v>
      </c>
      <c r="B278" s="118">
        <v>1</v>
      </c>
      <c r="C278" s="118">
        <v>5</v>
      </c>
      <c r="D278" s="118">
        <v>5</v>
      </c>
      <c r="E278" s="118">
        <v>19</v>
      </c>
      <c r="F278" s="118">
        <v>18</v>
      </c>
      <c r="G278" s="118">
        <v>3</v>
      </c>
      <c r="H278" s="118">
        <v>1</v>
      </c>
      <c r="I278" s="118" t="s">
        <v>1088</v>
      </c>
      <c r="K278" s="116" t="s">
        <v>2056</v>
      </c>
      <c r="L278" s="18">
        <v>1</v>
      </c>
      <c r="M278" s="18" t="str">
        <f>INDEX(WeatherFiles!$A$14:$A$17,MATCH(Model_Input_Builder!$B278,WeatherFiles!$D$14:$D$17,0),1)</f>
        <v>USA_ID_Boise.AP-Gowen.Field.ANGB.726810_TMY3</v>
      </c>
      <c r="N278" s="18">
        <v>0</v>
      </c>
      <c r="O278" s="18">
        <v>0</v>
      </c>
      <c r="P278" s="18" t="str">
        <f>INDEX(Above_Ground_Wall_Con!$A$4:$A$19,MATCH(Model_Input_Builder!$C278,Above_Ground_Wall_Con!$D$4:$D$19,0),1)</f>
        <v>Wood-Framed - 2x6 - 16 in OC - R-19 Cavity</v>
      </c>
      <c r="Q278" s="18" t="str">
        <f>INDEX(Ceiling_And_Roof_Con!$A$3:$A$7,MATCH(Model_Input_Builder!$D278,Ceiling_And_Roof_Con!$D$3:$D$7,0),1)</f>
        <v>Attic - R60 Cavity Insulation</v>
      </c>
      <c r="R278" s="18" t="str">
        <f>INDEX(Foundation_And_Floor_Con!$A$4:$A$27,MATCH(Model_Input_Builder!$E278,Foundation_And_Floor_Con!$AI$4:$AI$27,0),1)</f>
        <v>Unheated Basement - R38 Cavity Insulation</v>
      </c>
      <c r="S278" s="18" t="str">
        <f>INDEX(Windows!$A$4:$A$26,MATCH(Model_Input_Builder!$F278,Windows!$E$4:$E$26,0),1)</f>
        <v>Triple, low-e, high SHGC, argon, non-metal</v>
      </c>
      <c r="T278" s="18">
        <f>INDEX(Windows!$C$4:$C$26,MATCH(Model_Input_Builder!$F278,Windows!$E$4:$E$26,0),1)</f>
        <v>0.2</v>
      </c>
      <c r="U278" s="18">
        <f>INDEX(Windows!$D$4:$D$26,MATCH(Model_Input_Builder!$F278,Windows!$E$4:$E$26,0),1)</f>
        <v>0.41</v>
      </c>
      <c r="V278" s="18" t="s">
        <v>278</v>
      </c>
      <c r="W278" s="18" t="s">
        <v>278</v>
      </c>
      <c r="X278" s="18" t="s">
        <v>347</v>
      </c>
      <c r="Y278" s="18" t="s">
        <v>33</v>
      </c>
      <c r="Z278" s="18" t="s">
        <v>34</v>
      </c>
      <c r="AA278" s="93">
        <f>INDEX(Duct_Leakage!$A$3:$A$6,MATCH(Model_Input_Builder!$G278,Duct_Leakage!$E$3:$E$6,0),1)</f>
        <v>0.127</v>
      </c>
      <c r="AB278" s="93">
        <f>INDEX(Duct_Leakage!$B$3:$B$6,MATCH(Model_Input_Builder!$G278,Duct_Leakage!$E$3:$E$6,0),1)</f>
        <v>6.3E-2</v>
      </c>
      <c r="AC278" s="18">
        <v>30</v>
      </c>
      <c r="AD278" s="18">
        <v>30</v>
      </c>
      <c r="AE278" s="18" t="s">
        <v>68</v>
      </c>
      <c r="AF278" s="18" t="s">
        <v>36</v>
      </c>
      <c r="AG278" s="49">
        <v>0</v>
      </c>
      <c r="AH278" s="18">
        <v>0</v>
      </c>
      <c r="AI278" s="18" t="s">
        <v>68</v>
      </c>
      <c r="AJ278" s="18" t="s">
        <v>68</v>
      </c>
      <c r="AK278" s="18" t="s">
        <v>68</v>
      </c>
      <c r="AL278" s="18" t="s">
        <v>68</v>
      </c>
      <c r="AM278" s="18" t="s">
        <v>68</v>
      </c>
      <c r="AN278" s="18">
        <v>0</v>
      </c>
      <c r="AO278" s="18">
        <v>0</v>
      </c>
    </row>
    <row r="279" spans="1:41" x14ac:dyDescent="0.25">
      <c r="A279" s="118">
        <v>275</v>
      </c>
      <c r="B279" s="118">
        <v>2</v>
      </c>
      <c r="C279" s="118">
        <v>7</v>
      </c>
      <c r="D279" s="118">
        <v>5</v>
      </c>
      <c r="E279" s="118">
        <v>11</v>
      </c>
      <c r="F279" s="118">
        <v>9</v>
      </c>
      <c r="G279" s="118">
        <v>3</v>
      </c>
      <c r="H279" s="118">
        <v>4</v>
      </c>
      <c r="I279" s="118" t="s">
        <v>1089</v>
      </c>
      <c r="K279" s="116" t="s">
        <v>2057</v>
      </c>
      <c r="L279" s="18">
        <v>1</v>
      </c>
      <c r="M279" s="18" t="str">
        <f>INDEX(WeatherFiles!$A$14:$A$17,MATCH(Model_Input_Builder!$B279,WeatherFiles!$D$14:$D$17,0),1)</f>
        <v>USA_MT_Kalispell-Glacier.Park.Intl.AP.727790_TMY3</v>
      </c>
      <c r="N279" s="18">
        <v>0</v>
      </c>
      <c r="O279" s="18">
        <v>0</v>
      </c>
      <c r="P279" s="18" t="str">
        <f>INDEX(Above_Ground_Wall_Con!$A$4:$A$19,MATCH(Model_Input_Builder!$C279,Above_Ground_Wall_Con!$D$4:$D$19,0),1)</f>
        <v>Wood-Framed - 2x6 - 24 in OC - R-19 Cavity - R-10 Header</v>
      </c>
      <c r="Q279" s="18" t="str">
        <f>INDEX(Ceiling_And_Roof_Con!$A$3:$A$7,MATCH(Model_Input_Builder!$D279,Ceiling_And_Roof_Con!$D$3:$D$7,0),1)</f>
        <v>Attic - R60 Cavity Insulation</v>
      </c>
      <c r="R279" s="18" t="str">
        <f>INDEX(Foundation_And_Floor_Con!$A$4:$A$27,MATCH(Model_Input_Builder!$E279,Foundation_And_Floor_Con!$AI$4:$AI$27,0),1)</f>
        <v>Heated Basement - Uninsulated</v>
      </c>
      <c r="S279" s="18" t="str">
        <f>INDEX(Windows!$A$4:$A$26,MATCH(Model_Input_Builder!$F279,Windows!$E$4:$E$26,0),1)</f>
        <v>Double, low-e, high SHGC, argon, metal, TB</v>
      </c>
      <c r="T279" s="18">
        <f>INDEX(Windows!$C$4:$C$26,MATCH(Model_Input_Builder!$F279,Windows!$E$4:$E$26,0),1)</f>
        <v>0.42</v>
      </c>
      <c r="U279" s="18">
        <f>INDEX(Windows!$D$4:$D$26,MATCH(Model_Input_Builder!$F279,Windows!$E$4:$E$26,0),1)</f>
        <v>0.55000000000000004</v>
      </c>
      <c r="V279" s="18" t="s">
        <v>278</v>
      </c>
      <c r="W279" s="18" t="s">
        <v>278</v>
      </c>
      <c r="X279" s="18" t="s">
        <v>347</v>
      </c>
      <c r="Y279" s="18" t="s">
        <v>33</v>
      </c>
      <c r="Z279" s="18" t="s">
        <v>34</v>
      </c>
      <c r="AA279" s="93">
        <f>INDEX(Duct_Leakage!$A$3:$A$6,MATCH(Model_Input_Builder!$G279,Duct_Leakage!$E$3:$E$6,0),1)</f>
        <v>0.127</v>
      </c>
      <c r="AB279" s="93">
        <f>INDEX(Duct_Leakage!$B$3:$B$6,MATCH(Model_Input_Builder!$G279,Duct_Leakage!$E$3:$E$6,0),1)</f>
        <v>6.3E-2</v>
      </c>
      <c r="AC279" s="18">
        <v>30</v>
      </c>
      <c r="AD279" s="18">
        <v>30</v>
      </c>
      <c r="AE279" s="18" t="s">
        <v>68</v>
      </c>
      <c r="AF279" s="18" t="s">
        <v>36</v>
      </c>
      <c r="AG279" s="49">
        <v>0</v>
      </c>
      <c r="AH279" s="18">
        <v>0</v>
      </c>
      <c r="AI279" s="18" t="s">
        <v>68</v>
      </c>
      <c r="AJ279" s="18" t="s">
        <v>68</v>
      </c>
      <c r="AK279" s="18" t="s">
        <v>68</v>
      </c>
      <c r="AL279" s="18" t="s">
        <v>68</v>
      </c>
      <c r="AM279" s="18" t="s">
        <v>68</v>
      </c>
      <c r="AN279" s="18">
        <v>0</v>
      </c>
      <c r="AO279" s="18">
        <v>0</v>
      </c>
    </row>
    <row r="280" spans="1:41" x14ac:dyDescent="0.25">
      <c r="A280" s="118">
        <v>276</v>
      </c>
      <c r="B280" s="118">
        <v>3</v>
      </c>
      <c r="C280" s="118">
        <v>5</v>
      </c>
      <c r="D280" s="118">
        <v>3</v>
      </c>
      <c r="E280" s="118">
        <v>4</v>
      </c>
      <c r="F280" s="118">
        <v>20</v>
      </c>
      <c r="G280" s="118">
        <v>4</v>
      </c>
      <c r="H280" s="118">
        <v>3</v>
      </c>
      <c r="I280" s="118" t="s">
        <v>1090</v>
      </c>
      <c r="K280" s="116" t="s">
        <v>2058</v>
      </c>
      <c r="L280" s="18">
        <v>1</v>
      </c>
      <c r="M280" s="18" t="str">
        <f>INDEX(WeatherFiles!$A$14:$A$17,MATCH(Model_Input_Builder!$B280,WeatherFiles!$D$14:$D$17,0),1)</f>
        <v>USA_WA_Seattle-Tacoma.Intl.AP.727930_TMY3</v>
      </c>
      <c r="N280" s="18">
        <v>0</v>
      </c>
      <c r="O280" s="18">
        <v>0</v>
      </c>
      <c r="P280" s="18" t="str">
        <f>INDEX(Above_Ground_Wall_Con!$A$4:$A$19,MATCH(Model_Input_Builder!$C280,Above_Ground_Wall_Con!$D$4:$D$19,0),1)</f>
        <v>Wood-Framed - 2x6 - 16 in OC - R-19 Cavity</v>
      </c>
      <c r="Q280" s="18" t="str">
        <f>INDEX(Ceiling_And_Roof_Con!$A$3:$A$7,MATCH(Model_Input_Builder!$D280,Ceiling_And_Roof_Con!$D$3:$D$7,0),1)</f>
        <v>Attic - R38 Cavity Insulation</v>
      </c>
      <c r="R280" s="18" t="str">
        <f>INDEX(Foundation_And_Floor_Con!$A$4:$A$27,MATCH(Model_Input_Builder!$E280,Foundation_And_Floor_Con!$AI$4:$AI$27,0),1)</f>
        <v>Vented Crawlspace - R30 Cavity Insulation</v>
      </c>
      <c r="S280" s="18" t="str">
        <f>INDEX(Windows!$A$4:$A$26,MATCH(Model_Input_Builder!$F280,Windows!$E$4:$E$26,0),1)</f>
        <v>Triple, low-e, low SHGC, argon, non-metal</v>
      </c>
      <c r="T280" s="18">
        <f>INDEX(Windows!$C$4:$C$26,MATCH(Model_Input_Builder!$F280,Windows!$E$4:$E$26,0),1)</f>
        <v>0.19</v>
      </c>
      <c r="U280" s="18">
        <f>INDEX(Windows!$D$4:$D$26,MATCH(Model_Input_Builder!$F280,Windows!$E$4:$E$26,0),1)</f>
        <v>0.18</v>
      </c>
      <c r="V280" s="18" t="s">
        <v>278</v>
      </c>
      <c r="W280" s="18" t="s">
        <v>278</v>
      </c>
      <c r="X280" s="18" t="s">
        <v>347</v>
      </c>
      <c r="Y280" s="18" t="s">
        <v>33</v>
      </c>
      <c r="Z280" s="18" t="s">
        <v>34</v>
      </c>
      <c r="AA280" s="93">
        <f>INDEX(Duct_Leakage!$A$3:$A$6,MATCH(Model_Input_Builder!$G280,Duct_Leakage!$E$3:$E$6,0),1)</f>
        <v>0.18</v>
      </c>
      <c r="AB280" s="93">
        <f>INDEX(Duct_Leakage!$B$3:$B$6,MATCH(Model_Input_Builder!$G280,Duct_Leakage!$E$3:$E$6,0),1)</f>
        <v>0.09</v>
      </c>
      <c r="AC280" s="18">
        <v>30</v>
      </c>
      <c r="AD280" s="18">
        <v>30</v>
      </c>
      <c r="AE280" s="18" t="s">
        <v>68</v>
      </c>
      <c r="AF280" s="18" t="s">
        <v>36</v>
      </c>
      <c r="AG280" s="49">
        <v>0</v>
      </c>
      <c r="AH280" s="18">
        <v>0</v>
      </c>
      <c r="AI280" s="18" t="s">
        <v>68</v>
      </c>
      <c r="AJ280" s="18" t="s">
        <v>68</v>
      </c>
      <c r="AK280" s="18" t="s">
        <v>68</v>
      </c>
      <c r="AL280" s="18" t="s">
        <v>68</v>
      </c>
      <c r="AM280" s="18" t="s">
        <v>68</v>
      </c>
      <c r="AN280" s="18">
        <v>0</v>
      </c>
      <c r="AO280" s="18">
        <v>0</v>
      </c>
    </row>
    <row r="281" spans="1:41" x14ac:dyDescent="0.25">
      <c r="A281" s="118">
        <v>277</v>
      </c>
      <c r="B281" s="118">
        <v>4</v>
      </c>
      <c r="C281" s="118">
        <v>2</v>
      </c>
      <c r="D281" s="118">
        <v>5</v>
      </c>
      <c r="E281" s="118">
        <v>12</v>
      </c>
      <c r="F281" s="118">
        <v>9</v>
      </c>
      <c r="G281" s="118">
        <v>4</v>
      </c>
      <c r="H281" s="118">
        <v>2</v>
      </c>
      <c r="I281" s="118" t="s">
        <v>1091</v>
      </c>
      <c r="K281" s="116" t="s">
        <v>2059</v>
      </c>
      <c r="L281" s="18">
        <v>1</v>
      </c>
      <c r="M281" s="18" t="str">
        <f>INDEX(WeatherFiles!$A$14:$A$17,MATCH(Model_Input_Builder!$B281,WeatherFiles!$D$14:$D$17,0),1)</f>
        <v>USA_WA_Spokane.Intl.AP.727850_TMY3</v>
      </c>
      <c r="N281" s="18">
        <v>0</v>
      </c>
      <c r="O281" s="18">
        <v>0</v>
      </c>
      <c r="P281" s="18" t="str">
        <f>INDEX(Above_Ground_Wall_Con!$A$4:$A$19,MATCH(Model_Input_Builder!$C281,Above_Ground_Wall_Con!$D$4:$D$19,0),1)</f>
        <v>Wood-Framed - 2x4 - 16 in OC - R-11 Cavity</v>
      </c>
      <c r="Q281" s="18" t="str">
        <f>INDEX(Ceiling_And_Roof_Con!$A$3:$A$7,MATCH(Model_Input_Builder!$D281,Ceiling_And_Roof_Con!$D$3:$D$7,0),1)</f>
        <v>Attic - R60 Cavity Insulation</v>
      </c>
      <c r="R281" s="18" t="str">
        <f>INDEX(Foundation_And_Floor_Con!$A$4:$A$27,MATCH(Model_Input_Builder!$E281,Foundation_And_Floor_Con!$AI$4:$AI$27,0),1)</f>
        <v>Heated Basement - R5 Exterior Insulation</v>
      </c>
      <c r="S281" s="18" t="str">
        <f>INDEX(Windows!$A$4:$A$26,MATCH(Model_Input_Builder!$F281,Windows!$E$4:$E$26,0),1)</f>
        <v>Double, low-e, high SHGC, argon, metal, TB</v>
      </c>
      <c r="T281" s="18">
        <f>INDEX(Windows!$C$4:$C$26,MATCH(Model_Input_Builder!$F281,Windows!$E$4:$E$26,0),1)</f>
        <v>0.42</v>
      </c>
      <c r="U281" s="18">
        <f>INDEX(Windows!$D$4:$D$26,MATCH(Model_Input_Builder!$F281,Windows!$E$4:$E$26,0),1)</f>
        <v>0.55000000000000004</v>
      </c>
      <c r="V281" s="18" t="s">
        <v>278</v>
      </c>
      <c r="W281" s="18" t="s">
        <v>278</v>
      </c>
      <c r="X281" s="18" t="s">
        <v>347</v>
      </c>
      <c r="Y281" s="18" t="s">
        <v>33</v>
      </c>
      <c r="Z281" s="18" t="s">
        <v>34</v>
      </c>
      <c r="AA281" s="93">
        <f>INDEX(Duct_Leakage!$A$3:$A$6,MATCH(Model_Input_Builder!$G281,Duct_Leakage!$E$3:$E$6,0),1)</f>
        <v>0.18</v>
      </c>
      <c r="AB281" s="93">
        <f>INDEX(Duct_Leakage!$B$3:$B$6,MATCH(Model_Input_Builder!$G281,Duct_Leakage!$E$3:$E$6,0),1)</f>
        <v>0.09</v>
      </c>
      <c r="AC281" s="18">
        <v>30</v>
      </c>
      <c r="AD281" s="18">
        <v>30</v>
      </c>
      <c r="AE281" s="18" t="s">
        <v>68</v>
      </c>
      <c r="AF281" s="18" t="s">
        <v>36</v>
      </c>
      <c r="AG281" s="49">
        <v>0</v>
      </c>
      <c r="AH281" s="18">
        <v>0</v>
      </c>
      <c r="AI281" s="18" t="s">
        <v>68</v>
      </c>
      <c r="AJ281" s="18" t="s">
        <v>68</v>
      </c>
      <c r="AK281" s="18" t="s">
        <v>68</v>
      </c>
      <c r="AL281" s="18" t="s">
        <v>68</v>
      </c>
      <c r="AM281" s="18" t="s">
        <v>68</v>
      </c>
      <c r="AN281" s="18">
        <v>0</v>
      </c>
      <c r="AO281" s="18">
        <v>0</v>
      </c>
    </row>
    <row r="282" spans="1:41" x14ac:dyDescent="0.25">
      <c r="A282" s="118">
        <v>278</v>
      </c>
      <c r="B282" s="118">
        <v>3</v>
      </c>
      <c r="C282" s="118">
        <v>1</v>
      </c>
      <c r="D282" s="118">
        <v>2</v>
      </c>
      <c r="E282" s="118">
        <v>3</v>
      </c>
      <c r="F282" s="118">
        <v>1</v>
      </c>
      <c r="G282" s="118">
        <v>3</v>
      </c>
      <c r="H282" s="118">
        <v>3</v>
      </c>
      <c r="I282" s="118" t="s">
        <v>1092</v>
      </c>
      <c r="K282" s="116" t="s">
        <v>2060</v>
      </c>
      <c r="L282" s="18">
        <v>1</v>
      </c>
      <c r="M282" s="18" t="str">
        <f>INDEX(WeatherFiles!$A$14:$A$17,MATCH(Model_Input_Builder!$B282,WeatherFiles!$D$14:$D$17,0),1)</f>
        <v>USA_WA_Seattle-Tacoma.Intl.AP.727930_TMY3</v>
      </c>
      <c r="N282" s="18">
        <v>0</v>
      </c>
      <c r="O282" s="18">
        <v>0</v>
      </c>
      <c r="P282" s="18" t="str">
        <f>INDEX(Above_Ground_Wall_Con!$A$4:$A$19,MATCH(Model_Input_Builder!$C282,Above_Ground_Wall_Con!$D$4:$D$19,0),1)</f>
        <v>Wood-Framed - 2x4 - 16 in OC - R-0 Cavity</v>
      </c>
      <c r="Q282" s="18" t="str">
        <f>INDEX(Ceiling_And_Roof_Con!$A$3:$A$7,MATCH(Model_Input_Builder!$D282,Ceiling_And_Roof_Con!$D$3:$D$7,0),1)</f>
        <v>Attic - R30 Cavity Insulation</v>
      </c>
      <c r="R282" s="18" t="str">
        <f>INDEX(Foundation_And_Floor_Con!$A$4:$A$27,MATCH(Model_Input_Builder!$E282,Foundation_And_Floor_Con!$AI$4:$AI$27,0),1)</f>
        <v>Vented Crawlspace - R19 Cavity Insulation</v>
      </c>
      <c r="S282" s="18" t="str">
        <f>INDEX(Windows!$A$4:$A$26,MATCH(Model_Input_Builder!$F282,Windows!$E$4:$E$26,0),1)</f>
        <v>Single, clear, metal</v>
      </c>
      <c r="T282" s="18">
        <f>INDEX(Windows!$C$4:$C$26,MATCH(Model_Input_Builder!$F282,Windows!$E$4:$E$26,0),1)</f>
        <v>1.0900000000000001</v>
      </c>
      <c r="U282" s="18">
        <f>INDEX(Windows!$D$4:$D$26,MATCH(Model_Input_Builder!$F282,Windows!$E$4:$E$26,0),1)</f>
        <v>0.73</v>
      </c>
      <c r="V282" s="18" t="s">
        <v>278</v>
      </c>
      <c r="W282" s="18" t="s">
        <v>278</v>
      </c>
      <c r="X282" s="18" t="s">
        <v>347</v>
      </c>
      <c r="Y282" s="18" t="s">
        <v>33</v>
      </c>
      <c r="Z282" s="18" t="s">
        <v>34</v>
      </c>
      <c r="AA282" s="93">
        <f>INDEX(Duct_Leakage!$A$3:$A$6,MATCH(Model_Input_Builder!$G282,Duct_Leakage!$E$3:$E$6,0),1)</f>
        <v>0.127</v>
      </c>
      <c r="AB282" s="93">
        <f>INDEX(Duct_Leakage!$B$3:$B$6,MATCH(Model_Input_Builder!$G282,Duct_Leakage!$E$3:$E$6,0),1)</f>
        <v>6.3E-2</v>
      </c>
      <c r="AC282" s="18">
        <v>30</v>
      </c>
      <c r="AD282" s="18">
        <v>30</v>
      </c>
      <c r="AE282" s="18" t="s">
        <v>68</v>
      </c>
      <c r="AF282" s="18" t="s">
        <v>36</v>
      </c>
      <c r="AG282" s="49">
        <v>0</v>
      </c>
      <c r="AH282" s="18">
        <v>0</v>
      </c>
      <c r="AI282" s="18" t="s">
        <v>68</v>
      </c>
      <c r="AJ282" s="18" t="s">
        <v>68</v>
      </c>
      <c r="AK282" s="18" t="s">
        <v>68</v>
      </c>
      <c r="AL282" s="18" t="s">
        <v>68</v>
      </c>
      <c r="AM282" s="18" t="s">
        <v>68</v>
      </c>
      <c r="AN282" s="18">
        <v>0</v>
      </c>
      <c r="AO282" s="18">
        <v>0</v>
      </c>
    </row>
    <row r="283" spans="1:41" x14ac:dyDescent="0.25">
      <c r="A283" s="118">
        <v>279</v>
      </c>
      <c r="B283" s="118">
        <v>4</v>
      </c>
      <c r="C283" s="118">
        <v>4</v>
      </c>
      <c r="D283" s="118">
        <v>1</v>
      </c>
      <c r="E283" s="118">
        <v>18</v>
      </c>
      <c r="F283" s="118">
        <v>13</v>
      </c>
      <c r="G283" s="118">
        <v>4</v>
      </c>
      <c r="H283" s="118">
        <v>1</v>
      </c>
      <c r="I283" s="118" t="s">
        <v>1093</v>
      </c>
      <c r="K283" s="116" t="s">
        <v>2061</v>
      </c>
      <c r="L283" s="18">
        <v>1</v>
      </c>
      <c r="M283" s="18" t="str">
        <f>INDEX(WeatherFiles!$A$14:$A$17,MATCH(Model_Input_Builder!$B283,WeatherFiles!$D$14:$D$17,0),1)</f>
        <v>USA_WA_Spokane.Intl.AP.727850_TMY3</v>
      </c>
      <c r="N283" s="18">
        <v>0</v>
      </c>
      <c r="O283" s="18">
        <v>0</v>
      </c>
      <c r="P283" s="18" t="str">
        <f>INDEX(Above_Ground_Wall_Con!$A$4:$A$19,MATCH(Model_Input_Builder!$C283,Above_Ground_Wall_Con!$D$4:$D$19,0),1)</f>
        <v>Wood-Framed - 2x6 - 16 in OC - R-0 Cavity</v>
      </c>
      <c r="Q283" s="18" t="str">
        <f>INDEX(Ceiling_And_Roof_Con!$A$3:$A$7,MATCH(Model_Input_Builder!$D283,Ceiling_And_Roof_Con!$D$3:$D$7,0),1)</f>
        <v>Attic - R0 Cavity Insulation</v>
      </c>
      <c r="R283" s="18" t="str">
        <f>INDEX(Foundation_And_Floor_Con!$A$4:$A$27,MATCH(Model_Input_Builder!$E283,Foundation_And_Floor_Con!$AI$4:$AI$27,0),1)</f>
        <v>Unheated Basement - R30 Cavity Insulation</v>
      </c>
      <c r="S283" s="18" t="str">
        <f>INDEX(Windows!$A$4:$A$26,MATCH(Model_Input_Builder!$F283,Windows!$E$4:$E$26,0),1)</f>
        <v>Double, clear, non-metal</v>
      </c>
      <c r="T283" s="18">
        <f>INDEX(Windows!$C$4:$C$26,MATCH(Model_Input_Builder!$F283,Windows!$E$4:$E$26,0),1)</f>
        <v>0.52</v>
      </c>
      <c r="U283" s="18">
        <f>INDEX(Windows!$D$4:$D$26,MATCH(Model_Input_Builder!$F283,Windows!$E$4:$E$26,0),1)</f>
        <v>0.56999999999999995</v>
      </c>
      <c r="V283" s="18" t="s">
        <v>278</v>
      </c>
      <c r="W283" s="18" t="s">
        <v>278</v>
      </c>
      <c r="X283" s="18" t="s">
        <v>347</v>
      </c>
      <c r="Y283" s="18" t="s">
        <v>33</v>
      </c>
      <c r="Z283" s="18" t="s">
        <v>34</v>
      </c>
      <c r="AA283" s="93">
        <f>INDEX(Duct_Leakage!$A$3:$A$6,MATCH(Model_Input_Builder!$G283,Duct_Leakage!$E$3:$E$6,0),1)</f>
        <v>0.18</v>
      </c>
      <c r="AB283" s="93">
        <f>INDEX(Duct_Leakage!$B$3:$B$6,MATCH(Model_Input_Builder!$G283,Duct_Leakage!$E$3:$E$6,0),1)</f>
        <v>0.09</v>
      </c>
      <c r="AC283" s="18">
        <v>30</v>
      </c>
      <c r="AD283" s="18">
        <v>30</v>
      </c>
      <c r="AE283" s="18" t="s">
        <v>68</v>
      </c>
      <c r="AF283" s="18" t="s">
        <v>36</v>
      </c>
      <c r="AG283" s="49">
        <v>0</v>
      </c>
      <c r="AH283" s="18">
        <v>0</v>
      </c>
      <c r="AI283" s="18" t="s">
        <v>68</v>
      </c>
      <c r="AJ283" s="18" t="s">
        <v>68</v>
      </c>
      <c r="AK283" s="18" t="s">
        <v>68</v>
      </c>
      <c r="AL283" s="18" t="s">
        <v>68</v>
      </c>
      <c r="AM283" s="18" t="s">
        <v>68</v>
      </c>
      <c r="AN283" s="18">
        <v>0</v>
      </c>
      <c r="AO283" s="18">
        <v>0</v>
      </c>
    </row>
    <row r="284" spans="1:41" x14ac:dyDescent="0.25">
      <c r="A284" s="118">
        <v>280</v>
      </c>
      <c r="B284" s="118">
        <v>3</v>
      </c>
      <c r="C284" s="118">
        <v>6</v>
      </c>
      <c r="D284" s="118">
        <v>3</v>
      </c>
      <c r="E284" s="118">
        <v>18</v>
      </c>
      <c r="F284" s="118">
        <v>8</v>
      </c>
      <c r="G284" s="118">
        <v>3</v>
      </c>
      <c r="H284" s="118">
        <v>3</v>
      </c>
      <c r="I284" s="118" t="s">
        <v>1094</v>
      </c>
      <c r="K284" s="116" t="s">
        <v>2062</v>
      </c>
      <c r="L284" s="18">
        <v>1</v>
      </c>
      <c r="M284" s="18" t="str">
        <f>INDEX(WeatherFiles!$A$14:$A$17,MATCH(Model_Input_Builder!$B284,WeatherFiles!$D$14:$D$17,0),1)</f>
        <v>USA_WA_Seattle-Tacoma.Intl.AP.727930_TMY3</v>
      </c>
      <c r="N284" s="18">
        <v>0</v>
      </c>
      <c r="O284" s="18">
        <v>0</v>
      </c>
      <c r="P284" s="18" t="str">
        <f>INDEX(Above_Ground_Wall_Con!$A$4:$A$19,MATCH(Model_Input_Builder!$C284,Above_Ground_Wall_Con!$D$4:$D$19,0),1)</f>
        <v>Wood-Framed - 2x6 - 16 in OC - R-21 Cavity</v>
      </c>
      <c r="Q284" s="18" t="str">
        <f>INDEX(Ceiling_And_Roof_Con!$A$3:$A$7,MATCH(Model_Input_Builder!$D284,Ceiling_And_Roof_Con!$D$3:$D$7,0),1)</f>
        <v>Attic - R38 Cavity Insulation</v>
      </c>
      <c r="R284" s="18" t="str">
        <f>INDEX(Foundation_And_Floor_Con!$A$4:$A$27,MATCH(Model_Input_Builder!$E284,Foundation_And_Floor_Con!$AI$4:$AI$27,0),1)</f>
        <v>Unheated Basement - R30 Cavity Insulation</v>
      </c>
      <c r="S284" s="18" t="str">
        <f>INDEX(Windows!$A$4:$A$26,MATCH(Model_Input_Builder!$F284,Windows!$E$4:$E$26,0),1)</f>
        <v>Double, tint, metal, TB</v>
      </c>
      <c r="T284" s="18">
        <f>INDEX(Windows!$C$4:$C$26,MATCH(Model_Input_Builder!$F284,Windows!$E$4:$E$26,0),1)</f>
        <v>0.6</v>
      </c>
      <c r="U284" s="18">
        <f>INDEX(Windows!$D$4:$D$26,MATCH(Model_Input_Builder!$F284,Windows!$E$4:$E$26,0),1)</f>
        <v>0.51</v>
      </c>
      <c r="V284" s="18" t="s">
        <v>278</v>
      </c>
      <c r="W284" s="18" t="s">
        <v>278</v>
      </c>
      <c r="X284" s="18" t="s">
        <v>347</v>
      </c>
      <c r="Y284" s="18" t="s">
        <v>33</v>
      </c>
      <c r="Z284" s="18" t="s">
        <v>34</v>
      </c>
      <c r="AA284" s="93">
        <f>INDEX(Duct_Leakage!$A$3:$A$6,MATCH(Model_Input_Builder!$G284,Duct_Leakage!$E$3:$E$6,0),1)</f>
        <v>0.127</v>
      </c>
      <c r="AB284" s="93">
        <f>INDEX(Duct_Leakage!$B$3:$B$6,MATCH(Model_Input_Builder!$G284,Duct_Leakage!$E$3:$E$6,0),1)</f>
        <v>6.3E-2</v>
      </c>
      <c r="AC284" s="18">
        <v>30</v>
      </c>
      <c r="AD284" s="18">
        <v>30</v>
      </c>
      <c r="AE284" s="18" t="s">
        <v>68</v>
      </c>
      <c r="AF284" s="18" t="s">
        <v>36</v>
      </c>
      <c r="AG284" s="49">
        <v>0</v>
      </c>
      <c r="AH284" s="18">
        <v>0</v>
      </c>
      <c r="AI284" s="18" t="s">
        <v>68</v>
      </c>
      <c r="AJ284" s="18" t="s">
        <v>68</v>
      </c>
      <c r="AK284" s="18" t="s">
        <v>68</v>
      </c>
      <c r="AL284" s="18" t="s">
        <v>68</v>
      </c>
      <c r="AM284" s="18" t="s">
        <v>68</v>
      </c>
      <c r="AN284" s="18">
        <v>0</v>
      </c>
      <c r="AO284" s="18">
        <v>0</v>
      </c>
    </row>
    <row r="285" spans="1:41" x14ac:dyDescent="0.25">
      <c r="A285" s="118">
        <v>281</v>
      </c>
      <c r="B285" s="118">
        <v>2</v>
      </c>
      <c r="C285" s="118">
        <v>5</v>
      </c>
      <c r="D285" s="118">
        <v>5</v>
      </c>
      <c r="E285" s="118">
        <v>7</v>
      </c>
      <c r="F285" s="118">
        <v>1</v>
      </c>
      <c r="G285" s="118">
        <v>4</v>
      </c>
      <c r="H285" s="118">
        <v>4</v>
      </c>
      <c r="I285" s="118" t="s">
        <v>1095</v>
      </c>
      <c r="K285" s="116" t="s">
        <v>2063</v>
      </c>
      <c r="L285" s="18">
        <v>1</v>
      </c>
      <c r="M285" s="18" t="str">
        <f>INDEX(WeatherFiles!$A$14:$A$17,MATCH(Model_Input_Builder!$B285,WeatherFiles!$D$14:$D$17,0),1)</f>
        <v>USA_MT_Kalispell-Glacier.Park.Intl.AP.727790_TMY3</v>
      </c>
      <c r="N285" s="18">
        <v>0</v>
      </c>
      <c r="O285" s="18">
        <v>0</v>
      </c>
      <c r="P285" s="18" t="str">
        <f>INDEX(Above_Ground_Wall_Con!$A$4:$A$19,MATCH(Model_Input_Builder!$C285,Above_Ground_Wall_Con!$D$4:$D$19,0),1)</f>
        <v>Wood-Framed - 2x6 - 16 in OC - R-19 Cavity</v>
      </c>
      <c r="Q285" s="18" t="str">
        <f>INDEX(Ceiling_And_Roof_Con!$A$3:$A$7,MATCH(Model_Input_Builder!$D285,Ceiling_And_Roof_Con!$D$3:$D$7,0),1)</f>
        <v>Attic - R60 Cavity Insulation</v>
      </c>
      <c r="R285" s="18" t="str">
        <f>INDEX(Foundation_And_Floor_Con!$A$4:$A$27,MATCH(Model_Input_Builder!$E285,Foundation_And_Floor_Con!$AI$4:$AI$27,0),1)</f>
        <v>Slab - R5 Perimeter with No Thermal Break</v>
      </c>
      <c r="S285" s="18" t="str">
        <f>INDEX(Windows!$A$4:$A$26,MATCH(Model_Input_Builder!$F285,Windows!$E$4:$E$26,0),1)</f>
        <v>Single, clear, metal</v>
      </c>
      <c r="T285" s="18">
        <f>INDEX(Windows!$C$4:$C$26,MATCH(Model_Input_Builder!$F285,Windows!$E$4:$E$26,0),1)</f>
        <v>1.0900000000000001</v>
      </c>
      <c r="U285" s="18">
        <f>INDEX(Windows!$D$4:$D$26,MATCH(Model_Input_Builder!$F285,Windows!$E$4:$E$26,0),1)</f>
        <v>0.73</v>
      </c>
      <c r="V285" s="18" t="s">
        <v>278</v>
      </c>
      <c r="W285" s="18" t="s">
        <v>278</v>
      </c>
      <c r="X285" s="18" t="s">
        <v>347</v>
      </c>
      <c r="Y285" s="18" t="s">
        <v>33</v>
      </c>
      <c r="Z285" s="18" t="s">
        <v>34</v>
      </c>
      <c r="AA285" s="93">
        <f>INDEX(Duct_Leakage!$A$3:$A$6,MATCH(Model_Input_Builder!$G285,Duct_Leakage!$E$3:$E$6,0),1)</f>
        <v>0.18</v>
      </c>
      <c r="AB285" s="93">
        <f>INDEX(Duct_Leakage!$B$3:$B$6,MATCH(Model_Input_Builder!$G285,Duct_Leakage!$E$3:$E$6,0),1)</f>
        <v>0.09</v>
      </c>
      <c r="AC285" s="18">
        <v>30</v>
      </c>
      <c r="AD285" s="18">
        <v>30</v>
      </c>
      <c r="AE285" s="18" t="s">
        <v>68</v>
      </c>
      <c r="AF285" s="18" t="s">
        <v>36</v>
      </c>
      <c r="AG285" s="49">
        <v>0</v>
      </c>
      <c r="AH285" s="18">
        <v>0</v>
      </c>
      <c r="AI285" s="18" t="s">
        <v>68</v>
      </c>
      <c r="AJ285" s="18" t="s">
        <v>68</v>
      </c>
      <c r="AK285" s="18" t="s">
        <v>68</v>
      </c>
      <c r="AL285" s="18" t="s">
        <v>68</v>
      </c>
      <c r="AM285" s="18" t="s">
        <v>68</v>
      </c>
      <c r="AN285" s="18">
        <v>0</v>
      </c>
      <c r="AO285" s="18">
        <v>0</v>
      </c>
    </row>
    <row r="286" spans="1:41" x14ac:dyDescent="0.25">
      <c r="A286" s="118">
        <v>282</v>
      </c>
      <c r="B286" s="118">
        <v>2</v>
      </c>
      <c r="C286" s="118">
        <v>6</v>
      </c>
      <c r="D286" s="118">
        <v>2</v>
      </c>
      <c r="E286" s="118">
        <v>3</v>
      </c>
      <c r="F286" s="118">
        <v>15</v>
      </c>
      <c r="G286" s="118">
        <v>1</v>
      </c>
      <c r="H286" s="118">
        <v>1</v>
      </c>
      <c r="I286" s="118" t="s">
        <v>1096</v>
      </c>
      <c r="K286" s="116" t="s">
        <v>2064</v>
      </c>
      <c r="L286" s="18">
        <v>1</v>
      </c>
      <c r="M286" s="18" t="str">
        <f>INDEX(WeatherFiles!$A$14:$A$17,MATCH(Model_Input_Builder!$B286,WeatherFiles!$D$14:$D$17,0),1)</f>
        <v>USA_MT_Kalispell-Glacier.Park.Intl.AP.727790_TMY3</v>
      </c>
      <c r="N286" s="18">
        <v>0</v>
      </c>
      <c r="O286" s="18">
        <v>0</v>
      </c>
      <c r="P286" s="18" t="str">
        <f>INDEX(Above_Ground_Wall_Con!$A$4:$A$19,MATCH(Model_Input_Builder!$C286,Above_Ground_Wall_Con!$D$4:$D$19,0),1)</f>
        <v>Wood-Framed - 2x6 - 16 in OC - R-21 Cavity</v>
      </c>
      <c r="Q286" s="18" t="str">
        <f>INDEX(Ceiling_And_Roof_Con!$A$3:$A$7,MATCH(Model_Input_Builder!$D286,Ceiling_And_Roof_Con!$D$3:$D$7,0),1)</f>
        <v>Attic - R30 Cavity Insulation</v>
      </c>
      <c r="R286" s="18" t="str">
        <f>INDEX(Foundation_And_Floor_Con!$A$4:$A$27,MATCH(Model_Input_Builder!$E286,Foundation_And_Floor_Con!$AI$4:$AI$27,0),1)</f>
        <v>Vented Crawlspace - R19 Cavity Insulation</v>
      </c>
      <c r="S286" s="18" t="str">
        <f>INDEX(Windows!$A$4:$A$26,MATCH(Model_Input_Builder!$F286,Windows!$E$4:$E$26,0),1)</f>
        <v>Double, low-e, high SHGC, argon, non-metal</v>
      </c>
      <c r="T286" s="18">
        <f>INDEX(Windows!$C$4:$C$26,MATCH(Model_Input_Builder!$F286,Windows!$E$4:$E$26,0),1)</f>
        <v>0.28999999999999998</v>
      </c>
      <c r="U286" s="18">
        <f>INDEX(Windows!$D$4:$D$26,MATCH(Model_Input_Builder!$F286,Windows!$E$4:$E$26,0),1)</f>
        <v>0.5</v>
      </c>
      <c r="V286" s="18" t="s">
        <v>278</v>
      </c>
      <c r="W286" s="18" t="s">
        <v>278</v>
      </c>
      <c r="X286" s="18" t="s">
        <v>347</v>
      </c>
      <c r="Y286" s="18" t="s">
        <v>33</v>
      </c>
      <c r="Z286" s="18" t="s">
        <v>34</v>
      </c>
      <c r="AA286" s="93">
        <f>INDEX(Duct_Leakage!$A$3:$A$6,MATCH(Model_Input_Builder!$G286,Duct_Leakage!$E$3:$E$6,0),1)</f>
        <v>0.03</v>
      </c>
      <c r="AB286" s="93">
        <f>INDEX(Duct_Leakage!$B$3:$B$6,MATCH(Model_Input_Builder!$G286,Duct_Leakage!$E$3:$E$6,0),1)</f>
        <v>1.4999999999999999E-2</v>
      </c>
      <c r="AC286" s="18">
        <v>30</v>
      </c>
      <c r="AD286" s="18">
        <v>30</v>
      </c>
      <c r="AE286" s="18" t="s">
        <v>68</v>
      </c>
      <c r="AF286" s="18" t="s">
        <v>36</v>
      </c>
      <c r="AG286" s="49">
        <v>0</v>
      </c>
      <c r="AH286" s="18">
        <v>0</v>
      </c>
      <c r="AI286" s="18" t="s">
        <v>68</v>
      </c>
      <c r="AJ286" s="18" t="s">
        <v>68</v>
      </c>
      <c r="AK286" s="18" t="s">
        <v>68</v>
      </c>
      <c r="AL286" s="18" t="s">
        <v>68</v>
      </c>
      <c r="AM286" s="18" t="s">
        <v>68</v>
      </c>
      <c r="AN286" s="18">
        <v>0</v>
      </c>
      <c r="AO286" s="18">
        <v>0</v>
      </c>
    </row>
    <row r="287" spans="1:41" x14ac:dyDescent="0.25">
      <c r="A287" s="118">
        <v>283</v>
      </c>
      <c r="B287" s="118">
        <v>2</v>
      </c>
      <c r="C287" s="118">
        <v>5</v>
      </c>
      <c r="D287" s="118">
        <v>5</v>
      </c>
      <c r="E287" s="118">
        <v>3</v>
      </c>
      <c r="F287" s="118">
        <v>13</v>
      </c>
      <c r="G287" s="118">
        <v>1</v>
      </c>
      <c r="H287" s="118">
        <v>3</v>
      </c>
      <c r="I287" s="118" t="s">
        <v>1097</v>
      </c>
      <c r="K287" s="116" t="s">
        <v>2065</v>
      </c>
      <c r="L287" s="18">
        <v>1</v>
      </c>
      <c r="M287" s="18" t="str">
        <f>INDEX(WeatherFiles!$A$14:$A$17,MATCH(Model_Input_Builder!$B287,WeatherFiles!$D$14:$D$17,0),1)</f>
        <v>USA_MT_Kalispell-Glacier.Park.Intl.AP.727790_TMY3</v>
      </c>
      <c r="N287" s="18">
        <v>0</v>
      </c>
      <c r="O287" s="18">
        <v>0</v>
      </c>
      <c r="P287" s="18" t="str">
        <f>INDEX(Above_Ground_Wall_Con!$A$4:$A$19,MATCH(Model_Input_Builder!$C287,Above_Ground_Wall_Con!$D$4:$D$19,0),1)</f>
        <v>Wood-Framed - 2x6 - 16 in OC - R-19 Cavity</v>
      </c>
      <c r="Q287" s="18" t="str">
        <f>INDEX(Ceiling_And_Roof_Con!$A$3:$A$7,MATCH(Model_Input_Builder!$D287,Ceiling_And_Roof_Con!$D$3:$D$7,0),1)</f>
        <v>Attic - R60 Cavity Insulation</v>
      </c>
      <c r="R287" s="18" t="str">
        <f>INDEX(Foundation_And_Floor_Con!$A$4:$A$27,MATCH(Model_Input_Builder!$E287,Foundation_And_Floor_Con!$AI$4:$AI$27,0),1)</f>
        <v>Vented Crawlspace - R19 Cavity Insulation</v>
      </c>
      <c r="S287" s="18" t="str">
        <f>INDEX(Windows!$A$4:$A$26,MATCH(Model_Input_Builder!$F287,Windows!$E$4:$E$26,0),1)</f>
        <v>Double, clear, non-metal</v>
      </c>
      <c r="T287" s="18">
        <f>INDEX(Windows!$C$4:$C$26,MATCH(Model_Input_Builder!$F287,Windows!$E$4:$E$26,0),1)</f>
        <v>0.52</v>
      </c>
      <c r="U287" s="18">
        <f>INDEX(Windows!$D$4:$D$26,MATCH(Model_Input_Builder!$F287,Windows!$E$4:$E$26,0),1)</f>
        <v>0.56999999999999995</v>
      </c>
      <c r="V287" s="18" t="s">
        <v>278</v>
      </c>
      <c r="W287" s="18" t="s">
        <v>278</v>
      </c>
      <c r="X287" s="18" t="s">
        <v>347</v>
      </c>
      <c r="Y287" s="18" t="s">
        <v>33</v>
      </c>
      <c r="Z287" s="18" t="s">
        <v>34</v>
      </c>
      <c r="AA287" s="93">
        <f>INDEX(Duct_Leakage!$A$3:$A$6,MATCH(Model_Input_Builder!$G287,Duct_Leakage!$E$3:$E$6,0),1)</f>
        <v>0.03</v>
      </c>
      <c r="AB287" s="93">
        <f>INDEX(Duct_Leakage!$B$3:$B$6,MATCH(Model_Input_Builder!$G287,Duct_Leakage!$E$3:$E$6,0),1)</f>
        <v>1.4999999999999999E-2</v>
      </c>
      <c r="AC287" s="18">
        <v>30</v>
      </c>
      <c r="AD287" s="18">
        <v>30</v>
      </c>
      <c r="AE287" s="18" t="s">
        <v>68</v>
      </c>
      <c r="AF287" s="18" t="s">
        <v>36</v>
      </c>
      <c r="AG287" s="49">
        <v>0</v>
      </c>
      <c r="AH287" s="18">
        <v>0</v>
      </c>
      <c r="AI287" s="18" t="s">
        <v>68</v>
      </c>
      <c r="AJ287" s="18" t="s">
        <v>68</v>
      </c>
      <c r="AK287" s="18" t="s">
        <v>68</v>
      </c>
      <c r="AL287" s="18" t="s">
        <v>68</v>
      </c>
      <c r="AM287" s="18" t="s">
        <v>68</v>
      </c>
      <c r="AN287" s="18">
        <v>0</v>
      </c>
      <c r="AO287" s="18">
        <v>0</v>
      </c>
    </row>
    <row r="288" spans="1:41" x14ac:dyDescent="0.25">
      <c r="A288" s="118">
        <v>284</v>
      </c>
      <c r="B288" s="118">
        <v>2</v>
      </c>
      <c r="C288" s="118">
        <v>2</v>
      </c>
      <c r="D288" s="118">
        <v>4</v>
      </c>
      <c r="E288" s="118">
        <v>9</v>
      </c>
      <c r="F288" s="118">
        <v>12</v>
      </c>
      <c r="G288" s="118">
        <v>4</v>
      </c>
      <c r="H288" s="118">
        <v>4</v>
      </c>
      <c r="I288" s="118" t="s">
        <v>1098</v>
      </c>
      <c r="K288" s="116" t="s">
        <v>2066</v>
      </c>
      <c r="L288" s="18">
        <v>1</v>
      </c>
      <c r="M288" s="18" t="str">
        <f>INDEX(WeatherFiles!$A$14:$A$17,MATCH(Model_Input_Builder!$B288,WeatherFiles!$D$14:$D$17,0),1)</f>
        <v>USA_MT_Kalispell-Glacier.Park.Intl.AP.727790_TMY3</v>
      </c>
      <c r="N288" s="18">
        <v>0</v>
      </c>
      <c r="O288" s="18">
        <v>0</v>
      </c>
      <c r="P288" s="18" t="str">
        <f>INDEX(Above_Ground_Wall_Con!$A$4:$A$19,MATCH(Model_Input_Builder!$C288,Above_Ground_Wall_Con!$D$4:$D$19,0),1)</f>
        <v>Wood-Framed - 2x4 - 16 in OC - R-11 Cavity</v>
      </c>
      <c r="Q288" s="18" t="str">
        <f>INDEX(Ceiling_And_Roof_Con!$A$3:$A$7,MATCH(Model_Input_Builder!$D288,Ceiling_And_Roof_Con!$D$3:$D$7,0),1)</f>
        <v>Attic - R49 Cavity Insulation</v>
      </c>
      <c r="R288" s="18" t="str">
        <f>INDEX(Foundation_And_Floor_Con!$A$4:$A$27,MATCH(Model_Input_Builder!$E288,Foundation_And_Floor_Con!$AI$4:$AI$27,0),1)</f>
        <v>Slab - R10 Perimeter with No Thermal Break</v>
      </c>
      <c r="S288" s="18" t="str">
        <f>INDEX(Windows!$A$4:$A$26,MATCH(Model_Input_Builder!$F288,Windows!$E$4:$E$26,0),1)</f>
        <v>Single, clear, non-metal</v>
      </c>
      <c r="T288" s="18">
        <f>INDEX(Windows!$C$4:$C$26,MATCH(Model_Input_Builder!$F288,Windows!$E$4:$E$26,0),1)</f>
        <v>0.88</v>
      </c>
      <c r="U288" s="18">
        <f>INDEX(Windows!$D$4:$D$26,MATCH(Model_Input_Builder!$F288,Windows!$E$4:$E$26,0),1)</f>
        <v>0.64</v>
      </c>
      <c r="V288" s="18" t="s">
        <v>278</v>
      </c>
      <c r="W288" s="18" t="s">
        <v>278</v>
      </c>
      <c r="X288" s="18" t="s">
        <v>347</v>
      </c>
      <c r="Y288" s="18" t="s">
        <v>33</v>
      </c>
      <c r="Z288" s="18" t="s">
        <v>34</v>
      </c>
      <c r="AA288" s="93">
        <f>INDEX(Duct_Leakage!$A$3:$A$6,MATCH(Model_Input_Builder!$G288,Duct_Leakage!$E$3:$E$6,0),1)</f>
        <v>0.18</v>
      </c>
      <c r="AB288" s="93">
        <f>INDEX(Duct_Leakage!$B$3:$B$6,MATCH(Model_Input_Builder!$G288,Duct_Leakage!$E$3:$E$6,0),1)</f>
        <v>0.09</v>
      </c>
      <c r="AC288" s="18">
        <v>30</v>
      </c>
      <c r="AD288" s="18">
        <v>30</v>
      </c>
      <c r="AE288" s="18" t="s">
        <v>68</v>
      </c>
      <c r="AF288" s="18" t="s">
        <v>36</v>
      </c>
      <c r="AG288" s="49">
        <v>0</v>
      </c>
      <c r="AH288" s="18">
        <v>0</v>
      </c>
      <c r="AI288" s="18" t="s">
        <v>68</v>
      </c>
      <c r="AJ288" s="18" t="s">
        <v>68</v>
      </c>
      <c r="AK288" s="18" t="s">
        <v>68</v>
      </c>
      <c r="AL288" s="18" t="s">
        <v>68</v>
      </c>
      <c r="AM288" s="18" t="s">
        <v>68</v>
      </c>
      <c r="AN288" s="18">
        <v>0</v>
      </c>
      <c r="AO288" s="18">
        <v>0</v>
      </c>
    </row>
    <row r="289" spans="1:41" x14ac:dyDescent="0.25">
      <c r="A289" s="118">
        <v>285</v>
      </c>
      <c r="B289" s="118">
        <v>4</v>
      </c>
      <c r="C289" s="118">
        <v>2</v>
      </c>
      <c r="D289" s="118">
        <v>5</v>
      </c>
      <c r="E289" s="118">
        <v>11</v>
      </c>
      <c r="F289" s="118">
        <v>14</v>
      </c>
      <c r="G289" s="118">
        <v>3</v>
      </c>
      <c r="H289" s="118">
        <v>2</v>
      </c>
      <c r="I289" s="118" t="s">
        <v>1099</v>
      </c>
      <c r="K289" s="116" t="s">
        <v>2067</v>
      </c>
      <c r="L289" s="18">
        <v>1</v>
      </c>
      <c r="M289" s="18" t="str">
        <f>INDEX(WeatherFiles!$A$14:$A$17,MATCH(Model_Input_Builder!$B289,WeatherFiles!$D$14:$D$17,0),1)</f>
        <v>USA_WA_Spokane.Intl.AP.727850_TMY3</v>
      </c>
      <c r="N289" s="18">
        <v>0</v>
      </c>
      <c r="O289" s="18">
        <v>0</v>
      </c>
      <c r="P289" s="18" t="str">
        <f>INDEX(Above_Ground_Wall_Con!$A$4:$A$19,MATCH(Model_Input_Builder!$C289,Above_Ground_Wall_Con!$D$4:$D$19,0),1)</f>
        <v>Wood-Framed - 2x4 - 16 in OC - R-11 Cavity</v>
      </c>
      <c r="Q289" s="18" t="str">
        <f>INDEX(Ceiling_And_Roof_Con!$A$3:$A$7,MATCH(Model_Input_Builder!$D289,Ceiling_And_Roof_Con!$D$3:$D$7,0),1)</f>
        <v>Attic - R60 Cavity Insulation</v>
      </c>
      <c r="R289" s="18" t="str">
        <f>INDEX(Foundation_And_Floor_Con!$A$4:$A$27,MATCH(Model_Input_Builder!$E289,Foundation_And_Floor_Con!$AI$4:$AI$27,0),1)</f>
        <v>Heated Basement - Uninsulated</v>
      </c>
      <c r="S289" s="18" t="str">
        <f>INDEX(Windows!$A$4:$A$26,MATCH(Model_Input_Builder!$F289,Windows!$E$4:$E$26,0),1)</f>
        <v>Double, tint, non-metal</v>
      </c>
      <c r="T289" s="18">
        <f>INDEX(Windows!$C$4:$C$26,MATCH(Model_Input_Builder!$F289,Windows!$E$4:$E$26,0),1)</f>
        <v>0.52</v>
      </c>
      <c r="U289" s="18">
        <f>INDEX(Windows!$D$4:$D$26,MATCH(Model_Input_Builder!$F289,Windows!$E$4:$E$26,0),1)</f>
        <v>0.47</v>
      </c>
      <c r="V289" s="18" t="s">
        <v>278</v>
      </c>
      <c r="W289" s="18" t="s">
        <v>278</v>
      </c>
      <c r="X289" s="18" t="s">
        <v>347</v>
      </c>
      <c r="Y289" s="18" t="s">
        <v>33</v>
      </c>
      <c r="Z289" s="18" t="s">
        <v>34</v>
      </c>
      <c r="AA289" s="93">
        <f>INDEX(Duct_Leakage!$A$3:$A$6,MATCH(Model_Input_Builder!$G289,Duct_Leakage!$E$3:$E$6,0),1)</f>
        <v>0.127</v>
      </c>
      <c r="AB289" s="93">
        <f>INDEX(Duct_Leakage!$B$3:$B$6,MATCH(Model_Input_Builder!$G289,Duct_Leakage!$E$3:$E$6,0),1)</f>
        <v>6.3E-2</v>
      </c>
      <c r="AC289" s="18">
        <v>30</v>
      </c>
      <c r="AD289" s="18">
        <v>30</v>
      </c>
      <c r="AE289" s="18" t="s">
        <v>68</v>
      </c>
      <c r="AF289" s="18" t="s">
        <v>36</v>
      </c>
      <c r="AG289" s="49">
        <v>0</v>
      </c>
      <c r="AH289" s="18">
        <v>0</v>
      </c>
      <c r="AI289" s="18" t="s">
        <v>68</v>
      </c>
      <c r="AJ289" s="18" t="s">
        <v>68</v>
      </c>
      <c r="AK289" s="18" t="s">
        <v>68</v>
      </c>
      <c r="AL289" s="18" t="s">
        <v>68</v>
      </c>
      <c r="AM289" s="18" t="s">
        <v>68</v>
      </c>
      <c r="AN289" s="18">
        <v>0</v>
      </c>
      <c r="AO289" s="18">
        <v>0</v>
      </c>
    </row>
    <row r="290" spans="1:41" x14ac:dyDescent="0.25">
      <c r="A290" s="118">
        <v>286</v>
      </c>
      <c r="B290" s="118">
        <v>3</v>
      </c>
      <c r="C290" s="118">
        <v>4</v>
      </c>
      <c r="D290" s="118">
        <v>1</v>
      </c>
      <c r="E290" s="118">
        <v>8</v>
      </c>
      <c r="F290" s="118">
        <v>10</v>
      </c>
      <c r="G290" s="118">
        <v>3</v>
      </c>
      <c r="H290" s="118">
        <v>4</v>
      </c>
      <c r="I290" s="118" t="s">
        <v>1100</v>
      </c>
      <c r="K290" s="116" t="s">
        <v>2068</v>
      </c>
      <c r="L290" s="18">
        <v>1</v>
      </c>
      <c r="M290" s="18" t="str">
        <f>INDEX(WeatherFiles!$A$14:$A$17,MATCH(Model_Input_Builder!$B290,WeatherFiles!$D$14:$D$17,0),1)</f>
        <v>USA_WA_Seattle-Tacoma.Intl.AP.727930_TMY3</v>
      </c>
      <c r="N290" s="18">
        <v>0</v>
      </c>
      <c r="O290" s="18">
        <v>0</v>
      </c>
      <c r="P290" s="18" t="str">
        <f>INDEX(Above_Ground_Wall_Con!$A$4:$A$19,MATCH(Model_Input_Builder!$C290,Above_Ground_Wall_Con!$D$4:$D$19,0),1)</f>
        <v>Wood-Framed - 2x6 - 16 in OC - R-0 Cavity</v>
      </c>
      <c r="Q290" s="18" t="str">
        <f>INDEX(Ceiling_And_Roof_Con!$A$3:$A$7,MATCH(Model_Input_Builder!$D290,Ceiling_And_Roof_Con!$D$3:$D$7,0),1)</f>
        <v>Attic - R0 Cavity Insulation</v>
      </c>
      <c r="R290" s="18" t="str">
        <f>INDEX(Foundation_And_Floor_Con!$A$4:$A$27,MATCH(Model_Input_Builder!$E290,Foundation_And_Floor_Con!$AI$4:$AI$27,0),1)</f>
        <v>Slab - R5 Under Full Slab with R5 Thermal Break</v>
      </c>
      <c r="S290" s="18" t="str">
        <f>INDEX(Windows!$A$4:$A$26,MATCH(Model_Input_Builder!$F290,Windows!$E$4:$E$26,0),1)</f>
        <v>Double, low-e, medium SHGC, argon, metal, TB</v>
      </c>
      <c r="T290" s="18">
        <f>INDEX(Windows!$C$4:$C$26,MATCH(Model_Input_Builder!$F290,Windows!$E$4:$E$26,0),1)</f>
        <v>0.42</v>
      </c>
      <c r="U290" s="18">
        <f>INDEX(Windows!$D$4:$D$26,MATCH(Model_Input_Builder!$F290,Windows!$E$4:$E$26,0),1)</f>
        <v>0.35</v>
      </c>
      <c r="V290" s="18" t="s">
        <v>278</v>
      </c>
      <c r="W290" s="18" t="s">
        <v>278</v>
      </c>
      <c r="X290" s="18" t="s">
        <v>347</v>
      </c>
      <c r="Y290" s="18" t="s">
        <v>33</v>
      </c>
      <c r="Z290" s="18" t="s">
        <v>34</v>
      </c>
      <c r="AA290" s="93">
        <f>INDEX(Duct_Leakage!$A$3:$A$6,MATCH(Model_Input_Builder!$G290,Duct_Leakage!$E$3:$E$6,0),1)</f>
        <v>0.127</v>
      </c>
      <c r="AB290" s="93">
        <f>INDEX(Duct_Leakage!$B$3:$B$6,MATCH(Model_Input_Builder!$G290,Duct_Leakage!$E$3:$E$6,0),1)</f>
        <v>6.3E-2</v>
      </c>
      <c r="AC290" s="18">
        <v>30</v>
      </c>
      <c r="AD290" s="18">
        <v>30</v>
      </c>
      <c r="AE290" s="18" t="s">
        <v>68</v>
      </c>
      <c r="AF290" s="18" t="s">
        <v>36</v>
      </c>
      <c r="AG290" s="49">
        <v>0</v>
      </c>
      <c r="AH290" s="18">
        <v>0</v>
      </c>
      <c r="AI290" s="18" t="s">
        <v>68</v>
      </c>
      <c r="AJ290" s="18" t="s">
        <v>68</v>
      </c>
      <c r="AK290" s="18" t="s">
        <v>68</v>
      </c>
      <c r="AL290" s="18" t="s">
        <v>68</v>
      </c>
      <c r="AM290" s="18" t="s">
        <v>68</v>
      </c>
      <c r="AN290" s="18">
        <v>0</v>
      </c>
      <c r="AO290" s="18">
        <v>0</v>
      </c>
    </row>
    <row r="291" spans="1:41" x14ac:dyDescent="0.25">
      <c r="A291" s="118">
        <v>287</v>
      </c>
      <c r="B291" s="118">
        <v>4</v>
      </c>
      <c r="C291" s="118">
        <v>4</v>
      </c>
      <c r="D291" s="118">
        <v>3</v>
      </c>
      <c r="E291" s="118">
        <v>5</v>
      </c>
      <c r="F291" s="118">
        <v>6</v>
      </c>
      <c r="G291" s="118">
        <v>2</v>
      </c>
      <c r="H291" s="118">
        <v>2</v>
      </c>
      <c r="I291" s="118" t="s">
        <v>1101</v>
      </c>
      <c r="K291" s="116" t="s">
        <v>2069</v>
      </c>
      <c r="L291" s="18">
        <v>1</v>
      </c>
      <c r="M291" s="18" t="str">
        <f>INDEX(WeatherFiles!$A$14:$A$17,MATCH(Model_Input_Builder!$B291,WeatherFiles!$D$14:$D$17,0),1)</f>
        <v>USA_WA_Spokane.Intl.AP.727850_TMY3</v>
      </c>
      <c r="N291" s="18">
        <v>0</v>
      </c>
      <c r="O291" s="18">
        <v>0</v>
      </c>
      <c r="P291" s="18" t="str">
        <f>INDEX(Above_Ground_Wall_Con!$A$4:$A$19,MATCH(Model_Input_Builder!$C291,Above_Ground_Wall_Con!$D$4:$D$19,0),1)</f>
        <v>Wood-Framed - 2x6 - 16 in OC - R-0 Cavity</v>
      </c>
      <c r="Q291" s="18" t="str">
        <f>INDEX(Ceiling_And_Roof_Con!$A$3:$A$7,MATCH(Model_Input_Builder!$D291,Ceiling_And_Roof_Con!$D$3:$D$7,0),1)</f>
        <v>Attic - R38 Cavity Insulation</v>
      </c>
      <c r="R291" s="18" t="str">
        <f>INDEX(Foundation_And_Floor_Con!$A$4:$A$27,MATCH(Model_Input_Builder!$E291,Foundation_And_Floor_Con!$AI$4:$AI$27,0),1)</f>
        <v>Vented Crawlspace - R38 Cavity Insulation</v>
      </c>
      <c r="S291" s="18" t="str">
        <f>INDEX(Windows!$A$4:$A$26,MATCH(Model_Input_Builder!$F291,Windows!$E$4:$E$26,0),1)</f>
        <v>Double, low-e, low SHGC, argon, metal</v>
      </c>
      <c r="T291" s="18">
        <f>INDEX(Windows!$C$4:$C$26,MATCH(Model_Input_Builder!$F291,Windows!$E$4:$E$26,0),1)</f>
        <v>0.63</v>
      </c>
      <c r="U291" s="18">
        <f>INDEX(Windows!$D$4:$D$26,MATCH(Model_Input_Builder!$F291,Windows!$E$4:$E$26,0),1)</f>
        <v>0.26</v>
      </c>
      <c r="V291" s="18" t="s">
        <v>278</v>
      </c>
      <c r="W291" s="18" t="s">
        <v>278</v>
      </c>
      <c r="X291" s="18" t="s">
        <v>347</v>
      </c>
      <c r="Y291" s="18" t="s">
        <v>33</v>
      </c>
      <c r="Z291" s="18" t="s">
        <v>34</v>
      </c>
      <c r="AA291" s="93">
        <f>INDEX(Duct_Leakage!$A$3:$A$6,MATCH(Model_Input_Builder!$G291,Duct_Leakage!$E$3:$E$6,0),1)</f>
        <v>0.06</v>
      </c>
      <c r="AB291" s="93">
        <f>INDEX(Duct_Leakage!$B$3:$B$6,MATCH(Model_Input_Builder!$G291,Duct_Leakage!$E$3:$E$6,0),1)</f>
        <v>0.03</v>
      </c>
      <c r="AC291" s="18">
        <v>30</v>
      </c>
      <c r="AD291" s="18">
        <v>30</v>
      </c>
      <c r="AE291" s="18" t="s">
        <v>68</v>
      </c>
      <c r="AF291" s="18" t="s">
        <v>36</v>
      </c>
      <c r="AG291" s="49">
        <v>0</v>
      </c>
      <c r="AH291" s="18">
        <v>0</v>
      </c>
      <c r="AI291" s="18" t="s">
        <v>68</v>
      </c>
      <c r="AJ291" s="18" t="s">
        <v>68</v>
      </c>
      <c r="AK291" s="18" t="s">
        <v>68</v>
      </c>
      <c r="AL291" s="18" t="s">
        <v>68</v>
      </c>
      <c r="AM291" s="18" t="s">
        <v>68</v>
      </c>
      <c r="AN291" s="18">
        <v>0</v>
      </c>
      <c r="AO291" s="18">
        <v>0</v>
      </c>
    </row>
    <row r="292" spans="1:41" x14ac:dyDescent="0.25">
      <c r="A292" s="118">
        <v>288</v>
      </c>
      <c r="B292" s="118">
        <v>4</v>
      </c>
      <c r="C292" s="118">
        <v>1</v>
      </c>
      <c r="D292" s="118">
        <v>4</v>
      </c>
      <c r="E292" s="118">
        <v>3</v>
      </c>
      <c r="F292" s="118">
        <v>8</v>
      </c>
      <c r="G292" s="118">
        <v>3</v>
      </c>
      <c r="H292" s="118">
        <v>2</v>
      </c>
      <c r="I292" s="118" t="s">
        <v>1102</v>
      </c>
      <c r="K292" s="116" t="s">
        <v>2070</v>
      </c>
      <c r="L292" s="18">
        <v>1</v>
      </c>
      <c r="M292" s="18" t="str">
        <f>INDEX(WeatherFiles!$A$14:$A$17,MATCH(Model_Input_Builder!$B292,WeatherFiles!$D$14:$D$17,0),1)</f>
        <v>USA_WA_Spokane.Intl.AP.727850_TMY3</v>
      </c>
      <c r="N292" s="18">
        <v>0</v>
      </c>
      <c r="O292" s="18">
        <v>0</v>
      </c>
      <c r="P292" s="18" t="str">
        <f>INDEX(Above_Ground_Wall_Con!$A$4:$A$19,MATCH(Model_Input_Builder!$C292,Above_Ground_Wall_Con!$D$4:$D$19,0),1)</f>
        <v>Wood-Framed - 2x4 - 16 in OC - R-0 Cavity</v>
      </c>
      <c r="Q292" s="18" t="str">
        <f>INDEX(Ceiling_And_Roof_Con!$A$3:$A$7,MATCH(Model_Input_Builder!$D292,Ceiling_And_Roof_Con!$D$3:$D$7,0),1)</f>
        <v>Attic - R49 Cavity Insulation</v>
      </c>
      <c r="R292" s="18" t="str">
        <f>INDEX(Foundation_And_Floor_Con!$A$4:$A$27,MATCH(Model_Input_Builder!$E292,Foundation_And_Floor_Con!$AI$4:$AI$27,0),1)</f>
        <v>Vented Crawlspace - R19 Cavity Insulation</v>
      </c>
      <c r="S292" s="18" t="str">
        <f>INDEX(Windows!$A$4:$A$26,MATCH(Model_Input_Builder!$F292,Windows!$E$4:$E$26,0),1)</f>
        <v>Double, tint, metal, TB</v>
      </c>
      <c r="T292" s="18">
        <f>INDEX(Windows!$C$4:$C$26,MATCH(Model_Input_Builder!$F292,Windows!$E$4:$E$26,0),1)</f>
        <v>0.6</v>
      </c>
      <c r="U292" s="18">
        <f>INDEX(Windows!$D$4:$D$26,MATCH(Model_Input_Builder!$F292,Windows!$E$4:$E$26,0),1)</f>
        <v>0.51</v>
      </c>
      <c r="V292" s="18" t="s">
        <v>278</v>
      </c>
      <c r="W292" s="18" t="s">
        <v>278</v>
      </c>
      <c r="X292" s="18" t="s">
        <v>347</v>
      </c>
      <c r="Y292" s="18" t="s">
        <v>33</v>
      </c>
      <c r="Z292" s="18" t="s">
        <v>34</v>
      </c>
      <c r="AA292" s="93">
        <f>INDEX(Duct_Leakage!$A$3:$A$6,MATCH(Model_Input_Builder!$G292,Duct_Leakage!$E$3:$E$6,0),1)</f>
        <v>0.127</v>
      </c>
      <c r="AB292" s="93">
        <f>INDEX(Duct_Leakage!$B$3:$B$6,MATCH(Model_Input_Builder!$G292,Duct_Leakage!$E$3:$E$6,0),1)</f>
        <v>6.3E-2</v>
      </c>
      <c r="AC292" s="18">
        <v>30</v>
      </c>
      <c r="AD292" s="18">
        <v>30</v>
      </c>
      <c r="AE292" s="18" t="s">
        <v>68</v>
      </c>
      <c r="AF292" s="18" t="s">
        <v>36</v>
      </c>
      <c r="AG292" s="49">
        <v>0</v>
      </c>
      <c r="AH292" s="18">
        <v>0</v>
      </c>
      <c r="AI292" s="18" t="s">
        <v>68</v>
      </c>
      <c r="AJ292" s="18" t="s">
        <v>68</v>
      </c>
      <c r="AK292" s="18" t="s">
        <v>68</v>
      </c>
      <c r="AL292" s="18" t="s">
        <v>68</v>
      </c>
      <c r="AM292" s="18" t="s">
        <v>68</v>
      </c>
      <c r="AN292" s="18">
        <v>0</v>
      </c>
      <c r="AO292" s="18">
        <v>0</v>
      </c>
    </row>
    <row r="293" spans="1:41" x14ac:dyDescent="0.25">
      <c r="A293" s="118">
        <v>289</v>
      </c>
      <c r="B293" s="118">
        <v>2</v>
      </c>
      <c r="C293" s="118">
        <v>5</v>
      </c>
      <c r="D293" s="118">
        <v>2</v>
      </c>
      <c r="E293" s="118">
        <v>16</v>
      </c>
      <c r="F293" s="118">
        <v>13</v>
      </c>
      <c r="G293" s="118">
        <v>3</v>
      </c>
      <c r="H293" s="118">
        <v>4</v>
      </c>
      <c r="I293" s="118" t="s">
        <v>1103</v>
      </c>
      <c r="K293" s="116" t="s">
        <v>2071</v>
      </c>
      <c r="L293" s="18">
        <v>1</v>
      </c>
      <c r="M293" s="18" t="str">
        <f>INDEX(WeatherFiles!$A$14:$A$17,MATCH(Model_Input_Builder!$B293,WeatherFiles!$D$14:$D$17,0),1)</f>
        <v>USA_MT_Kalispell-Glacier.Park.Intl.AP.727790_TMY3</v>
      </c>
      <c r="N293" s="18">
        <v>0</v>
      </c>
      <c r="O293" s="18">
        <v>0</v>
      </c>
      <c r="P293" s="18" t="str">
        <f>INDEX(Above_Ground_Wall_Con!$A$4:$A$19,MATCH(Model_Input_Builder!$C293,Above_Ground_Wall_Con!$D$4:$D$19,0),1)</f>
        <v>Wood-Framed - 2x6 - 16 in OC - R-19 Cavity</v>
      </c>
      <c r="Q293" s="18" t="str">
        <f>INDEX(Ceiling_And_Roof_Con!$A$3:$A$7,MATCH(Model_Input_Builder!$D293,Ceiling_And_Roof_Con!$D$3:$D$7,0),1)</f>
        <v>Attic - R30 Cavity Insulation</v>
      </c>
      <c r="R293" s="18" t="str">
        <f>INDEX(Foundation_And_Floor_Con!$A$4:$A$27,MATCH(Model_Input_Builder!$E293,Foundation_And_Floor_Con!$AI$4:$AI$27,0),1)</f>
        <v>Unheated Basement - R13 Cavity Insulation</v>
      </c>
      <c r="S293" s="18" t="str">
        <f>INDEX(Windows!$A$4:$A$26,MATCH(Model_Input_Builder!$F293,Windows!$E$4:$E$26,0),1)</f>
        <v>Double, clear, non-metal</v>
      </c>
      <c r="T293" s="18">
        <f>INDEX(Windows!$C$4:$C$26,MATCH(Model_Input_Builder!$F293,Windows!$E$4:$E$26,0),1)</f>
        <v>0.52</v>
      </c>
      <c r="U293" s="18">
        <f>INDEX(Windows!$D$4:$D$26,MATCH(Model_Input_Builder!$F293,Windows!$E$4:$E$26,0),1)</f>
        <v>0.56999999999999995</v>
      </c>
      <c r="V293" s="18" t="s">
        <v>278</v>
      </c>
      <c r="W293" s="18" t="s">
        <v>278</v>
      </c>
      <c r="X293" s="18" t="s">
        <v>347</v>
      </c>
      <c r="Y293" s="18" t="s">
        <v>33</v>
      </c>
      <c r="Z293" s="18" t="s">
        <v>34</v>
      </c>
      <c r="AA293" s="93">
        <f>INDEX(Duct_Leakage!$A$3:$A$6,MATCH(Model_Input_Builder!$G293,Duct_Leakage!$E$3:$E$6,0),1)</f>
        <v>0.127</v>
      </c>
      <c r="AB293" s="93">
        <f>INDEX(Duct_Leakage!$B$3:$B$6,MATCH(Model_Input_Builder!$G293,Duct_Leakage!$E$3:$E$6,0),1)</f>
        <v>6.3E-2</v>
      </c>
      <c r="AC293" s="18">
        <v>30</v>
      </c>
      <c r="AD293" s="18">
        <v>30</v>
      </c>
      <c r="AE293" s="18" t="s">
        <v>68</v>
      </c>
      <c r="AF293" s="18" t="s">
        <v>36</v>
      </c>
      <c r="AG293" s="49">
        <v>0</v>
      </c>
      <c r="AH293" s="18">
        <v>0</v>
      </c>
      <c r="AI293" s="18" t="s">
        <v>68</v>
      </c>
      <c r="AJ293" s="18" t="s">
        <v>68</v>
      </c>
      <c r="AK293" s="18" t="s">
        <v>68</v>
      </c>
      <c r="AL293" s="18" t="s">
        <v>68</v>
      </c>
      <c r="AM293" s="18" t="s">
        <v>68</v>
      </c>
      <c r="AN293" s="18">
        <v>0</v>
      </c>
      <c r="AO293" s="18">
        <v>0</v>
      </c>
    </row>
    <row r="294" spans="1:41" x14ac:dyDescent="0.25">
      <c r="A294" s="118">
        <v>290</v>
      </c>
      <c r="B294" s="118">
        <v>1</v>
      </c>
      <c r="C294" s="118">
        <v>6</v>
      </c>
      <c r="D294" s="118">
        <v>1</v>
      </c>
      <c r="E294" s="118">
        <v>16</v>
      </c>
      <c r="F294" s="118">
        <v>18</v>
      </c>
      <c r="G294" s="118">
        <v>3</v>
      </c>
      <c r="H294" s="118">
        <v>2</v>
      </c>
      <c r="I294" s="118" t="s">
        <v>1104</v>
      </c>
      <c r="K294" s="116" t="s">
        <v>2072</v>
      </c>
      <c r="L294" s="18">
        <v>1</v>
      </c>
      <c r="M294" s="18" t="str">
        <f>INDEX(WeatherFiles!$A$14:$A$17,MATCH(Model_Input_Builder!$B294,WeatherFiles!$D$14:$D$17,0),1)</f>
        <v>USA_ID_Boise.AP-Gowen.Field.ANGB.726810_TMY3</v>
      </c>
      <c r="N294" s="18">
        <v>0</v>
      </c>
      <c r="O294" s="18">
        <v>0</v>
      </c>
      <c r="P294" s="18" t="str">
        <f>INDEX(Above_Ground_Wall_Con!$A$4:$A$19,MATCH(Model_Input_Builder!$C294,Above_Ground_Wall_Con!$D$4:$D$19,0),1)</f>
        <v>Wood-Framed - 2x6 - 16 in OC - R-21 Cavity</v>
      </c>
      <c r="Q294" s="18" t="str">
        <f>INDEX(Ceiling_And_Roof_Con!$A$3:$A$7,MATCH(Model_Input_Builder!$D294,Ceiling_And_Roof_Con!$D$3:$D$7,0),1)</f>
        <v>Attic - R0 Cavity Insulation</v>
      </c>
      <c r="R294" s="18" t="str">
        <f>INDEX(Foundation_And_Floor_Con!$A$4:$A$27,MATCH(Model_Input_Builder!$E294,Foundation_And_Floor_Con!$AI$4:$AI$27,0),1)</f>
        <v>Unheated Basement - R13 Cavity Insulation</v>
      </c>
      <c r="S294" s="18" t="str">
        <f>INDEX(Windows!$A$4:$A$26,MATCH(Model_Input_Builder!$F294,Windows!$E$4:$E$26,0),1)</f>
        <v>Triple, low-e, high SHGC, argon, non-metal</v>
      </c>
      <c r="T294" s="18">
        <f>INDEX(Windows!$C$4:$C$26,MATCH(Model_Input_Builder!$F294,Windows!$E$4:$E$26,0),1)</f>
        <v>0.2</v>
      </c>
      <c r="U294" s="18">
        <f>INDEX(Windows!$D$4:$D$26,MATCH(Model_Input_Builder!$F294,Windows!$E$4:$E$26,0),1)</f>
        <v>0.41</v>
      </c>
      <c r="V294" s="18" t="s">
        <v>278</v>
      </c>
      <c r="W294" s="18" t="s">
        <v>278</v>
      </c>
      <c r="X294" s="18" t="s">
        <v>347</v>
      </c>
      <c r="Y294" s="18" t="s">
        <v>33</v>
      </c>
      <c r="Z294" s="18" t="s">
        <v>34</v>
      </c>
      <c r="AA294" s="93">
        <f>INDEX(Duct_Leakage!$A$3:$A$6,MATCH(Model_Input_Builder!$G294,Duct_Leakage!$E$3:$E$6,0),1)</f>
        <v>0.127</v>
      </c>
      <c r="AB294" s="93">
        <f>INDEX(Duct_Leakage!$B$3:$B$6,MATCH(Model_Input_Builder!$G294,Duct_Leakage!$E$3:$E$6,0),1)</f>
        <v>6.3E-2</v>
      </c>
      <c r="AC294" s="18">
        <v>30</v>
      </c>
      <c r="AD294" s="18">
        <v>30</v>
      </c>
      <c r="AE294" s="18" t="s">
        <v>68</v>
      </c>
      <c r="AF294" s="18" t="s">
        <v>36</v>
      </c>
      <c r="AG294" s="49">
        <v>0</v>
      </c>
      <c r="AH294" s="18">
        <v>0</v>
      </c>
      <c r="AI294" s="18" t="s">
        <v>68</v>
      </c>
      <c r="AJ294" s="18" t="s">
        <v>68</v>
      </c>
      <c r="AK294" s="18" t="s">
        <v>68</v>
      </c>
      <c r="AL294" s="18" t="s">
        <v>68</v>
      </c>
      <c r="AM294" s="18" t="s">
        <v>68</v>
      </c>
      <c r="AN294" s="18">
        <v>0</v>
      </c>
      <c r="AO294" s="18">
        <v>0</v>
      </c>
    </row>
    <row r="295" spans="1:41" x14ac:dyDescent="0.25">
      <c r="A295" s="118">
        <v>291</v>
      </c>
      <c r="B295" s="118">
        <v>4</v>
      </c>
      <c r="C295" s="118">
        <v>6</v>
      </c>
      <c r="D295" s="118">
        <v>4</v>
      </c>
      <c r="E295" s="118">
        <v>8</v>
      </c>
      <c r="F295" s="118">
        <v>16</v>
      </c>
      <c r="G295" s="118">
        <v>1</v>
      </c>
      <c r="H295" s="118">
        <v>3</v>
      </c>
      <c r="I295" s="118" t="s">
        <v>1105</v>
      </c>
      <c r="K295" s="116" t="s">
        <v>2073</v>
      </c>
      <c r="L295" s="18">
        <v>1</v>
      </c>
      <c r="M295" s="18" t="str">
        <f>INDEX(WeatherFiles!$A$14:$A$17,MATCH(Model_Input_Builder!$B295,WeatherFiles!$D$14:$D$17,0),1)</f>
        <v>USA_WA_Spokane.Intl.AP.727850_TMY3</v>
      </c>
      <c r="N295" s="18">
        <v>0</v>
      </c>
      <c r="O295" s="18">
        <v>0</v>
      </c>
      <c r="P295" s="18" t="str">
        <f>INDEX(Above_Ground_Wall_Con!$A$4:$A$19,MATCH(Model_Input_Builder!$C295,Above_Ground_Wall_Con!$D$4:$D$19,0),1)</f>
        <v>Wood-Framed - 2x6 - 16 in OC - R-21 Cavity</v>
      </c>
      <c r="Q295" s="18" t="str">
        <f>INDEX(Ceiling_And_Roof_Con!$A$3:$A$7,MATCH(Model_Input_Builder!$D295,Ceiling_And_Roof_Con!$D$3:$D$7,0),1)</f>
        <v>Attic - R49 Cavity Insulation</v>
      </c>
      <c r="R295" s="18" t="str">
        <f>INDEX(Foundation_And_Floor_Con!$A$4:$A$27,MATCH(Model_Input_Builder!$E295,Foundation_And_Floor_Con!$AI$4:$AI$27,0),1)</f>
        <v>Slab - R5 Under Full Slab with R5 Thermal Break</v>
      </c>
      <c r="S295" s="18" t="str">
        <f>INDEX(Windows!$A$4:$A$26,MATCH(Model_Input_Builder!$F295,Windows!$E$4:$E$26,0),1)</f>
        <v>Double, low-e, medium SHGC, argon, non-metal</v>
      </c>
      <c r="T295" s="18">
        <f>INDEX(Windows!$C$4:$C$26,MATCH(Model_Input_Builder!$F295,Windows!$E$4:$E$26,0),1)</f>
        <v>0.28000000000000003</v>
      </c>
      <c r="U295" s="18">
        <f>INDEX(Windows!$D$4:$D$26,MATCH(Model_Input_Builder!$F295,Windows!$E$4:$E$26,0),1)</f>
        <v>0.31</v>
      </c>
      <c r="V295" s="18" t="s">
        <v>278</v>
      </c>
      <c r="W295" s="18" t="s">
        <v>278</v>
      </c>
      <c r="X295" s="18" t="s">
        <v>347</v>
      </c>
      <c r="Y295" s="18" t="s">
        <v>33</v>
      </c>
      <c r="Z295" s="18" t="s">
        <v>34</v>
      </c>
      <c r="AA295" s="93">
        <f>INDEX(Duct_Leakage!$A$3:$A$6,MATCH(Model_Input_Builder!$G295,Duct_Leakage!$E$3:$E$6,0),1)</f>
        <v>0.03</v>
      </c>
      <c r="AB295" s="93">
        <f>INDEX(Duct_Leakage!$B$3:$B$6,MATCH(Model_Input_Builder!$G295,Duct_Leakage!$E$3:$E$6,0),1)</f>
        <v>1.4999999999999999E-2</v>
      </c>
      <c r="AC295" s="18">
        <v>30</v>
      </c>
      <c r="AD295" s="18">
        <v>30</v>
      </c>
      <c r="AE295" s="18" t="s">
        <v>68</v>
      </c>
      <c r="AF295" s="18" t="s">
        <v>36</v>
      </c>
      <c r="AG295" s="49">
        <v>0</v>
      </c>
      <c r="AH295" s="18">
        <v>0</v>
      </c>
      <c r="AI295" s="18" t="s">
        <v>68</v>
      </c>
      <c r="AJ295" s="18" t="s">
        <v>68</v>
      </c>
      <c r="AK295" s="18" t="s">
        <v>68</v>
      </c>
      <c r="AL295" s="18" t="s">
        <v>68</v>
      </c>
      <c r="AM295" s="18" t="s">
        <v>68</v>
      </c>
      <c r="AN295" s="18">
        <v>0</v>
      </c>
      <c r="AO295" s="18">
        <v>0</v>
      </c>
    </row>
    <row r="296" spans="1:41" x14ac:dyDescent="0.25">
      <c r="A296" s="118">
        <v>292</v>
      </c>
      <c r="B296" s="118">
        <v>1</v>
      </c>
      <c r="C296" s="118">
        <v>5</v>
      </c>
      <c r="D296" s="118">
        <v>3</v>
      </c>
      <c r="E296" s="118">
        <v>17</v>
      </c>
      <c r="F296" s="118">
        <v>17</v>
      </c>
      <c r="G296" s="118">
        <v>4</v>
      </c>
      <c r="H296" s="118">
        <v>1</v>
      </c>
      <c r="I296" s="118" t="s">
        <v>1106</v>
      </c>
      <c r="K296" s="116" t="s">
        <v>2074</v>
      </c>
      <c r="L296" s="18">
        <v>1</v>
      </c>
      <c r="M296" s="18" t="str">
        <f>INDEX(WeatherFiles!$A$14:$A$17,MATCH(Model_Input_Builder!$B296,WeatherFiles!$D$14:$D$17,0),1)</f>
        <v>USA_ID_Boise.AP-Gowen.Field.ANGB.726810_TMY3</v>
      </c>
      <c r="N296" s="18">
        <v>0</v>
      </c>
      <c r="O296" s="18">
        <v>0</v>
      </c>
      <c r="P296" s="18" t="str">
        <f>INDEX(Above_Ground_Wall_Con!$A$4:$A$19,MATCH(Model_Input_Builder!$C296,Above_Ground_Wall_Con!$D$4:$D$19,0),1)</f>
        <v>Wood-Framed - 2x6 - 16 in OC - R-19 Cavity</v>
      </c>
      <c r="Q296" s="18" t="str">
        <f>INDEX(Ceiling_And_Roof_Con!$A$3:$A$7,MATCH(Model_Input_Builder!$D296,Ceiling_And_Roof_Con!$D$3:$D$7,0),1)</f>
        <v>Attic - R38 Cavity Insulation</v>
      </c>
      <c r="R296" s="18" t="str">
        <f>INDEX(Foundation_And_Floor_Con!$A$4:$A$27,MATCH(Model_Input_Builder!$E296,Foundation_And_Floor_Con!$AI$4:$AI$27,0),1)</f>
        <v>Unheated Basement - R19 Cavity Insulation</v>
      </c>
      <c r="S296" s="18" t="str">
        <f>INDEX(Windows!$A$4:$A$26,MATCH(Model_Input_Builder!$F296,Windows!$E$4:$E$26,0),1)</f>
        <v>Double, low-e, low SHGC, argon, non-metal</v>
      </c>
      <c r="T296" s="18">
        <f>INDEX(Windows!$C$4:$C$26,MATCH(Model_Input_Builder!$F296,Windows!$E$4:$E$26,0),1)</f>
        <v>0.27</v>
      </c>
      <c r="U296" s="18">
        <f>INDEX(Windows!$D$4:$D$26,MATCH(Model_Input_Builder!$F296,Windows!$E$4:$E$26,0),1)</f>
        <v>0.2</v>
      </c>
      <c r="V296" s="18" t="s">
        <v>278</v>
      </c>
      <c r="W296" s="18" t="s">
        <v>278</v>
      </c>
      <c r="X296" s="18" t="s">
        <v>347</v>
      </c>
      <c r="Y296" s="18" t="s">
        <v>33</v>
      </c>
      <c r="Z296" s="18" t="s">
        <v>34</v>
      </c>
      <c r="AA296" s="93">
        <f>INDEX(Duct_Leakage!$A$3:$A$6,MATCH(Model_Input_Builder!$G296,Duct_Leakage!$E$3:$E$6,0),1)</f>
        <v>0.18</v>
      </c>
      <c r="AB296" s="93">
        <f>INDEX(Duct_Leakage!$B$3:$B$6,MATCH(Model_Input_Builder!$G296,Duct_Leakage!$E$3:$E$6,0),1)</f>
        <v>0.09</v>
      </c>
      <c r="AC296" s="18">
        <v>30</v>
      </c>
      <c r="AD296" s="18">
        <v>30</v>
      </c>
      <c r="AE296" s="18" t="s">
        <v>68</v>
      </c>
      <c r="AF296" s="18" t="s">
        <v>36</v>
      </c>
      <c r="AG296" s="49">
        <v>0</v>
      </c>
      <c r="AH296" s="18">
        <v>0</v>
      </c>
      <c r="AI296" s="18" t="s">
        <v>68</v>
      </c>
      <c r="AJ296" s="18" t="s">
        <v>68</v>
      </c>
      <c r="AK296" s="18" t="s">
        <v>68</v>
      </c>
      <c r="AL296" s="18" t="s">
        <v>68</v>
      </c>
      <c r="AM296" s="18" t="s">
        <v>68</v>
      </c>
      <c r="AN296" s="18">
        <v>0</v>
      </c>
      <c r="AO296" s="18">
        <v>0</v>
      </c>
    </row>
    <row r="297" spans="1:41" x14ac:dyDescent="0.25">
      <c r="A297" s="118">
        <v>293</v>
      </c>
      <c r="B297" s="118">
        <v>1</v>
      </c>
      <c r="C297" s="118">
        <v>1</v>
      </c>
      <c r="D297" s="118">
        <v>4</v>
      </c>
      <c r="E297" s="118">
        <v>2</v>
      </c>
      <c r="F297" s="118">
        <v>3</v>
      </c>
      <c r="G297" s="118">
        <v>2</v>
      </c>
      <c r="H297" s="118">
        <v>3</v>
      </c>
      <c r="I297" s="118" t="s">
        <v>1107</v>
      </c>
      <c r="K297" s="116" t="s">
        <v>2075</v>
      </c>
      <c r="L297" s="18">
        <v>1</v>
      </c>
      <c r="M297" s="18" t="str">
        <f>INDEX(WeatherFiles!$A$14:$A$17,MATCH(Model_Input_Builder!$B297,WeatherFiles!$D$14:$D$17,0),1)</f>
        <v>USA_ID_Boise.AP-Gowen.Field.ANGB.726810_TMY3</v>
      </c>
      <c r="N297" s="18">
        <v>0</v>
      </c>
      <c r="O297" s="18">
        <v>0</v>
      </c>
      <c r="P297" s="18" t="str">
        <f>INDEX(Above_Ground_Wall_Con!$A$4:$A$19,MATCH(Model_Input_Builder!$C297,Above_Ground_Wall_Con!$D$4:$D$19,0),1)</f>
        <v>Wood-Framed - 2x4 - 16 in OC - R-0 Cavity</v>
      </c>
      <c r="Q297" s="18" t="str">
        <f>INDEX(Ceiling_And_Roof_Con!$A$3:$A$7,MATCH(Model_Input_Builder!$D297,Ceiling_And_Roof_Con!$D$3:$D$7,0),1)</f>
        <v>Attic - R49 Cavity Insulation</v>
      </c>
      <c r="R297" s="18" t="str">
        <f>INDEX(Foundation_And_Floor_Con!$A$4:$A$27,MATCH(Model_Input_Builder!$E297,Foundation_And_Floor_Con!$AI$4:$AI$27,0),1)</f>
        <v>Vented Crawlspace - R13 Cavity Insulation</v>
      </c>
      <c r="S297" s="18" t="str">
        <f>INDEX(Windows!$A$4:$A$26,MATCH(Model_Input_Builder!$F297,Windows!$E$4:$E$26,0),1)</f>
        <v>Double, tint, metal</v>
      </c>
      <c r="T297" s="18">
        <f>INDEX(Windows!$C$4:$C$26,MATCH(Model_Input_Builder!$F297,Windows!$E$4:$E$26,0),1)</f>
        <v>0.83</v>
      </c>
      <c r="U297" s="18">
        <f>INDEX(Windows!$D$4:$D$26,MATCH(Model_Input_Builder!$F297,Windows!$E$4:$E$26,0),1)</f>
        <v>0.54</v>
      </c>
      <c r="V297" s="18" t="s">
        <v>278</v>
      </c>
      <c r="W297" s="18" t="s">
        <v>278</v>
      </c>
      <c r="X297" s="18" t="s">
        <v>347</v>
      </c>
      <c r="Y297" s="18" t="s">
        <v>33</v>
      </c>
      <c r="Z297" s="18" t="s">
        <v>34</v>
      </c>
      <c r="AA297" s="93">
        <f>INDEX(Duct_Leakage!$A$3:$A$6,MATCH(Model_Input_Builder!$G297,Duct_Leakage!$E$3:$E$6,0),1)</f>
        <v>0.06</v>
      </c>
      <c r="AB297" s="93">
        <f>INDEX(Duct_Leakage!$B$3:$B$6,MATCH(Model_Input_Builder!$G297,Duct_Leakage!$E$3:$E$6,0),1)</f>
        <v>0.03</v>
      </c>
      <c r="AC297" s="18">
        <v>30</v>
      </c>
      <c r="AD297" s="18">
        <v>30</v>
      </c>
      <c r="AE297" s="18" t="s">
        <v>68</v>
      </c>
      <c r="AF297" s="18" t="s">
        <v>36</v>
      </c>
      <c r="AG297" s="49">
        <v>0</v>
      </c>
      <c r="AH297" s="18">
        <v>0</v>
      </c>
      <c r="AI297" s="18" t="s">
        <v>68</v>
      </c>
      <c r="AJ297" s="18" t="s">
        <v>68</v>
      </c>
      <c r="AK297" s="18" t="s">
        <v>68</v>
      </c>
      <c r="AL297" s="18" t="s">
        <v>68</v>
      </c>
      <c r="AM297" s="18" t="s">
        <v>68</v>
      </c>
      <c r="AN297" s="18">
        <v>0</v>
      </c>
      <c r="AO297" s="18">
        <v>0</v>
      </c>
    </row>
    <row r="298" spans="1:41" x14ac:dyDescent="0.25">
      <c r="A298" s="118">
        <v>294</v>
      </c>
      <c r="B298" s="118">
        <v>4</v>
      </c>
      <c r="C298" s="118">
        <v>6</v>
      </c>
      <c r="D298" s="118">
        <v>5</v>
      </c>
      <c r="E298" s="118">
        <v>16</v>
      </c>
      <c r="F298" s="118">
        <v>12</v>
      </c>
      <c r="G298" s="118">
        <v>4</v>
      </c>
      <c r="H298" s="118">
        <v>1</v>
      </c>
      <c r="I298" s="118" t="s">
        <v>1108</v>
      </c>
      <c r="K298" s="116" t="s">
        <v>2076</v>
      </c>
      <c r="L298" s="18">
        <v>1</v>
      </c>
      <c r="M298" s="18" t="str">
        <f>INDEX(WeatherFiles!$A$14:$A$17,MATCH(Model_Input_Builder!$B298,WeatherFiles!$D$14:$D$17,0),1)</f>
        <v>USA_WA_Spokane.Intl.AP.727850_TMY3</v>
      </c>
      <c r="N298" s="18">
        <v>0</v>
      </c>
      <c r="O298" s="18">
        <v>0</v>
      </c>
      <c r="P298" s="18" t="str">
        <f>INDEX(Above_Ground_Wall_Con!$A$4:$A$19,MATCH(Model_Input_Builder!$C298,Above_Ground_Wall_Con!$D$4:$D$19,0),1)</f>
        <v>Wood-Framed - 2x6 - 16 in OC - R-21 Cavity</v>
      </c>
      <c r="Q298" s="18" t="str">
        <f>INDEX(Ceiling_And_Roof_Con!$A$3:$A$7,MATCH(Model_Input_Builder!$D298,Ceiling_And_Roof_Con!$D$3:$D$7,0),1)</f>
        <v>Attic - R60 Cavity Insulation</v>
      </c>
      <c r="R298" s="18" t="str">
        <f>INDEX(Foundation_And_Floor_Con!$A$4:$A$27,MATCH(Model_Input_Builder!$E298,Foundation_And_Floor_Con!$AI$4:$AI$27,0),1)</f>
        <v>Unheated Basement - R13 Cavity Insulation</v>
      </c>
      <c r="S298" s="18" t="str">
        <f>INDEX(Windows!$A$4:$A$26,MATCH(Model_Input_Builder!$F298,Windows!$E$4:$E$26,0),1)</f>
        <v>Single, clear, non-metal</v>
      </c>
      <c r="T298" s="18">
        <f>INDEX(Windows!$C$4:$C$26,MATCH(Model_Input_Builder!$F298,Windows!$E$4:$E$26,0),1)</f>
        <v>0.88</v>
      </c>
      <c r="U298" s="18">
        <f>INDEX(Windows!$D$4:$D$26,MATCH(Model_Input_Builder!$F298,Windows!$E$4:$E$26,0),1)</f>
        <v>0.64</v>
      </c>
      <c r="V298" s="18" t="s">
        <v>278</v>
      </c>
      <c r="W298" s="18" t="s">
        <v>278</v>
      </c>
      <c r="X298" s="18" t="s">
        <v>347</v>
      </c>
      <c r="Y298" s="18" t="s">
        <v>33</v>
      </c>
      <c r="Z298" s="18" t="s">
        <v>34</v>
      </c>
      <c r="AA298" s="93">
        <f>INDEX(Duct_Leakage!$A$3:$A$6,MATCH(Model_Input_Builder!$G298,Duct_Leakage!$E$3:$E$6,0),1)</f>
        <v>0.18</v>
      </c>
      <c r="AB298" s="93">
        <f>INDEX(Duct_Leakage!$B$3:$B$6,MATCH(Model_Input_Builder!$G298,Duct_Leakage!$E$3:$E$6,0),1)</f>
        <v>0.09</v>
      </c>
      <c r="AC298" s="18">
        <v>30</v>
      </c>
      <c r="AD298" s="18">
        <v>30</v>
      </c>
      <c r="AE298" s="18" t="s">
        <v>68</v>
      </c>
      <c r="AF298" s="18" t="s">
        <v>36</v>
      </c>
      <c r="AG298" s="49">
        <v>0</v>
      </c>
      <c r="AH298" s="18">
        <v>0</v>
      </c>
      <c r="AI298" s="18" t="s">
        <v>68</v>
      </c>
      <c r="AJ298" s="18" t="s">
        <v>68</v>
      </c>
      <c r="AK298" s="18" t="s">
        <v>68</v>
      </c>
      <c r="AL298" s="18" t="s">
        <v>68</v>
      </c>
      <c r="AM298" s="18" t="s">
        <v>68</v>
      </c>
      <c r="AN298" s="18">
        <v>0</v>
      </c>
      <c r="AO298" s="18">
        <v>0</v>
      </c>
    </row>
    <row r="299" spans="1:41" x14ac:dyDescent="0.25">
      <c r="A299" s="118">
        <v>295</v>
      </c>
      <c r="B299" s="118">
        <v>4</v>
      </c>
      <c r="C299" s="118">
        <v>3</v>
      </c>
      <c r="D299" s="118">
        <v>2</v>
      </c>
      <c r="E299" s="118">
        <v>13</v>
      </c>
      <c r="F299" s="118">
        <v>9</v>
      </c>
      <c r="G299" s="118">
        <v>3</v>
      </c>
      <c r="H299" s="118">
        <v>1</v>
      </c>
      <c r="I299" s="118" t="s">
        <v>1109</v>
      </c>
      <c r="K299" s="116" t="s">
        <v>2077</v>
      </c>
      <c r="L299" s="18">
        <v>1</v>
      </c>
      <c r="M299" s="18" t="str">
        <f>INDEX(WeatherFiles!$A$14:$A$17,MATCH(Model_Input_Builder!$B299,WeatherFiles!$D$14:$D$17,0),1)</f>
        <v>USA_WA_Spokane.Intl.AP.727850_TMY3</v>
      </c>
      <c r="N299" s="18">
        <v>0</v>
      </c>
      <c r="O299" s="18">
        <v>0</v>
      </c>
      <c r="P299" s="18" t="str">
        <f>INDEX(Above_Ground_Wall_Con!$A$4:$A$19,MATCH(Model_Input_Builder!$C299,Above_Ground_Wall_Con!$D$4:$D$19,0),1)</f>
        <v>Wood-Framed - 2x4 - 16 in OC - R-13 Cavity</v>
      </c>
      <c r="Q299" s="18" t="str">
        <f>INDEX(Ceiling_And_Roof_Con!$A$3:$A$7,MATCH(Model_Input_Builder!$D299,Ceiling_And_Roof_Con!$D$3:$D$7,0),1)</f>
        <v>Attic - R30 Cavity Insulation</v>
      </c>
      <c r="R299" s="18" t="str">
        <f>INDEX(Foundation_And_Floor_Con!$A$4:$A$27,MATCH(Model_Input_Builder!$E299,Foundation_And_Floor_Con!$AI$4:$AI$27,0),1)</f>
        <v>Heated Basement - R10 Exterior Insulation</v>
      </c>
      <c r="S299" s="18" t="str">
        <f>INDEX(Windows!$A$4:$A$26,MATCH(Model_Input_Builder!$F299,Windows!$E$4:$E$26,0),1)</f>
        <v>Double, low-e, high SHGC, argon, metal, TB</v>
      </c>
      <c r="T299" s="18">
        <f>INDEX(Windows!$C$4:$C$26,MATCH(Model_Input_Builder!$F299,Windows!$E$4:$E$26,0),1)</f>
        <v>0.42</v>
      </c>
      <c r="U299" s="18">
        <f>INDEX(Windows!$D$4:$D$26,MATCH(Model_Input_Builder!$F299,Windows!$E$4:$E$26,0),1)</f>
        <v>0.55000000000000004</v>
      </c>
      <c r="V299" s="18" t="s">
        <v>278</v>
      </c>
      <c r="W299" s="18" t="s">
        <v>278</v>
      </c>
      <c r="X299" s="18" t="s">
        <v>347</v>
      </c>
      <c r="Y299" s="18" t="s">
        <v>33</v>
      </c>
      <c r="Z299" s="18" t="s">
        <v>34</v>
      </c>
      <c r="AA299" s="93">
        <f>INDEX(Duct_Leakage!$A$3:$A$6,MATCH(Model_Input_Builder!$G299,Duct_Leakage!$E$3:$E$6,0),1)</f>
        <v>0.127</v>
      </c>
      <c r="AB299" s="93">
        <f>INDEX(Duct_Leakage!$B$3:$B$6,MATCH(Model_Input_Builder!$G299,Duct_Leakage!$E$3:$E$6,0),1)</f>
        <v>6.3E-2</v>
      </c>
      <c r="AC299" s="18">
        <v>30</v>
      </c>
      <c r="AD299" s="18">
        <v>30</v>
      </c>
      <c r="AE299" s="18" t="s">
        <v>68</v>
      </c>
      <c r="AF299" s="18" t="s">
        <v>36</v>
      </c>
      <c r="AG299" s="49">
        <v>0</v>
      </c>
      <c r="AH299" s="18">
        <v>0</v>
      </c>
      <c r="AI299" s="18" t="s">
        <v>68</v>
      </c>
      <c r="AJ299" s="18" t="s">
        <v>68</v>
      </c>
      <c r="AK299" s="18" t="s">
        <v>68</v>
      </c>
      <c r="AL299" s="18" t="s">
        <v>68</v>
      </c>
      <c r="AM299" s="18" t="s">
        <v>68</v>
      </c>
      <c r="AN299" s="18">
        <v>0</v>
      </c>
      <c r="AO299" s="18">
        <v>0</v>
      </c>
    </row>
    <row r="300" spans="1:41" x14ac:dyDescent="0.25">
      <c r="A300" s="118">
        <v>296</v>
      </c>
      <c r="B300" s="118">
        <v>3</v>
      </c>
      <c r="C300" s="118">
        <v>4</v>
      </c>
      <c r="D300" s="118">
        <v>2</v>
      </c>
      <c r="E300" s="118">
        <v>12</v>
      </c>
      <c r="F300" s="118">
        <v>2</v>
      </c>
      <c r="G300" s="118">
        <v>4</v>
      </c>
      <c r="H300" s="118">
        <v>4</v>
      </c>
      <c r="I300" s="118" t="s">
        <v>1110</v>
      </c>
      <c r="K300" s="116" t="s">
        <v>2078</v>
      </c>
      <c r="L300" s="18">
        <v>1</v>
      </c>
      <c r="M300" s="18" t="str">
        <f>INDEX(WeatherFiles!$A$14:$A$17,MATCH(Model_Input_Builder!$B300,WeatherFiles!$D$14:$D$17,0),1)</f>
        <v>USA_WA_Seattle-Tacoma.Intl.AP.727930_TMY3</v>
      </c>
      <c r="N300" s="18">
        <v>0</v>
      </c>
      <c r="O300" s="18">
        <v>0</v>
      </c>
      <c r="P300" s="18" t="str">
        <f>INDEX(Above_Ground_Wall_Con!$A$4:$A$19,MATCH(Model_Input_Builder!$C300,Above_Ground_Wall_Con!$D$4:$D$19,0),1)</f>
        <v>Wood-Framed - 2x6 - 16 in OC - R-0 Cavity</v>
      </c>
      <c r="Q300" s="18" t="str">
        <f>INDEX(Ceiling_And_Roof_Con!$A$3:$A$7,MATCH(Model_Input_Builder!$D300,Ceiling_And_Roof_Con!$D$3:$D$7,0),1)</f>
        <v>Attic - R30 Cavity Insulation</v>
      </c>
      <c r="R300" s="18" t="str">
        <f>INDEX(Foundation_And_Floor_Con!$A$4:$A$27,MATCH(Model_Input_Builder!$E300,Foundation_And_Floor_Con!$AI$4:$AI$27,0),1)</f>
        <v>Heated Basement - R5 Exterior Insulation</v>
      </c>
      <c r="S300" s="18" t="str">
        <f>INDEX(Windows!$A$4:$A$26,MATCH(Model_Input_Builder!$F300,Windows!$E$4:$E$26,0),1)</f>
        <v>Double, clear, metal</v>
      </c>
      <c r="T300" s="18">
        <f>INDEX(Windows!$C$4:$C$26,MATCH(Model_Input_Builder!$F300,Windows!$E$4:$E$26,0),1)</f>
        <v>0.83</v>
      </c>
      <c r="U300" s="18">
        <f>INDEX(Windows!$D$4:$D$26,MATCH(Model_Input_Builder!$F300,Windows!$E$4:$E$26,0),1)</f>
        <v>0.65</v>
      </c>
      <c r="V300" s="18" t="s">
        <v>278</v>
      </c>
      <c r="W300" s="18" t="s">
        <v>278</v>
      </c>
      <c r="X300" s="18" t="s">
        <v>347</v>
      </c>
      <c r="Y300" s="18" t="s">
        <v>33</v>
      </c>
      <c r="Z300" s="18" t="s">
        <v>34</v>
      </c>
      <c r="AA300" s="93">
        <f>INDEX(Duct_Leakage!$A$3:$A$6,MATCH(Model_Input_Builder!$G300,Duct_Leakage!$E$3:$E$6,0),1)</f>
        <v>0.18</v>
      </c>
      <c r="AB300" s="93">
        <f>INDEX(Duct_Leakage!$B$3:$B$6,MATCH(Model_Input_Builder!$G300,Duct_Leakage!$E$3:$E$6,0),1)</f>
        <v>0.09</v>
      </c>
      <c r="AC300" s="18">
        <v>30</v>
      </c>
      <c r="AD300" s="18">
        <v>30</v>
      </c>
      <c r="AE300" s="18" t="s">
        <v>68</v>
      </c>
      <c r="AF300" s="18" t="s">
        <v>36</v>
      </c>
      <c r="AG300" s="49">
        <v>0</v>
      </c>
      <c r="AH300" s="18">
        <v>0</v>
      </c>
      <c r="AI300" s="18" t="s">
        <v>68</v>
      </c>
      <c r="AJ300" s="18" t="s">
        <v>68</v>
      </c>
      <c r="AK300" s="18" t="s">
        <v>68</v>
      </c>
      <c r="AL300" s="18" t="s">
        <v>68</v>
      </c>
      <c r="AM300" s="18" t="s">
        <v>68</v>
      </c>
      <c r="AN300" s="18">
        <v>0</v>
      </c>
      <c r="AO300" s="18">
        <v>0</v>
      </c>
    </row>
    <row r="301" spans="1:41" x14ac:dyDescent="0.25">
      <c r="A301" s="118">
        <v>297</v>
      </c>
      <c r="B301" s="118">
        <v>3</v>
      </c>
      <c r="C301" s="118">
        <v>6</v>
      </c>
      <c r="D301" s="118">
        <v>1</v>
      </c>
      <c r="E301" s="118">
        <v>4</v>
      </c>
      <c r="F301" s="118">
        <v>7</v>
      </c>
      <c r="G301" s="118">
        <v>4</v>
      </c>
      <c r="H301" s="118">
        <v>2</v>
      </c>
      <c r="I301" s="118" t="s">
        <v>1111</v>
      </c>
      <c r="K301" s="116" t="s">
        <v>2079</v>
      </c>
      <c r="L301" s="18">
        <v>1</v>
      </c>
      <c r="M301" s="18" t="str">
        <f>INDEX(WeatherFiles!$A$14:$A$17,MATCH(Model_Input_Builder!$B301,WeatherFiles!$D$14:$D$17,0),1)</f>
        <v>USA_WA_Seattle-Tacoma.Intl.AP.727930_TMY3</v>
      </c>
      <c r="N301" s="18">
        <v>0</v>
      </c>
      <c r="O301" s="18">
        <v>0</v>
      </c>
      <c r="P301" s="18" t="str">
        <f>INDEX(Above_Ground_Wall_Con!$A$4:$A$19,MATCH(Model_Input_Builder!$C301,Above_Ground_Wall_Con!$D$4:$D$19,0),1)</f>
        <v>Wood-Framed - 2x6 - 16 in OC - R-21 Cavity</v>
      </c>
      <c r="Q301" s="18" t="str">
        <f>INDEX(Ceiling_And_Roof_Con!$A$3:$A$7,MATCH(Model_Input_Builder!$D301,Ceiling_And_Roof_Con!$D$3:$D$7,0),1)</f>
        <v>Attic - R0 Cavity Insulation</v>
      </c>
      <c r="R301" s="18" t="str">
        <f>INDEX(Foundation_And_Floor_Con!$A$4:$A$27,MATCH(Model_Input_Builder!$E301,Foundation_And_Floor_Con!$AI$4:$AI$27,0),1)</f>
        <v>Vented Crawlspace - R30 Cavity Insulation</v>
      </c>
      <c r="S301" s="18" t="str">
        <f>INDEX(Windows!$A$4:$A$26,MATCH(Model_Input_Builder!$F301,Windows!$E$4:$E$26,0),1)</f>
        <v>Double, clear, metal, TB</v>
      </c>
      <c r="T301" s="18">
        <f>INDEX(Windows!$C$4:$C$26,MATCH(Model_Input_Builder!$F301,Windows!$E$4:$E$26,0),1)</f>
        <v>0.6</v>
      </c>
      <c r="U301" s="18">
        <f>INDEX(Windows!$D$4:$D$26,MATCH(Model_Input_Builder!$F301,Windows!$E$4:$E$26,0),1)</f>
        <v>0.62</v>
      </c>
      <c r="V301" s="18" t="s">
        <v>278</v>
      </c>
      <c r="W301" s="18" t="s">
        <v>278</v>
      </c>
      <c r="X301" s="18" t="s">
        <v>347</v>
      </c>
      <c r="Y301" s="18" t="s">
        <v>33</v>
      </c>
      <c r="Z301" s="18" t="s">
        <v>34</v>
      </c>
      <c r="AA301" s="93">
        <f>INDEX(Duct_Leakage!$A$3:$A$6,MATCH(Model_Input_Builder!$G301,Duct_Leakage!$E$3:$E$6,0),1)</f>
        <v>0.18</v>
      </c>
      <c r="AB301" s="93">
        <f>INDEX(Duct_Leakage!$B$3:$B$6,MATCH(Model_Input_Builder!$G301,Duct_Leakage!$E$3:$E$6,0),1)</f>
        <v>0.09</v>
      </c>
      <c r="AC301" s="18">
        <v>30</v>
      </c>
      <c r="AD301" s="18">
        <v>30</v>
      </c>
      <c r="AE301" s="18" t="s">
        <v>68</v>
      </c>
      <c r="AF301" s="18" t="s">
        <v>36</v>
      </c>
      <c r="AG301" s="49">
        <v>0</v>
      </c>
      <c r="AH301" s="18">
        <v>0</v>
      </c>
      <c r="AI301" s="18" t="s">
        <v>68</v>
      </c>
      <c r="AJ301" s="18" t="s">
        <v>68</v>
      </c>
      <c r="AK301" s="18" t="s">
        <v>68</v>
      </c>
      <c r="AL301" s="18" t="s">
        <v>68</v>
      </c>
      <c r="AM301" s="18" t="s">
        <v>68</v>
      </c>
      <c r="AN301" s="18">
        <v>0</v>
      </c>
      <c r="AO301" s="18">
        <v>0</v>
      </c>
    </row>
    <row r="302" spans="1:41" x14ac:dyDescent="0.25">
      <c r="A302" s="118">
        <v>298</v>
      </c>
      <c r="B302" s="118">
        <v>4</v>
      </c>
      <c r="C302" s="118">
        <v>3</v>
      </c>
      <c r="D302" s="118">
        <v>2</v>
      </c>
      <c r="E302" s="118">
        <v>7</v>
      </c>
      <c r="F302" s="118">
        <v>12</v>
      </c>
      <c r="G302" s="118">
        <v>2</v>
      </c>
      <c r="H302" s="118">
        <v>2</v>
      </c>
      <c r="I302" s="118" t="s">
        <v>1112</v>
      </c>
      <c r="K302" s="116" t="s">
        <v>2080</v>
      </c>
      <c r="L302" s="18">
        <v>1</v>
      </c>
      <c r="M302" s="18" t="str">
        <f>INDEX(WeatherFiles!$A$14:$A$17,MATCH(Model_Input_Builder!$B302,WeatherFiles!$D$14:$D$17,0),1)</f>
        <v>USA_WA_Spokane.Intl.AP.727850_TMY3</v>
      </c>
      <c r="N302" s="18">
        <v>0</v>
      </c>
      <c r="O302" s="18">
        <v>0</v>
      </c>
      <c r="P302" s="18" t="str">
        <f>INDEX(Above_Ground_Wall_Con!$A$4:$A$19,MATCH(Model_Input_Builder!$C302,Above_Ground_Wall_Con!$D$4:$D$19,0),1)</f>
        <v>Wood-Framed - 2x4 - 16 in OC - R-13 Cavity</v>
      </c>
      <c r="Q302" s="18" t="str">
        <f>INDEX(Ceiling_And_Roof_Con!$A$3:$A$7,MATCH(Model_Input_Builder!$D302,Ceiling_And_Roof_Con!$D$3:$D$7,0),1)</f>
        <v>Attic - R30 Cavity Insulation</v>
      </c>
      <c r="R302" s="18" t="str">
        <f>INDEX(Foundation_And_Floor_Con!$A$4:$A$27,MATCH(Model_Input_Builder!$E302,Foundation_And_Floor_Con!$AI$4:$AI$27,0),1)</f>
        <v>Slab - R5 Perimeter with No Thermal Break</v>
      </c>
      <c r="S302" s="18" t="str">
        <f>INDEX(Windows!$A$4:$A$26,MATCH(Model_Input_Builder!$F302,Windows!$E$4:$E$26,0),1)</f>
        <v>Single, clear, non-metal</v>
      </c>
      <c r="T302" s="18">
        <f>INDEX(Windows!$C$4:$C$26,MATCH(Model_Input_Builder!$F302,Windows!$E$4:$E$26,0),1)</f>
        <v>0.88</v>
      </c>
      <c r="U302" s="18">
        <f>INDEX(Windows!$D$4:$D$26,MATCH(Model_Input_Builder!$F302,Windows!$E$4:$E$26,0),1)</f>
        <v>0.64</v>
      </c>
      <c r="V302" s="18" t="s">
        <v>278</v>
      </c>
      <c r="W302" s="18" t="s">
        <v>278</v>
      </c>
      <c r="X302" s="18" t="s">
        <v>347</v>
      </c>
      <c r="Y302" s="18" t="s">
        <v>33</v>
      </c>
      <c r="Z302" s="18" t="s">
        <v>34</v>
      </c>
      <c r="AA302" s="93">
        <f>INDEX(Duct_Leakage!$A$3:$A$6,MATCH(Model_Input_Builder!$G302,Duct_Leakage!$E$3:$E$6,0),1)</f>
        <v>0.06</v>
      </c>
      <c r="AB302" s="93">
        <f>INDEX(Duct_Leakage!$B$3:$B$6,MATCH(Model_Input_Builder!$G302,Duct_Leakage!$E$3:$E$6,0),1)</f>
        <v>0.03</v>
      </c>
      <c r="AC302" s="18">
        <v>30</v>
      </c>
      <c r="AD302" s="18">
        <v>30</v>
      </c>
      <c r="AE302" s="18" t="s">
        <v>68</v>
      </c>
      <c r="AF302" s="18" t="s">
        <v>36</v>
      </c>
      <c r="AG302" s="49">
        <v>0</v>
      </c>
      <c r="AH302" s="18">
        <v>0</v>
      </c>
      <c r="AI302" s="18" t="s">
        <v>68</v>
      </c>
      <c r="AJ302" s="18" t="s">
        <v>68</v>
      </c>
      <c r="AK302" s="18" t="s">
        <v>68</v>
      </c>
      <c r="AL302" s="18" t="s">
        <v>68</v>
      </c>
      <c r="AM302" s="18" t="s">
        <v>68</v>
      </c>
      <c r="AN302" s="18">
        <v>0</v>
      </c>
      <c r="AO302" s="18">
        <v>0</v>
      </c>
    </row>
    <row r="303" spans="1:41" x14ac:dyDescent="0.25">
      <c r="A303" s="118">
        <v>299</v>
      </c>
      <c r="B303" s="118">
        <v>3</v>
      </c>
      <c r="C303" s="118">
        <v>7</v>
      </c>
      <c r="D303" s="118">
        <v>3</v>
      </c>
      <c r="E303" s="118">
        <v>15</v>
      </c>
      <c r="F303" s="118">
        <v>5</v>
      </c>
      <c r="G303" s="118">
        <v>2</v>
      </c>
      <c r="H303" s="118">
        <v>4</v>
      </c>
      <c r="I303" s="118" t="s">
        <v>1113</v>
      </c>
      <c r="K303" s="116" t="s">
        <v>2081</v>
      </c>
      <c r="L303" s="18">
        <v>1</v>
      </c>
      <c r="M303" s="18" t="str">
        <f>INDEX(WeatherFiles!$A$14:$A$17,MATCH(Model_Input_Builder!$B303,WeatherFiles!$D$14:$D$17,0),1)</f>
        <v>USA_WA_Seattle-Tacoma.Intl.AP.727930_TMY3</v>
      </c>
      <c r="N303" s="18">
        <v>0</v>
      </c>
      <c r="O303" s="18">
        <v>0</v>
      </c>
      <c r="P303" s="18" t="str">
        <f>INDEX(Above_Ground_Wall_Con!$A$4:$A$19,MATCH(Model_Input_Builder!$C303,Above_Ground_Wall_Con!$D$4:$D$19,0),1)</f>
        <v>Wood-Framed - 2x6 - 24 in OC - R-19 Cavity - R-10 Header</v>
      </c>
      <c r="Q303" s="18" t="str">
        <f>INDEX(Ceiling_And_Roof_Con!$A$3:$A$7,MATCH(Model_Input_Builder!$D303,Ceiling_And_Roof_Con!$D$3:$D$7,0),1)</f>
        <v>Attic - R38 Cavity Insulation</v>
      </c>
      <c r="R303" s="18" t="str">
        <f>INDEX(Foundation_And_Floor_Con!$A$4:$A$27,MATCH(Model_Input_Builder!$E303,Foundation_And_Floor_Con!$AI$4:$AI$27,0),1)</f>
        <v>Unheated Basement - Uninsulated</v>
      </c>
      <c r="S303" s="18" t="str">
        <f>INDEX(Windows!$A$4:$A$26,MATCH(Model_Input_Builder!$F303,Windows!$E$4:$E$26,0),1)</f>
        <v>Double, low-e, medium SHGC, argon, metal</v>
      </c>
      <c r="T303" s="18">
        <f>INDEX(Windows!$C$4:$C$26,MATCH(Model_Input_Builder!$F303,Windows!$E$4:$E$26,0),1)</f>
        <v>0.64</v>
      </c>
      <c r="U303" s="18">
        <f>INDEX(Windows!$D$4:$D$26,MATCH(Model_Input_Builder!$F303,Windows!$E$4:$E$26,0),1)</f>
        <v>0.38</v>
      </c>
      <c r="V303" s="18" t="s">
        <v>278</v>
      </c>
      <c r="W303" s="18" t="s">
        <v>278</v>
      </c>
      <c r="X303" s="18" t="s">
        <v>347</v>
      </c>
      <c r="Y303" s="18" t="s">
        <v>33</v>
      </c>
      <c r="Z303" s="18" t="s">
        <v>34</v>
      </c>
      <c r="AA303" s="93">
        <f>INDEX(Duct_Leakage!$A$3:$A$6,MATCH(Model_Input_Builder!$G303,Duct_Leakage!$E$3:$E$6,0),1)</f>
        <v>0.06</v>
      </c>
      <c r="AB303" s="93">
        <f>INDEX(Duct_Leakage!$B$3:$B$6,MATCH(Model_Input_Builder!$G303,Duct_Leakage!$E$3:$E$6,0),1)</f>
        <v>0.03</v>
      </c>
      <c r="AC303" s="18">
        <v>30</v>
      </c>
      <c r="AD303" s="18">
        <v>30</v>
      </c>
      <c r="AE303" s="18" t="s">
        <v>68</v>
      </c>
      <c r="AF303" s="18" t="s">
        <v>36</v>
      </c>
      <c r="AG303" s="49">
        <v>0</v>
      </c>
      <c r="AH303" s="18">
        <v>0</v>
      </c>
      <c r="AI303" s="18" t="s">
        <v>68</v>
      </c>
      <c r="AJ303" s="18" t="s">
        <v>68</v>
      </c>
      <c r="AK303" s="18" t="s">
        <v>68</v>
      </c>
      <c r="AL303" s="18" t="s">
        <v>68</v>
      </c>
      <c r="AM303" s="18" t="s">
        <v>68</v>
      </c>
      <c r="AN303" s="18">
        <v>0</v>
      </c>
      <c r="AO303" s="18">
        <v>0</v>
      </c>
    </row>
    <row r="304" spans="1:41" x14ac:dyDescent="0.25">
      <c r="A304" s="118">
        <v>300</v>
      </c>
      <c r="B304" s="118">
        <v>1</v>
      </c>
      <c r="C304" s="118">
        <v>7</v>
      </c>
      <c r="D304" s="118">
        <v>3</v>
      </c>
      <c r="E304" s="118">
        <v>7</v>
      </c>
      <c r="F304" s="118">
        <v>5</v>
      </c>
      <c r="G304" s="118">
        <v>2</v>
      </c>
      <c r="H304" s="118">
        <v>3</v>
      </c>
      <c r="I304" s="118" t="s">
        <v>1114</v>
      </c>
      <c r="K304" s="116" t="s">
        <v>2082</v>
      </c>
      <c r="L304" s="18">
        <v>1</v>
      </c>
      <c r="M304" s="18" t="str">
        <f>INDEX(WeatherFiles!$A$14:$A$17,MATCH(Model_Input_Builder!$B304,WeatherFiles!$D$14:$D$17,0),1)</f>
        <v>USA_ID_Boise.AP-Gowen.Field.ANGB.726810_TMY3</v>
      </c>
      <c r="N304" s="18">
        <v>0</v>
      </c>
      <c r="O304" s="18">
        <v>0</v>
      </c>
      <c r="P304" s="18" t="str">
        <f>INDEX(Above_Ground_Wall_Con!$A$4:$A$19,MATCH(Model_Input_Builder!$C304,Above_Ground_Wall_Con!$D$4:$D$19,0),1)</f>
        <v>Wood-Framed - 2x6 - 24 in OC - R-19 Cavity - R-10 Header</v>
      </c>
      <c r="Q304" s="18" t="str">
        <f>INDEX(Ceiling_And_Roof_Con!$A$3:$A$7,MATCH(Model_Input_Builder!$D304,Ceiling_And_Roof_Con!$D$3:$D$7,0),1)</f>
        <v>Attic - R38 Cavity Insulation</v>
      </c>
      <c r="R304" s="18" t="str">
        <f>INDEX(Foundation_And_Floor_Con!$A$4:$A$27,MATCH(Model_Input_Builder!$E304,Foundation_And_Floor_Con!$AI$4:$AI$27,0),1)</f>
        <v>Slab - R5 Perimeter with No Thermal Break</v>
      </c>
      <c r="S304" s="18" t="str">
        <f>INDEX(Windows!$A$4:$A$26,MATCH(Model_Input_Builder!$F304,Windows!$E$4:$E$26,0),1)</f>
        <v>Double, low-e, medium SHGC, argon, metal</v>
      </c>
      <c r="T304" s="18">
        <f>INDEX(Windows!$C$4:$C$26,MATCH(Model_Input_Builder!$F304,Windows!$E$4:$E$26,0),1)</f>
        <v>0.64</v>
      </c>
      <c r="U304" s="18">
        <f>INDEX(Windows!$D$4:$D$26,MATCH(Model_Input_Builder!$F304,Windows!$E$4:$E$26,0),1)</f>
        <v>0.38</v>
      </c>
      <c r="V304" s="18" t="s">
        <v>278</v>
      </c>
      <c r="W304" s="18" t="s">
        <v>278</v>
      </c>
      <c r="X304" s="18" t="s">
        <v>347</v>
      </c>
      <c r="Y304" s="18" t="s">
        <v>33</v>
      </c>
      <c r="Z304" s="18" t="s">
        <v>34</v>
      </c>
      <c r="AA304" s="93">
        <f>INDEX(Duct_Leakage!$A$3:$A$6,MATCH(Model_Input_Builder!$G304,Duct_Leakage!$E$3:$E$6,0),1)</f>
        <v>0.06</v>
      </c>
      <c r="AB304" s="93">
        <f>INDEX(Duct_Leakage!$B$3:$B$6,MATCH(Model_Input_Builder!$G304,Duct_Leakage!$E$3:$E$6,0),1)</f>
        <v>0.03</v>
      </c>
      <c r="AC304" s="18">
        <v>30</v>
      </c>
      <c r="AD304" s="18">
        <v>30</v>
      </c>
      <c r="AE304" s="18" t="s">
        <v>68</v>
      </c>
      <c r="AF304" s="18" t="s">
        <v>36</v>
      </c>
      <c r="AG304" s="49">
        <v>0</v>
      </c>
      <c r="AH304" s="18">
        <v>0</v>
      </c>
      <c r="AI304" s="18" t="s">
        <v>68</v>
      </c>
      <c r="AJ304" s="18" t="s">
        <v>68</v>
      </c>
      <c r="AK304" s="18" t="s">
        <v>68</v>
      </c>
      <c r="AL304" s="18" t="s">
        <v>68</v>
      </c>
      <c r="AM304" s="18" t="s">
        <v>68</v>
      </c>
      <c r="AN304" s="18">
        <v>0</v>
      </c>
      <c r="AO304" s="18">
        <v>0</v>
      </c>
    </row>
    <row r="305" spans="1:41" x14ac:dyDescent="0.25">
      <c r="A305" s="118">
        <v>301</v>
      </c>
      <c r="B305" s="118">
        <v>1</v>
      </c>
      <c r="C305" s="118">
        <v>3</v>
      </c>
      <c r="D305" s="118">
        <v>2</v>
      </c>
      <c r="E305" s="118">
        <v>14</v>
      </c>
      <c r="F305" s="118">
        <v>13</v>
      </c>
      <c r="G305" s="118">
        <v>1</v>
      </c>
      <c r="H305" s="118">
        <v>3</v>
      </c>
      <c r="I305" s="118" t="s">
        <v>1115</v>
      </c>
      <c r="K305" s="116" t="s">
        <v>2083</v>
      </c>
      <c r="L305" s="18">
        <v>1</v>
      </c>
      <c r="M305" s="18" t="str">
        <f>INDEX(WeatherFiles!$A$14:$A$17,MATCH(Model_Input_Builder!$B305,WeatherFiles!$D$14:$D$17,0),1)</f>
        <v>USA_ID_Boise.AP-Gowen.Field.ANGB.726810_TMY3</v>
      </c>
      <c r="N305" s="18">
        <v>0</v>
      </c>
      <c r="O305" s="18">
        <v>0</v>
      </c>
      <c r="P305" s="18" t="str">
        <f>INDEX(Above_Ground_Wall_Con!$A$4:$A$19,MATCH(Model_Input_Builder!$C305,Above_Ground_Wall_Con!$D$4:$D$19,0),1)</f>
        <v>Wood-Framed - 2x4 - 16 in OC - R-13 Cavity</v>
      </c>
      <c r="Q305" s="18" t="str">
        <f>INDEX(Ceiling_And_Roof_Con!$A$3:$A$7,MATCH(Model_Input_Builder!$D305,Ceiling_And_Roof_Con!$D$3:$D$7,0),1)</f>
        <v>Attic - R30 Cavity Insulation</v>
      </c>
      <c r="R305" s="18" t="str">
        <f>INDEX(Foundation_And_Floor_Con!$A$4:$A$27,MATCH(Model_Input_Builder!$E305,Foundation_And_Floor_Con!$AI$4:$AI$27,0),1)</f>
        <v>Heated Basement - R15 Exterior Insulation</v>
      </c>
      <c r="S305" s="18" t="str">
        <f>INDEX(Windows!$A$4:$A$26,MATCH(Model_Input_Builder!$F305,Windows!$E$4:$E$26,0),1)</f>
        <v>Double, clear, non-metal</v>
      </c>
      <c r="T305" s="18">
        <f>INDEX(Windows!$C$4:$C$26,MATCH(Model_Input_Builder!$F305,Windows!$E$4:$E$26,0),1)</f>
        <v>0.52</v>
      </c>
      <c r="U305" s="18">
        <f>INDEX(Windows!$D$4:$D$26,MATCH(Model_Input_Builder!$F305,Windows!$E$4:$E$26,0),1)</f>
        <v>0.56999999999999995</v>
      </c>
      <c r="V305" s="18" t="s">
        <v>278</v>
      </c>
      <c r="W305" s="18" t="s">
        <v>278</v>
      </c>
      <c r="X305" s="18" t="s">
        <v>347</v>
      </c>
      <c r="Y305" s="18" t="s">
        <v>33</v>
      </c>
      <c r="Z305" s="18" t="s">
        <v>34</v>
      </c>
      <c r="AA305" s="93">
        <f>INDEX(Duct_Leakage!$A$3:$A$6,MATCH(Model_Input_Builder!$G305,Duct_Leakage!$E$3:$E$6,0),1)</f>
        <v>0.03</v>
      </c>
      <c r="AB305" s="93">
        <f>INDEX(Duct_Leakage!$B$3:$B$6,MATCH(Model_Input_Builder!$G305,Duct_Leakage!$E$3:$E$6,0),1)</f>
        <v>1.4999999999999999E-2</v>
      </c>
      <c r="AC305" s="18">
        <v>30</v>
      </c>
      <c r="AD305" s="18">
        <v>30</v>
      </c>
      <c r="AE305" s="18" t="s">
        <v>68</v>
      </c>
      <c r="AF305" s="18" t="s">
        <v>36</v>
      </c>
      <c r="AG305" s="49">
        <v>0</v>
      </c>
      <c r="AH305" s="18">
        <v>0</v>
      </c>
      <c r="AI305" s="18" t="s">
        <v>68</v>
      </c>
      <c r="AJ305" s="18" t="s">
        <v>68</v>
      </c>
      <c r="AK305" s="18" t="s">
        <v>68</v>
      </c>
      <c r="AL305" s="18" t="s">
        <v>68</v>
      </c>
      <c r="AM305" s="18" t="s">
        <v>68</v>
      </c>
      <c r="AN305" s="18">
        <v>0</v>
      </c>
      <c r="AO305" s="18">
        <v>0</v>
      </c>
    </row>
    <row r="306" spans="1:41" x14ac:dyDescent="0.25">
      <c r="A306" s="118">
        <v>302</v>
      </c>
      <c r="B306" s="118">
        <v>4</v>
      </c>
      <c r="C306" s="118">
        <v>2</v>
      </c>
      <c r="D306" s="118">
        <v>1</v>
      </c>
      <c r="E306" s="118">
        <v>11</v>
      </c>
      <c r="F306" s="118">
        <v>1</v>
      </c>
      <c r="G306" s="118">
        <v>2</v>
      </c>
      <c r="H306" s="118">
        <v>4</v>
      </c>
      <c r="I306" s="118" t="s">
        <v>1116</v>
      </c>
      <c r="K306" s="116" t="s">
        <v>2084</v>
      </c>
      <c r="L306" s="18">
        <v>1</v>
      </c>
      <c r="M306" s="18" t="str">
        <f>INDEX(WeatherFiles!$A$14:$A$17,MATCH(Model_Input_Builder!$B306,WeatherFiles!$D$14:$D$17,0),1)</f>
        <v>USA_WA_Spokane.Intl.AP.727850_TMY3</v>
      </c>
      <c r="N306" s="18">
        <v>0</v>
      </c>
      <c r="O306" s="18">
        <v>0</v>
      </c>
      <c r="P306" s="18" t="str">
        <f>INDEX(Above_Ground_Wall_Con!$A$4:$A$19,MATCH(Model_Input_Builder!$C306,Above_Ground_Wall_Con!$D$4:$D$19,0),1)</f>
        <v>Wood-Framed - 2x4 - 16 in OC - R-11 Cavity</v>
      </c>
      <c r="Q306" s="18" t="str">
        <f>INDEX(Ceiling_And_Roof_Con!$A$3:$A$7,MATCH(Model_Input_Builder!$D306,Ceiling_And_Roof_Con!$D$3:$D$7,0),1)</f>
        <v>Attic - R0 Cavity Insulation</v>
      </c>
      <c r="R306" s="18" t="str">
        <f>INDEX(Foundation_And_Floor_Con!$A$4:$A$27,MATCH(Model_Input_Builder!$E306,Foundation_And_Floor_Con!$AI$4:$AI$27,0),1)</f>
        <v>Heated Basement - Uninsulated</v>
      </c>
      <c r="S306" s="18" t="str">
        <f>INDEX(Windows!$A$4:$A$26,MATCH(Model_Input_Builder!$F306,Windows!$E$4:$E$26,0),1)</f>
        <v>Single, clear, metal</v>
      </c>
      <c r="T306" s="18">
        <f>INDEX(Windows!$C$4:$C$26,MATCH(Model_Input_Builder!$F306,Windows!$E$4:$E$26,0),1)</f>
        <v>1.0900000000000001</v>
      </c>
      <c r="U306" s="18">
        <f>INDEX(Windows!$D$4:$D$26,MATCH(Model_Input_Builder!$F306,Windows!$E$4:$E$26,0),1)</f>
        <v>0.73</v>
      </c>
      <c r="V306" s="18" t="s">
        <v>278</v>
      </c>
      <c r="W306" s="18" t="s">
        <v>278</v>
      </c>
      <c r="X306" s="18" t="s">
        <v>347</v>
      </c>
      <c r="Y306" s="18" t="s">
        <v>33</v>
      </c>
      <c r="Z306" s="18" t="s">
        <v>34</v>
      </c>
      <c r="AA306" s="93">
        <f>INDEX(Duct_Leakage!$A$3:$A$6,MATCH(Model_Input_Builder!$G306,Duct_Leakage!$E$3:$E$6,0),1)</f>
        <v>0.06</v>
      </c>
      <c r="AB306" s="93">
        <f>INDEX(Duct_Leakage!$B$3:$B$6,MATCH(Model_Input_Builder!$G306,Duct_Leakage!$E$3:$E$6,0),1)</f>
        <v>0.03</v>
      </c>
      <c r="AC306" s="18">
        <v>30</v>
      </c>
      <c r="AD306" s="18">
        <v>30</v>
      </c>
      <c r="AE306" s="18" t="s">
        <v>68</v>
      </c>
      <c r="AF306" s="18" t="s">
        <v>36</v>
      </c>
      <c r="AG306" s="49">
        <v>0</v>
      </c>
      <c r="AH306" s="18">
        <v>0</v>
      </c>
      <c r="AI306" s="18" t="s">
        <v>68</v>
      </c>
      <c r="AJ306" s="18" t="s">
        <v>68</v>
      </c>
      <c r="AK306" s="18" t="s">
        <v>68</v>
      </c>
      <c r="AL306" s="18" t="s">
        <v>68</v>
      </c>
      <c r="AM306" s="18" t="s">
        <v>68</v>
      </c>
      <c r="AN306" s="18">
        <v>0</v>
      </c>
      <c r="AO306" s="18">
        <v>0</v>
      </c>
    </row>
    <row r="307" spans="1:41" x14ac:dyDescent="0.25">
      <c r="A307" s="118">
        <v>303</v>
      </c>
      <c r="B307" s="118">
        <v>1</v>
      </c>
      <c r="C307" s="118">
        <v>3</v>
      </c>
      <c r="D307" s="118">
        <v>1</v>
      </c>
      <c r="E307" s="118">
        <v>11</v>
      </c>
      <c r="F307" s="118">
        <v>3</v>
      </c>
      <c r="G307" s="118">
        <v>1</v>
      </c>
      <c r="H307" s="118">
        <v>3</v>
      </c>
      <c r="I307" s="118" t="s">
        <v>1117</v>
      </c>
      <c r="K307" s="116" t="s">
        <v>2085</v>
      </c>
      <c r="L307" s="18">
        <v>1</v>
      </c>
      <c r="M307" s="18" t="str">
        <f>INDEX(WeatherFiles!$A$14:$A$17,MATCH(Model_Input_Builder!$B307,WeatherFiles!$D$14:$D$17,0),1)</f>
        <v>USA_ID_Boise.AP-Gowen.Field.ANGB.726810_TMY3</v>
      </c>
      <c r="N307" s="18">
        <v>0</v>
      </c>
      <c r="O307" s="18">
        <v>0</v>
      </c>
      <c r="P307" s="18" t="str">
        <f>INDEX(Above_Ground_Wall_Con!$A$4:$A$19,MATCH(Model_Input_Builder!$C307,Above_Ground_Wall_Con!$D$4:$D$19,0),1)</f>
        <v>Wood-Framed - 2x4 - 16 in OC - R-13 Cavity</v>
      </c>
      <c r="Q307" s="18" t="str">
        <f>INDEX(Ceiling_And_Roof_Con!$A$3:$A$7,MATCH(Model_Input_Builder!$D307,Ceiling_And_Roof_Con!$D$3:$D$7,0),1)</f>
        <v>Attic - R0 Cavity Insulation</v>
      </c>
      <c r="R307" s="18" t="str">
        <f>INDEX(Foundation_And_Floor_Con!$A$4:$A$27,MATCH(Model_Input_Builder!$E307,Foundation_And_Floor_Con!$AI$4:$AI$27,0),1)</f>
        <v>Heated Basement - Uninsulated</v>
      </c>
      <c r="S307" s="18" t="str">
        <f>INDEX(Windows!$A$4:$A$26,MATCH(Model_Input_Builder!$F307,Windows!$E$4:$E$26,0),1)</f>
        <v>Double, tint, metal</v>
      </c>
      <c r="T307" s="18">
        <f>INDEX(Windows!$C$4:$C$26,MATCH(Model_Input_Builder!$F307,Windows!$E$4:$E$26,0),1)</f>
        <v>0.83</v>
      </c>
      <c r="U307" s="18">
        <f>INDEX(Windows!$D$4:$D$26,MATCH(Model_Input_Builder!$F307,Windows!$E$4:$E$26,0),1)</f>
        <v>0.54</v>
      </c>
      <c r="V307" s="18" t="s">
        <v>278</v>
      </c>
      <c r="W307" s="18" t="s">
        <v>278</v>
      </c>
      <c r="X307" s="18" t="s">
        <v>347</v>
      </c>
      <c r="Y307" s="18" t="s">
        <v>33</v>
      </c>
      <c r="Z307" s="18" t="s">
        <v>34</v>
      </c>
      <c r="AA307" s="93">
        <f>INDEX(Duct_Leakage!$A$3:$A$6,MATCH(Model_Input_Builder!$G307,Duct_Leakage!$E$3:$E$6,0),1)</f>
        <v>0.03</v>
      </c>
      <c r="AB307" s="93">
        <f>INDEX(Duct_Leakage!$B$3:$B$6,MATCH(Model_Input_Builder!$G307,Duct_Leakage!$E$3:$E$6,0),1)</f>
        <v>1.4999999999999999E-2</v>
      </c>
      <c r="AC307" s="18">
        <v>30</v>
      </c>
      <c r="AD307" s="18">
        <v>30</v>
      </c>
      <c r="AE307" s="18" t="s">
        <v>68</v>
      </c>
      <c r="AF307" s="18" t="s">
        <v>36</v>
      </c>
      <c r="AG307" s="49">
        <v>0</v>
      </c>
      <c r="AH307" s="18">
        <v>0</v>
      </c>
      <c r="AI307" s="18" t="s">
        <v>68</v>
      </c>
      <c r="AJ307" s="18" t="s">
        <v>68</v>
      </c>
      <c r="AK307" s="18" t="s">
        <v>68</v>
      </c>
      <c r="AL307" s="18" t="s">
        <v>68</v>
      </c>
      <c r="AM307" s="18" t="s">
        <v>68</v>
      </c>
      <c r="AN307" s="18">
        <v>0</v>
      </c>
      <c r="AO307" s="18">
        <v>0</v>
      </c>
    </row>
    <row r="308" spans="1:41" x14ac:dyDescent="0.25">
      <c r="A308" s="118">
        <v>304</v>
      </c>
      <c r="B308" s="118">
        <v>2</v>
      </c>
      <c r="C308" s="118">
        <v>5</v>
      </c>
      <c r="D308" s="118">
        <v>2</v>
      </c>
      <c r="E308" s="118">
        <v>11</v>
      </c>
      <c r="F308" s="118">
        <v>17</v>
      </c>
      <c r="G308" s="118">
        <v>1</v>
      </c>
      <c r="H308" s="118">
        <v>4</v>
      </c>
      <c r="I308" s="118" t="s">
        <v>1118</v>
      </c>
      <c r="K308" s="116" t="s">
        <v>2086</v>
      </c>
      <c r="L308" s="18">
        <v>1</v>
      </c>
      <c r="M308" s="18" t="str">
        <f>INDEX(WeatherFiles!$A$14:$A$17,MATCH(Model_Input_Builder!$B308,WeatherFiles!$D$14:$D$17,0),1)</f>
        <v>USA_MT_Kalispell-Glacier.Park.Intl.AP.727790_TMY3</v>
      </c>
      <c r="N308" s="18">
        <v>0</v>
      </c>
      <c r="O308" s="18">
        <v>0</v>
      </c>
      <c r="P308" s="18" t="str">
        <f>INDEX(Above_Ground_Wall_Con!$A$4:$A$19,MATCH(Model_Input_Builder!$C308,Above_Ground_Wall_Con!$D$4:$D$19,0),1)</f>
        <v>Wood-Framed - 2x6 - 16 in OC - R-19 Cavity</v>
      </c>
      <c r="Q308" s="18" t="str">
        <f>INDEX(Ceiling_And_Roof_Con!$A$3:$A$7,MATCH(Model_Input_Builder!$D308,Ceiling_And_Roof_Con!$D$3:$D$7,0),1)</f>
        <v>Attic - R30 Cavity Insulation</v>
      </c>
      <c r="R308" s="18" t="str">
        <f>INDEX(Foundation_And_Floor_Con!$A$4:$A$27,MATCH(Model_Input_Builder!$E308,Foundation_And_Floor_Con!$AI$4:$AI$27,0),1)</f>
        <v>Heated Basement - Uninsulated</v>
      </c>
      <c r="S308" s="18" t="str">
        <f>INDEX(Windows!$A$4:$A$26,MATCH(Model_Input_Builder!$F308,Windows!$E$4:$E$26,0),1)</f>
        <v>Double, low-e, low SHGC, argon, non-metal</v>
      </c>
      <c r="T308" s="18">
        <f>INDEX(Windows!$C$4:$C$26,MATCH(Model_Input_Builder!$F308,Windows!$E$4:$E$26,0),1)</f>
        <v>0.27</v>
      </c>
      <c r="U308" s="18">
        <f>INDEX(Windows!$D$4:$D$26,MATCH(Model_Input_Builder!$F308,Windows!$E$4:$E$26,0),1)</f>
        <v>0.2</v>
      </c>
      <c r="V308" s="18" t="s">
        <v>278</v>
      </c>
      <c r="W308" s="18" t="s">
        <v>278</v>
      </c>
      <c r="X308" s="18" t="s">
        <v>347</v>
      </c>
      <c r="Y308" s="18" t="s">
        <v>33</v>
      </c>
      <c r="Z308" s="18" t="s">
        <v>34</v>
      </c>
      <c r="AA308" s="93">
        <f>INDEX(Duct_Leakage!$A$3:$A$6,MATCH(Model_Input_Builder!$G308,Duct_Leakage!$E$3:$E$6,0),1)</f>
        <v>0.03</v>
      </c>
      <c r="AB308" s="93">
        <f>INDEX(Duct_Leakage!$B$3:$B$6,MATCH(Model_Input_Builder!$G308,Duct_Leakage!$E$3:$E$6,0),1)</f>
        <v>1.4999999999999999E-2</v>
      </c>
      <c r="AC308" s="18">
        <v>30</v>
      </c>
      <c r="AD308" s="18">
        <v>30</v>
      </c>
      <c r="AE308" s="18" t="s">
        <v>68</v>
      </c>
      <c r="AF308" s="18" t="s">
        <v>36</v>
      </c>
      <c r="AG308" s="49">
        <v>0</v>
      </c>
      <c r="AH308" s="18">
        <v>0</v>
      </c>
      <c r="AI308" s="18" t="s">
        <v>68</v>
      </c>
      <c r="AJ308" s="18" t="s">
        <v>68</v>
      </c>
      <c r="AK308" s="18" t="s">
        <v>68</v>
      </c>
      <c r="AL308" s="18" t="s">
        <v>68</v>
      </c>
      <c r="AM308" s="18" t="s">
        <v>68</v>
      </c>
      <c r="AN308" s="18">
        <v>0</v>
      </c>
      <c r="AO308" s="18">
        <v>0</v>
      </c>
    </row>
    <row r="309" spans="1:41" x14ac:dyDescent="0.25">
      <c r="A309" s="118">
        <v>305</v>
      </c>
      <c r="B309" s="118">
        <v>3</v>
      </c>
      <c r="C309" s="118">
        <v>4</v>
      </c>
      <c r="D309" s="118">
        <v>3</v>
      </c>
      <c r="E309" s="118">
        <v>8</v>
      </c>
      <c r="F309" s="118">
        <v>17</v>
      </c>
      <c r="G309" s="118">
        <v>2</v>
      </c>
      <c r="H309" s="118">
        <v>1</v>
      </c>
      <c r="I309" s="118" t="s">
        <v>1119</v>
      </c>
      <c r="K309" s="116" t="s">
        <v>2087</v>
      </c>
      <c r="L309" s="18">
        <v>1</v>
      </c>
      <c r="M309" s="18" t="str">
        <f>INDEX(WeatherFiles!$A$14:$A$17,MATCH(Model_Input_Builder!$B309,WeatherFiles!$D$14:$D$17,0),1)</f>
        <v>USA_WA_Seattle-Tacoma.Intl.AP.727930_TMY3</v>
      </c>
      <c r="N309" s="18">
        <v>0</v>
      </c>
      <c r="O309" s="18">
        <v>0</v>
      </c>
      <c r="P309" s="18" t="str">
        <f>INDEX(Above_Ground_Wall_Con!$A$4:$A$19,MATCH(Model_Input_Builder!$C309,Above_Ground_Wall_Con!$D$4:$D$19,0),1)</f>
        <v>Wood-Framed - 2x6 - 16 in OC - R-0 Cavity</v>
      </c>
      <c r="Q309" s="18" t="str">
        <f>INDEX(Ceiling_And_Roof_Con!$A$3:$A$7,MATCH(Model_Input_Builder!$D309,Ceiling_And_Roof_Con!$D$3:$D$7,0),1)</f>
        <v>Attic - R38 Cavity Insulation</v>
      </c>
      <c r="R309" s="18" t="str">
        <f>INDEX(Foundation_And_Floor_Con!$A$4:$A$27,MATCH(Model_Input_Builder!$E309,Foundation_And_Floor_Con!$AI$4:$AI$27,0),1)</f>
        <v>Slab - R5 Under Full Slab with R5 Thermal Break</v>
      </c>
      <c r="S309" s="18" t="str">
        <f>INDEX(Windows!$A$4:$A$26,MATCH(Model_Input_Builder!$F309,Windows!$E$4:$E$26,0),1)</f>
        <v>Double, low-e, low SHGC, argon, non-metal</v>
      </c>
      <c r="T309" s="18">
        <f>INDEX(Windows!$C$4:$C$26,MATCH(Model_Input_Builder!$F309,Windows!$E$4:$E$26,0),1)</f>
        <v>0.27</v>
      </c>
      <c r="U309" s="18">
        <f>INDEX(Windows!$D$4:$D$26,MATCH(Model_Input_Builder!$F309,Windows!$E$4:$E$26,0),1)</f>
        <v>0.2</v>
      </c>
      <c r="V309" s="18" t="s">
        <v>278</v>
      </c>
      <c r="W309" s="18" t="s">
        <v>278</v>
      </c>
      <c r="X309" s="18" t="s">
        <v>347</v>
      </c>
      <c r="Y309" s="18" t="s">
        <v>33</v>
      </c>
      <c r="Z309" s="18" t="s">
        <v>34</v>
      </c>
      <c r="AA309" s="93">
        <f>INDEX(Duct_Leakage!$A$3:$A$6,MATCH(Model_Input_Builder!$G309,Duct_Leakage!$E$3:$E$6,0),1)</f>
        <v>0.06</v>
      </c>
      <c r="AB309" s="93">
        <f>INDEX(Duct_Leakage!$B$3:$B$6,MATCH(Model_Input_Builder!$G309,Duct_Leakage!$E$3:$E$6,0),1)</f>
        <v>0.03</v>
      </c>
      <c r="AC309" s="18">
        <v>30</v>
      </c>
      <c r="AD309" s="18">
        <v>30</v>
      </c>
      <c r="AE309" s="18" t="s">
        <v>68</v>
      </c>
      <c r="AF309" s="18" t="s">
        <v>36</v>
      </c>
      <c r="AG309" s="49">
        <v>0</v>
      </c>
      <c r="AH309" s="18">
        <v>0</v>
      </c>
      <c r="AI309" s="18" t="s">
        <v>68</v>
      </c>
      <c r="AJ309" s="18" t="s">
        <v>68</v>
      </c>
      <c r="AK309" s="18" t="s">
        <v>68</v>
      </c>
      <c r="AL309" s="18" t="s">
        <v>68</v>
      </c>
      <c r="AM309" s="18" t="s">
        <v>68</v>
      </c>
      <c r="AN309" s="18">
        <v>0</v>
      </c>
      <c r="AO309" s="18">
        <v>0</v>
      </c>
    </row>
    <row r="310" spans="1:41" x14ac:dyDescent="0.25">
      <c r="A310" s="118">
        <v>306</v>
      </c>
      <c r="B310" s="118">
        <v>3</v>
      </c>
      <c r="C310" s="118">
        <v>7</v>
      </c>
      <c r="D310" s="118">
        <v>2</v>
      </c>
      <c r="E310" s="118">
        <v>4</v>
      </c>
      <c r="F310" s="118">
        <v>14</v>
      </c>
      <c r="G310" s="118">
        <v>2</v>
      </c>
      <c r="H310" s="118">
        <v>1</v>
      </c>
      <c r="I310" s="118" t="s">
        <v>1120</v>
      </c>
      <c r="K310" s="116" t="s">
        <v>2088</v>
      </c>
      <c r="L310" s="18">
        <v>1</v>
      </c>
      <c r="M310" s="18" t="str">
        <f>INDEX(WeatherFiles!$A$14:$A$17,MATCH(Model_Input_Builder!$B310,WeatherFiles!$D$14:$D$17,0),1)</f>
        <v>USA_WA_Seattle-Tacoma.Intl.AP.727930_TMY3</v>
      </c>
      <c r="N310" s="18">
        <v>0</v>
      </c>
      <c r="O310" s="18">
        <v>0</v>
      </c>
      <c r="P310" s="18" t="str">
        <f>INDEX(Above_Ground_Wall_Con!$A$4:$A$19,MATCH(Model_Input_Builder!$C310,Above_Ground_Wall_Con!$D$4:$D$19,0),1)</f>
        <v>Wood-Framed - 2x6 - 24 in OC - R-19 Cavity - R-10 Header</v>
      </c>
      <c r="Q310" s="18" t="str">
        <f>INDEX(Ceiling_And_Roof_Con!$A$3:$A$7,MATCH(Model_Input_Builder!$D310,Ceiling_And_Roof_Con!$D$3:$D$7,0),1)</f>
        <v>Attic - R30 Cavity Insulation</v>
      </c>
      <c r="R310" s="18" t="str">
        <f>INDEX(Foundation_And_Floor_Con!$A$4:$A$27,MATCH(Model_Input_Builder!$E310,Foundation_And_Floor_Con!$AI$4:$AI$27,0),1)</f>
        <v>Vented Crawlspace - R30 Cavity Insulation</v>
      </c>
      <c r="S310" s="18" t="str">
        <f>INDEX(Windows!$A$4:$A$26,MATCH(Model_Input_Builder!$F310,Windows!$E$4:$E$26,0),1)</f>
        <v>Double, tint, non-metal</v>
      </c>
      <c r="T310" s="18">
        <f>INDEX(Windows!$C$4:$C$26,MATCH(Model_Input_Builder!$F310,Windows!$E$4:$E$26,0),1)</f>
        <v>0.52</v>
      </c>
      <c r="U310" s="18">
        <f>INDEX(Windows!$D$4:$D$26,MATCH(Model_Input_Builder!$F310,Windows!$E$4:$E$26,0),1)</f>
        <v>0.47</v>
      </c>
      <c r="V310" s="18" t="s">
        <v>278</v>
      </c>
      <c r="W310" s="18" t="s">
        <v>278</v>
      </c>
      <c r="X310" s="18" t="s">
        <v>347</v>
      </c>
      <c r="Y310" s="18" t="s">
        <v>33</v>
      </c>
      <c r="Z310" s="18" t="s">
        <v>34</v>
      </c>
      <c r="AA310" s="93">
        <f>INDEX(Duct_Leakage!$A$3:$A$6,MATCH(Model_Input_Builder!$G310,Duct_Leakage!$E$3:$E$6,0),1)</f>
        <v>0.06</v>
      </c>
      <c r="AB310" s="93">
        <f>INDEX(Duct_Leakage!$B$3:$B$6,MATCH(Model_Input_Builder!$G310,Duct_Leakage!$E$3:$E$6,0),1)</f>
        <v>0.03</v>
      </c>
      <c r="AC310" s="18">
        <v>30</v>
      </c>
      <c r="AD310" s="18">
        <v>30</v>
      </c>
      <c r="AE310" s="18" t="s">
        <v>68</v>
      </c>
      <c r="AF310" s="18" t="s">
        <v>36</v>
      </c>
      <c r="AG310" s="49">
        <v>0</v>
      </c>
      <c r="AH310" s="18">
        <v>0</v>
      </c>
      <c r="AI310" s="18" t="s">
        <v>68</v>
      </c>
      <c r="AJ310" s="18" t="s">
        <v>68</v>
      </c>
      <c r="AK310" s="18" t="s">
        <v>68</v>
      </c>
      <c r="AL310" s="18" t="s">
        <v>68</v>
      </c>
      <c r="AM310" s="18" t="s">
        <v>68</v>
      </c>
      <c r="AN310" s="18">
        <v>0</v>
      </c>
      <c r="AO310" s="18">
        <v>0</v>
      </c>
    </row>
    <row r="311" spans="1:41" x14ac:dyDescent="0.25">
      <c r="A311" s="118">
        <v>307</v>
      </c>
      <c r="B311" s="118">
        <v>2</v>
      </c>
      <c r="C311" s="118">
        <v>6</v>
      </c>
      <c r="D311" s="118">
        <v>4</v>
      </c>
      <c r="E311" s="118">
        <v>19</v>
      </c>
      <c r="F311" s="118">
        <v>14</v>
      </c>
      <c r="G311" s="118">
        <v>1</v>
      </c>
      <c r="H311" s="118">
        <v>4</v>
      </c>
      <c r="I311" s="118" t="s">
        <v>1121</v>
      </c>
      <c r="K311" s="116" t="s">
        <v>2089</v>
      </c>
      <c r="L311" s="18">
        <v>1</v>
      </c>
      <c r="M311" s="18" t="str">
        <f>INDEX(WeatherFiles!$A$14:$A$17,MATCH(Model_Input_Builder!$B311,WeatherFiles!$D$14:$D$17,0),1)</f>
        <v>USA_MT_Kalispell-Glacier.Park.Intl.AP.727790_TMY3</v>
      </c>
      <c r="N311" s="18">
        <v>0</v>
      </c>
      <c r="O311" s="18">
        <v>0</v>
      </c>
      <c r="P311" s="18" t="str">
        <f>INDEX(Above_Ground_Wall_Con!$A$4:$A$19,MATCH(Model_Input_Builder!$C311,Above_Ground_Wall_Con!$D$4:$D$19,0),1)</f>
        <v>Wood-Framed - 2x6 - 16 in OC - R-21 Cavity</v>
      </c>
      <c r="Q311" s="18" t="str">
        <f>INDEX(Ceiling_And_Roof_Con!$A$3:$A$7,MATCH(Model_Input_Builder!$D311,Ceiling_And_Roof_Con!$D$3:$D$7,0),1)</f>
        <v>Attic - R49 Cavity Insulation</v>
      </c>
      <c r="R311" s="18" t="str">
        <f>INDEX(Foundation_And_Floor_Con!$A$4:$A$27,MATCH(Model_Input_Builder!$E311,Foundation_And_Floor_Con!$AI$4:$AI$27,0),1)</f>
        <v>Unheated Basement - R38 Cavity Insulation</v>
      </c>
      <c r="S311" s="18" t="str">
        <f>INDEX(Windows!$A$4:$A$26,MATCH(Model_Input_Builder!$F311,Windows!$E$4:$E$26,0),1)</f>
        <v>Double, tint, non-metal</v>
      </c>
      <c r="T311" s="18">
        <f>INDEX(Windows!$C$4:$C$26,MATCH(Model_Input_Builder!$F311,Windows!$E$4:$E$26,0),1)</f>
        <v>0.52</v>
      </c>
      <c r="U311" s="18">
        <f>INDEX(Windows!$D$4:$D$26,MATCH(Model_Input_Builder!$F311,Windows!$E$4:$E$26,0),1)</f>
        <v>0.47</v>
      </c>
      <c r="V311" s="18" t="s">
        <v>278</v>
      </c>
      <c r="W311" s="18" t="s">
        <v>278</v>
      </c>
      <c r="X311" s="18" t="s">
        <v>347</v>
      </c>
      <c r="Y311" s="18" t="s">
        <v>33</v>
      </c>
      <c r="Z311" s="18" t="s">
        <v>34</v>
      </c>
      <c r="AA311" s="93">
        <f>INDEX(Duct_Leakage!$A$3:$A$6,MATCH(Model_Input_Builder!$G311,Duct_Leakage!$E$3:$E$6,0),1)</f>
        <v>0.03</v>
      </c>
      <c r="AB311" s="93">
        <f>INDEX(Duct_Leakage!$B$3:$B$6,MATCH(Model_Input_Builder!$G311,Duct_Leakage!$E$3:$E$6,0),1)</f>
        <v>1.4999999999999999E-2</v>
      </c>
      <c r="AC311" s="18">
        <v>30</v>
      </c>
      <c r="AD311" s="18">
        <v>30</v>
      </c>
      <c r="AE311" s="18" t="s">
        <v>68</v>
      </c>
      <c r="AF311" s="18" t="s">
        <v>36</v>
      </c>
      <c r="AG311" s="49">
        <v>0</v>
      </c>
      <c r="AH311" s="18">
        <v>0</v>
      </c>
      <c r="AI311" s="18" t="s">
        <v>68</v>
      </c>
      <c r="AJ311" s="18" t="s">
        <v>68</v>
      </c>
      <c r="AK311" s="18" t="s">
        <v>68</v>
      </c>
      <c r="AL311" s="18" t="s">
        <v>68</v>
      </c>
      <c r="AM311" s="18" t="s">
        <v>68</v>
      </c>
      <c r="AN311" s="18">
        <v>0</v>
      </c>
      <c r="AO311" s="18">
        <v>0</v>
      </c>
    </row>
    <row r="312" spans="1:41" x14ac:dyDescent="0.25">
      <c r="A312" s="118">
        <v>308</v>
      </c>
      <c r="B312" s="118">
        <v>3</v>
      </c>
      <c r="C312" s="118">
        <v>3</v>
      </c>
      <c r="D312" s="118">
        <v>4</v>
      </c>
      <c r="E312" s="118">
        <v>4</v>
      </c>
      <c r="F312" s="118">
        <v>13</v>
      </c>
      <c r="G312" s="118">
        <v>1</v>
      </c>
      <c r="H312" s="118">
        <v>3</v>
      </c>
      <c r="I312" s="118" t="s">
        <v>1122</v>
      </c>
      <c r="K312" s="116" t="s">
        <v>2090</v>
      </c>
      <c r="L312" s="18">
        <v>1</v>
      </c>
      <c r="M312" s="18" t="str">
        <f>INDEX(WeatherFiles!$A$14:$A$17,MATCH(Model_Input_Builder!$B312,WeatherFiles!$D$14:$D$17,0),1)</f>
        <v>USA_WA_Seattle-Tacoma.Intl.AP.727930_TMY3</v>
      </c>
      <c r="N312" s="18">
        <v>0</v>
      </c>
      <c r="O312" s="18">
        <v>0</v>
      </c>
      <c r="P312" s="18" t="str">
        <f>INDEX(Above_Ground_Wall_Con!$A$4:$A$19,MATCH(Model_Input_Builder!$C312,Above_Ground_Wall_Con!$D$4:$D$19,0),1)</f>
        <v>Wood-Framed - 2x4 - 16 in OC - R-13 Cavity</v>
      </c>
      <c r="Q312" s="18" t="str">
        <f>INDEX(Ceiling_And_Roof_Con!$A$3:$A$7,MATCH(Model_Input_Builder!$D312,Ceiling_And_Roof_Con!$D$3:$D$7,0),1)</f>
        <v>Attic - R49 Cavity Insulation</v>
      </c>
      <c r="R312" s="18" t="str">
        <f>INDEX(Foundation_And_Floor_Con!$A$4:$A$27,MATCH(Model_Input_Builder!$E312,Foundation_And_Floor_Con!$AI$4:$AI$27,0),1)</f>
        <v>Vented Crawlspace - R30 Cavity Insulation</v>
      </c>
      <c r="S312" s="18" t="str">
        <f>INDEX(Windows!$A$4:$A$26,MATCH(Model_Input_Builder!$F312,Windows!$E$4:$E$26,0),1)</f>
        <v>Double, clear, non-metal</v>
      </c>
      <c r="T312" s="18">
        <f>INDEX(Windows!$C$4:$C$26,MATCH(Model_Input_Builder!$F312,Windows!$E$4:$E$26,0),1)</f>
        <v>0.52</v>
      </c>
      <c r="U312" s="18">
        <f>INDEX(Windows!$D$4:$D$26,MATCH(Model_Input_Builder!$F312,Windows!$E$4:$E$26,0),1)</f>
        <v>0.56999999999999995</v>
      </c>
      <c r="V312" s="18" t="s">
        <v>278</v>
      </c>
      <c r="W312" s="18" t="s">
        <v>278</v>
      </c>
      <c r="X312" s="18" t="s">
        <v>347</v>
      </c>
      <c r="Y312" s="18" t="s">
        <v>33</v>
      </c>
      <c r="Z312" s="18" t="s">
        <v>34</v>
      </c>
      <c r="AA312" s="93">
        <f>INDEX(Duct_Leakage!$A$3:$A$6,MATCH(Model_Input_Builder!$G312,Duct_Leakage!$E$3:$E$6,0),1)</f>
        <v>0.03</v>
      </c>
      <c r="AB312" s="93">
        <f>INDEX(Duct_Leakage!$B$3:$B$6,MATCH(Model_Input_Builder!$G312,Duct_Leakage!$E$3:$E$6,0),1)</f>
        <v>1.4999999999999999E-2</v>
      </c>
      <c r="AC312" s="18">
        <v>30</v>
      </c>
      <c r="AD312" s="18">
        <v>30</v>
      </c>
      <c r="AE312" s="18" t="s">
        <v>68</v>
      </c>
      <c r="AF312" s="18" t="s">
        <v>36</v>
      </c>
      <c r="AG312" s="49">
        <v>0</v>
      </c>
      <c r="AH312" s="18">
        <v>0</v>
      </c>
      <c r="AI312" s="18" t="s">
        <v>68</v>
      </c>
      <c r="AJ312" s="18" t="s">
        <v>68</v>
      </c>
      <c r="AK312" s="18" t="s">
        <v>68</v>
      </c>
      <c r="AL312" s="18" t="s">
        <v>68</v>
      </c>
      <c r="AM312" s="18" t="s">
        <v>68</v>
      </c>
      <c r="AN312" s="18">
        <v>0</v>
      </c>
      <c r="AO312" s="18">
        <v>0</v>
      </c>
    </row>
    <row r="313" spans="1:41" x14ac:dyDescent="0.25">
      <c r="A313" s="118">
        <v>309</v>
      </c>
      <c r="B313" s="118">
        <v>1</v>
      </c>
      <c r="C313" s="118">
        <v>4</v>
      </c>
      <c r="D313" s="118">
        <v>1</v>
      </c>
      <c r="E313" s="118">
        <v>17</v>
      </c>
      <c r="F313" s="118">
        <v>4</v>
      </c>
      <c r="G313" s="118">
        <v>1</v>
      </c>
      <c r="H313" s="118">
        <v>3</v>
      </c>
      <c r="I313" s="118" t="s">
        <v>1123</v>
      </c>
      <c r="K313" s="116" t="s">
        <v>2091</v>
      </c>
      <c r="L313" s="18">
        <v>1</v>
      </c>
      <c r="M313" s="18" t="str">
        <f>INDEX(WeatherFiles!$A$14:$A$17,MATCH(Model_Input_Builder!$B313,WeatherFiles!$D$14:$D$17,0),1)</f>
        <v>USA_ID_Boise.AP-Gowen.Field.ANGB.726810_TMY3</v>
      </c>
      <c r="N313" s="18">
        <v>0</v>
      </c>
      <c r="O313" s="18">
        <v>0</v>
      </c>
      <c r="P313" s="18" t="str">
        <f>INDEX(Above_Ground_Wall_Con!$A$4:$A$19,MATCH(Model_Input_Builder!$C313,Above_Ground_Wall_Con!$D$4:$D$19,0),1)</f>
        <v>Wood-Framed - 2x6 - 16 in OC - R-0 Cavity</v>
      </c>
      <c r="Q313" s="18" t="str">
        <f>INDEX(Ceiling_And_Roof_Con!$A$3:$A$7,MATCH(Model_Input_Builder!$D313,Ceiling_And_Roof_Con!$D$3:$D$7,0),1)</f>
        <v>Attic - R0 Cavity Insulation</v>
      </c>
      <c r="R313" s="18" t="str">
        <f>INDEX(Foundation_And_Floor_Con!$A$4:$A$27,MATCH(Model_Input_Builder!$E313,Foundation_And_Floor_Con!$AI$4:$AI$27,0),1)</f>
        <v>Unheated Basement - R19 Cavity Insulation</v>
      </c>
      <c r="S313" s="18" t="str">
        <f>INDEX(Windows!$A$4:$A$26,MATCH(Model_Input_Builder!$F313,Windows!$E$4:$E$26,0),1)</f>
        <v>Double, low-e, high SHGC, argon, metal</v>
      </c>
      <c r="T313" s="18">
        <f>INDEX(Windows!$C$4:$C$26,MATCH(Model_Input_Builder!$F313,Windows!$E$4:$E$26,0),1)</f>
        <v>0.65</v>
      </c>
      <c r="U313" s="18">
        <f>INDEX(Windows!$D$4:$D$26,MATCH(Model_Input_Builder!$F313,Windows!$E$4:$E$26,0),1)</f>
        <v>0.57999999999999996</v>
      </c>
      <c r="V313" s="18" t="s">
        <v>278</v>
      </c>
      <c r="W313" s="18" t="s">
        <v>278</v>
      </c>
      <c r="X313" s="18" t="s">
        <v>347</v>
      </c>
      <c r="Y313" s="18" t="s">
        <v>33</v>
      </c>
      <c r="Z313" s="18" t="s">
        <v>34</v>
      </c>
      <c r="AA313" s="93">
        <f>INDEX(Duct_Leakage!$A$3:$A$6,MATCH(Model_Input_Builder!$G313,Duct_Leakage!$E$3:$E$6,0),1)</f>
        <v>0.03</v>
      </c>
      <c r="AB313" s="93">
        <f>INDEX(Duct_Leakage!$B$3:$B$6,MATCH(Model_Input_Builder!$G313,Duct_Leakage!$E$3:$E$6,0),1)</f>
        <v>1.4999999999999999E-2</v>
      </c>
      <c r="AC313" s="18">
        <v>30</v>
      </c>
      <c r="AD313" s="18">
        <v>30</v>
      </c>
      <c r="AE313" s="18" t="s">
        <v>68</v>
      </c>
      <c r="AF313" s="18" t="s">
        <v>36</v>
      </c>
      <c r="AG313" s="49">
        <v>0</v>
      </c>
      <c r="AH313" s="18">
        <v>0</v>
      </c>
      <c r="AI313" s="18" t="s">
        <v>68</v>
      </c>
      <c r="AJ313" s="18" t="s">
        <v>68</v>
      </c>
      <c r="AK313" s="18" t="s">
        <v>68</v>
      </c>
      <c r="AL313" s="18" t="s">
        <v>68</v>
      </c>
      <c r="AM313" s="18" t="s">
        <v>68</v>
      </c>
      <c r="AN313" s="18">
        <v>0</v>
      </c>
      <c r="AO313" s="18">
        <v>0</v>
      </c>
    </row>
    <row r="314" spans="1:41" x14ac:dyDescent="0.25">
      <c r="A314" s="118">
        <v>310</v>
      </c>
      <c r="B314" s="118">
        <v>2</v>
      </c>
      <c r="C314" s="118">
        <v>8</v>
      </c>
      <c r="D314" s="118">
        <v>3</v>
      </c>
      <c r="E314" s="118">
        <v>4</v>
      </c>
      <c r="F314" s="118">
        <v>19</v>
      </c>
      <c r="G314" s="118">
        <v>4</v>
      </c>
      <c r="H314" s="118">
        <v>2</v>
      </c>
      <c r="I314" s="118" t="s">
        <v>1124</v>
      </c>
      <c r="K314" s="116" t="s">
        <v>2092</v>
      </c>
      <c r="L314" s="18">
        <v>1</v>
      </c>
      <c r="M314" s="18" t="str">
        <f>INDEX(WeatherFiles!$A$14:$A$17,MATCH(Model_Input_Builder!$B314,WeatherFiles!$D$14:$D$17,0),1)</f>
        <v>USA_MT_Kalispell-Glacier.Park.Intl.AP.727790_TMY3</v>
      </c>
      <c r="N314" s="18">
        <v>0</v>
      </c>
      <c r="O314" s="18">
        <v>0</v>
      </c>
      <c r="P314" s="18" t="str">
        <f>INDEX(Above_Ground_Wall_Con!$A$4:$A$19,MATCH(Model_Input_Builder!$C314,Above_Ground_Wall_Con!$D$4:$D$19,0),1)</f>
        <v>Wood-Framed - 2x6 - 24 in OC - R-21 Cavity - R-10 Header</v>
      </c>
      <c r="Q314" s="18" t="str">
        <f>INDEX(Ceiling_And_Roof_Con!$A$3:$A$7,MATCH(Model_Input_Builder!$D314,Ceiling_And_Roof_Con!$D$3:$D$7,0),1)</f>
        <v>Attic - R38 Cavity Insulation</v>
      </c>
      <c r="R314" s="18" t="str">
        <f>INDEX(Foundation_And_Floor_Con!$A$4:$A$27,MATCH(Model_Input_Builder!$E314,Foundation_And_Floor_Con!$AI$4:$AI$27,0),1)</f>
        <v>Vented Crawlspace - R30 Cavity Insulation</v>
      </c>
      <c r="S314" s="18" t="str">
        <f>INDEX(Windows!$A$4:$A$26,MATCH(Model_Input_Builder!$F314,Windows!$E$4:$E$26,0),1)</f>
        <v>Triple, low-e, medium SHGC, argon, non-metal</v>
      </c>
      <c r="T314" s="18">
        <f>INDEX(Windows!$C$4:$C$26,MATCH(Model_Input_Builder!$F314,Windows!$E$4:$E$26,0),1)</f>
        <v>0.19</v>
      </c>
      <c r="U314" s="18">
        <f>INDEX(Windows!$D$4:$D$26,MATCH(Model_Input_Builder!$F314,Windows!$E$4:$E$26,0),1)</f>
        <v>0.28000000000000003</v>
      </c>
      <c r="V314" s="18" t="s">
        <v>278</v>
      </c>
      <c r="W314" s="18" t="s">
        <v>278</v>
      </c>
      <c r="X314" s="18" t="s">
        <v>347</v>
      </c>
      <c r="Y314" s="18" t="s">
        <v>33</v>
      </c>
      <c r="Z314" s="18" t="s">
        <v>34</v>
      </c>
      <c r="AA314" s="93">
        <f>INDEX(Duct_Leakage!$A$3:$A$6,MATCH(Model_Input_Builder!$G314,Duct_Leakage!$E$3:$E$6,0),1)</f>
        <v>0.18</v>
      </c>
      <c r="AB314" s="93">
        <f>INDEX(Duct_Leakage!$B$3:$B$6,MATCH(Model_Input_Builder!$G314,Duct_Leakage!$E$3:$E$6,0),1)</f>
        <v>0.09</v>
      </c>
      <c r="AC314" s="18">
        <v>30</v>
      </c>
      <c r="AD314" s="18">
        <v>30</v>
      </c>
      <c r="AE314" s="18" t="s">
        <v>68</v>
      </c>
      <c r="AF314" s="18" t="s">
        <v>36</v>
      </c>
      <c r="AG314" s="49">
        <v>0</v>
      </c>
      <c r="AH314" s="18">
        <v>0</v>
      </c>
      <c r="AI314" s="18" t="s">
        <v>68</v>
      </c>
      <c r="AJ314" s="18" t="s">
        <v>68</v>
      </c>
      <c r="AK314" s="18" t="s">
        <v>68</v>
      </c>
      <c r="AL314" s="18" t="s">
        <v>68</v>
      </c>
      <c r="AM314" s="18" t="s">
        <v>68</v>
      </c>
      <c r="AN314" s="18">
        <v>0</v>
      </c>
      <c r="AO314" s="18">
        <v>0</v>
      </c>
    </row>
    <row r="315" spans="1:41" x14ac:dyDescent="0.25">
      <c r="A315" s="118">
        <v>311</v>
      </c>
      <c r="B315" s="118">
        <v>1</v>
      </c>
      <c r="C315" s="118">
        <v>1</v>
      </c>
      <c r="D315" s="118">
        <v>1</v>
      </c>
      <c r="E315" s="118">
        <v>4</v>
      </c>
      <c r="F315" s="118">
        <v>9</v>
      </c>
      <c r="G315" s="118">
        <v>4</v>
      </c>
      <c r="H315" s="118">
        <v>2</v>
      </c>
      <c r="I315" s="118" t="s">
        <v>1125</v>
      </c>
      <c r="K315" s="116" t="s">
        <v>2093</v>
      </c>
      <c r="L315" s="18">
        <v>1</v>
      </c>
      <c r="M315" s="18" t="str">
        <f>INDEX(WeatherFiles!$A$14:$A$17,MATCH(Model_Input_Builder!$B315,WeatherFiles!$D$14:$D$17,0),1)</f>
        <v>USA_ID_Boise.AP-Gowen.Field.ANGB.726810_TMY3</v>
      </c>
      <c r="N315" s="18">
        <v>0</v>
      </c>
      <c r="O315" s="18">
        <v>0</v>
      </c>
      <c r="P315" s="18" t="str">
        <f>INDEX(Above_Ground_Wall_Con!$A$4:$A$19,MATCH(Model_Input_Builder!$C315,Above_Ground_Wall_Con!$D$4:$D$19,0),1)</f>
        <v>Wood-Framed - 2x4 - 16 in OC - R-0 Cavity</v>
      </c>
      <c r="Q315" s="18" t="str">
        <f>INDEX(Ceiling_And_Roof_Con!$A$3:$A$7,MATCH(Model_Input_Builder!$D315,Ceiling_And_Roof_Con!$D$3:$D$7,0),1)</f>
        <v>Attic - R0 Cavity Insulation</v>
      </c>
      <c r="R315" s="18" t="str">
        <f>INDEX(Foundation_And_Floor_Con!$A$4:$A$27,MATCH(Model_Input_Builder!$E315,Foundation_And_Floor_Con!$AI$4:$AI$27,0),1)</f>
        <v>Vented Crawlspace - R30 Cavity Insulation</v>
      </c>
      <c r="S315" s="18" t="str">
        <f>INDEX(Windows!$A$4:$A$26,MATCH(Model_Input_Builder!$F315,Windows!$E$4:$E$26,0),1)</f>
        <v>Double, low-e, high SHGC, argon, metal, TB</v>
      </c>
      <c r="T315" s="18">
        <f>INDEX(Windows!$C$4:$C$26,MATCH(Model_Input_Builder!$F315,Windows!$E$4:$E$26,0),1)</f>
        <v>0.42</v>
      </c>
      <c r="U315" s="18">
        <f>INDEX(Windows!$D$4:$D$26,MATCH(Model_Input_Builder!$F315,Windows!$E$4:$E$26,0),1)</f>
        <v>0.55000000000000004</v>
      </c>
      <c r="V315" s="18" t="s">
        <v>278</v>
      </c>
      <c r="W315" s="18" t="s">
        <v>278</v>
      </c>
      <c r="X315" s="18" t="s">
        <v>347</v>
      </c>
      <c r="Y315" s="18" t="s">
        <v>33</v>
      </c>
      <c r="Z315" s="18" t="s">
        <v>34</v>
      </c>
      <c r="AA315" s="93">
        <f>INDEX(Duct_Leakage!$A$3:$A$6,MATCH(Model_Input_Builder!$G315,Duct_Leakage!$E$3:$E$6,0),1)</f>
        <v>0.18</v>
      </c>
      <c r="AB315" s="93">
        <f>INDEX(Duct_Leakage!$B$3:$B$6,MATCH(Model_Input_Builder!$G315,Duct_Leakage!$E$3:$E$6,0),1)</f>
        <v>0.09</v>
      </c>
      <c r="AC315" s="18">
        <v>30</v>
      </c>
      <c r="AD315" s="18">
        <v>30</v>
      </c>
      <c r="AE315" s="18" t="s">
        <v>68</v>
      </c>
      <c r="AF315" s="18" t="s">
        <v>36</v>
      </c>
      <c r="AG315" s="49">
        <v>0</v>
      </c>
      <c r="AH315" s="18">
        <v>0</v>
      </c>
      <c r="AI315" s="18" t="s">
        <v>68</v>
      </c>
      <c r="AJ315" s="18" t="s">
        <v>68</v>
      </c>
      <c r="AK315" s="18" t="s">
        <v>68</v>
      </c>
      <c r="AL315" s="18" t="s">
        <v>68</v>
      </c>
      <c r="AM315" s="18" t="s">
        <v>68</v>
      </c>
      <c r="AN315" s="18">
        <v>0</v>
      </c>
      <c r="AO315" s="18">
        <v>0</v>
      </c>
    </row>
    <row r="316" spans="1:41" x14ac:dyDescent="0.25">
      <c r="A316" s="118">
        <v>312</v>
      </c>
      <c r="B316" s="118">
        <v>2</v>
      </c>
      <c r="C316" s="118">
        <v>2</v>
      </c>
      <c r="D316" s="118">
        <v>2</v>
      </c>
      <c r="E316" s="118">
        <v>4</v>
      </c>
      <c r="F316" s="118">
        <v>14</v>
      </c>
      <c r="G316" s="118">
        <v>2</v>
      </c>
      <c r="H316" s="118">
        <v>3</v>
      </c>
      <c r="I316" s="118" t="s">
        <v>1126</v>
      </c>
      <c r="K316" s="116" t="s">
        <v>2094</v>
      </c>
      <c r="L316" s="18">
        <v>1</v>
      </c>
      <c r="M316" s="18" t="str">
        <f>INDEX(WeatherFiles!$A$14:$A$17,MATCH(Model_Input_Builder!$B316,WeatherFiles!$D$14:$D$17,0),1)</f>
        <v>USA_MT_Kalispell-Glacier.Park.Intl.AP.727790_TMY3</v>
      </c>
      <c r="N316" s="18">
        <v>0</v>
      </c>
      <c r="O316" s="18">
        <v>0</v>
      </c>
      <c r="P316" s="18" t="str">
        <f>INDEX(Above_Ground_Wall_Con!$A$4:$A$19,MATCH(Model_Input_Builder!$C316,Above_Ground_Wall_Con!$D$4:$D$19,0),1)</f>
        <v>Wood-Framed - 2x4 - 16 in OC - R-11 Cavity</v>
      </c>
      <c r="Q316" s="18" t="str">
        <f>INDEX(Ceiling_And_Roof_Con!$A$3:$A$7,MATCH(Model_Input_Builder!$D316,Ceiling_And_Roof_Con!$D$3:$D$7,0),1)</f>
        <v>Attic - R30 Cavity Insulation</v>
      </c>
      <c r="R316" s="18" t="str">
        <f>INDEX(Foundation_And_Floor_Con!$A$4:$A$27,MATCH(Model_Input_Builder!$E316,Foundation_And_Floor_Con!$AI$4:$AI$27,0),1)</f>
        <v>Vented Crawlspace - R30 Cavity Insulation</v>
      </c>
      <c r="S316" s="18" t="str">
        <f>INDEX(Windows!$A$4:$A$26,MATCH(Model_Input_Builder!$F316,Windows!$E$4:$E$26,0),1)</f>
        <v>Double, tint, non-metal</v>
      </c>
      <c r="T316" s="18">
        <f>INDEX(Windows!$C$4:$C$26,MATCH(Model_Input_Builder!$F316,Windows!$E$4:$E$26,0),1)</f>
        <v>0.52</v>
      </c>
      <c r="U316" s="18">
        <f>INDEX(Windows!$D$4:$D$26,MATCH(Model_Input_Builder!$F316,Windows!$E$4:$E$26,0),1)</f>
        <v>0.47</v>
      </c>
      <c r="V316" s="18" t="s">
        <v>278</v>
      </c>
      <c r="W316" s="18" t="s">
        <v>278</v>
      </c>
      <c r="X316" s="18" t="s">
        <v>347</v>
      </c>
      <c r="Y316" s="18" t="s">
        <v>33</v>
      </c>
      <c r="Z316" s="18" t="s">
        <v>34</v>
      </c>
      <c r="AA316" s="93">
        <f>INDEX(Duct_Leakage!$A$3:$A$6,MATCH(Model_Input_Builder!$G316,Duct_Leakage!$E$3:$E$6,0),1)</f>
        <v>0.06</v>
      </c>
      <c r="AB316" s="93">
        <f>INDEX(Duct_Leakage!$B$3:$B$6,MATCH(Model_Input_Builder!$G316,Duct_Leakage!$E$3:$E$6,0),1)</f>
        <v>0.03</v>
      </c>
      <c r="AC316" s="18">
        <v>30</v>
      </c>
      <c r="AD316" s="18">
        <v>30</v>
      </c>
      <c r="AE316" s="18" t="s">
        <v>68</v>
      </c>
      <c r="AF316" s="18" t="s">
        <v>36</v>
      </c>
      <c r="AG316" s="49">
        <v>0</v>
      </c>
      <c r="AH316" s="18">
        <v>0</v>
      </c>
      <c r="AI316" s="18" t="s">
        <v>68</v>
      </c>
      <c r="AJ316" s="18" t="s">
        <v>68</v>
      </c>
      <c r="AK316" s="18" t="s">
        <v>68</v>
      </c>
      <c r="AL316" s="18" t="s">
        <v>68</v>
      </c>
      <c r="AM316" s="18" t="s">
        <v>68</v>
      </c>
      <c r="AN316" s="18">
        <v>0</v>
      </c>
      <c r="AO316" s="18">
        <v>0</v>
      </c>
    </row>
    <row r="317" spans="1:41" x14ac:dyDescent="0.25">
      <c r="A317" s="118">
        <v>313</v>
      </c>
      <c r="B317" s="118">
        <v>2</v>
      </c>
      <c r="C317" s="118">
        <v>7</v>
      </c>
      <c r="D317" s="118">
        <v>5</v>
      </c>
      <c r="E317" s="118">
        <v>8</v>
      </c>
      <c r="F317" s="118">
        <v>14</v>
      </c>
      <c r="G317" s="118">
        <v>2</v>
      </c>
      <c r="H317" s="118">
        <v>4</v>
      </c>
      <c r="I317" s="118" t="s">
        <v>1127</v>
      </c>
      <c r="K317" s="116" t="s">
        <v>2095</v>
      </c>
      <c r="L317" s="18">
        <v>1</v>
      </c>
      <c r="M317" s="18" t="str">
        <f>INDEX(WeatherFiles!$A$14:$A$17,MATCH(Model_Input_Builder!$B317,WeatherFiles!$D$14:$D$17,0),1)</f>
        <v>USA_MT_Kalispell-Glacier.Park.Intl.AP.727790_TMY3</v>
      </c>
      <c r="N317" s="18">
        <v>0</v>
      </c>
      <c r="O317" s="18">
        <v>0</v>
      </c>
      <c r="P317" s="18" t="str">
        <f>INDEX(Above_Ground_Wall_Con!$A$4:$A$19,MATCH(Model_Input_Builder!$C317,Above_Ground_Wall_Con!$D$4:$D$19,0),1)</f>
        <v>Wood-Framed - 2x6 - 24 in OC - R-19 Cavity - R-10 Header</v>
      </c>
      <c r="Q317" s="18" t="str">
        <f>INDEX(Ceiling_And_Roof_Con!$A$3:$A$7,MATCH(Model_Input_Builder!$D317,Ceiling_And_Roof_Con!$D$3:$D$7,0),1)</f>
        <v>Attic - R60 Cavity Insulation</v>
      </c>
      <c r="R317" s="18" t="str">
        <f>INDEX(Foundation_And_Floor_Con!$A$4:$A$27,MATCH(Model_Input_Builder!$E317,Foundation_And_Floor_Con!$AI$4:$AI$27,0),1)</f>
        <v>Slab - R5 Under Full Slab with R5 Thermal Break</v>
      </c>
      <c r="S317" s="18" t="str">
        <f>INDEX(Windows!$A$4:$A$26,MATCH(Model_Input_Builder!$F317,Windows!$E$4:$E$26,0),1)</f>
        <v>Double, tint, non-metal</v>
      </c>
      <c r="T317" s="18">
        <f>INDEX(Windows!$C$4:$C$26,MATCH(Model_Input_Builder!$F317,Windows!$E$4:$E$26,0),1)</f>
        <v>0.52</v>
      </c>
      <c r="U317" s="18">
        <f>INDEX(Windows!$D$4:$D$26,MATCH(Model_Input_Builder!$F317,Windows!$E$4:$E$26,0),1)</f>
        <v>0.47</v>
      </c>
      <c r="V317" s="18" t="s">
        <v>278</v>
      </c>
      <c r="W317" s="18" t="s">
        <v>278</v>
      </c>
      <c r="X317" s="18" t="s">
        <v>347</v>
      </c>
      <c r="Y317" s="18" t="s">
        <v>33</v>
      </c>
      <c r="Z317" s="18" t="s">
        <v>34</v>
      </c>
      <c r="AA317" s="93">
        <f>INDEX(Duct_Leakage!$A$3:$A$6,MATCH(Model_Input_Builder!$G317,Duct_Leakage!$E$3:$E$6,0),1)</f>
        <v>0.06</v>
      </c>
      <c r="AB317" s="93">
        <f>INDEX(Duct_Leakage!$B$3:$B$6,MATCH(Model_Input_Builder!$G317,Duct_Leakage!$E$3:$E$6,0),1)</f>
        <v>0.03</v>
      </c>
      <c r="AC317" s="18">
        <v>30</v>
      </c>
      <c r="AD317" s="18">
        <v>30</v>
      </c>
      <c r="AE317" s="18" t="s">
        <v>68</v>
      </c>
      <c r="AF317" s="18" t="s">
        <v>36</v>
      </c>
      <c r="AG317" s="49">
        <v>0</v>
      </c>
      <c r="AH317" s="18">
        <v>0</v>
      </c>
      <c r="AI317" s="18" t="s">
        <v>68</v>
      </c>
      <c r="AJ317" s="18" t="s">
        <v>68</v>
      </c>
      <c r="AK317" s="18" t="s">
        <v>68</v>
      </c>
      <c r="AL317" s="18" t="s">
        <v>68</v>
      </c>
      <c r="AM317" s="18" t="s">
        <v>68</v>
      </c>
      <c r="AN317" s="18">
        <v>0</v>
      </c>
      <c r="AO317" s="18">
        <v>0</v>
      </c>
    </row>
    <row r="318" spans="1:41" x14ac:dyDescent="0.25">
      <c r="A318" s="118">
        <v>314</v>
      </c>
      <c r="B318" s="118">
        <v>2</v>
      </c>
      <c r="C318" s="118">
        <v>7</v>
      </c>
      <c r="D318" s="118">
        <v>3</v>
      </c>
      <c r="E318" s="118">
        <v>16</v>
      </c>
      <c r="F318" s="118">
        <v>13</v>
      </c>
      <c r="G318" s="118">
        <v>4</v>
      </c>
      <c r="H318" s="118">
        <v>4</v>
      </c>
      <c r="I318" s="118" t="s">
        <v>1128</v>
      </c>
      <c r="K318" s="116" t="s">
        <v>2096</v>
      </c>
      <c r="L318" s="18">
        <v>1</v>
      </c>
      <c r="M318" s="18" t="str">
        <f>INDEX(WeatherFiles!$A$14:$A$17,MATCH(Model_Input_Builder!$B318,WeatherFiles!$D$14:$D$17,0),1)</f>
        <v>USA_MT_Kalispell-Glacier.Park.Intl.AP.727790_TMY3</v>
      </c>
      <c r="N318" s="18">
        <v>0</v>
      </c>
      <c r="O318" s="18">
        <v>0</v>
      </c>
      <c r="P318" s="18" t="str">
        <f>INDEX(Above_Ground_Wall_Con!$A$4:$A$19,MATCH(Model_Input_Builder!$C318,Above_Ground_Wall_Con!$D$4:$D$19,0),1)</f>
        <v>Wood-Framed - 2x6 - 24 in OC - R-19 Cavity - R-10 Header</v>
      </c>
      <c r="Q318" s="18" t="str">
        <f>INDEX(Ceiling_And_Roof_Con!$A$3:$A$7,MATCH(Model_Input_Builder!$D318,Ceiling_And_Roof_Con!$D$3:$D$7,0),1)</f>
        <v>Attic - R38 Cavity Insulation</v>
      </c>
      <c r="R318" s="18" t="str">
        <f>INDEX(Foundation_And_Floor_Con!$A$4:$A$27,MATCH(Model_Input_Builder!$E318,Foundation_And_Floor_Con!$AI$4:$AI$27,0),1)</f>
        <v>Unheated Basement - R13 Cavity Insulation</v>
      </c>
      <c r="S318" s="18" t="str">
        <f>INDEX(Windows!$A$4:$A$26,MATCH(Model_Input_Builder!$F318,Windows!$E$4:$E$26,0),1)</f>
        <v>Double, clear, non-metal</v>
      </c>
      <c r="T318" s="18">
        <f>INDEX(Windows!$C$4:$C$26,MATCH(Model_Input_Builder!$F318,Windows!$E$4:$E$26,0),1)</f>
        <v>0.52</v>
      </c>
      <c r="U318" s="18">
        <f>INDEX(Windows!$D$4:$D$26,MATCH(Model_Input_Builder!$F318,Windows!$E$4:$E$26,0),1)</f>
        <v>0.56999999999999995</v>
      </c>
      <c r="V318" s="18" t="s">
        <v>278</v>
      </c>
      <c r="W318" s="18" t="s">
        <v>278</v>
      </c>
      <c r="X318" s="18" t="s">
        <v>347</v>
      </c>
      <c r="Y318" s="18" t="s">
        <v>33</v>
      </c>
      <c r="Z318" s="18" t="s">
        <v>34</v>
      </c>
      <c r="AA318" s="93">
        <f>INDEX(Duct_Leakage!$A$3:$A$6,MATCH(Model_Input_Builder!$G318,Duct_Leakage!$E$3:$E$6,0),1)</f>
        <v>0.18</v>
      </c>
      <c r="AB318" s="93">
        <f>INDEX(Duct_Leakage!$B$3:$B$6,MATCH(Model_Input_Builder!$G318,Duct_Leakage!$E$3:$E$6,0),1)</f>
        <v>0.09</v>
      </c>
      <c r="AC318" s="18">
        <v>30</v>
      </c>
      <c r="AD318" s="18">
        <v>30</v>
      </c>
      <c r="AE318" s="18" t="s">
        <v>68</v>
      </c>
      <c r="AF318" s="18" t="s">
        <v>36</v>
      </c>
      <c r="AG318" s="49">
        <v>0</v>
      </c>
      <c r="AH318" s="18">
        <v>0</v>
      </c>
      <c r="AI318" s="18" t="s">
        <v>68</v>
      </c>
      <c r="AJ318" s="18" t="s">
        <v>68</v>
      </c>
      <c r="AK318" s="18" t="s">
        <v>68</v>
      </c>
      <c r="AL318" s="18" t="s">
        <v>68</v>
      </c>
      <c r="AM318" s="18" t="s">
        <v>68</v>
      </c>
      <c r="AN318" s="18">
        <v>0</v>
      </c>
      <c r="AO318" s="18">
        <v>0</v>
      </c>
    </row>
    <row r="319" spans="1:41" x14ac:dyDescent="0.25">
      <c r="A319" s="118">
        <v>315</v>
      </c>
      <c r="B319" s="118">
        <v>4</v>
      </c>
      <c r="C319" s="118">
        <v>4</v>
      </c>
      <c r="D319" s="118">
        <v>1</v>
      </c>
      <c r="E319" s="118">
        <v>1</v>
      </c>
      <c r="F319" s="118">
        <v>17</v>
      </c>
      <c r="G319" s="118">
        <v>1</v>
      </c>
      <c r="H319" s="118">
        <v>3</v>
      </c>
      <c r="I319" s="118" t="s">
        <v>1129</v>
      </c>
      <c r="K319" s="116" t="s">
        <v>2097</v>
      </c>
      <c r="L319" s="18">
        <v>1</v>
      </c>
      <c r="M319" s="18" t="str">
        <f>INDEX(WeatherFiles!$A$14:$A$17,MATCH(Model_Input_Builder!$B319,WeatherFiles!$D$14:$D$17,0),1)</f>
        <v>USA_WA_Spokane.Intl.AP.727850_TMY3</v>
      </c>
      <c r="N319" s="18">
        <v>0</v>
      </c>
      <c r="O319" s="18">
        <v>0</v>
      </c>
      <c r="P319" s="18" t="str">
        <f>INDEX(Above_Ground_Wall_Con!$A$4:$A$19,MATCH(Model_Input_Builder!$C319,Above_Ground_Wall_Con!$D$4:$D$19,0),1)</f>
        <v>Wood-Framed - 2x6 - 16 in OC - R-0 Cavity</v>
      </c>
      <c r="Q319" s="18" t="str">
        <f>INDEX(Ceiling_And_Roof_Con!$A$3:$A$7,MATCH(Model_Input_Builder!$D319,Ceiling_And_Roof_Con!$D$3:$D$7,0),1)</f>
        <v>Attic - R0 Cavity Insulation</v>
      </c>
      <c r="R319" s="18" t="str">
        <f>INDEX(Foundation_And_Floor_Con!$A$4:$A$27,MATCH(Model_Input_Builder!$E319,Foundation_And_Floor_Con!$AI$4:$AI$27,0),1)</f>
        <v>Vented Crawlspace - R0 Cavity Insulation</v>
      </c>
      <c r="S319" s="18" t="str">
        <f>INDEX(Windows!$A$4:$A$26,MATCH(Model_Input_Builder!$F319,Windows!$E$4:$E$26,0),1)</f>
        <v>Double, low-e, low SHGC, argon, non-metal</v>
      </c>
      <c r="T319" s="18">
        <f>INDEX(Windows!$C$4:$C$26,MATCH(Model_Input_Builder!$F319,Windows!$E$4:$E$26,0),1)</f>
        <v>0.27</v>
      </c>
      <c r="U319" s="18">
        <f>INDEX(Windows!$D$4:$D$26,MATCH(Model_Input_Builder!$F319,Windows!$E$4:$E$26,0),1)</f>
        <v>0.2</v>
      </c>
      <c r="V319" s="18" t="s">
        <v>278</v>
      </c>
      <c r="W319" s="18" t="s">
        <v>278</v>
      </c>
      <c r="X319" s="18" t="s">
        <v>347</v>
      </c>
      <c r="Y319" s="18" t="s">
        <v>33</v>
      </c>
      <c r="Z319" s="18" t="s">
        <v>34</v>
      </c>
      <c r="AA319" s="93">
        <f>INDEX(Duct_Leakage!$A$3:$A$6,MATCH(Model_Input_Builder!$G319,Duct_Leakage!$E$3:$E$6,0),1)</f>
        <v>0.03</v>
      </c>
      <c r="AB319" s="93">
        <f>INDEX(Duct_Leakage!$B$3:$B$6,MATCH(Model_Input_Builder!$G319,Duct_Leakage!$E$3:$E$6,0),1)</f>
        <v>1.4999999999999999E-2</v>
      </c>
      <c r="AC319" s="18">
        <v>30</v>
      </c>
      <c r="AD319" s="18">
        <v>30</v>
      </c>
      <c r="AE319" s="18" t="s">
        <v>68</v>
      </c>
      <c r="AF319" s="18" t="s">
        <v>36</v>
      </c>
      <c r="AG319" s="49">
        <v>0</v>
      </c>
      <c r="AH319" s="18">
        <v>0</v>
      </c>
      <c r="AI319" s="18" t="s">
        <v>68</v>
      </c>
      <c r="AJ319" s="18" t="s">
        <v>68</v>
      </c>
      <c r="AK319" s="18" t="s">
        <v>68</v>
      </c>
      <c r="AL319" s="18" t="s">
        <v>68</v>
      </c>
      <c r="AM319" s="18" t="s">
        <v>68</v>
      </c>
      <c r="AN319" s="18">
        <v>0</v>
      </c>
      <c r="AO319" s="18">
        <v>0</v>
      </c>
    </row>
    <row r="320" spans="1:41" x14ac:dyDescent="0.25">
      <c r="A320" s="118">
        <v>316</v>
      </c>
      <c r="B320" s="118">
        <v>3</v>
      </c>
      <c r="C320" s="118">
        <v>4</v>
      </c>
      <c r="D320" s="118">
        <v>2</v>
      </c>
      <c r="E320" s="118">
        <v>3</v>
      </c>
      <c r="F320" s="118">
        <v>6</v>
      </c>
      <c r="G320" s="118">
        <v>2</v>
      </c>
      <c r="H320" s="118">
        <v>1</v>
      </c>
      <c r="I320" s="118" t="s">
        <v>1130</v>
      </c>
      <c r="K320" s="116" t="s">
        <v>2098</v>
      </c>
      <c r="L320" s="18">
        <v>1</v>
      </c>
      <c r="M320" s="18" t="str">
        <f>INDEX(WeatherFiles!$A$14:$A$17,MATCH(Model_Input_Builder!$B320,WeatherFiles!$D$14:$D$17,0),1)</f>
        <v>USA_WA_Seattle-Tacoma.Intl.AP.727930_TMY3</v>
      </c>
      <c r="N320" s="18">
        <v>0</v>
      </c>
      <c r="O320" s="18">
        <v>0</v>
      </c>
      <c r="P320" s="18" t="str">
        <f>INDEX(Above_Ground_Wall_Con!$A$4:$A$19,MATCH(Model_Input_Builder!$C320,Above_Ground_Wall_Con!$D$4:$D$19,0),1)</f>
        <v>Wood-Framed - 2x6 - 16 in OC - R-0 Cavity</v>
      </c>
      <c r="Q320" s="18" t="str">
        <f>INDEX(Ceiling_And_Roof_Con!$A$3:$A$7,MATCH(Model_Input_Builder!$D320,Ceiling_And_Roof_Con!$D$3:$D$7,0),1)</f>
        <v>Attic - R30 Cavity Insulation</v>
      </c>
      <c r="R320" s="18" t="str">
        <f>INDEX(Foundation_And_Floor_Con!$A$4:$A$27,MATCH(Model_Input_Builder!$E320,Foundation_And_Floor_Con!$AI$4:$AI$27,0),1)</f>
        <v>Vented Crawlspace - R19 Cavity Insulation</v>
      </c>
      <c r="S320" s="18" t="str">
        <f>INDEX(Windows!$A$4:$A$26,MATCH(Model_Input_Builder!$F320,Windows!$E$4:$E$26,0),1)</f>
        <v>Double, low-e, low SHGC, argon, metal</v>
      </c>
      <c r="T320" s="18">
        <f>INDEX(Windows!$C$4:$C$26,MATCH(Model_Input_Builder!$F320,Windows!$E$4:$E$26,0),1)</f>
        <v>0.63</v>
      </c>
      <c r="U320" s="18">
        <f>INDEX(Windows!$D$4:$D$26,MATCH(Model_Input_Builder!$F320,Windows!$E$4:$E$26,0),1)</f>
        <v>0.26</v>
      </c>
      <c r="V320" s="18" t="s">
        <v>278</v>
      </c>
      <c r="W320" s="18" t="s">
        <v>278</v>
      </c>
      <c r="X320" s="18" t="s">
        <v>347</v>
      </c>
      <c r="Y320" s="18" t="s">
        <v>33</v>
      </c>
      <c r="Z320" s="18" t="s">
        <v>34</v>
      </c>
      <c r="AA320" s="93">
        <f>INDEX(Duct_Leakage!$A$3:$A$6,MATCH(Model_Input_Builder!$G320,Duct_Leakage!$E$3:$E$6,0),1)</f>
        <v>0.06</v>
      </c>
      <c r="AB320" s="93">
        <f>INDEX(Duct_Leakage!$B$3:$B$6,MATCH(Model_Input_Builder!$G320,Duct_Leakage!$E$3:$E$6,0),1)</f>
        <v>0.03</v>
      </c>
      <c r="AC320" s="18">
        <v>30</v>
      </c>
      <c r="AD320" s="18">
        <v>30</v>
      </c>
      <c r="AE320" s="18" t="s">
        <v>68</v>
      </c>
      <c r="AF320" s="18" t="s">
        <v>36</v>
      </c>
      <c r="AG320" s="49">
        <v>0</v>
      </c>
      <c r="AH320" s="18">
        <v>0</v>
      </c>
      <c r="AI320" s="18" t="s">
        <v>68</v>
      </c>
      <c r="AJ320" s="18" t="s">
        <v>68</v>
      </c>
      <c r="AK320" s="18" t="s">
        <v>68</v>
      </c>
      <c r="AL320" s="18" t="s">
        <v>68</v>
      </c>
      <c r="AM320" s="18" t="s">
        <v>68</v>
      </c>
      <c r="AN320" s="18">
        <v>0</v>
      </c>
      <c r="AO320" s="18">
        <v>0</v>
      </c>
    </row>
    <row r="321" spans="1:41" x14ac:dyDescent="0.25">
      <c r="A321" s="118">
        <v>317</v>
      </c>
      <c r="B321" s="118">
        <v>3</v>
      </c>
      <c r="C321" s="118">
        <v>1</v>
      </c>
      <c r="D321" s="118">
        <v>5</v>
      </c>
      <c r="E321" s="118">
        <v>4</v>
      </c>
      <c r="F321" s="118">
        <v>13</v>
      </c>
      <c r="G321" s="118">
        <v>1</v>
      </c>
      <c r="H321" s="118">
        <v>4</v>
      </c>
      <c r="I321" s="118" t="s">
        <v>1131</v>
      </c>
      <c r="K321" s="116" t="s">
        <v>2099</v>
      </c>
      <c r="L321" s="18">
        <v>1</v>
      </c>
      <c r="M321" s="18" t="str">
        <f>INDEX(WeatherFiles!$A$14:$A$17,MATCH(Model_Input_Builder!$B321,WeatherFiles!$D$14:$D$17,0),1)</f>
        <v>USA_WA_Seattle-Tacoma.Intl.AP.727930_TMY3</v>
      </c>
      <c r="N321" s="18">
        <v>0</v>
      </c>
      <c r="O321" s="18">
        <v>0</v>
      </c>
      <c r="P321" s="18" t="str">
        <f>INDEX(Above_Ground_Wall_Con!$A$4:$A$19,MATCH(Model_Input_Builder!$C321,Above_Ground_Wall_Con!$D$4:$D$19,0),1)</f>
        <v>Wood-Framed - 2x4 - 16 in OC - R-0 Cavity</v>
      </c>
      <c r="Q321" s="18" t="str">
        <f>INDEX(Ceiling_And_Roof_Con!$A$3:$A$7,MATCH(Model_Input_Builder!$D321,Ceiling_And_Roof_Con!$D$3:$D$7,0),1)</f>
        <v>Attic - R60 Cavity Insulation</v>
      </c>
      <c r="R321" s="18" t="str">
        <f>INDEX(Foundation_And_Floor_Con!$A$4:$A$27,MATCH(Model_Input_Builder!$E321,Foundation_And_Floor_Con!$AI$4:$AI$27,0),1)</f>
        <v>Vented Crawlspace - R30 Cavity Insulation</v>
      </c>
      <c r="S321" s="18" t="str">
        <f>INDEX(Windows!$A$4:$A$26,MATCH(Model_Input_Builder!$F321,Windows!$E$4:$E$26,0),1)</f>
        <v>Double, clear, non-metal</v>
      </c>
      <c r="T321" s="18">
        <f>INDEX(Windows!$C$4:$C$26,MATCH(Model_Input_Builder!$F321,Windows!$E$4:$E$26,0),1)</f>
        <v>0.52</v>
      </c>
      <c r="U321" s="18">
        <f>INDEX(Windows!$D$4:$D$26,MATCH(Model_Input_Builder!$F321,Windows!$E$4:$E$26,0),1)</f>
        <v>0.56999999999999995</v>
      </c>
      <c r="V321" s="18" t="s">
        <v>278</v>
      </c>
      <c r="W321" s="18" t="s">
        <v>278</v>
      </c>
      <c r="X321" s="18" t="s">
        <v>347</v>
      </c>
      <c r="Y321" s="18" t="s">
        <v>33</v>
      </c>
      <c r="Z321" s="18" t="s">
        <v>34</v>
      </c>
      <c r="AA321" s="93">
        <f>INDEX(Duct_Leakage!$A$3:$A$6,MATCH(Model_Input_Builder!$G321,Duct_Leakage!$E$3:$E$6,0),1)</f>
        <v>0.03</v>
      </c>
      <c r="AB321" s="93">
        <f>INDEX(Duct_Leakage!$B$3:$B$6,MATCH(Model_Input_Builder!$G321,Duct_Leakage!$E$3:$E$6,0),1)</f>
        <v>1.4999999999999999E-2</v>
      </c>
      <c r="AC321" s="18">
        <v>30</v>
      </c>
      <c r="AD321" s="18">
        <v>30</v>
      </c>
      <c r="AE321" s="18" t="s">
        <v>68</v>
      </c>
      <c r="AF321" s="18" t="s">
        <v>36</v>
      </c>
      <c r="AG321" s="49">
        <v>0</v>
      </c>
      <c r="AH321" s="18">
        <v>0</v>
      </c>
      <c r="AI321" s="18" t="s">
        <v>68</v>
      </c>
      <c r="AJ321" s="18" t="s">
        <v>68</v>
      </c>
      <c r="AK321" s="18" t="s">
        <v>68</v>
      </c>
      <c r="AL321" s="18" t="s">
        <v>68</v>
      </c>
      <c r="AM321" s="18" t="s">
        <v>68</v>
      </c>
      <c r="AN321" s="18">
        <v>0</v>
      </c>
      <c r="AO321" s="18">
        <v>0</v>
      </c>
    </row>
    <row r="322" spans="1:41" x14ac:dyDescent="0.25">
      <c r="A322" s="118">
        <v>318</v>
      </c>
      <c r="B322" s="118">
        <v>2</v>
      </c>
      <c r="C322" s="118">
        <v>1</v>
      </c>
      <c r="D322" s="118">
        <v>3</v>
      </c>
      <c r="E322" s="118">
        <v>1</v>
      </c>
      <c r="F322" s="118">
        <v>6</v>
      </c>
      <c r="G322" s="118">
        <v>3</v>
      </c>
      <c r="H322" s="118">
        <v>2</v>
      </c>
      <c r="I322" s="118" t="s">
        <v>1132</v>
      </c>
      <c r="K322" s="116" t="s">
        <v>2100</v>
      </c>
      <c r="L322" s="18">
        <v>1</v>
      </c>
      <c r="M322" s="18" t="str">
        <f>INDEX(WeatherFiles!$A$14:$A$17,MATCH(Model_Input_Builder!$B322,WeatherFiles!$D$14:$D$17,0),1)</f>
        <v>USA_MT_Kalispell-Glacier.Park.Intl.AP.727790_TMY3</v>
      </c>
      <c r="N322" s="18">
        <v>0</v>
      </c>
      <c r="O322" s="18">
        <v>0</v>
      </c>
      <c r="P322" s="18" t="str">
        <f>INDEX(Above_Ground_Wall_Con!$A$4:$A$19,MATCH(Model_Input_Builder!$C322,Above_Ground_Wall_Con!$D$4:$D$19,0),1)</f>
        <v>Wood-Framed - 2x4 - 16 in OC - R-0 Cavity</v>
      </c>
      <c r="Q322" s="18" t="str">
        <f>INDEX(Ceiling_And_Roof_Con!$A$3:$A$7,MATCH(Model_Input_Builder!$D322,Ceiling_And_Roof_Con!$D$3:$D$7,0),1)</f>
        <v>Attic - R38 Cavity Insulation</v>
      </c>
      <c r="R322" s="18" t="str">
        <f>INDEX(Foundation_And_Floor_Con!$A$4:$A$27,MATCH(Model_Input_Builder!$E322,Foundation_And_Floor_Con!$AI$4:$AI$27,0),1)</f>
        <v>Vented Crawlspace - R0 Cavity Insulation</v>
      </c>
      <c r="S322" s="18" t="str">
        <f>INDEX(Windows!$A$4:$A$26,MATCH(Model_Input_Builder!$F322,Windows!$E$4:$E$26,0),1)</f>
        <v>Double, low-e, low SHGC, argon, metal</v>
      </c>
      <c r="T322" s="18">
        <f>INDEX(Windows!$C$4:$C$26,MATCH(Model_Input_Builder!$F322,Windows!$E$4:$E$26,0),1)</f>
        <v>0.63</v>
      </c>
      <c r="U322" s="18">
        <f>INDEX(Windows!$D$4:$D$26,MATCH(Model_Input_Builder!$F322,Windows!$E$4:$E$26,0),1)</f>
        <v>0.26</v>
      </c>
      <c r="V322" s="18" t="s">
        <v>278</v>
      </c>
      <c r="W322" s="18" t="s">
        <v>278</v>
      </c>
      <c r="X322" s="18" t="s">
        <v>347</v>
      </c>
      <c r="Y322" s="18" t="s">
        <v>33</v>
      </c>
      <c r="Z322" s="18" t="s">
        <v>34</v>
      </c>
      <c r="AA322" s="93">
        <f>INDEX(Duct_Leakage!$A$3:$A$6,MATCH(Model_Input_Builder!$G322,Duct_Leakage!$E$3:$E$6,0),1)</f>
        <v>0.127</v>
      </c>
      <c r="AB322" s="93">
        <f>INDEX(Duct_Leakage!$B$3:$B$6,MATCH(Model_Input_Builder!$G322,Duct_Leakage!$E$3:$E$6,0),1)</f>
        <v>6.3E-2</v>
      </c>
      <c r="AC322" s="18">
        <v>30</v>
      </c>
      <c r="AD322" s="18">
        <v>30</v>
      </c>
      <c r="AE322" s="18" t="s">
        <v>68</v>
      </c>
      <c r="AF322" s="18" t="s">
        <v>36</v>
      </c>
      <c r="AG322" s="49">
        <v>0</v>
      </c>
      <c r="AH322" s="18">
        <v>0</v>
      </c>
      <c r="AI322" s="18" t="s">
        <v>68</v>
      </c>
      <c r="AJ322" s="18" t="s">
        <v>68</v>
      </c>
      <c r="AK322" s="18" t="s">
        <v>68</v>
      </c>
      <c r="AL322" s="18" t="s">
        <v>68</v>
      </c>
      <c r="AM322" s="18" t="s">
        <v>68</v>
      </c>
      <c r="AN322" s="18">
        <v>0</v>
      </c>
      <c r="AO322" s="18">
        <v>0</v>
      </c>
    </row>
    <row r="323" spans="1:41" x14ac:dyDescent="0.25">
      <c r="A323" s="118">
        <v>319</v>
      </c>
      <c r="B323" s="118">
        <v>2</v>
      </c>
      <c r="C323" s="118">
        <v>1</v>
      </c>
      <c r="D323" s="118">
        <v>5</v>
      </c>
      <c r="E323" s="118">
        <v>3</v>
      </c>
      <c r="F323" s="118">
        <v>6</v>
      </c>
      <c r="G323" s="118">
        <v>1</v>
      </c>
      <c r="H323" s="118">
        <v>2</v>
      </c>
      <c r="I323" s="118" t="s">
        <v>1133</v>
      </c>
      <c r="K323" s="116" t="s">
        <v>2101</v>
      </c>
      <c r="L323" s="18">
        <v>1</v>
      </c>
      <c r="M323" s="18" t="str">
        <f>INDEX(WeatherFiles!$A$14:$A$17,MATCH(Model_Input_Builder!$B323,WeatherFiles!$D$14:$D$17,0),1)</f>
        <v>USA_MT_Kalispell-Glacier.Park.Intl.AP.727790_TMY3</v>
      </c>
      <c r="N323" s="18">
        <v>0</v>
      </c>
      <c r="O323" s="18">
        <v>0</v>
      </c>
      <c r="P323" s="18" t="str">
        <f>INDEX(Above_Ground_Wall_Con!$A$4:$A$19,MATCH(Model_Input_Builder!$C323,Above_Ground_Wall_Con!$D$4:$D$19,0),1)</f>
        <v>Wood-Framed - 2x4 - 16 in OC - R-0 Cavity</v>
      </c>
      <c r="Q323" s="18" t="str">
        <f>INDEX(Ceiling_And_Roof_Con!$A$3:$A$7,MATCH(Model_Input_Builder!$D323,Ceiling_And_Roof_Con!$D$3:$D$7,0),1)</f>
        <v>Attic - R60 Cavity Insulation</v>
      </c>
      <c r="R323" s="18" t="str">
        <f>INDEX(Foundation_And_Floor_Con!$A$4:$A$27,MATCH(Model_Input_Builder!$E323,Foundation_And_Floor_Con!$AI$4:$AI$27,0),1)</f>
        <v>Vented Crawlspace - R19 Cavity Insulation</v>
      </c>
      <c r="S323" s="18" t="str">
        <f>INDEX(Windows!$A$4:$A$26,MATCH(Model_Input_Builder!$F323,Windows!$E$4:$E$26,0),1)</f>
        <v>Double, low-e, low SHGC, argon, metal</v>
      </c>
      <c r="T323" s="18">
        <f>INDEX(Windows!$C$4:$C$26,MATCH(Model_Input_Builder!$F323,Windows!$E$4:$E$26,0),1)</f>
        <v>0.63</v>
      </c>
      <c r="U323" s="18">
        <f>INDEX(Windows!$D$4:$D$26,MATCH(Model_Input_Builder!$F323,Windows!$E$4:$E$26,0),1)</f>
        <v>0.26</v>
      </c>
      <c r="V323" s="18" t="s">
        <v>278</v>
      </c>
      <c r="W323" s="18" t="s">
        <v>278</v>
      </c>
      <c r="X323" s="18" t="s">
        <v>347</v>
      </c>
      <c r="Y323" s="18" t="s">
        <v>33</v>
      </c>
      <c r="Z323" s="18" t="s">
        <v>34</v>
      </c>
      <c r="AA323" s="93">
        <f>INDEX(Duct_Leakage!$A$3:$A$6,MATCH(Model_Input_Builder!$G323,Duct_Leakage!$E$3:$E$6,0),1)</f>
        <v>0.03</v>
      </c>
      <c r="AB323" s="93">
        <f>INDEX(Duct_Leakage!$B$3:$B$6,MATCH(Model_Input_Builder!$G323,Duct_Leakage!$E$3:$E$6,0),1)</f>
        <v>1.4999999999999999E-2</v>
      </c>
      <c r="AC323" s="18">
        <v>30</v>
      </c>
      <c r="AD323" s="18">
        <v>30</v>
      </c>
      <c r="AE323" s="18" t="s">
        <v>68</v>
      </c>
      <c r="AF323" s="18" t="s">
        <v>36</v>
      </c>
      <c r="AG323" s="49">
        <v>0</v>
      </c>
      <c r="AH323" s="18">
        <v>0</v>
      </c>
      <c r="AI323" s="18" t="s">
        <v>68</v>
      </c>
      <c r="AJ323" s="18" t="s">
        <v>68</v>
      </c>
      <c r="AK323" s="18" t="s">
        <v>68</v>
      </c>
      <c r="AL323" s="18" t="s">
        <v>68</v>
      </c>
      <c r="AM323" s="18" t="s">
        <v>68</v>
      </c>
      <c r="AN323" s="18">
        <v>0</v>
      </c>
      <c r="AO323" s="18">
        <v>0</v>
      </c>
    </row>
    <row r="324" spans="1:41" x14ac:dyDescent="0.25">
      <c r="A324" s="118">
        <v>320</v>
      </c>
      <c r="B324" s="118">
        <v>3</v>
      </c>
      <c r="C324" s="118">
        <v>2</v>
      </c>
      <c r="D324" s="118">
        <v>5</v>
      </c>
      <c r="E324" s="118">
        <v>10</v>
      </c>
      <c r="F324" s="118">
        <v>2</v>
      </c>
      <c r="G324" s="118">
        <v>1</v>
      </c>
      <c r="H324" s="118">
        <v>3</v>
      </c>
      <c r="I324" s="118" t="s">
        <v>1134</v>
      </c>
      <c r="K324" s="116" t="s">
        <v>2102</v>
      </c>
      <c r="L324" s="18">
        <v>1</v>
      </c>
      <c r="M324" s="18" t="str">
        <f>INDEX(WeatherFiles!$A$14:$A$17,MATCH(Model_Input_Builder!$B324,WeatherFiles!$D$14:$D$17,0),1)</f>
        <v>USA_WA_Seattle-Tacoma.Intl.AP.727930_TMY3</v>
      </c>
      <c r="N324" s="18">
        <v>0</v>
      </c>
      <c r="O324" s="18">
        <v>0</v>
      </c>
      <c r="P324" s="18" t="str">
        <f>INDEX(Above_Ground_Wall_Con!$A$4:$A$19,MATCH(Model_Input_Builder!$C324,Above_Ground_Wall_Con!$D$4:$D$19,0),1)</f>
        <v>Wood-Framed - 2x4 - 16 in OC - R-11 Cavity</v>
      </c>
      <c r="Q324" s="18" t="str">
        <f>INDEX(Ceiling_And_Roof_Con!$A$3:$A$7,MATCH(Model_Input_Builder!$D324,Ceiling_And_Roof_Con!$D$3:$D$7,0),1)</f>
        <v>Attic - R60 Cavity Insulation</v>
      </c>
      <c r="R324" s="18" t="str">
        <f>INDEX(Foundation_And_Floor_Con!$A$4:$A$27,MATCH(Model_Input_Builder!$E324,Foundation_And_Floor_Con!$AI$4:$AI$27,0),1)</f>
        <v>Slab - R10 Under Full Slab with R5 Thermal Break</v>
      </c>
      <c r="S324" s="18" t="str">
        <f>INDEX(Windows!$A$4:$A$26,MATCH(Model_Input_Builder!$F324,Windows!$E$4:$E$26,0),1)</f>
        <v>Double, clear, metal</v>
      </c>
      <c r="T324" s="18">
        <f>INDEX(Windows!$C$4:$C$26,MATCH(Model_Input_Builder!$F324,Windows!$E$4:$E$26,0),1)</f>
        <v>0.83</v>
      </c>
      <c r="U324" s="18">
        <f>INDEX(Windows!$D$4:$D$26,MATCH(Model_Input_Builder!$F324,Windows!$E$4:$E$26,0),1)</f>
        <v>0.65</v>
      </c>
      <c r="V324" s="18" t="s">
        <v>278</v>
      </c>
      <c r="W324" s="18" t="s">
        <v>278</v>
      </c>
      <c r="X324" s="18" t="s">
        <v>347</v>
      </c>
      <c r="Y324" s="18" t="s">
        <v>33</v>
      </c>
      <c r="Z324" s="18" t="s">
        <v>34</v>
      </c>
      <c r="AA324" s="93">
        <f>INDEX(Duct_Leakage!$A$3:$A$6,MATCH(Model_Input_Builder!$G324,Duct_Leakage!$E$3:$E$6,0),1)</f>
        <v>0.03</v>
      </c>
      <c r="AB324" s="93">
        <f>INDEX(Duct_Leakage!$B$3:$B$6,MATCH(Model_Input_Builder!$G324,Duct_Leakage!$E$3:$E$6,0),1)</f>
        <v>1.4999999999999999E-2</v>
      </c>
      <c r="AC324" s="18">
        <v>30</v>
      </c>
      <c r="AD324" s="18">
        <v>30</v>
      </c>
      <c r="AE324" s="18" t="s">
        <v>68</v>
      </c>
      <c r="AF324" s="18" t="s">
        <v>36</v>
      </c>
      <c r="AG324" s="49">
        <v>0</v>
      </c>
      <c r="AH324" s="18">
        <v>0</v>
      </c>
      <c r="AI324" s="18" t="s">
        <v>68</v>
      </c>
      <c r="AJ324" s="18" t="s">
        <v>68</v>
      </c>
      <c r="AK324" s="18" t="s">
        <v>68</v>
      </c>
      <c r="AL324" s="18" t="s">
        <v>68</v>
      </c>
      <c r="AM324" s="18" t="s">
        <v>68</v>
      </c>
      <c r="AN324" s="18">
        <v>0</v>
      </c>
      <c r="AO324" s="18">
        <v>0</v>
      </c>
    </row>
    <row r="325" spans="1:41" x14ac:dyDescent="0.25">
      <c r="A325" s="118">
        <v>321</v>
      </c>
      <c r="B325" s="118">
        <v>4</v>
      </c>
      <c r="C325" s="118">
        <v>3</v>
      </c>
      <c r="D325" s="118">
        <v>5</v>
      </c>
      <c r="E325" s="118">
        <v>7</v>
      </c>
      <c r="F325" s="118">
        <v>12</v>
      </c>
      <c r="G325" s="118">
        <v>4</v>
      </c>
      <c r="H325" s="118">
        <v>4</v>
      </c>
      <c r="I325" s="118" t="s">
        <v>1135</v>
      </c>
      <c r="K325" s="116" t="s">
        <v>2103</v>
      </c>
      <c r="L325" s="18">
        <v>1</v>
      </c>
      <c r="M325" s="18" t="str">
        <f>INDEX(WeatherFiles!$A$14:$A$17,MATCH(Model_Input_Builder!$B325,WeatherFiles!$D$14:$D$17,0),1)</f>
        <v>USA_WA_Spokane.Intl.AP.727850_TMY3</v>
      </c>
      <c r="N325" s="18">
        <v>0</v>
      </c>
      <c r="O325" s="18">
        <v>0</v>
      </c>
      <c r="P325" s="18" t="str">
        <f>INDEX(Above_Ground_Wall_Con!$A$4:$A$19,MATCH(Model_Input_Builder!$C325,Above_Ground_Wall_Con!$D$4:$D$19,0),1)</f>
        <v>Wood-Framed - 2x4 - 16 in OC - R-13 Cavity</v>
      </c>
      <c r="Q325" s="18" t="str">
        <f>INDEX(Ceiling_And_Roof_Con!$A$3:$A$7,MATCH(Model_Input_Builder!$D325,Ceiling_And_Roof_Con!$D$3:$D$7,0),1)</f>
        <v>Attic - R60 Cavity Insulation</v>
      </c>
      <c r="R325" s="18" t="str">
        <f>INDEX(Foundation_And_Floor_Con!$A$4:$A$27,MATCH(Model_Input_Builder!$E325,Foundation_And_Floor_Con!$AI$4:$AI$27,0),1)</f>
        <v>Slab - R5 Perimeter with No Thermal Break</v>
      </c>
      <c r="S325" s="18" t="str">
        <f>INDEX(Windows!$A$4:$A$26,MATCH(Model_Input_Builder!$F325,Windows!$E$4:$E$26,0),1)</f>
        <v>Single, clear, non-metal</v>
      </c>
      <c r="T325" s="18">
        <f>INDEX(Windows!$C$4:$C$26,MATCH(Model_Input_Builder!$F325,Windows!$E$4:$E$26,0),1)</f>
        <v>0.88</v>
      </c>
      <c r="U325" s="18">
        <f>INDEX(Windows!$D$4:$D$26,MATCH(Model_Input_Builder!$F325,Windows!$E$4:$E$26,0),1)</f>
        <v>0.64</v>
      </c>
      <c r="V325" s="18" t="s">
        <v>278</v>
      </c>
      <c r="W325" s="18" t="s">
        <v>278</v>
      </c>
      <c r="X325" s="18" t="s">
        <v>347</v>
      </c>
      <c r="Y325" s="18" t="s">
        <v>33</v>
      </c>
      <c r="Z325" s="18" t="s">
        <v>34</v>
      </c>
      <c r="AA325" s="93">
        <f>INDEX(Duct_Leakage!$A$3:$A$6,MATCH(Model_Input_Builder!$G325,Duct_Leakage!$E$3:$E$6,0),1)</f>
        <v>0.18</v>
      </c>
      <c r="AB325" s="93">
        <f>INDEX(Duct_Leakage!$B$3:$B$6,MATCH(Model_Input_Builder!$G325,Duct_Leakage!$E$3:$E$6,0),1)</f>
        <v>0.09</v>
      </c>
      <c r="AC325" s="18">
        <v>30</v>
      </c>
      <c r="AD325" s="18">
        <v>30</v>
      </c>
      <c r="AE325" s="18" t="s">
        <v>68</v>
      </c>
      <c r="AF325" s="18" t="s">
        <v>36</v>
      </c>
      <c r="AG325" s="49">
        <v>0</v>
      </c>
      <c r="AH325" s="18">
        <v>0</v>
      </c>
      <c r="AI325" s="18" t="s">
        <v>68</v>
      </c>
      <c r="AJ325" s="18" t="s">
        <v>68</v>
      </c>
      <c r="AK325" s="18" t="s">
        <v>68</v>
      </c>
      <c r="AL325" s="18" t="s">
        <v>68</v>
      </c>
      <c r="AM325" s="18" t="s">
        <v>68</v>
      </c>
      <c r="AN325" s="18">
        <v>0</v>
      </c>
      <c r="AO325" s="18">
        <v>0</v>
      </c>
    </row>
    <row r="326" spans="1:41" x14ac:dyDescent="0.25">
      <c r="A326" s="118">
        <v>322</v>
      </c>
      <c r="B326" s="118">
        <v>4</v>
      </c>
      <c r="C326" s="118">
        <v>7</v>
      </c>
      <c r="D326" s="118">
        <v>2</v>
      </c>
      <c r="E326" s="118">
        <v>18</v>
      </c>
      <c r="F326" s="118">
        <v>13</v>
      </c>
      <c r="G326" s="118">
        <v>4</v>
      </c>
      <c r="H326" s="118">
        <v>4</v>
      </c>
      <c r="I326" s="118" t="s">
        <v>1136</v>
      </c>
      <c r="K326" s="116" t="s">
        <v>2104</v>
      </c>
      <c r="L326" s="18">
        <v>1</v>
      </c>
      <c r="M326" s="18" t="str">
        <f>INDEX(WeatherFiles!$A$14:$A$17,MATCH(Model_Input_Builder!$B326,WeatherFiles!$D$14:$D$17,0),1)</f>
        <v>USA_WA_Spokane.Intl.AP.727850_TMY3</v>
      </c>
      <c r="N326" s="18">
        <v>0</v>
      </c>
      <c r="O326" s="18">
        <v>0</v>
      </c>
      <c r="P326" s="18" t="str">
        <f>INDEX(Above_Ground_Wall_Con!$A$4:$A$19,MATCH(Model_Input_Builder!$C326,Above_Ground_Wall_Con!$D$4:$D$19,0),1)</f>
        <v>Wood-Framed - 2x6 - 24 in OC - R-19 Cavity - R-10 Header</v>
      </c>
      <c r="Q326" s="18" t="str">
        <f>INDEX(Ceiling_And_Roof_Con!$A$3:$A$7,MATCH(Model_Input_Builder!$D326,Ceiling_And_Roof_Con!$D$3:$D$7,0),1)</f>
        <v>Attic - R30 Cavity Insulation</v>
      </c>
      <c r="R326" s="18" t="str">
        <f>INDEX(Foundation_And_Floor_Con!$A$4:$A$27,MATCH(Model_Input_Builder!$E326,Foundation_And_Floor_Con!$AI$4:$AI$27,0),1)</f>
        <v>Unheated Basement - R30 Cavity Insulation</v>
      </c>
      <c r="S326" s="18" t="str">
        <f>INDEX(Windows!$A$4:$A$26,MATCH(Model_Input_Builder!$F326,Windows!$E$4:$E$26,0),1)</f>
        <v>Double, clear, non-metal</v>
      </c>
      <c r="T326" s="18">
        <f>INDEX(Windows!$C$4:$C$26,MATCH(Model_Input_Builder!$F326,Windows!$E$4:$E$26,0),1)</f>
        <v>0.52</v>
      </c>
      <c r="U326" s="18">
        <f>INDEX(Windows!$D$4:$D$26,MATCH(Model_Input_Builder!$F326,Windows!$E$4:$E$26,0),1)</f>
        <v>0.56999999999999995</v>
      </c>
      <c r="V326" s="18" t="s">
        <v>278</v>
      </c>
      <c r="W326" s="18" t="s">
        <v>278</v>
      </c>
      <c r="X326" s="18" t="s">
        <v>347</v>
      </c>
      <c r="Y326" s="18" t="s">
        <v>33</v>
      </c>
      <c r="Z326" s="18" t="s">
        <v>34</v>
      </c>
      <c r="AA326" s="93">
        <f>INDEX(Duct_Leakage!$A$3:$A$6,MATCH(Model_Input_Builder!$G326,Duct_Leakage!$E$3:$E$6,0),1)</f>
        <v>0.18</v>
      </c>
      <c r="AB326" s="93">
        <f>INDEX(Duct_Leakage!$B$3:$B$6,MATCH(Model_Input_Builder!$G326,Duct_Leakage!$E$3:$E$6,0),1)</f>
        <v>0.09</v>
      </c>
      <c r="AC326" s="18">
        <v>30</v>
      </c>
      <c r="AD326" s="18">
        <v>30</v>
      </c>
      <c r="AE326" s="18" t="s">
        <v>68</v>
      </c>
      <c r="AF326" s="18" t="s">
        <v>36</v>
      </c>
      <c r="AG326" s="49">
        <v>0</v>
      </c>
      <c r="AH326" s="18">
        <v>0</v>
      </c>
      <c r="AI326" s="18" t="s">
        <v>68</v>
      </c>
      <c r="AJ326" s="18" t="s">
        <v>68</v>
      </c>
      <c r="AK326" s="18" t="s">
        <v>68</v>
      </c>
      <c r="AL326" s="18" t="s">
        <v>68</v>
      </c>
      <c r="AM326" s="18" t="s">
        <v>68</v>
      </c>
      <c r="AN326" s="18">
        <v>0</v>
      </c>
      <c r="AO326" s="18">
        <v>0</v>
      </c>
    </row>
    <row r="327" spans="1:41" x14ac:dyDescent="0.25">
      <c r="A327" s="118">
        <v>323</v>
      </c>
      <c r="B327" s="118">
        <v>2</v>
      </c>
      <c r="C327" s="118">
        <v>8</v>
      </c>
      <c r="D327" s="118">
        <v>3</v>
      </c>
      <c r="E327" s="118">
        <v>4</v>
      </c>
      <c r="F327" s="118">
        <v>19</v>
      </c>
      <c r="G327" s="118">
        <v>1</v>
      </c>
      <c r="H327" s="118">
        <v>4</v>
      </c>
      <c r="I327" s="118" t="s">
        <v>1137</v>
      </c>
      <c r="K327" s="116" t="s">
        <v>2105</v>
      </c>
      <c r="L327" s="18">
        <v>1</v>
      </c>
      <c r="M327" s="18" t="str">
        <f>INDEX(WeatherFiles!$A$14:$A$17,MATCH(Model_Input_Builder!$B327,WeatherFiles!$D$14:$D$17,0),1)</f>
        <v>USA_MT_Kalispell-Glacier.Park.Intl.AP.727790_TMY3</v>
      </c>
      <c r="N327" s="18">
        <v>0</v>
      </c>
      <c r="O327" s="18">
        <v>0</v>
      </c>
      <c r="P327" s="18" t="str">
        <f>INDEX(Above_Ground_Wall_Con!$A$4:$A$19,MATCH(Model_Input_Builder!$C327,Above_Ground_Wall_Con!$D$4:$D$19,0),1)</f>
        <v>Wood-Framed - 2x6 - 24 in OC - R-21 Cavity - R-10 Header</v>
      </c>
      <c r="Q327" s="18" t="str">
        <f>INDEX(Ceiling_And_Roof_Con!$A$3:$A$7,MATCH(Model_Input_Builder!$D327,Ceiling_And_Roof_Con!$D$3:$D$7,0),1)</f>
        <v>Attic - R38 Cavity Insulation</v>
      </c>
      <c r="R327" s="18" t="str">
        <f>INDEX(Foundation_And_Floor_Con!$A$4:$A$27,MATCH(Model_Input_Builder!$E327,Foundation_And_Floor_Con!$AI$4:$AI$27,0),1)</f>
        <v>Vented Crawlspace - R30 Cavity Insulation</v>
      </c>
      <c r="S327" s="18" t="str">
        <f>INDEX(Windows!$A$4:$A$26,MATCH(Model_Input_Builder!$F327,Windows!$E$4:$E$26,0),1)</f>
        <v>Triple, low-e, medium SHGC, argon, non-metal</v>
      </c>
      <c r="T327" s="18">
        <f>INDEX(Windows!$C$4:$C$26,MATCH(Model_Input_Builder!$F327,Windows!$E$4:$E$26,0),1)</f>
        <v>0.19</v>
      </c>
      <c r="U327" s="18">
        <f>INDEX(Windows!$D$4:$D$26,MATCH(Model_Input_Builder!$F327,Windows!$E$4:$E$26,0),1)</f>
        <v>0.28000000000000003</v>
      </c>
      <c r="V327" s="18" t="s">
        <v>278</v>
      </c>
      <c r="W327" s="18" t="s">
        <v>278</v>
      </c>
      <c r="X327" s="18" t="s">
        <v>347</v>
      </c>
      <c r="Y327" s="18" t="s">
        <v>33</v>
      </c>
      <c r="Z327" s="18" t="s">
        <v>34</v>
      </c>
      <c r="AA327" s="93">
        <f>INDEX(Duct_Leakage!$A$3:$A$6,MATCH(Model_Input_Builder!$G327,Duct_Leakage!$E$3:$E$6,0),1)</f>
        <v>0.03</v>
      </c>
      <c r="AB327" s="93">
        <f>INDEX(Duct_Leakage!$B$3:$B$6,MATCH(Model_Input_Builder!$G327,Duct_Leakage!$E$3:$E$6,0),1)</f>
        <v>1.4999999999999999E-2</v>
      </c>
      <c r="AC327" s="18">
        <v>30</v>
      </c>
      <c r="AD327" s="18">
        <v>30</v>
      </c>
      <c r="AE327" s="18" t="s">
        <v>68</v>
      </c>
      <c r="AF327" s="18" t="s">
        <v>36</v>
      </c>
      <c r="AG327" s="49">
        <v>0</v>
      </c>
      <c r="AH327" s="18">
        <v>0</v>
      </c>
      <c r="AI327" s="18" t="s">
        <v>68</v>
      </c>
      <c r="AJ327" s="18" t="s">
        <v>68</v>
      </c>
      <c r="AK327" s="18" t="s">
        <v>68</v>
      </c>
      <c r="AL327" s="18" t="s">
        <v>68</v>
      </c>
      <c r="AM327" s="18" t="s">
        <v>68</v>
      </c>
      <c r="AN327" s="18">
        <v>0</v>
      </c>
      <c r="AO327" s="18">
        <v>0</v>
      </c>
    </row>
    <row r="328" spans="1:41" x14ac:dyDescent="0.25">
      <c r="A328" s="118">
        <v>324</v>
      </c>
      <c r="B328" s="118">
        <v>2</v>
      </c>
      <c r="C328" s="118">
        <v>7</v>
      </c>
      <c r="D328" s="118">
        <v>5</v>
      </c>
      <c r="E328" s="118">
        <v>12</v>
      </c>
      <c r="F328" s="118">
        <v>14</v>
      </c>
      <c r="G328" s="118">
        <v>2</v>
      </c>
      <c r="H328" s="118">
        <v>3</v>
      </c>
      <c r="I328" s="118" t="s">
        <v>1138</v>
      </c>
      <c r="K328" s="116" t="s">
        <v>2106</v>
      </c>
      <c r="L328" s="18">
        <v>1</v>
      </c>
      <c r="M328" s="18" t="str">
        <f>INDEX(WeatherFiles!$A$14:$A$17,MATCH(Model_Input_Builder!$B328,WeatherFiles!$D$14:$D$17,0),1)</f>
        <v>USA_MT_Kalispell-Glacier.Park.Intl.AP.727790_TMY3</v>
      </c>
      <c r="N328" s="18">
        <v>0</v>
      </c>
      <c r="O328" s="18">
        <v>0</v>
      </c>
      <c r="P328" s="18" t="str">
        <f>INDEX(Above_Ground_Wall_Con!$A$4:$A$19,MATCH(Model_Input_Builder!$C328,Above_Ground_Wall_Con!$D$4:$D$19,0),1)</f>
        <v>Wood-Framed - 2x6 - 24 in OC - R-19 Cavity - R-10 Header</v>
      </c>
      <c r="Q328" s="18" t="str">
        <f>INDEX(Ceiling_And_Roof_Con!$A$3:$A$7,MATCH(Model_Input_Builder!$D328,Ceiling_And_Roof_Con!$D$3:$D$7,0),1)</f>
        <v>Attic - R60 Cavity Insulation</v>
      </c>
      <c r="R328" s="18" t="str">
        <f>INDEX(Foundation_And_Floor_Con!$A$4:$A$27,MATCH(Model_Input_Builder!$E328,Foundation_And_Floor_Con!$AI$4:$AI$27,0),1)</f>
        <v>Heated Basement - R5 Exterior Insulation</v>
      </c>
      <c r="S328" s="18" t="str">
        <f>INDEX(Windows!$A$4:$A$26,MATCH(Model_Input_Builder!$F328,Windows!$E$4:$E$26,0),1)</f>
        <v>Double, tint, non-metal</v>
      </c>
      <c r="T328" s="18">
        <f>INDEX(Windows!$C$4:$C$26,MATCH(Model_Input_Builder!$F328,Windows!$E$4:$E$26,0),1)</f>
        <v>0.52</v>
      </c>
      <c r="U328" s="18">
        <f>INDEX(Windows!$D$4:$D$26,MATCH(Model_Input_Builder!$F328,Windows!$E$4:$E$26,0),1)</f>
        <v>0.47</v>
      </c>
      <c r="V328" s="18" t="s">
        <v>278</v>
      </c>
      <c r="W328" s="18" t="s">
        <v>278</v>
      </c>
      <c r="X328" s="18" t="s">
        <v>347</v>
      </c>
      <c r="Y328" s="18" t="s">
        <v>33</v>
      </c>
      <c r="Z328" s="18" t="s">
        <v>34</v>
      </c>
      <c r="AA328" s="93">
        <f>INDEX(Duct_Leakage!$A$3:$A$6,MATCH(Model_Input_Builder!$G328,Duct_Leakage!$E$3:$E$6,0),1)</f>
        <v>0.06</v>
      </c>
      <c r="AB328" s="93">
        <f>INDEX(Duct_Leakage!$B$3:$B$6,MATCH(Model_Input_Builder!$G328,Duct_Leakage!$E$3:$E$6,0),1)</f>
        <v>0.03</v>
      </c>
      <c r="AC328" s="18">
        <v>30</v>
      </c>
      <c r="AD328" s="18">
        <v>30</v>
      </c>
      <c r="AE328" s="18" t="s">
        <v>68</v>
      </c>
      <c r="AF328" s="18" t="s">
        <v>36</v>
      </c>
      <c r="AG328" s="49">
        <v>0</v>
      </c>
      <c r="AH328" s="18">
        <v>0</v>
      </c>
      <c r="AI328" s="18" t="s">
        <v>68</v>
      </c>
      <c r="AJ328" s="18" t="s">
        <v>68</v>
      </c>
      <c r="AK328" s="18" t="s">
        <v>68</v>
      </c>
      <c r="AL328" s="18" t="s">
        <v>68</v>
      </c>
      <c r="AM328" s="18" t="s">
        <v>68</v>
      </c>
      <c r="AN328" s="18">
        <v>0</v>
      </c>
      <c r="AO328" s="18">
        <v>0</v>
      </c>
    </row>
    <row r="329" spans="1:41" x14ac:dyDescent="0.25">
      <c r="A329" s="118">
        <v>325</v>
      </c>
      <c r="B329" s="118">
        <v>1</v>
      </c>
      <c r="C329" s="118">
        <v>1</v>
      </c>
      <c r="D329" s="118">
        <v>5</v>
      </c>
      <c r="E329" s="118">
        <v>6</v>
      </c>
      <c r="F329" s="118">
        <v>9</v>
      </c>
      <c r="G329" s="118">
        <v>1</v>
      </c>
      <c r="H329" s="118">
        <v>4</v>
      </c>
      <c r="I329" s="118" t="s">
        <v>1139</v>
      </c>
      <c r="K329" s="116" t="s">
        <v>2107</v>
      </c>
      <c r="L329" s="18">
        <v>1</v>
      </c>
      <c r="M329" s="18" t="str">
        <f>INDEX(WeatherFiles!$A$14:$A$17,MATCH(Model_Input_Builder!$B329,WeatherFiles!$D$14:$D$17,0),1)</f>
        <v>USA_ID_Boise.AP-Gowen.Field.ANGB.726810_TMY3</v>
      </c>
      <c r="N329" s="18">
        <v>0</v>
      </c>
      <c r="O329" s="18">
        <v>0</v>
      </c>
      <c r="P329" s="18" t="str">
        <f>INDEX(Above_Ground_Wall_Con!$A$4:$A$19,MATCH(Model_Input_Builder!$C329,Above_Ground_Wall_Con!$D$4:$D$19,0),1)</f>
        <v>Wood-Framed - 2x4 - 16 in OC - R-0 Cavity</v>
      </c>
      <c r="Q329" s="18" t="str">
        <f>INDEX(Ceiling_And_Roof_Con!$A$3:$A$7,MATCH(Model_Input_Builder!$D329,Ceiling_And_Roof_Con!$D$3:$D$7,0),1)</f>
        <v>Attic - R60 Cavity Insulation</v>
      </c>
      <c r="R329" s="18" t="str">
        <f>INDEX(Foundation_And_Floor_Con!$A$4:$A$27,MATCH(Model_Input_Builder!$E329,Foundation_And_Floor_Con!$AI$4:$AI$27,0),1)</f>
        <v>Slab - Uninsulated</v>
      </c>
      <c r="S329" s="18" t="str">
        <f>INDEX(Windows!$A$4:$A$26,MATCH(Model_Input_Builder!$F329,Windows!$E$4:$E$26,0),1)</f>
        <v>Double, low-e, high SHGC, argon, metal, TB</v>
      </c>
      <c r="T329" s="18">
        <f>INDEX(Windows!$C$4:$C$26,MATCH(Model_Input_Builder!$F329,Windows!$E$4:$E$26,0),1)</f>
        <v>0.42</v>
      </c>
      <c r="U329" s="18">
        <f>INDEX(Windows!$D$4:$D$26,MATCH(Model_Input_Builder!$F329,Windows!$E$4:$E$26,0),1)</f>
        <v>0.55000000000000004</v>
      </c>
      <c r="V329" s="18" t="s">
        <v>278</v>
      </c>
      <c r="W329" s="18" t="s">
        <v>278</v>
      </c>
      <c r="X329" s="18" t="s">
        <v>347</v>
      </c>
      <c r="Y329" s="18" t="s">
        <v>33</v>
      </c>
      <c r="Z329" s="18" t="s">
        <v>34</v>
      </c>
      <c r="AA329" s="93">
        <f>INDEX(Duct_Leakage!$A$3:$A$6,MATCH(Model_Input_Builder!$G329,Duct_Leakage!$E$3:$E$6,0),1)</f>
        <v>0.03</v>
      </c>
      <c r="AB329" s="93">
        <f>INDEX(Duct_Leakage!$B$3:$B$6,MATCH(Model_Input_Builder!$G329,Duct_Leakage!$E$3:$E$6,0),1)</f>
        <v>1.4999999999999999E-2</v>
      </c>
      <c r="AC329" s="18">
        <v>30</v>
      </c>
      <c r="AD329" s="18">
        <v>30</v>
      </c>
      <c r="AE329" s="18" t="s">
        <v>68</v>
      </c>
      <c r="AF329" s="18" t="s">
        <v>36</v>
      </c>
      <c r="AG329" s="49">
        <v>0</v>
      </c>
      <c r="AH329" s="18">
        <v>0</v>
      </c>
      <c r="AI329" s="18" t="s">
        <v>68</v>
      </c>
      <c r="AJ329" s="18" t="s">
        <v>68</v>
      </c>
      <c r="AK329" s="18" t="s">
        <v>68</v>
      </c>
      <c r="AL329" s="18" t="s">
        <v>68</v>
      </c>
      <c r="AM329" s="18" t="s">
        <v>68</v>
      </c>
      <c r="AN329" s="18">
        <v>0</v>
      </c>
      <c r="AO329" s="18">
        <v>0</v>
      </c>
    </row>
    <row r="330" spans="1:41" x14ac:dyDescent="0.25">
      <c r="A330" s="118">
        <v>326</v>
      </c>
      <c r="B330" s="118">
        <v>3</v>
      </c>
      <c r="C330" s="118">
        <v>7</v>
      </c>
      <c r="D330" s="118">
        <v>4</v>
      </c>
      <c r="E330" s="118">
        <v>6</v>
      </c>
      <c r="F330" s="118">
        <v>13</v>
      </c>
      <c r="G330" s="118">
        <v>3</v>
      </c>
      <c r="H330" s="118">
        <v>2</v>
      </c>
      <c r="I330" s="118" t="s">
        <v>1140</v>
      </c>
      <c r="K330" s="116" t="s">
        <v>2108</v>
      </c>
      <c r="L330" s="18">
        <v>1</v>
      </c>
      <c r="M330" s="18" t="str">
        <f>INDEX(WeatherFiles!$A$14:$A$17,MATCH(Model_Input_Builder!$B330,WeatherFiles!$D$14:$D$17,0),1)</f>
        <v>USA_WA_Seattle-Tacoma.Intl.AP.727930_TMY3</v>
      </c>
      <c r="N330" s="18">
        <v>0</v>
      </c>
      <c r="O330" s="18">
        <v>0</v>
      </c>
      <c r="P330" s="18" t="str">
        <f>INDEX(Above_Ground_Wall_Con!$A$4:$A$19,MATCH(Model_Input_Builder!$C330,Above_Ground_Wall_Con!$D$4:$D$19,0),1)</f>
        <v>Wood-Framed - 2x6 - 24 in OC - R-19 Cavity - R-10 Header</v>
      </c>
      <c r="Q330" s="18" t="str">
        <f>INDEX(Ceiling_And_Roof_Con!$A$3:$A$7,MATCH(Model_Input_Builder!$D330,Ceiling_And_Roof_Con!$D$3:$D$7,0),1)</f>
        <v>Attic - R49 Cavity Insulation</v>
      </c>
      <c r="R330" s="18" t="str">
        <f>INDEX(Foundation_And_Floor_Con!$A$4:$A$27,MATCH(Model_Input_Builder!$E330,Foundation_And_Floor_Con!$AI$4:$AI$27,0),1)</f>
        <v>Slab - Uninsulated</v>
      </c>
      <c r="S330" s="18" t="str">
        <f>INDEX(Windows!$A$4:$A$26,MATCH(Model_Input_Builder!$F330,Windows!$E$4:$E$26,0),1)</f>
        <v>Double, clear, non-metal</v>
      </c>
      <c r="T330" s="18">
        <f>INDEX(Windows!$C$4:$C$26,MATCH(Model_Input_Builder!$F330,Windows!$E$4:$E$26,0),1)</f>
        <v>0.52</v>
      </c>
      <c r="U330" s="18">
        <f>INDEX(Windows!$D$4:$D$26,MATCH(Model_Input_Builder!$F330,Windows!$E$4:$E$26,0),1)</f>
        <v>0.56999999999999995</v>
      </c>
      <c r="V330" s="18" t="s">
        <v>278</v>
      </c>
      <c r="W330" s="18" t="s">
        <v>278</v>
      </c>
      <c r="X330" s="18" t="s">
        <v>347</v>
      </c>
      <c r="Y330" s="18" t="s">
        <v>33</v>
      </c>
      <c r="Z330" s="18" t="s">
        <v>34</v>
      </c>
      <c r="AA330" s="93">
        <f>INDEX(Duct_Leakage!$A$3:$A$6,MATCH(Model_Input_Builder!$G330,Duct_Leakage!$E$3:$E$6,0),1)</f>
        <v>0.127</v>
      </c>
      <c r="AB330" s="93">
        <f>INDEX(Duct_Leakage!$B$3:$B$6,MATCH(Model_Input_Builder!$G330,Duct_Leakage!$E$3:$E$6,0),1)</f>
        <v>6.3E-2</v>
      </c>
      <c r="AC330" s="18">
        <v>30</v>
      </c>
      <c r="AD330" s="18">
        <v>30</v>
      </c>
      <c r="AE330" s="18" t="s">
        <v>68</v>
      </c>
      <c r="AF330" s="18" t="s">
        <v>36</v>
      </c>
      <c r="AG330" s="49">
        <v>0</v>
      </c>
      <c r="AH330" s="18">
        <v>0</v>
      </c>
      <c r="AI330" s="18" t="s">
        <v>68</v>
      </c>
      <c r="AJ330" s="18" t="s">
        <v>68</v>
      </c>
      <c r="AK330" s="18" t="s">
        <v>68</v>
      </c>
      <c r="AL330" s="18" t="s">
        <v>68</v>
      </c>
      <c r="AM330" s="18" t="s">
        <v>68</v>
      </c>
      <c r="AN330" s="18">
        <v>0</v>
      </c>
      <c r="AO330" s="18">
        <v>0</v>
      </c>
    </row>
    <row r="331" spans="1:41" x14ac:dyDescent="0.25">
      <c r="A331" s="118">
        <v>327</v>
      </c>
      <c r="B331" s="118">
        <v>3</v>
      </c>
      <c r="C331" s="118">
        <v>5</v>
      </c>
      <c r="D331" s="118">
        <v>5</v>
      </c>
      <c r="E331" s="118">
        <v>12</v>
      </c>
      <c r="F331" s="118">
        <v>7</v>
      </c>
      <c r="G331" s="118">
        <v>3</v>
      </c>
      <c r="H331" s="118">
        <v>4</v>
      </c>
      <c r="I331" s="118" t="s">
        <v>1141</v>
      </c>
      <c r="K331" s="116" t="s">
        <v>2109</v>
      </c>
      <c r="L331" s="18">
        <v>1</v>
      </c>
      <c r="M331" s="18" t="str">
        <f>INDEX(WeatherFiles!$A$14:$A$17,MATCH(Model_Input_Builder!$B331,WeatherFiles!$D$14:$D$17,0),1)</f>
        <v>USA_WA_Seattle-Tacoma.Intl.AP.727930_TMY3</v>
      </c>
      <c r="N331" s="18">
        <v>0</v>
      </c>
      <c r="O331" s="18">
        <v>0</v>
      </c>
      <c r="P331" s="18" t="str">
        <f>INDEX(Above_Ground_Wall_Con!$A$4:$A$19,MATCH(Model_Input_Builder!$C331,Above_Ground_Wall_Con!$D$4:$D$19,0),1)</f>
        <v>Wood-Framed - 2x6 - 16 in OC - R-19 Cavity</v>
      </c>
      <c r="Q331" s="18" t="str">
        <f>INDEX(Ceiling_And_Roof_Con!$A$3:$A$7,MATCH(Model_Input_Builder!$D331,Ceiling_And_Roof_Con!$D$3:$D$7,0),1)</f>
        <v>Attic - R60 Cavity Insulation</v>
      </c>
      <c r="R331" s="18" t="str">
        <f>INDEX(Foundation_And_Floor_Con!$A$4:$A$27,MATCH(Model_Input_Builder!$E331,Foundation_And_Floor_Con!$AI$4:$AI$27,0),1)</f>
        <v>Heated Basement - R5 Exterior Insulation</v>
      </c>
      <c r="S331" s="18" t="str">
        <f>INDEX(Windows!$A$4:$A$26,MATCH(Model_Input_Builder!$F331,Windows!$E$4:$E$26,0),1)</f>
        <v>Double, clear, metal, TB</v>
      </c>
      <c r="T331" s="18">
        <f>INDEX(Windows!$C$4:$C$26,MATCH(Model_Input_Builder!$F331,Windows!$E$4:$E$26,0),1)</f>
        <v>0.6</v>
      </c>
      <c r="U331" s="18">
        <f>INDEX(Windows!$D$4:$D$26,MATCH(Model_Input_Builder!$F331,Windows!$E$4:$E$26,0),1)</f>
        <v>0.62</v>
      </c>
      <c r="V331" s="18" t="s">
        <v>278</v>
      </c>
      <c r="W331" s="18" t="s">
        <v>278</v>
      </c>
      <c r="X331" s="18" t="s">
        <v>347</v>
      </c>
      <c r="Y331" s="18" t="s">
        <v>33</v>
      </c>
      <c r="Z331" s="18" t="s">
        <v>34</v>
      </c>
      <c r="AA331" s="93">
        <f>INDEX(Duct_Leakage!$A$3:$A$6,MATCH(Model_Input_Builder!$G331,Duct_Leakage!$E$3:$E$6,0),1)</f>
        <v>0.127</v>
      </c>
      <c r="AB331" s="93">
        <f>INDEX(Duct_Leakage!$B$3:$B$6,MATCH(Model_Input_Builder!$G331,Duct_Leakage!$E$3:$E$6,0),1)</f>
        <v>6.3E-2</v>
      </c>
      <c r="AC331" s="18">
        <v>30</v>
      </c>
      <c r="AD331" s="18">
        <v>30</v>
      </c>
      <c r="AE331" s="18" t="s">
        <v>68</v>
      </c>
      <c r="AF331" s="18" t="s">
        <v>36</v>
      </c>
      <c r="AG331" s="49">
        <v>0</v>
      </c>
      <c r="AH331" s="18">
        <v>0</v>
      </c>
      <c r="AI331" s="18" t="s">
        <v>68</v>
      </c>
      <c r="AJ331" s="18" t="s">
        <v>68</v>
      </c>
      <c r="AK331" s="18" t="s">
        <v>68</v>
      </c>
      <c r="AL331" s="18" t="s">
        <v>68</v>
      </c>
      <c r="AM331" s="18" t="s">
        <v>68</v>
      </c>
      <c r="AN331" s="18">
        <v>0</v>
      </c>
      <c r="AO331" s="18">
        <v>0</v>
      </c>
    </row>
    <row r="332" spans="1:41" x14ac:dyDescent="0.25">
      <c r="A332" s="118">
        <v>328</v>
      </c>
      <c r="B332" s="118">
        <v>4</v>
      </c>
      <c r="C332" s="118">
        <v>4</v>
      </c>
      <c r="D332" s="118">
        <v>4</v>
      </c>
      <c r="E332" s="118">
        <v>2</v>
      </c>
      <c r="F332" s="118">
        <v>9</v>
      </c>
      <c r="G332" s="118">
        <v>2</v>
      </c>
      <c r="H332" s="118">
        <v>2</v>
      </c>
      <c r="I332" s="118" t="s">
        <v>1142</v>
      </c>
      <c r="K332" s="116" t="s">
        <v>2110</v>
      </c>
      <c r="L332" s="18">
        <v>1</v>
      </c>
      <c r="M332" s="18" t="str">
        <f>INDEX(WeatherFiles!$A$14:$A$17,MATCH(Model_Input_Builder!$B332,WeatherFiles!$D$14:$D$17,0),1)</f>
        <v>USA_WA_Spokane.Intl.AP.727850_TMY3</v>
      </c>
      <c r="N332" s="18">
        <v>0</v>
      </c>
      <c r="O332" s="18">
        <v>0</v>
      </c>
      <c r="P332" s="18" t="str">
        <f>INDEX(Above_Ground_Wall_Con!$A$4:$A$19,MATCH(Model_Input_Builder!$C332,Above_Ground_Wall_Con!$D$4:$D$19,0),1)</f>
        <v>Wood-Framed - 2x6 - 16 in OC - R-0 Cavity</v>
      </c>
      <c r="Q332" s="18" t="str">
        <f>INDEX(Ceiling_And_Roof_Con!$A$3:$A$7,MATCH(Model_Input_Builder!$D332,Ceiling_And_Roof_Con!$D$3:$D$7,0),1)</f>
        <v>Attic - R49 Cavity Insulation</v>
      </c>
      <c r="R332" s="18" t="str">
        <f>INDEX(Foundation_And_Floor_Con!$A$4:$A$27,MATCH(Model_Input_Builder!$E332,Foundation_And_Floor_Con!$AI$4:$AI$27,0),1)</f>
        <v>Vented Crawlspace - R13 Cavity Insulation</v>
      </c>
      <c r="S332" s="18" t="str">
        <f>INDEX(Windows!$A$4:$A$26,MATCH(Model_Input_Builder!$F332,Windows!$E$4:$E$26,0),1)</f>
        <v>Double, low-e, high SHGC, argon, metal, TB</v>
      </c>
      <c r="T332" s="18">
        <f>INDEX(Windows!$C$4:$C$26,MATCH(Model_Input_Builder!$F332,Windows!$E$4:$E$26,0),1)</f>
        <v>0.42</v>
      </c>
      <c r="U332" s="18">
        <f>INDEX(Windows!$D$4:$D$26,MATCH(Model_Input_Builder!$F332,Windows!$E$4:$E$26,0),1)</f>
        <v>0.55000000000000004</v>
      </c>
      <c r="V332" s="18" t="s">
        <v>278</v>
      </c>
      <c r="W332" s="18" t="s">
        <v>278</v>
      </c>
      <c r="X332" s="18" t="s">
        <v>347</v>
      </c>
      <c r="Y332" s="18" t="s">
        <v>33</v>
      </c>
      <c r="Z332" s="18" t="s">
        <v>34</v>
      </c>
      <c r="AA332" s="93">
        <f>INDEX(Duct_Leakage!$A$3:$A$6,MATCH(Model_Input_Builder!$G332,Duct_Leakage!$E$3:$E$6,0),1)</f>
        <v>0.06</v>
      </c>
      <c r="AB332" s="93">
        <f>INDEX(Duct_Leakage!$B$3:$B$6,MATCH(Model_Input_Builder!$G332,Duct_Leakage!$E$3:$E$6,0),1)</f>
        <v>0.03</v>
      </c>
      <c r="AC332" s="18">
        <v>30</v>
      </c>
      <c r="AD332" s="18">
        <v>30</v>
      </c>
      <c r="AE332" s="18" t="s">
        <v>68</v>
      </c>
      <c r="AF332" s="18" t="s">
        <v>36</v>
      </c>
      <c r="AG332" s="49">
        <v>0</v>
      </c>
      <c r="AH332" s="18">
        <v>0</v>
      </c>
      <c r="AI332" s="18" t="s">
        <v>68</v>
      </c>
      <c r="AJ332" s="18" t="s">
        <v>68</v>
      </c>
      <c r="AK332" s="18" t="s">
        <v>68</v>
      </c>
      <c r="AL332" s="18" t="s">
        <v>68</v>
      </c>
      <c r="AM332" s="18" t="s">
        <v>68</v>
      </c>
      <c r="AN332" s="18">
        <v>0</v>
      </c>
      <c r="AO332" s="18">
        <v>0</v>
      </c>
    </row>
    <row r="333" spans="1:41" x14ac:dyDescent="0.25">
      <c r="A333" s="118">
        <v>329</v>
      </c>
      <c r="B333" s="118">
        <v>3</v>
      </c>
      <c r="C333" s="118">
        <v>5</v>
      </c>
      <c r="D333" s="118">
        <v>1</v>
      </c>
      <c r="E333" s="118">
        <v>2</v>
      </c>
      <c r="F333" s="118">
        <v>13</v>
      </c>
      <c r="G333" s="118">
        <v>1</v>
      </c>
      <c r="H333" s="118">
        <v>4</v>
      </c>
      <c r="I333" s="118" t="s">
        <v>1143</v>
      </c>
      <c r="K333" s="116" t="s">
        <v>2111</v>
      </c>
      <c r="L333" s="18">
        <v>1</v>
      </c>
      <c r="M333" s="18" t="str">
        <f>INDEX(WeatherFiles!$A$14:$A$17,MATCH(Model_Input_Builder!$B333,WeatherFiles!$D$14:$D$17,0),1)</f>
        <v>USA_WA_Seattle-Tacoma.Intl.AP.727930_TMY3</v>
      </c>
      <c r="N333" s="18">
        <v>0</v>
      </c>
      <c r="O333" s="18">
        <v>0</v>
      </c>
      <c r="P333" s="18" t="str">
        <f>INDEX(Above_Ground_Wall_Con!$A$4:$A$19,MATCH(Model_Input_Builder!$C333,Above_Ground_Wall_Con!$D$4:$D$19,0),1)</f>
        <v>Wood-Framed - 2x6 - 16 in OC - R-19 Cavity</v>
      </c>
      <c r="Q333" s="18" t="str">
        <f>INDEX(Ceiling_And_Roof_Con!$A$3:$A$7,MATCH(Model_Input_Builder!$D333,Ceiling_And_Roof_Con!$D$3:$D$7,0),1)</f>
        <v>Attic - R0 Cavity Insulation</v>
      </c>
      <c r="R333" s="18" t="str">
        <f>INDEX(Foundation_And_Floor_Con!$A$4:$A$27,MATCH(Model_Input_Builder!$E333,Foundation_And_Floor_Con!$AI$4:$AI$27,0),1)</f>
        <v>Vented Crawlspace - R13 Cavity Insulation</v>
      </c>
      <c r="S333" s="18" t="str">
        <f>INDEX(Windows!$A$4:$A$26,MATCH(Model_Input_Builder!$F333,Windows!$E$4:$E$26,0),1)</f>
        <v>Double, clear, non-metal</v>
      </c>
      <c r="T333" s="18">
        <f>INDEX(Windows!$C$4:$C$26,MATCH(Model_Input_Builder!$F333,Windows!$E$4:$E$26,0),1)</f>
        <v>0.52</v>
      </c>
      <c r="U333" s="18">
        <f>INDEX(Windows!$D$4:$D$26,MATCH(Model_Input_Builder!$F333,Windows!$E$4:$E$26,0),1)</f>
        <v>0.56999999999999995</v>
      </c>
      <c r="V333" s="18" t="s">
        <v>278</v>
      </c>
      <c r="W333" s="18" t="s">
        <v>278</v>
      </c>
      <c r="X333" s="18" t="s">
        <v>347</v>
      </c>
      <c r="Y333" s="18" t="s">
        <v>33</v>
      </c>
      <c r="Z333" s="18" t="s">
        <v>34</v>
      </c>
      <c r="AA333" s="93">
        <f>INDEX(Duct_Leakage!$A$3:$A$6,MATCH(Model_Input_Builder!$G333,Duct_Leakage!$E$3:$E$6,0),1)</f>
        <v>0.03</v>
      </c>
      <c r="AB333" s="93">
        <f>INDEX(Duct_Leakage!$B$3:$B$6,MATCH(Model_Input_Builder!$G333,Duct_Leakage!$E$3:$E$6,0),1)</f>
        <v>1.4999999999999999E-2</v>
      </c>
      <c r="AC333" s="18">
        <v>30</v>
      </c>
      <c r="AD333" s="18">
        <v>30</v>
      </c>
      <c r="AE333" s="18" t="s">
        <v>68</v>
      </c>
      <c r="AF333" s="18" t="s">
        <v>36</v>
      </c>
      <c r="AG333" s="49">
        <v>0</v>
      </c>
      <c r="AH333" s="18">
        <v>0</v>
      </c>
      <c r="AI333" s="18" t="s">
        <v>68</v>
      </c>
      <c r="AJ333" s="18" t="s">
        <v>68</v>
      </c>
      <c r="AK333" s="18" t="s">
        <v>68</v>
      </c>
      <c r="AL333" s="18" t="s">
        <v>68</v>
      </c>
      <c r="AM333" s="18" t="s">
        <v>68</v>
      </c>
      <c r="AN333" s="18">
        <v>0</v>
      </c>
      <c r="AO333" s="18">
        <v>0</v>
      </c>
    </row>
    <row r="334" spans="1:41" x14ac:dyDescent="0.25">
      <c r="A334" s="118">
        <v>330</v>
      </c>
      <c r="B334" s="118">
        <v>2</v>
      </c>
      <c r="C334" s="118">
        <v>5</v>
      </c>
      <c r="D334" s="118">
        <v>1</v>
      </c>
      <c r="E334" s="118">
        <v>3</v>
      </c>
      <c r="F334" s="118">
        <v>11</v>
      </c>
      <c r="G334" s="118">
        <v>3</v>
      </c>
      <c r="H334" s="118">
        <v>3</v>
      </c>
      <c r="I334" s="118" t="s">
        <v>1144</v>
      </c>
      <c r="K334" s="116" t="s">
        <v>2112</v>
      </c>
      <c r="L334" s="18">
        <v>1</v>
      </c>
      <c r="M334" s="18" t="str">
        <f>INDEX(WeatherFiles!$A$14:$A$17,MATCH(Model_Input_Builder!$B334,WeatherFiles!$D$14:$D$17,0),1)</f>
        <v>USA_MT_Kalispell-Glacier.Park.Intl.AP.727790_TMY3</v>
      </c>
      <c r="N334" s="18">
        <v>0</v>
      </c>
      <c r="O334" s="18">
        <v>0</v>
      </c>
      <c r="P334" s="18" t="str">
        <f>INDEX(Above_Ground_Wall_Con!$A$4:$A$19,MATCH(Model_Input_Builder!$C334,Above_Ground_Wall_Con!$D$4:$D$19,0),1)</f>
        <v>Wood-Framed - 2x6 - 16 in OC - R-19 Cavity</v>
      </c>
      <c r="Q334" s="18" t="str">
        <f>INDEX(Ceiling_And_Roof_Con!$A$3:$A$7,MATCH(Model_Input_Builder!$D334,Ceiling_And_Roof_Con!$D$3:$D$7,0),1)</f>
        <v>Attic - R0 Cavity Insulation</v>
      </c>
      <c r="R334" s="18" t="str">
        <f>INDEX(Foundation_And_Floor_Con!$A$4:$A$27,MATCH(Model_Input_Builder!$E334,Foundation_And_Floor_Con!$AI$4:$AI$27,0),1)</f>
        <v>Vented Crawlspace - R19 Cavity Insulation</v>
      </c>
      <c r="S334" s="18" t="str">
        <f>INDEX(Windows!$A$4:$A$26,MATCH(Model_Input_Builder!$F334,Windows!$E$4:$E$26,0),1)</f>
        <v>Double, low-e, low SHGC, argon, metal, TB</v>
      </c>
      <c r="T334" s="18">
        <f>INDEX(Windows!$C$4:$C$26,MATCH(Model_Input_Builder!$F334,Windows!$E$4:$E$26,0),1)</f>
        <v>0.41</v>
      </c>
      <c r="U334" s="18">
        <f>INDEX(Windows!$D$4:$D$26,MATCH(Model_Input_Builder!$F334,Windows!$E$4:$E$26,0),1)</f>
        <v>0.23</v>
      </c>
      <c r="V334" s="18" t="s">
        <v>278</v>
      </c>
      <c r="W334" s="18" t="s">
        <v>278</v>
      </c>
      <c r="X334" s="18" t="s">
        <v>347</v>
      </c>
      <c r="Y334" s="18" t="s">
        <v>33</v>
      </c>
      <c r="Z334" s="18" t="s">
        <v>34</v>
      </c>
      <c r="AA334" s="93">
        <f>INDEX(Duct_Leakage!$A$3:$A$6,MATCH(Model_Input_Builder!$G334,Duct_Leakage!$E$3:$E$6,0),1)</f>
        <v>0.127</v>
      </c>
      <c r="AB334" s="93">
        <f>INDEX(Duct_Leakage!$B$3:$B$6,MATCH(Model_Input_Builder!$G334,Duct_Leakage!$E$3:$E$6,0),1)</f>
        <v>6.3E-2</v>
      </c>
      <c r="AC334" s="18">
        <v>30</v>
      </c>
      <c r="AD334" s="18">
        <v>30</v>
      </c>
      <c r="AE334" s="18" t="s">
        <v>68</v>
      </c>
      <c r="AF334" s="18" t="s">
        <v>36</v>
      </c>
      <c r="AG334" s="49">
        <v>0</v>
      </c>
      <c r="AH334" s="18">
        <v>0</v>
      </c>
      <c r="AI334" s="18" t="s">
        <v>68</v>
      </c>
      <c r="AJ334" s="18" t="s">
        <v>68</v>
      </c>
      <c r="AK334" s="18" t="s">
        <v>68</v>
      </c>
      <c r="AL334" s="18" t="s">
        <v>68</v>
      </c>
      <c r="AM334" s="18" t="s">
        <v>68</v>
      </c>
      <c r="AN334" s="18">
        <v>0</v>
      </c>
      <c r="AO334" s="18">
        <v>0</v>
      </c>
    </row>
    <row r="335" spans="1:41" x14ac:dyDescent="0.25">
      <c r="A335" s="118">
        <v>331</v>
      </c>
      <c r="B335" s="118">
        <v>1</v>
      </c>
      <c r="C335" s="118">
        <v>2</v>
      </c>
      <c r="D335" s="118">
        <v>1</v>
      </c>
      <c r="E335" s="118">
        <v>1</v>
      </c>
      <c r="F335" s="118">
        <v>1</v>
      </c>
      <c r="G335" s="118">
        <v>2</v>
      </c>
      <c r="H335" s="118">
        <v>3</v>
      </c>
      <c r="I335" s="118" t="s">
        <v>1145</v>
      </c>
      <c r="K335" s="116" t="s">
        <v>2113</v>
      </c>
      <c r="L335" s="18">
        <v>1</v>
      </c>
      <c r="M335" s="18" t="str">
        <f>INDEX(WeatherFiles!$A$14:$A$17,MATCH(Model_Input_Builder!$B335,WeatherFiles!$D$14:$D$17,0),1)</f>
        <v>USA_ID_Boise.AP-Gowen.Field.ANGB.726810_TMY3</v>
      </c>
      <c r="N335" s="18">
        <v>0</v>
      </c>
      <c r="O335" s="18">
        <v>0</v>
      </c>
      <c r="P335" s="18" t="str">
        <f>INDEX(Above_Ground_Wall_Con!$A$4:$A$19,MATCH(Model_Input_Builder!$C335,Above_Ground_Wall_Con!$D$4:$D$19,0),1)</f>
        <v>Wood-Framed - 2x4 - 16 in OC - R-11 Cavity</v>
      </c>
      <c r="Q335" s="18" t="str">
        <f>INDEX(Ceiling_And_Roof_Con!$A$3:$A$7,MATCH(Model_Input_Builder!$D335,Ceiling_And_Roof_Con!$D$3:$D$7,0),1)</f>
        <v>Attic - R0 Cavity Insulation</v>
      </c>
      <c r="R335" s="18" t="str">
        <f>INDEX(Foundation_And_Floor_Con!$A$4:$A$27,MATCH(Model_Input_Builder!$E335,Foundation_And_Floor_Con!$AI$4:$AI$27,0),1)</f>
        <v>Vented Crawlspace - R0 Cavity Insulation</v>
      </c>
      <c r="S335" s="18" t="str">
        <f>INDEX(Windows!$A$4:$A$26,MATCH(Model_Input_Builder!$F335,Windows!$E$4:$E$26,0),1)</f>
        <v>Single, clear, metal</v>
      </c>
      <c r="T335" s="18">
        <f>INDEX(Windows!$C$4:$C$26,MATCH(Model_Input_Builder!$F335,Windows!$E$4:$E$26,0),1)</f>
        <v>1.0900000000000001</v>
      </c>
      <c r="U335" s="18">
        <f>INDEX(Windows!$D$4:$D$26,MATCH(Model_Input_Builder!$F335,Windows!$E$4:$E$26,0),1)</f>
        <v>0.73</v>
      </c>
      <c r="V335" s="18" t="s">
        <v>278</v>
      </c>
      <c r="W335" s="18" t="s">
        <v>278</v>
      </c>
      <c r="X335" s="18" t="s">
        <v>347</v>
      </c>
      <c r="Y335" s="18" t="s">
        <v>33</v>
      </c>
      <c r="Z335" s="18" t="s">
        <v>34</v>
      </c>
      <c r="AA335" s="93">
        <f>INDEX(Duct_Leakage!$A$3:$A$6,MATCH(Model_Input_Builder!$G335,Duct_Leakage!$E$3:$E$6,0),1)</f>
        <v>0.06</v>
      </c>
      <c r="AB335" s="93">
        <f>INDEX(Duct_Leakage!$B$3:$B$6,MATCH(Model_Input_Builder!$G335,Duct_Leakage!$E$3:$E$6,0),1)</f>
        <v>0.03</v>
      </c>
      <c r="AC335" s="18">
        <v>30</v>
      </c>
      <c r="AD335" s="18">
        <v>30</v>
      </c>
      <c r="AE335" s="18" t="s">
        <v>68</v>
      </c>
      <c r="AF335" s="18" t="s">
        <v>36</v>
      </c>
      <c r="AG335" s="49">
        <v>0</v>
      </c>
      <c r="AH335" s="18">
        <v>0</v>
      </c>
      <c r="AI335" s="18" t="s">
        <v>68</v>
      </c>
      <c r="AJ335" s="18" t="s">
        <v>68</v>
      </c>
      <c r="AK335" s="18" t="s">
        <v>68</v>
      </c>
      <c r="AL335" s="18" t="s">
        <v>68</v>
      </c>
      <c r="AM335" s="18" t="s">
        <v>68</v>
      </c>
      <c r="AN335" s="18">
        <v>0</v>
      </c>
      <c r="AO335" s="18">
        <v>0</v>
      </c>
    </row>
    <row r="336" spans="1:41" x14ac:dyDescent="0.25">
      <c r="A336" s="118">
        <v>332</v>
      </c>
      <c r="B336" s="118">
        <v>2</v>
      </c>
      <c r="C336" s="118">
        <v>1</v>
      </c>
      <c r="D336" s="118">
        <v>3</v>
      </c>
      <c r="E336" s="118">
        <v>16</v>
      </c>
      <c r="F336" s="118">
        <v>17</v>
      </c>
      <c r="G336" s="118">
        <v>1</v>
      </c>
      <c r="H336" s="118">
        <v>2</v>
      </c>
      <c r="I336" s="118" t="s">
        <v>1146</v>
      </c>
      <c r="K336" s="116" t="s">
        <v>2114</v>
      </c>
      <c r="L336" s="18">
        <v>1</v>
      </c>
      <c r="M336" s="18" t="str">
        <f>INDEX(WeatherFiles!$A$14:$A$17,MATCH(Model_Input_Builder!$B336,WeatherFiles!$D$14:$D$17,0),1)</f>
        <v>USA_MT_Kalispell-Glacier.Park.Intl.AP.727790_TMY3</v>
      </c>
      <c r="N336" s="18">
        <v>0</v>
      </c>
      <c r="O336" s="18">
        <v>0</v>
      </c>
      <c r="P336" s="18" t="str">
        <f>INDEX(Above_Ground_Wall_Con!$A$4:$A$19,MATCH(Model_Input_Builder!$C336,Above_Ground_Wall_Con!$D$4:$D$19,0),1)</f>
        <v>Wood-Framed - 2x4 - 16 in OC - R-0 Cavity</v>
      </c>
      <c r="Q336" s="18" t="str">
        <f>INDEX(Ceiling_And_Roof_Con!$A$3:$A$7,MATCH(Model_Input_Builder!$D336,Ceiling_And_Roof_Con!$D$3:$D$7,0),1)</f>
        <v>Attic - R38 Cavity Insulation</v>
      </c>
      <c r="R336" s="18" t="str">
        <f>INDEX(Foundation_And_Floor_Con!$A$4:$A$27,MATCH(Model_Input_Builder!$E336,Foundation_And_Floor_Con!$AI$4:$AI$27,0),1)</f>
        <v>Unheated Basement - R13 Cavity Insulation</v>
      </c>
      <c r="S336" s="18" t="str">
        <f>INDEX(Windows!$A$4:$A$26,MATCH(Model_Input_Builder!$F336,Windows!$E$4:$E$26,0),1)</f>
        <v>Double, low-e, low SHGC, argon, non-metal</v>
      </c>
      <c r="T336" s="18">
        <f>INDEX(Windows!$C$4:$C$26,MATCH(Model_Input_Builder!$F336,Windows!$E$4:$E$26,0),1)</f>
        <v>0.27</v>
      </c>
      <c r="U336" s="18">
        <f>INDEX(Windows!$D$4:$D$26,MATCH(Model_Input_Builder!$F336,Windows!$E$4:$E$26,0),1)</f>
        <v>0.2</v>
      </c>
      <c r="V336" s="18" t="s">
        <v>278</v>
      </c>
      <c r="W336" s="18" t="s">
        <v>278</v>
      </c>
      <c r="X336" s="18" t="s">
        <v>347</v>
      </c>
      <c r="Y336" s="18" t="s">
        <v>33</v>
      </c>
      <c r="Z336" s="18" t="s">
        <v>34</v>
      </c>
      <c r="AA336" s="93">
        <f>INDEX(Duct_Leakage!$A$3:$A$6,MATCH(Model_Input_Builder!$G336,Duct_Leakage!$E$3:$E$6,0),1)</f>
        <v>0.03</v>
      </c>
      <c r="AB336" s="93">
        <f>INDEX(Duct_Leakage!$B$3:$B$6,MATCH(Model_Input_Builder!$G336,Duct_Leakage!$E$3:$E$6,0),1)</f>
        <v>1.4999999999999999E-2</v>
      </c>
      <c r="AC336" s="18">
        <v>30</v>
      </c>
      <c r="AD336" s="18">
        <v>30</v>
      </c>
      <c r="AE336" s="18" t="s">
        <v>68</v>
      </c>
      <c r="AF336" s="18" t="s">
        <v>36</v>
      </c>
      <c r="AG336" s="49">
        <v>0</v>
      </c>
      <c r="AH336" s="18">
        <v>0</v>
      </c>
      <c r="AI336" s="18" t="s">
        <v>68</v>
      </c>
      <c r="AJ336" s="18" t="s">
        <v>68</v>
      </c>
      <c r="AK336" s="18" t="s">
        <v>68</v>
      </c>
      <c r="AL336" s="18" t="s">
        <v>68</v>
      </c>
      <c r="AM336" s="18" t="s">
        <v>68</v>
      </c>
      <c r="AN336" s="18">
        <v>0</v>
      </c>
      <c r="AO336" s="18">
        <v>0</v>
      </c>
    </row>
    <row r="337" spans="1:41" x14ac:dyDescent="0.25">
      <c r="A337" s="118">
        <v>333</v>
      </c>
      <c r="B337" s="118">
        <v>3</v>
      </c>
      <c r="C337" s="118">
        <v>4</v>
      </c>
      <c r="D337" s="118">
        <v>2</v>
      </c>
      <c r="E337" s="118">
        <v>10</v>
      </c>
      <c r="F337" s="118">
        <v>5</v>
      </c>
      <c r="G337" s="118">
        <v>2</v>
      </c>
      <c r="H337" s="118">
        <v>1</v>
      </c>
      <c r="I337" s="118" t="s">
        <v>1147</v>
      </c>
      <c r="K337" s="116" t="s">
        <v>2115</v>
      </c>
      <c r="L337" s="18">
        <v>1</v>
      </c>
      <c r="M337" s="18" t="str">
        <f>INDEX(WeatherFiles!$A$14:$A$17,MATCH(Model_Input_Builder!$B337,WeatherFiles!$D$14:$D$17,0),1)</f>
        <v>USA_WA_Seattle-Tacoma.Intl.AP.727930_TMY3</v>
      </c>
      <c r="N337" s="18">
        <v>0</v>
      </c>
      <c r="O337" s="18">
        <v>0</v>
      </c>
      <c r="P337" s="18" t="str">
        <f>INDEX(Above_Ground_Wall_Con!$A$4:$A$19,MATCH(Model_Input_Builder!$C337,Above_Ground_Wall_Con!$D$4:$D$19,0),1)</f>
        <v>Wood-Framed - 2x6 - 16 in OC - R-0 Cavity</v>
      </c>
      <c r="Q337" s="18" t="str">
        <f>INDEX(Ceiling_And_Roof_Con!$A$3:$A$7,MATCH(Model_Input_Builder!$D337,Ceiling_And_Roof_Con!$D$3:$D$7,0),1)</f>
        <v>Attic - R30 Cavity Insulation</v>
      </c>
      <c r="R337" s="18" t="str">
        <f>INDEX(Foundation_And_Floor_Con!$A$4:$A$27,MATCH(Model_Input_Builder!$E337,Foundation_And_Floor_Con!$AI$4:$AI$27,0),1)</f>
        <v>Slab - R10 Under Full Slab with R5 Thermal Break</v>
      </c>
      <c r="S337" s="18" t="str">
        <f>INDEX(Windows!$A$4:$A$26,MATCH(Model_Input_Builder!$F337,Windows!$E$4:$E$26,0),1)</f>
        <v>Double, low-e, medium SHGC, argon, metal</v>
      </c>
      <c r="T337" s="18">
        <f>INDEX(Windows!$C$4:$C$26,MATCH(Model_Input_Builder!$F337,Windows!$E$4:$E$26,0),1)</f>
        <v>0.64</v>
      </c>
      <c r="U337" s="18">
        <f>INDEX(Windows!$D$4:$D$26,MATCH(Model_Input_Builder!$F337,Windows!$E$4:$E$26,0),1)</f>
        <v>0.38</v>
      </c>
      <c r="V337" s="18" t="s">
        <v>278</v>
      </c>
      <c r="W337" s="18" t="s">
        <v>278</v>
      </c>
      <c r="X337" s="18" t="s">
        <v>347</v>
      </c>
      <c r="Y337" s="18" t="s">
        <v>33</v>
      </c>
      <c r="Z337" s="18" t="s">
        <v>34</v>
      </c>
      <c r="AA337" s="93">
        <f>INDEX(Duct_Leakage!$A$3:$A$6,MATCH(Model_Input_Builder!$G337,Duct_Leakage!$E$3:$E$6,0),1)</f>
        <v>0.06</v>
      </c>
      <c r="AB337" s="93">
        <f>INDEX(Duct_Leakage!$B$3:$B$6,MATCH(Model_Input_Builder!$G337,Duct_Leakage!$E$3:$E$6,0),1)</f>
        <v>0.03</v>
      </c>
      <c r="AC337" s="18">
        <v>30</v>
      </c>
      <c r="AD337" s="18">
        <v>30</v>
      </c>
      <c r="AE337" s="18" t="s">
        <v>68</v>
      </c>
      <c r="AF337" s="18" t="s">
        <v>36</v>
      </c>
      <c r="AG337" s="49">
        <v>0</v>
      </c>
      <c r="AH337" s="18">
        <v>0</v>
      </c>
      <c r="AI337" s="18" t="s">
        <v>68</v>
      </c>
      <c r="AJ337" s="18" t="s">
        <v>68</v>
      </c>
      <c r="AK337" s="18" t="s">
        <v>68</v>
      </c>
      <c r="AL337" s="18" t="s">
        <v>68</v>
      </c>
      <c r="AM337" s="18" t="s">
        <v>68</v>
      </c>
      <c r="AN337" s="18">
        <v>0</v>
      </c>
      <c r="AO337" s="18">
        <v>0</v>
      </c>
    </row>
    <row r="338" spans="1:41" x14ac:dyDescent="0.25">
      <c r="A338" s="118">
        <v>334</v>
      </c>
      <c r="B338" s="118">
        <v>4</v>
      </c>
      <c r="C338" s="118">
        <v>5</v>
      </c>
      <c r="D338" s="118">
        <v>1</v>
      </c>
      <c r="E338" s="118">
        <v>1</v>
      </c>
      <c r="F338" s="118">
        <v>18</v>
      </c>
      <c r="G338" s="118">
        <v>3</v>
      </c>
      <c r="H338" s="118">
        <v>4</v>
      </c>
      <c r="I338" s="118" t="s">
        <v>1148</v>
      </c>
      <c r="K338" s="116" t="s">
        <v>2116</v>
      </c>
      <c r="L338" s="18">
        <v>1</v>
      </c>
      <c r="M338" s="18" t="str">
        <f>INDEX(WeatherFiles!$A$14:$A$17,MATCH(Model_Input_Builder!$B338,WeatherFiles!$D$14:$D$17,0),1)</f>
        <v>USA_WA_Spokane.Intl.AP.727850_TMY3</v>
      </c>
      <c r="N338" s="18">
        <v>0</v>
      </c>
      <c r="O338" s="18">
        <v>0</v>
      </c>
      <c r="P338" s="18" t="str">
        <f>INDEX(Above_Ground_Wall_Con!$A$4:$A$19,MATCH(Model_Input_Builder!$C338,Above_Ground_Wall_Con!$D$4:$D$19,0),1)</f>
        <v>Wood-Framed - 2x6 - 16 in OC - R-19 Cavity</v>
      </c>
      <c r="Q338" s="18" t="str">
        <f>INDEX(Ceiling_And_Roof_Con!$A$3:$A$7,MATCH(Model_Input_Builder!$D338,Ceiling_And_Roof_Con!$D$3:$D$7,0),1)</f>
        <v>Attic - R0 Cavity Insulation</v>
      </c>
      <c r="R338" s="18" t="str">
        <f>INDEX(Foundation_And_Floor_Con!$A$4:$A$27,MATCH(Model_Input_Builder!$E338,Foundation_And_Floor_Con!$AI$4:$AI$27,0),1)</f>
        <v>Vented Crawlspace - R0 Cavity Insulation</v>
      </c>
      <c r="S338" s="18" t="str">
        <f>INDEX(Windows!$A$4:$A$26,MATCH(Model_Input_Builder!$F338,Windows!$E$4:$E$26,0),1)</f>
        <v>Triple, low-e, high SHGC, argon, non-metal</v>
      </c>
      <c r="T338" s="18">
        <f>INDEX(Windows!$C$4:$C$26,MATCH(Model_Input_Builder!$F338,Windows!$E$4:$E$26,0),1)</f>
        <v>0.2</v>
      </c>
      <c r="U338" s="18">
        <f>INDEX(Windows!$D$4:$D$26,MATCH(Model_Input_Builder!$F338,Windows!$E$4:$E$26,0),1)</f>
        <v>0.41</v>
      </c>
      <c r="V338" s="18" t="s">
        <v>278</v>
      </c>
      <c r="W338" s="18" t="s">
        <v>278</v>
      </c>
      <c r="X338" s="18" t="s">
        <v>347</v>
      </c>
      <c r="Y338" s="18" t="s">
        <v>33</v>
      </c>
      <c r="Z338" s="18" t="s">
        <v>34</v>
      </c>
      <c r="AA338" s="93">
        <f>INDEX(Duct_Leakage!$A$3:$A$6,MATCH(Model_Input_Builder!$G338,Duct_Leakage!$E$3:$E$6,0),1)</f>
        <v>0.127</v>
      </c>
      <c r="AB338" s="93">
        <f>INDEX(Duct_Leakage!$B$3:$B$6,MATCH(Model_Input_Builder!$G338,Duct_Leakage!$E$3:$E$6,0),1)</f>
        <v>6.3E-2</v>
      </c>
      <c r="AC338" s="18">
        <v>30</v>
      </c>
      <c r="AD338" s="18">
        <v>30</v>
      </c>
      <c r="AE338" s="18" t="s">
        <v>68</v>
      </c>
      <c r="AF338" s="18" t="s">
        <v>36</v>
      </c>
      <c r="AG338" s="49">
        <v>0</v>
      </c>
      <c r="AH338" s="18">
        <v>0</v>
      </c>
      <c r="AI338" s="18" t="s">
        <v>68</v>
      </c>
      <c r="AJ338" s="18" t="s">
        <v>68</v>
      </c>
      <c r="AK338" s="18" t="s">
        <v>68</v>
      </c>
      <c r="AL338" s="18" t="s">
        <v>68</v>
      </c>
      <c r="AM338" s="18" t="s">
        <v>68</v>
      </c>
      <c r="AN338" s="18">
        <v>0</v>
      </c>
      <c r="AO338" s="18">
        <v>0</v>
      </c>
    </row>
    <row r="339" spans="1:41" x14ac:dyDescent="0.25">
      <c r="A339" s="118">
        <v>335</v>
      </c>
      <c r="B339" s="118">
        <v>1</v>
      </c>
      <c r="C339" s="118">
        <v>6</v>
      </c>
      <c r="D339" s="118">
        <v>5</v>
      </c>
      <c r="E339" s="118">
        <v>16</v>
      </c>
      <c r="F339" s="118">
        <v>1</v>
      </c>
      <c r="G339" s="118">
        <v>1</v>
      </c>
      <c r="H339" s="118">
        <v>1</v>
      </c>
      <c r="I339" s="118" t="s">
        <v>1149</v>
      </c>
      <c r="K339" s="116" t="s">
        <v>2117</v>
      </c>
      <c r="L339" s="18">
        <v>1</v>
      </c>
      <c r="M339" s="18" t="str">
        <f>INDEX(WeatherFiles!$A$14:$A$17,MATCH(Model_Input_Builder!$B339,WeatherFiles!$D$14:$D$17,0),1)</f>
        <v>USA_ID_Boise.AP-Gowen.Field.ANGB.726810_TMY3</v>
      </c>
      <c r="N339" s="18">
        <v>0</v>
      </c>
      <c r="O339" s="18">
        <v>0</v>
      </c>
      <c r="P339" s="18" t="str">
        <f>INDEX(Above_Ground_Wall_Con!$A$4:$A$19,MATCH(Model_Input_Builder!$C339,Above_Ground_Wall_Con!$D$4:$D$19,0),1)</f>
        <v>Wood-Framed - 2x6 - 16 in OC - R-21 Cavity</v>
      </c>
      <c r="Q339" s="18" t="str">
        <f>INDEX(Ceiling_And_Roof_Con!$A$3:$A$7,MATCH(Model_Input_Builder!$D339,Ceiling_And_Roof_Con!$D$3:$D$7,0),1)</f>
        <v>Attic - R60 Cavity Insulation</v>
      </c>
      <c r="R339" s="18" t="str">
        <f>INDEX(Foundation_And_Floor_Con!$A$4:$A$27,MATCH(Model_Input_Builder!$E339,Foundation_And_Floor_Con!$AI$4:$AI$27,0),1)</f>
        <v>Unheated Basement - R13 Cavity Insulation</v>
      </c>
      <c r="S339" s="18" t="str">
        <f>INDEX(Windows!$A$4:$A$26,MATCH(Model_Input_Builder!$F339,Windows!$E$4:$E$26,0),1)</f>
        <v>Single, clear, metal</v>
      </c>
      <c r="T339" s="18">
        <f>INDEX(Windows!$C$4:$C$26,MATCH(Model_Input_Builder!$F339,Windows!$E$4:$E$26,0),1)</f>
        <v>1.0900000000000001</v>
      </c>
      <c r="U339" s="18">
        <f>INDEX(Windows!$D$4:$D$26,MATCH(Model_Input_Builder!$F339,Windows!$E$4:$E$26,0),1)</f>
        <v>0.73</v>
      </c>
      <c r="V339" s="18" t="s">
        <v>278</v>
      </c>
      <c r="W339" s="18" t="s">
        <v>278</v>
      </c>
      <c r="X339" s="18" t="s">
        <v>347</v>
      </c>
      <c r="Y339" s="18" t="s">
        <v>33</v>
      </c>
      <c r="Z339" s="18" t="s">
        <v>34</v>
      </c>
      <c r="AA339" s="93">
        <f>INDEX(Duct_Leakage!$A$3:$A$6,MATCH(Model_Input_Builder!$G339,Duct_Leakage!$E$3:$E$6,0),1)</f>
        <v>0.03</v>
      </c>
      <c r="AB339" s="93">
        <f>INDEX(Duct_Leakage!$B$3:$B$6,MATCH(Model_Input_Builder!$G339,Duct_Leakage!$E$3:$E$6,0),1)</f>
        <v>1.4999999999999999E-2</v>
      </c>
      <c r="AC339" s="18">
        <v>30</v>
      </c>
      <c r="AD339" s="18">
        <v>30</v>
      </c>
      <c r="AE339" s="18" t="s">
        <v>68</v>
      </c>
      <c r="AF339" s="18" t="s">
        <v>36</v>
      </c>
      <c r="AG339" s="49">
        <v>0</v>
      </c>
      <c r="AH339" s="18">
        <v>0</v>
      </c>
      <c r="AI339" s="18" t="s">
        <v>68</v>
      </c>
      <c r="AJ339" s="18" t="s">
        <v>68</v>
      </c>
      <c r="AK339" s="18" t="s">
        <v>68</v>
      </c>
      <c r="AL339" s="18" t="s">
        <v>68</v>
      </c>
      <c r="AM339" s="18" t="s">
        <v>68</v>
      </c>
      <c r="AN339" s="18">
        <v>0</v>
      </c>
      <c r="AO339" s="18">
        <v>0</v>
      </c>
    </row>
    <row r="340" spans="1:41" x14ac:dyDescent="0.25">
      <c r="A340" s="118">
        <v>336</v>
      </c>
      <c r="B340" s="118">
        <v>3</v>
      </c>
      <c r="C340" s="118">
        <v>5</v>
      </c>
      <c r="D340" s="118">
        <v>3</v>
      </c>
      <c r="E340" s="118">
        <v>16</v>
      </c>
      <c r="F340" s="118">
        <v>6</v>
      </c>
      <c r="G340" s="118">
        <v>1</v>
      </c>
      <c r="H340" s="118">
        <v>2</v>
      </c>
      <c r="I340" s="118" t="s">
        <v>1150</v>
      </c>
      <c r="K340" s="116" t="s">
        <v>2118</v>
      </c>
      <c r="L340" s="18">
        <v>1</v>
      </c>
      <c r="M340" s="18" t="str">
        <f>INDEX(WeatherFiles!$A$14:$A$17,MATCH(Model_Input_Builder!$B340,WeatherFiles!$D$14:$D$17,0),1)</f>
        <v>USA_WA_Seattle-Tacoma.Intl.AP.727930_TMY3</v>
      </c>
      <c r="N340" s="18">
        <v>0</v>
      </c>
      <c r="O340" s="18">
        <v>0</v>
      </c>
      <c r="P340" s="18" t="str">
        <f>INDEX(Above_Ground_Wall_Con!$A$4:$A$19,MATCH(Model_Input_Builder!$C340,Above_Ground_Wall_Con!$D$4:$D$19,0),1)</f>
        <v>Wood-Framed - 2x6 - 16 in OC - R-19 Cavity</v>
      </c>
      <c r="Q340" s="18" t="str">
        <f>INDEX(Ceiling_And_Roof_Con!$A$3:$A$7,MATCH(Model_Input_Builder!$D340,Ceiling_And_Roof_Con!$D$3:$D$7,0),1)</f>
        <v>Attic - R38 Cavity Insulation</v>
      </c>
      <c r="R340" s="18" t="str">
        <f>INDEX(Foundation_And_Floor_Con!$A$4:$A$27,MATCH(Model_Input_Builder!$E340,Foundation_And_Floor_Con!$AI$4:$AI$27,0),1)</f>
        <v>Unheated Basement - R13 Cavity Insulation</v>
      </c>
      <c r="S340" s="18" t="str">
        <f>INDEX(Windows!$A$4:$A$26,MATCH(Model_Input_Builder!$F340,Windows!$E$4:$E$26,0),1)</f>
        <v>Double, low-e, low SHGC, argon, metal</v>
      </c>
      <c r="T340" s="18">
        <f>INDEX(Windows!$C$4:$C$26,MATCH(Model_Input_Builder!$F340,Windows!$E$4:$E$26,0),1)</f>
        <v>0.63</v>
      </c>
      <c r="U340" s="18">
        <f>INDEX(Windows!$D$4:$D$26,MATCH(Model_Input_Builder!$F340,Windows!$E$4:$E$26,0),1)</f>
        <v>0.26</v>
      </c>
      <c r="V340" s="18" t="s">
        <v>278</v>
      </c>
      <c r="W340" s="18" t="s">
        <v>278</v>
      </c>
      <c r="X340" s="18" t="s">
        <v>347</v>
      </c>
      <c r="Y340" s="18" t="s">
        <v>33</v>
      </c>
      <c r="Z340" s="18" t="s">
        <v>34</v>
      </c>
      <c r="AA340" s="93">
        <f>INDEX(Duct_Leakage!$A$3:$A$6,MATCH(Model_Input_Builder!$G340,Duct_Leakage!$E$3:$E$6,0),1)</f>
        <v>0.03</v>
      </c>
      <c r="AB340" s="93">
        <f>INDEX(Duct_Leakage!$B$3:$B$6,MATCH(Model_Input_Builder!$G340,Duct_Leakage!$E$3:$E$6,0),1)</f>
        <v>1.4999999999999999E-2</v>
      </c>
      <c r="AC340" s="18">
        <v>30</v>
      </c>
      <c r="AD340" s="18">
        <v>30</v>
      </c>
      <c r="AE340" s="18" t="s">
        <v>68</v>
      </c>
      <c r="AF340" s="18" t="s">
        <v>36</v>
      </c>
      <c r="AG340" s="49">
        <v>0</v>
      </c>
      <c r="AH340" s="18">
        <v>0</v>
      </c>
      <c r="AI340" s="18" t="s">
        <v>68</v>
      </c>
      <c r="AJ340" s="18" t="s">
        <v>68</v>
      </c>
      <c r="AK340" s="18" t="s">
        <v>68</v>
      </c>
      <c r="AL340" s="18" t="s">
        <v>68</v>
      </c>
      <c r="AM340" s="18" t="s">
        <v>68</v>
      </c>
      <c r="AN340" s="18">
        <v>0</v>
      </c>
      <c r="AO340" s="18">
        <v>0</v>
      </c>
    </row>
    <row r="341" spans="1:41" x14ac:dyDescent="0.25">
      <c r="A341" s="118">
        <v>337</v>
      </c>
      <c r="B341" s="118">
        <v>4</v>
      </c>
      <c r="C341" s="118">
        <v>5</v>
      </c>
      <c r="D341" s="118">
        <v>3</v>
      </c>
      <c r="E341" s="118">
        <v>15</v>
      </c>
      <c r="F341" s="118">
        <v>1</v>
      </c>
      <c r="G341" s="118">
        <v>4</v>
      </c>
      <c r="H341" s="118">
        <v>4</v>
      </c>
      <c r="I341" s="118" t="s">
        <v>1151</v>
      </c>
      <c r="K341" s="116" t="s">
        <v>2119</v>
      </c>
      <c r="L341" s="18">
        <v>1</v>
      </c>
      <c r="M341" s="18" t="str">
        <f>INDEX(WeatherFiles!$A$14:$A$17,MATCH(Model_Input_Builder!$B341,WeatherFiles!$D$14:$D$17,0),1)</f>
        <v>USA_WA_Spokane.Intl.AP.727850_TMY3</v>
      </c>
      <c r="N341" s="18">
        <v>0</v>
      </c>
      <c r="O341" s="18">
        <v>0</v>
      </c>
      <c r="P341" s="18" t="str">
        <f>INDEX(Above_Ground_Wall_Con!$A$4:$A$19,MATCH(Model_Input_Builder!$C341,Above_Ground_Wall_Con!$D$4:$D$19,0),1)</f>
        <v>Wood-Framed - 2x6 - 16 in OC - R-19 Cavity</v>
      </c>
      <c r="Q341" s="18" t="str">
        <f>INDEX(Ceiling_And_Roof_Con!$A$3:$A$7,MATCH(Model_Input_Builder!$D341,Ceiling_And_Roof_Con!$D$3:$D$7,0),1)</f>
        <v>Attic - R38 Cavity Insulation</v>
      </c>
      <c r="R341" s="18" t="str">
        <f>INDEX(Foundation_And_Floor_Con!$A$4:$A$27,MATCH(Model_Input_Builder!$E341,Foundation_And_Floor_Con!$AI$4:$AI$27,0),1)</f>
        <v>Unheated Basement - Uninsulated</v>
      </c>
      <c r="S341" s="18" t="str">
        <f>INDEX(Windows!$A$4:$A$26,MATCH(Model_Input_Builder!$F341,Windows!$E$4:$E$26,0),1)</f>
        <v>Single, clear, metal</v>
      </c>
      <c r="T341" s="18">
        <f>INDEX(Windows!$C$4:$C$26,MATCH(Model_Input_Builder!$F341,Windows!$E$4:$E$26,0),1)</f>
        <v>1.0900000000000001</v>
      </c>
      <c r="U341" s="18">
        <f>INDEX(Windows!$D$4:$D$26,MATCH(Model_Input_Builder!$F341,Windows!$E$4:$E$26,0),1)</f>
        <v>0.73</v>
      </c>
      <c r="V341" s="18" t="s">
        <v>278</v>
      </c>
      <c r="W341" s="18" t="s">
        <v>278</v>
      </c>
      <c r="X341" s="18" t="s">
        <v>347</v>
      </c>
      <c r="Y341" s="18" t="s">
        <v>33</v>
      </c>
      <c r="Z341" s="18" t="s">
        <v>34</v>
      </c>
      <c r="AA341" s="93">
        <f>INDEX(Duct_Leakage!$A$3:$A$6,MATCH(Model_Input_Builder!$G341,Duct_Leakage!$E$3:$E$6,0),1)</f>
        <v>0.18</v>
      </c>
      <c r="AB341" s="93">
        <f>INDEX(Duct_Leakage!$B$3:$B$6,MATCH(Model_Input_Builder!$G341,Duct_Leakage!$E$3:$E$6,0),1)</f>
        <v>0.09</v>
      </c>
      <c r="AC341" s="18">
        <v>30</v>
      </c>
      <c r="AD341" s="18">
        <v>30</v>
      </c>
      <c r="AE341" s="18" t="s">
        <v>68</v>
      </c>
      <c r="AF341" s="18" t="s">
        <v>36</v>
      </c>
      <c r="AG341" s="49">
        <v>0</v>
      </c>
      <c r="AH341" s="18">
        <v>0</v>
      </c>
      <c r="AI341" s="18" t="s">
        <v>68</v>
      </c>
      <c r="AJ341" s="18" t="s">
        <v>68</v>
      </c>
      <c r="AK341" s="18" t="s">
        <v>68</v>
      </c>
      <c r="AL341" s="18" t="s">
        <v>68</v>
      </c>
      <c r="AM341" s="18" t="s">
        <v>68</v>
      </c>
      <c r="AN341" s="18">
        <v>0</v>
      </c>
      <c r="AO341" s="18">
        <v>0</v>
      </c>
    </row>
    <row r="342" spans="1:41" x14ac:dyDescent="0.25">
      <c r="A342" s="118">
        <v>338</v>
      </c>
      <c r="B342" s="118">
        <v>2</v>
      </c>
      <c r="C342" s="118">
        <v>7</v>
      </c>
      <c r="D342" s="118">
        <v>3</v>
      </c>
      <c r="E342" s="118">
        <v>16</v>
      </c>
      <c r="F342" s="118">
        <v>17</v>
      </c>
      <c r="G342" s="118">
        <v>3</v>
      </c>
      <c r="H342" s="118">
        <v>1</v>
      </c>
      <c r="I342" s="118" t="s">
        <v>1152</v>
      </c>
      <c r="K342" s="116" t="s">
        <v>2120</v>
      </c>
      <c r="L342" s="18">
        <v>1</v>
      </c>
      <c r="M342" s="18" t="str">
        <f>INDEX(WeatherFiles!$A$14:$A$17,MATCH(Model_Input_Builder!$B342,WeatherFiles!$D$14:$D$17,0),1)</f>
        <v>USA_MT_Kalispell-Glacier.Park.Intl.AP.727790_TMY3</v>
      </c>
      <c r="N342" s="18">
        <v>0</v>
      </c>
      <c r="O342" s="18">
        <v>0</v>
      </c>
      <c r="P342" s="18" t="str">
        <f>INDEX(Above_Ground_Wall_Con!$A$4:$A$19,MATCH(Model_Input_Builder!$C342,Above_Ground_Wall_Con!$D$4:$D$19,0),1)</f>
        <v>Wood-Framed - 2x6 - 24 in OC - R-19 Cavity - R-10 Header</v>
      </c>
      <c r="Q342" s="18" t="str">
        <f>INDEX(Ceiling_And_Roof_Con!$A$3:$A$7,MATCH(Model_Input_Builder!$D342,Ceiling_And_Roof_Con!$D$3:$D$7,0),1)</f>
        <v>Attic - R38 Cavity Insulation</v>
      </c>
      <c r="R342" s="18" t="str">
        <f>INDEX(Foundation_And_Floor_Con!$A$4:$A$27,MATCH(Model_Input_Builder!$E342,Foundation_And_Floor_Con!$AI$4:$AI$27,0),1)</f>
        <v>Unheated Basement - R13 Cavity Insulation</v>
      </c>
      <c r="S342" s="18" t="str">
        <f>INDEX(Windows!$A$4:$A$26,MATCH(Model_Input_Builder!$F342,Windows!$E$4:$E$26,0),1)</f>
        <v>Double, low-e, low SHGC, argon, non-metal</v>
      </c>
      <c r="T342" s="18">
        <f>INDEX(Windows!$C$4:$C$26,MATCH(Model_Input_Builder!$F342,Windows!$E$4:$E$26,0),1)</f>
        <v>0.27</v>
      </c>
      <c r="U342" s="18">
        <f>INDEX(Windows!$D$4:$D$26,MATCH(Model_Input_Builder!$F342,Windows!$E$4:$E$26,0),1)</f>
        <v>0.2</v>
      </c>
      <c r="V342" s="18" t="s">
        <v>278</v>
      </c>
      <c r="W342" s="18" t="s">
        <v>278</v>
      </c>
      <c r="X342" s="18" t="s">
        <v>347</v>
      </c>
      <c r="Y342" s="18" t="s">
        <v>33</v>
      </c>
      <c r="Z342" s="18" t="s">
        <v>34</v>
      </c>
      <c r="AA342" s="93">
        <f>INDEX(Duct_Leakage!$A$3:$A$6,MATCH(Model_Input_Builder!$G342,Duct_Leakage!$E$3:$E$6,0),1)</f>
        <v>0.127</v>
      </c>
      <c r="AB342" s="93">
        <f>INDEX(Duct_Leakage!$B$3:$B$6,MATCH(Model_Input_Builder!$G342,Duct_Leakage!$E$3:$E$6,0),1)</f>
        <v>6.3E-2</v>
      </c>
      <c r="AC342" s="18">
        <v>30</v>
      </c>
      <c r="AD342" s="18">
        <v>30</v>
      </c>
      <c r="AE342" s="18" t="s">
        <v>68</v>
      </c>
      <c r="AF342" s="18" t="s">
        <v>36</v>
      </c>
      <c r="AG342" s="49">
        <v>0</v>
      </c>
      <c r="AH342" s="18">
        <v>0</v>
      </c>
      <c r="AI342" s="18" t="s">
        <v>68</v>
      </c>
      <c r="AJ342" s="18" t="s">
        <v>68</v>
      </c>
      <c r="AK342" s="18" t="s">
        <v>68</v>
      </c>
      <c r="AL342" s="18" t="s">
        <v>68</v>
      </c>
      <c r="AM342" s="18" t="s">
        <v>68</v>
      </c>
      <c r="AN342" s="18">
        <v>0</v>
      </c>
      <c r="AO342" s="18">
        <v>0</v>
      </c>
    </row>
    <row r="343" spans="1:41" x14ac:dyDescent="0.25">
      <c r="A343" s="118">
        <v>339</v>
      </c>
      <c r="B343" s="118">
        <v>2</v>
      </c>
      <c r="C343" s="118">
        <v>6</v>
      </c>
      <c r="D343" s="118">
        <v>1</v>
      </c>
      <c r="E343" s="118">
        <v>11</v>
      </c>
      <c r="F343" s="118">
        <v>13</v>
      </c>
      <c r="G343" s="118">
        <v>4</v>
      </c>
      <c r="H343" s="118">
        <v>2</v>
      </c>
      <c r="I343" s="118" t="s">
        <v>1153</v>
      </c>
      <c r="K343" s="116" t="s">
        <v>2121</v>
      </c>
      <c r="L343" s="18">
        <v>1</v>
      </c>
      <c r="M343" s="18" t="str">
        <f>INDEX(WeatherFiles!$A$14:$A$17,MATCH(Model_Input_Builder!$B343,WeatherFiles!$D$14:$D$17,0),1)</f>
        <v>USA_MT_Kalispell-Glacier.Park.Intl.AP.727790_TMY3</v>
      </c>
      <c r="N343" s="18">
        <v>0</v>
      </c>
      <c r="O343" s="18">
        <v>0</v>
      </c>
      <c r="P343" s="18" t="str">
        <f>INDEX(Above_Ground_Wall_Con!$A$4:$A$19,MATCH(Model_Input_Builder!$C343,Above_Ground_Wall_Con!$D$4:$D$19,0),1)</f>
        <v>Wood-Framed - 2x6 - 16 in OC - R-21 Cavity</v>
      </c>
      <c r="Q343" s="18" t="str">
        <f>INDEX(Ceiling_And_Roof_Con!$A$3:$A$7,MATCH(Model_Input_Builder!$D343,Ceiling_And_Roof_Con!$D$3:$D$7,0),1)</f>
        <v>Attic - R0 Cavity Insulation</v>
      </c>
      <c r="R343" s="18" t="str">
        <f>INDEX(Foundation_And_Floor_Con!$A$4:$A$27,MATCH(Model_Input_Builder!$E343,Foundation_And_Floor_Con!$AI$4:$AI$27,0),1)</f>
        <v>Heated Basement - Uninsulated</v>
      </c>
      <c r="S343" s="18" t="str">
        <f>INDEX(Windows!$A$4:$A$26,MATCH(Model_Input_Builder!$F343,Windows!$E$4:$E$26,0),1)</f>
        <v>Double, clear, non-metal</v>
      </c>
      <c r="T343" s="18">
        <f>INDEX(Windows!$C$4:$C$26,MATCH(Model_Input_Builder!$F343,Windows!$E$4:$E$26,0),1)</f>
        <v>0.52</v>
      </c>
      <c r="U343" s="18">
        <f>INDEX(Windows!$D$4:$D$26,MATCH(Model_Input_Builder!$F343,Windows!$E$4:$E$26,0),1)</f>
        <v>0.56999999999999995</v>
      </c>
      <c r="V343" s="18" t="s">
        <v>278</v>
      </c>
      <c r="W343" s="18" t="s">
        <v>278</v>
      </c>
      <c r="X343" s="18" t="s">
        <v>347</v>
      </c>
      <c r="Y343" s="18" t="s">
        <v>33</v>
      </c>
      <c r="Z343" s="18" t="s">
        <v>34</v>
      </c>
      <c r="AA343" s="93">
        <f>INDEX(Duct_Leakage!$A$3:$A$6,MATCH(Model_Input_Builder!$G343,Duct_Leakage!$E$3:$E$6,0),1)</f>
        <v>0.18</v>
      </c>
      <c r="AB343" s="93">
        <f>INDEX(Duct_Leakage!$B$3:$B$6,MATCH(Model_Input_Builder!$G343,Duct_Leakage!$E$3:$E$6,0),1)</f>
        <v>0.09</v>
      </c>
      <c r="AC343" s="18">
        <v>30</v>
      </c>
      <c r="AD343" s="18">
        <v>30</v>
      </c>
      <c r="AE343" s="18" t="s">
        <v>68</v>
      </c>
      <c r="AF343" s="18" t="s">
        <v>36</v>
      </c>
      <c r="AG343" s="49">
        <v>0</v>
      </c>
      <c r="AH343" s="18">
        <v>0</v>
      </c>
      <c r="AI343" s="18" t="s">
        <v>68</v>
      </c>
      <c r="AJ343" s="18" t="s">
        <v>68</v>
      </c>
      <c r="AK343" s="18" t="s">
        <v>68</v>
      </c>
      <c r="AL343" s="18" t="s">
        <v>68</v>
      </c>
      <c r="AM343" s="18" t="s">
        <v>68</v>
      </c>
      <c r="AN343" s="18">
        <v>0</v>
      </c>
      <c r="AO343" s="18">
        <v>0</v>
      </c>
    </row>
    <row r="344" spans="1:41" x14ac:dyDescent="0.25">
      <c r="A344" s="118">
        <v>340</v>
      </c>
      <c r="B344" s="118">
        <v>3</v>
      </c>
      <c r="C344" s="118">
        <v>5</v>
      </c>
      <c r="D344" s="118">
        <v>5</v>
      </c>
      <c r="E344" s="118">
        <v>11</v>
      </c>
      <c r="F344" s="118">
        <v>8</v>
      </c>
      <c r="G344" s="118">
        <v>3</v>
      </c>
      <c r="H344" s="118">
        <v>2</v>
      </c>
      <c r="I344" s="118" t="s">
        <v>1154</v>
      </c>
      <c r="K344" s="116" t="s">
        <v>2122</v>
      </c>
      <c r="L344" s="18">
        <v>1</v>
      </c>
      <c r="M344" s="18" t="str">
        <f>INDEX(WeatherFiles!$A$14:$A$17,MATCH(Model_Input_Builder!$B344,WeatherFiles!$D$14:$D$17,0),1)</f>
        <v>USA_WA_Seattle-Tacoma.Intl.AP.727930_TMY3</v>
      </c>
      <c r="N344" s="18">
        <v>0</v>
      </c>
      <c r="O344" s="18">
        <v>0</v>
      </c>
      <c r="P344" s="18" t="str">
        <f>INDEX(Above_Ground_Wall_Con!$A$4:$A$19,MATCH(Model_Input_Builder!$C344,Above_Ground_Wall_Con!$D$4:$D$19,0),1)</f>
        <v>Wood-Framed - 2x6 - 16 in OC - R-19 Cavity</v>
      </c>
      <c r="Q344" s="18" t="str">
        <f>INDEX(Ceiling_And_Roof_Con!$A$3:$A$7,MATCH(Model_Input_Builder!$D344,Ceiling_And_Roof_Con!$D$3:$D$7,0),1)</f>
        <v>Attic - R60 Cavity Insulation</v>
      </c>
      <c r="R344" s="18" t="str">
        <f>INDEX(Foundation_And_Floor_Con!$A$4:$A$27,MATCH(Model_Input_Builder!$E344,Foundation_And_Floor_Con!$AI$4:$AI$27,0),1)</f>
        <v>Heated Basement - Uninsulated</v>
      </c>
      <c r="S344" s="18" t="str">
        <f>INDEX(Windows!$A$4:$A$26,MATCH(Model_Input_Builder!$F344,Windows!$E$4:$E$26,0),1)</f>
        <v>Double, tint, metal, TB</v>
      </c>
      <c r="T344" s="18">
        <f>INDEX(Windows!$C$4:$C$26,MATCH(Model_Input_Builder!$F344,Windows!$E$4:$E$26,0),1)</f>
        <v>0.6</v>
      </c>
      <c r="U344" s="18">
        <f>INDEX(Windows!$D$4:$D$26,MATCH(Model_Input_Builder!$F344,Windows!$E$4:$E$26,0),1)</f>
        <v>0.51</v>
      </c>
      <c r="V344" s="18" t="s">
        <v>278</v>
      </c>
      <c r="W344" s="18" t="s">
        <v>278</v>
      </c>
      <c r="X344" s="18" t="s">
        <v>347</v>
      </c>
      <c r="Y344" s="18" t="s">
        <v>33</v>
      </c>
      <c r="Z344" s="18" t="s">
        <v>34</v>
      </c>
      <c r="AA344" s="93">
        <f>INDEX(Duct_Leakage!$A$3:$A$6,MATCH(Model_Input_Builder!$G344,Duct_Leakage!$E$3:$E$6,0),1)</f>
        <v>0.127</v>
      </c>
      <c r="AB344" s="93">
        <f>INDEX(Duct_Leakage!$B$3:$B$6,MATCH(Model_Input_Builder!$G344,Duct_Leakage!$E$3:$E$6,0),1)</f>
        <v>6.3E-2</v>
      </c>
      <c r="AC344" s="18">
        <v>30</v>
      </c>
      <c r="AD344" s="18">
        <v>30</v>
      </c>
      <c r="AE344" s="18" t="s">
        <v>68</v>
      </c>
      <c r="AF344" s="18" t="s">
        <v>36</v>
      </c>
      <c r="AG344" s="49">
        <v>0</v>
      </c>
      <c r="AH344" s="18">
        <v>0</v>
      </c>
      <c r="AI344" s="18" t="s">
        <v>68</v>
      </c>
      <c r="AJ344" s="18" t="s">
        <v>68</v>
      </c>
      <c r="AK344" s="18" t="s">
        <v>68</v>
      </c>
      <c r="AL344" s="18" t="s">
        <v>68</v>
      </c>
      <c r="AM344" s="18" t="s">
        <v>68</v>
      </c>
      <c r="AN344" s="18">
        <v>0</v>
      </c>
      <c r="AO344" s="18">
        <v>0</v>
      </c>
    </row>
    <row r="345" spans="1:41" x14ac:dyDescent="0.25">
      <c r="A345" s="118">
        <v>341</v>
      </c>
      <c r="B345" s="118">
        <v>2</v>
      </c>
      <c r="C345" s="118">
        <v>5</v>
      </c>
      <c r="D345" s="118">
        <v>5</v>
      </c>
      <c r="E345" s="118">
        <v>4</v>
      </c>
      <c r="F345" s="118">
        <v>2</v>
      </c>
      <c r="G345" s="118">
        <v>3</v>
      </c>
      <c r="H345" s="118">
        <v>4</v>
      </c>
      <c r="I345" s="118" t="s">
        <v>1155</v>
      </c>
      <c r="K345" s="116" t="s">
        <v>2123</v>
      </c>
      <c r="L345" s="18">
        <v>1</v>
      </c>
      <c r="M345" s="18" t="str">
        <f>INDEX(WeatherFiles!$A$14:$A$17,MATCH(Model_Input_Builder!$B345,WeatherFiles!$D$14:$D$17,0),1)</f>
        <v>USA_MT_Kalispell-Glacier.Park.Intl.AP.727790_TMY3</v>
      </c>
      <c r="N345" s="18">
        <v>0</v>
      </c>
      <c r="O345" s="18">
        <v>0</v>
      </c>
      <c r="P345" s="18" t="str">
        <f>INDEX(Above_Ground_Wall_Con!$A$4:$A$19,MATCH(Model_Input_Builder!$C345,Above_Ground_Wall_Con!$D$4:$D$19,0),1)</f>
        <v>Wood-Framed - 2x6 - 16 in OC - R-19 Cavity</v>
      </c>
      <c r="Q345" s="18" t="str">
        <f>INDEX(Ceiling_And_Roof_Con!$A$3:$A$7,MATCH(Model_Input_Builder!$D345,Ceiling_And_Roof_Con!$D$3:$D$7,0),1)</f>
        <v>Attic - R60 Cavity Insulation</v>
      </c>
      <c r="R345" s="18" t="str">
        <f>INDEX(Foundation_And_Floor_Con!$A$4:$A$27,MATCH(Model_Input_Builder!$E345,Foundation_And_Floor_Con!$AI$4:$AI$27,0),1)</f>
        <v>Vented Crawlspace - R30 Cavity Insulation</v>
      </c>
      <c r="S345" s="18" t="str">
        <f>INDEX(Windows!$A$4:$A$26,MATCH(Model_Input_Builder!$F345,Windows!$E$4:$E$26,0),1)</f>
        <v>Double, clear, metal</v>
      </c>
      <c r="T345" s="18">
        <f>INDEX(Windows!$C$4:$C$26,MATCH(Model_Input_Builder!$F345,Windows!$E$4:$E$26,0),1)</f>
        <v>0.83</v>
      </c>
      <c r="U345" s="18">
        <f>INDEX(Windows!$D$4:$D$26,MATCH(Model_Input_Builder!$F345,Windows!$E$4:$E$26,0),1)</f>
        <v>0.65</v>
      </c>
      <c r="V345" s="18" t="s">
        <v>278</v>
      </c>
      <c r="W345" s="18" t="s">
        <v>278</v>
      </c>
      <c r="X345" s="18" t="s">
        <v>347</v>
      </c>
      <c r="Y345" s="18" t="s">
        <v>33</v>
      </c>
      <c r="Z345" s="18" t="s">
        <v>34</v>
      </c>
      <c r="AA345" s="93">
        <f>INDEX(Duct_Leakage!$A$3:$A$6,MATCH(Model_Input_Builder!$G345,Duct_Leakage!$E$3:$E$6,0),1)</f>
        <v>0.127</v>
      </c>
      <c r="AB345" s="93">
        <f>INDEX(Duct_Leakage!$B$3:$B$6,MATCH(Model_Input_Builder!$G345,Duct_Leakage!$E$3:$E$6,0),1)</f>
        <v>6.3E-2</v>
      </c>
      <c r="AC345" s="18">
        <v>30</v>
      </c>
      <c r="AD345" s="18">
        <v>30</v>
      </c>
      <c r="AE345" s="18" t="s">
        <v>68</v>
      </c>
      <c r="AF345" s="18" t="s">
        <v>36</v>
      </c>
      <c r="AG345" s="49">
        <v>0</v>
      </c>
      <c r="AH345" s="18">
        <v>0</v>
      </c>
      <c r="AI345" s="18" t="s">
        <v>68</v>
      </c>
      <c r="AJ345" s="18" t="s">
        <v>68</v>
      </c>
      <c r="AK345" s="18" t="s">
        <v>68</v>
      </c>
      <c r="AL345" s="18" t="s">
        <v>68</v>
      </c>
      <c r="AM345" s="18" t="s">
        <v>68</v>
      </c>
      <c r="AN345" s="18">
        <v>0</v>
      </c>
      <c r="AO345" s="18">
        <v>0</v>
      </c>
    </row>
    <row r="346" spans="1:41" x14ac:dyDescent="0.25">
      <c r="A346" s="118">
        <v>342</v>
      </c>
      <c r="B346" s="118">
        <v>1</v>
      </c>
      <c r="C346" s="118">
        <v>2</v>
      </c>
      <c r="D346" s="118">
        <v>1</v>
      </c>
      <c r="E346" s="118">
        <v>14</v>
      </c>
      <c r="F346" s="118">
        <v>12</v>
      </c>
      <c r="G346" s="118">
        <v>2</v>
      </c>
      <c r="H346" s="118">
        <v>2</v>
      </c>
      <c r="I346" s="118" t="s">
        <v>1156</v>
      </c>
      <c r="K346" s="116" t="s">
        <v>2124</v>
      </c>
      <c r="L346" s="18">
        <v>1</v>
      </c>
      <c r="M346" s="18" t="str">
        <f>INDEX(WeatherFiles!$A$14:$A$17,MATCH(Model_Input_Builder!$B346,WeatherFiles!$D$14:$D$17,0),1)</f>
        <v>USA_ID_Boise.AP-Gowen.Field.ANGB.726810_TMY3</v>
      </c>
      <c r="N346" s="18">
        <v>0</v>
      </c>
      <c r="O346" s="18">
        <v>0</v>
      </c>
      <c r="P346" s="18" t="str">
        <f>INDEX(Above_Ground_Wall_Con!$A$4:$A$19,MATCH(Model_Input_Builder!$C346,Above_Ground_Wall_Con!$D$4:$D$19,0),1)</f>
        <v>Wood-Framed - 2x4 - 16 in OC - R-11 Cavity</v>
      </c>
      <c r="Q346" s="18" t="str">
        <f>INDEX(Ceiling_And_Roof_Con!$A$3:$A$7,MATCH(Model_Input_Builder!$D346,Ceiling_And_Roof_Con!$D$3:$D$7,0),1)</f>
        <v>Attic - R0 Cavity Insulation</v>
      </c>
      <c r="R346" s="18" t="str">
        <f>INDEX(Foundation_And_Floor_Con!$A$4:$A$27,MATCH(Model_Input_Builder!$E346,Foundation_And_Floor_Con!$AI$4:$AI$27,0),1)</f>
        <v>Heated Basement - R15 Exterior Insulation</v>
      </c>
      <c r="S346" s="18" t="str">
        <f>INDEX(Windows!$A$4:$A$26,MATCH(Model_Input_Builder!$F346,Windows!$E$4:$E$26,0),1)</f>
        <v>Single, clear, non-metal</v>
      </c>
      <c r="T346" s="18">
        <f>INDEX(Windows!$C$4:$C$26,MATCH(Model_Input_Builder!$F346,Windows!$E$4:$E$26,0),1)</f>
        <v>0.88</v>
      </c>
      <c r="U346" s="18">
        <f>INDEX(Windows!$D$4:$D$26,MATCH(Model_Input_Builder!$F346,Windows!$E$4:$E$26,0),1)</f>
        <v>0.64</v>
      </c>
      <c r="V346" s="18" t="s">
        <v>278</v>
      </c>
      <c r="W346" s="18" t="s">
        <v>278</v>
      </c>
      <c r="X346" s="18" t="s">
        <v>347</v>
      </c>
      <c r="Y346" s="18" t="s">
        <v>33</v>
      </c>
      <c r="Z346" s="18" t="s">
        <v>34</v>
      </c>
      <c r="AA346" s="93">
        <f>INDEX(Duct_Leakage!$A$3:$A$6,MATCH(Model_Input_Builder!$G346,Duct_Leakage!$E$3:$E$6,0),1)</f>
        <v>0.06</v>
      </c>
      <c r="AB346" s="93">
        <f>INDEX(Duct_Leakage!$B$3:$B$6,MATCH(Model_Input_Builder!$G346,Duct_Leakage!$E$3:$E$6,0),1)</f>
        <v>0.03</v>
      </c>
      <c r="AC346" s="18">
        <v>30</v>
      </c>
      <c r="AD346" s="18">
        <v>30</v>
      </c>
      <c r="AE346" s="18" t="s">
        <v>68</v>
      </c>
      <c r="AF346" s="18" t="s">
        <v>36</v>
      </c>
      <c r="AG346" s="49">
        <v>0</v>
      </c>
      <c r="AH346" s="18">
        <v>0</v>
      </c>
      <c r="AI346" s="18" t="s">
        <v>68</v>
      </c>
      <c r="AJ346" s="18" t="s">
        <v>68</v>
      </c>
      <c r="AK346" s="18" t="s">
        <v>68</v>
      </c>
      <c r="AL346" s="18" t="s">
        <v>68</v>
      </c>
      <c r="AM346" s="18" t="s">
        <v>68</v>
      </c>
      <c r="AN346" s="18">
        <v>0</v>
      </c>
      <c r="AO346" s="18">
        <v>0</v>
      </c>
    </row>
    <row r="347" spans="1:41" x14ac:dyDescent="0.25">
      <c r="A347" s="118">
        <v>343</v>
      </c>
      <c r="B347" s="118">
        <v>1</v>
      </c>
      <c r="C347" s="118">
        <v>7</v>
      </c>
      <c r="D347" s="118">
        <v>5</v>
      </c>
      <c r="E347" s="118">
        <v>1</v>
      </c>
      <c r="F347" s="118">
        <v>17</v>
      </c>
      <c r="G347" s="118">
        <v>3</v>
      </c>
      <c r="H347" s="118">
        <v>1</v>
      </c>
      <c r="I347" s="118" t="s">
        <v>1157</v>
      </c>
      <c r="K347" s="116" t="s">
        <v>2125</v>
      </c>
      <c r="L347" s="18">
        <v>1</v>
      </c>
      <c r="M347" s="18" t="str">
        <f>INDEX(WeatherFiles!$A$14:$A$17,MATCH(Model_Input_Builder!$B347,WeatherFiles!$D$14:$D$17,0),1)</f>
        <v>USA_ID_Boise.AP-Gowen.Field.ANGB.726810_TMY3</v>
      </c>
      <c r="N347" s="18">
        <v>0</v>
      </c>
      <c r="O347" s="18">
        <v>0</v>
      </c>
      <c r="P347" s="18" t="str">
        <f>INDEX(Above_Ground_Wall_Con!$A$4:$A$19,MATCH(Model_Input_Builder!$C347,Above_Ground_Wall_Con!$D$4:$D$19,0),1)</f>
        <v>Wood-Framed - 2x6 - 24 in OC - R-19 Cavity - R-10 Header</v>
      </c>
      <c r="Q347" s="18" t="str">
        <f>INDEX(Ceiling_And_Roof_Con!$A$3:$A$7,MATCH(Model_Input_Builder!$D347,Ceiling_And_Roof_Con!$D$3:$D$7,0),1)</f>
        <v>Attic - R60 Cavity Insulation</v>
      </c>
      <c r="R347" s="18" t="str">
        <f>INDEX(Foundation_And_Floor_Con!$A$4:$A$27,MATCH(Model_Input_Builder!$E347,Foundation_And_Floor_Con!$AI$4:$AI$27,0),1)</f>
        <v>Vented Crawlspace - R0 Cavity Insulation</v>
      </c>
      <c r="S347" s="18" t="str">
        <f>INDEX(Windows!$A$4:$A$26,MATCH(Model_Input_Builder!$F347,Windows!$E$4:$E$26,0),1)</f>
        <v>Double, low-e, low SHGC, argon, non-metal</v>
      </c>
      <c r="T347" s="18">
        <f>INDEX(Windows!$C$4:$C$26,MATCH(Model_Input_Builder!$F347,Windows!$E$4:$E$26,0),1)</f>
        <v>0.27</v>
      </c>
      <c r="U347" s="18">
        <f>INDEX(Windows!$D$4:$D$26,MATCH(Model_Input_Builder!$F347,Windows!$E$4:$E$26,0),1)</f>
        <v>0.2</v>
      </c>
      <c r="V347" s="18" t="s">
        <v>278</v>
      </c>
      <c r="W347" s="18" t="s">
        <v>278</v>
      </c>
      <c r="X347" s="18" t="s">
        <v>347</v>
      </c>
      <c r="Y347" s="18" t="s">
        <v>33</v>
      </c>
      <c r="Z347" s="18" t="s">
        <v>34</v>
      </c>
      <c r="AA347" s="93">
        <f>INDEX(Duct_Leakage!$A$3:$A$6,MATCH(Model_Input_Builder!$G347,Duct_Leakage!$E$3:$E$6,0),1)</f>
        <v>0.127</v>
      </c>
      <c r="AB347" s="93">
        <f>INDEX(Duct_Leakage!$B$3:$B$6,MATCH(Model_Input_Builder!$G347,Duct_Leakage!$E$3:$E$6,0),1)</f>
        <v>6.3E-2</v>
      </c>
      <c r="AC347" s="18">
        <v>30</v>
      </c>
      <c r="AD347" s="18">
        <v>30</v>
      </c>
      <c r="AE347" s="18" t="s">
        <v>68</v>
      </c>
      <c r="AF347" s="18" t="s">
        <v>36</v>
      </c>
      <c r="AG347" s="49">
        <v>0</v>
      </c>
      <c r="AH347" s="18">
        <v>0</v>
      </c>
      <c r="AI347" s="18" t="s">
        <v>68</v>
      </c>
      <c r="AJ347" s="18" t="s">
        <v>68</v>
      </c>
      <c r="AK347" s="18" t="s">
        <v>68</v>
      </c>
      <c r="AL347" s="18" t="s">
        <v>68</v>
      </c>
      <c r="AM347" s="18" t="s">
        <v>68</v>
      </c>
      <c r="AN347" s="18">
        <v>0</v>
      </c>
      <c r="AO347" s="18">
        <v>0</v>
      </c>
    </row>
    <row r="348" spans="1:41" x14ac:dyDescent="0.25">
      <c r="A348" s="118">
        <v>344</v>
      </c>
      <c r="B348" s="118">
        <v>4</v>
      </c>
      <c r="C348" s="118">
        <v>5</v>
      </c>
      <c r="D348" s="118">
        <v>4</v>
      </c>
      <c r="E348" s="118">
        <v>9</v>
      </c>
      <c r="F348" s="118">
        <v>9</v>
      </c>
      <c r="G348" s="118">
        <v>3</v>
      </c>
      <c r="H348" s="118">
        <v>1</v>
      </c>
      <c r="I348" s="118" t="s">
        <v>1158</v>
      </c>
      <c r="K348" s="116" t="s">
        <v>2126</v>
      </c>
      <c r="L348" s="18">
        <v>1</v>
      </c>
      <c r="M348" s="18" t="str">
        <f>INDEX(WeatherFiles!$A$14:$A$17,MATCH(Model_Input_Builder!$B348,WeatherFiles!$D$14:$D$17,0),1)</f>
        <v>USA_WA_Spokane.Intl.AP.727850_TMY3</v>
      </c>
      <c r="N348" s="18">
        <v>0</v>
      </c>
      <c r="O348" s="18">
        <v>0</v>
      </c>
      <c r="P348" s="18" t="str">
        <f>INDEX(Above_Ground_Wall_Con!$A$4:$A$19,MATCH(Model_Input_Builder!$C348,Above_Ground_Wall_Con!$D$4:$D$19,0),1)</f>
        <v>Wood-Framed - 2x6 - 16 in OC - R-19 Cavity</v>
      </c>
      <c r="Q348" s="18" t="str">
        <f>INDEX(Ceiling_And_Roof_Con!$A$3:$A$7,MATCH(Model_Input_Builder!$D348,Ceiling_And_Roof_Con!$D$3:$D$7,0),1)</f>
        <v>Attic - R49 Cavity Insulation</v>
      </c>
      <c r="R348" s="18" t="str">
        <f>INDEX(Foundation_And_Floor_Con!$A$4:$A$27,MATCH(Model_Input_Builder!$E348,Foundation_And_Floor_Con!$AI$4:$AI$27,0),1)</f>
        <v>Slab - R10 Perimeter with No Thermal Break</v>
      </c>
      <c r="S348" s="18" t="str">
        <f>INDEX(Windows!$A$4:$A$26,MATCH(Model_Input_Builder!$F348,Windows!$E$4:$E$26,0),1)</f>
        <v>Double, low-e, high SHGC, argon, metal, TB</v>
      </c>
      <c r="T348" s="18">
        <f>INDEX(Windows!$C$4:$C$26,MATCH(Model_Input_Builder!$F348,Windows!$E$4:$E$26,0),1)</f>
        <v>0.42</v>
      </c>
      <c r="U348" s="18">
        <f>INDEX(Windows!$D$4:$D$26,MATCH(Model_Input_Builder!$F348,Windows!$E$4:$E$26,0),1)</f>
        <v>0.55000000000000004</v>
      </c>
      <c r="V348" s="18" t="s">
        <v>278</v>
      </c>
      <c r="W348" s="18" t="s">
        <v>278</v>
      </c>
      <c r="X348" s="18" t="s">
        <v>347</v>
      </c>
      <c r="Y348" s="18" t="s">
        <v>33</v>
      </c>
      <c r="Z348" s="18" t="s">
        <v>34</v>
      </c>
      <c r="AA348" s="93">
        <f>INDEX(Duct_Leakage!$A$3:$A$6,MATCH(Model_Input_Builder!$G348,Duct_Leakage!$E$3:$E$6,0),1)</f>
        <v>0.127</v>
      </c>
      <c r="AB348" s="93">
        <f>INDEX(Duct_Leakage!$B$3:$B$6,MATCH(Model_Input_Builder!$G348,Duct_Leakage!$E$3:$E$6,0),1)</f>
        <v>6.3E-2</v>
      </c>
      <c r="AC348" s="18">
        <v>30</v>
      </c>
      <c r="AD348" s="18">
        <v>30</v>
      </c>
      <c r="AE348" s="18" t="s">
        <v>68</v>
      </c>
      <c r="AF348" s="18" t="s">
        <v>36</v>
      </c>
      <c r="AG348" s="49">
        <v>0</v>
      </c>
      <c r="AH348" s="18">
        <v>0</v>
      </c>
      <c r="AI348" s="18" t="s">
        <v>68</v>
      </c>
      <c r="AJ348" s="18" t="s">
        <v>68</v>
      </c>
      <c r="AK348" s="18" t="s">
        <v>68</v>
      </c>
      <c r="AL348" s="18" t="s">
        <v>68</v>
      </c>
      <c r="AM348" s="18" t="s">
        <v>68</v>
      </c>
      <c r="AN348" s="18">
        <v>0</v>
      </c>
      <c r="AO348" s="18">
        <v>0</v>
      </c>
    </row>
    <row r="349" spans="1:41" x14ac:dyDescent="0.25">
      <c r="A349" s="118">
        <v>345</v>
      </c>
      <c r="B349" s="118">
        <v>3</v>
      </c>
      <c r="C349" s="118">
        <v>3</v>
      </c>
      <c r="D349" s="118">
        <v>2</v>
      </c>
      <c r="E349" s="118">
        <v>3</v>
      </c>
      <c r="F349" s="118">
        <v>4</v>
      </c>
      <c r="G349" s="118">
        <v>2</v>
      </c>
      <c r="H349" s="118">
        <v>4</v>
      </c>
      <c r="I349" s="118" t="s">
        <v>1159</v>
      </c>
      <c r="K349" s="116" t="s">
        <v>2127</v>
      </c>
      <c r="L349" s="18">
        <v>1</v>
      </c>
      <c r="M349" s="18" t="str">
        <f>INDEX(WeatherFiles!$A$14:$A$17,MATCH(Model_Input_Builder!$B349,WeatherFiles!$D$14:$D$17,0),1)</f>
        <v>USA_WA_Seattle-Tacoma.Intl.AP.727930_TMY3</v>
      </c>
      <c r="N349" s="18">
        <v>0</v>
      </c>
      <c r="O349" s="18">
        <v>0</v>
      </c>
      <c r="P349" s="18" t="str">
        <f>INDEX(Above_Ground_Wall_Con!$A$4:$A$19,MATCH(Model_Input_Builder!$C349,Above_Ground_Wall_Con!$D$4:$D$19,0),1)</f>
        <v>Wood-Framed - 2x4 - 16 in OC - R-13 Cavity</v>
      </c>
      <c r="Q349" s="18" t="str">
        <f>INDEX(Ceiling_And_Roof_Con!$A$3:$A$7,MATCH(Model_Input_Builder!$D349,Ceiling_And_Roof_Con!$D$3:$D$7,0),1)</f>
        <v>Attic - R30 Cavity Insulation</v>
      </c>
      <c r="R349" s="18" t="str">
        <f>INDEX(Foundation_And_Floor_Con!$A$4:$A$27,MATCH(Model_Input_Builder!$E349,Foundation_And_Floor_Con!$AI$4:$AI$27,0),1)</f>
        <v>Vented Crawlspace - R19 Cavity Insulation</v>
      </c>
      <c r="S349" s="18" t="str">
        <f>INDEX(Windows!$A$4:$A$26,MATCH(Model_Input_Builder!$F349,Windows!$E$4:$E$26,0),1)</f>
        <v>Double, low-e, high SHGC, argon, metal</v>
      </c>
      <c r="T349" s="18">
        <f>INDEX(Windows!$C$4:$C$26,MATCH(Model_Input_Builder!$F349,Windows!$E$4:$E$26,0),1)</f>
        <v>0.65</v>
      </c>
      <c r="U349" s="18">
        <f>INDEX(Windows!$D$4:$D$26,MATCH(Model_Input_Builder!$F349,Windows!$E$4:$E$26,0),1)</f>
        <v>0.57999999999999996</v>
      </c>
      <c r="V349" s="18" t="s">
        <v>278</v>
      </c>
      <c r="W349" s="18" t="s">
        <v>278</v>
      </c>
      <c r="X349" s="18" t="s">
        <v>347</v>
      </c>
      <c r="Y349" s="18" t="s">
        <v>33</v>
      </c>
      <c r="Z349" s="18" t="s">
        <v>34</v>
      </c>
      <c r="AA349" s="93">
        <f>INDEX(Duct_Leakage!$A$3:$A$6,MATCH(Model_Input_Builder!$G349,Duct_Leakage!$E$3:$E$6,0),1)</f>
        <v>0.06</v>
      </c>
      <c r="AB349" s="93">
        <f>INDEX(Duct_Leakage!$B$3:$B$6,MATCH(Model_Input_Builder!$G349,Duct_Leakage!$E$3:$E$6,0),1)</f>
        <v>0.03</v>
      </c>
      <c r="AC349" s="18">
        <v>30</v>
      </c>
      <c r="AD349" s="18">
        <v>30</v>
      </c>
      <c r="AE349" s="18" t="s">
        <v>68</v>
      </c>
      <c r="AF349" s="18" t="s">
        <v>36</v>
      </c>
      <c r="AG349" s="49">
        <v>0</v>
      </c>
      <c r="AH349" s="18">
        <v>0</v>
      </c>
      <c r="AI349" s="18" t="s">
        <v>68</v>
      </c>
      <c r="AJ349" s="18" t="s">
        <v>68</v>
      </c>
      <c r="AK349" s="18" t="s">
        <v>68</v>
      </c>
      <c r="AL349" s="18" t="s">
        <v>68</v>
      </c>
      <c r="AM349" s="18" t="s">
        <v>68</v>
      </c>
      <c r="AN349" s="18">
        <v>0</v>
      </c>
      <c r="AO349" s="18">
        <v>0</v>
      </c>
    </row>
    <row r="350" spans="1:41" x14ac:dyDescent="0.25">
      <c r="A350" s="118">
        <v>346</v>
      </c>
      <c r="B350" s="118">
        <v>2</v>
      </c>
      <c r="C350" s="118">
        <v>5</v>
      </c>
      <c r="D350" s="118">
        <v>3</v>
      </c>
      <c r="E350" s="118">
        <v>3</v>
      </c>
      <c r="F350" s="118">
        <v>4</v>
      </c>
      <c r="G350" s="118">
        <v>2</v>
      </c>
      <c r="H350" s="118">
        <v>2</v>
      </c>
      <c r="I350" s="118" t="s">
        <v>1160</v>
      </c>
      <c r="K350" s="116" t="s">
        <v>2128</v>
      </c>
      <c r="L350" s="18">
        <v>1</v>
      </c>
      <c r="M350" s="18" t="str">
        <f>INDEX(WeatherFiles!$A$14:$A$17,MATCH(Model_Input_Builder!$B350,WeatherFiles!$D$14:$D$17,0),1)</f>
        <v>USA_MT_Kalispell-Glacier.Park.Intl.AP.727790_TMY3</v>
      </c>
      <c r="N350" s="18">
        <v>0</v>
      </c>
      <c r="O350" s="18">
        <v>0</v>
      </c>
      <c r="P350" s="18" t="str">
        <f>INDEX(Above_Ground_Wall_Con!$A$4:$A$19,MATCH(Model_Input_Builder!$C350,Above_Ground_Wall_Con!$D$4:$D$19,0),1)</f>
        <v>Wood-Framed - 2x6 - 16 in OC - R-19 Cavity</v>
      </c>
      <c r="Q350" s="18" t="str">
        <f>INDEX(Ceiling_And_Roof_Con!$A$3:$A$7,MATCH(Model_Input_Builder!$D350,Ceiling_And_Roof_Con!$D$3:$D$7,0),1)</f>
        <v>Attic - R38 Cavity Insulation</v>
      </c>
      <c r="R350" s="18" t="str">
        <f>INDEX(Foundation_And_Floor_Con!$A$4:$A$27,MATCH(Model_Input_Builder!$E350,Foundation_And_Floor_Con!$AI$4:$AI$27,0),1)</f>
        <v>Vented Crawlspace - R19 Cavity Insulation</v>
      </c>
      <c r="S350" s="18" t="str">
        <f>INDEX(Windows!$A$4:$A$26,MATCH(Model_Input_Builder!$F350,Windows!$E$4:$E$26,0),1)</f>
        <v>Double, low-e, high SHGC, argon, metal</v>
      </c>
      <c r="T350" s="18">
        <f>INDEX(Windows!$C$4:$C$26,MATCH(Model_Input_Builder!$F350,Windows!$E$4:$E$26,0),1)</f>
        <v>0.65</v>
      </c>
      <c r="U350" s="18">
        <f>INDEX(Windows!$D$4:$D$26,MATCH(Model_Input_Builder!$F350,Windows!$E$4:$E$26,0),1)</f>
        <v>0.57999999999999996</v>
      </c>
      <c r="V350" s="18" t="s">
        <v>278</v>
      </c>
      <c r="W350" s="18" t="s">
        <v>278</v>
      </c>
      <c r="X350" s="18" t="s">
        <v>347</v>
      </c>
      <c r="Y350" s="18" t="s">
        <v>33</v>
      </c>
      <c r="Z350" s="18" t="s">
        <v>34</v>
      </c>
      <c r="AA350" s="93">
        <f>INDEX(Duct_Leakage!$A$3:$A$6,MATCH(Model_Input_Builder!$G350,Duct_Leakage!$E$3:$E$6,0),1)</f>
        <v>0.06</v>
      </c>
      <c r="AB350" s="93">
        <f>INDEX(Duct_Leakage!$B$3:$B$6,MATCH(Model_Input_Builder!$G350,Duct_Leakage!$E$3:$E$6,0),1)</f>
        <v>0.03</v>
      </c>
      <c r="AC350" s="18">
        <v>30</v>
      </c>
      <c r="AD350" s="18">
        <v>30</v>
      </c>
      <c r="AE350" s="18" t="s">
        <v>68</v>
      </c>
      <c r="AF350" s="18" t="s">
        <v>36</v>
      </c>
      <c r="AG350" s="49">
        <v>0</v>
      </c>
      <c r="AH350" s="18">
        <v>0</v>
      </c>
      <c r="AI350" s="18" t="s">
        <v>68</v>
      </c>
      <c r="AJ350" s="18" t="s">
        <v>68</v>
      </c>
      <c r="AK350" s="18" t="s">
        <v>68</v>
      </c>
      <c r="AL350" s="18" t="s">
        <v>68</v>
      </c>
      <c r="AM350" s="18" t="s">
        <v>68</v>
      </c>
      <c r="AN350" s="18">
        <v>0</v>
      </c>
      <c r="AO350" s="18">
        <v>0</v>
      </c>
    </row>
    <row r="351" spans="1:41" x14ac:dyDescent="0.25">
      <c r="A351" s="118">
        <v>347</v>
      </c>
      <c r="B351" s="118">
        <v>4</v>
      </c>
      <c r="C351" s="118">
        <v>2</v>
      </c>
      <c r="D351" s="118">
        <v>2</v>
      </c>
      <c r="E351" s="118">
        <v>17</v>
      </c>
      <c r="F351" s="118">
        <v>12</v>
      </c>
      <c r="G351" s="118">
        <v>2</v>
      </c>
      <c r="H351" s="118">
        <v>3</v>
      </c>
      <c r="I351" s="118" t="s">
        <v>1161</v>
      </c>
      <c r="K351" s="116" t="s">
        <v>2129</v>
      </c>
      <c r="L351" s="18">
        <v>1</v>
      </c>
      <c r="M351" s="18" t="str">
        <f>INDEX(WeatherFiles!$A$14:$A$17,MATCH(Model_Input_Builder!$B351,WeatherFiles!$D$14:$D$17,0),1)</f>
        <v>USA_WA_Spokane.Intl.AP.727850_TMY3</v>
      </c>
      <c r="N351" s="18">
        <v>0</v>
      </c>
      <c r="O351" s="18">
        <v>0</v>
      </c>
      <c r="P351" s="18" t="str">
        <f>INDEX(Above_Ground_Wall_Con!$A$4:$A$19,MATCH(Model_Input_Builder!$C351,Above_Ground_Wall_Con!$D$4:$D$19,0),1)</f>
        <v>Wood-Framed - 2x4 - 16 in OC - R-11 Cavity</v>
      </c>
      <c r="Q351" s="18" t="str">
        <f>INDEX(Ceiling_And_Roof_Con!$A$3:$A$7,MATCH(Model_Input_Builder!$D351,Ceiling_And_Roof_Con!$D$3:$D$7,0),1)</f>
        <v>Attic - R30 Cavity Insulation</v>
      </c>
      <c r="R351" s="18" t="str">
        <f>INDEX(Foundation_And_Floor_Con!$A$4:$A$27,MATCH(Model_Input_Builder!$E351,Foundation_And_Floor_Con!$AI$4:$AI$27,0),1)</f>
        <v>Unheated Basement - R19 Cavity Insulation</v>
      </c>
      <c r="S351" s="18" t="str">
        <f>INDEX(Windows!$A$4:$A$26,MATCH(Model_Input_Builder!$F351,Windows!$E$4:$E$26,0),1)</f>
        <v>Single, clear, non-metal</v>
      </c>
      <c r="T351" s="18">
        <f>INDEX(Windows!$C$4:$C$26,MATCH(Model_Input_Builder!$F351,Windows!$E$4:$E$26,0),1)</f>
        <v>0.88</v>
      </c>
      <c r="U351" s="18">
        <f>INDEX(Windows!$D$4:$D$26,MATCH(Model_Input_Builder!$F351,Windows!$E$4:$E$26,0),1)</f>
        <v>0.64</v>
      </c>
      <c r="V351" s="18" t="s">
        <v>278</v>
      </c>
      <c r="W351" s="18" t="s">
        <v>278</v>
      </c>
      <c r="X351" s="18" t="s">
        <v>347</v>
      </c>
      <c r="Y351" s="18" t="s">
        <v>33</v>
      </c>
      <c r="Z351" s="18" t="s">
        <v>34</v>
      </c>
      <c r="AA351" s="93">
        <f>INDEX(Duct_Leakage!$A$3:$A$6,MATCH(Model_Input_Builder!$G351,Duct_Leakage!$E$3:$E$6,0),1)</f>
        <v>0.06</v>
      </c>
      <c r="AB351" s="93">
        <f>INDEX(Duct_Leakage!$B$3:$B$6,MATCH(Model_Input_Builder!$G351,Duct_Leakage!$E$3:$E$6,0),1)</f>
        <v>0.03</v>
      </c>
      <c r="AC351" s="18">
        <v>30</v>
      </c>
      <c r="AD351" s="18">
        <v>30</v>
      </c>
      <c r="AE351" s="18" t="s">
        <v>68</v>
      </c>
      <c r="AF351" s="18" t="s">
        <v>36</v>
      </c>
      <c r="AG351" s="49">
        <v>0</v>
      </c>
      <c r="AH351" s="18">
        <v>0</v>
      </c>
      <c r="AI351" s="18" t="s">
        <v>68</v>
      </c>
      <c r="AJ351" s="18" t="s">
        <v>68</v>
      </c>
      <c r="AK351" s="18" t="s">
        <v>68</v>
      </c>
      <c r="AL351" s="18" t="s">
        <v>68</v>
      </c>
      <c r="AM351" s="18" t="s">
        <v>68</v>
      </c>
      <c r="AN351" s="18">
        <v>0</v>
      </c>
      <c r="AO351" s="18">
        <v>0</v>
      </c>
    </row>
    <row r="352" spans="1:41" x14ac:dyDescent="0.25">
      <c r="A352" s="118">
        <v>348</v>
      </c>
      <c r="B352" s="118">
        <v>3</v>
      </c>
      <c r="C352" s="118">
        <v>1</v>
      </c>
      <c r="D352" s="118">
        <v>3</v>
      </c>
      <c r="E352" s="118">
        <v>7</v>
      </c>
      <c r="F352" s="118">
        <v>9</v>
      </c>
      <c r="G352" s="118">
        <v>3</v>
      </c>
      <c r="H352" s="118">
        <v>1</v>
      </c>
      <c r="I352" s="118" t="s">
        <v>1162</v>
      </c>
      <c r="K352" s="116" t="s">
        <v>2130</v>
      </c>
      <c r="L352" s="18">
        <v>1</v>
      </c>
      <c r="M352" s="18" t="str">
        <f>INDEX(WeatherFiles!$A$14:$A$17,MATCH(Model_Input_Builder!$B352,WeatherFiles!$D$14:$D$17,0),1)</f>
        <v>USA_WA_Seattle-Tacoma.Intl.AP.727930_TMY3</v>
      </c>
      <c r="N352" s="18">
        <v>0</v>
      </c>
      <c r="O352" s="18">
        <v>0</v>
      </c>
      <c r="P352" s="18" t="str">
        <f>INDEX(Above_Ground_Wall_Con!$A$4:$A$19,MATCH(Model_Input_Builder!$C352,Above_Ground_Wall_Con!$D$4:$D$19,0),1)</f>
        <v>Wood-Framed - 2x4 - 16 in OC - R-0 Cavity</v>
      </c>
      <c r="Q352" s="18" t="str">
        <f>INDEX(Ceiling_And_Roof_Con!$A$3:$A$7,MATCH(Model_Input_Builder!$D352,Ceiling_And_Roof_Con!$D$3:$D$7,0),1)</f>
        <v>Attic - R38 Cavity Insulation</v>
      </c>
      <c r="R352" s="18" t="str">
        <f>INDEX(Foundation_And_Floor_Con!$A$4:$A$27,MATCH(Model_Input_Builder!$E352,Foundation_And_Floor_Con!$AI$4:$AI$27,0),1)</f>
        <v>Slab - R5 Perimeter with No Thermal Break</v>
      </c>
      <c r="S352" s="18" t="str">
        <f>INDEX(Windows!$A$4:$A$26,MATCH(Model_Input_Builder!$F352,Windows!$E$4:$E$26,0),1)</f>
        <v>Double, low-e, high SHGC, argon, metal, TB</v>
      </c>
      <c r="T352" s="18">
        <f>INDEX(Windows!$C$4:$C$26,MATCH(Model_Input_Builder!$F352,Windows!$E$4:$E$26,0),1)</f>
        <v>0.42</v>
      </c>
      <c r="U352" s="18">
        <f>INDEX(Windows!$D$4:$D$26,MATCH(Model_Input_Builder!$F352,Windows!$E$4:$E$26,0),1)</f>
        <v>0.55000000000000004</v>
      </c>
      <c r="V352" s="18" t="s">
        <v>278</v>
      </c>
      <c r="W352" s="18" t="s">
        <v>278</v>
      </c>
      <c r="X352" s="18" t="s">
        <v>347</v>
      </c>
      <c r="Y352" s="18" t="s">
        <v>33</v>
      </c>
      <c r="Z352" s="18" t="s">
        <v>34</v>
      </c>
      <c r="AA352" s="93">
        <f>INDEX(Duct_Leakage!$A$3:$A$6,MATCH(Model_Input_Builder!$G352,Duct_Leakage!$E$3:$E$6,0),1)</f>
        <v>0.127</v>
      </c>
      <c r="AB352" s="93">
        <f>INDEX(Duct_Leakage!$B$3:$B$6,MATCH(Model_Input_Builder!$G352,Duct_Leakage!$E$3:$E$6,0),1)</f>
        <v>6.3E-2</v>
      </c>
      <c r="AC352" s="18">
        <v>30</v>
      </c>
      <c r="AD352" s="18">
        <v>30</v>
      </c>
      <c r="AE352" s="18" t="s">
        <v>68</v>
      </c>
      <c r="AF352" s="18" t="s">
        <v>36</v>
      </c>
      <c r="AG352" s="49">
        <v>0</v>
      </c>
      <c r="AH352" s="18">
        <v>0</v>
      </c>
      <c r="AI352" s="18" t="s">
        <v>68</v>
      </c>
      <c r="AJ352" s="18" t="s">
        <v>68</v>
      </c>
      <c r="AK352" s="18" t="s">
        <v>68</v>
      </c>
      <c r="AL352" s="18" t="s">
        <v>68</v>
      </c>
      <c r="AM352" s="18" t="s">
        <v>68</v>
      </c>
      <c r="AN352" s="18">
        <v>0</v>
      </c>
      <c r="AO352" s="18">
        <v>0</v>
      </c>
    </row>
    <row r="353" spans="1:41" x14ac:dyDescent="0.25">
      <c r="A353" s="118">
        <v>349</v>
      </c>
      <c r="B353" s="118">
        <v>2</v>
      </c>
      <c r="C353" s="118">
        <v>8</v>
      </c>
      <c r="D353" s="118">
        <v>4</v>
      </c>
      <c r="E353" s="118">
        <v>18</v>
      </c>
      <c r="F353" s="118">
        <v>9</v>
      </c>
      <c r="G353" s="118">
        <v>2</v>
      </c>
      <c r="H353" s="118">
        <v>1</v>
      </c>
      <c r="I353" s="118" t="s">
        <v>1163</v>
      </c>
      <c r="K353" s="116" t="s">
        <v>2131</v>
      </c>
      <c r="L353" s="18">
        <v>1</v>
      </c>
      <c r="M353" s="18" t="str">
        <f>INDEX(WeatherFiles!$A$14:$A$17,MATCH(Model_Input_Builder!$B353,WeatherFiles!$D$14:$D$17,0),1)</f>
        <v>USA_MT_Kalispell-Glacier.Park.Intl.AP.727790_TMY3</v>
      </c>
      <c r="N353" s="18">
        <v>0</v>
      </c>
      <c r="O353" s="18">
        <v>0</v>
      </c>
      <c r="P353" s="18" t="str">
        <f>INDEX(Above_Ground_Wall_Con!$A$4:$A$19,MATCH(Model_Input_Builder!$C353,Above_Ground_Wall_Con!$D$4:$D$19,0),1)</f>
        <v>Wood-Framed - 2x6 - 24 in OC - R-21 Cavity - R-10 Header</v>
      </c>
      <c r="Q353" s="18" t="str">
        <f>INDEX(Ceiling_And_Roof_Con!$A$3:$A$7,MATCH(Model_Input_Builder!$D353,Ceiling_And_Roof_Con!$D$3:$D$7,0),1)</f>
        <v>Attic - R49 Cavity Insulation</v>
      </c>
      <c r="R353" s="18" t="str">
        <f>INDEX(Foundation_And_Floor_Con!$A$4:$A$27,MATCH(Model_Input_Builder!$E353,Foundation_And_Floor_Con!$AI$4:$AI$27,0),1)</f>
        <v>Unheated Basement - R30 Cavity Insulation</v>
      </c>
      <c r="S353" s="18" t="str">
        <f>INDEX(Windows!$A$4:$A$26,MATCH(Model_Input_Builder!$F353,Windows!$E$4:$E$26,0),1)</f>
        <v>Double, low-e, high SHGC, argon, metal, TB</v>
      </c>
      <c r="T353" s="18">
        <f>INDEX(Windows!$C$4:$C$26,MATCH(Model_Input_Builder!$F353,Windows!$E$4:$E$26,0),1)</f>
        <v>0.42</v>
      </c>
      <c r="U353" s="18">
        <f>INDEX(Windows!$D$4:$D$26,MATCH(Model_Input_Builder!$F353,Windows!$E$4:$E$26,0),1)</f>
        <v>0.55000000000000004</v>
      </c>
      <c r="V353" s="18" t="s">
        <v>278</v>
      </c>
      <c r="W353" s="18" t="s">
        <v>278</v>
      </c>
      <c r="X353" s="18" t="s">
        <v>347</v>
      </c>
      <c r="Y353" s="18" t="s">
        <v>33</v>
      </c>
      <c r="Z353" s="18" t="s">
        <v>34</v>
      </c>
      <c r="AA353" s="93">
        <f>INDEX(Duct_Leakage!$A$3:$A$6,MATCH(Model_Input_Builder!$G353,Duct_Leakage!$E$3:$E$6,0),1)</f>
        <v>0.06</v>
      </c>
      <c r="AB353" s="93">
        <f>INDEX(Duct_Leakage!$B$3:$B$6,MATCH(Model_Input_Builder!$G353,Duct_Leakage!$E$3:$E$6,0),1)</f>
        <v>0.03</v>
      </c>
      <c r="AC353" s="18">
        <v>30</v>
      </c>
      <c r="AD353" s="18">
        <v>30</v>
      </c>
      <c r="AE353" s="18" t="s">
        <v>68</v>
      </c>
      <c r="AF353" s="18" t="s">
        <v>36</v>
      </c>
      <c r="AG353" s="49">
        <v>0</v>
      </c>
      <c r="AH353" s="18">
        <v>0</v>
      </c>
      <c r="AI353" s="18" t="s">
        <v>68</v>
      </c>
      <c r="AJ353" s="18" t="s">
        <v>68</v>
      </c>
      <c r="AK353" s="18" t="s">
        <v>68</v>
      </c>
      <c r="AL353" s="18" t="s">
        <v>68</v>
      </c>
      <c r="AM353" s="18" t="s">
        <v>68</v>
      </c>
      <c r="AN353" s="18">
        <v>0</v>
      </c>
      <c r="AO353" s="18">
        <v>0</v>
      </c>
    </row>
    <row r="354" spans="1:41" x14ac:dyDescent="0.25">
      <c r="A354" s="118">
        <v>350</v>
      </c>
      <c r="B354" s="118">
        <v>1</v>
      </c>
      <c r="C354" s="118">
        <v>4</v>
      </c>
      <c r="D354" s="118">
        <v>4</v>
      </c>
      <c r="E354" s="118">
        <v>13</v>
      </c>
      <c r="F354" s="118">
        <v>10</v>
      </c>
      <c r="G354" s="118">
        <v>1</v>
      </c>
      <c r="H354" s="118">
        <v>4</v>
      </c>
      <c r="I354" s="118" t="s">
        <v>1164</v>
      </c>
      <c r="K354" s="116" t="s">
        <v>2132</v>
      </c>
      <c r="L354" s="18">
        <v>1</v>
      </c>
      <c r="M354" s="18" t="str">
        <f>INDEX(WeatherFiles!$A$14:$A$17,MATCH(Model_Input_Builder!$B354,WeatherFiles!$D$14:$D$17,0),1)</f>
        <v>USA_ID_Boise.AP-Gowen.Field.ANGB.726810_TMY3</v>
      </c>
      <c r="N354" s="18">
        <v>0</v>
      </c>
      <c r="O354" s="18">
        <v>0</v>
      </c>
      <c r="P354" s="18" t="str">
        <f>INDEX(Above_Ground_Wall_Con!$A$4:$A$19,MATCH(Model_Input_Builder!$C354,Above_Ground_Wall_Con!$D$4:$D$19,0),1)</f>
        <v>Wood-Framed - 2x6 - 16 in OC - R-0 Cavity</v>
      </c>
      <c r="Q354" s="18" t="str">
        <f>INDEX(Ceiling_And_Roof_Con!$A$3:$A$7,MATCH(Model_Input_Builder!$D354,Ceiling_And_Roof_Con!$D$3:$D$7,0),1)</f>
        <v>Attic - R49 Cavity Insulation</v>
      </c>
      <c r="R354" s="18" t="str">
        <f>INDEX(Foundation_And_Floor_Con!$A$4:$A$27,MATCH(Model_Input_Builder!$E354,Foundation_And_Floor_Con!$AI$4:$AI$27,0),1)</f>
        <v>Heated Basement - R10 Exterior Insulation</v>
      </c>
      <c r="S354" s="18" t="str">
        <f>INDEX(Windows!$A$4:$A$26,MATCH(Model_Input_Builder!$F354,Windows!$E$4:$E$26,0),1)</f>
        <v>Double, low-e, medium SHGC, argon, metal, TB</v>
      </c>
      <c r="T354" s="18">
        <f>INDEX(Windows!$C$4:$C$26,MATCH(Model_Input_Builder!$F354,Windows!$E$4:$E$26,0),1)</f>
        <v>0.42</v>
      </c>
      <c r="U354" s="18">
        <f>INDEX(Windows!$D$4:$D$26,MATCH(Model_Input_Builder!$F354,Windows!$E$4:$E$26,0),1)</f>
        <v>0.35</v>
      </c>
      <c r="V354" s="18" t="s">
        <v>278</v>
      </c>
      <c r="W354" s="18" t="s">
        <v>278</v>
      </c>
      <c r="X354" s="18" t="s">
        <v>347</v>
      </c>
      <c r="Y354" s="18" t="s">
        <v>33</v>
      </c>
      <c r="Z354" s="18" t="s">
        <v>34</v>
      </c>
      <c r="AA354" s="93">
        <f>INDEX(Duct_Leakage!$A$3:$A$6,MATCH(Model_Input_Builder!$G354,Duct_Leakage!$E$3:$E$6,0),1)</f>
        <v>0.03</v>
      </c>
      <c r="AB354" s="93">
        <f>INDEX(Duct_Leakage!$B$3:$B$6,MATCH(Model_Input_Builder!$G354,Duct_Leakage!$E$3:$E$6,0),1)</f>
        <v>1.4999999999999999E-2</v>
      </c>
      <c r="AC354" s="18">
        <v>30</v>
      </c>
      <c r="AD354" s="18">
        <v>30</v>
      </c>
      <c r="AE354" s="18" t="s">
        <v>68</v>
      </c>
      <c r="AF354" s="18" t="s">
        <v>36</v>
      </c>
      <c r="AG354" s="49">
        <v>0</v>
      </c>
      <c r="AH354" s="18">
        <v>0</v>
      </c>
      <c r="AI354" s="18" t="s">
        <v>68</v>
      </c>
      <c r="AJ354" s="18" t="s">
        <v>68</v>
      </c>
      <c r="AK354" s="18" t="s">
        <v>68</v>
      </c>
      <c r="AL354" s="18" t="s">
        <v>68</v>
      </c>
      <c r="AM354" s="18" t="s">
        <v>68</v>
      </c>
      <c r="AN354" s="18">
        <v>0</v>
      </c>
      <c r="AO354" s="18">
        <v>0</v>
      </c>
    </row>
    <row r="355" spans="1:41" x14ac:dyDescent="0.25">
      <c r="A355" s="118">
        <v>351</v>
      </c>
      <c r="B355" s="118">
        <v>2</v>
      </c>
      <c r="C355" s="118">
        <v>8</v>
      </c>
      <c r="D355" s="118">
        <v>1</v>
      </c>
      <c r="E355" s="118">
        <v>9</v>
      </c>
      <c r="F355" s="118">
        <v>13</v>
      </c>
      <c r="G355" s="118">
        <v>1</v>
      </c>
      <c r="H355" s="118">
        <v>1</v>
      </c>
      <c r="I355" s="118" t="s">
        <v>1165</v>
      </c>
      <c r="K355" s="116" t="s">
        <v>2133</v>
      </c>
      <c r="L355" s="18">
        <v>1</v>
      </c>
      <c r="M355" s="18" t="str">
        <f>INDEX(WeatherFiles!$A$14:$A$17,MATCH(Model_Input_Builder!$B355,WeatherFiles!$D$14:$D$17,0),1)</f>
        <v>USA_MT_Kalispell-Glacier.Park.Intl.AP.727790_TMY3</v>
      </c>
      <c r="N355" s="18">
        <v>0</v>
      </c>
      <c r="O355" s="18">
        <v>0</v>
      </c>
      <c r="P355" s="18" t="str">
        <f>INDEX(Above_Ground_Wall_Con!$A$4:$A$19,MATCH(Model_Input_Builder!$C355,Above_Ground_Wall_Con!$D$4:$D$19,0),1)</f>
        <v>Wood-Framed - 2x6 - 24 in OC - R-21 Cavity - R-10 Header</v>
      </c>
      <c r="Q355" s="18" t="str">
        <f>INDEX(Ceiling_And_Roof_Con!$A$3:$A$7,MATCH(Model_Input_Builder!$D355,Ceiling_And_Roof_Con!$D$3:$D$7,0),1)</f>
        <v>Attic - R0 Cavity Insulation</v>
      </c>
      <c r="R355" s="18" t="str">
        <f>INDEX(Foundation_And_Floor_Con!$A$4:$A$27,MATCH(Model_Input_Builder!$E355,Foundation_And_Floor_Con!$AI$4:$AI$27,0),1)</f>
        <v>Slab - R10 Perimeter with No Thermal Break</v>
      </c>
      <c r="S355" s="18" t="str">
        <f>INDEX(Windows!$A$4:$A$26,MATCH(Model_Input_Builder!$F355,Windows!$E$4:$E$26,0),1)</f>
        <v>Double, clear, non-metal</v>
      </c>
      <c r="T355" s="18">
        <f>INDEX(Windows!$C$4:$C$26,MATCH(Model_Input_Builder!$F355,Windows!$E$4:$E$26,0),1)</f>
        <v>0.52</v>
      </c>
      <c r="U355" s="18">
        <f>INDEX(Windows!$D$4:$D$26,MATCH(Model_Input_Builder!$F355,Windows!$E$4:$E$26,0),1)</f>
        <v>0.56999999999999995</v>
      </c>
      <c r="V355" s="18" t="s">
        <v>278</v>
      </c>
      <c r="W355" s="18" t="s">
        <v>278</v>
      </c>
      <c r="X355" s="18" t="s">
        <v>347</v>
      </c>
      <c r="Y355" s="18" t="s">
        <v>33</v>
      </c>
      <c r="Z355" s="18" t="s">
        <v>34</v>
      </c>
      <c r="AA355" s="93">
        <f>INDEX(Duct_Leakage!$A$3:$A$6,MATCH(Model_Input_Builder!$G355,Duct_Leakage!$E$3:$E$6,0),1)</f>
        <v>0.03</v>
      </c>
      <c r="AB355" s="93">
        <f>INDEX(Duct_Leakage!$B$3:$B$6,MATCH(Model_Input_Builder!$G355,Duct_Leakage!$E$3:$E$6,0),1)</f>
        <v>1.4999999999999999E-2</v>
      </c>
      <c r="AC355" s="18">
        <v>30</v>
      </c>
      <c r="AD355" s="18">
        <v>30</v>
      </c>
      <c r="AE355" s="18" t="s">
        <v>68</v>
      </c>
      <c r="AF355" s="18" t="s">
        <v>36</v>
      </c>
      <c r="AG355" s="49">
        <v>0</v>
      </c>
      <c r="AH355" s="18">
        <v>0</v>
      </c>
      <c r="AI355" s="18" t="s">
        <v>68</v>
      </c>
      <c r="AJ355" s="18" t="s">
        <v>68</v>
      </c>
      <c r="AK355" s="18" t="s">
        <v>68</v>
      </c>
      <c r="AL355" s="18" t="s">
        <v>68</v>
      </c>
      <c r="AM355" s="18" t="s">
        <v>68</v>
      </c>
      <c r="AN355" s="18">
        <v>0</v>
      </c>
      <c r="AO355" s="18">
        <v>0</v>
      </c>
    </row>
    <row r="356" spans="1:41" x14ac:dyDescent="0.25">
      <c r="A356" s="118">
        <v>352</v>
      </c>
      <c r="B356" s="118">
        <v>1</v>
      </c>
      <c r="C356" s="118">
        <v>2</v>
      </c>
      <c r="D356" s="118">
        <v>4</v>
      </c>
      <c r="E356" s="118">
        <v>14</v>
      </c>
      <c r="F356" s="118">
        <v>7</v>
      </c>
      <c r="G356" s="118">
        <v>4</v>
      </c>
      <c r="H356" s="118">
        <v>1</v>
      </c>
      <c r="I356" s="118" t="s">
        <v>1166</v>
      </c>
      <c r="K356" s="116" t="s">
        <v>2134</v>
      </c>
      <c r="L356" s="18">
        <v>1</v>
      </c>
      <c r="M356" s="18" t="str">
        <f>INDEX(WeatherFiles!$A$14:$A$17,MATCH(Model_Input_Builder!$B356,WeatherFiles!$D$14:$D$17,0),1)</f>
        <v>USA_ID_Boise.AP-Gowen.Field.ANGB.726810_TMY3</v>
      </c>
      <c r="N356" s="18">
        <v>0</v>
      </c>
      <c r="O356" s="18">
        <v>0</v>
      </c>
      <c r="P356" s="18" t="str">
        <f>INDEX(Above_Ground_Wall_Con!$A$4:$A$19,MATCH(Model_Input_Builder!$C356,Above_Ground_Wall_Con!$D$4:$D$19,0),1)</f>
        <v>Wood-Framed - 2x4 - 16 in OC - R-11 Cavity</v>
      </c>
      <c r="Q356" s="18" t="str">
        <f>INDEX(Ceiling_And_Roof_Con!$A$3:$A$7,MATCH(Model_Input_Builder!$D356,Ceiling_And_Roof_Con!$D$3:$D$7,0),1)</f>
        <v>Attic - R49 Cavity Insulation</v>
      </c>
      <c r="R356" s="18" t="str">
        <f>INDEX(Foundation_And_Floor_Con!$A$4:$A$27,MATCH(Model_Input_Builder!$E356,Foundation_And_Floor_Con!$AI$4:$AI$27,0),1)</f>
        <v>Heated Basement - R15 Exterior Insulation</v>
      </c>
      <c r="S356" s="18" t="str">
        <f>INDEX(Windows!$A$4:$A$26,MATCH(Model_Input_Builder!$F356,Windows!$E$4:$E$26,0),1)</f>
        <v>Double, clear, metal, TB</v>
      </c>
      <c r="T356" s="18">
        <f>INDEX(Windows!$C$4:$C$26,MATCH(Model_Input_Builder!$F356,Windows!$E$4:$E$26,0),1)</f>
        <v>0.6</v>
      </c>
      <c r="U356" s="18">
        <f>INDEX(Windows!$D$4:$D$26,MATCH(Model_Input_Builder!$F356,Windows!$E$4:$E$26,0),1)</f>
        <v>0.62</v>
      </c>
      <c r="V356" s="18" t="s">
        <v>278</v>
      </c>
      <c r="W356" s="18" t="s">
        <v>278</v>
      </c>
      <c r="X356" s="18" t="s">
        <v>347</v>
      </c>
      <c r="Y356" s="18" t="s">
        <v>33</v>
      </c>
      <c r="Z356" s="18" t="s">
        <v>34</v>
      </c>
      <c r="AA356" s="93">
        <f>INDEX(Duct_Leakage!$A$3:$A$6,MATCH(Model_Input_Builder!$G356,Duct_Leakage!$E$3:$E$6,0),1)</f>
        <v>0.18</v>
      </c>
      <c r="AB356" s="93">
        <f>INDEX(Duct_Leakage!$B$3:$B$6,MATCH(Model_Input_Builder!$G356,Duct_Leakage!$E$3:$E$6,0),1)</f>
        <v>0.09</v>
      </c>
      <c r="AC356" s="18">
        <v>30</v>
      </c>
      <c r="AD356" s="18">
        <v>30</v>
      </c>
      <c r="AE356" s="18" t="s">
        <v>68</v>
      </c>
      <c r="AF356" s="18" t="s">
        <v>36</v>
      </c>
      <c r="AG356" s="49">
        <v>0</v>
      </c>
      <c r="AH356" s="18">
        <v>0</v>
      </c>
      <c r="AI356" s="18" t="s">
        <v>68</v>
      </c>
      <c r="AJ356" s="18" t="s">
        <v>68</v>
      </c>
      <c r="AK356" s="18" t="s">
        <v>68</v>
      </c>
      <c r="AL356" s="18" t="s">
        <v>68</v>
      </c>
      <c r="AM356" s="18" t="s">
        <v>68</v>
      </c>
      <c r="AN356" s="18">
        <v>0</v>
      </c>
      <c r="AO356" s="18">
        <v>0</v>
      </c>
    </row>
    <row r="357" spans="1:41" x14ac:dyDescent="0.25">
      <c r="A357" s="118">
        <v>353</v>
      </c>
      <c r="B357" s="118">
        <v>2</v>
      </c>
      <c r="C357" s="118">
        <v>6</v>
      </c>
      <c r="D357" s="118">
        <v>2</v>
      </c>
      <c r="E357" s="118">
        <v>2</v>
      </c>
      <c r="F357" s="118">
        <v>17</v>
      </c>
      <c r="G357" s="118">
        <v>3</v>
      </c>
      <c r="H357" s="118">
        <v>2</v>
      </c>
      <c r="I357" s="118" t="s">
        <v>1167</v>
      </c>
      <c r="K357" s="116" t="s">
        <v>2135</v>
      </c>
      <c r="L357" s="18">
        <v>1</v>
      </c>
      <c r="M357" s="18" t="str">
        <f>INDEX(WeatherFiles!$A$14:$A$17,MATCH(Model_Input_Builder!$B357,WeatherFiles!$D$14:$D$17,0),1)</f>
        <v>USA_MT_Kalispell-Glacier.Park.Intl.AP.727790_TMY3</v>
      </c>
      <c r="N357" s="18">
        <v>0</v>
      </c>
      <c r="O357" s="18">
        <v>0</v>
      </c>
      <c r="P357" s="18" t="str">
        <f>INDEX(Above_Ground_Wall_Con!$A$4:$A$19,MATCH(Model_Input_Builder!$C357,Above_Ground_Wall_Con!$D$4:$D$19,0),1)</f>
        <v>Wood-Framed - 2x6 - 16 in OC - R-21 Cavity</v>
      </c>
      <c r="Q357" s="18" t="str">
        <f>INDEX(Ceiling_And_Roof_Con!$A$3:$A$7,MATCH(Model_Input_Builder!$D357,Ceiling_And_Roof_Con!$D$3:$D$7,0),1)</f>
        <v>Attic - R30 Cavity Insulation</v>
      </c>
      <c r="R357" s="18" t="str">
        <f>INDEX(Foundation_And_Floor_Con!$A$4:$A$27,MATCH(Model_Input_Builder!$E357,Foundation_And_Floor_Con!$AI$4:$AI$27,0),1)</f>
        <v>Vented Crawlspace - R13 Cavity Insulation</v>
      </c>
      <c r="S357" s="18" t="str">
        <f>INDEX(Windows!$A$4:$A$26,MATCH(Model_Input_Builder!$F357,Windows!$E$4:$E$26,0),1)</f>
        <v>Double, low-e, low SHGC, argon, non-metal</v>
      </c>
      <c r="T357" s="18">
        <f>INDEX(Windows!$C$4:$C$26,MATCH(Model_Input_Builder!$F357,Windows!$E$4:$E$26,0),1)</f>
        <v>0.27</v>
      </c>
      <c r="U357" s="18">
        <f>INDEX(Windows!$D$4:$D$26,MATCH(Model_Input_Builder!$F357,Windows!$E$4:$E$26,0),1)</f>
        <v>0.2</v>
      </c>
      <c r="V357" s="18" t="s">
        <v>278</v>
      </c>
      <c r="W357" s="18" t="s">
        <v>278</v>
      </c>
      <c r="X357" s="18" t="s">
        <v>347</v>
      </c>
      <c r="Y357" s="18" t="s">
        <v>33</v>
      </c>
      <c r="Z357" s="18" t="s">
        <v>34</v>
      </c>
      <c r="AA357" s="93">
        <f>INDEX(Duct_Leakage!$A$3:$A$6,MATCH(Model_Input_Builder!$G357,Duct_Leakage!$E$3:$E$6,0),1)</f>
        <v>0.127</v>
      </c>
      <c r="AB357" s="93">
        <f>INDEX(Duct_Leakage!$B$3:$B$6,MATCH(Model_Input_Builder!$G357,Duct_Leakage!$E$3:$E$6,0),1)</f>
        <v>6.3E-2</v>
      </c>
      <c r="AC357" s="18">
        <v>30</v>
      </c>
      <c r="AD357" s="18">
        <v>30</v>
      </c>
      <c r="AE357" s="18" t="s">
        <v>68</v>
      </c>
      <c r="AF357" s="18" t="s">
        <v>36</v>
      </c>
      <c r="AG357" s="49">
        <v>0</v>
      </c>
      <c r="AH357" s="18">
        <v>0</v>
      </c>
      <c r="AI357" s="18" t="s">
        <v>68</v>
      </c>
      <c r="AJ357" s="18" t="s">
        <v>68</v>
      </c>
      <c r="AK357" s="18" t="s">
        <v>68</v>
      </c>
      <c r="AL357" s="18" t="s">
        <v>68</v>
      </c>
      <c r="AM357" s="18" t="s">
        <v>68</v>
      </c>
      <c r="AN357" s="18">
        <v>0</v>
      </c>
      <c r="AO357" s="18">
        <v>0</v>
      </c>
    </row>
    <row r="358" spans="1:41" x14ac:dyDescent="0.25">
      <c r="A358" s="118">
        <v>354</v>
      </c>
      <c r="B358" s="118">
        <v>4</v>
      </c>
      <c r="C358" s="118">
        <v>3</v>
      </c>
      <c r="D358" s="118">
        <v>1</v>
      </c>
      <c r="E358" s="118">
        <v>6</v>
      </c>
      <c r="F358" s="118">
        <v>10</v>
      </c>
      <c r="G358" s="118">
        <v>3</v>
      </c>
      <c r="H358" s="118">
        <v>3</v>
      </c>
      <c r="I358" s="118" t="s">
        <v>1168</v>
      </c>
      <c r="K358" s="116" t="s">
        <v>2136</v>
      </c>
      <c r="L358" s="18">
        <v>1</v>
      </c>
      <c r="M358" s="18" t="str">
        <f>INDEX(WeatherFiles!$A$14:$A$17,MATCH(Model_Input_Builder!$B358,WeatherFiles!$D$14:$D$17,0),1)</f>
        <v>USA_WA_Spokane.Intl.AP.727850_TMY3</v>
      </c>
      <c r="N358" s="18">
        <v>0</v>
      </c>
      <c r="O358" s="18">
        <v>0</v>
      </c>
      <c r="P358" s="18" t="str">
        <f>INDEX(Above_Ground_Wall_Con!$A$4:$A$19,MATCH(Model_Input_Builder!$C358,Above_Ground_Wall_Con!$D$4:$D$19,0),1)</f>
        <v>Wood-Framed - 2x4 - 16 in OC - R-13 Cavity</v>
      </c>
      <c r="Q358" s="18" t="str">
        <f>INDEX(Ceiling_And_Roof_Con!$A$3:$A$7,MATCH(Model_Input_Builder!$D358,Ceiling_And_Roof_Con!$D$3:$D$7,0),1)</f>
        <v>Attic - R0 Cavity Insulation</v>
      </c>
      <c r="R358" s="18" t="str">
        <f>INDEX(Foundation_And_Floor_Con!$A$4:$A$27,MATCH(Model_Input_Builder!$E358,Foundation_And_Floor_Con!$AI$4:$AI$27,0),1)</f>
        <v>Slab - Uninsulated</v>
      </c>
      <c r="S358" s="18" t="str">
        <f>INDEX(Windows!$A$4:$A$26,MATCH(Model_Input_Builder!$F358,Windows!$E$4:$E$26,0),1)</f>
        <v>Double, low-e, medium SHGC, argon, metal, TB</v>
      </c>
      <c r="T358" s="18">
        <f>INDEX(Windows!$C$4:$C$26,MATCH(Model_Input_Builder!$F358,Windows!$E$4:$E$26,0),1)</f>
        <v>0.42</v>
      </c>
      <c r="U358" s="18">
        <f>INDEX(Windows!$D$4:$D$26,MATCH(Model_Input_Builder!$F358,Windows!$E$4:$E$26,0),1)</f>
        <v>0.35</v>
      </c>
      <c r="V358" s="18" t="s">
        <v>278</v>
      </c>
      <c r="W358" s="18" t="s">
        <v>278</v>
      </c>
      <c r="X358" s="18" t="s">
        <v>347</v>
      </c>
      <c r="Y358" s="18" t="s">
        <v>33</v>
      </c>
      <c r="Z358" s="18" t="s">
        <v>34</v>
      </c>
      <c r="AA358" s="93">
        <f>INDEX(Duct_Leakage!$A$3:$A$6,MATCH(Model_Input_Builder!$G358,Duct_Leakage!$E$3:$E$6,0),1)</f>
        <v>0.127</v>
      </c>
      <c r="AB358" s="93">
        <f>INDEX(Duct_Leakage!$B$3:$B$6,MATCH(Model_Input_Builder!$G358,Duct_Leakage!$E$3:$E$6,0),1)</f>
        <v>6.3E-2</v>
      </c>
      <c r="AC358" s="18">
        <v>30</v>
      </c>
      <c r="AD358" s="18">
        <v>30</v>
      </c>
      <c r="AE358" s="18" t="s">
        <v>68</v>
      </c>
      <c r="AF358" s="18" t="s">
        <v>36</v>
      </c>
      <c r="AG358" s="49">
        <v>0</v>
      </c>
      <c r="AH358" s="18">
        <v>0</v>
      </c>
      <c r="AI358" s="18" t="s">
        <v>68</v>
      </c>
      <c r="AJ358" s="18" t="s">
        <v>68</v>
      </c>
      <c r="AK358" s="18" t="s">
        <v>68</v>
      </c>
      <c r="AL358" s="18" t="s">
        <v>68</v>
      </c>
      <c r="AM358" s="18" t="s">
        <v>68</v>
      </c>
      <c r="AN358" s="18">
        <v>0</v>
      </c>
      <c r="AO358" s="18">
        <v>0</v>
      </c>
    </row>
    <row r="359" spans="1:41" x14ac:dyDescent="0.25">
      <c r="A359" s="118">
        <v>355</v>
      </c>
      <c r="B359" s="118">
        <v>3</v>
      </c>
      <c r="C359" s="118">
        <v>7</v>
      </c>
      <c r="D359" s="118">
        <v>4</v>
      </c>
      <c r="E359" s="118">
        <v>11</v>
      </c>
      <c r="F359" s="118">
        <v>15</v>
      </c>
      <c r="G359" s="118">
        <v>1</v>
      </c>
      <c r="H359" s="118">
        <v>2</v>
      </c>
      <c r="I359" s="118" t="s">
        <v>1169</v>
      </c>
      <c r="K359" s="116" t="s">
        <v>2137</v>
      </c>
      <c r="L359" s="18">
        <v>1</v>
      </c>
      <c r="M359" s="18" t="str">
        <f>INDEX(WeatherFiles!$A$14:$A$17,MATCH(Model_Input_Builder!$B359,WeatherFiles!$D$14:$D$17,0),1)</f>
        <v>USA_WA_Seattle-Tacoma.Intl.AP.727930_TMY3</v>
      </c>
      <c r="N359" s="18">
        <v>0</v>
      </c>
      <c r="O359" s="18">
        <v>0</v>
      </c>
      <c r="P359" s="18" t="str">
        <f>INDEX(Above_Ground_Wall_Con!$A$4:$A$19,MATCH(Model_Input_Builder!$C359,Above_Ground_Wall_Con!$D$4:$D$19,0),1)</f>
        <v>Wood-Framed - 2x6 - 24 in OC - R-19 Cavity - R-10 Header</v>
      </c>
      <c r="Q359" s="18" t="str">
        <f>INDEX(Ceiling_And_Roof_Con!$A$3:$A$7,MATCH(Model_Input_Builder!$D359,Ceiling_And_Roof_Con!$D$3:$D$7,0),1)</f>
        <v>Attic - R49 Cavity Insulation</v>
      </c>
      <c r="R359" s="18" t="str">
        <f>INDEX(Foundation_And_Floor_Con!$A$4:$A$27,MATCH(Model_Input_Builder!$E359,Foundation_And_Floor_Con!$AI$4:$AI$27,0),1)</f>
        <v>Heated Basement - Uninsulated</v>
      </c>
      <c r="S359" s="18" t="str">
        <f>INDEX(Windows!$A$4:$A$26,MATCH(Model_Input_Builder!$F359,Windows!$E$4:$E$26,0),1)</f>
        <v>Double, low-e, high SHGC, argon, non-metal</v>
      </c>
      <c r="T359" s="18">
        <f>INDEX(Windows!$C$4:$C$26,MATCH(Model_Input_Builder!$F359,Windows!$E$4:$E$26,0),1)</f>
        <v>0.28999999999999998</v>
      </c>
      <c r="U359" s="18">
        <f>INDEX(Windows!$D$4:$D$26,MATCH(Model_Input_Builder!$F359,Windows!$E$4:$E$26,0),1)</f>
        <v>0.5</v>
      </c>
      <c r="V359" s="18" t="s">
        <v>278</v>
      </c>
      <c r="W359" s="18" t="s">
        <v>278</v>
      </c>
      <c r="X359" s="18" t="s">
        <v>347</v>
      </c>
      <c r="Y359" s="18" t="s">
        <v>33</v>
      </c>
      <c r="Z359" s="18" t="s">
        <v>34</v>
      </c>
      <c r="AA359" s="93">
        <f>INDEX(Duct_Leakage!$A$3:$A$6,MATCH(Model_Input_Builder!$G359,Duct_Leakage!$E$3:$E$6,0),1)</f>
        <v>0.03</v>
      </c>
      <c r="AB359" s="93">
        <f>INDEX(Duct_Leakage!$B$3:$B$6,MATCH(Model_Input_Builder!$G359,Duct_Leakage!$E$3:$E$6,0),1)</f>
        <v>1.4999999999999999E-2</v>
      </c>
      <c r="AC359" s="18">
        <v>30</v>
      </c>
      <c r="AD359" s="18">
        <v>30</v>
      </c>
      <c r="AE359" s="18" t="s">
        <v>68</v>
      </c>
      <c r="AF359" s="18" t="s">
        <v>36</v>
      </c>
      <c r="AG359" s="49">
        <v>0</v>
      </c>
      <c r="AH359" s="18">
        <v>0</v>
      </c>
      <c r="AI359" s="18" t="s">
        <v>68</v>
      </c>
      <c r="AJ359" s="18" t="s">
        <v>68</v>
      </c>
      <c r="AK359" s="18" t="s">
        <v>68</v>
      </c>
      <c r="AL359" s="18" t="s">
        <v>68</v>
      </c>
      <c r="AM359" s="18" t="s">
        <v>68</v>
      </c>
      <c r="AN359" s="18">
        <v>0</v>
      </c>
      <c r="AO359" s="18">
        <v>0</v>
      </c>
    </row>
    <row r="360" spans="1:41" x14ac:dyDescent="0.25">
      <c r="A360" s="118">
        <v>356</v>
      </c>
      <c r="B360" s="118">
        <v>3</v>
      </c>
      <c r="C360" s="118">
        <v>2</v>
      </c>
      <c r="D360" s="118">
        <v>3</v>
      </c>
      <c r="E360" s="118">
        <v>7</v>
      </c>
      <c r="F360" s="118">
        <v>19</v>
      </c>
      <c r="G360" s="118">
        <v>3</v>
      </c>
      <c r="H360" s="118">
        <v>4</v>
      </c>
      <c r="I360" s="118" t="s">
        <v>1170</v>
      </c>
      <c r="K360" s="116" t="s">
        <v>2138</v>
      </c>
      <c r="L360" s="18">
        <v>1</v>
      </c>
      <c r="M360" s="18" t="str">
        <f>INDEX(WeatherFiles!$A$14:$A$17,MATCH(Model_Input_Builder!$B360,WeatherFiles!$D$14:$D$17,0),1)</f>
        <v>USA_WA_Seattle-Tacoma.Intl.AP.727930_TMY3</v>
      </c>
      <c r="N360" s="18">
        <v>0</v>
      </c>
      <c r="O360" s="18">
        <v>0</v>
      </c>
      <c r="P360" s="18" t="str">
        <f>INDEX(Above_Ground_Wall_Con!$A$4:$A$19,MATCH(Model_Input_Builder!$C360,Above_Ground_Wall_Con!$D$4:$D$19,0),1)</f>
        <v>Wood-Framed - 2x4 - 16 in OC - R-11 Cavity</v>
      </c>
      <c r="Q360" s="18" t="str">
        <f>INDEX(Ceiling_And_Roof_Con!$A$3:$A$7,MATCH(Model_Input_Builder!$D360,Ceiling_And_Roof_Con!$D$3:$D$7,0),1)</f>
        <v>Attic - R38 Cavity Insulation</v>
      </c>
      <c r="R360" s="18" t="str">
        <f>INDEX(Foundation_And_Floor_Con!$A$4:$A$27,MATCH(Model_Input_Builder!$E360,Foundation_And_Floor_Con!$AI$4:$AI$27,0),1)</f>
        <v>Slab - R5 Perimeter with No Thermal Break</v>
      </c>
      <c r="S360" s="18" t="str">
        <f>INDEX(Windows!$A$4:$A$26,MATCH(Model_Input_Builder!$F360,Windows!$E$4:$E$26,0),1)</f>
        <v>Triple, low-e, medium SHGC, argon, non-metal</v>
      </c>
      <c r="T360" s="18">
        <f>INDEX(Windows!$C$4:$C$26,MATCH(Model_Input_Builder!$F360,Windows!$E$4:$E$26,0),1)</f>
        <v>0.19</v>
      </c>
      <c r="U360" s="18">
        <f>INDEX(Windows!$D$4:$D$26,MATCH(Model_Input_Builder!$F360,Windows!$E$4:$E$26,0),1)</f>
        <v>0.28000000000000003</v>
      </c>
      <c r="V360" s="18" t="s">
        <v>278</v>
      </c>
      <c r="W360" s="18" t="s">
        <v>278</v>
      </c>
      <c r="X360" s="18" t="s">
        <v>347</v>
      </c>
      <c r="Y360" s="18" t="s">
        <v>33</v>
      </c>
      <c r="Z360" s="18" t="s">
        <v>34</v>
      </c>
      <c r="AA360" s="93">
        <f>INDEX(Duct_Leakage!$A$3:$A$6,MATCH(Model_Input_Builder!$G360,Duct_Leakage!$E$3:$E$6,0),1)</f>
        <v>0.127</v>
      </c>
      <c r="AB360" s="93">
        <f>INDEX(Duct_Leakage!$B$3:$B$6,MATCH(Model_Input_Builder!$G360,Duct_Leakage!$E$3:$E$6,0),1)</f>
        <v>6.3E-2</v>
      </c>
      <c r="AC360" s="18">
        <v>30</v>
      </c>
      <c r="AD360" s="18">
        <v>30</v>
      </c>
      <c r="AE360" s="18" t="s">
        <v>68</v>
      </c>
      <c r="AF360" s="18" t="s">
        <v>36</v>
      </c>
      <c r="AG360" s="49">
        <v>0</v>
      </c>
      <c r="AH360" s="18">
        <v>0</v>
      </c>
      <c r="AI360" s="18" t="s">
        <v>68</v>
      </c>
      <c r="AJ360" s="18" t="s">
        <v>68</v>
      </c>
      <c r="AK360" s="18" t="s">
        <v>68</v>
      </c>
      <c r="AL360" s="18" t="s">
        <v>68</v>
      </c>
      <c r="AM360" s="18" t="s">
        <v>68</v>
      </c>
      <c r="AN360" s="18">
        <v>0</v>
      </c>
      <c r="AO360" s="18">
        <v>0</v>
      </c>
    </row>
    <row r="361" spans="1:41" x14ac:dyDescent="0.25">
      <c r="A361" s="118">
        <v>357</v>
      </c>
      <c r="B361" s="118">
        <v>4</v>
      </c>
      <c r="C361" s="118">
        <v>4</v>
      </c>
      <c r="D361" s="118">
        <v>2</v>
      </c>
      <c r="E361" s="118">
        <v>15</v>
      </c>
      <c r="F361" s="118">
        <v>20</v>
      </c>
      <c r="G361" s="118">
        <v>1</v>
      </c>
      <c r="H361" s="118">
        <v>1</v>
      </c>
      <c r="I361" s="118" t="s">
        <v>1171</v>
      </c>
      <c r="K361" s="116" t="s">
        <v>2139</v>
      </c>
      <c r="L361" s="18">
        <v>1</v>
      </c>
      <c r="M361" s="18" t="str">
        <f>INDEX(WeatherFiles!$A$14:$A$17,MATCH(Model_Input_Builder!$B361,WeatherFiles!$D$14:$D$17,0),1)</f>
        <v>USA_WA_Spokane.Intl.AP.727850_TMY3</v>
      </c>
      <c r="N361" s="18">
        <v>0</v>
      </c>
      <c r="O361" s="18">
        <v>0</v>
      </c>
      <c r="P361" s="18" t="str">
        <f>INDEX(Above_Ground_Wall_Con!$A$4:$A$19,MATCH(Model_Input_Builder!$C361,Above_Ground_Wall_Con!$D$4:$D$19,0),1)</f>
        <v>Wood-Framed - 2x6 - 16 in OC - R-0 Cavity</v>
      </c>
      <c r="Q361" s="18" t="str">
        <f>INDEX(Ceiling_And_Roof_Con!$A$3:$A$7,MATCH(Model_Input_Builder!$D361,Ceiling_And_Roof_Con!$D$3:$D$7,0),1)</f>
        <v>Attic - R30 Cavity Insulation</v>
      </c>
      <c r="R361" s="18" t="str">
        <f>INDEX(Foundation_And_Floor_Con!$A$4:$A$27,MATCH(Model_Input_Builder!$E361,Foundation_And_Floor_Con!$AI$4:$AI$27,0),1)</f>
        <v>Unheated Basement - Uninsulated</v>
      </c>
      <c r="S361" s="18" t="str">
        <f>INDEX(Windows!$A$4:$A$26,MATCH(Model_Input_Builder!$F361,Windows!$E$4:$E$26,0),1)</f>
        <v>Triple, low-e, low SHGC, argon, non-metal</v>
      </c>
      <c r="T361" s="18">
        <f>INDEX(Windows!$C$4:$C$26,MATCH(Model_Input_Builder!$F361,Windows!$E$4:$E$26,0),1)</f>
        <v>0.19</v>
      </c>
      <c r="U361" s="18">
        <f>INDEX(Windows!$D$4:$D$26,MATCH(Model_Input_Builder!$F361,Windows!$E$4:$E$26,0),1)</f>
        <v>0.18</v>
      </c>
      <c r="V361" s="18" t="s">
        <v>278</v>
      </c>
      <c r="W361" s="18" t="s">
        <v>278</v>
      </c>
      <c r="X361" s="18" t="s">
        <v>347</v>
      </c>
      <c r="Y361" s="18" t="s">
        <v>33</v>
      </c>
      <c r="Z361" s="18" t="s">
        <v>34</v>
      </c>
      <c r="AA361" s="93">
        <f>INDEX(Duct_Leakage!$A$3:$A$6,MATCH(Model_Input_Builder!$G361,Duct_Leakage!$E$3:$E$6,0),1)</f>
        <v>0.03</v>
      </c>
      <c r="AB361" s="93">
        <f>INDEX(Duct_Leakage!$B$3:$B$6,MATCH(Model_Input_Builder!$G361,Duct_Leakage!$E$3:$E$6,0),1)</f>
        <v>1.4999999999999999E-2</v>
      </c>
      <c r="AC361" s="18">
        <v>30</v>
      </c>
      <c r="AD361" s="18">
        <v>30</v>
      </c>
      <c r="AE361" s="18" t="s">
        <v>68</v>
      </c>
      <c r="AF361" s="18" t="s">
        <v>36</v>
      </c>
      <c r="AG361" s="49">
        <v>0</v>
      </c>
      <c r="AH361" s="18">
        <v>0</v>
      </c>
      <c r="AI361" s="18" t="s">
        <v>68</v>
      </c>
      <c r="AJ361" s="18" t="s">
        <v>68</v>
      </c>
      <c r="AK361" s="18" t="s">
        <v>68</v>
      </c>
      <c r="AL361" s="18" t="s">
        <v>68</v>
      </c>
      <c r="AM361" s="18" t="s">
        <v>68</v>
      </c>
      <c r="AN361" s="18">
        <v>0</v>
      </c>
      <c r="AO361" s="18">
        <v>0</v>
      </c>
    </row>
    <row r="362" spans="1:41" x14ac:dyDescent="0.25">
      <c r="A362" s="118">
        <v>358</v>
      </c>
      <c r="B362" s="118">
        <v>2</v>
      </c>
      <c r="C362" s="118">
        <v>1</v>
      </c>
      <c r="D362" s="118">
        <v>5</v>
      </c>
      <c r="E362" s="118">
        <v>5</v>
      </c>
      <c r="F362" s="118">
        <v>17</v>
      </c>
      <c r="G362" s="118">
        <v>3</v>
      </c>
      <c r="H362" s="118">
        <v>2</v>
      </c>
      <c r="I362" s="118" t="s">
        <v>1172</v>
      </c>
      <c r="K362" s="116" t="s">
        <v>2140</v>
      </c>
      <c r="L362" s="18">
        <v>1</v>
      </c>
      <c r="M362" s="18" t="str">
        <f>INDEX(WeatherFiles!$A$14:$A$17,MATCH(Model_Input_Builder!$B362,WeatherFiles!$D$14:$D$17,0),1)</f>
        <v>USA_MT_Kalispell-Glacier.Park.Intl.AP.727790_TMY3</v>
      </c>
      <c r="N362" s="18">
        <v>0</v>
      </c>
      <c r="O362" s="18">
        <v>0</v>
      </c>
      <c r="P362" s="18" t="str">
        <f>INDEX(Above_Ground_Wall_Con!$A$4:$A$19,MATCH(Model_Input_Builder!$C362,Above_Ground_Wall_Con!$D$4:$D$19,0),1)</f>
        <v>Wood-Framed - 2x4 - 16 in OC - R-0 Cavity</v>
      </c>
      <c r="Q362" s="18" t="str">
        <f>INDEX(Ceiling_And_Roof_Con!$A$3:$A$7,MATCH(Model_Input_Builder!$D362,Ceiling_And_Roof_Con!$D$3:$D$7,0),1)</f>
        <v>Attic - R60 Cavity Insulation</v>
      </c>
      <c r="R362" s="18" t="str">
        <f>INDEX(Foundation_And_Floor_Con!$A$4:$A$27,MATCH(Model_Input_Builder!$E362,Foundation_And_Floor_Con!$AI$4:$AI$27,0),1)</f>
        <v>Vented Crawlspace - R38 Cavity Insulation</v>
      </c>
      <c r="S362" s="18" t="str">
        <f>INDEX(Windows!$A$4:$A$26,MATCH(Model_Input_Builder!$F362,Windows!$E$4:$E$26,0),1)</f>
        <v>Double, low-e, low SHGC, argon, non-metal</v>
      </c>
      <c r="T362" s="18">
        <f>INDEX(Windows!$C$4:$C$26,MATCH(Model_Input_Builder!$F362,Windows!$E$4:$E$26,0),1)</f>
        <v>0.27</v>
      </c>
      <c r="U362" s="18">
        <f>INDEX(Windows!$D$4:$D$26,MATCH(Model_Input_Builder!$F362,Windows!$E$4:$E$26,0),1)</f>
        <v>0.2</v>
      </c>
      <c r="V362" s="18" t="s">
        <v>278</v>
      </c>
      <c r="W362" s="18" t="s">
        <v>278</v>
      </c>
      <c r="X362" s="18" t="s">
        <v>347</v>
      </c>
      <c r="Y362" s="18" t="s">
        <v>33</v>
      </c>
      <c r="Z362" s="18" t="s">
        <v>34</v>
      </c>
      <c r="AA362" s="93">
        <f>INDEX(Duct_Leakage!$A$3:$A$6,MATCH(Model_Input_Builder!$G362,Duct_Leakage!$E$3:$E$6,0),1)</f>
        <v>0.127</v>
      </c>
      <c r="AB362" s="93">
        <f>INDEX(Duct_Leakage!$B$3:$B$6,MATCH(Model_Input_Builder!$G362,Duct_Leakage!$E$3:$E$6,0),1)</f>
        <v>6.3E-2</v>
      </c>
      <c r="AC362" s="18">
        <v>30</v>
      </c>
      <c r="AD362" s="18">
        <v>30</v>
      </c>
      <c r="AE362" s="18" t="s">
        <v>68</v>
      </c>
      <c r="AF362" s="18" t="s">
        <v>36</v>
      </c>
      <c r="AG362" s="49">
        <v>0</v>
      </c>
      <c r="AH362" s="18">
        <v>0</v>
      </c>
      <c r="AI362" s="18" t="s">
        <v>68</v>
      </c>
      <c r="AJ362" s="18" t="s">
        <v>68</v>
      </c>
      <c r="AK362" s="18" t="s">
        <v>68</v>
      </c>
      <c r="AL362" s="18" t="s">
        <v>68</v>
      </c>
      <c r="AM362" s="18" t="s">
        <v>68</v>
      </c>
      <c r="AN362" s="18">
        <v>0</v>
      </c>
      <c r="AO362" s="18">
        <v>0</v>
      </c>
    </row>
    <row r="363" spans="1:41" x14ac:dyDescent="0.25">
      <c r="A363" s="118">
        <v>359</v>
      </c>
      <c r="B363" s="118">
        <v>2</v>
      </c>
      <c r="C363" s="118">
        <v>6</v>
      </c>
      <c r="D363" s="118">
        <v>2</v>
      </c>
      <c r="E363" s="118">
        <v>1</v>
      </c>
      <c r="F363" s="118">
        <v>14</v>
      </c>
      <c r="G363" s="118">
        <v>2</v>
      </c>
      <c r="H363" s="118">
        <v>1</v>
      </c>
      <c r="I363" s="118" t="s">
        <v>1173</v>
      </c>
      <c r="K363" s="116" t="s">
        <v>2141</v>
      </c>
      <c r="L363" s="18">
        <v>1</v>
      </c>
      <c r="M363" s="18" t="str">
        <f>INDEX(WeatherFiles!$A$14:$A$17,MATCH(Model_Input_Builder!$B363,WeatherFiles!$D$14:$D$17,0),1)</f>
        <v>USA_MT_Kalispell-Glacier.Park.Intl.AP.727790_TMY3</v>
      </c>
      <c r="N363" s="18">
        <v>0</v>
      </c>
      <c r="O363" s="18">
        <v>0</v>
      </c>
      <c r="P363" s="18" t="str">
        <f>INDEX(Above_Ground_Wall_Con!$A$4:$A$19,MATCH(Model_Input_Builder!$C363,Above_Ground_Wall_Con!$D$4:$D$19,0),1)</f>
        <v>Wood-Framed - 2x6 - 16 in OC - R-21 Cavity</v>
      </c>
      <c r="Q363" s="18" t="str">
        <f>INDEX(Ceiling_And_Roof_Con!$A$3:$A$7,MATCH(Model_Input_Builder!$D363,Ceiling_And_Roof_Con!$D$3:$D$7,0),1)</f>
        <v>Attic - R30 Cavity Insulation</v>
      </c>
      <c r="R363" s="18" t="str">
        <f>INDEX(Foundation_And_Floor_Con!$A$4:$A$27,MATCH(Model_Input_Builder!$E363,Foundation_And_Floor_Con!$AI$4:$AI$27,0),1)</f>
        <v>Vented Crawlspace - R0 Cavity Insulation</v>
      </c>
      <c r="S363" s="18" t="str">
        <f>INDEX(Windows!$A$4:$A$26,MATCH(Model_Input_Builder!$F363,Windows!$E$4:$E$26,0),1)</f>
        <v>Double, tint, non-metal</v>
      </c>
      <c r="T363" s="18">
        <f>INDEX(Windows!$C$4:$C$26,MATCH(Model_Input_Builder!$F363,Windows!$E$4:$E$26,0),1)</f>
        <v>0.52</v>
      </c>
      <c r="U363" s="18">
        <f>INDEX(Windows!$D$4:$D$26,MATCH(Model_Input_Builder!$F363,Windows!$E$4:$E$26,0),1)</f>
        <v>0.47</v>
      </c>
      <c r="V363" s="18" t="s">
        <v>278</v>
      </c>
      <c r="W363" s="18" t="s">
        <v>278</v>
      </c>
      <c r="X363" s="18" t="s">
        <v>347</v>
      </c>
      <c r="Y363" s="18" t="s">
        <v>33</v>
      </c>
      <c r="Z363" s="18" t="s">
        <v>34</v>
      </c>
      <c r="AA363" s="93">
        <f>INDEX(Duct_Leakage!$A$3:$A$6,MATCH(Model_Input_Builder!$G363,Duct_Leakage!$E$3:$E$6,0),1)</f>
        <v>0.06</v>
      </c>
      <c r="AB363" s="93">
        <f>INDEX(Duct_Leakage!$B$3:$B$6,MATCH(Model_Input_Builder!$G363,Duct_Leakage!$E$3:$E$6,0),1)</f>
        <v>0.03</v>
      </c>
      <c r="AC363" s="18">
        <v>30</v>
      </c>
      <c r="AD363" s="18">
        <v>30</v>
      </c>
      <c r="AE363" s="18" t="s">
        <v>68</v>
      </c>
      <c r="AF363" s="18" t="s">
        <v>36</v>
      </c>
      <c r="AG363" s="49">
        <v>0</v>
      </c>
      <c r="AH363" s="18">
        <v>0</v>
      </c>
      <c r="AI363" s="18" t="s">
        <v>68</v>
      </c>
      <c r="AJ363" s="18" t="s">
        <v>68</v>
      </c>
      <c r="AK363" s="18" t="s">
        <v>68</v>
      </c>
      <c r="AL363" s="18" t="s">
        <v>68</v>
      </c>
      <c r="AM363" s="18" t="s">
        <v>68</v>
      </c>
      <c r="AN363" s="18">
        <v>0</v>
      </c>
      <c r="AO363" s="18">
        <v>0</v>
      </c>
    </row>
    <row r="364" spans="1:41" x14ac:dyDescent="0.25">
      <c r="A364" s="118">
        <v>360</v>
      </c>
      <c r="B364" s="118">
        <v>4</v>
      </c>
      <c r="C364" s="118">
        <v>7</v>
      </c>
      <c r="D364" s="118">
        <v>2</v>
      </c>
      <c r="E364" s="118">
        <v>1</v>
      </c>
      <c r="F364" s="118">
        <v>1</v>
      </c>
      <c r="G364" s="118">
        <v>1</v>
      </c>
      <c r="H364" s="118">
        <v>3</v>
      </c>
      <c r="I364" s="118" t="s">
        <v>1174</v>
      </c>
      <c r="K364" s="116" t="s">
        <v>2142</v>
      </c>
      <c r="L364" s="18">
        <v>1</v>
      </c>
      <c r="M364" s="18" t="str">
        <f>INDEX(WeatherFiles!$A$14:$A$17,MATCH(Model_Input_Builder!$B364,WeatherFiles!$D$14:$D$17,0),1)</f>
        <v>USA_WA_Spokane.Intl.AP.727850_TMY3</v>
      </c>
      <c r="N364" s="18">
        <v>0</v>
      </c>
      <c r="O364" s="18">
        <v>0</v>
      </c>
      <c r="P364" s="18" t="str">
        <f>INDEX(Above_Ground_Wall_Con!$A$4:$A$19,MATCH(Model_Input_Builder!$C364,Above_Ground_Wall_Con!$D$4:$D$19,0),1)</f>
        <v>Wood-Framed - 2x6 - 24 in OC - R-19 Cavity - R-10 Header</v>
      </c>
      <c r="Q364" s="18" t="str">
        <f>INDEX(Ceiling_And_Roof_Con!$A$3:$A$7,MATCH(Model_Input_Builder!$D364,Ceiling_And_Roof_Con!$D$3:$D$7,0),1)</f>
        <v>Attic - R30 Cavity Insulation</v>
      </c>
      <c r="R364" s="18" t="str">
        <f>INDEX(Foundation_And_Floor_Con!$A$4:$A$27,MATCH(Model_Input_Builder!$E364,Foundation_And_Floor_Con!$AI$4:$AI$27,0),1)</f>
        <v>Vented Crawlspace - R0 Cavity Insulation</v>
      </c>
      <c r="S364" s="18" t="str">
        <f>INDEX(Windows!$A$4:$A$26,MATCH(Model_Input_Builder!$F364,Windows!$E$4:$E$26,0),1)</f>
        <v>Single, clear, metal</v>
      </c>
      <c r="T364" s="18">
        <f>INDEX(Windows!$C$4:$C$26,MATCH(Model_Input_Builder!$F364,Windows!$E$4:$E$26,0),1)</f>
        <v>1.0900000000000001</v>
      </c>
      <c r="U364" s="18">
        <f>INDEX(Windows!$D$4:$D$26,MATCH(Model_Input_Builder!$F364,Windows!$E$4:$E$26,0),1)</f>
        <v>0.73</v>
      </c>
      <c r="V364" s="18" t="s">
        <v>278</v>
      </c>
      <c r="W364" s="18" t="s">
        <v>278</v>
      </c>
      <c r="X364" s="18" t="s">
        <v>347</v>
      </c>
      <c r="Y364" s="18" t="s">
        <v>33</v>
      </c>
      <c r="Z364" s="18" t="s">
        <v>34</v>
      </c>
      <c r="AA364" s="93">
        <f>INDEX(Duct_Leakage!$A$3:$A$6,MATCH(Model_Input_Builder!$G364,Duct_Leakage!$E$3:$E$6,0),1)</f>
        <v>0.03</v>
      </c>
      <c r="AB364" s="93">
        <f>INDEX(Duct_Leakage!$B$3:$B$6,MATCH(Model_Input_Builder!$G364,Duct_Leakage!$E$3:$E$6,0),1)</f>
        <v>1.4999999999999999E-2</v>
      </c>
      <c r="AC364" s="18">
        <v>30</v>
      </c>
      <c r="AD364" s="18">
        <v>30</v>
      </c>
      <c r="AE364" s="18" t="s">
        <v>68</v>
      </c>
      <c r="AF364" s="18" t="s">
        <v>36</v>
      </c>
      <c r="AG364" s="49">
        <v>0</v>
      </c>
      <c r="AH364" s="18">
        <v>0</v>
      </c>
      <c r="AI364" s="18" t="s">
        <v>68</v>
      </c>
      <c r="AJ364" s="18" t="s">
        <v>68</v>
      </c>
      <c r="AK364" s="18" t="s">
        <v>68</v>
      </c>
      <c r="AL364" s="18" t="s">
        <v>68</v>
      </c>
      <c r="AM364" s="18" t="s">
        <v>68</v>
      </c>
      <c r="AN364" s="18">
        <v>0</v>
      </c>
      <c r="AO364" s="18">
        <v>0</v>
      </c>
    </row>
    <row r="365" spans="1:41" x14ac:dyDescent="0.25">
      <c r="A365" s="118">
        <v>361</v>
      </c>
      <c r="B365" s="118">
        <v>1</v>
      </c>
      <c r="C365" s="118">
        <v>6</v>
      </c>
      <c r="D365" s="118">
        <v>4</v>
      </c>
      <c r="E365" s="118">
        <v>16</v>
      </c>
      <c r="F365" s="118">
        <v>2</v>
      </c>
      <c r="G365" s="118">
        <v>4</v>
      </c>
      <c r="H365" s="118">
        <v>2</v>
      </c>
      <c r="I365" s="118" t="s">
        <v>1175</v>
      </c>
      <c r="K365" s="116" t="s">
        <v>2143</v>
      </c>
      <c r="L365" s="18">
        <v>1</v>
      </c>
      <c r="M365" s="18" t="str">
        <f>INDEX(WeatherFiles!$A$14:$A$17,MATCH(Model_Input_Builder!$B365,WeatherFiles!$D$14:$D$17,0),1)</f>
        <v>USA_ID_Boise.AP-Gowen.Field.ANGB.726810_TMY3</v>
      </c>
      <c r="N365" s="18">
        <v>0</v>
      </c>
      <c r="O365" s="18">
        <v>0</v>
      </c>
      <c r="P365" s="18" t="str">
        <f>INDEX(Above_Ground_Wall_Con!$A$4:$A$19,MATCH(Model_Input_Builder!$C365,Above_Ground_Wall_Con!$D$4:$D$19,0),1)</f>
        <v>Wood-Framed - 2x6 - 16 in OC - R-21 Cavity</v>
      </c>
      <c r="Q365" s="18" t="str">
        <f>INDEX(Ceiling_And_Roof_Con!$A$3:$A$7,MATCH(Model_Input_Builder!$D365,Ceiling_And_Roof_Con!$D$3:$D$7,0),1)</f>
        <v>Attic - R49 Cavity Insulation</v>
      </c>
      <c r="R365" s="18" t="str">
        <f>INDEX(Foundation_And_Floor_Con!$A$4:$A$27,MATCH(Model_Input_Builder!$E365,Foundation_And_Floor_Con!$AI$4:$AI$27,0),1)</f>
        <v>Unheated Basement - R13 Cavity Insulation</v>
      </c>
      <c r="S365" s="18" t="str">
        <f>INDEX(Windows!$A$4:$A$26,MATCH(Model_Input_Builder!$F365,Windows!$E$4:$E$26,0),1)</f>
        <v>Double, clear, metal</v>
      </c>
      <c r="T365" s="18">
        <f>INDEX(Windows!$C$4:$C$26,MATCH(Model_Input_Builder!$F365,Windows!$E$4:$E$26,0),1)</f>
        <v>0.83</v>
      </c>
      <c r="U365" s="18">
        <f>INDEX(Windows!$D$4:$D$26,MATCH(Model_Input_Builder!$F365,Windows!$E$4:$E$26,0),1)</f>
        <v>0.65</v>
      </c>
      <c r="V365" s="18" t="s">
        <v>278</v>
      </c>
      <c r="W365" s="18" t="s">
        <v>278</v>
      </c>
      <c r="X365" s="18" t="s">
        <v>347</v>
      </c>
      <c r="Y365" s="18" t="s">
        <v>33</v>
      </c>
      <c r="Z365" s="18" t="s">
        <v>34</v>
      </c>
      <c r="AA365" s="93">
        <f>INDEX(Duct_Leakage!$A$3:$A$6,MATCH(Model_Input_Builder!$G365,Duct_Leakage!$E$3:$E$6,0),1)</f>
        <v>0.18</v>
      </c>
      <c r="AB365" s="93">
        <f>INDEX(Duct_Leakage!$B$3:$B$6,MATCH(Model_Input_Builder!$G365,Duct_Leakage!$E$3:$E$6,0),1)</f>
        <v>0.09</v>
      </c>
      <c r="AC365" s="18">
        <v>30</v>
      </c>
      <c r="AD365" s="18">
        <v>30</v>
      </c>
      <c r="AE365" s="18" t="s">
        <v>68</v>
      </c>
      <c r="AF365" s="18" t="s">
        <v>36</v>
      </c>
      <c r="AG365" s="49">
        <v>0</v>
      </c>
      <c r="AH365" s="18">
        <v>0</v>
      </c>
      <c r="AI365" s="18" t="s">
        <v>68</v>
      </c>
      <c r="AJ365" s="18" t="s">
        <v>68</v>
      </c>
      <c r="AK365" s="18" t="s">
        <v>68</v>
      </c>
      <c r="AL365" s="18" t="s">
        <v>68</v>
      </c>
      <c r="AM365" s="18" t="s">
        <v>68</v>
      </c>
      <c r="AN365" s="18">
        <v>0</v>
      </c>
      <c r="AO365" s="18">
        <v>0</v>
      </c>
    </row>
    <row r="366" spans="1:41" x14ac:dyDescent="0.25">
      <c r="A366" s="118">
        <v>362</v>
      </c>
      <c r="B366" s="118">
        <v>1</v>
      </c>
      <c r="C366" s="118">
        <v>1</v>
      </c>
      <c r="D366" s="118">
        <v>5</v>
      </c>
      <c r="E366" s="118">
        <v>4</v>
      </c>
      <c r="F366" s="118">
        <v>17</v>
      </c>
      <c r="G366" s="118">
        <v>3</v>
      </c>
      <c r="H366" s="118">
        <v>3</v>
      </c>
      <c r="I366" s="118" t="s">
        <v>1176</v>
      </c>
      <c r="K366" s="116" t="s">
        <v>2144</v>
      </c>
      <c r="L366" s="18">
        <v>1</v>
      </c>
      <c r="M366" s="18" t="str">
        <f>INDEX(WeatherFiles!$A$14:$A$17,MATCH(Model_Input_Builder!$B366,WeatherFiles!$D$14:$D$17,0),1)</f>
        <v>USA_ID_Boise.AP-Gowen.Field.ANGB.726810_TMY3</v>
      </c>
      <c r="N366" s="18">
        <v>0</v>
      </c>
      <c r="O366" s="18">
        <v>0</v>
      </c>
      <c r="P366" s="18" t="str">
        <f>INDEX(Above_Ground_Wall_Con!$A$4:$A$19,MATCH(Model_Input_Builder!$C366,Above_Ground_Wall_Con!$D$4:$D$19,0),1)</f>
        <v>Wood-Framed - 2x4 - 16 in OC - R-0 Cavity</v>
      </c>
      <c r="Q366" s="18" t="str">
        <f>INDEX(Ceiling_And_Roof_Con!$A$3:$A$7,MATCH(Model_Input_Builder!$D366,Ceiling_And_Roof_Con!$D$3:$D$7,0),1)</f>
        <v>Attic - R60 Cavity Insulation</v>
      </c>
      <c r="R366" s="18" t="str">
        <f>INDEX(Foundation_And_Floor_Con!$A$4:$A$27,MATCH(Model_Input_Builder!$E366,Foundation_And_Floor_Con!$AI$4:$AI$27,0),1)</f>
        <v>Vented Crawlspace - R30 Cavity Insulation</v>
      </c>
      <c r="S366" s="18" t="str">
        <f>INDEX(Windows!$A$4:$A$26,MATCH(Model_Input_Builder!$F366,Windows!$E$4:$E$26,0),1)</f>
        <v>Double, low-e, low SHGC, argon, non-metal</v>
      </c>
      <c r="T366" s="18">
        <f>INDEX(Windows!$C$4:$C$26,MATCH(Model_Input_Builder!$F366,Windows!$E$4:$E$26,0),1)</f>
        <v>0.27</v>
      </c>
      <c r="U366" s="18">
        <f>INDEX(Windows!$D$4:$D$26,MATCH(Model_Input_Builder!$F366,Windows!$E$4:$E$26,0),1)</f>
        <v>0.2</v>
      </c>
      <c r="V366" s="18" t="s">
        <v>278</v>
      </c>
      <c r="W366" s="18" t="s">
        <v>278</v>
      </c>
      <c r="X366" s="18" t="s">
        <v>347</v>
      </c>
      <c r="Y366" s="18" t="s">
        <v>33</v>
      </c>
      <c r="Z366" s="18" t="s">
        <v>34</v>
      </c>
      <c r="AA366" s="93">
        <f>INDEX(Duct_Leakage!$A$3:$A$6,MATCH(Model_Input_Builder!$G366,Duct_Leakage!$E$3:$E$6,0),1)</f>
        <v>0.127</v>
      </c>
      <c r="AB366" s="93">
        <f>INDEX(Duct_Leakage!$B$3:$B$6,MATCH(Model_Input_Builder!$G366,Duct_Leakage!$E$3:$E$6,0),1)</f>
        <v>6.3E-2</v>
      </c>
      <c r="AC366" s="18">
        <v>30</v>
      </c>
      <c r="AD366" s="18">
        <v>30</v>
      </c>
      <c r="AE366" s="18" t="s">
        <v>68</v>
      </c>
      <c r="AF366" s="18" t="s">
        <v>36</v>
      </c>
      <c r="AG366" s="49">
        <v>0</v>
      </c>
      <c r="AH366" s="18">
        <v>0</v>
      </c>
      <c r="AI366" s="18" t="s">
        <v>68</v>
      </c>
      <c r="AJ366" s="18" t="s">
        <v>68</v>
      </c>
      <c r="AK366" s="18" t="s">
        <v>68</v>
      </c>
      <c r="AL366" s="18" t="s">
        <v>68</v>
      </c>
      <c r="AM366" s="18" t="s">
        <v>68</v>
      </c>
      <c r="AN366" s="18">
        <v>0</v>
      </c>
      <c r="AO366" s="18">
        <v>0</v>
      </c>
    </row>
    <row r="367" spans="1:41" x14ac:dyDescent="0.25">
      <c r="A367" s="118">
        <v>363</v>
      </c>
      <c r="B367" s="118">
        <v>2</v>
      </c>
      <c r="C367" s="118">
        <v>2</v>
      </c>
      <c r="D367" s="118">
        <v>2</v>
      </c>
      <c r="E367" s="118">
        <v>1</v>
      </c>
      <c r="F367" s="118">
        <v>15</v>
      </c>
      <c r="G367" s="118">
        <v>4</v>
      </c>
      <c r="H367" s="118">
        <v>2</v>
      </c>
      <c r="I367" s="118" t="s">
        <v>1177</v>
      </c>
      <c r="K367" s="116" t="s">
        <v>2145</v>
      </c>
      <c r="L367" s="18">
        <v>1</v>
      </c>
      <c r="M367" s="18" t="str">
        <f>INDEX(WeatherFiles!$A$14:$A$17,MATCH(Model_Input_Builder!$B367,WeatherFiles!$D$14:$D$17,0),1)</f>
        <v>USA_MT_Kalispell-Glacier.Park.Intl.AP.727790_TMY3</v>
      </c>
      <c r="N367" s="18">
        <v>0</v>
      </c>
      <c r="O367" s="18">
        <v>0</v>
      </c>
      <c r="P367" s="18" t="str">
        <f>INDEX(Above_Ground_Wall_Con!$A$4:$A$19,MATCH(Model_Input_Builder!$C367,Above_Ground_Wall_Con!$D$4:$D$19,0),1)</f>
        <v>Wood-Framed - 2x4 - 16 in OC - R-11 Cavity</v>
      </c>
      <c r="Q367" s="18" t="str">
        <f>INDEX(Ceiling_And_Roof_Con!$A$3:$A$7,MATCH(Model_Input_Builder!$D367,Ceiling_And_Roof_Con!$D$3:$D$7,0),1)</f>
        <v>Attic - R30 Cavity Insulation</v>
      </c>
      <c r="R367" s="18" t="str">
        <f>INDEX(Foundation_And_Floor_Con!$A$4:$A$27,MATCH(Model_Input_Builder!$E367,Foundation_And_Floor_Con!$AI$4:$AI$27,0),1)</f>
        <v>Vented Crawlspace - R0 Cavity Insulation</v>
      </c>
      <c r="S367" s="18" t="str">
        <f>INDEX(Windows!$A$4:$A$26,MATCH(Model_Input_Builder!$F367,Windows!$E$4:$E$26,0),1)</f>
        <v>Double, low-e, high SHGC, argon, non-metal</v>
      </c>
      <c r="T367" s="18">
        <f>INDEX(Windows!$C$4:$C$26,MATCH(Model_Input_Builder!$F367,Windows!$E$4:$E$26,0),1)</f>
        <v>0.28999999999999998</v>
      </c>
      <c r="U367" s="18">
        <f>INDEX(Windows!$D$4:$D$26,MATCH(Model_Input_Builder!$F367,Windows!$E$4:$E$26,0),1)</f>
        <v>0.5</v>
      </c>
      <c r="V367" s="18" t="s">
        <v>278</v>
      </c>
      <c r="W367" s="18" t="s">
        <v>278</v>
      </c>
      <c r="X367" s="18" t="s">
        <v>347</v>
      </c>
      <c r="Y367" s="18" t="s">
        <v>33</v>
      </c>
      <c r="Z367" s="18" t="s">
        <v>34</v>
      </c>
      <c r="AA367" s="93">
        <f>INDEX(Duct_Leakage!$A$3:$A$6,MATCH(Model_Input_Builder!$G367,Duct_Leakage!$E$3:$E$6,0),1)</f>
        <v>0.18</v>
      </c>
      <c r="AB367" s="93">
        <f>INDEX(Duct_Leakage!$B$3:$B$6,MATCH(Model_Input_Builder!$G367,Duct_Leakage!$E$3:$E$6,0),1)</f>
        <v>0.09</v>
      </c>
      <c r="AC367" s="18">
        <v>30</v>
      </c>
      <c r="AD367" s="18">
        <v>30</v>
      </c>
      <c r="AE367" s="18" t="s">
        <v>68</v>
      </c>
      <c r="AF367" s="18" t="s">
        <v>36</v>
      </c>
      <c r="AG367" s="49">
        <v>0</v>
      </c>
      <c r="AH367" s="18">
        <v>0</v>
      </c>
      <c r="AI367" s="18" t="s">
        <v>68</v>
      </c>
      <c r="AJ367" s="18" t="s">
        <v>68</v>
      </c>
      <c r="AK367" s="18" t="s">
        <v>68</v>
      </c>
      <c r="AL367" s="18" t="s">
        <v>68</v>
      </c>
      <c r="AM367" s="18" t="s">
        <v>68</v>
      </c>
      <c r="AN367" s="18">
        <v>0</v>
      </c>
      <c r="AO367" s="18">
        <v>0</v>
      </c>
    </row>
    <row r="368" spans="1:41" x14ac:dyDescent="0.25">
      <c r="A368" s="118">
        <v>364</v>
      </c>
      <c r="B368" s="118">
        <v>1</v>
      </c>
      <c r="C368" s="118">
        <v>5</v>
      </c>
      <c r="D368" s="118">
        <v>3</v>
      </c>
      <c r="E368" s="118">
        <v>6</v>
      </c>
      <c r="F368" s="118">
        <v>13</v>
      </c>
      <c r="G368" s="118">
        <v>2</v>
      </c>
      <c r="H368" s="118">
        <v>3</v>
      </c>
      <c r="I368" s="118" t="s">
        <v>1178</v>
      </c>
      <c r="K368" s="116" t="s">
        <v>2146</v>
      </c>
      <c r="L368" s="18">
        <v>1</v>
      </c>
      <c r="M368" s="18" t="str">
        <f>INDEX(WeatherFiles!$A$14:$A$17,MATCH(Model_Input_Builder!$B368,WeatherFiles!$D$14:$D$17,0),1)</f>
        <v>USA_ID_Boise.AP-Gowen.Field.ANGB.726810_TMY3</v>
      </c>
      <c r="N368" s="18">
        <v>0</v>
      </c>
      <c r="O368" s="18">
        <v>0</v>
      </c>
      <c r="P368" s="18" t="str">
        <f>INDEX(Above_Ground_Wall_Con!$A$4:$A$19,MATCH(Model_Input_Builder!$C368,Above_Ground_Wall_Con!$D$4:$D$19,0),1)</f>
        <v>Wood-Framed - 2x6 - 16 in OC - R-19 Cavity</v>
      </c>
      <c r="Q368" s="18" t="str">
        <f>INDEX(Ceiling_And_Roof_Con!$A$3:$A$7,MATCH(Model_Input_Builder!$D368,Ceiling_And_Roof_Con!$D$3:$D$7,0),1)</f>
        <v>Attic - R38 Cavity Insulation</v>
      </c>
      <c r="R368" s="18" t="str">
        <f>INDEX(Foundation_And_Floor_Con!$A$4:$A$27,MATCH(Model_Input_Builder!$E368,Foundation_And_Floor_Con!$AI$4:$AI$27,0),1)</f>
        <v>Slab - Uninsulated</v>
      </c>
      <c r="S368" s="18" t="str">
        <f>INDEX(Windows!$A$4:$A$26,MATCH(Model_Input_Builder!$F368,Windows!$E$4:$E$26,0),1)</f>
        <v>Double, clear, non-metal</v>
      </c>
      <c r="T368" s="18">
        <f>INDEX(Windows!$C$4:$C$26,MATCH(Model_Input_Builder!$F368,Windows!$E$4:$E$26,0),1)</f>
        <v>0.52</v>
      </c>
      <c r="U368" s="18">
        <f>INDEX(Windows!$D$4:$D$26,MATCH(Model_Input_Builder!$F368,Windows!$E$4:$E$26,0),1)</f>
        <v>0.56999999999999995</v>
      </c>
      <c r="V368" s="18" t="s">
        <v>278</v>
      </c>
      <c r="W368" s="18" t="s">
        <v>278</v>
      </c>
      <c r="X368" s="18" t="s">
        <v>347</v>
      </c>
      <c r="Y368" s="18" t="s">
        <v>33</v>
      </c>
      <c r="Z368" s="18" t="s">
        <v>34</v>
      </c>
      <c r="AA368" s="93">
        <f>INDEX(Duct_Leakage!$A$3:$A$6,MATCH(Model_Input_Builder!$G368,Duct_Leakage!$E$3:$E$6,0),1)</f>
        <v>0.06</v>
      </c>
      <c r="AB368" s="93">
        <f>INDEX(Duct_Leakage!$B$3:$B$6,MATCH(Model_Input_Builder!$G368,Duct_Leakage!$E$3:$E$6,0),1)</f>
        <v>0.03</v>
      </c>
      <c r="AC368" s="18">
        <v>30</v>
      </c>
      <c r="AD368" s="18">
        <v>30</v>
      </c>
      <c r="AE368" s="18" t="s">
        <v>68</v>
      </c>
      <c r="AF368" s="18" t="s">
        <v>36</v>
      </c>
      <c r="AG368" s="49">
        <v>0</v>
      </c>
      <c r="AH368" s="18">
        <v>0</v>
      </c>
      <c r="AI368" s="18" t="s">
        <v>68</v>
      </c>
      <c r="AJ368" s="18" t="s">
        <v>68</v>
      </c>
      <c r="AK368" s="18" t="s">
        <v>68</v>
      </c>
      <c r="AL368" s="18" t="s">
        <v>68</v>
      </c>
      <c r="AM368" s="18" t="s">
        <v>68</v>
      </c>
      <c r="AN368" s="18">
        <v>0</v>
      </c>
      <c r="AO368" s="18">
        <v>0</v>
      </c>
    </row>
    <row r="369" spans="1:41" x14ac:dyDescent="0.25">
      <c r="A369" s="118">
        <v>365</v>
      </c>
      <c r="B369" s="118">
        <v>4</v>
      </c>
      <c r="C369" s="118">
        <v>2</v>
      </c>
      <c r="D369" s="118">
        <v>2</v>
      </c>
      <c r="E369" s="118">
        <v>6</v>
      </c>
      <c r="F369" s="118">
        <v>7</v>
      </c>
      <c r="G369" s="118">
        <v>1</v>
      </c>
      <c r="H369" s="118">
        <v>1</v>
      </c>
      <c r="I369" s="118" t="s">
        <v>1179</v>
      </c>
      <c r="K369" s="116" t="s">
        <v>2147</v>
      </c>
      <c r="L369" s="18">
        <v>1</v>
      </c>
      <c r="M369" s="18" t="str">
        <f>INDEX(WeatherFiles!$A$14:$A$17,MATCH(Model_Input_Builder!$B369,WeatherFiles!$D$14:$D$17,0),1)</f>
        <v>USA_WA_Spokane.Intl.AP.727850_TMY3</v>
      </c>
      <c r="N369" s="18">
        <v>0</v>
      </c>
      <c r="O369" s="18">
        <v>0</v>
      </c>
      <c r="P369" s="18" t="str">
        <f>INDEX(Above_Ground_Wall_Con!$A$4:$A$19,MATCH(Model_Input_Builder!$C369,Above_Ground_Wall_Con!$D$4:$D$19,0),1)</f>
        <v>Wood-Framed - 2x4 - 16 in OC - R-11 Cavity</v>
      </c>
      <c r="Q369" s="18" t="str">
        <f>INDEX(Ceiling_And_Roof_Con!$A$3:$A$7,MATCH(Model_Input_Builder!$D369,Ceiling_And_Roof_Con!$D$3:$D$7,0),1)</f>
        <v>Attic - R30 Cavity Insulation</v>
      </c>
      <c r="R369" s="18" t="str">
        <f>INDEX(Foundation_And_Floor_Con!$A$4:$A$27,MATCH(Model_Input_Builder!$E369,Foundation_And_Floor_Con!$AI$4:$AI$27,0),1)</f>
        <v>Slab - Uninsulated</v>
      </c>
      <c r="S369" s="18" t="str">
        <f>INDEX(Windows!$A$4:$A$26,MATCH(Model_Input_Builder!$F369,Windows!$E$4:$E$26,0),1)</f>
        <v>Double, clear, metal, TB</v>
      </c>
      <c r="T369" s="18">
        <f>INDEX(Windows!$C$4:$C$26,MATCH(Model_Input_Builder!$F369,Windows!$E$4:$E$26,0),1)</f>
        <v>0.6</v>
      </c>
      <c r="U369" s="18">
        <f>INDEX(Windows!$D$4:$D$26,MATCH(Model_Input_Builder!$F369,Windows!$E$4:$E$26,0),1)</f>
        <v>0.62</v>
      </c>
      <c r="V369" s="18" t="s">
        <v>278</v>
      </c>
      <c r="W369" s="18" t="s">
        <v>278</v>
      </c>
      <c r="X369" s="18" t="s">
        <v>347</v>
      </c>
      <c r="Y369" s="18" t="s">
        <v>33</v>
      </c>
      <c r="Z369" s="18" t="s">
        <v>34</v>
      </c>
      <c r="AA369" s="93">
        <f>INDEX(Duct_Leakage!$A$3:$A$6,MATCH(Model_Input_Builder!$G369,Duct_Leakage!$E$3:$E$6,0),1)</f>
        <v>0.03</v>
      </c>
      <c r="AB369" s="93">
        <f>INDEX(Duct_Leakage!$B$3:$B$6,MATCH(Model_Input_Builder!$G369,Duct_Leakage!$E$3:$E$6,0),1)</f>
        <v>1.4999999999999999E-2</v>
      </c>
      <c r="AC369" s="18">
        <v>30</v>
      </c>
      <c r="AD369" s="18">
        <v>30</v>
      </c>
      <c r="AE369" s="18" t="s">
        <v>68</v>
      </c>
      <c r="AF369" s="18" t="s">
        <v>36</v>
      </c>
      <c r="AG369" s="49">
        <v>0</v>
      </c>
      <c r="AH369" s="18">
        <v>0</v>
      </c>
      <c r="AI369" s="18" t="s">
        <v>68</v>
      </c>
      <c r="AJ369" s="18" t="s">
        <v>68</v>
      </c>
      <c r="AK369" s="18" t="s">
        <v>68</v>
      </c>
      <c r="AL369" s="18" t="s">
        <v>68</v>
      </c>
      <c r="AM369" s="18" t="s">
        <v>68</v>
      </c>
      <c r="AN369" s="18">
        <v>0</v>
      </c>
      <c r="AO369" s="18">
        <v>0</v>
      </c>
    </row>
    <row r="370" spans="1:41" x14ac:dyDescent="0.25">
      <c r="A370" s="118">
        <v>366</v>
      </c>
      <c r="B370" s="118">
        <v>2</v>
      </c>
      <c r="C370" s="118">
        <v>4</v>
      </c>
      <c r="D370" s="118">
        <v>3</v>
      </c>
      <c r="E370" s="118">
        <v>16</v>
      </c>
      <c r="F370" s="118">
        <v>13</v>
      </c>
      <c r="G370" s="118">
        <v>3</v>
      </c>
      <c r="H370" s="118">
        <v>3</v>
      </c>
      <c r="I370" s="118" t="s">
        <v>1180</v>
      </c>
      <c r="K370" s="116" t="s">
        <v>2148</v>
      </c>
      <c r="L370" s="18">
        <v>1</v>
      </c>
      <c r="M370" s="18" t="str">
        <f>INDEX(WeatherFiles!$A$14:$A$17,MATCH(Model_Input_Builder!$B370,WeatherFiles!$D$14:$D$17,0),1)</f>
        <v>USA_MT_Kalispell-Glacier.Park.Intl.AP.727790_TMY3</v>
      </c>
      <c r="N370" s="18">
        <v>0</v>
      </c>
      <c r="O370" s="18">
        <v>0</v>
      </c>
      <c r="P370" s="18" t="str">
        <f>INDEX(Above_Ground_Wall_Con!$A$4:$A$19,MATCH(Model_Input_Builder!$C370,Above_Ground_Wall_Con!$D$4:$D$19,0),1)</f>
        <v>Wood-Framed - 2x6 - 16 in OC - R-0 Cavity</v>
      </c>
      <c r="Q370" s="18" t="str">
        <f>INDEX(Ceiling_And_Roof_Con!$A$3:$A$7,MATCH(Model_Input_Builder!$D370,Ceiling_And_Roof_Con!$D$3:$D$7,0),1)</f>
        <v>Attic - R38 Cavity Insulation</v>
      </c>
      <c r="R370" s="18" t="str">
        <f>INDEX(Foundation_And_Floor_Con!$A$4:$A$27,MATCH(Model_Input_Builder!$E370,Foundation_And_Floor_Con!$AI$4:$AI$27,0),1)</f>
        <v>Unheated Basement - R13 Cavity Insulation</v>
      </c>
      <c r="S370" s="18" t="str">
        <f>INDEX(Windows!$A$4:$A$26,MATCH(Model_Input_Builder!$F370,Windows!$E$4:$E$26,0),1)</f>
        <v>Double, clear, non-metal</v>
      </c>
      <c r="T370" s="18">
        <f>INDEX(Windows!$C$4:$C$26,MATCH(Model_Input_Builder!$F370,Windows!$E$4:$E$26,0),1)</f>
        <v>0.52</v>
      </c>
      <c r="U370" s="18">
        <f>INDEX(Windows!$D$4:$D$26,MATCH(Model_Input_Builder!$F370,Windows!$E$4:$E$26,0),1)</f>
        <v>0.56999999999999995</v>
      </c>
      <c r="V370" s="18" t="s">
        <v>278</v>
      </c>
      <c r="W370" s="18" t="s">
        <v>278</v>
      </c>
      <c r="X370" s="18" t="s">
        <v>347</v>
      </c>
      <c r="Y370" s="18" t="s">
        <v>33</v>
      </c>
      <c r="Z370" s="18" t="s">
        <v>34</v>
      </c>
      <c r="AA370" s="93">
        <f>INDEX(Duct_Leakage!$A$3:$A$6,MATCH(Model_Input_Builder!$G370,Duct_Leakage!$E$3:$E$6,0),1)</f>
        <v>0.127</v>
      </c>
      <c r="AB370" s="93">
        <f>INDEX(Duct_Leakage!$B$3:$B$6,MATCH(Model_Input_Builder!$G370,Duct_Leakage!$E$3:$E$6,0),1)</f>
        <v>6.3E-2</v>
      </c>
      <c r="AC370" s="18">
        <v>30</v>
      </c>
      <c r="AD370" s="18">
        <v>30</v>
      </c>
      <c r="AE370" s="18" t="s">
        <v>68</v>
      </c>
      <c r="AF370" s="18" t="s">
        <v>36</v>
      </c>
      <c r="AG370" s="49">
        <v>0</v>
      </c>
      <c r="AH370" s="18">
        <v>0</v>
      </c>
      <c r="AI370" s="18" t="s">
        <v>68</v>
      </c>
      <c r="AJ370" s="18" t="s">
        <v>68</v>
      </c>
      <c r="AK370" s="18" t="s">
        <v>68</v>
      </c>
      <c r="AL370" s="18" t="s">
        <v>68</v>
      </c>
      <c r="AM370" s="18" t="s">
        <v>68</v>
      </c>
      <c r="AN370" s="18">
        <v>0</v>
      </c>
      <c r="AO370" s="18">
        <v>0</v>
      </c>
    </row>
    <row r="371" spans="1:41" x14ac:dyDescent="0.25">
      <c r="A371" s="118">
        <v>367</v>
      </c>
      <c r="B371" s="118">
        <v>4</v>
      </c>
      <c r="C371" s="118">
        <v>5</v>
      </c>
      <c r="D371" s="118">
        <v>2</v>
      </c>
      <c r="E371" s="118">
        <v>7</v>
      </c>
      <c r="F371" s="118">
        <v>19</v>
      </c>
      <c r="G371" s="118">
        <v>4</v>
      </c>
      <c r="H371" s="118">
        <v>4</v>
      </c>
      <c r="I371" s="118" t="s">
        <v>1181</v>
      </c>
      <c r="K371" s="116" t="s">
        <v>2149</v>
      </c>
      <c r="L371" s="18">
        <v>1</v>
      </c>
      <c r="M371" s="18" t="str">
        <f>INDEX(WeatherFiles!$A$14:$A$17,MATCH(Model_Input_Builder!$B371,WeatherFiles!$D$14:$D$17,0),1)</f>
        <v>USA_WA_Spokane.Intl.AP.727850_TMY3</v>
      </c>
      <c r="N371" s="18">
        <v>0</v>
      </c>
      <c r="O371" s="18">
        <v>0</v>
      </c>
      <c r="P371" s="18" t="str">
        <f>INDEX(Above_Ground_Wall_Con!$A$4:$A$19,MATCH(Model_Input_Builder!$C371,Above_Ground_Wall_Con!$D$4:$D$19,0),1)</f>
        <v>Wood-Framed - 2x6 - 16 in OC - R-19 Cavity</v>
      </c>
      <c r="Q371" s="18" t="str">
        <f>INDEX(Ceiling_And_Roof_Con!$A$3:$A$7,MATCH(Model_Input_Builder!$D371,Ceiling_And_Roof_Con!$D$3:$D$7,0),1)</f>
        <v>Attic - R30 Cavity Insulation</v>
      </c>
      <c r="R371" s="18" t="str">
        <f>INDEX(Foundation_And_Floor_Con!$A$4:$A$27,MATCH(Model_Input_Builder!$E371,Foundation_And_Floor_Con!$AI$4:$AI$27,0),1)</f>
        <v>Slab - R5 Perimeter with No Thermal Break</v>
      </c>
      <c r="S371" s="18" t="str">
        <f>INDEX(Windows!$A$4:$A$26,MATCH(Model_Input_Builder!$F371,Windows!$E$4:$E$26,0),1)</f>
        <v>Triple, low-e, medium SHGC, argon, non-metal</v>
      </c>
      <c r="T371" s="18">
        <f>INDEX(Windows!$C$4:$C$26,MATCH(Model_Input_Builder!$F371,Windows!$E$4:$E$26,0),1)</f>
        <v>0.19</v>
      </c>
      <c r="U371" s="18">
        <f>INDEX(Windows!$D$4:$D$26,MATCH(Model_Input_Builder!$F371,Windows!$E$4:$E$26,0),1)</f>
        <v>0.28000000000000003</v>
      </c>
      <c r="V371" s="18" t="s">
        <v>278</v>
      </c>
      <c r="W371" s="18" t="s">
        <v>278</v>
      </c>
      <c r="X371" s="18" t="s">
        <v>347</v>
      </c>
      <c r="Y371" s="18" t="s">
        <v>33</v>
      </c>
      <c r="Z371" s="18" t="s">
        <v>34</v>
      </c>
      <c r="AA371" s="93">
        <f>INDEX(Duct_Leakage!$A$3:$A$6,MATCH(Model_Input_Builder!$G371,Duct_Leakage!$E$3:$E$6,0),1)</f>
        <v>0.18</v>
      </c>
      <c r="AB371" s="93">
        <f>INDEX(Duct_Leakage!$B$3:$B$6,MATCH(Model_Input_Builder!$G371,Duct_Leakage!$E$3:$E$6,0),1)</f>
        <v>0.09</v>
      </c>
      <c r="AC371" s="18">
        <v>30</v>
      </c>
      <c r="AD371" s="18">
        <v>30</v>
      </c>
      <c r="AE371" s="18" t="s">
        <v>68</v>
      </c>
      <c r="AF371" s="18" t="s">
        <v>36</v>
      </c>
      <c r="AG371" s="49">
        <v>0</v>
      </c>
      <c r="AH371" s="18">
        <v>0</v>
      </c>
      <c r="AI371" s="18" t="s">
        <v>68</v>
      </c>
      <c r="AJ371" s="18" t="s">
        <v>68</v>
      </c>
      <c r="AK371" s="18" t="s">
        <v>68</v>
      </c>
      <c r="AL371" s="18" t="s">
        <v>68</v>
      </c>
      <c r="AM371" s="18" t="s">
        <v>68</v>
      </c>
      <c r="AN371" s="18">
        <v>0</v>
      </c>
      <c r="AO371" s="18">
        <v>0</v>
      </c>
    </row>
    <row r="372" spans="1:41" x14ac:dyDescent="0.25">
      <c r="A372" s="118">
        <v>368</v>
      </c>
      <c r="B372" s="118">
        <v>1</v>
      </c>
      <c r="C372" s="118">
        <v>5</v>
      </c>
      <c r="D372" s="118">
        <v>4</v>
      </c>
      <c r="E372" s="118">
        <v>16</v>
      </c>
      <c r="F372" s="118">
        <v>13</v>
      </c>
      <c r="G372" s="118">
        <v>2</v>
      </c>
      <c r="H372" s="118">
        <v>3</v>
      </c>
      <c r="I372" s="118" t="s">
        <v>1182</v>
      </c>
      <c r="K372" s="116" t="s">
        <v>2150</v>
      </c>
      <c r="L372" s="18">
        <v>1</v>
      </c>
      <c r="M372" s="18" t="str">
        <f>INDEX(WeatherFiles!$A$14:$A$17,MATCH(Model_Input_Builder!$B372,WeatherFiles!$D$14:$D$17,0),1)</f>
        <v>USA_ID_Boise.AP-Gowen.Field.ANGB.726810_TMY3</v>
      </c>
      <c r="N372" s="18">
        <v>0</v>
      </c>
      <c r="O372" s="18">
        <v>0</v>
      </c>
      <c r="P372" s="18" t="str">
        <f>INDEX(Above_Ground_Wall_Con!$A$4:$A$19,MATCH(Model_Input_Builder!$C372,Above_Ground_Wall_Con!$D$4:$D$19,0),1)</f>
        <v>Wood-Framed - 2x6 - 16 in OC - R-19 Cavity</v>
      </c>
      <c r="Q372" s="18" t="str">
        <f>INDEX(Ceiling_And_Roof_Con!$A$3:$A$7,MATCH(Model_Input_Builder!$D372,Ceiling_And_Roof_Con!$D$3:$D$7,0),1)</f>
        <v>Attic - R49 Cavity Insulation</v>
      </c>
      <c r="R372" s="18" t="str">
        <f>INDEX(Foundation_And_Floor_Con!$A$4:$A$27,MATCH(Model_Input_Builder!$E372,Foundation_And_Floor_Con!$AI$4:$AI$27,0),1)</f>
        <v>Unheated Basement - R13 Cavity Insulation</v>
      </c>
      <c r="S372" s="18" t="str">
        <f>INDEX(Windows!$A$4:$A$26,MATCH(Model_Input_Builder!$F372,Windows!$E$4:$E$26,0),1)</f>
        <v>Double, clear, non-metal</v>
      </c>
      <c r="T372" s="18">
        <f>INDEX(Windows!$C$4:$C$26,MATCH(Model_Input_Builder!$F372,Windows!$E$4:$E$26,0),1)</f>
        <v>0.52</v>
      </c>
      <c r="U372" s="18">
        <f>INDEX(Windows!$D$4:$D$26,MATCH(Model_Input_Builder!$F372,Windows!$E$4:$E$26,0),1)</f>
        <v>0.56999999999999995</v>
      </c>
      <c r="V372" s="18" t="s">
        <v>278</v>
      </c>
      <c r="W372" s="18" t="s">
        <v>278</v>
      </c>
      <c r="X372" s="18" t="s">
        <v>347</v>
      </c>
      <c r="Y372" s="18" t="s">
        <v>33</v>
      </c>
      <c r="Z372" s="18" t="s">
        <v>34</v>
      </c>
      <c r="AA372" s="93">
        <f>INDEX(Duct_Leakage!$A$3:$A$6,MATCH(Model_Input_Builder!$G372,Duct_Leakage!$E$3:$E$6,0),1)</f>
        <v>0.06</v>
      </c>
      <c r="AB372" s="93">
        <f>INDEX(Duct_Leakage!$B$3:$B$6,MATCH(Model_Input_Builder!$G372,Duct_Leakage!$E$3:$E$6,0),1)</f>
        <v>0.03</v>
      </c>
      <c r="AC372" s="18">
        <v>30</v>
      </c>
      <c r="AD372" s="18">
        <v>30</v>
      </c>
      <c r="AE372" s="18" t="s">
        <v>68</v>
      </c>
      <c r="AF372" s="18" t="s">
        <v>36</v>
      </c>
      <c r="AG372" s="49">
        <v>0</v>
      </c>
      <c r="AH372" s="18">
        <v>0</v>
      </c>
      <c r="AI372" s="18" t="s">
        <v>68</v>
      </c>
      <c r="AJ372" s="18" t="s">
        <v>68</v>
      </c>
      <c r="AK372" s="18" t="s">
        <v>68</v>
      </c>
      <c r="AL372" s="18" t="s">
        <v>68</v>
      </c>
      <c r="AM372" s="18" t="s">
        <v>68</v>
      </c>
      <c r="AN372" s="18">
        <v>0</v>
      </c>
      <c r="AO372" s="18">
        <v>0</v>
      </c>
    </row>
    <row r="373" spans="1:41" x14ac:dyDescent="0.25">
      <c r="A373" s="118">
        <v>369</v>
      </c>
      <c r="B373" s="118">
        <v>3</v>
      </c>
      <c r="C373" s="118">
        <v>1</v>
      </c>
      <c r="D373" s="118">
        <v>3</v>
      </c>
      <c r="E373" s="118">
        <v>14</v>
      </c>
      <c r="F373" s="118">
        <v>17</v>
      </c>
      <c r="G373" s="118">
        <v>2</v>
      </c>
      <c r="H373" s="118">
        <v>2</v>
      </c>
      <c r="I373" s="118" t="s">
        <v>1183</v>
      </c>
      <c r="K373" s="116" t="s">
        <v>2151</v>
      </c>
      <c r="L373" s="18">
        <v>1</v>
      </c>
      <c r="M373" s="18" t="str">
        <f>INDEX(WeatherFiles!$A$14:$A$17,MATCH(Model_Input_Builder!$B373,WeatherFiles!$D$14:$D$17,0),1)</f>
        <v>USA_WA_Seattle-Tacoma.Intl.AP.727930_TMY3</v>
      </c>
      <c r="N373" s="18">
        <v>0</v>
      </c>
      <c r="O373" s="18">
        <v>0</v>
      </c>
      <c r="P373" s="18" t="str">
        <f>INDEX(Above_Ground_Wall_Con!$A$4:$A$19,MATCH(Model_Input_Builder!$C373,Above_Ground_Wall_Con!$D$4:$D$19,0),1)</f>
        <v>Wood-Framed - 2x4 - 16 in OC - R-0 Cavity</v>
      </c>
      <c r="Q373" s="18" t="str">
        <f>INDEX(Ceiling_And_Roof_Con!$A$3:$A$7,MATCH(Model_Input_Builder!$D373,Ceiling_And_Roof_Con!$D$3:$D$7,0),1)</f>
        <v>Attic - R38 Cavity Insulation</v>
      </c>
      <c r="R373" s="18" t="str">
        <f>INDEX(Foundation_And_Floor_Con!$A$4:$A$27,MATCH(Model_Input_Builder!$E373,Foundation_And_Floor_Con!$AI$4:$AI$27,0),1)</f>
        <v>Heated Basement - R15 Exterior Insulation</v>
      </c>
      <c r="S373" s="18" t="str">
        <f>INDEX(Windows!$A$4:$A$26,MATCH(Model_Input_Builder!$F373,Windows!$E$4:$E$26,0),1)</f>
        <v>Double, low-e, low SHGC, argon, non-metal</v>
      </c>
      <c r="T373" s="18">
        <f>INDEX(Windows!$C$4:$C$26,MATCH(Model_Input_Builder!$F373,Windows!$E$4:$E$26,0),1)</f>
        <v>0.27</v>
      </c>
      <c r="U373" s="18">
        <f>INDEX(Windows!$D$4:$D$26,MATCH(Model_Input_Builder!$F373,Windows!$E$4:$E$26,0),1)</f>
        <v>0.2</v>
      </c>
      <c r="V373" s="18" t="s">
        <v>278</v>
      </c>
      <c r="W373" s="18" t="s">
        <v>278</v>
      </c>
      <c r="X373" s="18" t="s">
        <v>347</v>
      </c>
      <c r="Y373" s="18" t="s">
        <v>33</v>
      </c>
      <c r="Z373" s="18" t="s">
        <v>34</v>
      </c>
      <c r="AA373" s="93">
        <f>INDEX(Duct_Leakage!$A$3:$A$6,MATCH(Model_Input_Builder!$G373,Duct_Leakage!$E$3:$E$6,0),1)</f>
        <v>0.06</v>
      </c>
      <c r="AB373" s="93">
        <f>INDEX(Duct_Leakage!$B$3:$B$6,MATCH(Model_Input_Builder!$G373,Duct_Leakage!$E$3:$E$6,0),1)</f>
        <v>0.03</v>
      </c>
      <c r="AC373" s="18">
        <v>30</v>
      </c>
      <c r="AD373" s="18">
        <v>30</v>
      </c>
      <c r="AE373" s="18" t="s">
        <v>68</v>
      </c>
      <c r="AF373" s="18" t="s">
        <v>36</v>
      </c>
      <c r="AG373" s="49">
        <v>0</v>
      </c>
      <c r="AH373" s="18">
        <v>0</v>
      </c>
      <c r="AI373" s="18" t="s">
        <v>68</v>
      </c>
      <c r="AJ373" s="18" t="s">
        <v>68</v>
      </c>
      <c r="AK373" s="18" t="s">
        <v>68</v>
      </c>
      <c r="AL373" s="18" t="s">
        <v>68</v>
      </c>
      <c r="AM373" s="18" t="s">
        <v>68</v>
      </c>
      <c r="AN373" s="18">
        <v>0</v>
      </c>
      <c r="AO373" s="18">
        <v>0</v>
      </c>
    </row>
    <row r="374" spans="1:41" x14ac:dyDescent="0.25">
      <c r="A374" s="118">
        <v>370</v>
      </c>
      <c r="B374" s="118">
        <v>4</v>
      </c>
      <c r="C374" s="118">
        <v>7</v>
      </c>
      <c r="D374" s="118">
        <v>3</v>
      </c>
      <c r="E374" s="118">
        <v>14</v>
      </c>
      <c r="F374" s="118">
        <v>17</v>
      </c>
      <c r="G374" s="118">
        <v>3</v>
      </c>
      <c r="H374" s="118">
        <v>3</v>
      </c>
      <c r="I374" s="118" t="s">
        <v>1184</v>
      </c>
      <c r="K374" s="116" t="s">
        <v>2152</v>
      </c>
      <c r="L374" s="18">
        <v>1</v>
      </c>
      <c r="M374" s="18" t="str">
        <f>INDEX(WeatherFiles!$A$14:$A$17,MATCH(Model_Input_Builder!$B374,WeatherFiles!$D$14:$D$17,0),1)</f>
        <v>USA_WA_Spokane.Intl.AP.727850_TMY3</v>
      </c>
      <c r="N374" s="18">
        <v>0</v>
      </c>
      <c r="O374" s="18">
        <v>0</v>
      </c>
      <c r="P374" s="18" t="str">
        <f>INDEX(Above_Ground_Wall_Con!$A$4:$A$19,MATCH(Model_Input_Builder!$C374,Above_Ground_Wall_Con!$D$4:$D$19,0),1)</f>
        <v>Wood-Framed - 2x6 - 24 in OC - R-19 Cavity - R-10 Header</v>
      </c>
      <c r="Q374" s="18" t="str">
        <f>INDEX(Ceiling_And_Roof_Con!$A$3:$A$7,MATCH(Model_Input_Builder!$D374,Ceiling_And_Roof_Con!$D$3:$D$7,0),1)</f>
        <v>Attic - R38 Cavity Insulation</v>
      </c>
      <c r="R374" s="18" t="str">
        <f>INDEX(Foundation_And_Floor_Con!$A$4:$A$27,MATCH(Model_Input_Builder!$E374,Foundation_And_Floor_Con!$AI$4:$AI$27,0),1)</f>
        <v>Heated Basement - R15 Exterior Insulation</v>
      </c>
      <c r="S374" s="18" t="str">
        <f>INDEX(Windows!$A$4:$A$26,MATCH(Model_Input_Builder!$F374,Windows!$E$4:$E$26,0),1)</f>
        <v>Double, low-e, low SHGC, argon, non-metal</v>
      </c>
      <c r="T374" s="18">
        <f>INDEX(Windows!$C$4:$C$26,MATCH(Model_Input_Builder!$F374,Windows!$E$4:$E$26,0),1)</f>
        <v>0.27</v>
      </c>
      <c r="U374" s="18">
        <f>INDEX(Windows!$D$4:$D$26,MATCH(Model_Input_Builder!$F374,Windows!$E$4:$E$26,0),1)</f>
        <v>0.2</v>
      </c>
      <c r="V374" s="18" t="s">
        <v>278</v>
      </c>
      <c r="W374" s="18" t="s">
        <v>278</v>
      </c>
      <c r="X374" s="18" t="s">
        <v>347</v>
      </c>
      <c r="Y374" s="18" t="s">
        <v>33</v>
      </c>
      <c r="Z374" s="18" t="s">
        <v>34</v>
      </c>
      <c r="AA374" s="93">
        <f>INDEX(Duct_Leakage!$A$3:$A$6,MATCH(Model_Input_Builder!$G374,Duct_Leakage!$E$3:$E$6,0),1)</f>
        <v>0.127</v>
      </c>
      <c r="AB374" s="93">
        <f>INDEX(Duct_Leakage!$B$3:$B$6,MATCH(Model_Input_Builder!$G374,Duct_Leakage!$E$3:$E$6,0),1)</f>
        <v>6.3E-2</v>
      </c>
      <c r="AC374" s="18">
        <v>30</v>
      </c>
      <c r="AD374" s="18">
        <v>30</v>
      </c>
      <c r="AE374" s="18" t="s">
        <v>68</v>
      </c>
      <c r="AF374" s="18" t="s">
        <v>36</v>
      </c>
      <c r="AG374" s="49">
        <v>0</v>
      </c>
      <c r="AH374" s="18">
        <v>0</v>
      </c>
      <c r="AI374" s="18" t="s">
        <v>68</v>
      </c>
      <c r="AJ374" s="18" t="s">
        <v>68</v>
      </c>
      <c r="AK374" s="18" t="s">
        <v>68</v>
      </c>
      <c r="AL374" s="18" t="s">
        <v>68</v>
      </c>
      <c r="AM374" s="18" t="s">
        <v>68</v>
      </c>
      <c r="AN374" s="18">
        <v>0</v>
      </c>
      <c r="AO374" s="18">
        <v>0</v>
      </c>
    </row>
    <row r="375" spans="1:41" x14ac:dyDescent="0.25">
      <c r="A375" s="118">
        <v>371</v>
      </c>
      <c r="B375" s="118">
        <v>4</v>
      </c>
      <c r="C375" s="118">
        <v>7</v>
      </c>
      <c r="D375" s="118">
        <v>1</v>
      </c>
      <c r="E375" s="118">
        <v>16</v>
      </c>
      <c r="F375" s="118">
        <v>11</v>
      </c>
      <c r="G375" s="118">
        <v>2</v>
      </c>
      <c r="H375" s="118">
        <v>2</v>
      </c>
      <c r="I375" s="118" t="s">
        <v>1185</v>
      </c>
      <c r="K375" s="116" t="s">
        <v>2153</v>
      </c>
      <c r="L375" s="18">
        <v>1</v>
      </c>
      <c r="M375" s="18" t="str">
        <f>INDEX(WeatherFiles!$A$14:$A$17,MATCH(Model_Input_Builder!$B375,WeatherFiles!$D$14:$D$17,0),1)</f>
        <v>USA_WA_Spokane.Intl.AP.727850_TMY3</v>
      </c>
      <c r="N375" s="18">
        <v>0</v>
      </c>
      <c r="O375" s="18">
        <v>0</v>
      </c>
      <c r="P375" s="18" t="str">
        <f>INDEX(Above_Ground_Wall_Con!$A$4:$A$19,MATCH(Model_Input_Builder!$C375,Above_Ground_Wall_Con!$D$4:$D$19,0),1)</f>
        <v>Wood-Framed - 2x6 - 24 in OC - R-19 Cavity - R-10 Header</v>
      </c>
      <c r="Q375" s="18" t="str">
        <f>INDEX(Ceiling_And_Roof_Con!$A$3:$A$7,MATCH(Model_Input_Builder!$D375,Ceiling_And_Roof_Con!$D$3:$D$7,0),1)</f>
        <v>Attic - R0 Cavity Insulation</v>
      </c>
      <c r="R375" s="18" t="str">
        <f>INDEX(Foundation_And_Floor_Con!$A$4:$A$27,MATCH(Model_Input_Builder!$E375,Foundation_And_Floor_Con!$AI$4:$AI$27,0),1)</f>
        <v>Unheated Basement - R13 Cavity Insulation</v>
      </c>
      <c r="S375" s="18" t="str">
        <f>INDEX(Windows!$A$4:$A$26,MATCH(Model_Input_Builder!$F375,Windows!$E$4:$E$26,0),1)</f>
        <v>Double, low-e, low SHGC, argon, metal, TB</v>
      </c>
      <c r="T375" s="18">
        <f>INDEX(Windows!$C$4:$C$26,MATCH(Model_Input_Builder!$F375,Windows!$E$4:$E$26,0),1)</f>
        <v>0.41</v>
      </c>
      <c r="U375" s="18">
        <f>INDEX(Windows!$D$4:$D$26,MATCH(Model_Input_Builder!$F375,Windows!$E$4:$E$26,0),1)</f>
        <v>0.23</v>
      </c>
      <c r="V375" s="18" t="s">
        <v>278</v>
      </c>
      <c r="W375" s="18" t="s">
        <v>278</v>
      </c>
      <c r="X375" s="18" t="s">
        <v>347</v>
      </c>
      <c r="Y375" s="18" t="s">
        <v>33</v>
      </c>
      <c r="Z375" s="18" t="s">
        <v>34</v>
      </c>
      <c r="AA375" s="93">
        <f>INDEX(Duct_Leakage!$A$3:$A$6,MATCH(Model_Input_Builder!$G375,Duct_Leakage!$E$3:$E$6,0),1)</f>
        <v>0.06</v>
      </c>
      <c r="AB375" s="93">
        <f>INDEX(Duct_Leakage!$B$3:$B$6,MATCH(Model_Input_Builder!$G375,Duct_Leakage!$E$3:$E$6,0),1)</f>
        <v>0.03</v>
      </c>
      <c r="AC375" s="18">
        <v>30</v>
      </c>
      <c r="AD375" s="18">
        <v>30</v>
      </c>
      <c r="AE375" s="18" t="s">
        <v>68</v>
      </c>
      <c r="AF375" s="18" t="s">
        <v>36</v>
      </c>
      <c r="AG375" s="49">
        <v>0</v>
      </c>
      <c r="AH375" s="18">
        <v>0</v>
      </c>
      <c r="AI375" s="18" t="s">
        <v>68</v>
      </c>
      <c r="AJ375" s="18" t="s">
        <v>68</v>
      </c>
      <c r="AK375" s="18" t="s">
        <v>68</v>
      </c>
      <c r="AL375" s="18" t="s">
        <v>68</v>
      </c>
      <c r="AM375" s="18" t="s">
        <v>68</v>
      </c>
      <c r="AN375" s="18">
        <v>0</v>
      </c>
      <c r="AO375" s="18">
        <v>0</v>
      </c>
    </row>
    <row r="376" spans="1:41" x14ac:dyDescent="0.25">
      <c r="A376" s="118">
        <v>372</v>
      </c>
      <c r="B376" s="118">
        <v>3</v>
      </c>
      <c r="C376" s="118">
        <v>8</v>
      </c>
      <c r="D376" s="118">
        <v>2</v>
      </c>
      <c r="E376" s="118">
        <v>11</v>
      </c>
      <c r="F376" s="118">
        <v>13</v>
      </c>
      <c r="G376" s="118">
        <v>1</v>
      </c>
      <c r="H376" s="118">
        <v>2</v>
      </c>
      <c r="I376" s="118" t="s">
        <v>1186</v>
      </c>
      <c r="K376" s="116" t="s">
        <v>2154</v>
      </c>
      <c r="L376" s="18">
        <v>1</v>
      </c>
      <c r="M376" s="18" t="str">
        <f>INDEX(WeatherFiles!$A$14:$A$17,MATCH(Model_Input_Builder!$B376,WeatherFiles!$D$14:$D$17,0),1)</f>
        <v>USA_WA_Seattle-Tacoma.Intl.AP.727930_TMY3</v>
      </c>
      <c r="N376" s="18">
        <v>0</v>
      </c>
      <c r="O376" s="18">
        <v>0</v>
      </c>
      <c r="P376" s="18" t="str">
        <f>INDEX(Above_Ground_Wall_Con!$A$4:$A$19,MATCH(Model_Input_Builder!$C376,Above_Ground_Wall_Con!$D$4:$D$19,0),1)</f>
        <v>Wood-Framed - 2x6 - 24 in OC - R-21 Cavity - R-10 Header</v>
      </c>
      <c r="Q376" s="18" t="str">
        <f>INDEX(Ceiling_And_Roof_Con!$A$3:$A$7,MATCH(Model_Input_Builder!$D376,Ceiling_And_Roof_Con!$D$3:$D$7,0),1)</f>
        <v>Attic - R30 Cavity Insulation</v>
      </c>
      <c r="R376" s="18" t="str">
        <f>INDEX(Foundation_And_Floor_Con!$A$4:$A$27,MATCH(Model_Input_Builder!$E376,Foundation_And_Floor_Con!$AI$4:$AI$27,0),1)</f>
        <v>Heated Basement - Uninsulated</v>
      </c>
      <c r="S376" s="18" t="str">
        <f>INDEX(Windows!$A$4:$A$26,MATCH(Model_Input_Builder!$F376,Windows!$E$4:$E$26,0),1)</f>
        <v>Double, clear, non-metal</v>
      </c>
      <c r="T376" s="18">
        <f>INDEX(Windows!$C$4:$C$26,MATCH(Model_Input_Builder!$F376,Windows!$E$4:$E$26,0),1)</f>
        <v>0.52</v>
      </c>
      <c r="U376" s="18">
        <f>INDEX(Windows!$D$4:$D$26,MATCH(Model_Input_Builder!$F376,Windows!$E$4:$E$26,0),1)</f>
        <v>0.56999999999999995</v>
      </c>
      <c r="V376" s="18" t="s">
        <v>278</v>
      </c>
      <c r="W376" s="18" t="s">
        <v>278</v>
      </c>
      <c r="X376" s="18" t="s">
        <v>347</v>
      </c>
      <c r="Y376" s="18" t="s">
        <v>33</v>
      </c>
      <c r="Z376" s="18" t="s">
        <v>34</v>
      </c>
      <c r="AA376" s="93">
        <f>INDEX(Duct_Leakage!$A$3:$A$6,MATCH(Model_Input_Builder!$G376,Duct_Leakage!$E$3:$E$6,0),1)</f>
        <v>0.03</v>
      </c>
      <c r="AB376" s="93">
        <f>INDEX(Duct_Leakage!$B$3:$B$6,MATCH(Model_Input_Builder!$G376,Duct_Leakage!$E$3:$E$6,0),1)</f>
        <v>1.4999999999999999E-2</v>
      </c>
      <c r="AC376" s="18">
        <v>30</v>
      </c>
      <c r="AD376" s="18">
        <v>30</v>
      </c>
      <c r="AE376" s="18" t="s">
        <v>68</v>
      </c>
      <c r="AF376" s="18" t="s">
        <v>36</v>
      </c>
      <c r="AG376" s="49">
        <v>0</v>
      </c>
      <c r="AH376" s="18">
        <v>0</v>
      </c>
      <c r="AI376" s="18" t="s">
        <v>68</v>
      </c>
      <c r="AJ376" s="18" t="s">
        <v>68</v>
      </c>
      <c r="AK376" s="18" t="s">
        <v>68</v>
      </c>
      <c r="AL376" s="18" t="s">
        <v>68</v>
      </c>
      <c r="AM376" s="18" t="s">
        <v>68</v>
      </c>
      <c r="AN376" s="18">
        <v>0</v>
      </c>
      <c r="AO376" s="18">
        <v>0</v>
      </c>
    </row>
    <row r="377" spans="1:41" x14ac:dyDescent="0.25">
      <c r="A377" s="118">
        <v>373</v>
      </c>
      <c r="B377" s="118">
        <v>3</v>
      </c>
      <c r="C377" s="118">
        <v>5</v>
      </c>
      <c r="D377" s="118">
        <v>1</v>
      </c>
      <c r="E377" s="118">
        <v>8</v>
      </c>
      <c r="F377" s="118">
        <v>17</v>
      </c>
      <c r="G377" s="118">
        <v>4</v>
      </c>
      <c r="H377" s="118">
        <v>3</v>
      </c>
      <c r="I377" s="118" t="s">
        <v>1187</v>
      </c>
      <c r="K377" s="116" t="s">
        <v>2155</v>
      </c>
      <c r="L377" s="18">
        <v>1</v>
      </c>
      <c r="M377" s="18" t="str">
        <f>INDEX(WeatherFiles!$A$14:$A$17,MATCH(Model_Input_Builder!$B377,WeatherFiles!$D$14:$D$17,0),1)</f>
        <v>USA_WA_Seattle-Tacoma.Intl.AP.727930_TMY3</v>
      </c>
      <c r="N377" s="18">
        <v>0</v>
      </c>
      <c r="O377" s="18">
        <v>0</v>
      </c>
      <c r="P377" s="18" t="str">
        <f>INDEX(Above_Ground_Wall_Con!$A$4:$A$19,MATCH(Model_Input_Builder!$C377,Above_Ground_Wall_Con!$D$4:$D$19,0),1)</f>
        <v>Wood-Framed - 2x6 - 16 in OC - R-19 Cavity</v>
      </c>
      <c r="Q377" s="18" t="str">
        <f>INDEX(Ceiling_And_Roof_Con!$A$3:$A$7,MATCH(Model_Input_Builder!$D377,Ceiling_And_Roof_Con!$D$3:$D$7,0),1)</f>
        <v>Attic - R0 Cavity Insulation</v>
      </c>
      <c r="R377" s="18" t="str">
        <f>INDEX(Foundation_And_Floor_Con!$A$4:$A$27,MATCH(Model_Input_Builder!$E377,Foundation_And_Floor_Con!$AI$4:$AI$27,0),1)</f>
        <v>Slab - R5 Under Full Slab with R5 Thermal Break</v>
      </c>
      <c r="S377" s="18" t="str">
        <f>INDEX(Windows!$A$4:$A$26,MATCH(Model_Input_Builder!$F377,Windows!$E$4:$E$26,0),1)</f>
        <v>Double, low-e, low SHGC, argon, non-metal</v>
      </c>
      <c r="T377" s="18">
        <f>INDEX(Windows!$C$4:$C$26,MATCH(Model_Input_Builder!$F377,Windows!$E$4:$E$26,0),1)</f>
        <v>0.27</v>
      </c>
      <c r="U377" s="18">
        <f>INDEX(Windows!$D$4:$D$26,MATCH(Model_Input_Builder!$F377,Windows!$E$4:$E$26,0),1)</f>
        <v>0.2</v>
      </c>
      <c r="V377" s="18" t="s">
        <v>278</v>
      </c>
      <c r="W377" s="18" t="s">
        <v>278</v>
      </c>
      <c r="X377" s="18" t="s">
        <v>347</v>
      </c>
      <c r="Y377" s="18" t="s">
        <v>33</v>
      </c>
      <c r="Z377" s="18" t="s">
        <v>34</v>
      </c>
      <c r="AA377" s="93">
        <f>INDEX(Duct_Leakage!$A$3:$A$6,MATCH(Model_Input_Builder!$G377,Duct_Leakage!$E$3:$E$6,0),1)</f>
        <v>0.18</v>
      </c>
      <c r="AB377" s="93">
        <f>INDEX(Duct_Leakage!$B$3:$B$6,MATCH(Model_Input_Builder!$G377,Duct_Leakage!$E$3:$E$6,0),1)</f>
        <v>0.09</v>
      </c>
      <c r="AC377" s="18">
        <v>30</v>
      </c>
      <c r="AD377" s="18">
        <v>30</v>
      </c>
      <c r="AE377" s="18" t="s">
        <v>68</v>
      </c>
      <c r="AF377" s="18" t="s">
        <v>36</v>
      </c>
      <c r="AG377" s="49">
        <v>0</v>
      </c>
      <c r="AH377" s="18">
        <v>0</v>
      </c>
      <c r="AI377" s="18" t="s">
        <v>68</v>
      </c>
      <c r="AJ377" s="18" t="s">
        <v>68</v>
      </c>
      <c r="AK377" s="18" t="s">
        <v>68</v>
      </c>
      <c r="AL377" s="18" t="s">
        <v>68</v>
      </c>
      <c r="AM377" s="18" t="s">
        <v>68</v>
      </c>
      <c r="AN377" s="18">
        <v>0</v>
      </c>
      <c r="AO377" s="18">
        <v>0</v>
      </c>
    </row>
    <row r="378" spans="1:41" x14ac:dyDescent="0.25">
      <c r="A378" s="118">
        <v>374</v>
      </c>
      <c r="B378" s="118">
        <v>2</v>
      </c>
      <c r="C378" s="118">
        <v>4</v>
      </c>
      <c r="D378" s="118">
        <v>1</v>
      </c>
      <c r="E378" s="118">
        <v>19</v>
      </c>
      <c r="F378" s="118">
        <v>20</v>
      </c>
      <c r="G378" s="118">
        <v>2</v>
      </c>
      <c r="H378" s="118">
        <v>3</v>
      </c>
      <c r="I378" s="118" t="s">
        <v>1188</v>
      </c>
      <c r="K378" s="116" t="s">
        <v>2156</v>
      </c>
      <c r="L378" s="18">
        <v>1</v>
      </c>
      <c r="M378" s="18" t="str">
        <f>INDEX(WeatherFiles!$A$14:$A$17,MATCH(Model_Input_Builder!$B378,WeatherFiles!$D$14:$D$17,0),1)</f>
        <v>USA_MT_Kalispell-Glacier.Park.Intl.AP.727790_TMY3</v>
      </c>
      <c r="N378" s="18">
        <v>0</v>
      </c>
      <c r="O378" s="18">
        <v>0</v>
      </c>
      <c r="P378" s="18" t="str">
        <f>INDEX(Above_Ground_Wall_Con!$A$4:$A$19,MATCH(Model_Input_Builder!$C378,Above_Ground_Wall_Con!$D$4:$D$19,0),1)</f>
        <v>Wood-Framed - 2x6 - 16 in OC - R-0 Cavity</v>
      </c>
      <c r="Q378" s="18" t="str">
        <f>INDEX(Ceiling_And_Roof_Con!$A$3:$A$7,MATCH(Model_Input_Builder!$D378,Ceiling_And_Roof_Con!$D$3:$D$7,0),1)</f>
        <v>Attic - R0 Cavity Insulation</v>
      </c>
      <c r="R378" s="18" t="str">
        <f>INDEX(Foundation_And_Floor_Con!$A$4:$A$27,MATCH(Model_Input_Builder!$E378,Foundation_And_Floor_Con!$AI$4:$AI$27,0),1)</f>
        <v>Unheated Basement - R38 Cavity Insulation</v>
      </c>
      <c r="S378" s="18" t="str">
        <f>INDEX(Windows!$A$4:$A$26,MATCH(Model_Input_Builder!$F378,Windows!$E$4:$E$26,0),1)</f>
        <v>Triple, low-e, low SHGC, argon, non-metal</v>
      </c>
      <c r="T378" s="18">
        <f>INDEX(Windows!$C$4:$C$26,MATCH(Model_Input_Builder!$F378,Windows!$E$4:$E$26,0),1)</f>
        <v>0.19</v>
      </c>
      <c r="U378" s="18">
        <f>INDEX(Windows!$D$4:$D$26,MATCH(Model_Input_Builder!$F378,Windows!$E$4:$E$26,0),1)</f>
        <v>0.18</v>
      </c>
      <c r="V378" s="18" t="s">
        <v>278</v>
      </c>
      <c r="W378" s="18" t="s">
        <v>278</v>
      </c>
      <c r="X378" s="18" t="s">
        <v>347</v>
      </c>
      <c r="Y378" s="18" t="s">
        <v>33</v>
      </c>
      <c r="Z378" s="18" t="s">
        <v>34</v>
      </c>
      <c r="AA378" s="93">
        <f>INDEX(Duct_Leakage!$A$3:$A$6,MATCH(Model_Input_Builder!$G378,Duct_Leakage!$E$3:$E$6,0),1)</f>
        <v>0.06</v>
      </c>
      <c r="AB378" s="93">
        <f>INDEX(Duct_Leakage!$B$3:$B$6,MATCH(Model_Input_Builder!$G378,Duct_Leakage!$E$3:$E$6,0),1)</f>
        <v>0.03</v>
      </c>
      <c r="AC378" s="18">
        <v>30</v>
      </c>
      <c r="AD378" s="18">
        <v>30</v>
      </c>
      <c r="AE378" s="18" t="s">
        <v>68</v>
      </c>
      <c r="AF378" s="18" t="s">
        <v>36</v>
      </c>
      <c r="AG378" s="49">
        <v>0</v>
      </c>
      <c r="AH378" s="18">
        <v>0</v>
      </c>
      <c r="AI378" s="18" t="s">
        <v>68</v>
      </c>
      <c r="AJ378" s="18" t="s">
        <v>68</v>
      </c>
      <c r="AK378" s="18" t="s">
        <v>68</v>
      </c>
      <c r="AL378" s="18" t="s">
        <v>68</v>
      </c>
      <c r="AM378" s="18" t="s">
        <v>68</v>
      </c>
      <c r="AN378" s="18">
        <v>0</v>
      </c>
      <c r="AO378" s="18">
        <v>0</v>
      </c>
    </row>
    <row r="379" spans="1:41" x14ac:dyDescent="0.25">
      <c r="A379" s="118">
        <v>375</v>
      </c>
      <c r="B379" s="118">
        <v>3</v>
      </c>
      <c r="C379" s="118">
        <v>2</v>
      </c>
      <c r="D379" s="118">
        <v>4</v>
      </c>
      <c r="E379" s="118">
        <v>4</v>
      </c>
      <c r="F379" s="118">
        <v>8</v>
      </c>
      <c r="G379" s="118">
        <v>3</v>
      </c>
      <c r="H379" s="118">
        <v>1</v>
      </c>
      <c r="I379" s="118" t="s">
        <v>1189</v>
      </c>
      <c r="K379" s="116" t="s">
        <v>2157</v>
      </c>
      <c r="L379" s="18">
        <v>1</v>
      </c>
      <c r="M379" s="18" t="str">
        <f>INDEX(WeatherFiles!$A$14:$A$17,MATCH(Model_Input_Builder!$B379,WeatherFiles!$D$14:$D$17,0),1)</f>
        <v>USA_WA_Seattle-Tacoma.Intl.AP.727930_TMY3</v>
      </c>
      <c r="N379" s="18">
        <v>0</v>
      </c>
      <c r="O379" s="18">
        <v>0</v>
      </c>
      <c r="P379" s="18" t="str">
        <f>INDEX(Above_Ground_Wall_Con!$A$4:$A$19,MATCH(Model_Input_Builder!$C379,Above_Ground_Wall_Con!$D$4:$D$19,0),1)</f>
        <v>Wood-Framed - 2x4 - 16 in OC - R-11 Cavity</v>
      </c>
      <c r="Q379" s="18" t="str">
        <f>INDEX(Ceiling_And_Roof_Con!$A$3:$A$7,MATCH(Model_Input_Builder!$D379,Ceiling_And_Roof_Con!$D$3:$D$7,0),1)</f>
        <v>Attic - R49 Cavity Insulation</v>
      </c>
      <c r="R379" s="18" t="str">
        <f>INDEX(Foundation_And_Floor_Con!$A$4:$A$27,MATCH(Model_Input_Builder!$E379,Foundation_And_Floor_Con!$AI$4:$AI$27,0),1)</f>
        <v>Vented Crawlspace - R30 Cavity Insulation</v>
      </c>
      <c r="S379" s="18" t="str">
        <f>INDEX(Windows!$A$4:$A$26,MATCH(Model_Input_Builder!$F379,Windows!$E$4:$E$26,0),1)</f>
        <v>Double, tint, metal, TB</v>
      </c>
      <c r="T379" s="18">
        <f>INDEX(Windows!$C$4:$C$26,MATCH(Model_Input_Builder!$F379,Windows!$E$4:$E$26,0),1)</f>
        <v>0.6</v>
      </c>
      <c r="U379" s="18">
        <f>INDEX(Windows!$D$4:$D$26,MATCH(Model_Input_Builder!$F379,Windows!$E$4:$E$26,0),1)</f>
        <v>0.51</v>
      </c>
      <c r="V379" s="18" t="s">
        <v>278</v>
      </c>
      <c r="W379" s="18" t="s">
        <v>278</v>
      </c>
      <c r="X379" s="18" t="s">
        <v>347</v>
      </c>
      <c r="Y379" s="18" t="s">
        <v>33</v>
      </c>
      <c r="Z379" s="18" t="s">
        <v>34</v>
      </c>
      <c r="AA379" s="93">
        <f>INDEX(Duct_Leakage!$A$3:$A$6,MATCH(Model_Input_Builder!$G379,Duct_Leakage!$E$3:$E$6,0),1)</f>
        <v>0.127</v>
      </c>
      <c r="AB379" s="93">
        <f>INDEX(Duct_Leakage!$B$3:$B$6,MATCH(Model_Input_Builder!$G379,Duct_Leakage!$E$3:$E$6,0),1)</f>
        <v>6.3E-2</v>
      </c>
      <c r="AC379" s="18">
        <v>30</v>
      </c>
      <c r="AD379" s="18">
        <v>30</v>
      </c>
      <c r="AE379" s="18" t="s">
        <v>68</v>
      </c>
      <c r="AF379" s="18" t="s">
        <v>36</v>
      </c>
      <c r="AG379" s="49">
        <v>0</v>
      </c>
      <c r="AH379" s="18">
        <v>0</v>
      </c>
      <c r="AI379" s="18" t="s">
        <v>68</v>
      </c>
      <c r="AJ379" s="18" t="s">
        <v>68</v>
      </c>
      <c r="AK379" s="18" t="s">
        <v>68</v>
      </c>
      <c r="AL379" s="18" t="s">
        <v>68</v>
      </c>
      <c r="AM379" s="18" t="s">
        <v>68</v>
      </c>
      <c r="AN379" s="18">
        <v>0</v>
      </c>
      <c r="AO379" s="18">
        <v>0</v>
      </c>
    </row>
    <row r="380" spans="1:41" x14ac:dyDescent="0.25">
      <c r="A380" s="118">
        <v>376</v>
      </c>
      <c r="B380" s="118">
        <v>2</v>
      </c>
      <c r="C380" s="118">
        <v>2</v>
      </c>
      <c r="D380" s="118">
        <v>3</v>
      </c>
      <c r="E380" s="118">
        <v>5</v>
      </c>
      <c r="F380" s="118">
        <v>18</v>
      </c>
      <c r="G380" s="118">
        <v>1</v>
      </c>
      <c r="H380" s="118">
        <v>2</v>
      </c>
      <c r="I380" s="118" t="s">
        <v>1190</v>
      </c>
      <c r="K380" s="116" t="s">
        <v>2158</v>
      </c>
      <c r="L380" s="18">
        <v>1</v>
      </c>
      <c r="M380" s="18" t="str">
        <f>INDEX(WeatherFiles!$A$14:$A$17,MATCH(Model_Input_Builder!$B380,WeatherFiles!$D$14:$D$17,0),1)</f>
        <v>USA_MT_Kalispell-Glacier.Park.Intl.AP.727790_TMY3</v>
      </c>
      <c r="N380" s="18">
        <v>0</v>
      </c>
      <c r="O380" s="18">
        <v>0</v>
      </c>
      <c r="P380" s="18" t="str">
        <f>INDEX(Above_Ground_Wall_Con!$A$4:$A$19,MATCH(Model_Input_Builder!$C380,Above_Ground_Wall_Con!$D$4:$D$19,0),1)</f>
        <v>Wood-Framed - 2x4 - 16 in OC - R-11 Cavity</v>
      </c>
      <c r="Q380" s="18" t="str">
        <f>INDEX(Ceiling_And_Roof_Con!$A$3:$A$7,MATCH(Model_Input_Builder!$D380,Ceiling_And_Roof_Con!$D$3:$D$7,0),1)</f>
        <v>Attic - R38 Cavity Insulation</v>
      </c>
      <c r="R380" s="18" t="str">
        <f>INDEX(Foundation_And_Floor_Con!$A$4:$A$27,MATCH(Model_Input_Builder!$E380,Foundation_And_Floor_Con!$AI$4:$AI$27,0),1)</f>
        <v>Vented Crawlspace - R38 Cavity Insulation</v>
      </c>
      <c r="S380" s="18" t="str">
        <f>INDEX(Windows!$A$4:$A$26,MATCH(Model_Input_Builder!$F380,Windows!$E$4:$E$26,0),1)</f>
        <v>Triple, low-e, high SHGC, argon, non-metal</v>
      </c>
      <c r="T380" s="18">
        <f>INDEX(Windows!$C$4:$C$26,MATCH(Model_Input_Builder!$F380,Windows!$E$4:$E$26,0),1)</f>
        <v>0.2</v>
      </c>
      <c r="U380" s="18">
        <f>INDEX(Windows!$D$4:$D$26,MATCH(Model_Input_Builder!$F380,Windows!$E$4:$E$26,0),1)</f>
        <v>0.41</v>
      </c>
      <c r="V380" s="18" t="s">
        <v>278</v>
      </c>
      <c r="W380" s="18" t="s">
        <v>278</v>
      </c>
      <c r="X380" s="18" t="s">
        <v>347</v>
      </c>
      <c r="Y380" s="18" t="s">
        <v>33</v>
      </c>
      <c r="Z380" s="18" t="s">
        <v>34</v>
      </c>
      <c r="AA380" s="93">
        <f>INDEX(Duct_Leakage!$A$3:$A$6,MATCH(Model_Input_Builder!$G380,Duct_Leakage!$E$3:$E$6,0),1)</f>
        <v>0.03</v>
      </c>
      <c r="AB380" s="93">
        <f>INDEX(Duct_Leakage!$B$3:$B$6,MATCH(Model_Input_Builder!$G380,Duct_Leakage!$E$3:$E$6,0),1)</f>
        <v>1.4999999999999999E-2</v>
      </c>
      <c r="AC380" s="18">
        <v>30</v>
      </c>
      <c r="AD380" s="18">
        <v>30</v>
      </c>
      <c r="AE380" s="18" t="s">
        <v>68</v>
      </c>
      <c r="AF380" s="18" t="s">
        <v>36</v>
      </c>
      <c r="AG380" s="49">
        <v>0</v>
      </c>
      <c r="AH380" s="18">
        <v>0</v>
      </c>
      <c r="AI380" s="18" t="s">
        <v>68</v>
      </c>
      <c r="AJ380" s="18" t="s">
        <v>68</v>
      </c>
      <c r="AK380" s="18" t="s">
        <v>68</v>
      </c>
      <c r="AL380" s="18" t="s">
        <v>68</v>
      </c>
      <c r="AM380" s="18" t="s">
        <v>68</v>
      </c>
      <c r="AN380" s="18">
        <v>0</v>
      </c>
      <c r="AO380" s="18">
        <v>0</v>
      </c>
    </row>
    <row r="381" spans="1:41" x14ac:dyDescent="0.25">
      <c r="A381" s="118">
        <v>377</v>
      </c>
      <c r="B381" s="118">
        <v>2</v>
      </c>
      <c r="C381" s="118">
        <v>1</v>
      </c>
      <c r="D381" s="118">
        <v>4</v>
      </c>
      <c r="E381" s="118">
        <v>6</v>
      </c>
      <c r="F381" s="118">
        <v>7</v>
      </c>
      <c r="G381" s="118">
        <v>1</v>
      </c>
      <c r="H381" s="118">
        <v>4</v>
      </c>
      <c r="I381" s="118" t="s">
        <v>1191</v>
      </c>
      <c r="K381" s="116" t="s">
        <v>2159</v>
      </c>
      <c r="L381" s="18">
        <v>1</v>
      </c>
      <c r="M381" s="18" t="str">
        <f>INDEX(WeatherFiles!$A$14:$A$17,MATCH(Model_Input_Builder!$B381,WeatherFiles!$D$14:$D$17,0),1)</f>
        <v>USA_MT_Kalispell-Glacier.Park.Intl.AP.727790_TMY3</v>
      </c>
      <c r="N381" s="18">
        <v>0</v>
      </c>
      <c r="O381" s="18">
        <v>0</v>
      </c>
      <c r="P381" s="18" t="str">
        <f>INDEX(Above_Ground_Wall_Con!$A$4:$A$19,MATCH(Model_Input_Builder!$C381,Above_Ground_Wall_Con!$D$4:$D$19,0),1)</f>
        <v>Wood-Framed - 2x4 - 16 in OC - R-0 Cavity</v>
      </c>
      <c r="Q381" s="18" t="str">
        <f>INDEX(Ceiling_And_Roof_Con!$A$3:$A$7,MATCH(Model_Input_Builder!$D381,Ceiling_And_Roof_Con!$D$3:$D$7,0),1)</f>
        <v>Attic - R49 Cavity Insulation</v>
      </c>
      <c r="R381" s="18" t="str">
        <f>INDEX(Foundation_And_Floor_Con!$A$4:$A$27,MATCH(Model_Input_Builder!$E381,Foundation_And_Floor_Con!$AI$4:$AI$27,0),1)</f>
        <v>Slab - Uninsulated</v>
      </c>
      <c r="S381" s="18" t="str">
        <f>INDEX(Windows!$A$4:$A$26,MATCH(Model_Input_Builder!$F381,Windows!$E$4:$E$26,0),1)</f>
        <v>Double, clear, metal, TB</v>
      </c>
      <c r="T381" s="18">
        <f>INDEX(Windows!$C$4:$C$26,MATCH(Model_Input_Builder!$F381,Windows!$E$4:$E$26,0),1)</f>
        <v>0.6</v>
      </c>
      <c r="U381" s="18">
        <f>INDEX(Windows!$D$4:$D$26,MATCH(Model_Input_Builder!$F381,Windows!$E$4:$E$26,0),1)</f>
        <v>0.62</v>
      </c>
      <c r="V381" s="18" t="s">
        <v>278</v>
      </c>
      <c r="W381" s="18" t="s">
        <v>278</v>
      </c>
      <c r="X381" s="18" t="s">
        <v>347</v>
      </c>
      <c r="Y381" s="18" t="s">
        <v>33</v>
      </c>
      <c r="Z381" s="18" t="s">
        <v>34</v>
      </c>
      <c r="AA381" s="93">
        <f>INDEX(Duct_Leakage!$A$3:$A$6,MATCH(Model_Input_Builder!$G381,Duct_Leakage!$E$3:$E$6,0),1)</f>
        <v>0.03</v>
      </c>
      <c r="AB381" s="93">
        <f>INDEX(Duct_Leakage!$B$3:$B$6,MATCH(Model_Input_Builder!$G381,Duct_Leakage!$E$3:$E$6,0),1)</f>
        <v>1.4999999999999999E-2</v>
      </c>
      <c r="AC381" s="18">
        <v>30</v>
      </c>
      <c r="AD381" s="18">
        <v>30</v>
      </c>
      <c r="AE381" s="18" t="s">
        <v>68</v>
      </c>
      <c r="AF381" s="18" t="s">
        <v>36</v>
      </c>
      <c r="AG381" s="49">
        <v>0</v>
      </c>
      <c r="AH381" s="18">
        <v>0</v>
      </c>
      <c r="AI381" s="18" t="s">
        <v>68</v>
      </c>
      <c r="AJ381" s="18" t="s">
        <v>68</v>
      </c>
      <c r="AK381" s="18" t="s">
        <v>68</v>
      </c>
      <c r="AL381" s="18" t="s">
        <v>68</v>
      </c>
      <c r="AM381" s="18" t="s">
        <v>68</v>
      </c>
      <c r="AN381" s="18">
        <v>0</v>
      </c>
      <c r="AO381" s="18">
        <v>0</v>
      </c>
    </row>
    <row r="382" spans="1:41" x14ac:dyDescent="0.25">
      <c r="A382" s="118">
        <v>378</v>
      </c>
      <c r="B382" s="118">
        <v>3</v>
      </c>
      <c r="C382" s="118">
        <v>7</v>
      </c>
      <c r="D382" s="118">
        <v>2</v>
      </c>
      <c r="E382" s="118">
        <v>16</v>
      </c>
      <c r="F382" s="118">
        <v>5</v>
      </c>
      <c r="G382" s="118">
        <v>3</v>
      </c>
      <c r="H382" s="118">
        <v>2</v>
      </c>
      <c r="I382" s="118" t="s">
        <v>1192</v>
      </c>
      <c r="K382" s="116" t="s">
        <v>2160</v>
      </c>
      <c r="L382" s="18">
        <v>1</v>
      </c>
      <c r="M382" s="18" t="str">
        <f>INDEX(WeatherFiles!$A$14:$A$17,MATCH(Model_Input_Builder!$B382,WeatherFiles!$D$14:$D$17,0),1)</f>
        <v>USA_WA_Seattle-Tacoma.Intl.AP.727930_TMY3</v>
      </c>
      <c r="N382" s="18">
        <v>0</v>
      </c>
      <c r="O382" s="18">
        <v>0</v>
      </c>
      <c r="P382" s="18" t="str">
        <f>INDEX(Above_Ground_Wall_Con!$A$4:$A$19,MATCH(Model_Input_Builder!$C382,Above_Ground_Wall_Con!$D$4:$D$19,0),1)</f>
        <v>Wood-Framed - 2x6 - 24 in OC - R-19 Cavity - R-10 Header</v>
      </c>
      <c r="Q382" s="18" t="str">
        <f>INDEX(Ceiling_And_Roof_Con!$A$3:$A$7,MATCH(Model_Input_Builder!$D382,Ceiling_And_Roof_Con!$D$3:$D$7,0),1)</f>
        <v>Attic - R30 Cavity Insulation</v>
      </c>
      <c r="R382" s="18" t="str">
        <f>INDEX(Foundation_And_Floor_Con!$A$4:$A$27,MATCH(Model_Input_Builder!$E382,Foundation_And_Floor_Con!$AI$4:$AI$27,0),1)</f>
        <v>Unheated Basement - R13 Cavity Insulation</v>
      </c>
      <c r="S382" s="18" t="str">
        <f>INDEX(Windows!$A$4:$A$26,MATCH(Model_Input_Builder!$F382,Windows!$E$4:$E$26,0),1)</f>
        <v>Double, low-e, medium SHGC, argon, metal</v>
      </c>
      <c r="T382" s="18">
        <f>INDEX(Windows!$C$4:$C$26,MATCH(Model_Input_Builder!$F382,Windows!$E$4:$E$26,0),1)</f>
        <v>0.64</v>
      </c>
      <c r="U382" s="18">
        <f>INDEX(Windows!$D$4:$D$26,MATCH(Model_Input_Builder!$F382,Windows!$E$4:$E$26,0),1)</f>
        <v>0.38</v>
      </c>
      <c r="V382" s="18" t="s">
        <v>278</v>
      </c>
      <c r="W382" s="18" t="s">
        <v>278</v>
      </c>
      <c r="X382" s="18" t="s">
        <v>347</v>
      </c>
      <c r="Y382" s="18" t="s">
        <v>33</v>
      </c>
      <c r="Z382" s="18" t="s">
        <v>34</v>
      </c>
      <c r="AA382" s="93">
        <f>INDEX(Duct_Leakage!$A$3:$A$6,MATCH(Model_Input_Builder!$G382,Duct_Leakage!$E$3:$E$6,0),1)</f>
        <v>0.127</v>
      </c>
      <c r="AB382" s="93">
        <f>INDEX(Duct_Leakage!$B$3:$B$6,MATCH(Model_Input_Builder!$G382,Duct_Leakage!$E$3:$E$6,0),1)</f>
        <v>6.3E-2</v>
      </c>
      <c r="AC382" s="18">
        <v>30</v>
      </c>
      <c r="AD382" s="18">
        <v>30</v>
      </c>
      <c r="AE382" s="18" t="s">
        <v>68</v>
      </c>
      <c r="AF382" s="18" t="s">
        <v>36</v>
      </c>
      <c r="AG382" s="49">
        <v>0</v>
      </c>
      <c r="AH382" s="18">
        <v>0</v>
      </c>
      <c r="AI382" s="18" t="s">
        <v>68</v>
      </c>
      <c r="AJ382" s="18" t="s">
        <v>68</v>
      </c>
      <c r="AK382" s="18" t="s">
        <v>68</v>
      </c>
      <c r="AL382" s="18" t="s">
        <v>68</v>
      </c>
      <c r="AM382" s="18" t="s">
        <v>68</v>
      </c>
      <c r="AN382" s="18">
        <v>0</v>
      </c>
      <c r="AO382" s="18">
        <v>0</v>
      </c>
    </row>
    <row r="383" spans="1:41" x14ac:dyDescent="0.25">
      <c r="A383" s="118">
        <v>379</v>
      </c>
      <c r="B383" s="118">
        <v>3</v>
      </c>
      <c r="C383" s="118">
        <v>7</v>
      </c>
      <c r="D383" s="118">
        <v>3</v>
      </c>
      <c r="E383" s="118">
        <v>9</v>
      </c>
      <c r="F383" s="118">
        <v>13</v>
      </c>
      <c r="G383" s="118">
        <v>4</v>
      </c>
      <c r="H383" s="118">
        <v>3</v>
      </c>
      <c r="I383" s="118" t="s">
        <v>1193</v>
      </c>
      <c r="K383" s="116" t="s">
        <v>2161</v>
      </c>
      <c r="L383" s="18">
        <v>1</v>
      </c>
      <c r="M383" s="18" t="str">
        <f>INDEX(WeatherFiles!$A$14:$A$17,MATCH(Model_Input_Builder!$B383,WeatherFiles!$D$14:$D$17,0),1)</f>
        <v>USA_WA_Seattle-Tacoma.Intl.AP.727930_TMY3</v>
      </c>
      <c r="N383" s="18">
        <v>0</v>
      </c>
      <c r="O383" s="18">
        <v>0</v>
      </c>
      <c r="P383" s="18" t="str">
        <f>INDEX(Above_Ground_Wall_Con!$A$4:$A$19,MATCH(Model_Input_Builder!$C383,Above_Ground_Wall_Con!$D$4:$D$19,0),1)</f>
        <v>Wood-Framed - 2x6 - 24 in OC - R-19 Cavity - R-10 Header</v>
      </c>
      <c r="Q383" s="18" t="str">
        <f>INDEX(Ceiling_And_Roof_Con!$A$3:$A$7,MATCH(Model_Input_Builder!$D383,Ceiling_And_Roof_Con!$D$3:$D$7,0),1)</f>
        <v>Attic - R38 Cavity Insulation</v>
      </c>
      <c r="R383" s="18" t="str">
        <f>INDEX(Foundation_And_Floor_Con!$A$4:$A$27,MATCH(Model_Input_Builder!$E383,Foundation_And_Floor_Con!$AI$4:$AI$27,0),1)</f>
        <v>Slab - R10 Perimeter with No Thermal Break</v>
      </c>
      <c r="S383" s="18" t="str">
        <f>INDEX(Windows!$A$4:$A$26,MATCH(Model_Input_Builder!$F383,Windows!$E$4:$E$26,0),1)</f>
        <v>Double, clear, non-metal</v>
      </c>
      <c r="T383" s="18">
        <f>INDEX(Windows!$C$4:$C$26,MATCH(Model_Input_Builder!$F383,Windows!$E$4:$E$26,0),1)</f>
        <v>0.52</v>
      </c>
      <c r="U383" s="18">
        <f>INDEX(Windows!$D$4:$D$26,MATCH(Model_Input_Builder!$F383,Windows!$E$4:$E$26,0),1)</f>
        <v>0.56999999999999995</v>
      </c>
      <c r="V383" s="18" t="s">
        <v>278</v>
      </c>
      <c r="W383" s="18" t="s">
        <v>278</v>
      </c>
      <c r="X383" s="18" t="s">
        <v>347</v>
      </c>
      <c r="Y383" s="18" t="s">
        <v>33</v>
      </c>
      <c r="Z383" s="18" t="s">
        <v>34</v>
      </c>
      <c r="AA383" s="93">
        <f>INDEX(Duct_Leakage!$A$3:$A$6,MATCH(Model_Input_Builder!$G383,Duct_Leakage!$E$3:$E$6,0),1)</f>
        <v>0.18</v>
      </c>
      <c r="AB383" s="93">
        <f>INDEX(Duct_Leakage!$B$3:$B$6,MATCH(Model_Input_Builder!$G383,Duct_Leakage!$E$3:$E$6,0),1)</f>
        <v>0.09</v>
      </c>
      <c r="AC383" s="18">
        <v>30</v>
      </c>
      <c r="AD383" s="18">
        <v>30</v>
      </c>
      <c r="AE383" s="18" t="s">
        <v>68</v>
      </c>
      <c r="AF383" s="18" t="s">
        <v>36</v>
      </c>
      <c r="AG383" s="49">
        <v>0</v>
      </c>
      <c r="AH383" s="18">
        <v>0</v>
      </c>
      <c r="AI383" s="18" t="s">
        <v>68</v>
      </c>
      <c r="AJ383" s="18" t="s">
        <v>68</v>
      </c>
      <c r="AK383" s="18" t="s">
        <v>68</v>
      </c>
      <c r="AL383" s="18" t="s">
        <v>68</v>
      </c>
      <c r="AM383" s="18" t="s">
        <v>68</v>
      </c>
      <c r="AN383" s="18">
        <v>0</v>
      </c>
      <c r="AO383" s="18">
        <v>0</v>
      </c>
    </row>
    <row r="384" spans="1:41" x14ac:dyDescent="0.25">
      <c r="A384" s="118">
        <v>380</v>
      </c>
      <c r="B384" s="118">
        <v>2</v>
      </c>
      <c r="C384" s="118">
        <v>8</v>
      </c>
      <c r="D384" s="118">
        <v>3</v>
      </c>
      <c r="E384" s="118">
        <v>5</v>
      </c>
      <c r="F384" s="118">
        <v>19</v>
      </c>
      <c r="G384" s="118">
        <v>4</v>
      </c>
      <c r="H384" s="118">
        <v>3</v>
      </c>
      <c r="I384" s="118" t="s">
        <v>1194</v>
      </c>
      <c r="K384" s="116" t="s">
        <v>2162</v>
      </c>
      <c r="L384" s="18">
        <v>1</v>
      </c>
      <c r="M384" s="18" t="str">
        <f>INDEX(WeatherFiles!$A$14:$A$17,MATCH(Model_Input_Builder!$B384,WeatherFiles!$D$14:$D$17,0),1)</f>
        <v>USA_MT_Kalispell-Glacier.Park.Intl.AP.727790_TMY3</v>
      </c>
      <c r="N384" s="18">
        <v>0</v>
      </c>
      <c r="O384" s="18">
        <v>0</v>
      </c>
      <c r="P384" s="18" t="str">
        <f>INDEX(Above_Ground_Wall_Con!$A$4:$A$19,MATCH(Model_Input_Builder!$C384,Above_Ground_Wall_Con!$D$4:$D$19,0),1)</f>
        <v>Wood-Framed - 2x6 - 24 in OC - R-21 Cavity - R-10 Header</v>
      </c>
      <c r="Q384" s="18" t="str">
        <f>INDEX(Ceiling_And_Roof_Con!$A$3:$A$7,MATCH(Model_Input_Builder!$D384,Ceiling_And_Roof_Con!$D$3:$D$7,0),1)</f>
        <v>Attic - R38 Cavity Insulation</v>
      </c>
      <c r="R384" s="18" t="str">
        <f>INDEX(Foundation_And_Floor_Con!$A$4:$A$27,MATCH(Model_Input_Builder!$E384,Foundation_And_Floor_Con!$AI$4:$AI$27,0),1)</f>
        <v>Vented Crawlspace - R38 Cavity Insulation</v>
      </c>
      <c r="S384" s="18" t="str">
        <f>INDEX(Windows!$A$4:$A$26,MATCH(Model_Input_Builder!$F384,Windows!$E$4:$E$26,0),1)</f>
        <v>Triple, low-e, medium SHGC, argon, non-metal</v>
      </c>
      <c r="T384" s="18">
        <f>INDEX(Windows!$C$4:$C$26,MATCH(Model_Input_Builder!$F384,Windows!$E$4:$E$26,0),1)</f>
        <v>0.19</v>
      </c>
      <c r="U384" s="18">
        <f>INDEX(Windows!$D$4:$D$26,MATCH(Model_Input_Builder!$F384,Windows!$E$4:$E$26,0),1)</f>
        <v>0.28000000000000003</v>
      </c>
      <c r="V384" s="18" t="s">
        <v>278</v>
      </c>
      <c r="W384" s="18" t="s">
        <v>278</v>
      </c>
      <c r="X384" s="18" t="s">
        <v>347</v>
      </c>
      <c r="Y384" s="18" t="s">
        <v>33</v>
      </c>
      <c r="Z384" s="18" t="s">
        <v>34</v>
      </c>
      <c r="AA384" s="93">
        <f>INDEX(Duct_Leakage!$A$3:$A$6,MATCH(Model_Input_Builder!$G384,Duct_Leakage!$E$3:$E$6,0),1)</f>
        <v>0.18</v>
      </c>
      <c r="AB384" s="93">
        <f>INDEX(Duct_Leakage!$B$3:$B$6,MATCH(Model_Input_Builder!$G384,Duct_Leakage!$E$3:$E$6,0),1)</f>
        <v>0.09</v>
      </c>
      <c r="AC384" s="18">
        <v>30</v>
      </c>
      <c r="AD384" s="18">
        <v>30</v>
      </c>
      <c r="AE384" s="18" t="s">
        <v>68</v>
      </c>
      <c r="AF384" s="18" t="s">
        <v>36</v>
      </c>
      <c r="AG384" s="49">
        <v>0</v>
      </c>
      <c r="AH384" s="18">
        <v>0</v>
      </c>
      <c r="AI384" s="18" t="s">
        <v>68</v>
      </c>
      <c r="AJ384" s="18" t="s">
        <v>68</v>
      </c>
      <c r="AK384" s="18" t="s">
        <v>68</v>
      </c>
      <c r="AL384" s="18" t="s">
        <v>68</v>
      </c>
      <c r="AM384" s="18" t="s">
        <v>68</v>
      </c>
      <c r="AN384" s="18">
        <v>0</v>
      </c>
      <c r="AO384" s="18">
        <v>0</v>
      </c>
    </row>
    <row r="385" spans="1:41" x14ac:dyDescent="0.25">
      <c r="A385" s="118">
        <v>381</v>
      </c>
      <c r="B385" s="118">
        <v>3</v>
      </c>
      <c r="C385" s="118">
        <v>6</v>
      </c>
      <c r="D385" s="118">
        <v>5</v>
      </c>
      <c r="E385" s="118">
        <v>12</v>
      </c>
      <c r="F385" s="118">
        <v>12</v>
      </c>
      <c r="G385" s="118">
        <v>1</v>
      </c>
      <c r="H385" s="118">
        <v>3</v>
      </c>
      <c r="I385" s="118" t="s">
        <v>1195</v>
      </c>
      <c r="K385" s="116" t="s">
        <v>2163</v>
      </c>
      <c r="L385" s="18">
        <v>1</v>
      </c>
      <c r="M385" s="18" t="str">
        <f>INDEX(WeatherFiles!$A$14:$A$17,MATCH(Model_Input_Builder!$B385,WeatherFiles!$D$14:$D$17,0),1)</f>
        <v>USA_WA_Seattle-Tacoma.Intl.AP.727930_TMY3</v>
      </c>
      <c r="N385" s="18">
        <v>0</v>
      </c>
      <c r="O385" s="18">
        <v>0</v>
      </c>
      <c r="P385" s="18" t="str">
        <f>INDEX(Above_Ground_Wall_Con!$A$4:$A$19,MATCH(Model_Input_Builder!$C385,Above_Ground_Wall_Con!$D$4:$D$19,0),1)</f>
        <v>Wood-Framed - 2x6 - 16 in OC - R-21 Cavity</v>
      </c>
      <c r="Q385" s="18" t="str">
        <f>INDEX(Ceiling_And_Roof_Con!$A$3:$A$7,MATCH(Model_Input_Builder!$D385,Ceiling_And_Roof_Con!$D$3:$D$7,0),1)</f>
        <v>Attic - R60 Cavity Insulation</v>
      </c>
      <c r="R385" s="18" t="str">
        <f>INDEX(Foundation_And_Floor_Con!$A$4:$A$27,MATCH(Model_Input_Builder!$E385,Foundation_And_Floor_Con!$AI$4:$AI$27,0),1)</f>
        <v>Heated Basement - R5 Exterior Insulation</v>
      </c>
      <c r="S385" s="18" t="str">
        <f>INDEX(Windows!$A$4:$A$26,MATCH(Model_Input_Builder!$F385,Windows!$E$4:$E$26,0),1)</f>
        <v>Single, clear, non-metal</v>
      </c>
      <c r="T385" s="18">
        <f>INDEX(Windows!$C$4:$C$26,MATCH(Model_Input_Builder!$F385,Windows!$E$4:$E$26,0),1)</f>
        <v>0.88</v>
      </c>
      <c r="U385" s="18">
        <f>INDEX(Windows!$D$4:$D$26,MATCH(Model_Input_Builder!$F385,Windows!$E$4:$E$26,0),1)</f>
        <v>0.64</v>
      </c>
      <c r="V385" s="18" t="s">
        <v>278</v>
      </c>
      <c r="W385" s="18" t="s">
        <v>278</v>
      </c>
      <c r="X385" s="18" t="s">
        <v>347</v>
      </c>
      <c r="Y385" s="18" t="s">
        <v>33</v>
      </c>
      <c r="Z385" s="18" t="s">
        <v>34</v>
      </c>
      <c r="AA385" s="93">
        <f>INDEX(Duct_Leakage!$A$3:$A$6,MATCH(Model_Input_Builder!$G385,Duct_Leakage!$E$3:$E$6,0),1)</f>
        <v>0.03</v>
      </c>
      <c r="AB385" s="93">
        <f>INDEX(Duct_Leakage!$B$3:$B$6,MATCH(Model_Input_Builder!$G385,Duct_Leakage!$E$3:$E$6,0),1)</f>
        <v>1.4999999999999999E-2</v>
      </c>
      <c r="AC385" s="18">
        <v>30</v>
      </c>
      <c r="AD385" s="18">
        <v>30</v>
      </c>
      <c r="AE385" s="18" t="s">
        <v>68</v>
      </c>
      <c r="AF385" s="18" t="s">
        <v>36</v>
      </c>
      <c r="AG385" s="49">
        <v>0</v>
      </c>
      <c r="AH385" s="18">
        <v>0</v>
      </c>
      <c r="AI385" s="18" t="s">
        <v>68</v>
      </c>
      <c r="AJ385" s="18" t="s">
        <v>68</v>
      </c>
      <c r="AK385" s="18" t="s">
        <v>68</v>
      </c>
      <c r="AL385" s="18" t="s">
        <v>68</v>
      </c>
      <c r="AM385" s="18" t="s">
        <v>68</v>
      </c>
      <c r="AN385" s="18">
        <v>0</v>
      </c>
      <c r="AO385" s="18">
        <v>0</v>
      </c>
    </row>
    <row r="386" spans="1:41" x14ac:dyDescent="0.25">
      <c r="A386" s="118">
        <v>382</v>
      </c>
      <c r="B386" s="118">
        <v>2</v>
      </c>
      <c r="C386" s="118">
        <v>6</v>
      </c>
      <c r="D386" s="118">
        <v>1</v>
      </c>
      <c r="E386" s="118">
        <v>11</v>
      </c>
      <c r="F386" s="118">
        <v>17</v>
      </c>
      <c r="G386" s="118">
        <v>4</v>
      </c>
      <c r="H386" s="118">
        <v>4</v>
      </c>
      <c r="I386" s="118" t="s">
        <v>1196</v>
      </c>
      <c r="K386" s="116" t="s">
        <v>2164</v>
      </c>
      <c r="L386" s="18">
        <v>1</v>
      </c>
      <c r="M386" s="18" t="str">
        <f>INDEX(WeatherFiles!$A$14:$A$17,MATCH(Model_Input_Builder!$B386,WeatherFiles!$D$14:$D$17,0),1)</f>
        <v>USA_MT_Kalispell-Glacier.Park.Intl.AP.727790_TMY3</v>
      </c>
      <c r="N386" s="18">
        <v>0</v>
      </c>
      <c r="O386" s="18">
        <v>0</v>
      </c>
      <c r="P386" s="18" t="str">
        <f>INDEX(Above_Ground_Wall_Con!$A$4:$A$19,MATCH(Model_Input_Builder!$C386,Above_Ground_Wall_Con!$D$4:$D$19,0),1)</f>
        <v>Wood-Framed - 2x6 - 16 in OC - R-21 Cavity</v>
      </c>
      <c r="Q386" s="18" t="str">
        <f>INDEX(Ceiling_And_Roof_Con!$A$3:$A$7,MATCH(Model_Input_Builder!$D386,Ceiling_And_Roof_Con!$D$3:$D$7,0),1)</f>
        <v>Attic - R0 Cavity Insulation</v>
      </c>
      <c r="R386" s="18" t="str">
        <f>INDEX(Foundation_And_Floor_Con!$A$4:$A$27,MATCH(Model_Input_Builder!$E386,Foundation_And_Floor_Con!$AI$4:$AI$27,0),1)</f>
        <v>Heated Basement - Uninsulated</v>
      </c>
      <c r="S386" s="18" t="str">
        <f>INDEX(Windows!$A$4:$A$26,MATCH(Model_Input_Builder!$F386,Windows!$E$4:$E$26,0),1)</f>
        <v>Double, low-e, low SHGC, argon, non-metal</v>
      </c>
      <c r="T386" s="18">
        <f>INDEX(Windows!$C$4:$C$26,MATCH(Model_Input_Builder!$F386,Windows!$E$4:$E$26,0),1)</f>
        <v>0.27</v>
      </c>
      <c r="U386" s="18">
        <f>INDEX(Windows!$D$4:$D$26,MATCH(Model_Input_Builder!$F386,Windows!$E$4:$E$26,0),1)</f>
        <v>0.2</v>
      </c>
      <c r="V386" s="18" t="s">
        <v>278</v>
      </c>
      <c r="W386" s="18" t="s">
        <v>278</v>
      </c>
      <c r="X386" s="18" t="s">
        <v>347</v>
      </c>
      <c r="Y386" s="18" t="s">
        <v>33</v>
      </c>
      <c r="Z386" s="18" t="s">
        <v>34</v>
      </c>
      <c r="AA386" s="93">
        <f>INDEX(Duct_Leakage!$A$3:$A$6,MATCH(Model_Input_Builder!$G386,Duct_Leakage!$E$3:$E$6,0),1)</f>
        <v>0.18</v>
      </c>
      <c r="AB386" s="93">
        <f>INDEX(Duct_Leakage!$B$3:$B$6,MATCH(Model_Input_Builder!$G386,Duct_Leakage!$E$3:$E$6,0),1)</f>
        <v>0.09</v>
      </c>
      <c r="AC386" s="18">
        <v>30</v>
      </c>
      <c r="AD386" s="18">
        <v>30</v>
      </c>
      <c r="AE386" s="18" t="s">
        <v>68</v>
      </c>
      <c r="AF386" s="18" t="s">
        <v>36</v>
      </c>
      <c r="AG386" s="49">
        <v>0</v>
      </c>
      <c r="AH386" s="18">
        <v>0</v>
      </c>
      <c r="AI386" s="18" t="s">
        <v>68</v>
      </c>
      <c r="AJ386" s="18" t="s">
        <v>68</v>
      </c>
      <c r="AK386" s="18" t="s">
        <v>68</v>
      </c>
      <c r="AL386" s="18" t="s">
        <v>68</v>
      </c>
      <c r="AM386" s="18" t="s">
        <v>68</v>
      </c>
      <c r="AN386" s="18">
        <v>0</v>
      </c>
      <c r="AO386" s="18">
        <v>0</v>
      </c>
    </row>
    <row r="387" spans="1:41" x14ac:dyDescent="0.25">
      <c r="A387" s="118">
        <v>383</v>
      </c>
      <c r="B387" s="118">
        <v>4</v>
      </c>
      <c r="C387" s="118">
        <v>1</v>
      </c>
      <c r="D387" s="118">
        <v>4</v>
      </c>
      <c r="E387" s="118">
        <v>5</v>
      </c>
      <c r="F387" s="118">
        <v>6</v>
      </c>
      <c r="G387" s="118">
        <v>3</v>
      </c>
      <c r="H387" s="118">
        <v>1</v>
      </c>
      <c r="I387" s="118" t="s">
        <v>1197</v>
      </c>
      <c r="K387" s="116" t="s">
        <v>2165</v>
      </c>
      <c r="L387" s="18">
        <v>1</v>
      </c>
      <c r="M387" s="18" t="str">
        <f>INDEX(WeatherFiles!$A$14:$A$17,MATCH(Model_Input_Builder!$B387,WeatherFiles!$D$14:$D$17,0),1)</f>
        <v>USA_WA_Spokane.Intl.AP.727850_TMY3</v>
      </c>
      <c r="N387" s="18">
        <v>0</v>
      </c>
      <c r="O387" s="18">
        <v>0</v>
      </c>
      <c r="P387" s="18" t="str">
        <f>INDEX(Above_Ground_Wall_Con!$A$4:$A$19,MATCH(Model_Input_Builder!$C387,Above_Ground_Wall_Con!$D$4:$D$19,0),1)</f>
        <v>Wood-Framed - 2x4 - 16 in OC - R-0 Cavity</v>
      </c>
      <c r="Q387" s="18" t="str">
        <f>INDEX(Ceiling_And_Roof_Con!$A$3:$A$7,MATCH(Model_Input_Builder!$D387,Ceiling_And_Roof_Con!$D$3:$D$7,0),1)</f>
        <v>Attic - R49 Cavity Insulation</v>
      </c>
      <c r="R387" s="18" t="str">
        <f>INDEX(Foundation_And_Floor_Con!$A$4:$A$27,MATCH(Model_Input_Builder!$E387,Foundation_And_Floor_Con!$AI$4:$AI$27,0),1)</f>
        <v>Vented Crawlspace - R38 Cavity Insulation</v>
      </c>
      <c r="S387" s="18" t="str">
        <f>INDEX(Windows!$A$4:$A$26,MATCH(Model_Input_Builder!$F387,Windows!$E$4:$E$26,0),1)</f>
        <v>Double, low-e, low SHGC, argon, metal</v>
      </c>
      <c r="T387" s="18">
        <f>INDEX(Windows!$C$4:$C$26,MATCH(Model_Input_Builder!$F387,Windows!$E$4:$E$26,0),1)</f>
        <v>0.63</v>
      </c>
      <c r="U387" s="18">
        <f>INDEX(Windows!$D$4:$D$26,MATCH(Model_Input_Builder!$F387,Windows!$E$4:$E$26,0),1)</f>
        <v>0.26</v>
      </c>
      <c r="V387" s="18" t="s">
        <v>278</v>
      </c>
      <c r="W387" s="18" t="s">
        <v>278</v>
      </c>
      <c r="X387" s="18" t="s">
        <v>347</v>
      </c>
      <c r="Y387" s="18" t="s">
        <v>33</v>
      </c>
      <c r="Z387" s="18" t="s">
        <v>34</v>
      </c>
      <c r="AA387" s="93">
        <f>INDEX(Duct_Leakage!$A$3:$A$6,MATCH(Model_Input_Builder!$G387,Duct_Leakage!$E$3:$E$6,0),1)</f>
        <v>0.127</v>
      </c>
      <c r="AB387" s="93">
        <f>INDEX(Duct_Leakage!$B$3:$B$6,MATCH(Model_Input_Builder!$G387,Duct_Leakage!$E$3:$E$6,0),1)</f>
        <v>6.3E-2</v>
      </c>
      <c r="AC387" s="18">
        <v>30</v>
      </c>
      <c r="AD387" s="18">
        <v>30</v>
      </c>
      <c r="AE387" s="18" t="s">
        <v>68</v>
      </c>
      <c r="AF387" s="18" t="s">
        <v>36</v>
      </c>
      <c r="AG387" s="49">
        <v>0</v>
      </c>
      <c r="AH387" s="18">
        <v>0</v>
      </c>
      <c r="AI387" s="18" t="s">
        <v>68</v>
      </c>
      <c r="AJ387" s="18" t="s">
        <v>68</v>
      </c>
      <c r="AK387" s="18" t="s">
        <v>68</v>
      </c>
      <c r="AL387" s="18" t="s">
        <v>68</v>
      </c>
      <c r="AM387" s="18" t="s">
        <v>68</v>
      </c>
      <c r="AN387" s="18">
        <v>0</v>
      </c>
      <c r="AO387" s="18">
        <v>0</v>
      </c>
    </row>
    <row r="388" spans="1:41" x14ac:dyDescent="0.25">
      <c r="A388" s="118">
        <v>384</v>
      </c>
      <c r="B388" s="118">
        <v>2</v>
      </c>
      <c r="C388" s="118">
        <v>3</v>
      </c>
      <c r="D388" s="118">
        <v>3</v>
      </c>
      <c r="E388" s="118">
        <v>17</v>
      </c>
      <c r="F388" s="118">
        <v>3</v>
      </c>
      <c r="G388" s="118">
        <v>4</v>
      </c>
      <c r="H388" s="118">
        <v>1</v>
      </c>
      <c r="I388" s="118" t="s">
        <v>1198</v>
      </c>
      <c r="K388" s="116" t="s">
        <v>2166</v>
      </c>
      <c r="L388" s="18">
        <v>1</v>
      </c>
      <c r="M388" s="18" t="str">
        <f>INDEX(WeatherFiles!$A$14:$A$17,MATCH(Model_Input_Builder!$B388,WeatherFiles!$D$14:$D$17,0),1)</f>
        <v>USA_MT_Kalispell-Glacier.Park.Intl.AP.727790_TMY3</v>
      </c>
      <c r="N388" s="18">
        <v>0</v>
      </c>
      <c r="O388" s="18">
        <v>0</v>
      </c>
      <c r="P388" s="18" t="str">
        <f>INDEX(Above_Ground_Wall_Con!$A$4:$A$19,MATCH(Model_Input_Builder!$C388,Above_Ground_Wall_Con!$D$4:$D$19,0),1)</f>
        <v>Wood-Framed - 2x4 - 16 in OC - R-13 Cavity</v>
      </c>
      <c r="Q388" s="18" t="str">
        <f>INDEX(Ceiling_And_Roof_Con!$A$3:$A$7,MATCH(Model_Input_Builder!$D388,Ceiling_And_Roof_Con!$D$3:$D$7,0),1)</f>
        <v>Attic - R38 Cavity Insulation</v>
      </c>
      <c r="R388" s="18" t="str">
        <f>INDEX(Foundation_And_Floor_Con!$A$4:$A$27,MATCH(Model_Input_Builder!$E388,Foundation_And_Floor_Con!$AI$4:$AI$27,0),1)</f>
        <v>Unheated Basement - R19 Cavity Insulation</v>
      </c>
      <c r="S388" s="18" t="str">
        <f>INDEX(Windows!$A$4:$A$26,MATCH(Model_Input_Builder!$F388,Windows!$E$4:$E$26,0),1)</f>
        <v>Double, tint, metal</v>
      </c>
      <c r="T388" s="18">
        <f>INDEX(Windows!$C$4:$C$26,MATCH(Model_Input_Builder!$F388,Windows!$E$4:$E$26,0),1)</f>
        <v>0.83</v>
      </c>
      <c r="U388" s="18">
        <f>INDEX(Windows!$D$4:$D$26,MATCH(Model_Input_Builder!$F388,Windows!$E$4:$E$26,0),1)</f>
        <v>0.54</v>
      </c>
      <c r="V388" s="18" t="s">
        <v>278</v>
      </c>
      <c r="W388" s="18" t="s">
        <v>278</v>
      </c>
      <c r="X388" s="18" t="s">
        <v>347</v>
      </c>
      <c r="Y388" s="18" t="s">
        <v>33</v>
      </c>
      <c r="Z388" s="18" t="s">
        <v>34</v>
      </c>
      <c r="AA388" s="93">
        <f>INDEX(Duct_Leakage!$A$3:$A$6,MATCH(Model_Input_Builder!$G388,Duct_Leakage!$E$3:$E$6,0),1)</f>
        <v>0.18</v>
      </c>
      <c r="AB388" s="93">
        <f>INDEX(Duct_Leakage!$B$3:$B$6,MATCH(Model_Input_Builder!$G388,Duct_Leakage!$E$3:$E$6,0),1)</f>
        <v>0.09</v>
      </c>
      <c r="AC388" s="18">
        <v>30</v>
      </c>
      <c r="AD388" s="18">
        <v>30</v>
      </c>
      <c r="AE388" s="18" t="s">
        <v>68</v>
      </c>
      <c r="AF388" s="18" t="s">
        <v>36</v>
      </c>
      <c r="AG388" s="49">
        <v>0</v>
      </c>
      <c r="AH388" s="18">
        <v>0</v>
      </c>
      <c r="AI388" s="18" t="s">
        <v>68</v>
      </c>
      <c r="AJ388" s="18" t="s">
        <v>68</v>
      </c>
      <c r="AK388" s="18" t="s">
        <v>68</v>
      </c>
      <c r="AL388" s="18" t="s">
        <v>68</v>
      </c>
      <c r="AM388" s="18" t="s">
        <v>68</v>
      </c>
      <c r="AN388" s="18">
        <v>0</v>
      </c>
      <c r="AO388" s="18">
        <v>0</v>
      </c>
    </row>
    <row r="389" spans="1:41" x14ac:dyDescent="0.25">
      <c r="A389" s="118">
        <v>385</v>
      </c>
      <c r="B389" s="118">
        <v>3</v>
      </c>
      <c r="C389" s="118">
        <v>1</v>
      </c>
      <c r="D389" s="118">
        <v>3</v>
      </c>
      <c r="E389" s="118">
        <v>14</v>
      </c>
      <c r="F389" s="118">
        <v>4</v>
      </c>
      <c r="G389" s="118">
        <v>1</v>
      </c>
      <c r="H389" s="118">
        <v>4</v>
      </c>
      <c r="I389" s="118" t="s">
        <v>1199</v>
      </c>
      <c r="K389" s="116" t="s">
        <v>2167</v>
      </c>
      <c r="L389" s="18">
        <v>1</v>
      </c>
      <c r="M389" s="18" t="str">
        <f>INDEX(WeatherFiles!$A$14:$A$17,MATCH(Model_Input_Builder!$B389,WeatherFiles!$D$14:$D$17,0),1)</f>
        <v>USA_WA_Seattle-Tacoma.Intl.AP.727930_TMY3</v>
      </c>
      <c r="N389" s="18">
        <v>0</v>
      </c>
      <c r="O389" s="18">
        <v>0</v>
      </c>
      <c r="P389" s="18" t="str">
        <f>INDEX(Above_Ground_Wall_Con!$A$4:$A$19,MATCH(Model_Input_Builder!$C389,Above_Ground_Wall_Con!$D$4:$D$19,0),1)</f>
        <v>Wood-Framed - 2x4 - 16 in OC - R-0 Cavity</v>
      </c>
      <c r="Q389" s="18" t="str">
        <f>INDEX(Ceiling_And_Roof_Con!$A$3:$A$7,MATCH(Model_Input_Builder!$D389,Ceiling_And_Roof_Con!$D$3:$D$7,0),1)</f>
        <v>Attic - R38 Cavity Insulation</v>
      </c>
      <c r="R389" s="18" t="str">
        <f>INDEX(Foundation_And_Floor_Con!$A$4:$A$27,MATCH(Model_Input_Builder!$E389,Foundation_And_Floor_Con!$AI$4:$AI$27,0),1)</f>
        <v>Heated Basement - R15 Exterior Insulation</v>
      </c>
      <c r="S389" s="18" t="str">
        <f>INDEX(Windows!$A$4:$A$26,MATCH(Model_Input_Builder!$F389,Windows!$E$4:$E$26,0),1)</f>
        <v>Double, low-e, high SHGC, argon, metal</v>
      </c>
      <c r="T389" s="18">
        <f>INDEX(Windows!$C$4:$C$26,MATCH(Model_Input_Builder!$F389,Windows!$E$4:$E$26,0),1)</f>
        <v>0.65</v>
      </c>
      <c r="U389" s="18">
        <f>INDEX(Windows!$D$4:$D$26,MATCH(Model_Input_Builder!$F389,Windows!$E$4:$E$26,0),1)</f>
        <v>0.57999999999999996</v>
      </c>
      <c r="V389" s="18" t="s">
        <v>278</v>
      </c>
      <c r="W389" s="18" t="s">
        <v>278</v>
      </c>
      <c r="X389" s="18" t="s">
        <v>347</v>
      </c>
      <c r="Y389" s="18" t="s">
        <v>33</v>
      </c>
      <c r="Z389" s="18" t="s">
        <v>34</v>
      </c>
      <c r="AA389" s="93">
        <f>INDEX(Duct_Leakage!$A$3:$A$6,MATCH(Model_Input_Builder!$G389,Duct_Leakage!$E$3:$E$6,0),1)</f>
        <v>0.03</v>
      </c>
      <c r="AB389" s="93">
        <f>INDEX(Duct_Leakage!$B$3:$B$6,MATCH(Model_Input_Builder!$G389,Duct_Leakage!$E$3:$E$6,0),1)</f>
        <v>1.4999999999999999E-2</v>
      </c>
      <c r="AC389" s="18">
        <v>30</v>
      </c>
      <c r="AD389" s="18">
        <v>30</v>
      </c>
      <c r="AE389" s="18" t="s">
        <v>68</v>
      </c>
      <c r="AF389" s="18" t="s">
        <v>36</v>
      </c>
      <c r="AG389" s="49">
        <v>0</v>
      </c>
      <c r="AH389" s="18">
        <v>0</v>
      </c>
      <c r="AI389" s="18" t="s">
        <v>68</v>
      </c>
      <c r="AJ389" s="18" t="s">
        <v>68</v>
      </c>
      <c r="AK389" s="18" t="s">
        <v>68</v>
      </c>
      <c r="AL389" s="18" t="s">
        <v>68</v>
      </c>
      <c r="AM389" s="18" t="s">
        <v>68</v>
      </c>
      <c r="AN389" s="18">
        <v>0</v>
      </c>
      <c r="AO389" s="18">
        <v>0</v>
      </c>
    </row>
    <row r="390" spans="1:41" x14ac:dyDescent="0.25">
      <c r="A390" s="118">
        <v>386</v>
      </c>
      <c r="B390" s="118">
        <v>3</v>
      </c>
      <c r="C390" s="118">
        <v>4</v>
      </c>
      <c r="D390" s="118">
        <v>3</v>
      </c>
      <c r="E390" s="118">
        <v>8</v>
      </c>
      <c r="F390" s="118">
        <v>11</v>
      </c>
      <c r="G390" s="118">
        <v>3</v>
      </c>
      <c r="H390" s="118">
        <v>2</v>
      </c>
      <c r="I390" s="118" t="s">
        <v>1200</v>
      </c>
      <c r="K390" s="116" t="s">
        <v>2168</v>
      </c>
      <c r="L390" s="18">
        <v>1</v>
      </c>
      <c r="M390" s="18" t="str">
        <f>INDEX(WeatherFiles!$A$14:$A$17,MATCH(Model_Input_Builder!$B390,WeatherFiles!$D$14:$D$17,0),1)</f>
        <v>USA_WA_Seattle-Tacoma.Intl.AP.727930_TMY3</v>
      </c>
      <c r="N390" s="18">
        <v>0</v>
      </c>
      <c r="O390" s="18">
        <v>0</v>
      </c>
      <c r="P390" s="18" t="str">
        <f>INDEX(Above_Ground_Wall_Con!$A$4:$A$19,MATCH(Model_Input_Builder!$C390,Above_Ground_Wall_Con!$D$4:$D$19,0),1)</f>
        <v>Wood-Framed - 2x6 - 16 in OC - R-0 Cavity</v>
      </c>
      <c r="Q390" s="18" t="str">
        <f>INDEX(Ceiling_And_Roof_Con!$A$3:$A$7,MATCH(Model_Input_Builder!$D390,Ceiling_And_Roof_Con!$D$3:$D$7,0),1)</f>
        <v>Attic - R38 Cavity Insulation</v>
      </c>
      <c r="R390" s="18" t="str">
        <f>INDEX(Foundation_And_Floor_Con!$A$4:$A$27,MATCH(Model_Input_Builder!$E390,Foundation_And_Floor_Con!$AI$4:$AI$27,0),1)</f>
        <v>Slab - R5 Under Full Slab with R5 Thermal Break</v>
      </c>
      <c r="S390" s="18" t="str">
        <f>INDEX(Windows!$A$4:$A$26,MATCH(Model_Input_Builder!$F390,Windows!$E$4:$E$26,0),1)</f>
        <v>Double, low-e, low SHGC, argon, metal, TB</v>
      </c>
      <c r="T390" s="18">
        <f>INDEX(Windows!$C$4:$C$26,MATCH(Model_Input_Builder!$F390,Windows!$E$4:$E$26,0),1)</f>
        <v>0.41</v>
      </c>
      <c r="U390" s="18">
        <f>INDEX(Windows!$D$4:$D$26,MATCH(Model_Input_Builder!$F390,Windows!$E$4:$E$26,0),1)</f>
        <v>0.23</v>
      </c>
      <c r="V390" s="18" t="s">
        <v>278</v>
      </c>
      <c r="W390" s="18" t="s">
        <v>278</v>
      </c>
      <c r="X390" s="18" t="s">
        <v>347</v>
      </c>
      <c r="Y390" s="18" t="s">
        <v>33</v>
      </c>
      <c r="Z390" s="18" t="s">
        <v>34</v>
      </c>
      <c r="AA390" s="93">
        <f>INDEX(Duct_Leakage!$A$3:$A$6,MATCH(Model_Input_Builder!$G390,Duct_Leakage!$E$3:$E$6,0),1)</f>
        <v>0.127</v>
      </c>
      <c r="AB390" s="93">
        <f>INDEX(Duct_Leakage!$B$3:$B$6,MATCH(Model_Input_Builder!$G390,Duct_Leakage!$E$3:$E$6,0),1)</f>
        <v>6.3E-2</v>
      </c>
      <c r="AC390" s="18">
        <v>30</v>
      </c>
      <c r="AD390" s="18">
        <v>30</v>
      </c>
      <c r="AE390" s="18" t="s">
        <v>68</v>
      </c>
      <c r="AF390" s="18" t="s">
        <v>36</v>
      </c>
      <c r="AG390" s="49">
        <v>0</v>
      </c>
      <c r="AH390" s="18">
        <v>0</v>
      </c>
      <c r="AI390" s="18" t="s">
        <v>68</v>
      </c>
      <c r="AJ390" s="18" t="s">
        <v>68</v>
      </c>
      <c r="AK390" s="18" t="s">
        <v>68</v>
      </c>
      <c r="AL390" s="18" t="s">
        <v>68</v>
      </c>
      <c r="AM390" s="18" t="s">
        <v>68</v>
      </c>
      <c r="AN390" s="18">
        <v>0</v>
      </c>
      <c r="AO390" s="18">
        <v>0</v>
      </c>
    </row>
    <row r="391" spans="1:41" x14ac:dyDescent="0.25">
      <c r="A391" s="118">
        <v>387</v>
      </c>
      <c r="B391" s="118">
        <v>4</v>
      </c>
      <c r="C391" s="118">
        <v>4</v>
      </c>
      <c r="D391" s="118">
        <v>1</v>
      </c>
      <c r="E391" s="118">
        <v>19</v>
      </c>
      <c r="F391" s="118">
        <v>10</v>
      </c>
      <c r="G391" s="118">
        <v>2</v>
      </c>
      <c r="H391" s="118">
        <v>4</v>
      </c>
      <c r="I391" s="118" t="s">
        <v>1201</v>
      </c>
      <c r="K391" s="116" t="s">
        <v>2169</v>
      </c>
      <c r="L391" s="18">
        <v>1</v>
      </c>
      <c r="M391" s="18" t="str">
        <f>INDEX(WeatherFiles!$A$14:$A$17,MATCH(Model_Input_Builder!$B391,WeatherFiles!$D$14:$D$17,0),1)</f>
        <v>USA_WA_Spokane.Intl.AP.727850_TMY3</v>
      </c>
      <c r="N391" s="18">
        <v>0</v>
      </c>
      <c r="O391" s="18">
        <v>0</v>
      </c>
      <c r="P391" s="18" t="str">
        <f>INDEX(Above_Ground_Wall_Con!$A$4:$A$19,MATCH(Model_Input_Builder!$C391,Above_Ground_Wall_Con!$D$4:$D$19,0),1)</f>
        <v>Wood-Framed - 2x6 - 16 in OC - R-0 Cavity</v>
      </c>
      <c r="Q391" s="18" t="str">
        <f>INDEX(Ceiling_And_Roof_Con!$A$3:$A$7,MATCH(Model_Input_Builder!$D391,Ceiling_And_Roof_Con!$D$3:$D$7,0),1)</f>
        <v>Attic - R0 Cavity Insulation</v>
      </c>
      <c r="R391" s="18" t="str">
        <f>INDEX(Foundation_And_Floor_Con!$A$4:$A$27,MATCH(Model_Input_Builder!$E391,Foundation_And_Floor_Con!$AI$4:$AI$27,0),1)</f>
        <v>Unheated Basement - R38 Cavity Insulation</v>
      </c>
      <c r="S391" s="18" t="str">
        <f>INDEX(Windows!$A$4:$A$26,MATCH(Model_Input_Builder!$F391,Windows!$E$4:$E$26,0),1)</f>
        <v>Double, low-e, medium SHGC, argon, metal, TB</v>
      </c>
      <c r="T391" s="18">
        <f>INDEX(Windows!$C$4:$C$26,MATCH(Model_Input_Builder!$F391,Windows!$E$4:$E$26,0),1)</f>
        <v>0.42</v>
      </c>
      <c r="U391" s="18">
        <f>INDEX(Windows!$D$4:$D$26,MATCH(Model_Input_Builder!$F391,Windows!$E$4:$E$26,0),1)</f>
        <v>0.35</v>
      </c>
      <c r="V391" s="18" t="s">
        <v>278</v>
      </c>
      <c r="W391" s="18" t="s">
        <v>278</v>
      </c>
      <c r="X391" s="18" t="s">
        <v>347</v>
      </c>
      <c r="Y391" s="18" t="s">
        <v>33</v>
      </c>
      <c r="Z391" s="18" t="s">
        <v>34</v>
      </c>
      <c r="AA391" s="93">
        <f>INDEX(Duct_Leakage!$A$3:$A$6,MATCH(Model_Input_Builder!$G391,Duct_Leakage!$E$3:$E$6,0),1)</f>
        <v>0.06</v>
      </c>
      <c r="AB391" s="93">
        <f>INDEX(Duct_Leakage!$B$3:$B$6,MATCH(Model_Input_Builder!$G391,Duct_Leakage!$E$3:$E$6,0),1)</f>
        <v>0.03</v>
      </c>
      <c r="AC391" s="18">
        <v>30</v>
      </c>
      <c r="AD391" s="18">
        <v>30</v>
      </c>
      <c r="AE391" s="18" t="s">
        <v>68</v>
      </c>
      <c r="AF391" s="18" t="s">
        <v>36</v>
      </c>
      <c r="AG391" s="49">
        <v>0</v>
      </c>
      <c r="AH391" s="18">
        <v>0</v>
      </c>
      <c r="AI391" s="18" t="s">
        <v>68</v>
      </c>
      <c r="AJ391" s="18" t="s">
        <v>68</v>
      </c>
      <c r="AK391" s="18" t="s">
        <v>68</v>
      </c>
      <c r="AL391" s="18" t="s">
        <v>68</v>
      </c>
      <c r="AM391" s="18" t="s">
        <v>68</v>
      </c>
      <c r="AN391" s="18">
        <v>0</v>
      </c>
      <c r="AO391" s="18">
        <v>0</v>
      </c>
    </row>
    <row r="392" spans="1:41" x14ac:dyDescent="0.25">
      <c r="A392" s="118">
        <v>388</v>
      </c>
      <c r="B392" s="118">
        <v>1</v>
      </c>
      <c r="C392" s="118">
        <v>1</v>
      </c>
      <c r="D392" s="118">
        <v>2</v>
      </c>
      <c r="E392" s="118">
        <v>2</v>
      </c>
      <c r="F392" s="118">
        <v>4</v>
      </c>
      <c r="G392" s="118">
        <v>4</v>
      </c>
      <c r="H392" s="118">
        <v>3</v>
      </c>
      <c r="I392" s="118" t="s">
        <v>1202</v>
      </c>
      <c r="K392" s="116" t="s">
        <v>2170</v>
      </c>
      <c r="L392" s="18">
        <v>1</v>
      </c>
      <c r="M392" s="18" t="str">
        <f>INDEX(WeatherFiles!$A$14:$A$17,MATCH(Model_Input_Builder!$B392,WeatherFiles!$D$14:$D$17,0),1)</f>
        <v>USA_ID_Boise.AP-Gowen.Field.ANGB.726810_TMY3</v>
      </c>
      <c r="N392" s="18">
        <v>0</v>
      </c>
      <c r="O392" s="18">
        <v>0</v>
      </c>
      <c r="P392" s="18" t="str">
        <f>INDEX(Above_Ground_Wall_Con!$A$4:$A$19,MATCH(Model_Input_Builder!$C392,Above_Ground_Wall_Con!$D$4:$D$19,0),1)</f>
        <v>Wood-Framed - 2x4 - 16 in OC - R-0 Cavity</v>
      </c>
      <c r="Q392" s="18" t="str">
        <f>INDEX(Ceiling_And_Roof_Con!$A$3:$A$7,MATCH(Model_Input_Builder!$D392,Ceiling_And_Roof_Con!$D$3:$D$7,0),1)</f>
        <v>Attic - R30 Cavity Insulation</v>
      </c>
      <c r="R392" s="18" t="str">
        <f>INDEX(Foundation_And_Floor_Con!$A$4:$A$27,MATCH(Model_Input_Builder!$E392,Foundation_And_Floor_Con!$AI$4:$AI$27,0),1)</f>
        <v>Vented Crawlspace - R13 Cavity Insulation</v>
      </c>
      <c r="S392" s="18" t="str">
        <f>INDEX(Windows!$A$4:$A$26,MATCH(Model_Input_Builder!$F392,Windows!$E$4:$E$26,0),1)</f>
        <v>Double, low-e, high SHGC, argon, metal</v>
      </c>
      <c r="T392" s="18">
        <f>INDEX(Windows!$C$4:$C$26,MATCH(Model_Input_Builder!$F392,Windows!$E$4:$E$26,0),1)</f>
        <v>0.65</v>
      </c>
      <c r="U392" s="18">
        <f>INDEX(Windows!$D$4:$D$26,MATCH(Model_Input_Builder!$F392,Windows!$E$4:$E$26,0),1)</f>
        <v>0.57999999999999996</v>
      </c>
      <c r="V392" s="18" t="s">
        <v>278</v>
      </c>
      <c r="W392" s="18" t="s">
        <v>278</v>
      </c>
      <c r="X392" s="18" t="s">
        <v>347</v>
      </c>
      <c r="Y392" s="18" t="s">
        <v>33</v>
      </c>
      <c r="Z392" s="18" t="s">
        <v>34</v>
      </c>
      <c r="AA392" s="93">
        <f>INDEX(Duct_Leakage!$A$3:$A$6,MATCH(Model_Input_Builder!$G392,Duct_Leakage!$E$3:$E$6,0),1)</f>
        <v>0.18</v>
      </c>
      <c r="AB392" s="93">
        <f>INDEX(Duct_Leakage!$B$3:$B$6,MATCH(Model_Input_Builder!$G392,Duct_Leakage!$E$3:$E$6,0),1)</f>
        <v>0.09</v>
      </c>
      <c r="AC392" s="18">
        <v>30</v>
      </c>
      <c r="AD392" s="18">
        <v>30</v>
      </c>
      <c r="AE392" s="18" t="s">
        <v>68</v>
      </c>
      <c r="AF392" s="18" t="s">
        <v>36</v>
      </c>
      <c r="AG392" s="49">
        <v>0</v>
      </c>
      <c r="AH392" s="18">
        <v>0</v>
      </c>
      <c r="AI392" s="18" t="s">
        <v>68</v>
      </c>
      <c r="AJ392" s="18" t="s">
        <v>68</v>
      </c>
      <c r="AK392" s="18" t="s">
        <v>68</v>
      </c>
      <c r="AL392" s="18" t="s">
        <v>68</v>
      </c>
      <c r="AM392" s="18" t="s">
        <v>68</v>
      </c>
      <c r="AN392" s="18">
        <v>0</v>
      </c>
      <c r="AO392" s="18">
        <v>0</v>
      </c>
    </row>
    <row r="393" spans="1:41" x14ac:dyDescent="0.25">
      <c r="A393" s="118">
        <v>389</v>
      </c>
      <c r="B393" s="118">
        <v>2</v>
      </c>
      <c r="C393" s="118">
        <v>4</v>
      </c>
      <c r="D393" s="118">
        <v>5</v>
      </c>
      <c r="E393" s="118">
        <v>12</v>
      </c>
      <c r="F393" s="118">
        <v>18</v>
      </c>
      <c r="G393" s="118">
        <v>4</v>
      </c>
      <c r="H393" s="118">
        <v>1</v>
      </c>
      <c r="I393" s="118" t="s">
        <v>1203</v>
      </c>
      <c r="K393" s="116" t="s">
        <v>2171</v>
      </c>
      <c r="L393" s="18">
        <v>1</v>
      </c>
      <c r="M393" s="18" t="str">
        <f>INDEX(WeatherFiles!$A$14:$A$17,MATCH(Model_Input_Builder!$B393,WeatherFiles!$D$14:$D$17,0),1)</f>
        <v>USA_MT_Kalispell-Glacier.Park.Intl.AP.727790_TMY3</v>
      </c>
      <c r="N393" s="18">
        <v>0</v>
      </c>
      <c r="O393" s="18">
        <v>0</v>
      </c>
      <c r="P393" s="18" t="str">
        <f>INDEX(Above_Ground_Wall_Con!$A$4:$A$19,MATCH(Model_Input_Builder!$C393,Above_Ground_Wall_Con!$D$4:$D$19,0),1)</f>
        <v>Wood-Framed - 2x6 - 16 in OC - R-0 Cavity</v>
      </c>
      <c r="Q393" s="18" t="str">
        <f>INDEX(Ceiling_And_Roof_Con!$A$3:$A$7,MATCH(Model_Input_Builder!$D393,Ceiling_And_Roof_Con!$D$3:$D$7,0),1)</f>
        <v>Attic - R60 Cavity Insulation</v>
      </c>
      <c r="R393" s="18" t="str">
        <f>INDEX(Foundation_And_Floor_Con!$A$4:$A$27,MATCH(Model_Input_Builder!$E393,Foundation_And_Floor_Con!$AI$4:$AI$27,0),1)</f>
        <v>Heated Basement - R5 Exterior Insulation</v>
      </c>
      <c r="S393" s="18" t="str">
        <f>INDEX(Windows!$A$4:$A$26,MATCH(Model_Input_Builder!$F393,Windows!$E$4:$E$26,0),1)</f>
        <v>Triple, low-e, high SHGC, argon, non-metal</v>
      </c>
      <c r="T393" s="18">
        <f>INDEX(Windows!$C$4:$C$26,MATCH(Model_Input_Builder!$F393,Windows!$E$4:$E$26,0),1)</f>
        <v>0.2</v>
      </c>
      <c r="U393" s="18">
        <f>INDEX(Windows!$D$4:$D$26,MATCH(Model_Input_Builder!$F393,Windows!$E$4:$E$26,0),1)</f>
        <v>0.41</v>
      </c>
      <c r="V393" s="18" t="s">
        <v>278</v>
      </c>
      <c r="W393" s="18" t="s">
        <v>278</v>
      </c>
      <c r="X393" s="18" t="s">
        <v>347</v>
      </c>
      <c r="Y393" s="18" t="s">
        <v>33</v>
      </c>
      <c r="Z393" s="18" t="s">
        <v>34</v>
      </c>
      <c r="AA393" s="93">
        <f>INDEX(Duct_Leakage!$A$3:$A$6,MATCH(Model_Input_Builder!$G393,Duct_Leakage!$E$3:$E$6,0),1)</f>
        <v>0.18</v>
      </c>
      <c r="AB393" s="93">
        <f>INDEX(Duct_Leakage!$B$3:$B$6,MATCH(Model_Input_Builder!$G393,Duct_Leakage!$E$3:$E$6,0),1)</f>
        <v>0.09</v>
      </c>
      <c r="AC393" s="18">
        <v>30</v>
      </c>
      <c r="AD393" s="18">
        <v>30</v>
      </c>
      <c r="AE393" s="18" t="s">
        <v>68</v>
      </c>
      <c r="AF393" s="18" t="s">
        <v>36</v>
      </c>
      <c r="AG393" s="49">
        <v>0</v>
      </c>
      <c r="AH393" s="18">
        <v>0</v>
      </c>
      <c r="AI393" s="18" t="s">
        <v>68</v>
      </c>
      <c r="AJ393" s="18" t="s">
        <v>68</v>
      </c>
      <c r="AK393" s="18" t="s">
        <v>68</v>
      </c>
      <c r="AL393" s="18" t="s">
        <v>68</v>
      </c>
      <c r="AM393" s="18" t="s">
        <v>68</v>
      </c>
      <c r="AN393" s="18">
        <v>0</v>
      </c>
      <c r="AO393" s="18">
        <v>0</v>
      </c>
    </row>
    <row r="394" spans="1:41" x14ac:dyDescent="0.25">
      <c r="A394" s="118">
        <v>390</v>
      </c>
      <c r="B394" s="118">
        <v>2</v>
      </c>
      <c r="C394" s="118">
        <v>6</v>
      </c>
      <c r="D394" s="118">
        <v>5</v>
      </c>
      <c r="E394" s="118">
        <v>19</v>
      </c>
      <c r="F394" s="118">
        <v>1</v>
      </c>
      <c r="G394" s="118">
        <v>3</v>
      </c>
      <c r="H394" s="118">
        <v>3</v>
      </c>
      <c r="I394" s="118" t="s">
        <v>1204</v>
      </c>
      <c r="K394" s="116" t="s">
        <v>2172</v>
      </c>
      <c r="L394" s="18">
        <v>1</v>
      </c>
      <c r="M394" s="18" t="str">
        <f>INDEX(WeatherFiles!$A$14:$A$17,MATCH(Model_Input_Builder!$B394,WeatherFiles!$D$14:$D$17,0),1)</f>
        <v>USA_MT_Kalispell-Glacier.Park.Intl.AP.727790_TMY3</v>
      </c>
      <c r="N394" s="18">
        <v>0</v>
      </c>
      <c r="O394" s="18">
        <v>0</v>
      </c>
      <c r="P394" s="18" t="str">
        <f>INDEX(Above_Ground_Wall_Con!$A$4:$A$19,MATCH(Model_Input_Builder!$C394,Above_Ground_Wall_Con!$D$4:$D$19,0),1)</f>
        <v>Wood-Framed - 2x6 - 16 in OC - R-21 Cavity</v>
      </c>
      <c r="Q394" s="18" t="str">
        <f>INDEX(Ceiling_And_Roof_Con!$A$3:$A$7,MATCH(Model_Input_Builder!$D394,Ceiling_And_Roof_Con!$D$3:$D$7,0),1)</f>
        <v>Attic - R60 Cavity Insulation</v>
      </c>
      <c r="R394" s="18" t="str">
        <f>INDEX(Foundation_And_Floor_Con!$A$4:$A$27,MATCH(Model_Input_Builder!$E394,Foundation_And_Floor_Con!$AI$4:$AI$27,0),1)</f>
        <v>Unheated Basement - R38 Cavity Insulation</v>
      </c>
      <c r="S394" s="18" t="str">
        <f>INDEX(Windows!$A$4:$A$26,MATCH(Model_Input_Builder!$F394,Windows!$E$4:$E$26,0),1)</f>
        <v>Single, clear, metal</v>
      </c>
      <c r="T394" s="18">
        <f>INDEX(Windows!$C$4:$C$26,MATCH(Model_Input_Builder!$F394,Windows!$E$4:$E$26,0),1)</f>
        <v>1.0900000000000001</v>
      </c>
      <c r="U394" s="18">
        <f>INDEX(Windows!$D$4:$D$26,MATCH(Model_Input_Builder!$F394,Windows!$E$4:$E$26,0),1)</f>
        <v>0.73</v>
      </c>
      <c r="V394" s="18" t="s">
        <v>278</v>
      </c>
      <c r="W394" s="18" t="s">
        <v>278</v>
      </c>
      <c r="X394" s="18" t="s">
        <v>347</v>
      </c>
      <c r="Y394" s="18" t="s">
        <v>33</v>
      </c>
      <c r="Z394" s="18" t="s">
        <v>34</v>
      </c>
      <c r="AA394" s="93">
        <f>INDEX(Duct_Leakage!$A$3:$A$6,MATCH(Model_Input_Builder!$G394,Duct_Leakage!$E$3:$E$6,0),1)</f>
        <v>0.127</v>
      </c>
      <c r="AB394" s="93">
        <f>INDEX(Duct_Leakage!$B$3:$B$6,MATCH(Model_Input_Builder!$G394,Duct_Leakage!$E$3:$E$6,0),1)</f>
        <v>6.3E-2</v>
      </c>
      <c r="AC394" s="18">
        <v>30</v>
      </c>
      <c r="AD394" s="18">
        <v>30</v>
      </c>
      <c r="AE394" s="18" t="s">
        <v>68</v>
      </c>
      <c r="AF394" s="18" t="s">
        <v>36</v>
      </c>
      <c r="AG394" s="49">
        <v>0</v>
      </c>
      <c r="AH394" s="18">
        <v>0</v>
      </c>
      <c r="AI394" s="18" t="s">
        <v>68</v>
      </c>
      <c r="AJ394" s="18" t="s">
        <v>68</v>
      </c>
      <c r="AK394" s="18" t="s">
        <v>68</v>
      </c>
      <c r="AL394" s="18" t="s">
        <v>68</v>
      </c>
      <c r="AM394" s="18" t="s">
        <v>68</v>
      </c>
      <c r="AN394" s="18">
        <v>0</v>
      </c>
      <c r="AO394" s="18">
        <v>0</v>
      </c>
    </row>
    <row r="395" spans="1:41" x14ac:dyDescent="0.25">
      <c r="A395" s="118">
        <v>391</v>
      </c>
      <c r="B395" s="118">
        <v>4</v>
      </c>
      <c r="C395" s="118">
        <v>2</v>
      </c>
      <c r="D395" s="118">
        <v>5</v>
      </c>
      <c r="E395" s="118">
        <v>19</v>
      </c>
      <c r="F395" s="118">
        <v>15</v>
      </c>
      <c r="G395" s="118">
        <v>4</v>
      </c>
      <c r="H395" s="118">
        <v>1</v>
      </c>
      <c r="I395" s="118" t="s">
        <v>1205</v>
      </c>
      <c r="K395" s="116" t="s">
        <v>2173</v>
      </c>
      <c r="L395" s="18">
        <v>1</v>
      </c>
      <c r="M395" s="18" t="str">
        <f>INDEX(WeatherFiles!$A$14:$A$17,MATCH(Model_Input_Builder!$B395,WeatherFiles!$D$14:$D$17,0),1)</f>
        <v>USA_WA_Spokane.Intl.AP.727850_TMY3</v>
      </c>
      <c r="N395" s="18">
        <v>0</v>
      </c>
      <c r="O395" s="18">
        <v>0</v>
      </c>
      <c r="P395" s="18" t="str">
        <f>INDEX(Above_Ground_Wall_Con!$A$4:$A$19,MATCH(Model_Input_Builder!$C395,Above_Ground_Wall_Con!$D$4:$D$19,0),1)</f>
        <v>Wood-Framed - 2x4 - 16 in OC - R-11 Cavity</v>
      </c>
      <c r="Q395" s="18" t="str">
        <f>INDEX(Ceiling_And_Roof_Con!$A$3:$A$7,MATCH(Model_Input_Builder!$D395,Ceiling_And_Roof_Con!$D$3:$D$7,0),1)</f>
        <v>Attic - R60 Cavity Insulation</v>
      </c>
      <c r="R395" s="18" t="str">
        <f>INDEX(Foundation_And_Floor_Con!$A$4:$A$27,MATCH(Model_Input_Builder!$E395,Foundation_And_Floor_Con!$AI$4:$AI$27,0),1)</f>
        <v>Unheated Basement - R38 Cavity Insulation</v>
      </c>
      <c r="S395" s="18" t="str">
        <f>INDEX(Windows!$A$4:$A$26,MATCH(Model_Input_Builder!$F395,Windows!$E$4:$E$26,0),1)</f>
        <v>Double, low-e, high SHGC, argon, non-metal</v>
      </c>
      <c r="T395" s="18">
        <f>INDEX(Windows!$C$4:$C$26,MATCH(Model_Input_Builder!$F395,Windows!$E$4:$E$26,0),1)</f>
        <v>0.28999999999999998</v>
      </c>
      <c r="U395" s="18">
        <f>INDEX(Windows!$D$4:$D$26,MATCH(Model_Input_Builder!$F395,Windows!$E$4:$E$26,0),1)</f>
        <v>0.5</v>
      </c>
      <c r="V395" s="18" t="s">
        <v>278</v>
      </c>
      <c r="W395" s="18" t="s">
        <v>278</v>
      </c>
      <c r="X395" s="18" t="s">
        <v>347</v>
      </c>
      <c r="Y395" s="18" t="s">
        <v>33</v>
      </c>
      <c r="Z395" s="18" t="s">
        <v>34</v>
      </c>
      <c r="AA395" s="93">
        <f>INDEX(Duct_Leakage!$A$3:$A$6,MATCH(Model_Input_Builder!$G395,Duct_Leakage!$E$3:$E$6,0),1)</f>
        <v>0.18</v>
      </c>
      <c r="AB395" s="93">
        <f>INDEX(Duct_Leakage!$B$3:$B$6,MATCH(Model_Input_Builder!$G395,Duct_Leakage!$E$3:$E$6,0),1)</f>
        <v>0.09</v>
      </c>
      <c r="AC395" s="18">
        <v>30</v>
      </c>
      <c r="AD395" s="18">
        <v>30</v>
      </c>
      <c r="AE395" s="18" t="s">
        <v>68</v>
      </c>
      <c r="AF395" s="18" t="s">
        <v>36</v>
      </c>
      <c r="AG395" s="49">
        <v>0</v>
      </c>
      <c r="AH395" s="18">
        <v>0</v>
      </c>
      <c r="AI395" s="18" t="s">
        <v>68</v>
      </c>
      <c r="AJ395" s="18" t="s">
        <v>68</v>
      </c>
      <c r="AK395" s="18" t="s">
        <v>68</v>
      </c>
      <c r="AL395" s="18" t="s">
        <v>68</v>
      </c>
      <c r="AM395" s="18" t="s">
        <v>68</v>
      </c>
      <c r="AN395" s="18">
        <v>0</v>
      </c>
      <c r="AO395" s="18">
        <v>0</v>
      </c>
    </row>
    <row r="396" spans="1:41" x14ac:dyDescent="0.25">
      <c r="A396" s="118">
        <v>392</v>
      </c>
      <c r="B396" s="118">
        <v>3</v>
      </c>
      <c r="C396" s="118">
        <v>1</v>
      </c>
      <c r="D396" s="118">
        <v>2</v>
      </c>
      <c r="E396" s="118">
        <v>7</v>
      </c>
      <c r="F396" s="118">
        <v>18</v>
      </c>
      <c r="G396" s="118">
        <v>2</v>
      </c>
      <c r="H396" s="118">
        <v>2</v>
      </c>
      <c r="I396" s="118" t="s">
        <v>1206</v>
      </c>
      <c r="K396" s="116" t="s">
        <v>2174</v>
      </c>
      <c r="L396" s="18">
        <v>1</v>
      </c>
      <c r="M396" s="18" t="str">
        <f>INDEX(WeatherFiles!$A$14:$A$17,MATCH(Model_Input_Builder!$B396,WeatherFiles!$D$14:$D$17,0),1)</f>
        <v>USA_WA_Seattle-Tacoma.Intl.AP.727930_TMY3</v>
      </c>
      <c r="N396" s="18">
        <v>0</v>
      </c>
      <c r="O396" s="18">
        <v>0</v>
      </c>
      <c r="P396" s="18" t="str">
        <f>INDEX(Above_Ground_Wall_Con!$A$4:$A$19,MATCH(Model_Input_Builder!$C396,Above_Ground_Wall_Con!$D$4:$D$19,0),1)</f>
        <v>Wood-Framed - 2x4 - 16 in OC - R-0 Cavity</v>
      </c>
      <c r="Q396" s="18" t="str">
        <f>INDEX(Ceiling_And_Roof_Con!$A$3:$A$7,MATCH(Model_Input_Builder!$D396,Ceiling_And_Roof_Con!$D$3:$D$7,0),1)</f>
        <v>Attic - R30 Cavity Insulation</v>
      </c>
      <c r="R396" s="18" t="str">
        <f>INDEX(Foundation_And_Floor_Con!$A$4:$A$27,MATCH(Model_Input_Builder!$E396,Foundation_And_Floor_Con!$AI$4:$AI$27,0),1)</f>
        <v>Slab - R5 Perimeter with No Thermal Break</v>
      </c>
      <c r="S396" s="18" t="str">
        <f>INDEX(Windows!$A$4:$A$26,MATCH(Model_Input_Builder!$F396,Windows!$E$4:$E$26,0),1)</f>
        <v>Triple, low-e, high SHGC, argon, non-metal</v>
      </c>
      <c r="T396" s="18">
        <f>INDEX(Windows!$C$4:$C$26,MATCH(Model_Input_Builder!$F396,Windows!$E$4:$E$26,0),1)</f>
        <v>0.2</v>
      </c>
      <c r="U396" s="18">
        <f>INDEX(Windows!$D$4:$D$26,MATCH(Model_Input_Builder!$F396,Windows!$E$4:$E$26,0),1)</f>
        <v>0.41</v>
      </c>
      <c r="V396" s="18" t="s">
        <v>278</v>
      </c>
      <c r="W396" s="18" t="s">
        <v>278</v>
      </c>
      <c r="X396" s="18" t="s">
        <v>347</v>
      </c>
      <c r="Y396" s="18" t="s">
        <v>33</v>
      </c>
      <c r="Z396" s="18" t="s">
        <v>34</v>
      </c>
      <c r="AA396" s="93">
        <f>INDEX(Duct_Leakage!$A$3:$A$6,MATCH(Model_Input_Builder!$G396,Duct_Leakage!$E$3:$E$6,0),1)</f>
        <v>0.06</v>
      </c>
      <c r="AB396" s="93">
        <f>INDEX(Duct_Leakage!$B$3:$B$6,MATCH(Model_Input_Builder!$G396,Duct_Leakage!$E$3:$E$6,0),1)</f>
        <v>0.03</v>
      </c>
      <c r="AC396" s="18">
        <v>30</v>
      </c>
      <c r="AD396" s="18">
        <v>30</v>
      </c>
      <c r="AE396" s="18" t="s">
        <v>68</v>
      </c>
      <c r="AF396" s="18" t="s">
        <v>36</v>
      </c>
      <c r="AG396" s="49">
        <v>0</v>
      </c>
      <c r="AH396" s="18">
        <v>0</v>
      </c>
      <c r="AI396" s="18" t="s">
        <v>68</v>
      </c>
      <c r="AJ396" s="18" t="s">
        <v>68</v>
      </c>
      <c r="AK396" s="18" t="s">
        <v>68</v>
      </c>
      <c r="AL396" s="18" t="s">
        <v>68</v>
      </c>
      <c r="AM396" s="18" t="s">
        <v>68</v>
      </c>
      <c r="AN396" s="18">
        <v>0</v>
      </c>
      <c r="AO396" s="18">
        <v>0</v>
      </c>
    </row>
    <row r="397" spans="1:41" x14ac:dyDescent="0.25">
      <c r="A397" s="118">
        <v>393</v>
      </c>
      <c r="B397" s="118">
        <v>3</v>
      </c>
      <c r="C397" s="118">
        <v>6</v>
      </c>
      <c r="D397" s="118">
        <v>5</v>
      </c>
      <c r="E397" s="118">
        <v>10</v>
      </c>
      <c r="F397" s="118">
        <v>13</v>
      </c>
      <c r="G397" s="118">
        <v>4</v>
      </c>
      <c r="H397" s="118">
        <v>1</v>
      </c>
      <c r="I397" s="118" t="s">
        <v>1207</v>
      </c>
      <c r="K397" s="116" t="s">
        <v>2175</v>
      </c>
      <c r="L397" s="18">
        <v>1</v>
      </c>
      <c r="M397" s="18" t="str">
        <f>INDEX(WeatherFiles!$A$14:$A$17,MATCH(Model_Input_Builder!$B397,WeatherFiles!$D$14:$D$17,0),1)</f>
        <v>USA_WA_Seattle-Tacoma.Intl.AP.727930_TMY3</v>
      </c>
      <c r="N397" s="18">
        <v>0</v>
      </c>
      <c r="O397" s="18">
        <v>0</v>
      </c>
      <c r="P397" s="18" t="str">
        <f>INDEX(Above_Ground_Wall_Con!$A$4:$A$19,MATCH(Model_Input_Builder!$C397,Above_Ground_Wall_Con!$D$4:$D$19,0),1)</f>
        <v>Wood-Framed - 2x6 - 16 in OC - R-21 Cavity</v>
      </c>
      <c r="Q397" s="18" t="str">
        <f>INDEX(Ceiling_And_Roof_Con!$A$3:$A$7,MATCH(Model_Input_Builder!$D397,Ceiling_And_Roof_Con!$D$3:$D$7,0),1)</f>
        <v>Attic - R60 Cavity Insulation</v>
      </c>
      <c r="R397" s="18" t="str">
        <f>INDEX(Foundation_And_Floor_Con!$A$4:$A$27,MATCH(Model_Input_Builder!$E397,Foundation_And_Floor_Con!$AI$4:$AI$27,0),1)</f>
        <v>Slab - R10 Under Full Slab with R5 Thermal Break</v>
      </c>
      <c r="S397" s="18" t="str">
        <f>INDEX(Windows!$A$4:$A$26,MATCH(Model_Input_Builder!$F397,Windows!$E$4:$E$26,0),1)</f>
        <v>Double, clear, non-metal</v>
      </c>
      <c r="T397" s="18">
        <f>INDEX(Windows!$C$4:$C$26,MATCH(Model_Input_Builder!$F397,Windows!$E$4:$E$26,0),1)</f>
        <v>0.52</v>
      </c>
      <c r="U397" s="18">
        <f>INDEX(Windows!$D$4:$D$26,MATCH(Model_Input_Builder!$F397,Windows!$E$4:$E$26,0),1)</f>
        <v>0.56999999999999995</v>
      </c>
      <c r="V397" s="18" t="s">
        <v>278</v>
      </c>
      <c r="W397" s="18" t="s">
        <v>278</v>
      </c>
      <c r="X397" s="18" t="s">
        <v>347</v>
      </c>
      <c r="Y397" s="18" t="s">
        <v>33</v>
      </c>
      <c r="Z397" s="18" t="s">
        <v>34</v>
      </c>
      <c r="AA397" s="93">
        <f>INDEX(Duct_Leakage!$A$3:$A$6,MATCH(Model_Input_Builder!$G397,Duct_Leakage!$E$3:$E$6,0),1)</f>
        <v>0.18</v>
      </c>
      <c r="AB397" s="93">
        <f>INDEX(Duct_Leakage!$B$3:$B$6,MATCH(Model_Input_Builder!$G397,Duct_Leakage!$E$3:$E$6,0),1)</f>
        <v>0.09</v>
      </c>
      <c r="AC397" s="18">
        <v>30</v>
      </c>
      <c r="AD397" s="18">
        <v>30</v>
      </c>
      <c r="AE397" s="18" t="s">
        <v>68</v>
      </c>
      <c r="AF397" s="18" t="s">
        <v>36</v>
      </c>
      <c r="AG397" s="49">
        <v>0</v>
      </c>
      <c r="AH397" s="18">
        <v>0</v>
      </c>
      <c r="AI397" s="18" t="s">
        <v>68</v>
      </c>
      <c r="AJ397" s="18" t="s">
        <v>68</v>
      </c>
      <c r="AK397" s="18" t="s">
        <v>68</v>
      </c>
      <c r="AL397" s="18" t="s">
        <v>68</v>
      </c>
      <c r="AM397" s="18" t="s">
        <v>68</v>
      </c>
      <c r="AN397" s="18">
        <v>0</v>
      </c>
      <c r="AO397" s="18">
        <v>0</v>
      </c>
    </row>
    <row r="398" spans="1:41" x14ac:dyDescent="0.25">
      <c r="A398" s="118">
        <v>394</v>
      </c>
      <c r="B398" s="118">
        <v>3</v>
      </c>
      <c r="C398" s="118">
        <v>1</v>
      </c>
      <c r="D398" s="118">
        <v>2</v>
      </c>
      <c r="E398" s="118">
        <v>16</v>
      </c>
      <c r="F398" s="118">
        <v>19</v>
      </c>
      <c r="G398" s="118">
        <v>2</v>
      </c>
      <c r="H398" s="118">
        <v>2</v>
      </c>
      <c r="I398" s="118" t="s">
        <v>1208</v>
      </c>
      <c r="K398" s="116" t="s">
        <v>2176</v>
      </c>
      <c r="L398" s="18">
        <v>1</v>
      </c>
      <c r="M398" s="18" t="str">
        <f>INDEX(WeatherFiles!$A$14:$A$17,MATCH(Model_Input_Builder!$B398,WeatherFiles!$D$14:$D$17,0),1)</f>
        <v>USA_WA_Seattle-Tacoma.Intl.AP.727930_TMY3</v>
      </c>
      <c r="N398" s="18">
        <v>0</v>
      </c>
      <c r="O398" s="18">
        <v>0</v>
      </c>
      <c r="P398" s="18" t="str">
        <f>INDEX(Above_Ground_Wall_Con!$A$4:$A$19,MATCH(Model_Input_Builder!$C398,Above_Ground_Wall_Con!$D$4:$D$19,0),1)</f>
        <v>Wood-Framed - 2x4 - 16 in OC - R-0 Cavity</v>
      </c>
      <c r="Q398" s="18" t="str">
        <f>INDEX(Ceiling_And_Roof_Con!$A$3:$A$7,MATCH(Model_Input_Builder!$D398,Ceiling_And_Roof_Con!$D$3:$D$7,0),1)</f>
        <v>Attic - R30 Cavity Insulation</v>
      </c>
      <c r="R398" s="18" t="str">
        <f>INDEX(Foundation_And_Floor_Con!$A$4:$A$27,MATCH(Model_Input_Builder!$E398,Foundation_And_Floor_Con!$AI$4:$AI$27,0),1)</f>
        <v>Unheated Basement - R13 Cavity Insulation</v>
      </c>
      <c r="S398" s="18" t="str">
        <f>INDEX(Windows!$A$4:$A$26,MATCH(Model_Input_Builder!$F398,Windows!$E$4:$E$26,0),1)</f>
        <v>Triple, low-e, medium SHGC, argon, non-metal</v>
      </c>
      <c r="T398" s="18">
        <f>INDEX(Windows!$C$4:$C$26,MATCH(Model_Input_Builder!$F398,Windows!$E$4:$E$26,0),1)</f>
        <v>0.19</v>
      </c>
      <c r="U398" s="18">
        <f>INDEX(Windows!$D$4:$D$26,MATCH(Model_Input_Builder!$F398,Windows!$E$4:$E$26,0),1)</f>
        <v>0.28000000000000003</v>
      </c>
      <c r="V398" s="18" t="s">
        <v>278</v>
      </c>
      <c r="W398" s="18" t="s">
        <v>278</v>
      </c>
      <c r="X398" s="18" t="s">
        <v>347</v>
      </c>
      <c r="Y398" s="18" t="s">
        <v>33</v>
      </c>
      <c r="Z398" s="18" t="s">
        <v>34</v>
      </c>
      <c r="AA398" s="93">
        <f>INDEX(Duct_Leakage!$A$3:$A$6,MATCH(Model_Input_Builder!$G398,Duct_Leakage!$E$3:$E$6,0),1)</f>
        <v>0.06</v>
      </c>
      <c r="AB398" s="93">
        <f>INDEX(Duct_Leakage!$B$3:$B$6,MATCH(Model_Input_Builder!$G398,Duct_Leakage!$E$3:$E$6,0),1)</f>
        <v>0.03</v>
      </c>
      <c r="AC398" s="18">
        <v>30</v>
      </c>
      <c r="AD398" s="18">
        <v>30</v>
      </c>
      <c r="AE398" s="18" t="s">
        <v>68</v>
      </c>
      <c r="AF398" s="18" t="s">
        <v>36</v>
      </c>
      <c r="AG398" s="49">
        <v>0</v>
      </c>
      <c r="AH398" s="18">
        <v>0</v>
      </c>
      <c r="AI398" s="18" t="s">
        <v>68</v>
      </c>
      <c r="AJ398" s="18" t="s">
        <v>68</v>
      </c>
      <c r="AK398" s="18" t="s">
        <v>68</v>
      </c>
      <c r="AL398" s="18" t="s">
        <v>68</v>
      </c>
      <c r="AM398" s="18" t="s">
        <v>68</v>
      </c>
      <c r="AN398" s="18">
        <v>0</v>
      </c>
      <c r="AO398" s="18">
        <v>0</v>
      </c>
    </row>
    <row r="399" spans="1:41" x14ac:dyDescent="0.25">
      <c r="A399" s="118">
        <v>395</v>
      </c>
      <c r="B399" s="118">
        <v>3</v>
      </c>
      <c r="C399" s="118">
        <v>7</v>
      </c>
      <c r="D399" s="118">
        <v>2</v>
      </c>
      <c r="E399" s="118">
        <v>12</v>
      </c>
      <c r="F399" s="118">
        <v>16</v>
      </c>
      <c r="G399" s="118">
        <v>4</v>
      </c>
      <c r="H399" s="118">
        <v>1</v>
      </c>
      <c r="I399" s="118" t="s">
        <v>1209</v>
      </c>
      <c r="K399" s="116" t="s">
        <v>2177</v>
      </c>
      <c r="L399" s="18">
        <v>1</v>
      </c>
      <c r="M399" s="18" t="str">
        <f>INDEX(WeatherFiles!$A$14:$A$17,MATCH(Model_Input_Builder!$B399,WeatherFiles!$D$14:$D$17,0),1)</f>
        <v>USA_WA_Seattle-Tacoma.Intl.AP.727930_TMY3</v>
      </c>
      <c r="N399" s="18">
        <v>0</v>
      </c>
      <c r="O399" s="18">
        <v>0</v>
      </c>
      <c r="P399" s="18" t="str">
        <f>INDEX(Above_Ground_Wall_Con!$A$4:$A$19,MATCH(Model_Input_Builder!$C399,Above_Ground_Wall_Con!$D$4:$D$19,0),1)</f>
        <v>Wood-Framed - 2x6 - 24 in OC - R-19 Cavity - R-10 Header</v>
      </c>
      <c r="Q399" s="18" t="str">
        <f>INDEX(Ceiling_And_Roof_Con!$A$3:$A$7,MATCH(Model_Input_Builder!$D399,Ceiling_And_Roof_Con!$D$3:$D$7,0),1)</f>
        <v>Attic - R30 Cavity Insulation</v>
      </c>
      <c r="R399" s="18" t="str">
        <f>INDEX(Foundation_And_Floor_Con!$A$4:$A$27,MATCH(Model_Input_Builder!$E399,Foundation_And_Floor_Con!$AI$4:$AI$27,0),1)</f>
        <v>Heated Basement - R5 Exterior Insulation</v>
      </c>
      <c r="S399" s="18" t="str">
        <f>INDEX(Windows!$A$4:$A$26,MATCH(Model_Input_Builder!$F399,Windows!$E$4:$E$26,0),1)</f>
        <v>Double, low-e, medium SHGC, argon, non-metal</v>
      </c>
      <c r="T399" s="18">
        <f>INDEX(Windows!$C$4:$C$26,MATCH(Model_Input_Builder!$F399,Windows!$E$4:$E$26,0),1)</f>
        <v>0.28000000000000003</v>
      </c>
      <c r="U399" s="18">
        <f>INDEX(Windows!$D$4:$D$26,MATCH(Model_Input_Builder!$F399,Windows!$E$4:$E$26,0),1)</f>
        <v>0.31</v>
      </c>
      <c r="V399" s="18" t="s">
        <v>278</v>
      </c>
      <c r="W399" s="18" t="s">
        <v>278</v>
      </c>
      <c r="X399" s="18" t="s">
        <v>347</v>
      </c>
      <c r="Y399" s="18" t="s">
        <v>33</v>
      </c>
      <c r="Z399" s="18" t="s">
        <v>34</v>
      </c>
      <c r="AA399" s="93">
        <f>INDEX(Duct_Leakage!$A$3:$A$6,MATCH(Model_Input_Builder!$G399,Duct_Leakage!$E$3:$E$6,0),1)</f>
        <v>0.18</v>
      </c>
      <c r="AB399" s="93">
        <f>INDEX(Duct_Leakage!$B$3:$B$6,MATCH(Model_Input_Builder!$G399,Duct_Leakage!$E$3:$E$6,0),1)</f>
        <v>0.09</v>
      </c>
      <c r="AC399" s="18">
        <v>30</v>
      </c>
      <c r="AD399" s="18">
        <v>30</v>
      </c>
      <c r="AE399" s="18" t="s">
        <v>68</v>
      </c>
      <c r="AF399" s="18" t="s">
        <v>36</v>
      </c>
      <c r="AG399" s="49">
        <v>0</v>
      </c>
      <c r="AH399" s="18">
        <v>0</v>
      </c>
      <c r="AI399" s="18" t="s">
        <v>68</v>
      </c>
      <c r="AJ399" s="18" t="s">
        <v>68</v>
      </c>
      <c r="AK399" s="18" t="s">
        <v>68</v>
      </c>
      <c r="AL399" s="18" t="s">
        <v>68</v>
      </c>
      <c r="AM399" s="18" t="s">
        <v>68</v>
      </c>
      <c r="AN399" s="18">
        <v>0</v>
      </c>
      <c r="AO399" s="18">
        <v>0</v>
      </c>
    </row>
    <row r="400" spans="1:41" x14ac:dyDescent="0.25">
      <c r="A400" s="118">
        <v>396</v>
      </c>
      <c r="B400" s="118">
        <v>3</v>
      </c>
      <c r="C400" s="118">
        <v>7</v>
      </c>
      <c r="D400" s="118">
        <v>1</v>
      </c>
      <c r="E400" s="118">
        <v>9</v>
      </c>
      <c r="F400" s="118">
        <v>4</v>
      </c>
      <c r="G400" s="118">
        <v>2</v>
      </c>
      <c r="H400" s="118">
        <v>1</v>
      </c>
      <c r="I400" s="118" t="s">
        <v>1210</v>
      </c>
      <c r="K400" s="116" t="s">
        <v>2178</v>
      </c>
      <c r="L400" s="18">
        <v>1</v>
      </c>
      <c r="M400" s="18" t="str">
        <f>INDEX(WeatherFiles!$A$14:$A$17,MATCH(Model_Input_Builder!$B400,WeatherFiles!$D$14:$D$17,0),1)</f>
        <v>USA_WA_Seattle-Tacoma.Intl.AP.727930_TMY3</v>
      </c>
      <c r="N400" s="18">
        <v>0</v>
      </c>
      <c r="O400" s="18">
        <v>0</v>
      </c>
      <c r="P400" s="18" t="str">
        <f>INDEX(Above_Ground_Wall_Con!$A$4:$A$19,MATCH(Model_Input_Builder!$C400,Above_Ground_Wall_Con!$D$4:$D$19,0),1)</f>
        <v>Wood-Framed - 2x6 - 24 in OC - R-19 Cavity - R-10 Header</v>
      </c>
      <c r="Q400" s="18" t="str">
        <f>INDEX(Ceiling_And_Roof_Con!$A$3:$A$7,MATCH(Model_Input_Builder!$D400,Ceiling_And_Roof_Con!$D$3:$D$7,0),1)</f>
        <v>Attic - R0 Cavity Insulation</v>
      </c>
      <c r="R400" s="18" t="str">
        <f>INDEX(Foundation_And_Floor_Con!$A$4:$A$27,MATCH(Model_Input_Builder!$E400,Foundation_And_Floor_Con!$AI$4:$AI$27,0),1)</f>
        <v>Slab - R10 Perimeter with No Thermal Break</v>
      </c>
      <c r="S400" s="18" t="str">
        <f>INDEX(Windows!$A$4:$A$26,MATCH(Model_Input_Builder!$F400,Windows!$E$4:$E$26,0),1)</f>
        <v>Double, low-e, high SHGC, argon, metal</v>
      </c>
      <c r="T400" s="18">
        <f>INDEX(Windows!$C$4:$C$26,MATCH(Model_Input_Builder!$F400,Windows!$E$4:$E$26,0),1)</f>
        <v>0.65</v>
      </c>
      <c r="U400" s="18">
        <f>INDEX(Windows!$D$4:$D$26,MATCH(Model_Input_Builder!$F400,Windows!$E$4:$E$26,0),1)</f>
        <v>0.57999999999999996</v>
      </c>
      <c r="V400" s="18" t="s">
        <v>278</v>
      </c>
      <c r="W400" s="18" t="s">
        <v>278</v>
      </c>
      <c r="X400" s="18" t="s">
        <v>347</v>
      </c>
      <c r="Y400" s="18" t="s">
        <v>33</v>
      </c>
      <c r="Z400" s="18" t="s">
        <v>34</v>
      </c>
      <c r="AA400" s="93">
        <f>INDEX(Duct_Leakage!$A$3:$A$6,MATCH(Model_Input_Builder!$G400,Duct_Leakage!$E$3:$E$6,0),1)</f>
        <v>0.06</v>
      </c>
      <c r="AB400" s="93">
        <f>INDEX(Duct_Leakage!$B$3:$B$6,MATCH(Model_Input_Builder!$G400,Duct_Leakage!$E$3:$E$6,0),1)</f>
        <v>0.03</v>
      </c>
      <c r="AC400" s="18">
        <v>30</v>
      </c>
      <c r="AD400" s="18">
        <v>30</v>
      </c>
      <c r="AE400" s="18" t="s">
        <v>68</v>
      </c>
      <c r="AF400" s="18" t="s">
        <v>36</v>
      </c>
      <c r="AG400" s="49">
        <v>0</v>
      </c>
      <c r="AH400" s="18">
        <v>0</v>
      </c>
      <c r="AI400" s="18" t="s">
        <v>68</v>
      </c>
      <c r="AJ400" s="18" t="s">
        <v>68</v>
      </c>
      <c r="AK400" s="18" t="s">
        <v>68</v>
      </c>
      <c r="AL400" s="18" t="s">
        <v>68</v>
      </c>
      <c r="AM400" s="18" t="s">
        <v>68</v>
      </c>
      <c r="AN400" s="18">
        <v>0</v>
      </c>
      <c r="AO400" s="18">
        <v>0</v>
      </c>
    </row>
    <row r="401" spans="1:41" x14ac:dyDescent="0.25">
      <c r="A401" s="118">
        <v>397</v>
      </c>
      <c r="B401" s="118">
        <v>1</v>
      </c>
      <c r="C401" s="118">
        <v>5</v>
      </c>
      <c r="D401" s="118">
        <v>4</v>
      </c>
      <c r="E401" s="118">
        <v>12</v>
      </c>
      <c r="F401" s="118">
        <v>11</v>
      </c>
      <c r="G401" s="118">
        <v>1</v>
      </c>
      <c r="H401" s="118">
        <v>3</v>
      </c>
      <c r="I401" s="118" t="s">
        <v>1211</v>
      </c>
      <c r="K401" s="116" t="s">
        <v>2179</v>
      </c>
      <c r="L401" s="18">
        <v>1</v>
      </c>
      <c r="M401" s="18" t="str">
        <f>INDEX(WeatherFiles!$A$14:$A$17,MATCH(Model_Input_Builder!$B401,WeatherFiles!$D$14:$D$17,0),1)</f>
        <v>USA_ID_Boise.AP-Gowen.Field.ANGB.726810_TMY3</v>
      </c>
      <c r="N401" s="18">
        <v>0</v>
      </c>
      <c r="O401" s="18">
        <v>0</v>
      </c>
      <c r="P401" s="18" t="str">
        <f>INDEX(Above_Ground_Wall_Con!$A$4:$A$19,MATCH(Model_Input_Builder!$C401,Above_Ground_Wall_Con!$D$4:$D$19,0),1)</f>
        <v>Wood-Framed - 2x6 - 16 in OC - R-19 Cavity</v>
      </c>
      <c r="Q401" s="18" t="str">
        <f>INDEX(Ceiling_And_Roof_Con!$A$3:$A$7,MATCH(Model_Input_Builder!$D401,Ceiling_And_Roof_Con!$D$3:$D$7,0),1)</f>
        <v>Attic - R49 Cavity Insulation</v>
      </c>
      <c r="R401" s="18" t="str">
        <f>INDEX(Foundation_And_Floor_Con!$A$4:$A$27,MATCH(Model_Input_Builder!$E401,Foundation_And_Floor_Con!$AI$4:$AI$27,0),1)</f>
        <v>Heated Basement - R5 Exterior Insulation</v>
      </c>
      <c r="S401" s="18" t="str">
        <f>INDEX(Windows!$A$4:$A$26,MATCH(Model_Input_Builder!$F401,Windows!$E$4:$E$26,0),1)</f>
        <v>Double, low-e, low SHGC, argon, metal, TB</v>
      </c>
      <c r="T401" s="18">
        <f>INDEX(Windows!$C$4:$C$26,MATCH(Model_Input_Builder!$F401,Windows!$E$4:$E$26,0),1)</f>
        <v>0.41</v>
      </c>
      <c r="U401" s="18">
        <f>INDEX(Windows!$D$4:$D$26,MATCH(Model_Input_Builder!$F401,Windows!$E$4:$E$26,0),1)</f>
        <v>0.23</v>
      </c>
      <c r="V401" s="18" t="s">
        <v>278</v>
      </c>
      <c r="W401" s="18" t="s">
        <v>278</v>
      </c>
      <c r="X401" s="18" t="s">
        <v>347</v>
      </c>
      <c r="Y401" s="18" t="s">
        <v>33</v>
      </c>
      <c r="Z401" s="18" t="s">
        <v>34</v>
      </c>
      <c r="AA401" s="93">
        <f>INDEX(Duct_Leakage!$A$3:$A$6,MATCH(Model_Input_Builder!$G401,Duct_Leakage!$E$3:$E$6,0),1)</f>
        <v>0.03</v>
      </c>
      <c r="AB401" s="93">
        <f>INDEX(Duct_Leakage!$B$3:$B$6,MATCH(Model_Input_Builder!$G401,Duct_Leakage!$E$3:$E$6,0),1)</f>
        <v>1.4999999999999999E-2</v>
      </c>
      <c r="AC401" s="18">
        <v>30</v>
      </c>
      <c r="AD401" s="18">
        <v>30</v>
      </c>
      <c r="AE401" s="18" t="s">
        <v>68</v>
      </c>
      <c r="AF401" s="18" t="s">
        <v>36</v>
      </c>
      <c r="AG401" s="49">
        <v>0</v>
      </c>
      <c r="AH401" s="18">
        <v>0</v>
      </c>
      <c r="AI401" s="18" t="s">
        <v>68</v>
      </c>
      <c r="AJ401" s="18" t="s">
        <v>68</v>
      </c>
      <c r="AK401" s="18" t="s">
        <v>68</v>
      </c>
      <c r="AL401" s="18" t="s">
        <v>68</v>
      </c>
      <c r="AM401" s="18" t="s">
        <v>68</v>
      </c>
      <c r="AN401" s="18">
        <v>0</v>
      </c>
      <c r="AO401" s="18">
        <v>0</v>
      </c>
    </row>
    <row r="402" spans="1:41" x14ac:dyDescent="0.25">
      <c r="A402" s="118">
        <v>398</v>
      </c>
      <c r="B402" s="118">
        <v>4</v>
      </c>
      <c r="C402" s="118">
        <v>5</v>
      </c>
      <c r="D402" s="118">
        <v>4</v>
      </c>
      <c r="E402" s="118">
        <v>7</v>
      </c>
      <c r="F402" s="118">
        <v>4</v>
      </c>
      <c r="G402" s="118">
        <v>1</v>
      </c>
      <c r="H402" s="118">
        <v>2</v>
      </c>
      <c r="I402" s="118" t="s">
        <v>1212</v>
      </c>
      <c r="K402" s="116" t="s">
        <v>2180</v>
      </c>
      <c r="L402" s="18">
        <v>1</v>
      </c>
      <c r="M402" s="18" t="str">
        <f>INDEX(WeatherFiles!$A$14:$A$17,MATCH(Model_Input_Builder!$B402,WeatherFiles!$D$14:$D$17,0),1)</f>
        <v>USA_WA_Spokane.Intl.AP.727850_TMY3</v>
      </c>
      <c r="N402" s="18">
        <v>0</v>
      </c>
      <c r="O402" s="18">
        <v>0</v>
      </c>
      <c r="P402" s="18" t="str">
        <f>INDEX(Above_Ground_Wall_Con!$A$4:$A$19,MATCH(Model_Input_Builder!$C402,Above_Ground_Wall_Con!$D$4:$D$19,0),1)</f>
        <v>Wood-Framed - 2x6 - 16 in OC - R-19 Cavity</v>
      </c>
      <c r="Q402" s="18" t="str">
        <f>INDEX(Ceiling_And_Roof_Con!$A$3:$A$7,MATCH(Model_Input_Builder!$D402,Ceiling_And_Roof_Con!$D$3:$D$7,0),1)</f>
        <v>Attic - R49 Cavity Insulation</v>
      </c>
      <c r="R402" s="18" t="str">
        <f>INDEX(Foundation_And_Floor_Con!$A$4:$A$27,MATCH(Model_Input_Builder!$E402,Foundation_And_Floor_Con!$AI$4:$AI$27,0),1)</f>
        <v>Slab - R5 Perimeter with No Thermal Break</v>
      </c>
      <c r="S402" s="18" t="str">
        <f>INDEX(Windows!$A$4:$A$26,MATCH(Model_Input_Builder!$F402,Windows!$E$4:$E$26,0),1)</f>
        <v>Double, low-e, high SHGC, argon, metal</v>
      </c>
      <c r="T402" s="18">
        <f>INDEX(Windows!$C$4:$C$26,MATCH(Model_Input_Builder!$F402,Windows!$E$4:$E$26,0),1)</f>
        <v>0.65</v>
      </c>
      <c r="U402" s="18">
        <f>INDEX(Windows!$D$4:$D$26,MATCH(Model_Input_Builder!$F402,Windows!$E$4:$E$26,0),1)</f>
        <v>0.57999999999999996</v>
      </c>
      <c r="V402" s="18" t="s">
        <v>278</v>
      </c>
      <c r="W402" s="18" t="s">
        <v>278</v>
      </c>
      <c r="X402" s="18" t="s">
        <v>347</v>
      </c>
      <c r="Y402" s="18" t="s">
        <v>33</v>
      </c>
      <c r="Z402" s="18" t="s">
        <v>34</v>
      </c>
      <c r="AA402" s="93">
        <f>INDEX(Duct_Leakage!$A$3:$A$6,MATCH(Model_Input_Builder!$G402,Duct_Leakage!$E$3:$E$6,0),1)</f>
        <v>0.03</v>
      </c>
      <c r="AB402" s="93">
        <f>INDEX(Duct_Leakage!$B$3:$B$6,MATCH(Model_Input_Builder!$G402,Duct_Leakage!$E$3:$E$6,0),1)</f>
        <v>1.4999999999999999E-2</v>
      </c>
      <c r="AC402" s="18">
        <v>30</v>
      </c>
      <c r="AD402" s="18">
        <v>30</v>
      </c>
      <c r="AE402" s="18" t="s">
        <v>68</v>
      </c>
      <c r="AF402" s="18" t="s">
        <v>36</v>
      </c>
      <c r="AG402" s="49">
        <v>0</v>
      </c>
      <c r="AH402" s="18">
        <v>0</v>
      </c>
      <c r="AI402" s="18" t="s">
        <v>68</v>
      </c>
      <c r="AJ402" s="18" t="s">
        <v>68</v>
      </c>
      <c r="AK402" s="18" t="s">
        <v>68</v>
      </c>
      <c r="AL402" s="18" t="s">
        <v>68</v>
      </c>
      <c r="AM402" s="18" t="s">
        <v>68</v>
      </c>
      <c r="AN402" s="18">
        <v>0</v>
      </c>
      <c r="AO402" s="18">
        <v>0</v>
      </c>
    </row>
    <row r="403" spans="1:41" x14ac:dyDescent="0.25">
      <c r="A403" s="118">
        <v>399</v>
      </c>
      <c r="B403" s="118">
        <v>1</v>
      </c>
      <c r="C403" s="118">
        <v>5</v>
      </c>
      <c r="D403" s="118">
        <v>3</v>
      </c>
      <c r="E403" s="118">
        <v>13</v>
      </c>
      <c r="F403" s="118">
        <v>9</v>
      </c>
      <c r="G403" s="118">
        <v>4</v>
      </c>
      <c r="H403" s="118">
        <v>4</v>
      </c>
      <c r="I403" s="118" t="s">
        <v>1213</v>
      </c>
      <c r="K403" s="116" t="s">
        <v>2181</v>
      </c>
      <c r="L403" s="18">
        <v>1</v>
      </c>
      <c r="M403" s="18" t="str">
        <f>INDEX(WeatherFiles!$A$14:$A$17,MATCH(Model_Input_Builder!$B403,WeatherFiles!$D$14:$D$17,0),1)</f>
        <v>USA_ID_Boise.AP-Gowen.Field.ANGB.726810_TMY3</v>
      </c>
      <c r="N403" s="18">
        <v>0</v>
      </c>
      <c r="O403" s="18">
        <v>0</v>
      </c>
      <c r="P403" s="18" t="str">
        <f>INDEX(Above_Ground_Wall_Con!$A$4:$A$19,MATCH(Model_Input_Builder!$C403,Above_Ground_Wall_Con!$D$4:$D$19,0),1)</f>
        <v>Wood-Framed - 2x6 - 16 in OC - R-19 Cavity</v>
      </c>
      <c r="Q403" s="18" t="str">
        <f>INDEX(Ceiling_And_Roof_Con!$A$3:$A$7,MATCH(Model_Input_Builder!$D403,Ceiling_And_Roof_Con!$D$3:$D$7,0),1)</f>
        <v>Attic - R38 Cavity Insulation</v>
      </c>
      <c r="R403" s="18" t="str">
        <f>INDEX(Foundation_And_Floor_Con!$A$4:$A$27,MATCH(Model_Input_Builder!$E403,Foundation_And_Floor_Con!$AI$4:$AI$27,0),1)</f>
        <v>Heated Basement - R10 Exterior Insulation</v>
      </c>
      <c r="S403" s="18" t="str">
        <f>INDEX(Windows!$A$4:$A$26,MATCH(Model_Input_Builder!$F403,Windows!$E$4:$E$26,0),1)</f>
        <v>Double, low-e, high SHGC, argon, metal, TB</v>
      </c>
      <c r="T403" s="18">
        <f>INDEX(Windows!$C$4:$C$26,MATCH(Model_Input_Builder!$F403,Windows!$E$4:$E$26,0),1)</f>
        <v>0.42</v>
      </c>
      <c r="U403" s="18">
        <f>INDEX(Windows!$D$4:$D$26,MATCH(Model_Input_Builder!$F403,Windows!$E$4:$E$26,0),1)</f>
        <v>0.55000000000000004</v>
      </c>
      <c r="V403" s="18" t="s">
        <v>278</v>
      </c>
      <c r="W403" s="18" t="s">
        <v>278</v>
      </c>
      <c r="X403" s="18" t="s">
        <v>347</v>
      </c>
      <c r="Y403" s="18" t="s">
        <v>33</v>
      </c>
      <c r="Z403" s="18" t="s">
        <v>34</v>
      </c>
      <c r="AA403" s="93">
        <f>INDEX(Duct_Leakage!$A$3:$A$6,MATCH(Model_Input_Builder!$G403,Duct_Leakage!$E$3:$E$6,0),1)</f>
        <v>0.18</v>
      </c>
      <c r="AB403" s="93">
        <f>INDEX(Duct_Leakage!$B$3:$B$6,MATCH(Model_Input_Builder!$G403,Duct_Leakage!$E$3:$E$6,0),1)</f>
        <v>0.09</v>
      </c>
      <c r="AC403" s="18">
        <v>30</v>
      </c>
      <c r="AD403" s="18">
        <v>30</v>
      </c>
      <c r="AE403" s="18" t="s">
        <v>68</v>
      </c>
      <c r="AF403" s="18" t="s">
        <v>36</v>
      </c>
      <c r="AG403" s="49">
        <v>0</v>
      </c>
      <c r="AH403" s="18">
        <v>0</v>
      </c>
      <c r="AI403" s="18" t="s">
        <v>68</v>
      </c>
      <c r="AJ403" s="18" t="s">
        <v>68</v>
      </c>
      <c r="AK403" s="18" t="s">
        <v>68</v>
      </c>
      <c r="AL403" s="18" t="s">
        <v>68</v>
      </c>
      <c r="AM403" s="18" t="s">
        <v>68</v>
      </c>
      <c r="AN403" s="18">
        <v>0</v>
      </c>
      <c r="AO403" s="18">
        <v>0</v>
      </c>
    </row>
    <row r="404" spans="1:41" x14ac:dyDescent="0.25">
      <c r="A404" s="118">
        <v>400</v>
      </c>
      <c r="B404" s="118">
        <v>2</v>
      </c>
      <c r="C404" s="118">
        <v>1</v>
      </c>
      <c r="D404" s="118">
        <v>3</v>
      </c>
      <c r="E404" s="118">
        <v>1</v>
      </c>
      <c r="F404" s="118">
        <v>11</v>
      </c>
      <c r="G404" s="118">
        <v>1</v>
      </c>
      <c r="H404" s="118">
        <v>3</v>
      </c>
      <c r="I404" s="118" t="s">
        <v>1214</v>
      </c>
      <c r="K404" s="116" t="s">
        <v>2182</v>
      </c>
      <c r="L404" s="18">
        <v>1</v>
      </c>
      <c r="M404" s="18" t="str">
        <f>INDEX(WeatherFiles!$A$14:$A$17,MATCH(Model_Input_Builder!$B404,WeatherFiles!$D$14:$D$17,0),1)</f>
        <v>USA_MT_Kalispell-Glacier.Park.Intl.AP.727790_TMY3</v>
      </c>
      <c r="N404" s="18">
        <v>0</v>
      </c>
      <c r="O404" s="18">
        <v>0</v>
      </c>
      <c r="P404" s="18" t="str">
        <f>INDEX(Above_Ground_Wall_Con!$A$4:$A$19,MATCH(Model_Input_Builder!$C404,Above_Ground_Wall_Con!$D$4:$D$19,0),1)</f>
        <v>Wood-Framed - 2x4 - 16 in OC - R-0 Cavity</v>
      </c>
      <c r="Q404" s="18" t="str">
        <f>INDEX(Ceiling_And_Roof_Con!$A$3:$A$7,MATCH(Model_Input_Builder!$D404,Ceiling_And_Roof_Con!$D$3:$D$7,0),1)</f>
        <v>Attic - R38 Cavity Insulation</v>
      </c>
      <c r="R404" s="18" t="str">
        <f>INDEX(Foundation_And_Floor_Con!$A$4:$A$27,MATCH(Model_Input_Builder!$E404,Foundation_And_Floor_Con!$AI$4:$AI$27,0),1)</f>
        <v>Vented Crawlspace - R0 Cavity Insulation</v>
      </c>
      <c r="S404" s="18" t="str">
        <f>INDEX(Windows!$A$4:$A$26,MATCH(Model_Input_Builder!$F404,Windows!$E$4:$E$26,0),1)</f>
        <v>Double, low-e, low SHGC, argon, metal, TB</v>
      </c>
      <c r="T404" s="18">
        <f>INDEX(Windows!$C$4:$C$26,MATCH(Model_Input_Builder!$F404,Windows!$E$4:$E$26,0),1)</f>
        <v>0.41</v>
      </c>
      <c r="U404" s="18">
        <f>INDEX(Windows!$D$4:$D$26,MATCH(Model_Input_Builder!$F404,Windows!$E$4:$E$26,0),1)</f>
        <v>0.23</v>
      </c>
      <c r="V404" s="18" t="s">
        <v>278</v>
      </c>
      <c r="W404" s="18" t="s">
        <v>278</v>
      </c>
      <c r="X404" s="18" t="s">
        <v>347</v>
      </c>
      <c r="Y404" s="18" t="s">
        <v>33</v>
      </c>
      <c r="Z404" s="18" t="s">
        <v>34</v>
      </c>
      <c r="AA404" s="93">
        <f>INDEX(Duct_Leakage!$A$3:$A$6,MATCH(Model_Input_Builder!$G404,Duct_Leakage!$E$3:$E$6,0),1)</f>
        <v>0.03</v>
      </c>
      <c r="AB404" s="93">
        <f>INDEX(Duct_Leakage!$B$3:$B$6,MATCH(Model_Input_Builder!$G404,Duct_Leakage!$E$3:$E$6,0),1)</f>
        <v>1.4999999999999999E-2</v>
      </c>
      <c r="AC404" s="18">
        <v>30</v>
      </c>
      <c r="AD404" s="18">
        <v>30</v>
      </c>
      <c r="AE404" s="18" t="s">
        <v>68</v>
      </c>
      <c r="AF404" s="18" t="s">
        <v>36</v>
      </c>
      <c r="AG404" s="49">
        <v>0</v>
      </c>
      <c r="AH404" s="18">
        <v>0</v>
      </c>
      <c r="AI404" s="18" t="s">
        <v>68</v>
      </c>
      <c r="AJ404" s="18" t="s">
        <v>68</v>
      </c>
      <c r="AK404" s="18" t="s">
        <v>68</v>
      </c>
      <c r="AL404" s="18" t="s">
        <v>68</v>
      </c>
      <c r="AM404" s="18" t="s">
        <v>68</v>
      </c>
      <c r="AN404" s="18">
        <v>0</v>
      </c>
      <c r="AO404" s="18">
        <v>0</v>
      </c>
    </row>
    <row r="405" spans="1:41" x14ac:dyDescent="0.25">
      <c r="A405" s="118">
        <v>401</v>
      </c>
      <c r="B405" s="118">
        <v>2</v>
      </c>
      <c r="C405" s="118">
        <v>2</v>
      </c>
      <c r="D405" s="118">
        <v>1</v>
      </c>
      <c r="E405" s="118">
        <v>2</v>
      </c>
      <c r="F405" s="118">
        <v>18</v>
      </c>
      <c r="G405" s="118">
        <v>4</v>
      </c>
      <c r="H405" s="118">
        <v>3</v>
      </c>
      <c r="I405" s="118" t="s">
        <v>1215</v>
      </c>
      <c r="K405" s="116" t="s">
        <v>2183</v>
      </c>
      <c r="L405" s="18">
        <v>1</v>
      </c>
      <c r="M405" s="18" t="str">
        <f>INDEX(WeatherFiles!$A$14:$A$17,MATCH(Model_Input_Builder!$B405,WeatherFiles!$D$14:$D$17,0),1)</f>
        <v>USA_MT_Kalispell-Glacier.Park.Intl.AP.727790_TMY3</v>
      </c>
      <c r="N405" s="18">
        <v>0</v>
      </c>
      <c r="O405" s="18">
        <v>0</v>
      </c>
      <c r="P405" s="18" t="str">
        <f>INDEX(Above_Ground_Wall_Con!$A$4:$A$19,MATCH(Model_Input_Builder!$C405,Above_Ground_Wall_Con!$D$4:$D$19,0),1)</f>
        <v>Wood-Framed - 2x4 - 16 in OC - R-11 Cavity</v>
      </c>
      <c r="Q405" s="18" t="str">
        <f>INDEX(Ceiling_And_Roof_Con!$A$3:$A$7,MATCH(Model_Input_Builder!$D405,Ceiling_And_Roof_Con!$D$3:$D$7,0),1)</f>
        <v>Attic - R0 Cavity Insulation</v>
      </c>
      <c r="R405" s="18" t="str">
        <f>INDEX(Foundation_And_Floor_Con!$A$4:$A$27,MATCH(Model_Input_Builder!$E405,Foundation_And_Floor_Con!$AI$4:$AI$27,0),1)</f>
        <v>Vented Crawlspace - R13 Cavity Insulation</v>
      </c>
      <c r="S405" s="18" t="str">
        <f>INDEX(Windows!$A$4:$A$26,MATCH(Model_Input_Builder!$F405,Windows!$E$4:$E$26,0),1)</f>
        <v>Triple, low-e, high SHGC, argon, non-metal</v>
      </c>
      <c r="T405" s="18">
        <f>INDEX(Windows!$C$4:$C$26,MATCH(Model_Input_Builder!$F405,Windows!$E$4:$E$26,0),1)</f>
        <v>0.2</v>
      </c>
      <c r="U405" s="18">
        <f>INDEX(Windows!$D$4:$D$26,MATCH(Model_Input_Builder!$F405,Windows!$E$4:$E$26,0),1)</f>
        <v>0.41</v>
      </c>
      <c r="V405" s="18" t="s">
        <v>278</v>
      </c>
      <c r="W405" s="18" t="s">
        <v>278</v>
      </c>
      <c r="X405" s="18" t="s">
        <v>347</v>
      </c>
      <c r="Y405" s="18" t="s">
        <v>33</v>
      </c>
      <c r="Z405" s="18" t="s">
        <v>34</v>
      </c>
      <c r="AA405" s="93">
        <f>INDEX(Duct_Leakage!$A$3:$A$6,MATCH(Model_Input_Builder!$G405,Duct_Leakage!$E$3:$E$6,0),1)</f>
        <v>0.18</v>
      </c>
      <c r="AB405" s="93">
        <f>INDEX(Duct_Leakage!$B$3:$B$6,MATCH(Model_Input_Builder!$G405,Duct_Leakage!$E$3:$E$6,0),1)</f>
        <v>0.09</v>
      </c>
      <c r="AC405" s="18">
        <v>30</v>
      </c>
      <c r="AD405" s="18">
        <v>30</v>
      </c>
      <c r="AE405" s="18" t="s">
        <v>68</v>
      </c>
      <c r="AF405" s="18" t="s">
        <v>36</v>
      </c>
      <c r="AG405" s="49">
        <v>0</v>
      </c>
      <c r="AH405" s="18">
        <v>0</v>
      </c>
      <c r="AI405" s="18" t="s">
        <v>68</v>
      </c>
      <c r="AJ405" s="18" t="s">
        <v>68</v>
      </c>
      <c r="AK405" s="18" t="s">
        <v>68</v>
      </c>
      <c r="AL405" s="18" t="s">
        <v>68</v>
      </c>
      <c r="AM405" s="18" t="s">
        <v>68</v>
      </c>
      <c r="AN405" s="18">
        <v>0</v>
      </c>
      <c r="AO405" s="18">
        <v>0</v>
      </c>
    </row>
    <row r="406" spans="1:41" x14ac:dyDescent="0.25">
      <c r="A406" s="118">
        <v>402</v>
      </c>
      <c r="B406" s="118">
        <v>4</v>
      </c>
      <c r="C406" s="118">
        <v>2</v>
      </c>
      <c r="D406" s="118">
        <v>4</v>
      </c>
      <c r="E406" s="118">
        <v>8</v>
      </c>
      <c r="F406" s="118">
        <v>4</v>
      </c>
      <c r="G406" s="118">
        <v>3</v>
      </c>
      <c r="H406" s="118">
        <v>3</v>
      </c>
      <c r="I406" s="118" t="s">
        <v>1216</v>
      </c>
      <c r="K406" s="116" t="s">
        <v>2184</v>
      </c>
      <c r="L406" s="18">
        <v>1</v>
      </c>
      <c r="M406" s="18" t="str">
        <f>INDEX(WeatherFiles!$A$14:$A$17,MATCH(Model_Input_Builder!$B406,WeatherFiles!$D$14:$D$17,0),1)</f>
        <v>USA_WA_Spokane.Intl.AP.727850_TMY3</v>
      </c>
      <c r="N406" s="18">
        <v>0</v>
      </c>
      <c r="O406" s="18">
        <v>0</v>
      </c>
      <c r="P406" s="18" t="str">
        <f>INDEX(Above_Ground_Wall_Con!$A$4:$A$19,MATCH(Model_Input_Builder!$C406,Above_Ground_Wall_Con!$D$4:$D$19,0),1)</f>
        <v>Wood-Framed - 2x4 - 16 in OC - R-11 Cavity</v>
      </c>
      <c r="Q406" s="18" t="str">
        <f>INDEX(Ceiling_And_Roof_Con!$A$3:$A$7,MATCH(Model_Input_Builder!$D406,Ceiling_And_Roof_Con!$D$3:$D$7,0),1)</f>
        <v>Attic - R49 Cavity Insulation</v>
      </c>
      <c r="R406" s="18" t="str">
        <f>INDEX(Foundation_And_Floor_Con!$A$4:$A$27,MATCH(Model_Input_Builder!$E406,Foundation_And_Floor_Con!$AI$4:$AI$27,0),1)</f>
        <v>Slab - R5 Under Full Slab with R5 Thermal Break</v>
      </c>
      <c r="S406" s="18" t="str">
        <f>INDEX(Windows!$A$4:$A$26,MATCH(Model_Input_Builder!$F406,Windows!$E$4:$E$26,0),1)</f>
        <v>Double, low-e, high SHGC, argon, metal</v>
      </c>
      <c r="T406" s="18">
        <f>INDEX(Windows!$C$4:$C$26,MATCH(Model_Input_Builder!$F406,Windows!$E$4:$E$26,0),1)</f>
        <v>0.65</v>
      </c>
      <c r="U406" s="18">
        <f>INDEX(Windows!$D$4:$D$26,MATCH(Model_Input_Builder!$F406,Windows!$E$4:$E$26,0),1)</f>
        <v>0.57999999999999996</v>
      </c>
      <c r="V406" s="18" t="s">
        <v>278</v>
      </c>
      <c r="W406" s="18" t="s">
        <v>278</v>
      </c>
      <c r="X406" s="18" t="s">
        <v>347</v>
      </c>
      <c r="Y406" s="18" t="s">
        <v>33</v>
      </c>
      <c r="Z406" s="18" t="s">
        <v>34</v>
      </c>
      <c r="AA406" s="93">
        <f>INDEX(Duct_Leakage!$A$3:$A$6,MATCH(Model_Input_Builder!$G406,Duct_Leakage!$E$3:$E$6,0),1)</f>
        <v>0.127</v>
      </c>
      <c r="AB406" s="93">
        <f>INDEX(Duct_Leakage!$B$3:$B$6,MATCH(Model_Input_Builder!$G406,Duct_Leakage!$E$3:$E$6,0),1)</f>
        <v>6.3E-2</v>
      </c>
      <c r="AC406" s="18">
        <v>30</v>
      </c>
      <c r="AD406" s="18">
        <v>30</v>
      </c>
      <c r="AE406" s="18" t="s">
        <v>68</v>
      </c>
      <c r="AF406" s="18" t="s">
        <v>36</v>
      </c>
      <c r="AG406" s="49">
        <v>0</v>
      </c>
      <c r="AH406" s="18">
        <v>0</v>
      </c>
      <c r="AI406" s="18" t="s">
        <v>68</v>
      </c>
      <c r="AJ406" s="18" t="s">
        <v>68</v>
      </c>
      <c r="AK406" s="18" t="s">
        <v>68</v>
      </c>
      <c r="AL406" s="18" t="s">
        <v>68</v>
      </c>
      <c r="AM406" s="18" t="s">
        <v>68</v>
      </c>
      <c r="AN406" s="18">
        <v>0</v>
      </c>
      <c r="AO406" s="18">
        <v>0</v>
      </c>
    </row>
    <row r="407" spans="1:41" x14ac:dyDescent="0.25">
      <c r="A407" s="118">
        <v>403</v>
      </c>
      <c r="B407" s="118">
        <v>1</v>
      </c>
      <c r="C407" s="118">
        <v>1</v>
      </c>
      <c r="D407" s="118">
        <v>2</v>
      </c>
      <c r="E407" s="118">
        <v>18</v>
      </c>
      <c r="F407" s="118">
        <v>10</v>
      </c>
      <c r="G407" s="118">
        <v>3</v>
      </c>
      <c r="H407" s="118">
        <v>1</v>
      </c>
      <c r="I407" s="118" t="s">
        <v>1217</v>
      </c>
      <c r="K407" s="116" t="s">
        <v>2185</v>
      </c>
      <c r="L407" s="18">
        <v>1</v>
      </c>
      <c r="M407" s="18" t="str">
        <f>INDEX(WeatherFiles!$A$14:$A$17,MATCH(Model_Input_Builder!$B407,WeatherFiles!$D$14:$D$17,0),1)</f>
        <v>USA_ID_Boise.AP-Gowen.Field.ANGB.726810_TMY3</v>
      </c>
      <c r="N407" s="18">
        <v>0</v>
      </c>
      <c r="O407" s="18">
        <v>0</v>
      </c>
      <c r="P407" s="18" t="str">
        <f>INDEX(Above_Ground_Wall_Con!$A$4:$A$19,MATCH(Model_Input_Builder!$C407,Above_Ground_Wall_Con!$D$4:$D$19,0),1)</f>
        <v>Wood-Framed - 2x4 - 16 in OC - R-0 Cavity</v>
      </c>
      <c r="Q407" s="18" t="str">
        <f>INDEX(Ceiling_And_Roof_Con!$A$3:$A$7,MATCH(Model_Input_Builder!$D407,Ceiling_And_Roof_Con!$D$3:$D$7,0),1)</f>
        <v>Attic - R30 Cavity Insulation</v>
      </c>
      <c r="R407" s="18" t="str">
        <f>INDEX(Foundation_And_Floor_Con!$A$4:$A$27,MATCH(Model_Input_Builder!$E407,Foundation_And_Floor_Con!$AI$4:$AI$27,0),1)</f>
        <v>Unheated Basement - R30 Cavity Insulation</v>
      </c>
      <c r="S407" s="18" t="str">
        <f>INDEX(Windows!$A$4:$A$26,MATCH(Model_Input_Builder!$F407,Windows!$E$4:$E$26,0),1)</f>
        <v>Double, low-e, medium SHGC, argon, metal, TB</v>
      </c>
      <c r="T407" s="18">
        <f>INDEX(Windows!$C$4:$C$26,MATCH(Model_Input_Builder!$F407,Windows!$E$4:$E$26,0),1)</f>
        <v>0.42</v>
      </c>
      <c r="U407" s="18">
        <f>INDEX(Windows!$D$4:$D$26,MATCH(Model_Input_Builder!$F407,Windows!$E$4:$E$26,0),1)</f>
        <v>0.35</v>
      </c>
      <c r="V407" s="18" t="s">
        <v>278</v>
      </c>
      <c r="W407" s="18" t="s">
        <v>278</v>
      </c>
      <c r="X407" s="18" t="s">
        <v>347</v>
      </c>
      <c r="Y407" s="18" t="s">
        <v>33</v>
      </c>
      <c r="Z407" s="18" t="s">
        <v>34</v>
      </c>
      <c r="AA407" s="93">
        <f>INDEX(Duct_Leakage!$A$3:$A$6,MATCH(Model_Input_Builder!$G407,Duct_Leakage!$E$3:$E$6,0),1)</f>
        <v>0.127</v>
      </c>
      <c r="AB407" s="93">
        <f>INDEX(Duct_Leakage!$B$3:$B$6,MATCH(Model_Input_Builder!$G407,Duct_Leakage!$E$3:$E$6,0),1)</f>
        <v>6.3E-2</v>
      </c>
      <c r="AC407" s="18">
        <v>30</v>
      </c>
      <c r="AD407" s="18">
        <v>30</v>
      </c>
      <c r="AE407" s="18" t="s">
        <v>68</v>
      </c>
      <c r="AF407" s="18" t="s">
        <v>36</v>
      </c>
      <c r="AG407" s="49">
        <v>0</v>
      </c>
      <c r="AH407" s="18">
        <v>0</v>
      </c>
      <c r="AI407" s="18" t="s">
        <v>68</v>
      </c>
      <c r="AJ407" s="18" t="s">
        <v>68</v>
      </c>
      <c r="AK407" s="18" t="s">
        <v>68</v>
      </c>
      <c r="AL407" s="18" t="s">
        <v>68</v>
      </c>
      <c r="AM407" s="18" t="s">
        <v>68</v>
      </c>
      <c r="AN407" s="18">
        <v>0</v>
      </c>
      <c r="AO407" s="18">
        <v>0</v>
      </c>
    </row>
    <row r="408" spans="1:41" x14ac:dyDescent="0.25">
      <c r="A408" s="118">
        <v>404</v>
      </c>
      <c r="B408" s="118">
        <v>3</v>
      </c>
      <c r="C408" s="118">
        <v>4</v>
      </c>
      <c r="D408" s="118">
        <v>1</v>
      </c>
      <c r="E408" s="118">
        <v>8</v>
      </c>
      <c r="F408" s="118">
        <v>9</v>
      </c>
      <c r="G408" s="118">
        <v>3</v>
      </c>
      <c r="H408" s="118">
        <v>1</v>
      </c>
      <c r="I408" s="118" t="s">
        <v>1218</v>
      </c>
      <c r="K408" s="116" t="s">
        <v>2186</v>
      </c>
      <c r="L408" s="18">
        <v>1</v>
      </c>
      <c r="M408" s="18" t="str">
        <f>INDEX(WeatherFiles!$A$14:$A$17,MATCH(Model_Input_Builder!$B408,WeatherFiles!$D$14:$D$17,0),1)</f>
        <v>USA_WA_Seattle-Tacoma.Intl.AP.727930_TMY3</v>
      </c>
      <c r="N408" s="18">
        <v>0</v>
      </c>
      <c r="O408" s="18">
        <v>0</v>
      </c>
      <c r="P408" s="18" t="str">
        <f>INDEX(Above_Ground_Wall_Con!$A$4:$A$19,MATCH(Model_Input_Builder!$C408,Above_Ground_Wall_Con!$D$4:$D$19,0),1)</f>
        <v>Wood-Framed - 2x6 - 16 in OC - R-0 Cavity</v>
      </c>
      <c r="Q408" s="18" t="str">
        <f>INDEX(Ceiling_And_Roof_Con!$A$3:$A$7,MATCH(Model_Input_Builder!$D408,Ceiling_And_Roof_Con!$D$3:$D$7,0),1)</f>
        <v>Attic - R0 Cavity Insulation</v>
      </c>
      <c r="R408" s="18" t="str">
        <f>INDEX(Foundation_And_Floor_Con!$A$4:$A$27,MATCH(Model_Input_Builder!$E408,Foundation_And_Floor_Con!$AI$4:$AI$27,0),1)</f>
        <v>Slab - R5 Under Full Slab with R5 Thermal Break</v>
      </c>
      <c r="S408" s="18" t="str">
        <f>INDEX(Windows!$A$4:$A$26,MATCH(Model_Input_Builder!$F408,Windows!$E$4:$E$26,0),1)</f>
        <v>Double, low-e, high SHGC, argon, metal, TB</v>
      </c>
      <c r="T408" s="18">
        <f>INDEX(Windows!$C$4:$C$26,MATCH(Model_Input_Builder!$F408,Windows!$E$4:$E$26,0),1)</f>
        <v>0.42</v>
      </c>
      <c r="U408" s="18">
        <f>INDEX(Windows!$D$4:$D$26,MATCH(Model_Input_Builder!$F408,Windows!$E$4:$E$26,0),1)</f>
        <v>0.55000000000000004</v>
      </c>
      <c r="V408" s="18" t="s">
        <v>278</v>
      </c>
      <c r="W408" s="18" t="s">
        <v>278</v>
      </c>
      <c r="X408" s="18" t="s">
        <v>347</v>
      </c>
      <c r="Y408" s="18" t="s">
        <v>33</v>
      </c>
      <c r="Z408" s="18" t="s">
        <v>34</v>
      </c>
      <c r="AA408" s="93">
        <f>INDEX(Duct_Leakage!$A$3:$A$6,MATCH(Model_Input_Builder!$G408,Duct_Leakage!$E$3:$E$6,0),1)</f>
        <v>0.127</v>
      </c>
      <c r="AB408" s="93">
        <f>INDEX(Duct_Leakage!$B$3:$B$6,MATCH(Model_Input_Builder!$G408,Duct_Leakage!$E$3:$E$6,0),1)</f>
        <v>6.3E-2</v>
      </c>
      <c r="AC408" s="18">
        <v>30</v>
      </c>
      <c r="AD408" s="18">
        <v>30</v>
      </c>
      <c r="AE408" s="18" t="s">
        <v>68</v>
      </c>
      <c r="AF408" s="18" t="s">
        <v>36</v>
      </c>
      <c r="AG408" s="49">
        <v>0</v>
      </c>
      <c r="AH408" s="18">
        <v>0</v>
      </c>
      <c r="AI408" s="18" t="s">
        <v>68</v>
      </c>
      <c r="AJ408" s="18" t="s">
        <v>68</v>
      </c>
      <c r="AK408" s="18" t="s">
        <v>68</v>
      </c>
      <c r="AL408" s="18" t="s">
        <v>68</v>
      </c>
      <c r="AM408" s="18" t="s">
        <v>68</v>
      </c>
      <c r="AN408" s="18">
        <v>0</v>
      </c>
      <c r="AO408" s="18">
        <v>0</v>
      </c>
    </row>
    <row r="409" spans="1:41" x14ac:dyDescent="0.25">
      <c r="A409" s="118">
        <v>405</v>
      </c>
      <c r="B409" s="118">
        <v>3</v>
      </c>
      <c r="C409" s="118">
        <v>4</v>
      </c>
      <c r="D409" s="118">
        <v>5</v>
      </c>
      <c r="E409" s="118">
        <v>18</v>
      </c>
      <c r="F409" s="118">
        <v>12</v>
      </c>
      <c r="G409" s="118">
        <v>1</v>
      </c>
      <c r="H409" s="118">
        <v>4</v>
      </c>
      <c r="I409" s="118" t="s">
        <v>1219</v>
      </c>
      <c r="K409" s="116" t="s">
        <v>2187</v>
      </c>
      <c r="L409" s="18">
        <v>1</v>
      </c>
      <c r="M409" s="18" t="str">
        <f>INDEX(WeatherFiles!$A$14:$A$17,MATCH(Model_Input_Builder!$B409,WeatherFiles!$D$14:$D$17,0),1)</f>
        <v>USA_WA_Seattle-Tacoma.Intl.AP.727930_TMY3</v>
      </c>
      <c r="N409" s="18">
        <v>0</v>
      </c>
      <c r="O409" s="18">
        <v>0</v>
      </c>
      <c r="P409" s="18" t="str">
        <f>INDEX(Above_Ground_Wall_Con!$A$4:$A$19,MATCH(Model_Input_Builder!$C409,Above_Ground_Wall_Con!$D$4:$D$19,0),1)</f>
        <v>Wood-Framed - 2x6 - 16 in OC - R-0 Cavity</v>
      </c>
      <c r="Q409" s="18" t="str">
        <f>INDEX(Ceiling_And_Roof_Con!$A$3:$A$7,MATCH(Model_Input_Builder!$D409,Ceiling_And_Roof_Con!$D$3:$D$7,0),1)</f>
        <v>Attic - R60 Cavity Insulation</v>
      </c>
      <c r="R409" s="18" t="str">
        <f>INDEX(Foundation_And_Floor_Con!$A$4:$A$27,MATCH(Model_Input_Builder!$E409,Foundation_And_Floor_Con!$AI$4:$AI$27,0),1)</f>
        <v>Unheated Basement - R30 Cavity Insulation</v>
      </c>
      <c r="S409" s="18" t="str">
        <f>INDEX(Windows!$A$4:$A$26,MATCH(Model_Input_Builder!$F409,Windows!$E$4:$E$26,0),1)</f>
        <v>Single, clear, non-metal</v>
      </c>
      <c r="T409" s="18">
        <f>INDEX(Windows!$C$4:$C$26,MATCH(Model_Input_Builder!$F409,Windows!$E$4:$E$26,0),1)</f>
        <v>0.88</v>
      </c>
      <c r="U409" s="18">
        <f>INDEX(Windows!$D$4:$D$26,MATCH(Model_Input_Builder!$F409,Windows!$E$4:$E$26,0),1)</f>
        <v>0.64</v>
      </c>
      <c r="V409" s="18" t="s">
        <v>278</v>
      </c>
      <c r="W409" s="18" t="s">
        <v>278</v>
      </c>
      <c r="X409" s="18" t="s">
        <v>347</v>
      </c>
      <c r="Y409" s="18" t="s">
        <v>33</v>
      </c>
      <c r="Z409" s="18" t="s">
        <v>34</v>
      </c>
      <c r="AA409" s="93">
        <f>INDEX(Duct_Leakage!$A$3:$A$6,MATCH(Model_Input_Builder!$G409,Duct_Leakage!$E$3:$E$6,0),1)</f>
        <v>0.03</v>
      </c>
      <c r="AB409" s="93">
        <f>INDEX(Duct_Leakage!$B$3:$B$6,MATCH(Model_Input_Builder!$G409,Duct_Leakage!$E$3:$E$6,0),1)</f>
        <v>1.4999999999999999E-2</v>
      </c>
      <c r="AC409" s="18">
        <v>30</v>
      </c>
      <c r="AD409" s="18">
        <v>30</v>
      </c>
      <c r="AE409" s="18" t="s">
        <v>68</v>
      </c>
      <c r="AF409" s="18" t="s">
        <v>36</v>
      </c>
      <c r="AG409" s="49">
        <v>0</v>
      </c>
      <c r="AH409" s="18">
        <v>0</v>
      </c>
      <c r="AI409" s="18" t="s">
        <v>68</v>
      </c>
      <c r="AJ409" s="18" t="s">
        <v>68</v>
      </c>
      <c r="AK409" s="18" t="s">
        <v>68</v>
      </c>
      <c r="AL409" s="18" t="s">
        <v>68</v>
      </c>
      <c r="AM409" s="18" t="s">
        <v>68</v>
      </c>
      <c r="AN409" s="18">
        <v>0</v>
      </c>
      <c r="AO409" s="18">
        <v>0</v>
      </c>
    </row>
    <row r="410" spans="1:41" x14ac:dyDescent="0.25">
      <c r="A410" s="118">
        <v>406</v>
      </c>
      <c r="B410" s="118">
        <v>2</v>
      </c>
      <c r="C410" s="118">
        <v>8</v>
      </c>
      <c r="D410" s="118">
        <v>1</v>
      </c>
      <c r="E410" s="118">
        <v>8</v>
      </c>
      <c r="F410" s="118">
        <v>17</v>
      </c>
      <c r="G410" s="118">
        <v>2</v>
      </c>
      <c r="H410" s="118">
        <v>1</v>
      </c>
      <c r="I410" s="118" t="s">
        <v>1220</v>
      </c>
      <c r="K410" s="116" t="s">
        <v>2188</v>
      </c>
      <c r="L410" s="18">
        <v>1</v>
      </c>
      <c r="M410" s="18" t="str">
        <f>INDEX(WeatherFiles!$A$14:$A$17,MATCH(Model_Input_Builder!$B410,WeatherFiles!$D$14:$D$17,0),1)</f>
        <v>USA_MT_Kalispell-Glacier.Park.Intl.AP.727790_TMY3</v>
      </c>
      <c r="N410" s="18">
        <v>0</v>
      </c>
      <c r="O410" s="18">
        <v>0</v>
      </c>
      <c r="P410" s="18" t="str">
        <f>INDEX(Above_Ground_Wall_Con!$A$4:$A$19,MATCH(Model_Input_Builder!$C410,Above_Ground_Wall_Con!$D$4:$D$19,0),1)</f>
        <v>Wood-Framed - 2x6 - 24 in OC - R-21 Cavity - R-10 Header</v>
      </c>
      <c r="Q410" s="18" t="str">
        <f>INDEX(Ceiling_And_Roof_Con!$A$3:$A$7,MATCH(Model_Input_Builder!$D410,Ceiling_And_Roof_Con!$D$3:$D$7,0),1)</f>
        <v>Attic - R0 Cavity Insulation</v>
      </c>
      <c r="R410" s="18" t="str">
        <f>INDEX(Foundation_And_Floor_Con!$A$4:$A$27,MATCH(Model_Input_Builder!$E410,Foundation_And_Floor_Con!$AI$4:$AI$27,0),1)</f>
        <v>Slab - R5 Under Full Slab with R5 Thermal Break</v>
      </c>
      <c r="S410" s="18" t="str">
        <f>INDEX(Windows!$A$4:$A$26,MATCH(Model_Input_Builder!$F410,Windows!$E$4:$E$26,0),1)</f>
        <v>Double, low-e, low SHGC, argon, non-metal</v>
      </c>
      <c r="T410" s="18">
        <f>INDEX(Windows!$C$4:$C$26,MATCH(Model_Input_Builder!$F410,Windows!$E$4:$E$26,0),1)</f>
        <v>0.27</v>
      </c>
      <c r="U410" s="18">
        <f>INDEX(Windows!$D$4:$D$26,MATCH(Model_Input_Builder!$F410,Windows!$E$4:$E$26,0),1)</f>
        <v>0.2</v>
      </c>
      <c r="V410" s="18" t="s">
        <v>278</v>
      </c>
      <c r="W410" s="18" t="s">
        <v>278</v>
      </c>
      <c r="X410" s="18" t="s">
        <v>347</v>
      </c>
      <c r="Y410" s="18" t="s">
        <v>33</v>
      </c>
      <c r="Z410" s="18" t="s">
        <v>34</v>
      </c>
      <c r="AA410" s="93">
        <f>INDEX(Duct_Leakage!$A$3:$A$6,MATCH(Model_Input_Builder!$G410,Duct_Leakage!$E$3:$E$6,0),1)</f>
        <v>0.06</v>
      </c>
      <c r="AB410" s="93">
        <f>INDEX(Duct_Leakage!$B$3:$B$6,MATCH(Model_Input_Builder!$G410,Duct_Leakage!$E$3:$E$6,0),1)</f>
        <v>0.03</v>
      </c>
      <c r="AC410" s="18">
        <v>30</v>
      </c>
      <c r="AD410" s="18">
        <v>30</v>
      </c>
      <c r="AE410" s="18" t="s">
        <v>68</v>
      </c>
      <c r="AF410" s="18" t="s">
        <v>36</v>
      </c>
      <c r="AG410" s="49">
        <v>0</v>
      </c>
      <c r="AH410" s="18">
        <v>0</v>
      </c>
      <c r="AI410" s="18" t="s">
        <v>68</v>
      </c>
      <c r="AJ410" s="18" t="s">
        <v>68</v>
      </c>
      <c r="AK410" s="18" t="s">
        <v>68</v>
      </c>
      <c r="AL410" s="18" t="s">
        <v>68</v>
      </c>
      <c r="AM410" s="18" t="s">
        <v>68</v>
      </c>
      <c r="AN410" s="18">
        <v>0</v>
      </c>
      <c r="AO410" s="18">
        <v>0</v>
      </c>
    </row>
    <row r="411" spans="1:41" x14ac:dyDescent="0.25">
      <c r="A411" s="118">
        <v>407</v>
      </c>
      <c r="B411" s="118">
        <v>1</v>
      </c>
      <c r="C411" s="118">
        <v>5</v>
      </c>
      <c r="D411" s="118">
        <v>4</v>
      </c>
      <c r="E411" s="118">
        <v>8</v>
      </c>
      <c r="F411" s="118">
        <v>7</v>
      </c>
      <c r="G411" s="118">
        <v>1</v>
      </c>
      <c r="H411" s="118">
        <v>3</v>
      </c>
      <c r="I411" s="118" t="s">
        <v>1221</v>
      </c>
      <c r="K411" s="116" t="s">
        <v>2189</v>
      </c>
      <c r="L411" s="18">
        <v>1</v>
      </c>
      <c r="M411" s="18" t="str">
        <f>INDEX(WeatherFiles!$A$14:$A$17,MATCH(Model_Input_Builder!$B411,WeatherFiles!$D$14:$D$17,0),1)</f>
        <v>USA_ID_Boise.AP-Gowen.Field.ANGB.726810_TMY3</v>
      </c>
      <c r="N411" s="18">
        <v>0</v>
      </c>
      <c r="O411" s="18">
        <v>0</v>
      </c>
      <c r="P411" s="18" t="str">
        <f>INDEX(Above_Ground_Wall_Con!$A$4:$A$19,MATCH(Model_Input_Builder!$C411,Above_Ground_Wall_Con!$D$4:$D$19,0),1)</f>
        <v>Wood-Framed - 2x6 - 16 in OC - R-19 Cavity</v>
      </c>
      <c r="Q411" s="18" t="str">
        <f>INDEX(Ceiling_And_Roof_Con!$A$3:$A$7,MATCH(Model_Input_Builder!$D411,Ceiling_And_Roof_Con!$D$3:$D$7,0),1)</f>
        <v>Attic - R49 Cavity Insulation</v>
      </c>
      <c r="R411" s="18" t="str">
        <f>INDEX(Foundation_And_Floor_Con!$A$4:$A$27,MATCH(Model_Input_Builder!$E411,Foundation_And_Floor_Con!$AI$4:$AI$27,0),1)</f>
        <v>Slab - R5 Under Full Slab with R5 Thermal Break</v>
      </c>
      <c r="S411" s="18" t="str">
        <f>INDEX(Windows!$A$4:$A$26,MATCH(Model_Input_Builder!$F411,Windows!$E$4:$E$26,0),1)</f>
        <v>Double, clear, metal, TB</v>
      </c>
      <c r="T411" s="18">
        <f>INDEX(Windows!$C$4:$C$26,MATCH(Model_Input_Builder!$F411,Windows!$E$4:$E$26,0),1)</f>
        <v>0.6</v>
      </c>
      <c r="U411" s="18">
        <f>INDEX(Windows!$D$4:$D$26,MATCH(Model_Input_Builder!$F411,Windows!$E$4:$E$26,0),1)</f>
        <v>0.62</v>
      </c>
      <c r="V411" s="18" t="s">
        <v>278</v>
      </c>
      <c r="W411" s="18" t="s">
        <v>278</v>
      </c>
      <c r="X411" s="18" t="s">
        <v>347</v>
      </c>
      <c r="Y411" s="18" t="s">
        <v>33</v>
      </c>
      <c r="Z411" s="18" t="s">
        <v>34</v>
      </c>
      <c r="AA411" s="93">
        <f>INDEX(Duct_Leakage!$A$3:$A$6,MATCH(Model_Input_Builder!$G411,Duct_Leakage!$E$3:$E$6,0),1)</f>
        <v>0.03</v>
      </c>
      <c r="AB411" s="93">
        <f>INDEX(Duct_Leakage!$B$3:$B$6,MATCH(Model_Input_Builder!$G411,Duct_Leakage!$E$3:$E$6,0),1)</f>
        <v>1.4999999999999999E-2</v>
      </c>
      <c r="AC411" s="18">
        <v>30</v>
      </c>
      <c r="AD411" s="18">
        <v>30</v>
      </c>
      <c r="AE411" s="18" t="s">
        <v>68</v>
      </c>
      <c r="AF411" s="18" t="s">
        <v>36</v>
      </c>
      <c r="AG411" s="49">
        <v>0</v>
      </c>
      <c r="AH411" s="18">
        <v>0</v>
      </c>
      <c r="AI411" s="18" t="s">
        <v>68</v>
      </c>
      <c r="AJ411" s="18" t="s">
        <v>68</v>
      </c>
      <c r="AK411" s="18" t="s">
        <v>68</v>
      </c>
      <c r="AL411" s="18" t="s">
        <v>68</v>
      </c>
      <c r="AM411" s="18" t="s">
        <v>68</v>
      </c>
      <c r="AN411" s="18">
        <v>0</v>
      </c>
      <c r="AO411" s="18">
        <v>0</v>
      </c>
    </row>
    <row r="412" spans="1:41" x14ac:dyDescent="0.25">
      <c r="A412" s="118">
        <v>408</v>
      </c>
      <c r="B412" s="118">
        <v>1</v>
      </c>
      <c r="C412" s="118">
        <v>3</v>
      </c>
      <c r="D412" s="118">
        <v>4</v>
      </c>
      <c r="E412" s="118">
        <v>11</v>
      </c>
      <c r="F412" s="118">
        <v>7</v>
      </c>
      <c r="G412" s="118">
        <v>3</v>
      </c>
      <c r="H412" s="118">
        <v>1</v>
      </c>
      <c r="I412" s="118" t="s">
        <v>1222</v>
      </c>
      <c r="K412" s="116" t="s">
        <v>2190</v>
      </c>
      <c r="L412" s="18">
        <v>1</v>
      </c>
      <c r="M412" s="18" t="str">
        <f>INDEX(WeatherFiles!$A$14:$A$17,MATCH(Model_Input_Builder!$B412,WeatherFiles!$D$14:$D$17,0),1)</f>
        <v>USA_ID_Boise.AP-Gowen.Field.ANGB.726810_TMY3</v>
      </c>
      <c r="N412" s="18">
        <v>0</v>
      </c>
      <c r="O412" s="18">
        <v>0</v>
      </c>
      <c r="P412" s="18" t="str">
        <f>INDEX(Above_Ground_Wall_Con!$A$4:$A$19,MATCH(Model_Input_Builder!$C412,Above_Ground_Wall_Con!$D$4:$D$19,0),1)</f>
        <v>Wood-Framed - 2x4 - 16 in OC - R-13 Cavity</v>
      </c>
      <c r="Q412" s="18" t="str">
        <f>INDEX(Ceiling_And_Roof_Con!$A$3:$A$7,MATCH(Model_Input_Builder!$D412,Ceiling_And_Roof_Con!$D$3:$D$7,0),1)</f>
        <v>Attic - R49 Cavity Insulation</v>
      </c>
      <c r="R412" s="18" t="str">
        <f>INDEX(Foundation_And_Floor_Con!$A$4:$A$27,MATCH(Model_Input_Builder!$E412,Foundation_And_Floor_Con!$AI$4:$AI$27,0),1)</f>
        <v>Heated Basement - Uninsulated</v>
      </c>
      <c r="S412" s="18" t="str">
        <f>INDEX(Windows!$A$4:$A$26,MATCH(Model_Input_Builder!$F412,Windows!$E$4:$E$26,0),1)</f>
        <v>Double, clear, metal, TB</v>
      </c>
      <c r="T412" s="18">
        <f>INDEX(Windows!$C$4:$C$26,MATCH(Model_Input_Builder!$F412,Windows!$E$4:$E$26,0),1)</f>
        <v>0.6</v>
      </c>
      <c r="U412" s="18">
        <f>INDEX(Windows!$D$4:$D$26,MATCH(Model_Input_Builder!$F412,Windows!$E$4:$E$26,0),1)</f>
        <v>0.62</v>
      </c>
      <c r="V412" s="18" t="s">
        <v>278</v>
      </c>
      <c r="W412" s="18" t="s">
        <v>278</v>
      </c>
      <c r="X412" s="18" t="s">
        <v>347</v>
      </c>
      <c r="Y412" s="18" t="s">
        <v>33</v>
      </c>
      <c r="Z412" s="18" t="s">
        <v>34</v>
      </c>
      <c r="AA412" s="93">
        <f>INDEX(Duct_Leakage!$A$3:$A$6,MATCH(Model_Input_Builder!$G412,Duct_Leakage!$E$3:$E$6,0),1)</f>
        <v>0.127</v>
      </c>
      <c r="AB412" s="93">
        <f>INDEX(Duct_Leakage!$B$3:$B$6,MATCH(Model_Input_Builder!$G412,Duct_Leakage!$E$3:$E$6,0),1)</f>
        <v>6.3E-2</v>
      </c>
      <c r="AC412" s="18">
        <v>30</v>
      </c>
      <c r="AD412" s="18">
        <v>30</v>
      </c>
      <c r="AE412" s="18" t="s">
        <v>68</v>
      </c>
      <c r="AF412" s="18" t="s">
        <v>36</v>
      </c>
      <c r="AG412" s="49">
        <v>0</v>
      </c>
      <c r="AH412" s="18">
        <v>0</v>
      </c>
      <c r="AI412" s="18" t="s">
        <v>68</v>
      </c>
      <c r="AJ412" s="18" t="s">
        <v>68</v>
      </c>
      <c r="AK412" s="18" t="s">
        <v>68</v>
      </c>
      <c r="AL412" s="18" t="s">
        <v>68</v>
      </c>
      <c r="AM412" s="18" t="s">
        <v>68</v>
      </c>
      <c r="AN412" s="18">
        <v>0</v>
      </c>
      <c r="AO412" s="18">
        <v>0</v>
      </c>
    </row>
    <row r="413" spans="1:41" x14ac:dyDescent="0.25">
      <c r="A413" s="118">
        <v>409</v>
      </c>
      <c r="B413" s="118">
        <v>4</v>
      </c>
      <c r="C413" s="118">
        <v>7</v>
      </c>
      <c r="D413" s="118">
        <v>1</v>
      </c>
      <c r="E413" s="118">
        <v>3</v>
      </c>
      <c r="F413" s="118">
        <v>3</v>
      </c>
      <c r="G413" s="118">
        <v>3</v>
      </c>
      <c r="H413" s="118">
        <v>2</v>
      </c>
      <c r="I413" s="118" t="s">
        <v>1223</v>
      </c>
      <c r="K413" s="116" t="s">
        <v>2191</v>
      </c>
      <c r="L413" s="18">
        <v>1</v>
      </c>
      <c r="M413" s="18" t="str">
        <f>INDEX(WeatherFiles!$A$14:$A$17,MATCH(Model_Input_Builder!$B413,WeatherFiles!$D$14:$D$17,0),1)</f>
        <v>USA_WA_Spokane.Intl.AP.727850_TMY3</v>
      </c>
      <c r="N413" s="18">
        <v>0</v>
      </c>
      <c r="O413" s="18">
        <v>0</v>
      </c>
      <c r="P413" s="18" t="str">
        <f>INDEX(Above_Ground_Wall_Con!$A$4:$A$19,MATCH(Model_Input_Builder!$C413,Above_Ground_Wall_Con!$D$4:$D$19,0),1)</f>
        <v>Wood-Framed - 2x6 - 24 in OC - R-19 Cavity - R-10 Header</v>
      </c>
      <c r="Q413" s="18" t="str">
        <f>INDEX(Ceiling_And_Roof_Con!$A$3:$A$7,MATCH(Model_Input_Builder!$D413,Ceiling_And_Roof_Con!$D$3:$D$7,0),1)</f>
        <v>Attic - R0 Cavity Insulation</v>
      </c>
      <c r="R413" s="18" t="str">
        <f>INDEX(Foundation_And_Floor_Con!$A$4:$A$27,MATCH(Model_Input_Builder!$E413,Foundation_And_Floor_Con!$AI$4:$AI$27,0),1)</f>
        <v>Vented Crawlspace - R19 Cavity Insulation</v>
      </c>
      <c r="S413" s="18" t="str">
        <f>INDEX(Windows!$A$4:$A$26,MATCH(Model_Input_Builder!$F413,Windows!$E$4:$E$26,0),1)</f>
        <v>Double, tint, metal</v>
      </c>
      <c r="T413" s="18">
        <f>INDEX(Windows!$C$4:$C$26,MATCH(Model_Input_Builder!$F413,Windows!$E$4:$E$26,0),1)</f>
        <v>0.83</v>
      </c>
      <c r="U413" s="18">
        <f>INDEX(Windows!$D$4:$D$26,MATCH(Model_Input_Builder!$F413,Windows!$E$4:$E$26,0),1)</f>
        <v>0.54</v>
      </c>
      <c r="V413" s="18" t="s">
        <v>278</v>
      </c>
      <c r="W413" s="18" t="s">
        <v>278</v>
      </c>
      <c r="X413" s="18" t="s">
        <v>347</v>
      </c>
      <c r="Y413" s="18" t="s">
        <v>33</v>
      </c>
      <c r="Z413" s="18" t="s">
        <v>34</v>
      </c>
      <c r="AA413" s="93">
        <f>INDEX(Duct_Leakage!$A$3:$A$6,MATCH(Model_Input_Builder!$G413,Duct_Leakage!$E$3:$E$6,0),1)</f>
        <v>0.127</v>
      </c>
      <c r="AB413" s="93">
        <f>INDEX(Duct_Leakage!$B$3:$B$6,MATCH(Model_Input_Builder!$G413,Duct_Leakage!$E$3:$E$6,0),1)</f>
        <v>6.3E-2</v>
      </c>
      <c r="AC413" s="18">
        <v>30</v>
      </c>
      <c r="AD413" s="18">
        <v>30</v>
      </c>
      <c r="AE413" s="18" t="s">
        <v>68</v>
      </c>
      <c r="AF413" s="18" t="s">
        <v>36</v>
      </c>
      <c r="AG413" s="49">
        <v>0</v>
      </c>
      <c r="AH413" s="18">
        <v>0</v>
      </c>
      <c r="AI413" s="18" t="s">
        <v>68</v>
      </c>
      <c r="AJ413" s="18" t="s">
        <v>68</v>
      </c>
      <c r="AK413" s="18" t="s">
        <v>68</v>
      </c>
      <c r="AL413" s="18" t="s">
        <v>68</v>
      </c>
      <c r="AM413" s="18" t="s">
        <v>68</v>
      </c>
      <c r="AN413" s="18">
        <v>0</v>
      </c>
      <c r="AO413" s="18">
        <v>0</v>
      </c>
    </row>
    <row r="414" spans="1:41" x14ac:dyDescent="0.25">
      <c r="A414" s="118">
        <v>410</v>
      </c>
      <c r="B414" s="118">
        <v>2</v>
      </c>
      <c r="C414" s="118">
        <v>5</v>
      </c>
      <c r="D414" s="118">
        <v>5</v>
      </c>
      <c r="E414" s="118">
        <v>19</v>
      </c>
      <c r="F414" s="118">
        <v>17</v>
      </c>
      <c r="G414" s="118">
        <v>4</v>
      </c>
      <c r="H414" s="118">
        <v>3</v>
      </c>
      <c r="I414" s="118" t="s">
        <v>1224</v>
      </c>
      <c r="K414" s="116" t="s">
        <v>2192</v>
      </c>
      <c r="L414" s="18">
        <v>1</v>
      </c>
      <c r="M414" s="18" t="str">
        <f>INDEX(WeatherFiles!$A$14:$A$17,MATCH(Model_Input_Builder!$B414,WeatherFiles!$D$14:$D$17,0),1)</f>
        <v>USA_MT_Kalispell-Glacier.Park.Intl.AP.727790_TMY3</v>
      </c>
      <c r="N414" s="18">
        <v>0</v>
      </c>
      <c r="O414" s="18">
        <v>0</v>
      </c>
      <c r="P414" s="18" t="str">
        <f>INDEX(Above_Ground_Wall_Con!$A$4:$A$19,MATCH(Model_Input_Builder!$C414,Above_Ground_Wall_Con!$D$4:$D$19,0),1)</f>
        <v>Wood-Framed - 2x6 - 16 in OC - R-19 Cavity</v>
      </c>
      <c r="Q414" s="18" t="str">
        <f>INDEX(Ceiling_And_Roof_Con!$A$3:$A$7,MATCH(Model_Input_Builder!$D414,Ceiling_And_Roof_Con!$D$3:$D$7,0),1)</f>
        <v>Attic - R60 Cavity Insulation</v>
      </c>
      <c r="R414" s="18" t="str">
        <f>INDEX(Foundation_And_Floor_Con!$A$4:$A$27,MATCH(Model_Input_Builder!$E414,Foundation_And_Floor_Con!$AI$4:$AI$27,0),1)</f>
        <v>Unheated Basement - R38 Cavity Insulation</v>
      </c>
      <c r="S414" s="18" t="str">
        <f>INDEX(Windows!$A$4:$A$26,MATCH(Model_Input_Builder!$F414,Windows!$E$4:$E$26,0),1)</f>
        <v>Double, low-e, low SHGC, argon, non-metal</v>
      </c>
      <c r="T414" s="18">
        <f>INDEX(Windows!$C$4:$C$26,MATCH(Model_Input_Builder!$F414,Windows!$E$4:$E$26,0),1)</f>
        <v>0.27</v>
      </c>
      <c r="U414" s="18">
        <f>INDEX(Windows!$D$4:$D$26,MATCH(Model_Input_Builder!$F414,Windows!$E$4:$E$26,0),1)</f>
        <v>0.2</v>
      </c>
      <c r="V414" s="18" t="s">
        <v>278</v>
      </c>
      <c r="W414" s="18" t="s">
        <v>278</v>
      </c>
      <c r="X414" s="18" t="s">
        <v>347</v>
      </c>
      <c r="Y414" s="18" t="s">
        <v>33</v>
      </c>
      <c r="Z414" s="18" t="s">
        <v>34</v>
      </c>
      <c r="AA414" s="93">
        <f>INDEX(Duct_Leakage!$A$3:$A$6,MATCH(Model_Input_Builder!$G414,Duct_Leakage!$E$3:$E$6,0),1)</f>
        <v>0.18</v>
      </c>
      <c r="AB414" s="93">
        <f>INDEX(Duct_Leakage!$B$3:$B$6,MATCH(Model_Input_Builder!$G414,Duct_Leakage!$E$3:$E$6,0),1)</f>
        <v>0.09</v>
      </c>
      <c r="AC414" s="18">
        <v>30</v>
      </c>
      <c r="AD414" s="18">
        <v>30</v>
      </c>
      <c r="AE414" s="18" t="s">
        <v>68</v>
      </c>
      <c r="AF414" s="18" t="s">
        <v>36</v>
      </c>
      <c r="AG414" s="49">
        <v>0</v>
      </c>
      <c r="AH414" s="18">
        <v>0</v>
      </c>
      <c r="AI414" s="18" t="s">
        <v>68</v>
      </c>
      <c r="AJ414" s="18" t="s">
        <v>68</v>
      </c>
      <c r="AK414" s="18" t="s">
        <v>68</v>
      </c>
      <c r="AL414" s="18" t="s">
        <v>68</v>
      </c>
      <c r="AM414" s="18" t="s">
        <v>68</v>
      </c>
      <c r="AN414" s="18">
        <v>0</v>
      </c>
      <c r="AO414" s="18">
        <v>0</v>
      </c>
    </row>
    <row r="415" spans="1:41" x14ac:dyDescent="0.25">
      <c r="A415" s="118">
        <v>411</v>
      </c>
      <c r="B415" s="118">
        <v>2</v>
      </c>
      <c r="C415" s="118">
        <v>3</v>
      </c>
      <c r="D415" s="118">
        <v>3</v>
      </c>
      <c r="E415" s="118">
        <v>6</v>
      </c>
      <c r="F415" s="118">
        <v>20</v>
      </c>
      <c r="G415" s="118">
        <v>2</v>
      </c>
      <c r="H415" s="118">
        <v>4</v>
      </c>
      <c r="I415" s="118" t="s">
        <v>1225</v>
      </c>
      <c r="K415" s="116" t="s">
        <v>2193</v>
      </c>
      <c r="L415" s="18">
        <v>1</v>
      </c>
      <c r="M415" s="18" t="str">
        <f>INDEX(WeatherFiles!$A$14:$A$17,MATCH(Model_Input_Builder!$B415,WeatherFiles!$D$14:$D$17,0),1)</f>
        <v>USA_MT_Kalispell-Glacier.Park.Intl.AP.727790_TMY3</v>
      </c>
      <c r="N415" s="18">
        <v>0</v>
      </c>
      <c r="O415" s="18">
        <v>0</v>
      </c>
      <c r="P415" s="18" t="str">
        <f>INDEX(Above_Ground_Wall_Con!$A$4:$A$19,MATCH(Model_Input_Builder!$C415,Above_Ground_Wall_Con!$D$4:$D$19,0),1)</f>
        <v>Wood-Framed - 2x4 - 16 in OC - R-13 Cavity</v>
      </c>
      <c r="Q415" s="18" t="str">
        <f>INDEX(Ceiling_And_Roof_Con!$A$3:$A$7,MATCH(Model_Input_Builder!$D415,Ceiling_And_Roof_Con!$D$3:$D$7,0),1)</f>
        <v>Attic - R38 Cavity Insulation</v>
      </c>
      <c r="R415" s="18" t="str">
        <f>INDEX(Foundation_And_Floor_Con!$A$4:$A$27,MATCH(Model_Input_Builder!$E415,Foundation_And_Floor_Con!$AI$4:$AI$27,0),1)</f>
        <v>Slab - Uninsulated</v>
      </c>
      <c r="S415" s="18" t="str">
        <f>INDEX(Windows!$A$4:$A$26,MATCH(Model_Input_Builder!$F415,Windows!$E$4:$E$26,0),1)</f>
        <v>Triple, low-e, low SHGC, argon, non-metal</v>
      </c>
      <c r="T415" s="18">
        <f>INDEX(Windows!$C$4:$C$26,MATCH(Model_Input_Builder!$F415,Windows!$E$4:$E$26,0),1)</f>
        <v>0.19</v>
      </c>
      <c r="U415" s="18">
        <f>INDEX(Windows!$D$4:$D$26,MATCH(Model_Input_Builder!$F415,Windows!$E$4:$E$26,0),1)</f>
        <v>0.18</v>
      </c>
      <c r="V415" s="18" t="s">
        <v>278</v>
      </c>
      <c r="W415" s="18" t="s">
        <v>278</v>
      </c>
      <c r="X415" s="18" t="s">
        <v>347</v>
      </c>
      <c r="Y415" s="18" t="s">
        <v>33</v>
      </c>
      <c r="Z415" s="18" t="s">
        <v>34</v>
      </c>
      <c r="AA415" s="93">
        <f>INDEX(Duct_Leakage!$A$3:$A$6,MATCH(Model_Input_Builder!$G415,Duct_Leakage!$E$3:$E$6,0),1)</f>
        <v>0.06</v>
      </c>
      <c r="AB415" s="93">
        <f>INDEX(Duct_Leakage!$B$3:$B$6,MATCH(Model_Input_Builder!$G415,Duct_Leakage!$E$3:$E$6,0),1)</f>
        <v>0.03</v>
      </c>
      <c r="AC415" s="18">
        <v>30</v>
      </c>
      <c r="AD415" s="18">
        <v>30</v>
      </c>
      <c r="AE415" s="18" t="s">
        <v>68</v>
      </c>
      <c r="AF415" s="18" t="s">
        <v>36</v>
      </c>
      <c r="AG415" s="49">
        <v>0</v>
      </c>
      <c r="AH415" s="18">
        <v>0</v>
      </c>
      <c r="AI415" s="18" t="s">
        <v>68</v>
      </c>
      <c r="AJ415" s="18" t="s">
        <v>68</v>
      </c>
      <c r="AK415" s="18" t="s">
        <v>68</v>
      </c>
      <c r="AL415" s="18" t="s">
        <v>68</v>
      </c>
      <c r="AM415" s="18" t="s">
        <v>68</v>
      </c>
      <c r="AN415" s="18">
        <v>0</v>
      </c>
      <c r="AO415" s="18">
        <v>0</v>
      </c>
    </row>
    <row r="416" spans="1:41" x14ac:dyDescent="0.25">
      <c r="A416" s="118">
        <v>412</v>
      </c>
      <c r="B416" s="118">
        <v>3</v>
      </c>
      <c r="C416" s="118">
        <v>2</v>
      </c>
      <c r="D416" s="118">
        <v>3</v>
      </c>
      <c r="E416" s="118">
        <v>15</v>
      </c>
      <c r="F416" s="118">
        <v>20</v>
      </c>
      <c r="G416" s="118">
        <v>2</v>
      </c>
      <c r="H416" s="118">
        <v>1</v>
      </c>
      <c r="I416" s="118" t="s">
        <v>1226</v>
      </c>
      <c r="K416" s="116" t="s">
        <v>2194</v>
      </c>
      <c r="L416" s="18">
        <v>1</v>
      </c>
      <c r="M416" s="18" t="str">
        <f>INDEX(WeatherFiles!$A$14:$A$17,MATCH(Model_Input_Builder!$B416,WeatherFiles!$D$14:$D$17,0),1)</f>
        <v>USA_WA_Seattle-Tacoma.Intl.AP.727930_TMY3</v>
      </c>
      <c r="N416" s="18">
        <v>0</v>
      </c>
      <c r="O416" s="18">
        <v>0</v>
      </c>
      <c r="P416" s="18" t="str">
        <f>INDEX(Above_Ground_Wall_Con!$A$4:$A$19,MATCH(Model_Input_Builder!$C416,Above_Ground_Wall_Con!$D$4:$D$19,0),1)</f>
        <v>Wood-Framed - 2x4 - 16 in OC - R-11 Cavity</v>
      </c>
      <c r="Q416" s="18" t="str">
        <f>INDEX(Ceiling_And_Roof_Con!$A$3:$A$7,MATCH(Model_Input_Builder!$D416,Ceiling_And_Roof_Con!$D$3:$D$7,0),1)</f>
        <v>Attic - R38 Cavity Insulation</v>
      </c>
      <c r="R416" s="18" t="str">
        <f>INDEX(Foundation_And_Floor_Con!$A$4:$A$27,MATCH(Model_Input_Builder!$E416,Foundation_And_Floor_Con!$AI$4:$AI$27,0),1)</f>
        <v>Unheated Basement - Uninsulated</v>
      </c>
      <c r="S416" s="18" t="str">
        <f>INDEX(Windows!$A$4:$A$26,MATCH(Model_Input_Builder!$F416,Windows!$E$4:$E$26,0),1)</f>
        <v>Triple, low-e, low SHGC, argon, non-metal</v>
      </c>
      <c r="T416" s="18">
        <f>INDEX(Windows!$C$4:$C$26,MATCH(Model_Input_Builder!$F416,Windows!$E$4:$E$26,0),1)</f>
        <v>0.19</v>
      </c>
      <c r="U416" s="18">
        <f>INDEX(Windows!$D$4:$D$26,MATCH(Model_Input_Builder!$F416,Windows!$E$4:$E$26,0),1)</f>
        <v>0.18</v>
      </c>
      <c r="V416" s="18" t="s">
        <v>278</v>
      </c>
      <c r="W416" s="18" t="s">
        <v>278</v>
      </c>
      <c r="X416" s="18" t="s">
        <v>347</v>
      </c>
      <c r="Y416" s="18" t="s">
        <v>33</v>
      </c>
      <c r="Z416" s="18" t="s">
        <v>34</v>
      </c>
      <c r="AA416" s="93">
        <f>INDEX(Duct_Leakage!$A$3:$A$6,MATCH(Model_Input_Builder!$G416,Duct_Leakage!$E$3:$E$6,0),1)</f>
        <v>0.06</v>
      </c>
      <c r="AB416" s="93">
        <f>INDEX(Duct_Leakage!$B$3:$B$6,MATCH(Model_Input_Builder!$G416,Duct_Leakage!$E$3:$E$6,0),1)</f>
        <v>0.03</v>
      </c>
      <c r="AC416" s="18">
        <v>30</v>
      </c>
      <c r="AD416" s="18">
        <v>30</v>
      </c>
      <c r="AE416" s="18" t="s">
        <v>68</v>
      </c>
      <c r="AF416" s="18" t="s">
        <v>36</v>
      </c>
      <c r="AG416" s="49">
        <v>0</v>
      </c>
      <c r="AH416" s="18">
        <v>0</v>
      </c>
      <c r="AI416" s="18" t="s">
        <v>68</v>
      </c>
      <c r="AJ416" s="18" t="s">
        <v>68</v>
      </c>
      <c r="AK416" s="18" t="s">
        <v>68</v>
      </c>
      <c r="AL416" s="18" t="s">
        <v>68</v>
      </c>
      <c r="AM416" s="18" t="s">
        <v>68</v>
      </c>
      <c r="AN416" s="18">
        <v>0</v>
      </c>
      <c r="AO416" s="18">
        <v>0</v>
      </c>
    </row>
    <row r="417" spans="1:41" x14ac:dyDescent="0.25">
      <c r="A417" s="118">
        <v>413</v>
      </c>
      <c r="B417" s="118">
        <v>3</v>
      </c>
      <c r="C417" s="118">
        <v>3</v>
      </c>
      <c r="D417" s="118">
        <v>4</v>
      </c>
      <c r="E417" s="118">
        <v>6</v>
      </c>
      <c r="F417" s="118">
        <v>15</v>
      </c>
      <c r="G417" s="118">
        <v>1</v>
      </c>
      <c r="H417" s="118">
        <v>4</v>
      </c>
      <c r="I417" s="118" t="s">
        <v>1227</v>
      </c>
      <c r="K417" s="116" t="s">
        <v>2195</v>
      </c>
      <c r="L417" s="18">
        <v>1</v>
      </c>
      <c r="M417" s="18" t="str">
        <f>INDEX(WeatherFiles!$A$14:$A$17,MATCH(Model_Input_Builder!$B417,WeatherFiles!$D$14:$D$17,0),1)</f>
        <v>USA_WA_Seattle-Tacoma.Intl.AP.727930_TMY3</v>
      </c>
      <c r="N417" s="18">
        <v>0</v>
      </c>
      <c r="O417" s="18">
        <v>0</v>
      </c>
      <c r="P417" s="18" t="str">
        <f>INDEX(Above_Ground_Wall_Con!$A$4:$A$19,MATCH(Model_Input_Builder!$C417,Above_Ground_Wall_Con!$D$4:$D$19,0),1)</f>
        <v>Wood-Framed - 2x4 - 16 in OC - R-13 Cavity</v>
      </c>
      <c r="Q417" s="18" t="str">
        <f>INDEX(Ceiling_And_Roof_Con!$A$3:$A$7,MATCH(Model_Input_Builder!$D417,Ceiling_And_Roof_Con!$D$3:$D$7,0),1)</f>
        <v>Attic - R49 Cavity Insulation</v>
      </c>
      <c r="R417" s="18" t="str">
        <f>INDEX(Foundation_And_Floor_Con!$A$4:$A$27,MATCH(Model_Input_Builder!$E417,Foundation_And_Floor_Con!$AI$4:$AI$27,0),1)</f>
        <v>Slab - Uninsulated</v>
      </c>
      <c r="S417" s="18" t="str">
        <f>INDEX(Windows!$A$4:$A$26,MATCH(Model_Input_Builder!$F417,Windows!$E$4:$E$26,0),1)</f>
        <v>Double, low-e, high SHGC, argon, non-metal</v>
      </c>
      <c r="T417" s="18">
        <f>INDEX(Windows!$C$4:$C$26,MATCH(Model_Input_Builder!$F417,Windows!$E$4:$E$26,0),1)</f>
        <v>0.28999999999999998</v>
      </c>
      <c r="U417" s="18">
        <f>INDEX(Windows!$D$4:$D$26,MATCH(Model_Input_Builder!$F417,Windows!$E$4:$E$26,0),1)</f>
        <v>0.5</v>
      </c>
      <c r="V417" s="18" t="s">
        <v>278</v>
      </c>
      <c r="W417" s="18" t="s">
        <v>278</v>
      </c>
      <c r="X417" s="18" t="s">
        <v>347</v>
      </c>
      <c r="Y417" s="18" t="s">
        <v>33</v>
      </c>
      <c r="Z417" s="18" t="s">
        <v>34</v>
      </c>
      <c r="AA417" s="93">
        <f>INDEX(Duct_Leakage!$A$3:$A$6,MATCH(Model_Input_Builder!$G417,Duct_Leakage!$E$3:$E$6,0),1)</f>
        <v>0.03</v>
      </c>
      <c r="AB417" s="93">
        <f>INDEX(Duct_Leakage!$B$3:$B$6,MATCH(Model_Input_Builder!$G417,Duct_Leakage!$E$3:$E$6,0),1)</f>
        <v>1.4999999999999999E-2</v>
      </c>
      <c r="AC417" s="18">
        <v>30</v>
      </c>
      <c r="AD417" s="18">
        <v>30</v>
      </c>
      <c r="AE417" s="18" t="s">
        <v>68</v>
      </c>
      <c r="AF417" s="18" t="s">
        <v>36</v>
      </c>
      <c r="AG417" s="49">
        <v>0</v>
      </c>
      <c r="AH417" s="18">
        <v>0</v>
      </c>
      <c r="AI417" s="18" t="s">
        <v>68</v>
      </c>
      <c r="AJ417" s="18" t="s">
        <v>68</v>
      </c>
      <c r="AK417" s="18" t="s">
        <v>68</v>
      </c>
      <c r="AL417" s="18" t="s">
        <v>68</v>
      </c>
      <c r="AM417" s="18" t="s">
        <v>68</v>
      </c>
      <c r="AN417" s="18">
        <v>0</v>
      </c>
      <c r="AO417" s="18">
        <v>0</v>
      </c>
    </row>
    <row r="418" spans="1:41" x14ac:dyDescent="0.25">
      <c r="A418" s="118">
        <v>414</v>
      </c>
      <c r="B418" s="118">
        <v>2</v>
      </c>
      <c r="C418" s="118">
        <v>1</v>
      </c>
      <c r="D418" s="118">
        <v>4</v>
      </c>
      <c r="E418" s="118">
        <v>19</v>
      </c>
      <c r="F418" s="118">
        <v>14</v>
      </c>
      <c r="G418" s="118">
        <v>3</v>
      </c>
      <c r="H418" s="118">
        <v>1</v>
      </c>
      <c r="I418" s="118" t="s">
        <v>1228</v>
      </c>
      <c r="K418" s="116" t="s">
        <v>2196</v>
      </c>
      <c r="L418" s="18">
        <v>1</v>
      </c>
      <c r="M418" s="18" t="str">
        <f>INDEX(WeatherFiles!$A$14:$A$17,MATCH(Model_Input_Builder!$B418,WeatherFiles!$D$14:$D$17,0),1)</f>
        <v>USA_MT_Kalispell-Glacier.Park.Intl.AP.727790_TMY3</v>
      </c>
      <c r="N418" s="18">
        <v>0</v>
      </c>
      <c r="O418" s="18">
        <v>0</v>
      </c>
      <c r="P418" s="18" t="str">
        <f>INDEX(Above_Ground_Wall_Con!$A$4:$A$19,MATCH(Model_Input_Builder!$C418,Above_Ground_Wall_Con!$D$4:$D$19,0),1)</f>
        <v>Wood-Framed - 2x4 - 16 in OC - R-0 Cavity</v>
      </c>
      <c r="Q418" s="18" t="str">
        <f>INDEX(Ceiling_And_Roof_Con!$A$3:$A$7,MATCH(Model_Input_Builder!$D418,Ceiling_And_Roof_Con!$D$3:$D$7,0),1)</f>
        <v>Attic - R49 Cavity Insulation</v>
      </c>
      <c r="R418" s="18" t="str">
        <f>INDEX(Foundation_And_Floor_Con!$A$4:$A$27,MATCH(Model_Input_Builder!$E418,Foundation_And_Floor_Con!$AI$4:$AI$27,0),1)</f>
        <v>Unheated Basement - R38 Cavity Insulation</v>
      </c>
      <c r="S418" s="18" t="str">
        <f>INDEX(Windows!$A$4:$A$26,MATCH(Model_Input_Builder!$F418,Windows!$E$4:$E$26,0),1)</f>
        <v>Double, tint, non-metal</v>
      </c>
      <c r="T418" s="18">
        <f>INDEX(Windows!$C$4:$C$26,MATCH(Model_Input_Builder!$F418,Windows!$E$4:$E$26,0),1)</f>
        <v>0.52</v>
      </c>
      <c r="U418" s="18">
        <f>INDEX(Windows!$D$4:$D$26,MATCH(Model_Input_Builder!$F418,Windows!$E$4:$E$26,0),1)</f>
        <v>0.47</v>
      </c>
      <c r="V418" s="18" t="s">
        <v>278</v>
      </c>
      <c r="W418" s="18" t="s">
        <v>278</v>
      </c>
      <c r="X418" s="18" t="s">
        <v>347</v>
      </c>
      <c r="Y418" s="18" t="s">
        <v>33</v>
      </c>
      <c r="Z418" s="18" t="s">
        <v>34</v>
      </c>
      <c r="AA418" s="93">
        <f>INDEX(Duct_Leakage!$A$3:$A$6,MATCH(Model_Input_Builder!$G418,Duct_Leakage!$E$3:$E$6,0),1)</f>
        <v>0.127</v>
      </c>
      <c r="AB418" s="93">
        <f>INDEX(Duct_Leakage!$B$3:$B$6,MATCH(Model_Input_Builder!$G418,Duct_Leakage!$E$3:$E$6,0),1)</f>
        <v>6.3E-2</v>
      </c>
      <c r="AC418" s="18">
        <v>30</v>
      </c>
      <c r="AD418" s="18">
        <v>30</v>
      </c>
      <c r="AE418" s="18" t="s">
        <v>68</v>
      </c>
      <c r="AF418" s="18" t="s">
        <v>36</v>
      </c>
      <c r="AG418" s="49">
        <v>0</v>
      </c>
      <c r="AH418" s="18">
        <v>0</v>
      </c>
      <c r="AI418" s="18" t="s">
        <v>68</v>
      </c>
      <c r="AJ418" s="18" t="s">
        <v>68</v>
      </c>
      <c r="AK418" s="18" t="s">
        <v>68</v>
      </c>
      <c r="AL418" s="18" t="s">
        <v>68</v>
      </c>
      <c r="AM418" s="18" t="s">
        <v>68</v>
      </c>
      <c r="AN418" s="18">
        <v>0</v>
      </c>
      <c r="AO418" s="18">
        <v>0</v>
      </c>
    </row>
    <row r="419" spans="1:41" x14ac:dyDescent="0.25">
      <c r="A419" s="118">
        <v>415</v>
      </c>
      <c r="B419" s="118">
        <v>3</v>
      </c>
      <c r="C419" s="118">
        <v>6</v>
      </c>
      <c r="D419" s="118">
        <v>4</v>
      </c>
      <c r="E419" s="118">
        <v>18</v>
      </c>
      <c r="F419" s="118">
        <v>12</v>
      </c>
      <c r="G419" s="118">
        <v>4</v>
      </c>
      <c r="H419" s="118">
        <v>3</v>
      </c>
      <c r="I419" s="118" t="s">
        <v>1229</v>
      </c>
      <c r="K419" s="116" t="s">
        <v>2197</v>
      </c>
      <c r="L419" s="18">
        <v>1</v>
      </c>
      <c r="M419" s="18" t="str">
        <f>INDEX(WeatherFiles!$A$14:$A$17,MATCH(Model_Input_Builder!$B419,WeatherFiles!$D$14:$D$17,0),1)</f>
        <v>USA_WA_Seattle-Tacoma.Intl.AP.727930_TMY3</v>
      </c>
      <c r="N419" s="18">
        <v>0</v>
      </c>
      <c r="O419" s="18">
        <v>0</v>
      </c>
      <c r="P419" s="18" t="str">
        <f>INDEX(Above_Ground_Wall_Con!$A$4:$A$19,MATCH(Model_Input_Builder!$C419,Above_Ground_Wall_Con!$D$4:$D$19,0),1)</f>
        <v>Wood-Framed - 2x6 - 16 in OC - R-21 Cavity</v>
      </c>
      <c r="Q419" s="18" t="str">
        <f>INDEX(Ceiling_And_Roof_Con!$A$3:$A$7,MATCH(Model_Input_Builder!$D419,Ceiling_And_Roof_Con!$D$3:$D$7,0),1)</f>
        <v>Attic - R49 Cavity Insulation</v>
      </c>
      <c r="R419" s="18" t="str">
        <f>INDEX(Foundation_And_Floor_Con!$A$4:$A$27,MATCH(Model_Input_Builder!$E419,Foundation_And_Floor_Con!$AI$4:$AI$27,0),1)</f>
        <v>Unheated Basement - R30 Cavity Insulation</v>
      </c>
      <c r="S419" s="18" t="str">
        <f>INDEX(Windows!$A$4:$A$26,MATCH(Model_Input_Builder!$F419,Windows!$E$4:$E$26,0),1)</f>
        <v>Single, clear, non-metal</v>
      </c>
      <c r="T419" s="18">
        <f>INDEX(Windows!$C$4:$C$26,MATCH(Model_Input_Builder!$F419,Windows!$E$4:$E$26,0),1)</f>
        <v>0.88</v>
      </c>
      <c r="U419" s="18">
        <f>INDEX(Windows!$D$4:$D$26,MATCH(Model_Input_Builder!$F419,Windows!$E$4:$E$26,0),1)</f>
        <v>0.64</v>
      </c>
      <c r="V419" s="18" t="s">
        <v>278</v>
      </c>
      <c r="W419" s="18" t="s">
        <v>278</v>
      </c>
      <c r="X419" s="18" t="s">
        <v>347</v>
      </c>
      <c r="Y419" s="18" t="s">
        <v>33</v>
      </c>
      <c r="Z419" s="18" t="s">
        <v>34</v>
      </c>
      <c r="AA419" s="93">
        <f>INDEX(Duct_Leakage!$A$3:$A$6,MATCH(Model_Input_Builder!$G419,Duct_Leakage!$E$3:$E$6,0),1)</f>
        <v>0.18</v>
      </c>
      <c r="AB419" s="93">
        <f>INDEX(Duct_Leakage!$B$3:$B$6,MATCH(Model_Input_Builder!$G419,Duct_Leakage!$E$3:$E$6,0),1)</f>
        <v>0.09</v>
      </c>
      <c r="AC419" s="18">
        <v>30</v>
      </c>
      <c r="AD419" s="18">
        <v>30</v>
      </c>
      <c r="AE419" s="18" t="s">
        <v>68</v>
      </c>
      <c r="AF419" s="18" t="s">
        <v>36</v>
      </c>
      <c r="AG419" s="49">
        <v>0</v>
      </c>
      <c r="AH419" s="18">
        <v>0</v>
      </c>
      <c r="AI419" s="18" t="s">
        <v>68</v>
      </c>
      <c r="AJ419" s="18" t="s">
        <v>68</v>
      </c>
      <c r="AK419" s="18" t="s">
        <v>68</v>
      </c>
      <c r="AL419" s="18" t="s">
        <v>68</v>
      </c>
      <c r="AM419" s="18" t="s">
        <v>68</v>
      </c>
      <c r="AN419" s="18">
        <v>0</v>
      </c>
      <c r="AO419" s="18">
        <v>0</v>
      </c>
    </row>
    <row r="420" spans="1:41" x14ac:dyDescent="0.25">
      <c r="A420" s="118">
        <v>416</v>
      </c>
      <c r="B420" s="118">
        <v>3</v>
      </c>
      <c r="C420" s="118">
        <v>3</v>
      </c>
      <c r="D420" s="118">
        <v>4</v>
      </c>
      <c r="E420" s="118">
        <v>4</v>
      </c>
      <c r="F420" s="118">
        <v>10</v>
      </c>
      <c r="G420" s="118">
        <v>4</v>
      </c>
      <c r="H420" s="118">
        <v>4</v>
      </c>
      <c r="I420" s="118" t="s">
        <v>1230</v>
      </c>
      <c r="K420" s="116" t="s">
        <v>2198</v>
      </c>
      <c r="L420" s="18">
        <v>1</v>
      </c>
      <c r="M420" s="18" t="str">
        <f>INDEX(WeatherFiles!$A$14:$A$17,MATCH(Model_Input_Builder!$B420,WeatherFiles!$D$14:$D$17,0),1)</f>
        <v>USA_WA_Seattle-Tacoma.Intl.AP.727930_TMY3</v>
      </c>
      <c r="N420" s="18">
        <v>0</v>
      </c>
      <c r="O420" s="18">
        <v>0</v>
      </c>
      <c r="P420" s="18" t="str">
        <f>INDEX(Above_Ground_Wall_Con!$A$4:$A$19,MATCH(Model_Input_Builder!$C420,Above_Ground_Wall_Con!$D$4:$D$19,0),1)</f>
        <v>Wood-Framed - 2x4 - 16 in OC - R-13 Cavity</v>
      </c>
      <c r="Q420" s="18" t="str">
        <f>INDEX(Ceiling_And_Roof_Con!$A$3:$A$7,MATCH(Model_Input_Builder!$D420,Ceiling_And_Roof_Con!$D$3:$D$7,0),1)</f>
        <v>Attic - R49 Cavity Insulation</v>
      </c>
      <c r="R420" s="18" t="str">
        <f>INDEX(Foundation_And_Floor_Con!$A$4:$A$27,MATCH(Model_Input_Builder!$E420,Foundation_And_Floor_Con!$AI$4:$AI$27,0),1)</f>
        <v>Vented Crawlspace - R30 Cavity Insulation</v>
      </c>
      <c r="S420" s="18" t="str">
        <f>INDEX(Windows!$A$4:$A$26,MATCH(Model_Input_Builder!$F420,Windows!$E$4:$E$26,0),1)</f>
        <v>Double, low-e, medium SHGC, argon, metal, TB</v>
      </c>
      <c r="T420" s="18">
        <f>INDEX(Windows!$C$4:$C$26,MATCH(Model_Input_Builder!$F420,Windows!$E$4:$E$26,0),1)</f>
        <v>0.42</v>
      </c>
      <c r="U420" s="18">
        <f>INDEX(Windows!$D$4:$D$26,MATCH(Model_Input_Builder!$F420,Windows!$E$4:$E$26,0),1)</f>
        <v>0.35</v>
      </c>
      <c r="V420" s="18" t="s">
        <v>278</v>
      </c>
      <c r="W420" s="18" t="s">
        <v>278</v>
      </c>
      <c r="X420" s="18" t="s">
        <v>347</v>
      </c>
      <c r="Y420" s="18" t="s">
        <v>33</v>
      </c>
      <c r="Z420" s="18" t="s">
        <v>34</v>
      </c>
      <c r="AA420" s="93">
        <f>INDEX(Duct_Leakage!$A$3:$A$6,MATCH(Model_Input_Builder!$G420,Duct_Leakage!$E$3:$E$6,0),1)</f>
        <v>0.18</v>
      </c>
      <c r="AB420" s="93">
        <f>INDEX(Duct_Leakage!$B$3:$B$6,MATCH(Model_Input_Builder!$G420,Duct_Leakage!$E$3:$E$6,0),1)</f>
        <v>0.09</v>
      </c>
      <c r="AC420" s="18">
        <v>30</v>
      </c>
      <c r="AD420" s="18">
        <v>30</v>
      </c>
      <c r="AE420" s="18" t="s">
        <v>68</v>
      </c>
      <c r="AF420" s="18" t="s">
        <v>36</v>
      </c>
      <c r="AG420" s="49">
        <v>0</v>
      </c>
      <c r="AH420" s="18">
        <v>0</v>
      </c>
      <c r="AI420" s="18" t="s">
        <v>68</v>
      </c>
      <c r="AJ420" s="18" t="s">
        <v>68</v>
      </c>
      <c r="AK420" s="18" t="s">
        <v>68</v>
      </c>
      <c r="AL420" s="18" t="s">
        <v>68</v>
      </c>
      <c r="AM420" s="18" t="s">
        <v>68</v>
      </c>
      <c r="AN420" s="18">
        <v>0</v>
      </c>
      <c r="AO420" s="18">
        <v>0</v>
      </c>
    </row>
    <row r="421" spans="1:41" x14ac:dyDescent="0.25">
      <c r="A421" s="118">
        <v>417</v>
      </c>
      <c r="B421" s="118">
        <v>1</v>
      </c>
      <c r="C421" s="118">
        <v>4</v>
      </c>
      <c r="D421" s="118">
        <v>4</v>
      </c>
      <c r="E421" s="118">
        <v>17</v>
      </c>
      <c r="F421" s="118">
        <v>20</v>
      </c>
      <c r="G421" s="118">
        <v>4</v>
      </c>
      <c r="H421" s="118">
        <v>2</v>
      </c>
      <c r="I421" s="118" t="s">
        <v>1231</v>
      </c>
      <c r="K421" s="116" t="s">
        <v>2199</v>
      </c>
      <c r="L421" s="18">
        <v>1</v>
      </c>
      <c r="M421" s="18" t="str">
        <f>INDEX(WeatherFiles!$A$14:$A$17,MATCH(Model_Input_Builder!$B421,WeatherFiles!$D$14:$D$17,0),1)</f>
        <v>USA_ID_Boise.AP-Gowen.Field.ANGB.726810_TMY3</v>
      </c>
      <c r="N421" s="18">
        <v>0</v>
      </c>
      <c r="O421" s="18">
        <v>0</v>
      </c>
      <c r="P421" s="18" t="str">
        <f>INDEX(Above_Ground_Wall_Con!$A$4:$A$19,MATCH(Model_Input_Builder!$C421,Above_Ground_Wall_Con!$D$4:$D$19,0),1)</f>
        <v>Wood-Framed - 2x6 - 16 in OC - R-0 Cavity</v>
      </c>
      <c r="Q421" s="18" t="str">
        <f>INDEX(Ceiling_And_Roof_Con!$A$3:$A$7,MATCH(Model_Input_Builder!$D421,Ceiling_And_Roof_Con!$D$3:$D$7,0),1)</f>
        <v>Attic - R49 Cavity Insulation</v>
      </c>
      <c r="R421" s="18" t="str">
        <f>INDEX(Foundation_And_Floor_Con!$A$4:$A$27,MATCH(Model_Input_Builder!$E421,Foundation_And_Floor_Con!$AI$4:$AI$27,0),1)</f>
        <v>Unheated Basement - R19 Cavity Insulation</v>
      </c>
      <c r="S421" s="18" t="str">
        <f>INDEX(Windows!$A$4:$A$26,MATCH(Model_Input_Builder!$F421,Windows!$E$4:$E$26,0),1)</f>
        <v>Triple, low-e, low SHGC, argon, non-metal</v>
      </c>
      <c r="T421" s="18">
        <f>INDEX(Windows!$C$4:$C$26,MATCH(Model_Input_Builder!$F421,Windows!$E$4:$E$26,0),1)</f>
        <v>0.19</v>
      </c>
      <c r="U421" s="18">
        <f>INDEX(Windows!$D$4:$D$26,MATCH(Model_Input_Builder!$F421,Windows!$E$4:$E$26,0),1)</f>
        <v>0.18</v>
      </c>
      <c r="V421" s="18" t="s">
        <v>278</v>
      </c>
      <c r="W421" s="18" t="s">
        <v>278</v>
      </c>
      <c r="X421" s="18" t="s">
        <v>347</v>
      </c>
      <c r="Y421" s="18" t="s">
        <v>33</v>
      </c>
      <c r="Z421" s="18" t="s">
        <v>34</v>
      </c>
      <c r="AA421" s="93">
        <f>INDEX(Duct_Leakage!$A$3:$A$6,MATCH(Model_Input_Builder!$G421,Duct_Leakage!$E$3:$E$6,0),1)</f>
        <v>0.18</v>
      </c>
      <c r="AB421" s="93">
        <f>INDEX(Duct_Leakage!$B$3:$B$6,MATCH(Model_Input_Builder!$G421,Duct_Leakage!$E$3:$E$6,0),1)</f>
        <v>0.09</v>
      </c>
      <c r="AC421" s="18">
        <v>30</v>
      </c>
      <c r="AD421" s="18">
        <v>30</v>
      </c>
      <c r="AE421" s="18" t="s">
        <v>68</v>
      </c>
      <c r="AF421" s="18" t="s">
        <v>36</v>
      </c>
      <c r="AG421" s="49">
        <v>0</v>
      </c>
      <c r="AH421" s="18">
        <v>0</v>
      </c>
      <c r="AI421" s="18" t="s">
        <v>68</v>
      </c>
      <c r="AJ421" s="18" t="s">
        <v>68</v>
      </c>
      <c r="AK421" s="18" t="s">
        <v>68</v>
      </c>
      <c r="AL421" s="18" t="s">
        <v>68</v>
      </c>
      <c r="AM421" s="18" t="s">
        <v>68</v>
      </c>
      <c r="AN421" s="18">
        <v>0</v>
      </c>
      <c r="AO421" s="18">
        <v>0</v>
      </c>
    </row>
    <row r="422" spans="1:41" x14ac:dyDescent="0.25">
      <c r="A422" s="118">
        <v>418</v>
      </c>
      <c r="B422" s="118">
        <v>1</v>
      </c>
      <c r="C422" s="118">
        <v>8</v>
      </c>
      <c r="D422" s="118">
        <v>5</v>
      </c>
      <c r="E422" s="118">
        <v>2</v>
      </c>
      <c r="F422" s="118">
        <v>1</v>
      </c>
      <c r="G422" s="118">
        <v>4</v>
      </c>
      <c r="H422" s="118">
        <v>3</v>
      </c>
      <c r="I422" s="118" t="s">
        <v>1232</v>
      </c>
      <c r="K422" s="116" t="s">
        <v>2200</v>
      </c>
      <c r="L422" s="18">
        <v>1</v>
      </c>
      <c r="M422" s="18" t="str">
        <f>INDEX(WeatherFiles!$A$14:$A$17,MATCH(Model_Input_Builder!$B422,WeatherFiles!$D$14:$D$17,0),1)</f>
        <v>USA_ID_Boise.AP-Gowen.Field.ANGB.726810_TMY3</v>
      </c>
      <c r="N422" s="18">
        <v>0</v>
      </c>
      <c r="O422" s="18">
        <v>0</v>
      </c>
      <c r="P422" s="18" t="str">
        <f>INDEX(Above_Ground_Wall_Con!$A$4:$A$19,MATCH(Model_Input_Builder!$C422,Above_Ground_Wall_Con!$D$4:$D$19,0),1)</f>
        <v>Wood-Framed - 2x6 - 24 in OC - R-21 Cavity - R-10 Header</v>
      </c>
      <c r="Q422" s="18" t="str">
        <f>INDEX(Ceiling_And_Roof_Con!$A$3:$A$7,MATCH(Model_Input_Builder!$D422,Ceiling_And_Roof_Con!$D$3:$D$7,0),1)</f>
        <v>Attic - R60 Cavity Insulation</v>
      </c>
      <c r="R422" s="18" t="str">
        <f>INDEX(Foundation_And_Floor_Con!$A$4:$A$27,MATCH(Model_Input_Builder!$E422,Foundation_And_Floor_Con!$AI$4:$AI$27,0),1)</f>
        <v>Vented Crawlspace - R13 Cavity Insulation</v>
      </c>
      <c r="S422" s="18" t="str">
        <f>INDEX(Windows!$A$4:$A$26,MATCH(Model_Input_Builder!$F422,Windows!$E$4:$E$26,0),1)</f>
        <v>Single, clear, metal</v>
      </c>
      <c r="T422" s="18">
        <f>INDEX(Windows!$C$4:$C$26,MATCH(Model_Input_Builder!$F422,Windows!$E$4:$E$26,0),1)</f>
        <v>1.0900000000000001</v>
      </c>
      <c r="U422" s="18">
        <f>INDEX(Windows!$D$4:$D$26,MATCH(Model_Input_Builder!$F422,Windows!$E$4:$E$26,0),1)</f>
        <v>0.73</v>
      </c>
      <c r="V422" s="18" t="s">
        <v>278</v>
      </c>
      <c r="W422" s="18" t="s">
        <v>278</v>
      </c>
      <c r="X422" s="18" t="s">
        <v>347</v>
      </c>
      <c r="Y422" s="18" t="s">
        <v>33</v>
      </c>
      <c r="Z422" s="18" t="s">
        <v>34</v>
      </c>
      <c r="AA422" s="93">
        <f>INDEX(Duct_Leakage!$A$3:$A$6,MATCH(Model_Input_Builder!$G422,Duct_Leakage!$E$3:$E$6,0),1)</f>
        <v>0.18</v>
      </c>
      <c r="AB422" s="93">
        <f>INDEX(Duct_Leakage!$B$3:$B$6,MATCH(Model_Input_Builder!$G422,Duct_Leakage!$E$3:$E$6,0),1)</f>
        <v>0.09</v>
      </c>
      <c r="AC422" s="18">
        <v>30</v>
      </c>
      <c r="AD422" s="18">
        <v>30</v>
      </c>
      <c r="AE422" s="18" t="s">
        <v>68</v>
      </c>
      <c r="AF422" s="18" t="s">
        <v>36</v>
      </c>
      <c r="AG422" s="49">
        <v>0</v>
      </c>
      <c r="AH422" s="18">
        <v>0</v>
      </c>
      <c r="AI422" s="18" t="s">
        <v>68</v>
      </c>
      <c r="AJ422" s="18" t="s">
        <v>68</v>
      </c>
      <c r="AK422" s="18" t="s">
        <v>68</v>
      </c>
      <c r="AL422" s="18" t="s">
        <v>68</v>
      </c>
      <c r="AM422" s="18" t="s">
        <v>68</v>
      </c>
      <c r="AN422" s="18">
        <v>0</v>
      </c>
      <c r="AO422" s="18">
        <v>0</v>
      </c>
    </row>
    <row r="423" spans="1:41" x14ac:dyDescent="0.25">
      <c r="A423" s="118">
        <v>419</v>
      </c>
      <c r="B423" s="118">
        <v>1</v>
      </c>
      <c r="C423" s="118">
        <v>1</v>
      </c>
      <c r="D423" s="118">
        <v>4</v>
      </c>
      <c r="E423" s="118">
        <v>10</v>
      </c>
      <c r="F423" s="118">
        <v>19</v>
      </c>
      <c r="G423" s="118">
        <v>1</v>
      </c>
      <c r="H423" s="118">
        <v>4</v>
      </c>
      <c r="I423" s="118" t="s">
        <v>1233</v>
      </c>
      <c r="K423" s="116" t="s">
        <v>2201</v>
      </c>
      <c r="L423" s="18">
        <v>1</v>
      </c>
      <c r="M423" s="18" t="str">
        <f>INDEX(WeatherFiles!$A$14:$A$17,MATCH(Model_Input_Builder!$B423,WeatherFiles!$D$14:$D$17,0),1)</f>
        <v>USA_ID_Boise.AP-Gowen.Field.ANGB.726810_TMY3</v>
      </c>
      <c r="N423" s="18">
        <v>0</v>
      </c>
      <c r="O423" s="18">
        <v>0</v>
      </c>
      <c r="P423" s="18" t="str">
        <f>INDEX(Above_Ground_Wall_Con!$A$4:$A$19,MATCH(Model_Input_Builder!$C423,Above_Ground_Wall_Con!$D$4:$D$19,0),1)</f>
        <v>Wood-Framed - 2x4 - 16 in OC - R-0 Cavity</v>
      </c>
      <c r="Q423" s="18" t="str">
        <f>INDEX(Ceiling_And_Roof_Con!$A$3:$A$7,MATCH(Model_Input_Builder!$D423,Ceiling_And_Roof_Con!$D$3:$D$7,0),1)</f>
        <v>Attic - R49 Cavity Insulation</v>
      </c>
      <c r="R423" s="18" t="str">
        <f>INDEX(Foundation_And_Floor_Con!$A$4:$A$27,MATCH(Model_Input_Builder!$E423,Foundation_And_Floor_Con!$AI$4:$AI$27,0),1)</f>
        <v>Slab - R10 Under Full Slab with R5 Thermal Break</v>
      </c>
      <c r="S423" s="18" t="str">
        <f>INDEX(Windows!$A$4:$A$26,MATCH(Model_Input_Builder!$F423,Windows!$E$4:$E$26,0),1)</f>
        <v>Triple, low-e, medium SHGC, argon, non-metal</v>
      </c>
      <c r="T423" s="18">
        <f>INDEX(Windows!$C$4:$C$26,MATCH(Model_Input_Builder!$F423,Windows!$E$4:$E$26,0),1)</f>
        <v>0.19</v>
      </c>
      <c r="U423" s="18">
        <f>INDEX(Windows!$D$4:$D$26,MATCH(Model_Input_Builder!$F423,Windows!$E$4:$E$26,0),1)</f>
        <v>0.28000000000000003</v>
      </c>
      <c r="V423" s="18" t="s">
        <v>278</v>
      </c>
      <c r="W423" s="18" t="s">
        <v>278</v>
      </c>
      <c r="X423" s="18" t="s">
        <v>347</v>
      </c>
      <c r="Y423" s="18" t="s">
        <v>33</v>
      </c>
      <c r="Z423" s="18" t="s">
        <v>34</v>
      </c>
      <c r="AA423" s="93">
        <f>INDEX(Duct_Leakage!$A$3:$A$6,MATCH(Model_Input_Builder!$G423,Duct_Leakage!$E$3:$E$6,0),1)</f>
        <v>0.03</v>
      </c>
      <c r="AB423" s="93">
        <f>INDEX(Duct_Leakage!$B$3:$B$6,MATCH(Model_Input_Builder!$G423,Duct_Leakage!$E$3:$E$6,0),1)</f>
        <v>1.4999999999999999E-2</v>
      </c>
      <c r="AC423" s="18">
        <v>30</v>
      </c>
      <c r="AD423" s="18">
        <v>30</v>
      </c>
      <c r="AE423" s="18" t="s">
        <v>68</v>
      </c>
      <c r="AF423" s="18" t="s">
        <v>36</v>
      </c>
      <c r="AG423" s="49">
        <v>0</v>
      </c>
      <c r="AH423" s="18">
        <v>0</v>
      </c>
      <c r="AI423" s="18" t="s">
        <v>68</v>
      </c>
      <c r="AJ423" s="18" t="s">
        <v>68</v>
      </c>
      <c r="AK423" s="18" t="s">
        <v>68</v>
      </c>
      <c r="AL423" s="18" t="s">
        <v>68</v>
      </c>
      <c r="AM423" s="18" t="s">
        <v>68</v>
      </c>
      <c r="AN423" s="18">
        <v>0</v>
      </c>
      <c r="AO423" s="18">
        <v>0</v>
      </c>
    </row>
    <row r="424" spans="1:41" x14ac:dyDescent="0.25">
      <c r="A424" s="118">
        <v>420</v>
      </c>
      <c r="B424" s="118">
        <v>2</v>
      </c>
      <c r="C424" s="118">
        <v>4</v>
      </c>
      <c r="D424" s="118">
        <v>2</v>
      </c>
      <c r="E424" s="118">
        <v>11</v>
      </c>
      <c r="F424" s="118">
        <v>20</v>
      </c>
      <c r="G424" s="118">
        <v>2</v>
      </c>
      <c r="H424" s="118">
        <v>2</v>
      </c>
      <c r="I424" s="118" t="s">
        <v>1234</v>
      </c>
      <c r="K424" s="116" t="s">
        <v>2202</v>
      </c>
      <c r="L424" s="18">
        <v>1</v>
      </c>
      <c r="M424" s="18" t="str">
        <f>INDEX(WeatherFiles!$A$14:$A$17,MATCH(Model_Input_Builder!$B424,WeatherFiles!$D$14:$D$17,0),1)</f>
        <v>USA_MT_Kalispell-Glacier.Park.Intl.AP.727790_TMY3</v>
      </c>
      <c r="N424" s="18">
        <v>0</v>
      </c>
      <c r="O424" s="18">
        <v>0</v>
      </c>
      <c r="P424" s="18" t="str">
        <f>INDEX(Above_Ground_Wall_Con!$A$4:$A$19,MATCH(Model_Input_Builder!$C424,Above_Ground_Wall_Con!$D$4:$D$19,0),1)</f>
        <v>Wood-Framed - 2x6 - 16 in OC - R-0 Cavity</v>
      </c>
      <c r="Q424" s="18" t="str">
        <f>INDEX(Ceiling_And_Roof_Con!$A$3:$A$7,MATCH(Model_Input_Builder!$D424,Ceiling_And_Roof_Con!$D$3:$D$7,0),1)</f>
        <v>Attic - R30 Cavity Insulation</v>
      </c>
      <c r="R424" s="18" t="str">
        <f>INDEX(Foundation_And_Floor_Con!$A$4:$A$27,MATCH(Model_Input_Builder!$E424,Foundation_And_Floor_Con!$AI$4:$AI$27,0),1)</f>
        <v>Heated Basement - Uninsulated</v>
      </c>
      <c r="S424" s="18" t="str">
        <f>INDEX(Windows!$A$4:$A$26,MATCH(Model_Input_Builder!$F424,Windows!$E$4:$E$26,0),1)</f>
        <v>Triple, low-e, low SHGC, argon, non-metal</v>
      </c>
      <c r="T424" s="18">
        <f>INDEX(Windows!$C$4:$C$26,MATCH(Model_Input_Builder!$F424,Windows!$E$4:$E$26,0),1)</f>
        <v>0.19</v>
      </c>
      <c r="U424" s="18">
        <f>INDEX(Windows!$D$4:$D$26,MATCH(Model_Input_Builder!$F424,Windows!$E$4:$E$26,0),1)</f>
        <v>0.18</v>
      </c>
      <c r="V424" s="18" t="s">
        <v>278</v>
      </c>
      <c r="W424" s="18" t="s">
        <v>278</v>
      </c>
      <c r="X424" s="18" t="s">
        <v>347</v>
      </c>
      <c r="Y424" s="18" t="s">
        <v>33</v>
      </c>
      <c r="Z424" s="18" t="s">
        <v>34</v>
      </c>
      <c r="AA424" s="93">
        <f>INDEX(Duct_Leakage!$A$3:$A$6,MATCH(Model_Input_Builder!$G424,Duct_Leakage!$E$3:$E$6,0),1)</f>
        <v>0.06</v>
      </c>
      <c r="AB424" s="93">
        <f>INDEX(Duct_Leakage!$B$3:$B$6,MATCH(Model_Input_Builder!$G424,Duct_Leakage!$E$3:$E$6,0),1)</f>
        <v>0.03</v>
      </c>
      <c r="AC424" s="18">
        <v>30</v>
      </c>
      <c r="AD424" s="18">
        <v>30</v>
      </c>
      <c r="AE424" s="18" t="s">
        <v>68</v>
      </c>
      <c r="AF424" s="18" t="s">
        <v>36</v>
      </c>
      <c r="AG424" s="49">
        <v>0</v>
      </c>
      <c r="AH424" s="18">
        <v>0</v>
      </c>
      <c r="AI424" s="18" t="s">
        <v>68</v>
      </c>
      <c r="AJ424" s="18" t="s">
        <v>68</v>
      </c>
      <c r="AK424" s="18" t="s">
        <v>68</v>
      </c>
      <c r="AL424" s="18" t="s">
        <v>68</v>
      </c>
      <c r="AM424" s="18" t="s">
        <v>68</v>
      </c>
      <c r="AN424" s="18">
        <v>0</v>
      </c>
      <c r="AO424" s="18">
        <v>0</v>
      </c>
    </row>
    <row r="425" spans="1:41" x14ac:dyDescent="0.25">
      <c r="A425" s="118">
        <v>421</v>
      </c>
      <c r="B425" s="118">
        <v>3</v>
      </c>
      <c r="C425" s="118">
        <v>4</v>
      </c>
      <c r="D425" s="118">
        <v>2</v>
      </c>
      <c r="E425" s="118">
        <v>12</v>
      </c>
      <c r="F425" s="118">
        <v>2</v>
      </c>
      <c r="G425" s="118">
        <v>2</v>
      </c>
      <c r="H425" s="118">
        <v>3</v>
      </c>
      <c r="I425" s="118" t="s">
        <v>1235</v>
      </c>
      <c r="K425" s="116" t="s">
        <v>2203</v>
      </c>
      <c r="L425" s="18">
        <v>1</v>
      </c>
      <c r="M425" s="18" t="str">
        <f>INDEX(WeatherFiles!$A$14:$A$17,MATCH(Model_Input_Builder!$B425,WeatherFiles!$D$14:$D$17,0),1)</f>
        <v>USA_WA_Seattle-Tacoma.Intl.AP.727930_TMY3</v>
      </c>
      <c r="N425" s="18">
        <v>0</v>
      </c>
      <c r="O425" s="18">
        <v>0</v>
      </c>
      <c r="P425" s="18" t="str">
        <f>INDEX(Above_Ground_Wall_Con!$A$4:$A$19,MATCH(Model_Input_Builder!$C425,Above_Ground_Wall_Con!$D$4:$D$19,0),1)</f>
        <v>Wood-Framed - 2x6 - 16 in OC - R-0 Cavity</v>
      </c>
      <c r="Q425" s="18" t="str">
        <f>INDEX(Ceiling_And_Roof_Con!$A$3:$A$7,MATCH(Model_Input_Builder!$D425,Ceiling_And_Roof_Con!$D$3:$D$7,0),1)</f>
        <v>Attic - R30 Cavity Insulation</v>
      </c>
      <c r="R425" s="18" t="str">
        <f>INDEX(Foundation_And_Floor_Con!$A$4:$A$27,MATCH(Model_Input_Builder!$E425,Foundation_And_Floor_Con!$AI$4:$AI$27,0),1)</f>
        <v>Heated Basement - R5 Exterior Insulation</v>
      </c>
      <c r="S425" s="18" t="str">
        <f>INDEX(Windows!$A$4:$A$26,MATCH(Model_Input_Builder!$F425,Windows!$E$4:$E$26,0),1)</f>
        <v>Double, clear, metal</v>
      </c>
      <c r="T425" s="18">
        <f>INDEX(Windows!$C$4:$C$26,MATCH(Model_Input_Builder!$F425,Windows!$E$4:$E$26,0),1)</f>
        <v>0.83</v>
      </c>
      <c r="U425" s="18">
        <f>INDEX(Windows!$D$4:$D$26,MATCH(Model_Input_Builder!$F425,Windows!$E$4:$E$26,0),1)</f>
        <v>0.65</v>
      </c>
      <c r="V425" s="18" t="s">
        <v>278</v>
      </c>
      <c r="W425" s="18" t="s">
        <v>278</v>
      </c>
      <c r="X425" s="18" t="s">
        <v>347</v>
      </c>
      <c r="Y425" s="18" t="s">
        <v>33</v>
      </c>
      <c r="Z425" s="18" t="s">
        <v>34</v>
      </c>
      <c r="AA425" s="93">
        <f>INDEX(Duct_Leakage!$A$3:$A$6,MATCH(Model_Input_Builder!$G425,Duct_Leakage!$E$3:$E$6,0),1)</f>
        <v>0.06</v>
      </c>
      <c r="AB425" s="93">
        <f>INDEX(Duct_Leakage!$B$3:$B$6,MATCH(Model_Input_Builder!$G425,Duct_Leakage!$E$3:$E$6,0),1)</f>
        <v>0.03</v>
      </c>
      <c r="AC425" s="18">
        <v>30</v>
      </c>
      <c r="AD425" s="18">
        <v>30</v>
      </c>
      <c r="AE425" s="18" t="s">
        <v>68</v>
      </c>
      <c r="AF425" s="18" t="s">
        <v>36</v>
      </c>
      <c r="AG425" s="49">
        <v>0</v>
      </c>
      <c r="AH425" s="18">
        <v>0</v>
      </c>
      <c r="AI425" s="18" t="s">
        <v>68</v>
      </c>
      <c r="AJ425" s="18" t="s">
        <v>68</v>
      </c>
      <c r="AK425" s="18" t="s">
        <v>68</v>
      </c>
      <c r="AL425" s="18" t="s">
        <v>68</v>
      </c>
      <c r="AM425" s="18" t="s">
        <v>68</v>
      </c>
      <c r="AN425" s="18">
        <v>0</v>
      </c>
      <c r="AO425" s="18">
        <v>0</v>
      </c>
    </row>
    <row r="426" spans="1:41" x14ac:dyDescent="0.25">
      <c r="A426" s="118">
        <v>422</v>
      </c>
      <c r="B426" s="118">
        <v>3</v>
      </c>
      <c r="C426" s="118">
        <v>7</v>
      </c>
      <c r="D426" s="118">
        <v>4</v>
      </c>
      <c r="E426" s="118">
        <v>4</v>
      </c>
      <c r="F426" s="118">
        <v>19</v>
      </c>
      <c r="G426" s="118">
        <v>3</v>
      </c>
      <c r="H426" s="118">
        <v>1</v>
      </c>
      <c r="I426" s="118" t="s">
        <v>1236</v>
      </c>
      <c r="K426" s="116" t="s">
        <v>2204</v>
      </c>
      <c r="L426" s="18">
        <v>1</v>
      </c>
      <c r="M426" s="18" t="str">
        <f>INDEX(WeatherFiles!$A$14:$A$17,MATCH(Model_Input_Builder!$B426,WeatherFiles!$D$14:$D$17,0),1)</f>
        <v>USA_WA_Seattle-Tacoma.Intl.AP.727930_TMY3</v>
      </c>
      <c r="N426" s="18">
        <v>0</v>
      </c>
      <c r="O426" s="18">
        <v>0</v>
      </c>
      <c r="P426" s="18" t="str">
        <f>INDEX(Above_Ground_Wall_Con!$A$4:$A$19,MATCH(Model_Input_Builder!$C426,Above_Ground_Wall_Con!$D$4:$D$19,0),1)</f>
        <v>Wood-Framed - 2x6 - 24 in OC - R-19 Cavity - R-10 Header</v>
      </c>
      <c r="Q426" s="18" t="str">
        <f>INDEX(Ceiling_And_Roof_Con!$A$3:$A$7,MATCH(Model_Input_Builder!$D426,Ceiling_And_Roof_Con!$D$3:$D$7,0),1)</f>
        <v>Attic - R49 Cavity Insulation</v>
      </c>
      <c r="R426" s="18" t="str">
        <f>INDEX(Foundation_And_Floor_Con!$A$4:$A$27,MATCH(Model_Input_Builder!$E426,Foundation_And_Floor_Con!$AI$4:$AI$27,0),1)</f>
        <v>Vented Crawlspace - R30 Cavity Insulation</v>
      </c>
      <c r="S426" s="18" t="str">
        <f>INDEX(Windows!$A$4:$A$26,MATCH(Model_Input_Builder!$F426,Windows!$E$4:$E$26,0),1)</f>
        <v>Triple, low-e, medium SHGC, argon, non-metal</v>
      </c>
      <c r="T426" s="18">
        <f>INDEX(Windows!$C$4:$C$26,MATCH(Model_Input_Builder!$F426,Windows!$E$4:$E$26,0),1)</f>
        <v>0.19</v>
      </c>
      <c r="U426" s="18">
        <f>INDEX(Windows!$D$4:$D$26,MATCH(Model_Input_Builder!$F426,Windows!$E$4:$E$26,0),1)</f>
        <v>0.28000000000000003</v>
      </c>
      <c r="V426" s="18" t="s">
        <v>278</v>
      </c>
      <c r="W426" s="18" t="s">
        <v>278</v>
      </c>
      <c r="X426" s="18" t="s">
        <v>347</v>
      </c>
      <c r="Y426" s="18" t="s">
        <v>33</v>
      </c>
      <c r="Z426" s="18" t="s">
        <v>34</v>
      </c>
      <c r="AA426" s="93">
        <f>INDEX(Duct_Leakage!$A$3:$A$6,MATCH(Model_Input_Builder!$G426,Duct_Leakage!$E$3:$E$6,0),1)</f>
        <v>0.127</v>
      </c>
      <c r="AB426" s="93">
        <f>INDEX(Duct_Leakage!$B$3:$B$6,MATCH(Model_Input_Builder!$G426,Duct_Leakage!$E$3:$E$6,0),1)</f>
        <v>6.3E-2</v>
      </c>
      <c r="AC426" s="18">
        <v>30</v>
      </c>
      <c r="AD426" s="18">
        <v>30</v>
      </c>
      <c r="AE426" s="18" t="s">
        <v>68</v>
      </c>
      <c r="AF426" s="18" t="s">
        <v>36</v>
      </c>
      <c r="AG426" s="49">
        <v>0</v>
      </c>
      <c r="AH426" s="18">
        <v>0</v>
      </c>
      <c r="AI426" s="18" t="s">
        <v>68</v>
      </c>
      <c r="AJ426" s="18" t="s">
        <v>68</v>
      </c>
      <c r="AK426" s="18" t="s">
        <v>68</v>
      </c>
      <c r="AL426" s="18" t="s">
        <v>68</v>
      </c>
      <c r="AM426" s="18" t="s">
        <v>68</v>
      </c>
      <c r="AN426" s="18">
        <v>0</v>
      </c>
      <c r="AO426" s="18">
        <v>0</v>
      </c>
    </row>
    <row r="427" spans="1:41" x14ac:dyDescent="0.25">
      <c r="A427" s="118">
        <v>423</v>
      </c>
      <c r="B427" s="118">
        <v>2</v>
      </c>
      <c r="C427" s="118">
        <v>6</v>
      </c>
      <c r="D427" s="118">
        <v>1</v>
      </c>
      <c r="E427" s="118">
        <v>1</v>
      </c>
      <c r="F427" s="118">
        <v>16</v>
      </c>
      <c r="G427" s="118">
        <v>2</v>
      </c>
      <c r="H427" s="118">
        <v>1</v>
      </c>
      <c r="I427" s="118" t="s">
        <v>1237</v>
      </c>
      <c r="K427" s="116" t="s">
        <v>2205</v>
      </c>
      <c r="L427" s="18">
        <v>1</v>
      </c>
      <c r="M427" s="18" t="str">
        <f>INDEX(WeatherFiles!$A$14:$A$17,MATCH(Model_Input_Builder!$B427,WeatherFiles!$D$14:$D$17,0),1)</f>
        <v>USA_MT_Kalispell-Glacier.Park.Intl.AP.727790_TMY3</v>
      </c>
      <c r="N427" s="18">
        <v>0</v>
      </c>
      <c r="O427" s="18">
        <v>0</v>
      </c>
      <c r="P427" s="18" t="str">
        <f>INDEX(Above_Ground_Wall_Con!$A$4:$A$19,MATCH(Model_Input_Builder!$C427,Above_Ground_Wall_Con!$D$4:$D$19,0),1)</f>
        <v>Wood-Framed - 2x6 - 16 in OC - R-21 Cavity</v>
      </c>
      <c r="Q427" s="18" t="str">
        <f>INDEX(Ceiling_And_Roof_Con!$A$3:$A$7,MATCH(Model_Input_Builder!$D427,Ceiling_And_Roof_Con!$D$3:$D$7,0),1)</f>
        <v>Attic - R0 Cavity Insulation</v>
      </c>
      <c r="R427" s="18" t="str">
        <f>INDEX(Foundation_And_Floor_Con!$A$4:$A$27,MATCH(Model_Input_Builder!$E427,Foundation_And_Floor_Con!$AI$4:$AI$27,0),1)</f>
        <v>Vented Crawlspace - R0 Cavity Insulation</v>
      </c>
      <c r="S427" s="18" t="str">
        <f>INDEX(Windows!$A$4:$A$26,MATCH(Model_Input_Builder!$F427,Windows!$E$4:$E$26,0),1)</f>
        <v>Double, low-e, medium SHGC, argon, non-metal</v>
      </c>
      <c r="T427" s="18">
        <f>INDEX(Windows!$C$4:$C$26,MATCH(Model_Input_Builder!$F427,Windows!$E$4:$E$26,0),1)</f>
        <v>0.28000000000000003</v>
      </c>
      <c r="U427" s="18">
        <f>INDEX(Windows!$D$4:$D$26,MATCH(Model_Input_Builder!$F427,Windows!$E$4:$E$26,0),1)</f>
        <v>0.31</v>
      </c>
      <c r="V427" s="18" t="s">
        <v>278</v>
      </c>
      <c r="W427" s="18" t="s">
        <v>278</v>
      </c>
      <c r="X427" s="18" t="s">
        <v>347</v>
      </c>
      <c r="Y427" s="18" t="s">
        <v>33</v>
      </c>
      <c r="Z427" s="18" t="s">
        <v>34</v>
      </c>
      <c r="AA427" s="93">
        <f>INDEX(Duct_Leakage!$A$3:$A$6,MATCH(Model_Input_Builder!$G427,Duct_Leakage!$E$3:$E$6,0),1)</f>
        <v>0.06</v>
      </c>
      <c r="AB427" s="93">
        <f>INDEX(Duct_Leakage!$B$3:$B$6,MATCH(Model_Input_Builder!$G427,Duct_Leakage!$E$3:$E$6,0),1)</f>
        <v>0.03</v>
      </c>
      <c r="AC427" s="18">
        <v>30</v>
      </c>
      <c r="AD427" s="18">
        <v>30</v>
      </c>
      <c r="AE427" s="18" t="s">
        <v>68</v>
      </c>
      <c r="AF427" s="18" t="s">
        <v>36</v>
      </c>
      <c r="AG427" s="49">
        <v>0</v>
      </c>
      <c r="AH427" s="18">
        <v>0</v>
      </c>
      <c r="AI427" s="18" t="s">
        <v>68</v>
      </c>
      <c r="AJ427" s="18" t="s">
        <v>68</v>
      </c>
      <c r="AK427" s="18" t="s">
        <v>68</v>
      </c>
      <c r="AL427" s="18" t="s">
        <v>68</v>
      </c>
      <c r="AM427" s="18" t="s">
        <v>68</v>
      </c>
      <c r="AN427" s="18">
        <v>0</v>
      </c>
      <c r="AO427" s="18">
        <v>0</v>
      </c>
    </row>
    <row r="428" spans="1:41" x14ac:dyDescent="0.25">
      <c r="A428" s="118">
        <v>424</v>
      </c>
      <c r="B428" s="118">
        <v>2</v>
      </c>
      <c r="C428" s="118">
        <v>3</v>
      </c>
      <c r="D428" s="118">
        <v>4</v>
      </c>
      <c r="E428" s="118">
        <v>2</v>
      </c>
      <c r="F428" s="118">
        <v>16</v>
      </c>
      <c r="G428" s="118">
        <v>4</v>
      </c>
      <c r="H428" s="118">
        <v>3</v>
      </c>
      <c r="I428" s="118" t="s">
        <v>1238</v>
      </c>
      <c r="K428" s="116" t="s">
        <v>2206</v>
      </c>
      <c r="L428" s="18">
        <v>1</v>
      </c>
      <c r="M428" s="18" t="str">
        <f>INDEX(WeatherFiles!$A$14:$A$17,MATCH(Model_Input_Builder!$B428,WeatherFiles!$D$14:$D$17,0),1)</f>
        <v>USA_MT_Kalispell-Glacier.Park.Intl.AP.727790_TMY3</v>
      </c>
      <c r="N428" s="18">
        <v>0</v>
      </c>
      <c r="O428" s="18">
        <v>0</v>
      </c>
      <c r="P428" s="18" t="str">
        <f>INDEX(Above_Ground_Wall_Con!$A$4:$A$19,MATCH(Model_Input_Builder!$C428,Above_Ground_Wall_Con!$D$4:$D$19,0),1)</f>
        <v>Wood-Framed - 2x4 - 16 in OC - R-13 Cavity</v>
      </c>
      <c r="Q428" s="18" t="str">
        <f>INDEX(Ceiling_And_Roof_Con!$A$3:$A$7,MATCH(Model_Input_Builder!$D428,Ceiling_And_Roof_Con!$D$3:$D$7,0),1)</f>
        <v>Attic - R49 Cavity Insulation</v>
      </c>
      <c r="R428" s="18" t="str">
        <f>INDEX(Foundation_And_Floor_Con!$A$4:$A$27,MATCH(Model_Input_Builder!$E428,Foundation_And_Floor_Con!$AI$4:$AI$27,0),1)</f>
        <v>Vented Crawlspace - R13 Cavity Insulation</v>
      </c>
      <c r="S428" s="18" t="str">
        <f>INDEX(Windows!$A$4:$A$26,MATCH(Model_Input_Builder!$F428,Windows!$E$4:$E$26,0),1)</f>
        <v>Double, low-e, medium SHGC, argon, non-metal</v>
      </c>
      <c r="T428" s="18">
        <f>INDEX(Windows!$C$4:$C$26,MATCH(Model_Input_Builder!$F428,Windows!$E$4:$E$26,0),1)</f>
        <v>0.28000000000000003</v>
      </c>
      <c r="U428" s="18">
        <f>INDEX(Windows!$D$4:$D$26,MATCH(Model_Input_Builder!$F428,Windows!$E$4:$E$26,0),1)</f>
        <v>0.31</v>
      </c>
      <c r="V428" s="18" t="s">
        <v>278</v>
      </c>
      <c r="W428" s="18" t="s">
        <v>278</v>
      </c>
      <c r="X428" s="18" t="s">
        <v>347</v>
      </c>
      <c r="Y428" s="18" t="s">
        <v>33</v>
      </c>
      <c r="Z428" s="18" t="s">
        <v>34</v>
      </c>
      <c r="AA428" s="93">
        <f>INDEX(Duct_Leakage!$A$3:$A$6,MATCH(Model_Input_Builder!$G428,Duct_Leakage!$E$3:$E$6,0),1)</f>
        <v>0.18</v>
      </c>
      <c r="AB428" s="93">
        <f>INDEX(Duct_Leakage!$B$3:$B$6,MATCH(Model_Input_Builder!$G428,Duct_Leakage!$E$3:$E$6,0),1)</f>
        <v>0.09</v>
      </c>
      <c r="AC428" s="18">
        <v>30</v>
      </c>
      <c r="AD428" s="18">
        <v>30</v>
      </c>
      <c r="AE428" s="18" t="s">
        <v>68</v>
      </c>
      <c r="AF428" s="18" t="s">
        <v>36</v>
      </c>
      <c r="AG428" s="49">
        <v>0</v>
      </c>
      <c r="AH428" s="18">
        <v>0</v>
      </c>
      <c r="AI428" s="18" t="s">
        <v>68</v>
      </c>
      <c r="AJ428" s="18" t="s">
        <v>68</v>
      </c>
      <c r="AK428" s="18" t="s">
        <v>68</v>
      </c>
      <c r="AL428" s="18" t="s">
        <v>68</v>
      </c>
      <c r="AM428" s="18" t="s">
        <v>68</v>
      </c>
      <c r="AN428" s="18">
        <v>0</v>
      </c>
      <c r="AO428" s="18">
        <v>0</v>
      </c>
    </row>
    <row r="429" spans="1:41" x14ac:dyDescent="0.25">
      <c r="A429" s="118">
        <v>425</v>
      </c>
      <c r="B429" s="118">
        <v>1</v>
      </c>
      <c r="C429" s="118">
        <v>8</v>
      </c>
      <c r="D429" s="118">
        <v>1</v>
      </c>
      <c r="E429" s="118">
        <v>17</v>
      </c>
      <c r="F429" s="118">
        <v>17</v>
      </c>
      <c r="G429" s="118">
        <v>2</v>
      </c>
      <c r="H429" s="118">
        <v>2</v>
      </c>
      <c r="I429" s="118" t="s">
        <v>1239</v>
      </c>
      <c r="K429" s="116" t="s">
        <v>2207</v>
      </c>
      <c r="L429" s="18">
        <v>1</v>
      </c>
      <c r="M429" s="18" t="str">
        <f>INDEX(WeatherFiles!$A$14:$A$17,MATCH(Model_Input_Builder!$B429,WeatherFiles!$D$14:$D$17,0),1)</f>
        <v>USA_ID_Boise.AP-Gowen.Field.ANGB.726810_TMY3</v>
      </c>
      <c r="N429" s="18">
        <v>0</v>
      </c>
      <c r="O429" s="18">
        <v>0</v>
      </c>
      <c r="P429" s="18" t="str">
        <f>INDEX(Above_Ground_Wall_Con!$A$4:$A$19,MATCH(Model_Input_Builder!$C429,Above_Ground_Wall_Con!$D$4:$D$19,0),1)</f>
        <v>Wood-Framed - 2x6 - 24 in OC - R-21 Cavity - R-10 Header</v>
      </c>
      <c r="Q429" s="18" t="str">
        <f>INDEX(Ceiling_And_Roof_Con!$A$3:$A$7,MATCH(Model_Input_Builder!$D429,Ceiling_And_Roof_Con!$D$3:$D$7,0),1)</f>
        <v>Attic - R0 Cavity Insulation</v>
      </c>
      <c r="R429" s="18" t="str">
        <f>INDEX(Foundation_And_Floor_Con!$A$4:$A$27,MATCH(Model_Input_Builder!$E429,Foundation_And_Floor_Con!$AI$4:$AI$27,0),1)</f>
        <v>Unheated Basement - R19 Cavity Insulation</v>
      </c>
      <c r="S429" s="18" t="str">
        <f>INDEX(Windows!$A$4:$A$26,MATCH(Model_Input_Builder!$F429,Windows!$E$4:$E$26,0),1)</f>
        <v>Double, low-e, low SHGC, argon, non-metal</v>
      </c>
      <c r="T429" s="18">
        <f>INDEX(Windows!$C$4:$C$26,MATCH(Model_Input_Builder!$F429,Windows!$E$4:$E$26,0),1)</f>
        <v>0.27</v>
      </c>
      <c r="U429" s="18">
        <f>INDEX(Windows!$D$4:$D$26,MATCH(Model_Input_Builder!$F429,Windows!$E$4:$E$26,0),1)</f>
        <v>0.2</v>
      </c>
      <c r="V429" s="18" t="s">
        <v>278</v>
      </c>
      <c r="W429" s="18" t="s">
        <v>278</v>
      </c>
      <c r="X429" s="18" t="s">
        <v>347</v>
      </c>
      <c r="Y429" s="18" t="s">
        <v>33</v>
      </c>
      <c r="Z429" s="18" t="s">
        <v>34</v>
      </c>
      <c r="AA429" s="93">
        <f>INDEX(Duct_Leakage!$A$3:$A$6,MATCH(Model_Input_Builder!$G429,Duct_Leakage!$E$3:$E$6,0),1)</f>
        <v>0.06</v>
      </c>
      <c r="AB429" s="93">
        <f>INDEX(Duct_Leakage!$B$3:$B$6,MATCH(Model_Input_Builder!$G429,Duct_Leakage!$E$3:$E$6,0),1)</f>
        <v>0.03</v>
      </c>
      <c r="AC429" s="18">
        <v>30</v>
      </c>
      <c r="AD429" s="18">
        <v>30</v>
      </c>
      <c r="AE429" s="18" t="s">
        <v>68</v>
      </c>
      <c r="AF429" s="18" t="s">
        <v>36</v>
      </c>
      <c r="AG429" s="49">
        <v>0</v>
      </c>
      <c r="AH429" s="18">
        <v>0</v>
      </c>
      <c r="AI429" s="18" t="s">
        <v>68</v>
      </c>
      <c r="AJ429" s="18" t="s">
        <v>68</v>
      </c>
      <c r="AK429" s="18" t="s">
        <v>68</v>
      </c>
      <c r="AL429" s="18" t="s">
        <v>68</v>
      </c>
      <c r="AM429" s="18" t="s">
        <v>68</v>
      </c>
      <c r="AN429" s="18">
        <v>0</v>
      </c>
      <c r="AO429" s="18">
        <v>0</v>
      </c>
    </row>
    <row r="430" spans="1:41" x14ac:dyDescent="0.25">
      <c r="A430" s="118">
        <v>426</v>
      </c>
      <c r="B430" s="118">
        <v>1</v>
      </c>
      <c r="C430" s="118">
        <v>3</v>
      </c>
      <c r="D430" s="118">
        <v>4</v>
      </c>
      <c r="E430" s="118">
        <v>7</v>
      </c>
      <c r="F430" s="118">
        <v>20</v>
      </c>
      <c r="G430" s="118">
        <v>3</v>
      </c>
      <c r="H430" s="118">
        <v>1</v>
      </c>
      <c r="I430" s="118" t="s">
        <v>1240</v>
      </c>
      <c r="K430" s="116" t="s">
        <v>2208</v>
      </c>
      <c r="L430" s="18">
        <v>1</v>
      </c>
      <c r="M430" s="18" t="str">
        <f>INDEX(WeatherFiles!$A$14:$A$17,MATCH(Model_Input_Builder!$B430,WeatherFiles!$D$14:$D$17,0),1)</f>
        <v>USA_ID_Boise.AP-Gowen.Field.ANGB.726810_TMY3</v>
      </c>
      <c r="N430" s="18">
        <v>0</v>
      </c>
      <c r="O430" s="18">
        <v>0</v>
      </c>
      <c r="P430" s="18" t="str">
        <f>INDEX(Above_Ground_Wall_Con!$A$4:$A$19,MATCH(Model_Input_Builder!$C430,Above_Ground_Wall_Con!$D$4:$D$19,0),1)</f>
        <v>Wood-Framed - 2x4 - 16 in OC - R-13 Cavity</v>
      </c>
      <c r="Q430" s="18" t="str">
        <f>INDEX(Ceiling_And_Roof_Con!$A$3:$A$7,MATCH(Model_Input_Builder!$D430,Ceiling_And_Roof_Con!$D$3:$D$7,0),1)</f>
        <v>Attic - R49 Cavity Insulation</v>
      </c>
      <c r="R430" s="18" t="str">
        <f>INDEX(Foundation_And_Floor_Con!$A$4:$A$27,MATCH(Model_Input_Builder!$E430,Foundation_And_Floor_Con!$AI$4:$AI$27,0),1)</f>
        <v>Slab - R5 Perimeter with No Thermal Break</v>
      </c>
      <c r="S430" s="18" t="str">
        <f>INDEX(Windows!$A$4:$A$26,MATCH(Model_Input_Builder!$F430,Windows!$E$4:$E$26,0),1)</f>
        <v>Triple, low-e, low SHGC, argon, non-metal</v>
      </c>
      <c r="T430" s="18">
        <f>INDEX(Windows!$C$4:$C$26,MATCH(Model_Input_Builder!$F430,Windows!$E$4:$E$26,0),1)</f>
        <v>0.19</v>
      </c>
      <c r="U430" s="18">
        <f>INDEX(Windows!$D$4:$D$26,MATCH(Model_Input_Builder!$F430,Windows!$E$4:$E$26,0),1)</f>
        <v>0.18</v>
      </c>
      <c r="V430" s="18" t="s">
        <v>278</v>
      </c>
      <c r="W430" s="18" t="s">
        <v>278</v>
      </c>
      <c r="X430" s="18" t="s">
        <v>347</v>
      </c>
      <c r="Y430" s="18" t="s">
        <v>33</v>
      </c>
      <c r="Z430" s="18" t="s">
        <v>34</v>
      </c>
      <c r="AA430" s="93">
        <f>INDEX(Duct_Leakage!$A$3:$A$6,MATCH(Model_Input_Builder!$G430,Duct_Leakage!$E$3:$E$6,0),1)</f>
        <v>0.127</v>
      </c>
      <c r="AB430" s="93">
        <f>INDEX(Duct_Leakage!$B$3:$B$6,MATCH(Model_Input_Builder!$G430,Duct_Leakage!$E$3:$E$6,0),1)</f>
        <v>6.3E-2</v>
      </c>
      <c r="AC430" s="18">
        <v>30</v>
      </c>
      <c r="AD430" s="18">
        <v>30</v>
      </c>
      <c r="AE430" s="18" t="s">
        <v>68</v>
      </c>
      <c r="AF430" s="18" t="s">
        <v>36</v>
      </c>
      <c r="AG430" s="49">
        <v>0</v>
      </c>
      <c r="AH430" s="18">
        <v>0</v>
      </c>
      <c r="AI430" s="18" t="s">
        <v>68</v>
      </c>
      <c r="AJ430" s="18" t="s">
        <v>68</v>
      </c>
      <c r="AK430" s="18" t="s">
        <v>68</v>
      </c>
      <c r="AL430" s="18" t="s">
        <v>68</v>
      </c>
      <c r="AM430" s="18" t="s">
        <v>68</v>
      </c>
      <c r="AN430" s="18">
        <v>0</v>
      </c>
      <c r="AO430" s="18">
        <v>0</v>
      </c>
    </row>
    <row r="431" spans="1:41" x14ac:dyDescent="0.25">
      <c r="A431" s="118">
        <v>427</v>
      </c>
      <c r="B431" s="118">
        <v>3</v>
      </c>
      <c r="C431" s="118">
        <v>6</v>
      </c>
      <c r="D431" s="118">
        <v>3</v>
      </c>
      <c r="E431" s="118">
        <v>19</v>
      </c>
      <c r="F431" s="118">
        <v>12</v>
      </c>
      <c r="G431" s="118">
        <v>2</v>
      </c>
      <c r="H431" s="118">
        <v>3</v>
      </c>
      <c r="I431" s="118" t="s">
        <v>1241</v>
      </c>
      <c r="K431" s="116" t="s">
        <v>2209</v>
      </c>
      <c r="L431" s="18">
        <v>1</v>
      </c>
      <c r="M431" s="18" t="str">
        <f>INDEX(WeatherFiles!$A$14:$A$17,MATCH(Model_Input_Builder!$B431,WeatherFiles!$D$14:$D$17,0),1)</f>
        <v>USA_WA_Seattle-Tacoma.Intl.AP.727930_TMY3</v>
      </c>
      <c r="N431" s="18">
        <v>0</v>
      </c>
      <c r="O431" s="18">
        <v>0</v>
      </c>
      <c r="P431" s="18" t="str">
        <f>INDEX(Above_Ground_Wall_Con!$A$4:$A$19,MATCH(Model_Input_Builder!$C431,Above_Ground_Wall_Con!$D$4:$D$19,0),1)</f>
        <v>Wood-Framed - 2x6 - 16 in OC - R-21 Cavity</v>
      </c>
      <c r="Q431" s="18" t="str">
        <f>INDEX(Ceiling_And_Roof_Con!$A$3:$A$7,MATCH(Model_Input_Builder!$D431,Ceiling_And_Roof_Con!$D$3:$D$7,0),1)</f>
        <v>Attic - R38 Cavity Insulation</v>
      </c>
      <c r="R431" s="18" t="str">
        <f>INDEX(Foundation_And_Floor_Con!$A$4:$A$27,MATCH(Model_Input_Builder!$E431,Foundation_And_Floor_Con!$AI$4:$AI$27,0),1)</f>
        <v>Unheated Basement - R38 Cavity Insulation</v>
      </c>
      <c r="S431" s="18" t="str">
        <f>INDEX(Windows!$A$4:$A$26,MATCH(Model_Input_Builder!$F431,Windows!$E$4:$E$26,0),1)</f>
        <v>Single, clear, non-metal</v>
      </c>
      <c r="T431" s="18">
        <f>INDEX(Windows!$C$4:$C$26,MATCH(Model_Input_Builder!$F431,Windows!$E$4:$E$26,0),1)</f>
        <v>0.88</v>
      </c>
      <c r="U431" s="18">
        <f>INDEX(Windows!$D$4:$D$26,MATCH(Model_Input_Builder!$F431,Windows!$E$4:$E$26,0),1)</f>
        <v>0.64</v>
      </c>
      <c r="V431" s="18" t="s">
        <v>278</v>
      </c>
      <c r="W431" s="18" t="s">
        <v>278</v>
      </c>
      <c r="X431" s="18" t="s">
        <v>347</v>
      </c>
      <c r="Y431" s="18" t="s">
        <v>33</v>
      </c>
      <c r="Z431" s="18" t="s">
        <v>34</v>
      </c>
      <c r="AA431" s="93">
        <f>INDEX(Duct_Leakage!$A$3:$A$6,MATCH(Model_Input_Builder!$G431,Duct_Leakage!$E$3:$E$6,0),1)</f>
        <v>0.06</v>
      </c>
      <c r="AB431" s="93">
        <f>INDEX(Duct_Leakage!$B$3:$B$6,MATCH(Model_Input_Builder!$G431,Duct_Leakage!$E$3:$E$6,0),1)</f>
        <v>0.03</v>
      </c>
      <c r="AC431" s="18">
        <v>30</v>
      </c>
      <c r="AD431" s="18">
        <v>30</v>
      </c>
      <c r="AE431" s="18" t="s">
        <v>68</v>
      </c>
      <c r="AF431" s="18" t="s">
        <v>36</v>
      </c>
      <c r="AG431" s="49">
        <v>0</v>
      </c>
      <c r="AH431" s="18">
        <v>0</v>
      </c>
      <c r="AI431" s="18" t="s">
        <v>68</v>
      </c>
      <c r="AJ431" s="18" t="s">
        <v>68</v>
      </c>
      <c r="AK431" s="18" t="s">
        <v>68</v>
      </c>
      <c r="AL431" s="18" t="s">
        <v>68</v>
      </c>
      <c r="AM431" s="18" t="s">
        <v>68</v>
      </c>
      <c r="AN431" s="18">
        <v>0</v>
      </c>
      <c r="AO431" s="18">
        <v>0</v>
      </c>
    </row>
    <row r="432" spans="1:41" x14ac:dyDescent="0.25">
      <c r="A432" s="118">
        <v>428</v>
      </c>
      <c r="B432" s="118">
        <v>1</v>
      </c>
      <c r="C432" s="118">
        <v>6</v>
      </c>
      <c r="D432" s="118">
        <v>1</v>
      </c>
      <c r="E432" s="118">
        <v>1</v>
      </c>
      <c r="F432" s="118">
        <v>4</v>
      </c>
      <c r="G432" s="118">
        <v>2</v>
      </c>
      <c r="H432" s="118">
        <v>1</v>
      </c>
      <c r="I432" s="118" t="s">
        <v>1242</v>
      </c>
      <c r="K432" s="116" t="s">
        <v>2210</v>
      </c>
      <c r="L432" s="18">
        <v>1</v>
      </c>
      <c r="M432" s="18" t="str">
        <f>INDEX(WeatherFiles!$A$14:$A$17,MATCH(Model_Input_Builder!$B432,WeatherFiles!$D$14:$D$17,0),1)</f>
        <v>USA_ID_Boise.AP-Gowen.Field.ANGB.726810_TMY3</v>
      </c>
      <c r="N432" s="18">
        <v>0</v>
      </c>
      <c r="O432" s="18">
        <v>0</v>
      </c>
      <c r="P432" s="18" t="str">
        <f>INDEX(Above_Ground_Wall_Con!$A$4:$A$19,MATCH(Model_Input_Builder!$C432,Above_Ground_Wall_Con!$D$4:$D$19,0),1)</f>
        <v>Wood-Framed - 2x6 - 16 in OC - R-21 Cavity</v>
      </c>
      <c r="Q432" s="18" t="str">
        <f>INDEX(Ceiling_And_Roof_Con!$A$3:$A$7,MATCH(Model_Input_Builder!$D432,Ceiling_And_Roof_Con!$D$3:$D$7,0),1)</f>
        <v>Attic - R0 Cavity Insulation</v>
      </c>
      <c r="R432" s="18" t="str">
        <f>INDEX(Foundation_And_Floor_Con!$A$4:$A$27,MATCH(Model_Input_Builder!$E432,Foundation_And_Floor_Con!$AI$4:$AI$27,0),1)</f>
        <v>Vented Crawlspace - R0 Cavity Insulation</v>
      </c>
      <c r="S432" s="18" t="str">
        <f>INDEX(Windows!$A$4:$A$26,MATCH(Model_Input_Builder!$F432,Windows!$E$4:$E$26,0),1)</f>
        <v>Double, low-e, high SHGC, argon, metal</v>
      </c>
      <c r="T432" s="18">
        <f>INDEX(Windows!$C$4:$C$26,MATCH(Model_Input_Builder!$F432,Windows!$E$4:$E$26,0),1)</f>
        <v>0.65</v>
      </c>
      <c r="U432" s="18">
        <f>INDEX(Windows!$D$4:$D$26,MATCH(Model_Input_Builder!$F432,Windows!$E$4:$E$26,0),1)</f>
        <v>0.57999999999999996</v>
      </c>
      <c r="V432" s="18" t="s">
        <v>278</v>
      </c>
      <c r="W432" s="18" t="s">
        <v>278</v>
      </c>
      <c r="X432" s="18" t="s">
        <v>347</v>
      </c>
      <c r="Y432" s="18" t="s">
        <v>33</v>
      </c>
      <c r="Z432" s="18" t="s">
        <v>34</v>
      </c>
      <c r="AA432" s="93">
        <f>INDEX(Duct_Leakage!$A$3:$A$6,MATCH(Model_Input_Builder!$G432,Duct_Leakage!$E$3:$E$6,0),1)</f>
        <v>0.06</v>
      </c>
      <c r="AB432" s="93">
        <f>INDEX(Duct_Leakage!$B$3:$B$6,MATCH(Model_Input_Builder!$G432,Duct_Leakage!$E$3:$E$6,0),1)</f>
        <v>0.03</v>
      </c>
      <c r="AC432" s="18">
        <v>30</v>
      </c>
      <c r="AD432" s="18">
        <v>30</v>
      </c>
      <c r="AE432" s="18" t="s">
        <v>68</v>
      </c>
      <c r="AF432" s="18" t="s">
        <v>36</v>
      </c>
      <c r="AG432" s="49">
        <v>0</v>
      </c>
      <c r="AH432" s="18">
        <v>0</v>
      </c>
      <c r="AI432" s="18" t="s">
        <v>68</v>
      </c>
      <c r="AJ432" s="18" t="s">
        <v>68</v>
      </c>
      <c r="AK432" s="18" t="s">
        <v>68</v>
      </c>
      <c r="AL432" s="18" t="s">
        <v>68</v>
      </c>
      <c r="AM432" s="18" t="s">
        <v>68</v>
      </c>
      <c r="AN432" s="18">
        <v>0</v>
      </c>
      <c r="AO432" s="18">
        <v>0</v>
      </c>
    </row>
    <row r="433" spans="1:41" x14ac:dyDescent="0.25">
      <c r="A433" s="118">
        <v>429</v>
      </c>
      <c r="B433" s="118">
        <v>1</v>
      </c>
      <c r="C433" s="118">
        <v>3</v>
      </c>
      <c r="D433" s="118">
        <v>1</v>
      </c>
      <c r="E433" s="118">
        <v>14</v>
      </c>
      <c r="F433" s="118">
        <v>6</v>
      </c>
      <c r="G433" s="118">
        <v>3</v>
      </c>
      <c r="H433" s="118">
        <v>1</v>
      </c>
      <c r="I433" s="118" t="s">
        <v>1243</v>
      </c>
      <c r="K433" s="116" t="s">
        <v>2211</v>
      </c>
      <c r="L433" s="18">
        <v>1</v>
      </c>
      <c r="M433" s="18" t="str">
        <f>INDEX(WeatherFiles!$A$14:$A$17,MATCH(Model_Input_Builder!$B433,WeatherFiles!$D$14:$D$17,0),1)</f>
        <v>USA_ID_Boise.AP-Gowen.Field.ANGB.726810_TMY3</v>
      </c>
      <c r="N433" s="18">
        <v>0</v>
      </c>
      <c r="O433" s="18">
        <v>0</v>
      </c>
      <c r="P433" s="18" t="str">
        <f>INDEX(Above_Ground_Wall_Con!$A$4:$A$19,MATCH(Model_Input_Builder!$C433,Above_Ground_Wall_Con!$D$4:$D$19,0),1)</f>
        <v>Wood-Framed - 2x4 - 16 in OC - R-13 Cavity</v>
      </c>
      <c r="Q433" s="18" t="str">
        <f>INDEX(Ceiling_And_Roof_Con!$A$3:$A$7,MATCH(Model_Input_Builder!$D433,Ceiling_And_Roof_Con!$D$3:$D$7,0),1)</f>
        <v>Attic - R0 Cavity Insulation</v>
      </c>
      <c r="R433" s="18" t="str">
        <f>INDEX(Foundation_And_Floor_Con!$A$4:$A$27,MATCH(Model_Input_Builder!$E433,Foundation_And_Floor_Con!$AI$4:$AI$27,0),1)</f>
        <v>Heated Basement - R15 Exterior Insulation</v>
      </c>
      <c r="S433" s="18" t="str">
        <f>INDEX(Windows!$A$4:$A$26,MATCH(Model_Input_Builder!$F433,Windows!$E$4:$E$26,0),1)</f>
        <v>Double, low-e, low SHGC, argon, metal</v>
      </c>
      <c r="T433" s="18">
        <f>INDEX(Windows!$C$4:$C$26,MATCH(Model_Input_Builder!$F433,Windows!$E$4:$E$26,0),1)</f>
        <v>0.63</v>
      </c>
      <c r="U433" s="18">
        <f>INDEX(Windows!$D$4:$D$26,MATCH(Model_Input_Builder!$F433,Windows!$E$4:$E$26,0),1)</f>
        <v>0.26</v>
      </c>
      <c r="V433" s="18" t="s">
        <v>278</v>
      </c>
      <c r="W433" s="18" t="s">
        <v>278</v>
      </c>
      <c r="X433" s="18" t="s">
        <v>347</v>
      </c>
      <c r="Y433" s="18" t="s">
        <v>33</v>
      </c>
      <c r="Z433" s="18" t="s">
        <v>34</v>
      </c>
      <c r="AA433" s="93">
        <f>INDEX(Duct_Leakage!$A$3:$A$6,MATCH(Model_Input_Builder!$G433,Duct_Leakage!$E$3:$E$6,0),1)</f>
        <v>0.127</v>
      </c>
      <c r="AB433" s="93">
        <f>INDEX(Duct_Leakage!$B$3:$B$6,MATCH(Model_Input_Builder!$G433,Duct_Leakage!$E$3:$E$6,0),1)</f>
        <v>6.3E-2</v>
      </c>
      <c r="AC433" s="18">
        <v>30</v>
      </c>
      <c r="AD433" s="18">
        <v>30</v>
      </c>
      <c r="AE433" s="18" t="s">
        <v>68</v>
      </c>
      <c r="AF433" s="18" t="s">
        <v>36</v>
      </c>
      <c r="AG433" s="49">
        <v>0</v>
      </c>
      <c r="AH433" s="18">
        <v>0</v>
      </c>
      <c r="AI433" s="18" t="s">
        <v>68</v>
      </c>
      <c r="AJ433" s="18" t="s">
        <v>68</v>
      </c>
      <c r="AK433" s="18" t="s">
        <v>68</v>
      </c>
      <c r="AL433" s="18" t="s">
        <v>68</v>
      </c>
      <c r="AM433" s="18" t="s">
        <v>68</v>
      </c>
      <c r="AN433" s="18">
        <v>0</v>
      </c>
      <c r="AO433" s="18">
        <v>0</v>
      </c>
    </row>
    <row r="434" spans="1:41" x14ac:dyDescent="0.25">
      <c r="A434" s="118">
        <v>430</v>
      </c>
      <c r="B434" s="118">
        <v>3</v>
      </c>
      <c r="C434" s="118">
        <v>5</v>
      </c>
      <c r="D434" s="118">
        <v>1</v>
      </c>
      <c r="E434" s="118">
        <v>6</v>
      </c>
      <c r="F434" s="118">
        <v>9</v>
      </c>
      <c r="G434" s="118">
        <v>1</v>
      </c>
      <c r="H434" s="118">
        <v>1</v>
      </c>
      <c r="I434" s="118" t="s">
        <v>1244</v>
      </c>
      <c r="K434" s="116" t="s">
        <v>2212</v>
      </c>
      <c r="L434" s="18">
        <v>1</v>
      </c>
      <c r="M434" s="18" t="str">
        <f>INDEX(WeatherFiles!$A$14:$A$17,MATCH(Model_Input_Builder!$B434,WeatherFiles!$D$14:$D$17,0),1)</f>
        <v>USA_WA_Seattle-Tacoma.Intl.AP.727930_TMY3</v>
      </c>
      <c r="N434" s="18">
        <v>0</v>
      </c>
      <c r="O434" s="18">
        <v>0</v>
      </c>
      <c r="P434" s="18" t="str">
        <f>INDEX(Above_Ground_Wall_Con!$A$4:$A$19,MATCH(Model_Input_Builder!$C434,Above_Ground_Wall_Con!$D$4:$D$19,0),1)</f>
        <v>Wood-Framed - 2x6 - 16 in OC - R-19 Cavity</v>
      </c>
      <c r="Q434" s="18" t="str">
        <f>INDEX(Ceiling_And_Roof_Con!$A$3:$A$7,MATCH(Model_Input_Builder!$D434,Ceiling_And_Roof_Con!$D$3:$D$7,0),1)</f>
        <v>Attic - R0 Cavity Insulation</v>
      </c>
      <c r="R434" s="18" t="str">
        <f>INDEX(Foundation_And_Floor_Con!$A$4:$A$27,MATCH(Model_Input_Builder!$E434,Foundation_And_Floor_Con!$AI$4:$AI$27,0),1)</f>
        <v>Slab - Uninsulated</v>
      </c>
      <c r="S434" s="18" t="str">
        <f>INDEX(Windows!$A$4:$A$26,MATCH(Model_Input_Builder!$F434,Windows!$E$4:$E$26,0),1)</f>
        <v>Double, low-e, high SHGC, argon, metal, TB</v>
      </c>
      <c r="T434" s="18">
        <f>INDEX(Windows!$C$4:$C$26,MATCH(Model_Input_Builder!$F434,Windows!$E$4:$E$26,0),1)</f>
        <v>0.42</v>
      </c>
      <c r="U434" s="18">
        <f>INDEX(Windows!$D$4:$D$26,MATCH(Model_Input_Builder!$F434,Windows!$E$4:$E$26,0),1)</f>
        <v>0.55000000000000004</v>
      </c>
      <c r="V434" s="18" t="s">
        <v>278</v>
      </c>
      <c r="W434" s="18" t="s">
        <v>278</v>
      </c>
      <c r="X434" s="18" t="s">
        <v>347</v>
      </c>
      <c r="Y434" s="18" t="s">
        <v>33</v>
      </c>
      <c r="Z434" s="18" t="s">
        <v>34</v>
      </c>
      <c r="AA434" s="93">
        <f>INDEX(Duct_Leakage!$A$3:$A$6,MATCH(Model_Input_Builder!$G434,Duct_Leakage!$E$3:$E$6,0),1)</f>
        <v>0.03</v>
      </c>
      <c r="AB434" s="93">
        <f>INDEX(Duct_Leakage!$B$3:$B$6,MATCH(Model_Input_Builder!$G434,Duct_Leakage!$E$3:$E$6,0),1)</f>
        <v>1.4999999999999999E-2</v>
      </c>
      <c r="AC434" s="18">
        <v>30</v>
      </c>
      <c r="AD434" s="18">
        <v>30</v>
      </c>
      <c r="AE434" s="18" t="s">
        <v>68</v>
      </c>
      <c r="AF434" s="18" t="s">
        <v>36</v>
      </c>
      <c r="AG434" s="49">
        <v>0</v>
      </c>
      <c r="AH434" s="18">
        <v>0</v>
      </c>
      <c r="AI434" s="18" t="s">
        <v>68</v>
      </c>
      <c r="AJ434" s="18" t="s">
        <v>68</v>
      </c>
      <c r="AK434" s="18" t="s">
        <v>68</v>
      </c>
      <c r="AL434" s="18" t="s">
        <v>68</v>
      </c>
      <c r="AM434" s="18" t="s">
        <v>68</v>
      </c>
      <c r="AN434" s="18">
        <v>0</v>
      </c>
      <c r="AO434" s="18">
        <v>0</v>
      </c>
    </row>
    <row r="435" spans="1:41" x14ac:dyDescent="0.25">
      <c r="A435" s="118">
        <v>431</v>
      </c>
      <c r="B435" s="118">
        <v>1</v>
      </c>
      <c r="C435" s="118">
        <v>1</v>
      </c>
      <c r="D435" s="118">
        <v>2</v>
      </c>
      <c r="E435" s="118">
        <v>10</v>
      </c>
      <c r="F435" s="118">
        <v>9</v>
      </c>
      <c r="G435" s="118">
        <v>2</v>
      </c>
      <c r="H435" s="118">
        <v>3</v>
      </c>
      <c r="I435" s="118" t="s">
        <v>1245</v>
      </c>
      <c r="K435" s="116" t="s">
        <v>2213</v>
      </c>
      <c r="L435" s="18">
        <v>1</v>
      </c>
      <c r="M435" s="18" t="str">
        <f>INDEX(WeatherFiles!$A$14:$A$17,MATCH(Model_Input_Builder!$B435,WeatherFiles!$D$14:$D$17,0),1)</f>
        <v>USA_ID_Boise.AP-Gowen.Field.ANGB.726810_TMY3</v>
      </c>
      <c r="N435" s="18">
        <v>0</v>
      </c>
      <c r="O435" s="18">
        <v>0</v>
      </c>
      <c r="P435" s="18" t="str">
        <f>INDEX(Above_Ground_Wall_Con!$A$4:$A$19,MATCH(Model_Input_Builder!$C435,Above_Ground_Wall_Con!$D$4:$D$19,0),1)</f>
        <v>Wood-Framed - 2x4 - 16 in OC - R-0 Cavity</v>
      </c>
      <c r="Q435" s="18" t="str">
        <f>INDEX(Ceiling_And_Roof_Con!$A$3:$A$7,MATCH(Model_Input_Builder!$D435,Ceiling_And_Roof_Con!$D$3:$D$7,0),1)</f>
        <v>Attic - R30 Cavity Insulation</v>
      </c>
      <c r="R435" s="18" t="str">
        <f>INDEX(Foundation_And_Floor_Con!$A$4:$A$27,MATCH(Model_Input_Builder!$E435,Foundation_And_Floor_Con!$AI$4:$AI$27,0),1)</f>
        <v>Slab - R10 Under Full Slab with R5 Thermal Break</v>
      </c>
      <c r="S435" s="18" t="str">
        <f>INDEX(Windows!$A$4:$A$26,MATCH(Model_Input_Builder!$F435,Windows!$E$4:$E$26,0),1)</f>
        <v>Double, low-e, high SHGC, argon, metal, TB</v>
      </c>
      <c r="T435" s="18">
        <f>INDEX(Windows!$C$4:$C$26,MATCH(Model_Input_Builder!$F435,Windows!$E$4:$E$26,0),1)</f>
        <v>0.42</v>
      </c>
      <c r="U435" s="18">
        <f>INDEX(Windows!$D$4:$D$26,MATCH(Model_Input_Builder!$F435,Windows!$E$4:$E$26,0),1)</f>
        <v>0.55000000000000004</v>
      </c>
      <c r="V435" s="18" t="s">
        <v>278</v>
      </c>
      <c r="W435" s="18" t="s">
        <v>278</v>
      </c>
      <c r="X435" s="18" t="s">
        <v>347</v>
      </c>
      <c r="Y435" s="18" t="s">
        <v>33</v>
      </c>
      <c r="Z435" s="18" t="s">
        <v>34</v>
      </c>
      <c r="AA435" s="93">
        <f>INDEX(Duct_Leakage!$A$3:$A$6,MATCH(Model_Input_Builder!$G435,Duct_Leakage!$E$3:$E$6,0),1)</f>
        <v>0.06</v>
      </c>
      <c r="AB435" s="93">
        <f>INDEX(Duct_Leakage!$B$3:$B$6,MATCH(Model_Input_Builder!$G435,Duct_Leakage!$E$3:$E$6,0),1)</f>
        <v>0.03</v>
      </c>
      <c r="AC435" s="18">
        <v>30</v>
      </c>
      <c r="AD435" s="18">
        <v>30</v>
      </c>
      <c r="AE435" s="18" t="s">
        <v>68</v>
      </c>
      <c r="AF435" s="18" t="s">
        <v>36</v>
      </c>
      <c r="AG435" s="49">
        <v>0</v>
      </c>
      <c r="AH435" s="18">
        <v>0</v>
      </c>
      <c r="AI435" s="18" t="s">
        <v>68</v>
      </c>
      <c r="AJ435" s="18" t="s">
        <v>68</v>
      </c>
      <c r="AK435" s="18" t="s">
        <v>68</v>
      </c>
      <c r="AL435" s="18" t="s">
        <v>68</v>
      </c>
      <c r="AM435" s="18" t="s">
        <v>68</v>
      </c>
      <c r="AN435" s="18">
        <v>0</v>
      </c>
      <c r="AO435" s="18">
        <v>0</v>
      </c>
    </row>
    <row r="436" spans="1:41" x14ac:dyDescent="0.25">
      <c r="A436" s="118">
        <v>432</v>
      </c>
      <c r="B436" s="118">
        <v>4</v>
      </c>
      <c r="C436" s="118">
        <v>3</v>
      </c>
      <c r="D436" s="118">
        <v>3</v>
      </c>
      <c r="E436" s="118">
        <v>1</v>
      </c>
      <c r="F436" s="118">
        <v>7</v>
      </c>
      <c r="G436" s="118">
        <v>2</v>
      </c>
      <c r="H436" s="118">
        <v>2</v>
      </c>
      <c r="I436" s="118" t="s">
        <v>1246</v>
      </c>
      <c r="K436" s="116" t="s">
        <v>2214</v>
      </c>
      <c r="L436" s="18">
        <v>1</v>
      </c>
      <c r="M436" s="18" t="str">
        <f>INDEX(WeatherFiles!$A$14:$A$17,MATCH(Model_Input_Builder!$B436,WeatherFiles!$D$14:$D$17,0),1)</f>
        <v>USA_WA_Spokane.Intl.AP.727850_TMY3</v>
      </c>
      <c r="N436" s="18">
        <v>0</v>
      </c>
      <c r="O436" s="18">
        <v>0</v>
      </c>
      <c r="P436" s="18" t="str">
        <f>INDEX(Above_Ground_Wall_Con!$A$4:$A$19,MATCH(Model_Input_Builder!$C436,Above_Ground_Wall_Con!$D$4:$D$19,0),1)</f>
        <v>Wood-Framed - 2x4 - 16 in OC - R-13 Cavity</v>
      </c>
      <c r="Q436" s="18" t="str">
        <f>INDEX(Ceiling_And_Roof_Con!$A$3:$A$7,MATCH(Model_Input_Builder!$D436,Ceiling_And_Roof_Con!$D$3:$D$7,0),1)</f>
        <v>Attic - R38 Cavity Insulation</v>
      </c>
      <c r="R436" s="18" t="str">
        <f>INDEX(Foundation_And_Floor_Con!$A$4:$A$27,MATCH(Model_Input_Builder!$E436,Foundation_And_Floor_Con!$AI$4:$AI$27,0),1)</f>
        <v>Vented Crawlspace - R0 Cavity Insulation</v>
      </c>
      <c r="S436" s="18" t="str">
        <f>INDEX(Windows!$A$4:$A$26,MATCH(Model_Input_Builder!$F436,Windows!$E$4:$E$26,0),1)</f>
        <v>Double, clear, metal, TB</v>
      </c>
      <c r="T436" s="18">
        <f>INDEX(Windows!$C$4:$C$26,MATCH(Model_Input_Builder!$F436,Windows!$E$4:$E$26,0),1)</f>
        <v>0.6</v>
      </c>
      <c r="U436" s="18">
        <f>INDEX(Windows!$D$4:$D$26,MATCH(Model_Input_Builder!$F436,Windows!$E$4:$E$26,0),1)</f>
        <v>0.62</v>
      </c>
      <c r="V436" s="18" t="s">
        <v>278</v>
      </c>
      <c r="W436" s="18" t="s">
        <v>278</v>
      </c>
      <c r="X436" s="18" t="s">
        <v>347</v>
      </c>
      <c r="Y436" s="18" t="s">
        <v>33</v>
      </c>
      <c r="Z436" s="18" t="s">
        <v>34</v>
      </c>
      <c r="AA436" s="93">
        <f>INDEX(Duct_Leakage!$A$3:$A$6,MATCH(Model_Input_Builder!$G436,Duct_Leakage!$E$3:$E$6,0),1)</f>
        <v>0.06</v>
      </c>
      <c r="AB436" s="93">
        <f>INDEX(Duct_Leakage!$B$3:$B$6,MATCH(Model_Input_Builder!$G436,Duct_Leakage!$E$3:$E$6,0),1)</f>
        <v>0.03</v>
      </c>
      <c r="AC436" s="18">
        <v>30</v>
      </c>
      <c r="AD436" s="18">
        <v>30</v>
      </c>
      <c r="AE436" s="18" t="s">
        <v>68</v>
      </c>
      <c r="AF436" s="18" t="s">
        <v>36</v>
      </c>
      <c r="AG436" s="49">
        <v>0</v>
      </c>
      <c r="AH436" s="18">
        <v>0</v>
      </c>
      <c r="AI436" s="18" t="s">
        <v>68</v>
      </c>
      <c r="AJ436" s="18" t="s">
        <v>68</v>
      </c>
      <c r="AK436" s="18" t="s">
        <v>68</v>
      </c>
      <c r="AL436" s="18" t="s">
        <v>68</v>
      </c>
      <c r="AM436" s="18" t="s">
        <v>68</v>
      </c>
      <c r="AN436" s="18">
        <v>0</v>
      </c>
      <c r="AO436" s="18">
        <v>0</v>
      </c>
    </row>
    <row r="437" spans="1:41" x14ac:dyDescent="0.25">
      <c r="A437" s="118">
        <v>433</v>
      </c>
      <c r="B437" s="118">
        <v>1</v>
      </c>
      <c r="C437" s="118">
        <v>2</v>
      </c>
      <c r="D437" s="118">
        <v>5</v>
      </c>
      <c r="E437" s="118">
        <v>5</v>
      </c>
      <c r="F437" s="118">
        <v>19</v>
      </c>
      <c r="G437" s="118">
        <v>3</v>
      </c>
      <c r="H437" s="118">
        <v>2</v>
      </c>
      <c r="I437" s="118" t="s">
        <v>1247</v>
      </c>
      <c r="K437" s="116" t="s">
        <v>2215</v>
      </c>
      <c r="L437" s="18">
        <v>1</v>
      </c>
      <c r="M437" s="18" t="str">
        <f>INDEX(WeatherFiles!$A$14:$A$17,MATCH(Model_Input_Builder!$B437,WeatherFiles!$D$14:$D$17,0),1)</f>
        <v>USA_ID_Boise.AP-Gowen.Field.ANGB.726810_TMY3</v>
      </c>
      <c r="N437" s="18">
        <v>0</v>
      </c>
      <c r="O437" s="18">
        <v>0</v>
      </c>
      <c r="P437" s="18" t="str">
        <f>INDEX(Above_Ground_Wall_Con!$A$4:$A$19,MATCH(Model_Input_Builder!$C437,Above_Ground_Wall_Con!$D$4:$D$19,0),1)</f>
        <v>Wood-Framed - 2x4 - 16 in OC - R-11 Cavity</v>
      </c>
      <c r="Q437" s="18" t="str">
        <f>INDEX(Ceiling_And_Roof_Con!$A$3:$A$7,MATCH(Model_Input_Builder!$D437,Ceiling_And_Roof_Con!$D$3:$D$7,0),1)</f>
        <v>Attic - R60 Cavity Insulation</v>
      </c>
      <c r="R437" s="18" t="str">
        <f>INDEX(Foundation_And_Floor_Con!$A$4:$A$27,MATCH(Model_Input_Builder!$E437,Foundation_And_Floor_Con!$AI$4:$AI$27,0),1)</f>
        <v>Vented Crawlspace - R38 Cavity Insulation</v>
      </c>
      <c r="S437" s="18" t="str">
        <f>INDEX(Windows!$A$4:$A$26,MATCH(Model_Input_Builder!$F437,Windows!$E$4:$E$26,0),1)</f>
        <v>Triple, low-e, medium SHGC, argon, non-metal</v>
      </c>
      <c r="T437" s="18">
        <f>INDEX(Windows!$C$4:$C$26,MATCH(Model_Input_Builder!$F437,Windows!$E$4:$E$26,0),1)</f>
        <v>0.19</v>
      </c>
      <c r="U437" s="18">
        <f>INDEX(Windows!$D$4:$D$26,MATCH(Model_Input_Builder!$F437,Windows!$E$4:$E$26,0),1)</f>
        <v>0.28000000000000003</v>
      </c>
      <c r="V437" s="18" t="s">
        <v>278</v>
      </c>
      <c r="W437" s="18" t="s">
        <v>278</v>
      </c>
      <c r="X437" s="18" t="s">
        <v>347</v>
      </c>
      <c r="Y437" s="18" t="s">
        <v>33</v>
      </c>
      <c r="Z437" s="18" t="s">
        <v>34</v>
      </c>
      <c r="AA437" s="93">
        <f>INDEX(Duct_Leakage!$A$3:$A$6,MATCH(Model_Input_Builder!$G437,Duct_Leakage!$E$3:$E$6,0),1)</f>
        <v>0.127</v>
      </c>
      <c r="AB437" s="93">
        <f>INDEX(Duct_Leakage!$B$3:$B$6,MATCH(Model_Input_Builder!$G437,Duct_Leakage!$E$3:$E$6,0),1)</f>
        <v>6.3E-2</v>
      </c>
      <c r="AC437" s="18">
        <v>30</v>
      </c>
      <c r="AD437" s="18">
        <v>30</v>
      </c>
      <c r="AE437" s="18" t="s">
        <v>68</v>
      </c>
      <c r="AF437" s="18" t="s">
        <v>36</v>
      </c>
      <c r="AG437" s="49">
        <v>0</v>
      </c>
      <c r="AH437" s="18">
        <v>0</v>
      </c>
      <c r="AI437" s="18" t="s">
        <v>68</v>
      </c>
      <c r="AJ437" s="18" t="s">
        <v>68</v>
      </c>
      <c r="AK437" s="18" t="s">
        <v>68</v>
      </c>
      <c r="AL437" s="18" t="s">
        <v>68</v>
      </c>
      <c r="AM437" s="18" t="s">
        <v>68</v>
      </c>
      <c r="AN437" s="18">
        <v>0</v>
      </c>
      <c r="AO437" s="18">
        <v>0</v>
      </c>
    </row>
    <row r="438" spans="1:41" x14ac:dyDescent="0.25">
      <c r="A438" s="118">
        <v>434</v>
      </c>
      <c r="B438" s="118">
        <v>2</v>
      </c>
      <c r="C438" s="118">
        <v>2</v>
      </c>
      <c r="D438" s="118">
        <v>1</v>
      </c>
      <c r="E438" s="118">
        <v>2</v>
      </c>
      <c r="F438" s="118">
        <v>11</v>
      </c>
      <c r="G438" s="118">
        <v>1</v>
      </c>
      <c r="H438" s="118">
        <v>4</v>
      </c>
      <c r="I438" s="118" t="s">
        <v>1248</v>
      </c>
      <c r="K438" s="116" t="s">
        <v>2216</v>
      </c>
      <c r="L438" s="18">
        <v>1</v>
      </c>
      <c r="M438" s="18" t="str">
        <f>INDEX(WeatherFiles!$A$14:$A$17,MATCH(Model_Input_Builder!$B438,WeatherFiles!$D$14:$D$17,0),1)</f>
        <v>USA_MT_Kalispell-Glacier.Park.Intl.AP.727790_TMY3</v>
      </c>
      <c r="N438" s="18">
        <v>0</v>
      </c>
      <c r="O438" s="18">
        <v>0</v>
      </c>
      <c r="P438" s="18" t="str">
        <f>INDEX(Above_Ground_Wall_Con!$A$4:$A$19,MATCH(Model_Input_Builder!$C438,Above_Ground_Wall_Con!$D$4:$D$19,0),1)</f>
        <v>Wood-Framed - 2x4 - 16 in OC - R-11 Cavity</v>
      </c>
      <c r="Q438" s="18" t="str">
        <f>INDEX(Ceiling_And_Roof_Con!$A$3:$A$7,MATCH(Model_Input_Builder!$D438,Ceiling_And_Roof_Con!$D$3:$D$7,0),1)</f>
        <v>Attic - R0 Cavity Insulation</v>
      </c>
      <c r="R438" s="18" t="str">
        <f>INDEX(Foundation_And_Floor_Con!$A$4:$A$27,MATCH(Model_Input_Builder!$E438,Foundation_And_Floor_Con!$AI$4:$AI$27,0),1)</f>
        <v>Vented Crawlspace - R13 Cavity Insulation</v>
      </c>
      <c r="S438" s="18" t="str">
        <f>INDEX(Windows!$A$4:$A$26,MATCH(Model_Input_Builder!$F438,Windows!$E$4:$E$26,0),1)</f>
        <v>Double, low-e, low SHGC, argon, metal, TB</v>
      </c>
      <c r="T438" s="18">
        <f>INDEX(Windows!$C$4:$C$26,MATCH(Model_Input_Builder!$F438,Windows!$E$4:$E$26,0),1)</f>
        <v>0.41</v>
      </c>
      <c r="U438" s="18">
        <f>INDEX(Windows!$D$4:$D$26,MATCH(Model_Input_Builder!$F438,Windows!$E$4:$E$26,0),1)</f>
        <v>0.23</v>
      </c>
      <c r="V438" s="18" t="s">
        <v>278</v>
      </c>
      <c r="W438" s="18" t="s">
        <v>278</v>
      </c>
      <c r="X438" s="18" t="s">
        <v>347</v>
      </c>
      <c r="Y438" s="18" t="s">
        <v>33</v>
      </c>
      <c r="Z438" s="18" t="s">
        <v>34</v>
      </c>
      <c r="AA438" s="93">
        <f>INDEX(Duct_Leakage!$A$3:$A$6,MATCH(Model_Input_Builder!$G438,Duct_Leakage!$E$3:$E$6,0),1)</f>
        <v>0.03</v>
      </c>
      <c r="AB438" s="93">
        <f>INDEX(Duct_Leakage!$B$3:$B$6,MATCH(Model_Input_Builder!$G438,Duct_Leakage!$E$3:$E$6,0),1)</f>
        <v>1.4999999999999999E-2</v>
      </c>
      <c r="AC438" s="18">
        <v>30</v>
      </c>
      <c r="AD438" s="18">
        <v>30</v>
      </c>
      <c r="AE438" s="18" t="s">
        <v>68</v>
      </c>
      <c r="AF438" s="18" t="s">
        <v>36</v>
      </c>
      <c r="AG438" s="49">
        <v>0</v>
      </c>
      <c r="AH438" s="18">
        <v>0</v>
      </c>
      <c r="AI438" s="18" t="s">
        <v>68</v>
      </c>
      <c r="AJ438" s="18" t="s">
        <v>68</v>
      </c>
      <c r="AK438" s="18" t="s">
        <v>68</v>
      </c>
      <c r="AL438" s="18" t="s">
        <v>68</v>
      </c>
      <c r="AM438" s="18" t="s">
        <v>68</v>
      </c>
      <c r="AN438" s="18">
        <v>0</v>
      </c>
      <c r="AO438" s="18">
        <v>0</v>
      </c>
    </row>
    <row r="439" spans="1:41" x14ac:dyDescent="0.25">
      <c r="A439" s="118">
        <v>435</v>
      </c>
      <c r="B439" s="118">
        <v>1</v>
      </c>
      <c r="C439" s="118">
        <v>1</v>
      </c>
      <c r="D439" s="118">
        <v>3</v>
      </c>
      <c r="E439" s="118">
        <v>13</v>
      </c>
      <c r="F439" s="118">
        <v>7</v>
      </c>
      <c r="G439" s="118">
        <v>3</v>
      </c>
      <c r="H439" s="118">
        <v>1</v>
      </c>
      <c r="I439" s="118" t="s">
        <v>1249</v>
      </c>
      <c r="K439" s="116" t="s">
        <v>2217</v>
      </c>
      <c r="L439" s="18">
        <v>1</v>
      </c>
      <c r="M439" s="18" t="str">
        <f>INDEX(WeatherFiles!$A$14:$A$17,MATCH(Model_Input_Builder!$B439,WeatherFiles!$D$14:$D$17,0),1)</f>
        <v>USA_ID_Boise.AP-Gowen.Field.ANGB.726810_TMY3</v>
      </c>
      <c r="N439" s="18">
        <v>0</v>
      </c>
      <c r="O439" s="18">
        <v>0</v>
      </c>
      <c r="P439" s="18" t="str">
        <f>INDEX(Above_Ground_Wall_Con!$A$4:$A$19,MATCH(Model_Input_Builder!$C439,Above_Ground_Wall_Con!$D$4:$D$19,0),1)</f>
        <v>Wood-Framed - 2x4 - 16 in OC - R-0 Cavity</v>
      </c>
      <c r="Q439" s="18" t="str">
        <f>INDEX(Ceiling_And_Roof_Con!$A$3:$A$7,MATCH(Model_Input_Builder!$D439,Ceiling_And_Roof_Con!$D$3:$D$7,0),1)</f>
        <v>Attic - R38 Cavity Insulation</v>
      </c>
      <c r="R439" s="18" t="str">
        <f>INDEX(Foundation_And_Floor_Con!$A$4:$A$27,MATCH(Model_Input_Builder!$E439,Foundation_And_Floor_Con!$AI$4:$AI$27,0),1)</f>
        <v>Heated Basement - R10 Exterior Insulation</v>
      </c>
      <c r="S439" s="18" t="str">
        <f>INDEX(Windows!$A$4:$A$26,MATCH(Model_Input_Builder!$F439,Windows!$E$4:$E$26,0),1)</f>
        <v>Double, clear, metal, TB</v>
      </c>
      <c r="T439" s="18">
        <f>INDEX(Windows!$C$4:$C$26,MATCH(Model_Input_Builder!$F439,Windows!$E$4:$E$26,0),1)</f>
        <v>0.6</v>
      </c>
      <c r="U439" s="18">
        <f>INDEX(Windows!$D$4:$D$26,MATCH(Model_Input_Builder!$F439,Windows!$E$4:$E$26,0),1)</f>
        <v>0.62</v>
      </c>
      <c r="V439" s="18" t="s">
        <v>278</v>
      </c>
      <c r="W439" s="18" t="s">
        <v>278</v>
      </c>
      <c r="X439" s="18" t="s">
        <v>347</v>
      </c>
      <c r="Y439" s="18" t="s">
        <v>33</v>
      </c>
      <c r="Z439" s="18" t="s">
        <v>34</v>
      </c>
      <c r="AA439" s="93">
        <f>INDEX(Duct_Leakage!$A$3:$A$6,MATCH(Model_Input_Builder!$G439,Duct_Leakage!$E$3:$E$6,0),1)</f>
        <v>0.127</v>
      </c>
      <c r="AB439" s="93">
        <f>INDEX(Duct_Leakage!$B$3:$B$6,MATCH(Model_Input_Builder!$G439,Duct_Leakage!$E$3:$E$6,0),1)</f>
        <v>6.3E-2</v>
      </c>
      <c r="AC439" s="18">
        <v>30</v>
      </c>
      <c r="AD439" s="18">
        <v>30</v>
      </c>
      <c r="AE439" s="18" t="s">
        <v>68</v>
      </c>
      <c r="AF439" s="18" t="s">
        <v>36</v>
      </c>
      <c r="AG439" s="49">
        <v>0</v>
      </c>
      <c r="AH439" s="18">
        <v>0</v>
      </c>
      <c r="AI439" s="18" t="s">
        <v>68</v>
      </c>
      <c r="AJ439" s="18" t="s">
        <v>68</v>
      </c>
      <c r="AK439" s="18" t="s">
        <v>68</v>
      </c>
      <c r="AL439" s="18" t="s">
        <v>68</v>
      </c>
      <c r="AM439" s="18" t="s">
        <v>68</v>
      </c>
      <c r="AN439" s="18">
        <v>0</v>
      </c>
      <c r="AO439" s="18">
        <v>0</v>
      </c>
    </row>
    <row r="440" spans="1:41" x14ac:dyDescent="0.25">
      <c r="A440" s="118">
        <v>436</v>
      </c>
      <c r="B440" s="118">
        <v>2</v>
      </c>
      <c r="C440" s="118">
        <v>6</v>
      </c>
      <c r="D440" s="118">
        <v>2</v>
      </c>
      <c r="E440" s="118">
        <v>19</v>
      </c>
      <c r="F440" s="118">
        <v>2</v>
      </c>
      <c r="G440" s="118">
        <v>3</v>
      </c>
      <c r="H440" s="118">
        <v>1</v>
      </c>
      <c r="I440" s="118" t="s">
        <v>1250</v>
      </c>
      <c r="K440" s="116" t="s">
        <v>2218</v>
      </c>
      <c r="L440" s="18">
        <v>1</v>
      </c>
      <c r="M440" s="18" t="str">
        <f>INDEX(WeatherFiles!$A$14:$A$17,MATCH(Model_Input_Builder!$B440,WeatherFiles!$D$14:$D$17,0),1)</f>
        <v>USA_MT_Kalispell-Glacier.Park.Intl.AP.727790_TMY3</v>
      </c>
      <c r="N440" s="18">
        <v>0</v>
      </c>
      <c r="O440" s="18">
        <v>0</v>
      </c>
      <c r="P440" s="18" t="str">
        <f>INDEX(Above_Ground_Wall_Con!$A$4:$A$19,MATCH(Model_Input_Builder!$C440,Above_Ground_Wall_Con!$D$4:$D$19,0),1)</f>
        <v>Wood-Framed - 2x6 - 16 in OC - R-21 Cavity</v>
      </c>
      <c r="Q440" s="18" t="str">
        <f>INDEX(Ceiling_And_Roof_Con!$A$3:$A$7,MATCH(Model_Input_Builder!$D440,Ceiling_And_Roof_Con!$D$3:$D$7,0),1)</f>
        <v>Attic - R30 Cavity Insulation</v>
      </c>
      <c r="R440" s="18" t="str">
        <f>INDEX(Foundation_And_Floor_Con!$A$4:$A$27,MATCH(Model_Input_Builder!$E440,Foundation_And_Floor_Con!$AI$4:$AI$27,0),1)</f>
        <v>Unheated Basement - R38 Cavity Insulation</v>
      </c>
      <c r="S440" s="18" t="str">
        <f>INDEX(Windows!$A$4:$A$26,MATCH(Model_Input_Builder!$F440,Windows!$E$4:$E$26,0),1)</f>
        <v>Double, clear, metal</v>
      </c>
      <c r="T440" s="18">
        <f>INDEX(Windows!$C$4:$C$26,MATCH(Model_Input_Builder!$F440,Windows!$E$4:$E$26,0),1)</f>
        <v>0.83</v>
      </c>
      <c r="U440" s="18">
        <f>INDEX(Windows!$D$4:$D$26,MATCH(Model_Input_Builder!$F440,Windows!$E$4:$E$26,0),1)</f>
        <v>0.65</v>
      </c>
      <c r="V440" s="18" t="s">
        <v>278</v>
      </c>
      <c r="W440" s="18" t="s">
        <v>278</v>
      </c>
      <c r="X440" s="18" t="s">
        <v>347</v>
      </c>
      <c r="Y440" s="18" t="s">
        <v>33</v>
      </c>
      <c r="Z440" s="18" t="s">
        <v>34</v>
      </c>
      <c r="AA440" s="93">
        <f>INDEX(Duct_Leakage!$A$3:$A$6,MATCH(Model_Input_Builder!$G440,Duct_Leakage!$E$3:$E$6,0),1)</f>
        <v>0.127</v>
      </c>
      <c r="AB440" s="93">
        <f>INDEX(Duct_Leakage!$B$3:$B$6,MATCH(Model_Input_Builder!$G440,Duct_Leakage!$E$3:$E$6,0),1)</f>
        <v>6.3E-2</v>
      </c>
      <c r="AC440" s="18">
        <v>30</v>
      </c>
      <c r="AD440" s="18">
        <v>30</v>
      </c>
      <c r="AE440" s="18" t="s">
        <v>68</v>
      </c>
      <c r="AF440" s="18" t="s">
        <v>36</v>
      </c>
      <c r="AG440" s="49">
        <v>0</v>
      </c>
      <c r="AH440" s="18">
        <v>0</v>
      </c>
      <c r="AI440" s="18" t="s">
        <v>68</v>
      </c>
      <c r="AJ440" s="18" t="s">
        <v>68</v>
      </c>
      <c r="AK440" s="18" t="s">
        <v>68</v>
      </c>
      <c r="AL440" s="18" t="s">
        <v>68</v>
      </c>
      <c r="AM440" s="18" t="s">
        <v>68</v>
      </c>
      <c r="AN440" s="18">
        <v>0</v>
      </c>
      <c r="AO440" s="18">
        <v>0</v>
      </c>
    </row>
    <row r="441" spans="1:41" x14ac:dyDescent="0.25">
      <c r="A441" s="118">
        <v>437</v>
      </c>
      <c r="B441" s="118">
        <v>2</v>
      </c>
      <c r="C441" s="118">
        <v>5</v>
      </c>
      <c r="D441" s="118">
        <v>3</v>
      </c>
      <c r="E441" s="118">
        <v>17</v>
      </c>
      <c r="F441" s="118">
        <v>9</v>
      </c>
      <c r="G441" s="118">
        <v>1</v>
      </c>
      <c r="H441" s="118">
        <v>2</v>
      </c>
      <c r="I441" s="118" t="s">
        <v>1251</v>
      </c>
      <c r="K441" s="116" t="s">
        <v>2219</v>
      </c>
      <c r="L441" s="18">
        <v>1</v>
      </c>
      <c r="M441" s="18" t="str">
        <f>INDEX(WeatherFiles!$A$14:$A$17,MATCH(Model_Input_Builder!$B441,WeatherFiles!$D$14:$D$17,0),1)</f>
        <v>USA_MT_Kalispell-Glacier.Park.Intl.AP.727790_TMY3</v>
      </c>
      <c r="N441" s="18">
        <v>0</v>
      </c>
      <c r="O441" s="18">
        <v>0</v>
      </c>
      <c r="P441" s="18" t="str">
        <f>INDEX(Above_Ground_Wall_Con!$A$4:$A$19,MATCH(Model_Input_Builder!$C441,Above_Ground_Wall_Con!$D$4:$D$19,0),1)</f>
        <v>Wood-Framed - 2x6 - 16 in OC - R-19 Cavity</v>
      </c>
      <c r="Q441" s="18" t="str">
        <f>INDEX(Ceiling_And_Roof_Con!$A$3:$A$7,MATCH(Model_Input_Builder!$D441,Ceiling_And_Roof_Con!$D$3:$D$7,0),1)</f>
        <v>Attic - R38 Cavity Insulation</v>
      </c>
      <c r="R441" s="18" t="str">
        <f>INDEX(Foundation_And_Floor_Con!$A$4:$A$27,MATCH(Model_Input_Builder!$E441,Foundation_And_Floor_Con!$AI$4:$AI$27,0),1)</f>
        <v>Unheated Basement - R19 Cavity Insulation</v>
      </c>
      <c r="S441" s="18" t="str">
        <f>INDEX(Windows!$A$4:$A$26,MATCH(Model_Input_Builder!$F441,Windows!$E$4:$E$26,0),1)</f>
        <v>Double, low-e, high SHGC, argon, metal, TB</v>
      </c>
      <c r="T441" s="18">
        <f>INDEX(Windows!$C$4:$C$26,MATCH(Model_Input_Builder!$F441,Windows!$E$4:$E$26,0),1)</f>
        <v>0.42</v>
      </c>
      <c r="U441" s="18">
        <f>INDEX(Windows!$D$4:$D$26,MATCH(Model_Input_Builder!$F441,Windows!$E$4:$E$26,0),1)</f>
        <v>0.55000000000000004</v>
      </c>
      <c r="V441" s="18" t="s">
        <v>278</v>
      </c>
      <c r="W441" s="18" t="s">
        <v>278</v>
      </c>
      <c r="X441" s="18" t="s">
        <v>347</v>
      </c>
      <c r="Y441" s="18" t="s">
        <v>33</v>
      </c>
      <c r="Z441" s="18" t="s">
        <v>34</v>
      </c>
      <c r="AA441" s="93">
        <f>INDEX(Duct_Leakage!$A$3:$A$6,MATCH(Model_Input_Builder!$G441,Duct_Leakage!$E$3:$E$6,0),1)</f>
        <v>0.03</v>
      </c>
      <c r="AB441" s="93">
        <f>INDEX(Duct_Leakage!$B$3:$B$6,MATCH(Model_Input_Builder!$G441,Duct_Leakage!$E$3:$E$6,0),1)</f>
        <v>1.4999999999999999E-2</v>
      </c>
      <c r="AC441" s="18">
        <v>30</v>
      </c>
      <c r="AD441" s="18">
        <v>30</v>
      </c>
      <c r="AE441" s="18" t="s">
        <v>68</v>
      </c>
      <c r="AF441" s="18" t="s">
        <v>36</v>
      </c>
      <c r="AG441" s="49">
        <v>0</v>
      </c>
      <c r="AH441" s="18">
        <v>0</v>
      </c>
      <c r="AI441" s="18" t="s">
        <v>68</v>
      </c>
      <c r="AJ441" s="18" t="s">
        <v>68</v>
      </c>
      <c r="AK441" s="18" t="s">
        <v>68</v>
      </c>
      <c r="AL441" s="18" t="s">
        <v>68</v>
      </c>
      <c r="AM441" s="18" t="s">
        <v>68</v>
      </c>
      <c r="AN441" s="18">
        <v>0</v>
      </c>
      <c r="AO441" s="18">
        <v>0</v>
      </c>
    </row>
    <row r="442" spans="1:41" x14ac:dyDescent="0.25">
      <c r="A442" s="118">
        <v>438</v>
      </c>
      <c r="B442" s="118">
        <v>1</v>
      </c>
      <c r="C442" s="118">
        <v>3</v>
      </c>
      <c r="D442" s="118">
        <v>1</v>
      </c>
      <c r="E442" s="118">
        <v>1</v>
      </c>
      <c r="F442" s="118">
        <v>3</v>
      </c>
      <c r="G442" s="118">
        <v>1</v>
      </c>
      <c r="H442" s="118">
        <v>4</v>
      </c>
      <c r="I442" s="118" t="s">
        <v>1252</v>
      </c>
      <c r="K442" s="116" t="s">
        <v>2220</v>
      </c>
      <c r="L442" s="18">
        <v>1</v>
      </c>
      <c r="M442" s="18" t="str">
        <f>INDEX(WeatherFiles!$A$14:$A$17,MATCH(Model_Input_Builder!$B442,WeatherFiles!$D$14:$D$17,0),1)</f>
        <v>USA_ID_Boise.AP-Gowen.Field.ANGB.726810_TMY3</v>
      </c>
      <c r="N442" s="18">
        <v>0</v>
      </c>
      <c r="O442" s="18">
        <v>0</v>
      </c>
      <c r="P442" s="18" t="str">
        <f>INDEX(Above_Ground_Wall_Con!$A$4:$A$19,MATCH(Model_Input_Builder!$C442,Above_Ground_Wall_Con!$D$4:$D$19,0),1)</f>
        <v>Wood-Framed - 2x4 - 16 in OC - R-13 Cavity</v>
      </c>
      <c r="Q442" s="18" t="str">
        <f>INDEX(Ceiling_And_Roof_Con!$A$3:$A$7,MATCH(Model_Input_Builder!$D442,Ceiling_And_Roof_Con!$D$3:$D$7,0),1)</f>
        <v>Attic - R0 Cavity Insulation</v>
      </c>
      <c r="R442" s="18" t="str">
        <f>INDEX(Foundation_And_Floor_Con!$A$4:$A$27,MATCH(Model_Input_Builder!$E442,Foundation_And_Floor_Con!$AI$4:$AI$27,0),1)</f>
        <v>Vented Crawlspace - R0 Cavity Insulation</v>
      </c>
      <c r="S442" s="18" t="str">
        <f>INDEX(Windows!$A$4:$A$26,MATCH(Model_Input_Builder!$F442,Windows!$E$4:$E$26,0),1)</f>
        <v>Double, tint, metal</v>
      </c>
      <c r="T442" s="18">
        <f>INDEX(Windows!$C$4:$C$26,MATCH(Model_Input_Builder!$F442,Windows!$E$4:$E$26,0),1)</f>
        <v>0.83</v>
      </c>
      <c r="U442" s="18">
        <f>INDEX(Windows!$D$4:$D$26,MATCH(Model_Input_Builder!$F442,Windows!$E$4:$E$26,0),1)</f>
        <v>0.54</v>
      </c>
      <c r="V442" s="18" t="s">
        <v>278</v>
      </c>
      <c r="W442" s="18" t="s">
        <v>278</v>
      </c>
      <c r="X442" s="18" t="s">
        <v>347</v>
      </c>
      <c r="Y442" s="18" t="s">
        <v>33</v>
      </c>
      <c r="Z442" s="18" t="s">
        <v>34</v>
      </c>
      <c r="AA442" s="93">
        <f>INDEX(Duct_Leakage!$A$3:$A$6,MATCH(Model_Input_Builder!$G442,Duct_Leakage!$E$3:$E$6,0),1)</f>
        <v>0.03</v>
      </c>
      <c r="AB442" s="93">
        <f>INDEX(Duct_Leakage!$B$3:$B$6,MATCH(Model_Input_Builder!$G442,Duct_Leakage!$E$3:$E$6,0),1)</f>
        <v>1.4999999999999999E-2</v>
      </c>
      <c r="AC442" s="18">
        <v>30</v>
      </c>
      <c r="AD442" s="18">
        <v>30</v>
      </c>
      <c r="AE442" s="18" t="s">
        <v>68</v>
      </c>
      <c r="AF442" s="18" t="s">
        <v>36</v>
      </c>
      <c r="AG442" s="49">
        <v>0</v>
      </c>
      <c r="AH442" s="18">
        <v>0</v>
      </c>
      <c r="AI442" s="18" t="s">
        <v>68</v>
      </c>
      <c r="AJ442" s="18" t="s">
        <v>68</v>
      </c>
      <c r="AK442" s="18" t="s">
        <v>68</v>
      </c>
      <c r="AL442" s="18" t="s">
        <v>68</v>
      </c>
      <c r="AM442" s="18" t="s">
        <v>68</v>
      </c>
      <c r="AN442" s="18">
        <v>0</v>
      </c>
      <c r="AO442" s="18">
        <v>0</v>
      </c>
    </row>
    <row r="443" spans="1:41" x14ac:dyDescent="0.25">
      <c r="A443" s="118">
        <v>439</v>
      </c>
      <c r="B443" s="118">
        <v>3</v>
      </c>
      <c r="C443" s="118">
        <v>2</v>
      </c>
      <c r="D443" s="118">
        <v>4</v>
      </c>
      <c r="E443" s="118">
        <v>11</v>
      </c>
      <c r="F443" s="118">
        <v>5</v>
      </c>
      <c r="G443" s="118">
        <v>3</v>
      </c>
      <c r="H443" s="118">
        <v>4</v>
      </c>
      <c r="I443" s="118" t="s">
        <v>1253</v>
      </c>
      <c r="K443" s="116" t="s">
        <v>2221</v>
      </c>
      <c r="L443" s="18">
        <v>1</v>
      </c>
      <c r="M443" s="18" t="str">
        <f>INDEX(WeatherFiles!$A$14:$A$17,MATCH(Model_Input_Builder!$B443,WeatherFiles!$D$14:$D$17,0),1)</f>
        <v>USA_WA_Seattle-Tacoma.Intl.AP.727930_TMY3</v>
      </c>
      <c r="N443" s="18">
        <v>0</v>
      </c>
      <c r="O443" s="18">
        <v>0</v>
      </c>
      <c r="P443" s="18" t="str">
        <f>INDEX(Above_Ground_Wall_Con!$A$4:$A$19,MATCH(Model_Input_Builder!$C443,Above_Ground_Wall_Con!$D$4:$D$19,0),1)</f>
        <v>Wood-Framed - 2x4 - 16 in OC - R-11 Cavity</v>
      </c>
      <c r="Q443" s="18" t="str">
        <f>INDEX(Ceiling_And_Roof_Con!$A$3:$A$7,MATCH(Model_Input_Builder!$D443,Ceiling_And_Roof_Con!$D$3:$D$7,0),1)</f>
        <v>Attic - R49 Cavity Insulation</v>
      </c>
      <c r="R443" s="18" t="str">
        <f>INDEX(Foundation_And_Floor_Con!$A$4:$A$27,MATCH(Model_Input_Builder!$E443,Foundation_And_Floor_Con!$AI$4:$AI$27,0),1)</f>
        <v>Heated Basement - Uninsulated</v>
      </c>
      <c r="S443" s="18" t="str">
        <f>INDEX(Windows!$A$4:$A$26,MATCH(Model_Input_Builder!$F443,Windows!$E$4:$E$26,0),1)</f>
        <v>Double, low-e, medium SHGC, argon, metal</v>
      </c>
      <c r="T443" s="18">
        <f>INDEX(Windows!$C$4:$C$26,MATCH(Model_Input_Builder!$F443,Windows!$E$4:$E$26,0),1)</f>
        <v>0.64</v>
      </c>
      <c r="U443" s="18">
        <f>INDEX(Windows!$D$4:$D$26,MATCH(Model_Input_Builder!$F443,Windows!$E$4:$E$26,0),1)</f>
        <v>0.38</v>
      </c>
      <c r="V443" s="18" t="s">
        <v>278</v>
      </c>
      <c r="W443" s="18" t="s">
        <v>278</v>
      </c>
      <c r="X443" s="18" t="s">
        <v>347</v>
      </c>
      <c r="Y443" s="18" t="s">
        <v>33</v>
      </c>
      <c r="Z443" s="18" t="s">
        <v>34</v>
      </c>
      <c r="AA443" s="93">
        <f>INDEX(Duct_Leakage!$A$3:$A$6,MATCH(Model_Input_Builder!$G443,Duct_Leakage!$E$3:$E$6,0),1)</f>
        <v>0.127</v>
      </c>
      <c r="AB443" s="93">
        <f>INDEX(Duct_Leakage!$B$3:$B$6,MATCH(Model_Input_Builder!$G443,Duct_Leakage!$E$3:$E$6,0),1)</f>
        <v>6.3E-2</v>
      </c>
      <c r="AC443" s="18">
        <v>30</v>
      </c>
      <c r="AD443" s="18">
        <v>30</v>
      </c>
      <c r="AE443" s="18" t="s">
        <v>68</v>
      </c>
      <c r="AF443" s="18" t="s">
        <v>36</v>
      </c>
      <c r="AG443" s="49">
        <v>0</v>
      </c>
      <c r="AH443" s="18">
        <v>0</v>
      </c>
      <c r="AI443" s="18" t="s">
        <v>68</v>
      </c>
      <c r="AJ443" s="18" t="s">
        <v>68</v>
      </c>
      <c r="AK443" s="18" t="s">
        <v>68</v>
      </c>
      <c r="AL443" s="18" t="s">
        <v>68</v>
      </c>
      <c r="AM443" s="18" t="s">
        <v>68</v>
      </c>
      <c r="AN443" s="18">
        <v>0</v>
      </c>
      <c r="AO443" s="18">
        <v>0</v>
      </c>
    </row>
    <row r="444" spans="1:41" x14ac:dyDescent="0.25">
      <c r="A444" s="118">
        <v>440</v>
      </c>
      <c r="B444" s="118">
        <v>3</v>
      </c>
      <c r="C444" s="118">
        <v>4</v>
      </c>
      <c r="D444" s="118">
        <v>4</v>
      </c>
      <c r="E444" s="118">
        <v>5</v>
      </c>
      <c r="F444" s="118">
        <v>8</v>
      </c>
      <c r="G444" s="118">
        <v>3</v>
      </c>
      <c r="H444" s="118">
        <v>1</v>
      </c>
      <c r="I444" s="118" t="s">
        <v>1254</v>
      </c>
      <c r="K444" s="116" t="s">
        <v>2222</v>
      </c>
      <c r="L444" s="18">
        <v>1</v>
      </c>
      <c r="M444" s="18" t="str">
        <f>INDEX(WeatherFiles!$A$14:$A$17,MATCH(Model_Input_Builder!$B444,WeatherFiles!$D$14:$D$17,0),1)</f>
        <v>USA_WA_Seattle-Tacoma.Intl.AP.727930_TMY3</v>
      </c>
      <c r="N444" s="18">
        <v>0</v>
      </c>
      <c r="O444" s="18">
        <v>0</v>
      </c>
      <c r="P444" s="18" t="str">
        <f>INDEX(Above_Ground_Wall_Con!$A$4:$A$19,MATCH(Model_Input_Builder!$C444,Above_Ground_Wall_Con!$D$4:$D$19,0),1)</f>
        <v>Wood-Framed - 2x6 - 16 in OC - R-0 Cavity</v>
      </c>
      <c r="Q444" s="18" t="str">
        <f>INDEX(Ceiling_And_Roof_Con!$A$3:$A$7,MATCH(Model_Input_Builder!$D444,Ceiling_And_Roof_Con!$D$3:$D$7,0),1)</f>
        <v>Attic - R49 Cavity Insulation</v>
      </c>
      <c r="R444" s="18" t="str">
        <f>INDEX(Foundation_And_Floor_Con!$A$4:$A$27,MATCH(Model_Input_Builder!$E444,Foundation_And_Floor_Con!$AI$4:$AI$27,0),1)</f>
        <v>Vented Crawlspace - R38 Cavity Insulation</v>
      </c>
      <c r="S444" s="18" t="str">
        <f>INDEX(Windows!$A$4:$A$26,MATCH(Model_Input_Builder!$F444,Windows!$E$4:$E$26,0),1)</f>
        <v>Double, tint, metal, TB</v>
      </c>
      <c r="T444" s="18">
        <f>INDEX(Windows!$C$4:$C$26,MATCH(Model_Input_Builder!$F444,Windows!$E$4:$E$26,0),1)</f>
        <v>0.6</v>
      </c>
      <c r="U444" s="18">
        <f>INDEX(Windows!$D$4:$D$26,MATCH(Model_Input_Builder!$F444,Windows!$E$4:$E$26,0),1)</f>
        <v>0.51</v>
      </c>
      <c r="V444" s="18" t="s">
        <v>278</v>
      </c>
      <c r="W444" s="18" t="s">
        <v>278</v>
      </c>
      <c r="X444" s="18" t="s">
        <v>347</v>
      </c>
      <c r="Y444" s="18" t="s">
        <v>33</v>
      </c>
      <c r="Z444" s="18" t="s">
        <v>34</v>
      </c>
      <c r="AA444" s="93">
        <f>INDEX(Duct_Leakage!$A$3:$A$6,MATCH(Model_Input_Builder!$G444,Duct_Leakage!$E$3:$E$6,0),1)</f>
        <v>0.127</v>
      </c>
      <c r="AB444" s="93">
        <f>INDEX(Duct_Leakage!$B$3:$B$6,MATCH(Model_Input_Builder!$G444,Duct_Leakage!$E$3:$E$6,0),1)</f>
        <v>6.3E-2</v>
      </c>
      <c r="AC444" s="18">
        <v>30</v>
      </c>
      <c r="AD444" s="18">
        <v>30</v>
      </c>
      <c r="AE444" s="18" t="s">
        <v>68</v>
      </c>
      <c r="AF444" s="18" t="s">
        <v>36</v>
      </c>
      <c r="AG444" s="49">
        <v>0</v>
      </c>
      <c r="AH444" s="18">
        <v>0</v>
      </c>
      <c r="AI444" s="18" t="s">
        <v>68</v>
      </c>
      <c r="AJ444" s="18" t="s">
        <v>68</v>
      </c>
      <c r="AK444" s="18" t="s">
        <v>68</v>
      </c>
      <c r="AL444" s="18" t="s">
        <v>68</v>
      </c>
      <c r="AM444" s="18" t="s">
        <v>68</v>
      </c>
      <c r="AN444" s="18">
        <v>0</v>
      </c>
      <c r="AO444" s="18">
        <v>0</v>
      </c>
    </row>
    <row r="445" spans="1:41" x14ac:dyDescent="0.25">
      <c r="A445" s="118">
        <v>441</v>
      </c>
      <c r="B445" s="118">
        <v>3</v>
      </c>
      <c r="C445" s="118">
        <v>2</v>
      </c>
      <c r="D445" s="118">
        <v>2</v>
      </c>
      <c r="E445" s="118">
        <v>14</v>
      </c>
      <c r="F445" s="118">
        <v>5</v>
      </c>
      <c r="G445" s="118">
        <v>4</v>
      </c>
      <c r="H445" s="118">
        <v>1</v>
      </c>
      <c r="I445" s="118" t="s">
        <v>1255</v>
      </c>
      <c r="K445" s="116" t="s">
        <v>2223</v>
      </c>
      <c r="L445" s="18">
        <v>1</v>
      </c>
      <c r="M445" s="18" t="str">
        <f>INDEX(WeatherFiles!$A$14:$A$17,MATCH(Model_Input_Builder!$B445,WeatherFiles!$D$14:$D$17,0),1)</f>
        <v>USA_WA_Seattle-Tacoma.Intl.AP.727930_TMY3</v>
      </c>
      <c r="N445" s="18">
        <v>0</v>
      </c>
      <c r="O445" s="18">
        <v>0</v>
      </c>
      <c r="P445" s="18" t="str">
        <f>INDEX(Above_Ground_Wall_Con!$A$4:$A$19,MATCH(Model_Input_Builder!$C445,Above_Ground_Wall_Con!$D$4:$D$19,0),1)</f>
        <v>Wood-Framed - 2x4 - 16 in OC - R-11 Cavity</v>
      </c>
      <c r="Q445" s="18" t="str">
        <f>INDEX(Ceiling_And_Roof_Con!$A$3:$A$7,MATCH(Model_Input_Builder!$D445,Ceiling_And_Roof_Con!$D$3:$D$7,0),1)</f>
        <v>Attic - R30 Cavity Insulation</v>
      </c>
      <c r="R445" s="18" t="str">
        <f>INDEX(Foundation_And_Floor_Con!$A$4:$A$27,MATCH(Model_Input_Builder!$E445,Foundation_And_Floor_Con!$AI$4:$AI$27,0),1)</f>
        <v>Heated Basement - R15 Exterior Insulation</v>
      </c>
      <c r="S445" s="18" t="str">
        <f>INDEX(Windows!$A$4:$A$26,MATCH(Model_Input_Builder!$F445,Windows!$E$4:$E$26,0),1)</f>
        <v>Double, low-e, medium SHGC, argon, metal</v>
      </c>
      <c r="T445" s="18">
        <f>INDEX(Windows!$C$4:$C$26,MATCH(Model_Input_Builder!$F445,Windows!$E$4:$E$26,0),1)</f>
        <v>0.64</v>
      </c>
      <c r="U445" s="18">
        <f>INDEX(Windows!$D$4:$D$26,MATCH(Model_Input_Builder!$F445,Windows!$E$4:$E$26,0),1)</f>
        <v>0.38</v>
      </c>
      <c r="V445" s="18" t="s">
        <v>278</v>
      </c>
      <c r="W445" s="18" t="s">
        <v>278</v>
      </c>
      <c r="X445" s="18" t="s">
        <v>347</v>
      </c>
      <c r="Y445" s="18" t="s">
        <v>33</v>
      </c>
      <c r="Z445" s="18" t="s">
        <v>34</v>
      </c>
      <c r="AA445" s="93">
        <f>INDEX(Duct_Leakage!$A$3:$A$6,MATCH(Model_Input_Builder!$G445,Duct_Leakage!$E$3:$E$6,0),1)</f>
        <v>0.18</v>
      </c>
      <c r="AB445" s="93">
        <f>INDEX(Duct_Leakage!$B$3:$B$6,MATCH(Model_Input_Builder!$G445,Duct_Leakage!$E$3:$E$6,0),1)</f>
        <v>0.09</v>
      </c>
      <c r="AC445" s="18">
        <v>30</v>
      </c>
      <c r="AD445" s="18">
        <v>30</v>
      </c>
      <c r="AE445" s="18" t="s">
        <v>68</v>
      </c>
      <c r="AF445" s="18" t="s">
        <v>36</v>
      </c>
      <c r="AG445" s="49">
        <v>0</v>
      </c>
      <c r="AH445" s="18">
        <v>0</v>
      </c>
      <c r="AI445" s="18" t="s">
        <v>68</v>
      </c>
      <c r="AJ445" s="18" t="s">
        <v>68</v>
      </c>
      <c r="AK445" s="18" t="s">
        <v>68</v>
      </c>
      <c r="AL445" s="18" t="s">
        <v>68</v>
      </c>
      <c r="AM445" s="18" t="s">
        <v>68</v>
      </c>
      <c r="AN445" s="18">
        <v>0</v>
      </c>
      <c r="AO445" s="18">
        <v>0</v>
      </c>
    </row>
    <row r="446" spans="1:41" x14ac:dyDescent="0.25">
      <c r="A446" s="118">
        <v>442</v>
      </c>
      <c r="B446" s="118">
        <v>1</v>
      </c>
      <c r="C446" s="118">
        <v>4</v>
      </c>
      <c r="D446" s="118">
        <v>5</v>
      </c>
      <c r="E446" s="118">
        <v>8</v>
      </c>
      <c r="F446" s="118">
        <v>19</v>
      </c>
      <c r="G446" s="118">
        <v>2</v>
      </c>
      <c r="H446" s="118">
        <v>2</v>
      </c>
      <c r="I446" s="118" t="s">
        <v>1256</v>
      </c>
      <c r="K446" s="116" t="s">
        <v>2224</v>
      </c>
      <c r="L446" s="18">
        <v>1</v>
      </c>
      <c r="M446" s="18" t="str">
        <f>INDEX(WeatherFiles!$A$14:$A$17,MATCH(Model_Input_Builder!$B446,WeatherFiles!$D$14:$D$17,0),1)</f>
        <v>USA_ID_Boise.AP-Gowen.Field.ANGB.726810_TMY3</v>
      </c>
      <c r="N446" s="18">
        <v>0</v>
      </c>
      <c r="O446" s="18">
        <v>0</v>
      </c>
      <c r="P446" s="18" t="str">
        <f>INDEX(Above_Ground_Wall_Con!$A$4:$A$19,MATCH(Model_Input_Builder!$C446,Above_Ground_Wall_Con!$D$4:$D$19,0),1)</f>
        <v>Wood-Framed - 2x6 - 16 in OC - R-0 Cavity</v>
      </c>
      <c r="Q446" s="18" t="str">
        <f>INDEX(Ceiling_And_Roof_Con!$A$3:$A$7,MATCH(Model_Input_Builder!$D446,Ceiling_And_Roof_Con!$D$3:$D$7,0),1)</f>
        <v>Attic - R60 Cavity Insulation</v>
      </c>
      <c r="R446" s="18" t="str">
        <f>INDEX(Foundation_And_Floor_Con!$A$4:$A$27,MATCH(Model_Input_Builder!$E446,Foundation_And_Floor_Con!$AI$4:$AI$27,0),1)</f>
        <v>Slab - R5 Under Full Slab with R5 Thermal Break</v>
      </c>
      <c r="S446" s="18" t="str">
        <f>INDEX(Windows!$A$4:$A$26,MATCH(Model_Input_Builder!$F446,Windows!$E$4:$E$26,0),1)</f>
        <v>Triple, low-e, medium SHGC, argon, non-metal</v>
      </c>
      <c r="T446" s="18">
        <f>INDEX(Windows!$C$4:$C$26,MATCH(Model_Input_Builder!$F446,Windows!$E$4:$E$26,0),1)</f>
        <v>0.19</v>
      </c>
      <c r="U446" s="18">
        <f>INDEX(Windows!$D$4:$D$26,MATCH(Model_Input_Builder!$F446,Windows!$E$4:$E$26,0),1)</f>
        <v>0.28000000000000003</v>
      </c>
      <c r="V446" s="18" t="s">
        <v>278</v>
      </c>
      <c r="W446" s="18" t="s">
        <v>278</v>
      </c>
      <c r="X446" s="18" t="s">
        <v>347</v>
      </c>
      <c r="Y446" s="18" t="s">
        <v>33</v>
      </c>
      <c r="Z446" s="18" t="s">
        <v>34</v>
      </c>
      <c r="AA446" s="93">
        <f>INDEX(Duct_Leakage!$A$3:$A$6,MATCH(Model_Input_Builder!$G446,Duct_Leakage!$E$3:$E$6,0),1)</f>
        <v>0.06</v>
      </c>
      <c r="AB446" s="93">
        <f>INDEX(Duct_Leakage!$B$3:$B$6,MATCH(Model_Input_Builder!$G446,Duct_Leakage!$E$3:$E$6,0),1)</f>
        <v>0.03</v>
      </c>
      <c r="AC446" s="18">
        <v>30</v>
      </c>
      <c r="AD446" s="18">
        <v>30</v>
      </c>
      <c r="AE446" s="18" t="s">
        <v>68</v>
      </c>
      <c r="AF446" s="18" t="s">
        <v>36</v>
      </c>
      <c r="AG446" s="49">
        <v>0</v>
      </c>
      <c r="AH446" s="18">
        <v>0</v>
      </c>
      <c r="AI446" s="18" t="s">
        <v>68</v>
      </c>
      <c r="AJ446" s="18" t="s">
        <v>68</v>
      </c>
      <c r="AK446" s="18" t="s">
        <v>68</v>
      </c>
      <c r="AL446" s="18" t="s">
        <v>68</v>
      </c>
      <c r="AM446" s="18" t="s">
        <v>68</v>
      </c>
      <c r="AN446" s="18">
        <v>0</v>
      </c>
      <c r="AO446" s="18">
        <v>0</v>
      </c>
    </row>
    <row r="447" spans="1:41" x14ac:dyDescent="0.25">
      <c r="A447" s="118">
        <v>443</v>
      </c>
      <c r="B447" s="118">
        <v>4</v>
      </c>
      <c r="C447" s="118">
        <v>1</v>
      </c>
      <c r="D447" s="118">
        <v>5</v>
      </c>
      <c r="E447" s="118">
        <v>17</v>
      </c>
      <c r="F447" s="118">
        <v>9</v>
      </c>
      <c r="G447" s="118">
        <v>3</v>
      </c>
      <c r="H447" s="118">
        <v>3</v>
      </c>
      <c r="I447" s="118" t="s">
        <v>1257</v>
      </c>
      <c r="K447" s="116" t="s">
        <v>2225</v>
      </c>
      <c r="L447" s="18">
        <v>1</v>
      </c>
      <c r="M447" s="18" t="str">
        <f>INDEX(WeatherFiles!$A$14:$A$17,MATCH(Model_Input_Builder!$B447,WeatherFiles!$D$14:$D$17,0),1)</f>
        <v>USA_WA_Spokane.Intl.AP.727850_TMY3</v>
      </c>
      <c r="N447" s="18">
        <v>0</v>
      </c>
      <c r="O447" s="18">
        <v>0</v>
      </c>
      <c r="P447" s="18" t="str">
        <f>INDEX(Above_Ground_Wall_Con!$A$4:$A$19,MATCH(Model_Input_Builder!$C447,Above_Ground_Wall_Con!$D$4:$D$19,0),1)</f>
        <v>Wood-Framed - 2x4 - 16 in OC - R-0 Cavity</v>
      </c>
      <c r="Q447" s="18" t="str">
        <f>INDEX(Ceiling_And_Roof_Con!$A$3:$A$7,MATCH(Model_Input_Builder!$D447,Ceiling_And_Roof_Con!$D$3:$D$7,0),1)</f>
        <v>Attic - R60 Cavity Insulation</v>
      </c>
      <c r="R447" s="18" t="str">
        <f>INDEX(Foundation_And_Floor_Con!$A$4:$A$27,MATCH(Model_Input_Builder!$E447,Foundation_And_Floor_Con!$AI$4:$AI$27,0),1)</f>
        <v>Unheated Basement - R19 Cavity Insulation</v>
      </c>
      <c r="S447" s="18" t="str">
        <f>INDEX(Windows!$A$4:$A$26,MATCH(Model_Input_Builder!$F447,Windows!$E$4:$E$26,0),1)</f>
        <v>Double, low-e, high SHGC, argon, metal, TB</v>
      </c>
      <c r="T447" s="18">
        <f>INDEX(Windows!$C$4:$C$26,MATCH(Model_Input_Builder!$F447,Windows!$E$4:$E$26,0),1)</f>
        <v>0.42</v>
      </c>
      <c r="U447" s="18">
        <f>INDEX(Windows!$D$4:$D$26,MATCH(Model_Input_Builder!$F447,Windows!$E$4:$E$26,0),1)</f>
        <v>0.55000000000000004</v>
      </c>
      <c r="V447" s="18" t="s">
        <v>278</v>
      </c>
      <c r="W447" s="18" t="s">
        <v>278</v>
      </c>
      <c r="X447" s="18" t="s">
        <v>347</v>
      </c>
      <c r="Y447" s="18" t="s">
        <v>33</v>
      </c>
      <c r="Z447" s="18" t="s">
        <v>34</v>
      </c>
      <c r="AA447" s="93">
        <f>INDEX(Duct_Leakage!$A$3:$A$6,MATCH(Model_Input_Builder!$G447,Duct_Leakage!$E$3:$E$6,0),1)</f>
        <v>0.127</v>
      </c>
      <c r="AB447" s="93">
        <f>INDEX(Duct_Leakage!$B$3:$B$6,MATCH(Model_Input_Builder!$G447,Duct_Leakage!$E$3:$E$6,0),1)</f>
        <v>6.3E-2</v>
      </c>
      <c r="AC447" s="18">
        <v>30</v>
      </c>
      <c r="AD447" s="18">
        <v>30</v>
      </c>
      <c r="AE447" s="18" t="s">
        <v>68</v>
      </c>
      <c r="AF447" s="18" t="s">
        <v>36</v>
      </c>
      <c r="AG447" s="49">
        <v>0</v>
      </c>
      <c r="AH447" s="18">
        <v>0</v>
      </c>
      <c r="AI447" s="18" t="s">
        <v>68</v>
      </c>
      <c r="AJ447" s="18" t="s">
        <v>68</v>
      </c>
      <c r="AK447" s="18" t="s">
        <v>68</v>
      </c>
      <c r="AL447" s="18" t="s">
        <v>68</v>
      </c>
      <c r="AM447" s="18" t="s">
        <v>68</v>
      </c>
      <c r="AN447" s="18">
        <v>0</v>
      </c>
      <c r="AO447" s="18">
        <v>0</v>
      </c>
    </row>
    <row r="448" spans="1:41" x14ac:dyDescent="0.25">
      <c r="A448" s="118">
        <v>444</v>
      </c>
      <c r="B448" s="118">
        <v>1</v>
      </c>
      <c r="C448" s="118">
        <v>2</v>
      </c>
      <c r="D448" s="118">
        <v>4</v>
      </c>
      <c r="E448" s="118">
        <v>2</v>
      </c>
      <c r="F448" s="118">
        <v>7</v>
      </c>
      <c r="G448" s="118">
        <v>4</v>
      </c>
      <c r="H448" s="118">
        <v>3</v>
      </c>
      <c r="I448" s="118" t="s">
        <v>1258</v>
      </c>
      <c r="K448" s="116" t="s">
        <v>2226</v>
      </c>
      <c r="L448" s="18">
        <v>1</v>
      </c>
      <c r="M448" s="18" t="str">
        <f>INDEX(WeatherFiles!$A$14:$A$17,MATCH(Model_Input_Builder!$B448,WeatherFiles!$D$14:$D$17,0),1)</f>
        <v>USA_ID_Boise.AP-Gowen.Field.ANGB.726810_TMY3</v>
      </c>
      <c r="N448" s="18">
        <v>0</v>
      </c>
      <c r="O448" s="18">
        <v>0</v>
      </c>
      <c r="P448" s="18" t="str">
        <f>INDEX(Above_Ground_Wall_Con!$A$4:$A$19,MATCH(Model_Input_Builder!$C448,Above_Ground_Wall_Con!$D$4:$D$19,0),1)</f>
        <v>Wood-Framed - 2x4 - 16 in OC - R-11 Cavity</v>
      </c>
      <c r="Q448" s="18" t="str">
        <f>INDEX(Ceiling_And_Roof_Con!$A$3:$A$7,MATCH(Model_Input_Builder!$D448,Ceiling_And_Roof_Con!$D$3:$D$7,0),1)</f>
        <v>Attic - R49 Cavity Insulation</v>
      </c>
      <c r="R448" s="18" t="str">
        <f>INDEX(Foundation_And_Floor_Con!$A$4:$A$27,MATCH(Model_Input_Builder!$E448,Foundation_And_Floor_Con!$AI$4:$AI$27,0),1)</f>
        <v>Vented Crawlspace - R13 Cavity Insulation</v>
      </c>
      <c r="S448" s="18" t="str">
        <f>INDEX(Windows!$A$4:$A$26,MATCH(Model_Input_Builder!$F448,Windows!$E$4:$E$26,0),1)</f>
        <v>Double, clear, metal, TB</v>
      </c>
      <c r="T448" s="18">
        <f>INDEX(Windows!$C$4:$C$26,MATCH(Model_Input_Builder!$F448,Windows!$E$4:$E$26,0),1)</f>
        <v>0.6</v>
      </c>
      <c r="U448" s="18">
        <f>INDEX(Windows!$D$4:$D$26,MATCH(Model_Input_Builder!$F448,Windows!$E$4:$E$26,0),1)</f>
        <v>0.62</v>
      </c>
      <c r="V448" s="18" t="s">
        <v>278</v>
      </c>
      <c r="W448" s="18" t="s">
        <v>278</v>
      </c>
      <c r="X448" s="18" t="s">
        <v>347</v>
      </c>
      <c r="Y448" s="18" t="s">
        <v>33</v>
      </c>
      <c r="Z448" s="18" t="s">
        <v>34</v>
      </c>
      <c r="AA448" s="93">
        <f>INDEX(Duct_Leakage!$A$3:$A$6,MATCH(Model_Input_Builder!$G448,Duct_Leakage!$E$3:$E$6,0),1)</f>
        <v>0.18</v>
      </c>
      <c r="AB448" s="93">
        <f>INDEX(Duct_Leakage!$B$3:$B$6,MATCH(Model_Input_Builder!$G448,Duct_Leakage!$E$3:$E$6,0),1)</f>
        <v>0.09</v>
      </c>
      <c r="AC448" s="18">
        <v>30</v>
      </c>
      <c r="AD448" s="18">
        <v>30</v>
      </c>
      <c r="AE448" s="18" t="s">
        <v>68</v>
      </c>
      <c r="AF448" s="18" t="s">
        <v>36</v>
      </c>
      <c r="AG448" s="49">
        <v>0</v>
      </c>
      <c r="AH448" s="18">
        <v>0</v>
      </c>
      <c r="AI448" s="18" t="s">
        <v>68</v>
      </c>
      <c r="AJ448" s="18" t="s">
        <v>68</v>
      </c>
      <c r="AK448" s="18" t="s">
        <v>68</v>
      </c>
      <c r="AL448" s="18" t="s">
        <v>68</v>
      </c>
      <c r="AM448" s="18" t="s">
        <v>68</v>
      </c>
      <c r="AN448" s="18">
        <v>0</v>
      </c>
      <c r="AO448" s="18">
        <v>0</v>
      </c>
    </row>
    <row r="449" spans="1:41" x14ac:dyDescent="0.25">
      <c r="A449" s="118">
        <v>445</v>
      </c>
      <c r="B449" s="118">
        <v>3</v>
      </c>
      <c r="C449" s="118">
        <v>1</v>
      </c>
      <c r="D449" s="118">
        <v>3</v>
      </c>
      <c r="E449" s="118">
        <v>15</v>
      </c>
      <c r="F449" s="118">
        <v>20</v>
      </c>
      <c r="G449" s="118">
        <v>4</v>
      </c>
      <c r="H449" s="118">
        <v>2</v>
      </c>
      <c r="I449" s="118" t="s">
        <v>1259</v>
      </c>
      <c r="K449" s="116" t="s">
        <v>2227</v>
      </c>
      <c r="L449" s="18">
        <v>1</v>
      </c>
      <c r="M449" s="18" t="str">
        <f>INDEX(WeatherFiles!$A$14:$A$17,MATCH(Model_Input_Builder!$B449,WeatherFiles!$D$14:$D$17,0),1)</f>
        <v>USA_WA_Seattle-Tacoma.Intl.AP.727930_TMY3</v>
      </c>
      <c r="N449" s="18">
        <v>0</v>
      </c>
      <c r="O449" s="18">
        <v>0</v>
      </c>
      <c r="P449" s="18" t="str">
        <f>INDEX(Above_Ground_Wall_Con!$A$4:$A$19,MATCH(Model_Input_Builder!$C449,Above_Ground_Wall_Con!$D$4:$D$19,0),1)</f>
        <v>Wood-Framed - 2x4 - 16 in OC - R-0 Cavity</v>
      </c>
      <c r="Q449" s="18" t="str">
        <f>INDEX(Ceiling_And_Roof_Con!$A$3:$A$7,MATCH(Model_Input_Builder!$D449,Ceiling_And_Roof_Con!$D$3:$D$7,0),1)</f>
        <v>Attic - R38 Cavity Insulation</v>
      </c>
      <c r="R449" s="18" t="str">
        <f>INDEX(Foundation_And_Floor_Con!$A$4:$A$27,MATCH(Model_Input_Builder!$E449,Foundation_And_Floor_Con!$AI$4:$AI$27,0),1)</f>
        <v>Unheated Basement - Uninsulated</v>
      </c>
      <c r="S449" s="18" t="str">
        <f>INDEX(Windows!$A$4:$A$26,MATCH(Model_Input_Builder!$F449,Windows!$E$4:$E$26,0),1)</f>
        <v>Triple, low-e, low SHGC, argon, non-metal</v>
      </c>
      <c r="T449" s="18">
        <f>INDEX(Windows!$C$4:$C$26,MATCH(Model_Input_Builder!$F449,Windows!$E$4:$E$26,0),1)</f>
        <v>0.19</v>
      </c>
      <c r="U449" s="18">
        <f>INDEX(Windows!$D$4:$D$26,MATCH(Model_Input_Builder!$F449,Windows!$E$4:$E$26,0),1)</f>
        <v>0.18</v>
      </c>
      <c r="V449" s="18" t="s">
        <v>278</v>
      </c>
      <c r="W449" s="18" t="s">
        <v>278</v>
      </c>
      <c r="X449" s="18" t="s">
        <v>347</v>
      </c>
      <c r="Y449" s="18" t="s">
        <v>33</v>
      </c>
      <c r="Z449" s="18" t="s">
        <v>34</v>
      </c>
      <c r="AA449" s="93">
        <f>INDEX(Duct_Leakage!$A$3:$A$6,MATCH(Model_Input_Builder!$G449,Duct_Leakage!$E$3:$E$6,0),1)</f>
        <v>0.18</v>
      </c>
      <c r="AB449" s="93">
        <f>INDEX(Duct_Leakage!$B$3:$B$6,MATCH(Model_Input_Builder!$G449,Duct_Leakage!$E$3:$E$6,0),1)</f>
        <v>0.09</v>
      </c>
      <c r="AC449" s="18">
        <v>30</v>
      </c>
      <c r="AD449" s="18">
        <v>30</v>
      </c>
      <c r="AE449" s="18" t="s">
        <v>68</v>
      </c>
      <c r="AF449" s="18" t="s">
        <v>36</v>
      </c>
      <c r="AG449" s="49">
        <v>0</v>
      </c>
      <c r="AH449" s="18">
        <v>0</v>
      </c>
      <c r="AI449" s="18" t="s">
        <v>68</v>
      </c>
      <c r="AJ449" s="18" t="s">
        <v>68</v>
      </c>
      <c r="AK449" s="18" t="s">
        <v>68</v>
      </c>
      <c r="AL449" s="18" t="s">
        <v>68</v>
      </c>
      <c r="AM449" s="18" t="s">
        <v>68</v>
      </c>
      <c r="AN449" s="18">
        <v>0</v>
      </c>
      <c r="AO449" s="18">
        <v>0</v>
      </c>
    </row>
    <row r="450" spans="1:41" x14ac:dyDescent="0.25">
      <c r="A450" s="118">
        <v>446</v>
      </c>
      <c r="B450" s="118">
        <v>4</v>
      </c>
      <c r="C450" s="118">
        <v>3</v>
      </c>
      <c r="D450" s="118">
        <v>3</v>
      </c>
      <c r="E450" s="118">
        <v>8</v>
      </c>
      <c r="F450" s="118">
        <v>19</v>
      </c>
      <c r="G450" s="118">
        <v>1</v>
      </c>
      <c r="H450" s="118">
        <v>1</v>
      </c>
      <c r="I450" s="118" t="s">
        <v>1260</v>
      </c>
      <c r="K450" s="116" t="s">
        <v>2228</v>
      </c>
      <c r="L450" s="18">
        <v>1</v>
      </c>
      <c r="M450" s="18" t="str">
        <f>INDEX(WeatherFiles!$A$14:$A$17,MATCH(Model_Input_Builder!$B450,WeatherFiles!$D$14:$D$17,0),1)</f>
        <v>USA_WA_Spokane.Intl.AP.727850_TMY3</v>
      </c>
      <c r="N450" s="18">
        <v>0</v>
      </c>
      <c r="O450" s="18">
        <v>0</v>
      </c>
      <c r="P450" s="18" t="str">
        <f>INDEX(Above_Ground_Wall_Con!$A$4:$A$19,MATCH(Model_Input_Builder!$C450,Above_Ground_Wall_Con!$D$4:$D$19,0),1)</f>
        <v>Wood-Framed - 2x4 - 16 in OC - R-13 Cavity</v>
      </c>
      <c r="Q450" s="18" t="str">
        <f>INDEX(Ceiling_And_Roof_Con!$A$3:$A$7,MATCH(Model_Input_Builder!$D450,Ceiling_And_Roof_Con!$D$3:$D$7,0),1)</f>
        <v>Attic - R38 Cavity Insulation</v>
      </c>
      <c r="R450" s="18" t="str">
        <f>INDEX(Foundation_And_Floor_Con!$A$4:$A$27,MATCH(Model_Input_Builder!$E450,Foundation_And_Floor_Con!$AI$4:$AI$27,0),1)</f>
        <v>Slab - R5 Under Full Slab with R5 Thermal Break</v>
      </c>
      <c r="S450" s="18" t="str">
        <f>INDEX(Windows!$A$4:$A$26,MATCH(Model_Input_Builder!$F450,Windows!$E$4:$E$26,0),1)</f>
        <v>Triple, low-e, medium SHGC, argon, non-metal</v>
      </c>
      <c r="T450" s="18">
        <f>INDEX(Windows!$C$4:$C$26,MATCH(Model_Input_Builder!$F450,Windows!$E$4:$E$26,0),1)</f>
        <v>0.19</v>
      </c>
      <c r="U450" s="18">
        <f>INDEX(Windows!$D$4:$D$26,MATCH(Model_Input_Builder!$F450,Windows!$E$4:$E$26,0),1)</f>
        <v>0.28000000000000003</v>
      </c>
      <c r="V450" s="18" t="s">
        <v>278</v>
      </c>
      <c r="W450" s="18" t="s">
        <v>278</v>
      </c>
      <c r="X450" s="18" t="s">
        <v>347</v>
      </c>
      <c r="Y450" s="18" t="s">
        <v>33</v>
      </c>
      <c r="Z450" s="18" t="s">
        <v>34</v>
      </c>
      <c r="AA450" s="93">
        <f>INDEX(Duct_Leakage!$A$3:$A$6,MATCH(Model_Input_Builder!$G450,Duct_Leakage!$E$3:$E$6,0),1)</f>
        <v>0.03</v>
      </c>
      <c r="AB450" s="93">
        <f>INDEX(Duct_Leakage!$B$3:$B$6,MATCH(Model_Input_Builder!$G450,Duct_Leakage!$E$3:$E$6,0),1)</f>
        <v>1.4999999999999999E-2</v>
      </c>
      <c r="AC450" s="18">
        <v>30</v>
      </c>
      <c r="AD450" s="18">
        <v>30</v>
      </c>
      <c r="AE450" s="18" t="s">
        <v>68</v>
      </c>
      <c r="AF450" s="18" t="s">
        <v>36</v>
      </c>
      <c r="AG450" s="49">
        <v>0</v>
      </c>
      <c r="AH450" s="18">
        <v>0</v>
      </c>
      <c r="AI450" s="18" t="s">
        <v>68</v>
      </c>
      <c r="AJ450" s="18" t="s">
        <v>68</v>
      </c>
      <c r="AK450" s="18" t="s">
        <v>68</v>
      </c>
      <c r="AL450" s="18" t="s">
        <v>68</v>
      </c>
      <c r="AM450" s="18" t="s">
        <v>68</v>
      </c>
      <c r="AN450" s="18">
        <v>0</v>
      </c>
      <c r="AO450" s="18">
        <v>0</v>
      </c>
    </row>
    <row r="451" spans="1:41" x14ac:dyDescent="0.25">
      <c r="A451" s="118">
        <v>447</v>
      </c>
      <c r="B451" s="118">
        <v>1</v>
      </c>
      <c r="C451" s="118">
        <v>1</v>
      </c>
      <c r="D451" s="118">
        <v>1</v>
      </c>
      <c r="E451" s="118">
        <v>6</v>
      </c>
      <c r="F451" s="118">
        <v>12</v>
      </c>
      <c r="G451" s="118">
        <v>4</v>
      </c>
      <c r="H451" s="118">
        <v>1</v>
      </c>
      <c r="I451" s="118" t="s">
        <v>1261</v>
      </c>
      <c r="K451" s="116" t="s">
        <v>2229</v>
      </c>
      <c r="L451" s="18">
        <v>1</v>
      </c>
      <c r="M451" s="18" t="str">
        <f>INDEX(WeatherFiles!$A$14:$A$17,MATCH(Model_Input_Builder!$B451,WeatherFiles!$D$14:$D$17,0),1)</f>
        <v>USA_ID_Boise.AP-Gowen.Field.ANGB.726810_TMY3</v>
      </c>
      <c r="N451" s="18">
        <v>0</v>
      </c>
      <c r="O451" s="18">
        <v>0</v>
      </c>
      <c r="P451" s="18" t="str">
        <f>INDEX(Above_Ground_Wall_Con!$A$4:$A$19,MATCH(Model_Input_Builder!$C451,Above_Ground_Wall_Con!$D$4:$D$19,0),1)</f>
        <v>Wood-Framed - 2x4 - 16 in OC - R-0 Cavity</v>
      </c>
      <c r="Q451" s="18" t="str">
        <f>INDEX(Ceiling_And_Roof_Con!$A$3:$A$7,MATCH(Model_Input_Builder!$D451,Ceiling_And_Roof_Con!$D$3:$D$7,0),1)</f>
        <v>Attic - R0 Cavity Insulation</v>
      </c>
      <c r="R451" s="18" t="str">
        <f>INDEX(Foundation_And_Floor_Con!$A$4:$A$27,MATCH(Model_Input_Builder!$E451,Foundation_And_Floor_Con!$AI$4:$AI$27,0),1)</f>
        <v>Slab - Uninsulated</v>
      </c>
      <c r="S451" s="18" t="str">
        <f>INDEX(Windows!$A$4:$A$26,MATCH(Model_Input_Builder!$F451,Windows!$E$4:$E$26,0),1)</f>
        <v>Single, clear, non-metal</v>
      </c>
      <c r="T451" s="18">
        <f>INDEX(Windows!$C$4:$C$26,MATCH(Model_Input_Builder!$F451,Windows!$E$4:$E$26,0),1)</f>
        <v>0.88</v>
      </c>
      <c r="U451" s="18">
        <f>INDEX(Windows!$D$4:$D$26,MATCH(Model_Input_Builder!$F451,Windows!$E$4:$E$26,0),1)</f>
        <v>0.64</v>
      </c>
      <c r="V451" s="18" t="s">
        <v>278</v>
      </c>
      <c r="W451" s="18" t="s">
        <v>278</v>
      </c>
      <c r="X451" s="18" t="s">
        <v>347</v>
      </c>
      <c r="Y451" s="18" t="s">
        <v>33</v>
      </c>
      <c r="Z451" s="18" t="s">
        <v>34</v>
      </c>
      <c r="AA451" s="93">
        <f>INDEX(Duct_Leakage!$A$3:$A$6,MATCH(Model_Input_Builder!$G451,Duct_Leakage!$E$3:$E$6,0),1)</f>
        <v>0.18</v>
      </c>
      <c r="AB451" s="93">
        <f>INDEX(Duct_Leakage!$B$3:$B$6,MATCH(Model_Input_Builder!$G451,Duct_Leakage!$E$3:$E$6,0),1)</f>
        <v>0.09</v>
      </c>
      <c r="AC451" s="18">
        <v>30</v>
      </c>
      <c r="AD451" s="18">
        <v>30</v>
      </c>
      <c r="AE451" s="18" t="s">
        <v>68</v>
      </c>
      <c r="AF451" s="18" t="s">
        <v>36</v>
      </c>
      <c r="AG451" s="49">
        <v>0</v>
      </c>
      <c r="AH451" s="18">
        <v>0</v>
      </c>
      <c r="AI451" s="18" t="s">
        <v>68</v>
      </c>
      <c r="AJ451" s="18" t="s">
        <v>68</v>
      </c>
      <c r="AK451" s="18" t="s">
        <v>68</v>
      </c>
      <c r="AL451" s="18" t="s">
        <v>68</v>
      </c>
      <c r="AM451" s="18" t="s">
        <v>68</v>
      </c>
      <c r="AN451" s="18">
        <v>0</v>
      </c>
      <c r="AO451" s="18">
        <v>0</v>
      </c>
    </row>
    <row r="452" spans="1:41" x14ac:dyDescent="0.25">
      <c r="A452" s="118">
        <v>448</v>
      </c>
      <c r="B452" s="118">
        <v>3</v>
      </c>
      <c r="C452" s="118">
        <v>6</v>
      </c>
      <c r="D452" s="118">
        <v>3</v>
      </c>
      <c r="E452" s="118">
        <v>10</v>
      </c>
      <c r="F452" s="118">
        <v>8</v>
      </c>
      <c r="G452" s="118">
        <v>1</v>
      </c>
      <c r="H452" s="118">
        <v>1</v>
      </c>
      <c r="I452" s="118" t="s">
        <v>1262</v>
      </c>
      <c r="K452" s="116" t="s">
        <v>2230</v>
      </c>
      <c r="L452" s="18">
        <v>1</v>
      </c>
      <c r="M452" s="18" t="str">
        <f>INDEX(WeatherFiles!$A$14:$A$17,MATCH(Model_Input_Builder!$B452,WeatherFiles!$D$14:$D$17,0),1)</f>
        <v>USA_WA_Seattle-Tacoma.Intl.AP.727930_TMY3</v>
      </c>
      <c r="N452" s="18">
        <v>0</v>
      </c>
      <c r="O452" s="18">
        <v>0</v>
      </c>
      <c r="P452" s="18" t="str">
        <f>INDEX(Above_Ground_Wall_Con!$A$4:$A$19,MATCH(Model_Input_Builder!$C452,Above_Ground_Wall_Con!$D$4:$D$19,0),1)</f>
        <v>Wood-Framed - 2x6 - 16 in OC - R-21 Cavity</v>
      </c>
      <c r="Q452" s="18" t="str">
        <f>INDEX(Ceiling_And_Roof_Con!$A$3:$A$7,MATCH(Model_Input_Builder!$D452,Ceiling_And_Roof_Con!$D$3:$D$7,0),1)</f>
        <v>Attic - R38 Cavity Insulation</v>
      </c>
      <c r="R452" s="18" t="str">
        <f>INDEX(Foundation_And_Floor_Con!$A$4:$A$27,MATCH(Model_Input_Builder!$E452,Foundation_And_Floor_Con!$AI$4:$AI$27,0),1)</f>
        <v>Slab - R10 Under Full Slab with R5 Thermal Break</v>
      </c>
      <c r="S452" s="18" t="str">
        <f>INDEX(Windows!$A$4:$A$26,MATCH(Model_Input_Builder!$F452,Windows!$E$4:$E$26,0),1)</f>
        <v>Double, tint, metal, TB</v>
      </c>
      <c r="T452" s="18">
        <f>INDEX(Windows!$C$4:$C$26,MATCH(Model_Input_Builder!$F452,Windows!$E$4:$E$26,0),1)</f>
        <v>0.6</v>
      </c>
      <c r="U452" s="18">
        <f>INDEX(Windows!$D$4:$D$26,MATCH(Model_Input_Builder!$F452,Windows!$E$4:$E$26,0),1)</f>
        <v>0.51</v>
      </c>
      <c r="V452" s="18" t="s">
        <v>278</v>
      </c>
      <c r="W452" s="18" t="s">
        <v>278</v>
      </c>
      <c r="X452" s="18" t="s">
        <v>347</v>
      </c>
      <c r="Y452" s="18" t="s">
        <v>33</v>
      </c>
      <c r="Z452" s="18" t="s">
        <v>34</v>
      </c>
      <c r="AA452" s="93">
        <f>INDEX(Duct_Leakage!$A$3:$A$6,MATCH(Model_Input_Builder!$G452,Duct_Leakage!$E$3:$E$6,0),1)</f>
        <v>0.03</v>
      </c>
      <c r="AB452" s="93">
        <f>INDEX(Duct_Leakage!$B$3:$B$6,MATCH(Model_Input_Builder!$G452,Duct_Leakage!$E$3:$E$6,0),1)</f>
        <v>1.4999999999999999E-2</v>
      </c>
      <c r="AC452" s="18">
        <v>30</v>
      </c>
      <c r="AD452" s="18">
        <v>30</v>
      </c>
      <c r="AE452" s="18" t="s">
        <v>68</v>
      </c>
      <c r="AF452" s="18" t="s">
        <v>36</v>
      </c>
      <c r="AG452" s="49">
        <v>0</v>
      </c>
      <c r="AH452" s="18">
        <v>0</v>
      </c>
      <c r="AI452" s="18" t="s">
        <v>68</v>
      </c>
      <c r="AJ452" s="18" t="s">
        <v>68</v>
      </c>
      <c r="AK452" s="18" t="s">
        <v>68</v>
      </c>
      <c r="AL452" s="18" t="s">
        <v>68</v>
      </c>
      <c r="AM452" s="18" t="s">
        <v>68</v>
      </c>
      <c r="AN452" s="18">
        <v>0</v>
      </c>
      <c r="AO452" s="18">
        <v>0</v>
      </c>
    </row>
    <row r="453" spans="1:41" x14ac:dyDescent="0.25">
      <c r="A453" s="118">
        <v>449</v>
      </c>
      <c r="B453" s="118">
        <v>3</v>
      </c>
      <c r="C453" s="118">
        <v>7</v>
      </c>
      <c r="D453" s="118">
        <v>5</v>
      </c>
      <c r="E453" s="118">
        <v>18</v>
      </c>
      <c r="F453" s="118">
        <v>18</v>
      </c>
      <c r="G453" s="118">
        <v>4</v>
      </c>
      <c r="H453" s="118">
        <v>1</v>
      </c>
      <c r="I453" s="118" t="s">
        <v>1263</v>
      </c>
      <c r="K453" s="116" t="s">
        <v>2231</v>
      </c>
      <c r="L453" s="18">
        <v>1</v>
      </c>
      <c r="M453" s="18" t="str">
        <f>INDEX(WeatherFiles!$A$14:$A$17,MATCH(Model_Input_Builder!$B453,WeatherFiles!$D$14:$D$17,0),1)</f>
        <v>USA_WA_Seattle-Tacoma.Intl.AP.727930_TMY3</v>
      </c>
      <c r="N453" s="18">
        <v>0</v>
      </c>
      <c r="O453" s="18">
        <v>0</v>
      </c>
      <c r="P453" s="18" t="str">
        <f>INDEX(Above_Ground_Wall_Con!$A$4:$A$19,MATCH(Model_Input_Builder!$C453,Above_Ground_Wall_Con!$D$4:$D$19,0),1)</f>
        <v>Wood-Framed - 2x6 - 24 in OC - R-19 Cavity - R-10 Header</v>
      </c>
      <c r="Q453" s="18" t="str">
        <f>INDEX(Ceiling_And_Roof_Con!$A$3:$A$7,MATCH(Model_Input_Builder!$D453,Ceiling_And_Roof_Con!$D$3:$D$7,0),1)</f>
        <v>Attic - R60 Cavity Insulation</v>
      </c>
      <c r="R453" s="18" t="str">
        <f>INDEX(Foundation_And_Floor_Con!$A$4:$A$27,MATCH(Model_Input_Builder!$E453,Foundation_And_Floor_Con!$AI$4:$AI$27,0),1)</f>
        <v>Unheated Basement - R30 Cavity Insulation</v>
      </c>
      <c r="S453" s="18" t="str">
        <f>INDEX(Windows!$A$4:$A$26,MATCH(Model_Input_Builder!$F453,Windows!$E$4:$E$26,0),1)</f>
        <v>Triple, low-e, high SHGC, argon, non-metal</v>
      </c>
      <c r="T453" s="18">
        <f>INDEX(Windows!$C$4:$C$26,MATCH(Model_Input_Builder!$F453,Windows!$E$4:$E$26,0),1)</f>
        <v>0.2</v>
      </c>
      <c r="U453" s="18">
        <f>INDEX(Windows!$D$4:$D$26,MATCH(Model_Input_Builder!$F453,Windows!$E$4:$E$26,0),1)</f>
        <v>0.41</v>
      </c>
      <c r="V453" s="18" t="s">
        <v>278</v>
      </c>
      <c r="W453" s="18" t="s">
        <v>278</v>
      </c>
      <c r="X453" s="18" t="s">
        <v>347</v>
      </c>
      <c r="Y453" s="18" t="s">
        <v>33</v>
      </c>
      <c r="Z453" s="18" t="s">
        <v>34</v>
      </c>
      <c r="AA453" s="93">
        <f>INDEX(Duct_Leakage!$A$3:$A$6,MATCH(Model_Input_Builder!$G453,Duct_Leakage!$E$3:$E$6,0),1)</f>
        <v>0.18</v>
      </c>
      <c r="AB453" s="93">
        <f>INDEX(Duct_Leakage!$B$3:$B$6,MATCH(Model_Input_Builder!$G453,Duct_Leakage!$E$3:$E$6,0),1)</f>
        <v>0.09</v>
      </c>
      <c r="AC453" s="18">
        <v>30</v>
      </c>
      <c r="AD453" s="18">
        <v>30</v>
      </c>
      <c r="AE453" s="18" t="s">
        <v>68</v>
      </c>
      <c r="AF453" s="18" t="s">
        <v>36</v>
      </c>
      <c r="AG453" s="49">
        <v>0</v>
      </c>
      <c r="AH453" s="18">
        <v>0</v>
      </c>
      <c r="AI453" s="18" t="s">
        <v>68</v>
      </c>
      <c r="AJ453" s="18" t="s">
        <v>68</v>
      </c>
      <c r="AK453" s="18" t="s">
        <v>68</v>
      </c>
      <c r="AL453" s="18" t="s">
        <v>68</v>
      </c>
      <c r="AM453" s="18" t="s">
        <v>68</v>
      </c>
      <c r="AN453" s="18">
        <v>0</v>
      </c>
      <c r="AO453" s="18">
        <v>0</v>
      </c>
    </row>
    <row r="454" spans="1:41" x14ac:dyDescent="0.25">
      <c r="A454" s="118">
        <v>450</v>
      </c>
      <c r="B454" s="118">
        <v>3</v>
      </c>
      <c r="C454" s="118">
        <v>8</v>
      </c>
      <c r="D454" s="118">
        <v>2</v>
      </c>
      <c r="E454" s="118">
        <v>16</v>
      </c>
      <c r="F454" s="118">
        <v>12</v>
      </c>
      <c r="G454" s="118">
        <v>4</v>
      </c>
      <c r="H454" s="118">
        <v>1</v>
      </c>
      <c r="I454" s="118" t="s">
        <v>1264</v>
      </c>
      <c r="K454" s="116" t="s">
        <v>2232</v>
      </c>
      <c r="L454" s="18">
        <v>1</v>
      </c>
      <c r="M454" s="18" t="str">
        <f>INDEX(WeatherFiles!$A$14:$A$17,MATCH(Model_Input_Builder!$B454,WeatherFiles!$D$14:$D$17,0),1)</f>
        <v>USA_WA_Seattle-Tacoma.Intl.AP.727930_TMY3</v>
      </c>
      <c r="N454" s="18">
        <v>0</v>
      </c>
      <c r="O454" s="18">
        <v>0</v>
      </c>
      <c r="P454" s="18" t="str">
        <f>INDEX(Above_Ground_Wall_Con!$A$4:$A$19,MATCH(Model_Input_Builder!$C454,Above_Ground_Wall_Con!$D$4:$D$19,0),1)</f>
        <v>Wood-Framed - 2x6 - 24 in OC - R-21 Cavity - R-10 Header</v>
      </c>
      <c r="Q454" s="18" t="str">
        <f>INDEX(Ceiling_And_Roof_Con!$A$3:$A$7,MATCH(Model_Input_Builder!$D454,Ceiling_And_Roof_Con!$D$3:$D$7,0),1)</f>
        <v>Attic - R30 Cavity Insulation</v>
      </c>
      <c r="R454" s="18" t="str">
        <f>INDEX(Foundation_And_Floor_Con!$A$4:$A$27,MATCH(Model_Input_Builder!$E454,Foundation_And_Floor_Con!$AI$4:$AI$27,0),1)</f>
        <v>Unheated Basement - R13 Cavity Insulation</v>
      </c>
      <c r="S454" s="18" t="str">
        <f>INDEX(Windows!$A$4:$A$26,MATCH(Model_Input_Builder!$F454,Windows!$E$4:$E$26,0),1)</f>
        <v>Single, clear, non-metal</v>
      </c>
      <c r="T454" s="18">
        <f>INDEX(Windows!$C$4:$C$26,MATCH(Model_Input_Builder!$F454,Windows!$E$4:$E$26,0),1)</f>
        <v>0.88</v>
      </c>
      <c r="U454" s="18">
        <f>INDEX(Windows!$D$4:$D$26,MATCH(Model_Input_Builder!$F454,Windows!$E$4:$E$26,0),1)</f>
        <v>0.64</v>
      </c>
      <c r="V454" s="18" t="s">
        <v>278</v>
      </c>
      <c r="W454" s="18" t="s">
        <v>278</v>
      </c>
      <c r="X454" s="18" t="s">
        <v>347</v>
      </c>
      <c r="Y454" s="18" t="s">
        <v>33</v>
      </c>
      <c r="Z454" s="18" t="s">
        <v>34</v>
      </c>
      <c r="AA454" s="93">
        <f>INDEX(Duct_Leakage!$A$3:$A$6,MATCH(Model_Input_Builder!$G454,Duct_Leakage!$E$3:$E$6,0),1)</f>
        <v>0.18</v>
      </c>
      <c r="AB454" s="93">
        <f>INDEX(Duct_Leakage!$B$3:$B$6,MATCH(Model_Input_Builder!$G454,Duct_Leakage!$E$3:$E$6,0),1)</f>
        <v>0.09</v>
      </c>
      <c r="AC454" s="18">
        <v>30</v>
      </c>
      <c r="AD454" s="18">
        <v>30</v>
      </c>
      <c r="AE454" s="18" t="s">
        <v>68</v>
      </c>
      <c r="AF454" s="18" t="s">
        <v>36</v>
      </c>
      <c r="AG454" s="49">
        <v>0</v>
      </c>
      <c r="AH454" s="18">
        <v>0</v>
      </c>
      <c r="AI454" s="18" t="s">
        <v>68</v>
      </c>
      <c r="AJ454" s="18" t="s">
        <v>68</v>
      </c>
      <c r="AK454" s="18" t="s">
        <v>68</v>
      </c>
      <c r="AL454" s="18" t="s">
        <v>68</v>
      </c>
      <c r="AM454" s="18" t="s">
        <v>68</v>
      </c>
      <c r="AN454" s="18">
        <v>0</v>
      </c>
      <c r="AO454" s="18">
        <v>0</v>
      </c>
    </row>
    <row r="455" spans="1:41" x14ac:dyDescent="0.25">
      <c r="A455" s="118">
        <v>451</v>
      </c>
      <c r="B455" s="118">
        <v>1</v>
      </c>
      <c r="C455" s="118">
        <v>6</v>
      </c>
      <c r="D455" s="118">
        <v>1</v>
      </c>
      <c r="E455" s="118">
        <v>17</v>
      </c>
      <c r="F455" s="118">
        <v>6</v>
      </c>
      <c r="G455" s="118">
        <v>4</v>
      </c>
      <c r="H455" s="118">
        <v>3</v>
      </c>
      <c r="I455" s="118" t="s">
        <v>1265</v>
      </c>
      <c r="K455" s="116" t="s">
        <v>2233</v>
      </c>
      <c r="L455" s="18">
        <v>1</v>
      </c>
      <c r="M455" s="18" t="str">
        <f>INDEX(WeatherFiles!$A$14:$A$17,MATCH(Model_Input_Builder!$B455,WeatherFiles!$D$14:$D$17,0),1)</f>
        <v>USA_ID_Boise.AP-Gowen.Field.ANGB.726810_TMY3</v>
      </c>
      <c r="N455" s="18">
        <v>0</v>
      </c>
      <c r="O455" s="18">
        <v>0</v>
      </c>
      <c r="P455" s="18" t="str">
        <f>INDEX(Above_Ground_Wall_Con!$A$4:$A$19,MATCH(Model_Input_Builder!$C455,Above_Ground_Wall_Con!$D$4:$D$19,0),1)</f>
        <v>Wood-Framed - 2x6 - 16 in OC - R-21 Cavity</v>
      </c>
      <c r="Q455" s="18" t="str">
        <f>INDEX(Ceiling_And_Roof_Con!$A$3:$A$7,MATCH(Model_Input_Builder!$D455,Ceiling_And_Roof_Con!$D$3:$D$7,0),1)</f>
        <v>Attic - R0 Cavity Insulation</v>
      </c>
      <c r="R455" s="18" t="str">
        <f>INDEX(Foundation_And_Floor_Con!$A$4:$A$27,MATCH(Model_Input_Builder!$E455,Foundation_And_Floor_Con!$AI$4:$AI$27,0),1)</f>
        <v>Unheated Basement - R19 Cavity Insulation</v>
      </c>
      <c r="S455" s="18" t="str">
        <f>INDEX(Windows!$A$4:$A$26,MATCH(Model_Input_Builder!$F455,Windows!$E$4:$E$26,0),1)</f>
        <v>Double, low-e, low SHGC, argon, metal</v>
      </c>
      <c r="T455" s="18">
        <f>INDEX(Windows!$C$4:$C$26,MATCH(Model_Input_Builder!$F455,Windows!$E$4:$E$26,0),1)</f>
        <v>0.63</v>
      </c>
      <c r="U455" s="18">
        <f>INDEX(Windows!$D$4:$D$26,MATCH(Model_Input_Builder!$F455,Windows!$E$4:$E$26,0),1)</f>
        <v>0.26</v>
      </c>
      <c r="V455" s="18" t="s">
        <v>278</v>
      </c>
      <c r="W455" s="18" t="s">
        <v>278</v>
      </c>
      <c r="X455" s="18" t="s">
        <v>347</v>
      </c>
      <c r="Y455" s="18" t="s">
        <v>33</v>
      </c>
      <c r="Z455" s="18" t="s">
        <v>34</v>
      </c>
      <c r="AA455" s="93">
        <f>INDEX(Duct_Leakage!$A$3:$A$6,MATCH(Model_Input_Builder!$G455,Duct_Leakage!$E$3:$E$6,0),1)</f>
        <v>0.18</v>
      </c>
      <c r="AB455" s="93">
        <f>INDEX(Duct_Leakage!$B$3:$B$6,MATCH(Model_Input_Builder!$G455,Duct_Leakage!$E$3:$E$6,0),1)</f>
        <v>0.09</v>
      </c>
      <c r="AC455" s="18">
        <v>30</v>
      </c>
      <c r="AD455" s="18">
        <v>30</v>
      </c>
      <c r="AE455" s="18" t="s">
        <v>68</v>
      </c>
      <c r="AF455" s="18" t="s">
        <v>36</v>
      </c>
      <c r="AG455" s="49">
        <v>0</v>
      </c>
      <c r="AH455" s="18">
        <v>0</v>
      </c>
      <c r="AI455" s="18" t="s">
        <v>68</v>
      </c>
      <c r="AJ455" s="18" t="s">
        <v>68</v>
      </c>
      <c r="AK455" s="18" t="s">
        <v>68</v>
      </c>
      <c r="AL455" s="18" t="s">
        <v>68</v>
      </c>
      <c r="AM455" s="18" t="s">
        <v>68</v>
      </c>
      <c r="AN455" s="18">
        <v>0</v>
      </c>
      <c r="AO455" s="18">
        <v>0</v>
      </c>
    </row>
    <row r="456" spans="1:41" x14ac:dyDescent="0.25">
      <c r="A456" s="118">
        <v>452</v>
      </c>
      <c r="B456" s="118">
        <v>3</v>
      </c>
      <c r="C456" s="118">
        <v>4</v>
      </c>
      <c r="D456" s="118">
        <v>4</v>
      </c>
      <c r="E456" s="118">
        <v>12</v>
      </c>
      <c r="F456" s="118">
        <v>20</v>
      </c>
      <c r="G456" s="118">
        <v>3</v>
      </c>
      <c r="H456" s="118">
        <v>3</v>
      </c>
      <c r="I456" s="118" t="s">
        <v>1266</v>
      </c>
      <c r="K456" s="116" t="s">
        <v>2234</v>
      </c>
      <c r="L456" s="18">
        <v>1</v>
      </c>
      <c r="M456" s="18" t="str">
        <f>INDEX(WeatherFiles!$A$14:$A$17,MATCH(Model_Input_Builder!$B456,WeatherFiles!$D$14:$D$17,0),1)</f>
        <v>USA_WA_Seattle-Tacoma.Intl.AP.727930_TMY3</v>
      </c>
      <c r="N456" s="18">
        <v>0</v>
      </c>
      <c r="O456" s="18">
        <v>0</v>
      </c>
      <c r="P456" s="18" t="str">
        <f>INDEX(Above_Ground_Wall_Con!$A$4:$A$19,MATCH(Model_Input_Builder!$C456,Above_Ground_Wall_Con!$D$4:$D$19,0),1)</f>
        <v>Wood-Framed - 2x6 - 16 in OC - R-0 Cavity</v>
      </c>
      <c r="Q456" s="18" t="str">
        <f>INDEX(Ceiling_And_Roof_Con!$A$3:$A$7,MATCH(Model_Input_Builder!$D456,Ceiling_And_Roof_Con!$D$3:$D$7,0),1)</f>
        <v>Attic - R49 Cavity Insulation</v>
      </c>
      <c r="R456" s="18" t="str">
        <f>INDEX(Foundation_And_Floor_Con!$A$4:$A$27,MATCH(Model_Input_Builder!$E456,Foundation_And_Floor_Con!$AI$4:$AI$27,0),1)</f>
        <v>Heated Basement - R5 Exterior Insulation</v>
      </c>
      <c r="S456" s="18" t="str">
        <f>INDEX(Windows!$A$4:$A$26,MATCH(Model_Input_Builder!$F456,Windows!$E$4:$E$26,0),1)</f>
        <v>Triple, low-e, low SHGC, argon, non-metal</v>
      </c>
      <c r="T456" s="18">
        <f>INDEX(Windows!$C$4:$C$26,MATCH(Model_Input_Builder!$F456,Windows!$E$4:$E$26,0),1)</f>
        <v>0.19</v>
      </c>
      <c r="U456" s="18">
        <f>INDEX(Windows!$D$4:$D$26,MATCH(Model_Input_Builder!$F456,Windows!$E$4:$E$26,0),1)</f>
        <v>0.18</v>
      </c>
      <c r="V456" s="18" t="s">
        <v>278</v>
      </c>
      <c r="W456" s="18" t="s">
        <v>278</v>
      </c>
      <c r="X456" s="18" t="s">
        <v>347</v>
      </c>
      <c r="Y456" s="18" t="s">
        <v>33</v>
      </c>
      <c r="Z456" s="18" t="s">
        <v>34</v>
      </c>
      <c r="AA456" s="93">
        <f>INDEX(Duct_Leakage!$A$3:$A$6,MATCH(Model_Input_Builder!$G456,Duct_Leakage!$E$3:$E$6,0),1)</f>
        <v>0.127</v>
      </c>
      <c r="AB456" s="93">
        <f>INDEX(Duct_Leakage!$B$3:$B$6,MATCH(Model_Input_Builder!$G456,Duct_Leakage!$E$3:$E$6,0),1)</f>
        <v>6.3E-2</v>
      </c>
      <c r="AC456" s="18">
        <v>30</v>
      </c>
      <c r="AD456" s="18">
        <v>30</v>
      </c>
      <c r="AE456" s="18" t="s">
        <v>68</v>
      </c>
      <c r="AF456" s="18" t="s">
        <v>36</v>
      </c>
      <c r="AG456" s="49">
        <v>0</v>
      </c>
      <c r="AH456" s="18">
        <v>0</v>
      </c>
      <c r="AI456" s="18" t="s">
        <v>68</v>
      </c>
      <c r="AJ456" s="18" t="s">
        <v>68</v>
      </c>
      <c r="AK456" s="18" t="s">
        <v>68</v>
      </c>
      <c r="AL456" s="18" t="s">
        <v>68</v>
      </c>
      <c r="AM456" s="18" t="s">
        <v>68</v>
      </c>
      <c r="AN456" s="18">
        <v>0</v>
      </c>
      <c r="AO456" s="18">
        <v>0</v>
      </c>
    </row>
    <row r="457" spans="1:41" x14ac:dyDescent="0.25">
      <c r="A457" s="118">
        <v>453</v>
      </c>
      <c r="B457" s="118">
        <v>3</v>
      </c>
      <c r="C457" s="118">
        <v>2</v>
      </c>
      <c r="D457" s="118">
        <v>4</v>
      </c>
      <c r="E457" s="118">
        <v>4</v>
      </c>
      <c r="F457" s="118">
        <v>19</v>
      </c>
      <c r="G457" s="118">
        <v>3</v>
      </c>
      <c r="H457" s="118">
        <v>4</v>
      </c>
      <c r="I457" s="118" t="s">
        <v>1267</v>
      </c>
      <c r="K457" s="116" t="s">
        <v>2235</v>
      </c>
      <c r="L457" s="18">
        <v>1</v>
      </c>
      <c r="M457" s="18" t="str">
        <f>INDEX(WeatherFiles!$A$14:$A$17,MATCH(Model_Input_Builder!$B457,WeatherFiles!$D$14:$D$17,0),1)</f>
        <v>USA_WA_Seattle-Tacoma.Intl.AP.727930_TMY3</v>
      </c>
      <c r="N457" s="18">
        <v>0</v>
      </c>
      <c r="O457" s="18">
        <v>0</v>
      </c>
      <c r="P457" s="18" t="str">
        <f>INDEX(Above_Ground_Wall_Con!$A$4:$A$19,MATCH(Model_Input_Builder!$C457,Above_Ground_Wall_Con!$D$4:$D$19,0),1)</f>
        <v>Wood-Framed - 2x4 - 16 in OC - R-11 Cavity</v>
      </c>
      <c r="Q457" s="18" t="str">
        <f>INDEX(Ceiling_And_Roof_Con!$A$3:$A$7,MATCH(Model_Input_Builder!$D457,Ceiling_And_Roof_Con!$D$3:$D$7,0),1)</f>
        <v>Attic - R49 Cavity Insulation</v>
      </c>
      <c r="R457" s="18" t="str">
        <f>INDEX(Foundation_And_Floor_Con!$A$4:$A$27,MATCH(Model_Input_Builder!$E457,Foundation_And_Floor_Con!$AI$4:$AI$27,0),1)</f>
        <v>Vented Crawlspace - R30 Cavity Insulation</v>
      </c>
      <c r="S457" s="18" t="str">
        <f>INDEX(Windows!$A$4:$A$26,MATCH(Model_Input_Builder!$F457,Windows!$E$4:$E$26,0),1)</f>
        <v>Triple, low-e, medium SHGC, argon, non-metal</v>
      </c>
      <c r="T457" s="18">
        <f>INDEX(Windows!$C$4:$C$26,MATCH(Model_Input_Builder!$F457,Windows!$E$4:$E$26,0),1)</f>
        <v>0.19</v>
      </c>
      <c r="U457" s="18">
        <f>INDEX(Windows!$D$4:$D$26,MATCH(Model_Input_Builder!$F457,Windows!$E$4:$E$26,0),1)</f>
        <v>0.28000000000000003</v>
      </c>
      <c r="V457" s="18" t="s">
        <v>278</v>
      </c>
      <c r="W457" s="18" t="s">
        <v>278</v>
      </c>
      <c r="X457" s="18" t="s">
        <v>347</v>
      </c>
      <c r="Y457" s="18" t="s">
        <v>33</v>
      </c>
      <c r="Z457" s="18" t="s">
        <v>34</v>
      </c>
      <c r="AA457" s="93">
        <f>INDEX(Duct_Leakage!$A$3:$A$6,MATCH(Model_Input_Builder!$G457,Duct_Leakage!$E$3:$E$6,0),1)</f>
        <v>0.127</v>
      </c>
      <c r="AB457" s="93">
        <f>INDEX(Duct_Leakage!$B$3:$B$6,MATCH(Model_Input_Builder!$G457,Duct_Leakage!$E$3:$E$6,0),1)</f>
        <v>6.3E-2</v>
      </c>
      <c r="AC457" s="18">
        <v>30</v>
      </c>
      <c r="AD457" s="18">
        <v>30</v>
      </c>
      <c r="AE457" s="18" t="s">
        <v>68</v>
      </c>
      <c r="AF457" s="18" t="s">
        <v>36</v>
      </c>
      <c r="AG457" s="49">
        <v>0</v>
      </c>
      <c r="AH457" s="18">
        <v>0</v>
      </c>
      <c r="AI457" s="18" t="s">
        <v>68</v>
      </c>
      <c r="AJ457" s="18" t="s">
        <v>68</v>
      </c>
      <c r="AK457" s="18" t="s">
        <v>68</v>
      </c>
      <c r="AL457" s="18" t="s">
        <v>68</v>
      </c>
      <c r="AM457" s="18" t="s">
        <v>68</v>
      </c>
      <c r="AN457" s="18">
        <v>0</v>
      </c>
      <c r="AO457" s="18">
        <v>0</v>
      </c>
    </row>
    <row r="458" spans="1:41" x14ac:dyDescent="0.25">
      <c r="A458" s="118">
        <v>454</v>
      </c>
      <c r="B458" s="118">
        <v>2</v>
      </c>
      <c r="C458" s="118">
        <v>4</v>
      </c>
      <c r="D458" s="118">
        <v>2</v>
      </c>
      <c r="E458" s="118">
        <v>9</v>
      </c>
      <c r="F458" s="118">
        <v>5</v>
      </c>
      <c r="G458" s="118">
        <v>1</v>
      </c>
      <c r="H458" s="118">
        <v>1</v>
      </c>
      <c r="I458" s="118" t="s">
        <v>1268</v>
      </c>
      <c r="K458" s="116" t="s">
        <v>2236</v>
      </c>
      <c r="L458" s="18">
        <v>1</v>
      </c>
      <c r="M458" s="18" t="str">
        <f>INDEX(WeatherFiles!$A$14:$A$17,MATCH(Model_Input_Builder!$B458,WeatherFiles!$D$14:$D$17,0),1)</f>
        <v>USA_MT_Kalispell-Glacier.Park.Intl.AP.727790_TMY3</v>
      </c>
      <c r="N458" s="18">
        <v>0</v>
      </c>
      <c r="O458" s="18">
        <v>0</v>
      </c>
      <c r="P458" s="18" t="str">
        <f>INDEX(Above_Ground_Wall_Con!$A$4:$A$19,MATCH(Model_Input_Builder!$C458,Above_Ground_Wall_Con!$D$4:$D$19,0),1)</f>
        <v>Wood-Framed - 2x6 - 16 in OC - R-0 Cavity</v>
      </c>
      <c r="Q458" s="18" t="str">
        <f>INDEX(Ceiling_And_Roof_Con!$A$3:$A$7,MATCH(Model_Input_Builder!$D458,Ceiling_And_Roof_Con!$D$3:$D$7,0),1)</f>
        <v>Attic - R30 Cavity Insulation</v>
      </c>
      <c r="R458" s="18" t="str">
        <f>INDEX(Foundation_And_Floor_Con!$A$4:$A$27,MATCH(Model_Input_Builder!$E458,Foundation_And_Floor_Con!$AI$4:$AI$27,0),1)</f>
        <v>Slab - R10 Perimeter with No Thermal Break</v>
      </c>
      <c r="S458" s="18" t="str">
        <f>INDEX(Windows!$A$4:$A$26,MATCH(Model_Input_Builder!$F458,Windows!$E$4:$E$26,0),1)</f>
        <v>Double, low-e, medium SHGC, argon, metal</v>
      </c>
      <c r="T458" s="18">
        <f>INDEX(Windows!$C$4:$C$26,MATCH(Model_Input_Builder!$F458,Windows!$E$4:$E$26,0),1)</f>
        <v>0.64</v>
      </c>
      <c r="U458" s="18">
        <f>INDEX(Windows!$D$4:$D$26,MATCH(Model_Input_Builder!$F458,Windows!$E$4:$E$26,0),1)</f>
        <v>0.38</v>
      </c>
      <c r="V458" s="18" t="s">
        <v>278</v>
      </c>
      <c r="W458" s="18" t="s">
        <v>278</v>
      </c>
      <c r="X458" s="18" t="s">
        <v>347</v>
      </c>
      <c r="Y458" s="18" t="s">
        <v>33</v>
      </c>
      <c r="Z458" s="18" t="s">
        <v>34</v>
      </c>
      <c r="AA458" s="93">
        <f>INDEX(Duct_Leakage!$A$3:$A$6,MATCH(Model_Input_Builder!$G458,Duct_Leakage!$E$3:$E$6,0),1)</f>
        <v>0.03</v>
      </c>
      <c r="AB458" s="93">
        <f>INDEX(Duct_Leakage!$B$3:$B$6,MATCH(Model_Input_Builder!$G458,Duct_Leakage!$E$3:$E$6,0),1)</f>
        <v>1.4999999999999999E-2</v>
      </c>
      <c r="AC458" s="18">
        <v>30</v>
      </c>
      <c r="AD458" s="18">
        <v>30</v>
      </c>
      <c r="AE458" s="18" t="s">
        <v>68</v>
      </c>
      <c r="AF458" s="18" t="s">
        <v>36</v>
      </c>
      <c r="AG458" s="49">
        <v>0</v>
      </c>
      <c r="AH458" s="18">
        <v>0</v>
      </c>
      <c r="AI458" s="18" t="s">
        <v>68</v>
      </c>
      <c r="AJ458" s="18" t="s">
        <v>68</v>
      </c>
      <c r="AK458" s="18" t="s">
        <v>68</v>
      </c>
      <c r="AL458" s="18" t="s">
        <v>68</v>
      </c>
      <c r="AM458" s="18" t="s">
        <v>68</v>
      </c>
      <c r="AN458" s="18">
        <v>0</v>
      </c>
      <c r="AO458" s="18">
        <v>0</v>
      </c>
    </row>
    <row r="459" spans="1:41" x14ac:dyDescent="0.25">
      <c r="A459" s="118">
        <v>455</v>
      </c>
      <c r="B459" s="118">
        <v>4</v>
      </c>
      <c r="C459" s="118">
        <v>2</v>
      </c>
      <c r="D459" s="118">
        <v>4</v>
      </c>
      <c r="E459" s="118">
        <v>8</v>
      </c>
      <c r="F459" s="118">
        <v>5</v>
      </c>
      <c r="G459" s="118">
        <v>2</v>
      </c>
      <c r="H459" s="118">
        <v>4</v>
      </c>
      <c r="I459" s="118" t="s">
        <v>1269</v>
      </c>
      <c r="K459" s="116" t="s">
        <v>2237</v>
      </c>
      <c r="L459" s="18">
        <v>1</v>
      </c>
      <c r="M459" s="18" t="str">
        <f>INDEX(WeatherFiles!$A$14:$A$17,MATCH(Model_Input_Builder!$B459,WeatherFiles!$D$14:$D$17,0),1)</f>
        <v>USA_WA_Spokane.Intl.AP.727850_TMY3</v>
      </c>
      <c r="N459" s="18">
        <v>0</v>
      </c>
      <c r="O459" s="18">
        <v>0</v>
      </c>
      <c r="P459" s="18" t="str">
        <f>INDEX(Above_Ground_Wall_Con!$A$4:$A$19,MATCH(Model_Input_Builder!$C459,Above_Ground_Wall_Con!$D$4:$D$19,0),1)</f>
        <v>Wood-Framed - 2x4 - 16 in OC - R-11 Cavity</v>
      </c>
      <c r="Q459" s="18" t="str">
        <f>INDEX(Ceiling_And_Roof_Con!$A$3:$A$7,MATCH(Model_Input_Builder!$D459,Ceiling_And_Roof_Con!$D$3:$D$7,0),1)</f>
        <v>Attic - R49 Cavity Insulation</v>
      </c>
      <c r="R459" s="18" t="str">
        <f>INDEX(Foundation_And_Floor_Con!$A$4:$A$27,MATCH(Model_Input_Builder!$E459,Foundation_And_Floor_Con!$AI$4:$AI$27,0),1)</f>
        <v>Slab - R5 Under Full Slab with R5 Thermal Break</v>
      </c>
      <c r="S459" s="18" t="str">
        <f>INDEX(Windows!$A$4:$A$26,MATCH(Model_Input_Builder!$F459,Windows!$E$4:$E$26,0),1)</f>
        <v>Double, low-e, medium SHGC, argon, metal</v>
      </c>
      <c r="T459" s="18">
        <f>INDEX(Windows!$C$4:$C$26,MATCH(Model_Input_Builder!$F459,Windows!$E$4:$E$26,0),1)</f>
        <v>0.64</v>
      </c>
      <c r="U459" s="18">
        <f>INDEX(Windows!$D$4:$D$26,MATCH(Model_Input_Builder!$F459,Windows!$E$4:$E$26,0),1)</f>
        <v>0.38</v>
      </c>
      <c r="V459" s="18" t="s">
        <v>278</v>
      </c>
      <c r="W459" s="18" t="s">
        <v>278</v>
      </c>
      <c r="X459" s="18" t="s">
        <v>347</v>
      </c>
      <c r="Y459" s="18" t="s">
        <v>33</v>
      </c>
      <c r="Z459" s="18" t="s">
        <v>34</v>
      </c>
      <c r="AA459" s="93">
        <f>INDEX(Duct_Leakage!$A$3:$A$6,MATCH(Model_Input_Builder!$G459,Duct_Leakage!$E$3:$E$6,0),1)</f>
        <v>0.06</v>
      </c>
      <c r="AB459" s="93">
        <f>INDEX(Duct_Leakage!$B$3:$B$6,MATCH(Model_Input_Builder!$G459,Duct_Leakage!$E$3:$E$6,0),1)</f>
        <v>0.03</v>
      </c>
      <c r="AC459" s="18">
        <v>30</v>
      </c>
      <c r="AD459" s="18">
        <v>30</v>
      </c>
      <c r="AE459" s="18" t="s">
        <v>68</v>
      </c>
      <c r="AF459" s="18" t="s">
        <v>36</v>
      </c>
      <c r="AG459" s="49">
        <v>0</v>
      </c>
      <c r="AH459" s="18">
        <v>0</v>
      </c>
      <c r="AI459" s="18" t="s">
        <v>68</v>
      </c>
      <c r="AJ459" s="18" t="s">
        <v>68</v>
      </c>
      <c r="AK459" s="18" t="s">
        <v>68</v>
      </c>
      <c r="AL459" s="18" t="s">
        <v>68</v>
      </c>
      <c r="AM459" s="18" t="s">
        <v>68</v>
      </c>
      <c r="AN459" s="18">
        <v>0</v>
      </c>
      <c r="AO459" s="18">
        <v>0</v>
      </c>
    </row>
    <row r="460" spans="1:41" x14ac:dyDescent="0.25">
      <c r="A460" s="118">
        <v>456</v>
      </c>
      <c r="B460" s="118">
        <v>2</v>
      </c>
      <c r="C460" s="118">
        <v>8</v>
      </c>
      <c r="D460" s="118">
        <v>4</v>
      </c>
      <c r="E460" s="118">
        <v>12</v>
      </c>
      <c r="F460" s="118">
        <v>13</v>
      </c>
      <c r="G460" s="118">
        <v>4</v>
      </c>
      <c r="H460" s="118">
        <v>3</v>
      </c>
      <c r="I460" s="118" t="s">
        <v>1270</v>
      </c>
      <c r="K460" s="116" t="s">
        <v>2238</v>
      </c>
      <c r="L460" s="18">
        <v>1</v>
      </c>
      <c r="M460" s="18" t="str">
        <f>INDEX(WeatherFiles!$A$14:$A$17,MATCH(Model_Input_Builder!$B460,WeatherFiles!$D$14:$D$17,0),1)</f>
        <v>USA_MT_Kalispell-Glacier.Park.Intl.AP.727790_TMY3</v>
      </c>
      <c r="N460" s="18">
        <v>0</v>
      </c>
      <c r="O460" s="18">
        <v>0</v>
      </c>
      <c r="P460" s="18" t="str">
        <f>INDEX(Above_Ground_Wall_Con!$A$4:$A$19,MATCH(Model_Input_Builder!$C460,Above_Ground_Wall_Con!$D$4:$D$19,0),1)</f>
        <v>Wood-Framed - 2x6 - 24 in OC - R-21 Cavity - R-10 Header</v>
      </c>
      <c r="Q460" s="18" t="str">
        <f>INDEX(Ceiling_And_Roof_Con!$A$3:$A$7,MATCH(Model_Input_Builder!$D460,Ceiling_And_Roof_Con!$D$3:$D$7,0),1)</f>
        <v>Attic - R49 Cavity Insulation</v>
      </c>
      <c r="R460" s="18" t="str">
        <f>INDEX(Foundation_And_Floor_Con!$A$4:$A$27,MATCH(Model_Input_Builder!$E460,Foundation_And_Floor_Con!$AI$4:$AI$27,0),1)</f>
        <v>Heated Basement - R5 Exterior Insulation</v>
      </c>
      <c r="S460" s="18" t="str">
        <f>INDEX(Windows!$A$4:$A$26,MATCH(Model_Input_Builder!$F460,Windows!$E$4:$E$26,0),1)</f>
        <v>Double, clear, non-metal</v>
      </c>
      <c r="T460" s="18">
        <f>INDEX(Windows!$C$4:$C$26,MATCH(Model_Input_Builder!$F460,Windows!$E$4:$E$26,0),1)</f>
        <v>0.52</v>
      </c>
      <c r="U460" s="18">
        <f>INDEX(Windows!$D$4:$D$26,MATCH(Model_Input_Builder!$F460,Windows!$E$4:$E$26,0),1)</f>
        <v>0.56999999999999995</v>
      </c>
      <c r="V460" s="18" t="s">
        <v>278</v>
      </c>
      <c r="W460" s="18" t="s">
        <v>278</v>
      </c>
      <c r="X460" s="18" t="s">
        <v>347</v>
      </c>
      <c r="Y460" s="18" t="s">
        <v>33</v>
      </c>
      <c r="Z460" s="18" t="s">
        <v>34</v>
      </c>
      <c r="AA460" s="93">
        <f>INDEX(Duct_Leakage!$A$3:$A$6,MATCH(Model_Input_Builder!$G460,Duct_Leakage!$E$3:$E$6,0),1)</f>
        <v>0.18</v>
      </c>
      <c r="AB460" s="93">
        <f>INDEX(Duct_Leakage!$B$3:$B$6,MATCH(Model_Input_Builder!$G460,Duct_Leakage!$E$3:$E$6,0),1)</f>
        <v>0.09</v>
      </c>
      <c r="AC460" s="18">
        <v>30</v>
      </c>
      <c r="AD460" s="18">
        <v>30</v>
      </c>
      <c r="AE460" s="18" t="s">
        <v>68</v>
      </c>
      <c r="AF460" s="18" t="s">
        <v>36</v>
      </c>
      <c r="AG460" s="49">
        <v>0</v>
      </c>
      <c r="AH460" s="18">
        <v>0</v>
      </c>
      <c r="AI460" s="18" t="s">
        <v>68</v>
      </c>
      <c r="AJ460" s="18" t="s">
        <v>68</v>
      </c>
      <c r="AK460" s="18" t="s">
        <v>68</v>
      </c>
      <c r="AL460" s="18" t="s">
        <v>68</v>
      </c>
      <c r="AM460" s="18" t="s">
        <v>68</v>
      </c>
      <c r="AN460" s="18">
        <v>0</v>
      </c>
      <c r="AO460" s="18">
        <v>0</v>
      </c>
    </row>
    <row r="461" spans="1:41" x14ac:dyDescent="0.25">
      <c r="A461" s="118">
        <v>457</v>
      </c>
      <c r="B461" s="118">
        <v>1</v>
      </c>
      <c r="C461" s="118">
        <v>2</v>
      </c>
      <c r="D461" s="118">
        <v>5</v>
      </c>
      <c r="E461" s="118">
        <v>6</v>
      </c>
      <c r="F461" s="118">
        <v>4</v>
      </c>
      <c r="G461" s="118">
        <v>1</v>
      </c>
      <c r="H461" s="118">
        <v>4</v>
      </c>
      <c r="I461" s="118" t="s">
        <v>1271</v>
      </c>
      <c r="K461" s="116" t="s">
        <v>2239</v>
      </c>
      <c r="L461" s="18">
        <v>1</v>
      </c>
      <c r="M461" s="18" t="str">
        <f>INDEX(WeatherFiles!$A$14:$A$17,MATCH(Model_Input_Builder!$B461,WeatherFiles!$D$14:$D$17,0),1)</f>
        <v>USA_ID_Boise.AP-Gowen.Field.ANGB.726810_TMY3</v>
      </c>
      <c r="N461" s="18">
        <v>0</v>
      </c>
      <c r="O461" s="18">
        <v>0</v>
      </c>
      <c r="P461" s="18" t="str">
        <f>INDEX(Above_Ground_Wall_Con!$A$4:$A$19,MATCH(Model_Input_Builder!$C461,Above_Ground_Wall_Con!$D$4:$D$19,0),1)</f>
        <v>Wood-Framed - 2x4 - 16 in OC - R-11 Cavity</v>
      </c>
      <c r="Q461" s="18" t="str">
        <f>INDEX(Ceiling_And_Roof_Con!$A$3:$A$7,MATCH(Model_Input_Builder!$D461,Ceiling_And_Roof_Con!$D$3:$D$7,0),1)</f>
        <v>Attic - R60 Cavity Insulation</v>
      </c>
      <c r="R461" s="18" t="str">
        <f>INDEX(Foundation_And_Floor_Con!$A$4:$A$27,MATCH(Model_Input_Builder!$E461,Foundation_And_Floor_Con!$AI$4:$AI$27,0),1)</f>
        <v>Slab - Uninsulated</v>
      </c>
      <c r="S461" s="18" t="str">
        <f>INDEX(Windows!$A$4:$A$26,MATCH(Model_Input_Builder!$F461,Windows!$E$4:$E$26,0),1)</f>
        <v>Double, low-e, high SHGC, argon, metal</v>
      </c>
      <c r="T461" s="18">
        <f>INDEX(Windows!$C$4:$C$26,MATCH(Model_Input_Builder!$F461,Windows!$E$4:$E$26,0),1)</f>
        <v>0.65</v>
      </c>
      <c r="U461" s="18">
        <f>INDEX(Windows!$D$4:$D$26,MATCH(Model_Input_Builder!$F461,Windows!$E$4:$E$26,0),1)</f>
        <v>0.57999999999999996</v>
      </c>
      <c r="V461" s="18" t="s">
        <v>278</v>
      </c>
      <c r="W461" s="18" t="s">
        <v>278</v>
      </c>
      <c r="X461" s="18" t="s">
        <v>347</v>
      </c>
      <c r="Y461" s="18" t="s">
        <v>33</v>
      </c>
      <c r="Z461" s="18" t="s">
        <v>34</v>
      </c>
      <c r="AA461" s="93">
        <f>INDEX(Duct_Leakage!$A$3:$A$6,MATCH(Model_Input_Builder!$G461,Duct_Leakage!$E$3:$E$6,0),1)</f>
        <v>0.03</v>
      </c>
      <c r="AB461" s="93">
        <f>INDEX(Duct_Leakage!$B$3:$B$6,MATCH(Model_Input_Builder!$G461,Duct_Leakage!$E$3:$E$6,0),1)</f>
        <v>1.4999999999999999E-2</v>
      </c>
      <c r="AC461" s="18">
        <v>30</v>
      </c>
      <c r="AD461" s="18">
        <v>30</v>
      </c>
      <c r="AE461" s="18" t="s">
        <v>68</v>
      </c>
      <c r="AF461" s="18" t="s">
        <v>36</v>
      </c>
      <c r="AG461" s="49">
        <v>0</v>
      </c>
      <c r="AH461" s="18">
        <v>0</v>
      </c>
      <c r="AI461" s="18" t="s">
        <v>68</v>
      </c>
      <c r="AJ461" s="18" t="s">
        <v>68</v>
      </c>
      <c r="AK461" s="18" t="s">
        <v>68</v>
      </c>
      <c r="AL461" s="18" t="s">
        <v>68</v>
      </c>
      <c r="AM461" s="18" t="s">
        <v>68</v>
      </c>
      <c r="AN461" s="18">
        <v>0</v>
      </c>
      <c r="AO461" s="18">
        <v>0</v>
      </c>
    </row>
    <row r="462" spans="1:41" x14ac:dyDescent="0.25">
      <c r="A462" s="118">
        <v>458</v>
      </c>
      <c r="B462" s="118">
        <v>3</v>
      </c>
      <c r="C462" s="118">
        <v>3</v>
      </c>
      <c r="D462" s="118">
        <v>2</v>
      </c>
      <c r="E462" s="118">
        <v>3</v>
      </c>
      <c r="F462" s="118">
        <v>9</v>
      </c>
      <c r="G462" s="118">
        <v>3</v>
      </c>
      <c r="H462" s="118">
        <v>1</v>
      </c>
      <c r="I462" s="118" t="s">
        <v>1272</v>
      </c>
      <c r="K462" s="116" t="s">
        <v>2240</v>
      </c>
      <c r="L462" s="18">
        <v>1</v>
      </c>
      <c r="M462" s="18" t="str">
        <f>INDEX(WeatherFiles!$A$14:$A$17,MATCH(Model_Input_Builder!$B462,WeatherFiles!$D$14:$D$17,0),1)</f>
        <v>USA_WA_Seattle-Tacoma.Intl.AP.727930_TMY3</v>
      </c>
      <c r="N462" s="18">
        <v>0</v>
      </c>
      <c r="O462" s="18">
        <v>0</v>
      </c>
      <c r="P462" s="18" t="str">
        <f>INDEX(Above_Ground_Wall_Con!$A$4:$A$19,MATCH(Model_Input_Builder!$C462,Above_Ground_Wall_Con!$D$4:$D$19,0),1)</f>
        <v>Wood-Framed - 2x4 - 16 in OC - R-13 Cavity</v>
      </c>
      <c r="Q462" s="18" t="str">
        <f>INDEX(Ceiling_And_Roof_Con!$A$3:$A$7,MATCH(Model_Input_Builder!$D462,Ceiling_And_Roof_Con!$D$3:$D$7,0),1)</f>
        <v>Attic - R30 Cavity Insulation</v>
      </c>
      <c r="R462" s="18" t="str">
        <f>INDEX(Foundation_And_Floor_Con!$A$4:$A$27,MATCH(Model_Input_Builder!$E462,Foundation_And_Floor_Con!$AI$4:$AI$27,0),1)</f>
        <v>Vented Crawlspace - R19 Cavity Insulation</v>
      </c>
      <c r="S462" s="18" t="str">
        <f>INDEX(Windows!$A$4:$A$26,MATCH(Model_Input_Builder!$F462,Windows!$E$4:$E$26,0),1)</f>
        <v>Double, low-e, high SHGC, argon, metal, TB</v>
      </c>
      <c r="T462" s="18">
        <f>INDEX(Windows!$C$4:$C$26,MATCH(Model_Input_Builder!$F462,Windows!$E$4:$E$26,0),1)</f>
        <v>0.42</v>
      </c>
      <c r="U462" s="18">
        <f>INDEX(Windows!$D$4:$D$26,MATCH(Model_Input_Builder!$F462,Windows!$E$4:$E$26,0),1)</f>
        <v>0.55000000000000004</v>
      </c>
      <c r="V462" s="18" t="s">
        <v>278</v>
      </c>
      <c r="W462" s="18" t="s">
        <v>278</v>
      </c>
      <c r="X462" s="18" t="s">
        <v>347</v>
      </c>
      <c r="Y462" s="18" t="s">
        <v>33</v>
      </c>
      <c r="Z462" s="18" t="s">
        <v>34</v>
      </c>
      <c r="AA462" s="93">
        <f>INDEX(Duct_Leakage!$A$3:$A$6,MATCH(Model_Input_Builder!$G462,Duct_Leakage!$E$3:$E$6,0),1)</f>
        <v>0.127</v>
      </c>
      <c r="AB462" s="93">
        <f>INDEX(Duct_Leakage!$B$3:$B$6,MATCH(Model_Input_Builder!$G462,Duct_Leakage!$E$3:$E$6,0),1)</f>
        <v>6.3E-2</v>
      </c>
      <c r="AC462" s="18">
        <v>30</v>
      </c>
      <c r="AD462" s="18">
        <v>30</v>
      </c>
      <c r="AE462" s="18" t="s">
        <v>68</v>
      </c>
      <c r="AF462" s="18" t="s">
        <v>36</v>
      </c>
      <c r="AG462" s="49">
        <v>0</v>
      </c>
      <c r="AH462" s="18">
        <v>0</v>
      </c>
      <c r="AI462" s="18" t="s">
        <v>68</v>
      </c>
      <c r="AJ462" s="18" t="s">
        <v>68</v>
      </c>
      <c r="AK462" s="18" t="s">
        <v>68</v>
      </c>
      <c r="AL462" s="18" t="s">
        <v>68</v>
      </c>
      <c r="AM462" s="18" t="s">
        <v>68</v>
      </c>
      <c r="AN462" s="18">
        <v>0</v>
      </c>
      <c r="AO462" s="18">
        <v>0</v>
      </c>
    </row>
    <row r="463" spans="1:41" x14ac:dyDescent="0.25">
      <c r="A463" s="118">
        <v>459</v>
      </c>
      <c r="B463" s="118">
        <v>2</v>
      </c>
      <c r="C463" s="118">
        <v>2</v>
      </c>
      <c r="D463" s="118">
        <v>3</v>
      </c>
      <c r="E463" s="118">
        <v>7</v>
      </c>
      <c r="F463" s="118">
        <v>4</v>
      </c>
      <c r="G463" s="118">
        <v>3</v>
      </c>
      <c r="H463" s="118">
        <v>3</v>
      </c>
      <c r="I463" s="118" t="s">
        <v>1273</v>
      </c>
      <c r="K463" s="116" t="s">
        <v>2241</v>
      </c>
      <c r="L463" s="18">
        <v>1</v>
      </c>
      <c r="M463" s="18" t="str">
        <f>INDEX(WeatherFiles!$A$14:$A$17,MATCH(Model_Input_Builder!$B463,WeatherFiles!$D$14:$D$17,0),1)</f>
        <v>USA_MT_Kalispell-Glacier.Park.Intl.AP.727790_TMY3</v>
      </c>
      <c r="N463" s="18">
        <v>0</v>
      </c>
      <c r="O463" s="18">
        <v>0</v>
      </c>
      <c r="P463" s="18" t="str">
        <f>INDEX(Above_Ground_Wall_Con!$A$4:$A$19,MATCH(Model_Input_Builder!$C463,Above_Ground_Wall_Con!$D$4:$D$19,0),1)</f>
        <v>Wood-Framed - 2x4 - 16 in OC - R-11 Cavity</v>
      </c>
      <c r="Q463" s="18" t="str">
        <f>INDEX(Ceiling_And_Roof_Con!$A$3:$A$7,MATCH(Model_Input_Builder!$D463,Ceiling_And_Roof_Con!$D$3:$D$7,0),1)</f>
        <v>Attic - R38 Cavity Insulation</v>
      </c>
      <c r="R463" s="18" t="str">
        <f>INDEX(Foundation_And_Floor_Con!$A$4:$A$27,MATCH(Model_Input_Builder!$E463,Foundation_And_Floor_Con!$AI$4:$AI$27,0),1)</f>
        <v>Slab - R5 Perimeter with No Thermal Break</v>
      </c>
      <c r="S463" s="18" t="str">
        <f>INDEX(Windows!$A$4:$A$26,MATCH(Model_Input_Builder!$F463,Windows!$E$4:$E$26,0),1)</f>
        <v>Double, low-e, high SHGC, argon, metal</v>
      </c>
      <c r="T463" s="18">
        <f>INDEX(Windows!$C$4:$C$26,MATCH(Model_Input_Builder!$F463,Windows!$E$4:$E$26,0),1)</f>
        <v>0.65</v>
      </c>
      <c r="U463" s="18">
        <f>INDEX(Windows!$D$4:$D$26,MATCH(Model_Input_Builder!$F463,Windows!$E$4:$E$26,0),1)</f>
        <v>0.57999999999999996</v>
      </c>
      <c r="V463" s="18" t="s">
        <v>278</v>
      </c>
      <c r="W463" s="18" t="s">
        <v>278</v>
      </c>
      <c r="X463" s="18" t="s">
        <v>347</v>
      </c>
      <c r="Y463" s="18" t="s">
        <v>33</v>
      </c>
      <c r="Z463" s="18" t="s">
        <v>34</v>
      </c>
      <c r="AA463" s="93">
        <f>INDEX(Duct_Leakage!$A$3:$A$6,MATCH(Model_Input_Builder!$G463,Duct_Leakage!$E$3:$E$6,0),1)</f>
        <v>0.127</v>
      </c>
      <c r="AB463" s="93">
        <f>INDEX(Duct_Leakage!$B$3:$B$6,MATCH(Model_Input_Builder!$G463,Duct_Leakage!$E$3:$E$6,0),1)</f>
        <v>6.3E-2</v>
      </c>
      <c r="AC463" s="18">
        <v>30</v>
      </c>
      <c r="AD463" s="18">
        <v>30</v>
      </c>
      <c r="AE463" s="18" t="s">
        <v>68</v>
      </c>
      <c r="AF463" s="18" t="s">
        <v>36</v>
      </c>
      <c r="AG463" s="49">
        <v>0</v>
      </c>
      <c r="AH463" s="18">
        <v>0</v>
      </c>
      <c r="AI463" s="18" t="s">
        <v>68</v>
      </c>
      <c r="AJ463" s="18" t="s">
        <v>68</v>
      </c>
      <c r="AK463" s="18" t="s">
        <v>68</v>
      </c>
      <c r="AL463" s="18" t="s">
        <v>68</v>
      </c>
      <c r="AM463" s="18" t="s">
        <v>68</v>
      </c>
      <c r="AN463" s="18">
        <v>0</v>
      </c>
      <c r="AO463" s="18">
        <v>0</v>
      </c>
    </row>
    <row r="464" spans="1:41" x14ac:dyDescent="0.25">
      <c r="A464" s="118">
        <v>460</v>
      </c>
      <c r="B464" s="118">
        <v>3</v>
      </c>
      <c r="C464" s="118">
        <v>5</v>
      </c>
      <c r="D464" s="118">
        <v>3</v>
      </c>
      <c r="E464" s="118">
        <v>12</v>
      </c>
      <c r="F464" s="118">
        <v>10</v>
      </c>
      <c r="G464" s="118">
        <v>4</v>
      </c>
      <c r="H464" s="118">
        <v>3</v>
      </c>
      <c r="I464" s="118" t="s">
        <v>1274</v>
      </c>
      <c r="K464" s="116" t="s">
        <v>2242</v>
      </c>
      <c r="L464" s="18">
        <v>1</v>
      </c>
      <c r="M464" s="18" t="str">
        <f>INDEX(WeatherFiles!$A$14:$A$17,MATCH(Model_Input_Builder!$B464,WeatherFiles!$D$14:$D$17,0),1)</f>
        <v>USA_WA_Seattle-Tacoma.Intl.AP.727930_TMY3</v>
      </c>
      <c r="N464" s="18">
        <v>0</v>
      </c>
      <c r="O464" s="18">
        <v>0</v>
      </c>
      <c r="P464" s="18" t="str">
        <f>INDEX(Above_Ground_Wall_Con!$A$4:$A$19,MATCH(Model_Input_Builder!$C464,Above_Ground_Wall_Con!$D$4:$D$19,0),1)</f>
        <v>Wood-Framed - 2x6 - 16 in OC - R-19 Cavity</v>
      </c>
      <c r="Q464" s="18" t="str">
        <f>INDEX(Ceiling_And_Roof_Con!$A$3:$A$7,MATCH(Model_Input_Builder!$D464,Ceiling_And_Roof_Con!$D$3:$D$7,0),1)</f>
        <v>Attic - R38 Cavity Insulation</v>
      </c>
      <c r="R464" s="18" t="str">
        <f>INDEX(Foundation_And_Floor_Con!$A$4:$A$27,MATCH(Model_Input_Builder!$E464,Foundation_And_Floor_Con!$AI$4:$AI$27,0),1)</f>
        <v>Heated Basement - R5 Exterior Insulation</v>
      </c>
      <c r="S464" s="18" t="str">
        <f>INDEX(Windows!$A$4:$A$26,MATCH(Model_Input_Builder!$F464,Windows!$E$4:$E$26,0),1)</f>
        <v>Double, low-e, medium SHGC, argon, metal, TB</v>
      </c>
      <c r="T464" s="18">
        <f>INDEX(Windows!$C$4:$C$26,MATCH(Model_Input_Builder!$F464,Windows!$E$4:$E$26,0),1)</f>
        <v>0.42</v>
      </c>
      <c r="U464" s="18">
        <f>INDEX(Windows!$D$4:$D$26,MATCH(Model_Input_Builder!$F464,Windows!$E$4:$E$26,0),1)</f>
        <v>0.35</v>
      </c>
      <c r="V464" s="18" t="s">
        <v>278</v>
      </c>
      <c r="W464" s="18" t="s">
        <v>278</v>
      </c>
      <c r="X464" s="18" t="s">
        <v>347</v>
      </c>
      <c r="Y464" s="18" t="s">
        <v>33</v>
      </c>
      <c r="Z464" s="18" t="s">
        <v>34</v>
      </c>
      <c r="AA464" s="93">
        <f>INDEX(Duct_Leakage!$A$3:$A$6,MATCH(Model_Input_Builder!$G464,Duct_Leakage!$E$3:$E$6,0),1)</f>
        <v>0.18</v>
      </c>
      <c r="AB464" s="93">
        <f>INDEX(Duct_Leakage!$B$3:$B$6,MATCH(Model_Input_Builder!$G464,Duct_Leakage!$E$3:$E$6,0),1)</f>
        <v>0.09</v>
      </c>
      <c r="AC464" s="18">
        <v>30</v>
      </c>
      <c r="AD464" s="18">
        <v>30</v>
      </c>
      <c r="AE464" s="18" t="s">
        <v>68</v>
      </c>
      <c r="AF464" s="18" t="s">
        <v>36</v>
      </c>
      <c r="AG464" s="49">
        <v>0</v>
      </c>
      <c r="AH464" s="18">
        <v>0</v>
      </c>
      <c r="AI464" s="18" t="s">
        <v>68</v>
      </c>
      <c r="AJ464" s="18" t="s">
        <v>68</v>
      </c>
      <c r="AK464" s="18" t="s">
        <v>68</v>
      </c>
      <c r="AL464" s="18" t="s">
        <v>68</v>
      </c>
      <c r="AM464" s="18" t="s">
        <v>68</v>
      </c>
      <c r="AN464" s="18">
        <v>0</v>
      </c>
      <c r="AO464" s="18">
        <v>0</v>
      </c>
    </row>
    <row r="465" spans="1:41" x14ac:dyDescent="0.25">
      <c r="A465" s="118">
        <v>461</v>
      </c>
      <c r="B465" s="118">
        <v>3</v>
      </c>
      <c r="C465" s="118">
        <v>2</v>
      </c>
      <c r="D465" s="118">
        <v>3</v>
      </c>
      <c r="E465" s="118">
        <v>8</v>
      </c>
      <c r="F465" s="118">
        <v>2</v>
      </c>
      <c r="G465" s="118">
        <v>3</v>
      </c>
      <c r="H465" s="118">
        <v>1</v>
      </c>
      <c r="I465" s="118" t="s">
        <v>1275</v>
      </c>
      <c r="K465" s="116" t="s">
        <v>2243</v>
      </c>
      <c r="L465" s="18">
        <v>1</v>
      </c>
      <c r="M465" s="18" t="str">
        <f>INDEX(WeatherFiles!$A$14:$A$17,MATCH(Model_Input_Builder!$B465,WeatherFiles!$D$14:$D$17,0),1)</f>
        <v>USA_WA_Seattle-Tacoma.Intl.AP.727930_TMY3</v>
      </c>
      <c r="N465" s="18">
        <v>0</v>
      </c>
      <c r="O465" s="18">
        <v>0</v>
      </c>
      <c r="P465" s="18" t="str">
        <f>INDEX(Above_Ground_Wall_Con!$A$4:$A$19,MATCH(Model_Input_Builder!$C465,Above_Ground_Wall_Con!$D$4:$D$19,0),1)</f>
        <v>Wood-Framed - 2x4 - 16 in OC - R-11 Cavity</v>
      </c>
      <c r="Q465" s="18" t="str">
        <f>INDEX(Ceiling_And_Roof_Con!$A$3:$A$7,MATCH(Model_Input_Builder!$D465,Ceiling_And_Roof_Con!$D$3:$D$7,0),1)</f>
        <v>Attic - R38 Cavity Insulation</v>
      </c>
      <c r="R465" s="18" t="str">
        <f>INDEX(Foundation_And_Floor_Con!$A$4:$A$27,MATCH(Model_Input_Builder!$E465,Foundation_And_Floor_Con!$AI$4:$AI$27,0),1)</f>
        <v>Slab - R5 Under Full Slab with R5 Thermal Break</v>
      </c>
      <c r="S465" s="18" t="str">
        <f>INDEX(Windows!$A$4:$A$26,MATCH(Model_Input_Builder!$F465,Windows!$E$4:$E$26,0),1)</f>
        <v>Double, clear, metal</v>
      </c>
      <c r="T465" s="18">
        <f>INDEX(Windows!$C$4:$C$26,MATCH(Model_Input_Builder!$F465,Windows!$E$4:$E$26,0),1)</f>
        <v>0.83</v>
      </c>
      <c r="U465" s="18">
        <f>INDEX(Windows!$D$4:$D$26,MATCH(Model_Input_Builder!$F465,Windows!$E$4:$E$26,0),1)</f>
        <v>0.65</v>
      </c>
      <c r="V465" s="18" t="s">
        <v>278</v>
      </c>
      <c r="W465" s="18" t="s">
        <v>278</v>
      </c>
      <c r="X465" s="18" t="s">
        <v>347</v>
      </c>
      <c r="Y465" s="18" t="s">
        <v>33</v>
      </c>
      <c r="Z465" s="18" t="s">
        <v>34</v>
      </c>
      <c r="AA465" s="93">
        <f>INDEX(Duct_Leakage!$A$3:$A$6,MATCH(Model_Input_Builder!$G465,Duct_Leakage!$E$3:$E$6,0),1)</f>
        <v>0.127</v>
      </c>
      <c r="AB465" s="93">
        <f>INDEX(Duct_Leakage!$B$3:$B$6,MATCH(Model_Input_Builder!$G465,Duct_Leakage!$E$3:$E$6,0),1)</f>
        <v>6.3E-2</v>
      </c>
      <c r="AC465" s="18">
        <v>30</v>
      </c>
      <c r="AD465" s="18">
        <v>30</v>
      </c>
      <c r="AE465" s="18" t="s">
        <v>68</v>
      </c>
      <c r="AF465" s="18" t="s">
        <v>36</v>
      </c>
      <c r="AG465" s="49">
        <v>0</v>
      </c>
      <c r="AH465" s="18">
        <v>0</v>
      </c>
      <c r="AI465" s="18" t="s">
        <v>68</v>
      </c>
      <c r="AJ465" s="18" t="s">
        <v>68</v>
      </c>
      <c r="AK465" s="18" t="s">
        <v>68</v>
      </c>
      <c r="AL465" s="18" t="s">
        <v>68</v>
      </c>
      <c r="AM465" s="18" t="s">
        <v>68</v>
      </c>
      <c r="AN465" s="18">
        <v>0</v>
      </c>
      <c r="AO465" s="18">
        <v>0</v>
      </c>
    </row>
    <row r="466" spans="1:41" x14ac:dyDescent="0.25">
      <c r="A466" s="118">
        <v>462</v>
      </c>
      <c r="B466" s="118">
        <v>3</v>
      </c>
      <c r="C466" s="118">
        <v>1</v>
      </c>
      <c r="D466" s="118">
        <v>3</v>
      </c>
      <c r="E466" s="118">
        <v>8</v>
      </c>
      <c r="F466" s="118">
        <v>7</v>
      </c>
      <c r="G466" s="118">
        <v>4</v>
      </c>
      <c r="H466" s="118">
        <v>3</v>
      </c>
      <c r="I466" s="118" t="s">
        <v>1276</v>
      </c>
      <c r="K466" s="116" t="s">
        <v>2244</v>
      </c>
      <c r="L466" s="18">
        <v>1</v>
      </c>
      <c r="M466" s="18" t="str">
        <f>INDEX(WeatherFiles!$A$14:$A$17,MATCH(Model_Input_Builder!$B466,WeatherFiles!$D$14:$D$17,0),1)</f>
        <v>USA_WA_Seattle-Tacoma.Intl.AP.727930_TMY3</v>
      </c>
      <c r="N466" s="18">
        <v>0</v>
      </c>
      <c r="O466" s="18">
        <v>0</v>
      </c>
      <c r="P466" s="18" t="str">
        <f>INDEX(Above_Ground_Wall_Con!$A$4:$A$19,MATCH(Model_Input_Builder!$C466,Above_Ground_Wall_Con!$D$4:$D$19,0),1)</f>
        <v>Wood-Framed - 2x4 - 16 in OC - R-0 Cavity</v>
      </c>
      <c r="Q466" s="18" t="str">
        <f>INDEX(Ceiling_And_Roof_Con!$A$3:$A$7,MATCH(Model_Input_Builder!$D466,Ceiling_And_Roof_Con!$D$3:$D$7,0),1)</f>
        <v>Attic - R38 Cavity Insulation</v>
      </c>
      <c r="R466" s="18" t="str">
        <f>INDEX(Foundation_And_Floor_Con!$A$4:$A$27,MATCH(Model_Input_Builder!$E466,Foundation_And_Floor_Con!$AI$4:$AI$27,0),1)</f>
        <v>Slab - R5 Under Full Slab with R5 Thermal Break</v>
      </c>
      <c r="S466" s="18" t="str">
        <f>INDEX(Windows!$A$4:$A$26,MATCH(Model_Input_Builder!$F466,Windows!$E$4:$E$26,0),1)</f>
        <v>Double, clear, metal, TB</v>
      </c>
      <c r="T466" s="18">
        <f>INDEX(Windows!$C$4:$C$26,MATCH(Model_Input_Builder!$F466,Windows!$E$4:$E$26,0),1)</f>
        <v>0.6</v>
      </c>
      <c r="U466" s="18">
        <f>INDEX(Windows!$D$4:$D$26,MATCH(Model_Input_Builder!$F466,Windows!$E$4:$E$26,0),1)</f>
        <v>0.62</v>
      </c>
      <c r="V466" s="18" t="s">
        <v>278</v>
      </c>
      <c r="W466" s="18" t="s">
        <v>278</v>
      </c>
      <c r="X466" s="18" t="s">
        <v>347</v>
      </c>
      <c r="Y466" s="18" t="s">
        <v>33</v>
      </c>
      <c r="Z466" s="18" t="s">
        <v>34</v>
      </c>
      <c r="AA466" s="93">
        <f>INDEX(Duct_Leakage!$A$3:$A$6,MATCH(Model_Input_Builder!$G466,Duct_Leakage!$E$3:$E$6,0),1)</f>
        <v>0.18</v>
      </c>
      <c r="AB466" s="93">
        <f>INDEX(Duct_Leakage!$B$3:$B$6,MATCH(Model_Input_Builder!$G466,Duct_Leakage!$E$3:$E$6,0),1)</f>
        <v>0.09</v>
      </c>
      <c r="AC466" s="18">
        <v>30</v>
      </c>
      <c r="AD466" s="18">
        <v>30</v>
      </c>
      <c r="AE466" s="18" t="s">
        <v>68</v>
      </c>
      <c r="AF466" s="18" t="s">
        <v>36</v>
      </c>
      <c r="AG466" s="49">
        <v>0</v>
      </c>
      <c r="AH466" s="18">
        <v>0</v>
      </c>
      <c r="AI466" s="18" t="s">
        <v>68</v>
      </c>
      <c r="AJ466" s="18" t="s">
        <v>68</v>
      </c>
      <c r="AK466" s="18" t="s">
        <v>68</v>
      </c>
      <c r="AL466" s="18" t="s">
        <v>68</v>
      </c>
      <c r="AM466" s="18" t="s">
        <v>68</v>
      </c>
      <c r="AN466" s="18">
        <v>0</v>
      </c>
      <c r="AO466" s="18">
        <v>0</v>
      </c>
    </row>
    <row r="467" spans="1:41" x14ac:dyDescent="0.25">
      <c r="A467" s="118">
        <v>463</v>
      </c>
      <c r="B467" s="118">
        <v>3</v>
      </c>
      <c r="C467" s="118">
        <v>3</v>
      </c>
      <c r="D467" s="118">
        <v>5</v>
      </c>
      <c r="E467" s="118">
        <v>12</v>
      </c>
      <c r="F467" s="118">
        <v>16</v>
      </c>
      <c r="G467" s="118">
        <v>1</v>
      </c>
      <c r="H467" s="118">
        <v>2</v>
      </c>
      <c r="I467" s="118" t="s">
        <v>1277</v>
      </c>
      <c r="K467" s="116" t="s">
        <v>2245</v>
      </c>
      <c r="L467" s="18">
        <v>1</v>
      </c>
      <c r="M467" s="18" t="str">
        <f>INDEX(WeatherFiles!$A$14:$A$17,MATCH(Model_Input_Builder!$B467,WeatherFiles!$D$14:$D$17,0),1)</f>
        <v>USA_WA_Seattle-Tacoma.Intl.AP.727930_TMY3</v>
      </c>
      <c r="N467" s="18">
        <v>0</v>
      </c>
      <c r="O467" s="18">
        <v>0</v>
      </c>
      <c r="P467" s="18" t="str">
        <f>INDEX(Above_Ground_Wall_Con!$A$4:$A$19,MATCH(Model_Input_Builder!$C467,Above_Ground_Wall_Con!$D$4:$D$19,0),1)</f>
        <v>Wood-Framed - 2x4 - 16 in OC - R-13 Cavity</v>
      </c>
      <c r="Q467" s="18" t="str">
        <f>INDEX(Ceiling_And_Roof_Con!$A$3:$A$7,MATCH(Model_Input_Builder!$D467,Ceiling_And_Roof_Con!$D$3:$D$7,0),1)</f>
        <v>Attic - R60 Cavity Insulation</v>
      </c>
      <c r="R467" s="18" t="str">
        <f>INDEX(Foundation_And_Floor_Con!$A$4:$A$27,MATCH(Model_Input_Builder!$E467,Foundation_And_Floor_Con!$AI$4:$AI$27,0),1)</f>
        <v>Heated Basement - R5 Exterior Insulation</v>
      </c>
      <c r="S467" s="18" t="str">
        <f>INDEX(Windows!$A$4:$A$26,MATCH(Model_Input_Builder!$F467,Windows!$E$4:$E$26,0),1)</f>
        <v>Double, low-e, medium SHGC, argon, non-metal</v>
      </c>
      <c r="T467" s="18">
        <f>INDEX(Windows!$C$4:$C$26,MATCH(Model_Input_Builder!$F467,Windows!$E$4:$E$26,0),1)</f>
        <v>0.28000000000000003</v>
      </c>
      <c r="U467" s="18">
        <f>INDEX(Windows!$D$4:$D$26,MATCH(Model_Input_Builder!$F467,Windows!$E$4:$E$26,0),1)</f>
        <v>0.31</v>
      </c>
      <c r="V467" s="18" t="s">
        <v>278</v>
      </c>
      <c r="W467" s="18" t="s">
        <v>278</v>
      </c>
      <c r="X467" s="18" t="s">
        <v>347</v>
      </c>
      <c r="Y467" s="18" t="s">
        <v>33</v>
      </c>
      <c r="Z467" s="18" t="s">
        <v>34</v>
      </c>
      <c r="AA467" s="93">
        <f>INDEX(Duct_Leakage!$A$3:$A$6,MATCH(Model_Input_Builder!$G467,Duct_Leakage!$E$3:$E$6,0),1)</f>
        <v>0.03</v>
      </c>
      <c r="AB467" s="93">
        <f>INDEX(Duct_Leakage!$B$3:$B$6,MATCH(Model_Input_Builder!$G467,Duct_Leakage!$E$3:$E$6,0),1)</f>
        <v>1.4999999999999999E-2</v>
      </c>
      <c r="AC467" s="18">
        <v>30</v>
      </c>
      <c r="AD467" s="18">
        <v>30</v>
      </c>
      <c r="AE467" s="18" t="s">
        <v>68</v>
      </c>
      <c r="AF467" s="18" t="s">
        <v>36</v>
      </c>
      <c r="AG467" s="49">
        <v>0</v>
      </c>
      <c r="AH467" s="18">
        <v>0</v>
      </c>
      <c r="AI467" s="18" t="s">
        <v>68</v>
      </c>
      <c r="AJ467" s="18" t="s">
        <v>68</v>
      </c>
      <c r="AK467" s="18" t="s">
        <v>68</v>
      </c>
      <c r="AL467" s="18" t="s">
        <v>68</v>
      </c>
      <c r="AM467" s="18" t="s">
        <v>68</v>
      </c>
      <c r="AN467" s="18">
        <v>0</v>
      </c>
      <c r="AO467" s="18">
        <v>0</v>
      </c>
    </row>
    <row r="468" spans="1:41" x14ac:dyDescent="0.25">
      <c r="A468" s="118">
        <v>464</v>
      </c>
      <c r="B468" s="118">
        <v>3</v>
      </c>
      <c r="C468" s="118">
        <v>6</v>
      </c>
      <c r="D468" s="118">
        <v>1</v>
      </c>
      <c r="E468" s="118">
        <v>11</v>
      </c>
      <c r="F468" s="118">
        <v>7</v>
      </c>
      <c r="G468" s="118">
        <v>2</v>
      </c>
      <c r="H468" s="118">
        <v>1</v>
      </c>
      <c r="I468" s="118" t="s">
        <v>1278</v>
      </c>
      <c r="K468" s="116" t="s">
        <v>2246</v>
      </c>
      <c r="L468" s="18">
        <v>1</v>
      </c>
      <c r="M468" s="18" t="str">
        <f>INDEX(WeatherFiles!$A$14:$A$17,MATCH(Model_Input_Builder!$B468,WeatherFiles!$D$14:$D$17,0),1)</f>
        <v>USA_WA_Seattle-Tacoma.Intl.AP.727930_TMY3</v>
      </c>
      <c r="N468" s="18">
        <v>0</v>
      </c>
      <c r="O468" s="18">
        <v>0</v>
      </c>
      <c r="P468" s="18" t="str">
        <f>INDEX(Above_Ground_Wall_Con!$A$4:$A$19,MATCH(Model_Input_Builder!$C468,Above_Ground_Wall_Con!$D$4:$D$19,0),1)</f>
        <v>Wood-Framed - 2x6 - 16 in OC - R-21 Cavity</v>
      </c>
      <c r="Q468" s="18" t="str">
        <f>INDEX(Ceiling_And_Roof_Con!$A$3:$A$7,MATCH(Model_Input_Builder!$D468,Ceiling_And_Roof_Con!$D$3:$D$7,0),1)</f>
        <v>Attic - R0 Cavity Insulation</v>
      </c>
      <c r="R468" s="18" t="str">
        <f>INDEX(Foundation_And_Floor_Con!$A$4:$A$27,MATCH(Model_Input_Builder!$E468,Foundation_And_Floor_Con!$AI$4:$AI$27,0),1)</f>
        <v>Heated Basement - Uninsulated</v>
      </c>
      <c r="S468" s="18" t="str">
        <f>INDEX(Windows!$A$4:$A$26,MATCH(Model_Input_Builder!$F468,Windows!$E$4:$E$26,0),1)</f>
        <v>Double, clear, metal, TB</v>
      </c>
      <c r="T468" s="18">
        <f>INDEX(Windows!$C$4:$C$26,MATCH(Model_Input_Builder!$F468,Windows!$E$4:$E$26,0),1)</f>
        <v>0.6</v>
      </c>
      <c r="U468" s="18">
        <f>INDEX(Windows!$D$4:$D$26,MATCH(Model_Input_Builder!$F468,Windows!$E$4:$E$26,0),1)</f>
        <v>0.62</v>
      </c>
      <c r="V468" s="18" t="s">
        <v>278</v>
      </c>
      <c r="W468" s="18" t="s">
        <v>278</v>
      </c>
      <c r="X468" s="18" t="s">
        <v>347</v>
      </c>
      <c r="Y468" s="18" t="s">
        <v>33</v>
      </c>
      <c r="Z468" s="18" t="s">
        <v>34</v>
      </c>
      <c r="AA468" s="93">
        <f>INDEX(Duct_Leakage!$A$3:$A$6,MATCH(Model_Input_Builder!$G468,Duct_Leakage!$E$3:$E$6,0),1)</f>
        <v>0.06</v>
      </c>
      <c r="AB468" s="93">
        <f>INDEX(Duct_Leakage!$B$3:$B$6,MATCH(Model_Input_Builder!$G468,Duct_Leakage!$E$3:$E$6,0),1)</f>
        <v>0.03</v>
      </c>
      <c r="AC468" s="18">
        <v>30</v>
      </c>
      <c r="AD468" s="18">
        <v>30</v>
      </c>
      <c r="AE468" s="18" t="s">
        <v>68</v>
      </c>
      <c r="AF468" s="18" t="s">
        <v>36</v>
      </c>
      <c r="AG468" s="49">
        <v>0</v>
      </c>
      <c r="AH468" s="18">
        <v>0</v>
      </c>
      <c r="AI468" s="18" t="s">
        <v>68</v>
      </c>
      <c r="AJ468" s="18" t="s">
        <v>68</v>
      </c>
      <c r="AK468" s="18" t="s">
        <v>68</v>
      </c>
      <c r="AL468" s="18" t="s">
        <v>68</v>
      </c>
      <c r="AM468" s="18" t="s">
        <v>68</v>
      </c>
      <c r="AN468" s="18">
        <v>0</v>
      </c>
      <c r="AO468" s="18">
        <v>0</v>
      </c>
    </row>
    <row r="469" spans="1:41" x14ac:dyDescent="0.25">
      <c r="A469" s="118">
        <v>465</v>
      </c>
      <c r="B469" s="118">
        <v>2</v>
      </c>
      <c r="C469" s="118">
        <v>1</v>
      </c>
      <c r="D469" s="118">
        <v>3</v>
      </c>
      <c r="E469" s="118">
        <v>6</v>
      </c>
      <c r="F469" s="118">
        <v>6</v>
      </c>
      <c r="G469" s="118">
        <v>4</v>
      </c>
      <c r="H469" s="118">
        <v>4</v>
      </c>
      <c r="I469" s="118" t="s">
        <v>1279</v>
      </c>
      <c r="K469" s="116" t="s">
        <v>2247</v>
      </c>
      <c r="L469" s="18">
        <v>1</v>
      </c>
      <c r="M469" s="18" t="str">
        <f>INDEX(WeatherFiles!$A$14:$A$17,MATCH(Model_Input_Builder!$B469,WeatherFiles!$D$14:$D$17,0),1)</f>
        <v>USA_MT_Kalispell-Glacier.Park.Intl.AP.727790_TMY3</v>
      </c>
      <c r="N469" s="18">
        <v>0</v>
      </c>
      <c r="O469" s="18">
        <v>0</v>
      </c>
      <c r="P469" s="18" t="str">
        <f>INDEX(Above_Ground_Wall_Con!$A$4:$A$19,MATCH(Model_Input_Builder!$C469,Above_Ground_Wall_Con!$D$4:$D$19,0),1)</f>
        <v>Wood-Framed - 2x4 - 16 in OC - R-0 Cavity</v>
      </c>
      <c r="Q469" s="18" t="str">
        <f>INDEX(Ceiling_And_Roof_Con!$A$3:$A$7,MATCH(Model_Input_Builder!$D469,Ceiling_And_Roof_Con!$D$3:$D$7,0),1)</f>
        <v>Attic - R38 Cavity Insulation</v>
      </c>
      <c r="R469" s="18" t="str">
        <f>INDEX(Foundation_And_Floor_Con!$A$4:$A$27,MATCH(Model_Input_Builder!$E469,Foundation_And_Floor_Con!$AI$4:$AI$27,0),1)</f>
        <v>Slab - Uninsulated</v>
      </c>
      <c r="S469" s="18" t="str">
        <f>INDEX(Windows!$A$4:$A$26,MATCH(Model_Input_Builder!$F469,Windows!$E$4:$E$26,0),1)</f>
        <v>Double, low-e, low SHGC, argon, metal</v>
      </c>
      <c r="T469" s="18">
        <f>INDEX(Windows!$C$4:$C$26,MATCH(Model_Input_Builder!$F469,Windows!$E$4:$E$26,0),1)</f>
        <v>0.63</v>
      </c>
      <c r="U469" s="18">
        <f>INDEX(Windows!$D$4:$D$26,MATCH(Model_Input_Builder!$F469,Windows!$E$4:$E$26,0),1)</f>
        <v>0.26</v>
      </c>
      <c r="V469" s="18" t="s">
        <v>278</v>
      </c>
      <c r="W469" s="18" t="s">
        <v>278</v>
      </c>
      <c r="X469" s="18" t="s">
        <v>347</v>
      </c>
      <c r="Y469" s="18" t="s">
        <v>33</v>
      </c>
      <c r="Z469" s="18" t="s">
        <v>34</v>
      </c>
      <c r="AA469" s="93">
        <f>INDEX(Duct_Leakage!$A$3:$A$6,MATCH(Model_Input_Builder!$G469,Duct_Leakage!$E$3:$E$6,0),1)</f>
        <v>0.18</v>
      </c>
      <c r="AB469" s="93">
        <f>INDEX(Duct_Leakage!$B$3:$B$6,MATCH(Model_Input_Builder!$G469,Duct_Leakage!$E$3:$E$6,0),1)</f>
        <v>0.09</v>
      </c>
      <c r="AC469" s="18">
        <v>30</v>
      </c>
      <c r="AD469" s="18">
        <v>30</v>
      </c>
      <c r="AE469" s="18" t="s">
        <v>68</v>
      </c>
      <c r="AF469" s="18" t="s">
        <v>36</v>
      </c>
      <c r="AG469" s="49">
        <v>0</v>
      </c>
      <c r="AH469" s="18">
        <v>0</v>
      </c>
      <c r="AI469" s="18" t="s">
        <v>68</v>
      </c>
      <c r="AJ469" s="18" t="s">
        <v>68</v>
      </c>
      <c r="AK469" s="18" t="s">
        <v>68</v>
      </c>
      <c r="AL469" s="18" t="s">
        <v>68</v>
      </c>
      <c r="AM469" s="18" t="s">
        <v>68</v>
      </c>
      <c r="AN469" s="18">
        <v>0</v>
      </c>
      <c r="AO469" s="18">
        <v>0</v>
      </c>
    </row>
    <row r="470" spans="1:41" x14ac:dyDescent="0.25">
      <c r="A470" s="118">
        <v>466</v>
      </c>
      <c r="B470" s="118">
        <v>4</v>
      </c>
      <c r="C470" s="118">
        <v>1</v>
      </c>
      <c r="D470" s="118">
        <v>2</v>
      </c>
      <c r="E470" s="118">
        <v>2</v>
      </c>
      <c r="F470" s="118">
        <v>20</v>
      </c>
      <c r="G470" s="118">
        <v>1</v>
      </c>
      <c r="H470" s="118">
        <v>3</v>
      </c>
      <c r="I470" s="118" t="s">
        <v>1280</v>
      </c>
      <c r="K470" s="116" t="s">
        <v>2248</v>
      </c>
      <c r="L470" s="18">
        <v>1</v>
      </c>
      <c r="M470" s="18" t="str">
        <f>INDEX(WeatherFiles!$A$14:$A$17,MATCH(Model_Input_Builder!$B470,WeatherFiles!$D$14:$D$17,0),1)</f>
        <v>USA_WA_Spokane.Intl.AP.727850_TMY3</v>
      </c>
      <c r="N470" s="18">
        <v>0</v>
      </c>
      <c r="O470" s="18">
        <v>0</v>
      </c>
      <c r="P470" s="18" t="str">
        <f>INDEX(Above_Ground_Wall_Con!$A$4:$A$19,MATCH(Model_Input_Builder!$C470,Above_Ground_Wall_Con!$D$4:$D$19,0),1)</f>
        <v>Wood-Framed - 2x4 - 16 in OC - R-0 Cavity</v>
      </c>
      <c r="Q470" s="18" t="str">
        <f>INDEX(Ceiling_And_Roof_Con!$A$3:$A$7,MATCH(Model_Input_Builder!$D470,Ceiling_And_Roof_Con!$D$3:$D$7,0),1)</f>
        <v>Attic - R30 Cavity Insulation</v>
      </c>
      <c r="R470" s="18" t="str">
        <f>INDEX(Foundation_And_Floor_Con!$A$4:$A$27,MATCH(Model_Input_Builder!$E470,Foundation_And_Floor_Con!$AI$4:$AI$27,0),1)</f>
        <v>Vented Crawlspace - R13 Cavity Insulation</v>
      </c>
      <c r="S470" s="18" t="str">
        <f>INDEX(Windows!$A$4:$A$26,MATCH(Model_Input_Builder!$F470,Windows!$E$4:$E$26,0),1)</f>
        <v>Triple, low-e, low SHGC, argon, non-metal</v>
      </c>
      <c r="T470" s="18">
        <f>INDEX(Windows!$C$4:$C$26,MATCH(Model_Input_Builder!$F470,Windows!$E$4:$E$26,0),1)</f>
        <v>0.19</v>
      </c>
      <c r="U470" s="18">
        <f>INDEX(Windows!$D$4:$D$26,MATCH(Model_Input_Builder!$F470,Windows!$E$4:$E$26,0),1)</f>
        <v>0.18</v>
      </c>
      <c r="V470" s="18" t="s">
        <v>278</v>
      </c>
      <c r="W470" s="18" t="s">
        <v>278</v>
      </c>
      <c r="X470" s="18" t="s">
        <v>347</v>
      </c>
      <c r="Y470" s="18" t="s">
        <v>33</v>
      </c>
      <c r="Z470" s="18" t="s">
        <v>34</v>
      </c>
      <c r="AA470" s="93">
        <f>INDEX(Duct_Leakage!$A$3:$A$6,MATCH(Model_Input_Builder!$G470,Duct_Leakage!$E$3:$E$6,0),1)</f>
        <v>0.03</v>
      </c>
      <c r="AB470" s="93">
        <f>INDEX(Duct_Leakage!$B$3:$B$6,MATCH(Model_Input_Builder!$G470,Duct_Leakage!$E$3:$E$6,0),1)</f>
        <v>1.4999999999999999E-2</v>
      </c>
      <c r="AC470" s="18">
        <v>30</v>
      </c>
      <c r="AD470" s="18">
        <v>30</v>
      </c>
      <c r="AE470" s="18" t="s">
        <v>68</v>
      </c>
      <c r="AF470" s="18" t="s">
        <v>36</v>
      </c>
      <c r="AG470" s="49">
        <v>0</v>
      </c>
      <c r="AH470" s="18">
        <v>0</v>
      </c>
      <c r="AI470" s="18" t="s">
        <v>68</v>
      </c>
      <c r="AJ470" s="18" t="s">
        <v>68</v>
      </c>
      <c r="AK470" s="18" t="s">
        <v>68</v>
      </c>
      <c r="AL470" s="18" t="s">
        <v>68</v>
      </c>
      <c r="AM470" s="18" t="s">
        <v>68</v>
      </c>
      <c r="AN470" s="18">
        <v>0</v>
      </c>
      <c r="AO470" s="18">
        <v>0</v>
      </c>
    </row>
    <row r="471" spans="1:41" x14ac:dyDescent="0.25">
      <c r="A471" s="118">
        <v>467</v>
      </c>
      <c r="B471" s="118">
        <v>4</v>
      </c>
      <c r="C471" s="118">
        <v>2</v>
      </c>
      <c r="D471" s="118">
        <v>3</v>
      </c>
      <c r="E471" s="118">
        <v>5</v>
      </c>
      <c r="F471" s="118">
        <v>14</v>
      </c>
      <c r="G471" s="118">
        <v>3</v>
      </c>
      <c r="H471" s="118">
        <v>3</v>
      </c>
      <c r="I471" s="118" t="s">
        <v>1281</v>
      </c>
      <c r="K471" s="116" t="s">
        <v>2249</v>
      </c>
      <c r="L471" s="18">
        <v>1</v>
      </c>
      <c r="M471" s="18" t="str">
        <f>INDEX(WeatherFiles!$A$14:$A$17,MATCH(Model_Input_Builder!$B471,WeatherFiles!$D$14:$D$17,0),1)</f>
        <v>USA_WA_Spokane.Intl.AP.727850_TMY3</v>
      </c>
      <c r="N471" s="18">
        <v>0</v>
      </c>
      <c r="O471" s="18">
        <v>0</v>
      </c>
      <c r="P471" s="18" t="str">
        <f>INDEX(Above_Ground_Wall_Con!$A$4:$A$19,MATCH(Model_Input_Builder!$C471,Above_Ground_Wall_Con!$D$4:$D$19,0),1)</f>
        <v>Wood-Framed - 2x4 - 16 in OC - R-11 Cavity</v>
      </c>
      <c r="Q471" s="18" t="str">
        <f>INDEX(Ceiling_And_Roof_Con!$A$3:$A$7,MATCH(Model_Input_Builder!$D471,Ceiling_And_Roof_Con!$D$3:$D$7,0),1)</f>
        <v>Attic - R38 Cavity Insulation</v>
      </c>
      <c r="R471" s="18" t="str">
        <f>INDEX(Foundation_And_Floor_Con!$A$4:$A$27,MATCH(Model_Input_Builder!$E471,Foundation_And_Floor_Con!$AI$4:$AI$27,0),1)</f>
        <v>Vented Crawlspace - R38 Cavity Insulation</v>
      </c>
      <c r="S471" s="18" t="str">
        <f>INDEX(Windows!$A$4:$A$26,MATCH(Model_Input_Builder!$F471,Windows!$E$4:$E$26,0),1)</f>
        <v>Double, tint, non-metal</v>
      </c>
      <c r="T471" s="18">
        <f>INDEX(Windows!$C$4:$C$26,MATCH(Model_Input_Builder!$F471,Windows!$E$4:$E$26,0),1)</f>
        <v>0.52</v>
      </c>
      <c r="U471" s="18">
        <f>INDEX(Windows!$D$4:$D$26,MATCH(Model_Input_Builder!$F471,Windows!$E$4:$E$26,0),1)</f>
        <v>0.47</v>
      </c>
      <c r="V471" s="18" t="s">
        <v>278</v>
      </c>
      <c r="W471" s="18" t="s">
        <v>278</v>
      </c>
      <c r="X471" s="18" t="s">
        <v>347</v>
      </c>
      <c r="Y471" s="18" t="s">
        <v>33</v>
      </c>
      <c r="Z471" s="18" t="s">
        <v>34</v>
      </c>
      <c r="AA471" s="93">
        <f>INDEX(Duct_Leakage!$A$3:$A$6,MATCH(Model_Input_Builder!$G471,Duct_Leakage!$E$3:$E$6,0),1)</f>
        <v>0.127</v>
      </c>
      <c r="AB471" s="93">
        <f>INDEX(Duct_Leakage!$B$3:$B$6,MATCH(Model_Input_Builder!$G471,Duct_Leakage!$E$3:$E$6,0),1)</f>
        <v>6.3E-2</v>
      </c>
      <c r="AC471" s="18">
        <v>30</v>
      </c>
      <c r="AD471" s="18">
        <v>30</v>
      </c>
      <c r="AE471" s="18" t="s">
        <v>68</v>
      </c>
      <c r="AF471" s="18" t="s">
        <v>36</v>
      </c>
      <c r="AG471" s="49">
        <v>0</v>
      </c>
      <c r="AH471" s="18">
        <v>0</v>
      </c>
      <c r="AI471" s="18" t="s">
        <v>68</v>
      </c>
      <c r="AJ471" s="18" t="s">
        <v>68</v>
      </c>
      <c r="AK471" s="18" t="s">
        <v>68</v>
      </c>
      <c r="AL471" s="18" t="s">
        <v>68</v>
      </c>
      <c r="AM471" s="18" t="s">
        <v>68</v>
      </c>
      <c r="AN471" s="18">
        <v>0</v>
      </c>
      <c r="AO471" s="18">
        <v>0</v>
      </c>
    </row>
    <row r="472" spans="1:41" x14ac:dyDescent="0.25">
      <c r="A472" s="118">
        <v>468</v>
      </c>
      <c r="B472" s="118">
        <v>4</v>
      </c>
      <c r="C472" s="118">
        <v>1</v>
      </c>
      <c r="D472" s="118">
        <v>3</v>
      </c>
      <c r="E472" s="118">
        <v>17</v>
      </c>
      <c r="F472" s="118">
        <v>4</v>
      </c>
      <c r="G472" s="118">
        <v>1</v>
      </c>
      <c r="H472" s="118">
        <v>1</v>
      </c>
      <c r="I472" s="118" t="s">
        <v>1282</v>
      </c>
      <c r="K472" s="116" t="s">
        <v>2250</v>
      </c>
      <c r="L472" s="18">
        <v>1</v>
      </c>
      <c r="M472" s="18" t="str">
        <f>INDEX(WeatherFiles!$A$14:$A$17,MATCH(Model_Input_Builder!$B472,WeatherFiles!$D$14:$D$17,0),1)</f>
        <v>USA_WA_Spokane.Intl.AP.727850_TMY3</v>
      </c>
      <c r="N472" s="18">
        <v>0</v>
      </c>
      <c r="O472" s="18">
        <v>0</v>
      </c>
      <c r="P472" s="18" t="str">
        <f>INDEX(Above_Ground_Wall_Con!$A$4:$A$19,MATCH(Model_Input_Builder!$C472,Above_Ground_Wall_Con!$D$4:$D$19,0),1)</f>
        <v>Wood-Framed - 2x4 - 16 in OC - R-0 Cavity</v>
      </c>
      <c r="Q472" s="18" t="str">
        <f>INDEX(Ceiling_And_Roof_Con!$A$3:$A$7,MATCH(Model_Input_Builder!$D472,Ceiling_And_Roof_Con!$D$3:$D$7,0),1)</f>
        <v>Attic - R38 Cavity Insulation</v>
      </c>
      <c r="R472" s="18" t="str">
        <f>INDEX(Foundation_And_Floor_Con!$A$4:$A$27,MATCH(Model_Input_Builder!$E472,Foundation_And_Floor_Con!$AI$4:$AI$27,0),1)</f>
        <v>Unheated Basement - R19 Cavity Insulation</v>
      </c>
      <c r="S472" s="18" t="str">
        <f>INDEX(Windows!$A$4:$A$26,MATCH(Model_Input_Builder!$F472,Windows!$E$4:$E$26,0),1)</f>
        <v>Double, low-e, high SHGC, argon, metal</v>
      </c>
      <c r="T472" s="18">
        <f>INDEX(Windows!$C$4:$C$26,MATCH(Model_Input_Builder!$F472,Windows!$E$4:$E$26,0),1)</f>
        <v>0.65</v>
      </c>
      <c r="U472" s="18">
        <f>INDEX(Windows!$D$4:$D$26,MATCH(Model_Input_Builder!$F472,Windows!$E$4:$E$26,0),1)</f>
        <v>0.57999999999999996</v>
      </c>
      <c r="V472" s="18" t="s">
        <v>278</v>
      </c>
      <c r="W472" s="18" t="s">
        <v>278</v>
      </c>
      <c r="X472" s="18" t="s">
        <v>347</v>
      </c>
      <c r="Y472" s="18" t="s">
        <v>33</v>
      </c>
      <c r="Z472" s="18" t="s">
        <v>34</v>
      </c>
      <c r="AA472" s="93">
        <f>INDEX(Duct_Leakage!$A$3:$A$6,MATCH(Model_Input_Builder!$G472,Duct_Leakage!$E$3:$E$6,0),1)</f>
        <v>0.03</v>
      </c>
      <c r="AB472" s="93">
        <f>INDEX(Duct_Leakage!$B$3:$B$6,MATCH(Model_Input_Builder!$G472,Duct_Leakage!$E$3:$E$6,0),1)</f>
        <v>1.4999999999999999E-2</v>
      </c>
      <c r="AC472" s="18">
        <v>30</v>
      </c>
      <c r="AD472" s="18">
        <v>30</v>
      </c>
      <c r="AE472" s="18" t="s">
        <v>68</v>
      </c>
      <c r="AF472" s="18" t="s">
        <v>36</v>
      </c>
      <c r="AG472" s="49">
        <v>0</v>
      </c>
      <c r="AH472" s="18">
        <v>0</v>
      </c>
      <c r="AI472" s="18" t="s">
        <v>68</v>
      </c>
      <c r="AJ472" s="18" t="s">
        <v>68</v>
      </c>
      <c r="AK472" s="18" t="s">
        <v>68</v>
      </c>
      <c r="AL472" s="18" t="s">
        <v>68</v>
      </c>
      <c r="AM472" s="18" t="s">
        <v>68</v>
      </c>
      <c r="AN472" s="18">
        <v>0</v>
      </c>
      <c r="AO472" s="18">
        <v>0</v>
      </c>
    </row>
    <row r="473" spans="1:41" x14ac:dyDescent="0.25">
      <c r="A473" s="118">
        <v>469</v>
      </c>
      <c r="B473" s="118">
        <v>1</v>
      </c>
      <c r="C473" s="118">
        <v>8</v>
      </c>
      <c r="D473" s="118">
        <v>5</v>
      </c>
      <c r="E473" s="118">
        <v>14</v>
      </c>
      <c r="F473" s="118">
        <v>15</v>
      </c>
      <c r="G473" s="118">
        <v>3</v>
      </c>
      <c r="H473" s="118">
        <v>1</v>
      </c>
      <c r="I473" s="118" t="s">
        <v>1283</v>
      </c>
      <c r="K473" s="116" t="s">
        <v>2251</v>
      </c>
      <c r="L473" s="18">
        <v>1</v>
      </c>
      <c r="M473" s="18" t="str">
        <f>INDEX(WeatherFiles!$A$14:$A$17,MATCH(Model_Input_Builder!$B473,WeatherFiles!$D$14:$D$17,0),1)</f>
        <v>USA_ID_Boise.AP-Gowen.Field.ANGB.726810_TMY3</v>
      </c>
      <c r="N473" s="18">
        <v>0</v>
      </c>
      <c r="O473" s="18">
        <v>0</v>
      </c>
      <c r="P473" s="18" t="str">
        <f>INDEX(Above_Ground_Wall_Con!$A$4:$A$19,MATCH(Model_Input_Builder!$C473,Above_Ground_Wall_Con!$D$4:$D$19,0),1)</f>
        <v>Wood-Framed - 2x6 - 24 in OC - R-21 Cavity - R-10 Header</v>
      </c>
      <c r="Q473" s="18" t="str">
        <f>INDEX(Ceiling_And_Roof_Con!$A$3:$A$7,MATCH(Model_Input_Builder!$D473,Ceiling_And_Roof_Con!$D$3:$D$7,0),1)</f>
        <v>Attic - R60 Cavity Insulation</v>
      </c>
      <c r="R473" s="18" t="str">
        <f>INDEX(Foundation_And_Floor_Con!$A$4:$A$27,MATCH(Model_Input_Builder!$E473,Foundation_And_Floor_Con!$AI$4:$AI$27,0),1)</f>
        <v>Heated Basement - R15 Exterior Insulation</v>
      </c>
      <c r="S473" s="18" t="str">
        <f>INDEX(Windows!$A$4:$A$26,MATCH(Model_Input_Builder!$F473,Windows!$E$4:$E$26,0),1)</f>
        <v>Double, low-e, high SHGC, argon, non-metal</v>
      </c>
      <c r="T473" s="18">
        <f>INDEX(Windows!$C$4:$C$26,MATCH(Model_Input_Builder!$F473,Windows!$E$4:$E$26,0),1)</f>
        <v>0.28999999999999998</v>
      </c>
      <c r="U473" s="18">
        <f>INDEX(Windows!$D$4:$D$26,MATCH(Model_Input_Builder!$F473,Windows!$E$4:$E$26,0),1)</f>
        <v>0.5</v>
      </c>
      <c r="V473" s="18" t="s">
        <v>278</v>
      </c>
      <c r="W473" s="18" t="s">
        <v>278</v>
      </c>
      <c r="X473" s="18" t="s">
        <v>347</v>
      </c>
      <c r="Y473" s="18" t="s">
        <v>33</v>
      </c>
      <c r="Z473" s="18" t="s">
        <v>34</v>
      </c>
      <c r="AA473" s="93">
        <f>INDEX(Duct_Leakage!$A$3:$A$6,MATCH(Model_Input_Builder!$G473,Duct_Leakage!$E$3:$E$6,0),1)</f>
        <v>0.127</v>
      </c>
      <c r="AB473" s="93">
        <f>INDEX(Duct_Leakage!$B$3:$B$6,MATCH(Model_Input_Builder!$G473,Duct_Leakage!$E$3:$E$6,0),1)</f>
        <v>6.3E-2</v>
      </c>
      <c r="AC473" s="18">
        <v>30</v>
      </c>
      <c r="AD473" s="18">
        <v>30</v>
      </c>
      <c r="AE473" s="18" t="s">
        <v>68</v>
      </c>
      <c r="AF473" s="18" t="s">
        <v>36</v>
      </c>
      <c r="AG473" s="49">
        <v>0</v>
      </c>
      <c r="AH473" s="18">
        <v>0</v>
      </c>
      <c r="AI473" s="18" t="s">
        <v>68</v>
      </c>
      <c r="AJ473" s="18" t="s">
        <v>68</v>
      </c>
      <c r="AK473" s="18" t="s">
        <v>68</v>
      </c>
      <c r="AL473" s="18" t="s">
        <v>68</v>
      </c>
      <c r="AM473" s="18" t="s">
        <v>68</v>
      </c>
      <c r="AN473" s="18">
        <v>0</v>
      </c>
      <c r="AO473" s="18">
        <v>0</v>
      </c>
    </row>
    <row r="474" spans="1:41" x14ac:dyDescent="0.25">
      <c r="A474" s="118">
        <v>470</v>
      </c>
      <c r="B474" s="118">
        <v>2</v>
      </c>
      <c r="C474" s="118">
        <v>8</v>
      </c>
      <c r="D474" s="118">
        <v>2</v>
      </c>
      <c r="E474" s="118">
        <v>18</v>
      </c>
      <c r="F474" s="118">
        <v>5</v>
      </c>
      <c r="G474" s="118">
        <v>1</v>
      </c>
      <c r="H474" s="118">
        <v>3</v>
      </c>
      <c r="I474" s="118" t="s">
        <v>1284</v>
      </c>
      <c r="K474" s="116" t="s">
        <v>2252</v>
      </c>
      <c r="L474" s="18">
        <v>1</v>
      </c>
      <c r="M474" s="18" t="str">
        <f>INDEX(WeatherFiles!$A$14:$A$17,MATCH(Model_Input_Builder!$B474,WeatherFiles!$D$14:$D$17,0),1)</f>
        <v>USA_MT_Kalispell-Glacier.Park.Intl.AP.727790_TMY3</v>
      </c>
      <c r="N474" s="18">
        <v>0</v>
      </c>
      <c r="O474" s="18">
        <v>0</v>
      </c>
      <c r="P474" s="18" t="str">
        <f>INDEX(Above_Ground_Wall_Con!$A$4:$A$19,MATCH(Model_Input_Builder!$C474,Above_Ground_Wall_Con!$D$4:$D$19,0),1)</f>
        <v>Wood-Framed - 2x6 - 24 in OC - R-21 Cavity - R-10 Header</v>
      </c>
      <c r="Q474" s="18" t="str">
        <f>INDEX(Ceiling_And_Roof_Con!$A$3:$A$7,MATCH(Model_Input_Builder!$D474,Ceiling_And_Roof_Con!$D$3:$D$7,0),1)</f>
        <v>Attic - R30 Cavity Insulation</v>
      </c>
      <c r="R474" s="18" t="str">
        <f>INDEX(Foundation_And_Floor_Con!$A$4:$A$27,MATCH(Model_Input_Builder!$E474,Foundation_And_Floor_Con!$AI$4:$AI$27,0),1)</f>
        <v>Unheated Basement - R30 Cavity Insulation</v>
      </c>
      <c r="S474" s="18" t="str">
        <f>INDEX(Windows!$A$4:$A$26,MATCH(Model_Input_Builder!$F474,Windows!$E$4:$E$26,0),1)</f>
        <v>Double, low-e, medium SHGC, argon, metal</v>
      </c>
      <c r="T474" s="18">
        <f>INDEX(Windows!$C$4:$C$26,MATCH(Model_Input_Builder!$F474,Windows!$E$4:$E$26,0),1)</f>
        <v>0.64</v>
      </c>
      <c r="U474" s="18">
        <f>INDEX(Windows!$D$4:$D$26,MATCH(Model_Input_Builder!$F474,Windows!$E$4:$E$26,0),1)</f>
        <v>0.38</v>
      </c>
      <c r="V474" s="18" t="s">
        <v>278</v>
      </c>
      <c r="W474" s="18" t="s">
        <v>278</v>
      </c>
      <c r="X474" s="18" t="s">
        <v>347</v>
      </c>
      <c r="Y474" s="18" t="s">
        <v>33</v>
      </c>
      <c r="Z474" s="18" t="s">
        <v>34</v>
      </c>
      <c r="AA474" s="93">
        <f>INDEX(Duct_Leakage!$A$3:$A$6,MATCH(Model_Input_Builder!$G474,Duct_Leakage!$E$3:$E$6,0),1)</f>
        <v>0.03</v>
      </c>
      <c r="AB474" s="93">
        <f>INDEX(Duct_Leakage!$B$3:$B$6,MATCH(Model_Input_Builder!$G474,Duct_Leakage!$E$3:$E$6,0),1)</f>
        <v>1.4999999999999999E-2</v>
      </c>
      <c r="AC474" s="18">
        <v>30</v>
      </c>
      <c r="AD474" s="18">
        <v>30</v>
      </c>
      <c r="AE474" s="18" t="s">
        <v>68</v>
      </c>
      <c r="AF474" s="18" t="s">
        <v>36</v>
      </c>
      <c r="AG474" s="49">
        <v>0</v>
      </c>
      <c r="AH474" s="18">
        <v>0</v>
      </c>
      <c r="AI474" s="18" t="s">
        <v>68</v>
      </c>
      <c r="AJ474" s="18" t="s">
        <v>68</v>
      </c>
      <c r="AK474" s="18" t="s">
        <v>68</v>
      </c>
      <c r="AL474" s="18" t="s">
        <v>68</v>
      </c>
      <c r="AM474" s="18" t="s">
        <v>68</v>
      </c>
      <c r="AN474" s="18">
        <v>0</v>
      </c>
      <c r="AO474" s="18">
        <v>0</v>
      </c>
    </row>
    <row r="475" spans="1:41" x14ac:dyDescent="0.25">
      <c r="A475" s="118">
        <v>471</v>
      </c>
      <c r="B475" s="118">
        <v>2</v>
      </c>
      <c r="C475" s="118">
        <v>5</v>
      </c>
      <c r="D475" s="118">
        <v>1</v>
      </c>
      <c r="E475" s="118">
        <v>5</v>
      </c>
      <c r="F475" s="118">
        <v>18</v>
      </c>
      <c r="G475" s="118">
        <v>1</v>
      </c>
      <c r="H475" s="118">
        <v>4</v>
      </c>
      <c r="I475" s="118" t="s">
        <v>1285</v>
      </c>
      <c r="K475" s="116" t="s">
        <v>2253</v>
      </c>
      <c r="L475" s="18">
        <v>1</v>
      </c>
      <c r="M475" s="18" t="str">
        <f>INDEX(WeatherFiles!$A$14:$A$17,MATCH(Model_Input_Builder!$B475,WeatherFiles!$D$14:$D$17,0),1)</f>
        <v>USA_MT_Kalispell-Glacier.Park.Intl.AP.727790_TMY3</v>
      </c>
      <c r="N475" s="18">
        <v>0</v>
      </c>
      <c r="O475" s="18">
        <v>0</v>
      </c>
      <c r="P475" s="18" t="str">
        <f>INDEX(Above_Ground_Wall_Con!$A$4:$A$19,MATCH(Model_Input_Builder!$C475,Above_Ground_Wall_Con!$D$4:$D$19,0),1)</f>
        <v>Wood-Framed - 2x6 - 16 in OC - R-19 Cavity</v>
      </c>
      <c r="Q475" s="18" t="str">
        <f>INDEX(Ceiling_And_Roof_Con!$A$3:$A$7,MATCH(Model_Input_Builder!$D475,Ceiling_And_Roof_Con!$D$3:$D$7,0),1)</f>
        <v>Attic - R0 Cavity Insulation</v>
      </c>
      <c r="R475" s="18" t="str">
        <f>INDEX(Foundation_And_Floor_Con!$A$4:$A$27,MATCH(Model_Input_Builder!$E475,Foundation_And_Floor_Con!$AI$4:$AI$27,0),1)</f>
        <v>Vented Crawlspace - R38 Cavity Insulation</v>
      </c>
      <c r="S475" s="18" t="str">
        <f>INDEX(Windows!$A$4:$A$26,MATCH(Model_Input_Builder!$F475,Windows!$E$4:$E$26,0),1)</f>
        <v>Triple, low-e, high SHGC, argon, non-metal</v>
      </c>
      <c r="T475" s="18">
        <f>INDEX(Windows!$C$4:$C$26,MATCH(Model_Input_Builder!$F475,Windows!$E$4:$E$26,0),1)</f>
        <v>0.2</v>
      </c>
      <c r="U475" s="18">
        <f>INDEX(Windows!$D$4:$D$26,MATCH(Model_Input_Builder!$F475,Windows!$E$4:$E$26,0),1)</f>
        <v>0.41</v>
      </c>
      <c r="V475" s="18" t="s">
        <v>278</v>
      </c>
      <c r="W475" s="18" t="s">
        <v>278</v>
      </c>
      <c r="X475" s="18" t="s">
        <v>347</v>
      </c>
      <c r="Y475" s="18" t="s">
        <v>33</v>
      </c>
      <c r="Z475" s="18" t="s">
        <v>34</v>
      </c>
      <c r="AA475" s="93">
        <f>INDEX(Duct_Leakage!$A$3:$A$6,MATCH(Model_Input_Builder!$G475,Duct_Leakage!$E$3:$E$6,0),1)</f>
        <v>0.03</v>
      </c>
      <c r="AB475" s="93">
        <f>INDEX(Duct_Leakage!$B$3:$B$6,MATCH(Model_Input_Builder!$G475,Duct_Leakage!$E$3:$E$6,0),1)</f>
        <v>1.4999999999999999E-2</v>
      </c>
      <c r="AC475" s="18">
        <v>30</v>
      </c>
      <c r="AD475" s="18">
        <v>30</v>
      </c>
      <c r="AE475" s="18" t="s">
        <v>68</v>
      </c>
      <c r="AF475" s="18" t="s">
        <v>36</v>
      </c>
      <c r="AG475" s="49">
        <v>0</v>
      </c>
      <c r="AH475" s="18">
        <v>0</v>
      </c>
      <c r="AI475" s="18" t="s">
        <v>68</v>
      </c>
      <c r="AJ475" s="18" t="s">
        <v>68</v>
      </c>
      <c r="AK475" s="18" t="s">
        <v>68</v>
      </c>
      <c r="AL475" s="18" t="s">
        <v>68</v>
      </c>
      <c r="AM475" s="18" t="s">
        <v>68</v>
      </c>
      <c r="AN475" s="18">
        <v>0</v>
      </c>
      <c r="AO475" s="18">
        <v>0</v>
      </c>
    </row>
    <row r="476" spans="1:41" x14ac:dyDescent="0.25">
      <c r="A476" s="118">
        <v>472</v>
      </c>
      <c r="B476" s="118">
        <v>4</v>
      </c>
      <c r="C476" s="118">
        <v>4</v>
      </c>
      <c r="D476" s="118">
        <v>5</v>
      </c>
      <c r="E476" s="118">
        <v>13</v>
      </c>
      <c r="F476" s="118">
        <v>18</v>
      </c>
      <c r="G476" s="118">
        <v>3</v>
      </c>
      <c r="H476" s="118">
        <v>2</v>
      </c>
      <c r="I476" s="118" t="s">
        <v>1286</v>
      </c>
      <c r="K476" s="116" t="s">
        <v>2254</v>
      </c>
      <c r="L476" s="18">
        <v>1</v>
      </c>
      <c r="M476" s="18" t="str">
        <f>INDEX(WeatherFiles!$A$14:$A$17,MATCH(Model_Input_Builder!$B476,WeatherFiles!$D$14:$D$17,0),1)</f>
        <v>USA_WA_Spokane.Intl.AP.727850_TMY3</v>
      </c>
      <c r="N476" s="18">
        <v>0</v>
      </c>
      <c r="O476" s="18">
        <v>0</v>
      </c>
      <c r="P476" s="18" t="str">
        <f>INDEX(Above_Ground_Wall_Con!$A$4:$A$19,MATCH(Model_Input_Builder!$C476,Above_Ground_Wall_Con!$D$4:$D$19,0),1)</f>
        <v>Wood-Framed - 2x6 - 16 in OC - R-0 Cavity</v>
      </c>
      <c r="Q476" s="18" t="str">
        <f>INDEX(Ceiling_And_Roof_Con!$A$3:$A$7,MATCH(Model_Input_Builder!$D476,Ceiling_And_Roof_Con!$D$3:$D$7,0),1)</f>
        <v>Attic - R60 Cavity Insulation</v>
      </c>
      <c r="R476" s="18" t="str">
        <f>INDEX(Foundation_And_Floor_Con!$A$4:$A$27,MATCH(Model_Input_Builder!$E476,Foundation_And_Floor_Con!$AI$4:$AI$27,0),1)</f>
        <v>Heated Basement - R10 Exterior Insulation</v>
      </c>
      <c r="S476" s="18" t="str">
        <f>INDEX(Windows!$A$4:$A$26,MATCH(Model_Input_Builder!$F476,Windows!$E$4:$E$26,0),1)</f>
        <v>Triple, low-e, high SHGC, argon, non-metal</v>
      </c>
      <c r="T476" s="18">
        <f>INDEX(Windows!$C$4:$C$26,MATCH(Model_Input_Builder!$F476,Windows!$E$4:$E$26,0),1)</f>
        <v>0.2</v>
      </c>
      <c r="U476" s="18">
        <f>INDEX(Windows!$D$4:$D$26,MATCH(Model_Input_Builder!$F476,Windows!$E$4:$E$26,0),1)</f>
        <v>0.41</v>
      </c>
      <c r="V476" s="18" t="s">
        <v>278</v>
      </c>
      <c r="W476" s="18" t="s">
        <v>278</v>
      </c>
      <c r="X476" s="18" t="s">
        <v>347</v>
      </c>
      <c r="Y476" s="18" t="s">
        <v>33</v>
      </c>
      <c r="Z476" s="18" t="s">
        <v>34</v>
      </c>
      <c r="AA476" s="93">
        <f>INDEX(Duct_Leakage!$A$3:$A$6,MATCH(Model_Input_Builder!$G476,Duct_Leakage!$E$3:$E$6,0),1)</f>
        <v>0.127</v>
      </c>
      <c r="AB476" s="93">
        <f>INDEX(Duct_Leakage!$B$3:$B$6,MATCH(Model_Input_Builder!$G476,Duct_Leakage!$E$3:$E$6,0),1)</f>
        <v>6.3E-2</v>
      </c>
      <c r="AC476" s="18">
        <v>30</v>
      </c>
      <c r="AD476" s="18">
        <v>30</v>
      </c>
      <c r="AE476" s="18" t="s">
        <v>68</v>
      </c>
      <c r="AF476" s="18" t="s">
        <v>36</v>
      </c>
      <c r="AG476" s="49">
        <v>0</v>
      </c>
      <c r="AH476" s="18">
        <v>0</v>
      </c>
      <c r="AI476" s="18" t="s">
        <v>68</v>
      </c>
      <c r="AJ476" s="18" t="s">
        <v>68</v>
      </c>
      <c r="AK476" s="18" t="s">
        <v>68</v>
      </c>
      <c r="AL476" s="18" t="s">
        <v>68</v>
      </c>
      <c r="AM476" s="18" t="s">
        <v>68</v>
      </c>
      <c r="AN476" s="18">
        <v>0</v>
      </c>
      <c r="AO476" s="18">
        <v>0</v>
      </c>
    </row>
    <row r="477" spans="1:41" x14ac:dyDescent="0.25">
      <c r="A477" s="118">
        <v>473</v>
      </c>
      <c r="B477" s="118">
        <v>3</v>
      </c>
      <c r="C477" s="118">
        <v>4</v>
      </c>
      <c r="D477" s="118">
        <v>3</v>
      </c>
      <c r="E477" s="118">
        <v>5</v>
      </c>
      <c r="F477" s="118">
        <v>14</v>
      </c>
      <c r="G477" s="118">
        <v>2</v>
      </c>
      <c r="H477" s="118">
        <v>1</v>
      </c>
      <c r="I477" s="118" t="s">
        <v>1287</v>
      </c>
      <c r="K477" s="116" t="s">
        <v>2255</v>
      </c>
      <c r="L477" s="18">
        <v>1</v>
      </c>
      <c r="M477" s="18" t="str">
        <f>INDEX(WeatherFiles!$A$14:$A$17,MATCH(Model_Input_Builder!$B477,WeatherFiles!$D$14:$D$17,0),1)</f>
        <v>USA_WA_Seattle-Tacoma.Intl.AP.727930_TMY3</v>
      </c>
      <c r="N477" s="18">
        <v>0</v>
      </c>
      <c r="O477" s="18">
        <v>0</v>
      </c>
      <c r="P477" s="18" t="str">
        <f>INDEX(Above_Ground_Wall_Con!$A$4:$A$19,MATCH(Model_Input_Builder!$C477,Above_Ground_Wall_Con!$D$4:$D$19,0),1)</f>
        <v>Wood-Framed - 2x6 - 16 in OC - R-0 Cavity</v>
      </c>
      <c r="Q477" s="18" t="str">
        <f>INDEX(Ceiling_And_Roof_Con!$A$3:$A$7,MATCH(Model_Input_Builder!$D477,Ceiling_And_Roof_Con!$D$3:$D$7,0),1)</f>
        <v>Attic - R38 Cavity Insulation</v>
      </c>
      <c r="R477" s="18" t="str">
        <f>INDEX(Foundation_And_Floor_Con!$A$4:$A$27,MATCH(Model_Input_Builder!$E477,Foundation_And_Floor_Con!$AI$4:$AI$27,0),1)</f>
        <v>Vented Crawlspace - R38 Cavity Insulation</v>
      </c>
      <c r="S477" s="18" t="str">
        <f>INDEX(Windows!$A$4:$A$26,MATCH(Model_Input_Builder!$F477,Windows!$E$4:$E$26,0),1)</f>
        <v>Double, tint, non-metal</v>
      </c>
      <c r="T477" s="18">
        <f>INDEX(Windows!$C$4:$C$26,MATCH(Model_Input_Builder!$F477,Windows!$E$4:$E$26,0),1)</f>
        <v>0.52</v>
      </c>
      <c r="U477" s="18">
        <f>INDEX(Windows!$D$4:$D$26,MATCH(Model_Input_Builder!$F477,Windows!$E$4:$E$26,0),1)</f>
        <v>0.47</v>
      </c>
      <c r="V477" s="18" t="s">
        <v>278</v>
      </c>
      <c r="W477" s="18" t="s">
        <v>278</v>
      </c>
      <c r="X477" s="18" t="s">
        <v>347</v>
      </c>
      <c r="Y477" s="18" t="s">
        <v>33</v>
      </c>
      <c r="Z477" s="18" t="s">
        <v>34</v>
      </c>
      <c r="AA477" s="93">
        <f>INDEX(Duct_Leakage!$A$3:$A$6,MATCH(Model_Input_Builder!$G477,Duct_Leakage!$E$3:$E$6,0),1)</f>
        <v>0.06</v>
      </c>
      <c r="AB477" s="93">
        <f>INDEX(Duct_Leakage!$B$3:$B$6,MATCH(Model_Input_Builder!$G477,Duct_Leakage!$E$3:$E$6,0),1)</f>
        <v>0.03</v>
      </c>
      <c r="AC477" s="18">
        <v>30</v>
      </c>
      <c r="AD477" s="18">
        <v>30</v>
      </c>
      <c r="AE477" s="18" t="s">
        <v>68</v>
      </c>
      <c r="AF477" s="18" t="s">
        <v>36</v>
      </c>
      <c r="AG477" s="49">
        <v>0</v>
      </c>
      <c r="AH477" s="18">
        <v>0</v>
      </c>
      <c r="AI477" s="18" t="s">
        <v>68</v>
      </c>
      <c r="AJ477" s="18" t="s">
        <v>68</v>
      </c>
      <c r="AK477" s="18" t="s">
        <v>68</v>
      </c>
      <c r="AL477" s="18" t="s">
        <v>68</v>
      </c>
      <c r="AM477" s="18" t="s">
        <v>68</v>
      </c>
      <c r="AN477" s="18">
        <v>0</v>
      </c>
      <c r="AO477" s="18">
        <v>0</v>
      </c>
    </row>
    <row r="478" spans="1:41" x14ac:dyDescent="0.25">
      <c r="A478" s="118">
        <v>474</v>
      </c>
      <c r="B478" s="118">
        <v>1</v>
      </c>
      <c r="C478" s="118">
        <v>4</v>
      </c>
      <c r="D478" s="118">
        <v>2</v>
      </c>
      <c r="E478" s="118">
        <v>13</v>
      </c>
      <c r="F478" s="118">
        <v>14</v>
      </c>
      <c r="G478" s="118">
        <v>4</v>
      </c>
      <c r="H478" s="118">
        <v>4</v>
      </c>
      <c r="I478" s="118" t="s">
        <v>1288</v>
      </c>
      <c r="K478" s="116" t="s">
        <v>2256</v>
      </c>
      <c r="L478" s="18">
        <v>1</v>
      </c>
      <c r="M478" s="18" t="str">
        <f>INDEX(WeatherFiles!$A$14:$A$17,MATCH(Model_Input_Builder!$B478,WeatherFiles!$D$14:$D$17,0),1)</f>
        <v>USA_ID_Boise.AP-Gowen.Field.ANGB.726810_TMY3</v>
      </c>
      <c r="N478" s="18">
        <v>0</v>
      </c>
      <c r="O478" s="18">
        <v>0</v>
      </c>
      <c r="P478" s="18" t="str">
        <f>INDEX(Above_Ground_Wall_Con!$A$4:$A$19,MATCH(Model_Input_Builder!$C478,Above_Ground_Wall_Con!$D$4:$D$19,0),1)</f>
        <v>Wood-Framed - 2x6 - 16 in OC - R-0 Cavity</v>
      </c>
      <c r="Q478" s="18" t="str">
        <f>INDEX(Ceiling_And_Roof_Con!$A$3:$A$7,MATCH(Model_Input_Builder!$D478,Ceiling_And_Roof_Con!$D$3:$D$7,0),1)</f>
        <v>Attic - R30 Cavity Insulation</v>
      </c>
      <c r="R478" s="18" t="str">
        <f>INDEX(Foundation_And_Floor_Con!$A$4:$A$27,MATCH(Model_Input_Builder!$E478,Foundation_And_Floor_Con!$AI$4:$AI$27,0),1)</f>
        <v>Heated Basement - R10 Exterior Insulation</v>
      </c>
      <c r="S478" s="18" t="str">
        <f>INDEX(Windows!$A$4:$A$26,MATCH(Model_Input_Builder!$F478,Windows!$E$4:$E$26,0),1)</f>
        <v>Double, tint, non-metal</v>
      </c>
      <c r="T478" s="18">
        <f>INDEX(Windows!$C$4:$C$26,MATCH(Model_Input_Builder!$F478,Windows!$E$4:$E$26,0),1)</f>
        <v>0.52</v>
      </c>
      <c r="U478" s="18">
        <f>INDEX(Windows!$D$4:$D$26,MATCH(Model_Input_Builder!$F478,Windows!$E$4:$E$26,0),1)</f>
        <v>0.47</v>
      </c>
      <c r="V478" s="18" t="s">
        <v>278</v>
      </c>
      <c r="W478" s="18" t="s">
        <v>278</v>
      </c>
      <c r="X478" s="18" t="s">
        <v>347</v>
      </c>
      <c r="Y478" s="18" t="s">
        <v>33</v>
      </c>
      <c r="Z478" s="18" t="s">
        <v>34</v>
      </c>
      <c r="AA478" s="93">
        <f>INDEX(Duct_Leakage!$A$3:$A$6,MATCH(Model_Input_Builder!$G478,Duct_Leakage!$E$3:$E$6,0),1)</f>
        <v>0.18</v>
      </c>
      <c r="AB478" s="93">
        <f>INDEX(Duct_Leakage!$B$3:$B$6,MATCH(Model_Input_Builder!$G478,Duct_Leakage!$E$3:$E$6,0),1)</f>
        <v>0.09</v>
      </c>
      <c r="AC478" s="18">
        <v>30</v>
      </c>
      <c r="AD478" s="18">
        <v>30</v>
      </c>
      <c r="AE478" s="18" t="s">
        <v>68</v>
      </c>
      <c r="AF478" s="18" t="s">
        <v>36</v>
      </c>
      <c r="AG478" s="49">
        <v>0</v>
      </c>
      <c r="AH478" s="18">
        <v>0</v>
      </c>
      <c r="AI478" s="18" t="s">
        <v>68</v>
      </c>
      <c r="AJ478" s="18" t="s">
        <v>68</v>
      </c>
      <c r="AK478" s="18" t="s">
        <v>68</v>
      </c>
      <c r="AL478" s="18" t="s">
        <v>68</v>
      </c>
      <c r="AM478" s="18" t="s">
        <v>68</v>
      </c>
      <c r="AN478" s="18">
        <v>0</v>
      </c>
      <c r="AO478" s="18">
        <v>0</v>
      </c>
    </row>
    <row r="479" spans="1:41" x14ac:dyDescent="0.25">
      <c r="A479" s="118">
        <v>475</v>
      </c>
      <c r="B479" s="118">
        <v>1</v>
      </c>
      <c r="C479" s="118">
        <v>6</v>
      </c>
      <c r="D479" s="118">
        <v>1</v>
      </c>
      <c r="E479" s="118">
        <v>14</v>
      </c>
      <c r="F479" s="118">
        <v>1</v>
      </c>
      <c r="G479" s="118">
        <v>1</v>
      </c>
      <c r="H479" s="118">
        <v>1</v>
      </c>
      <c r="I479" s="118" t="s">
        <v>1289</v>
      </c>
      <c r="K479" s="116" t="s">
        <v>2257</v>
      </c>
      <c r="L479" s="18">
        <v>1</v>
      </c>
      <c r="M479" s="18" t="str">
        <f>INDEX(WeatherFiles!$A$14:$A$17,MATCH(Model_Input_Builder!$B479,WeatherFiles!$D$14:$D$17,0),1)</f>
        <v>USA_ID_Boise.AP-Gowen.Field.ANGB.726810_TMY3</v>
      </c>
      <c r="N479" s="18">
        <v>0</v>
      </c>
      <c r="O479" s="18">
        <v>0</v>
      </c>
      <c r="P479" s="18" t="str">
        <f>INDEX(Above_Ground_Wall_Con!$A$4:$A$19,MATCH(Model_Input_Builder!$C479,Above_Ground_Wall_Con!$D$4:$D$19,0),1)</f>
        <v>Wood-Framed - 2x6 - 16 in OC - R-21 Cavity</v>
      </c>
      <c r="Q479" s="18" t="str">
        <f>INDEX(Ceiling_And_Roof_Con!$A$3:$A$7,MATCH(Model_Input_Builder!$D479,Ceiling_And_Roof_Con!$D$3:$D$7,0),1)</f>
        <v>Attic - R0 Cavity Insulation</v>
      </c>
      <c r="R479" s="18" t="str">
        <f>INDEX(Foundation_And_Floor_Con!$A$4:$A$27,MATCH(Model_Input_Builder!$E479,Foundation_And_Floor_Con!$AI$4:$AI$27,0),1)</f>
        <v>Heated Basement - R15 Exterior Insulation</v>
      </c>
      <c r="S479" s="18" t="str">
        <f>INDEX(Windows!$A$4:$A$26,MATCH(Model_Input_Builder!$F479,Windows!$E$4:$E$26,0),1)</f>
        <v>Single, clear, metal</v>
      </c>
      <c r="T479" s="18">
        <f>INDEX(Windows!$C$4:$C$26,MATCH(Model_Input_Builder!$F479,Windows!$E$4:$E$26,0),1)</f>
        <v>1.0900000000000001</v>
      </c>
      <c r="U479" s="18">
        <f>INDEX(Windows!$D$4:$D$26,MATCH(Model_Input_Builder!$F479,Windows!$E$4:$E$26,0),1)</f>
        <v>0.73</v>
      </c>
      <c r="V479" s="18" t="s">
        <v>278</v>
      </c>
      <c r="W479" s="18" t="s">
        <v>278</v>
      </c>
      <c r="X479" s="18" t="s">
        <v>347</v>
      </c>
      <c r="Y479" s="18" t="s">
        <v>33</v>
      </c>
      <c r="Z479" s="18" t="s">
        <v>34</v>
      </c>
      <c r="AA479" s="93">
        <f>INDEX(Duct_Leakage!$A$3:$A$6,MATCH(Model_Input_Builder!$G479,Duct_Leakage!$E$3:$E$6,0),1)</f>
        <v>0.03</v>
      </c>
      <c r="AB479" s="93">
        <f>INDEX(Duct_Leakage!$B$3:$B$6,MATCH(Model_Input_Builder!$G479,Duct_Leakage!$E$3:$E$6,0),1)</f>
        <v>1.4999999999999999E-2</v>
      </c>
      <c r="AC479" s="18">
        <v>30</v>
      </c>
      <c r="AD479" s="18">
        <v>30</v>
      </c>
      <c r="AE479" s="18" t="s">
        <v>68</v>
      </c>
      <c r="AF479" s="18" t="s">
        <v>36</v>
      </c>
      <c r="AG479" s="49">
        <v>0</v>
      </c>
      <c r="AH479" s="18">
        <v>0</v>
      </c>
      <c r="AI479" s="18" t="s">
        <v>68</v>
      </c>
      <c r="AJ479" s="18" t="s">
        <v>68</v>
      </c>
      <c r="AK479" s="18" t="s">
        <v>68</v>
      </c>
      <c r="AL479" s="18" t="s">
        <v>68</v>
      </c>
      <c r="AM479" s="18" t="s">
        <v>68</v>
      </c>
      <c r="AN479" s="18">
        <v>0</v>
      </c>
      <c r="AO479" s="18">
        <v>0</v>
      </c>
    </row>
    <row r="480" spans="1:41" x14ac:dyDescent="0.25">
      <c r="A480" s="118">
        <v>476</v>
      </c>
      <c r="B480" s="118">
        <v>2</v>
      </c>
      <c r="C480" s="118">
        <v>1</v>
      </c>
      <c r="D480" s="118">
        <v>2</v>
      </c>
      <c r="E480" s="118">
        <v>3</v>
      </c>
      <c r="F480" s="118">
        <v>9</v>
      </c>
      <c r="G480" s="118">
        <v>2</v>
      </c>
      <c r="H480" s="118">
        <v>1</v>
      </c>
      <c r="I480" s="118" t="s">
        <v>1290</v>
      </c>
      <c r="K480" s="116" t="s">
        <v>2258</v>
      </c>
      <c r="L480" s="18">
        <v>1</v>
      </c>
      <c r="M480" s="18" t="str">
        <f>INDEX(WeatherFiles!$A$14:$A$17,MATCH(Model_Input_Builder!$B480,WeatherFiles!$D$14:$D$17,0),1)</f>
        <v>USA_MT_Kalispell-Glacier.Park.Intl.AP.727790_TMY3</v>
      </c>
      <c r="N480" s="18">
        <v>0</v>
      </c>
      <c r="O480" s="18">
        <v>0</v>
      </c>
      <c r="P480" s="18" t="str">
        <f>INDEX(Above_Ground_Wall_Con!$A$4:$A$19,MATCH(Model_Input_Builder!$C480,Above_Ground_Wall_Con!$D$4:$D$19,0),1)</f>
        <v>Wood-Framed - 2x4 - 16 in OC - R-0 Cavity</v>
      </c>
      <c r="Q480" s="18" t="str">
        <f>INDEX(Ceiling_And_Roof_Con!$A$3:$A$7,MATCH(Model_Input_Builder!$D480,Ceiling_And_Roof_Con!$D$3:$D$7,0),1)</f>
        <v>Attic - R30 Cavity Insulation</v>
      </c>
      <c r="R480" s="18" t="str">
        <f>INDEX(Foundation_And_Floor_Con!$A$4:$A$27,MATCH(Model_Input_Builder!$E480,Foundation_And_Floor_Con!$AI$4:$AI$27,0),1)</f>
        <v>Vented Crawlspace - R19 Cavity Insulation</v>
      </c>
      <c r="S480" s="18" t="str">
        <f>INDEX(Windows!$A$4:$A$26,MATCH(Model_Input_Builder!$F480,Windows!$E$4:$E$26,0),1)</f>
        <v>Double, low-e, high SHGC, argon, metal, TB</v>
      </c>
      <c r="T480" s="18">
        <f>INDEX(Windows!$C$4:$C$26,MATCH(Model_Input_Builder!$F480,Windows!$E$4:$E$26,0),1)</f>
        <v>0.42</v>
      </c>
      <c r="U480" s="18">
        <f>INDEX(Windows!$D$4:$D$26,MATCH(Model_Input_Builder!$F480,Windows!$E$4:$E$26,0),1)</f>
        <v>0.55000000000000004</v>
      </c>
      <c r="V480" s="18" t="s">
        <v>278</v>
      </c>
      <c r="W480" s="18" t="s">
        <v>278</v>
      </c>
      <c r="X480" s="18" t="s">
        <v>347</v>
      </c>
      <c r="Y480" s="18" t="s">
        <v>33</v>
      </c>
      <c r="Z480" s="18" t="s">
        <v>34</v>
      </c>
      <c r="AA480" s="93">
        <f>INDEX(Duct_Leakage!$A$3:$A$6,MATCH(Model_Input_Builder!$G480,Duct_Leakage!$E$3:$E$6,0),1)</f>
        <v>0.06</v>
      </c>
      <c r="AB480" s="93">
        <f>INDEX(Duct_Leakage!$B$3:$B$6,MATCH(Model_Input_Builder!$G480,Duct_Leakage!$E$3:$E$6,0),1)</f>
        <v>0.03</v>
      </c>
      <c r="AC480" s="18">
        <v>30</v>
      </c>
      <c r="AD480" s="18">
        <v>30</v>
      </c>
      <c r="AE480" s="18" t="s">
        <v>68</v>
      </c>
      <c r="AF480" s="18" t="s">
        <v>36</v>
      </c>
      <c r="AG480" s="49">
        <v>0</v>
      </c>
      <c r="AH480" s="18">
        <v>0</v>
      </c>
      <c r="AI480" s="18" t="s">
        <v>68</v>
      </c>
      <c r="AJ480" s="18" t="s">
        <v>68</v>
      </c>
      <c r="AK480" s="18" t="s">
        <v>68</v>
      </c>
      <c r="AL480" s="18" t="s">
        <v>68</v>
      </c>
      <c r="AM480" s="18" t="s">
        <v>68</v>
      </c>
      <c r="AN480" s="18">
        <v>0</v>
      </c>
      <c r="AO480" s="18">
        <v>0</v>
      </c>
    </row>
    <row r="481" spans="1:41" x14ac:dyDescent="0.25">
      <c r="A481" s="118">
        <v>477</v>
      </c>
      <c r="B481" s="118">
        <v>2</v>
      </c>
      <c r="C481" s="118">
        <v>7</v>
      </c>
      <c r="D481" s="118">
        <v>1</v>
      </c>
      <c r="E481" s="118">
        <v>13</v>
      </c>
      <c r="F481" s="118">
        <v>17</v>
      </c>
      <c r="G481" s="118">
        <v>4</v>
      </c>
      <c r="H481" s="118">
        <v>3</v>
      </c>
      <c r="I481" s="118" t="s">
        <v>1291</v>
      </c>
      <c r="K481" s="116" t="s">
        <v>2259</v>
      </c>
      <c r="L481" s="18">
        <v>1</v>
      </c>
      <c r="M481" s="18" t="str">
        <f>INDEX(WeatherFiles!$A$14:$A$17,MATCH(Model_Input_Builder!$B481,WeatherFiles!$D$14:$D$17,0),1)</f>
        <v>USA_MT_Kalispell-Glacier.Park.Intl.AP.727790_TMY3</v>
      </c>
      <c r="N481" s="18">
        <v>0</v>
      </c>
      <c r="O481" s="18">
        <v>0</v>
      </c>
      <c r="P481" s="18" t="str">
        <f>INDEX(Above_Ground_Wall_Con!$A$4:$A$19,MATCH(Model_Input_Builder!$C481,Above_Ground_Wall_Con!$D$4:$D$19,0),1)</f>
        <v>Wood-Framed - 2x6 - 24 in OC - R-19 Cavity - R-10 Header</v>
      </c>
      <c r="Q481" s="18" t="str">
        <f>INDEX(Ceiling_And_Roof_Con!$A$3:$A$7,MATCH(Model_Input_Builder!$D481,Ceiling_And_Roof_Con!$D$3:$D$7,0),1)</f>
        <v>Attic - R0 Cavity Insulation</v>
      </c>
      <c r="R481" s="18" t="str">
        <f>INDEX(Foundation_And_Floor_Con!$A$4:$A$27,MATCH(Model_Input_Builder!$E481,Foundation_And_Floor_Con!$AI$4:$AI$27,0),1)</f>
        <v>Heated Basement - R10 Exterior Insulation</v>
      </c>
      <c r="S481" s="18" t="str">
        <f>INDEX(Windows!$A$4:$A$26,MATCH(Model_Input_Builder!$F481,Windows!$E$4:$E$26,0),1)</f>
        <v>Double, low-e, low SHGC, argon, non-metal</v>
      </c>
      <c r="T481" s="18">
        <f>INDEX(Windows!$C$4:$C$26,MATCH(Model_Input_Builder!$F481,Windows!$E$4:$E$26,0),1)</f>
        <v>0.27</v>
      </c>
      <c r="U481" s="18">
        <f>INDEX(Windows!$D$4:$D$26,MATCH(Model_Input_Builder!$F481,Windows!$E$4:$E$26,0),1)</f>
        <v>0.2</v>
      </c>
      <c r="V481" s="18" t="s">
        <v>278</v>
      </c>
      <c r="W481" s="18" t="s">
        <v>278</v>
      </c>
      <c r="X481" s="18" t="s">
        <v>347</v>
      </c>
      <c r="Y481" s="18" t="s">
        <v>33</v>
      </c>
      <c r="Z481" s="18" t="s">
        <v>34</v>
      </c>
      <c r="AA481" s="93">
        <f>INDEX(Duct_Leakage!$A$3:$A$6,MATCH(Model_Input_Builder!$G481,Duct_Leakage!$E$3:$E$6,0),1)</f>
        <v>0.18</v>
      </c>
      <c r="AB481" s="93">
        <f>INDEX(Duct_Leakage!$B$3:$B$6,MATCH(Model_Input_Builder!$G481,Duct_Leakage!$E$3:$E$6,0),1)</f>
        <v>0.09</v>
      </c>
      <c r="AC481" s="18">
        <v>30</v>
      </c>
      <c r="AD481" s="18">
        <v>30</v>
      </c>
      <c r="AE481" s="18" t="s">
        <v>68</v>
      </c>
      <c r="AF481" s="18" t="s">
        <v>36</v>
      </c>
      <c r="AG481" s="49">
        <v>0</v>
      </c>
      <c r="AH481" s="18">
        <v>0</v>
      </c>
      <c r="AI481" s="18" t="s">
        <v>68</v>
      </c>
      <c r="AJ481" s="18" t="s">
        <v>68</v>
      </c>
      <c r="AK481" s="18" t="s">
        <v>68</v>
      </c>
      <c r="AL481" s="18" t="s">
        <v>68</v>
      </c>
      <c r="AM481" s="18" t="s">
        <v>68</v>
      </c>
      <c r="AN481" s="18">
        <v>0</v>
      </c>
      <c r="AO481" s="18">
        <v>0</v>
      </c>
    </row>
    <row r="482" spans="1:41" x14ac:dyDescent="0.25">
      <c r="A482" s="118">
        <v>478</v>
      </c>
      <c r="B482" s="118">
        <v>3</v>
      </c>
      <c r="C482" s="118">
        <v>8</v>
      </c>
      <c r="D482" s="118">
        <v>3</v>
      </c>
      <c r="E482" s="118">
        <v>16</v>
      </c>
      <c r="F482" s="118">
        <v>20</v>
      </c>
      <c r="G482" s="118">
        <v>1</v>
      </c>
      <c r="H482" s="118">
        <v>3</v>
      </c>
      <c r="I482" s="118" t="s">
        <v>1292</v>
      </c>
      <c r="K482" s="116" t="s">
        <v>2260</v>
      </c>
      <c r="L482" s="18">
        <v>1</v>
      </c>
      <c r="M482" s="18" t="str">
        <f>INDEX(WeatherFiles!$A$14:$A$17,MATCH(Model_Input_Builder!$B482,WeatherFiles!$D$14:$D$17,0),1)</f>
        <v>USA_WA_Seattle-Tacoma.Intl.AP.727930_TMY3</v>
      </c>
      <c r="N482" s="18">
        <v>0</v>
      </c>
      <c r="O482" s="18">
        <v>0</v>
      </c>
      <c r="P482" s="18" t="str">
        <f>INDEX(Above_Ground_Wall_Con!$A$4:$A$19,MATCH(Model_Input_Builder!$C482,Above_Ground_Wall_Con!$D$4:$D$19,0),1)</f>
        <v>Wood-Framed - 2x6 - 24 in OC - R-21 Cavity - R-10 Header</v>
      </c>
      <c r="Q482" s="18" t="str">
        <f>INDEX(Ceiling_And_Roof_Con!$A$3:$A$7,MATCH(Model_Input_Builder!$D482,Ceiling_And_Roof_Con!$D$3:$D$7,0),1)</f>
        <v>Attic - R38 Cavity Insulation</v>
      </c>
      <c r="R482" s="18" t="str">
        <f>INDEX(Foundation_And_Floor_Con!$A$4:$A$27,MATCH(Model_Input_Builder!$E482,Foundation_And_Floor_Con!$AI$4:$AI$27,0),1)</f>
        <v>Unheated Basement - R13 Cavity Insulation</v>
      </c>
      <c r="S482" s="18" t="str">
        <f>INDEX(Windows!$A$4:$A$26,MATCH(Model_Input_Builder!$F482,Windows!$E$4:$E$26,0),1)</f>
        <v>Triple, low-e, low SHGC, argon, non-metal</v>
      </c>
      <c r="T482" s="18">
        <f>INDEX(Windows!$C$4:$C$26,MATCH(Model_Input_Builder!$F482,Windows!$E$4:$E$26,0),1)</f>
        <v>0.19</v>
      </c>
      <c r="U482" s="18">
        <f>INDEX(Windows!$D$4:$D$26,MATCH(Model_Input_Builder!$F482,Windows!$E$4:$E$26,0),1)</f>
        <v>0.18</v>
      </c>
      <c r="V482" s="18" t="s">
        <v>278</v>
      </c>
      <c r="W482" s="18" t="s">
        <v>278</v>
      </c>
      <c r="X482" s="18" t="s">
        <v>347</v>
      </c>
      <c r="Y482" s="18" t="s">
        <v>33</v>
      </c>
      <c r="Z482" s="18" t="s">
        <v>34</v>
      </c>
      <c r="AA482" s="93">
        <f>INDEX(Duct_Leakage!$A$3:$A$6,MATCH(Model_Input_Builder!$G482,Duct_Leakage!$E$3:$E$6,0),1)</f>
        <v>0.03</v>
      </c>
      <c r="AB482" s="93">
        <f>INDEX(Duct_Leakage!$B$3:$B$6,MATCH(Model_Input_Builder!$G482,Duct_Leakage!$E$3:$E$6,0),1)</f>
        <v>1.4999999999999999E-2</v>
      </c>
      <c r="AC482" s="18">
        <v>30</v>
      </c>
      <c r="AD482" s="18">
        <v>30</v>
      </c>
      <c r="AE482" s="18" t="s">
        <v>68</v>
      </c>
      <c r="AF482" s="18" t="s">
        <v>36</v>
      </c>
      <c r="AG482" s="49">
        <v>0</v>
      </c>
      <c r="AH482" s="18">
        <v>0</v>
      </c>
      <c r="AI482" s="18" t="s">
        <v>68</v>
      </c>
      <c r="AJ482" s="18" t="s">
        <v>68</v>
      </c>
      <c r="AK482" s="18" t="s">
        <v>68</v>
      </c>
      <c r="AL482" s="18" t="s">
        <v>68</v>
      </c>
      <c r="AM482" s="18" t="s">
        <v>68</v>
      </c>
      <c r="AN482" s="18">
        <v>0</v>
      </c>
      <c r="AO482" s="18">
        <v>0</v>
      </c>
    </row>
    <row r="483" spans="1:41" x14ac:dyDescent="0.25">
      <c r="A483" s="118">
        <v>479</v>
      </c>
      <c r="B483" s="118">
        <v>2</v>
      </c>
      <c r="C483" s="118">
        <v>2</v>
      </c>
      <c r="D483" s="118">
        <v>5</v>
      </c>
      <c r="E483" s="118">
        <v>15</v>
      </c>
      <c r="F483" s="118">
        <v>17</v>
      </c>
      <c r="G483" s="118">
        <v>4</v>
      </c>
      <c r="H483" s="118">
        <v>2</v>
      </c>
      <c r="I483" s="118" t="s">
        <v>1293</v>
      </c>
      <c r="K483" s="116" t="s">
        <v>2261</v>
      </c>
      <c r="L483" s="18">
        <v>1</v>
      </c>
      <c r="M483" s="18" t="str">
        <f>INDEX(WeatherFiles!$A$14:$A$17,MATCH(Model_Input_Builder!$B483,WeatherFiles!$D$14:$D$17,0),1)</f>
        <v>USA_MT_Kalispell-Glacier.Park.Intl.AP.727790_TMY3</v>
      </c>
      <c r="N483" s="18">
        <v>0</v>
      </c>
      <c r="O483" s="18">
        <v>0</v>
      </c>
      <c r="P483" s="18" t="str">
        <f>INDEX(Above_Ground_Wall_Con!$A$4:$A$19,MATCH(Model_Input_Builder!$C483,Above_Ground_Wall_Con!$D$4:$D$19,0),1)</f>
        <v>Wood-Framed - 2x4 - 16 in OC - R-11 Cavity</v>
      </c>
      <c r="Q483" s="18" t="str">
        <f>INDEX(Ceiling_And_Roof_Con!$A$3:$A$7,MATCH(Model_Input_Builder!$D483,Ceiling_And_Roof_Con!$D$3:$D$7,0),1)</f>
        <v>Attic - R60 Cavity Insulation</v>
      </c>
      <c r="R483" s="18" t="str">
        <f>INDEX(Foundation_And_Floor_Con!$A$4:$A$27,MATCH(Model_Input_Builder!$E483,Foundation_And_Floor_Con!$AI$4:$AI$27,0),1)</f>
        <v>Unheated Basement - Uninsulated</v>
      </c>
      <c r="S483" s="18" t="str">
        <f>INDEX(Windows!$A$4:$A$26,MATCH(Model_Input_Builder!$F483,Windows!$E$4:$E$26,0),1)</f>
        <v>Double, low-e, low SHGC, argon, non-metal</v>
      </c>
      <c r="T483" s="18">
        <f>INDEX(Windows!$C$4:$C$26,MATCH(Model_Input_Builder!$F483,Windows!$E$4:$E$26,0),1)</f>
        <v>0.27</v>
      </c>
      <c r="U483" s="18">
        <f>INDEX(Windows!$D$4:$D$26,MATCH(Model_Input_Builder!$F483,Windows!$E$4:$E$26,0),1)</f>
        <v>0.2</v>
      </c>
      <c r="V483" s="18" t="s">
        <v>278</v>
      </c>
      <c r="W483" s="18" t="s">
        <v>278</v>
      </c>
      <c r="X483" s="18" t="s">
        <v>347</v>
      </c>
      <c r="Y483" s="18" t="s">
        <v>33</v>
      </c>
      <c r="Z483" s="18" t="s">
        <v>34</v>
      </c>
      <c r="AA483" s="93">
        <f>INDEX(Duct_Leakage!$A$3:$A$6,MATCH(Model_Input_Builder!$G483,Duct_Leakage!$E$3:$E$6,0),1)</f>
        <v>0.18</v>
      </c>
      <c r="AB483" s="93">
        <f>INDEX(Duct_Leakage!$B$3:$B$6,MATCH(Model_Input_Builder!$G483,Duct_Leakage!$E$3:$E$6,0),1)</f>
        <v>0.09</v>
      </c>
      <c r="AC483" s="18">
        <v>30</v>
      </c>
      <c r="AD483" s="18">
        <v>30</v>
      </c>
      <c r="AE483" s="18" t="s">
        <v>68</v>
      </c>
      <c r="AF483" s="18" t="s">
        <v>36</v>
      </c>
      <c r="AG483" s="49">
        <v>0</v>
      </c>
      <c r="AH483" s="18">
        <v>0</v>
      </c>
      <c r="AI483" s="18" t="s">
        <v>68</v>
      </c>
      <c r="AJ483" s="18" t="s">
        <v>68</v>
      </c>
      <c r="AK483" s="18" t="s">
        <v>68</v>
      </c>
      <c r="AL483" s="18" t="s">
        <v>68</v>
      </c>
      <c r="AM483" s="18" t="s">
        <v>68</v>
      </c>
      <c r="AN483" s="18">
        <v>0</v>
      </c>
      <c r="AO483" s="18">
        <v>0</v>
      </c>
    </row>
    <row r="484" spans="1:41" x14ac:dyDescent="0.25">
      <c r="A484" s="118">
        <v>480</v>
      </c>
      <c r="B484" s="118">
        <v>1</v>
      </c>
      <c r="C484" s="118">
        <v>5</v>
      </c>
      <c r="D484" s="118">
        <v>1</v>
      </c>
      <c r="E484" s="118">
        <v>16</v>
      </c>
      <c r="F484" s="118">
        <v>15</v>
      </c>
      <c r="G484" s="118">
        <v>3</v>
      </c>
      <c r="H484" s="118">
        <v>4</v>
      </c>
      <c r="I484" s="118" t="s">
        <v>1294</v>
      </c>
      <c r="K484" s="116" t="s">
        <v>2262</v>
      </c>
      <c r="L484" s="18">
        <v>1</v>
      </c>
      <c r="M484" s="18" t="str">
        <f>INDEX(WeatherFiles!$A$14:$A$17,MATCH(Model_Input_Builder!$B484,WeatherFiles!$D$14:$D$17,0),1)</f>
        <v>USA_ID_Boise.AP-Gowen.Field.ANGB.726810_TMY3</v>
      </c>
      <c r="N484" s="18">
        <v>0</v>
      </c>
      <c r="O484" s="18">
        <v>0</v>
      </c>
      <c r="P484" s="18" t="str">
        <f>INDEX(Above_Ground_Wall_Con!$A$4:$A$19,MATCH(Model_Input_Builder!$C484,Above_Ground_Wall_Con!$D$4:$D$19,0),1)</f>
        <v>Wood-Framed - 2x6 - 16 in OC - R-19 Cavity</v>
      </c>
      <c r="Q484" s="18" t="str">
        <f>INDEX(Ceiling_And_Roof_Con!$A$3:$A$7,MATCH(Model_Input_Builder!$D484,Ceiling_And_Roof_Con!$D$3:$D$7,0),1)</f>
        <v>Attic - R0 Cavity Insulation</v>
      </c>
      <c r="R484" s="18" t="str">
        <f>INDEX(Foundation_And_Floor_Con!$A$4:$A$27,MATCH(Model_Input_Builder!$E484,Foundation_And_Floor_Con!$AI$4:$AI$27,0),1)</f>
        <v>Unheated Basement - R13 Cavity Insulation</v>
      </c>
      <c r="S484" s="18" t="str">
        <f>INDEX(Windows!$A$4:$A$26,MATCH(Model_Input_Builder!$F484,Windows!$E$4:$E$26,0),1)</f>
        <v>Double, low-e, high SHGC, argon, non-metal</v>
      </c>
      <c r="T484" s="18">
        <f>INDEX(Windows!$C$4:$C$26,MATCH(Model_Input_Builder!$F484,Windows!$E$4:$E$26,0),1)</f>
        <v>0.28999999999999998</v>
      </c>
      <c r="U484" s="18">
        <f>INDEX(Windows!$D$4:$D$26,MATCH(Model_Input_Builder!$F484,Windows!$E$4:$E$26,0),1)</f>
        <v>0.5</v>
      </c>
      <c r="V484" s="18" t="s">
        <v>278</v>
      </c>
      <c r="W484" s="18" t="s">
        <v>278</v>
      </c>
      <c r="X484" s="18" t="s">
        <v>347</v>
      </c>
      <c r="Y484" s="18" t="s">
        <v>33</v>
      </c>
      <c r="Z484" s="18" t="s">
        <v>34</v>
      </c>
      <c r="AA484" s="93">
        <f>INDEX(Duct_Leakage!$A$3:$A$6,MATCH(Model_Input_Builder!$G484,Duct_Leakage!$E$3:$E$6,0),1)</f>
        <v>0.127</v>
      </c>
      <c r="AB484" s="93">
        <f>INDEX(Duct_Leakage!$B$3:$B$6,MATCH(Model_Input_Builder!$G484,Duct_Leakage!$E$3:$E$6,0),1)</f>
        <v>6.3E-2</v>
      </c>
      <c r="AC484" s="18">
        <v>30</v>
      </c>
      <c r="AD484" s="18">
        <v>30</v>
      </c>
      <c r="AE484" s="18" t="s">
        <v>68</v>
      </c>
      <c r="AF484" s="18" t="s">
        <v>36</v>
      </c>
      <c r="AG484" s="49">
        <v>0</v>
      </c>
      <c r="AH484" s="18">
        <v>0</v>
      </c>
      <c r="AI484" s="18" t="s">
        <v>68</v>
      </c>
      <c r="AJ484" s="18" t="s">
        <v>68</v>
      </c>
      <c r="AK484" s="18" t="s">
        <v>68</v>
      </c>
      <c r="AL484" s="18" t="s">
        <v>68</v>
      </c>
      <c r="AM484" s="18" t="s">
        <v>68</v>
      </c>
      <c r="AN484" s="18">
        <v>0</v>
      </c>
      <c r="AO484" s="18">
        <v>0</v>
      </c>
    </row>
    <row r="485" spans="1:41" x14ac:dyDescent="0.25">
      <c r="A485" s="118">
        <v>481</v>
      </c>
      <c r="B485" s="118">
        <v>4</v>
      </c>
      <c r="C485" s="118">
        <v>6</v>
      </c>
      <c r="D485" s="118">
        <v>1</v>
      </c>
      <c r="E485" s="118">
        <v>15</v>
      </c>
      <c r="F485" s="118">
        <v>6</v>
      </c>
      <c r="G485" s="118">
        <v>1</v>
      </c>
      <c r="H485" s="118">
        <v>1</v>
      </c>
      <c r="I485" s="118" t="s">
        <v>1295</v>
      </c>
      <c r="K485" s="116" t="s">
        <v>2263</v>
      </c>
      <c r="L485" s="18">
        <v>1</v>
      </c>
      <c r="M485" s="18" t="str">
        <f>INDEX(WeatherFiles!$A$14:$A$17,MATCH(Model_Input_Builder!$B485,WeatherFiles!$D$14:$D$17,0),1)</f>
        <v>USA_WA_Spokane.Intl.AP.727850_TMY3</v>
      </c>
      <c r="N485" s="18">
        <v>0</v>
      </c>
      <c r="O485" s="18">
        <v>0</v>
      </c>
      <c r="P485" s="18" t="str">
        <f>INDEX(Above_Ground_Wall_Con!$A$4:$A$19,MATCH(Model_Input_Builder!$C485,Above_Ground_Wall_Con!$D$4:$D$19,0),1)</f>
        <v>Wood-Framed - 2x6 - 16 in OC - R-21 Cavity</v>
      </c>
      <c r="Q485" s="18" t="str">
        <f>INDEX(Ceiling_And_Roof_Con!$A$3:$A$7,MATCH(Model_Input_Builder!$D485,Ceiling_And_Roof_Con!$D$3:$D$7,0),1)</f>
        <v>Attic - R0 Cavity Insulation</v>
      </c>
      <c r="R485" s="18" t="str">
        <f>INDEX(Foundation_And_Floor_Con!$A$4:$A$27,MATCH(Model_Input_Builder!$E485,Foundation_And_Floor_Con!$AI$4:$AI$27,0),1)</f>
        <v>Unheated Basement - Uninsulated</v>
      </c>
      <c r="S485" s="18" t="str">
        <f>INDEX(Windows!$A$4:$A$26,MATCH(Model_Input_Builder!$F485,Windows!$E$4:$E$26,0),1)</f>
        <v>Double, low-e, low SHGC, argon, metal</v>
      </c>
      <c r="T485" s="18">
        <f>INDEX(Windows!$C$4:$C$26,MATCH(Model_Input_Builder!$F485,Windows!$E$4:$E$26,0),1)</f>
        <v>0.63</v>
      </c>
      <c r="U485" s="18">
        <f>INDEX(Windows!$D$4:$D$26,MATCH(Model_Input_Builder!$F485,Windows!$E$4:$E$26,0),1)</f>
        <v>0.26</v>
      </c>
      <c r="V485" s="18" t="s">
        <v>278</v>
      </c>
      <c r="W485" s="18" t="s">
        <v>278</v>
      </c>
      <c r="X485" s="18" t="s">
        <v>347</v>
      </c>
      <c r="Y485" s="18" t="s">
        <v>33</v>
      </c>
      <c r="Z485" s="18" t="s">
        <v>34</v>
      </c>
      <c r="AA485" s="93">
        <f>INDEX(Duct_Leakage!$A$3:$A$6,MATCH(Model_Input_Builder!$G485,Duct_Leakage!$E$3:$E$6,0),1)</f>
        <v>0.03</v>
      </c>
      <c r="AB485" s="93">
        <f>INDEX(Duct_Leakage!$B$3:$B$6,MATCH(Model_Input_Builder!$G485,Duct_Leakage!$E$3:$E$6,0),1)</f>
        <v>1.4999999999999999E-2</v>
      </c>
      <c r="AC485" s="18">
        <v>30</v>
      </c>
      <c r="AD485" s="18">
        <v>30</v>
      </c>
      <c r="AE485" s="18" t="s">
        <v>68</v>
      </c>
      <c r="AF485" s="18" t="s">
        <v>36</v>
      </c>
      <c r="AG485" s="49">
        <v>0</v>
      </c>
      <c r="AH485" s="18">
        <v>0</v>
      </c>
      <c r="AI485" s="18" t="s">
        <v>68</v>
      </c>
      <c r="AJ485" s="18" t="s">
        <v>68</v>
      </c>
      <c r="AK485" s="18" t="s">
        <v>68</v>
      </c>
      <c r="AL485" s="18" t="s">
        <v>68</v>
      </c>
      <c r="AM485" s="18" t="s">
        <v>68</v>
      </c>
      <c r="AN485" s="18">
        <v>0</v>
      </c>
      <c r="AO485" s="18">
        <v>0</v>
      </c>
    </row>
    <row r="486" spans="1:41" x14ac:dyDescent="0.25">
      <c r="A486" s="118">
        <v>482</v>
      </c>
      <c r="B486" s="118">
        <v>4</v>
      </c>
      <c r="C486" s="118">
        <v>4</v>
      </c>
      <c r="D486" s="118">
        <v>4</v>
      </c>
      <c r="E486" s="118">
        <v>11</v>
      </c>
      <c r="F486" s="118">
        <v>7</v>
      </c>
      <c r="G486" s="118">
        <v>3</v>
      </c>
      <c r="H486" s="118">
        <v>4</v>
      </c>
      <c r="I486" s="118" t="s">
        <v>1296</v>
      </c>
      <c r="K486" s="116" t="s">
        <v>2264</v>
      </c>
      <c r="L486" s="18">
        <v>1</v>
      </c>
      <c r="M486" s="18" t="str">
        <f>INDEX(WeatherFiles!$A$14:$A$17,MATCH(Model_Input_Builder!$B486,WeatherFiles!$D$14:$D$17,0),1)</f>
        <v>USA_WA_Spokane.Intl.AP.727850_TMY3</v>
      </c>
      <c r="N486" s="18">
        <v>0</v>
      </c>
      <c r="O486" s="18">
        <v>0</v>
      </c>
      <c r="P486" s="18" t="str">
        <f>INDEX(Above_Ground_Wall_Con!$A$4:$A$19,MATCH(Model_Input_Builder!$C486,Above_Ground_Wall_Con!$D$4:$D$19,0),1)</f>
        <v>Wood-Framed - 2x6 - 16 in OC - R-0 Cavity</v>
      </c>
      <c r="Q486" s="18" t="str">
        <f>INDEX(Ceiling_And_Roof_Con!$A$3:$A$7,MATCH(Model_Input_Builder!$D486,Ceiling_And_Roof_Con!$D$3:$D$7,0),1)</f>
        <v>Attic - R49 Cavity Insulation</v>
      </c>
      <c r="R486" s="18" t="str">
        <f>INDEX(Foundation_And_Floor_Con!$A$4:$A$27,MATCH(Model_Input_Builder!$E486,Foundation_And_Floor_Con!$AI$4:$AI$27,0),1)</f>
        <v>Heated Basement - Uninsulated</v>
      </c>
      <c r="S486" s="18" t="str">
        <f>INDEX(Windows!$A$4:$A$26,MATCH(Model_Input_Builder!$F486,Windows!$E$4:$E$26,0),1)</f>
        <v>Double, clear, metal, TB</v>
      </c>
      <c r="T486" s="18">
        <f>INDEX(Windows!$C$4:$C$26,MATCH(Model_Input_Builder!$F486,Windows!$E$4:$E$26,0),1)</f>
        <v>0.6</v>
      </c>
      <c r="U486" s="18">
        <f>INDEX(Windows!$D$4:$D$26,MATCH(Model_Input_Builder!$F486,Windows!$E$4:$E$26,0),1)</f>
        <v>0.62</v>
      </c>
      <c r="V486" s="18" t="s">
        <v>278</v>
      </c>
      <c r="W486" s="18" t="s">
        <v>278</v>
      </c>
      <c r="X486" s="18" t="s">
        <v>347</v>
      </c>
      <c r="Y486" s="18" t="s">
        <v>33</v>
      </c>
      <c r="Z486" s="18" t="s">
        <v>34</v>
      </c>
      <c r="AA486" s="93">
        <f>INDEX(Duct_Leakage!$A$3:$A$6,MATCH(Model_Input_Builder!$G486,Duct_Leakage!$E$3:$E$6,0),1)</f>
        <v>0.127</v>
      </c>
      <c r="AB486" s="93">
        <f>INDEX(Duct_Leakage!$B$3:$B$6,MATCH(Model_Input_Builder!$G486,Duct_Leakage!$E$3:$E$6,0),1)</f>
        <v>6.3E-2</v>
      </c>
      <c r="AC486" s="18">
        <v>30</v>
      </c>
      <c r="AD486" s="18">
        <v>30</v>
      </c>
      <c r="AE486" s="18" t="s">
        <v>68</v>
      </c>
      <c r="AF486" s="18" t="s">
        <v>36</v>
      </c>
      <c r="AG486" s="49">
        <v>0</v>
      </c>
      <c r="AH486" s="18">
        <v>0</v>
      </c>
      <c r="AI486" s="18" t="s">
        <v>68</v>
      </c>
      <c r="AJ486" s="18" t="s">
        <v>68</v>
      </c>
      <c r="AK486" s="18" t="s">
        <v>68</v>
      </c>
      <c r="AL486" s="18" t="s">
        <v>68</v>
      </c>
      <c r="AM486" s="18" t="s">
        <v>68</v>
      </c>
      <c r="AN486" s="18">
        <v>0</v>
      </c>
      <c r="AO486" s="18">
        <v>0</v>
      </c>
    </row>
    <row r="487" spans="1:41" x14ac:dyDescent="0.25">
      <c r="A487" s="118">
        <v>483</v>
      </c>
      <c r="B487" s="118">
        <v>2</v>
      </c>
      <c r="C487" s="118">
        <v>6</v>
      </c>
      <c r="D487" s="118">
        <v>5</v>
      </c>
      <c r="E487" s="118">
        <v>19</v>
      </c>
      <c r="F487" s="118">
        <v>19</v>
      </c>
      <c r="G487" s="118">
        <v>4</v>
      </c>
      <c r="H487" s="118">
        <v>3</v>
      </c>
      <c r="I487" s="118" t="s">
        <v>1297</v>
      </c>
      <c r="K487" s="116" t="s">
        <v>2265</v>
      </c>
      <c r="L487" s="18">
        <v>1</v>
      </c>
      <c r="M487" s="18" t="str">
        <f>INDEX(WeatherFiles!$A$14:$A$17,MATCH(Model_Input_Builder!$B487,WeatherFiles!$D$14:$D$17,0),1)</f>
        <v>USA_MT_Kalispell-Glacier.Park.Intl.AP.727790_TMY3</v>
      </c>
      <c r="N487" s="18">
        <v>0</v>
      </c>
      <c r="O487" s="18">
        <v>0</v>
      </c>
      <c r="P487" s="18" t="str">
        <f>INDEX(Above_Ground_Wall_Con!$A$4:$A$19,MATCH(Model_Input_Builder!$C487,Above_Ground_Wall_Con!$D$4:$D$19,0),1)</f>
        <v>Wood-Framed - 2x6 - 16 in OC - R-21 Cavity</v>
      </c>
      <c r="Q487" s="18" t="str">
        <f>INDEX(Ceiling_And_Roof_Con!$A$3:$A$7,MATCH(Model_Input_Builder!$D487,Ceiling_And_Roof_Con!$D$3:$D$7,0),1)</f>
        <v>Attic - R60 Cavity Insulation</v>
      </c>
      <c r="R487" s="18" t="str">
        <f>INDEX(Foundation_And_Floor_Con!$A$4:$A$27,MATCH(Model_Input_Builder!$E487,Foundation_And_Floor_Con!$AI$4:$AI$27,0),1)</f>
        <v>Unheated Basement - R38 Cavity Insulation</v>
      </c>
      <c r="S487" s="18" t="str">
        <f>INDEX(Windows!$A$4:$A$26,MATCH(Model_Input_Builder!$F487,Windows!$E$4:$E$26,0),1)</f>
        <v>Triple, low-e, medium SHGC, argon, non-metal</v>
      </c>
      <c r="T487" s="18">
        <f>INDEX(Windows!$C$4:$C$26,MATCH(Model_Input_Builder!$F487,Windows!$E$4:$E$26,0),1)</f>
        <v>0.19</v>
      </c>
      <c r="U487" s="18">
        <f>INDEX(Windows!$D$4:$D$26,MATCH(Model_Input_Builder!$F487,Windows!$E$4:$E$26,0),1)</f>
        <v>0.28000000000000003</v>
      </c>
      <c r="V487" s="18" t="s">
        <v>278</v>
      </c>
      <c r="W487" s="18" t="s">
        <v>278</v>
      </c>
      <c r="X487" s="18" t="s">
        <v>347</v>
      </c>
      <c r="Y487" s="18" t="s">
        <v>33</v>
      </c>
      <c r="Z487" s="18" t="s">
        <v>34</v>
      </c>
      <c r="AA487" s="93">
        <f>INDEX(Duct_Leakage!$A$3:$A$6,MATCH(Model_Input_Builder!$G487,Duct_Leakage!$E$3:$E$6,0),1)</f>
        <v>0.18</v>
      </c>
      <c r="AB487" s="93">
        <f>INDEX(Duct_Leakage!$B$3:$B$6,MATCH(Model_Input_Builder!$G487,Duct_Leakage!$E$3:$E$6,0),1)</f>
        <v>0.09</v>
      </c>
      <c r="AC487" s="18">
        <v>30</v>
      </c>
      <c r="AD487" s="18">
        <v>30</v>
      </c>
      <c r="AE487" s="18" t="s">
        <v>68</v>
      </c>
      <c r="AF487" s="18" t="s">
        <v>36</v>
      </c>
      <c r="AG487" s="49">
        <v>0</v>
      </c>
      <c r="AH487" s="18">
        <v>0</v>
      </c>
      <c r="AI487" s="18" t="s">
        <v>68</v>
      </c>
      <c r="AJ487" s="18" t="s">
        <v>68</v>
      </c>
      <c r="AK487" s="18" t="s">
        <v>68</v>
      </c>
      <c r="AL487" s="18" t="s">
        <v>68</v>
      </c>
      <c r="AM487" s="18" t="s">
        <v>68</v>
      </c>
      <c r="AN487" s="18">
        <v>0</v>
      </c>
      <c r="AO487" s="18">
        <v>0</v>
      </c>
    </row>
    <row r="488" spans="1:41" x14ac:dyDescent="0.25">
      <c r="A488" s="118">
        <v>484</v>
      </c>
      <c r="B488" s="118">
        <v>2</v>
      </c>
      <c r="C488" s="118">
        <v>3</v>
      </c>
      <c r="D488" s="118">
        <v>3</v>
      </c>
      <c r="E488" s="118">
        <v>12</v>
      </c>
      <c r="F488" s="118">
        <v>12</v>
      </c>
      <c r="G488" s="118">
        <v>2</v>
      </c>
      <c r="H488" s="118">
        <v>4</v>
      </c>
      <c r="I488" s="118" t="s">
        <v>1298</v>
      </c>
      <c r="K488" s="116" t="s">
        <v>2266</v>
      </c>
      <c r="L488" s="18">
        <v>1</v>
      </c>
      <c r="M488" s="18" t="str">
        <f>INDEX(WeatherFiles!$A$14:$A$17,MATCH(Model_Input_Builder!$B488,WeatherFiles!$D$14:$D$17,0),1)</f>
        <v>USA_MT_Kalispell-Glacier.Park.Intl.AP.727790_TMY3</v>
      </c>
      <c r="N488" s="18">
        <v>0</v>
      </c>
      <c r="O488" s="18">
        <v>0</v>
      </c>
      <c r="P488" s="18" t="str">
        <f>INDEX(Above_Ground_Wall_Con!$A$4:$A$19,MATCH(Model_Input_Builder!$C488,Above_Ground_Wall_Con!$D$4:$D$19,0),1)</f>
        <v>Wood-Framed - 2x4 - 16 in OC - R-13 Cavity</v>
      </c>
      <c r="Q488" s="18" t="str">
        <f>INDEX(Ceiling_And_Roof_Con!$A$3:$A$7,MATCH(Model_Input_Builder!$D488,Ceiling_And_Roof_Con!$D$3:$D$7,0),1)</f>
        <v>Attic - R38 Cavity Insulation</v>
      </c>
      <c r="R488" s="18" t="str">
        <f>INDEX(Foundation_And_Floor_Con!$A$4:$A$27,MATCH(Model_Input_Builder!$E488,Foundation_And_Floor_Con!$AI$4:$AI$27,0),1)</f>
        <v>Heated Basement - R5 Exterior Insulation</v>
      </c>
      <c r="S488" s="18" t="str">
        <f>INDEX(Windows!$A$4:$A$26,MATCH(Model_Input_Builder!$F488,Windows!$E$4:$E$26,0),1)</f>
        <v>Single, clear, non-metal</v>
      </c>
      <c r="T488" s="18">
        <f>INDEX(Windows!$C$4:$C$26,MATCH(Model_Input_Builder!$F488,Windows!$E$4:$E$26,0),1)</f>
        <v>0.88</v>
      </c>
      <c r="U488" s="18">
        <f>INDEX(Windows!$D$4:$D$26,MATCH(Model_Input_Builder!$F488,Windows!$E$4:$E$26,0),1)</f>
        <v>0.64</v>
      </c>
      <c r="V488" s="18" t="s">
        <v>278</v>
      </c>
      <c r="W488" s="18" t="s">
        <v>278</v>
      </c>
      <c r="X488" s="18" t="s">
        <v>347</v>
      </c>
      <c r="Y488" s="18" t="s">
        <v>33</v>
      </c>
      <c r="Z488" s="18" t="s">
        <v>34</v>
      </c>
      <c r="AA488" s="93">
        <f>INDEX(Duct_Leakage!$A$3:$A$6,MATCH(Model_Input_Builder!$G488,Duct_Leakage!$E$3:$E$6,0),1)</f>
        <v>0.06</v>
      </c>
      <c r="AB488" s="93">
        <f>INDEX(Duct_Leakage!$B$3:$B$6,MATCH(Model_Input_Builder!$G488,Duct_Leakage!$E$3:$E$6,0),1)</f>
        <v>0.03</v>
      </c>
      <c r="AC488" s="18">
        <v>30</v>
      </c>
      <c r="AD488" s="18">
        <v>30</v>
      </c>
      <c r="AE488" s="18" t="s">
        <v>68</v>
      </c>
      <c r="AF488" s="18" t="s">
        <v>36</v>
      </c>
      <c r="AG488" s="49">
        <v>0</v>
      </c>
      <c r="AH488" s="18">
        <v>0</v>
      </c>
      <c r="AI488" s="18" t="s">
        <v>68</v>
      </c>
      <c r="AJ488" s="18" t="s">
        <v>68</v>
      </c>
      <c r="AK488" s="18" t="s">
        <v>68</v>
      </c>
      <c r="AL488" s="18" t="s">
        <v>68</v>
      </c>
      <c r="AM488" s="18" t="s">
        <v>68</v>
      </c>
      <c r="AN488" s="18">
        <v>0</v>
      </c>
      <c r="AO488" s="18">
        <v>0</v>
      </c>
    </row>
    <row r="489" spans="1:41" x14ac:dyDescent="0.25">
      <c r="A489" s="118">
        <v>485</v>
      </c>
      <c r="B489" s="118">
        <v>4</v>
      </c>
      <c r="C489" s="118">
        <v>2</v>
      </c>
      <c r="D489" s="118">
        <v>1</v>
      </c>
      <c r="E489" s="118">
        <v>4</v>
      </c>
      <c r="F489" s="118">
        <v>16</v>
      </c>
      <c r="G489" s="118">
        <v>1</v>
      </c>
      <c r="H489" s="118">
        <v>1</v>
      </c>
      <c r="I489" s="118" t="s">
        <v>1299</v>
      </c>
      <c r="K489" s="116" t="s">
        <v>2267</v>
      </c>
      <c r="L489" s="18">
        <v>1</v>
      </c>
      <c r="M489" s="18" t="str">
        <f>INDEX(WeatherFiles!$A$14:$A$17,MATCH(Model_Input_Builder!$B489,WeatherFiles!$D$14:$D$17,0),1)</f>
        <v>USA_WA_Spokane.Intl.AP.727850_TMY3</v>
      </c>
      <c r="N489" s="18">
        <v>0</v>
      </c>
      <c r="O489" s="18">
        <v>0</v>
      </c>
      <c r="P489" s="18" t="str">
        <f>INDEX(Above_Ground_Wall_Con!$A$4:$A$19,MATCH(Model_Input_Builder!$C489,Above_Ground_Wall_Con!$D$4:$D$19,0),1)</f>
        <v>Wood-Framed - 2x4 - 16 in OC - R-11 Cavity</v>
      </c>
      <c r="Q489" s="18" t="str">
        <f>INDEX(Ceiling_And_Roof_Con!$A$3:$A$7,MATCH(Model_Input_Builder!$D489,Ceiling_And_Roof_Con!$D$3:$D$7,0),1)</f>
        <v>Attic - R0 Cavity Insulation</v>
      </c>
      <c r="R489" s="18" t="str">
        <f>INDEX(Foundation_And_Floor_Con!$A$4:$A$27,MATCH(Model_Input_Builder!$E489,Foundation_And_Floor_Con!$AI$4:$AI$27,0),1)</f>
        <v>Vented Crawlspace - R30 Cavity Insulation</v>
      </c>
      <c r="S489" s="18" t="str">
        <f>INDEX(Windows!$A$4:$A$26,MATCH(Model_Input_Builder!$F489,Windows!$E$4:$E$26,0),1)</f>
        <v>Double, low-e, medium SHGC, argon, non-metal</v>
      </c>
      <c r="T489" s="18">
        <f>INDEX(Windows!$C$4:$C$26,MATCH(Model_Input_Builder!$F489,Windows!$E$4:$E$26,0),1)</f>
        <v>0.28000000000000003</v>
      </c>
      <c r="U489" s="18">
        <f>INDEX(Windows!$D$4:$D$26,MATCH(Model_Input_Builder!$F489,Windows!$E$4:$E$26,0),1)</f>
        <v>0.31</v>
      </c>
      <c r="V489" s="18" t="s">
        <v>278</v>
      </c>
      <c r="W489" s="18" t="s">
        <v>278</v>
      </c>
      <c r="X489" s="18" t="s">
        <v>347</v>
      </c>
      <c r="Y489" s="18" t="s">
        <v>33</v>
      </c>
      <c r="Z489" s="18" t="s">
        <v>34</v>
      </c>
      <c r="AA489" s="93">
        <f>INDEX(Duct_Leakage!$A$3:$A$6,MATCH(Model_Input_Builder!$G489,Duct_Leakage!$E$3:$E$6,0),1)</f>
        <v>0.03</v>
      </c>
      <c r="AB489" s="93">
        <f>INDEX(Duct_Leakage!$B$3:$B$6,MATCH(Model_Input_Builder!$G489,Duct_Leakage!$E$3:$E$6,0),1)</f>
        <v>1.4999999999999999E-2</v>
      </c>
      <c r="AC489" s="18">
        <v>30</v>
      </c>
      <c r="AD489" s="18">
        <v>30</v>
      </c>
      <c r="AE489" s="18" t="s">
        <v>68</v>
      </c>
      <c r="AF489" s="18" t="s">
        <v>36</v>
      </c>
      <c r="AG489" s="49">
        <v>0</v>
      </c>
      <c r="AH489" s="18">
        <v>0</v>
      </c>
      <c r="AI489" s="18" t="s">
        <v>68</v>
      </c>
      <c r="AJ489" s="18" t="s">
        <v>68</v>
      </c>
      <c r="AK489" s="18" t="s">
        <v>68</v>
      </c>
      <c r="AL489" s="18" t="s">
        <v>68</v>
      </c>
      <c r="AM489" s="18" t="s">
        <v>68</v>
      </c>
      <c r="AN489" s="18">
        <v>0</v>
      </c>
      <c r="AO489" s="18">
        <v>0</v>
      </c>
    </row>
    <row r="490" spans="1:41" x14ac:dyDescent="0.25">
      <c r="A490" s="118">
        <v>486</v>
      </c>
      <c r="B490" s="118">
        <v>4</v>
      </c>
      <c r="C490" s="118">
        <v>8</v>
      </c>
      <c r="D490" s="118">
        <v>4</v>
      </c>
      <c r="E490" s="118">
        <v>3</v>
      </c>
      <c r="F490" s="118">
        <v>16</v>
      </c>
      <c r="G490" s="118">
        <v>4</v>
      </c>
      <c r="H490" s="118">
        <v>4</v>
      </c>
      <c r="I490" s="118" t="s">
        <v>1300</v>
      </c>
      <c r="K490" s="116" t="s">
        <v>2268</v>
      </c>
      <c r="L490" s="18">
        <v>1</v>
      </c>
      <c r="M490" s="18" t="str">
        <f>INDEX(WeatherFiles!$A$14:$A$17,MATCH(Model_Input_Builder!$B490,WeatherFiles!$D$14:$D$17,0),1)</f>
        <v>USA_WA_Spokane.Intl.AP.727850_TMY3</v>
      </c>
      <c r="N490" s="18">
        <v>0</v>
      </c>
      <c r="O490" s="18">
        <v>0</v>
      </c>
      <c r="P490" s="18" t="str">
        <f>INDEX(Above_Ground_Wall_Con!$A$4:$A$19,MATCH(Model_Input_Builder!$C490,Above_Ground_Wall_Con!$D$4:$D$19,0),1)</f>
        <v>Wood-Framed - 2x6 - 24 in OC - R-21 Cavity - R-10 Header</v>
      </c>
      <c r="Q490" s="18" t="str">
        <f>INDEX(Ceiling_And_Roof_Con!$A$3:$A$7,MATCH(Model_Input_Builder!$D490,Ceiling_And_Roof_Con!$D$3:$D$7,0),1)</f>
        <v>Attic - R49 Cavity Insulation</v>
      </c>
      <c r="R490" s="18" t="str">
        <f>INDEX(Foundation_And_Floor_Con!$A$4:$A$27,MATCH(Model_Input_Builder!$E490,Foundation_And_Floor_Con!$AI$4:$AI$27,0),1)</f>
        <v>Vented Crawlspace - R19 Cavity Insulation</v>
      </c>
      <c r="S490" s="18" t="str">
        <f>INDEX(Windows!$A$4:$A$26,MATCH(Model_Input_Builder!$F490,Windows!$E$4:$E$26,0),1)</f>
        <v>Double, low-e, medium SHGC, argon, non-metal</v>
      </c>
      <c r="T490" s="18">
        <f>INDEX(Windows!$C$4:$C$26,MATCH(Model_Input_Builder!$F490,Windows!$E$4:$E$26,0),1)</f>
        <v>0.28000000000000003</v>
      </c>
      <c r="U490" s="18">
        <f>INDEX(Windows!$D$4:$D$26,MATCH(Model_Input_Builder!$F490,Windows!$E$4:$E$26,0),1)</f>
        <v>0.31</v>
      </c>
      <c r="V490" s="18" t="s">
        <v>278</v>
      </c>
      <c r="W490" s="18" t="s">
        <v>278</v>
      </c>
      <c r="X490" s="18" t="s">
        <v>347</v>
      </c>
      <c r="Y490" s="18" t="s">
        <v>33</v>
      </c>
      <c r="Z490" s="18" t="s">
        <v>34</v>
      </c>
      <c r="AA490" s="93">
        <f>INDEX(Duct_Leakage!$A$3:$A$6,MATCH(Model_Input_Builder!$G490,Duct_Leakage!$E$3:$E$6,0),1)</f>
        <v>0.18</v>
      </c>
      <c r="AB490" s="93">
        <f>INDEX(Duct_Leakage!$B$3:$B$6,MATCH(Model_Input_Builder!$G490,Duct_Leakage!$E$3:$E$6,0),1)</f>
        <v>0.09</v>
      </c>
      <c r="AC490" s="18">
        <v>30</v>
      </c>
      <c r="AD490" s="18">
        <v>30</v>
      </c>
      <c r="AE490" s="18" t="s">
        <v>68</v>
      </c>
      <c r="AF490" s="18" t="s">
        <v>36</v>
      </c>
      <c r="AG490" s="49">
        <v>0</v>
      </c>
      <c r="AH490" s="18">
        <v>0</v>
      </c>
      <c r="AI490" s="18" t="s">
        <v>68</v>
      </c>
      <c r="AJ490" s="18" t="s">
        <v>68</v>
      </c>
      <c r="AK490" s="18" t="s">
        <v>68</v>
      </c>
      <c r="AL490" s="18" t="s">
        <v>68</v>
      </c>
      <c r="AM490" s="18" t="s">
        <v>68</v>
      </c>
      <c r="AN490" s="18">
        <v>0</v>
      </c>
      <c r="AO490" s="18">
        <v>0</v>
      </c>
    </row>
    <row r="491" spans="1:41" x14ac:dyDescent="0.25">
      <c r="A491" s="118">
        <v>487</v>
      </c>
      <c r="B491" s="118">
        <v>1</v>
      </c>
      <c r="C491" s="118">
        <v>3</v>
      </c>
      <c r="D491" s="118">
        <v>1</v>
      </c>
      <c r="E491" s="118">
        <v>6</v>
      </c>
      <c r="F491" s="118">
        <v>19</v>
      </c>
      <c r="G491" s="118">
        <v>2</v>
      </c>
      <c r="H491" s="118">
        <v>2</v>
      </c>
      <c r="I491" s="118" t="s">
        <v>1301</v>
      </c>
      <c r="K491" s="116" t="s">
        <v>2269</v>
      </c>
      <c r="L491" s="18">
        <v>1</v>
      </c>
      <c r="M491" s="18" t="str">
        <f>INDEX(WeatherFiles!$A$14:$A$17,MATCH(Model_Input_Builder!$B491,WeatherFiles!$D$14:$D$17,0),1)</f>
        <v>USA_ID_Boise.AP-Gowen.Field.ANGB.726810_TMY3</v>
      </c>
      <c r="N491" s="18">
        <v>0</v>
      </c>
      <c r="O491" s="18">
        <v>0</v>
      </c>
      <c r="P491" s="18" t="str">
        <f>INDEX(Above_Ground_Wall_Con!$A$4:$A$19,MATCH(Model_Input_Builder!$C491,Above_Ground_Wall_Con!$D$4:$D$19,0),1)</f>
        <v>Wood-Framed - 2x4 - 16 in OC - R-13 Cavity</v>
      </c>
      <c r="Q491" s="18" t="str">
        <f>INDEX(Ceiling_And_Roof_Con!$A$3:$A$7,MATCH(Model_Input_Builder!$D491,Ceiling_And_Roof_Con!$D$3:$D$7,0),1)</f>
        <v>Attic - R0 Cavity Insulation</v>
      </c>
      <c r="R491" s="18" t="str">
        <f>INDEX(Foundation_And_Floor_Con!$A$4:$A$27,MATCH(Model_Input_Builder!$E491,Foundation_And_Floor_Con!$AI$4:$AI$27,0),1)</f>
        <v>Slab - Uninsulated</v>
      </c>
      <c r="S491" s="18" t="str">
        <f>INDEX(Windows!$A$4:$A$26,MATCH(Model_Input_Builder!$F491,Windows!$E$4:$E$26,0),1)</f>
        <v>Triple, low-e, medium SHGC, argon, non-metal</v>
      </c>
      <c r="T491" s="18">
        <f>INDEX(Windows!$C$4:$C$26,MATCH(Model_Input_Builder!$F491,Windows!$E$4:$E$26,0),1)</f>
        <v>0.19</v>
      </c>
      <c r="U491" s="18">
        <f>INDEX(Windows!$D$4:$D$26,MATCH(Model_Input_Builder!$F491,Windows!$E$4:$E$26,0),1)</f>
        <v>0.28000000000000003</v>
      </c>
      <c r="V491" s="18" t="s">
        <v>278</v>
      </c>
      <c r="W491" s="18" t="s">
        <v>278</v>
      </c>
      <c r="X491" s="18" t="s">
        <v>347</v>
      </c>
      <c r="Y491" s="18" t="s">
        <v>33</v>
      </c>
      <c r="Z491" s="18" t="s">
        <v>34</v>
      </c>
      <c r="AA491" s="93">
        <f>INDEX(Duct_Leakage!$A$3:$A$6,MATCH(Model_Input_Builder!$G491,Duct_Leakage!$E$3:$E$6,0),1)</f>
        <v>0.06</v>
      </c>
      <c r="AB491" s="93">
        <f>INDEX(Duct_Leakage!$B$3:$B$6,MATCH(Model_Input_Builder!$G491,Duct_Leakage!$E$3:$E$6,0),1)</f>
        <v>0.03</v>
      </c>
      <c r="AC491" s="18">
        <v>30</v>
      </c>
      <c r="AD491" s="18">
        <v>30</v>
      </c>
      <c r="AE491" s="18" t="s">
        <v>68</v>
      </c>
      <c r="AF491" s="18" t="s">
        <v>36</v>
      </c>
      <c r="AG491" s="49">
        <v>0</v>
      </c>
      <c r="AH491" s="18">
        <v>0</v>
      </c>
      <c r="AI491" s="18" t="s">
        <v>68</v>
      </c>
      <c r="AJ491" s="18" t="s">
        <v>68</v>
      </c>
      <c r="AK491" s="18" t="s">
        <v>68</v>
      </c>
      <c r="AL491" s="18" t="s">
        <v>68</v>
      </c>
      <c r="AM491" s="18" t="s">
        <v>68</v>
      </c>
      <c r="AN491" s="18">
        <v>0</v>
      </c>
      <c r="AO491" s="18">
        <v>0</v>
      </c>
    </row>
    <row r="492" spans="1:41" x14ac:dyDescent="0.25">
      <c r="A492" s="118">
        <v>488</v>
      </c>
      <c r="B492" s="118">
        <v>2</v>
      </c>
      <c r="C492" s="118">
        <v>2</v>
      </c>
      <c r="D492" s="118">
        <v>1</v>
      </c>
      <c r="E492" s="118">
        <v>13</v>
      </c>
      <c r="F492" s="118">
        <v>16</v>
      </c>
      <c r="G492" s="118">
        <v>2</v>
      </c>
      <c r="H492" s="118">
        <v>2</v>
      </c>
      <c r="I492" s="118" t="s">
        <v>1302</v>
      </c>
      <c r="K492" s="116" t="s">
        <v>2270</v>
      </c>
      <c r="L492" s="18">
        <v>1</v>
      </c>
      <c r="M492" s="18" t="str">
        <f>INDEX(WeatherFiles!$A$14:$A$17,MATCH(Model_Input_Builder!$B492,WeatherFiles!$D$14:$D$17,0),1)</f>
        <v>USA_MT_Kalispell-Glacier.Park.Intl.AP.727790_TMY3</v>
      </c>
      <c r="N492" s="18">
        <v>0</v>
      </c>
      <c r="O492" s="18">
        <v>0</v>
      </c>
      <c r="P492" s="18" t="str">
        <f>INDEX(Above_Ground_Wall_Con!$A$4:$A$19,MATCH(Model_Input_Builder!$C492,Above_Ground_Wall_Con!$D$4:$D$19,0),1)</f>
        <v>Wood-Framed - 2x4 - 16 in OC - R-11 Cavity</v>
      </c>
      <c r="Q492" s="18" t="str">
        <f>INDEX(Ceiling_And_Roof_Con!$A$3:$A$7,MATCH(Model_Input_Builder!$D492,Ceiling_And_Roof_Con!$D$3:$D$7,0),1)</f>
        <v>Attic - R0 Cavity Insulation</v>
      </c>
      <c r="R492" s="18" t="str">
        <f>INDEX(Foundation_And_Floor_Con!$A$4:$A$27,MATCH(Model_Input_Builder!$E492,Foundation_And_Floor_Con!$AI$4:$AI$27,0),1)</f>
        <v>Heated Basement - R10 Exterior Insulation</v>
      </c>
      <c r="S492" s="18" t="str">
        <f>INDEX(Windows!$A$4:$A$26,MATCH(Model_Input_Builder!$F492,Windows!$E$4:$E$26,0),1)</f>
        <v>Double, low-e, medium SHGC, argon, non-metal</v>
      </c>
      <c r="T492" s="18">
        <f>INDEX(Windows!$C$4:$C$26,MATCH(Model_Input_Builder!$F492,Windows!$E$4:$E$26,0),1)</f>
        <v>0.28000000000000003</v>
      </c>
      <c r="U492" s="18">
        <f>INDEX(Windows!$D$4:$D$26,MATCH(Model_Input_Builder!$F492,Windows!$E$4:$E$26,0),1)</f>
        <v>0.31</v>
      </c>
      <c r="V492" s="18" t="s">
        <v>278</v>
      </c>
      <c r="W492" s="18" t="s">
        <v>278</v>
      </c>
      <c r="X492" s="18" t="s">
        <v>347</v>
      </c>
      <c r="Y492" s="18" t="s">
        <v>33</v>
      </c>
      <c r="Z492" s="18" t="s">
        <v>34</v>
      </c>
      <c r="AA492" s="93">
        <f>INDEX(Duct_Leakage!$A$3:$A$6,MATCH(Model_Input_Builder!$G492,Duct_Leakage!$E$3:$E$6,0),1)</f>
        <v>0.06</v>
      </c>
      <c r="AB492" s="93">
        <f>INDEX(Duct_Leakage!$B$3:$B$6,MATCH(Model_Input_Builder!$G492,Duct_Leakage!$E$3:$E$6,0),1)</f>
        <v>0.03</v>
      </c>
      <c r="AC492" s="18">
        <v>30</v>
      </c>
      <c r="AD492" s="18">
        <v>30</v>
      </c>
      <c r="AE492" s="18" t="s">
        <v>68</v>
      </c>
      <c r="AF492" s="18" t="s">
        <v>36</v>
      </c>
      <c r="AG492" s="49">
        <v>0</v>
      </c>
      <c r="AH492" s="18">
        <v>0</v>
      </c>
      <c r="AI492" s="18" t="s">
        <v>68</v>
      </c>
      <c r="AJ492" s="18" t="s">
        <v>68</v>
      </c>
      <c r="AK492" s="18" t="s">
        <v>68</v>
      </c>
      <c r="AL492" s="18" t="s">
        <v>68</v>
      </c>
      <c r="AM492" s="18" t="s">
        <v>68</v>
      </c>
      <c r="AN492" s="18">
        <v>0</v>
      </c>
      <c r="AO492" s="18">
        <v>0</v>
      </c>
    </row>
    <row r="493" spans="1:41" x14ac:dyDescent="0.25">
      <c r="A493" s="118">
        <v>489</v>
      </c>
      <c r="B493" s="118">
        <v>3</v>
      </c>
      <c r="C493" s="118">
        <v>1</v>
      </c>
      <c r="D493" s="118">
        <v>1</v>
      </c>
      <c r="E493" s="118">
        <v>19</v>
      </c>
      <c r="F493" s="118">
        <v>15</v>
      </c>
      <c r="G493" s="118">
        <v>1</v>
      </c>
      <c r="H493" s="118">
        <v>1</v>
      </c>
      <c r="I493" s="118" t="s">
        <v>1303</v>
      </c>
      <c r="K493" s="116" t="s">
        <v>2271</v>
      </c>
      <c r="L493" s="18">
        <v>1</v>
      </c>
      <c r="M493" s="18" t="str">
        <f>INDEX(WeatherFiles!$A$14:$A$17,MATCH(Model_Input_Builder!$B493,WeatherFiles!$D$14:$D$17,0),1)</f>
        <v>USA_WA_Seattle-Tacoma.Intl.AP.727930_TMY3</v>
      </c>
      <c r="N493" s="18">
        <v>0</v>
      </c>
      <c r="O493" s="18">
        <v>0</v>
      </c>
      <c r="P493" s="18" t="str">
        <f>INDEX(Above_Ground_Wall_Con!$A$4:$A$19,MATCH(Model_Input_Builder!$C493,Above_Ground_Wall_Con!$D$4:$D$19,0),1)</f>
        <v>Wood-Framed - 2x4 - 16 in OC - R-0 Cavity</v>
      </c>
      <c r="Q493" s="18" t="str">
        <f>INDEX(Ceiling_And_Roof_Con!$A$3:$A$7,MATCH(Model_Input_Builder!$D493,Ceiling_And_Roof_Con!$D$3:$D$7,0),1)</f>
        <v>Attic - R0 Cavity Insulation</v>
      </c>
      <c r="R493" s="18" t="str">
        <f>INDEX(Foundation_And_Floor_Con!$A$4:$A$27,MATCH(Model_Input_Builder!$E493,Foundation_And_Floor_Con!$AI$4:$AI$27,0),1)</f>
        <v>Unheated Basement - R38 Cavity Insulation</v>
      </c>
      <c r="S493" s="18" t="str">
        <f>INDEX(Windows!$A$4:$A$26,MATCH(Model_Input_Builder!$F493,Windows!$E$4:$E$26,0),1)</f>
        <v>Double, low-e, high SHGC, argon, non-metal</v>
      </c>
      <c r="T493" s="18">
        <f>INDEX(Windows!$C$4:$C$26,MATCH(Model_Input_Builder!$F493,Windows!$E$4:$E$26,0),1)</f>
        <v>0.28999999999999998</v>
      </c>
      <c r="U493" s="18">
        <f>INDEX(Windows!$D$4:$D$26,MATCH(Model_Input_Builder!$F493,Windows!$E$4:$E$26,0),1)</f>
        <v>0.5</v>
      </c>
      <c r="V493" s="18" t="s">
        <v>278</v>
      </c>
      <c r="W493" s="18" t="s">
        <v>278</v>
      </c>
      <c r="X493" s="18" t="s">
        <v>347</v>
      </c>
      <c r="Y493" s="18" t="s">
        <v>33</v>
      </c>
      <c r="Z493" s="18" t="s">
        <v>34</v>
      </c>
      <c r="AA493" s="93">
        <f>INDEX(Duct_Leakage!$A$3:$A$6,MATCH(Model_Input_Builder!$G493,Duct_Leakage!$E$3:$E$6,0),1)</f>
        <v>0.03</v>
      </c>
      <c r="AB493" s="93">
        <f>INDEX(Duct_Leakage!$B$3:$B$6,MATCH(Model_Input_Builder!$G493,Duct_Leakage!$E$3:$E$6,0),1)</f>
        <v>1.4999999999999999E-2</v>
      </c>
      <c r="AC493" s="18">
        <v>30</v>
      </c>
      <c r="AD493" s="18">
        <v>30</v>
      </c>
      <c r="AE493" s="18" t="s">
        <v>68</v>
      </c>
      <c r="AF493" s="18" t="s">
        <v>36</v>
      </c>
      <c r="AG493" s="49">
        <v>0</v>
      </c>
      <c r="AH493" s="18">
        <v>0</v>
      </c>
      <c r="AI493" s="18" t="s">
        <v>68</v>
      </c>
      <c r="AJ493" s="18" t="s">
        <v>68</v>
      </c>
      <c r="AK493" s="18" t="s">
        <v>68</v>
      </c>
      <c r="AL493" s="18" t="s">
        <v>68</v>
      </c>
      <c r="AM493" s="18" t="s">
        <v>68</v>
      </c>
      <c r="AN493" s="18">
        <v>0</v>
      </c>
      <c r="AO493" s="18">
        <v>0</v>
      </c>
    </row>
    <row r="494" spans="1:41" x14ac:dyDescent="0.25">
      <c r="A494" s="118">
        <v>490</v>
      </c>
      <c r="B494" s="118">
        <v>3</v>
      </c>
      <c r="C494" s="118">
        <v>6</v>
      </c>
      <c r="D494" s="118">
        <v>3</v>
      </c>
      <c r="E494" s="118">
        <v>17</v>
      </c>
      <c r="F494" s="118">
        <v>2</v>
      </c>
      <c r="G494" s="118">
        <v>4</v>
      </c>
      <c r="H494" s="118">
        <v>3</v>
      </c>
      <c r="I494" s="118" t="s">
        <v>1304</v>
      </c>
      <c r="K494" s="116" t="s">
        <v>2272</v>
      </c>
      <c r="L494" s="18">
        <v>1</v>
      </c>
      <c r="M494" s="18" t="str">
        <f>INDEX(WeatherFiles!$A$14:$A$17,MATCH(Model_Input_Builder!$B494,WeatherFiles!$D$14:$D$17,0),1)</f>
        <v>USA_WA_Seattle-Tacoma.Intl.AP.727930_TMY3</v>
      </c>
      <c r="N494" s="18">
        <v>0</v>
      </c>
      <c r="O494" s="18">
        <v>0</v>
      </c>
      <c r="P494" s="18" t="str">
        <f>INDEX(Above_Ground_Wall_Con!$A$4:$A$19,MATCH(Model_Input_Builder!$C494,Above_Ground_Wall_Con!$D$4:$D$19,0),1)</f>
        <v>Wood-Framed - 2x6 - 16 in OC - R-21 Cavity</v>
      </c>
      <c r="Q494" s="18" t="str">
        <f>INDEX(Ceiling_And_Roof_Con!$A$3:$A$7,MATCH(Model_Input_Builder!$D494,Ceiling_And_Roof_Con!$D$3:$D$7,0),1)</f>
        <v>Attic - R38 Cavity Insulation</v>
      </c>
      <c r="R494" s="18" t="str">
        <f>INDEX(Foundation_And_Floor_Con!$A$4:$A$27,MATCH(Model_Input_Builder!$E494,Foundation_And_Floor_Con!$AI$4:$AI$27,0),1)</f>
        <v>Unheated Basement - R19 Cavity Insulation</v>
      </c>
      <c r="S494" s="18" t="str">
        <f>INDEX(Windows!$A$4:$A$26,MATCH(Model_Input_Builder!$F494,Windows!$E$4:$E$26,0),1)</f>
        <v>Double, clear, metal</v>
      </c>
      <c r="T494" s="18">
        <f>INDEX(Windows!$C$4:$C$26,MATCH(Model_Input_Builder!$F494,Windows!$E$4:$E$26,0),1)</f>
        <v>0.83</v>
      </c>
      <c r="U494" s="18">
        <f>INDEX(Windows!$D$4:$D$26,MATCH(Model_Input_Builder!$F494,Windows!$E$4:$E$26,0),1)</f>
        <v>0.65</v>
      </c>
      <c r="V494" s="18" t="s">
        <v>278</v>
      </c>
      <c r="W494" s="18" t="s">
        <v>278</v>
      </c>
      <c r="X494" s="18" t="s">
        <v>347</v>
      </c>
      <c r="Y494" s="18" t="s">
        <v>33</v>
      </c>
      <c r="Z494" s="18" t="s">
        <v>34</v>
      </c>
      <c r="AA494" s="93">
        <f>INDEX(Duct_Leakage!$A$3:$A$6,MATCH(Model_Input_Builder!$G494,Duct_Leakage!$E$3:$E$6,0),1)</f>
        <v>0.18</v>
      </c>
      <c r="AB494" s="93">
        <f>INDEX(Duct_Leakage!$B$3:$B$6,MATCH(Model_Input_Builder!$G494,Duct_Leakage!$E$3:$E$6,0),1)</f>
        <v>0.09</v>
      </c>
      <c r="AC494" s="18">
        <v>30</v>
      </c>
      <c r="AD494" s="18">
        <v>30</v>
      </c>
      <c r="AE494" s="18" t="s">
        <v>68</v>
      </c>
      <c r="AF494" s="18" t="s">
        <v>36</v>
      </c>
      <c r="AG494" s="49">
        <v>0</v>
      </c>
      <c r="AH494" s="18">
        <v>0</v>
      </c>
      <c r="AI494" s="18" t="s">
        <v>68</v>
      </c>
      <c r="AJ494" s="18" t="s">
        <v>68</v>
      </c>
      <c r="AK494" s="18" t="s">
        <v>68</v>
      </c>
      <c r="AL494" s="18" t="s">
        <v>68</v>
      </c>
      <c r="AM494" s="18" t="s">
        <v>68</v>
      </c>
      <c r="AN494" s="18">
        <v>0</v>
      </c>
      <c r="AO494" s="18">
        <v>0</v>
      </c>
    </row>
    <row r="495" spans="1:41" x14ac:dyDescent="0.25">
      <c r="A495" s="118">
        <v>491</v>
      </c>
      <c r="B495" s="118">
        <v>1</v>
      </c>
      <c r="C495" s="118">
        <v>3</v>
      </c>
      <c r="D495" s="118">
        <v>5</v>
      </c>
      <c r="E495" s="118">
        <v>8</v>
      </c>
      <c r="F495" s="118">
        <v>16</v>
      </c>
      <c r="G495" s="118">
        <v>4</v>
      </c>
      <c r="H495" s="118">
        <v>3</v>
      </c>
      <c r="I495" s="118" t="s">
        <v>1305</v>
      </c>
      <c r="K495" s="116" t="s">
        <v>2273</v>
      </c>
      <c r="L495" s="18">
        <v>1</v>
      </c>
      <c r="M495" s="18" t="str">
        <f>INDEX(WeatherFiles!$A$14:$A$17,MATCH(Model_Input_Builder!$B495,WeatherFiles!$D$14:$D$17,0),1)</f>
        <v>USA_ID_Boise.AP-Gowen.Field.ANGB.726810_TMY3</v>
      </c>
      <c r="N495" s="18">
        <v>0</v>
      </c>
      <c r="O495" s="18">
        <v>0</v>
      </c>
      <c r="P495" s="18" t="str">
        <f>INDEX(Above_Ground_Wall_Con!$A$4:$A$19,MATCH(Model_Input_Builder!$C495,Above_Ground_Wall_Con!$D$4:$D$19,0),1)</f>
        <v>Wood-Framed - 2x4 - 16 in OC - R-13 Cavity</v>
      </c>
      <c r="Q495" s="18" t="str">
        <f>INDEX(Ceiling_And_Roof_Con!$A$3:$A$7,MATCH(Model_Input_Builder!$D495,Ceiling_And_Roof_Con!$D$3:$D$7,0),1)</f>
        <v>Attic - R60 Cavity Insulation</v>
      </c>
      <c r="R495" s="18" t="str">
        <f>INDEX(Foundation_And_Floor_Con!$A$4:$A$27,MATCH(Model_Input_Builder!$E495,Foundation_And_Floor_Con!$AI$4:$AI$27,0),1)</f>
        <v>Slab - R5 Under Full Slab with R5 Thermal Break</v>
      </c>
      <c r="S495" s="18" t="str">
        <f>INDEX(Windows!$A$4:$A$26,MATCH(Model_Input_Builder!$F495,Windows!$E$4:$E$26,0),1)</f>
        <v>Double, low-e, medium SHGC, argon, non-metal</v>
      </c>
      <c r="T495" s="18">
        <f>INDEX(Windows!$C$4:$C$26,MATCH(Model_Input_Builder!$F495,Windows!$E$4:$E$26,0),1)</f>
        <v>0.28000000000000003</v>
      </c>
      <c r="U495" s="18">
        <f>INDEX(Windows!$D$4:$D$26,MATCH(Model_Input_Builder!$F495,Windows!$E$4:$E$26,0),1)</f>
        <v>0.31</v>
      </c>
      <c r="V495" s="18" t="s">
        <v>278</v>
      </c>
      <c r="W495" s="18" t="s">
        <v>278</v>
      </c>
      <c r="X495" s="18" t="s">
        <v>347</v>
      </c>
      <c r="Y495" s="18" t="s">
        <v>33</v>
      </c>
      <c r="Z495" s="18" t="s">
        <v>34</v>
      </c>
      <c r="AA495" s="93">
        <f>INDEX(Duct_Leakage!$A$3:$A$6,MATCH(Model_Input_Builder!$G495,Duct_Leakage!$E$3:$E$6,0),1)</f>
        <v>0.18</v>
      </c>
      <c r="AB495" s="93">
        <f>INDEX(Duct_Leakage!$B$3:$B$6,MATCH(Model_Input_Builder!$G495,Duct_Leakage!$E$3:$E$6,0),1)</f>
        <v>0.09</v>
      </c>
      <c r="AC495" s="18">
        <v>30</v>
      </c>
      <c r="AD495" s="18">
        <v>30</v>
      </c>
      <c r="AE495" s="18" t="s">
        <v>68</v>
      </c>
      <c r="AF495" s="18" t="s">
        <v>36</v>
      </c>
      <c r="AG495" s="49">
        <v>0</v>
      </c>
      <c r="AH495" s="18">
        <v>0</v>
      </c>
      <c r="AI495" s="18" t="s">
        <v>68</v>
      </c>
      <c r="AJ495" s="18" t="s">
        <v>68</v>
      </c>
      <c r="AK495" s="18" t="s">
        <v>68</v>
      </c>
      <c r="AL495" s="18" t="s">
        <v>68</v>
      </c>
      <c r="AM495" s="18" t="s">
        <v>68</v>
      </c>
      <c r="AN495" s="18">
        <v>0</v>
      </c>
      <c r="AO495" s="18">
        <v>0</v>
      </c>
    </row>
    <row r="496" spans="1:41" x14ac:dyDescent="0.25">
      <c r="A496" s="118">
        <v>492</v>
      </c>
      <c r="B496" s="118">
        <v>1</v>
      </c>
      <c r="C496" s="118">
        <v>2</v>
      </c>
      <c r="D496" s="118">
        <v>1</v>
      </c>
      <c r="E496" s="118">
        <v>10</v>
      </c>
      <c r="F496" s="118">
        <v>8</v>
      </c>
      <c r="G496" s="118">
        <v>3</v>
      </c>
      <c r="H496" s="118">
        <v>4</v>
      </c>
      <c r="I496" s="118" t="s">
        <v>1306</v>
      </c>
      <c r="K496" s="116" t="s">
        <v>2274</v>
      </c>
      <c r="L496" s="18">
        <v>1</v>
      </c>
      <c r="M496" s="18" t="str">
        <f>INDEX(WeatherFiles!$A$14:$A$17,MATCH(Model_Input_Builder!$B496,WeatherFiles!$D$14:$D$17,0),1)</f>
        <v>USA_ID_Boise.AP-Gowen.Field.ANGB.726810_TMY3</v>
      </c>
      <c r="N496" s="18">
        <v>0</v>
      </c>
      <c r="O496" s="18">
        <v>0</v>
      </c>
      <c r="P496" s="18" t="str">
        <f>INDEX(Above_Ground_Wall_Con!$A$4:$A$19,MATCH(Model_Input_Builder!$C496,Above_Ground_Wall_Con!$D$4:$D$19,0),1)</f>
        <v>Wood-Framed - 2x4 - 16 in OC - R-11 Cavity</v>
      </c>
      <c r="Q496" s="18" t="str">
        <f>INDEX(Ceiling_And_Roof_Con!$A$3:$A$7,MATCH(Model_Input_Builder!$D496,Ceiling_And_Roof_Con!$D$3:$D$7,0),1)</f>
        <v>Attic - R0 Cavity Insulation</v>
      </c>
      <c r="R496" s="18" t="str">
        <f>INDEX(Foundation_And_Floor_Con!$A$4:$A$27,MATCH(Model_Input_Builder!$E496,Foundation_And_Floor_Con!$AI$4:$AI$27,0),1)</f>
        <v>Slab - R10 Under Full Slab with R5 Thermal Break</v>
      </c>
      <c r="S496" s="18" t="str">
        <f>INDEX(Windows!$A$4:$A$26,MATCH(Model_Input_Builder!$F496,Windows!$E$4:$E$26,0),1)</f>
        <v>Double, tint, metal, TB</v>
      </c>
      <c r="T496" s="18">
        <f>INDEX(Windows!$C$4:$C$26,MATCH(Model_Input_Builder!$F496,Windows!$E$4:$E$26,0),1)</f>
        <v>0.6</v>
      </c>
      <c r="U496" s="18">
        <f>INDEX(Windows!$D$4:$D$26,MATCH(Model_Input_Builder!$F496,Windows!$E$4:$E$26,0),1)</f>
        <v>0.51</v>
      </c>
      <c r="V496" s="18" t="s">
        <v>278</v>
      </c>
      <c r="W496" s="18" t="s">
        <v>278</v>
      </c>
      <c r="X496" s="18" t="s">
        <v>347</v>
      </c>
      <c r="Y496" s="18" t="s">
        <v>33</v>
      </c>
      <c r="Z496" s="18" t="s">
        <v>34</v>
      </c>
      <c r="AA496" s="93">
        <f>INDEX(Duct_Leakage!$A$3:$A$6,MATCH(Model_Input_Builder!$G496,Duct_Leakage!$E$3:$E$6,0),1)</f>
        <v>0.127</v>
      </c>
      <c r="AB496" s="93">
        <f>INDEX(Duct_Leakage!$B$3:$B$6,MATCH(Model_Input_Builder!$G496,Duct_Leakage!$E$3:$E$6,0),1)</f>
        <v>6.3E-2</v>
      </c>
      <c r="AC496" s="18">
        <v>30</v>
      </c>
      <c r="AD496" s="18">
        <v>30</v>
      </c>
      <c r="AE496" s="18" t="s">
        <v>68</v>
      </c>
      <c r="AF496" s="18" t="s">
        <v>36</v>
      </c>
      <c r="AG496" s="49">
        <v>0</v>
      </c>
      <c r="AH496" s="18">
        <v>0</v>
      </c>
      <c r="AI496" s="18" t="s">
        <v>68</v>
      </c>
      <c r="AJ496" s="18" t="s">
        <v>68</v>
      </c>
      <c r="AK496" s="18" t="s">
        <v>68</v>
      </c>
      <c r="AL496" s="18" t="s">
        <v>68</v>
      </c>
      <c r="AM496" s="18" t="s">
        <v>68</v>
      </c>
      <c r="AN496" s="18">
        <v>0</v>
      </c>
      <c r="AO496" s="18">
        <v>0</v>
      </c>
    </row>
    <row r="497" spans="1:41" x14ac:dyDescent="0.25">
      <c r="A497" s="118">
        <v>493</v>
      </c>
      <c r="B497" s="118">
        <v>2</v>
      </c>
      <c r="C497" s="118">
        <v>2</v>
      </c>
      <c r="D497" s="118">
        <v>1</v>
      </c>
      <c r="E497" s="118">
        <v>16</v>
      </c>
      <c r="F497" s="118">
        <v>16</v>
      </c>
      <c r="G497" s="118">
        <v>3</v>
      </c>
      <c r="H497" s="118">
        <v>4</v>
      </c>
      <c r="I497" s="118" t="s">
        <v>1307</v>
      </c>
      <c r="K497" s="116" t="s">
        <v>2275</v>
      </c>
      <c r="L497" s="18">
        <v>1</v>
      </c>
      <c r="M497" s="18" t="str">
        <f>INDEX(WeatherFiles!$A$14:$A$17,MATCH(Model_Input_Builder!$B497,WeatherFiles!$D$14:$D$17,0),1)</f>
        <v>USA_MT_Kalispell-Glacier.Park.Intl.AP.727790_TMY3</v>
      </c>
      <c r="N497" s="18">
        <v>0</v>
      </c>
      <c r="O497" s="18">
        <v>0</v>
      </c>
      <c r="P497" s="18" t="str">
        <f>INDEX(Above_Ground_Wall_Con!$A$4:$A$19,MATCH(Model_Input_Builder!$C497,Above_Ground_Wall_Con!$D$4:$D$19,0),1)</f>
        <v>Wood-Framed - 2x4 - 16 in OC - R-11 Cavity</v>
      </c>
      <c r="Q497" s="18" t="str">
        <f>INDEX(Ceiling_And_Roof_Con!$A$3:$A$7,MATCH(Model_Input_Builder!$D497,Ceiling_And_Roof_Con!$D$3:$D$7,0),1)</f>
        <v>Attic - R0 Cavity Insulation</v>
      </c>
      <c r="R497" s="18" t="str">
        <f>INDEX(Foundation_And_Floor_Con!$A$4:$A$27,MATCH(Model_Input_Builder!$E497,Foundation_And_Floor_Con!$AI$4:$AI$27,0),1)</f>
        <v>Unheated Basement - R13 Cavity Insulation</v>
      </c>
      <c r="S497" s="18" t="str">
        <f>INDEX(Windows!$A$4:$A$26,MATCH(Model_Input_Builder!$F497,Windows!$E$4:$E$26,0),1)</f>
        <v>Double, low-e, medium SHGC, argon, non-metal</v>
      </c>
      <c r="T497" s="18">
        <f>INDEX(Windows!$C$4:$C$26,MATCH(Model_Input_Builder!$F497,Windows!$E$4:$E$26,0),1)</f>
        <v>0.28000000000000003</v>
      </c>
      <c r="U497" s="18">
        <f>INDEX(Windows!$D$4:$D$26,MATCH(Model_Input_Builder!$F497,Windows!$E$4:$E$26,0),1)</f>
        <v>0.31</v>
      </c>
      <c r="V497" s="18" t="s">
        <v>278</v>
      </c>
      <c r="W497" s="18" t="s">
        <v>278</v>
      </c>
      <c r="X497" s="18" t="s">
        <v>347</v>
      </c>
      <c r="Y497" s="18" t="s">
        <v>33</v>
      </c>
      <c r="Z497" s="18" t="s">
        <v>34</v>
      </c>
      <c r="AA497" s="93">
        <f>INDEX(Duct_Leakage!$A$3:$A$6,MATCH(Model_Input_Builder!$G497,Duct_Leakage!$E$3:$E$6,0),1)</f>
        <v>0.127</v>
      </c>
      <c r="AB497" s="93">
        <f>INDEX(Duct_Leakage!$B$3:$B$6,MATCH(Model_Input_Builder!$G497,Duct_Leakage!$E$3:$E$6,0),1)</f>
        <v>6.3E-2</v>
      </c>
      <c r="AC497" s="18">
        <v>30</v>
      </c>
      <c r="AD497" s="18">
        <v>30</v>
      </c>
      <c r="AE497" s="18" t="s">
        <v>68</v>
      </c>
      <c r="AF497" s="18" t="s">
        <v>36</v>
      </c>
      <c r="AG497" s="49">
        <v>0</v>
      </c>
      <c r="AH497" s="18">
        <v>0</v>
      </c>
      <c r="AI497" s="18" t="s">
        <v>68</v>
      </c>
      <c r="AJ497" s="18" t="s">
        <v>68</v>
      </c>
      <c r="AK497" s="18" t="s">
        <v>68</v>
      </c>
      <c r="AL497" s="18" t="s">
        <v>68</v>
      </c>
      <c r="AM497" s="18" t="s">
        <v>68</v>
      </c>
      <c r="AN497" s="18">
        <v>0</v>
      </c>
      <c r="AO497" s="18">
        <v>0</v>
      </c>
    </row>
    <row r="498" spans="1:41" x14ac:dyDescent="0.25">
      <c r="A498" s="118">
        <v>494</v>
      </c>
      <c r="B498" s="118">
        <v>4</v>
      </c>
      <c r="C498" s="118">
        <v>6</v>
      </c>
      <c r="D498" s="118">
        <v>4</v>
      </c>
      <c r="E498" s="118">
        <v>5</v>
      </c>
      <c r="F498" s="118">
        <v>8</v>
      </c>
      <c r="G498" s="118">
        <v>1</v>
      </c>
      <c r="H498" s="118">
        <v>4</v>
      </c>
      <c r="I498" s="118" t="s">
        <v>1308</v>
      </c>
      <c r="K498" s="116" t="s">
        <v>2276</v>
      </c>
      <c r="L498" s="18">
        <v>1</v>
      </c>
      <c r="M498" s="18" t="str">
        <f>INDEX(WeatherFiles!$A$14:$A$17,MATCH(Model_Input_Builder!$B498,WeatherFiles!$D$14:$D$17,0),1)</f>
        <v>USA_WA_Spokane.Intl.AP.727850_TMY3</v>
      </c>
      <c r="N498" s="18">
        <v>0</v>
      </c>
      <c r="O498" s="18">
        <v>0</v>
      </c>
      <c r="P498" s="18" t="str">
        <f>INDEX(Above_Ground_Wall_Con!$A$4:$A$19,MATCH(Model_Input_Builder!$C498,Above_Ground_Wall_Con!$D$4:$D$19,0),1)</f>
        <v>Wood-Framed - 2x6 - 16 in OC - R-21 Cavity</v>
      </c>
      <c r="Q498" s="18" t="str">
        <f>INDEX(Ceiling_And_Roof_Con!$A$3:$A$7,MATCH(Model_Input_Builder!$D498,Ceiling_And_Roof_Con!$D$3:$D$7,0),1)</f>
        <v>Attic - R49 Cavity Insulation</v>
      </c>
      <c r="R498" s="18" t="str">
        <f>INDEX(Foundation_And_Floor_Con!$A$4:$A$27,MATCH(Model_Input_Builder!$E498,Foundation_And_Floor_Con!$AI$4:$AI$27,0),1)</f>
        <v>Vented Crawlspace - R38 Cavity Insulation</v>
      </c>
      <c r="S498" s="18" t="str">
        <f>INDEX(Windows!$A$4:$A$26,MATCH(Model_Input_Builder!$F498,Windows!$E$4:$E$26,0),1)</f>
        <v>Double, tint, metal, TB</v>
      </c>
      <c r="T498" s="18">
        <f>INDEX(Windows!$C$4:$C$26,MATCH(Model_Input_Builder!$F498,Windows!$E$4:$E$26,0),1)</f>
        <v>0.6</v>
      </c>
      <c r="U498" s="18">
        <f>INDEX(Windows!$D$4:$D$26,MATCH(Model_Input_Builder!$F498,Windows!$E$4:$E$26,0),1)</f>
        <v>0.51</v>
      </c>
      <c r="V498" s="18" t="s">
        <v>278</v>
      </c>
      <c r="W498" s="18" t="s">
        <v>278</v>
      </c>
      <c r="X498" s="18" t="s">
        <v>347</v>
      </c>
      <c r="Y498" s="18" t="s">
        <v>33</v>
      </c>
      <c r="Z498" s="18" t="s">
        <v>34</v>
      </c>
      <c r="AA498" s="93">
        <f>INDEX(Duct_Leakage!$A$3:$A$6,MATCH(Model_Input_Builder!$G498,Duct_Leakage!$E$3:$E$6,0),1)</f>
        <v>0.03</v>
      </c>
      <c r="AB498" s="93">
        <f>INDEX(Duct_Leakage!$B$3:$B$6,MATCH(Model_Input_Builder!$G498,Duct_Leakage!$E$3:$E$6,0),1)</f>
        <v>1.4999999999999999E-2</v>
      </c>
      <c r="AC498" s="18">
        <v>30</v>
      </c>
      <c r="AD498" s="18">
        <v>30</v>
      </c>
      <c r="AE498" s="18" t="s">
        <v>68</v>
      </c>
      <c r="AF498" s="18" t="s">
        <v>36</v>
      </c>
      <c r="AG498" s="49">
        <v>0</v>
      </c>
      <c r="AH498" s="18">
        <v>0</v>
      </c>
      <c r="AI498" s="18" t="s">
        <v>68</v>
      </c>
      <c r="AJ498" s="18" t="s">
        <v>68</v>
      </c>
      <c r="AK498" s="18" t="s">
        <v>68</v>
      </c>
      <c r="AL498" s="18" t="s">
        <v>68</v>
      </c>
      <c r="AM498" s="18" t="s">
        <v>68</v>
      </c>
      <c r="AN498" s="18">
        <v>0</v>
      </c>
      <c r="AO498" s="18">
        <v>0</v>
      </c>
    </row>
    <row r="499" spans="1:41" x14ac:dyDescent="0.25">
      <c r="A499" s="118">
        <v>495</v>
      </c>
      <c r="B499" s="118">
        <v>2</v>
      </c>
      <c r="C499" s="118">
        <v>2</v>
      </c>
      <c r="D499" s="118">
        <v>2</v>
      </c>
      <c r="E499" s="118">
        <v>9</v>
      </c>
      <c r="F499" s="118">
        <v>2</v>
      </c>
      <c r="G499" s="118">
        <v>3</v>
      </c>
      <c r="H499" s="118">
        <v>1</v>
      </c>
      <c r="I499" s="118" t="s">
        <v>1309</v>
      </c>
      <c r="K499" s="116" t="s">
        <v>2277</v>
      </c>
      <c r="L499" s="18">
        <v>1</v>
      </c>
      <c r="M499" s="18" t="str">
        <f>INDEX(WeatherFiles!$A$14:$A$17,MATCH(Model_Input_Builder!$B499,WeatherFiles!$D$14:$D$17,0),1)</f>
        <v>USA_MT_Kalispell-Glacier.Park.Intl.AP.727790_TMY3</v>
      </c>
      <c r="N499" s="18">
        <v>0</v>
      </c>
      <c r="O499" s="18">
        <v>0</v>
      </c>
      <c r="P499" s="18" t="str">
        <f>INDEX(Above_Ground_Wall_Con!$A$4:$A$19,MATCH(Model_Input_Builder!$C499,Above_Ground_Wall_Con!$D$4:$D$19,0),1)</f>
        <v>Wood-Framed - 2x4 - 16 in OC - R-11 Cavity</v>
      </c>
      <c r="Q499" s="18" t="str">
        <f>INDEX(Ceiling_And_Roof_Con!$A$3:$A$7,MATCH(Model_Input_Builder!$D499,Ceiling_And_Roof_Con!$D$3:$D$7,0),1)</f>
        <v>Attic - R30 Cavity Insulation</v>
      </c>
      <c r="R499" s="18" t="str">
        <f>INDEX(Foundation_And_Floor_Con!$A$4:$A$27,MATCH(Model_Input_Builder!$E499,Foundation_And_Floor_Con!$AI$4:$AI$27,0),1)</f>
        <v>Slab - R10 Perimeter with No Thermal Break</v>
      </c>
      <c r="S499" s="18" t="str">
        <f>INDEX(Windows!$A$4:$A$26,MATCH(Model_Input_Builder!$F499,Windows!$E$4:$E$26,0),1)</f>
        <v>Double, clear, metal</v>
      </c>
      <c r="T499" s="18">
        <f>INDEX(Windows!$C$4:$C$26,MATCH(Model_Input_Builder!$F499,Windows!$E$4:$E$26,0),1)</f>
        <v>0.83</v>
      </c>
      <c r="U499" s="18">
        <f>INDEX(Windows!$D$4:$D$26,MATCH(Model_Input_Builder!$F499,Windows!$E$4:$E$26,0),1)</f>
        <v>0.65</v>
      </c>
      <c r="V499" s="18" t="s">
        <v>278</v>
      </c>
      <c r="W499" s="18" t="s">
        <v>278</v>
      </c>
      <c r="X499" s="18" t="s">
        <v>347</v>
      </c>
      <c r="Y499" s="18" t="s">
        <v>33</v>
      </c>
      <c r="Z499" s="18" t="s">
        <v>34</v>
      </c>
      <c r="AA499" s="93">
        <f>INDEX(Duct_Leakage!$A$3:$A$6,MATCH(Model_Input_Builder!$G499,Duct_Leakage!$E$3:$E$6,0),1)</f>
        <v>0.127</v>
      </c>
      <c r="AB499" s="93">
        <f>INDEX(Duct_Leakage!$B$3:$B$6,MATCH(Model_Input_Builder!$G499,Duct_Leakage!$E$3:$E$6,0),1)</f>
        <v>6.3E-2</v>
      </c>
      <c r="AC499" s="18">
        <v>30</v>
      </c>
      <c r="AD499" s="18">
        <v>30</v>
      </c>
      <c r="AE499" s="18" t="s">
        <v>68</v>
      </c>
      <c r="AF499" s="18" t="s">
        <v>36</v>
      </c>
      <c r="AG499" s="49">
        <v>0</v>
      </c>
      <c r="AH499" s="18">
        <v>0</v>
      </c>
      <c r="AI499" s="18" t="s">
        <v>68</v>
      </c>
      <c r="AJ499" s="18" t="s">
        <v>68</v>
      </c>
      <c r="AK499" s="18" t="s">
        <v>68</v>
      </c>
      <c r="AL499" s="18" t="s">
        <v>68</v>
      </c>
      <c r="AM499" s="18" t="s">
        <v>68</v>
      </c>
      <c r="AN499" s="18">
        <v>0</v>
      </c>
      <c r="AO499" s="18">
        <v>0</v>
      </c>
    </row>
    <row r="500" spans="1:41" x14ac:dyDescent="0.25">
      <c r="A500" s="118">
        <v>496</v>
      </c>
      <c r="B500" s="118">
        <v>1</v>
      </c>
      <c r="C500" s="118">
        <v>1</v>
      </c>
      <c r="D500" s="118">
        <v>3</v>
      </c>
      <c r="E500" s="118">
        <v>14</v>
      </c>
      <c r="F500" s="118">
        <v>7</v>
      </c>
      <c r="G500" s="118">
        <v>1</v>
      </c>
      <c r="H500" s="118">
        <v>4</v>
      </c>
      <c r="I500" s="118" t="s">
        <v>1310</v>
      </c>
      <c r="K500" s="116" t="s">
        <v>2278</v>
      </c>
      <c r="L500" s="18">
        <v>1</v>
      </c>
      <c r="M500" s="18" t="str">
        <f>INDEX(WeatherFiles!$A$14:$A$17,MATCH(Model_Input_Builder!$B500,WeatherFiles!$D$14:$D$17,0),1)</f>
        <v>USA_ID_Boise.AP-Gowen.Field.ANGB.726810_TMY3</v>
      </c>
      <c r="N500" s="18">
        <v>0</v>
      </c>
      <c r="O500" s="18">
        <v>0</v>
      </c>
      <c r="P500" s="18" t="str">
        <f>INDEX(Above_Ground_Wall_Con!$A$4:$A$19,MATCH(Model_Input_Builder!$C500,Above_Ground_Wall_Con!$D$4:$D$19,0),1)</f>
        <v>Wood-Framed - 2x4 - 16 in OC - R-0 Cavity</v>
      </c>
      <c r="Q500" s="18" t="str">
        <f>INDEX(Ceiling_And_Roof_Con!$A$3:$A$7,MATCH(Model_Input_Builder!$D500,Ceiling_And_Roof_Con!$D$3:$D$7,0),1)</f>
        <v>Attic - R38 Cavity Insulation</v>
      </c>
      <c r="R500" s="18" t="str">
        <f>INDEX(Foundation_And_Floor_Con!$A$4:$A$27,MATCH(Model_Input_Builder!$E500,Foundation_And_Floor_Con!$AI$4:$AI$27,0),1)</f>
        <v>Heated Basement - R15 Exterior Insulation</v>
      </c>
      <c r="S500" s="18" t="str">
        <f>INDEX(Windows!$A$4:$A$26,MATCH(Model_Input_Builder!$F500,Windows!$E$4:$E$26,0),1)</f>
        <v>Double, clear, metal, TB</v>
      </c>
      <c r="T500" s="18">
        <f>INDEX(Windows!$C$4:$C$26,MATCH(Model_Input_Builder!$F500,Windows!$E$4:$E$26,0),1)</f>
        <v>0.6</v>
      </c>
      <c r="U500" s="18">
        <f>INDEX(Windows!$D$4:$D$26,MATCH(Model_Input_Builder!$F500,Windows!$E$4:$E$26,0),1)</f>
        <v>0.62</v>
      </c>
      <c r="V500" s="18" t="s">
        <v>278</v>
      </c>
      <c r="W500" s="18" t="s">
        <v>278</v>
      </c>
      <c r="X500" s="18" t="s">
        <v>347</v>
      </c>
      <c r="Y500" s="18" t="s">
        <v>33</v>
      </c>
      <c r="Z500" s="18" t="s">
        <v>34</v>
      </c>
      <c r="AA500" s="93">
        <f>INDEX(Duct_Leakage!$A$3:$A$6,MATCH(Model_Input_Builder!$G500,Duct_Leakage!$E$3:$E$6,0),1)</f>
        <v>0.03</v>
      </c>
      <c r="AB500" s="93">
        <f>INDEX(Duct_Leakage!$B$3:$B$6,MATCH(Model_Input_Builder!$G500,Duct_Leakage!$E$3:$E$6,0),1)</f>
        <v>1.4999999999999999E-2</v>
      </c>
      <c r="AC500" s="18">
        <v>30</v>
      </c>
      <c r="AD500" s="18">
        <v>30</v>
      </c>
      <c r="AE500" s="18" t="s">
        <v>68</v>
      </c>
      <c r="AF500" s="18" t="s">
        <v>36</v>
      </c>
      <c r="AG500" s="49">
        <v>0</v>
      </c>
      <c r="AH500" s="18">
        <v>0</v>
      </c>
      <c r="AI500" s="18" t="s">
        <v>68</v>
      </c>
      <c r="AJ500" s="18" t="s">
        <v>68</v>
      </c>
      <c r="AK500" s="18" t="s">
        <v>68</v>
      </c>
      <c r="AL500" s="18" t="s">
        <v>68</v>
      </c>
      <c r="AM500" s="18" t="s">
        <v>68</v>
      </c>
      <c r="AN500" s="18">
        <v>0</v>
      </c>
      <c r="AO500" s="18">
        <v>0</v>
      </c>
    </row>
    <row r="501" spans="1:41" x14ac:dyDescent="0.25">
      <c r="A501" s="118">
        <v>497</v>
      </c>
      <c r="B501" s="118">
        <v>3</v>
      </c>
      <c r="C501" s="118">
        <v>1</v>
      </c>
      <c r="D501" s="118">
        <v>2</v>
      </c>
      <c r="E501" s="118">
        <v>3</v>
      </c>
      <c r="F501" s="118">
        <v>18</v>
      </c>
      <c r="G501" s="118">
        <v>3</v>
      </c>
      <c r="H501" s="118">
        <v>2</v>
      </c>
      <c r="I501" s="118" t="s">
        <v>1311</v>
      </c>
      <c r="K501" s="116" t="s">
        <v>2279</v>
      </c>
      <c r="L501" s="18">
        <v>1</v>
      </c>
      <c r="M501" s="18" t="str">
        <f>INDEX(WeatherFiles!$A$14:$A$17,MATCH(Model_Input_Builder!$B501,WeatherFiles!$D$14:$D$17,0),1)</f>
        <v>USA_WA_Seattle-Tacoma.Intl.AP.727930_TMY3</v>
      </c>
      <c r="N501" s="18">
        <v>0</v>
      </c>
      <c r="O501" s="18">
        <v>0</v>
      </c>
      <c r="P501" s="18" t="str">
        <f>INDEX(Above_Ground_Wall_Con!$A$4:$A$19,MATCH(Model_Input_Builder!$C501,Above_Ground_Wall_Con!$D$4:$D$19,0),1)</f>
        <v>Wood-Framed - 2x4 - 16 in OC - R-0 Cavity</v>
      </c>
      <c r="Q501" s="18" t="str">
        <f>INDEX(Ceiling_And_Roof_Con!$A$3:$A$7,MATCH(Model_Input_Builder!$D501,Ceiling_And_Roof_Con!$D$3:$D$7,0),1)</f>
        <v>Attic - R30 Cavity Insulation</v>
      </c>
      <c r="R501" s="18" t="str">
        <f>INDEX(Foundation_And_Floor_Con!$A$4:$A$27,MATCH(Model_Input_Builder!$E501,Foundation_And_Floor_Con!$AI$4:$AI$27,0),1)</f>
        <v>Vented Crawlspace - R19 Cavity Insulation</v>
      </c>
      <c r="S501" s="18" t="str">
        <f>INDEX(Windows!$A$4:$A$26,MATCH(Model_Input_Builder!$F501,Windows!$E$4:$E$26,0),1)</f>
        <v>Triple, low-e, high SHGC, argon, non-metal</v>
      </c>
      <c r="T501" s="18">
        <f>INDEX(Windows!$C$4:$C$26,MATCH(Model_Input_Builder!$F501,Windows!$E$4:$E$26,0),1)</f>
        <v>0.2</v>
      </c>
      <c r="U501" s="18">
        <f>INDEX(Windows!$D$4:$D$26,MATCH(Model_Input_Builder!$F501,Windows!$E$4:$E$26,0),1)</f>
        <v>0.41</v>
      </c>
      <c r="V501" s="18" t="s">
        <v>278</v>
      </c>
      <c r="W501" s="18" t="s">
        <v>278</v>
      </c>
      <c r="X501" s="18" t="s">
        <v>347</v>
      </c>
      <c r="Y501" s="18" t="s">
        <v>33</v>
      </c>
      <c r="Z501" s="18" t="s">
        <v>34</v>
      </c>
      <c r="AA501" s="93">
        <f>INDEX(Duct_Leakage!$A$3:$A$6,MATCH(Model_Input_Builder!$G501,Duct_Leakage!$E$3:$E$6,0),1)</f>
        <v>0.127</v>
      </c>
      <c r="AB501" s="93">
        <f>INDEX(Duct_Leakage!$B$3:$B$6,MATCH(Model_Input_Builder!$G501,Duct_Leakage!$E$3:$E$6,0),1)</f>
        <v>6.3E-2</v>
      </c>
      <c r="AC501" s="18">
        <v>30</v>
      </c>
      <c r="AD501" s="18">
        <v>30</v>
      </c>
      <c r="AE501" s="18" t="s">
        <v>68</v>
      </c>
      <c r="AF501" s="18" t="s">
        <v>36</v>
      </c>
      <c r="AG501" s="49">
        <v>0</v>
      </c>
      <c r="AH501" s="18">
        <v>0</v>
      </c>
      <c r="AI501" s="18" t="s">
        <v>68</v>
      </c>
      <c r="AJ501" s="18" t="s">
        <v>68</v>
      </c>
      <c r="AK501" s="18" t="s">
        <v>68</v>
      </c>
      <c r="AL501" s="18" t="s">
        <v>68</v>
      </c>
      <c r="AM501" s="18" t="s">
        <v>68</v>
      </c>
      <c r="AN501" s="18">
        <v>0</v>
      </c>
      <c r="AO501" s="18">
        <v>0</v>
      </c>
    </row>
    <row r="502" spans="1:41" x14ac:dyDescent="0.25">
      <c r="A502" s="118">
        <v>498</v>
      </c>
      <c r="B502" s="118">
        <v>2</v>
      </c>
      <c r="C502" s="118">
        <v>8</v>
      </c>
      <c r="D502" s="118">
        <v>4</v>
      </c>
      <c r="E502" s="118">
        <v>12</v>
      </c>
      <c r="F502" s="118">
        <v>16</v>
      </c>
      <c r="G502" s="118">
        <v>1</v>
      </c>
      <c r="H502" s="118">
        <v>1</v>
      </c>
      <c r="I502" s="118" t="s">
        <v>1312</v>
      </c>
      <c r="K502" s="116" t="s">
        <v>2280</v>
      </c>
      <c r="L502" s="18">
        <v>1</v>
      </c>
      <c r="M502" s="18" t="str">
        <f>INDEX(WeatherFiles!$A$14:$A$17,MATCH(Model_Input_Builder!$B502,WeatherFiles!$D$14:$D$17,0),1)</f>
        <v>USA_MT_Kalispell-Glacier.Park.Intl.AP.727790_TMY3</v>
      </c>
      <c r="N502" s="18">
        <v>0</v>
      </c>
      <c r="O502" s="18">
        <v>0</v>
      </c>
      <c r="P502" s="18" t="str">
        <f>INDEX(Above_Ground_Wall_Con!$A$4:$A$19,MATCH(Model_Input_Builder!$C502,Above_Ground_Wall_Con!$D$4:$D$19,0),1)</f>
        <v>Wood-Framed - 2x6 - 24 in OC - R-21 Cavity - R-10 Header</v>
      </c>
      <c r="Q502" s="18" t="str">
        <f>INDEX(Ceiling_And_Roof_Con!$A$3:$A$7,MATCH(Model_Input_Builder!$D502,Ceiling_And_Roof_Con!$D$3:$D$7,0),1)</f>
        <v>Attic - R49 Cavity Insulation</v>
      </c>
      <c r="R502" s="18" t="str">
        <f>INDEX(Foundation_And_Floor_Con!$A$4:$A$27,MATCH(Model_Input_Builder!$E502,Foundation_And_Floor_Con!$AI$4:$AI$27,0),1)</f>
        <v>Heated Basement - R5 Exterior Insulation</v>
      </c>
      <c r="S502" s="18" t="str">
        <f>INDEX(Windows!$A$4:$A$26,MATCH(Model_Input_Builder!$F502,Windows!$E$4:$E$26,0),1)</f>
        <v>Double, low-e, medium SHGC, argon, non-metal</v>
      </c>
      <c r="T502" s="18">
        <f>INDEX(Windows!$C$4:$C$26,MATCH(Model_Input_Builder!$F502,Windows!$E$4:$E$26,0),1)</f>
        <v>0.28000000000000003</v>
      </c>
      <c r="U502" s="18">
        <f>INDEX(Windows!$D$4:$D$26,MATCH(Model_Input_Builder!$F502,Windows!$E$4:$E$26,0),1)</f>
        <v>0.31</v>
      </c>
      <c r="V502" s="18" t="s">
        <v>278</v>
      </c>
      <c r="W502" s="18" t="s">
        <v>278</v>
      </c>
      <c r="X502" s="18" t="s">
        <v>347</v>
      </c>
      <c r="Y502" s="18" t="s">
        <v>33</v>
      </c>
      <c r="Z502" s="18" t="s">
        <v>34</v>
      </c>
      <c r="AA502" s="93">
        <f>INDEX(Duct_Leakage!$A$3:$A$6,MATCH(Model_Input_Builder!$G502,Duct_Leakage!$E$3:$E$6,0),1)</f>
        <v>0.03</v>
      </c>
      <c r="AB502" s="93">
        <f>INDEX(Duct_Leakage!$B$3:$B$6,MATCH(Model_Input_Builder!$G502,Duct_Leakage!$E$3:$E$6,0),1)</f>
        <v>1.4999999999999999E-2</v>
      </c>
      <c r="AC502" s="18">
        <v>30</v>
      </c>
      <c r="AD502" s="18">
        <v>30</v>
      </c>
      <c r="AE502" s="18" t="s">
        <v>68</v>
      </c>
      <c r="AF502" s="18" t="s">
        <v>36</v>
      </c>
      <c r="AG502" s="49">
        <v>0</v>
      </c>
      <c r="AH502" s="18">
        <v>0</v>
      </c>
      <c r="AI502" s="18" t="s">
        <v>68</v>
      </c>
      <c r="AJ502" s="18" t="s">
        <v>68</v>
      </c>
      <c r="AK502" s="18" t="s">
        <v>68</v>
      </c>
      <c r="AL502" s="18" t="s">
        <v>68</v>
      </c>
      <c r="AM502" s="18" t="s">
        <v>68</v>
      </c>
      <c r="AN502" s="18">
        <v>0</v>
      </c>
      <c r="AO502" s="18">
        <v>0</v>
      </c>
    </row>
    <row r="503" spans="1:41" x14ac:dyDescent="0.25">
      <c r="A503" s="118">
        <v>499</v>
      </c>
      <c r="B503" s="118">
        <v>2</v>
      </c>
      <c r="C503" s="118">
        <v>4</v>
      </c>
      <c r="D503" s="118">
        <v>2</v>
      </c>
      <c r="E503" s="118">
        <v>10</v>
      </c>
      <c r="F503" s="118">
        <v>10</v>
      </c>
      <c r="G503" s="118">
        <v>2</v>
      </c>
      <c r="H503" s="118">
        <v>4</v>
      </c>
      <c r="I503" s="118" t="s">
        <v>1313</v>
      </c>
      <c r="K503" s="116" t="s">
        <v>2281</v>
      </c>
      <c r="L503" s="18">
        <v>1</v>
      </c>
      <c r="M503" s="18" t="str">
        <f>INDEX(WeatherFiles!$A$14:$A$17,MATCH(Model_Input_Builder!$B503,WeatherFiles!$D$14:$D$17,0),1)</f>
        <v>USA_MT_Kalispell-Glacier.Park.Intl.AP.727790_TMY3</v>
      </c>
      <c r="N503" s="18">
        <v>0</v>
      </c>
      <c r="O503" s="18">
        <v>0</v>
      </c>
      <c r="P503" s="18" t="str">
        <f>INDEX(Above_Ground_Wall_Con!$A$4:$A$19,MATCH(Model_Input_Builder!$C503,Above_Ground_Wall_Con!$D$4:$D$19,0),1)</f>
        <v>Wood-Framed - 2x6 - 16 in OC - R-0 Cavity</v>
      </c>
      <c r="Q503" s="18" t="str">
        <f>INDEX(Ceiling_And_Roof_Con!$A$3:$A$7,MATCH(Model_Input_Builder!$D503,Ceiling_And_Roof_Con!$D$3:$D$7,0),1)</f>
        <v>Attic - R30 Cavity Insulation</v>
      </c>
      <c r="R503" s="18" t="str">
        <f>INDEX(Foundation_And_Floor_Con!$A$4:$A$27,MATCH(Model_Input_Builder!$E503,Foundation_And_Floor_Con!$AI$4:$AI$27,0),1)</f>
        <v>Slab - R10 Under Full Slab with R5 Thermal Break</v>
      </c>
      <c r="S503" s="18" t="str">
        <f>INDEX(Windows!$A$4:$A$26,MATCH(Model_Input_Builder!$F503,Windows!$E$4:$E$26,0),1)</f>
        <v>Double, low-e, medium SHGC, argon, metal, TB</v>
      </c>
      <c r="T503" s="18">
        <f>INDEX(Windows!$C$4:$C$26,MATCH(Model_Input_Builder!$F503,Windows!$E$4:$E$26,0),1)</f>
        <v>0.42</v>
      </c>
      <c r="U503" s="18">
        <f>INDEX(Windows!$D$4:$D$26,MATCH(Model_Input_Builder!$F503,Windows!$E$4:$E$26,0),1)</f>
        <v>0.35</v>
      </c>
      <c r="V503" s="18" t="s">
        <v>278</v>
      </c>
      <c r="W503" s="18" t="s">
        <v>278</v>
      </c>
      <c r="X503" s="18" t="s">
        <v>347</v>
      </c>
      <c r="Y503" s="18" t="s">
        <v>33</v>
      </c>
      <c r="Z503" s="18" t="s">
        <v>34</v>
      </c>
      <c r="AA503" s="93">
        <f>INDEX(Duct_Leakage!$A$3:$A$6,MATCH(Model_Input_Builder!$G503,Duct_Leakage!$E$3:$E$6,0),1)</f>
        <v>0.06</v>
      </c>
      <c r="AB503" s="93">
        <f>INDEX(Duct_Leakage!$B$3:$B$6,MATCH(Model_Input_Builder!$G503,Duct_Leakage!$E$3:$E$6,0),1)</f>
        <v>0.03</v>
      </c>
      <c r="AC503" s="18">
        <v>30</v>
      </c>
      <c r="AD503" s="18">
        <v>30</v>
      </c>
      <c r="AE503" s="18" t="s">
        <v>68</v>
      </c>
      <c r="AF503" s="18" t="s">
        <v>36</v>
      </c>
      <c r="AG503" s="49">
        <v>0</v>
      </c>
      <c r="AH503" s="18">
        <v>0</v>
      </c>
      <c r="AI503" s="18" t="s">
        <v>68</v>
      </c>
      <c r="AJ503" s="18" t="s">
        <v>68</v>
      </c>
      <c r="AK503" s="18" t="s">
        <v>68</v>
      </c>
      <c r="AL503" s="18" t="s">
        <v>68</v>
      </c>
      <c r="AM503" s="18" t="s">
        <v>68</v>
      </c>
      <c r="AN503" s="18">
        <v>0</v>
      </c>
      <c r="AO503" s="18">
        <v>0</v>
      </c>
    </row>
    <row r="504" spans="1:41" x14ac:dyDescent="0.25">
      <c r="A504" s="118">
        <v>500</v>
      </c>
      <c r="B504" s="118">
        <v>1</v>
      </c>
      <c r="C504" s="118">
        <v>1</v>
      </c>
      <c r="D504" s="118">
        <v>1</v>
      </c>
      <c r="E504" s="118">
        <v>6</v>
      </c>
      <c r="F504" s="118">
        <v>18</v>
      </c>
      <c r="G504" s="118">
        <v>3</v>
      </c>
      <c r="H504" s="118">
        <v>3</v>
      </c>
      <c r="I504" s="118" t="s">
        <v>1314</v>
      </c>
      <c r="K504" s="116" t="s">
        <v>2282</v>
      </c>
      <c r="L504" s="18">
        <v>1</v>
      </c>
      <c r="M504" s="18" t="str">
        <f>INDEX(WeatherFiles!$A$14:$A$17,MATCH(Model_Input_Builder!$B504,WeatherFiles!$D$14:$D$17,0),1)</f>
        <v>USA_ID_Boise.AP-Gowen.Field.ANGB.726810_TMY3</v>
      </c>
      <c r="N504" s="18">
        <v>0</v>
      </c>
      <c r="O504" s="18">
        <v>0</v>
      </c>
      <c r="P504" s="18" t="str">
        <f>INDEX(Above_Ground_Wall_Con!$A$4:$A$19,MATCH(Model_Input_Builder!$C504,Above_Ground_Wall_Con!$D$4:$D$19,0),1)</f>
        <v>Wood-Framed - 2x4 - 16 in OC - R-0 Cavity</v>
      </c>
      <c r="Q504" s="18" t="str">
        <f>INDEX(Ceiling_And_Roof_Con!$A$3:$A$7,MATCH(Model_Input_Builder!$D504,Ceiling_And_Roof_Con!$D$3:$D$7,0),1)</f>
        <v>Attic - R0 Cavity Insulation</v>
      </c>
      <c r="R504" s="18" t="str">
        <f>INDEX(Foundation_And_Floor_Con!$A$4:$A$27,MATCH(Model_Input_Builder!$E504,Foundation_And_Floor_Con!$AI$4:$AI$27,0),1)</f>
        <v>Slab - Uninsulated</v>
      </c>
      <c r="S504" s="18" t="str">
        <f>INDEX(Windows!$A$4:$A$26,MATCH(Model_Input_Builder!$F504,Windows!$E$4:$E$26,0),1)</f>
        <v>Triple, low-e, high SHGC, argon, non-metal</v>
      </c>
      <c r="T504" s="18">
        <f>INDEX(Windows!$C$4:$C$26,MATCH(Model_Input_Builder!$F504,Windows!$E$4:$E$26,0),1)</f>
        <v>0.2</v>
      </c>
      <c r="U504" s="18">
        <f>INDEX(Windows!$D$4:$D$26,MATCH(Model_Input_Builder!$F504,Windows!$E$4:$E$26,0),1)</f>
        <v>0.41</v>
      </c>
      <c r="V504" s="18" t="s">
        <v>278</v>
      </c>
      <c r="W504" s="18" t="s">
        <v>278</v>
      </c>
      <c r="X504" s="18" t="s">
        <v>347</v>
      </c>
      <c r="Y504" s="18" t="s">
        <v>33</v>
      </c>
      <c r="Z504" s="18" t="s">
        <v>34</v>
      </c>
      <c r="AA504" s="93">
        <f>INDEX(Duct_Leakage!$A$3:$A$6,MATCH(Model_Input_Builder!$G504,Duct_Leakage!$E$3:$E$6,0),1)</f>
        <v>0.127</v>
      </c>
      <c r="AB504" s="93">
        <f>INDEX(Duct_Leakage!$B$3:$B$6,MATCH(Model_Input_Builder!$G504,Duct_Leakage!$E$3:$E$6,0),1)</f>
        <v>6.3E-2</v>
      </c>
      <c r="AC504" s="18">
        <v>30</v>
      </c>
      <c r="AD504" s="18">
        <v>30</v>
      </c>
      <c r="AE504" s="18" t="s">
        <v>68</v>
      </c>
      <c r="AF504" s="18" t="s">
        <v>36</v>
      </c>
      <c r="AG504" s="49">
        <v>0</v>
      </c>
      <c r="AH504" s="18">
        <v>0</v>
      </c>
      <c r="AI504" s="18" t="s">
        <v>68</v>
      </c>
      <c r="AJ504" s="18" t="s">
        <v>68</v>
      </c>
      <c r="AK504" s="18" t="s">
        <v>68</v>
      </c>
      <c r="AL504" s="18" t="s">
        <v>68</v>
      </c>
      <c r="AM504" s="18" t="s">
        <v>68</v>
      </c>
      <c r="AN504" s="18">
        <v>0</v>
      </c>
      <c r="AO504" s="18">
        <v>0</v>
      </c>
    </row>
    <row r="505" spans="1:41" x14ac:dyDescent="0.25">
      <c r="A505" s="118">
        <v>501</v>
      </c>
      <c r="B505" s="118">
        <v>3</v>
      </c>
      <c r="C505" s="118">
        <v>1</v>
      </c>
      <c r="D505" s="118">
        <v>4</v>
      </c>
      <c r="E505" s="118">
        <v>17</v>
      </c>
      <c r="F505" s="118">
        <v>17</v>
      </c>
      <c r="G505" s="118">
        <v>4</v>
      </c>
      <c r="H505" s="118">
        <v>4</v>
      </c>
      <c r="I505" s="118" t="s">
        <v>1315</v>
      </c>
    </row>
    <row r="506" spans="1:41" x14ac:dyDescent="0.25">
      <c r="A506" s="118">
        <v>502</v>
      </c>
      <c r="B506" s="118">
        <v>4</v>
      </c>
      <c r="C506" s="118">
        <v>7</v>
      </c>
      <c r="D506" s="118">
        <v>1</v>
      </c>
      <c r="E506" s="118">
        <v>19</v>
      </c>
      <c r="F506" s="118">
        <v>1</v>
      </c>
      <c r="G506" s="118">
        <v>3</v>
      </c>
      <c r="H506" s="118">
        <v>2</v>
      </c>
      <c r="I506" s="118" t="s">
        <v>1316</v>
      </c>
    </row>
    <row r="507" spans="1:41" x14ac:dyDescent="0.25">
      <c r="A507" s="118">
        <v>503</v>
      </c>
      <c r="B507" s="118">
        <v>4</v>
      </c>
      <c r="C507" s="118">
        <v>8</v>
      </c>
      <c r="D507" s="118">
        <v>3</v>
      </c>
      <c r="E507" s="118">
        <v>13</v>
      </c>
      <c r="F507" s="118">
        <v>17</v>
      </c>
      <c r="G507" s="118">
        <v>2</v>
      </c>
      <c r="H507" s="118">
        <v>4</v>
      </c>
      <c r="I507" s="118" t="s">
        <v>1317</v>
      </c>
    </row>
    <row r="508" spans="1:41" x14ac:dyDescent="0.25">
      <c r="A508" s="118">
        <v>504</v>
      </c>
      <c r="B508" s="118">
        <v>3</v>
      </c>
      <c r="C508" s="118">
        <v>1</v>
      </c>
      <c r="D508" s="118">
        <v>5</v>
      </c>
      <c r="E508" s="118">
        <v>15</v>
      </c>
      <c r="F508" s="118">
        <v>10</v>
      </c>
      <c r="G508" s="118">
        <v>4</v>
      </c>
      <c r="H508" s="118">
        <v>2</v>
      </c>
      <c r="I508" s="118" t="s">
        <v>1318</v>
      </c>
    </row>
    <row r="509" spans="1:41" x14ac:dyDescent="0.25">
      <c r="A509" s="118">
        <v>505</v>
      </c>
      <c r="B509" s="118">
        <v>3</v>
      </c>
      <c r="C509" s="118">
        <v>3</v>
      </c>
      <c r="D509" s="118">
        <v>2</v>
      </c>
      <c r="E509" s="118">
        <v>16</v>
      </c>
      <c r="F509" s="118">
        <v>10</v>
      </c>
      <c r="G509" s="118">
        <v>4</v>
      </c>
      <c r="H509" s="118">
        <v>1</v>
      </c>
      <c r="I509" s="118" t="s">
        <v>1319</v>
      </c>
    </row>
    <row r="510" spans="1:41" x14ac:dyDescent="0.25">
      <c r="A510" s="118">
        <v>506</v>
      </c>
      <c r="B510" s="118">
        <v>3</v>
      </c>
      <c r="C510" s="118">
        <v>5</v>
      </c>
      <c r="D510" s="118">
        <v>1</v>
      </c>
      <c r="E510" s="118">
        <v>7</v>
      </c>
      <c r="F510" s="118">
        <v>4</v>
      </c>
      <c r="G510" s="118">
        <v>1</v>
      </c>
      <c r="H510" s="118">
        <v>4</v>
      </c>
      <c r="I510" s="118" t="s">
        <v>1320</v>
      </c>
    </row>
    <row r="511" spans="1:41" x14ac:dyDescent="0.25">
      <c r="A511" s="118">
        <v>507</v>
      </c>
      <c r="B511" s="118">
        <v>2</v>
      </c>
      <c r="C511" s="118">
        <v>4</v>
      </c>
      <c r="D511" s="118">
        <v>3</v>
      </c>
      <c r="E511" s="118">
        <v>2</v>
      </c>
      <c r="F511" s="118">
        <v>18</v>
      </c>
      <c r="G511" s="118">
        <v>3</v>
      </c>
      <c r="H511" s="118">
        <v>3</v>
      </c>
      <c r="I511" s="118" t="s">
        <v>1321</v>
      </c>
    </row>
    <row r="512" spans="1:41" x14ac:dyDescent="0.25">
      <c r="A512" s="118">
        <v>508</v>
      </c>
      <c r="B512" s="118">
        <v>1</v>
      </c>
      <c r="C512" s="118">
        <v>4</v>
      </c>
      <c r="D512" s="118">
        <v>3</v>
      </c>
      <c r="E512" s="118">
        <v>19</v>
      </c>
      <c r="F512" s="118">
        <v>16</v>
      </c>
      <c r="G512" s="118">
        <v>4</v>
      </c>
      <c r="H512" s="118">
        <v>2</v>
      </c>
      <c r="I512" s="118" t="s">
        <v>1322</v>
      </c>
    </row>
    <row r="513" spans="1:9" x14ac:dyDescent="0.25">
      <c r="A513" s="118">
        <v>509</v>
      </c>
      <c r="B513" s="118">
        <v>2</v>
      </c>
      <c r="C513" s="118">
        <v>6</v>
      </c>
      <c r="D513" s="118">
        <v>1</v>
      </c>
      <c r="E513" s="118">
        <v>11</v>
      </c>
      <c r="F513" s="118">
        <v>1</v>
      </c>
      <c r="G513" s="118">
        <v>1</v>
      </c>
      <c r="H513" s="118">
        <v>1</v>
      </c>
      <c r="I513" s="118" t="s">
        <v>1323</v>
      </c>
    </row>
    <row r="514" spans="1:9" x14ac:dyDescent="0.25">
      <c r="A514" s="118">
        <v>510</v>
      </c>
      <c r="B514" s="118">
        <v>3</v>
      </c>
      <c r="C514" s="118">
        <v>5</v>
      </c>
      <c r="D514" s="118">
        <v>5</v>
      </c>
      <c r="E514" s="118">
        <v>4</v>
      </c>
      <c r="F514" s="118">
        <v>10</v>
      </c>
      <c r="G514" s="118">
        <v>4</v>
      </c>
      <c r="H514" s="118">
        <v>3</v>
      </c>
      <c r="I514" s="118" t="s">
        <v>1324</v>
      </c>
    </row>
    <row r="515" spans="1:9" x14ac:dyDescent="0.25">
      <c r="A515" s="118">
        <v>511</v>
      </c>
      <c r="B515" s="118">
        <v>3</v>
      </c>
      <c r="C515" s="118">
        <v>3</v>
      </c>
      <c r="D515" s="118">
        <v>3</v>
      </c>
      <c r="E515" s="118">
        <v>17</v>
      </c>
      <c r="F515" s="118">
        <v>8</v>
      </c>
      <c r="G515" s="118">
        <v>3</v>
      </c>
      <c r="H515" s="118">
        <v>3</v>
      </c>
      <c r="I515" s="118" t="s">
        <v>1325</v>
      </c>
    </row>
    <row r="516" spans="1:9" x14ac:dyDescent="0.25">
      <c r="A516" s="118">
        <v>512</v>
      </c>
      <c r="B516" s="118">
        <v>1</v>
      </c>
      <c r="C516" s="118">
        <v>6</v>
      </c>
      <c r="D516" s="118">
        <v>3</v>
      </c>
      <c r="E516" s="118">
        <v>2</v>
      </c>
      <c r="F516" s="118">
        <v>11</v>
      </c>
      <c r="G516" s="118">
        <v>4</v>
      </c>
      <c r="H516" s="118">
        <v>1</v>
      </c>
      <c r="I516" s="118" t="s">
        <v>1326</v>
      </c>
    </row>
    <row r="517" spans="1:9" x14ac:dyDescent="0.25">
      <c r="A517" s="118">
        <v>513</v>
      </c>
      <c r="B517" s="118">
        <v>4</v>
      </c>
      <c r="C517" s="118">
        <v>4</v>
      </c>
      <c r="D517" s="118">
        <v>4</v>
      </c>
      <c r="E517" s="118">
        <v>4</v>
      </c>
      <c r="F517" s="118">
        <v>20</v>
      </c>
      <c r="G517" s="118">
        <v>4</v>
      </c>
      <c r="H517" s="118">
        <v>1</v>
      </c>
      <c r="I517" s="118" t="s">
        <v>1327</v>
      </c>
    </row>
    <row r="518" spans="1:9" x14ac:dyDescent="0.25">
      <c r="A518" s="118">
        <v>514</v>
      </c>
      <c r="B518" s="118">
        <v>2</v>
      </c>
      <c r="C518" s="118">
        <v>7</v>
      </c>
      <c r="D518" s="118">
        <v>4</v>
      </c>
      <c r="E518" s="118">
        <v>18</v>
      </c>
      <c r="F518" s="118">
        <v>2</v>
      </c>
      <c r="G518" s="118">
        <v>4</v>
      </c>
      <c r="H518" s="118">
        <v>3</v>
      </c>
      <c r="I518" s="118" t="s">
        <v>1328</v>
      </c>
    </row>
    <row r="519" spans="1:9" x14ac:dyDescent="0.25">
      <c r="A519" s="118">
        <v>515</v>
      </c>
      <c r="B519" s="118">
        <v>3</v>
      </c>
      <c r="C519" s="118">
        <v>5</v>
      </c>
      <c r="D519" s="118">
        <v>3</v>
      </c>
      <c r="E519" s="118">
        <v>2</v>
      </c>
      <c r="F519" s="118">
        <v>15</v>
      </c>
      <c r="G519" s="118">
        <v>3</v>
      </c>
      <c r="H519" s="118">
        <v>1</v>
      </c>
      <c r="I519" s="118" t="s">
        <v>1329</v>
      </c>
    </row>
    <row r="520" spans="1:9" x14ac:dyDescent="0.25">
      <c r="A520" s="118">
        <v>516</v>
      </c>
      <c r="B520" s="118">
        <v>3</v>
      </c>
      <c r="C520" s="118">
        <v>4</v>
      </c>
      <c r="D520" s="118">
        <v>4</v>
      </c>
      <c r="E520" s="118">
        <v>7</v>
      </c>
      <c r="F520" s="118">
        <v>15</v>
      </c>
      <c r="G520" s="118">
        <v>3</v>
      </c>
      <c r="H520" s="118">
        <v>4</v>
      </c>
      <c r="I520" s="118" t="s">
        <v>1330</v>
      </c>
    </row>
    <row r="521" spans="1:9" x14ac:dyDescent="0.25">
      <c r="A521" s="118">
        <v>517</v>
      </c>
      <c r="B521" s="118">
        <v>4</v>
      </c>
      <c r="C521" s="118">
        <v>3</v>
      </c>
      <c r="D521" s="118">
        <v>4</v>
      </c>
      <c r="E521" s="118">
        <v>19</v>
      </c>
      <c r="F521" s="118">
        <v>12</v>
      </c>
      <c r="G521" s="118">
        <v>4</v>
      </c>
      <c r="H521" s="118">
        <v>4</v>
      </c>
      <c r="I521" s="118" t="s">
        <v>1331</v>
      </c>
    </row>
    <row r="522" spans="1:9" x14ac:dyDescent="0.25">
      <c r="A522" s="118">
        <v>518</v>
      </c>
      <c r="B522" s="118">
        <v>3</v>
      </c>
      <c r="C522" s="118">
        <v>5</v>
      </c>
      <c r="D522" s="118">
        <v>2</v>
      </c>
      <c r="E522" s="118">
        <v>5</v>
      </c>
      <c r="F522" s="118">
        <v>16</v>
      </c>
      <c r="G522" s="118">
        <v>2</v>
      </c>
      <c r="H522" s="118">
        <v>3</v>
      </c>
      <c r="I522" s="118" t="s">
        <v>1332</v>
      </c>
    </row>
    <row r="523" spans="1:9" x14ac:dyDescent="0.25">
      <c r="A523" s="118">
        <v>519</v>
      </c>
      <c r="B523" s="118">
        <v>4</v>
      </c>
      <c r="C523" s="118">
        <v>1</v>
      </c>
      <c r="D523" s="118">
        <v>2</v>
      </c>
      <c r="E523" s="118">
        <v>14</v>
      </c>
      <c r="F523" s="118">
        <v>9</v>
      </c>
      <c r="G523" s="118">
        <v>4</v>
      </c>
      <c r="H523" s="118">
        <v>4</v>
      </c>
      <c r="I523" s="118" t="s">
        <v>1333</v>
      </c>
    </row>
    <row r="524" spans="1:9" x14ac:dyDescent="0.25">
      <c r="A524" s="118">
        <v>520</v>
      </c>
      <c r="B524" s="118">
        <v>3</v>
      </c>
      <c r="C524" s="118">
        <v>2</v>
      </c>
      <c r="D524" s="118">
        <v>3</v>
      </c>
      <c r="E524" s="118">
        <v>6</v>
      </c>
      <c r="F524" s="118">
        <v>17</v>
      </c>
      <c r="G524" s="118">
        <v>3</v>
      </c>
      <c r="H524" s="118">
        <v>4</v>
      </c>
      <c r="I524" s="118" t="s">
        <v>1334</v>
      </c>
    </row>
    <row r="525" spans="1:9" x14ac:dyDescent="0.25">
      <c r="A525" s="118">
        <v>521</v>
      </c>
      <c r="B525" s="118">
        <v>1</v>
      </c>
      <c r="C525" s="118">
        <v>7</v>
      </c>
      <c r="D525" s="118">
        <v>5</v>
      </c>
      <c r="E525" s="118">
        <v>15</v>
      </c>
      <c r="F525" s="118">
        <v>8</v>
      </c>
      <c r="G525" s="118">
        <v>1</v>
      </c>
      <c r="H525" s="118">
        <v>1</v>
      </c>
      <c r="I525" s="118" t="s">
        <v>1335</v>
      </c>
    </row>
    <row r="526" spans="1:9" x14ac:dyDescent="0.25">
      <c r="A526" s="118">
        <v>522</v>
      </c>
      <c r="B526" s="118">
        <v>3</v>
      </c>
      <c r="C526" s="118">
        <v>8</v>
      </c>
      <c r="D526" s="118">
        <v>5</v>
      </c>
      <c r="E526" s="118">
        <v>3</v>
      </c>
      <c r="F526" s="118">
        <v>10</v>
      </c>
      <c r="G526" s="118">
        <v>1</v>
      </c>
      <c r="H526" s="118">
        <v>3</v>
      </c>
      <c r="I526" s="118" t="s">
        <v>1336</v>
      </c>
    </row>
    <row r="527" spans="1:9" x14ac:dyDescent="0.25">
      <c r="A527" s="118">
        <v>523</v>
      </c>
      <c r="B527" s="118">
        <v>1</v>
      </c>
      <c r="C527" s="118">
        <v>6</v>
      </c>
      <c r="D527" s="118">
        <v>1</v>
      </c>
      <c r="E527" s="118">
        <v>18</v>
      </c>
      <c r="F527" s="118">
        <v>3</v>
      </c>
      <c r="G527" s="118">
        <v>4</v>
      </c>
      <c r="H527" s="118">
        <v>2</v>
      </c>
      <c r="I527" s="118" t="s">
        <v>1337</v>
      </c>
    </row>
    <row r="528" spans="1:9" x14ac:dyDescent="0.25">
      <c r="A528" s="118">
        <v>524</v>
      </c>
      <c r="B528" s="118">
        <v>3</v>
      </c>
      <c r="C528" s="118">
        <v>3</v>
      </c>
      <c r="D528" s="118">
        <v>3</v>
      </c>
      <c r="E528" s="118">
        <v>2</v>
      </c>
      <c r="F528" s="118">
        <v>4</v>
      </c>
      <c r="G528" s="118">
        <v>2</v>
      </c>
      <c r="H528" s="118">
        <v>3</v>
      </c>
      <c r="I528" s="118" t="s">
        <v>1338</v>
      </c>
    </row>
    <row r="529" spans="1:9" x14ac:dyDescent="0.25">
      <c r="A529" s="118">
        <v>525</v>
      </c>
      <c r="B529" s="118">
        <v>4</v>
      </c>
      <c r="C529" s="118">
        <v>1</v>
      </c>
      <c r="D529" s="118">
        <v>3</v>
      </c>
      <c r="E529" s="118">
        <v>2</v>
      </c>
      <c r="F529" s="118">
        <v>6</v>
      </c>
      <c r="G529" s="118">
        <v>3</v>
      </c>
      <c r="H529" s="118">
        <v>3</v>
      </c>
      <c r="I529" s="118" t="s">
        <v>1339</v>
      </c>
    </row>
    <row r="530" spans="1:9" x14ac:dyDescent="0.25">
      <c r="A530" s="118">
        <v>526</v>
      </c>
      <c r="B530" s="118">
        <v>1</v>
      </c>
      <c r="C530" s="118">
        <v>5</v>
      </c>
      <c r="D530" s="118">
        <v>4</v>
      </c>
      <c r="E530" s="118">
        <v>1</v>
      </c>
      <c r="F530" s="118">
        <v>13</v>
      </c>
      <c r="G530" s="118">
        <v>3</v>
      </c>
      <c r="H530" s="118">
        <v>2</v>
      </c>
      <c r="I530" s="118" t="s">
        <v>1340</v>
      </c>
    </row>
    <row r="531" spans="1:9" x14ac:dyDescent="0.25">
      <c r="A531" s="118">
        <v>527</v>
      </c>
      <c r="B531" s="118">
        <v>1</v>
      </c>
      <c r="C531" s="118">
        <v>2</v>
      </c>
      <c r="D531" s="118">
        <v>5</v>
      </c>
      <c r="E531" s="118">
        <v>1</v>
      </c>
      <c r="F531" s="118">
        <v>20</v>
      </c>
      <c r="G531" s="118">
        <v>3</v>
      </c>
      <c r="H531" s="118">
        <v>4</v>
      </c>
      <c r="I531" s="118" t="s">
        <v>1341</v>
      </c>
    </row>
    <row r="532" spans="1:9" x14ac:dyDescent="0.25">
      <c r="A532" s="118">
        <v>528</v>
      </c>
      <c r="B532" s="118">
        <v>1</v>
      </c>
      <c r="C532" s="118">
        <v>6</v>
      </c>
      <c r="D532" s="118">
        <v>5</v>
      </c>
      <c r="E532" s="118">
        <v>8</v>
      </c>
      <c r="F532" s="118">
        <v>13</v>
      </c>
      <c r="G532" s="118">
        <v>1</v>
      </c>
      <c r="H532" s="118">
        <v>2</v>
      </c>
      <c r="I532" s="118" t="s">
        <v>1342</v>
      </c>
    </row>
    <row r="533" spans="1:9" x14ac:dyDescent="0.25">
      <c r="A533" s="118">
        <v>529</v>
      </c>
      <c r="B533" s="118">
        <v>3</v>
      </c>
      <c r="C533" s="118">
        <v>8</v>
      </c>
      <c r="D533" s="118">
        <v>3</v>
      </c>
      <c r="E533" s="118">
        <v>17</v>
      </c>
      <c r="F533" s="118">
        <v>8</v>
      </c>
      <c r="G533" s="118">
        <v>1</v>
      </c>
      <c r="H533" s="118">
        <v>2</v>
      </c>
      <c r="I533" s="118" t="s">
        <v>1343</v>
      </c>
    </row>
    <row r="534" spans="1:9" x14ac:dyDescent="0.25">
      <c r="A534" s="118">
        <v>530</v>
      </c>
      <c r="B534" s="118">
        <v>2</v>
      </c>
      <c r="C534" s="118">
        <v>8</v>
      </c>
      <c r="D534" s="118">
        <v>5</v>
      </c>
      <c r="E534" s="118">
        <v>11</v>
      </c>
      <c r="F534" s="118">
        <v>15</v>
      </c>
      <c r="G534" s="118">
        <v>4</v>
      </c>
      <c r="H534" s="118">
        <v>1</v>
      </c>
      <c r="I534" s="118" t="s">
        <v>1344</v>
      </c>
    </row>
    <row r="535" spans="1:9" x14ac:dyDescent="0.25">
      <c r="A535" s="118">
        <v>531</v>
      </c>
      <c r="B535" s="118">
        <v>1</v>
      </c>
      <c r="C535" s="118">
        <v>5</v>
      </c>
      <c r="D535" s="118">
        <v>5</v>
      </c>
      <c r="E535" s="118">
        <v>18</v>
      </c>
      <c r="F535" s="118">
        <v>4</v>
      </c>
      <c r="G535" s="118">
        <v>3</v>
      </c>
      <c r="H535" s="118">
        <v>4</v>
      </c>
      <c r="I535" s="118" t="s">
        <v>1345</v>
      </c>
    </row>
    <row r="536" spans="1:9" x14ac:dyDescent="0.25">
      <c r="A536" s="118">
        <v>532</v>
      </c>
      <c r="B536" s="118">
        <v>4</v>
      </c>
      <c r="C536" s="118">
        <v>6</v>
      </c>
      <c r="D536" s="118">
        <v>4</v>
      </c>
      <c r="E536" s="118">
        <v>2</v>
      </c>
      <c r="F536" s="118">
        <v>5</v>
      </c>
      <c r="G536" s="118">
        <v>3</v>
      </c>
      <c r="H536" s="118">
        <v>2</v>
      </c>
      <c r="I536" s="118" t="s">
        <v>1346</v>
      </c>
    </row>
    <row r="537" spans="1:9" x14ac:dyDescent="0.25">
      <c r="A537" s="118">
        <v>533</v>
      </c>
      <c r="B537" s="118">
        <v>2</v>
      </c>
      <c r="C537" s="118">
        <v>3</v>
      </c>
      <c r="D537" s="118">
        <v>4</v>
      </c>
      <c r="E537" s="118">
        <v>10</v>
      </c>
      <c r="F537" s="118">
        <v>14</v>
      </c>
      <c r="G537" s="118">
        <v>2</v>
      </c>
      <c r="H537" s="118">
        <v>4</v>
      </c>
      <c r="I537" s="118" t="s">
        <v>1347</v>
      </c>
    </row>
    <row r="538" spans="1:9" x14ac:dyDescent="0.25">
      <c r="A538" s="118">
        <v>534</v>
      </c>
      <c r="B538" s="118">
        <v>2</v>
      </c>
      <c r="C538" s="118">
        <v>7</v>
      </c>
      <c r="D538" s="118">
        <v>2</v>
      </c>
      <c r="E538" s="118">
        <v>4</v>
      </c>
      <c r="F538" s="118">
        <v>10</v>
      </c>
      <c r="G538" s="118">
        <v>3</v>
      </c>
      <c r="H538" s="118">
        <v>2</v>
      </c>
      <c r="I538" s="118" t="s">
        <v>1348</v>
      </c>
    </row>
    <row r="539" spans="1:9" x14ac:dyDescent="0.25">
      <c r="A539" s="118">
        <v>535</v>
      </c>
      <c r="B539" s="118">
        <v>2</v>
      </c>
      <c r="C539" s="118">
        <v>1</v>
      </c>
      <c r="D539" s="118">
        <v>3</v>
      </c>
      <c r="E539" s="118">
        <v>2</v>
      </c>
      <c r="F539" s="118">
        <v>13</v>
      </c>
      <c r="G539" s="118">
        <v>4</v>
      </c>
      <c r="H539" s="118">
        <v>4</v>
      </c>
      <c r="I539" s="118" t="s">
        <v>1349</v>
      </c>
    </row>
    <row r="540" spans="1:9" x14ac:dyDescent="0.25">
      <c r="A540" s="118">
        <v>536</v>
      </c>
      <c r="B540" s="118">
        <v>2</v>
      </c>
      <c r="C540" s="118">
        <v>8</v>
      </c>
      <c r="D540" s="118">
        <v>1</v>
      </c>
      <c r="E540" s="118">
        <v>4</v>
      </c>
      <c r="F540" s="118">
        <v>3</v>
      </c>
      <c r="G540" s="118">
        <v>4</v>
      </c>
      <c r="H540" s="118">
        <v>4</v>
      </c>
      <c r="I540" s="118" t="s">
        <v>1350</v>
      </c>
    </row>
    <row r="541" spans="1:9" x14ac:dyDescent="0.25">
      <c r="A541" s="118">
        <v>537</v>
      </c>
      <c r="B541" s="118">
        <v>3</v>
      </c>
      <c r="C541" s="118">
        <v>4</v>
      </c>
      <c r="D541" s="118">
        <v>1</v>
      </c>
      <c r="E541" s="118">
        <v>19</v>
      </c>
      <c r="F541" s="118">
        <v>13</v>
      </c>
      <c r="G541" s="118">
        <v>3</v>
      </c>
      <c r="H541" s="118">
        <v>3</v>
      </c>
      <c r="I541" s="118" t="s">
        <v>1351</v>
      </c>
    </row>
    <row r="542" spans="1:9" x14ac:dyDescent="0.25">
      <c r="A542" s="118">
        <v>538</v>
      </c>
      <c r="B542" s="118">
        <v>3</v>
      </c>
      <c r="C542" s="118">
        <v>3</v>
      </c>
      <c r="D542" s="118">
        <v>4</v>
      </c>
      <c r="E542" s="118">
        <v>15</v>
      </c>
      <c r="F542" s="118">
        <v>9</v>
      </c>
      <c r="G542" s="118">
        <v>1</v>
      </c>
      <c r="H542" s="118">
        <v>2</v>
      </c>
      <c r="I542" s="118" t="s">
        <v>1352</v>
      </c>
    </row>
    <row r="543" spans="1:9" x14ac:dyDescent="0.25">
      <c r="A543" s="118">
        <v>539</v>
      </c>
      <c r="B543" s="118">
        <v>4</v>
      </c>
      <c r="C543" s="118">
        <v>3</v>
      </c>
      <c r="D543" s="118">
        <v>4</v>
      </c>
      <c r="E543" s="118">
        <v>10</v>
      </c>
      <c r="F543" s="118">
        <v>4</v>
      </c>
      <c r="G543" s="118">
        <v>4</v>
      </c>
      <c r="H543" s="118">
        <v>1</v>
      </c>
      <c r="I543" s="118" t="s">
        <v>1353</v>
      </c>
    </row>
    <row r="544" spans="1:9" x14ac:dyDescent="0.25">
      <c r="A544" s="118">
        <v>540</v>
      </c>
      <c r="B544" s="118">
        <v>1</v>
      </c>
      <c r="C544" s="118">
        <v>7</v>
      </c>
      <c r="D544" s="118">
        <v>4</v>
      </c>
      <c r="E544" s="118">
        <v>17</v>
      </c>
      <c r="F544" s="118">
        <v>19</v>
      </c>
      <c r="G544" s="118">
        <v>4</v>
      </c>
      <c r="H544" s="118">
        <v>1</v>
      </c>
      <c r="I544" s="118" t="s">
        <v>1354</v>
      </c>
    </row>
    <row r="545" spans="1:9" x14ac:dyDescent="0.25">
      <c r="A545" s="118">
        <v>541</v>
      </c>
      <c r="B545" s="118">
        <v>1</v>
      </c>
      <c r="C545" s="118">
        <v>6</v>
      </c>
      <c r="D545" s="118">
        <v>4</v>
      </c>
      <c r="E545" s="118">
        <v>13</v>
      </c>
      <c r="F545" s="118">
        <v>11</v>
      </c>
      <c r="G545" s="118">
        <v>1</v>
      </c>
      <c r="H545" s="118">
        <v>2</v>
      </c>
      <c r="I545" s="118" t="s">
        <v>1355</v>
      </c>
    </row>
    <row r="546" spans="1:9" x14ac:dyDescent="0.25">
      <c r="A546" s="118">
        <v>542</v>
      </c>
      <c r="B546" s="118">
        <v>2</v>
      </c>
      <c r="C546" s="118">
        <v>4</v>
      </c>
      <c r="D546" s="118">
        <v>4</v>
      </c>
      <c r="E546" s="118">
        <v>6</v>
      </c>
      <c r="F546" s="118">
        <v>20</v>
      </c>
      <c r="G546" s="118">
        <v>3</v>
      </c>
      <c r="H546" s="118">
        <v>2</v>
      </c>
      <c r="I546" s="118" t="s">
        <v>1356</v>
      </c>
    </row>
    <row r="547" spans="1:9" x14ac:dyDescent="0.25">
      <c r="A547" s="118">
        <v>543</v>
      </c>
      <c r="B547" s="118">
        <v>4</v>
      </c>
      <c r="C547" s="118">
        <v>5</v>
      </c>
      <c r="D547" s="118">
        <v>5</v>
      </c>
      <c r="E547" s="118">
        <v>9</v>
      </c>
      <c r="F547" s="118">
        <v>9</v>
      </c>
      <c r="G547" s="118">
        <v>3</v>
      </c>
      <c r="H547" s="118">
        <v>1</v>
      </c>
      <c r="I547" s="118" t="s">
        <v>1357</v>
      </c>
    </row>
    <row r="548" spans="1:9" x14ac:dyDescent="0.25">
      <c r="A548" s="118">
        <v>544</v>
      </c>
      <c r="B548" s="118">
        <v>3</v>
      </c>
      <c r="C548" s="118">
        <v>4</v>
      </c>
      <c r="D548" s="118">
        <v>1</v>
      </c>
      <c r="E548" s="118">
        <v>5</v>
      </c>
      <c r="F548" s="118">
        <v>5</v>
      </c>
      <c r="G548" s="118">
        <v>3</v>
      </c>
      <c r="H548" s="118">
        <v>2</v>
      </c>
      <c r="I548" s="118" t="s">
        <v>1358</v>
      </c>
    </row>
    <row r="549" spans="1:9" x14ac:dyDescent="0.25">
      <c r="A549" s="118">
        <v>545</v>
      </c>
      <c r="B549" s="118">
        <v>4</v>
      </c>
      <c r="C549" s="118">
        <v>2</v>
      </c>
      <c r="D549" s="118">
        <v>2</v>
      </c>
      <c r="E549" s="118">
        <v>17</v>
      </c>
      <c r="F549" s="118">
        <v>11</v>
      </c>
      <c r="G549" s="118">
        <v>4</v>
      </c>
      <c r="H549" s="118">
        <v>2</v>
      </c>
      <c r="I549" s="118" t="s">
        <v>1359</v>
      </c>
    </row>
    <row r="550" spans="1:9" x14ac:dyDescent="0.25">
      <c r="A550" s="118">
        <v>546</v>
      </c>
      <c r="B550" s="118">
        <v>2</v>
      </c>
      <c r="C550" s="118">
        <v>2</v>
      </c>
      <c r="D550" s="118">
        <v>4</v>
      </c>
      <c r="E550" s="118">
        <v>5</v>
      </c>
      <c r="F550" s="118">
        <v>1</v>
      </c>
      <c r="G550" s="118">
        <v>1</v>
      </c>
      <c r="H550" s="118">
        <v>1</v>
      </c>
      <c r="I550" s="118" t="s">
        <v>1360</v>
      </c>
    </row>
    <row r="551" spans="1:9" x14ac:dyDescent="0.25">
      <c r="A551" s="118">
        <v>547</v>
      </c>
      <c r="B551" s="118">
        <v>2</v>
      </c>
      <c r="C551" s="118">
        <v>2</v>
      </c>
      <c r="D551" s="118">
        <v>1</v>
      </c>
      <c r="E551" s="118">
        <v>7</v>
      </c>
      <c r="F551" s="118">
        <v>16</v>
      </c>
      <c r="G551" s="118">
        <v>3</v>
      </c>
      <c r="H551" s="118">
        <v>2</v>
      </c>
      <c r="I551" s="118" t="s">
        <v>1361</v>
      </c>
    </row>
    <row r="552" spans="1:9" x14ac:dyDescent="0.25">
      <c r="A552" s="118">
        <v>548</v>
      </c>
      <c r="B552" s="118">
        <v>1</v>
      </c>
      <c r="C552" s="118">
        <v>7</v>
      </c>
      <c r="D552" s="118">
        <v>4</v>
      </c>
      <c r="E552" s="118">
        <v>9</v>
      </c>
      <c r="F552" s="118">
        <v>17</v>
      </c>
      <c r="G552" s="118">
        <v>3</v>
      </c>
      <c r="H552" s="118">
        <v>1</v>
      </c>
      <c r="I552" s="118" t="s">
        <v>1362</v>
      </c>
    </row>
    <row r="553" spans="1:9" x14ac:dyDescent="0.25">
      <c r="A553" s="118">
        <v>549</v>
      </c>
      <c r="B553" s="118">
        <v>2</v>
      </c>
      <c r="C553" s="118">
        <v>3</v>
      </c>
      <c r="D553" s="118">
        <v>5</v>
      </c>
      <c r="E553" s="118">
        <v>16</v>
      </c>
      <c r="F553" s="118">
        <v>18</v>
      </c>
      <c r="G553" s="118">
        <v>4</v>
      </c>
      <c r="H553" s="118">
        <v>2</v>
      </c>
      <c r="I553" s="118" t="s">
        <v>1363</v>
      </c>
    </row>
    <row r="554" spans="1:9" x14ac:dyDescent="0.25">
      <c r="A554" s="118">
        <v>550</v>
      </c>
      <c r="B554" s="118">
        <v>3</v>
      </c>
      <c r="C554" s="118">
        <v>8</v>
      </c>
      <c r="D554" s="118">
        <v>5</v>
      </c>
      <c r="E554" s="118">
        <v>19</v>
      </c>
      <c r="F554" s="118">
        <v>17</v>
      </c>
      <c r="G554" s="118">
        <v>4</v>
      </c>
      <c r="H554" s="118">
        <v>4</v>
      </c>
      <c r="I554" s="118" t="s">
        <v>1364</v>
      </c>
    </row>
    <row r="555" spans="1:9" x14ac:dyDescent="0.25">
      <c r="A555" s="118">
        <v>551</v>
      </c>
      <c r="B555" s="118">
        <v>2</v>
      </c>
      <c r="C555" s="118">
        <v>2</v>
      </c>
      <c r="D555" s="118">
        <v>3</v>
      </c>
      <c r="E555" s="118">
        <v>17</v>
      </c>
      <c r="F555" s="118">
        <v>11</v>
      </c>
      <c r="G555" s="118">
        <v>2</v>
      </c>
      <c r="H555" s="118">
        <v>2</v>
      </c>
      <c r="I555" s="118" t="s">
        <v>1365</v>
      </c>
    </row>
    <row r="556" spans="1:9" x14ac:dyDescent="0.25">
      <c r="A556" s="118">
        <v>552</v>
      </c>
      <c r="B556" s="118">
        <v>1</v>
      </c>
      <c r="C556" s="118">
        <v>6</v>
      </c>
      <c r="D556" s="118">
        <v>1</v>
      </c>
      <c r="E556" s="118">
        <v>9</v>
      </c>
      <c r="F556" s="118">
        <v>19</v>
      </c>
      <c r="G556" s="118">
        <v>1</v>
      </c>
      <c r="H556" s="118">
        <v>2</v>
      </c>
      <c r="I556" s="118" t="s">
        <v>1366</v>
      </c>
    </row>
    <row r="557" spans="1:9" x14ac:dyDescent="0.25">
      <c r="A557" s="118">
        <v>553</v>
      </c>
      <c r="B557" s="118">
        <v>4</v>
      </c>
      <c r="C557" s="118">
        <v>2</v>
      </c>
      <c r="D557" s="118">
        <v>2</v>
      </c>
      <c r="E557" s="118">
        <v>19</v>
      </c>
      <c r="F557" s="118">
        <v>12</v>
      </c>
      <c r="G557" s="118">
        <v>2</v>
      </c>
      <c r="H557" s="118">
        <v>2</v>
      </c>
      <c r="I557" s="118" t="s">
        <v>1367</v>
      </c>
    </row>
    <row r="558" spans="1:9" x14ac:dyDescent="0.25">
      <c r="A558" s="118">
        <v>554</v>
      </c>
      <c r="B558" s="118">
        <v>4</v>
      </c>
      <c r="C558" s="118">
        <v>6</v>
      </c>
      <c r="D558" s="118">
        <v>4</v>
      </c>
      <c r="E558" s="118">
        <v>4</v>
      </c>
      <c r="F558" s="118">
        <v>19</v>
      </c>
      <c r="G558" s="118">
        <v>1</v>
      </c>
      <c r="H558" s="118">
        <v>4</v>
      </c>
      <c r="I558" s="118" t="s">
        <v>1368</v>
      </c>
    </row>
    <row r="559" spans="1:9" x14ac:dyDescent="0.25">
      <c r="A559" s="118">
        <v>555</v>
      </c>
      <c r="B559" s="118">
        <v>4</v>
      </c>
      <c r="C559" s="118">
        <v>4</v>
      </c>
      <c r="D559" s="118">
        <v>2</v>
      </c>
      <c r="E559" s="118">
        <v>8</v>
      </c>
      <c r="F559" s="118">
        <v>12</v>
      </c>
      <c r="G559" s="118">
        <v>3</v>
      </c>
      <c r="H559" s="118">
        <v>3</v>
      </c>
      <c r="I559" s="118" t="s">
        <v>1369</v>
      </c>
    </row>
    <row r="560" spans="1:9" x14ac:dyDescent="0.25">
      <c r="A560" s="118">
        <v>556</v>
      </c>
      <c r="B560" s="118">
        <v>4</v>
      </c>
      <c r="C560" s="118">
        <v>5</v>
      </c>
      <c r="D560" s="118">
        <v>1</v>
      </c>
      <c r="E560" s="118">
        <v>10</v>
      </c>
      <c r="F560" s="118">
        <v>2</v>
      </c>
      <c r="G560" s="118">
        <v>4</v>
      </c>
      <c r="H560" s="118">
        <v>3</v>
      </c>
      <c r="I560" s="118" t="s">
        <v>1370</v>
      </c>
    </row>
    <row r="561" spans="1:9" x14ac:dyDescent="0.25">
      <c r="A561" s="118">
        <v>557</v>
      </c>
      <c r="B561" s="118">
        <v>1</v>
      </c>
      <c r="C561" s="118">
        <v>1</v>
      </c>
      <c r="D561" s="118">
        <v>3</v>
      </c>
      <c r="E561" s="118">
        <v>6</v>
      </c>
      <c r="F561" s="118">
        <v>4</v>
      </c>
      <c r="G561" s="118">
        <v>4</v>
      </c>
      <c r="H561" s="118">
        <v>1</v>
      </c>
      <c r="I561" s="118" t="s">
        <v>1371</v>
      </c>
    </row>
    <row r="562" spans="1:9" x14ac:dyDescent="0.25">
      <c r="A562" s="118">
        <v>558</v>
      </c>
      <c r="B562" s="118">
        <v>2</v>
      </c>
      <c r="C562" s="118">
        <v>2</v>
      </c>
      <c r="D562" s="118">
        <v>4</v>
      </c>
      <c r="E562" s="118">
        <v>11</v>
      </c>
      <c r="F562" s="118">
        <v>19</v>
      </c>
      <c r="G562" s="118">
        <v>2</v>
      </c>
      <c r="H562" s="118">
        <v>3</v>
      </c>
      <c r="I562" s="118" t="s">
        <v>1372</v>
      </c>
    </row>
    <row r="563" spans="1:9" x14ac:dyDescent="0.25">
      <c r="A563" s="118">
        <v>559</v>
      </c>
      <c r="B563" s="118">
        <v>3</v>
      </c>
      <c r="C563" s="118">
        <v>2</v>
      </c>
      <c r="D563" s="118">
        <v>1</v>
      </c>
      <c r="E563" s="118">
        <v>6</v>
      </c>
      <c r="F563" s="118">
        <v>20</v>
      </c>
      <c r="G563" s="118">
        <v>1</v>
      </c>
      <c r="H563" s="118">
        <v>1</v>
      </c>
      <c r="I563" s="118" t="s">
        <v>1373</v>
      </c>
    </row>
    <row r="564" spans="1:9" x14ac:dyDescent="0.25">
      <c r="A564" s="118">
        <v>560</v>
      </c>
      <c r="B564" s="118">
        <v>1</v>
      </c>
      <c r="C564" s="118">
        <v>2</v>
      </c>
      <c r="D564" s="118">
        <v>4</v>
      </c>
      <c r="E564" s="118">
        <v>17</v>
      </c>
      <c r="F564" s="118">
        <v>4</v>
      </c>
      <c r="G564" s="118">
        <v>1</v>
      </c>
      <c r="H564" s="118">
        <v>2</v>
      </c>
      <c r="I564" s="118" t="s">
        <v>1374</v>
      </c>
    </row>
    <row r="565" spans="1:9" x14ac:dyDescent="0.25">
      <c r="A565" s="118">
        <v>561</v>
      </c>
      <c r="B565" s="118">
        <v>4</v>
      </c>
      <c r="C565" s="118">
        <v>7</v>
      </c>
      <c r="D565" s="118">
        <v>5</v>
      </c>
      <c r="E565" s="118">
        <v>3</v>
      </c>
      <c r="F565" s="118">
        <v>12</v>
      </c>
      <c r="G565" s="118">
        <v>2</v>
      </c>
      <c r="H565" s="118">
        <v>4</v>
      </c>
      <c r="I565" s="118" t="s">
        <v>1375</v>
      </c>
    </row>
    <row r="566" spans="1:9" x14ac:dyDescent="0.25">
      <c r="A566" s="118">
        <v>562</v>
      </c>
      <c r="B566" s="118">
        <v>2</v>
      </c>
      <c r="C566" s="118">
        <v>4</v>
      </c>
      <c r="D566" s="118">
        <v>5</v>
      </c>
      <c r="E566" s="118">
        <v>9</v>
      </c>
      <c r="F566" s="118">
        <v>19</v>
      </c>
      <c r="G566" s="118">
        <v>2</v>
      </c>
      <c r="H566" s="118">
        <v>4</v>
      </c>
      <c r="I566" s="118" t="s">
        <v>1376</v>
      </c>
    </row>
    <row r="567" spans="1:9" x14ac:dyDescent="0.25">
      <c r="A567" s="118">
        <v>563</v>
      </c>
      <c r="B567" s="118">
        <v>1</v>
      </c>
      <c r="C567" s="118">
        <v>5</v>
      </c>
      <c r="D567" s="118">
        <v>1</v>
      </c>
      <c r="E567" s="118">
        <v>8</v>
      </c>
      <c r="F567" s="118">
        <v>11</v>
      </c>
      <c r="G567" s="118">
        <v>4</v>
      </c>
      <c r="H567" s="118">
        <v>3</v>
      </c>
      <c r="I567" s="118" t="s">
        <v>1377</v>
      </c>
    </row>
    <row r="568" spans="1:9" x14ac:dyDescent="0.25">
      <c r="A568" s="118">
        <v>564</v>
      </c>
      <c r="B568" s="118">
        <v>1</v>
      </c>
      <c r="C568" s="118">
        <v>8</v>
      </c>
      <c r="D568" s="118">
        <v>4</v>
      </c>
      <c r="E568" s="118">
        <v>15</v>
      </c>
      <c r="F568" s="118">
        <v>16</v>
      </c>
      <c r="G568" s="118">
        <v>3</v>
      </c>
      <c r="H568" s="118">
        <v>2</v>
      </c>
      <c r="I568" s="118" t="s">
        <v>1378</v>
      </c>
    </row>
    <row r="569" spans="1:9" x14ac:dyDescent="0.25">
      <c r="A569" s="118">
        <v>565</v>
      </c>
      <c r="B569" s="118">
        <v>1</v>
      </c>
      <c r="C569" s="118">
        <v>3</v>
      </c>
      <c r="D569" s="118">
        <v>5</v>
      </c>
      <c r="E569" s="118">
        <v>13</v>
      </c>
      <c r="F569" s="118">
        <v>4</v>
      </c>
      <c r="G569" s="118">
        <v>4</v>
      </c>
      <c r="H569" s="118">
        <v>3</v>
      </c>
      <c r="I569" s="118" t="s">
        <v>1379</v>
      </c>
    </row>
    <row r="570" spans="1:9" x14ac:dyDescent="0.25">
      <c r="A570" s="118">
        <v>566</v>
      </c>
      <c r="B570" s="118">
        <v>2</v>
      </c>
      <c r="C570" s="118">
        <v>2</v>
      </c>
      <c r="D570" s="118">
        <v>4</v>
      </c>
      <c r="E570" s="118">
        <v>14</v>
      </c>
      <c r="F570" s="118">
        <v>10</v>
      </c>
      <c r="G570" s="118">
        <v>3</v>
      </c>
      <c r="H570" s="118">
        <v>3</v>
      </c>
      <c r="I570" s="118" t="s">
        <v>1380</v>
      </c>
    </row>
    <row r="571" spans="1:9" x14ac:dyDescent="0.25">
      <c r="A571" s="118">
        <v>567</v>
      </c>
      <c r="B571" s="118">
        <v>4</v>
      </c>
      <c r="C571" s="118">
        <v>3</v>
      </c>
      <c r="D571" s="118">
        <v>2</v>
      </c>
      <c r="E571" s="118">
        <v>7</v>
      </c>
      <c r="F571" s="118">
        <v>13</v>
      </c>
      <c r="G571" s="118">
        <v>2</v>
      </c>
      <c r="H571" s="118">
        <v>4</v>
      </c>
      <c r="I571" s="118" t="s">
        <v>1381</v>
      </c>
    </row>
    <row r="572" spans="1:9" x14ac:dyDescent="0.25">
      <c r="A572" s="118">
        <v>568</v>
      </c>
      <c r="B572" s="118">
        <v>3</v>
      </c>
      <c r="C572" s="118">
        <v>4</v>
      </c>
      <c r="D572" s="118">
        <v>4</v>
      </c>
      <c r="E572" s="118">
        <v>2</v>
      </c>
      <c r="F572" s="118">
        <v>7</v>
      </c>
      <c r="G572" s="118">
        <v>3</v>
      </c>
      <c r="H572" s="118">
        <v>1</v>
      </c>
      <c r="I572" s="118" t="s">
        <v>1382</v>
      </c>
    </row>
    <row r="573" spans="1:9" x14ac:dyDescent="0.25">
      <c r="A573" s="118">
        <v>569</v>
      </c>
      <c r="B573" s="118">
        <v>3</v>
      </c>
      <c r="C573" s="118">
        <v>8</v>
      </c>
      <c r="D573" s="118">
        <v>4</v>
      </c>
      <c r="E573" s="118">
        <v>12</v>
      </c>
      <c r="F573" s="118">
        <v>14</v>
      </c>
      <c r="G573" s="118">
        <v>4</v>
      </c>
      <c r="H573" s="118">
        <v>3</v>
      </c>
      <c r="I573" s="118" t="s">
        <v>1383</v>
      </c>
    </row>
    <row r="574" spans="1:9" x14ac:dyDescent="0.25">
      <c r="A574" s="118">
        <v>570</v>
      </c>
      <c r="B574" s="118">
        <v>2</v>
      </c>
      <c r="C574" s="118">
        <v>7</v>
      </c>
      <c r="D574" s="118">
        <v>1</v>
      </c>
      <c r="E574" s="118">
        <v>2</v>
      </c>
      <c r="F574" s="118">
        <v>15</v>
      </c>
      <c r="G574" s="118">
        <v>4</v>
      </c>
      <c r="H574" s="118">
        <v>2</v>
      </c>
      <c r="I574" s="118" t="s">
        <v>1384</v>
      </c>
    </row>
    <row r="575" spans="1:9" x14ac:dyDescent="0.25">
      <c r="A575" s="118">
        <v>571</v>
      </c>
      <c r="B575" s="118">
        <v>4</v>
      </c>
      <c r="C575" s="118">
        <v>8</v>
      </c>
      <c r="D575" s="118">
        <v>5</v>
      </c>
      <c r="E575" s="118">
        <v>3</v>
      </c>
      <c r="F575" s="118">
        <v>5</v>
      </c>
      <c r="G575" s="118">
        <v>3</v>
      </c>
      <c r="H575" s="118">
        <v>4</v>
      </c>
      <c r="I575" s="118" t="s">
        <v>1385</v>
      </c>
    </row>
    <row r="576" spans="1:9" x14ac:dyDescent="0.25">
      <c r="A576" s="118">
        <v>572</v>
      </c>
      <c r="B576" s="118">
        <v>2</v>
      </c>
      <c r="C576" s="118">
        <v>4</v>
      </c>
      <c r="D576" s="118">
        <v>3</v>
      </c>
      <c r="E576" s="118">
        <v>2</v>
      </c>
      <c r="F576" s="118">
        <v>20</v>
      </c>
      <c r="G576" s="118">
        <v>2</v>
      </c>
      <c r="H576" s="118">
        <v>4</v>
      </c>
      <c r="I576" s="118" t="s">
        <v>1386</v>
      </c>
    </row>
    <row r="577" spans="1:9" x14ac:dyDescent="0.25">
      <c r="A577" s="118">
        <v>573</v>
      </c>
      <c r="B577" s="118">
        <v>2</v>
      </c>
      <c r="C577" s="118">
        <v>2</v>
      </c>
      <c r="D577" s="118">
        <v>4</v>
      </c>
      <c r="E577" s="118">
        <v>18</v>
      </c>
      <c r="F577" s="118">
        <v>18</v>
      </c>
      <c r="G577" s="118">
        <v>3</v>
      </c>
      <c r="H577" s="118">
        <v>3</v>
      </c>
      <c r="I577" s="118" t="s">
        <v>1387</v>
      </c>
    </row>
    <row r="578" spans="1:9" x14ac:dyDescent="0.25">
      <c r="A578" s="118">
        <v>574</v>
      </c>
      <c r="B578" s="118">
        <v>3</v>
      </c>
      <c r="C578" s="118">
        <v>7</v>
      </c>
      <c r="D578" s="118">
        <v>1</v>
      </c>
      <c r="E578" s="118">
        <v>11</v>
      </c>
      <c r="F578" s="118">
        <v>8</v>
      </c>
      <c r="G578" s="118">
        <v>2</v>
      </c>
      <c r="H578" s="118">
        <v>1</v>
      </c>
      <c r="I578" s="118" t="s">
        <v>1388</v>
      </c>
    </row>
    <row r="579" spans="1:9" x14ac:dyDescent="0.25">
      <c r="A579" s="118">
        <v>575</v>
      </c>
      <c r="B579" s="118">
        <v>4</v>
      </c>
      <c r="C579" s="118">
        <v>8</v>
      </c>
      <c r="D579" s="118">
        <v>4</v>
      </c>
      <c r="E579" s="118">
        <v>15</v>
      </c>
      <c r="F579" s="118">
        <v>13</v>
      </c>
      <c r="G579" s="118">
        <v>2</v>
      </c>
      <c r="H579" s="118">
        <v>3</v>
      </c>
      <c r="I579" s="118" t="s">
        <v>1389</v>
      </c>
    </row>
    <row r="580" spans="1:9" x14ac:dyDescent="0.25">
      <c r="A580" s="118">
        <v>576</v>
      </c>
      <c r="B580" s="118">
        <v>1</v>
      </c>
      <c r="C580" s="118">
        <v>6</v>
      </c>
      <c r="D580" s="118">
        <v>4</v>
      </c>
      <c r="E580" s="118">
        <v>2</v>
      </c>
      <c r="F580" s="118">
        <v>18</v>
      </c>
      <c r="G580" s="118">
        <v>4</v>
      </c>
      <c r="H580" s="118">
        <v>3</v>
      </c>
      <c r="I580" s="118" t="s">
        <v>1390</v>
      </c>
    </row>
    <row r="581" spans="1:9" x14ac:dyDescent="0.25">
      <c r="A581" s="118">
        <v>577</v>
      </c>
      <c r="B581" s="118">
        <v>3</v>
      </c>
      <c r="C581" s="118">
        <v>7</v>
      </c>
      <c r="D581" s="118">
        <v>5</v>
      </c>
      <c r="E581" s="118">
        <v>3</v>
      </c>
      <c r="F581" s="118">
        <v>9</v>
      </c>
      <c r="G581" s="118">
        <v>4</v>
      </c>
      <c r="H581" s="118">
        <v>1</v>
      </c>
      <c r="I581" s="118" t="s">
        <v>1391</v>
      </c>
    </row>
    <row r="582" spans="1:9" x14ac:dyDescent="0.25">
      <c r="A582" s="118">
        <v>578</v>
      </c>
      <c r="B582" s="118">
        <v>3</v>
      </c>
      <c r="C582" s="118">
        <v>4</v>
      </c>
      <c r="D582" s="118">
        <v>1</v>
      </c>
      <c r="E582" s="118">
        <v>15</v>
      </c>
      <c r="F582" s="118">
        <v>11</v>
      </c>
      <c r="G582" s="118">
        <v>4</v>
      </c>
      <c r="H582" s="118">
        <v>1</v>
      </c>
      <c r="I582" s="118" t="s">
        <v>1392</v>
      </c>
    </row>
    <row r="583" spans="1:9" x14ac:dyDescent="0.25">
      <c r="A583" s="118">
        <v>579</v>
      </c>
      <c r="B583" s="118">
        <v>1</v>
      </c>
      <c r="C583" s="118">
        <v>1</v>
      </c>
      <c r="D583" s="118">
        <v>4</v>
      </c>
      <c r="E583" s="118">
        <v>12</v>
      </c>
      <c r="F583" s="118">
        <v>4</v>
      </c>
      <c r="G583" s="118">
        <v>1</v>
      </c>
      <c r="H583" s="118">
        <v>2</v>
      </c>
      <c r="I583" s="118" t="s">
        <v>1393</v>
      </c>
    </row>
    <row r="584" spans="1:9" x14ac:dyDescent="0.25">
      <c r="A584" s="118">
        <v>580</v>
      </c>
      <c r="B584" s="118">
        <v>4</v>
      </c>
      <c r="C584" s="118">
        <v>3</v>
      </c>
      <c r="D584" s="118">
        <v>5</v>
      </c>
      <c r="E584" s="118">
        <v>3</v>
      </c>
      <c r="F584" s="118">
        <v>18</v>
      </c>
      <c r="G584" s="118">
        <v>2</v>
      </c>
      <c r="H584" s="118">
        <v>1</v>
      </c>
      <c r="I584" s="118" t="s">
        <v>1394</v>
      </c>
    </row>
    <row r="585" spans="1:9" x14ac:dyDescent="0.25">
      <c r="A585" s="118">
        <v>581</v>
      </c>
      <c r="B585" s="118">
        <v>4</v>
      </c>
      <c r="C585" s="118">
        <v>2</v>
      </c>
      <c r="D585" s="118">
        <v>5</v>
      </c>
      <c r="E585" s="118">
        <v>3</v>
      </c>
      <c r="F585" s="118">
        <v>4</v>
      </c>
      <c r="G585" s="118">
        <v>4</v>
      </c>
      <c r="H585" s="118">
        <v>4</v>
      </c>
      <c r="I585" s="118" t="s">
        <v>1395</v>
      </c>
    </row>
    <row r="586" spans="1:9" x14ac:dyDescent="0.25">
      <c r="A586" s="118">
        <v>582</v>
      </c>
      <c r="B586" s="118">
        <v>3</v>
      </c>
      <c r="C586" s="118">
        <v>2</v>
      </c>
      <c r="D586" s="118">
        <v>3</v>
      </c>
      <c r="E586" s="118">
        <v>11</v>
      </c>
      <c r="F586" s="118">
        <v>17</v>
      </c>
      <c r="G586" s="118">
        <v>3</v>
      </c>
      <c r="H586" s="118">
        <v>2</v>
      </c>
      <c r="I586" s="118" t="s">
        <v>1396</v>
      </c>
    </row>
    <row r="587" spans="1:9" x14ac:dyDescent="0.25">
      <c r="A587" s="118">
        <v>583</v>
      </c>
      <c r="B587" s="118">
        <v>2</v>
      </c>
      <c r="C587" s="118">
        <v>8</v>
      </c>
      <c r="D587" s="118">
        <v>4</v>
      </c>
      <c r="E587" s="118">
        <v>9</v>
      </c>
      <c r="F587" s="118">
        <v>12</v>
      </c>
      <c r="G587" s="118">
        <v>3</v>
      </c>
      <c r="H587" s="118">
        <v>2</v>
      </c>
      <c r="I587" s="118" t="s">
        <v>1397</v>
      </c>
    </row>
    <row r="588" spans="1:9" x14ac:dyDescent="0.25">
      <c r="A588" s="118">
        <v>584</v>
      </c>
      <c r="B588" s="118">
        <v>3</v>
      </c>
      <c r="C588" s="118">
        <v>4</v>
      </c>
      <c r="D588" s="118">
        <v>4</v>
      </c>
      <c r="E588" s="118">
        <v>1</v>
      </c>
      <c r="F588" s="118">
        <v>2</v>
      </c>
      <c r="G588" s="118">
        <v>3</v>
      </c>
      <c r="H588" s="118">
        <v>1</v>
      </c>
      <c r="I588" s="118" t="s">
        <v>1398</v>
      </c>
    </row>
    <row r="589" spans="1:9" x14ac:dyDescent="0.25">
      <c r="A589" s="118">
        <v>585</v>
      </c>
      <c r="B589" s="118">
        <v>3</v>
      </c>
      <c r="C589" s="118">
        <v>6</v>
      </c>
      <c r="D589" s="118">
        <v>1</v>
      </c>
      <c r="E589" s="118">
        <v>15</v>
      </c>
      <c r="F589" s="118">
        <v>3</v>
      </c>
      <c r="G589" s="118">
        <v>2</v>
      </c>
      <c r="H589" s="118">
        <v>4</v>
      </c>
      <c r="I589" s="118" t="s">
        <v>1399</v>
      </c>
    </row>
    <row r="590" spans="1:9" x14ac:dyDescent="0.25">
      <c r="A590" s="118">
        <v>586</v>
      </c>
      <c r="B590" s="118">
        <v>2</v>
      </c>
      <c r="C590" s="118">
        <v>3</v>
      </c>
      <c r="D590" s="118">
        <v>4</v>
      </c>
      <c r="E590" s="118">
        <v>11</v>
      </c>
      <c r="F590" s="118">
        <v>20</v>
      </c>
      <c r="G590" s="118">
        <v>2</v>
      </c>
      <c r="H590" s="118">
        <v>3</v>
      </c>
      <c r="I590" s="118" t="s">
        <v>1400</v>
      </c>
    </row>
    <row r="591" spans="1:9" x14ac:dyDescent="0.25">
      <c r="A591" s="118">
        <v>587</v>
      </c>
      <c r="B591" s="118">
        <v>2</v>
      </c>
      <c r="C591" s="118">
        <v>4</v>
      </c>
      <c r="D591" s="118">
        <v>4</v>
      </c>
      <c r="E591" s="118">
        <v>18</v>
      </c>
      <c r="F591" s="118">
        <v>19</v>
      </c>
      <c r="G591" s="118">
        <v>4</v>
      </c>
      <c r="H591" s="118">
        <v>4</v>
      </c>
      <c r="I591" s="118" t="s">
        <v>1401</v>
      </c>
    </row>
    <row r="592" spans="1:9" x14ac:dyDescent="0.25">
      <c r="A592" s="118">
        <v>588</v>
      </c>
      <c r="B592" s="118">
        <v>3</v>
      </c>
      <c r="C592" s="118">
        <v>7</v>
      </c>
      <c r="D592" s="118">
        <v>5</v>
      </c>
      <c r="E592" s="118">
        <v>13</v>
      </c>
      <c r="F592" s="118">
        <v>19</v>
      </c>
      <c r="G592" s="118">
        <v>4</v>
      </c>
      <c r="H592" s="118">
        <v>1</v>
      </c>
      <c r="I592" s="118" t="s">
        <v>1402</v>
      </c>
    </row>
    <row r="593" spans="1:9" x14ac:dyDescent="0.25">
      <c r="A593" s="118">
        <v>589</v>
      </c>
      <c r="B593" s="118">
        <v>2</v>
      </c>
      <c r="C593" s="118">
        <v>6</v>
      </c>
      <c r="D593" s="118">
        <v>1</v>
      </c>
      <c r="E593" s="118">
        <v>16</v>
      </c>
      <c r="F593" s="118">
        <v>20</v>
      </c>
      <c r="G593" s="118">
        <v>4</v>
      </c>
      <c r="H593" s="118">
        <v>2</v>
      </c>
      <c r="I593" s="118" t="s">
        <v>1403</v>
      </c>
    </row>
    <row r="594" spans="1:9" x14ac:dyDescent="0.25">
      <c r="A594" s="118">
        <v>590</v>
      </c>
      <c r="B594" s="118">
        <v>2</v>
      </c>
      <c r="C594" s="118">
        <v>1</v>
      </c>
      <c r="D594" s="118">
        <v>4</v>
      </c>
      <c r="E594" s="118">
        <v>18</v>
      </c>
      <c r="F594" s="118">
        <v>9</v>
      </c>
      <c r="G594" s="118">
        <v>3</v>
      </c>
      <c r="H594" s="118">
        <v>3</v>
      </c>
      <c r="I594" s="118" t="s">
        <v>1404</v>
      </c>
    </row>
    <row r="595" spans="1:9" x14ac:dyDescent="0.25">
      <c r="A595" s="118">
        <v>591</v>
      </c>
      <c r="B595" s="118">
        <v>2</v>
      </c>
      <c r="C595" s="118">
        <v>8</v>
      </c>
      <c r="D595" s="118">
        <v>3</v>
      </c>
      <c r="E595" s="118">
        <v>1</v>
      </c>
      <c r="F595" s="118">
        <v>7</v>
      </c>
      <c r="G595" s="118">
        <v>4</v>
      </c>
      <c r="H595" s="118">
        <v>1</v>
      </c>
      <c r="I595" s="118" t="s">
        <v>1405</v>
      </c>
    </row>
    <row r="596" spans="1:9" x14ac:dyDescent="0.25">
      <c r="A596" s="118">
        <v>592</v>
      </c>
      <c r="B596" s="118">
        <v>3</v>
      </c>
      <c r="C596" s="118">
        <v>8</v>
      </c>
      <c r="D596" s="118">
        <v>1</v>
      </c>
      <c r="E596" s="118">
        <v>7</v>
      </c>
      <c r="F596" s="118">
        <v>19</v>
      </c>
      <c r="G596" s="118">
        <v>4</v>
      </c>
      <c r="H596" s="118">
        <v>4</v>
      </c>
      <c r="I596" s="118" t="s">
        <v>1406</v>
      </c>
    </row>
    <row r="597" spans="1:9" x14ac:dyDescent="0.25">
      <c r="A597" s="118">
        <v>593</v>
      </c>
      <c r="B597" s="118">
        <v>2</v>
      </c>
      <c r="C597" s="118">
        <v>7</v>
      </c>
      <c r="D597" s="118">
        <v>2</v>
      </c>
      <c r="E597" s="118">
        <v>2</v>
      </c>
      <c r="F597" s="118">
        <v>15</v>
      </c>
      <c r="G597" s="118">
        <v>1</v>
      </c>
      <c r="H597" s="118">
        <v>1</v>
      </c>
      <c r="I597" s="118" t="s">
        <v>1407</v>
      </c>
    </row>
    <row r="598" spans="1:9" x14ac:dyDescent="0.25">
      <c r="A598" s="118">
        <v>594</v>
      </c>
      <c r="B598" s="118">
        <v>3</v>
      </c>
      <c r="C598" s="118">
        <v>5</v>
      </c>
      <c r="D598" s="118">
        <v>5</v>
      </c>
      <c r="E598" s="118">
        <v>9</v>
      </c>
      <c r="F598" s="118">
        <v>3</v>
      </c>
      <c r="G598" s="118">
        <v>3</v>
      </c>
      <c r="H598" s="118">
        <v>1</v>
      </c>
      <c r="I598" s="118" t="s">
        <v>1408</v>
      </c>
    </row>
    <row r="599" spans="1:9" x14ac:dyDescent="0.25">
      <c r="A599" s="118">
        <v>595</v>
      </c>
      <c r="B599" s="118">
        <v>2</v>
      </c>
      <c r="C599" s="118">
        <v>2</v>
      </c>
      <c r="D599" s="118">
        <v>5</v>
      </c>
      <c r="E599" s="118">
        <v>10</v>
      </c>
      <c r="F599" s="118">
        <v>18</v>
      </c>
      <c r="G599" s="118">
        <v>2</v>
      </c>
      <c r="H599" s="118">
        <v>1</v>
      </c>
      <c r="I599" s="118" t="s">
        <v>1409</v>
      </c>
    </row>
    <row r="600" spans="1:9" x14ac:dyDescent="0.25">
      <c r="A600" s="118">
        <v>596</v>
      </c>
      <c r="B600" s="118">
        <v>1</v>
      </c>
      <c r="C600" s="118">
        <v>6</v>
      </c>
      <c r="D600" s="118">
        <v>1</v>
      </c>
      <c r="E600" s="118">
        <v>11</v>
      </c>
      <c r="F600" s="118">
        <v>4</v>
      </c>
      <c r="G600" s="118">
        <v>2</v>
      </c>
      <c r="H600" s="118">
        <v>4</v>
      </c>
      <c r="I600" s="118" t="s">
        <v>1410</v>
      </c>
    </row>
    <row r="601" spans="1:9" x14ac:dyDescent="0.25">
      <c r="A601" s="118">
        <v>597</v>
      </c>
      <c r="B601" s="118">
        <v>2</v>
      </c>
      <c r="C601" s="118">
        <v>5</v>
      </c>
      <c r="D601" s="118">
        <v>3</v>
      </c>
      <c r="E601" s="118">
        <v>10</v>
      </c>
      <c r="F601" s="118">
        <v>12</v>
      </c>
      <c r="G601" s="118">
        <v>4</v>
      </c>
      <c r="H601" s="118">
        <v>1</v>
      </c>
      <c r="I601" s="118" t="s">
        <v>1411</v>
      </c>
    </row>
    <row r="602" spans="1:9" x14ac:dyDescent="0.25">
      <c r="A602" s="118">
        <v>598</v>
      </c>
      <c r="B602" s="118">
        <v>1</v>
      </c>
      <c r="C602" s="118">
        <v>2</v>
      </c>
      <c r="D602" s="118">
        <v>2</v>
      </c>
      <c r="E602" s="118">
        <v>12</v>
      </c>
      <c r="F602" s="118">
        <v>8</v>
      </c>
      <c r="G602" s="118">
        <v>4</v>
      </c>
      <c r="H602" s="118">
        <v>3</v>
      </c>
      <c r="I602" s="118" t="s">
        <v>1412</v>
      </c>
    </row>
    <row r="603" spans="1:9" x14ac:dyDescent="0.25">
      <c r="A603" s="118">
        <v>599</v>
      </c>
      <c r="B603" s="118">
        <v>1</v>
      </c>
      <c r="C603" s="118">
        <v>5</v>
      </c>
      <c r="D603" s="118">
        <v>4</v>
      </c>
      <c r="E603" s="118">
        <v>18</v>
      </c>
      <c r="F603" s="118">
        <v>11</v>
      </c>
      <c r="G603" s="118">
        <v>1</v>
      </c>
      <c r="H603" s="118">
        <v>2</v>
      </c>
      <c r="I603" s="118" t="s">
        <v>1413</v>
      </c>
    </row>
    <row r="604" spans="1:9" x14ac:dyDescent="0.25">
      <c r="A604" s="118">
        <v>600</v>
      </c>
      <c r="B604" s="118">
        <v>1</v>
      </c>
      <c r="C604" s="118">
        <v>6</v>
      </c>
      <c r="D604" s="118">
        <v>5</v>
      </c>
      <c r="E604" s="118">
        <v>12</v>
      </c>
      <c r="F604" s="118">
        <v>6</v>
      </c>
      <c r="G604" s="118">
        <v>4</v>
      </c>
      <c r="H604" s="118">
        <v>4</v>
      </c>
      <c r="I604" s="118" t="s">
        <v>1414</v>
      </c>
    </row>
    <row r="605" spans="1:9" x14ac:dyDescent="0.25">
      <c r="A605" s="118">
        <v>601</v>
      </c>
      <c r="B605" s="118">
        <v>1</v>
      </c>
      <c r="C605" s="118">
        <v>3</v>
      </c>
      <c r="D605" s="118">
        <v>2</v>
      </c>
      <c r="E605" s="118">
        <v>6</v>
      </c>
      <c r="F605" s="118">
        <v>18</v>
      </c>
      <c r="G605" s="118">
        <v>1</v>
      </c>
      <c r="H605" s="118">
        <v>1</v>
      </c>
      <c r="I605" s="118" t="s">
        <v>1415</v>
      </c>
    </row>
    <row r="606" spans="1:9" x14ac:dyDescent="0.25">
      <c r="A606" s="118">
        <v>602</v>
      </c>
      <c r="B606" s="118">
        <v>4</v>
      </c>
      <c r="C606" s="118">
        <v>4</v>
      </c>
      <c r="D606" s="118">
        <v>3</v>
      </c>
      <c r="E606" s="118">
        <v>14</v>
      </c>
      <c r="F606" s="118">
        <v>8</v>
      </c>
      <c r="G606" s="118">
        <v>1</v>
      </c>
      <c r="H606" s="118">
        <v>4</v>
      </c>
      <c r="I606" s="118" t="s">
        <v>1416</v>
      </c>
    </row>
    <row r="607" spans="1:9" x14ac:dyDescent="0.25">
      <c r="A607" s="118">
        <v>603</v>
      </c>
      <c r="B607" s="118">
        <v>3</v>
      </c>
      <c r="C607" s="118">
        <v>3</v>
      </c>
      <c r="D607" s="118">
        <v>5</v>
      </c>
      <c r="E607" s="118">
        <v>18</v>
      </c>
      <c r="F607" s="118">
        <v>1</v>
      </c>
      <c r="G607" s="118">
        <v>4</v>
      </c>
      <c r="H607" s="118">
        <v>2</v>
      </c>
      <c r="I607" s="118" t="s">
        <v>1417</v>
      </c>
    </row>
    <row r="608" spans="1:9" x14ac:dyDescent="0.25">
      <c r="A608" s="118">
        <v>604</v>
      </c>
      <c r="B608" s="118">
        <v>2</v>
      </c>
      <c r="C608" s="118">
        <v>2</v>
      </c>
      <c r="D608" s="118">
        <v>4</v>
      </c>
      <c r="E608" s="118">
        <v>11</v>
      </c>
      <c r="F608" s="118">
        <v>6</v>
      </c>
      <c r="G608" s="118">
        <v>1</v>
      </c>
      <c r="H608" s="118">
        <v>3</v>
      </c>
      <c r="I608" s="118" t="s">
        <v>1418</v>
      </c>
    </row>
    <row r="609" spans="1:9" x14ac:dyDescent="0.25">
      <c r="A609" s="118">
        <v>605</v>
      </c>
      <c r="B609" s="118">
        <v>3</v>
      </c>
      <c r="C609" s="118">
        <v>4</v>
      </c>
      <c r="D609" s="118">
        <v>5</v>
      </c>
      <c r="E609" s="118">
        <v>15</v>
      </c>
      <c r="F609" s="118">
        <v>10</v>
      </c>
      <c r="G609" s="118">
        <v>2</v>
      </c>
      <c r="H609" s="118">
        <v>1</v>
      </c>
      <c r="I609" s="118" t="s">
        <v>1419</v>
      </c>
    </row>
    <row r="610" spans="1:9" x14ac:dyDescent="0.25">
      <c r="A610" s="118">
        <v>606</v>
      </c>
      <c r="B610" s="118">
        <v>3</v>
      </c>
      <c r="C610" s="118">
        <v>8</v>
      </c>
      <c r="D610" s="118">
        <v>5</v>
      </c>
      <c r="E610" s="118">
        <v>2</v>
      </c>
      <c r="F610" s="118">
        <v>15</v>
      </c>
      <c r="G610" s="118">
        <v>2</v>
      </c>
      <c r="H610" s="118">
        <v>1</v>
      </c>
      <c r="I610" s="118" t="s">
        <v>1420</v>
      </c>
    </row>
    <row r="611" spans="1:9" x14ac:dyDescent="0.25">
      <c r="A611" s="118">
        <v>607</v>
      </c>
      <c r="B611" s="118">
        <v>4</v>
      </c>
      <c r="C611" s="118">
        <v>4</v>
      </c>
      <c r="D611" s="118">
        <v>3</v>
      </c>
      <c r="E611" s="118">
        <v>18</v>
      </c>
      <c r="F611" s="118">
        <v>16</v>
      </c>
      <c r="G611" s="118">
        <v>2</v>
      </c>
      <c r="H611" s="118">
        <v>4</v>
      </c>
      <c r="I611" s="118" t="s">
        <v>1421</v>
      </c>
    </row>
    <row r="612" spans="1:9" x14ac:dyDescent="0.25">
      <c r="A612" s="118">
        <v>608</v>
      </c>
      <c r="B612" s="118">
        <v>1</v>
      </c>
      <c r="C612" s="118">
        <v>2</v>
      </c>
      <c r="D612" s="118">
        <v>4</v>
      </c>
      <c r="E612" s="118">
        <v>13</v>
      </c>
      <c r="F612" s="118">
        <v>9</v>
      </c>
      <c r="G612" s="118">
        <v>4</v>
      </c>
      <c r="H612" s="118">
        <v>3</v>
      </c>
      <c r="I612" s="118" t="s">
        <v>1422</v>
      </c>
    </row>
    <row r="613" spans="1:9" x14ac:dyDescent="0.25">
      <c r="A613" s="118">
        <v>609</v>
      </c>
      <c r="B613" s="118">
        <v>1</v>
      </c>
      <c r="C613" s="118">
        <v>5</v>
      </c>
      <c r="D613" s="118">
        <v>1</v>
      </c>
      <c r="E613" s="118">
        <v>14</v>
      </c>
      <c r="F613" s="118">
        <v>11</v>
      </c>
      <c r="G613" s="118">
        <v>3</v>
      </c>
      <c r="H613" s="118">
        <v>2</v>
      </c>
      <c r="I613" s="118" t="s">
        <v>1423</v>
      </c>
    </row>
    <row r="614" spans="1:9" x14ac:dyDescent="0.25">
      <c r="A614" s="118">
        <v>610</v>
      </c>
      <c r="B614" s="118">
        <v>1</v>
      </c>
      <c r="C614" s="118">
        <v>4</v>
      </c>
      <c r="D614" s="118">
        <v>2</v>
      </c>
      <c r="E614" s="118">
        <v>2</v>
      </c>
      <c r="F614" s="118">
        <v>9</v>
      </c>
      <c r="G614" s="118">
        <v>1</v>
      </c>
      <c r="H614" s="118">
        <v>1</v>
      </c>
      <c r="I614" s="118" t="s">
        <v>1424</v>
      </c>
    </row>
    <row r="615" spans="1:9" x14ac:dyDescent="0.25">
      <c r="A615" s="118">
        <v>611</v>
      </c>
      <c r="B615" s="118">
        <v>4</v>
      </c>
      <c r="C615" s="118">
        <v>2</v>
      </c>
      <c r="D615" s="118">
        <v>2</v>
      </c>
      <c r="E615" s="118">
        <v>3</v>
      </c>
      <c r="F615" s="118">
        <v>9</v>
      </c>
      <c r="G615" s="118">
        <v>3</v>
      </c>
      <c r="H615" s="118">
        <v>1</v>
      </c>
      <c r="I615" s="118" t="s">
        <v>1425</v>
      </c>
    </row>
    <row r="616" spans="1:9" x14ac:dyDescent="0.25">
      <c r="A616" s="118">
        <v>612</v>
      </c>
      <c r="B616" s="118">
        <v>1</v>
      </c>
      <c r="C616" s="118">
        <v>8</v>
      </c>
      <c r="D616" s="118">
        <v>5</v>
      </c>
      <c r="E616" s="118">
        <v>1</v>
      </c>
      <c r="F616" s="118">
        <v>10</v>
      </c>
      <c r="G616" s="118">
        <v>2</v>
      </c>
      <c r="H616" s="118">
        <v>3</v>
      </c>
      <c r="I616" s="118" t="s">
        <v>1426</v>
      </c>
    </row>
    <row r="617" spans="1:9" x14ac:dyDescent="0.25">
      <c r="A617" s="118">
        <v>613</v>
      </c>
      <c r="B617" s="118">
        <v>1</v>
      </c>
      <c r="C617" s="118">
        <v>2</v>
      </c>
      <c r="D617" s="118">
        <v>1</v>
      </c>
      <c r="E617" s="118">
        <v>6</v>
      </c>
      <c r="F617" s="118">
        <v>4</v>
      </c>
      <c r="G617" s="118">
        <v>1</v>
      </c>
      <c r="H617" s="118">
        <v>3</v>
      </c>
      <c r="I617" s="118" t="s">
        <v>1427</v>
      </c>
    </row>
    <row r="618" spans="1:9" x14ac:dyDescent="0.25">
      <c r="A618" s="118">
        <v>614</v>
      </c>
      <c r="B618" s="118">
        <v>1</v>
      </c>
      <c r="C618" s="118">
        <v>5</v>
      </c>
      <c r="D618" s="118">
        <v>4</v>
      </c>
      <c r="E618" s="118">
        <v>9</v>
      </c>
      <c r="F618" s="118">
        <v>18</v>
      </c>
      <c r="G618" s="118">
        <v>2</v>
      </c>
      <c r="H618" s="118">
        <v>3</v>
      </c>
      <c r="I618" s="118" t="s">
        <v>1428</v>
      </c>
    </row>
    <row r="619" spans="1:9" x14ac:dyDescent="0.25">
      <c r="A619" s="118">
        <v>615</v>
      </c>
      <c r="B619" s="118">
        <v>4</v>
      </c>
      <c r="C619" s="118">
        <v>3</v>
      </c>
      <c r="D619" s="118">
        <v>1</v>
      </c>
      <c r="E619" s="118">
        <v>2</v>
      </c>
      <c r="F619" s="118">
        <v>9</v>
      </c>
      <c r="G619" s="118">
        <v>4</v>
      </c>
      <c r="H619" s="118">
        <v>1</v>
      </c>
      <c r="I619" s="118" t="s">
        <v>1429</v>
      </c>
    </row>
    <row r="620" spans="1:9" x14ac:dyDescent="0.25">
      <c r="A620" s="118">
        <v>616</v>
      </c>
      <c r="B620" s="118">
        <v>3</v>
      </c>
      <c r="C620" s="118">
        <v>7</v>
      </c>
      <c r="D620" s="118">
        <v>4</v>
      </c>
      <c r="E620" s="118">
        <v>7</v>
      </c>
      <c r="F620" s="118">
        <v>7</v>
      </c>
      <c r="G620" s="118">
        <v>2</v>
      </c>
      <c r="H620" s="118">
        <v>2</v>
      </c>
      <c r="I620" s="118" t="s">
        <v>1430</v>
      </c>
    </row>
    <row r="621" spans="1:9" x14ac:dyDescent="0.25">
      <c r="A621" s="118">
        <v>617</v>
      </c>
      <c r="B621" s="118">
        <v>3</v>
      </c>
      <c r="C621" s="118">
        <v>6</v>
      </c>
      <c r="D621" s="118">
        <v>2</v>
      </c>
      <c r="E621" s="118">
        <v>5</v>
      </c>
      <c r="F621" s="118">
        <v>5</v>
      </c>
      <c r="G621" s="118">
        <v>1</v>
      </c>
      <c r="H621" s="118">
        <v>1</v>
      </c>
      <c r="I621" s="118" t="s">
        <v>1431</v>
      </c>
    </row>
    <row r="622" spans="1:9" x14ac:dyDescent="0.25">
      <c r="A622" s="118">
        <v>618</v>
      </c>
      <c r="B622" s="118">
        <v>3</v>
      </c>
      <c r="C622" s="118">
        <v>7</v>
      </c>
      <c r="D622" s="118">
        <v>2</v>
      </c>
      <c r="E622" s="118">
        <v>17</v>
      </c>
      <c r="F622" s="118">
        <v>6</v>
      </c>
      <c r="G622" s="118">
        <v>4</v>
      </c>
      <c r="H622" s="118">
        <v>1</v>
      </c>
      <c r="I622" s="118" t="s">
        <v>1432</v>
      </c>
    </row>
    <row r="623" spans="1:9" x14ac:dyDescent="0.25">
      <c r="A623" s="118">
        <v>619</v>
      </c>
      <c r="B623" s="118">
        <v>1</v>
      </c>
      <c r="C623" s="118">
        <v>4</v>
      </c>
      <c r="D623" s="118">
        <v>5</v>
      </c>
      <c r="E623" s="118">
        <v>1</v>
      </c>
      <c r="F623" s="118">
        <v>1</v>
      </c>
      <c r="G623" s="118">
        <v>2</v>
      </c>
      <c r="H623" s="118">
        <v>4</v>
      </c>
      <c r="I623" s="118" t="s">
        <v>1433</v>
      </c>
    </row>
    <row r="624" spans="1:9" x14ac:dyDescent="0.25">
      <c r="A624" s="118">
        <v>620</v>
      </c>
      <c r="B624" s="118">
        <v>4</v>
      </c>
      <c r="C624" s="118">
        <v>6</v>
      </c>
      <c r="D624" s="118">
        <v>3</v>
      </c>
      <c r="E624" s="118">
        <v>7</v>
      </c>
      <c r="F624" s="118">
        <v>17</v>
      </c>
      <c r="G624" s="118">
        <v>1</v>
      </c>
      <c r="H624" s="118">
        <v>2</v>
      </c>
      <c r="I624" s="118" t="s">
        <v>1434</v>
      </c>
    </row>
    <row r="625" spans="1:9" x14ac:dyDescent="0.25">
      <c r="A625" s="118">
        <v>621</v>
      </c>
      <c r="B625" s="118">
        <v>2</v>
      </c>
      <c r="C625" s="118">
        <v>4</v>
      </c>
      <c r="D625" s="118">
        <v>4</v>
      </c>
      <c r="E625" s="118">
        <v>3</v>
      </c>
      <c r="F625" s="118">
        <v>2</v>
      </c>
      <c r="G625" s="118">
        <v>3</v>
      </c>
      <c r="H625" s="118">
        <v>1</v>
      </c>
      <c r="I625" s="118" t="s">
        <v>1435</v>
      </c>
    </row>
    <row r="626" spans="1:9" x14ac:dyDescent="0.25">
      <c r="A626" s="118">
        <v>622</v>
      </c>
      <c r="B626" s="118">
        <v>1</v>
      </c>
      <c r="C626" s="118">
        <v>2</v>
      </c>
      <c r="D626" s="118">
        <v>4</v>
      </c>
      <c r="E626" s="118">
        <v>11</v>
      </c>
      <c r="F626" s="118">
        <v>20</v>
      </c>
      <c r="G626" s="118">
        <v>3</v>
      </c>
      <c r="H626" s="118">
        <v>4</v>
      </c>
      <c r="I626" s="118" t="s">
        <v>1436</v>
      </c>
    </row>
    <row r="627" spans="1:9" x14ac:dyDescent="0.25">
      <c r="A627" s="118">
        <v>623</v>
      </c>
      <c r="B627" s="118">
        <v>1</v>
      </c>
      <c r="C627" s="118">
        <v>4</v>
      </c>
      <c r="D627" s="118">
        <v>5</v>
      </c>
      <c r="E627" s="118">
        <v>14</v>
      </c>
      <c r="F627" s="118">
        <v>14</v>
      </c>
      <c r="G627" s="118">
        <v>4</v>
      </c>
      <c r="H627" s="118">
        <v>4</v>
      </c>
      <c r="I627" s="118" t="s">
        <v>1437</v>
      </c>
    </row>
    <row r="628" spans="1:9" x14ac:dyDescent="0.25">
      <c r="A628" s="118">
        <v>624</v>
      </c>
      <c r="B628" s="118">
        <v>2</v>
      </c>
      <c r="C628" s="118">
        <v>7</v>
      </c>
      <c r="D628" s="118">
        <v>4</v>
      </c>
      <c r="E628" s="118">
        <v>18</v>
      </c>
      <c r="F628" s="118">
        <v>10</v>
      </c>
      <c r="G628" s="118">
        <v>3</v>
      </c>
      <c r="H628" s="118">
        <v>2</v>
      </c>
      <c r="I628" s="118" t="s">
        <v>1438</v>
      </c>
    </row>
    <row r="629" spans="1:9" x14ac:dyDescent="0.25">
      <c r="A629" s="118">
        <v>625</v>
      </c>
      <c r="B629" s="118">
        <v>1</v>
      </c>
      <c r="C629" s="118">
        <v>3</v>
      </c>
      <c r="D629" s="118">
        <v>3</v>
      </c>
      <c r="E629" s="118">
        <v>2</v>
      </c>
      <c r="F629" s="118">
        <v>12</v>
      </c>
      <c r="G629" s="118">
        <v>3</v>
      </c>
      <c r="H629" s="118">
        <v>3</v>
      </c>
      <c r="I629" s="118" t="s">
        <v>1439</v>
      </c>
    </row>
    <row r="630" spans="1:9" x14ac:dyDescent="0.25">
      <c r="A630" s="118">
        <v>626</v>
      </c>
      <c r="B630" s="118">
        <v>3</v>
      </c>
      <c r="C630" s="118">
        <v>8</v>
      </c>
      <c r="D630" s="118">
        <v>4</v>
      </c>
      <c r="E630" s="118">
        <v>10</v>
      </c>
      <c r="F630" s="118">
        <v>7</v>
      </c>
      <c r="G630" s="118">
        <v>1</v>
      </c>
      <c r="H630" s="118">
        <v>4</v>
      </c>
      <c r="I630" s="118" t="s">
        <v>1440</v>
      </c>
    </row>
    <row r="631" spans="1:9" x14ac:dyDescent="0.25">
      <c r="A631" s="118">
        <v>627</v>
      </c>
      <c r="B631" s="118">
        <v>4</v>
      </c>
      <c r="C631" s="118">
        <v>4</v>
      </c>
      <c r="D631" s="118">
        <v>5</v>
      </c>
      <c r="E631" s="118">
        <v>12</v>
      </c>
      <c r="F631" s="118">
        <v>3</v>
      </c>
      <c r="G631" s="118">
        <v>3</v>
      </c>
      <c r="H631" s="118">
        <v>3</v>
      </c>
      <c r="I631" s="118" t="s">
        <v>1441</v>
      </c>
    </row>
    <row r="632" spans="1:9" x14ac:dyDescent="0.25">
      <c r="A632" s="118">
        <v>628</v>
      </c>
      <c r="B632" s="118">
        <v>1</v>
      </c>
      <c r="C632" s="118">
        <v>5</v>
      </c>
      <c r="D632" s="118">
        <v>3</v>
      </c>
      <c r="E632" s="118">
        <v>8</v>
      </c>
      <c r="F632" s="118">
        <v>13</v>
      </c>
      <c r="G632" s="118">
        <v>1</v>
      </c>
      <c r="H632" s="118">
        <v>4</v>
      </c>
      <c r="I632" s="118" t="s">
        <v>1442</v>
      </c>
    </row>
    <row r="633" spans="1:9" x14ac:dyDescent="0.25">
      <c r="A633" s="118">
        <v>629</v>
      </c>
      <c r="B633" s="118">
        <v>2</v>
      </c>
      <c r="C633" s="118">
        <v>8</v>
      </c>
      <c r="D633" s="118">
        <v>4</v>
      </c>
      <c r="E633" s="118">
        <v>3</v>
      </c>
      <c r="F633" s="118">
        <v>16</v>
      </c>
      <c r="G633" s="118">
        <v>2</v>
      </c>
      <c r="H633" s="118">
        <v>4</v>
      </c>
      <c r="I633" s="118" t="s">
        <v>1443</v>
      </c>
    </row>
    <row r="634" spans="1:9" x14ac:dyDescent="0.25">
      <c r="A634" s="118">
        <v>630</v>
      </c>
      <c r="B634" s="118">
        <v>2</v>
      </c>
      <c r="C634" s="118">
        <v>5</v>
      </c>
      <c r="D634" s="118">
        <v>4</v>
      </c>
      <c r="E634" s="118">
        <v>2</v>
      </c>
      <c r="F634" s="118">
        <v>9</v>
      </c>
      <c r="G634" s="118">
        <v>1</v>
      </c>
      <c r="H634" s="118">
        <v>3</v>
      </c>
      <c r="I634" s="118" t="s">
        <v>1444</v>
      </c>
    </row>
    <row r="635" spans="1:9" x14ac:dyDescent="0.25">
      <c r="A635" s="118">
        <v>631</v>
      </c>
      <c r="B635" s="118">
        <v>4</v>
      </c>
      <c r="C635" s="118">
        <v>7</v>
      </c>
      <c r="D635" s="118">
        <v>3</v>
      </c>
      <c r="E635" s="118">
        <v>16</v>
      </c>
      <c r="F635" s="118">
        <v>15</v>
      </c>
      <c r="G635" s="118">
        <v>2</v>
      </c>
      <c r="H635" s="118">
        <v>3</v>
      </c>
      <c r="I635" s="118" t="s">
        <v>1445</v>
      </c>
    </row>
    <row r="636" spans="1:9" x14ac:dyDescent="0.25">
      <c r="A636" s="118">
        <v>632</v>
      </c>
      <c r="B636" s="118">
        <v>3</v>
      </c>
      <c r="C636" s="118">
        <v>3</v>
      </c>
      <c r="D636" s="118">
        <v>4</v>
      </c>
      <c r="E636" s="118">
        <v>10</v>
      </c>
      <c r="F636" s="118">
        <v>9</v>
      </c>
      <c r="G636" s="118">
        <v>1</v>
      </c>
      <c r="H636" s="118">
        <v>3</v>
      </c>
      <c r="I636" s="118" t="s">
        <v>1446</v>
      </c>
    </row>
    <row r="637" spans="1:9" x14ac:dyDescent="0.25">
      <c r="A637" s="118">
        <v>633</v>
      </c>
      <c r="B637" s="118">
        <v>3</v>
      </c>
      <c r="C637" s="118">
        <v>5</v>
      </c>
      <c r="D637" s="118">
        <v>3</v>
      </c>
      <c r="E637" s="118">
        <v>13</v>
      </c>
      <c r="F637" s="118">
        <v>16</v>
      </c>
      <c r="G637" s="118">
        <v>3</v>
      </c>
      <c r="H637" s="118">
        <v>4</v>
      </c>
      <c r="I637" s="118" t="s">
        <v>1447</v>
      </c>
    </row>
    <row r="638" spans="1:9" x14ac:dyDescent="0.25">
      <c r="A638" s="118">
        <v>634</v>
      </c>
      <c r="B638" s="118">
        <v>2</v>
      </c>
      <c r="C638" s="118">
        <v>7</v>
      </c>
      <c r="D638" s="118">
        <v>4</v>
      </c>
      <c r="E638" s="118">
        <v>11</v>
      </c>
      <c r="F638" s="118">
        <v>8</v>
      </c>
      <c r="G638" s="118">
        <v>3</v>
      </c>
      <c r="H638" s="118">
        <v>1</v>
      </c>
      <c r="I638" s="118" t="s">
        <v>1448</v>
      </c>
    </row>
    <row r="639" spans="1:9" x14ac:dyDescent="0.25">
      <c r="A639" s="118">
        <v>635</v>
      </c>
      <c r="B639" s="118">
        <v>3</v>
      </c>
      <c r="C639" s="118">
        <v>3</v>
      </c>
      <c r="D639" s="118">
        <v>3</v>
      </c>
      <c r="E639" s="118">
        <v>7</v>
      </c>
      <c r="F639" s="118">
        <v>15</v>
      </c>
      <c r="G639" s="118">
        <v>3</v>
      </c>
      <c r="H639" s="118">
        <v>1</v>
      </c>
      <c r="I639" s="118" t="s">
        <v>1449</v>
      </c>
    </row>
    <row r="640" spans="1:9" x14ac:dyDescent="0.25">
      <c r="A640" s="118">
        <v>636</v>
      </c>
      <c r="B640" s="118">
        <v>3</v>
      </c>
      <c r="C640" s="118">
        <v>8</v>
      </c>
      <c r="D640" s="118">
        <v>1</v>
      </c>
      <c r="E640" s="118">
        <v>19</v>
      </c>
      <c r="F640" s="118">
        <v>1</v>
      </c>
      <c r="G640" s="118">
        <v>4</v>
      </c>
      <c r="H640" s="118">
        <v>2</v>
      </c>
      <c r="I640" s="118" t="s">
        <v>1450</v>
      </c>
    </row>
    <row r="641" spans="1:9" x14ac:dyDescent="0.25">
      <c r="A641" s="118">
        <v>637</v>
      </c>
      <c r="B641" s="118">
        <v>2</v>
      </c>
      <c r="C641" s="118">
        <v>7</v>
      </c>
      <c r="D641" s="118">
        <v>3</v>
      </c>
      <c r="E641" s="118">
        <v>12</v>
      </c>
      <c r="F641" s="118">
        <v>12</v>
      </c>
      <c r="G641" s="118">
        <v>3</v>
      </c>
      <c r="H641" s="118">
        <v>4</v>
      </c>
      <c r="I641" s="118" t="s">
        <v>1451</v>
      </c>
    </row>
    <row r="642" spans="1:9" x14ac:dyDescent="0.25">
      <c r="A642" s="118">
        <v>638</v>
      </c>
      <c r="B642" s="118">
        <v>2</v>
      </c>
      <c r="C642" s="118">
        <v>1</v>
      </c>
      <c r="D642" s="118">
        <v>1</v>
      </c>
      <c r="E642" s="118">
        <v>18</v>
      </c>
      <c r="F642" s="118">
        <v>15</v>
      </c>
      <c r="G642" s="118">
        <v>2</v>
      </c>
      <c r="H642" s="118">
        <v>2</v>
      </c>
      <c r="I642" s="118" t="s">
        <v>1452</v>
      </c>
    </row>
    <row r="643" spans="1:9" x14ac:dyDescent="0.25">
      <c r="A643" s="118">
        <v>639</v>
      </c>
      <c r="B643" s="118">
        <v>1</v>
      </c>
      <c r="C643" s="118">
        <v>6</v>
      </c>
      <c r="D643" s="118">
        <v>2</v>
      </c>
      <c r="E643" s="118">
        <v>12</v>
      </c>
      <c r="F643" s="118">
        <v>4</v>
      </c>
      <c r="G643" s="118">
        <v>3</v>
      </c>
      <c r="H643" s="118">
        <v>2</v>
      </c>
      <c r="I643" s="118" t="s">
        <v>1453</v>
      </c>
    </row>
    <row r="644" spans="1:9" x14ac:dyDescent="0.25">
      <c r="A644" s="118">
        <v>640</v>
      </c>
      <c r="B644" s="118">
        <v>3</v>
      </c>
      <c r="C644" s="118">
        <v>6</v>
      </c>
      <c r="D644" s="118">
        <v>1</v>
      </c>
      <c r="E644" s="118">
        <v>17</v>
      </c>
      <c r="F644" s="118">
        <v>5</v>
      </c>
      <c r="G644" s="118">
        <v>2</v>
      </c>
      <c r="H644" s="118">
        <v>2</v>
      </c>
      <c r="I644" s="118" t="s">
        <v>1454</v>
      </c>
    </row>
    <row r="645" spans="1:9" x14ac:dyDescent="0.25">
      <c r="A645" s="118">
        <v>641</v>
      </c>
      <c r="B645" s="118">
        <v>1</v>
      </c>
      <c r="C645" s="118">
        <v>4</v>
      </c>
      <c r="D645" s="118">
        <v>1</v>
      </c>
      <c r="E645" s="118">
        <v>6</v>
      </c>
      <c r="F645" s="118">
        <v>3</v>
      </c>
      <c r="G645" s="118">
        <v>2</v>
      </c>
      <c r="H645" s="118">
        <v>2</v>
      </c>
      <c r="I645" s="118" t="s">
        <v>1455</v>
      </c>
    </row>
    <row r="646" spans="1:9" x14ac:dyDescent="0.25">
      <c r="A646" s="118">
        <v>642</v>
      </c>
      <c r="B646" s="118">
        <v>2</v>
      </c>
      <c r="C646" s="118">
        <v>6</v>
      </c>
      <c r="D646" s="118">
        <v>2</v>
      </c>
      <c r="E646" s="118">
        <v>4</v>
      </c>
      <c r="F646" s="118">
        <v>3</v>
      </c>
      <c r="G646" s="118">
        <v>2</v>
      </c>
      <c r="H646" s="118">
        <v>1</v>
      </c>
      <c r="I646" s="118" t="s">
        <v>1456</v>
      </c>
    </row>
    <row r="647" spans="1:9" x14ac:dyDescent="0.25">
      <c r="A647" s="118">
        <v>643</v>
      </c>
      <c r="B647" s="118">
        <v>2</v>
      </c>
      <c r="C647" s="118">
        <v>8</v>
      </c>
      <c r="D647" s="118">
        <v>2</v>
      </c>
      <c r="E647" s="118">
        <v>2</v>
      </c>
      <c r="F647" s="118">
        <v>18</v>
      </c>
      <c r="G647" s="118">
        <v>4</v>
      </c>
      <c r="H647" s="118">
        <v>1</v>
      </c>
      <c r="I647" s="118" t="s">
        <v>1457</v>
      </c>
    </row>
    <row r="648" spans="1:9" x14ac:dyDescent="0.25">
      <c r="A648" s="118">
        <v>644</v>
      </c>
      <c r="B648" s="118">
        <v>3</v>
      </c>
      <c r="C648" s="118">
        <v>2</v>
      </c>
      <c r="D648" s="118">
        <v>2</v>
      </c>
      <c r="E648" s="118">
        <v>11</v>
      </c>
      <c r="F648" s="118">
        <v>16</v>
      </c>
      <c r="G648" s="118">
        <v>2</v>
      </c>
      <c r="H648" s="118">
        <v>4</v>
      </c>
      <c r="I648" s="118" t="s">
        <v>1458</v>
      </c>
    </row>
    <row r="649" spans="1:9" x14ac:dyDescent="0.25">
      <c r="A649" s="118">
        <v>645</v>
      </c>
      <c r="B649" s="118">
        <v>1</v>
      </c>
      <c r="C649" s="118">
        <v>3</v>
      </c>
      <c r="D649" s="118">
        <v>2</v>
      </c>
      <c r="E649" s="118">
        <v>3</v>
      </c>
      <c r="F649" s="118">
        <v>16</v>
      </c>
      <c r="G649" s="118">
        <v>4</v>
      </c>
      <c r="H649" s="118">
        <v>1</v>
      </c>
      <c r="I649" s="118" t="s">
        <v>1459</v>
      </c>
    </row>
    <row r="650" spans="1:9" x14ac:dyDescent="0.25">
      <c r="A650" s="118">
        <v>646</v>
      </c>
      <c r="B650" s="118">
        <v>2</v>
      </c>
      <c r="C650" s="118">
        <v>8</v>
      </c>
      <c r="D650" s="118">
        <v>3</v>
      </c>
      <c r="E650" s="118">
        <v>16</v>
      </c>
      <c r="F650" s="118">
        <v>3</v>
      </c>
      <c r="G650" s="118">
        <v>3</v>
      </c>
      <c r="H650" s="118">
        <v>1</v>
      </c>
      <c r="I650" s="118" t="s">
        <v>1460</v>
      </c>
    </row>
    <row r="651" spans="1:9" x14ac:dyDescent="0.25">
      <c r="A651" s="118">
        <v>647</v>
      </c>
      <c r="B651" s="118">
        <v>3</v>
      </c>
      <c r="C651" s="118">
        <v>3</v>
      </c>
      <c r="D651" s="118">
        <v>3</v>
      </c>
      <c r="E651" s="118">
        <v>3</v>
      </c>
      <c r="F651" s="118">
        <v>19</v>
      </c>
      <c r="G651" s="118">
        <v>1</v>
      </c>
      <c r="H651" s="118">
        <v>2</v>
      </c>
      <c r="I651" s="118" t="s">
        <v>1461</v>
      </c>
    </row>
    <row r="652" spans="1:9" x14ac:dyDescent="0.25">
      <c r="A652" s="118">
        <v>648</v>
      </c>
      <c r="B652" s="118">
        <v>2</v>
      </c>
      <c r="C652" s="118">
        <v>5</v>
      </c>
      <c r="D652" s="118">
        <v>5</v>
      </c>
      <c r="E652" s="118">
        <v>12</v>
      </c>
      <c r="F652" s="118">
        <v>7</v>
      </c>
      <c r="G652" s="118">
        <v>2</v>
      </c>
      <c r="H652" s="118">
        <v>2</v>
      </c>
      <c r="I652" s="118" t="s">
        <v>1462</v>
      </c>
    </row>
    <row r="653" spans="1:9" x14ac:dyDescent="0.25">
      <c r="A653" s="118">
        <v>649</v>
      </c>
      <c r="B653" s="118">
        <v>3</v>
      </c>
      <c r="C653" s="118">
        <v>1</v>
      </c>
      <c r="D653" s="118">
        <v>3</v>
      </c>
      <c r="E653" s="118">
        <v>18</v>
      </c>
      <c r="F653" s="118">
        <v>18</v>
      </c>
      <c r="G653" s="118">
        <v>2</v>
      </c>
      <c r="H653" s="118">
        <v>1</v>
      </c>
      <c r="I653" s="118" t="s">
        <v>1463</v>
      </c>
    </row>
    <row r="654" spans="1:9" x14ac:dyDescent="0.25">
      <c r="A654" s="118">
        <v>650</v>
      </c>
      <c r="B654" s="118">
        <v>1</v>
      </c>
      <c r="C654" s="118">
        <v>5</v>
      </c>
      <c r="D654" s="118">
        <v>4</v>
      </c>
      <c r="E654" s="118">
        <v>12</v>
      </c>
      <c r="F654" s="118">
        <v>14</v>
      </c>
      <c r="G654" s="118">
        <v>4</v>
      </c>
      <c r="H654" s="118">
        <v>2</v>
      </c>
      <c r="I654" s="118" t="s">
        <v>1464</v>
      </c>
    </row>
    <row r="655" spans="1:9" x14ac:dyDescent="0.25">
      <c r="A655" s="118">
        <v>651</v>
      </c>
      <c r="B655" s="118">
        <v>1</v>
      </c>
      <c r="C655" s="118">
        <v>2</v>
      </c>
      <c r="D655" s="118">
        <v>3</v>
      </c>
      <c r="E655" s="118">
        <v>4</v>
      </c>
      <c r="F655" s="118">
        <v>8</v>
      </c>
      <c r="G655" s="118">
        <v>3</v>
      </c>
      <c r="H655" s="118">
        <v>3</v>
      </c>
      <c r="I655" s="118" t="s">
        <v>1465</v>
      </c>
    </row>
    <row r="656" spans="1:9" x14ac:dyDescent="0.25">
      <c r="A656" s="118">
        <v>652</v>
      </c>
      <c r="B656" s="118">
        <v>1</v>
      </c>
      <c r="C656" s="118">
        <v>4</v>
      </c>
      <c r="D656" s="118">
        <v>5</v>
      </c>
      <c r="E656" s="118">
        <v>7</v>
      </c>
      <c r="F656" s="118">
        <v>8</v>
      </c>
      <c r="G656" s="118">
        <v>2</v>
      </c>
      <c r="H656" s="118">
        <v>4</v>
      </c>
      <c r="I656" s="118" t="s">
        <v>1466</v>
      </c>
    </row>
    <row r="657" spans="1:9" x14ac:dyDescent="0.25">
      <c r="A657" s="118">
        <v>653</v>
      </c>
      <c r="B657" s="118">
        <v>1</v>
      </c>
      <c r="C657" s="118">
        <v>6</v>
      </c>
      <c r="D657" s="118">
        <v>5</v>
      </c>
      <c r="E657" s="118">
        <v>5</v>
      </c>
      <c r="F657" s="118">
        <v>8</v>
      </c>
      <c r="G657" s="118">
        <v>1</v>
      </c>
      <c r="H657" s="118">
        <v>2</v>
      </c>
      <c r="I657" s="118" t="s">
        <v>1467</v>
      </c>
    </row>
    <row r="658" spans="1:9" x14ac:dyDescent="0.25">
      <c r="A658" s="118">
        <v>654</v>
      </c>
      <c r="B658" s="118">
        <v>4</v>
      </c>
      <c r="C658" s="118">
        <v>6</v>
      </c>
      <c r="D658" s="118">
        <v>4</v>
      </c>
      <c r="E658" s="118">
        <v>5</v>
      </c>
      <c r="F658" s="118">
        <v>5</v>
      </c>
      <c r="G658" s="118">
        <v>4</v>
      </c>
      <c r="H658" s="118">
        <v>3</v>
      </c>
      <c r="I658" s="118" t="s">
        <v>1468</v>
      </c>
    </row>
    <row r="659" spans="1:9" x14ac:dyDescent="0.25">
      <c r="A659" s="118">
        <v>655</v>
      </c>
      <c r="B659" s="118">
        <v>4</v>
      </c>
      <c r="C659" s="118">
        <v>4</v>
      </c>
      <c r="D659" s="118">
        <v>4</v>
      </c>
      <c r="E659" s="118">
        <v>3</v>
      </c>
      <c r="F659" s="118">
        <v>20</v>
      </c>
      <c r="G659" s="118">
        <v>1</v>
      </c>
      <c r="H659" s="118">
        <v>4</v>
      </c>
      <c r="I659" s="118" t="s">
        <v>1469</v>
      </c>
    </row>
    <row r="660" spans="1:9" x14ac:dyDescent="0.25">
      <c r="A660" s="118">
        <v>656</v>
      </c>
      <c r="B660" s="118">
        <v>3</v>
      </c>
      <c r="C660" s="118">
        <v>4</v>
      </c>
      <c r="D660" s="118">
        <v>5</v>
      </c>
      <c r="E660" s="118">
        <v>12</v>
      </c>
      <c r="F660" s="118">
        <v>18</v>
      </c>
      <c r="G660" s="118">
        <v>1</v>
      </c>
      <c r="H660" s="118">
        <v>4</v>
      </c>
      <c r="I660" s="118" t="s">
        <v>1470</v>
      </c>
    </row>
    <row r="661" spans="1:9" x14ac:dyDescent="0.25">
      <c r="A661" s="118">
        <v>657</v>
      </c>
      <c r="B661" s="118">
        <v>1</v>
      </c>
      <c r="C661" s="118">
        <v>4</v>
      </c>
      <c r="D661" s="118">
        <v>3</v>
      </c>
      <c r="E661" s="118">
        <v>15</v>
      </c>
      <c r="F661" s="118">
        <v>9</v>
      </c>
      <c r="G661" s="118">
        <v>2</v>
      </c>
      <c r="H661" s="118">
        <v>3</v>
      </c>
      <c r="I661" s="118" t="s">
        <v>1471</v>
      </c>
    </row>
    <row r="662" spans="1:9" x14ac:dyDescent="0.25">
      <c r="A662" s="118">
        <v>658</v>
      </c>
      <c r="B662" s="118">
        <v>1</v>
      </c>
      <c r="C662" s="118">
        <v>7</v>
      </c>
      <c r="D662" s="118">
        <v>1</v>
      </c>
      <c r="E662" s="118">
        <v>5</v>
      </c>
      <c r="F662" s="118">
        <v>12</v>
      </c>
      <c r="G662" s="118">
        <v>2</v>
      </c>
      <c r="H662" s="118">
        <v>1</v>
      </c>
      <c r="I662" s="118" t="s">
        <v>1472</v>
      </c>
    </row>
    <row r="663" spans="1:9" x14ac:dyDescent="0.25">
      <c r="A663" s="118">
        <v>659</v>
      </c>
      <c r="B663" s="118">
        <v>2</v>
      </c>
      <c r="C663" s="118">
        <v>4</v>
      </c>
      <c r="D663" s="118">
        <v>3</v>
      </c>
      <c r="E663" s="118">
        <v>17</v>
      </c>
      <c r="F663" s="118">
        <v>20</v>
      </c>
      <c r="G663" s="118">
        <v>1</v>
      </c>
      <c r="H663" s="118">
        <v>2</v>
      </c>
      <c r="I663" s="118" t="s">
        <v>1473</v>
      </c>
    </row>
    <row r="664" spans="1:9" x14ac:dyDescent="0.25">
      <c r="A664" s="118">
        <v>660</v>
      </c>
      <c r="B664" s="118">
        <v>4</v>
      </c>
      <c r="C664" s="118">
        <v>3</v>
      </c>
      <c r="D664" s="118">
        <v>1</v>
      </c>
      <c r="E664" s="118">
        <v>13</v>
      </c>
      <c r="F664" s="118">
        <v>8</v>
      </c>
      <c r="G664" s="118">
        <v>4</v>
      </c>
      <c r="H664" s="118">
        <v>1</v>
      </c>
      <c r="I664" s="118" t="s">
        <v>1474</v>
      </c>
    </row>
    <row r="665" spans="1:9" x14ac:dyDescent="0.25">
      <c r="A665" s="118">
        <v>661</v>
      </c>
      <c r="B665" s="118">
        <v>4</v>
      </c>
      <c r="C665" s="118">
        <v>7</v>
      </c>
      <c r="D665" s="118">
        <v>2</v>
      </c>
      <c r="E665" s="118">
        <v>15</v>
      </c>
      <c r="F665" s="118">
        <v>7</v>
      </c>
      <c r="G665" s="118">
        <v>4</v>
      </c>
      <c r="H665" s="118">
        <v>4</v>
      </c>
      <c r="I665" s="118" t="s">
        <v>1475</v>
      </c>
    </row>
    <row r="666" spans="1:9" x14ac:dyDescent="0.25">
      <c r="A666" s="118">
        <v>662</v>
      </c>
      <c r="B666" s="118">
        <v>2</v>
      </c>
      <c r="C666" s="118">
        <v>7</v>
      </c>
      <c r="D666" s="118">
        <v>4</v>
      </c>
      <c r="E666" s="118">
        <v>11</v>
      </c>
      <c r="F666" s="118">
        <v>11</v>
      </c>
      <c r="G666" s="118">
        <v>3</v>
      </c>
      <c r="H666" s="118">
        <v>3</v>
      </c>
      <c r="I666" s="118" t="s">
        <v>1476</v>
      </c>
    </row>
    <row r="667" spans="1:9" x14ac:dyDescent="0.25">
      <c r="A667" s="118">
        <v>663</v>
      </c>
      <c r="B667" s="118">
        <v>4</v>
      </c>
      <c r="C667" s="118">
        <v>7</v>
      </c>
      <c r="D667" s="118">
        <v>2</v>
      </c>
      <c r="E667" s="118">
        <v>14</v>
      </c>
      <c r="F667" s="118">
        <v>8</v>
      </c>
      <c r="G667" s="118">
        <v>2</v>
      </c>
      <c r="H667" s="118">
        <v>4</v>
      </c>
      <c r="I667" s="118" t="s">
        <v>1477</v>
      </c>
    </row>
    <row r="668" spans="1:9" x14ac:dyDescent="0.25">
      <c r="A668" s="118">
        <v>664</v>
      </c>
      <c r="B668" s="118">
        <v>2</v>
      </c>
      <c r="C668" s="118">
        <v>8</v>
      </c>
      <c r="D668" s="118">
        <v>5</v>
      </c>
      <c r="E668" s="118">
        <v>9</v>
      </c>
      <c r="F668" s="118">
        <v>5</v>
      </c>
      <c r="G668" s="118">
        <v>1</v>
      </c>
      <c r="H668" s="118">
        <v>3</v>
      </c>
      <c r="I668" s="118" t="s">
        <v>1478</v>
      </c>
    </row>
    <row r="669" spans="1:9" x14ac:dyDescent="0.25">
      <c r="A669" s="118">
        <v>665</v>
      </c>
      <c r="B669" s="118">
        <v>1</v>
      </c>
      <c r="C669" s="118">
        <v>3</v>
      </c>
      <c r="D669" s="118">
        <v>3</v>
      </c>
      <c r="E669" s="118">
        <v>10</v>
      </c>
      <c r="F669" s="118">
        <v>3</v>
      </c>
      <c r="G669" s="118">
        <v>4</v>
      </c>
      <c r="H669" s="118">
        <v>1</v>
      </c>
      <c r="I669" s="118" t="s">
        <v>1479</v>
      </c>
    </row>
    <row r="670" spans="1:9" x14ac:dyDescent="0.25">
      <c r="A670" s="118">
        <v>666</v>
      </c>
      <c r="B670" s="118">
        <v>3</v>
      </c>
      <c r="C670" s="118">
        <v>5</v>
      </c>
      <c r="D670" s="118">
        <v>4</v>
      </c>
      <c r="E670" s="118">
        <v>16</v>
      </c>
      <c r="F670" s="118">
        <v>4</v>
      </c>
      <c r="G670" s="118">
        <v>3</v>
      </c>
      <c r="H670" s="118">
        <v>2</v>
      </c>
      <c r="I670" s="118" t="s">
        <v>1480</v>
      </c>
    </row>
    <row r="671" spans="1:9" x14ac:dyDescent="0.25">
      <c r="A671" s="118">
        <v>667</v>
      </c>
      <c r="B671" s="118">
        <v>1</v>
      </c>
      <c r="C671" s="118">
        <v>1</v>
      </c>
      <c r="D671" s="118">
        <v>5</v>
      </c>
      <c r="E671" s="118">
        <v>5</v>
      </c>
      <c r="F671" s="118">
        <v>19</v>
      </c>
      <c r="G671" s="118">
        <v>2</v>
      </c>
      <c r="H671" s="118">
        <v>4</v>
      </c>
      <c r="I671" s="118" t="s">
        <v>1481</v>
      </c>
    </row>
    <row r="672" spans="1:9" x14ac:dyDescent="0.25">
      <c r="A672" s="118">
        <v>668</v>
      </c>
      <c r="B672" s="118">
        <v>3</v>
      </c>
      <c r="C672" s="118">
        <v>7</v>
      </c>
      <c r="D672" s="118">
        <v>1</v>
      </c>
      <c r="E672" s="118">
        <v>7</v>
      </c>
      <c r="F672" s="118">
        <v>8</v>
      </c>
      <c r="G672" s="118">
        <v>1</v>
      </c>
      <c r="H672" s="118">
        <v>3</v>
      </c>
      <c r="I672" s="118" t="s">
        <v>1482</v>
      </c>
    </row>
    <row r="673" spans="1:9" x14ac:dyDescent="0.25">
      <c r="A673" s="118">
        <v>669</v>
      </c>
      <c r="B673" s="118">
        <v>3</v>
      </c>
      <c r="C673" s="118">
        <v>3</v>
      </c>
      <c r="D673" s="118">
        <v>4</v>
      </c>
      <c r="E673" s="118">
        <v>10</v>
      </c>
      <c r="F673" s="118">
        <v>14</v>
      </c>
      <c r="G673" s="118">
        <v>3</v>
      </c>
      <c r="H673" s="118">
        <v>4</v>
      </c>
      <c r="I673" s="118" t="s">
        <v>1483</v>
      </c>
    </row>
    <row r="674" spans="1:9" x14ac:dyDescent="0.25">
      <c r="A674" s="118">
        <v>670</v>
      </c>
      <c r="B674" s="118">
        <v>3</v>
      </c>
      <c r="C674" s="118">
        <v>7</v>
      </c>
      <c r="D674" s="118">
        <v>2</v>
      </c>
      <c r="E674" s="118">
        <v>7</v>
      </c>
      <c r="F674" s="118">
        <v>20</v>
      </c>
      <c r="G674" s="118">
        <v>3</v>
      </c>
      <c r="H674" s="118">
        <v>1</v>
      </c>
      <c r="I674" s="118" t="s">
        <v>1484</v>
      </c>
    </row>
    <row r="675" spans="1:9" x14ac:dyDescent="0.25">
      <c r="A675" s="118">
        <v>671</v>
      </c>
      <c r="B675" s="118">
        <v>3</v>
      </c>
      <c r="C675" s="118">
        <v>3</v>
      </c>
      <c r="D675" s="118">
        <v>4</v>
      </c>
      <c r="E675" s="118">
        <v>13</v>
      </c>
      <c r="F675" s="118">
        <v>2</v>
      </c>
      <c r="G675" s="118">
        <v>4</v>
      </c>
      <c r="H675" s="118">
        <v>2</v>
      </c>
      <c r="I675" s="118" t="s">
        <v>1485</v>
      </c>
    </row>
    <row r="676" spans="1:9" x14ac:dyDescent="0.25">
      <c r="A676" s="118">
        <v>672</v>
      </c>
      <c r="B676" s="118">
        <v>1</v>
      </c>
      <c r="C676" s="118">
        <v>6</v>
      </c>
      <c r="D676" s="118">
        <v>5</v>
      </c>
      <c r="E676" s="118">
        <v>14</v>
      </c>
      <c r="F676" s="118">
        <v>18</v>
      </c>
      <c r="G676" s="118">
        <v>2</v>
      </c>
      <c r="H676" s="118">
        <v>4</v>
      </c>
      <c r="I676" s="118" t="s">
        <v>1486</v>
      </c>
    </row>
    <row r="677" spans="1:9" x14ac:dyDescent="0.25">
      <c r="A677" s="118">
        <v>673</v>
      </c>
      <c r="B677" s="118">
        <v>3</v>
      </c>
      <c r="C677" s="118">
        <v>4</v>
      </c>
      <c r="D677" s="118">
        <v>1</v>
      </c>
      <c r="E677" s="118">
        <v>4</v>
      </c>
      <c r="F677" s="118">
        <v>9</v>
      </c>
      <c r="G677" s="118">
        <v>2</v>
      </c>
      <c r="H677" s="118">
        <v>3</v>
      </c>
      <c r="I677" s="118" t="s">
        <v>1487</v>
      </c>
    </row>
    <row r="678" spans="1:9" x14ac:dyDescent="0.25">
      <c r="A678" s="118">
        <v>674</v>
      </c>
      <c r="B678" s="118">
        <v>4</v>
      </c>
      <c r="C678" s="118">
        <v>1</v>
      </c>
      <c r="D678" s="118">
        <v>5</v>
      </c>
      <c r="E678" s="118">
        <v>13</v>
      </c>
      <c r="F678" s="118">
        <v>15</v>
      </c>
      <c r="G678" s="118">
        <v>2</v>
      </c>
      <c r="H678" s="118">
        <v>4</v>
      </c>
      <c r="I678" s="118" t="s">
        <v>1488</v>
      </c>
    </row>
    <row r="679" spans="1:9" x14ac:dyDescent="0.25">
      <c r="A679" s="118">
        <v>675</v>
      </c>
      <c r="B679" s="118">
        <v>1</v>
      </c>
      <c r="C679" s="118">
        <v>6</v>
      </c>
      <c r="D679" s="118">
        <v>2</v>
      </c>
      <c r="E679" s="118">
        <v>2</v>
      </c>
      <c r="F679" s="118">
        <v>6</v>
      </c>
      <c r="G679" s="118">
        <v>1</v>
      </c>
      <c r="H679" s="118">
        <v>4</v>
      </c>
      <c r="I679" s="118" t="s">
        <v>1489</v>
      </c>
    </row>
    <row r="680" spans="1:9" x14ac:dyDescent="0.25">
      <c r="A680" s="118">
        <v>676</v>
      </c>
      <c r="B680" s="118">
        <v>3</v>
      </c>
      <c r="C680" s="118">
        <v>1</v>
      </c>
      <c r="D680" s="118">
        <v>3</v>
      </c>
      <c r="E680" s="118">
        <v>11</v>
      </c>
      <c r="F680" s="118">
        <v>10</v>
      </c>
      <c r="G680" s="118">
        <v>2</v>
      </c>
      <c r="H680" s="118">
        <v>4</v>
      </c>
      <c r="I680" s="118" t="s">
        <v>1490</v>
      </c>
    </row>
    <row r="681" spans="1:9" x14ac:dyDescent="0.25">
      <c r="A681" s="118">
        <v>677</v>
      </c>
      <c r="B681" s="118">
        <v>4</v>
      </c>
      <c r="C681" s="118">
        <v>5</v>
      </c>
      <c r="D681" s="118">
        <v>3</v>
      </c>
      <c r="E681" s="118">
        <v>4</v>
      </c>
      <c r="F681" s="118">
        <v>8</v>
      </c>
      <c r="G681" s="118">
        <v>1</v>
      </c>
      <c r="H681" s="118">
        <v>4</v>
      </c>
      <c r="I681" s="118" t="s">
        <v>1491</v>
      </c>
    </row>
    <row r="682" spans="1:9" x14ac:dyDescent="0.25">
      <c r="A682" s="118">
        <v>678</v>
      </c>
      <c r="B682" s="118">
        <v>3</v>
      </c>
      <c r="C682" s="118">
        <v>4</v>
      </c>
      <c r="D682" s="118">
        <v>3</v>
      </c>
      <c r="E682" s="118">
        <v>19</v>
      </c>
      <c r="F682" s="118">
        <v>20</v>
      </c>
      <c r="G682" s="118">
        <v>4</v>
      </c>
      <c r="H682" s="118">
        <v>1</v>
      </c>
      <c r="I682" s="118" t="s">
        <v>1492</v>
      </c>
    </row>
    <row r="683" spans="1:9" x14ac:dyDescent="0.25">
      <c r="A683" s="118">
        <v>679</v>
      </c>
      <c r="B683" s="118">
        <v>4</v>
      </c>
      <c r="C683" s="118">
        <v>3</v>
      </c>
      <c r="D683" s="118">
        <v>3</v>
      </c>
      <c r="E683" s="118">
        <v>1</v>
      </c>
      <c r="F683" s="118">
        <v>1</v>
      </c>
      <c r="G683" s="118">
        <v>3</v>
      </c>
      <c r="H683" s="118">
        <v>2</v>
      </c>
      <c r="I683" s="118" t="s">
        <v>1493</v>
      </c>
    </row>
    <row r="684" spans="1:9" x14ac:dyDescent="0.25">
      <c r="A684" s="118">
        <v>680</v>
      </c>
      <c r="B684" s="118">
        <v>3</v>
      </c>
      <c r="C684" s="118">
        <v>3</v>
      </c>
      <c r="D684" s="118">
        <v>2</v>
      </c>
      <c r="E684" s="118">
        <v>4</v>
      </c>
      <c r="F684" s="118">
        <v>5</v>
      </c>
      <c r="G684" s="118">
        <v>4</v>
      </c>
      <c r="H684" s="118">
        <v>3</v>
      </c>
      <c r="I684" s="118" t="s">
        <v>1494</v>
      </c>
    </row>
    <row r="685" spans="1:9" x14ac:dyDescent="0.25">
      <c r="A685" s="118">
        <v>681</v>
      </c>
      <c r="B685" s="118">
        <v>1</v>
      </c>
      <c r="C685" s="118">
        <v>6</v>
      </c>
      <c r="D685" s="118">
        <v>2</v>
      </c>
      <c r="E685" s="118">
        <v>15</v>
      </c>
      <c r="F685" s="118">
        <v>8</v>
      </c>
      <c r="G685" s="118">
        <v>3</v>
      </c>
      <c r="H685" s="118">
        <v>2</v>
      </c>
      <c r="I685" s="118" t="s">
        <v>1495</v>
      </c>
    </row>
    <row r="686" spans="1:9" x14ac:dyDescent="0.25">
      <c r="A686" s="118">
        <v>682</v>
      </c>
      <c r="B686" s="118">
        <v>2</v>
      </c>
      <c r="C686" s="118">
        <v>8</v>
      </c>
      <c r="D686" s="118">
        <v>4</v>
      </c>
      <c r="E686" s="118">
        <v>1</v>
      </c>
      <c r="F686" s="118">
        <v>1</v>
      </c>
      <c r="G686" s="118">
        <v>1</v>
      </c>
      <c r="H686" s="118">
        <v>3</v>
      </c>
      <c r="I686" s="118" t="s">
        <v>1496</v>
      </c>
    </row>
    <row r="687" spans="1:9" x14ac:dyDescent="0.25">
      <c r="A687" s="118">
        <v>683</v>
      </c>
      <c r="B687" s="118">
        <v>4</v>
      </c>
      <c r="C687" s="118">
        <v>5</v>
      </c>
      <c r="D687" s="118">
        <v>4</v>
      </c>
      <c r="E687" s="118">
        <v>10</v>
      </c>
      <c r="F687" s="118">
        <v>1</v>
      </c>
      <c r="G687" s="118">
        <v>3</v>
      </c>
      <c r="H687" s="118">
        <v>1</v>
      </c>
      <c r="I687" s="118" t="s">
        <v>1497</v>
      </c>
    </row>
    <row r="688" spans="1:9" x14ac:dyDescent="0.25">
      <c r="A688" s="118">
        <v>684</v>
      </c>
      <c r="B688" s="118">
        <v>4</v>
      </c>
      <c r="C688" s="118">
        <v>4</v>
      </c>
      <c r="D688" s="118">
        <v>2</v>
      </c>
      <c r="E688" s="118">
        <v>3</v>
      </c>
      <c r="F688" s="118">
        <v>18</v>
      </c>
      <c r="G688" s="118">
        <v>1</v>
      </c>
      <c r="H688" s="118">
        <v>3</v>
      </c>
      <c r="I688" s="118" t="s">
        <v>1498</v>
      </c>
    </row>
    <row r="689" spans="1:9" x14ac:dyDescent="0.25">
      <c r="A689" s="118">
        <v>685</v>
      </c>
      <c r="B689" s="118">
        <v>3</v>
      </c>
      <c r="C689" s="118">
        <v>7</v>
      </c>
      <c r="D689" s="118">
        <v>3</v>
      </c>
      <c r="E689" s="118">
        <v>16</v>
      </c>
      <c r="F689" s="118">
        <v>8</v>
      </c>
      <c r="G689" s="118">
        <v>3</v>
      </c>
      <c r="H689" s="118">
        <v>4</v>
      </c>
      <c r="I689" s="118" t="s">
        <v>1499</v>
      </c>
    </row>
    <row r="690" spans="1:9" x14ac:dyDescent="0.25">
      <c r="A690" s="118">
        <v>686</v>
      </c>
      <c r="B690" s="118">
        <v>4</v>
      </c>
      <c r="C690" s="118">
        <v>3</v>
      </c>
      <c r="D690" s="118">
        <v>3</v>
      </c>
      <c r="E690" s="118">
        <v>2</v>
      </c>
      <c r="F690" s="118">
        <v>9</v>
      </c>
      <c r="G690" s="118">
        <v>1</v>
      </c>
      <c r="H690" s="118">
        <v>1</v>
      </c>
      <c r="I690" s="118" t="s">
        <v>1500</v>
      </c>
    </row>
    <row r="691" spans="1:9" x14ac:dyDescent="0.25">
      <c r="A691" s="118">
        <v>687</v>
      </c>
      <c r="B691" s="118">
        <v>4</v>
      </c>
      <c r="C691" s="118">
        <v>6</v>
      </c>
      <c r="D691" s="118">
        <v>1</v>
      </c>
      <c r="E691" s="118">
        <v>2</v>
      </c>
      <c r="F691" s="118">
        <v>10</v>
      </c>
      <c r="G691" s="118">
        <v>1</v>
      </c>
      <c r="H691" s="118">
        <v>2</v>
      </c>
      <c r="I691" s="118" t="s">
        <v>1501</v>
      </c>
    </row>
    <row r="692" spans="1:9" x14ac:dyDescent="0.25">
      <c r="A692" s="118">
        <v>688</v>
      </c>
      <c r="B692" s="118">
        <v>3</v>
      </c>
      <c r="C692" s="118">
        <v>7</v>
      </c>
      <c r="D692" s="118">
        <v>3</v>
      </c>
      <c r="E692" s="118">
        <v>3</v>
      </c>
      <c r="F692" s="118">
        <v>16</v>
      </c>
      <c r="G692" s="118">
        <v>3</v>
      </c>
      <c r="H692" s="118">
        <v>4</v>
      </c>
      <c r="I692" s="118" t="s">
        <v>1502</v>
      </c>
    </row>
    <row r="693" spans="1:9" x14ac:dyDescent="0.25">
      <c r="A693" s="118">
        <v>689</v>
      </c>
      <c r="B693" s="118">
        <v>4</v>
      </c>
      <c r="C693" s="118">
        <v>2</v>
      </c>
      <c r="D693" s="118">
        <v>2</v>
      </c>
      <c r="E693" s="118">
        <v>16</v>
      </c>
      <c r="F693" s="118">
        <v>4</v>
      </c>
      <c r="G693" s="118">
        <v>2</v>
      </c>
      <c r="H693" s="118">
        <v>2</v>
      </c>
      <c r="I693" s="118" t="s">
        <v>1503</v>
      </c>
    </row>
    <row r="694" spans="1:9" x14ac:dyDescent="0.25">
      <c r="A694" s="118">
        <v>690</v>
      </c>
      <c r="B694" s="118">
        <v>2</v>
      </c>
      <c r="C694" s="118">
        <v>2</v>
      </c>
      <c r="D694" s="118">
        <v>5</v>
      </c>
      <c r="E694" s="118">
        <v>13</v>
      </c>
      <c r="F694" s="118">
        <v>6</v>
      </c>
      <c r="G694" s="118">
        <v>4</v>
      </c>
      <c r="H694" s="118">
        <v>3</v>
      </c>
      <c r="I694" s="118" t="s">
        <v>1504</v>
      </c>
    </row>
    <row r="695" spans="1:9" x14ac:dyDescent="0.25">
      <c r="A695" s="118">
        <v>691</v>
      </c>
      <c r="B695" s="118">
        <v>2</v>
      </c>
      <c r="C695" s="118">
        <v>5</v>
      </c>
      <c r="D695" s="118">
        <v>4</v>
      </c>
      <c r="E695" s="118">
        <v>5</v>
      </c>
      <c r="F695" s="118">
        <v>18</v>
      </c>
      <c r="G695" s="118">
        <v>1</v>
      </c>
      <c r="H695" s="118">
        <v>4</v>
      </c>
      <c r="I695" s="118" t="s">
        <v>1505</v>
      </c>
    </row>
    <row r="696" spans="1:9" x14ac:dyDescent="0.25">
      <c r="A696" s="118">
        <v>692</v>
      </c>
      <c r="B696" s="118">
        <v>3</v>
      </c>
      <c r="C696" s="118">
        <v>5</v>
      </c>
      <c r="D696" s="118">
        <v>2</v>
      </c>
      <c r="E696" s="118">
        <v>8</v>
      </c>
      <c r="F696" s="118">
        <v>12</v>
      </c>
      <c r="G696" s="118">
        <v>2</v>
      </c>
      <c r="H696" s="118">
        <v>4</v>
      </c>
      <c r="I696" s="118" t="s">
        <v>1506</v>
      </c>
    </row>
    <row r="697" spans="1:9" x14ac:dyDescent="0.25">
      <c r="A697" s="118">
        <v>693</v>
      </c>
      <c r="B697" s="118">
        <v>3</v>
      </c>
      <c r="C697" s="118">
        <v>7</v>
      </c>
      <c r="D697" s="118">
        <v>3</v>
      </c>
      <c r="E697" s="118">
        <v>16</v>
      </c>
      <c r="F697" s="118">
        <v>10</v>
      </c>
      <c r="G697" s="118">
        <v>4</v>
      </c>
      <c r="H697" s="118">
        <v>3</v>
      </c>
      <c r="I697" s="118" t="s">
        <v>1507</v>
      </c>
    </row>
    <row r="698" spans="1:9" x14ac:dyDescent="0.25">
      <c r="A698" s="118">
        <v>694</v>
      </c>
      <c r="B698" s="118">
        <v>3</v>
      </c>
      <c r="C698" s="118">
        <v>7</v>
      </c>
      <c r="D698" s="118">
        <v>5</v>
      </c>
      <c r="E698" s="118">
        <v>3</v>
      </c>
      <c r="F698" s="118">
        <v>2</v>
      </c>
      <c r="G698" s="118">
        <v>2</v>
      </c>
      <c r="H698" s="118">
        <v>3</v>
      </c>
      <c r="I698" s="118" t="s">
        <v>1508</v>
      </c>
    </row>
    <row r="699" spans="1:9" x14ac:dyDescent="0.25">
      <c r="A699" s="118">
        <v>695</v>
      </c>
      <c r="B699" s="118">
        <v>3</v>
      </c>
      <c r="C699" s="118">
        <v>3</v>
      </c>
      <c r="D699" s="118">
        <v>4</v>
      </c>
      <c r="E699" s="118">
        <v>1</v>
      </c>
      <c r="F699" s="118">
        <v>14</v>
      </c>
      <c r="G699" s="118">
        <v>4</v>
      </c>
      <c r="H699" s="118">
        <v>2</v>
      </c>
      <c r="I699" s="118" t="s">
        <v>1509</v>
      </c>
    </row>
    <row r="700" spans="1:9" x14ac:dyDescent="0.25">
      <c r="A700" s="118">
        <v>696</v>
      </c>
      <c r="B700" s="118">
        <v>2</v>
      </c>
      <c r="C700" s="118">
        <v>6</v>
      </c>
      <c r="D700" s="118">
        <v>2</v>
      </c>
      <c r="E700" s="118">
        <v>10</v>
      </c>
      <c r="F700" s="118">
        <v>6</v>
      </c>
      <c r="G700" s="118">
        <v>4</v>
      </c>
      <c r="H700" s="118">
        <v>2</v>
      </c>
      <c r="I700" s="118" t="s">
        <v>1510</v>
      </c>
    </row>
    <row r="701" spans="1:9" x14ac:dyDescent="0.25">
      <c r="A701" s="118">
        <v>697</v>
      </c>
      <c r="B701" s="118">
        <v>1</v>
      </c>
      <c r="C701" s="118">
        <v>8</v>
      </c>
      <c r="D701" s="118">
        <v>4</v>
      </c>
      <c r="E701" s="118">
        <v>3</v>
      </c>
      <c r="F701" s="118">
        <v>5</v>
      </c>
      <c r="G701" s="118">
        <v>2</v>
      </c>
      <c r="H701" s="118">
        <v>3</v>
      </c>
      <c r="I701" s="118" t="s">
        <v>1511</v>
      </c>
    </row>
    <row r="702" spans="1:9" x14ac:dyDescent="0.25">
      <c r="A702" s="118">
        <v>698</v>
      </c>
      <c r="B702" s="118">
        <v>4</v>
      </c>
      <c r="C702" s="118">
        <v>2</v>
      </c>
      <c r="D702" s="118">
        <v>2</v>
      </c>
      <c r="E702" s="118">
        <v>16</v>
      </c>
      <c r="F702" s="118">
        <v>8</v>
      </c>
      <c r="G702" s="118">
        <v>4</v>
      </c>
      <c r="H702" s="118">
        <v>2</v>
      </c>
      <c r="I702" s="118" t="s">
        <v>1512</v>
      </c>
    </row>
    <row r="703" spans="1:9" x14ac:dyDescent="0.25">
      <c r="A703" s="118">
        <v>699</v>
      </c>
      <c r="B703" s="118">
        <v>1</v>
      </c>
      <c r="C703" s="118">
        <v>1</v>
      </c>
      <c r="D703" s="118">
        <v>4</v>
      </c>
      <c r="E703" s="118">
        <v>12</v>
      </c>
      <c r="F703" s="118">
        <v>11</v>
      </c>
      <c r="G703" s="118">
        <v>2</v>
      </c>
      <c r="H703" s="118">
        <v>4</v>
      </c>
      <c r="I703" s="118" t="s">
        <v>1513</v>
      </c>
    </row>
    <row r="704" spans="1:9" x14ac:dyDescent="0.25">
      <c r="A704" s="118">
        <v>700</v>
      </c>
      <c r="B704" s="118">
        <v>3</v>
      </c>
      <c r="C704" s="118">
        <v>6</v>
      </c>
      <c r="D704" s="118">
        <v>3</v>
      </c>
      <c r="E704" s="118">
        <v>3</v>
      </c>
      <c r="F704" s="118">
        <v>17</v>
      </c>
      <c r="G704" s="118">
        <v>3</v>
      </c>
      <c r="H704" s="118">
        <v>3</v>
      </c>
      <c r="I704" s="118" t="s">
        <v>1514</v>
      </c>
    </row>
    <row r="705" spans="1:9" x14ac:dyDescent="0.25">
      <c r="A705" s="118">
        <v>701</v>
      </c>
      <c r="B705" s="118">
        <v>3</v>
      </c>
      <c r="C705" s="118">
        <v>2</v>
      </c>
      <c r="D705" s="118">
        <v>3</v>
      </c>
      <c r="E705" s="118">
        <v>5</v>
      </c>
      <c r="F705" s="118">
        <v>10</v>
      </c>
      <c r="G705" s="118">
        <v>4</v>
      </c>
      <c r="H705" s="118">
        <v>3</v>
      </c>
      <c r="I705" s="118" t="s">
        <v>1515</v>
      </c>
    </row>
    <row r="706" spans="1:9" x14ac:dyDescent="0.25">
      <c r="A706" s="118">
        <v>702</v>
      </c>
      <c r="B706" s="118">
        <v>3</v>
      </c>
      <c r="C706" s="118">
        <v>2</v>
      </c>
      <c r="D706" s="118">
        <v>3</v>
      </c>
      <c r="E706" s="118">
        <v>4</v>
      </c>
      <c r="F706" s="118">
        <v>7</v>
      </c>
      <c r="G706" s="118">
        <v>2</v>
      </c>
      <c r="H706" s="118">
        <v>3</v>
      </c>
      <c r="I706" s="118" t="s">
        <v>1516</v>
      </c>
    </row>
    <row r="707" spans="1:9" x14ac:dyDescent="0.25">
      <c r="A707" s="118">
        <v>703</v>
      </c>
      <c r="B707" s="118">
        <v>3</v>
      </c>
      <c r="C707" s="118">
        <v>2</v>
      </c>
      <c r="D707" s="118">
        <v>5</v>
      </c>
      <c r="E707" s="118">
        <v>7</v>
      </c>
      <c r="F707" s="118">
        <v>5</v>
      </c>
      <c r="G707" s="118">
        <v>3</v>
      </c>
      <c r="H707" s="118">
        <v>3</v>
      </c>
      <c r="I707" s="118" t="s">
        <v>1517</v>
      </c>
    </row>
    <row r="708" spans="1:9" x14ac:dyDescent="0.25">
      <c r="A708" s="118">
        <v>704</v>
      </c>
      <c r="B708" s="118">
        <v>2</v>
      </c>
      <c r="C708" s="118">
        <v>8</v>
      </c>
      <c r="D708" s="118">
        <v>3</v>
      </c>
      <c r="E708" s="118">
        <v>12</v>
      </c>
      <c r="F708" s="118">
        <v>16</v>
      </c>
      <c r="G708" s="118">
        <v>1</v>
      </c>
      <c r="H708" s="118">
        <v>4</v>
      </c>
      <c r="I708" s="118" t="s">
        <v>1518</v>
      </c>
    </row>
    <row r="709" spans="1:9" x14ac:dyDescent="0.25">
      <c r="A709" s="118">
        <v>705</v>
      </c>
      <c r="B709" s="118">
        <v>2</v>
      </c>
      <c r="C709" s="118">
        <v>7</v>
      </c>
      <c r="D709" s="118">
        <v>5</v>
      </c>
      <c r="E709" s="118">
        <v>16</v>
      </c>
      <c r="F709" s="118">
        <v>16</v>
      </c>
      <c r="G709" s="118">
        <v>1</v>
      </c>
      <c r="H709" s="118">
        <v>4</v>
      </c>
      <c r="I709" s="118" t="s">
        <v>1519</v>
      </c>
    </row>
    <row r="710" spans="1:9" x14ac:dyDescent="0.25">
      <c r="A710" s="118">
        <v>706</v>
      </c>
      <c r="B710" s="118">
        <v>2</v>
      </c>
      <c r="C710" s="118">
        <v>1</v>
      </c>
      <c r="D710" s="118">
        <v>3</v>
      </c>
      <c r="E710" s="118">
        <v>6</v>
      </c>
      <c r="F710" s="118">
        <v>13</v>
      </c>
      <c r="G710" s="118">
        <v>1</v>
      </c>
      <c r="H710" s="118">
        <v>4</v>
      </c>
      <c r="I710" s="118" t="s">
        <v>1520</v>
      </c>
    </row>
    <row r="711" spans="1:9" x14ac:dyDescent="0.25">
      <c r="A711" s="118">
        <v>707</v>
      </c>
      <c r="B711" s="118">
        <v>4</v>
      </c>
      <c r="C711" s="118">
        <v>5</v>
      </c>
      <c r="D711" s="118">
        <v>4</v>
      </c>
      <c r="E711" s="118">
        <v>1</v>
      </c>
      <c r="F711" s="118">
        <v>13</v>
      </c>
      <c r="G711" s="118">
        <v>4</v>
      </c>
      <c r="H711" s="118">
        <v>2</v>
      </c>
      <c r="I711" s="118" t="s">
        <v>1521</v>
      </c>
    </row>
    <row r="712" spans="1:9" x14ac:dyDescent="0.25">
      <c r="A712" s="118">
        <v>708</v>
      </c>
      <c r="B712" s="118">
        <v>2</v>
      </c>
      <c r="C712" s="118">
        <v>8</v>
      </c>
      <c r="D712" s="118">
        <v>3</v>
      </c>
      <c r="E712" s="118">
        <v>15</v>
      </c>
      <c r="F712" s="118">
        <v>6</v>
      </c>
      <c r="G712" s="118">
        <v>4</v>
      </c>
      <c r="H712" s="118">
        <v>3</v>
      </c>
      <c r="I712" s="118" t="s">
        <v>1522</v>
      </c>
    </row>
    <row r="713" spans="1:9" x14ac:dyDescent="0.25">
      <c r="A713" s="118">
        <v>709</v>
      </c>
      <c r="B713" s="118">
        <v>2</v>
      </c>
      <c r="C713" s="118">
        <v>5</v>
      </c>
      <c r="D713" s="118">
        <v>1</v>
      </c>
      <c r="E713" s="118">
        <v>1</v>
      </c>
      <c r="F713" s="118">
        <v>18</v>
      </c>
      <c r="G713" s="118">
        <v>2</v>
      </c>
      <c r="H713" s="118">
        <v>1</v>
      </c>
      <c r="I713" s="118" t="s">
        <v>1523</v>
      </c>
    </row>
    <row r="714" spans="1:9" x14ac:dyDescent="0.25">
      <c r="A714" s="118">
        <v>710</v>
      </c>
      <c r="B714" s="118">
        <v>4</v>
      </c>
      <c r="C714" s="118">
        <v>2</v>
      </c>
      <c r="D714" s="118">
        <v>2</v>
      </c>
      <c r="E714" s="118">
        <v>3</v>
      </c>
      <c r="F714" s="118">
        <v>7</v>
      </c>
      <c r="G714" s="118">
        <v>3</v>
      </c>
      <c r="H714" s="118">
        <v>2</v>
      </c>
      <c r="I714" s="118" t="s">
        <v>1524</v>
      </c>
    </row>
    <row r="715" spans="1:9" x14ac:dyDescent="0.25">
      <c r="A715" s="118">
        <v>711</v>
      </c>
      <c r="B715" s="118">
        <v>2</v>
      </c>
      <c r="C715" s="118">
        <v>2</v>
      </c>
      <c r="D715" s="118">
        <v>4</v>
      </c>
      <c r="E715" s="118">
        <v>3</v>
      </c>
      <c r="F715" s="118">
        <v>2</v>
      </c>
      <c r="G715" s="118">
        <v>1</v>
      </c>
      <c r="H715" s="118">
        <v>1</v>
      </c>
      <c r="I715" s="118" t="s">
        <v>1525</v>
      </c>
    </row>
    <row r="716" spans="1:9" x14ac:dyDescent="0.25">
      <c r="A716" s="118">
        <v>712</v>
      </c>
      <c r="B716" s="118">
        <v>3</v>
      </c>
      <c r="C716" s="118">
        <v>6</v>
      </c>
      <c r="D716" s="118">
        <v>1</v>
      </c>
      <c r="E716" s="118">
        <v>1</v>
      </c>
      <c r="F716" s="118">
        <v>13</v>
      </c>
      <c r="G716" s="118">
        <v>4</v>
      </c>
      <c r="H716" s="118">
        <v>3</v>
      </c>
      <c r="I716" s="118" t="s">
        <v>1526</v>
      </c>
    </row>
    <row r="717" spans="1:9" x14ac:dyDescent="0.25">
      <c r="A717" s="118">
        <v>713</v>
      </c>
      <c r="B717" s="118">
        <v>1</v>
      </c>
      <c r="C717" s="118">
        <v>2</v>
      </c>
      <c r="D717" s="118">
        <v>3</v>
      </c>
      <c r="E717" s="118">
        <v>1</v>
      </c>
      <c r="F717" s="118">
        <v>8</v>
      </c>
      <c r="G717" s="118">
        <v>3</v>
      </c>
      <c r="H717" s="118">
        <v>3</v>
      </c>
      <c r="I717" s="118" t="s">
        <v>1527</v>
      </c>
    </row>
    <row r="718" spans="1:9" x14ac:dyDescent="0.25">
      <c r="A718" s="118">
        <v>714</v>
      </c>
      <c r="B718" s="118">
        <v>1</v>
      </c>
      <c r="C718" s="118">
        <v>3</v>
      </c>
      <c r="D718" s="118">
        <v>3</v>
      </c>
      <c r="E718" s="118">
        <v>11</v>
      </c>
      <c r="F718" s="118">
        <v>5</v>
      </c>
      <c r="G718" s="118">
        <v>1</v>
      </c>
      <c r="H718" s="118">
        <v>2</v>
      </c>
      <c r="I718" s="118" t="s">
        <v>1528</v>
      </c>
    </row>
    <row r="719" spans="1:9" x14ac:dyDescent="0.25">
      <c r="A719" s="118">
        <v>715</v>
      </c>
      <c r="B719" s="118">
        <v>1</v>
      </c>
      <c r="C719" s="118">
        <v>7</v>
      </c>
      <c r="D719" s="118">
        <v>1</v>
      </c>
      <c r="E719" s="118">
        <v>12</v>
      </c>
      <c r="F719" s="118">
        <v>4</v>
      </c>
      <c r="G719" s="118">
        <v>3</v>
      </c>
      <c r="H719" s="118">
        <v>4</v>
      </c>
      <c r="I719" s="118" t="s">
        <v>1529</v>
      </c>
    </row>
    <row r="720" spans="1:9" x14ac:dyDescent="0.25">
      <c r="A720" s="118">
        <v>716</v>
      </c>
      <c r="B720" s="118">
        <v>3</v>
      </c>
      <c r="C720" s="118">
        <v>6</v>
      </c>
      <c r="D720" s="118">
        <v>3</v>
      </c>
      <c r="E720" s="118">
        <v>2</v>
      </c>
      <c r="F720" s="118">
        <v>9</v>
      </c>
      <c r="G720" s="118">
        <v>1</v>
      </c>
      <c r="H720" s="118">
        <v>2</v>
      </c>
      <c r="I720" s="118" t="s">
        <v>1530</v>
      </c>
    </row>
    <row r="721" spans="1:9" x14ac:dyDescent="0.25">
      <c r="A721" s="118">
        <v>717</v>
      </c>
      <c r="B721" s="118">
        <v>3</v>
      </c>
      <c r="C721" s="118">
        <v>6</v>
      </c>
      <c r="D721" s="118">
        <v>5</v>
      </c>
      <c r="E721" s="118">
        <v>6</v>
      </c>
      <c r="F721" s="118">
        <v>14</v>
      </c>
      <c r="G721" s="118">
        <v>4</v>
      </c>
      <c r="H721" s="118">
        <v>4</v>
      </c>
      <c r="I721" s="118" t="s">
        <v>1531</v>
      </c>
    </row>
    <row r="722" spans="1:9" x14ac:dyDescent="0.25">
      <c r="A722" s="118">
        <v>718</v>
      </c>
      <c r="B722" s="118">
        <v>1</v>
      </c>
      <c r="C722" s="118">
        <v>8</v>
      </c>
      <c r="D722" s="118">
        <v>1</v>
      </c>
      <c r="E722" s="118">
        <v>10</v>
      </c>
      <c r="F722" s="118">
        <v>6</v>
      </c>
      <c r="G722" s="118">
        <v>1</v>
      </c>
      <c r="H722" s="118">
        <v>1</v>
      </c>
      <c r="I722" s="118" t="s">
        <v>1532</v>
      </c>
    </row>
    <row r="723" spans="1:9" x14ac:dyDescent="0.25">
      <c r="A723" s="118">
        <v>719</v>
      </c>
      <c r="B723" s="118">
        <v>4</v>
      </c>
      <c r="C723" s="118">
        <v>7</v>
      </c>
      <c r="D723" s="118">
        <v>2</v>
      </c>
      <c r="E723" s="118">
        <v>8</v>
      </c>
      <c r="F723" s="118">
        <v>13</v>
      </c>
      <c r="G723" s="118">
        <v>3</v>
      </c>
      <c r="H723" s="118">
        <v>4</v>
      </c>
      <c r="I723" s="118" t="s">
        <v>1533</v>
      </c>
    </row>
    <row r="724" spans="1:9" x14ac:dyDescent="0.25">
      <c r="A724" s="118">
        <v>720</v>
      </c>
      <c r="B724" s="118">
        <v>4</v>
      </c>
      <c r="C724" s="118">
        <v>5</v>
      </c>
      <c r="D724" s="118">
        <v>3</v>
      </c>
      <c r="E724" s="118">
        <v>18</v>
      </c>
      <c r="F724" s="118">
        <v>11</v>
      </c>
      <c r="G724" s="118">
        <v>1</v>
      </c>
      <c r="H724" s="118">
        <v>1</v>
      </c>
      <c r="I724" s="118" t="s">
        <v>1534</v>
      </c>
    </row>
    <row r="725" spans="1:9" x14ac:dyDescent="0.25">
      <c r="A725" s="118">
        <v>721</v>
      </c>
      <c r="B725" s="118">
        <v>4</v>
      </c>
      <c r="C725" s="118">
        <v>5</v>
      </c>
      <c r="D725" s="118">
        <v>3</v>
      </c>
      <c r="E725" s="118">
        <v>8</v>
      </c>
      <c r="F725" s="118">
        <v>17</v>
      </c>
      <c r="G725" s="118">
        <v>1</v>
      </c>
      <c r="H725" s="118">
        <v>3</v>
      </c>
      <c r="I725" s="118" t="s">
        <v>1535</v>
      </c>
    </row>
    <row r="726" spans="1:9" x14ac:dyDescent="0.25">
      <c r="A726" s="118">
        <v>722</v>
      </c>
      <c r="B726" s="118">
        <v>4</v>
      </c>
      <c r="C726" s="118">
        <v>2</v>
      </c>
      <c r="D726" s="118">
        <v>3</v>
      </c>
      <c r="E726" s="118">
        <v>10</v>
      </c>
      <c r="F726" s="118">
        <v>7</v>
      </c>
      <c r="G726" s="118">
        <v>4</v>
      </c>
      <c r="H726" s="118">
        <v>4</v>
      </c>
      <c r="I726" s="118" t="s">
        <v>1536</v>
      </c>
    </row>
    <row r="727" spans="1:9" x14ac:dyDescent="0.25">
      <c r="A727" s="118">
        <v>723</v>
      </c>
      <c r="B727" s="118">
        <v>4</v>
      </c>
      <c r="C727" s="118">
        <v>5</v>
      </c>
      <c r="D727" s="118">
        <v>3</v>
      </c>
      <c r="E727" s="118">
        <v>7</v>
      </c>
      <c r="F727" s="118">
        <v>3</v>
      </c>
      <c r="G727" s="118">
        <v>2</v>
      </c>
      <c r="H727" s="118">
        <v>2</v>
      </c>
      <c r="I727" s="118" t="s">
        <v>1537</v>
      </c>
    </row>
    <row r="728" spans="1:9" x14ac:dyDescent="0.25">
      <c r="A728" s="118">
        <v>724</v>
      </c>
      <c r="B728" s="118">
        <v>2</v>
      </c>
      <c r="C728" s="118">
        <v>6</v>
      </c>
      <c r="D728" s="118">
        <v>4</v>
      </c>
      <c r="E728" s="118">
        <v>7</v>
      </c>
      <c r="F728" s="118">
        <v>19</v>
      </c>
      <c r="G728" s="118">
        <v>2</v>
      </c>
      <c r="H728" s="118">
        <v>3</v>
      </c>
      <c r="I728" s="118" t="s">
        <v>1538</v>
      </c>
    </row>
    <row r="729" spans="1:9" x14ac:dyDescent="0.25">
      <c r="A729" s="118">
        <v>725</v>
      </c>
      <c r="B729" s="118">
        <v>2</v>
      </c>
      <c r="C729" s="118">
        <v>1</v>
      </c>
      <c r="D729" s="118">
        <v>3</v>
      </c>
      <c r="E729" s="118">
        <v>19</v>
      </c>
      <c r="F729" s="118">
        <v>19</v>
      </c>
      <c r="G729" s="118">
        <v>3</v>
      </c>
      <c r="H729" s="118">
        <v>3</v>
      </c>
      <c r="I729" s="118" t="s">
        <v>1539</v>
      </c>
    </row>
    <row r="730" spans="1:9" x14ac:dyDescent="0.25">
      <c r="A730" s="118">
        <v>726</v>
      </c>
      <c r="B730" s="118">
        <v>4</v>
      </c>
      <c r="C730" s="118">
        <v>6</v>
      </c>
      <c r="D730" s="118">
        <v>2</v>
      </c>
      <c r="E730" s="118">
        <v>4</v>
      </c>
      <c r="F730" s="118">
        <v>10</v>
      </c>
      <c r="G730" s="118">
        <v>1</v>
      </c>
      <c r="H730" s="118">
        <v>3</v>
      </c>
      <c r="I730" s="118" t="s">
        <v>1540</v>
      </c>
    </row>
    <row r="731" spans="1:9" x14ac:dyDescent="0.25">
      <c r="A731" s="118">
        <v>727</v>
      </c>
      <c r="B731" s="118">
        <v>4</v>
      </c>
      <c r="C731" s="118">
        <v>5</v>
      </c>
      <c r="D731" s="118">
        <v>1</v>
      </c>
      <c r="E731" s="118">
        <v>16</v>
      </c>
      <c r="F731" s="118">
        <v>5</v>
      </c>
      <c r="G731" s="118">
        <v>3</v>
      </c>
      <c r="H731" s="118">
        <v>4</v>
      </c>
      <c r="I731" s="118" t="s">
        <v>1541</v>
      </c>
    </row>
    <row r="732" spans="1:9" x14ac:dyDescent="0.25">
      <c r="A732" s="118">
        <v>728</v>
      </c>
      <c r="B732" s="118">
        <v>4</v>
      </c>
      <c r="C732" s="118">
        <v>1</v>
      </c>
      <c r="D732" s="118">
        <v>2</v>
      </c>
      <c r="E732" s="118">
        <v>10</v>
      </c>
      <c r="F732" s="118">
        <v>20</v>
      </c>
      <c r="G732" s="118">
        <v>2</v>
      </c>
      <c r="H732" s="118">
        <v>1</v>
      </c>
      <c r="I732" s="118" t="s">
        <v>1542</v>
      </c>
    </row>
    <row r="733" spans="1:9" x14ac:dyDescent="0.25">
      <c r="A733" s="118">
        <v>729</v>
      </c>
      <c r="B733" s="118">
        <v>1</v>
      </c>
      <c r="C733" s="118">
        <v>4</v>
      </c>
      <c r="D733" s="118">
        <v>2</v>
      </c>
      <c r="E733" s="118">
        <v>16</v>
      </c>
      <c r="F733" s="118">
        <v>19</v>
      </c>
      <c r="G733" s="118">
        <v>3</v>
      </c>
      <c r="H733" s="118">
        <v>2</v>
      </c>
      <c r="I733" s="118" t="s">
        <v>1543</v>
      </c>
    </row>
    <row r="734" spans="1:9" x14ac:dyDescent="0.25">
      <c r="A734" s="118">
        <v>730</v>
      </c>
      <c r="B734" s="118">
        <v>3</v>
      </c>
      <c r="C734" s="118">
        <v>5</v>
      </c>
      <c r="D734" s="118">
        <v>4</v>
      </c>
      <c r="E734" s="118">
        <v>1</v>
      </c>
      <c r="F734" s="118">
        <v>13</v>
      </c>
      <c r="G734" s="118">
        <v>2</v>
      </c>
      <c r="H734" s="118">
        <v>3</v>
      </c>
      <c r="I734" s="118" t="s">
        <v>1544</v>
      </c>
    </row>
    <row r="735" spans="1:9" x14ac:dyDescent="0.25">
      <c r="A735" s="118">
        <v>731</v>
      </c>
      <c r="B735" s="118">
        <v>3</v>
      </c>
      <c r="C735" s="118">
        <v>1</v>
      </c>
      <c r="D735" s="118">
        <v>3</v>
      </c>
      <c r="E735" s="118">
        <v>5</v>
      </c>
      <c r="F735" s="118">
        <v>16</v>
      </c>
      <c r="G735" s="118">
        <v>1</v>
      </c>
      <c r="H735" s="118">
        <v>3</v>
      </c>
      <c r="I735" s="118" t="s">
        <v>1545</v>
      </c>
    </row>
    <row r="736" spans="1:9" x14ac:dyDescent="0.25">
      <c r="A736" s="118">
        <v>732</v>
      </c>
      <c r="B736" s="118">
        <v>3</v>
      </c>
      <c r="C736" s="118">
        <v>6</v>
      </c>
      <c r="D736" s="118">
        <v>4</v>
      </c>
      <c r="E736" s="118">
        <v>19</v>
      </c>
      <c r="F736" s="118">
        <v>18</v>
      </c>
      <c r="G736" s="118">
        <v>1</v>
      </c>
      <c r="H736" s="118">
        <v>3</v>
      </c>
      <c r="I736" s="118" t="s">
        <v>1546</v>
      </c>
    </row>
    <row r="737" spans="1:9" x14ac:dyDescent="0.25">
      <c r="A737" s="118">
        <v>733</v>
      </c>
      <c r="B737" s="118">
        <v>1</v>
      </c>
      <c r="C737" s="118">
        <v>2</v>
      </c>
      <c r="D737" s="118">
        <v>4</v>
      </c>
      <c r="E737" s="118">
        <v>11</v>
      </c>
      <c r="F737" s="118">
        <v>18</v>
      </c>
      <c r="G737" s="118">
        <v>3</v>
      </c>
      <c r="H737" s="118">
        <v>2</v>
      </c>
      <c r="I737" s="118" t="s">
        <v>1547</v>
      </c>
    </row>
    <row r="738" spans="1:9" x14ac:dyDescent="0.25">
      <c r="A738" s="118">
        <v>734</v>
      </c>
      <c r="B738" s="118">
        <v>1</v>
      </c>
      <c r="C738" s="118">
        <v>4</v>
      </c>
      <c r="D738" s="118">
        <v>2</v>
      </c>
      <c r="E738" s="118">
        <v>6</v>
      </c>
      <c r="F738" s="118">
        <v>18</v>
      </c>
      <c r="G738" s="118">
        <v>4</v>
      </c>
      <c r="H738" s="118">
        <v>3</v>
      </c>
      <c r="I738" s="118" t="s">
        <v>1548</v>
      </c>
    </row>
    <row r="739" spans="1:9" x14ac:dyDescent="0.25">
      <c r="A739" s="118">
        <v>735</v>
      </c>
      <c r="B739" s="118">
        <v>1</v>
      </c>
      <c r="C739" s="118">
        <v>8</v>
      </c>
      <c r="D739" s="118">
        <v>5</v>
      </c>
      <c r="E739" s="118">
        <v>9</v>
      </c>
      <c r="F739" s="118">
        <v>18</v>
      </c>
      <c r="G739" s="118">
        <v>3</v>
      </c>
      <c r="H739" s="118">
        <v>3</v>
      </c>
      <c r="I739" s="118" t="s">
        <v>1549</v>
      </c>
    </row>
    <row r="740" spans="1:9" x14ac:dyDescent="0.25">
      <c r="A740" s="118">
        <v>736</v>
      </c>
      <c r="B740" s="118">
        <v>4</v>
      </c>
      <c r="C740" s="118">
        <v>6</v>
      </c>
      <c r="D740" s="118">
        <v>3</v>
      </c>
      <c r="E740" s="118">
        <v>7</v>
      </c>
      <c r="F740" s="118">
        <v>4</v>
      </c>
      <c r="G740" s="118">
        <v>4</v>
      </c>
      <c r="H740" s="118">
        <v>4</v>
      </c>
      <c r="I740" s="118" t="s">
        <v>1550</v>
      </c>
    </row>
    <row r="741" spans="1:9" x14ac:dyDescent="0.25">
      <c r="A741" s="118">
        <v>737</v>
      </c>
      <c r="B741" s="118">
        <v>1</v>
      </c>
      <c r="C741" s="118">
        <v>1</v>
      </c>
      <c r="D741" s="118">
        <v>2</v>
      </c>
      <c r="E741" s="118">
        <v>18</v>
      </c>
      <c r="F741" s="118">
        <v>15</v>
      </c>
      <c r="G741" s="118">
        <v>4</v>
      </c>
      <c r="H741" s="118">
        <v>4</v>
      </c>
      <c r="I741" s="118" t="s">
        <v>1551</v>
      </c>
    </row>
    <row r="742" spans="1:9" x14ac:dyDescent="0.25">
      <c r="A742" s="118">
        <v>738</v>
      </c>
      <c r="B742" s="118">
        <v>2</v>
      </c>
      <c r="C742" s="118">
        <v>3</v>
      </c>
      <c r="D742" s="118">
        <v>2</v>
      </c>
      <c r="E742" s="118">
        <v>9</v>
      </c>
      <c r="F742" s="118">
        <v>11</v>
      </c>
      <c r="G742" s="118">
        <v>1</v>
      </c>
      <c r="H742" s="118">
        <v>3</v>
      </c>
      <c r="I742" s="118" t="s">
        <v>1552</v>
      </c>
    </row>
    <row r="743" spans="1:9" x14ac:dyDescent="0.25">
      <c r="A743" s="118">
        <v>739</v>
      </c>
      <c r="B743" s="118">
        <v>4</v>
      </c>
      <c r="C743" s="118">
        <v>8</v>
      </c>
      <c r="D743" s="118">
        <v>5</v>
      </c>
      <c r="E743" s="118">
        <v>17</v>
      </c>
      <c r="F743" s="118">
        <v>10</v>
      </c>
      <c r="G743" s="118">
        <v>4</v>
      </c>
      <c r="H743" s="118">
        <v>2</v>
      </c>
      <c r="I743" s="118" t="s">
        <v>1553</v>
      </c>
    </row>
    <row r="744" spans="1:9" x14ac:dyDescent="0.25">
      <c r="A744" s="118">
        <v>740</v>
      </c>
      <c r="B744" s="118">
        <v>2</v>
      </c>
      <c r="C744" s="118">
        <v>3</v>
      </c>
      <c r="D744" s="118">
        <v>2</v>
      </c>
      <c r="E744" s="118">
        <v>3</v>
      </c>
      <c r="F744" s="118">
        <v>11</v>
      </c>
      <c r="G744" s="118">
        <v>4</v>
      </c>
      <c r="H744" s="118">
        <v>2</v>
      </c>
      <c r="I744" s="118" t="s">
        <v>1554</v>
      </c>
    </row>
    <row r="745" spans="1:9" x14ac:dyDescent="0.25">
      <c r="A745" s="118">
        <v>741</v>
      </c>
      <c r="B745" s="118">
        <v>3</v>
      </c>
      <c r="C745" s="118">
        <v>7</v>
      </c>
      <c r="D745" s="118">
        <v>1</v>
      </c>
      <c r="E745" s="118">
        <v>16</v>
      </c>
      <c r="F745" s="118">
        <v>17</v>
      </c>
      <c r="G745" s="118">
        <v>3</v>
      </c>
      <c r="H745" s="118">
        <v>4</v>
      </c>
      <c r="I745" s="118" t="s">
        <v>1555</v>
      </c>
    </row>
    <row r="746" spans="1:9" x14ac:dyDescent="0.25">
      <c r="A746" s="118">
        <v>742</v>
      </c>
      <c r="B746" s="118">
        <v>1</v>
      </c>
      <c r="C746" s="118">
        <v>1</v>
      </c>
      <c r="D746" s="118">
        <v>3</v>
      </c>
      <c r="E746" s="118">
        <v>16</v>
      </c>
      <c r="F746" s="118">
        <v>17</v>
      </c>
      <c r="G746" s="118">
        <v>4</v>
      </c>
      <c r="H746" s="118">
        <v>2</v>
      </c>
      <c r="I746" s="118" t="s">
        <v>1556</v>
      </c>
    </row>
    <row r="747" spans="1:9" x14ac:dyDescent="0.25">
      <c r="A747" s="118">
        <v>743</v>
      </c>
      <c r="B747" s="118">
        <v>2</v>
      </c>
      <c r="C747" s="118">
        <v>2</v>
      </c>
      <c r="D747" s="118">
        <v>4</v>
      </c>
      <c r="E747" s="118">
        <v>10</v>
      </c>
      <c r="F747" s="118">
        <v>20</v>
      </c>
      <c r="G747" s="118">
        <v>1</v>
      </c>
      <c r="H747" s="118">
        <v>4</v>
      </c>
      <c r="I747" s="118" t="s">
        <v>1557</v>
      </c>
    </row>
    <row r="748" spans="1:9" x14ac:dyDescent="0.25">
      <c r="A748" s="118">
        <v>744</v>
      </c>
      <c r="B748" s="118">
        <v>3</v>
      </c>
      <c r="C748" s="118">
        <v>4</v>
      </c>
      <c r="D748" s="118">
        <v>4</v>
      </c>
      <c r="E748" s="118">
        <v>11</v>
      </c>
      <c r="F748" s="118">
        <v>7</v>
      </c>
      <c r="G748" s="118">
        <v>3</v>
      </c>
      <c r="H748" s="118">
        <v>2</v>
      </c>
      <c r="I748" s="118" t="s">
        <v>1558</v>
      </c>
    </row>
    <row r="749" spans="1:9" x14ac:dyDescent="0.25">
      <c r="A749" s="118">
        <v>745</v>
      </c>
      <c r="B749" s="118">
        <v>1</v>
      </c>
      <c r="C749" s="118">
        <v>1</v>
      </c>
      <c r="D749" s="118">
        <v>1</v>
      </c>
      <c r="E749" s="118">
        <v>2</v>
      </c>
      <c r="F749" s="118">
        <v>6</v>
      </c>
      <c r="G749" s="118">
        <v>4</v>
      </c>
      <c r="H749" s="118">
        <v>2</v>
      </c>
      <c r="I749" s="118" t="s">
        <v>1559</v>
      </c>
    </row>
    <row r="750" spans="1:9" x14ac:dyDescent="0.25">
      <c r="A750" s="118">
        <v>746</v>
      </c>
      <c r="B750" s="118">
        <v>4</v>
      </c>
      <c r="C750" s="118">
        <v>3</v>
      </c>
      <c r="D750" s="118">
        <v>4</v>
      </c>
      <c r="E750" s="118">
        <v>2</v>
      </c>
      <c r="F750" s="118">
        <v>11</v>
      </c>
      <c r="G750" s="118">
        <v>4</v>
      </c>
      <c r="H750" s="118">
        <v>2</v>
      </c>
      <c r="I750" s="118" t="s">
        <v>1560</v>
      </c>
    </row>
    <row r="751" spans="1:9" x14ac:dyDescent="0.25">
      <c r="A751" s="118">
        <v>747</v>
      </c>
      <c r="B751" s="118">
        <v>3</v>
      </c>
      <c r="C751" s="118">
        <v>8</v>
      </c>
      <c r="D751" s="118">
        <v>3</v>
      </c>
      <c r="E751" s="118">
        <v>7</v>
      </c>
      <c r="F751" s="118">
        <v>4</v>
      </c>
      <c r="G751" s="118">
        <v>4</v>
      </c>
      <c r="H751" s="118">
        <v>4</v>
      </c>
      <c r="I751" s="118" t="s">
        <v>1561</v>
      </c>
    </row>
    <row r="752" spans="1:9" x14ac:dyDescent="0.25">
      <c r="A752" s="118">
        <v>748</v>
      </c>
      <c r="B752" s="118">
        <v>2</v>
      </c>
      <c r="C752" s="118">
        <v>8</v>
      </c>
      <c r="D752" s="118">
        <v>2</v>
      </c>
      <c r="E752" s="118">
        <v>5</v>
      </c>
      <c r="F752" s="118">
        <v>16</v>
      </c>
      <c r="G752" s="118">
        <v>3</v>
      </c>
      <c r="H752" s="118">
        <v>3</v>
      </c>
      <c r="I752" s="118" t="s">
        <v>1562</v>
      </c>
    </row>
    <row r="753" spans="1:9" x14ac:dyDescent="0.25">
      <c r="A753" s="118">
        <v>749</v>
      </c>
      <c r="B753" s="118">
        <v>4</v>
      </c>
      <c r="C753" s="118">
        <v>3</v>
      </c>
      <c r="D753" s="118">
        <v>5</v>
      </c>
      <c r="E753" s="118">
        <v>11</v>
      </c>
      <c r="F753" s="118">
        <v>11</v>
      </c>
      <c r="G753" s="118">
        <v>4</v>
      </c>
      <c r="H753" s="118">
        <v>4</v>
      </c>
      <c r="I753" s="118" t="s">
        <v>1563</v>
      </c>
    </row>
    <row r="754" spans="1:9" x14ac:dyDescent="0.25">
      <c r="A754" s="118">
        <v>750</v>
      </c>
      <c r="B754" s="118">
        <v>4</v>
      </c>
      <c r="C754" s="118">
        <v>7</v>
      </c>
      <c r="D754" s="118">
        <v>2</v>
      </c>
      <c r="E754" s="118">
        <v>18</v>
      </c>
      <c r="F754" s="118">
        <v>13</v>
      </c>
      <c r="G754" s="118">
        <v>1</v>
      </c>
      <c r="H754" s="118">
        <v>3</v>
      </c>
      <c r="I754" s="118" t="s">
        <v>1564</v>
      </c>
    </row>
    <row r="755" spans="1:9" x14ac:dyDescent="0.25">
      <c r="A755" s="118">
        <v>751</v>
      </c>
      <c r="B755" s="118">
        <v>3</v>
      </c>
      <c r="C755" s="118">
        <v>2</v>
      </c>
      <c r="D755" s="118">
        <v>2</v>
      </c>
      <c r="E755" s="118">
        <v>12</v>
      </c>
      <c r="F755" s="118">
        <v>5</v>
      </c>
      <c r="G755" s="118">
        <v>2</v>
      </c>
      <c r="H755" s="118">
        <v>1</v>
      </c>
      <c r="I755" s="118" t="s">
        <v>1565</v>
      </c>
    </row>
    <row r="756" spans="1:9" x14ac:dyDescent="0.25">
      <c r="A756" s="118">
        <v>752</v>
      </c>
      <c r="B756" s="118">
        <v>4</v>
      </c>
      <c r="C756" s="118">
        <v>8</v>
      </c>
      <c r="D756" s="118">
        <v>2</v>
      </c>
      <c r="E756" s="118">
        <v>5</v>
      </c>
      <c r="F756" s="118">
        <v>14</v>
      </c>
      <c r="G756" s="118">
        <v>2</v>
      </c>
      <c r="H756" s="118">
        <v>4</v>
      </c>
      <c r="I756" s="118" t="s">
        <v>1566</v>
      </c>
    </row>
    <row r="757" spans="1:9" x14ac:dyDescent="0.25">
      <c r="A757" s="118">
        <v>753</v>
      </c>
      <c r="B757" s="118">
        <v>4</v>
      </c>
      <c r="C757" s="118">
        <v>1</v>
      </c>
      <c r="D757" s="118">
        <v>3</v>
      </c>
      <c r="E757" s="118">
        <v>4</v>
      </c>
      <c r="F757" s="118">
        <v>8</v>
      </c>
      <c r="G757" s="118">
        <v>3</v>
      </c>
      <c r="H757" s="118">
        <v>2</v>
      </c>
      <c r="I757" s="118" t="s">
        <v>1567</v>
      </c>
    </row>
    <row r="758" spans="1:9" x14ac:dyDescent="0.25">
      <c r="A758" s="118">
        <v>754</v>
      </c>
      <c r="B758" s="118">
        <v>3</v>
      </c>
      <c r="C758" s="118">
        <v>5</v>
      </c>
      <c r="D758" s="118">
        <v>4</v>
      </c>
      <c r="E758" s="118">
        <v>3</v>
      </c>
      <c r="F758" s="118">
        <v>2</v>
      </c>
      <c r="G758" s="118">
        <v>3</v>
      </c>
      <c r="H758" s="118">
        <v>1</v>
      </c>
      <c r="I758" s="118" t="s">
        <v>1568</v>
      </c>
    </row>
    <row r="759" spans="1:9" x14ac:dyDescent="0.25">
      <c r="A759" s="118">
        <v>755</v>
      </c>
      <c r="B759" s="118">
        <v>1</v>
      </c>
      <c r="C759" s="118">
        <v>1</v>
      </c>
      <c r="D759" s="118">
        <v>4</v>
      </c>
      <c r="E759" s="118">
        <v>10</v>
      </c>
      <c r="F759" s="118">
        <v>8</v>
      </c>
      <c r="G759" s="118">
        <v>4</v>
      </c>
      <c r="H759" s="118">
        <v>4</v>
      </c>
      <c r="I759" s="118" t="s">
        <v>1569</v>
      </c>
    </row>
    <row r="760" spans="1:9" x14ac:dyDescent="0.25">
      <c r="A760" s="118">
        <v>756</v>
      </c>
      <c r="B760" s="118">
        <v>4</v>
      </c>
      <c r="C760" s="118">
        <v>2</v>
      </c>
      <c r="D760" s="118">
        <v>1</v>
      </c>
      <c r="E760" s="118">
        <v>4</v>
      </c>
      <c r="F760" s="118">
        <v>16</v>
      </c>
      <c r="G760" s="118">
        <v>3</v>
      </c>
      <c r="H760" s="118">
        <v>1</v>
      </c>
      <c r="I760" s="118" t="s">
        <v>1570</v>
      </c>
    </row>
    <row r="761" spans="1:9" x14ac:dyDescent="0.25">
      <c r="A761" s="118">
        <v>757</v>
      </c>
      <c r="B761" s="118">
        <v>4</v>
      </c>
      <c r="C761" s="118">
        <v>4</v>
      </c>
      <c r="D761" s="118">
        <v>4</v>
      </c>
      <c r="E761" s="118">
        <v>11</v>
      </c>
      <c r="F761" s="118">
        <v>19</v>
      </c>
      <c r="G761" s="118">
        <v>3</v>
      </c>
      <c r="H761" s="118">
        <v>4</v>
      </c>
      <c r="I761" s="118" t="s">
        <v>1571</v>
      </c>
    </row>
    <row r="762" spans="1:9" x14ac:dyDescent="0.25">
      <c r="A762" s="118">
        <v>758</v>
      </c>
      <c r="B762" s="118">
        <v>4</v>
      </c>
      <c r="C762" s="118">
        <v>5</v>
      </c>
      <c r="D762" s="118">
        <v>5</v>
      </c>
      <c r="E762" s="118">
        <v>16</v>
      </c>
      <c r="F762" s="118">
        <v>4</v>
      </c>
      <c r="G762" s="118">
        <v>4</v>
      </c>
      <c r="H762" s="118">
        <v>2</v>
      </c>
      <c r="I762" s="118" t="s">
        <v>1572</v>
      </c>
    </row>
    <row r="763" spans="1:9" x14ac:dyDescent="0.25">
      <c r="A763" s="118">
        <v>759</v>
      </c>
      <c r="B763" s="118">
        <v>3</v>
      </c>
      <c r="C763" s="118">
        <v>2</v>
      </c>
      <c r="D763" s="118">
        <v>3</v>
      </c>
      <c r="E763" s="118">
        <v>17</v>
      </c>
      <c r="F763" s="118">
        <v>1</v>
      </c>
      <c r="G763" s="118">
        <v>4</v>
      </c>
      <c r="H763" s="118">
        <v>2</v>
      </c>
      <c r="I763" s="118" t="s">
        <v>1573</v>
      </c>
    </row>
    <row r="764" spans="1:9" x14ac:dyDescent="0.25">
      <c r="A764" s="118">
        <v>760</v>
      </c>
      <c r="B764" s="118">
        <v>3</v>
      </c>
      <c r="C764" s="118">
        <v>5</v>
      </c>
      <c r="D764" s="118">
        <v>2</v>
      </c>
      <c r="E764" s="118">
        <v>16</v>
      </c>
      <c r="F764" s="118">
        <v>3</v>
      </c>
      <c r="G764" s="118">
        <v>1</v>
      </c>
      <c r="H764" s="118">
        <v>2</v>
      </c>
      <c r="I764" s="118" t="s">
        <v>1574</v>
      </c>
    </row>
    <row r="765" spans="1:9" x14ac:dyDescent="0.25">
      <c r="A765" s="118">
        <v>761</v>
      </c>
      <c r="B765" s="118">
        <v>1</v>
      </c>
      <c r="C765" s="118">
        <v>4</v>
      </c>
      <c r="D765" s="118">
        <v>3</v>
      </c>
      <c r="E765" s="118">
        <v>15</v>
      </c>
      <c r="F765" s="118">
        <v>19</v>
      </c>
      <c r="G765" s="118">
        <v>4</v>
      </c>
      <c r="H765" s="118">
        <v>1</v>
      </c>
      <c r="I765" s="118" t="s">
        <v>1575</v>
      </c>
    </row>
    <row r="766" spans="1:9" x14ac:dyDescent="0.25">
      <c r="A766" s="118">
        <v>762</v>
      </c>
      <c r="B766" s="118">
        <v>3</v>
      </c>
      <c r="C766" s="118">
        <v>2</v>
      </c>
      <c r="D766" s="118">
        <v>4</v>
      </c>
      <c r="E766" s="118">
        <v>18</v>
      </c>
      <c r="F766" s="118">
        <v>16</v>
      </c>
      <c r="G766" s="118">
        <v>3</v>
      </c>
      <c r="H766" s="118">
        <v>1</v>
      </c>
      <c r="I766" s="118" t="s">
        <v>1576</v>
      </c>
    </row>
    <row r="767" spans="1:9" x14ac:dyDescent="0.25">
      <c r="A767" s="118">
        <v>763</v>
      </c>
      <c r="B767" s="118">
        <v>2</v>
      </c>
      <c r="C767" s="118">
        <v>1</v>
      </c>
      <c r="D767" s="118">
        <v>1</v>
      </c>
      <c r="E767" s="118">
        <v>17</v>
      </c>
      <c r="F767" s="118">
        <v>10</v>
      </c>
      <c r="G767" s="118">
        <v>2</v>
      </c>
      <c r="H767" s="118">
        <v>4</v>
      </c>
      <c r="I767" s="118" t="s">
        <v>1577</v>
      </c>
    </row>
    <row r="768" spans="1:9" x14ac:dyDescent="0.25">
      <c r="A768" s="118">
        <v>764</v>
      </c>
      <c r="B768" s="118">
        <v>4</v>
      </c>
      <c r="C768" s="118">
        <v>5</v>
      </c>
      <c r="D768" s="118">
        <v>1</v>
      </c>
      <c r="E768" s="118">
        <v>16</v>
      </c>
      <c r="F768" s="118">
        <v>11</v>
      </c>
      <c r="G768" s="118">
        <v>2</v>
      </c>
      <c r="H768" s="118">
        <v>4</v>
      </c>
      <c r="I768" s="118" t="s">
        <v>1578</v>
      </c>
    </row>
    <row r="769" spans="1:9" x14ac:dyDescent="0.25">
      <c r="A769" s="118">
        <v>765</v>
      </c>
      <c r="B769" s="118">
        <v>1</v>
      </c>
      <c r="C769" s="118">
        <v>1</v>
      </c>
      <c r="D769" s="118">
        <v>4</v>
      </c>
      <c r="E769" s="118">
        <v>19</v>
      </c>
      <c r="F769" s="118">
        <v>16</v>
      </c>
      <c r="G769" s="118">
        <v>3</v>
      </c>
      <c r="H769" s="118">
        <v>1</v>
      </c>
      <c r="I769" s="118" t="s">
        <v>1579</v>
      </c>
    </row>
    <row r="770" spans="1:9" x14ac:dyDescent="0.25">
      <c r="A770" s="118">
        <v>766</v>
      </c>
      <c r="B770" s="118">
        <v>1</v>
      </c>
      <c r="C770" s="118">
        <v>2</v>
      </c>
      <c r="D770" s="118">
        <v>4</v>
      </c>
      <c r="E770" s="118">
        <v>17</v>
      </c>
      <c r="F770" s="118">
        <v>16</v>
      </c>
      <c r="G770" s="118">
        <v>2</v>
      </c>
      <c r="H770" s="118">
        <v>1</v>
      </c>
      <c r="I770" s="118" t="s">
        <v>1580</v>
      </c>
    </row>
    <row r="771" spans="1:9" x14ac:dyDescent="0.25">
      <c r="A771" s="118">
        <v>767</v>
      </c>
      <c r="B771" s="118">
        <v>1</v>
      </c>
      <c r="C771" s="118">
        <v>7</v>
      </c>
      <c r="D771" s="118">
        <v>1</v>
      </c>
      <c r="E771" s="118">
        <v>10</v>
      </c>
      <c r="F771" s="118">
        <v>12</v>
      </c>
      <c r="G771" s="118">
        <v>4</v>
      </c>
      <c r="H771" s="118">
        <v>2</v>
      </c>
      <c r="I771" s="118" t="s">
        <v>1581</v>
      </c>
    </row>
    <row r="772" spans="1:9" x14ac:dyDescent="0.25">
      <c r="A772" s="118">
        <v>768</v>
      </c>
      <c r="B772" s="118">
        <v>1</v>
      </c>
      <c r="C772" s="118">
        <v>7</v>
      </c>
      <c r="D772" s="118">
        <v>4</v>
      </c>
      <c r="E772" s="118">
        <v>11</v>
      </c>
      <c r="F772" s="118">
        <v>8</v>
      </c>
      <c r="G772" s="118">
        <v>1</v>
      </c>
      <c r="H772" s="118">
        <v>3</v>
      </c>
      <c r="I772" s="118" t="s">
        <v>1582</v>
      </c>
    </row>
    <row r="773" spans="1:9" x14ac:dyDescent="0.25">
      <c r="A773" s="118">
        <v>769</v>
      </c>
      <c r="B773" s="118">
        <v>4</v>
      </c>
      <c r="C773" s="118">
        <v>4</v>
      </c>
      <c r="D773" s="118">
        <v>1</v>
      </c>
      <c r="E773" s="118">
        <v>18</v>
      </c>
      <c r="F773" s="118">
        <v>2</v>
      </c>
      <c r="G773" s="118">
        <v>4</v>
      </c>
      <c r="H773" s="118">
        <v>3</v>
      </c>
      <c r="I773" s="118" t="s">
        <v>1583</v>
      </c>
    </row>
    <row r="774" spans="1:9" x14ac:dyDescent="0.25">
      <c r="A774" s="118">
        <v>770</v>
      </c>
      <c r="B774" s="118">
        <v>4</v>
      </c>
      <c r="C774" s="118">
        <v>6</v>
      </c>
      <c r="D774" s="118">
        <v>5</v>
      </c>
      <c r="E774" s="118">
        <v>12</v>
      </c>
      <c r="F774" s="118">
        <v>12</v>
      </c>
      <c r="G774" s="118">
        <v>3</v>
      </c>
      <c r="H774" s="118">
        <v>3</v>
      </c>
      <c r="I774" s="118" t="s">
        <v>1584</v>
      </c>
    </row>
    <row r="775" spans="1:9" x14ac:dyDescent="0.25">
      <c r="A775" s="118">
        <v>771</v>
      </c>
      <c r="B775" s="118">
        <v>3</v>
      </c>
      <c r="C775" s="118">
        <v>8</v>
      </c>
      <c r="D775" s="118">
        <v>2</v>
      </c>
      <c r="E775" s="118">
        <v>14</v>
      </c>
      <c r="F775" s="118">
        <v>9</v>
      </c>
      <c r="G775" s="118">
        <v>3</v>
      </c>
      <c r="H775" s="118">
        <v>3</v>
      </c>
      <c r="I775" s="118" t="s">
        <v>1585</v>
      </c>
    </row>
    <row r="776" spans="1:9" x14ac:dyDescent="0.25">
      <c r="A776" s="118">
        <v>772</v>
      </c>
      <c r="B776" s="118">
        <v>4</v>
      </c>
      <c r="C776" s="118">
        <v>5</v>
      </c>
      <c r="D776" s="118">
        <v>4</v>
      </c>
      <c r="E776" s="118">
        <v>5</v>
      </c>
      <c r="F776" s="118">
        <v>9</v>
      </c>
      <c r="G776" s="118">
        <v>2</v>
      </c>
      <c r="H776" s="118">
        <v>1</v>
      </c>
      <c r="I776" s="118" t="s">
        <v>1586</v>
      </c>
    </row>
    <row r="777" spans="1:9" x14ac:dyDescent="0.25">
      <c r="A777" s="118">
        <v>773</v>
      </c>
      <c r="B777" s="118">
        <v>3</v>
      </c>
      <c r="C777" s="118">
        <v>4</v>
      </c>
      <c r="D777" s="118">
        <v>2</v>
      </c>
      <c r="E777" s="118">
        <v>3</v>
      </c>
      <c r="F777" s="118">
        <v>5</v>
      </c>
      <c r="G777" s="118">
        <v>3</v>
      </c>
      <c r="H777" s="118">
        <v>2</v>
      </c>
      <c r="I777" s="118" t="s">
        <v>1587</v>
      </c>
    </row>
    <row r="778" spans="1:9" x14ac:dyDescent="0.25">
      <c r="A778" s="118">
        <v>774</v>
      </c>
      <c r="B778" s="118">
        <v>3</v>
      </c>
      <c r="C778" s="118">
        <v>8</v>
      </c>
      <c r="D778" s="118">
        <v>5</v>
      </c>
      <c r="E778" s="118">
        <v>5</v>
      </c>
      <c r="F778" s="118">
        <v>11</v>
      </c>
      <c r="G778" s="118">
        <v>4</v>
      </c>
      <c r="H778" s="118">
        <v>1</v>
      </c>
      <c r="I778" s="118" t="s">
        <v>1588</v>
      </c>
    </row>
    <row r="779" spans="1:9" x14ac:dyDescent="0.25">
      <c r="A779" s="118">
        <v>775</v>
      </c>
      <c r="B779" s="118">
        <v>4</v>
      </c>
      <c r="C779" s="118">
        <v>5</v>
      </c>
      <c r="D779" s="118">
        <v>1</v>
      </c>
      <c r="E779" s="118">
        <v>7</v>
      </c>
      <c r="F779" s="118">
        <v>16</v>
      </c>
      <c r="G779" s="118">
        <v>3</v>
      </c>
      <c r="H779" s="118">
        <v>3</v>
      </c>
      <c r="I779" s="118" t="s">
        <v>1589</v>
      </c>
    </row>
    <row r="780" spans="1:9" x14ac:dyDescent="0.25">
      <c r="A780" s="118">
        <v>776</v>
      </c>
      <c r="B780" s="118">
        <v>4</v>
      </c>
      <c r="C780" s="118">
        <v>4</v>
      </c>
      <c r="D780" s="118">
        <v>2</v>
      </c>
      <c r="E780" s="118">
        <v>5</v>
      </c>
      <c r="F780" s="118">
        <v>5</v>
      </c>
      <c r="G780" s="118">
        <v>2</v>
      </c>
      <c r="H780" s="118">
        <v>3</v>
      </c>
      <c r="I780" s="118" t="s">
        <v>1590</v>
      </c>
    </row>
    <row r="781" spans="1:9" x14ac:dyDescent="0.25">
      <c r="A781" s="118">
        <v>777</v>
      </c>
      <c r="B781" s="118">
        <v>4</v>
      </c>
      <c r="C781" s="118">
        <v>5</v>
      </c>
      <c r="D781" s="118">
        <v>3</v>
      </c>
      <c r="E781" s="118">
        <v>2</v>
      </c>
      <c r="F781" s="118">
        <v>11</v>
      </c>
      <c r="G781" s="118">
        <v>1</v>
      </c>
      <c r="H781" s="118">
        <v>2</v>
      </c>
      <c r="I781" s="118" t="s">
        <v>1591</v>
      </c>
    </row>
    <row r="782" spans="1:9" x14ac:dyDescent="0.25">
      <c r="A782" s="118">
        <v>778</v>
      </c>
      <c r="B782" s="118">
        <v>4</v>
      </c>
      <c r="C782" s="118">
        <v>4</v>
      </c>
      <c r="D782" s="118">
        <v>5</v>
      </c>
      <c r="E782" s="118">
        <v>9</v>
      </c>
      <c r="F782" s="118">
        <v>13</v>
      </c>
      <c r="G782" s="118">
        <v>2</v>
      </c>
      <c r="H782" s="118">
        <v>4</v>
      </c>
      <c r="I782" s="118" t="s">
        <v>1592</v>
      </c>
    </row>
    <row r="783" spans="1:9" x14ac:dyDescent="0.25">
      <c r="A783" s="118">
        <v>779</v>
      </c>
      <c r="B783" s="118">
        <v>3</v>
      </c>
      <c r="C783" s="118">
        <v>2</v>
      </c>
      <c r="D783" s="118">
        <v>1</v>
      </c>
      <c r="E783" s="118">
        <v>19</v>
      </c>
      <c r="F783" s="118">
        <v>18</v>
      </c>
      <c r="G783" s="118">
        <v>4</v>
      </c>
      <c r="H783" s="118">
        <v>1</v>
      </c>
      <c r="I783" s="118" t="s">
        <v>1593</v>
      </c>
    </row>
    <row r="784" spans="1:9" x14ac:dyDescent="0.25">
      <c r="A784" s="118">
        <v>780</v>
      </c>
      <c r="B784" s="118">
        <v>4</v>
      </c>
      <c r="C784" s="118">
        <v>4</v>
      </c>
      <c r="D784" s="118">
        <v>4</v>
      </c>
      <c r="E784" s="118">
        <v>13</v>
      </c>
      <c r="F784" s="118">
        <v>10</v>
      </c>
      <c r="G784" s="118">
        <v>1</v>
      </c>
      <c r="H784" s="118">
        <v>3</v>
      </c>
      <c r="I784" s="118" t="s">
        <v>1594</v>
      </c>
    </row>
    <row r="785" spans="1:9" x14ac:dyDescent="0.25">
      <c r="A785" s="118">
        <v>781</v>
      </c>
      <c r="B785" s="118">
        <v>3</v>
      </c>
      <c r="C785" s="118">
        <v>2</v>
      </c>
      <c r="D785" s="118">
        <v>3</v>
      </c>
      <c r="E785" s="118">
        <v>5</v>
      </c>
      <c r="F785" s="118">
        <v>17</v>
      </c>
      <c r="G785" s="118">
        <v>3</v>
      </c>
      <c r="H785" s="118">
        <v>4</v>
      </c>
      <c r="I785" s="118" t="s">
        <v>1595</v>
      </c>
    </row>
    <row r="786" spans="1:9" x14ac:dyDescent="0.25">
      <c r="A786" s="118">
        <v>782</v>
      </c>
      <c r="B786" s="118">
        <v>4</v>
      </c>
      <c r="C786" s="118">
        <v>5</v>
      </c>
      <c r="D786" s="118">
        <v>3</v>
      </c>
      <c r="E786" s="118">
        <v>13</v>
      </c>
      <c r="F786" s="118">
        <v>17</v>
      </c>
      <c r="G786" s="118">
        <v>1</v>
      </c>
      <c r="H786" s="118">
        <v>2</v>
      </c>
      <c r="I786" s="118" t="s">
        <v>1596</v>
      </c>
    </row>
    <row r="787" spans="1:9" x14ac:dyDescent="0.25">
      <c r="A787" s="118">
        <v>783</v>
      </c>
      <c r="B787" s="118">
        <v>2</v>
      </c>
      <c r="C787" s="118">
        <v>3</v>
      </c>
      <c r="D787" s="118">
        <v>5</v>
      </c>
      <c r="E787" s="118">
        <v>14</v>
      </c>
      <c r="F787" s="118">
        <v>3</v>
      </c>
      <c r="G787" s="118">
        <v>3</v>
      </c>
      <c r="H787" s="118">
        <v>2</v>
      </c>
      <c r="I787" s="118" t="s">
        <v>1597</v>
      </c>
    </row>
    <row r="788" spans="1:9" x14ac:dyDescent="0.25">
      <c r="A788" s="118">
        <v>784</v>
      </c>
      <c r="B788" s="118">
        <v>4</v>
      </c>
      <c r="C788" s="118">
        <v>2</v>
      </c>
      <c r="D788" s="118">
        <v>2</v>
      </c>
      <c r="E788" s="118">
        <v>2</v>
      </c>
      <c r="F788" s="118">
        <v>12</v>
      </c>
      <c r="G788" s="118">
        <v>1</v>
      </c>
      <c r="H788" s="118">
        <v>3</v>
      </c>
      <c r="I788" s="118" t="s">
        <v>1598</v>
      </c>
    </row>
    <row r="789" spans="1:9" x14ac:dyDescent="0.25">
      <c r="A789" s="118">
        <v>785</v>
      </c>
      <c r="B789" s="118">
        <v>3</v>
      </c>
      <c r="C789" s="118">
        <v>5</v>
      </c>
      <c r="D789" s="118">
        <v>3</v>
      </c>
      <c r="E789" s="118">
        <v>4</v>
      </c>
      <c r="F789" s="118">
        <v>16</v>
      </c>
      <c r="G789" s="118">
        <v>4</v>
      </c>
      <c r="H789" s="118">
        <v>2</v>
      </c>
      <c r="I789" s="118" t="s">
        <v>1599</v>
      </c>
    </row>
    <row r="790" spans="1:9" x14ac:dyDescent="0.25">
      <c r="A790" s="118">
        <v>786</v>
      </c>
      <c r="B790" s="118">
        <v>4</v>
      </c>
      <c r="C790" s="118">
        <v>3</v>
      </c>
      <c r="D790" s="118">
        <v>3</v>
      </c>
      <c r="E790" s="118">
        <v>11</v>
      </c>
      <c r="F790" s="118">
        <v>10</v>
      </c>
      <c r="G790" s="118">
        <v>4</v>
      </c>
      <c r="H790" s="118">
        <v>1</v>
      </c>
      <c r="I790" s="118" t="s">
        <v>1600</v>
      </c>
    </row>
    <row r="791" spans="1:9" x14ac:dyDescent="0.25">
      <c r="A791" s="118">
        <v>787</v>
      </c>
      <c r="B791" s="118">
        <v>1</v>
      </c>
      <c r="C791" s="118">
        <v>5</v>
      </c>
      <c r="D791" s="118">
        <v>3</v>
      </c>
      <c r="E791" s="118">
        <v>7</v>
      </c>
      <c r="F791" s="118">
        <v>20</v>
      </c>
      <c r="G791" s="118">
        <v>4</v>
      </c>
      <c r="H791" s="118">
        <v>1</v>
      </c>
      <c r="I791" s="118" t="s">
        <v>1601</v>
      </c>
    </row>
    <row r="792" spans="1:9" x14ac:dyDescent="0.25">
      <c r="A792" s="118">
        <v>788</v>
      </c>
      <c r="B792" s="118">
        <v>2</v>
      </c>
      <c r="C792" s="118">
        <v>1</v>
      </c>
      <c r="D792" s="118">
        <v>3</v>
      </c>
      <c r="E792" s="118">
        <v>7</v>
      </c>
      <c r="F792" s="118">
        <v>15</v>
      </c>
      <c r="G792" s="118">
        <v>2</v>
      </c>
      <c r="H792" s="118">
        <v>4</v>
      </c>
      <c r="I792" s="118" t="s">
        <v>1602</v>
      </c>
    </row>
    <row r="793" spans="1:9" x14ac:dyDescent="0.25">
      <c r="A793" s="118">
        <v>789</v>
      </c>
      <c r="B793" s="118">
        <v>3</v>
      </c>
      <c r="C793" s="118">
        <v>3</v>
      </c>
      <c r="D793" s="118">
        <v>5</v>
      </c>
      <c r="E793" s="118">
        <v>17</v>
      </c>
      <c r="F793" s="118">
        <v>11</v>
      </c>
      <c r="G793" s="118">
        <v>3</v>
      </c>
      <c r="H793" s="118">
        <v>4</v>
      </c>
      <c r="I793" s="118" t="s">
        <v>1603</v>
      </c>
    </row>
    <row r="794" spans="1:9" x14ac:dyDescent="0.25">
      <c r="A794" s="118">
        <v>790</v>
      </c>
      <c r="B794" s="118">
        <v>4</v>
      </c>
      <c r="C794" s="118">
        <v>7</v>
      </c>
      <c r="D794" s="118">
        <v>4</v>
      </c>
      <c r="E794" s="118">
        <v>15</v>
      </c>
      <c r="F794" s="118">
        <v>2</v>
      </c>
      <c r="G794" s="118">
        <v>1</v>
      </c>
      <c r="H794" s="118">
        <v>1</v>
      </c>
      <c r="I794" s="118" t="s">
        <v>1604</v>
      </c>
    </row>
    <row r="795" spans="1:9" x14ac:dyDescent="0.25">
      <c r="A795" s="118">
        <v>791</v>
      </c>
      <c r="B795" s="118">
        <v>2</v>
      </c>
      <c r="C795" s="118">
        <v>6</v>
      </c>
      <c r="D795" s="118">
        <v>5</v>
      </c>
      <c r="E795" s="118">
        <v>19</v>
      </c>
      <c r="F795" s="118">
        <v>13</v>
      </c>
      <c r="G795" s="118">
        <v>3</v>
      </c>
      <c r="H795" s="118">
        <v>1</v>
      </c>
      <c r="I795" s="118" t="s">
        <v>1605</v>
      </c>
    </row>
    <row r="796" spans="1:9" x14ac:dyDescent="0.25">
      <c r="A796" s="118">
        <v>792</v>
      </c>
      <c r="B796" s="118">
        <v>2</v>
      </c>
      <c r="C796" s="118">
        <v>2</v>
      </c>
      <c r="D796" s="118">
        <v>5</v>
      </c>
      <c r="E796" s="118">
        <v>15</v>
      </c>
      <c r="F796" s="118">
        <v>8</v>
      </c>
      <c r="G796" s="118">
        <v>3</v>
      </c>
      <c r="H796" s="118">
        <v>1</v>
      </c>
      <c r="I796" s="118" t="s">
        <v>1606</v>
      </c>
    </row>
    <row r="797" spans="1:9" x14ac:dyDescent="0.25">
      <c r="A797" s="118">
        <v>793</v>
      </c>
      <c r="B797" s="118">
        <v>2</v>
      </c>
      <c r="C797" s="118">
        <v>5</v>
      </c>
      <c r="D797" s="118">
        <v>1</v>
      </c>
      <c r="E797" s="118">
        <v>12</v>
      </c>
      <c r="F797" s="118">
        <v>20</v>
      </c>
      <c r="G797" s="118">
        <v>2</v>
      </c>
      <c r="H797" s="118">
        <v>2</v>
      </c>
      <c r="I797" s="118" t="s">
        <v>1607</v>
      </c>
    </row>
    <row r="798" spans="1:9" x14ac:dyDescent="0.25">
      <c r="A798" s="118">
        <v>794</v>
      </c>
      <c r="B798" s="118">
        <v>2</v>
      </c>
      <c r="C798" s="118">
        <v>7</v>
      </c>
      <c r="D798" s="118">
        <v>3</v>
      </c>
      <c r="E798" s="118">
        <v>7</v>
      </c>
      <c r="F798" s="118">
        <v>5</v>
      </c>
      <c r="G798" s="118">
        <v>2</v>
      </c>
      <c r="H798" s="118">
        <v>2</v>
      </c>
      <c r="I798" s="118" t="s">
        <v>1608</v>
      </c>
    </row>
    <row r="799" spans="1:9" x14ac:dyDescent="0.25">
      <c r="A799" s="118">
        <v>795</v>
      </c>
      <c r="B799" s="118">
        <v>1</v>
      </c>
      <c r="C799" s="118">
        <v>2</v>
      </c>
      <c r="D799" s="118">
        <v>1</v>
      </c>
      <c r="E799" s="118">
        <v>17</v>
      </c>
      <c r="F799" s="118">
        <v>6</v>
      </c>
      <c r="G799" s="118">
        <v>2</v>
      </c>
      <c r="H799" s="118">
        <v>3</v>
      </c>
      <c r="I799" s="118" t="s">
        <v>1609</v>
      </c>
    </row>
    <row r="800" spans="1:9" x14ac:dyDescent="0.25">
      <c r="A800" s="118">
        <v>796</v>
      </c>
      <c r="B800" s="118">
        <v>4</v>
      </c>
      <c r="C800" s="118">
        <v>1</v>
      </c>
      <c r="D800" s="118">
        <v>1</v>
      </c>
      <c r="E800" s="118">
        <v>16</v>
      </c>
      <c r="F800" s="118">
        <v>17</v>
      </c>
      <c r="G800" s="118">
        <v>4</v>
      </c>
      <c r="H800" s="118">
        <v>4</v>
      </c>
      <c r="I800" s="118" t="s">
        <v>1610</v>
      </c>
    </row>
    <row r="801" spans="1:9" x14ac:dyDescent="0.25">
      <c r="A801" s="118">
        <v>797</v>
      </c>
      <c r="B801" s="118">
        <v>3</v>
      </c>
      <c r="C801" s="118">
        <v>3</v>
      </c>
      <c r="D801" s="118">
        <v>3</v>
      </c>
      <c r="E801" s="118">
        <v>19</v>
      </c>
      <c r="F801" s="118">
        <v>13</v>
      </c>
      <c r="G801" s="118">
        <v>1</v>
      </c>
      <c r="H801" s="118">
        <v>1</v>
      </c>
      <c r="I801" s="118" t="s">
        <v>1611</v>
      </c>
    </row>
    <row r="802" spans="1:9" x14ac:dyDescent="0.25">
      <c r="A802" s="118">
        <v>798</v>
      </c>
      <c r="B802" s="118">
        <v>1</v>
      </c>
      <c r="C802" s="118">
        <v>3</v>
      </c>
      <c r="D802" s="118">
        <v>5</v>
      </c>
      <c r="E802" s="118">
        <v>10</v>
      </c>
      <c r="F802" s="118">
        <v>18</v>
      </c>
      <c r="G802" s="118">
        <v>4</v>
      </c>
      <c r="H802" s="118">
        <v>2</v>
      </c>
      <c r="I802" s="118" t="s">
        <v>1612</v>
      </c>
    </row>
    <row r="803" spans="1:9" x14ac:dyDescent="0.25">
      <c r="A803" s="118">
        <v>799</v>
      </c>
      <c r="B803" s="118">
        <v>1</v>
      </c>
      <c r="C803" s="118">
        <v>5</v>
      </c>
      <c r="D803" s="118">
        <v>5</v>
      </c>
      <c r="E803" s="118">
        <v>14</v>
      </c>
      <c r="F803" s="118">
        <v>7</v>
      </c>
      <c r="G803" s="118">
        <v>1</v>
      </c>
      <c r="H803" s="118">
        <v>2</v>
      </c>
      <c r="I803" s="118" t="s">
        <v>1613</v>
      </c>
    </row>
    <row r="804" spans="1:9" x14ac:dyDescent="0.25">
      <c r="A804" s="118">
        <v>800</v>
      </c>
      <c r="B804" s="118">
        <v>2</v>
      </c>
      <c r="C804" s="118">
        <v>1</v>
      </c>
      <c r="D804" s="118">
        <v>3</v>
      </c>
      <c r="E804" s="118">
        <v>8</v>
      </c>
      <c r="F804" s="118">
        <v>11</v>
      </c>
      <c r="G804" s="118">
        <v>1</v>
      </c>
      <c r="H804" s="118">
        <v>3</v>
      </c>
      <c r="I804" s="118" t="s">
        <v>1614</v>
      </c>
    </row>
    <row r="805" spans="1:9" x14ac:dyDescent="0.25">
      <c r="A805" s="118">
        <v>801</v>
      </c>
      <c r="B805" s="118">
        <v>2</v>
      </c>
      <c r="C805" s="118">
        <v>6</v>
      </c>
      <c r="D805" s="118">
        <v>5</v>
      </c>
      <c r="E805" s="118">
        <v>12</v>
      </c>
      <c r="F805" s="118">
        <v>9</v>
      </c>
      <c r="G805" s="118">
        <v>2</v>
      </c>
      <c r="H805" s="118">
        <v>3</v>
      </c>
      <c r="I805" s="118" t="s">
        <v>1615</v>
      </c>
    </row>
    <row r="806" spans="1:9" x14ac:dyDescent="0.25">
      <c r="A806" s="118">
        <v>802</v>
      </c>
      <c r="B806" s="118">
        <v>1</v>
      </c>
      <c r="C806" s="118">
        <v>5</v>
      </c>
      <c r="D806" s="118">
        <v>5</v>
      </c>
      <c r="E806" s="118">
        <v>8</v>
      </c>
      <c r="F806" s="118">
        <v>7</v>
      </c>
      <c r="G806" s="118">
        <v>2</v>
      </c>
      <c r="H806" s="118">
        <v>3</v>
      </c>
      <c r="I806" s="118" t="s">
        <v>1616</v>
      </c>
    </row>
    <row r="807" spans="1:9" x14ac:dyDescent="0.25">
      <c r="A807" s="118">
        <v>803</v>
      </c>
      <c r="B807" s="118">
        <v>4</v>
      </c>
      <c r="C807" s="118">
        <v>2</v>
      </c>
      <c r="D807" s="118">
        <v>3</v>
      </c>
      <c r="E807" s="118">
        <v>16</v>
      </c>
      <c r="F807" s="118">
        <v>10</v>
      </c>
      <c r="G807" s="118">
        <v>3</v>
      </c>
      <c r="H807" s="118">
        <v>2</v>
      </c>
      <c r="I807" s="118" t="s">
        <v>1617</v>
      </c>
    </row>
    <row r="808" spans="1:9" x14ac:dyDescent="0.25">
      <c r="A808" s="118">
        <v>804</v>
      </c>
      <c r="B808" s="118">
        <v>1</v>
      </c>
      <c r="C808" s="118">
        <v>4</v>
      </c>
      <c r="D808" s="118">
        <v>4</v>
      </c>
      <c r="E808" s="118">
        <v>6</v>
      </c>
      <c r="F808" s="118">
        <v>2</v>
      </c>
      <c r="G808" s="118">
        <v>3</v>
      </c>
      <c r="H808" s="118">
        <v>4</v>
      </c>
      <c r="I808" s="118" t="s">
        <v>1618</v>
      </c>
    </row>
    <row r="809" spans="1:9" x14ac:dyDescent="0.25">
      <c r="A809" s="118">
        <v>805</v>
      </c>
      <c r="B809" s="118">
        <v>3</v>
      </c>
      <c r="C809" s="118">
        <v>5</v>
      </c>
      <c r="D809" s="118">
        <v>2</v>
      </c>
      <c r="E809" s="118">
        <v>8</v>
      </c>
      <c r="F809" s="118">
        <v>15</v>
      </c>
      <c r="G809" s="118">
        <v>4</v>
      </c>
      <c r="H809" s="118">
        <v>2</v>
      </c>
      <c r="I809" s="118" t="s">
        <v>1619</v>
      </c>
    </row>
    <row r="810" spans="1:9" x14ac:dyDescent="0.25">
      <c r="A810" s="118">
        <v>806</v>
      </c>
      <c r="B810" s="118">
        <v>3</v>
      </c>
      <c r="C810" s="118">
        <v>5</v>
      </c>
      <c r="D810" s="118">
        <v>2</v>
      </c>
      <c r="E810" s="118">
        <v>15</v>
      </c>
      <c r="F810" s="118">
        <v>4</v>
      </c>
      <c r="G810" s="118">
        <v>1</v>
      </c>
      <c r="H810" s="118">
        <v>1</v>
      </c>
      <c r="I810" s="118" t="s">
        <v>1620</v>
      </c>
    </row>
    <row r="811" spans="1:9" x14ac:dyDescent="0.25">
      <c r="A811" s="118">
        <v>807</v>
      </c>
      <c r="B811" s="118">
        <v>3</v>
      </c>
      <c r="C811" s="118">
        <v>8</v>
      </c>
      <c r="D811" s="118">
        <v>1</v>
      </c>
      <c r="E811" s="118">
        <v>15</v>
      </c>
      <c r="F811" s="118">
        <v>7</v>
      </c>
      <c r="G811" s="118">
        <v>4</v>
      </c>
      <c r="H811" s="118">
        <v>1</v>
      </c>
      <c r="I811" s="118" t="s">
        <v>1621</v>
      </c>
    </row>
    <row r="812" spans="1:9" x14ac:dyDescent="0.25">
      <c r="A812" s="118">
        <v>808</v>
      </c>
      <c r="B812" s="118">
        <v>2</v>
      </c>
      <c r="C812" s="118">
        <v>7</v>
      </c>
      <c r="D812" s="118">
        <v>2</v>
      </c>
      <c r="E812" s="118">
        <v>7</v>
      </c>
      <c r="F812" s="118">
        <v>15</v>
      </c>
      <c r="G812" s="118">
        <v>4</v>
      </c>
      <c r="H812" s="118">
        <v>4</v>
      </c>
      <c r="I812" s="118" t="s">
        <v>1622</v>
      </c>
    </row>
    <row r="813" spans="1:9" x14ac:dyDescent="0.25">
      <c r="A813" s="118">
        <v>809</v>
      </c>
      <c r="B813" s="118">
        <v>4</v>
      </c>
      <c r="C813" s="118">
        <v>1</v>
      </c>
      <c r="D813" s="118">
        <v>4</v>
      </c>
      <c r="E813" s="118">
        <v>18</v>
      </c>
      <c r="F813" s="118">
        <v>10</v>
      </c>
      <c r="G813" s="118">
        <v>4</v>
      </c>
      <c r="H813" s="118">
        <v>1</v>
      </c>
      <c r="I813" s="118" t="s">
        <v>1623</v>
      </c>
    </row>
    <row r="814" spans="1:9" x14ac:dyDescent="0.25">
      <c r="A814" s="118">
        <v>810</v>
      </c>
      <c r="B814" s="118">
        <v>1</v>
      </c>
      <c r="C814" s="118">
        <v>5</v>
      </c>
      <c r="D814" s="118">
        <v>3</v>
      </c>
      <c r="E814" s="118">
        <v>16</v>
      </c>
      <c r="F814" s="118">
        <v>15</v>
      </c>
      <c r="G814" s="118">
        <v>3</v>
      </c>
      <c r="H814" s="118">
        <v>4</v>
      </c>
      <c r="I814" s="118" t="s">
        <v>1624</v>
      </c>
    </row>
    <row r="815" spans="1:9" x14ac:dyDescent="0.25">
      <c r="A815" s="118">
        <v>811</v>
      </c>
      <c r="B815" s="118">
        <v>1</v>
      </c>
      <c r="C815" s="118">
        <v>3</v>
      </c>
      <c r="D815" s="118">
        <v>4</v>
      </c>
      <c r="E815" s="118">
        <v>1</v>
      </c>
      <c r="F815" s="118">
        <v>2</v>
      </c>
      <c r="G815" s="118">
        <v>2</v>
      </c>
      <c r="H815" s="118">
        <v>3</v>
      </c>
      <c r="I815" s="118" t="s">
        <v>1625</v>
      </c>
    </row>
    <row r="816" spans="1:9" x14ac:dyDescent="0.25">
      <c r="A816" s="118">
        <v>812</v>
      </c>
      <c r="B816" s="118">
        <v>2</v>
      </c>
      <c r="C816" s="118">
        <v>5</v>
      </c>
      <c r="D816" s="118">
        <v>4</v>
      </c>
      <c r="E816" s="118">
        <v>10</v>
      </c>
      <c r="F816" s="118">
        <v>11</v>
      </c>
      <c r="G816" s="118">
        <v>1</v>
      </c>
      <c r="H816" s="118">
        <v>2</v>
      </c>
      <c r="I816" s="118" t="s">
        <v>1626</v>
      </c>
    </row>
    <row r="817" spans="1:9" x14ac:dyDescent="0.25">
      <c r="A817" s="118">
        <v>813</v>
      </c>
      <c r="B817" s="118">
        <v>3</v>
      </c>
      <c r="C817" s="118">
        <v>7</v>
      </c>
      <c r="D817" s="118">
        <v>3</v>
      </c>
      <c r="E817" s="118">
        <v>17</v>
      </c>
      <c r="F817" s="118">
        <v>6</v>
      </c>
      <c r="G817" s="118">
        <v>3</v>
      </c>
      <c r="H817" s="118">
        <v>4</v>
      </c>
      <c r="I817" s="118" t="s">
        <v>1627</v>
      </c>
    </row>
    <row r="818" spans="1:9" x14ac:dyDescent="0.25">
      <c r="A818" s="118">
        <v>814</v>
      </c>
      <c r="B818" s="118">
        <v>4</v>
      </c>
      <c r="C818" s="118">
        <v>1</v>
      </c>
      <c r="D818" s="118">
        <v>4</v>
      </c>
      <c r="E818" s="118">
        <v>12</v>
      </c>
      <c r="F818" s="118">
        <v>5</v>
      </c>
      <c r="G818" s="118">
        <v>3</v>
      </c>
      <c r="H818" s="118">
        <v>4</v>
      </c>
      <c r="I818" s="118" t="s">
        <v>1628</v>
      </c>
    </row>
    <row r="819" spans="1:9" x14ac:dyDescent="0.25">
      <c r="A819" s="118">
        <v>815</v>
      </c>
      <c r="B819" s="118">
        <v>1</v>
      </c>
      <c r="C819" s="118">
        <v>4</v>
      </c>
      <c r="D819" s="118">
        <v>5</v>
      </c>
      <c r="E819" s="118">
        <v>19</v>
      </c>
      <c r="F819" s="118">
        <v>1</v>
      </c>
      <c r="G819" s="118">
        <v>3</v>
      </c>
      <c r="H819" s="118">
        <v>2</v>
      </c>
      <c r="I819" s="118" t="s">
        <v>1629</v>
      </c>
    </row>
    <row r="820" spans="1:9" x14ac:dyDescent="0.25">
      <c r="A820" s="118">
        <v>816</v>
      </c>
      <c r="B820" s="118">
        <v>1</v>
      </c>
      <c r="C820" s="118">
        <v>1</v>
      </c>
      <c r="D820" s="118">
        <v>5</v>
      </c>
      <c r="E820" s="118">
        <v>15</v>
      </c>
      <c r="F820" s="118">
        <v>1</v>
      </c>
      <c r="G820" s="118">
        <v>3</v>
      </c>
      <c r="H820" s="118">
        <v>1</v>
      </c>
      <c r="I820" s="118" t="s">
        <v>1630</v>
      </c>
    </row>
    <row r="821" spans="1:9" x14ac:dyDescent="0.25">
      <c r="A821" s="118">
        <v>817</v>
      </c>
      <c r="B821" s="118">
        <v>2</v>
      </c>
      <c r="C821" s="118">
        <v>2</v>
      </c>
      <c r="D821" s="118">
        <v>3</v>
      </c>
      <c r="E821" s="118">
        <v>13</v>
      </c>
      <c r="F821" s="118">
        <v>16</v>
      </c>
      <c r="G821" s="118">
        <v>3</v>
      </c>
      <c r="H821" s="118">
        <v>4</v>
      </c>
      <c r="I821" s="118" t="s">
        <v>1631</v>
      </c>
    </row>
    <row r="822" spans="1:9" x14ac:dyDescent="0.25">
      <c r="A822" s="118">
        <v>818</v>
      </c>
      <c r="B822" s="118">
        <v>1</v>
      </c>
      <c r="C822" s="118">
        <v>5</v>
      </c>
      <c r="D822" s="118">
        <v>2</v>
      </c>
      <c r="E822" s="118">
        <v>16</v>
      </c>
      <c r="F822" s="118">
        <v>1</v>
      </c>
      <c r="G822" s="118">
        <v>4</v>
      </c>
      <c r="H822" s="118">
        <v>3</v>
      </c>
      <c r="I822" s="118" t="s">
        <v>1632</v>
      </c>
    </row>
    <row r="823" spans="1:9" x14ac:dyDescent="0.25">
      <c r="A823" s="118">
        <v>819</v>
      </c>
      <c r="B823" s="118">
        <v>4</v>
      </c>
      <c r="C823" s="118">
        <v>7</v>
      </c>
      <c r="D823" s="118">
        <v>3</v>
      </c>
      <c r="E823" s="118">
        <v>2</v>
      </c>
      <c r="F823" s="118">
        <v>9</v>
      </c>
      <c r="G823" s="118">
        <v>2</v>
      </c>
      <c r="H823" s="118">
        <v>4</v>
      </c>
      <c r="I823" s="118" t="s">
        <v>1633</v>
      </c>
    </row>
    <row r="824" spans="1:9" x14ac:dyDescent="0.25">
      <c r="A824" s="118">
        <v>820</v>
      </c>
      <c r="B824" s="118">
        <v>4</v>
      </c>
      <c r="C824" s="118">
        <v>1</v>
      </c>
      <c r="D824" s="118">
        <v>5</v>
      </c>
      <c r="E824" s="118">
        <v>16</v>
      </c>
      <c r="F824" s="118">
        <v>20</v>
      </c>
      <c r="G824" s="118">
        <v>4</v>
      </c>
      <c r="H824" s="118">
        <v>2</v>
      </c>
      <c r="I824" s="118" t="s">
        <v>1634</v>
      </c>
    </row>
    <row r="825" spans="1:9" x14ac:dyDescent="0.25">
      <c r="A825" s="118">
        <v>821</v>
      </c>
      <c r="B825" s="118">
        <v>3</v>
      </c>
      <c r="C825" s="118">
        <v>5</v>
      </c>
      <c r="D825" s="118">
        <v>5</v>
      </c>
      <c r="E825" s="118">
        <v>5</v>
      </c>
      <c r="F825" s="118">
        <v>11</v>
      </c>
      <c r="G825" s="118">
        <v>4</v>
      </c>
      <c r="H825" s="118">
        <v>1</v>
      </c>
      <c r="I825" s="118" t="s">
        <v>1635</v>
      </c>
    </row>
    <row r="826" spans="1:9" x14ac:dyDescent="0.25">
      <c r="A826" s="118">
        <v>822</v>
      </c>
      <c r="B826" s="118">
        <v>4</v>
      </c>
      <c r="C826" s="118">
        <v>2</v>
      </c>
      <c r="D826" s="118">
        <v>2</v>
      </c>
      <c r="E826" s="118">
        <v>4</v>
      </c>
      <c r="F826" s="118">
        <v>16</v>
      </c>
      <c r="G826" s="118">
        <v>1</v>
      </c>
      <c r="H826" s="118">
        <v>1</v>
      </c>
      <c r="I826" s="118" t="s">
        <v>1636</v>
      </c>
    </row>
    <row r="827" spans="1:9" x14ac:dyDescent="0.25">
      <c r="A827" s="118">
        <v>823</v>
      </c>
      <c r="B827" s="118">
        <v>3</v>
      </c>
      <c r="C827" s="118">
        <v>8</v>
      </c>
      <c r="D827" s="118">
        <v>1</v>
      </c>
      <c r="E827" s="118">
        <v>5</v>
      </c>
      <c r="F827" s="118">
        <v>17</v>
      </c>
      <c r="G827" s="118">
        <v>3</v>
      </c>
      <c r="H827" s="118">
        <v>3</v>
      </c>
      <c r="I827" s="118" t="s">
        <v>1637</v>
      </c>
    </row>
    <row r="828" spans="1:9" x14ac:dyDescent="0.25">
      <c r="A828" s="118">
        <v>824</v>
      </c>
      <c r="B828" s="118">
        <v>4</v>
      </c>
      <c r="C828" s="118">
        <v>6</v>
      </c>
      <c r="D828" s="118">
        <v>4</v>
      </c>
      <c r="E828" s="118">
        <v>15</v>
      </c>
      <c r="F828" s="118">
        <v>8</v>
      </c>
      <c r="G828" s="118">
        <v>1</v>
      </c>
      <c r="H828" s="118">
        <v>1</v>
      </c>
      <c r="I828" s="118" t="s">
        <v>1638</v>
      </c>
    </row>
    <row r="829" spans="1:9" x14ac:dyDescent="0.25">
      <c r="A829" s="118">
        <v>825</v>
      </c>
      <c r="B829" s="118">
        <v>1</v>
      </c>
      <c r="C829" s="118">
        <v>6</v>
      </c>
      <c r="D829" s="118">
        <v>4</v>
      </c>
      <c r="E829" s="118">
        <v>15</v>
      </c>
      <c r="F829" s="118">
        <v>5</v>
      </c>
      <c r="G829" s="118">
        <v>1</v>
      </c>
      <c r="H829" s="118">
        <v>4</v>
      </c>
      <c r="I829" s="118" t="s">
        <v>1639</v>
      </c>
    </row>
    <row r="830" spans="1:9" x14ac:dyDescent="0.25">
      <c r="A830" s="118">
        <v>826</v>
      </c>
      <c r="B830" s="118">
        <v>2</v>
      </c>
      <c r="C830" s="118">
        <v>4</v>
      </c>
      <c r="D830" s="118">
        <v>4</v>
      </c>
      <c r="E830" s="118">
        <v>6</v>
      </c>
      <c r="F830" s="118">
        <v>20</v>
      </c>
      <c r="G830" s="118">
        <v>4</v>
      </c>
      <c r="H830" s="118">
        <v>2</v>
      </c>
      <c r="I830" s="118" t="s">
        <v>1640</v>
      </c>
    </row>
    <row r="831" spans="1:9" x14ac:dyDescent="0.25">
      <c r="A831" s="118">
        <v>827</v>
      </c>
      <c r="B831" s="118">
        <v>2</v>
      </c>
      <c r="C831" s="118">
        <v>6</v>
      </c>
      <c r="D831" s="118">
        <v>5</v>
      </c>
      <c r="E831" s="118">
        <v>13</v>
      </c>
      <c r="F831" s="118">
        <v>17</v>
      </c>
      <c r="G831" s="118">
        <v>4</v>
      </c>
      <c r="H831" s="118">
        <v>4</v>
      </c>
      <c r="I831" s="118" t="s">
        <v>1641</v>
      </c>
    </row>
    <row r="832" spans="1:9" x14ac:dyDescent="0.25">
      <c r="A832" s="118">
        <v>828</v>
      </c>
      <c r="B832" s="118">
        <v>2</v>
      </c>
      <c r="C832" s="118">
        <v>6</v>
      </c>
      <c r="D832" s="118">
        <v>3</v>
      </c>
      <c r="E832" s="118">
        <v>6</v>
      </c>
      <c r="F832" s="118">
        <v>18</v>
      </c>
      <c r="G832" s="118">
        <v>3</v>
      </c>
      <c r="H832" s="118">
        <v>4</v>
      </c>
      <c r="I832" s="118" t="s">
        <v>1642</v>
      </c>
    </row>
    <row r="833" spans="1:9" x14ac:dyDescent="0.25">
      <c r="A833" s="118">
        <v>829</v>
      </c>
      <c r="B833" s="118">
        <v>2</v>
      </c>
      <c r="C833" s="118">
        <v>4</v>
      </c>
      <c r="D833" s="118">
        <v>2</v>
      </c>
      <c r="E833" s="118">
        <v>19</v>
      </c>
      <c r="F833" s="118">
        <v>7</v>
      </c>
      <c r="G833" s="118">
        <v>3</v>
      </c>
      <c r="H833" s="118">
        <v>1</v>
      </c>
      <c r="I833" s="118" t="s">
        <v>1643</v>
      </c>
    </row>
    <row r="834" spans="1:9" x14ac:dyDescent="0.25">
      <c r="A834" s="118">
        <v>830</v>
      </c>
      <c r="B834" s="118">
        <v>1</v>
      </c>
      <c r="C834" s="118">
        <v>8</v>
      </c>
      <c r="D834" s="118">
        <v>2</v>
      </c>
      <c r="E834" s="118">
        <v>12</v>
      </c>
      <c r="F834" s="118">
        <v>14</v>
      </c>
      <c r="G834" s="118">
        <v>4</v>
      </c>
      <c r="H834" s="118">
        <v>1</v>
      </c>
      <c r="I834" s="118" t="s">
        <v>1644</v>
      </c>
    </row>
    <row r="835" spans="1:9" x14ac:dyDescent="0.25">
      <c r="A835" s="118">
        <v>831</v>
      </c>
      <c r="B835" s="118">
        <v>4</v>
      </c>
      <c r="C835" s="118">
        <v>8</v>
      </c>
      <c r="D835" s="118">
        <v>1</v>
      </c>
      <c r="E835" s="118">
        <v>10</v>
      </c>
      <c r="F835" s="118">
        <v>17</v>
      </c>
      <c r="G835" s="118">
        <v>2</v>
      </c>
      <c r="H835" s="118">
        <v>1</v>
      </c>
      <c r="I835" s="118" t="s">
        <v>1645</v>
      </c>
    </row>
    <row r="836" spans="1:9" x14ac:dyDescent="0.25">
      <c r="A836" s="118">
        <v>832</v>
      </c>
      <c r="B836" s="118">
        <v>2</v>
      </c>
      <c r="C836" s="118">
        <v>2</v>
      </c>
      <c r="D836" s="118">
        <v>1</v>
      </c>
      <c r="E836" s="118">
        <v>6</v>
      </c>
      <c r="F836" s="118">
        <v>4</v>
      </c>
      <c r="G836" s="118">
        <v>2</v>
      </c>
      <c r="H836" s="118">
        <v>3</v>
      </c>
      <c r="I836" s="118" t="s">
        <v>1646</v>
      </c>
    </row>
    <row r="837" spans="1:9" x14ac:dyDescent="0.25">
      <c r="A837" s="118">
        <v>833</v>
      </c>
      <c r="B837" s="118">
        <v>2</v>
      </c>
      <c r="C837" s="118">
        <v>6</v>
      </c>
      <c r="D837" s="118">
        <v>5</v>
      </c>
      <c r="E837" s="118">
        <v>1</v>
      </c>
      <c r="F837" s="118">
        <v>7</v>
      </c>
      <c r="G837" s="118">
        <v>2</v>
      </c>
      <c r="H837" s="118">
        <v>1</v>
      </c>
      <c r="I837" s="118" t="s">
        <v>1647</v>
      </c>
    </row>
    <row r="838" spans="1:9" x14ac:dyDescent="0.25">
      <c r="A838" s="118">
        <v>834</v>
      </c>
      <c r="B838" s="118">
        <v>2</v>
      </c>
      <c r="C838" s="118">
        <v>6</v>
      </c>
      <c r="D838" s="118">
        <v>4</v>
      </c>
      <c r="E838" s="118">
        <v>8</v>
      </c>
      <c r="F838" s="118">
        <v>2</v>
      </c>
      <c r="G838" s="118">
        <v>2</v>
      </c>
      <c r="H838" s="118">
        <v>2</v>
      </c>
      <c r="I838" s="118" t="s">
        <v>1648</v>
      </c>
    </row>
    <row r="839" spans="1:9" x14ac:dyDescent="0.25">
      <c r="A839" s="118">
        <v>835</v>
      </c>
      <c r="B839" s="118">
        <v>4</v>
      </c>
      <c r="C839" s="118">
        <v>5</v>
      </c>
      <c r="D839" s="118">
        <v>1</v>
      </c>
      <c r="E839" s="118">
        <v>14</v>
      </c>
      <c r="F839" s="118">
        <v>3</v>
      </c>
      <c r="G839" s="118">
        <v>1</v>
      </c>
      <c r="H839" s="118">
        <v>3</v>
      </c>
      <c r="I839" s="118" t="s">
        <v>1649</v>
      </c>
    </row>
    <row r="840" spans="1:9" x14ac:dyDescent="0.25">
      <c r="A840" s="118">
        <v>836</v>
      </c>
      <c r="B840" s="118">
        <v>1</v>
      </c>
      <c r="C840" s="118">
        <v>7</v>
      </c>
      <c r="D840" s="118">
        <v>1</v>
      </c>
      <c r="E840" s="118">
        <v>19</v>
      </c>
      <c r="F840" s="118">
        <v>10</v>
      </c>
      <c r="G840" s="118">
        <v>2</v>
      </c>
      <c r="H840" s="118">
        <v>1</v>
      </c>
      <c r="I840" s="118" t="s">
        <v>1650</v>
      </c>
    </row>
    <row r="841" spans="1:9" x14ac:dyDescent="0.25">
      <c r="A841" s="118">
        <v>837</v>
      </c>
      <c r="B841" s="118">
        <v>1</v>
      </c>
      <c r="C841" s="118">
        <v>8</v>
      </c>
      <c r="D841" s="118">
        <v>2</v>
      </c>
      <c r="E841" s="118">
        <v>7</v>
      </c>
      <c r="F841" s="118">
        <v>18</v>
      </c>
      <c r="G841" s="118">
        <v>2</v>
      </c>
      <c r="H841" s="118">
        <v>2</v>
      </c>
      <c r="I841" s="118" t="s">
        <v>1651</v>
      </c>
    </row>
    <row r="842" spans="1:9" x14ac:dyDescent="0.25">
      <c r="A842" s="118">
        <v>838</v>
      </c>
      <c r="B842" s="118">
        <v>4</v>
      </c>
      <c r="C842" s="118">
        <v>7</v>
      </c>
      <c r="D842" s="118">
        <v>3</v>
      </c>
      <c r="E842" s="118">
        <v>7</v>
      </c>
      <c r="F842" s="118">
        <v>2</v>
      </c>
      <c r="G842" s="118">
        <v>3</v>
      </c>
      <c r="H842" s="118">
        <v>2</v>
      </c>
      <c r="I842" s="118" t="s">
        <v>1652</v>
      </c>
    </row>
    <row r="843" spans="1:9" x14ac:dyDescent="0.25">
      <c r="A843" s="118">
        <v>839</v>
      </c>
      <c r="B843" s="118">
        <v>2</v>
      </c>
      <c r="C843" s="118">
        <v>6</v>
      </c>
      <c r="D843" s="118">
        <v>1</v>
      </c>
      <c r="E843" s="118">
        <v>7</v>
      </c>
      <c r="F843" s="118">
        <v>14</v>
      </c>
      <c r="G843" s="118">
        <v>3</v>
      </c>
      <c r="H843" s="118">
        <v>2</v>
      </c>
      <c r="I843" s="118" t="s">
        <v>1653</v>
      </c>
    </row>
    <row r="844" spans="1:9" x14ac:dyDescent="0.25">
      <c r="A844" s="118">
        <v>840</v>
      </c>
      <c r="B844" s="118">
        <v>1</v>
      </c>
      <c r="C844" s="118">
        <v>7</v>
      </c>
      <c r="D844" s="118">
        <v>1</v>
      </c>
      <c r="E844" s="118">
        <v>15</v>
      </c>
      <c r="F844" s="118">
        <v>9</v>
      </c>
      <c r="G844" s="118">
        <v>2</v>
      </c>
      <c r="H844" s="118">
        <v>4</v>
      </c>
      <c r="I844" s="118" t="s">
        <v>1654</v>
      </c>
    </row>
    <row r="845" spans="1:9" x14ac:dyDescent="0.25">
      <c r="A845" s="118">
        <v>841</v>
      </c>
      <c r="B845" s="118">
        <v>1</v>
      </c>
      <c r="C845" s="118">
        <v>6</v>
      </c>
      <c r="D845" s="118">
        <v>5</v>
      </c>
      <c r="E845" s="118">
        <v>13</v>
      </c>
      <c r="F845" s="118">
        <v>16</v>
      </c>
      <c r="G845" s="118">
        <v>3</v>
      </c>
      <c r="H845" s="118">
        <v>2</v>
      </c>
      <c r="I845" s="118" t="s">
        <v>1655</v>
      </c>
    </row>
    <row r="846" spans="1:9" x14ac:dyDescent="0.25">
      <c r="A846" s="118">
        <v>842</v>
      </c>
      <c r="B846" s="118">
        <v>2</v>
      </c>
      <c r="C846" s="118">
        <v>7</v>
      </c>
      <c r="D846" s="118">
        <v>2</v>
      </c>
      <c r="E846" s="118">
        <v>15</v>
      </c>
      <c r="F846" s="118">
        <v>8</v>
      </c>
      <c r="G846" s="118">
        <v>1</v>
      </c>
      <c r="H846" s="118">
        <v>4</v>
      </c>
      <c r="I846" s="118" t="s">
        <v>1656</v>
      </c>
    </row>
    <row r="847" spans="1:9" x14ac:dyDescent="0.25">
      <c r="A847" s="118">
        <v>843</v>
      </c>
      <c r="B847" s="118">
        <v>3</v>
      </c>
      <c r="C847" s="118">
        <v>7</v>
      </c>
      <c r="D847" s="118">
        <v>1</v>
      </c>
      <c r="E847" s="118">
        <v>8</v>
      </c>
      <c r="F847" s="118">
        <v>2</v>
      </c>
      <c r="G847" s="118">
        <v>1</v>
      </c>
      <c r="H847" s="118">
        <v>1</v>
      </c>
      <c r="I847" s="118" t="s">
        <v>1657</v>
      </c>
    </row>
    <row r="848" spans="1:9" x14ac:dyDescent="0.25">
      <c r="A848" s="118">
        <v>844</v>
      </c>
      <c r="B848" s="118">
        <v>4</v>
      </c>
      <c r="C848" s="118">
        <v>1</v>
      </c>
      <c r="D848" s="118">
        <v>5</v>
      </c>
      <c r="E848" s="118">
        <v>4</v>
      </c>
      <c r="F848" s="118">
        <v>1</v>
      </c>
      <c r="G848" s="118">
        <v>3</v>
      </c>
      <c r="H848" s="118">
        <v>1</v>
      </c>
      <c r="I848" s="118" t="s">
        <v>1658</v>
      </c>
    </row>
    <row r="849" spans="1:9" x14ac:dyDescent="0.25">
      <c r="A849" s="118">
        <v>845</v>
      </c>
      <c r="B849" s="118">
        <v>3</v>
      </c>
      <c r="C849" s="118">
        <v>2</v>
      </c>
      <c r="D849" s="118">
        <v>1</v>
      </c>
      <c r="E849" s="118">
        <v>14</v>
      </c>
      <c r="F849" s="118">
        <v>11</v>
      </c>
      <c r="G849" s="118">
        <v>4</v>
      </c>
      <c r="H849" s="118">
        <v>1</v>
      </c>
      <c r="I849" s="118" t="s">
        <v>1659</v>
      </c>
    </row>
    <row r="850" spans="1:9" x14ac:dyDescent="0.25">
      <c r="A850" s="118">
        <v>846</v>
      </c>
      <c r="B850" s="118">
        <v>3</v>
      </c>
      <c r="C850" s="118">
        <v>7</v>
      </c>
      <c r="D850" s="118">
        <v>4</v>
      </c>
      <c r="E850" s="118">
        <v>13</v>
      </c>
      <c r="F850" s="118">
        <v>4</v>
      </c>
      <c r="G850" s="118">
        <v>3</v>
      </c>
      <c r="H850" s="118">
        <v>2</v>
      </c>
      <c r="I850" s="118" t="s">
        <v>1660</v>
      </c>
    </row>
    <row r="851" spans="1:9" x14ac:dyDescent="0.25">
      <c r="A851" s="118">
        <v>847</v>
      </c>
      <c r="B851" s="118">
        <v>3</v>
      </c>
      <c r="C851" s="118">
        <v>5</v>
      </c>
      <c r="D851" s="118">
        <v>1</v>
      </c>
      <c r="E851" s="118">
        <v>16</v>
      </c>
      <c r="F851" s="118">
        <v>5</v>
      </c>
      <c r="G851" s="118">
        <v>1</v>
      </c>
      <c r="H851" s="118">
        <v>1</v>
      </c>
      <c r="I851" s="118" t="s">
        <v>1661</v>
      </c>
    </row>
    <row r="852" spans="1:9" x14ac:dyDescent="0.25">
      <c r="A852" s="118">
        <v>848</v>
      </c>
      <c r="B852" s="118">
        <v>3</v>
      </c>
      <c r="C852" s="118">
        <v>3</v>
      </c>
      <c r="D852" s="118">
        <v>3</v>
      </c>
      <c r="E852" s="118">
        <v>6</v>
      </c>
      <c r="F852" s="118">
        <v>6</v>
      </c>
      <c r="G852" s="118">
        <v>4</v>
      </c>
      <c r="H852" s="118">
        <v>2</v>
      </c>
      <c r="I852" s="118" t="s">
        <v>1662</v>
      </c>
    </row>
    <row r="853" spans="1:9" x14ac:dyDescent="0.25">
      <c r="A853" s="118">
        <v>849</v>
      </c>
      <c r="B853" s="118">
        <v>1</v>
      </c>
      <c r="C853" s="118">
        <v>7</v>
      </c>
      <c r="D853" s="118">
        <v>1</v>
      </c>
      <c r="E853" s="118">
        <v>8</v>
      </c>
      <c r="F853" s="118">
        <v>13</v>
      </c>
      <c r="G853" s="118">
        <v>3</v>
      </c>
      <c r="H853" s="118">
        <v>1</v>
      </c>
      <c r="I853" s="118" t="s">
        <v>1663</v>
      </c>
    </row>
    <row r="854" spans="1:9" x14ac:dyDescent="0.25">
      <c r="A854" s="118">
        <v>850</v>
      </c>
      <c r="B854" s="118">
        <v>4</v>
      </c>
      <c r="C854" s="118">
        <v>7</v>
      </c>
      <c r="D854" s="118">
        <v>5</v>
      </c>
      <c r="E854" s="118">
        <v>17</v>
      </c>
      <c r="F854" s="118">
        <v>19</v>
      </c>
      <c r="G854" s="118">
        <v>2</v>
      </c>
      <c r="H854" s="118">
        <v>1</v>
      </c>
      <c r="I854" s="118" t="s">
        <v>1664</v>
      </c>
    </row>
    <row r="855" spans="1:9" x14ac:dyDescent="0.25">
      <c r="A855" s="118">
        <v>851</v>
      </c>
      <c r="B855" s="118">
        <v>3</v>
      </c>
      <c r="C855" s="118">
        <v>8</v>
      </c>
      <c r="D855" s="118">
        <v>1</v>
      </c>
      <c r="E855" s="118">
        <v>16</v>
      </c>
      <c r="F855" s="118">
        <v>6</v>
      </c>
      <c r="G855" s="118">
        <v>3</v>
      </c>
      <c r="H855" s="118">
        <v>2</v>
      </c>
      <c r="I855" s="118" t="s">
        <v>1665</v>
      </c>
    </row>
    <row r="856" spans="1:9" x14ac:dyDescent="0.25">
      <c r="A856" s="118">
        <v>852</v>
      </c>
      <c r="B856" s="118">
        <v>1</v>
      </c>
      <c r="C856" s="118">
        <v>2</v>
      </c>
      <c r="D856" s="118">
        <v>2</v>
      </c>
      <c r="E856" s="118">
        <v>18</v>
      </c>
      <c r="F856" s="118">
        <v>3</v>
      </c>
      <c r="G856" s="118">
        <v>1</v>
      </c>
      <c r="H856" s="118">
        <v>4</v>
      </c>
      <c r="I856" s="118" t="s">
        <v>1666</v>
      </c>
    </row>
    <row r="857" spans="1:9" x14ac:dyDescent="0.25">
      <c r="A857" s="118">
        <v>853</v>
      </c>
      <c r="B857" s="118">
        <v>4</v>
      </c>
      <c r="C857" s="118">
        <v>3</v>
      </c>
      <c r="D857" s="118">
        <v>3</v>
      </c>
      <c r="E857" s="118">
        <v>17</v>
      </c>
      <c r="F857" s="118">
        <v>1</v>
      </c>
      <c r="G857" s="118">
        <v>3</v>
      </c>
      <c r="H857" s="118">
        <v>2</v>
      </c>
      <c r="I857" s="118" t="s">
        <v>1667</v>
      </c>
    </row>
    <row r="858" spans="1:9" x14ac:dyDescent="0.25">
      <c r="A858" s="118">
        <v>854</v>
      </c>
      <c r="B858" s="118">
        <v>1</v>
      </c>
      <c r="C858" s="118">
        <v>6</v>
      </c>
      <c r="D858" s="118">
        <v>5</v>
      </c>
      <c r="E858" s="118">
        <v>3</v>
      </c>
      <c r="F858" s="118">
        <v>3</v>
      </c>
      <c r="G858" s="118">
        <v>4</v>
      </c>
      <c r="H858" s="118">
        <v>2</v>
      </c>
      <c r="I858" s="118" t="s">
        <v>1668</v>
      </c>
    </row>
    <row r="859" spans="1:9" x14ac:dyDescent="0.25">
      <c r="A859" s="118">
        <v>855</v>
      </c>
      <c r="B859" s="118">
        <v>4</v>
      </c>
      <c r="C859" s="118">
        <v>1</v>
      </c>
      <c r="D859" s="118">
        <v>5</v>
      </c>
      <c r="E859" s="118">
        <v>15</v>
      </c>
      <c r="F859" s="118">
        <v>19</v>
      </c>
      <c r="G859" s="118">
        <v>2</v>
      </c>
      <c r="H859" s="118">
        <v>1</v>
      </c>
      <c r="I859" s="118" t="s">
        <v>1669</v>
      </c>
    </row>
    <row r="860" spans="1:9" x14ac:dyDescent="0.25">
      <c r="A860" s="118">
        <v>856</v>
      </c>
      <c r="B860" s="118">
        <v>4</v>
      </c>
      <c r="C860" s="118">
        <v>5</v>
      </c>
      <c r="D860" s="118">
        <v>5</v>
      </c>
      <c r="E860" s="118">
        <v>13</v>
      </c>
      <c r="F860" s="118">
        <v>7</v>
      </c>
      <c r="G860" s="118">
        <v>3</v>
      </c>
      <c r="H860" s="118">
        <v>1</v>
      </c>
      <c r="I860" s="118" t="s">
        <v>1670</v>
      </c>
    </row>
    <row r="861" spans="1:9" x14ac:dyDescent="0.25">
      <c r="A861" s="118">
        <v>857</v>
      </c>
      <c r="B861" s="118">
        <v>4</v>
      </c>
      <c r="C861" s="118">
        <v>1</v>
      </c>
      <c r="D861" s="118">
        <v>2</v>
      </c>
      <c r="E861" s="118">
        <v>4</v>
      </c>
      <c r="F861" s="118">
        <v>1</v>
      </c>
      <c r="G861" s="118">
        <v>3</v>
      </c>
      <c r="H861" s="118">
        <v>2</v>
      </c>
      <c r="I861" s="118" t="s">
        <v>1671</v>
      </c>
    </row>
    <row r="862" spans="1:9" x14ac:dyDescent="0.25">
      <c r="A862" s="118">
        <v>858</v>
      </c>
      <c r="B862" s="118">
        <v>1</v>
      </c>
      <c r="C862" s="118">
        <v>4</v>
      </c>
      <c r="D862" s="118">
        <v>4</v>
      </c>
      <c r="E862" s="118">
        <v>11</v>
      </c>
      <c r="F862" s="118">
        <v>8</v>
      </c>
      <c r="G862" s="118">
        <v>2</v>
      </c>
      <c r="H862" s="118">
        <v>3</v>
      </c>
      <c r="I862" s="118" t="s">
        <v>1672</v>
      </c>
    </row>
    <row r="863" spans="1:9" x14ac:dyDescent="0.25">
      <c r="A863" s="118">
        <v>859</v>
      </c>
      <c r="B863" s="118">
        <v>1</v>
      </c>
      <c r="C863" s="118">
        <v>5</v>
      </c>
      <c r="D863" s="118">
        <v>3</v>
      </c>
      <c r="E863" s="118">
        <v>7</v>
      </c>
      <c r="F863" s="118">
        <v>6</v>
      </c>
      <c r="G863" s="118">
        <v>1</v>
      </c>
      <c r="H863" s="118">
        <v>2</v>
      </c>
      <c r="I863" s="118" t="s">
        <v>1673</v>
      </c>
    </row>
    <row r="864" spans="1:9" x14ac:dyDescent="0.25">
      <c r="A864" s="118">
        <v>860</v>
      </c>
      <c r="B864" s="118">
        <v>4</v>
      </c>
      <c r="C864" s="118">
        <v>4</v>
      </c>
      <c r="D864" s="118">
        <v>3</v>
      </c>
      <c r="E864" s="118">
        <v>19</v>
      </c>
      <c r="F864" s="118">
        <v>19</v>
      </c>
      <c r="G864" s="118">
        <v>2</v>
      </c>
      <c r="H864" s="118">
        <v>3</v>
      </c>
      <c r="I864" s="118" t="s">
        <v>1674</v>
      </c>
    </row>
    <row r="865" spans="1:9" x14ac:dyDescent="0.25">
      <c r="A865" s="118">
        <v>861</v>
      </c>
      <c r="B865" s="118">
        <v>3</v>
      </c>
      <c r="C865" s="118">
        <v>5</v>
      </c>
      <c r="D865" s="118">
        <v>2</v>
      </c>
      <c r="E865" s="118">
        <v>15</v>
      </c>
      <c r="F865" s="118">
        <v>15</v>
      </c>
      <c r="G865" s="118">
        <v>1</v>
      </c>
      <c r="H865" s="118">
        <v>3</v>
      </c>
      <c r="I865" s="118" t="s">
        <v>1675</v>
      </c>
    </row>
    <row r="866" spans="1:9" x14ac:dyDescent="0.25">
      <c r="A866" s="118">
        <v>862</v>
      </c>
      <c r="B866" s="118">
        <v>3</v>
      </c>
      <c r="C866" s="118">
        <v>4</v>
      </c>
      <c r="D866" s="118">
        <v>2</v>
      </c>
      <c r="E866" s="118">
        <v>13</v>
      </c>
      <c r="F866" s="118">
        <v>6</v>
      </c>
      <c r="G866" s="118">
        <v>2</v>
      </c>
      <c r="H866" s="118">
        <v>1</v>
      </c>
      <c r="I866" s="118" t="s">
        <v>1676</v>
      </c>
    </row>
    <row r="867" spans="1:9" x14ac:dyDescent="0.25">
      <c r="A867" s="118">
        <v>863</v>
      </c>
      <c r="B867" s="118">
        <v>4</v>
      </c>
      <c r="C867" s="118">
        <v>1</v>
      </c>
      <c r="D867" s="118">
        <v>2</v>
      </c>
      <c r="E867" s="118">
        <v>13</v>
      </c>
      <c r="F867" s="118">
        <v>4</v>
      </c>
      <c r="G867" s="118">
        <v>1</v>
      </c>
      <c r="H867" s="118">
        <v>1</v>
      </c>
      <c r="I867" s="118" t="s">
        <v>1677</v>
      </c>
    </row>
    <row r="868" spans="1:9" x14ac:dyDescent="0.25">
      <c r="A868" s="118">
        <v>864</v>
      </c>
      <c r="B868" s="118">
        <v>1</v>
      </c>
      <c r="C868" s="118">
        <v>2</v>
      </c>
      <c r="D868" s="118">
        <v>2</v>
      </c>
      <c r="E868" s="118">
        <v>17</v>
      </c>
      <c r="F868" s="118">
        <v>19</v>
      </c>
      <c r="G868" s="118">
        <v>1</v>
      </c>
      <c r="H868" s="118">
        <v>2</v>
      </c>
      <c r="I868" s="118" t="s">
        <v>1678</v>
      </c>
    </row>
    <row r="869" spans="1:9" x14ac:dyDescent="0.25">
      <c r="A869" s="118">
        <v>865</v>
      </c>
      <c r="B869" s="118">
        <v>1</v>
      </c>
      <c r="C869" s="118">
        <v>8</v>
      </c>
      <c r="D869" s="118">
        <v>4</v>
      </c>
      <c r="E869" s="118">
        <v>11</v>
      </c>
      <c r="F869" s="118">
        <v>14</v>
      </c>
      <c r="G869" s="118">
        <v>1</v>
      </c>
      <c r="H869" s="118">
        <v>3</v>
      </c>
      <c r="I869" s="118" t="s">
        <v>1679</v>
      </c>
    </row>
    <row r="870" spans="1:9" x14ac:dyDescent="0.25">
      <c r="A870" s="118">
        <v>866</v>
      </c>
      <c r="B870" s="118">
        <v>4</v>
      </c>
      <c r="C870" s="118">
        <v>4</v>
      </c>
      <c r="D870" s="118">
        <v>4</v>
      </c>
      <c r="E870" s="118">
        <v>2</v>
      </c>
      <c r="F870" s="118">
        <v>12</v>
      </c>
      <c r="G870" s="118">
        <v>4</v>
      </c>
      <c r="H870" s="118">
        <v>1</v>
      </c>
      <c r="I870" s="118" t="s">
        <v>1680</v>
      </c>
    </row>
    <row r="871" spans="1:9" x14ac:dyDescent="0.25">
      <c r="A871" s="118">
        <v>867</v>
      </c>
      <c r="B871" s="118">
        <v>1</v>
      </c>
      <c r="C871" s="118">
        <v>2</v>
      </c>
      <c r="D871" s="118">
        <v>2</v>
      </c>
      <c r="E871" s="118">
        <v>9</v>
      </c>
      <c r="F871" s="118">
        <v>7</v>
      </c>
      <c r="G871" s="118">
        <v>3</v>
      </c>
      <c r="H871" s="118">
        <v>2</v>
      </c>
      <c r="I871" s="118" t="s">
        <v>1681</v>
      </c>
    </row>
    <row r="872" spans="1:9" x14ac:dyDescent="0.25">
      <c r="A872" s="118">
        <v>868</v>
      </c>
      <c r="B872" s="118">
        <v>3</v>
      </c>
      <c r="C872" s="118">
        <v>1</v>
      </c>
      <c r="D872" s="118">
        <v>4</v>
      </c>
      <c r="E872" s="118">
        <v>4</v>
      </c>
      <c r="F872" s="118">
        <v>12</v>
      </c>
      <c r="G872" s="118">
        <v>1</v>
      </c>
      <c r="H872" s="118">
        <v>3</v>
      </c>
      <c r="I872" s="118" t="s">
        <v>1682</v>
      </c>
    </row>
    <row r="873" spans="1:9" x14ac:dyDescent="0.25">
      <c r="A873" s="118">
        <v>869</v>
      </c>
      <c r="B873" s="118">
        <v>4</v>
      </c>
      <c r="C873" s="118">
        <v>8</v>
      </c>
      <c r="D873" s="118">
        <v>3</v>
      </c>
      <c r="E873" s="118">
        <v>15</v>
      </c>
      <c r="F873" s="118">
        <v>9</v>
      </c>
      <c r="G873" s="118">
        <v>1</v>
      </c>
      <c r="H873" s="118">
        <v>1</v>
      </c>
      <c r="I873" s="118" t="s">
        <v>1683</v>
      </c>
    </row>
    <row r="874" spans="1:9" x14ac:dyDescent="0.25">
      <c r="A874" s="118">
        <v>870</v>
      </c>
      <c r="B874" s="118">
        <v>1</v>
      </c>
      <c r="C874" s="118">
        <v>5</v>
      </c>
      <c r="D874" s="118">
        <v>4</v>
      </c>
      <c r="E874" s="118">
        <v>14</v>
      </c>
      <c r="F874" s="118">
        <v>15</v>
      </c>
      <c r="G874" s="118">
        <v>2</v>
      </c>
      <c r="H874" s="118">
        <v>3</v>
      </c>
      <c r="I874" s="118" t="s">
        <v>1684</v>
      </c>
    </row>
    <row r="875" spans="1:9" x14ac:dyDescent="0.25">
      <c r="A875" s="118">
        <v>871</v>
      </c>
      <c r="B875" s="118">
        <v>2</v>
      </c>
      <c r="C875" s="118">
        <v>3</v>
      </c>
      <c r="D875" s="118">
        <v>5</v>
      </c>
      <c r="E875" s="118">
        <v>19</v>
      </c>
      <c r="F875" s="118">
        <v>9</v>
      </c>
      <c r="G875" s="118">
        <v>3</v>
      </c>
      <c r="H875" s="118">
        <v>3</v>
      </c>
      <c r="I875" s="118" t="s">
        <v>1685</v>
      </c>
    </row>
    <row r="876" spans="1:9" x14ac:dyDescent="0.25">
      <c r="A876" s="118">
        <v>872</v>
      </c>
      <c r="B876" s="118">
        <v>4</v>
      </c>
      <c r="C876" s="118">
        <v>2</v>
      </c>
      <c r="D876" s="118">
        <v>3</v>
      </c>
      <c r="E876" s="118">
        <v>6</v>
      </c>
      <c r="F876" s="118">
        <v>8</v>
      </c>
      <c r="G876" s="118">
        <v>2</v>
      </c>
      <c r="H876" s="118">
        <v>3</v>
      </c>
      <c r="I876" s="118" t="s">
        <v>1686</v>
      </c>
    </row>
    <row r="877" spans="1:9" x14ac:dyDescent="0.25">
      <c r="A877" s="118">
        <v>873</v>
      </c>
      <c r="B877" s="118">
        <v>3</v>
      </c>
      <c r="C877" s="118">
        <v>1</v>
      </c>
      <c r="D877" s="118">
        <v>2</v>
      </c>
      <c r="E877" s="118">
        <v>7</v>
      </c>
      <c r="F877" s="118">
        <v>12</v>
      </c>
      <c r="G877" s="118">
        <v>4</v>
      </c>
      <c r="H877" s="118">
        <v>1</v>
      </c>
      <c r="I877" s="118" t="s">
        <v>1687</v>
      </c>
    </row>
    <row r="878" spans="1:9" x14ac:dyDescent="0.25">
      <c r="A878" s="118">
        <v>874</v>
      </c>
      <c r="B878" s="118">
        <v>1</v>
      </c>
      <c r="C878" s="118">
        <v>2</v>
      </c>
      <c r="D878" s="118">
        <v>4</v>
      </c>
      <c r="E878" s="118">
        <v>12</v>
      </c>
      <c r="F878" s="118">
        <v>8</v>
      </c>
      <c r="G878" s="118">
        <v>4</v>
      </c>
      <c r="H878" s="118">
        <v>1</v>
      </c>
      <c r="I878" s="118" t="s">
        <v>1688</v>
      </c>
    </row>
    <row r="879" spans="1:9" x14ac:dyDescent="0.25">
      <c r="A879" s="118">
        <v>875</v>
      </c>
      <c r="B879" s="118">
        <v>4</v>
      </c>
      <c r="C879" s="118">
        <v>2</v>
      </c>
      <c r="D879" s="118">
        <v>4</v>
      </c>
      <c r="E879" s="118">
        <v>10</v>
      </c>
      <c r="F879" s="118">
        <v>10</v>
      </c>
      <c r="G879" s="118">
        <v>1</v>
      </c>
      <c r="H879" s="118">
        <v>3</v>
      </c>
      <c r="I879" s="118" t="s">
        <v>1689</v>
      </c>
    </row>
    <row r="880" spans="1:9" x14ac:dyDescent="0.25">
      <c r="A880" s="118">
        <v>876</v>
      </c>
      <c r="B880" s="118">
        <v>1</v>
      </c>
      <c r="C880" s="118">
        <v>4</v>
      </c>
      <c r="D880" s="118">
        <v>4</v>
      </c>
      <c r="E880" s="118">
        <v>9</v>
      </c>
      <c r="F880" s="118">
        <v>19</v>
      </c>
      <c r="G880" s="118">
        <v>1</v>
      </c>
      <c r="H880" s="118">
        <v>1</v>
      </c>
      <c r="I880" s="118" t="s">
        <v>1690</v>
      </c>
    </row>
    <row r="881" spans="1:9" x14ac:dyDescent="0.25">
      <c r="A881" s="118">
        <v>877</v>
      </c>
      <c r="B881" s="118">
        <v>2</v>
      </c>
      <c r="C881" s="118">
        <v>1</v>
      </c>
      <c r="D881" s="118">
        <v>5</v>
      </c>
      <c r="E881" s="118">
        <v>16</v>
      </c>
      <c r="F881" s="118">
        <v>4</v>
      </c>
      <c r="G881" s="118">
        <v>2</v>
      </c>
      <c r="H881" s="118">
        <v>2</v>
      </c>
      <c r="I881" s="118" t="s">
        <v>1691</v>
      </c>
    </row>
    <row r="882" spans="1:9" x14ac:dyDescent="0.25">
      <c r="A882" s="118">
        <v>878</v>
      </c>
      <c r="B882" s="118">
        <v>4</v>
      </c>
      <c r="C882" s="118">
        <v>5</v>
      </c>
      <c r="D882" s="118">
        <v>1</v>
      </c>
      <c r="E882" s="118">
        <v>2</v>
      </c>
      <c r="F882" s="118">
        <v>2</v>
      </c>
      <c r="G882" s="118">
        <v>3</v>
      </c>
      <c r="H882" s="118">
        <v>4</v>
      </c>
      <c r="I882" s="118" t="s">
        <v>1692</v>
      </c>
    </row>
    <row r="883" spans="1:9" x14ac:dyDescent="0.25">
      <c r="A883" s="118">
        <v>879</v>
      </c>
      <c r="B883" s="118">
        <v>1</v>
      </c>
      <c r="C883" s="118">
        <v>5</v>
      </c>
      <c r="D883" s="118">
        <v>2</v>
      </c>
      <c r="E883" s="118">
        <v>8</v>
      </c>
      <c r="F883" s="118">
        <v>8</v>
      </c>
      <c r="G883" s="118">
        <v>3</v>
      </c>
      <c r="H883" s="118">
        <v>3</v>
      </c>
      <c r="I883" s="118" t="s">
        <v>1693</v>
      </c>
    </row>
    <row r="884" spans="1:9" x14ac:dyDescent="0.25">
      <c r="A884" s="118">
        <v>880</v>
      </c>
      <c r="B884" s="118">
        <v>1</v>
      </c>
      <c r="C884" s="118">
        <v>5</v>
      </c>
      <c r="D884" s="118">
        <v>4</v>
      </c>
      <c r="E884" s="118">
        <v>19</v>
      </c>
      <c r="F884" s="118">
        <v>8</v>
      </c>
      <c r="G884" s="118">
        <v>4</v>
      </c>
      <c r="H884" s="118">
        <v>4</v>
      </c>
      <c r="I884" s="118" t="s">
        <v>1694</v>
      </c>
    </row>
    <row r="885" spans="1:9" x14ac:dyDescent="0.25">
      <c r="A885" s="118">
        <v>881</v>
      </c>
      <c r="B885" s="118">
        <v>3</v>
      </c>
      <c r="C885" s="118">
        <v>2</v>
      </c>
      <c r="D885" s="118">
        <v>4</v>
      </c>
      <c r="E885" s="118">
        <v>10</v>
      </c>
      <c r="F885" s="118">
        <v>17</v>
      </c>
      <c r="G885" s="118">
        <v>3</v>
      </c>
      <c r="H885" s="118">
        <v>1</v>
      </c>
      <c r="I885" s="118" t="s">
        <v>1695</v>
      </c>
    </row>
    <row r="886" spans="1:9" x14ac:dyDescent="0.25">
      <c r="A886" s="118">
        <v>882</v>
      </c>
      <c r="B886" s="118">
        <v>3</v>
      </c>
      <c r="C886" s="118">
        <v>6</v>
      </c>
      <c r="D886" s="118">
        <v>3</v>
      </c>
      <c r="E886" s="118">
        <v>13</v>
      </c>
      <c r="F886" s="118">
        <v>18</v>
      </c>
      <c r="G886" s="118">
        <v>1</v>
      </c>
      <c r="H886" s="118">
        <v>3</v>
      </c>
      <c r="I886" s="118" t="s">
        <v>1696</v>
      </c>
    </row>
    <row r="887" spans="1:9" x14ac:dyDescent="0.25">
      <c r="A887" s="118">
        <v>883</v>
      </c>
      <c r="B887" s="118">
        <v>2</v>
      </c>
      <c r="C887" s="118">
        <v>7</v>
      </c>
      <c r="D887" s="118">
        <v>4</v>
      </c>
      <c r="E887" s="118">
        <v>10</v>
      </c>
      <c r="F887" s="118">
        <v>16</v>
      </c>
      <c r="G887" s="118">
        <v>4</v>
      </c>
      <c r="H887" s="118">
        <v>4</v>
      </c>
      <c r="I887" s="118" t="s">
        <v>1697</v>
      </c>
    </row>
    <row r="888" spans="1:9" x14ac:dyDescent="0.25">
      <c r="A888" s="118">
        <v>884</v>
      </c>
      <c r="B888" s="118">
        <v>2</v>
      </c>
      <c r="C888" s="118">
        <v>3</v>
      </c>
      <c r="D888" s="118">
        <v>4</v>
      </c>
      <c r="E888" s="118">
        <v>7</v>
      </c>
      <c r="F888" s="118">
        <v>9</v>
      </c>
      <c r="G888" s="118">
        <v>3</v>
      </c>
      <c r="H888" s="118">
        <v>4</v>
      </c>
      <c r="I888" s="118" t="s">
        <v>1698</v>
      </c>
    </row>
    <row r="889" spans="1:9" x14ac:dyDescent="0.25">
      <c r="A889" s="118">
        <v>885</v>
      </c>
      <c r="B889" s="118">
        <v>1</v>
      </c>
      <c r="C889" s="118">
        <v>5</v>
      </c>
      <c r="D889" s="118">
        <v>3</v>
      </c>
      <c r="E889" s="118">
        <v>13</v>
      </c>
      <c r="F889" s="118">
        <v>12</v>
      </c>
      <c r="G889" s="118">
        <v>1</v>
      </c>
      <c r="H889" s="118">
        <v>1</v>
      </c>
      <c r="I889" s="118" t="s">
        <v>1699</v>
      </c>
    </row>
    <row r="890" spans="1:9" x14ac:dyDescent="0.25">
      <c r="A890" s="118">
        <v>886</v>
      </c>
      <c r="B890" s="118">
        <v>1</v>
      </c>
      <c r="C890" s="118">
        <v>8</v>
      </c>
      <c r="D890" s="118">
        <v>5</v>
      </c>
      <c r="E890" s="118">
        <v>15</v>
      </c>
      <c r="F890" s="118">
        <v>4</v>
      </c>
      <c r="G890" s="118">
        <v>3</v>
      </c>
      <c r="H890" s="118">
        <v>1</v>
      </c>
      <c r="I890" s="118" t="s">
        <v>1700</v>
      </c>
    </row>
    <row r="891" spans="1:9" x14ac:dyDescent="0.25">
      <c r="A891" s="118">
        <v>887</v>
      </c>
      <c r="B891" s="118">
        <v>1</v>
      </c>
      <c r="C891" s="118">
        <v>1</v>
      </c>
      <c r="D891" s="118">
        <v>4</v>
      </c>
      <c r="E891" s="118">
        <v>8</v>
      </c>
      <c r="F891" s="118">
        <v>17</v>
      </c>
      <c r="G891" s="118">
        <v>2</v>
      </c>
      <c r="H891" s="118">
        <v>1</v>
      </c>
      <c r="I891" s="118" t="s">
        <v>1701</v>
      </c>
    </row>
    <row r="892" spans="1:9" x14ac:dyDescent="0.25">
      <c r="A892" s="118">
        <v>888</v>
      </c>
      <c r="B892" s="118">
        <v>2</v>
      </c>
      <c r="C892" s="118">
        <v>5</v>
      </c>
      <c r="D892" s="118">
        <v>3</v>
      </c>
      <c r="E892" s="118">
        <v>5</v>
      </c>
      <c r="F892" s="118">
        <v>20</v>
      </c>
      <c r="G892" s="118">
        <v>1</v>
      </c>
      <c r="H892" s="118">
        <v>3</v>
      </c>
      <c r="I892" s="118" t="s">
        <v>1702</v>
      </c>
    </row>
    <row r="893" spans="1:9" x14ac:dyDescent="0.25">
      <c r="A893" s="118">
        <v>889</v>
      </c>
      <c r="B893" s="118">
        <v>4</v>
      </c>
      <c r="C893" s="118">
        <v>3</v>
      </c>
      <c r="D893" s="118">
        <v>3</v>
      </c>
      <c r="E893" s="118">
        <v>15</v>
      </c>
      <c r="F893" s="118">
        <v>16</v>
      </c>
      <c r="G893" s="118">
        <v>3</v>
      </c>
      <c r="H893" s="118">
        <v>1</v>
      </c>
      <c r="I893" s="118" t="s">
        <v>1703</v>
      </c>
    </row>
    <row r="894" spans="1:9" x14ac:dyDescent="0.25">
      <c r="A894" s="118">
        <v>890</v>
      </c>
      <c r="B894" s="118">
        <v>1</v>
      </c>
      <c r="C894" s="118">
        <v>2</v>
      </c>
      <c r="D894" s="118">
        <v>5</v>
      </c>
      <c r="E894" s="118">
        <v>6</v>
      </c>
      <c r="F894" s="118">
        <v>6</v>
      </c>
      <c r="G894" s="118">
        <v>3</v>
      </c>
      <c r="H894" s="118">
        <v>2</v>
      </c>
      <c r="I894" s="118" t="s">
        <v>1704</v>
      </c>
    </row>
    <row r="895" spans="1:9" x14ac:dyDescent="0.25">
      <c r="A895" s="118">
        <v>891</v>
      </c>
      <c r="B895" s="118">
        <v>1</v>
      </c>
      <c r="C895" s="118">
        <v>7</v>
      </c>
      <c r="D895" s="118">
        <v>5</v>
      </c>
      <c r="E895" s="118">
        <v>10</v>
      </c>
      <c r="F895" s="118">
        <v>7</v>
      </c>
      <c r="G895" s="118">
        <v>1</v>
      </c>
      <c r="H895" s="118">
        <v>2</v>
      </c>
      <c r="I895" s="118" t="s">
        <v>1705</v>
      </c>
    </row>
    <row r="896" spans="1:9" x14ac:dyDescent="0.25">
      <c r="A896" s="118">
        <v>892</v>
      </c>
      <c r="B896" s="118">
        <v>4</v>
      </c>
      <c r="C896" s="118">
        <v>7</v>
      </c>
      <c r="D896" s="118">
        <v>4</v>
      </c>
      <c r="E896" s="118">
        <v>2</v>
      </c>
      <c r="F896" s="118">
        <v>14</v>
      </c>
      <c r="G896" s="118">
        <v>1</v>
      </c>
      <c r="H896" s="118">
        <v>1</v>
      </c>
      <c r="I896" s="118" t="s">
        <v>1706</v>
      </c>
    </row>
    <row r="897" spans="1:9" x14ac:dyDescent="0.25">
      <c r="A897" s="118">
        <v>893</v>
      </c>
      <c r="B897" s="118">
        <v>4</v>
      </c>
      <c r="C897" s="118">
        <v>6</v>
      </c>
      <c r="D897" s="118">
        <v>3</v>
      </c>
      <c r="E897" s="118">
        <v>19</v>
      </c>
      <c r="F897" s="118">
        <v>10</v>
      </c>
      <c r="G897" s="118">
        <v>3</v>
      </c>
      <c r="H897" s="118">
        <v>4</v>
      </c>
      <c r="I897" s="118" t="s">
        <v>1707</v>
      </c>
    </row>
    <row r="898" spans="1:9" x14ac:dyDescent="0.25">
      <c r="A898" s="118">
        <v>894</v>
      </c>
      <c r="B898" s="118">
        <v>1</v>
      </c>
      <c r="C898" s="118">
        <v>4</v>
      </c>
      <c r="D898" s="118">
        <v>3</v>
      </c>
      <c r="E898" s="118">
        <v>15</v>
      </c>
      <c r="F898" s="118">
        <v>8</v>
      </c>
      <c r="G898" s="118">
        <v>4</v>
      </c>
      <c r="H898" s="118">
        <v>4</v>
      </c>
      <c r="I898" s="118" t="s">
        <v>1708</v>
      </c>
    </row>
    <row r="899" spans="1:9" x14ac:dyDescent="0.25">
      <c r="A899" s="118">
        <v>895</v>
      </c>
      <c r="B899" s="118">
        <v>2</v>
      </c>
      <c r="C899" s="118">
        <v>5</v>
      </c>
      <c r="D899" s="118">
        <v>2</v>
      </c>
      <c r="E899" s="118">
        <v>15</v>
      </c>
      <c r="F899" s="118">
        <v>4</v>
      </c>
      <c r="G899" s="118">
        <v>2</v>
      </c>
      <c r="H899" s="118">
        <v>1</v>
      </c>
      <c r="I899" s="118" t="s">
        <v>1709</v>
      </c>
    </row>
    <row r="900" spans="1:9" x14ac:dyDescent="0.25">
      <c r="A900" s="118">
        <v>896</v>
      </c>
      <c r="B900" s="118">
        <v>4</v>
      </c>
      <c r="C900" s="118">
        <v>1</v>
      </c>
      <c r="D900" s="118">
        <v>5</v>
      </c>
      <c r="E900" s="118">
        <v>17</v>
      </c>
      <c r="F900" s="118">
        <v>20</v>
      </c>
      <c r="G900" s="118">
        <v>4</v>
      </c>
      <c r="H900" s="118">
        <v>4</v>
      </c>
      <c r="I900" s="118" t="s">
        <v>1710</v>
      </c>
    </row>
    <row r="901" spans="1:9" x14ac:dyDescent="0.25">
      <c r="A901" s="118">
        <v>897</v>
      </c>
      <c r="B901" s="118">
        <v>3</v>
      </c>
      <c r="C901" s="118">
        <v>6</v>
      </c>
      <c r="D901" s="118">
        <v>4</v>
      </c>
      <c r="E901" s="118">
        <v>5</v>
      </c>
      <c r="F901" s="118">
        <v>14</v>
      </c>
      <c r="G901" s="118">
        <v>2</v>
      </c>
      <c r="H901" s="118">
        <v>4</v>
      </c>
      <c r="I901" s="118" t="s">
        <v>1711</v>
      </c>
    </row>
    <row r="902" spans="1:9" x14ac:dyDescent="0.25">
      <c r="A902" s="118">
        <v>898</v>
      </c>
      <c r="B902" s="118">
        <v>4</v>
      </c>
      <c r="C902" s="118">
        <v>4</v>
      </c>
      <c r="D902" s="118">
        <v>4</v>
      </c>
      <c r="E902" s="118">
        <v>1</v>
      </c>
      <c r="F902" s="118">
        <v>17</v>
      </c>
      <c r="G902" s="118">
        <v>1</v>
      </c>
      <c r="H902" s="118">
        <v>3</v>
      </c>
      <c r="I902" s="118" t="s">
        <v>1712</v>
      </c>
    </row>
    <row r="903" spans="1:9" x14ac:dyDescent="0.25">
      <c r="A903" s="118">
        <v>899</v>
      </c>
      <c r="B903" s="118">
        <v>2</v>
      </c>
      <c r="C903" s="118">
        <v>1</v>
      </c>
      <c r="D903" s="118">
        <v>5</v>
      </c>
      <c r="E903" s="118">
        <v>6</v>
      </c>
      <c r="F903" s="118">
        <v>18</v>
      </c>
      <c r="G903" s="118">
        <v>2</v>
      </c>
      <c r="H903" s="118">
        <v>4</v>
      </c>
      <c r="I903" s="118" t="s">
        <v>1713</v>
      </c>
    </row>
    <row r="904" spans="1:9" x14ac:dyDescent="0.25">
      <c r="A904" s="118">
        <v>900</v>
      </c>
      <c r="B904" s="118">
        <v>3</v>
      </c>
      <c r="C904" s="118">
        <v>4</v>
      </c>
      <c r="D904" s="118">
        <v>1</v>
      </c>
      <c r="E904" s="118">
        <v>9</v>
      </c>
      <c r="F904" s="118">
        <v>6</v>
      </c>
      <c r="G904" s="118">
        <v>4</v>
      </c>
      <c r="H904" s="118">
        <v>4</v>
      </c>
      <c r="I904" s="118" t="s">
        <v>1714</v>
      </c>
    </row>
    <row r="905" spans="1:9" x14ac:dyDescent="0.25">
      <c r="A905" s="118">
        <v>901</v>
      </c>
      <c r="B905" s="118">
        <v>4</v>
      </c>
      <c r="C905" s="118">
        <v>6</v>
      </c>
      <c r="D905" s="118">
        <v>4</v>
      </c>
      <c r="E905" s="118">
        <v>11</v>
      </c>
      <c r="F905" s="118">
        <v>3</v>
      </c>
      <c r="G905" s="118">
        <v>2</v>
      </c>
      <c r="H905" s="118">
        <v>2</v>
      </c>
      <c r="I905" s="118" t="s">
        <v>1715</v>
      </c>
    </row>
    <row r="906" spans="1:9" x14ac:dyDescent="0.25">
      <c r="A906" s="118">
        <v>902</v>
      </c>
      <c r="B906" s="118">
        <v>3</v>
      </c>
      <c r="C906" s="118">
        <v>1</v>
      </c>
      <c r="D906" s="118">
        <v>3</v>
      </c>
      <c r="E906" s="118">
        <v>11</v>
      </c>
      <c r="F906" s="118">
        <v>15</v>
      </c>
      <c r="G906" s="118">
        <v>2</v>
      </c>
      <c r="H906" s="118">
        <v>3</v>
      </c>
      <c r="I906" s="118" t="s">
        <v>1716</v>
      </c>
    </row>
    <row r="907" spans="1:9" x14ac:dyDescent="0.25">
      <c r="A907" s="118">
        <v>903</v>
      </c>
      <c r="B907" s="118">
        <v>4</v>
      </c>
      <c r="C907" s="118">
        <v>2</v>
      </c>
      <c r="D907" s="118">
        <v>3</v>
      </c>
      <c r="E907" s="118">
        <v>6</v>
      </c>
      <c r="F907" s="118">
        <v>9</v>
      </c>
      <c r="G907" s="118">
        <v>1</v>
      </c>
      <c r="H907" s="118">
        <v>3</v>
      </c>
      <c r="I907" s="118" t="s">
        <v>1717</v>
      </c>
    </row>
    <row r="908" spans="1:9" x14ac:dyDescent="0.25">
      <c r="A908" s="118">
        <v>904</v>
      </c>
      <c r="B908" s="118">
        <v>1</v>
      </c>
      <c r="C908" s="118">
        <v>5</v>
      </c>
      <c r="D908" s="118">
        <v>1</v>
      </c>
      <c r="E908" s="118">
        <v>4</v>
      </c>
      <c r="F908" s="118">
        <v>6</v>
      </c>
      <c r="G908" s="118">
        <v>1</v>
      </c>
      <c r="H908" s="118">
        <v>2</v>
      </c>
      <c r="I908" s="118" t="s">
        <v>1718</v>
      </c>
    </row>
    <row r="909" spans="1:9" x14ac:dyDescent="0.25">
      <c r="A909" s="118">
        <v>905</v>
      </c>
      <c r="B909" s="118">
        <v>1</v>
      </c>
      <c r="C909" s="118">
        <v>5</v>
      </c>
      <c r="D909" s="118">
        <v>5</v>
      </c>
      <c r="E909" s="118">
        <v>17</v>
      </c>
      <c r="F909" s="118">
        <v>1</v>
      </c>
      <c r="G909" s="118">
        <v>4</v>
      </c>
      <c r="H909" s="118">
        <v>3</v>
      </c>
      <c r="I909" s="118" t="s">
        <v>1719</v>
      </c>
    </row>
    <row r="910" spans="1:9" x14ac:dyDescent="0.25">
      <c r="A910" s="118">
        <v>906</v>
      </c>
      <c r="B910" s="118">
        <v>4</v>
      </c>
      <c r="C910" s="118">
        <v>7</v>
      </c>
      <c r="D910" s="118">
        <v>3</v>
      </c>
      <c r="E910" s="118">
        <v>15</v>
      </c>
      <c r="F910" s="118">
        <v>18</v>
      </c>
      <c r="G910" s="118">
        <v>2</v>
      </c>
      <c r="H910" s="118">
        <v>4</v>
      </c>
      <c r="I910" s="118" t="s">
        <v>1720</v>
      </c>
    </row>
    <row r="911" spans="1:9" x14ac:dyDescent="0.25">
      <c r="A911" s="118">
        <v>907</v>
      </c>
      <c r="B911" s="118">
        <v>3</v>
      </c>
      <c r="C911" s="118">
        <v>3</v>
      </c>
      <c r="D911" s="118">
        <v>3</v>
      </c>
      <c r="E911" s="118">
        <v>18</v>
      </c>
      <c r="F911" s="118">
        <v>2</v>
      </c>
      <c r="G911" s="118">
        <v>3</v>
      </c>
      <c r="H911" s="118">
        <v>3</v>
      </c>
      <c r="I911" s="118" t="s">
        <v>1721</v>
      </c>
    </row>
    <row r="912" spans="1:9" x14ac:dyDescent="0.25">
      <c r="A912" s="118">
        <v>908</v>
      </c>
      <c r="B912" s="118">
        <v>4</v>
      </c>
      <c r="C912" s="118">
        <v>3</v>
      </c>
      <c r="D912" s="118">
        <v>3</v>
      </c>
      <c r="E912" s="118">
        <v>1</v>
      </c>
      <c r="F912" s="118">
        <v>11</v>
      </c>
      <c r="G912" s="118">
        <v>1</v>
      </c>
      <c r="H912" s="118">
        <v>3</v>
      </c>
      <c r="I912" s="118" t="s">
        <v>1722</v>
      </c>
    </row>
    <row r="913" spans="1:9" x14ac:dyDescent="0.25">
      <c r="A913" s="118">
        <v>909</v>
      </c>
      <c r="B913" s="118">
        <v>1</v>
      </c>
      <c r="C913" s="118">
        <v>6</v>
      </c>
      <c r="D913" s="118">
        <v>2</v>
      </c>
      <c r="E913" s="118">
        <v>7</v>
      </c>
      <c r="F913" s="118">
        <v>20</v>
      </c>
      <c r="G913" s="118">
        <v>3</v>
      </c>
      <c r="H913" s="118">
        <v>1</v>
      </c>
      <c r="I913" s="118" t="s">
        <v>1723</v>
      </c>
    </row>
    <row r="914" spans="1:9" x14ac:dyDescent="0.25">
      <c r="A914" s="118">
        <v>910</v>
      </c>
      <c r="B914" s="118">
        <v>3</v>
      </c>
      <c r="C914" s="118">
        <v>6</v>
      </c>
      <c r="D914" s="118">
        <v>5</v>
      </c>
      <c r="E914" s="118">
        <v>9</v>
      </c>
      <c r="F914" s="118">
        <v>14</v>
      </c>
      <c r="G914" s="118">
        <v>2</v>
      </c>
      <c r="H914" s="118">
        <v>2</v>
      </c>
      <c r="I914" s="118" t="s">
        <v>1724</v>
      </c>
    </row>
    <row r="915" spans="1:9" x14ac:dyDescent="0.25">
      <c r="A915" s="118">
        <v>911</v>
      </c>
      <c r="B915" s="118">
        <v>1</v>
      </c>
      <c r="C915" s="118">
        <v>6</v>
      </c>
      <c r="D915" s="118">
        <v>5</v>
      </c>
      <c r="E915" s="118">
        <v>8</v>
      </c>
      <c r="F915" s="118">
        <v>6</v>
      </c>
      <c r="G915" s="118">
        <v>4</v>
      </c>
      <c r="H915" s="118">
        <v>3</v>
      </c>
      <c r="I915" s="118" t="s">
        <v>1725</v>
      </c>
    </row>
    <row r="916" spans="1:9" x14ac:dyDescent="0.25">
      <c r="A916" s="118">
        <v>912</v>
      </c>
      <c r="B916" s="118">
        <v>1</v>
      </c>
      <c r="C916" s="118">
        <v>3</v>
      </c>
      <c r="D916" s="118">
        <v>4</v>
      </c>
      <c r="E916" s="118">
        <v>12</v>
      </c>
      <c r="F916" s="118">
        <v>4</v>
      </c>
      <c r="G916" s="118">
        <v>4</v>
      </c>
      <c r="H916" s="118">
        <v>3</v>
      </c>
      <c r="I916" s="118" t="s">
        <v>1726</v>
      </c>
    </row>
    <row r="917" spans="1:9" x14ac:dyDescent="0.25">
      <c r="A917" s="118">
        <v>913</v>
      </c>
      <c r="B917" s="118">
        <v>1</v>
      </c>
      <c r="C917" s="118">
        <v>5</v>
      </c>
      <c r="D917" s="118">
        <v>5</v>
      </c>
      <c r="E917" s="118">
        <v>10</v>
      </c>
      <c r="F917" s="118">
        <v>16</v>
      </c>
      <c r="G917" s="118">
        <v>1</v>
      </c>
      <c r="H917" s="118">
        <v>4</v>
      </c>
      <c r="I917" s="118" t="s">
        <v>1727</v>
      </c>
    </row>
    <row r="918" spans="1:9" x14ac:dyDescent="0.25">
      <c r="A918" s="118">
        <v>914</v>
      </c>
      <c r="B918" s="118">
        <v>1</v>
      </c>
      <c r="C918" s="118">
        <v>7</v>
      </c>
      <c r="D918" s="118">
        <v>1</v>
      </c>
      <c r="E918" s="118">
        <v>16</v>
      </c>
      <c r="F918" s="118">
        <v>1</v>
      </c>
      <c r="G918" s="118">
        <v>1</v>
      </c>
      <c r="H918" s="118">
        <v>4</v>
      </c>
      <c r="I918" s="118" t="s">
        <v>1728</v>
      </c>
    </row>
    <row r="919" spans="1:9" x14ac:dyDescent="0.25">
      <c r="A919" s="118">
        <v>915</v>
      </c>
      <c r="B919" s="118">
        <v>2</v>
      </c>
      <c r="C919" s="118">
        <v>7</v>
      </c>
      <c r="D919" s="118">
        <v>4</v>
      </c>
      <c r="E919" s="118">
        <v>9</v>
      </c>
      <c r="F919" s="118">
        <v>20</v>
      </c>
      <c r="G919" s="118">
        <v>3</v>
      </c>
      <c r="H919" s="118">
        <v>4</v>
      </c>
      <c r="I919" s="118" t="s">
        <v>1729</v>
      </c>
    </row>
    <row r="920" spans="1:9" x14ac:dyDescent="0.25">
      <c r="A920" s="118">
        <v>916</v>
      </c>
      <c r="B920" s="118">
        <v>3</v>
      </c>
      <c r="C920" s="118">
        <v>4</v>
      </c>
      <c r="D920" s="118">
        <v>4</v>
      </c>
      <c r="E920" s="118">
        <v>3</v>
      </c>
      <c r="F920" s="118">
        <v>12</v>
      </c>
      <c r="G920" s="118">
        <v>1</v>
      </c>
      <c r="H920" s="118">
        <v>2</v>
      </c>
      <c r="I920" s="118" t="s">
        <v>1730</v>
      </c>
    </row>
    <row r="921" spans="1:9" x14ac:dyDescent="0.25">
      <c r="A921" s="118">
        <v>917</v>
      </c>
      <c r="B921" s="118">
        <v>4</v>
      </c>
      <c r="C921" s="118">
        <v>5</v>
      </c>
      <c r="D921" s="118">
        <v>5</v>
      </c>
      <c r="E921" s="118">
        <v>5</v>
      </c>
      <c r="F921" s="118">
        <v>5</v>
      </c>
      <c r="G921" s="118">
        <v>4</v>
      </c>
      <c r="H921" s="118">
        <v>3</v>
      </c>
      <c r="I921" s="118" t="s">
        <v>1731</v>
      </c>
    </row>
    <row r="922" spans="1:9" x14ac:dyDescent="0.25">
      <c r="A922" s="118">
        <v>918</v>
      </c>
      <c r="B922" s="118">
        <v>4</v>
      </c>
      <c r="C922" s="118">
        <v>5</v>
      </c>
      <c r="D922" s="118">
        <v>1</v>
      </c>
      <c r="E922" s="118">
        <v>19</v>
      </c>
      <c r="F922" s="118">
        <v>14</v>
      </c>
      <c r="G922" s="118">
        <v>2</v>
      </c>
      <c r="H922" s="118">
        <v>4</v>
      </c>
      <c r="I922" s="118" t="s">
        <v>1732</v>
      </c>
    </row>
    <row r="923" spans="1:9" x14ac:dyDescent="0.25">
      <c r="A923" s="118">
        <v>919</v>
      </c>
      <c r="B923" s="118">
        <v>2</v>
      </c>
      <c r="C923" s="118">
        <v>1</v>
      </c>
      <c r="D923" s="118">
        <v>5</v>
      </c>
      <c r="E923" s="118">
        <v>18</v>
      </c>
      <c r="F923" s="118">
        <v>10</v>
      </c>
      <c r="G923" s="118">
        <v>1</v>
      </c>
      <c r="H923" s="118">
        <v>3</v>
      </c>
      <c r="I923" s="118" t="s">
        <v>1733</v>
      </c>
    </row>
    <row r="924" spans="1:9" x14ac:dyDescent="0.25">
      <c r="A924" s="118">
        <v>920</v>
      </c>
      <c r="B924" s="118">
        <v>2</v>
      </c>
      <c r="C924" s="118">
        <v>5</v>
      </c>
      <c r="D924" s="118">
        <v>2</v>
      </c>
      <c r="E924" s="118">
        <v>1</v>
      </c>
      <c r="F924" s="118">
        <v>9</v>
      </c>
      <c r="G924" s="118">
        <v>3</v>
      </c>
      <c r="H924" s="118">
        <v>2</v>
      </c>
      <c r="I924" s="118" t="s">
        <v>1734</v>
      </c>
    </row>
    <row r="925" spans="1:9" x14ac:dyDescent="0.25">
      <c r="A925" s="118">
        <v>921</v>
      </c>
      <c r="B925" s="118">
        <v>3</v>
      </c>
      <c r="C925" s="118">
        <v>3</v>
      </c>
      <c r="D925" s="118">
        <v>2</v>
      </c>
      <c r="E925" s="118">
        <v>9</v>
      </c>
      <c r="F925" s="118">
        <v>11</v>
      </c>
      <c r="G925" s="118">
        <v>4</v>
      </c>
      <c r="H925" s="118">
        <v>4</v>
      </c>
      <c r="I925" s="118" t="s">
        <v>1735</v>
      </c>
    </row>
    <row r="926" spans="1:9" x14ac:dyDescent="0.25">
      <c r="A926" s="118">
        <v>922</v>
      </c>
      <c r="B926" s="118">
        <v>4</v>
      </c>
      <c r="C926" s="118">
        <v>6</v>
      </c>
      <c r="D926" s="118">
        <v>5</v>
      </c>
      <c r="E926" s="118">
        <v>7</v>
      </c>
      <c r="F926" s="118">
        <v>17</v>
      </c>
      <c r="G926" s="118">
        <v>1</v>
      </c>
      <c r="H926" s="118">
        <v>1</v>
      </c>
      <c r="I926" s="118" t="s">
        <v>1736</v>
      </c>
    </row>
    <row r="927" spans="1:9" x14ac:dyDescent="0.25">
      <c r="A927" s="118">
        <v>923</v>
      </c>
      <c r="B927" s="118">
        <v>4</v>
      </c>
      <c r="C927" s="118">
        <v>8</v>
      </c>
      <c r="D927" s="118">
        <v>4</v>
      </c>
      <c r="E927" s="118">
        <v>6</v>
      </c>
      <c r="F927" s="118">
        <v>10</v>
      </c>
      <c r="G927" s="118">
        <v>2</v>
      </c>
      <c r="H927" s="118">
        <v>4</v>
      </c>
      <c r="I927" s="118" t="s">
        <v>1737</v>
      </c>
    </row>
    <row r="928" spans="1:9" x14ac:dyDescent="0.25">
      <c r="A928" s="118">
        <v>924</v>
      </c>
      <c r="B928" s="118">
        <v>4</v>
      </c>
      <c r="C928" s="118">
        <v>8</v>
      </c>
      <c r="D928" s="118">
        <v>4</v>
      </c>
      <c r="E928" s="118">
        <v>6</v>
      </c>
      <c r="F928" s="118">
        <v>15</v>
      </c>
      <c r="G928" s="118">
        <v>3</v>
      </c>
      <c r="H928" s="118">
        <v>1</v>
      </c>
      <c r="I928" s="118" t="s">
        <v>1738</v>
      </c>
    </row>
    <row r="929" spans="1:9" x14ac:dyDescent="0.25">
      <c r="A929" s="118">
        <v>925</v>
      </c>
      <c r="B929" s="118">
        <v>4</v>
      </c>
      <c r="C929" s="118">
        <v>2</v>
      </c>
      <c r="D929" s="118">
        <v>4</v>
      </c>
      <c r="E929" s="118">
        <v>11</v>
      </c>
      <c r="F929" s="118">
        <v>20</v>
      </c>
      <c r="G929" s="118">
        <v>3</v>
      </c>
      <c r="H929" s="118">
        <v>2</v>
      </c>
      <c r="I929" s="118" t="s">
        <v>1739</v>
      </c>
    </row>
    <row r="930" spans="1:9" x14ac:dyDescent="0.25">
      <c r="A930" s="118">
        <v>926</v>
      </c>
      <c r="B930" s="118">
        <v>1</v>
      </c>
      <c r="C930" s="118">
        <v>8</v>
      </c>
      <c r="D930" s="118">
        <v>1</v>
      </c>
      <c r="E930" s="118">
        <v>17</v>
      </c>
      <c r="F930" s="118">
        <v>11</v>
      </c>
      <c r="G930" s="118">
        <v>4</v>
      </c>
      <c r="H930" s="118">
        <v>4</v>
      </c>
      <c r="I930" s="118" t="s">
        <v>1740</v>
      </c>
    </row>
    <row r="931" spans="1:9" x14ac:dyDescent="0.25">
      <c r="A931" s="118">
        <v>927</v>
      </c>
      <c r="B931" s="118">
        <v>4</v>
      </c>
      <c r="C931" s="118">
        <v>8</v>
      </c>
      <c r="D931" s="118">
        <v>1</v>
      </c>
      <c r="E931" s="118">
        <v>12</v>
      </c>
      <c r="F931" s="118">
        <v>17</v>
      </c>
      <c r="G931" s="118">
        <v>1</v>
      </c>
      <c r="H931" s="118">
        <v>3</v>
      </c>
      <c r="I931" s="118" t="s">
        <v>1741</v>
      </c>
    </row>
    <row r="932" spans="1:9" x14ac:dyDescent="0.25">
      <c r="A932" s="118">
        <v>928</v>
      </c>
      <c r="B932" s="118">
        <v>2</v>
      </c>
      <c r="C932" s="118">
        <v>8</v>
      </c>
      <c r="D932" s="118">
        <v>2</v>
      </c>
      <c r="E932" s="118">
        <v>6</v>
      </c>
      <c r="F932" s="118">
        <v>16</v>
      </c>
      <c r="G932" s="118">
        <v>4</v>
      </c>
      <c r="H932" s="118">
        <v>4</v>
      </c>
      <c r="I932" s="118" t="s">
        <v>1742</v>
      </c>
    </row>
    <row r="933" spans="1:9" x14ac:dyDescent="0.25">
      <c r="A933" s="118">
        <v>929</v>
      </c>
      <c r="B933" s="118">
        <v>2</v>
      </c>
      <c r="C933" s="118">
        <v>5</v>
      </c>
      <c r="D933" s="118">
        <v>3</v>
      </c>
      <c r="E933" s="118">
        <v>10</v>
      </c>
      <c r="F933" s="118">
        <v>19</v>
      </c>
      <c r="G933" s="118">
        <v>4</v>
      </c>
      <c r="H933" s="118">
        <v>4</v>
      </c>
      <c r="I933" s="118" t="s">
        <v>1743</v>
      </c>
    </row>
    <row r="934" spans="1:9" x14ac:dyDescent="0.25">
      <c r="A934" s="118">
        <v>930</v>
      </c>
      <c r="B934" s="118">
        <v>4</v>
      </c>
      <c r="C934" s="118">
        <v>3</v>
      </c>
      <c r="D934" s="118">
        <v>2</v>
      </c>
      <c r="E934" s="118">
        <v>17</v>
      </c>
      <c r="F934" s="118">
        <v>13</v>
      </c>
      <c r="G934" s="118">
        <v>1</v>
      </c>
      <c r="H934" s="118">
        <v>1</v>
      </c>
      <c r="I934" s="118" t="s">
        <v>1744</v>
      </c>
    </row>
    <row r="935" spans="1:9" x14ac:dyDescent="0.25">
      <c r="A935" s="118">
        <v>931</v>
      </c>
      <c r="B935" s="118">
        <v>4</v>
      </c>
      <c r="C935" s="118">
        <v>6</v>
      </c>
      <c r="D935" s="118">
        <v>4</v>
      </c>
      <c r="E935" s="118">
        <v>15</v>
      </c>
      <c r="F935" s="118">
        <v>16</v>
      </c>
      <c r="G935" s="118">
        <v>2</v>
      </c>
      <c r="H935" s="118">
        <v>1</v>
      </c>
      <c r="I935" s="118" t="s">
        <v>1745</v>
      </c>
    </row>
    <row r="936" spans="1:9" x14ac:dyDescent="0.25">
      <c r="A936" s="118">
        <v>932</v>
      </c>
      <c r="B936" s="118">
        <v>4</v>
      </c>
      <c r="C936" s="118">
        <v>6</v>
      </c>
      <c r="D936" s="118">
        <v>3</v>
      </c>
      <c r="E936" s="118">
        <v>6</v>
      </c>
      <c r="F936" s="118">
        <v>8</v>
      </c>
      <c r="G936" s="118">
        <v>4</v>
      </c>
      <c r="H936" s="118">
        <v>1</v>
      </c>
      <c r="I936" s="118" t="s">
        <v>1746</v>
      </c>
    </row>
    <row r="937" spans="1:9" x14ac:dyDescent="0.25">
      <c r="A937" s="118">
        <v>933</v>
      </c>
      <c r="B937" s="118">
        <v>2</v>
      </c>
      <c r="C937" s="118">
        <v>4</v>
      </c>
      <c r="D937" s="118">
        <v>5</v>
      </c>
      <c r="E937" s="118">
        <v>18</v>
      </c>
      <c r="F937" s="118">
        <v>14</v>
      </c>
      <c r="G937" s="118">
        <v>4</v>
      </c>
      <c r="H937" s="118">
        <v>4</v>
      </c>
      <c r="I937" s="118" t="s">
        <v>1747</v>
      </c>
    </row>
    <row r="938" spans="1:9" x14ac:dyDescent="0.25">
      <c r="A938" s="118">
        <v>934</v>
      </c>
      <c r="B938" s="118">
        <v>1</v>
      </c>
      <c r="C938" s="118">
        <v>8</v>
      </c>
      <c r="D938" s="118">
        <v>5</v>
      </c>
      <c r="E938" s="118">
        <v>8</v>
      </c>
      <c r="F938" s="118">
        <v>12</v>
      </c>
      <c r="G938" s="118">
        <v>1</v>
      </c>
      <c r="H938" s="118">
        <v>4</v>
      </c>
      <c r="I938" s="118" t="s">
        <v>1748</v>
      </c>
    </row>
    <row r="939" spans="1:9" x14ac:dyDescent="0.25">
      <c r="A939" s="118">
        <v>935</v>
      </c>
      <c r="B939" s="118">
        <v>3</v>
      </c>
      <c r="C939" s="118">
        <v>8</v>
      </c>
      <c r="D939" s="118">
        <v>3</v>
      </c>
      <c r="E939" s="118">
        <v>2</v>
      </c>
      <c r="F939" s="118">
        <v>1</v>
      </c>
      <c r="G939" s="118">
        <v>2</v>
      </c>
      <c r="H939" s="118">
        <v>1</v>
      </c>
      <c r="I939" s="118" t="s">
        <v>1749</v>
      </c>
    </row>
    <row r="940" spans="1:9" x14ac:dyDescent="0.25">
      <c r="A940" s="118">
        <v>936</v>
      </c>
      <c r="B940" s="118">
        <v>1</v>
      </c>
      <c r="C940" s="118">
        <v>1</v>
      </c>
      <c r="D940" s="118">
        <v>5</v>
      </c>
      <c r="E940" s="118">
        <v>10</v>
      </c>
      <c r="F940" s="118">
        <v>2</v>
      </c>
      <c r="G940" s="118">
        <v>4</v>
      </c>
      <c r="H940" s="118">
        <v>4</v>
      </c>
      <c r="I940" s="118" t="s">
        <v>1750</v>
      </c>
    </row>
    <row r="941" spans="1:9" x14ac:dyDescent="0.25">
      <c r="A941" s="118">
        <v>937</v>
      </c>
      <c r="B941" s="118">
        <v>1</v>
      </c>
      <c r="C941" s="118">
        <v>5</v>
      </c>
      <c r="D941" s="118">
        <v>2</v>
      </c>
      <c r="E941" s="118">
        <v>3</v>
      </c>
      <c r="F941" s="118">
        <v>18</v>
      </c>
      <c r="G941" s="118">
        <v>2</v>
      </c>
      <c r="H941" s="118">
        <v>1</v>
      </c>
      <c r="I941" s="118" t="s">
        <v>1751</v>
      </c>
    </row>
    <row r="942" spans="1:9" x14ac:dyDescent="0.25">
      <c r="A942" s="118">
        <v>938</v>
      </c>
      <c r="B942" s="118">
        <v>4</v>
      </c>
      <c r="C942" s="118">
        <v>6</v>
      </c>
      <c r="D942" s="118">
        <v>1</v>
      </c>
      <c r="E942" s="118">
        <v>13</v>
      </c>
      <c r="F942" s="118">
        <v>20</v>
      </c>
      <c r="G942" s="118">
        <v>4</v>
      </c>
      <c r="H942" s="118">
        <v>2</v>
      </c>
      <c r="I942" s="118" t="s">
        <v>1752</v>
      </c>
    </row>
    <row r="943" spans="1:9" x14ac:dyDescent="0.25">
      <c r="A943" s="118">
        <v>939</v>
      </c>
      <c r="B943" s="118">
        <v>2</v>
      </c>
      <c r="C943" s="118">
        <v>8</v>
      </c>
      <c r="D943" s="118">
        <v>2</v>
      </c>
      <c r="E943" s="118">
        <v>13</v>
      </c>
      <c r="F943" s="118">
        <v>6</v>
      </c>
      <c r="G943" s="118">
        <v>3</v>
      </c>
      <c r="H943" s="118">
        <v>2</v>
      </c>
      <c r="I943" s="118" t="s">
        <v>1753</v>
      </c>
    </row>
    <row r="944" spans="1:9" x14ac:dyDescent="0.25">
      <c r="A944" s="118">
        <v>940</v>
      </c>
      <c r="B944" s="118">
        <v>2</v>
      </c>
      <c r="C944" s="118">
        <v>4</v>
      </c>
      <c r="D944" s="118">
        <v>4</v>
      </c>
      <c r="E944" s="118">
        <v>11</v>
      </c>
      <c r="F944" s="118">
        <v>12</v>
      </c>
      <c r="G944" s="118">
        <v>2</v>
      </c>
      <c r="H944" s="118">
        <v>1</v>
      </c>
      <c r="I944" s="118" t="s">
        <v>1754</v>
      </c>
    </row>
    <row r="945" spans="1:9" x14ac:dyDescent="0.25">
      <c r="A945" s="118">
        <v>941</v>
      </c>
      <c r="B945" s="118">
        <v>1</v>
      </c>
      <c r="C945" s="118">
        <v>7</v>
      </c>
      <c r="D945" s="118">
        <v>5</v>
      </c>
      <c r="E945" s="118">
        <v>17</v>
      </c>
      <c r="F945" s="118">
        <v>19</v>
      </c>
      <c r="G945" s="118">
        <v>1</v>
      </c>
      <c r="H945" s="118">
        <v>3</v>
      </c>
      <c r="I945" s="118" t="s">
        <v>1755</v>
      </c>
    </row>
    <row r="946" spans="1:9" x14ac:dyDescent="0.25">
      <c r="A946" s="118">
        <v>942</v>
      </c>
      <c r="B946" s="118">
        <v>1</v>
      </c>
      <c r="C946" s="118">
        <v>3</v>
      </c>
      <c r="D946" s="118">
        <v>1</v>
      </c>
      <c r="E946" s="118">
        <v>16</v>
      </c>
      <c r="F946" s="118">
        <v>7</v>
      </c>
      <c r="G946" s="118">
        <v>3</v>
      </c>
      <c r="H946" s="118">
        <v>3</v>
      </c>
      <c r="I946" s="118" t="s">
        <v>1756</v>
      </c>
    </row>
    <row r="947" spans="1:9" x14ac:dyDescent="0.25">
      <c r="A947" s="118">
        <v>943</v>
      </c>
      <c r="B947" s="118">
        <v>4</v>
      </c>
      <c r="C947" s="118">
        <v>3</v>
      </c>
      <c r="D947" s="118">
        <v>2</v>
      </c>
      <c r="E947" s="118">
        <v>2</v>
      </c>
      <c r="F947" s="118">
        <v>13</v>
      </c>
      <c r="G947" s="118">
        <v>3</v>
      </c>
      <c r="H947" s="118">
        <v>4</v>
      </c>
      <c r="I947" s="118" t="s">
        <v>1757</v>
      </c>
    </row>
    <row r="948" spans="1:9" x14ac:dyDescent="0.25">
      <c r="A948" s="118">
        <v>944</v>
      </c>
      <c r="B948" s="118">
        <v>4</v>
      </c>
      <c r="C948" s="118">
        <v>2</v>
      </c>
      <c r="D948" s="118">
        <v>3</v>
      </c>
      <c r="E948" s="118">
        <v>10</v>
      </c>
      <c r="F948" s="118">
        <v>6</v>
      </c>
      <c r="G948" s="118">
        <v>2</v>
      </c>
      <c r="H948" s="118">
        <v>2</v>
      </c>
      <c r="I948" s="118" t="s">
        <v>1758</v>
      </c>
    </row>
    <row r="949" spans="1:9" x14ac:dyDescent="0.25">
      <c r="A949" s="118">
        <v>945</v>
      </c>
      <c r="B949" s="118">
        <v>2</v>
      </c>
      <c r="C949" s="118">
        <v>6</v>
      </c>
      <c r="D949" s="118">
        <v>1</v>
      </c>
      <c r="E949" s="118">
        <v>17</v>
      </c>
      <c r="F949" s="118">
        <v>9</v>
      </c>
      <c r="G949" s="118">
        <v>4</v>
      </c>
      <c r="H949" s="118">
        <v>2</v>
      </c>
      <c r="I949" s="118" t="s">
        <v>1759</v>
      </c>
    </row>
    <row r="950" spans="1:9" x14ac:dyDescent="0.25">
      <c r="A950" s="118">
        <v>946</v>
      </c>
      <c r="B950" s="118">
        <v>2</v>
      </c>
      <c r="C950" s="118">
        <v>1</v>
      </c>
      <c r="D950" s="118">
        <v>2</v>
      </c>
      <c r="E950" s="118">
        <v>11</v>
      </c>
      <c r="F950" s="118">
        <v>18</v>
      </c>
      <c r="G950" s="118">
        <v>1</v>
      </c>
      <c r="H950" s="118">
        <v>1</v>
      </c>
      <c r="I950" s="118" t="s">
        <v>1760</v>
      </c>
    </row>
    <row r="951" spans="1:9" x14ac:dyDescent="0.25">
      <c r="A951" s="118">
        <v>947</v>
      </c>
      <c r="B951" s="118">
        <v>3</v>
      </c>
      <c r="C951" s="118">
        <v>8</v>
      </c>
      <c r="D951" s="118">
        <v>1</v>
      </c>
      <c r="E951" s="118">
        <v>6</v>
      </c>
      <c r="F951" s="118">
        <v>4</v>
      </c>
      <c r="G951" s="118">
        <v>1</v>
      </c>
      <c r="H951" s="118">
        <v>1</v>
      </c>
      <c r="I951" s="118" t="s">
        <v>1761</v>
      </c>
    </row>
    <row r="952" spans="1:9" x14ac:dyDescent="0.25">
      <c r="A952" s="118">
        <v>948</v>
      </c>
      <c r="B952" s="118">
        <v>2</v>
      </c>
      <c r="C952" s="118">
        <v>2</v>
      </c>
      <c r="D952" s="118">
        <v>3</v>
      </c>
      <c r="E952" s="118">
        <v>18</v>
      </c>
      <c r="F952" s="118">
        <v>9</v>
      </c>
      <c r="G952" s="118">
        <v>2</v>
      </c>
      <c r="H952" s="118">
        <v>2</v>
      </c>
      <c r="I952" s="118" t="s">
        <v>1762</v>
      </c>
    </row>
    <row r="953" spans="1:9" x14ac:dyDescent="0.25">
      <c r="A953" s="118">
        <v>949</v>
      </c>
      <c r="B953" s="118">
        <v>4</v>
      </c>
      <c r="C953" s="118">
        <v>4</v>
      </c>
      <c r="D953" s="118">
        <v>2</v>
      </c>
      <c r="E953" s="118">
        <v>19</v>
      </c>
      <c r="F953" s="118">
        <v>6</v>
      </c>
      <c r="G953" s="118">
        <v>1</v>
      </c>
      <c r="H953" s="118">
        <v>1</v>
      </c>
      <c r="I953" s="118" t="s">
        <v>1763</v>
      </c>
    </row>
    <row r="954" spans="1:9" x14ac:dyDescent="0.25">
      <c r="A954" s="118">
        <v>950</v>
      </c>
      <c r="B954" s="118">
        <v>4</v>
      </c>
      <c r="C954" s="118">
        <v>5</v>
      </c>
      <c r="D954" s="118">
        <v>5</v>
      </c>
      <c r="E954" s="118">
        <v>13</v>
      </c>
      <c r="F954" s="118">
        <v>20</v>
      </c>
      <c r="G954" s="118">
        <v>4</v>
      </c>
      <c r="H954" s="118">
        <v>1</v>
      </c>
      <c r="I954" s="118" t="s">
        <v>1764</v>
      </c>
    </row>
    <row r="955" spans="1:9" x14ac:dyDescent="0.25">
      <c r="A955" s="118">
        <v>951</v>
      </c>
      <c r="B955" s="118">
        <v>4</v>
      </c>
      <c r="C955" s="118">
        <v>1</v>
      </c>
      <c r="D955" s="118">
        <v>2</v>
      </c>
      <c r="E955" s="118">
        <v>14</v>
      </c>
      <c r="F955" s="118">
        <v>12</v>
      </c>
      <c r="G955" s="118">
        <v>1</v>
      </c>
      <c r="H955" s="118">
        <v>3</v>
      </c>
      <c r="I955" s="118" t="s">
        <v>1765</v>
      </c>
    </row>
    <row r="956" spans="1:9" x14ac:dyDescent="0.25">
      <c r="A956" s="118">
        <v>952</v>
      </c>
      <c r="B956" s="118">
        <v>2</v>
      </c>
      <c r="C956" s="118">
        <v>1</v>
      </c>
      <c r="D956" s="118">
        <v>5</v>
      </c>
      <c r="E956" s="118">
        <v>1</v>
      </c>
      <c r="F956" s="118">
        <v>19</v>
      </c>
      <c r="G956" s="118">
        <v>4</v>
      </c>
      <c r="H956" s="118">
        <v>1</v>
      </c>
      <c r="I956" s="118" t="s">
        <v>1766</v>
      </c>
    </row>
    <row r="957" spans="1:9" x14ac:dyDescent="0.25">
      <c r="A957" s="118">
        <v>953</v>
      </c>
      <c r="B957" s="118">
        <v>1</v>
      </c>
      <c r="C957" s="118">
        <v>8</v>
      </c>
      <c r="D957" s="118">
        <v>4</v>
      </c>
      <c r="E957" s="118">
        <v>11</v>
      </c>
      <c r="F957" s="118">
        <v>16</v>
      </c>
      <c r="G957" s="118">
        <v>4</v>
      </c>
      <c r="H957" s="118">
        <v>1</v>
      </c>
      <c r="I957" s="118" t="s">
        <v>1767</v>
      </c>
    </row>
    <row r="958" spans="1:9" x14ac:dyDescent="0.25">
      <c r="A958" s="118">
        <v>954</v>
      </c>
      <c r="B958" s="118">
        <v>2</v>
      </c>
      <c r="C958" s="118">
        <v>7</v>
      </c>
      <c r="D958" s="118">
        <v>5</v>
      </c>
      <c r="E958" s="118">
        <v>1</v>
      </c>
      <c r="F958" s="118">
        <v>1</v>
      </c>
      <c r="G958" s="118">
        <v>1</v>
      </c>
      <c r="H958" s="118">
        <v>1</v>
      </c>
      <c r="I958" s="118" t="s">
        <v>1768</v>
      </c>
    </row>
    <row r="959" spans="1:9" x14ac:dyDescent="0.25">
      <c r="A959" s="118">
        <v>955</v>
      </c>
      <c r="B959" s="118">
        <v>3</v>
      </c>
      <c r="C959" s="118">
        <v>5</v>
      </c>
      <c r="D959" s="118">
        <v>3</v>
      </c>
      <c r="E959" s="118">
        <v>1</v>
      </c>
      <c r="F959" s="118">
        <v>9</v>
      </c>
      <c r="G959" s="118">
        <v>3</v>
      </c>
      <c r="H959" s="118">
        <v>3</v>
      </c>
      <c r="I959" s="118" t="s">
        <v>1769</v>
      </c>
    </row>
    <row r="960" spans="1:9" x14ac:dyDescent="0.25">
      <c r="A960" s="118">
        <v>956</v>
      </c>
      <c r="B960" s="118">
        <v>4</v>
      </c>
      <c r="C960" s="118">
        <v>5</v>
      </c>
      <c r="D960" s="118">
        <v>1</v>
      </c>
      <c r="E960" s="118">
        <v>15</v>
      </c>
      <c r="F960" s="118">
        <v>15</v>
      </c>
      <c r="G960" s="118">
        <v>3</v>
      </c>
      <c r="H960" s="118">
        <v>2</v>
      </c>
      <c r="I960" s="118" t="s">
        <v>1770</v>
      </c>
    </row>
    <row r="961" spans="1:9" x14ac:dyDescent="0.25">
      <c r="A961" s="118">
        <v>957</v>
      </c>
      <c r="B961" s="118">
        <v>2</v>
      </c>
      <c r="C961" s="118">
        <v>6</v>
      </c>
      <c r="D961" s="118">
        <v>2</v>
      </c>
      <c r="E961" s="118">
        <v>7</v>
      </c>
      <c r="F961" s="118">
        <v>8</v>
      </c>
      <c r="G961" s="118">
        <v>3</v>
      </c>
      <c r="H961" s="118">
        <v>3</v>
      </c>
      <c r="I961" s="118" t="s">
        <v>1771</v>
      </c>
    </row>
    <row r="962" spans="1:9" x14ac:dyDescent="0.25">
      <c r="A962" s="118">
        <v>958</v>
      </c>
      <c r="B962" s="118">
        <v>2</v>
      </c>
      <c r="C962" s="118">
        <v>4</v>
      </c>
      <c r="D962" s="118">
        <v>1</v>
      </c>
      <c r="E962" s="118">
        <v>17</v>
      </c>
      <c r="F962" s="118">
        <v>13</v>
      </c>
      <c r="G962" s="118">
        <v>3</v>
      </c>
      <c r="H962" s="118">
        <v>2</v>
      </c>
      <c r="I962" s="118" t="s">
        <v>1772</v>
      </c>
    </row>
    <row r="963" spans="1:9" x14ac:dyDescent="0.25">
      <c r="A963" s="118">
        <v>959</v>
      </c>
      <c r="B963" s="118">
        <v>2</v>
      </c>
      <c r="C963" s="118">
        <v>7</v>
      </c>
      <c r="D963" s="118">
        <v>5</v>
      </c>
      <c r="E963" s="118">
        <v>10</v>
      </c>
      <c r="F963" s="118">
        <v>2</v>
      </c>
      <c r="G963" s="118">
        <v>2</v>
      </c>
      <c r="H963" s="118">
        <v>3</v>
      </c>
      <c r="I963" s="118" t="s">
        <v>1773</v>
      </c>
    </row>
    <row r="964" spans="1:9" x14ac:dyDescent="0.25">
      <c r="A964" s="118">
        <v>960</v>
      </c>
      <c r="B964" s="118">
        <v>1</v>
      </c>
      <c r="C964" s="118">
        <v>8</v>
      </c>
      <c r="D964" s="118">
        <v>5</v>
      </c>
      <c r="E964" s="118">
        <v>11</v>
      </c>
      <c r="F964" s="118">
        <v>13</v>
      </c>
      <c r="G964" s="118">
        <v>1</v>
      </c>
      <c r="H964" s="118">
        <v>1</v>
      </c>
      <c r="I964" s="118" t="s">
        <v>1774</v>
      </c>
    </row>
    <row r="965" spans="1:9" x14ac:dyDescent="0.25">
      <c r="A965" s="118">
        <v>961</v>
      </c>
      <c r="B965" s="118">
        <v>1</v>
      </c>
      <c r="C965" s="118">
        <v>2</v>
      </c>
      <c r="D965" s="118">
        <v>5</v>
      </c>
      <c r="E965" s="118">
        <v>14</v>
      </c>
      <c r="F965" s="118">
        <v>15</v>
      </c>
      <c r="G965" s="118">
        <v>1</v>
      </c>
      <c r="H965" s="118">
        <v>1</v>
      </c>
      <c r="I965" s="118" t="s">
        <v>1775</v>
      </c>
    </row>
    <row r="966" spans="1:9" x14ac:dyDescent="0.25">
      <c r="A966" s="118">
        <v>962</v>
      </c>
      <c r="B966" s="118">
        <v>4</v>
      </c>
      <c r="C966" s="118">
        <v>1</v>
      </c>
      <c r="D966" s="118">
        <v>3</v>
      </c>
      <c r="E966" s="118">
        <v>13</v>
      </c>
      <c r="F966" s="118">
        <v>12</v>
      </c>
      <c r="G966" s="118">
        <v>1</v>
      </c>
      <c r="H966" s="118">
        <v>4</v>
      </c>
      <c r="I966" s="118" t="s">
        <v>1776</v>
      </c>
    </row>
    <row r="967" spans="1:9" x14ac:dyDescent="0.25">
      <c r="A967" s="118">
        <v>963</v>
      </c>
      <c r="B967" s="118">
        <v>2</v>
      </c>
      <c r="C967" s="118">
        <v>5</v>
      </c>
      <c r="D967" s="118">
        <v>3</v>
      </c>
      <c r="E967" s="118">
        <v>6</v>
      </c>
      <c r="F967" s="118">
        <v>5</v>
      </c>
      <c r="G967" s="118">
        <v>4</v>
      </c>
      <c r="H967" s="118">
        <v>4</v>
      </c>
      <c r="I967" s="118" t="s">
        <v>1777</v>
      </c>
    </row>
    <row r="968" spans="1:9" x14ac:dyDescent="0.25">
      <c r="A968" s="118">
        <v>964</v>
      </c>
      <c r="B968" s="118">
        <v>3</v>
      </c>
      <c r="C968" s="118">
        <v>8</v>
      </c>
      <c r="D968" s="118">
        <v>1</v>
      </c>
      <c r="E968" s="118">
        <v>9</v>
      </c>
      <c r="F968" s="118">
        <v>12</v>
      </c>
      <c r="G968" s="118">
        <v>3</v>
      </c>
      <c r="H968" s="118">
        <v>1</v>
      </c>
      <c r="I968" s="118" t="s">
        <v>1778</v>
      </c>
    </row>
    <row r="969" spans="1:9" x14ac:dyDescent="0.25">
      <c r="A969" s="118">
        <v>965</v>
      </c>
      <c r="B969" s="118">
        <v>1</v>
      </c>
      <c r="C969" s="118">
        <v>6</v>
      </c>
      <c r="D969" s="118">
        <v>4</v>
      </c>
      <c r="E969" s="118">
        <v>10</v>
      </c>
      <c r="F969" s="118">
        <v>3</v>
      </c>
      <c r="G969" s="118">
        <v>1</v>
      </c>
      <c r="H969" s="118">
        <v>3</v>
      </c>
      <c r="I969" s="118" t="s">
        <v>1779</v>
      </c>
    </row>
    <row r="970" spans="1:9" x14ac:dyDescent="0.25">
      <c r="A970" s="118">
        <v>966</v>
      </c>
      <c r="B970" s="118">
        <v>4</v>
      </c>
      <c r="C970" s="118">
        <v>6</v>
      </c>
      <c r="D970" s="118">
        <v>1</v>
      </c>
      <c r="E970" s="118">
        <v>2</v>
      </c>
      <c r="F970" s="118">
        <v>16</v>
      </c>
      <c r="G970" s="118">
        <v>2</v>
      </c>
      <c r="H970" s="118">
        <v>3</v>
      </c>
      <c r="I970" s="118" t="s">
        <v>1780</v>
      </c>
    </row>
    <row r="971" spans="1:9" x14ac:dyDescent="0.25">
      <c r="A971" s="118">
        <v>967</v>
      </c>
      <c r="B971" s="118">
        <v>1</v>
      </c>
      <c r="C971" s="118">
        <v>4</v>
      </c>
      <c r="D971" s="118">
        <v>5</v>
      </c>
      <c r="E971" s="118">
        <v>6</v>
      </c>
      <c r="F971" s="118">
        <v>5</v>
      </c>
      <c r="G971" s="118">
        <v>1</v>
      </c>
      <c r="H971" s="118">
        <v>4</v>
      </c>
      <c r="I971" s="118" t="s">
        <v>1781</v>
      </c>
    </row>
    <row r="972" spans="1:9" x14ac:dyDescent="0.25">
      <c r="A972" s="118">
        <v>968</v>
      </c>
      <c r="B972" s="118">
        <v>3</v>
      </c>
      <c r="C972" s="118">
        <v>3</v>
      </c>
      <c r="D972" s="118">
        <v>3</v>
      </c>
      <c r="E972" s="118">
        <v>5</v>
      </c>
      <c r="F972" s="118">
        <v>1</v>
      </c>
      <c r="G972" s="118">
        <v>1</v>
      </c>
      <c r="H972" s="118">
        <v>2</v>
      </c>
      <c r="I972" s="118" t="s">
        <v>1782</v>
      </c>
    </row>
    <row r="973" spans="1:9" x14ac:dyDescent="0.25">
      <c r="A973" s="118">
        <v>969</v>
      </c>
      <c r="B973" s="118">
        <v>4</v>
      </c>
      <c r="C973" s="118">
        <v>3</v>
      </c>
      <c r="D973" s="118">
        <v>3</v>
      </c>
      <c r="E973" s="118">
        <v>13</v>
      </c>
      <c r="F973" s="118">
        <v>17</v>
      </c>
      <c r="G973" s="118">
        <v>1</v>
      </c>
      <c r="H973" s="118">
        <v>1</v>
      </c>
      <c r="I973" s="118" t="s">
        <v>1783</v>
      </c>
    </row>
    <row r="974" spans="1:9" x14ac:dyDescent="0.25">
      <c r="A974" s="118">
        <v>970</v>
      </c>
      <c r="B974" s="118">
        <v>3</v>
      </c>
      <c r="C974" s="118">
        <v>2</v>
      </c>
      <c r="D974" s="118">
        <v>3</v>
      </c>
      <c r="E974" s="118">
        <v>3</v>
      </c>
      <c r="F974" s="118">
        <v>12</v>
      </c>
      <c r="G974" s="118">
        <v>3</v>
      </c>
      <c r="H974" s="118">
        <v>4</v>
      </c>
      <c r="I974" s="118" t="s">
        <v>1784</v>
      </c>
    </row>
    <row r="975" spans="1:9" x14ac:dyDescent="0.25">
      <c r="A975" s="118">
        <v>971</v>
      </c>
      <c r="B975" s="118">
        <v>3</v>
      </c>
      <c r="C975" s="118">
        <v>7</v>
      </c>
      <c r="D975" s="118">
        <v>2</v>
      </c>
      <c r="E975" s="118">
        <v>19</v>
      </c>
      <c r="F975" s="118">
        <v>1</v>
      </c>
      <c r="G975" s="118">
        <v>4</v>
      </c>
      <c r="H975" s="118">
        <v>4</v>
      </c>
      <c r="I975" s="118" t="s">
        <v>1785</v>
      </c>
    </row>
    <row r="976" spans="1:9" x14ac:dyDescent="0.25">
      <c r="A976" s="118">
        <v>972</v>
      </c>
      <c r="B976" s="118">
        <v>1</v>
      </c>
      <c r="C976" s="118">
        <v>5</v>
      </c>
      <c r="D976" s="118">
        <v>2</v>
      </c>
      <c r="E976" s="118">
        <v>19</v>
      </c>
      <c r="F976" s="118">
        <v>14</v>
      </c>
      <c r="G976" s="118">
        <v>3</v>
      </c>
      <c r="H976" s="118">
        <v>3</v>
      </c>
      <c r="I976" s="118" t="s">
        <v>1786</v>
      </c>
    </row>
    <row r="977" spans="1:9" x14ac:dyDescent="0.25">
      <c r="A977" s="118">
        <v>973</v>
      </c>
      <c r="B977" s="118">
        <v>4</v>
      </c>
      <c r="C977" s="118">
        <v>3</v>
      </c>
      <c r="D977" s="118">
        <v>5</v>
      </c>
      <c r="E977" s="118">
        <v>4</v>
      </c>
      <c r="F977" s="118">
        <v>17</v>
      </c>
      <c r="G977" s="118">
        <v>4</v>
      </c>
      <c r="H977" s="118">
        <v>4</v>
      </c>
      <c r="I977" s="118" t="s">
        <v>1787</v>
      </c>
    </row>
    <row r="978" spans="1:9" x14ac:dyDescent="0.25">
      <c r="A978" s="118">
        <v>974</v>
      </c>
      <c r="B978" s="118">
        <v>4</v>
      </c>
      <c r="C978" s="118">
        <v>1</v>
      </c>
      <c r="D978" s="118">
        <v>4</v>
      </c>
      <c r="E978" s="118">
        <v>9</v>
      </c>
      <c r="F978" s="118">
        <v>4</v>
      </c>
      <c r="G978" s="118">
        <v>3</v>
      </c>
      <c r="H978" s="118">
        <v>1</v>
      </c>
      <c r="I978" s="118" t="s">
        <v>1788</v>
      </c>
    </row>
    <row r="979" spans="1:9" x14ac:dyDescent="0.25">
      <c r="A979" s="118">
        <v>975</v>
      </c>
      <c r="B979" s="118">
        <v>3</v>
      </c>
      <c r="C979" s="118">
        <v>3</v>
      </c>
      <c r="D979" s="118">
        <v>5</v>
      </c>
      <c r="E979" s="118">
        <v>3</v>
      </c>
      <c r="F979" s="118">
        <v>2</v>
      </c>
      <c r="G979" s="118">
        <v>2</v>
      </c>
      <c r="H979" s="118">
        <v>3</v>
      </c>
      <c r="I979" s="118" t="s">
        <v>1789</v>
      </c>
    </row>
    <row r="980" spans="1:9" x14ac:dyDescent="0.25">
      <c r="A980" s="118">
        <v>976</v>
      </c>
      <c r="B980" s="118">
        <v>1</v>
      </c>
      <c r="C980" s="118">
        <v>4</v>
      </c>
      <c r="D980" s="118">
        <v>1</v>
      </c>
      <c r="E980" s="118">
        <v>7</v>
      </c>
      <c r="F980" s="118">
        <v>10</v>
      </c>
      <c r="G980" s="118">
        <v>3</v>
      </c>
      <c r="H980" s="118">
        <v>4</v>
      </c>
      <c r="I980" s="118" t="s">
        <v>1790</v>
      </c>
    </row>
    <row r="981" spans="1:9" x14ac:dyDescent="0.25">
      <c r="A981" s="118">
        <v>977</v>
      </c>
      <c r="B981" s="118">
        <v>1</v>
      </c>
      <c r="C981" s="118">
        <v>8</v>
      </c>
      <c r="D981" s="118">
        <v>4</v>
      </c>
      <c r="E981" s="118">
        <v>4</v>
      </c>
      <c r="F981" s="118">
        <v>1</v>
      </c>
      <c r="G981" s="118">
        <v>3</v>
      </c>
      <c r="H981" s="118">
        <v>2</v>
      </c>
      <c r="I981" s="118" t="s">
        <v>1791</v>
      </c>
    </row>
    <row r="982" spans="1:9" x14ac:dyDescent="0.25">
      <c r="A982" s="118">
        <v>978</v>
      </c>
      <c r="B982" s="118">
        <v>2</v>
      </c>
      <c r="C982" s="118">
        <v>4</v>
      </c>
      <c r="D982" s="118">
        <v>3</v>
      </c>
      <c r="E982" s="118">
        <v>18</v>
      </c>
      <c r="F982" s="118">
        <v>6</v>
      </c>
      <c r="G982" s="118">
        <v>3</v>
      </c>
      <c r="H982" s="118">
        <v>2</v>
      </c>
      <c r="I982" s="118" t="s">
        <v>1792</v>
      </c>
    </row>
    <row r="983" spans="1:9" x14ac:dyDescent="0.25">
      <c r="A983" s="118">
        <v>979</v>
      </c>
      <c r="B983" s="118">
        <v>3</v>
      </c>
      <c r="C983" s="118">
        <v>8</v>
      </c>
      <c r="D983" s="118">
        <v>4</v>
      </c>
      <c r="E983" s="118">
        <v>3</v>
      </c>
      <c r="F983" s="118">
        <v>1</v>
      </c>
      <c r="G983" s="118">
        <v>3</v>
      </c>
      <c r="H983" s="118">
        <v>4</v>
      </c>
      <c r="I983" s="118" t="s">
        <v>1793</v>
      </c>
    </row>
    <row r="984" spans="1:9" x14ac:dyDescent="0.25">
      <c r="A984" s="118">
        <v>980</v>
      </c>
      <c r="B984" s="118">
        <v>3</v>
      </c>
      <c r="C984" s="118">
        <v>4</v>
      </c>
      <c r="D984" s="118">
        <v>3</v>
      </c>
      <c r="E984" s="118">
        <v>7</v>
      </c>
      <c r="F984" s="118">
        <v>12</v>
      </c>
      <c r="G984" s="118">
        <v>1</v>
      </c>
      <c r="H984" s="118">
        <v>4</v>
      </c>
      <c r="I984" s="118" t="s">
        <v>1794</v>
      </c>
    </row>
    <row r="985" spans="1:9" x14ac:dyDescent="0.25">
      <c r="A985" s="118">
        <v>981</v>
      </c>
      <c r="B985" s="118">
        <v>1</v>
      </c>
      <c r="C985" s="118">
        <v>5</v>
      </c>
      <c r="D985" s="118">
        <v>3</v>
      </c>
      <c r="E985" s="118">
        <v>14</v>
      </c>
      <c r="F985" s="118">
        <v>17</v>
      </c>
      <c r="G985" s="118">
        <v>2</v>
      </c>
      <c r="H985" s="118">
        <v>3</v>
      </c>
      <c r="I985" s="118" t="s">
        <v>1795</v>
      </c>
    </row>
    <row r="986" spans="1:9" x14ac:dyDescent="0.25">
      <c r="A986" s="118">
        <v>982</v>
      </c>
      <c r="B986" s="118">
        <v>2</v>
      </c>
      <c r="C986" s="118">
        <v>4</v>
      </c>
      <c r="D986" s="118">
        <v>2</v>
      </c>
      <c r="E986" s="118">
        <v>3</v>
      </c>
      <c r="F986" s="118">
        <v>18</v>
      </c>
      <c r="G986" s="118">
        <v>1</v>
      </c>
      <c r="H986" s="118">
        <v>3</v>
      </c>
      <c r="I986" s="118" t="s">
        <v>1796</v>
      </c>
    </row>
    <row r="987" spans="1:9" x14ac:dyDescent="0.25">
      <c r="A987" s="118">
        <v>983</v>
      </c>
      <c r="B987" s="118">
        <v>2</v>
      </c>
      <c r="C987" s="118">
        <v>1</v>
      </c>
      <c r="D987" s="118">
        <v>1</v>
      </c>
      <c r="E987" s="118">
        <v>12</v>
      </c>
      <c r="F987" s="118">
        <v>19</v>
      </c>
      <c r="G987" s="118">
        <v>1</v>
      </c>
      <c r="H987" s="118">
        <v>2</v>
      </c>
      <c r="I987" s="118" t="s">
        <v>1797</v>
      </c>
    </row>
    <row r="988" spans="1:9" x14ac:dyDescent="0.25">
      <c r="A988" s="118">
        <v>984</v>
      </c>
      <c r="B988" s="118">
        <v>2</v>
      </c>
      <c r="C988" s="118">
        <v>7</v>
      </c>
      <c r="D988" s="118">
        <v>5</v>
      </c>
      <c r="E988" s="118">
        <v>9</v>
      </c>
      <c r="F988" s="118">
        <v>13</v>
      </c>
      <c r="G988" s="118">
        <v>2</v>
      </c>
      <c r="H988" s="118">
        <v>3</v>
      </c>
      <c r="I988" s="118" t="s">
        <v>1798</v>
      </c>
    </row>
    <row r="989" spans="1:9" x14ac:dyDescent="0.25">
      <c r="A989" s="118">
        <v>985</v>
      </c>
      <c r="B989" s="118">
        <v>2</v>
      </c>
      <c r="C989" s="118">
        <v>7</v>
      </c>
      <c r="D989" s="118">
        <v>4</v>
      </c>
      <c r="E989" s="118">
        <v>5</v>
      </c>
      <c r="F989" s="118">
        <v>8</v>
      </c>
      <c r="G989" s="118">
        <v>2</v>
      </c>
      <c r="H989" s="118">
        <v>4</v>
      </c>
      <c r="I989" s="118" t="s">
        <v>1799</v>
      </c>
    </row>
    <row r="990" spans="1:9" x14ac:dyDescent="0.25">
      <c r="A990" s="118">
        <v>986</v>
      </c>
      <c r="B990" s="118">
        <v>4</v>
      </c>
      <c r="C990" s="118">
        <v>7</v>
      </c>
      <c r="D990" s="118">
        <v>4</v>
      </c>
      <c r="E990" s="118">
        <v>14</v>
      </c>
      <c r="F990" s="118">
        <v>4</v>
      </c>
      <c r="G990" s="118">
        <v>1</v>
      </c>
      <c r="H990" s="118">
        <v>4</v>
      </c>
      <c r="I990" s="118" t="s">
        <v>1800</v>
      </c>
    </row>
    <row r="991" spans="1:9" x14ac:dyDescent="0.25">
      <c r="A991" s="118">
        <v>987</v>
      </c>
      <c r="B991" s="118">
        <v>1</v>
      </c>
      <c r="C991" s="118">
        <v>5</v>
      </c>
      <c r="D991" s="118">
        <v>3</v>
      </c>
      <c r="E991" s="118">
        <v>18</v>
      </c>
      <c r="F991" s="118">
        <v>5</v>
      </c>
      <c r="G991" s="118">
        <v>2</v>
      </c>
      <c r="H991" s="118">
        <v>1</v>
      </c>
      <c r="I991" s="118" t="s">
        <v>1801</v>
      </c>
    </row>
    <row r="992" spans="1:9" x14ac:dyDescent="0.25">
      <c r="A992" s="118">
        <v>988</v>
      </c>
      <c r="B992" s="118">
        <v>2</v>
      </c>
      <c r="C992" s="118">
        <v>4</v>
      </c>
      <c r="D992" s="118">
        <v>5</v>
      </c>
      <c r="E992" s="118">
        <v>18</v>
      </c>
      <c r="F992" s="118">
        <v>3</v>
      </c>
      <c r="G992" s="118">
        <v>4</v>
      </c>
      <c r="H992" s="118">
        <v>1</v>
      </c>
      <c r="I992" s="118" t="s">
        <v>1802</v>
      </c>
    </row>
    <row r="993" spans="1:9" x14ac:dyDescent="0.25">
      <c r="A993" s="118">
        <v>989</v>
      </c>
      <c r="B993" s="118">
        <v>2</v>
      </c>
      <c r="C993" s="118">
        <v>2</v>
      </c>
      <c r="D993" s="118">
        <v>5</v>
      </c>
      <c r="E993" s="118">
        <v>5</v>
      </c>
      <c r="F993" s="118">
        <v>6</v>
      </c>
      <c r="G993" s="118">
        <v>3</v>
      </c>
      <c r="H993" s="118">
        <v>4</v>
      </c>
      <c r="I993" s="118" t="s">
        <v>1803</v>
      </c>
    </row>
    <row r="994" spans="1:9" x14ac:dyDescent="0.25">
      <c r="A994" s="118">
        <v>990</v>
      </c>
      <c r="B994" s="118">
        <v>4</v>
      </c>
      <c r="C994" s="118">
        <v>5</v>
      </c>
      <c r="D994" s="118">
        <v>5</v>
      </c>
      <c r="E994" s="118">
        <v>2</v>
      </c>
      <c r="F994" s="118">
        <v>5</v>
      </c>
      <c r="G994" s="118">
        <v>2</v>
      </c>
      <c r="H994" s="118">
        <v>3</v>
      </c>
      <c r="I994" s="118" t="s">
        <v>1804</v>
      </c>
    </row>
    <row r="995" spans="1:9" x14ac:dyDescent="0.25">
      <c r="A995" s="118">
        <v>991</v>
      </c>
      <c r="B995" s="118">
        <v>4</v>
      </c>
      <c r="C995" s="118">
        <v>3</v>
      </c>
      <c r="D995" s="118">
        <v>1</v>
      </c>
      <c r="E995" s="118">
        <v>4</v>
      </c>
      <c r="F995" s="118">
        <v>13</v>
      </c>
      <c r="G995" s="118">
        <v>3</v>
      </c>
      <c r="H995" s="118">
        <v>4</v>
      </c>
      <c r="I995" s="118" t="s">
        <v>1805</v>
      </c>
    </row>
    <row r="996" spans="1:9" x14ac:dyDescent="0.25">
      <c r="A996" s="118">
        <v>992</v>
      </c>
      <c r="B996" s="118">
        <v>2</v>
      </c>
      <c r="C996" s="118">
        <v>5</v>
      </c>
      <c r="D996" s="118">
        <v>2</v>
      </c>
      <c r="E996" s="118">
        <v>16</v>
      </c>
      <c r="F996" s="118">
        <v>10</v>
      </c>
      <c r="G996" s="118">
        <v>4</v>
      </c>
      <c r="H996" s="118">
        <v>1</v>
      </c>
      <c r="I996" s="118" t="s">
        <v>1806</v>
      </c>
    </row>
    <row r="997" spans="1:9" x14ac:dyDescent="0.25">
      <c r="A997" s="118">
        <v>993</v>
      </c>
      <c r="B997" s="118">
        <v>1</v>
      </c>
      <c r="C997" s="118">
        <v>4</v>
      </c>
      <c r="D997" s="118">
        <v>2</v>
      </c>
      <c r="E997" s="118">
        <v>12</v>
      </c>
      <c r="F997" s="118">
        <v>14</v>
      </c>
      <c r="G997" s="118">
        <v>2</v>
      </c>
      <c r="H997" s="118">
        <v>1</v>
      </c>
      <c r="I997" s="118" t="s">
        <v>1807</v>
      </c>
    </row>
    <row r="998" spans="1:9" x14ac:dyDescent="0.25">
      <c r="A998" s="118">
        <v>994</v>
      </c>
      <c r="B998" s="118">
        <v>3</v>
      </c>
      <c r="C998" s="118">
        <v>7</v>
      </c>
      <c r="D998" s="118">
        <v>1</v>
      </c>
      <c r="E998" s="118">
        <v>11</v>
      </c>
      <c r="F998" s="118">
        <v>4</v>
      </c>
      <c r="G998" s="118">
        <v>2</v>
      </c>
      <c r="H998" s="118">
        <v>4</v>
      </c>
      <c r="I998" s="118" t="s">
        <v>1808</v>
      </c>
    </row>
    <row r="999" spans="1:9" x14ac:dyDescent="0.25">
      <c r="A999" s="118">
        <v>995</v>
      </c>
      <c r="B999" s="118">
        <v>2</v>
      </c>
      <c r="C999" s="118">
        <v>5</v>
      </c>
      <c r="D999" s="118">
        <v>5</v>
      </c>
      <c r="E999" s="118">
        <v>19</v>
      </c>
      <c r="F999" s="118">
        <v>15</v>
      </c>
      <c r="G999" s="118">
        <v>3</v>
      </c>
      <c r="H999" s="118">
        <v>2</v>
      </c>
      <c r="I999" s="118" t="s">
        <v>1809</v>
      </c>
    </row>
    <row r="1000" spans="1:9" x14ac:dyDescent="0.25">
      <c r="A1000" s="118">
        <v>996</v>
      </c>
      <c r="B1000" s="118">
        <v>3</v>
      </c>
      <c r="C1000" s="118">
        <v>3</v>
      </c>
      <c r="D1000" s="118">
        <v>3</v>
      </c>
      <c r="E1000" s="118">
        <v>15</v>
      </c>
      <c r="F1000" s="118">
        <v>11</v>
      </c>
      <c r="G1000" s="118">
        <v>4</v>
      </c>
      <c r="H1000" s="118">
        <v>2</v>
      </c>
      <c r="I1000" s="118" t="s">
        <v>1810</v>
      </c>
    </row>
    <row r="1001" spans="1:9" x14ac:dyDescent="0.25">
      <c r="A1001" s="118">
        <v>997</v>
      </c>
      <c r="B1001" s="118">
        <v>3</v>
      </c>
      <c r="C1001" s="118">
        <v>8</v>
      </c>
      <c r="D1001" s="118">
        <v>3</v>
      </c>
      <c r="E1001" s="118">
        <v>12</v>
      </c>
      <c r="F1001" s="118">
        <v>19</v>
      </c>
      <c r="G1001" s="118">
        <v>1</v>
      </c>
      <c r="H1001" s="118">
        <v>1</v>
      </c>
      <c r="I1001" s="118" t="s">
        <v>1811</v>
      </c>
    </row>
    <row r="1002" spans="1:9" x14ac:dyDescent="0.25">
      <c r="A1002" s="118">
        <v>998</v>
      </c>
      <c r="B1002" s="118">
        <v>1</v>
      </c>
      <c r="C1002" s="118">
        <v>5</v>
      </c>
      <c r="D1002" s="118">
        <v>5</v>
      </c>
      <c r="E1002" s="118">
        <v>5</v>
      </c>
      <c r="F1002" s="118">
        <v>5</v>
      </c>
      <c r="G1002" s="118">
        <v>1</v>
      </c>
      <c r="H1002" s="118">
        <v>1</v>
      </c>
      <c r="I1002" s="118" t="s">
        <v>1812</v>
      </c>
    </row>
    <row r="1003" spans="1:9" x14ac:dyDescent="0.25">
      <c r="A1003" s="118">
        <v>999</v>
      </c>
      <c r="B1003" s="118">
        <v>1</v>
      </c>
      <c r="C1003" s="118">
        <v>4</v>
      </c>
      <c r="D1003" s="118">
        <v>5</v>
      </c>
      <c r="E1003" s="118">
        <v>14</v>
      </c>
      <c r="F1003" s="118">
        <v>6</v>
      </c>
      <c r="G1003" s="118">
        <v>1</v>
      </c>
      <c r="H1003" s="118">
        <v>1</v>
      </c>
      <c r="I1003" s="118" t="s">
        <v>1813</v>
      </c>
    </row>
    <row r="1004" spans="1:9" x14ac:dyDescent="0.25">
      <c r="A1004" s="118">
        <v>1000</v>
      </c>
      <c r="B1004" s="118">
        <v>1</v>
      </c>
      <c r="C1004" s="118">
        <v>3</v>
      </c>
      <c r="D1004" s="118">
        <v>5</v>
      </c>
      <c r="E1004" s="118">
        <v>14</v>
      </c>
      <c r="F1004" s="118">
        <v>14</v>
      </c>
      <c r="G1004" s="118">
        <v>2</v>
      </c>
      <c r="H1004" s="118">
        <v>3</v>
      </c>
      <c r="I1004" s="118" t="s">
        <v>1814</v>
      </c>
    </row>
  </sheetData>
  <phoneticPr fontId="24" type="noConversion"/>
  <dataValidations count="3">
    <dataValidation type="list" allowBlank="1" showInputMessage="1" showErrorMessage="1" sqref="V5:W504" xr:uid="{A73271A4-B92C-41CE-B588-7C035A30BD1F}">
      <formula1>"Yes,No"</formula1>
    </dataValidation>
    <dataValidation type="list" allowBlank="1" showInputMessage="1" showErrorMessage="1" sqref="AK5:AM504" xr:uid="{93845EA7-EC9A-4306-9729-757A892F1DC1}">
      <formula1>"Yes, None"</formula1>
    </dataValidation>
    <dataValidation type="list" allowBlank="1" showInputMessage="1" showErrorMessage="1" sqref="AI5:AJ504" xr:uid="{D4D5F2DE-691A-4F30-8BA4-6A179600BB7A}">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CB93B2AC-F259-4E8F-8B6E-1CA70FEB4936}">
          <x14:formula1>
            <xm:f>Water_Heater_Type!$A$3:$A$5</xm:f>
          </x14:formula1>
          <xm:sqref>AE5:AE504</xm:sqref>
        </x14:dataValidation>
        <x14:dataValidation type="list" allowBlank="1" showInputMessage="1" showErrorMessage="1" xr:uid="{8F870675-230F-41F0-BDB0-7B2614BE3CE6}">
          <x14:formula1>
            <xm:f>Schedules_8760!$H$1:$P$1</xm:f>
          </x14:formula1>
          <xm:sqref>AF5:AF504 Y5:Z504</xm:sqref>
        </x14:dataValidation>
        <x14:dataValidation type="list" allowBlank="1" showInputMessage="1" showErrorMessage="1" xr:uid="{EDA199AE-3EFC-4837-83CE-A66820C87C94}">
          <x14:formula1>
            <xm:f>Timesteps_Per_Hr!$A$1:$A$12</xm:f>
          </x14:formula1>
          <xm:sqref>L5:L504</xm:sqref>
        </x14:dataValidation>
        <x14:dataValidation type="list" allowBlank="1" showInputMessage="1" showErrorMessage="1" xr:uid="{E63333E9-1238-4A88-8BE0-535FA8B6E541}">
          <x14:formula1>
            <xm:f>HVAC_Type!$A$3:$A$7</xm:f>
          </x14:formula1>
          <xm:sqref>X5:Z504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FA6B1-907E-40A7-B9CE-8571F4779781}">
  <dimension ref="A1:I1001"/>
  <sheetViews>
    <sheetView workbookViewId="0">
      <selection activeCell="N23" sqref="N23"/>
    </sheetView>
  </sheetViews>
  <sheetFormatPr defaultRowHeight="15" x14ac:dyDescent="0.25"/>
  <cols>
    <col min="1" max="1" width="9.140625" style="16"/>
    <col min="9" max="9" width="14.42578125" bestFit="1" customWidth="1"/>
  </cols>
  <sheetData>
    <row r="1" spans="2:9" s="16" customFormat="1" x14ac:dyDescent="0.25">
      <c r="B1" s="16" t="s">
        <v>1815</v>
      </c>
      <c r="C1" s="16" t="s">
        <v>1816</v>
      </c>
      <c r="D1" s="16" t="s">
        <v>1817</v>
      </c>
      <c r="E1" s="16" t="s">
        <v>1818</v>
      </c>
      <c r="F1" s="16" t="s">
        <v>1819</v>
      </c>
      <c r="G1" s="16" t="s">
        <v>1820</v>
      </c>
      <c r="H1" s="16" t="s">
        <v>1821</v>
      </c>
      <c r="I1" s="16" t="s">
        <v>1822</v>
      </c>
    </row>
    <row r="2" spans="2:9" x14ac:dyDescent="0.25">
      <c r="B2">
        <v>3</v>
      </c>
      <c r="C2">
        <v>3</v>
      </c>
      <c r="D2">
        <v>2</v>
      </c>
      <c r="E2">
        <v>8</v>
      </c>
      <c r="F2">
        <v>5</v>
      </c>
      <c r="G2">
        <v>3</v>
      </c>
      <c r="H2">
        <v>4</v>
      </c>
      <c r="I2" t="s">
        <v>815</v>
      </c>
    </row>
    <row r="3" spans="2:9" x14ac:dyDescent="0.25">
      <c r="B3">
        <v>2</v>
      </c>
      <c r="C3">
        <v>2</v>
      </c>
      <c r="D3">
        <v>1</v>
      </c>
      <c r="E3">
        <v>17</v>
      </c>
      <c r="F3">
        <v>16</v>
      </c>
      <c r="G3">
        <v>1</v>
      </c>
      <c r="H3">
        <v>2</v>
      </c>
      <c r="I3" t="s">
        <v>816</v>
      </c>
    </row>
    <row r="4" spans="2:9" x14ac:dyDescent="0.25">
      <c r="B4">
        <v>3</v>
      </c>
      <c r="C4">
        <v>5</v>
      </c>
      <c r="D4">
        <v>5</v>
      </c>
      <c r="E4">
        <v>12</v>
      </c>
      <c r="F4">
        <v>4</v>
      </c>
      <c r="G4">
        <v>1</v>
      </c>
      <c r="H4">
        <v>4</v>
      </c>
      <c r="I4" t="s">
        <v>817</v>
      </c>
    </row>
    <row r="5" spans="2:9" x14ac:dyDescent="0.25">
      <c r="B5">
        <v>4</v>
      </c>
      <c r="C5">
        <v>7</v>
      </c>
      <c r="D5">
        <v>2</v>
      </c>
      <c r="E5">
        <v>16</v>
      </c>
      <c r="F5">
        <v>12</v>
      </c>
      <c r="G5">
        <v>3</v>
      </c>
      <c r="H5">
        <v>2</v>
      </c>
      <c r="I5" t="s">
        <v>818</v>
      </c>
    </row>
    <row r="6" spans="2:9" x14ac:dyDescent="0.25">
      <c r="B6">
        <v>4</v>
      </c>
      <c r="C6">
        <v>7</v>
      </c>
      <c r="D6">
        <v>1</v>
      </c>
      <c r="E6">
        <v>1</v>
      </c>
      <c r="F6">
        <v>15</v>
      </c>
      <c r="G6">
        <v>4</v>
      </c>
      <c r="H6">
        <v>3</v>
      </c>
      <c r="I6" t="s">
        <v>819</v>
      </c>
    </row>
    <row r="7" spans="2:9" x14ac:dyDescent="0.25">
      <c r="B7">
        <v>3</v>
      </c>
      <c r="C7">
        <v>6</v>
      </c>
      <c r="D7">
        <v>3</v>
      </c>
      <c r="E7">
        <v>3</v>
      </c>
      <c r="F7">
        <v>12</v>
      </c>
      <c r="G7">
        <v>1</v>
      </c>
      <c r="H7">
        <v>4</v>
      </c>
      <c r="I7" t="s">
        <v>820</v>
      </c>
    </row>
    <row r="8" spans="2:9" x14ac:dyDescent="0.25">
      <c r="B8">
        <v>3</v>
      </c>
      <c r="C8">
        <v>2</v>
      </c>
      <c r="D8">
        <v>3</v>
      </c>
      <c r="E8">
        <v>17</v>
      </c>
      <c r="F8">
        <v>18</v>
      </c>
      <c r="G8">
        <v>1</v>
      </c>
      <c r="H8">
        <v>4</v>
      </c>
      <c r="I8" t="s">
        <v>821</v>
      </c>
    </row>
    <row r="9" spans="2:9" x14ac:dyDescent="0.25">
      <c r="B9">
        <v>4</v>
      </c>
      <c r="C9">
        <v>4</v>
      </c>
      <c r="D9">
        <v>4</v>
      </c>
      <c r="E9">
        <v>10</v>
      </c>
      <c r="F9">
        <v>3</v>
      </c>
      <c r="G9">
        <v>3</v>
      </c>
      <c r="H9">
        <v>3</v>
      </c>
      <c r="I9" t="s">
        <v>822</v>
      </c>
    </row>
    <row r="10" spans="2:9" x14ac:dyDescent="0.25">
      <c r="B10">
        <v>4</v>
      </c>
      <c r="C10">
        <v>7</v>
      </c>
      <c r="D10">
        <v>3</v>
      </c>
      <c r="E10">
        <v>10</v>
      </c>
      <c r="F10">
        <v>19</v>
      </c>
      <c r="G10">
        <v>2</v>
      </c>
      <c r="H10">
        <v>3</v>
      </c>
      <c r="I10" t="s">
        <v>823</v>
      </c>
    </row>
    <row r="11" spans="2:9" x14ac:dyDescent="0.25">
      <c r="B11">
        <v>3</v>
      </c>
      <c r="C11">
        <v>4</v>
      </c>
      <c r="D11">
        <v>4</v>
      </c>
      <c r="E11">
        <v>14</v>
      </c>
      <c r="F11">
        <v>11</v>
      </c>
      <c r="G11">
        <v>4</v>
      </c>
      <c r="H11">
        <v>1</v>
      </c>
      <c r="I11" t="s">
        <v>824</v>
      </c>
    </row>
    <row r="12" spans="2:9" x14ac:dyDescent="0.25">
      <c r="B12">
        <v>3</v>
      </c>
      <c r="C12">
        <v>5</v>
      </c>
      <c r="D12">
        <v>4</v>
      </c>
      <c r="E12">
        <v>19</v>
      </c>
      <c r="F12">
        <v>13</v>
      </c>
      <c r="G12">
        <v>3</v>
      </c>
      <c r="H12">
        <v>3</v>
      </c>
      <c r="I12" t="s">
        <v>825</v>
      </c>
    </row>
    <row r="13" spans="2:9" x14ac:dyDescent="0.25">
      <c r="B13">
        <v>1</v>
      </c>
      <c r="C13">
        <v>5</v>
      </c>
      <c r="D13">
        <v>1</v>
      </c>
      <c r="E13">
        <v>19</v>
      </c>
      <c r="F13">
        <v>6</v>
      </c>
      <c r="G13">
        <v>4</v>
      </c>
      <c r="H13">
        <v>2</v>
      </c>
      <c r="I13" t="s">
        <v>826</v>
      </c>
    </row>
    <row r="14" spans="2:9" x14ac:dyDescent="0.25">
      <c r="B14">
        <v>4</v>
      </c>
      <c r="C14">
        <v>5</v>
      </c>
      <c r="D14">
        <v>4</v>
      </c>
      <c r="E14">
        <v>9</v>
      </c>
      <c r="F14">
        <v>11</v>
      </c>
      <c r="G14">
        <v>1</v>
      </c>
      <c r="H14">
        <v>2</v>
      </c>
      <c r="I14" t="s">
        <v>827</v>
      </c>
    </row>
    <row r="15" spans="2:9" x14ac:dyDescent="0.25">
      <c r="B15">
        <v>4</v>
      </c>
      <c r="C15">
        <v>1</v>
      </c>
      <c r="D15">
        <v>4</v>
      </c>
      <c r="E15">
        <v>17</v>
      </c>
      <c r="F15">
        <v>16</v>
      </c>
      <c r="G15">
        <v>2</v>
      </c>
      <c r="H15">
        <v>3</v>
      </c>
      <c r="I15" t="s">
        <v>828</v>
      </c>
    </row>
    <row r="16" spans="2:9" x14ac:dyDescent="0.25">
      <c r="B16">
        <v>3</v>
      </c>
      <c r="C16">
        <v>7</v>
      </c>
      <c r="D16">
        <v>4</v>
      </c>
      <c r="E16">
        <v>13</v>
      </c>
      <c r="F16">
        <v>11</v>
      </c>
      <c r="G16">
        <v>3</v>
      </c>
      <c r="H16">
        <v>1</v>
      </c>
      <c r="I16" t="s">
        <v>829</v>
      </c>
    </row>
    <row r="17" spans="2:9" x14ac:dyDescent="0.25">
      <c r="B17">
        <v>4</v>
      </c>
      <c r="C17">
        <v>3</v>
      </c>
      <c r="D17">
        <v>3</v>
      </c>
      <c r="E17">
        <v>6</v>
      </c>
      <c r="F17">
        <v>1</v>
      </c>
      <c r="G17">
        <v>2</v>
      </c>
      <c r="H17">
        <v>3</v>
      </c>
      <c r="I17" t="s">
        <v>830</v>
      </c>
    </row>
    <row r="18" spans="2:9" x14ac:dyDescent="0.25">
      <c r="B18">
        <v>4</v>
      </c>
      <c r="C18">
        <v>8</v>
      </c>
      <c r="D18">
        <v>4</v>
      </c>
      <c r="E18">
        <v>9</v>
      </c>
      <c r="F18">
        <v>4</v>
      </c>
      <c r="G18">
        <v>4</v>
      </c>
      <c r="H18">
        <v>2</v>
      </c>
      <c r="I18" t="s">
        <v>831</v>
      </c>
    </row>
    <row r="19" spans="2:9" x14ac:dyDescent="0.25">
      <c r="B19">
        <v>2</v>
      </c>
      <c r="C19">
        <v>4</v>
      </c>
      <c r="D19">
        <v>2</v>
      </c>
      <c r="E19">
        <v>14</v>
      </c>
      <c r="F19">
        <v>1</v>
      </c>
      <c r="G19">
        <v>1</v>
      </c>
      <c r="H19">
        <v>3</v>
      </c>
      <c r="I19" t="s">
        <v>832</v>
      </c>
    </row>
    <row r="20" spans="2:9" x14ac:dyDescent="0.25">
      <c r="B20">
        <v>4</v>
      </c>
      <c r="C20">
        <v>2</v>
      </c>
      <c r="D20">
        <v>5</v>
      </c>
      <c r="E20">
        <v>8</v>
      </c>
      <c r="F20">
        <v>14</v>
      </c>
      <c r="G20">
        <v>1</v>
      </c>
      <c r="H20">
        <v>2</v>
      </c>
      <c r="I20" t="s">
        <v>833</v>
      </c>
    </row>
    <row r="21" spans="2:9" x14ac:dyDescent="0.25">
      <c r="B21">
        <v>2</v>
      </c>
      <c r="C21">
        <v>2</v>
      </c>
      <c r="D21">
        <v>2</v>
      </c>
      <c r="E21">
        <v>14</v>
      </c>
      <c r="F21">
        <v>5</v>
      </c>
      <c r="G21">
        <v>4</v>
      </c>
      <c r="H21">
        <v>2</v>
      </c>
      <c r="I21" t="s">
        <v>834</v>
      </c>
    </row>
    <row r="22" spans="2:9" x14ac:dyDescent="0.25">
      <c r="B22">
        <v>3</v>
      </c>
      <c r="C22">
        <v>4</v>
      </c>
      <c r="D22">
        <v>1</v>
      </c>
      <c r="E22">
        <v>16</v>
      </c>
      <c r="F22">
        <v>18</v>
      </c>
      <c r="G22">
        <v>1</v>
      </c>
      <c r="H22">
        <v>1</v>
      </c>
      <c r="I22" t="s">
        <v>835</v>
      </c>
    </row>
    <row r="23" spans="2:9" x14ac:dyDescent="0.25">
      <c r="B23">
        <v>1</v>
      </c>
      <c r="C23">
        <v>6</v>
      </c>
      <c r="D23">
        <v>5</v>
      </c>
      <c r="E23">
        <v>19</v>
      </c>
      <c r="F23">
        <v>2</v>
      </c>
      <c r="G23">
        <v>3</v>
      </c>
      <c r="H23">
        <v>1</v>
      </c>
      <c r="I23" t="s">
        <v>836</v>
      </c>
    </row>
    <row r="24" spans="2:9" x14ac:dyDescent="0.25">
      <c r="B24">
        <v>2</v>
      </c>
      <c r="C24">
        <v>4</v>
      </c>
      <c r="D24">
        <v>4</v>
      </c>
      <c r="E24">
        <v>10</v>
      </c>
      <c r="F24">
        <v>2</v>
      </c>
      <c r="G24">
        <v>1</v>
      </c>
      <c r="H24">
        <v>2</v>
      </c>
      <c r="I24" t="s">
        <v>837</v>
      </c>
    </row>
    <row r="25" spans="2:9" x14ac:dyDescent="0.25">
      <c r="B25">
        <v>3</v>
      </c>
      <c r="C25">
        <v>8</v>
      </c>
      <c r="D25">
        <v>2</v>
      </c>
      <c r="E25">
        <v>18</v>
      </c>
      <c r="F25">
        <v>4</v>
      </c>
      <c r="G25">
        <v>4</v>
      </c>
      <c r="H25">
        <v>1</v>
      </c>
      <c r="I25" t="s">
        <v>838</v>
      </c>
    </row>
    <row r="26" spans="2:9" x14ac:dyDescent="0.25">
      <c r="B26">
        <v>4</v>
      </c>
      <c r="C26">
        <v>3</v>
      </c>
      <c r="D26">
        <v>3</v>
      </c>
      <c r="E26">
        <v>3</v>
      </c>
      <c r="F26">
        <v>12</v>
      </c>
      <c r="G26">
        <v>3</v>
      </c>
      <c r="H26">
        <v>1</v>
      </c>
      <c r="I26" t="s">
        <v>839</v>
      </c>
    </row>
    <row r="27" spans="2:9" x14ac:dyDescent="0.25">
      <c r="B27">
        <v>4</v>
      </c>
      <c r="C27">
        <v>6</v>
      </c>
      <c r="D27">
        <v>5</v>
      </c>
      <c r="E27">
        <v>10</v>
      </c>
      <c r="F27">
        <v>20</v>
      </c>
      <c r="G27">
        <v>2</v>
      </c>
      <c r="H27">
        <v>2</v>
      </c>
      <c r="I27" t="s">
        <v>840</v>
      </c>
    </row>
    <row r="28" spans="2:9" x14ac:dyDescent="0.25">
      <c r="B28">
        <v>4</v>
      </c>
      <c r="C28">
        <v>7</v>
      </c>
      <c r="D28">
        <v>2</v>
      </c>
      <c r="E28">
        <v>11</v>
      </c>
      <c r="F28">
        <v>9</v>
      </c>
      <c r="G28">
        <v>2</v>
      </c>
      <c r="H28">
        <v>1</v>
      </c>
      <c r="I28" t="s">
        <v>841</v>
      </c>
    </row>
    <row r="29" spans="2:9" x14ac:dyDescent="0.25">
      <c r="B29">
        <v>2</v>
      </c>
      <c r="C29">
        <v>3</v>
      </c>
      <c r="D29">
        <v>1</v>
      </c>
      <c r="E29">
        <v>12</v>
      </c>
      <c r="F29">
        <v>12</v>
      </c>
      <c r="G29">
        <v>2</v>
      </c>
      <c r="H29">
        <v>4</v>
      </c>
      <c r="I29" t="s">
        <v>842</v>
      </c>
    </row>
    <row r="30" spans="2:9" x14ac:dyDescent="0.25">
      <c r="B30">
        <v>2</v>
      </c>
      <c r="C30">
        <v>5</v>
      </c>
      <c r="D30">
        <v>4</v>
      </c>
      <c r="E30">
        <v>14</v>
      </c>
      <c r="F30">
        <v>14</v>
      </c>
      <c r="G30">
        <v>3</v>
      </c>
      <c r="H30">
        <v>3</v>
      </c>
      <c r="I30" t="s">
        <v>843</v>
      </c>
    </row>
    <row r="31" spans="2:9" x14ac:dyDescent="0.25">
      <c r="B31">
        <v>2</v>
      </c>
      <c r="C31">
        <v>6</v>
      </c>
      <c r="D31">
        <v>5</v>
      </c>
      <c r="E31">
        <v>13</v>
      </c>
      <c r="F31">
        <v>15</v>
      </c>
      <c r="G31">
        <v>4</v>
      </c>
      <c r="H31">
        <v>1</v>
      </c>
      <c r="I31" t="s">
        <v>844</v>
      </c>
    </row>
    <row r="32" spans="2:9" x14ac:dyDescent="0.25">
      <c r="B32">
        <v>1</v>
      </c>
      <c r="C32">
        <v>2</v>
      </c>
      <c r="D32">
        <v>4</v>
      </c>
      <c r="E32">
        <v>2</v>
      </c>
      <c r="F32">
        <v>7</v>
      </c>
      <c r="G32">
        <v>3</v>
      </c>
      <c r="H32">
        <v>3</v>
      </c>
      <c r="I32" t="s">
        <v>845</v>
      </c>
    </row>
    <row r="33" spans="2:9" x14ac:dyDescent="0.25">
      <c r="B33">
        <v>1</v>
      </c>
      <c r="C33">
        <v>8</v>
      </c>
      <c r="D33">
        <v>2</v>
      </c>
      <c r="E33">
        <v>3</v>
      </c>
      <c r="F33">
        <v>12</v>
      </c>
      <c r="G33">
        <v>2</v>
      </c>
      <c r="H33">
        <v>3</v>
      </c>
      <c r="I33" t="s">
        <v>846</v>
      </c>
    </row>
    <row r="34" spans="2:9" x14ac:dyDescent="0.25">
      <c r="B34">
        <v>2</v>
      </c>
      <c r="C34">
        <v>4</v>
      </c>
      <c r="D34">
        <v>5</v>
      </c>
      <c r="E34">
        <v>13</v>
      </c>
      <c r="F34">
        <v>3</v>
      </c>
      <c r="G34">
        <v>1</v>
      </c>
      <c r="H34">
        <v>4</v>
      </c>
      <c r="I34" t="s">
        <v>847</v>
      </c>
    </row>
    <row r="35" spans="2:9" x14ac:dyDescent="0.25">
      <c r="B35">
        <v>4</v>
      </c>
      <c r="C35">
        <v>6</v>
      </c>
      <c r="D35">
        <v>2</v>
      </c>
      <c r="E35">
        <v>1</v>
      </c>
      <c r="F35">
        <v>20</v>
      </c>
      <c r="G35">
        <v>1</v>
      </c>
      <c r="H35">
        <v>4</v>
      </c>
      <c r="I35" t="s">
        <v>848</v>
      </c>
    </row>
    <row r="36" spans="2:9" x14ac:dyDescent="0.25">
      <c r="B36">
        <v>2</v>
      </c>
      <c r="C36">
        <v>1</v>
      </c>
      <c r="D36">
        <v>2</v>
      </c>
      <c r="E36">
        <v>12</v>
      </c>
      <c r="F36">
        <v>11</v>
      </c>
      <c r="G36">
        <v>4</v>
      </c>
      <c r="H36">
        <v>3</v>
      </c>
      <c r="I36" t="s">
        <v>849</v>
      </c>
    </row>
    <row r="37" spans="2:9" x14ac:dyDescent="0.25">
      <c r="B37">
        <v>2</v>
      </c>
      <c r="C37">
        <v>1</v>
      </c>
      <c r="D37">
        <v>4</v>
      </c>
      <c r="E37">
        <v>6</v>
      </c>
      <c r="F37">
        <v>17</v>
      </c>
      <c r="G37">
        <v>4</v>
      </c>
      <c r="H37">
        <v>2</v>
      </c>
      <c r="I37" t="s">
        <v>850</v>
      </c>
    </row>
    <row r="38" spans="2:9" x14ac:dyDescent="0.25">
      <c r="B38">
        <v>4</v>
      </c>
      <c r="C38">
        <v>5</v>
      </c>
      <c r="D38">
        <v>5</v>
      </c>
      <c r="E38">
        <v>9</v>
      </c>
      <c r="F38">
        <v>14</v>
      </c>
      <c r="G38">
        <v>1</v>
      </c>
      <c r="H38">
        <v>2</v>
      </c>
      <c r="I38" t="s">
        <v>851</v>
      </c>
    </row>
    <row r="39" spans="2:9" x14ac:dyDescent="0.25">
      <c r="B39">
        <v>1</v>
      </c>
      <c r="C39">
        <v>4</v>
      </c>
      <c r="D39">
        <v>1</v>
      </c>
      <c r="E39">
        <v>1</v>
      </c>
      <c r="F39">
        <v>14</v>
      </c>
      <c r="G39">
        <v>4</v>
      </c>
      <c r="H39">
        <v>4</v>
      </c>
      <c r="I39" t="s">
        <v>852</v>
      </c>
    </row>
    <row r="40" spans="2:9" x14ac:dyDescent="0.25">
      <c r="B40">
        <v>4</v>
      </c>
      <c r="C40">
        <v>8</v>
      </c>
      <c r="D40">
        <v>5</v>
      </c>
      <c r="E40">
        <v>2</v>
      </c>
      <c r="F40">
        <v>5</v>
      </c>
      <c r="G40">
        <v>2</v>
      </c>
      <c r="H40">
        <v>1</v>
      </c>
      <c r="I40" t="s">
        <v>853</v>
      </c>
    </row>
    <row r="41" spans="2:9" x14ac:dyDescent="0.25">
      <c r="B41">
        <v>2</v>
      </c>
      <c r="C41">
        <v>2</v>
      </c>
      <c r="D41">
        <v>2</v>
      </c>
      <c r="E41">
        <v>15</v>
      </c>
      <c r="F41">
        <v>16</v>
      </c>
      <c r="G41">
        <v>1</v>
      </c>
      <c r="H41">
        <v>1</v>
      </c>
      <c r="I41" t="s">
        <v>854</v>
      </c>
    </row>
    <row r="42" spans="2:9" x14ac:dyDescent="0.25">
      <c r="B42">
        <v>1</v>
      </c>
      <c r="C42">
        <v>7</v>
      </c>
      <c r="D42">
        <v>1</v>
      </c>
      <c r="E42">
        <v>12</v>
      </c>
      <c r="F42">
        <v>17</v>
      </c>
      <c r="G42">
        <v>4</v>
      </c>
      <c r="H42">
        <v>2</v>
      </c>
      <c r="I42" t="s">
        <v>855</v>
      </c>
    </row>
    <row r="43" spans="2:9" x14ac:dyDescent="0.25">
      <c r="B43">
        <v>3</v>
      </c>
      <c r="C43">
        <v>6</v>
      </c>
      <c r="D43">
        <v>2</v>
      </c>
      <c r="E43">
        <v>3</v>
      </c>
      <c r="F43">
        <v>7</v>
      </c>
      <c r="G43">
        <v>4</v>
      </c>
      <c r="H43">
        <v>2</v>
      </c>
      <c r="I43" t="s">
        <v>856</v>
      </c>
    </row>
    <row r="44" spans="2:9" x14ac:dyDescent="0.25">
      <c r="B44">
        <v>1</v>
      </c>
      <c r="C44">
        <v>6</v>
      </c>
      <c r="D44">
        <v>2</v>
      </c>
      <c r="E44">
        <v>7</v>
      </c>
      <c r="F44">
        <v>14</v>
      </c>
      <c r="G44">
        <v>3</v>
      </c>
      <c r="H44">
        <v>4</v>
      </c>
      <c r="I44" t="s">
        <v>857</v>
      </c>
    </row>
    <row r="45" spans="2:9" x14ac:dyDescent="0.25">
      <c r="B45">
        <v>2</v>
      </c>
      <c r="C45">
        <v>3</v>
      </c>
      <c r="D45">
        <v>2</v>
      </c>
      <c r="E45">
        <v>19</v>
      </c>
      <c r="F45">
        <v>6</v>
      </c>
      <c r="G45">
        <v>1</v>
      </c>
      <c r="H45">
        <v>2</v>
      </c>
      <c r="I45" t="s">
        <v>858</v>
      </c>
    </row>
    <row r="46" spans="2:9" x14ac:dyDescent="0.25">
      <c r="B46">
        <v>4</v>
      </c>
      <c r="C46">
        <v>4</v>
      </c>
      <c r="D46">
        <v>3</v>
      </c>
      <c r="E46">
        <v>2</v>
      </c>
      <c r="F46">
        <v>2</v>
      </c>
      <c r="G46">
        <v>2</v>
      </c>
      <c r="H46">
        <v>3</v>
      </c>
      <c r="I46" t="s">
        <v>859</v>
      </c>
    </row>
    <row r="47" spans="2:9" x14ac:dyDescent="0.25">
      <c r="B47">
        <v>4</v>
      </c>
      <c r="C47">
        <v>8</v>
      </c>
      <c r="D47">
        <v>5</v>
      </c>
      <c r="E47">
        <v>1</v>
      </c>
      <c r="F47">
        <v>8</v>
      </c>
      <c r="G47">
        <v>3</v>
      </c>
      <c r="H47">
        <v>4</v>
      </c>
      <c r="I47" t="s">
        <v>860</v>
      </c>
    </row>
    <row r="48" spans="2:9" x14ac:dyDescent="0.25">
      <c r="B48">
        <v>1</v>
      </c>
      <c r="C48">
        <v>4</v>
      </c>
      <c r="D48">
        <v>4</v>
      </c>
      <c r="E48">
        <v>6</v>
      </c>
      <c r="F48">
        <v>9</v>
      </c>
      <c r="G48">
        <v>2</v>
      </c>
      <c r="H48">
        <v>2</v>
      </c>
      <c r="I48" t="s">
        <v>861</v>
      </c>
    </row>
    <row r="49" spans="2:9" x14ac:dyDescent="0.25">
      <c r="B49">
        <v>1</v>
      </c>
      <c r="C49">
        <v>5</v>
      </c>
      <c r="D49">
        <v>3</v>
      </c>
      <c r="E49">
        <v>13</v>
      </c>
      <c r="F49">
        <v>18</v>
      </c>
      <c r="G49">
        <v>3</v>
      </c>
      <c r="H49">
        <v>2</v>
      </c>
      <c r="I49" t="s">
        <v>862</v>
      </c>
    </row>
    <row r="50" spans="2:9" x14ac:dyDescent="0.25">
      <c r="B50">
        <v>2</v>
      </c>
      <c r="C50">
        <v>4</v>
      </c>
      <c r="D50">
        <v>2</v>
      </c>
      <c r="E50">
        <v>3</v>
      </c>
      <c r="F50">
        <v>20</v>
      </c>
      <c r="G50">
        <v>1</v>
      </c>
      <c r="H50">
        <v>1</v>
      </c>
      <c r="I50" t="s">
        <v>863</v>
      </c>
    </row>
    <row r="51" spans="2:9" x14ac:dyDescent="0.25">
      <c r="B51">
        <v>3</v>
      </c>
      <c r="C51">
        <v>5</v>
      </c>
      <c r="D51">
        <v>3</v>
      </c>
      <c r="E51">
        <v>10</v>
      </c>
      <c r="F51">
        <v>7</v>
      </c>
      <c r="G51">
        <v>2</v>
      </c>
      <c r="H51">
        <v>1</v>
      </c>
      <c r="I51" t="s">
        <v>864</v>
      </c>
    </row>
    <row r="52" spans="2:9" x14ac:dyDescent="0.25">
      <c r="B52">
        <v>2</v>
      </c>
      <c r="C52">
        <v>2</v>
      </c>
      <c r="D52">
        <v>3</v>
      </c>
      <c r="E52">
        <v>17</v>
      </c>
      <c r="F52">
        <v>12</v>
      </c>
      <c r="G52">
        <v>4</v>
      </c>
      <c r="H52">
        <v>1</v>
      </c>
      <c r="I52" t="s">
        <v>865</v>
      </c>
    </row>
    <row r="53" spans="2:9" x14ac:dyDescent="0.25">
      <c r="B53">
        <v>2</v>
      </c>
      <c r="C53">
        <v>2</v>
      </c>
      <c r="D53">
        <v>3</v>
      </c>
      <c r="E53">
        <v>2</v>
      </c>
      <c r="F53">
        <v>1</v>
      </c>
      <c r="G53">
        <v>2</v>
      </c>
      <c r="H53">
        <v>3</v>
      </c>
      <c r="I53" t="s">
        <v>866</v>
      </c>
    </row>
    <row r="54" spans="2:9" x14ac:dyDescent="0.25">
      <c r="B54">
        <v>4</v>
      </c>
      <c r="C54">
        <v>2</v>
      </c>
      <c r="D54">
        <v>5</v>
      </c>
      <c r="E54">
        <v>3</v>
      </c>
      <c r="F54">
        <v>7</v>
      </c>
      <c r="G54">
        <v>1</v>
      </c>
      <c r="H54">
        <v>1</v>
      </c>
      <c r="I54" t="s">
        <v>867</v>
      </c>
    </row>
    <row r="55" spans="2:9" x14ac:dyDescent="0.25">
      <c r="B55">
        <v>1</v>
      </c>
      <c r="C55">
        <v>5</v>
      </c>
      <c r="D55">
        <v>3</v>
      </c>
      <c r="E55">
        <v>5</v>
      </c>
      <c r="F55">
        <v>9</v>
      </c>
      <c r="G55">
        <v>2</v>
      </c>
      <c r="H55">
        <v>3</v>
      </c>
      <c r="I55" t="s">
        <v>868</v>
      </c>
    </row>
    <row r="56" spans="2:9" x14ac:dyDescent="0.25">
      <c r="B56">
        <v>4</v>
      </c>
      <c r="C56">
        <v>3</v>
      </c>
      <c r="D56">
        <v>4</v>
      </c>
      <c r="E56">
        <v>13</v>
      </c>
      <c r="F56">
        <v>11</v>
      </c>
      <c r="G56">
        <v>2</v>
      </c>
      <c r="H56">
        <v>2</v>
      </c>
      <c r="I56" t="s">
        <v>869</v>
      </c>
    </row>
    <row r="57" spans="2:9" x14ac:dyDescent="0.25">
      <c r="B57">
        <v>2</v>
      </c>
      <c r="C57">
        <v>4</v>
      </c>
      <c r="D57">
        <v>5</v>
      </c>
      <c r="E57">
        <v>10</v>
      </c>
      <c r="F57">
        <v>13</v>
      </c>
      <c r="G57">
        <v>1</v>
      </c>
      <c r="H57">
        <v>1</v>
      </c>
      <c r="I57" t="s">
        <v>870</v>
      </c>
    </row>
    <row r="58" spans="2:9" x14ac:dyDescent="0.25">
      <c r="B58">
        <v>4</v>
      </c>
      <c r="C58">
        <v>2</v>
      </c>
      <c r="D58">
        <v>4</v>
      </c>
      <c r="E58">
        <v>13</v>
      </c>
      <c r="F58">
        <v>16</v>
      </c>
      <c r="G58">
        <v>2</v>
      </c>
      <c r="H58">
        <v>1</v>
      </c>
      <c r="I58" t="s">
        <v>871</v>
      </c>
    </row>
    <row r="59" spans="2:9" x14ac:dyDescent="0.25">
      <c r="B59">
        <v>1</v>
      </c>
      <c r="C59">
        <v>6</v>
      </c>
      <c r="D59">
        <v>5</v>
      </c>
      <c r="E59">
        <v>17</v>
      </c>
      <c r="F59">
        <v>1</v>
      </c>
      <c r="G59">
        <v>1</v>
      </c>
      <c r="H59">
        <v>1</v>
      </c>
      <c r="I59" t="s">
        <v>872</v>
      </c>
    </row>
    <row r="60" spans="2:9" x14ac:dyDescent="0.25">
      <c r="B60">
        <v>4</v>
      </c>
      <c r="C60">
        <v>1</v>
      </c>
      <c r="D60">
        <v>5</v>
      </c>
      <c r="E60">
        <v>5</v>
      </c>
      <c r="F60">
        <v>6</v>
      </c>
      <c r="G60">
        <v>3</v>
      </c>
      <c r="H60">
        <v>4</v>
      </c>
      <c r="I60" t="s">
        <v>873</v>
      </c>
    </row>
    <row r="61" spans="2:9" x14ac:dyDescent="0.25">
      <c r="B61">
        <v>4</v>
      </c>
      <c r="C61">
        <v>2</v>
      </c>
      <c r="D61">
        <v>4</v>
      </c>
      <c r="E61">
        <v>12</v>
      </c>
      <c r="F61">
        <v>6</v>
      </c>
      <c r="G61">
        <v>1</v>
      </c>
      <c r="H61">
        <v>3</v>
      </c>
      <c r="I61" t="s">
        <v>874</v>
      </c>
    </row>
    <row r="62" spans="2:9" x14ac:dyDescent="0.25">
      <c r="B62">
        <v>2</v>
      </c>
      <c r="C62">
        <v>5</v>
      </c>
      <c r="D62">
        <v>2</v>
      </c>
      <c r="E62">
        <v>3</v>
      </c>
      <c r="F62">
        <v>16</v>
      </c>
      <c r="G62">
        <v>3</v>
      </c>
      <c r="H62">
        <v>2</v>
      </c>
      <c r="I62" t="s">
        <v>875</v>
      </c>
    </row>
    <row r="63" spans="2:9" x14ac:dyDescent="0.25">
      <c r="B63">
        <v>1</v>
      </c>
      <c r="C63">
        <v>8</v>
      </c>
      <c r="D63">
        <v>4</v>
      </c>
      <c r="E63">
        <v>3</v>
      </c>
      <c r="F63">
        <v>1</v>
      </c>
      <c r="G63">
        <v>4</v>
      </c>
      <c r="H63">
        <v>3</v>
      </c>
      <c r="I63" t="s">
        <v>876</v>
      </c>
    </row>
    <row r="64" spans="2:9" x14ac:dyDescent="0.25">
      <c r="B64">
        <v>4</v>
      </c>
      <c r="C64">
        <v>7</v>
      </c>
      <c r="D64">
        <v>2</v>
      </c>
      <c r="E64">
        <v>3</v>
      </c>
      <c r="F64">
        <v>1</v>
      </c>
      <c r="G64">
        <v>1</v>
      </c>
      <c r="H64">
        <v>4</v>
      </c>
      <c r="I64" t="s">
        <v>877</v>
      </c>
    </row>
    <row r="65" spans="2:9" x14ac:dyDescent="0.25">
      <c r="B65">
        <v>1</v>
      </c>
      <c r="C65">
        <v>7</v>
      </c>
      <c r="D65">
        <v>5</v>
      </c>
      <c r="E65">
        <v>6</v>
      </c>
      <c r="F65">
        <v>9</v>
      </c>
      <c r="G65">
        <v>2</v>
      </c>
      <c r="H65">
        <v>2</v>
      </c>
      <c r="I65" t="s">
        <v>878</v>
      </c>
    </row>
    <row r="66" spans="2:9" x14ac:dyDescent="0.25">
      <c r="B66">
        <v>4</v>
      </c>
      <c r="C66">
        <v>7</v>
      </c>
      <c r="D66">
        <v>2</v>
      </c>
      <c r="E66">
        <v>16</v>
      </c>
      <c r="F66">
        <v>1</v>
      </c>
      <c r="G66">
        <v>1</v>
      </c>
      <c r="H66">
        <v>2</v>
      </c>
      <c r="I66" t="s">
        <v>879</v>
      </c>
    </row>
    <row r="67" spans="2:9" x14ac:dyDescent="0.25">
      <c r="B67">
        <v>1</v>
      </c>
      <c r="C67">
        <v>5</v>
      </c>
      <c r="D67">
        <v>4</v>
      </c>
      <c r="E67">
        <v>17</v>
      </c>
      <c r="F67">
        <v>10</v>
      </c>
      <c r="G67">
        <v>4</v>
      </c>
      <c r="H67">
        <v>1</v>
      </c>
      <c r="I67" t="s">
        <v>880</v>
      </c>
    </row>
    <row r="68" spans="2:9" x14ac:dyDescent="0.25">
      <c r="B68">
        <v>1</v>
      </c>
      <c r="C68">
        <v>6</v>
      </c>
      <c r="D68">
        <v>4</v>
      </c>
      <c r="E68">
        <v>10</v>
      </c>
      <c r="F68">
        <v>7</v>
      </c>
      <c r="G68">
        <v>3</v>
      </c>
      <c r="H68">
        <v>3</v>
      </c>
      <c r="I68" t="s">
        <v>881</v>
      </c>
    </row>
    <row r="69" spans="2:9" x14ac:dyDescent="0.25">
      <c r="B69">
        <v>2</v>
      </c>
      <c r="C69">
        <v>8</v>
      </c>
      <c r="D69">
        <v>5</v>
      </c>
      <c r="E69">
        <v>18</v>
      </c>
      <c r="F69">
        <v>17</v>
      </c>
      <c r="G69">
        <v>4</v>
      </c>
      <c r="H69">
        <v>1</v>
      </c>
      <c r="I69" t="s">
        <v>882</v>
      </c>
    </row>
    <row r="70" spans="2:9" x14ac:dyDescent="0.25">
      <c r="B70">
        <v>4</v>
      </c>
      <c r="C70">
        <v>8</v>
      </c>
      <c r="D70">
        <v>4</v>
      </c>
      <c r="E70">
        <v>13</v>
      </c>
      <c r="F70">
        <v>15</v>
      </c>
      <c r="G70">
        <v>3</v>
      </c>
      <c r="H70">
        <v>2</v>
      </c>
      <c r="I70" t="s">
        <v>883</v>
      </c>
    </row>
    <row r="71" spans="2:9" x14ac:dyDescent="0.25">
      <c r="B71">
        <v>2</v>
      </c>
      <c r="C71">
        <v>4</v>
      </c>
      <c r="D71">
        <v>1</v>
      </c>
      <c r="E71">
        <v>9</v>
      </c>
      <c r="F71">
        <v>8</v>
      </c>
      <c r="G71">
        <v>2</v>
      </c>
      <c r="H71">
        <v>1</v>
      </c>
      <c r="I71" t="s">
        <v>884</v>
      </c>
    </row>
    <row r="72" spans="2:9" x14ac:dyDescent="0.25">
      <c r="B72">
        <v>3</v>
      </c>
      <c r="C72">
        <v>8</v>
      </c>
      <c r="D72">
        <v>5</v>
      </c>
      <c r="E72">
        <v>6</v>
      </c>
      <c r="F72">
        <v>13</v>
      </c>
      <c r="G72">
        <v>3</v>
      </c>
      <c r="H72">
        <v>3</v>
      </c>
      <c r="I72" t="s">
        <v>885</v>
      </c>
    </row>
    <row r="73" spans="2:9" x14ac:dyDescent="0.25">
      <c r="B73">
        <v>1</v>
      </c>
      <c r="C73">
        <v>4</v>
      </c>
      <c r="D73">
        <v>3</v>
      </c>
      <c r="E73">
        <v>4</v>
      </c>
      <c r="F73">
        <v>2</v>
      </c>
      <c r="G73">
        <v>4</v>
      </c>
      <c r="H73">
        <v>4</v>
      </c>
      <c r="I73" t="s">
        <v>886</v>
      </c>
    </row>
    <row r="74" spans="2:9" x14ac:dyDescent="0.25">
      <c r="B74">
        <v>4</v>
      </c>
      <c r="C74">
        <v>2</v>
      </c>
      <c r="D74">
        <v>5</v>
      </c>
      <c r="E74">
        <v>16</v>
      </c>
      <c r="F74">
        <v>4</v>
      </c>
      <c r="G74">
        <v>2</v>
      </c>
      <c r="H74">
        <v>2</v>
      </c>
      <c r="I74" t="s">
        <v>887</v>
      </c>
    </row>
    <row r="75" spans="2:9" x14ac:dyDescent="0.25">
      <c r="B75">
        <v>2</v>
      </c>
      <c r="C75">
        <v>3</v>
      </c>
      <c r="D75">
        <v>2</v>
      </c>
      <c r="E75">
        <v>18</v>
      </c>
      <c r="F75">
        <v>15</v>
      </c>
      <c r="G75">
        <v>1</v>
      </c>
      <c r="H75">
        <v>2</v>
      </c>
      <c r="I75" t="s">
        <v>888</v>
      </c>
    </row>
    <row r="76" spans="2:9" x14ac:dyDescent="0.25">
      <c r="B76">
        <v>4</v>
      </c>
      <c r="C76">
        <v>2</v>
      </c>
      <c r="D76">
        <v>2</v>
      </c>
      <c r="E76">
        <v>9</v>
      </c>
      <c r="F76">
        <v>13</v>
      </c>
      <c r="G76">
        <v>4</v>
      </c>
      <c r="H76">
        <v>2</v>
      </c>
      <c r="I76" t="s">
        <v>889</v>
      </c>
    </row>
    <row r="77" spans="2:9" x14ac:dyDescent="0.25">
      <c r="B77">
        <v>3</v>
      </c>
      <c r="C77">
        <v>7</v>
      </c>
      <c r="D77">
        <v>2</v>
      </c>
      <c r="E77">
        <v>19</v>
      </c>
      <c r="F77">
        <v>11</v>
      </c>
      <c r="G77">
        <v>2</v>
      </c>
      <c r="H77">
        <v>2</v>
      </c>
      <c r="I77" t="s">
        <v>890</v>
      </c>
    </row>
    <row r="78" spans="2:9" x14ac:dyDescent="0.25">
      <c r="B78">
        <v>3</v>
      </c>
      <c r="C78">
        <v>4</v>
      </c>
      <c r="D78">
        <v>3</v>
      </c>
      <c r="E78">
        <v>18</v>
      </c>
      <c r="F78">
        <v>15</v>
      </c>
      <c r="G78">
        <v>3</v>
      </c>
      <c r="H78">
        <v>3</v>
      </c>
      <c r="I78" t="s">
        <v>891</v>
      </c>
    </row>
    <row r="79" spans="2:9" x14ac:dyDescent="0.25">
      <c r="B79">
        <v>2</v>
      </c>
      <c r="C79">
        <v>8</v>
      </c>
      <c r="D79">
        <v>2</v>
      </c>
      <c r="E79">
        <v>1</v>
      </c>
      <c r="F79">
        <v>18</v>
      </c>
      <c r="G79">
        <v>4</v>
      </c>
      <c r="H79">
        <v>4</v>
      </c>
      <c r="I79" t="s">
        <v>892</v>
      </c>
    </row>
    <row r="80" spans="2:9" x14ac:dyDescent="0.25">
      <c r="B80">
        <v>2</v>
      </c>
      <c r="C80">
        <v>3</v>
      </c>
      <c r="D80">
        <v>1</v>
      </c>
      <c r="E80">
        <v>5</v>
      </c>
      <c r="F80">
        <v>3</v>
      </c>
      <c r="G80">
        <v>1</v>
      </c>
      <c r="H80">
        <v>1</v>
      </c>
      <c r="I80" t="s">
        <v>893</v>
      </c>
    </row>
    <row r="81" spans="2:9" x14ac:dyDescent="0.25">
      <c r="B81">
        <v>4</v>
      </c>
      <c r="C81">
        <v>5</v>
      </c>
      <c r="D81">
        <v>5</v>
      </c>
      <c r="E81">
        <v>18</v>
      </c>
      <c r="F81">
        <v>8</v>
      </c>
      <c r="G81">
        <v>2</v>
      </c>
      <c r="H81">
        <v>2</v>
      </c>
      <c r="I81" t="s">
        <v>894</v>
      </c>
    </row>
    <row r="82" spans="2:9" x14ac:dyDescent="0.25">
      <c r="B82">
        <v>2</v>
      </c>
      <c r="C82">
        <v>6</v>
      </c>
      <c r="D82">
        <v>4</v>
      </c>
      <c r="E82">
        <v>11</v>
      </c>
      <c r="F82">
        <v>9</v>
      </c>
      <c r="G82">
        <v>1</v>
      </c>
      <c r="H82">
        <v>2</v>
      </c>
      <c r="I82" t="s">
        <v>895</v>
      </c>
    </row>
    <row r="83" spans="2:9" x14ac:dyDescent="0.25">
      <c r="B83">
        <v>3</v>
      </c>
      <c r="C83">
        <v>8</v>
      </c>
      <c r="D83">
        <v>3</v>
      </c>
      <c r="E83">
        <v>2</v>
      </c>
      <c r="F83">
        <v>13</v>
      </c>
      <c r="G83">
        <v>1</v>
      </c>
      <c r="H83">
        <v>2</v>
      </c>
      <c r="I83" t="s">
        <v>896</v>
      </c>
    </row>
    <row r="84" spans="2:9" x14ac:dyDescent="0.25">
      <c r="B84">
        <v>1</v>
      </c>
      <c r="C84">
        <v>2</v>
      </c>
      <c r="D84">
        <v>5</v>
      </c>
      <c r="E84">
        <v>16</v>
      </c>
      <c r="F84">
        <v>9</v>
      </c>
      <c r="G84">
        <v>4</v>
      </c>
      <c r="H84">
        <v>1</v>
      </c>
      <c r="I84" t="s">
        <v>897</v>
      </c>
    </row>
    <row r="85" spans="2:9" x14ac:dyDescent="0.25">
      <c r="B85">
        <v>3</v>
      </c>
      <c r="C85">
        <v>7</v>
      </c>
      <c r="D85">
        <v>3</v>
      </c>
      <c r="E85">
        <v>4</v>
      </c>
      <c r="F85">
        <v>17</v>
      </c>
      <c r="G85">
        <v>1</v>
      </c>
      <c r="H85">
        <v>3</v>
      </c>
      <c r="I85" t="s">
        <v>898</v>
      </c>
    </row>
    <row r="86" spans="2:9" x14ac:dyDescent="0.25">
      <c r="B86">
        <v>1</v>
      </c>
      <c r="C86">
        <v>4</v>
      </c>
      <c r="D86">
        <v>3</v>
      </c>
      <c r="E86">
        <v>19</v>
      </c>
      <c r="F86">
        <v>5</v>
      </c>
      <c r="G86">
        <v>2</v>
      </c>
      <c r="H86">
        <v>2</v>
      </c>
      <c r="I86" t="s">
        <v>899</v>
      </c>
    </row>
    <row r="87" spans="2:9" x14ac:dyDescent="0.25">
      <c r="B87">
        <v>3</v>
      </c>
      <c r="C87">
        <v>5</v>
      </c>
      <c r="D87">
        <v>3</v>
      </c>
      <c r="E87">
        <v>9</v>
      </c>
      <c r="F87">
        <v>13</v>
      </c>
      <c r="G87">
        <v>4</v>
      </c>
      <c r="H87">
        <v>3</v>
      </c>
      <c r="I87" t="s">
        <v>900</v>
      </c>
    </row>
    <row r="88" spans="2:9" x14ac:dyDescent="0.25">
      <c r="B88">
        <v>4</v>
      </c>
      <c r="C88">
        <v>4</v>
      </c>
      <c r="D88">
        <v>4</v>
      </c>
      <c r="E88">
        <v>7</v>
      </c>
      <c r="F88">
        <v>1</v>
      </c>
      <c r="G88">
        <v>2</v>
      </c>
      <c r="H88">
        <v>1</v>
      </c>
      <c r="I88" t="s">
        <v>901</v>
      </c>
    </row>
    <row r="89" spans="2:9" x14ac:dyDescent="0.25">
      <c r="B89">
        <v>2</v>
      </c>
      <c r="C89">
        <v>2</v>
      </c>
      <c r="D89">
        <v>5</v>
      </c>
      <c r="E89">
        <v>6</v>
      </c>
      <c r="F89">
        <v>16</v>
      </c>
      <c r="G89">
        <v>4</v>
      </c>
      <c r="H89">
        <v>2</v>
      </c>
      <c r="I89" t="s">
        <v>902</v>
      </c>
    </row>
    <row r="90" spans="2:9" x14ac:dyDescent="0.25">
      <c r="B90">
        <v>1</v>
      </c>
      <c r="C90">
        <v>3</v>
      </c>
      <c r="D90">
        <v>3</v>
      </c>
      <c r="E90">
        <v>14</v>
      </c>
      <c r="F90">
        <v>7</v>
      </c>
      <c r="G90">
        <v>1</v>
      </c>
      <c r="H90">
        <v>3</v>
      </c>
      <c r="I90" t="s">
        <v>903</v>
      </c>
    </row>
    <row r="91" spans="2:9" x14ac:dyDescent="0.25">
      <c r="B91">
        <v>1</v>
      </c>
      <c r="C91">
        <v>4</v>
      </c>
      <c r="D91">
        <v>4</v>
      </c>
      <c r="E91">
        <v>13</v>
      </c>
      <c r="F91">
        <v>14</v>
      </c>
      <c r="G91">
        <v>4</v>
      </c>
      <c r="H91">
        <v>1</v>
      </c>
      <c r="I91" t="s">
        <v>904</v>
      </c>
    </row>
    <row r="92" spans="2:9" x14ac:dyDescent="0.25">
      <c r="B92">
        <v>4</v>
      </c>
      <c r="C92">
        <v>7</v>
      </c>
      <c r="D92">
        <v>2</v>
      </c>
      <c r="E92">
        <v>16</v>
      </c>
      <c r="F92">
        <v>11</v>
      </c>
      <c r="G92">
        <v>1</v>
      </c>
      <c r="H92">
        <v>1</v>
      </c>
      <c r="I92" t="s">
        <v>905</v>
      </c>
    </row>
    <row r="93" spans="2:9" x14ac:dyDescent="0.25">
      <c r="B93">
        <v>1</v>
      </c>
      <c r="C93">
        <v>2</v>
      </c>
      <c r="D93">
        <v>5</v>
      </c>
      <c r="E93">
        <v>19</v>
      </c>
      <c r="F93">
        <v>7</v>
      </c>
      <c r="G93">
        <v>2</v>
      </c>
      <c r="H93">
        <v>2</v>
      </c>
      <c r="I93" t="s">
        <v>906</v>
      </c>
    </row>
    <row r="94" spans="2:9" x14ac:dyDescent="0.25">
      <c r="B94">
        <v>3</v>
      </c>
      <c r="C94">
        <v>1</v>
      </c>
      <c r="D94">
        <v>3</v>
      </c>
      <c r="E94">
        <v>4</v>
      </c>
      <c r="F94">
        <v>6</v>
      </c>
      <c r="G94">
        <v>3</v>
      </c>
      <c r="H94">
        <v>2</v>
      </c>
      <c r="I94" t="s">
        <v>907</v>
      </c>
    </row>
    <row r="95" spans="2:9" x14ac:dyDescent="0.25">
      <c r="B95">
        <v>3</v>
      </c>
      <c r="C95">
        <v>6</v>
      </c>
      <c r="D95">
        <v>1</v>
      </c>
      <c r="E95">
        <v>15</v>
      </c>
      <c r="F95">
        <v>2</v>
      </c>
      <c r="G95">
        <v>3</v>
      </c>
      <c r="H95">
        <v>4</v>
      </c>
      <c r="I95" t="s">
        <v>908</v>
      </c>
    </row>
    <row r="96" spans="2:9" x14ac:dyDescent="0.25">
      <c r="B96">
        <v>2</v>
      </c>
      <c r="C96">
        <v>3</v>
      </c>
      <c r="D96">
        <v>4</v>
      </c>
      <c r="E96">
        <v>18</v>
      </c>
      <c r="F96">
        <v>8</v>
      </c>
      <c r="G96">
        <v>2</v>
      </c>
      <c r="H96">
        <v>2</v>
      </c>
      <c r="I96" t="s">
        <v>909</v>
      </c>
    </row>
    <row r="97" spans="2:9" x14ac:dyDescent="0.25">
      <c r="B97">
        <v>2</v>
      </c>
      <c r="C97">
        <v>4</v>
      </c>
      <c r="D97">
        <v>3</v>
      </c>
      <c r="E97">
        <v>2</v>
      </c>
      <c r="F97">
        <v>14</v>
      </c>
      <c r="G97">
        <v>3</v>
      </c>
      <c r="H97">
        <v>3</v>
      </c>
      <c r="I97" t="s">
        <v>910</v>
      </c>
    </row>
    <row r="98" spans="2:9" x14ac:dyDescent="0.25">
      <c r="B98">
        <v>2</v>
      </c>
      <c r="C98">
        <v>5</v>
      </c>
      <c r="D98">
        <v>2</v>
      </c>
      <c r="E98">
        <v>14</v>
      </c>
      <c r="F98">
        <v>19</v>
      </c>
      <c r="G98">
        <v>3</v>
      </c>
      <c r="H98">
        <v>1</v>
      </c>
      <c r="I98" t="s">
        <v>911</v>
      </c>
    </row>
    <row r="99" spans="2:9" x14ac:dyDescent="0.25">
      <c r="B99">
        <v>4</v>
      </c>
      <c r="C99">
        <v>1</v>
      </c>
      <c r="D99">
        <v>3</v>
      </c>
      <c r="E99">
        <v>2</v>
      </c>
      <c r="F99">
        <v>14</v>
      </c>
      <c r="G99">
        <v>2</v>
      </c>
      <c r="H99">
        <v>1</v>
      </c>
      <c r="I99" t="s">
        <v>912</v>
      </c>
    </row>
    <row r="100" spans="2:9" x14ac:dyDescent="0.25">
      <c r="B100">
        <v>2</v>
      </c>
      <c r="C100">
        <v>1</v>
      </c>
      <c r="D100">
        <v>4</v>
      </c>
      <c r="E100">
        <v>12</v>
      </c>
      <c r="F100">
        <v>9</v>
      </c>
      <c r="G100">
        <v>3</v>
      </c>
      <c r="H100">
        <v>2</v>
      </c>
      <c r="I100" t="s">
        <v>913</v>
      </c>
    </row>
    <row r="101" spans="2:9" x14ac:dyDescent="0.25">
      <c r="B101">
        <v>4</v>
      </c>
      <c r="C101">
        <v>2</v>
      </c>
      <c r="D101">
        <v>4</v>
      </c>
      <c r="E101">
        <v>14</v>
      </c>
      <c r="F101">
        <v>13</v>
      </c>
      <c r="G101">
        <v>4</v>
      </c>
      <c r="H101">
        <v>2</v>
      </c>
      <c r="I101" t="s">
        <v>914</v>
      </c>
    </row>
    <row r="102" spans="2:9" x14ac:dyDescent="0.25">
      <c r="B102">
        <v>3</v>
      </c>
      <c r="C102">
        <v>5</v>
      </c>
      <c r="D102">
        <v>1</v>
      </c>
      <c r="E102">
        <v>13</v>
      </c>
      <c r="F102">
        <v>8</v>
      </c>
      <c r="G102">
        <v>4</v>
      </c>
      <c r="H102">
        <v>1</v>
      </c>
      <c r="I102" t="s">
        <v>915</v>
      </c>
    </row>
    <row r="103" spans="2:9" x14ac:dyDescent="0.25">
      <c r="B103">
        <v>1</v>
      </c>
      <c r="C103">
        <v>7</v>
      </c>
      <c r="D103">
        <v>4</v>
      </c>
      <c r="E103">
        <v>14</v>
      </c>
      <c r="F103">
        <v>5</v>
      </c>
      <c r="G103">
        <v>2</v>
      </c>
      <c r="H103">
        <v>1</v>
      </c>
      <c r="I103" t="s">
        <v>916</v>
      </c>
    </row>
    <row r="104" spans="2:9" x14ac:dyDescent="0.25">
      <c r="B104">
        <v>4</v>
      </c>
      <c r="C104">
        <v>3</v>
      </c>
      <c r="D104">
        <v>4</v>
      </c>
      <c r="E104">
        <v>17</v>
      </c>
      <c r="F104">
        <v>8</v>
      </c>
      <c r="G104">
        <v>4</v>
      </c>
      <c r="H104">
        <v>2</v>
      </c>
      <c r="I104" t="s">
        <v>917</v>
      </c>
    </row>
    <row r="105" spans="2:9" x14ac:dyDescent="0.25">
      <c r="B105">
        <v>4</v>
      </c>
      <c r="C105">
        <v>2</v>
      </c>
      <c r="D105">
        <v>1</v>
      </c>
      <c r="E105">
        <v>12</v>
      </c>
      <c r="F105">
        <v>16</v>
      </c>
      <c r="G105">
        <v>4</v>
      </c>
      <c r="H105">
        <v>2</v>
      </c>
      <c r="I105" t="s">
        <v>918</v>
      </c>
    </row>
    <row r="106" spans="2:9" x14ac:dyDescent="0.25">
      <c r="B106">
        <v>1</v>
      </c>
      <c r="C106">
        <v>6</v>
      </c>
      <c r="D106">
        <v>4</v>
      </c>
      <c r="E106">
        <v>12</v>
      </c>
      <c r="F106">
        <v>8</v>
      </c>
      <c r="G106">
        <v>4</v>
      </c>
      <c r="H106">
        <v>4</v>
      </c>
      <c r="I106" t="s">
        <v>919</v>
      </c>
    </row>
    <row r="107" spans="2:9" x14ac:dyDescent="0.25">
      <c r="B107">
        <v>1</v>
      </c>
      <c r="C107">
        <v>4</v>
      </c>
      <c r="D107">
        <v>2</v>
      </c>
      <c r="E107">
        <v>1</v>
      </c>
      <c r="F107">
        <v>20</v>
      </c>
      <c r="G107">
        <v>3</v>
      </c>
      <c r="H107">
        <v>4</v>
      </c>
      <c r="I107" t="s">
        <v>920</v>
      </c>
    </row>
    <row r="108" spans="2:9" x14ac:dyDescent="0.25">
      <c r="B108">
        <v>3</v>
      </c>
      <c r="C108">
        <v>2</v>
      </c>
      <c r="D108">
        <v>4</v>
      </c>
      <c r="E108">
        <v>16</v>
      </c>
      <c r="F108">
        <v>8</v>
      </c>
      <c r="G108">
        <v>2</v>
      </c>
      <c r="H108">
        <v>1</v>
      </c>
      <c r="I108" t="s">
        <v>921</v>
      </c>
    </row>
    <row r="109" spans="2:9" x14ac:dyDescent="0.25">
      <c r="B109">
        <v>4</v>
      </c>
      <c r="C109">
        <v>2</v>
      </c>
      <c r="D109">
        <v>3</v>
      </c>
      <c r="E109">
        <v>6</v>
      </c>
      <c r="F109">
        <v>10</v>
      </c>
      <c r="G109">
        <v>2</v>
      </c>
      <c r="H109">
        <v>2</v>
      </c>
      <c r="I109" t="s">
        <v>922</v>
      </c>
    </row>
    <row r="110" spans="2:9" x14ac:dyDescent="0.25">
      <c r="B110">
        <v>2</v>
      </c>
      <c r="C110">
        <v>3</v>
      </c>
      <c r="D110">
        <v>1</v>
      </c>
      <c r="E110">
        <v>11</v>
      </c>
      <c r="F110">
        <v>15</v>
      </c>
      <c r="G110">
        <v>1</v>
      </c>
      <c r="H110">
        <v>1</v>
      </c>
      <c r="I110" t="s">
        <v>923</v>
      </c>
    </row>
    <row r="111" spans="2:9" x14ac:dyDescent="0.25">
      <c r="B111">
        <v>1</v>
      </c>
      <c r="C111">
        <v>4</v>
      </c>
      <c r="D111">
        <v>2</v>
      </c>
      <c r="E111">
        <v>8</v>
      </c>
      <c r="F111">
        <v>17</v>
      </c>
      <c r="G111">
        <v>1</v>
      </c>
      <c r="H111">
        <v>2</v>
      </c>
      <c r="I111" t="s">
        <v>924</v>
      </c>
    </row>
    <row r="112" spans="2:9" x14ac:dyDescent="0.25">
      <c r="B112">
        <v>1</v>
      </c>
      <c r="C112">
        <v>8</v>
      </c>
      <c r="D112">
        <v>1</v>
      </c>
      <c r="E112">
        <v>6</v>
      </c>
      <c r="F112">
        <v>9</v>
      </c>
      <c r="G112">
        <v>2</v>
      </c>
      <c r="H112">
        <v>1</v>
      </c>
      <c r="I112" t="s">
        <v>925</v>
      </c>
    </row>
    <row r="113" spans="2:9" x14ac:dyDescent="0.25">
      <c r="B113">
        <v>1</v>
      </c>
      <c r="C113">
        <v>4</v>
      </c>
      <c r="D113">
        <v>2</v>
      </c>
      <c r="E113">
        <v>18</v>
      </c>
      <c r="F113">
        <v>10</v>
      </c>
      <c r="G113">
        <v>1</v>
      </c>
      <c r="H113">
        <v>3</v>
      </c>
      <c r="I113" t="s">
        <v>926</v>
      </c>
    </row>
    <row r="114" spans="2:9" x14ac:dyDescent="0.25">
      <c r="B114">
        <v>3</v>
      </c>
      <c r="C114">
        <v>5</v>
      </c>
      <c r="D114">
        <v>4</v>
      </c>
      <c r="E114">
        <v>10</v>
      </c>
      <c r="F114">
        <v>11</v>
      </c>
      <c r="G114">
        <v>1</v>
      </c>
      <c r="H114">
        <v>2</v>
      </c>
      <c r="I114" t="s">
        <v>927</v>
      </c>
    </row>
    <row r="115" spans="2:9" x14ac:dyDescent="0.25">
      <c r="B115">
        <v>2</v>
      </c>
      <c r="C115">
        <v>7</v>
      </c>
      <c r="D115">
        <v>3</v>
      </c>
      <c r="E115">
        <v>16</v>
      </c>
      <c r="F115">
        <v>4</v>
      </c>
      <c r="G115">
        <v>2</v>
      </c>
      <c r="H115">
        <v>4</v>
      </c>
      <c r="I115" t="s">
        <v>928</v>
      </c>
    </row>
    <row r="116" spans="2:9" x14ac:dyDescent="0.25">
      <c r="B116">
        <v>3</v>
      </c>
      <c r="C116">
        <v>3</v>
      </c>
      <c r="D116">
        <v>3</v>
      </c>
      <c r="E116">
        <v>18</v>
      </c>
      <c r="F116">
        <v>20</v>
      </c>
      <c r="G116">
        <v>1</v>
      </c>
      <c r="H116">
        <v>2</v>
      </c>
      <c r="I116" t="s">
        <v>929</v>
      </c>
    </row>
    <row r="117" spans="2:9" x14ac:dyDescent="0.25">
      <c r="B117">
        <v>3</v>
      </c>
      <c r="C117">
        <v>1</v>
      </c>
      <c r="D117">
        <v>3</v>
      </c>
      <c r="E117">
        <v>6</v>
      </c>
      <c r="F117">
        <v>17</v>
      </c>
      <c r="G117">
        <v>1</v>
      </c>
      <c r="H117">
        <v>2</v>
      </c>
      <c r="I117" t="s">
        <v>930</v>
      </c>
    </row>
    <row r="118" spans="2:9" x14ac:dyDescent="0.25">
      <c r="B118">
        <v>4</v>
      </c>
      <c r="C118">
        <v>6</v>
      </c>
      <c r="D118">
        <v>5</v>
      </c>
      <c r="E118">
        <v>16</v>
      </c>
      <c r="F118">
        <v>13</v>
      </c>
      <c r="G118">
        <v>3</v>
      </c>
      <c r="H118">
        <v>3</v>
      </c>
      <c r="I118" t="s">
        <v>931</v>
      </c>
    </row>
    <row r="119" spans="2:9" x14ac:dyDescent="0.25">
      <c r="B119">
        <v>2</v>
      </c>
      <c r="C119">
        <v>5</v>
      </c>
      <c r="D119">
        <v>4</v>
      </c>
      <c r="E119">
        <v>4</v>
      </c>
      <c r="F119">
        <v>2</v>
      </c>
      <c r="G119">
        <v>1</v>
      </c>
      <c r="H119">
        <v>3</v>
      </c>
      <c r="I119" t="s">
        <v>932</v>
      </c>
    </row>
    <row r="120" spans="2:9" x14ac:dyDescent="0.25">
      <c r="B120">
        <v>4</v>
      </c>
      <c r="C120">
        <v>1</v>
      </c>
      <c r="D120">
        <v>1</v>
      </c>
      <c r="E120">
        <v>17</v>
      </c>
      <c r="F120">
        <v>13</v>
      </c>
      <c r="G120">
        <v>2</v>
      </c>
      <c r="H120">
        <v>3</v>
      </c>
      <c r="I120" t="s">
        <v>933</v>
      </c>
    </row>
    <row r="121" spans="2:9" x14ac:dyDescent="0.25">
      <c r="B121">
        <v>4</v>
      </c>
      <c r="C121">
        <v>8</v>
      </c>
      <c r="D121">
        <v>4</v>
      </c>
      <c r="E121">
        <v>7</v>
      </c>
      <c r="F121">
        <v>14</v>
      </c>
      <c r="G121">
        <v>3</v>
      </c>
      <c r="H121">
        <v>3</v>
      </c>
      <c r="I121" t="s">
        <v>934</v>
      </c>
    </row>
    <row r="122" spans="2:9" x14ac:dyDescent="0.25">
      <c r="B122">
        <v>1</v>
      </c>
      <c r="C122">
        <v>3</v>
      </c>
      <c r="D122">
        <v>4</v>
      </c>
      <c r="E122">
        <v>6</v>
      </c>
      <c r="F122">
        <v>1</v>
      </c>
      <c r="G122">
        <v>3</v>
      </c>
      <c r="H122">
        <v>3</v>
      </c>
      <c r="I122" t="s">
        <v>935</v>
      </c>
    </row>
    <row r="123" spans="2:9" x14ac:dyDescent="0.25">
      <c r="B123">
        <v>1</v>
      </c>
      <c r="C123">
        <v>3</v>
      </c>
      <c r="D123">
        <v>2</v>
      </c>
      <c r="E123">
        <v>4</v>
      </c>
      <c r="F123">
        <v>9</v>
      </c>
      <c r="G123">
        <v>3</v>
      </c>
      <c r="H123">
        <v>4</v>
      </c>
      <c r="I123" t="s">
        <v>936</v>
      </c>
    </row>
    <row r="124" spans="2:9" x14ac:dyDescent="0.25">
      <c r="B124">
        <v>2</v>
      </c>
      <c r="C124">
        <v>8</v>
      </c>
      <c r="D124">
        <v>4</v>
      </c>
      <c r="E124">
        <v>11</v>
      </c>
      <c r="F124">
        <v>6</v>
      </c>
      <c r="G124">
        <v>4</v>
      </c>
      <c r="H124">
        <v>1</v>
      </c>
      <c r="I124" t="s">
        <v>937</v>
      </c>
    </row>
    <row r="125" spans="2:9" x14ac:dyDescent="0.25">
      <c r="B125">
        <v>1</v>
      </c>
      <c r="C125">
        <v>8</v>
      </c>
      <c r="D125">
        <v>1</v>
      </c>
      <c r="E125">
        <v>7</v>
      </c>
      <c r="F125">
        <v>12</v>
      </c>
      <c r="G125">
        <v>1</v>
      </c>
      <c r="H125">
        <v>1</v>
      </c>
      <c r="I125" t="s">
        <v>938</v>
      </c>
    </row>
    <row r="126" spans="2:9" x14ac:dyDescent="0.25">
      <c r="B126">
        <v>1</v>
      </c>
      <c r="C126">
        <v>5</v>
      </c>
      <c r="D126">
        <v>1</v>
      </c>
      <c r="E126">
        <v>8</v>
      </c>
      <c r="F126">
        <v>16</v>
      </c>
      <c r="G126">
        <v>1</v>
      </c>
      <c r="H126">
        <v>1</v>
      </c>
      <c r="I126" t="s">
        <v>939</v>
      </c>
    </row>
    <row r="127" spans="2:9" x14ac:dyDescent="0.25">
      <c r="B127">
        <v>4</v>
      </c>
      <c r="C127">
        <v>4</v>
      </c>
      <c r="D127">
        <v>3</v>
      </c>
      <c r="E127">
        <v>8</v>
      </c>
      <c r="F127">
        <v>17</v>
      </c>
      <c r="G127">
        <v>1</v>
      </c>
      <c r="H127">
        <v>1</v>
      </c>
      <c r="I127" t="s">
        <v>940</v>
      </c>
    </row>
    <row r="128" spans="2:9" x14ac:dyDescent="0.25">
      <c r="B128">
        <v>3</v>
      </c>
      <c r="C128">
        <v>5</v>
      </c>
      <c r="D128">
        <v>1</v>
      </c>
      <c r="E128">
        <v>17</v>
      </c>
      <c r="F128">
        <v>9</v>
      </c>
      <c r="G128">
        <v>3</v>
      </c>
      <c r="H128">
        <v>1</v>
      </c>
      <c r="I128" t="s">
        <v>941</v>
      </c>
    </row>
    <row r="129" spans="2:9" x14ac:dyDescent="0.25">
      <c r="B129">
        <v>3</v>
      </c>
      <c r="C129">
        <v>2</v>
      </c>
      <c r="D129">
        <v>2</v>
      </c>
      <c r="E129">
        <v>8</v>
      </c>
      <c r="F129">
        <v>18</v>
      </c>
      <c r="G129">
        <v>2</v>
      </c>
      <c r="H129">
        <v>4</v>
      </c>
      <c r="I129" t="s">
        <v>942</v>
      </c>
    </row>
    <row r="130" spans="2:9" x14ac:dyDescent="0.25">
      <c r="B130">
        <v>4</v>
      </c>
      <c r="C130">
        <v>8</v>
      </c>
      <c r="D130">
        <v>3</v>
      </c>
      <c r="E130">
        <v>2</v>
      </c>
      <c r="F130">
        <v>9</v>
      </c>
      <c r="G130">
        <v>2</v>
      </c>
      <c r="H130">
        <v>4</v>
      </c>
      <c r="I130" t="s">
        <v>943</v>
      </c>
    </row>
    <row r="131" spans="2:9" x14ac:dyDescent="0.25">
      <c r="B131">
        <v>3</v>
      </c>
      <c r="C131">
        <v>5</v>
      </c>
      <c r="D131">
        <v>1</v>
      </c>
      <c r="E131">
        <v>12</v>
      </c>
      <c r="F131">
        <v>2</v>
      </c>
      <c r="G131">
        <v>3</v>
      </c>
      <c r="H131">
        <v>2</v>
      </c>
      <c r="I131" t="s">
        <v>944</v>
      </c>
    </row>
    <row r="132" spans="2:9" x14ac:dyDescent="0.25">
      <c r="B132">
        <v>1</v>
      </c>
      <c r="C132">
        <v>3</v>
      </c>
      <c r="D132">
        <v>2</v>
      </c>
      <c r="E132">
        <v>4</v>
      </c>
      <c r="F132">
        <v>7</v>
      </c>
      <c r="G132">
        <v>2</v>
      </c>
      <c r="H132">
        <v>4</v>
      </c>
      <c r="I132" t="s">
        <v>945</v>
      </c>
    </row>
    <row r="133" spans="2:9" x14ac:dyDescent="0.25">
      <c r="B133">
        <v>3</v>
      </c>
      <c r="C133">
        <v>4</v>
      </c>
      <c r="D133">
        <v>5</v>
      </c>
      <c r="E133">
        <v>12</v>
      </c>
      <c r="F133">
        <v>19</v>
      </c>
      <c r="G133">
        <v>2</v>
      </c>
      <c r="H133">
        <v>3</v>
      </c>
      <c r="I133" t="s">
        <v>946</v>
      </c>
    </row>
    <row r="134" spans="2:9" x14ac:dyDescent="0.25">
      <c r="B134">
        <v>4</v>
      </c>
      <c r="C134">
        <v>5</v>
      </c>
      <c r="D134">
        <v>4</v>
      </c>
      <c r="E134">
        <v>7</v>
      </c>
      <c r="F134">
        <v>7</v>
      </c>
      <c r="G134">
        <v>4</v>
      </c>
      <c r="H134">
        <v>4</v>
      </c>
      <c r="I134" t="s">
        <v>947</v>
      </c>
    </row>
    <row r="135" spans="2:9" x14ac:dyDescent="0.25">
      <c r="B135">
        <v>2</v>
      </c>
      <c r="C135">
        <v>5</v>
      </c>
      <c r="D135">
        <v>2</v>
      </c>
      <c r="E135">
        <v>7</v>
      </c>
      <c r="F135">
        <v>11</v>
      </c>
      <c r="G135">
        <v>4</v>
      </c>
      <c r="H135">
        <v>3</v>
      </c>
      <c r="I135" t="s">
        <v>948</v>
      </c>
    </row>
    <row r="136" spans="2:9" x14ac:dyDescent="0.25">
      <c r="B136">
        <v>3</v>
      </c>
      <c r="C136">
        <v>7</v>
      </c>
      <c r="D136">
        <v>1</v>
      </c>
      <c r="E136">
        <v>15</v>
      </c>
      <c r="F136">
        <v>7</v>
      </c>
      <c r="G136">
        <v>4</v>
      </c>
      <c r="H136">
        <v>2</v>
      </c>
      <c r="I136" t="s">
        <v>949</v>
      </c>
    </row>
    <row r="137" spans="2:9" x14ac:dyDescent="0.25">
      <c r="B137">
        <v>4</v>
      </c>
      <c r="C137">
        <v>4</v>
      </c>
      <c r="D137">
        <v>3</v>
      </c>
      <c r="E137">
        <v>4</v>
      </c>
      <c r="F137">
        <v>11</v>
      </c>
      <c r="G137">
        <v>4</v>
      </c>
      <c r="H137">
        <v>3</v>
      </c>
      <c r="I137" t="s">
        <v>950</v>
      </c>
    </row>
    <row r="138" spans="2:9" x14ac:dyDescent="0.25">
      <c r="B138">
        <v>4</v>
      </c>
      <c r="C138">
        <v>1</v>
      </c>
      <c r="D138">
        <v>4</v>
      </c>
      <c r="E138">
        <v>4</v>
      </c>
      <c r="F138">
        <v>12</v>
      </c>
      <c r="G138">
        <v>1</v>
      </c>
      <c r="H138">
        <v>1</v>
      </c>
      <c r="I138" t="s">
        <v>951</v>
      </c>
    </row>
    <row r="139" spans="2:9" x14ac:dyDescent="0.25">
      <c r="B139">
        <v>4</v>
      </c>
      <c r="C139">
        <v>7</v>
      </c>
      <c r="D139">
        <v>5</v>
      </c>
      <c r="E139">
        <v>1</v>
      </c>
      <c r="F139">
        <v>19</v>
      </c>
      <c r="G139">
        <v>2</v>
      </c>
      <c r="H139">
        <v>3</v>
      </c>
      <c r="I139" t="s">
        <v>952</v>
      </c>
    </row>
    <row r="140" spans="2:9" x14ac:dyDescent="0.25">
      <c r="B140">
        <v>1</v>
      </c>
      <c r="C140">
        <v>2</v>
      </c>
      <c r="D140">
        <v>4</v>
      </c>
      <c r="E140">
        <v>3</v>
      </c>
      <c r="F140">
        <v>11</v>
      </c>
      <c r="G140">
        <v>4</v>
      </c>
      <c r="H140">
        <v>1</v>
      </c>
      <c r="I140" t="s">
        <v>953</v>
      </c>
    </row>
    <row r="141" spans="2:9" x14ac:dyDescent="0.25">
      <c r="B141">
        <v>3</v>
      </c>
      <c r="C141">
        <v>4</v>
      </c>
      <c r="D141">
        <v>3</v>
      </c>
      <c r="E141">
        <v>5</v>
      </c>
      <c r="F141">
        <v>8</v>
      </c>
      <c r="G141">
        <v>3</v>
      </c>
      <c r="H141">
        <v>2</v>
      </c>
      <c r="I141" t="s">
        <v>954</v>
      </c>
    </row>
    <row r="142" spans="2:9" x14ac:dyDescent="0.25">
      <c r="B142">
        <v>4</v>
      </c>
      <c r="C142">
        <v>8</v>
      </c>
      <c r="D142">
        <v>5</v>
      </c>
      <c r="E142">
        <v>6</v>
      </c>
      <c r="F142">
        <v>5</v>
      </c>
      <c r="G142">
        <v>4</v>
      </c>
      <c r="H142">
        <v>2</v>
      </c>
      <c r="I142" t="s">
        <v>955</v>
      </c>
    </row>
    <row r="143" spans="2:9" x14ac:dyDescent="0.25">
      <c r="B143">
        <v>3</v>
      </c>
      <c r="C143">
        <v>1</v>
      </c>
      <c r="D143">
        <v>3</v>
      </c>
      <c r="E143">
        <v>1</v>
      </c>
      <c r="F143">
        <v>14</v>
      </c>
      <c r="G143">
        <v>3</v>
      </c>
      <c r="H143">
        <v>1</v>
      </c>
      <c r="I143" t="s">
        <v>956</v>
      </c>
    </row>
    <row r="144" spans="2:9" x14ac:dyDescent="0.25">
      <c r="B144">
        <v>1</v>
      </c>
      <c r="C144">
        <v>6</v>
      </c>
      <c r="D144">
        <v>3</v>
      </c>
      <c r="E144">
        <v>12</v>
      </c>
      <c r="F144">
        <v>3</v>
      </c>
      <c r="G144">
        <v>2</v>
      </c>
      <c r="H144">
        <v>1</v>
      </c>
      <c r="I144" t="s">
        <v>957</v>
      </c>
    </row>
    <row r="145" spans="2:9" x14ac:dyDescent="0.25">
      <c r="B145">
        <v>3</v>
      </c>
      <c r="C145">
        <v>2</v>
      </c>
      <c r="D145">
        <v>3</v>
      </c>
      <c r="E145">
        <v>14</v>
      </c>
      <c r="F145">
        <v>16</v>
      </c>
      <c r="G145">
        <v>2</v>
      </c>
      <c r="H145">
        <v>1</v>
      </c>
      <c r="I145" t="s">
        <v>958</v>
      </c>
    </row>
    <row r="146" spans="2:9" x14ac:dyDescent="0.25">
      <c r="B146">
        <v>3</v>
      </c>
      <c r="C146">
        <v>1</v>
      </c>
      <c r="D146">
        <v>1</v>
      </c>
      <c r="E146">
        <v>5</v>
      </c>
      <c r="F146">
        <v>8</v>
      </c>
      <c r="G146">
        <v>2</v>
      </c>
      <c r="H146">
        <v>2</v>
      </c>
      <c r="I146" t="s">
        <v>959</v>
      </c>
    </row>
    <row r="147" spans="2:9" x14ac:dyDescent="0.25">
      <c r="B147">
        <v>1</v>
      </c>
      <c r="C147">
        <v>4</v>
      </c>
      <c r="D147">
        <v>2</v>
      </c>
      <c r="E147">
        <v>10</v>
      </c>
      <c r="F147">
        <v>4</v>
      </c>
      <c r="G147">
        <v>1</v>
      </c>
      <c r="H147">
        <v>1</v>
      </c>
      <c r="I147" t="s">
        <v>960</v>
      </c>
    </row>
    <row r="148" spans="2:9" x14ac:dyDescent="0.25">
      <c r="B148">
        <v>4</v>
      </c>
      <c r="C148">
        <v>4</v>
      </c>
      <c r="D148">
        <v>4</v>
      </c>
      <c r="E148">
        <v>12</v>
      </c>
      <c r="F148">
        <v>4</v>
      </c>
      <c r="G148">
        <v>1</v>
      </c>
      <c r="H148">
        <v>2</v>
      </c>
      <c r="I148" t="s">
        <v>961</v>
      </c>
    </row>
    <row r="149" spans="2:9" x14ac:dyDescent="0.25">
      <c r="B149">
        <v>3</v>
      </c>
      <c r="C149">
        <v>8</v>
      </c>
      <c r="D149">
        <v>4</v>
      </c>
      <c r="E149">
        <v>4</v>
      </c>
      <c r="F149">
        <v>12</v>
      </c>
      <c r="G149">
        <v>4</v>
      </c>
      <c r="H149">
        <v>3</v>
      </c>
      <c r="I149" t="s">
        <v>962</v>
      </c>
    </row>
    <row r="150" spans="2:9" x14ac:dyDescent="0.25">
      <c r="B150">
        <v>1</v>
      </c>
      <c r="C150">
        <v>6</v>
      </c>
      <c r="D150">
        <v>2</v>
      </c>
      <c r="E150">
        <v>10</v>
      </c>
      <c r="F150">
        <v>10</v>
      </c>
      <c r="G150">
        <v>2</v>
      </c>
      <c r="H150">
        <v>2</v>
      </c>
      <c r="I150" t="s">
        <v>963</v>
      </c>
    </row>
    <row r="151" spans="2:9" x14ac:dyDescent="0.25">
      <c r="B151">
        <v>4</v>
      </c>
      <c r="C151">
        <v>5</v>
      </c>
      <c r="D151">
        <v>1</v>
      </c>
      <c r="E151">
        <v>15</v>
      </c>
      <c r="F151">
        <v>11</v>
      </c>
      <c r="G151">
        <v>4</v>
      </c>
      <c r="H151">
        <v>4</v>
      </c>
      <c r="I151" t="s">
        <v>964</v>
      </c>
    </row>
    <row r="152" spans="2:9" x14ac:dyDescent="0.25">
      <c r="B152">
        <v>2</v>
      </c>
      <c r="C152">
        <v>4</v>
      </c>
      <c r="D152">
        <v>4</v>
      </c>
      <c r="E152">
        <v>12</v>
      </c>
      <c r="F152">
        <v>2</v>
      </c>
      <c r="G152">
        <v>2</v>
      </c>
      <c r="H152">
        <v>2</v>
      </c>
      <c r="I152" t="s">
        <v>965</v>
      </c>
    </row>
    <row r="153" spans="2:9" x14ac:dyDescent="0.25">
      <c r="B153">
        <v>3</v>
      </c>
      <c r="C153">
        <v>7</v>
      </c>
      <c r="D153">
        <v>4</v>
      </c>
      <c r="E153">
        <v>19</v>
      </c>
      <c r="F153">
        <v>15</v>
      </c>
      <c r="G153">
        <v>3</v>
      </c>
      <c r="H153">
        <v>1</v>
      </c>
      <c r="I153" t="s">
        <v>966</v>
      </c>
    </row>
    <row r="154" spans="2:9" x14ac:dyDescent="0.25">
      <c r="B154">
        <v>2</v>
      </c>
      <c r="C154">
        <v>8</v>
      </c>
      <c r="D154">
        <v>5</v>
      </c>
      <c r="E154">
        <v>4</v>
      </c>
      <c r="F154">
        <v>17</v>
      </c>
      <c r="G154">
        <v>4</v>
      </c>
      <c r="H154">
        <v>1</v>
      </c>
      <c r="I154" t="s">
        <v>967</v>
      </c>
    </row>
    <row r="155" spans="2:9" x14ac:dyDescent="0.25">
      <c r="B155">
        <v>2</v>
      </c>
      <c r="C155">
        <v>6</v>
      </c>
      <c r="D155">
        <v>5</v>
      </c>
      <c r="E155">
        <v>6</v>
      </c>
      <c r="F155">
        <v>17</v>
      </c>
      <c r="G155">
        <v>3</v>
      </c>
      <c r="H155">
        <v>4</v>
      </c>
      <c r="I155" t="s">
        <v>968</v>
      </c>
    </row>
    <row r="156" spans="2:9" x14ac:dyDescent="0.25">
      <c r="B156">
        <v>1</v>
      </c>
      <c r="C156">
        <v>3</v>
      </c>
      <c r="D156">
        <v>4</v>
      </c>
      <c r="E156">
        <v>15</v>
      </c>
      <c r="F156">
        <v>1</v>
      </c>
      <c r="G156">
        <v>2</v>
      </c>
      <c r="H156">
        <v>4</v>
      </c>
      <c r="I156" t="s">
        <v>969</v>
      </c>
    </row>
    <row r="157" spans="2:9" x14ac:dyDescent="0.25">
      <c r="B157">
        <v>1</v>
      </c>
      <c r="C157">
        <v>6</v>
      </c>
      <c r="D157">
        <v>1</v>
      </c>
      <c r="E157">
        <v>8</v>
      </c>
      <c r="F157">
        <v>12</v>
      </c>
      <c r="G157">
        <v>4</v>
      </c>
      <c r="H157">
        <v>1</v>
      </c>
      <c r="I157" t="s">
        <v>970</v>
      </c>
    </row>
    <row r="158" spans="2:9" x14ac:dyDescent="0.25">
      <c r="B158">
        <v>2</v>
      </c>
      <c r="C158">
        <v>5</v>
      </c>
      <c r="D158">
        <v>5</v>
      </c>
      <c r="E158">
        <v>14</v>
      </c>
      <c r="F158">
        <v>14</v>
      </c>
      <c r="G158">
        <v>2</v>
      </c>
      <c r="H158">
        <v>2</v>
      </c>
      <c r="I158" t="s">
        <v>971</v>
      </c>
    </row>
    <row r="159" spans="2:9" x14ac:dyDescent="0.25">
      <c r="B159">
        <v>2</v>
      </c>
      <c r="C159">
        <v>8</v>
      </c>
      <c r="D159">
        <v>3</v>
      </c>
      <c r="E159">
        <v>6</v>
      </c>
      <c r="F159">
        <v>14</v>
      </c>
      <c r="G159">
        <v>4</v>
      </c>
      <c r="H159">
        <v>4</v>
      </c>
      <c r="I159" t="s">
        <v>972</v>
      </c>
    </row>
    <row r="160" spans="2:9" x14ac:dyDescent="0.25">
      <c r="B160">
        <v>2</v>
      </c>
      <c r="C160">
        <v>1</v>
      </c>
      <c r="D160">
        <v>1</v>
      </c>
      <c r="E160">
        <v>18</v>
      </c>
      <c r="F160">
        <v>13</v>
      </c>
      <c r="G160">
        <v>3</v>
      </c>
      <c r="H160">
        <v>2</v>
      </c>
      <c r="I160" t="s">
        <v>973</v>
      </c>
    </row>
    <row r="161" spans="2:9" x14ac:dyDescent="0.25">
      <c r="B161">
        <v>4</v>
      </c>
      <c r="C161">
        <v>6</v>
      </c>
      <c r="D161">
        <v>5</v>
      </c>
      <c r="E161">
        <v>16</v>
      </c>
      <c r="F161">
        <v>14</v>
      </c>
      <c r="G161">
        <v>3</v>
      </c>
      <c r="H161">
        <v>3</v>
      </c>
      <c r="I161" t="s">
        <v>974</v>
      </c>
    </row>
    <row r="162" spans="2:9" x14ac:dyDescent="0.25">
      <c r="B162">
        <v>4</v>
      </c>
      <c r="C162">
        <v>2</v>
      </c>
      <c r="D162">
        <v>3</v>
      </c>
      <c r="E162">
        <v>12</v>
      </c>
      <c r="F162">
        <v>10</v>
      </c>
      <c r="G162">
        <v>3</v>
      </c>
      <c r="H162">
        <v>3</v>
      </c>
      <c r="I162" t="s">
        <v>975</v>
      </c>
    </row>
    <row r="163" spans="2:9" x14ac:dyDescent="0.25">
      <c r="B163">
        <v>3</v>
      </c>
      <c r="C163">
        <v>3</v>
      </c>
      <c r="D163">
        <v>5</v>
      </c>
      <c r="E163">
        <v>2</v>
      </c>
      <c r="F163">
        <v>8</v>
      </c>
      <c r="G163">
        <v>4</v>
      </c>
      <c r="H163">
        <v>1</v>
      </c>
      <c r="I163" t="s">
        <v>976</v>
      </c>
    </row>
    <row r="164" spans="2:9" x14ac:dyDescent="0.25">
      <c r="B164">
        <v>2</v>
      </c>
      <c r="C164">
        <v>8</v>
      </c>
      <c r="D164">
        <v>4</v>
      </c>
      <c r="E164">
        <v>9</v>
      </c>
      <c r="F164">
        <v>5</v>
      </c>
      <c r="G164">
        <v>3</v>
      </c>
      <c r="H164">
        <v>3</v>
      </c>
      <c r="I164" t="s">
        <v>977</v>
      </c>
    </row>
    <row r="165" spans="2:9" x14ac:dyDescent="0.25">
      <c r="B165">
        <v>2</v>
      </c>
      <c r="C165">
        <v>7</v>
      </c>
      <c r="D165">
        <v>4</v>
      </c>
      <c r="E165">
        <v>14</v>
      </c>
      <c r="F165">
        <v>11</v>
      </c>
      <c r="G165">
        <v>3</v>
      </c>
      <c r="H165">
        <v>4</v>
      </c>
      <c r="I165" t="s">
        <v>978</v>
      </c>
    </row>
    <row r="166" spans="2:9" x14ac:dyDescent="0.25">
      <c r="B166">
        <v>3</v>
      </c>
      <c r="C166">
        <v>2</v>
      </c>
      <c r="D166">
        <v>3</v>
      </c>
      <c r="E166">
        <v>19</v>
      </c>
      <c r="F166">
        <v>6</v>
      </c>
      <c r="G166">
        <v>2</v>
      </c>
      <c r="H166">
        <v>2</v>
      </c>
      <c r="I166" t="s">
        <v>979</v>
      </c>
    </row>
    <row r="167" spans="2:9" x14ac:dyDescent="0.25">
      <c r="B167">
        <v>2</v>
      </c>
      <c r="C167">
        <v>7</v>
      </c>
      <c r="D167">
        <v>2</v>
      </c>
      <c r="E167">
        <v>7</v>
      </c>
      <c r="F167">
        <v>20</v>
      </c>
      <c r="G167">
        <v>1</v>
      </c>
      <c r="H167">
        <v>2</v>
      </c>
      <c r="I167" t="s">
        <v>980</v>
      </c>
    </row>
    <row r="168" spans="2:9" x14ac:dyDescent="0.25">
      <c r="B168">
        <v>2</v>
      </c>
      <c r="C168">
        <v>1</v>
      </c>
      <c r="D168">
        <v>3</v>
      </c>
      <c r="E168">
        <v>5</v>
      </c>
      <c r="F168">
        <v>18</v>
      </c>
      <c r="G168">
        <v>4</v>
      </c>
      <c r="H168">
        <v>1</v>
      </c>
      <c r="I168" t="s">
        <v>981</v>
      </c>
    </row>
    <row r="169" spans="2:9" x14ac:dyDescent="0.25">
      <c r="B169">
        <v>4</v>
      </c>
      <c r="C169">
        <v>1</v>
      </c>
      <c r="D169">
        <v>3</v>
      </c>
      <c r="E169">
        <v>19</v>
      </c>
      <c r="F169">
        <v>19</v>
      </c>
      <c r="G169">
        <v>4</v>
      </c>
      <c r="H169">
        <v>2</v>
      </c>
      <c r="I169" t="s">
        <v>982</v>
      </c>
    </row>
    <row r="170" spans="2:9" x14ac:dyDescent="0.25">
      <c r="B170">
        <v>2</v>
      </c>
      <c r="C170">
        <v>1</v>
      </c>
      <c r="D170">
        <v>2</v>
      </c>
      <c r="E170">
        <v>12</v>
      </c>
      <c r="F170">
        <v>19</v>
      </c>
      <c r="G170">
        <v>2</v>
      </c>
      <c r="H170">
        <v>1</v>
      </c>
      <c r="I170" t="s">
        <v>983</v>
      </c>
    </row>
    <row r="171" spans="2:9" x14ac:dyDescent="0.25">
      <c r="B171">
        <v>4</v>
      </c>
      <c r="C171">
        <v>2</v>
      </c>
      <c r="D171">
        <v>1</v>
      </c>
      <c r="E171">
        <v>12</v>
      </c>
      <c r="F171">
        <v>12</v>
      </c>
      <c r="G171">
        <v>4</v>
      </c>
      <c r="H171">
        <v>1</v>
      </c>
      <c r="I171" t="s">
        <v>984</v>
      </c>
    </row>
    <row r="172" spans="2:9" x14ac:dyDescent="0.25">
      <c r="B172">
        <v>3</v>
      </c>
      <c r="C172">
        <v>6</v>
      </c>
      <c r="D172">
        <v>1</v>
      </c>
      <c r="E172">
        <v>1</v>
      </c>
      <c r="F172">
        <v>6</v>
      </c>
      <c r="G172">
        <v>3</v>
      </c>
      <c r="H172">
        <v>2</v>
      </c>
      <c r="I172" t="s">
        <v>985</v>
      </c>
    </row>
    <row r="173" spans="2:9" x14ac:dyDescent="0.25">
      <c r="B173">
        <v>4</v>
      </c>
      <c r="C173">
        <v>6</v>
      </c>
      <c r="D173">
        <v>3</v>
      </c>
      <c r="E173">
        <v>12</v>
      </c>
      <c r="F173">
        <v>7</v>
      </c>
      <c r="G173">
        <v>3</v>
      </c>
      <c r="H173">
        <v>4</v>
      </c>
      <c r="I173" t="s">
        <v>986</v>
      </c>
    </row>
    <row r="174" spans="2:9" x14ac:dyDescent="0.25">
      <c r="B174">
        <v>1</v>
      </c>
      <c r="C174">
        <v>5</v>
      </c>
      <c r="D174">
        <v>1</v>
      </c>
      <c r="E174">
        <v>8</v>
      </c>
      <c r="F174">
        <v>20</v>
      </c>
      <c r="G174">
        <v>1</v>
      </c>
      <c r="H174">
        <v>4</v>
      </c>
      <c r="I174" t="s">
        <v>987</v>
      </c>
    </row>
    <row r="175" spans="2:9" x14ac:dyDescent="0.25">
      <c r="B175">
        <v>2</v>
      </c>
      <c r="C175">
        <v>1</v>
      </c>
      <c r="D175">
        <v>5</v>
      </c>
      <c r="E175">
        <v>12</v>
      </c>
      <c r="F175">
        <v>1</v>
      </c>
      <c r="G175">
        <v>4</v>
      </c>
      <c r="H175">
        <v>3</v>
      </c>
      <c r="I175" t="s">
        <v>988</v>
      </c>
    </row>
    <row r="176" spans="2:9" x14ac:dyDescent="0.25">
      <c r="B176">
        <v>3</v>
      </c>
      <c r="C176">
        <v>6</v>
      </c>
      <c r="D176">
        <v>1</v>
      </c>
      <c r="E176">
        <v>6</v>
      </c>
      <c r="F176">
        <v>14</v>
      </c>
      <c r="G176">
        <v>1</v>
      </c>
      <c r="H176">
        <v>3</v>
      </c>
      <c r="I176" t="s">
        <v>989</v>
      </c>
    </row>
    <row r="177" spans="2:9" x14ac:dyDescent="0.25">
      <c r="B177">
        <v>2</v>
      </c>
      <c r="C177">
        <v>3</v>
      </c>
      <c r="D177">
        <v>1</v>
      </c>
      <c r="E177">
        <v>6</v>
      </c>
      <c r="F177">
        <v>11</v>
      </c>
      <c r="G177">
        <v>1</v>
      </c>
      <c r="H177">
        <v>4</v>
      </c>
      <c r="I177" t="s">
        <v>990</v>
      </c>
    </row>
    <row r="178" spans="2:9" x14ac:dyDescent="0.25">
      <c r="B178">
        <v>4</v>
      </c>
      <c r="C178">
        <v>7</v>
      </c>
      <c r="D178">
        <v>5</v>
      </c>
      <c r="E178">
        <v>18</v>
      </c>
      <c r="F178">
        <v>12</v>
      </c>
      <c r="G178">
        <v>1</v>
      </c>
      <c r="H178">
        <v>2</v>
      </c>
      <c r="I178" t="s">
        <v>991</v>
      </c>
    </row>
    <row r="179" spans="2:9" x14ac:dyDescent="0.25">
      <c r="B179">
        <v>3</v>
      </c>
      <c r="C179">
        <v>6</v>
      </c>
      <c r="D179">
        <v>5</v>
      </c>
      <c r="E179">
        <v>11</v>
      </c>
      <c r="F179">
        <v>19</v>
      </c>
      <c r="G179">
        <v>2</v>
      </c>
      <c r="H179">
        <v>3</v>
      </c>
      <c r="I179" t="s">
        <v>992</v>
      </c>
    </row>
    <row r="180" spans="2:9" x14ac:dyDescent="0.25">
      <c r="B180">
        <v>4</v>
      </c>
      <c r="C180">
        <v>3</v>
      </c>
      <c r="D180">
        <v>3</v>
      </c>
      <c r="E180">
        <v>5</v>
      </c>
      <c r="F180">
        <v>14</v>
      </c>
      <c r="G180">
        <v>4</v>
      </c>
      <c r="H180">
        <v>3</v>
      </c>
      <c r="I180" t="s">
        <v>993</v>
      </c>
    </row>
    <row r="181" spans="2:9" x14ac:dyDescent="0.25">
      <c r="B181">
        <v>3</v>
      </c>
      <c r="C181">
        <v>7</v>
      </c>
      <c r="D181">
        <v>4</v>
      </c>
      <c r="E181">
        <v>15</v>
      </c>
      <c r="F181">
        <v>16</v>
      </c>
      <c r="G181">
        <v>3</v>
      </c>
      <c r="H181">
        <v>4</v>
      </c>
      <c r="I181" t="s">
        <v>994</v>
      </c>
    </row>
    <row r="182" spans="2:9" x14ac:dyDescent="0.25">
      <c r="B182">
        <v>2</v>
      </c>
      <c r="C182">
        <v>2</v>
      </c>
      <c r="D182">
        <v>2</v>
      </c>
      <c r="E182">
        <v>4</v>
      </c>
      <c r="F182">
        <v>7</v>
      </c>
      <c r="G182">
        <v>3</v>
      </c>
      <c r="H182">
        <v>1</v>
      </c>
      <c r="I182" t="s">
        <v>995</v>
      </c>
    </row>
    <row r="183" spans="2:9" x14ac:dyDescent="0.25">
      <c r="B183">
        <v>3</v>
      </c>
      <c r="C183">
        <v>7</v>
      </c>
      <c r="D183">
        <v>5</v>
      </c>
      <c r="E183">
        <v>2</v>
      </c>
      <c r="F183">
        <v>10</v>
      </c>
      <c r="G183">
        <v>1</v>
      </c>
      <c r="H183">
        <v>2</v>
      </c>
      <c r="I183" t="s">
        <v>996</v>
      </c>
    </row>
    <row r="184" spans="2:9" x14ac:dyDescent="0.25">
      <c r="B184">
        <v>4</v>
      </c>
      <c r="C184">
        <v>5</v>
      </c>
      <c r="D184">
        <v>5</v>
      </c>
      <c r="E184">
        <v>3</v>
      </c>
      <c r="F184">
        <v>9</v>
      </c>
      <c r="G184">
        <v>2</v>
      </c>
      <c r="H184">
        <v>4</v>
      </c>
      <c r="I184" t="s">
        <v>997</v>
      </c>
    </row>
    <row r="185" spans="2:9" x14ac:dyDescent="0.25">
      <c r="B185">
        <v>3</v>
      </c>
      <c r="C185">
        <v>3</v>
      </c>
      <c r="D185">
        <v>3</v>
      </c>
      <c r="E185">
        <v>2</v>
      </c>
      <c r="F185">
        <v>19</v>
      </c>
      <c r="G185">
        <v>2</v>
      </c>
      <c r="H185">
        <v>2</v>
      </c>
      <c r="I185" t="s">
        <v>998</v>
      </c>
    </row>
    <row r="186" spans="2:9" x14ac:dyDescent="0.25">
      <c r="B186">
        <v>2</v>
      </c>
      <c r="C186">
        <v>7</v>
      </c>
      <c r="D186">
        <v>2</v>
      </c>
      <c r="E186">
        <v>18</v>
      </c>
      <c r="F186">
        <v>12</v>
      </c>
      <c r="G186">
        <v>1</v>
      </c>
      <c r="H186">
        <v>4</v>
      </c>
      <c r="I186" t="s">
        <v>999</v>
      </c>
    </row>
    <row r="187" spans="2:9" x14ac:dyDescent="0.25">
      <c r="B187">
        <v>2</v>
      </c>
      <c r="C187">
        <v>5</v>
      </c>
      <c r="D187">
        <v>2</v>
      </c>
      <c r="E187">
        <v>3</v>
      </c>
      <c r="F187">
        <v>4</v>
      </c>
      <c r="G187">
        <v>3</v>
      </c>
      <c r="H187">
        <v>1</v>
      </c>
      <c r="I187" t="s">
        <v>1000</v>
      </c>
    </row>
    <row r="188" spans="2:9" x14ac:dyDescent="0.25">
      <c r="B188">
        <v>1</v>
      </c>
      <c r="C188">
        <v>2</v>
      </c>
      <c r="D188">
        <v>5</v>
      </c>
      <c r="E188">
        <v>2</v>
      </c>
      <c r="F188">
        <v>20</v>
      </c>
      <c r="G188">
        <v>1</v>
      </c>
      <c r="H188">
        <v>1</v>
      </c>
      <c r="I188" t="s">
        <v>1001</v>
      </c>
    </row>
    <row r="189" spans="2:9" x14ac:dyDescent="0.25">
      <c r="B189">
        <v>2</v>
      </c>
      <c r="C189">
        <v>2</v>
      </c>
      <c r="D189">
        <v>5</v>
      </c>
      <c r="E189">
        <v>19</v>
      </c>
      <c r="F189">
        <v>20</v>
      </c>
      <c r="G189">
        <v>1</v>
      </c>
      <c r="H189">
        <v>4</v>
      </c>
      <c r="I189" t="s">
        <v>1002</v>
      </c>
    </row>
    <row r="190" spans="2:9" x14ac:dyDescent="0.25">
      <c r="B190">
        <v>4</v>
      </c>
      <c r="C190">
        <v>3</v>
      </c>
      <c r="D190">
        <v>2</v>
      </c>
      <c r="E190">
        <v>2</v>
      </c>
      <c r="F190">
        <v>7</v>
      </c>
      <c r="G190">
        <v>4</v>
      </c>
      <c r="H190">
        <v>2</v>
      </c>
      <c r="I190" t="s">
        <v>1003</v>
      </c>
    </row>
    <row r="191" spans="2:9" x14ac:dyDescent="0.25">
      <c r="B191">
        <v>4</v>
      </c>
      <c r="C191">
        <v>5</v>
      </c>
      <c r="D191">
        <v>1</v>
      </c>
      <c r="E191">
        <v>14</v>
      </c>
      <c r="F191">
        <v>14</v>
      </c>
      <c r="G191">
        <v>1</v>
      </c>
      <c r="H191">
        <v>1</v>
      </c>
      <c r="I191" t="s">
        <v>1004</v>
      </c>
    </row>
    <row r="192" spans="2:9" x14ac:dyDescent="0.25">
      <c r="B192">
        <v>3</v>
      </c>
      <c r="C192">
        <v>8</v>
      </c>
      <c r="D192">
        <v>5</v>
      </c>
      <c r="E192">
        <v>1</v>
      </c>
      <c r="F192">
        <v>14</v>
      </c>
      <c r="G192">
        <v>2</v>
      </c>
      <c r="H192">
        <v>3</v>
      </c>
      <c r="I192" t="s">
        <v>1005</v>
      </c>
    </row>
    <row r="193" spans="2:9" x14ac:dyDescent="0.25">
      <c r="B193">
        <v>1</v>
      </c>
      <c r="C193">
        <v>8</v>
      </c>
      <c r="D193">
        <v>4</v>
      </c>
      <c r="E193">
        <v>14</v>
      </c>
      <c r="F193">
        <v>14</v>
      </c>
      <c r="G193">
        <v>1</v>
      </c>
      <c r="H193">
        <v>1</v>
      </c>
      <c r="I193" t="s">
        <v>1006</v>
      </c>
    </row>
    <row r="194" spans="2:9" x14ac:dyDescent="0.25">
      <c r="B194">
        <v>1</v>
      </c>
      <c r="C194">
        <v>7</v>
      </c>
      <c r="D194">
        <v>1</v>
      </c>
      <c r="E194">
        <v>10</v>
      </c>
      <c r="F194">
        <v>7</v>
      </c>
      <c r="G194">
        <v>2</v>
      </c>
      <c r="H194">
        <v>2</v>
      </c>
      <c r="I194" t="s">
        <v>1007</v>
      </c>
    </row>
    <row r="195" spans="2:9" x14ac:dyDescent="0.25">
      <c r="B195">
        <v>4</v>
      </c>
      <c r="C195">
        <v>6</v>
      </c>
      <c r="D195">
        <v>4</v>
      </c>
      <c r="E195">
        <v>2</v>
      </c>
      <c r="F195">
        <v>12</v>
      </c>
      <c r="G195">
        <v>4</v>
      </c>
      <c r="H195">
        <v>2</v>
      </c>
      <c r="I195" t="s">
        <v>1008</v>
      </c>
    </row>
    <row r="196" spans="2:9" x14ac:dyDescent="0.25">
      <c r="B196">
        <v>4</v>
      </c>
      <c r="C196">
        <v>5</v>
      </c>
      <c r="D196">
        <v>3</v>
      </c>
      <c r="E196">
        <v>14</v>
      </c>
      <c r="F196">
        <v>3</v>
      </c>
      <c r="G196">
        <v>4</v>
      </c>
      <c r="H196">
        <v>4</v>
      </c>
      <c r="I196" t="s">
        <v>1009</v>
      </c>
    </row>
    <row r="197" spans="2:9" x14ac:dyDescent="0.25">
      <c r="B197">
        <v>3</v>
      </c>
      <c r="C197">
        <v>7</v>
      </c>
      <c r="D197">
        <v>3</v>
      </c>
      <c r="E197">
        <v>12</v>
      </c>
      <c r="F197">
        <v>17</v>
      </c>
      <c r="G197">
        <v>3</v>
      </c>
      <c r="H197">
        <v>2</v>
      </c>
      <c r="I197" t="s">
        <v>1010</v>
      </c>
    </row>
    <row r="198" spans="2:9" x14ac:dyDescent="0.25">
      <c r="B198">
        <v>1</v>
      </c>
      <c r="C198">
        <v>7</v>
      </c>
      <c r="D198">
        <v>3</v>
      </c>
      <c r="E198">
        <v>1</v>
      </c>
      <c r="F198">
        <v>13</v>
      </c>
      <c r="G198">
        <v>4</v>
      </c>
      <c r="H198">
        <v>3</v>
      </c>
      <c r="I198" t="s">
        <v>1011</v>
      </c>
    </row>
    <row r="199" spans="2:9" x14ac:dyDescent="0.25">
      <c r="B199">
        <v>4</v>
      </c>
      <c r="C199">
        <v>4</v>
      </c>
      <c r="D199">
        <v>3</v>
      </c>
      <c r="E199">
        <v>5</v>
      </c>
      <c r="F199">
        <v>20</v>
      </c>
      <c r="G199">
        <v>2</v>
      </c>
      <c r="H199">
        <v>2</v>
      </c>
      <c r="I199" t="s">
        <v>1012</v>
      </c>
    </row>
    <row r="200" spans="2:9" x14ac:dyDescent="0.25">
      <c r="B200">
        <v>3</v>
      </c>
      <c r="C200">
        <v>5</v>
      </c>
      <c r="D200">
        <v>2</v>
      </c>
      <c r="E200">
        <v>9</v>
      </c>
      <c r="F200">
        <v>9</v>
      </c>
      <c r="G200">
        <v>3</v>
      </c>
      <c r="H200">
        <v>2</v>
      </c>
      <c r="I200" t="s">
        <v>1013</v>
      </c>
    </row>
    <row r="201" spans="2:9" x14ac:dyDescent="0.25">
      <c r="B201">
        <v>1</v>
      </c>
      <c r="C201">
        <v>1</v>
      </c>
      <c r="D201">
        <v>3</v>
      </c>
      <c r="E201">
        <v>6</v>
      </c>
      <c r="F201">
        <v>14</v>
      </c>
      <c r="G201">
        <v>3</v>
      </c>
      <c r="H201">
        <v>4</v>
      </c>
      <c r="I201" t="s">
        <v>1014</v>
      </c>
    </row>
    <row r="202" spans="2:9" x14ac:dyDescent="0.25">
      <c r="B202">
        <v>4</v>
      </c>
      <c r="C202">
        <v>8</v>
      </c>
      <c r="D202">
        <v>5</v>
      </c>
      <c r="E202">
        <v>10</v>
      </c>
      <c r="F202">
        <v>20</v>
      </c>
      <c r="G202">
        <v>4</v>
      </c>
      <c r="H202">
        <v>2</v>
      </c>
      <c r="I202" t="s">
        <v>1015</v>
      </c>
    </row>
    <row r="203" spans="2:9" x14ac:dyDescent="0.25">
      <c r="B203">
        <v>3</v>
      </c>
      <c r="C203">
        <v>7</v>
      </c>
      <c r="D203">
        <v>4</v>
      </c>
      <c r="E203">
        <v>17</v>
      </c>
      <c r="F203">
        <v>9</v>
      </c>
      <c r="G203">
        <v>1</v>
      </c>
      <c r="H203">
        <v>3</v>
      </c>
      <c r="I203" t="s">
        <v>1016</v>
      </c>
    </row>
    <row r="204" spans="2:9" x14ac:dyDescent="0.25">
      <c r="B204">
        <v>1</v>
      </c>
      <c r="C204">
        <v>6</v>
      </c>
      <c r="D204">
        <v>5</v>
      </c>
      <c r="E204">
        <v>16</v>
      </c>
      <c r="F204">
        <v>15</v>
      </c>
      <c r="G204">
        <v>2</v>
      </c>
      <c r="H204">
        <v>2</v>
      </c>
      <c r="I204" t="s">
        <v>1017</v>
      </c>
    </row>
    <row r="205" spans="2:9" x14ac:dyDescent="0.25">
      <c r="B205">
        <v>3</v>
      </c>
      <c r="C205">
        <v>7</v>
      </c>
      <c r="D205">
        <v>3</v>
      </c>
      <c r="E205">
        <v>19</v>
      </c>
      <c r="F205">
        <v>5</v>
      </c>
      <c r="G205">
        <v>4</v>
      </c>
      <c r="H205">
        <v>3</v>
      </c>
      <c r="I205" t="s">
        <v>1018</v>
      </c>
    </row>
    <row r="206" spans="2:9" x14ac:dyDescent="0.25">
      <c r="B206">
        <v>2</v>
      </c>
      <c r="C206">
        <v>1</v>
      </c>
      <c r="D206">
        <v>3</v>
      </c>
      <c r="E206">
        <v>9</v>
      </c>
      <c r="F206">
        <v>7</v>
      </c>
      <c r="G206">
        <v>4</v>
      </c>
      <c r="H206">
        <v>4</v>
      </c>
      <c r="I206" t="s">
        <v>1019</v>
      </c>
    </row>
    <row r="207" spans="2:9" x14ac:dyDescent="0.25">
      <c r="B207">
        <v>3</v>
      </c>
      <c r="C207">
        <v>8</v>
      </c>
      <c r="D207">
        <v>1</v>
      </c>
      <c r="E207">
        <v>4</v>
      </c>
      <c r="F207">
        <v>8</v>
      </c>
      <c r="G207">
        <v>2</v>
      </c>
      <c r="H207">
        <v>2</v>
      </c>
      <c r="I207" t="s">
        <v>1020</v>
      </c>
    </row>
    <row r="208" spans="2:9" x14ac:dyDescent="0.25">
      <c r="B208">
        <v>1</v>
      </c>
      <c r="C208">
        <v>3</v>
      </c>
      <c r="D208">
        <v>1</v>
      </c>
      <c r="E208">
        <v>5</v>
      </c>
      <c r="F208">
        <v>12</v>
      </c>
      <c r="G208">
        <v>2</v>
      </c>
      <c r="H208">
        <v>1</v>
      </c>
      <c r="I208" t="s">
        <v>1021</v>
      </c>
    </row>
    <row r="209" spans="2:9" x14ac:dyDescent="0.25">
      <c r="B209">
        <v>4</v>
      </c>
      <c r="C209">
        <v>8</v>
      </c>
      <c r="D209">
        <v>2</v>
      </c>
      <c r="E209">
        <v>4</v>
      </c>
      <c r="F209">
        <v>15</v>
      </c>
      <c r="G209">
        <v>1</v>
      </c>
      <c r="H209">
        <v>2</v>
      </c>
      <c r="I209" t="s">
        <v>1022</v>
      </c>
    </row>
    <row r="210" spans="2:9" x14ac:dyDescent="0.25">
      <c r="B210">
        <v>3</v>
      </c>
      <c r="C210">
        <v>1</v>
      </c>
      <c r="D210">
        <v>3</v>
      </c>
      <c r="E210">
        <v>11</v>
      </c>
      <c r="F210">
        <v>13</v>
      </c>
      <c r="G210">
        <v>2</v>
      </c>
      <c r="H210">
        <v>3</v>
      </c>
      <c r="I210" t="s">
        <v>1023</v>
      </c>
    </row>
    <row r="211" spans="2:9" x14ac:dyDescent="0.25">
      <c r="B211">
        <v>3</v>
      </c>
      <c r="C211">
        <v>2</v>
      </c>
      <c r="D211">
        <v>5</v>
      </c>
      <c r="E211">
        <v>19</v>
      </c>
      <c r="F211">
        <v>8</v>
      </c>
      <c r="G211">
        <v>4</v>
      </c>
      <c r="H211">
        <v>1</v>
      </c>
      <c r="I211" t="s">
        <v>1024</v>
      </c>
    </row>
    <row r="212" spans="2:9" x14ac:dyDescent="0.25">
      <c r="B212">
        <v>4</v>
      </c>
      <c r="C212">
        <v>5</v>
      </c>
      <c r="D212">
        <v>5</v>
      </c>
      <c r="E212">
        <v>19</v>
      </c>
      <c r="F212">
        <v>20</v>
      </c>
      <c r="G212">
        <v>3</v>
      </c>
      <c r="H212">
        <v>3</v>
      </c>
      <c r="I212" t="s">
        <v>1025</v>
      </c>
    </row>
    <row r="213" spans="2:9" x14ac:dyDescent="0.25">
      <c r="B213">
        <v>1</v>
      </c>
      <c r="C213">
        <v>3</v>
      </c>
      <c r="D213">
        <v>5</v>
      </c>
      <c r="E213">
        <v>9</v>
      </c>
      <c r="F213">
        <v>12</v>
      </c>
      <c r="G213">
        <v>3</v>
      </c>
      <c r="H213">
        <v>2</v>
      </c>
      <c r="I213" t="s">
        <v>1026</v>
      </c>
    </row>
    <row r="214" spans="2:9" x14ac:dyDescent="0.25">
      <c r="B214">
        <v>4</v>
      </c>
      <c r="C214">
        <v>6</v>
      </c>
      <c r="D214">
        <v>5</v>
      </c>
      <c r="E214">
        <v>6</v>
      </c>
      <c r="F214">
        <v>7</v>
      </c>
      <c r="G214">
        <v>2</v>
      </c>
      <c r="H214">
        <v>4</v>
      </c>
      <c r="I214" t="s">
        <v>1027</v>
      </c>
    </row>
    <row r="215" spans="2:9" x14ac:dyDescent="0.25">
      <c r="B215">
        <v>1</v>
      </c>
      <c r="C215">
        <v>3</v>
      </c>
      <c r="D215">
        <v>2</v>
      </c>
      <c r="E215">
        <v>16</v>
      </c>
      <c r="F215">
        <v>7</v>
      </c>
      <c r="G215">
        <v>4</v>
      </c>
      <c r="H215">
        <v>3</v>
      </c>
      <c r="I215" t="s">
        <v>1028</v>
      </c>
    </row>
    <row r="216" spans="2:9" x14ac:dyDescent="0.25">
      <c r="B216">
        <v>1</v>
      </c>
      <c r="C216">
        <v>2</v>
      </c>
      <c r="D216">
        <v>2</v>
      </c>
      <c r="E216">
        <v>18</v>
      </c>
      <c r="F216">
        <v>8</v>
      </c>
      <c r="G216">
        <v>2</v>
      </c>
      <c r="H216">
        <v>4</v>
      </c>
      <c r="I216" t="s">
        <v>1029</v>
      </c>
    </row>
    <row r="217" spans="2:9" x14ac:dyDescent="0.25">
      <c r="B217">
        <v>3</v>
      </c>
      <c r="C217">
        <v>7</v>
      </c>
      <c r="D217">
        <v>4</v>
      </c>
      <c r="E217">
        <v>14</v>
      </c>
      <c r="F217">
        <v>6</v>
      </c>
      <c r="G217">
        <v>4</v>
      </c>
      <c r="H217">
        <v>1</v>
      </c>
      <c r="I217" t="s">
        <v>1030</v>
      </c>
    </row>
    <row r="218" spans="2:9" x14ac:dyDescent="0.25">
      <c r="B218">
        <v>4</v>
      </c>
      <c r="C218">
        <v>6</v>
      </c>
      <c r="D218">
        <v>3</v>
      </c>
      <c r="E218">
        <v>13</v>
      </c>
      <c r="F218">
        <v>12</v>
      </c>
      <c r="G218">
        <v>3</v>
      </c>
      <c r="H218">
        <v>1</v>
      </c>
      <c r="I218" t="s">
        <v>1031</v>
      </c>
    </row>
    <row r="219" spans="2:9" x14ac:dyDescent="0.25">
      <c r="B219">
        <v>1</v>
      </c>
      <c r="C219">
        <v>2</v>
      </c>
      <c r="D219">
        <v>5</v>
      </c>
      <c r="E219">
        <v>5</v>
      </c>
      <c r="F219">
        <v>11</v>
      </c>
      <c r="G219">
        <v>3</v>
      </c>
      <c r="H219">
        <v>1</v>
      </c>
      <c r="I219" t="s">
        <v>1032</v>
      </c>
    </row>
    <row r="220" spans="2:9" x14ac:dyDescent="0.25">
      <c r="B220">
        <v>4</v>
      </c>
      <c r="C220">
        <v>8</v>
      </c>
      <c r="D220">
        <v>1</v>
      </c>
      <c r="E220">
        <v>5</v>
      </c>
      <c r="F220">
        <v>17</v>
      </c>
      <c r="G220">
        <v>2</v>
      </c>
      <c r="H220">
        <v>3</v>
      </c>
      <c r="I220" t="s">
        <v>1033</v>
      </c>
    </row>
    <row r="221" spans="2:9" x14ac:dyDescent="0.25">
      <c r="B221">
        <v>4</v>
      </c>
      <c r="C221">
        <v>2</v>
      </c>
      <c r="D221">
        <v>5</v>
      </c>
      <c r="E221">
        <v>4</v>
      </c>
      <c r="F221">
        <v>13</v>
      </c>
      <c r="G221">
        <v>4</v>
      </c>
      <c r="H221">
        <v>2</v>
      </c>
      <c r="I221" t="s">
        <v>1034</v>
      </c>
    </row>
    <row r="222" spans="2:9" x14ac:dyDescent="0.25">
      <c r="B222">
        <v>4</v>
      </c>
      <c r="C222">
        <v>8</v>
      </c>
      <c r="D222">
        <v>3</v>
      </c>
      <c r="E222">
        <v>3</v>
      </c>
      <c r="F222">
        <v>12</v>
      </c>
      <c r="G222">
        <v>1</v>
      </c>
      <c r="H222">
        <v>3</v>
      </c>
      <c r="I222" t="s">
        <v>1035</v>
      </c>
    </row>
    <row r="223" spans="2:9" x14ac:dyDescent="0.25">
      <c r="B223">
        <v>1</v>
      </c>
      <c r="C223">
        <v>6</v>
      </c>
      <c r="D223">
        <v>4</v>
      </c>
      <c r="E223">
        <v>17</v>
      </c>
      <c r="F223">
        <v>5</v>
      </c>
      <c r="G223">
        <v>2</v>
      </c>
      <c r="H223">
        <v>3</v>
      </c>
      <c r="I223" t="s">
        <v>1036</v>
      </c>
    </row>
    <row r="224" spans="2:9" x14ac:dyDescent="0.25">
      <c r="B224">
        <v>1</v>
      </c>
      <c r="C224">
        <v>6</v>
      </c>
      <c r="D224">
        <v>5</v>
      </c>
      <c r="E224">
        <v>9</v>
      </c>
      <c r="F224">
        <v>20</v>
      </c>
      <c r="G224">
        <v>1</v>
      </c>
      <c r="H224">
        <v>2</v>
      </c>
      <c r="I224" t="s">
        <v>1037</v>
      </c>
    </row>
    <row r="225" spans="2:9" x14ac:dyDescent="0.25">
      <c r="B225">
        <v>4</v>
      </c>
      <c r="C225">
        <v>7</v>
      </c>
      <c r="D225">
        <v>5</v>
      </c>
      <c r="E225">
        <v>14</v>
      </c>
      <c r="F225">
        <v>11</v>
      </c>
      <c r="G225">
        <v>4</v>
      </c>
      <c r="H225">
        <v>1</v>
      </c>
      <c r="I225" t="s">
        <v>1038</v>
      </c>
    </row>
    <row r="226" spans="2:9" x14ac:dyDescent="0.25">
      <c r="B226">
        <v>3</v>
      </c>
      <c r="C226">
        <v>8</v>
      </c>
      <c r="D226">
        <v>4</v>
      </c>
      <c r="E226">
        <v>2</v>
      </c>
      <c r="F226">
        <v>18</v>
      </c>
      <c r="G226">
        <v>1</v>
      </c>
      <c r="H226">
        <v>3</v>
      </c>
      <c r="I226" t="s">
        <v>1039</v>
      </c>
    </row>
    <row r="227" spans="2:9" x14ac:dyDescent="0.25">
      <c r="B227">
        <v>4</v>
      </c>
      <c r="C227">
        <v>6</v>
      </c>
      <c r="D227">
        <v>3</v>
      </c>
      <c r="E227">
        <v>12</v>
      </c>
      <c r="F227">
        <v>2</v>
      </c>
      <c r="G227">
        <v>2</v>
      </c>
      <c r="H227">
        <v>3</v>
      </c>
      <c r="I227" t="s">
        <v>1040</v>
      </c>
    </row>
    <row r="228" spans="2:9" x14ac:dyDescent="0.25">
      <c r="B228">
        <v>1</v>
      </c>
      <c r="C228">
        <v>8</v>
      </c>
      <c r="D228">
        <v>1</v>
      </c>
      <c r="E228">
        <v>16</v>
      </c>
      <c r="F228">
        <v>20</v>
      </c>
      <c r="G228">
        <v>1</v>
      </c>
      <c r="H228">
        <v>2</v>
      </c>
      <c r="I228" t="s">
        <v>1041</v>
      </c>
    </row>
    <row r="229" spans="2:9" x14ac:dyDescent="0.25">
      <c r="B229">
        <v>3</v>
      </c>
      <c r="C229">
        <v>4</v>
      </c>
      <c r="D229">
        <v>4</v>
      </c>
      <c r="E229">
        <v>10</v>
      </c>
      <c r="F229">
        <v>15</v>
      </c>
      <c r="G229">
        <v>4</v>
      </c>
      <c r="H229">
        <v>3</v>
      </c>
      <c r="I229" t="s">
        <v>1042</v>
      </c>
    </row>
    <row r="230" spans="2:9" x14ac:dyDescent="0.25">
      <c r="B230">
        <v>2</v>
      </c>
      <c r="C230">
        <v>8</v>
      </c>
      <c r="D230">
        <v>1</v>
      </c>
      <c r="E230">
        <v>1</v>
      </c>
      <c r="F230">
        <v>16</v>
      </c>
      <c r="G230">
        <v>3</v>
      </c>
      <c r="H230">
        <v>3</v>
      </c>
      <c r="I230" t="s">
        <v>1043</v>
      </c>
    </row>
    <row r="231" spans="2:9" x14ac:dyDescent="0.25">
      <c r="B231">
        <v>3</v>
      </c>
      <c r="C231">
        <v>4</v>
      </c>
      <c r="D231">
        <v>4</v>
      </c>
      <c r="E231">
        <v>5</v>
      </c>
      <c r="F231">
        <v>18</v>
      </c>
      <c r="G231">
        <v>2</v>
      </c>
      <c r="H231">
        <v>1</v>
      </c>
      <c r="I231" t="s">
        <v>1044</v>
      </c>
    </row>
    <row r="232" spans="2:9" x14ac:dyDescent="0.25">
      <c r="B232">
        <v>3</v>
      </c>
      <c r="C232">
        <v>7</v>
      </c>
      <c r="D232">
        <v>4</v>
      </c>
      <c r="E232">
        <v>18</v>
      </c>
      <c r="F232">
        <v>13</v>
      </c>
      <c r="G232">
        <v>2</v>
      </c>
      <c r="H232">
        <v>4</v>
      </c>
      <c r="I232" t="s">
        <v>1045</v>
      </c>
    </row>
    <row r="233" spans="2:9" x14ac:dyDescent="0.25">
      <c r="B233">
        <v>3</v>
      </c>
      <c r="C233">
        <v>8</v>
      </c>
      <c r="D233">
        <v>3</v>
      </c>
      <c r="E233">
        <v>13</v>
      </c>
      <c r="F233">
        <v>2</v>
      </c>
      <c r="G233">
        <v>3</v>
      </c>
      <c r="H233">
        <v>3</v>
      </c>
      <c r="I233" t="s">
        <v>1046</v>
      </c>
    </row>
    <row r="234" spans="2:9" x14ac:dyDescent="0.25">
      <c r="B234">
        <v>3</v>
      </c>
      <c r="C234">
        <v>1</v>
      </c>
      <c r="D234">
        <v>4</v>
      </c>
      <c r="E234">
        <v>15</v>
      </c>
      <c r="F234">
        <v>18</v>
      </c>
      <c r="G234">
        <v>1</v>
      </c>
      <c r="H234">
        <v>3</v>
      </c>
      <c r="I234" t="s">
        <v>1047</v>
      </c>
    </row>
    <row r="235" spans="2:9" x14ac:dyDescent="0.25">
      <c r="B235">
        <v>1</v>
      </c>
      <c r="C235">
        <v>7</v>
      </c>
      <c r="D235">
        <v>2</v>
      </c>
      <c r="E235">
        <v>7</v>
      </c>
      <c r="F235">
        <v>2</v>
      </c>
      <c r="G235">
        <v>1</v>
      </c>
      <c r="H235">
        <v>4</v>
      </c>
      <c r="I235" t="s">
        <v>1048</v>
      </c>
    </row>
    <row r="236" spans="2:9" x14ac:dyDescent="0.25">
      <c r="B236">
        <v>1</v>
      </c>
      <c r="C236">
        <v>2</v>
      </c>
      <c r="D236">
        <v>4</v>
      </c>
      <c r="E236">
        <v>15</v>
      </c>
      <c r="F236">
        <v>7</v>
      </c>
      <c r="G236">
        <v>1</v>
      </c>
      <c r="H236">
        <v>3</v>
      </c>
      <c r="I236" t="s">
        <v>1049</v>
      </c>
    </row>
    <row r="237" spans="2:9" x14ac:dyDescent="0.25">
      <c r="B237">
        <v>4</v>
      </c>
      <c r="C237">
        <v>8</v>
      </c>
      <c r="D237">
        <v>2</v>
      </c>
      <c r="E237">
        <v>9</v>
      </c>
      <c r="F237">
        <v>4</v>
      </c>
      <c r="G237">
        <v>3</v>
      </c>
      <c r="H237">
        <v>3</v>
      </c>
      <c r="I237" t="s">
        <v>1050</v>
      </c>
    </row>
    <row r="238" spans="2:9" x14ac:dyDescent="0.25">
      <c r="B238">
        <v>2</v>
      </c>
      <c r="C238">
        <v>6</v>
      </c>
      <c r="D238">
        <v>4</v>
      </c>
      <c r="E238">
        <v>7</v>
      </c>
      <c r="F238">
        <v>1</v>
      </c>
      <c r="G238">
        <v>4</v>
      </c>
      <c r="H238">
        <v>2</v>
      </c>
      <c r="I238" t="s">
        <v>1051</v>
      </c>
    </row>
    <row r="239" spans="2:9" x14ac:dyDescent="0.25">
      <c r="B239">
        <v>3</v>
      </c>
      <c r="C239">
        <v>1</v>
      </c>
      <c r="D239">
        <v>5</v>
      </c>
      <c r="E239">
        <v>11</v>
      </c>
      <c r="F239">
        <v>19</v>
      </c>
      <c r="G239">
        <v>4</v>
      </c>
      <c r="H239">
        <v>4</v>
      </c>
      <c r="I239" t="s">
        <v>1052</v>
      </c>
    </row>
    <row r="240" spans="2:9" x14ac:dyDescent="0.25">
      <c r="B240">
        <v>2</v>
      </c>
      <c r="C240">
        <v>5</v>
      </c>
      <c r="D240">
        <v>5</v>
      </c>
      <c r="E240">
        <v>1</v>
      </c>
      <c r="F240">
        <v>15</v>
      </c>
      <c r="G240">
        <v>3</v>
      </c>
      <c r="H240">
        <v>4</v>
      </c>
      <c r="I240" t="s">
        <v>1053</v>
      </c>
    </row>
    <row r="241" spans="2:9" x14ac:dyDescent="0.25">
      <c r="B241">
        <v>3</v>
      </c>
      <c r="C241">
        <v>7</v>
      </c>
      <c r="D241">
        <v>3</v>
      </c>
      <c r="E241">
        <v>8</v>
      </c>
      <c r="F241">
        <v>12</v>
      </c>
      <c r="G241">
        <v>3</v>
      </c>
      <c r="H241">
        <v>1</v>
      </c>
      <c r="I241" t="s">
        <v>1054</v>
      </c>
    </row>
    <row r="242" spans="2:9" x14ac:dyDescent="0.25">
      <c r="B242">
        <v>3</v>
      </c>
      <c r="C242">
        <v>8</v>
      </c>
      <c r="D242">
        <v>1</v>
      </c>
      <c r="E242">
        <v>7</v>
      </c>
      <c r="F242">
        <v>1</v>
      </c>
      <c r="G242">
        <v>4</v>
      </c>
      <c r="H242">
        <v>4</v>
      </c>
      <c r="I242" t="s">
        <v>1055</v>
      </c>
    </row>
    <row r="243" spans="2:9" x14ac:dyDescent="0.25">
      <c r="B243">
        <v>1</v>
      </c>
      <c r="C243">
        <v>3</v>
      </c>
      <c r="D243">
        <v>5</v>
      </c>
      <c r="E243">
        <v>15</v>
      </c>
      <c r="F243">
        <v>17</v>
      </c>
      <c r="G243">
        <v>3</v>
      </c>
      <c r="H243">
        <v>1</v>
      </c>
      <c r="I243" t="s">
        <v>1056</v>
      </c>
    </row>
    <row r="244" spans="2:9" x14ac:dyDescent="0.25">
      <c r="B244">
        <v>4</v>
      </c>
      <c r="C244">
        <v>5</v>
      </c>
      <c r="D244">
        <v>5</v>
      </c>
      <c r="E244">
        <v>9</v>
      </c>
      <c r="F244">
        <v>4</v>
      </c>
      <c r="G244">
        <v>2</v>
      </c>
      <c r="H244">
        <v>1</v>
      </c>
      <c r="I244" t="s">
        <v>1057</v>
      </c>
    </row>
    <row r="245" spans="2:9" x14ac:dyDescent="0.25">
      <c r="B245">
        <v>4</v>
      </c>
      <c r="C245">
        <v>1</v>
      </c>
      <c r="D245">
        <v>4</v>
      </c>
      <c r="E245">
        <v>2</v>
      </c>
      <c r="F245">
        <v>7</v>
      </c>
      <c r="G245">
        <v>3</v>
      </c>
      <c r="H245">
        <v>2</v>
      </c>
      <c r="I245" t="s">
        <v>1058</v>
      </c>
    </row>
    <row r="246" spans="2:9" x14ac:dyDescent="0.25">
      <c r="B246">
        <v>3</v>
      </c>
      <c r="C246">
        <v>4</v>
      </c>
      <c r="D246">
        <v>4</v>
      </c>
      <c r="E246">
        <v>19</v>
      </c>
      <c r="F246">
        <v>18</v>
      </c>
      <c r="G246">
        <v>2</v>
      </c>
      <c r="H246">
        <v>3</v>
      </c>
      <c r="I246" t="s">
        <v>1059</v>
      </c>
    </row>
    <row r="247" spans="2:9" x14ac:dyDescent="0.25">
      <c r="B247">
        <v>1</v>
      </c>
      <c r="C247">
        <v>2</v>
      </c>
      <c r="D247">
        <v>3</v>
      </c>
      <c r="E247">
        <v>18</v>
      </c>
      <c r="F247">
        <v>20</v>
      </c>
      <c r="G247">
        <v>2</v>
      </c>
      <c r="H247">
        <v>4</v>
      </c>
      <c r="I247" t="s">
        <v>1060</v>
      </c>
    </row>
    <row r="248" spans="2:9" x14ac:dyDescent="0.25">
      <c r="B248">
        <v>1</v>
      </c>
      <c r="C248">
        <v>6</v>
      </c>
      <c r="D248">
        <v>1</v>
      </c>
      <c r="E248">
        <v>2</v>
      </c>
      <c r="F248">
        <v>3</v>
      </c>
      <c r="G248">
        <v>3</v>
      </c>
      <c r="H248">
        <v>3</v>
      </c>
      <c r="I248" t="s">
        <v>1061</v>
      </c>
    </row>
    <row r="249" spans="2:9" x14ac:dyDescent="0.25">
      <c r="B249">
        <v>1</v>
      </c>
      <c r="C249">
        <v>6</v>
      </c>
      <c r="D249">
        <v>1</v>
      </c>
      <c r="E249">
        <v>5</v>
      </c>
      <c r="F249">
        <v>11</v>
      </c>
      <c r="G249">
        <v>4</v>
      </c>
      <c r="H249">
        <v>2</v>
      </c>
      <c r="I249" t="s">
        <v>1062</v>
      </c>
    </row>
    <row r="250" spans="2:9" x14ac:dyDescent="0.25">
      <c r="B250">
        <v>1</v>
      </c>
      <c r="C250">
        <v>4</v>
      </c>
      <c r="D250">
        <v>3</v>
      </c>
      <c r="E250">
        <v>7</v>
      </c>
      <c r="F250">
        <v>17</v>
      </c>
      <c r="G250">
        <v>3</v>
      </c>
      <c r="H250">
        <v>2</v>
      </c>
      <c r="I250" t="s">
        <v>1063</v>
      </c>
    </row>
    <row r="251" spans="2:9" x14ac:dyDescent="0.25">
      <c r="B251">
        <v>2</v>
      </c>
      <c r="C251">
        <v>7</v>
      </c>
      <c r="D251">
        <v>3</v>
      </c>
      <c r="E251">
        <v>4</v>
      </c>
      <c r="F251">
        <v>17</v>
      </c>
      <c r="G251">
        <v>4</v>
      </c>
      <c r="H251">
        <v>1</v>
      </c>
      <c r="I251" t="s">
        <v>1064</v>
      </c>
    </row>
    <row r="252" spans="2:9" x14ac:dyDescent="0.25">
      <c r="B252">
        <v>3</v>
      </c>
      <c r="C252">
        <v>3</v>
      </c>
      <c r="D252">
        <v>5</v>
      </c>
      <c r="E252">
        <v>4</v>
      </c>
      <c r="F252">
        <v>6</v>
      </c>
      <c r="G252">
        <v>1</v>
      </c>
      <c r="H252">
        <v>1</v>
      </c>
      <c r="I252" t="s">
        <v>1065</v>
      </c>
    </row>
    <row r="253" spans="2:9" x14ac:dyDescent="0.25">
      <c r="B253">
        <v>2</v>
      </c>
      <c r="C253">
        <v>7</v>
      </c>
      <c r="D253">
        <v>3</v>
      </c>
      <c r="E253">
        <v>14</v>
      </c>
      <c r="F253">
        <v>12</v>
      </c>
      <c r="G253">
        <v>4</v>
      </c>
      <c r="H253">
        <v>1</v>
      </c>
      <c r="I253" t="s">
        <v>1066</v>
      </c>
    </row>
    <row r="254" spans="2:9" x14ac:dyDescent="0.25">
      <c r="B254">
        <v>1</v>
      </c>
      <c r="C254">
        <v>6</v>
      </c>
      <c r="D254">
        <v>4</v>
      </c>
      <c r="E254">
        <v>11</v>
      </c>
      <c r="F254">
        <v>20</v>
      </c>
      <c r="G254">
        <v>1</v>
      </c>
      <c r="H254">
        <v>4</v>
      </c>
      <c r="I254" t="s">
        <v>1067</v>
      </c>
    </row>
    <row r="255" spans="2:9" x14ac:dyDescent="0.25">
      <c r="B255">
        <v>2</v>
      </c>
      <c r="C255">
        <v>1</v>
      </c>
      <c r="D255">
        <v>4</v>
      </c>
      <c r="E255">
        <v>1</v>
      </c>
      <c r="F255">
        <v>11</v>
      </c>
      <c r="G255">
        <v>2</v>
      </c>
      <c r="H255">
        <v>1</v>
      </c>
      <c r="I255" t="s">
        <v>1068</v>
      </c>
    </row>
    <row r="256" spans="2:9" x14ac:dyDescent="0.25">
      <c r="B256">
        <v>4</v>
      </c>
      <c r="C256">
        <v>6</v>
      </c>
      <c r="D256">
        <v>3</v>
      </c>
      <c r="E256">
        <v>17</v>
      </c>
      <c r="F256">
        <v>15</v>
      </c>
      <c r="G256">
        <v>4</v>
      </c>
      <c r="H256">
        <v>4</v>
      </c>
      <c r="I256" t="s">
        <v>1069</v>
      </c>
    </row>
    <row r="257" spans="2:9" x14ac:dyDescent="0.25">
      <c r="B257">
        <v>3</v>
      </c>
      <c r="C257">
        <v>4</v>
      </c>
      <c r="D257">
        <v>2</v>
      </c>
      <c r="E257">
        <v>14</v>
      </c>
      <c r="F257">
        <v>4</v>
      </c>
      <c r="G257">
        <v>1</v>
      </c>
      <c r="H257">
        <v>1</v>
      </c>
      <c r="I257" t="s">
        <v>1070</v>
      </c>
    </row>
    <row r="258" spans="2:9" x14ac:dyDescent="0.25">
      <c r="B258">
        <v>3</v>
      </c>
      <c r="C258">
        <v>3</v>
      </c>
      <c r="D258">
        <v>4</v>
      </c>
      <c r="E258">
        <v>6</v>
      </c>
      <c r="F258">
        <v>12</v>
      </c>
      <c r="G258">
        <v>1</v>
      </c>
      <c r="H258">
        <v>1</v>
      </c>
      <c r="I258" t="s">
        <v>1071</v>
      </c>
    </row>
    <row r="259" spans="2:9" x14ac:dyDescent="0.25">
      <c r="B259">
        <v>2</v>
      </c>
      <c r="C259">
        <v>4</v>
      </c>
      <c r="D259">
        <v>3</v>
      </c>
      <c r="E259">
        <v>16</v>
      </c>
      <c r="F259">
        <v>14</v>
      </c>
      <c r="G259">
        <v>1</v>
      </c>
      <c r="H259">
        <v>4</v>
      </c>
      <c r="I259" t="s">
        <v>1072</v>
      </c>
    </row>
    <row r="260" spans="2:9" x14ac:dyDescent="0.25">
      <c r="B260">
        <v>1</v>
      </c>
      <c r="C260">
        <v>2</v>
      </c>
      <c r="D260">
        <v>5</v>
      </c>
      <c r="E260">
        <v>16</v>
      </c>
      <c r="F260">
        <v>3</v>
      </c>
      <c r="G260">
        <v>3</v>
      </c>
      <c r="H260">
        <v>2</v>
      </c>
      <c r="I260" t="s">
        <v>1073</v>
      </c>
    </row>
    <row r="261" spans="2:9" x14ac:dyDescent="0.25">
      <c r="B261">
        <v>1</v>
      </c>
      <c r="C261">
        <v>1</v>
      </c>
      <c r="D261">
        <v>1</v>
      </c>
      <c r="E261">
        <v>8</v>
      </c>
      <c r="F261">
        <v>16</v>
      </c>
      <c r="G261">
        <v>3</v>
      </c>
      <c r="H261">
        <v>1</v>
      </c>
      <c r="I261" t="s">
        <v>1074</v>
      </c>
    </row>
    <row r="262" spans="2:9" x14ac:dyDescent="0.25">
      <c r="B262">
        <v>3</v>
      </c>
      <c r="C262">
        <v>2</v>
      </c>
      <c r="D262">
        <v>4</v>
      </c>
      <c r="E262">
        <v>18</v>
      </c>
      <c r="F262">
        <v>20</v>
      </c>
      <c r="G262">
        <v>3</v>
      </c>
      <c r="H262">
        <v>2</v>
      </c>
      <c r="I262" t="s">
        <v>1075</v>
      </c>
    </row>
    <row r="263" spans="2:9" x14ac:dyDescent="0.25">
      <c r="B263">
        <v>2</v>
      </c>
      <c r="C263">
        <v>5</v>
      </c>
      <c r="D263">
        <v>5</v>
      </c>
      <c r="E263">
        <v>18</v>
      </c>
      <c r="F263">
        <v>1</v>
      </c>
      <c r="G263">
        <v>1</v>
      </c>
      <c r="H263">
        <v>3</v>
      </c>
      <c r="I263" t="s">
        <v>1076</v>
      </c>
    </row>
    <row r="264" spans="2:9" x14ac:dyDescent="0.25">
      <c r="B264">
        <v>3</v>
      </c>
      <c r="C264">
        <v>4</v>
      </c>
      <c r="D264">
        <v>5</v>
      </c>
      <c r="E264">
        <v>16</v>
      </c>
      <c r="F264">
        <v>15</v>
      </c>
      <c r="G264">
        <v>2</v>
      </c>
      <c r="H264">
        <v>1</v>
      </c>
      <c r="I264" t="s">
        <v>1077</v>
      </c>
    </row>
    <row r="265" spans="2:9" x14ac:dyDescent="0.25">
      <c r="B265">
        <v>3</v>
      </c>
      <c r="C265">
        <v>2</v>
      </c>
      <c r="D265">
        <v>5</v>
      </c>
      <c r="E265">
        <v>19</v>
      </c>
      <c r="F265">
        <v>4</v>
      </c>
      <c r="G265">
        <v>1</v>
      </c>
      <c r="H265">
        <v>3</v>
      </c>
      <c r="I265" t="s">
        <v>1078</v>
      </c>
    </row>
    <row r="266" spans="2:9" x14ac:dyDescent="0.25">
      <c r="B266">
        <v>4</v>
      </c>
      <c r="C266">
        <v>3</v>
      </c>
      <c r="D266">
        <v>2</v>
      </c>
      <c r="E266">
        <v>7</v>
      </c>
      <c r="F266">
        <v>3</v>
      </c>
      <c r="G266">
        <v>4</v>
      </c>
      <c r="H266">
        <v>2</v>
      </c>
      <c r="I266" t="s">
        <v>1079</v>
      </c>
    </row>
    <row r="267" spans="2:9" x14ac:dyDescent="0.25">
      <c r="B267">
        <v>1</v>
      </c>
      <c r="C267">
        <v>4</v>
      </c>
      <c r="D267">
        <v>4</v>
      </c>
      <c r="E267">
        <v>4</v>
      </c>
      <c r="F267">
        <v>5</v>
      </c>
      <c r="G267">
        <v>2</v>
      </c>
      <c r="H267">
        <v>3</v>
      </c>
      <c r="I267" t="s">
        <v>1080</v>
      </c>
    </row>
    <row r="268" spans="2:9" x14ac:dyDescent="0.25">
      <c r="B268">
        <v>3</v>
      </c>
      <c r="C268">
        <v>4</v>
      </c>
      <c r="D268">
        <v>3</v>
      </c>
      <c r="E268">
        <v>6</v>
      </c>
      <c r="F268">
        <v>6</v>
      </c>
      <c r="G268">
        <v>4</v>
      </c>
      <c r="H268">
        <v>1</v>
      </c>
      <c r="I268" t="s">
        <v>1081</v>
      </c>
    </row>
    <row r="269" spans="2:9" x14ac:dyDescent="0.25">
      <c r="B269">
        <v>3</v>
      </c>
      <c r="C269">
        <v>4</v>
      </c>
      <c r="D269">
        <v>3</v>
      </c>
      <c r="E269">
        <v>14</v>
      </c>
      <c r="F269">
        <v>8</v>
      </c>
      <c r="G269">
        <v>2</v>
      </c>
      <c r="H269">
        <v>2</v>
      </c>
      <c r="I269" t="s">
        <v>1082</v>
      </c>
    </row>
    <row r="270" spans="2:9" x14ac:dyDescent="0.25">
      <c r="B270">
        <v>2</v>
      </c>
      <c r="C270">
        <v>4</v>
      </c>
      <c r="D270">
        <v>4</v>
      </c>
      <c r="E270">
        <v>17</v>
      </c>
      <c r="F270">
        <v>14</v>
      </c>
      <c r="G270">
        <v>1</v>
      </c>
      <c r="H270">
        <v>4</v>
      </c>
      <c r="I270" t="s">
        <v>1083</v>
      </c>
    </row>
    <row r="271" spans="2:9" x14ac:dyDescent="0.25">
      <c r="B271">
        <v>3</v>
      </c>
      <c r="C271">
        <v>4</v>
      </c>
      <c r="D271">
        <v>1</v>
      </c>
      <c r="E271">
        <v>6</v>
      </c>
      <c r="F271">
        <v>9</v>
      </c>
      <c r="G271">
        <v>3</v>
      </c>
      <c r="H271">
        <v>4</v>
      </c>
      <c r="I271" t="s">
        <v>1084</v>
      </c>
    </row>
    <row r="272" spans="2:9" x14ac:dyDescent="0.25">
      <c r="B272">
        <v>4</v>
      </c>
      <c r="C272">
        <v>4</v>
      </c>
      <c r="D272">
        <v>5</v>
      </c>
      <c r="E272">
        <v>6</v>
      </c>
      <c r="F272">
        <v>19</v>
      </c>
      <c r="G272">
        <v>4</v>
      </c>
      <c r="H272">
        <v>1</v>
      </c>
      <c r="I272" t="s">
        <v>1085</v>
      </c>
    </row>
    <row r="273" spans="2:9" x14ac:dyDescent="0.25">
      <c r="B273">
        <v>2</v>
      </c>
      <c r="C273">
        <v>6</v>
      </c>
      <c r="D273">
        <v>5</v>
      </c>
      <c r="E273">
        <v>16</v>
      </c>
      <c r="F273">
        <v>12</v>
      </c>
      <c r="G273">
        <v>3</v>
      </c>
      <c r="H273">
        <v>1</v>
      </c>
      <c r="I273" t="s">
        <v>1086</v>
      </c>
    </row>
    <row r="274" spans="2:9" x14ac:dyDescent="0.25">
      <c r="B274">
        <v>3</v>
      </c>
      <c r="C274">
        <v>5</v>
      </c>
      <c r="D274">
        <v>4</v>
      </c>
      <c r="E274">
        <v>1</v>
      </c>
      <c r="F274">
        <v>10</v>
      </c>
      <c r="G274">
        <v>2</v>
      </c>
      <c r="H274">
        <v>2</v>
      </c>
      <c r="I274" t="s">
        <v>1087</v>
      </c>
    </row>
    <row r="275" spans="2:9" x14ac:dyDescent="0.25">
      <c r="B275">
        <v>1</v>
      </c>
      <c r="C275">
        <v>5</v>
      </c>
      <c r="D275">
        <v>5</v>
      </c>
      <c r="E275">
        <v>19</v>
      </c>
      <c r="F275">
        <v>18</v>
      </c>
      <c r="G275">
        <v>3</v>
      </c>
      <c r="H275">
        <v>1</v>
      </c>
      <c r="I275" t="s">
        <v>1088</v>
      </c>
    </row>
    <row r="276" spans="2:9" x14ac:dyDescent="0.25">
      <c r="B276">
        <v>2</v>
      </c>
      <c r="C276">
        <v>7</v>
      </c>
      <c r="D276">
        <v>5</v>
      </c>
      <c r="E276">
        <v>11</v>
      </c>
      <c r="F276">
        <v>9</v>
      </c>
      <c r="G276">
        <v>3</v>
      </c>
      <c r="H276">
        <v>4</v>
      </c>
      <c r="I276" t="s">
        <v>1089</v>
      </c>
    </row>
    <row r="277" spans="2:9" x14ac:dyDescent="0.25">
      <c r="B277">
        <v>3</v>
      </c>
      <c r="C277">
        <v>5</v>
      </c>
      <c r="D277">
        <v>3</v>
      </c>
      <c r="E277">
        <v>4</v>
      </c>
      <c r="F277">
        <v>20</v>
      </c>
      <c r="G277">
        <v>4</v>
      </c>
      <c r="H277">
        <v>3</v>
      </c>
      <c r="I277" t="s">
        <v>1090</v>
      </c>
    </row>
    <row r="278" spans="2:9" x14ac:dyDescent="0.25">
      <c r="B278">
        <v>4</v>
      </c>
      <c r="C278">
        <v>2</v>
      </c>
      <c r="D278">
        <v>5</v>
      </c>
      <c r="E278">
        <v>12</v>
      </c>
      <c r="F278">
        <v>9</v>
      </c>
      <c r="G278">
        <v>4</v>
      </c>
      <c r="H278">
        <v>2</v>
      </c>
      <c r="I278" t="s">
        <v>1091</v>
      </c>
    </row>
    <row r="279" spans="2:9" x14ac:dyDescent="0.25">
      <c r="B279">
        <v>3</v>
      </c>
      <c r="C279">
        <v>1</v>
      </c>
      <c r="D279">
        <v>2</v>
      </c>
      <c r="E279">
        <v>3</v>
      </c>
      <c r="F279">
        <v>1</v>
      </c>
      <c r="G279">
        <v>3</v>
      </c>
      <c r="H279">
        <v>3</v>
      </c>
      <c r="I279" t="s">
        <v>1092</v>
      </c>
    </row>
    <row r="280" spans="2:9" x14ac:dyDescent="0.25">
      <c r="B280">
        <v>4</v>
      </c>
      <c r="C280">
        <v>4</v>
      </c>
      <c r="D280">
        <v>1</v>
      </c>
      <c r="E280">
        <v>18</v>
      </c>
      <c r="F280">
        <v>13</v>
      </c>
      <c r="G280">
        <v>4</v>
      </c>
      <c r="H280">
        <v>1</v>
      </c>
      <c r="I280" t="s">
        <v>1093</v>
      </c>
    </row>
    <row r="281" spans="2:9" x14ac:dyDescent="0.25">
      <c r="B281">
        <v>3</v>
      </c>
      <c r="C281">
        <v>6</v>
      </c>
      <c r="D281">
        <v>3</v>
      </c>
      <c r="E281">
        <v>18</v>
      </c>
      <c r="F281">
        <v>8</v>
      </c>
      <c r="G281">
        <v>3</v>
      </c>
      <c r="H281">
        <v>3</v>
      </c>
      <c r="I281" t="s">
        <v>1094</v>
      </c>
    </row>
    <row r="282" spans="2:9" x14ac:dyDescent="0.25">
      <c r="B282">
        <v>2</v>
      </c>
      <c r="C282">
        <v>5</v>
      </c>
      <c r="D282">
        <v>5</v>
      </c>
      <c r="E282">
        <v>7</v>
      </c>
      <c r="F282">
        <v>1</v>
      </c>
      <c r="G282">
        <v>4</v>
      </c>
      <c r="H282">
        <v>4</v>
      </c>
      <c r="I282" t="s">
        <v>1095</v>
      </c>
    </row>
    <row r="283" spans="2:9" x14ac:dyDescent="0.25">
      <c r="B283">
        <v>2</v>
      </c>
      <c r="C283">
        <v>6</v>
      </c>
      <c r="D283">
        <v>2</v>
      </c>
      <c r="E283">
        <v>3</v>
      </c>
      <c r="F283">
        <v>15</v>
      </c>
      <c r="G283">
        <v>1</v>
      </c>
      <c r="H283">
        <v>1</v>
      </c>
      <c r="I283" t="s">
        <v>1096</v>
      </c>
    </row>
    <row r="284" spans="2:9" x14ac:dyDescent="0.25">
      <c r="B284">
        <v>2</v>
      </c>
      <c r="C284">
        <v>5</v>
      </c>
      <c r="D284">
        <v>5</v>
      </c>
      <c r="E284">
        <v>3</v>
      </c>
      <c r="F284">
        <v>13</v>
      </c>
      <c r="G284">
        <v>1</v>
      </c>
      <c r="H284">
        <v>3</v>
      </c>
      <c r="I284" t="s">
        <v>1097</v>
      </c>
    </row>
    <row r="285" spans="2:9" x14ac:dyDescent="0.25">
      <c r="B285">
        <v>2</v>
      </c>
      <c r="C285">
        <v>2</v>
      </c>
      <c r="D285">
        <v>4</v>
      </c>
      <c r="E285">
        <v>9</v>
      </c>
      <c r="F285">
        <v>12</v>
      </c>
      <c r="G285">
        <v>4</v>
      </c>
      <c r="H285">
        <v>4</v>
      </c>
      <c r="I285" t="s">
        <v>1098</v>
      </c>
    </row>
    <row r="286" spans="2:9" x14ac:dyDescent="0.25">
      <c r="B286">
        <v>4</v>
      </c>
      <c r="C286">
        <v>2</v>
      </c>
      <c r="D286">
        <v>5</v>
      </c>
      <c r="E286">
        <v>11</v>
      </c>
      <c r="F286">
        <v>14</v>
      </c>
      <c r="G286">
        <v>3</v>
      </c>
      <c r="H286">
        <v>2</v>
      </c>
      <c r="I286" t="s">
        <v>1099</v>
      </c>
    </row>
    <row r="287" spans="2:9" x14ac:dyDescent="0.25">
      <c r="B287">
        <v>3</v>
      </c>
      <c r="C287">
        <v>4</v>
      </c>
      <c r="D287">
        <v>1</v>
      </c>
      <c r="E287">
        <v>8</v>
      </c>
      <c r="F287">
        <v>10</v>
      </c>
      <c r="G287">
        <v>3</v>
      </c>
      <c r="H287">
        <v>4</v>
      </c>
      <c r="I287" t="s">
        <v>1100</v>
      </c>
    </row>
    <row r="288" spans="2:9" x14ac:dyDescent="0.25">
      <c r="B288">
        <v>4</v>
      </c>
      <c r="C288">
        <v>4</v>
      </c>
      <c r="D288">
        <v>3</v>
      </c>
      <c r="E288">
        <v>5</v>
      </c>
      <c r="F288">
        <v>6</v>
      </c>
      <c r="G288">
        <v>2</v>
      </c>
      <c r="H288">
        <v>2</v>
      </c>
      <c r="I288" t="s">
        <v>1101</v>
      </c>
    </row>
    <row r="289" spans="2:9" x14ac:dyDescent="0.25">
      <c r="B289">
        <v>4</v>
      </c>
      <c r="C289">
        <v>1</v>
      </c>
      <c r="D289">
        <v>4</v>
      </c>
      <c r="E289">
        <v>3</v>
      </c>
      <c r="F289">
        <v>8</v>
      </c>
      <c r="G289">
        <v>3</v>
      </c>
      <c r="H289">
        <v>2</v>
      </c>
      <c r="I289" t="s">
        <v>1102</v>
      </c>
    </row>
    <row r="290" spans="2:9" x14ac:dyDescent="0.25">
      <c r="B290">
        <v>2</v>
      </c>
      <c r="C290">
        <v>5</v>
      </c>
      <c r="D290">
        <v>2</v>
      </c>
      <c r="E290">
        <v>16</v>
      </c>
      <c r="F290">
        <v>13</v>
      </c>
      <c r="G290">
        <v>3</v>
      </c>
      <c r="H290">
        <v>4</v>
      </c>
      <c r="I290" t="s">
        <v>1103</v>
      </c>
    </row>
    <row r="291" spans="2:9" x14ac:dyDescent="0.25">
      <c r="B291">
        <v>1</v>
      </c>
      <c r="C291">
        <v>6</v>
      </c>
      <c r="D291">
        <v>1</v>
      </c>
      <c r="E291">
        <v>16</v>
      </c>
      <c r="F291">
        <v>18</v>
      </c>
      <c r="G291">
        <v>3</v>
      </c>
      <c r="H291">
        <v>2</v>
      </c>
      <c r="I291" t="s">
        <v>1104</v>
      </c>
    </row>
    <row r="292" spans="2:9" x14ac:dyDescent="0.25">
      <c r="B292">
        <v>4</v>
      </c>
      <c r="C292">
        <v>6</v>
      </c>
      <c r="D292">
        <v>4</v>
      </c>
      <c r="E292">
        <v>8</v>
      </c>
      <c r="F292">
        <v>16</v>
      </c>
      <c r="G292">
        <v>1</v>
      </c>
      <c r="H292">
        <v>3</v>
      </c>
      <c r="I292" t="s">
        <v>1105</v>
      </c>
    </row>
    <row r="293" spans="2:9" x14ac:dyDescent="0.25">
      <c r="B293">
        <v>1</v>
      </c>
      <c r="C293">
        <v>5</v>
      </c>
      <c r="D293">
        <v>3</v>
      </c>
      <c r="E293">
        <v>17</v>
      </c>
      <c r="F293">
        <v>17</v>
      </c>
      <c r="G293">
        <v>4</v>
      </c>
      <c r="H293">
        <v>1</v>
      </c>
      <c r="I293" t="s">
        <v>1106</v>
      </c>
    </row>
    <row r="294" spans="2:9" x14ac:dyDescent="0.25">
      <c r="B294">
        <v>1</v>
      </c>
      <c r="C294">
        <v>1</v>
      </c>
      <c r="D294">
        <v>4</v>
      </c>
      <c r="E294">
        <v>2</v>
      </c>
      <c r="F294">
        <v>3</v>
      </c>
      <c r="G294">
        <v>2</v>
      </c>
      <c r="H294">
        <v>3</v>
      </c>
      <c r="I294" t="s">
        <v>1107</v>
      </c>
    </row>
    <row r="295" spans="2:9" x14ac:dyDescent="0.25">
      <c r="B295">
        <v>4</v>
      </c>
      <c r="C295">
        <v>6</v>
      </c>
      <c r="D295">
        <v>5</v>
      </c>
      <c r="E295">
        <v>16</v>
      </c>
      <c r="F295">
        <v>12</v>
      </c>
      <c r="G295">
        <v>4</v>
      </c>
      <c r="H295">
        <v>1</v>
      </c>
      <c r="I295" t="s">
        <v>1108</v>
      </c>
    </row>
    <row r="296" spans="2:9" x14ac:dyDescent="0.25">
      <c r="B296">
        <v>4</v>
      </c>
      <c r="C296">
        <v>3</v>
      </c>
      <c r="D296">
        <v>2</v>
      </c>
      <c r="E296">
        <v>13</v>
      </c>
      <c r="F296">
        <v>9</v>
      </c>
      <c r="G296">
        <v>3</v>
      </c>
      <c r="H296">
        <v>1</v>
      </c>
      <c r="I296" t="s">
        <v>1109</v>
      </c>
    </row>
    <row r="297" spans="2:9" x14ac:dyDescent="0.25">
      <c r="B297">
        <v>3</v>
      </c>
      <c r="C297">
        <v>4</v>
      </c>
      <c r="D297">
        <v>2</v>
      </c>
      <c r="E297">
        <v>12</v>
      </c>
      <c r="F297">
        <v>2</v>
      </c>
      <c r="G297">
        <v>4</v>
      </c>
      <c r="H297">
        <v>4</v>
      </c>
      <c r="I297" t="s">
        <v>1110</v>
      </c>
    </row>
    <row r="298" spans="2:9" x14ac:dyDescent="0.25">
      <c r="B298">
        <v>3</v>
      </c>
      <c r="C298">
        <v>6</v>
      </c>
      <c r="D298">
        <v>1</v>
      </c>
      <c r="E298">
        <v>4</v>
      </c>
      <c r="F298">
        <v>7</v>
      </c>
      <c r="G298">
        <v>4</v>
      </c>
      <c r="H298">
        <v>2</v>
      </c>
      <c r="I298" t="s">
        <v>1111</v>
      </c>
    </row>
    <row r="299" spans="2:9" x14ac:dyDescent="0.25">
      <c r="B299">
        <v>4</v>
      </c>
      <c r="C299">
        <v>3</v>
      </c>
      <c r="D299">
        <v>2</v>
      </c>
      <c r="E299">
        <v>7</v>
      </c>
      <c r="F299">
        <v>12</v>
      </c>
      <c r="G299">
        <v>2</v>
      </c>
      <c r="H299">
        <v>2</v>
      </c>
      <c r="I299" t="s">
        <v>1112</v>
      </c>
    </row>
    <row r="300" spans="2:9" x14ac:dyDescent="0.25">
      <c r="B300">
        <v>3</v>
      </c>
      <c r="C300">
        <v>7</v>
      </c>
      <c r="D300">
        <v>3</v>
      </c>
      <c r="E300">
        <v>15</v>
      </c>
      <c r="F300">
        <v>5</v>
      </c>
      <c r="G300">
        <v>2</v>
      </c>
      <c r="H300">
        <v>4</v>
      </c>
      <c r="I300" t="s">
        <v>1113</v>
      </c>
    </row>
    <row r="301" spans="2:9" x14ac:dyDescent="0.25">
      <c r="B301">
        <v>1</v>
      </c>
      <c r="C301">
        <v>7</v>
      </c>
      <c r="D301">
        <v>3</v>
      </c>
      <c r="E301">
        <v>7</v>
      </c>
      <c r="F301">
        <v>5</v>
      </c>
      <c r="G301">
        <v>2</v>
      </c>
      <c r="H301">
        <v>3</v>
      </c>
      <c r="I301" t="s">
        <v>1114</v>
      </c>
    </row>
    <row r="302" spans="2:9" x14ac:dyDescent="0.25">
      <c r="B302">
        <v>1</v>
      </c>
      <c r="C302">
        <v>3</v>
      </c>
      <c r="D302">
        <v>2</v>
      </c>
      <c r="E302">
        <v>14</v>
      </c>
      <c r="F302">
        <v>13</v>
      </c>
      <c r="G302">
        <v>1</v>
      </c>
      <c r="H302">
        <v>3</v>
      </c>
      <c r="I302" t="s">
        <v>1115</v>
      </c>
    </row>
    <row r="303" spans="2:9" x14ac:dyDescent="0.25">
      <c r="B303">
        <v>4</v>
      </c>
      <c r="C303">
        <v>2</v>
      </c>
      <c r="D303">
        <v>1</v>
      </c>
      <c r="E303">
        <v>11</v>
      </c>
      <c r="F303">
        <v>1</v>
      </c>
      <c r="G303">
        <v>2</v>
      </c>
      <c r="H303">
        <v>4</v>
      </c>
      <c r="I303" t="s">
        <v>1116</v>
      </c>
    </row>
    <row r="304" spans="2:9" x14ac:dyDescent="0.25">
      <c r="B304">
        <v>1</v>
      </c>
      <c r="C304">
        <v>3</v>
      </c>
      <c r="D304">
        <v>1</v>
      </c>
      <c r="E304">
        <v>11</v>
      </c>
      <c r="F304">
        <v>3</v>
      </c>
      <c r="G304">
        <v>1</v>
      </c>
      <c r="H304">
        <v>3</v>
      </c>
      <c r="I304" t="s">
        <v>1117</v>
      </c>
    </row>
    <row r="305" spans="2:9" x14ac:dyDescent="0.25">
      <c r="B305">
        <v>2</v>
      </c>
      <c r="C305">
        <v>5</v>
      </c>
      <c r="D305">
        <v>2</v>
      </c>
      <c r="E305">
        <v>11</v>
      </c>
      <c r="F305">
        <v>17</v>
      </c>
      <c r="G305">
        <v>1</v>
      </c>
      <c r="H305">
        <v>4</v>
      </c>
      <c r="I305" t="s">
        <v>1118</v>
      </c>
    </row>
    <row r="306" spans="2:9" x14ac:dyDescent="0.25">
      <c r="B306">
        <v>3</v>
      </c>
      <c r="C306">
        <v>4</v>
      </c>
      <c r="D306">
        <v>3</v>
      </c>
      <c r="E306">
        <v>8</v>
      </c>
      <c r="F306">
        <v>17</v>
      </c>
      <c r="G306">
        <v>2</v>
      </c>
      <c r="H306">
        <v>1</v>
      </c>
      <c r="I306" t="s">
        <v>1119</v>
      </c>
    </row>
    <row r="307" spans="2:9" x14ac:dyDescent="0.25">
      <c r="B307">
        <v>3</v>
      </c>
      <c r="C307">
        <v>7</v>
      </c>
      <c r="D307">
        <v>2</v>
      </c>
      <c r="E307">
        <v>4</v>
      </c>
      <c r="F307">
        <v>14</v>
      </c>
      <c r="G307">
        <v>2</v>
      </c>
      <c r="H307">
        <v>1</v>
      </c>
      <c r="I307" t="s">
        <v>1120</v>
      </c>
    </row>
    <row r="308" spans="2:9" x14ac:dyDescent="0.25">
      <c r="B308">
        <v>2</v>
      </c>
      <c r="C308">
        <v>6</v>
      </c>
      <c r="D308">
        <v>4</v>
      </c>
      <c r="E308">
        <v>19</v>
      </c>
      <c r="F308">
        <v>14</v>
      </c>
      <c r="G308">
        <v>1</v>
      </c>
      <c r="H308">
        <v>4</v>
      </c>
      <c r="I308" t="s">
        <v>1121</v>
      </c>
    </row>
    <row r="309" spans="2:9" x14ac:dyDescent="0.25">
      <c r="B309">
        <v>3</v>
      </c>
      <c r="C309">
        <v>3</v>
      </c>
      <c r="D309">
        <v>4</v>
      </c>
      <c r="E309">
        <v>4</v>
      </c>
      <c r="F309">
        <v>13</v>
      </c>
      <c r="G309">
        <v>1</v>
      </c>
      <c r="H309">
        <v>3</v>
      </c>
      <c r="I309" t="s">
        <v>1122</v>
      </c>
    </row>
    <row r="310" spans="2:9" x14ac:dyDescent="0.25">
      <c r="B310">
        <v>1</v>
      </c>
      <c r="C310">
        <v>4</v>
      </c>
      <c r="D310">
        <v>1</v>
      </c>
      <c r="E310">
        <v>17</v>
      </c>
      <c r="F310">
        <v>4</v>
      </c>
      <c r="G310">
        <v>1</v>
      </c>
      <c r="H310">
        <v>3</v>
      </c>
      <c r="I310" t="s">
        <v>1123</v>
      </c>
    </row>
    <row r="311" spans="2:9" x14ac:dyDescent="0.25">
      <c r="B311">
        <v>2</v>
      </c>
      <c r="C311">
        <v>8</v>
      </c>
      <c r="D311">
        <v>3</v>
      </c>
      <c r="E311">
        <v>4</v>
      </c>
      <c r="F311">
        <v>19</v>
      </c>
      <c r="G311">
        <v>4</v>
      </c>
      <c r="H311">
        <v>2</v>
      </c>
      <c r="I311" t="s">
        <v>1124</v>
      </c>
    </row>
    <row r="312" spans="2:9" x14ac:dyDescent="0.25">
      <c r="B312">
        <v>1</v>
      </c>
      <c r="C312">
        <v>1</v>
      </c>
      <c r="D312">
        <v>1</v>
      </c>
      <c r="E312">
        <v>4</v>
      </c>
      <c r="F312">
        <v>9</v>
      </c>
      <c r="G312">
        <v>4</v>
      </c>
      <c r="H312">
        <v>2</v>
      </c>
      <c r="I312" t="s">
        <v>1125</v>
      </c>
    </row>
    <row r="313" spans="2:9" x14ac:dyDescent="0.25">
      <c r="B313">
        <v>2</v>
      </c>
      <c r="C313">
        <v>2</v>
      </c>
      <c r="D313">
        <v>2</v>
      </c>
      <c r="E313">
        <v>4</v>
      </c>
      <c r="F313">
        <v>14</v>
      </c>
      <c r="G313">
        <v>2</v>
      </c>
      <c r="H313">
        <v>3</v>
      </c>
      <c r="I313" t="s">
        <v>1126</v>
      </c>
    </row>
    <row r="314" spans="2:9" x14ac:dyDescent="0.25">
      <c r="B314">
        <v>2</v>
      </c>
      <c r="C314">
        <v>7</v>
      </c>
      <c r="D314">
        <v>5</v>
      </c>
      <c r="E314">
        <v>8</v>
      </c>
      <c r="F314">
        <v>14</v>
      </c>
      <c r="G314">
        <v>2</v>
      </c>
      <c r="H314">
        <v>4</v>
      </c>
      <c r="I314" t="s">
        <v>1127</v>
      </c>
    </row>
    <row r="315" spans="2:9" x14ac:dyDescent="0.25">
      <c r="B315">
        <v>2</v>
      </c>
      <c r="C315">
        <v>7</v>
      </c>
      <c r="D315">
        <v>3</v>
      </c>
      <c r="E315">
        <v>16</v>
      </c>
      <c r="F315">
        <v>13</v>
      </c>
      <c r="G315">
        <v>4</v>
      </c>
      <c r="H315">
        <v>4</v>
      </c>
      <c r="I315" t="s">
        <v>1128</v>
      </c>
    </row>
    <row r="316" spans="2:9" x14ac:dyDescent="0.25">
      <c r="B316">
        <v>4</v>
      </c>
      <c r="C316">
        <v>4</v>
      </c>
      <c r="D316">
        <v>1</v>
      </c>
      <c r="E316">
        <v>1</v>
      </c>
      <c r="F316">
        <v>17</v>
      </c>
      <c r="G316">
        <v>1</v>
      </c>
      <c r="H316">
        <v>3</v>
      </c>
      <c r="I316" t="s">
        <v>1129</v>
      </c>
    </row>
    <row r="317" spans="2:9" x14ac:dyDescent="0.25">
      <c r="B317">
        <v>3</v>
      </c>
      <c r="C317">
        <v>4</v>
      </c>
      <c r="D317">
        <v>2</v>
      </c>
      <c r="E317">
        <v>3</v>
      </c>
      <c r="F317">
        <v>6</v>
      </c>
      <c r="G317">
        <v>2</v>
      </c>
      <c r="H317">
        <v>1</v>
      </c>
      <c r="I317" t="s">
        <v>1130</v>
      </c>
    </row>
    <row r="318" spans="2:9" x14ac:dyDescent="0.25">
      <c r="B318">
        <v>3</v>
      </c>
      <c r="C318">
        <v>1</v>
      </c>
      <c r="D318">
        <v>5</v>
      </c>
      <c r="E318">
        <v>4</v>
      </c>
      <c r="F318">
        <v>13</v>
      </c>
      <c r="G318">
        <v>1</v>
      </c>
      <c r="H318">
        <v>4</v>
      </c>
      <c r="I318" t="s">
        <v>1131</v>
      </c>
    </row>
    <row r="319" spans="2:9" x14ac:dyDescent="0.25">
      <c r="B319">
        <v>2</v>
      </c>
      <c r="C319">
        <v>1</v>
      </c>
      <c r="D319">
        <v>3</v>
      </c>
      <c r="E319">
        <v>1</v>
      </c>
      <c r="F319">
        <v>6</v>
      </c>
      <c r="G319">
        <v>3</v>
      </c>
      <c r="H319">
        <v>2</v>
      </c>
      <c r="I319" t="s">
        <v>1132</v>
      </c>
    </row>
    <row r="320" spans="2:9" x14ac:dyDescent="0.25">
      <c r="B320">
        <v>2</v>
      </c>
      <c r="C320">
        <v>1</v>
      </c>
      <c r="D320">
        <v>5</v>
      </c>
      <c r="E320">
        <v>3</v>
      </c>
      <c r="F320">
        <v>6</v>
      </c>
      <c r="G320">
        <v>1</v>
      </c>
      <c r="H320">
        <v>2</v>
      </c>
      <c r="I320" t="s">
        <v>1133</v>
      </c>
    </row>
    <row r="321" spans="2:9" x14ac:dyDescent="0.25">
      <c r="B321">
        <v>3</v>
      </c>
      <c r="C321">
        <v>2</v>
      </c>
      <c r="D321">
        <v>5</v>
      </c>
      <c r="E321">
        <v>10</v>
      </c>
      <c r="F321">
        <v>2</v>
      </c>
      <c r="G321">
        <v>1</v>
      </c>
      <c r="H321">
        <v>3</v>
      </c>
      <c r="I321" t="s">
        <v>1134</v>
      </c>
    </row>
    <row r="322" spans="2:9" x14ac:dyDescent="0.25">
      <c r="B322">
        <v>4</v>
      </c>
      <c r="C322">
        <v>3</v>
      </c>
      <c r="D322">
        <v>5</v>
      </c>
      <c r="E322">
        <v>7</v>
      </c>
      <c r="F322">
        <v>12</v>
      </c>
      <c r="G322">
        <v>4</v>
      </c>
      <c r="H322">
        <v>4</v>
      </c>
      <c r="I322" t="s">
        <v>1135</v>
      </c>
    </row>
    <row r="323" spans="2:9" x14ac:dyDescent="0.25">
      <c r="B323">
        <v>4</v>
      </c>
      <c r="C323">
        <v>7</v>
      </c>
      <c r="D323">
        <v>2</v>
      </c>
      <c r="E323">
        <v>18</v>
      </c>
      <c r="F323">
        <v>13</v>
      </c>
      <c r="G323">
        <v>4</v>
      </c>
      <c r="H323">
        <v>4</v>
      </c>
      <c r="I323" t="s">
        <v>1136</v>
      </c>
    </row>
    <row r="324" spans="2:9" x14ac:dyDescent="0.25">
      <c r="B324">
        <v>2</v>
      </c>
      <c r="C324">
        <v>8</v>
      </c>
      <c r="D324">
        <v>3</v>
      </c>
      <c r="E324">
        <v>4</v>
      </c>
      <c r="F324">
        <v>19</v>
      </c>
      <c r="G324">
        <v>1</v>
      </c>
      <c r="H324">
        <v>4</v>
      </c>
      <c r="I324" t="s">
        <v>1137</v>
      </c>
    </row>
    <row r="325" spans="2:9" x14ac:dyDescent="0.25">
      <c r="B325">
        <v>2</v>
      </c>
      <c r="C325">
        <v>7</v>
      </c>
      <c r="D325">
        <v>5</v>
      </c>
      <c r="E325">
        <v>12</v>
      </c>
      <c r="F325">
        <v>14</v>
      </c>
      <c r="G325">
        <v>2</v>
      </c>
      <c r="H325">
        <v>3</v>
      </c>
      <c r="I325" t="s">
        <v>1138</v>
      </c>
    </row>
    <row r="326" spans="2:9" x14ac:dyDescent="0.25">
      <c r="B326">
        <v>1</v>
      </c>
      <c r="C326">
        <v>1</v>
      </c>
      <c r="D326">
        <v>5</v>
      </c>
      <c r="E326">
        <v>6</v>
      </c>
      <c r="F326">
        <v>9</v>
      </c>
      <c r="G326">
        <v>1</v>
      </c>
      <c r="H326">
        <v>4</v>
      </c>
      <c r="I326" t="s">
        <v>1139</v>
      </c>
    </row>
    <row r="327" spans="2:9" x14ac:dyDescent="0.25">
      <c r="B327">
        <v>3</v>
      </c>
      <c r="C327">
        <v>7</v>
      </c>
      <c r="D327">
        <v>4</v>
      </c>
      <c r="E327">
        <v>6</v>
      </c>
      <c r="F327">
        <v>13</v>
      </c>
      <c r="G327">
        <v>3</v>
      </c>
      <c r="H327">
        <v>2</v>
      </c>
      <c r="I327" t="s">
        <v>1140</v>
      </c>
    </row>
    <row r="328" spans="2:9" x14ac:dyDescent="0.25">
      <c r="B328">
        <v>3</v>
      </c>
      <c r="C328">
        <v>5</v>
      </c>
      <c r="D328">
        <v>5</v>
      </c>
      <c r="E328">
        <v>12</v>
      </c>
      <c r="F328">
        <v>7</v>
      </c>
      <c r="G328">
        <v>3</v>
      </c>
      <c r="H328">
        <v>4</v>
      </c>
      <c r="I328" t="s">
        <v>1141</v>
      </c>
    </row>
    <row r="329" spans="2:9" x14ac:dyDescent="0.25">
      <c r="B329">
        <v>4</v>
      </c>
      <c r="C329">
        <v>4</v>
      </c>
      <c r="D329">
        <v>4</v>
      </c>
      <c r="E329">
        <v>2</v>
      </c>
      <c r="F329">
        <v>9</v>
      </c>
      <c r="G329">
        <v>2</v>
      </c>
      <c r="H329">
        <v>2</v>
      </c>
      <c r="I329" t="s">
        <v>1142</v>
      </c>
    </row>
    <row r="330" spans="2:9" x14ac:dyDescent="0.25">
      <c r="B330">
        <v>3</v>
      </c>
      <c r="C330">
        <v>5</v>
      </c>
      <c r="D330">
        <v>1</v>
      </c>
      <c r="E330">
        <v>2</v>
      </c>
      <c r="F330">
        <v>13</v>
      </c>
      <c r="G330">
        <v>1</v>
      </c>
      <c r="H330">
        <v>4</v>
      </c>
      <c r="I330" t="s">
        <v>1143</v>
      </c>
    </row>
    <row r="331" spans="2:9" x14ac:dyDescent="0.25">
      <c r="B331">
        <v>2</v>
      </c>
      <c r="C331">
        <v>5</v>
      </c>
      <c r="D331">
        <v>1</v>
      </c>
      <c r="E331">
        <v>3</v>
      </c>
      <c r="F331">
        <v>11</v>
      </c>
      <c r="G331">
        <v>3</v>
      </c>
      <c r="H331">
        <v>3</v>
      </c>
      <c r="I331" t="s">
        <v>1144</v>
      </c>
    </row>
    <row r="332" spans="2:9" x14ac:dyDescent="0.25">
      <c r="B332">
        <v>1</v>
      </c>
      <c r="C332">
        <v>2</v>
      </c>
      <c r="D332">
        <v>1</v>
      </c>
      <c r="E332">
        <v>1</v>
      </c>
      <c r="F332">
        <v>1</v>
      </c>
      <c r="G332">
        <v>2</v>
      </c>
      <c r="H332">
        <v>3</v>
      </c>
      <c r="I332" t="s">
        <v>1145</v>
      </c>
    </row>
    <row r="333" spans="2:9" x14ac:dyDescent="0.25">
      <c r="B333">
        <v>2</v>
      </c>
      <c r="C333">
        <v>1</v>
      </c>
      <c r="D333">
        <v>3</v>
      </c>
      <c r="E333">
        <v>16</v>
      </c>
      <c r="F333">
        <v>17</v>
      </c>
      <c r="G333">
        <v>1</v>
      </c>
      <c r="H333">
        <v>2</v>
      </c>
      <c r="I333" t="s">
        <v>1146</v>
      </c>
    </row>
    <row r="334" spans="2:9" x14ac:dyDescent="0.25">
      <c r="B334">
        <v>3</v>
      </c>
      <c r="C334">
        <v>4</v>
      </c>
      <c r="D334">
        <v>2</v>
      </c>
      <c r="E334">
        <v>10</v>
      </c>
      <c r="F334">
        <v>5</v>
      </c>
      <c r="G334">
        <v>2</v>
      </c>
      <c r="H334">
        <v>1</v>
      </c>
      <c r="I334" t="s">
        <v>1147</v>
      </c>
    </row>
    <row r="335" spans="2:9" x14ac:dyDescent="0.25">
      <c r="B335">
        <v>4</v>
      </c>
      <c r="C335">
        <v>5</v>
      </c>
      <c r="D335">
        <v>1</v>
      </c>
      <c r="E335">
        <v>1</v>
      </c>
      <c r="F335">
        <v>18</v>
      </c>
      <c r="G335">
        <v>3</v>
      </c>
      <c r="H335">
        <v>4</v>
      </c>
      <c r="I335" t="s">
        <v>1148</v>
      </c>
    </row>
    <row r="336" spans="2:9" x14ac:dyDescent="0.25">
      <c r="B336">
        <v>1</v>
      </c>
      <c r="C336">
        <v>6</v>
      </c>
      <c r="D336">
        <v>5</v>
      </c>
      <c r="E336">
        <v>16</v>
      </c>
      <c r="F336">
        <v>1</v>
      </c>
      <c r="G336">
        <v>1</v>
      </c>
      <c r="H336">
        <v>1</v>
      </c>
      <c r="I336" t="s">
        <v>1149</v>
      </c>
    </row>
    <row r="337" spans="2:9" x14ac:dyDescent="0.25">
      <c r="B337">
        <v>3</v>
      </c>
      <c r="C337">
        <v>5</v>
      </c>
      <c r="D337">
        <v>3</v>
      </c>
      <c r="E337">
        <v>16</v>
      </c>
      <c r="F337">
        <v>6</v>
      </c>
      <c r="G337">
        <v>1</v>
      </c>
      <c r="H337">
        <v>2</v>
      </c>
      <c r="I337" t="s">
        <v>1150</v>
      </c>
    </row>
    <row r="338" spans="2:9" x14ac:dyDescent="0.25">
      <c r="B338">
        <v>4</v>
      </c>
      <c r="C338">
        <v>5</v>
      </c>
      <c r="D338">
        <v>3</v>
      </c>
      <c r="E338">
        <v>15</v>
      </c>
      <c r="F338">
        <v>1</v>
      </c>
      <c r="G338">
        <v>4</v>
      </c>
      <c r="H338">
        <v>4</v>
      </c>
      <c r="I338" t="s">
        <v>1151</v>
      </c>
    </row>
    <row r="339" spans="2:9" x14ac:dyDescent="0.25">
      <c r="B339">
        <v>2</v>
      </c>
      <c r="C339">
        <v>7</v>
      </c>
      <c r="D339">
        <v>3</v>
      </c>
      <c r="E339">
        <v>16</v>
      </c>
      <c r="F339">
        <v>17</v>
      </c>
      <c r="G339">
        <v>3</v>
      </c>
      <c r="H339">
        <v>1</v>
      </c>
      <c r="I339" t="s">
        <v>1152</v>
      </c>
    </row>
    <row r="340" spans="2:9" x14ac:dyDescent="0.25">
      <c r="B340">
        <v>2</v>
      </c>
      <c r="C340">
        <v>6</v>
      </c>
      <c r="D340">
        <v>1</v>
      </c>
      <c r="E340">
        <v>11</v>
      </c>
      <c r="F340">
        <v>13</v>
      </c>
      <c r="G340">
        <v>4</v>
      </c>
      <c r="H340">
        <v>2</v>
      </c>
      <c r="I340" t="s">
        <v>1153</v>
      </c>
    </row>
    <row r="341" spans="2:9" x14ac:dyDescent="0.25">
      <c r="B341">
        <v>3</v>
      </c>
      <c r="C341">
        <v>5</v>
      </c>
      <c r="D341">
        <v>5</v>
      </c>
      <c r="E341">
        <v>11</v>
      </c>
      <c r="F341">
        <v>8</v>
      </c>
      <c r="G341">
        <v>3</v>
      </c>
      <c r="H341">
        <v>2</v>
      </c>
      <c r="I341" t="s">
        <v>1154</v>
      </c>
    </row>
    <row r="342" spans="2:9" x14ac:dyDescent="0.25">
      <c r="B342">
        <v>2</v>
      </c>
      <c r="C342">
        <v>5</v>
      </c>
      <c r="D342">
        <v>5</v>
      </c>
      <c r="E342">
        <v>4</v>
      </c>
      <c r="F342">
        <v>2</v>
      </c>
      <c r="G342">
        <v>3</v>
      </c>
      <c r="H342">
        <v>4</v>
      </c>
      <c r="I342" t="s">
        <v>1155</v>
      </c>
    </row>
    <row r="343" spans="2:9" x14ac:dyDescent="0.25">
      <c r="B343">
        <v>1</v>
      </c>
      <c r="C343">
        <v>2</v>
      </c>
      <c r="D343">
        <v>1</v>
      </c>
      <c r="E343">
        <v>14</v>
      </c>
      <c r="F343">
        <v>12</v>
      </c>
      <c r="G343">
        <v>2</v>
      </c>
      <c r="H343">
        <v>2</v>
      </c>
      <c r="I343" t="s">
        <v>1156</v>
      </c>
    </row>
    <row r="344" spans="2:9" x14ac:dyDescent="0.25">
      <c r="B344">
        <v>1</v>
      </c>
      <c r="C344">
        <v>7</v>
      </c>
      <c r="D344">
        <v>5</v>
      </c>
      <c r="E344">
        <v>1</v>
      </c>
      <c r="F344">
        <v>17</v>
      </c>
      <c r="G344">
        <v>3</v>
      </c>
      <c r="H344">
        <v>1</v>
      </c>
      <c r="I344" t="s">
        <v>1157</v>
      </c>
    </row>
    <row r="345" spans="2:9" x14ac:dyDescent="0.25">
      <c r="B345">
        <v>4</v>
      </c>
      <c r="C345">
        <v>5</v>
      </c>
      <c r="D345">
        <v>4</v>
      </c>
      <c r="E345">
        <v>9</v>
      </c>
      <c r="F345">
        <v>9</v>
      </c>
      <c r="G345">
        <v>3</v>
      </c>
      <c r="H345">
        <v>1</v>
      </c>
      <c r="I345" t="s">
        <v>1158</v>
      </c>
    </row>
    <row r="346" spans="2:9" x14ac:dyDescent="0.25">
      <c r="B346">
        <v>3</v>
      </c>
      <c r="C346">
        <v>3</v>
      </c>
      <c r="D346">
        <v>2</v>
      </c>
      <c r="E346">
        <v>3</v>
      </c>
      <c r="F346">
        <v>4</v>
      </c>
      <c r="G346">
        <v>2</v>
      </c>
      <c r="H346">
        <v>4</v>
      </c>
      <c r="I346" t="s">
        <v>1159</v>
      </c>
    </row>
    <row r="347" spans="2:9" x14ac:dyDescent="0.25">
      <c r="B347">
        <v>2</v>
      </c>
      <c r="C347">
        <v>5</v>
      </c>
      <c r="D347">
        <v>3</v>
      </c>
      <c r="E347">
        <v>3</v>
      </c>
      <c r="F347">
        <v>4</v>
      </c>
      <c r="G347">
        <v>2</v>
      </c>
      <c r="H347">
        <v>2</v>
      </c>
      <c r="I347" t="s">
        <v>1160</v>
      </c>
    </row>
    <row r="348" spans="2:9" x14ac:dyDescent="0.25">
      <c r="B348">
        <v>4</v>
      </c>
      <c r="C348">
        <v>2</v>
      </c>
      <c r="D348">
        <v>2</v>
      </c>
      <c r="E348">
        <v>17</v>
      </c>
      <c r="F348">
        <v>12</v>
      </c>
      <c r="G348">
        <v>2</v>
      </c>
      <c r="H348">
        <v>3</v>
      </c>
      <c r="I348" t="s">
        <v>1161</v>
      </c>
    </row>
    <row r="349" spans="2:9" x14ac:dyDescent="0.25">
      <c r="B349">
        <v>3</v>
      </c>
      <c r="C349">
        <v>1</v>
      </c>
      <c r="D349">
        <v>3</v>
      </c>
      <c r="E349">
        <v>7</v>
      </c>
      <c r="F349">
        <v>9</v>
      </c>
      <c r="G349">
        <v>3</v>
      </c>
      <c r="H349">
        <v>1</v>
      </c>
      <c r="I349" t="s">
        <v>1162</v>
      </c>
    </row>
    <row r="350" spans="2:9" x14ac:dyDescent="0.25">
      <c r="B350">
        <v>2</v>
      </c>
      <c r="C350">
        <v>8</v>
      </c>
      <c r="D350">
        <v>4</v>
      </c>
      <c r="E350">
        <v>18</v>
      </c>
      <c r="F350">
        <v>9</v>
      </c>
      <c r="G350">
        <v>2</v>
      </c>
      <c r="H350">
        <v>1</v>
      </c>
      <c r="I350" t="s">
        <v>1163</v>
      </c>
    </row>
    <row r="351" spans="2:9" x14ac:dyDescent="0.25">
      <c r="B351">
        <v>1</v>
      </c>
      <c r="C351">
        <v>4</v>
      </c>
      <c r="D351">
        <v>4</v>
      </c>
      <c r="E351">
        <v>13</v>
      </c>
      <c r="F351">
        <v>10</v>
      </c>
      <c r="G351">
        <v>1</v>
      </c>
      <c r="H351">
        <v>4</v>
      </c>
      <c r="I351" t="s">
        <v>1164</v>
      </c>
    </row>
    <row r="352" spans="2:9" x14ac:dyDescent="0.25">
      <c r="B352">
        <v>2</v>
      </c>
      <c r="C352">
        <v>8</v>
      </c>
      <c r="D352">
        <v>1</v>
      </c>
      <c r="E352">
        <v>9</v>
      </c>
      <c r="F352">
        <v>13</v>
      </c>
      <c r="G352">
        <v>1</v>
      </c>
      <c r="H352">
        <v>1</v>
      </c>
      <c r="I352" t="s">
        <v>1165</v>
      </c>
    </row>
    <row r="353" spans="2:9" x14ac:dyDescent="0.25">
      <c r="B353">
        <v>1</v>
      </c>
      <c r="C353">
        <v>2</v>
      </c>
      <c r="D353">
        <v>4</v>
      </c>
      <c r="E353">
        <v>14</v>
      </c>
      <c r="F353">
        <v>7</v>
      </c>
      <c r="G353">
        <v>4</v>
      </c>
      <c r="H353">
        <v>1</v>
      </c>
      <c r="I353" t="s">
        <v>1166</v>
      </c>
    </row>
    <row r="354" spans="2:9" x14ac:dyDescent="0.25">
      <c r="B354">
        <v>2</v>
      </c>
      <c r="C354">
        <v>6</v>
      </c>
      <c r="D354">
        <v>2</v>
      </c>
      <c r="E354">
        <v>2</v>
      </c>
      <c r="F354">
        <v>17</v>
      </c>
      <c r="G354">
        <v>3</v>
      </c>
      <c r="H354">
        <v>2</v>
      </c>
      <c r="I354" t="s">
        <v>1167</v>
      </c>
    </row>
    <row r="355" spans="2:9" x14ac:dyDescent="0.25">
      <c r="B355">
        <v>4</v>
      </c>
      <c r="C355">
        <v>3</v>
      </c>
      <c r="D355">
        <v>1</v>
      </c>
      <c r="E355">
        <v>6</v>
      </c>
      <c r="F355">
        <v>10</v>
      </c>
      <c r="G355">
        <v>3</v>
      </c>
      <c r="H355">
        <v>3</v>
      </c>
      <c r="I355" t="s">
        <v>1168</v>
      </c>
    </row>
    <row r="356" spans="2:9" x14ac:dyDescent="0.25">
      <c r="B356">
        <v>3</v>
      </c>
      <c r="C356">
        <v>7</v>
      </c>
      <c r="D356">
        <v>4</v>
      </c>
      <c r="E356">
        <v>11</v>
      </c>
      <c r="F356">
        <v>15</v>
      </c>
      <c r="G356">
        <v>1</v>
      </c>
      <c r="H356">
        <v>2</v>
      </c>
      <c r="I356" t="s">
        <v>1169</v>
      </c>
    </row>
    <row r="357" spans="2:9" x14ac:dyDescent="0.25">
      <c r="B357">
        <v>3</v>
      </c>
      <c r="C357">
        <v>2</v>
      </c>
      <c r="D357">
        <v>3</v>
      </c>
      <c r="E357">
        <v>7</v>
      </c>
      <c r="F357">
        <v>19</v>
      </c>
      <c r="G357">
        <v>3</v>
      </c>
      <c r="H357">
        <v>4</v>
      </c>
      <c r="I357" t="s">
        <v>1170</v>
      </c>
    </row>
    <row r="358" spans="2:9" x14ac:dyDescent="0.25">
      <c r="B358">
        <v>4</v>
      </c>
      <c r="C358">
        <v>4</v>
      </c>
      <c r="D358">
        <v>2</v>
      </c>
      <c r="E358">
        <v>15</v>
      </c>
      <c r="F358">
        <v>20</v>
      </c>
      <c r="G358">
        <v>1</v>
      </c>
      <c r="H358">
        <v>1</v>
      </c>
      <c r="I358" t="s">
        <v>1171</v>
      </c>
    </row>
    <row r="359" spans="2:9" x14ac:dyDescent="0.25">
      <c r="B359">
        <v>2</v>
      </c>
      <c r="C359">
        <v>1</v>
      </c>
      <c r="D359">
        <v>5</v>
      </c>
      <c r="E359">
        <v>5</v>
      </c>
      <c r="F359">
        <v>17</v>
      </c>
      <c r="G359">
        <v>3</v>
      </c>
      <c r="H359">
        <v>2</v>
      </c>
      <c r="I359" t="s">
        <v>1172</v>
      </c>
    </row>
    <row r="360" spans="2:9" x14ac:dyDescent="0.25">
      <c r="B360">
        <v>2</v>
      </c>
      <c r="C360">
        <v>6</v>
      </c>
      <c r="D360">
        <v>2</v>
      </c>
      <c r="E360">
        <v>1</v>
      </c>
      <c r="F360">
        <v>14</v>
      </c>
      <c r="G360">
        <v>2</v>
      </c>
      <c r="H360">
        <v>1</v>
      </c>
      <c r="I360" t="s">
        <v>1173</v>
      </c>
    </row>
    <row r="361" spans="2:9" x14ac:dyDescent="0.25">
      <c r="B361">
        <v>4</v>
      </c>
      <c r="C361">
        <v>7</v>
      </c>
      <c r="D361">
        <v>2</v>
      </c>
      <c r="E361">
        <v>1</v>
      </c>
      <c r="F361">
        <v>1</v>
      </c>
      <c r="G361">
        <v>1</v>
      </c>
      <c r="H361">
        <v>3</v>
      </c>
      <c r="I361" t="s">
        <v>1174</v>
      </c>
    </row>
    <row r="362" spans="2:9" x14ac:dyDescent="0.25">
      <c r="B362">
        <v>1</v>
      </c>
      <c r="C362">
        <v>6</v>
      </c>
      <c r="D362">
        <v>4</v>
      </c>
      <c r="E362">
        <v>16</v>
      </c>
      <c r="F362">
        <v>2</v>
      </c>
      <c r="G362">
        <v>4</v>
      </c>
      <c r="H362">
        <v>2</v>
      </c>
      <c r="I362" t="s">
        <v>1175</v>
      </c>
    </row>
    <row r="363" spans="2:9" x14ac:dyDescent="0.25">
      <c r="B363">
        <v>1</v>
      </c>
      <c r="C363">
        <v>1</v>
      </c>
      <c r="D363">
        <v>5</v>
      </c>
      <c r="E363">
        <v>4</v>
      </c>
      <c r="F363">
        <v>17</v>
      </c>
      <c r="G363">
        <v>3</v>
      </c>
      <c r="H363">
        <v>3</v>
      </c>
      <c r="I363" t="s">
        <v>1176</v>
      </c>
    </row>
    <row r="364" spans="2:9" x14ac:dyDescent="0.25">
      <c r="B364">
        <v>2</v>
      </c>
      <c r="C364">
        <v>2</v>
      </c>
      <c r="D364">
        <v>2</v>
      </c>
      <c r="E364">
        <v>1</v>
      </c>
      <c r="F364">
        <v>15</v>
      </c>
      <c r="G364">
        <v>4</v>
      </c>
      <c r="H364">
        <v>2</v>
      </c>
      <c r="I364" t="s">
        <v>1177</v>
      </c>
    </row>
    <row r="365" spans="2:9" x14ac:dyDescent="0.25">
      <c r="B365">
        <v>1</v>
      </c>
      <c r="C365">
        <v>5</v>
      </c>
      <c r="D365">
        <v>3</v>
      </c>
      <c r="E365">
        <v>6</v>
      </c>
      <c r="F365">
        <v>13</v>
      </c>
      <c r="G365">
        <v>2</v>
      </c>
      <c r="H365">
        <v>3</v>
      </c>
      <c r="I365" t="s">
        <v>1178</v>
      </c>
    </row>
    <row r="366" spans="2:9" x14ac:dyDescent="0.25">
      <c r="B366">
        <v>4</v>
      </c>
      <c r="C366">
        <v>2</v>
      </c>
      <c r="D366">
        <v>2</v>
      </c>
      <c r="E366">
        <v>6</v>
      </c>
      <c r="F366">
        <v>7</v>
      </c>
      <c r="G366">
        <v>1</v>
      </c>
      <c r="H366">
        <v>1</v>
      </c>
      <c r="I366" t="s">
        <v>1179</v>
      </c>
    </row>
    <row r="367" spans="2:9" x14ac:dyDescent="0.25">
      <c r="B367">
        <v>2</v>
      </c>
      <c r="C367">
        <v>4</v>
      </c>
      <c r="D367">
        <v>3</v>
      </c>
      <c r="E367">
        <v>16</v>
      </c>
      <c r="F367">
        <v>13</v>
      </c>
      <c r="G367">
        <v>3</v>
      </c>
      <c r="H367">
        <v>3</v>
      </c>
      <c r="I367" t="s">
        <v>1180</v>
      </c>
    </row>
    <row r="368" spans="2:9" x14ac:dyDescent="0.25">
      <c r="B368">
        <v>4</v>
      </c>
      <c r="C368">
        <v>5</v>
      </c>
      <c r="D368">
        <v>2</v>
      </c>
      <c r="E368">
        <v>7</v>
      </c>
      <c r="F368">
        <v>19</v>
      </c>
      <c r="G368">
        <v>4</v>
      </c>
      <c r="H368">
        <v>4</v>
      </c>
      <c r="I368" t="s">
        <v>1181</v>
      </c>
    </row>
    <row r="369" spans="2:9" x14ac:dyDescent="0.25">
      <c r="B369">
        <v>1</v>
      </c>
      <c r="C369">
        <v>5</v>
      </c>
      <c r="D369">
        <v>4</v>
      </c>
      <c r="E369">
        <v>16</v>
      </c>
      <c r="F369">
        <v>13</v>
      </c>
      <c r="G369">
        <v>2</v>
      </c>
      <c r="H369">
        <v>3</v>
      </c>
      <c r="I369" t="s">
        <v>1182</v>
      </c>
    </row>
    <row r="370" spans="2:9" x14ac:dyDescent="0.25">
      <c r="B370">
        <v>3</v>
      </c>
      <c r="C370">
        <v>1</v>
      </c>
      <c r="D370">
        <v>3</v>
      </c>
      <c r="E370">
        <v>14</v>
      </c>
      <c r="F370">
        <v>17</v>
      </c>
      <c r="G370">
        <v>2</v>
      </c>
      <c r="H370">
        <v>2</v>
      </c>
      <c r="I370" t="s">
        <v>1183</v>
      </c>
    </row>
    <row r="371" spans="2:9" x14ac:dyDescent="0.25">
      <c r="B371">
        <v>4</v>
      </c>
      <c r="C371">
        <v>7</v>
      </c>
      <c r="D371">
        <v>3</v>
      </c>
      <c r="E371">
        <v>14</v>
      </c>
      <c r="F371">
        <v>17</v>
      </c>
      <c r="G371">
        <v>3</v>
      </c>
      <c r="H371">
        <v>3</v>
      </c>
      <c r="I371" t="s">
        <v>1184</v>
      </c>
    </row>
    <row r="372" spans="2:9" x14ac:dyDescent="0.25">
      <c r="B372">
        <v>4</v>
      </c>
      <c r="C372">
        <v>7</v>
      </c>
      <c r="D372">
        <v>1</v>
      </c>
      <c r="E372">
        <v>16</v>
      </c>
      <c r="F372">
        <v>11</v>
      </c>
      <c r="G372">
        <v>2</v>
      </c>
      <c r="H372">
        <v>2</v>
      </c>
      <c r="I372" t="s">
        <v>1185</v>
      </c>
    </row>
    <row r="373" spans="2:9" x14ac:dyDescent="0.25">
      <c r="B373">
        <v>3</v>
      </c>
      <c r="C373">
        <v>8</v>
      </c>
      <c r="D373">
        <v>2</v>
      </c>
      <c r="E373">
        <v>11</v>
      </c>
      <c r="F373">
        <v>13</v>
      </c>
      <c r="G373">
        <v>1</v>
      </c>
      <c r="H373">
        <v>2</v>
      </c>
      <c r="I373" t="s">
        <v>1186</v>
      </c>
    </row>
    <row r="374" spans="2:9" x14ac:dyDescent="0.25">
      <c r="B374">
        <v>3</v>
      </c>
      <c r="C374">
        <v>5</v>
      </c>
      <c r="D374">
        <v>1</v>
      </c>
      <c r="E374">
        <v>8</v>
      </c>
      <c r="F374">
        <v>17</v>
      </c>
      <c r="G374">
        <v>4</v>
      </c>
      <c r="H374">
        <v>3</v>
      </c>
      <c r="I374" t="s">
        <v>1187</v>
      </c>
    </row>
    <row r="375" spans="2:9" x14ac:dyDescent="0.25">
      <c r="B375">
        <v>2</v>
      </c>
      <c r="C375">
        <v>4</v>
      </c>
      <c r="D375">
        <v>1</v>
      </c>
      <c r="E375">
        <v>19</v>
      </c>
      <c r="F375">
        <v>20</v>
      </c>
      <c r="G375">
        <v>2</v>
      </c>
      <c r="H375">
        <v>3</v>
      </c>
      <c r="I375" t="s">
        <v>1188</v>
      </c>
    </row>
    <row r="376" spans="2:9" x14ac:dyDescent="0.25">
      <c r="B376">
        <v>3</v>
      </c>
      <c r="C376">
        <v>2</v>
      </c>
      <c r="D376">
        <v>4</v>
      </c>
      <c r="E376">
        <v>4</v>
      </c>
      <c r="F376">
        <v>8</v>
      </c>
      <c r="G376">
        <v>3</v>
      </c>
      <c r="H376">
        <v>1</v>
      </c>
      <c r="I376" t="s">
        <v>1189</v>
      </c>
    </row>
    <row r="377" spans="2:9" x14ac:dyDescent="0.25">
      <c r="B377">
        <v>2</v>
      </c>
      <c r="C377">
        <v>2</v>
      </c>
      <c r="D377">
        <v>3</v>
      </c>
      <c r="E377">
        <v>5</v>
      </c>
      <c r="F377">
        <v>18</v>
      </c>
      <c r="G377">
        <v>1</v>
      </c>
      <c r="H377">
        <v>2</v>
      </c>
      <c r="I377" t="s">
        <v>1190</v>
      </c>
    </row>
    <row r="378" spans="2:9" x14ac:dyDescent="0.25">
      <c r="B378">
        <v>2</v>
      </c>
      <c r="C378">
        <v>1</v>
      </c>
      <c r="D378">
        <v>4</v>
      </c>
      <c r="E378">
        <v>6</v>
      </c>
      <c r="F378">
        <v>7</v>
      </c>
      <c r="G378">
        <v>1</v>
      </c>
      <c r="H378">
        <v>4</v>
      </c>
      <c r="I378" t="s">
        <v>1191</v>
      </c>
    </row>
    <row r="379" spans="2:9" x14ac:dyDescent="0.25">
      <c r="B379">
        <v>3</v>
      </c>
      <c r="C379">
        <v>7</v>
      </c>
      <c r="D379">
        <v>2</v>
      </c>
      <c r="E379">
        <v>16</v>
      </c>
      <c r="F379">
        <v>5</v>
      </c>
      <c r="G379">
        <v>3</v>
      </c>
      <c r="H379">
        <v>2</v>
      </c>
      <c r="I379" t="s">
        <v>1192</v>
      </c>
    </row>
    <row r="380" spans="2:9" x14ac:dyDescent="0.25">
      <c r="B380">
        <v>3</v>
      </c>
      <c r="C380">
        <v>7</v>
      </c>
      <c r="D380">
        <v>3</v>
      </c>
      <c r="E380">
        <v>9</v>
      </c>
      <c r="F380">
        <v>13</v>
      </c>
      <c r="G380">
        <v>4</v>
      </c>
      <c r="H380">
        <v>3</v>
      </c>
      <c r="I380" t="s">
        <v>1193</v>
      </c>
    </row>
    <row r="381" spans="2:9" x14ac:dyDescent="0.25">
      <c r="B381">
        <v>2</v>
      </c>
      <c r="C381">
        <v>8</v>
      </c>
      <c r="D381">
        <v>3</v>
      </c>
      <c r="E381">
        <v>5</v>
      </c>
      <c r="F381">
        <v>19</v>
      </c>
      <c r="G381">
        <v>4</v>
      </c>
      <c r="H381">
        <v>3</v>
      </c>
      <c r="I381" t="s">
        <v>1194</v>
      </c>
    </row>
    <row r="382" spans="2:9" x14ac:dyDescent="0.25">
      <c r="B382">
        <v>3</v>
      </c>
      <c r="C382">
        <v>6</v>
      </c>
      <c r="D382">
        <v>5</v>
      </c>
      <c r="E382">
        <v>12</v>
      </c>
      <c r="F382">
        <v>12</v>
      </c>
      <c r="G382">
        <v>1</v>
      </c>
      <c r="H382">
        <v>3</v>
      </c>
      <c r="I382" t="s">
        <v>1195</v>
      </c>
    </row>
    <row r="383" spans="2:9" x14ac:dyDescent="0.25">
      <c r="B383">
        <v>2</v>
      </c>
      <c r="C383">
        <v>6</v>
      </c>
      <c r="D383">
        <v>1</v>
      </c>
      <c r="E383">
        <v>11</v>
      </c>
      <c r="F383">
        <v>17</v>
      </c>
      <c r="G383">
        <v>4</v>
      </c>
      <c r="H383">
        <v>4</v>
      </c>
      <c r="I383" t="s">
        <v>1196</v>
      </c>
    </row>
    <row r="384" spans="2:9" x14ac:dyDescent="0.25">
      <c r="B384">
        <v>4</v>
      </c>
      <c r="C384">
        <v>1</v>
      </c>
      <c r="D384">
        <v>4</v>
      </c>
      <c r="E384">
        <v>5</v>
      </c>
      <c r="F384">
        <v>6</v>
      </c>
      <c r="G384">
        <v>3</v>
      </c>
      <c r="H384">
        <v>1</v>
      </c>
      <c r="I384" t="s">
        <v>1197</v>
      </c>
    </row>
    <row r="385" spans="2:9" x14ac:dyDescent="0.25">
      <c r="B385">
        <v>2</v>
      </c>
      <c r="C385">
        <v>3</v>
      </c>
      <c r="D385">
        <v>3</v>
      </c>
      <c r="E385">
        <v>17</v>
      </c>
      <c r="F385">
        <v>3</v>
      </c>
      <c r="G385">
        <v>4</v>
      </c>
      <c r="H385">
        <v>1</v>
      </c>
      <c r="I385" t="s">
        <v>1198</v>
      </c>
    </row>
    <row r="386" spans="2:9" x14ac:dyDescent="0.25">
      <c r="B386">
        <v>3</v>
      </c>
      <c r="C386">
        <v>1</v>
      </c>
      <c r="D386">
        <v>3</v>
      </c>
      <c r="E386">
        <v>14</v>
      </c>
      <c r="F386">
        <v>4</v>
      </c>
      <c r="G386">
        <v>1</v>
      </c>
      <c r="H386">
        <v>4</v>
      </c>
      <c r="I386" t="s">
        <v>1199</v>
      </c>
    </row>
    <row r="387" spans="2:9" x14ac:dyDescent="0.25">
      <c r="B387">
        <v>3</v>
      </c>
      <c r="C387">
        <v>4</v>
      </c>
      <c r="D387">
        <v>3</v>
      </c>
      <c r="E387">
        <v>8</v>
      </c>
      <c r="F387">
        <v>11</v>
      </c>
      <c r="G387">
        <v>3</v>
      </c>
      <c r="H387">
        <v>2</v>
      </c>
      <c r="I387" t="s">
        <v>1200</v>
      </c>
    </row>
    <row r="388" spans="2:9" x14ac:dyDescent="0.25">
      <c r="B388">
        <v>4</v>
      </c>
      <c r="C388">
        <v>4</v>
      </c>
      <c r="D388">
        <v>1</v>
      </c>
      <c r="E388">
        <v>19</v>
      </c>
      <c r="F388">
        <v>10</v>
      </c>
      <c r="G388">
        <v>2</v>
      </c>
      <c r="H388">
        <v>4</v>
      </c>
      <c r="I388" t="s">
        <v>1201</v>
      </c>
    </row>
    <row r="389" spans="2:9" x14ac:dyDescent="0.25">
      <c r="B389">
        <v>1</v>
      </c>
      <c r="C389">
        <v>1</v>
      </c>
      <c r="D389">
        <v>2</v>
      </c>
      <c r="E389">
        <v>2</v>
      </c>
      <c r="F389">
        <v>4</v>
      </c>
      <c r="G389">
        <v>4</v>
      </c>
      <c r="H389">
        <v>3</v>
      </c>
      <c r="I389" t="s">
        <v>1202</v>
      </c>
    </row>
    <row r="390" spans="2:9" x14ac:dyDescent="0.25">
      <c r="B390">
        <v>2</v>
      </c>
      <c r="C390">
        <v>4</v>
      </c>
      <c r="D390">
        <v>5</v>
      </c>
      <c r="E390">
        <v>12</v>
      </c>
      <c r="F390">
        <v>18</v>
      </c>
      <c r="G390">
        <v>4</v>
      </c>
      <c r="H390">
        <v>1</v>
      </c>
      <c r="I390" t="s">
        <v>1203</v>
      </c>
    </row>
    <row r="391" spans="2:9" x14ac:dyDescent="0.25">
      <c r="B391">
        <v>2</v>
      </c>
      <c r="C391">
        <v>6</v>
      </c>
      <c r="D391">
        <v>5</v>
      </c>
      <c r="E391">
        <v>19</v>
      </c>
      <c r="F391">
        <v>1</v>
      </c>
      <c r="G391">
        <v>3</v>
      </c>
      <c r="H391">
        <v>3</v>
      </c>
      <c r="I391" t="s">
        <v>1204</v>
      </c>
    </row>
    <row r="392" spans="2:9" x14ac:dyDescent="0.25">
      <c r="B392">
        <v>4</v>
      </c>
      <c r="C392">
        <v>2</v>
      </c>
      <c r="D392">
        <v>5</v>
      </c>
      <c r="E392">
        <v>19</v>
      </c>
      <c r="F392">
        <v>15</v>
      </c>
      <c r="G392">
        <v>4</v>
      </c>
      <c r="H392">
        <v>1</v>
      </c>
      <c r="I392" t="s">
        <v>1205</v>
      </c>
    </row>
    <row r="393" spans="2:9" x14ac:dyDescent="0.25">
      <c r="B393">
        <v>3</v>
      </c>
      <c r="C393">
        <v>1</v>
      </c>
      <c r="D393">
        <v>2</v>
      </c>
      <c r="E393">
        <v>7</v>
      </c>
      <c r="F393">
        <v>18</v>
      </c>
      <c r="G393">
        <v>2</v>
      </c>
      <c r="H393">
        <v>2</v>
      </c>
      <c r="I393" t="s">
        <v>1206</v>
      </c>
    </row>
    <row r="394" spans="2:9" x14ac:dyDescent="0.25">
      <c r="B394">
        <v>3</v>
      </c>
      <c r="C394">
        <v>6</v>
      </c>
      <c r="D394">
        <v>5</v>
      </c>
      <c r="E394">
        <v>10</v>
      </c>
      <c r="F394">
        <v>13</v>
      </c>
      <c r="G394">
        <v>4</v>
      </c>
      <c r="H394">
        <v>1</v>
      </c>
      <c r="I394" t="s">
        <v>1207</v>
      </c>
    </row>
    <row r="395" spans="2:9" x14ac:dyDescent="0.25">
      <c r="B395">
        <v>3</v>
      </c>
      <c r="C395">
        <v>1</v>
      </c>
      <c r="D395">
        <v>2</v>
      </c>
      <c r="E395">
        <v>16</v>
      </c>
      <c r="F395">
        <v>19</v>
      </c>
      <c r="G395">
        <v>2</v>
      </c>
      <c r="H395">
        <v>2</v>
      </c>
      <c r="I395" t="s">
        <v>1208</v>
      </c>
    </row>
    <row r="396" spans="2:9" x14ac:dyDescent="0.25">
      <c r="B396">
        <v>3</v>
      </c>
      <c r="C396">
        <v>7</v>
      </c>
      <c r="D396">
        <v>2</v>
      </c>
      <c r="E396">
        <v>12</v>
      </c>
      <c r="F396">
        <v>16</v>
      </c>
      <c r="G396">
        <v>4</v>
      </c>
      <c r="H396">
        <v>1</v>
      </c>
      <c r="I396" t="s">
        <v>1209</v>
      </c>
    </row>
    <row r="397" spans="2:9" x14ac:dyDescent="0.25">
      <c r="B397">
        <v>3</v>
      </c>
      <c r="C397">
        <v>7</v>
      </c>
      <c r="D397">
        <v>1</v>
      </c>
      <c r="E397">
        <v>9</v>
      </c>
      <c r="F397">
        <v>4</v>
      </c>
      <c r="G397">
        <v>2</v>
      </c>
      <c r="H397">
        <v>1</v>
      </c>
      <c r="I397" t="s">
        <v>1210</v>
      </c>
    </row>
    <row r="398" spans="2:9" x14ac:dyDescent="0.25">
      <c r="B398">
        <v>1</v>
      </c>
      <c r="C398">
        <v>5</v>
      </c>
      <c r="D398">
        <v>4</v>
      </c>
      <c r="E398">
        <v>12</v>
      </c>
      <c r="F398">
        <v>11</v>
      </c>
      <c r="G398">
        <v>1</v>
      </c>
      <c r="H398">
        <v>3</v>
      </c>
      <c r="I398" t="s">
        <v>1211</v>
      </c>
    </row>
    <row r="399" spans="2:9" x14ac:dyDescent="0.25">
      <c r="B399">
        <v>4</v>
      </c>
      <c r="C399">
        <v>5</v>
      </c>
      <c r="D399">
        <v>4</v>
      </c>
      <c r="E399">
        <v>7</v>
      </c>
      <c r="F399">
        <v>4</v>
      </c>
      <c r="G399">
        <v>1</v>
      </c>
      <c r="H399">
        <v>2</v>
      </c>
      <c r="I399" t="s">
        <v>1212</v>
      </c>
    </row>
    <row r="400" spans="2:9" x14ac:dyDescent="0.25">
      <c r="B400">
        <v>1</v>
      </c>
      <c r="C400">
        <v>5</v>
      </c>
      <c r="D400">
        <v>3</v>
      </c>
      <c r="E400">
        <v>13</v>
      </c>
      <c r="F400">
        <v>9</v>
      </c>
      <c r="G400">
        <v>4</v>
      </c>
      <c r="H400">
        <v>4</v>
      </c>
      <c r="I400" t="s">
        <v>1213</v>
      </c>
    </row>
    <row r="401" spans="2:9" x14ac:dyDescent="0.25">
      <c r="B401">
        <v>2</v>
      </c>
      <c r="C401">
        <v>1</v>
      </c>
      <c r="D401">
        <v>3</v>
      </c>
      <c r="E401">
        <v>1</v>
      </c>
      <c r="F401">
        <v>11</v>
      </c>
      <c r="G401">
        <v>1</v>
      </c>
      <c r="H401">
        <v>3</v>
      </c>
      <c r="I401" t="s">
        <v>1214</v>
      </c>
    </row>
    <row r="402" spans="2:9" x14ac:dyDescent="0.25">
      <c r="B402">
        <v>2</v>
      </c>
      <c r="C402">
        <v>2</v>
      </c>
      <c r="D402">
        <v>1</v>
      </c>
      <c r="E402">
        <v>2</v>
      </c>
      <c r="F402">
        <v>18</v>
      </c>
      <c r="G402">
        <v>4</v>
      </c>
      <c r="H402">
        <v>3</v>
      </c>
      <c r="I402" t="s">
        <v>1215</v>
      </c>
    </row>
    <row r="403" spans="2:9" x14ac:dyDescent="0.25">
      <c r="B403">
        <v>4</v>
      </c>
      <c r="C403">
        <v>2</v>
      </c>
      <c r="D403">
        <v>4</v>
      </c>
      <c r="E403">
        <v>8</v>
      </c>
      <c r="F403">
        <v>4</v>
      </c>
      <c r="G403">
        <v>3</v>
      </c>
      <c r="H403">
        <v>3</v>
      </c>
      <c r="I403" t="s">
        <v>1216</v>
      </c>
    </row>
    <row r="404" spans="2:9" x14ac:dyDescent="0.25">
      <c r="B404">
        <v>1</v>
      </c>
      <c r="C404">
        <v>1</v>
      </c>
      <c r="D404">
        <v>2</v>
      </c>
      <c r="E404">
        <v>18</v>
      </c>
      <c r="F404">
        <v>10</v>
      </c>
      <c r="G404">
        <v>3</v>
      </c>
      <c r="H404">
        <v>1</v>
      </c>
      <c r="I404" t="s">
        <v>1217</v>
      </c>
    </row>
    <row r="405" spans="2:9" x14ac:dyDescent="0.25">
      <c r="B405">
        <v>3</v>
      </c>
      <c r="C405">
        <v>4</v>
      </c>
      <c r="D405">
        <v>1</v>
      </c>
      <c r="E405">
        <v>8</v>
      </c>
      <c r="F405">
        <v>9</v>
      </c>
      <c r="G405">
        <v>3</v>
      </c>
      <c r="H405">
        <v>1</v>
      </c>
      <c r="I405" t="s">
        <v>1218</v>
      </c>
    </row>
    <row r="406" spans="2:9" x14ac:dyDescent="0.25">
      <c r="B406">
        <v>3</v>
      </c>
      <c r="C406">
        <v>4</v>
      </c>
      <c r="D406">
        <v>5</v>
      </c>
      <c r="E406">
        <v>18</v>
      </c>
      <c r="F406">
        <v>12</v>
      </c>
      <c r="G406">
        <v>1</v>
      </c>
      <c r="H406">
        <v>4</v>
      </c>
      <c r="I406" t="s">
        <v>1219</v>
      </c>
    </row>
    <row r="407" spans="2:9" x14ac:dyDescent="0.25">
      <c r="B407">
        <v>2</v>
      </c>
      <c r="C407">
        <v>8</v>
      </c>
      <c r="D407">
        <v>1</v>
      </c>
      <c r="E407">
        <v>8</v>
      </c>
      <c r="F407">
        <v>17</v>
      </c>
      <c r="G407">
        <v>2</v>
      </c>
      <c r="H407">
        <v>1</v>
      </c>
      <c r="I407" t="s">
        <v>1220</v>
      </c>
    </row>
    <row r="408" spans="2:9" x14ac:dyDescent="0.25">
      <c r="B408">
        <v>1</v>
      </c>
      <c r="C408">
        <v>5</v>
      </c>
      <c r="D408">
        <v>4</v>
      </c>
      <c r="E408">
        <v>8</v>
      </c>
      <c r="F408">
        <v>7</v>
      </c>
      <c r="G408">
        <v>1</v>
      </c>
      <c r="H408">
        <v>3</v>
      </c>
      <c r="I408" t="s">
        <v>1221</v>
      </c>
    </row>
    <row r="409" spans="2:9" x14ac:dyDescent="0.25">
      <c r="B409">
        <v>1</v>
      </c>
      <c r="C409">
        <v>3</v>
      </c>
      <c r="D409">
        <v>4</v>
      </c>
      <c r="E409">
        <v>11</v>
      </c>
      <c r="F409">
        <v>7</v>
      </c>
      <c r="G409">
        <v>3</v>
      </c>
      <c r="H409">
        <v>1</v>
      </c>
      <c r="I409" t="s">
        <v>1222</v>
      </c>
    </row>
    <row r="410" spans="2:9" x14ac:dyDescent="0.25">
      <c r="B410">
        <v>4</v>
      </c>
      <c r="C410">
        <v>7</v>
      </c>
      <c r="D410">
        <v>1</v>
      </c>
      <c r="E410">
        <v>3</v>
      </c>
      <c r="F410">
        <v>3</v>
      </c>
      <c r="G410">
        <v>3</v>
      </c>
      <c r="H410">
        <v>2</v>
      </c>
      <c r="I410" t="s">
        <v>1223</v>
      </c>
    </row>
    <row r="411" spans="2:9" x14ac:dyDescent="0.25">
      <c r="B411">
        <v>2</v>
      </c>
      <c r="C411">
        <v>5</v>
      </c>
      <c r="D411">
        <v>5</v>
      </c>
      <c r="E411">
        <v>19</v>
      </c>
      <c r="F411">
        <v>17</v>
      </c>
      <c r="G411">
        <v>4</v>
      </c>
      <c r="H411">
        <v>3</v>
      </c>
      <c r="I411" t="s">
        <v>1224</v>
      </c>
    </row>
    <row r="412" spans="2:9" x14ac:dyDescent="0.25">
      <c r="B412">
        <v>2</v>
      </c>
      <c r="C412">
        <v>3</v>
      </c>
      <c r="D412">
        <v>3</v>
      </c>
      <c r="E412">
        <v>6</v>
      </c>
      <c r="F412">
        <v>20</v>
      </c>
      <c r="G412">
        <v>2</v>
      </c>
      <c r="H412">
        <v>4</v>
      </c>
      <c r="I412" t="s">
        <v>1225</v>
      </c>
    </row>
    <row r="413" spans="2:9" x14ac:dyDescent="0.25">
      <c r="B413">
        <v>3</v>
      </c>
      <c r="C413">
        <v>2</v>
      </c>
      <c r="D413">
        <v>3</v>
      </c>
      <c r="E413">
        <v>15</v>
      </c>
      <c r="F413">
        <v>20</v>
      </c>
      <c r="G413">
        <v>2</v>
      </c>
      <c r="H413">
        <v>1</v>
      </c>
      <c r="I413" t="s">
        <v>1226</v>
      </c>
    </row>
    <row r="414" spans="2:9" x14ac:dyDescent="0.25">
      <c r="B414">
        <v>3</v>
      </c>
      <c r="C414">
        <v>3</v>
      </c>
      <c r="D414">
        <v>4</v>
      </c>
      <c r="E414">
        <v>6</v>
      </c>
      <c r="F414">
        <v>15</v>
      </c>
      <c r="G414">
        <v>1</v>
      </c>
      <c r="H414">
        <v>4</v>
      </c>
      <c r="I414" t="s">
        <v>1227</v>
      </c>
    </row>
    <row r="415" spans="2:9" x14ac:dyDescent="0.25">
      <c r="B415">
        <v>2</v>
      </c>
      <c r="C415">
        <v>1</v>
      </c>
      <c r="D415">
        <v>4</v>
      </c>
      <c r="E415">
        <v>19</v>
      </c>
      <c r="F415">
        <v>14</v>
      </c>
      <c r="G415">
        <v>3</v>
      </c>
      <c r="H415">
        <v>1</v>
      </c>
      <c r="I415" t="s">
        <v>1228</v>
      </c>
    </row>
    <row r="416" spans="2:9" x14ac:dyDescent="0.25">
      <c r="B416">
        <v>3</v>
      </c>
      <c r="C416">
        <v>6</v>
      </c>
      <c r="D416">
        <v>4</v>
      </c>
      <c r="E416">
        <v>18</v>
      </c>
      <c r="F416">
        <v>12</v>
      </c>
      <c r="G416">
        <v>4</v>
      </c>
      <c r="H416">
        <v>3</v>
      </c>
      <c r="I416" t="s">
        <v>1229</v>
      </c>
    </row>
    <row r="417" spans="2:9" x14ac:dyDescent="0.25">
      <c r="B417">
        <v>3</v>
      </c>
      <c r="C417">
        <v>3</v>
      </c>
      <c r="D417">
        <v>4</v>
      </c>
      <c r="E417">
        <v>4</v>
      </c>
      <c r="F417">
        <v>10</v>
      </c>
      <c r="G417">
        <v>4</v>
      </c>
      <c r="H417">
        <v>4</v>
      </c>
      <c r="I417" t="s">
        <v>1230</v>
      </c>
    </row>
    <row r="418" spans="2:9" x14ac:dyDescent="0.25">
      <c r="B418">
        <v>1</v>
      </c>
      <c r="C418">
        <v>4</v>
      </c>
      <c r="D418">
        <v>4</v>
      </c>
      <c r="E418">
        <v>17</v>
      </c>
      <c r="F418">
        <v>20</v>
      </c>
      <c r="G418">
        <v>4</v>
      </c>
      <c r="H418">
        <v>2</v>
      </c>
      <c r="I418" t="s">
        <v>1231</v>
      </c>
    </row>
    <row r="419" spans="2:9" x14ac:dyDescent="0.25">
      <c r="B419">
        <v>1</v>
      </c>
      <c r="C419">
        <v>8</v>
      </c>
      <c r="D419">
        <v>5</v>
      </c>
      <c r="E419">
        <v>2</v>
      </c>
      <c r="F419">
        <v>1</v>
      </c>
      <c r="G419">
        <v>4</v>
      </c>
      <c r="H419">
        <v>3</v>
      </c>
      <c r="I419" t="s">
        <v>1232</v>
      </c>
    </row>
    <row r="420" spans="2:9" x14ac:dyDescent="0.25">
      <c r="B420">
        <v>1</v>
      </c>
      <c r="C420">
        <v>1</v>
      </c>
      <c r="D420">
        <v>4</v>
      </c>
      <c r="E420">
        <v>10</v>
      </c>
      <c r="F420">
        <v>19</v>
      </c>
      <c r="G420">
        <v>1</v>
      </c>
      <c r="H420">
        <v>4</v>
      </c>
      <c r="I420" t="s">
        <v>1233</v>
      </c>
    </row>
    <row r="421" spans="2:9" x14ac:dyDescent="0.25">
      <c r="B421">
        <v>2</v>
      </c>
      <c r="C421">
        <v>4</v>
      </c>
      <c r="D421">
        <v>2</v>
      </c>
      <c r="E421">
        <v>11</v>
      </c>
      <c r="F421">
        <v>20</v>
      </c>
      <c r="G421">
        <v>2</v>
      </c>
      <c r="H421">
        <v>2</v>
      </c>
      <c r="I421" t="s">
        <v>1234</v>
      </c>
    </row>
    <row r="422" spans="2:9" x14ac:dyDescent="0.25">
      <c r="B422">
        <v>3</v>
      </c>
      <c r="C422">
        <v>4</v>
      </c>
      <c r="D422">
        <v>2</v>
      </c>
      <c r="E422">
        <v>12</v>
      </c>
      <c r="F422">
        <v>2</v>
      </c>
      <c r="G422">
        <v>2</v>
      </c>
      <c r="H422">
        <v>3</v>
      </c>
      <c r="I422" t="s">
        <v>1235</v>
      </c>
    </row>
    <row r="423" spans="2:9" x14ac:dyDescent="0.25">
      <c r="B423">
        <v>3</v>
      </c>
      <c r="C423">
        <v>7</v>
      </c>
      <c r="D423">
        <v>4</v>
      </c>
      <c r="E423">
        <v>4</v>
      </c>
      <c r="F423">
        <v>19</v>
      </c>
      <c r="G423">
        <v>3</v>
      </c>
      <c r="H423">
        <v>1</v>
      </c>
      <c r="I423" t="s">
        <v>1236</v>
      </c>
    </row>
    <row r="424" spans="2:9" x14ac:dyDescent="0.25">
      <c r="B424">
        <v>2</v>
      </c>
      <c r="C424">
        <v>6</v>
      </c>
      <c r="D424">
        <v>1</v>
      </c>
      <c r="E424">
        <v>1</v>
      </c>
      <c r="F424">
        <v>16</v>
      </c>
      <c r="G424">
        <v>2</v>
      </c>
      <c r="H424">
        <v>1</v>
      </c>
      <c r="I424" t="s">
        <v>1237</v>
      </c>
    </row>
    <row r="425" spans="2:9" x14ac:dyDescent="0.25">
      <c r="B425">
        <v>2</v>
      </c>
      <c r="C425">
        <v>3</v>
      </c>
      <c r="D425">
        <v>4</v>
      </c>
      <c r="E425">
        <v>2</v>
      </c>
      <c r="F425">
        <v>16</v>
      </c>
      <c r="G425">
        <v>4</v>
      </c>
      <c r="H425">
        <v>3</v>
      </c>
      <c r="I425" t="s">
        <v>1238</v>
      </c>
    </row>
    <row r="426" spans="2:9" x14ac:dyDescent="0.25">
      <c r="B426">
        <v>1</v>
      </c>
      <c r="C426">
        <v>8</v>
      </c>
      <c r="D426">
        <v>1</v>
      </c>
      <c r="E426">
        <v>17</v>
      </c>
      <c r="F426">
        <v>17</v>
      </c>
      <c r="G426">
        <v>2</v>
      </c>
      <c r="H426">
        <v>2</v>
      </c>
      <c r="I426" t="s">
        <v>1239</v>
      </c>
    </row>
    <row r="427" spans="2:9" x14ac:dyDescent="0.25">
      <c r="B427">
        <v>1</v>
      </c>
      <c r="C427">
        <v>3</v>
      </c>
      <c r="D427">
        <v>4</v>
      </c>
      <c r="E427">
        <v>7</v>
      </c>
      <c r="F427">
        <v>20</v>
      </c>
      <c r="G427">
        <v>3</v>
      </c>
      <c r="H427">
        <v>1</v>
      </c>
      <c r="I427" t="s">
        <v>1240</v>
      </c>
    </row>
    <row r="428" spans="2:9" x14ac:dyDescent="0.25">
      <c r="B428">
        <v>3</v>
      </c>
      <c r="C428">
        <v>6</v>
      </c>
      <c r="D428">
        <v>3</v>
      </c>
      <c r="E428">
        <v>19</v>
      </c>
      <c r="F428">
        <v>12</v>
      </c>
      <c r="G428">
        <v>2</v>
      </c>
      <c r="H428">
        <v>3</v>
      </c>
      <c r="I428" t="s">
        <v>1241</v>
      </c>
    </row>
    <row r="429" spans="2:9" x14ac:dyDescent="0.25">
      <c r="B429">
        <v>1</v>
      </c>
      <c r="C429">
        <v>6</v>
      </c>
      <c r="D429">
        <v>1</v>
      </c>
      <c r="E429">
        <v>1</v>
      </c>
      <c r="F429">
        <v>4</v>
      </c>
      <c r="G429">
        <v>2</v>
      </c>
      <c r="H429">
        <v>1</v>
      </c>
      <c r="I429" t="s">
        <v>1242</v>
      </c>
    </row>
    <row r="430" spans="2:9" x14ac:dyDescent="0.25">
      <c r="B430">
        <v>1</v>
      </c>
      <c r="C430">
        <v>3</v>
      </c>
      <c r="D430">
        <v>1</v>
      </c>
      <c r="E430">
        <v>14</v>
      </c>
      <c r="F430">
        <v>6</v>
      </c>
      <c r="G430">
        <v>3</v>
      </c>
      <c r="H430">
        <v>1</v>
      </c>
      <c r="I430" t="s">
        <v>1243</v>
      </c>
    </row>
    <row r="431" spans="2:9" x14ac:dyDescent="0.25">
      <c r="B431">
        <v>3</v>
      </c>
      <c r="C431">
        <v>5</v>
      </c>
      <c r="D431">
        <v>1</v>
      </c>
      <c r="E431">
        <v>6</v>
      </c>
      <c r="F431">
        <v>9</v>
      </c>
      <c r="G431">
        <v>1</v>
      </c>
      <c r="H431">
        <v>1</v>
      </c>
      <c r="I431" t="s">
        <v>1244</v>
      </c>
    </row>
    <row r="432" spans="2:9" x14ac:dyDescent="0.25">
      <c r="B432">
        <v>1</v>
      </c>
      <c r="C432">
        <v>1</v>
      </c>
      <c r="D432">
        <v>2</v>
      </c>
      <c r="E432">
        <v>10</v>
      </c>
      <c r="F432">
        <v>9</v>
      </c>
      <c r="G432">
        <v>2</v>
      </c>
      <c r="H432">
        <v>3</v>
      </c>
      <c r="I432" t="s">
        <v>1245</v>
      </c>
    </row>
    <row r="433" spans="2:9" x14ac:dyDescent="0.25">
      <c r="B433">
        <v>4</v>
      </c>
      <c r="C433">
        <v>3</v>
      </c>
      <c r="D433">
        <v>3</v>
      </c>
      <c r="E433">
        <v>1</v>
      </c>
      <c r="F433">
        <v>7</v>
      </c>
      <c r="G433">
        <v>2</v>
      </c>
      <c r="H433">
        <v>2</v>
      </c>
      <c r="I433" t="s">
        <v>1246</v>
      </c>
    </row>
    <row r="434" spans="2:9" x14ac:dyDescent="0.25">
      <c r="B434">
        <v>1</v>
      </c>
      <c r="C434">
        <v>2</v>
      </c>
      <c r="D434">
        <v>5</v>
      </c>
      <c r="E434">
        <v>5</v>
      </c>
      <c r="F434">
        <v>19</v>
      </c>
      <c r="G434">
        <v>3</v>
      </c>
      <c r="H434">
        <v>2</v>
      </c>
      <c r="I434" t="s">
        <v>1247</v>
      </c>
    </row>
    <row r="435" spans="2:9" x14ac:dyDescent="0.25">
      <c r="B435">
        <v>2</v>
      </c>
      <c r="C435">
        <v>2</v>
      </c>
      <c r="D435">
        <v>1</v>
      </c>
      <c r="E435">
        <v>2</v>
      </c>
      <c r="F435">
        <v>11</v>
      </c>
      <c r="G435">
        <v>1</v>
      </c>
      <c r="H435">
        <v>4</v>
      </c>
      <c r="I435" t="s">
        <v>1248</v>
      </c>
    </row>
    <row r="436" spans="2:9" x14ac:dyDescent="0.25">
      <c r="B436">
        <v>1</v>
      </c>
      <c r="C436">
        <v>1</v>
      </c>
      <c r="D436">
        <v>3</v>
      </c>
      <c r="E436">
        <v>13</v>
      </c>
      <c r="F436">
        <v>7</v>
      </c>
      <c r="G436">
        <v>3</v>
      </c>
      <c r="H436">
        <v>1</v>
      </c>
      <c r="I436" t="s">
        <v>1249</v>
      </c>
    </row>
    <row r="437" spans="2:9" x14ac:dyDescent="0.25">
      <c r="B437">
        <v>2</v>
      </c>
      <c r="C437">
        <v>6</v>
      </c>
      <c r="D437">
        <v>2</v>
      </c>
      <c r="E437">
        <v>19</v>
      </c>
      <c r="F437">
        <v>2</v>
      </c>
      <c r="G437">
        <v>3</v>
      </c>
      <c r="H437">
        <v>1</v>
      </c>
      <c r="I437" t="s">
        <v>1250</v>
      </c>
    </row>
    <row r="438" spans="2:9" x14ac:dyDescent="0.25">
      <c r="B438">
        <v>2</v>
      </c>
      <c r="C438">
        <v>5</v>
      </c>
      <c r="D438">
        <v>3</v>
      </c>
      <c r="E438">
        <v>17</v>
      </c>
      <c r="F438">
        <v>9</v>
      </c>
      <c r="G438">
        <v>1</v>
      </c>
      <c r="H438">
        <v>2</v>
      </c>
      <c r="I438" t="s">
        <v>1251</v>
      </c>
    </row>
    <row r="439" spans="2:9" x14ac:dyDescent="0.25">
      <c r="B439">
        <v>1</v>
      </c>
      <c r="C439">
        <v>3</v>
      </c>
      <c r="D439">
        <v>1</v>
      </c>
      <c r="E439">
        <v>1</v>
      </c>
      <c r="F439">
        <v>3</v>
      </c>
      <c r="G439">
        <v>1</v>
      </c>
      <c r="H439">
        <v>4</v>
      </c>
      <c r="I439" t="s">
        <v>1252</v>
      </c>
    </row>
    <row r="440" spans="2:9" x14ac:dyDescent="0.25">
      <c r="B440">
        <v>3</v>
      </c>
      <c r="C440">
        <v>2</v>
      </c>
      <c r="D440">
        <v>4</v>
      </c>
      <c r="E440">
        <v>11</v>
      </c>
      <c r="F440">
        <v>5</v>
      </c>
      <c r="G440">
        <v>3</v>
      </c>
      <c r="H440">
        <v>4</v>
      </c>
      <c r="I440" t="s">
        <v>1253</v>
      </c>
    </row>
    <row r="441" spans="2:9" x14ac:dyDescent="0.25">
      <c r="B441">
        <v>3</v>
      </c>
      <c r="C441">
        <v>4</v>
      </c>
      <c r="D441">
        <v>4</v>
      </c>
      <c r="E441">
        <v>5</v>
      </c>
      <c r="F441">
        <v>8</v>
      </c>
      <c r="G441">
        <v>3</v>
      </c>
      <c r="H441">
        <v>1</v>
      </c>
      <c r="I441" t="s">
        <v>1254</v>
      </c>
    </row>
    <row r="442" spans="2:9" x14ac:dyDescent="0.25">
      <c r="B442">
        <v>3</v>
      </c>
      <c r="C442">
        <v>2</v>
      </c>
      <c r="D442">
        <v>2</v>
      </c>
      <c r="E442">
        <v>14</v>
      </c>
      <c r="F442">
        <v>5</v>
      </c>
      <c r="G442">
        <v>4</v>
      </c>
      <c r="H442">
        <v>1</v>
      </c>
      <c r="I442" t="s">
        <v>1255</v>
      </c>
    </row>
    <row r="443" spans="2:9" x14ac:dyDescent="0.25">
      <c r="B443">
        <v>1</v>
      </c>
      <c r="C443">
        <v>4</v>
      </c>
      <c r="D443">
        <v>5</v>
      </c>
      <c r="E443">
        <v>8</v>
      </c>
      <c r="F443">
        <v>19</v>
      </c>
      <c r="G443">
        <v>2</v>
      </c>
      <c r="H443">
        <v>2</v>
      </c>
      <c r="I443" t="s">
        <v>1256</v>
      </c>
    </row>
    <row r="444" spans="2:9" x14ac:dyDescent="0.25">
      <c r="B444">
        <v>4</v>
      </c>
      <c r="C444">
        <v>1</v>
      </c>
      <c r="D444">
        <v>5</v>
      </c>
      <c r="E444">
        <v>17</v>
      </c>
      <c r="F444">
        <v>9</v>
      </c>
      <c r="G444">
        <v>3</v>
      </c>
      <c r="H444">
        <v>3</v>
      </c>
      <c r="I444" t="s">
        <v>1257</v>
      </c>
    </row>
    <row r="445" spans="2:9" x14ac:dyDescent="0.25">
      <c r="B445">
        <v>1</v>
      </c>
      <c r="C445">
        <v>2</v>
      </c>
      <c r="D445">
        <v>4</v>
      </c>
      <c r="E445">
        <v>2</v>
      </c>
      <c r="F445">
        <v>7</v>
      </c>
      <c r="G445">
        <v>4</v>
      </c>
      <c r="H445">
        <v>3</v>
      </c>
      <c r="I445" t="s">
        <v>1258</v>
      </c>
    </row>
    <row r="446" spans="2:9" x14ac:dyDescent="0.25">
      <c r="B446">
        <v>3</v>
      </c>
      <c r="C446">
        <v>1</v>
      </c>
      <c r="D446">
        <v>3</v>
      </c>
      <c r="E446">
        <v>15</v>
      </c>
      <c r="F446">
        <v>20</v>
      </c>
      <c r="G446">
        <v>4</v>
      </c>
      <c r="H446">
        <v>2</v>
      </c>
      <c r="I446" t="s">
        <v>1259</v>
      </c>
    </row>
    <row r="447" spans="2:9" x14ac:dyDescent="0.25">
      <c r="B447">
        <v>4</v>
      </c>
      <c r="C447">
        <v>3</v>
      </c>
      <c r="D447">
        <v>3</v>
      </c>
      <c r="E447">
        <v>8</v>
      </c>
      <c r="F447">
        <v>19</v>
      </c>
      <c r="G447">
        <v>1</v>
      </c>
      <c r="H447">
        <v>1</v>
      </c>
      <c r="I447" t="s">
        <v>1260</v>
      </c>
    </row>
    <row r="448" spans="2:9" x14ac:dyDescent="0.25">
      <c r="B448">
        <v>1</v>
      </c>
      <c r="C448">
        <v>1</v>
      </c>
      <c r="D448">
        <v>1</v>
      </c>
      <c r="E448">
        <v>6</v>
      </c>
      <c r="F448">
        <v>12</v>
      </c>
      <c r="G448">
        <v>4</v>
      </c>
      <c r="H448">
        <v>1</v>
      </c>
      <c r="I448" t="s">
        <v>1261</v>
      </c>
    </row>
    <row r="449" spans="2:9" x14ac:dyDescent="0.25">
      <c r="B449">
        <v>3</v>
      </c>
      <c r="C449">
        <v>6</v>
      </c>
      <c r="D449">
        <v>3</v>
      </c>
      <c r="E449">
        <v>10</v>
      </c>
      <c r="F449">
        <v>8</v>
      </c>
      <c r="G449">
        <v>1</v>
      </c>
      <c r="H449">
        <v>1</v>
      </c>
      <c r="I449" t="s">
        <v>1262</v>
      </c>
    </row>
    <row r="450" spans="2:9" x14ac:dyDescent="0.25">
      <c r="B450">
        <v>3</v>
      </c>
      <c r="C450">
        <v>7</v>
      </c>
      <c r="D450">
        <v>5</v>
      </c>
      <c r="E450">
        <v>18</v>
      </c>
      <c r="F450">
        <v>18</v>
      </c>
      <c r="G450">
        <v>4</v>
      </c>
      <c r="H450">
        <v>1</v>
      </c>
      <c r="I450" t="s">
        <v>1263</v>
      </c>
    </row>
    <row r="451" spans="2:9" x14ac:dyDescent="0.25">
      <c r="B451">
        <v>3</v>
      </c>
      <c r="C451">
        <v>8</v>
      </c>
      <c r="D451">
        <v>2</v>
      </c>
      <c r="E451">
        <v>16</v>
      </c>
      <c r="F451">
        <v>12</v>
      </c>
      <c r="G451">
        <v>4</v>
      </c>
      <c r="H451">
        <v>1</v>
      </c>
      <c r="I451" t="s">
        <v>1264</v>
      </c>
    </row>
    <row r="452" spans="2:9" x14ac:dyDescent="0.25">
      <c r="B452">
        <v>1</v>
      </c>
      <c r="C452">
        <v>6</v>
      </c>
      <c r="D452">
        <v>1</v>
      </c>
      <c r="E452">
        <v>17</v>
      </c>
      <c r="F452">
        <v>6</v>
      </c>
      <c r="G452">
        <v>4</v>
      </c>
      <c r="H452">
        <v>3</v>
      </c>
      <c r="I452" t="s">
        <v>1265</v>
      </c>
    </row>
    <row r="453" spans="2:9" x14ac:dyDescent="0.25">
      <c r="B453">
        <v>3</v>
      </c>
      <c r="C453">
        <v>4</v>
      </c>
      <c r="D453">
        <v>4</v>
      </c>
      <c r="E453">
        <v>12</v>
      </c>
      <c r="F453">
        <v>20</v>
      </c>
      <c r="G453">
        <v>3</v>
      </c>
      <c r="H453">
        <v>3</v>
      </c>
      <c r="I453" t="s">
        <v>1266</v>
      </c>
    </row>
    <row r="454" spans="2:9" x14ac:dyDescent="0.25">
      <c r="B454">
        <v>3</v>
      </c>
      <c r="C454">
        <v>2</v>
      </c>
      <c r="D454">
        <v>4</v>
      </c>
      <c r="E454">
        <v>4</v>
      </c>
      <c r="F454">
        <v>19</v>
      </c>
      <c r="G454">
        <v>3</v>
      </c>
      <c r="H454">
        <v>4</v>
      </c>
      <c r="I454" t="s">
        <v>1267</v>
      </c>
    </row>
    <row r="455" spans="2:9" x14ac:dyDescent="0.25">
      <c r="B455">
        <v>2</v>
      </c>
      <c r="C455">
        <v>4</v>
      </c>
      <c r="D455">
        <v>2</v>
      </c>
      <c r="E455">
        <v>9</v>
      </c>
      <c r="F455">
        <v>5</v>
      </c>
      <c r="G455">
        <v>1</v>
      </c>
      <c r="H455">
        <v>1</v>
      </c>
      <c r="I455" t="s">
        <v>1268</v>
      </c>
    </row>
    <row r="456" spans="2:9" x14ac:dyDescent="0.25">
      <c r="B456">
        <v>4</v>
      </c>
      <c r="C456">
        <v>2</v>
      </c>
      <c r="D456">
        <v>4</v>
      </c>
      <c r="E456">
        <v>8</v>
      </c>
      <c r="F456">
        <v>5</v>
      </c>
      <c r="G456">
        <v>2</v>
      </c>
      <c r="H456">
        <v>4</v>
      </c>
      <c r="I456" t="s">
        <v>1269</v>
      </c>
    </row>
    <row r="457" spans="2:9" x14ac:dyDescent="0.25">
      <c r="B457">
        <v>2</v>
      </c>
      <c r="C457">
        <v>8</v>
      </c>
      <c r="D457">
        <v>4</v>
      </c>
      <c r="E457">
        <v>12</v>
      </c>
      <c r="F457">
        <v>13</v>
      </c>
      <c r="G457">
        <v>4</v>
      </c>
      <c r="H457">
        <v>3</v>
      </c>
      <c r="I457" t="s">
        <v>1270</v>
      </c>
    </row>
    <row r="458" spans="2:9" x14ac:dyDescent="0.25">
      <c r="B458">
        <v>1</v>
      </c>
      <c r="C458">
        <v>2</v>
      </c>
      <c r="D458">
        <v>5</v>
      </c>
      <c r="E458">
        <v>6</v>
      </c>
      <c r="F458">
        <v>4</v>
      </c>
      <c r="G458">
        <v>1</v>
      </c>
      <c r="H458">
        <v>4</v>
      </c>
      <c r="I458" t="s">
        <v>1271</v>
      </c>
    </row>
    <row r="459" spans="2:9" x14ac:dyDescent="0.25">
      <c r="B459">
        <v>3</v>
      </c>
      <c r="C459">
        <v>3</v>
      </c>
      <c r="D459">
        <v>2</v>
      </c>
      <c r="E459">
        <v>3</v>
      </c>
      <c r="F459">
        <v>9</v>
      </c>
      <c r="G459">
        <v>3</v>
      </c>
      <c r="H459">
        <v>1</v>
      </c>
      <c r="I459" t="s">
        <v>1272</v>
      </c>
    </row>
    <row r="460" spans="2:9" x14ac:dyDescent="0.25">
      <c r="B460">
        <v>2</v>
      </c>
      <c r="C460">
        <v>2</v>
      </c>
      <c r="D460">
        <v>3</v>
      </c>
      <c r="E460">
        <v>7</v>
      </c>
      <c r="F460">
        <v>4</v>
      </c>
      <c r="G460">
        <v>3</v>
      </c>
      <c r="H460">
        <v>3</v>
      </c>
      <c r="I460" t="s">
        <v>1273</v>
      </c>
    </row>
    <row r="461" spans="2:9" x14ac:dyDescent="0.25">
      <c r="B461">
        <v>3</v>
      </c>
      <c r="C461">
        <v>5</v>
      </c>
      <c r="D461">
        <v>3</v>
      </c>
      <c r="E461">
        <v>12</v>
      </c>
      <c r="F461">
        <v>10</v>
      </c>
      <c r="G461">
        <v>4</v>
      </c>
      <c r="H461">
        <v>3</v>
      </c>
      <c r="I461" t="s">
        <v>1274</v>
      </c>
    </row>
    <row r="462" spans="2:9" x14ac:dyDescent="0.25">
      <c r="B462">
        <v>3</v>
      </c>
      <c r="C462">
        <v>2</v>
      </c>
      <c r="D462">
        <v>3</v>
      </c>
      <c r="E462">
        <v>8</v>
      </c>
      <c r="F462">
        <v>2</v>
      </c>
      <c r="G462">
        <v>3</v>
      </c>
      <c r="H462">
        <v>1</v>
      </c>
      <c r="I462" t="s">
        <v>1275</v>
      </c>
    </row>
    <row r="463" spans="2:9" x14ac:dyDescent="0.25">
      <c r="B463">
        <v>3</v>
      </c>
      <c r="C463">
        <v>1</v>
      </c>
      <c r="D463">
        <v>3</v>
      </c>
      <c r="E463">
        <v>8</v>
      </c>
      <c r="F463">
        <v>7</v>
      </c>
      <c r="G463">
        <v>4</v>
      </c>
      <c r="H463">
        <v>3</v>
      </c>
      <c r="I463" t="s">
        <v>1276</v>
      </c>
    </row>
    <row r="464" spans="2:9" x14ac:dyDescent="0.25">
      <c r="B464">
        <v>3</v>
      </c>
      <c r="C464">
        <v>3</v>
      </c>
      <c r="D464">
        <v>5</v>
      </c>
      <c r="E464">
        <v>12</v>
      </c>
      <c r="F464">
        <v>16</v>
      </c>
      <c r="G464">
        <v>1</v>
      </c>
      <c r="H464">
        <v>2</v>
      </c>
      <c r="I464" t="s">
        <v>1277</v>
      </c>
    </row>
    <row r="465" spans="2:9" x14ac:dyDescent="0.25">
      <c r="B465">
        <v>3</v>
      </c>
      <c r="C465">
        <v>6</v>
      </c>
      <c r="D465">
        <v>1</v>
      </c>
      <c r="E465">
        <v>11</v>
      </c>
      <c r="F465">
        <v>7</v>
      </c>
      <c r="G465">
        <v>2</v>
      </c>
      <c r="H465">
        <v>1</v>
      </c>
      <c r="I465" t="s">
        <v>1278</v>
      </c>
    </row>
    <row r="466" spans="2:9" x14ac:dyDescent="0.25">
      <c r="B466">
        <v>2</v>
      </c>
      <c r="C466">
        <v>1</v>
      </c>
      <c r="D466">
        <v>3</v>
      </c>
      <c r="E466">
        <v>6</v>
      </c>
      <c r="F466">
        <v>6</v>
      </c>
      <c r="G466">
        <v>4</v>
      </c>
      <c r="H466">
        <v>4</v>
      </c>
      <c r="I466" t="s">
        <v>1279</v>
      </c>
    </row>
    <row r="467" spans="2:9" x14ac:dyDescent="0.25">
      <c r="B467">
        <v>4</v>
      </c>
      <c r="C467">
        <v>1</v>
      </c>
      <c r="D467">
        <v>2</v>
      </c>
      <c r="E467">
        <v>2</v>
      </c>
      <c r="F467">
        <v>20</v>
      </c>
      <c r="G467">
        <v>1</v>
      </c>
      <c r="H467">
        <v>3</v>
      </c>
      <c r="I467" t="s">
        <v>1280</v>
      </c>
    </row>
    <row r="468" spans="2:9" x14ac:dyDescent="0.25">
      <c r="B468">
        <v>4</v>
      </c>
      <c r="C468">
        <v>2</v>
      </c>
      <c r="D468">
        <v>3</v>
      </c>
      <c r="E468">
        <v>5</v>
      </c>
      <c r="F468">
        <v>14</v>
      </c>
      <c r="G468">
        <v>3</v>
      </c>
      <c r="H468">
        <v>3</v>
      </c>
      <c r="I468" t="s">
        <v>1281</v>
      </c>
    </row>
    <row r="469" spans="2:9" x14ac:dyDescent="0.25">
      <c r="B469">
        <v>4</v>
      </c>
      <c r="C469">
        <v>1</v>
      </c>
      <c r="D469">
        <v>3</v>
      </c>
      <c r="E469">
        <v>17</v>
      </c>
      <c r="F469">
        <v>4</v>
      </c>
      <c r="G469">
        <v>1</v>
      </c>
      <c r="H469">
        <v>1</v>
      </c>
      <c r="I469" t="s">
        <v>1282</v>
      </c>
    </row>
    <row r="470" spans="2:9" x14ac:dyDescent="0.25">
      <c r="B470">
        <v>1</v>
      </c>
      <c r="C470">
        <v>8</v>
      </c>
      <c r="D470">
        <v>5</v>
      </c>
      <c r="E470">
        <v>14</v>
      </c>
      <c r="F470">
        <v>15</v>
      </c>
      <c r="G470">
        <v>3</v>
      </c>
      <c r="H470">
        <v>1</v>
      </c>
      <c r="I470" t="s">
        <v>1283</v>
      </c>
    </row>
    <row r="471" spans="2:9" x14ac:dyDescent="0.25">
      <c r="B471">
        <v>2</v>
      </c>
      <c r="C471">
        <v>8</v>
      </c>
      <c r="D471">
        <v>2</v>
      </c>
      <c r="E471">
        <v>18</v>
      </c>
      <c r="F471">
        <v>5</v>
      </c>
      <c r="G471">
        <v>1</v>
      </c>
      <c r="H471">
        <v>3</v>
      </c>
      <c r="I471" t="s">
        <v>1284</v>
      </c>
    </row>
    <row r="472" spans="2:9" x14ac:dyDescent="0.25">
      <c r="B472">
        <v>2</v>
      </c>
      <c r="C472">
        <v>5</v>
      </c>
      <c r="D472">
        <v>1</v>
      </c>
      <c r="E472">
        <v>5</v>
      </c>
      <c r="F472">
        <v>18</v>
      </c>
      <c r="G472">
        <v>1</v>
      </c>
      <c r="H472">
        <v>4</v>
      </c>
      <c r="I472" t="s">
        <v>1285</v>
      </c>
    </row>
    <row r="473" spans="2:9" x14ac:dyDescent="0.25">
      <c r="B473">
        <v>4</v>
      </c>
      <c r="C473">
        <v>4</v>
      </c>
      <c r="D473">
        <v>5</v>
      </c>
      <c r="E473">
        <v>13</v>
      </c>
      <c r="F473">
        <v>18</v>
      </c>
      <c r="G473">
        <v>3</v>
      </c>
      <c r="H473">
        <v>2</v>
      </c>
      <c r="I473" t="s">
        <v>1286</v>
      </c>
    </row>
    <row r="474" spans="2:9" x14ac:dyDescent="0.25">
      <c r="B474">
        <v>3</v>
      </c>
      <c r="C474">
        <v>4</v>
      </c>
      <c r="D474">
        <v>3</v>
      </c>
      <c r="E474">
        <v>5</v>
      </c>
      <c r="F474">
        <v>14</v>
      </c>
      <c r="G474">
        <v>2</v>
      </c>
      <c r="H474">
        <v>1</v>
      </c>
      <c r="I474" t="s">
        <v>1287</v>
      </c>
    </row>
    <row r="475" spans="2:9" x14ac:dyDescent="0.25">
      <c r="B475">
        <v>1</v>
      </c>
      <c r="C475">
        <v>4</v>
      </c>
      <c r="D475">
        <v>2</v>
      </c>
      <c r="E475">
        <v>13</v>
      </c>
      <c r="F475">
        <v>14</v>
      </c>
      <c r="G475">
        <v>4</v>
      </c>
      <c r="H475">
        <v>4</v>
      </c>
      <c r="I475" t="s">
        <v>1288</v>
      </c>
    </row>
    <row r="476" spans="2:9" x14ac:dyDescent="0.25">
      <c r="B476">
        <v>1</v>
      </c>
      <c r="C476">
        <v>6</v>
      </c>
      <c r="D476">
        <v>1</v>
      </c>
      <c r="E476">
        <v>14</v>
      </c>
      <c r="F476">
        <v>1</v>
      </c>
      <c r="G476">
        <v>1</v>
      </c>
      <c r="H476">
        <v>1</v>
      </c>
      <c r="I476" t="s">
        <v>1289</v>
      </c>
    </row>
    <row r="477" spans="2:9" x14ac:dyDescent="0.25">
      <c r="B477">
        <v>2</v>
      </c>
      <c r="C477">
        <v>1</v>
      </c>
      <c r="D477">
        <v>2</v>
      </c>
      <c r="E477">
        <v>3</v>
      </c>
      <c r="F477">
        <v>9</v>
      </c>
      <c r="G477">
        <v>2</v>
      </c>
      <c r="H477">
        <v>1</v>
      </c>
      <c r="I477" t="s">
        <v>1290</v>
      </c>
    </row>
    <row r="478" spans="2:9" x14ac:dyDescent="0.25">
      <c r="B478">
        <v>2</v>
      </c>
      <c r="C478">
        <v>7</v>
      </c>
      <c r="D478">
        <v>1</v>
      </c>
      <c r="E478">
        <v>13</v>
      </c>
      <c r="F478">
        <v>17</v>
      </c>
      <c r="G478">
        <v>4</v>
      </c>
      <c r="H478">
        <v>3</v>
      </c>
      <c r="I478" t="s">
        <v>1291</v>
      </c>
    </row>
    <row r="479" spans="2:9" x14ac:dyDescent="0.25">
      <c r="B479">
        <v>3</v>
      </c>
      <c r="C479">
        <v>8</v>
      </c>
      <c r="D479">
        <v>3</v>
      </c>
      <c r="E479">
        <v>16</v>
      </c>
      <c r="F479">
        <v>20</v>
      </c>
      <c r="G479">
        <v>1</v>
      </c>
      <c r="H479">
        <v>3</v>
      </c>
      <c r="I479" t="s">
        <v>1292</v>
      </c>
    </row>
    <row r="480" spans="2:9" x14ac:dyDescent="0.25">
      <c r="B480">
        <v>2</v>
      </c>
      <c r="C480">
        <v>2</v>
      </c>
      <c r="D480">
        <v>5</v>
      </c>
      <c r="E480">
        <v>15</v>
      </c>
      <c r="F480">
        <v>17</v>
      </c>
      <c r="G480">
        <v>4</v>
      </c>
      <c r="H480">
        <v>2</v>
      </c>
      <c r="I480" t="s">
        <v>1293</v>
      </c>
    </row>
    <row r="481" spans="2:9" x14ac:dyDescent="0.25">
      <c r="B481">
        <v>1</v>
      </c>
      <c r="C481">
        <v>5</v>
      </c>
      <c r="D481">
        <v>1</v>
      </c>
      <c r="E481">
        <v>16</v>
      </c>
      <c r="F481">
        <v>15</v>
      </c>
      <c r="G481">
        <v>3</v>
      </c>
      <c r="H481">
        <v>4</v>
      </c>
      <c r="I481" t="s">
        <v>1294</v>
      </c>
    </row>
    <row r="482" spans="2:9" x14ac:dyDescent="0.25">
      <c r="B482">
        <v>4</v>
      </c>
      <c r="C482">
        <v>6</v>
      </c>
      <c r="D482">
        <v>1</v>
      </c>
      <c r="E482">
        <v>15</v>
      </c>
      <c r="F482">
        <v>6</v>
      </c>
      <c r="G482">
        <v>1</v>
      </c>
      <c r="H482">
        <v>1</v>
      </c>
      <c r="I482" t="s">
        <v>1295</v>
      </c>
    </row>
    <row r="483" spans="2:9" x14ac:dyDescent="0.25">
      <c r="B483">
        <v>4</v>
      </c>
      <c r="C483">
        <v>4</v>
      </c>
      <c r="D483">
        <v>4</v>
      </c>
      <c r="E483">
        <v>11</v>
      </c>
      <c r="F483">
        <v>7</v>
      </c>
      <c r="G483">
        <v>3</v>
      </c>
      <c r="H483">
        <v>4</v>
      </c>
      <c r="I483" t="s">
        <v>1296</v>
      </c>
    </row>
    <row r="484" spans="2:9" x14ac:dyDescent="0.25">
      <c r="B484">
        <v>2</v>
      </c>
      <c r="C484">
        <v>6</v>
      </c>
      <c r="D484">
        <v>5</v>
      </c>
      <c r="E484">
        <v>19</v>
      </c>
      <c r="F484">
        <v>19</v>
      </c>
      <c r="G484">
        <v>4</v>
      </c>
      <c r="H484">
        <v>3</v>
      </c>
      <c r="I484" t="s">
        <v>1297</v>
      </c>
    </row>
    <row r="485" spans="2:9" x14ac:dyDescent="0.25">
      <c r="B485">
        <v>2</v>
      </c>
      <c r="C485">
        <v>3</v>
      </c>
      <c r="D485">
        <v>3</v>
      </c>
      <c r="E485">
        <v>12</v>
      </c>
      <c r="F485">
        <v>12</v>
      </c>
      <c r="G485">
        <v>2</v>
      </c>
      <c r="H485">
        <v>4</v>
      </c>
      <c r="I485" t="s">
        <v>1298</v>
      </c>
    </row>
    <row r="486" spans="2:9" x14ac:dyDescent="0.25">
      <c r="B486">
        <v>4</v>
      </c>
      <c r="C486">
        <v>2</v>
      </c>
      <c r="D486">
        <v>1</v>
      </c>
      <c r="E486">
        <v>4</v>
      </c>
      <c r="F486">
        <v>16</v>
      </c>
      <c r="G486">
        <v>1</v>
      </c>
      <c r="H486">
        <v>1</v>
      </c>
      <c r="I486" t="s">
        <v>1299</v>
      </c>
    </row>
    <row r="487" spans="2:9" x14ac:dyDescent="0.25">
      <c r="B487">
        <v>4</v>
      </c>
      <c r="C487">
        <v>8</v>
      </c>
      <c r="D487">
        <v>4</v>
      </c>
      <c r="E487">
        <v>3</v>
      </c>
      <c r="F487">
        <v>16</v>
      </c>
      <c r="G487">
        <v>4</v>
      </c>
      <c r="H487">
        <v>4</v>
      </c>
      <c r="I487" t="s">
        <v>1300</v>
      </c>
    </row>
    <row r="488" spans="2:9" x14ac:dyDescent="0.25">
      <c r="B488">
        <v>1</v>
      </c>
      <c r="C488">
        <v>3</v>
      </c>
      <c r="D488">
        <v>1</v>
      </c>
      <c r="E488">
        <v>6</v>
      </c>
      <c r="F488">
        <v>19</v>
      </c>
      <c r="G488">
        <v>2</v>
      </c>
      <c r="H488">
        <v>2</v>
      </c>
      <c r="I488" t="s">
        <v>1301</v>
      </c>
    </row>
    <row r="489" spans="2:9" x14ac:dyDescent="0.25">
      <c r="B489">
        <v>2</v>
      </c>
      <c r="C489">
        <v>2</v>
      </c>
      <c r="D489">
        <v>1</v>
      </c>
      <c r="E489">
        <v>13</v>
      </c>
      <c r="F489">
        <v>16</v>
      </c>
      <c r="G489">
        <v>2</v>
      </c>
      <c r="H489">
        <v>2</v>
      </c>
      <c r="I489" t="s">
        <v>1302</v>
      </c>
    </row>
    <row r="490" spans="2:9" x14ac:dyDescent="0.25">
      <c r="B490">
        <v>3</v>
      </c>
      <c r="C490">
        <v>1</v>
      </c>
      <c r="D490">
        <v>1</v>
      </c>
      <c r="E490">
        <v>19</v>
      </c>
      <c r="F490">
        <v>15</v>
      </c>
      <c r="G490">
        <v>1</v>
      </c>
      <c r="H490">
        <v>1</v>
      </c>
      <c r="I490" t="s">
        <v>1303</v>
      </c>
    </row>
    <row r="491" spans="2:9" x14ac:dyDescent="0.25">
      <c r="B491">
        <v>3</v>
      </c>
      <c r="C491">
        <v>6</v>
      </c>
      <c r="D491">
        <v>3</v>
      </c>
      <c r="E491">
        <v>17</v>
      </c>
      <c r="F491">
        <v>2</v>
      </c>
      <c r="G491">
        <v>4</v>
      </c>
      <c r="H491">
        <v>3</v>
      </c>
      <c r="I491" t="s">
        <v>1304</v>
      </c>
    </row>
    <row r="492" spans="2:9" x14ac:dyDescent="0.25">
      <c r="B492">
        <v>1</v>
      </c>
      <c r="C492">
        <v>3</v>
      </c>
      <c r="D492">
        <v>5</v>
      </c>
      <c r="E492">
        <v>8</v>
      </c>
      <c r="F492">
        <v>16</v>
      </c>
      <c r="G492">
        <v>4</v>
      </c>
      <c r="H492">
        <v>3</v>
      </c>
      <c r="I492" t="s">
        <v>1305</v>
      </c>
    </row>
    <row r="493" spans="2:9" x14ac:dyDescent="0.25">
      <c r="B493">
        <v>1</v>
      </c>
      <c r="C493">
        <v>2</v>
      </c>
      <c r="D493">
        <v>1</v>
      </c>
      <c r="E493">
        <v>10</v>
      </c>
      <c r="F493">
        <v>8</v>
      </c>
      <c r="G493">
        <v>3</v>
      </c>
      <c r="H493">
        <v>4</v>
      </c>
      <c r="I493" t="s">
        <v>1306</v>
      </c>
    </row>
    <row r="494" spans="2:9" x14ac:dyDescent="0.25">
      <c r="B494">
        <v>2</v>
      </c>
      <c r="C494">
        <v>2</v>
      </c>
      <c r="D494">
        <v>1</v>
      </c>
      <c r="E494">
        <v>16</v>
      </c>
      <c r="F494">
        <v>16</v>
      </c>
      <c r="G494">
        <v>3</v>
      </c>
      <c r="H494">
        <v>4</v>
      </c>
      <c r="I494" t="s">
        <v>1307</v>
      </c>
    </row>
    <row r="495" spans="2:9" x14ac:dyDescent="0.25">
      <c r="B495">
        <v>4</v>
      </c>
      <c r="C495">
        <v>6</v>
      </c>
      <c r="D495">
        <v>4</v>
      </c>
      <c r="E495">
        <v>5</v>
      </c>
      <c r="F495">
        <v>8</v>
      </c>
      <c r="G495">
        <v>1</v>
      </c>
      <c r="H495">
        <v>4</v>
      </c>
      <c r="I495" t="s">
        <v>1308</v>
      </c>
    </row>
    <row r="496" spans="2:9" x14ac:dyDescent="0.25">
      <c r="B496">
        <v>2</v>
      </c>
      <c r="C496">
        <v>2</v>
      </c>
      <c r="D496">
        <v>2</v>
      </c>
      <c r="E496">
        <v>9</v>
      </c>
      <c r="F496">
        <v>2</v>
      </c>
      <c r="G496">
        <v>3</v>
      </c>
      <c r="H496">
        <v>1</v>
      </c>
      <c r="I496" t="s">
        <v>1309</v>
      </c>
    </row>
    <row r="497" spans="2:9" x14ac:dyDescent="0.25">
      <c r="B497">
        <v>1</v>
      </c>
      <c r="C497">
        <v>1</v>
      </c>
      <c r="D497">
        <v>3</v>
      </c>
      <c r="E497">
        <v>14</v>
      </c>
      <c r="F497">
        <v>7</v>
      </c>
      <c r="G497">
        <v>1</v>
      </c>
      <c r="H497">
        <v>4</v>
      </c>
      <c r="I497" t="s">
        <v>1310</v>
      </c>
    </row>
    <row r="498" spans="2:9" x14ac:dyDescent="0.25">
      <c r="B498">
        <v>3</v>
      </c>
      <c r="C498">
        <v>1</v>
      </c>
      <c r="D498">
        <v>2</v>
      </c>
      <c r="E498">
        <v>3</v>
      </c>
      <c r="F498">
        <v>18</v>
      </c>
      <c r="G498">
        <v>3</v>
      </c>
      <c r="H498">
        <v>2</v>
      </c>
      <c r="I498" t="s">
        <v>1311</v>
      </c>
    </row>
    <row r="499" spans="2:9" x14ac:dyDescent="0.25">
      <c r="B499">
        <v>2</v>
      </c>
      <c r="C499">
        <v>8</v>
      </c>
      <c r="D499">
        <v>4</v>
      </c>
      <c r="E499">
        <v>12</v>
      </c>
      <c r="F499">
        <v>16</v>
      </c>
      <c r="G499">
        <v>1</v>
      </c>
      <c r="H499">
        <v>1</v>
      </c>
      <c r="I499" t="s">
        <v>1312</v>
      </c>
    </row>
    <row r="500" spans="2:9" x14ac:dyDescent="0.25">
      <c r="B500">
        <v>2</v>
      </c>
      <c r="C500">
        <v>4</v>
      </c>
      <c r="D500">
        <v>2</v>
      </c>
      <c r="E500">
        <v>10</v>
      </c>
      <c r="F500">
        <v>10</v>
      </c>
      <c r="G500">
        <v>2</v>
      </c>
      <c r="H500">
        <v>4</v>
      </c>
      <c r="I500" t="s">
        <v>1313</v>
      </c>
    </row>
    <row r="501" spans="2:9" x14ac:dyDescent="0.25">
      <c r="B501">
        <v>1</v>
      </c>
      <c r="C501">
        <v>1</v>
      </c>
      <c r="D501">
        <v>1</v>
      </c>
      <c r="E501">
        <v>6</v>
      </c>
      <c r="F501">
        <v>18</v>
      </c>
      <c r="G501">
        <v>3</v>
      </c>
      <c r="H501">
        <v>3</v>
      </c>
      <c r="I501" t="s">
        <v>1314</v>
      </c>
    </row>
    <row r="502" spans="2:9" x14ac:dyDescent="0.25">
      <c r="B502">
        <v>3</v>
      </c>
      <c r="C502">
        <v>1</v>
      </c>
      <c r="D502">
        <v>4</v>
      </c>
      <c r="E502">
        <v>17</v>
      </c>
      <c r="F502">
        <v>17</v>
      </c>
      <c r="G502">
        <v>4</v>
      </c>
      <c r="H502">
        <v>4</v>
      </c>
      <c r="I502" t="s">
        <v>1315</v>
      </c>
    </row>
    <row r="503" spans="2:9" x14ac:dyDescent="0.25">
      <c r="B503">
        <v>4</v>
      </c>
      <c r="C503">
        <v>7</v>
      </c>
      <c r="D503">
        <v>1</v>
      </c>
      <c r="E503">
        <v>19</v>
      </c>
      <c r="F503">
        <v>1</v>
      </c>
      <c r="G503">
        <v>3</v>
      </c>
      <c r="H503">
        <v>2</v>
      </c>
      <c r="I503" t="s">
        <v>1316</v>
      </c>
    </row>
    <row r="504" spans="2:9" x14ac:dyDescent="0.25">
      <c r="B504">
        <v>4</v>
      </c>
      <c r="C504">
        <v>8</v>
      </c>
      <c r="D504">
        <v>3</v>
      </c>
      <c r="E504">
        <v>13</v>
      </c>
      <c r="F504">
        <v>17</v>
      </c>
      <c r="G504">
        <v>2</v>
      </c>
      <c r="H504">
        <v>4</v>
      </c>
      <c r="I504" t="s">
        <v>1317</v>
      </c>
    </row>
    <row r="505" spans="2:9" x14ac:dyDescent="0.25">
      <c r="B505">
        <v>3</v>
      </c>
      <c r="C505">
        <v>1</v>
      </c>
      <c r="D505">
        <v>5</v>
      </c>
      <c r="E505">
        <v>15</v>
      </c>
      <c r="F505">
        <v>10</v>
      </c>
      <c r="G505">
        <v>4</v>
      </c>
      <c r="H505">
        <v>2</v>
      </c>
      <c r="I505" t="s">
        <v>1318</v>
      </c>
    </row>
    <row r="506" spans="2:9" x14ac:dyDescent="0.25">
      <c r="B506">
        <v>3</v>
      </c>
      <c r="C506">
        <v>3</v>
      </c>
      <c r="D506">
        <v>2</v>
      </c>
      <c r="E506">
        <v>16</v>
      </c>
      <c r="F506">
        <v>10</v>
      </c>
      <c r="G506">
        <v>4</v>
      </c>
      <c r="H506">
        <v>1</v>
      </c>
      <c r="I506" t="s">
        <v>1319</v>
      </c>
    </row>
    <row r="507" spans="2:9" x14ac:dyDescent="0.25">
      <c r="B507">
        <v>3</v>
      </c>
      <c r="C507">
        <v>5</v>
      </c>
      <c r="D507">
        <v>1</v>
      </c>
      <c r="E507">
        <v>7</v>
      </c>
      <c r="F507">
        <v>4</v>
      </c>
      <c r="G507">
        <v>1</v>
      </c>
      <c r="H507">
        <v>4</v>
      </c>
      <c r="I507" t="s">
        <v>1320</v>
      </c>
    </row>
    <row r="508" spans="2:9" x14ac:dyDescent="0.25">
      <c r="B508">
        <v>2</v>
      </c>
      <c r="C508">
        <v>4</v>
      </c>
      <c r="D508">
        <v>3</v>
      </c>
      <c r="E508">
        <v>2</v>
      </c>
      <c r="F508">
        <v>18</v>
      </c>
      <c r="G508">
        <v>3</v>
      </c>
      <c r="H508">
        <v>3</v>
      </c>
      <c r="I508" t="s">
        <v>1321</v>
      </c>
    </row>
    <row r="509" spans="2:9" x14ac:dyDescent="0.25">
      <c r="B509">
        <v>1</v>
      </c>
      <c r="C509">
        <v>4</v>
      </c>
      <c r="D509">
        <v>3</v>
      </c>
      <c r="E509">
        <v>19</v>
      </c>
      <c r="F509">
        <v>16</v>
      </c>
      <c r="G509">
        <v>4</v>
      </c>
      <c r="H509">
        <v>2</v>
      </c>
      <c r="I509" t="s">
        <v>1322</v>
      </c>
    </row>
    <row r="510" spans="2:9" x14ac:dyDescent="0.25">
      <c r="B510">
        <v>2</v>
      </c>
      <c r="C510">
        <v>6</v>
      </c>
      <c r="D510">
        <v>1</v>
      </c>
      <c r="E510">
        <v>11</v>
      </c>
      <c r="F510">
        <v>1</v>
      </c>
      <c r="G510">
        <v>1</v>
      </c>
      <c r="H510">
        <v>1</v>
      </c>
      <c r="I510" t="s">
        <v>1323</v>
      </c>
    </row>
    <row r="511" spans="2:9" x14ac:dyDescent="0.25">
      <c r="B511">
        <v>3</v>
      </c>
      <c r="C511">
        <v>5</v>
      </c>
      <c r="D511">
        <v>5</v>
      </c>
      <c r="E511">
        <v>4</v>
      </c>
      <c r="F511">
        <v>10</v>
      </c>
      <c r="G511">
        <v>4</v>
      </c>
      <c r="H511">
        <v>3</v>
      </c>
      <c r="I511" t="s">
        <v>1324</v>
      </c>
    </row>
    <row r="512" spans="2:9" x14ac:dyDescent="0.25">
      <c r="B512">
        <v>3</v>
      </c>
      <c r="C512">
        <v>3</v>
      </c>
      <c r="D512">
        <v>3</v>
      </c>
      <c r="E512">
        <v>17</v>
      </c>
      <c r="F512">
        <v>8</v>
      </c>
      <c r="G512">
        <v>3</v>
      </c>
      <c r="H512">
        <v>3</v>
      </c>
      <c r="I512" t="s">
        <v>1325</v>
      </c>
    </row>
    <row r="513" spans="2:9" x14ac:dyDescent="0.25">
      <c r="B513">
        <v>1</v>
      </c>
      <c r="C513">
        <v>6</v>
      </c>
      <c r="D513">
        <v>3</v>
      </c>
      <c r="E513">
        <v>2</v>
      </c>
      <c r="F513">
        <v>11</v>
      </c>
      <c r="G513">
        <v>4</v>
      </c>
      <c r="H513">
        <v>1</v>
      </c>
      <c r="I513" t="s">
        <v>1326</v>
      </c>
    </row>
    <row r="514" spans="2:9" x14ac:dyDescent="0.25">
      <c r="B514">
        <v>4</v>
      </c>
      <c r="C514">
        <v>4</v>
      </c>
      <c r="D514">
        <v>4</v>
      </c>
      <c r="E514">
        <v>4</v>
      </c>
      <c r="F514">
        <v>20</v>
      </c>
      <c r="G514">
        <v>4</v>
      </c>
      <c r="H514">
        <v>1</v>
      </c>
      <c r="I514" t="s">
        <v>1327</v>
      </c>
    </row>
    <row r="515" spans="2:9" x14ac:dyDescent="0.25">
      <c r="B515">
        <v>2</v>
      </c>
      <c r="C515">
        <v>7</v>
      </c>
      <c r="D515">
        <v>4</v>
      </c>
      <c r="E515">
        <v>18</v>
      </c>
      <c r="F515">
        <v>2</v>
      </c>
      <c r="G515">
        <v>4</v>
      </c>
      <c r="H515">
        <v>3</v>
      </c>
      <c r="I515" t="s">
        <v>1328</v>
      </c>
    </row>
    <row r="516" spans="2:9" x14ac:dyDescent="0.25">
      <c r="B516">
        <v>3</v>
      </c>
      <c r="C516">
        <v>5</v>
      </c>
      <c r="D516">
        <v>3</v>
      </c>
      <c r="E516">
        <v>2</v>
      </c>
      <c r="F516">
        <v>15</v>
      </c>
      <c r="G516">
        <v>3</v>
      </c>
      <c r="H516">
        <v>1</v>
      </c>
      <c r="I516" t="s">
        <v>1329</v>
      </c>
    </row>
    <row r="517" spans="2:9" x14ac:dyDescent="0.25">
      <c r="B517">
        <v>3</v>
      </c>
      <c r="C517">
        <v>4</v>
      </c>
      <c r="D517">
        <v>4</v>
      </c>
      <c r="E517">
        <v>7</v>
      </c>
      <c r="F517">
        <v>15</v>
      </c>
      <c r="G517">
        <v>3</v>
      </c>
      <c r="H517">
        <v>4</v>
      </c>
      <c r="I517" t="s">
        <v>1330</v>
      </c>
    </row>
    <row r="518" spans="2:9" x14ac:dyDescent="0.25">
      <c r="B518">
        <v>4</v>
      </c>
      <c r="C518">
        <v>3</v>
      </c>
      <c r="D518">
        <v>4</v>
      </c>
      <c r="E518">
        <v>19</v>
      </c>
      <c r="F518">
        <v>12</v>
      </c>
      <c r="G518">
        <v>4</v>
      </c>
      <c r="H518">
        <v>4</v>
      </c>
      <c r="I518" t="s">
        <v>1331</v>
      </c>
    </row>
    <row r="519" spans="2:9" x14ac:dyDescent="0.25">
      <c r="B519">
        <v>3</v>
      </c>
      <c r="C519">
        <v>5</v>
      </c>
      <c r="D519">
        <v>2</v>
      </c>
      <c r="E519">
        <v>5</v>
      </c>
      <c r="F519">
        <v>16</v>
      </c>
      <c r="G519">
        <v>2</v>
      </c>
      <c r="H519">
        <v>3</v>
      </c>
      <c r="I519" t="s">
        <v>1332</v>
      </c>
    </row>
    <row r="520" spans="2:9" x14ac:dyDescent="0.25">
      <c r="B520">
        <v>4</v>
      </c>
      <c r="C520">
        <v>1</v>
      </c>
      <c r="D520">
        <v>2</v>
      </c>
      <c r="E520">
        <v>14</v>
      </c>
      <c r="F520">
        <v>9</v>
      </c>
      <c r="G520">
        <v>4</v>
      </c>
      <c r="H520">
        <v>4</v>
      </c>
      <c r="I520" t="s">
        <v>1333</v>
      </c>
    </row>
    <row r="521" spans="2:9" x14ac:dyDescent="0.25">
      <c r="B521">
        <v>3</v>
      </c>
      <c r="C521">
        <v>2</v>
      </c>
      <c r="D521">
        <v>3</v>
      </c>
      <c r="E521">
        <v>6</v>
      </c>
      <c r="F521">
        <v>17</v>
      </c>
      <c r="G521">
        <v>3</v>
      </c>
      <c r="H521">
        <v>4</v>
      </c>
      <c r="I521" t="s">
        <v>1334</v>
      </c>
    </row>
    <row r="522" spans="2:9" x14ac:dyDescent="0.25">
      <c r="B522">
        <v>1</v>
      </c>
      <c r="C522">
        <v>7</v>
      </c>
      <c r="D522">
        <v>5</v>
      </c>
      <c r="E522">
        <v>15</v>
      </c>
      <c r="F522">
        <v>8</v>
      </c>
      <c r="G522">
        <v>1</v>
      </c>
      <c r="H522">
        <v>1</v>
      </c>
      <c r="I522" t="s">
        <v>1335</v>
      </c>
    </row>
    <row r="523" spans="2:9" x14ac:dyDescent="0.25">
      <c r="B523">
        <v>3</v>
      </c>
      <c r="C523">
        <v>8</v>
      </c>
      <c r="D523">
        <v>5</v>
      </c>
      <c r="E523">
        <v>3</v>
      </c>
      <c r="F523">
        <v>10</v>
      </c>
      <c r="G523">
        <v>1</v>
      </c>
      <c r="H523">
        <v>3</v>
      </c>
      <c r="I523" t="s">
        <v>1336</v>
      </c>
    </row>
    <row r="524" spans="2:9" x14ac:dyDescent="0.25">
      <c r="B524">
        <v>1</v>
      </c>
      <c r="C524">
        <v>6</v>
      </c>
      <c r="D524">
        <v>1</v>
      </c>
      <c r="E524">
        <v>18</v>
      </c>
      <c r="F524">
        <v>3</v>
      </c>
      <c r="G524">
        <v>4</v>
      </c>
      <c r="H524">
        <v>2</v>
      </c>
      <c r="I524" t="s">
        <v>1337</v>
      </c>
    </row>
    <row r="525" spans="2:9" x14ac:dyDescent="0.25">
      <c r="B525">
        <v>3</v>
      </c>
      <c r="C525">
        <v>3</v>
      </c>
      <c r="D525">
        <v>3</v>
      </c>
      <c r="E525">
        <v>2</v>
      </c>
      <c r="F525">
        <v>4</v>
      </c>
      <c r="G525">
        <v>2</v>
      </c>
      <c r="H525">
        <v>3</v>
      </c>
      <c r="I525" t="s">
        <v>1338</v>
      </c>
    </row>
    <row r="526" spans="2:9" x14ac:dyDescent="0.25">
      <c r="B526">
        <v>4</v>
      </c>
      <c r="C526">
        <v>1</v>
      </c>
      <c r="D526">
        <v>3</v>
      </c>
      <c r="E526">
        <v>2</v>
      </c>
      <c r="F526">
        <v>6</v>
      </c>
      <c r="G526">
        <v>3</v>
      </c>
      <c r="H526">
        <v>3</v>
      </c>
      <c r="I526" t="s">
        <v>1339</v>
      </c>
    </row>
    <row r="527" spans="2:9" x14ac:dyDescent="0.25">
      <c r="B527">
        <v>1</v>
      </c>
      <c r="C527">
        <v>5</v>
      </c>
      <c r="D527">
        <v>4</v>
      </c>
      <c r="E527">
        <v>1</v>
      </c>
      <c r="F527">
        <v>13</v>
      </c>
      <c r="G527">
        <v>3</v>
      </c>
      <c r="H527">
        <v>2</v>
      </c>
      <c r="I527" t="s">
        <v>1340</v>
      </c>
    </row>
    <row r="528" spans="2:9" x14ac:dyDescent="0.25">
      <c r="B528">
        <v>1</v>
      </c>
      <c r="C528">
        <v>2</v>
      </c>
      <c r="D528">
        <v>5</v>
      </c>
      <c r="E528">
        <v>1</v>
      </c>
      <c r="F528">
        <v>20</v>
      </c>
      <c r="G528">
        <v>3</v>
      </c>
      <c r="H528">
        <v>4</v>
      </c>
      <c r="I528" t="s">
        <v>1341</v>
      </c>
    </row>
    <row r="529" spans="2:9" x14ac:dyDescent="0.25">
      <c r="B529">
        <v>1</v>
      </c>
      <c r="C529">
        <v>6</v>
      </c>
      <c r="D529">
        <v>5</v>
      </c>
      <c r="E529">
        <v>8</v>
      </c>
      <c r="F529">
        <v>13</v>
      </c>
      <c r="G529">
        <v>1</v>
      </c>
      <c r="H529">
        <v>2</v>
      </c>
      <c r="I529" t="s">
        <v>1342</v>
      </c>
    </row>
    <row r="530" spans="2:9" x14ac:dyDescent="0.25">
      <c r="B530">
        <v>3</v>
      </c>
      <c r="C530">
        <v>8</v>
      </c>
      <c r="D530">
        <v>3</v>
      </c>
      <c r="E530">
        <v>17</v>
      </c>
      <c r="F530">
        <v>8</v>
      </c>
      <c r="G530">
        <v>1</v>
      </c>
      <c r="H530">
        <v>2</v>
      </c>
      <c r="I530" t="s">
        <v>1343</v>
      </c>
    </row>
    <row r="531" spans="2:9" x14ac:dyDescent="0.25">
      <c r="B531">
        <v>2</v>
      </c>
      <c r="C531">
        <v>8</v>
      </c>
      <c r="D531">
        <v>5</v>
      </c>
      <c r="E531">
        <v>11</v>
      </c>
      <c r="F531">
        <v>15</v>
      </c>
      <c r="G531">
        <v>4</v>
      </c>
      <c r="H531">
        <v>1</v>
      </c>
      <c r="I531" t="s">
        <v>1344</v>
      </c>
    </row>
    <row r="532" spans="2:9" x14ac:dyDescent="0.25">
      <c r="B532">
        <v>1</v>
      </c>
      <c r="C532">
        <v>5</v>
      </c>
      <c r="D532">
        <v>5</v>
      </c>
      <c r="E532">
        <v>18</v>
      </c>
      <c r="F532">
        <v>4</v>
      </c>
      <c r="G532">
        <v>3</v>
      </c>
      <c r="H532">
        <v>4</v>
      </c>
      <c r="I532" t="s">
        <v>1345</v>
      </c>
    </row>
    <row r="533" spans="2:9" x14ac:dyDescent="0.25">
      <c r="B533">
        <v>4</v>
      </c>
      <c r="C533">
        <v>6</v>
      </c>
      <c r="D533">
        <v>4</v>
      </c>
      <c r="E533">
        <v>2</v>
      </c>
      <c r="F533">
        <v>5</v>
      </c>
      <c r="G533">
        <v>3</v>
      </c>
      <c r="H533">
        <v>2</v>
      </c>
      <c r="I533" t="s">
        <v>1346</v>
      </c>
    </row>
    <row r="534" spans="2:9" x14ac:dyDescent="0.25">
      <c r="B534">
        <v>2</v>
      </c>
      <c r="C534">
        <v>3</v>
      </c>
      <c r="D534">
        <v>4</v>
      </c>
      <c r="E534">
        <v>10</v>
      </c>
      <c r="F534">
        <v>14</v>
      </c>
      <c r="G534">
        <v>2</v>
      </c>
      <c r="H534">
        <v>4</v>
      </c>
      <c r="I534" t="s">
        <v>1347</v>
      </c>
    </row>
    <row r="535" spans="2:9" x14ac:dyDescent="0.25">
      <c r="B535">
        <v>2</v>
      </c>
      <c r="C535">
        <v>7</v>
      </c>
      <c r="D535">
        <v>2</v>
      </c>
      <c r="E535">
        <v>4</v>
      </c>
      <c r="F535">
        <v>10</v>
      </c>
      <c r="G535">
        <v>3</v>
      </c>
      <c r="H535">
        <v>2</v>
      </c>
      <c r="I535" t="s">
        <v>1348</v>
      </c>
    </row>
    <row r="536" spans="2:9" x14ac:dyDescent="0.25">
      <c r="B536">
        <v>2</v>
      </c>
      <c r="C536">
        <v>1</v>
      </c>
      <c r="D536">
        <v>3</v>
      </c>
      <c r="E536">
        <v>2</v>
      </c>
      <c r="F536">
        <v>13</v>
      </c>
      <c r="G536">
        <v>4</v>
      </c>
      <c r="H536">
        <v>4</v>
      </c>
      <c r="I536" t="s">
        <v>1349</v>
      </c>
    </row>
    <row r="537" spans="2:9" x14ac:dyDescent="0.25">
      <c r="B537">
        <v>2</v>
      </c>
      <c r="C537">
        <v>8</v>
      </c>
      <c r="D537">
        <v>1</v>
      </c>
      <c r="E537">
        <v>4</v>
      </c>
      <c r="F537">
        <v>3</v>
      </c>
      <c r="G537">
        <v>4</v>
      </c>
      <c r="H537">
        <v>4</v>
      </c>
      <c r="I537" t="s">
        <v>1350</v>
      </c>
    </row>
    <row r="538" spans="2:9" x14ac:dyDescent="0.25">
      <c r="B538">
        <v>3</v>
      </c>
      <c r="C538">
        <v>4</v>
      </c>
      <c r="D538">
        <v>1</v>
      </c>
      <c r="E538">
        <v>19</v>
      </c>
      <c r="F538">
        <v>13</v>
      </c>
      <c r="G538">
        <v>3</v>
      </c>
      <c r="H538">
        <v>3</v>
      </c>
      <c r="I538" t="s">
        <v>1351</v>
      </c>
    </row>
    <row r="539" spans="2:9" x14ac:dyDescent="0.25">
      <c r="B539">
        <v>3</v>
      </c>
      <c r="C539">
        <v>3</v>
      </c>
      <c r="D539">
        <v>4</v>
      </c>
      <c r="E539">
        <v>15</v>
      </c>
      <c r="F539">
        <v>9</v>
      </c>
      <c r="G539">
        <v>1</v>
      </c>
      <c r="H539">
        <v>2</v>
      </c>
      <c r="I539" t="s">
        <v>1352</v>
      </c>
    </row>
    <row r="540" spans="2:9" x14ac:dyDescent="0.25">
      <c r="B540">
        <v>4</v>
      </c>
      <c r="C540">
        <v>3</v>
      </c>
      <c r="D540">
        <v>4</v>
      </c>
      <c r="E540">
        <v>10</v>
      </c>
      <c r="F540">
        <v>4</v>
      </c>
      <c r="G540">
        <v>4</v>
      </c>
      <c r="H540">
        <v>1</v>
      </c>
      <c r="I540" t="s">
        <v>1353</v>
      </c>
    </row>
    <row r="541" spans="2:9" x14ac:dyDescent="0.25">
      <c r="B541">
        <v>1</v>
      </c>
      <c r="C541">
        <v>7</v>
      </c>
      <c r="D541">
        <v>4</v>
      </c>
      <c r="E541">
        <v>17</v>
      </c>
      <c r="F541">
        <v>19</v>
      </c>
      <c r="G541">
        <v>4</v>
      </c>
      <c r="H541">
        <v>1</v>
      </c>
      <c r="I541" t="s">
        <v>1354</v>
      </c>
    </row>
    <row r="542" spans="2:9" x14ac:dyDescent="0.25">
      <c r="B542">
        <v>1</v>
      </c>
      <c r="C542">
        <v>6</v>
      </c>
      <c r="D542">
        <v>4</v>
      </c>
      <c r="E542">
        <v>13</v>
      </c>
      <c r="F542">
        <v>11</v>
      </c>
      <c r="G542">
        <v>1</v>
      </c>
      <c r="H542">
        <v>2</v>
      </c>
      <c r="I542" t="s">
        <v>1355</v>
      </c>
    </row>
    <row r="543" spans="2:9" x14ac:dyDescent="0.25">
      <c r="B543">
        <v>2</v>
      </c>
      <c r="C543">
        <v>4</v>
      </c>
      <c r="D543">
        <v>4</v>
      </c>
      <c r="E543">
        <v>6</v>
      </c>
      <c r="F543">
        <v>20</v>
      </c>
      <c r="G543">
        <v>3</v>
      </c>
      <c r="H543">
        <v>2</v>
      </c>
      <c r="I543" t="s">
        <v>1356</v>
      </c>
    </row>
    <row r="544" spans="2:9" x14ac:dyDescent="0.25">
      <c r="B544">
        <v>4</v>
      </c>
      <c r="C544">
        <v>5</v>
      </c>
      <c r="D544">
        <v>5</v>
      </c>
      <c r="E544">
        <v>9</v>
      </c>
      <c r="F544">
        <v>9</v>
      </c>
      <c r="G544">
        <v>3</v>
      </c>
      <c r="H544">
        <v>1</v>
      </c>
      <c r="I544" t="s">
        <v>1357</v>
      </c>
    </row>
    <row r="545" spans="2:9" x14ac:dyDescent="0.25">
      <c r="B545">
        <v>3</v>
      </c>
      <c r="C545">
        <v>4</v>
      </c>
      <c r="D545">
        <v>1</v>
      </c>
      <c r="E545">
        <v>5</v>
      </c>
      <c r="F545">
        <v>5</v>
      </c>
      <c r="G545">
        <v>3</v>
      </c>
      <c r="H545">
        <v>2</v>
      </c>
      <c r="I545" t="s">
        <v>1358</v>
      </c>
    </row>
    <row r="546" spans="2:9" x14ac:dyDescent="0.25">
      <c r="B546">
        <v>4</v>
      </c>
      <c r="C546">
        <v>2</v>
      </c>
      <c r="D546">
        <v>2</v>
      </c>
      <c r="E546">
        <v>17</v>
      </c>
      <c r="F546">
        <v>11</v>
      </c>
      <c r="G546">
        <v>4</v>
      </c>
      <c r="H546">
        <v>2</v>
      </c>
      <c r="I546" t="s">
        <v>1359</v>
      </c>
    </row>
    <row r="547" spans="2:9" x14ac:dyDescent="0.25">
      <c r="B547">
        <v>2</v>
      </c>
      <c r="C547">
        <v>2</v>
      </c>
      <c r="D547">
        <v>4</v>
      </c>
      <c r="E547">
        <v>5</v>
      </c>
      <c r="F547">
        <v>1</v>
      </c>
      <c r="G547">
        <v>1</v>
      </c>
      <c r="H547">
        <v>1</v>
      </c>
      <c r="I547" t="s">
        <v>1360</v>
      </c>
    </row>
    <row r="548" spans="2:9" x14ac:dyDescent="0.25">
      <c r="B548">
        <v>2</v>
      </c>
      <c r="C548">
        <v>2</v>
      </c>
      <c r="D548">
        <v>1</v>
      </c>
      <c r="E548">
        <v>7</v>
      </c>
      <c r="F548">
        <v>16</v>
      </c>
      <c r="G548">
        <v>3</v>
      </c>
      <c r="H548">
        <v>2</v>
      </c>
      <c r="I548" t="s">
        <v>1361</v>
      </c>
    </row>
    <row r="549" spans="2:9" x14ac:dyDescent="0.25">
      <c r="B549">
        <v>1</v>
      </c>
      <c r="C549">
        <v>7</v>
      </c>
      <c r="D549">
        <v>4</v>
      </c>
      <c r="E549">
        <v>9</v>
      </c>
      <c r="F549">
        <v>17</v>
      </c>
      <c r="G549">
        <v>3</v>
      </c>
      <c r="H549">
        <v>1</v>
      </c>
      <c r="I549" t="s">
        <v>1362</v>
      </c>
    </row>
    <row r="550" spans="2:9" x14ac:dyDescent="0.25">
      <c r="B550">
        <v>2</v>
      </c>
      <c r="C550">
        <v>3</v>
      </c>
      <c r="D550">
        <v>5</v>
      </c>
      <c r="E550">
        <v>16</v>
      </c>
      <c r="F550">
        <v>18</v>
      </c>
      <c r="G550">
        <v>4</v>
      </c>
      <c r="H550">
        <v>2</v>
      </c>
      <c r="I550" t="s">
        <v>1363</v>
      </c>
    </row>
    <row r="551" spans="2:9" x14ac:dyDescent="0.25">
      <c r="B551">
        <v>3</v>
      </c>
      <c r="C551">
        <v>8</v>
      </c>
      <c r="D551">
        <v>5</v>
      </c>
      <c r="E551">
        <v>19</v>
      </c>
      <c r="F551">
        <v>17</v>
      </c>
      <c r="G551">
        <v>4</v>
      </c>
      <c r="H551">
        <v>4</v>
      </c>
      <c r="I551" t="s">
        <v>1364</v>
      </c>
    </row>
    <row r="552" spans="2:9" x14ac:dyDescent="0.25">
      <c r="B552">
        <v>2</v>
      </c>
      <c r="C552">
        <v>2</v>
      </c>
      <c r="D552">
        <v>3</v>
      </c>
      <c r="E552">
        <v>17</v>
      </c>
      <c r="F552">
        <v>11</v>
      </c>
      <c r="G552">
        <v>2</v>
      </c>
      <c r="H552">
        <v>2</v>
      </c>
      <c r="I552" t="s">
        <v>1365</v>
      </c>
    </row>
    <row r="553" spans="2:9" x14ac:dyDescent="0.25">
      <c r="B553">
        <v>1</v>
      </c>
      <c r="C553">
        <v>6</v>
      </c>
      <c r="D553">
        <v>1</v>
      </c>
      <c r="E553">
        <v>9</v>
      </c>
      <c r="F553">
        <v>19</v>
      </c>
      <c r="G553">
        <v>1</v>
      </c>
      <c r="H553">
        <v>2</v>
      </c>
      <c r="I553" t="s">
        <v>1366</v>
      </c>
    </row>
    <row r="554" spans="2:9" x14ac:dyDescent="0.25">
      <c r="B554">
        <v>4</v>
      </c>
      <c r="C554">
        <v>2</v>
      </c>
      <c r="D554">
        <v>2</v>
      </c>
      <c r="E554">
        <v>19</v>
      </c>
      <c r="F554">
        <v>12</v>
      </c>
      <c r="G554">
        <v>2</v>
      </c>
      <c r="H554">
        <v>2</v>
      </c>
      <c r="I554" t="s">
        <v>1367</v>
      </c>
    </row>
    <row r="555" spans="2:9" x14ac:dyDescent="0.25">
      <c r="B555">
        <v>4</v>
      </c>
      <c r="C555">
        <v>6</v>
      </c>
      <c r="D555">
        <v>4</v>
      </c>
      <c r="E555">
        <v>4</v>
      </c>
      <c r="F555">
        <v>19</v>
      </c>
      <c r="G555">
        <v>1</v>
      </c>
      <c r="H555">
        <v>4</v>
      </c>
      <c r="I555" t="s">
        <v>1368</v>
      </c>
    </row>
    <row r="556" spans="2:9" x14ac:dyDescent="0.25">
      <c r="B556">
        <v>4</v>
      </c>
      <c r="C556">
        <v>4</v>
      </c>
      <c r="D556">
        <v>2</v>
      </c>
      <c r="E556">
        <v>8</v>
      </c>
      <c r="F556">
        <v>12</v>
      </c>
      <c r="G556">
        <v>3</v>
      </c>
      <c r="H556">
        <v>3</v>
      </c>
      <c r="I556" t="s">
        <v>1369</v>
      </c>
    </row>
    <row r="557" spans="2:9" x14ac:dyDescent="0.25">
      <c r="B557">
        <v>4</v>
      </c>
      <c r="C557">
        <v>5</v>
      </c>
      <c r="D557">
        <v>1</v>
      </c>
      <c r="E557">
        <v>10</v>
      </c>
      <c r="F557">
        <v>2</v>
      </c>
      <c r="G557">
        <v>4</v>
      </c>
      <c r="H557">
        <v>3</v>
      </c>
      <c r="I557" t="s">
        <v>1370</v>
      </c>
    </row>
    <row r="558" spans="2:9" x14ac:dyDescent="0.25">
      <c r="B558">
        <v>1</v>
      </c>
      <c r="C558">
        <v>1</v>
      </c>
      <c r="D558">
        <v>3</v>
      </c>
      <c r="E558">
        <v>6</v>
      </c>
      <c r="F558">
        <v>4</v>
      </c>
      <c r="G558">
        <v>4</v>
      </c>
      <c r="H558">
        <v>1</v>
      </c>
      <c r="I558" t="s">
        <v>1371</v>
      </c>
    </row>
    <row r="559" spans="2:9" x14ac:dyDescent="0.25">
      <c r="B559">
        <v>2</v>
      </c>
      <c r="C559">
        <v>2</v>
      </c>
      <c r="D559">
        <v>4</v>
      </c>
      <c r="E559">
        <v>11</v>
      </c>
      <c r="F559">
        <v>19</v>
      </c>
      <c r="G559">
        <v>2</v>
      </c>
      <c r="H559">
        <v>3</v>
      </c>
      <c r="I559" t="s">
        <v>1372</v>
      </c>
    </row>
    <row r="560" spans="2:9" x14ac:dyDescent="0.25">
      <c r="B560">
        <v>3</v>
      </c>
      <c r="C560">
        <v>2</v>
      </c>
      <c r="D560">
        <v>1</v>
      </c>
      <c r="E560">
        <v>6</v>
      </c>
      <c r="F560">
        <v>20</v>
      </c>
      <c r="G560">
        <v>1</v>
      </c>
      <c r="H560">
        <v>1</v>
      </c>
      <c r="I560" t="s">
        <v>1373</v>
      </c>
    </row>
    <row r="561" spans="2:9" x14ac:dyDescent="0.25">
      <c r="B561">
        <v>1</v>
      </c>
      <c r="C561">
        <v>2</v>
      </c>
      <c r="D561">
        <v>4</v>
      </c>
      <c r="E561">
        <v>17</v>
      </c>
      <c r="F561">
        <v>4</v>
      </c>
      <c r="G561">
        <v>1</v>
      </c>
      <c r="H561">
        <v>2</v>
      </c>
      <c r="I561" t="s">
        <v>1374</v>
      </c>
    </row>
    <row r="562" spans="2:9" x14ac:dyDescent="0.25">
      <c r="B562">
        <v>4</v>
      </c>
      <c r="C562">
        <v>7</v>
      </c>
      <c r="D562">
        <v>5</v>
      </c>
      <c r="E562">
        <v>3</v>
      </c>
      <c r="F562">
        <v>12</v>
      </c>
      <c r="G562">
        <v>2</v>
      </c>
      <c r="H562">
        <v>4</v>
      </c>
      <c r="I562" t="s">
        <v>1375</v>
      </c>
    </row>
    <row r="563" spans="2:9" x14ac:dyDescent="0.25">
      <c r="B563">
        <v>2</v>
      </c>
      <c r="C563">
        <v>4</v>
      </c>
      <c r="D563">
        <v>5</v>
      </c>
      <c r="E563">
        <v>9</v>
      </c>
      <c r="F563">
        <v>19</v>
      </c>
      <c r="G563">
        <v>2</v>
      </c>
      <c r="H563">
        <v>4</v>
      </c>
      <c r="I563" t="s">
        <v>1376</v>
      </c>
    </row>
    <row r="564" spans="2:9" x14ac:dyDescent="0.25">
      <c r="B564">
        <v>1</v>
      </c>
      <c r="C564">
        <v>5</v>
      </c>
      <c r="D564">
        <v>1</v>
      </c>
      <c r="E564">
        <v>8</v>
      </c>
      <c r="F564">
        <v>11</v>
      </c>
      <c r="G564">
        <v>4</v>
      </c>
      <c r="H564">
        <v>3</v>
      </c>
      <c r="I564" t="s">
        <v>1377</v>
      </c>
    </row>
    <row r="565" spans="2:9" x14ac:dyDescent="0.25">
      <c r="B565">
        <v>1</v>
      </c>
      <c r="C565">
        <v>8</v>
      </c>
      <c r="D565">
        <v>4</v>
      </c>
      <c r="E565">
        <v>15</v>
      </c>
      <c r="F565">
        <v>16</v>
      </c>
      <c r="G565">
        <v>3</v>
      </c>
      <c r="H565">
        <v>2</v>
      </c>
      <c r="I565" t="s">
        <v>1378</v>
      </c>
    </row>
    <row r="566" spans="2:9" x14ac:dyDescent="0.25">
      <c r="B566">
        <v>1</v>
      </c>
      <c r="C566">
        <v>3</v>
      </c>
      <c r="D566">
        <v>5</v>
      </c>
      <c r="E566">
        <v>13</v>
      </c>
      <c r="F566">
        <v>4</v>
      </c>
      <c r="G566">
        <v>4</v>
      </c>
      <c r="H566">
        <v>3</v>
      </c>
      <c r="I566" t="s">
        <v>1379</v>
      </c>
    </row>
    <row r="567" spans="2:9" x14ac:dyDescent="0.25">
      <c r="B567">
        <v>2</v>
      </c>
      <c r="C567">
        <v>2</v>
      </c>
      <c r="D567">
        <v>4</v>
      </c>
      <c r="E567">
        <v>14</v>
      </c>
      <c r="F567">
        <v>10</v>
      </c>
      <c r="G567">
        <v>3</v>
      </c>
      <c r="H567">
        <v>3</v>
      </c>
      <c r="I567" t="s">
        <v>1380</v>
      </c>
    </row>
    <row r="568" spans="2:9" x14ac:dyDescent="0.25">
      <c r="B568">
        <v>4</v>
      </c>
      <c r="C568">
        <v>3</v>
      </c>
      <c r="D568">
        <v>2</v>
      </c>
      <c r="E568">
        <v>7</v>
      </c>
      <c r="F568">
        <v>13</v>
      </c>
      <c r="G568">
        <v>2</v>
      </c>
      <c r="H568">
        <v>4</v>
      </c>
      <c r="I568" t="s">
        <v>1381</v>
      </c>
    </row>
    <row r="569" spans="2:9" x14ac:dyDescent="0.25">
      <c r="B569">
        <v>3</v>
      </c>
      <c r="C569">
        <v>4</v>
      </c>
      <c r="D569">
        <v>4</v>
      </c>
      <c r="E569">
        <v>2</v>
      </c>
      <c r="F569">
        <v>7</v>
      </c>
      <c r="G569">
        <v>3</v>
      </c>
      <c r="H569">
        <v>1</v>
      </c>
      <c r="I569" t="s">
        <v>1382</v>
      </c>
    </row>
    <row r="570" spans="2:9" x14ac:dyDescent="0.25">
      <c r="B570">
        <v>3</v>
      </c>
      <c r="C570">
        <v>8</v>
      </c>
      <c r="D570">
        <v>4</v>
      </c>
      <c r="E570">
        <v>12</v>
      </c>
      <c r="F570">
        <v>14</v>
      </c>
      <c r="G570">
        <v>4</v>
      </c>
      <c r="H570">
        <v>3</v>
      </c>
      <c r="I570" t="s">
        <v>1383</v>
      </c>
    </row>
    <row r="571" spans="2:9" x14ac:dyDescent="0.25">
      <c r="B571">
        <v>2</v>
      </c>
      <c r="C571">
        <v>7</v>
      </c>
      <c r="D571">
        <v>1</v>
      </c>
      <c r="E571">
        <v>2</v>
      </c>
      <c r="F571">
        <v>15</v>
      </c>
      <c r="G571">
        <v>4</v>
      </c>
      <c r="H571">
        <v>2</v>
      </c>
      <c r="I571" t="s">
        <v>1384</v>
      </c>
    </row>
    <row r="572" spans="2:9" x14ac:dyDescent="0.25">
      <c r="B572">
        <v>4</v>
      </c>
      <c r="C572">
        <v>8</v>
      </c>
      <c r="D572">
        <v>5</v>
      </c>
      <c r="E572">
        <v>3</v>
      </c>
      <c r="F572">
        <v>5</v>
      </c>
      <c r="G572">
        <v>3</v>
      </c>
      <c r="H572">
        <v>4</v>
      </c>
      <c r="I572" t="s">
        <v>1385</v>
      </c>
    </row>
    <row r="573" spans="2:9" x14ac:dyDescent="0.25">
      <c r="B573">
        <v>2</v>
      </c>
      <c r="C573">
        <v>4</v>
      </c>
      <c r="D573">
        <v>3</v>
      </c>
      <c r="E573">
        <v>2</v>
      </c>
      <c r="F573">
        <v>20</v>
      </c>
      <c r="G573">
        <v>2</v>
      </c>
      <c r="H573">
        <v>4</v>
      </c>
      <c r="I573" t="s">
        <v>1386</v>
      </c>
    </row>
    <row r="574" spans="2:9" x14ac:dyDescent="0.25">
      <c r="B574">
        <v>2</v>
      </c>
      <c r="C574">
        <v>2</v>
      </c>
      <c r="D574">
        <v>4</v>
      </c>
      <c r="E574">
        <v>18</v>
      </c>
      <c r="F574">
        <v>18</v>
      </c>
      <c r="G574">
        <v>3</v>
      </c>
      <c r="H574">
        <v>3</v>
      </c>
      <c r="I574" t="s">
        <v>1387</v>
      </c>
    </row>
    <row r="575" spans="2:9" x14ac:dyDescent="0.25">
      <c r="B575">
        <v>3</v>
      </c>
      <c r="C575">
        <v>7</v>
      </c>
      <c r="D575">
        <v>1</v>
      </c>
      <c r="E575">
        <v>11</v>
      </c>
      <c r="F575">
        <v>8</v>
      </c>
      <c r="G575">
        <v>2</v>
      </c>
      <c r="H575">
        <v>1</v>
      </c>
      <c r="I575" t="s">
        <v>1388</v>
      </c>
    </row>
    <row r="576" spans="2:9" x14ac:dyDescent="0.25">
      <c r="B576">
        <v>4</v>
      </c>
      <c r="C576">
        <v>8</v>
      </c>
      <c r="D576">
        <v>4</v>
      </c>
      <c r="E576">
        <v>15</v>
      </c>
      <c r="F576">
        <v>13</v>
      </c>
      <c r="G576">
        <v>2</v>
      </c>
      <c r="H576">
        <v>3</v>
      </c>
      <c r="I576" t="s">
        <v>1389</v>
      </c>
    </row>
    <row r="577" spans="2:9" x14ac:dyDescent="0.25">
      <c r="B577">
        <v>1</v>
      </c>
      <c r="C577">
        <v>6</v>
      </c>
      <c r="D577">
        <v>4</v>
      </c>
      <c r="E577">
        <v>2</v>
      </c>
      <c r="F577">
        <v>18</v>
      </c>
      <c r="G577">
        <v>4</v>
      </c>
      <c r="H577">
        <v>3</v>
      </c>
      <c r="I577" t="s">
        <v>1390</v>
      </c>
    </row>
    <row r="578" spans="2:9" x14ac:dyDescent="0.25">
      <c r="B578">
        <v>3</v>
      </c>
      <c r="C578">
        <v>7</v>
      </c>
      <c r="D578">
        <v>5</v>
      </c>
      <c r="E578">
        <v>3</v>
      </c>
      <c r="F578">
        <v>9</v>
      </c>
      <c r="G578">
        <v>4</v>
      </c>
      <c r="H578">
        <v>1</v>
      </c>
      <c r="I578" t="s">
        <v>1391</v>
      </c>
    </row>
    <row r="579" spans="2:9" x14ac:dyDescent="0.25">
      <c r="B579">
        <v>3</v>
      </c>
      <c r="C579">
        <v>4</v>
      </c>
      <c r="D579">
        <v>1</v>
      </c>
      <c r="E579">
        <v>15</v>
      </c>
      <c r="F579">
        <v>11</v>
      </c>
      <c r="G579">
        <v>4</v>
      </c>
      <c r="H579">
        <v>1</v>
      </c>
      <c r="I579" t="s">
        <v>1392</v>
      </c>
    </row>
    <row r="580" spans="2:9" x14ac:dyDescent="0.25">
      <c r="B580">
        <v>1</v>
      </c>
      <c r="C580">
        <v>1</v>
      </c>
      <c r="D580">
        <v>4</v>
      </c>
      <c r="E580">
        <v>12</v>
      </c>
      <c r="F580">
        <v>4</v>
      </c>
      <c r="G580">
        <v>1</v>
      </c>
      <c r="H580">
        <v>2</v>
      </c>
      <c r="I580" t="s">
        <v>1393</v>
      </c>
    </row>
    <row r="581" spans="2:9" x14ac:dyDescent="0.25">
      <c r="B581">
        <v>4</v>
      </c>
      <c r="C581">
        <v>3</v>
      </c>
      <c r="D581">
        <v>5</v>
      </c>
      <c r="E581">
        <v>3</v>
      </c>
      <c r="F581">
        <v>18</v>
      </c>
      <c r="G581">
        <v>2</v>
      </c>
      <c r="H581">
        <v>1</v>
      </c>
      <c r="I581" t="s">
        <v>1394</v>
      </c>
    </row>
    <row r="582" spans="2:9" x14ac:dyDescent="0.25">
      <c r="B582">
        <v>4</v>
      </c>
      <c r="C582">
        <v>2</v>
      </c>
      <c r="D582">
        <v>5</v>
      </c>
      <c r="E582">
        <v>3</v>
      </c>
      <c r="F582">
        <v>4</v>
      </c>
      <c r="G582">
        <v>4</v>
      </c>
      <c r="H582">
        <v>4</v>
      </c>
      <c r="I582" t="s">
        <v>1395</v>
      </c>
    </row>
    <row r="583" spans="2:9" x14ac:dyDescent="0.25">
      <c r="B583">
        <v>3</v>
      </c>
      <c r="C583">
        <v>2</v>
      </c>
      <c r="D583">
        <v>3</v>
      </c>
      <c r="E583">
        <v>11</v>
      </c>
      <c r="F583">
        <v>17</v>
      </c>
      <c r="G583">
        <v>3</v>
      </c>
      <c r="H583">
        <v>2</v>
      </c>
      <c r="I583" t="s">
        <v>1396</v>
      </c>
    </row>
    <row r="584" spans="2:9" x14ac:dyDescent="0.25">
      <c r="B584">
        <v>2</v>
      </c>
      <c r="C584">
        <v>8</v>
      </c>
      <c r="D584">
        <v>4</v>
      </c>
      <c r="E584">
        <v>9</v>
      </c>
      <c r="F584">
        <v>12</v>
      </c>
      <c r="G584">
        <v>3</v>
      </c>
      <c r="H584">
        <v>2</v>
      </c>
      <c r="I584" t="s">
        <v>1397</v>
      </c>
    </row>
    <row r="585" spans="2:9" x14ac:dyDescent="0.25">
      <c r="B585">
        <v>3</v>
      </c>
      <c r="C585">
        <v>4</v>
      </c>
      <c r="D585">
        <v>4</v>
      </c>
      <c r="E585">
        <v>1</v>
      </c>
      <c r="F585">
        <v>2</v>
      </c>
      <c r="G585">
        <v>3</v>
      </c>
      <c r="H585">
        <v>1</v>
      </c>
      <c r="I585" t="s">
        <v>1398</v>
      </c>
    </row>
    <row r="586" spans="2:9" x14ac:dyDescent="0.25">
      <c r="B586">
        <v>3</v>
      </c>
      <c r="C586">
        <v>6</v>
      </c>
      <c r="D586">
        <v>1</v>
      </c>
      <c r="E586">
        <v>15</v>
      </c>
      <c r="F586">
        <v>3</v>
      </c>
      <c r="G586">
        <v>2</v>
      </c>
      <c r="H586">
        <v>4</v>
      </c>
      <c r="I586" t="s">
        <v>1399</v>
      </c>
    </row>
    <row r="587" spans="2:9" x14ac:dyDescent="0.25">
      <c r="B587">
        <v>2</v>
      </c>
      <c r="C587">
        <v>3</v>
      </c>
      <c r="D587">
        <v>4</v>
      </c>
      <c r="E587">
        <v>11</v>
      </c>
      <c r="F587">
        <v>20</v>
      </c>
      <c r="G587">
        <v>2</v>
      </c>
      <c r="H587">
        <v>3</v>
      </c>
      <c r="I587" t="s">
        <v>1400</v>
      </c>
    </row>
    <row r="588" spans="2:9" x14ac:dyDescent="0.25">
      <c r="B588">
        <v>2</v>
      </c>
      <c r="C588">
        <v>4</v>
      </c>
      <c r="D588">
        <v>4</v>
      </c>
      <c r="E588">
        <v>18</v>
      </c>
      <c r="F588">
        <v>19</v>
      </c>
      <c r="G588">
        <v>4</v>
      </c>
      <c r="H588">
        <v>4</v>
      </c>
      <c r="I588" t="s">
        <v>1401</v>
      </c>
    </row>
    <row r="589" spans="2:9" x14ac:dyDescent="0.25">
      <c r="B589">
        <v>3</v>
      </c>
      <c r="C589">
        <v>7</v>
      </c>
      <c r="D589">
        <v>5</v>
      </c>
      <c r="E589">
        <v>13</v>
      </c>
      <c r="F589">
        <v>19</v>
      </c>
      <c r="G589">
        <v>4</v>
      </c>
      <c r="H589">
        <v>1</v>
      </c>
      <c r="I589" t="s">
        <v>1402</v>
      </c>
    </row>
    <row r="590" spans="2:9" x14ac:dyDescent="0.25">
      <c r="B590">
        <v>2</v>
      </c>
      <c r="C590">
        <v>6</v>
      </c>
      <c r="D590">
        <v>1</v>
      </c>
      <c r="E590">
        <v>16</v>
      </c>
      <c r="F590">
        <v>20</v>
      </c>
      <c r="G590">
        <v>4</v>
      </c>
      <c r="H590">
        <v>2</v>
      </c>
      <c r="I590" t="s">
        <v>1403</v>
      </c>
    </row>
    <row r="591" spans="2:9" x14ac:dyDescent="0.25">
      <c r="B591">
        <v>2</v>
      </c>
      <c r="C591">
        <v>1</v>
      </c>
      <c r="D591">
        <v>4</v>
      </c>
      <c r="E591">
        <v>18</v>
      </c>
      <c r="F591">
        <v>9</v>
      </c>
      <c r="G591">
        <v>3</v>
      </c>
      <c r="H591">
        <v>3</v>
      </c>
      <c r="I591" t="s">
        <v>1404</v>
      </c>
    </row>
    <row r="592" spans="2:9" x14ac:dyDescent="0.25">
      <c r="B592">
        <v>2</v>
      </c>
      <c r="C592">
        <v>8</v>
      </c>
      <c r="D592">
        <v>3</v>
      </c>
      <c r="E592">
        <v>1</v>
      </c>
      <c r="F592">
        <v>7</v>
      </c>
      <c r="G592">
        <v>4</v>
      </c>
      <c r="H592">
        <v>1</v>
      </c>
      <c r="I592" t="s">
        <v>1405</v>
      </c>
    </row>
    <row r="593" spans="2:9" x14ac:dyDescent="0.25">
      <c r="B593">
        <v>3</v>
      </c>
      <c r="C593">
        <v>8</v>
      </c>
      <c r="D593">
        <v>1</v>
      </c>
      <c r="E593">
        <v>7</v>
      </c>
      <c r="F593">
        <v>19</v>
      </c>
      <c r="G593">
        <v>4</v>
      </c>
      <c r="H593">
        <v>4</v>
      </c>
      <c r="I593" t="s">
        <v>1406</v>
      </c>
    </row>
    <row r="594" spans="2:9" x14ac:dyDescent="0.25">
      <c r="B594">
        <v>2</v>
      </c>
      <c r="C594">
        <v>7</v>
      </c>
      <c r="D594">
        <v>2</v>
      </c>
      <c r="E594">
        <v>2</v>
      </c>
      <c r="F594">
        <v>15</v>
      </c>
      <c r="G594">
        <v>1</v>
      </c>
      <c r="H594">
        <v>1</v>
      </c>
      <c r="I594" t="s">
        <v>1407</v>
      </c>
    </row>
    <row r="595" spans="2:9" x14ac:dyDescent="0.25">
      <c r="B595">
        <v>3</v>
      </c>
      <c r="C595">
        <v>5</v>
      </c>
      <c r="D595">
        <v>5</v>
      </c>
      <c r="E595">
        <v>9</v>
      </c>
      <c r="F595">
        <v>3</v>
      </c>
      <c r="G595">
        <v>3</v>
      </c>
      <c r="H595">
        <v>1</v>
      </c>
      <c r="I595" t="s">
        <v>1408</v>
      </c>
    </row>
    <row r="596" spans="2:9" x14ac:dyDescent="0.25">
      <c r="B596">
        <v>2</v>
      </c>
      <c r="C596">
        <v>2</v>
      </c>
      <c r="D596">
        <v>5</v>
      </c>
      <c r="E596">
        <v>10</v>
      </c>
      <c r="F596">
        <v>18</v>
      </c>
      <c r="G596">
        <v>2</v>
      </c>
      <c r="H596">
        <v>1</v>
      </c>
      <c r="I596" t="s">
        <v>1409</v>
      </c>
    </row>
    <row r="597" spans="2:9" x14ac:dyDescent="0.25">
      <c r="B597">
        <v>1</v>
      </c>
      <c r="C597">
        <v>6</v>
      </c>
      <c r="D597">
        <v>1</v>
      </c>
      <c r="E597">
        <v>11</v>
      </c>
      <c r="F597">
        <v>4</v>
      </c>
      <c r="G597">
        <v>2</v>
      </c>
      <c r="H597">
        <v>4</v>
      </c>
      <c r="I597" t="s">
        <v>1410</v>
      </c>
    </row>
    <row r="598" spans="2:9" x14ac:dyDescent="0.25">
      <c r="B598">
        <v>2</v>
      </c>
      <c r="C598">
        <v>5</v>
      </c>
      <c r="D598">
        <v>3</v>
      </c>
      <c r="E598">
        <v>10</v>
      </c>
      <c r="F598">
        <v>12</v>
      </c>
      <c r="G598">
        <v>4</v>
      </c>
      <c r="H598">
        <v>1</v>
      </c>
      <c r="I598" t="s">
        <v>1411</v>
      </c>
    </row>
    <row r="599" spans="2:9" x14ac:dyDescent="0.25">
      <c r="B599">
        <v>1</v>
      </c>
      <c r="C599">
        <v>2</v>
      </c>
      <c r="D599">
        <v>2</v>
      </c>
      <c r="E599">
        <v>12</v>
      </c>
      <c r="F599">
        <v>8</v>
      </c>
      <c r="G599">
        <v>4</v>
      </c>
      <c r="H599">
        <v>3</v>
      </c>
      <c r="I599" t="s">
        <v>1412</v>
      </c>
    </row>
    <row r="600" spans="2:9" x14ac:dyDescent="0.25">
      <c r="B600">
        <v>1</v>
      </c>
      <c r="C600">
        <v>5</v>
      </c>
      <c r="D600">
        <v>4</v>
      </c>
      <c r="E600">
        <v>18</v>
      </c>
      <c r="F600">
        <v>11</v>
      </c>
      <c r="G600">
        <v>1</v>
      </c>
      <c r="H600">
        <v>2</v>
      </c>
      <c r="I600" t="s">
        <v>1413</v>
      </c>
    </row>
    <row r="601" spans="2:9" x14ac:dyDescent="0.25">
      <c r="B601">
        <v>1</v>
      </c>
      <c r="C601">
        <v>6</v>
      </c>
      <c r="D601">
        <v>5</v>
      </c>
      <c r="E601">
        <v>12</v>
      </c>
      <c r="F601">
        <v>6</v>
      </c>
      <c r="G601">
        <v>4</v>
      </c>
      <c r="H601">
        <v>4</v>
      </c>
      <c r="I601" t="s">
        <v>1414</v>
      </c>
    </row>
    <row r="602" spans="2:9" x14ac:dyDescent="0.25">
      <c r="B602">
        <v>1</v>
      </c>
      <c r="C602">
        <v>3</v>
      </c>
      <c r="D602">
        <v>2</v>
      </c>
      <c r="E602">
        <v>6</v>
      </c>
      <c r="F602">
        <v>18</v>
      </c>
      <c r="G602">
        <v>1</v>
      </c>
      <c r="H602">
        <v>1</v>
      </c>
      <c r="I602" t="s">
        <v>1415</v>
      </c>
    </row>
    <row r="603" spans="2:9" x14ac:dyDescent="0.25">
      <c r="B603">
        <v>4</v>
      </c>
      <c r="C603">
        <v>4</v>
      </c>
      <c r="D603">
        <v>3</v>
      </c>
      <c r="E603">
        <v>14</v>
      </c>
      <c r="F603">
        <v>8</v>
      </c>
      <c r="G603">
        <v>1</v>
      </c>
      <c r="H603">
        <v>4</v>
      </c>
      <c r="I603" t="s">
        <v>1416</v>
      </c>
    </row>
    <row r="604" spans="2:9" x14ac:dyDescent="0.25">
      <c r="B604">
        <v>3</v>
      </c>
      <c r="C604">
        <v>3</v>
      </c>
      <c r="D604">
        <v>5</v>
      </c>
      <c r="E604">
        <v>18</v>
      </c>
      <c r="F604">
        <v>1</v>
      </c>
      <c r="G604">
        <v>4</v>
      </c>
      <c r="H604">
        <v>2</v>
      </c>
      <c r="I604" t="s">
        <v>1417</v>
      </c>
    </row>
    <row r="605" spans="2:9" x14ac:dyDescent="0.25">
      <c r="B605">
        <v>2</v>
      </c>
      <c r="C605">
        <v>2</v>
      </c>
      <c r="D605">
        <v>4</v>
      </c>
      <c r="E605">
        <v>11</v>
      </c>
      <c r="F605">
        <v>6</v>
      </c>
      <c r="G605">
        <v>1</v>
      </c>
      <c r="H605">
        <v>3</v>
      </c>
      <c r="I605" t="s">
        <v>1418</v>
      </c>
    </row>
    <row r="606" spans="2:9" x14ac:dyDescent="0.25">
      <c r="B606">
        <v>3</v>
      </c>
      <c r="C606">
        <v>4</v>
      </c>
      <c r="D606">
        <v>5</v>
      </c>
      <c r="E606">
        <v>15</v>
      </c>
      <c r="F606">
        <v>10</v>
      </c>
      <c r="G606">
        <v>2</v>
      </c>
      <c r="H606">
        <v>1</v>
      </c>
      <c r="I606" t="s">
        <v>1419</v>
      </c>
    </row>
    <row r="607" spans="2:9" x14ac:dyDescent="0.25">
      <c r="B607">
        <v>3</v>
      </c>
      <c r="C607">
        <v>8</v>
      </c>
      <c r="D607">
        <v>5</v>
      </c>
      <c r="E607">
        <v>2</v>
      </c>
      <c r="F607">
        <v>15</v>
      </c>
      <c r="G607">
        <v>2</v>
      </c>
      <c r="H607">
        <v>1</v>
      </c>
      <c r="I607" t="s">
        <v>1420</v>
      </c>
    </row>
    <row r="608" spans="2:9" x14ac:dyDescent="0.25">
      <c r="B608">
        <v>4</v>
      </c>
      <c r="C608">
        <v>4</v>
      </c>
      <c r="D608">
        <v>3</v>
      </c>
      <c r="E608">
        <v>18</v>
      </c>
      <c r="F608">
        <v>16</v>
      </c>
      <c r="G608">
        <v>2</v>
      </c>
      <c r="H608">
        <v>4</v>
      </c>
      <c r="I608" t="s">
        <v>1421</v>
      </c>
    </row>
    <row r="609" spans="2:9" x14ac:dyDescent="0.25">
      <c r="B609">
        <v>1</v>
      </c>
      <c r="C609">
        <v>2</v>
      </c>
      <c r="D609">
        <v>4</v>
      </c>
      <c r="E609">
        <v>13</v>
      </c>
      <c r="F609">
        <v>9</v>
      </c>
      <c r="G609">
        <v>4</v>
      </c>
      <c r="H609">
        <v>3</v>
      </c>
      <c r="I609" t="s">
        <v>1422</v>
      </c>
    </row>
    <row r="610" spans="2:9" x14ac:dyDescent="0.25">
      <c r="B610">
        <v>1</v>
      </c>
      <c r="C610">
        <v>5</v>
      </c>
      <c r="D610">
        <v>1</v>
      </c>
      <c r="E610">
        <v>14</v>
      </c>
      <c r="F610">
        <v>11</v>
      </c>
      <c r="G610">
        <v>3</v>
      </c>
      <c r="H610">
        <v>2</v>
      </c>
      <c r="I610" t="s">
        <v>1423</v>
      </c>
    </row>
    <row r="611" spans="2:9" x14ac:dyDescent="0.25">
      <c r="B611">
        <v>1</v>
      </c>
      <c r="C611">
        <v>4</v>
      </c>
      <c r="D611">
        <v>2</v>
      </c>
      <c r="E611">
        <v>2</v>
      </c>
      <c r="F611">
        <v>9</v>
      </c>
      <c r="G611">
        <v>1</v>
      </c>
      <c r="H611">
        <v>1</v>
      </c>
      <c r="I611" t="s">
        <v>1424</v>
      </c>
    </row>
    <row r="612" spans="2:9" x14ac:dyDescent="0.25">
      <c r="B612">
        <v>4</v>
      </c>
      <c r="C612">
        <v>2</v>
      </c>
      <c r="D612">
        <v>2</v>
      </c>
      <c r="E612">
        <v>3</v>
      </c>
      <c r="F612">
        <v>9</v>
      </c>
      <c r="G612">
        <v>3</v>
      </c>
      <c r="H612">
        <v>1</v>
      </c>
      <c r="I612" t="s">
        <v>1425</v>
      </c>
    </row>
    <row r="613" spans="2:9" x14ac:dyDescent="0.25">
      <c r="B613">
        <v>1</v>
      </c>
      <c r="C613">
        <v>8</v>
      </c>
      <c r="D613">
        <v>5</v>
      </c>
      <c r="E613">
        <v>1</v>
      </c>
      <c r="F613">
        <v>10</v>
      </c>
      <c r="G613">
        <v>2</v>
      </c>
      <c r="H613">
        <v>3</v>
      </c>
      <c r="I613" t="s">
        <v>1426</v>
      </c>
    </row>
    <row r="614" spans="2:9" x14ac:dyDescent="0.25">
      <c r="B614">
        <v>1</v>
      </c>
      <c r="C614">
        <v>2</v>
      </c>
      <c r="D614">
        <v>1</v>
      </c>
      <c r="E614">
        <v>6</v>
      </c>
      <c r="F614">
        <v>4</v>
      </c>
      <c r="G614">
        <v>1</v>
      </c>
      <c r="H614">
        <v>3</v>
      </c>
      <c r="I614" t="s">
        <v>1427</v>
      </c>
    </row>
    <row r="615" spans="2:9" x14ac:dyDescent="0.25">
      <c r="B615">
        <v>1</v>
      </c>
      <c r="C615">
        <v>5</v>
      </c>
      <c r="D615">
        <v>4</v>
      </c>
      <c r="E615">
        <v>9</v>
      </c>
      <c r="F615">
        <v>18</v>
      </c>
      <c r="G615">
        <v>2</v>
      </c>
      <c r="H615">
        <v>3</v>
      </c>
      <c r="I615" t="s">
        <v>1428</v>
      </c>
    </row>
    <row r="616" spans="2:9" x14ac:dyDescent="0.25">
      <c r="B616">
        <v>4</v>
      </c>
      <c r="C616">
        <v>3</v>
      </c>
      <c r="D616">
        <v>1</v>
      </c>
      <c r="E616">
        <v>2</v>
      </c>
      <c r="F616">
        <v>9</v>
      </c>
      <c r="G616">
        <v>4</v>
      </c>
      <c r="H616">
        <v>1</v>
      </c>
      <c r="I616" t="s">
        <v>1429</v>
      </c>
    </row>
    <row r="617" spans="2:9" x14ac:dyDescent="0.25">
      <c r="B617">
        <v>3</v>
      </c>
      <c r="C617">
        <v>7</v>
      </c>
      <c r="D617">
        <v>4</v>
      </c>
      <c r="E617">
        <v>7</v>
      </c>
      <c r="F617">
        <v>7</v>
      </c>
      <c r="G617">
        <v>2</v>
      </c>
      <c r="H617">
        <v>2</v>
      </c>
      <c r="I617" t="s">
        <v>1430</v>
      </c>
    </row>
    <row r="618" spans="2:9" x14ac:dyDescent="0.25">
      <c r="B618">
        <v>3</v>
      </c>
      <c r="C618">
        <v>6</v>
      </c>
      <c r="D618">
        <v>2</v>
      </c>
      <c r="E618">
        <v>5</v>
      </c>
      <c r="F618">
        <v>5</v>
      </c>
      <c r="G618">
        <v>1</v>
      </c>
      <c r="H618">
        <v>1</v>
      </c>
      <c r="I618" t="s">
        <v>1431</v>
      </c>
    </row>
    <row r="619" spans="2:9" x14ac:dyDescent="0.25">
      <c r="B619">
        <v>3</v>
      </c>
      <c r="C619">
        <v>7</v>
      </c>
      <c r="D619">
        <v>2</v>
      </c>
      <c r="E619">
        <v>17</v>
      </c>
      <c r="F619">
        <v>6</v>
      </c>
      <c r="G619">
        <v>4</v>
      </c>
      <c r="H619">
        <v>1</v>
      </c>
      <c r="I619" t="s">
        <v>1432</v>
      </c>
    </row>
    <row r="620" spans="2:9" x14ac:dyDescent="0.25">
      <c r="B620">
        <v>1</v>
      </c>
      <c r="C620">
        <v>4</v>
      </c>
      <c r="D620">
        <v>5</v>
      </c>
      <c r="E620">
        <v>1</v>
      </c>
      <c r="F620">
        <v>1</v>
      </c>
      <c r="G620">
        <v>2</v>
      </c>
      <c r="H620">
        <v>4</v>
      </c>
      <c r="I620" t="s">
        <v>1433</v>
      </c>
    </row>
    <row r="621" spans="2:9" x14ac:dyDescent="0.25">
      <c r="B621">
        <v>4</v>
      </c>
      <c r="C621">
        <v>6</v>
      </c>
      <c r="D621">
        <v>3</v>
      </c>
      <c r="E621">
        <v>7</v>
      </c>
      <c r="F621">
        <v>17</v>
      </c>
      <c r="G621">
        <v>1</v>
      </c>
      <c r="H621">
        <v>2</v>
      </c>
      <c r="I621" t="s">
        <v>1434</v>
      </c>
    </row>
    <row r="622" spans="2:9" x14ac:dyDescent="0.25">
      <c r="B622">
        <v>2</v>
      </c>
      <c r="C622">
        <v>4</v>
      </c>
      <c r="D622">
        <v>4</v>
      </c>
      <c r="E622">
        <v>3</v>
      </c>
      <c r="F622">
        <v>2</v>
      </c>
      <c r="G622">
        <v>3</v>
      </c>
      <c r="H622">
        <v>1</v>
      </c>
      <c r="I622" t="s">
        <v>1435</v>
      </c>
    </row>
    <row r="623" spans="2:9" x14ac:dyDescent="0.25">
      <c r="B623">
        <v>1</v>
      </c>
      <c r="C623">
        <v>2</v>
      </c>
      <c r="D623">
        <v>4</v>
      </c>
      <c r="E623">
        <v>11</v>
      </c>
      <c r="F623">
        <v>20</v>
      </c>
      <c r="G623">
        <v>3</v>
      </c>
      <c r="H623">
        <v>4</v>
      </c>
      <c r="I623" t="s">
        <v>1436</v>
      </c>
    </row>
    <row r="624" spans="2:9" x14ac:dyDescent="0.25">
      <c r="B624">
        <v>1</v>
      </c>
      <c r="C624">
        <v>4</v>
      </c>
      <c r="D624">
        <v>5</v>
      </c>
      <c r="E624">
        <v>14</v>
      </c>
      <c r="F624">
        <v>14</v>
      </c>
      <c r="G624">
        <v>4</v>
      </c>
      <c r="H624">
        <v>4</v>
      </c>
      <c r="I624" t="s">
        <v>1437</v>
      </c>
    </row>
    <row r="625" spans="2:9" x14ac:dyDescent="0.25">
      <c r="B625">
        <v>2</v>
      </c>
      <c r="C625">
        <v>7</v>
      </c>
      <c r="D625">
        <v>4</v>
      </c>
      <c r="E625">
        <v>18</v>
      </c>
      <c r="F625">
        <v>10</v>
      </c>
      <c r="G625">
        <v>3</v>
      </c>
      <c r="H625">
        <v>2</v>
      </c>
      <c r="I625" t="s">
        <v>1438</v>
      </c>
    </row>
    <row r="626" spans="2:9" x14ac:dyDescent="0.25">
      <c r="B626">
        <v>1</v>
      </c>
      <c r="C626">
        <v>3</v>
      </c>
      <c r="D626">
        <v>3</v>
      </c>
      <c r="E626">
        <v>2</v>
      </c>
      <c r="F626">
        <v>12</v>
      </c>
      <c r="G626">
        <v>3</v>
      </c>
      <c r="H626">
        <v>3</v>
      </c>
      <c r="I626" t="s">
        <v>1439</v>
      </c>
    </row>
    <row r="627" spans="2:9" x14ac:dyDescent="0.25">
      <c r="B627">
        <v>3</v>
      </c>
      <c r="C627">
        <v>8</v>
      </c>
      <c r="D627">
        <v>4</v>
      </c>
      <c r="E627">
        <v>10</v>
      </c>
      <c r="F627">
        <v>7</v>
      </c>
      <c r="G627">
        <v>1</v>
      </c>
      <c r="H627">
        <v>4</v>
      </c>
      <c r="I627" t="s">
        <v>1440</v>
      </c>
    </row>
    <row r="628" spans="2:9" x14ac:dyDescent="0.25">
      <c r="B628">
        <v>4</v>
      </c>
      <c r="C628">
        <v>4</v>
      </c>
      <c r="D628">
        <v>5</v>
      </c>
      <c r="E628">
        <v>12</v>
      </c>
      <c r="F628">
        <v>3</v>
      </c>
      <c r="G628">
        <v>3</v>
      </c>
      <c r="H628">
        <v>3</v>
      </c>
      <c r="I628" t="s">
        <v>1441</v>
      </c>
    </row>
    <row r="629" spans="2:9" x14ac:dyDescent="0.25">
      <c r="B629">
        <v>1</v>
      </c>
      <c r="C629">
        <v>5</v>
      </c>
      <c r="D629">
        <v>3</v>
      </c>
      <c r="E629">
        <v>8</v>
      </c>
      <c r="F629">
        <v>13</v>
      </c>
      <c r="G629">
        <v>1</v>
      </c>
      <c r="H629">
        <v>4</v>
      </c>
      <c r="I629" t="s">
        <v>1442</v>
      </c>
    </row>
    <row r="630" spans="2:9" x14ac:dyDescent="0.25">
      <c r="B630">
        <v>2</v>
      </c>
      <c r="C630">
        <v>8</v>
      </c>
      <c r="D630">
        <v>4</v>
      </c>
      <c r="E630">
        <v>3</v>
      </c>
      <c r="F630">
        <v>16</v>
      </c>
      <c r="G630">
        <v>2</v>
      </c>
      <c r="H630">
        <v>4</v>
      </c>
      <c r="I630" t="s">
        <v>1443</v>
      </c>
    </row>
    <row r="631" spans="2:9" x14ac:dyDescent="0.25">
      <c r="B631">
        <v>2</v>
      </c>
      <c r="C631">
        <v>5</v>
      </c>
      <c r="D631">
        <v>4</v>
      </c>
      <c r="E631">
        <v>2</v>
      </c>
      <c r="F631">
        <v>9</v>
      </c>
      <c r="G631">
        <v>1</v>
      </c>
      <c r="H631">
        <v>3</v>
      </c>
      <c r="I631" t="s">
        <v>1444</v>
      </c>
    </row>
    <row r="632" spans="2:9" x14ac:dyDescent="0.25">
      <c r="B632">
        <v>4</v>
      </c>
      <c r="C632">
        <v>7</v>
      </c>
      <c r="D632">
        <v>3</v>
      </c>
      <c r="E632">
        <v>16</v>
      </c>
      <c r="F632">
        <v>15</v>
      </c>
      <c r="G632">
        <v>2</v>
      </c>
      <c r="H632">
        <v>3</v>
      </c>
      <c r="I632" t="s">
        <v>1445</v>
      </c>
    </row>
    <row r="633" spans="2:9" x14ac:dyDescent="0.25">
      <c r="B633">
        <v>3</v>
      </c>
      <c r="C633">
        <v>3</v>
      </c>
      <c r="D633">
        <v>4</v>
      </c>
      <c r="E633">
        <v>10</v>
      </c>
      <c r="F633">
        <v>9</v>
      </c>
      <c r="G633">
        <v>1</v>
      </c>
      <c r="H633">
        <v>3</v>
      </c>
      <c r="I633" t="s">
        <v>1446</v>
      </c>
    </row>
    <row r="634" spans="2:9" x14ac:dyDescent="0.25">
      <c r="B634">
        <v>3</v>
      </c>
      <c r="C634">
        <v>5</v>
      </c>
      <c r="D634">
        <v>3</v>
      </c>
      <c r="E634">
        <v>13</v>
      </c>
      <c r="F634">
        <v>16</v>
      </c>
      <c r="G634">
        <v>3</v>
      </c>
      <c r="H634">
        <v>4</v>
      </c>
      <c r="I634" t="s">
        <v>1447</v>
      </c>
    </row>
    <row r="635" spans="2:9" x14ac:dyDescent="0.25">
      <c r="B635">
        <v>2</v>
      </c>
      <c r="C635">
        <v>7</v>
      </c>
      <c r="D635">
        <v>4</v>
      </c>
      <c r="E635">
        <v>11</v>
      </c>
      <c r="F635">
        <v>8</v>
      </c>
      <c r="G635">
        <v>3</v>
      </c>
      <c r="H635">
        <v>1</v>
      </c>
      <c r="I635" t="s">
        <v>1448</v>
      </c>
    </row>
    <row r="636" spans="2:9" x14ac:dyDescent="0.25">
      <c r="B636">
        <v>3</v>
      </c>
      <c r="C636">
        <v>3</v>
      </c>
      <c r="D636">
        <v>3</v>
      </c>
      <c r="E636">
        <v>7</v>
      </c>
      <c r="F636">
        <v>15</v>
      </c>
      <c r="G636">
        <v>3</v>
      </c>
      <c r="H636">
        <v>1</v>
      </c>
      <c r="I636" t="s">
        <v>1449</v>
      </c>
    </row>
    <row r="637" spans="2:9" x14ac:dyDescent="0.25">
      <c r="B637">
        <v>3</v>
      </c>
      <c r="C637">
        <v>8</v>
      </c>
      <c r="D637">
        <v>1</v>
      </c>
      <c r="E637">
        <v>19</v>
      </c>
      <c r="F637">
        <v>1</v>
      </c>
      <c r="G637">
        <v>4</v>
      </c>
      <c r="H637">
        <v>2</v>
      </c>
      <c r="I637" t="s">
        <v>1450</v>
      </c>
    </row>
    <row r="638" spans="2:9" x14ac:dyDescent="0.25">
      <c r="B638">
        <v>2</v>
      </c>
      <c r="C638">
        <v>7</v>
      </c>
      <c r="D638">
        <v>3</v>
      </c>
      <c r="E638">
        <v>12</v>
      </c>
      <c r="F638">
        <v>12</v>
      </c>
      <c r="G638">
        <v>3</v>
      </c>
      <c r="H638">
        <v>4</v>
      </c>
      <c r="I638" t="s">
        <v>1451</v>
      </c>
    </row>
    <row r="639" spans="2:9" x14ac:dyDescent="0.25">
      <c r="B639">
        <v>2</v>
      </c>
      <c r="C639">
        <v>1</v>
      </c>
      <c r="D639">
        <v>1</v>
      </c>
      <c r="E639">
        <v>18</v>
      </c>
      <c r="F639">
        <v>15</v>
      </c>
      <c r="G639">
        <v>2</v>
      </c>
      <c r="H639">
        <v>2</v>
      </c>
      <c r="I639" t="s">
        <v>1452</v>
      </c>
    </row>
    <row r="640" spans="2:9" x14ac:dyDescent="0.25">
      <c r="B640">
        <v>1</v>
      </c>
      <c r="C640">
        <v>6</v>
      </c>
      <c r="D640">
        <v>2</v>
      </c>
      <c r="E640">
        <v>12</v>
      </c>
      <c r="F640">
        <v>4</v>
      </c>
      <c r="G640">
        <v>3</v>
      </c>
      <c r="H640">
        <v>2</v>
      </c>
      <c r="I640" t="s">
        <v>1453</v>
      </c>
    </row>
    <row r="641" spans="2:9" x14ac:dyDescent="0.25">
      <c r="B641">
        <v>3</v>
      </c>
      <c r="C641">
        <v>6</v>
      </c>
      <c r="D641">
        <v>1</v>
      </c>
      <c r="E641">
        <v>17</v>
      </c>
      <c r="F641">
        <v>5</v>
      </c>
      <c r="G641">
        <v>2</v>
      </c>
      <c r="H641">
        <v>2</v>
      </c>
      <c r="I641" t="s">
        <v>1454</v>
      </c>
    </row>
    <row r="642" spans="2:9" x14ac:dyDescent="0.25">
      <c r="B642">
        <v>1</v>
      </c>
      <c r="C642">
        <v>4</v>
      </c>
      <c r="D642">
        <v>1</v>
      </c>
      <c r="E642">
        <v>6</v>
      </c>
      <c r="F642">
        <v>3</v>
      </c>
      <c r="G642">
        <v>2</v>
      </c>
      <c r="H642">
        <v>2</v>
      </c>
      <c r="I642" t="s">
        <v>1455</v>
      </c>
    </row>
    <row r="643" spans="2:9" x14ac:dyDescent="0.25">
      <c r="B643">
        <v>2</v>
      </c>
      <c r="C643">
        <v>6</v>
      </c>
      <c r="D643">
        <v>2</v>
      </c>
      <c r="E643">
        <v>4</v>
      </c>
      <c r="F643">
        <v>3</v>
      </c>
      <c r="G643">
        <v>2</v>
      </c>
      <c r="H643">
        <v>1</v>
      </c>
      <c r="I643" t="s">
        <v>1456</v>
      </c>
    </row>
    <row r="644" spans="2:9" x14ac:dyDescent="0.25">
      <c r="B644">
        <v>2</v>
      </c>
      <c r="C644">
        <v>8</v>
      </c>
      <c r="D644">
        <v>2</v>
      </c>
      <c r="E644">
        <v>2</v>
      </c>
      <c r="F644">
        <v>18</v>
      </c>
      <c r="G644">
        <v>4</v>
      </c>
      <c r="H644">
        <v>1</v>
      </c>
      <c r="I644" t="s">
        <v>1457</v>
      </c>
    </row>
    <row r="645" spans="2:9" x14ac:dyDescent="0.25">
      <c r="B645">
        <v>3</v>
      </c>
      <c r="C645">
        <v>2</v>
      </c>
      <c r="D645">
        <v>2</v>
      </c>
      <c r="E645">
        <v>11</v>
      </c>
      <c r="F645">
        <v>16</v>
      </c>
      <c r="G645">
        <v>2</v>
      </c>
      <c r="H645">
        <v>4</v>
      </c>
      <c r="I645" t="s">
        <v>1458</v>
      </c>
    </row>
    <row r="646" spans="2:9" x14ac:dyDescent="0.25">
      <c r="B646">
        <v>1</v>
      </c>
      <c r="C646">
        <v>3</v>
      </c>
      <c r="D646">
        <v>2</v>
      </c>
      <c r="E646">
        <v>3</v>
      </c>
      <c r="F646">
        <v>16</v>
      </c>
      <c r="G646">
        <v>4</v>
      </c>
      <c r="H646">
        <v>1</v>
      </c>
      <c r="I646" t="s">
        <v>1459</v>
      </c>
    </row>
    <row r="647" spans="2:9" x14ac:dyDescent="0.25">
      <c r="B647">
        <v>2</v>
      </c>
      <c r="C647">
        <v>8</v>
      </c>
      <c r="D647">
        <v>3</v>
      </c>
      <c r="E647">
        <v>16</v>
      </c>
      <c r="F647">
        <v>3</v>
      </c>
      <c r="G647">
        <v>3</v>
      </c>
      <c r="H647">
        <v>1</v>
      </c>
      <c r="I647" t="s">
        <v>1460</v>
      </c>
    </row>
    <row r="648" spans="2:9" x14ac:dyDescent="0.25">
      <c r="B648">
        <v>3</v>
      </c>
      <c r="C648">
        <v>3</v>
      </c>
      <c r="D648">
        <v>3</v>
      </c>
      <c r="E648">
        <v>3</v>
      </c>
      <c r="F648">
        <v>19</v>
      </c>
      <c r="G648">
        <v>1</v>
      </c>
      <c r="H648">
        <v>2</v>
      </c>
      <c r="I648" t="s">
        <v>1461</v>
      </c>
    </row>
    <row r="649" spans="2:9" x14ac:dyDescent="0.25">
      <c r="B649">
        <v>2</v>
      </c>
      <c r="C649">
        <v>5</v>
      </c>
      <c r="D649">
        <v>5</v>
      </c>
      <c r="E649">
        <v>12</v>
      </c>
      <c r="F649">
        <v>7</v>
      </c>
      <c r="G649">
        <v>2</v>
      </c>
      <c r="H649">
        <v>2</v>
      </c>
      <c r="I649" t="s">
        <v>1462</v>
      </c>
    </row>
    <row r="650" spans="2:9" x14ac:dyDescent="0.25">
      <c r="B650">
        <v>3</v>
      </c>
      <c r="C650">
        <v>1</v>
      </c>
      <c r="D650">
        <v>3</v>
      </c>
      <c r="E650">
        <v>18</v>
      </c>
      <c r="F650">
        <v>18</v>
      </c>
      <c r="G650">
        <v>2</v>
      </c>
      <c r="H650">
        <v>1</v>
      </c>
      <c r="I650" t="s">
        <v>1463</v>
      </c>
    </row>
    <row r="651" spans="2:9" x14ac:dyDescent="0.25">
      <c r="B651">
        <v>1</v>
      </c>
      <c r="C651">
        <v>5</v>
      </c>
      <c r="D651">
        <v>4</v>
      </c>
      <c r="E651">
        <v>12</v>
      </c>
      <c r="F651">
        <v>14</v>
      </c>
      <c r="G651">
        <v>4</v>
      </c>
      <c r="H651">
        <v>2</v>
      </c>
      <c r="I651" t="s">
        <v>1464</v>
      </c>
    </row>
    <row r="652" spans="2:9" x14ac:dyDescent="0.25">
      <c r="B652">
        <v>1</v>
      </c>
      <c r="C652">
        <v>2</v>
      </c>
      <c r="D652">
        <v>3</v>
      </c>
      <c r="E652">
        <v>4</v>
      </c>
      <c r="F652">
        <v>8</v>
      </c>
      <c r="G652">
        <v>3</v>
      </c>
      <c r="H652">
        <v>3</v>
      </c>
      <c r="I652" t="s">
        <v>1465</v>
      </c>
    </row>
    <row r="653" spans="2:9" x14ac:dyDescent="0.25">
      <c r="B653">
        <v>1</v>
      </c>
      <c r="C653">
        <v>4</v>
      </c>
      <c r="D653">
        <v>5</v>
      </c>
      <c r="E653">
        <v>7</v>
      </c>
      <c r="F653">
        <v>8</v>
      </c>
      <c r="G653">
        <v>2</v>
      </c>
      <c r="H653">
        <v>4</v>
      </c>
      <c r="I653" t="s">
        <v>1466</v>
      </c>
    </row>
    <row r="654" spans="2:9" x14ac:dyDescent="0.25">
      <c r="B654">
        <v>1</v>
      </c>
      <c r="C654">
        <v>6</v>
      </c>
      <c r="D654">
        <v>5</v>
      </c>
      <c r="E654">
        <v>5</v>
      </c>
      <c r="F654">
        <v>8</v>
      </c>
      <c r="G654">
        <v>1</v>
      </c>
      <c r="H654">
        <v>2</v>
      </c>
      <c r="I654" t="s">
        <v>1467</v>
      </c>
    </row>
    <row r="655" spans="2:9" x14ac:dyDescent="0.25">
      <c r="B655">
        <v>4</v>
      </c>
      <c r="C655">
        <v>6</v>
      </c>
      <c r="D655">
        <v>4</v>
      </c>
      <c r="E655">
        <v>5</v>
      </c>
      <c r="F655">
        <v>5</v>
      </c>
      <c r="G655">
        <v>4</v>
      </c>
      <c r="H655">
        <v>3</v>
      </c>
      <c r="I655" t="s">
        <v>1468</v>
      </c>
    </row>
    <row r="656" spans="2:9" x14ac:dyDescent="0.25">
      <c r="B656">
        <v>4</v>
      </c>
      <c r="C656">
        <v>4</v>
      </c>
      <c r="D656">
        <v>4</v>
      </c>
      <c r="E656">
        <v>3</v>
      </c>
      <c r="F656">
        <v>20</v>
      </c>
      <c r="G656">
        <v>1</v>
      </c>
      <c r="H656">
        <v>4</v>
      </c>
      <c r="I656" t="s">
        <v>1469</v>
      </c>
    </row>
    <row r="657" spans="2:9" x14ac:dyDescent="0.25">
      <c r="B657">
        <v>3</v>
      </c>
      <c r="C657">
        <v>4</v>
      </c>
      <c r="D657">
        <v>5</v>
      </c>
      <c r="E657">
        <v>12</v>
      </c>
      <c r="F657">
        <v>18</v>
      </c>
      <c r="G657">
        <v>1</v>
      </c>
      <c r="H657">
        <v>4</v>
      </c>
      <c r="I657" t="s">
        <v>1470</v>
      </c>
    </row>
    <row r="658" spans="2:9" x14ac:dyDescent="0.25">
      <c r="B658">
        <v>1</v>
      </c>
      <c r="C658">
        <v>4</v>
      </c>
      <c r="D658">
        <v>3</v>
      </c>
      <c r="E658">
        <v>15</v>
      </c>
      <c r="F658">
        <v>9</v>
      </c>
      <c r="G658">
        <v>2</v>
      </c>
      <c r="H658">
        <v>3</v>
      </c>
      <c r="I658" t="s">
        <v>1471</v>
      </c>
    </row>
    <row r="659" spans="2:9" x14ac:dyDescent="0.25">
      <c r="B659">
        <v>1</v>
      </c>
      <c r="C659">
        <v>7</v>
      </c>
      <c r="D659">
        <v>1</v>
      </c>
      <c r="E659">
        <v>5</v>
      </c>
      <c r="F659">
        <v>12</v>
      </c>
      <c r="G659">
        <v>2</v>
      </c>
      <c r="H659">
        <v>1</v>
      </c>
      <c r="I659" t="s">
        <v>1472</v>
      </c>
    </row>
    <row r="660" spans="2:9" x14ac:dyDescent="0.25">
      <c r="B660">
        <v>2</v>
      </c>
      <c r="C660">
        <v>4</v>
      </c>
      <c r="D660">
        <v>3</v>
      </c>
      <c r="E660">
        <v>17</v>
      </c>
      <c r="F660">
        <v>20</v>
      </c>
      <c r="G660">
        <v>1</v>
      </c>
      <c r="H660">
        <v>2</v>
      </c>
      <c r="I660" t="s">
        <v>1473</v>
      </c>
    </row>
    <row r="661" spans="2:9" x14ac:dyDescent="0.25">
      <c r="B661">
        <v>4</v>
      </c>
      <c r="C661">
        <v>3</v>
      </c>
      <c r="D661">
        <v>1</v>
      </c>
      <c r="E661">
        <v>13</v>
      </c>
      <c r="F661">
        <v>8</v>
      </c>
      <c r="G661">
        <v>4</v>
      </c>
      <c r="H661">
        <v>1</v>
      </c>
      <c r="I661" t="s">
        <v>1474</v>
      </c>
    </row>
    <row r="662" spans="2:9" x14ac:dyDescent="0.25">
      <c r="B662">
        <v>4</v>
      </c>
      <c r="C662">
        <v>7</v>
      </c>
      <c r="D662">
        <v>2</v>
      </c>
      <c r="E662">
        <v>15</v>
      </c>
      <c r="F662">
        <v>7</v>
      </c>
      <c r="G662">
        <v>4</v>
      </c>
      <c r="H662">
        <v>4</v>
      </c>
      <c r="I662" t="s">
        <v>1475</v>
      </c>
    </row>
    <row r="663" spans="2:9" x14ac:dyDescent="0.25">
      <c r="B663">
        <v>2</v>
      </c>
      <c r="C663">
        <v>7</v>
      </c>
      <c r="D663">
        <v>4</v>
      </c>
      <c r="E663">
        <v>11</v>
      </c>
      <c r="F663">
        <v>11</v>
      </c>
      <c r="G663">
        <v>3</v>
      </c>
      <c r="H663">
        <v>3</v>
      </c>
      <c r="I663" t="s">
        <v>1476</v>
      </c>
    </row>
    <row r="664" spans="2:9" x14ac:dyDescent="0.25">
      <c r="B664">
        <v>4</v>
      </c>
      <c r="C664">
        <v>7</v>
      </c>
      <c r="D664">
        <v>2</v>
      </c>
      <c r="E664">
        <v>14</v>
      </c>
      <c r="F664">
        <v>8</v>
      </c>
      <c r="G664">
        <v>2</v>
      </c>
      <c r="H664">
        <v>4</v>
      </c>
      <c r="I664" t="s">
        <v>1477</v>
      </c>
    </row>
    <row r="665" spans="2:9" x14ac:dyDescent="0.25">
      <c r="B665">
        <v>2</v>
      </c>
      <c r="C665">
        <v>8</v>
      </c>
      <c r="D665">
        <v>5</v>
      </c>
      <c r="E665">
        <v>9</v>
      </c>
      <c r="F665">
        <v>5</v>
      </c>
      <c r="G665">
        <v>1</v>
      </c>
      <c r="H665">
        <v>3</v>
      </c>
      <c r="I665" t="s">
        <v>1478</v>
      </c>
    </row>
    <row r="666" spans="2:9" x14ac:dyDescent="0.25">
      <c r="B666">
        <v>1</v>
      </c>
      <c r="C666">
        <v>3</v>
      </c>
      <c r="D666">
        <v>3</v>
      </c>
      <c r="E666">
        <v>10</v>
      </c>
      <c r="F666">
        <v>3</v>
      </c>
      <c r="G666">
        <v>4</v>
      </c>
      <c r="H666">
        <v>1</v>
      </c>
      <c r="I666" t="s">
        <v>1479</v>
      </c>
    </row>
    <row r="667" spans="2:9" x14ac:dyDescent="0.25">
      <c r="B667">
        <v>3</v>
      </c>
      <c r="C667">
        <v>5</v>
      </c>
      <c r="D667">
        <v>4</v>
      </c>
      <c r="E667">
        <v>16</v>
      </c>
      <c r="F667">
        <v>4</v>
      </c>
      <c r="G667">
        <v>3</v>
      </c>
      <c r="H667">
        <v>2</v>
      </c>
      <c r="I667" t="s">
        <v>1480</v>
      </c>
    </row>
    <row r="668" spans="2:9" x14ac:dyDescent="0.25">
      <c r="B668">
        <v>1</v>
      </c>
      <c r="C668">
        <v>1</v>
      </c>
      <c r="D668">
        <v>5</v>
      </c>
      <c r="E668">
        <v>5</v>
      </c>
      <c r="F668">
        <v>19</v>
      </c>
      <c r="G668">
        <v>2</v>
      </c>
      <c r="H668">
        <v>4</v>
      </c>
      <c r="I668" t="s">
        <v>1481</v>
      </c>
    </row>
    <row r="669" spans="2:9" x14ac:dyDescent="0.25">
      <c r="B669">
        <v>3</v>
      </c>
      <c r="C669">
        <v>7</v>
      </c>
      <c r="D669">
        <v>1</v>
      </c>
      <c r="E669">
        <v>7</v>
      </c>
      <c r="F669">
        <v>8</v>
      </c>
      <c r="G669">
        <v>1</v>
      </c>
      <c r="H669">
        <v>3</v>
      </c>
      <c r="I669" t="s">
        <v>1482</v>
      </c>
    </row>
    <row r="670" spans="2:9" x14ac:dyDescent="0.25">
      <c r="B670">
        <v>3</v>
      </c>
      <c r="C670">
        <v>3</v>
      </c>
      <c r="D670">
        <v>4</v>
      </c>
      <c r="E670">
        <v>10</v>
      </c>
      <c r="F670">
        <v>14</v>
      </c>
      <c r="G670">
        <v>3</v>
      </c>
      <c r="H670">
        <v>4</v>
      </c>
      <c r="I670" t="s">
        <v>1483</v>
      </c>
    </row>
    <row r="671" spans="2:9" x14ac:dyDescent="0.25">
      <c r="B671">
        <v>3</v>
      </c>
      <c r="C671">
        <v>7</v>
      </c>
      <c r="D671">
        <v>2</v>
      </c>
      <c r="E671">
        <v>7</v>
      </c>
      <c r="F671">
        <v>20</v>
      </c>
      <c r="G671">
        <v>3</v>
      </c>
      <c r="H671">
        <v>1</v>
      </c>
      <c r="I671" t="s">
        <v>1484</v>
      </c>
    </row>
    <row r="672" spans="2:9" x14ac:dyDescent="0.25">
      <c r="B672">
        <v>3</v>
      </c>
      <c r="C672">
        <v>3</v>
      </c>
      <c r="D672">
        <v>4</v>
      </c>
      <c r="E672">
        <v>13</v>
      </c>
      <c r="F672">
        <v>2</v>
      </c>
      <c r="G672">
        <v>4</v>
      </c>
      <c r="H672">
        <v>2</v>
      </c>
      <c r="I672" t="s">
        <v>1485</v>
      </c>
    </row>
    <row r="673" spans="2:9" x14ac:dyDescent="0.25">
      <c r="B673">
        <v>1</v>
      </c>
      <c r="C673">
        <v>6</v>
      </c>
      <c r="D673">
        <v>5</v>
      </c>
      <c r="E673">
        <v>14</v>
      </c>
      <c r="F673">
        <v>18</v>
      </c>
      <c r="G673">
        <v>2</v>
      </c>
      <c r="H673">
        <v>4</v>
      </c>
      <c r="I673" t="s">
        <v>1486</v>
      </c>
    </row>
    <row r="674" spans="2:9" x14ac:dyDescent="0.25">
      <c r="B674">
        <v>3</v>
      </c>
      <c r="C674">
        <v>4</v>
      </c>
      <c r="D674">
        <v>1</v>
      </c>
      <c r="E674">
        <v>4</v>
      </c>
      <c r="F674">
        <v>9</v>
      </c>
      <c r="G674">
        <v>2</v>
      </c>
      <c r="H674">
        <v>3</v>
      </c>
      <c r="I674" t="s">
        <v>1487</v>
      </c>
    </row>
    <row r="675" spans="2:9" x14ac:dyDescent="0.25">
      <c r="B675">
        <v>4</v>
      </c>
      <c r="C675">
        <v>1</v>
      </c>
      <c r="D675">
        <v>5</v>
      </c>
      <c r="E675">
        <v>13</v>
      </c>
      <c r="F675">
        <v>15</v>
      </c>
      <c r="G675">
        <v>2</v>
      </c>
      <c r="H675">
        <v>4</v>
      </c>
      <c r="I675" t="s">
        <v>1488</v>
      </c>
    </row>
    <row r="676" spans="2:9" x14ac:dyDescent="0.25">
      <c r="B676">
        <v>1</v>
      </c>
      <c r="C676">
        <v>6</v>
      </c>
      <c r="D676">
        <v>2</v>
      </c>
      <c r="E676">
        <v>2</v>
      </c>
      <c r="F676">
        <v>6</v>
      </c>
      <c r="G676">
        <v>1</v>
      </c>
      <c r="H676">
        <v>4</v>
      </c>
      <c r="I676" t="s">
        <v>1489</v>
      </c>
    </row>
    <row r="677" spans="2:9" x14ac:dyDescent="0.25">
      <c r="B677">
        <v>3</v>
      </c>
      <c r="C677">
        <v>1</v>
      </c>
      <c r="D677">
        <v>3</v>
      </c>
      <c r="E677">
        <v>11</v>
      </c>
      <c r="F677">
        <v>10</v>
      </c>
      <c r="G677">
        <v>2</v>
      </c>
      <c r="H677">
        <v>4</v>
      </c>
      <c r="I677" t="s">
        <v>1490</v>
      </c>
    </row>
    <row r="678" spans="2:9" x14ac:dyDescent="0.25">
      <c r="B678">
        <v>4</v>
      </c>
      <c r="C678">
        <v>5</v>
      </c>
      <c r="D678">
        <v>3</v>
      </c>
      <c r="E678">
        <v>4</v>
      </c>
      <c r="F678">
        <v>8</v>
      </c>
      <c r="G678">
        <v>1</v>
      </c>
      <c r="H678">
        <v>4</v>
      </c>
      <c r="I678" t="s">
        <v>1491</v>
      </c>
    </row>
    <row r="679" spans="2:9" x14ac:dyDescent="0.25">
      <c r="B679">
        <v>3</v>
      </c>
      <c r="C679">
        <v>4</v>
      </c>
      <c r="D679">
        <v>3</v>
      </c>
      <c r="E679">
        <v>19</v>
      </c>
      <c r="F679">
        <v>20</v>
      </c>
      <c r="G679">
        <v>4</v>
      </c>
      <c r="H679">
        <v>1</v>
      </c>
      <c r="I679" t="s">
        <v>1492</v>
      </c>
    </row>
    <row r="680" spans="2:9" x14ac:dyDescent="0.25">
      <c r="B680">
        <v>4</v>
      </c>
      <c r="C680">
        <v>3</v>
      </c>
      <c r="D680">
        <v>3</v>
      </c>
      <c r="E680">
        <v>1</v>
      </c>
      <c r="F680">
        <v>1</v>
      </c>
      <c r="G680">
        <v>3</v>
      </c>
      <c r="H680">
        <v>2</v>
      </c>
      <c r="I680" t="s">
        <v>1493</v>
      </c>
    </row>
    <row r="681" spans="2:9" x14ac:dyDescent="0.25">
      <c r="B681">
        <v>3</v>
      </c>
      <c r="C681">
        <v>3</v>
      </c>
      <c r="D681">
        <v>2</v>
      </c>
      <c r="E681">
        <v>4</v>
      </c>
      <c r="F681">
        <v>5</v>
      </c>
      <c r="G681">
        <v>4</v>
      </c>
      <c r="H681">
        <v>3</v>
      </c>
      <c r="I681" t="s">
        <v>1494</v>
      </c>
    </row>
    <row r="682" spans="2:9" x14ac:dyDescent="0.25">
      <c r="B682">
        <v>1</v>
      </c>
      <c r="C682">
        <v>6</v>
      </c>
      <c r="D682">
        <v>2</v>
      </c>
      <c r="E682">
        <v>15</v>
      </c>
      <c r="F682">
        <v>8</v>
      </c>
      <c r="G682">
        <v>3</v>
      </c>
      <c r="H682">
        <v>2</v>
      </c>
      <c r="I682" t="s">
        <v>1495</v>
      </c>
    </row>
    <row r="683" spans="2:9" x14ac:dyDescent="0.25">
      <c r="B683">
        <v>2</v>
      </c>
      <c r="C683">
        <v>8</v>
      </c>
      <c r="D683">
        <v>4</v>
      </c>
      <c r="E683">
        <v>1</v>
      </c>
      <c r="F683">
        <v>1</v>
      </c>
      <c r="G683">
        <v>1</v>
      </c>
      <c r="H683">
        <v>3</v>
      </c>
      <c r="I683" t="s">
        <v>1496</v>
      </c>
    </row>
    <row r="684" spans="2:9" x14ac:dyDescent="0.25">
      <c r="B684">
        <v>4</v>
      </c>
      <c r="C684">
        <v>5</v>
      </c>
      <c r="D684">
        <v>4</v>
      </c>
      <c r="E684">
        <v>10</v>
      </c>
      <c r="F684">
        <v>1</v>
      </c>
      <c r="G684">
        <v>3</v>
      </c>
      <c r="H684">
        <v>1</v>
      </c>
      <c r="I684" t="s">
        <v>1497</v>
      </c>
    </row>
    <row r="685" spans="2:9" x14ac:dyDescent="0.25">
      <c r="B685">
        <v>4</v>
      </c>
      <c r="C685">
        <v>4</v>
      </c>
      <c r="D685">
        <v>2</v>
      </c>
      <c r="E685">
        <v>3</v>
      </c>
      <c r="F685">
        <v>18</v>
      </c>
      <c r="G685">
        <v>1</v>
      </c>
      <c r="H685">
        <v>3</v>
      </c>
      <c r="I685" t="s">
        <v>1498</v>
      </c>
    </row>
    <row r="686" spans="2:9" x14ac:dyDescent="0.25">
      <c r="B686">
        <v>3</v>
      </c>
      <c r="C686">
        <v>7</v>
      </c>
      <c r="D686">
        <v>3</v>
      </c>
      <c r="E686">
        <v>16</v>
      </c>
      <c r="F686">
        <v>8</v>
      </c>
      <c r="G686">
        <v>3</v>
      </c>
      <c r="H686">
        <v>4</v>
      </c>
      <c r="I686" t="s">
        <v>1499</v>
      </c>
    </row>
    <row r="687" spans="2:9" x14ac:dyDescent="0.25">
      <c r="B687">
        <v>4</v>
      </c>
      <c r="C687">
        <v>3</v>
      </c>
      <c r="D687">
        <v>3</v>
      </c>
      <c r="E687">
        <v>2</v>
      </c>
      <c r="F687">
        <v>9</v>
      </c>
      <c r="G687">
        <v>1</v>
      </c>
      <c r="H687">
        <v>1</v>
      </c>
      <c r="I687" t="s">
        <v>1500</v>
      </c>
    </row>
    <row r="688" spans="2:9" x14ac:dyDescent="0.25">
      <c r="B688">
        <v>4</v>
      </c>
      <c r="C688">
        <v>6</v>
      </c>
      <c r="D688">
        <v>1</v>
      </c>
      <c r="E688">
        <v>2</v>
      </c>
      <c r="F688">
        <v>10</v>
      </c>
      <c r="G688">
        <v>1</v>
      </c>
      <c r="H688">
        <v>2</v>
      </c>
      <c r="I688" t="s">
        <v>1501</v>
      </c>
    </row>
    <row r="689" spans="2:9" x14ac:dyDescent="0.25">
      <c r="B689">
        <v>3</v>
      </c>
      <c r="C689">
        <v>7</v>
      </c>
      <c r="D689">
        <v>3</v>
      </c>
      <c r="E689">
        <v>3</v>
      </c>
      <c r="F689">
        <v>16</v>
      </c>
      <c r="G689">
        <v>3</v>
      </c>
      <c r="H689">
        <v>4</v>
      </c>
      <c r="I689" t="s">
        <v>1502</v>
      </c>
    </row>
    <row r="690" spans="2:9" x14ac:dyDescent="0.25">
      <c r="B690">
        <v>4</v>
      </c>
      <c r="C690">
        <v>2</v>
      </c>
      <c r="D690">
        <v>2</v>
      </c>
      <c r="E690">
        <v>16</v>
      </c>
      <c r="F690">
        <v>4</v>
      </c>
      <c r="G690">
        <v>2</v>
      </c>
      <c r="H690">
        <v>2</v>
      </c>
      <c r="I690" t="s">
        <v>1503</v>
      </c>
    </row>
    <row r="691" spans="2:9" x14ac:dyDescent="0.25">
      <c r="B691">
        <v>2</v>
      </c>
      <c r="C691">
        <v>2</v>
      </c>
      <c r="D691">
        <v>5</v>
      </c>
      <c r="E691">
        <v>13</v>
      </c>
      <c r="F691">
        <v>6</v>
      </c>
      <c r="G691">
        <v>4</v>
      </c>
      <c r="H691">
        <v>3</v>
      </c>
      <c r="I691" t="s">
        <v>1504</v>
      </c>
    </row>
    <row r="692" spans="2:9" x14ac:dyDescent="0.25">
      <c r="B692">
        <v>2</v>
      </c>
      <c r="C692">
        <v>5</v>
      </c>
      <c r="D692">
        <v>4</v>
      </c>
      <c r="E692">
        <v>5</v>
      </c>
      <c r="F692">
        <v>18</v>
      </c>
      <c r="G692">
        <v>1</v>
      </c>
      <c r="H692">
        <v>4</v>
      </c>
      <c r="I692" t="s">
        <v>1505</v>
      </c>
    </row>
    <row r="693" spans="2:9" x14ac:dyDescent="0.25">
      <c r="B693">
        <v>3</v>
      </c>
      <c r="C693">
        <v>5</v>
      </c>
      <c r="D693">
        <v>2</v>
      </c>
      <c r="E693">
        <v>8</v>
      </c>
      <c r="F693">
        <v>12</v>
      </c>
      <c r="G693">
        <v>2</v>
      </c>
      <c r="H693">
        <v>4</v>
      </c>
      <c r="I693" t="s">
        <v>1506</v>
      </c>
    </row>
    <row r="694" spans="2:9" x14ac:dyDescent="0.25">
      <c r="B694">
        <v>3</v>
      </c>
      <c r="C694">
        <v>7</v>
      </c>
      <c r="D694">
        <v>3</v>
      </c>
      <c r="E694">
        <v>16</v>
      </c>
      <c r="F694">
        <v>10</v>
      </c>
      <c r="G694">
        <v>4</v>
      </c>
      <c r="H694">
        <v>3</v>
      </c>
      <c r="I694" t="s">
        <v>1507</v>
      </c>
    </row>
    <row r="695" spans="2:9" x14ac:dyDescent="0.25">
      <c r="B695">
        <v>3</v>
      </c>
      <c r="C695">
        <v>7</v>
      </c>
      <c r="D695">
        <v>5</v>
      </c>
      <c r="E695">
        <v>3</v>
      </c>
      <c r="F695">
        <v>2</v>
      </c>
      <c r="G695">
        <v>2</v>
      </c>
      <c r="H695">
        <v>3</v>
      </c>
      <c r="I695" t="s">
        <v>1508</v>
      </c>
    </row>
    <row r="696" spans="2:9" x14ac:dyDescent="0.25">
      <c r="B696">
        <v>3</v>
      </c>
      <c r="C696">
        <v>3</v>
      </c>
      <c r="D696">
        <v>4</v>
      </c>
      <c r="E696">
        <v>1</v>
      </c>
      <c r="F696">
        <v>14</v>
      </c>
      <c r="G696">
        <v>4</v>
      </c>
      <c r="H696">
        <v>2</v>
      </c>
      <c r="I696" t="s">
        <v>1509</v>
      </c>
    </row>
    <row r="697" spans="2:9" x14ac:dyDescent="0.25">
      <c r="B697">
        <v>2</v>
      </c>
      <c r="C697">
        <v>6</v>
      </c>
      <c r="D697">
        <v>2</v>
      </c>
      <c r="E697">
        <v>10</v>
      </c>
      <c r="F697">
        <v>6</v>
      </c>
      <c r="G697">
        <v>4</v>
      </c>
      <c r="H697">
        <v>2</v>
      </c>
      <c r="I697" t="s">
        <v>1510</v>
      </c>
    </row>
    <row r="698" spans="2:9" x14ac:dyDescent="0.25">
      <c r="B698">
        <v>1</v>
      </c>
      <c r="C698">
        <v>8</v>
      </c>
      <c r="D698">
        <v>4</v>
      </c>
      <c r="E698">
        <v>3</v>
      </c>
      <c r="F698">
        <v>5</v>
      </c>
      <c r="G698">
        <v>2</v>
      </c>
      <c r="H698">
        <v>3</v>
      </c>
      <c r="I698" t="s">
        <v>1511</v>
      </c>
    </row>
    <row r="699" spans="2:9" x14ac:dyDescent="0.25">
      <c r="B699">
        <v>4</v>
      </c>
      <c r="C699">
        <v>2</v>
      </c>
      <c r="D699">
        <v>2</v>
      </c>
      <c r="E699">
        <v>16</v>
      </c>
      <c r="F699">
        <v>8</v>
      </c>
      <c r="G699">
        <v>4</v>
      </c>
      <c r="H699">
        <v>2</v>
      </c>
      <c r="I699" t="s">
        <v>1512</v>
      </c>
    </row>
    <row r="700" spans="2:9" x14ac:dyDescent="0.25">
      <c r="B700">
        <v>1</v>
      </c>
      <c r="C700">
        <v>1</v>
      </c>
      <c r="D700">
        <v>4</v>
      </c>
      <c r="E700">
        <v>12</v>
      </c>
      <c r="F700">
        <v>11</v>
      </c>
      <c r="G700">
        <v>2</v>
      </c>
      <c r="H700">
        <v>4</v>
      </c>
      <c r="I700" t="s">
        <v>1513</v>
      </c>
    </row>
    <row r="701" spans="2:9" x14ac:dyDescent="0.25">
      <c r="B701">
        <v>3</v>
      </c>
      <c r="C701">
        <v>6</v>
      </c>
      <c r="D701">
        <v>3</v>
      </c>
      <c r="E701">
        <v>3</v>
      </c>
      <c r="F701">
        <v>17</v>
      </c>
      <c r="G701">
        <v>3</v>
      </c>
      <c r="H701">
        <v>3</v>
      </c>
      <c r="I701" t="s">
        <v>1514</v>
      </c>
    </row>
    <row r="702" spans="2:9" x14ac:dyDescent="0.25">
      <c r="B702">
        <v>3</v>
      </c>
      <c r="C702">
        <v>2</v>
      </c>
      <c r="D702">
        <v>3</v>
      </c>
      <c r="E702">
        <v>5</v>
      </c>
      <c r="F702">
        <v>10</v>
      </c>
      <c r="G702">
        <v>4</v>
      </c>
      <c r="H702">
        <v>3</v>
      </c>
      <c r="I702" t="s">
        <v>1515</v>
      </c>
    </row>
    <row r="703" spans="2:9" x14ac:dyDescent="0.25">
      <c r="B703">
        <v>3</v>
      </c>
      <c r="C703">
        <v>2</v>
      </c>
      <c r="D703">
        <v>3</v>
      </c>
      <c r="E703">
        <v>4</v>
      </c>
      <c r="F703">
        <v>7</v>
      </c>
      <c r="G703">
        <v>2</v>
      </c>
      <c r="H703">
        <v>3</v>
      </c>
      <c r="I703" t="s">
        <v>1516</v>
      </c>
    </row>
    <row r="704" spans="2:9" x14ac:dyDescent="0.25">
      <c r="B704">
        <v>3</v>
      </c>
      <c r="C704">
        <v>2</v>
      </c>
      <c r="D704">
        <v>5</v>
      </c>
      <c r="E704">
        <v>7</v>
      </c>
      <c r="F704">
        <v>5</v>
      </c>
      <c r="G704">
        <v>3</v>
      </c>
      <c r="H704">
        <v>3</v>
      </c>
      <c r="I704" t="s">
        <v>1517</v>
      </c>
    </row>
    <row r="705" spans="2:9" x14ac:dyDescent="0.25">
      <c r="B705">
        <v>2</v>
      </c>
      <c r="C705">
        <v>8</v>
      </c>
      <c r="D705">
        <v>3</v>
      </c>
      <c r="E705">
        <v>12</v>
      </c>
      <c r="F705">
        <v>16</v>
      </c>
      <c r="G705">
        <v>1</v>
      </c>
      <c r="H705">
        <v>4</v>
      </c>
      <c r="I705" t="s">
        <v>1518</v>
      </c>
    </row>
    <row r="706" spans="2:9" x14ac:dyDescent="0.25">
      <c r="B706">
        <v>2</v>
      </c>
      <c r="C706">
        <v>7</v>
      </c>
      <c r="D706">
        <v>5</v>
      </c>
      <c r="E706">
        <v>16</v>
      </c>
      <c r="F706">
        <v>16</v>
      </c>
      <c r="G706">
        <v>1</v>
      </c>
      <c r="H706">
        <v>4</v>
      </c>
      <c r="I706" t="s">
        <v>1519</v>
      </c>
    </row>
    <row r="707" spans="2:9" x14ac:dyDescent="0.25">
      <c r="B707">
        <v>2</v>
      </c>
      <c r="C707">
        <v>1</v>
      </c>
      <c r="D707">
        <v>3</v>
      </c>
      <c r="E707">
        <v>6</v>
      </c>
      <c r="F707">
        <v>13</v>
      </c>
      <c r="G707">
        <v>1</v>
      </c>
      <c r="H707">
        <v>4</v>
      </c>
      <c r="I707" t="s">
        <v>1520</v>
      </c>
    </row>
    <row r="708" spans="2:9" x14ac:dyDescent="0.25">
      <c r="B708">
        <v>4</v>
      </c>
      <c r="C708">
        <v>5</v>
      </c>
      <c r="D708">
        <v>4</v>
      </c>
      <c r="E708">
        <v>1</v>
      </c>
      <c r="F708">
        <v>13</v>
      </c>
      <c r="G708">
        <v>4</v>
      </c>
      <c r="H708">
        <v>2</v>
      </c>
      <c r="I708" t="s">
        <v>1521</v>
      </c>
    </row>
    <row r="709" spans="2:9" x14ac:dyDescent="0.25">
      <c r="B709">
        <v>2</v>
      </c>
      <c r="C709">
        <v>8</v>
      </c>
      <c r="D709">
        <v>3</v>
      </c>
      <c r="E709">
        <v>15</v>
      </c>
      <c r="F709">
        <v>6</v>
      </c>
      <c r="G709">
        <v>4</v>
      </c>
      <c r="H709">
        <v>3</v>
      </c>
      <c r="I709" t="s">
        <v>1522</v>
      </c>
    </row>
    <row r="710" spans="2:9" x14ac:dyDescent="0.25">
      <c r="B710">
        <v>2</v>
      </c>
      <c r="C710">
        <v>5</v>
      </c>
      <c r="D710">
        <v>1</v>
      </c>
      <c r="E710">
        <v>1</v>
      </c>
      <c r="F710">
        <v>18</v>
      </c>
      <c r="G710">
        <v>2</v>
      </c>
      <c r="H710">
        <v>1</v>
      </c>
      <c r="I710" t="s">
        <v>1523</v>
      </c>
    </row>
    <row r="711" spans="2:9" x14ac:dyDescent="0.25">
      <c r="B711">
        <v>4</v>
      </c>
      <c r="C711">
        <v>2</v>
      </c>
      <c r="D711">
        <v>2</v>
      </c>
      <c r="E711">
        <v>3</v>
      </c>
      <c r="F711">
        <v>7</v>
      </c>
      <c r="G711">
        <v>3</v>
      </c>
      <c r="H711">
        <v>2</v>
      </c>
      <c r="I711" t="s">
        <v>1524</v>
      </c>
    </row>
    <row r="712" spans="2:9" x14ac:dyDescent="0.25">
      <c r="B712">
        <v>2</v>
      </c>
      <c r="C712">
        <v>2</v>
      </c>
      <c r="D712">
        <v>4</v>
      </c>
      <c r="E712">
        <v>3</v>
      </c>
      <c r="F712">
        <v>2</v>
      </c>
      <c r="G712">
        <v>1</v>
      </c>
      <c r="H712">
        <v>1</v>
      </c>
      <c r="I712" t="s">
        <v>1525</v>
      </c>
    </row>
    <row r="713" spans="2:9" x14ac:dyDescent="0.25">
      <c r="B713">
        <v>3</v>
      </c>
      <c r="C713">
        <v>6</v>
      </c>
      <c r="D713">
        <v>1</v>
      </c>
      <c r="E713">
        <v>1</v>
      </c>
      <c r="F713">
        <v>13</v>
      </c>
      <c r="G713">
        <v>4</v>
      </c>
      <c r="H713">
        <v>3</v>
      </c>
      <c r="I713" t="s">
        <v>1526</v>
      </c>
    </row>
    <row r="714" spans="2:9" x14ac:dyDescent="0.25">
      <c r="B714">
        <v>1</v>
      </c>
      <c r="C714">
        <v>2</v>
      </c>
      <c r="D714">
        <v>3</v>
      </c>
      <c r="E714">
        <v>1</v>
      </c>
      <c r="F714">
        <v>8</v>
      </c>
      <c r="G714">
        <v>3</v>
      </c>
      <c r="H714">
        <v>3</v>
      </c>
      <c r="I714" t="s">
        <v>1527</v>
      </c>
    </row>
    <row r="715" spans="2:9" x14ac:dyDescent="0.25">
      <c r="B715">
        <v>1</v>
      </c>
      <c r="C715">
        <v>3</v>
      </c>
      <c r="D715">
        <v>3</v>
      </c>
      <c r="E715">
        <v>11</v>
      </c>
      <c r="F715">
        <v>5</v>
      </c>
      <c r="G715">
        <v>1</v>
      </c>
      <c r="H715">
        <v>2</v>
      </c>
      <c r="I715" t="s">
        <v>1528</v>
      </c>
    </row>
    <row r="716" spans="2:9" x14ac:dyDescent="0.25">
      <c r="B716">
        <v>1</v>
      </c>
      <c r="C716">
        <v>7</v>
      </c>
      <c r="D716">
        <v>1</v>
      </c>
      <c r="E716">
        <v>12</v>
      </c>
      <c r="F716">
        <v>4</v>
      </c>
      <c r="G716">
        <v>3</v>
      </c>
      <c r="H716">
        <v>4</v>
      </c>
      <c r="I716" t="s">
        <v>1529</v>
      </c>
    </row>
    <row r="717" spans="2:9" x14ac:dyDescent="0.25">
      <c r="B717">
        <v>3</v>
      </c>
      <c r="C717">
        <v>6</v>
      </c>
      <c r="D717">
        <v>3</v>
      </c>
      <c r="E717">
        <v>2</v>
      </c>
      <c r="F717">
        <v>9</v>
      </c>
      <c r="G717">
        <v>1</v>
      </c>
      <c r="H717">
        <v>2</v>
      </c>
      <c r="I717" t="s">
        <v>1530</v>
      </c>
    </row>
    <row r="718" spans="2:9" x14ac:dyDescent="0.25">
      <c r="B718">
        <v>3</v>
      </c>
      <c r="C718">
        <v>6</v>
      </c>
      <c r="D718">
        <v>5</v>
      </c>
      <c r="E718">
        <v>6</v>
      </c>
      <c r="F718">
        <v>14</v>
      </c>
      <c r="G718">
        <v>4</v>
      </c>
      <c r="H718">
        <v>4</v>
      </c>
      <c r="I718" t="s">
        <v>1531</v>
      </c>
    </row>
    <row r="719" spans="2:9" x14ac:dyDescent="0.25">
      <c r="B719">
        <v>1</v>
      </c>
      <c r="C719">
        <v>8</v>
      </c>
      <c r="D719">
        <v>1</v>
      </c>
      <c r="E719">
        <v>10</v>
      </c>
      <c r="F719">
        <v>6</v>
      </c>
      <c r="G719">
        <v>1</v>
      </c>
      <c r="H719">
        <v>1</v>
      </c>
      <c r="I719" t="s">
        <v>1532</v>
      </c>
    </row>
    <row r="720" spans="2:9" x14ac:dyDescent="0.25">
      <c r="B720">
        <v>4</v>
      </c>
      <c r="C720">
        <v>7</v>
      </c>
      <c r="D720">
        <v>2</v>
      </c>
      <c r="E720">
        <v>8</v>
      </c>
      <c r="F720">
        <v>13</v>
      </c>
      <c r="G720">
        <v>3</v>
      </c>
      <c r="H720">
        <v>4</v>
      </c>
      <c r="I720" t="s">
        <v>1533</v>
      </c>
    </row>
    <row r="721" spans="2:9" x14ac:dyDescent="0.25">
      <c r="B721">
        <v>4</v>
      </c>
      <c r="C721">
        <v>5</v>
      </c>
      <c r="D721">
        <v>3</v>
      </c>
      <c r="E721">
        <v>18</v>
      </c>
      <c r="F721">
        <v>11</v>
      </c>
      <c r="G721">
        <v>1</v>
      </c>
      <c r="H721">
        <v>1</v>
      </c>
      <c r="I721" t="s">
        <v>1534</v>
      </c>
    </row>
    <row r="722" spans="2:9" x14ac:dyDescent="0.25">
      <c r="B722">
        <v>4</v>
      </c>
      <c r="C722">
        <v>5</v>
      </c>
      <c r="D722">
        <v>3</v>
      </c>
      <c r="E722">
        <v>8</v>
      </c>
      <c r="F722">
        <v>17</v>
      </c>
      <c r="G722">
        <v>1</v>
      </c>
      <c r="H722">
        <v>3</v>
      </c>
      <c r="I722" t="s">
        <v>1535</v>
      </c>
    </row>
    <row r="723" spans="2:9" x14ac:dyDescent="0.25">
      <c r="B723">
        <v>4</v>
      </c>
      <c r="C723">
        <v>2</v>
      </c>
      <c r="D723">
        <v>3</v>
      </c>
      <c r="E723">
        <v>10</v>
      </c>
      <c r="F723">
        <v>7</v>
      </c>
      <c r="G723">
        <v>4</v>
      </c>
      <c r="H723">
        <v>4</v>
      </c>
      <c r="I723" t="s">
        <v>1536</v>
      </c>
    </row>
    <row r="724" spans="2:9" x14ac:dyDescent="0.25">
      <c r="B724">
        <v>4</v>
      </c>
      <c r="C724">
        <v>5</v>
      </c>
      <c r="D724">
        <v>3</v>
      </c>
      <c r="E724">
        <v>7</v>
      </c>
      <c r="F724">
        <v>3</v>
      </c>
      <c r="G724">
        <v>2</v>
      </c>
      <c r="H724">
        <v>2</v>
      </c>
      <c r="I724" t="s">
        <v>1537</v>
      </c>
    </row>
    <row r="725" spans="2:9" x14ac:dyDescent="0.25">
      <c r="B725">
        <v>2</v>
      </c>
      <c r="C725">
        <v>6</v>
      </c>
      <c r="D725">
        <v>4</v>
      </c>
      <c r="E725">
        <v>7</v>
      </c>
      <c r="F725">
        <v>19</v>
      </c>
      <c r="G725">
        <v>2</v>
      </c>
      <c r="H725">
        <v>3</v>
      </c>
      <c r="I725" t="s">
        <v>1538</v>
      </c>
    </row>
    <row r="726" spans="2:9" x14ac:dyDescent="0.25">
      <c r="B726">
        <v>2</v>
      </c>
      <c r="C726">
        <v>1</v>
      </c>
      <c r="D726">
        <v>3</v>
      </c>
      <c r="E726">
        <v>19</v>
      </c>
      <c r="F726">
        <v>19</v>
      </c>
      <c r="G726">
        <v>3</v>
      </c>
      <c r="H726">
        <v>3</v>
      </c>
      <c r="I726" t="s">
        <v>1539</v>
      </c>
    </row>
    <row r="727" spans="2:9" x14ac:dyDescent="0.25">
      <c r="B727">
        <v>4</v>
      </c>
      <c r="C727">
        <v>6</v>
      </c>
      <c r="D727">
        <v>2</v>
      </c>
      <c r="E727">
        <v>4</v>
      </c>
      <c r="F727">
        <v>10</v>
      </c>
      <c r="G727">
        <v>1</v>
      </c>
      <c r="H727">
        <v>3</v>
      </c>
      <c r="I727" t="s">
        <v>1540</v>
      </c>
    </row>
    <row r="728" spans="2:9" x14ac:dyDescent="0.25">
      <c r="B728">
        <v>4</v>
      </c>
      <c r="C728">
        <v>5</v>
      </c>
      <c r="D728">
        <v>1</v>
      </c>
      <c r="E728">
        <v>16</v>
      </c>
      <c r="F728">
        <v>5</v>
      </c>
      <c r="G728">
        <v>3</v>
      </c>
      <c r="H728">
        <v>4</v>
      </c>
      <c r="I728" t="s">
        <v>1541</v>
      </c>
    </row>
    <row r="729" spans="2:9" x14ac:dyDescent="0.25">
      <c r="B729">
        <v>4</v>
      </c>
      <c r="C729">
        <v>1</v>
      </c>
      <c r="D729">
        <v>2</v>
      </c>
      <c r="E729">
        <v>10</v>
      </c>
      <c r="F729">
        <v>20</v>
      </c>
      <c r="G729">
        <v>2</v>
      </c>
      <c r="H729">
        <v>1</v>
      </c>
      <c r="I729" t="s">
        <v>1542</v>
      </c>
    </row>
    <row r="730" spans="2:9" x14ac:dyDescent="0.25">
      <c r="B730">
        <v>1</v>
      </c>
      <c r="C730">
        <v>4</v>
      </c>
      <c r="D730">
        <v>2</v>
      </c>
      <c r="E730">
        <v>16</v>
      </c>
      <c r="F730">
        <v>19</v>
      </c>
      <c r="G730">
        <v>3</v>
      </c>
      <c r="H730">
        <v>2</v>
      </c>
      <c r="I730" t="s">
        <v>1543</v>
      </c>
    </row>
    <row r="731" spans="2:9" x14ac:dyDescent="0.25">
      <c r="B731">
        <v>3</v>
      </c>
      <c r="C731">
        <v>5</v>
      </c>
      <c r="D731">
        <v>4</v>
      </c>
      <c r="E731">
        <v>1</v>
      </c>
      <c r="F731">
        <v>13</v>
      </c>
      <c r="G731">
        <v>2</v>
      </c>
      <c r="H731">
        <v>3</v>
      </c>
      <c r="I731" t="s">
        <v>1544</v>
      </c>
    </row>
    <row r="732" spans="2:9" x14ac:dyDescent="0.25">
      <c r="B732">
        <v>3</v>
      </c>
      <c r="C732">
        <v>1</v>
      </c>
      <c r="D732">
        <v>3</v>
      </c>
      <c r="E732">
        <v>5</v>
      </c>
      <c r="F732">
        <v>16</v>
      </c>
      <c r="G732">
        <v>1</v>
      </c>
      <c r="H732">
        <v>3</v>
      </c>
      <c r="I732" t="s">
        <v>1545</v>
      </c>
    </row>
    <row r="733" spans="2:9" x14ac:dyDescent="0.25">
      <c r="B733">
        <v>3</v>
      </c>
      <c r="C733">
        <v>6</v>
      </c>
      <c r="D733">
        <v>4</v>
      </c>
      <c r="E733">
        <v>19</v>
      </c>
      <c r="F733">
        <v>18</v>
      </c>
      <c r="G733">
        <v>1</v>
      </c>
      <c r="H733">
        <v>3</v>
      </c>
      <c r="I733" t="s">
        <v>1546</v>
      </c>
    </row>
    <row r="734" spans="2:9" x14ac:dyDescent="0.25">
      <c r="B734">
        <v>1</v>
      </c>
      <c r="C734">
        <v>2</v>
      </c>
      <c r="D734">
        <v>4</v>
      </c>
      <c r="E734">
        <v>11</v>
      </c>
      <c r="F734">
        <v>18</v>
      </c>
      <c r="G734">
        <v>3</v>
      </c>
      <c r="H734">
        <v>2</v>
      </c>
      <c r="I734" t="s">
        <v>1547</v>
      </c>
    </row>
    <row r="735" spans="2:9" x14ac:dyDescent="0.25">
      <c r="B735">
        <v>1</v>
      </c>
      <c r="C735">
        <v>4</v>
      </c>
      <c r="D735">
        <v>2</v>
      </c>
      <c r="E735">
        <v>6</v>
      </c>
      <c r="F735">
        <v>18</v>
      </c>
      <c r="G735">
        <v>4</v>
      </c>
      <c r="H735">
        <v>3</v>
      </c>
      <c r="I735" t="s">
        <v>1548</v>
      </c>
    </row>
    <row r="736" spans="2:9" x14ac:dyDescent="0.25">
      <c r="B736">
        <v>1</v>
      </c>
      <c r="C736">
        <v>8</v>
      </c>
      <c r="D736">
        <v>5</v>
      </c>
      <c r="E736">
        <v>9</v>
      </c>
      <c r="F736">
        <v>18</v>
      </c>
      <c r="G736">
        <v>3</v>
      </c>
      <c r="H736">
        <v>3</v>
      </c>
      <c r="I736" t="s">
        <v>1549</v>
      </c>
    </row>
    <row r="737" spans="2:9" x14ac:dyDescent="0.25">
      <c r="B737">
        <v>4</v>
      </c>
      <c r="C737">
        <v>6</v>
      </c>
      <c r="D737">
        <v>3</v>
      </c>
      <c r="E737">
        <v>7</v>
      </c>
      <c r="F737">
        <v>4</v>
      </c>
      <c r="G737">
        <v>4</v>
      </c>
      <c r="H737">
        <v>4</v>
      </c>
      <c r="I737" t="s">
        <v>1550</v>
      </c>
    </row>
    <row r="738" spans="2:9" x14ac:dyDescent="0.25">
      <c r="B738">
        <v>1</v>
      </c>
      <c r="C738">
        <v>1</v>
      </c>
      <c r="D738">
        <v>2</v>
      </c>
      <c r="E738">
        <v>18</v>
      </c>
      <c r="F738">
        <v>15</v>
      </c>
      <c r="G738">
        <v>4</v>
      </c>
      <c r="H738">
        <v>4</v>
      </c>
      <c r="I738" t="s">
        <v>1551</v>
      </c>
    </row>
    <row r="739" spans="2:9" x14ac:dyDescent="0.25">
      <c r="B739">
        <v>2</v>
      </c>
      <c r="C739">
        <v>3</v>
      </c>
      <c r="D739">
        <v>2</v>
      </c>
      <c r="E739">
        <v>9</v>
      </c>
      <c r="F739">
        <v>11</v>
      </c>
      <c r="G739">
        <v>1</v>
      </c>
      <c r="H739">
        <v>3</v>
      </c>
      <c r="I739" t="s">
        <v>1552</v>
      </c>
    </row>
    <row r="740" spans="2:9" x14ac:dyDescent="0.25">
      <c r="B740">
        <v>4</v>
      </c>
      <c r="C740">
        <v>8</v>
      </c>
      <c r="D740">
        <v>5</v>
      </c>
      <c r="E740">
        <v>17</v>
      </c>
      <c r="F740">
        <v>10</v>
      </c>
      <c r="G740">
        <v>4</v>
      </c>
      <c r="H740">
        <v>2</v>
      </c>
      <c r="I740" t="s">
        <v>1553</v>
      </c>
    </row>
    <row r="741" spans="2:9" x14ac:dyDescent="0.25">
      <c r="B741">
        <v>2</v>
      </c>
      <c r="C741">
        <v>3</v>
      </c>
      <c r="D741">
        <v>2</v>
      </c>
      <c r="E741">
        <v>3</v>
      </c>
      <c r="F741">
        <v>11</v>
      </c>
      <c r="G741">
        <v>4</v>
      </c>
      <c r="H741">
        <v>2</v>
      </c>
      <c r="I741" t="s">
        <v>1554</v>
      </c>
    </row>
    <row r="742" spans="2:9" x14ac:dyDescent="0.25">
      <c r="B742">
        <v>3</v>
      </c>
      <c r="C742">
        <v>7</v>
      </c>
      <c r="D742">
        <v>1</v>
      </c>
      <c r="E742">
        <v>16</v>
      </c>
      <c r="F742">
        <v>17</v>
      </c>
      <c r="G742">
        <v>3</v>
      </c>
      <c r="H742">
        <v>4</v>
      </c>
      <c r="I742" t="s">
        <v>1555</v>
      </c>
    </row>
    <row r="743" spans="2:9" x14ac:dyDescent="0.25">
      <c r="B743">
        <v>1</v>
      </c>
      <c r="C743">
        <v>1</v>
      </c>
      <c r="D743">
        <v>3</v>
      </c>
      <c r="E743">
        <v>16</v>
      </c>
      <c r="F743">
        <v>17</v>
      </c>
      <c r="G743">
        <v>4</v>
      </c>
      <c r="H743">
        <v>2</v>
      </c>
      <c r="I743" t="s">
        <v>1556</v>
      </c>
    </row>
    <row r="744" spans="2:9" x14ac:dyDescent="0.25">
      <c r="B744">
        <v>2</v>
      </c>
      <c r="C744">
        <v>2</v>
      </c>
      <c r="D744">
        <v>4</v>
      </c>
      <c r="E744">
        <v>10</v>
      </c>
      <c r="F744">
        <v>20</v>
      </c>
      <c r="G744">
        <v>1</v>
      </c>
      <c r="H744">
        <v>4</v>
      </c>
      <c r="I744" t="s">
        <v>1557</v>
      </c>
    </row>
    <row r="745" spans="2:9" x14ac:dyDescent="0.25">
      <c r="B745">
        <v>3</v>
      </c>
      <c r="C745">
        <v>4</v>
      </c>
      <c r="D745">
        <v>4</v>
      </c>
      <c r="E745">
        <v>11</v>
      </c>
      <c r="F745">
        <v>7</v>
      </c>
      <c r="G745">
        <v>3</v>
      </c>
      <c r="H745">
        <v>2</v>
      </c>
      <c r="I745" t="s">
        <v>1558</v>
      </c>
    </row>
    <row r="746" spans="2:9" x14ac:dyDescent="0.25">
      <c r="B746">
        <v>1</v>
      </c>
      <c r="C746">
        <v>1</v>
      </c>
      <c r="D746">
        <v>1</v>
      </c>
      <c r="E746">
        <v>2</v>
      </c>
      <c r="F746">
        <v>6</v>
      </c>
      <c r="G746">
        <v>4</v>
      </c>
      <c r="H746">
        <v>2</v>
      </c>
      <c r="I746" t="s">
        <v>1559</v>
      </c>
    </row>
    <row r="747" spans="2:9" x14ac:dyDescent="0.25">
      <c r="B747">
        <v>4</v>
      </c>
      <c r="C747">
        <v>3</v>
      </c>
      <c r="D747">
        <v>4</v>
      </c>
      <c r="E747">
        <v>2</v>
      </c>
      <c r="F747">
        <v>11</v>
      </c>
      <c r="G747">
        <v>4</v>
      </c>
      <c r="H747">
        <v>2</v>
      </c>
      <c r="I747" t="s">
        <v>1560</v>
      </c>
    </row>
    <row r="748" spans="2:9" x14ac:dyDescent="0.25">
      <c r="B748">
        <v>3</v>
      </c>
      <c r="C748">
        <v>8</v>
      </c>
      <c r="D748">
        <v>3</v>
      </c>
      <c r="E748">
        <v>7</v>
      </c>
      <c r="F748">
        <v>4</v>
      </c>
      <c r="G748">
        <v>4</v>
      </c>
      <c r="H748">
        <v>4</v>
      </c>
      <c r="I748" t="s">
        <v>1561</v>
      </c>
    </row>
    <row r="749" spans="2:9" x14ac:dyDescent="0.25">
      <c r="B749">
        <v>2</v>
      </c>
      <c r="C749">
        <v>8</v>
      </c>
      <c r="D749">
        <v>2</v>
      </c>
      <c r="E749">
        <v>5</v>
      </c>
      <c r="F749">
        <v>16</v>
      </c>
      <c r="G749">
        <v>3</v>
      </c>
      <c r="H749">
        <v>3</v>
      </c>
      <c r="I749" t="s">
        <v>1562</v>
      </c>
    </row>
    <row r="750" spans="2:9" x14ac:dyDescent="0.25">
      <c r="B750">
        <v>4</v>
      </c>
      <c r="C750">
        <v>3</v>
      </c>
      <c r="D750">
        <v>5</v>
      </c>
      <c r="E750">
        <v>11</v>
      </c>
      <c r="F750">
        <v>11</v>
      </c>
      <c r="G750">
        <v>4</v>
      </c>
      <c r="H750">
        <v>4</v>
      </c>
      <c r="I750" t="s">
        <v>1563</v>
      </c>
    </row>
    <row r="751" spans="2:9" x14ac:dyDescent="0.25">
      <c r="B751">
        <v>4</v>
      </c>
      <c r="C751">
        <v>7</v>
      </c>
      <c r="D751">
        <v>2</v>
      </c>
      <c r="E751">
        <v>18</v>
      </c>
      <c r="F751">
        <v>13</v>
      </c>
      <c r="G751">
        <v>1</v>
      </c>
      <c r="H751">
        <v>3</v>
      </c>
      <c r="I751" t="s">
        <v>1564</v>
      </c>
    </row>
    <row r="752" spans="2:9" x14ac:dyDescent="0.25">
      <c r="B752">
        <v>3</v>
      </c>
      <c r="C752">
        <v>2</v>
      </c>
      <c r="D752">
        <v>2</v>
      </c>
      <c r="E752">
        <v>12</v>
      </c>
      <c r="F752">
        <v>5</v>
      </c>
      <c r="G752">
        <v>2</v>
      </c>
      <c r="H752">
        <v>1</v>
      </c>
      <c r="I752" t="s">
        <v>1565</v>
      </c>
    </row>
    <row r="753" spans="2:9" x14ac:dyDescent="0.25">
      <c r="B753">
        <v>4</v>
      </c>
      <c r="C753">
        <v>8</v>
      </c>
      <c r="D753">
        <v>2</v>
      </c>
      <c r="E753">
        <v>5</v>
      </c>
      <c r="F753">
        <v>14</v>
      </c>
      <c r="G753">
        <v>2</v>
      </c>
      <c r="H753">
        <v>4</v>
      </c>
      <c r="I753" t="s">
        <v>1566</v>
      </c>
    </row>
    <row r="754" spans="2:9" x14ac:dyDescent="0.25">
      <c r="B754">
        <v>4</v>
      </c>
      <c r="C754">
        <v>1</v>
      </c>
      <c r="D754">
        <v>3</v>
      </c>
      <c r="E754">
        <v>4</v>
      </c>
      <c r="F754">
        <v>8</v>
      </c>
      <c r="G754">
        <v>3</v>
      </c>
      <c r="H754">
        <v>2</v>
      </c>
      <c r="I754" t="s">
        <v>1567</v>
      </c>
    </row>
    <row r="755" spans="2:9" x14ac:dyDescent="0.25">
      <c r="B755">
        <v>3</v>
      </c>
      <c r="C755">
        <v>5</v>
      </c>
      <c r="D755">
        <v>4</v>
      </c>
      <c r="E755">
        <v>3</v>
      </c>
      <c r="F755">
        <v>2</v>
      </c>
      <c r="G755">
        <v>3</v>
      </c>
      <c r="H755">
        <v>1</v>
      </c>
      <c r="I755" t="s">
        <v>1568</v>
      </c>
    </row>
    <row r="756" spans="2:9" x14ac:dyDescent="0.25">
      <c r="B756">
        <v>1</v>
      </c>
      <c r="C756">
        <v>1</v>
      </c>
      <c r="D756">
        <v>4</v>
      </c>
      <c r="E756">
        <v>10</v>
      </c>
      <c r="F756">
        <v>8</v>
      </c>
      <c r="G756">
        <v>4</v>
      </c>
      <c r="H756">
        <v>4</v>
      </c>
      <c r="I756" t="s">
        <v>1569</v>
      </c>
    </row>
    <row r="757" spans="2:9" x14ac:dyDescent="0.25">
      <c r="B757">
        <v>4</v>
      </c>
      <c r="C757">
        <v>2</v>
      </c>
      <c r="D757">
        <v>1</v>
      </c>
      <c r="E757">
        <v>4</v>
      </c>
      <c r="F757">
        <v>16</v>
      </c>
      <c r="G757">
        <v>3</v>
      </c>
      <c r="H757">
        <v>1</v>
      </c>
      <c r="I757" t="s">
        <v>1570</v>
      </c>
    </row>
    <row r="758" spans="2:9" x14ac:dyDescent="0.25">
      <c r="B758">
        <v>4</v>
      </c>
      <c r="C758">
        <v>4</v>
      </c>
      <c r="D758">
        <v>4</v>
      </c>
      <c r="E758">
        <v>11</v>
      </c>
      <c r="F758">
        <v>19</v>
      </c>
      <c r="G758">
        <v>3</v>
      </c>
      <c r="H758">
        <v>4</v>
      </c>
      <c r="I758" t="s">
        <v>1571</v>
      </c>
    </row>
    <row r="759" spans="2:9" x14ac:dyDescent="0.25">
      <c r="B759">
        <v>4</v>
      </c>
      <c r="C759">
        <v>5</v>
      </c>
      <c r="D759">
        <v>5</v>
      </c>
      <c r="E759">
        <v>16</v>
      </c>
      <c r="F759">
        <v>4</v>
      </c>
      <c r="G759">
        <v>4</v>
      </c>
      <c r="H759">
        <v>2</v>
      </c>
      <c r="I759" t="s">
        <v>1572</v>
      </c>
    </row>
    <row r="760" spans="2:9" x14ac:dyDescent="0.25">
      <c r="B760">
        <v>3</v>
      </c>
      <c r="C760">
        <v>2</v>
      </c>
      <c r="D760">
        <v>3</v>
      </c>
      <c r="E760">
        <v>17</v>
      </c>
      <c r="F760">
        <v>1</v>
      </c>
      <c r="G760">
        <v>4</v>
      </c>
      <c r="H760">
        <v>2</v>
      </c>
      <c r="I760" t="s">
        <v>1573</v>
      </c>
    </row>
    <row r="761" spans="2:9" x14ac:dyDescent="0.25">
      <c r="B761">
        <v>3</v>
      </c>
      <c r="C761">
        <v>5</v>
      </c>
      <c r="D761">
        <v>2</v>
      </c>
      <c r="E761">
        <v>16</v>
      </c>
      <c r="F761">
        <v>3</v>
      </c>
      <c r="G761">
        <v>1</v>
      </c>
      <c r="H761">
        <v>2</v>
      </c>
      <c r="I761" t="s">
        <v>1574</v>
      </c>
    </row>
    <row r="762" spans="2:9" x14ac:dyDescent="0.25">
      <c r="B762">
        <v>1</v>
      </c>
      <c r="C762">
        <v>4</v>
      </c>
      <c r="D762">
        <v>3</v>
      </c>
      <c r="E762">
        <v>15</v>
      </c>
      <c r="F762">
        <v>19</v>
      </c>
      <c r="G762">
        <v>4</v>
      </c>
      <c r="H762">
        <v>1</v>
      </c>
      <c r="I762" t="s">
        <v>1575</v>
      </c>
    </row>
    <row r="763" spans="2:9" x14ac:dyDescent="0.25">
      <c r="B763">
        <v>3</v>
      </c>
      <c r="C763">
        <v>2</v>
      </c>
      <c r="D763">
        <v>4</v>
      </c>
      <c r="E763">
        <v>18</v>
      </c>
      <c r="F763">
        <v>16</v>
      </c>
      <c r="G763">
        <v>3</v>
      </c>
      <c r="H763">
        <v>1</v>
      </c>
      <c r="I763" t="s">
        <v>1576</v>
      </c>
    </row>
    <row r="764" spans="2:9" x14ac:dyDescent="0.25">
      <c r="B764">
        <v>2</v>
      </c>
      <c r="C764">
        <v>1</v>
      </c>
      <c r="D764">
        <v>1</v>
      </c>
      <c r="E764">
        <v>17</v>
      </c>
      <c r="F764">
        <v>10</v>
      </c>
      <c r="G764">
        <v>2</v>
      </c>
      <c r="H764">
        <v>4</v>
      </c>
      <c r="I764" t="s">
        <v>1577</v>
      </c>
    </row>
    <row r="765" spans="2:9" x14ac:dyDescent="0.25">
      <c r="B765">
        <v>4</v>
      </c>
      <c r="C765">
        <v>5</v>
      </c>
      <c r="D765">
        <v>1</v>
      </c>
      <c r="E765">
        <v>16</v>
      </c>
      <c r="F765">
        <v>11</v>
      </c>
      <c r="G765">
        <v>2</v>
      </c>
      <c r="H765">
        <v>4</v>
      </c>
      <c r="I765" t="s">
        <v>1578</v>
      </c>
    </row>
    <row r="766" spans="2:9" x14ac:dyDescent="0.25">
      <c r="B766">
        <v>1</v>
      </c>
      <c r="C766">
        <v>1</v>
      </c>
      <c r="D766">
        <v>4</v>
      </c>
      <c r="E766">
        <v>19</v>
      </c>
      <c r="F766">
        <v>16</v>
      </c>
      <c r="G766">
        <v>3</v>
      </c>
      <c r="H766">
        <v>1</v>
      </c>
      <c r="I766" t="s">
        <v>1579</v>
      </c>
    </row>
    <row r="767" spans="2:9" x14ac:dyDescent="0.25">
      <c r="B767">
        <v>1</v>
      </c>
      <c r="C767">
        <v>2</v>
      </c>
      <c r="D767">
        <v>4</v>
      </c>
      <c r="E767">
        <v>17</v>
      </c>
      <c r="F767">
        <v>16</v>
      </c>
      <c r="G767">
        <v>2</v>
      </c>
      <c r="H767">
        <v>1</v>
      </c>
      <c r="I767" t="s">
        <v>1580</v>
      </c>
    </row>
    <row r="768" spans="2:9" x14ac:dyDescent="0.25">
      <c r="B768">
        <v>1</v>
      </c>
      <c r="C768">
        <v>7</v>
      </c>
      <c r="D768">
        <v>1</v>
      </c>
      <c r="E768">
        <v>10</v>
      </c>
      <c r="F768">
        <v>12</v>
      </c>
      <c r="G768">
        <v>4</v>
      </c>
      <c r="H768">
        <v>2</v>
      </c>
      <c r="I768" t="s">
        <v>1581</v>
      </c>
    </row>
    <row r="769" spans="2:9" x14ac:dyDescent="0.25">
      <c r="B769">
        <v>1</v>
      </c>
      <c r="C769">
        <v>7</v>
      </c>
      <c r="D769">
        <v>4</v>
      </c>
      <c r="E769">
        <v>11</v>
      </c>
      <c r="F769">
        <v>8</v>
      </c>
      <c r="G769">
        <v>1</v>
      </c>
      <c r="H769">
        <v>3</v>
      </c>
      <c r="I769" t="s">
        <v>1582</v>
      </c>
    </row>
    <row r="770" spans="2:9" x14ac:dyDescent="0.25">
      <c r="B770">
        <v>4</v>
      </c>
      <c r="C770">
        <v>4</v>
      </c>
      <c r="D770">
        <v>1</v>
      </c>
      <c r="E770">
        <v>18</v>
      </c>
      <c r="F770">
        <v>2</v>
      </c>
      <c r="G770">
        <v>4</v>
      </c>
      <c r="H770">
        <v>3</v>
      </c>
      <c r="I770" t="s">
        <v>1583</v>
      </c>
    </row>
    <row r="771" spans="2:9" x14ac:dyDescent="0.25">
      <c r="B771">
        <v>4</v>
      </c>
      <c r="C771">
        <v>6</v>
      </c>
      <c r="D771">
        <v>5</v>
      </c>
      <c r="E771">
        <v>12</v>
      </c>
      <c r="F771">
        <v>12</v>
      </c>
      <c r="G771">
        <v>3</v>
      </c>
      <c r="H771">
        <v>3</v>
      </c>
      <c r="I771" t="s">
        <v>1584</v>
      </c>
    </row>
    <row r="772" spans="2:9" x14ac:dyDescent="0.25">
      <c r="B772">
        <v>3</v>
      </c>
      <c r="C772">
        <v>8</v>
      </c>
      <c r="D772">
        <v>2</v>
      </c>
      <c r="E772">
        <v>14</v>
      </c>
      <c r="F772">
        <v>9</v>
      </c>
      <c r="G772">
        <v>3</v>
      </c>
      <c r="H772">
        <v>3</v>
      </c>
      <c r="I772" t="s">
        <v>1585</v>
      </c>
    </row>
    <row r="773" spans="2:9" x14ac:dyDescent="0.25">
      <c r="B773">
        <v>4</v>
      </c>
      <c r="C773">
        <v>5</v>
      </c>
      <c r="D773">
        <v>4</v>
      </c>
      <c r="E773">
        <v>5</v>
      </c>
      <c r="F773">
        <v>9</v>
      </c>
      <c r="G773">
        <v>2</v>
      </c>
      <c r="H773">
        <v>1</v>
      </c>
      <c r="I773" t="s">
        <v>1586</v>
      </c>
    </row>
    <row r="774" spans="2:9" x14ac:dyDescent="0.25">
      <c r="B774">
        <v>3</v>
      </c>
      <c r="C774">
        <v>4</v>
      </c>
      <c r="D774">
        <v>2</v>
      </c>
      <c r="E774">
        <v>3</v>
      </c>
      <c r="F774">
        <v>5</v>
      </c>
      <c r="G774">
        <v>3</v>
      </c>
      <c r="H774">
        <v>2</v>
      </c>
      <c r="I774" t="s">
        <v>1587</v>
      </c>
    </row>
    <row r="775" spans="2:9" x14ac:dyDescent="0.25">
      <c r="B775">
        <v>3</v>
      </c>
      <c r="C775">
        <v>8</v>
      </c>
      <c r="D775">
        <v>5</v>
      </c>
      <c r="E775">
        <v>5</v>
      </c>
      <c r="F775">
        <v>11</v>
      </c>
      <c r="G775">
        <v>4</v>
      </c>
      <c r="H775">
        <v>1</v>
      </c>
      <c r="I775" t="s">
        <v>1588</v>
      </c>
    </row>
    <row r="776" spans="2:9" x14ac:dyDescent="0.25">
      <c r="B776">
        <v>4</v>
      </c>
      <c r="C776">
        <v>5</v>
      </c>
      <c r="D776">
        <v>1</v>
      </c>
      <c r="E776">
        <v>7</v>
      </c>
      <c r="F776">
        <v>16</v>
      </c>
      <c r="G776">
        <v>3</v>
      </c>
      <c r="H776">
        <v>3</v>
      </c>
      <c r="I776" t="s">
        <v>1589</v>
      </c>
    </row>
    <row r="777" spans="2:9" x14ac:dyDescent="0.25">
      <c r="B777">
        <v>4</v>
      </c>
      <c r="C777">
        <v>4</v>
      </c>
      <c r="D777">
        <v>2</v>
      </c>
      <c r="E777">
        <v>5</v>
      </c>
      <c r="F777">
        <v>5</v>
      </c>
      <c r="G777">
        <v>2</v>
      </c>
      <c r="H777">
        <v>3</v>
      </c>
      <c r="I777" t="s">
        <v>1590</v>
      </c>
    </row>
    <row r="778" spans="2:9" x14ac:dyDescent="0.25">
      <c r="B778">
        <v>4</v>
      </c>
      <c r="C778">
        <v>5</v>
      </c>
      <c r="D778">
        <v>3</v>
      </c>
      <c r="E778">
        <v>2</v>
      </c>
      <c r="F778">
        <v>11</v>
      </c>
      <c r="G778">
        <v>1</v>
      </c>
      <c r="H778">
        <v>2</v>
      </c>
      <c r="I778" t="s">
        <v>1591</v>
      </c>
    </row>
    <row r="779" spans="2:9" x14ac:dyDescent="0.25">
      <c r="B779">
        <v>4</v>
      </c>
      <c r="C779">
        <v>4</v>
      </c>
      <c r="D779">
        <v>5</v>
      </c>
      <c r="E779">
        <v>9</v>
      </c>
      <c r="F779">
        <v>13</v>
      </c>
      <c r="G779">
        <v>2</v>
      </c>
      <c r="H779">
        <v>4</v>
      </c>
      <c r="I779" t="s">
        <v>1592</v>
      </c>
    </row>
    <row r="780" spans="2:9" x14ac:dyDescent="0.25">
      <c r="B780">
        <v>3</v>
      </c>
      <c r="C780">
        <v>2</v>
      </c>
      <c r="D780">
        <v>1</v>
      </c>
      <c r="E780">
        <v>19</v>
      </c>
      <c r="F780">
        <v>18</v>
      </c>
      <c r="G780">
        <v>4</v>
      </c>
      <c r="H780">
        <v>1</v>
      </c>
      <c r="I780" t="s">
        <v>1593</v>
      </c>
    </row>
    <row r="781" spans="2:9" x14ac:dyDescent="0.25">
      <c r="B781">
        <v>4</v>
      </c>
      <c r="C781">
        <v>4</v>
      </c>
      <c r="D781">
        <v>4</v>
      </c>
      <c r="E781">
        <v>13</v>
      </c>
      <c r="F781">
        <v>10</v>
      </c>
      <c r="G781">
        <v>1</v>
      </c>
      <c r="H781">
        <v>3</v>
      </c>
      <c r="I781" t="s">
        <v>1594</v>
      </c>
    </row>
    <row r="782" spans="2:9" x14ac:dyDescent="0.25">
      <c r="B782">
        <v>3</v>
      </c>
      <c r="C782">
        <v>2</v>
      </c>
      <c r="D782">
        <v>3</v>
      </c>
      <c r="E782">
        <v>5</v>
      </c>
      <c r="F782">
        <v>17</v>
      </c>
      <c r="G782">
        <v>3</v>
      </c>
      <c r="H782">
        <v>4</v>
      </c>
      <c r="I782" t="s">
        <v>1595</v>
      </c>
    </row>
    <row r="783" spans="2:9" x14ac:dyDescent="0.25">
      <c r="B783">
        <v>4</v>
      </c>
      <c r="C783">
        <v>5</v>
      </c>
      <c r="D783">
        <v>3</v>
      </c>
      <c r="E783">
        <v>13</v>
      </c>
      <c r="F783">
        <v>17</v>
      </c>
      <c r="G783">
        <v>1</v>
      </c>
      <c r="H783">
        <v>2</v>
      </c>
      <c r="I783" t="s">
        <v>1596</v>
      </c>
    </row>
    <row r="784" spans="2:9" x14ac:dyDescent="0.25">
      <c r="B784">
        <v>2</v>
      </c>
      <c r="C784">
        <v>3</v>
      </c>
      <c r="D784">
        <v>5</v>
      </c>
      <c r="E784">
        <v>14</v>
      </c>
      <c r="F784">
        <v>3</v>
      </c>
      <c r="G784">
        <v>3</v>
      </c>
      <c r="H784">
        <v>2</v>
      </c>
      <c r="I784" t="s">
        <v>1597</v>
      </c>
    </row>
    <row r="785" spans="2:9" x14ac:dyDescent="0.25">
      <c r="B785">
        <v>4</v>
      </c>
      <c r="C785">
        <v>2</v>
      </c>
      <c r="D785">
        <v>2</v>
      </c>
      <c r="E785">
        <v>2</v>
      </c>
      <c r="F785">
        <v>12</v>
      </c>
      <c r="G785">
        <v>1</v>
      </c>
      <c r="H785">
        <v>3</v>
      </c>
      <c r="I785" t="s">
        <v>1598</v>
      </c>
    </row>
    <row r="786" spans="2:9" x14ac:dyDescent="0.25">
      <c r="B786">
        <v>3</v>
      </c>
      <c r="C786">
        <v>5</v>
      </c>
      <c r="D786">
        <v>3</v>
      </c>
      <c r="E786">
        <v>4</v>
      </c>
      <c r="F786">
        <v>16</v>
      </c>
      <c r="G786">
        <v>4</v>
      </c>
      <c r="H786">
        <v>2</v>
      </c>
      <c r="I786" t="s">
        <v>1599</v>
      </c>
    </row>
    <row r="787" spans="2:9" x14ac:dyDescent="0.25">
      <c r="B787">
        <v>4</v>
      </c>
      <c r="C787">
        <v>3</v>
      </c>
      <c r="D787">
        <v>3</v>
      </c>
      <c r="E787">
        <v>11</v>
      </c>
      <c r="F787">
        <v>10</v>
      </c>
      <c r="G787">
        <v>4</v>
      </c>
      <c r="H787">
        <v>1</v>
      </c>
      <c r="I787" t="s">
        <v>1600</v>
      </c>
    </row>
    <row r="788" spans="2:9" x14ac:dyDescent="0.25">
      <c r="B788">
        <v>1</v>
      </c>
      <c r="C788">
        <v>5</v>
      </c>
      <c r="D788">
        <v>3</v>
      </c>
      <c r="E788">
        <v>7</v>
      </c>
      <c r="F788">
        <v>20</v>
      </c>
      <c r="G788">
        <v>4</v>
      </c>
      <c r="H788">
        <v>1</v>
      </c>
      <c r="I788" t="s">
        <v>1601</v>
      </c>
    </row>
    <row r="789" spans="2:9" x14ac:dyDescent="0.25">
      <c r="B789">
        <v>2</v>
      </c>
      <c r="C789">
        <v>1</v>
      </c>
      <c r="D789">
        <v>3</v>
      </c>
      <c r="E789">
        <v>7</v>
      </c>
      <c r="F789">
        <v>15</v>
      </c>
      <c r="G789">
        <v>2</v>
      </c>
      <c r="H789">
        <v>4</v>
      </c>
      <c r="I789" t="s">
        <v>1602</v>
      </c>
    </row>
    <row r="790" spans="2:9" x14ac:dyDescent="0.25">
      <c r="B790">
        <v>3</v>
      </c>
      <c r="C790">
        <v>3</v>
      </c>
      <c r="D790">
        <v>5</v>
      </c>
      <c r="E790">
        <v>17</v>
      </c>
      <c r="F790">
        <v>11</v>
      </c>
      <c r="G790">
        <v>3</v>
      </c>
      <c r="H790">
        <v>4</v>
      </c>
      <c r="I790" t="s">
        <v>1603</v>
      </c>
    </row>
    <row r="791" spans="2:9" x14ac:dyDescent="0.25">
      <c r="B791">
        <v>4</v>
      </c>
      <c r="C791">
        <v>7</v>
      </c>
      <c r="D791">
        <v>4</v>
      </c>
      <c r="E791">
        <v>15</v>
      </c>
      <c r="F791">
        <v>2</v>
      </c>
      <c r="G791">
        <v>1</v>
      </c>
      <c r="H791">
        <v>1</v>
      </c>
      <c r="I791" t="s">
        <v>1604</v>
      </c>
    </row>
    <row r="792" spans="2:9" x14ac:dyDescent="0.25">
      <c r="B792">
        <v>2</v>
      </c>
      <c r="C792">
        <v>6</v>
      </c>
      <c r="D792">
        <v>5</v>
      </c>
      <c r="E792">
        <v>19</v>
      </c>
      <c r="F792">
        <v>13</v>
      </c>
      <c r="G792">
        <v>3</v>
      </c>
      <c r="H792">
        <v>1</v>
      </c>
      <c r="I792" t="s">
        <v>1605</v>
      </c>
    </row>
    <row r="793" spans="2:9" x14ac:dyDescent="0.25">
      <c r="B793">
        <v>2</v>
      </c>
      <c r="C793">
        <v>2</v>
      </c>
      <c r="D793">
        <v>5</v>
      </c>
      <c r="E793">
        <v>15</v>
      </c>
      <c r="F793">
        <v>8</v>
      </c>
      <c r="G793">
        <v>3</v>
      </c>
      <c r="H793">
        <v>1</v>
      </c>
      <c r="I793" t="s">
        <v>1606</v>
      </c>
    </row>
    <row r="794" spans="2:9" x14ac:dyDescent="0.25">
      <c r="B794">
        <v>2</v>
      </c>
      <c r="C794">
        <v>5</v>
      </c>
      <c r="D794">
        <v>1</v>
      </c>
      <c r="E794">
        <v>12</v>
      </c>
      <c r="F794">
        <v>20</v>
      </c>
      <c r="G794">
        <v>2</v>
      </c>
      <c r="H794">
        <v>2</v>
      </c>
      <c r="I794" t="s">
        <v>1607</v>
      </c>
    </row>
    <row r="795" spans="2:9" x14ac:dyDescent="0.25">
      <c r="B795">
        <v>2</v>
      </c>
      <c r="C795">
        <v>7</v>
      </c>
      <c r="D795">
        <v>3</v>
      </c>
      <c r="E795">
        <v>7</v>
      </c>
      <c r="F795">
        <v>5</v>
      </c>
      <c r="G795">
        <v>2</v>
      </c>
      <c r="H795">
        <v>2</v>
      </c>
      <c r="I795" t="s">
        <v>1608</v>
      </c>
    </row>
    <row r="796" spans="2:9" x14ac:dyDescent="0.25">
      <c r="B796">
        <v>1</v>
      </c>
      <c r="C796">
        <v>2</v>
      </c>
      <c r="D796">
        <v>1</v>
      </c>
      <c r="E796">
        <v>17</v>
      </c>
      <c r="F796">
        <v>6</v>
      </c>
      <c r="G796">
        <v>2</v>
      </c>
      <c r="H796">
        <v>3</v>
      </c>
      <c r="I796" t="s">
        <v>1609</v>
      </c>
    </row>
    <row r="797" spans="2:9" x14ac:dyDescent="0.25">
      <c r="B797">
        <v>4</v>
      </c>
      <c r="C797">
        <v>1</v>
      </c>
      <c r="D797">
        <v>1</v>
      </c>
      <c r="E797">
        <v>16</v>
      </c>
      <c r="F797">
        <v>17</v>
      </c>
      <c r="G797">
        <v>4</v>
      </c>
      <c r="H797">
        <v>4</v>
      </c>
      <c r="I797" t="s">
        <v>1610</v>
      </c>
    </row>
    <row r="798" spans="2:9" x14ac:dyDescent="0.25">
      <c r="B798">
        <v>3</v>
      </c>
      <c r="C798">
        <v>3</v>
      </c>
      <c r="D798">
        <v>3</v>
      </c>
      <c r="E798">
        <v>19</v>
      </c>
      <c r="F798">
        <v>13</v>
      </c>
      <c r="G798">
        <v>1</v>
      </c>
      <c r="H798">
        <v>1</v>
      </c>
      <c r="I798" t="s">
        <v>1611</v>
      </c>
    </row>
    <row r="799" spans="2:9" x14ac:dyDescent="0.25">
      <c r="B799">
        <v>1</v>
      </c>
      <c r="C799">
        <v>3</v>
      </c>
      <c r="D799">
        <v>5</v>
      </c>
      <c r="E799">
        <v>10</v>
      </c>
      <c r="F799">
        <v>18</v>
      </c>
      <c r="G799">
        <v>4</v>
      </c>
      <c r="H799">
        <v>2</v>
      </c>
      <c r="I799" t="s">
        <v>1612</v>
      </c>
    </row>
    <row r="800" spans="2:9" x14ac:dyDescent="0.25">
      <c r="B800">
        <v>1</v>
      </c>
      <c r="C800">
        <v>5</v>
      </c>
      <c r="D800">
        <v>5</v>
      </c>
      <c r="E800">
        <v>14</v>
      </c>
      <c r="F800">
        <v>7</v>
      </c>
      <c r="G800">
        <v>1</v>
      </c>
      <c r="H800">
        <v>2</v>
      </c>
      <c r="I800" t="s">
        <v>1613</v>
      </c>
    </row>
    <row r="801" spans="2:9" x14ac:dyDescent="0.25">
      <c r="B801">
        <v>2</v>
      </c>
      <c r="C801">
        <v>1</v>
      </c>
      <c r="D801">
        <v>3</v>
      </c>
      <c r="E801">
        <v>8</v>
      </c>
      <c r="F801">
        <v>11</v>
      </c>
      <c r="G801">
        <v>1</v>
      </c>
      <c r="H801">
        <v>3</v>
      </c>
      <c r="I801" t="s">
        <v>1614</v>
      </c>
    </row>
    <row r="802" spans="2:9" x14ac:dyDescent="0.25">
      <c r="B802">
        <v>2</v>
      </c>
      <c r="C802">
        <v>6</v>
      </c>
      <c r="D802">
        <v>5</v>
      </c>
      <c r="E802">
        <v>12</v>
      </c>
      <c r="F802">
        <v>9</v>
      </c>
      <c r="G802">
        <v>2</v>
      </c>
      <c r="H802">
        <v>3</v>
      </c>
      <c r="I802" t="s">
        <v>1615</v>
      </c>
    </row>
    <row r="803" spans="2:9" x14ac:dyDescent="0.25">
      <c r="B803">
        <v>1</v>
      </c>
      <c r="C803">
        <v>5</v>
      </c>
      <c r="D803">
        <v>5</v>
      </c>
      <c r="E803">
        <v>8</v>
      </c>
      <c r="F803">
        <v>7</v>
      </c>
      <c r="G803">
        <v>2</v>
      </c>
      <c r="H803">
        <v>3</v>
      </c>
      <c r="I803" t="s">
        <v>1616</v>
      </c>
    </row>
    <row r="804" spans="2:9" x14ac:dyDescent="0.25">
      <c r="B804">
        <v>4</v>
      </c>
      <c r="C804">
        <v>2</v>
      </c>
      <c r="D804">
        <v>3</v>
      </c>
      <c r="E804">
        <v>16</v>
      </c>
      <c r="F804">
        <v>10</v>
      </c>
      <c r="G804">
        <v>3</v>
      </c>
      <c r="H804">
        <v>2</v>
      </c>
      <c r="I804" t="s">
        <v>1617</v>
      </c>
    </row>
    <row r="805" spans="2:9" x14ac:dyDescent="0.25">
      <c r="B805">
        <v>1</v>
      </c>
      <c r="C805">
        <v>4</v>
      </c>
      <c r="D805">
        <v>4</v>
      </c>
      <c r="E805">
        <v>6</v>
      </c>
      <c r="F805">
        <v>2</v>
      </c>
      <c r="G805">
        <v>3</v>
      </c>
      <c r="H805">
        <v>4</v>
      </c>
      <c r="I805" t="s">
        <v>1618</v>
      </c>
    </row>
    <row r="806" spans="2:9" x14ac:dyDescent="0.25">
      <c r="B806">
        <v>3</v>
      </c>
      <c r="C806">
        <v>5</v>
      </c>
      <c r="D806">
        <v>2</v>
      </c>
      <c r="E806">
        <v>8</v>
      </c>
      <c r="F806">
        <v>15</v>
      </c>
      <c r="G806">
        <v>4</v>
      </c>
      <c r="H806">
        <v>2</v>
      </c>
      <c r="I806" t="s">
        <v>1619</v>
      </c>
    </row>
    <row r="807" spans="2:9" x14ac:dyDescent="0.25">
      <c r="B807">
        <v>3</v>
      </c>
      <c r="C807">
        <v>5</v>
      </c>
      <c r="D807">
        <v>2</v>
      </c>
      <c r="E807">
        <v>15</v>
      </c>
      <c r="F807">
        <v>4</v>
      </c>
      <c r="G807">
        <v>1</v>
      </c>
      <c r="H807">
        <v>1</v>
      </c>
      <c r="I807" t="s">
        <v>1620</v>
      </c>
    </row>
    <row r="808" spans="2:9" x14ac:dyDescent="0.25">
      <c r="B808">
        <v>3</v>
      </c>
      <c r="C808">
        <v>8</v>
      </c>
      <c r="D808">
        <v>1</v>
      </c>
      <c r="E808">
        <v>15</v>
      </c>
      <c r="F808">
        <v>7</v>
      </c>
      <c r="G808">
        <v>4</v>
      </c>
      <c r="H808">
        <v>1</v>
      </c>
      <c r="I808" t="s">
        <v>1621</v>
      </c>
    </row>
    <row r="809" spans="2:9" x14ac:dyDescent="0.25">
      <c r="B809">
        <v>2</v>
      </c>
      <c r="C809">
        <v>7</v>
      </c>
      <c r="D809">
        <v>2</v>
      </c>
      <c r="E809">
        <v>7</v>
      </c>
      <c r="F809">
        <v>15</v>
      </c>
      <c r="G809">
        <v>4</v>
      </c>
      <c r="H809">
        <v>4</v>
      </c>
      <c r="I809" t="s">
        <v>1622</v>
      </c>
    </row>
    <row r="810" spans="2:9" x14ac:dyDescent="0.25">
      <c r="B810">
        <v>4</v>
      </c>
      <c r="C810">
        <v>1</v>
      </c>
      <c r="D810">
        <v>4</v>
      </c>
      <c r="E810">
        <v>18</v>
      </c>
      <c r="F810">
        <v>10</v>
      </c>
      <c r="G810">
        <v>4</v>
      </c>
      <c r="H810">
        <v>1</v>
      </c>
      <c r="I810" t="s">
        <v>1623</v>
      </c>
    </row>
    <row r="811" spans="2:9" x14ac:dyDescent="0.25">
      <c r="B811">
        <v>1</v>
      </c>
      <c r="C811">
        <v>5</v>
      </c>
      <c r="D811">
        <v>3</v>
      </c>
      <c r="E811">
        <v>16</v>
      </c>
      <c r="F811">
        <v>15</v>
      </c>
      <c r="G811">
        <v>3</v>
      </c>
      <c r="H811">
        <v>4</v>
      </c>
      <c r="I811" t="s">
        <v>1624</v>
      </c>
    </row>
    <row r="812" spans="2:9" x14ac:dyDescent="0.25">
      <c r="B812">
        <v>1</v>
      </c>
      <c r="C812">
        <v>3</v>
      </c>
      <c r="D812">
        <v>4</v>
      </c>
      <c r="E812">
        <v>1</v>
      </c>
      <c r="F812">
        <v>2</v>
      </c>
      <c r="G812">
        <v>2</v>
      </c>
      <c r="H812">
        <v>3</v>
      </c>
      <c r="I812" t="s">
        <v>1625</v>
      </c>
    </row>
    <row r="813" spans="2:9" x14ac:dyDescent="0.25">
      <c r="B813">
        <v>2</v>
      </c>
      <c r="C813">
        <v>5</v>
      </c>
      <c r="D813">
        <v>4</v>
      </c>
      <c r="E813">
        <v>10</v>
      </c>
      <c r="F813">
        <v>11</v>
      </c>
      <c r="G813">
        <v>1</v>
      </c>
      <c r="H813">
        <v>2</v>
      </c>
      <c r="I813" t="s">
        <v>1626</v>
      </c>
    </row>
    <row r="814" spans="2:9" x14ac:dyDescent="0.25">
      <c r="B814">
        <v>3</v>
      </c>
      <c r="C814">
        <v>7</v>
      </c>
      <c r="D814">
        <v>3</v>
      </c>
      <c r="E814">
        <v>17</v>
      </c>
      <c r="F814">
        <v>6</v>
      </c>
      <c r="G814">
        <v>3</v>
      </c>
      <c r="H814">
        <v>4</v>
      </c>
      <c r="I814" t="s">
        <v>1627</v>
      </c>
    </row>
    <row r="815" spans="2:9" x14ac:dyDescent="0.25">
      <c r="B815">
        <v>4</v>
      </c>
      <c r="C815">
        <v>1</v>
      </c>
      <c r="D815">
        <v>4</v>
      </c>
      <c r="E815">
        <v>12</v>
      </c>
      <c r="F815">
        <v>5</v>
      </c>
      <c r="G815">
        <v>3</v>
      </c>
      <c r="H815">
        <v>4</v>
      </c>
      <c r="I815" t="s">
        <v>1628</v>
      </c>
    </row>
    <row r="816" spans="2:9" x14ac:dyDescent="0.25">
      <c r="B816">
        <v>1</v>
      </c>
      <c r="C816">
        <v>4</v>
      </c>
      <c r="D816">
        <v>5</v>
      </c>
      <c r="E816">
        <v>19</v>
      </c>
      <c r="F816">
        <v>1</v>
      </c>
      <c r="G816">
        <v>3</v>
      </c>
      <c r="H816">
        <v>2</v>
      </c>
      <c r="I816" t="s">
        <v>1629</v>
      </c>
    </row>
    <row r="817" spans="2:9" x14ac:dyDescent="0.25">
      <c r="B817">
        <v>1</v>
      </c>
      <c r="C817">
        <v>1</v>
      </c>
      <c r="D817">
        <v>5</v>
      </c>
      <c r="E817">
        <v>15</v>
      </c>
      <c r="F817">
        <v>1</v>
      </c>
      <c r="G817">
        <v>3</v>
      </c>
      <c r="H817">
        <v>1</v>
      </c>
      <c r="I817" t="s">
        <v>1630</v>
      </c>
    </row>
    <row r="818" spans="2:9" x14ac:dyDescent="0.25">
      <c r="B818">
        <v>2</v>
      </c>
      <c r="C818">
        <v>2</v>
      </c>
      <c r="D818">
        <v>3</v>
      </c>
      <c r="E818">
        <v>13</v>
      </c>
      <c r="F818">
        <v>16</v>
      </c>
      <c r="G818">
        <v>3</v>
      </c>
      <c r="H818">
        <v>4</v>
      </c>
      <c r="I818" t="s">
        <v>1631</v>
      </c>
    </row>
    <row r="819" spans="2:9" x14ac:dyDescent="0.25">
      <c r="B819">
        <v>1</v>
      </c>
      <c r="C819">
        <v>5</v>
      </c>
      <c r="D819">
        <v>2</v>
      </c>
      <c r="E819">
        <v>16</v>
      </c>
      <c r="F819">
        <v>1</v>
      </c>
      <c r="G819">
        <v>4</v>
      </c>
      <c r="H819">
        <v>3</v>
      </c>
      <c r="I819" t="s">
        <v>1632</v>
      </c>
    </row>
    <row r="820" spans="2:9" x14ac:dyDescent="0.25">
      <c r="B820">
        <v>4</v>
      </c>
      <c r="C820">
        <v>7</v>
      </c>
      <c r="D820">
        <v>3</v>
      </c>
      <c r="E820">
        <v>2</v>
      </c>
      <c r="F820">
        <v>9</v>
      </c>
      <c r="G820">
        <v>2</v>
      </c>
      <c r="H820">
        <v>4</v>
      </c>
      <c r="I820" t="s">
        <v>1633</v>
      </c>
    </row>
    <row r="821" spans="2:9" x14ac:dyDescent="0.25">
      <c r="B821">
        <v>4</v>
      </c>
      <c r="C821">
        <v>1</v>
      </c>
      <c r="D821">
        <v>5</v>
      </c>
      <c r="E821">
        <v>16</v>
      </c>
      <c r="F821">
        <v>20</v>
      </c>
      <c r="G821">
        <v>4</v>
      </c>
      <c r="H821">
        <v>2</v>
      </c>
      <c r="I821" t="s">
        <v>1634</v>
      </c>
    </row>
    <row r="822" spans="2:9" x14ac:dyDescent="0.25">
      <c r="B822">
        <v>3</v>
      </c>
      <c r="C822">
        <v>5</v>
      </c>
      <c r="D822">
        <v>5</v>
      </c>
      <c r="E822">
        <v>5</v>
      </c>
      <c r="F822">
        <v>11</v>
      </c>
      <c r="G822">
        <v>4</v>
      </c>
      <c r="H822">
        <v>1</v>
      </c>
      <c r="I822" t="s">
        <v>1635</v>
      </c>
    </row>
    <row r="823" spans="2:9" x14ac:dyDescent="0.25">
      <c r="B823">
        <v>4</v>
      </c>
      <c r="C823">
        <v>2</v>
      </c>
      <c r="D823">
        <v>2</v>
      </c>
      <c r="E823">
        <v>4</v>
      </c>
      <c r="F823">
        <v>16</v>
      </c>
      <c r="G823">
        <v>1</v>
      </c>
      <c r="H823">
        <v>1</v>
      </c>
      <c r="I823" t="s">
        <v>1636</v>
      </c>
    </row>
    <row r="824" spans="2:9" x14ac:dyDescent="0.25">
      <c r="B824">
        <v>3</v>
      </c>
      <c r="C824">
        <v>8</v>
      </c>
      <c r="D824">
        <v>1</v>
      </c>
      <c r="E824">
        <v>5</v>
      </c>
      <c r="F824">
        <v>17</v>
      </c>
      <c r="G824">
        <v>3</v>
      </c>
      <c r="H824">
        <v>3</v>
      </c>
      <c r="I824" t="s">
        <v>1637</v>
      </c>
    </row>
    <row r="825" spans="2:9" x14ac:dyDescent="0.25">
      <c r="B825">
        <v>4</v>
      </c>
      <c r="C825">
        <v>6</v>
      </c>
      <c r="D825">
        <v>4</v>
      </c>
      <c r="E825">
        <v>15</v>
      </c>
      <c r="F825">
        <v>8</v>
      </c>
      <c r="G825">
        <v>1</v>
      </c>
      <c r="H825">
        <v>1</v>
      </c>
      <c r="I825" t="s">
        <v>1638</v>
      </c>
    </row>
    <row r="826" spans="2:9" x14ac:dyDescent="0.25">
      <c r="B826">
        <v>1</v>
      </c>
      <c r="C826">
        <v>6</v>
      </c>
      <c r="D826">
        <v>4</v>
      </c>
      <c r="E826">
        <v>15</v>
      </c>
      <c r="F826">
        <v>5</v>
      </c>
      <c r="G826">
        <v>1</v>
      </c>
      <c r="H826">
        <v>4</v>
      </c>
      <c r="I826" t="s">
        <v>1639</v>
      </c>
    </row>
    <row r="827" spans="2:9" x14ac:dyDescent="0.25">
      <c r="B827">
        <v>2</v>
      </c>
      <c r="C827">
        <v>4</v>
      </c>
      <c r="D827">
        <v>4</v>
      </c>
      <c r="E827">
        <v>6</v>
      </c>
      <c r="F827">
        <v>20</v>
      </c>
      <c r="G827">
        <v>4</v>
      </c>
      <c r="H827">
        <v>2</v>
      </c>
      <c r="I827" t="s">
        <v>1640</v>
      </c>
    </row>
    <row r="828" spans="2:9" x14ac:dyDescent="0.25">
      <c r="B828">
        <v>2</v>
      </c>
      <c r="C828">
        <v>6</v>
      </c>
      <c r="D828">
        <v>5</v>
      </c>
      <c r="E828">
        <v>13</v>
      </c>
      <c r="F828">
        <v>17</v>
      </c>
      <c r="G828">
        <v>4</v>
      </c>
      <c r="H828">
        <v>4</v>
      </c>
      <c r="I828" t="s">
        <v>1641</v>
      </c>
    </row>
    <row r="829" spans="2:9" x14ac:dyDescent="0.25">
      <c r="B829">
        <v>2</v>
      </c>
      <c r="C829">
        <v>6</v>
      </c>
      <c r="D829">
        <v>3</v>
      </c>
      <c r="E829">
        <v>6</v>
      </c>
      <c r="F829">
        <v>18</v>
      </c>
      <c r="G829">
        <v>3</v>
      </c>
      <c r="H829">
        <v>4</v>
      </c>
      <c r="I829" t="s">
        <v>1642</v>
      </c>
    </row>
    <row r="830" spans="2:9" x14ac:dyDescent="0.25">
      <c r="B830">
        <v>2</v>
      </c>
      <c r="C830">
        <v>4</v>
      </c>
      <c r="D830">
        <v>2</v>
      </c>
      <c r="E830">
        <v>19</v>
      </c>
      <c r="F830">
        <v>7</v>
      </c>
      <c r="G830">
        <v>3</v>
      </c>
      <c r="H830">
        <v>1</v>
      </c>
      <c r="I830" t="s">
        <v>1643</v>
      </c>
    </row>
    <row r="831" spans="2:9" x14ac:dyDescent="0.25">
      <c r="B831">
        <v>1</v>
      </c>
      <c r="C831">
        <v>8</v>
      </c>
      <c r="D831">
        <v>2</v>
      </c>
      <c r="E831">
        <v>12</v>
      </c>
      <c r="F831">
        <v>14</v>
      </c>
      <c r="G831">
        <v>4</v>
      </c>
      <c r="H831">
        <v>1</v>
      </c>
      <c r="I831" t="s">
        <v>1644</v>
      </c>
    </row>
    <row r="832" spans="2:9" x14ac:dyDescent="0.25">
      <c r="B832">
        <v>4</v>
      </c>
      <c r="C832">
        <v>8</v>
      </c>
      <c r="D832">
        <v>1</v>
      </c>
      <c r="E832">
        <v>10</v>
      </c>
      <c r="F832">
        <v>17</v>
      </c>
      <c r="G832">
        <v>2</v>
      </c>
      <c r="H832">
        <v>1</v>
      </c>
      <c r="I832" t="s">
        <v>1645</v>
      </c>
    </row>
    <row r="833" spans="2:9" x14ac:dyDescent="0.25">
      <c r="B833">
        <v>2</v>
      </c>
      <c r="C833">
        <v>2</v>
      </c>
      <c r="D833">
        <v>1</v>
      </c>
      <c r="E833">
        <v>6</v>
      </c>
      <c r="F833">
        <v>4</v>
      </c>
      <c r="G833">
        <v>2</v>
      </c>
      <c r="H833">
        <v>3</v>
      </c>
      <c r="I833" t="s">
        <v>1646</v>
      </c>
    </row>
    <row r="834" spans="2:9" x14ac:dyDescent="0.25">
      <c r="B834">
        <v>2</v>
      </c>
      <c r="C834">
        <v>6</v>
      </c>
      <c r="D834">
        <v>5</v>
      </c>
      <c r="E834">
        <v>1</v>
      </c>
      <c r="F834">
        <v>7</v>
      </c>
      <c r="G834">
        <v>2</v>
      </c>
      <c r="H834">
        <v>1</v>
      </c>
      <c r="I834" t="s">
        <v>1647</v>
      </c>
    </row>
    <row r="835" spans="2:9" x14ac:dyDescent="0.25">
      <c r="B835">
        <v>2</v>
      </c>
      <c r="C835">
        <v>6</v>
      </c>
      <c r="D835">
        <v>4</v>
      </c>
      <c r="E835">
        <v>8</v>
      </c>
      <c r="F835">
        <v>2</v>
      </c>
      <c r="G835">
        <v>2</v>
      </c>
      <c r="H835">
        <v>2</v>
      </c>
      <c r="I835" t="s">
        <v>1648</v>
      </c>
    </row>
    <row r="836" spans="2:9" x14ac:dyDescent="0.25">
      <c r="B836">
        <v>4</v>
      </c>
      <c r="C836">
        <v>5</v>
      </c>
      <c r="D836">
        <v>1</v>
      </c>
      <c r="E836">
        <v>14</v>
      </c>
      <c r="F836">
        <v>3</v>
      </c>
      <c r="G836">
        <v>1</v>
      </c>
      <c r="H836">
        <v>3</v>
      </c>
      <c r="I836" t="s">
        <v>1649</v>
      </c>
    </row>
    <row r="837" spans="2:9" x14ac:dyDescent="0.25">
      <c r="B837">
        <v>1</v>
      </c>
      <c r="C837">
        <v>7</v>
      </c>
      <c r="D837">
        <v>1</v>
      </c>
      <c r="E837">
        <v>19</v>
      </c>
      <c r="F837">
        <v>10</v>
      </c>
      <c r="G837">
        <v>2</v>
      </c>
      <c r="H837">
        <v>1</v>
      </c>
      <c r="I837" t="s">
        <v>1650</v>
      </c>
    </row>
    <row r="838" spans="2:9" x14ac:dyDescent="0.25">
      <c r="B838">
        <v>1</v>
      </c>
      <c r="C838">
        <v>8</v>
      </c>
      <c r="D838">
        <v>2</v>
      </c>
      <c r="E838">
        <v>7</v>
      </c>
      <c r="F838">
        <v>18</v>
      </c>
      <c r="G838">
        <v>2</v>
      </c>
      <c r="H838">
        <v>2</v>
      </c>
      <c r="I838" t="s">
        <v>1651</v>
      </c>
    </row>
    <row r="839" spans="2:9" x14ac:dyDescent="0.25">
      <c r="B839">
        <v>4</v>
      </c>
      <c r="C839">
        <v>7</v>
      </c>
      <c r="D839">
        <v>3</v>
      </c>
      <c r="E839">
        <v>7</v>
      </c>
      <c r="F839">
        <v>2</v>
      </c>
      <c r="G839">
        <v>3</v>
      </c>
      <c r="H839">
        <v>2</v>
      </c>
      <c r="I839" t="s">
        <v>1652</v>
      </c>
    </row>
    <row r="840" spans="2:9" x14ac:dyDescent="0.25">
      <c r="B840">
        <v>2</v>
      </c>
      <c r="C840">
        <v>6</v>
      </c>
      <c r="D840">
        <v>1</v>
      </c>
      <c r="E840">
        <v>7</v>
      </c>
      <c r="F840">
        <v>14</v>
      </c>
      <c r="G840">
        <v>3</v>
      </c>
      <c r="H840">
        <v>2</v>
      </c>
      <c r="I840" t="s">
        <v>1653</v>
      </c>
    </row>
    <row r="841" spans="2:9" x14ac:dyDescent="0.25">
      <c r="B841">
        <v>1</v>
      </c>
      <c r="C841">
        <v>7</v>
      </c>
      <c r="D841">
        <v>1</v>
      </c>
      <c r="E841">
        <v>15</v>
      </c>
      <c r="F841">
        <v>9</v>
      </c>
      <c r="G841">
        <v>2</v>
      </c>
      <c r="H841">
        <v>4</v>
      </c>
      <c r="I841" t="s">
        <v>1654</v>
      </c>
    </row>
    <row r="842" spans="2:9" x14ac:dyDescent="0.25">
      <c r="B842">
        <v>1</v>
      </c>
      <c r="C842">
        <v>6</v>
      </c>
      <c r="D842">
        <v>5</v>
      </c>
      <c r="E842">
        <v>13</v>
      </c>
      <c r="F842">
        <v>16</v>
      </c>
      <c r="G842">
        <v>3</v>
      </c>
      <c r="H842">
        <v>2</v>
      </c>
      <c r="I842" t="s">
        <v>1655</v>
      </c>
    </row>
    <row r="843" spans="2:9" x14ac:dyDescent="0.25">
      <c r="B843">
        <v>2</v>
      </c>
      <c r="C843">
        <v>7</v>
      </c>
      <c r="D843">
        <v>2</v>
      </c>
      <c r="E843">
        <v>15</v>
      </c>
      <c r="F843">
        <v>8</v>
      </c>
      <c r="G843">
        <v>1</v>
      </c>
      <c r="H843">
        <v>4</v>
      </c>
      <c r="I843" t="s">
        <v>1656</v>
      </c>
    </row>
    <row r="844" spans="2:9" x14ac:dyDescent="0.25">
      <c r="B844">
        <v>3</v>
      </c>
      <c r="C844">
        <v>7</v>
      </c>
      <c r="D844">
        <v>1</v>
      </c>
      <c r="E844">
        <v>8</v>
      </c>
      <c r="F844">
        <v>2</v>
      </c>
      <c r="G844">
        <v>1</v>
      </c>
      <c r="H844">
        <v>1</v>
      </c>
      <c r="I844" t="s">
        <v>1657</v>
      </c>
    </row>
    <row r="845" spans="2:9" x14ac:dyDescent="0.25">
      <c r="B845">
        <v>4</v>
      </c>
      <c r="C845">
        <v>1</v>
      </c>
      <c r="D845">
        <v>5</v>
      </c>
      <c r="E845">
        <v>4</v>
      </c>
      <c r="F845">
        <v>1</v>
      </c>
      <c r="G845">
        <v>3</v>
      </c>
      <c r="H845">
        <v>1</v>
      </c>
      <c r="I845" t="s">
        <v>1658</v>
      </c>
    </row>
    <row r="846" spans="2:9" x14ac:dyDescent="0.25">
      <c r="B846">
        <v>3</v>
      </c>
      <c r="C846">
        <v>2</v>
      </c>
      <c r="D846">
        <v>1</v>
      </c>
      <c r="E846">
        <v>14</v>
      </c>
      <c r="F846">
        <v>11</v>
      </c>
      <c r="G846">
        <v>4</v>
      </c>
      <c r="H846">
        <v>1</v>
      </c>
      <c r="I846" t="s">
        <v>1659</v>
      </c>
    </row>
    <row r="847" spans="2:9" x14ac:dyDescent="0.25">
      <c r="B847">
        <v>3</v>
      </c>
      <c r="C847">
        <v>7</v>
      </c>
      <c r="D847">
        <v>4</v>
      </c>
      <c r="E847">
        <v>13</v>
      </c>
      <c r="F847">
        <v>4</v>
      </c>
      <c r="G847">
        <v>3</v>
      </c>
      <c r="H847">
        <v>2</v>
      </c>
      <c r="I847" t="s">
        <v>1660</v>
      </c>
    </row>
    <row r="848" spans="2:9" x14ac:dyDescent="0.25">
      <c r="B848">
        <v>3</v>
      </c>
      <c r="C848">
        <v>5</v>
      </c>
      <c r="D848">
        <v>1</v>
      </c>
      <c r="E848">
        <v>16</v>
      </c>
      <c r="F848">
        <v>5</v>
      </c>
      <c r="G848">
        <v>1</v>
      </c>
      <c r="H848">
        <v>1</v>
      </c>
      <c r="I848" t="s">
        <v>1661</v>
      </c>
    </row>
    <row r="849" spans="2:9" x14ac:dyDescent="0.25">
      <c r="B849">
        <v>3</v>
      </c>
      <c r="C849">
        <v>3</v>
      </c>
      <c r="D849">
        <v>3</v>
      </c>
      <c r="E849">
        <v>6</v>
      </c>
      <c r="F849">
        <v>6</v>
      </c>
      <c r="G849">
        <v>4</v>
      </c>
      <c r="H849">
        <v>2</v>
      </c>
      <c r="I849" t="s">
        <v>1662</v>
      </c>
    </row>
    <row r="850" spans="2:9" x14ac:dyDescent="0.25">
      <c r="B850">
        <v>1</v>
      </c>
      <c r="C850">
        <v>7</v>
      </c>
      <c r="D850">
        <v>1</v>
      </c>
      <c r="E850">
        <v>8</v>
      </c>
      <c r="F850">
        <v>13</v>
      </c>
      <c r="G850">
        <v>3</v>
      </c>
      <c r="H850">
        <v>1</v>
      </c>
      <c r="I850" t="s">
        <v>1663</v>
      </c>
    </row>
    <row r="851" spans="2:9" x14ac:dyDescent="0.25">
      <c r="B851">
        <v>4</v>
      </c>
      <c r="C851">
        <v>7</v>
      </c>
      <c r="D851">
        <v>5</v>
      </c>
      <c r="E851">
        <v>17</v>
      </c>
      <c r="F851">
        <v>19</v>
      </c>
      <c r="G851">
        <v>2</v>
      </c>
      <c r="H851">
        <v>1</v>
      </c>
      <c r="I851" t="s">
        <v>1664</v>
      </c>
    </row>
    <row r="852" spans="2:9" x14ac:dyDescent="0.25">
      <c r="B852">
        <v>3</v>
      </c>
      <c r="C852">
        <v>8</v>
      </c>
      <c r="D852">
        <v>1</v>
      </c>
      <c r="E852">
        <v>16</v>
      </c>
      <c r="F852">
        <v>6</v>
      </c>
      <c r="G852">
        <v>3</v>
      </c>
      <c r="H852">
        <v>2</v>
      </c>
      <c r="I852" t="s">
        <v>1665</v>
      </c>
    </row>
    <row r="853" spans="2:9" x14ac:dyDescent="0.25">
      <c r="B853">
        <v>1</v>
      </c>
      <c r="C853">
        <v>2</v>
      </c>
      <c r="D853">
        <v>2</v>
      </c>
      <c r="E853">
        <v>18</v>
      </c>
      <c r="F853">
        <v>3</v>
      </c>
      <c r="G853">
        <v>1</v>
      </c>
      <c r="H853">
        <v>4</v>
      </c>
      <c r="I853" t="s">
        <v>1666</v>
      </c>
    </row>
    <row r="854" spans="2:9" x14ac:dyDescent="0.25">
      <c r="B854">
        <v>4</v>
      </c>
      <c r="C854">
        <v>3</v>
      </c>
      <c r="D854">
        <v>3</v>
      </c>
      <c r="E854">
        <v>17</v>
      </c>
      <c r="F854">
        <v>1</v>
      </c>
      <c r="G854">
        <v>3</v>
      </c>
      <c r="H854">
        <v>2</v>
      </c>
      <c r="I854" t="s">
        <v>1667</v>
      </c>
    </row>
    <row r="855" spans="2:9" x14ac:dyDescent="0.25">
      <c r="B855">
        <v>1</v>
      </c>
      <c r="C855">
        <v>6</v>
      </c>
      <c r="D855">
        <v>5</v>
      </c>
      <c r="E855">
        <v>3</v>
      </c>
      <c r="F855">
        <v>3</v>
      </c>
      <c r="G855">
        <v>4</v>
      </c>
      <c r="H855">
        <v>2</v>
      </c>
      <c r="I855" t="s">
        <v>1668</v>
      </c>
    </row>
    <row r="856" spans="2:9" x14ac:dyDescent="0.25">
      <c r="B856">
        <v>4</v>
      </c>
      <c r="C856">
        <v>1</v>
      </c>
      <c r="D856">
        <v>5</v>
      </c>
      <c r="E856">
        <v>15</v>
      </c>
      <c r="F856">
        <v>19</v>
      </c>
      <c r="G856">
        <v>2</v>
      </c>
      <c r="H856">
        <v>1</v>
      </c>
      <c r="I856" t="s">
        <v>1669</v>
      </c>
    </row>
    <row r="857" spans="2:9" x14ac:dyDescent="0.25">
      <c r="B857">
        <v>4</v>
      </c>
      <c r="C857">
        <v>5</v>
      </c>
      <c r="D857">
        <v>5</v>
      </c>
      <c r="E857">
        <v>13</v>
      </c>
      <c r="F857">
        <v>7</v>
      </c>
      <c r="G857">
        <v>3</v>
      </c>
      <c r="H857">
        <v>1</v>
      </c>
      <c r="I857" t="s">
        <v>1670</v>
      </c>
    </row>
    <row r="858" spans="2:9" x14ac:dyDescent="0.25">
      <c r="B858">
        <v>4</v>
      </c>
      <c r="C858">
        <v>1</v>
      </c>
      <c r="D858">
        <v>2</v>
      </c>
      <c r="E858">
        <v>4</v>
      </c>
      <c r="F858">
        <v>1</v>
      </c>
      <c r="G858">
        <v>3</v>
      </c>
      <c r="H858">
        <v>2</v>
      </c>
      <c r="I858" t="s">
        <v>1671</v>
      </c>
    </row>
    <row r="859" spans="2:9" x14ac:dyDescent="0.25">
      <c r="B859">
        <v>1</v>
      </c>
      <c r="C859">
        <v>4</v>
      </c>
      <c r="D859">
        <v>4</v>
      </c>
      <c r="E859">
        <v>11</v>
      </c>
      <c r="F859">
        <v>8</v>
      </c>
      <c r="G859">
        <v>2</v>
      </c>
      <c r="H859">
        <v>3</v>
      </c>
      <c r="I859" t="s">
        <v>1672</v>
      </c>
    </row>
    <row r="860" spans="2:9" x14ac:dyDescent="0.25">
      <c r="B860">
        <v>1</v>
      </c>
      <c r="C860">
        <v>5</v>
      </c>
      <c r="D860">
        <v>3</v>
      </c>
      <c r="E860">
        <v>7</v>
      </c>
      <c r="F860">
        <v>6</v>
      </c>
      <c r="G860">
        <v>1</v>
      </c>
      <c r="H860">
        <v>2</v>
      </c>
      <c r="I860" t="s">
        <v>1673</v>
      </c>
    </row>
    <row r="861" spans="2:9" x14ac:dyDescent="0.25">
      <c r="B861">
        <v>4</v>
      </c>
      <c r="C861">
        <v>4</v>
      </c>
      <c r="D861">
        <v>3</v>
      </c>
      <c r="E861">
        <v>19</v>
      </c>
      <c r="F861">
        <v>19</v>
      </c>
      <c r="G861">
        <v>2</v>
      </c>
      <c r="H861">
        <v>3</v>
      </c>
      <c r="I861" t="s">
        <v>1674</v>
      </c>
    </row>
    <row r="862" spans="2:9" x14ac:dyDescent="0.25">
      <c r="B862">
        <v>3</v>
      </c>
      <c r="C862">
        <v>5</v>
      </c>
      <c r="D862">
        <v>2</v>
      </c>
      <c r="E862">
        <v>15</v>
      </c>
      <c r="F862">
        <v>15</v>
      </c>
      <c r="G862">
        <v>1</v>
      </c>
      <c r="H862">
        <v>3</v>
      </c>
      <c r="I862" t="s">
        <v>1675</v>
      </c>
    </row>
    <row r="863" spans="2:9" x14ac:dyDescent="0.25">
      <c r="B863">
        <v>3</v>
      </c>
      <c r="C863">
        <v>4</v>
      </c>
      <c r="D863">
        <v>2</v>
      </c>
      <c r="E863">
        <v>13</v>
      </c>
      <c r="F863">
        <v>6</v>
      </c>
      <c r="G863">
        <v>2</v>
      </c>
      <c r="H863">
        <v>1</v>
      </c>
      <c r="I863" t="s">
        <v>1676</v>
      </c>
    </row>
    <row r="864" spans="2:9" x14ac:dyDescent="0.25">
      <c r="B864">
        <v>4</v>
      </c>
      <c r="C864">
        <v>1</v>
      </c>
      <c r="D864">
        <v>2</v>
      </c>
      <c r="E864">
        <v>13</v>
      </c>
      <c r="F864">
        <v>4</v>
      </c>
      <c r="G864">
        <v>1</v>
      </c>
      <c r="H864">
        <v>1</v>
      </c>
      <c r="I864" t="s">
        <v>1677</v>
      </c>
    </row>
    <row r="865" spans="2:9" x14ac:dyDescent="0.25">
      <c r="B865">
        <v>1</v>
      </c>
      <c r="C865">
        <v>2</v>
      </c>
      <c r="D865">
        <v>2</v>
      </c>
      <c r="E865">
        <v>17</v>
      </c>
      <c r="F865">
        <v>19</v>
      </c>
      <c r="G865">
        <v>1</v>
      </c>
      <c r="H865">
        <v>2</v>
      </c>
      <c r="I865" t="s">
        <v>1678</v>
      </c>
    </row>
    <row r="866" spans="2:9" x14ac:dyDescent="0.25">
      <c r="B866">
        <v>1</v>
      </c>
      <c r="C866">
        <v>8</v>
      </c>
      <c r="D866">
        <v>4</v>
      </c>
      <c r="E866">
        <v>11</v>
      </c>
      <c r="F866">
        <v>14</v>
      </c>
      <c r="G866">
        <v>1</v>
      </c>
      <c r="H866">
        <v>3</v>
      </c>
      <c r="I866" t="s">
        <v>1679</v>
      </c>
    </row>
    <row r="867" spans="2:9" x14ac:dyDescent="0.25">
      <c r="B867">
        <v>4</v>
      </c>
      <c r="C867">
        <v>4</v>
      </c>
      <c r="D867">
        <v>4</v>
      </c>
      <c r="E867">
        <v>2</v>
      </c>
      <c r="F867">
        <v>12</v>
      </c>
      <c r="G867">
        <v>4</v>
      </c>
      <c r="H867">
        <v>1</v>
      </c>
      <c r="I867" t="s">
        <v>1680</v>
      </c>
    </row>
    <row r="868" spans="2:9" x14ac:dyDescent="0.25">
      <c r="B868">
        <v>1</v>
      </c>
      <c r="C868">
        <v>2</v>
      </c>
      <c r="D868">
        <v>2</v>
      </c>
      <c r="E868">
        <v>9</v>
      </c>
      <c r="F868">
        <v>7</v>
      </c>
      <c r="G868">
        <v>3</v>
      </c>
      <c r="H868">
        <v>2</v>
      </c>
      <c r="I868" t="s">
        <v>1681</v>
      </c>
    </row>
    <row r="869" spans="2:9" x14ac:dyDescent="0.25">
      <c r="B869">
        <v>3</v>
      </c>
      <c r="C869">
        <v>1</v>
      </c>
      <c r="D869">
        <v>4</v>
      </c>
      <c r="E869">
        <v>4</v>
      </c>
      <c r="F869">
        <v>12</v>
      </c>
      <c r="G869">
        <v>1</v>
      </c>
      <c r="H869">
        <v>3</v>
      </c>
      <c r="I869" t="s">
        <v>1682</v>
      </c>
    </row>
    <row r="870" spans="2:9" x14ac:dyDescent="0.25">
      <c r="B870">
        <v>4</v>
      </c>
      <c r="C870">
        <v>8</v>
      </c>
      <c r="D870">
        <v>3</v>
      </c>
      <c r="E870">
        <v>15</v>
      </c>
      <c r="F870">
        <v>9</v>
      </c>
      <c r="G870">
        <v>1</v>
      </c>
      <c r="H870">
        <v>1</v>
      </c>
      <c r="I870" t="s">
        <v>1683</v>
      </c>
    </row>
    <row r="871" spans="2:9" x14ac:dyDescent="0.25">
      <c r="B871">
        <v>1</v>
      </c>
      <c r="C871">
        <v>5</v>
      </c>
      <c r="D871">
        <v>4</v>
      </c>
      <c r="E871">
        <v>14</v>
      </c>
      <c r="F871">
        <v>15</v>
      </c>
      <c r="G871">
        <v>2</v>
      </c>
      <c r="H871">
        <v>3</v>
      </c>
      <c r="I871" t="s">
        <v>1684</v>
      </c>
    </row>
    <row r="872" spans="2:9" x14ac:dyDescent="0.25">
      <c r="B872">
        <v>2</v>
      </c>
      <c r="C872">
        <v>3</v>
      </c>
      <c r="D872">
        <v>5</v>
      </c>
      <c r="E872">
        <v>19</v>
      </c>
      <c r="F872">
        <v>9</v>
      </c>
      <c r="G872">
        <v>3</v>
      </c>
      <c r="H872">
        <v>3</v>
      </c>
      <c r="I872" t="s">
        <v>1685</v>
      </c>
    </row>
    <row r="873" spans="2:9" x14ac:dyDescent="0.25">
      <c r="B873">
        <v>4</v>
      </c>
      <c r="C873">
        <v>2</v>
      </c>
      <c r="D873">
        <v>3</v>
      </c>
      <c r="E873">
        <v>6</v>
      </c>
      <c r="F873">
        <v>8</v>
      </c>
      <c r="G873">
        <v>2</v>
      </c>
      <c r="H873">
        <v>3</v>
      </c>
      <c r="I873" t="s">
        <v>1686</v>
      </c>
    </row>
    <row r="874" spans="2:9" x14ac:dyDescent="0.25">
      <c r="B874">
        <v>3</v>
      </c>
      <c r="C874">
        <v>1</v>
      </c>
      <c r="D874">
        <v>2</v>
      </c>
      <c r="E874">
        <v>7</v>
      </c>
      <c r="F874">
        <v>12</v>
      </c>
      <c r="G874">
        <v>4</v>
      </c>
      <c r="H874">
        <v>1</v>
      </c>
      <c r="I874" t="s">
        <v>1687</v>
      </c>
    </row>
    <row r="875" spans="2:9" x14ac:dyDescent="0.25">
      <c r="B875">
        <v>1</v>
      </c>
      <c r="C875">
        <v>2</v>
      </c>
      <c r="D875">
        <v>4</v>
      </c>
      <c r="E875">
        <v>12</v>
      </c>
      <c r="F875">
        <v>8</v>
      </c>
      <c r="G875">
        <v>4</v>
      </c>
      <c r="H875">
        <v>1</v>
      </c>
      <c r="I875" t="s">
        <v>1688</v>
      </c>
    </row>
    <row r="876" spans="2:9" x14ac:dyDescent="0.25">
      <c r="B876">
        <v>4</v>
      </c>
      <c r="C876">
        <v>2</v>
      </c>
      <c r="D876">
        <v>4</v>
      </c>
      <c r="E876">
        <v>10</v>
      </c>
      <c r="F876">
        <v>10</v>
      </c>
      <c r="G876">
        <v>1</v>
      </c>
      <c r="H876">
        <v>3</v>
      </c>
      <c r="I876" t="s">
        <v>1689</v>
      </c>
    </row>
    <row r="877" spans="2:9" x14ac:dyDescent="0.25">
      <c r="B877">
        <v>1</v>
      </c>
      <c r="C877">
        <v>4</v>
      </c>
      <c r="D877">
        <v>4</v>
      </c>
      <c r="E877">
        <v>9</v>
      </c>
      <c r="F877">
        <v>19</v>
      </c>
      <c r="G877">
        <v>1</v>
      </c>
      <c r="H877">
        <v>1</v>
      </c>
      <c r="I877" t="s">
        <v>1690</v>
      </c>
    </row>
    <row r="878" spans="2:9" x14ac:dyDescent="0.25">
      <c r="B878">
        <v>2</v>
      </c>
      <c r="C878">
        <v>1</v>
      </c>
      <c r="D878">
        <v>5</v>
      </c>
      <c r="E878">
        <v>16</v>
      </c>
      <c r="F878">
        <v>4</v>
      </c>
      <c r="G878">
        <v>2</v>
      </c>
      <c r="H878">
        <v>2</v>
      </c>
      <c r="I878" t="s">
        <v>1691</v>
      </c>
    </row>
    <row r="879" spans="2:9" x14ac:dyDescent="0.25">
      <c r="B879">
        <v>4</v>
      </c>
      <c r="C879">
        <v>5</v>
      </c>
      <c r="D879">
        <v>1</v>
      </c>
      <c r="E879">
        <v>2</v>
      </c>
      <c r="F879">
        <v>2</v>
      </c>
      <c r="G879">
        <v>3</v>
      </c>
      <c r="H879">
        <v>4</v>
      </c>
      <c r="I879" t="s">
        <v>1692</v>
      </c>
    </row>
    <row r="880" spans="2:9" x14ac:dyDescent="0.25">
      <c r="B880">
        <v>1</v>
      </c>
      <c r="C880">
        <v>5</v>
      </c>
      <c r="D880">
        <v>2</v>
      </c>
      <c r="E880">
        <v>8</v>
      </c>
      <c r="F880">
        <v>8</v>
      </c>
      <c r="G880">
        <v>3</v>
      </c>
      <c r="H880">
        <v>3</v>
      </c>
      <c r="I880" t="s">
        <v>1693</v>
      </c>
    </row>
    <row r="881" spans="2:9" x14ac:dyDescent="0.25">
      <c r="B881">
        <v>1</v>
      </c>
      <c r="C881">
        <v>5</v>
      </c>
      <c r="D881">
        <v>4</v>
      </c>
      <c r="E881">
        <v>19</v>
      </c>
      <c r="F881">
        <v>8</v>
      </c>
      <c r="G881">
        <v>4</v>
      </c>
      <c r="H881">
        <v>4</v>
      </c>
      <c r="I881" t="s">
        <v>1694</v>
      </c>
    </row>
    <row r="882" spans="2:9" x14ac:dyDescent="0.25">
      <c r="B882">
        <v>3</v>
      </c>
      <c r="C882">
        <v>2</v>
      </c>
      <c r="D882">
        <v>4</v>
      </c>
      <c r="E882">
        <v>10</v>
      </c>
      <c r="F882">
        <v>17</v>
      </c>
      <c r="G882">
        <v>3</v>
      </c>
      <c r="H882">
        <v>1</v>
      </c>
      <c r="I882" t="s">
        <v>1695</v>
      </c>
    </row>
    <row r="883" spans="2:9" x14ac:dyDescent="0.25">
      <c r="B883">
        <v>3</v>
      </c>
      <c r="C883">
        <v>6</v>
      </c>
      <c r="D883">
        <v>3</v>
      </c>
      <c r="E883">
        <v>13</v>
      </c>
      <c r="F883">
        <v>18</v>
      </c>
      <c r="G883">
        <v>1</v>
      </c>
      <c r="H883">
        <v>3</v>
      </c>
      <c r="I883" t="s">
        <v>1696</v>
      </c>
    </row>
    <row r="884" spans="2:9" x14ac:dyDescent="0.25">
      <c r="B884">
        <v>2</v>
      </c>
      <c r="C884">
        <v>7</v>
      </c>
      <c r="D884">
        <v>4</v>
      </c>
      <c r="E884">
        <v>10</v>
      </c>
      <c r="F884">
        <v>16</v>
      </c>
      <c r="G884">
        <v>4</v>
      </c>
      <c r="H884">
        <v>4</v>
      </c>
      <c r="I884" t="s">
        <v>1697</v>
      </c>
    </row>
    <row r="885" spans="2:9" x14ac:dyDescent="0.25">
      <c r="B885">
        <v>2</v>
      </c>
      <c r="C885">
        <v>3</v>
      </c>
      <c r="D885">
        <v>4</v>
      </c>
      <c r="E885">
        <v>7</v>
      </c>
      <c r="F885">
        <v>9</v>
      </c>
      <c r="G885">
        <v>3</v>
      </c>
      <c r="H885">
        <v>4</v>
      </c>
      <c r="I885" t="s">
        <v>1698</v>
      </c>
    </row>
    <row r="886" spans="2:9" x14ac:dyDescent="0.25">
      <c r="B886">
        <v>1</v>
      </c>
      <c r="C886">
        <v>5</v>
      </c>
      <c r="D886">
        <v>3</v>
      </c>
      <c r="E886">
        <v>13</v>
      </c>
      <c r="F886">
        <v>12</v>
      </c>
      <c r="G886">
        <v>1</v>
      </c>
      <c r="H886">
        <v>1</v>
      </c>
      <c r="I886" t="s">
        <v>1699</v>
      </c>
    </row>
    <row r="887" spans="2:9" x14ac:dyDescent="0.25">
      <c r="B887">
        <v>1</v>
      </c>
      <c r="C887">
        <v>8</v>
      </c>
      <c r="D887">
        <v>5</v>
      </c>
      <c r="E887">
        <v>15</v>
      </c>
      <c r="F887">
        <v>4</v>
      </c>
      <c r="G887">
        <v>3</v>
      </c>
      <c r="H887">
        <v>1</v>
      </c>
      <c r="I887" t="s">
        <v>1700</v>
      </c>
    </row>
    <row r="888" spans="2:9" x14ac:dyDescent="0.25">
      <c r="B888">
        <v>1</v>
      </c>
      <c r="C888">
        <v>1</v>
      </c>
      <c r="D888">
        <v>4</v>
      </c>
      <c r="E888">
        <v>8</v>
      </c>
      <c r="F888">
        <v>17</v>
      </c>
      <c r="G888">
        <v>2</v>
      </c>
      <c r="H888">
        <v>1</v>
      </c>
      <c r="I888" t="s">
        <v>1701</v>
      </c>
    </row>
    <row r="889" spans="2:9" x14ac:dyDescent="0.25">
      <c r="B889">
        <v>2</v>
      </c>
      <c r="C889">
        <v>5</v>
      </c>
      <c r="D889">
        <v>3</v>
      </c>
      <c r="E889">
        <v>5</v>
      </c>
      <c r="F889">
        <v>20</v>
      </c>
      <c r="G889">
        <v>1</v>
      </c>
      <c r="H889">
        <v>3</v>
      </c>
      <c r="I889" t="s">
        <v>1702</v>
      </c>
    </row>
    <row r="890" spans="2:9" x14ac:dyDescent="0.25">
      <c r="B890">
        <v>4</v>
      </c>
      <c r="C890">
        <v>3</v>
      </c>
      <c r="D890">
        <v>3</v>
      </c>
      <c r="E890">
        <v>15</v>
      </c>
      <c r="F890">
        <v>16</v>
      </c>
      <c r="G890">
        <v>3</v>
      </c>
      <c r="H890">
        <v>1</v>
      </c>
      <c r="I890" t="s">
        <v>1703</v>
      </c>
    </row>
    <row r="891" spans="2:9" x14ac:dyDescent="0.25">
      <c r="B891">
        <v>1</v>
      </c>
      <c r="C891">
        <v>2</v>
      </c>
      <c r="D891">
        <v>5</v>
      </c>
      <c r="E891">
        <v>6</v>
      </c>
      <c r="F891">
        <v>6</v>
      </c>
      <c r="G891">
        <v>3</v>
      </c>
      <c r="H891">
        <v>2</v>
      </c>
      <c r="I891" t="s">
        <v>1704</v>
      </c>
    </row>
    <row r="892" spans="2:9" x14ac:dyDescent="0.25">
      <c r="B892">
        <v>1</v>
      </c>
      <c r="C892">
        <v>7</v>
      </c>
      <c r="D892">
        <v>5</v>
      </c>
      <c r="E892">
        <v>10</v>
      </c>
      <c r="F892">
        <v>7</v>
      </c>
      <c r="G892">
        <v>1</v>
      </c>
      <c r="H892">
        <v>2</v>
      </c>
      <c r="I892" t="s">
        <v>1705</v>
      </c>
    </row>
    <row r="893" spans="2:9" x14ac:dyDescent="0.25">
      <c r="B893">
        <v>4</v>
      </c>
      <c r="C893">
        <v>7</v>
      </c>
      <c r="D893">
        <v>4</v>
      </c>
      <c r="E893">
        <v>2</v>
      </c>
      <c r="F893">
        <v>14</v>
      </c>
      <c r="G893">
        <v>1</v>
      </c>
      <c r="H893">
        <v>1</v>
      </c>
      <c r="I893" t="s">
        <v>1706</v>
      </c>
    </row>
    <row r="894" spans="2:9" x14ac:dyDescent="0.25">
      <c r="B894">
        <v>4</v>
      </c>
      <c r="C894">
        <v>6</v>
      </c>
      <c r="D894">
        <v>3</v>
      </c>
      <c r="E894">
        <v>19</v>
      </c>
      <c r="F894">
        <v>10</v>
      </c>
      <c r="G894">
        <v>3</v>
      </c>
      <c r="H894">
        <v>4</v>
      </c>
      <c r="I894" t="s">
        <v>1707</v>
      </c>
    </row>
    <row r="895" spans="2:9" x14ac:dyDescent="0.25">
      <c r="B895">
        <v>1</v>
      </c>
      <c r="C895">
        <v>4</v>
      </c>
      <c r="D895">
        <v>3</v>
      </c>
      <c r="E895">
        <v>15</v>
      </c>
      <c r="F895">
        <v>8</v>
      </c>
      <c r="G895">
        <v>4</v>
      </c>
      <c r="H895">
        <v>4</v>
      </c>
      <c r="I895" t="s">
        <v>1708</v>
      </c>
    </row>
    <row r="896" spans="2:9" x14ac:dyDescent="0.25">
      <c r="B896">
        <v>2</v>
      </c>
      <c r="C896">
        <v>5</v>
      </c>
      <c r="D896">
        <v>2</v>
      </c>
      <c r="E896">
        <v>15</v>
      </c>
      <c r="F896">
        <v>4</v>
      </c>
      <c r="G896">
        <v>2</v>
      </c>
      <c r="H896">
        <v>1</v>
      </c>
      <c r="I896" t="s">
        <v>1709</v>
      </c>
    </row>
    <row r="897" spans="2:9" x14ac:dyDescent="0.25">
      <c r="B897">
        <v>4</v>
      </c>
      <c r="C897">
        <v>1</v>
      </c>
      <c r="D897">
        <v>5</v>
      </c>
      <c r="E897">
        <v>17</v>
      </c>
      <c r="F897">
        <v>20</v>
      </c>
      <c r="G897">
        <v>4</v>
      </c>
      <c r="H897">
        <v>4</v>
      </c>
      <c r="I897" t="s">
        <v>1710</v>
      </c>
    </row>
    <row r="898" spans="2:9" x14ac:dyDescent="0.25">
      <c r="B898">
        <v>3</v>
      </c>
      <c r="C898">
        <v>6</v>
      </c>
      <c r="D898">
        <v>4</v>
      </c>
      <c r="E898">
        <v>5</v>
      </c>
      <c r="F898">
        <v>14</v>
      </c>
      <c r="G898">
        <v>2</v>
      </c>
      <c r="H898">
        <v>4</v>
      </c>
      <c r="I898" t="s">
        <v>1711</v>
      </c>
    </row>
    <row r="899" spans="2:9" x14ac:dyDescent="0.25">
      <c r="B899">
        <v>4</v>
      </c>
      <c r="C899">
        <v>4</v>
      </c>
      <c r="D899">
        <v>4</v>
      </c>
      <c r="E899">
        <v>1</v>
      </c>
      <c r="F899">
        <v>17</v>
      </c>
      <c r="G899">
        <v>1</v>
      </c>
      <c r="H899">
        <v>3</v>
      </c>
      <c r="I899" t="s">
        <v>1712</v>
      </c>
    </row>
    <row r="900" spans="2:9" x14ac:dyDescent="0.25">
      <c r="B900">
        <v>2</v>
      </c>
      <c r="C900">
        <v>1</v>
      </c>
      <c r="D900">
        <v>5</v>
      </c>
      <c r="E900">
        <v>6</v>
      </c>
      <c r="F900">
        <v>18</v>
      </c>
      <c r="G900">
        <v>2</v>
      </c>
      <c r="H900">
        <v>4</v>
      </c>
      <c r="I900" t="s">
        <v>1713</v>
      </c>
    </row>
    <row r="901" spans="2:9" x14ac:dyDescent="0.25">
      <c r="B901">
        <v>3</v>
      </c>
      <c r="C901">
        <v>4</v>
      </c>
      <c r="D901">
        <v>1</v>
      </c>
      <c r="E901">
        <v>9</v>
      </c>
      <c r="F901">
        <v>6</v>
      </c>
      <c r="G901">
        <v>4</v>
      </c>
      <c r="H901">
        <v>4</v>
      </c>
      <c r="I901" t="s">
        <v>1714</v>
      </c>
    </row>
    <row r="902" spans="2:9" x14ac:dyDescent="0.25">
      <c r="B902">
        <v>4</v>
      </c>
      <c r="C902">
        <v>6</v>
      </c>
      <c r="D902">
        <v>4</v>
      </c>
      <c r="E902">
        <v>11</v>
      </c>
      <c r="F902">
        <v>3</v>
      </c>
      <c r="G902">
        <v>2</v>
      </c>
      <c r="H902">
        <v>2</v>
      </c>
      <c r="I902" t="s">
        <v>1715</v>
      </c>
    </row>
    <row r="903" spans="2:9" x14ac:dyDescent="0.25">
      <c r="B903">
        <v>3</v>
      </c>
      <c r="C903">
        <v>1</v>
      </c>
      <c r="D903">
        <v>3</v>
      </c>
      <c r="E903">
        <v>11</v>
      </c>
      <c r="F903">
        <v>15</v>
      </c>
      <c r="G903">
        <v>2</v>
      </c>
      <c r="H903">
        <v>3</v>
      </c>
      <c r="I903" t="s">
        <v>1716</v>
      </c>
    </row>
    <row r="904" spans="2:9" x14ac:dyDescent="0.25">
      <c r="B904">
        <v>4</v>
      </c>
      <c r="C904">
        <v>2</v>
      </c>
      <c r="D904">
        <v>3</v>
      </c>
      <c r="E904">
        <v>6</v>
      </c>
      <c r="F904">
        <v>9</v>
      </c>
      <c r="G904">
        <v>1</v>
      </c>
      <c r="H904">
        <v>3</v>
      </c>
      <c r="I904" t="s">
        <v>1717</v>
      </c>
    </row>
    <row r="905" spans="2:9" x14ac:dyDescent="0.25">
      <c r="B905">
        <v>1</v>
      </c>
      <c r="C905">
        <v>5</v>
      </c>
      <c r="D905">
        <v>1</v>
      </c>
      <c r="E905">
        <v>4</v>
      </c>
      <c r="F905">
        <v>6</v>
      </c>
      <c r="G905">
        <v>1</v>
      </c>
      <c r="H905">
        <v>2</v>
      </c>
      <c r="I905" t="s">
        <v>1718</v>
      </c>
    </row>
    <row r="906" spans="2:9" x14ac:dyDescent="0.25">
      <c r="B906">
        <v>1</v>
      </c>
      <c r="C906">
        <v>5</v>
      </c>
      <c r="D906">
        <v>5</v>
      </c>
      <c r="E906">
        <v>17</v>
      </c>
      <c r="F906">
        <v>1</v>
      </c>
      <c r="G906">
        <v>4</v>
      </c>
      <c r="H906">
        <v>3</v>
      </c>
      <c r="I906" t="s">
        <v>1719</v>
      </c>
    </row>
    <row r="907" spans="2:9" x14ac:dyDescent="0.25">
      <c r="B907">
        <v>4</v>
      </c>
      <c r="C907">
        <v>7</v>
      </c>
      <c r="D907">
        <v>3</v>
      </c>
      <c r="E907">
        <v>15</v>
      </c>
      <c r="F907">
        <v>18</v>
      </c>
      <c r="G907">
        <v>2</v>
      </c>
      <c r="H907">
        <v>4</v>
      </c>
      <c r="I907" t="s">
        <v>1720</v>
      </c>
    </row>
    <row r="908" spans="2:9" x14ac:dyDescent="0.25">
      <c r="B908">
        <v>3</v>
      </c>
      <c r="C908">
        <v>3</v>
      </c>
      <c r="D908">
        <v>3</v>
      </c>
      <c r="E908">
        <v>18</v>
      </c>
      <c r="F908">
        <v>2</v>
      </c>
      <c r="G908">
        <v>3</v>
      </c>
      <c r="H908">
        <v>3</v>
      </c>
      <c r="I908" t="s">
        <v>1721</v>
      </c>
    </row>
    <row r="909" spans="2:9" x14ac:dyDescent="0.25">
      <c r="B909">
        <v>4</v>
      </c>
      <c r="C909">
        <v>3</v>
      </c>
      <c r="D909">
        <v>3</v>
      </c>
      <c r="E909">
        <v>1</v>
      </c>
      <c r="F909">
        <v>11</v>
      </c>
      <c r="G909">
        <v>1</v>
      </c>
      <c r="H909">
        <v>3</v>
      </c>
      <c r="I909" t="s">
        <v>1722</v>
      </c>
    </row>
    <row r="910" spans="2:9" x14ac:dyDescent="0.25">
      <c r="B910">
        <v>1</v>
      </c>
      <c r="C910">
        <v>6</v>
      </c>
      <c r="D910">
        <v>2</v>
      </c>
      <c r="E910">
        <v>7</v>
      </c>
      <c r="F910">
        <v>20</v>
      </c>
      <c r="G910">
        <v>3</v>
      </c>
      <c r="H910">
        <v>1</v>
      </c>
      <c r="I910" t="s">
        <v>1723</v>
      </c>
    </row>
    <row r="911" spans="2:9" x14ac:dyDescent="0.25">
      <c r="B911">
        <v>3</v>
      </c>
      <c r="C911">
        <v>6</v>
      </c>
      <c r="D911">
        <v>5</v>
      </c>
      <c r="E911">
        <v>9</v>
      </c>
      <c r="F911">
        <v>14</v>
      </c>
      <c r="G911">
        <v>2</v>
      </c>
      <c r="H911">
        <v>2</v>
      </c>
      <c r="I911" t="s">
        <v>1724</v>
      </c>
    </row>
    <row r="912" spans="2:9" x14ac:dyDescent="0.25">
      <c r="B912">
        <v>1</v>
      </c>
      <c r="C912">
        <v>6</v>
      </c>
      <c r="D912">
        <v>5</v>
      </c>
      <c r="E912">
        <v>8</v>
      </c>
      <c r="F912">
        <v>6</v>
      </c>
      <c r="G912">
        <v>4</v>
      </c>
      <c r="H912">
        <v>3</v>
      </c>
      <c r="I912" t="s">
        <v>1725</v>
      </c>
    </row>
    <row r="913" spans="2:9" x14ac:dyDescent="0.25">
      <c r="B913">
        <v>1</v>
      </c>
      <c r="C913">
        <v>3</v>
      </c>
      <c r="D913">
        <v>4</v>
      </c>
      <c r="E913">
        <v>12</v>
      </c>
      <c r="F913">
        <v>4</v>
      </c>
      <c r="G913">
        <v>4</v>
      </c>
      <c r="H913">
        <v>3</v>
      </c>
      <c r="I913" t="s">
        <v>1726</v>
      </c>
    </row>
    <row r="914" spans="2:9" x14ac:dyDescent="0.25">
      <c r="B914">
        <v>1</v>
      </c>
      <c r="C914">
        <v>5</v>
      </c>
      <c r="D914">
        <v>5</v>
      </c>
      <c r="E914">
        <v>10</v>
      </c>
      <c r="F914">
        <v>16</v>
      </c>
      <c r="G914">
        <v>1</v>
      </c>
      <c r="H914">
        <v>4</v>
      </c>
      <c r="I914" t="s">
        <v>1727</v>
      </c>
    </row>
    <row r="915" spans="2:9" x14ac:dyDescent="0.25">
      <c r="B915">
        <v>1</v>
      </c>
      <c r="C915">
        <v>7</v>
      </c>
      <c r="D915">
        <v>1</v>
      </c>
      <c r="E915">
        <v>16</v>
      </c>
      <c r="F915">
        <v>1</v>
      </c>
      <c r="G915">
        <v>1</v>
      </c>
      <c r="H915">
        <v>4</v>
      </c>
      <c r="I915" t="s">
        <v>1728</v>
      </c>
    </row>
    <row r="916" spans="2:9" x14ac:dyDescent="0.25">
      <c r="B916">
        <v>2</v>
      </c>
      <c r="C916">
        <v>7</v>
      </c>
      <c r="D916">
        <v>4</v>
      </c>
      <c r="E916">
        <v>9</v>
      </c>
      <c r="F916">
        <v>20</v>
      </c>
      <c r="G916">
        <v>3</v>
      </c>
      <c r="H916">
        <v>4</v>
      </c>
      <c r="I916" t="s">
        <v>1729</v>
      </c>
    </row>
    <row r="917" spans="2:9" x14ac:dyDescent="0.25">
      <c r="B917">
        <v>3</v>
      </c>
      <c r="C917">
        <v>4</v>
      </c>
      <c r="D917">
        <v>4</v>
      </c>
      <c r="E917">
        <v>3</v>
      </c>
      <c r="F917">
        <v>12</v>
      </c>
      <c r="G917">
        <v>1</v>
      </c>
      <c r="H917">
        <v>2</v>
      </c>
      <c r="I917" t="s">
        <v>1730</v>
      </c>
    </row>
    <row r="918" spans="2:9" x14ac:dyDescent="0.25">
      <c r="B918">
        <v>4</v>
      </c>
      <c r="C918">
        <v>5</v>
      </c>
      <c r="D918">
        <v>5</v>
      </c>
      <c r="E918">
        <v>5</v>
      </c>
      <c r="F918">
        <v>5</v>
      </c>
      <c r="G918">
        <v>4</v>
      </c>
      <c r="H918">
        <v>3</v>
      </c>
      <c r="I918" t="s">
        <v>1731</v>
      </c>
    </row>
    <row r="919" spans="2:9" x14ac:dyDescent="0.25">
      <c r="B919">
        <v>4</v>
      </c>
      <c r="C919">
        <v>5</v>
      </c>
      <c r="D919">
        <v>1</v>
      </c>
      <c r="E919">
        <v>19</v>
      </c>
      <c r="F919">
        <v>14</v>
      </c>
      <c r="G919">
        <v>2</v>
      </c>
      <c r="H919">
        <v>4</v>
      </c>
      <c r="I919" t="s">
        <v>1732</v>
      </c>
    </row>
    <row r="920" spans="2:9" x14ac:dyDescent="0.25">
      <c r="B920">
        <v>2</v>
      </c>
      <c r="C920">
        <v>1</v>
      </c>
      <c r="D920">
        <v>5</v>
      </c>
      <c r="E920">
        <v>18</v>
      </c>
      <c r="F920">
        <v>10</v>
      </c>
      <c r="G920">
        <v>1</v>
      </c>
      <c r="H920">
        <v>3</v>
      </c>
      <c r="I920" t="s">
        <v>1733</v>
      </c>
    </row>
    <row r="921" spans="2:9" x14ac:dyDescent="0.25">
      <c r="B921">
        <v>2</v>
      </c>
      <c r="C921">
        <v>5</v>
      </c>
      <c r="D921">
        <v>2</v>
      </c>
      <c r="E921">
        <v>1</v>
      </c>
      <c r="F921">
        <v>9</v>
      </c>
      <c r="G921">
        <v>3</v>
      </c>
      <c r="H921">
        <v>2</v>
      </c>
      <c r="I921" t="s">
        <v>1734</v>
      </c>
    </row>
    <row r="922" spans="2:9" x14ac:dyDescent="0.25">
      <c r="B922">
        <v>3</v>
      </c>
      <c r="C922">
        <v>3</v>
      </c>
      <c r="D922">
        <v>2</v>
      </c>
      <c r="E922">
        <v>9</v>
      </c>
      <c r="F922">
        <v>11</v>
      </c>
      <c r="G922">
        <v>4</v>
      </c>
      <c r="H922">
        <v>4</v>
      </c>
      <c r="I922" t="s">
        <v>1735</v>
      </c>
    </row>
    <row r="923" spans="2:9" x14ac:dyDescent="0.25">
      <c r="B923">
        <v>4</v>
      </c>
      <c r="C923">
        <v>6</v>
      </c>
      <c r="D923">
        <v>5</v>
      </c>
      <c r="E923">
        <v>7</v>
      </c>
      <c r="F923">
        <v>17</v>
      </c>
      <c r="G923">
        <v>1</v>
      </c>
      <c r="H923">
        <v>1</v>
      </c>
      <c r="I923" t="s">
        <v>1736</v>
      </c>
    </row>
    <row r="924" spans="2:9" x14ac:dyDescent="0.25">
      <c r="B924">
        <v>4</v>
      </c>
      <c r="C924">
        <v>8</v>
      </c>
      <c r="D924">
        <v>4</v>
      </c>
      <c r="E924">
        <v>6</v>
      </c>
      <c r="F924">
        <v>10</v>
      </c>
      <c r="G924">
        <v>2</v>
      </c>
      <c r="H924">
        <v>4</v>
      </c>
      <c r="I924" t="s">
        <v>1737</v>
      </c>
    </row>
    <row r="925" spans="2:9" x14ac:dyDescent="0.25">
      <c r="B925">
        <v>4</v>
      </c>
      <c r="C925">
        <v>8</v>
      </c>
      <c r="D925">
        <v>4</v>
      </c>
      <c r="E925">
        <v>6</v>
      </c>
      <c r="F925">
        <v>15</v>
      </c>
      <c r="G925">
        <v>3</v>
      </c>
      <c r="H925">
        <v>1</v>
      </c>
      <c r="I925" t="s">
        <v>1738</v>
      </c>
    </row>
    <row r="926" spans="2:9" x14ac:dyDescent="0.25">
      <c r="B926">
        <v>4</v>
      </c>
      <c r="C926">
        <v>2</v>
      </c>
      <c r="D926">
        <v>4</v>
      </c>
      <c r="E926">
        <v>11</v>
      </c>
      <c r="F926">
        <v>20</v>
      </c>
      <c r="G926">
        <v>3</v>
      </c>
      <c r="H926">
        <v>2</v>
      </c>
      <c r="I926" t="s">
        <v>1739</v>
      </c>
    </row>
    <row r="927" spans="2:9" x14ac:dyDescent="0.25">
      <c r="B927">
        <v>1</v>
      </c>
      <c r="C927">
        <v>8</v>
      </c>
      <c r="D927">
        <v>1</v>
      </c>
      <c r="E927">
        <v>17</v>
      </c>
      <c r="F927">
        <v>11</v>
      </c>
      <c r="G927">
        <v>4</v>
      </c>
      <c r="H927">
        <v>4</v>
      </c>
      <c r="I927" t="s">
        <v>1740</v>
      </c>
    </row>
    <row r="928" spans="2:9" x14ac:dyDescent="0.25">
      <c r="B928">
        <v>4</v>
      </c>
      <c r="C928">
        <v>8</v>
      </c>
      <c r="D928">
        <v>1</v>
      </c>
      <c r="E928">
        <v>12</v>
      </c>
      <c r="F928">
        <v>17</v>
      </c>
      <c r="G928">
        <v>1</v>
      </c>
      <c r="H928">
        <v>3</v>
      </c>
      <c r="I928" t="s">
        <v>1741</v>
      </c>
    </row>
    <row r="929" spans="2:9" x14ac:dyDescent="0.25">
      <c r="B929">
        <v>2</v>
      </c>
      <c r="C929">
        <v>8</v>
      </c>
      <c r="D929">
        <v>2</v>
      </c>
      <c r="E929">
        <v>6</v>
      </c>
      <c r="F929">
        <v>16</v>
      </c>
      <c r="G929">
        <v>4</v>
      </c>
      <c r="H929">
        <v>4</v>
      </c>
      <c r="I929" t="s">
        <v>1742</v>
      </c>
    </row>
    <row r="930" spans="2:9" x14ac:dyDescent="0.25">
      <c r="B930">
        <v>2</v>
      </c>
      <c r="C930">
        <v>5</v>
      </c>
      <c r="D930">
        <v>3</v>
      </c>
      <c r="E930">
        <v>10</v>
      </c>
      <c r="F930">
        <v>19</v>
      </c>
      <c r="G930">
        <v>4</v>
      </c>
      <c r="H930">
        <v>4</v>
      </c>
      <c r="I930" t="s">
        <v>1743</v>
      </c>
    </row>
    <row r="931" spans="2:9" x14ac:dyDescent="0.25">
      <c r="B931">
        <v>4</v>
      </c>
      <c r="C931">
        <v>3</v>
      </c>
      <c r="D931">
        <v>2</v>
      </c>
      <c r="E931">
        <v>17</v>
      </c>
      <c r="F931">
        <v>13</v>
      </c>
      <c r="G931">
        <v>1</v>
      </c>
      <c r="H931">
        <v>1</v>
      </c>
      <c r="I931" t="s">
        <v>1744</v>
      </c>
    </row>
    <row r="932" spans="2:9" x14ac:dyDescent="0.25">
      <c r="B932">
        <v>4</v>
      </c>
      <c r="C932">
        <v>6</v>
      </c>
      <c r="D932">
        <v>4</v>
      </c>
      <c r="E932">
        <v>15</v>
      </c>
      <c r="F932">
        <v>16</v>
      </c>
      <c r="G932">
        <v>2</v>
      </c>
      <c r="H932">
        <v>1</v>
      </c>
      <c r="I932" t="s">
        <v>1745</v>
      </c>
    </row>
    <row r="933" spans="2:9" x14ac:dyDescent="0.25">
      <c r="B933">
        <v>4</v>
      </c>
      <c r="C933">
        <v>6</v>
      </c>
      <c r="D933">
        <v>3</v>
      </c>
      <c r="E933">
        <v>6</v>
      </c>
      <c r="F933">
        <v>8</v>
      </c>
      <c r="G933">
        <v>4</v>
      </c>
      <c r="H933">
        <v>1</v>
      </c>
      <c r="I933" t="s">
        <v>1746</v>
      </c>
    </row>
    <row r="934" spans="2:9" x14ac:dyDescent="0.25">
      <c r="B934">
        <v>2</v>
      </c>
      <c r="C934">
        <v>4</v>
      </c>
      <c r="D934">
        <v>5</v>
      </c>
      <c r="E934">
        <v>18</v>
      </c>
      <c r="F934">
        <v>14</v>
      </c>
      <c r="G934">
        <v>4</v>
      </c>
      <c r="H934">
        <v>4</v>
      </c>
      <c r="I934" t="s">
        <v>1747</v>
      </c>
    </row>
    <row r="935" spans="2:9" x14ac:dyDescent="0.25">
      <c r="B935">
        <v>1</v>
      </c>
      <c r="C935">
        <v>8</v>
      </c>
      <c r="D935">
        <v>5</v>
      </c>
      <c r="E935">
        <v>8</v>
      </c>
      <c r="F935">
        <v>12</v>
      </c>
      <c r="G935">
        <v>1</v>
      </c>
      <c r="H935">
        <v>4</v>
      </c>
      <c r="I935" t="s">
        <v>1748</v>
      </c>
    </row>
    <row r="936" spans="2:9" x14ac:dyDescent="0.25">
      <c r="B936">
        <v>3</v>
      </c>
      <c r="C936">
        <v>8</v>
      </c>
      <c r="D936">
        <v>3</v>
      </c>
      <c r="E936">
        <v>2</v>
      </c>
      <c r="F936">
        <v>1</v>
      </c>
      <c r="G936">
        <v>2</v>
      </c>
      <c r="H936">
        <v>1</v>
      </c>
      <c r="I936" t="s">
        <v>1749</v>
      </c>
    </row>
    <row r="937" spans="2:9" x14ac:dyDescent="0.25">
      <c r="B937">
        <v>1</v>
      </c>
      <c r="C937">
        <v>1</v>
      </c>
      <c r="D937">
        <v>5</v>
      </c>
      <c r="E937">
        <v>10</v>
      </c>
      <c r="F937">
        <v>2</v>
      </c>
      <c r="G937">
        <v>4</v>
      </c>
      <c r="H937">
        <v>4</v>
      </c>
      <c r="I937" t="s">
        <v>1750</v>
      </c>
    </row>
    <row r="938" spans="2:9" x14ac:dyDescent="0.25">
      <c r="B938">
        <v>1</v>
      </c>
      <c r="C938">
        <v>5</v>
      </c>
      <c r="D938">
        <v>2</v>
      </c>
      <c r="E938">
        <v>3</v>
      </c>
      <c r="F938">
        <v>18</v>
      </c>
      <c r="G938">
        <v>2</v>
      </c>
      <c r="H938">
        <v>1</v>
      </c>
      <c r="I938" t="s">
        <v>1751</v>
      </c>
    </row>
    <row r="939" spans="2:9" x14ac:dyDescent="0.25">
      <c r="B939">
        <v>4</v>
      </c>
      <c r="C939">
        <v>6</v>
      </c>
      <c r="D939">
        <v>1</v>
      </c>
      <c r="E939">
        <v>13</v>
      </c>
      <c r="F939">
        <v>20</v>
      </c>
      <c r="G939">
        <v>4</v>
      </c>
      <c r="H939">
        <v>2</v>
      </c>
      <c r="I939" t="s">
        <v>1752</v>
      </c>
    </row>
    <row r="940" spans="2:9" x14ac:dyDescent="0.25">
      <c r="B940">
        <v>2</v>
      </c>
      <c r="C940">
        <v>8</v>
      </c>
      <c r="D940">
        <v>2</v>
      </c>
      <c r="E940">
        <v>13</v>
      </c>
      <c r="F940">
        <v>6</v>
      </c>
      <c r="G940">
        <v>3</v>
      </c>
      <c r="H940">
        <v>2</v>
      </c>
      <c r="I940" t="s">
        <v>1753</v>
      </c>
    </row>
    <row r="941" spans="2:9" x14ac:dyDescent="0.25">
      <c r="B941">
        <v>2</v>
      </c>
      <c r="C941">
        <v>4</v>
      </c>
      <c r="D941">
        <v>4</v>
      </c>
      <c r="E941">
        <v>11</v>
      </c>
      <c r="F941">
        <v>12</v>
      </c>
      <c r="G941">
        <v>2</v>
      </c>
      <c r="H941">
        <v>1</v>
      </c>
      <c r="I941" t="s">
        <v>1754</v>
      </c>
    </row>
    <row r="942" spans="2:9" x14ac:dyDescent="0.25">
      <c r="B942">
        <v>1</v>
      </c>
      <c r="C942">
        <v>7</v>
      </c>
      <c r="D942">
        <v>5</v>
      </c>
      <c r="E942">
        <v>17</v>
      </c>
      <c r="F942">
        <v>19</v>
      </c>
      <c r="G942">
        <v>1</v>
      </c>
      <c r="H942">
        <v>3</v>
      </c>
      <c r="I942" t="s">
        <v>1755</v>
      </c>
    </row>
    <row r="943" spans="2:9" x14ac:dyDescent="0.25">
      <c r="B943">
        <v>1</v>
      </c>
      <c r="C943">
        <v>3</v>
      </c>
      <c r="D943">
        <v>1</v>
      </c>
      <c r="E943">
        <v>16</v>
      </c>
      <c r="F943">
        <v>7</v>
      </c>
      <c r="G943">
        <v>3</v>
      </c>
      <c r="H943">
        <v>3</v>
      </c>
      <c r="I943" t="s">
        <v>1756</v>
      </c>
    </row>
    <row r="944" spans="2:9" x14ac:dyDescent="0.25">
      <c r="B944">
        <v>4</v>
      </c>
      <c r="C944">
        <v>3</v>
      </c>
      <c r="D944">
        <v>2</v>
      </c>
      <c r="E944">
        <v>2</v>
      </c>
      <c r="F944">
        <v>13</v>
      </c>
      <c r="G944">
        <v>3</v>
      </c>
      <c r="H944">
        <v>4</v>
      </c>
      <c r="I944" t="s">
        <v>1757</v>
      </c>
    </row>
    <row r="945" spans="2:9" x14ac:dyDescent="0.25">
      <c r="B945">
        <v>4</v>
      </c>
      <c r="C945">
        <v>2</v>
      </c>
      <c r="D945">
        <v>3</v>
      </c>
      <c r="E945">
        <v>10</v>
      </c>
      <c r="F945">
        <v>6</v>
      </c>
      <c r="G945">
        <v>2</v>
      </c>
      <c r="H945">
        <v>2</v>
      </c>
      <c r="I945" t="s">
        <v>1758</v>
      </c>
    </row>
    <row r="946" spans="2:9" x14ac:dyDescent="0.25">
      <c r="B946">
        <v>2</v>
      </c>
      <c r="C946">
        <v>6</v>
      </c>
      <c r="D946">
        <v>1</v>
      </c>
      <c r="E946">
        <v>17</v>
      </c>
      <c r="F946">
        <v>9</v>
      </c>
      <c r="G946">
        <v>4</v>
      </c>
      <c r="H946">
        <v>2</v>
      </c>
      <c r="I946" t="s">
        <v>1759</v>
      </c>
    </row>
    <row r="947" spans="2:9" x14ac:dyDescent="0.25">
      <c r="B947">
        <v>2</v>
      </c>
      <c r="C947">
        <v>1</v>
      </c>
      <c r="D947">
        <v>2</v>
      </c>
      <c r="E947">
        <v>11</v>
      </c>
      <c r="F947">
        <v>18</v>
      </c>
      <c r="G947">
        <v>1</v>
      </c>
      <c r="H947">
        <v>1</v>
      </c>
      <c r="I947" t="s">
        <v>1760</v>
      </c>
    </row>
    <row r="948" spans="2:9" x14ac:dyDescent="0.25">
      <c r="B948">
        <v>3</v>
      </c>
      <c r="C948">
        <v>8</v>
      </c>
      <c r="D948">
        <v>1</v>
      </c>
      <c r="E948">
        <v>6</v>
      </c>
      <c r="F948">
        <v>4</v>
      </c>
      <c r="G948">
        <v>1</v>
      </c>
      <c r="H948">
        <v>1</v>
      </c>
      <c r="I948" t="s">
        <v>1761</v>
      </c>
    </row>
    <row r="949" spans="2:9" x14ac:dyDescent="0.25">
      <c r="B949">
        <v>2</v>
      </c>
      <c r="C949">
        <v>2</v>
      </c>
      <c r="D949">
        <v>3</v>
      </c>
      <c r="E949">
        <v>18</v>
      </c>
      <c r="F949">
        <v>9</v>
      </c>
      <c r="G949">
        <v>2</v>
      </c>
      <c r="H949">
        <v>2</v>
      </c>
      <c r="I949" t="s">
        <v>1762</v>
      </c>
    </row>
    <row r="950" spans="2:9" x14ac:dyDescent="0.25">
      <c r="B950">
        <v>4</v>
      </c>
      <c r="C950">
        <v>4</v>
      </c>
      <c r="D950">
        <v>2</v>
      </c>
      <c r="E950">
        <v>19</v>
      </c>
      <c r="F950">
        <v>6</v>
      </c>
      <c r="G950">
        <v>1</v>
      </c>
      <c r="H950">
        <v>1</v>
      </c>
      <c r="I950" t="s">
        <v>1763</v>
      </c>
    </row>
    <row r="951" spans="2:9" x14ac:dyDescent="0.25">
      <c r="B951">
        <v>4</v>
      </c>
      <c r="C951">
        <v>5</v>
      </c>
      <c r="D951">
        <v>5</v>
      </c>
      <c r="E951">
        <v>13</v>
      </c>
      <c r="F951">
        <v>20</v>
      </c>
      <c r="G951">
        <v>4</v>
      </c>
      <c r="H951">
        <v>1</v>
      </c>
      <c r="I951" t="s">
        <v>1764</v>
      </c>
    </row>
    <row r="952" spans="2:9" x14ac:dyDescent="0.25">
      <c r="B952">
        <v>4</v>
      </c>
      <c r="C952">
        <v>1</v>
      </c>
      <c r="D952">
        <v>2</v>
      </c>
      <c r="E952">
        <v>14</v>
      </c>
      <c r="F952">
        <v>12</v>
      </c>
      <c r="G952">
        <v>1</v>
      </c>
      <c r="H952">
        <v>3</v>
      </c>
      <c r="I952" t="s">
        <v>1765</v>
      </c>
    </row>
    <row r="953" spans="2:9" x14ac:dyDescent="0.25">
      <c r="B953">
        <v>2</v>
      </c>
      <c r="C953">
        <v>1</v>
      </c>
      <c r="D953">
        <v>5</v>
      </c>
      <c r="E953">
        <v>1</v>
      </c>
      <c r="F953">
        <v>19</v>
      </c>
      <c r="G953">
        <v>4</v>
      </c>
      <c r="H953">
        <v>1</v>
      </c>
      <c r="I953" t="s">
        <v>1766</v>
      </c>
    </row>
    <row r="954" spans="2:9" x14ac:dyDescent="0.25">
      <c r="B954">
        <v>1</v>
      </c>
      <c r="C954">
        <v>8</v>
      </c>
      <c r="D954">
        <v>4</v>
      </c>
      <c r="E954">
        <v>11</v>
      </c>
      <c r="F954">
        <v>16</v>
      </c>
      <c r="G954">
        <v>4</v>
      </c>
      <c r="H954">
        <v>1</v>
      </c>
      <c r="I954" t="s">
        <v>1767</v>
      </c>
    </row>
    <row r="955" spans="2:9" x14ac:dyDescent="0.25">
      <c r="B955">
        <v>2</v>
      </c>
      <c r="C955">
        <v>7</v>
      </c>
      <c r="D955">
        <v>5</v>
      </c>
      <c r="E955">
        <v>1</v>
      </c>
      <c r="F955">
        <v>1</v>
      </c>
      <c r="G955">
        <v>1</v>
      </c>
      <c r="H955">
        <v>1</v>
      </c>
      <c r="I955" t="s">
        <v>1768</v>
      </c>
    </row>
    <row r="956" spans="2:9" x14ac:dyDescent="0.25">
      <c r="B956">
        <v>3</v>
      </c>
      <c r="C956">
        <v>5</v>
      </c>
      <c r="D956">
        <v>3</v>
      </c>
      <c r="E956">
        <v>1</v>
      </c>
      <c r="F956">
        <v>9</v>
      </c>
      <c r="G956">
        <v>3</v>
      </c>
      <c r="H956">
        <v>3</v>
      </c>
      <c r="I956" t="s">
        <v>1769</v>
      </c>
    </row>
    <row r="957" spans="2:9" x14ac:dyDescent="0.25">
      <c r="B957">
        <v>4</v>
      </c>
      <c r="C957">
        <v>5</v>
      </c>
      <c r="D957">
        <v>1</v>
      </c>
      <c r="E957">
        <v>15</v>
      </c>
      <c r="F957">
        <v>15</v>
      </c>
      <c r="G957">
        <v>3</v>
      </c>
      <c r="H957">
        <v>2</v>
      </c>
      <c r="I957" t="s">
        <v>1770</v>
      </c>
    </row>
    <row r="958" spans="2:9" x14ac:dyDescent="0.25">
      <c r="B958">
        <v>2</v>
      </c>
      <c r="C958">
        <v>6</v>
      </c>
      <c r="D958">
        <v>2</v>
      </c>
      <c r="E958">
        <v>7</v>
      </c>
      <c r="F958">
        <v>8</v>
      </c>
      <c r="G958">
        <v>3</v>
      </c>
      <c r="H958">
        <v>3</v>
      </c>
      <c r="I958" t="s">
        <v>1771</v>
      </c>
    </row>
    <row r="959" spans="2:9" x14ac:dyDescent="0.25">
      <c r="B959">
        <v>2</v>
      </c>
      <c r="C959">
        <v>4</v>
      </c>
      <c r="D959">
        <v>1</v>
      </c>
      <c r="E959">
        <v>17</v>
      </c>
      <c r="F959">
        <v>13</v>
      </c>
      <c r="G959">
        <v>3</v>
      </c>
      <c r="H959">
        <v>2</v>
      </c>
      <c r="I959" t="s">
        <v>1772</v>
      </c>
    </row>
    <row r="960" spans="2:9" x14ac:dyDescent="0.25">
      <c r="B960">
        <v>2</v>
      </c>
      <c r="C960">
        <v>7</v>
      </c>
      <c r="D960">
        <v>5</v>
      </c>
      <c r="E960">
        <v>10</v>
      </c>
      <c r="F960">
        <v>2</v>
      </c>
      <c r="G960">
        <v>2</v>
      </c>
      <c r="H960">
        <v>3</v>
      </c>
      <c r="I960" t="s">
        <v>1773</v>
      </c>
    </row>
    <row r="961" spans="2:9" x14ac:dyDescent="0.25">
      <c r="B961">
        <v>1</v>
      </c>
      <c r="C961">
        <v>8</v>
      </c>
      <c r="D961">
        <v>5</v>
      </c>
      <c r="E961">
        <v>11</v>
      </c>
      <c r="F961">
        <v>13</v>
      </c>
      <c r="G961">
        <v>1</v>
      </c>
      <c r="H961">
        <v>1</v>
      </c>
      <c r="I961" t="s">
        <v>1774</v>
      </c>
    </row>
    <row r="962" spans="2:9" x14ac:dyDescent="0.25">
      <c r="B962">
        <v>1</v>
      </c>
      <c r="C962">
        <v>2</v>
      </c>
      <c r="D962">
        <v>5</v>
      </c>
      <c r="E962">
        <v>14</v>
      </c>
      <c r="F962">
        <v>15</v>
      </c>
      <c r="G962">
        <v>1</v>
      </c>
      <c r="H962">
        <v>1</v>
      </c>
      <c r="I962" t="s">
        <v>1775</v>
      </c>
    </row>
    <row r="963" spans="2:9" x14ac:dyDescent="0.25">
      <c r="B963">
        <v>4</v>
      </c>
      <c r="C963">
        <v>1</v>
      </c>
      <c r="D963">
        <v>3</v>
      </c>
      <c r="E963">
        <v>13</v>
      </c>
      <c r="F963">
        <v>12</v>
      </c>
      <c r="G963">
        <v>1</v>
      </c>
      <c r="H963">
        <v>4</v>
      </c>
      <c r="I963" t="s">
        <v>1776</v>
      </c>
    </row>
    <row r="964" spans="2:9" x14ac:dyDescent="0.25">
      <c r="B964">
        <v>2</v>
      </c>
      <c r="C964">
        <v>5</v>
      </c>
      <c r="D964">
        <v>3</v>
      </c>
      <c r="E964">
        <v>6</v>
      </c>
      <c r="F964">
        <v>5</v>
      </c>
      <c r="G964">
        <v>4</v>
      </c>
      <c r="H964">
        <v>4</v>
      </c>
      <c r="I964" t="s">
        <v>1777</v>
      </c>
    </row>
    <row r="965" spans="2:9" x14ac:dyDescent="0.25">
      <c r="B965">
        <v>3</v>
      </c>
      <c r="C965">
        <v>8</v>
      </c>
      <c r="D965">
        <v>1</v>
      </c>
      <c r="E965">
        <v>9</v>
      </c>
      <c r="F965">
        <v>12</v>
      </c>
      <c r="G965">
        <v>3</v>
      </c>
      <c r="H965">
        <v>1</v>
      </c>
      <c r="I965" t="s">
        <v>1778</v>
      </c>
    </row>
    <row r="966" spans="2:9" x14ac:dyDescent="0.25">
      <c r="B966">
        <v>1</v>
      </c>
      <c r="C966">
        <v>6</v>
      </c>
      <c r="D966">
        <v>4</v>
      </c>
      <c r="E966">
        <v>10</v>
      </c>
      <c r="F966">
        <v>3</v>
      </c>
      <c r="G966">
        <v>1</v>
      </c>
      <c r="H966">
        <v>3</v>
      </c>
      <c r="I966" t="s">
        <v>1779</v>
      </c>
    </row>
    <row r="967" spans="2:9" x14ac:dyDescent="0.25">
      <c r="B967">
        <v>4</v>
      </c>
      <c r="C967">
        <v>6</v>
      </c>
      <c r="D967">
        <v>1</v>
      </c>
      <c r="E967">
        <v>2</v>
      </c>
      <c r="F967">
        <v>16</v>
      </c>
      <c r="G967">
        <v>2</v>
      </c>
      <c r="H967">
        <v>3</v>
      </c>
      <c r="I967" t="s">
        <v>1780</v>
      </c>
    </row>
    <row r="968" spans="2:9" x14ac:dyDescent="0.25">
      <c r="B968">
        <v>1</v>
      </c>
      <c r="C968">
        <v>4</v>
      </c>
      <c r="D968">
        <v>5</v>
      </c>
      <c r="E968">
        <v>6</v>
      </c>
      <c r="F968">
        <v>5</v>
      </c>
      <c r="G968">
        <v>1</v>
      </c>
      <c r="H968">
        <v>4</v>
      </c>
      <c r="I968" t="s">
        <v>1781</v>
      </c>
    </row>
    <row r="969" spans="2:9" x14ac:dyDescent="0.25">
      <c r="B969">
        <v>3</v>
      </c>
      <c r="C969">
        <v>3</v>
      </c>
      <c r="D969">
        <v>3</v>
      </c>
      <c r="E969">
        <v>5</v>
      </c>
      <c r="F969">
        <v>1</v>
      </c>
      <c r="G969">
        <v>1</v>
      </c>
      <c r="H969">
        <v>2</v>
      </c>
      <c r="I969" t="s">
        <v>1782</v>
      </c>
    </row>
    <row r="970" spans="2:9" x14ac:dyDescent="0.25">
      <c r="B970">
        <v>4</v>
      </c>
      <c r="C970">
        <v>3</v>
      </c>
      <c r="D970">
        <v>3</v>
      </c>
      <c r="E970">
        <v>13</v>
      </c>
      <c r="F970">
        <v>17</v>
      </c>
      <c r="G970">
        <v>1</v>
      </c>
      <c r="H970">
        <v>1</v>
      </c>
      <c r="I970" t="s">
        <v>1783</v>
      </c>
    </row>
    <row r="971" spans="2:9" x14ac:dyDescent="0.25">
      <c r="B971">
        <v>3</v>
      </c>
      <c r="C971">
        <v>2</v>
      </c>
      <c r="D971">
        <v>3</v>
      </c>
      <c r="E971">
        <v>3</v>
      </c>
      <c r="F971">
        <v>12</v>
      </c>
      <c r="G971">
        <v>3</v>
      </c>
      <c r="H971">
        <v>4</v>
      </c>
      <c r="I971" t="s">
        <v>1784</v>
      </c>
    </row>
    <row r="972" spans="2:9" x14ac:dyDescent="0.25">
      <c r="B972">
        <v>3</v>
      </c>
      <c r="C972">
        <v>7</v>
      </c>
      <c r="D972">
        <v>2</v>
      </c>
      <c r="E972">
        <v>19</v>
      </c>
      <c r="F972">
        <v>1</v>
      </c>
      <c r="G972">
        <v>4</v>
      </c>
      <c r="H972">
        <v>4</v>
      </c>
      <c r="I972" t="s">
        <v>1785</v>
      </c>
    </row>
    <row r="973" spans="2:9" x14ac:dyDescent="0.25">
      <c r="B973">
        <v>1</v>
      </c>
      <c r="C973">
        <v>5</v>
      </c>
      <c r="D973">
        <v>2</v>
      </c>
      <c r="E973">
        <v>19</v>
      </c>
      <c r="F973">
        <v>14</v>
      </c>
      <c r="G973">
        <v>3</v>
      </c>
      <c r="H973">
        <v>3</v>
      </c>
      <c r="I973" t="s">
        <v>1786</v>
      </c>
    </row>
    <row r="974" spans="2:9" x14ac:dyDescent="0.25">
      <c r="B974">
        <v>4</v>
      </c>
      <c r="C974">
        <v>3</v>
      </c>
      <c r="D974">
        <v>5</v>
      </c>
      <c r="E974">
        <v>4</v>
      </c>
      <c r="F974">
        <v>17</v>
      </c>
      <c r="G974">
        <v>4</v>
      </c>
      <c r="H974">
        <v>4</v>
      </c>
      <c r="I974" t="s">
        <v>1787</v>
      </c>
    </row>
    <row r="975" spans="2:9" x14ac:dyDescent="0.25">
      <c r="B975">
        <v>4</v>
      </c>
      <c r="C975">
        <v>1</v>
      </c>
      <c r="D975">
        <v>4</v>
      </c>
      <c r="E975">
        <v>9</v>
      </c>
      <c r="F975">
        <v>4</v>
      </c>
      <c r="G975">
        <v>3</v>
      </c>
      <c r="H975">
        <v>1</v>
      </c>
      <c r="I975" t="s">
        <v>1788</v>
      </c>
    </row>
    <row r="976" spans="2:9" x14ac:dyDescent="0.25">
      <c r="B976">
        <v>3</v>
      </c>
      <c r="C976">
        <v>3</v>
      </c>
      <c r="D976">
        <v>5</v>
      </c>
      <c r="E976">
        <v>3</v>
      </c>
      <c r="F976">
        <v>2</v>
      </c>
      <c r="G976">
        <v>2</v>
      </c>
      <c r="H976">
        <v>3</v>
      </c>
      <c r="I976" t="s">
        <v>1789</v>
      </c>
    </row>
    <row r="977" spans="2:9" x14ac:dyDescent="0.25">
      <c r="B977">
        <v>1</v>
      </c>
      <c r="C977">
        <v>4</v>
      </c>
      <c r="D977">
        <v>1</v>
      </c>
      <c r="E977">
        <v>7</v>
      </c>
      <c r="F977">
        <v>10</v>
      </c>
      <c r="G977">
        <v>3</v>
      </c>
      <c r="H977">
        <v>4</v>
      </c>
      <c r="I977" t="s">
        <v>1790</v>
      </c>
    </row>
    <row r="978" spans="2:9" x14ac:dyDescent="0.25">
      <c r="B978">
        <v>1</v>
      </c>
      <c r="C978">
        <v>8</v>
      </c>
      <c r="D978">
        <v>4</v>
      </c>
      <c r="E978">
        <v>4</v>
      </c>
      <c r="F978">
        <v>1</v>
      </c>
      <c r="G978">
        <v>3</v>
      </c>
      <c r="H978">
        <v>2</v>
      </c>
      <c r="I978" t="s">
        <v>1791</v>
      </c>
    </row>
    <row r="979" spans="2:9" x14ac:dyDescent="0.25">
      <c r="B979">
        <v>2</v>
      </c>
      <c r="C979">
        <v>4</v>
      </c>
      <c r="D979">
        <v>3</v>
      </c>
      <c r="E979">
        <v>18</v>
      </c>
      <c r="F979">
        <v>6</v>
      </c>
      <c r="G979">
        <v>3</v>
      </c>
      <c r="H979">
        <v>2</v>
      </c>
      <c r="I979" t="s">
        <v>1792</v>
      </c>
    </row>
    <row r="980" spans="2:9" x14ac:dyDescent="0.25">
      <c r="B980">
        <v>3</v>
      </c>
      <c r="C980">
        <v>8</v>
      </c>
      <c r="D980">
        <v>4</v>
      </c>
      <c r="E980">
        <v>3</v>
      </c>
      <c r="F980">
        <v>1</v>
      </c>
      <c r="G980">
        <v>3</v>
      </c>
      <c r="H980">
        <v>4</v>
      </c>
      <c r="I980" t="s">
        <v>1793</v>
      </c>
    </row>
    <row r="981" spans="2:9" x14ac:dyDescent="0.25">
      <c r="B981">
        <v>3</v>
      </c>
      <c r="C981">
        <v>4</v>
      </c>
      <c r="D981">
        <v>3</v>
      </c>
      <c r="E981">
        <v>7</v>
      </c>
      <c r="F981">
        <v>12</v>
      </c>
      <c r="G981">
        <v>1</v>
      </c>
      <c r="H981">
        <v>4</v>
      </c>
      <c r="I981" t="s">
        <v>1794</v>
      </c>
    </row>
    <row r="982" spans="2:9" x14ac:dyDescent="0.25">
      <c r="B982">
        <v>1</v>
      </c>
      <c r="C982">
        <v>5</v>
      </c>
      <c r="D982">
        <v>3</v>
      </c>
      <c r="E982">
        <v>14</v>
      </c>
      <c r="F982">
        <v>17</v>
      </c>
      <c r="G982">
        <v>2</v>
      </c>
      <c r="H982">
        <v>3</v>
      </c>
      <c r="I982" t="s">
        <v>1795</v>
      </c>
    </row>
    <row r="983" spans="2:9" x14ac:dyDescent="0.25">
      <c r="B983">
        <v>2</v>
      </c>
      <c r="C983">
        <v>4</v>
      </c>
      <c r="D983">
        <v>2</v>
      </c>
      <c r="E983">
        <v>3</v>
      </c>
      <c r="F983">
        <v>18</v>
      </c>
      <c r="G983">
        <v>1</v>
      </c>
      <c r="H983">
        <v>3</v>
      </c>
      <c r="I983" t="s">
        <v>1796</v>
      </c>
    </row>
    <row r="984" spans="2:9" x14ac:dyDescent="0.25">
      <c r="B984">
        <v>2</v>
      </c>
      <c r="C984">
        <v>1</v>
      </c>
      <c r="D984">
        <v>1</v>
      </c>
      <c r="E984">
        <v>12</v>
      </c>
      <c r="F984">
        <v>19</v>
      </c>
      <c r="G984">
        <v>1</v>
      </c>
      <c r="H984">
        <v>2</v>
      </c>
      <c r="I984" t="s">
        <v>1797</v>
      </c>
    </row>
    <row r="985" spans="2:9" x14ac:dyDescent="0.25">
      <c r="B985">
        <v>2</v>
      </c>
      <c r="C985">
        <v>7</v>
      </c>
      <c r="D985">
        <v>5</v>
      </c>
      <c r="E985">
        <v>9</v>
      </c>
      <c r="F985">
        <v>13</v>
      </c>
      <c r="G985">
        <v>2</v>
      </c>
      <c r="H985">
        <v>3</v>
      </c>
      <c r="I985" t="s">
        <v>1798</v>
      </c>
    </row>
    <row r="986" spans="2:9" x14ac:dyDescent="0.25">
      <c r="B986">
        <v>2</v>
      </c>
      <c r="C986">
        <v>7</v>
      </c>
      <c r="D986">
        <v>4</v>
      </c>
      <c r="E986">
        <v>5</v>
      </c>
      <c r="F986">
        <v>8</v>
      </c>
      <c r="G986">
        <v>2</v>
      </c>
      <c r="H986">
        <v>4</v>
      </c>
      <c r="I986" t="s">
        <v>1799</v>
      </c>
    </row>
    <row r="987" spans="2:9" x14ac:dyDescent="0.25">
      <c r="B987">
        <v>4</v>
      </c>
      <c r="C987">
        <v>7</v>
      </c>
      <c r="D987">
        <v>4</v>
      </c>
      <c r="E987">
        <v>14</v>
      </c>
      <c r="F987">
        <v>4</v>
      </c>
      <c r="G987">
        <v>1</v>
      </c>
      <c r="H987">
        <v>4</v>
      </c>
      <c r="I987" t="s">
        <v>1800</v>
      </c>
    </row>
    <row r="988" spans="2:9" x14ac:dyDescent="0.25">
      <c r="B988">
        <v>1</v>
      </c>
      <c r="C988">
        <v>5</v>
      </c>
      <c r="D988">
        <v>3</v>
      </c>
      <c r="E988">
        <v>18</v>
      </c>
      <c r="F988">
        <v>5</v>
      </c>
      <c r="G988">
        <v>2</v>
      </c>
      <c r="H988">
        <v>1</v>
      </c>
      <c r="I988" t="s">
        <v>1801</v>
      </c>
    </row>
    <row r="989" spans="2:9" x14ac:dyDescent="0.25">
      <c r="B989">
        <v>2</v>
      </c>
      <c r="C989">
        <v>4</v>
      </c>
      <c r="D989">
        <v>5</v>
      </c>
      <c r="E989">
        <v>18</v>
      </c>
      <c r="F989">
        <v>3</v>
      </c>
      <c r="G989">
        <v>4</v>
      </c>
      <c r="H989">
        <v>1</v>
      </c>
      <c r="I989" t="s">
        <v>1802</v>
      </c>
    </row>
    <row r="990" spans="2:9" x14ac:dyDescent="0.25">
      <c r="B990">
        <v>2</v>
      </c>
      <c r="C990">
        <v>2</v>
      </c>
      <c r="D990">
        <v>5</v>
      </c>
      <c r="E990">
        <v>5</v>
      </c>
      <c r="F990">
        <v>6</v>
      </c>
      <c r="G990">
        <v>3</v>
      </c>
      <c r="H990">
        <v>4</v>
      </c>
      <c r="I990" t="s">
        <v>1803</v>
      </c>
    </row>
    <row r="991" spans="2:9" x14ac:dyDescent="0.25">
      <c r="B991">
        <v>4</v>
      </c>
      <c r="C991">
        <v>5</v>
      </c>
      <c r="D991">
        <v>5</v>
      </c>
      <c r="E991">
        <v>2</v>
      </c>
      <c r="F991">
        <v>5</v>
      </c>
      <c r="G991">
        <v>2</v>
      </c>
      <c r="H991">
        <v>3</v>
      </c>
      <c r="I991" t="s">
        <v>1804</v>
      </c>
    </row>
    <row r="992" spans="2:9" x14ac:dyDescent="0.25">
      <c r="B992">
        <v>4</v>
      </c>
      <c r="C992">
        <v>3</v>
      </c>
      <c r="D992">
        <v>1</v>
      </c>
      <c r="E992">
        <v>4</v>
      </c>
      <c r="F992">
        <v>13</v>
      </c>
      <c r="G992">
        <v>3</v>
      </c>
      <c r="H992">
        <v>4</v>
      </c>
      <c r="I992" t="s">
        <v>1805</v>
      </c>
    </row>
    <row r="993" spans="2:9" x14ac:dyDescent="0.25">
      <c r="B993">
        <v>2</v>
      </c>
      <c r="C993">
        <v>5</v>
      </c>
      <c r="D993">
        <v>2</v>
      </c>
      <c r="E993">
        <v>16</v>
      </c>
      <c r="F993">
        <v>10</v>
      </c>
      <c r="G993">
        <v>4</v>
      </c>
      <c r="H993">
        <v>1</v>
      </c>
      <c r="I993" t="s">
        <v>1806</v>
      </c>
    </row>
    <row r="994" spans="2:9" x14ac:dyDescent="0.25">
      <c r="B994">
        <v>1</v>
      </c>
      <c r="C994">
        <v>4</v>
      </c>
      <c r="D994">
        <v>2</v>
      </c>
      <c r="E994">
        <v>12</v>
      </c>
      <c r="F994">
        <v>14</v>
      </c>
      <c r="G994">
        <v>2</v>
      </c>
      <c r="H994">
        <v>1</v>
      </c>
      <c r="I994" t="s">
        <v>1807</v>
      </c>
    </row>
    <row r="995" spans="2:9" x14ac:dyDescent="0.25">
      <c r="B995">
        <v>3</v>
      </c>
      <c r="C995">
        <v>7</v>
      </c>
      <c r="D995">
        <v>1</v>
      </c>
      <c r="E995">
        <v>11</v>
      </c>
      <c r="F995">
        <v>4</v>
      </c>
      <c r="G995">
        <v>2</v>
      </c>
      <c r="H995">
        <v>4</v>
      </c>
      <c r="I995" t="s">
        <v>1808</v>
      </c>
    </row>
    <row r="996" spans="2:9" x14ac:dyDescent="0.25">
      <c r="B996">
        <v>2</v>
      </c>
      <c r="C996">
        <v>5</v>
      </c>
      <c r="D996">
        <v>5</v>
      </c>
      <c r="E996">
        <v>19</v>
      </c>
      <c r="F996">
        <v>15</v>
      </c>
      <c r="G996">
        <v>3</v>
      </c>
      <c r="H996">
        <v>2</v>
      </c>
      <c r="I996" t="s">
        <v>1809</v>
      </c>
    </row>
    <row r="997" spans="2:9" x14ac:dyDescent="0.25">
      <c r="B997">
        <v>3</v>
      </c>
      <c r="C997">
        <v>3</v>
      </c>
      <c r="D997">
        <v>3</v>
      </c>
      <c r="E997">
        <v>15</v>
      </c>
      <c r="F997">
        <v>11</v>
      </c>
      <c r="G997">
        <v>4</v>
      </c>
      <c r="H997">
        <v>2</v>
      </c>
      <c r="I997" t="s">
        <v>1810</v>
      </c>
    </row>
    <row r="998" spans="2:9" x14ac:dyDescent="0.25">
      <c r="B998">
        <v>3</v>
      </c>
      <c r="C998">
        <v>8</v>
      </c>
      <c r="D998">
        <v>3</v>
      </c>
      <c r="E998">
        <v>12</v>
      </c>
      <c r="F998">
        <v>19</v>
      </c>
      <c r="G998">
        <v>1</v>
      </c>
      <c r="H998">
        <v>1</v>
      </c>
      <c r="I998" t="s">
        <v>1811</v>
      </c>
    </row>
    <row r="999" spans="2:9" x14ac:dyDescent="0.25">
      <c r="B999">
        <v>1</v>
      </c>
      <c r="C999">
        <v>5</v>
      </c>
      <c r="D999">
        <v>5</v>
      </c>
      <c r="E999">
        <v>5</v>
      </c>
      <c r="F999">
        <v>5</v>
      </c>
      <c r="G999">
        <v>1</v>
      </c>
      <c r="H999">
        <v>1</v>
      </c>
      <c r="I999" t="s">
        <v>1812</v>
      </c>
    </row>
    <row r="1000" spans="2:9" x14ac:dyDescent="0.25">
      <c r="B1000">
        <v>1</v>
      </c>
      <c r="C1000">
        <v>4</v>
      </c>
      <c r="D1000">
        <v>5</v>
      </c>
      <c r="E1000">
        <v>14</v>
      </c>
      <c r="F1000">
        <v>6</v>
      </c>
      <c r="G1000">
        <v>1</v>
      </c>
      <c r="H1000">
        <v>1</v>
      </c>
      <c r="I1000" t="s">
        <v>1813</v>
      </c>
    </row>
    <row r="1001" spans="2:9" x14ac:dyDescent="0.25">
      <c r="B1001">
        <v>1</v>
      </c>
      <c r="C1001">
        <v>3</v>
      </c>
      <c r="D1001">
        <v>5</v>
      </c>
      <c r="E1001">
        <v>14</v>
      </c>
      <c r="F1001">
        <v>14</v>
      </c>
      <c r="G1001">
        <v>2</v>
      </c>
      <c r="H1001">
        <v>3</v>
      </c>
      <c r="I1001" t="s">
        <v>1814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43E0B-D08A-4A0B-9142-6A32F50DD5E0}">
  <sheetPr>
    <tabColor theme="1"/>
  </sheetPr>
  <dimension ref="A1:CE22"/>
  <sheetViews>
    <sheetView topLeftCell="R1" workbookViewId="0">
      <selection activeCell="AA33" sqref="AA33"/>
    </sheetView>
  </sheetViews>
  <sheetFormatPr defaultRowHeight="15" x14ac:dyDescent="0.25"/>
  <cols>
    <col min="1" max="1" width="68" customWidth="1"/>
    <col min="2" max="2" width="23.5703125" customWidth="1"/>
    <col min="3" max="3" width="11.42578125" customWidth="1"/>
    <col min="4" max="4" width="14.140625" customWidth="1"/>
    <col min="5" max="5" width="12.42578125" customWidth="1"/>
    <col min="15" max="15" width="33.42578125" customWidth="1"/>
    <col min="18" max="18" width="11.28515625" customWidth="1"/>
    <col min="27" max="27" width="13.42578125" customWidth="1"/>
    <col min="30" max="30" width="9.5703125" bestFit="1" customWidth="1"/>
    <col min="31" max="31" width="10.5703125" bestFit="1" customWidth="1"/>
    <col min="34" max="34" width="9.5703125" bestFit="1" customWidth="1"/>
    <col min="43" max="43" width="11" customWidth="1"/>
    <col min="44" max="44" width="8.42578125" customWidth="1"/>
    <col min="45" max="45" width="14" customWidth="1"/>
    <col min="46" max="46" width="7.5703125" customWidth="1"/>
    <col min="47" max="47" width="10.7109375" customWidth="1"/>
    <col min="48" max="48" width="12.7109375" customWidth="1"/>
    <col min="57" max="57" width="13.140625" customWidth="1"/>
    <col min="62" max="62" width="19.7109375" customWidth="1"/>
    <col min="63" max="63" width="20.140625" customWidth="1"/>
    <col min="74" max="74" width="21.140625" bestFit="1" customWidth="1"/>
    <col min="75" max="75" width="13.140625" customWidth="1"/>
    <col min="81" max="81" width="8.5703125" customWidth="1"/>
    <col min="82" max="82" width="6.7109375" customWidth="1"/>
    <col min="83" max="83" width="6.42578125" customWidth="1"/>
  </cols>
  <sheetData>
    <row r="1" spans="1:83" x14ac:dyDescent="0.25">
      <c r="A1" t="s">
        <v>424</v>
      </c>
    </row>
    <row r="2" spans="1:83" x14ac:dyDescent="0.25">
      <c r="A2" t="s">
        <v>425</v>
      </c>
    </row>
    <row r="3" spans="1:83" x14ac:dyDescent="0.25">
      <c r="A3" t="s">
        <v>426</v>
      </c>
      <c r="B3" t="s">
        <v>427</v>
      </c>
      <c r="C3" t="s">
        <v>428</v>
      </c>
      <c r="D3" t="s">
        <v>429</v>
      </c>
      <c r="E3" t="s">
        <v>430</v>
      </c>
      <c r="F3" t="s">
        <v>431</v>
      </c>
      <c r="G3" t="s">
        <v>432</v>
      </c>
      <c r="H3" t="s">
        <v>433</v>
      </c>
      <c r="I3" t="s">
        <v>434</v>
      </c>
      <c r="J3" t="s">
        <v>435</v>
      </c>
      <c r="K3" t="s">
        <v>436</v>
      </c>
      <c r="L3" t="s">
        <v>435</v>
      </c>
      <c r="M3" t="s">
        <v>437</v>
      </c>
      <c r="N3" t="s">
        <v>435</v>
      </c>
      <c r="O3" t="s">
        <v>438</v>
      </c>
      <c r="P3" t="s">
        <v>439</v>
      </c>
      <c r="Q3" t="s">
        <v>440</v>
      </c>
      <c r="R3" t="s">
        <v>441</v>
      </c>
      <c r="S3" t="s">
        <v>442</v>
      </c>
      <c r="T3" t="s">
        <v>443</v>
      </c>
      <c r="U3" t="s">
        <v>444</v>
      </c>
      <c r="V3" t="s">
        <v>445</v>
      </c>
      <c r="W3" t="s">
        <v>446</v>
      </c>
      <c r="X3" t="s">
        <v>447</v>
      </c>
      <c r="Y3" t="s">
        <v>448</v>
      </c>
      <c r="Z3" t="s">
        <v>449</v>
      </c>
      <c r="AA3" t="s">
        <v>450</v>
      </c>
      <c r="AB3" t="s">
        <v>451</v>
      </c>
      <c r="AC3" t="s">
        <v>452</v>
      </c>
      <c r="AD3" t="s">
        <v>453</v>
      </c>
      <c r="AE3" t="s">
        <v>454</v>
      </c>
      <c r="AF3" t="s">
        <v>455</v>
      </c>
      <c r="AG3" t="s">
        <v>456</v>
      </c>
      <c r="AH3" t="s">
        <v>457</v>
      </c>
      <c r="AI3" t="s">
        <v>458</v>
      </c>
      <c r="AJ3" t="s">
        <v>459</v>
      </c>
      <c r="AK3" t="s">
        <v>460</v>
      </c>
      <c r="AL3" t="s">
        <v>461</v>
      </c>
      <c r="AM3" t="s">
        <v>462</v>
      </c>
      <c r="AN3" t="s">
        <v>463</v>
      </c>
      <c r="AO3" t="s">
        <v>464</v>
      </c>
      <c r="AP3" t="s">
        <v>465</v>
      </c>
      <c r="AQ3" t="s">
        <v>466</v>
      </c>
      <c r="AR3" t="s">
        <v>467</v>
      </c>
      <c r="AS3" t="s">
        <v>468</v>
      </c>
      <c r="AT3" t="s">
        <v>469</v>
      </c>
      <c r="AU3" t="s">
        <v>470</v>
      </c>
      <c r="AV3" t="s">
        <v>471</v>
      </c>
      <c r="AW3" t="s">
        <v>472</v>
      </c>
      <c r="AX3" t="s">
        <v>473</v>
      </c>
      <c r="AY3" t="s">
        <v>474</v>
      </c>
      <c r="AZ3" t="s">
        <v>475</v>
      </c>
      <c r="BA3" t="s">
        <v>476</v>
      </c>
      <c r="BB3" t="s">
        <v>477</v>
      </c>
      <c r="BC3" t="s">
        <v>478</v>
      </c>
      <c r="BD3" t="s">
        <v>479</v>
      </c>
      <c r="BE3" t="s">
        <v>480</v>
      </c>
      <c r="BF3" t="s">
        <v>481</v>
      </c>
      <c r="BG3" t="s">
        <v>458</v>
      </c>
      <c r="BH3" t="s">
        <v>482</v>
      </c>
      <c r="BI3" t="s">
        <v>458</v>
      </c>
      <c r="BJ3" t="s">
        <v>483</v>
      </c>
      <c r="BK3" t="s">
        <v>484</v>
      </c>
      <c r="BL3" t="s">
        <v>485</v>
      </c>
      <c r="BM3" t="s">
        <v>486</v>
      </c>
      <c r="BN3" t="s">
        <v>435</v>
      </c>
      <c r="BO3" t="s">
        <v>487</v>
      </c>
      <c r="BP3" t="s">
        <v>488</v>
      </c>
      <c r="BQ3" t="s">
        <v>489</v>
      </c>
      <c r="BR3" t="s">
        <v>490</v>
      </c>
      <c r="BS3" t="s">
        <v>491</v>
      </c>
      <c r="BT3" t="s">
        <v>492</v>
      </c>
      <c r="BU3" t="s">
        <v>493</v>
      </c>
      <c r="BV3" t="s">
        <v>494</v>
      </c>
      <c r="BW3" t="s">
        <v>495</v>
      </c>
      <c r="BX3" t="s">
        <v>496</v>
      </c>
      <c r="BY3" t="s">
        <v>497</v>
      </c>
      <c r="CA3" t="s">
        <v>498</v>
      </c>
      <c r="CB3" t="s">
        <v>499</v>
      </c>
      <c r="CC3" t="s">
        <v>500</v>
      </c>
      <c r="CD3" t="s">
        <v>501</v>
      </c>
      <c r="CE3" t="s">
        <v>502</v>
      </c>
    </row>
    <row r="4" spans="1:83" x14ac:dyDescent="0.25">
      <c r="A4" t="s">
        <v>503</v>
      </c>
      <c r="F4" t="s">
        <v>504</v>
      </c>
      <c r="O4" t="s">
        <v>505</v>
      </c>
      <c r="U4" t="s">
        <v>506</v>
      </c>
      <c r="AD4" t="s">
        <v>507</v>
      </c>
      <c r="AV4" t="s">
        <v>508</v>
      </c>
      <c r="BJ4" t="s">
        <v>509</v>
      </c>
      <c r="BT4" t="s">
        <v>510</v>
      </c>
    </row>
    <row r="5" spans="1:83" x14ac:dyDescent="0.25">
      <c r="A5" s="95" t="s">
        <v>511</v>
      </c>
      <c r="B5" s="95" t="s">
        <v>512</v>
      </c>
      <c r="C5" s="95" t="s">
        <v>513</v>
      </c>
      <c r="D5" s="95" t="s">
        <v>514</v>
      </c>
      <c r="E5" s="95" t="s">
        <v>515</v>
      </c>
      <c r="F5" s="95" t="s">
        <v>516</v>
      </c>
      <c r="G5" s="95" t="s">
        <v>517</v>
      </c>
      <c r="H5" s="95" t="s">
        <v>518</v>
      </c>
      <c r="I5" s="95" t="s">
        <v>519</v>
      </c>
      <c r="J5" s="95" t="s">
        <v>520</v>
      </c>
      <c r="K5" s="95" t="s">
        <v>521</v>
      </c>
      <c r="L5" s="95" t="s">
        <v>522</v>
      </c>
      <c r="M5" s="95" t="s">
        <v>523</v>
      </c>
      <c r="N5" s="95" t="s">
        <v>524</v>
      </c>
      <c r="O5" s="95" t="s">
        <v>525</v>
      </c>
      <c r="P5" s="95" t="s">
        <v>526</v>
      </c>
      <c r="Q5" s="95" t="s">
        <v>527</v>
      </c>
      <c r="R5" s="95" t="s">
        <v>528</v>
      </c>
      <c r="S5" s="95" t="s">
        <v>529</v>
      </c>
      <c r="T5" s="95" t="s">
        <v>530</v>
      </c>
      <c r="U5" s="95" t="s">
        <v>531</v>
      </c>
      <c r="V5" s="95" t="s">
        <v>532</v>
      </c>
      <c r="W5" s="95" t="s">
        <v>533</v>
      </c>
      <c r="X5" s="95" t="s">
        <v>534</v>
      </c>
      <c r="Y5" s="95" t="s">
        <v>535</v>
      </c>
      <c r="Z5" s="95" t="s">
        <v>536</v>
      </c>
      <c r="AA5" s="95" t="s">
        <v>537</v>
      </c>
      <c r="AB5" s="95" t="s">
        <v>538</v>
      </c>
      <c r="AC5" s="95" t="s">
        <v>539</v>
      </c>
      <c r="AD5" s="95" t="s">
        <v>540</v>
      </c>
      <c r="AE5" s="95" t="s">
        <v>541</v>
      </c>
      <c r="AF5" s="95" t="s">
        <v>542</v>
      </c>
      <c r="AG5" s="95" t="s">
        <v>543</v>
      </c>
      <c r="AH5" s="95" t="s">
        <v>544</v>
      </c>
      <c r="AI5" s="95" t="s">
        <v>545</v>
      </c>
      <c r="AJ5" s="95" t="s">
        <v>546</v>
      </c>
      <c r="AK5" s="95" t="s">
        <v>547</v>
      </c>
      <c r="AL5" s="95" t="s">
        <v>548</v>
      </c>
      <c r="AM5" s="95" t="s">
        <v>549</v>
      </c>
      <c r="AN5" s="95" t="s">
        <v>550</v>
      </c>
      <c r="AO5" s="95" t="s">
        <v>551</v>
      </c>
      <c r="AP5" s="95" t="s">
        <v>552</v>
      </c>
      <c r="AQ5" s="95" t="s">
        <v>553</v>
      </c>
      <c r="AR5" s="95" t="s">
        <v>554</v>
      </c>
      <c r="AS5" s="95" t="s">
        <v>555</v>
      </c>
      <c r="AT5" s="95" t="s">
        <v>556</v>
      </c>
      <c r="AU5" s="95" t="s">
        <v>557</v>
      </c>
      <c r="AV5" s="95" t="s">
        <v>558</v>
      </c>
      <c r="AW5" s="95" t="s">
        <v>559</v>
      </c>
      <c r="AX5" s="95" t="s">
        <v>560</v>
      </c>
      <c r="AY5" s="95" t="s">
        <v>561</v>
      </c>
      <c r="AZ5" s="95" t="s">
        <v>562</v>
      </c>
      <c r="BA5" s="95" t="s">
        <v>563</v>
      </c>
      <c r="BB5" s="95" t="s">
        <v>564</v>
      </c>
      <c r="BC5" s="95" t="s">
        <v>565</v>
      </c>
      <c r="BD5" s="95" t="s">
        <v>566</v>
      </c>
      <c r="BE5" s="95" t="s">
        <v>567</v>
      </c>
      <c r="BF5" s="95" t="s">
        <v>568</v>
      </c>
      <c r="BG5" s="95" t="s">
        <v>569</v>
      </c>
      <c r="BH5" s="95" t="s">
        <v>570</v>
      </c>
      <c r="BI5" s="95" t="s">
        <v>571</v>
      </c>
      <c r="BJ5" s="102" t="s">
        <v>572</v>
      </c>
      <c r="BK5" s="95" t="s">
        <v>573</v>
      </c>
      <c r="BL5" s="95" t="s">
        <v>574</v>
      </c>
      <c r="BM5" s="95" t="s">
        <v>575</v>
      </c>
      <c r="BN5" s="95" t="s">
        <v>576</v>
      </c>
      <c r="BO5" s="95" t="s">
        <v>577</v>
      </c>
      <c r="BP5" s="95" t="s">
        <v>578</v>
      </c>
      <c r="BQ5" s="95" t="s">
        <v>579</v>
      </c>
      <c r="BR5" s="102" t="s">
        <v>580</v>
      </c>
      <c r="BS5" s="102" t="s">
        <v>581</v>
      </c>
      <c r="BT5" s="95" t="s">
        <v>582</v>
      </c>
      <c r="BU5" s="95" t="s">
        <v>583</v>
      </c>
      <c r="BV5" s="95" t="s">
        <v>584</v>
      </c>
      <c r="BW5" s="95" t="s">
        <v>585</v>
      </c>
      <c r="BX5" s="95" t="s">
        <v>586</v>
      </c>
      <c r="BY5" s="95" t="s">
        <v>587</v>
      </c>
      <c r="BZ5" s="95" t="s">
        <v>588</v>
      </c>
      <c r="CA5" s="95" t="s">
        <v>589</v>
      </c>
      <c r="CB5" s="95" t="s">
        <v>590</v>
      </c>
      <c r="CC5" s="95" t="s">
        <v>591</v>
      </c>
      <c r="CD5" s="95" t="s">
        <v>592</v>
      </c>
      <c r="CE5" s="95" t="s">
        <v>593</v>
      </c>
    </row>
    <row r="6" spans="1:83" x14ac:dyDescent="0.25">
      <c r="A6" s="95" t="s">
        <v>594</v>
      </c>
      <c r="B6" s="95" t="s">
        <v>595</v>
      </c>
      <c r="C6" s="95" t="s">
        <v>596</v>
      </c>
      <c r="D6" s="95" t="s">
        <v>597</v>
      </c>
      <c r="E6" s="95" t="s">
        <v>598</v>
      </c>
      <c r="F6" s="95" t="s">
        <v>599</v>
      </c>
      <c r="G6" s="95" t="s">
        <v>599</v>
      </c>
      <c r="H6" s="95" t="s">
        <v>599</v>
      </c>
      <c r="I6" s="95" t="s">
        <v>599</v>
      </c>
      <c r="J6" s="95" t="s">
        <v>600</v>
      </c>
      <c r="K6" s="95" t="s">
        <v>601</v>
      </c>
      <c r="L6" s="95" t="s">
        <v>600</v>
      </c>
      <c r="M6" s="95" t="s">
        <v>602</v>
      </c>
      <c r="N6" s="95" t="s">
        <v>600</v>
      </c>
      <c r="O6" s="95" t="s">
        <v>603</v>
      </c>
      <c r="P6" s="95" t="s">
        <v>604</v>
      </c>
      <c r="Q6" s="95" t="s">
        <v>605</v>
      </c>
      <c r="R6" s="95" t="s">
        <v>606</v>
      </c>
      <c r="S6" s="95" t="s">
        <v>607</v>
      </c>
      <c r="T6" s="95" t="s">
        <v>599</v>
      </c>
      <c r="U6" s="95" t="s">
        <v>596</v>
      </c>
      <c r="V6" s="95" t="s">
        <v>608</v>
      </c>
      <c r="W6" s="95" t="s">
        <v>609</v>
      </c>
      <c r="X6" s="95" t="s">
        <v>610</v>
      </c>
      <c r="Y6" s="95" t="s">
        <v>611</v>
      </c>
      <c r="Z6" s="95" t="s">
        <v>608</v>
      </c>
      <c r="AA6" s="95" t="s">
        <v>609</v>
      </c>
      <c r="AB6" s="95" t="s">
        <v>610</v>
      </c>
      <c r="AC6" s="95" t="s">
        <v>611</v>
      </c>
      <c r="AD6" s="95" t="s">
        <v>610</v>
      </c>
      <c r="AE6" s="95" t="s">
        <v>612</v>
      </c>
      <c r="AF6" s="95" t="s">
        <v>610</v>
      </c>
      <c r="AG6" s="95" t="s">
        <v>611</v>
      </c>
      <c r="AH6" s="95" t="s">
        <v>610</v>
      </c>
      <c r="AI6" s="95" t="s">
        <v>611</v>
      </c>
      <c r="AJ6" s="95" t="s">
        <v>610</v>
      </c>
      <c r="AK6" s="95" t="s">
        <v>611</v>
      </c>
      <c r="AL6" s="95" t="s">
        <v>609</v>
      </c>
      <c r="AM6" s="95" t="s">
        <v>610</v>
      </c>
      <c r="AN6" s="95" t="s">
        <v>610</v>
      </c>
      <c r="AO6" s="95" t="s">
        <v>610</v>
      </c>
      <c r="AP6" s="95" t="s">
        <v>610</v>
      </c>
      <c r="AQ6" s="95" t="s">
        <v>613</v>
      </c>
      <c r="AR6" s="95" t="s">
        <v>609</v>
      </c>
      <c r="AS6" s="95" t="s">
        <v>609</v>
      </c>
      <c r="AT6" s="95" t="s">
        <v>610</v>
      </c>
      <c r="AU6" s="95" t="s">
        <v>611</v>
      </c>
      <c r="AV6" s="95" t="s">
        <v>614</v>
      </c>
      <c r="AW6" s="95" t="s">
        <v>610</v>
      </c>
      <c r="AX6" s="95" t="s">
        <v>615</v>
      </c>
      <c r="AY6" s="95" t="s">
        <v>611</v>
      </c>
      <c r="AZ6" s="95" t="s">
        <v>611</v>
      </c>
      <c r="BA6" s="95" t="s">
        <v>611</v>
      </c>
      <c r="BB6" s="95" t="s">
        <v>616</v>
      </c>
      <c r="BC6" s="95" t="s">
        <v>615</v>
      </c>
      <c r="BD6" s="95" t="s">
        <v>617</v>
      </c>
      <c r="BE6" s="95" t="s">
        <v>618</v>
      </c>
      <c r="BF6" s="95" t="s">
        <v>615</v>
      </c>
      <c r="BG6" s="95" t="s">
        <v>611</v>
      </c>
      <c r="BH6" s="95" t="s">
        <v>615</v>
      </c>
      <c r="BI6" s="95" t="s">
        <v>611</v>
      </c>
      <c r="BJ6" s="102" t="s">
        <v>619</v>
      </c>
      <c r="BK6" s="95" t="s">
        <v>615</v>
      </c>
      <c r="BL6" s="95" t="s">
        <v>620</v>
      </c>
      <c r="BM6" s="95" t="s">
        <v>619</v>
      </c>
      <c r="BN6" s="95" t="s">
        <v>600</v>
      </c>
      <c r="BO6" s="95" t="s">
        <v>621</v>
      </c>
      <c r="BP6" s="95" t="s">
        <v>622</v>
      </c>
      <c r="BQ6" s="95" t="s">
        <v>609</v>
      </c>
      <c r="BR6" s="102" t="s">
        <v>623</v>
      </c>
      <c r="BS6" s="102" t="s">
        <v>623</v>
      </c>
      <c r="BT6" s="95" t="s">
        <v>596</v>
      </c>
      <c r="BU6" s="95" t="s">
        <v>624</v>
      </c>
      <c r="BV6" s="95" t="s">
        <v>625</v>
      </c>
      <c r="BW6" s="95" t="s">
        <v>599</v>
      </c>
      <c r="BX6" s="95" t="s">
        <v>626</v>
      </c>
      <c r="BY6" s="95" t="s">
        <v>76</v>
      </c>
      <c r="BZ6" s="95" t="s">
        <v>596</v>
      </c>
      <c r="CA6" s="95" t="s">
        <v>627</v>
      </c>
      <c r="CB6" s="95" t="s">
        <v>628</v>
      </c>
      <c r="CC6" s="95" t="s">
        <v>629</v>
      </c>
      <c r="CD6" s="95" t="s">
        <v>630</v>
      </c>
      <c r="CE6" s="95" t="s">
        <v>76</v>
      </c>
    </row>
    <row r="7" spans="1:83" x14ac:dyDescent="0.25">
      <c r="A7" s="95" t="str">
        <f>Model_Inputs!A2</f>
        <v>Air Source Heat Pump_Single Speed</v>
      </c>
      <c r="B7" s="95" t="e">
        <f>VLOOKUP(Model_Inputs!C2,WeatherFiles!$A$14:$C$17,2,FALSE)</f>
        <v>#N/A</v>
      </c>
      <c r="C7" s="95">
        <v>1</v>
      </c>
      <c r="D7" s="95">
        <v>0</v>
      </c>
      <c r="E7" s="95">
        <v>0</v>
      </c>
      <c r="F7" s="95">
        <f>Htg_StPt_Sch_EZ!$C$15</f>
        <v>69</v>
      </c>
      <c r="G7" s="95">
        <f>Htg_StPt_Sch_EZ!$C$4</f>
        <v>69</v>
      </c>
      <c r="H7" s="95">
        <f>Clg_StPt_Sch_EZ!$C$15</f>
        <v>78</v>
      </c>
      <c r="I7" s="95">
        <f>Clg_StPt_Sch_EZ!$C$4</f>
        <v>78</v>
      </c>
      <c r="J7" s="95">
        <v>1</v>
      </c>
      <c r="K7" s="95">
        <v>0</v>
      </c>
      <c r="L7" s="95">
        <v>0</v>
      </c>
      <c r="M7" s="95">
        <v>0</v>
      </c>
      <c r="N7" s="95">
        <v>0</v>
      </c>
      <c r="O7" s="95" t="str">
        <f>VLOOKUP(Model_Inputs!N2,HVAC_Type!$A$3:$B$7,2,FALSE)</f>
        <v>YSA</v>
      </c>
      <c r="P7" s="95">
        <v>3.5</v>
      </c>
      <c r="Q7" s="95">
        <v>25</v>
      </c>
      <c r="R7" s="95">
        <v>1</v>
      </c>
      <c r="S7" s="95">
        <v>4</v>
      </c>
      <c r="T7" s="95">
        <v>30</v>
      </c>
      <c r="U7" s="95">
        <f>VLOOKUP(Model_Inputs!N2,HVAC_Type!$A$3:$C$7,3,FALSE)</f>
        <v>0</v>
      </c>
      <c r="V7" s="95" t="str">
        <f>INDEX(Foundation_And_Floor_Con!$C$3:$AH$27,MATCH(Model_Inputs!$H2,Foundation_And_Floor_Con!$A$3:$A$27,0),MATCH('SEEM Input Converter'!V$5,Foundation_And_Floor_Con!$C$2:$AH$2,0))</f>
        <v>Crawl</v>
      </c>
      <c r="W7" s="95">
        <f>Model_Inputs!Q2</f>
        <v>0.127</v>
      </c>
      <c r="X7" s="95">
        <f>INDEX(Foundation_And_Floor_Con!$C$3:$AH$27,MATCH(Model_Inputs!$H2,Foundation_And_Floor_Con!$A$3:$A$27,0),MATCH('SEEM Input Converter'!X$5,Foundation_And_Floor_Con!$C$2:$AH$2,0))</f>
        <v>360</v>
      </c>
      <c r="Y7" s="95">
        <f>INDEX(Foundation_And_Floor_Con!$C$3:$AH$27,MATCH(Model_Inputs!$H2,Foundation_And_Floor_Con!$A$3:$A$27,0),MATCH('SEEM Input Converter'!Y$5,Foundation_And_Floor_Con!$C$2:$AH$2,0))</f>
        <v>6</v>
      </c>
      <c r="Z7" s="95" t="str">
        <f>INDEX(Foundation_And_Floor_Con!$C$3:$AH$27,MATCH(Model_Inputs!$H2,Foundation_And_Floor_Con!$A$3:$A$27,0),MATCH('SEEM Input Converter'!Z$5,Foundation_And_Floor_Con!$C$2:$AH$2,0))</f>
        <v>Attic</v>
      </c>
      <c r="AA7" s="95">
        <f>Model_Inputs!R2</f>
        <v>6.3E-2</v>
      </c>
      <c r="AB7" s="95">
        <f>INDEX(Foundation_And_Floor_Con!$C$3:$AH$27,MATCH(Model_Inputs!$H2,Foundation_And_Floor_Con!$A$3:$A$27,0),MATCH('SEEM Input Converter'!AB$5,Foundation_And_Floor_Con!$C$2:$AH$2,0))</f>
        <v>170</v>
      </c>
      <c r="AC7" s="95">
        <f>INDEX(Foundation_And_Floor_Con!$C$3:$AH$27,MATCH(Model_Inputs!$H2,Foundation_And_Floor_Con!$A$3:$A$27,0),MATCH('SEEM Input Converter'!AC$5,Foundation_And_Floor_Con!$C$2:$AH$2,0))</f>
        <v>6</v>
      </c>
      <c r="AD7" s="105">
        <f>INDEX(Foundation_And_Floor_Con!$C$3:$AH$27,MATCH(Model_Inputs!$H2,Foundation_And_Floor_Con!$A$3:$A$27,0),MATCH('SEEM Input Converter'!AD$5,Foundation_And_Floor_Con!$C$2:$AH$2,0))</f>
        <v>2377</v>
      </c>
      <c r="AE7" s="105">
        <f>INDEX(Foundation_And_Floor_Con!$C$3:$AH$27,MATCH(Model_Inputs!$H2,Foundation_And_Floor_Con!$A$3:$A$27,0),MATCH('SEEM Input Converter'!AE$5,Foundation_And_Floor_Con!$C$2:$AH$2,0))</f>
        <v>17668.060000000001</v>
      </c>
      <c r="AF7" s="95">
        <f>INDEX(Foundation_And_Floor_Con!$C$3:$AH$27,MATCH(Model_Inputs!$H2,Foundation_And_Floor_Con!$A$3:$A$27,0),MATCH('SEEM Input Converter'!AF$5,Foundation_And_Floor_Con!$C$2:$AH$2,0))</f>
        <v>0</v>
      </c>
      <c r="AG7" s="95">
        <f>INDEX(Foundation_And_Floor_Con!$C$3:$AH$27,MATCH(Model_Inputs!$H2,Foundation_And_Floor_Con!$A$3:$A$27,0),MATCH('SEEM Input Converter'!AG$5,Foundation_And_Floor_Con!$C$2:$AH$2,0))</f>
        <v>0</v>
      </c>
      <c r="AH7" s="105">
        <f>INDEX(Foundation_And_Floor_Con!$C$3:$AH$27,MATCH(Model_Inputs!$H2,Foundation_And_Floor_Con!$A$3:$A$27,0),MATCH('SEEM Input Converter'!AH$5,Foundation_And_Floor_Con!$C$2:$AH$2,0))</f>
        <v>2210</v>
      </c>
      <c r="AI7" s="95">
        <f>INDEX(Above_Ground_Wall_Con!$C$3:$C$19,MATCH(Model_Inputs!$F2,Above_Ground_Wall_Con!$A$3:$A$19,0),1)</f>
        <v>15.903147543742341</v>
      </c>
      <c r="AJ7" s="95">
        <v>1188.55</v>
      </c>
      <c r="AK7" s="95">
        <f>INDEX(Ceiling_And_Roof_Con!$C$3:$C$7,MATCH(Model_Inputs!$G2,Ceiling_And_Roof_Con!$A$3:$A$7,0),1)</f>
        <v>26.238831903416528</v>
      </c>
      <c r="AL7" s="95">
        <v>0.75</v>
      </c>
      <c r="AM7" s="104">
        <f>INDEX(Foundation_And_Floor_Con!$C$3:$AH$27,MATCH(Model_Inputs!$H2,Foundation_And_Floor_Con!$A$3:$A$27,0),MATCH('SEEM Input Converter'!AM$5,Foundation_And_Floor_Con!$C$2:$AH$2,0))</f>
        <v>73.680000000000007</v>
      </c>
      <c r="AN7" s="104">
        <f>INDEX(Foundation_And_Floor_Con!$C$3:$AH$27,MATCH(Model_Inputs!$H2,Foundation_And_Floor_Con!$A$3:$A$27,0),MATCH('SEEM Input Converter'!AN$5,Foundation_And_Floor_Con!$C$2:$AH$2,0))</f>
        <v>73.680000000000007</v>
      </c>
      <c r="AO7" s="104">
        <f>INDEX(Foundation_And_Floor_Con!$C$3:$AH$27,MATCH(Model_Inputs!$H2,Foundation_And_Floor_Con!$A$3:$A$27,0),MATCH('SEEM Input Converter'!AO$5,Foundation_And_Floor_Con!$C$2:$AH$2,0))</f>
        <v>73.680000000000007</v>
      </c>
      <c r="AP7" s="104">
        <f>INDEX(Foundation_And_Floor_Con!$C$3:$AH$27,MATCH(Model_Inputs!$H2,Foundation_And_Floor_Con!$A$3:$A$27,0),MATCH('SEEM Input Converter'!AP$5,Foundation_And_Floor_Con!$C$2:$AH$2,0))</f>
        <v>73.680000000000007</v>
      </c>
      <c r="AQ7" s="95">
        <f>Model_Inputs!J2</f>
        <v>0.28999999999999998</v>
      </c>
      <c r="AR7" s="95">
        <f>Model_Inputs!K2</f>
        <v>0.5</v>
      </c>
      <c r="AS7" s="95">
        <v>0.54</v>
      </c>
      <c r="AT7" s="95">
        <v>40</v>
      </c>
      <c r="AU7" s="95">
        <v>2.8571428571428572</v>
      </c>
      <c r="AV7" s="107">
        <f>INDEX(Foundation_And_Floor_Con!$C$3:$AH$27,MATCH(Model_Inputs!$H2,Foundation_And_Floor_Con!$A$3:$A$27,0),MATCH('SEEM Input Converter'!AV$5,Foundation_And_Floor_Con!$C$2:$AH$2,0))</f>
        <v>3</v>
      </c>
      <c r="AW7" s="107">
        <f>INDEX(Foundation_And_Floor_Con!$C$3:$AH$27,MATCH(Model_Inputs!$H2,Foundation_And_Floor_Con!$A$3:$A$27,0),MATCH('SEEM Input Converter'!AW$5,Foundation_And_Floor_Con!$C$2:$AH$2,0))</f>
        <v>1188.55</v>
      </c>
      <c r="AX7" s="107">
        <f>INDEX(Foundation_And_Floor_Con!$C$3:$AH$27,MATCH(Model_Inputs!$H2,Foundation_And_Floor_Con!$A$3:$A$27,0),MATCH('SEEM Input Converter'!AX$5,Foundation_And_Floor_Con!$C$2:$AH$2,0))</f>
        <v>137.90141406091527</v>
      </c>
      <c r="AY7" s="106">
        <f>INDEX(Foundation_And_Floor_Con!$C$3:$AH$27,MATCH(Model_Inputs!$H2,Foundation_And_Floor_Con!$A$3:$A$27,0),MATCH('SEEM Input Converter'!AY$5,Foundation_And_Floor_Con!$C$2:$AH$2,0))</f>
        <v>29.207719748939308</v>
      </c>
      <c r="AZ7" s="107">
        <f>INDEX(Foundation_And_Floor_Con!$C$3:$AH$27,MATCH(Model_Inputs!$H2,Foundation_And_Floor_Con!$A$3:$A$27,0),MATCH('SEEM Input Converter'!AZ$5,Foundation_And_Floor_Con!$C$2:$AH$2,0))</f>
        <v>0</v>
      </c>
      <c r="BA7" s="107">
        <f>INDEX(Foundation_And_Floor_Con!$C$3:$AH$27,MATCH(Model_Inputs!$H2,Foundation_And_Floor_Con!$A$3:$A$27,0),MATCH('SEEM Input Converter'!BA$5,Foundation_And_Floor_Con!$C$2:$AH$2,0))</f>
        <v>0</v>
      </c>
      <c r="BB7" s="107" t="str">
        <f>INDEX(Foundation_And_Floor_Con!$C$3:$AH$27,MATCH(Model_Inputs!$H2,Foundation_And_Floor_Con!$A$3:$A$27,0),MATCH('SEEM Input Converter'!BB$5,Foundation_And_Floor_Con!$C$2:$AH$2,0))</f>
        <v>N</v>
      </c>
      <c r="BC7" s="107">
        <f>INDEX(Foundation_And_Floor_Con!$C$3:$AH$27,MATCH(Model_Inputs!$H2,Foundation_And_Floor_Con!$A$3:$A$27,0),MATCH('SEEM Input Converter'!BC$5,Foundation_And_Floor_Con!$C$2:$AH$2,0))</f>
        <v>0</v>
      </c>
      <c r="BD7" s="107">
        <f>INDEX(Foundation_And_Floor_Con!$C$3:$AH$27,MATCH(Model_Inputs!$H2,Foundation_And_Floor_Con!$A$3:$A$27,0),MATCH('SEEM Input Converter'!BD$5,Foundation_And_Floor_Con!$C$2:$AH$2,0))</f>
        <v>0</v>
      </c>
      <c r="BE7" s="95">
        <v>1.04</v>
      </c>
      <c r="BF7" s="106">
        <f>INDEX(Foundation_And_Floor_Con!$C$3:$AH$27,MATCH(Model_Inputs!$H2,Foundation_And_Floor_Con!$A$3:$A$27,0),MATCH('SEEM Input Converter'!BF$5,Foundation_And_Floor_Con!$C$2:$AH$2,0))</f>
        <v>0.5</v>
      </c>
      <c r="BG7" s="114">
        <f>INDEX(Foundation_And_Floor_Con!$C$3:$AH$27,MATCH(Model_Inputs!$H2,Foundation_And_Floor_Con!$A$3:$A$27,0),MATCH('SEEM Input Converter'!BG$5,Foundation_And_Floor_Con!$C$2:$AH$2,0))</f>
        <v>1.75</v>
      </c>
      <c r="BH7" s="114">
        <f>INDEX(Foundation_And_Floor_Con!$C$3:$AH$27,MATCH(Model_Inputs!$H2,Foundation_And_Floor_Con!$A$3:$A$27,0),MATCH('SEEM Input Converter'!BH$5,Foundation_And_Floor_Con!$C$2:$AH$2,0))</f>
        <v>6.5</v>
      </c>
      <c r="BI7" s="114">
        <f>INDEX(Foundation_And_Floor_Con!$C$3:$AH$27,MATCH(Model_Inputs!$H2,Foundation_And_Floor_Con!$A$3:$A$27,0),MATCH('SEEM Input Converter'!BI$5,Foundation_And_Floor_Con!$C$2:$AH$2,0))</f>
        <v>0.65</v>
      </c>
      <c r="BJ7" s="112">
        <f>INDEX(Foundation_And_Floor_Con!$C$3:$AH$27,MATCH(Model_Inputs!$H2,Foundation_And_Floor_Con!$A$3:$A$27,0),MATCH('SEEM Input Converter'!BJ$5,Foundation_And_Floor_Con!$C$2:$AH$2,0))</f>
        <v>2000</v>
      </c>
      <c r="BK7" s="107">
        <f>INDEX(Foundation_And_Floor_Con!$C$3:$AH$27,MATCH(Model_Inputs!$H2,Foundation_And_Floor_Con!$A$3:$A$27,0),MATCH('SEEM Input Converter'!BK$5,Foundation_And_Floor_Con!$C$2:$AH$2,0))</f>
        <v>17</v>
      </c>
      <c r="BL7" s="95" t="s">
        <v>68</v>
      </c>
      <c r="BM7" s="95">
        <v>50</v>
      </c>
      <c r="BN7" s="95">
        <v>4</v>
      </c>
      <c r="BO7" s="95" t="s">
        <v>636</v>
      </c>
      <c r="BP7" s="95">
        <v>5</v>
      </c>
      <c r="BQ7" s="95">
        <v>0</v>
      </c>
      <c r="BR7" s="110">
        <f>INDEX(Foundation_And_Floor_Con!$C$3:$AH$27,MATCH(Model_Inputs!$H2,Foundation_And_Floor_Con!$A$3:$A$27,0),MATCH('SEEM Input Converter'!BR$5,Foundation_And_Floor_Con!$C$2:$AH$2,0))</f>
        <v>4.5</v>
      </c>
      <c r="BS7" s="110">
        <f>INDEX(Foundation_And_Floor_Con!$C$3:$AH$27,MATCH(Model_Inputs!$H2,Foundation_And_Floor_Con!$A$3:$A$27,0),MATCH('SEEM Input Converter'!BS$5,Foundation_And_Floor_Con!$C$2:$AH$2,0))</f>
        <v>4.5</v>
      </c>
      <c r="BT7" s="95">
        <f>INDEX(Water_Heater_Type!$D$3:$D$5,MATCH(Model_Inputs!$U2,Water_Heater_Type!$A$3:$A$5,0),1)</f>
        <v>0</v>
      </c>
      <c r="BU7" s="95">
        <f>INDEX(Water_Heater_Type!$C$3:$C$5,MATCH(Model_Inputs!$U2,Water_Heater_Type!$A$3:$A$5,0),1)</f>
        <v>45</v>
      </c>
      <c r="BV7" s="95" t="str">
        <f>INDEX(Water_Heater_Type!$B$3:$B$5,MATCH(Model_Inputs!$U2,Water_Heater_Type!$A$3:$A$5,0),1)</f>
        <v>restankRealistic</v>
      </c>
      <c r="BW7" s="95">
        <f>DHW_StPt_Sch_EZ!$C$15</f>
        <v>128</v>
      </c>
      <c r="BX7" s="95">
        <v>0</v>
      </c>
      <c r="BY7" s="95">
        <v>1</v>
      </c>
      <c r="BZ7" s="95">
        <v>0</v>
      </c>
      <c r="CA7" s="95">
        <v>1</v>
      </c>
      <c r="CB7" s="95">
        <v>4</v>
      </c>
      <c r="CC7" s="95">
        <v>8</v>
      </c>
      <c r="CD7" s="95">
        <v>0</v>
      </c>
      <c r="CE7" s="95">
        <v>0</v>
      </c>
    </row>
    <row r="8" spans="1:83" x14ac:dyDescent="0.25">
      <c r="A8" s="95"/>
      <c r="B8" s="95"/>
      <c r="C8" s="95"/>
      <c r="D8" s="95"/>
      <c r="E8" s="95"/>
      <c r="F8" s="95"/>
      <c r="G8" s="95"/>
      <c r="H8" s="95"/>
      <c r="I8" s="95"/>
      <c r="J8" s="95"/>
      <c r="K8" s="95"/>
      <c r="L8" s="95"/>
      <c r="M8" s="95"/>
      <c r="N8" s="95"/>
      <c r="O8" s="95"/>
      <c r="P8" s="95"/>
      <c r="Q8" s="95"/>
      <c r="R8" s="95"/>
      <c r="S8" s="95"/>
      <c r="T8" s="95"/>
      <c r="U8" s="95"/>
      <c r="V8" s="95"/>
      <c r="W8" s="95"/>
      <c r="X8" s="95"/>
      <c r="Y8" s="95"/>
      <c r="Z8" s="95"/>
      <c r="AA8" s="95"/>
      <c r="AB8" s="95"/>
      <c r="AC8" s="95"/>
      <c r="AD8" s="105"/>
      <c r="AE8" s="105"/>
      <c r="AF8" s="95"/>
      <c r="AG8" s="95"/>
      <c r="AH8" s="105"/>
      <c r="AI8" s="95"/>
      <c r="AJ8" s="95"/>
      <c r="AK8" s="95"/>
      <c r="AL8" s="95"/>
      <c r="AM8" s="104"/>
      <c r="AN8" s="104"/>
      <c r="AO8" s="104"/>
      <c r="AP8" s="104"/>
      <c r="AQ8" s="95"/>
      <c r="AR8" s="95"/>
      <c r="AS8" s="95"/>
      <c r="AT8" s="95"/>
      <c r="AU8" s="95"/>
      <c r="AV8" s="107"/>
      <c r="AW8" s="107"/>
      <c r="AX8" s="107"/>
      <c r="AY8" s="106"/>
      <c r="AZ8" s="107"/>
      <c r="BA8" s="107"/>
      <c r="BB8" s="107"/>
      <c r="BC8" s="107"/>
      <c r="BD8" s="107"/>
      <c r="BE8" s="95"/>
      <c r="BF8" s="106"/>
      <c r="BG8" s="114"/>
      <c r="BH8" s="114"/>
      <c r="BI8" s="114"/>
      <c r="BJ8" s="112"/>
      <c r="BK8" s="107"/>
      <c r="BL8" s="95"/>
      <c r="BM8" s="95"/>
      <c r="BN8" s="95"/>
      <c r="BO8" s="95"/>
      <c r="BP8" s="95"/>
      <c r="BQ8" s="95"/>
      <c r="BR8" s="110"/>
      <c r="BS8" s="110"/>
      <c r="BT8" s="95"/>
      <c r="BU8" s="95"/>
      <c r="BV8" s="95"/>
      <c r="BW8" s="95"/>
      <c r="BX8" s="95"/>
      <c r="BY8" s="95"/>
      <c r="BZ8" s="95"/>
      <c r="CA8" s="95"/>
      <c r="CB8" s="95"/>
      <c r="CC8" s="95"/>
      <c r="CD8" s="95"/>
      <c r="CE8" s="95"/>
    </row>
    <row r="9" spans="1:83" x14ac:dyDescent="0.25">
      <c r="A9" s="95"/>
      <c r="B9" s="95"/>
      <c r="C9" s="95"/>
      <c r="D9" s="95"/>
      <c r="E9" s="95"/>
      <c r="F9" s="95"/>
      <c r="G9" s="95"/>
      <c r="H9" s="95"/>
      <c r="I9" s="95"/>
      <c r="J9" s="95"/>
      <c r="K9" s="95"/>
      <c r="L9" s="95"/>
      <c r="M9" s="95"/>
      <c r="N9" s="95"/>
      <c r="O9" s="95"/>
      <c r="P9" s="95"/>
      <c r="Q9" s="95"/>
      <c r="R9" s="95"/>
      <c r="S9" s="95"/>
      <c r="T9" s="95"/>
      <c r="U9" s="95"/>
      <c r="V9" s="95"/>
      <c r="W9" s="95"/>
      <c r="X9" s="95"/>
      <c r="Y9" s="95"/>
      <c r="Z9" s="95"/>
      <c r="AA9" s="95"/>
      <c r="AB9" s="95"/>
      <c r="AC9" s="95"/>
      <c r="AD9" s="105"/>
      <c r="AE9" s="105"/>
      <c r="AF9" s="95"/>
      <c r="AG9" s="95"/>
      <c r="AH9" s="105"/>
      <c r="AI9" s="95"/>
      <c r="AJ9" s="95"/>
      <c r="AK9" s="95"/>
      <c r="AL9" s="95"/>
      <c r="AM9" s="104"/>
      <c r="AN9" s="104"/>
      <c r="AO9" s="104"/>
      <c r="AP9" s="104"/>
      <c r="AQ9" s="95"/>
      <c r="AR9" s="95"/>
      <c r="AS9" s="95"/>
      <c r="AT9" s="95"/>
      <c r="AU9" s="95"/>
      <c r="AV9" s="107"/>
      <c r="AW9" s="107"/>
      <c r="AX9" s="107"/>
      <c r="AY9" s="106"/>
      <c r="AZ9" s="107"/>
      <c r="BA9" s="107"/>
      <c r="BB9" s="107"/>
      <c r="BC9" s="107"/>
      <c r="BD9" s="107"/>
      <c r="BE9" s="95"/>
      <c r="BF9" s="106"/>
      <c r="BG9" s="108"/>
      <c r="BH9" s="108"/>
      <c r="BI9" s="108"/>
      <c r="BJ9" s="112"/>
      <c r="BK9" s="107"/>
      <c r="BL9" s="95"/>
      <c r="BM9" s="95"/>
      <c r="BN9" s="95"/>
      <c r="BO9" s="95"/>
      <c r="BP9" s="95"/>
      <c r="BQ9" s="95"/>
      <c r="BR9" s="110"/>
      <c r="BS9" s="110"/>
      <c r="BT9" s="95"/>
      <c r="BU9" s="95"/>
      <c r="BV9" s="95"/>
      <c r="BW9" s="95"/>
      <c r="BX9" s="95"/>
      <c r="BY9" s="95"/>
      <c r="BZ9" s="95"/>
      <c r="CA9" s="95"/>
      <c r="CB9" s="95"/>
      <c r="CC9" s="95"/>
      <c r="CD9" s="95"/>
      <c r="CE9" s="95"/>
    </row>
    <row r="10" spans="1:83" x14ac:dyDescent="0.25">
      <c r="A10" s="95"/>
      <c r="B10" s="95"/>
      <c r="C10" s="95"/>
      <c r="D10" s="95"/>
      <c r="E10" s="95"/>
      <c r="F10" s="95"/>
      <c r="G10" s="95"/>
      <c r="H10" s="95"/>
      <c r="I10" s="95"/>
      <c r="J10" s="95"/>
      <c r="K10" s="95"/>
      <c r="L10" s="95"/>
      <c r="M10" s="95"/>
      <c r="N10" s="95"/>
      <c r="O10" s="95"/>
      <c r="P10" s="95"/>
      <c r="Q10" s="95"/>
      <c r="R10" s="95"/>
      <c r="S10" s="95"/>
      <c r="T10" s="95"/>
      <c r="U10" s="95"/>
      <c r="V10" s="95"/>
      <c r="W10" s="95"/>
      <c r="X10" s="95"/>
      <c r="Y10" s="95"/>
      <c r="Z10" s="95"/>
      <c r="AA10" s="95"/>
      <c r="AB10" s="95"/>
      <c r="AC10" s="95"/>
      <c r="AD10" s="105"/>
      <c r="AE10" s="105"/>
      <c r="AF10" s="95"/>
      <c r="AG10" s="95"/>
      <c r="AH10" s="105"/>
      <c r="AI10" s="95"/>
      <c r="AJ10" s="95"/>
      <c r="AK10" s="95"/>
      <c r="AL10" s="95"/>
      <c r="AM10" s="104"/>
      <c r="AN10" s="104"/>
      <c r="AO10" s="104"/>
      <c r="AP10" s="104"/>
      <c r="AQ10" s="95"/>
      <c r="AR10" s="95"/>
      <c r="AS10" s="95"/>
      <c r="AT10" s="95"/>
      <c r="AU10" s="95"/>
      <c r="AV10" s="107"/>
      <c r="AW10" s="107"/>
      <c r="AX10" s="107"/>
      <c r="AY10" s="106"/>
      <c r="AZ10" s="107"/>
      <c r="BA10" s="107"/>
      <c r="BB10" s="107"/>
      <c r="BC10" s="107"/>
      <c r="BD10" s="107"/>
      <c r="BE10" s="95"/>
      <c r="BF10" s="106"/>
      <c r="BG10" s="108"/>
      <c r="BH10" s="108"/>
      <c r="BI10" s="108"/>
      <c r="BJ10" s="112"/>
      <c r="BK10" s="107"/>
      <c r="BL10" s="95"/>
      <c r="BM10" s="95"/>
      <c r="BN10" s="95"/>
      <c r="BO10" s="95"/>
      <c r="BP10" s="95"/>
      <c r="BQ10" s="95"/>
      <c r="BR10" s="110"/>
      <c r="BS10" s="110"/>
      <c r="BT10" s="95"/>
      <c r="BU10" s="95"/>
      <c r="BV10" s="95"/>
      <c r="BW10" s="95"/>
      <c r="BX10" s="95"/>
      <c r="BY10" s="95"/>
      <c r="BZ10" s="95"/>
      <c r="CA10" s="95"/>
      <c r="CB10" s="95"/>
      <c r="CC10" s="95"/>
      <c r="CD10" s="95"/>
      <c r="CE10" s="95"/>
    </row>
    <row r="22" spans="18:18" x14ac:dyDescent="0.25">
      <c r="R22" s="16"/>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336E7E"/>
  </sheetPr>
  <dimension ref="B2:BW82"/>
  <sheetViews>
    <sheetView workbookViewId="0">
      <selection activeCell="O21" sqref="O21"/>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38" t="s">
        <v>37</v>
      </c>
      <c r="C2" s="136" t="s">
        <v>38</v>
      </c>
      <c r="D2" s="137"/>
      <c r="E2" s="137"/>
      <c r="F2" s="137"/>
      <c r="G2" s="137"/>
      <c r="H2" s="137"/>
      <c r="I2" s="137"/>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35"/>
      <c r="C3" s="24" t="s">
        <v>39</v>
      </c>
      <c r="D3" s="24" t="s">
        <v>40</v>
      </c>
      <c r="E3" s="24" t="s">
        <v>41</v>
      </c>
      <c r="F3" s="24" t="s">
        <v>42</v>
      </c>
      <c r="G3" s="24" t="s">
        <v>43</v>
      </c>
      <c r="H3" s="24" t="s">
        <v>44</v>
      </c>
      <c r="I3" s="64"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69</v>
      </c>
      <c r="D4" s="18">
        <v>69</v>
      </c>
      <c r="E4" s="18">
        <v>69</v>
      </c>
      <c r="F4" s="18">
        <v>69</v>
      </c>
      <c r="G4" s="18">
        <v>69</v>
      </c>
      <c r="H4" s="18">
        <v>69</v>
      </c>
      <c r="I4" s="18">
        <v>69</v>
      </c>
      <c r="AI4" s="41"/>
      <c r="AJ4" s="88"/>
      <c r="AK4" s="88"/>
      <c r="AL4" s="88"/>
      <c r="AM4" s="88"/>
      <c r="AN4" s="88"/>
      <c r="AO4" s="88"/>
      <c r="AP4" s="88"/>
      <c r="AQ4" s="88"/>
      <c r="AR4" s="88"/>
      <c r="AS4" s="88"/>
      <c r="AT4" s="88"/>
      <c r="AU4" s="88"/>
      <c r="AW4" s="41"/>
      <c r="AX4" s="88"/>
      <c r="AY4" s="88"/>
      <c r="AZ4" s="88"/>
      <c r="BA4" s="88"/>
      <c r="BB4" s="88"/>
      <c r="BC4" s="88"/>
      <c r="BD4" s="88"/>
      <c r="BE4" s="88"/>
      <c r="BF4" s="88"/>
      <c r="BG4" s="88"/>
      <c r="BH4" s="88"/>
      <c r="BI4" s="88"/>
      <c r="BK4" s="41"/>
      <c r="BL4" s="88"/>
      <c r="BM4" s="88"/>
      <c r="BN4" s="88"/>
      <c r="BO4" s="88"/>
      <c r="BP4" s="88"/>
      <c r="BQ4" s="88"/>
      <c r="BR4" s="88"/>
      <c r="BS4" s="88"/>
      <c r="BT4" s="88"/>
      <c r="BU4" s="88"/>
      <c r="BV4" s="88"/>
      <c r="BW4" s="88"/>
    </row>
    <row r="5" spans="2:75" x14ac:dyDescent="0.25">
      <c r="B5" s="38">
        <v>2</v>
      </c>
      <c r="C5" s="18">
        <v>69</v>
      </c>
      <c r="D5" s="18">
        <v>69</v>
      </c>
      <c r="E5" s="18">
        <v>69</v>
      </c>
      <c r="F5" s="18">
        <v>69</v>
      </c>
      <c r="G5" s="18">
        <v>69</v>
      </c>
      <c r="H5" s="18">
        <v>69</v>
      </c>
      <c r="I5" s="18">
        <v>69</v>
      </c>
      <c r="AI5" s="41"/>
      <c r="AJ5" s="88"/>
      <c r="AK5" s="88"/>
      <c r="AL5" s="88"/>
      <c r="AM5" s="88"/>
      <c r="AN5" s="88"/>
      <c r="AO5" s="88"/>
      <c r="AP5" s="88"/>
      <c r="AQ5" s="88"/>
      <c r="AR5" s="88"/>
      <c r="AS5" s="88"/>
      <c r="AT5" s="88"/>
      <c r="AU5" s="88"/>
      <c r="AW5" s="41"/>
      <c r="AX5" s="88"/>
      <c r="AY5" s="88"/>
      <c r="AZ5" s="88"/>
      <c r="BA5" s="88"/>
      <c r="BB5" s="88"/>
      <c r="BC5" s="88"/>
      <c r="BD5" s="88"/>
      <c r="BE5" s="88"/>
      <c r="BF5" s="88"/>
      <c r="BG5" s="88"/>
      <c r="BH5" s="88"/>
      <c r="BI5" s="88"/>
      <c r="BK5" s="41"/>
      <c r="BL5" s="88"/>
      <c r="BM5" s="88"/>
      <c r="BN5" s="88"/>
      <c r="BO5" s="88"/>
      <c r="BP5" s="88"/>
      <c r="BQ5" s="88"/>
      <c r="BR5" s="88"/>
      <c r="BS5" s="88"/>
      <c r="BT5" s="88"/>
      <c r="BU5" s="88"/>
      <c r="BV5" s="88"/>
      <c r="BW5" s="88"/>
    </row>
    <row r="6" spans="2:75" x14ac:dyDescent="0.25">
      <c r="B6" s="38">
        <v>3</v>
      </c>
      <c r="C6" s="18">
        <v>69</v>
      </c>
      <c r="D6" s="18">
        <v>69</v>
      </c>
      <c r="E6" s="18">
        <v>69</v>
      </c>
      <c r="F6" s="18">
        <v>69</v>
      </c>
      <c r="G6" s="18">
        <v>69</v>
      </c>
      <c r="H6" s="18">
        <v>69</v>
      </c>
      <c r="I6" s="18">
        <v>69</v>
      </c>
      <c r="AI6" s="41"/>
      <c r="AJ6" s="88"/>
      <c r="AK6" s="88"/>
      <c r="AL6" s="88"/>
      <c r="AM6" s="88"/>
      <c r="AN6" s="88"/>
      <c r="AO6" s="88"/>
      <c r="AP6" s="88"/>
      <c r="AQ6" s="88"/>
      <c r="AR6" s="88"/>
      <c r="AS6" s="88"/>
      <c r="AT6" s="88"/>
      <c r="AU6" s="88"/>
      <c r="AW6" s="41"/>
      <c r="AX6" s="88"/>
      <c r="AY6" s="88"/>
      <c r="AZ6" s="88"/>
      <c r="BA6" s="88"/>
      <c r="BB6" s="88"/>
      <c r="BC6" s="88"/>
      <c r="BD6" s="88"/>
      <c r="BE6" s="88"/>
      <c r="BF6" s="88"/>
      <c r="BG6" s="88"/>
      <c r="BH6" s="88"/>
      <c r="BI6" s="88"/>
      <c r="BK6" s="41"/>
      <c r="BL6" s="88"/>
      <c r="BM6" s="88"/>
      <c r="BN6" s="88"/>
      <c r="BO6" s="88"/>
      <c r="BP6" s="88"/>
      <c r="BQ6" s="88"/>
      <c r="BR6" s="88"/>
      <c r="BS6" s="88"/>
      <c r="BT6" s="88"/>
      <c r="BU6" s="88"/>
      <c r="BV6" s="88"/>
      <c r="BW6" s="88"/>
    </row>
    <row r="7" spans="2:75" x14ac:dyDescent="0.25">
      <c r="B7" s="38">
        <v>4</v>
      </c>
      <c r="C7" s="18">
        <v>69</v>
      </c>
      <c r="D7" s="18">
        <v>69</v>
      </c>
      <c r="E7" s="18">
        <v>69</v>
      </c>
      <c r="F7" s="18">
        <v>69</v>
      </c>
      <c r="G7" s="18">
        <v>69</v>
      </c>
      <c r="H7" s="18">
        <v>69</v>
      </c>
      <c r="I7" s="18">
        <v>69</v>
      </c>
      <c r="AI7" s="41"/>
      <c r="AJ7" s="88"/>
      <c r="AK7" s="88"/>
      <c r="AL7" s="88"/>
      <c r="AM7" s="88"/>
      <c r="AN7" s="88"/>
      <c r="AO7" s="88"/>
      <c r="AP7" s="88"/>
      <c r="AQ7" s="88"/>
      <c r="AR7" s="88"/>
      <c r="AS7" s="88"/>
      <c r="AT7" s="88"/>
      <c r="AU7" s="88"/>
      <c r="AW7" s="41"/>
      <c r="AX7" s="88"/>
      <c r="AY7" s="88"/>
      <c r="AZ7" s="88"/>
      <c r="BA7" s="88"/>
      <c r="BB7" s="88"/>
      <c r="BC7" s="88"/>
      <c r="BD7" s="88"/>
      <c r="BE7" s="88"/>
      <c r="BF7" s="88"/>
      <c r="BG7" s="88"/>
      <c r="BH7" s="88"/>
      <c r="BI7" s="88"/>
      <c r="BK7" s="41"/>
      <c r="BL7" s="88"/>
      <c r="BM7" s="88"/>
      <c r="BN7" s="88"/>
      <c r="BO7" s="88"/>
      <c r="BP7" s="88"/>
      <c r="BQ7" s="88"/>
      <c r="BR7" s="88"/>
      <c r="BS7" s="88"/>
      <c r="BT7" s="88"/>
      <c r="BU7" s="88"/>
      <c r="BV7" s="88"/>
      <c r="BW7" s="88"/>
    </row>
    <row r="8" spans="2:75" x14ac:dyDescent="0.25">
      <c r="B8" s="38">
        <v>5</v>
      </c>
      <c r="C8" s="18">
        <v>69</v>
      </c>
      <c r="D8" s="18">
        <v>69</v>
      </c>
      <c r="E8" s="18">
        <v>69</v>
      </c>
      <c r="F8" s="18">
        <v>69</v>
      </c>
      <c r="G8" s="18">
        <v>69</v>
      </c>
      <c r="H8" s="18">
        <v>69</v>
      </c>
      <c r="I8" s="18">
        <v>69</v>
      </c>
      <c r="AI8" s="41"/>
      <c r="AJ8" s="88"/>
      <c r="AK8" s="88"/>
      <c r="AL8" s="88"/>
      <c r="AM8" s="88"/>
      <c r="AN8" s="88"/>
      <c r="AO8" s="88"/>
      <c r="AP8" s="88"/>
      <c r="AQ8" s="88"/>
      <c r="AR8" s="88"/>
      <c r="AS8" s="88"/>
      <c r="AT8" s="88"/>
      <c r="AU8" s="88"/>
      <c r="AW8" s="41"/>
      <c r="AX8" s="88"/>
      <c r="AY8" s="88"/>
      <c r="AZ8" s="88"/>
      <c r="BA8" s="88"/>
      <c r="BB8" s="88"/>
      <c r="BC8" s="88"/>
      <c r="BD8" s="88"/>
      <c r="BE8" s="88"/>
      <c r="BF8" s="88"/>
      <c r="BG8" s="88"/>
      <c r="BH8" s="88"/>
      <c r="BI8" s="88"/>
      <c r="BK8" s="41"/>
      <c r="BL8" s="88"/>
      <c r="BM8" s="88"/>
      <c r="BN8" s="88"/>
      <c r="BO8" s="88"/>
      <c r="BP8" s="88"/>
      <c r="BQ8" s="88"/>
      <c r="BR8" s="88"/>
      <c r="BS8" s="88"/>
      <c r="BT8" s="88"/>
      <c r="BU8" s="88"/>
      <c r="BV8" s="88"/>
      <c r="BW8" s="88"/>
    </row>
    <row r="9" spans="2:75" x14ac:dyDescent="0.25">
      <c r="B9" s="38">
        <v>6</v>
      </c>
      <c r="C9" s="18">
        <v>69</v>
      </c>
      <c r="D9" s="18">
        <v>69</v>
      </c>
      <c r="E9" s="18">
        <v>69</v>
      </c>
      <c r="F9" s="18">
        <v>69</v>
      </c>
      <c r="G9" s="18">
        <v>69</v>
      </c>
      <c r="H9" s="18">
        <v>69</v>
      </c>
      <c r="I9" s="18">
        <v>69</v>
      </c>
      <c r="AI9" s="41"/>
      <c r="AJ9" s="88"/>
      <c r="AK9" s="88"/>
      <c r="AL9" s="88"/>
      <c r="AM9" s="88"/>
      <c r="AN9" s="88"/>
      <c r="AO9" s="88"/>
      <c r="AP9" s="88"/>
      <c r="AQ9" s="88"/>
      <c r="AR9" s="88"/>
      <c r="AS9" s="88"/>
      <c r="AT9" s="88"/>
      <c r="AU9" s="88"/>
      <c r="AW9" s="41"/>
      <c r="AX9" s="88"/>
      <c r="AY9" s="88"/>
      <c r="AZ9" s="88"/>
      <c r="BA9" s="88"/>
      <c r="BB9" s="88"/>
      <c r="BC9" s="88"/>
      <c r="BD9" s="88"/>
      <c r="BE9" s="88"/>
      <c r="BF9" s="88"/>
      <c r="BG9" s="88"/>
      <c r="BH9" s="88"/>
      <c r="BI9" s="88"/>
      <c r="BK9" s="41"/>
      <c r="BL9" s="88"/>
      <c r="BM9" s="88"/>
      <c r="BN9" s="88"/>
      <c r="BO9" s="88"/>
      <c r="BP9" s="88"/>
      <c r="BQ9" s="88"/>
      <c r="BR9" s="88"/>
      <c r="BS9" s="88"/>
      <c r="BT9" s="88"/>
      <c r="BU9" s="88"/>
      <c r="BV9" s="88"/>
      <c r="BW9" s="88"/>
    </row>
    <row r="10" spans="2:75" x14ac:dyDescent="0.25">
      <c r="B10" s="38">
        <v>7</v>
      </c>
      <c r="C10" s="18">
        <v>69</v>
      </c>
      <c r="D10" s="18">
        <v>69</v>
      </c>
      <c r="E10" s="18">
        <v>69</v>
      </c>
      <c r="F10" s="18">
        <v>69</v>
      </c>
      <c r="G10" s="18">
        <v>69</v>
      </c>
      <c r="H10" s="18">
        <v>69</v>
      </c>
      <c r="I10" s="18">
        <v>69</v>
      </c>
      <c r="AI10" s="41"/>
      <c r="AJ10" s="88"/>
      <c r="AK10" s="88"/>
      <c r="AL10" s="88"/>
      <c r="AM10" s="88"/>
      <c r="AN10" s="88"/>
      <c r="AO10" s="88"/>
      <c r="AP10" s="88"/>
      <c r="AQ10" s="88"/>
      <c r="AR10" s="88"/>
      <c r="AS10" s="88"/>
      <c r="AT10" s="88"/>
      <c r="AU10" s="88"/>
      <c r="AW10" s="41"/>
      <c r="AX10" s="88"/>
      <c r="AY10" s="88"/>
      <c r="AZ10" s="88"/>
      <c r="BA10" s="88"/>
      <c r="BB10" s="88"/>
      <c r="BC10" s="88"/>
      <c r="BD10" s="88"/>
      <c r="BE10" s="88"/>
      <c r="BF10" s="88"/>
      <c r="BG10" s="88"/>
      <c r="BH10" s="88"/>
      <c r="BI10" s="88"/>
      <c r="BK10" s="41"/>
      <c r="BL10" s="88"/>
      <c r="BM10" s="88"/>
      <c r="BN10" s="88"/>
      <c r="BO10" s="88"/>
      <c r="BP10" s="88"/>
      <c r="BQ10" s="88"/>
      <c r="BR10" s="88"/>
      <c r="BS10" s="88"/>
      <c r="BT10" s="88"/>
      <c r="BU10" s="88"/>
      <c r="BV10" s="88"/>
      <c r="BW10" s="88"/>
    </row>
    <row r="11" spans="2:75" x14ac:dyDescent="0.25">
      <c r="B11" s="38">
        <v>8</v>
      </c>
      <c r="C11" s="18">
        <v>69</v>
      </c>
      <c r="D11" s="18">
        <v>69</v>
      </c>
      <c r="E11" s="18">
        <v>69</v>
      </c>
      <c r="F11" s="18">
        <v>69</v>
      </c>
      <c r="G11" s="18">
        <v>69</v>
      </c>
      <c r="H11" s="18">
        <v>69</v>
      </c>
      <c r="I11" s="18">
        <v>69</v>
      </c>
      <c r="AI11" s="41"/>
      <c r="AJ11" s="88"/>
      <c r="AK11" s="88"/>
      <c r="AL11" s="88"/>
      <c r="AM11" s="88"/>
      <c r="AN11" s="88"/>
      <c r="AO11" s="88"/>
      <c r="AP11" s="88"/>
      <c r="AQ11" s="88"/>
      <c r="AR11" s="88"/>
      <c r="AS11" s="88"/>
      <c r="AT11" s="88"/>
      <c r="AU11" s="88"/>
      <c r="AW11" s="41"/>
      <c r="AX11" s="88"/>
      <c r="AY11" s="88"/>
      <c r="AZ11" s="88"/>
      <c r="BA11" s="88"/>
      <c r="BB11" s="88"/>
      <c r="BC11" s="88"/>
      <c r="BD11" s="88"/>
      <c r="BE11" s="88"/>
      <c r="BF11" s="88"/>
      <c r="BG11" s="88"/>
      <c r="BH11" s="88"/>
      <c r="BI11" s="88"/>
      <c r="BK11" s="41"/>
      <c r="BL11" s="88"/>
      <c r="BM11" s="88"/>
      <c r="BN11" s="88"/>
      <c r="BO11" s="88"/>
      <c r="BP11" s="88"/>
      <c r="BQ11" s="88"/>
      <c r="BR11" s="88"/>
      <c r="BS11" s="88"/>
      <c r="BT11" s="88"/>
      <c r="BU11" s="88"/>
      <c r="BV11" s="88"/>
      <c r="BW11" s="88"/>
    </row>
    <row r="12" spans="2:75" x14ac:dyDescent="0.25">
      <c r="B12" s="38">
        <v>9</v>
      </c>
      <c r="C12" s="18">
        <v>69</v>
      </c>
      <c r="D12" s="18">
        <v>69</v>
      </c>
      <c r="E12" s="18">
        <v>69</v>
      </c>
      <c r="F12" s="18">
        <v>69</v>
      </c>
      <c r="G12" s="18">
        <v>69</v>
      </c>
      <c r="H12" s="18">
        <v>69</v>
      </c>
      <c r="I12" s="18">
        <v>69</v>
      </c>
      <c r="AI12" s="41"/>
      <c r="AJ12" s="88"/>
      <c r="AK12" s="88"/>
      <c r="AL12" s="88"/>
      <c r="AM12" s="88"/>
      <c r="AN12" s="88"/>
      <c r="AO12" s="88"/>
      <c r="AP12" s="88"/>
      <c r="AQ12" s="88"/>
      <c r="AR12" s="88"/>
      <c r="AS12" s="88"/>
      <c r="AT12" s="88"/>
      <c r="AU12" s="88"/>
      <c r="AW12" s="41"/>
      <c r="AX12" s="88"/>
      <c r="AY12" s="88"/>
      <c r="AZ12" s="88"/>
      <c r="BA12" s="88"/>
      <c r="BB12" s="88"/>
      <c r="BC12" s="88"/>
      <c r="BD12" s="88"/>
      <c r="BE12" s="88"/>
      <c r="BF12" s="88"/>
      <c r="BG12" s="88"/>
      <c r="BH12" s="88"/>
      <c r="BI12" s="88"/>
      <c r="BK12" s="41"/>
      <c r="BL12" s="88"/>
      <c r="BM12" s="88"/>
      <c r="BN12" s="88"/>
      <c r="BO12" s="88"/>
      <c r="BP12" s="88"/>
      <c r="BQ12" s="88"/>
      <c r="BR12" s="88"/>
      <c r="BS12" s="88"/>
      <c r="BT12" s="88"/>
      <c r="BU12" s="88"/>
      <c r="BV12" s="88"/>
      <c r="BW12" s="88"/>
    </row>
    <row r="13" spans="2:75" x14ac:dyDescent="0.25">
      <c r="B13" s="38">
        <v>10</v>
      </c>
      <c r="C13" s="18">
        <v>69</v>
      </c>
      <c r="D13" s="18">
        <v>69</v>
      </c>
      <c r="E13" s="18">
        <v>69</v>
      </c>
      <c r="F13" s="18">
        <v>69</v>
      </c>
      <c r="G13" s="18">
        <v>69</v>
      </c>
      <c r="H13" s="18">
        <v>69</v>
      </c>
      <c r="I13" s="18">
        <v>69</v>
      </c>
      <c r="AI13" s="41"/>
      <c r="AJ13" s="88"/>
      <c r="AK13" s="88"/>
      <c r="AL13" s="88"/>
      <c r="AM13" s="88"/>
      <c r="AN13" s="88"/>
      <c r="AO13" s="88"/>
      <c r="AP13" s="88"/>
      <c r="AQ13" s="88"/>
      <c r="AR13" s="88"/>
      <c r="AS13" s="88"/>
      <c r="AT13" s="88"/>
      <c r="AU13" s="88"/>
      <c r="AW13" s="41"/>
      <c r="AX13" s="88"/>
      <c r="AY13" s="88"/>
      <c r="AZ13" s="88"/>
      <c r="BA13" s="88"/>
      <c r="BB13" s="88"/>
      <c r="BC13" s="88"/>
      <c r="BD13" s="88"/>
      <c r="BE13" s="88"/>
      <c r="BF13" s="88"/>
      <c r="BG13" s="88"/>
      <c r="BH13" s="88"/>
      <c r="BI13" s="88"/>
      <c r="BK13" s="41"/>
      <c r="BL13" s="88"/>
      <c r="BM13" s="88"/>
      <c r="BN13" s="88"/>
      <c r="BO13" s="88"/>
      <c r="BP13" s="88"/>
      <c r="BQ13" s="88"/>
      <c r="BR13" s="88"/>
      <c r="BS13" s="88"/>
      <c r="BT13" s="88"/>
      <c r="BU13" s="88"/>
      <c r="BV13" s="88"/>
      <c r="BW13" s="88"/>
    </row>
    <row r="14" spans="2:75" x14ac:dyDescent="0.25">
      <c r="B14" s="38">
        <v>11</v>
      </c>
      <c r="C14" s="18">
        <v>69</v>
      </c>
      <c r="D14" s="18">
        <v>69</v>
      </c>
      <c r="E14" s="18">
        <v>69</v>
      </c>
      <c r="F14" s="18">
        <v>69</v>
      </c>
      <c r="G14" s="18">
        <v>69</v>
      </c>
      <c r="H14" s="18">
        <v>69</v>
      </c>
      <c r="I14" s="18">
        <v>69</v>
      </c>
      <c r="AI14" s="41"/>
      <c r="AJ14" s="88"/>
      <c r="AK14" s="88"/>
      <c r="AL14" s="88"/>
      <c r="AM14" s="88"/>
      <c r="AN14" s="88"/>
      <c r="AO14" s="88"/>
      <c r="AP14" s="88"/>
      <c r="AQ14" s="88"/>
      <c r="AR14" s="88"/>
      <c r="AS14" s="88"/>
      <c r="AT14" s="88"/>
      <c r="AU14" s="88"/>
      <c r="AW14" s="41"/>
      <c r="AX14" s="88"/>
      <c r="AY14" s="88"/>
      <c r="AZ14" s="88"/>
      <c r="BA14" s="88"/>
      <c r="BB14" s="88"/>
      <c r="BC14" s="88"/>
      <c r="BD14" s="88"/>
      <c r="BE14" s="88"/>
      <c r="BF14" s="88"/>
      <c r="BG14" s="88"/>
      <c r="BH14" s="88"/>
      <c r="BI14" s="88"/>
      <c r="BK14" s="41"/>
      <c r="BL14" s="88"/>
      <c r="BM14" s="88"/>
      <c r="BN14" s="88"/>
      <c r="BO14" s="88"/>
      <c r="BP14" s="88"/>
      <c r="BQ14" s="88"/>
      <c r="BR14" s="88"/>
      <c r="BS14" s="88"/>
      <c r="BT14" s="88"/>
      <c r="BU14" s="88"/>
      <c r="BV14" s="88"/>
      <c r="BW14" s="88"/>
    </row>
    <row r="15" spans="2:75" x14ac:dyDescent="0.25">
      <c r="B15" s="38">
        <v>12</v>
      </c>
      <c r="C15" s="18">
        <v>69</v>
      </c>
      <c r="D15" s="18">
        <v>69</v>
      </c>
      <c r="E15" s="18">
        <v>69</v>
      </c>
      <c r="F15" s="18">
        <v>69</v>
      </c>
      <c r="G15" s="18">
        <v>69</v>
      </c>
      <c r="H15" s="18">
        <v>69</v>
      </c>
      <c r="I15" s="18">
        <v>69</v>
      </c>
      <c r="AI15" s="41"/>
      <c r="AJ15" s="88"/>
      <c r="AK15" s="88"/>
      <c r="AL15" s="88"/>
      <c r="AM15" s="88"/>
      <c r="AN15" s="88"/>
      <c r="AO15" s="88"/>
      <c r="AP15" s="88"/>
      <c r="AQ15" s="88"/>
      <c r="AR15" s="88"/>
      <c r="AS15" s="88"/>
      <c r="AT15" s="88"/>
      <c r="AU15" s="88"/>
      <c r="AW15" s="41"/>
      <c r="AX15" s="88"/>
      <c r="AY15" s="88"/>
      <c r="AZ15" s="88"/>
      <c r="BA15" s="88"/>
      <c r="BB15" s="88"/>
      <c r="BC15" s="88"/>
      <c r="BD15" s="88"/>
      <c r="BE15" s="88"/>
      <c r="BF15" s="88"/>
      <c r="BG15" s="88"/>
      <c r="BH15" s="88"/>
      <c r="BI15" s="88"/>
      <c r="BK15" s="41"/>
      <c r="BL15" s="88"/>
      <c r="BM15" s="88"/>
      <c r="BN15" s="88"/>
      <c r="BO15" s="88"/>
      <c r="BP15" s="88"/>
      <c r="BQ15" s="88"/>
      <c r="BR15" s="88"/>
      <c r="BS15" s="88"/>
      <c r="BT15" s="88"/>
      <c r="BU15" s="88"/>
      <c r="BV15" s="88"/>
      <c r="BW15" s="88"/>
    </row>
    <row r="16" spans="2:75" x14ac:dyDescent="0.25">
      <c r="B16" s="38">
        <v>13</v>
      </c>
      <c r="C16" s="18">
        <v>69</v>
      </c>
      <c r="D16" s="18">
        <v>69</v>
      </c>
      <c r="E16" s="18">
        <v>69</v>
      </c>
      <c r="F16" s="18">
        <v>69</v>
      </c>
      <c r="G16" s="18">
        <v>69</v>
      </c>
      <c r="H16" s="18">
        <v>69</v>
      </c>
      <c r="I16" s="18">
        <v>69</v>
      </c>
      <c r="AI16" s="41"/>
      <c r="AJ16" s="88"/>
      <c r="AK16" s="88"/>
      <c r="AL16" s="88"/>
      <c r="AM16" s="88"/>
      <c r="AN16" s="88"/>
      <c r="AO16" s="88"/>
      <c r="AP16" s="88"/>
      <c r="AQ16" s="88"/>
      <c r="AR16" s="88"/>
      <c r="AS16" s="88"/>
      <c r="AT16" s="88"/>
      <c r="AU16" s="88"/>
      <c r="AW16" s="41"/>
      <c r="AX16" s="88"/>
      <c r="AY16" s="88"/>
      <c r="AZ16" s="88"/>
      <c r="BA16" s="88"/>
      <c r="BB16" s="88"/>
      <c r="BC16" s="88"/>
      <c r="BD16" s="88"/>
      <c r="BE16" s="88"/>
      <c r="BF16" s="88"/>
      <c r="BG16" s="88"/>
      <c r="BH16" s="88"/>
      <c r="BI16" s="88"/>
      <c r="BK16" s="41"/>
      <c r="BL16" s="88"/>
      <c r="BM16" s="88"/>
      <c r="BN16" s="88"/>
      <c r="BO16" s="88"/>
      <c r="BP16" s="88"/>
      <c r="BQ16" s="88"/>
      <c r="BR16" s="88"/>
      <c r="BS16" s="88"/>
      <c r="BT16" s="88"/>
      <c r="BU16" s="88"/>
      <c r="BV16" s="88"/>
      <c r="BW16" s="88"/>
    </row>
    <row r="17" spans="2:75" x14ac:dyDescent="0.25">
      <c r="B17" s="38">
        <v>14</v>
      </c>
      <c r="C17" s="18">
        <v>69</v>
      </c>
      <c r="D17" s="18">
        <v>69</v>
      </c>
      <c r="E17" s="18">
        <v>69</v>
      </c>
      <c r="F17" s="18">
        <v>69</v>
      </c>
      <c r="G17" s="18">
        <v>69</v>
      </c>
      <c r="H17" s="18">
        <v>69</v>
      </c>
      <c r="I17" s="18">
        <v>69</v>
      </c>
      <c r="AI17" s="41"/>
      <c r="AJ17" s="88"/>
      <c r="AK17" s="88"/>
      <c r="AL17" s="88"/>
      <c r="AM17" s="88"/>
      <c r="AN17" s="88"/>
      <c r="AO17" s="88"/>
      <c r="AP17" s="88"/>
      <c r="AQ17" s="88"/>
      <c r="AR17" s="88"/>
      <c r="AS17" s="88"/>
      <c r="AT17" s="88"/>
      <c r="AU17" s="88"/>
      <c r="AW17" s="41"/>
      <c r="AX17" s="88"/>
      <c r="AY17" s="88"/>
      <c r="AZ17" s="88"/>
      <c r="BA17" s="88"/>
      <c r="BB17" s="88"/>
      <c r="BC17" s="88"/>
      <c r="BD17" s="88"/>
      <c r="BE17" s="88"/>
      <c r="BF17" s="88"/>
      <c r="BG17" s="88"/>
      <c r="BH17" s="88"/>
      <c r="BI17" s="88"/>
      <c r="BK17" s="41"/>
      <c r="BL17" s="88"/>
      <c r="BM17" s="88"/>
      <c r="BN17" s="88"/>
      <c r="BO17" s="88"/>
      <c r="BP17" s="88"/>
      <c r="BQ17" s="88"/>
      <c r="BR17" s="88"/>
      <c r="BS17" s="88"/>
      <c r="BT17" s="88"/>
      <c r="BU17" s="88"/>
      <c r="BV17" s="88"/>
      <c r="BW17" s="88"/>
    </row>
    <row r="18" spans="2:75" x14ac:dyDescent="0.25">
      <c r="B18" s="38">
        <v>15</v>
      </c>
      <c r="C18" s="18">
        <v>69</v>
      </c>
      <c r="D18" s="18">
        <v>69</v>
      </c>
      <c r="E18" s="18">
        <v>69</v>
      </c>
      <c r="F18" s="18">
        <v>69</v>
      </c>
      <c r="G18" s="18">
        <v>69</v>
      </c>
      <c r="H18" s="18">
        <v>69</v>
      </c>
      <c r="I18" s="18">
        <v>69</v>
      </c>
      <c r="AI18" s="41"/>
      <c r="AJ18" s="88"/>
      <c r="AK18" s="88"/>
      <c r="AL18" s="88"/>
      <c r="AM18" s="88"/>
      <c r="AN18" s="88"/>
      <c r="AO18" s="88"/>
      <c r="AP18" s="88"/>
      <c r="AQ18" s="88"/>
      <c r="AR18" s="88"/>
      <c r="AS18" s="88"/>
      <c r="AT18" s="88"/>
      <c r="AU18" s="88"/>
      <c r="AW18" s="41"/>
      <c r="AX18" s="88"/>
      <c r="AY18" s="88"/>
      <c r="AZ18" s="88"/>
      <c r="BA18" s="88"/>
      <c r="BB18" s="88"/>
      <c r="BC18" s="88"/>
      <c r="BD18" s="88"/>
      <c r="BE18" s="88"/>
      <c r="BF18" s="88"/>
      <c r="BG18" s="88"/>
      <c r="BH18" s="88"/>
      <c r="BI18" s="88"/>
      <c r="BK18" s="41"/>
      <c r="BL18" s="88"/>
      <c r="BM18" s="88"/>
      <c r="BN18" s="88"/>
      <c r="BO18" s="88"/>
      <c r="BP18" s="88"/>
      <c r="BQ18" s="88"/>
      <c r="BR18" s="88"/>
      <c r="BS18" s="88"/>
      <c r="BT18" s="88"/>
      <c r="BU18" s="88"/>
      <c r="BV18" s="88"/>
      <c r="BW18" s="88"/>
    </row>
    <row r="19" spans="2:75" x14ac:dyDescent="0.25">
      <c r="B19" s="38">
        <v>16</v>
      </c>
      <c r="C19" s="18">
        <v>69</v>
      </c>
      <c r="D19" s="18">
        <v>69</v>
      </c>
      <c r="E19" s="18">
        <v>69</v>
      </c>
      <c r="F19" s="18">
        <v>69</v>
      </c>
      <c r="G19" s="18">
        <v>69</v>
      </c>
      <c r="H19" s="18">
        <v>69</v>
      </c>
      <c r="I19" s="18">
        <v>69</v>
      </c>
      <c r="AI19" s="41"/>
      <c r="AJ19" s="88"/>
      <c r="AK19" s="88"/>
      <c r="AL19" s="88"/>
      <c r="AM19" s="88"/>
      <c r="AN19" s="88"/>
      <c r="AO19" s="88"/>
      <c r="AP19" s="88"/>
      <c r="AQ19" s="88"/>
      <c r="AR19" s="88"/>
      <c r="AS19" s="88"/>
      <c r="AT19" s="88"/>
      <c r="AU19" s="88"/>
      <c r="AW19" s="41"/>
      <c r="AX19" s="88"/>
      <c r="AY19" s="88"/>
      <c r="AZ19" s="88"/>
      <c r="BA19" s="88"/>
      <c r="BB19" s="88"/>
      <c r="BC19" s="88"/>
      <c r="BD19" s="88"/>
      <c r="BE19" s="88"/>
      <c r="BF19" s="88"/>
      <c r="BG19" s="88"/>
      <c r="BH19" s="88"/>
      <c r="BI19" s="88"/>
      <c r="BK19" s="41"/>
      <c r="BL19" s="88"/>
      <c r="BM19" s="88"/>
      <c r="BN19" s="88"/>
      <c r="BO19" s="88"/>
      <c r="BP19" s="88"/>
      <c r="BQ19" s="88"/>
      <c r="BR19" s="88"/>
      <c r="BS19" s="88"/>
      <c r="BT19" s="88"/>
      <c r="BU19" s="88"/>
      <c r="BV19" s="88"/>
      <c r="BW19" s="88"/>
    </row>
    <row r="20" spans="2:75" x14ac:dyDescent="0.25">
      <c r="B20" s="38">
        <v>17</v>
      </c>
      <c r="C20" s="18">
        <v>69</v>
      </c>
      <c r="D20" s="18">
        <v>69</v>
      </c>
      <c r="E20" s="18">
        <v>69</v>
      </c>
      <c r="F20" s="18">
        <v>69</v>
      </c>
      <c r="G20" s="18">
        <v>69</v>
      </c>
      <c r="H20" s="18">
        <v>69</v>
      </c>
      <c r="I20" s="18">
        <v>69</v>
      </c>
      <c r="AI20" s="41"/>
      <c r="AJ20" s="88"/>
      <c r="AK20" s="88"/>
      <c r="AL20" s="88"/>
      <c r="AM20" s="88"/>
      <c r="AN20" s="88"/>
      <c r="AO20" s="88"/>
      <c r="AP20" s="88"/>
      <c r="AQ20" s="88"/>
      <c r="AR20" s="88"/>
      <c r="AS20" s="88"/>
      <c r="AT20" s="88"/>
      <c r="AU20" s="88"/>
      <c r="AW20" s="41"/>
      <c r="AX20" s="88"/>
      <c r="AY20" s="88"/>
      <c r="AZ20" s="88"/>
      <c r="BA20" s="88"/>
      <c r="BB20" s="88"/>
      <c r="BC20" s="88"/>
      <c r="BD20" s="88"/>
      <c r="BE20" s="88"/>
      <c r="BF20" s="88"/>
      <c r="BG20" s="88"/>
      <c r="BH20" s="88"/>
      <c r="BI20" s="88"/>
      <c r="BK20" s="41"/>
      <c r="BL20" s="88"/>
      <c r="BM20" s="88"/>
      <c r="BN20" s="88"/>
      <c r="BO20" s="88"/>
      <c r="BP20" s="88"/>
      <c r="BQ20" s="88"/>
      <c r="BR20" s="88"/>
      <c r="BS20" s="88"/>
      <c r="BT20" s="88"/>
      <c r="BU20" s="88"/>
      <c r="BV20" s="88"/>
      <c r="BW20" s="88"/>
    </row>
    <row r="21" spans="2:75" x14ac:dyDescent="0.25">
      <c r="B21" s="38">
        <v>18</v>
      </c>
      <c r="C21" s="18">
        <v>69</v>
      </c>
      <c r="D21" s="18">
        <v>69</v>
      </c>
      <c r="E21" s="18">
        <v>69</v>
      </c>
      <c r="F21" s="18">
        <v>69</v>
      </c>
      <c r="G21" s="18">
        <v>69</v>
      </c>
      <c r="H21" s="18">
        <v>69</v>
      </c>
      <c r="I21" s="18">
        <v>69</v>
      </c>
      <c r="AI21" s="41"/>
      <c r="AJ21" s="88"/>
      <c r="AK21" s="88"/>
      <c r="AL21" s="88"/>
      <c r="AM21" s="88"/>
      <c r="AN21" s="88"/>
      <c r="AO21" s="88"/>
      <c r="AP21" s="88"/>
      <c r="AQ21" s="88"/>
      <c r="AR21" s="88"/>
      <c r="AS21" s="88"/>
      <c r="AT21" s="88"/>
      <c r="AU21" s="88"/>
      <c r="AW21" s="41"/>
      <c r="AX21" s="88"/>
      <c r="AY21" s="88"/>
      <c r="AZ21" s="88"/>
      <c r="BA21" s="88"/>
      <c r="BB21" s="88"/>
      <c r="BC21" s="88"/>
      <c r="BD21" s="88"/>
      <c r="BE21" s="88"/>
      <c r="BF21" s="88"/>
      <c r="BG21" s="88"/>
      <c r="BH21" s="88"/>
      <c r="BI21" s="88"/>
      <c r="BK21" s="41"/>
      <c r="BL21" s="88"/>
      <c r="BM21" s="88"/>
      <c r="BN21" s="88"/>
      <c r="BO21" s="88"/>
      <c r="BP21" s="88"/>
      <c r="BQ21" s="88"/>
      <c r="BR21" s="88"/>
      <c r="BS21" s="88"/>
      <c r="BT21" s="88"/>
      <c r="BU21" s="88"/>
      <c r="BV21" s="88"/>
      <c r="BW21" s="88"/>
    </row>
    <row r="22" spans="2:75" x14ac:dyDescent="0.25">
      <c r="B22" s="38">
        <v>19</v>
      </c>
      <c r="C22" s="18">
        <v>69</v>
      </c>
      <c r="D22" s="18">
        <v>69</v>
      </c>
      <c r="E22" s="18">
        <v>69</v>
      </c>
      <c r="F22" s="18">
        <v>69</v>
      </c>
      <c r="G22" s="18">
        <v>69</v>
      </c>
      <c r="H22" s="18">
        <v>69</v>
      </c>
      <c r="I22" s="18">
        <v>69</v>
      </c>
      <c r="AI22" s="41"/>
      <c r="AJ22" s="88"/>
      <c r="AK22" s="88"/>
      <c r="AL22" s="88"/>
      <c r="AM22" s="88"/>
      <c r="AN22" s="88"/>
      <c r="AO22" s="88"/>
      <c r="AP22" s="88"/>
      <c r="AQ22" s="88"/>
      <c r="AR22" s="88"/>
      <c r="AS22" s="88"/>
      <c r="AT22" s="88"/>
      <c r="AU22" s="88"/>
      <c r="AW22" s="41"/>
      <c r="AX22" s="88"/>
      <c r="AY22" s="88"/>
      <c r="AZ22" s="88"/>
      <c r="BA22" s="88"/>
      <c r="BB22" s="88"/>
      <c r="BC22" s="88"/>
      <c r="BD22" s="88"/>
      <c r="BE22" s="88"/>
      <c r="BF22" s="88"/>
      <c r="BG22" s="88"/>
      <c r="BH22" s="88"/>
      <c r="BI22" s="88"/>
      <c r="BK22" s="41"/>
      <c r="BL22" s="88"/>
      <c r="BM22" s="88"/>
      <c r="BN22" s="88"/>
      <c r="BO22" s="88"/>
      <c r="BP22" s="88"/>
      <c r="BQ22" s="88"/>
      <c r="BR22" s="88"/>
      <c r="BS22" s="88"/>
      <c r="BT22" s="88"/>
      <c r="BU22" s="88"/>
      <c r="BV22" s="88"/>
      <c r="BW22" s="88"/>
    </row>
    <row r="23" spans="2:75" x14ac:dyDescent="0.25">
      <c r="B23" s="38">
        <v>20</v>
      </c>
      <c r="C23" s="18">
        <v>69</v>
      </c>
      <c r="D23" s="18">
        <v>69</v>
      </c>
      <c r="E23" s="18">
        <v>69</v>
      </c>
      <c r="F23" s="18">
        <v>69</v>
      </c>
      <c r="G23" s="18">
        <v>69</v>
      </c>
      <c r="H23" s="18">
        <v>69</v>
      </c>
      <c r="I23" s="18">
        <v>69</v>
      </c>
      <c r="AI23" s="41"/>
      <c r="AJ23" s="88"/>
      <c r="AK23" s="88"/>
      <c r="AL23" s="88"/>
      <c r="AM23" s="88"/>
      <c r="AN23" s="88"/>
      <c r="AO23" s="88"/>
      <c r="AP23" s="88"/>
      <c r="AQ23" s="88"/>
      <c r="AR23" s="88"/>
      <c r="AS23" s="88"/>
      <c r="AT23" s="88"/>
      <c r="AU23" s="88"/>
      <c r="AW23" s="41"/>
      <c r="AX23" s="88"/>
      <c r="AY23" s="88"/>
      <c r="AZ23" s="88"/>
      <c r="BA23" s="88"/>
      <c r="BB23" s="88"/>
      <c r="BC23" s="88"/>
      <c r="BD23" s="88"/>
      <c r="BE23" s="88"/>
      <c r="BF23" s="88"/>
      <c r="BG23" s="88"/>
      <c r="BH23" s="88"/>
      <c r="BI23" s="88"/>
      <c r="BK23" s="41"/>
      <c r="BL23" s="88"/>
      <c r="BM23" s="88"/>
      <c r="BN23" s="88"/>
      <c r="BO23" s="88"/>
      <c r="BP23" s="88"/>
      <c r="BQ23" s="88"/>
      <c r="BR23" s="88"/>
      <c r="BS23" s="88"/>
      <c r="BT23" s="88"/>
      <c r="BU23" s="88"/>
      <c r="BV23" s="88"/>
      <c r="BW23" s="88"/>
    </row>
    <row r="24" spans="2:75" x14ac:dyDescent="0.25">
      <c r="B24" s="38">
        <v>21</v>
      </c>
      <c r="C24" s="18">
        <v>69</v>
      </c>
      <c r="D24" s="18">
        <v>69</v>
      </c>
      <c r="E24" s="18">
        <v>69</v>
      </c>
      <c r="F24" s="18">
        <v>69</v>
      </c>
      <c r="G24" s="18">
        <v>69</v>
      </c>
      <c r="H24" s="18">
        <v>69</v>
      </c>
      <c r="I24" s="18">
        <v>69</v>
      </c>
      <c r="AI24" s="41"/>
      <c r="AJ24" s="88"/>
      <c r="AK24" s="88"/>
      <c r="AL24" s="88"/>
      <c r="AM24" s="88"/>
      <c r="AN24" s="88"/>
      <c r="AO24" s="88"/>
      <c r="AP24" s="88"/>
      <c r="AQ24" s="88"/>
      <c r="AR24" s="88"/>
      <c r="AS24" s="88"/>
      <c r="AT24" s="88"/>
      <c r="AU24" s="88"/>
      <c r="AW24" s="41"/>
      <c r="AX24" s="88"/>
      <c r="AY24" s="88"/>
      <c r="AZ24" s="88"/>
      <c r="BA24" s="88"/>
      <c r="BB24" s="88"/>
      <c r="BC24" s="88"/>
      <c r="BD24" s="88"/>
      <c r="BE24" s="88"/>
      <c r="BF24" s="88"/>
      <c r="BG24" s="88"/>
      <c r="BH24" s="88"/>
      <c r="BI24" s="88"/>
      <c r="BK24" s="41"/>
      <c r="BL24" s="88"/>
      <c r="BM24" s="88"/>
      <c r="BN24" s="88"/>
      <c r="BO24" s="88"/>
      <c r="BP24" s="88"/>
      <c r="BQ24" s="88"/>
      <c r="BR24" s="88"/>
      <c r="BS24" s="88"/>
      <c r="BT24" s="88"/>
      <c r="BU24" s="88"/>
      <c r="BV24" s="88"/>
      <c r="BW24" s="88"/>
    </row>
    <row r="25" spans="2:75" x14ac:dyDescent="0.25">
      <c r="B25" s="38">
        <v>22</v>
      </c>
      <c r="C25" s="18">
        <v>69</v>
      </c>
      <c r="D25" s="18">
        <v>69</v>
      </c>
      <c r="E25" s="18">
        <v>69</v>
      </c>
      <c r="F25" s="18">
        <v>69</v>
      </c>
      <c r="G25" s="18">
        <v>69</v>
      </c>
      <c r="H25" s="18">
        <v>69</v>
      </c>
      <c r="I25" s="18">
        <v>69</v>
      </c>
      <c r="AI25" s="41"/>
      <c r="AJ25" s="88"/>
      <c r="AK25" s="88"/>
      <c r="AL25" s="88"/>
      <c r="AM25" s="88"/>
      <c r="AN25" s="88"/>
      <c r="AO25" s="88"/>
      <c r="AP25" s="88"/>
      <c r="AQ25" s="88"/>
      <c r="AR25" s="88"/>
      <c r="AS25" s="88"/>
      <c r="AT25" s="88"/>
      <c r="AU25" s="88"/>
      <c r="AW25" s="41"/>
      <c r="AX25" s="88"/>
      <c r="AY25" s="88"/>
      <c r="AZ25" s="88"/>
      <c r="BA25" s="88"/>
      <c r="BB25" s="88"/>
      <c r="BC25" s="88"/>
      <c r="BD25" s="88"/>
      <c r="BE25" s="88"/>
      <c r="BF25" s="88"/>
      <c r="BG25" s="88"/>
      <c r="BH25" s="88"/>
      <c r="BI25" s="88"/>
      <c r="BK25" s="41"/>
      <c r="BL25" s="88"/>
      <c r="BM25" s="88"/>
      <c r="BN25" s="88"/>
      <c r="BO25" s="88"/>
      <c r="BP25" s="88"/>
      <c r="BQ25" s="88"/>
      <c r="BR25" s="88"/>
      <c r="BS25" s="88"/>
      <c r="BT25" s="88"/>
      <c r="BU25" s="88"/>
      <c r="BV25" s="88"/>
      <c r="BW25" s="88"/>
    </row>
    <row r="26" spans="2:75" x14ac:dyDescent="0.25">
      <c r="B26" s="38">
        <v>23</v>
      </c>
      <c r="C26" s="18">
        <v>69</v>
      </c>
      <c r="D26" s="18">
        <v>69</v>
      </c>
      <c r="E26" s="18">
        <v>69</v>
      </c>
      <c r="F26" s="18">
        <v>69</v>
      </c>
      <c r="G26" s="18">
        <v>69</v>
      </c>
      <c r="H26" s="18">
        <v>69</v>
      </c>
      <c r="I26" s="18">
        <v>69</v>
      </c>
      <c r="AI26" s="41"/>
      <c r="AJ26" s="88"/>
      <c r="AK26" s="88"/>
      <c r="AL26" s="88"/>
      <c r="AM26" s="88"/>
      <c r="AN26" s="88"/>
      <c r="AO26" s="88"/>
      <c r="AP26" s="88"/>
      <c r="AQ26" s="88"/>
      <c r="AR26" s="88"/>
      <c r="AS26" s="88"/>
      <c r="AT26" s="88"/>
      <c r="AU26" s="88"/>
      <c r="AW26" s="41"/>
      <c r="AX26" s="88"/>
      <c r="AY26" s="88"/>
      <c r="AZ26" s="88"/>
      <c r="BA26" s="88"/>
      <c r="BB26" s="88"/>
      <c r="BC26" s="88"/>
      <c r="BD26" s="88"/>
      <c r="BE26" s="88"/>
      <c r="BF26" s="88"/>
      <c r="BG26" s="88"/>
      <c r="BH26" s="88"/>
      <c r="BI26" s="88"/>
      <c r="BK26" s="41"/>
      <c r="BL26" s="88"/>
      <c r="BM26" s="88"/>
      <c r="BN26" s="88"/>
      <c r="BO26" s="88"/>
      <c r="BP26" s="88"/>
      <c r="BQ26" s="88"/>
      <c r="BR26" s="88"/>
      <c r="BS26" s="88"/>
      <c r="BT26" s="88"/>
      <c r="BU26" s="88"/>
      <c r="BV26" s="88"/>
      <c r="BW26" s="88"/>
    </row>
    <row r="27" spans="2:75" x14ac:dyDescent="0.25">
      <c r="B27" s="39">
        <v>24</v>
      </c>
      <c r="C27" s="18">
        <v>69</v>
      </c>
      <c r="D27" s="18">
        <v>69</v>
      </c>
      <c r="E27" s="18">
        <v>69</v>
      </c>
      <c r="F27" s="18">
        <v>69</v>
      </c>
      <c r="G27" s="18">
        <v>69</v>
      </c>
      <c r="H27" s="18">
        <v>69</v>
      </c>
      <c r="I27" s="18">
        <v>69</v>
      </c>
      <c r="AI27" s="41"/>
      <c r="AJ27" s="88"/>
      <c r="AK27" s="88"/>
      <c r="AL27" s="88"/>
      <c r="AM27" s="88"/>
      <c r="AN27" s="88"/>
      <c r="AO27" s="88"/>
      <c r="AP27" s="88"/>
      <c r="AQ27" s="88"/>
      <c r="AR27" s="88"/>
      <c r="AS27" s="88"/>
      <c r="AT27" s="88"/>
      <c r="AU27" s="88"/>
      <c r="AW27" s="41"/>
      <c r="AX27" s="88"/>
      <c r="AY27" s="88"/>
      <c r="AZ27" s="88"/>
      <c r="BA27" s="88"/>
      <c r="BB27" s="88"/>
      <c r="BC27" s="88"/>
      <c r="BD27" s="88"/>
      <c r="BE27" s="88"/>
      <c r="BF27" s="88"/>
      <c r="BG27" s="88"/>
      <c r="BH27" s="88"/>
      <c r="BI27" s="88"/>
      <c r="BK27" s="41"/>
      <c r="BL27" s="88"/>
      <c r="BM27" s="88"/>
      <c r="BN27" s="88"/>
      <c r="BO27" s="88"/>
      <c r="BP27" s="88"/>
      <c r="BQ27" s="88"/>
      <c r="BR27" s="88"/>
      <c r="BS27" s="88"/>
      <c r="BT27" s="88"/>
      <c r="BU27" s="88"/>
      <c r="BV27" s="88"/>
      <c r="BW27" s="88"/>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34" t="s">
        <v>37</v>
      </c>
      <c r="C29" s="136" t="s">
        <v>46</v>
      </c>
      <c r="D29" s="137"/>
      <c r="E29" s="137"/>
      <c r="F29" s="137"/>
      <c r="G29" s="137"/>
      <c r="H29" s="137"/>
      <c r="I29" s="137"/>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35"/>
      <c r="C30" s="24" t="str">
        <f t="shared" ref="C30:I30" si="0">C3</f>
        <v>Monday</v>
      </c>
      <c r="D30" s="24" t="str">
        <f t="shared" si="0"/>
        <v>Tuesday</v>
      </c>
      <c r="E30" s="24" t="str">
        <f t="shared" si="0"/>
        <v>Wednesday</v>
      </c>
      <c r="F30" s="24" t="str">
        <f t="shared" si="0"/>
        <v>Thursday</v>
      </c>
      <c r="G30" s="24" t="str">
        <f t="shared" si="0"/>
        <v>Friday</v>
      </c>
      <c r="H30" s="24" t="str">
        <f t="shared" si="0"/>
        <v>Saturday</v>
      </c>
      <c r="I30" s="64" t="str">
        <f t="shared" si="0"/>
        <v>Sunday</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67</v>
      </c>
      <c r="D31" s="18">
        <v>67</v>
      </c>
      <c r="E31" s="18">
        <v>67</v>
      </c>
      <c r="F31" s="18">
        <v>67</v>
      </c>
      <c r="G31" s="18">
        <v>67</v>
      </c>
      <c r="H31" s="18">
        <v>67</v>
      </c>
      <c r="I31" s="18">
        <v>67</v>
      </c>
      <c r="AI31" s="41"/>
      <c r="AJ31" s="88"/>
      <c r="AK31" s="88"/>
      <c r="AL31" s="88"/>
      <c r="AM31" s="88"/>
      <c r="AN31" s="88"/>
      <c r="AO31" s="88"/>
      <c r="AP31" s="88"/>
      <c r="AQ31" s="88"/>
      <c r="AR31" s="88"/>
      <c r="AS31" s="88"/>
      <c r="AT31" s="88"/>
      <c r="AU31" s="88"/>
      <c r="AW31" s="41"/>
      <c r="AX31" s="88"/>
      <c r="AY31" s="88"/>
      <c r="AZ31" s="88"/>
      <c r="BA31" s="88"/>
      <c r="BB31" s="88"/>
      <c r="BC31" s="88"/>
      <c r="BD31" s="88"/>
      <c r="BE31" s="88"/>
      <c r="BF31" s="88"/>
      <c r="BG31" s="88"/>
      <c r="BH31" s="88"/>
      <c r="BI31" s="88"/>
      <c r="BK31" s="41"/>
      <c r="BL31" s="88"/>
      <c r="BM31" s="88"/>
      <c r="BN31" s="88"/>
      <c r="BO31" s="88"/>
      <c r="BP31" s="88"/>
      <c r="BQ31" s="88"/>
      <c r="BR31" s="88"/>
      <c r="BS31" s="88"/>
      <c r="BT31" s="88"/>
      <c r="BU31" s="88"/>
      <c r="BV31" s="88"/>
      <c r="BW31" s="88"/>
    </row>
    <row r="32" spans="2:75" x14ac:dyDescent="0.25">
      <c r="B32" s="38">
        <v>2</v>
      </c>
      <c r="C32" s="18">
        <v>67</v>
      </c>
      <c r="D32" s="18">
        <v>67</v>
      </c>
      <c r="E32" s="18">
        <v>67</v>
      </c>
      <c r="F32" s="18">
        <v>67</v>
      </c>
      <c r="G32" s="18">
        <v>67</v>
      </c>
      <c r="H32" s="18">
        <v>67</v>
      </c>
      <c r="I32" s="18">
        <v>67</v>
      </c>
      <c r="AI32" s="41"/>
      <c r="AJ32" s="88"/>
      <c r="AK32" s="88"/>
      <c r="AL32" s="88"/>
      <c r="AM32" s="88"/>
      <c r="AN32" s="88"/>
      <c r="AO32" s="88"/>
      <c r="AP32" s="88"/>
      <c r="AQ32" s="88"/>
      <c r="AR32" s="88"/>
      <c r="AS32" s="88"/>
      <c r="AT32" s="88"/>
      <c r="AU32" s="88"/>
      <c r="AW32" s="41"/>
      <c r="AX32" s="88"/>
      <c r="AY32" s="88"/>
      <c r="AZ32" s="88"/>
      <c r="BA32" s="88"/>
      <c r="BB32" s="88"/>
      <c r="BC32" s="88"/>
      <c r="BD32" s="88"/>
      <c r="BE32" s="88"/>
      <c r="BF32" s="88"/>
      <c r="BG32" s="88"/>
      <c r="BH32" s="88"/>
      <c r="BI32" s="88"/>
      <c r="BK32" s="41"/>
      <c r="BL32" s="88"/>
      <c r="BM32" s="88"/>
      <c r="BN32" s="88"/>
      <c r="BO32" s="88"/>
      <c r="BP32" s="88"/>
      <c r="BQ32" s="88"/>
      <c r="BR32" s="88"/>
      <c r="BS32" s="88"/>
      <c r="BT32" s="88"/>
      <c r="BU32" s="88"/>
      <c r="BV32" s="88"/>
      <c r="BW32" s="88"/>
    </row>
    <row r="33" spans="2:75" x14ac:dyDescent="0.25">
      <c r="B33" s="38">
        <v>3</v>
      </c>
      <c r="C33" s="18">
        <v>67</v>
      </c>
      <c r="D33" s="18">
        <v>67</v>
      </c>
      <c r="E33" s="18">
        <v>67</v>
      </c>
      <c r="F33" s="18">
        <v>67</v>
      </c>
      <c r="G33" s="18">
        <v>67</v>
      </c>
      <c r="H33" s="18">
        <v>67</v>
      </c>
      <c r="I33" s="18">
        <v>67</v>
      </c>
      <c r="AI33" s="41"/>
      <c r="AJ33" s="88"/>
      <c r="AK33" s="88"/>
      <c r="AL33" s="88"/>
      <c r="AM33" s="88"/>
      <c r="AN33" s="88"/>
      <c r="AO33" s="88"/>
      <c r="AP33" s="88"/>
      <c r="AQ33" s="88"/>
      <c r="AR33" s="88"/>
      <c r="AS33" s="88"/>
      <c r="AT33" s="88"/>
      <c r="AU33" s="88"/>
      <c r="AW33" s="41"/>
      <c r="AX33" s="88"/>
      <c r="AY33" s="88"/>
      <c r="AZ33" s="88"/>
      <c r="BA33" s="88"/>
      <c r="BB33" s="88"/>
      <c r="BC33" s="88"/>
      <c r="BD33" s="88"/>
      <c r="BE33" s="88"/>
      <c r="BF33" s="88"/>
      <c r="BG33" s="88"/>
      <c r="BH33" s="88"/>
      <c r="BI33" s="88"/>
      <c r="BK33" s="41"/>
      <c r="BL33" s="88"/>
      <c r="BM33" s="88"/>
      <c r="BN33" s="88"/>
      <c r="BO33" s="88"/>
      <c r="BP33" s="88"/>
      <c r="BQ33" s="88"/>
      <c r="BR33" s="88"/>
      <c r="BS33" s="88"/>
      <c r="BT33" s="88"/>
      <c r="BU33" s="88"/>
      <c r="BV33" s="88"/>
      <c r="BW33" s="88"/>
    </row>
    <row r="34" spans="2:75" x14ac:dyDescent="0.25">
      <c r="B34" s="38">
        <v>4</v>
      </c>
      <c r="C34" s="18">
        <v>67</v>
      </c>
      <c r="D34" s="18">
        <v>67</v>
      </c>
      <c r="E34" s="18">
        <v>67</v>
      </c>
      <c r="F34" s="18">
        <v>67</v>
      </c>
      <c r="G34" s="18">
        <v>67</v>
      </c>
      <c r="H34" s="18">
        <v>67</v>
      </c>
      <c r="I34" s="18">
        <v>67</v>
      </c>
      <c r="AI34" s="41"/>
      <c r="AJ34" s="88"/>
      <c r="AK34" s="88"/>
      <c r="AL34" s="88"/>
      <c r="AM34" s="88"/>
      <c r="AN34" s="88"/>
      <c r="AO34" s="88"/>
      <c r="AP34" s="88"/>
      <c r="AQ34" s="88"/>
      <c r="AR34" s="88"/>
      <c r="AS34" s="88"/>
      <c r="AT34" s="88"/>
      <c r="AU34" s="88"/>
      <c r="AW34" s="41"/>
      <c r="AX34" s="88"/>
      <c r="AY34" s="88"/>
      <c r="AZ34" s="88"/>
      <c r="BA34" s="88"/>
      <c r="BB34" s="88"/>
      <c r="BC34" s="88"/>
      <c r="BD34" s="88"/>
      <c r="BE34" s="88"/>
      <c r="BF34" s="88"/>
      <c r="BG34" s="88"/>
      <c r="BH34" s="88"/>
      <c r="BI34" s="88"/>
      <c r="BK34" s="41"/>
      <c r="BL34" s="88"/>
      <c r="BM34" s="88"/>
      <c r="BN34" s="88"/>
      <c r="BO34" s="88"/>
      <c r="BP34" s="88"/>
      <c r="BQ34" s="88"/>
      <c r="BR34" s="88"/>
      <c r="BS34" s="88"/>
      <c r="BT34" s="88"/>
      <c r="BU34" s="88"/>
      <c r="BV34" s="88"/>
      <c r="BW34" s="88"/>
    </row>
    <row r="35" spans="2:75" x14ac:dyDescent="0.25">
      <c r="B35" s="38">
        <v>5</v>
      </c>
      <c r="C35" s="18">
        <v>67</v>
      </c>
      <c r="D35" s="18">
        <v>67</v>
      </c>
      <c r="E35" s="18">
        <v>67</v>
      </c>
      <c r="F35" s="18">
        <v>67</v>
      </c>
      <c r="G35" s="18">
        <v>67</v>
      </c>
      <c r="H35" s="18">
        <v>67</v>
      </c>
      <c r="I35" s="18">
        <v>67</v>
      </c>
      <c r="AI35" s="41"/>
      <c r="AJ35" s="88"/>
      <c r="AK35" s="88"/>
      <c r="AL35" s="88"/>
      <c r="AM35" s="88"/>
      <c r="AN35" s="88"/>
      <c r="AO35" s="88"/>
      <c r="AP35" s="88"/>
      <c r="AQ35" s="88"/>
      <c r="AR35" s="88"/>
      <c r="AS35" s="88"/>
      <c r="AT35" s="88"/>
      <c r="AU35" s="88"/>
      <c r="AW35" s="41"/>
      <c r="AX35" s="88"/>
      <c r="AY35" s="88"/>
      <c r="AZ35" s="88"/>
      <c r="BA35" s="88"/>
      <c r="BB35" s="88"/>
      <c r="BC35" s="88"/>
      <c r="BD35" s="88"/>
      <c r="BE35" s="88"/>
      <c r="BF35" s="88"/>
      <c r="BG35" s="88"/>
      <c r="BH35" s="88"/>
      <c r="BI35" s="88"/>
      <c r="BK35" s="41"/>
      <c r="BL35" s="88"/>
      <c r="BM35" s="88"/>
      <c r="BN35" s="88"/>
      <c r="BO35" s="88"/>
      <c r="BP35" s="88"/>
      <c r="BQ35" s="88"/>
      <c r="BR35" s="88"/>
      <c r="BS35" s="88"/>
      <c r="BT35" s="88"/>
      <c r="BU35" s="88"/>
      <c r="BV35" s="88"/>
      <c r="BW35" s="88"/>
    </row>
    <row r="36" spans="2:75" x14ac:dyDescent="0.25">
      <c r="B36" s="38">
        <v>6</v>
      </c>
      <c r="C36" s="18">
        <v>67</v>
      </c>
      <c r="D36" s="18">
        <v>67</v>
      </c>
      <c r="E36" s="18">
        <v>67</v>
      </c>
      <c r="F36" s="18">
        <v>67</v>
      </c>
      <c r="G36" s="18">
        <v>67</v>
      </c>
      <c r="H36" s="18">
        <v>67</v>
      </c>
      <c r="I36" s="18">
        <v>67</v>
      </c>
      <c r="AI36" s="41"/>
      <c r="AJ36" s="88"/>
      <c r="AK36" s="88"/>
      <c r="AL36" s="88"/>
      <c r="AM36" s="88"/>
      <c r="AN36" s="88"/>
      <c r="AO36" s="88"/>
      <c r="AP36" s="88"/>
      <c r="AQ36" s="88"/>
      <c r="AR36" s="88"/>
      <c r="AS36" s="88"/>
      <c r="AT36" s="88"/>
      <c r="AU36" s="88"/>
      <c r="AW36" s="41"/>
      <c r="AX36" s="88"/>
      <c r="AY36" s="88"/>
      <c r="AZ36" s="88"/>
      <c r="BA36" s="88"/>
      <c r="BB36" s="88"/>
      <c r="BC36" s="88"/>
      <c r="BD36" s="88"/>
      <c r="BE36" s="88"/>
      <c r="BF36" s="88"/>
      <c r="BG36" s="88"/>
      <c r="BH36" s="88"/>
      <c r="BI36" s="88"/>
      <c r="BK36" s="41"/>
      <c r="BL36" s="88"/>
      <c r="BM36" s="88"/>
      <c r="BN36" s="88"/>
      <c r="BO36" s="88"/>
      <c r="BP36" s="88"/>
      <c r="BQ36" s="88"/>
      <c r="BR36" s="88"/>
      <c r="BS36" s="88"/>
      <c r="BT36" s="88"/>
      <c r="BU36" s="88"/>
      <c r="BV36" s="88"/>
      <c r="BW36" s="88"/>
    </row>
    <row r="37" spans="2:75" x14ac:dyDescent="0.25">
      <c r="B37" s="38">
        <v>7</v>
      </c>
      <c r="C37" s="18">
        <v>67</v>
      </c>
      <c r="D37" s="18">
        <v>67</v>
      </c>
      <c r="E37" s="18">
        <v>67</v>
      </c>
      <c r="F37" s="18">
        <v>67</v>
      </c>
      <c r="G37" s="18">
        <v>67</v>
      </c>
      <c r="H37" s="18">
        <v>67</v>
      </c>
      <c r="I37" s="18">
        <v>67</v>
      </c>
      <c r="AI37" s="41"/>
      <c r="AJ37" s="88"/>
      <c r="AK37" s="88"/>
      <c r="AL37" s="88"/>
      <c r="AM37" s="88"/>
      <c r="AN37" s="88"/>
      <c r="AO37" s="88"/>
      <c r="AP37" s="88"/>
      <c r="AQ37" s="88"/>
      <c r="AR37" s="88"/>
      <c r="AS37" s="88"/>
      <c r="AT37" s="88"/>
      <c r="AU37" s="88"/>
      <c r="AW37" s="41"/>
      <c r="AX37" s="88"/>
      <c r="AY37" s="88"/>
      <c r="AZ37" s="88"/>
      <c r="BA37" s="88"/>
      <c r="BB37" s="88"/>
      <c r="BC37" s="88"/>
      <c r="BD37" s="88"/>
      <c r="BE37" s="88"/>
      <c r="BF37" s="88"/>
      <c r="BG37" s="88"/>
      <c r="BH37" s="88"/>
      <c r="BI37" s="88"/>
      <c r="BK37" s="41"/>
      <c r="BL37" s="88"/>
      <c r="BM37" s="88"/>
      <c r="BN37" s="88"/>
      <c r="BO37" s="88"/>
      <c r="BP37" s="88"/>
      <c r="BQ37" s="88"/>
      <c r="BR37" s="88"/>
      <c r="BS37" s="88"/>
      <c r="BT37" s="88"/>
      <c r="BU37" s="88"/>
      <c r="BV37" s="88"/>
      <c r="BW37" s="88"/>
    </row>
    <row r="38" spans="2:75" x14ac:dyDescent="0.25">
      <c r="B38" s="38">
        <v>8</v>
      </c>
      <c r="C38" s="18">
        <v>67</v>
      </c>
      <c r="D38" s="18">
        <v>67</v>
      </c>
      <c r="E38" s="18">
        <v>67</v>
      </c>
      <c r="F38" s="18">
        <v>67</v>
      </c>
      <c r="G38" s="18">
        <v>67</v>
      </c>
      <c r="H38" s="18">
        <v>67</v>
      </c>
      <c r="I38" s="18">
        <v>67</v>
      </c>
      <c r="AI38" s="41"/>
      <c r="AJ38" s="88"/>
      <c r="AK38" s="88"/>
      <c r="AL38" s="88"/>
      <c r="AM38" s="88"/>
      <c r="AN38" s="88"/>
      <c r="AO38" s="88"/>
      <c r="AP38" s="88"/>
      <c r="AQ38" s="88"/>
      <c r="AR38" s="88"/>
      <c r="AS38" s="88"/>
      <c r="AT38" s="88"/>
      <c r="AU38" s="88"/>
      <c r="AW38" s="41"/>
      <c r="AX38" s="88"/>
      <c r="AY38" s="88"/>
      <c r="AZ38" s="88"/>
      <c r="BA38" s="88"/>
      <c r="BB38" s="88"/>
      <c r="BC38" s="88"/>
      <c r="BD38" s="88"/>
      <c r="BE38" s="88"/>
      <c r="BF38" s="88"/>
      <c r="BG38" s="88"/>
      <c r="BH38" s="88"/>
      <c r="BI38" s="88"/>
      <c r="BK38" s="41"/>
      <c r="BL38" s="88"/>
      <c r="BM38" s="88"/>
      <c r="BN38" s="88"/>
      <c r="BO38" s="88"/>
      <c r="BP38" s="88"/>
      <c r="BQ38" s="88"/>
      <c r="BR38" s="88"/>
      <c r="BS38" s="88"/>
      <c r="BT38" s="88"/>
      <c r="BU38" s="88"/>
      <c r="BV38" s="88"/>
      <c r="BW38" s="88"/>
    </row>
    <row r="39" spans="2:75" x14ac:dyDescent="0.25">
      <c r="B39" s="38">
        <v>9</v>
      </c>
      <c r="C39" s="18">
        <v>67</v>
      </c>
      <c r="D39" s="18">
        <v>67</v>
      </c>
      <c r="E39" s="18">
        <v>67</v>
      </c>
      <c r="F39" s="18">
        <v>67</v>
      </c>
      <c r="G39" s="18">
        <v>67</v>
      </c>
      <c r="H39" s="18">
        <v>67</v>
      </c>
      <c r="I39" s="18">
        <v>67</v>
      </c>
      <c r="AI39" s="41"/>
      <c r="AJ39" s="88"/>
      <c r="AK39" s="88"/>
      <c r="AL39" s="88"/>
      <c r="AM39" s="88"/>
      <c r="AN39" s="88"/>
      <c r="AO39" s="88"/>
      <c r="AP39" s="88"/>
      <c r="AQ39" s="88"/>
      <c r="AR39" s="88"/>
      <c r="AS39" s="88"/>
      <c r="AT39" s="88"/>
      <c r="AU39" s="88"/>
      <c r="AW39" s="41"/>
      <c r="AX39" s="88"/>
      <c r="AY39" s="88"/>
      <c r="AZ39" s="88"/>
      <c r="BA39" s="88"/>
      <c r="BB39" s="88"/>
      <c r="BC39" s="88"/>
      <c r="BD39" s="88"/>
      <c r="BE39" s="88"/>
      <c r="BF39" s="88"/>
      <c r="BG39" s="88"/>
      <c r="BH39" s="88"/>
      <c r="BI39" s="88"/>
      <c r="BK39" s="41"/>
      <c r="BL39" s="88"/>
      <c r="BM39" s="88"/>
      <c r="BN39" s="88"/>
      <c r="BO39" s="88"/>
      <c r="BP39" s="88"/>
      <c r="BQ39" s="88"/>
      <c r="BR39" s="88"/>
      <c r="BS39" s="88"/>
      <c r="BT39" s="88"/>
      <c r="BU39" s="88"/>
      <c r="BV39" s="88"/>
      <c r="BW39" s="88"/>
    </row>
    <row r="40" spans="2:75" x14ac:dyDescent="0.25">
      <c r="B40" s="38">
        <v>10</v>
      </c>
      <c r="C40" s="18">
        <v>67</v>
      </c>
      <c r="D40" s="18">
        <v>67</v>
      </c>
      <c r="E40" s="18">
        <v>67</v>
      </c>
      <c r="F40" s="18">
        <v>67</v>
      </c>
      <c r="G40" s="18">
        <v>67</v>
      </c>
      <c r="H40" s="18">
        <v>67</v>
      </c>
      <c r="I40" s="18">
        <v>67</v>
      </c>
      <c r="AI40" s="41"/>
      <c r="AJ40" s="88"/>
      <c r="AK40" s="88"/>
      <c r="AL40" s="88"/>
      <c r="AM40" s="88"/>
      <c r="AN40" s="88"/>
      <c r="AO40" s="88"/>
      <c r="AP40" s="88"/>
      <c r="AQ40" s="88"/>
      <c r="AR40" s="88"/>
      <c r="AS40" s="88"/>
      <c r="AT40" s="88"/>
      <c r="AU40" s="88"/>
      <c r="AW40" s="41"/>
      <c r="AX40" s="88"/>
      <c r="AY40" s="88"/>
      <c r="AZ40" s="88"/>
      <c r="BA40" s="88"/>
      <c r="BB40" s="88"/>
      <c r="BC40" s="88"/>
      <c r="BD40" s="88"/>
      <c r="BE40" s="88"/>
      <c r="BF40" s="88"/>
      <c r="BG40" s="88"/>
      <c r="BH40" s="88"/>
      <c r="BI40" s="88"/>
      <c r="BK40" s="41"/>
      <c r="BL40" s="88"/>
      <c r="BM40" s="88"/>
      <c r="BN40" s="88"/>
      <c r="BO40" s="88"/>
      <c r="BP40" s="88"/>
      <c r="BQ40" s="88"/>
      <c r="BR40" s="88"/>
      <c r="BS40" s="88"/>
      <c r="BT40" s="88"/>
      <c r="BU40" s="88"/>
      <c r="BV40" s="88"/>
      <c r="BW40" s="88"/>
    </row>
    <row r="41" spans="2:75" x14ac:dyDescent="0.25">
      <c r="B41" s="38">
        <v>11</v>
      </c>
      <c r="C41" s="18">
        <v>67</v>
      </c>
      <c r="D41" s="18">
        <v>67</v>
      </c>
      <c r="E41" s="18">
        <v>67</v>
      </c>
      <c r="F41" s="18">
        <v>67</v>
      </c>
      <c r="G41" s="18">
        <v>67</v>
      </c>
      <c r="H41" s="18">
        <v>67</v>
      </c>
      <c r="I41" s="18">
        <v>67</v>
      </c>
      <c r="AI41" s="41"/>
      <c r="AJ41" s="88"/>
      <c r="AK41" s="88"/>
      <c r="AL41" s="88"/>
      <c r="AM41" s="88"/>
      <c r="AN41" s="88"/>
      <c r="AO41" s="88"/>
      <c r="AP41" s="88"/>
      <c r="AQ41" s="88"/>
      <c r="AR41" s="88"/>
      <c r="AS41" s="88"/>
      <c r="AT41" s="88"/>
      <c r="AU41" s="88"/>
      <c r="AW41" s="41"/>
      <c r="AX41" s="88"/>
      <c r="AY41" s="88"/>
      <c r="AZ41" s="88"/>
      <c r="BA41" s="88"/>
      <c r="BB41" s="88"/>
      <c r="BC41" s="88"/>
      <c r="BD41" s="88"/>
      <c r="BE41" s="88"/>
      <c r="BF41" s="88"/>
      <c r="BG41" s="88"/>
      <c r="BH41" s="88"/>
      <c r="BI41" s="88"/>
      <c r="BK41" s="41"/>
      <c r="BL41" s="88"/>
      <c r="BM41" s="88"/>
      <c r="BN41" s="88"/>
      <c r="BO41" s="88"/>
      <c r="BP41" s="88"/>
      <c r="BQ41" s="88"/>
      <c r="BR41" s="88"/>
      <c r="BS41" s="88"/>
      <c r="BT41" s="88"/>
      <c r="BU41" s="88"/>
      <c r="BV41" s="88"/>
      <c r="BW41" s="88"/>
    </row>
    <row r="42" spans="2:75" x14ac:dyDescent="0.25">
      <c r="B42" s="38">
        <v>12</v>
      </c>
      <c r="C42" s="18">
        <v>67</v>
      </c>
      <c r="D42" s="18">
        <v>67</v>
      </c>
      <c r="E42" s="18">
        <v>67</v>
      </c>
      <c r="F42" s="18">
        <v>67</v>
      </c>
      <c r="G42" s="18">
        <v>67</v>
      </c>
      <c r="H42" s="18">
        <v>67</v>
      </c>
      <c r="I42" s="18">
        <v>67</v>
      </c>
      <c r="AI42" s="41"/>
      <c r="AJ42" s="88"/>
      <c r="AK42" s="88"/>
      <c r="AL42" s="88"/>
      <c r="AM42" s="88"/>
      <c r="AN42" s="88"/>
      <c r="AO42" s="88"/>
      <c r="AP42" s="88"/>
      <c r="AQ42" s="88"/>
      <c r="AR42" s="88"/>
      <c r="AS42" s="88"/>
      <c r="AT42" s="88"/>
      <c r="AU42" s="88"/>
      <c r="AW42" s="41"/>
      <c r="AX42" s="88"/>
      <c r="AY42" s="88"/>
      <c r="AZ42" s="88"/>
      <c r="BA42" s="88"/>
      <c r="BB42" s="88"/>
      <c r="BC42" s="88"/>
      <c r="BD42" s="88"/>
      <c r="BE42" s="88"/>
      <c r="BF42" s="88"/>
      <c r="BG42" s="88"/>
      <c r="BH42" s="88"/>
      <c r="BI42" s="88"/>
      <c r="BK42" s="41"/>
      <c r="BL42" s="88"/>
      <c r="BM42" s="88"/>
      <c r="BN42" s="88"/>
      <c r="BO42" s="88"/>
      <c r="BP42" s="88"/>
      <c r="BQ42" s="88"/>
      <c r="BR42" s="88"/>
      <c r="BS42" s="88"/>
      <c r="BT42" s="88"/>
      <c r="BU42" s="88"/>
      <c r="BV42" s="88"/>
      <c r="BW42" s="88"/>
    </row>
    <row r="43" spans="2:75" x14ac:dyDescent="0.25">
      <c r="B43" s="38">
        <v>13</v>
      </c>
      <c r="C43" s="18">
        <v>67</v>
      </c>
      <c r="D43" s="18">
        <v>67</v>
      </c>
      <c r="E43" s="18">
        <v>67</v>
      </c>
      <c r="F43" s="18">
        <v>67</v>
      </c>
      <c r="G43" s="18">
        <v>67</v>
      </c>
      <c r="H43" s="18">
        <v>67</v>
      </c>
      <c r="I43" s="18">
        <v>67</v>
      </c>
      <c r="AI43" s="41"/>
      <c r="AJ43" s="88"/>
      <c r="AK43" s="88"/>
      <c r="AL43" s="88"/>
      <c r="AM43" s="88"/>
      <c r="AN43" s="88"/>
      <c r="AO43" s="88"/>
      <c r="AP43" s="88"/>
      <c r="AQ43" s="88"/>
      <c r="AR43" s="88"/>
      <c r="AS43" s="88"/>
      <c r="AT43" s="88"/>
      <c r="AU43" s="88"/>
      <c r="AW43" s="41"/>
      <c r="AX43" s="88"/>
      <c r="AY43" s="88"/>
      <c r="AZ43" s="88"/>
      <c r="BA43" s="88"/>
      <c r="BB43" s="88"/>
      <c r="BC43" s="88"/>
      <c r="BD43" s="88"/>
      <c r="BE43" s="88"/>
      <c r="BF43" s="88"/>
      <c r="BG43" s="88"/>
      <c r="BH43" s="88"/>
      <c r="BI43" s="88"/>
      <c r="BK43" s="41"/>
      <c r="BL43" s="88"/>
      <c r="BM43" s="88"/>
      <c r="BN43" s="88"/>
      <c r="BO43" s="88"/>
      <c r="BP43" s="88"/>
      <c r="BQ43" s="88"/>
      <c r="BR43" s="88"/>
      <c r="BS43" s="88"/>
      <c r="BT43" s="88"/>
      <c r="BU43" s="88"/>
      <c r="BV43" s="88"/>
      <c r="BW43" s="88"/>
    </row>
    <row r="44" spans="2:75" x14ac:dyDescent="0.25">
      <c r="B44" s="38">
        <v>14</v>
      </c>
      <c r="C44" s="18">
        <v>67</v>
      </c>
      <c r="D44" s="18">
        <v>67</v>
      </c>
      <c r="E44" s="18">
        <v>67</v>
      </c>
      <c r="F44" s="18">
        <v>67</v>
      </c>
      <c r="G44" s="18">
        <v>67</v>
      </c>
      <c r="H44" s="18">
        <v>67</v>
      </c>
      <c r="I44" s="18">
        <v>67</v>
      </c>
      <c r="AI44" s="41"/>
      <c r="AJ44" s="88"/>
      <c r="AK44" s="88"/>
      <c r="AL44" s="88"/>
      <c r="AM44" s="88"/>
      <c r="AN44" s="88"/>
      <c r="AO44" s="88"/>
      <c r="AP44" s="88"/>
      <c r="AQ44" s="88"/>
      <c r="AR44" s="88"/>
      <c r="AS44" s="88"/>
      <c r="AT44" s="88"/>
      <c r="AU44" s="88"/>
      <c r="AW44" s="41"/>
      <c r="AX44" s="88"/>
      <c r="AY44" s="88"/>
      <c r="AZ44" s="88"/>
      <c r="BA44" s="88"/>
      <c r="BB44" s="88"/>
      <c r="BC44" s="88"/>
      <c r="BD44" s="88"/>
      <c r="BE44" s="88"/>
      <c r="BF44" s="88"/>
      <c r="BG44" s="88"/>
      <c r="BH44" s="88"/>
      <c r="BI44" s="88"/>
      <c r="BK44" s="41"/>
      <c r="BL44" s="88"/>
      <c r="BM44" s="88"/>
      <c r="BN44" s="88"/>
      <c r="BO44" s="88"/>
      <c r="BP44" s="88"/>
      <c r="BQ44" s="88"/>
      <c r="BR44" s="88"/>
      <c r="BS44" s="88"/>
      <c r="BT44" s="88"/>
      <c r="BU44" s="88"/>
      <c r="BV44" s="88"/>
      <c r="BW44" s="88"/>
    </row>
    <row r="45" spans="2:75" x14ac:dyDescent="0.25">
      <c r="B45" s="38">
        <v>15</v>
      </c>
      <c r="C45" s="18">
        <v>70</v>
      </c>
      <c r="D45" s="18">
        <v>70</v>
      </c>
      <c r="E45" s="18">
        <v>70</v>
      </c>
      <c r="F45" s="18">
        <v>70</v>
      </c>
      <c r="G45" s="18">
        <v>70</v>
      </c>
      <c r="H45" s="18">
        <v>70</v>
      </c>
      <c r="I45" s="18">
        <v>70</v>
      </c>
      <c r="AI45" s="41"/>
      <c r="AJ45" s="88"/>
      <c r="AK45" s="88"/>
      <c r="AL45" s="88"/>
      <c r="AM45" s="88"/>
      <c r="AN45" s="88"/>
      <c r="AO45" s="88"/>
      <c r="AP45" s="88"/>
      <c r="AQ45" s="88"/>
      <c r="AR45" s="88"/>
      <c r="AS45" s="88"/>
      <c r="AT45" s="88"/>
      <c r="AU45" s="88"/>
      <c r="AW45" s="41"/>
      <c r="AX45" s="88"/>
      <c r="AY45" s="88"/>
      <c r="AZ45" s="88"/>
      <c r="BA45" s="88"/>
      <c r="BB45" s="88"/>
      <c r="BC45" s="88"/>
      <c r="BD45" s="88"/>
      <c r="BE45" s="88"/>
      <c r="BF45" s="88"/>
      <c r="BG45" s="88"/>
      <c r="BH45" s="88"/>
      <c r="BI45" s="88"/>
      <c r="BK45" s="41"/>
      <c r="BL45" s="88"/>
      <c r="BM45" s="88"/>
      <c r="BN45" s="88"/>
      <c r="BO45" s="88"/>
      <c r="BP45" s="88"/>
      <c r="BQ45" s="88"/>
      <c r="BR45" s="88"/>
      <c r="BS45" s="88"/>
      <c r="BT45" s="88"/>
      <c r="BU45" s="88"/>
      <c r="BV45" s="88"/>
      <c r="BW45" s="88"/>
    </row>
    <row r="46" spans="2:75" x14ac:dyDescent="0.25">
      <c r="B46" s="38">
        <v>16</v>
      </c>
      <c r="C46" s="18">
        <v>70</v>
      </c>
      <c r="D46" s="18">
        <v>70</v>
      </c>
      <c r="E46" s="18">
        <v>70</v>
      </c>
      <c r="F46" s="18">
        <v>70</v>
      </c>
      <c r="G46" s="18">
        <v>70</v>
      </c>
      <c r="H46" s="18">
        <v>70</v>
      </c>
      <c r="I46" s="18">
        <v>70</v>
      </c>
      <c r="AI46" s="41"/>
      <c r="AJ46" s="88"/>
      <c r="AK46" s="88"/>
      <c r="AL46" s="88"/>
      <c r="AM46" s="88"/>
      <c r="AN46" s="88"/>
      <c r="AO46" s="88"/>
      <c r="AP46" s="88"/>
      <c r="AQ46" s="88"/>
      <c r="AR46" s="88"/>
      <c r="AS46" s="88"/>
      <c r="AT46" s="88"/>
      <c r="AU46" s="88"/>
      <c r="AW46" s="41"/>
      <c r="AX46" s="88"/>
      <c r="AY46" s="88"/>
      <c r="AZ46" s="88"/>
      <c r="BA46" s="88"/>
      <c r="BB46" s="88"/>
      <c r="BC46" s="88"/>
      <c r="BD46" s="88"/>
      <c r="BE46" s="88"/>
      <c r="BF46" s="88"/>
      <c r="BG46" s="88"/>
      <c r="BH46" s="88"/>
      <c r="BI46" s="88"/>
      <c r="BK46" s="41"/>
      <c r="BL46" s="88"/>
      <c r="BM46" s="88"/>
      <c r="BN46" s="88"/>
      <c r="BO46" s="88"/>
      <c r="BP46" s="88"/>
      <c r="BQ46" s="88"/>
      <c r="BR46" s="88"/>
      <c r="BS46" s="88"/>
      <c r="BT46" s="88"/>
      <c r="BU46" s="88"/>
      <c r="BV46" s="88"/>
      <c r="BW46" s="88"/>
    </row>
    <row r="47" spans="2:75" x14ac:dyDescent="0.25">
      <c r="B47" s="38">
        <v>17</v>
      </c>
      <c r="C47" s="18">
        <v>64</v>
      </c>
      <c r="D47" s="18">
        <v>64</v>
      </c>
      <c r="E47" s="18">
        <v>64</v>
      </c>
      <c r="F47" s="18">
        <v>64</v>
      </c>
      <c r="G47" s="18">
        <v>64</v>
      </c>
      <c r="H47" s="18">
        <v>64</v>
      </c>
      <c r="I47" s="18">
        <v>64</v>
      </c>
      <c r="AI47" s="41"/>
      <c r="AJ47" s="88"/>
      <c r="AK47" s="88"/>
      <c r="AL47" s="88"/>
      <c r="AM47" s="88"/>
      <c r="AN47" s="88"/>
      <c r="AO47" s="88"/>
      <c r="AP47" s="88"/>
      <c r="AQ47" s="88"/>
      <c r="AR47" s="88"/>
      <c r="AS47" s="88"/>
      <c r="AT47" s="88"/>
      <c r="AU47" s="88"/>
      <c r="AW47" s="41"/>
      <c r="AX47" s="88"/>
      <c r="AY47" s="88"/>
      <c r="AZ47" s="88"/>
      <c r="BA47" s="88"/>
      <c r="BB47" s="88"/>
      <c r="BC47" s="88"/>
      <c r="BD47" s="88"/>
      <c r="BE47" s="88"/>
      <c r="BF47" s="88"/>
      <c r="BG47" s="88"/>
      <c r="BH47" s="88"/>
      <c r="BI47" s="88"/>
      <c r="BK47" s="41"/>
      <c r="BL47" s="88"/>
      <c r="BM47" s="88"/>
      <c r="BN47" s="88"/>
      <c r="BO47" s="88"/>
      <c r="BP47" s="88"/>
      <c r="BQ47" s="88"/>
      <c r="BR47" s="88"/>
      <c r="BS47" s="88"/>
      <c r="BT47" s="88"/>
      <c r="BU47" s="88"/>
      <c r="BV47" s="88"/>
      <c r="BW47" s="88"/>
    </row>
    <row r="48" spans="2:75" x14ac:dyDescent="0.25">
      <c r="B48" s="38">
        <v>18</v>
      </c>
      <c r="C48" s="18">
        <v>64</v>
      </c>
      <c r="D48" s="18">
        <v>64</v>
      </c>
      <c r="E48" s="18">
        <v>64</v>
      </c>
      <c r="F48" s="18">
        <v>64</v>
      </c>
      <c r="G48" s="18">
        <v>64</v>
      </c>
      <c r="H48" s="18">
        <v>64</v>
      </c>
      <c r="I48" s="18">
        <v>64</v>
      </c>
      <c r="AI48" s="41"/>
      <c r="AJ48" s="88"/>
      <c r="AK48" s="88"/>
      <c r="AL48" s="88"/>
      <c r="AM48" s="88"/>
      <c r="AN48" s="88"/>
      <c r="AO48" s="88"/>
      <c r="AP48" s="88"/>
      <c r="AQ48" s="88"/>
      <c r="AR48" s="88"/>
      <c r="AS48" s="88"/>
      <c r="AT48" s="88"/>
      <c r="AU48" s="88"/>
      <c r="AW48" s="41"/>
      <c r="AX48" s="88"/>
      <c r="AY48" s="88"/>
      <c r="AZ48" s="88"/>
      <c r="BA48" s="88"/>
      <c r="BB48" s="88"/>
      <c r="BC48" s="88"/>
      <c r="BD48" s="88"/>
      <c r="BE48" s="88"/>
      <c r="BF48" s="88"/>
      <c r="BG48" s="88"/>
      <c r="BH48" s="88"/>
      <c r="BI48" s="88"/>
      <c r="BK48" s="41"/>
      <c r="BL48" s="88"/>
      <c r="BM48" s="88"/>
      <c r="BN48" s="88"/>
      <c r="BO48" s="88"/>
      <c r="BP48" s="88"/>
      <c r="BQ48" s="88"/>
      <c r="BR48" s="88"/>
      <c r="BS48" s="88"/>
      <c r="BT48" s="88"/>
      <c r="BU48" s="88"/>
      <c r="BV48" s="88"/>
      <c r="BW48" s="88"/>
    </row>
    <row r="49" spans="2:75" x14ac:dyDescent="0.25">
      <c r="B49" s="38">
        <v>19</v>
      </c>
      <c r="C49" s="18">
        <v>65</v>
      </c>
      <c r="D49" s="18">
        <v>65</v>
      </c>
      <c r="E49" s="18">
        <v>65</v>
      </c>
      <c r="F49" s="18">
        <v>65</v>
      </c>
      <c r="G49" s="18">
        <v>65</v>
      </c>
      <c r="H49" s="18">
        <v>65</v>
      </c>
      <c r="I49" s="18">
        <v>65</v>
      </c>
      <c r="AI49" s="41"/>
      <c r="AJ49" s="88"/>
      <c r="AK49" s="88"/>
      <c r="AL49" s="88"/>
      <c r="AM49" s="88"/>
      <c r="AN49" s="88"/>
      <c r="AO49" s="88"/>
      <c r="AP49" s="88"/>
      <c r="AQ49" s="88"/>
      <c r="AR49" s="88"/>
      <c r="AS49" s="88"/>
      <c r="AT49" s="88"/>
      <c r="AU49" s="88"/>
      <c r="AW49" s="41"/>
      <c r="AX49" s="88"/>
      <c r="AY49" s="88"/>
      <c r="AZ49" s="88"/>
      <c r="BA49" s="88"/>
      <c r="BB49" s="88"/>
      <c r="BC49" s="88"/>
      <c r="BD49" s="88"/>
      <c r="BE49" s="88"/>
      <c r="BF49" s="88"/>
      <c r="BG49" s="88"/>
      <c r="BH49" s="88"/>
      <c r="BI49" s="88"/>
      <c r="BK49" s="41"/>
      <c r="BL49" s="88"/>
      <c r="BM49" s="88"/>
      <c r="BN49" s="88"/>
      <c r="BO49" s="88"/>
      <c r="BP49" s="88"/>
      <c r="BQ49" s="88"/>
      <c r="BR49" s="88"/>
      <c r="BS49" s="88"/>
      <c r="BT49" s="88"/>
      <c r="BU49" s="88"/>
      <c r="BV49" s="88"/>
      <c r="BW49" s="88"/>
    </row>
    <row r="50" spans="2:75" x14ac:dyDescent="0.25">
      <c r="B50" s="38">
        <v>20</v>
      </c>
      <c r="C50" s="18">
        <v>66</v>
      </c>
      <c r="D50" s="18">
        <v>66</v>
      </c>
      <c r="E50" s="18">
        <v>66</v>
      </c>
      <c r="F50" s="18">
        <v>66</v>
      </c>
      <c r="G50" s="18">
        <v>66</v>
      </c>
      <c r="H50" s="18">
        <v>66</v>
      </c>
      <c r="I50" s="18">
        <v>66</v>
      </c>
      <c r="AI50" s="41"/>
      <c r="AJ50" s="88"/>
      <c r="AK50" s="88"/>
      <c r="AL50" s="88"/>
      <c r="AM50" s="88"/>
      <c r="AN50" s="88"/>
      <c r="AO50" s="88"/>
      <c r="AP50" s="88"/>
      <c r="AQ50" s="88"/>
      <c r="AR50" s="88"/>
      <c r="AS50" s="88"/>
      <c r="AT50" s="88"/>
      <c r="AU50" s="88"/>
      <c r="AW50" s="41"/>
      <c r="AX50" s="88"/>
      <c r="AY50" s="88"/>
      <c r="AZ50" s="88"/>
      <c r="BA50" s="88"/>
      <c r="BB50" s="88"/>
      <c r="BC50" s="88"/>
      <c r="BD50" s="88"/>
      <c r="BE50" s="88"/>
      <c r="BF50" s="88"/>
      <c r="BG50" s="88"/>
      <c r="BH50" s="88"/>
      <c r="BI50" s="88"/>
      <c r="BK50" s="41"/>
      <c r="BL50" s="88"/>
      <c r="BM50" s="88"/>
      <c r="BN50" s="88"/>
      <c r="BO50" s="88"/>
      <c r="BP50" s="88"/>
      <c r="BQ50" s="88"/>
      <c r="BR50" s="88"/>
      <c r="BS50" s="88"/>
      <c r="BT50" s="88"/>
      <c r="BU50" s="88"/>
      <c r="BV50" s="88"/>
      <c r="BW50" s="88"/>
    </row>
    <row r="51" spans="2:75" x14ac:dyDescent="0.25">
      <c r="B51" s="38">
        <v>21</v>
      </c>
      <c r="C51" s="18">
        <v>67</v>
      </c>
      <c r="D51" s="18">
        <v>67</v>
      </c>
      <c r="E51" s="18">
        <v>67</v>
      </c>
      <c r="F51" s="18">
        <v>67</v>
      </c>
      <c r="G51" s="18">
        <v>67</v>
      </c>
      <c r="H51" s="18">
        <v>67</v>
      </c>
      <c r="I51" s="18">
        <v>67</v>
      </c>
      <c r="AI51" s="41"/>
      <c r="AJ51" s="88"/>
      <c r="AK51" s="88"/>
      <c r="AL51" s="88"/>
      <c r="AM51" s="88"/>
      <c r="AN51" s="88"/>
      <c r="AO51" s="88"/>
      <c r="AP51" s="88"/>
      <c r="AQ51" s="88"/>
      <c r="AR51" s="88"/>
      <c r="AS51" s="88"/>
      <c r="AT51" s="88"/>
      <c r="AU51" s="88"/>
      <c r="AW51" s="41"/>
      <c r="AX51" s="88"/>
      <c r="AY51" s="88"/>
      <c r="AZ51" s="88"/>
      <c r="BA51" s="88"/>
      <c r="BB51" s="88"/>
      <c r="BC51" s="88"/>
      <c r="BD51" s="88"/>
      <c r="BE51" s="88"/>
      <c r="BF51" s="88"/>
      <c r="BG51" s="88"/>
      <c r="BH51" s="88"/>
      <c r="BI51" s="88"/>
      <c r="BK51" s="41"/>
      <c r="BL51" s="88"/>
      <c r="BM51" s="88"/>
      <c r="BN51" s="88"/>
      <c r="BO51" s="88"/>
      <c r="BP51" s="88"/>
      <c r="BQ51" s="88"/>
      <c r="BR51" s="88"/>
      <c r="BS51" s="88"/>
      <c r="BT51" s="88"/>
      <c r="BU51" s="88"/>
      <c r="BV51" s="88"/>
      <c r="BW51" s="88"/>
    </row>
    <row r="52" spans="2:75" x14ac:dyDescent="0.25">
      <c r="B52" s="38">
        <v>22</v>
      </c>
      <c r="C52" s="18">
        <v>67</v>
      </c>
      <c r="D52" s="18">
        <v>67</v>
      </c>
      <c r="E52" s="18">
        <v>67</v>
      </c>
      <c r="F52" s="18">
        <v>67</v>
      </c>
      <c r="G52" s="18">
        <v>67</v>
      </c>
      <c r="H52" s="18">
        <v>67</v>
      </c>
      <c r="I52" s="18">
        <v>67</v>
      </c>
      <c r="AI52" s="41"/>
      <c r="AJ52" s="88"/>
      <c r="AK52" s="88"/>
      <c r="AL52" s="88"/>
      <c r="AM52" s="88"/>
      <c r="AN52" s="88"/>
      <c r="AO52" s="88"/>
      <c r="AP52" s="88"/>
      <c r="AQ52" s="88"/>
      <c r="AR52" s="88"/>
      <c r="AS52" s="88"/>
      <c r="AT52" s="88"/>
      <c r="AU52" s="88"/>
      <c r="AW52" s="41"/>
      <c r="AX52" s="88"/>
      <c r="AY52" s="88"/>
      <c r="AZ52" s="88"/>
      <c r="BA52" s="88"/>
      <c r="BB52" s="88"/>
      <c r="BC52" s="88"/>
      <c r="BD52" s="88"/>
      <c r="BE52" s="88"/>
      <c r="BF52" s="88"/>
      <c r="BG52" s="88"/>
      <c r="BH52" s="88"/>
      <c r="BI52" s="88"/>
      <c r="BK52" s="41"/>
      <c r="BL52" s="88"/>
      <c r="BM52" s="88"/>
      <c r="BN52" s="88"/>
      <c r="BO52" s="88"/>
      <c r="BP52" s="88"/>
      <c r="BQ52" s="88"/>
      <c r="BR52" s="88"/>
      <c r="BS52" s="88"/>
      <c r="BT52" s="88"/>
      <c r="BU52" s="88"/>
      <c r="BV52" s="88"/>
      <c r="BW52" s="88"/>
    </row>
    <row r="53" spans="2:75" x14ac:dyDescent="0.25">
      <c r="B53" s="38">
        <v>23</v>
      </c>
      <c r="C53" s="18">
        <v>67</v>
      </c>
      <c r="D53" s="18">
        <v>67</v>
      </c>
      <c r="E53" s="18">
        <v>67</v>
      </c>
      <c r="F53" s="18">
        <v>67</v>
      </c>
      <c r="G53" s="18">
        <v>67</v>
      </c>
      <c r="H53" s="18">
        <v>67</v>
      </c>
      <c r="I53" s="18">
        <v>67</v>
      </c>
      <c r="AI53" s="41"/>
      <c r="AJ53" s="88"/>
      <c r="AK53" s="88"/>
      <c r="AL53" s="88"/>
      <c r="AM53" s="88"/>
      <c r="AN53" s="88"/>
      <c r="AO53" s="88"/>
      <c r="AP53" s="88"/>
      <c r="AQ53" s="88"/>
      <c r="AR53" s="88"/>
      <c r="AS53" s="88"/>
      <c r="AT53" s="88"/>
      <c r="AU53" s="88"/>
      <c r="AW53" s="41"/>
      <c r="AX53" s="88"/>
      <c r="AY53" s="88"/>
      <c r="AZ53" s="88"/>
      <c r="BA53" s="88"/>
      <c r="BB53" s="88"/>
      <c r="BC53" s="88"/>
      <c r="BD53" s="88"/>
      <c r="BE53" s="88"/>
      <c r="BF53" s="88"/>
      <c r="BG53" s="88"/>
      <c r="BH53" s="88"/>
      <c r="BI53" s="88"/>
      <c r="BK53" s="41"/>
      <c r="BL53" s="88"/>
      <c r="BM53" s="88"/>
      <c r="BN53" s="88"/>
      <c r="BO53" s="88"/>
      <c r="BP53" s="88"/>
      <c r="BQ53" s="88"/>
      <c r="BR53" s="88"/>
      <c r="BS53" s="88"/>
      <c r="BT53" s="88"/>
      <c r="BU53" s="88"/>
      <c r="BV53" s="88"/>
      <c r="BW53" s="88"/>
    </row>
    <row r="54" spans="2:75" x14ac:dyDescent="0.25">
      <c r="B54" s="39">
        <v>24</v>
      </c>
      <c r="C54" s="18">
        <v>67</v>
      </c>
      <c r="D54" s="18">
        <v>67</v>
      </c>
      <c r="E54" s="18">
        <v>67</v>
      </c>
      <c r="F54" s="18">
        <v>67</v>
      </c>
      <c r="G54" s="18">
        <v>67</v>
      </c>
      <c r="H54" s="18">
        <v>67</v>
      </c>
      <c r="I54" s="18">
        <v>67</v>
      </c>
      <c r="AI54" s="41"/>
      <c r="AJ54" s="88"/>
      <c r="AK54" s="88"/>
      <c r="AL54" s="88"/>
      <c r="AM54" s="88"/>
      <c r="AN54" s="88"/>
      <c r="AO54" s="88"/>
      <c r="AP54" s="88"/>
      <c r="AQ54" s="88"/>
      <c r="AR54" s="88"/>
      <c r="AS54" s="88"/>
      <c r="AT54" s="88"/>
      <c r="AU54" s="88"/>
      <c r="AW54" s="41"/>
      <c r="AX54" s="88"/>
      <c r="AY54" s="88"/>
      <c r="AZ54" s="88"/>
      <c r="BA54" s="88"/>
      <c r="BB54" s="88"/>
      <c r="BC54" s="88"/>
      <c r="BD54" s="88"/>
      <c r="BE54" s="88"/>
      <c r="BF54" s="88"/>
      <c r="BG54" s="88"/>
      <c r="BH54" s="88"/>
      <c r="BI54" s="88"/>
      <c r="BK54" s="41"/>
      <c r="BL54" s="88"/>
      <c r="BM54" s="88"/>
      <c r="BN54" s="88"/>
      <c r="BO54" s="88"/>
      <c r="BP54" s="88"/>
      <c r="BQ54" s="88"/>
      <c r="BR54" s="88"/>
      <c r="BS54" s="88"/>
      <c r="BT54" s="88"/>
      <c r="BU54" s="88"/>
      <c r="BV54" s="88"/>
      <c r="BW54" s="88"/>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6">
      <dataBar>
        <cfvo type="min"/>
        <cfvo type="max"/>
        <color rgb="FFFF555A"/>
      </dataBar>
    </cfRule>
  </conditionalFormatting>
  <conditionalFormatting sqref="C31:I54">
    <cfRule type="dataBar" priority="1">
      <dataBar>
        <cfvo type="min"/>
        <cfvo type="max"/>
        <color rgb="FFFF555A"/>
      </dataBar>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0">
    <tabColor rgb="FF336E7E"/>
  </sheetPr>
  <dimension ref="B2:BW82"/>
  <sheetViews>
    <sheetView workbookViewId="0"/>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38" t="s">
        <v>37</v>
      </c>
      <c r="C2" s="136" t="s">
        <v>47</v>
      </c>
      <c r="D2" s="137"/>
      <c r="E2" s="137"/>
      <c r="F2" s="137"/>
      <c r="G2" s="137"/>
      <c r="H2" s="137"/>
      <c r="I2" s="137"/>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35"/>
      <c r="C3" s="24" t="s">
        <v>39</v>
      </c>
      <c r="D3" s="24" t="s">
        <v>40</v>
      </c>
      <c r="E3" s="24" t="s">
        <v>41</v>
      </c>
      <c r="F3" s="24" t="s">
        <v>42</v>
      </c>
      <c r="G3" s="24" t="s">
        <v>43</v>
      </c>
      <c r="H3" s="24" t="s">
        <v>44</v>
      </c>
      <c r="I3" s="64"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78</v>
      </c>
      <c r="D4" s="18">
        <v>78</v>
      </c>
      <c r="E4" s="18">
        <v>78</v>
      </c>
      <c r="F4" s="18">
        <v>78</v>
      </c>
      <c r="G4" s="18">
        <v>78</v>
      </c>
      <c r="H4" s="18">
        <v>78</v>
      </c>
      <c r="I4" s="18">
        <v>78</v>
      </c>
      <c r="AI4" s="41"/>
      <c r="AJ4" s="88"/>
      <c r="AK4" s="88"/>
      <c r="AL4" s="88"/>
      <c r="AM4" s="88"/>
      <c r="AN4" s="88"/>
      <c r="AO4" s="88"/>
      <c r="AP4" s="88"/>
      <c r="AQ4" s="88"/>
      <c r="AR4" s="88"/>
      <c r="AS4" s="88"/>
      <c r="AT4" s="88"/>
      <c r="AU4" s="88"/>
      <c r="AW4" s="41"/>
      <c r="AX4" s="88"/>
      <c r="AY4" s="88"/>
      <c r="AZ4" s="88"/>
      <c r="BA4" s="88"/>
      <c r="BB4" s="88"/>
      <c r="BC4" s="88"/>
      <c r="BD4" s="88"/>
      <c r="BE4" s="88"/>
      <c r="BF4" s="88"/>
      <c r="BG4" s="88"/>
      <c r="BH4" s="88"/>
      <c r="BI4" s="88"/>
      <c r="BK4" s="41"/>
      <c r="BL4" s="88"/>
      <c r="BM4" s="88"/>
      <c r="BN4" s="88"/>
      <c r="BO4" s="88"/>
      <c r="BP4" s="88"/>
      <c r="BQ4" s="88"/>
      <c r="BR4" s="88"/>
      <c r="BS4" s="88"/>
      <c r="BT4" s="88"/>
      <c r="BU4" s="88"/>
      <c r="BV4" s="88"/>
      <c r="BW4" s="88"/>
    </row>
    <row r="5" spans="2:75" x14ac:dyDescent="0.25">
      <c r="B5" s="38">
        <v>2</v>
      </c>
      <c r="C5" s="18">
        <v>78</v>
      </c>
      <c r="D5" s="18">
        <v>78</v>
      </c>
      <c r="E5" s="18">
        <v>78</v>
      </c>
      <c r="F5" s="18">
        <v>78</v>
      </c>
      <c r="G5" s="18">
        <v>78</v>
      </c>
      <c r="H5" s="18">
        <v>78</v>
      </c>
      <c r="I5" s="18">
        <v>78</v>
      </c>
      <c r="AI5" s="41"/>
      <c r="AJ5" s="88"/>
      <c r="AK5" s="88"/>
      <c r="AL5" s="88"/>
      <c r="AM5" s="88"/>
      <c r="AN5" s="88"/>
      <c r="AO5" s="88"/>
      <c r="AP5" s="88"/>
      <c r="AQ5" s="88"/>
      <c r="AR5" s="88"/>
      <c r="AS5" s="88"/>
      <c r="AT5" s="88"/>
      <c r="AU5" s="88"/>
      <c r="AW5" s="41"/>
      <c r="AX5" s="88"/>
      <c r="AY5" s="88"/>
      <c r="AZ5" s="88"/>
      <c r="BA5" s="88"/>
      <c r="BB5" s="88"/>
      <c r="BC5" s="88"/>
      <c r="BD5" s="88"/>
      <c r="BE5" s="88"/>
      <c r="BF5" s="88"/>
      <c r="BG5" s="88"/>
      <c r="BH5" s="88"/>
      <c r="BI5" s="88"/>
      <c r="BK5" s="41"/>
      <c r="BL5" s="88"/>
      <c r="BM5" s="88"/>
      <c r="BN5" s="88"/>
      <c r="BO5" s="88"/>
      <c r="BP5" s="88"/>
      <c r="BQ5" s="88"/>
      <c r="BR5" s="88"/>
      <c r="BS5" s="88"/>
      <c r="BT5" s="88"/>
      <c r="BU5" s="88"/>
      <c r="BV5" s="88"/>
      <c r="BW5" s="88"/>
    </row>
    <row r="6" spans="2:75" x14ac:dyDescent="0.25">
      <c r="B6" s="38">
        <v>3</v>
      </c>
      <c r="C6" s="18">
        <v>78</v>
      </c>
      <c r="D6" s="18">
        <v>78</v>
      </c>
      <c r="E6" s="18">
        <v>78</v>
      </c>
      <c r="F6" s="18">
        <v>78</v>
      </c>
      <c r="G6" s="18">
        <v>78</v>
      </c>
      <c r="H6" s="18">
        <v>78</v>
      </c>
      <c r="I6" s="18">
        <v>78</v>
      </c>
      <c r="AI6" s="41"/>
      <c r="AJ6" s="88"/>
      <c r="AK6" s="88"/>
      <c r="AL6" s="88"/>
      <c r="AM6" s="88"/>
      <c r="AN6" s="88"/>
      <c r="AO6" s="88"/>
      <c r="AP6" s="88"/>
      <c r="AQ6" s="88"/>
      <c r="AR6" s="88"/>
      <c r="AS6" s="88"/>
      <c r="AT6" s="88"/>
      <c r="AU6" s="88"/>
      <c r="AW6" s="41"/>
      <c r="AX6" s="88"/>
      <c r="AY6" s="88"/>
      <c r="AZ6" s="88"/>
      <c r="BA6" s="88"/>
      <c r="BB6" s="88"/>
      <c r="BC6" s="88"/>
      <c r="BD6" s="88"/>
      <c r="BE6" s="88"/>
      <c r="BF6" s="88"/>
      <c r="BG6" s="88"/>
      <c r="BH6" s="88"/>
      <c r="BI6" s="88"/>
      <c r="BK6" s="41"/>
      <c r="BL6" s="88"/>
      <c r="BM6" s="88"/>
      <c r="BN6" s="88"/>
      <c r="BO6" s="88"/>
      <c r="BP6" s="88"/>
      <c r="BQ6" s="88"/>
      <c r="BR6" s="88"/>
      <c r="BS6" s="88"/>
      <c r="BT6" s="88"/>
      <c r="BU6" s="88"/>
      <c r="BV6" s="88"/>
      <c r="BW6" s="88"/>
    </row>
    <row r="7" spans="2:75" x14ac:dyDescent="0.25">
      <c r="B7" s="38">
        <v>4</v>
      </c>
      <c r="C7" s="18">
        <v>78</v>
      </c>
      <c r="D7" s="18">
        <v>78</v>
      </c>
      <c r="E7" s="18">
        <v>78</v>
      </c>
      <c r="F7" s="18">
        <v>78</v>
      </c>
      <c r="G7" s="18">
        <v>78</v>
      </c>
      <c r="H7" s="18">
        <v>78</v>
      </c>
      <c r="I7" s="18">
        <v>78</v>
      </c>
      <c r="AI7" s="41"/>
      <c r="AJ7" s="88"/>
      <c r="AK7" s="88"/>
      <c r="AL7" s="88"/>
      <c r="AM7" s="88"/>
      <c r="AN7" s="88"/>
      <c r="AO7" s="88"/>
      <c r="AP7" s="88"/>
      <c r="AQ7" s="88"/>
      <c r="AR7" s="88"/>
      <c r="AS7" s="88"/>
      <c r="AT7" s="88"/>
      <c r="AU7" s="88"/>
      <c r="AW7" s="41"/>
      <c r="AX7" s="88"/>
      <c r="AY7" s="88"/>
      <c r="AZ7" s="88"/>
      <c r="BA7" s="88"/>
      <c r="BB7" s="88"/>
      <c r="BC7" s="88"/>
      <c r="BD7" s="88"/>
      <c r="BE7" s="88"/>
      <c r="BF7" s="88"/>
      <c r="BG7" s="88"/>
      <c r="BH7" s="88"/>
      <c r="BI7" s="88"/>
      <c r="BK7" s="41"/>
      <c r="BL7" s="88"/>
      <c r="BM7" s="88"/>
      <c r="BN7" s="88"/>
      <c r="BO7" s="88"/>
      <c r="BP7" s="88"/>
      <c r="BQ7" s="88"/>
      <c r="BR7" s="88"/>
      <c r="BS7" s="88"/>
      <c r="BT7" s="88"/>
      <c r="BU7" s="88"/>
      <c r="BV7" s="88"/>
      <c r="BW7" s="88"/>
    </row>
    <row r="8" spans="2:75" x14ac:dyDescent="0.25">
      <c r="B8" s="38">
        <v>5</v>
      </c>
      <c r="C8" s="18">
        <v>78</v>
      </c>
      <c r="D8" s="18">
        <v>78</v>
      </c>
      <c r="E8" s="18">
        <v>78</v>
      </c>
      <c r="F8" s="18">
        <v>78</v>
      </c>
      <c r="G8" s="18">
        <v>78</v>
      </c>
      <c r="H8" s="18">
        <v>78</v>
      </c>
      <c r="I8" s="18">
        <v>78</v>
      </c>
      <c r="AI8" s="41"/>
      <c r="AJ8" s="88"/>
      <c r="AK8" s="88"/>
      <c r="AL8" s="88"/>
      <c r="AM8" s="88"/>
      <c r="AN8" s="88"/>
      <c r="AO8" s="88"/>
      <c r="AP8" s="88"/>
      <c r="AQ8" s="88"/>
      <c r="AR8" s="88"/>
      <c r="AS8" s="88"/>
      <c r="AT8" s="88"/>
      <c r="AU8" s="88"/>
      <c r="AW8" s="41"/>
      <c r="AX8" s="88"/>
      <c r="AY8" s="88"/>
      <c r="AZ8" s="88"/>
      <c r="BA8" s="88"/>
      <c r="BB8" s="88"/>
      <c r="BC8" s="88"/>
      <c r="BD8" s="88"/>
      <c r="BE8" s="88"/>
      <c r="BF8" s="88"/>
      <c r="BG8" s="88"/>
      <c r="BH8" s="88"/>
      <c r="BI8" s="88"/>
      <c r="BK8" s="41"/>
      <c r="BL8" s="88"/>
      <c r="BM8" s="88"/>
      <c r="BN8" s="88"/>
      <c r="BO8" s="88"/>
      <c r="BP8" s="88"/>
      <c r="BQ8" s="88"/>
      <c r="BR8" s="88"/>
      <c r="BS8" s="88"/>
      <c r="BT8" s="88"/>
      <c r="BU8" s="88"/>
      <c r="BV8" s="88"/>
      <c r="BW8" s="88"/>
    </row>
    <row r="9" spans="2:75" x14ac:dyDescent="0.25">
      <c r="B9" s="38">
        <v>6</v>
      </c>
      <c r="C9" s="18">
        <v>78</v>
      </c>
      <c r="D9" s="18">
        <v>78</v>
      </c>
      <c r="E9" s="18">
        <v>78</v>
      </c>
      <c r="F9" s="18">
        <v>78</v>
      </c>
      <c r="G9" s="18">
        <v>78</v>
      </c>
      <c r="H9" s="18">
        <v>78</v>
      </c>
      <c r="I9" s="18">
        <v>78</v>
      </c>
      <c r="AI9" s="41"/>
      <c r="AJ9" s="88"/>
      <c r="AK9" s="88"/>
      <c r="AL9" s="88"/>
      <c r="AM9" s="88"/>
      <c r="AN9" s="88"/>
      <c r="AO9" s="88"/>
      <c r="AP9" s="88"/>
      <c r="AQ9" s="88"/>
      <c r="AR9" s="88"/>
      <c r="AS9" s="88"/>
      <c r="AT9" s="88"/>
      <c r="AU9" s="88"/>
      <c r="AW9" s="41"/>
      <c r="AX9" s="88"/>
      <c r="AY9" s="88"/>
      <c r="AZ9" s="88"/>
      <c r="BA9" s="88"/>
      <c r="BB9" s="88"/>
      <c r="BC9" s="88"/>
      <c r="BD9" s="88"/>
      <c r="BE9" s="88"/>
      <c r="BF9" s="88"/>
      <c r="BG9" s="88"/>
      <c r="BH9" s="88"/>
      <c r="BI9" s="88"/>
      <c r="BK9" s="41"/>
      <c r="BL9" s="88"/>
      <c r="BM9" s="88"/>
      <c r="BN9" s="88"/>
      <c r="BO9" s="88"/>
      <c r="BP9" s="88"/>
      <c r="BQ9" s="88"/>
      <c r="BR9" s="88"/>
      <c r="BS9" s="88"/>
      <c r="BT9" s="88"/>
      <c r="BU9" s="88"/>
      <c r="BV9" s="88"/>
      <c r="BW9" s="88"/>
    </row>
    <row r="10" spans="2:75" x14ac:dyDescent="0.25">
      <c r="B10" s="38">
        <v>7</v>
      </c>
      <c r="C10" s="18">
        <v>78</v>
      </c>
      <c r="D10" s="18">
        <v>78</v>
      </c>
      <c r="E10" s="18">
        <v>78</v>
      </c>
      <c r="F10" s="18">
        <v>78</v>
      </c>
      <c r="G10" s="18">
        <v>78</v>
      </c>
      <c r="H10" s="18">
        <v>78</v>
      </c>
      <c r="I10" s="18">
        <v>78</v>
      </c>
      <c r="AI10" s="41"/>
      <c r="AJ10" s="88"/>
      <c r="AK10" s="88"/>
      <c r="AL10" s="88"/>
      <c r="AM10" s="88"/>
      <c r="AN10" s="88"/>
      <c r="AO10" s="88"/>
      <c r="AP10" s="88"/>
      <c r="AQ10" s="88"/>
      <c r="AR10" s="88"/>
      <c r="AS10" s="88"/>
      <c r="AT10" s="88"/>
      <c r="AU10" s="88"/>
      <c r="AW10" s="41"/>
      <c r="AX10" s="88"/>
      <c r="AY10" s="88"/>
      <c r="AZ10" s="88"/>
      <c r="BA10" s="88"/>
      <c r="BB10" s="88"/>
      <c r="BC10" s="88"/>
      <c r="BD10" s="88"/>
      <c r="BE10" s="88"/>
      <c r="BF10" s="88"/>
      <c r="BG10" s="88"/>
      <c r="BH10" s="88"/>
      <c r="BI10" s="88"/>
      <c r="BK10" s="41"/>
      <c r="BL10" s="88"/>
      <c r="BM10" s="88"/>
      <c r="BN10" s="88"/>
      <c r="BO10" s="88"/>
      <c r="BP10" s="88"/>
      <c r="BQ10" s="88"/>
      <c r="BR10" s="88"/>
      <c r="BS10" s="88"/>
      <c r="BT10" s="88"/>
      <c r="BU10" s="88"/>
      <c r="BV10" s="88"/>
      <c r="BW10" s="88"/>
    </row>
    <row r="11" spans="2:75" x14ac:dyDescent="0.25">
      <c r="B11" s="38">
        <v>8</v>
      </c>
      <c r="C11" s="18">
        <v>78</v>
      </c>
      <c r="D11" s="18">
        <v>78</v>
      </c>
      <c r="E11" s="18">
        <v>78</v>
      </c>
      <c r="F11" s="18">
        <v>78</v>
      </c>
      <c r="G11" s="18">
        <v>78</v>
      </c>
      <c r="H11" s="18">
        <v>78</v>
      </c>
      <c r="I11" s="18">
        <v>78</v>
      </c>
      <c r="AI11" s="41"/>
      <c r="AJ11" s="88"/>
      <c r="AK11" s="88"/>
      <c r="AL11" s="88"/>
      <c r="AM11" s="88"/>
      <c r="AN11" s="88"/>
      <c r="AO11" s="88"/>
      <c r="AP11" s="88"/>
      <c r="AQ11" s="88"/>
      <c r="AR11" s="88"/>
      <c r="AS11" s="88"/>
      <c r="AT11" s="88"/>
      <c r="AU11" s="88"/>
      <c r="AW11" s="41"/>
      <c r="AX11" s="88"/>
      <c r="AY11" s="88"/>
      <c r="AZ11" s="88"/>
      <c r="BA11" s="88"/>
      <c r="BB11" s="88"/>
      <c r="BC11" s="88"/>
      <c r="BD11" s="88"/>
      <c r="BE11" s="88"/>
      <c r="BF11" s="88"/>
      <c r="BG11" s="88"/>
      <c r="BH11" s="88"/>
      <c r="BI11" s="88"/>
      <c r="BK11" s="41"/>
      <c r="BL11" s="88"/>
      <c r="BM11" s="88"/>
      <c r="BN11" s="88"/>
      <c r="BO11" s="88"/>
      <c r="BP11" s="88"/>
      <c r="BQ11" s="88"/>
      <c r="BR11" s="88"/>
      <c r="BS11" s="88"/>
      <c r="BT11" s="88"/>
      <c r="BU11" s="88"/>
      <c r="BV11" s="88"/>
      <c r="BW11" s="88"/>
    </row>
    <row r="12" spans="2:75" x14ac:dyDescent="0.25">
      <c r="B12" s="38">
        <v>9</v>
      </c>
      <c r="C12" s="18">
        <v>78</v>
      </c>
      <c r="D12" s="18">
        <v>78</v>
      </c>
      <c r="E12" s="18">
        <v>78</v>
      </c>
      <c r="F12" s="18">
        <v>78</v>
      </c>
      <c r="G12" s="18">
        <v>78</v>
      </c>
      <c r="H12" s="18">
        <v>78</v>
      </c>
      <c r="I12" s="18">
        <v>78</v>
      </c>
      <c r="AI12" s="41"/>
      <c r="AJ12" s="88"/>
      <c r="AK12" s="88"/>
      <c r="AL12" s="88"/>
      <c r="AM12" s="88"/>
      <c r="AN12" s="88"/>
      <c r="AO12" s="88"/>
      <c r="AP12" s="88"/>
      <c r="AQ12" s="88"/>
      <c r="AR12" s="88"/>
      <c r="AS12" s="88"/>
      <c r="AT12" s="88"/>
      <c r="AU12" s="88"/>
      <c r="AW12" s="41"/>
      <c r="AX12" s="88"/>
      <c r="AY12" s="88"/>
      <c r="AZ12" s="88"/>
      <c r="BA12" s="88"/>
      <c r="BB12" s="88"/>
      <c r="BC12" s="88"/>
      <c r="BD12" s="88"/>
      <c r="BE12" s="88"/>
      <c r="BF12" s="88"/>
      <c r="BG12" s="88"/>
      <c r="BH12" s="88"/>
      <c r="BI12" s="88"/>
      <c r="BK12" s="41"/>
      <c r="BL12" s="88"/>
      <c r="BM12" s="88"/>
      <c r="BN12" s="88"/>
      <c r="BO12" s="88"/>
      <c r="BP12" s="88"/>
      <c r="BQ12" s="88"/>
      <c r="BR12" s="88"/>
      <c r="BS12" s="88"/>
      <c r="BT12" s="88"/>
      <c r="BU12" s="88"/>
      <c r="BV12" s="88"/>
      <c r="BW12" s="88"/>
    </row>
    <row r="13" spans="2:75" x14ac:dyDescent="0.25">
      <c r="B13" s="38">
        <v>10</v>
      </c>
      <c r="C13" s="18">
        <v>78</v>
      </c>
      <c r="D13" s="18">
        <v>78</v>
      </c>
      <c r="E13" s="18">
        <v>78</v>
      </c>
      <c r="F13" s="18">
        <v>78</v>
      </c>
      <c r="G13" s="18">
        <v>78</v>
      </c>
      <c r="H13" s="18">
        <v>78</v>
      </c>
      <c r="I13" s="18">
        <v>78</v>
      </c>
      <c r="AI13" s="41"/>
      <c r="AJ13" s="88"/>
      <c r="AK13" s="88"/>
      <c r="AL13" s="88"/>
      <c r="AM13" s="88"/>
      <c r="AN13" s="88"/>
      <c r="AO13" s="88"/>
      <c r="AP13" s="88"/>
      <c r="AQ13" s="88"/>
      <c r="AR13" s="88"/>
      <c r="AS13" s="88"/>
      <c r="AT13" s="88"/>
      <c r="AU13" s="88"/>
      <c r="AW13" s="41"/>
      <c r="AX13" s="88"/>
      <c r="AY13" s="88"/>
      <c r="AZ13" s="88"/>
      <c r="BA13" s="88"/>
      <c r="BB13" s="88"/>
      <c r="BC13" s="88"/>
      <c r="BD13" s="88"/>
      <c r="BE13" s="88"/>
      <c r="BF13" s="88"/>
      <c r="BG13" s="88"/>
      <c r="BH13" s="88"/>
      <c r="BI13" s="88"/>
      <c r="BK13" s="41"/>
      <c r="BL13" s="88"/>
      <c r="BM13" s="88"/>
      <c r="BN13" s="88"/>
      <c r="BO13" s="88"/>
      <c r="BP13" s="88"/>
      <c r="BQ13" s="88"/>
      <c r="BR13" s="88"/>
      <c r="BS13" s="88"/>
      <c r="BT13" s="88"/>
      <c r="BU13" s="88"/>
      <c r="BV13" s="88"/>
      <c r="BW13" s="88"/>
    </row>
    <row r="14" spans="2:75" x14ac:dyDescent="0.25">
      <c r="B14" s="38">
        <v>11</v>
      </c>
      <c r="C14" s="18">
        <v>78</v>
      </c>
      <c r="D14" s="18">
        <v>78</v>
      </c>
      <c r="E14" s="18">
        <v>78</v>
      </c>
      <c r="F14" s="18">
        <v>78</v>
      </c>
      <c r="G14" s="18">
        <v>78</v>
      </c>
      <c r="H14" s="18">
        <v>78</v>
      </c>
      <c r="I14" s="18">
        <v>78</v>
      </c>
      <c r="AI14" s="41"/>
      <c r="AJ14" s="88"/>
      <c r="AK14" s="88"/>
      <c r="AL14" s="88"/>
      <c r="AM14" s="88"/>
      <c r="AN14" s="88"/>
      <c r="AO14" s="88"/>
      <c r="AP14" s="88"/>
      <c r="AQ14" s="88"/>
      <c r="AR14" s="88"/>
      <c r="AS14" s="88"/>
      <c r="AT14" s="88"/>
      <c r="AU14" s="88"/>
      <c r="AW14" s="41"/>
      <c r="AX14" s="88"/>
      <c r="AY14" s="88"/>
      <c r="AZ14" s="88"/>
      <c r="BA14" s="88"/>
      <c r="BB14" s="88"/>
      <c r="BC14" s="88"/>
      <c r="BD14" s="88"/>
      <c r="BE14" s="88"/>
      <c r="BF14" s="88"/>
      <c r="BG14" s="88"/>
      <c r="BH14" s="88"/>
      <c r="BI14" s="88"/>
      <c r="BK14" s="41"/>
      <c r="BL14" s="88"/>
      <c r="BM14" s="88"/>
      <c r="BN14" s="88"/>
      <c r="BO14" s="88"/>
      <c r="BP14" s="88"/>
      <c r="BQ14" s="88"/>
      <c r="BR14" s="88"/>
      <c r="BS14" s="88"/>
      <c r="BT14" s="88"/>
      <c r="BU14" s="88"/>
      <c r="BV14" s="88"/>
      <c r="BW14" s="88"/>
    </row>
    <row r="15" spans="2:75" x14ac:dyDescent="0.25">
      <c r="B15" s="38">
        <v>12</v>
      </c>
      <c r="C15" s="18">
        <v>78</v>
      </c>
      <c r="D15" s="18">
        <v>78</v>
      </c>
      <c r="E15" s="18">
        <v>78</v>
      </c>
      <c r="F15" s="18">
        <v>78</v>
      </c>
      <c r="G15" s="18">
        <v>78</v>
      </c>
      <c r="H15" s="18">
        <v>78</v>
      </c>
      <c r="I15" s="18">
        <v>78</v>
      </c>
      <c r="AI15" s="41"/>
      <c r="AJ15" s="88"/>
      <c r="AK15" s="88"/>
      <c r="AL15" s="88"/>
      <c r="AM15" s="88"/>
      <c r="AN15" s="88"/>
      <c r="AO15" s="88"/>
      <c r="AP15" s="88"/>
      <c r="AQ15" s="88"/>
      <c r="AR15" s="88"/>
      <c r="AS15" s="88"/>
      <c r="AT15" s="88"/>
      <c r="AU15" s="88"/>
      <c r="AW15" s="41"/>
      <c r="AX15" s="88"/>
      <c r="AY15" s="88"/>
      <c r="AZ15" s="88"/>
      <c r="BA15" s="88"/>
      <c r="BB15" s="88"/>
      <c r="BC15" s="88"/>
      <c r="BD15" s="88"/>
      <c r="BE15" s="88"/>
      <c r="BF15" s="88"/>
      <c r="BG15" s="88"/>
      <c r="BH15" s="88"/>
      <c r="BI15" s="88"/>
      <c r="BK15" s="41"/>
      <c r="BL15" s="88"/>
      <c r="BM15" s="88"/>
      <c r="BN15" s="88"/>
      <c r="BO15" s="88"/>
      <c r="BP15" s="88"/>
      <c r="BQ15" s="88"/>
      <c r="BR15" s="88"/>
      <c r="BS15" s="88"/>
      <c r="BT15" s="88"/>
      <c r="BU15" s="88"/>
      <c r="BV15" s="88"/>
      <c r="BW15" s="88"/>
    </row>
    <row r="16" spans="2:75" x14ac:dyDescent="0.25">
      <c r="B16" s="38">
        <v>13</v>
      </c>
      <c r="C16" s="18">
        <v>78</v>
      </c>
      <c r="D16" s="18">
        <v>78</v>
      </c>
      <c r="E16" s="18">
        <v>78</v>
      </c>
      <c r="F16" s="18">
        <v>78</v>
      </c>
      <c r="G16" s="18">
        <v>78</v>
      </c>
      <c r="H16" s="18">
        <v>78</v>
      </c>
      <c r="I16" s="18">
        <v>78</v>
      </c>
      <c r="AI16" s="41"/>
      <c r="AJ16" s="88"/>
      <c r="AK16" s="88"/>
      <c r="AL16" s="88"/>
      <c r="AM16" s="88"/>
      <c r="AN16" s="88"/>
      <c r="AO16" s="88"/>
      <c r="AP16" s="88"/>
      <c r="AQ16" s="88"/>
      <c r="AR16" s="88"/>
      <c r="AS16" s="88"/>
      <c r="AT16" s="88"/>
      <c r="AU16" s="88"/>
      <c r="AW16" s="41"/>
      <c r="AX16" s="88"/>
      <c r="AY16" s="88"/>
      <c r="AZ16" s="88"/>
      <c r="BA16" s="88"/>
      <c r="BB16" s="88"/>
      <c r="BC16" s="88"/>
      <c r="BD16" s="88"/>
      <c r="BE16" s="88"/>
      <c r="BF16" s="88"/>
      <c r="BG16" s="88"/>
      <c r="BH16" s="88"/>
      <c r="BI16" s="88"/>
      <c r="BK16" s="41"/>
      <c r="BL16" s="88"/>
      <c r="BM16" s="88"/>
      <c r="BN16" s="88"/>
      <c r="BO16" s="88"/>
      <c r="BP16" s="88"/>
      <c r="BQ16" s="88"/>
      <c r="BR16" s="88"/>
      <c r="BS16" s="88"/>
      <c r="BT16" s="88"/>
      <c r="BU16" s="88"/>
      <c r="BV16" s="88"/>
      <c r="BW16" s="88"/>
    </row>
    <row r="17" spans="2:75" x14ac:dyDescent="0.25">
      <c r="B17" s="38">
        <v>14</v>
      </c>
      <c r="C17" s="18">
        <v>78</v>
      </c>
      <c r="D17" s="18">
        <v>78</v>
      </c>
      <c r="E17" s="18">
        <v>78</v>
      </c>
      <c r="F17" s="18">
        <v>78</v>
      </c>
      <c r="G17" s="18">
        <v>78</v>
      </c>
      <c r="H17" s="18">
        <v>78</v>
      </c>
      <c r="I17" s="18">
        <v>78</v>
      </c>
      <c r="AI17" s="41"/>
      <c r="AJ17" s="88"/>
      <c r="AK17" s="88"/>
      <c r="AL17" s="88"/>
      <c r="AM17" s="88"/>
      <c r="AN17" s="88"/>
      <c r="AO17" s="88"/>
      <c r="AP17" s="88"/>
      <c r="AQ17" s="88"/>
      <c r="AR17" s="88"/>
      <c r="AS17" s="88"/>
      <c r="AT17" s="88"/>
      <c r="AU17" s="88"/>
      <c r="AW17" s="41"/>
      <c r="AX17" s="88"/>
      <c r="AY17" s="88"/>
      <c r="AZ17" s="88"/>
      <c r="BA17" s="88"/>
      <c r="BB17" s="88"/>
      <c r="BC17" s="88"/>
      <c r="BD17" s="88"/>
      <c r="BE17" s="88"/>
      <c r="BF17" s="88"/>
      <c r="BG17" s="88"/>
      <c r="BH17" s="88"/>
      <c r="BI17" s="88"/>
      <c r="BK17" s="41"/>
      <c r="BL17" s="88"/>
      <c r="BM17" s="88"/>
      <c r="BN17" s="88"/>
      <c r="BO17" s="88"/>
      <c r="BP17" s="88"/>
      <c r="BQ17" s="88"/>
      <c r="BR17" s="88"/>
      <c r="BS17" s="88"/>
      <c r="BT17" s="88"/>
      <c r="BU17" s="88"/>
      <c r="BV17" s="88"/>
      <c r="BW17" s="88"/>
    </row>
    <row r="18" spans="2:75" x14ac:dyDescent="0.25">
      <c r="B18" s="38">
        <v>15</v>
      </c>
      <c r="C18" s="18">
        <v>78</v>
      </c>
      <c r="D18" s="18">
        <v>78</v>
      </c>
      <c r="E18" s="18">
        <v>78</v>
      </c>
      <c r="F18" s="18">
        <v>78</v>
      </c>
      <c r="G18" s="18">
        <v>78</v>
      </c>
      <c r="H18" s="18">
        <v>78</v>
      </c>
      <c r="I18" s="18">
        <v>78</v>
      </c>
      <c r="AI18" s="41"/>
      <c r="AJ18" s="88"/>
      <c r="AK18" s="88"/>
      <c r="AL18" s="88"/>
      <c r="AM18" s="88"/>
      <c r="AN18" s="88"/>
      <c r="AO18" s="88"/>
      <c r="AP18" s="88"/>
      <c r="AQ18" s="88"/>
      <c r="AR18" s="88"/>
      <c r="AS18" s="88"/>
      <c r="AT18" s="88"/>
      <c r="AU18" s="88"/>
      <c r="AW18" s="41"/>
      <c r="AX18" s="88"/>
      <c r="AY18" s="88"/>
      <c r="AZ18" s="88"/>
      <c r="BA18" s="88"/>
      <c r="BB18" s="88"/>
      <c r="BC18" s="88"/>
      <c r="BD18" s="88"/>
      <c r="BE18" s="88"/>
      <c r="BF18" s="88"/>
      <c r="BG18" s="88"/>
      <c r="BH18" s="88"/>
      <c r="BI18" s="88"/>
      <c r="BK18" s="41"/>
      <c r="BL18" s="88"/>
      <c r="BM18" s="88"/>
      <c r="BN18" s="88"/>
      <c r="BO18" s="88"/>
      <c r="BP18" s="88"/>
      <c r="BQ18" s="88"/>
      <c r="BR18" s="88"/>
      <c r="BS18" s="88"/>
      <c r="BT18" s="88"/>
      <c r="BU18" s="88"/>
      <c r="BV18" s="88"/>
      <c r="BW18" s="88"/>
    </row>
    <row r="19" spans="2:75" x14ac:dyDescent="0.25">
      <c r="B19" s="38">
        <v>16</v>
      </c>
      <c r="C19" s="18">
        <v>78</v>
      </c>
      <c r="D19" s="18">
        <v>78</v>
      </c>
      <c r="E19" s="18">
        <v>78</v>
      </c>
      <c r="F19" s="18">
        <v>78</v>
      </c>
      <c r="G19" s="18">
        <v>78</v>
      </c>
      <c r="H19" s="18">
        <v>78</v>
      </c>
      <c r="I19" s="18">
        <v>78</v>
      </c>
      <c r="AI19" s="41"/>
      <c r="AJ19" s="88"/>
      <c r="AK19" s="88"/>
      <c r="AL19" s="88"/>
      <c r="AM19" s="88"/>
      <c r="AN19" s="88"/>
      <c r="AO19" s="88"/>
      <c r="AP19" s="88"/>
      <c r="AQ19" s="88"/>
      <c r="AR19" s="88"/>
      <c r="AS19" s="88"/>
      <c r="AT19" s="88"/>
      <c r="AU19" s="88"/>
      <c r="AW19" s="41"/>
      <c r="AX19" s="88"/>
      <c r="AY19" s="88"/>
      <c r="AZ19" s="88"/>
      <c r="BA19" s="88"/>
      <c r="BB19" s="88"/>
      <c r="BC19" s="88"/>
      <c r="BD19" s="88"/>
      <c r="BE19" s="88"/>
      <c r="BF19" s="88"/>
      <c r="BG19" s="88"/>
      <c r="BH19" s="88"/>
      <c r="BI19" s="88"/>
      <c r="BK19" s="41"/>
      <c r="BL19" s="88"/>
      <c r="BM19" s="88"/>
      <c r="BN19" s="88"/>
      <c r="BO19" s="88"/>
      <c r="BP19" s="88"/>
      <c r="BQ19" s="88"/>
      <c r="BR19" s="88"/>
      <c r="BS19" s="88"/>
      <c r="BT19" s="88"/>
      <c r="BU19" s="88"/>
      <c r="BV19" s="88"/>
      <c r="BW19" s="88"/>
    </row>
    <row r="20" spans="2:75" x14ac:dyDescent="0.25">
      <c r="B20" s="38">
        <v>17</v>
      </c>
      <c r="C20" s="18">
        <v>78</v>
      </c>
      <c r="D20" s="18">
        <v>78</v>
      </c>
      <c r="E20" s="18">
        <v>78</v>
      </c>
      <c r="F20" s="18">
        <v>78</v>
      </c>
      <c r="G20" s="18">
        <v>78</v>
      </c>
      <c r="H20" s="18">
        <v>78</v>
      </c>
      <c r="I20" s="18">
        <v>78</v>
      </c>
      <c r="AI20" s="41"/>
      <c r="AJ20" s="88"/>
      <c r="AK20" s="88"/>
      <c r="AL20" s="88"/>
      <c r="AM20" s="88"/>
      <c r="AN20" s="88"/>
      <c r="AO20" s="88"/>
      <c r="AP20" s="88"/>
      <c r="AQ20" s="88"/>
      <c r="AR20" s="88"/>
      <c r="AS20" s="88"/>
      <c r="AT20" s="88"/>
      <c r="AU20" s="88"/>
      <c r="AW20" s="41"/>
      <c r="AX20" s="88"/>
      <c r="AY20" s="88"/>
      <c r="AZ20" s="88"/>
      <c r="BA20" s="88"/>
      <c r="BB20" s="88"/>
      <c r="BC20" s="88"/>
      <c r="BD20" s="88"/>
      <c r="BE20" s="88"/>
      <c r="BF20" s="88"/>
      <c r="BG20" s="88"/>
      <c r="BH20" s="88"/>
      <c r="BI20" s="88"/>
      <c r="BK20" s="41"/>
      <c r="BL20" s="88"/>
      <c r="BM20" s="88"/>
      <c r="BN20" s="88"/>
      <c r="BO20" s="88"/>
      <c r="BP20" s="88"/>
      <c r="BQ20" s="88"/>
      <c r="BR20" s="88"/>
      <c r="BS20" s="88"/>
      <c r="BT20" s="88"/>
      <c r="BU20" s="88"/>
      <c r="BV20" s="88"/>
      <c r="BW20" s="88"/>
    </row>
    <row r="21" spans="2:75" x14ac:dyDescent="0.25">
      <c r="B21" s="38">
        <v>18</v>
      </c>
      <c r="C21" s="18">
        <v>78</v>
      </c>
      <c r="D21" s="18">
        <v>78</v>
      </c>
      <c r="E21" s="18">
        <v>78</v>
      </c>
      <c r="F21" s="18">
        <v>78</v>
      </c>
      <c r="G21" s="18">
        <v>78</v>
      </c>
      <c r="H21" s="18">
        <v>78</v>
      </c>
      <c r="I21" s="18">
        <v>78</v>
      </c>
      <c r="AI21" s="41"/>
      <c r="AJ21" s="88"/>
      <c r="AK21" s="88"/>
      <c r="AL21" s="88"/>
      <c r="AM21" s="88"/>
      <c r="AN21" s="88"/>
      <c r="AO21" s="88"/>
      <c r="AP21" s="88"/>
      <c r="AQ21" s="88"/>
      <c r="AR21" s="88"/>
      <c r="AS21" s="88"/>
      <c r="AT21" s="88"/>
      <c r="AU21" s="88"/>
      <c r="AW21" s="41"/>
      <c r="AX21" s="88"/>
      <c r="AY21" s="88"/>
      <c r="AZ21" s="88"/>
      <c r="BA21" s="88"/>
      <c r="BB21" s="88"/>
      <c r="BC21" s="88"/>
      <c r="BD21" s="88"/>
      <c r="BE21" s="88"/>
      <c r="BF21" s="88"/>
      <c r="BG21" s="88"/>
      <c r="BH21" s="88"/>
      <c r="BI21" s="88"/>
      <c r="BK21" s="41"/>
      <c r="BL21" s="88"/>
      <c r="BM21" s="88"/>
      <c r="BN21" s="88"/>
      <c r="BO21" s="88"/>
      <c r="BP21" s="88"/>
      <c r="BQ21" s="88"/>
      <c r="BR21" s="88"/>
      <c r="BS21" s="88"/>
      <c r="BT21" s="88"/>
      <c r="BU21" s="88"/>
      <c r="BV21" s="88"/>
      <c r="BW21" s="88"/>
    </row>
    <row r="22" spans="2:75" x14ac:dyDescent="0.25">
      <c r="B22" s="38">
        <v>19</v>
      </c>
      <c r="C22" s="18">
        <v>78</v>
      </c>
      <c r="D22" s="18">
        <v>78</v>
      </c>
      <c r="E22" s="18">
        <v>78</v>
      </c>
      <c r="F22" s="18">
        <v>78</v>
      </c>
      <c r="G22" s="18">
        <v>78</v>
      </c>
      <c r="H22" s="18">
        <v>78</v>
      </c>
      <c r="I22" s="18">
        <v>78</v>
      </c>
      <c r="AI22" s="41"/>
      <c r="AJ22" s="88"/>
      <c r="AK22" s="88"/>
      <c r="AL22" s="88"/>
      <c r="AM22" s="88"/>
      <c r="AN22" s="88"/>
      <c r="AO22" s="88"/>
      <c r="AP22" s="88"/>
      <c r="AQ22" s="88"/>
      <c r="AR22" s="88"/>
      <c r="AS22" s="88"/>
      <c r="AT22" s="88"/>
      <c r="AU22" s="88"/>
      <c r="AW22" s="41"/>
      <c r="AX22" s="88"/>
      <c r="AY22" s="88"/>
      <c r="AZ22" s="88"/>
      <c r="BA22" s="88"/>
      <c r="BB22" s="88"/>
      <c r="BC22" s="88"/>
      <c r="BD22" s="88"/>
      <c r="BE22" s="88"/>
      <c r="BF22" s="88"/>
      <c r="BG22" s="88"/>
      <c r="BH22" s="88"/>
      <c r="BI22" s="88"/>
      <c r="BK22" s="41"/>
      <c r="BL22" s="88"/>
      <c r="BM22" s="88"/>
      <c r="BN22" s="88"/>
      <c r="BO22" s="88"/>
      <c r="BP22" s="88"/>
      <c r="BQ22" s="88"/>
      <c r="BR22" s="88"/>
      <c r="BS22" s="88"/>
      <c r="BT22" s="88"/>
      <c r="BU22" s="88"/>
      <c r="BV22" s="88"/>
      <c r="BW22" s="88"/>
    </row>
    <row r="23" spans="2:75" x14ac:dyDescent="0.25">
      <c r="B23" s="38">
        <v>20</v>
      </c>
      <c r="C23" s="18">
        <v>78</v>
      </c>
      <c r="D23" s="18">
        <v>78</v>
      </c>
      <c r="E23" s="18">
        <v>78</v>
      </c>
      <c r="F23" s="18">
        <v>78</v>
      </c>
      <c r="G23" s="18">
        <v>78</v>
      </c>
      <c r="H23" s="18">
        <v>78</v>
      </c>
      <c r="I23" s="18">
        <v>78</v>
      </c>
      <c r="AI23" s="41"/>
      <c r="AJ23" s="88"/>
      <c r="AK23" s="88"/>
      <c r="AL23" s="88"/>
      <c r="AM23" s="88"/>
      <c r="AN23" s="88"/>
      <c r="AO23" s="88"/>
      <c r="AP23" s="88"/>
      <c r="AQ23" s="88"/>
      <c r="AR23" s="88"/>
      <c r="AS23" s="88"/>
      <c r="AT23" s="88"/>
      <c r="AU23" s="88"/>
      <c r="AW23" s="41"/>
      <c r="AX23" s="88"/>
      <c r="AY23" s="88"/>
      <c r="AZ23" s="88"/>
      <c r="BA23" s="88"/>
      <c r="BB23" s="88"/>
      <c r="BC23" s="88"/>
      <c r="BD23" s="88"/>
      <c r="BE23" s="88"/>
      <c r="BF23" s="88"/>
      <c r="BG23" s="88"/>
      <c r="BH23" s="88"/>
      <c r="BI23" s="88"/>
      <c r="BK23" s="41"/>
      <c r="BL23" s="88"/>
      <c r="BM23" s="88"/>
      <c r="BN23" s="88"/>
      <c r="BO23" s="88"/>
      <c r="BP23" s="88"/>
      <c r="BQ23" s="88"/>
      <c r="BR23" s="88"/>
      <c r="BS23" s="88"/>
      <c r="BT23" s="88"/>
      <c r="BU23" s="88"/>
      <c r="BV23" s="88"/>
      <c r="BW23" s="88"/>
    </row>
    <row r="24" spans="2:75" x14ac:dyDescent="0.25">
      <c r="B24" s="38">
        <v>21</v>
      </c>
      <c r="C24" s="18">
        <v>78</v>
      </c>
      <c r="D24" s="18">
        <v>78</v>
      </c>
      <c r="E24" s="18">
        <v>78</v>
      </c>
      <c r="F24" s="18">
        <v>78</v>
      </c>
      <c r="G24" s="18">
        <v>78</v>
      </c>
      <c r="H24" s="18">
        <v>78</v>
      </c>
      <c r="I24" s="18">
        <v>78</v>
      </c>
      <c r="AI24" s="41"/>
      <c r="AJ24" s="88"/>
      <c r="AK24" s="88"/>
      <c r="AL24" s="88"/>
      <c r="AM24" s="88"/>
      <c r="AN24" s="88"/>
      <c r="AO24" s="88"/>
      <c r="AP24" s="88"/>
      <c r="AQ24" s="88"/>
      <c r="AR24" s="88"/>
      <c r="AS24" s="88"/>
      <c r="AT24" s="88"/>
      <c r="AU24" s="88"/>
      <c r="AW24" s="41"/>
      <c r="AX24" s="88"/>
      <c r="AY24" s="88"/>
      <c r="AZ24" s="88"/>
      <c r="BA24" s="88"/>
      <c r="BB24" s="88"/>
      <c r="BC24" s="88"/>
      <c r="BD24" s="88"/>
      <c r="BE24" s="88"/>
      <c r="BF24" s="88"/>
      <c r="BG24" s="88"/>
      <c r="BH24" s="88"/>
      <c r="BI24" s="88"/>
      <c r="BK24" s="41"/>
      <c r="BL24" s="88"/>
      <c r="BM24" s="88"/>
      <c r="BN24" s="88"/>
      <c r="BO24" s="88"/>
      <c r="BP24" s="88"/>
      <c r="BQ24" s="88"/>
      <c r="BR24" s="88"/>
      <c r="BS24" s="88"/>
      <c r="BT24" s="88"/>
      <c r="BU24" s="88"/>
      <c r="BV24" s="88"/>
      <c r="BW24" s="88"/>
    </row>
    <row r="25" spans="2:75" x14ac:dyDescent="0.25">
      <c r="B25" s="38">
        <v>22</v>
      </c>
      <c r="C25" s="18">
        <v>78</v>
      </c>
      <c r="D25" s="18">
        <v>78</v>
      </c>
      <c r="E25" s="18">
        <v>78</v>
      </c>
      <c r="F25" s="18">
        <v>78</v>
      </c>
      <c r="G25" s="18">
        <v>78</v>
      </c>
      <c r="H25" s="18">
        <v>78</v>
      </c>
      <c r="I25" s="18">
        <v>78</v>
      </c>
      <c r="AI25" s="41"/>
      <c r="AJ25" s="88"/>
      <c r="AK25" s="88"/>
      <c r="AL25" s="88"/>
      <c r="AM25" s="88"/>
      <c r="AN25" s="88"/>
      <c r="AO25" s="88"/>
      <c r="AP25" s="88"/>
      <c r="AQ25" s="88"/>
      <c r="AR25" s="88"/>
      <c r="AS25" s="88"/>
      <c r="AT25" s="88"/>
      <c r="AU25" s="88"/>
      <c r="AW25" s="41"/>
      <c r="AX25" s="88"/>
      <c r="AY25" s="88"/>
      <c r="AZ25" s="88"/>
      <c r="BA25" s="88"/>
      <c r="BB25" s="88"/>
      <c r="BC25" s="88"/>
      <c r="BD25" s="88"/>
      <c r="BE25" s="88"/>
      <c r="BF25" s="88"/>
      <c r="BG25" s="88"/>
      <c r="BH25" s="88"/>
      <c r="BI25" s="88"/>
      <c r="BK25" s="41"/>
      <c r="BL25" s="88"/>
      <c r="BM25" s="88"/>
      <c r="BN25" s="88"/>
      <c r="BO25" s="88"/>
      <c r="BP25" s="88"/>
      <c r="BQ25" s="88"/>
      <c r="BR25" s="88"/>
      <c r="BS25" s="88"/>
      <c r="BT25" s="88"/>
      <c r="BU25" s="88"/>
      <c r="BV25" s="88"/>
      <c r="BW25" s="88"/>
    </row>
    <row r="26" spans="2:75" x14ac:dyDescent="0.25">
      <c r="B26" s="38">
        <v>23</v>
      </c>
      <c r="C26" s="18">
        <v>78</v>
      </c>
      <c r="D26" s="18">
        <v>78</v>
      </c>
      <c r="E26" s="18">
        <v>78</v>
      </c>
      <c r="F26" s="18">
        <v>78</v>
      </c>
      <c r="G26" s="18">
        <v>78</v>
      </c>
      <c r="H26" s="18">
        <v>78</v>
      </c>
      <c r="I26" s="18">
        <v>78</v>
      </c>
      <c r="AI26" s="41"/>
      <c r="AJ26" s="88"/>
      <c r="AK26" s="88"/>
      <c r="AL26" s="88"/>
      <c r="AM26" s="88"/>
      <c r="AN26" s="88"/>
      <c r="AO26" s="88"/>
      <c r="AP26" s="88"/>
      <c r="AQ26" s="88"/>
      <c r="AR26" s="88"/>
      <c r="AS26" s="88"/>
      <c r="AT26" s="88"/>
      <c r="AU26" s="88"/>
      <c r="AW26" s="41"/>
      <c r="AX26" s="88"/>
      <c r="AY26" s="88"/>
      <c r="AZ26" s="88"/>
      <c r="BA26" s="88"/>
      <c r="BB26" s="88"/>
      <c r="BC26" s="88"/>
      <c r="BD26" s="88"/>
      <c r="BE26" s="88"/>
      <c r="BF26" s="88"/>
      <c r="BG26" s="88"/>
      <c r="BH26" s="88"/>
      <c r="BI26" s="88"/>
      <c r="BK26" s="41"/>
      <c r="BL26" s="88"/>
      <c r="BM26" s="88"/>
      <c r="BN26" s="88"/>
      <c r="BO26" s="88"/>
      <c r="BP26" s="88"/>
      <c r="BQ26" s="88"/>
      <c r="BR26" s="88"/>
      <c r="BS26" s="88"/>
      <c r="BT26" s="88"/>
      <c r="BU26" s="88"/>
      <c r="BV26" s="88"/>
      <c r="BW26" s="88"/>
    </row>
    <row r="27" spans="2:75" x14ac:dyDescent="0.25">
      <c r="B27" s="39">
        <v>24</v>
      </c>
      <c r="C27" s="18">
        <v>78</v>
      </c>
      <c r="D27" s="18">
        <v>78</v>
      </c>
      <c r="E27" s="18">
        <v>78</v>
      </c>
      <c r="F27" s="18">
        <v>78</v>
      </c>
      <c r="G27" s="18">
        <v>78</v>
      </c>
      <c r="H27" s="18">
        <v>78</v>
      </c>
      <c r="I27" s="18">
        <v>78</v>
      </c>
      <c r="AI27" s="41"/>
      <c r="AJ27" s="88"/>
      <c r="AK27" s="88"/>
      <c r="AL27" s="88"/>
      <c r="AM27" s="88"/>
      <c r="AN27" s="88"/>
      <c r="AO27" s="88"/>
      <c r="AP27" s="88"/>
      <c r="AQ27" s="88"/>
      <c r="AR27" s="88"/>
      <c r="AS27" s="88"/>
      <c r="AT27" s="88"/>
      <c r="AU27" s="88"/>
      <c r="AW27" s="41"/>
      <c r="AX27" s="88"/>
      <c r="AY27" s="88"/>
      <c r="AZ27" s="88"/>
      <c r="BA27" s="88"/>
      <c r="BB27" s="88"/>
      <c r="BC27" s="88"/>
      <c r="BD27" s="88"/>
      <c r="BE27" s="88"/>
      <c r="BF27" s="88"/>
      <c r="BG27" s="88"/>
      <c r="BH27" s="88"/>
      <c r="BI27" s="88"/>
      <c r="BK27" s="41"/>
      <c r="BL27" s="88"/>
      <c r="BM27" s="88"/>
      <c r="BN27" s="88"/>
      <c r="BO27" s="88"/>
      <c r="BP27" s="88"/>
      <c r="BQ27" s="88"/>
      <c r="BR27" s="88"/>
      <c r="BS27" s="88"/>
      <c r="BT27" s="88"/>
      <c r="BU27" s="88"/>
      <c r="BV27" s="88"/>
      <c r="BW27" s="88"/>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34" t="s">
        <v>37</v>
      </c>
      <c r="C29" s="136" t="s">
        <v>48</v>
      </c>
      <c r="D29" s="137"/>
      <c r="E29" s="137"/>
      <c r="F29" s="137"/>
      <c r="G29" s="137"/>
      <c r="H29" s="137"/>
      <c r="I29" s="137"/>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35"/>
      <c r="C30" s="24" t="s">
        <v>39</v>
      </c>
      <c r="D30" s="24" t="s">
        <v>40</v>
      </c>
      <c r="E30" s="24" t="s">
        <v>41</v>
      </c>
      <c r="F30" s="24" t="s">
        <v>42</v>
      </c>
      <c r="G30" s="24" t="s">
        <v>43</v>
      </c>
      <c r="H30" s="24" t="s">
        <v>44</v>
      </c>
      <c r="I30" s="64" t="s">
        <v>45</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83</v>
      </c>
      <c r="D31" s="18">
        <v>83</v>
      </c>
      <c r="E31" s="18">
        <v>83</v>
      </c>
      <c r="F31" s="18">
        <v>83</v>
      </c>
      <c r="G31" s="18">
        <v>83</v>
      </c>
      <c r="H31" s="18">
        <v>83</v>
      </c>
      <c r="I31" s="65">
        <v>83</v>
      </c>
      <c r="AI31" s="41"/>
      <c r="AJ31" s="88"/>
      <c r="AK31" s="88"/>
      <c r="AL31" s="88"/>
      <c r="AM31" s="88"/>
      <c r="AN31" s="88"/>
      <c r="AO31" s="88"/>
      <c r="AP31" s="88"/>
      <c r="AQ31" s="88"/>
      <c r="AR31" s="88"/>
      <c r="AS31" s="88"/>
      <c r="AT31" s="88"/>
      <c r="AU31" s="88"/>
      <c r="AW31" s="41"/>
      <c r="AX31" s="88"/>
      <c r="AY31" s="88"/>
      <c r="AZ31" s="88"/>
      <c r="BA31" s="88"/>
      <c r="BB31" s="88"/>
      <c r="BC31" s="88"/>
      <c r="BD31" s="88"/>
      <c r="BE31" s="88"/>
      <c r="BF31" s="88"/>
      <c r="BG31" s="88"/>
      <c r="BH31" s="88"/>
      <c r="BI31" s="88"/>
      <c r="BK31" s="41"/>
      <c r="BL31" s="88"/>
      <c r="BM31" s="88"/>
      <c r="BN31" s="88"/>
      <c r="BO31" s="88"/>
      <c r="BP31" s="88"/>
      <c r="BQ31" s="88"/>
      <c r="BR31" s="88"/>
      <c r="BS31" s="88"/>
      <c r="BT31" s="88"/>
      <c r="BU31" s="88"/>
      <c r="BV31" s="88"/>
      <c r="BW31" s="88"/>
    </row>
    <row r="32" spans="2:75" x14ac:dyDescent="0.25">
      <c r="B32" s="38">
        <v>2</v>
      </c>
      <c r="C32" s="18">
        <v>83</v>
      </c>
      <c r="D32" s="18">
        <v>83</v>
      </c>
      <c r="E32" s="18">
        <v>83</v>
      </c>
      <c r="F32" s="18">
        <v>83</v>
      </c>
      <c r="G32" s="18">
        <v>83</v>
      </c>
      <c r="H32" s="18">
        <v>83</v>
      </c>
      <c r="I32" s="65">
        <v>83</v>
      </c>
      <c r="AI32" s="41"/>
      <c r="AJ32" s="88"/>
      <c r="AK32" s="88"/>
      <c r="AL32" s="88"/>
      <c r="AM32" s="88"/>
      <c r="AN32" s="88"/>
      <c r="AO32" s="88"/>
      <c r="AP32" s="88"/>
      <c r="AQ32" s="88"/>
      <c r="AR32" s="88"/>
      <c r="AS32" s="88"/>
      <c r="AT32" s="88"/>
      <c r="AU32" s="88"/>
      <c r="AW32" s="41"/>
      <c r="AX32" s="88"/>
      <c r="AY32" s="88"/>
      <c r="AZ32" s="88"/>
      <c r="BA32" s="88"/>
      <c r="BB32" s="88"/>
      <c r="BC32" s="88"/>
      <c r="BD32" s="88"/>
      <c r="BE32" s="88"/>
      <c r="BF32" s="88"/>
      <c r="BG32" s="88"/>
      <c r="BH32" s="88"/>
      <c r="BI32" s="88"/>
      <c r="BK32" s="41"/>
      <c r="BL32" s="88"/>
      <c r="BM32" s="88"/>
      <c r="BN32" s="88"/>
      <c r="BO32" s="88"/>
      <c r="BP32" s="88"/>
      <c r="BQ32" s="88"/>
      <c r="BR32" s="88"/>
      <c r="BS32" s="88"/>
      <c r="BT32" s="88"/>
      <c r="BU32" s="88"/>
      <c r="BV32" s="88"/>
      <c r="BW32" s="88"/>
    </row>
    <row r="33" spans="2:75" x14ac:dyDescent="0.25">
      <c r="B33" s="38">
        <v>3</v>
      </c>
      <c r="C33" s="18">
        <v>83</v>
      </c>
      <c r="D33" s="18">
        <v>83</v>
      </c>
      <c r="E33" s="18">
        <v>83</v>
      </c>
      <c r="F33" s="18">
        <v>83</v>
      </c>
      <c r="G33" s="18">
        <v>83</v>
      </c>
      <c r="H33" s="18">
        <v>83</v>
      </c>
      <c r="I33" s="65">
        <v>83</v>
      </c>
      <c r="AI33" s="41"/>
      <c r="AJ33" s="88"/>
      <c r="AK33" s="88"/>
      <c r="AL33" s="88"/>
      <c r="AM33" s="88"/>
      <c r="AN33" s="88"/>
      <c r="AO33" s="88"/>
      <c r="AP33" s="88"/>
      <c r="AQ33" s="88"/>
      <c r="AR33" s="88"/>
      <c r="AS33" s="88"/>
      <c r="AT33" s="88"/>
      <c r="AU33" s="88"/>
      <c r="AW33" s="41"/>
      <c r="AX33" s="88"/>
      <c r="AY33" s="88"/>
      <c r="AZ33" s="88"/>
      <c r="BA33" s="88"/>
      <c r="BB33" s="88"/>
      <c r="BC33" s="88"/>
      <c r="BD33" s="88"/>
      <c r="BE33" s="88"/>
      <c r="BF33" s="88"/>
      <c r="BG33" s="88"/>
      <c r="BH33" s="88"/>
      <c r="BI33" s="88"/>
      <c r="BK33" s="41"/>
      <c r="BL33" s="88"/>
      <c r="BM33" s="88"/>
      <c r="BN33" s="88"/>
      <c r="BO33" s="88"/>
      <c r="BP33" s="88"/>
      <c r="BQ33" s="88"/>
      <c r="BR33" s="88"/>
      <c r="BS33" s="88"/>
      <c r="BT33" s="88"/>
      <c r="BU33" s="88"/>
      <c r="BV33" s="88"/>
      <c r="BW33" s="88"/>
    </row>
    <row r="34" spans="2:75" x14ac:dyDescent="0.25">
      <c r="B34" s="38">
        <v>4</v>
      </c>
      <c r="C34" s="18">
        <v>83</v>
      </c>
      <c r="D34" s="18">
        <v>83</v>
      </c>
      <c r="E34" s="18">
        <v>83</v>
      </c>
      <c r="F34" s="18">
        <v>83</v>
      </c>
      <c r="G34" s="18">
        <v>83</v>
      </c>
      <c r="H34" s="18">
        <v>83</v>
      </c>
      <c r="I34" s="65">
        <v>83</v>
      </c>
      <c r="AI34" s="41"/>
      <c r="AJ34" s="88"/>
      <c r="AK34" s="88"/>
      <c r="AL34" s="88"/>
      <c r="AM34" s="88"/>
      <c r="AN34" s="88"/>
      <c r="AO34" s="88"/>
      <c r="AP34" s="88"/>
      <c r="AQ34" s="88"/>
      <c r="AR34" s="88"/>
      <c r="AS34" s="88"/>
      <c r="AT34" s="88"/>
      <c r="AU34" s="88"/>
      <c r="AW34" s="41"/>
      <c r="AX34" s="88"/>
      <c r="AY34" s="88"/>
      <c r="AZ34" s="88"/>
      <c r="BA34" s="88"/>
      <c r="BB34" s="88"/>
      <c r="BC34" s="88"/>
      <c r="BD34" s="88"/>
      <c r="BE34" s="88"/>
      <c r="BF34" s="88"/>
      <c r="BG34" s="88"/>
      <c r="BH34" s="88"/>
      <c r="BI34" s="88"/>
      <c r="BK34" s="41"/>
      <c r="BL34" s="88"/>
      <c r="BM34" s="88"/>
      <c r="BN34" s="88"/>
      <c r="BO34" s="88"/>
      <c r="BP34" s="88"/>
      <c r="BQ34" s="88"/>
      <c r="BR34" s="88"/>
      <c r="BS34" s="88"/>
      <c r="BT34" s="88"/>
      <c r="BU34" s="88"/>
      <c r="BV34" s="88"/>
      <c r="BW34" s="88"/>
    </row>
    <row r="35" spans="2:75" x14ac:dyDescent="0.25">
      <c r="B35" s="38">
        <v>5</v>
      </c>
      <c r="C35" s="18">
        <v>83</v>
      </c>
      <c r="D35" s="18">
        <v>83</v>
      </c>
      <c r="E35" s="18">
        <v>83</v>
      </c>
      <c r="F35" s="18">
        <v>83</v>
      </c>
      <c r="G35" s="18">
        <v>83</v>
      </c>
      <c r="H35" s="18">
        <v>83</v>
      </c>
      <c r="I35" s="65">
        <v>83</v>
      </c>
      <c r="AI35" s="41"/>
      <c r="AJ35" s="88"/>
      <c r="AK35" s="88"/>
      <c r="AL35" s="88"/>
      <c r="AM35" s="88"/>
      <c r="AN35" s="88"/>
      <c r="AO35" s="88"/>
      <c r="AP35" s="88"/>
      <c r="AQ35" s="88"/>
      <c r="AR35" s="88"/>
      <c r="AS35" s="88"/>
      <c r="AT35" s="88"/>
      <c r="AU35" s="88"/>
      <c r="AW35" s="41"/>
      <c r="AX35" s="88"/>
      <c r="AY35" s="88"/>
      <c r="AZ35" s="88"/>
      <c r="BA35" s="88"/>
      <c r="BB35" s="88"/>
      <c r="BC35" s="88"/>
      <c r="BD35" s="88"/>
      <c r="BE35" s="88"/>
      <c r="BF35" s="88"/>
      <c r="BG35" s="88"/>
      <c r="BH35" s="88"/>
      <c r="BI35" s="88"/>
      <c r="BK35" s="41"/>
      <c r="BL35" s="88"/>
      <c r="BM35" s="88"/>
      <c r="BN35" s="88"/>
      <c r="BO35" s="88"/>
      <c r="BP35" s="88"/>
      <c r="BQ35" s="88"/>
      <c r="BR35" s="88"/>
      <c r="BS35" s="88"/>
      <c r="BT35" s="88"/>
      <c r="BU35" s="88"/>
      <c r="BV35" s="88"/>
      <c r="BW35" s="88"/>
    </row>
    <row r="36" spans="2:75" x14ac:dyDescent="0.25">
      <c r="B36" s="38">
        <v>6</v>
      </c>
      <c r="C36" s="18">
        <v>83</v>
      </c>
      <c r="D36" s="18">
        <v>83</v>
      </c>
      <c r="E36" s="18">
        <v>83</v>
      </c>
      <c r="F36" s="18">
        <v>83</v>
      </c>
      <c r="G36" s="18">
        <v>83</v>
      </c>
      <c r="H36" s="18">
        <v>83</v>
      </c>
      <c r="I36" s="65">
        <v>83</v>
      </c>
      <c r="AI36" s="41"/>
      <c r="AJ36" s="88"/>
      <c r="AK36" s="88"/>
      <c r="AL36" s="88"/>
      <c r="AM36" s="88"/>
      <c r="AN36" s="88"/>
      <c r="AO36" s="88"/>
      <c r="AP36" s="88"/>
      <c r="AQ36" s="88"/>
      <c r="AR36" s="88"/>
      <c r="AS36" s="88"/>
      <c r="AT36" s="88"/>
      <c r="AU36" s="88"/>
      <c r="AW36" s="41"/>
      <c r="AX36" s="88"/>
      <c r="AY36" s="88"/>
      <c r="AZ36" s="88"/>
      <c r="BA36" s="88"/>
      <c r="BB36" s="88"/>
      <c r="BC36" s="88"/>
      <c r="BD36" s="88"/>
      <c r="BE36" s="88"/>
      <c r="BF36" s="88"/>
      <c r="BG36" s="88"/>
      <c r="BH36" s="88"/>
      <c r="BI36" s="88"/>
      <c r="BK36" s="41"/>
      <c r="BL36" s="88"/>
      <c r="BM36" s="88"/>
      <c r="BN36" s="88"/>
      <c r="BO36" s="88"/>
      <c r="BP36" s="88"/>
      <c r="BQ36" s="88"/>
      <c r="BR36" s="88"/>
      <c r="BS36" s="88"/>
      <c r="BT36" s="88"/>
      <c r="BU36" s="88"/>
      <c r="BV36" s="88"/>
      <c r="BW36" s="88"/>
    </row>
    <row r="37" spans="2:75" x14ac:dyDescent="0.25">
      <c r="B37" s="38">
        <v>7</v>
      </c>
      <c r="C37" s="18">
        <v>83</v>
      </c>
      <c r="D37" s="18">
        <v>83</v>
      </c>
      <c r="E37" s="18">
        <v>83</v>
      </c>
      <c r="F37" s="18">
        <v>83</v>
      </c>
      <c r="G37" s="18">
        <v>83</v>
      </c>
      <c r="H37" s="18">
        <v>83</v>
      </c>
      <c r="I37" s="65">
        <v>83</v>
      </c>
      <c r="AI37" s="41"/>
      <c r="AJ37" s="88"/>
      <c r="AK37" s="88"/>
      <c r="AL37" s="88"/>
      <c r="AM37" s="88"/>
      <c r="AN37" s="88"/>
      <c r="AO37" s="88"/>
      <c r="AP37" s="88"/>
      <c r="AQ37" s="88"/>
      <c r="AR37" s="88"/>
      <c r="AS37" s="88"/>
      <c r="AT37" s="88"/>
      <c r="AU37" s="88"/>
      <c r="AW37" s="41"/>
      <c r="AX37" s="88"/>
      <c r="AY37" s="88"/>
      <c r="AZ37" s="88"/>
      <c r="BA37" s="88"/>
      <c r="BB37" s="88"/>
      <c r="BC37" s="88"/>
      <c r="BD37" s="88"/>
      <c r="BE37" s="88"/>
      <c r="BF37" s="88"/>
      <c r="BG37" s="88"/>
      <c r="BH37" s="88"/>
      <c r="BI37" s="88"/>
      <c r="BK37" s="41"/>
      <c r="BL37" s="88"/>
      <c r="BM37" s="88"/>
      <c r="BN37" s="88"/>
      <c r="BO37" s="88"/>
      <c r="BP37" s="88"/>
      <c r="BQ37" s="88"/>
      <c r="BR37" s="88"/>
      <c r="BS37" s="88"/>
      <c r="BT37" s="88"/>
      <c r="BU37" s="88"/>
      <c r="BV37" s="88"/>
      <c r="BW37" s="88"/>
    </row>
    <row r="38" spans="2:75" x14ac:dyDescent="0.25">
      <c r="B38" s="38">
        <v>8</v>
      </c>
      <c r="C38" s="18">
        <v>77</v>
      </c>
      <c r="D38" s="18">
        <v>77</v>
      </c>
      <c r="E38" s="18">
        <v>77</v>
      </c>
      <c r="F38" s="18">
        <v>77</v>
      </c>
      <c r="G38" s="18">
        <v>77</v>
      </c>
      <c r="H38" s="18">
        <v>77</v>
      </c>
      <c r="I38" s="65">
        <v>77</v>
      </c>
      <c r="AI38" s="41"/>
      <c r="AJ38" s="88"/>
      <c r="AK38" s="88"/>
      <c r="AL38" s="88"/>
      <c r="AM38" s="88"/>
      <c r="AN38" s="88"/>
      <c r="AO38" s="88"/>
      <c r="AP38" s="88"/>
      <c r="AQ38" s="88"/>
      <c r="AR38" s="88"/>
      <c r="AS38" s="88"/>
      <c r="AT38" s="88"/>
      <c r="AU38" s="88"/>
      <c r="AW38" s="41"/>
      <c r="AX38" s="88"/>
      <c r="AY38" s="88"/>
      <c r="AZ38" s="88"/>
      <c r="BA38" s="88"/>
      <c r="BB38" s="88"/>
      <c r="BC38" s="88"/>
      <c r="BD38" s="88"/>
      <c r="BE38" s="88"/>
      <c r="BF38" s="88"/>
      <c r="BG38" s="88"/>
      <c r="BH38" s="88"/>
      <c r="BI38" s="88"/>
      <c r="BK38" s="41"/>
      <c r="BL38" s="88"/>
      <c r="BM38" s="88"/>
      <c r="BN38" s="88"/>
      <c r="BO38" s="88"/>
      <c r="BP38" s="88"/>
      <c r="BQ38" s="88"/>
      <c r="BR38" s="88"/>
      <c r="BS38" s="88"/>
      <c r="BT38" s="88"/>
      <c r="BU38" s="88"/>
      <c r="BV38" s="88"/>
      <c r="BW38" s="88"/>
    </row>
    <row r="39" spans="2:75" x14ac:dyDescent="0.25">
      <c r="B39" s="38">
        <v>9</v>
      </c>
      <c r="C39" s="18">
        <v>77</v>
      </c>
      <c r="D39" s="18">
        <v>77</v>
      </c>
      <c r="E39" s="18">
        <v>77</v>
      </c>
      <c r="F39" s="18">
        <v>77</v>
      </c>
      <c r="G39" s="18">
        <v>77</v>
      </c>
      <c r="H39" s="18">
        <v>77</v>
      </c>
      <c r="I39" s="65">
        <v>77</v>
      </c>
      <c r="AI39" s="41"/>
      <c r="AJ39" s="88"/>
      <c r="AK39" s="88"/>
      <c r="AL39" s="88"/>
      <c r="AM39" s="88"/>
      <c r="AN39" s="88"/>
      <c r="AO39" s="88"/>
      <c r="AP39" s="88"/>
      <c r="AQ39" s="88"/>
      <c r="AR39" s="88"/>
      <c r="AS39" s="88"/>
      <c r="AT39" s="88"/>
      <c r="AU39" s="88"/>
      <c r="AW39" s="41"/>
      <c r="AX39" s="88"/>
      <c r="AY39" s="88"/>
      <c r="AZ39" s="88"/>
      <c r="BA39" s="88"/>
      <c r="BB39" s="88"/>
      <c r="BC39" s="88"/>
      <c r="BD39" s="88"/>
      <c r="BE39" s="88"/>
      <c r="BF39" s="88"/>
      <c r="BG39" s="88"/>
      <c r="BH39" s="88"/>
      <c r="BI39" s="88"/>
      <c r="BK39" s="41"/>
      <c r="BL39" s="88"/>
      <c r="BM39" s="88"/>
      <c r="BN39" s="88"/>
      <c r="BO39" s="88"/>
      <c r="BP39" s="88"/>
      <c r="BQ39" s="88"/>
      <c r="BR39" s="88"/>
      <c r="BS39" s="88"/>
      <c r="BT39" s="88"/>
      <c r="BU39" s="88"/>
      <c r="BV39" s="88"/>
      <c r="BW39" s="88"/>
    </row>
    <row r="40" spans="2:75" x14ac:dyDescent="0.25">
      <c r="B40" s="38">
        <v>10</v>
      </c>
      <c r="C40" s="18">
        <v>77</v>
      </c>
      <c r="D40" s="18">
        <v>77</v>
      </c>
      <c r="E40" s="18">
        <v>77</v>
      </c>
      <c r="F40" s="18">
        <v>77</v>
      </c>
      <c r="G40" s="18">
        <v>77</v>
      </c>
      <c r="H40" s="18">
        <v>77</v>
      </c>
      <c r="I40" s="65">
        <v>77</v>
      </c>
      <c r="AI40" s="41"/>
      <c r="AJ40" s="88"/>
      <c r="AK40" s="88"/>
      <c r="AL40" s="88"/>
      <c r="AM40" s="88"/>
      <c r="AN40" s="88"/>
      <c r="AO40" s="88"/>
      <c r="AP40" s="88"/>
      <c r="AQ40" s="88"/>
      <c r="AR40" s="88"/>
      <c r="AS40" s="88"/>
      <c r="AT40" s="88"/>
      <c r="AU40" s="88"/>
      <c r="AW40" s="41"/>
      <c r="AX40" s="88"/>
      <c r="AY40" s="88"/>
      <c r="AZ40" s="88"/>
      <c r="BA40" s="88"/>
      <c r="BB40" s="88"/>
      <c r="BC40" s="88"/>
      <c r="BD40" s="88"/>
      <c r="BE40" s="88"/>
      <c r="BF40" s="88"/>
      <c r="BG40" s="88"/>
      <c r="BH40" s="88"/>
      <c r="BI40" s="88"/>
      <c r="BK40" s="41"/>
      <c r="BL40" s="88"/>
      <c r="BM40" s="88"/>
      <c r="BN40" s="88"/>
      <c r="BO40" s="88"/>
      <c r="BP40" s="88"/>
      <c r="BQ40" s="88"/>
      <c r="BR40" s="88"/>
      <c r="BS40" s="88"/>
      <c r="BT40" s="88"/>
      <c r="BU40" s="88"/>
      <c r="BV40" s="88"/>
      <c r="BW40" s="88"/>
    </row>
    <row r="41" spans="2:75" x14ac:dyDescent="0.25">
      <c r="B41" s="38">
        <v>11</v>
      </c>
      <c r="C41" s="18">
        <v>77</v>
      </c>
      <c r="D41" s="18">
        <v>77</v>
      </c>
      <c r="E41" s="18">
        <v>77</v>
      </c>
      <c r="F41" s="18">
        <v>77</v>
      </c>
      <c r="G41" s="18">
        <v>77</v>
      </c>
      <c r="H41" s="18">
        <v>77</v>
      </c>
      <c r="I41" s="65">
        <v>77</v>
      </c>
      <c r="AI41" s="41"/>
      <c r="AJ41" s="88"/>
      <c r="AK41" s="88"/>
      <c r="AL41" s="88"/>
      <c r="AM41" s="88"/>
      <c r="AN41" s="88"/>
      <c r="AO41" s="88"/>
      <c r="AP41" s="88"/>
      <c r="AQ41" s="88"/>
      <c r="AR41" s="88"/>
      <c r="AS41" s="88"/>
      <c r="AT41" s="88"/>
      <c r="AU41" s="88"/>
      <c r="AW41" s="41"/>
      <c r="AX41" s="88"/>
      <c r="AY41" s="88"/>
      <c r="AZ41" s="88"/>
      <c r="BA41" s="88"/>
      <c r="BB41" s="88"/>
      <c r="BC41" s="88"/>
      <c r="BD41" s="88"/>
      <c r="BE41" s="88"/>
      <c r="BF41" s="88"/>
      <c r="BG41" s="88"/>
      <c r="BH41" s="88"/>
      <c r="BI41" s="88"/>
      <c r="BK41" s="41"/>
      <c r="BL41" s="88"/>
      <c r="BM41" s="88"/>
      <c r="BN41" s="88"/>
      <c r="BO41" s="88"/>
      <c r="BP41" s="88"/>
      <c r="BQ41" s="88"/>
      <c r="BR41" s="88"/>
      <c r="BS41" s="88"/>
      <c r="BT41" s="88"/>
      <c r="BU41" s="88"/>
      <c r="BV41" s="88"/>
      <c r="BW41" s="88"/>
    </row>
    <row r="42" spans="2:75" x14ac:dyDescent="0.25">
      <c r="B42" s="38">
        <v>12</v>
      </c>
      <c r="C42" s="18">
        <v>77</v>
      </c>
      <c r="D42" s="18">
        <v>77</v>
      </c>
      <c r="E42" s="18">
        <v>77</v>
      </c>
      <c r="F42" s="18">
        <v>77</v>
      </c>
      <c r="G42" s="18">
        <v>77</v>
      </c>
      <c r="H42" s="18">
        <v>77</v>
      </c>
      <c r="I42" s="65">
        <v>77</v>
      </c>
      <c r="AI42" s="41"/>
      <c r="AJ42" s="88"/>
      <c r="AK42" s="88"/>
      <c r="AL42" s="88"/>
      <c r="AM42" s="88"/>
      <c r="AN42" s="88"/>
      <c r="AO42" s="88"/>
      <c r="AP42" s="88"/>
      <c r="AQ42" s="88"/>
      <c r="AR42" s="88"/>
      <c r="AS42" s="88"/>
      <c r="AT42" s="88"/>
      <c r="AU42" s="88"/>
      <c r="AW42" s="41"/>
      <c r="AX42" s="88"/>
      <c r="AY42" s="88"/>
      <c r="AZ42" s="88"/>
      <c r="BA42" s="88"/>
      <c r="BB42" s="88"/>
      <c r="BC42" s="88"/>
      <c r="BD42" s="88"/>
      <c r="BE42" s="88"/>
      <c r="BF42" s="88"/>
      <c r="BG42" s="88"/>
      <c r="BH42" s="88"/>
      <c r="BI42" s="88"/>
      <c r="BK42" s="41"/>
      <c r="BL42" s="88"/>
      <c r="BM42" s="88"/>
      <c r="BN42" s="88"/>
      <c r="BO42" s="88"/>
      <c r="BP42" s="88"/>
      <c r="BQ42" s="88"/>
      <c r="BR42" s="88"/>
      <c r="BS42" s="88"/>
      <c r="BT42" s="88"/>
      <c r="BU42" s="88"/>
      <c r="BV42" s="88"/>
      <c r="BW42" s="88"/>
    </row>
    <row r="43" spans="2:75" x14ac:dyDescent="0.25">
      <c r="B43" s="38">
        <v>13</v>
      </c>
      <c r="C43" s="18">
        <v>77</v>
      </c>
      <c r="D43" s="18">
        <v>77</v>
      </c>
      <c r="E43" s="18">
        <v>77</v>
      </c>
      <c r="F43" s="18">
        <v>77</v>
      </c>
      <c r="G43" s="18">
        <v>77</v>
      </c>
      <c r="H43" s="18">
        <v>77</v>
      </c>
      <c r="I43" s="65">
        <v>77</v>
      </c>
      <c r="AI43" s="41"/>
      <c r="AJ43" s="88"/>
      <c r="AK43" s="88"/>
      <c r="AL43" s="88"/>
      <c r="AM43" s="88"/>
      <c r="AN43" s="88"/>
      <c r="AO43" s="88"/>
      <c r="AP43" s="88"/>
      <c r="AQ43" s="88"/>
      <c r="AR43" s="88"/>
      <c r="AS43" s="88"/>
      <c r="AT43" s="88"/>
      <c r="AU43" s="88"/>
      <c r="AW43" s="41"/>
      <c r="AX43" s="88"/>
      <c r="AY43" s="88"/>
      <c r="AZ43" s="88"/>
      <c r="BA43" s="88"/>
      <c r="BB43" s="88"/>
      <c r="BC43" s="88"/>
      <c r="BD43" s="88"/>
      <c r="BE43" s="88"/>
      <c r="BF43" s="88"/>
      <c r="BG43" s="88"/>
      <c r="BH43" s="88"/>
      <c r="BI43" s="88"/>
      <c r="BK43" s="41"/>
      <c r="BL43" s="88"/>
      <c r="BM43" s="88"/>
      <c r="BN43" s="88"/>
      <c r="BO43" s="88"/>
      <c r="BP43" s="88"/>
      <c r="BQ43" s="88"/>
      <c r="BR43" s="88"/>
      <c r="BS43" s="88"/>
      <c r="BT43" s="88"/>
      <c r="BU43" s="88"/>
      <c r="BV43" s="88"/>
      <c r="BW43" s="88"/>
    </row>
    <row r="44" spans="2:75" x14ac:dyDescent="0.25">
      <c r="B44" s="38">
        <v>14</v>
      </c>
      <c r="C44" s="18">
        <v>77</v>
      </c>
      <c r="D44" s="18">
        <v>77</v>
      </c>
      <c r="E44" s="18">
        <v>77</v>
      </c>
      <c r="F44" s="18">
        <v>77</v>
      </c>
      <c r="G44" s="18">
        <v>77</v>
      </c>
      <c r="H44" s="18">
        <v>77</v>
      </c>
      <c r="I44" s="65">
        <v>77</v>
      </c>
      <c r="AI44" s="41"/>
      <c r="AJ44" s="88"/>
      <c r="AK44" s="88"/>
      <c r="AL44" s="88"/>
      <c r="AM44" s="88"/>
      <c r="AN44" s="88"/>
      <c r="AO44" s="88"/>
      <c r="AP44" s="88"/>
      <c r="AQ44" s="88"/>
      <c r="AR44" s="88"/>
      <c r="AS44" s="88"/>
      <c r="AT44" s="88"/>
      <c r="AU44" s="88"/>
      <c r="AW44" s="41"/>
      <c r="AX44" s="88"/>
      <c r="AY44" s="88"/>
      <c r="AZ44" s="88"/>
      <c r="BA44" s="88"/>
      <c r="BB44" s="88"/>
      <c r="BC44" s="88"/>
      <c r="BD44" s="88"/>
      <c r="BE44" s="88"/>
      <c r="BF44" s="88"/>
      <c r="BG44" s="88"/>
      <c r="BH44" s="88"/>
      <c r="BI44" s="88"/>
      <c r="BK44" s="41"/>
      <c r="BL44" s="88"/>
      <c r="BM44" s="88"/>
      <c r="BN44" s="88"/>
      <c r="BO44" s="88"/>
      <c r="BP44" s="88"/>
      <c r="BQ44" s="88"/>
      <c r="BR44" s="88"/>
      <c r="BS44" s="88"/>
      <c r="BT44" s="88"/>
      <c r="BU44" s="88"/>
      <c r="BV44" s="88"/>
      <c r="BW44" s="88"/>
    </row>
    <row r="45" spans="2:75" x14ac:dyDescent="0.25">
      <c r="B45" s="38">
        <v>15</v>
      </c>
      <c r="C45" s="18">
        <v>77</v>
      </c>
      <c r="D45" s="18">
        <v>77</v>
      </c>
      <c r="E45" s="18">
        <v>77</v>
      </c>
      <c r="F45" s="18">
        <v>77</v>
      </c>
      <c r="G45" s="18">
        <v>77</v>
      </c>
      <c r="H45" s="18">
        <v>77</v>
      </c>
      <c r="I45" s="65">
        <v>77</v>
      </c>
      <c r="AI45" s="41"/>
      <c r="AJ45" s="88"/>
      <c r="AK45" s="88"/>
      <c r="AL45" s="88"/>
      <c r="AM45" s="88"/>
      <c r="AN45" s="88"/>
      <c r="AO45" s="88"/>
      <c r="AP45" s="88"/>
      <c r="AQ45" s="88"/>
      <c r="AR45" s="88"/>
      <c r="AS45" s="88"/>
      <c r="AT45" s="88"/>
      <c r="AU45" s="88"/>
      <c r="AW45" s="41"/>
      <c r="AX45" s="88"/>
      <c r="AY45" s="88"/>
      <c r="AZ45" s="88"/>
      <c r="BA45" s="88"/>
      <c r="BB45" s="88"/>
      <c r="BC45" s="88"/>
      <c r="BD45" s="88"/>
      <c r="BE45" s="88"/>
      <c r="BF45" s="88"/>
      <c r="BG45" s="88"/>
      <c r="BH45" s="88"/>
      <c r="BI45" s="88"/>
      <c r="BK45" s="41"/>
      <c r="BL45" s="88"/>
      <c r="BM45" s="88"/>
      <c r="BN45" s="88"/>
      <c r="BO45" s="88"/>
      <c r="BP45" s="88"/>
      <c r="BQ45" s="88"/>
      <c r="BR45" s="88"/>
      <c r="BS45" s="88"/>
      <c r="BT45" s="88"/>
      <c r="BU45" s="88"/>
      <c r="BV45" s="88"/>
      <c r="BW45" s="88"/>
    </row>
    <row r="46" spans="2:75" x14ac:dyDescent="0.25">
      <c r="B46" s="38">
        <v>16</v>
      </c>
      <c r="C46" s="18">
        <v>77</v>
      </c>
      <c r="D46" s="18">
        <v>77</v>
      </c>
      <c r="E46" s="18">
        <v>77</v>
      </c>
      <c r="F46" s="18">
        <v>77</v>
      </c>
      <c r="G46" s="18">
        <v>77</v>
      </c>
      <c r="H46" s="18">
        <v>77</v>
      </c>
      <c r="I46" s="65">
        <v>77</v>
      </c>
      <c r="AI46" s="41"/>
      <c r="AJ46" s="88"/>
      <c r="AK46" s="88"/>
      <c r="AL46" s="88"/>
      <c r="AM46" s="88"/>
      <c r="AN46" s="88"/>
      <c r="AO46" s="88"/>
      <c r="AP46" s="88"/>
      <c r="AQ46" s="88"/>
      <c r="AR46" s="88"/>
      <c r="AS46" s="88"/>
      <c r="AT46" s="88"/>
      <c r="AU46" s="88"/>
      <c r="AW46" s="41"/>
      <c r="AX46" s="88"/>
      <c r="AY46" s="88"/>
      <c r="AZ46" s="88"/>
      <c r="BA46" s="88"/>
      <c r="BB46" s="88"/>
      <c r="BC46" s="88"/>
      <c r="BD46" s="88"/>
      <c r="BE46" s="88"/>
      <c r="BF46" s="88"/>
      <c r="BG46" s="88"/>
      <c r="BH46" s="88"/>
      <c r="BI46" s="88"/>
      <c r="BK46" s="41"/>
      <c r="BL46" s="88"/>
      <c r="BM46" s="88"/>
      <c r="BN46" s="88"/>
      <c r="BO46" s="88"/>
      <c r="BP46" s="88"/>
      <c r="BQ46" s="88"/>
      <c r="BR46" s="88"/>
      <c r="BS46" s="88"/>
      <c r="BT46" s="88"/>
      <c r="BU46" s="88"/>
      <c r="BV46" s="88"/>
      <c r="BW46" s="88"/>
    </row>
    <row r="47" spans="2:75" x14ac:dyDescent="0.25">
      <c r="B47" s="38">
        <v>17</v>
      </c>
      <c r="C47" s="18">
        <v>77</v>
      </c>
      <c r="D47" s="18">
        <v>77</v>
      </c>
      <c r="E47" s="18">
        <v>77</v>
      </c>
      <c r="F47" s="18">
        <v>77</v>
      </c>
      <c r="G47" s="18">
        <v>77</v>
      </c>
      <c r="H47" s="18">
        <v>77</v>
      </c>
      <c r="I47" s="65">
        <v>77</v>
      </c>
      <c r="AI47" s="41"/>
      <c r="AJ47" s="88"/>
      <c r="AK47" s="88"/>
      <c r="AL47" s="88"/>
      <c r="AM47" s="88"/>
      <c r="AN47" s="88"/>
      <c r="AO47" s="88"/>
      <c r="AP47" s="88"/>
      <c r="AQ47" s="88"/>
      <c r="AR47" s="88"/>
      <c r="AS47" s="88"/>
      <c r="AT47" s="88"/>
      <c r="AU47" s="88"/>
      <c r="AW47" s="41"/>
      <c r="AX47" s="88"/>
      <c r="AY47" s="88"/>
      <c r="AZ47" s="88"/>
      <c r="BA47" s="88"/>
      <c r="BB47" s="88"/>
      <c r="BC47" s="88"/>
      <c r="BD47" s="88"/>
      <c r="BE47" s="88"/>
      <c r="BF47" s="88"/>
      <c r="BG47" s="88"/>
      <c r="BH47" s="88"/>
      <c r="BI47" s="88"/>
      <c r="BK47" s="41"/>
      <c r="BL47" s="88"/>
      <c r="BM47" s="88"/>
      <c r="BN47" s="88"/>
      <c r="BO47" s="88"/>
      <c r="BP47" s="88"/>
      <c r="BQ47" s="88"/>
      <c r="BR47" s="88"/>
      <c r="BS47" s="88"/>
      <c r="BT47" s="88"/>
      <c r="BU47" s="88"/>
      <c r="BV47" s="88"/>
      <c r="BW47" s="88"/>
    </row>
    <row r="48" spans="2:75" x14ac:dyDescent="0.25">
      <c r="B48" s="38">
        <v>18</v>
      </c>
      <c r="C48" s="18">
        <v>83</v>
      </c>
      <c r="D48" s="18">
        <v>83</v>
      </c>
      <c r="E48" s="18">
        <v>83</v>
      </c>
      <c r="F48" s="18">
        <v>83</v>
      </c>
      <c r="G48" s="18">
        <v>83</v>
      </c>
      <c r="H48" s="18">
        <v>83</v>
      </c>
      <c r="I48" s="65">
        <v>83</v>
      </c>
      <c r="AI48" s="41"/>
      <c r="AJ48" s="88"/>
      <c r="AK48" s="88"/>
      <c r="AL48" s="88"/>
      <c r="AM48" s="88"/>
      <c r="AN48" s="88"/>
      <c r="AO48" s="88"/>
      <c r="AP48" s="88"/>
      <c r="AQ48" s="88"/>
      <c r="AR48" s="88"/>
      <c r="AS48" s="88"/>
      <c r="AT48" s="88"/>
      <c r="AU48" s="88"/>
      <c r="AW48" s="41"/>
      <c r="AX48" s="88"/>
      <c r="AY48" s="88"/>
      <c r="AZ48" s="88"/>
      <c r="BA48" s="88"/>
      <c r="BB48" s="88"/>
      <c r="BC48" s="88"/>
      <c r="BD48" s="88"/>
      <c r="BE48" s="88"/>
      <c r="BF48" s="88"/>
      <c r="BG48" s="88"/>
      <c r="BH48" s="88"/>
      <c r="BI48" s="88"/>
      <c r="BK48" s="41"/>
      <c r="BL48" s="88"/>
      <c r="BM48" s="88"/>
      <c r="BN48" s="88"/>
      <c r="BO48" s="88"/>
      <c r="BP48" s="88"/>
      <c r="BQ48" s="88"/>
      <c r="BR48" s="88"/>
      <c r="BS48" s="88"/>
      <c r="BT48" s="88"/>
      <c r="BU48" s="88"/>
      <c r="BV48" s="88"/>
      <c r="BW48" s="88"/>
    </row>
    <row r="49" spans="2:75" x14ac:dyDescent="0.25">
      <c r="B49" s="38">
        <v>19</v>
      </c>
      <c r="C49" s="18">
        <v>83</v>
      </c>
      <c r="D49" s="18">
        <v>83</v>
      </c>
      <c r="E49" s="18">
        <v>83</v>
      </c>
      <c r="F49" s="18">
        <v>83</v>
      </c>
      <c r="G49" s="18">
        <v>83</v>
      </c>
      <c r="H49" s="18">
        <v>83</v>
      </c>
      <c r="I49" s="65">
        <v>83</v>
      </c>
      <c r="AI49" s="41"/>
      <c r="AJ49" s="88"/>
      <c r="AK49" s="88"/>
      <c r="AL49" s="88"/>
      <c r="AM49" s="88"/>
      <c r="AN49" s="88"/>
      <c r="AO49" s="88"/>
      <c r="AP49" s="88"/>
      <c r="AQ49" s="88"/>
      <c r="AR49" s="88"/>
      <c r="AS49" s="88"/>
      <c r="AT49" s="88"/>
      <c r="AU49" s="88"/>
      <c r="AW49" s="41"/>
      <c r="AX49" s="88"/>
      <c r="AY49" s="88"/>
      <c r="AZ49" s="88"/>
      <c r="BA49" s="88"/>
      <c r="BB49" s="88"/>
      <c r="BC49" s="88"/>
      <c r="BD49" s="88"/>
      <c r="BE49" s="88"/>
      <c r="BF49" s="88"/>
      <c r="BG49" s="88"/>
      <c r="BH49" s="88"/>
      <c r="BI49" s="88"/>
      <c r="BK49" s="41"/>
      <c r="BL49" s="88"/>
      <c r="BM49" s="88"/>
      <c r="BN49" s="88"/>
      <c r="BO49" s="88"/>
      <c r="BP49" s="88"/>
      <c r="BQ49" s="88"/>
      <c r="BR49" s="88"/>
      <c r="BS49" s="88"/>
      <c r="BT49" s="88"/>
      <c r="BU49" s="88"/>
      <c r="BV49" s="88"/>
      <c r="BW49" s="88"/>
    </row>
    <row r="50" spans="2:75" x14ac:dyDescent="0.25">
      <c r="B50" s="38">
        <v>20</v>
      </c>
      <c r="C50" s="18">
        <v>83</v>
      </c>
      <c r="D50" s="18">
        <v>83</v>
      </c>
      <c r="E50" s="18">
        <v>83</v>
      </c>
      <c r="F50" s="18">
        <v>83</v>
      </c>
      <c r="G50" s="18">
        <v>83</v>
      </c>
      <c r="H50" s="18">
        <v>83</v>
      </c>
      <c r="I50" s="65">
        <v>83</v>
      </c>
      <c r="AI50" s="41"/>
      <c r="AJ50" s="88"/>
      <c r="AK50" s="88"/>
      <c r="AL50" s="88"/>
      <c r="AM50" s="88"/>
      <c r="AN50" s="88"/>
      <c r="AO50" s="88"/>
      <c r="AP50" s="88"/>
      <c r="AQ50" s="88"/>
      <c r="AR50" s="88"/>
      <c r="AS50" s="88"/>
      <c r="AT50" s="88"/>
      <c r="AU50" s="88"/>
      <c r="AW50" s="41"/>
      <c r="AX50" s="88"/>
      <c r="AY50" s="88"/>
      <c r="AZ50" s="88"/>
      <c r="BA50" s="88"/>
      <c r="BB50" s="88"/>
      <c r="BC50" s="88"/>
      <c r="BD50" s="88"/>
      <c r="BE50" s="88"/>
      <c r="BF50" s="88"/>
      <c r="BG50" s="88"/>
      <c r="BH50" s="88"/>
      <c r="BI50" s="88"/>
      <c r="BK50" s="41"/>
      <c r="BL50" s="88"/>
      <c r="BM50" s="88"/>
      <c r="BN50" s="88"/>
      <c r="BO50" s="88"/>
      <c r="BP50" s="88"/>
      <c r="BQ50" s="88"/>
      <c r="BR50" s="88"/>
      <c r="BS50" s="88"/>
      <c r="BT50" s="88"/>
      <c r="BU50" s="88"/>
      <c r="BV50" s="88"/>
      <c r="BW50" s="88"/>
    </row>
    <row r="51" spans="2:75" x14ac:dyDescent="0.25">
      <c r="B51" s="38">
        <v>21</v>
      </c>
      <c r="C51" s="18">
        <v>83</v>
      </c>
      <c r="D51" s="18">
        <v>83</v>
      </c>
      <c r="E51" s="18">
        <v>83</v>
      </c>
      <c r="F51" s="18">
        <v>83</v>
      </c>
      <c r="G51" s="18">
        <v>83</v>
      </c>
      <c r="H51" s="18">
        <v>83</v>
      </c>
      <c r="I51" s="65">
        <v>83</v>
      </c>
      <c r="AI51" s="41"/>
      <c r="AJ51" s="88"/>
      <c r="AK51" s="88"/>
      <c r="AL51" s="88"/>
      <c r="AM51" s="88"/>
      <c r="AN51" s="88"/>
      <c r="AO51" s="88"/>
      <c r="AP51" s="88"/>
      <c r="AQ51" s="88"/>
      <c r="AR51" s="88"/>
      <c r="AS51" s="88"/>
      <c r="AT51" s="88"/>
      <c r="AU51" s="88"/>
      <c r="AW51" s="41"/>
      <c r="AX51" s="88"/>
      <c r="AY51" s="88"/>
      <c r="AZ51" s="88"/>
      <c r="BA51" s="88"/>
      <c r="BB51" s="88"/>
      <c r="BC51" s="88"/>
      <c r="BD51" s="88"/>
      <c r="BE51" s="88"/>
      <c r="BF51" s="88"/>
      <c r="BG51" s="88"/>
      <c r="BH51" s="88"/>
      <c r="BI51" s="88"/>
      <c r="BK51" s="41"/>
      <c r="BL51" s="88"/>
      <c r="BM51" s="88"/>
      <c r="BN51" s="88"/>
      <c r="BO51" s="88"/>
      <c r="BP51" s="88"/>
      <c r="BQ51" s="88"/>
      <c r="BR51" s="88"/>
      <c r="BS51" s="88"/>
      <c r="BT51" s="88"/>
      <c r="BU51" s="88"/>
      <c r="BV51" s="88"/>
      <c r="BW51" s="88"/>
    </row>
    <row r="52" spans="2:75" x14ac:dyDescent="0.25">
      <c r="B52" s="38">
        <v>22</v>
      </c>
      <c r="C52" s="18">
        <v>83</v>
      </c>
      <c r="D52" s="18">
        <v>83</v>
      </c>
      <c r="E52" s="18">
        <v>83</v>
      </c>
      <c r="F52" s="18">
        <v>83</v>
      </c>
      <c r="G52" s="18">
        <v>83</v>
      </c>
      <c r="H52" s="18">
        <v>83</v>
      </c>
      <c r="I52" s="65">
        <v>83</v>
      </c>
      <c r="AI52" s="41"/>
      <c r="AJ52" s="88"/>
      <c r="AK52" s="88"/>
      <c r="AL52" s="88"/>
      <c r="AM52" s="88"/>
      <c r="AN52" s="88"/>
      <c r="AO52" s="88"/>
      <c r="AP52" s="88"/>
      <c r="AQ52" s="88"/>
      <c r="AR52" s="88"/>
      <c r="AS52" s="88"/>
      <c r="AT52" s="88"/>
      <c r="AU52" s="88"/>
      <c r="AW52" s="41"/>
      <c r="AX52" s="88"/>
      <c r="AY52" s="88"/>
      <c r="AZ52" s="88"/>
      <c r="BA52" s="88"/>
      <c r="BB52" s="88"/>
      <c r="BC52" s="88"/>
      <c r="BD52" s="88"/>
      <c r="BE52" s="88"/>
      <c r="BF52" s="88"/>
      <c r="BG52" s="88"/>
      <c r="BH52" s="88"/>
      <c r="BI52" s="88"/>
      <c r="BK52" s="41"/>
      <c r="BL52" s="88"/>
      <c r="BM52" s="88"/>
      <c r="BN52" s="88"/>
      <c r="BO52" s="88"/>
      <c r="BP52" s="88"/>
      <c r="BQ52" s="88"/>
      <c r="BR52" s="88"/>
      <c r="BS52" s="88"/>
      <c r="BT52" s="88"/>
      <c r="BU52" s="88"/>
      <c r="BV52" s="88"/>
      <c r="BW52" s="88"/>
    </row>
    <row r="53" spans="2:75" x14ac:dyDescent="0.25">
      <c r="B53" s="38">
        <v>23</v>
      </c>
      <c r="C53" s="18">
        <v>83</v>
      </c>
      <c r="D53" s="18">
        <v>83</v>
      </c>
      <c r="E53" s="18">
        <v>83</v>
      </c>
      <c r="F53" s="18">
        <v>83</v>
      </c>
      <c r="G53" s="18">
        <v>83</v>
      </c>
      <c r="H53" s="18">
        <v>83</v>
      </c>
      <c r="I53" s="65">
        <v>83</v>
      </c>
      <c r="AI53" s="41"/>
      <c r="AJ53" s="88"/>
      <c r="AK53" s="88"/>
      <c r="AL53" s="88"/>
      <c r="AM53" s="88"/>
      <c r="AN53" s="88"/>
      <c r="AO53" s="88"/>
      <c r="AP53" s="88"/>
      <c r="AQ53" s="88"/>
      <c r="AR53" s="88"/>
      <c r="AS53" s="88"/>
      <c r="AT53" s="88"/>
      <c r="AU53" s="88"/>
      <c r="AW53" s="41"/>
      <c r="AX53" s="88"/>
      <c r="AY53" s="88"/>
      <c r="AZ53" s="88"/>
      <c r="BA53" s="88"/>
      <c r="BB53" s="88"/>
      <c r="BC53" s="88"/>
      <c r="BD53" s="88"/>
      <c r="BE53" s="88"/>
      <c r="BF53" s="88"/>
      <c r="BG53" s="88"/>
      <c r="BH53" s="88"/>
      <c r="BI53" s="88"/>
      <c r="BK53" s="41"/>
      <c r="BL53" s="88"/>
      <c r="BM53" s="88"/>
      <c r="BN53" s="88"/>
      <c r="BO53" s="88"/>
      <c r="BP53" s="88"/>
      <c r="BQ53" s="88"/>
      <c r="BR53" s="88"/>
      <c r="BS53" s="88"/>
      <c r="BT53" s="88"/>
      <c r="BU53" s="88"/>
      <c r="BV53" s="88"/>
      <c r="BW53" s="88"/>
    </row>
    <row r="54" spans="2:75" x14ac:dyDescent="0.25">
      <c r="B54" s="39">
        <v>24</v>
      </c>
      <c r="C54" s="63">
        <v>83</v>
      </c>
      <c r="D54" s="63">
        <v>83</v>
      </c>
      <c r="E54" s="63">
        <v>83</v>
      </c>
      <c r="F54" s="63">
        <v>83</v>
      </c>
      <c r="G54" s="63">
        <v>83</v>
      </c>
      <c r="H54" s="63">
        <v>83</v>
      </c>
      <c r="I54" s="66">
        <v>83</v>
      </c>
      <c r="AI54" s="41"/>
      <c r="AJ54" s="88"/>
      <c r="AK54" s="88"/>
      <c r="AL54" s="88"/>
      <c r="AM54" s="88"/>
      <c r="AN54" s="88"/>
      <c r="AO54" s="88"/>
      <c r="AP54" s="88"/>
      <c r="AQ54" s="88"/>
      <c r="AR54" s="88"/>
      <c r="AS54" s="88"/>
      <c r="AT54" s="88"/>
      <c r="AU54" s="88"/>
      <c r="AW54" s="41"/>
      <c r="AX54" s="88"/>
      <c r="AY54" s="88"/>
      <c r="AZ54" s="88"/>
      <c r="BA54" s="88"/>
      <c r="BB54" s="88"/>
      <c r="BC54" s="88"/>
      <c r="BD54" s="88"/>
      <c r="BE54" s="88"/>
      <c r="BF54" s="88"/>
      <c r="BG54" s="88"/>
      <c r="BH54" s="88"/>
      <c r="BI54" s="88"/>
      <c r="BK54" s="41"/>
      <c r="BL54" s="88"/>
      <c r="BM54" s="88"/>
      <c r="BN54" s="88"/>
      <c r="BO54" s="88"/>
      <c r="BP54" s="88"/>
      <c r="BQ54" s="88"/>
      <c r="BR54" s="88"/>
      <c r="BS54" s="88"/>
      <c r="BT54" s="88"/>
      <c r="BU54" s="88"/>
      <c r="BV54" s="88"/>
      <c r="BW54" s="88"/>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3">
      <dataBar>
        <cfvo type="min"/>
        <cfvo type="max"/>
        <color rgb="FF638EC6"/>
      </dataBar>
    </cfRule>
  </conditionalFormatting>
  <conditionalFormatting sqref="C31:I54">
    <cfRule type="dataBar" priority="1">
      <dataBar>
        <cfvo type="min"/>
        <cfvo type="max"/>
        <color rgb="FF638EC6"/>
      </dataBar>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336E7E"/>
  </sheetPr>
  <dimension ref="B2:BW82"/>
  <sheetViews>
    <sheetView workbookViewId="0"/>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38" t="s">
        <v>37</v>
      </c>
      <c r="C2" s="136" t="s">
        <v>49</v>
      </c>
      <c r="D2" s="137"/>
      <c r="E2" s="137"/>
      <c r="F2" s="137"/>
      <c r="G2" s="137"/>
      <c r="H2" s="137"/>
      <c r="I2" s="137"/>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35"/>
      <c r="C3" s="24" t="s">
        <v>39</v>
      </c>
      <c r="D3" s="24" t="s">
        <v>40</v>
      </c>
      <c r="E3" s="24" t="s">
        <v>41</v>
      </c>
      <c r="F3" s="24" t="s">
        <v>42</v>
      </c>
      <c r="G3" s="24" t="s">
        <v>43</v>
      </c>
      <c r="H3" s="24" t="s">
        <v>44</v>
      </c>
      <c r="I3" s="64"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128</v>
      </c>
      <c r="D4" s="18">
        <v>128</v>
      </c>
      <c r="E4" s="18">
        <v>128</v>
      </c>
      <c r="F4" s="18">
        <v>128</v>
      </c>
      <c r="G4" s="18">
        <v>128</v>
      </c>
      <c r="H4" s="18">
        <v>128</v>
      </c>
      <c r="I4" s="18">
        <v>128</v>
      </c>
      <c r="AI4" s="41"/>
      <c r="AJ4" s="88"/>
      <c r="AK4" s="88"/>
      <c r="AL4" s="88"/>
      <c r="AM4" s="88"/>
      <c r="AN4" s="88"/>
      <c r="AO4" s="88"/>
      <c r="AP4" s="88"/>
      <c r="AQ4" s="88"/>
      <c r="AR4" s="88"/>
      <c r="AS4" s="88"/>
      <c r="AT4" s="88"/>
      <c r="AU4" s="88"/>
      <c r="AW4" s="41"/>
      <c r="AX4" s="88"/>
      <c r="AY4" s="88"/>
      <c r="AZ4" s="88"/>
      <c r="BA4" s="88"/>
      <c r="BB4" s="88"/>
      <c r="BC4" s="88"/>
      <c r="BD4" s="88"/>
      <c r="BE4" s="88"/>
      <c r="BF4" s="88"/>
      <c r="BG4" s="88"/>
      <c r="BH4" s="88"/>
      <c r="BI4" s="88"/>
      <c r="BK4" s="41"/>
      <c r="BL4" s="88"/>
      <c r="BM4" s="88"/>
      <c r="BN4" s="88"/>
      <c r="BO4" s="88"/>
      <c r="BP4" s="88"/>
      <c r="BQ4" s="88"/>
      <c r="BR4" s="88"/>
      <c r="BS4" s="88"/>
      <c r="BT4" s="88"/>
      <c r="BU4" s="88"/>
      <c r="BV4" s="88"/>
      <c r="BW4" s="88"/>
    </row>
    <row r="5" spans="2:75" x14ac:dyDescent="0.25">
      <c r="B5" s="38">
        <v>2</v>
      </c>
      <c r="C5" s="18">
        <v>128</v>
      </c>
      <c r="D5" s="18">
        <v>128</v>
      </c>
      <c r="E5" s="18">
        <v>128</v>
      </c>
      <c r="F5" s="18">
        <v>128</v>
      </c>
      <c r="G5" s="18">
        <v>128</v>
      </c>
      <c r="H5" s="18">
        <v>128</v>
      </c>
      <c r="I5" s="18">
        <v>128</v>
      </c>
      <c r="AI5" s="41"/>
      <c r="AJ5" s="88"/>
      <c r="AK5" s="88"/>
      <c r="AL5" s="88"/>
      <c r="AM5" s="88"/>
      <c r="AN5" s="88"/>
      <c r="AO5" s="88"/>
      <c r="AP5" s="88"/>
      <c r="AQ5" s="88"/>
      <c r="AR5" s="88"/>
      <c r="AS5" s="88"/>
      <c r="AT5" s="88"/>
      <c r="AU5" s="88"/>
      <c r="AW5" s="41"/>
      <c r="AX5" s="88"/>
      <c r="AY5" s="88"/>
      <c r="AZ5" s="88"/>
      <c r="BA5" s="88"/>
      <c r="BB5" s="88"/>
      <c r="BC5" s="88"/>
      <c r="BD5" s="88"/>
      <c r="BE5" s="88"/>
      <c r="BF5" s="88"/>
      <c r="BG5" s="88"/>
      <c r="BH5" s="88"/>
      <c r="BI5" s="88"/>
      <c r="BK5" s="41"/>
      <c r="BL5" s="88"/>
      <c r="BM5" s="88"/>
      <c r="BN5" s="88"/>
      <c r="BO5" s="88"/>
      <c r="BP5" s="88"/>
      <c r="BQ5" s="88"/>
      <c r="BR5" s="88"/>
      <c r="BS5" s="88"/>
      <c r="BT5" s="88"/>
      <c r="BU5" s="88"/>
      <c r="BV5" s="88"/>
      <c r="BW5" s="88"/>
    </row>
    <row r="6" spans="2:75" x14ac:dyDescent="0.25">
      <c r="B6" s="38">
        <v>3</v>
      </c>
      <c r="C6" s="18">
        <v>128</v>
      </c>
      <c r="D6" s="18">
        <v>128</v>
      </c>
      <c r="E6" s="18">
        <v>128</v>
      </c>
      <c r="F6" s="18">
        <v>128</v>
      </c>
      <c r="G6" s="18">
        <v>128</v>
      </c>
      <c r="H6" s="18">
        <v>128</v>
      </c>
      <c r="I6" s="18">
        <v>128</v>
      </c>
      <c r="AI6" s="41"/>
      <c r="AJ6" s="88"/>
      <c r="AK6" s="88"/>
      <c r="AL6" s="88"/>
      <c r="AM6" s="88"/>
      <c r="AN6" s="88"/>
      <c r="AO6" s="88"/>
      <c r="AP6" s="88"/>
      <c r="AQ6" s="88"/>
      <c r="AR6" s="88"/>
      <c r="AS6" s="88"/>
      <c r="AT6" s="88"/>
      <c r="AU6" s="88"/>
      <c r="AW6" s="41"/>
      <c r="AX6" s="88"/>
      <c r="AY6" s="88"/>
      <c r="AZ6" s="88"/>
      <c r="BA6" s="88"/>
      <c r="BB6" s="88"/>
      <c r="BC6" s="88"/>
      <c r="BD6" s="88"/>
      <c r="BE6" s="88"/>
      <c r="BF6" s="88"/>
      <c r="BG6" s="88"/>
      <c r="BH6" s="88"/>
      <c r="BI6" s="88"/>
      <c r="BK6" s="41"/>
      <c r="BL6" s="88"/>
      <c r="BM6" s="88"/>
      <c r="BN6" s="88"/>
      <c r="BO6" s="88"/>
      <c r="BP6" s="88"/>
      <c r="BQ6" s="88"/>
      <c r="BR6" s="88"/>
      <c r="BS6" s="88"/>
      <c r="BT6" s="88"/>
      <c r="BU6" s="88"/>
      <c r="BV6" s="88"/>
      <c r="BW6" s="88"/>
    </row>
    <row r="7" spans="2:75" x14ac:dyDescent="0.25">
      <c r="B7" s="38">
        <v>4</v>
      </c>
      <c r="C7" s="18">
        <v>128</v>
      </c>
      <c r="D7" s="18">
        <v>128</v>
      </c>
      <c r="E7" s="18">
        <v>128</v>
      </c>
      <c r="F7" s="18">
        <v>128</v>
      </c>
      <c r="G7" s="18">
        <v>128</v>
      </c>
      <c r="H7" s="18">
        <v>128</v>
      </c>
      <c r="I7" s="18">
        <v>128</v>
      </c>
      <c r="AI7" s="41"/>
      <c r="AJ7" s="88"/>
      <c r="AK7" s="88"/>
      <c r="AL7" s="88"/>
      <c r="AM7" s="88"/>
      <c r="AN7" s="88"/>
      <c r="AO7" s="88"/>
      <c r="AP7" s="88"/>
      <c r="AQ7" s="88"/>
      <c r="AR7" s="88"/>
      <c r="AS7" s="88"/>
      <c r="AT7" s="88"/>
      <c r="AU7" s="88"/>
      <c r="AW7" s="41"/>
      <c r="AX7" s="88"/>
      <c r="AY7" s="88"/>
      <c r="AZ7" s="88"/>
      <c r="BA7" s="88"/>
      <c r="BB7" s="88"/>
      <c r="BC7" s="88"/>
      <c r="BD7" s="88"/>
      <c r="BE7" s="88"/>
      <c r="BF7" s="88"/>
      <c r="BG7" s="88"/>
      <c r="BH7" s="88"/>
      <c r="BI7" s="88"/>
      <c r="BK7" s="41"/>
      <c r="BL7" s="88"/>
      <c r="BM7" s="88"/>
      <c r="BN7" s="88"/>
      <c r="BO7" s="88"/>
      <c r="BP7" s="88"/>
      <c r="BQ7" s="88"/>
      <c r="BR7" s="88"/>
      <c r="BS7" s="88"/>
      <c r="BT7" s="88"/>
      <c r="BU7" s="88"/>
      <c r="BV7" s="88"/>
      <c r="BW7" s="88"/>
    </row>
    <row r="8" spans="2:75" x14ac:dyDescent="0.25">
      <c r="B8" s="38">
        <v>5</v>
      </c>
      <c r="C8" s="18">
        <v>128</v>
      </c>
      <c r="D8" s="18">
        <v>128</v>
      </c>
      <c r="E8" s="18">
        <v>128</v>
      </c>
      <c r="F8" s="18">
        <v>128</v>
      </c>
      <c r="G8" s="18">
        <v>128</v>
      </c>
      <c r="H8" s="18">
        <v>128</v>
      </c>
      <c r="I8" s="18">
        <v>128</v>
      </c>
      <c r="AI8" s="41"/>
      <c r="AJ8" s="88"/>
      <c r="AK8" s="88"/>
      <c r="AL8" s="88"/>
      <c r="AM8" s="88"/>
      <c r="AN8" s="88"/>
      <c r="AO8" s="88"/>
      <c r="AP8" s="88"/>
      <c r="AQ8" s="88"/>
      <c r="AR8" s="88"/>
      <c r="AS8" s="88"/>
      <c r="AT8" s="88"/>
      <c r="AU8" s="88"/>
      <c r="AW8" s="41"/>
      <c r="AX8" s="88"/>
      <c r="AY8" s="88"/>
      <c r="AZ8" s="88"/>
      <c r="BA8" s="88"/>
      <c r="BB8" s="88"/>
      <c r="BC8" s="88"/>
      <c r="BD8" s="88"/>
      <c r="BE8" s="88"/>
      <c r="BF8" s="88"/>
      <c r="BG8" s="88"/>
      <c r="BH8" s="88"/>
      <c r="BI8" s="88"/>
      <c r="BK8" s="41"/>
      <c r="BL8" s="88"/>
      <c r="BM8" s="88"/>
      <c r="BN8" s="88"/>
      <c r="BO8" s="88"/>
      <c r="BP8" s="88"/>
      <c r="BQ8" s="88"/>
      <c r="BR8" s="88"/>
      <c r="BS8" s="88"/>
      <c r="BT8" s="88"/>
      <c r="BU8" s="88"/>
      <c r="BV8" s="88"/>
      <c r="BW8" s="88"/>
    </row>
    <row r="9" spans="2:75" x14ac:dyDescent="0.25">
      <c r="B9" s="38">
        <v>6</v>
      </c>
      <c r="C9" s="18">
        <v>128</v>
      </c>
      <c r="D9" s="18">
        <v>128</v>
      </c>
      <c r="E9" s="18">
        <v>128</v>
      </c>
      <c r="F9" s="18">
        <v>128</v>
      </c>
      <c r="G9" s="18">
        <v>128</v>
      </c>
      <c r="H9" s="18">
        <v>128</v>
      </c>
      <c r="I9" s="18">
        <v>128</v>
      </c>
      <c r="AI9" s="41"/>
      <c r="AJ9" s="88"/>
      <c r="AK9" s="88"/>
      <c r="AL9" s="88"/>
      <c r="AM9" s="88"/>
      <c r="AN9" s="88"/>
      <c r="AO9" s="88"/>
      <c r="AP9" s="88"/>
      <c r="AQ9" s="88"/>
      <c r="AR9" s="88"/>
      <c r="AS9" s="88"/>
      <c r="AT9" s="88"/>
      <c r="AU9" s="88"/>
      <c r="AW9" s="41"/>
      <c r="AX9" s="88"/>
      <c r="AY9" s="88"/>
      <c r="AZ9" s="88"/>
      <c r="BA9" s="88"/>
      <c r="BB9" s="88"/>
      <c r="BC9" s="88"/>
      <c r="BD9" s="88"/>
      <c r="BE9" s="88"/>
      <c r="BF9" s="88"/>
      <c r="BG9" s="88"/>
      <c r="BH9" s="88"/>
      <c r="BI9" s="88"/>
      <c r="BK9" s="41"/>
      <c r="BL9" s="88"/>
      <c r="BM9" s="88"/>
      <c r="BN9" s="88"/>
      <c r="BO9" s="88"/>
      <c r="BP9" s="88"/>
      <c r="BQ9" s="88"/>
      <c r="BR9" s="88"/>
      <c r="BS9" s="88"/>
      <c r="BT9" s="88"/>
      <c r="BU9" s="88"/>
      <c r="BV9" s="88"/>
      <c r="BW9" s="88"/>
    </row>
    <row r="10" spans="2:75" x14ac:dyDescent="0.25">
      <c r="B10" s="38">
        <v>7</v>
      </c>
      <c r="C10" s="18">
        <v>128</v>
      </c>
      <c r="D10" s="18">
        <v>128</v>
      </c>
      <c r="E10" s="18">
        <v>128</v>
      </c>
      <c r="F10" s="18">
        <v>128</v>
      </c>
      <c r="G10" s="18">
        <v>128</v>
      </c>
      <c r="H10" s="18">
        <v>128</v>
      </c>
      <c r="I10" s="18">
        <v>128</v>
      </c>
      <c r="AI10" s="41"/>
      <c r="AJ10" s="88"/>
      <c r="AK10" s="88"/>
      <c r="AL10" s="88"/>
      <c r="AM10" s="88"/>
      <c r="AN10" s="88"/>
      <c r="AO10" s="88"/>
      <c r="AP10" s="88"/>
      <c r="AQ10" s="88"/>
      <c r="AR10" s="88"/>
      <c r="AS10" s="88"/>
      <c r="AT10" s="88"/>
      <c r="AU10" s="88"/>
      <c r="AW10" s="41"/>
      <c r="AX10" s="88"/>
      <c r="AY10" s="88"/>
      <c r="AZ10" s="88"/>
      <c r="BA10" s="88"/>
      <c r="BB10" s="88"/>
      <c r="BC10" s="88"/>
      <c r="BD10" s="88"/>
      <c r="BE10" s="88"/>
      <c r="BF10" s="88"/>
      <c r="BG10" s="88"/>
      <c r="BH10" s="88"/>
      <c r="BI10" s="88"/>
      <c r="BK10" s="41"/>
      <c r="BL10" s="88"/>
      <c r="BM10" s="88"/>
      <c r="BN10" s="88"/>
      <c r="BO10" s="88"/>
      <c r="BP10" s="88"/>
      <c r="BQ10" s="88"/>
      <c r="BR10" s="88"/>
      <c r="BS10" s="88"/>
      <c r="BT10" s="88"/>
      <c r="BU10" s="88"/>
      <c r="BV10" s="88"/>
      <c r="BW10" s="88"/>
    </row>
    <row r="11" spans="2:75" x14ac:dyDescent="0.25">
      <c r="B11" s="38">
        <v>8</v>
      </c>
      <c r="C11" s="18">
        <v>128</v>
      </c>
      <c r="D11" s="18">
        <v>128</v>
      </c>
      <c r="E11" s="18">
        <v>128</v>
      </c>
      <c r="F11" s="18">
        <v>128</v>
      </c>
      <c r="G11" s="18">
        <v>128</v>
      </c>
      <c r="H11" s="18">
        <v>128</v>
      </c>
      <c r="I11" s="18">
        <v>128</v>
      </c>
      <c r="AI11" s="41"/>
      <c r="AJ11" s="88"/>
      <c r="AK11" s="88"/>
      <c r="AL11" s="88"/>
      <c r="AM11" s="88"/>
      <c r="AN11" s="88"/>
      <c r="AO11" s="88"/>
      <c r="AP11" s="88"/>
      <c r="AQ11" s="88"/>
      <c r="AR11" s="88"/>
      <c r="AS11" s="88"/>
      <c r="AT11" s="88"/>
      <c r="AU11" s="88"/>
      <c r="AW11" s="41"/>
      <c r="AX11" s="88"/>
      <c r="AY11" s="88"/>
      <c r="AZ11" s="88"/>
      <c r="BA11" s="88"/>
      <c r="BB11" s="88"/>
      <c r="BC11" s="88"/>
      <c r="BD11" s="88"/>
      <c r="BE11" s="88"/>
      <c r="BF11" s="88"/>
      <c r="BG11" s="88"/>
      <c r="BH11" s="88"/>
      <c r="BI11" s="88"/>
      <c r="BK11" s="41"/>
      <c r="BL11" s="88"/>
      <c r="BM11" s="88"/>
      <c r="BN11" s="88"/>
      <c r="BO11" s="88"/>
      <c r="BP11" s="88"/>
      <c r="BQ11" s="88"/>
      <c r="BR11" s="88"/>
      <c r="BS11" s="88"/>
      <c r="BT11" s="88"/>
      <c r="BU11" s="88"/>
      <c r="BV11" s="88"/>
      <c r="BW11" s="88"/>
    </row>
    <row r="12" spans="2:75" x14ac:dyDescent="0.25">
      <c r="B12" s="38">
        <v>9</v>
      </c>
      <c r="C12" s="18">
        <v>128</v>
      </c>
      <c r="D12" s="18">
        <v>128</v>
      </c>
      <c r="E12" s="18">
        <v>128</v>
      </c>
      <c r="F12" s="18">
        <v>128</v>
      </c>
      <c r="G12" s="18">
        <v>128</v>
      </c>
      <c r="H12" s="18">
        <v>128</v>
      </c>
      <c r="I12" s="18">
        <v>128</v>
      </c>
      <c r="AI12" s="41"/>
      <c r="AJ12" s="88"/>
      <c r="AK12" s="88"/>
      <c r="AL12" s="88"/>
      <c r="AM12" s="88"/>
      <c r="AN12" s="88"/>
      <c r="AO12" s="88"/>
      <c r="AP12" s="88"/>
      <c r="AQ12" s="88"/>
      <c r="AR12" s="88"/>
      <c r="AS12" s="88"/>
      <c r="AT12" s="88"/>
      <c r="AU12" s="88"/>
      <c r="AW12" s="41"/>
      <c r="AX12" s="88"/>
      <c r="AY12" s="88"/>
      <c r="AZ12" s="88"/>
      <c r="BA12" s="88"/>
      <c r="BB12" s="88"/>
      <c r="BC12" s="88"/>
      <c r="BD12" s="88"/>
      <c r="BE12" s="88"/>
      <c r="BF12" s="88"/>
      <c r="BG12" s="88"/>
      <c r="BH12" s="88"/>
      <c r="BI12" s="88"/>
      <c r="BK12" s="41"/>
      <c r="BL12" s="88"/>
      <c r="BM12" s="88"/>
      <c r="BN12" s="88"/>
      <c r="BO12" s="88"/>
      <c r="BP12" s="88"/>
      <c r="BQ12" s="88"/>
      <c r="BR12" s="88"/>
      <c r="BS12" s="88"/>
      <c r="BT12" s="88"/>
      <c r="BU12" s="88"/>
      <c r="BV12" s="88"/>
      <c r="BW12" s="88"/>
    </row>
    <row r="13" spans="2:75" x14ac:dyDescent="0.25">
      <c r="B13" s="38">
        <v>10</v>
      </c>
      <c r="C13" s="18">
        <v>128</v>
      </c>
      <c r="D13" s="18">
        <v>128</v>
      </c>
      <c r="E13" s="18">
        <v>128</v>
      </c>
      <c r="F13" s="18">
        <v>128</v>
      </c>
      <c r="G13" s="18">
        <v>128</v>
      </c>
      <c r="H13" s="18">
        <v>128</v>
      </c>
      <c r="I13" s="18">
        <v>128</v>
      </c>
      <c r="AI13" s="41"/>
      <c r="AJ13" s="88"/>
      <c r="AK13" s="88"/>
      <c r="AL13" s="88"/>
      <c r="AM13" s="88"/>
      <c r="AN13" s="88"/>
      <c r="AO13" s="88"/>
      <c r="AP13" s="88"/>
      <c r="AQ13" s="88"/>
      <c r="AR13" s="88"/>
      <c r="AS13" s="88"/>
      <c r="AT13" s="88"/>
      <c r="AU13" s="88"/>
      <c r="AW13" s="41"/>
      <c r="AX13" s="88"/>
      <c r="AY13" s="88"/>
      <c r="AZ13" s="88"/>
      <c r="BA13" s="88"/>
      <c r="BB13" s="88"/>
      <c r="BC13" s="88"/>
      <c r="BD13" s="88"/>
      <c r="BE13" s="88"/>
      <c r="BF13" s="88"/>
      <c r="BG13" s="88"/>
      <c r="BH13" s="88"/>
      <c r="BI13" s="88"/>
      <c r="BK13" s="41"/>
      <c r="BL13" s="88"/>
      <c r="BM13" s="88"/>
      <c r="BN13" s="88"/>
      <c r="BO13" s="88"/>
      <c r="BP13" s="88"/>
      <c r="BQ13" s="88"/>
      <c r="BR13" s="88"/>
      <c r="BS13" s="88"/>
      <c r="BT13" s="88"/>
      <c r="BU13" s="88"/>
      <c r="BV13" s="88"/>
      <c r="BW13" s="88"/>
    </row>
    <row r="14" spans="2:75" x14ac:dyDescent="0.25">
      <c r="B14" s="38">
        <v>11</v>
      </c>
      <c r="C14" s="18">
        <v>128</v>
      </c>
      <c r="D14" s="18">
        <v>128</v>
      </c>
      <c r="E14" s="18">
        <v>128</v>
      </c>
      <c r="F14" s="18">
        <v>128</v>
      </c>
      <c r="G14" s="18">
        <v>128</v>
      </c>
      <c r="H14" s="18">
        <v>128</v>
      </c>
      <c r="I14" s="18">
        <v>128</v>
      </c>
      <c r="AI14" s="41"/>
      <c r="AJ14" s="88"/>
      <c r="AK14" s="88"/>
      <c r="AL14" s="88"/>
      <c r="AM14" s="88"/>
      <c r="AN14" s="88"/>
      <c r="AO14" s="88"/>
      <c r="AP14" s="88"/>
      <c r="AQ14" s="88"/>
      <c r="AR14" s="88"/>
      <c r="AS14" s="88"/>
      <c r="AT14" s="88"/>
      <c r="AU14" s="88"/>
      <c r="AW14" s="41"/>
      <c r="AX14" s="88"/>
      <c r="AY14" s="88"/>
      <c r="AZ14" s="88"/>
      <c r="BA14" s="88"/>
      <c r="BB14" s="88"/>
      <c r="BC14" s="88"/>
      <c r="BD14" s="88"/>
      <c r="BE14" s="88"/>
      <c r="BF14" s="88"/>
      <c r="BG14" s="88"/>
      <c r="BH14" s="88"/>
      <c r="BI14" s="88"/>
      <c r="BK14" s="41"/>
      <c r="BL14" s="88"/>
      <c r="BM14" s="88"/>
      <c r="BN14" s="88"/>
      <c r="BO14" s="88"/>
      <c r="BP14" s="88"/>
      <c r="BQ14" s="88"/>
      <c r="BR14" s="88"/>
      <c r="BS14" s="88"/>
      <c r="BT14" s="88"/>
      <c r="BU14" s="88"/>
      <c r="BV14" s="88"/>
      <c r="BW14" s="88"/>
    </row>
    <row r="15" spans="2:75" x14ac:dyDescent="0.25">
      <c r="B15" s="38">
        <v>12</v>
      </c>
      <c r="C15" s="18">
        <v>128</v>
      </c>
      <c r="D15" s="18">
        <v>128</v>
      </c>
      <c r="E15" s="18">
        <v>128</v>
      </c>
      <c r="F15" s="18">
        <v>128</v>
      </c>
      <c r="G15" s="18">
        <v>128</v>
      </c>
      <c r="H15" s="18">
        <v>128</v>
      </c>
      <c r="I15" s="18">
        <v>128</v>
      </c>
      <c r="AI15" s="41"/>
      <c r="AJ15" s="88"/>
      <c r="AK15" s="88"/>
      <c r="AL15" s="88"/>
      <c r="AM15" s="88"/>
      <c r="AN15" s="88"/>
      <c r="AO15" s="88"/>
      <c r="AP15" s="88"/>
      <c r="AQ15" s="88"/>
      <c r="AR15" s="88"/>
      <c r="AS15" s="88"/>
      <c r="AT15" s="88"/>
      <c r="AU15" s="88"/>
      <c r="AW15" s="41"/>
      <c r="AX15" s="88"/>
      <c r="AY15" s="88"/>
      <c r="AZ15" s="88"/>
      <c r="BA15" s="88"/>
      <c r="BB15" s="88"/>
      <c r="BC15" s="88"/>
      <c r="BD15" s="88"/>
      <c r="BE15" s="88"/>
      <c r="BF15" s="88"/>
      <c r="BG15" s="88"/>
      <c r="BH15" s="88"/>
      <c r="BI15" s="88"/>
      <c r="BK15" s="41"/>
      <c r="BL15" s="88"/>
      <c r="BM15" s="88"/>
      <c r="BN15" s="88"/>
      <c r="BO15" s="88"/>
      <c r="BP15" s="88"/>
      <c r="BQ15" s="88"/>
      <c r="BR15" s="88"/>
      <c r="BS15" s="88"/>
      <c r="BT15" s="88"/>
      <c r="BU15" s="88"/>
      <c r="BV15" s="88"/>
      <c r="BW15" s="88"/>
    </row>
    <row r="16" spans="2:75" x14ac:dyDescent="0.25">
      <c r="B16" s="38">
        <v>13</v>
      </c>
      <c r="C16" s="18">
        <v>128</v>
      </c>
      <c r="D16" s="18">
        <v>128</v>
      </c>
      <c r="E16" s="18">
        <v>128</v>
      </c>
      <c r="F16" s="18">
        <v>128</v>
      </c>
      <c r="G16" s="18">
        <v>128</v>
      </c>
      <c r="H16" s="18">
        <v>128</v>
      </c>
      <c r="I16" s="18">
        <v>128</v>
      </c>
      <c r="AI16" s="41"/>
      <c r="AJ16" s="88"/>
      <c r="AK16" s="88"/>
      <c r="AL16" s="88"/>
      <c r="AM16" s="88"/>
      <c r="AN16" s="88"/>
      <c r="AO16" s="88"/>
      <c r="AP16" s="88"/>
      <c r="AQ16" s="88"/>
      <c r="AR16" s="88"/>
      <c r="AS16" s="88"/>
      <c r="AT16" s="88"/>
      <c r="AU16" s="88"/>
      <c r="AW16" s="41"/>
      <c r="AX16" s="88"/>
      <c r="AY16" s="88"/>
      <c r="AZ16" s="88"/>
      <c r="BA16" s="88"/>
      <c r="BB16" s="88"/>
      <c r="BC16" s="88"/>
      <c r="BD16" s="88"/>
      <c r="BE16" s="88"/>
      <c r="BF16" s="88"/>
      <c r="BG16" s="88"/>
      <c r="BH16" s="88"/>
      <c r="BI16" s="88"/>
      <c r="BK16" s="41"/>
      <c r="BL16" s="88"/>
      <c r="BM16" s="88"/>
      <c r="BN16" s="88"/>
      <c r="BO16" s="88"/>
      <c r="BP16" s="88"/>
      <c r="BQ16" s="88"/>
      <c r="BR16" s="88"/>
      <c r="BS16" s="88"/>
      <c r="BT16" s="88"/>
      <c r="BU16" s="88"/>
      <c r="BV16" s="88"/>
      <c r="BW16" s="88"/>
    </row>
    <row r="17" spans="2:75" x14ac:dyDescent="0.25">
      <c r="B17" s="38">
        <v>14</v>
      </c>
      <c r="C17" s="18">
        <v>128</v>
      </c>
      <c r="D17" s="18">
        <v>128</v>
      </c>
      <c r="E17" s="18">
        <v>128</v>
      </c>
      <c r="F17" s="18">
        <v>128</v>
      </c>
      <c r="G17" s="18">
        <v>128</v>
      </c>
      <c r="H17" s="18">
        <v>128</v>
      </c>
      <c r="I17" s="18">
        <v>128</v>
      </c>
      <c r="AI17" s="41"/>
      <c r="AJ17" s="88"/>
      <c r="AK17" s="88"/>
      <c r="AL17" s="88"/>
      <c r="AM17" s="88"/>
      <c r="AN17" s="88"/>
      <c r="AO17" s="88"/>
      <c r="AP17" s="88"/>
      <c r="AQ17" s="88"/>
      <c r="AR17" s="88"/>
      <c r="AS17" s="88"/>
      <c r="AT17" s="88"/>
      <c r="AU17" s="88"/>
      <c r="AW17" s="41"/>
      <c r="AX17" s="88"/>
      <c r="AY17" s="88"/>
      <c r="AZ17" s="88"/>
      <c r="BA17" s="88"/>
      <c r="BB17" s="88"/>
      <c r="BC17" s="88"/>
      <c r="BD17" s="88"/>
      <c r="BE17" s="88"/>
      <c r="BF17" s="88"/>
      <c r="BG17" s="88"/>
      <c r="BH17" s="88"/>
      <c r="BI17" s="88"/>
      <c r="BK17" s="41"/>
      <c r="BL17" s="88"/>
      <c r="BM17" s="88"/>
      <c r="BN17" s="88"/>
      <c r="BO17" s="88"/>
      <c r="BP17" s="88"/>
      <c r="BQ17" s="88"/>
      <c r="BR17" s="88"/>
      <c r="BS17" s="88"/>
      <c r="BT17" s="88"/>
      <c r="BU17" s="88"/>
      <c r="BV17" s="88"/>
      <c r="BW17" s="88"/>
    </row>
    <row r="18" spans="2:75" x14ac:dyDescent="0.25">
      <c r="B18" s="38">
        <v>15</v>
      </c>
      <c r="C18" s="18">
        <v>128</v>
      </c>
      <c r="D18" s="18">
        <v>128</v>
      </c>
      <c r="E18" s="18">
        <v>128</v>
      </c>
      <c r="F18" s="18">
        <v>128</v>
      </c>
      <c r="G18" s="18">
        <v>128</v>
      </c>
      <c r="H18" s="18">
        <v>128</v>
      </c>
      <c r="I18" s="18">
        <v>128</v>
      </c>
      <c r="AI18" s="41"/>
      <c r="AJ18" s="88"/>
      <c r="AK18" s="88"/>
      <c r="AL18" s="88"/>
      <c r="AM18" s="88"/>
      <c r="AN18" s="88"/>
      <c r="AO18" s="88"/>
      <c r="AP18" s="88"/>
      <c r="AQ18" s="88"/>
      <c r="AR18" s="88"/>
      <c r="AS18" s="88"/>
      <c r="AT18" s="88"/>
      <c r="AU18" s="88"/>
      <c r="AW18" s="41"/>
      <c r="AX18" s="88"/>
      <c r="AY18" s="88"/>
      <c r="AZ18" s="88"/>
      <c r="BA18" s="88"/>
      <c r="BB18" s="88"/>
      <c r="BC18" s="88"/>
      <c r="BD18" s="88"/>
      <c r="BE18" s="88"/>
      <c r="BF18" s="88"/>
      <c r="BG18" s="88"/>
      <c r="BH18" s="88"/>
      <c r="BI18" s="88"/>
      <c r="BK18" s="41"/>
      <c r="BL18" s="88"/>
      <c r="BM18" s="88"/>
      <c r="BN18" s="88"/>
      <c r="BO18" s="88"/>
      <c r="BP18" s="88"/>
      <c r="BQ18" s="88"/>
      <c r="BR18" s="88"/>
      <c r="BS18" s="88"/>
      <c r="BT18" s="88"/>
      <c r="BU18" s="88"/>
      <c r="BV18" s="88"/>
      <c r="BW18" s="88"/>
    </row>
    <row r="19" spans="2:75" x14ac:dyDescent="0.25">
      <c r="B19" s="38">
        <v>16</v>
      </c>
      <c r="C19" s="18">
        <v>128</v>
      </c>
      <c r="D19" s="18">
        <v>128</v>
      </c>
      <c r="E19" s="18">
        <v>128</v>
      </c>
      <c r="F19" s="18">
        <v>128</v>
      </c>
      <c r="G19" s="18">
        <v>128</v>
      </c>
      <c r="H19" s="18">
        <v>128</v>
      </c>
      <c r="I19" s="18">
        <v>128</v>
      </c>
      <c r="AI19" s="41"/>
      <c r="AJ19" s="88"/>
      <c r="AK19" s="88"/>
      <c r="AL19" s="88"/>
      <c r="AM19" s="88"/>
      <c r="AN19" s="88"/>
      <c r="AO19" s="88"/>
      <c r="AP19" s="88"/>
      <c r="AQ19" s="88"/>
      <c r="AR19" s="88"/>
      <c r="AS19" s="88"/>
      <c r="AT19" s="88"/>
      <c r="AU19" s="88"/>
      <c r="AW19" s="41"/>
      <c r="AX19" s="88"/>
      <c r="AY19" s="88"/>
      <c r="AZ19" s="88"/>
      <c r="BA19" s="88"/>
      <c r="BB19" s="88"/>
      <c r="BC19" s="88"/>
      <c r="BD19" s="88"/>
      <c r="BE19" s="88"/>
      <c r="BF19" s="88"/>
      <c r="BG19" s="88"/>
      <c r="BH19" s="88"/>
      <c r="BI19" s="88"/>
      <c r="BK19" s="41"/>
      <c r="BL19" s="88"/>
      <c r="BM19" s="88"/>
      <c r="BN19" s="88"/>
      <c r="BO19" s="88"/>
      <c r="BP19" s="88"/>
      <c r="BQ19" s="88"/>
      <c r="BR19" s="88"/>
      <c r="BS19" s="88"/>
      <c r="BT19" s="88"/>
      <c r="BU19" s="88"/>
      <c r="BV19" s="88"/>
      <c r="BW19" s="88"/>
    </row>
    <row r="20" spans="2:75" x14ac:dyDescent="0.25">
      <c r="B20" s="38">
        <v>17</v>
      </c>
      <c r="C20" s="18">
        <v>128</v>
      </c>
      <c r="D20" s="18">
        <v>128</v>
      </c>
      <c r="E20" s="18">
        <v>128</v>
      </c>
      <c r="F20" s="18">
        <v>128</v>
      </c>
      <c r="G20" s="18">
        <v>128</v>
      </c>
      <c r="H20" s="18">
        <v>128</v>
      </c>
      <c r="I20" s="18">
        <v>128</v>
      </c>
      <c r="AI20" s="41"/>
      <c r="AJ20" s="88"/>
      <c r="AK20" s="88"/>
      <c r="AL20" s="88"/>
      <c r="AM20" s="88"/>
      <c r="AN20" s="88"/>
      <c r="AO20" s="88"/>
      <c r="AP20" s="88"/>
      <c r="AQ20" s="88"/>
      <c r="AR20" s="88"/>
      <c r="AS20" s="88"/>
      <c r="AT20" s="88"/>
      <c r="AU20" s="88"/>
      <c r="AW20" s="41"/>
      <c r="AX20" s="88"/>
      <c r="AY20" s="88"/>
      <c r="AZ20" s="88"/>
      <c r="BA20" s="88"/>
      <c r="BB20" s="88"/>
      <c r="BC20" s="88"/>
      <c r="BD20" s="88"/>
      <c r="BE20" s="88"/>
      <c r="BF20" s="88"/>
      <c r="BG20" s="88"/>
      <c r="BH20" s="88"/>
      <c r="BI20" s="88"/>
      <c r="BK20" s="41"/>
      <c r="BL20" s="88"/>
      <c r="BM20" s="88"/>
      <c r="BN20" s="88"/>
      <c r="BO20" s="88"/>
      <c r="BP20" s="88"/>
      <c r="BQ20" s="88"/>
      <c r="BR20" s="88"/>
      <c r="BS20" s="88"/>
      <c r="BT20" s="88"/>
      <c r="BU20" s="88"/>
      <c r="BV20" s="88"/>
      <c r="BW20" s="88"/>
    </row>
    <row r="21" spans="2:75" x14ac:dyDescent="0.25">
      <c r="B21" s="38">
        <v>18</v>
      </c>
      <c r="C21" s="18">
        <v>128</v>
      </c>
      <c r="D21" s="18">
        <v>128</v>
      </c>
      <c r="E21" s="18">
        <v>128</v>
      </c>
      <c r="F21" s="18">
        <v>128</v>
      </c>
      <c r="G21" s="18">
        <v>128</v>
      </c>
      <c r="H21" s="18">
        <v>128</v>
      </c>
      <c r="I21" s="18">
        <v>128</v>
      </c>
      <c r="AI21" s="41"/>
      <c r="AJ21" s="88"/>
      <c r="AK21" s="88"/>
      <c r="AL21" s="88"/>
      <c r="AM21" s="88"/>
      <c r="AN21" s="88"/>
      <c r="AO21" s="88"/>
      <c r="AP21" s="88"/>
      <c r="AQ21" s="88"/>
      <c r="AR21" s="88"/>
      <c r="AS21" s="88"/>
      <c r="AT21" s="88"/>
      <c r="AU21" s="88"/>
      <c r="AW21" s="41"/>
      <c r="AX21" s="88"/>
      <c r="AY21" s="88"/>
      <c r="AZ21" s="88"/>
      <c r="BA21" s="88"/>
      <c r="BB21" s="88"/>
      <c r="BC21" s="88"/>
      <c r="BD21" s="88"/>
      <c r="BE21" s="88"/>
      <c r="BF21" s="88"/>
      <c r="BG21" s="88"/>
      <c r="BH21" s="88"/>
      <c r="BI21" s="88"/>
      <c r="BK21" s="41"/>
      <c r="BL21" s="88"/>
      <c r="BM21" s="88"/>
      <c r="BN21" s="88"/>
      <c r="BO21" s="88"/>
      <c r="BP21" s="88"/>
      <c r="BQ21" s="88"/>
      <c r="BR21" s="88"/>
      <c r="BS21" s="88"/>
      <c r="BT21" s="88"/>
      <c r="BU21" s="88"/>
      <c r="BV21" s="88"/>
      <c r="BW21" s="88"/>
    </row>
    <row r="22" spans="2:75" x14ac:dyDescent="0.25">
      <c r="B22" s="38">
        <v>19</v>
      </c>
      <c r="C22" s="18">
        <v>128</v>
      </c>
      <c r="D22" s="18">
        <v>128</v>
      </c>
      <c r="E22" s="18">
        <v>128</v>
      </c>
      <c r="F22" s="18">
        <v>128</v>
      </c>
      <c r="G22" s="18">
        <v>128</v>
      </c>
      <c r="H22" s="18">
        <v>128</v>
      </c>
      <c r="I22" s="18">
        <v>128</v>
      </c>
      <c r="AI22" s="41"/>
      <c r="AJ22" s="88"/>
      <c r="AK22" s="88"/>
      <c r="AL22" s="88"/>
      <c r="AM22" s="88"/>
      <c r="AN22" s="88"/>
      <c r="AO22" s="88"/>
      <c r="AP22" s="88"/>
      <c r="AQ22" s="88"/>
      <c r="AR22" s="88"/>
      <c r="AS22" s="88"/>
      <c r="AT22" s="88"/>
      <c r="AU22" s="88"/>
      <c r="AW22" s="41"/>
      <c r="AX22" s="88"/>
      <c r="AY22" s="88"/>
      <c r="AZ22" s="88"/>
      <c r="BA22" s="88"/>
      <c r="BB22" s="88"/>
      <c r="BC22" s="88"/>
      <c r="BD22" s="88"/>
      <c r="BE22" s="88"/>
      <c r="BF22" s="88"/>
      <c r="BG22" s="88"/>
      <c r="BH22" s="88"/>
      <c r="BI22" s="88"/>
      <c r="BK22" s="41"/>
      <c r="BL22" s="88"/>
      <c r="BM22" s="88"/>
      <c r="BN22" s="88"/>
      <c r="BO22" s="88"/>
      <c r="BP22" s="88"/>
      <c r="BQ22" s="88"/>
      <c r="BR22" s="88"/>
      <c r="BS22" s="88"/>
      <c r="BT22" s="88"/>
      <c r="BU22" s="88"/>
      <c r="BV22" s="88"/>
      <c r="BW22" s="88"/>
    </row>
    <row r="23" spans="2:75" x14ac:dyDescent="0.25">
      <c r="B23" s="38">
        <v>20</v>
      </c>
      <c r="C23" s="18">
        <v>128</v>
      </c>
      <c r="D23" s="18">
        <v>128</v>
      </c>
      <c r="E23" s="18">
        <v>128</v>
      </c>
      <c r="F23" s="18">
        <v>128</v>
      </c>
      <c r="G23" s="18">
        <v>128</v>
      </c>
      <c r="H23" s="18">
        <v>128</v>
      </c>
      <c r="I23" s="18">
        <v>128</v>
      </c>
      <c r="AI23" s="41"/>
      <c r="AJ23" s="88"/>
      <c r="AK23" s="88"/>
      <c r="AL23" s="88"/>
      <c r="AM23" s="88"/>
      <c r="AN23" s="88"/>
      <c r="AO23" s="88"/>
      <c r="AP23" s="88"/>
      <c r="AQ23" s="88"/>
      <c r="AR23" s="88"/>
      <c r="AS23" s="88"/>
      <c r="AT23" s="88"/>
      <c r="AU23" s="88"/>
      <c r="AW23" s="41"/>
      <c r="AX23" s="88"/>
      <c r="AY23" s="88"/>
      <c r="AZ23" s="88"/>
      <c r="BA23" s="88"/>
      <c r="BB23" s="88"/>
      <c r="BC23" s="88"/>
      <c r="BD23" s="88"/>
      <c r="BE23" s="88"/>
      <c r="BF23" s="88"/>
      <c r="BG23" s="88"/>
      <c r="BH23" s="88"/>
      <c r="BI23" s="88"/>
      <c r="BK23" s="41"/>
      <c r="BL23" s="88"/>
      <c r="BM23" s="88"/>
      <c r="BN23" s="88"/>
      <c r="BO23" s="88"/>
      <c r="BP23" s="88"/>
      <c r="BQ23" s="88"/>
      <c r="BR23" s="88"/>
      <c r="BS23" s="88"/>
      <c r="BT23" s="88"/>
      <c r="BU23" s="88"/>
      <c r="BV23" s="88"/>
      <c r="BW23" s="88"/>
    </row>
    <row r="24" spans="2:75" x14ac:dyDescent="0.25">
      <c r="B24" s="38">
        <v>21</v>
      </c>
      <c r="C24" s="18">
        <v>128</v>
      </c>
      <c r="D24" s="18">
        <v>128</v>
      </c>
      <c r="E24" s="18">
        <v>128</v>
      </c>
      <c r="F24" s="18">
        <v>128</v>
      </c>
      <c r="G24" s="18">
        <v>128</v>
      </c>
      <c r="H24" s="18">
        <v>128</v>
      </c>
      <c r="I24" s="18">
        <v>128</v>
      </c>
      <c r="AI24" s="41"/>
      <c r="AJ24" s="88"/>
      <c r="AK24" s="88"/>
      <c r="AL24" s="88"/>
      <c r="AM24" s="88"/>
      <c r="AN24" s="88"/>
      <c r="AO24" s="88"/>
      <c r="AP24" s="88"/>
      <c r="AQ24" s="88"/>
      <c r="AR24" s="88"/>
      <c r="AS24" s="88"/>
      <c r="AT24" s="88"/>
      <c r="AU24" s="88"/>
      <c r="AW24" s="41"/>
      <c r="AX24" s="88"/>
      <c r="AY24" s="88"/>
      <c r="AZ24" s="88"/>
      <c r="BA24" s="88"/>
      <c r="BB24" s="88"/>
      <c r="BC24" s="88"/>
      <c r="BD24" s="88"/>
      <c r="BE24" s="88"/>
      <c r="BF24" s="88"/>
      <c r="BG24" s="88"/>
      <c r="BH24" s="88"/>
      <c r="BI24" s="88"/>
      <c r="BK24" s="41"/>
      <c r="BL24" s="88"/>
      <c r="BM24" s="88"/>
      <c r="BN24" s="88"/>
      <c r="BO24" s="88"/>
      <c r="BP24" s="88"/>
      <c r="BQ24" s="88"/>
      <c r="BR24" s="88"/>
      <c r="BS24" s="88"/>
      <c r="BT24" s="88"/>
      <c r="BU24" s="88"/>
      <c r="BV24" s="88"/>
      <c r="BW24" s="88"/>
    </row>
    <row r="25" spans="2:75" x14ac:dyDescent="0.25">
      <c r="B25" s="38">
        <v>22</v>
      </c>
      <c r="C25" s="18">
        <v>128</v>
      </c>
      <c r="D25" s="18">
        <v>128</v>
      </c>
      <c r="E25" s="18">
        <v>128</v>
      </c>
      <c r="F25" s="18">
        <v>128</v>
      </c>
      <c r="G25" s="18">
        <v>128</v>
      </c>
      <c r="H25" s="18">
        <v>128</v>
      </c>
      <c r="I25" s="18">
        <v>128</v>
      </c>
      <c r="AI25" s="41"/>
      <c r="AJ25" s="88"/>
      <c r="AK25" s="88"/>
      <c r="AL25" s="88"/>
      <c r="AM25" s="88"/>
      <c r="AN25" s="88"/>
      <c r="AO25" s="88"/>
      <c r="AP25" s="88"/>
      <c r="AQ25" s="88"/>
      <c r="AR25" s="88"/>
      <c r="AS25" s="88"/>
      <c r="AT25" s="88"/>
      <c r="AU25" s="88"/>
      <c r="AW25" s="41"/>
      <c r="AX25" s="88"/>
      <c r="AY25" s="88"/>
      <c r="AZ25" s="88"/>
      <c r="BA25" s="88"/>
      <c r="BB25" s="88"/>
      <c r="BC25" s="88"/>
      <c r="BD25" s="88"/>
      <c r="BE25" s="88"/>
      <c r="BF25" s="88"/>
      <c r="BG25" s="88"/>
      <c r="BH25" s="88"/>
      <c r="BI25" s="88"/>
      <c r="BK25" s="41"/>
      <c r="BL25" s="88"/>
      <c r="BM25" s="88"/>
      <c r="BN25" s="88"/>
      <c r="BO25" s="88"/>
      <c r="BP25" s="88"/>
      <c r="BQ25" s="88"/>
      <c r="BR25" s="88"/>
      <c r="BS25" s="88"/>
      <c r="BT25" s="88"/>
      <c r="BU25" s="88"/>
      <c r="BV25" s="88"/>
      <c r="BW25" s="88"/>
    </row>
    <row r="26" spans="2:75" x14ac:dyDescent="0.25">
      <c r="B26" s="38">
        <v>23</v>
      </c>
      <c r="C26" s="18">
        <v>128</v>
      </c>
      <c r="D26" s="18">
        <v>128</v>
      </c>
      <c r="E26" s="18">
        <v>128</v>
      </c>
      <c r="F26" s="18">
        <v>128</v>
      </c>
      <c r="G26" s="18">
        <v>128</v>
      </c>
      <c r="H26" s="18">
        <v>128</v>
      </c>
      <c r="I26" s="18">
        <v>128</v>
      </c>
      <c r="AI26" s="41"/>
      <c r="AJ26" s="88"/>
      <c r="AK26" s="88"/>
      <c r="AL26" s="88"/>
      <c r="AM26" s="88"/>
      <c r="AN26" s="88"/>
      <c r="AO26" s="88"/>
      <c r="AP26" s="88"/>
      <c r="AQ26" s="88"/>
      <c r="AR26" s="88"/>
      <c r="AS26" s="88"/>
      <c r="AT26" s="88"/>
      <c r="AU26" s="88"/>
      <c r="AW26" s="41"/>
      <c r="AX26" s="88"/>
      <c r="AY26" s="88"/>
      <c r="AZ26" s="88"/>
      <c r="BA26" s="88"/>
      <c r="BB26" s="88"/>
      <c r="BC26" s="88"/>
      <c r="BD26" s="88"/>
      <c r="BE26" s="88"/>
      <c r="BF26" s="88"/>
      <c r="BG26" s="88"/>
      <c r="BH26" s="88"/>
      <c r="BI26" s="88"/>
      <c r="BK26" s="41"/>
      <c r="BL26" s="88"/>
      <c r="BM26" s="88"/>
      <c r="BN26" s="88"/>
      <c r="BO26" s="88"/>
      <c r="BP26" s="88"/>
      <c r="BQ26" s="88"/>
      <c r="BR26" s="88"/>
      <c r="BS26" s="88"/>
      <c r="BT26" s="88"/>
      <c r="BU26" s="88"/>
      <c r="BV26" s="88"/>
      <c r="BW26" s="88"/>
    </row>
    <row r="27" spans="2:75" x14ac:dyDescent="0.25">
      <c r="B27" s="39">
        <v>24</v>
      </c>
      <c r="C27" s="18">
        <v>128</v>
      </c>
      <c r="D27" s="18">
        <v>128</v>
      </c>
      <c r="E27" s="18">
        <v>128</v>
      </c>
      <c r="F27" s="18">
        <v>128</v>
      </c>
      <c r="G27" s="18">
        <v>128</v>
      </c>
      <c r="H27" s="18">
        <v>128</v>
      </c>
      <c r="I27" s="18">
        <v>128</v>
      </c>
      <c r="AI27" s="41"/>
      <c r="AJ27" s="88"/>
      <c r="AK27" s="88"/>
      <c r="AL27" s="88"/>
      <c r="AM27" s="88"/>
      <c r="AN27" s="88"/>
      <c r="AO27" s="88"/>
      <c r="AP27" s="88"/>
      <c r="AQ27" s="88"/>
      <c r="AR27" s="88"/>
      <c r="AS27" s="88"/>
      <c r="AT27" s="88"/>
      <c r="AU27" s="88"/>
      <c r="AW27" s="41"/>
      <c r="AX27" s="88"/>
      <c r="AY27" s="88"/>
      <c r="AZ27" s="88"/>
      <c r="BA27" s="88"/>
      <c r="BB27" s="88"/>
      <c r="BC27" s="88"/>
      <c r="BD27" s="88"/>
      <c r="BE27" s="88"/>
      <c r="BF27" s="88"/>
      <c r="BG27" s="88"/>
      <c r="BH27" s="88"/>
      <c r="BI27" s="88"/>
      <c r="BK27" s="41"/>
      <c r="BL27" s="88"/>
      <c r="BM27" s="88"/>
      <c r="BN27" s="88"/>
      <c r="BO27" s="88"/>
      <c r="BP27" s="88"/>
      <c r="BQ27" s="88"/>
      <c r="BR27" s="88"/>
      <c r="BS27" s="88"/>
      <c r="BT27" s="88"/>
      <c r="BU27" s="88"/>
      <c r="BV27" s="88"/>
      <c r="BW27" s="88"/>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34" t="s">
        <v>37</v>
      </c>
      <c r="C29" s="136" t="s">
        <v>50</v>
      </c>
      <c r="D29" s="137"/>
      <c r="E29" s="137"/>
      <c r="F29" s="137"/>
      <c r="G29" s="137"/>
      <c r="H29" s="137"/>
      <c r="I29" s="137"/>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35"/>
      <c r="C30" s="24" t="s">
        <v>39</v>
      </c>
      <c r="D30" s="24" t="s">
        <v>40</v>
      </c>
      <c r="E30" s="24" t="s">
        <v>41</v>
      </c>
      <c r="F30" s="24" t="s">
        <v>42</v>
      </c>
      <c r="G30" s="24" t="s">
        <v>43</v>
      </c>
      <c r="H30" s="24" t="s">
        <v>44</v>
      </c>
      <c r="I30" s="64" t="s">
        <v>45</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128</v>
      </c>
      <c r="D31" s="18">
        <v>128</v>
      </c>
      <c r="E31" s="18">
        <v>128</v>
      </c>
      <c r="F31" s="18">
        <v>128</v>
      </c>
      <c r="G31" s="18">
        <v>128</v>
      </c>
      <c r="H31" s="18">
        <v>128</v>
      </c>
      <c r="I31" s="65">
        <v>128</v>
      </c>
      <c r="AI31" s="41"/>
      <c r="AJ31" s="88"/>
      <c r="AK31" s="88"/>
      <c r="AL31" s="88"/>
      <c r="AM31" s="88"/>
      <c r="AN31" s="88"/>
      <c r="AO31" s="88"/>
      <c r="AP31" s="88"/>
      <c r="AQ31" s="88"/>
      <c r="AR31" s="88"/>
      <c r="AS31" s="88"/>
      <c r="AT31" s="88"/>
      <c r="AU31" s="88"/>
      <c r="AW31" s="41"/>
      <c r="AX31" s="88"/>
      <c r="AY31" s="88"/>
      <c r="AZ31" s="88"/>
      <c r="BA31" s="88"/>
      <c r="BB31" s="88"/>
      <c r="BC31" s="88"/>
      <c r="BD31" s="88"/>
      <c r="BE31" s="88"/>
      <c r="BF31" s="88"/>
      <c r="BG31" s="88"/>
      <c r="BH31" s="88"/>
      <c r="BI31" s="88"/>
      <c r="BK31" s="41"/>
      <c r="BL31" s="88"/>
      <c r="BM31" s="88"/>
      <c r="BN31" s="88"/>
      <c r="BO31" s="88"/>
      <c r="BP31" s="88"/>
      <c r="BQ31" s="88"/>
      <c r="BR31" s="88"/>
      <c r="BS31" s="88"/>
      <c r="BT31" s="88"/>
      <c r="BU31" s="88"/>
      <c r="BV31" s="88"/>
      <c r="BW31" s="88"/>
    </row>
    <row r="32" spans="2:75" x14ac:dyDescent="0.25">
      <c r="B32" s="38">
        <v>2</v>
      </c>
      <c r="C32" s="18">
        <v>128</v>
      </c>
      <c r="D32" s="18">
        <v>128</v>
      </c>
      <c r="E32" s="18">
        <v>128</v>
      </c>
      <c r="F32" s="18">
        <v>128</v>
      </c>
      <c r="G32" s="18">
        <v>128</v>
      </c>
      <c r="H32" s="18">
        <v>128</v>
      </c>
      <c r="I32" s="65">
        <v>128</v>
      </c>
      <c r="AI32" s="41"/>
      <c r="AJ32" s="88"/>
      <c r="AK32" s="88"/>
      <c r="AL32" s="88"/>
      <c r="AM32" s="88"/>
      <c r="AN32" s="88"/>
      <c r="AO32" s="88"/>
      <c r="AP32" s="88"/>
      <c r="AQ32" s="88"/>
      <c r="AR32" s="88"/>
      <c r="AS32" s="88"/>
      <c r="AT32" s="88"/>
      <c r="AU32" s="88"/>
      <c r="AW32" s="41"/>
      <c r="AX32" s="88"/>
      <c r="AY32" s="88"/>
      <c r="AZ32" s="88"/>
      <c r="BA32" s="88"/>
      <c r="BB32" s="88"/>
      <c r="BC32" s="88"/>
      <c r="BD32" s="88"/>
      <c r="BE32" s="88"/>
      <c r="BF32" s="88"/>
      <c r="BG32" s="88"/>
      <c r="BH32" s="88"/>
      <c r="BI32" s="88"/>
      <c r="BK32" s="41"/>
      <c r="BL32" s="88"/>
      <c r="BM32" s="88"/>
      <c r="BN32" s="88"/>
      <c r="BO32" s="88"/>
      <c r="BP32" s="88"/>
      <c r="BQ32" s="88"/>
      <c r="BR32" s="88"/>
      <c r="BS32" s="88"/>
      <c r="BT32" s="88"/>
      <c r="BU32" s="88"/>
      <c r="BV32" s="88"/>
      <c r="BW32" s="88"/>
    </row>
    <row r="33" spans="2:75" x14ac:dyDescent="0.25">
      <c r="B33" s="38">
        <v>3</v>
      </c>
      <c r="C33" s="18">
        <v>128</v>
      </c>
      <c r="D33" s="18">
        <v>128</v>
      </c>
      <c r="E33" s="18">
        <v>128</v>
      </c>
      <c r="F33" s="18">
        <v>128</v>
      </c>
      <c r="G33" s="18">
        <v>128</v>
      </c>
      <c r="H33" s="18">
        <v>128</v>
      </c>
      <c r="I33" s="65">
        <v>128</v>
      </c>
      <c r="AI33" s="41"/>
      <c r="AJ33" s="88"/>
      <c r="AK33" s="88"/>
      <c r="AL33" s="88"/>
      <c r="AM33" s="88"/>
      <c r="AN33" s="88"/>
      <c r="AO33" s="88"/>
      <c r="AP33" s="88"/>
      <c r="AQ33" s="88"/>
      <c r="AR33" s="88"/>
      <c r="AS33" s="88"/>
      <c r="AT33" s="88"/>
      <c r="AU33" s="88"/>
      <c r="AW33" s="41"/>
      <c r="AX33" s="88"/>
      <c r="AY33" s="88"/>
      <c r="AZ33" s="88"/>
      <c r="BA33" s="88"/>
      <c r="BB33" s="88"/>
      <c r="BC33" s="88"/>
      <c r="BD33" s="88"/>
      <c r="BE33" s="88"/>
      <c r="BF33" s="88"/>
      <c r="BG33" s="88"/>
      <c r="BH33" s="88"/>
      <c r="BI33" s="88"/>
      <c r="BK33" s="41"/>
      <c r="BL33" s="88"/>
      <c r="BM33" s="88"/>
      <c r="BN33" s="88"/>
      <c r="BO33" s="88"/>
      <c r="BP33" s="88"/>
      <c r="BQ33" s="88"/>
      <c r="BR33" s="88"/>
      <c r="BS33" s="88"/>
      <c r="BT33" s="88"/>
      <c r="BU33" s="88"/>
      <c r="BV33" s="88"/>
      <c r="BW33" s="88"/>
    </row>
    <row r="34" spans="2:75" x14ac:dyDescent="0.25">
      <c r="B34" s="38">
        <v>4</v>
      </c>
      <c r="C34" s="18">
        <v>128</v>
      </c>
      <c r="D34" s="18">
        <v>128</v>
      </c>
      <c r="E34" s="18">
        <v>128</v>
      </c>
      <c r="F34" s="18">
        <v>128</v>
      </c>
      <c r="G34" s="18">
        <v>128</v>
      </c>
      <c r="H34" s="18">
        <v>128</v>
      </c>
      <c r="I34" s="65">
        <v>128</v>
      </c>
      <c r="AI34" s="41"/>
      <c r="AJ34" s="88"/>
      <c r="AK34" s="88"/>
      <c r="AL34" s="88"/>
      <c r="AM34" s="88"/>
      <c r="AN34" s="88"/>
      <c r="AO34" s="88"/>
      <c r="AP34" s="88"/>
      <c r="AQ34" s="88"/>
      <c r="AR34" s="88"/>
      <c r="AS34" s="88"/>
      <c r="AT34" s="88"/>
      <c r="AU34" s="88"/>
      <c r="AW34" s="41"/>
      <c r="AX34" s="88"/>
      <c r="AY34" s="88"/>
      <c r="AZ34" s="88"/>
      <c r="BA34" s="88"/>
      <c r="BB34" s="88"/>
      <c r="BC34" s="88"/>
      <c r="BD34" s="88"/>
      <c r="BE34" s="88"/>
      <c r="BF34" s="88"/>
      <c r="BG34" s="88"/>
      <c r="BH34" s="88"/>
      <c r="BI34" s="88"/>
      <c r="BK34" s="41"/>
      <c r="BL34" s="88"/>
      <c r="BM34" s="88"/>
      <c r="BN34" s="88"/>
      <c r="BO34" s="88"/>
      <c r="BP34" s="88"/>
      <c r="BQ34" s="88"/>
      <c r="BR34" s="88"/>
      <c r="BS34" s="88"/>
      <c r="BT34" s="88"/>
      <c r="BU34" s="88"/>
      <c r="BV34" s="88"/>
      <c r="BW34" s="88"/>
    </row>
    <row r="35" spans="2:75" x14ac:dyDescent="0.25">
      <c r="B35" s="38">
        <v>5</v>
      </c>
      <c r="C35" s="18">
        <v>128</v>
      </c>
      <c r="D35" s="18">
        <v>128</v>
      </c>
      <c r="E35" s="18">
        <v>128</v>
      </c>
      <c r="F35" s="18">
        <v>128</v>
      </c>
      <c r="G35" s="18">
        <v>128</v>
      </c>
      <c r="H35" s="18">
        <v>128</v>
      </c>
      <c r="I35" s="65">
        <v>128</v>
      </c>
      <c r="AI35" s="41"/>
      <c r="AJ35" s="88"/>
      <c r="AK35" s="88"/>
      <c r="AL35" s="88"/>
      <c r="AM35" s="88"/>
      <c r="AN35" s="88"/>
      <c r="AO35" s="88"/>
      <c r="AP35" s="88"/>
      <c r="AQ35" s="88"/>
      <c r="AR35" s="88"/>
      <c r="AS35" s="88"/>
      <c r="AT35" s="88"/>
      <c r="AU35" s="88"/>
      <c r="AW35" s="41"/>
      <c r="AX35" s="88"/>
      <c r="AY35" s="88"/>
      <c r="AZ35" s="88"/>
      <c r="BA35" s="88"/>
      <c r="BB35" s="88"/>
      <c r="BC35" s="88"/>
      <c r="BD35" s="88"/>
      <c r="BE35" s="88"/>
      <c r="BF35" s="88"/>
      <c r="BG35" s="88"/>
      <c r="BH35" s="88"/>
      <c r="BI35" s="88"/>
      <c r="BK35" s="41"/>
      <c r="BL35" s="88"/>
      <c r="BM35" s="88"/>
      <c r="BN35" s="88"/>
      <c r="BO35" s="88"/>
      <c r="BP35" s="88"/>
      <c r="BQ35" s="88"/>
      <c r="BR35" s="88"/>
      <c r="BS35" s="88"/>
      <c r="BT35" s="88"/>
      <c r="BU35" s="88"/>
      <c r="BV35" s="88"/>
      <c r="BW35" s="88"/>
    </row>
    <row r="36" spans="2:75" x14ac:dyDescent="0.25">
      <c r="B36" s="38">
        <v>6</v>
      </c>
      <c r="C36" s="18">
        <v>128</v>
      </c>
      <c r="D36" s="18">
        <v>128</v>
      </c>
      <c r="E36" s="18">
        <v>128</v>
      </c>
      <c r="F36" s="18">
        <v>128</v>
      </c>
      <c r="G36" s="18">
        <v>128</v>
      </c>
      <c r="H36" s="18">
        <v>128</v>
      </c>
      <c r="I36" s="65">
        <v>128</v>
      </c>
      <c r="AI36" s="41"/>
      <c r="AJ36" s="88"/>
      <c r="AK36" s="88"/>
      <c r="AL36" s="88"/>
      <c r="AM36" s="88"/>
      <c r="AN36" s="88"/>
      <c r="AO36" s="88"/>
      <c r="AP36" s="88"/>
      <c r="AQ36" s="88"/>
      <c r="AR36" s="88"/>
      <c r="AS36" s="88"/>
      <c r="AT36" s="88"/>
      <c r="AU36" s="88"/>
      <c r="AW36" s="41"/>
      <c r="AX36" s="88"/>
      <c r="AY36" s="88"/>
      <c r="AZ36" s="88"/>
      <c r="BA36" s="88"/>
      <c r="BB36" s="88"/>
      <c r="BC36" s="88"/>
      <c r="BD36" s="88"/>
      <c r="BE36" s="88"/>
      <c r="BF36" s="88"/>
      <c r="BG36" s="88"/>
      <c r="BH36" s="88"/>
      <c r="BI36" s="88"/>
      <c r="BK36" s="41"/>
      <c r="BL36" s="88"/>
      <c r="BM36" s="88"/>
      <c r="BN36" s="88"/>
      <c r="BO36" s="88"/>
      <c r="BP36" s="88"/>
      <c r="BQ36" s="88"/>
      <c r="BR36" s="88"/>
      <c r="BS36" s="88"/>
      <c r="BT36" s="88"/>
      <c r="BU36" s="88"/>
      <c r="BV36" s="88"/>
      <c r="BW36" s="88"/>
    </row>
    <row r="37" spans="2:75" x14ac:dyDescent="0.25">
      <c r="B37" s="38">
        <v>7</v>
      </c>
      <c r="C37" s="18">
        <v>128</v>
      </c>
      <c r="D37" s="18">
        <v>128</v>
      </c>
      <c r="E37" s="18">
        <v>128</v>
      </c>
      <c r="F37" s="18">
        <v>128</v>
      </c>
      <c r="G37" s="18">
        <v>128</v>
      </c>
      <c r="H37" s="18">
        <v>128</v>
      </c>
      <c r="I37" s="65">
        <v>128</v>
      </c>
      <c r="AI37" s="41"/>
      <c r="AJ37" s="88"/>
      <c r="AK37" s="88"/>
      <c r="AL37" s="88"/>
      <c r="AM37" s="88"/>
      <c r="AN37" s="88"/>
      <c r="AO37" s="88"/>
      <c r="AP37" s="88"/>
      <c r="AQ37" s="88"/>
      <c r="AR37" s="88"/>
      <c r="AS37" s="88"/>
      <c r="AT37" s="88"/>
      <c r="AU37" s="88"/>
      <c r="AW37" s="41"/>
      <c r="AX37" s="88"/>
      <c r="AY37" s="88"/>
      <c r="AZ37" s="88"/>
      <c r="BA37" s="88"/>
      <c r="BB37" s="88"/>
      <c r="BC37" s="88"/>
      <c r="BD37" s="88"/>
      <c r="BE37" s="88"/>
      <c r="BF37" s="88"/>
      <c r="BG37" s="88"/>
      <c r="BH37" s="88"/>
      <c r="BI37" s="88"/>
      <c r="BK37" s="41"/>
      <c r="BL37" s="88"/>
      <c r="BM37" s="88"/>
      <c r="BN37" s="88"/>
      <c r="BO37" s="88"/>
      <c r="BP37" s="88"/>
      <c r="BQ37" s="88"/>
      <c r="BR37" s="88"/>
      <c r="BS37" s="88"/>
      <c r="BT37" s="88"/>
      <c r="BU37" s="88"/>
      <c r="BV37" s="88"/>
      <c r="BW37" s="88"/>
    </row>
    <row r="38" spans="2:75" x14ac:dyDescent="0.25">
      <c r="B38" s="38">
        <v>8</v>
      </c>
      <c r="C38" s="18">
        <v>128</v>
      </c>
      <c r="D38" s="18">
        <v>128</v>
      </c>
      <c r="E38" s="18">
        <v>128</v>
      </c>
      <c r="F38" s="18">
        <v>128</v>
      </c>
      <c r="G38" s="18">
        <v>128</v>
      </c>
      <c r="H38" s="18">
        <v>128</v>
      </c>
      <c r="I38" s="65">
        <v>128</v>
      </c>
      <c r="AI38" s="41"/>
      <c r="AJ38" s="88"/>
      <c r="AK38" s="88"/>
      <c r="AL38" s="88"/>
      <c r="AM38" s="88"/>
      <c r="AN38" s="88"/>
      <c r="AO38" s="88"/>
      <c r="AP38" s="88"/>
      <c r="AQ38" s="88"/>
      <c r="AR38" s="88"/>
      <c r="AS38" s="88"/>
      <c r="AT38" s="88"/>
      <c r="AU38" s="88"/>
      <c r="AW38" s="41"/>
      <c r="AX38" s="88"/>
      <c r="AY38" s="88"/>
      <c r="AZ38" s="88"/>
      <c r="BA38" s="88"/>
      <c r="BB38" s="88"/>
      <c r="BC38" s="88"/>
      <c r="BD38" s="88"/>
      <c r="BE38" s="88"/>
      <c r="BF38" s="88"/>
      <c r="BG38" s="88"/>
      <c r="BH38" s="88"/>
      <c r="BI38" s="88"/>
      <c r="BK38" s="41"/>
      <c r="BL38" s="88"/>
      <c r="BM38" s="88"/>
      <c r="BN38" s="88"/>
      <c r="BO38" s="88"/>
      <c r="BP38" s="88"/>
      <c r="BQ38" s="88"/>
      <c r="BR38" s="88"/>
      <c r="BS38" s="88"/>
      <c r="BT38" s="88"/>
      <c r="BU38" s="88"/>
      <c r="BV38" s="88"/>
      <c r="BW38" s="88"/>
    </row>
    <row r="39" spans="2:75" x14ac:dyDescent="0.25">
      <c r="B39" s="38">
        <v>9</v>
      </c>
      <c r="C39" s="18">
        <v>128</v>
      </c>
      <c r="D39" s="18">
        <v>128</v>
      </c>
      <c r="E39" s="18">
        <v>128</v>
      </c>
      <c r="F39" s="18">
        <v>128</v>
      </c>
      <c r="G39" s="18">
        <v>128</v>
      </c>
      <c r="H39" s="18">
        <v>128</v>
      </c>
      <c r="I39" s="65">
        <v>128</v>
      </c>
      <c r="AI39" s="41"/>
      <c r="AJ39" s="88"/>
      <c r="AK39" s="88"/>
      <c r="AL39" s="88"/>
      <c r="AM39" s="88"/>
      <c r="AN39" s="88"/>
      <c r="AO39" s="88"/>
      <c r="AP39" s="88"/>
      <c r="AQ39" s="88"/>
      <c r="AR39" s="88"/>
      <c r="AS39" s="88"/>
      <c r="AT39" s="88"/>
      <c r="AU39" s="88"/>
      <c r="AW39" s="41"/>
      <c r="AX39" s="88"/>
      <c r="AY39" s="88"/>
      <c r="AZ39" s="88"/>
      <c r="BA39" s="88"/>
      <c r="BB39" s="88"/>
      <c r="BC39" s="88"/>
      <c r="BD39" s="88"/>
      <c r="BE39" s="88"/>
      <c r="BF39" s="88"/>
      <c r="BG39" s="88"/>
      <c r="BH39" s="88"/>
      <c r="BI39" s="88"/>
      <c r="BK39" s="41"/>
      <c r="BL39" s="88"/>
      <c r="BM39" s="88"/>
      <c r="BN39" s="88"/>
      <c r="BO39" s="88"/>
      <c r="BP39" s="88"/>
      <c r="BQ39" s="88"/>
      <c r="BR39" s="88"/>
      <c r="BS39" s="88"/>
      <c r="BT39" s="88"/>
      <c r="BU39" s="88"/>
      <c r="BV39" s="88"/>
      <c r="BW39" s="88"/>
    </row>
    <row r="40" spans="2:75" x14ac:dyDescent="0.25">
      <c r="B40" s="38">
        <v>10</v>
      </c>
      <c r="C40" s="18">
        <v>128</v>
      </c>
      <c r="D40" s="18">
        <v>128</v>
      </c>
      <c r="E40" s="18">
        <v>128</v>
      </c>
      <c r="F40" s="18">
        <v>128</v>
      </c>
      <c r="G40" s="18">
        <v>128</v>
      </c>
      <c r="H40" s="18">
        <v>128</v>
      </c>
      <c r="I40" s="65">
        <v>128</v>
      </c>
      <c r="AI40" s="41"/>
      <c r="AJ40" s="88"/>
      <c r="AK40" s="88"/>
      <c r="AL40" s="88"/>
      <c r="AM40" s="88"/>
      <c r="AN40" s="88"/>
      <c r="AO40" s="88"/>
      <c r="AP40" s="88"/>
      <c r="AQ40" s="88"/>
      <c r="AR40" s="88"/>
      <c r="AS40" s="88"/>
      <c r="AT40" s="88"/>
      <c r="AU40" s="88"/>
      <c r="AW40" s="41"/>
      <c r="AX40" s="88"/>
      <c r="AY40" s="88"/>
      <c r="AZ40" s="88"/>
      <c r="BA40" s="88"/>
      <c r="BB40" s="88"/>
      <c r="BC40" s="88"/>
      <c r="BD40" s="88"/>
      <c r="BE40" s="88"/>
      <c r="BF40" s="88"/>
      <c r="BG40" s="88"/>
      <c r="BH40" s="88"/>
      <c r="BI40" s="88"/>
      <c r="BK40" s="41"/>
      <c r="BL40" s="88"/>
      <c r="BM40" s="88"/>
      <c r="BN40" s="88"/>
      <c r="BO40" s="88"/>
      <c r="BP40" s="88"/>
      <c r="BQ40" s="88"/>
      <c r="BR40" s="88"/>
      <c r="BS40" s="88"/>
      <c r="BT40" s="88"/>
      <c r="BU40" s="88"/>
      <c r="BV40" s="88"/>
      <c r="BW40" s="88"/>
    </row>
    <row r="41" spans="2:75" x14ac:dyDescent="0.25">
      <c r="B41" s="38">
        <v>11</v>
      </c>
      <c r="C41" s="18">
        <v>128</v>
      </c>
      <c r="D41" s="18">
        <v>128</v>
      </c>
      <c r="E41" s="18">
        <v>128</v>
      </c>
      <c r="F41" s="18">
        <v>128</v>
      </c>
      <c r="G41" s="18">
        <v>128</v>
      </c>
      <c r="H41" s="18">
        <v>128</v>
      </c>
      <c r="I41" s="65">
        <v>128</v>
      </c>
      <c r="AI41" s="41"/>
      <c r="AJ41" s="88"/>
      <c r="AK41" s="88"/>
      <c r="AL41" s="88"/>
      <c r="AM41" s="88"/>
      <c r="AN41" s="88"/>
      <c r="AO41" s="88"/>
      <c r="AP41" s="88"/>
      <c r="AQ41" s="88"/>
      <c r="AR41" s="88"/>
      <c r="AS41" s="88"/>
      <c r="AT41" s="88"/>
      <c r="AU41" s="88"/>
      <c r="AW41" s="41"/>
      <c r="AX41" s="88"/>
      <c r="AY41" s="88"/>
      <c r="AZ41" s="88"/>
      <c r="BA41" s="88"/>
      <c r="BB41" s="88"/>
      <c r="BC41" s="88"/>
      <c r="BD41" s="88"/>
      <c r="BE41" s="88"/>
      <c r="BF41" s="88"/>
      <c r="BG41" s="88"/>
      <c r="BH41" s="88"/>
      <c r="BI41" s="88"/>
      <c r="BK41" s="41"/>
      <c r="BL41" s="88"/>
      <c r="BM41" s="88"/>
      <c r="BN41" s="88"/>
      <c r="BO41" s="88"/>
      <c r="BP41" s="88"/>
      <c r="BQ41" s="88"/>
      <c r="BR41" s="88"/>
      <c r="BS41" s="88"/>
      <c r="BT41" s="88"/>
      <c r="BU41" s="88"/>
      <c r="BV41" s="88"/>
      <c r="BW41" s="88"/>
    </row>
    <row r="42" spans="2:75" x14ac:dyDescent="0.25">
      <c r="B42" s="38">
        <v>12</v>
      </c>
      <c r="C42" s="18">
        <v>128</v>
      </c>
      <c r="D42" s="18">
        <v>128</v>
      </c>
      <c r="E42" s="18">
        <v>128</v>
      </c>
      <c r="F42" s="18">
        <v>128</v>
      </c>
      <c r="G42" s="18">
        <v>128</v>
      </c>
      <c r="H42" s="18">
        <v>128</v>
      </c>
      <c r="I42" s="65">
        <v>128</v>
      </c>
      <c r="AI42" s="41"/>
      <c r="AJ42" s="88"/>
      <c r="AK42" s="88"/>
      <c r="AL42" s="88"/>
      <c r="AM42" s="88"/>
      <c r="AN42" s="88"/>
      <c r="AO42" s="88"/>
      <c r="AP42" s="88"/>
      <c r="AQ42" s="88"/>
      <c r="AR42" s="88"/>
      <c r="AS42" s="88"/>
      <c r="AT42" s="88"/>
      <c r="AU42" s="88"/>
      <c r="AW42" s="41"/>
      <c r="AX42" s="88"/>
      <c r="AY42" s="88"/>
      <c r="AZ42" s="88"/>
      <c r="BA42" s="88"/>
      <c r="BB42" s="88"/>
      <c r="BC42" s="88"/>
      <c r="BD42" s="88"/>
      <c r="BE42" s="88"/>
      <c r="BF42" s="88"/>
      <c r="BG42" s="88"/>
      <c r="BH42" s="88"/>
      <c r="BI42" s="88"/>
      <c r="BK42" s="41"/>
      <c r="BL42" s="88"/>
      <c r="BM42" s="88"/>
      <c r="BN42" s="88"/>
      <c r="BO42" s="88"/>
      <c r="BP42" s="88"/>
      <c r="BQ42" s="88"/>
      <c r="BR42" s="88"/>
      <c r="BS42" s="88"/>
      <c r="BT42" s="88"/>
      <c r="BU42" s="88"/>
      <c r="BV42" s="88"/>
      <c r="BW42" s="88"/>
    </row>
    <row r="43" spans="2:75" x14ac:dyDescent="0.25">
      <c r="B43" s="38">
        <v>13</v>
      </c>
      <c r="C43" s="18">
        <v>128</v>
      </c>
      <c r="D43" s="18">
        <v>128</v>
      </c>
      <c r="E43" s="18">
        <v>128</v>
      </c>
      <c r="F43" s="18">
        <v>128</v>
      </c>
      <c r="G43" s="18">
        <v>128</v>
      </c>
      <c r="H43" s="18">
        <v>128</v>
      </c>
      <c r="I43" s="65">
        <v>128</v>
      </c>
      <c r="AI43" s="41"/>
      <c r="AJ43" s="88"/>
      <c r="AK43" s="88"/>
      <c r="AL43" s="88"/>
      <c r="AM43" s="88"/>
      <c r="AN43" s="88"/>
      <c r="AO43" s="88"/>
      <c r="AP43" s="88"/>
      <c r="AQ43" s="88"/>
      <c r="AR43" s="88"/>
      <c r="AS43" s="88"/>
      <c r="AT43" s="88"/>
      <c r="AU43" s="88"/>
      <c r="AW43" s="41"/>
      <c r="AX43" s="88"/>
      <c r="AY43" s="88"/>
      <c r="AZ43" s="88"/>
      <c r="BA43" s="88"/>
      <c r="BB43" s="88"/>
      <c r="BC43" s="88"/>
      <c r="BD43" s="88"/>
      <c r="BE43" s="88"/>
      <c r="BF43" s="88"/>
      <c r="BG43" s="88"/>
      <c r="BH43" s="88"/>
      <c r="BI43" s="88"/>
      <c r="BK43" s="41"/>
      <c r="BL43" s="88"/>
      <c r="BM43" s="88"/>
      <c r="BN43" s="88"/>
      <c r="BO43" s="88"/>
      <c r="BP43" s="88"/>
      <c r="BQ43" s="88"/>
      <c r="BR43" s="88"/>
      <c r="BS43" s="88"/>
      <c r="BT43" s="88"/>
      <c r="BU43" s="88"/>
      <c r="BV43" s="88"/>
      <c r="BW43" s="88"/>
    </row>
    <row r="44" spans="2:75" x14ac:dyDescent="0.25">
      <c r="B44" s="38">
        <v>14</v>
      </c>
      <c r="C44" s="18">
        <v>128</v>
      </c>
      <c r="D44" s="18">
        <v>128</v>
      </c>
      <c r="E44" s="18">
        <v>128</v>
      </c>
      <c r="F44" s="18">
        <v>128</v>
      </c>
      <c r="G44" s="18">
        <v>128</v>
      </c>
      <c r="H44" s="18">
        <v>128</v>
      </c>
      <c r="I44" s="65">
        <v>128</v>
      </c>
      <c r="AI44" s="41"/>
      <c r="AJ44" s="88"/>
      <c r="AK44" s="88"/>
      <c r="AL44" s="88"/>
      <c r="AM44" s="88"/>
      <c r="AN44" s="88"/>
      <c r="AO44" s="88"/>
      <c r="AP44" s="88"/>
      <c r="AQ44" s="88"/>
      <c r="AR44" s="88"/>
      <c r="AS44" s="88"/>
      <c r="AT44" s="88"/>
      <c r="AU44" s="88"/>
      <c r="AW44" s="41"/>
      <c r="AX44" s="88"/>
      <c r="AY44" s="88"/>
      <c r="AZ44" s="88"/>
      <c r="BA44" s="88"/>
      <c r="BB44" s="88"/>
      <c r="BC44" s="88"/>
      <c r="BD44" s="88"/>
      <c r="BE44" s="88"/>
      <c r="BF44" s="88"/>
      <c r="BG44" s="88"/>
      <c r="BH44" s="88"/>
      <c r="BI44" s="88"/>
      <c r="BK44" s="41"/>
      <c r="BL44" s="88"/>
      <c r="BM44" s="88"/>
      <c r="BN44" s="88"/>
      <c r="BO44" s="88"/>
      <c r="BP44" s="88"/>
      <c r="BQ44" s="88"/>
      <c r="BR44" s="88"/>
      <c r="BS44" s="88"/>
      <c r="BT44" s="88"/>
      <c r="BU44" s="88"/>
      <c r="BV44" s="88"/>
      <c r="BW44" s="88"/>
    </row>
    <row r="45" spans="2:75" x14ac:dyDescent="0.25">
      <c r="B45" s="38">
        <v>15</v>
      </c>
      <c r="C45" s="18">
        <v>128</v>
      </c>
      <c r="D45" s="18">
        <v>128</v>
      </c>
      <c r="E45" s="18">
        <v>128</v>
      </c>
      <c r="F45" s="18">
        <v>128</v>
      </c>
      <c r="G45" s="18">
        <v>128</v>
      </c>
      <c r="H45" s="18">
        <v>128</v>
      </c>
      <c r="I45" s="65">
        <v>128</v>
      </c>
      <c r="AI45" s="41"/>
      <c r="AJ45" s="88"/>
      <c r="AK45" s="88"/>
      <c r="AL45" s="88"/>
      <c r="AM45" s="88"/>
      <c r="AN45" s="88"/>
      <c r="AO45" s="88"/>
      <c r="AP45" s="88"/>
      <c r="AQ45" s="88"/>
      <c r="AR45" s="88"/>
      <c r="AS45" s="88"/>
      <c r="AT45" s="88"/>
      <c r="AU45" s="88"/>
      <c r="AW45" s="41"/>
      <c r="AX45" s="88"/>
      <c r="AY45" s="88"/>
      <c r="AZ45" s="88"/>
      <c r="BA45" s="88"/>
      <c r="BB45" s="88"/>
      <c r="BC45" s="88"/>
      <c r="BD45" s="88"/>
      <c r="BE45" s="88"/>
      <c r="BF45" s="88"/>
      <c r="BG45" s="88"/>
      <c r="BH45" s="88"/>
      <c r="BI45" s="88"/>
      <c r="BK45" s="41"/>
      <c r="BL45" s="88"/>
      <c r="BM45" s="88"/>
      <c r="BN45" s="88"/>
      <c r="BO45" s="88"/>
      <c r="BP45" s="88"/>
      <c r="BQ45" s="88"/>
      <c r="BR45" s="88"/>
      <c r="BS45" s="88"/>
      <c r="BT45" s="88"/>
      <c r="BU45" s="88"/>
      <c r="BV45" s="88"/>
      <c r="BW45" s="88"/>
    </row>
    <row r="46" spans="2:75" x14ac:dyDescent="0.25">
      <c r="B46" s="38">
        <v>16</v>
      </c>
      <c r="C46" s="18">
        <v>128</v>
      </c>
      <c r="D46" s="18">
        <v>128</v>
      </c>
      <c r="E46" s="18">
        <v>128</v>
      </c>
      <c r="F46" s="18">
        <v>128</v>
      </c>
      <c r="G46" s="18">
        <v>128</v>
      </c>
      <c r="H46" s="18">
        <v>128</v>
      </c>
      <c r="I46" s="65">
        <v>128</v>
      </c>
      <c r="AI46" s="41"/>
      <c r="AJ46" s="88"/>
      <c r="AK46" s="88"/>
      <c r="AL46" s="88"/>
      <c r="AM46" s="88"/>
      <c r="AN46" s="88"/>
      <c r="AO46" s="88"/>
      <c r="AP46" s="88"/>
      <c r="AQ46" s="88"/>
      <c r="AR46" s="88"/>
      <c r="AS46" s="88"/>
      <c r="AT46" s="88"/>
      <c r="AU46" s="88"/>
      <c r="AW46" s="41"/>
      <c r="AX46" s="88"/>
      <c r="AY46" s="88"/>
      <c r="AZ46" s="88"/>
      <c r="BA46" s="88"/>
      <c r="BB46" s="88"/>
      <c r="BC46" s="88"/>
      <c r="BD46" s="88"/>
      <c r="BE46" s="88"/>
      <c r="BF46" s="88"/>
      <c r="BG46" s="88"/>
      <c r="BH46" s="88"/>
      <c r="BI46" s="88"/>
      <c r="BK46" s="41"/>
      <c r="BL46" s="88"/>
      <c r="BM46" s="88"/>
      <c r="BN46" s="88"/>
      <c r="BO46" s="88"/>
      <c r="BP46" s="88"/>
      <c r="BQ46" s="88"/>
      <c r="BR46" s="88"/>
      <c r="BS46" s="88"/>
      <c r="BT46" s="88"/>
      <c r="BU46" s="88"/>
      <c r="BV46" s="88"/>
      <c r="BW46" s="88"/>
    </row>
    <row r="47" spans="2:75" x14ac:dyDescent="0.25">
      <c r="B47" s="38">
        <v>17</v>
      </c>
      <c r="C47" s="18">
        <v>128</v>
      </c>
      <c r="D47" s="18">
        <v>128</v>
      </c>
      <c r="E47" s="18">
        <v>128</v>
      </c>
      <c r="F47" s="18">
        <v>128</v>
      </c>
      <c r="G47" s="18">
        <v>128</v>
      </c>
      <c r="H47" s="18">
        <v>128</v>
      </c>
      <c r="I47" s="65">
        <v>128</v>
      </c>
      <c r="AI47" s="41"/>
      <c r="AJ47" s="88"/>
      <c r="AK47" s="88"/>
      <c r="AL47" s="88"/>
      <c r="AM47" s="88"/>
      <c r="AN47" s="88"/>
      <c r="AO47" s="88"/>
      <c r="AP47" s="88"/>
      <c r="AQ47" s="88"/>
      <c r="AR47" s="88"/>
      <c r="AS47" s="88"/>
      <c r="AT47" s="88"/>
      <c r="AU47" s="88"/>
      <c r="AW47" s="41"/>
      <c r="AX47" s="88"/>
      <c r="AY47" s="88"/>
      <c r="AZ47" s="88"/>
      <c r="BA47" s="88"/>
      <c r="BB47" s="88"/>
      <c r="BC47" s="88"/>
      <c r="BD47" s="88"/>
      <c r="BE47" s="88"/>
      <c r="BF47" s="88"/>
      <c r="BG47" s="88"/>
      <c r="BH47" s="88"/>
      <c r="BI47" s="88"/>
      <c r="BK47" s="41"/>
      <c r="BL47" s="88"/>
      <c r="BM47" s="88"/>
      <c r="BN47" s="88"/>
      <c r="BO47" s="88"/>
      <c r="BP47" s="88"/>
      <c r="BQ47" s="88"/>
      <c r="BR47" s="88"/>
      <c r="BS47" s="88"/>
      <c r="BT47" s="88"/>
      <c r="BU47" s="88"/>
      <c r="BV47" s="88"/>
      <c r="BW47" s="88"/>
    </row>
    <row r="48" spans="2:75" x14ac:dyDescent="0.25">
      <c r="B48" s="38">
        <v>18</v>
      </c>
      <c r="C48" s="18">
        <v>128</v>
      </c>
      <c r="D48" s="18">
        <v>128</v>
      </c>
      <c r="E48" s="18">
        <v>128</v>
      </c>
      <c r="F48" s="18">
        <v>128</v>
      </c>
      <c r="G48" s="18">
        <v>128</v>
      </c>
      <c r="H48" s="18">
        <v>128</v>
      </c>
      <c r="I48" s="65">
        <v>128</v>
      </c>
      <c r="AI48" s="41"/>
      <c r="AJ48" s="88"/>
      <c r="AK48" s="88"/>
      <c r="AL48" s="88"/>
      <c r="AM48" s="88"/>
      <c r="AN48" s="88"/>
      <c r="AO48" s="88"/>
      <c r="AP48" s="88"/>
      <c r="AQ48" s="88"/>
      <c r="AR48" s="88"/>
      <c r="AS48" s="88"/>
      <c r="AT48" s="88"/>
      <c r="AU48" s="88"/>
      <c r="AW48" s="41"/>
      <c r="AX48" s="88"/>
      <c r="AY48" s="88"/>
      <c r="AZ48" s="88"/>
      <c r="BA48" s="88"/>
      <c r="BB48" s="88"/>
      <c r="BC48" s="88"/>
      <c r="BD48" s="88"/>
      <c r="BE48" s="88"/>
      <c r="BF48" s="88"/>
      <c r="BG48" s="88"/>
      <c r="BH48" s="88"/>
      <c r="BI48" s="88"/>
      <c r="BK48" s="41"/>
      <c r="BL48" s="88"/>
      <c r="BM48" s="88"/>
      <c r="BN48" s="88"/>
      <c r="BO48" s="88"/>
      <c r="BP48" s="88"/>
      <c r="BQ48" s="88"/>
      <c r="BR48" s="88"/>
      <c r="BS48" s="88"/>
      <c r="BT48" s="88"/>
      <c r="BU48" s="88"/>
      <c r="BV48" s="88"/>
      <c r="BW48" s="88"/>
    </row>
    <row r="49" spans="2:75" x14ac:dyDescent="0.25">
      <c r="B49" s="38">
        <v>19</v>
      </c>
      <c r="C49" s="18">
        <v>128</v>
      </c>
      <c r="D49" s="18">
        <v>128</v>
      </c>
      <c r="E49" s="18">
        <v>128</v>
      </c>
      <c r="F49" s="18">
        <v>128</v>
      </c>
      <c r="G49" s="18">
        <v>128</v>
      </c>
      <c r="H49" s="18">
        <v>128</v>
      </c>
      <c r="I49" s="65">
        <v>128</v>
      </c>
      <c r="AI49" s="41"/>
      <c r="AJ49" s="88"/>
      <c r="AK49" s="88"/>
      <c r="AL49" s="88"/>
      <c r="AM49" s="88"/>
      <c r="AN49" s="88"/>
      <c r="AO49" s="88"/>
      <c r="AP49" s="88"/>
      <c r="AQ49" s="88"/>
      <c r="AR49" s="88"/>
      <c r="AS49" s="88"/>
      <c r="AT49" s="88"/>
      <c r="AU49" s="88"/>
      <c r="AW49" s="41"/>
      <c r="AX49" s="88"/>
      <c r="AY49" s="88"/>
      <c r="AZ49" s="88"/>
      <c r="BA49" s="88"/>
      <c r="BB49" s="88"/>
      <c r="BC49" s="88"/>
      <c r="BD49" s="88"/>
      <c r="BE49" s="88"/>
      <c r="BF49" s="88"/>
      <c r="BG49" s="88"/>
      <c r="BH49" s="88"/>
      <c r="BI49" s="88"/>
      <c r="BK49" s="41"/>
      <c r="BL49" s="88"/>
      <c r="BM49" s="88"/>
      <c r="BN49" s="88"/>
      <c r="BO49" s="88"/>
      <c r="BP49" s="88"/>
      <c r="BQ49" s="88"/>
      <c r="BR49" s="88"/>
      <c r="BS49" s="88"/>
      <c r="BT49" s="88"/>
      <c r="BU49" s="88"/>
      <c r="BV49" s="88"/>
      <c r="BW49" s="88"/>
    </row>
    <row r="50" spans="2:75" x14ac:dyDescent="0.25">
      <c r="B50" s="38">
        <v>20</v>
      </c>
      <c r="C50" s="18">
        <v>128</v>
      </c>
      <c r="D50" s="18">
        <v>128</v>
      </c>
      <c r="E50" s="18">
        <v>128</v>
      </c>
      <c r="F50" s="18">
        <v>128</v>
      </c>
      <c r="G50" s="18">
        <v>128</v>
      </c>
      <c r="H50" s="18">
        <v>128</v>
      </c>
      <c r="I50" s="65">
        <v>128</v>
      </c>
      <c r="AI50" s="41"/>
      <c r="AJ50" s="88"/>
      <c r="AK50" s="88"/>
      <c r="AL50" s="88"/>
      <c r="AM50" s="88"/>
      <c r="AN50" s="88"/>
      <c r="AO50" s="88"/>
      <c r="AP50" s="88"/>
      <c r="AQ50" s="88"/>
      <c r="AR50" s="88"/>
      <c r="AS50" s="88"/>
      <c r="AT50" s="88"/>
      <c r="AU50" s="88"/>
      <c r="AW50" s="41"/>
      <c r="AX50" s="88"/>
      <c r="AY50" s="88"/>
      <c r="AZ50" s="88"/>
      <c r="BA50" s="88"/>
      <c r="BB50" s="88"/>
      <c r="BC50" s="88"/>
      <c r="BD50" s="88"/>
      <c r="BE50" s="88"/>
      <c r="BF50" s="88"/>
      <c r="BG50" s="88"/>
      <c r="BH50" s="88"/>
      <c r="BI50" s="88"/>
      <c r="BK50" s="41"/>
      <c r="BL50" s="88"/>
      <c r="BM50" s="88"/>
      <c r="BN50" s="88"/>
      <c r="BO50" s="88"/>
      <c r="BP50" s="88"/>
      <c r="BQ50" s="88"/>
      <c r="BR50" s="88"/>
      <c r="BS50" s="88"/>
      <c r="BT50" s="88"/>
      <c r="BU50" s="88"/>
      <c r="BV50" s="88"/>
      <c r="BW50" s="88"/>
    </row>
    <row r="51" spans="2:75" x14ac:dyDescent="0.25">
      <c r="B51" s="38">
        <v>21</v>
      </c>
      <c r="C51" s="18">
        <v>128</v>
      </c>
      <c r="D51" s="18">
        <v>128</v>
      </c>
      <c r="E51" s="18">
        <v>128</v>
      </c>
      <c r="F51" s="18">
        <v>128</v>
      </c>
      <c r="G51" s="18">
        <v>128</v>
      </c>
      <c r="H51" s="18">
        <v>128</v>
      </c>
      <c r="I51" s="65">
        <v>128</v>
      </c>
      <c r="AI51" s="41"/>
      <c r="AJ51" s="88"/>
      <c r="AK51" s="88"/>
      <c r="AL51" s="88"/>
      <c r="AM51" s="88"/>
      <c r="AN51" s="88"/>
      <c r="AO51" s="88"/>
      <c r="AP51" s="88"/>
      <c r="AQ51" s="88"/>
      <c r="AR51" s="88"/>
      <c r="AS51" s="88"/>
      <c r="AT51" s="88"/>
      <c r="AU51" s="88"/>
      <c r="AW51" s="41"/>
      <c r="AX51" s="88"/>
      <c r="AY51" s="88"/>
      <c r="AZ51" s="88"/>
      <c r="BA51" s="88"/>
      <c r="BB51" s="88"/>
      <c r="BC51" s="88"/>
      <c r="BD51" s="88"/>
      <c r="BE51" s="88"/>
      <c r="BF51" s="88"/>
      <c r="BG51" s="88"/>
      <c r="BH51" s="88"/>
      <c r="BI51" s="88"/>
      <c r="BK51" s="41"/>
      <c r="BL51" s="88"/>
      <c r="BM51" s="88"/>
      <c r="BN51" s="88"/>
      <c r="BO51" s="88"/>
      <c r="BP51" s="88"/>
      <c r="BQ51" s="88"/>
      <c r="BR51" s="88"/>
      <c r="BS51" s="88"/>
      <c r="BT51" s="88"/>
      <c r="BU51" s="88"/>
      <c r="BV51" s="88"/>
      <c r="BW51" s="88"/>
    </row>
    <row r="52" spans="2:75" x14ac:dyDescent="0.25">
      <c r="B52" s="38">
        <v>22</v>
      </c>
      <c r="C52" s="18">
        <v>128</v>
      </c>
      <c r="D52" s="18">
        <v>128</v>
      </c>
      <c r="E52" s="18">
        <v>128</v>
      </c>
      <c r="F52" s="18">
        <v>128</v>
      </c>
      <c r="G52" s="18">
        <v>128</v>
      </c>
      <c r="H52" s="18">
        <v>128</v>
      </c>
      <c r="I52" s="65">
        <v>128</v>
      </c>
      <c r="AI52" s="41"/>
      <c r="AJ52" s="88"/>
      <c r="AK52" s="88"/>
      <c r="AL52" s="88"/>
      <c r="AM52" s="88"/>
      <c r="AN52" s="88"/>
      <c r="AO52" s="88"/>
      <c r="AP52" s="88"/>
      <c r="AQ52" s="88"/>
      <c r="AR52" s="88"/>
      <c r="AS52" s="88"/>
      <c r="AT52" s="88"/>
      <c r="AU52" s="88"/>
      <c r="AW52" s="41"/>
      <c r="AX52" s="88"/>
      <c r="AY52" s="88"/>
      <c r="AZ52" s="88"/>
      <c r="BA52" s="88"/>
      <c r="BB52" s="88"/>
      <c r="BC52" s="88"/>
      <c r="BD52" s="88"/>
      <c r="BE52" s="88"/>
      <c r="BF52" s="88"/>
      <c r="BG52" s="88"/>
      <c r="BH52" s="88"/>
      <c r="BI52" s="88"/>
      <c r="BK52" s="41"/>
      <c r="BL52" s="88"/>
      <c r="BM52" s="88"/>
      <c r="BN52" s="88"/>
      <c r="BO52" s="88"/>
      <c r="BP52" s="88"/>
      <c r="BQ52" s="88"/>
      <c r="BR52" s="88"/>
      <c r="BS52" s="88"/>
      <c r="BT52" s="88"/>
      <c r="BU52" s="88"/>
      <c r="BV52" s="88"/>
      <c r="BW52" s="88"/>
    </row>
    <row r="53" spans="2:75" x14ac:dyDescent="0.25">
      <c r="B53" s="38">
        <v>23</v>
      </c>
      <c r="C53" s="18">
        <v>128</v>
      </c>
      <c r="D53" s="18">
        <v>128</v>
      </c>
      <c r="E53" s="18">
        <v>128</v>
      </c>
      <c r="F53" s="18">
        <v>128</v>
      </c>
      <c r="G53" s="18">
        <v>128</v>
      </c>
      <c r="H53" s="18">
        <v>128</v>
      </c>
      <c r="I53" s="65">
        <v>128</v>
      </c>
      <c r="AI53" s="41"/>
      <c r="AJ53" s="88"/>
      <c r="AK53" s="88"/>
      <c r="AL53" s="88"/>
      <c r="AM53" s="88"/>
      <c r="AN53" s="88"/>
      <c r="AO53" s="88"/>
      <c r="AP53" s="88"/>
      <c r="AQ53" s="88"/>
      <c r="AR53" s="88"/>
      <c r="AS53" s="88"/>
      <c r="AT53" s="88"/>
      <c r="AU53" s="88"/>
      <c r="AW53" s="41"/>
      <c r="AX53" s="88"/>
      <c r="AY53" s="88"/>
      <c r="AZ53" s="88"/>
      <c r="BA53" s="88"/>
      <c r="BB53" s="88"/>
      <c r="BC53" s="88"/>
      <c r="BD53" s="88"/>
      <c r="BE53" s="88"/>
      <c r="BF53" s="88"/>
      <c r="BG53" s="88"/>
      <c r="BH53" s="88"/>
      <c r="BI53" s="88"/>
      <c r="BK53" s="41"/>
      <c r="BL53" s="88"/>
      <c r="BM53" s="88"/>
      <c r="BN53" s="88"/>
      <c r="BO53" s="88"/>
      <c r="BP53" s="88"/>
      <c r="BQ53" s="88"/>
      <c r="BR53" s="88"/>
      <c r="BS53" s="88"/>
      <c r="BT53" s="88"/>
      <c r="BU53" s="88"/>
      <c r="BV53" s="88"/>
      <c r="BW53" s="88"/>
    </row>
    <row r="54" spans="2:75" x14ac:dyDescent="0.25">
      <c r="B54" s="39">
        <v>24</v>
      </c>
      <c r="C54" s="63">
        <v>128</v>
      </c>
      <c r="D54" s="63">
        <v>128</v>
      </c>
      <c r="E54" s="63">
        <v>128</v>
      </c>
      <c r="F54" s="63">
        <v>128</v>
      </c>
      <c r="G54" s="63">
        <v>128</v>
      </c>
      <c r="H54" s="63">
        <v>128</v>
      </c>
      <c r="I54" s="66">
        <v>128</v>
      </c>
      <c r="AI54" s="41"/>
      <c r="AJ54" s="88"/>
      <c r="AK54" s="88"/>
      <c r="AL54" s="88"/>
      <c r="AM54" s="88"/>
      <c r="AN54" s="88"/>
      <c r="AO54" s="88"/>
      <c r="AP54" s="88"/>
      <c r="AQ54" s="88"/>
      <c r="AR54" s="88"/>
      <c r="AS54" s="88"/>
      <c r="AT54" s="88"/>
      <c r="AU54" s="88"/>
      <c r="AW54" s="41"/>
      <c r="AX54" s="88"/>
      <c r="AY54" s="88"/>
      <c r="AZ54" s="88"/>
      <c r="BA54" s="88"/>
      <c r="BB54" s="88"/>
      <c r="BC54" s="88"/>
      <c r="BD54" s="88"/>
      <c r="BE54" s="88"/>
      <c r="BF54" s="88"/>
      <c r="BG54" s="88"/>
      <c r="BH54" s="88"/>
      <c r="BI54" s="88"/>
      <c r="BK54" s="41"/>
      <c r="BL54" s="88"/>
      <c r="BM54" s="88"/>
      <c r="BN54" s="88"/>
      <c r="BO54" s="88"/>
      <c r="BP54" s="88"/>
      <c r="BQ54" s="88"/>
      <c r="BR54" s="88"/>
      <c r="BS54" s="88"/>
      <c r="BT54" s="88"/>
      <c r="BU54" s="88"/>
      <c r="BV54" s="88"/>
      <c r="BW54" s="88"/>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B3"/>
    <mergeCell ref="C2:I2"/>
    <mergeCell ref="B29:B30"/>
    <mergeCell ref="C29:I29"/>
  </mergeCells>
  <conditionalFormatting sqref="C4:I27">
    <cfRule type="dataBar" priority="2">
      <dataBar>
        <cfvo type="min"/>
        <cfvo type="max"/>
        <color rgb="FF008AEF"/>
      </dataBar>
    </cfRule>
  </conditionalFormatting>
  <conditionalFormatting sqref="C31:I54">
    <cfRule type="dataBar" priority="1">
      <dataBar>
        <cfvo type="min"/>
        <cfvo type="max"/>
        <color rgb="FF008AEF"/>
      </dataBar>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rgb="FF336E7E"/>
  </sheetPr>
  <dimension ref="A1:Q8761"/>
  <sheetViews>
    <sheetView workbookViewId="0"/>
  </sheetViews>
  <sheetFormatPr defaultRowHeight="15" x14ac:dyDescent="0.25"/>
  <cols>
    <col min="1" max="1" width="13.28515625" style="16" bestFit="1" customWidth="1"/>
    <col min="2" max="2" width="14.85546875" style="16" bestFit="1" customWidth="1"/>
    <col min="3" max="3" width="10.140625" style="16" bestFit="1" customWidth="1"/>
    <col min="4" max="4" width="12.140625" style="16" bestFit="1" customWidth="1"/>
    <col min="5" max="5" width="13.85546875" style="16" bestFit="1" customWidth="1"/>
    <col min="6" max="7" width="12.7109375" style="16" customWidth="1"/>
    <col min="8" max="11" width="11.140625" style="16" bestFit="1" customWidth="1"/>
    <col min="12" max="12" width="11" style="16" bestFit="1" customWidth="1"/>
    <col min="13" max="13" width="11.5703125" style="16" bestFit="1" customWidth="1"/>
    <col min="14" max="14" width="13.42578125" style="16" customWidth="1"/>
    <col min="15" max="15" width="12" style="16" customWidth="1"/>
    <col min="16" max="16" width="11.85546875" style="16" customWidth="1"/>
  </cols>
  <sheetData>
    <row r="1" spans="1:17" x14ac:dyDescent="0.25">
      <c r="A1" s="24" t="s">
        <v>51</v>
      </c>
      <c r="B1" s="24" t="s">
        <v>52</v>
      </c>
      <c r="C1" s="24" t="s">
        <v>53</v>
      </c>
      <c r="D1" s="24" t="s">
        <v>54</v>
      </c>
      <c r="E1" s="24" t="s">
        <v>55</v>
      </c>
      <c r="F1" s="36" t="s">
        <v>56</v>
      </c>
      <c r="G1" s="36" t="s">
        <v>57</v>
      </c>
      <c r="H1" s="36" t="s">
        <v>33</v>
      </c>
      <c r="I1" s="36" t="s">
        <v>58</v>
      </c>
      <c r="J1" s="36" t="s">
        <v>34</v>
      </c>
      <c r="K1" s="36" t="s">
        <v>59</v>
      </c>
      <c r="L1" s="36" t="s">
        <v>36</v>
      </c>
      <c r="M1" s="36" t="s">
        <v>60</v>
      </c>
      <c r="N1" s="40" t="s">
        <v>61</v>
      </c>
      <c r="O1" s="40" t="s">
        <v>62</v>
      </c>
      <c r="P1" s="40" t="s">
        <v>63</v>
      </c>
      <c r="Q1" s="47"/>
    </row>
    <row r="2" spans="1:17" x14ac:dyDescent="0.25">
      <c r="A2" s="35">
        <v>1</v>
      </c>
      <c r="B2" s="89">
        <v>1</v>
      </c>
      <c r="C2" s="35">
        <f t="shared" ref="C2:C65" si="0">HOUR(B2)+1</f>
        <v>1</v>
      </c>
      <c r="D2" s="35">
        <v>1</v>
      </c>
      <c r="E2" s="35">
        <v>1</v>
      </c>
      <c r="F2" s="35" t="str">
        <f t="shared" ref="F2:F65" si="1">IF(E2=1,"Sunday",IF(E2=2,"Monday",IF(E2=3,"Tuesday",IF(E2=4,"Wednesday",IF(E2=5,"Thursday",IF(E2=6,"Friday","Saturday"))))))</f>
        <v>Sunday</v>
      </c>
      <c r="G2" s="35">
        <f t="shared" ref="G2:G65" si="2">MONTH(B2)</f>
        <v>1</v>
      </c>
      <c r="H2" s="34">
        <f>CONVERT(INDEX(Htg_StPt_Sch_EZ!$C$4:$I$27,MATCH(Schedules_8760!$C2,Htg_StPt_Sch_EZ!$B$4:$B$27,0),MATCH(Schedules_8760!$F2,Htg_StPt_Sch_EZ!$C$3:$I$3,0)),"F","C")</f>
        <v>20.555555555555554</v>
      </c>
      <c r="I2" s="34">
        <f>CONVERT(INDEX(Htg_StPt_Sch_EZ!$C$31:$I$54,MATCH(Schedules_8760!$C2,Htg_StPt_Sch_EZ!$B$31:$B$54,0),MATCH(Schedules_8760!$F2,Htg_StPt_Sch_EZ!$C$30:$I$30,0)),"F","C")</f>
        <v>19.444444444444443</v>
      </c>
      <c r="J2" s="34">
        <f>CONVERT(INDEX(Clg_StPt_Sch_EZ!$C$4:$I$27,MATCH(Schedules_8760!$C2,Clg_StPt_Sch_EZ!$B$4:$B$27,0),MATCH(Schedules_8760!$F2,Clg_StPt_Sch_EZ!$C$3:$I$3,0)),"F","C")</f>
        <v>25.555555555555554</v>
      </c>
      <c r="K2" s="34">
        <f>CONVERT(INDEX(Clg_StPt_Sch_EZ!$C$31:$I$54,MATCH(Schedules_8760!$C2,Clg_StPt_Sch_EZ!$B$31:$B$54,0),MATCH(Schedules_8760!$F2,Clg_StPt_Sch_EZ!$C$30:$I$30,0)),"F","C")</f>
        <v>28.333333333333332</v>
      </c>
      <c r="L2" s="34">
        <f>CONVERT(INDEX(DHW_StPt_Sch_EZ!$C$4:$I$27,MATCH(Schedules_8760!$C2,DHW_StPt_Sch_EZ!$B$4:$B$27,0),MATCH(Schedules_8760!$F2,DHW_StPt_Sch_EZ!$C$3:$I$3,0)),"F","C")</f>
        <v>53.333333333333329</v>
      </c>
      <c r="M2" s="34">
        <f>CONVERT(INDEX(DHW_StPt_Sch_EZ!$C$31:$I$54,MATCH(Schedules_8760!$C2,DHW_StPt_Sch_EZ!$B$31:$B$54,0),MATCH(Schedules_8760!$F2,DHW_StPt_Sch_EZ!$C$30:$I$30,0)),"F","C")</f>
        <v>53.333333333333329</v>
      </c>
      <c r="N2" s="12"/>
      <c r="O2" s="12"/>
      <c r="P2" s="12"/>
    </row>
    <row r="3" spans="1:17" x14ac:dyDescent="0.25">
      <c r="A3" s="35">
        <v>2</v>
      </c>
      <c r="B3" s="89">
        <v>1.041666666666667</v>
      </c>
      <c r="C3" s="35">
        <f t="shared" si="0"/>
        <v>2</v>
      </c>
      <c r="D3" s="35">
        <f t="shared" ref="D3:D66" si="3">IF(C3=1,D2+1,D2)</f>
        <v>1</v>
      </c>
      <c r="E3" s="35">
        <f t="shared" ref="E3:E66" si="4">IF(AND(C3=1,E2=7),1,IF(C3=1,E2+1,E2))</f>
        <v>1</v>
      </c>
      <c r="F3" s="35" t="str">
        <f t="shared" si="1"/>
        <v>Sunday</v>
      </c>
      <c r="G3" s="35">
        <f t="shared" si="2"/>
        <v>1</v>
      </c>
      <c r="H3" s="34">
        <f>CONVERT(INDEX(Htg_StPt_Sch_EZ!$C$4:$I$27,MATCH(Schedules_8760!$C3,Htg_StPt_Sch_EZ!$B$4:$B$27,0),MATCH(Schedules_8760!$F3,Htg_StPt_Sch_EZ!$C$3:$I$3,0)),"F","C")</f>
        <v>20.555555555555554</v>
      </c>
      <c r="I3" s="34">
        <f>CONVERT(INDEX(Htg_StPt_Sch_EZ!$C$31:$I$54,MATCH(Schedules_8760!$C3,Htg_StPt_Sch_EZ!$B$31:$B$54,0),MATCH(Schedules_8760!$F3,Htg_StPt_Sch_EZ!$C$30:$I$30,0)),"F","C")</f>
        <v>19.444444444444443</v>
      </c>
      <c r="J3" s="34">
        <f>CONVERT(INDEX(Clg_StPt_Sch_EZ!$C$4:$I$27,MATCH(Schedules_8760!$C3,Clg_StPt_Sch_EZ!$B$4:$B$27,0),MATCH(Schedules_8760!$F3,Clg_StPt_Sch_EZ!$C$3:$I$3,0)),"F","C")</f>
        <v>25.555555555555554</v>
      </c>
      <c r="K3" s="34">
        <f>CONVERT(INDEX(Clg_StPt_Sch_EZ!$C$31:$I$54,MATCH(Schedules_8760!$C3,Clg_StPt_Sch_EZ!$B$31:$B$54,0),MATCH(Schedules_8760!$F3,Clg_StPt_Sch_EZ!$C$30:$I$30,0)),"F","C")</f>
        <v>28.333333333333332</v>
      </c>
      <c r="L3" s="34">
        <f>CONVERT(INDEX(DHW_StPt_Sch_EZ!$C$4:$I$27,MATCH(Schedules_8760!$C3,DHW_StPt_Sch_EZ!$B$4:$B$27,0),MATCH(Schedules_8760!$F3,DHW_StPt_Sch_EZ!$C$3:$I$3,0)),"F","C")</f>
        <v>53.333333333333329</v>
      </c>
      <c r="M3" s="34">
        <f>CONVERT(INDEX(DHW_StPt_Sch_EZ!$C$31:$I$54,MATCH(Schedules_8760!$C3,DHW_StPt_Sch_EZ!$B$31:$B$54,0),MATCH(Schedules_8760!$F3,DHW_StPt_Sch_EZ!$C$30:$I$30,0)),"F","C")</f>
        <v>53.333333333333329</v>
      </c>
      <c r="N3" s="12"/>
      <c r="O3" s="12"/>
      <c r="P3" s="12"/>
    </row>
    <row r="4" spans="1:17" x14ac:dyDescent="0.25">
      <c r="A4" s="35">
        <v>3</v>
      </c>
      <c r="B4" s="89">
        <v>1.083333333333333</v>
      </c>
      <c r="C4" s="35">
        <f t="shared" si="0"/>
        <v>3</v>
      </c>
      <c r="D4" s="35">
        <f t="shared" si="3"/>
        <v>1</v>
      </c>
      <c r="E4" s="35">
        <f t="shared" si="4"/>
        <v>1</v>
      </c>
      <c r="F4" s="35" t="str">
        <f t="shared" si="1"/>
        <v>Sunday</v>
      </c>
      <c r="G4" s="35">
        <f t="shared" si="2"/>
        <v>1</v>
      </c>
      <c r="H4" s="34">
        <f>CONVERT(INDEX(Htg_StPt_Sch_EZ!$C$4:$I$27,MATCH(Schedules_8760!$C4,Htg_StPt_Sch_EZ!$B$4:$B$27,0),MATCH(Schedules_8760!$F4,Htg_StPt_Sch_EZ!$C$3:$I$3,0)),"F","C")</f>
        <v>20.555555555555554</v>
      </c>
      <c r="I4" s="34">
        <f>CONVERT(INDEX(Htg_StPt_Sch_EZ!$C$31:$I$54,MATCH(Schedules_8760!$C4,Htg_StPt_Sch_EZ!$B$31:$B$54,0),MATCH(Schedules_8760!$F4,Htg_StPt_Sch_EZ!$C$30:$I$30,0)),"F","C")</f>
        <v>19.444444444444443</v>
      </c>
      <c r="J4" s="34">
        <f>CONVERT(INDEX(Clg_StPt_Sch_EZ!$C$4:$I$27,MATCH(Schedules_8760!$C4,Clg_StPt_Sch_EZ!$B$4:$B$27,0),MATCH(Schedules_8760!$F4,Clg_StPt_Sch_EZ!$C$3:$I$3,0)),"F","C")</f>
        <v>25.555555555555554</v>
      </c>
      <c r="K4" s="34">
        <f>CONVERT(INDEX(Clg_StPt_Sch_EZ!$C$31:$I$54,MATCH(Schedules_8760!$C4,Clg_StPt_Sch_EZ!$B$31:$B$54,0),MATCH(Schedules_8760!$F4,Clg_StPt_Sch_EZ!$C$30:$I$30,0)),"F","C")</f>
        <v>28.333333333333332</v>
      </c>
      <c r="L4" s="34">
        <f>CONVERT(INDEX(DHW_StPt_Sch_EZ!$C$4:$I$27,MATCH(Schedules_8760!$C4,DHW_StPt_Sch_EZ!$B$4:$B$27,0),MATCH(Schedules_8760!$F4,DHW_StPt_Sch_EZ!$C$3:$I$3,0)),"F","C")</f>
        <v>53.333333333333329</v>
      </c>
      <c r="M4" s="34">
        <f>CONVERT(INDEX(DHW_StPt_Sch_EZ!$C$31:$I$54,MATCH(Schedules_8760!$C4,DHW_StPt_Sch_EZ!$B$31:$B$54,0),MATCH(Schedules_8760!$F4,DHW_StPt_Sch_EZ!$C$30:$I$30,0)),"F","C")</f>
        <v>53.333333333333329</v>
      </c>
      <c r="N4" s="12"/>
      <c r="O4" s="12"/>
      <c r="P4" s="12"/>
    </row>
    <row r="5" spans="1:17" x14ac:dyDescent="0.25">
      <c r="A5" s="35">
        <v>4</v>
      </c>
      <c r="B5" s="89">
        <v>1.125</v>
      </c>
      <c r="C5" s="35">
        <f t="shared" si="0"/>
        <v>4</v>
      </c>
      <c r="D5" s="35">
        <f t="shared" si="3"/>
        <v>1</v>
      </c>
      <c r="E5" s="35">
        <f t="shared" si="4"/>
        <v>1</v>
      </c>
      <c r="F5" s="35" t="str">
        <f t="shared" si="1"/>
        <v>Sunday</v>
      </c>
      <c r="G5" s="35">
        <f t="shared" si="2"/>
        <v>1</v>
      </c>
      <c r="H5" s="34">
        <f>CONVERT(INDEX(Htg_StPt_Sch_EZ!$C$4:$I$27,MATCH(Schedules_8760!$C5,Htg_StPt_Sch_EZ!$B$4:$B$27,0),MATCH(Schedules_8760!$F5,Htg_StPt_Sch_EZ!$C$3:$I$3,0)),"F","C")</f>
        <v>20.555555555555554</v>
      </c>
      <c r="I5" s="34">
        <f>CONVERT(INDEX(Htg_StPt_Sch_EZ!$C$31:$I$54,MATCH(Schedules_8760!$C5,Htg_StPt_Sch_EZ!$B$31:$B$54,0),MATCH(Schedules_8760!$F5,Htg_StPt_Sch_EZ!$C$30:$I$30,0)),"F","C")</f>
        <v>19.444444444444443</v>
      </c>
      <c r="J5" s="34">
        <f>CONVERT(INDEX(Clg_StPt_Sch_EZ!$C$4:$I$27,MATCH(Schedules_8760!$C5,Clg_StPt_Sch_EZ!$B$4:$B$27,0),MATCH(Schedules_8760!$F5,Clg_StPt_Sch_EZ!$C$3:$I$3,0)),"F","C")</f>
        <v>25.555555555555554</v>
      </c>
      <c r="K5" s="34">
        <f>CONVERT(INDEX(Clg_StPt_Sch_EZ!$C$31:$I$54,MATCH(Schedules_8760!$C5,Clg_StPt_Sch_EZ!$B$31:$B$54,0),MATCH(Schedules_8760!$F5,Clg_StPt_Sch_EZ!$C$30:$I$30,0)),"F","C")</f>
        <v>28.333333333333332</v>
      </c>
      <c r="L5" s="34">
        <f>CONVERT(INDEX(DHW_StPt_Sch_EZ!$C$4:$I$27,MATCH(Schedules_8760!$C5,DHW_StPt_Sch_EZ!$B$4:$B$27,0),MATCH(Schedules_8760!$F5,DHW_StPt_Sch_EZ!$C$3:$I$3,0)),"F","C")</f>
        <v>53.333333333333329</v>
      </c>
      <c r="M5" s="34">
        <f>CONVERT(INDEX(DHW_StPt_Sch_EZ!$C$31:$I$54,MATCH(Schedules_8760!$C5,DHW_StPt_Sch_EZ!$B$31:$B$54,0),MATCH(Schedules_8760!$F5,DHW_StPt_Sch_EZ!$C$30:$I$30,0)),"F","C")</f>
        <v>53.333333333333329</v>
      </c>
      <c r="N5" s="12"/>
      <c r="O5" s="12"/>
      <c r="P5" s="12"/>
    </row>
    <row r="6" spans="1:17" x14ac:dyDescent="0.25">
      <c r="A6" s="35">
        <v>5</v>
      </c>
      <c r="B6" s="89">
        <v>1.166666666666667</v>
      </c>
      <c r="C6" s="35">
        <f t="shared" si="0"/>
        <v>5</v>
      </c>
      <c r="D6" s="35">
        <f t="shared" si="3"/>
        <v>1</v>
      </c>
      <c r="E6" s="35">
        <f t="shared" si="4"/>
        <v>1</v>
      </c>
      <c r="F6" s="35" t="str">
        <f t="shared" si="1"/>
        <v>Sunday</v>
      </c>
      <c r="G6" s="35">
        <f t="shared" si="2"/>
        <v>1</v>
      </c>
      <c r="H6" s="34">
        <f>CONVERT(INDEX(Htg_StPt_Sch_EZ!$C$4:$I$27,MATCH(Schedules_8760!$C6,Htg_StPt_Sch_EZ!$B$4:$B$27,0),MATCH(Schedules_8760!$F6,Htg_StPt_Sch_EZ!$C$3:$I$3,0)),"F","C")</f>
        <v>20.555555555555554</v>
      </c>
      <c r="I6" s="34">
        <f>CONVERT(INDEX(Htg_StPt_Sch_EZ!$C$31:$I$54,MATCH(Schedules_8760!$C6,Htg_StPt_Sch_EZ!$B$31:$B$54,0),MATCH(Schedules_8760!$F6,Htg_StPt_Sch_EZ!$C$30:$I$30,0)),"F","C")</f>
        <v>19.444444444444443</v>
      </c>
      <c r="J6" s="34">
        <f>CONVERT(INDEX(Clg_StPt_Sch_EZ!$C$4:$I$27,MATCH(Schedules_8760!$C6,Clg_StPt_Sch_EZ!$B$4:$B$27,0),MATCH(Schedules_8760!$F6,Clg_StPt_Sch_EZ!$C$3:$I$3,0)),"F","C")</f>
        <v>25.555555555555554</v>
      </c>
      <c r="K6" s="34">
        <f>CONVERT(INDEX(Clg_StPt_Sch_EZ!$C$31:$I$54,MATCH(Schedules_8760!$C6,Clg_StPt_Sch_EZ!$B$31:$B$54,0),MATCH(Schedules_8760!$F6,Clg_StPt_Sch_EZ!$C$30:$I$30,0)),"F","C")</f>
        <v>28.333333333333332</v>
      </c>
      <c r="L6" s="34">
        <f>CONVERT(INDEX(DHW_StPt_Sch_EZ!$C$4:$I$27,MATCH(Schedules_8760!$C6,DHW_StPt_Sch_EZ!$B$4:$B$27,0),MATCH(Schedules_8760!$F6,DHW_StPt_Sch_EZ!$C$3:$I$3,0)),"F","C")</f>
        <v>53.333333333333329</v>
      </c>
      <c r="M6" s="34">
        <f>CONVERT(INDEX(DHW_StPt_Sch_EZ!$C$31:$I$54,MATCH(Schedules_8760!$C6,DHW_StPt_Sch_EZ!$B$31:$B$54,0),MATCH(Schedules_8760!$F6,DHW_StPt_Sch_EZ!$C$30:$I$30,0)),"F","C")</f>
        <v>53.333333333333329</v>
      </c>
      <c r="N6" s="12"/>
      <c r="O6" s="12"/>
      <c r="P6" s="12"/>
    </row>
    <row r="7" spans="1:17" x14ac:dyDescent="0.25">
      <c r="A7" s="35">
        <v>6</v>
      </c>
      <c r="B7" s="89">
        <v>1.208333333333333</v>
      </c>
      <c r="C7" s="35">
        <f t="shared" si="0"/>
        <v>6</v>
      </c>
      <c r="D7" s="35">
        <f t="shared" si="3"/>
        <v>1</v>
      </c>
      <c r="E7" s="35">
        <f t="shared" si="4"/>
        <v>1</v>
      </c>
      <c r="F7" s="35" t="str">
        <f t="shared" si="1"/>
        <v>Sunday</v>
      </c>
      <c r="G7" s="35">
        <f t="shared" si="2"/>
        <v>1</v>
      </c>
      <c r="H7" s="34">
        <f>CONVERT(INDEX(Htg_StPt_Sch_EZ!$C$4:$I$27,MATCH(Schedules_8760!$C7,Htg_StPt_Sch_EZ!$B$4:$B$27,0),MATCH(Schedules_8760!$F7,Htg_StPt_Sch_EZ!$C$3:$I$3,0)),"F","C")</f>
        <v>20.555555555555554</v>
      </c>
      <c r="I7" s="34">
        <f>CONVERT(INDEX(Htg_StPt_Sch_EZ!$C$31:$I$54,MATCH(Schedules_8760!$C7,Htg_StPt_Sch_EZ!$B$31:$B$54,0),MATCH(Schedules_8760!$F7,Htg_StPt_Sch_EZ!$C$30:$I$30,0)),"F","C")</f>
        <v>19.444444444444443</v>
      </c>
      <c r="J7" s="34">
        <f>CONVERT(INDEX(Clg_StPt_Sch_EZ!$C$4:$I$27,MATCH(Schedules_8760!$C7,Clg_StPt_Sch_EZ!$B$4:$B$27,0),MATCH(Schedules_8760!$F7,Clg_StPt_Sch_EZ!$C$3:$I$3,0)),"F","C")</f>
        <v>25.555555555555554</v>
      </c>
      <c r="K7" s="34">
        <f>CONVERT(INDEX(Clg_StPt_Sch_EZ!$C$31:$I$54,MATCH(Schedules_8760!$C7,Clg_StPt_Sch_EZ!$B$31:$B$54,0),MATCH(Schedules_8760!$F7,Clg_StPt_Sch_EZ!$C$30:$I$30,0)),"F","C")</f>
        <v>28.333333333333332</v>
      </c>
      <c r="L7" s="34">
        <f>CONVERT(INDEX(DHW_StPt_Sch_EZ!$C$4:$I$27,MATCH(Schedules_8760!$C7,DHW_StPt_Sch_EZ!$B$4:$B$27,0),MATCH(Schedules_8760!$F7,DHW_StPt_Sch_EZ!$C$3:$I$3,0)),"F","C")</f>
        <v>53.333333333333329</v>
      </c>
      <c r="M7" s="34">
        <f>CONVERT(INDEX(DHW_StPt_Sch_EZ!$C$31:$I$54,MATCH(Schedules_8760!$C7,DHW_StPt_Sch_EZ!$B$31:$B$54,0),MATCH(Schedules_8760!$F7,DHW_StPt_Sch_EZ!$C$30:$I$30,0)),"F","C")</f>
        <v>53.333333333333329</v>
      </c>
      <c r="N7" s="12"/>
      <c r="O7" s="12"/>
      <c r="P7" s="12"/>
    </row>
    <row r="8" spans="1:17" x14ac:dyDescent="0.25">
      <c r="A8" s="35">
        <v>7</v>
      </c>
      <c r="B8" s="89">
        <v>1.25</v>
      </c>
      <c r="C8" s="35">
        <f t="shared" si="0"/>
        <v>7</v>
      </c>
      <c r="D8" s="35">
        <f t="shared" si="3"/>
        <v>1</v>
      </c>
      <c r="E8" s="35">
        <f t="shared" si="4"/>
        <v>1</v>
      </c>
      <c r="F8" s="35" t="str">
        <f t="shared" si="1"/>
        <v>Sunday</v>
      </c>
      <c r="G8" s="35">
        <f t="shared" si="2"/>
        <v>1</v>
      </c>
      <c r="H8" s="34">
        <f>CONVERT(INDEX(Htg_StPt_Sch_EZ!$C$4:$I$27,MATCH(Schedules_8760!$C8,Htg_StPt_Sch_EZ!$B$4:$B$27,0),MATCH(Schedules_8760!$F8,Htg_StPt_Sch_EZ!$C$3:$I$3,0)),"F","C")</f>
        <v>20.555555555555554</v>
      </c>
      <c r="I8" s="34">
        <f>CONVERT(INDEX(Htg_StPt_Sch_EZ!$C$31:$I$54,MATCH(Schedules_8760!$C8,Htg_StPt_Sch_EZ!$B$31:$B$54,0),MATCH(Schedules_8760!$F8,Htg_StPt_Sch_EZ!$C$30:$I$30,0)),"F","C")</f>
        <v>19.444444444444443</v>
      </c>
      <c r="J8" s="34">
        <f>CONVERT(INDEX(Clg_StPt_Sch_EZ!$C$4:$I$27,MATCH(Schedules_8760!$C8,Clg_StPt_Sch_EZ!$B$4:$B$27,0),MATCH(Schedules_8760!$F8,Clg_StPt_Sch_EZ!$C$3:$I$3,0)),"F","C")</f>
        <v>25.555555555555554</v>
      </c>
      <c r="K8" s="34">
        <f>CONVERT(INDEX(Clg_StPt_Sch_EZ!$C$31:$I$54,MATCH(Schedules_8760!$C8,Clg_StPt_Sch_EZ!$B$31:$B$54,0),MATCH(Schedules_8760!$F8,Clg_StPt_Sch_EZ!$C$30:$I$30,0)),"F","C")</f>
        <v>28.333333333333332</v>
      </c>
      <c r="L8" s="34">
        <f>CONVERT(INDEX(DHW_StPt_Sch_EZ!$C$4:$I$27,MATCH(Schedules_8760!$C8,DHW_StPt_Sch_EZ!$B$4:$B$27,0),MATCH(Schedules_8760!$F8,DHW_StPt_Sch_EZ!$C$3:$I$3,0)),"F","C")</f>
        <v>53.333333333333329</v>
      </c>
      <c r="M8" s="34">
        <f>CONVERT(INDEX(DHW_StPt_Sch_EZ!$C$31:$I$54,MATCH(Schedules_8760!$C8,DHW_StPt_Sch_EZ!$B$31:$B$54,0),MATCH(Schedules_8760!$F8,DHW_StPt_Sch_EZ!$C$30:$I$30,0)),"F","C")</f>
        <v>53.333333333333329</v>
      </c>
      <c r="N8" s="12"/>
      <c r="O8" s="12"/>
      <c r="P8" s="12"/>
    </row>
    <row r="9" spans="1:17" x14ac:dyDescent="0.25">
      <c r="A9" s="35">
        <v>8</v>
      </c>
      <c r="B9" s="89">
        <v>1.291666666666667</v>
      </c>
      <c r="C9" s="35">
        <f t="shared" si="0"/>
        <v>8</v>
      </c>
      <c r="D9" s="35">
        <f t="shared" si="3"/>
        <v>1</v>
      </c>
      <c r="E9" s="35">
        <f t="shared" si="4"/>
        <v>1</v>
      </c>
      <c r="F9" s="35" t="str">
        <f t="shared" si="1"/>
        <v>Sunday</v>
      </c>
      <c r="G9" s="35">
        <f t="shared" si="2"/>
        <v>1</v>
      </c>
      <c r="H9" s="34">
        <f>CONVERT(INDEX(Htg_StPt_Sch_EZ!$C$4:$I$27,MATCH(Schedules_8760!$C9,Htg_StPt_Sch_EZ!$B$4:$B$27,0),MATCH(Schedules_8760!$F9,Htg_StPt_Sch_EZ!$C$3:$I$3,0)),"F","C")</f>
        <v>20.555555555555554</v>
      </c>
      <c r="I9" s="34">
        <f>CONVERT(INDEX(Htg_StPt_Sch_EZ!$C$31:$I$54,MATCH(Schedules_8760!$C9,Htg_StPt_Sch_EZ!$B$31:$B$54,0),MATCH(Schedules_8760!$F9,Htg_StPt_Sch_EZ!$C$30:$I$30,0)),"F","C")</f>
        <v>19.444444444444443</v>
      </c>
      <c r="J9" s="34">
        <f>CONVERT(INDEX(Clg_StPt_Sch_EZ!$C$4:$I$27,MATCH(Schedules_8760!$C9,Clg_StPt_Sch_EZ!$B$4:$B$27,0),MATCH(Schedules_8760!$F9,Clg_StPt_Sch_EZ!$C$3:$I$3,0)),"F","C")</f>
        <v>25.555555555555554</v>
      </c>
      <c r="K9" s="34">
        <f>CONVERT(INDEX(Clg_StPt_Sch_EZ!$C$31:$I$54,MATCH(Schedules_8760!$C9,Clg_StPt_Sch_EZ!$B$31:$B$54,0),MATCH(Schedules_8760!$F9,Clg_StPt_Sch_EZ!$C$30:$I$30,0)),"F","C")</f>
        <v>25</v>
      </c>
      <c r="L9" s="34">
        <f>CONVERT(INDEX(DHW_StPt_Sch_EZ!$C$4:$I$27,MATCH(Schedules_8760!$C9,DHW_StPt_Sch_EZ!$B$4:$B$27,0),MATCH(Schedules_8760!$F9,DHW_StPt_Sch_EZ!$C$3:$I$3,0)),"F","C")</f>
        <v>53.333333333333329</v>
      </c>
      <c r="M9" s="34">
        <f>CONVERT(INDEX(DHW_StPt_Sch_EZ!$C$31:$I$54,MATCH(Schedules_8760!$C9,DHW_StPt_Sch_EZ!$B$31:$B$54,0),MATCH(Schedules_8760!$F9,DHW_StPt_Sch_EZ!$C$30:$I$30,0)),"F","C")</f>
        <v>53.333333333333329</v>
      </c>
      <c r="N9" s="12"/>
      <c r="O9" s="12"/>
      <c r="P9" s="12"/>
    </row>
    <row r="10" spans="1:17" x14ac:dyDescent="0.25">
      <c r="A10" s="35">
        <v>9</v>
      </c>
      <c r="B10" s="89">
        <v>1.333333333333333</v>
      </c>
      <c r="C10" s="35">
        <f t="shared" si="0"/>
        <v>9</v>
      </c>
      <c r="D10" s="35">
        <f t="shared" si="3"/>
        <v>1</v>
      </c>
      <c r="E10" s="35">
        <f t="shared" si="4"/>
        <v>1</v>
      </c>
      <c r="F10" s="35" t="str">
        <f t="shared" si="1"/>
        <v>Sunday</v>
      </c>
      <c r="G10" s="35">
        <f t="shared" si="2"/>
        <v>1</v>
      </c>
      <c r="H10" s="34">
        <f>CONVERT(INDEX(Htg_StPt_Sch_EZ!$C$4:$I$27,MATCH(Schedules_8760!$C10,Htg_StPt_Sch_EZ!$B$4:$B$27,0),MATCH(Schedules_8760!$F10,Htg_StPt_Sch_EZ!$C$3:$I$3,0)),"F","C")</f>
        <v>20.555555555555554</v>
      </c>
      <c r="I10" s="34">
        <f>CONVERT(INDEX(Htg_StPt_Sch_EZ!$C$31:$I$54,MATCH(Schedules_8760!$C10,Htg_StPt_Sch_EZ!$B$31:$B$54,0),MATCH(Schedules_8760!$F10,Htg_StPt_Sch_EZ!$C$30:$I$30,0)),"F","C")</f>
        <v>19.444444444444443</v>
      </c>
      <c r="J10" s="34">
        <f>CONVERT(INDEX(Clg_StPt_Sch_EZ!$C$4:$I$27,MATCH(Schedules_8760!$C10,Clg_StPt_Sch_EZ!$B$4:$B$27,0),MATCH(Schedules_8760!$F10,Clg_StPt_Sch_EZ!$C$3:$I$3,0)),"F","C")</f>
        <v>25.555555555555554</v>
      </c>
      <c r="K10" s="34">
        <f>CONVERT(INDEX(Clg_StPt_Sch_EZ!$C$31:$I$54,MATCH(Schedules_8760!$C10,Clg_StPt_Sch_EZ!$B$31:$B$54,0),MATCH(Schedules_8760!$F10,Clg_StPt_Sch_EZ!$C$30:$I$30,0)),"F","C")</f>
        <v>25</v>
      </c>
      <c r="L10" s="34">
        <f>CONVERT(INDEX(DHW_StPt_Sch_EZ!$C$4:$I$27,MATCH(Schedules_8760!$C10,DHW_StPt_Sch_EZ!$B$4:$B$27,0),MATCH(Schedules_8760!$F10,DHW_StPt_Sch_EZ!$C$3:$I$3,0)),"F","C")</f>
        <v>53.333333333333329</v>
      </c>
      <c r="M10" s="34">
        <f>CONVERT(INDEX(DHW_StPt_Sch_EZ!$C$31:$I$54,MATCH(Schedules_8760!$C10,DHW_StPt_Sch_EZ!$B$31:$B$54,0),MATCH(Schedules_8760!$F10,DHW_StPt_Sch_EZ!$C$30:$I$30,0)),"F","C")</f>
        <v>53.333333333333329</v>
      </c>
      <c r="N10" s="12"/>
      <c r="O10" s="12"/>
      <c r="P10" s="12"/>
    </row>
    <row r="11" spans="1:17" x14ac:dyDescent="0.25">
      <c r="A11" s="35">
        <v>10</v>
      </c>
      <c r="B11" s="89">
        <v>1.375</v>
      </c>
      <c r="C11" s="35">
        <f t="shared" si="0"/>
        <v>10</v>
      </c>
      <c r="D11" s="35">
        <f t="shared" si="3"/>
        <v>1</v>
      </c>
      <c r="E11" s="35">
        <f t="shared" si="4"/>
        <v>1</v>
      </c>
      <c r="F11" s="35" t="str">
        <f t="shared" si="1"/>
        <v>Sunday</v>
      </c>
      <c r="G11" s="35">
        <f t="shared" si="2"/>
        <v>1</v>
      </c>
      <c r="H11" s="34">
        <f>CONVERT(INDEX(Htg_StPt_Sch_EZ!$C$4:$I$27,MATCH(Schedules_8760!$C11,Htg_StPt_Sch_EZ!$B$4:$B$27,0),MATCH(Schedules_8760!$F11,Htg_StPt_Sch_EZ!$C$3:$I$3,0)),"F","C")</f>
        <v>20.555555555555554</v>
      </c>
      <c r="I11" s="34">
        <f>CONVERT(INDEX(Htg_StPt_Sch_EZ!$C$31:$I$54,MATCH(Schedules_8760!$C11,Htg_StPt_Sch_EZ!$B$31:$B$54,0),MATCH(Schedules_8760!$F11,Htg_StPt_Sch_EZ!$C$30:$I$30,0)),"F","C")</f>
        <v>19.444444444444443</v>
      </c>
      <c r="J11" s="34">
        <f>CONVERT(INDEX(Clg_StPt_Sch_EZ!$C$4:$I$27,MATCH(Schedules_8760!$C11,Clg_StPt_Sch_EZ!$B$4:$B$27,0),MATCH(Schedules_8760!$F11,Clg_StPt_Sch_EZ!$C$3:$I$3,0)),"F","C")</f>
        <v>25.555555555555554</v>
      </c>
      <c r="K11" s="34">
        <f>CONVERT(INDEX(Clg_StPt_Sch_EZ!$C$31:$I$54,MATCH(Schedules_8760!$C11,Clg_StPt_Sch_EZ!$B$31:$B$54,0),MATCH(Schedules_8760!$F11,Clg_StPt_Sch_EZ!$C$30:$I$30,0)),"F","C")</f>
        <v>25</v>
      </c>
      <c r="L11" s="34">
        <f>CONVERT(INDEX(DHW_StPt_Sch_EZ!$C$4:$I$27,MATCH(Schedules_8760!$C11,DHW_StPt_Sch_EZ!$B$4:$B$27,0),MATCH(Schedules_8760!$F11,DHW_StPt_Sch_EZ!$C$3:$I$3,0)),"F","C")</f>
        <v>53.333333333333329</v>
      </c>
      <c r="M11" s="34">
        <f>CONVERT(INDEX(DHW_StPt_Sch_EZ!$C$31:$I$54,MATCH(Schedules_8760!$C11,DHW_StPt_Sch_EZ!$B$31:$B$54,0),MATCH(Schedules_8760!$F11,DHW_StPt_Sch_EZ!$C$30:$I$30,0)),"F","C")</f>
        <v>53.333333333333329</v>
      </c>
      <c r="N11" s="12"/>
      <c r="O11" s="12"/>
      <c r="P11" s="12"/>
    </row>
    <row r="12" spans="1:17" x14ac:dyDescent="0.25">
      <c r="A12" s="35">
        <v>11</v>
      </c>
      <c r="B12" s="89">
        <v>1.416666666666667</v>
      </c>
      <c r="C12" s="35">
        <f t="shared" si="0"/>
        <v>11</v>
      </c>
      <c r="D12" s="35">
        <f t="shared" si="3"/>
        <v>1</v>
      </c>
      <c r="E12" s="35">
        <f t="shared" si="4"/>
        <v>1</v>
      </c>
      <c r="F12" s="35" t="str">
        <f t="shared" si="1"/>
        <v>Sunday</v>
      </c>
      <c r="G12" s="35">
        <f t="shared" si="2"/>
        <v>1</v>
      </c>
      <c r="H12" s="34">
        <f>CONVERT(INDEX(Htg_StPt_Sch_EZ!$C$4:$I$27,MATCH(Schedules_8760!$C12,Htg_StPt_Sch_EZ!$B$4:$B$27,0),MATCH(Schedules_8760!$F12,Htg_StPt_Sch_EZ!$C$3:$I$3,0)),"F","C")</f>
        <v>20.555555555555554</v>
      </c>
      <c r="I12" s="34">
        <f>CONVERT(INDEX(Htg_StPt_Sch_EZ!$C$31:$I$54,MATCH(Schedules_8760!$C12,Htg_StPt_Sch_EZ!$B$31:$B$54,0),MATCH(Schedules_8760!$F12,Htg_StPt_Sch_EZ!$C$30:$I$30,0)),"F","C")</f>
        <v>19.444444444444443</v>
      </c>
      <c r="J12" s="34">
        <f>CONVERT(INDEX(Clg_StPt_Sch_EZ!$C$4:$I$27,MATCH(Schedules_8760!$C12,Clg_StPt_Sch_EZ!$B$4:$B$27,0),MATCH(Schedules_8760!$F12,Clg_StPt_Sch_EZ!$C$3:$I$3,0)),"F","C")</f>
        <v>25.555555555555554</v>
      </c>
      <c r="K12" s="34">
        <f>CONVERT(INDEX(Clg_StPt_Sch_EZ!$C$31:$I$54,MATCH(Schedules_8760!$C12,Clg_StPt_Sch_EZ!$B$31:$B$54,0),MATCH(Schedules_8760!$F12,Clg_StPt_Sch_EZ!$C$30:$I$30,0)),"F","C")</f>
        <v>25</v>
      </c>
      <c r="L12" s="34">
        <f>CONVERT(INDEX(DHW_StPt_Sch_EZ!$C$4:$I$27,MATCH(Schedules_8760!$C12,DHW_StPt_Sch_EZ!$B$4:$B$27,0),MATCH(Schedules_8760!$F12,DHW_StPt_Sch_EZ!$C$3:$I$3,0)),"F","C")</f>
        <v>53.333333333333329</v>
      </c>
      <c r="M12" s="34">
        <f>CONVERT(INDEX(DHW_StPt_Sch_EZ!$C$31:$I$54,MATCH(Schedules_8760!$C12,DHW_StPt_Sch_EZ!$B$31:$B$54,0),MATCH(Schedules_8760!$F12,DHW_StPt_Sch_EZ!$C$30:$I$30,0)),"F","C")</f>
        <v>53.333333333333329</v>
      </c>
      <c r="N12" s="12"/>
      <c r="O12" s="12"/>
      <c r="P12" s="12"/>
    </row>
    <row r="13" spans="1:17" x14ac:dyDescent="0.25">
      <c r="A13" s="35">
        <v>12</v>
      </c>
      <c r="B13" s="89">
        <v>1.458333333333333</v>
      </c>
      <c r="C13" s="35">
        <f t="shared" si="0"/>
        <v>12</v>
      </c>
      <c r="D13" s="35">
        <f t="shared" si="3"/>
        <v>1</v>
      </c>
      <c r="E13" s="35">
        <f t="shared" si="4"/>
        <v>1</v>
      </c>
      <c r="F13" s="35" t="str">
        <f t="shared" si="1"/>
        <v>Sunday</v>
      </c>
      <c r="G13" s="35">
        <f t="shared" si="2"/>
        <v>1</v>
      </c>
      <c r="H13" s="34">
        <f>CONVERT(INDEX(Htg_StPt_Sch_EZ!$C$4:$I$27,MATCH(Schedules_8760!$C13,Htg_StPt_Sch_EZ!$B$4:$B$27,0),MATCH(Schedules_8760!$F13,Htg_StPt_Sch_EZ!$C$3:$I$3,0)),"F","C")</f>
        <v>20.555555555555554</v>
      </c>
      <c r="I13" s="34">
        <f>CONVERT(INDEX(Htg_StPt_Sch_EZ!$C$31:$I$54,MATCH(Schedules_8760!$C13,Htg_StPt_Sch_EZ!$B$31:$B$54,0),MATCH(Schedules_8760!$F13,Htg_StPt_Sch_EZ!$C$30:$I$30,0)),"F","C")</f>
        <v>19.444444444444443</v>
      </c>
      <c r="J13" s="34">
        <f>CONVERT(INDEX(Clg_StPt_Sch_EZ!$C$4:$I$27,MATCH(Schedules_8760!$C13,Clg_StPt_Sch_EZ!$B$4:$B$27,0),MATCH(Schedules_8760!$F13,Clg_StPt_Sch_EZ!$C$3:$I$3,0)),"F","C")</f>
        <v>25.555555555555554</v>
      </c>
      <c r="K13" s="34">
        <f>CONVERT(INDEX(Clg_StPt_Sch_EZ!$C$31:$I$54,MATCH(Schedules_8760!$C13,Clg_StPt_Sch_EZ!$B$31:$B$54,0),MATCH(Schedules_8760!$F13,Clg_StPt_Sch_EZ!$C$30:$I$30,0)),"F","C")</f>
        <v>25</v>
      </c>
      <c r="L13" s="34">
        <f>CONVERT(INDEX(DHW_StPt_Sch_EZ!$C$4:$I$27,MATCH(Schedules_8760!$C13,DHW_StPt_Sch_EZ!$B$4:$B$27,0),MATCH(Schedules_8760!$F13,DHW_StPt_Sch_EZ!$C$3:$I$3,0)),"F","C")</f>
        <v>53.333333333333329</v>
      </c>
      <c r="M13" s="34">
        <f>CONVERT(INDEX(DHW_StPt_Sch_EZ!$C$31:$I$54,MATCH(Schedules_8760!$C13,DHW_StPt_Sch_EZ!$B$31:$B$54,0),MATCH(Schedules_8760!$F13,DHW_StPt_Sch_EZ!$C$30:$I$30,0)),"F","C")</f>
        <v>53.333333333333329</v>
      </c>
      <c r="N13" s="12"/>
      <c r="O13" s="12"/>
      <c r="P13" s="12"/>
    </row>
    <row r="14" spans="1:17" x14ac:dyDescent="0.25">
      <c r="A14" s="35">
        <v>13</v>
      </c>
      <c r="B14" s="89">
        <v>1.5</v>
      </c>
      <c r="C14" s="35">
        <f t="shared" si="0"/>
        <v>13</v>
      </c>
      <c r="D14" s="35">
        <f t="shared" si="3"/>
        <v>1</v>
      </c>
      <c r="E14" s="35">
        <f t="shared" si="4"/>
        <v>1</v>
      </c>
      <c r="F14" s="35" t="str">
        <f t="shared" si="1"/>
        <v>Sunday</v>
      </c>
      <c r="G14" s="35">
        <f t="shared" si="2"/>
        <v>1</v>
      </c>
      <c r="H14" s="34">
        <f>CONVERT(INDEX(Htg_StPt_Sch_EZ!$C$4:$I$27,MATCH(Schedules_8760!$C14,Htg_StPt_Sch_EZ!$B$4:$B$27,0),MATCH(Schedules_8760!$F14,Htg_StPt_Sch_EZ!$C$3:$I$3,0)),"F","C")</f>
        <v>20.555555555555554</v>
      </c>
      <c r="I14" s="34">
        <f>CONVERT(INDEX(Htg_StPt_Sch_EZ!$C$31:$I$54,MATCH(Schedules_8760!$C14,Htg_StPt_Sch_EZ!$B$31:$B$54,0),MATCH(Schedules_8760!$F14,Htg_StPt_Sch_EZ!$C$30:$I$30,0)),"F","C")</f>
        <v>19.444444444444443</v>
      </c>
      <c r="J14" s="34">
        <f>CONVERT(INDEX(Clg_StPt_Sch_EZ!$C$4:$I$27,MATCH(Schedules_8760!$C14,Clg_StPt_Sch_EZ!$B$4:$B$27,0),MATCH(Schedules_8760!$F14,Clg_StPt_Sch_EZ!$C$3:$I$3,0)),"F","C")</f>
        <v>25.555555555555554</v>
      </c>
      <c r="K14" s="34">
        <f>CONVERT(INDEX(Clg_StPt_Sch_EZ!$C$31:$I$54,MATCH(Schedules_8760!$C14,Clg_StPt_Sch_EZ!$B$31:$B$54,0),MATCH(Schedules_8760!$F14,Clg_StPt_Sch_EZ!$C$30:$I$30,0)),"F","C")</f>
        <v>25</v>
      </c>
      <c r="L14" s="34">
        <f>CONVERT(INDEX(DHW_StPt_Sch_EZ!$C$4:$I$27,MATCH(Schedules_8760!$C14,DHW_StPt_Sch_EZ!$B$4:$B$27,0),MATCH(Schedules_8760!$F14,DHW_StPt_Sch_EZ!$C$3:$I$3,0)),"F","C")</f>
        <v>53.333333333333329</v>
      </c>
      <c r="M14" s="34">
        <f>CONVERT(INDEX(DHW_StPt_Sch_EZ!$C$31:$I$54,MATCH(Schedules_8760!$C14,DHW_StPt_Sch_EZ!$B$31:$B$54,0),MATCH(Schedules_8760!$F14,DHW_StPt_Sch_EZ!$C$30:$I$30,0)),"F","C")</f>
        <v>53.333333333333329</v>
      </c>
      <c r="N14" s="12"/>
      <c r="O14" s="12"/>
      <c r="P14" s="12"/>
    </row>
    <row r="15" spans="1:17" x14ac:dyDescent="0.25">
      <c r="A15" s="35">
        <v>14</v>
      </c>
      <c r="B15" s="89">
        <v>1.541666666666667</v>
      </c>
      <c r="C15" s="35">
        <f t="shared" si="0"/>
        <v>14</v>
      </c>
      <c r="D15" s="35">
        <f t="shared" si="3"/>
        <v>1</v>
      </c>
      <c r="E15" s="35">
        <f t="shared" si="4"/>
        <v>1</v>
      </c>
      <c r="F15" s="35" t="str">
        <f t="shared" si="1"/>
        <v>Sunday</v>
      </c>
      <c r="G15" s="35">
        <f t="shared" si="2"/>
        <v>1</v>
      </c>
      <c r="H15" s="34">
        <f>CONVERT(INDEX(Htg_StPt_Sch_EZ!$C$4:$I$27,MATCH(Schedules_8760!$C15,Htg_StPt_Sch_EZ!$B$4:$B$27,0),MATCH(Schedules_8760!$F15,Htg_StPt_Sch_EZ!$C$3:$I$3,0)),"F","C")</f>
        <v>20.555555555555554</v>
      </c>
      <c r="I15" s="34">
        <f>CONVERT(INDEX(Htg_StPt_Sch_EZ!$C$31:$I$54,MATCH(Schedules_8760!$C15,Htg_StPt_Sch_EZ!$B$31:$B$54,0),MATCH(Schedules_8760!$F15,Htg_StPt_Sch_EZ!$C$30:$I$30,0)),"F","C")</f>
        <v>19.444444444444443</v>
      </c>
      <c r="J15" s="34">
        <f>CONVERT(INDEX(Clg_StPt_Sch_EZ!$C$4:$I$27,MATCH(Schedules_8760!$C15,Clg_StPt_Sch_EZ!$B$4:$B$27,0),MATCH(Schedules_8760!$F15,Clg_StPt_Sch_EZ!$C$3:$I$3,0)),"F","C")</f>
        <v>25.555555555555554</v>
      </c>
      <c r="K15" s="34">
        <f>CONVERT(INDEX(Clg_StPt_Sch_EZ!$C$31:$I$54,MATCH(Schedules_8760!$C15,Clg_StPt_Sch_EZ!$B$31:$B$54,0),MATCH(Schedules_8760!$F15,Clg_StPt_Sch_EZ!$C$30:$I$30,0)),"F","C")</f>
        <v>25</v>
      </c>
      <c r="L15" s="34">
        <f>CONVERT(INDEX(DHW_StPt_Sch_EZ!$C$4:$I$27,MATCH(Schedules_8760!$C15,DHW_StPt_Sch_EZ!$B$4:$B$27,0),MATCH(Schedules_8760!$F15,DHW_StPt_Sch_EZ!$C$3:$I$3,0)),"F","C")</f>
        <v>53.333333333333329</v>
      </c>
      <c r="M15" s="34">
        <f>CONVERT(INDEX(DHW_StPt_Sch_EZ!$C$31:$I$54,MATCH(Schedules_8760!$C15,DHW_StPt_Sch_EZ!$B$31:$B$54,0),MATCH(Schedules_8760!$F15,DHW_StPt_Sch_EZ!$C$30:$I$30,0)),"F","C")</f>
        <v>53.333333333333329</v>
      </c>
      <c r="N15" s="12"/>
      <c r="O15" s="12"/>
      <c r="P15" s="12"/>
    </row>
    <row r="16" spans="1:17" x14ac:dyDescent="0.25">
      <c r="A16" s="35">
        <v>15</v>
      </c>
      <c r="B16" s="89">
        <v>1.583333333333333</v>
      </c>
      <c r="C16" s="35">
        <f t="shared" si="0"/>
        <v>15</v>
      </c>
      <c r="D16" s="35">
        <f t="shared" si="3"/>
        <v>1</v>
      </c>
      <c r="E16" s="35">
        <f t="shared" si="4"/>
        <v>1</v>
      </c>
      <c r="F16" s="35" t="str">
        <f t="shared" si="1"/>
        <v>Sunday</v>
      </c>
      <c r="G16" s="35">
        <f t="shared" si="2"/>
        <v>1</v>
      </c>
      <c r="H16" s="34">
        <f>CONVERT(INDEX(Htg_StPt_Sch_EZ!$C$4:$I$27,MATCH(Schedules_8760!$C16,Htg_StPt_Sch_EZ!$B$4:$B$27,0),MATCH(Schedules_8760!$F16,Htg_StPt_Sch_EZ!$C$3:$I$3,0)),"F","C")</f>
        <v>20.555555555555554</v>
      </c>
      <c r="I16" s="34">
        <f>CONVERT(INDEX(Htg_StPt_Sch_EZ!$C$31:$I$54,MATCH(Schedules_8760!$C16,Htg_StPt_Sch_EZ!$B$31:$B$54,0),MATCH(Schedules_8760!$F16,Htg_StPt_Sch_EZ!$C$30:$I$30,0)),"F","C")</f>
        <v>21.111111111111111</v>
      </c>
      <c r="J16" s="34">
        <f>CONVERT(INDEX(Clg_StPt_Sch_EZ!$C$4:$I$27,MATCH(Schedules_8760!$C16,Clg_StPt_Sch_EZ!$B$4:$B$27,0),MATCH(Schedules_8760!$F16,Clg_StPt_Sch_EZ!$C$3:$I$3,0)),"F","C")</f>
        <v>25.555555555555554</v>
      </c>
      <c r="K16" s="34">
        <f>CONVERT(INDEX(Clg_StPt_Sch_EZ!$C$31:$I$54,MATCH(Schedules_8760!$C16,Clg_StPt_Sch_EZ!$B$31:$B$54,0),MATCH(Schedules_8760!$F16,Clg_StPt_Sch_EZ!$C$30:$I$30,0)),"F","C")</f>
        <v>25</v>
      </c>
      <c r="L16" s="34">
        <f>CONVERT(INDEX(DHW_StPt_Sch_EZ!$C$4:$I$27,MATCH(Schedules_8760!$C16,DHW_StPt_Sch_EZ!$B$4:$B$27,0),MATCH(Schedules_8760!$F16,DHW_StPt_Sch_EZ!$C$3:$I$3,0)),"F","C")</f>
        <v>53.333333333333329</v>
      </c>
      <c r="M16" s="34">
        <f>CONVERT(INDEX(DHW_StPt_Sch_EZ!$C$31:$I$54,MATCH(Schedules_8760!$C16,DHW_StPt_Sch_EZ!$B$31:$B$54,0),MATCH(Schedules_8760!$F16,DHW_StPt_Sch_EZ!$C$30:$I$30,0)),"F","C")</f>
        <v>53.333333333333329</v>
      </c>
      <c r="N16" s="12"/>
      <c r="O16" s="12"/>
      <c r="P16" s="12"/>
    </row>
    <row r="17" spans="1:16" x14ac:dyDescent="0.25">
      <c r="A17" s="35">
        <v>16</v>
      </c>
      <c r="B17" s="89">
        <v>1.625</v>
      </c>
      <c r="C17" s="35">
        <f t="shared" si="0"/>
        <v>16</v>
      </c>
      <c r="D17" s="35">
        <f t="shared" si="3"/>
        <v>1</v>
      </c>
      <c r="E17" s="35">
        <f t="shared" si="4"/>
        <v>1</v>
      </c>
      <c r="F17" s="35" t="str">
        <f t="shared" si="1"/>
        <v>Sunday</v>
      </c>
      <c r="G17" s="35">
        <f t="shared" si="2"/>
        <v>1</v>
      </c>
      <c r="H17" s="34">
        <f>CONVERT(INDEX(Htg_StPt_Sch_EZ!$C$4:$I$27,MATCH(Schedules_8760!$C17,Htg_StPt_Sch_EZ!$B$4:$B$27,0),MATCH(Schedules_8760!$F17,Htg_StPt_Sch_EZ!$C$3:$I$3,0)),"F","C")</f>
        <v>20.555555555555554</v>
      </c>
      <c r="I17" s="34">
        <f>CONVERT(INDEX(Htg_StPt_Sch_EZ!$C$31:$I$54,MATCH(Schedules_8760!$C17,Htg_StPt_Sch_EZ!$B$31:$B$54,0),MATCH(Schedules_8760!$F17,Htg_StPt_Sch_EZ!$C$30:$I$30,0)),"F","C")</f>
        <v>21.111111111111111</v>
      </c>
      <c r="J17" s="34">
        <f>CONVERT(INDEX(Clg_StPt_Sch_EZ!$C$4:$I$27,MATCH(Schedules_8760!$C17,Clg_StPt_Sch_EZ!$B$4:$B$27,0),MATCH(Schedules_8760!$F17,Clg_StPt_Sch_EZ!$C$3:$I$3,0)),"F","C")</f>
        <v>25.555555555555554</v>
      </c>
      <c r="K17" s="34">
        <f>CONVERT(INDEX(Clg_StPt_Sch_EZ!$C$31:$I$54,MATCH(Schedules_8760!$C17,Clg_StPt_Sch_EZ!$B$31:$B$54,0),MATCH(Schedules_8760!$F17,Clg_StPt_Sch_EZ!$C$30:$I$30,0)),"F","C")</f>
        <v>25</v>
      </c>
      <c r="L17" s="34">
        <f>CONVERT(INDEX(DHW_StPt_Sch_EZ!$C$4:$I$27,MATCH(Schedules_8760!$C17,DHW_StPt_Sch_EZ!$B$4:$B$27,0),MATCH(Schedules_8760!$F17,DHW_StPt_Sch_EZ!$C$3:$I$3,0)),"F","C")</f>
        <v>53.333333333333329</v>
      </c>
      <c r="M17" s="34">
        <f>CONVERT(INDEX(DHW_StPt_Sch_EZ!$C$31:$I$54,MATCH(Schedules_8760!$C17,DHW_StPt_Sch_EZ!$B$31:$B$54,0),MATCH(Schedules_8760!$F17,DHW_StPt_Sch_EZ!$C$30:$I$30,0)),"F","C")</f>
        <v>53.333333333333329</v>
      </c>
      <c r="N17" s="12"/>
      <c r="O17" s="12"/>
      <c r="P17" s="12"/>
    </row>
    <row r="18" spans="1:16" x14ac:dyDescent="0.25">
      <c r="A18" s="35">
        <v>17</v>
      </c>
      <c r="B18" s="89">
        <v>1.666666666666667</v>
      </c>
      <c r="C18" s="35">
        <f t="shared" si="0"/>
        <v>17</v>
      </c>
      <c r="D18" s="35">
        <f t="shared" si="3"/>
        <v>1</v>
      </c>
      <c r="E18" s="35">
        <f t="shared" si="4"/>
        <v>1</v>
      </c>
      <c r="F18" s="35" t="str">
        <f t="shared" si="1"/>
        <v>Sunday</v>
      </c>
      <c r="G18" s="35">
        <f t="shared" si="2"/>
        <v>1</v>
      </c>
      <c r="H18" s="34">
        <f>CONVERT(INDEX(Htg_StPt_Sch_EZ!$C$4:$I$27,MATCH(Schedules_8760!$C18,Htg_StPt_Sch_EZ!$B$4:$B$27,0),MATCH(Schedules_8760!$F18,Htg_StPt_Sch_EZ!$C$3:$I$3,0)),"F","C")</f>
        <v>20.555555555555554</v>
      </c>
      <c r="I18" s="34">
        <f>CONVERT(INDEX(Htg_StPt_Sch_EZ!$C$31:$I$54,MATCH(Schedules_8760!$C18,Htg_StPt_Sch_EZ!$B$31:$B$54,0),MATCH(Schedules_8760!$F18,Htg_StPt_Sch_EZ!$C$30:$I$30,0)),"F","C")</f>
        <v>17.777777777777779</v>
      </c>
      <c r="J18" s="34">
        <f>CONVERT(INDEX(Clg_StPt_Sch_EZ!$C$4:$I$27,MATCH(Schedules_8760!$C18,Clg_StPt_Sch_EZ!$B$4:$B$27,0),MATCH(Schedules_8760!$F18,Clg_StPt_Sch_EZ!$C$3:$I$3,0)),"F","C")</f>
        <v>25.555555555555554</v>
      </c>
      <c r="K18" s="34">
        <f>CONVERT(INDEX(Clg_StPt_Sch_EZ!$C$31:$I$54,MATCH(Schedules_8760!$C18,Clg_StPt_Sch_EZ!$B$31:$B$54,0),MATCH(Schedules_8760!$F18,Clg_StPt_Sch_EZ!$C$30:$I$30,0)),"F","C")</f>
        <v>25</v>
      </c>
      <c r="L18" s="34">
        <f>CONVERT(INDEX(DHW_StPt_Sch_EZ!$C$4:$I$27,MATCH(Schedules_8760!$C18,DHW_StPt_Sch_EZ!$B$4:$B$27,0),MATCH(Schedules_8760!$F18,DHW_StPt_Sch_EZ!$C$3:$I$3,0)),"F","C")</f>
        <v>53.333333333333329</v>
      </c>
      <c r="M18" s="34">
        <f>CONVERT(INDEX(DHW_StPt_Sch_EZ!$C$31:$I$54,MATCH(Schedules_8760!$C18,DHW_StPt_Sch_EZ!$B$31:$B$54,0),MATCH(Schedules_8760!$F18,DHW_StPt_Sch_EZ!$C$30:$I$30,0)),"F","C")</f>
        <v>53.333333333333329</v>
      </c>
      <c r="N18" s="12"/>
      <c r="O18" s="12"/>
      <c r="P18" s="12"/>
    </row>
    <row r="19" spans="1:16" x14ac:dyDescent="0.25">
      <c r="A19" s="35">
        <v>18</v>
      </c>
      <c r="B19" s="89">
        <v>1.708333333333333</v>
      </c>
      <c r="C19" s="35">
        <f t="shared" si="0"/>
        <v>18</v>
      </c>
      <c r="D19" s="35">
        <f t="shared" si="3"/>
        <v>1</v>
      </c>
      <c r="E19" s="35">
        <f t="shared" si="4"/>
        <v>1</v>
      </c>
      <c r="F19" s="35" t="str">
        <f t="shared" si="1"/>
        <v>Sunday</v>
      </c>
      <c r="G19" s="35">
        <f t="shared" si="2"/>
        <v>1</v>
      </c>
      <c r="H19" s="34">
        <f>CONVERT(INDEX(Htg_StPt_Sch_EZ!$C$4:$I$27,MATCH(Schedules_8760!$C19,Htg_StPt_Sch_EZ!$B$4:$B$27,0),MATCH(Schedules_8760!$F19,Htg_StPt_Sch_EZ!$C$3:$I$3,0)),"F","C")</f>
        <v>20.555555555555554</v>
      </c>
      <c r="I19" s="34">
        <f>CONVERT(INDEX(Htg_StPt_Sch_EZ!$C$31:$I$54,MATCH(Schedules_8760!$C19,Htg_StPt_Sch_EZ!$B$31:$B$54,0),MATCH(Schedules_8760!$F19,Htg_StPt_Sch_EZ!$C$30:$I$30,0)),"F","C")</f>
        <v>17.777777777777779</v>
      </c>
      <c r="J19" s="34">
        <f>CONVERT(INDEX(Clg_StPt_Sch_EZ!$C$4:$I$27,MATCH(Schedules_8760!$C19,Clg_StPt_Sch_EZ!$B$4:$B$27,0),MATCH(Schedules_8760!$F19,Clg_StPt_Sch_EZ!$C$3:$I$3,0)),"F","C")</f>
        <v>25.555555555555554</v>
      </c>
      <c r="K19" s="34">
        <f>CONVERT(INDEX(Clg_StPt_Sch_EZ!$C$31:$I$54,MATCH(Schedules_8760!$C19,Clg_StPt_Sch_EZ!$B$31:$B$54,0),MATCH(Schedules_8760!$F19,Clg_StPt_Sch_EZ!$C$30:$I$30,0)),"F","C")</f>
        <v>28.333333333333332</v>
      </c>
      <c r="L19" s="34">
        <f>CONVERT(INDEX(DHW_StPt_Sch_EZ!$C$4:$I$27,MATCH(Schedules_8760!$C19,DHW_StPt_Sch_EZ!$B$4:$B$27,0),MATCH(Schedules_8760!$F19,DHW_StPt_Sch_EZ!$C$3:$I$3,0)),"F","C")</f>
        <v>53.333333333333329</v>
      </c>
      <c r="M19" s="34">
        <f>CONVERT(INDEX(DHW_StPt_Sch_EZ!$C$31:$I$54,MATCH(Schedules_8760!$C19,DHW_StPt_Sch_EZ!$B$31:$B$54,0),MATCH(Schedules_8760!$F19,DHW_StPt_Sch_EZ!$C$30:$I$30,0)),"F","C")</f>
        <v>53.333333333333329</v>
      </c>
      <c r="N19" s="12"/>
      <c r="O19" s="12"/>
      <c r="P19" s="12"/>
    </row>
    <row r="20" spans="1:16" x14ac:dyDescent="0.25">
      <c r="A20" s="35">
        <v>19</v>
      </c>
      <c r="B20" s="89">
        <v>1.75</v>
      </c>
      <c r="C20" s="35">
        <f t="shared" si="0"/>
        <v>19</v>
      </c>
      <c r="D20" s="35">
        <f t="shared" si="3"/>
        <v>1</v>
      </c>
      <c r="E20" s="35">
        <f t="shared" si="4"/>
        <v>1</v>
      </c>
      <c r="F20" s="35" t="str">
        <f t="shared" si="1"/>
        <v>Sunday</v>
      </c>
      <c r="G20" s="35">
        <f t="shared" si="2"/>
        <v>1</v>
      </c>
      <c r="H20" s="34">
        <f>CONVERT(INDEX(Htg_StPt_Sch_EZ!$C$4:$I$27,MATCH(Schedules_8760!$C20,Htg_StPt_Sch_EZ!$B$4:$B$27,0),MATCH(Schedules_8760!$F20,Htg_StPt_Sch_EZ!$C$3:$I$3,0)),"F","C")</f>
        <v>20.555555555555554</v>
      </c>
      <c r="I20" s="34">
        <f>CONVERT(INDEX(Htg_StPt_Sch_EZ!$C$31:$I$54,MATCH(Schedules_8760!$C20,Htg_StPt_Sch_EZ!$B$31:$B$54,0),MATCH(Schedules_8760!$F20,Htg_StPt_Sch_EZ!$C$30:$I$30,0)),"F","C")</f>
        <v>18.333333333333332</v>
      </c>
      <c r="J20" s="34">
        <f>CONVERT(INDEX(Clg_StPt_Sch_EZ!$C$4:$I$27,MATCH(Schedules_8760!$C20,Clg_StPt_Sch_EZ!$B$4:$B$27,0),MATCH(Schedules_8760!$F20,Clg_StPt_Sch_EZ!$C$3:$I$3,0)),"F","C")</f>
        <v>25.555555555555554</v>
      </c>
      <c r="K20" s="34">
        <f>CONVERT(INDEX(Clg_StPt_Sch_EZ!$C$31:$I$54,MATCH(Schedules_8760!$C20,Clg_StPt_Sch_EZ!$B$31:$B$54,0),MATCH(Schedules_8760!$F20,Clg_StPt_Sch_EZ!$C$30:$I$30,0)),"F","C")</f>
        <v>28.333333333333332</v>
      </c>
      <c r="L20" s="34">
        <f>CONVERT(INDEX(DHW_StPt_Sch_EZ!$C$4:$I$27,MATCH(Schedules_8760!$C20,DHW_StPt_Sch_EZ!$B$4:$B$27,0),MATCH(Schedules_8760!$F20,DHW_StPt_Sch_EZ!$C$3:$I$3,0)),"F","C")</f>
        <v>53.333333333333329</v>
      </c>
      <c r="M20" s="34">
        <f>CONVERT(INDEX(DHW_StPt_Sch_EZ!$C$31:$I$54,MATCH(Schedules_8760!$C20,DHW_StPt_Sch_EZ!$B$31:$B$54,0),MATCH(Schedules_8760!$F20,DHW_StPt_Sch_EZ!$C$30:$I$30,0)),"F","C")</f>
        <v>53.333333333333329</v>
      </c>
      <c r="N20" s="12"/>
      <c r="O20" s="12"/>
      <c r="P20" s="12"/>
    </row>
    <row r="21" spans="1:16" x14ac:dyDescent="0.25">
      <c r="A21" s="35">
        <v>20</v>
      </c>
      <c r="B21" s="89">
        <v>1.791666666666667</v>
      </c>
      <c r="C21" s="35">
        <f t="shared" si="0"/>
        <v>20</v>
      </c>
      <c r="D21" s="35">
        <f t="shared" si="3"/>
        <v>1</v>
      </c>
      <c r="E21" s="35">
        <f t="shared" si="4"/>
        <v>1</v>
      </c>
      <c r="F21" s="35" t="str">
        <f t="shared" si="1"/>
        <v>Sunday</v>
      </c>
      <c r="G21" s="35">
        <f t="shared" si="2"/>
        <v>1</v>
      </c>
      <c r="H21" s="34">
        <f>CONVERT(INDEX(Htg_StPt_Sch_EZ!$C$4:$I$27,MATCH(Schedules_8760!$C21,Htg_StPt_Sch_EZ!$B$4:$B$27,0),MATCH(Schedules_8760!$F21,Htg_StPt_Sch_EZ!$C$3:$I$3,0)),"F","C")</f>
        <v>20.555555555555554</v>
      </c>
      <c r="I21" s="34">
        <f>CONVERT(INDEX(Htg_StPt_Sch_EZ!$C$31:$I$54,MATCH(Schedules_8760!$C21,Htg_StPt_Sch_EZ!$B$31:$B$54,0),MATCH(Schedules_8760!$F21,Htg_StPt_Sch_EZ!$C$30:$I$30,0)),"F","C")</f>
        <v>18.888888888888889</v>
      </c>
      <c r="J21" s="34">
        <f>CONVERT(INDEX(Clg_StPt_Sch_EZ!$C$4:$I$27,MATCH(Schedules_8760!$C21,Clg_StPt_Sch_EZ!$B$4:$B$27,0),MATCH(Schedules_8760!$F21,Clg_StPt_Sch_EZ!$C$3:$I$3,0)),"F","C")</f>
        <v>25.555555555555554</v>
      </c>
      <c r="K21" s="34">
        <f>CONVERT(INDEX(Clg_StPt_Sch_EZ!$C$31:$I$54,MATCH(Schedules_8760!$C21,Clg_StPt_Sch_EZ!$B$31:$B$54,0),MATCH(Schedules_8760!$F21,Clg_StPt_Sch_EZ!$C$30:$I$30,0)),"F","C")</f>
        <v>28.333333333333332</v>
      </c>
      <c r="L21" s="34">
        <f>CONVERT(INDEX(DHW_StPt_Sch_EZ!$C$4:$I$27,MATCH(Schedules_8760!$C21,DHW_StPt_Sch_EZ!$B$4:$B$27,0),MATCH(Schedules_8760!$F21,DHW_StPt_Sch_EZ!$C$3:$I$3,0)),"F","C")</f>
        <v>53.333333333333329</v>
      </c>
      <c r="M21" s="34">
        <f>CONVERT(INDEX(DHW_StPt_Sch_EZ!$C$31:$I$54,MATCH(Schedules_8760!$C21,DHW_StPt_Sch_EZ!$B$31:$B$54,0),MATCH(Schedules_8760!$F21,DHW_StPt_Sch_EZ!$C$30:$I$30,0)),"F","C")</f>
        <v>53.333333333333329</v>
      </c>
      <c r="N21" s="12"/>
      <c r="O21" s="12"/>
      <c r="P21" s="12"/>
    </row>
    <row r="22" spans="1:16" x14ac:dyDescent="0.25">
      <c r="A22" s="35">
        <v>21</v>
      </c>
      <c r="B22" s="89">
        <v>1.833333333333333</v>
      </c>
      <c r="C22" s="35">
        <f t="shared" si="0"/>
        <v>21</v>
      </c>
      <c r="D22" s="35">
        <f t="shared" si="3"/>
        <v>1</v>
      </c>
      <c r="E22" s="35">
        <f t="shared" si="4"/>
        <v>1</v>
      </c>
      <c r="F22" s="35" t="str">
        <f t="shared" si="1"/>
        <v>Sunday</v>
      </c>
      <c r="G22" s="35">
        <f t="shared" si="2"/>
        <v>1</v>
      </c>
      <c r="H22" s="34">
        <f>CONVERT(INDEX(Htg_StPt_Sch_EZ!$C$4:$I$27,MATCH(Schedules_8760!$C22,Htg_StPt_Sch_EZ!$B$4:$B$27,0),MATCH(Schedules_8760!$F22,Htg_StPt_Sch_EZ!$C$3:$I$3,0)),"F","C")</f>
        <v>20.555555555555554</v>
      </c>
      <c r="I22" s="34">
        <f>CONVERT(INDEX(Htg_StPt_Sch_EZ!$C$31:$I$54,MATCH(Schedules_8760!$C22,Htg_StPt_Sch_EZ!$B$31:$B$54,0),MATCH(Schedules_8760!$F22,Htg_StPt_Sch_EZ!$C$30:$I$30,0)),"F","C")</f>
        <v>19.444444444444443</v>
      </c>
      <c r="J22" s="34">
        <f>CONVERT(INDEX(Clg_StPt_Sch_EZ!$C$4:$I$27,MATCH(Schedules_8760!$C22,Clg_StPt_Sch_EZ!$B$4:$B$27,0),MATCH(Schedules_8760!$F22,Clg_StPt_Sch_EZ!$C$3:$I$3,0)),"F","C")</f>
        <v>25.555555555555554</v>
      </c>
      <c r="K22" s="34">
        <f>CONVERT(INDEX(Clg_StPt_Sch_EZ!$C$31:$I$54,MATCH(Schedules_8760!$C22,Clg_StPt_Sch_EZ!$B$31:$B$54,0),MATCH(Schedules_8760!$F22,Clg_StPt_Sch_EZ!$C$30:$I$30,0)),"F","C")</f>
        <v>28.333333333333332</v>
      </c>
      <c r="L22" s="34">
        <f>CONVERT(INDEX(DHW_StPt_Sch_EZ!$C$4:$I$27,MATCH(Schedules_8760!$C22,DHW_StPt_Sch_EZ!$B$4:$B$27,0),MATCH(Schedules_8760!$F22,DHW_StPt_Sch_EZ!$C$3:$I$3,0)),"F","C")</f>
        <v>53.333333333333329</v>
      </c>
      <c r="M22" s="34">
        <f>CONVERT(INDEX(DHW_StPt_Sch_EZ!$C$31:$I$54,MATCH(Schedules_8760!$C22,DHW_StPt_Sch_EZ!$B$31:$B$54,0),MATCH(Schedules_8760!$F22,DHW_StPt_Sch_EZ!$C$30:$I$30,0)),"F","C")</f>
        <v>53.333333333333329</v>
      </c>
      <c r="N22" s="12"/>
      <c r="O22" s="12"/>
      <c r="P22" s="12"/>
    </row>
    <row r="23" spans="1:16" x14ac:dyDescent="0.25">
      <c r="A23" s="35">
        <v>22</v>
      </c>
      <c r="B23" s="89">
        <v>1.875</v>
      </c>
      <c r="C23" s="35">
        <f t="shared" si="0"/>
        <v>22</v>
      </c>
      <c r="D23" s="35">
        <f t="shared" si="3"/>
        <v>1</v>
      </c>
      <c r="E23" s="35">
        <f t="shared" si="4"/>
        <v>1</v>
      </c>
      <c r="F23" s="35" t="str">
        <f t="shared" si="1"/>
        <v>Sunday</v>
      </c>
      <c r="G23" s="35">
        <f t="shared" si="2"/>
        <v>1</v>
      </c>
      <c r="H23" s="34">
        <f>CONVERT(INDEX(Htg_StPt_Sch_EZ!$C$4:$I$27,MATCH(Schedules_8760!$C23,Htg_StPt_Sch_EZ!$B$4:$B$27,0),MATCH(Schedules_8760!$F23,Htg_StPt_Sch_EZ!$C$3:$I$3,0)),"F","C")</f>
        <v>20.555555555555554</v>
      </c>
      <c r="I23" s="34">
        <f>CONVERT(INDEX(Htg_StPt_Sch_EZ!$C$31:$I$54,MATCH(Schedules_8760!$C23,Htg_StPt_Sch_EZ!$B$31:$B$54,0),MATCH(Schedules_8760!$F23,Htg_StPt_Sch_EZ!$C$30:$I$30,0)),"F","C")</f>
        <v>19.444444444444443</v>
      </c>
      <c r="J23" s="34">
        <f>CONVERT(INDEX(Clg_StPt_Sch_EZ!$C$4:$I$27,MATCH(Schedules_8760!$C23,Clg_StPt_Sch_EZ!$B$4:$B$27,0),MATCH(Schedules_8760!$F23,Clg_StPt_Sch_EZ!$C$3:$I$3,0)),"F","C")</f>
        <v>25.555555555555554</v>
      </c>
      <c r="K23" s="34">
        <f>CONVERT(INDEX(Clg_StPt_Sch_EZ!$C$31:$I$54,MATCH(Schedules_8760!$C23,Clg_StPt_Sch_EZ!$B$31:$B$54,0),MATCH(Schedules_8760!$F23,Clg_StPt_Sch_EZ!$C$30:$I$30,0)),"F","C")</f>
        <v>28.333333333333332</v>
      </c>
      <c r="L23" s="34">
        <f>CONVERT(INDEX(DHW_StPt_Sch_EZ!$C$4:$I$27,MATCH(Schedules_8760!$C23,DHW_StPt_Sch_EZ!$B$4:$B$27,0),MATCH(Schedules_8760!$F23,DHW_StPt_Sch_EZ!$C$3:$I$3,0)),"F","C")</f>
        <v>53.333333333333329</v>
      </c>
      <c r="M23" s="34">
        <f>CONVERT(INDEX(DHW_StPt_Sch_EZ!$C$31:$I$54,MATCH(Schedules_8760!$C23,DHW_StPt_Sch_EZ!$B$31:$B$54,0),MATCH(Schedules_8760!$F23,DHW_StPt_Sch_EZ!$C$30:$I$30,0)),"F","C")</f>
        <v>53.333333333333329</v>
      </c>
      <c r="N23" s="12"/>
      <c r="O23" s="12"/>
      <c r="P23" s="12"/>
    </row>
    <row r="24" spans="1:16" x14ac:dyDescent="0.25">
      <c r="A24" s="35">
        <v>23</v>
      </c>
      <c r="B24" s="89">
        <v>1.916666666666667</v>
      </c>
      <c r="C24" s="35">
        <f t="shared" si="0"/>
        <v>23</v>
      </c>
      <c r="D24" s="35">
        <f t="shared" si="3"/>
        <v>1</v>
      </c>
      <c r="E24" s="35">
        <f t="shared" si="4"/>
        <v>1</v>
      </c>
      <c r="F24" s="35" t="str">
        <f t="shared" si="1"/>
        <v>Sunday</v>
      </c>
      <c r="G24" s="35">
        <f t="shared" si="2"/>
        <v>1</v>
      </c>
      <c r="H24" s="34">
        <f>CONVERT(INDEX(Htg_StPt_Sch_EZ!$C$4:$I$27,MATCH(Schedules_8760!$C24,Htg_StPt_Sch_EZ!$B$4:$B$27,0),MATCH(Schedules_8760!$F24,Htg_StPt_Sch_EZ!$C$3:$I$3,0)),"F","C")</f>
        <v>20.555555555555554</v>
      </c>
      <c r="I24" s="34">
        <f>CONVERT(INDEX(Htg_StPt_Sch_EZ!$C$31:$I$54,MATCH(Schedules_8760!$C24,Htg_StPt_Sch_EZ!$B$31:$B$54,0),MATCH(Schedules_8760!$F24,Htg_StPt_Sch_EZ!$C$30:$I$30,0)),"F","C")</f>
        <v>19.444444444444443</v>
      </c>
      <c r="J24" s="34">
        <f>CONVERT(INDEX(Clg_StPt_Sch_EZ!$C$4:$I$27,MATCH(Schedules_8760!$C24,Clg_StPt_Sch_EZ!$B$4:$B$27,0),MATCH(Schedules_8760!$F24,Clg_StPt_Sch_EZ!$C$3:$I$3,0)),"F","C")</f>
        <v>25.555555555555554</v>
      </c>
      <c r="K24" s="34">
        <f>CONVERT(INDEX(Clg_StPt_Sch_EZ!$C$31:$I$54,MATCH(Schedules_8760!$C24,Clg_StPt_Sch_EZ!$B$31:$B$54,0),MATCH(Schedules_8760!$F24,Clg_StPt_Sch_EZ!$C$30:$I$30,0)),"F","C")</f>
        <v>28.333333333333332</v>
      </c>
      <c r="L24" s="34">
        <f>CONVERT(INDEX(DHW_StPt_Sch_EZ!$C$4:$I$27,MATCH(Schedules_8760!$C24,DHW_StPt_Sch_EZ!$B$4:$B$27,0),MATCH(Schedules_8760!$F24,DHW_StPt_Sch_EZ!$C$3:$I$3,0)),"F","C")</f>
        <v>53.333333333333329</v>
      </c>
      <c r="M24" s="34">
        <f>CONVERT(INDEX(DHW_StPt_Sch_EZ!$C$31:$I$54,MATCH(Schedules_8760!$C24,DHW_StPt_Sch_EZ!$B$31:$B$54,0),MATCH(Schedules_8760!$F24,DHW_StPt_Sch_EZ!$C$30:$I$30,0)),"F","C")</f>
        <v>53.333333333333329</v>
      </c>
      <c r="N24" s="12"/>
      <c r="O24" s="12"/>
      <c r="P24" s="12"/>
    </row>
    <row r="25" spans="1:16" x14ac:dyDescent="0.25">
      <c r="A25" s="35">
        <v>24</v>
      </c>
      <c r="B25" s="89">
        <v>1.958333333333333</v>
      </c>
      <c r="C25" s="35">
        <f t="shared" si="0"/>
        <v>24</v>
      </c>
      <c r="D25" s="35">
        <f t="shared" si="3"/>
        <v>1</v>
      </c>
      <c r="E25" s="35">
        <f t="shared" si="4"/>
        <v>1</v>
      </c>
      <c r="F25" s="35" t="str">
        <f t="shared" si="1"/>
        <v>Sunday</v>
      </c>
      <c r="G25" s="35">
        <f t="shared" si="2"/>
        <v>1</v>
      </c>
      <c r="H25" s="34">
        <f>CONVERT(INDEX(Htg_StPt_Sch_EZ!$C$4:$I$27,MATCH(Schedules_8760!$C25,Htg_StPt_Sch_EZ!$B$4:$B$27,0),MATCH(Schedules_8760!$F25,Htg_StPt_Sch_EZ!$C$3:$I$3,0)),"F","C")</f>
        <v>20.555555555555554</v>
      </c>
      <c r="I25" s="34">
        <f>CONVERT(INDEX(Htg_StPt_Sch_EZ!$C$31:$I$54,MATCH(Schedules_8760!$C25,Htg_StPt_Sch_EZ!$B$31:$B$54,0),MATCH(Schedules_8760!$F25,Htg_StPt_Sch_EZ!$C$30:$I$30,0)),"F","C")</f>
        <v>19.444444444444443</v>
      </c>
      <c r="J25" s="34">
        <f>CONVERT(INDEX(Clg_StPt_Sch_EZ!$C$4:$I$27,MATCH(Schedules_8760!$C25,Clg_StPt_Sch_EZ!$B$4:$B$27,0),MATCH(Schedules_8760!$F25,Clg_StPt_Sch_EZ!$C$3:$I$3,0)),"F","C")</f>
        <v>25.555555555555554</v>
      </c>
      <c r="K25" s="34">
        <f>CONVERT(INDEX(Clg_StPt_Sch_EZ!$C$31:$I$54,MATCH(Schedules_8760!$C25,Clg_StPt_Sch_EZ!$B$31:$B$54,0),MATCH(Schedules_8760!$F25,Clg_StPt_Sch_EZ!$C$30:$I$30,0)),"F","C")</f>
        <v>28.333333333333332</v>
      </c>
      <c r="L25" s="34">
        <f>CONVERT(INDEX(DHW_StPt_Sch_EZ!$C$4:$I$27,MATCH(Schedules_8760!$C25,DHW_StPt_Sch_EZ!$B$4:$B$27,0),MATCH(Schedules_8760!$F25,DHW_StPt_Sch_EZ!$C$3:$I$3,0)),"F","C")</f>
        <v>53.333333333333329</v>
      </c>
      <c r="M25" s="34">
        <f>CONVERT(INDEX(DHW_StPt_Sch_EZ!$C$31:$I$54,MATCH(Schedules_8760!$C25,DHW_StPt_Sch_EZ!$B$31:$B$54,0),MATCH(Schedules_8760!$F25,DHW_StPt_Sch_EZ!$C$30:$I$30,0)),"F","C")</f>
        <v>53.333333333333329</v>
      </c>
      <c r="N25" s="12"/>
      <c r="O25" s="12"/>
      <c r="P25" s="12"/>
    </row>
    <row r="26" spans="1:16" x14ac:dyDescent="0.25">
      <c r="A26" s="35">
        <v>25</v>
      </c>
      <c r="B26" s="89">
        <v>2</v>
      </c>
      <c r="C26" s="35">
        <f t="shared" si="0"/>
        <v>1</v>
      </c>
      <c r="D26" s="35">
        <f t="shared" si="3"/>
        <v>2</v>
      </c>
      <c r="E26" s="35">
        <f t="shared" si="4"/>
        <v>2</v>
      </c>
      <c r="F26" s="35" t="str">
        <f t="shared" si="1"/>
        <v>Monday</v>
      </c>
      <c r="G26" s="35">
        <f t="shared" si="2"/>
        <v>1</v>
      </c>
      <c r="H26" s="34">
        <f>CONVERT(INDEX(Htg_StPt_Sch_EZ!$C$4:$I$27,MATCH(Schedules_8760!$C26,Htg_StPt_Sch_EZ!$B$4:$B$27,0),MATCH(Schedules_8760!$F26,Htg_StPt_Sch_EZ!$C$3:$I$3,0)),"F","C")</f>
        <v>20.555555555555554</v>
      </c>
      <c r="I26" s="34">
        <f>CONVERT(INDEX(Htg_StPt_Sch_EZ!$C$31:$I$54,MATCH(Schedules_8760!$C26,Htg_StPt_Sch_EZ!$B$31:$B$54,0),MATCH(Schedules_8760!$F26,Htg_StPt_Sch_EZ!$C$30:$I$30,0)),"F","C")</f>
        <v>19.444444444444443</v>
      </c>
      <c r="J26" s="34">
        <f>CONVERT(INDEX(Clg_StPt_Sch_EZ!$C$4:$I$27,MATCH(Schedules_8760!$C26,Clg_StPt_Sch_EZ!$B$4:$B$27,0),MATCH(Schedules_8760!$F26,Clg_StPt_Sch_EZ!$C$3:$I$3,0)),"F","C")</f>
        <v>25.555555555555554</v>
      </c>
      <c r="K26" s="34">
        <f>CONVERT(INDEX(Clg_StPt_Sch_EZ!$C$31:$I$54,MATCH(Schedules_8760!$C26,Clg_StPt_Sch_EZ!$B$31:$B$54,0),MATCH(Schedules_8760!$F26,Clg_StPt_Sch_EZ!$C$30:$I$30,0)),"F","C")</f>
        <v>28.333333333333332</v>
      </c>
      <c r="L26" s="34">
        <f>CONVERT(INDEX(DHW_StPt_Sch_EZ!$C$4:$I$27,MATCH(Schedules_8760!$C26,DHW_StPt_Sch_EZ!$B$4:$B$27,0),MATCH(Schedules_8760!$F26,DHW_StPt_Sch_EZ!$C$3:$I$3,0)),"F","C")</f>
        <v>53.333333333333329</v>
      </c>
      <c r="M26" s="34">
        <f>CONVERT(INDEX(DHW_StPt_Sch_EZ!$C$31:$I$54,MATCH(Schedules_8760!$C26,DHW_StPt_Sch_EZ!$B$31:$B$54,0),MATCH(Schedules_8760!$F26,DHW_StPt_Sch_EZ!$C$30:$I$30,0)),"F","C")</f>
        <v>53.333333333333329</v>
      </c>
      <c r="N26" s="12"/>
      <c r="O26" s="12"/>
      <c r="P26" s="12"/>
    </row>
    <row r="27" spans="1:16" x14ac:dyDescent="0.25">
      <c r="A27" s="35">
        <v>26</v>
      </c>
      <c r="B27" s="89">
        <v>2.041666666666667</v>
      </c>
      <c r="C27" s="35">
        <f t="shared" si="0"/>
        <v>2</v>
      </c>
      <c r="D27" s="35">
        <f t="shared" si="3"/>
        <v>2</v>
      </c>
      <c r="E27" s="35">
        <f t="shared" si="4"/>
        <v>2</v>
      </c>
      <c r="F27" s="35" t="str">
        <f t="shared" si="1"/>
        <v>Monday</v>
      </c>
      <c r="G27" s="35">
        <f t="shared" si="2"/>
        <v>1</v>
      </c>
      <c r="H27" s="34">
        <f>CONVERT(INDEX(Htg_StPt_Sch_EZ!$C$4:$I$27,MATCH(Schedules_8760!$C27,Htg_StPt_Sch_EZ!$B$4:$B$27,0),MATCH(Schedules_8760!$F27,Htg_StPt_Sch_EZ!$C$3:$I$3,0)),"F","C")</f>
        <v>20.555555555555554</v>
      </c>
      <c r="I27" s="34">
        <f>CONVERT(INDEX(Htg_StPt_Sch_EZ!$C$31:$I$54,MATCH(Schedules_8760!$C27,Htg_StPt_Sch_EZ!$B$31:$B$54,0),MATCH(Schedules_8760!$F27,Htg_StPt_Sch_EZ!$C$30:$I$30,0)),"F","C")</f>
        <v>19.444444444444443</v>
      </c>
      <c r="J27" s="34">
        <f>CONVERT(INDEX(Clg_StPt_Sch_EZ!$C$4:$I$27,MATCH(Schedules_8760!$C27,Clg_StPt_Sch_EZ!$B$4:$B$27,0),MATCH(Schedules_8760!$F27,Clg_StPt_Sch_EZ!$C$3:$I$3,0)),"F","C")</f>
        <v>25.555555555555554</v>
      </c>
      <c r="K27" s="34">
        <f>CONVERT(INDEX(Clg_StPt_Sch_EZ!$C$31:$I$54,MATCH(Schedules_8760!$C27,Clg_StPt_Sch_EZ!$B$31:$B$54,0),MATCH(Schedules_8760!$F27,Clg_StPt_Sch_EZ!$C$30:$I$30,0)),"F","C")</f>
        <v>28.333333333333332</v>
      </c>
      <c r="L27" s="34">
        <f>CONVERT(INDEX(DHW_StPt_Sch_EZ!$C$4:$I$27,MATCH(Schedules_8760!$C27,DHW_StPt_Sch_EZ!$B$4:$B$27,0),MATCH(Schedules_8760!$F27,DHW_StPt_Sch_EZ!$C$3:$I$3,0)),"F","C")</f>
        <v>53.333333333333329</v>
      </c>
      <c r="M27" s="34">
        <f>CONVERT(INDEX(DHW_StPt_Sch_EZ!$C$31:$I$54,MATCH(Schedules_8760!$C27,DHW_StPt_Sch_EZ!$B$31:$B$54,0),MATCH(Schedules_8760!$F27,DHW_StPt_Sch_EZ!$C$30:$I$30,0)),"F","C")</f>
        <v>53.333333333333329</v>
      </c>
      <c r="N27" s="12"/>
      <c r="O27" s="12"/>
      <c r="P27" s="12"/>
    </row>
    <row r="28" spans="1:16" x14ac:dyDescent="0.25">
      <c r="A28" s="35">
        <v>27</v>
      </c>
      <c r="B28" s="89">
        <v>2.083333333333333</v>
      </c>
      <c r="C28" s="35">
        <f t="shared" si="0"/>
        <v>3</v>
      </c>
      <c r="D28" s="35">
        <f t="shared" si="3"/>
        <v>2</v>
      </c>
      <c r="E28" s="35">
        <f t="shared" si="4"/>
        <v>2</v>
      </c>
      <c r="F28" s="35" t="str">
        <f t="shared" si="1"/>
        <v>Monday</v>
      </c>
      <c r="G28" s="35">
        <f t="shared" si="2"/>
        <v>1</v>
      </c>
      <c r="H28" s="34">
        <f>CONVERT(INDEX(Htg_StPt_Sch_EZ!$C$4:$I$27,MATCH(Schedules_8760!$C28,Htg_StPt_Sch_EZ!$B$4:$B$27,0),MATCH(Schedules_8760!$F28,Htg_StPt_Sch_EZ!$C$3:$I$3,0)),"F","C")</f>
        <v>20.555555555555554</v>
      </c>
      <c r="I28" s="34">
        <f>CONVERT(INDEX(Htg_StPt_Sch_EZ!$C$31:$I$54,MATCH(Schedules_8760!$C28,Htg_StPt_Sch_EZ!$B$31:$B$54,0),MATCH(Schedules_8760!$F28,Htg_StPt_Sch_EZ!$C$30:$I$30,0)),"F","C")</f>
        <v>19.444444444444443</v>
      </c>
      <c r="J28" s="34">
        <f>CONVERT(INDEX(Clg_StPt_Sch_EZ!$C$4:$I$27,MATCH(Schedules_8760!$C28,Clg_StPt_Sch_EZ!$B$4:$B$27,0),MATCH(Schedules_8760!$F28,Clg_StPt_Sch_EZ!$C$3:$I$3,0)),"F","C")</f>
        <v>25.555555555555554</v>
      </c>
      <c r="K28" s="34">
        <f>CONVERT(INDEX(Clg_StPt_Sch_EZ!$C$31:$I$54,MATCH(Schedules_8760!$C28,Clg_StPt_Sch_EZ!$B$31:$B$54,0),MATCH(Schedules_8760!$F28,Clg_StPt_Sch_EZ!$C$30:$I$30,0)),"F","C")</f>
        <v>28.333333333333332</v>
      </c>
      <c r="L28" s="34">
        <f>CONVERT(INDEX(DHW_StPt_Sch_EZ!$C$4:$I$27,MATCH(Schedules_8760!$C28,DHW_StPt_Sch_EZ!$B$4:$B$27,0),MATCH(Schedules_8760!$F28,DHW_StPt_Sch_EZ!$C$3:$I$3,0)),"F","C")</f>
        <v>53.333333333333329</v>
      </c>
      <c r="M28" s="34">
        <f>CONVERT(INDEX(DHW_StPt_Sch_EZ!$C$31:$I$54,MATCH(Schedules_8760!$C28,DHW_StPt_Sch_EZ!$B$31:$B$54,0),MATCH(Schedules_8760!$F28,DHW_StPt_Sch_EZ!$C$30:$I$30,0)),"F","C")</f>
        <v>53.333333333333329</v>
      </c>
      <c r="N28" s="12"/>
      <c r="O28" s="12"/>
      <c r="P28" s="12"/>
    </row>
    <row r="29" spans="1:16" x14ac:dyDescent="0.25">
      <c r="A29" s="35">
        <v>28</v>
      </c>
      <c r="B29" s="89">
        <v>2.125</v>
      </c>
      <c r="C29" s="35">
        <f t="shared" si="0"/>
        <v>4</v>
      </c>
      <c r="D29" s="35">
        <f t="shared" si="3"/>
        <v>2</v>
      </c>
      <c r="E29" s="35">
        <f t="shared" si="4"/>
        <v>2</v>
      </c>
      <c r="F29" s="35" t="str">
        <f t="shared" si="1"/>
        <v>Monday</v>
      </c>
      <c r="G29" s="35">
        <f t="shared" si="2"/>
        <v>1</v>
      </c>
      <c r="H29" s="34">
        <f>CONVERT(INDEX(Htg_StPt_Sch_EZ!$C$4:$I$27,MATCH(Schedules_8760!$C29,Htg_StPt_Sch_EZ!$B$4:$B$27,0),MATCH(Schedules_8760!$F29,Htg_StPt_Sch_EZ!$C$3:$I$3,0)),"F","C")</f>
        <v>20.555555555555554</v>
      </c>
      <c r="I29" s="34">
        <f>CONVERT(INDEX(Htg_StPt_Sch_EZ!$C$31:$I$54,MATCH(Schedules_8760!$C29,Htg_StPt_Sch_EZ!$B$31:$B$54,0),MATCH(Schedules_8760!$F29,Htg_StPt_Sch_EZ!$C$30:$I$30,0)),"F","C")</f>
        <v>19.444444444444443</v>
      </c>
      <c r="J29" s="34">
        <f>CONVERT(INDEX(Clg_StPt_Sch_EZ!$C$4:$I$27,MATCH(Schedules_8760!$C29,Clg_StPt_Sch_EZ!$B$4:$B$27,0),MATCH(Schedules_8760!$F29,Clg_StPt_Sch_EZ!$C$3:$I$3,0)),"F","C")</f>
        <v>25.555555555555554</v>
      </c>
      <c r="K29" s="34">
        <f>CONVERT(INDEX(Clg_StPt_Sch_EZ!$C$31:$I$54,MATCH(Schedules_8760!$C29,Clg_StPt_Sch_EZ!$B$31:$B$54,0),MATCH(Schedules_8760!$F29,Clg_StPt_Sch_EZ!$C$30:$I$30,0)),"F","C")</f>
        <v>28.333333333333332</v>
      </c>
      <c r="L29" s="34">
        <f>CONVERT(INDEX(DHW_StPt_Sch_EZ!$C$4:$I$27,MATCH(Schedules_8760!$C29,DHW_StPt_Sch_EZ!$B$4:$B$27,0),MATCH(Schedules_8760!$F29,DHW_StPt_Sch_EZ!$C$3:$I$3,0)),"F","C")</f>
        <v>53.333333333333329</v>
      </c>
      <c r="M29" s="34">
        <f>CONVERT(INDEX(DHW_StPt_Sch_EZ!$C$31:$I$54,MATCH(Schedules_8760!$C29,DHW_StPt_Sch_EZ!$B$31:$B$54,0),MATCH(Schedules_8760!$F29,DHW_StPt_Sch_EZ!$C$30:$I$30,0)),"F","C")</f>
        <v>53.333333333333329</v>
      </c>
      <c r="N29" s="12"/>
      <c r="O29" s="12"/>
      <c r="P29" s="12"/>
    </row>
    <row r="30" spans="1:16" x14ac:dyDescent="0.25">
      <c r="A30" s="35">
        <v>29</v>
      </c>
      <c r="B30" s="89">
        <v>2.166666666666667</v>
      </c>
      <c r="C30" s="35">
        <f t="shared" si="0"/>
        <v>5</v>
      </c>
      <c r="D30" s="35">
        <f t="shared" si="3"/>
        <v>2</v>
      </c>
      <c r="E30" s="35">
        <f t="shared" si="4"/>
        <v>2</v>
      </c>
      <c r="F30" s="35" t="str">
        <f t="shared" si="1"/>
        <v>Monday</v>
      </c>
      <c r="G30" s="35">
        <f t="shared" si="2"/>
        <v>1</v>
      </c>
      <c r="H30" s="34">
        <f>CONVERT(INDEX(Htg_StPt_Sch_EZ!$C$4:$I$27,MATCH(Schedules_8760!$C30,Htg_StPt_Sch_EZ!$B$4:$B$27,0),MATCH(Schedules_8760!$F30,Htg_StPt_Sch_EZ!$C$3:$I$3,0)),"F","C")</f>
        <v>20.555555555555554</v>
      </c>
      <c r="I30" s="34">
        <f>CONVERT(INDEX(Htg_StPt_Sch_EZ!$C$31:$I$54,MATCH(Schedules_8760!$C30,Htg_StPt_Sch_EZ!$B$31:$B$54,0),MATCH(Schedules_8760!$F30,Htg_StPt_Sch_EZ!$C$30:$I$30,0)),"F","C")</f>
        <v>19.444444444444443</v>
      </c>
      <c r="J30" s="34">
        <f>CONVERT(INDEX(Clg_StPt_Sch_EZ!$C$4:$I$27,MATCH(Schedules_8760!$C30,Clg_StPt_Sch_EZ!$B$4:$B$27,0),MATCH(Schedules_8760!$F30,Clg_StPt_Sch_EZ!$C$3:$I$3,0)),"F","C")</f>
        <v>25.555555555555554</v>
      </c>
      <c r="K30" s="34">
        <f>CONVERT(INDEX(Clg_StPt_Sch_EZ!$C$31:$I$54,MATCH(Schedules_8760!$C30,Clg_StPt_Sch_EZ!$B$31:$B$54,0),MATCH(Schedules_8760!$F30,Clg_StPt_Sch_EZ!$C$30:$I$30,0)),"F","C")</f>
        <v>28.333333333333332</v>
      </c>
      <c r="L30" s="34">
        <f>CONVERT(INDEX(DHW_StPt_Sch_EZ!$C$4:$I$27,MATCH(Schedules_8760!$C30,DHW_StPt_Sch_EZ!$B$4:$B$27,0),MATCH(Schedules_8760!$F30,DHW_StPt_Sch_EZ!$C$3:$I$3,0)),"F","C")</f>
        <v>53.333333333333329</v>
      </c>
      <c r="M30" s="34">
        <f>CONVERT(INDEX(DHW_StPt_Sch_EZ!$C$31:$I$54,MATCH(Schedules_8760!$C30,DHW_StPt_Sch_EZ!$B$31:$B$54,0),MATCH(Schedules_8760!$F30,DHW_StPt_Sch_EZ!$C$30:$I$30,0)),"F","C")</f>
        <v>53.333333333333329</v>
      </c>
      <c r="N30" s="12"/>
      <c r="O30" s="12"/>
      <c r="P30" s="12"/>
    </row>
    <row r="31" spans="1:16" x14ac:dyDescent="0.25">
      <c r="A31" s="35">
        <v>30</v>
      </c>
      <c r="B31" s="89">
        <v>2.208333333333333</v>
      </c>
      <c r="C31" s="35">
        <f t="shared" si="0"/>
        <v>6</v>
      </c>
      <c r="D31" s="35">
        <f t="shared" si="3"/>
        <v>2</v>
      </c>
      <c r="E31" s="35">
        <f t="shared" si="4"/>
        <v>2</v>
      </c>
      <c r="F31" s="35" t="str">
        <f t="shared" si="1"/>
        <v>Monday</v>
      </c>
      <c r="G31" s="35">
        <f t="shared" si="2"/>
        <v>1</v>
      </c>
      <c r="H31" s="34">
        <f>CONVERT(INDEX(Htg_StPt_Sch_EZ!$C$4:$I$27,MATCH(Schedules_8760!$C31,Htg_StPt_Sch_EZ!$B$4:$B$27,0),MATCH(Schedules_8760!$F31,Htg_StPt_Sch_EZ!$C$3:$I$3,0)),"F","C")</f>
        <v>20.555555555555554</v>
      </c>
      <c r="I31" s="34">
        <f>CONVERT(INDEX(Htg_StPt_Sch_EZ!$C$31:$I$54,MATCH(Schedules_8760!$C31,Htg_StPt_Sch_EZ!$B$31:$B$54,0),MATCH(Schedules_8760!$F31,Htg_StPt_Sch_EZ!$C$30:$I$30,0)),"F","C")</f>
        <v>19.444444444444443</v>
      </c>
      <c r="J31" s="34">
        <f>CONVERT(INDEX(Clg_StPt_Sch_EZ!$C$4:$I$27,MATCH(Schedules_8760!$C31,Clg_StPt_Sch_EZ!$B$4:$B$27,0),MATCH(Schedules_8760!$F31,Clg_StPt_Sch_EZ!$C$3:$I$3,0)),"F","C")</f>
        <v>25.555555555555554</v>
      </c>
      <c r="K31" s="34">
        <f>CONVERT(INDEX(Clg_StPt_Sch_EZ!$C$31:$I$54,MATCH(Schedules_8760!$C31,Clg_StPt_Sch_EZ!$B$31:$B$54,0),MATCH(Schedules_8760!$F31,Clg_StPt_Sch_EZ!$C$30:$I$30,0)),"F","C")</f>
        <v>28.333333333333332</v>
      </c>
      <c r="L31" s="34">
        <f>CONVERT(INDEX(DHW_StPt_Sch_EZ!$C$4:$I$27,MATCH(Schedules_8760!$C31,DHW_StPt_Sch_EZ!$B$4:$B$27,0),MATCH(Schedules_8760!$F31,DHW_StPt_Sch_EZ!$C$3:$I$3,0)),"F","C")</f>
        <v>53.333333333333329</v>
      </c>
      <c r="M31" s="34">
        <f>CONVERT(INDEX(DHW_StPt_Sch_EZ!$C$31:$I$54,MATCH(Schedules_8760!$C31,DHW_StPt_Sch_EZ!$B$31:$B$54,0),MATCH(Schedules_8760!$F31,DHW_StPt_Sch_EZ!$C$30:$I$30,0)),"F","C")</f>
        <v>53.333333333333329</v>
      </c>
      <c r="N31" s="12"/>
      <c r="O31" s="12"/>
      <c r="P31" s="12"/>
    </row>
    <row r="32" spans="1:16" x14ac:dyDescent="0.25">
      <c r="A32" s="35">
        <v>31</v>
      </c>
      <c r="B32" s="89">
        <v>2.25</v>
      </c>
      <c r="C32" s="35">
        <f t="shared" si="0"/>
        <v>7</v>
      </c>
      <c r="D32" s="35">
        <f t="shared" si="3"/>
        <v>2</v>
      </c>
      <c r="E32" s="35">
        <f t="shared" si="4"/>
        <v>2</v>
      </c>
      <c r="F32" s="35" t="str">
        <f t="shared" si="1"/>
        <v>Monday</v>
      </c>
      <c r="G32" s="35">
        <f t="shared" si="2"/>
        <v>1</v>
      </c>
      <c r="H32" s="34">
        <f>CONVERT(INDEX(Htg_StPt_Sch_EZ!$C$4:$I$27,MATCH(Schedules_8760!$C32,Htg_StPt_Sch_EZ!$B$4:$B$27,0),MATCH(Schedules_8760!$F32,Htg_StPt_Sch_EZ!$C$3:$I$3,0)),"F","C")</f>
        <v>20.555555555555554</v>
      </c>
      <c r="I32" s="34">
        <f>CONVERT(INDEX(Htg_StPt_Sch_EZ!$C$31:$I$54,MATCH(Schedules_8760!$C32,Htg_StPt_Sch_EZ!$B$31:$B$54,0),MATCH(Schedules_8760!$F32,Htg_StPt_Sch_EZ!$C$30:$I$30,0)),"F","C")</f>
        <v>19.444444444444443</v>
      </c>
      <c r="J32" s="34">
        <f>CONVERT(INDEX(Clg_StPt_Sch_EZ!$C$4:$I$27,MATCH(Schedules_8760!$C32,Clg_StPt_Sch_EZ!$B$4:$B$27,0),MATCH(Schedules_8760!$F32,Clg_StPt_Sch_EZ!$C$3:$I$3,0)),"F","C")</f>
        <v>25.555555555555554</v>
      </c>
      <c r="K32" s="34">
        <f>CONVERT(INDEX(Clg_StPt_Sch_EZ!$C$31:$I$54,MATCH(Schedules_8760!$C32,Clg_StPt_Sch_EZ!$B$31:$B$54,0),MATCH(Schedules_8760!$F32,Clg_StPt_Sch_EZ!$C$30:$I$30,0)),"F","C")</f>
        <v>28.333333333333332</v>
      </c>
      <c r="L32" s="34">
        <f>CONVERT(INDEX(DHW_StPt_Sch_EZ!$C$4:$I$27,MATCH(Schedules_8760!$C32,DHW_StPt_Sch_EZ!$B$4:$B$27,0),MATCH(Schedules_8760!$F32,DHW_StPt_Sch_EZ!$C$3:$I$3,0)),"F","C")</f>
        <v>53.333333333333329</v>
      </c>
      <c r="M32" s="34">
        <f>CONVERT(INDEX(DHW_StPt_Sch_EZ!$C$31:$I$54,MATCH(Schedules_8760!$C32,DHW_StPt_Sch_EZ!$B$31:$B$54,0),MATCH(Schedules_8760!$F32,DHW_StPt_Sch_EZ!$C$30:$I$30,0)),"F","C")</f>
        <v>53.333333333333329</v>
      </c>
      <c r="N32" s="12"/>
      <c r="O32" s="12"/>
      <c r="P32" s="12"/>
    </row>
    <row r="33" spans="1:16" x14ac:dyDescent="0.25">
      <c r="A33" s="35">
        <v>32</v>
      </c>
      <c r="B33" s="89">
        <v>2.291666666666667</v>
      </c>
      <c r="C33" s="35">
        <f t="shared" si="0"/>
        <v>8</v>
      </c>
      <c r="D33" s="35">
        <f t="shared" si="3"/>
        <v>2</v>
      </c>
      <c r="E33" s="35">
        <f t="shared" si="4"/>
        <v>2</v>
      </c>
      <c r="F33" s="35" t="str">
        <f t="shared" si="1"/>
        <v>Monday</v>
      </c>
      <c r="G33" s="35">
        <f t="shared" si="2"/>
        <v>1</v>
      </c>
      <c r="H33" s="34">
        <f>CONVERT(INDEX(Htg_StPt_Sch_EZ!$C$4:$I$27,MATCH(Schedules_8760!$C33,Htg_StPt_Sch_EZ!$B$4:$B$27,0),MATCH(Schedules_8760!$F33,Htg_StPt_Sch_EZ!$C$3:$I$3,0)),"F","C")</f>
        <v>20.555555555555554</v>
      </c>
      <c r="I33" s="34">
        <f>CONVERT(INDEX(Htg_StPt_Sch_EZ!$C$31:$I$54,MATCH(Schedules_8760!$C33,Htg_StPt_Sch_EZ!$B$31:$B$54,0),MATCH(Schedules_8760!$F33,Htg_StPt_Sch_EZ!$C$30:$I$30,0)),"F","C")</f>
        <v>19.444444444444443</v>
      </c>
      <c r="J33" s="34">
        <f>CONVERT(INDEX(Clg_StPt_Sch_EZ!$C$4:$I$27,MATCH(Schedules_8760!$C33,Clg_StPt_Sch_EZ!$B$4:$B$27,0),MATCH(Schedules_8760!$F33,Clg_StPt_Sch_EZ!$C$3:$I$3,0)),"F","C")</f>
        <v>25.555555555555554</v>
      </c>
      <c r="K33" s="34">
        <f>CONVERT(INDEX(Clg_StPt_Sch_EZ!$C$31:$I$54,MATCH(Schedules_8760!$C33,Clg_StPt_Sch_EZ!$B$31:$B$54,0),MATCH(Schedules_8760!$F33,Clg_StPt_Sch_EZ!$C$30:$I$30,0)),"F","C")</f>
        <v>25</v>
      </c>
      <c r="L33" s="34">
        <f>CONVERT(INDEX(DHW_StPt_Sch_EZ!$C$4:$I$27,MATCH(Schedules_8760!$C33,DHW_StPt_Sch_EZ!$B$4:$B$27,0),MATCH(Schedules_8760!$F33,DHW_StPt_Sch_EZ!$C$3:$I$3,0)),"F","C")</f>
        <v>53.333333333333329</v>
      </c>
      <c r="M33" s="34">
        <f>CONVERT(INDEX(DHW_StPt_Sch_EZ!$C$31:$I$54,MATCH(Schedules_8760!$C33,DHW_StPt_Sch_EZ!$B$31:$B$54,0),MATCH(Schedules_8760!$F33,DHW_StPt_Sch_EZ!$C$30:$I$30,0)),"F","C")</f>
        <v>53.333333333333329</v>
      </c>
      <c r="N33" s="12"/>
      <c r="O33" s="12"/>
      <c r="P33" s="12"/>
    </row>
    <row r="34" spans="1:16" x14ac:dyDescent="0.25">
      <c r="A34" s="35">
        <v>33</v>
      </c>
      <c r="B34" s="89">
        <v>2.333333333333333</v>
      </c>
      <c r="C34" s="35">
        <f t="shared" si="0"/>
        <v>9</v>
      </c>
      <c r="D34" s="35">
        <f t="shared" si="3"/>
        <v>2</v>
      </c>
      <c r="E34" s="35">
        <f t="shared" si="4"/>
        <v>2</v>
      </c>
      <c r="F34" s="35" t="str">
        <f t="shared" si="1"/>
        <v>Monday</v>
      </c>
      <c r="G34" s="35">
        <f t="shared" si="2"/>
        <v>1</v>
      </c>
      <c r="H34" s="34">
        <f>CONVERT(INDEX(Htg_StPt_Sch_EZ!$C$4:$I$27,MATCH(Schedules_8760!$C34,Htg_StPt_Sch_EZ!$B$4:$B$27,0),MATCH(Schedules_8760!$F34,Htg_StPt_Sch_EZ!$C$3:$I$3,0)),"F","C")</f>
        <v>20.555555555555554</v>
      </c>
      <c r="I34" s="34">
        <f>CONVERT(INDEX(Htg_StPt_Sch_EZ!$C$31:$I$54,MATCH(Schedules_8760!$C34,Htg_StPt_Sch_EZ!$B$31:$B$54,0),MATCH(Schedules_8760!$F34,Htg_StPt_Sch_EZ!$C$30:$I$30,0)),"F","C")</f>
        <v>19.444444444444443</v>
      </c>
      <c r="J34" s="34">
        <f>CONVERT(INDEX(Clg_StPt_Sch_EZ!$C$4:$I$27,MATCH(Schedules_8760!$C34,Clg_StPt_Sch_EZ!$B$4:$B$27,0),MATCH(Schedules_8760!$F34,Clg_StPt_Sch_EZ!$C$3:$I$3,0)),"F","C")</f>
        <v>25.555555555555554</v>
      </c>
      <c r="K34" s="34">
        <f>CONVERT(INDEX(Clg_StPt_Sch_EZ!$C$31:$I$54,MATCH(Schedules_8760!$C34,Clg_StPt_Sch_EZ!$B$31:$B$54,0),MATCH(Schedules_8760!$F34,Clg_StPt_Sch_EZ!$C$30:$I$30,0)),"F","C")</f>
        <v>25</v>
      </c>
      <c r="L34" s="34">
        <f>CONVERT(INDEX(DHW_StPt_Sch_EZ!$C$4:$I$27,MATCH(Schedules_8760!$C34,DHW_StPt_Sch_EZ!$B$4:$B$27,0),MATCH(Schedules_8760!$F34,DHW_StPt_Sch_EZ!$C$3:$I$3,0)),"F","C")</f>
        <v>53.333333333333329</v>
      </c>
      <c r="M34" s="34">
        <f>CONVERT(INDEX(DHW_StPt_Sch_EZ!$C$31:$I$54,MATCH(Schedules_8760!$C34,DHW_StPt_Sch_EZ!$B$31:$B$54,0),MATCH(Schedules_8760!$F34,DHW_StPt_Sch_EZ!$C$30:$I$30,0)),"F","C")</f>
        <v>53.333333333333329</v>
      </c>
      <c r="N34" s="12"/>
      <c r="O34" s="12"/>
      <c r="P34" s="12"/>
    </row>
    <row r="35" spans="1:16" x14ac:dyDescent="0.25">
      <c r="A35" s="35">
        <v>34</v>
      </c>
      <c r="B35" s="89">
        <v>2.375</v>
      </c>
      <c r="C35" s="35">
        <f t="shared" si="0"/>
        <v>10</v>
      </c>
      <c r="D35" s="35">
        <f t="shared" si="3"/>
        <v>2</v>
      </c>
      <c r="E35" s="35">
        <f t="shared" si="4"/>
        <v>2</v>
      </c>
      <c r="F35" s="35" t="str">
        <f t="shared" si="1"/>
        <v>Monday</v>
      </c>
      <c r="G35" s="35">
        <f t="shared" si="2"/>
        <v>1</v>
      </c>
      <c r="H35" s="34">
        <f>CONVERT(INDEX(Htg_StPt_Sch_EZ!$C$4:$I$27,MATCH(Schedules_8760!$C35,Htg_StPt_Sch_EZ!$B$4:$B$27,0),MATCH(Schedules_8760!$F35,Htg_StPt_Sch_EZ!$C$3:$I$3,0)),"F","C")</f>
        <v>20.555555555555554</v>
      </c>
      <c r="I35" s="34">
        <f>CONVERT(INDEX(Htg_StPt_Sch_EZ!$C$31:$I$54,MATCH(Schedules_8760!$C35,Htg_StPt_Sch_EZ!$B$31:$B$54,0),MATCH(Schedules_8760!$F35,Htg_StPt_Sch_EZ!$C$30:$I$30,0)),"F","C")</f>
        <v>19.444444444444443</v>
      </c>
      <c r="J35" s="34">
        <f>CONVERT(INDEX(Clg_StPt_Sch_EZ!$C$4:$I$27,MATCH(Schedules_8760!$C35,Clg_StPt_Sch_EZ!$B$4:$B$27,0),MATCH(Schedules_8760!$F35,Clg_StPt_Sch_EZ!$C$3:$I$3,0)),"F","C")</f>
        <v>25.555555555555554</v>
      </c>
      <c r="K35" s="34">
        <f>CONVERT(INDEX(Clg_StPt_Sch_EZ!$C$31:$I$54,MATCH(Schedules_8760!$C35,Clg_StPt_Sch_EZ!$B$31:$B$54,0),MATCH(Schedules_8760!$F35,Clg_StPt_Sch_EZ!$C$30:$I$30,0)),"F","C")</f>
        <v>25</v>
      </c>
      <c r="L35" s="34">
        <f>CONVERT(INDEX(DHW_StPt_Sch_EZ!$C$4:$I$27,MATCH(Schedules_8760!$C35,DHW_StPt_Sch_EZ!$B$4:$B$27,0),MATCH(Schedules_8760!$F35,DHW_StPt_Sch_EZ!$C$3:$I$3,0)),"F","C")</f>
        <v>53.333333333333329</v>
      </c>
      <c r="M35" s="34">
        <f>CONVERT(INDEX(DHW_StPt_Sch_EZ!$C$31:$I$54,MATCH(Schedules_8760!$C35,DHW_StPt_Sch_EZ!$B$31:$B$54,0),MATCH(Schedules_8760!$F35,DHW_StPt_Sch_EZ!$C$30:$I$30,0)),"F","C")</f>
        <v>53.333333333333329</v>
      </c>
      <c r="N35" s="12"/>
      <c r="O35" s="12"/>
      <c r="P35" s="12"/>
    </row>
    <row r="36" spans="1:16" x14ac:dyDescent="0.25">
      <c r="A36" s="35">
        <v>35</v>
      </c>
      <c r="B36" s="89">
        <v>2.416666666666667</v>
      </c>
      <c r="C36" s="35">
        <f t="shared" si="0"/>
        <v>11</v>
      </c>
      <c r="D36" s="35">
        <f t="shared" si="3"/>
        <v>2</v>
      </c>
      <c r="E36" s="35">
        <f t="shared" si="4"/>
        <v>2</v>
      </c>
      <c r="F36" s="35" t="str">
        <f t="shared" si="1"/>
        <v>Monday</v>
      </c>
      <c r="G36" s="35">
        <f t="shared" si="2"/>
        <v>1</v>
      </c>
      <c r="H36" s="34">
        <f>CONVERT(INDEX(Htg_StPt_Sch_EZ!$C$4:$I$27,MATCH(Schedules_8760!$C36,Htg_StPt_Sch_EZ!$B$4:$B$27,0),MATCH(Schedules_8760!$F36,Htg_StPt_Sch_EZ!$C$3:$I$3,0)),"F","C")</f>
        <v>20.555555555555554</v>
      </c>
      <c r="I36" s="34">
        <f>CONVERT(INDEX(Htg_StPt_Sch_EZ!$C$31:$I$54,MATCH(Schedules_8760!$C36,Htg_StPt_Sch_EZ!$B$31:$B$54,0),MATCH(Schedules_8760!$F36,Htg_StPt_Sch_EZ!$C$30:$I$30,0)),"F","C")</f>
        <v>19.444444444444443</v>
      </c>
      <c r="J36" s="34">
        <f>CONVERT(INDEX(Clg_StPt_Sch_EZ!$C$4:$I$27,MATCH(Schedules_8760!$C36,Clg_StPt_Sch_EZ!$B$4:$B$27,0),MATCH(Schedules_8760!$F36,Clg_StPt_Sch_EZ!$C$3:$I$3,0)),"F","C")</f>
        <v>25.555555555555554</v>
      </c>
      <c r="K36" s="34">
        <f>CONVERT(INDEX(Clg_StPt_Sch_EZ!$C$31:$I$54,MATCH(Schedules_8760!$C36,Clg_StPt_Sch_EZ!$B$31:$B$54,0),MATCH(Schedules_8760!$F36,Clg_StPt_Sch_EZ!$C$30:$I$30,0)),"F","C")</f>
        <v>25</v>
      </c>
      <c r="L36" s="34">
        <f>CONVERT(INDEX(DHW_StPt_Sch_EZ!$C$4:$I$27,MATCH(Schedules_8760!$C36,DHW_StPt_Sch_EZ!$B$4:$B$27,0),MATCH(Schedules_8760!$F36,DHW_StPt_Sch_EZ!$C$3:$I$3,0)),"F","C")</f>
        <v>53.333333333333329</v>
      </c>
      <c r="M36" s="34">
        <f>CONVERT(INDEX(DHW_StPt_Sch_EZ!$C$31:$I$54,MATCH(Schedules_8760!$C36,DHW_StPt_Sch_EZ!$B$31:$B$54,0),MATCH(Schedules_8760!$F36,DHW_StPt_Sch_EZ!$C$30:$I$30,0)),"F","C")</f>
        <v>53.333333333333329</v>
      </c>
      <c r="N36" s="12"/>
      <c r="O36" s="12"/>
      <c r="P36" s="12"/>
    </row>
    <row r="37" spans="1:16" x14ac:dyDescent="0.25">
      <c r="A37" s="35">
        <v>36</v>
      </c>
      <c r="B37" s="89">
        <v>2.458333333333333</v>
      </c>
      <c r="C37" s="35">
        <f t="shared" si="0"/>
        <v>12</v>
      </c>
      <c r="D37" s="35">
        <f t="shared" si="3"/>
        <v>2</v>
      </c>
      <c r="E37" s="35">
        <f t="shared" si="4"/>
        <v>2</v>
      </c>
      <c r="F37" s="35" t="str">
        <f t="shared" si="1"/>
        <v>Monday</v>
      </c>
      <c r="G37" s="35">
        <f t="shared" si="2"/>
        <v>1</v>
      </c>
      <c r="H37" s="34">
        <f>CONVERT(INDEX(Htg_StPt_Sch_EZ!$C$4:$I$27,MATCH(Schedules_8760!$C37,Htg_StPt_Sch_EZ!$B$4:$B$27,0),MATCH(Schedules_8760!$F37,Htg_StPt_Sch_EZ!$C$3:$I$3,0)),"F","C")</f>
        <v>20.555555555555554</v>
      </c>
      <c r="I37" s="34">
        <f>CONVERT(INDEX(Htg_StPt_Sch_EZ!$C$31:$I$54,MATCH(Schedules_8760!$C37,Htg_StPt_Sch_EZ!$B$31:$B$54,0),MATCH(Schedules_8760!$F37,Htg_StPt_Sch_EZ!$C$30:$I$30,0)),"F","C")</f>
        <v>19.444444444444443</v>
      </c>
      <c r="J37" s="34">
        <f>CONVERT(INDEX(Clg_StPt_Sch_EZ!$C$4:$I$27,MATCH(Schedules_8760!$C37,Clg_StPt_Sch_EZ!$B$4:$B$27,0),MATCH(Schedules_8760!$F37,Clg_StPt_Sch_EZ!$C$3:$I$3,0)),"F","C")</f>
        <v>25.555555555555554</v>
      </c>
      <c r="K37" s="34">
        <f>CONVERT(INDEX(Clg_StPt_Sch_EZ!$C$31:$I$54,MATCH(Schedules_8760!$C37,Clg_StPt_Sch_EZ!$B$31:$B$54,0),MATCH(Schedules_8760!$F37,Clg_StPt_Sch_EZ!$C$30:$I$30,0)),"F","C")</f>
        <v>25</v>
      </c>
      <c r="L37" s="34">
        <f>CONVERT(INDEX(DHW_StPt_Sch_EZ!$C$4:$I$27,MATCH(Schedules_8760!$C37,DHW_StPt_Sch_EZ!$B$4:$B$27,0),MATCH(Schedules_8760!$F37,DHW_StPt_Sch_EZ!$C$3:$I$3,0)),"F","C")</f>
        <v>53.333333333333329</v>
      </c>
      <c r="M37" s="34">
        <f>CONVERT(INDEX(DHW_StPt_Sch_EZ!$C$31:$I$54,MATCH(Schedules_8760!$C37,DHW_StPt_Sch_EZ!$B$31:$B$54,0),MATCH(Schedules_8760!$F37,DHW_StPt_Sch_EZ!$C$30:$I$30,0)),"F","C")</f>
        <v>53.333333333333329</v>
      </c>
      <c r="N37" s="12"/>
      <c r="O37" s="12"/>
      <c r="P37" s="12"/>
    </row>
    <row r="38" spans="1:16" x14ac:dyDescent="0.25">
      <c r="A38" s="35">
        <v>37</v>
      </c>
      <c r="B38" s="89">
        <v>2.5</v>
      </c>
      <c r="C38" s="35">
        <f t="shared" si="0"/>
        <v>13</v>
      </c>
      <c r="D38" s="35">
        <f t="shared" si="3"/>
        <v>2</v>
      </c>
      <c r="E38" s="35">
        <f t="shared" si="4"/>
        <v>2</v>
      </c>
      <c r="F38" s="35" t="str">
        <f t="shared" si="1"/>
        <v>Monday</v>
      </c>
      <c r="G38" s="35">
        <f t="shared" si="2"/>
        <v>1</v>
      </c>
      <c r="H38" s="34">
        <f>CONVERT(INDEX(Htg_StPt_Sch_EZ!$C$4:$I$27,MATCH(Schedules_8760!$C38,Htg_StPt_Sch_EZ!$B$4:$B$27,0),MATCH(Schedules_8760!$F38,Htg_StPt_Sch_EZ!$C$3:$I$3,0)),"F","C")</f>
        <v>20.555555555555554</v>
      </c>
      <c r="I38" s="34">
        <f>CONVERT(INDEX(Htg_StPt_Sch_EZ!$C$31:$I$54,MATCH(Schedules_8760!$C38,Htg_StPt_Sch_EZ!$B$31:$B$54,0),MATCH(Schedules_8760!$F38,Htg_StPt_Sch_EZ!$C$30:$I$30,0)),"F","C")</f>
        <v>19.444444444444443</v>
      </c>
      <c r="J38" s="34">
        <f>CONVERT(INDEX(Clg_StPt_Sch_EZ!$C$4:$I$27,MATCH(Schedules_8760!$C38,Clg_StPt_Sch_EZ!$B$4:$B$27,0),MATCH(Schedules_8760!$F38,Clg_StPt_Sch_EZ!$C$3:$I$3,0)),"F","C")</f>
        <v>25.555555555555554</v>
      </c>
      <c r="K38" s="34">
        <f>CONVERT(INDEX(Clg_StPt_Sch_EZ!$C$31:$I$54,MATCH(Schedules_8760!$C38,Clg_StPt_Sch_EZ!$B$31:$B$54,0),MATCH(Schedules_8760!$F38,Clg_StPt_Sch_EZ!$C$30:$I$30,0)),"F","C")</f>
        <v>25</v>
      </c>
      <c r="L38" s="34">
        <f>CONVERT(INDEX(DHW_StPt_Sch_EZ!$C$4:$I$27,MATCH(Schedules_8760!$C38,DHW_StPt_Sch_EZ!$B$4:$B$27,0),MATCH(Schedules_8760!$F38,DHW_StPt_Sch_EZ!$C$3:$I$3,0)),"F","C")</f>
        <v>53.333333333333329</v>
      </c>
      <c r="M38" s="34">
        <f>CONVERT(INDEX(DHW_StPt_Sch_EZ!$C$31:$I$54,MATCH(Schedules_8760!$C38,DHW_StPt_Sch_EZ!$B$31:$B$54,0),MATCH(Schedules_8760!$F38,DHW_StPt_Sch_EZ!$C$30:$I$30,0)),"F","C")</f>
        <v>53.333333333333329</v>
      </c>
      <c r="N38" s="12"/>
      <c r="O38" s="12"/>
      <c r="P38" s="12"/>
    </row>
    <row r="39" spans="1:16" x14ac:dyDescent="0.25">
      <c r="A39" s="35">
        <v>38</v>
      </c>
      <c r="B39" s="89">
        <v>2.541666666666667</v>
      </c>
      <c r="C39" s="35">
        <f t="shared" si="0"/>
        <v>14</v>
      </c>
      <c r="D39" s="35">
        <f t="shared" si="3"/>
        <v>2</v>
      </c>
      <c r="E39" s="35">
        <f t="shared" si="4"/>
        <v>2</v>
      </c>
      <c r="F39" s="35" t="str">
        <f t="shared" si="1"/>
        <v>Monday</v>
      </c>
      <c r="G39" s="35">
        <f t="shared" si="2"/>
        <v>1</v>
      </c>
      <c r="H39" s="34">
        <f>CONVERT(INDEX(Htg_StPt_Sch_EZ!$C$4:$I$27,MATCH(Schedules_8760!$C39,Htg_StPt_Sch_EZ!$B$4:$B$27,0),MATCH(Schedules_8760!$F39,Htg_StPt_Sch_EZ!$C$3:$I$3,0)),"F","C")</f>
        <v>20.555555555555554</v>
      </c>
      <c r="I39" s="34">
        <f>CONVERT(INDEX(Htg_StPt_Sch_EZ!$C$31:$I$54,MATCH(Schedules_8760!$C39,Htg_StPt_Sch_EZ!$B$31:$B$54,0),MATCH(Schedules_8760!$F39,Htg_StPt_Sch_EZ!$C$30:$I$30,0)),"F","C")</f>
        <v>19.444444444444443</v>
      </c>
      <c r="J39" s="34">
        <f>CONVERT(INDEX(Clg_StPt_Sch_EZ!$C$4:$I$27,MATCH(Schedules_8760!$C39,Clg_StPt_Sch_EZ!$B$4:$B$27,0),MATCH(Schedules_8760!$F39,Clg_StPt_Sch_EZ!$C$3:$I$3,0)),"F","C")</f>
        <v>25.555555555555554</v>
      </c>
      <c r="K39" s="34">
        <f>CONVERT(INDEX(Clg_StPt_Sch_EZ!$C$31:$I$54,MATCH(Schedules_8760!$C39,Clg_StPt_Sch_EZ!$B$31:$B$54,0),MATCH(Schedules_8760!$F39,Clg_StPt_Sch_EZ!$C$30:$I$30,0)),"F","C")</f>
        <v>25</v>
      </c>
      <c r="L39" s="34">
        <f>CONVERT(INDEX(DHW_StPt_Sch_EZ!$C$4:$I$27,MATCH(Schedules_8760!$C39,DHW_StPt_Sch_EZ!$B$4:$B$27,0),MATCH(Schedules_8760!$F39,DHW_StPt_Sch_EZ!$C$3:$I$3,0)),"F","C")</f>
        <v>53.333333333333329</v>
      </c>
      <c r="M39" s="34">
        <f>CONVERT(INDEX(DHW_StPt_Sch_EZ!$C$31:$I$54,MATCH(Schedules_8760!$C39,DHW_StPt_Sch_EZ!$B$31:$B$54,0),MATCH(Schedules_8760!$F39,DHW_StPt_Sch_EZ!$C$30:$I$30,0)),"F","C")</f>
        <v>53.333333333333329</v>
      </c>
      <c r="N39" s="12"/>
      <c r="O39" s="12"/>
      <c r="P39" s="12"/>
    </row>
    <row r="40" spans="1:16" x14ac:dyDescent="0.25">
      <c r="A40" s="35">
        <v>39</v>
      </c>
      <c r="B40" s="89">
        <v>2.583333333333333</v>
      </c>
      <c r="C40" s="35">
        <f t="shared" si="0"/>
        <v>15</v>
      </c>
      <c r="D40" s="35">
        <f t="shared" si="3"/>
        <v>2</v>
      </c>
      <c r="E40" s="35">
        <f t="shared" si="4"/>
        <v>2</v>
      </c>
      <c r="F40" s="35" t="str">
        <f t="shared" si="1"/>
        <v>Monday</v>
      </c>
      <c r="G40" s="35">
        <f t="shared" si="2"/>
        <v>1</v>
      </c>
      <c r="H40" s="34">
        <f>CONVERT(INDEX(Htg_StPt_Sch_EZ!$C$4:$I$27,MATCH(Schedules_8760!$C40,Htg_StPt_Sch_EZ!$B$4:$B$27,0),MATCH(Schedules_8760!$F40,Htg_StPt_Sch_EZ!$C$3:$I$3,0)),"F","C")</f>
        <v>20.555555555555554</v>
      </c>
      <c r="I40" s="34">
        <f>CONVERT(INDEX(Htg_StPt_Sch_EZ!$C$31:$I$54,MATCH(Schedules_8760!$C40,Htg_StPt_Sch_EZ!$B$31:$B$54,0),MATCH(Schedules_8760!$F40,Htg_StPt_Sch_EZ!$C$30:$I$30,0)),"F","C")</f>
        <v>21.111111111111111</v>
      </c>
      <c r="J40" s="34">
        <f>CONVERT(INDEX(Clg_StPt_Sch_EZ!$C$4:$I$27,MATCH(Schedules_8760!$C40,Clg_StPt_Sch_EZ!$B$4:$B$27,0),MATCH(Schedules_8760!$F40,Clg_StPt_Sch_EZ!$C$3:$I$3,0)),"F","C")</f>
        <v>25.555555555555554</v>
      </c>
      <c r="K40" s="34">
        <f>CONVERT(INDEX(Clg_StPt_Sch_EZ!$C$31:$I$54,MATCH(Schedules_8760!$C40,Clg_StPt_Sch_EZ!$B$31:$B$54,0),MATCH(Schedules_8760!$F40,Clg_StPt_Sch_EZ!$C$30:$I$30,0)),"F","C")</f>
        <v>25</v>
      </c>
      <c r="L40" s="34">
        <f>CONVERT(INDEX(DHW_StPt_Sch_EZ!$C$4:$I$27,MATCH(Schedules_8760!$C40,DHW_StPt_Sch_EZ!$B$4:$B$27,0),MATCH(Schedules_8760!$F40,DHW_StPt_Sch_EZ!$C$3:$I$3,0)),"F","C")</f>
        <v>53.333333333333329</v>
      </c>
      <c r="M40" s="34">
        <f>CONVERT(INDEX(DHW_StPt_Sch_EZ!$C$31:$I$54,MATCH(Schedules_8760!$C40,DHW_StPt_Sch_EZ!$B$31:$B$54,0),MATCH(Schedules_8760!$F40,DHW_StPt_Sch_EZ!$C$30:$I$30,0)),"F","C")</f>
        <v>53.333333333333329</v>
      </c>
      <c r="N40" s="12"/>
      <c r="O40" s="12"/>
      <c r="P40" s="12"/>
    </row>
    <row r="41" spans="1:16" x14ac:dyDescent="0.25">
      <c r="A41" s="35">
        <v>40</v>
      </c>
      <c r="B41" s="89">
        <v>2.625</v>
      </c>
      <c r="C41" s="35">
        <f t="shared" si="0"/>
        <v>16</v>
      </c>
      <c r="D41" s="35">
        <f t="shared" si="3"/>
        <v>2</v>
      </c>
      <c r="E41" s="35">
        <f t="shared" si="4"/>
        <v>2</v>
      </c>
      <c r="F41" s="35" t="str">
        <f t="shared" si="1"/>
        <v>Monday</v>
      </c>
      <c r="G41" s="35">
        <f t="shared" si="2"/>
        <v>1</v>
      </c>
      <c r="H41" s="34">
        <f>CONVERT(INDEX(Htg_StPt_Sch_EZ!$C$4:$I$27,MATCH(Schedules_8760!$C41,Htg_StPt_Sch_EZ!$B$4:$B$27,0),MATCH(Schedules_8760!$F41,Htg_StPt_Sch_EZ!$C$3:$I$3,0)),"F","C")</f>
        <v>20.555555555555554</v>
      </c>
      <c r="I41" s="34">
        <f>CONVERT(INDEX(Htg_StPt_Sch_EZ!$C$31:$I$54,MATCH(Schedules_8760!$C41,Htg_StPt_Sch_EZ!$B$31:$B$54,0),MATCH(Schedules_8760!$F41,Htg_StPt_Sch_EZ!$C$30:$I$30,0)),"F","C")</f>
        <v>21.111111111111111</v>
      </c>
      <c r="J41" s="34">
        <f>CONVERT(INDEX(Clg_StPt_Sch_EZ!$C$4:$I$27,MATCH(Schedules_8760!$C41,Clg_StPt_Sch_EZ!$B$4:$B$27,0),MATCH(Schedules_8760!$F41,Clg_StPt_Sch_EZ!$C$3:$I$3,0)),"F","C")</f>
        <v>25.555555555555554</v>
      </c>
      <c r="K41" s="34">
        <f>CONVERT(INDEX(Clg_StPt_Sch_EZ!$C$31:$I$54,MATCH(Schedules_8760!$C41,Clg_StPt_Sch_EZ!$B$31:$B$54,0),MATCH(Schedules_8760!$F41,Clg_StPt_Sch_EZ!$C$30:$I$30,0)),"F","C")</f>
        <v>25</v>
      </c>
      <c r="L41" s="34">
        <f>CONVERT(INDEX(DHW_StPt_Sch_EZ!$C$4:$I$27,MATCH(Schedules_8760!$C41,DHW_StPt_Sch_EZ!$B$4:$B$27,0),MATCH(Schedules_8760!$F41,DHW_StPt_Sch_EZ!$C$3:$I$3,0)),"F","C")</f>
        <v>53.333333333333329</v>
      </c>
      <c r="M41" s="34">
        <f>CONVERT(INDEX(DHW_StPt_Sch_EZ!$C$31:$I$54,MATCH(Schedules_8760!$C41,DHW_StPt_Sch_EZ!$B$31:$B$54,0),MATCH(Schedules_8760!$F41,DHW_StPt_Sch_EZ!$C$30:$I$30,0)),"F","C")</f>
        <v>53.333333333333329</v>
      </c>
      <c r="N41" s="12"/>
      <c r="O41" s="12"/>
      <c r="P41" s="12"/>
    </row>
    <row r="42" spans="1:16" x14ac:dyDescent="0.25">
      <c r="A42" s="35">
        <v>41</v>
      </c>
      <c r="B42" s="89">
        <v>2.666666666666667</v>
      </c>
      <c r="C42" s="35">
        <f t="shared" si="0"/>
        <v>17</v>
      </c>
      <c r="D42" s="35">
        <f t="shared" si="3"/>
        <v>2</v>
      </c>
      <c r="E42" s="35">
        <f t="shared" si="4"/>
        <v>2</v>
      </c>
      <c r="F42" s="35" t="str">
        <f t="shared" si="1"/>
        <v>Monday</v>
      </c>
      <c r="G42" s="35">
        <f t="shared" si="2"/>
        <v>1</v>
      </c>
      <c r="H42" s="34">
        <f>CONVERT(INDEX(Htg_StPt_Sch_EZ!$C$4:$I$27,MATCH(Schedules_8760!$C42,Htg_StPt_Sch_EZ!$B$4:$B$27,0),MATCH(Schedules_8760!$F42,Htg_StPt_Sch_EZ!$C$3:$I$3,0)),"F","C")</f>
        <v>20.555555555555554</v>
      </c>
      <c r="I42" s="34">
        <f>CONVERT(INDEX(Htg_StPt_Sch_EZ!$C$31:$I$54,MATCH(Schedules_8760!$C42,Htg_StPt_Sch_EZ!$B$31:$B$54,0),MATCH(Schedules_8760!$F42,Htg_StPt_Sch_EZ!$C$30:$I$30,0)),"F","C")</f>
        <v>17.777777777777779</v>
      </c>
      <c r="J42" s="34">
        <f>CONVERT(INDEX(Clg_StPt_Sch_EZ!$C$4:$I$27,MATCH(Schedules_8760!$C42,Clg_StPt_Sch_EZ!$B$4:$B$27,0),MATCH(Schedules_8760!$F42,Clg_StPt_Sch_EZ!$C$3:$I$3,0)),"F","C")</f>
        <v>25.555555555555554</v>
      </c>
      <c r="K42" s="34">
        <f>CONVERT(INDEX(Clg_StPt_Sch_EZ!$C$31:$I$54,MATCH(Schedules_8760!$C42,Clg_StPt_Sch_EZ!$B$31:$B$54,0),MATCH(Schedules_8760!$F42,Clg_StPt_Sch_EZ!$C$30:$I$30,0)),"F","C")</f>
        <v>25</v>
      </c>
      <c r="L42" s="34">
        <f>CONVERT(INDEX(DHW_StPt_Sch_EZ!$C$4:$I$27,MATCH(Schedules_8760!$C42,DHW_StPt_Sch_EZ!$B$4:$B$27,0),MATCH(Schedules_8760!$F42,DHW_StPt_Sch_EZ!$C$3:$I$3,0)),"F","C")</f>
        <v>53.333333333333329</v>
      </c>
      <c r="M42" s="34">
        <f>CONVERT(INDEX(DHW_StPt_Sch_EZ!$C$31:$I$54,MATCH(Schedules_8760!$C42,DHW_StPt_Sch_EZ!$B$31:$B$54,0),MATCH(Schedules_8760!$F42,DHW_StPt_Sch_EZ!$C$30:$I$30,0)),"F","C")</f>
        <v>53.333333333333329</v>
      </c>
      <c r="N42" s="12"/>
      <c r="O42" s="12"/>
      <c r="P42" s="12"/>
    </row>
    <row r="43" spans="1:16" x14ac:dyDescent="0.25">
      <c r="A43" s="35">
        <v>42</v>
      </c>
      <c r="B43" s="89">
        <v>2.708333333333333</v>
      </c>
      <c r="C43" s="35">
        <f t="shared" si="0"/>
        <v>18</v>
      </c>
      <c r="D43" s="35">
        <f t="shared" si="3"/>
        <v>2</v>
      </c>
      <c r="E43" s="35">
        <f t="shared" si="4"/>
        <v>2</v>
      </c>
      <c r="F43" s="35" t="str">
        <f t="shared" si="1"/>
        <v>Monday</v>
      </c>
      <c r="G43" s="35">
        <f t="shared" si="2"/>
        <v>1</v>
      </c>
      <c r="H43" s="34">
        <f>CONVERT(INDEX(Htg_StPt_Sch_EZ!$C$4:$I$27,MATCH(Schedules_8760!$C43,Htg_StPt_Sch_EZ!$B$4:$B$27,0),MATCH(Schedules_8760!$F43,Htg_StPt_Sch_EZ!$C$3:$I$3,0)),"F","C")</f>
        <v>20.555555555555554</v>
      </c>
      <c r="I43" s="34">
        <f>CONVERT(INDEX(Htg_StPt_Sch_EZ!$C$31:$I$54,MATCH(Schedules_8760!$C43,Htg_StPt_Sch_EZ!$B$31:$B$54,0),MATCH(Schedules_8760!$F43,Htg_StPt_Sch_EZ!$C$30:$I$30,0)),"F","C")</f>
        <v>17.777777777777779</v>
      </c>
      <c r="J43" s="34">
        <f>CONVERT(INDEX(Clg_StPt_Sch_EZ!$C$4:$I$27,MATCH(Schedules_8760!$C43,Clg_StPt_Sch_EZ!$B$4:$B$27,0),MATCH(Schedules_8760!$F43,Clg_StPt_Sch_EZ!$C$3:$I$3,0)),"F","C")</f>
        <v>25.555555555555554</v>
      </c>
      <c r="K43" s="34">
        <f>CONVERT(INDEX(Clg_StPt_Sch_EZ!$C$31:$I$54,MATCH(Schedules_8760!$C43,Clg_StPt_Sch_EZ!$B$31:$B$54,0),MATCH(Schedules_8760!$F43,Clg_StPt_Sch_EZ!$C$30:$I$30,0)),"F","C")</f>
        <v>28.333333333333332</v>
      </c>
      <c r="L43" s="34">
        <f>CONVERT(INDEX(DHW_StPt_Sch_EZ!$C$4:$I$27,MATCH(Schedules_8760!$C43,DHW_StPt_Sch_EZ!$B$4:$B$27,0),MATCH(Schedules_8760!$F43,DHW_StPt_Sch_EZ!$C$3:$I$3,0)),"F","C")</f>
        <v>53.333333333333329</v>
      </c>
      <c r="M43" s="34">
        <f>CONVERT(INDEX(DHW_StPt_Sch_EZ!$C$31:$I$54,MATCH(Schedules_8760!$C43,DHW_StPt_Sch_EZ!$B$31:$B$54,0),MATCH(Schedules_8760!$F43,DHW_StPt_Sch_EZ!$C$30:$I$30,0)),"F","C")</f>
        <v>53.333333333333329</v>
      </c>
      <c r="N43" s="12"/>
      <c r="O43" s="12"/>
      <c r="P43" s="12"/>
    </row>
    <row r="44" spans="1:16" x14ac:dyDescent="0.25">
      <c r="A44" s="35">
        <v>43</v>
      </c>
      <c r="B44" s="89">
        <v>2.75</v>
      </c>
      <c r="C44" s="35">
        <f t="shared" si="0"/>
        <v>19</v>
      </c>
      <c r="D44" s="35">
        <f t="shared" si="3"/>
        <v>2</v>
      </c>
      <c r="E44" s="35">
        <f t="shared" si="4"/>
        <v>2</v>
      </c>
      <c r="F44" s="35" t="str">
        <f t="shared" si="1"/>
        <v>Monday</v>
      </c>
      <c r="G44" s="35">
        <f t="shared" si="2"/>
        <v>1</v>
      </c>
      <c r="H44" s="34">
        <f>CONVERT(INDEX(Htg_StPt_Sch_EZ!$C$4:$I$27,MATCH(Schedules_8760!$C44,Htg_StPt_Sch_EZ!$B$4:$B$27,0),MATCH(Schedules_8760!$F44,Htg_StPt_Sch_EZ!$C$3:$I$3,0)),"F","C")</f>
        <v>20.555555555555554</v>
      </c>
      <c r="I44" s="34">
        <f>CONVERT(INDEX(Htg_StPt_Sch_EZ!$C$31:$I$54,MATCH(Schedules_8760!$C44,Htg_StPt_Sch_EZ!$B$31:$B$54,0),MATCH(Schedules_8760!$F44,Htg_StPt_Sch_EZ!$C$30:$I$30,0)),"F","C")</f>
        <v>18.333333333333332</v>
      </c>
      <c r="J44" s="34">
        <f>CONVERT(INDEX(Clg_StPt_Sch_EZ!$C$4:$I$27,MATCH(Schedules_8760!$C44,Clg_StPt_Sch_EZ!$B$4:$B$27,0),MATCH(Schedules_8760!$F44,Clg_StPt_Sch_EZ!$C$3:$I$3,0)),"F","C")</f>
        <v>25.555555555555554</v>
      </c>
      <c r="K44" s="34">
        <f>CONVERT(INDEX(Clg_StPt_Sch_EZ!$C$31:$I$54,MATCH(Schedules_8760!$C44,Clg_StPt_Sch_EZ!$B$31:$B$54,0),MATCH(Schedules_8760!$F44,Clg_StPt_Sch_EZ!$C$30:$I$30,0)),"F","C")</f>
        <v>28.333333333333332</v>
      </c>
      <c r="L44" s="34">
        <f>CONVERT(INDEX(DHW_StPt_Sch_EZ!$C$4:$I$27,MATCH(Schedules_8760!$C44,DHW_StPt_Sch_EZ!$B$4:$B$27,0),MATCH(Schedules_8760!$F44,DHW_StPt_Sch_EZ!$C$3:$I$3,0)),"F","C")</f>
        <v>53.333333333333329</v>
      </c>
      <c r="M44" s="34">
        <f>CONVERT(INDEX(DHW_StPt_Sch_EZ!$C$31:$I$54,MATCH(Schedules_8760!$C44,DHW_StPt_Sch_EZ!$B$31:$B$54,0),MATCH(Schedules_8760!$F44,DHW_StPt_Sch_EZ!$C$30:$I$30,0)),"F","C")</f>
        <v>53.333333333333329</v>
      </c>
      <c r="N44" s="12"/>
      <c r="O44" s="12"/>
      <c r="P44" s="12"/>
    </row>
    <row r="45" spans="1:16" x14ac:dyDescent="0.25">
      <c r="A45" s="35">
        <v>44</v>
      </c>
      <c r="B45" s="89">
        <v>2.791666666666667</v>
      </c>
      <c r="C45" s="35">
        <f t="shared" si="0"/>
        <v>20</v>
      </c>
      <c r="D45" s="35">
        <f t="shared" si="3"/>
        <v>2</v>
      </c>
      <c r="E45" s="35">
        <f t="shared" si="4"/>
        <v>2</v>
      </c>
      <c r="F45" s="35" t="str">
        <f t="shared" si="1"/>
        <v>Monday</v>
      </c>
      <c r="G45" s="35">
        <f t="shared" si="2"/>
        <v>1</v>
      </c>
      <c r="H45" s="34">
        <f>CONVERT(INDEX(Htg_StPt_Sch_EZ!$C$4:$I$27,MATCH(Schedules_8760!$C45,Htg_StPt_Sch_EZ!$B$4:$B$27,0),MATCH(Schedules_8760!$F45,Htg_StPt_Sch_EZ!$C$3:$I$3,0)),"F","C")</f>
        <v>20.555555555555554</v>
      </c>
      <c r="I45" s="34">
        <f>CONVERT(INDEX(Htg_StPt_Sch_EZ!$C$31:$I$54,MATCH(Schedules_8760!$C45,Htg_StPt_Sch_EZ!$B$31:$B$54,0),MATCH(Schedules_8760!$F45,Htg_StPt_Sch_EZ!$C$30:$I$30,0)),"F","C")</f>
        <v>18.888888888888889</v>
      </c>
      <c r="J45" s="34">
        <f>CONVERT(INDEX(Clg_StPt_Sch_EZ!$C$4:$I$27,MATCH(Schedules_8760!$C45,Clg_StPt_Sch_EZ!$B$4:$B$27,0),MATCH(Schedules_8760!$F45,Clg_StPt_Sch_EZ!$C$3:$I$3,0)),"F","C")</f>
        <v>25.555555555555554</v>
      </c>
      <c r="K45" s="34">
        <f>CONVERT(INDEX(Clg_StPt_Sch_EZ!$C$31:$I$54,MATCH(Schedules_8760!$C45,Clg_StPt_Sch_EZ!$B$31:$B$54,0),MATCH(Schedules_8760!$F45,Clg_StPt_Sch_EZ!$C$30:$I$30,0)),"F","C")</f>
        <v>28.333333333333332</v>
      </c>
      <c r="L45" s="34">
        <f>CONVERT(INDEX(DHW_StPt_Sch_EZ!$C$4:$I$27,MATCH(Schedules_8760!$C45,DHW_StPt_Sch_EZ!$B$4:$B$27,0),MATCH(Schedules_8760!$F45,DHW_StPt_Sch_EZ!$C$3:$I$3,0)),"F","C")</f>
        <v>53.333333333333329</v>
      </c>
      <c r="M45" s="34">
        <f>CONVERT(INDEX(DHW_StPt_Sch_EZ!$C$31:$I$54,MATCH(Schedules_8760!$C45,DHW_StPt_Sch_EZ!$B$31:$B$54,0),MATCH(Schedules_8760!$F45,DHW_StPt_Sch_EZ!$C$30:$I$30,0)),"F","C")</f>
        <v>53.333333333333329</v>
      </c>
      <c r="N45" s="12"/>
      <c r="O45" s="12"/>
      <c r="P45" s="12"/>
    </row>
    <row r="46" spans="1:16" x14ac:dyDescent="0.25">
      <c r="A46" s="35">
        <v>45</v>
      </c>
      <c r="B46" s="89">
        <v>2.833333333333333</v>
      </c>
      <c r="C46" s="35">
        <f t="shared" si="0"/>
        <v>21</v>
      </c>
      <c r="D46" s="35">
        <f t="shared" si="3"/>
        <v>2</v>
      </c>
      <c r="E46" s="35">
        <f t="shared" si="4"/>
        <v>2</v>
      </c>
      <c r="F46" s="35" t="str">
        <f t="shared" si="1"/>
        <v>Monday</v>
      </c>
      <c r="G46" s="35">
        <f t="shared" si="2"/>
        <v>1</v>
      </c>
      <c r="H46" s="34">
        <f>CONVERT(INDEX(Htg_StPt_Sch_EZ!$C$4:$I$27,MATCH(Schedules_8760!$C46,Htg_StPt_Sch_EZ!$B$4:$B$27,0),MATCH(Schedules_8760!$F46,Htg_StPt_Sch_EZ!$C$3:$I$3,0)),"F","C")</f>
        <v>20.555555555555554</v>
      </c>
      <c r="I46" s="34">
        <f>CONVERT(INDEX(Htg_StPt_Sch_EZ!$C$31:$I$54,MATCH(Schedules_8760!$C46,Htg_StPt_Sch_EZ!$B$31:$B$54,0),MATCH(Schedules_8760!$F46,Htg_StPt_Sch_EZ!$C$30:$I$30,0)),"F","C")</f>
        <v>19.444444444444443</v>
      </c>
      <c r="J46" s="34">
        <f>CONVERT(INDEX(Clg_StPt_Sch_EZ!$C$4:$I$27,MATCH(Schedules_8760!$C46,Clg_StPt_Sch_EZ!$B$4:$B$27,0),MATCH(Schedules_8760!$F46,Clg_StPt_Sch_EZ!$C$3:$I$3,0)),"F","C")</f>
        <v>25.555555555555554</v>
      </c>
      <c r="K46" s="34">
        <f>CONVERT(INDEX(Clg_StPt_Sch_EZ!$C$31:$I$54,MATCH(Schedules_8760!$C46,Clg_StPt_Sch_EZ!$B$31:$B$54,0),MATCH(Schedules_8760!$F46,Clg_StPt_Sch_EZ!$C$30:$I$30,0)),"F","C")</f>
        <v>28.333333333333332</v>
      </c>
      <c r="L46" s="34">
        <f>CONVERT(INDEX(DHW_StPt_Sch_EZ!$C$4:$I$27,MATCH(Schedules_8760!$C46,DHW_StPt_Sch_EZ!$B$4:$B$27,0),MATCH(Schedules_8760!$F46,DHW_StPt_Sch_EZ!$C$3:$I$3,0)),"F","C")</f>
        <v>53.333333333333329</v>
      </c>
      <c r="M46" s="34">
        <f>CONVERT(INDEX(DHW_StPt_Sch_EZ!$C$31:$I$54,MATCH(Schedules_8760!$C46,DHW_StPt_Sch_EZ!$B$31:$B$54,0),MATCH(Schedules_8760!$F46,DHW_StPt_Sch_EZ!$C$30:$I$30,0)),"F","C")</f>
        <v>53.333333333333329</v>
      </c>
      <c r="N46" s="12"/>
      <c r="O46" s="12"/>
      <c r="P46" s="12"/>
    </row>
    <row r="47" spans="1:16" x14ac:dyDescent="0.25">
      <c r="A47" s="35">
        <v>46</v>
      </c>
      <c r="B47" s="89">
        <v>2.875</v>
      </c>
      <c r="C47" s="35">
        <f t="shared" si="0"/>
        <v>22</v>
      </c>
      <c r="D47" s="35">
        <f t="shared" si="3"/>
        <v>2</v>
      </c>
      <c r="E47" s="35">
        <f t="shared" si="4"/>
        <v>2</v>
      </c>
      <c r="F47" s="35" t="str">
        <f t="shared" si="1"/>
        <v>Monday</v>
      </c>
      <c r="G47" s="35">
        <f t="shared" si="2"/>
        <v>1</v>
      </c>
      <c r="H47" s="34">
        <f>CONVERT(INDEX(Htg_StPt_Sch_EZ!$C$4:$I$27,MATCH(Schedules_8760!$C47,Htg_StPt_Sch_EZ!$B$4:$B$27,0),MATCH(Schedules_8760!$F47,Htg_StPt_Sch_EZ!$C$3:$I$3,0)),"F","C")</f>
        <v>20.555555555555554</v>
      </c>
      <c r="I47" s="34">
        <f>CONVERT(INDEX(Htg_StPt_Sch_EZ!$C$31:$I$54,MATCH(Schedules_8760!$C47,Htg_StPt_Sch_EZ!$B$31:$B$54,0),MATCH(Schedules_8760!$F47,Htg_StPt_Sch_EZ!$C$30:$I$30,0)),"F","C")</f>
        <v>19.444444444444443</v>
      </c>
      <c r="J47" s="34">
        <f>CONVERT(INDEX(Clg_StPt_Sch_EZ!$C$4:$I$27,MATCH(Schedules_8760!$C47,Clg_StPt_Sch_EZ!$B$4:$B$27,0),MATCH(Schedules_8760!$F47,Clg_StPt_Sch_EZ!$C$3:$I$3,0)),"F","C")</f>
        <v>25.555555555555554</v>
      </c>
      <c r="K47" s="34">
        <f>CONVERT(INDEX(Clg_StPt_Sch_EZ!$C$31:$I$54,MATCH(Schedules_8760!$C47,Clg_StPt_Sch_EZ!$B$31:$B$54,0),MATCH(Schedules_8760!$F47,Clg_StPt_Sch_EZ!$C$30:$I$30,0)),"F","C")</f>
        <v>28.333333333333332</v>
      </c>
      <c r="L47" s="34">
        <f>CONVERT(INDEX(DHW_StPt_Sch_EZ!$C$4:$I$27,MATCH(Schedules_8760!$C47,DHW_StPt_Sch_EZ!$B$4:$B$27,0),MATCH(Schedules_8760!$F47,DHW_StPt_Sch_EZ!$C$3:$I$3,0)),"F","C")</f>
        <v>53.333333333333329</v>
      </c>
      <c r="M47" s="34">
        <f>CONVERT(INDEX(DHW_StPt_Sch_EZ!$C$31:$I$54,MATCH(Schedules_8760!$C47,DHW_StPt_Sch_EZ!$B$31:$B$54,0),MATCH(Schedules_8760!$F47,DHW_StPt_Sch_EZ!$C$30:$I$30,0)),"F","C")</f>
        <v>53.333333333333329</v>
      </c>
      <c r="N47" s="12"/>
      <c r="O47" s="12"/>
      <c r="P47" s="12"/>
    </row>
    <row r="48" spans="1:16" x14ac:dyDescent="0.25">
      <c r="A48" s="35">
        <v>47</v>
      </c>
      <c r="B48" s="89">
        <v>2.916666666666667</v>
      </c>
      <c r="C48" s="35">
        <f t="shared" si="0"/>
        <v>23</v>
      </c>
      <c r="D48" s="35">
        <f t="shared" si="3"/>
        <v>2</v>
      </c>
      <c r="E48" s="35">
        <f t="shared" si="4"/>
        <v>2</v>
      </c>
      <c r="F48" s="35" t="str">
        <f t="shared" si="1"/>
        <v>Monday</v>
      </c>
      <c r="G48" s="35">
        <f t="shared" si="2"/>
        <v>1</v>
      </c>
      <c r="H48" s="34">
        <f>CONVERT(INDEX(Htg_StPt_Sch_EZ!$C$4:$I$27,MATCH(Schedules_8760!$C48,Htg_StPt_Sch_EZ!$B$4:$B$27,0),MATCH(Schedules_8760!$F48,Htg_StPt_Sch_EZ!$C$3:$I$3,0)),"F","C")</f>
        <v>20.555555555555554</v>
      </c>
      <c r="I48" s="34">
        <f>CONVERT(INDEX(Htg_StPt_Sch_EZ!$C$31:$I$54,MATCH(Schedules_8760!$C48,Htg_StPt_Sch_EZ!$B$31:$B$54,0),MATCH(Schedules_8760!$F48,Htg_StPt_Sch_EZ!$C$30:$I$30,0)),"F","C")</f>
        <v>19.444444444444443</v>
      </c>
      <c r="J48" s="34">
        <f>CONVERT(INDEX(Clg_StPt_Sch_EZ!$C$4:$I$27,MATCH(Schedules_8760!$C48,Clg_StPt_Sch_EZ!$B$4:$B$27,0),MATCH(Schedules_8760!$F48,Clg_StPt_Sch_EZ!$C$3:$I$3,0)),"F","C")</f>
        <v>25.555555555555554</v>
      </c>
      <c r="K48" s="34">
        <f>CONVERT(INDEX(Clg_StPt_Sch_EZ!$C$31:$I$54,MATCH(Schedules_8760!$C48,Clg_StPt_Sch_EZ!$B$31:$B$54,0),MATCH(Schedules_8760!$F48,Clg_StPt_Sch_EZ!$C$30:$I$30,0)),"F","C")</f>
        <v>28.333333333333332</v>
      </c>
      <c r="L48" s="34">
        <f>CONVERT(INDEX(DHW_StPt_Sch_EZ!$C$4:$I$27,MATCH(Schedules_8760!$C48,DHW_StPt_Sch_EZ!$B$4:$B$27,0),MATCH(Schedules_8760!$F48,DHW_StPt_Sch_EZ!$C$3:$I$3,0)),"F","C")</f>
        <v>53.333333333333329</v>
      </c>
      <c r="M48" s="34">
        <f>CONVERT(INDEX(DHW_StPt_Sch_EZ!$C$31:$I$54,MATCH(Schedules_8760!$C48,DHW_StPt_Sch_EZ!$B$31:$B$54,0),MATCH(Schedules_8760!$F48,DHW_StPt_Sch_EZ!$C$30:$I$30,0)),"F","C")</f>
        <v>53.333333333333329</v>
      </c>
      <c r="N48" s="12"/>
      <c r="O48" s="12"/>
      <c r="P48" s="12"/>
    </row>
    <row r="49" spans="1:16" x14ac:dyDescent="0.25">
      <c r="A49" s="35">
        <v>48</v>
      </c>
      <c r="B49" s="89">
        <v>2.958333333333333</v>
      </c>
      <c r="C49" s="35">
        <f t="shared" si="0"/>
        <v>24</v>
      </c>
      <c r="D49" s="35">
        <f t="shared" si="3"/>
        <v>2</v>
      </c>
      <c r="E49" s="35">
        <f t="shared" si="4"/>
        <v>2</v>
      </c>
      <c r="F49" s="35" t="str">
        <f t="shared" si="1"/>
        <v>Monday</v>
      </c>
      <c r="G49" s="35">
        <f t="shared" si="2"/>
        <v>1</v>
      </c>
      <c r="H49" s="34">
        <f>CONVERT(INDEX(Htg_StPt_Sch_EZ!$C$4:$I$27,MATCH(Schedules_8760!$C49,Htg_StPt_Sch_EZ!$B$4:$B$27,0),MATCH(Schedules_8760!$F49,Htg_StPt_Sch_EZ!$C$3:$I$3,0)),"F","C")</f>
        <v>20.555555555555554</v>
      </c>
      <c r="I49" s="34">
        <f>CONVERT(INDEX(Htg_StPt_Sch_EZ!$C$31:$I$54,MATCH(Schedules_8760!$C49,Htg_StPt_Sch_EZ!$B$31:$B$54,0),MATCH(Schedules_8760!$F49,Htg_StPt_Sch_EZ!$C$30:$I$30,0)),"F","C")</f>
        <v>19.444444444444443</v>
      </c>
      <c r="J49" s="34">
        <f>CONVERT(INDEX(Clg_StPt_Sch_EZ!$C$4:$I$27,MATCH(Schedules_8760!$C49,Clg_StPt_Sch_EZ!$B$4:$B$27,0),MATCH(Schedules_8760!$F49,Clg_StPt_Sch_EZ!$C$3:$I$3,0)),"F","C")</f>
        <v>25.555555555555554</v>
      </c>
      <c r="K49" s="34">
        <f>CONVERT(INDEX(Clg_StPt_Sch_EZ!$C$31:$I$54,MATCH(Schedules_8760!$C49,Clg_StPt_Sch_EZ!$B$31:$B$54,0),MATCH(Schedules_8760!$F49,Clg_StPt_Sch_EZ!$C$30:$I$30,0)),"F","C")</f>
        <v>28.333333333333332</v>
      </c>
      <c r="L49" s="34">
        <f>CONVERT(INDEX(DHW_StPt_Sch_EZ!$C$4:$I$27,MATCH(Schedules_8760!$C49,DHW_StPt_Sch_EZ!$B$4:$B$27,0),MATCH(Schedules_8760!$F49,DHW_StPt_Sch_EZ!$C$3:$I$3,0)),"F","C")</f>
        <v>53.333333333333329</v>
      </c>
      <c r="M49" s="34">
        <f>CONVERT(INDEX(DHW_StPt_Sch_EZ!$C$31:$I$54,MATCH(Schedules_8760!$C49,DHW_StPt_Sch_EZ!$B$31:$B$54,0),MATCH(Schedules_8760!$F49,DHW_StPt_Sch_EZ!$C$30:$I$30,0)),"F","C")</f>
        <v>53.333333333333329</v>
      </c>
      <c r="N49" s="12"/>
      <c r="O49" s="12"/>
      <c r="P49" s="12"/>
    </row>
    <row r="50" spans="1:16" x14ac:dyDescent="0.25">
      <c r="A50" s="35">
        <v>49</v>
      </c>
      <c r="B50" s="89">
        <v>3</v>
      </c>
      <c r="C50" s="35">
        <f t="shared" si="0"/>
        <v>1</v>
      </c>
      <c r="D50" s="35">
        <f t="shared" si="3"/>
        <v>3</v>
      </c>
      <c r="E50" s="35">
        <f t="shared" si="4"/>
        <v>3</v>
      </c>
      <c r="F50" s="35" t="str">
        <f t="shared" si="1"/>
        <v>Tuesday</v>
      </c>
      <c r="G50" s="35">
        <f t="shared" si="2"/>
        <v>1</v>
      </c>
      <c r="H50" s="34">
        <f>CONVERT(INDEX(Htg_StPt_Sch_EZ!$C$4:$I$27,MATCH(Schedules_8760!$C50,Htg_StPt_Sch_EZ!$B$4:$B$27,0),MATCH(Schedules_8760!$F50,Htg_StPt_Sch_EZ!$C$3:$I$3,0)),"F","C")</f>
        <v>20.555555555555554</v>
      </c>
      <c r="I50" s="34">
        <f>CONVERT(INDEX(Htg_StPt_Sch_EZ!$C$31:$I$54,MATCH(Schedules_8760!$C50,Htg_StPt_Sch_EZ!$B$31:$B$54,0),MATCH(Schedules_8760!$F50,Htg_StPt_Sch_EZ!$C$30:$I$30,0)),"F","C")</f>
        <v>19.444444444444443</v>
      </c>
      <c r="J50" s="34">
        <f>CONVERT(INDEX(Clg_StPt_Sch_EZ!$C$4:$I$27,MATCH(Schedules_8760!$C50,Clg_StPt_Sch_EZ!$B$4:$B$27,0),MATCH(Schedules_8760!$F50,Clg_StPt_Sch_EZ!$C$3:$I$3,0)),"F","C")</f>
        <v>25.555555555555554</v>
      </c>
      <c r="K50" s="34">
        <f>CONVERT(INDEX(Clg_StPt_Sch_EZ!$C$31:$I$54,MATCH(Schedules_8760!$C50,Clg_StPt_Sch_EZ!$B$31:$B$54,0),MATCH(Schedules_8760!$F50,Clg_StPt_Sch_EZ!$C$30:$I$30,0)),"F","C")</f>
        <v>28.333333333333332</v>
      </c>
      <c r="L50" s="34">
        <f>CONVERT(INDEX(DHW_StPt_Sch_EZ!$C$4:$I$27,MATCH(Schedules_8760!$C50,DHW_StPt_Sch_EZ!$B$4:$B$27,0),MATCH(Schedules_8760!$F50,DHW_StPt_Sch_EZ!$C$3:$I$3,0)),"F","C")</f>
        <v>53.333333333333329</v>
      </c>
      <c r="M50" s="34">
        <f>CONVERT(INDEX(DHW_StPt_Sch_EZ!$C$31:$I$54,MATCH(Schedules_8760!$C50,DHW_StPt_Sch_EZ!$B$31:$B$54,0),MATCH(Schedules_8760!$F50,DHW_StPt_Sch_EZ!$C$30:$I$30,0)),"F","C")</f>
        <v>53.333333333333329</v>
      </c>
      <c r="N50" s="12"/>
      <c r="O50" s="12"/>
      <c r="P50" s="12"/>
    </row>
    <row r="51" spans="1:16" x14ac:dyDescent="0.25">
      <c r="A51" s="35">
        <v>50</v>
      </c>
      <c r="B51" s="89">
        <v>3.041666666666667</v>
      </c>
      <c r="C51" s="35">
        <f t="shared" si="0"/>
        <v>2</v>
      </c>
      <c r="D51" s="35">
        <f t="shared" si="3"/>
        <v>3</v>
      </c>
      <c r="E51" s="35">
        <f t="shared" si="4"/>
        <v>3</v>
      </c>
      <c r="F51" s="35" t="str">
        <f t="shared" si="1"/>
        <v>Tuesday</v>
      </c>
      <c r="G51" s="35">
        <f t="shared" si="2"/>
        <v>1</v>
      </c>
      <c r="H51" s="34">
        <f>CONVERT(INDEX(Htg_StPt_Sch_EZ!$C$4:$I$27,MATCH(Schedules_8760!$C51,Htg_StPt_Sch_EZ!$B$4:$B$27,0),MATCH(Schedules_8760!$F51,Htg_StPt_Sch_EZ!$C$3:$I$3,0)),"F","C")</f>
        <v>20.555555555555554</v>
      </c>
      <c r="I51" s="34">
        <f>CONVERT(INDEX(Htg_StPt_Sch_EZ!$C$31:$I$54,MATCH(Schedules_8760!$C51,Htg_StPt_Sch_EZ!$B$31:$B$54,0),MATCH(Schedules_8760!$F51,Htg_StPt_Sch_EZ!$C$30:$I$30,0)),"F","C")</f>
        <v>19.444444444444443</v>
      </c>
      <c r="J51" s="34">
        <f>CONVERT(INDEX(Clg_StPt_Sch_EZ!$C$4:$I$27,MATCH(Schedules_8760!$C51,Clg_StPt_Sch_EZ!$B$4:$B$27,0),MATCH(Schedules_8760!$F51,Clg_StPt_Sch_EZ!$C$3:$I$3,0)),"F","C")</f>
        <v>25.555555555555554</v>
      </c>
      <c r="K51" s="34">
        <f>CONVERT(INDEX(Clg_StPt_Sch_EZ!$C$31:$I$54,MATCH(Schedules_8760!$C51,Clg_StPt_Sch_EZ!$B$31:$B$54,0),MATCH(Schedules_8760!$F51,Clg_StPt_Sch_EZ!$C$30:$I$30,0)),"F","C")</f>
        <v>28.333333333333332</v>
      </c>
      <c r="L51" s="34">
        <f>CONVERT(INDEX(DHW_StPt_Sch_EZ!$C$4:$I$27,MATCH(Schedules_8760!$C51,DHW_StPt_Sch_EZ!$B$4:$B$27,0),MATCH(Schedules_8760!$F51,DHW_StPt_Sch_EZ!$C$3:$I$3,0)),"F","C")</f>
        <v>53.333333333333329</v>
      </c>
      <c r="M51" s="34">
        <f>CONVERT(INDEX(DHW_StPt_Sch_EZ!$C$31:$I$54,MATCH(Schedules_8760!$C51,DHW_StPt_Sch_EZ!$B$31:$B$54,0),MATCH(Schedules_8760!$F51,DHW_StPt_Sch_EZ!$C$30:$I$30,0)),"F","C")</f>
        <v>53.333333333333329</v>
      </c>
      <c r="N51" s="12"/>
      <c r="O51" s="12"/>
      <c r="P51" s="12"/>
    </row>
    <row r="52" spans="1:16" x14ac:dyDescent="0.25">
      <c r="A52" s="35">
        <v>51</v>
      </c>
      <c r="B52" s="89">
        <v>3.083333333333333</v>
      </c>
      <c r="C52" s="35">
        <f t="shared" si="0"/>
        <v>3</v>
      </c>
      <c r="D52" s="35">
        <f t="shared" si="3"/>
        <v>3</v>
      </c>
      <c r="E52" s="35">
        <f t="shared" si="4"/>
        <v>3</v>
      </c>
      <c r="F52" s="35" t="str">
        <f t="shared" si="1"/>
        <v>Tuesday</v>
      </c>
      <c r="G52" s="35">
        <f t="shared" si="2"/>
        <v>1</v>
      </c>
      <c r="H52" s="34">
        <f>CONVERT(INDEX(Htg_StPt_Sch_EZ!$C$4:$I$27,MATCH(Schedules_8760!$C52,Htg_StPt_Sch_EZ!$B$4:$B$27,0),MATCH(Schedules_8760!$F52,Htg_StPt_Sch_EZ!$C$3:$I$3,0)),"F","C")</f>
        <v>20.555555555555554</v>
      </c>
      <c r="I52" s="34">
        <f>CONVERT(INDEX(Htg_StPt_Sch_EZ!$C$31:$I$54,MATCH(Schedules_8760!$C52,Htg_StPt_Sch_EZ!$B$31:$B$54,0),MATCH(Schedules_8760!$F52,Htg_StPt_Sch_EZ!$C$30:$I$30,0)),"F","C")</f>
        <v>19.444444444444443</v>
      </c>
      <c r="J52" s="34">
        <f>CONVERT(INDEX(Clg_StPt_Sch_EZ!$C$4:$I$27,MATCH(Schedules_8760!$C52,Clg_StPt_Sch_EZ!$B$4:$B$27,0),MATCH(Schedules_8760!$F52,Clg_StPt_Sch_EZ!$C$3:$I$3,0)),"F","C")</f>
        <v>25.555555555555554</v>
      </c>
      <c r="K52" s="34">
        <f>CONVERT(INDEX(Clg_StPt_Sch_EZ!$C$31:$I$54,MATCH(Schedules_8760!$C52,Clg_StPt_Sch_EZ!$B$31:$B$54,0),MATCH(Schedules_8760!$F52,Clg_StPt_Sch_EZ!$C$30:$I$30,0)),"F","C")</f>
        <v>28.333333333333332</v>
      </c>
      <c r="L52" s="34">
        <f>CONVERT(INDEX(DHW_StPt_Sch_EZ!$C$4:$I$27,MATCH(Schedules_8760!$C52,DHW_StPt_Sch_EZ!$B$4:$B$27,0),MATCH(Schedules_8760!$F52,DHW_StPt_Sch_EZ!$C$3:$I$3,0)),"F","C")</f>
        <v>53.333333333333329</v>
      </c>
      <c r="M52" s="34">
        <f>CONVERT(INDEX(DHW_StPt_Sch_EZ!$C$31:$I$54,MATCH(Schedules_8760!$C52,DHW_StPt_Sch_EZ!$B$31:$B$54,0),MATCH(Schedules_8760!$F52,DHW_StPt_Sch_EZ!$C$30:$I$30,0)),"F","C")</f>
        <v>53.333333333333329</v>
      </c>
      <c r="N52" s="12"/>
      <c r="O52" s="12"/>
      <c r="P52" s="12"/>
    </row>
    <row r="53" spans="1:16" x14ac:dyDescent="0.25">
      <c r="A53" s="35">
        <v>52</v>
      </c>
      <c r="B53" s="89">
        <v>3.125</v>
      </c>
      <c r="C53" s="35">
        <f t="shared" si="0"/>
        <v>4</v>
      </c>
      <c r="D53" s="35">
        <f t="shared" si="3"/>
        <v>3</v>
      </c>
      <c r="E53" s="35">
        <f t="shared" si="4"/>
        <v>3</v>
      </c>
      <c r="F53" s="35" t="str">
        <f t="shared" si="1"/>
        <v>Tuesday</v>
      </c>
      <c r="G53" s="35">
        <f t="shared" si="2"/>
        <v>1</v>
      </c>
      <c r="H53" s="34">
        <f>CONVERT(INDEX(Htg_StPt_Sch_EZ!$C$4:$I$27,MATCH(Schedules_8760!$C53,Htg_StPt_Sch_EZ!$B$4:$B$27,0),MATCH(Schedules_8760!$F53,Htg_StPt_Sch_EZ!$C$3:$I$3,0)),"F","C")</f>
        <v>20.555555555555554</v>
      </c>
      <c r="I53" s="34">
        <f>CONVERT(INDEX(Htg_StPt_Sch_EZ!$C$31:$I$54,MATCH(Schedules_8760!$C53,Htg_StPt_Sch_EZ!$B$31:$B$54,0),MATCH(Schedules_8760!$F53,Htg_StPt_Sch_EZ!$C$30:$I$30,0)),"F","C")</f>
        <v>19.444444444444443</v>
      </c>
      <c r="J53" s="34">
        <f>CONVERT(INDEX(Clg_StPt_Sch_EZ!$C$4:$I$27,MATCH(Schedules_8760!$C53,Clg_StPt_Sch_EZ!$B$4:$B$27,0),MATCH(Schedules_8760!$F53,Clg_StPt_Sch_EZ!$C$3:$I$3,0)),"F","C")</f>
        <v>25.555555555555554</v>
      </c>
      <c r="K53" s="34">
        <f>CONVERT(INDEX(Clg_StPt_Sch_EZ!$C$31:$I$54,MATCH(Schedules_8760!$C53,Clg_StPt_Sch_EZ!$B$31:$B$54,0),MATCH(Schedules_8760!$F53,Clg_StPt_Sch_EZ!$C$30:$I$30,0)),"F","C")</f>
        <v>28.333333333333332</v>
      </c>
      <c r="L53" s="34">
        <f>CONVERT(INDEX(DHW_StPt_Sch_EZ!$C$4:$I$27,MATCH(Schedules_8760!$C53,DHW_StPt_Sch_EZ!$B$4:$B$27,0),MATCH(Schedules_8760!$F53,DHW_StPt_Sch_EZ!$C$3:$I$3,0)),"F","C")</f>
        <v>53.333333333333329</v>
      </c>
      <c r="M53" s="34">
        <f>CONVERT(INDEX(DHW_StPt_Sch_EZ!$C$31:$I$54,MATCH(Schedules_8760!$C53,DHW_StPt_Sch_EZ!$B$31:$B$54,0),MATCH(Schedules_8760!$F53,DHW_StPt_Sch_EZ!$C$30:$I$30,0)),"F","C")</f>
        <v>53.333333333333329</v>
      </c>
      <c r="N53" s="12"/>
      <c r="O53" s="12"/>
      <c r="P53" s="12"/>
    </row>
    <row r="54" spans="1:16" x14ac:dyDescent="0.25">
      <c r="A54" s="35">
        <v>53</v>
      </c>
      <c r="B54" s="89">
        <v>3.166666666666667</v>
      </c>
      <c r="C54" s="35">
        <f t="shared" si="0"/>
        <v>5</v>
      </c>
      <c r="D54" s="35">
        <f t="shared" si="3"/>
        <v>3</v>
      </c>
      <c r="E54" s="35">
        <f t="shared" si="4"/>
        <v>3</v>
      </c>
      <c r="F54" s="35" t="str">
        <f t="shared" si="1"/>
        <v>Tuesday</v>
      </c>
      <c r="G54" s="35">
        <f t="shared" si="2"/>
        <v>1</v>
      </c>
      <c r="H54" s="34">
        <f>CONVERT(INDEX(Htg_StPt_Sch_EZ!$C$4:$I$27,MATCH(Schedules_8760!$C54,Htg_StPt_Sch_EZ!$B$4:$B$27,0),MATCH(Schedules_8760!$F54,Htg_StPt_Sch_EZ!$C$3:$I$3,0)),"F","C")</f>
        <v>20.555555555555554</v>
      </c>
      <c r="I54" s="34">
        <f>CONVERT(INDEX(Htg_StPt_Sch_EZ!$C$31:$I$54,MATCH(Schedules_8760!$C54,Htg_StPt_Sch_EZ!$B$31:$B$54,0),MATCH(Schedules_8760!$F54,Htg_StPt_Sch_EZ!$C$30:$I$30,0)),"F","C")</f>
        <v>19.444444444444443</v>
      </c>
      <c r="J54" s="34">
        <f>CONVERT(INDEX(Clg_StPt_Sch_EZ!$C$4:$I$27,MATCH(Schedules_8760!$C54,Clg_StPt_Sch_EZ!$B$4:$B$27,0),MATCH(Schedules_8760!$F54,Clg_StPt_Sch_EZ!$C$3:$I$3,0)),"F","C")</f>
        <v>25.555555555555554</v>
      </c>
      <c r="K54" s="34">
        <f>CONVERT(INDEX(Clg_StPt_Sch_EZ!$C$31:$I$54,MATCH(Schedules_8760!$C54,Clg_StPt_Sch_EZ!$B$31:$B$54,0),MATCH(Schedules_8760!$F54,Clg_StPt_Sch_EZ!$C$30:$I$30,0)),"F","C")</f>
        <v>28.333333333333332</v>
      </c>
      <c r="L54" s="34">
        <f>CONVERT(INDEX(DHW_StPt_Sch_EZ!$C$4:$I$27,MATCH(Schedules_8760!$C54,DHW_StPt_Sch_EZ!$B$4:$B$27,0),MATCH(Schedules_8760!$F54,DHW_StPt_Sch_EZ!$C$3:$I$3,0)),"F","C")</f>
        <v>53.333333333333329</v>
      </c>
      <c r="M54" s="34">
        <f>CONVERT(INDEX(DHW_StPt_Sch_EZ!$C$31:$I$54,MATCH(Schedules_8760!$C54,DHW_StPt_Sch_EZ!$B$31:$B$54,0),MATCH(Schedules_8760!$F54,DHW_StPt_Sch_EZ!$C$30:$I$30,0)),"F","C")</f>
        <v>53.333333333333329</v>
      </c>
      <c r="N54" s="12"/>
      <c r="O54" s="12"/>
      <c r="P54" s="12"/>
    </row>
    <row r="55" spans="1:16" x14ac:dyDescent="0.25">
      <c r="A55" s="35">
        <v>54</v>
      </c>
      <c r="B55" s="89">
        <v>3.208333333333333</v>
      </c>
      <c r="C55" s="35">
        <f t="shared" si="0"/>
        <v>6</v>
      </c>
      <c r="D55" s="35">
        <f t="shared" si="3"/>
        <v>3</v>
      </c>
      <c r="E55" s="35">
        <f t="shared" si="4"/>
        <v>3</v>
      </c>
      <c r="F55" s="35" t="str">
        <f t="shared" si="1"/>
        <v>Tuesday</v>
      </c>
      <c r="G55" s="35">
        <f t="shared" si="2"/>
        <v>1</v>
      </c>
      <c r="H55" s="34">
        <f>CONVERT(INDEX(Htg_StPt_Sch_EZ!$C$4:$I$27,MATCH(Schedules_8760!$C55,Htg_StPt_Sch_EZ!$B$4:$B$27,0),MATCH(Schedules_8760!$F55,Htg_StPt_Sch_EZ!$C$3:$I$3,0)),"F","C")</f>
        <v>20.555555555555554</v>
      </c>
      <c r="I55" s="34">
        <f>CONVERT(INDEX(Htg_StPt_Sch_EZ!$C$31:$I$54,MATCH(Schedules_8760!$C55,Htg_StPt_Sch_EZ!$B$31:$B$54,0),MATCH(Schedules_8760!$F55,Htg_StPt_Sch_EZ!$C$30:$I$30,0)),"F","C")</f>
        <v>19.444444444444443</v>
      </c>
      <c r="J55" s="34">
        <f>CONVERT(INDEX(Clg_StPt_Sch_EZ!$C$4:$I$27,MATCH(Schedules_8760!$C55,Clg_StPt_Sch_EZ!$B$4:$B$27,0),MATCH(Schedules_8760!$F55,Clg_StPt_Sch_EZ!$C$3:$I$3,0)),"F","C")</f>
        <v>25.555555555555554</v>
      </c>
      <c r="K55" s="34">
        <f>CONVERT(INDEX(Clg_StPt_Sch_EZ!$C$31:$I$54,MATCH(Schedules_8760!$C55,Clg_StPt_Sch_EZ!$B$31:$B$54,0),MATCH(Schedules_8760!$F55,Clg_StPt_Sch_EZ!$C$30:$I$30,0)),"F","C")</f>
        <v>28.333333333333332</v>
      </c>
      <c r="L55" s="34">
        <f>CONVERT(INDEX(DHW_StPt_Sch_EZ!$C$4:$I$27,MATCH(Schedules_8760!$C55,DHW_StPt_Sch_EZ!$B$4:$B$27,0),MATCH(Schedules_8760!$F55,DHW_StPt_Sch_EZ!$C$3:$I$3,0)),"F","C")</f>
        <v>53.333333333333329</v>
      </c>
      <c r="M55" s="34">
        <f>CONVERT(INDEX(DHW_StPt_Sch_EZ!$C$31:$I$54,MATCH(Schedules_8760!$C55,DHW_StPt_Sch_EZ!$B$31:$B$54,0),MATCH(Schedules_8760!$F55,DHW_StPt_Sch_EZ!$C$30:$I$30,0)),"F","C")</f>
        <v>53.333333333333329</v>
      </c>
      <c r="N55" s="12"/>
      <c r="O55" s="12"/>
      <c r="P55" s="12"/>
    </row>
    <row r="56" spans="1:16" x14ac:dyDescent="0.25">
      <c r="A56" s="35">
        <v>55</v>
      </c>
      <c r="B56" s="89">
        <v>3.25</v>
      </c>
      <c r="C56" s="35">
        <f t="shared" si="0"/>
        <v>7</v>
      </c>
      <c r="D56" s="35">
        <f t="shared" si="3"/>
        <v>3</v>
      </c>
      <c r="E56" s="35">
        <f t="shared" si="4"/>
        <v>3</v>
      </c>
      <c r="F56" s="35" t="str">
        <f t="shared" si="1"/>
        <v>Tuesday</v>
      </c>
      <c r="G56" s="35">
        <f t="shared" si="2"/>
        <v>1</v>
      </c>
      <c r="H56" s="34">
        <f>CONVERT(INDEX(Htg_StPt_Sch_EZ!$C$4:$I$27,MATCH(Schedules_8760!$C56,Htg_StPt_Sch_EZ!$B$4:$B$27,0),MATCH(Schedules_8760!$F56,Htg_StPt_Sch_EZ!$C$3:$I$3,0)),"F","C")</f>
        <v>20.555555555555554</v>
      </c>
      <c r="I56" s="34">
        <f>CONVERT(INDEX(Htg_StPt_Sch_EZ!$C$31:$I$54,MATCH(Schedules_8760!$C56,Htg_StPt_Sch_EZ!$B$31:$B$54,0),MATCH(Schedules_8760!$F56,Htg_StPt_Sch_EZ!$C$30:$I$30,0)),"F","C")</f>
        <v>19.444444444444443</v>
      </c>
      <c r="J56" s="34">
        <f>CONVERT(INDEX(Clg_StPt_Sch_EZ!$C$4:$I$27,MATCH(Schedules_8760!$C56,Clg_StPt_Sch_EZ!$B$4:$B$27,0),MATCH(Schedules_8760!$F56,Clg_StPt_Sch_EZ!$C$3:$I$3,0)),"F","C")</f>
        <v>25.555555555555554</v>
      </c>
      <c r="K56" s="34">
        <f>CONVERT(INDEX(Clg_StPt_Sch_EZ!$C$31:$I$54,MATCH(Schedules_8760!$C56,Clg_StPt_Sch_EZ!$B$31:$B$54,0),MATCH(Schedules_8760!$F56,Clg_StPt_Sch_EZ!$C$30:$I$30,0)),"F","C")</f>
        <v>28.333333333333332</v>
      </c>
      <c r="L56" s="34">
        <f>CONVERT(INDEX(DHW_StPt_Sch_EZ!$C$4:$I$27,MATCH(Schedules_8760!$C56,DHW_StPt_Sch_EZ!$B$4:$B$27,0),MATCH(Schedules_8760!$F56,DHW_StPt_Sch_EZ!$C$3:$I$3,0)),"F","C")</f>
        <v>53.333333333333329</v>
      </c>
      <c r="M56" s="34">
        <f>CONVERT(INDEX(DHW_StPt_Sch_EZ!$C$31:$I$54,MATCH(Schedules_8760!$C56,DHW_StPt_Sch_EZ!$B$31:$B$54,0),MATCH(Schedules_8760!$F56,DHW_StPt_Sch_EZ!$C$30:$I$30,0)),"F","C")</f>
        <v>53.333333333333329</v>
      </c>
      <c r="N56" s="12"/>
      <c r="O56" s="12"/>
      <c r="P56" s="12"/>
    </row>
    <row r="57" spans="1:16" x14ac:dyDescent="0.25">
      <c r="A57" s="35">
        <v>56</v>
      </c>
      <c r="B57" s="89">
        <v>3.291666666666667</v>
      </c>
      <c r="C57" s="35">
        <f t="shared" si="0"/>
        <v>8</v>
      </c>
      <c r="D57" s="35">
        <f t="shared" si="3"/>
        <v>3</v>
      </c>
      <c r="E57" s="35">
        <f t="shared" si="4"/>
        <v>3</v>
      </c>
      <c r="F57" s="35" t="str">
        <f t="shared" si="1"/>
        <v>Tuesday</v>
      </c>
      <c r="G57" s="35">
        <f t="shared" si="2"/>
        <v>1</v>
      </c>
      <c r="H57" s="34">
        <f>CONVERT(INDEX(Htg_StPt_Sch_EZ!$C$4:$I$27,MATCH(Schedules_8760!$C57,Htg_StPt_Sch_EZ!$B$4:$B$27,0),MATCH(Schedules_8760!$F57,Htg_StPt_Sch_EZ!$C$3:$I$3,0)),"F","C")</f>
        <v>20.555555555555554</v>
      </c>
      <c r="I57" s="34">
        <f>CONVERT(INDEX(Htg_StPt_Sch_EZ!$C$31:$I$54,MATCH(Schedules_8760!$C57,Htg_StPt_Sch_EZ!$B$31:$B$54,0),MATCH(Schedules_8760!$F57,Htg_StPt_Sch_EZ!$C$30:$I$30,0)),"F","C")</f>
        <v>19.444444444444443</v>
      </c>
      <c r="J57" s="34">
        <f>CONVERT(INDEX(Clg_StPt_Sch_EZ!$C$4:$I$27,MATCH(Schedules_8760!$C57,Clg_StPt_Sch_EZ!$B$4:$B$27,0),MATCH(Schedules_8760!$F57,Clg_StPt_Sch_EZ!$C$3:$I$3,0)),"F","C")</f>
        <v>25.555555555555554</v>
      </c>
      <c r="K57" s="34">
        <f>CONVERT(INDEX(Clg_StPt_Sch_EZ!$C$31:$I$54,MATCH(Schedules_8760!$C57,Clg_StPt_Sch_EZ!$B$31:$B$54,0),MATCH(Schedules_8760!$F57,Clg_StPt_Sch_EZ!$C$30:$I$30,0)),"F","C")</f>
        <v>25</v>
      </c>
      <c r="L57" s="34">
        <f>CONVERT(INDEX(DHW_StPt_Sch_EZ!$C$4:$I$27,MATCH(Schedules_8760!$C57,DHW_StPt_Sch_EZ!$B$4:$B$27,0),MATCH(Schedules_8760!$F57,DHW_StPt_Sch_EZ!$C$3:$I$3,0)),"F","C")</f>
        <v>53.333333333333329</v>
      </c>
      <c r="M57" s="34">
        <f>CONVERT(INDEX(DHW_StPt_Sch_EZ!$C$31:$I$54,MATCH(Schedules_8760!$C57,DHW_StPt_Sch_EZ!$B$31:$B$54,0),MATCH(Schedules_8760!$F57,DHW_StPt_Sch_EZ!$C$30:$I$30,0)),"F","C")</f>
        <v>53.333333333333329</v>
      </c>
      <c r="N57" s="12"/>
      <c r="O57" s="12"/>
      <c r="P57" s="12"/>
    </row>
    <row r="58" spans="1:16" x14ac:dyDescent="0.25">
      <c r="A58" s="35">
        <v>57</v>
      </c>
      <c r="B58" s="89">
        <v>3.333333333333333</v>
      </c>
      <c r="C58" s="35">
        <f t="shared" si="0"/>
        <v>9</v>
      </c>
      <c r="D58" s="35">
        <f t="shared" si="3"/>
        <v>3</v>
      </c>
      <c r="E58" s="35">
        <f t="shared" si="4"/>
        <v>3</v>
      </c>
      <c r="F58" s="35" t="str">
        <f t="shared" si="1"/>
        <v>Tuesday</v>
      </c>
      <c r="G58" s="35">
        <f t="shared" si="2"/>
        <v>1</v>
      </c>
      <c r="H58" s="34">
        <f>CONVERT(INDEX(Htg_StPt_Sch_EZ!$C$4:$I$27,MATCH(Schedules_8760!$C58,Htg_StPt_Sch_EZ!$B$4:$B$27,0),MATCH(Schedules_8760!$F58,Htg_StPt_Sch_EZ!$C$3:$I$3,0)),"F","C")</f>
        <v>20.555555555555554</v>
      </c>
      <c r="I58" s="34">
        <f>CONVERT(INDEX(Htg_StPt_Sch_EZ!$C$31:$I$54,MATCH(Schedules_8760!$C58,Htg_StPt_Sch_EZ!$B$31:$B$54,0),MATCH(Schedules_8760!$F58,Htg_StPt_Sch_EZ!$C$30:$I$30,0)),"F","C")</f>
        <v>19.444444444444443</v>
      </c>
      <c r="J58" s="34">
        <f>CONVERT(INDEX(Clg_StPt_Sch_EZ!$C$4:$I$27,MATCH(Schedules_8760!$C58,Clg_StPt_Sch_EZ!$B$4:$B$27,0),MATCH(Schedules_8760!$F58,Clg_StPt_Sch_EZ!$C$3:$I$3,0)),"F","C")</f>
        <v>25.555555555555554</v>
      </c>
      <c r="K58" s="34">
        <f>CONVERT(INDEX(Clg_StPt_Sch_EZ!$C$31:$I$54,MATCH(Schedules_8760!$C58,Clg_StPt_Sch_EZ!$B$31:$B$54,0),MATCH(Schedules_8760!$F58,Clg_StPt_Sch_EZ!$C$30:$I$30,0)),"F","C")</f>
        <v>25</v>
      </c>
      <c r="L58" s="34">
        <f>CONVERT(INDEX(DHW_StPt_Sch_EZ!$C$4:$I$27,MATCH(Schedules_8760!$C58,DHW_StPt_Sch_EZ!$B$4:$B$27,0),MATCH(Schedules_8760!$F58,DHW_StPt_Sch_EZ!$C$3:$I$3,0)),"F","C")</f>
        <v>53.333333333333329</v>
      </c>
      <c r="M58" s="34">
        <f>CONVERT(INDEX(DHW_StPt_Sch_EZ!$C$31:$I$54,MATCH(Schedules_8760!$C58,DHW_StPt_Sch_EZ!$B$31:$B$54,0),MATCH(Schedules_8760!$F58,DHW_StPt_Sch_EZ!$C$30:$I$30,0)),"F","C")</f>
        <v>53.333333333333329</v>
      </c>
      <c r="N58" s="12"/>
      <c r="O58" s="12"/>
      <c r="P58" s="12"/>
    </row>
    <row r="59" spans="1:16" x14ac:dyDescent="0.25">
      <c r="A59" s="35">
        <v>58</v>
      </c>
      <c r="B59" s="89">
        <v>3.375</v>
      </c>
      <c r="C59" s="35">
        <f t="shared" si="0"/>
        <v>10</v>
      </c>
      <c r="D59" s="35">
        <f t="shared" si="3"/>
        <v>3</v>
      </c>
      <c r="E59" s="35">
        <f t="shared" si="4"/>
        <v>3</v>
      </c>
      <c r="F59" s="35" t="str">
        <f t="shared" si="1"/>
        <v>Tuesday</v>
      </c>
      <c r="G59" s="35">
        <f t="shared" si="2"/>
        <v>1</v>
      </c>
      <c r="H59" s="34">
        <f>CONVERT(INDEX(Htg_StPt_Sch_EZ!$C$4:$I$27,MATCH(Schedules_8760!$C59,Htg_StPt_Sch_EZ!$B$4:$B$27,0),MATCH(Schedules_8760!$F59,Htg_StPt_Sch_EZ!$C$3:$I$3,0)),"F","C")</f>
        <v>20.555555555555554</v>
      </c>
      <c r="I59" s="34">
        <f>CONVERT(INDEX(Htg_StPt_Sch_EZ!$C$31:$I$54,MATCH(Schedules_8760!$C59,Htg_StPt_Sch_EZ!$B$31:$B$54,0),MATCH(Schedules_8760!$F59,Htg_StPt_Sch_EZ!$C$30:$I$30,0)),"F","C")</f>
        <v>19.444444444444443</v>
      </c>
      <c r="J59" s="34">
        <f>CONVERT(INDEX(Clg_StPt_Sch_EZ!$C$4:$I$27,MATCH(Schedules_8760!$C59,Clg_StPt_Sch_EZ!$B$4:$B$27,0),MATCH(Schedules_8760!$F59,Clg_StPt_Sch_EZ!$C$3:$I$3,0)),"F","C")</f>
        <v>25.555555555555554</v>
      </c>
      <c r="K59" s="34">
        <f>CONVERT(INDEX(Clg_StPt_Sch_EZ!$C$31:$I$54,MATCH(Schedules_8760!$C59,Clg_StPt_Sch_EZ!$B$31:$B$54,0),MATCH(Schedules_8760!$F59,Clg_StPt_Sch_EZ!$C$30:$I$30,0)),"F","C")</f>
        <v>25</v>
      </c>
      <c r="L59" s="34">
        <f>CONVERT(INDEX(DHW_StPt_Sch_EZ!$C$4:$I$27,MATCH(Schedules_8760!$C59,DHW_StPt_Sch_EZ!$B$4:$B$27,0),MATCH(Schedules_8760!$F59,DHW_StPt_Sch_EZ!$C$3:$I$3,0)),"F","C")</f>
        <v>53.333333333333329</v>
      </c>
      <c r="M59" s="34">
        <f>CONVERT(INDEX(DHW_StPt_Sch_EZ!$C$31:$I$54,MATCH(Schedules_8760!$C59,DHW_StPt_Sch_EZ!$B$31:$B$54,0),MATCH(Schedules_8760!$F59,DHW_StPt_Sch_EZ!$C$30:$I$30,0)),"F","C")</f>
        <v>53.333333333333329</v>
      </c>
      <c r="N59" s="12"/>
      <c r="O59" s="12"/>
      <c r="P59" s="12"/>
    </row>
    <row r="60" spans="1:16" x14ac:dyDescent="0.25">
      <c r="A60" s="35">
        <v>59</v>
      </c>
      <c r="B60" s="89">
        <v>3.416666666666667</v>
      </c>
      <c r="C60" s="35">
        <f t="shared" si="0"/>
        <v>11</v>
      </c>
      <c r="D60" s="35">
        <f t="shared" si="3"/>
        <v>3</v>
      </c>
      <c r="E60" s="35">
        <f t="shared" si="4"/>
        <v>3</v>
      </c>
      <c r="F60" s="35" t="str">
        <f t="shared" si="1"/>
        <v>Tuesday</v>
      </c>
      <c r="G60" s="35">
        <f t="shared" si="2"/>
        <v>1</v>
      </c>
      <c r="H60" s="34">
        <f>CONVERT(INDEX(Htg_StPt_Sch_EZ!$C$4:$I$27,MATCH(Schedules_8760!$C60,Htg_StPt_Sch_EZ!$B$4:$B$27,0),MATCH(Schedules_8760!$F60,Htg_StPt_Sch_EZ!$C$3:$I$3,0)),"F","C")</f>
        <v>20.555555555555554</v>
      </c>
      <c r="I60" s="34">
        <f>CONVERT(INDEX(Htg_StPt_Sch_EZ!$C$31:$I$54,MATCH(Schedules_8760!$C60,Htg_StPt_Sch_EZ!$B$31:$B$54,0),MATCH(Schedules_8760!$F60,Htg_StPt_Sch_EZ!$C$30:$I$30,0)),"F","C")</f>
        <v>19.444444444444443</v>
      </c>
      <c r="J60" s="34">
        <f>CONVERT(INDEX(Clg_StPt_Sch_EZ!$C$4:$I$27,MATCH(Schedules_8760!$C60,Clg_StPt_Sch_EZ!$B$4:$B$27,0),MATCH(Schedules_8760!$F60,Clg_StPt_Sch_EZ!$C$3:$I$3,0)),"F","C")</f>
        <v>25.555555555555554</v>
      </c>
      <c r="K60" s="34">
        <f>CONVERT(INDEX(Clg_StPt_Sch_EZ!$C$31:$I$54,MATCH(Schedules_8760!$C60,Clg_StPt_Sch_EZ!$B$31:$B$54,0),MATCH(Schedules_8760!$F60,Clg_StPt_Sch_EZ!$C$30:$I$30,0)),"F","C")</f>
        <v>25</v>
      </c>
      <c r="L60" s="34">
        <f>CONVERT(INDEX(DHW_StPt_Sch_EZ!$C$4:$I$27,MATCH(Schedules_8760!$C60,DHW_StPt_Sch_EZ!$B$4:$B$27,0),MATCH(Schedules_8760!$F60,DHW_StPt_Sch_EZ!$C$3:$I$3,0)),"F","C")</f>
        <v>53.333333333333329</v>
      </c>
      <c r="M60" s="34">
        <f>CONVERT(INDEX(DHW_StPt_Sch_EZ!$C$31:$I$54,MATCH(Schedules_8760!$C60,DHW_StPt_Sch_EZ!$B$31:$B$54,0),MATCH(Schedules_8760!$F60,DHW_StPt_Sch_EZ!$C$30:$I$30,0)),"F","C")</f>
        <v>53.333333333333329</v>
      </c>
      <c r="N60" s="12"/>
      <c r="O60" s="12"/>
      <c r="P60" s="12"/>
    </row>
    <row r="61" spans="1:16" x14ac:dyDescent="0.25">
      <c r="A61" s="35">
        <v>60</v>
      </c>
      <c r="B61" s="89">
        <v>3.458333333333333</v>
      </c>
      <c r="C61" s="35">
        <f t="shared" si="0"/>
        <v>12</v>
      </c>
      <c r="D61" s="35">
        <f t="shared" si="3"/>
        <v>3</v>
      </c>
      <c r="E61" s="35">
        <f t="shared" si="4"/>
        <v>3</v>
      </c>
      <c r="F61" s="35" t="str">
        <f t="shared" si="1"/>
        <v>Tuesday</v>
      </c>
      <c r="G61" s="35">
        <f t="shared" si="2"/>
        <v>1</v>
      </c>
      <c r="H61" s="34">
        <f>CONVERT(INDEX(Htg_StPt_Sch_EZ!$C$4:$I$27,MATCH(Schedules_8760!$C61,Htg_StPt_Sch_EZ!$B$4:$B$27,0),MATCH(Schedules_8760!$F61,Htg_StPt_Sch_EZ!$C$3:$I$3,0)),"F","C")</f>
        <v>20.555555555555554</v>
      </c>
      <c r="I61" s="34">
        <f>CONVERT(INDEX(Htg_StPt_Sch_EZ!$C$31:$I$54,MATCH(Schedules_8760!$C61,Htg_StPt_Sch_EZ!$B$31:$B$54,0),MATCH(Schedules_8760!$F61,Htg_StPt_Sch_EZ!$C$30:$I$30,0)),"F","C")</f>
        <v>19.444444444444443</v>
      </c>
      <c r="J61" s="34">
        <f>CONVERT(INDEX(Clg_StPt_Sch_EZ!$C$4:$I$27,MATCH(Schedules_8760!$C61,Clg_StPt_Sch_EZ!$B$4:$B$27,0),MATCH(Schedules_8760!$F61,Clg_StPt_Sch_EZ!$C$3:$I$3,0)),"F","C")</f>
        <v>25.555555555555554</v>
      </c>
      <c r="K61" s="34">
        <f>CONVERT(INDEX(Clg_StPt_Sch_EZ!$C$31:$I$54,MATCH(Schedules_8760!$C61,Clg_StPt_Sch_EZ!$B$31:$B$54,0),MATCH(Schedules_8760!$F61,Clg_StPt_Sch_EZ!$C$30:$I$30,0)),"F","C")</f>
        <v>25</v>
      </c>
      <c r="L61" s="34">
        <f>CONVERT(INDEX(DHW_StPt_Sch_EZ!$C$4:$I$27,MATCH(Schedules_8760!$C61,DHW_StPt_Sch_EZ!$B$4:$B$27,0),MATCH(Schedules_8760!$F61,DHW_StPt_Sch_EZ!$C$3:$I$3,0)),"F","C")</f>
        <v>53.333333333333329</v>
      </c>
      <c r="M61" s="34">
        <f>CONVERT(INDEX(DHW_StPt_Sch_EZ!$C$31:$I$54,MATCH(Schedules_8760!$C61,DHW_StPt_Sch_EZ!$B$31:$B$54,0),MATCH(Schedules_8760!$F61,DHW_StPt_Sch_EZ!$C$30:$I$30,0)),"F","C")</f>
        <v>53.333333333333329</v>
      </c>
      <c r="N61" s="12"/>
      <c r="O61" s="12"/>
      <c r="P61" s="12"/>
    </row>
    <row r="62" spans="1:16" x14ac:dyDescent="0.25">
      <c r="A62" s="35">
        <v>61</v>
      </c>
      <c r="B62" s="89">
        <v>3.5</v>
      </c>
      <c r="C62" s="35">
        <f t="shared" si="0"/>
        <v>13</v>
      </c>
      <c r="D62" s="35">
        <f t="shared" si="3"/>
        <v>3</v>
      </c>
      <c r="E62" s="35">
        <f t="shared" si="4"/>
        <v>3</v>
      </c>
      <c r="F62" s="35" t="str">
        <f t="shared" si="1"/>
        <v>Tuesday</v>
      </c>
      <c r="G62" s="35">
        <f t="shared" si="2"/>
        <v>1</v>
      </c>
      <c r="H62" s="34">
        <f>CONVERT(INDEX(Htg_StPt_Sch_EZ!$C$4:$I$27,MATCH(Schedules_8760!$C62,Htg_StPt_Sch_EZ!$B$4:$B$27,0),MATCH(Schedules_8760!$F62,Htg_StPt_Sch_EZ!$C$3:$I$3,0)),"F","C")</f>
        <v>20.555555555555554</v>
      </c>
      <c r="I62" s="34">
        <f>CONVERT(INDEX(Htg_StPt_Sch_EZ!$C$31:$I$54,MATCH(Schedules_8760!$C62,Htg_StPt_Sch_EZ!$B$31:$B$54,0),MATCH(Schedules_8760!$F62,Htg_StPt_Sch_EZ!$C$30:$I$30,0)),"F","C")</f>
        <v>19.444444444444443</v>
      </c>
      <c r="J62" s="34">
        <f>CONVERT(INDEX(Clg_StPt_Sch_EZ!$C$4:$I$27,MATCH(Schedules_8760!$C62,Clg_StPt_Sch_EZ!$B$4:$B$27,0),MATCH(Schedules_8760!$F62,Clg_StPt_Sch_EZ!$C$3:$I$3,0)),"F","C")</f>
        <v>25.555555555555554</v>
      </c>
      <c r="K62" s="34">
        <f>CONVERT(INDEX(Clg_StPt_Sch_EZ!$C$31:$I$54,MATCH(Schedules_8760!$C62,Clg_StPt_Sch_EZ!$B$31:$B$54,0),MATCH(Schedules_8760!$F62,Clg_StPt_Sch_EZ!$C$30:$I$30,0)),"F","C")</f>
        <v>25</v>
      </c>
      <c r="L62" s="34">
        <f>CONVERT(INDEX(DHW_StPt_Sch_EZ!$C$4:$I$27,MATCH(Schedules_8760!$C62,DHW_StPt_Sch_EZ!$B$4:$B$27,0),MATCH(Schedules_8760!$F62,DHW_StPt_Sch_EZ!$C$3:$I$3,0)),"F","C")</f>
        <v>53.333333333333329</v>
      </c>
      <c r="M62" s="34">
        <f>CONVERT(INDEX(DHW_StPt_Sch_EZ!$C$31:$I$54,MATCH(Schedules_8760!$C62,DHW_StPt_Sch_EZ!$B$31:$B$54,0),MATCH(Schedules_8760!$F62,DHW_StPt_Sch_EZ!$C$30:$I$30,0)),"F","C")</f>
        <v>53.333333333333329</v>
      </c>
      <c r="N62" s="12"/>
      <c r="O62" s="12"/>
      <c r="P62" s="12"/>
    </row>
    <row r="63" spans="1:16" x14ac:dyDescent="0.25">
      <c r="A63" s="35">
        <v>62</v>
      </c>
      <c r="B63" s="89">
        <v>3.541666666666667</v>
      </c>
      <c r="C63" s="35">
        <f t="shared" si="0"/>
        <v>14</v>
      </c>
      <c r="D63" s="35">
        <f t="shared" si="3"/>
        <v>3</v>
      </c>
      <c r="E63" s="35">
        <f t="shared" si="4"/>
        <v>3</v>
      </c>
      <c r="F63" s="35" t="str">
        <f t="shared" si="1"/>
        <v>Tuesday</v>
      </c>
      <c r="G63" s="35">
        <f t="shared" si="2"/>
        <v>1</v>
      </c>
      <c r="H63" s="34">
        <f>CONVERT(INDEX(Htg_StPt_Sch_EZ!$C$4:$I$27,MATCH(Schedules_8760!$C63,Htg_StPt_Sch_EZ!$B$4:$B$27,0),MATCH(Schedules_8760!$F63,Htg_StPt_Sch_EZ!$C$3:$I$3,0)),"F","C")</f>
        <v>20.555555555555554</v>
      </c>
      <c r="I63" s="34">
        <f>CONVERT(INDEX(Htg_StPt_Sch_EZ!$C$31:$I$54,MATCH(Schedules_8760!$C63,Htg_StPt_Sch_EZ!$B$31:$B$54,0),MATCH(Schedules_8760!$F63,Htg_StPt_Sch_EZ!$C$30:$I$30,0)),"F","C")</f>
        <v>19.444444444444443</v>
      </c>
      <c r="J63" s="34">
        <f>CONVERT(INDEX(Clg_StPt_Sch_EZ!$C$4:$I$27,MATCH(Schedules_8760!$C63,Clg_StPt_Sch_EZ!$B$4:$B$27,0),MATCH(Schedules_8760!$F63,Clg_StPt_Sch_EZ!$C$3:$I$3,0)),"F","C")</f>
        <v>25.555555555555554</v>
      </c>
      <c r="K63" s="34">
        <f>CONVERT(INDEX(Clg_StPt_Sch_EZ!$C$31:$I$54,MATCH(Schedules_8760!$C63,Clg_StPt_Sch_EZ!$B$31:$B$54,0),MATCH(Schedules_8760!$F63,Clg_StPt_Sch_EZ!$C$30:$I$30,0)),"F","C")</f>
        <v>25</v>
      </c>
      <c r="L63" s="34">
        <f>CONVERT(INDEX(DHW_StPt_Sch_EZ!$C$4:$I$27,MATCH(Schedules_8760!$C63,DHW_StPt_Sch_EZ!$B$4:$B$27,0),MATCH(Schedules_8760!$F63,DHW_StPt_Sch_EZ!$C$3:$I$3,0)),"F","C")</f>
        <v>53.333333333333329</v>
      </c>
      <c r="M63" s="34">
        <f>CONVERT(INDEX(DHW_StPt_Sch_EZ!$C$31:$I$54,MATCH(Schedules_8760!$C63,DHW_StPt_Sch_EZ!$B$31:$B$54,0),MATCH(Schedules_8760!$F63,DHW_StPt_Sch_EZ!$C$30:$I$30,0)),"F","C")</f>
        <v>53.333333333333329</v>
      </c>
      <c r="N63" s="12"/>
      <c r="O63" s="12"/>
      <c r="P63" s="12"/>
    </row>
    <row r="64" spans="1:16" x14ac:dyDescent="0.25">
      <c r="A64" s="35">
        <v>63</v>
      </c>
      <c r="B64" s="89">
        <v>3.583333333333333</v>
      </c>
      <c r="C64" s="35">
        <f t="shared" si="0"/>
        <v>15</v>
      </c>
      <c r="D64" s="35">
        <f t="shared" si="3"/>
        <v>3</v>
      </c>
      <c r="E64" s="35">
        <f t="shared" si="4"/>
        <v>3</v>
      </c>
      <c r="F64" s="35" t="str">
        <f t="shared" si="1"/>
        <v>Tuesday</v>
      </c>
      <c r="G64" s="35">
        <f t="shared" si="2"/>
        <v>1</v>
      </c>
      <c r="H64" s="34">
        <f>CONVERT(INDEX(Htg_StPt_Sch_EZ!$C$4:$I$27,MATCH(Schedules_8760!$C64,Htg_StPt_Sch_EZ!$B$4:$B$27,0),MATCH(Schedules_8760!$F64,Htg_StPt_Sch_EZ!$C$3:$I$3,0)),"F","C")</f>
        <v>20.555555555555554</v>
      </c>
      <c r="I64" s="34">
        <f>CONVERT(INDEX(Htg_StPt_Sch_EZ!$C$31:$I$54,MATCH(Schedules_8760!$C64,Htg_StPt_Sch_EZ!$B$31:$B$54,0),MATCH(Schedules_8760!$F64,Htg_StPt_Sch_EZ!$C$30:$I$30,0)),"F","C")</f>
        <v>21.111111111111111</v>
      </c>
      <c r="J64" s="34">
        <f>CONVERT(INDEX(Clg_StPt_Sch_EZ!$C$4:$I$27,MATCH(Schedules_8760!$C64,Clg_StPt_Sch_EZ!$B$4:$B$27,0),MATCH(Schedules_8760!$F64,Clg_StPt_Sch_EZ!$C$3:$I$3,0)),"F","C")</f>
        <v>25.555555555555554</v>
      </c>
      <c r="K64" s="34">
        <f>CONVERT(INDEX(Clg_StPt_Sch_EZ!$C$31:$I$54,MATCH(Schedules_8760!$C64,Clg_StPt_Sch_EZ!$B$31:$B$54,0),MATCH(Schedules_8760!$F64,Clg_StPt_Sch_EZ!$C$30:$I$30,0)),"F","C")</f>
        <v>25</v>
      </c>
      <c r="L64" s="34">
        <f>CONVERT(INDEX(DHW_StPt_Sch_EZ!$C$4:$I$27,MATCH(Schedules_8760!$C64,DHW_StPt_Sch_EZ!$B$4:$B$27,0),MATCH(Schedules_8760!$F64,DHW_StPt_Sch_EZ!$C$3:$I$3,0)),"F","C")</f>
        <v>53.333333333333329</v>
      </c>
      <c r="M64" s="34">
        <f>CONVERT(INDEX(DHW_StPt_Sch_EZ!$C$31:$I$54,MATCH(Schedules_8760!$C64,DHW_StPt_Sch_EZ!$B$31:$B$54,0),MATCH(Schedules_8760!$F64,DHW_StPt_Sch_EZ!$C$30:$I$30,0)),"F","C")</f>
        <v>53.333333333333329</v>
      </c>
      <c r="N64" s="12"/>
      <c r="O64" s="12"/>
      <c r="P64" s="12"/>
    </row>
    <row r="65" spans="1:16" x14ac:dyDescent="0.25">
      <c r="A65" s="35">
        <v>64</v>
      </c>
      <c r="B65" s="89">
        <v>3.625</v>
      </c>
      <c r="C65" s="35">
        <f t="shared" si="0"/>
        <v>16</v>
      </c>
      <c r="D65" s="35">
        <f t="shared" si="3"/>
        <v>3</v>
      </c>
      <c r="E65" s="35">
        <f t="shared" si="4"/>
        <v>3</v>
      </c>
      <c r="F65" s="35" t="str">
        <f t="shared" si="1"/>
        <v>Tuesday</v>
      </c>
      <c r="G65" s="35">
        <f t="shared" si="2"/>
        <v>1</v>
      </c>
      <c r="H65" s="34">
        <f>CONVERT(INDEX(Htg_StPt_Sch_EZ!$C$4:$I$27,MATCH(Schedules_8760!$C65,Htg_StPt_Sch_EZ!$B$4:$B$27,0),MATCH(Schedules_8760!$F65,Htg_StPt_Sch_EZ!$C$3:$I$3,0)),"F","C")</f>
        <v>20.555555555555554</v>
      </c>
      <c r="I65" s="34">
        <f>CONVERT(INDEX(Htg_StPt_Sch_EZ!$C$31:$I$54,MATCH(Schedules_8760!$C65,Htg_StPt_Sch_EZ!$B$31:$B$54,0),MATCH(Schedules_8760!$F65,Htg_StPt_Sch_EZ!$C$30:$I$30,0)),"F","C")</f>
        <v>21.111111111111111</v>
      </c>
      <c r="J65" s="34">
        <f>CONVERT(INDEX(Clg_StPt_Sch_EZ!$C$4:$I$27,MATCH(Schedules_8760!$C65,Clg_StPt_Sch_EZ!$B$4:$B$27,0),MATCH(Schedules_8760!$F65,Clg_StPt_Sch_EZ!$C$3:$I$3,0)),"F","C")</f>
        <v>25.555555555555554</v>
      </c>
      <c r="K65" s="34">
        <f>CONVERT(INDEX(Clg_StPt_Sch_EZ!$C$31:$I$54,MATCH(Schedules_8760!$C65,Clg_StPt_Sch_EZ!$B$31:$B$54,0),MATCH(Schedules_8760!$F65,Clg_StPt_Sch_EZ!$C$30:$I$30,0)),"F","C")</f>
        <v>25</v>
      </c>
      <c r="L65" s="34">
        <f>CONVERT(INDEX(DHW_StPt_Sch_EZ!$C$4:$I$27,MATCH(Schedules_8760!$C65,DHW_StPt_Sch_EZ!$B$4:$B$27,0),MATCH(Schedules_8760!$F65,DHW_StPt_Sch_EZ!$C$3:$I$3,0)),"F","C")</f>
        <v>53.333333333333329</v>
      </c>
      <c r="M65" s="34">
        <f>CONVERT(INDEX(DHW_StPt_Sch_EZ!$C$31:$I$54,MATCH(Schedules_8760!$C65,DHW_StPt_Sch_EZ!$B$31:$B$54,0),MATCH(Schedules_8760!$F65,DHW_StPt_Sch_EZ!$C$30:$I$30,0)),"F","C")</f>
        <v>53.333333333333329</v>
      </c>
      <c r="N65" s="12"/>
      <c r="O65" s="12"/>
      <c r="P65" s="12"/>
    </row>
    <row r="66" spans="1:16" x14ac:dyDescent="0.25">
      <c r="A66" s="35">
        <v>65</v>
      </c>
      <c r="B66" s="89">
        <v>3.666666666666667</v>
      </c>
      <c r="C66" s="35">
        <f t="shared" ref="C66:C129" si="5">HOUR(B66)+1</f>
        <v>17</v>
      </c>
      <c r="D66" s="35">
        <f t="shared" si="3"/>
        <v>3</v>
      </c>
      <c r="E66" s="35">
        <f t="shared" si="4"/>
        <v>3</v>
      </c>
      <c r="F66" s="35" t="str">
        <f t="shared" ref="F66:F129" si="6">IF(E66=1,"Sunday",IF(E66=2,"Monday",IF(E66=3,"Tuesday",IF(E66=4,"Wednesday",IF(E66=5,"Thursday",IF(E66=6,"Friday","Saturday"))))))</f>
        <v>Tuesday</v>
      </c>
      <c r="G66" s="35">
        <f t="shared" ref="G66:G129" si="7">MONTH(B66)</f>
        <v>1</v>
      </c>
      <c r="H66" s="34">
        <f>CONVERT(INDEX(Htg_StPt_Sch_EZ!$C$4:$I$27,MATCH(Schedules_8760!$C66,Htg_StPt_Sch_EZ!$B$4:$B$27,0),MATCH(Schedules_8760!$F66,Htg_StPt_Sch_EZ!$C$3:$I$3,0)),"F","C")</f>
        <v>20.555555555555554</v>
      </c>
      <c r="I66" s="34">
        <f>CONVERT(INDEX(Htg_StPt_Sch_EZ!$C$31:$I$54,MATCH(Schedules_8760!$C66,Htg_StPt_Sch_EZ!$B$31:$B$54,0),MATCH(Schedules_8760!$F66,Htg_StPt_Sch_EZ!$C$30:$I$30,0)),"F","C")</f>
        <v>17.777777777777779</v>
      </c>
      <c r="J66" s="34">
        <f>CONVERT(INDEX(Clg_StPt_Sch_EZ!$C$4:$I$27,MATCH(Schedules_8760!$C66,Clg_StPt_Sch_EZ!$B$4:$B$27,0),MATCH(Schedules_8760!$F66,Clg_StPt_Sch_EZ!$C$3:$I$3,0)),"F","C")</f>
        <v>25.555555555555554</v>
      </c>
      <c r="K66" s="34">
        <f>CONVERT(INDEX(Clg_StPt_Sch_EZ!$C$31:$I$54,MATCH(Schedules_8760!$C66,Clg_StPt_Sch_EZ!$B$31:$B$54,0),MATCH(Schedules_8760!$F66,Clg_StPt_Sch_EZ!$C$30:$I$30,0)),"F","C")</f>
        <v>25</v>
      </c>
      <c r="L66" s="34">
        <f>CONVERT(INDEX(DHW_StPt_Sch_EZ!$C$4:$I$27,MATCH(Schedules_8760!$C66,DHW_StPt_Sch_EZ!$B$4:$B$27,0),MATCH(Schedules_8760!$F66,DHW_StPt_Sch_EZ!$C$3:$I$3,0)),"F","C")</f>
        <v>53.333333333333329</v>
      </c>
      <c r="M66" s="34">
        <f>CONVERT(INDEX(DHW_StPt_Sch_EZ!$C$31:$I$54,MATCH(Schedules_8760!$C66,DHW_StPt_Sch_EZ!$B$31:$B$54,0),MATCH(Schedules_8760!$F66,DHW_StPt_Sch_EZ!$C$30:$I$30,0)),"F","C")</f>
        <v>53.333333333333329</v>
      </c>
      <c r="N66" s="12"/>
      <c r="O66" s="12"/>
      <c r="P66" s="12"/>
    </row>
    <row r="67" spans="1:16" x14ac:dyDescent="0.25">
      <c r="A67" s="35">
        <v>66</v>
      </c>
      <c r="B67" s="89">
        <v>3.708333333333333</v>
      </c>
      <c r="C67" s="35">
        <f t="shared" si="5"/>
        <v>18</v>
      </c>
      <c r="D67" s="35">
        <f t="shared" ref="D67:D130" si="8">IF(C67=1,D66+1,D66)</f>
        <v>3</v>
      </c>
      <c r="E67" s="35">
        <f t="shared" ref="E67:E130" si="9">IF(AND(C67=1,E66=7),1,IF(C67=1,E66+1,E66))</f>
        <v>3</v>
      </c>
      <c r="F67" s="35" t="str">
        <f t="shared" si="6"/>
        <v>Tuesday</v>
      </c>
      <c r="G67" s="35">
        <f t="shared" si="7"/>
        <v>1</v>
      </c>
      <c r="H67" s="34">
        <f>CONVERT(INDEX(Htg_StPt_Sch_EZ!$C$4:$I$27,MATCH(Schedules_8760!$C67,Htg_StPt_Sch_EZ!$B$4:$B$27,0),MATCH(Schedules_8760!$F67,Htg_StPt_Sch_EZ!$C$3:$I$3,0)),"F","C")</f>
        <v>20.555555555555554</v>
      </c>
      <c r="I67" s="34">
        <f>CONVERT(INDEX(Htg_StPt_Sch_EZ!$C$31:$I$54,MATCH(Schedules_8760!$C67,Htg_StPt_Sch_EZ!$B$31:$B$54,0),MATCH(Schedules_8760!$F67,Htg_StPt_Sch_EZ!$C$30:$I$30,0)),"F","C")</f>
        <v>17.777777777777779</v>
      </c>
      <c r="J67" s="34">
        <f>CONVERT(INDEX(Clg_StPt_Sch_EZ!$C$4:$I$27,MATCH(Schedules_8760!$C67,Clg_StPt_Sch_EZ!$B$4:$B$27,0),MATCH(Schedules_8760!$F67,Clg_StPt_Sch_EZ!$C$3:$I$3,0)),"F","C")</f>
        <v>25.555555555555554</v>
      </c>
      <c r="K67" s="34">
        <f>CONVERT(INDEX(Clg_StPt_Sch_EZ!$C$31:$I$54,MATCH(Schedules_8760!$C67,Clg_StPt_Sch_EZ!$B$31:$B$54,0),MATCH(Schedules_8760!$F67,Clg_StPt_Sch_EZ!$C$30:$I$30,0)),"F","C")</f>
        <v>28.333333333333332</v>
      </c>
      <c r="L67" s="34">
        <f>CONVERT(INDEX(DHW_StPt_Sch_EZ!$C$4:$I$27,MATCH(Schedules_8760!$C67,DHW_StPt_Sch_EZ!$B$4:$B$27,0),MATCH(Schedules_8760!$F67,DHW_StPt_Sch_EZ!$C$3:$I$3,0)),"F","C")</f>
        <v>53.333333333333329</v>
      </c>
      <c r="M67" s="34">
        <f>CONVERT(INDEX(DHW_StPt_Sch_EZ!$C$31:$I$54,MATCH(Schedules_8760!$C67,DHW_StPt_Sch_EZ!$B$31:$B$54,0),MATCH(Schedules_8760!$F67,DHW_StPt_Sch_EZ!$C$30:$I$30,0)),"F","C")</f>
        <v>53.333333333333329</v>
      </c>
      <c r="N67" s="12"/>
      <c r="O67" s="12"/>
      <c r="P67" s="12"/>
    </row>
    <row r="68" spans="1:16" x14ac:dyDescent="0.25">
      <c r="A68" s="35">
        <v>67</v>
      </c>
      <c r="B68" s="89">
        <v>3.75</v>
      </c>
      <c r="C68" s="35">
        <f t="shared" si="5"/>
        <v>19</v>
      </c>
      <c r="D68" s="35">
        <f t="shared" si="8"/>
        <v>3</v>
      </c>
      <c r="E68" s="35">
        <f t="shared" si="9"/>
        <v>3</v>
      </c>
      <c r="F68" s="35" t="str">
        <f t="shared" si="6"/>
        <v>Tuesday</v>
      </c>
      <c r="G68" s="35">
        <f t="shared" si="7"/>
        <v>1</v>
      </c>
      <c r="H68" s="34">
        <f>CONVERT(INDEX(Htg_StPt_Sch_EZ!$C$4:$I$27,MATCH(Schedules_8760!$C68,Htg_StPt_Sch_EZ!$B$4:$B$27,0),MATCH(Schedules_8760!$F68,Htg_StPt_Sch_EZ!$C$3:$I$3,0)),"F","C")</f>
        <v>20.555555555555554</v>
      </c>
      <c r="I68" s="34">
        <f>CONVERT(INDEX(Htg_StPt_Sch_EZ!$C$31:$I$54,MATCH(Schedules_8760!$C68,Htg_StPt_Sch_EZ!$B$31:$B$54,0),MATCH(Schedules_8760!$F68,Htg_StPt_Sch_EZ!$C$30:$I$30,0)),"F","C")</f>
        <v>18.333333333333332</v>
      </c>
      <c r="J68" s="34">
        <f>CONVERT(INDEX(Clg_StPt_Sch_EZ!$C$4:$I$27,MATCH(Schedules_8760!$C68,Clg_StPt_Sch_EZ!$B$4:$B$27,0),MATCH(Schedules_8760!$F68,Clg_StPt_Sch_EZ!$C$3:$I$3,0)),"F","C")</f>
        <v>25.555555555555554</v>
      </c>
      <c r="K68" s="34">
        <f>CONVERT(INDEX(Clg_StPt_Sch_EZ!$C$31:$I$54,MATCH(Schedules_8760!$C68,Clg_StPt_Sch_EZ!$B$31:$B$54,0),MATCH(Schedules_8760!$F68,Clg_StPt_Sch_EZ!$C$30:$I$30,0)),"F","C")</f>
        <v>28.333333333333332</v>
      </c>
      <c r="L68" s="34">
        <f>CONVERT(INDEX(DHW_StPt_Sch_EZ!$C$4:$I$27,MATCH(Schedules_8760!$C68,DHW_StPt_Sch_EZ!$B$4:$B$27,0),MATCH(Schedules_8760!$F68,DHW_StPt_Sch_EZ!$C$3:$I$3,0)),"F","C")</f>
        <v>53.333333333333329</v>
      </c>
      <c r="M68" s="34">
        <f>CONVERT(INDEX(DHW_StPt_Sch_EZ!$C$31:$I$54,MATCH(Schedules_8760!$C68,DHW_StPt_Sch_EZ!$B$31:$B$54,0),MATCH(Schedules_8760!$F68,DHW_StPt_Sch_EZ!$C$30:$I$30,0)),"F","C")</f>
        <v>53.333333333333329</v>
      </c>
      <c r="N68" s="12"/>
      <c r="O68" s="12"/>
      <c r="P68" s="12"/>
    </row>
    <row r="69" spans="1:16" x14ac:dyDescent="0.25">
      <c r="A69" s="35">
        <v>68</v>
      </c>
      <c r="B69" s="89">
        <v>3.791666666666667</v>
      </c>
      <c r="C69" s="35">
        <f t="shared" si="5"/>
        <v>20</v>
      </c>
      <c r="D69" s="35">
        <f t="shared" si="8"/>
        <v>3</v>
      </c>
      <c r="E69" s="35">
        <f t="shared" si="9"/>
        <v>3</v>
      </c>
      <c r="F69" s="35" t="str">
        <f t="shared" si="6"/>
        <v>Tuesday</v>
      </c>
      <c r="G69" s="35">
        <f t="shared" si="7"/>
        <v>1</v>
      </c>
      <c r="H69" s="34">
        <f>CONVERT(INDEX(Htg_StPt_Sch_EZ!$C$4:$I$27,MATCH(Schedules_8760!$C69,Htg_StPt_Sch_EZ!$B$4:$B$27,0),MATCH(Schedules_8760!$F69,Htg_StPt_Sch_EZ!$C$3:$I$3,0)),"F","C")</f>
        <v>20.555555555555554</v>
      </c>
      <c r="I69" s="34">
        <f>CONVERT(INDEX(Htg_StPt_Sch_EZ!$C$31:$I$54,MATCH(Schedules_8760!$C69,Htg_StPt_Sch_EZ!$B$31:$B$54,0),MATCH(Schedules_8760!$F69,Htg_StPt_Sch_EZ!$C$30:$I$30,0)),"F","C")</f>
        <v>18.888888888888889</v>
      </c>
      <c r="J69" s="34">
        <f>CONVERT(INDEX(Clg_StPt_Sch_EZ!$C$4:$I$27,MATCH(Schedules_8760!$C69,Clg_StPt_Sch_EZ!$B$4:$B$27,0),MATCH(Schedules_8760!$F69,Clg_StPt_Sch_EZ!$C$3:$I$3,0)),"F","C")</f>
        <v>25.555555555555554</v>
      </c>
      <c r="K69" s="34">
        <f>CONVERT(INDEX(Clg_StPt_Sch_EZ!$C$31:$I$54,MATCH(Schedules_8760!$C69,Clg_StPt_Sch_EZ!$B$31:$B$54,0),MATCH(Schedules_8760!$F69,Clg_StPt_Sch_EZ!$C$30:$I$30,0)),"F","C")</f>
        <v>28.333333333333332</v>
      </c>
      <c r="L69" s="34">
        <f>CONVERT(INDEX(DHW_StPt_Sch_EZ!$C$4:$I$27,MATCH(Schedules_8760!$C69,DHW_StPt_Sch_EZ!$B$4:$B$27,0),MATCH(Schedules_8760!$F69,DHW_StPt_Sch_EZ!$C$3:$I$3,0)),"F","C")</f>
        <v>53.333333333333329</v>
      </c>
      <c r="M69" s="34">
        <f>CONVERT(INDEX(DHW_StPt_Sch_EZ!$C$31:$I$54,MATCH(Schedules_8760!$C69,DHW_StPt_Sch_EZ!$B$31:$B$54,0),MATCH(Schedules_8760!$F69,DHW_StPt_Sch_EZ!$C$30:$I$30,0)),"F","C")</f>
        <v>53.333333333333329</v>
      </c>
      <c r="N69" s="12"/>
      <c r="O69" s="12"/>
      <c r="P69" s="12"/>
    </row>
    <row r="70" spans="1:16" x14ac:dyDescent="0.25">
      <c r="A70" s="35">
        <v>69</v>
      </c>
      <c r="B70" s="89">
        <v>3.833333333333333</v>
      </c>
      <c r="C70" s="35">
        <f t="shared" si="5"/>
        <v>21</v>
      </c>
      <c r="D70" s="35">
        <f t="shared" si="8"/>
        <v>3</v>
      </c>
      <c r="E70" s="35">
        <f t="shared" si="9"/>
        <v>3</v>
      </c>
      <c r="F70" s="35" t="str">
        <f t="shared" si="6"/>
        <v>Tuesday</v>
      </c>
      <c r="G70" s="35">
        <f t="shared" si="7"/>
        <v>1</v>
      </c>
      <c r="H70" s="34">
        <f>CONVERT(INDEX(Htg_StPt_Sch_EZ!$C$4:$I$27,MATCH(Schedules_8760!$C70,Htg_StPt_Sch_EZ!$B$4:$B$27,0),MATCH(Schedules_8760!$F70,Htg_StPt_Sch_EZ!$C$3:$I$3,0)),"F","C")</f>
        <v>20.555555555555554</v>
      </c>
      <c r="I70" s="34">
        <f>CONVERT(INDEX(Htg_StPt_Sch_EZ!$C$31:$I$54,MATCH(Schedules_8760!$C70,Htg_StPt_Sch_EZ!$B$31:$B$54,0),MATCH(Schedules_8760!$F70,Htg_StPt_Sch_EZ!$C$30:$I$30,0)),"F","C")</f>
        <v>19.444444444444443</v>
      </c>
      <c r="J70" s="34">
        <f>CONVERT(INDEX(Clg_StPt_Sch_EZ!$C$4:$I$27,MATCH(Schedules_8760!$C70,Clg_StPt_Sch_EZ!$B$4:$B$27,0),MATCH(Schedules_8760!$F70,Clg_StPt_Sch_EZ!$C$3:$I$3,0)),"F","C")</f>
        <v>25.555555555555554</v>
      </c>
      <c r="K70" s="34">
        <f>CONVERT(INDEX(Clg_StPt_Sch_EZ!$C$31:$I$54,MATCH(Schedules_8760!$C70,Clg_StPt_Sch_EZ!$B$31:$B$54,0),MATCH(Schedules_8760!$F70,Clg_StPt_Sch_EZ!$C$30:$I$30,0)),"F","C")</f>
        <v>28.333333333333332</v>
      </c>
      <c r="L70" s="34">
        <f>CONVERT(INDEX(DHW_StPt_Sch_EZ!$C$4:$I$27,MATCH(Schedules_8760!$C70,DHW_StPt_Sch_EZ!$B$4:$B$27,0),MATCH(Schedules_8760!$F70,DHW_StPt_Sch_EZ!$C$3:$I$3,0)),"F","C")</f>
        <v>53.333333333333329</v>
      </c>
      <c r="M70" s="34">
        <f>CONVERT(INDEX(DHW_StPt_Sch_EZ!$C$31:$I$54,MATCH(Schedules_8760!$C70,DHW_StPt_Sch_EZ!$B$31:$B$54,0),MATCH(Schedules_8760!$F70,DHW_StPt_Sch_EZ!$C$30:$I$30,0)),"F","C")</f>
        <v>53.333333333333329</v>
      </c>
      <c r="N70" s="12"/>
      <c r="O70" s="12"/>
      <c r="P70" s="12"/>
    </row>
    <row r="71" spans="1:16" x14ac:dyDescent="0.25">
      <c r="A71" s="35">
        <v>70</v>
      </c>
      <c r="B71" s="89">
        <v>3.875</v>
      </c>
      <c r="C71" s="35">
        <f t="shared" si="5"/>
        <v>22</v>
      </c>
      <c r="D71" s="35">
        <f t="shared" si="8"/>
        <v>3</v>
      </c>
      <c r="E71" s="35">
        <f t="shared" si="9"/>
        <v>3</v>
      </c>
      <c r="F71" s="35" t="str">
        <f t="shared" si="6"/>
        <v>Tuesday</v>
      </c>
      <c r="G71" s="35">
        <f t="shared" si="7"/>
        <v>1</v>
      </c>
      <c r="H71" s="34">
        <f>CONVERT(INDEX(Htg_StPt_Sch_EZ!$C$4:$I$27,MATCH(Schedules_8760!$C71,Htg_StPt_Sch_EZ!$B$4:$B$27,0),MATCH(Schedules_8760!$F71,Htg_StPt_Sch_EZ!$C$3:$I$3,0)),"F","C")</f>
        <v>20.555555555555554</v>
      </c>
      <c r="I71" s="34">
        <f>CONVERT(INDEX(Htg_StPt_Sch_EZ!$C$31:$I$54,MATCH(Schedules_8760!$C71,Htg_StPt_Sch_EZ!$B$31:$B$54,0),MATCH(Schedules_8760!$F71,Htg_StPt_Sch_EZ!$C$30:$I$30,0)),"F","C")</f>
        <v>19.444444444444443</v>
      </c>
      <c r="J71" s="34">
        <f>CONVERT(INDEX(Clg_StPt_Sch_EZ!$C$4:$I$27,MATCH(Schedules_8760!$C71,Clg_StPt_Sch_EZ!$B$4:$B$27,0),MATCH(Schedules_8760!$F71,Clg_StPt_Sch_EZ!$C$3:$I$3,0)),"F","C")</f>
        <v>25.555555555555554</v>
      </c>
      <c r="K71" s="34">
        <f>CONVERT(INDEX(Clg_StPt_Sch_EZ!$C$31:$I$54,MATCH(Schedules_8760!$C71,Clg_StPt_Sch_EZ!$B$31:$B$54,0),MATCH(Schedules_8760!$F71,Clg_StPt_Sch_EZ!$C$30:$I$30,0)),"F","C")</f>
        <v>28.333333333333332</v>
      </c>
      <c r="L71" s="34">
        <f>CONVERT(INDEX(DHW_StPt_Sch_EZ!$C$4:$I$27,MATCH(Schedules_8760!$C71,DHW_StPt_Sch_EZ!$B$4:$B$27,0),MATCH(Schedules_8760!$F71,DHW_StPt_Sch_EZ!$C$3:$I$3,0)),"F","C")</f>
        <v>53.333333333333329</v>
      </c>
      <c r="M71" s="34">
        <f>CONVERT(INDEX(DHW_StPt_Sch_EZ!$C$31:$I$54,MATCH(Schedules_8760!$C71,DHW_StPt_Sch_EZ!$B$31:$B$54,0),MATCH(Schedules_8760!$F71,DHW_StPt_Sch_EZ!$C$30:$I$30,0)),"F","C")</f>
        <v>53.333333333333329</v>
      </c>
      <c r="N71" s="12"/>
      <c r="O71" s="12"/>
      <c r="P71" s="12"/>
    </row>
    <row r="72" spans="1:16" x14ac:dyDescent="0.25">
      <c r="A72" s="35">
        <v>71</v>
      </c>
      <c r="B72" s="89">
        <v>3.916666666666667</v>
      </c>
      <c r="C72" s="35">
        <f t="shared" si="5"/>
        <v>23</v>
      </c>
      <c r="D72" s="35">
        <f t="shared" si="8"/>
        <v>3</v>
      </c>
      <c r="E72" s="35">
        <f t="shared" si="9"/>
        <v>3</v>
      </c>
      <c r="F72" s="35" t="str">
        <f t="shared" si="6"/>
        <v>Tuesday</v>
      </c>
      <c r="G72" s="35">
        <f t="shared" si="7"/>
        <v>1</v>
      </c>
      <c r="H72" s="34">
        <f>CONVERT(INDEX(Htg_StPt_Sch_EZ!$C$4:$I$27,MATCH(Schedules_8760!$C72,Htg_StPt_Sch_EZ!$B$4:$B$27,0),MATCH(Schedules_8760!$F72,Htg_StPt_Sch_EZ!$C$3:$I$3,0)),"F","C")</f>
        <v>20.555555555555554</v>
      </c>
      <c r="I72" s="34">
        <f>CONVERT(INDEX(Htg_StPt_Sch_EZ!$C$31:$I$54,MATCH(Schedules_8760!$C72,Htg_StPt_Sch_EZ!$B$31:$B$54,0),MATCH(Schedules_8760!$F72,Htg_StPt_Sch_EZ!$C$30:$I$30,0)),"F","C")</f>
        <v>19.444444444444443</v>
      </c>
      <c r="J72" s="34">
        <f>CONVERT(INDEX(Clg_StPt_Sch_EZ!$C$4:$I$27,MATCH(Schedules_8760!$C72,Clg_StPt_Sch_EZ!$B$4:$B$27,0),MATCH(Schedules_8760!$F72,Clg_StPt_Sch_EZ!$C$3:$I$3,0)),"F","C")</f>
        <v>25.555555555555554</v>
      </c>
      <c r="K72" s="34">
        <f>CONVERT(INDEX(Clg_StPt_Sch_EZ!$C$31:$I$54,MATCH(Schedules_8760!$C72,Clg_StPt_Sch_EZ!$B$31:$B$54,0),MATCH(Schedules_8760!$F72,Clg_StPt_Sch_EZ!$C$30:$I$30,0)),"F","C")</f>
        <v>28.333333333333332</v>
      </c>
      <c r="L72" s="34">
        <f>CONVERT(INDEX(DHW_StPt_Sch_EZ!$C$4:$I$27,MATCH(Schedules_8760!$C72,DHW_StPt_Sch_EZ!$B$4:$B$27,0),MATCH(Schedules_8760!$F72,DHW_StPt_Sch_EZ!$C$3:$I$3,0)),"F","C")</f>
        <v>53.333333333333329</v>
      </c>
      <c r="M72" s="34">
        <f>CONVERT(INDEX(DHW_StPt_Sch_EZ!$C$31:$I$54,MATCH(Schedules_8760!$C72,DHW_StPt_Sch_EZ!$B$31:$B$54,0),MATCH(Schedules_8760!$F72,DHW_StPt_Sch_EZ!$C$30:$I$30,0)),"F","C")</f>
        <v>53.333333333333329</v>
      </c>
      <c r="N72" s="12"/>
      <c r="O72" s="12"/>
      <c r="P72" s="12"/>
    </row>
    <row r="73" spans="1:16" x14ac:dyDescent="0.25">
      <c r="A73" s="35">
        <v>72</v>
      </c>
      <c r="B73" s="89">
        <v>3.958333333333333</v>
      </c>
      <c r="C73" s="35">
        <f t="shared" si="5"/>
        <v>24</v>
      </c>
      <c r="D73" s="35">
        <f t="shared" si="8"/>
        <v>3</v>
      </c>
      <c r="E73" s="35">
        <f t="shared" si="9"/>
        <v>3</v>
      </c>
      <c r="F73" s="35" t="str">
        <f t="shared" si="6"/>
        <v>Tuesday</v>
      </c>
      <c r="G73" s="35">
        <f t="shared" si="7"/>
        <v>1</v>
      </c>
      <c r="H73" s="34">
        <f>CONVERT(INDEX(Htg_StPt_Sch_EZ!$C$4:$I$27,MATCH(Schedules_8760!$C73,Htg_StPt_Sch_EZ!$B$4:$B$27,0),MATCH(Schedules_8760!$F73,Htg_StPt_Sch_EZ!$C$3:$I$3,0)),"F","C")</f>
        <v>20.555555555555554</v>
      </c>
      <c r="I73" s="34">
        <f>CONVERT(INDEX(Htg_StPt_Sch_EZ!$C$31:$I$54,MATCH(Schedules_8760!$C73,Htg_StPt_Sch_EZ!$B$31:$B$54,0),MATCH(Schedules_8760!$F73,Htg_StPt_Sch_EZ!$C$30:$I$30,0)),"F","C")</f>
        <v>19.444444444444443</v>
      </c>
      <c r="J73" s="34">
        <f>CONVERT(INDEX(Clg_StPt_Sch_EZ!$C$4:$I$27,MATCH(Schedules_8760!$C73,Clg_StPt_Sch_EZ!$B$4:$B$27,0),MATCH(Schedules_8760!$F73,Clg_StPt_Sch_EZ!$C$3:$I$3,0)),"F","C")</f>
        <v>25.555555555555554</v>
      </c>
      <c r="K73" s="34">
        <f>CONVERT(INDEX(Clg_StPt_Sch_EZ!$C$31:$I$54,MATCH(Schedules_8760!$C73,Clg_StPt_Sch_EZ!$B$31:$B$54,0),MATCH(Schedules_8760!$F73,Clg_StPt_Sch_EZ!$C$30:$I$30,0)),"F","C")</f>
        <v>28.333333333333332</v>
      </c>
      <c r="L73" s="34">
        <f>CONVERT(INDEX(DHW_StPt_Sch_EZ!$C$4:$I$27,MATCH(Schedules_8760!$C73,DHW_StPt_Sch_EZ!$B$4:$B$27,0),MATCH(Schedules_8760!$F73,DHW_StPt_Sch_EZ!$C$3:$I$3,0)),"F","C")</f>
        <v>53.333333333333329</v>
      </c>
      <c r="M73" s="34">
        <f>CONVERT(INDEX(DHW_StPt_Sch_EZ!$C$31:$I$54,MATCH(Schedules_8760!$C73,DHW_StPt_Sch_EZ!$B$31:$B$54,0),MATCH(Schedules_8760!$F73,DHW_StPt_Sch_EZ!$C$30:$I$30,0)),"F","C")</f>
        <v>53.333333333333329</v>
      </c>
      <c r="N73" s="12"/>
      <c r="O73" s="12"/>
      <c r="P73" s="12"/>
    </row>
    <row r="74" spans="1:16" x14ac:dyDescent="0.25">
      <c r="A74" s="35">
        <v>73</v>
      </c>
      <c r="B74" s="89">
        <v>4</v>
      </c>
      <c r="C74" s="35">
        <f t="shared" si="5"/>
        <v>1</v>
      </c>
      <c r="D74" s="35">
        <f t="shared" si="8"/>
        <v>4</v>
      </c>
      <c r="E74" s="35">
        <f t="shared" si="9"/>
        <v>4</v>
      </c>
      <c r="F74" s="35" t="str">
        <f t="shared" si="6"/>
        <v>Wednesday</v>
      </c>
      <c r="G74" s="35">
        <f t="shared" si="7"/>
        <v>1</v>
      </c>
      <c r="H74" s="34">
        <f>CONVERT(INDEX(Htg_StPt_Sch_EZ!$C$4:$I$27,MATCH(Schedules_8760!$C74,Htg_StPt_Sch_EZ!$B$4:$B$27,0),MATCH(Schedules_8760!$F74,Htg_StPt_Sch_EZ!$C$3:$I$3,0)),"F","C")</f>
        <v>20.555555555555554</v>
      </c>
      <c r="I74" s="34">
        <f>CONVERT(INDEX(Htg_StPt_Sch_EZ!$C$31:$I$54,MATCH(Schedules_8760!$C74,Htg_StPt_Sch_EZ!$B$31:$B$54,0),MATCH(Schedules_8760!$F74,Htg_StPt_Sch_EZ!$C$30:$I$30,0)),"F","C")</f>
        <v>19.444444444444443</v>
      </c>
      <c r="J74" s="34">
        <f>CONVERT(INDEX(Clg_StPt_Sch_EZ!$C$4:$I$27,MATCH(Schedules_8760!$C74,Clg_StPt_Sch_EZ!$B$4:$B$27,0),MATCH(Schedules_8760!$F74,Clg_StPt_Sch_EZ!$C$3:$I$3,0)),"F","C")</f>
        <v>25.555555555555554</v>
      </c>
      <c r="K74" s="34">
        <f>CONVERT(INDEX(Clg_StPt_Sch_EZ!$C$31:$I$54,MATCH(Schedules_8760!$C74,Clg_StPt_Sch_EZ!$B$31:$B$54,0),MATCH(Schedules_8760!$F74,Clg_StPt_Sch_EZ!$C$30:$I$30,0)),"F","C")</f>
        <v>28.333333333333332</v>
      </c>
      <c r="L74" s="34">
        <f>CONVERT(INDEX(DHW_StPt_Sch_EZ!$C$4:$I$27,MATCH(Schedules_8760!$C74,DHW_StPt_Sch_EZ!$B$4:$B$27,0),MATCH(Schedules_8760!$F74,DHW_StPt_Sch_EZ!$C$3:$I$3,0)),"F","C")</f>
        <v>53.333333333333329</v>
      </c>
      <c r="M74" s="34">
        <f>CONVERT(INDEX(DHW_StPt_Sch_EZ!$C$31:$I$54,MATCH(Schedules_8760!$C74,DHW_StPt_Sch_EZ!$B$31:$B$54,0),MATCH(Schedules_8760!$F74,DHW_StPt_Sch_EZ!$C$30:$I$30,0)),"F","C")</f>
        <v>53.333333333333329</v>
      </c>
      <c r="N74" s="12"/>
      <c r="O74" s="12"/>
      <c r="P74" s="12"/>
    </row>
    <row r="75" spans="1:16" x14ac:dyDescent="0.25">
      <c r="A75" s="35">
        <v>74</v>
      </c>
      <c r="B75" s="89">
        <v>4.041666666666667</v>
      </c>
      <c r="C75" s="35">
        <f t="shared" si="5"/>
        <v>2</v>
      </c>
      <c r="D75" s="35">
        <f t="shared" si="8"/>
        <v>4</v>
      </c>
      <c r="E75" s="35">
        <f t="shared" si="9"/>
        <v>4</v>
      </c>
      <c r="F75" s="35" t="str">
        <f t="shared" si="6"/>
        <v>Wednesday</v>
      </c>
      <c r="G75" s="35">
        <f t="shared" si="7"/>
        <v>1</v>
      </c>
      <c r="H75" s="34">
        <f>CONVERT(INDEX(Htg_StPt_Sch_EZ!$C$4:$I$27,MATCH(Schedules_8760!$C75,Htg_StPt_Sch_EZ!$B$4:$B$27,0),MATCH(Schedules_8760!$F75,Htg_StPt_Sch_EZ!$C$3:$I$3,0)),"F","C")</f>
        <v>20.555555555555554</v>
      </c>
      <c r="I75" s="34">
        <f>CONVERT(INDEX(Htg_StPt_Sch_EZ!$C$31:$I$54,MATCH(Schedules_8760!$C75,Htg_StPt_Sch_EZ!$B$31:$B$54,0),MATCH(Schedules_8760!$F75,Htg_StPt_Sch_EZ!$C$30:$I$30,0)),"F","C")</f>
        <v>19.444444444444443</v>
      </c>
      <c r="J75" s="34">
        <f>CONVERT(INDEX(Clg_StPt_Sch_EZ!$C$4:$I$27,MATCH(Schedules_8760!$C75,Clg_StPt_Sch_EZ!$B$4:$B$27,0),MATCH(Schedules_8760!$F75,Clg_StPt_Sch_EZ!$C$3:$I$3,0)),"F","C")</f>
        <v>25.555555555555554</v>
      </c>
      <c r="K75" s="34">
        <f>CONVERT(INDEX(Clg_StPt_Sch_EZ!$C$31:$I$54,MATCH(Schedules_8760!$C75,Clg_StPt_Sch_EZ!$B$31:$B$54,0),MATCH(Schedules_8760!$F75,Clg_StPt_Sch_EZ!$C$30:$I$30,0)),"F","C")</f>
        <v>28.333333333333332</v>
      </c>
      <c r="L75" s="34">
        <f>CONVERT(INDEX(DHW_StPt_Sch_EZ!$C$4:$I$27,MATCH(Schedules_8760!$C75,DHW_StPt_Sch_EZ!$B$4:$B$27,0),MATCH(Schedules_8760!$F75,DHW_StPt_Sch_EZ!$C$3:$I$3,0)),"F","C")</f>
        <v>53.333333333333329</v>
      </c>
      <c r="M75" s="34">
        <f>CONVERT(INDEX(DHW_StPt_Sch_EZ!$C$31:$I$54,MATCH(Schedules_8760!$C75,DHW_StPt_Sch_EZ!$B$31:$B$54,0),MATCH(Schedules_8760!$F75,DHW_StPt_Sch_EZ!$C$30:$I$30,0)),"F","C")</f>
        <v>53.333333333333329</v>
      </c>
      <c r="N75" s="12"/>
      <c r="O75" s="12"/>
      <c r="P75" s="12"/>
    </row>
    <row r="76" spans="1:16" x14ac:dyDescent="0.25">
      <c r="A76" s="35">
        <v>75</v>
      </c>
      <c r="B76" s="89">
        <v>4.083333333333333</v>
      </c>
      <c r="C76" s="35">
        <f t="shared" si="5"/>
        <v>3</v>
      </c>
      <c r="D76" s="35">
        <f t="shared" si="8"/>
        <v>4</v>
      </c>
      <c r="E76" s="35">
        <f t="shared" si="9"/>
        <v>4</v>
      </c>
      <c r="F76" s="35" t="str">
        <f t="shared" si="6"/>
        <v>Wednesday</v>
      </c>
      <c r="G76" s="35">
        <f t="shared" si="7"/>
        <v>1</v>
      </c>
      <c r="H76" s="34">
        <f>CONVERT(INDEX(Htg_StPt_Sch_EZ!$C$4:$I$27,MATCH(Schedules_8760!$C76,Htg_StPt_Sch_EZ!$B$4:$B$27,0),MATCH(Schedules_8760!$F76,Htg_StPt_Sch_EZ!$C$3:$I$3,0)),"F","C")</f>
        <v>20.555555555555554</v>
      </c>
      <c r="I76" s="34">
        <f>CONVERT(INDEX(Htg_StPt_Sch_EZ!$C$31:$I$54,MATCH(Schedules_8760!$C76,Htg_StPt_Sch_EZ!$B$31:$B$54,0),MATCH(Schedules_8760!$F76,Htg_StPt_Sch_EZ!$C$30:$I$30,0)),"F","C")</f>
        <v>19.444444444444443</v>
      </c>
      <c r="J76" s="34">
        <f>CONVERT(INDEX(Clg_StPt_Sch_EZ!$C$4:$I$27,MATCH(Schedules_8760!$C76,Clg_StPt_Sch_EZ!$B$4:$B$27,0),MATCH(Schedules_8760!$F76,Clg_StPt_Sch_EZ!$C$3:$I$3,0)),"F","C")</f>
        <v>25.555555555555554</v>
      </c>
      <c r="K76" s="34">
        <f>CONVERT(INDEX(Clg_StPt_Sch_EZ!$C$31:$I$54,MATCH(Schedules_8760!$C76,Clg_StPt_Sch_EZ!$B$31:$B$54,0),MATCH(Schedules_8760!$F76,Clg_StPt_Sch_EZ!$C$30:$I$30,0)),"F","C")</f>
        <v>28.333333333333332</v>
      </c>
      <c r="L76" s="34">
        <f>CONVERT(INDEX(DHW_StPt_Sch_EZ!$C$4:$I$27,MATCH(Schedules_8760!$C76,DHW_StPt_Sch_EZ!$B$4:$B$27,0),MATCH(Schedules_8760!$F76,DHW_StPt_Sch_EZ!$C$3:$I$3,0)),"F","C")</f>
        <v>53.333333333333329</v>
      </c>
      <c r="M76" s="34">
        <f>CONVERT(INDEX(DHW_StPt_Sch_EZ!$C$31:$I$54,MATCH(Schedules_8760!$C76,DHW_StPt_Sch_EZ!$B$31:$B$54,0),MATCH(Schedules_8760!$F76,DHW_StPt_Sch_EZ!$C$30:$I$30,0)),"F","C")</f>
        <v>53.333333333333329</v>
      </c>
      <c r="N76" s="12"/>
      <c r="O76" s="12"/>
      <c r="P76" s="12"/>
    </row>
    <row r="77" spans="1:16" x14ac:dyDescent="0.25">
      <c r="A77" s="35">
        <v>76</v>
      </c>
      <c r="B77" s="89">
        <v>4.125</v>
      </c>
      <c r="C77" s="35">
        <f t="shared" si="5"/>
        <v>4</v>
      </c>
      <c r="D77" s="35">
        <f t="shared" si="8"/>
        <v>4</v>
      </c>
      <c r="E77" s="35">
        <f t="shared" si="9"/>
        <v>4</v>
      </c>
      <c r="F77" s="35" t="str">
        <f t="shared" si="6"/>
        <v>Wednesday</v>
      </c>
      <c r="G77" s="35">
        <f t="shared" si="7"/>
        <v>1</v>
      </c>
      <c r="H77" s="34">
        <f>CONVERT(INDEX(Htg_StPt_Sch_EZ!$C$4:$I$27,MATCH(Schedules_8760!$C77,Htg_StPt_Sch_EZ!$B$4:$B$27,0),MATCH(Schedules_8760!$F77,Htg_StPt_Sch_EZ!$C$3:$I$3,0)),"F","C")</f>
        <v>20.555555555555554</v>
      </c>
      <c r="I77" s="34">
        <f>CONVERT(INDEX(Htg_StPt_Sch_EZ!$C$31:$I$54,MATCH(Schedules_8760!$C77,Htg_StPt_Sch_EZ!$B$31:$B$54,0),MATCH(Schedules_8760!$F77,Htg_StPt_Sch_EZ!$C$30:$I$30,0)),"F","C")</f>
        <v>19.444444444444443</v>
      </c>
      <c r="J77" s="34">
        <f>CONVERT(INDEX(Clg_StPt_Sch_EZ!$C$4:$I$27,MATCH(Schedules_8760!$C77,Clg_StPt_Sch_EZ!$B$4:$B$27,0),MATCH(Schedules_8760!$F77,Clg_StPt_Sch_EZ!$C$3:$I$3,0)),"F","C")</f>
        <v>25.555555555555554</v>
      </c>
      <c r="K77" s="34">
        <f>CONVERT(INDEX(Clg_StPt_Sch_EZ!$C$31:$I$54,MATCH(Schedules_8760!$C77,Clg_StPt_Sch_EZ!$B$31:$B$54,0),MATCH(Schedules_8760!$F77,Clg_StPt_Sch_EZ!$C$30:$I$30,0)),"F","C")</f>
        <v>28.333333333333332</v>
      </c>
      <c r="L77" s="34">
        <f>CONVERT(INDEX(DHW_StPt_Sch_EZ!$C$4:$I$27,MATCH(Schedules_8760!$C77,DHW_StPt_Sch_EZ!$B$4:$B$27,0),MATCH(Schedules_8760!$F77,DHW_StPt_Sch_EZ!$C$3:$I$3,0)),"F","C")</f>
        <v>53.333333333333329</v>
      </c>
      <c r="M77" s="34">
        <f>CONVERT(INDEX(DHW_StPt_Sch_EZ!$C$31:$I$54,MATCH(Schedules_8760!$C77,DHW_StPt_Sch_EZ!$B$31:$B$54,0),MATCH(Schedules_8760!$F77,DHW_StPt_Sch_EZ!$C$30:$I$30,0)),"F","C")</f>
        <v>53.333333333333329</v>
      </c>
      <c r="N77" s="12"/>
      <c r="O77" s="12"/>
      <c r="P77" s="12"/>
    </row>
    <row r="78" spans="1:16" x14ac:dyDescent="0.25">
      <c r="A78" s="35">
        <v>77</v>
      </c>
      <c r="B78" s="89">
        <v>4.166666666666667</v>
      </c>
      <c r="C78" s="35">
        <f t="shared" si="5"/>
        <v>5</v>
      </c>
      <c r="D78" s="35">
        <f t="shared" si="8"/>
        <v>4</v>
      </c>
      <c r="E78" s="35">
        <f t="shared" si="9"/>
        <v>4</v>
      </c>
      <c r="F78" s="35" t="str">
        <f t="shared" si="6"/>
        <v>Wednesday</v>
      </c>
      <c r="G78" s="35">
        <f t="shared" si="7"/>
        <v>1</v>
      </c>
      <c r="H78" s="34">
        <f>CONVERT(INDEX(Htg_StPt_Sch_EZ!$C$4:$I$27,MATCH(Schedules_8760!$C78,Htg_StPt_Sch_EZ!$B$4:$B$27,0),MATCH(Schedules_8760!$F78,Htg_StPt_Sch_EZ!$C$3:$I$3,0)),"F","C")</f>
        <v>20.555555555555554</v>
      </c>
      <c r="I78" s="34">
        <f>CONVERT(INDEX(Htg_StPt_Sch_EZ!$C$31:$I$54,MATCH(Schedules_8760!$C78,Htg_StPt_Sch_EZ!$B$31:$B$54,0),MATCH(Schedules_8760!$F78,Htg_StPt_Sch_EZ!$C$30:$I$30,0)),"F","C")</f>
        <v>19.444444444444443</v>
      </c>
      <c r="J78" s="34">
        <f>CONVERT(INDEX(Clg_StPt_Sch_EZ!$C$4:$I$27,MATCH(Schedules_8760!$C78,Clg_StPt_Sch_EZ!$B$4:$B$27,0),MATCH(Schedules_8760!$F78,Clg_StPt_Sch_EZ!$C$3:$I$3,0)),"F","C")</f>
        <v>25.555555555555554</v>
      </c>
      <c r="K78" s="34">
        <f>CONVERT(INDEX(Clg_StPt_Sch_EZ!$C$31:$I$54,MATCH(Schedules_8760!$C78,Clg_StPt_Sch_EZ!$B$31:$B$54,0),MATCH(Schedules_8760!$F78,Clg_StPt_Sch_EZ!$C$30:$I$30,0)),"F","C")</f>
        <v>28.333333333333332</v>
      </c>
      <c r="L78" s="34">
        <f>CONVERT(INDEX(DHW_StPt_Sch_EZ!$C$4:$I$27,MATCH(Schedules_8760!$C78,DHW_StPt_Sch_EZ!$B$4:$B$27,0),MATCH(Schedules_8760!$F78,DHW_StPt_Sch_EZ!$C$3:$I$3,0)),"F","C")</f>
        <v>53.333333333333329</v>
      </c>
      <c r="M78" s="34">
        <f>CONVERT(INDEX(DHW_StPt_Sch_EZ!$C$31:$I$54,MATCH(Schedules_8760!$C78,DHW_StPt_Sch_EZ!$B$31:$B$54,0),MATCH(Schedules_8760!$F78,DHW_StPt_Sch_EZ!$C$30:$I$30,0)),"F","C")</f>
        <v>53.333333333333329</v>
      </c>
      <c r="N78" s="12"/>
      <c r="O78" s="12"/>
      <c r="P78" s="12"/>
    </row>
    <row r="79" spans="1:16" x14ac:dyDescent="0.25">
      <c r="A79" s="35">
        <v>78</v>
      </c>
      <c r="B79" s="89">
        <v>4.208333333333333</v>
      </c>
      <c r="C79" s="35">
        <f t="shared" si="5"/>
        <v>6</v>
      </c>
      <c r="D79" s="35">
        <f t="shared" si="8"/>
        <v>4</v>
      </c>
      <c r="E79" s="35">
        <f t="shared" si="9"/>
        <v>4</v>
      </c>
      <c r="F79" s="35" t="str">
        <f t="shared" si="6"/>
        <v>Wednesday</v>
      </c>
      <c r="G79" s="35">
        <f t="shared" si="7"/>
        <v>1</v>
      </c>
      <c r="H79" s="34">
        <f>CONVERT(INDEX(Htg_StPt_Sch_EZ!$C$4:$I$27,MATCH(Schedules_8760!$C79,Htg_StPt_Sch_EZ!$B$4:$B$27,0),MATCH(Schedules_8760!$F79,Htg_StPt_Sch_EZ!$C$3:$I$3,0)),"F","C")</f>
        <v>20.555555555555554</v>
      </c>
      <c r="I79" s="34">
        <f>CONVERT(INDEX(Htg_StPt_Sch_EZ!$C$31:$I$54,MATCH(Schedules_8760!$C79,Htg_StPt_Sch_EZ!$B$31:$B$54,0),MATCH(Schedules_8760!$F79,Htg_StPt_Sch_EZ!$C$30:$I$30,0)),"F","C")</f>
        <v>19.444444444444443</v>
      </c>
      <c r="J79" s="34">
        <f>CONVERT(INDEX(Clg_StPt_Sch_EZ!$C$4:$I$27,MATCH(Schedules_8760!$C79,Clg_StPt_Sch_EZ!$B$4:$B$27,0),MATCH(Schedules_8760!$F79,Clg_StPt_Sch_EZ!$C$3:$I$3,0)),"F","C")</f>
        <v>25.555555555555554</v>
      </c>
      <c r="K79" s="34">
        <f>CONVERT(INDEX(Clg_StPt_Sch_EZ!$C$31:$I$54,MATCH(Schedules_8760!$C79,Clg_StPt_Sch_EZ!$B$31:$B$54,0),MATCH(Schedules_8760!$F79,Clg_StPt_Sch_EZ!$C$30:$I$30,0)),"F","C")</f>
        <v>28.333333333333332</v>
      </c>
      <c r="L79" s="34">
        <f>CONVERT(INDEX(DHW_StPt_Sch_EZ!$C$4:$I$27,MATCH(Schedules_8760!$C79,DHW_StPt_Sch_EZ!$B$4:$B$27,0),MATCH(Schedules_8760!$F79,DHW_StPt_Sch_EZ!$C$3:$I$3,0)),"F","C")</f>
        <v>53.333333333333329</v>
      </c>
      <c r="M79" s="34">
        <f>CONVERT(INDEX(DHW_StPt_Sch_EZ!$C$31:$I$54,MATCH(Schedules_8760!$C79,DHW_StPt_Sch_EZ!$B$31:$B$54,0),MATCH(Schedules_8760!$F79,DHW_StPt_Sch_EZ!$C$30:$I$30,0)),"F","C")</f>
        <v>53.333333333333329</v>
      </c>
      <c r="N79" s="12"/>
      <c r="O79" s="12"/>
      <c r="P79" s="12"/>
    </row>
    <row r="80" spans="1:16" x14ac:dyDescent="0.25">
      <c r="A80" s="35">
        <v>79</v>
      </c>
      <c r="B80" s="89">
        <v>4.25</v>
      </c>
      <c r="C80" s="35">
        <f t="shared" si="5"/>
        <v>7</v>
      </c>
      <c r="D80" s="35">
        <f t="shared" si="8"/>
        <v>4</v>
      </c>
      <c r="E80" s="35">
        <f t="shared" si="9"/>
        <v>4</v>
      </c>
      <c r="F80" s="35" t="str">
        <f t="shared" si="6"/>
        <v>Wednesday</v>
      </c>
      <c r="G80" s="35">
        <f t="shared" si="7"/>
        <v>1</v>
      </c>
      <c r="H80" s="34">
        <f>CONVERT(INDEX(Htg_StPt_Sch_EZ!$C$4:$I$27,MATCH(Schedules_8760!$C80,Htg_StPt_Sch_EZ!$B$4:$B$27,0),MATCH(Schedules_8760!$F80,Htg_StPt_Sch_EZ!$C$3:$I$3,0)),"F","C")</f>
        <v>20.555555555555554</v>
      </c>
      <c r="I80" s="34">
        <f>CONVERT(INDEX(Htg_StPt_Sch_EZ!$C$31:$I$54,MATCH(Schedules_8760!$C80,Htg_StPt_Sch_EZ!$B$31:$B$54,0),MATCH(Schedules_8760!$F80,Htg_StPt_Sch_EZ!$C$30:$I$30,0)),"F","C")</f>
        <v>19.444444444444443</v>
      </c>
      <c r="J80" s="34">
        <f>CONVERT(INDEX(Clg_StPt_Sch_EZ!$C$4:$I$27,MATCH(Schedules_8760!$C80,Clg_StPt_Sch_EZ!$B$4:$B$27,0),MATCH(Schedules_8760!$F80,Clg_StPt_Sch_EZ!$C$3:$I$3,0)),"F","C")</f>
        <v>25.555555555555554</v>
      </c>
      <c r="K80" s="34">
        <f>CONVERT(INDEX(Clg_StPt_Sch_EZ!$C$31:$I$54,MATCH(Schedules_8760!$C80,Clg_StPt_Sch_EZ!$B$31:$B$54,0),MATCH(Schedules_8760!$F80,Clg_StPt_Sch_EZ!$C$30:$I$30,0)),"F","C")</f>
        <v>28.333333333333332</v>
      </c>
      <c r="L80" s="34">
        <f>CONVERT(INDEX(DHW_StPt_Sch_EZ!$C$4:$I$27,MATCH(Schedules_8760!$C80,DHW_StPt_Sch_EZ!$B$4:$B$27,0),MATCH(Schedules_8760!$F80,DHW_StPt_Sch_EZ!$C$3:$I$3,0)),"F","C")</f>
        <v>53.333333333333329</v>
      </c>
      <c r="M80" s="34">
        <f>CONVERT(INDEX(DHW_StPt_Sch_EZ!$C$31:$I$54,MATCH(Schedules_8760!$C80,DHW_StPt_Sch_EZ!$B$31:$B$54,0),MATCH(Schedules_8760!$F80,DHW_StPt_Sch_EZ!$C$30:$I$30,0)),"F","C")</f>
        <v>53.333333333333329</v>
      </c>
      <c r="N80" s="12"/>
      <c r="O80" s="12"/>
      <c r="P80" s="12"/>
    </row>
    <row r="81" spans="1:16" x14ac:dyDescent="0.25">
      <c r="A81" s="35">
        <v>80</v>
      </c>
      <c r="B81" s="89">
        <v>4.291666666666667</v>
      </c>
      <c r="C81" s="35">
        <f t="shared" si="5"/>
        <v>8</v>
      </c>
      <c r="D81" s="35">
        <f t="shared" si="8"/>
        <v>4</v>
      </c>
      <c r="E81" s="35">
        <f t="shared" si="9"/>
        <v>4</v>
      </c>
      <c r="F81" s="35" t="str">
        <f t="shared" si="6"/>
        <v>Wednesday</v>
      </c>
      <c r="G81" s="35">
        <f t="shared" si="7"/>
        <v>1</v>
      </c>
      <c r="H81" s="34">
        <f>CONVERT(INDEX(Htg_StPt_Sch_EZ!$C$4:$I$27,MATCH(Schedules_8760!$C81,Htg_StPt_Sch_EZ!$B$4:$B$27,0),MATCH(Schedules_8760!$F81,Htg_StPt_Sch_EZ!$C$3:$I$3,0)),"F","C")</f>
        <v>20.555555555555554</v>
      </c>
      <c r="I81" s="34">
        <f>CONVERT(INDEX(Htg_StPt_Sch_EZ!$C$31:$I$54,MATCH(Schedules_8760!$C81,Htg_StPt_Sch_EZ!$B$31:$B$54,0),MATCH(Schedules_8760!$F81,Htg_StPt_Sch_EZ!$C$30:$I$30,0)),"F","C")</f>
        <v>19.444444444444443</v>
      </c>
      <c r="J81" s="34">
        <f>CONVERT(INDEX(Clg_StPt_Sch_EZ!$C$4:$I$27,MATCH(Schedules_8760!$C81,Clg_StPt_Sch_EZ!$B$4:$B$27,0),MATCH(Schedules_8760!$F81,Clg_StPt_Sch_EZ!$C$3:$I$3,0)),"F","C")</f>
        <v>25.555555555555554</v>
      </c>
      <c r="K81" s="34">
        <f>CONVERT(INDEX(Clg_StPt_Sch_EZ!$C$31:$I$54,MATCH(Schedules_8760!$C81,Clg_StPt_Sch_EZ!$B$31:$B$54,0),MATCH(Schedules_8760!$F81,Clg_StPt_Sch_EZ!$C$30:$I$30,0)),"F","C")</f>
        <v>25</v>
      </c>
      <c r="L81" s="34">
        <f>CONVERT(INDEX(DHW_StPt_Sch_EZ!$C$4:$I$27,MATCH(Schedules_8760!$C81,DHW_StPt_Sch_EZ!$B$4:$B$27,0),MATCH(Schedules_8760!$F81,DHW_StPt_Sch_EZ!$C$3:$I$3,0)),"F","C")</f>
        <v>53.333333333333329</v>
      </c>
      <c r="M81" s="34">
        <f>CONVERT(INDEX(DHW_StPt_Sch_EZ!$C$31:$I$54,MATCH(Schedules_8760!$C81,DHW_StPt_Sch_EZ!$B$31:$B$54,0),MATCH(Schedules_8760!$F81,DHW_StPt_Sch_EZ!$C$30:$I$30,0)),"F","C")</f>
        <v>53.333333333333329</v>
      </c>
      <c r="N81" s="12"/>
      <c r="O81" s="12"/>
      <c r="P81" s="12"/>
    </row>
    <row r="82" spans="1:16" x14ac:dyDescent="0.25">
      <c r="A82" s="35">
        <v>81</v>
      </c>
      <c r="B82" s="89">
        <v>4.333333333333333</v>
      </c>
      <c r="C82" s="35">
        <f t="shared" si="5"/>
        <v>9</v>
      </c>
      <c r="D82" s="35">
        <f t="shared" si="8"/>
        <v>4</v>
      </c>
      <c r="E82" s="35">
        <f t="shared" si="9"/>
        <v>4</v>
      </c>
      <c r="F82" s="35" t="str">
        <f t="shared" si="6"/>
        <v>Wednesday</v>
      </c>
      <c r="G82" s="35">
        <f t="shared" si="7"/>
        <v>1</v>
      </c>
      <c r="H82" s="34">
        <f>CONVERT(INDEX(Htg_StPt_Sch_EZ!$C$4:$I$27,MATCH(Schedules_8760!$C82,Htg_StPt_Sch_EZ!$B$4:$B$27,0),MATCH(Schedules_8760!$F82,Htg_StPt_Sch_EZ!$C$3:$I$3,0)),"F","C")</f>
        <v>20.555555555555554</v>
      </c>
      <c r="I82" s="34">
        <f>CONVERT(INDEX(Htg_StPt_Sch_EZ!$C$31:$I$54,MATCH(Schedules_8760!$C82,Htg_StPt_Sch_EZ!$B$31:$B$54,0),MATCH(Schedules_8760!$F82,Htg_StPt_Sch_EZ!$C$30:$I$30,0)),"F","C")</f>
        <v>19.444444444444443</v>
      </c>
      <c r="J82" s="34">
        <f>CONVERT(INDEX(Clg_StPt_Sch_EZ!$C$4:$I$27,MATCH(Schedules_8760!$C82,Clg_StPt_Sch_EZ!$B$4:$B$27,0),MATCH(Schedules_8760!$F82,Clg_StPt_Sch_EZ!$C$3:$I$3,0)),"F","C")</f>
        <v>25.555555555555554</v>
      </c>
      <c r="K82" s="34">
        <f>CONVERT(INDEX(Clg_StPt_Sch_EZ!$C$31:$I$54,MATCH(Schedules_8760!$C82,Clg_StPt_Sch_EZ!$B$31:$B$54,0),MATCH(Schedules_8760!$F82,Clg_StPt_Sch_EZ!$C$30:$I$30,0)),"F","C")</f>
        <v>25</v>
      </c>
      <c r="L82" s="34">
        <f>CONVERT(INDEX(DHW_StPt_Sch_EZ!$C$4:$I$27,MATCH(Schedules_8760!$C82,DHW_StPt_Sch_EZ!$B$4:$B$27,0),MATCH(Schedules_8760!$F82,DHW_StPt_Sch_EZ!$C$3:$I$3,0)),"F","C")</f>
        <v>53.333333333333329</v>
      </c>
      <c r="M82" s="34">
        <f>CONVERT(INDEX(DHW_StPt_Sch_EZ!$C$31:$I$54,MATCH(Schedules_8760!$C82,DHW_StPt_Sch_EZ!$B$31:$B$54,0),MATCH(Schedules_8760!$F82,DHW_StPt_Sch_EZ!$C$30:$I$30,0)),"F","C")</f>
        <v>53.333333333333329</v>
      </c>
      <c r="N82" s="12"/>
      <c r="O82" s="12"/>
      <c r="P82" s="12"/>
    </row>
    <row r="83" spans="1:16" x14ac:dyDescent="0.25">
      <c r="A83" s="35">
        <v>82</v>
      </c>
      <c r="B83" s="89">
        <v>4.375</v>
      </c>
      <c r="C83" s="35">
        <f t="shared" si="5"/>
        <v>10</v>
      </c>
      <c r="D83" s="35">
        <f t="shared" si="8"/>
        <v>4</v>
      </c>
      <c r="E83" s="35">
        <f t="shared" si="9"/>
        <v>4</v>
      </c>
      <c r="F83" s="35" t="str">
        <f t="shared" si="6"/>
        <v>Wednesday</v>
      </c>
      <c r="G83" s="35">
        <f t="shared" si="7"/>
        <v>1</v>
      </c>
      <c r="H83" s="34">
        <f>CONVERT(INDEX(Htg_StPt_Sch_EZ!$C$4:$I$27,MATCH(Schedules_8760!$C83,Htg_StPt_Sch_EZ!$B$4:$B$27,0),MATCH(Schedules_8760!$F83,Htg_StPt_Sch_EZ!$C$3:$I$3,0)),"F","C")</f>
        <v>20.555555555555554</v>
      </c>
      <c r="I83" s="34">
        <f>CONVERT(INDEX(Htg_StPt_Sch_EZ!$C$31:$I$54,MATCH(Schedules_8760!$C83,Htg_StPt_Sch_EZ!$B$31:$B$54,0),MATCH(Schedules_8760!$F83,Htg_StPt_Sch_EZ!$C$30:$I$30,0)),"F","C")</f>
        <v>19.444444444444443</v>
      </c>
      <c r="J83" s="34">
        <f>CONVERT(INDEX(Clg_StPt_Sch_EZ!$C$4:$I$27,MATCH(Schedules_8760!$C83,Clg_StPt_Sch_EZ!$B$4:$B$27,0),MATCH(Schedules_8760!$F83,Clg_StPt_Sch_EZ!$C$3:$I$3,0)),"F","C")</f>
        <v>25.555555555555554</v>
      </c>
      <c r="K83" s="34">
        <f>CONVERT(INDEX(Clg_StPt_Sch_EZ!$C$31:$I$54,MATCH(Schedules_8760!$C83,Clg_StPt_Sch_EZ!$B$31:$B$54,0),MATCH(Schedules_8760!$F83,Clg_StPt_Sch_EZ!$C$30:$I$30,0)),"F","C")</f>
        <v>25</v>
      </c>
      <c r="L83" s="34">
        <f>CONVERT(INDEX(DHW_StPt_Sch_EZ!$C$4:$I$27,MATCH(Schedules_8760!$C83,DHW_StPt_Sch_EZ!$B$4:$B$27,0),MATCH(Schedules_8760!$F83,DHW_StPt_Sch_EZ!$C$3:$I$3,0)),"F","C")</f>
        <v>53.333333333333329</v>
      </c>
      <c r="M83" s="34">
        <f>CONVERT(INDEX(DHW_StPt_Sch_EZ!$C$31:$I$54,MATCH(Schedules_8760!$C83,DHW_StPt_Sch_EZ!$B$31:$B$54,0),MATCH(Schedules_8760!$F83,DHW_StPt_Sch_EZ!$C$30:$I$30,0)),"F","C")</f>
        <v>53.333333333333329</v>
      </c>
      <c r="N83" s="12"/>
      <c r="O83" s="12"/>
      <c r="P83" s="12"/>
    </row>
    <row r="84" spans="1:16" x14ac:dyDescent="0.25">
      <c r="A84" s="35">
        <v>83</v>
      </c>
      <c r="B84" s="89">
        <v>4.416666666666667</v>
      </c>
      <c r="C84" s="35">
        <f t="shared" si="5"/>
        <v>11</v>
      </c>
      <c r="D84" s="35">
        <f t="shared" si="8"/>
        <v>4</v>
      </c>
      <c r="E84" s="35">
        <f t="shared" si="9"/>
        <v>4</v>
      </c>
      <c r="F84" s="35" t="str">
        <f t="shared" si="6"/>
        <v>Wednesday</v>
      </c>
      <c r="G84" s="35">
        <f t="shared" si="7"/>
        <v>1</v>
      </c>
      <c r="H84" s="34">
        <f>CONVERT(INDEX(Htg_StPt_Sch_EZ!$C$4:$I$27,MATCH(Schedules_8760!$C84,Htg_StPt_Sch_EZ!$B$4:$B$27,0),MATCH(Schedules_8760!$F84,Htg_StPt_Sch_EZ!$C$3:$I$3,0)),"F","C")</f>
        <v>20.555555555555554</v>
      </c>
      <c r="I84" s="34">
        <f>CONVERT(INDEX(Htg_StPt_Sch_EZ!$C$31:$I$54,MATCH(Schedules_8760!$C84,Htg_StPt_Sch_EZ!$B$31:$B$54,0),MATCH(Schedules_8760!$F84,Htg_StPt_Sch_EZ!$C$30:$I$30,0)),"F","C")</f>
        <v>19.444444444444443</v>
      </c>
      <c r="J84" s="34">
        <f>CONVERT(INDEX(Clg_StPt_Sch_EZ!$C$4:$I$27,MATCH(Schedules_8760!$C84,Clg_StPt_Sch_EZ!$B$4:$B$27,0),MATCH(Schedules_8760!$F84,Clg_StPt_Sch_EZ!$C$3:$I$3,0)),"F","C")</f>
        <v>25.555555555555554</v>
      </c>
      <c r="K84" s="34">
        <f>CONVERT(INDEX(Clg_StPt_Sch_EZ!$C$31:$I$54,MATCH(Schedules_8760!$C84,Clg_StPt_Sch_EZ!$B$31:$B$54,0),MATCH(Schedules_8760!$F84,Clg_StPt_Sch_EZ!$C$30:$I$30,0)),"F","C")</f>
        <v>25</v>
      </c>
      <c r="L84" s="34">
        <f>CONVERT(INDEX(DHW_StPt_Sch_EZ!$C$4:$I$27,MATCH(Schedules_8760!$C84,DHW_StPt_Sch_EZ!$B$4:$B$27,0),MATCH(Schedules_8760!$F84,DHW_StPt_Sch_EZ!$C$3:$I$3,0)),"F","C")</f>
        <v>53.333333333333329</v>
      </c>
      <c r="M84" s="34">
        <f>CONVERT(INDEX(DHW_StPt_Sch_EZ!$C$31:$I$54,MATCH(Schedules_8760!$C84,DHW_StPt_Sch_EZ!$B$31:$B$54,0),MATCH(Schedules_8760!$F84,DHW_StPt_Sch_EZ!$C$30:$I$30,0)),"F","C")</f>
        <v>53.333333333333329</v>
      </c>
      <c r="N84" s="12"/>
      <c r="O84" s="12"/>
      <c r="P84" s="12"/>
    </row>
    <row r="85" spans="1:16" x14ac:dyDescent="0.25">
      <c r="A85" s="35">
        <v>84</v>
      </c>
      <c r="B85" s="89">
        <v>4.458333333333333</v>
      </c>
      <c r="C85" s="35">
        <f t="shared" si="5"/>
        <v>12</v>
      </c>
      <c r="D85" s="35">
        <f t="shared" si="8"/>
        <v>4</v>
      </c>
      <c r="E85" s="35">
        <f t="shared" si="9"/>
        <v>4</v>
      </c>
      <c r="F85" s="35" t="str">
        <f t="shared" si="6"/>
        <v>Wednesday</v>
      </c>
      <c r="G85" s="35">
        <f t="shared" si="7"/>
        <v>1</v>
      </c>
      <c r="H85" s="34">
        <f>CONVERT(INDEX(Htg_StPt_Sch_EZ!$C$4:$I$27,MATCH(Schedules_8760!$C85,Htg_StPt_Sch_EZ!$B$4:$B$27,0),MATCH(Schedules_8760!$F85,Htg_StPt_Sch_EZ!$C$3:$I$3,0)),"F","C")</f>
        <v>20.555555555555554</v>
      </c>
      <c r="I85" s="34">
        <f>CONVERT(INDEX(Htg_StPt_Sch_EZ!$C$31:$I$54,MATCH(Schedules_8760!$C85,Htg_StPt_Sch_EZ!$B$31:$B$54,0),MATCH(Schedules_8760!$F85,Htg_StPt_Sch_EZ!$C$30:$I$30,0)),"F","C")</f>
        <v>19.444444444444443</v>
      </c>
      <c r="J85" s="34">
        <f>CONVERT(INDEX(Clg_StPt_Sch_EZ!$C$4:$I$27,MATCH(Schedules_8760!$C85,Clg_StPt_Sch_EZ!$B$4:$B$27,0),MATCH(Schedules_8760!$F85,Clg_StPt_Sch_EZ!$C$3:$I$3,0)),"F","C")</f>
        <v>25.555555555555554</v>
      </c>
      <c r="K85" s="34">
        <f>CONVERT(INDEX(Clg_StPt_Sch_EZ!$C$31:$I$54,MATCH(Schedules_8760!$C85,Clg_StPt_Sch_EZ!$B$31:$B$54,0),MATCH(Schedules_8760!$F85,Clg_StPt_Sch_EZ!$C$30:$I$30,0)),"F","C")</f>
        <v>25</v>
      </c>
      <c r="L85" s="34">
        <f>CONVERT(INDEX(DHW_StPt_Sch_EZ!$C$4:$I$27,MATCH(Schedules_8760!$C85,DHW_StPt_Sch_EZ!$B$4:$B$27,0),MATCH(Schedules_8760!$F85,DHW_StPt_Sch_EZ!$C$3:$I$3,0)),"F","C")</f>
        <v>53.333333333333329</v>
      </c>
      <c r="M85" s="34">
        <f>CONVERT(INDEX(DHW_StPt_Sch_EZ!$C$31:$I$54,MATCH(Schedules_8760!$C85,DHW_StPt_Sch_EZ!$B$31:$B$54,0),MATCH(Schedules_8760!$F85,DHW_StPt_Sch_EZ!$C$30:$I$30,0)),"F","C")</f>
        <v>53.333333333333329</v>
      </c>
      <c r="N85" s="12"/>
      <c r="O85" s="12"/>
      <c r="P85" s="12"/>
    </row>
    <row r="86" spans="1:16" x14ac:dyDescent="0.25">
      <c r="A86" s="35">
        <v>85</v>
      </c>
      <c r="B86" s="89">
        <v>4.5</v>
      </c>
      <c r="C86" s="35">
        <f t="shared" si="5"/>
        <v>13</v>
      </c>
      <c r="D86" s="35">
        <f t="shared" si="8"/>
        <v>4</v>
      </c>
      <c r="E86" s="35">
        <f t="shared" si="9"/>
        <v>4</v>
      </c>
      <c r="F86" s="35" t="str">
        <f t="shared" si="6"/>
        <v>Wednesday</v>
      </c>
      <c r="G86" s="35">
        <f t="shared" si="7"/>
        <v>1</v>
      </c>
      <c r="H86" s="34">
        <f>CONVERT(INDEX(Htg_StPt_Sch_EZ!$C$4:$I$27,MATCH(Schedules_8760!$C86,Htg_StPt_Sch_EZ!$B$4:$B$27,0),MATCH(Schedules_8760!$F86,Htg_StPt_Sch_EZ!$C$3:$I$3,0)),"F","C")</f>
        <v>20.555555555555554</v>
      </c>
      <c r="I86" s="34">
        <f>CONVERT(INDEX(Htg_StPt_Sch_EZ!$C$31:$I$54,MATCH(Schedules_8760!$C86,Htg_StPt_Sch_EZ!$B$31:$B$54,0),MATCH(Schedules_8760!$F86,Htg_StPt_Sch_EZ!$C$30:$I$30,0)),"F","C")</f>
        <v>19.444444444444443</v>
      </c>
      <c r="J86" s="34">
        <f>CONVERT(INDEX(Clg_StPt_Sch_EZ!$C$4:$I$27,MATCH(Schedules_8760!$C86,Clg_StPt_Sch_EZ!$B$4:$B$27,0),MATCH(Schedules_8760!$F86,Clg_StPt_Sch_EZ!$C$3:$I$3,0)),"F","C")</f>
        <v>25.555555555555554</v>
      </c>
      <c r="K86" s="34">
        <f>CONVERT(INDEX(Clg_StPt_Sch_EZ!$C$31:$I$54,MATCH(Schedules_8760!$C86,Clg_StPt_Sch_EZ!$B$31:$B$54,0),MATCH(Schedules_8760!$F86,Clg_StPt_Sch_EZ!$C$30:$I$30,0)),"F","C")</f>
        <v>25</v>
      </c>
      <c r="L86" s="34">
        <f>CONVERT(INDEX(DHW_StPt_Sch_EZ!$C$4:$I$27,MATCH(Schedules_8760!$C86,DHW_StPt_Sch_EZ!$B$4:$B$27,0),MATCH(Schedules_8760!$F86,DHW_StPt_Sch_EZ!$C$3:$I$3,0)),"F","C")</f>
        <v>53.333333333333329</v>
      </c>
      <c r="M86" s="34">
        <f>CONVERT(INDEX(DHW_StPt_Sch_EZ!$C$31:$I$54,MATCH(Schedules_8760!$C86,DHW_StPt_Sch_EZ!$B$31:$B$54,0),MATCH(Schedules_8760!$F86,DHW_StPt_Sch_EZ!$C$30:$I$30,0)),"F","C")</f>
        <v>53.333333333333329</v>
      </c>
      <c r="N86" s="12"/>
      <c r="O86" s="12"/>
      <c r="P86" s="12"/>
    </row>
    <row r="87" spans="1:16" x14ac:dyDescent="0.25">
      <c r="A87" s="35">
        <v>86</v>
      </c>
      <c r="B87" s="89">
        <v>4.541666666666667</v>
      </c>
      <c r="C87" s="35">
        <f t="shared" si="5"/>
        <v>14</v>
      </c>
      <c r="D87" s="35">
        <f t="shared" si="8"/>
        <v>4</v>
      </c>
      <c r="E87" s="35">
        <f t="shared" si="9"/>
        <v>4</v>
      </c>
      <c r="F87" s="35" t="str">
        <f t="shared" si="6"/>
        <v>Wednesday</v>
      </c>
      <c r="G87" s="35">
        <f t="shared" si="7"/>
        <v>1</v>
      </c>
      <c r="H87" s="34">
        <f>CONVERT(INDEX(Htg_StPt_Sch_EZ!$C$4:$I$27,MATCH(Schedules_8760!$C87,Htg_StPt_Sch_EZ!$B$4:$B$27,0),MATCH(Schedules_8760!$F87,Htg_StPt_Sch_EZ!$C$3:$I$3,0)),"F","C")</f>
        <v>20.555555555555554</v>
      </c>
      <c r="I87" s="34">
        <f>CONVERT(INDEX(Htg_StPt_Sch_EZ!$C$31:$I$54,MATCH(Schedules_8760!$C87,Htg_StPt_Sch_EZ!$B$31:$B$54,0),MATCH(Schedules_8760!$F87,Htg_StPt_Sch_EZ!$C$30:$I$30,0)),"F","C")</f>
        <v>19.444444444444443</v>
      </c>
      <c r="J87" s="34">
        <f>CONVERT(INDEX(Clg_StPt_Sch_EZ!$C$4:$I$27,MATCH(Schedules_8760!$C87,Clg_StPt_Sch_EZ!$B$4:$B$27,0),MATCH(Schedules_8760!$F87,Clg_StPt_Sch_EZ!$C$3:$I$3,0)),"F","C")</f>
        <v>25.555555555555554</v>
      </c>
      <c r="K87" s="34">
        <f>CONVERT(INDEX(Clg_StPt_Sch_EZ!$C$31:$I$54,MATCH(Schedules_8760!$C87,Clg_StPt_Sch_EZ!$B$31:$B$54,0),MATCH(Schedules_8760!$F87,Clg_StPt_Sch_EZ!$C$30:$I$30,0)),"F","C")</f>
        <v>25</v>
      </c>
      <c r="L87" s="34">
        <f>CONVERT(INDEX(DHW_StPt_Sch_EZ!$C$4:$I$27,MATCH(Schedules_8760!$C87,DHW_StPt_Sch_EZ!$B$4:$B$27,0),MATCH(Schedules_8760!$F87,DHW_StPt_Sch_EZ!$C$3:$I$3,0)),"F","C")</f>
        <v>53.333333333333329</v>
      </c>
      <c r="M87" s="34">
        <f>CONVERT(INDEX(DHW_StPt_Sch_EZ!$C$31:$I$54,MATCH(Schedules_8760!$C87,DHW_StPt_Sch_EZ!$B$31:$B$54,0),MATCH(Schedules_8760!$F87,DHW_StPt_Sch_EZ!$C$30:$I$30,0)),"F","C")</f>
        <v>53.333333333333329</v>
      </c>
      <c r="N87" s="12"/>
      <c r="O87" s="12"/>
      <c r="P87" s="12"/>
    </row>
    <row r="88" spans="1:16" x14ac:dyDescent="0.25">
      <c r="A88" s="35">
        <v>87</v>
      </c>
      <c r="B88" s="89">
        <v>4.583333333333333</v>
      </c>
      <c r="C88" s="35">
        <f t="shared" si="5"/>
        <v>15</v>
      </c>
      <c r="D88" s="35">
        <f t="shared" si="8"/>
        <v>4</v>
      </c>
      <c r="E88" s="35">
        <f t="shared" si="9"/>
        <v>4</v>
      </c>
      <c r="F88" s="35" t="str">
        <f t="shared" si="6"/>
        <v>Wednesday</v>
      </c>
      <c r="G88" s="35">
        <f t="shared" si="7"/>
        <v>1</v>
      </c>
      <c r="H88" s="34">
        <f>CONVERT(INDEX(Htg_StPt_Sch_EZ!$C$4:$I$27,MATCH(Schedules_8760!$C88,Htg_StPt_Sch_EZ!$B$4:$B$27,0),MATCH(Schedules_8760!$F88,Htg_StPt_Sch_EZ!$C$3:$I$3,0)),"F","C")</f>
        <v>20.555555555555554</v>
      </c>
      <c r="I88" s="34">
        <f>CONVERT(INDEX(Htg_StPt_Sch_EZ!$C$31:$I$54,MATCH(Schedules_8760!$C88,Htg_StPt_Sch_EZ!$B$31:$B$54,0),MATCH(Schedules_8760!$F88,Htg_StPt_Sch_EZ!$C$30:$I$30,0)),"F","C")</f>
        <v>21.111111111111111</v>
      </c>
      <c r="J88" s="34">
        <f>CONVERT(INDEX(Clg_StPt_Sch_EZ!$C$4:$I$27,MATCH(Schedules_8760!$C88,Clg_StPt_Sch_EZ!$B$4:$B$27,0),MATCH(Schedules_8760!$F88,Clg_StPt_Sch_EZ!$C$3:$I$3,0)),"F","C")</f>
        <v>25.555555555555554</v>
      </c>
      <c r="K88" s="34">
        <f>CONVERT(INDEX(Clg_StPt_Sch_EZ!$C$31:$I$54,MATCH(Schedules_8760!$C88,Clg_StPt_Sch_EZ!$B$31:$B$54,0),MATCH(Schedules_8760!$F88,Clg_StPt_Sch_EZ!$C$30:$I$30,0)),"F","C")</f>
        <v>25</v>
      </c>
      <c r="L88" s="34">
        <f>CONVERT(INDEX(DHW_StPt_Sch_EZ!$C$4:$I$27,MATCH(Schedules_8760!$C88,DHW_StPt_Sch_EZ!$B$4:$B$27,0),MATCH(Schedules_8760!$F88,DHW_StPt_Sch_EZ!$C$3:$I$3,0)),"F","C")</f>
        <v>53.333333333333329</v>
      </c>
      <c r="M88" s="34">
        <f>CONVERT(INDEX(DHW_StPt_Sch_EZ!$C$31:$I$54,MATCH(Schedules_8760!$C88,DHW_StPt_Sch_EZ!$B$31:$B$54,0),MATCH(Schedules_8760!$F88,DHW_StPt_Sch_EZ!$C$30:$I$30,0)),"F","C")</f>
        <v>53.333333333333329</v>
      </c>
      <c r="N88" s="12"/>
      <c r="O88" s="12"/>
      <c r="P88" s="12"/>
    </row>
    <row r="89" spans="1:16" x14ac:dyDescent="0.25">
      <c r="A89" s="35">
        <v>88</v>
      </c>
      <c r="B89" s="89">
        <v>4.625</v>
      </c>
      <c r="C89" s="35">
        <f t="shared" si="5"/>
        <v>16</v>
      </c>
      <c r="D89" s="35">
        <f t="shared" si="8"/>
        <v>4</v>
      </c>
      <c r="E89" s="35">
        <f t="shared" si="9"/>
        <v>4</v>
      </c>
      <c r="F89" s="35" t="str">
        <f t="shared" si="6"/>
        <v>Wednesday</v>
      </c>
      <c r="G89" s="35">
        <f t="shared" si="7"/>
        <v>1</v>
      </c>
      <c r="H89" s="34">
        <f>CONVERT(INDEX(Htg_StPt_Sch_EZ!$C$4:$I$27,MATCH(Schedules_8760!$C89,Htg_StPt_Sch_EZ!$B$4:$B$27,0),MATCH(Schedules_8760!$F89,Htg_StPt_Sch_EZ!$C$3:$I$3,0)),"F","C")</f>
        <v>20.555555555555554</v>
      </c>
      <c r="I89" s="34">
        <f>CONVERT(INDEX(Htg_StPt_Sch_EZ!$C$31:$I$54,MATCH(Schedules_8760!$C89,Htg_StPt_Sch_EZ!$B$31:$B$54,0),MATCH(Schedules_8760!$F89,Htg_StPt_Sch_EZ!$C$30:$I$30,0)),"F","C")</f>
        <v>21.111111111111111</v>
      </c>
      <c r="J89" s="34">
        <f>CONVERT(INDEX(Clg_StPt_Sch_EZ!$C$4:$I$27,MATCH(Schedules_8760!$C89,Clg_StPt_Sch_EZ!$B$4:$B$27,0),MATCH(Schedules_8760!$F89,Clg_StPt_Sch_EZ!$C$3:$I$3,0)),"F","C")</f>
        <v>25.555555555555554</v>
      </c>
      <c r="K89" s="34">
        <f>CONVERT(INDEX(Clg_StPt_Sch_EZ!$C$31:$I$54,MATCH(Schedules_8760!$C89,Clg_StPt_Sch_EZ!$B$31:$B$54,0),MATCH(Schedules_8760!$F89,Clg_StPt_Sch_EZ!$C$30:$I$30,0)),"F","C")</f>
        <v>25</v>
      </c>
      <c r="L89" s="34">
        <f>CONVERT(INDEX(DHW_StPt_Sch_EZ!$C$4:$I$27,MATCH(Schedules_8760!$C89,DHW_StPt_Sch_EZ!$B$4:$B$27,0),MATCH(Schedules_8760!$F89,DHW_StPt_Sch_EZ!$C$3:$I$3,0)),"F","C")</f>
        <v>53.333333333333329</v>
      </c>
      <c r="M89" s="34">
        <f>CONVERT(INDEX(DHW_StPt_Sch_EZ!$C$31:$I$54,MATCH(Schedules_8760!$C89,DHW_StPt_Sch_EZ!$B$31:$B$54,0),MATCH(Schedules_8760!$F89,DHW_StPt_Sch_EZ!$C$30:$I$30,0)),"F","C")</f>
        <v>53.333333333333329</v>
      </c>
      <c r="N89" s="12"/>
      <c r="O89" s="12"/>
      <c r="P89" s="12"/>
    </row>
    <row r="90" spans="1:16" x14ac:dyDescent="0.25">
      <c r="A90" s="35">
        <v>89</v>
      </c>
      <c r="B90" s="89">
        <v>4.666666666666667</v>
      </c>
      <c r="C90" s="35">
        <f t="shared" si="5"/>
        <v>17</v>
      </c>
      <c r="D90" s="35">
        <f t="shared" si="8"/>
        <v>4</v>
      </c>
      <c r="E90" s="35">
        <f t="shared" si="9"/>
        <v>4</v>
      </c>
      <c r="F90" s="35" t="str">
        <f t="shared" si="6"/>
        <v>Wednesday</v>
      </c>
      <c r="G90" s="35">
        <f t="shared" si="7"/>
        <v>1</v>
      </c>
      <c r="H90" s="34">
        <f>CONVERT(INDEX(Htg_StPt_Sch_EZ!$C$4:$I$27,MATCH(Schedules_8760!$C90,Htg_StPt_Sch_EZ!$B$4:$B$27,0),MATCH(Schedules_8760!$F90,Htg_StPt_Sch_EZ!$C$3:$I$3,0)),"F","C")</f>
        <v>20.555555555555554</v>
      </c>
      <c r="I90" s="34">
        <f>CONVERT(INDEX(Htg_StPt_Sch_EZ!$C$31:$I$54,MATCH(Schedules_8760!$C90,Htg_StPt_Sch_EZ!$B$31:$B$54,0),MATCH(Schedules_8760!$F90,Htg_StPt_Sch_EZ!$C$30:$I$30,0)),"F","C")</f>
        <v>17.777777777777779</v>
      </c>
      <c r="J90" s="34">
        <f>CONVERT(INDEX(Clg_StPt_Sch_EZ!$C$4:$I$27,MATCH(Schedules_8760!$C90,Clg_StPt_Sch_EZ!$B$4:$B$27,0),MATCH(Schedules_8760!$F90,Clg_StPt_Sch_EZ!$C$3:$I$3,0)),"F","C")</f>
        <v>25.555555555555554</v>
      </c>
      <c r="K90" s="34">
        <f>CONVERT(INDEX(Clg_StPt_Sch_EZ!$C$31:$I$54,MATCH(Schedules_8760!$C90,Clg_StPt_Sch_EZ!$B$31:$B$54,0),MATCH(Schedules_8760!$F90,Clg_StPt_Sch_EZ!$C$30:$I$30,0)),"F","C")</f>
        <v>25</v>
      </c>
      <c r="L90" s="34">
        <f>CONVERT(INDEX(DHW_StPt_Sch_EZ!$C$4:$I$27,MATCH(Schedules_8760!$C90,DHW_StPt_Sch_EZ!$B$4:$B$27,0),MATCH(Schedules_8760!$F90,DHW_StPt_Sch_EZ!$C$3:$I$3,0)),"F","C")</f>
        <v>53.333333333333329</v>
      </c>
      <c r="M90" s="34">
        <f>CONVERT(INDEX(DHW_StPt_Sch_EZ!$C$31:$I$54,MATCH(Schedules_8760!$C90,DHW_StPt_Sch_EZ!$B$31:$B$54,0),MATCH(Schedules_8760!$F90,DHW_StPt_Sch_EZ!$C$30:$I$30,0)),"F","C")</f>
        <v>53.333333333333329</v>
      </c>
      <c r="N90" s="12"/>
      <c r="O90" s="12"/>
      <c r="P90" s="12"/>
    </row>
    <row r="91" spans="1:16" x14ac:dyDescent="0.25">
      <c r="A91" s="35">
        <v>90</v>
      </c>
      <c r="B91" s="89">
        <v>4.708333333333333</v>
      </c>
      <c r="C91" s="35">
        <f t="shared" si="5"/>
        <v>18</v>
      </c>
      <c r="D91" s="35">
        <f t="shared" si="8"/>
        <v>4</v>
      </c>
      <c r="E91" s="35">
        <f t="shared" si="9"/>
        <v>4</v>
      </c>
      <c r="F91" s="35" t="str">
        <f t="shared" si="6"/>
        <v>Wednesday</v>
      </c>
      <c r="G91" s="35">
        <f t="shared" si="7"/>
        <v>1</v>
      </c>
      <c r="H91" s="34">
        <f>CONVERT(INDEX(Htg_StPt_Sch_EZ!$C$4:$I$27,MATCH(Schedules_8760!$C91,Htg_StPt_Sch_EZ!$B$4:$B$27,0),MATCH(Schedules_8760!$F91,Htg_StPt_Sch_EZ!$C$3:$I$3,0)),"F","C")</f>
        <v>20.555555555555554</v>
      </c>
      <c r="I91" s="34">
        <f>CONVERT(INDEX(Htg_StPt_Sch_EZ!$C$31:$I$54,MATCH(Schedules_8760!$C91,Htg_StPt_Sch_EZ!$B$31:$B$54,0),MATCH(Schedules_8760!$F91,Htg_StPt_Sch_EZ!$C$30:$I$30,0)),"F","C")</f>
        <v>17.777777777777779</v>
      </c>
      <c r="J91" s="34">
        <f>CONVERT(INDEX(Clg_StPt_Sch_EZ!$C$4:$I$27,MATCH(Schedules_8760!$C91,Clg_StPt_Sch_EZ!$B$4:$B$27,0),MATCH(Schedules_8760!$F91,Clg_StPt_Sch_EZ!$C$3:$I$3,0)),"F","C")</f>
        <v>25.555555555555554</v>
      </c>
      <c r="K91" s="34">
        <f>CONVERT(INDEX(Clg_StPt_Sch_EZ!$C$31:$I$54,MATCH(Schedules_8760!$C91,Clg_StPt_Sch_EZ!$B$31:$B$54,0),MATCH(Schedules_8760!$F91,Clg_StPt_Sch_EZ!$C$30:$I$30,0)),"F","C")</f>
        <v>28.333333333333332</v>
      </c>
      <c r="L91" s="34">
        <f>CONVERT(INDEX(DHW_StPt_Sch_EZ!$C$4:$I$27,MATCH(Schedules_8760!$C91,DHW_StPt_Sch_EZ!$B$4:$B$27,0),MATCH(Schedules_8760!$F91,DHW_StPt_Sch_EZ!$C$3:$I$3,0)),"F","C")</f>
        <v>53.333333333333329</v>
      </c>
      <c r="M91" s="34">
        <f>CONVERT(INDEX(DHW_StPt_Sch_EZ!$C$31:$I$54,MATCH(Schedules_8760!$C91,DHW_StPt_Sch_EZ!$B$31:$B$54,0),MATCH(Schedules_8760!$F91,DHW_StPt_Sch_EZ!$C$30:$I$30,0)),"F","C")</f>
        <v>53.333333333333329</v>
      </c>
      <c r="N91" s="12"/>
      <c r="O91" s="12"/>
      <c r="P91" s="12"/>
    </row>
    <row r="92" spans="1:16" x14ac:dyDescent="0.25">
      <c r="A92" s="35">
        <v>91</v>
      </c>
      <c r="B92" s="89">
        <v>4.75</v>
      </c>
      <c r="C92" s="35">
        <f t="shared" si="5"/>
        <v>19</v>
      </c>
      <c r="D92" s="35">
        <f t="shared" si="8"/>
        <v>4</v>
      </c>
      <c r="E92" s="35">
        <f t="shared" si="9"/>
        <v>4</v>
      </c>
      <c r="F92" s="35" t="str">
        <f t="shared" si="6"/>
        <v>Wednesday</v>
      </c>
      <c r="G92" s="35">
        <f t="shared" si="7"/>
        <v>1</v>
      </c>
      <c r="H92" s="34">
        <f>CONVERT(INDEX(Htg_StPt_Sch_EZ!$C$4:$I$27,MATCH(Schedules_8760!$C92,Htg_StPt_Sch_EZ!$B$4:$B$27,0),MATCH(Schedules_8760!$F92,Htg_StPt_Sch_EZ!$C$3:$I$3,0)),"F","C")</f>
        <v>20.555555555555554</v>
      </c>
      <c r="I92" s="34">
        <f>CONVERT(INDEX(Htg_StPt_Sch_EZ!$C$31:$I$54,MATCH(Schedules_8760!$C92,Htg_StPt_Sch_EZ!$B$31:$B$54,0),MATCH(Schedules_8760!$F92,Htg_StPt_Sch_EZ!$C$30:$I$30,0)),"F","C")</f>
        <v>18.333333333333332</v>
      </c>
      <c r="J92" s="34">
        <f>CONVERT(INDEX(Clg_StPt_Sch_EZ!$C$4:$I$27,MATCH(Schedules_8760!$C92,Clg_StPt_Sch_EZ!$B$4:$B$27,0),MATCH(Schedules_8760!$F92,Clg_StPt_Sch_EZ!$C$3:$I$3,0)),"F","C")</f>
        <v>25.555555555555554</v>
      </c>
      <c r="K92" s="34">
        <f>CONVERT(INDEX(Clg_StPt_Sch_EZ!$C$31:$I$54,MATCH(Schedules_8760!$C92,Clg_StPt_Sch_EZ!$B$31:$B$54,0),MATCH(Schedules_8760!$F92,Clg_StPt_Sch_EZ!$C$30:$I$30,0)),"F","C")</f>
        <v>28.333333333333332</v>
      </c>
      <c r="L92" s="34">
        <f>CONVERT(INDEX(DHW_StPt_Sch_EZ!$C$4:$I$27,MATCH(Schedules_8760!$C92,DHW_StPt_Sch_EZ!$B$4:$B$27,0),MATCH(Schedules_8760!$F92,DHW_StPt_Sch_EZ!$C$3:$I$3,0)),"F","C")</f>
        <v>53.333333333333329</v>
      </c>
      <c r="M92" s="34">
        <f>CONVERT(INDEX(DHW_StPt_Sch_EZ!$C$31:$I$54,MATCH(Schedules_8760!$C92,DHW_StPt_Sch_EZ!$B$31:$B$54,0),MATCH(Schedules_8760!$F92,DHW_StPt_Sch_EZ!$C$30:$I$30,0)),"F","C")</f>
        <v>53.333333333333329</v>
      </c>
      <c r="N92" s="12"/>
      <c r="O92" s="12"/>
      <c r="P92" s="12"/>
    </row>
    <row r="93" spans="1:16" x14ac:dyDescent="0.25">
      <c r="A93" s="35">
        <v>92</v>
      </c>
      <c r="B93" s="89">
        <v>4.791666666666667</v>
      </c>
      <c r="C93" s="35">
        <f t="shared" si="5"/>
        <v>20</v>
      </c>
      <c r="D93" s="35">
        <f t="shared" si="8"/>
        <v>4</v>
      </c>
      <c r="E93" s="35">
        <f t="shared" si="9"/>
        <v>4</v>
      </c>
      <c r="F93" s="35" t="str">
        <f t="shared" si="6"/>
        <v>Wednesday</v>
      </c>
      <c r="G93" s="35">
        <f t="shared" si="7"/>
        <v>1</v>
      </c>
      <c r="H93" s="34">
        <f>CONVERT(INDEX(Htg_StPt_Sch_EZ!$C$4:$I$27,MATCH(Schedules_8760!$C93,Htg_StPt_Sch_EZ!$B$4:$B$27,0),MATCH(Schedules_8760!$F93,Htg_StPt_Sch_EZ!$C$3:$I$3,0)),"F","C")</f>
        <v>20.555555555555554</v>
      </c>
      <c r="I93" s="34">
        <f>CONVERT(INDEX(Htg_StPt_Sch_EZ!$C$31:$I$54,MATCH(Schedules_8760!$C93,Htg_StPt_Sch_EZ!$B$31:$B$54,0),MATCH(Schedules_8760!$F93,Htg_StPt_Sch_EZ!$C$30:$I$30,0)),"F","C")</f>
        <v>18.888888888888889</v>
      </c>
      <c r="J93" s="34">
        <f>CONVERT(INDEX(Clg_StPt_Sch_EZ!$C$4:$I$27,MATCH(Schedules_8760!$C93,Clg_StPt_Sch_EZ!$B$4:$B$27,0),MATCH(Schedules_8760!$F93,Clg_StPt_Sch_EZ!$C$3:$I$3,0)),"F","C")</f>
        <v>25.555555555555554</v>
      </c>
      <c r="K93" s="34">
        <f>CONVERT(INDEX(Clg_StPt_Sch_EZ!$C$31:$I$54,MATCH(Schedules_8760!$C93,Clg_StPt_Sch_EZ!$B$31:$B$54,0),MATCH(Schedules_8760!$F93,Clg_StPt_Sch_EZ!$C$30:$I$30,0)),"F","C")</f>
        <v>28.333333333333332</v>
      </c>
      <c r="L93" s="34">
        <f>CONVERT(INDEX(DHW_StPt_Sch_EZ!$C$4:$I$27,MATCH(Schedules_8760!$C93,DHW_StPt_Sch_EZ!$B$4:$B$27,0),MATCH(Schedules_8760!$F93,DHW_StPt_Sch_EZ!$C$3:$I$3,0)),"F","C")</f>
        <v>53.333333333333329</v>
      </c>
      <c r="M93" s="34">
        <f>CONVERT(INDEX(DHW_StPt_Sch_EZ!$C$31:$I$54,MATCH(Schedules_8760!$C93,DHW_StPt_Sch_EZ!$B$31:$B$54,0),MATCH(Schedules_8760!$F93,DHW_StPt_Sch_EZ!$C$30:$I$30,0)),"F","C")</f>
        <v>53.333333333333329</v>
      </c>
      <c r="N93" s="12"/>
      <c r="O93" s="12"/>
      <c r="P93" s="12"/>
    </row>
    <row r="94" spans="1:16" x14ac:dyDescent="0.25">
      <c r="A94" s="35">
        <v>93</v>
      </c>
      <c r="B94" s="89">
        <v>4.833333333333333</v>
      </c>
      <c r="C94" s="35">
        <f t="shared" si="5"/>
        <v>21</v>
      </c>
      <c r="D94" s="35">
        <f t="shared" si="8"/>
        <v>4</v>
      </c>
      <c r="E94" s="35">
        <f t="shared" si="9"/>
        <v>4</v>
      </c>
      <c r="F94" s="35" t="str">
        <f t="shared" si="6"/>
        <v>Wednesday</v>
      </c>
      <c r="G94" s="35">
        <f t="shared" si="7"/>
        <v>1</v>
      </c>
      <c r="H94" s="34">
        <f>CONVERT(INDEX(Htg_StPt_Sch_EZ!$C$4:$I$27,MATCH(Schedules_8760!$C94,Htg_StPt_Sch_EZ!$B$4:$B$27,0),MATCH(Schedules_8760!$F94,Htg_StPt_Sch_EZ!$C$3:$I$3,0)),"F","C")</f>
        <v>20.555555555555554</v>
      </c>
      <c r="I94" s="34">
        <f>CONVERT(INDEX(Htg_StPt_Sch_EZ!$C$31:$I$54,MATCH(Schedules_8760!$C94,Htg_StPt_Sch_EZ!$B$31:$B$54,0),MATCH(Schedules_8760!$F94,Htg_StPt_Sch_EZ!$C$30:$I$30,0)),"F","C")</f>
        <v>19.444444444444443</v>
      </c>
      <c r="J94" s="34">
        <f>CONVERT(INDEX(Clg_StPt_Sch_EZ!$C$4:$I$27,MATCH(Schedules_8760!$C94,Clg_StPt_Sch_EZ!$B$4:$B$27,0),MATCH(Schedules_8760!$F94,Clg_StPt_Sch_EZ!$C$3:$I$3,0)),"F","C")</f>
        <v>25.555555555555554</v>
      </c>
      <c r="K94" s="34">
        <f>CONVERT(INDEX(Clg_StPt_Sch_EZ!$C$31:$I$54,MATCH(Schedules_8760!$C94,Clg_StPt_Sch_EZ!$B$31:$B$54,0),MATCH(Schedules_8760!$F94,Clg_StPt_Sch_EZ!$C$30:$I$30,0)),"F","C")</f>
        <v>28.333333333333332</v>
      </c>
      <c r="L94" s="34">
        <f>CONVERT(INDEX(DHW_StPt_Sch_EZ!$C$4:$I$27,MATCH(Schedules_8760!$C94,DHW_StPt_Sch_EZ!$B$4:$B$27,0),MATCH(Schedules_8760!$F94,DHW_StPt_Sch_EZ!$C$3:$I$3,0)),"F","C")</f>
        <v>53.333333333333329</v>
      </c>
      <c r="M94" s="34">
        <f>CONVERT(INDEX(DHW_StPt_Sch_EZ!$C$31:$I$54,MATCH(Schedules_8760!$C94,DHW_StPt_Sch_EZ!$B$31:$B$54,0),MATCH(Schedules_8760!$F94,DHW_StPt_Sch_EZ!$C$30:$I$30,0)),"F","C")</f>
        <v>53.333333333333329</v>
      </c>
      <c r="N94" s="12"/>
      <c r="O94" s="12"/>
      <c r="P94" s="12"/>
    </row>
    <row r="95" spans="1:16" x14ac:dyDescent="0.25">
      <c r="A95" s="35">
        <v>94</v>
      </c>
      <c r="B95" s="89">
        <v>4.875</v>
      </c>
      <c r="C95" s="35">
        <f t="shared" si="5"/>
        <v>22</v>
      </c>
      <c r="D95" s="35">
        <f t="shared" si="8"/>
        <v>4</v>
      </c>
      <c r="E95" s="35">
        <f t="shared" si="9"/>
        <v>4</v>
      </c>
      <c r="F95" s="35" t="str">
        <f t="shared" si="6"/>
        <v>Wednesday</v>
      </c>
      <c r="G95" s="35">
        <f t="shared" si="7"/>
        <v>1</v>
      </c>
      <c r="H95" s="34">
        <f>CONVERT(INDEX(Htg_StPt_Sch_EZ!$C$4:$I$27,MATCH(Schedules_8760!$C95,Htg_StPt_Sch_EZ!$B$4:$B$27,0),MATCH(Schedules_8760!$F95,Htg_StPt_Sch_EZ!$C$3:$I$3,0)),"F","C")</f>
        <v>20.555555555555554</v>
      </c>
      <c r="I95" s="34">
        <f>CONVERT(INDEX(Htg_StPt_Sch_EZ!$C$31:$I$54,MATCH(Schedules_8760!$C95,Htg_StPt_Sch_EZ!$B$31:$B$54,0),MATCH(Schedules_8760!$F95,Htg_StPt_Sch_EZ!$C$30:$I$30,0)),"F","C")</f>
        <v>19.444444444444443</v>
      </c>
      <c r="J95" s="34">
        <f>CONVERT(INDEX(Clg_StPt_Sch_EZ!$C$4:$I$27,MATCH(Schedules_8760!$C95,Clg_StPt_Sch_EZ!$B$4:$B$27,0),MATCH(Schedules_8760!$F95,Clg_StPt_Sch_EZ!$C$3:$I$3,0)),"F","C")</f>
        <v>25.555555555555554</v>
      </c>
      <c r="K95" s="34">
        <f>CONVERT(INDEX(Clg_StPt_Sch_EZ!$C$31:$I$54,MATCH(Schedules_8760!$C95,Clg_StPt_Sch_EZ!$B$31:$B$54,0),MATCH(Schedules_8760!$F95,Clg_StPt_Sch_EZ!$C$30:$I$30,0)),"F","C")</f>
        <v>28.333333333333332</v>
      </c>
      <c r="L95" s="34">
        <f>CONVERT(INDEX(DHW_StPt_Sch_EZ!$C$4:$I$27,MATCH(Schedules_8760!$C95,DHW_StPt_Sch_EZ!$B$4:$B$27,0),MATCH(Schedules_8760!$F95,DHW_StPt_Sch_EZ!$C$3:$I$3,0)),"F","C")</f>
        <v>53.333333333333329</v>
      </c>
      <c r="M95" s="34">
        <f>CONVERT(INDEX(DHW_StPt_Sch_EZ!$C$31:$I$54,MATCH(Schedules_8760!$C95,DHW_StPt_Sch_EZ!$B$31:$B$54,0),MATCH(Schedules_8760!$F95,DHW_StPt_Sch_EZ!$C$30:$I$30,0)),"F","C")</f>
        <v>53.333333333333329</v>
      </c>
      <c r="N95" s="12"/>
      <c r="O95" s="12"/>
      <c r="P95" s="12"/>
    </row>
    <row r="96" spans="1:16" x14ac:dyDescent="0.25">
      <c r="A96" s="35">
        <v>95</v>
      </c>
      <c r="B96" s="89">
        <v>4.916666666666667</v>
      </c>
      <c r="C96" s="35">
        <f t="shared" si="5"/>
        <v>23</v>
      </c>
      <c r="D96" s="35">
        <f t="shared" si="8"/>
        <v>4</v>
      </c>
      <c r="E96" s="35">
        <f t="shared" si="9"/>
        <v>4</v>
      </c>
      <c r="F96" s="35" t="str">
        <f t="shared" si="6"/>
        <v>Wednesday</v>
      </c>
      <c r="G96" s="35">
        <f t="shared" si="7"/>
        <v>1</v>
      </c>
      <c r="H96" s="34">
        <f>CONVERT(INDEX(Htg_StPt_Sch_EZ!$C$4:$I$27,MATCH(Schedules_8760!$C96,Htg_StPt_Sch_EZ!$B$4:$B$27,0),MATCH(Schedules_8760!$F96,Htg_StPt_Sch_EZ!$C$3:$I$3,0)),"F","C")</f>
        <v>20.555555555555554</v>
      </c>
      <c r="I96" s="34">
        <f>CONVERT(INDEX(Htg_StPt_Sch_EZ!$C$31:$I$54,MATCH(Schedules_8760!$C96,Htg_StPt_Sch_EZ!$B$31:$B$54,0),MATCH(Schedules_8760!$F96,Htg_StPt_Sch_EZ!$C$30:$I$30,0)),"F","C")</f>
        <v>19.444444444444443</v>
      </c>
      <c r="J96" s="34">
        <f>CONVERT(INDEX(Clg_StPt_Sch_EZ!$C$4:$I$27,MATCH(Schedules_8760!$C96,Clg_StPt_Sch_EZ!$B$4:$B$27,0),MATCH(Schedules_8760!$F96,Clg_StPt_Sch_EZ!$C$3:$I$3,0)),"F","C")</f>
        <v>25.555555555555554</v>
      </c>
      <c r="K96" s="34">
        <f>CONVERT(INDEX(Clg_StPt_Sch_EZ!$C$31:$I$54,MATCH(Schedules_8760!$C96,Clg_StPt_Sch_EZ!$B$31:$B$54,0),MATCH(Schedules_8760!$F96,Clg_StPt_Sch_EZ!$C$30:$I$30,0)),"F","C")</f>
        <v>28.333333333333332</v>
      </c>
      <c r="L96" s="34">
        <f>CONVERT(INDEX(DHW_StPt_Sch_EZ!$C$4:$I$27,MATCH(Schedules_8760!$C96,DHW_StPt_Sch_EZ!$B$4:$B$27,0),MATCH(Schedules_8760!$F96,DHW_StPt_Sch_EZ!$C$3:$I$3,0)),"F","C")</f>
        <v>53.333333333333329</v>
      </c>
      <c r="M96" s="34">
        <f>CONVERT(INDEX(DHW_StPt_Sch_EZ!$C$31:$I$54,MATCH(Schedules_8760!$C96,DHW_StPt_Sch_EZ!$B$31:$B$54,0),MATCH(Schedules_8760!$F96,DHW_StPt_Sch_EZ!$C$30:$I$30,0)),"F","C")</f>
        <v>53.333333333333329</v>
      </c>
      <c r="N96" s="12"/>
      <c r="O96" s="12"/>
      <c r="P96" s="12"/>
    </row>
    <row r="97" spans="1:16" x14ac:dyDescent="0.25">
      <c r="A97" s="35">
        <v>96</v>
      </c>
      <c r="B97" s="89">
        <v>4.958333333333333</v>
      </c>
      <c r="C97" s="35">
        <f t="shared" si="5"/>
        <v>24</v>
      </c>
      <c r="D97" s="35">
        <f t="shared" si="8"/>
        <v>4</v>
      </c>
      <c r="E97" s="35">
        <f t="shared" si="9"/>
        <v>4</v>
      </c>
      <c r="F97" s="35" t="str">
        <f t="shared" si="6"/>
        <v>Wednesday</v>
      </c>
      <c r="G97" s="35">
        <f t="shared" si="7"/>
        <v>1</v>
      </c>
      <c r="H97" s="34">
        <f>CONVERT(INDEX(Htg_StPt_Sch_EZ!$C$4:$I$27,MATCH(Schedules_8760!$C97,Htg_StPt_Sch_EZ!$B$4:$B$27,0),MATCH(Schedules_8760!$F97,Htg_StPt_Sch_EZ!$C$3:$I$3,0)),"F","C")</f>
        <v>20.555555555555554</v>
      </c>
      <c r="I97" s="34">
        <f>CONVERT(INDEX(Htg_StPt_Sch_EZ!$C$31:$I$54,MATCH(Schedules_8760!$C97,Htg_StPt_Sch_EZ!$B$31:$B$54,0),MATCH(Schedules_8760!$F97,Htg_StPt_Sch_EZ!$C$30:$I$30,0)),"F","C")</f>
        <v>19.444444444444443</v>
      </c>
      <c r="J97" s="34">
        <f>CONVERT(INDEX(Clg_StPt_Sch_EZ!$C$4:$I$27,MATCH(Schedules_8760!$C97,Clg_StPt_Sch_EZ!$B$4:$B$27,0),MATCH(Schedules_8760!$F97,Clg_StPt_Sch_EZ!$C$3:$I$3,0)),"F","C")</f>
        <v>25.555555555555554</v>
      </c>
      <c r="K97" s="34">
        <f>CONVERT(INDEX(Clg_StPt_Sch_EZ!$C$31:$I$54,MATCH(Schedules_8760!$C97,Clg_StPt_Sch_EZ!$B$31:$B$54,0),MATCH(Schedules_8760!$F97,Clg_StPt_Sch_EZ!$C$30:$I$30,0)),"F","C")</f>
        <v>28.333333333333332</v>
      </c>
      <c r="L97" s="34">
        <f>CONVERT(INDEX(DHW_StPt_Sch_EZ!$C$4:$I$27,MATCH(Schedules_8760!$C97,DHW_StPt_Sch_EZ!$B$4:$B$27,0),MATCH(Schedules_8760!$F97,DHW_StPt_Sch_EZ!$C$3:$I$3,0)),"F","C")</f>
        <v>53.333333333333329</v>
      </c>
      <c r="M97" s="34">
        <f>CONVERT(INDEX(DHW_StPt_Sch_EZ!$C$31:$I$54,MATCH(Schedules_8760!$C97,DHW_StPt_Sch_EZ!$B$31:$B$54,0),MATCH(Schedules_8760!$F97,DHW_StPt_Sch_EZ!$C$30:$I$30,0)),"F","C")</f>
        <v>53.333333333333329</v>
      </c>
      <c r="N97" s="12"/>
      <c r="O97" s="12"/>
      <c r="P97" s="12"/>
    </row>
    <row r="98" spans="1:16" x14ac:dyDescent="0.25">
      <c r="A98" s="35">
        <v>97</v>
      </c>
      <c r="B98" s="89">
        <v>5</v>
      </c>
      <c r="C98" s="35">
        <f t="shared" si="5"/>
        <v>1</v>
      </c>
      <c r="D98" s="35">
        <f t="shared" si="8"/>
        <v>5</v>
      </c>
      <c r="E98" s="35">
        <f t="shared" si="9"/>
        <v>5</v>
      </c>
      <c r="F98" s="35" t="str">
        <f t="shared" si="6"/>
        <v>Thursday</v>
      </c>
      <c r="G98" s="35">
        <f t="shared" si="7"/>
        <v>1</v>
      </c>
      <c r="H98" s="34">
        <f>CONVERT(INDEX(Htg_StPt_Sch_EZ!$C$4:$I$27,MATCH(Schedules_8760!$C98,Htg_StPt_Sch_EZ!$B$4:$B$27,0),MATCH(Schedules_8760!$F98,Htg_StPt_Sch_EZ!$C$3:$I$3,0)),"F","C")</f>
        <v>20.555555555555554</v>
      </c>
      <c r="I98" s="34">
        <f>CONVERT(INDEX(Htg_StPt_Sch_EZ!$C$31:$I$54,MATCH(Schedules_8760!$C98,Htg_StPt_Sch_EZ!$B$31:$B$54,0),MATCH(Schedules_8760!$F98,Htg_StPt_Sch_EZ!$C$30:$I$30,0)),"F","C")</f>
        <v>19.444444444444443</v>
      </c>
      <c r="J98" s="34">
        <f>CONVERT(INDEX(Clg_StPt_Sch_EZ!$C$4:$I$27,MATCH(Schedules_8760!$C98,Clg_StPt_Sch_EZ!$B$4:$B$27,0),MATCH(Schedules_8760!$F98,Clg_StPt_Sch_EZ!$C$3:$I$3,0)),"F","C")</f>
        <v>25.555555555555554</v>
      </c>
      <c r="K98" s="34">
        <f>CONVERT(INDEX(Clg_StPt_Sch_EZ!$C$31:$I$54,MATCH(Schedules_8760!$C98,Clg_StPt_Sch_EZ!$B$31:$B$54,0),MATCH(Schedules_8760!$F98,Clg_StPt_Sch_EZ!$C$30:$I$30,0)),"F","C")</f>
        <v>28.333333333333332</v>
      </c>
      <c r="L98" s="34">
        <f>CONVERT(INDEX(DHW_StPt_Sch_EZ!$C$4:$I$27,MATCH(Schedules_8760!$C98,DHW_StPt_Sch_EZ!$B$4:$B$27,0),MATCH(Schedules_8760!$F98,DHW_StPt_Sch_EZ!$C$3:$I$3,0)),"F","C")</f>
        <v>53.333333333333329</v>
      </c>
      <c r="M98" s="34">
        <f>CONVERT(INDEX(DHW_StPt_Sch_EZ!$C$31:$I$54,MATCH(Schedules_8760!$C98,DHW_StPt_Sch_EZ!$B$31:$B$54,0),MATCH(Schedules_8760!$F98,DHW_StPt_Sch_EZ!$C$30:$I$30,0)),"F","C")</f>
        <v>53.333333333333329</v>
      </c>
      <c r="N98" s="12"/>
      <c r="O98" s="12"/>
      <c r="P98" s="12"/>
    </row>
    <row r="99" spans="1:16" x14ac:dyDescent="0.25">
      <c r="A99" s="35">
        <v>98</v>
      </c>
      <c r="B99" s="89">
        <v>5.041666666666667</v>
      </c>
      <c r="C99" s="35">
        <f t="shared" si="5"/>
        <v>2</v>
      </c>
      <c r="D99" s="35">
        <f t="shared" si="8"/>
        <v>5</v>
      </c>
      <c r="E99" s="35">
        <f t="shared" si="9"/>
        <v>5</v>
      </c>
      <c r="F99" s="35" t="str">
        <f t="shared" si="6"/>
        <v>Thursday</v>
      </c>
      <c r="G99" s="35">
        <f t="shared" si="7"/>
        <v>1</v>
      </c>
      <c r="H99" s="34">
        <f>CONVERT(INDEX(Htg_StPt_Sch_EZ!$C$4:$I$27,MATCH(Schedules_8760!$C99,Htg_StPt_Sch_EZ!$B$4:$B$27,0),MATCH(Schedules_8760!$F99,Htg_StPt_Sch_EZ!$C$3:$I$3,0)),"F","C")</f>
        <v>20.555555555555554</v>
      </c>
      <c r="I99" s="34">
        <f>CONVERT(INDEX(Htg_StPt_Sch_EZ!$C$31:$I$54,MATCH(Schedules_8760!$C99,Htg_StPt_Sch_EZ!$B$31:$B$54,0),MATCH(Schedules_8760!$F99,Htg_StPt_Sch_EZ!$C$30:$I$30,0)),"F","C")</f>
        <v>19.444444444444443</v>
      </c>
      <c r="J99" s="34">
        <f>CONVERT(INDEX(Clg_StPt_Sch_EZ!$C$4:$I$27,MATCH(Schedules_8760!$C99,Clg_StPt_Sch_EZ!$B$4:$B$27,0),MATCH(Schedules_8760!$F99,Clg_StPt_Sch_EZ!$C$3:$I$3,0)),"F","C")</f>
        <v>25.555555555555554</v>
      </c>
      <c r="K99" s="34">
        <f>CONVERT(INDEX(Clg_StPt_Sch_EZ!$C$31:$I$54,MATCH(Schedules_8760!$C99,Clg_StPt_Sch_EZ!$B$31:$B$54,0),MATCH(Schedules_8760!$F99,Clg_StPt_Sch_EZ!$C$30:$I$30,0)),"F","C")</f>
        <v>28.333333333333332</v>
      </c>
      <c r="L99" s="34">
        <f>CONVERT(INDEX(DHW_StPt_Sch_EZ!$C$4:$I$27,MATCH(Schedules_8760!$C99,DHW_StPt_Sch_EZ!$B$4:$B$27,0),MATCH(Schedules_8760!$F99,DHW_StPt_Sch_EZ!$C$3:$I$3,0)),"F","C")</f>
        <v>53.333333333333329</v>
      </c>
      <c r="M99" s="34">
        <f>CONVERT(INDEX(DHW_StPt_Sch_EZ!$C$31:$I$54,MATCH(Schedules_8760!$C99,DHW_StPt_Sch_EZ!$B$31:$B$54,0),MATCH(Schedules_8760!$F99,DHW_StPt_Sch_EZ!$C$30:$I$30,0)),"F","C")</f>
        <v>53.333333333333329</v>
      </c>
      <c r="N99" s="12"/>
      <c r="O99" s="12"/>
      <c r="P99" s="12"/>
    </row>
    <row r="100" spans="1:16" x14ac:dyDescent="0.25">
      <c r="A100" s="35">
        <v>99</v>
      </c>
      <c r="B100" s="89">
        <v>5.083333333333333</v>
      </c>
      <c r="C100" s="35">
        <f t="shared" si="5"/>
        <v>3</v>
      </c>
      <c r="D100" s="35">
        <f t="shared" si="8"/>
        <v>5</v>
      </c>
      <c r="E100" s="35">
        <f t="shared" si="9"/>
        <v>5</v>
      </c>
      <c r="F100" s="35" t="str">
        <f t="shared" si="6"/>
        <v>Thursday</v>
      </c>
      <c r="G100" s="35">
        <f t="shared" si="7"/>
        <v>1</v>
      </c>
      <c r="H100" s="34">
        <f>CONVERT(INDEX(Htg_StPt_Sch_EZ!$C$4:$I$27,MATCH(Schedules_8760!$C100,Htg_StPt_Sch_EZ!$B$4:$B$27,0),MATCH(Schedules_8760!$F100,Htg_StPt_Sch_EZ!$C$3:$I$3,0)),"F","C")</f>
        <v>20.555555555555554</v>
      </c>
      <c r="I100" s="34">
        <f>CONVERT(INDEX(Htg_StPt_Sch_EZ!$C$31:$I$54,MATCH(Schedules_8760!$C100,Htg_StPt_Sch_EZ!$B$31:$B$54,0),MATCH(Schedules_8760!$F100,Htg_StPt_Sch_EZ!$C$30:$I$30,0)),"F","C")</f>
        <v>19.444444444444443</v>
      </c>
      <c r="J100" s="34">
        <f>CONVERT(INDEX(Clg_StPt_Sch_EZ!$C$4:$I$27,MATCH(Schedules_8760!$C100,Clg_StPt_Sch_EZ!$B$4:$B$27,0),MATCH(Schedules_8760!$F100,Clg_StPt_Sch_EZ!$C$3:$I$3,0)),"F","C")</f>
        <v>25.555555555555554</v>
      </c>
      <c r="K100" s="34">
        <f>CONVERT(INDEX(Clg_StPt_Sch_EZ!$C$31:$I$54,MATCH(Schedules_8760!$C100,Clg_StPt_Sch_EZ!$B$31:$B$54,0),MATCH(Schedules_8760!$F100,Clg_StPt_Sch_EZ!$C$30:$I$30,0)),"F","C")</f>
        <v>28.333333333333332</v>
      </c>
      <c r="L100" s="34">
        <f>CONVERT(INDEX(DHW_StPt_Sch_EZ!$C$4:$I$27,MATCH(Schedules_8760!$C100,DHW_StPt_Sch_EZ!$B$4:$B$27,0),MATCH(Schedules_8760!$F100,DHW_StPt_Sch_EZ!$C$3:$I$3,0)),"F","C")</f>
        <v>53.333333333333329</v>
      </c>
      <c r="M100" s="34">
        <f>CONVERT(INDEX(DHW_StPt_Sch_EZ!$C$31:$I$54,MATCH(Schedules_8760!$C100,DHW_StPt_Sch_EZ!$B$31:$B$54,0),MATCH(Schedules_8760!$F100,DHW_StPt_Sch_EZ!$C$30:$I$30,0)),"F","C")</f>
        <v>53.333333333333329</v>
      </c>
      <c r="N100" s="12"/>
      <c r="O100" s="12"/>
      <c r="P100" s="12"/>
    </row>
    <row r="101" spans="1:16" x14ac:dyDescent="0.25">
      <c r="A101" s="35">
        <v>100</v>
      </c>
      <c r="B101" s="89">
        <v>5.125</v>
      </c>
      <c r="C101" s="35">
        <f t="shared" si="5"/>
        <v>4</v>
      </c>
      <c r="D101" s="35">
        <f t="shared" si="8"/>
        <v>5</v>
      </c>
      <c r="E101" s="35">
        <f t="shared" si="9"/>
        <v>5</v>
      </c>
      <c r="F101" s="35" t="str">
        <f t="shared" si="6"/>
        <v>Thursday</v>
      </c>
      <c r="G101" s="35">
        <f t="shared" si="7"/>
        <v>1</v>
      </c>
      <c r="H101" s="34">
        <f>CONVERT(INDEX(Htg_StPt_Sch_EZ!$C$4:$I$27,MATCH(Schedules_8760!$C101,Htg_StPt_Sch_EZ!$B$4:$B$27,0),MATCH(Schedules_8760!$F101,Htg_StPt_Sch_EZ!$C$3:$I$3,0)),"F","C")</f>
        <v>20.555555555555554</v>
      </c>
      <c r="I101" s="34">
        <f>CONVERT(INDEX(Htg_StPt_Sch_EZ!$C$31:$I$54,MATCH(Schedules_8760!$C101,Htg_StPt_Sch_EZ!$B$31:$B$54,0),MATCH(Schedules_8760!$F101,Htg_StPt_Sch_EZ!$C$30:$I$30,0)),"F","C")</f>
        <v>19.444444444444443</v>
      </c>
      <c r="J101" s="34">
        <f>CONVERT(INDEX(Clg_StPt_Sch_EZ!$C$4:$I$27,MATCH(Schedules_8760!$C101,Clg_StPt_Sch_EZ!$B$4:$B$27,0),MATCH(Schedules_8760!$F101,Clg_StPt_Sch_EZ!$C$3:$I$3,0)),"F","C")</f>
        <v>25.555555555555554</v>
      </c>
      <c r="K101" s="34">
        <f>CONVERT(INDEX(Clg_StPt_Sch_EZ!$C$31:$I$54,MATCH(Schedules_8760!$C101,Clg_StPt_Sch_EZ!$B$31:$B$54,0),MATCH(Schedules_8760!$F101,Clg_StPt_Sch_EZ!$C$30:$I$30,0)),"F","C")</f>
        <v>28.333333333333332</v>
      </c>
      <c r="L101" s="34">
        <f>CONVERT(INDEX(DHW_StPt_Sch_EZ!$C$4:$I$27,MATCH(Schedules_8760!$C101,DHW_StPt_Sch_EZ!$B$4:$B$27,0),MATCH(Schedules_8760!$F101,DHW_StPt_Sch_EZ!$C$3:$I$3,0)),"F","C")</f>
        <v>53.333333333333329</v>
      </c>
      <c r="M101" s="34">
        <f>CONVERT(INDEX(DHW_StPt_Sch_EZ!$C$31:$I$54,MATCH(Schedules_8760!$C101,DHW_StPt_Sch_EZ!$B$31:$B$54,0),MATCH(Schedules_8760!$F101,DHW_StPt_Sch_EZ!$C$30:$I$30,0)),"F","C")</f>
        <v>53.333333333333329</v>
      </c>
      <c r="N101" s="12"/>
      <c r="O101" s="12"/>
      <c r="P101" s="12"/>
    </row>
    <row r="102" spans="1:16" x14ac:dyDescent="0.25">
      <c r="A102" s="35">
        <v>101</v>
      </c>
      <c r="B102" s="89">
        <v>5.166666666666667</v>
      </c>
      <c r="C102" s="35">
        <f t="shared" si="5"/>
        <v>5</v>
      </c>
      <c r="D102" s="35">
        <f t="shared" si="8"/>
        <v>5</v>
      </c>
      <c r="E102" s="35">
        <f t="shared" si="9"/>
        <v>5</v>
      </c>
      <c r="F102" s="35" t="str">
        <f t="shared" si="6"/>
        <v>Thursday</v>
      </c>
      <c r="G102" s="35">
        <f t="shared" si="7"/>
        <v>1</v>
      </c>
      <c r="H102" s="34">
        <f>CONVERT(INDEX(Htg_StPt_Sch_EZ!$C$4:$I$27,MATCH(Schedules_8760!$C102,Htg_StPt_Sch_EZ!$B$4:$B$27,0),MATCH(Schedules_8760!$F102,Htg_StPt_Sch_EZ!$C$3:$I$3,0)),"F","C")</f>
        <v>20.555555555555554</v>
      </c>
      <c r="I102" s="34">
        <f>CONVERT(INDEX(Htg_StPt_Sch_EZ!$C$31:$I$54,MATCH(Schedules_8760!$C102,Htg_StPt_Sch_EZ!$B$31:$B$54,0),MATCH(Schedules_8760!$F102,Htg_StPt_Sch_EZ!$C$30:$I$30,0)),"F","C")</f>
        <v>19.444444444444443</v>
      </c>
      <c r="J102" s="34">
        <f>CONVERT(INDEX(Clg_StPt_Sch_EZ!$C$4:$I$27,MATCH(Schedules_8760!$C102,Clg_StPt_Sch_EZ!$B$4:$B$27,0),MATCH(Schedules_8760!$F102,Clg_StPt_Sch_EZ!$C$3:$I$3,0)),"F","C")</f>
        <v>25.555555555555554</v>
      </c>
      <c r="K102" s="34">
        <f>CONVERT(INDEX(Clg_StPt_Sch_EZ!$C$31:$I$54,MATCH(Schedules_8760!$C102,Clg_StPt_Sch_EZ!$B$31:$B$54,0),MATCH(Schedules_8760!$F102,Clg_StPt_Sch_EZ!$C$30:$I$30,0)),"F","C")</f>
        <v>28.333333333333332</v>
      </c>
      <c r="L102" s="34">
        <f>CONVERT(INDEX(DHW_StPt_Sch_EZ!$C$4:$I$27,MATCH(Schedules_8760!$C102,DHW_StPt_Sch_EZ!$B$4:$B$27,0),MATCH(Schedules_8760!$F102,DHW_StPt_Sch_EZ!$C$3:$I$3,0)),"F","C")</f>
        <v>53.333333333333329</v>
      </c>
      <c r="M102" s="34">
        <f>CONVERT(INDEX(DHW_StPt_Sch_EZ!$C$31:$I$54,MATCH(Schedules_8760!$C102,DHW_StPt_Sch_EZ!$B$31:$B$54,0),MATCH(Schedules_8760!$F102,DHW_StPt_Sch_EZ!$C$30:$I$30,0)),"F","C")</f>
        <v>53.333333333333329</v>
      </c>
      <c r="N102" s="12"/>
      <c r="O102" s="12"/>
      <c r="P102" s="12"/>
    </row>
    <row r="103" spans="1:16" x14ac:dyDescent="0.25">
      <c r="A103" s="35">
        <v>102</v>
      </c>
      <c r="B103" s="89">
        <v>5.208333333333333</v>
      </c>
      <c r="C103" s="35">
        <f t="shared" si="5"/>
        <v>6</v>
      </c>
      <c r="D103" s="35">
        <f t="shared" si="8"/>
        <v>5</v>
      </c>
      <c r="E103" s="35">
        <f t="shared" si="9"/>
        <v>5</v>
      </c>
      <c r="F103" s="35" t="str">
        <f t="shared" si="6"/>
        <v>Thursday</v>
      </c>
      <c r="G103" s="35">
        <f t="shared" si="7"/>
        <v>1</v>
      </c>
      <c r="H103" s="34">
        <f>CONVERT(INDEX(Htg_StPt_Sch_EZ!$C$4:$I$27,MATCH(Schedules_8760!$C103,Htg_StPt_Sch_EZ!$B$4:$B$27,0),MATCH(Schedules_8760!$F103,Htg_StPt_Sch_EZ!$C$3:$I$3,0)),"F","C")</f>
        <v>20.555555555555554</v>
      </c>
      <c r="I103" s="34">
        <f>CONVERT(INDEX(Htg_StPt_Sch_EZ!$C$31:$I$54,MATCH(Schedules_8760!$C103,Htg_StPt_Sch_EZ!$B$31:$B$54,0),MATCH(Schedules_8760!$F103,Htg_StPt_Sch_EZ!$C$30:$I$30,0)),"F","C")</f>
        <v>19.444444444444443</v>
      </c>
      <c r="J103" s="34">
        <f>CONVERT(INDEX(Clg_StPt_Sch_EZ!$C$4:$I$27,MATCH(Schedules_8760!$C103,Clg_StPt_Sch_EZ!$B$4:$B$27,0),MATCH(Schedules_8760!$F103,Clg_StPt_Sch_EZ!$C$3:$I$3,0)),"F","C")</f>
        <v>25.555555555555554</v>
      </c>
      <c r="K103" s="34">
        <f>CONVERT(INDEX(Clg_StPt_Sch_EZ!$C$31:$I$54,MATCH(Schedules_8760!$C103,Clg_StPt_Sch_EZ!$B$31:$B$54,0),MATCH(Schedules_8760!$F103,Clg_StPt_Sch_EZ!$C$30:$I$30,0)),"F","C")</f>
        <v>28.333333333333332</v>
      </c>
      <c r="L103" s="34">
        <f>CONVERT(INDEX(DHW_StPt_Sch_EZ!$C$4:$I$27,MATCH(Schedules_8760!$C103,DHW_StPt_Sch_EZ!$B$4:$B$27,0),MATCH(Schedules_8760!$F103,DHW_StPt_Sch_EZ!$C$3:$I$3,0)),"F","C")</f>
        <v>53.333333333333329</v>
      </c>
      <c r="M103" s="34">
        <f>CONVERT(INDEX(DHW_StPt_Sch_EZ!$C$31:$I$54,MATCH(Schedules_8760!$C103,DHW_StPt_Sch_EZ!$B$31:$B$54,0),MATCH(Schedules_8760!$F103,DHW_StPt_Sch_EZ!$C$30:$I$30,0)),"F","C")</f>
        <v>53.333333333333329</v>
      </c>
      <c r="N103" s="12"/>
      <c r="O103" s="12"/>
      <c r="P103" s="12"/>
    </row>
    <row r="104" spans="1:16" x14ac:dyDescent="0.25">
      <c r="A104" s="35">
        <v>103</v>
      </c>
      <c r="B104" s="89">
        <v>5.25</v>
      </c>
      <c r="C104" s="35">
        <f t="shared" si="5"/>
        <v>7</v>
      </c>
      <c r="D104" s="35">
        <f t="shared" si="8"/>
        <v>5</v>
      </c>
      <c r="E104" s="35">
        <f t="shared" si="9"/>
        <v>5</v>
      </c>
      <c r="F104" s="35" t="str">
        <f t="shared" si="6"/>
        <v>Thursday</v>
      </c>
      <c r="G104" s="35">
        <f t="shared" si="7"/>
        <v>1</v>
      </c>
      <c r="H104" s="34">
        <f>CONVERT(INDEX(Htg_StPt_Sch_EZ!$C$4:$I$27,MATCH(Schedules_8760!$C104,Htg_StPt_Sch_EZ!$B$4:$B$27,0),MATCH(Schedules_8760!$F104,Htg_StPt_Sch_EZ!$C$3:$I$3,0)),"F","C")</f>
        <v>20.555555555555554</v>
      </c>
      <c r="I104" s="34">
        <f>CONVERT(INDEX(Htg_StPt_Sch_EZ!$C$31:$I$54,MATCH(Schedules_8760!$C104,Htg_StPt_Sch_EZ!$B$31:$B$54,0),MATCH(Schedules_8760!$F104,Htg_StPt_Sch_EZ!$C$30:$I$30,0)),"F","C")</f>
        <v>19.444444444444443</v>
      </c>
      <c r="J104" s="34">
        <f>CONVERT(INDEX(Clg_StPt_Sch_EZ!$C$4:$I$27,MATCH(Schedules_8760!$C104,Clg_StPt_Sch_EZ!$B$4:$B$27,0),MATCH(Schedules_8760!$F104,Clg_StPt_Sch_EZ!$C$3:$I$3,0)),"F","C")</f>
        <v>25.555555555555554</v>
      </c>
      <c r="K104" s="34">
        <f>CONVERT(INDEX(Clg_StPt_Sch_EZ!$C$31:$I$54,MATCH(Schedules_8760!$C104,Clg_StPt_Sch_EZ!$B$31:$B$54,0),MATCH(Schedules_8760!$F104,Clg_StPt_Sch_EZ!$C$30:$I$30,0)),"F","C")</f>
        <v>28.333333333333332</v>
      </c>
      <c r="L104" s="34">
        <f>CONVERT(INDEX(DHW_StPt_Sch_EZ!$C$4:$I$27,MATCH(Schedules_8760!$C104,DHW_StPt_Sch_EZ!$B$4:$B$27,0),MATCH(Schedules_8760!$F104,DHW_StPt_Sch_EZ!$C$3:$I$3,0)),"F","C")</f>
        <v>53.333333333333329</v>
      </c>
      <c r="M104" s="34">
        <f>CONVERT(INDEX(DHW_StPt_Sch_EZ!$C$31:$I$54,MATCH(Schedules_8760!$C104,DHW_StPt_Sch_EZ!$B$31:$B$54,0),MATCH(Schedules_8760!$F104,DHW_StPt_Sch_EZ!$C$30:$I$30,0)),"F","C")</f>
        <v>53.333333333333329</v>
      </c>
      <c r="N104" s="12"/>
      <c r="O104" s="12"/>
      <c r="P104" s="12"/>
    </row>
    <row r="105" spans="1:16" x14ac:dyDescent="0.25">
      <c r="A105" s="35">
        <v>104</v>
      </c>
      <c r="B105" s="89">
        <v>5.291666666666667</v>
      </c>
      <c r="C105" s="35">
        <f t="shared" si="5"/>
        <v>8</v>
      </c>
      <c r="D105" s="35">
        <f t="shared" si="8"/>
        <v>5</v>
      </c>
      <c r="E105" s="35">
        <f t="shared" si="9"/>
        <v>5</v>
      </c>
      <c r="F105" s="35" t="str">
        <f t="shared" si="6"/>
        <v>Thursday</v>
      </c>
      <c r="G105" s="35">
        <f t="shared" si="7"/>
        <v>1</v>
      </c>
      <c r="H105" s="34">
        <f>CONVERT(INDEX(Htg_StPt_Sch_EZ!$C$4:$I$27,MATCH(Schedules_8760!$C105,Htg_StPt_Sch_EZ!$B$4:$B$27,0),MATCH(Schedules_8760!$F105,Htg_StPt_Sch_EZ!$C$3:$I$3,0)),"F","C")</f>
        <v>20.555555555555554</v>
      </c>
      <c r="I105" s="34">
        <f>CONVERT(INDEX(Htg_StPt_Sch_EZ!$C$31:$I$54,MATCH(Schedules_8760!$C105,Htg_StPt_Sch_EZ!$B$31:$B$54,0),MATCH(Schedules_8760!$F105,Htg_StPt_Sch_EZ!$C$30:$I$30,0)),"F","C")</f>
        <v>19.444444444444443</v>
      </c>
      <c r="J105" s="34">
        <f>CONVERT(INDEX(Clg_StPt_Sch_EZ!$C$4:$I$27,MATCH(Schedules_8760!$C105,Clg_StPt_Sch_EZ!$B$4:$B$27,0),MATCH(Schedules_8760!$F105,Clg_StPt_Sch_EZ!$C$3:$I$3,0)),"F","C")</f>
        <v>25.555555555555554</v>
      </c>
      <c r="K105" s="34">
        <f>CONVERT(INDEX(Clg_StPt_Sch_EZ!$C$31:$I$54,MATCH(Schedules_8760!$C105,Clg_StPt_Sch_EZ!$B$31:$B$54,0),MATCH(Schedules_8760!$F105,Clg_StPt_Sch_EZ!$C$30:$I$30,0)),"F","C")</f>
        <v>25</v>
      </c>
      <c r="L105" s="34">
        <f>CONVERT(INDEX(DHW_StPt_Sch_EZ!$C$4:$I$27,MATCH(Schedules_8760!$C105,DHW_StPt_Sch_EZ!$B$4:$B$27,0),MATCH(Schedules_8760!$F105,DHW_StPt_Sch_EZ!$C$3:$I$3,0)),"F","C")</f>
        <v>53.333333333333329</v>
      </c>
      <c r="M105" s="34">
        <f>CONVERT(INDEX(DHW_StPt_Sch_EZ!$C$31:$I$54,MATCH(Schedules_8760!$C105,DHW_StPt_Sch_EZ!$B$31:$B$54,0),MATCH(Schedules_8760!$F105,DHW_StPt_Sch_EZ!$C$30:$I$30,0)),"F","C")</f>
        <v>53.333333333333329</v>
      </c>
      <c r="N105" s="12"/>
      <c r="O105" s="12"/>
      <c r="P105" s="12"/>
    </row>
    <row r="106" spans="1:16" x14ac:dyDescent="0.25">
      <c r="A106" s="35">
        <v>105</v>
      </c>
      <c r="B106" s="89">
        <v>5.333333333333333</v>
      </c>
      <c r="C106" s="35">
        <f t="shared" si="5"/>
        <v>9</v>
      </c>
      <c r="D106" s="35">
        <f t="shared" si="8"/>
        <v>5</v>
      </c>
      <c r="E106" s="35">
        <f t="shared" si="9"/>
        <v>5</v>
      </c>
      <c r="F106" s="35" t="str">
        <f t="shared" si="6"/>
        <v>Thursday</v>
      </c>
      <c r="G106" s="35">
        <f t="shared" si="7"/>
        <v>1</v>
      </c>
      <c r="H106" s="34">
        <f>CONVERT(INDEX(Htg_StPt_Sch_EZ!$C$4:$I$27,MATCH(Schedules_8760!$C106,Htg_StPt_Sch_EZ!$B$4:$B$27,0),MATCH(Schedules_8760!$F106,Htg_StPt_Sch_EZ!$C$3:$I$3,0)),"F","C")</f>
        <v>20.555555555555554</v>
      </c>
      <c r="I106" s="34">
        <f>CONVERT(INDEX(Htg_StPt_Sch_EZ!$C$31:$I$54,MATCH(Schedules_8760!$C106,Htg_StPt_Sch_EZ!$B$31:$B$54,0),MATCH(Schedules_8760!$F106,Htg_StPt_Sch_EZ!$C$30:$I$30,0)),"F","C")</f>
        <v>19.444444444444443</v>
      </c>
      <c r="J106" s="34">
        <f>CONVERT(INDEX(Clg_StPt_Sch_EZ!$C$4:$I$27,MATCH(Schedules_8760!$C106,Clg_StPt_Sch_EZ!$B$4:$B$27,0),MATCH(Schedules_8760!$F106,Clg_StPt_Sch_EZ!$C$3:$I$3,0)),"F","C")</f>
        <v>25.555555555555554</v>
      </c>
      <c r="K106" s="34">
        <f>CONVERT(INDEX(Clg_StPt_Sch_EZ!$C$31:$I$54,MATCH(Schedules_8760!$C106,Clg_StPt_Sch_EZ!$B$31:$B$54,0),MATCH(Schedules_8760!$F106,Clg_StPt_Sch_EZ!$C$30:$I$30,0)),"F","C")</f>
        <v>25</v>
      </c>
      <c r="L106" s="34">
        <f>CONVERT(INDEX(DHW_StPt_Sch_EZ!$C$4:$I$27,MATCH(Schedules_8760!$C106,DHW_StPt_Sch_EZ!$B$4:$B$27,0),MATCH(Schedules_8760!$F106,DHW_StPt_Sch_EZ!$C$3:$I$3,0)),"F","C")</f>
        <v>53.333333333333329</v>
      </c>
      <c r="M106" s="34">
        <f>CONVERT(INDEX(DHW_StPt_Sch_EZ!$C$31:$I$54,MATCH(Schedules_8760!$C106,DHW_StPt_Sch_EZ!$B$31:$B$54,0),MATCH(Schedules_8760!$F106,DHW_StPt_Sch_EZ!$C$30:$I$30,0)),"F","C")</f>
        <v>53.333333333333329</v>
      </c>
      <c r="N106" s="12"/>
      <c r="O106" s="12"/>
      <c r="P106" s="12"/>
    </row>
    <row r="107" spans="1:16" x14ac:dyDescent="0.25">
      <c r="A107" s="35">
        <v>106</v>
      </c>
      <c r="B107" s="89">
        <v>5.375</v>
      </c>
      <c r="C107" s="35">
        <f t="shared" si="5"/>
        <v>10</v>
      </c>
      <c r="D107" s="35">
        <f t="shared" si="8"/>
        <v>5</v>
      </c>
      <c r="E107" s="35">
        <f t="shared" si="9"/>
        <v>5</v>
      </c>
      <c r="F107" s="35" t="str">
        <f t="shared" si="6"/>
        <v>Thursday</v>
      </c>
      <c r="G107" s="35">
        <f t="shared" si="7"/>
        <v>1</v>
      </c>
      <c r="H107" s="34">
        <f>CONVERT(INDEX(Htg_StPt_Sch_EZ!$C$4:$I$27,MATCH(Schedules_8760!$C107,Htg_StPt_Sch_EZ!$B$4:$B$27,0),MATCH(Schedules_8760!$F107,Htg_StPt_Sch_EZ!$C$3:$I$3,0)),"F","C")</f>
        <v>20.555555555555554</v>
      </c>
      <c r="I107" s="34">
        <f>CONVERT(INDEX(Htg_StPt_Sch_EZ!$C$31:$I$54,MATCH(Schedules_8760!$C107,Htg_StPt_Sch_EZ!$B$31:$B$54,0),MATCH(Schedules_8760!$F107,Htg_StPt_Sch_EZ!$C$30:$I$30,0)),"F","C")</f>
        <v>19.444444444444443</v>
      </c>
      <c r="J107" s="34">
        <f>CONVERT(INDEX(Clg_StPt_Sch_EZ!$C$4:$I$27,MATCH(Schedules_8760!$C107,Clg_StPt_Sch_EZ!$B$4:$B$27,0),MATCH(Schedules_8760!$F107,Clg_StPt_Sch_EZ!$C$3:$I$3,0)),"F","C")</f>
        <v>25.555555555555554</v>
      </c>
      <c r="K107" s="34">
        <f>CONVERT(INDEX(Clg_StPt_Sch_EZ!$C$31:$I$54,MATCH(Schedules_8760!$C107,Clg_StPt_Sch_EZ!$B$31:$B$54,0),MATCH(Schedules_8760!$F107,Clg_StPt_Sch_EZ!$C$30:$I$30,0)),"F","C")</f>
        <v>25</v>
      </c>
      <c r="L107" s="34">
        <f>CONVERT(INDEX(DHW_StPt_Sch_EZ!$C$4:$I$27,MATCH(Schedules_8760!$C107,DHW_StPt_Sch_EZ!$B$4:$B$27,0),MATCH(Schedules_8760!$F107,DHW_StPt_Sch_EZ!$C$3:$I$3,0)),"F","C")</f>
        <v>53.333333333333329</v>
      </c>
      <c r="M107" s="34">
        <f>CONVERT(INDEX(DHW_StPt_Sch_EZ!$C$31:$I$54,MATCH(Schedules_8760!$C107,DHW_StPt_Sch_EZ!$B$31:$B$54,0),MATCH(Schedules_8760!$F107,DHW_StPt_Sch_EZ!$C$30:$I$30,0)),"F","C")</f>
        <v>53.333333333333329</v>
      </c>
      <c r="N107" s="12"/>
      <c r="O107" s="12"/>
      <c r="P107" s="12"/>
    </row>
    <row r="108" spans="1:16" x14ac:dyDescent="0.25">
      <c r="A108" s="35">
        <v>107</v>
      </c>
      <c r="B108" s="89">
        <v>5.416666666666667</v>
      </c>
      <c r="C108" s="35">
        <f t="shared" si="5"/>
        <v>11</v>
      </c>
      <c r="D108" s="35">
        <f t="shared" si="8"/>
        <v>5</v>
      </c>
      <c r="E108" s="35">
        <f t="shared" si="9"/>
        <v>5</v>
      </c>
      <c r="F108" s="35" t="str">
        <f t="shared" si="6"/>
        <v>Thursday</v>
      </c>
      <c r="G108" s="35">
        <f t="shared" si="7"/>
        <v>1</v>
      </c>
      <c r="H108" s="34">
        <f>CONVERT(INDEX(Htg_StPt_Sch_EZ!$C$4:$I$27,MATCH(Schedules_8760!$C108,Htg_StPt_Sch_EZ!$B$4:$B$27,0),MATCH(Schedules_8760!$F108,Htg_StPt_Sch_EZ!$C$3:$I$3,0)),"F","C")</f>
        <v>20.555555555555554</v>
      </c>
      <c r="I108" s="34">
        <f>CONVERT(INDEX(Htg_StPt_Sch_EZ!$C$31:$I$54,MATCH(Schedules_8760!$C108,Htg_StPt_Sch_EZ!$B$31:$B$54,0),MATCH(Schedules_8760!$F108,Htg_StPt_Sch_EZ!$C$30:$I$30,0)),"F","C")</f>
        <v>19.444444444444443</v>
      </c>
      <c r="J108" s="34">
        <f>CONVERT(INDEX(Clg_StPt_Sch_EZ!$C$4:$I$27,MATCH(Schedules_8760!$C108,Clg_StPt_Sch_EZ!$B$4:$B$27,0),MATCH(Schedules_8760!$F108,Clg_StPt_Sch_EZ!$C$3:$I$3,0)),"F","C")</f>
        <v>25.555555555555554</v>
      </c>
      <c r="K108" s="34">
        <f>CONVERT(INDEX(Clg_StPt_Sch_EZ!$C$31:$I$54,MATCH(Schedules_8760!$C108,Clg_StPt_Sch_EZ!$B$31:$B$54,0),MATCH(Schedules_8760!$F108,Clg_StPt_Sch_EZ!$C$30:$I$30,0)),"F","C")</f>
        <v>25</v>
      </c>
      <c r="L108" s="34">
        <f>CONVERT(INDEX(DHW_StPt_Sch_EZ!$C$4:$I$27,MATCH(Schedules_8760!$C108,DHW_StPt_Sch_EZ!$B$4:$B$27,0),MATCH(Schedules_8760!$F108,DHW_StPt_Sch_EZ!$C$3:$I$3,0)),"F","C")</f>
        <v>53.333333333333329</v>
      </c>
      <c r="M108" s="34">
        <f>CONVERT(INDEX(DHW_StPt_Sch_EZ!$C$31:$I$54,MATCH(Schedules_8760!$C108,DHW_StPt_Sch_EZ!$B$31:$B$54,0),MATCH(Schedules_8760!$F108,DHW_StPt_Sch_EZ!$C$30:$I$30,0)),"F","C")</f>
        <v>53.333333333333329</v>
      </c>
      <c r="N108" s="12"/>
      <c r="O108" s="12"/>
      <c r="P108" s="12"/>
    </row>
    <row r="109" spans="1:16" x14ac:dyDescent="0.25">
      <c r="A109" s="35">
        <v>108</v>
      </c>
      <c r="B109" s="89">
        <v>5.458333333333333</v>
      </c>
      <c r="C109" s="35">
        <f t="shared" si="5"/>
        <v>12</v>
      </c>
      <c r="D109" s="35">
        <f t="shared" si="8"/>
        <v>5</v>
      </c>
      <c r="E109" s="35">
        <f t="shared" si="9"/>
        <v>5</v>
      </c>
      <c r="F109" s="35" t="str">
        <f t="shared" si="6"/>
        <v>Thursday</v>
      </c>
      <c r="G109" s="35">
        <f t="shared" si="7"/>
        <v>1</v>
      </c>
      <c r="H109" s="34">
        <f>CONVERT(INDEX(Htg_StPt_Sch_EZ!$C$4:$I$27,MATCH(Schedules_8760!$C109,Htg_StPt_Sch_EZ!$B$4:$B$27,0),MATCH(Schedules_8760!$F109,Htg_StPt_Sch_EZ!$C$3:$I$3,0)),"F","C")</f>
        <v>20.555555555555554</v>
      </c>
      <c r="I109" s="34">
        <f>CONVERT(INDEX(Htg_StPt_Sch_EZ!$C$31:$I$54,MATCH(Schedules_8760!$C109,Htg_StPt_Sch_EZ!$B$31:$B$54,0),MATCH(Schedules_8760!$F109,Htg_StPt_Sch_EZ!$C$30:$I$30,0)),"F","C")</f>
        <v>19.444444444444443</v>
      </c>
      <c r="J109" s="34">
        <f>CONVERT(INDEX(Clg_StPt_Sch_EZ!$C$4:$I$27,MATCH(Schedules_8760!$C109,Clg_StPt_Sch_EZ!$B$4:$B$27,0),MATCH(Schedules_8760!$F109,Clg_StPt_Sch_EZ!$C$3:$I$3,0)),"F","C")</f>
        <v>25.555555555555554</v>
      </c>
      <c r="K109" s="34">
        <f>CONVERT(INDEX(Clg_StPt_Sch_EZ!$C$31:$I$54,MATCH(Schedules_8760!$C109,Clg_StPt_Sch_EZ!$B$31:$B$54,0),MATCH(Schedules_8760!$F109,Clg_StPt_Sch_EZ!$C$30:$I$30,0)),"F","C")</f>
        <v>25</v>
      </c>
      <c r="L109" s="34">
        <f>CONVERT(INDEX(DHW_StPt_Sch_EZ!$C$4:$I$27,MATCH(Schedules_8760!$C109,DHW_StPt_Sch_EZ!$B$4:$B$27,0),MATCH(Schedules_8760!$F109,DHW_StPt_Sch_EZ!$C$3:$I$3,0)),"F","C")</f>
        <v>53.333333333333329</v>
      </c>
      <c r="M109" s="34">
        <f>CONVERT(INDEX(DHW_StPt_Sch_EZ!$C$31:$I$54,MATCH(Schedules_8760!$C109,DHW_StPt_Sch_EZ!$B$31:$B$54,0),MATCH(Schedules_8760!$F109,DHW_StPt_Sch_EZ!$C$30:$I$30,0)),"F","C")</f>
        <v>53.333333333333329</v>
      </c>
      <c r="N109" s="12"/>
      <c r="O109" s="12"/>
      <c r="P109" s="12"/>
    </row>
    <row r="110" spans="1:16" x14ac:dyDescent="0.25">
      <c r="A110" s="35">
        <v>109</v>
      </c>
      <c r="B110" s="89">
        <v>5.5</v>
      </c>
      <c r="C110" s="35">
        <f t="shared" si="5"/>
        <v>13</v>
      </c>
      <c r="D110" s="35">
        <f t="shared" si="8"/>
        <v>5</v>
      </c>
      <c r="E110" s="35">
        <f t="shared" si="9"/>
        <v>5</v>
      </c>
      <c r="F110" s="35" t="str">
        <f t="shared" si="6"/>
        <v>Thursday</v>
      </c>
      <c r="G110" s="35">
        <f t="shared" si="7"/>
        <v>1</v>
      </c>
      <c r="H110" s="34">
        <f>CONVERT(INDEX(Htg_StPt_Sch_EZ!$C$4:$I$27,MATCH(Schedules_8760!$C110,Htg_StPt_Sch_EZ!$B$4:$B$27,0),MATCH(Schedules_8760!$F110,Htg_StPt_Sch_EZ!$C$3:$I$3,0)),"F","C")</f>
        <v>20.555555555555554</v>
      </c>
      <c r="I110" s="34">
        <f>CONVERT(INDEX(Htg_StPt_Sch_EZ!$C$31:$I$54,MATCH(Schedules_8760!$C110,Htg_StPt_Sch_EZ!$B$31:$B$54,0),MATCH(Schedules_8760!$F110,Htg_StPt_Sch_EZ!$C$30:$I$30,0)),"F","C")</f>
        <v>19.444444444444443</v>
      </c>
      <c r="J110" s="34">
        <f>CONVERT(INDEX(Clg_StPt_Sch_EZ!$C$4:$I$27,MATCH(Schedules_8760!$C110,Clg_StPt_Sch_EZ!$B$4:$B$27,0),MATCH(Schedules_8760!$F110,Clg_StPt_Sch_EZ!$C$3:$I$3,0)),"F","C")</f>
        <v>25.555555555555554</v>
      </c>
      <c r="K110" s="34">
        <f>CONVERT(INDEX(Clg_StPt_Sch_EZ!$C$31:$I$54,MATCH(Schedules_8760!$C110,Clg_StPt_Sch_EZ!$B$31:$B$54,0),MATCH(Schedules_8760!$F110,Clg_StPt_Sch_EZ!$C$30:$I$30,0)),"F","C")</f>
        <v>25</v>
      </c>
      <c r="L110" s="34">
        <f>CONVERT(INDEX(DHW_StPt_Sch_EZ!$C$4:$I$27,MATCH(Schedules_8760!$C110,DHW_StPt_Sch_EZ!$B$4:$B$27,0),MATCH(Schedules_8760!$F110,DHW_StPt_Sch_EZ!$C$3:$I$3,0)),"F","C")</f>
        <v>53.333333333333329</v>
      </c>
      <c r="M110" s="34">
        <f>CONVERT(INDEX(DHW_StPt_Sch_EZ!$C$31:$I$54,MATCH(Schedules_8760!$C110,DHW_StPt_Sch_EZ!$B$31:$B$54,0),MATCH(Schedules_8760!$F110,DHW_StPt_Sch_EZ!$C$30:$I$30,0)),"F","C")</f>
        <v>53.333333333333329</v>
      </c>
      <c r="N110" s="12"/>
      <c r="O110" s="12"/>
      <c r="P110" s="12"/>
    </row>
    <row r="111" spans="1:16" x14ac:dyDescent="0.25">
      <c r="A111" s="35">
        <v>110</v>
      </c>
      <c r="B111" s="89">
        <v>5.541666666666667</v>
      </c>
      <c r="C111" s="35">
        <f t="shared" si="5"/>
        <v>14</v>
      </c>
      <c r="D111" s="35">
        <f t="shared" si="8"/>
        <v>5</v>
      </c>
      <c r="E111" s="35">
        <f t="shared" si="9"/>
        <v>5</v>
      </c>
      <c r="F111" s="35" t="str">
        <f t="shared" si="6"/>
        <v>Thursday</v>
      </c>
      <c r="G111" s="35">
        <f t="shared" si="7"/>
        <v>1</v>
      </c>
      <c r="H111" s="34">
        <f>CONVERT(INDEX(Htg_StPt_Sch_EZ!$C$4:$I$27,MATCH(Schedules_8760!$C111,Htg_StPt_Sch_EZ!$B$4:$B$27,0),MATCH(Schedules_8760!$F111,Htg_StPt_Sch_EZ!$C$3:$I$3,0)),"F","C")</f>
        <v>20.555555555555554</v>
      </c>
      <c r="I111" s="34">
        <f>CONVERT(INDEX(Htg_StPt_Sch_EZ!$C$31:$I$54,MATCH(Schedules_8760!$C111,Htg_StPt_Sch_EZ!$B$31:$B$54,0),MATCH(Schedules_8760!$F111,Htg_StPt_Sch_EZ!$C$30:$I$30,0)),"F","C")</f>
        <v>19.444444444444443</v>
      </c>
      <c r="J111" s="34">
        <f>CONVERT(INDEX(Clg_StPt_Sch_EZ!$C$4:$I$27,MATCH(Schedules_8760!$C111,Clg_StPt_Sch_EZ!$B$4:$B$27,0),MATCH(Schedules_8760!$F111,Clg_StPt_Sch_EZ!$C$3:$I$3,0)),"F","C")</f>
        <v>25.555555555555554</v>
      </c>
      <c r="K111" s="34">
        <f>CONVERT(INDEX(Clg_StPt_Sch_EZ!$C$31:$I$54,MATCH(Schedules_8760!$C111,Clg_StPt_Sch_EZ!$B$31:$B$54,0),MATCH(Schedules_8760!$F111,Clg_StPt_Sch_EZ!$C$30:$I$30,0)),"F","C")</f>
        <v>25</v>
      </c>
      <c r="L111" s="34">
        <f>CONVERT(INDEX(DHW_StPt_Sch_EZ!$C$4:$I$27,MATCH(Schedules_8760!$C111,DHW_StPt_Sch_EZ!$B$4:$B$27,0),MATCH(Schedules_8760!$F111,DHW_StPt_Sch_EZ!$C$3:$I$3,0)),"F","C")</f>
        <v>53.333333333333329</v>
      </c>
      <c r="M111" s="34">
        <f>CONVERT(INDEX(DHW_StPt_Sch_EZ!$C$31:$I$54,MATCH(Schedules_8760!$C111,DHW_StPt_Sch_EZ!$B$31:$B$54,0),MATCH(Schedules_8760!$F111,DHW_StPt_Sch_EZ!$C$30:$I$30,0)),"F","C")</f>
        <v>53.333333333333329</v>
      </c>
      <c r="N111" s="12"/>
      <c r="O111" s="12"/>
      <c r="P111" s="12"/>
    </row>
    <row r="112" spans="1:16" x14ac:dyDescent="0.25">
      <c r="A112" s="35">
        <v>111</v>
      </c>
      <c r="B112" s="89">
        <v>5.583333333333333</v>
      </c>
      <c r="C112" s="35">
        <f t="shared" si="5"/>
        <v>15</v>
      </c>
      <c r="D112" s="35">
        <f t="shared" si="8"/>
        <v>5</v>
      </c>
      <c r="E112" s="35">
        <f t="shared" si="9"/>
        <v>5</v>
      </c>
      <c r="F112" s="35" t="str">
        <f t="shared" si="6"/>
        <v>Thursday</v>
      </c>
      <c r="G112" s="35">
        <f t="shared" si="7"/>
        <v>1</v>
      </c>
      <c r="H112" s="34">
        <f>CONVERT(INDEX(Htg_StPt_Sch_EZ!$C$4:$I$27,MATCH(Schedules_8760!$C112,Htg_StPt_Sch_EZ!$B$4:$B$27,0),MATCH(Schedules_8760!$F112,Htg_StPt_Sch_EZ!$C$3:$I$3,0)),"F","C")</f>
        <v>20.555555555555554</v>
      </c>
      <c r="I112" s="34">
        <f>CONVERT(INDEX(Htg_StPt_Sch_EZ!$C$31:$I$54,MATCH(Schedules_8760!$C112,Htg_StPt_Sch_EZ!$B$31:$B$54,0),MATCH(Schedules_8760!$F112,Htg_StPt_Sch_EZ!$C$30:$I$30,0)),"F","C")</f>
        <v>21.111111111111111</v>
      </c>
      <c r="J112" s="34">
        <f>CONVERT(INDEX(Clg_StPt_Sch_EZ!$C$4:$I$27,MATCH(Schedules_8760!$C112,Clg_StPt_Sch_EZ!$B$4:$B$27,0),MATCH(Schedules_8760!$F112,Clg_StPt_Sch_EZ!$C$3:$I$3,0)),"F","C")</f>
        <v>25.555555555555554</v>
      </c>
      <c r="K112" s="34">
        <f>CONVERT(INDEX(Clg_StPt_Sch_EZ!$C$31:$I$54,MATCH(Schedules_8760!$C112,Clg_StPt_Sch_EZ!$B$31:$B$54,0),MATCH(Schedules_8760!$F112,Clg_StPt_Sch_EZ!$C$30:$I$30,0)),"F","C")</f>
        <v>25</v>
      </c>
      <c r="L112" s="34">
        <f>CONVERT(INDEX(DHW_StPt_Sch_EZ!$C$4:$I$27,MATCH(Schedules_8760!$C112,DHW_StPt_Sch_EZ!$B$4:$B$27,0),MATCH(Schedules_8760!$F112,DHW_StPt_Sch_EZ!$C$3:$I$3,0)),"F","C")</f>
        <v>53.333333333333329</v>
      </c>
      <c r="M112" s="34">
        <f>CONVERT(INDEX(DHW_StPt_Sch_EZ!$C$31:$I$54,MATCH(Schedules_8760!$C112,DHW_StPt_Sch_EZ!$B$31:$B$54,0),MATCH(Schedules_8760!$F112,DHW_StPt_Sch_EZ!$C$30:$I$30,0)),"F","C")</f>
        <v>53.333333333333329</v>
      </c>
      <c r="N112" s="12"/>
      <c r="O112" s="12"/>
      <c r="P112" s="12"/>
    </row>
    <row r="113" spans="1:16" x14ac:dyDescent="0.25">
      <c r="A113" s="35">
        <v>112</v>
      </c>
      <c r="B113" s="89">
        <v>5.625</v>
      </c>
      <c r="C113" s="35">
        <f t="shared" si="5"/>
        <v>16</v>
      </c>
      <c r="D113" s="35">
        <f t="shared" si="8"/>
        <v>5</v>
      </c>
      <c r="E113" s="35">
        <f t="shared" si="9"/>
        <v>5</v>
      </c>
      <c r="F113" s="35" t="str">
        <f t="shared" si="6"/>
        <v>Thursday</v>
      </c>
      <c r="G113" s="35">
        <f t="shared" si="7"/>
        <v>1</v>
      </c>
      <c r="H113" s="34">
        <f>CONVERT(INDEX(Htg_StPt_Sch_EZ!$C$4:$I$27,MATCH(Schedules_8760!$C113,Htg_StPt_Sch_EZ!$B$4:$B$27,0),MATCH(Schedules_8760!$F113,Htg_StPt_Sch_EZ!$C$3:$I$3,0)),"F","C")</f>
        <v>20.555555555555554</v>
      </c>
      <c r="I113" s="34">
        <f>CONVERT(INDEX(Htg_StPt_Sch_EZ!$C$31:$I$54,MATCH(Schedules_8760!$C113,Htg_StPt_Sch_EZ!$B$31:$B$54,0),MATCH(Schedules_8760!$F113,Htg_StPt_Sch_EZ!$C$30:$I$30,0)),"F","C")</f>
        <v>21.111111111111111</v>
      </c>
      <c r="J113" s="34">
        <f>CONVERT(INDEX(Clg_StPt_Sch_EZ!$C$4:$I$27,MATCH(Schedules_8760!$C113,Clg_StPt_Sch_EZ!$B$4:$B$27,0),MATCH(Schedules_8760!$F113,Clg_StPt_Sch_EZ!$C$3:$I$3,0)),"F","C")</f>
        <v>25.555555555555554</v>
      </c>
      <c r="K113" s="34">
        <f>CONVERT(INDEX(Clg_StPt_Sch_EZ!$C$31:$I$54,MATCH(Schedules_8760!$C113,Clg_StPt_Sch_EZ!$B$31:$B$54,0),MATCH(Schedules_8760!$F113,Clg_StPt_Sch_EZ!$C$30:$I$30,0)),"F","C")</f>
        <v>25</v>
      </c>
      <c r="L113" s="34">
        <f>CONVERT(INDEX(DHW_StPt_Sch_EZ!$C$4:$I$27,MATCH(Schedules_8760!$C113,DHW_StPt_Sch_EZ!$B$4:$B$27,0),MATCH(Schedules_8760!$F113,DHW_StPt_Sch_EZ!$C$3:$I$3,0)),"F","C")</f>
        <v>53.333333333333329</v>
      </c>
      <c r="M113" s="34">
        <f>CONVERT(INDEX(DHW_StPt_Sch_EZ!$C$31:$I$54,MATCH(Schedules_8760!$C113,DHW_StPt_Sch_EZ!$B$31:$B$54,0),MATCH(Schedules_8760!$F113,DHW_StPt_Sch_EZ!$C$30:$I$30,0)),"F","C")</f>
        <v>53.333333333333329</v>
      </c>
      <c r="N113" s="12"/>
      <c r="O113" s="12"/>
      <c r="P113" s="12"/>
    </row>
    <row r="114" spans="1:16" x14ac:dyDescent="0.25">
      <c r="A114" s="35">
        <v>113</v>
      </c>
      <c r="B114" s="89">
        <v>5.666666666666667</v>
      </c>
      <c r="C114" s="35">
        <f t="shared" si="5"/>
        <v>17</v>
      </c>
      <c r="D114" s="35">
        <f t="shared" si="8"/>
        <v>5</v>
      </c>
      <c r="E114" s="35">
        <f t="shared" si="9"/>
        <v>5</v>
      </c>
      <c r="F114" s="35" t="str">
        <f t="shared" si="6"/>
        <v>Thursday</v>
      </c>
      <c r="G114" s="35">
        <f t="shared" si="7"/>
        <v>1</v>
      </c>
      <c r="H114" s="34">
        <f>CONVERT(INDEX(Htg_StPt_Sch_EZ!$C$4:$I$27,MATCH(Schedules_8760!$C114,Htg_StPt_Sch_EZ!$B$4:$B$27,0),MATCH(Schedules_8760!$F114,Htg_StPt_Sch_EZ!$C$3:$I$3,0)),"F","C")</f>
        <v>20.555555555555554</v>
      </c>
      <c r="I114" s="34">
        <f>CONVERT(INDEX(Htg_StPt_Sch_EZ!$C$31:$I$54,MATCH(Schedules_8760!$C114,Htg_StPt_Sch_EZ!$B$31:$B$54,0),MATCH(Schedules_8760!$F114,Htg_StPt_Sch_EZ!$C$30:$I$30,0)),"F","C")</f>
        <v>17.777777777777779</v>
      </c>
      <c r="J114" s="34">
        <f>CONVERT(INDEX(Clg_StPt_Sch_EZ!$C$4:$I$27,MATCH(Schedules_8760!$C114,Clg_StPt_Sch_EZ!$B$4:$B$27,0),MATCH(Schedules_8760!$F114,Clg_StPt_Sch_EZ!$C$3:$I$3,0)),"F","C")</f>
        <v>25.555555555555554</v>
      </c>
      <c r="K114" s="34">
        <f>CONVERT(INDEX(Clg_StPt_Sch_EZ!$C$31:$I$54,MATCH(Schedules_8760!$C114,Clg_StPt_Sch_EZ!$B$31:$B$54,0),MATCH(Schedules_8760!$F114,Clg_StPt_Sch_EZ!$C$30:$I$30,0)),"F","C")</f>
        <v>25</v>
      </c>
      <c r="L114" s="34">
        <f>CONVERT(INDEX(DHW_StPt_Sch_EZ!$C$4:$I$27,MATCH(Schedules_8760!$C114,DHW_StPt_Sch_EZ!$B$4:$B$27,0),MATCH(Schedules_8760!$F114,DHW_StPt_Sch_EZ!$C$3:$I$3,0)),"F","C")</f>
        <v>53.333333333333329</v>
      </c>
      <c r="M114" s="34">
        <f>CONVERT(INDEX(DHW_StPt_Sch_EZ!$C$31:$I$54,MATCH(Schedules_8760!$C114,DHW_StPt_Sch_EZ!$B$31:$B$54,0),MATCH(Schedules_8760!$F114,DHW_StPt_Sch_EZ!$C$30:$I$30,0)),"F","C")</f>
        <v>53.333333333333329</v>
      </c>
      <c r="N114" s="12"/>
      <c r="O114" s="12"/>
      <c r="P114" s="12"/>
    </row>
    <row r="115" spans="1:16" x14ac:dyDescent="0.25">
      <c r="A115" s="35">
        <v>114</v>
      </c>
      <c r="B115" s="89">
        <v>5.708333333333333</v>
      </c>
      <c r="C115" s="35">
        <f t="shared" si="5"/>
        <v>18</v>
      </c>
      <c r="D115" s="35">
        <f t="shared" si="8"/>
        <v>5</v>
      </c>
      <c r="E115" s="35">
        <f t="shared" si="9"/>
        <v>5</v>
      </c>
      <c r="F115" s="35" t="str">
        <f t="shared" si="6"/>
        <v>Thursday</v>
      </c>
      <c r="G115" s="35">
        <f t="shared" si="7"/>
        <v>1</v>
      </c>
      <c r="H115" s="34">
        <f>CONVERT(INDEX(Htg_StPt_Sch_EZ!$C$4:$I$27,MATCH(Schedules_8760!$C115,Htg_StPt_Sch_EZ!$B$4:$B$27,0),MATCH(Schedules_8760!$F115,Htg_StPt_Sch_EZ!$C$3:$I$3,0)),"F","C")</f>
        <v>20.555555555555554</v>
      </c>
      <c r="I115" s="34">
        <f>CONVERT(INDEX(Htg_StPt_Sch_EZ!$C$31:$I$54,MATCH(Schedules_8760!$C115,Htg_StPt_Sch_EZ!$B$31:$B$54,0),MATCH(Schedules_8760!$F115,Htg_StPt_Sch_EZ!$C$30:$I$30,0)),"F","C")</f>
        <v>17.777777777777779</v>
      </c>
      <c r="J115" s="34">
        <f>CONVERT(INDEX(Clg_StPt_Sch_EZ!$C$4:$I$27,MATCH(Schedules_8760!$C115,Clg_StPt_Sch_EZ!$B$4:$B$27,0),MATCH(Schedules_8760!$F115,Clg_StPt_Sch_EZ!$C$3:$I$3,0)),"F","C")</f>
        <v>25.555555555555554</v>
      </c>
      <c r="K115" s="34">
        <f>CONVERT(INDEX(Clg_StPt_Sch_EZ!$C$31:$I$54,MATCH(Schedules_8760!$C115,Clg_StPt_Sch_EZ!$B$31:$B$54,0),MATCH(Schedules_8760!$F115,Clg_StPt_Sch_EZ!$C$30:$I$30,0)),"F","C")</f>
        <v>28.333333333333332</v>
      </c>
      <c r="L115" s="34">
        <f>CONVERT(INDEX(DHW_StPt_Sch_EZ!$C$4:$I$27,MATCH(Schedules_8760!$C115,DHW_StPt_Sch_EZ!$B$4:$B$27,0),MATCH(Schedules_8760!$F115,DHW_StPt_Sch_EZ!$C$3:$I$3,0)),"F","C")</f>
        <v>53.333333333333329</v>
      </c>
      <c r="M115" s="34">
        <f>CONVERT(INDEX(DHW_StPt_Sch_EZ!$C$31:$I$54,MATCH(Schedules_8760!$C115,DHW_StPt_Sch_EZ!$B$31:$B$54,0),MATCH(Schedules_8760!$F115,DHW_StPt_Sch_EZ!$C$30:$I$30,0)),"F","C")</f>
        <v>53.333333333333329</v>
      </c>
      <c r="N115" s="12"/>
      <c r="O115" s="12"/>
      <c r="P115" s="12"/>
    </row>
    <row r="116" spans="1:16" x14ac:dyDescent="0.25">
      <c r="A116" s="35">
        <v>115</v>
      </c>
      <c r="B116" s="89">
        <v>5.75</v>
      </c>
      <c r="C116" s="35">
        <f t="shared" si="5"/>
        <v>19</v>
      </c>
      <c r="D116" s="35">
        <f t="shared" si="8"/>
        <v>5</v>
      </c>
      <c r="E116" s="35">
        <f t="shared" si="9"/>
        <v>5</v>
      </c>
      <c r="F116" s="35" t="str">
        <f t="shared" si="6"/>
        <v>Thursday</v>
      </c>
      <c r="G116" s="35">
        <f t="shared" si="7"/>
        <v>1</v>
      </c>
      <c r="H116" s="34">
        <f>CONVERT(INDEX(Htg_StPt_Sch_EZ!$C$4:$I$27,MATCH(Schedules_8760!$C116,Htg_StPt_Sch_EZ!$B$4:$B$27,0),MATCH(Schedules_8760!$F116,Htg_StPt_Sch_EZ!$C$3:$I$3,0)),"F","C")</f>
        <v>20.555555555555554</v>
      </c>
      <c r="I116" s="34">
        <f>CONVERT(INDEX(Htg_StPt_Sch_EZ!$C$31:$I$54,MATCH(Schedules_8760!$C116,Htg_StPt_Sch_EZ!$B$31:$B$54,0),MATCH(Schedules_8760!$F116,Htg_StPt_Sch_EZ!$C$30:$I$30,0)),"F","C")</f>
        <v>18.333333333333332</v>
      </c>
      <c r="J116" s="34">
        <f>CONVERT(INDEX(Clg_StPt_Sch_EZ!$C$4:$I$27,MATCH(Schedules_8760!$C116,Clg_StPt_Sch_EZ!$B$4:$B$27,0),MATCH(Schedules_8760!$F116,Clg_StPt_Sch_EZ!$C$3:$I$3,0)),"F","C")</f>
        <v>25.555555555555554</v>
      </c>
      <c r="K116" s="34">
        <f>CONVERT(INDEX(Clg_StPt_Sch_EZ!$C$31:$I$54,MATCH(Schedules_8760!$C116,Clg_StPt_Sch_EZ!$B$31:$B$54,0),MATCH(Schedules_8760!$F116,Clg_StPt_Sch_EZ!$C$30:$I$30,0)),"F","C")</f>
        <v>28.333333333333332</v>
      </c>
      <c r="L116" s="34">
        <f>CONVERT(INDEX(DHW_StPt_Sch_EZ!$C$4:$I$27,MATCH(Schedules_8760!$C116,DHW_StPt_Sch_EZ!$B$4:$B$27,0),MATCH(Schedules_8760!$F116,DHW_StPt_Sch_EZ!$C$3:$I$3,0)),"F","C")</f>
        <v>53.333333333333329</v>
      </c>
      <c r="M116" s="34">
        <f>CONVERT(INDEX(DHW_StPt_Sch_EZ!$C$31:$I$54,MATCH(Schedules_8760!$C116,DHW_StPt_Sch_EZ!$B$31:$B$54,0),MATCH(Schedules_8760!$F116,DHW_StPt_Sch_EZ!$C$30:$I$30,0)),"F","C")</f>
        <v>53.333333333333329</v>
      </c>
      <c r="N116" s="12"/>
      <c r="O116" s="12"/>
      <c r="P116" s="12"/>
    </row>
    <row r="117" spans="1:16" x14ac:dyDescent="0.25">
      <c r="A117" s="35">
        <v>116</v>
      </c>
      <c r="B117" s="89">
        <v>5.791666666666667</v>
      </c>
      <c r="C117" s="35">
        <f t="shared" si="5"/>
        <v>20</v>
      </c>
      <c r="D117" s="35">
        <f t="shared" si="8"/>
        <v>5</v>
      </c>
      <c r="E117" s="35">
        <f t="shared" si="9"/>
        <v>5</v>
      </c>
      <c r="F117" s="35" t="str">
        <f t="shared" si="6"/>
        <v>Thursday</v>
      </c>
      <c r="G117" s="35">
        <f t="shared" si="7"/>
        <v>1</v>
      </c>
      <c r="H117" s="34">
        <f>CONVERT(INDEX(Htg_StPt_Sch_EZ!$C$4:$I$27,MATCH(Schedules_8760!$C117,Htg_StPt_Sch_EZ!$B$4:$B$27,0),MATCH(Schedules_8760!$F117,Htg_StPt_Sch_EZ!$C$3:$I$3,0)),"F","C")</f>
        <v>20.555555555555554</v>
      </c>
      <c r="I117" s="34">
        <f>CONVERT(INDEX(Htg_StPt_Sch_EZ!$C$31:$I$54,MATCH(Schedules_8760!$C117,Htg_StPt_Sch_EZ!$B$31:$B$54,0),MATCH(Schedules_8760!$F117,Htg_StPt_Sch_EZ!$C$30:$I$30,0)),"F","C")</f>
        <v>18.888888888888889</v>
      </c>
      <c r="J117" s="34">
        <f>CONVERT(INDEX(Clg_StPt_Sch_EZ!$C$4:$I$27,MATCH(Schedules_8760!$C117,Clg_StPt_Sch_EZ!$B$4:$B$27,0),MATCH(Schedules_8760!$F117,Clg_StPt_Sch_EZ!$C$3:$I$3,0)),"F","C")</f>
        <v>25.555555555555554</v>
      </c>
      <c r="K117" s="34">
        <f>CONVERT(INDEX(Clg_StPt_Sch_EZ!$C$31:$I$54,MATCH(Schedules_8760!$C117,Clg_StPt_Sch_EZ!$B$31:$B$54,0),MATCH(Schedules_8760!$F117,Clg_StPt_Sch_EZ!$C$30:$I$30,0)),"F","C")</f>
        <v>28.333333333333332</v>
      </c>
      <c r="L117" s="34">
        <f>CONVERT(INDEX(DHW_StPt_Sch_EZ!$C$4:$I$27,MATCH(Schedules_8760!$C117,DHW_StPt_Sch_EZ!$B$4:$B$27,0),MATCH(Schedules_8760!$F117,DHW_StPt_Sch_EZ!$C$3:$I$3,0)),"F","C")</f>
        <v>53.333333333333329</v>
      </c>
      <c r="M117" s="34">
        <f>CONVERT(INDEX(DHW_StPt_Sch_EZ!$C$31:$I$54,MATCH(Schedules_8760!$C117,DHW_StPt_Sch_EZ!$B$31:$B$54,0),MATCH(Schedules_8760!$F117,DHW_StPt_Sch_EZ!$C$30:$I$30,0)),"F","C")</f>
        <v>53.333333333333329</v>
      </c>
      <c r="N117" s="12"/>
      <c r="O117" s="12"/>
      <c r="P117" s="12"/>
    </row>
    <row r="118" spans="1:16" x14ac:dyDescent="0.25">
      <c r="A118" s="35">
        <v>117</v>
      </c>
      <c r="B118" s="89">
        <v>5.833333333333333</v>
      </c>
      <c r="C118" s="35">
        <f t="shared" si="5"/>
        <v>21</v>
      </c>
      <c r="D118" s="35">
        <f t="shared" si="8"/>
        <v>5</v>
      </c>
      <c r="E118" s="35">
        <f t="shared" si="9"/>
        <v>5</v>
      </c>
      <c r="F118" s="35" t="str">
        <f t="shared" si="6"/>
        <v>Thursday</v>
      </c>
      <c r="G118" s="35">
        <f t="shared" si="7"/>
        <v>1</v>
      </c>
      <c r="H118" s="34">
        <f>CONVERT(INDEX(Htg_StPt_Sch_EZ!$C$4:$I$27,MATCH(Schedules_8760!$C118,Htg_StPt_Sch_EZ!$B$4:$B$27,0),MATCH(Schedules_8760!$F118,Htg_StPt_Sch_EZ!$C$3:$I$3,0)),"F","C")</f>
        <v>20.555555555555554</v>
      </c>
      <c r="I118" s="34">
        <f>CONVERT(INDEX(Htg_StPt_Sch_EZ!$C$31:$I$54,MATCH(Schedules_8760!$C118,Htg_StPt_Sch_EZ!$B$31:$B$54,0),MATCH(Schedules_8760!$F118,Htg_StPt_Sch_EZ!$C$30:$I$30,0)),"F","C")</f>
        <v>19.444444444444443</v>
      </c>
      <c r="J118" s="34">
        <f>CONVERT(INDEX(Clg_StPt_Sch_EZ!$C$4:$I$27,MATCH(Schedules_8760!$C118,Clg_StPt_Sch_EZ!$B$4:$B$27,0),MATCH(Schedules_8760!$F118,Clg_StPt_Sch_EZ!$C$3:$I$3,0)),"F","C")</f>
        <v>25.555555555555554</v>
      </c>
      <c r="K118" s="34">
        <f>CONVERT(INDEX(Clg_StPt_Sch_EZ!$C$31:$I$54,MATCH(Schedules_8760!$C118,Clg_StPt_Sch_EZ!$B$31:$B$54,0),MATCH(Schedules_8760!$F118,Clg_StPt_Sch_EZ!$C$30:$I$30,0)),"F","C")</f>
        <v>28.333333333333332</v>
      </c>
      <c r="L118" s="34">
        <f>CONVERT(INDEX(DHW_StPt_Sch_EZ!$C$4:$I$27,MATCH(Schedules_8760!$C118,DHW_StPt_Sch_EZ!$B$4:$B$27,0),MATCH(Schedules_8760!$F118,DHW_StPt_Sch_EZ!$C$3:$I$3,0)),"F","C")</f>
        <v>53.333333333333329</v>
      </c>
      <c r="M118" s="34">
        <f>CONVERT(INDEX(DHW_StPt_Sch_EZ!$C$31:$I$54,MATCH(Schedules_8760!$C118,DHW_StPt_Sch_EZ!$B$31:$B$54,0),MATCH(Schedules_8760!$F118,DHW_StPt_Sch_EZ!$C$30:$I$30,0)),"F","C")</f>
        <v>53.333333333333329</v>
      </c>
      <c r="N118" s="12"/>
      <c r="O118" s="12"/>
      <c r="P118" s="12"/>
    </row>
    <row r="119" spans="1:16" x14ac:dyDescent="0.25">
      <c r="A119" s="35">
        <v>118</v>
      </c>
      <c r="B119" s="89">
        <v>5.875</v>
      </c>
      <c r="C119" s="35">
        <f t="shared" si="5"/>
        <v>22</v>
      </c>
      <c r="D119" s="35">
        <f t="shared" si="8"/>
        <v>5</v>
      </c>
      <c r="E119" s="35">
        <f t="shared" si="9"/>
        <v>5</v>
      </c>
      <c r="F119" s="35" t="str">
        <f t="shared" si="6"/>
        <v>Thursday</v>
      </c>
      <c r="G119" s="35">
        <f t="shared" si="7"/>
        <v>1</v>
      </c>
      <c r="H119" s="34">
        <f>CONVERT(INDEX(Htg_StPt_Sch_EZ!$C$4:$I$27,MATCH(Schedules_8760!$C119,Htg_StPt_Sch_EZ!$B$4:$B$27,0),MATCH(Schedules_8760!$F119,Htg_StPt_Sch_EZ!$C$3:$I$3,0)),"F","C")</f>
        <v>20.555555555555554</v>
      </c>
      <c r="I119" s="34">
        <f>CONVERT(INDEX(Htg_StPt_Sch_EZ!$C$31:$I$54,MATCH(Schedules_8760!$C119,Htg_StPt_Sch_EZ!$B$31:$B$54,0),MATCH(Schedules_8760!$F119,Htg_StPt_Sch_EZ!$C$30:$I$30,0)),"F","C")</f>
        <v>19.444444444444443</v>
      </c>
      <c r="J119" s="34">
        <f>CONVERT(INDEX(Clg_StPt_Sch_EZ!$C$4:$I$27,MATCH(Schedules_8760!$C119,Clg_StPt_Sch_EZ!$B$4:$B$27,0),MATCH(Schedules_8760!$F119,Clg_StPt_Sch_EZ!$C$3:$I$3,0)),"F","C")</f>
        <v>25.555555555555554</v>
      </c>
      <c r="K119" s="34">
        <f>CONVERT(INDEX(Clg_StPt_Sch_EZ!$C$31:$I$54,MATCH(Schedules_8760!$C119,Clg_StPt_Sch_EZ!$B$31:$B$54,0),MATCH(Schedules_8760!$F119,Clg_StPt_Sch_EZ!$C$30:$I$30,0)),"F","C")</f>
        <v>28.333333333333332</v>
      </c>
      <c r="L119" s="34">
        <f>CONVERT(INDEX(DHW_StPt_Sch_EZ!$C$4:$I$27,MATCH(Schedules_8760!$C119,DHW_StPt_Sch_EZ!$B$4:$B$27,0),MATCH(Schedules_8760!$F119,DHW_StPt_Sch_EZ!$C$3:$I$3,0)),"F","C")</f>
        <v>53.333333333333329</v>
      </c>
      <c r="M119" s="34">
        <f>CONVERT(INDEX(DHW_StPt_Sch_EZ!$C$31:$I$54,MATCH(Schedules_8760!$C119,DHW_StPt_Sch_EZ!$B$31:$B$54,0),MATCH(Schedules_8760!$F119,DHW_StPt_Sch_EZ!$C$30:$I$30,0)),"F","C")</f>
        <v>53.333333333333329</v>
      </c>
      <c r="N119" s="12"/>
      <c r="O119" s="12"/>
      <c r="P119" s="12"/>
    </row>
    <row r="120" spans="1:16" x14ac:dyDescent="0.25">
      <c r="A120" s="35">
        <v>119</v>
      </c>
      <c r="B120" s="89">
        <v>5.916666666666667</v>
      </c>
      <c r="C120" s="35">
        <f t="shared" si="5"/>
        <v>23</v>
      </c>
      <c r="D120" s="35">
        <f t="shared" si="8"/>
        <v>5</v>
      </c>
      <c r="E120" s="35">
        <f t="shared" si="9"/>
        <v>5</v>
      </c>
      <c r="F120" s="35" t="str">
        <f t="shared" si="6"/>
        <v>Thursday</v>
      </c>
      <c r="G120" s="35">
        <f t="shared" si="7"/>
        <v>1</v>
      </c>
      <c r="H120" s="34">
        <f>CONVERT(INDEX(Htg_StPt_Sch_EZ!$C$4:$I$27,MATCH(Schedules_8760!$C120,Htg_StPt_Sch_EZ!$B$4:$B$27,0),MATCH(Schedules_8760!$F120,Htg_StPt_Sch_EZ!$C$3:$I$3,0)),"F","C")</f>
        <v>20.555555555555554</v>
      </c>
      <c r="I120" s="34">
        <f>CONVERT(INDEX(Htg_StPt_Sch_EZ!$C$31:$I$54,MATCH(Schedules_8760!$C120,Htg_StPt_Sch_EZ!$B$31:$B$54,0),MATCH(Schedules_8760!$F120,Htg_StPt_Sch_EZ!$C$30:$I$30,0)),"F","C")</f>
        <v>19.444444444444443</v>
      </c>
      <c r="J120" s="34">
        <f>CONVERT(INDEX(Clg_StPt_Sch_EZ!$C$4:$I$27,MATCH(Schedules_8760!$C120,Clg_StPt_Sch_EZ!$B$4:$B$27,0),MATCH(Schedules_8760!$F120,Clg_StPt_Sch_EZ!$C$3:$I$3,0)),"F","C")</f>
        <v>25.555555555555554</v>
      </c>
      <c r="K120" s="34">
        <f>CONVERT(INDEX(Clg_StPt_Sch_EZ!$C$31:$I$54,MATCH(Schedules_8760!$C120,Clg_StPt_Sch_EZ!$B$31:$B$54,0),MATCH(Schedules_8760!$F120,Clg_StPt_Sch_EZ!$C$30:$I$30,0)),"F","C")</f>
        <v>28.333333333333332</v>
      </c>
      <c r="L120" s="34">
        <f>CONVERT(INDEX(DHW_StPt_Sch_EZ!$C$4:$I$27,MATCH(Schedules_8760!$C120,DHW_StPt_Sch_EZ!$B$4:$B$27,0),MATCH(Schedules_8760!$F120,DHW_StPt_Sch_EZ!$C$3:$I$3,0)),"F","C")</f>
        <v>53.333333333333329</v>
      </c>
      <c r="M120" s="34">
        <f>CONVERT(INDEX(DHW_StPt_Sch_EZ!$C$31:$I$54,MATCH(Schedules_8760!$C120,DHW_StPt_Sch_EZ!$B$31:$B$54,0),MATCH(Schedules_8760!$F120,DHW_StPt_Sch_EZ!$C$30:$I$30,0)),"F","C")</f>
        <v>53.333333333333329</v>
      </c>
      <c r="N120" s="12"/>
      <c r="O120" s="12"/>
      <c r="P120" s="12"/>
    </row>
    <row r="121" spans="1:16" x14ac:dyDescent="0.25">
      <c r="A121" s="35">
        <v>120</v>
      </c>
      <c r="B121" s="89">
        <v>5.958333333333333</v>
      </c>
      <c r="C121" s="35">
        <f t="shared" si="5"/>
        <v>24</v>
      </c>
      <c r="D121" s="35">
        <f t="shared" si="8"/>
        <v>5</v>
      </c>
      <c r="E121" s="35">
        <f t="shared" si="9"/>
        <v>5</v>
      </c>
      <c r="F121" s="35" t="str">
        <f t="shared" si="6"/>
        <v>Thursday</v>
      </c>
      <c r="G121" s="35">
        <f t="shared" si="7"/>
        <v>1</v>
      </c>
      <c r="H121" s="34">
        <f>CONVERT(INDEX(Htg_StPt_Sch_EZ!$C$4:$I$27,MATCH(Schedules_8760!$C121,Htg_StPt_Sch_EZ!$B$4:$B$27,0),MATCH(Schedules_8760!$F121,Htg_StPt_Sch_EZ!$C$3:$I$3,0)),"F","C")</f>
        <v>20.555555555555554</v>
      </c>
      <c r="I121" s="34">
        <f>CONVERT(INDEX(Htg_StPt_Sch_EZ!$C$31:$I$54,MATCH(Schedules_8760!$C121,Htg_StPt_Sch_EZ!$B$31:$B$54,0),MATCH(Schedules_8760!$F121,Htg_StPt_Sch_EZ!$C$30:$I$30,0)),"F","C")</f>
        <v>19.444444444444443</v>
      </c>
      <c r="J121" s="34">
        <f>CONVERT(INDEX(Clg_StPt_Sch_EZ!$C$4:$I$27,MATCH(Schedules_8760!$C121,Clg_StPt_Sch_EZ!$B$4:$B$27,0),MATCH(Schedules_8760!$F121,Clg_StPt_Sch_EZ!$C$3:$I$3,0)),"F","C")</f>
        <v>25.555555555555554</v>
      </c>
      <c r="K121" s="34">
        <f>CONVERT(INDEX(Clg_StPt_Sch_EZ!$C$31:$I$54,MATCH(Schedules_8760!$C121,Clg_StPt_Sch_EZ!$B$31:$B$54,0),MATCH(Schedules_8760!$F121,Clg_StPt_Sch_EZ!$C$30:$I$30,0)),"F","C")</f>
        <v>28.333333333333332</v>
      </c>
      <c r="L121" s="34">
        <f>CONVERT(INDEX(DHW_StPt_Sch_EZ!$C$4:$I$27,MATCH(Schedules_8760!$C121,DHW_StPt_Sch_EZ!$B$4:$B$27,0),MATCH(Schedules_8760!$F121,DHW_StPt_Sch_EZ!$C$3:$I$3,0)),"F","C")</f>
        <v>53.333333333333329</v>
      </c>
      <c r="M121" s="34">
        <f>CONVERT(INDEX(DHW_StPt_Sch_EZ!$C$31:$I$54,MATCH(Schedules_8760!$C121,DHW_StPt_Sch_EZ!$B$31:$B$54,0),MATCH(Schedules_8760!$F121,DHW_StPt_Sch_EZ!$C$30:$I$30,0)),"F","C")</f>
        <v>53.333333333333329</v>
      </c>
      <c r="N121" s="12"/>
      <c r="O121" s="12"/>
      <c r="P121" s="12"/>
    </row>
    <row r="122" spans="1:16" x14ac:dyDescent="0.25">
      <c r="A122" s="35">
        <v>121</v>
      </c>
      <c r="B122" s="89">
        <v>6</v>
      </c>
      <c r="C122" s="35">
        <f t="shared" si="5"/>
        <v>1</v>
      </c>
      <c r="D122" s="35">
        <f t="shared" si="8"/>
        <v>6</v>
      </c>
      <c r="E122" s="35">
        <f t="shared" si="9"/>
        <v>6</v>
      </c>
      <c r="F122" s="35" t="str">
        <f t="shared" si="6"/>
        <v>Friday</v>
      </c>
      <c r="G122" s="35">
        <f t="shared" si="7"/>
        <v>1</v>
      </c>
      <c r="H122" s="34">
        <f>CONVERT(INDEX(Htg_StPt_Sch_EZ!$C$4:$I$27,MATCH(Schedules_8760!$C122,Htg_StPt_Sch_EZ!$B$4:$B$27,0),MATCH(Schedules_8760!$F122,Htg_StPt_Sch_EZ!$C$3:$I$3,0)),"F","C")</f>
        <v>20.555555555555554</v>
      </c>
      <c r="I122" s="34">
        <f>CONVERT(INDEX(Htg_StPt_Sch_EZ!$C$31:$I$54,MATCH(Schedules_8760!$C122,Htg_StPt_Sch_EZ!$B$31:$B$54,0),MATCH(Schedules_8760!$F122,Htg_StPt_Sch_EZ!$C$30:$I$30,0)),"F","C")</f>
        <v>19.444444444444443</v>
      </c>
      <c r="J122" s="34">
        <f>CONVERT(INDEX(Clg_StPt_Sch_EZ!$C$4:$I$27,MATCH(Schedules_8760!$C122,Clg_StPt_Sch_EZ!$B$4:$B$27,0),MATCH(Schedules_8760!$F122,Clg_StPt_Sch_EZ!$C$3:$I$3,0)),"F","C")</f>
        <v>25.555555555555554</v>
      </c>
      <c r="K122" s="34">
        <f>CONVERT(INDEX(Clg_StPt_Sch_EZ!$C$31:$I$54,MATCH(Schedules_8760!$C122,Clg_StPt_Sch_EZ!$B$31:$B$54,0),MATCH(Schedules_8760!$F122,Clg_StPt_Sch_EZ!$C$30:$I$30,0)),"F","C")</f>
        <v>28.333333333333332</v>
      </c>
      <c r="L122" s="34">
        <f>CONVERT(INDEX(DHW_StPt_Sch_EZ!$C$4:$I$27,MATCH(Schedules_8760!$C122,DHW_StPt_Sch_EZ!$B$4:$B$27,0),MATCH(Schedules_8760!$F122,DHW_StPt_Sch_EZ!$C$3:$I$3,0)),"F","C")</f>
        <v>53.333333333333329</v>
      </c>
      <c r="M122" s="34">
        <f>CONVERT(INDEX(DHW_StPt_Sch_EZ!$C$31:$I$54,MATCH(Schedules_8760!$C122,DHW_StPt_Sch_EZ!$B$31:$B$54,0),MATCH(Schedules_8760!$F122,DHW_StPt_Sch_EZ!$C$30:$I$30,0)),"F","C")</f>
        <v>53.333333333333329</v>
      </c>
      <c r="N122" s="12"/>
      <c r="O122" s="12"/>
      <c r="P122" s="12"/>
    </row>
    <row r="123" spans="1:16" x14ac:dyDescent="0.25">
      <c r="A123" s="35">
        <v>122</v>
      </c>
      <c r="B123" s="89">
        <v>6.041666666666667</v>
      </c>
      <c r="C123" s="35">
        <f t="shared" si="5"/>
        <v>2</v>
      </c>
      <c r="D123" s="35">
        <f t="shared" si="8"/>
        <v>6</v>
      </c>
      <c r="E123" s="35">
        <f t="shared" si="9"/>
        <v>6</v>
      </c>
      <c r="F123" s="35" t="str">
        <f t="shared" si="6"/>
        <v>Friday</v>
      </c>
      <c r="G123" s="35">
        <f t="shared" si="7"/>
        <v>1</v>
      </c>
      <c r="H123" s="34">
        <f>CONVERT(INDEX(Htg_StPt_Sch_EZ!$C$4:$I$27,MATCH(Schedules_8760!$C123,Htg_StPt_Sch_EZ!$B$4:$B$27,0),MATCH(Schedules_8760!$F123,Htg_StPt_Sch_EZ!$C$3:$I$3,0)),"F","C")</f>
        <v>20.555555555555554</v>
      </c>
      <c r="I123" s="34">
        <f>CONVERT(INDEX(Htg_StPt_Sch_EZ!$C$31:$I$54,MATCH(Schedules_8760!$C123,Htg_StPt_Sch_EZ!$B$31:$B$54,0),MATCH(Schedules_8760!$F123,Htg_StPt_Sch_EZ!$C$30:$I$30,0)),"F","C")</f>
        <v>19.444444444444443</v>
      </c>
      <c r="J123" s="34">
        <f>CONVERT(INDEX(Clg_StPt_Sch_EZ!$C$4:$I$27,MATCH(Schedules_8760!$C123,Clg_StPt_Sch_EZ!$B$4:$B$27,0),MATCH(Schedules_8760!$F123,Clg_StPt_Sch_EZ!$C$3:$I$3,0)),"F","C")</f>
        <v>25.555555555555554</v>
      </c>
      <c r="K123" s="34">
        <f>CONVERT(INDEX(Clg_StPt_Sch_EZ!$C$31:$I$54,MATCH(Schedules_8760!$C123,Clg_StPt_Sch_EZ!$B$31:$B$54,0),MATCH(Schedules_8760!$F123,Clg_StPt_Sch_EZ!$C$30:$I$30,0)),"F","C")</f>
        <v>28.333333333333332</v>
      </c>
      <c r="L123" s="34">
        <f>CONVERT(INDEX(DHW_StPt_Sch_EZ!$C$4:$I$27,MATCH(Schedules_8760!$C123,DHW_StPt_Sch_EZ!$B$4:$B$27,0),MATCH(Schedules_8760!$F123,DHW_StPt_Sch_EZ!$C$3:$I$3,0)),"F","C")</f>
        <v>53.333333333333329</v>
      </c>
      <c r="M123" s="34">
        <f>CONVERT(INDEX(DHW_StPt_Sch_EZ!$C$31:$I$54,MATCH(Schedules_8760!$C123,DHW_StPt_Sch_EZ!$B$31:$B$54,0),MATCH(Schedules_8760!$F123,DHW_StPt_Sch_EZ!$C$30:$I$30,0)),"F","C")</f>
        <v>53.333333333333329</v>
      </c>
      <c r="N123" s="12"/>
      <c r="O123" s="12"/>
      <c r="P123" s="12"/>
    </row>
    <row r="124" spans="1:16" x14ac:dyDescent="0.25">
      <c r="A124" s="35">
        <v>123</v>
      </c>
      <c r="B124" s="89">
        <v>6.083333333333333</v>
      </c>
      <c r="C124" s="35">
        <f t="shared" si="5"/>
        <v>3</v>
      </c>
      <c r="D124" s="35">
        <f t="shared" si="8"/>
        <v>6</v>
      </c>
      <c r="E124" s="35">
        <f t="shared" si="9"/>
        <v>6</v>
      </c>
      <c r="F124" s="35" t="str">
        <f t="shared" si="6"/>
        <v>Friday</v>
      </c>
      <c r="G124" s="35">
        <f t="shared" si="7"/>
        <v>1</v>
      </c>
      <c r="H124" s="34">
        <f>CONVERT(INDEX(Htg_StPt_Sch_EZ!$C$4:$I$27,MATCH(Schedules_8760!$C124,Htg_StPt_Sch_EZ!$B$4:$B$27,0),MATCH(Schedules_8760!$F124,Htg_StPt_Sch_EZ!$C$3:$I$3,0)),"F","C")</f>
        <v>20.555555555555554</v>
      </c>
      <c r="I124" s="34">
        <f>CONVERT(INDEX(Htg_StPt_Sch_EZ!$C$31:$I$54,MATCH(Schedules_8760!$C124,Htg_StPt_Sch_EZ!$B$31:$B$54,0),MATCH(Schedules_8760!$F124,Htg_StPt_Sch_EZ!$C$30:$I$30,0)),"F","C")</f>
        <v>19.444444444444443</v>
      </c>
      <c r="J124" s="34">
        <f>CONVERT(INDEX(Clg_StPt_Sch_EZ!$C$4:$I$27,MATCH(Schedules_8760!$C124,Clg_StPt_Sch_EZ!$B$4:$B$27,0),MATCH(Schedules_8760!$F124,Clg_StPt_Sch_EZ!$C$3:$I$3,0)),"F","C")</f>
        <v>25.555555555555554</v>
      </c>
      <c r="K124" s="34">
        <f>CONVERT(INDEX(Clg_StPt_Sch_EZ!$C$31:$I$54,MATCH(Schedules_8760!$C124,Clg_StPt_Sch_EZ!$B$31:$B$54,0),MATCH(Schedules_8760!$F124,Clg_StPt_Sch_EZ!$C$30:$I$30,0)),"F","C")</f>
        <v>28.333333333333332</v>
      </c>
      <c r="L124" s="34">
        <f>CONVERT(INDEX(DHW_StPt_Sch_EZ!$C$4:$I$27,MATCH(Schedules_8760!$C124,DHW_StPt_Sch_EZ!$B$4:$B$27,0),MATCH(Schedules_8760!$F124,DHW_StPt_Sch_EZ!$C$3:$I$3,0)),"F","C")</f>
        <v>53.333333333333329</v>
      </c>
      <c r="M124" s="34">
        <f>CONVERT(INDEX(DHW_StPt_Sch_EZ!$C$31:$I$54,MATCH(Schedules_8760!$C124,DHW_StPt_Sch_EZ!$B$31:$B$54,0),MATCH(Schedules_8760!$F124,DHW_StPt_Sch_EZ!$C$30:$I$30,0)),"F","C")</f>
        <v>53.333333333333329</v>
      </c>
      <c r="N124" s="12"/>
      <c r="O124" s="12"/>
      <c r="P124" s="12"/>
    </row>
    <row r="125" spans="1:16" x14ac:dyDescent="0.25">
      <c r="A125" s="35">
        <v>124</v>
      </c>
      <c r="B125" s="89">
        <v>6.125</v>
      </c>
      <c r="C125" s="35">
        <f t="shared" si="5"/>
        <v>4</v>
      </c>
      <c r="D125" s="35">
        <f t="shared" si="8"/>
        <v>6</v>
      </c>
      <c r="E125" s="35">
        <f t="shared" si="9"/>
        <v>6</v>
      </c>
      <c r="F125" s="35" t="str">
        <f t="shared" si="6"/>
        <v>Friday</v>
      </c>
      <c r="G125" s="35">
        <f t="shared" si="7"/>
        <v>1</v>
      </c>
      <c r="H125" s="34">
        <f>CONVERT(INDEX(Htg_StPt_Sch_EZ!$C$4:$I$27,MATCH(Schedules_8760!$C125,Htg_StPt_Sch_EZ!$B$4:$B$27,0),MATCH(Schedules_8760!$F125,Htg_StPt_Sch_EZ!$C$3:$I$3,0)),"F","C")</f>
        <v>20.555555555555554</v>
      </c>
      <c r="I125" s="34">
        <f>CONVERT(INDEX(Htg_StPt_Sch_EZ!$C$31:$I$54,MATCH(Schedules_8760!$C125,Htg_StPt_Sch_EZ!$B$31:$B$54,0),MATCH(Schedules_8760!$F125,Htg_StPt_Sch_EZ!$C$30:$I$30,0)),"F","C")</f>
        <v>19.444444444444443</v>
      </c>
      <c r="J125" s="34">
        <f>CONVERT(INDEX(Clg_StPt_Sch_EZ!$C$4:$I$27,MATCH(Schedules_8760!$C125,Clg_StPt_Sch_EZ!$B$4:$B$27,0),MATCH(Schedules_8760!$F125,Clg_StPt_Sch_EZ!$C$3:$I$3,0)),"F","C")</f>
        <v>25.555555555555554</v>
      </c>
      <c r="K125" s="34">
        <f>CONVERT(INDEX(Clg_StPt_Sch_EZ!$C$31:$I$54,MATCH(Schedules_8760!$C125,Clg_StPt_Sch_EZ!$B$31:$B$54,0),MATCH(Schedules_8760!$F125,Clg_StPt_Sch_EZ!$C$30:$I$30,0)),"F","C")</f>
        <v>28.333333333333332</v>
      </c>
      <c r="L125" s="34">
        <f>CONVERT(INDEX(DHW_StPt_Sch_EZ!$C$4:$I$27,MATCH(Schedules_8760!$C125,DHW_StPt_Sch_EZ!$B$4:$B$27,0),MATCH(Schedules_8760!$F125,DHW_StPt_Sch_EZ!$C$3:$I$3,0)),"F","C")</f>
        <v>53.333333333333329</v>
      </c>
      <c r="M125" s="34">
        <f>CONVERT(INDEX(DHW_StPt_Sch_EZ!$C$31:$I$54,MATCH(Schedules_8760!$C125,DHW_StPt_Sch_EZ!$B$31:$B$54,0),MATCH(Schedules_8760!$F125,DHW_StPt_Sch_EZ!$C$30:$I$30,0)),"F","C")</f>
        <v>53.333333333333329</v>
      </c>
      <c r="N125" s="12"/>
      <c r="O125" s="12"/>
      <c r="P125" s="12"/>
    </row>
    <row r="126" spans="1:16" x14ac:dyDescent="0.25">
      <c r="A126" s="35">
        <v>125</v>
      </c>
      <c r="B126" s="89">
        <v>6.166666666666667</v>
      </c>
      <c r="C126" s="35">
        <f t="shared" si="5"/>
        <v>5</v>
      </c>
      <c r="D126" s="35">
        <f t="shared" si="8"/>
        <v>6</v>
      </c>
      <c r="E126" s="35">
        <f t="shared" si="9"/>
        <v>6</v>
      </c>
      <c r="F126" s="35" t="str">
        <f t="shared" si="6"/>
        <v>Friday</v>
      </c>
      <c r="G126" s="35">
        <f t="shared" si="7"/>
        <v>1</v>
      </c>
      <c r="H126" s="34">
        <f>CONVERT(INDEX(Htg_StPt_Sch_EZ!$C$4:$I$27,MATCH(Schedules_8760!$C126,Htg_StPt_Sch_EZ!$B$4:$B$27,0),MATCH(Schedules_8760!$F126,Htg_StPt_Sch_EZ!$C$3:$I$3,0)),"F","C")</f>
        <v>20.555555555555554</v>
      </c>
      <c r="I126" s="34">
        <f>CONVERT(INDEX(Htg_StPt_Sch_EZ!$C$31:$I$54,MATCH(Schedules_8760!$C126,Htg_StPt_Sch_EZ!$B$31:$B$54,0),MATCH(Schedules_8760!$F126,Htg_StPt_Sch_EZ!$C$30:$I$30,0)),"F","C")</f>
        <v>19.444444444444443</v>
      </c>
      <c r="J126" s="34">
        <f>CONVERT(INDEX(Clg_StPt_Sch_EZ!$C$4:$I$27,MATCH(Schedules_8760!$C126,Clg_StPt_Sch_EZ!$B$4:$B$27,0),MATCH(Schedules_8760!$F126,Clg_StPt_Sch_EZ!$C$3:$I$3,0)),"F","C")</f>
        <v>25.555555555555554</v>
      </c>
      <c r="K126" s="34">
        <f>CONVERT(INDEX(Clg_StPt_Sch_EZ!$C$31:$I$54,MATCH(Schedules_8760!$C126,Clg_StPt_Sch_EZ!$B$31:$B$54,0),MATCH(Schedules_8760!$F126,Clg_StPt_Sch_EZ!$C$30:$I$30,0)),"F","C")</f>
        <v>28.333333333333332</v>
      </c>
      <c r="L126" s="34">
        <f>CONVERT(INDEX(DHW_StPt_Sch_EZ!$C$4:$I$27,MATCH(Schedules_8760!$C126,DHW_StPt_Sch_EZ!$B$4:$B$27,0),MATCH(Schedules_8760!$F126,DHW_StPt_Sch_EZ!$C$3:$I$3,0)),"F","C")</f>
        <v>53.333333333333329</v>
      </c>
      <c r="M126" s="34">
        <f>CONVERT(INDEX(DHW_StPt_Sch_EZ!$C$31:$I$54,MATCH(Schedules_8760!$C126,DHW_StPt_Sch_EZ!$B$31:$B$54,0),MATCH(Schedules_8760!$F126,DHW_StPt_Sch_EZ!$C$30:$I$30,0)),"F","C")</f>
        <v>53.333333333333329</v>
      </c>
      <c r="N126" s="12"/>
      <c r="O126" s="12"/>
      <c r="P126" s="12"/>
    </row>
    <row r="127" spans="1:16" x14ac:dyDescent="0.25">
      <c r="A127" s="35">
        <v>126</v>
      </c>
      <c r="B127" s="89">
        <v>6.208333333333333</v>
      </c>
      <c r="C127" s="35">
        <f t="shared" si="5"/>
        <v>6</v>
      </c>
      <c r="D127" s="35">
        <f t="shared" si="8"/>
        <v>6</v>
      </c>
      <c r="E127" s="35">
        <f t="shared" si="9"/>
        <v>6</v>
      </c>
      <c r="F127" s="35" t="str">
        <f t="shared" si="6"/>
        <v>Friday</v>
      </c>
      <c r="G127" s="35">
        <f t="shared" si="7"/>
        <v>1</v>
      </c>
      <c r="H127" s="34">
        <f>CONVERT(INDEX(Htg_StPt_Sch_EZ!$C$4:$I$27,MATCH(Schedules_8760!$C127,Htg_StPt_Sch_EZ!$B$4:$B$27,0),MATCH(Schedules_8760!$F127,Htg_StPt_Sch_EZ!$C$3:$I$3,0)),"F","C")</f>
        <v>20.555555555555554</v>
      </c>
      <c r="I127" s="34">
        <f>CONVERT(INDEX(Htg_StPt_Sch_EZ!$C$31:$I$54,MATCH(Schedules_8760!$C127,Htg_StPt_Sch_EZ!$B$31:$B$54,0),MATCH(Schedules_8760!$F127,Htg_StPt_Sch_EZ!$C$30:$I$30,0)),"F","C")</f>
        <v>19.444444444444443</v>
      </c>
      <c r="J127" s="34">
        <f>CONVERT(INDEX(Clg_StPt_Sch_EZ!$C$4:$I$27,MATCH(Schedules_8760!$C127,Clg_StPt_Sch_EZ!$B$4:$B$27,0),MATCH(Schedules_8760!$F127,Clg_StPt_Sch_EZ!$C$3:$I$3,0)),"F","C")</f>
        <v>25.555555555555554</v>
      </c>
      <c r="K127" s="34">
        <f>CONVERT(INDEX(Clg_StPt_Sch_EZ!$C$31:$I$54,MATCH(Schedules_8760!$C127,Clg_StPt_Sch_EZ!$B$31:$B$54,0),MATCH(Schedules_8760!$F127,Clg_StPt_Sch_EZ!$C$30:$I$30,0)),"F","C")</f>
        <v>28.333333333333332</v>
      </c>
      <c r="L127" s="34">
        <f>CONVERT(INDEX(DHW_StPt_Sch_EZ!$C$4:$I$27,MATCH(Schedules_8760!$C127,DHW_StPt_Sch_EZ!$B$4:$B$27,0),MATCH(Schedules_8760!$F127,DHW_StPt_Sch_EZ!$C$3:$I$3,0)),"F","C")</f>
        <v>53.333333333333329</v>
      </c>
      <c r="M127" s="34">
        <f>CONVERT(INDEX(DHW_StPt_Sch_EZ!$C$31:$I$54,MATCH(Schedules_8760!$C127,DHW_StPt_Sch_EZ!$B$31:$B$54,0),MATCH(Schedules_8760!$F127,DHW_StPt_Sch_EZ!$C$30:$I$30,0)),"F","C")</f>
        <v>53.333333333333329</v>
      </c>
      <c r="N127" s="12"/>
      <c r="O127" s="12"/>
      <c r="P127" s="12"/>
    </row>
    <row r="128" spans="1:16" x14ac:dyDescent="0.25">
      <c r="A128" s="35">
        <v>127</v>
      </c>
      <c r="B128" s="89">
        <v>6.25</v>
      </c>
      <c r="C128" s="35">
        <f t="shared" si="5"/>
        <v>7</v>
      </c>
      <c r="D128" s="35">
        <f t="shared" si="8"/>
        <v>6</v>
      </c>
      <c r="E128" s="35">
        <f t="shared" si="9"/>
        <v>6</v>
      </c>
      <c r="F128" s="35" t="str">
        <f t="shared" si="6"/>
        <v>Friday</v>
      </c>
      <c r="G128" s="35">
        <f t="shared" si="7"/>
        <v>1</v>
      </c>
      <c r="H128" s="34">
        <f>CONVERT(INDEX(Htg_StPt_Sch_EZ!$C$4:$I$27,MATCH(Schedules_8760!$C128,Htg_StPt_Sch_EZ!$B$4:$B$27,0),MATCH(Schedules_8760!$F128,Htg_StPt_Sch_EZ!$C$3:$I$3,0)),"F","C")</f>
        <v>20.555555555555554</v>
      </c>
      <c r="I128" s="34">
        <f>CONVERT(INDEX(Htg_StPt_Sch_EZ!$C$31:$I$54,MATCH(Schedules_8760!$C128,Htg_StPt_Sch_EZ!$B$31:$B$54,0),MATCH(Schedules_8760!$F128,Htg_StPt_Sch_EZ!$C$30:$I$30,0)),"F","C")</f>
        <v>19.444444444444443</v>
      </c>
      <c r="J128" s="34">
        <f>CONVERT(INDEX(Clg_StPt_Sch_EZ!$C$4:$I$27,MATCH(Schedules_8760!$C128,Clg_StPt_Sch_EZ!$B$4:$B$27,0),MATCH(Schedules_8760!$F128,Clg_StPt_Sch_EZ!$C$3:$I$3,0)),"F","C")</f>
        <v>25.555555555555554</v>
      </c>
      <c r="K128" s="34">
        <f>CONVERT(INDEX(Clg_StPt_Sch_EZ!$C$31:$I$54,MATCH(Schedules_8760!$C128,Clg_StPt_Sch_EZ!$B$31:$B$54,0),MATCH(Schedules_8760!$F128,Clg_StPt_Sch_EZ!$C$30:$I$30,0)),"F","C")</f>
        <v>28.333333333333332</v>
      </c>
      <c r="L128" s="34">
        <f>CONVERT(INDEX(DHW_StPt_Sch_EZ!$C$4:$I$27,MATCH(Schedules_8760!$C128,DHW_StPt_Sch_EZ!$B$4:$B$27,0),MATCH(Schedules_8760!$F128,DHW_StPt_Sch_EZ!$C$3:$I$3,0)),"F","C")</f>
        <v>53.333333333333329</v>
      </c>
      <c r="M128" s="34">
        <f>CONVERT(INDEX(DHW_StPt_Sch_EZ!$C$31:$I$54,MATCH(Schedules_8760!$C128,DHW_StPt_Sch_EZ!$B$31:$B$54,0),MATCH(Schedules_8760!$F128,DHW_StPt_Sch_EZ!$C$30:$I$30,0)),"F","C")</f>
        <v>53.333333333333329</v>
      </c>
      <c r="N128" s="12"/>
      <c r="O128" s="12"/>
      <c r="P128" s="12"/>
    </row>
    <row r="129" spans="1:16" x14ac:dyDescent="0.25">
      <c r="A129" s="35">
        <v>128</v>
      </c>
      <c r="B129" s="89">
        <v>6.291666666666667</v>
      </c>
      <c r="C129" s="35">
        <f t="shared" si="5"/>
        <v>8</v>
      </c>
      <c r="D129" s="35">
        <f t="shared" si="8"/>
        <v>6</v>
      </c>
      <c r="E129" s="35">
        <f t="shared" si="9"/>
        <v>6</v>
      </c>
      <c r="F129" s="35" t="str">
        <f t="shared" si="6"/>
        <v>Friday</v>
      </c>
      <c r="G129" s="35">
        <f t="shared" si="7"/>
        <v>1</v>
      </c>
      <c r="H129" s="34">
        <f>CONVERT(INDEX(Htg_StPt_Sch_EZ!$C$4:$I$27,MATCH(Schedules_8760!$C129,Htg_StPt_Sch_EZ!$B$4:$B$27,0),MATCH(Schedules_8760!$F129,Htg_StPt_Sch_EZ!$C$3:$I$3,0)),"F","C")</f>
        <v>20.555555555555554</v>
      </c>
      <c r="I129" s="34">
        <f>CONVERT(INDEX(Htg_StPt_Sch_EZ!$C$31:$I$54,MATCH(Schedules_8760!$C129,Htg_StPt_Sch_EZ!$B$31:$B$54,0),MATCH(Schedules_8760!$F129,Htg_StPt_Sch_EZ!$C$30:$I$30,0)),"F","C")</f>
        <v>19.444444444444443</v>
      </c>
      <c r="J129" s="34">
        <f>CONVERT(INDEX(Clg_StPt_Sch_EZ!$C$4:$I$27,MATCH(Schedules_8760!$C129,Clg_StPt_Sch_EZ!$B$4:$B$27,0),MATCH(Schedules_8760!$F129,Clg_StPt_Sch_EZ!$C$3:$I$3,0)),"F","C")</f>
        <v>25.555555555555554</v>
      </c>
      <c r="K129" s="34">
        <f>CONVERT(INDEX(Clg_StPt_Sch_EZ!$C$31:$I$54,MATCH(Schedules_8760!$C129,Clg_StPt_Sch_EZ!$B$31:$B$54,0),MATCH(Schedules_8760!$F129,Clg_StPt_Sch_EZ!$C$30:$I$30,0)),"F","C")</f>
        <v>25</v>
      </c>
      <c r="L129" s="34">
        <f>CONVERT(INDEX(DHW_StPt_Sch_EZ!$C$4:$I$27,MATCH(Schedules_8760!$C129,DHW_StPt_Sch_EZ!$B$4:$B$27,0),MATCH(Schedules_8760!$F129,DHW_StPt_Sch_EZ!$C$3:$I$3,0)),"F","C")</f>
        <v>53.333333333333329</v>
      </c>
      <c r="M129" s="34">
        <f>CONVERT(INDEX(DHW_StPt_Sch_EZ!$C$31:$I$54,MATCH(Schedules_8760!$C129,DHW_StPt_Sch_EZ!$B$31:$B$54,0),MATCH(Schedules_8760!$F129,DHW_StPt_Sch_EZ!$C$30:$I$30,0)),"F","C")</f>
        <v>53.333333333333329</v>
      </c>
      <c r="N129" s="12"/>
      <c r="O129" s="12"/>
      <c r="P129" s="12"/>
    </row>
    <row r="130" spans="1:16" x14ac:dyDescent="0.25">
      <c r="A130" s="35">
        <v>129</v>
      </c>
      <c r="B130" s="89">
        <v>6.333333333333333</v>
      </c>
      <c r="C130" s="35">
        <f t="shared" ref="C130:C193" si="10">HOUR(B130)+1</f>
        <v>9</v>
      </c>
      <c r="D130" s="35">
        <f t="shared" si="8"/>
        <v>6</v>
      </c>
      <c r="E130" s="35">
        <f t="shared" si="9"/>
        <v>6</v>
      </c>
      <c r="F130" s="35" t="str">
        <f t="shared" ref="F130:F193" si="11">IF(E130=1,"Sunday",IF(E130=2,"Monday",IF(E130=3,"Tuesday",IF(E130=4,"Wednesday",IF(E130=5,"Thursday",IF(E130=6,"Friday","Saturday"))))))</f>
        <v>Friday</v>
      </c>
      <c r="G130" s="35">
        <f t="shared" ref="G130:G193" si="12">MONTH(B130)</f>
        <v>1</v>
      </c>
      <c r="H130" s="34">
        <f>CONVERT(INDEX(Htg_StPt_Sch_EZ!$C$4:$I$27,MATCH(Schedules_8760!$C130,Htg_StPt_Sch_EZ!$B$4:$B$27,0),MATCH(Schedules_8760!$F130,Htg_StPt_Sch_EZ!$C$3:$I$3,0)),"F","C")</f>
        <v>20.555555555555554</v>
      </c>
      <c r="I130" s="34">
        <f>CONVERT(INDEX(Htg_StPt_Sch_EZ!$C$31:$I$54,MATCH(Schedules_8760!$C130,Htg_StPt_Sch_EZ!$B$31:$B$54,0),MATCH(Schedules_8760!$F130,Htg_StPt_Sch_EZ!$C$30:$I$30,0)),"F","C")</f>
        <v>19.444444444444443</v>
      </c>
      <c r="J130" s="34">
        <f>CONVERT(INDEX(Clg_StPt_Sch_EZ!$C$4:$I$27,MATCH(Schedules_8760!$C130,Clg_StPt_Sch_EZ!$B$4:$B$27,0),MATCH(Schedules_8760!$F130,Clg_StPt_Sch_EZ!$C$3:$I$3,0)),"F","C")</f>
        <v>25.555555555555554</v>
      </c>
      <c r="K130" s="34">
        <f>CONVERT(INDEX(Clg_StPt_Sch_EZ!$C$31:$I$54,MATCH(Schedules_8760!$C130,Clg_StPt_Sch_EZ!$B$31:$B$54,0),MATCH(Schedules_8760!$F130,Clg_StPt_Sch_EZ!$C$30:$I$30,0)),"F","C")</f>
        <v>25</v>
      </c>
      <c r="L130" s="34">
        <f>CONVERT(INDEX(DHW_StPt_Sch_EZ!$C$4:$I$27,MATCH(Schedules_8760!$C130,DHW_StPt_Sch_EZ!$B$4:$B$27,0),MATCH(Schedules_8760!$F130,DHW_StPt_Sch_EZ!$C$3:$I$3,0)),"F","C")</f>
        <v>53.333333333333329</v>
      </c>
      <c r="M130" s="34">
        <f>CONVERT(INDEX(DHW_StPt_Sch_EZ!$C$31:$I$54,MATCH(Schedules_8760!$C130,DHW_StPt_Sch_EZ!$B$31:$B$54,0),MATCH(Schedules_8760!$F130,DHW_StPt_Sch_EZ!$C$30:$I$30,0)),"F","C")</f>
        <v>53.333333333333329</v>
      </c>
      <c r="N130" s="12"/>
      <c r="O130" s="12"/>
      <c r="P130" s="12"/>
    </row>
    <row r="131" spans="1:16" x14ac:dyDescent="0.25">
      <c r="A131" s="35">
        <v>130</v>
      </c>
      <c r="B131" s="89">
        <v>6.375</v>
      </c>
      <c r="C131" s="35">
        <f t="shared" si="10"/>
        <v>10</v>
      </c>
      <c r="D131" s="35">
        <f t="shared" ref="D131:D194" si="13">IF(C131=1,D130+1,D130)</f>
        <v>6</v>
      </c>
      <c r="E131" s="35">
        <f t="shared" ref="E131:E194" si="14">IF(AND(C131=1,E130=7),1,IF(C131=1,E130+1,E130))</f>
        <v>6</v>
      </c>
      <c r="F131" s="35" t="str">
        <f t="shared" si="11"/>
        <v>Friday</v>
      </c>
      <c r="G131" s="35">
        <f t="shared" si="12"/>
        <v>1</v>
      </c>
      <c r="H131" s="34">
        <f>CONVERT(INDEX(Htg_StPt_Sch_EZ!$C$4:$I$27,MATCH(Schedules_8760!$C131,Htg_StPt_Sch_EZ!$B$4:$B$27,0),MATCH(Schedules_8760!$F131,Htg_StPt_Sch_EZ!$C$3:$I$3,0)),"F","C")</f>
        <v>20.555555555555554</v>
      </c>
      <c r="I131" s="34">
        <f>CONVERT(INDEX(Htg_StPt_Sch_EZ!$C$31:$I$54,MATCH(Schedules_8760!$C131,Htg_StPt_Sch_EZ!$B$31:$B$54,0),MATCH(Schedules_8760!$F131,Htg_StPt_Sch_EZ!$C$30:$I$30,0)),"F","C")</f>
        <v>19.444444444444443</v>
      </c>
      <c r="J131" s="34">
        <f>CONVERT(INDEX(Clg_StPt_Sch_EZ!$C$4:$I$27,MATCH(Schedules_8760!$C131,Clg_StPt_Sch_EZ!$B$4:$B$27,0),MATCH(Schedules_8760!$F131,Clg_StPt_Sch_EZ!$C$3:$I$3,0)),"F","C")</f>
        <v>25.555555555555554</v>
      </c>
      <c r="K131" s="34">
        <f>CONVERT(INDEX(Clg_StPt_Sch_EZ!$C$31:$I$54,MATCH(Schedules_8760!$C131,Clg_StPt_Sch_EZ!$B$31:$B$54,0),MATCH(Schedules_8760!$F131,Clg_StPt_Sch_EZ!$C$30:$I$30,0)),"F","C")</f>
        <v>25</v>
      </c>
      <c r="L131" s="34">
        <f>CONVERT(INDEX(DHW_StPt_Sch_EZ!$C$4:$I$27,MATCH(Schedules_8760!$C131,DHW_StPt_Sch_EZ!$B$4:$B$27,0),MATCH(Schedules_8760!$F131,DHW_StPt_Sch_EZ!$C$3:$I$3,0)),"F","C")</f>
        <v>53.333333333333329</v>
      </c>
      <c r="M131" s="34">
        <f>CONVERT(INDEX(DHW_StPt_Sch_EZ!$C$31:$I$54,MATCH(Schedules_8760!$C131,DHW_StPt_Sch_EZ!$B$31:$B$54,0),MATCH(Schedules_8760!$F131,DHW_StPt_Sch_EZ!$C$30:$I$30,0)),"F","C")</f>
        <v>53.333333333333329</v>
      </c>
      <c r="N131" s="12"/>
      <c r="O131" s="12"/>
      <c r="P131" s="12"/>
    </row>
    <row r="132" spans="1:16" x14ac:dyDescent="0.25">
      <c r="A132" s="35">
        <v>131</v>
      </c>
      <c r="B132" s="89">
        <v>6.416666666666667</v>
      </c>
      <c r="C132" s="35">
        <f t="shared" si="10"/>
        <v>11</v>
      </c>
      <c r="D132" s="35">
        <f t="shared" si="13"/>
        <v>6</v>
      </c>
      <c r="E132" s="35">
        <f t="shared" si="14"/>
        <v>6</v>
      </c>
      <c r="F132" s="35" t="str">
        <f t="shared" si="11"/>
        <v>Friday</v>
      </c>
      <c r="G132" s="35">
        <f t="shared" si="12"/>
        <v>1</v>
      </c>
      <c r="H132" s="34">
        <f>CONVERT(INDEX(Htg_StPt_Sch_EZ!$C$4:$I$27,MATCH(Schedules_8760!$C132,Htg_StPt_Sch_EZ!$B$4:$B$27,0),MATCH(Schedules_8760!$F132,Htg_StPt_Sch_EZ!$C$3:$I$3,0)),"F","C")</f>
        <v>20.555555555555554</v>
      </c>
      <c r="I132" s="34">
        <f>CONVERT(INDEX(Htg_StPt_Sch_EZ!$C$31:$I$54,MATCH(Schedules_8760!$C132,Htg_StPt_Sch_EZ!$B$31:$B$54,0),MATCH(Schedules_8760!$F132,Htg_StPt_Sch_EZ!$C$30:$I$30,0)),"F","C")</f>
        <v>19.444444444444443</v>
      </c>
      <c r="J132" s="34">
        <f>CONVERT(INDEX(Clg_StPt_Sch_EZ!$C$4:$I$27,MATCH(Schedules_8760!$C132,Clg_StPt_Sch_EZ!$B$4:$B$27,0),MATCH(Schedules_8760!$F132,Clg_StPt_Sch_EZ!$C$3:$I$3,0)),"F","C")</f>
        <v>25.555555555555554</v>
      </c>
      <c r="K132" s="34">
        <f>CONVERT(INDEX(Clg_StPt_Sch_EZ!$C$31:$I$54,MATCH(Schedules_8760!$C132,Clg_StPt_Sch_EZ!$B$31:$B$54,0),MATCH(Schedules_8760!$F132,Clg_StPt_Sch_EZ!$C$30:$I$30,0)),"F","C")</f>
        <v>25</v>
      </c>
      <c r="L132" s="34">
        <f>CONVERT(INDEX(DHW_StPt_Sch_EZ!$C$4:$I$27,MATCH(Schedules_8760!$C132,DHW_StPt_Sch_EZ!$B$4:$B$27,0),MATCH(Schedules_8760!$F132,DHW_StPt_Sch_EZ!$C$3:$I$3,0)),"F","C")</f>
        <v>53.333333333333329</v>
      </c>
      <c r="M132" s="34">
        <f>CONVERT(INDEX(DHW_StPt_Sch_EZ!$C$31:$I$54,MATCH(Schedules_8760!$C132,DHW_StPt_Sch_EZ!$B$31:$B$54,0),MATCH(Schedules_8760!$F132,DHW_StPt_Sch_EZ!$C$30:$I$30,0)),"F","C")</f>
        <v>53.333333333333329</v>
      </c>
      <c r="N132" s="12"/>
      <c r="O132" s="12"/>
      <c r="P132" s="12"/>
    </row>
    <row r="133" spans="1:16" x14ac:dyDescent="0.25">
      <c r="A133" s="35">
        <v>132</v>
      </c>
      <c r="B133" s="89">
        <v>6.458333333333333</v>
      </c>
      <c r="C133" s="35">
        <f t="shared" si="10"/>
        <v>12</v>
      </c>
      <c r="D133" s="35">
        <f t="shared" si="13"/>
        <v>6</v>
      </c>
      <c r="E133" s="35">
        <f t="shared" si="14"/>
        <v>6</v>
      </c>
      <c r="F133" s="35" t="str">
        <f t="shared" si="11"/>
        <v>Friday</v>
      </c>
      <c r="G133" s="35">
        <f t="shared" si="12"/>
        <v>1</v>
      </c>
      <c r="H133" s="34">
        <f>CONVERT(INDEX(Htg_StPt_Sch_EZ!$C$4:$I$27,MATCH(Schedules_8760!$C133,Htg_StPt_Sch_EZ!$B$4:$B$27,0),MATCH(Schedules_8760!$F133,Htg_StPt_Sch_EZ!$C$3:$I$3,0)),"F","C")</f>
        <v>20.555555555555554</v>
      </c>
      <c r="I133" s="34">
        <f>CONVERT(INDEX(Htg_StPt_Sch_EZ!$C$31:$I$54,MATCH(Schedules_8760!$C133,Htg_StPt_Sch_EZ!$B$31:$B$54,0),MATCH(Schedules_8760!$F133,Htg_StPt_Sch_EZ!$C$30:$I$30,0)),"F","C")</f>
        <v>19.444444444444443</v>
      </c>
      <c r="J133" s="34">
        <f>CONVERT(INDEX(Clg_StPt_Sch_EZ!$C$4:$I$27,MATCH(Schedules_8760!$C133,Clg_StPt_Sch_EZ!$B$4:$B$27,0),MATCH(Schedules_8760!$F133,Clg_StPt_Sch_EZ!$C$3:$I$3,0)),"F","C")</f>
        <v>25.555555555555554</v>
      </c>
      <c r="K133" s="34">
        <f>CONVERT(INDEX(Clg_StPt_Sch_EZ!$C$31:$I$54,MATCH(Schedules_8760!$C133,Clg_StPt_Sch_EZ!$B$31:$B$54,0),MATCH(Schedules_8760!$F133,Clg_StPt_Sch_EZ!$C$30:$I$30,0)),"F","C")</f>
        <v>25</v>
      </c>
      <c r="L133" s="34">
        <f>CONVERT(INDEX(DHW_StPt_Sch_EZ!$C$4:$I$27,MATCH(Schedules_8760!$C133,DHW_StPt_Sch_EZ!$B$4:$B$27,0),MATCH(Schedules_8760!$F133,DHW_StPt_Sch_EZ!$C$3:$I$3,0)),"F","C")</f>
        <v>53.333333333333329</v>
      </c>
      <c r="M133" s="34">
        <f>CONVERT(INDEX(DHW_StPt_Sch_EZ!$C$31:$I$54,MATCH(Schedules_8760!$C133,DHW_StPt_Sch_EZ!$B$31:$B$54,0),MATCH(Schedules_8760!$F133,DHW_StPt_Sch_EZ!$C$30:$I$30,0)),"F","C")</f>
        <v>53.333333333333329</v>
      </c>
      <c r="N133" s="12"/>
      <c r="O133" s="12"/>
      <c r="P133" s="12"/>
    </row>
    <row r="134" spans="1:16" x14ac:dyDescent="0.25">
      <c r="A134" s="35">
        <v>133</v>
      </c>
      <c r="B134" s="89">
        <v>6.5</v>
      </c>
      <c r="C134" s="35">
        <f t="shared" si="10"/>
        <v>13</v>
      </c>
      <c r="D134" s="35">
        <f t="shared" si="13"/>
        <v>6</v>
      </c>
      <c r="E134" s="35">
        <f t="shared" si="14"/>
        <v>6</v>
      </c>
      <c r="F134" s="35" t="str">
        <f t="shared" si="11"/>
        <v>Friday</v>
      </c>
      <c r="G134" s="35">
        <f t="shared" si="12"/>
        <v>1</v>
      </c>
      <c r="H134" s="34">
        <f>CONVERT(INDEX(Htg_StPt_Sch_EZ!$C$4:$I$27,MATCH(Schedules_8760!$C134,Htg_StPt_Sch_EZ!$B$4:$B$27,0),MATCH(Schedules_8760!$F134,Htg_StPt_Sch_EZ!$C$3:$I$3,0)),"F","C")</f>
        <v>20.555555555555554</v>
      </c>
      <c r="I134" s="34">
        <f>CONVERT(INDEX(Htg_StPt_Sch_EZ!$C$31:$I$54,MATCH(Schedules_8760!$C134,Htg_StPt_Sch_EZ!$B$31:$B$54,0),MATCH(Schedules_8760!$F134,Htg_StPt_Sch_EZ!$C$30:$I$30,0)),"F","C")</f>
        <v>19.444444444444443</v>
      </c>
      <c r="J134" s="34">
        <f>CONVERT(INDEX(Clg_StPt_Sch_EZ!$C$4:$I$27,MATCH(Schedules_8760!$C134,Clg_StPt_Sch_EZ!$B$4:$B$27,0),MATCH(Schedules_8760!$F134,Clg_StPt_Sch_EZ!$C$3:$I$3,0)),"F","C")</f>
        <v>25.555555555555554</v>
      </c>
      <c r="K134" s="34">
        <f>CONVERT(INDEX(Clg_StPt_Sch_EZ!$C$31:$I$54,MATCH(Schedules_8760!$C134,Clg_StPt_Sch_EZ!$B$31:$B$54,0),MATCH(Schedules_8760!$F134,Clg_StPt_Sch_EZ!$C$30:$I$30,0)),"F","C")</f>
        <v>25</v>
      </c>
      <c r="L134" s="34">
        <f>CONVERT(INDEX(DHW_StPt_Sch_EZ!$C$4:$I$27,MATCH(Schedules_8760!$C134,DHW_StPt_Sch_EZ!$B$4:$B$27,0),MATCH(Schedules_8760!$F134,DHW_StPt_Sch_EZ!$C$3:$I$3,0)),"F","C")</f>
        <v>53.333333333333329</v>
      </c>
      <c r="M134" s="34">
        <f>CONVERT(INDEX(DHW_StPt_Sch_EZ!$C$31:$I$54,MATCH(Schedules_8760!$C134,DHW_StPt_Sch_EZ!$B$31:$B$54,0),MATCH(Schedules_8760!$F134,DHW_StPt_Sch_EZ!$C$30:$I$30,0)),"F","C")</f>
        <v>53.333333333333329</v>
      </c>
      <c r="N134" s="12"/>
      <c r="O134" s="12"/>
      <c r="P134" s="12"/>
    </row>
    <row r="135" spans="1:16" x14ac:dyDescent="0.25">
      <c r="A135" s="35">
        <v>134</v>
      </c>
      <c r="B135" s="89">
        <v>6.541666666666667</v>
      </c>
      <c r="C135" s="35">
        <f t="shared" si="10"/>
        <v>14</v>
      </c>
      <c r="D135" s="35">
        <f t="shared" si="13"/>
        <v>6</v>
      </c>
      <c r="E135" s="35">
        <f t="shared" si="14"/>
        <v>6</v>
      </c>
      <c r="F135" s="35" t="str">
        <f t="shared" si="11"/>
        <v>Friday</v>
      </c>
      <c r="G135" s="35">
        <f t="shared" si="12"/>
        <v>1</v>
      </c>
      <c r="H135" s="34">
        <f>CONVERT(INDEX(Htg_StPt_Sch_EZ!$C$4:$I$27,MATCH(Schedules_8760!$C135,Htg_StPt_Sch_EZ!$B$4:$B$27,0),MATCH(Schedules_8760!$F135,Htg_StPt_Sch_EZ!$C$3:$I$3,0)),"F","C")</f>
        <v>20.555555555555554</v>
      </c>
      <c r="I135" s="34">
        <f>CONVERT(INDEX(Htg_StPt_Sch_EZ!$C$31:$I$54,MATCH(Schedules_8760!$C135,Htg_StPt_Sch_EZ!$B$31:$B$54,0),MATCH(Schedules_8760!$F135,Htg_StPt_Sch_EZ!$C$30:$I$30,0)),"F","C")</f>
        <v>19.444444444444443</v>
      </c>
      <c r="J135" s="34">
        <f>CONVERT(INDEX(Clg_StPt_Sch_EZ!$C$4:$I$27,MATCH(Schedules_8760!$C135,Clg_StPt_Sch_EZ!$B$4:$B$27,0),MATCH(Schedules_8760!$F135,Clg_StPt_Sch_EZ!$C$3:$I$3,0)),"F","C")</f>
        <v>25.555555555555554</v>
      </c>
      <c r="K135" s="34">
        <f>CONVERT(INDEX(Clg_StPt_Sch_EZ!$C$31:$I$54,MATCH(Schedules_8760!$C135,Clg_StPt_Sch_EZ!$B$31:$B$54,0),MATCH(Schedules_8760!$F135,Clg_StPt_Sch_EZ!$C$30:$I$30,0)),"F","C")</f>
        <v>25</v>
      </c>
      <c r="L135" s="34">
        <f>CONVERT(INDEX(DHW_StPt_Sch_EZ!$C$4:$I$27,MATCH(Schedules_8760!$C135,DHW_StPt_Sch_EZ!$B$4:$B$27,0),MATCH(Schedules_8760!$F135,DHW_StPt_Sch_EZ!$C$3:$I$3,0)),"F","C")</f>
        <v>53.333333333333329</v>
      </c>
      <c r="M135" s="34">
        <f>CONVERT(INDEX(DHW_StPt_Sch_EZ!$C$31:$I$54,MATCH(Schedules_8760!$C135,DHW_StPt_Sch_EZ!$B$31:$B$54,0),MATCH(Schedules_8760!$F135,DHW_StPt_Sch_EZ!$C$30:$I$30,0)),"F","C")</f>
        <v>53.333333333333329</v>
      </c>
      <c r="N135" s="12"/>
      <c r="O135" s="12"/>
      <c r="P135" s="12"/>
    </row>
    <row r="136" spans="1:16" x14ac:dyDescent="0.25">
      <c r="A136" s="35">
        <v>135</v>
      </c>
      <c r="B136" s="89">
        <v>6.583333333333333</v>
      </c>
      <c r="C136" s="35">
        <f t="shared" si="10"/>
        <v>15</v>
      </c>
      <c r="D136" s="35">
        <f t="shared" si="13"/>
        <v>6</v>
      </c>
      <c r="E136" s="35">
        <f t="shared" si="14"/>
        <v>6</v>
      </c>
      <c r="F136" s="35" t="str">
        <f t="shared" si="11"/>
        <v>Friday</v>
      </c>
      <c r="G136" s="35">
        <f t="shared" si="12"/>
        <v>1</v>
      </c>
      <c r="H136" s="34">
        <f>CONVERT(INDEX(Htg_StPt_Sch_EZ!$C$4:$I$27,MATCH(Schedules_8760!$C136,Htg_StPt_Sch_EZ!$B$4:$B$27,0),MATCH(Schedules_8760!$F136,Htg_StPt_Sch_EZ!$C$3:$I$3,0)),"F","C")</f>
        <v>20.555555555555554</v>
      </c>
      <c r="I136" s="34">
        <f>CONVERT(INDEX(Htg_StPt_Sch_EZ!$C$31:$I$54,MATCH(Schedules_8760!$C136,Htg_StPt_Sch_EZ!$B$31:$B$54,0),MATCH(Schedules_8760!$F136,Htg_StPt_Sch_EZ!$C$30:$I$30,0)),"F","C")</f>
        <v>21.111111111111111</v>
      </c>
      <c r="J136" s="34">
        <f>CONVERT(INDEX(Clg_StPt_Sch_EZ!$C$4:$I$27,MATCH(Schedules_8760!$C136,Clg_StPt_Sch_EZ!$B$4:$B$27,0),MATCH(Schedules_8760!$F136,Clg_StPt_Sch_EZ!$C$3:$I$3,0)),"F","C")</f>
        <v>25.555555555555554</v>
      </c>
      <c r="K136" s="34">
        <f>CONVERT(INDEX(Clg_StPt_Sch_EZ!$C$31:$I$54,MATCH(Schedules_8760!$C136,Clg_StPt_Sch_EZ!$B$31:$B$54,0),MATCH(Schedules_8760!$F136,Clg_StPt_Sch_EZ!$C$30:$I$30,0)),"F","C")</f>
        <v>25</v>
      </c>
      <c r="L136" s="34">
        <f>CONVERT(INDEX(DHW_StPt_Sch_EZ!$C$4:$I$27,MATCH(Schedules_8760!$C136,DHW_StPt_Sch_EZ!$B$4:$B$27,0),MATCH(Schedules_8760!$F136,DHW_StPt_Sch_EZ!$C$3:$I$3,0)),"F","C")</f>
        <v>53.333333333333329</v>
      </c>
      <c r="M136" s="34">
        <f>CONVERT(INDEX(DHW_StPt_Sch_EZ!$C$31:$I$54,MATCH(Schedules_8760!$C136,DHW_StPt_Sch_EZ!$B$31:$B$54,0),MATCH(Schedules_8760!$F136,DHW_StPt_Sch_EZ!$C$30:$I$30,0)),"F","C")</f>
        <v>53.333333333333329</v>
      </c>
      <c r="N136" s="12"/>
      <c r="O136" s="12"/>
      <c r="P136" s="12"/>
    </row>
    <row r="137" spans="1:16" x14ac:dyDescent="0.25">
      <c r="A137" s="35">
        <v>136</v>
      </c>
      <c r="B137" s="89">
        <v>6.625</v>
      </c>
      <c r="C137" s="35">
        <f t="shared" si="10"/>
        <v>16</v>
      </c>
      <c r="D137" s="35">
        <f t="shared" si="13"/>
        <v>6</v>
      </c>
      <c r="E137" s="35">
        <f t="shared" si="14"/>
        <v>6</v>
      </c>
      <c r="F137" s="35" t="str">
        <f t="shared" si="11"/>
        <v>Friday</v>
      </c>
      <c r="G137" s="35">
        <f t="shared" si="12"/>
        <v>1</v>
      </c>
      <c r="H137" s="34">
        <f>CONVERT(INDEX(Htg_StPt_Sch_EZ!$C$4:$I$27,MATCH(Schedules_8760!$C137,Htg_StPt_Sch_EZ!$B$4:$B$27,0),MATCH(Schedules_8760!$F137,Htg_StPt_Sch_EZ!$C$3:$I$3,0)),"F","C")</f>
        <v>20.555555555555554</v>
      </c>
      <c r="I137" s="34">
        <f>CONVERT(INDEX(Htg_StPt_Sch_EZ!$C$31:$I$54,MATCH(Schedules_8760!$C137,Htg_StPt_Sch_EZ!$B$31:$B$54,0),MATCH(Schedules_8760!$F137,Htg_StPt_Sch_EZ!$C$30:$I$30,0)),"F","C")</f>
        <v>21.111111111111111</v>
      </c>
      <c r="J137" s="34">
        <f>CONVERT(INDEX(Clg_StPt_Sch_EZ!$C$4:$I$27,MATCH(Schedules_8760!$C137,Clg_StPt_Sch_EZ!$B$4:$B$27,0),MATCH(Schedules_8760!$F137,Clg_StPt_Sch_EZ!$C$3:$I$3,0)),"F","C")</f>
        <v>25.555555555555554</v>
      </c>
      <c r="K137" s="34">
        <f>CONVERT(INDEX(Clg_StPt_Sch_EZ!$C$31:$I$54,MATCH(Schedules_8760!$C137,Clg_StPt_Sch_EZ!$B$31:$B$54,0),MATCH(Schedules_8760!$F137,Clg_StPt_Sch_EZ!$C$30:$I$30,0)),"F","C")</f>
        <v>25</v>
      </c>
      <c r="L137" s="34">
        <f>CONVERT(INDEX(DHW_StPt_Sch_EZ!$C$4:$I$27,MATCH(Schedules_8760!$C137,DHW_StPt_Sch_EZ!$B$4:$B$27,0),MATCH(Schedules_8760!$F137,DHW_StPt_Sch_EZ!$C$3:$I$3,0)),"F","C")</f>
        <v>53.333333333333329</v>
      </c>
      <c r="M137" s="34">
        <f>CONVERT(INDEX(DHW_StPt_Sch_EZ!$C$31:$I$54,MATCH(Schedules_8760!$C137,DHW_StPt_Sch_EZ!$B$31:$B$54,0),MATCH(Schedules_8760!$F137,DHW_StPt_Sch_EZ!$C$30:$I$30,0)),"F","C")</f>
        <v>53.333333333333329</v>
      </c>
      <c r="N137" s="12"/>
      <c r="O137" s="12"/>
      <c r="P137" s="12"/>
    </row>
    <row r="138" spans="1:16" x14ac:dyDescent="0.25">
      <c r="A138" s="35">
        <v>137</v>
      </c>
      <c r="B138" s="89">
        <v>6.666666666666667</v>
      </c>
      <c r="C138" s="35">
        <f t="shared" si="10"/>
        <v>17</v>
      </c>
      <c r="D138" s="35">
        <f t="shared" si="13"/>
        <v>6</v>
      </c>
      <c r="E138" s="35">
        <f t="shared" si="14"/>
        <v>6</v>
      </c>
      <c r="F138" s="35" t="str">
        <f t="shared" si="11"/>
        <v>Friday</v>
      </c>
      <c r="G138" s="35">
        <f t="shared" si="12"/>
        <v>1</v>
      </c>
      <c r="H138" s="34">
        <f>CONVERT(INDEX(Htg_StPt_Sch_EZ!$C$4:$I$27,MATCH(Schedules_8760!$C138,Htg_StPt_Sch_EZ!$B$4:$B$27,0),MATCH(Schedules_8760!$F138,Htg_StPt_Sch_EZ!$C$3:$I$3,0)),"F","C")</f>
        <v>20.555555555555554</v>
      </c>
      <c r="I138" s="34">
        <f>CONVERT(INDEX(Htg_StPt_Sch_EZ!$C$31:$I$54,MATCH(Schedules_8760!$C138,Htg_StPt_Sch_EZ!$B$31:$B$54,0),MATCH(Schedules_8760!$F138,Htg_StPt_Sch_EZ!$C$30:$I$30,0)),"F","C")</f>
        <v>17.777777777777779</v>
      </c>
      <c r="J138" s="34">
        <f>CONVERT(INDEX(Clg_StPt_Sch_EZ!$C$4:$I$27,MATCH(Schedules_8760!$C138,Clg_StPt_Sch_EZ!$B$4:$B$27,0),MATCH(Schedules_8760!$F138,Clg_StPt_Sch_EZ!$C$3:$I$3,0)),"F","C")</f>
        <v>25.555555555555554</v>
      </c>
      <c r="K138" s="34">
        <f>CONVERT(INDEX(Clg_StPt_Sch_EZ!$C$31:$I$54,MATCH(Schedules_8760!$C138,Clg_StPt_Sch_EZ!$B$31:$B$54,0),MATCH(Schedules_8760!$F138,Clg_StPt_Sch_EZ!$C$30:$I$30,0)),"F","C")</f>
        <v>25</v>
      </c>
      <c r="L138" s="34">
        <f>CONVERT(INDEX(DHW_StPt_Sch_EZ!$C$4:$I$27,MATCH(Schedules_8760!$C138,DHW_StPt_Sch_EZ!$B$4:$B$27,0),MATCH(Schedules_8760!$F138,DHW_StPt_Sch_EZ!$C$3:$I$3,0)),"F","C")</f>
        <v>53.333333333333329</v>
      </c>
      <c r="M138" s="34">
        <f>CONVERT(INDEX(DHW_StPt_Sch_EZ!$C$31:$I$54,MATCH(Schedules_8760!$C138,DHW_StPt_Sch_EZ!$B$31:$B$54,0),MATCH(Schedules_8760!$F138,DHW_StPt_Sch_EZ!$C$30:$I$30,0)),"F","C")</f>
        <v>53.333333333333329</v>
      </c>
      <c r="N138" s="12"/>
      <c r="O138" s="12"/>
      <c r="P138" s="12"/>
    </row>
    <row r="139" spans="1:16" x14ac:dyDescent="0.25">
      <c r="A139" s="35">
        <v>138</v>
      </c>
      <c r="B139" s="89">
        <v>6.708333333333333</v>
      </c>
      <c r="C139" s="35">
        <f t="shared" si="10"/>
        <v>18</v>
      </c>
      <c r="D139" s="35">
        <f t="shared" si="13"/>
        <v>6</v>
      </c>
      <c r="E139" s="35">
        <f t="shared" si="14"/>
        <v>6</v>
      </c>
      <c r="F139" s="35" t="str">
        <f t="shared" si="11"/>
        <v>Friday</v>
      </c>
      <c r="G139" s="35">
        <f t="shared" si="12"/>
        <v>1</v>
      </c>
      <c r="H139" s="34">
        <f>CONVERT(INDEX(Htg_StPt_Sch_EZ!$C$4:$I$27,MATCH(Schedules_8760!$C139,Htg_StPt_Sch_EZ!$B$4:$B$27,0),MATCH(Schedules_8760!$F139,Htg_StPt_Sch_EZ!$C$3:$I$3,0)),"F","C")</f>
        <v>20.555555555555554</v>
      </c>
      <c r="I139" s="34">
        <f>CONVERT(INDEX(Htg_StPt_Sch_EZ!$C$31:$I$54,MATCH(Schedules_8760!$C139,Htg_StPt_Sch_EZ!$B$31:$B$54,0),MATCH(Schedules_8760!$F139,Htg_StPt_Sch_EZ!$C$30:$I$30,0)),"F","C")</f>
        <v>17.777777777777779</v>
      </c>
      <c r="J139" s="34">
        <f>CONVERT(INDEX(Clg_StPt_Sch_EZ!$C$4:$I$27,MATCH(Schedules_8760!$C139,Clg_StPt_Sch_EZ!$B$4:$B$27,0),MATCH(Schedules_8760!$F139,Clg_StPt_Sch_EZ!$C$3:$I$3,0)),"F","C")</f>
        <v>25.555555555555554</v>
      </c>
      <c r="K139" s="34">
        <f>CONVERT(INDEX(Clg_StPt_Sch_EZ!$C$31:$I$54,MATCH(Schedules_8760!$C139,Clg_StPt_Sch_EZ!$B$31:$B$54,0),MATCH(Schedules_8760!$F139,Clg_StPt_Sch_EZ!$C$30:$I$30,0)),"F","C")</f>
        <v>28.333333333333332</v>
      </c>
      <c r="L139" s="34">
        <f>CONVERT(INDEX(DHW_StPt_Sch_EZ!$C$4:$I$27,MATCH(Schedules_8760!$C139,DHW_StPt_Sch_EZ!$B$4:$B$27,0),MATCH(Schedules_8760!$F139,DHW_StPt_Sch_EZ!$C$3:$I$3,0)),"F","C")</f>
        <v>53.333333333333329</v>
      </c>
      <c r="M139" s="34">
        <f>CONVERT(INDEX(DHW_StPt_Sch_EZ!$C$31:$I$54,MATCH(Schedules_8760!$C139,DHW_StPt_Sch_EZ!$B$31:$B$54,0),MATCH(Schedules_8760!$F139,DHW_StPt_Sch_EZ!$C$30:$I$30,0)),"F","C")</f>
        <v>53.333333333333329</v>
      </c>
      <c r="N139" s="12"/>
      <c r="O139" s="12"/>
      <c r="P139" s="12"/>
    </row>
    <row r="140" spans="1:16" x14ac:dyDescent="0.25">
      <c r="A140" s="35">
        <v>139</v>
      </c>
      <c r="B140" s="89">
        <v>6.75</v>
      </c>
      <c r="C140" s="35">
        <f t="shared" si="10"/>
        <v>19</v>
      </c>
      <c r="D140" s="35">
        <f t="shared" si="13"/>
        <v>6</v>
      </c>
      <c r="E140" s="35">
        <f t="shared" si="14"/>
        <v>6</v>
      </c>
      <c r="F140" s="35" t="str">
        <f t="shared" si="11"/>
        <v>Friday</v>
      </c>
      <c r="G140" s="35">
        <f t="shared" si="12"/>
        <v>1</v>
      </c>
      <c r="H140" s="34">
        <f>CONVERT(INDEX(Htg_StPt_Sch_EZ!$C$4:$I$27,MATCH(Schedules_8760!$C140,Htg_StPt_Sch_EZ!$B$4:$B$27,0),MATCH(Schedules_8760!$F140,Htg_StPt_Sch_EZ!$C$3:$I$3,0)),"F","C")</f>
        <v>20.555555555555554</v>
      </c>
      <c r="I140" s="34">
        <f>CONVERT(INDEX(Htg_StPt_Sch_EZ!$C$31:$I$54,MATCH(Schedules_8760!$C140,Htg_StPt_Sch_EZ!$B$31:$B$54,0),MATCH(Schedules_8760!$F140,Htg_StPt_Sch_EZ!$C$30:$I$30,0)),"F","C")</f>
        <v>18.333333333333332</v>
      </c>
      <c r="J140" s="34">
        <f>CONVERT(INDEX(Clg_StPt_Sch_EZ!$C$4:$I$27,MATCH(Schedules_8760!$C140,Clg_StPt_Sch_EZ!$B$4:$B$27,0),MATCH(Schedules_8760!$F140,Clg_StPt_Sch_EZ!$C$3:$I$3,0)),"F","C")</f>
        <v>25.555555555555554</v>
      </c>
      <c r="K140" s="34">
        <f>CONVERT(INDEX(Clg_StPt_Sch_EZ!$C$31:$I$54,MATCH(Schedules_8760!$C140,Clg_StPt_Sch_EZ!$B$31:$B$54,0),MATCH(Schedules_8760!$F140,Clg_StPt_Sch_EZ!$C$30:$I$30,0)),"F","C")</f>
        <v>28.333333333333332</v>
      </c>
      <c r="L140" s="34">
        <f>CONVERT(INDEX(DHW_StPt_Sch_EZ!$C$4:$I$27,MATCH(Schedules_8760!$C140,DHW_StPt_Sch_EZ!$B$4:$B$27,0),MATCH(Schedules_8760!$F140,DHW_StPt_Sch_EZ!$C$3:$I$3,0)),"F","C")</f>
        <v>53.333333333333329</v>
      </c>
      <c r="M140" s="34">
        <f>CONVERT(INDEX(DHW_StPt_Sch_EZ!$C$31:$I$54,MATCH(Schedules_8760!$C140,DHW_StPt_Sch_EZ!$B$31:$B$54,0),MATCH(Schedules_8760!$F140,DHW_StPt_Sch_EZ!$C$30:$I$30,0)),"F","C")</f>
        <v>53.333333333333329</v>
      </c>
      <c r="N140" s="12"/>
      <c r="O140" s="12"/>
      <c r="P140" s="12"/>
    </row>
    <row r="141" spans="1:16" x14ac:dyDescent="0.25">
      <c r="A141" s="35">
        <v>140</v>
      </c>
      <c r="B141" s="89">
        <v>6.791666666666667</v>
      </c>
      <c r="C141" s="35">
        <f t="shared" si="10"/>
        <v>20</v>
      </c>
      <c r="D141" s="35">
        <f t="shared" si="13"/>
        <v>6</v>
      </c>
      <c r="E141" s="35">
        <f t="shared" si="14"/>
        <v>6</v>
      </c>
      <c r="F141" s="35" t="str">
        <f t="shared" si="11"/>
        <v>Friday</v>
      </c>
      <c r="G141" s="35">
        <f t="shared" si="12"/>
        <v>1</v>
      </c>
      <c r="H141" s="34">
        <f>CONVERT(INDEX(Htg_StPt_Sch_EZ!$C$4:$I$27,MATCH(Schedules_8760!$C141,Htg_StPt_Sch_EZ!$B$4:$B$27,0),MATCH(Schedules_8760!$F141,Htg_StPt_Sch_EZ!$C$3:$I$3,0)),"F","C")</f>
        <v>20.555555555555554</v>
      </c>
      <c r="I141" s="34">
        <f>CONVERT(INDEX(Htg_StPt_Sch_EZ!$C$31:$I$54,MATCH(Schedules_8760!$C141,Htg_StPt_Sch_EZ!$B$31:$B$54,0),MATCH(Schedules_8760!$F141,Htg_StPt_Sch_EZ!$C$30:$I$30,0)),"F","C")</f>
        <v>18.888888888888889</v>
      </c>
      <c r="J141" s="34">
        <f>CONVERT(INDEX(Clg_StPt_Sch_EZ!$C$4:$I$27,MATCH(Schedules_8760!$C141,Clg_StPt_Sch_EZ!$B$4:$B$27,0),MATCH(Schedules_8760!$F141,Clg_StPt_Sch_EZ!$C$3:$I$3,0)),"F","C")</f>
        <v>25.555555555555554</v>
      </c>
      <c r="K141" s="34">
        <f>CONVERT(INDEX(Clg_StPt_Sch_EZ!$C$31:$I$54,MATCH(Schedules_8760!$C141,Clg_StPt_Sch_EZ!$B$31:$B$54,0),MATCH(Schedules_8760!$F141,Clg_StPt_Sch_EZ!$C$30:$I$30,0)),"F","C")</f>
        <v>28.333333333333332</v>
      </c>
      <c r="L141" s="34">
        <f>CONVERT(INDEX(DHW_StPt_Sch_EZ!$C$4:$I$27,MATCH(Schedules_8760!$C141,DHW_StPt_Sch_EZ!$B$4:$B$27,0),MATCH(Schedules_8760!$F141,DHW_StPt_Sch_EZ!$C$3:$I$3,0)),"F","C")</f>
        <v>53.333333333333329</v>
      </c>
      <c r="M141" s="34">
        <f>CONVERT(INDEX(DHW_StPt_Sch_EZ!$C$31:$I$54,MATCH(Schedules_8760!$C141,DHW_StPt_Sch_EZ!$B$31:$B$54,0),MATCH(Schedules_8760!$F141,DHW_StPt_Sch_EZ!$C$30:$I$30,0)),"F","C")</f>
        <v>53.333333333333329</v>
      </c>
      <c r="N141" s="12"/>
      <c r="O141" s="12"/>
      <c r="P141" s="12"/>
    </row>
    <row r="142" spans="1:16" x14ac:dyDescent="0.25">
      <c r="A142" s="35">
        <v>141</v>
      </c>
      <c r="B142" s="89">
        <v>6.833333333333333</v>
      </c>
      <c r="C142" s="35">
        <f t="shared" si="10"/>
        <v>21</v>
      </c>
      <c r="D142" s="35">
        <f t="shared" si="13"/>
        <v>6</v>
      </c>
      <c r="E142" s="35">
        <f t="shared" si="14"/>
        <v>6</v>
      </c>
      <c r="F142" s="35" t="str">
        <f t="shared" si="11"/>
        <v>Friday</v>
      </c>
      <c r="G142" s="35">
        <f t="shared" si="12"/>
        <v>1</v>
      </c>
      <c r="H142" s="34">
        <f>CONVERT(INDEX(Htg_StPt_Sch_EZ!$C$4:$I$27,MATCH(Schedules_8760!$C142,Htg_StPt_Sch_EZ!$B$4:$B$27,0),MATCH(Schedules_8760!$F142,Htg_StPt_Sch_EZ!$C$3:$I$3,0)),"F","C")</f>
        <v>20.555555555555554</v>
      </c>
      <c r="I142" s="34">
        <f>CONVERT(INDEX(Htg_StPt_Sch_EZ!$C$31:$I$54,MATCH(Schedules_8760!$C142,Htg_StPt_Sch_EZ!$B$31:$B$54,0),MATCH(Schedules_8760!$F142,Htg_StPt_Sch_EZ!$C$30:$I$30,0)),"F","C")</f>
        <v>19.444444444444443</v>
      </c>
      <c r="J142" s="34">
        <f>CONVERT(INDEX(Clg_StPt_Sch_EZ!$C$4:$I$27,MATCH(Schedules_8760!$C142,Clg_StPt_Sch_EZ!$B$4:$B$27,0),MATCH(Schedules_8760!$F142,Clg_StPt_Sch_EZ!$C$3:$I$3,0)),"F","C")</f>
        <v>25.555555555555554</v>
      </c>
      <c r="K142" s="34">
        <f>CONVERT(INDEX(Clg_StPt_Sch_EZ!$C$31:$I$54,MATCH(Schedules_8760!$C142,Clg_StPt_Sch_EZ!$B$31:$B$54,0),MATCH(Schedules_8760!$F142,Clg_StPt_Sch_EZ!$C$30:$I$30,0)),"F","C")</f>
        <v>28.333333333333332</v>
      </c>
      <c r="L142" s="34">
        <f>CONVERT(INDEX(DHW_StPt_Sch_EZ!$C$4:$I$27,MATCH(Schedules_8760!$C142,DHW_StPt_Sch_EZ!$B$4:$B$27,0),MATCH(Schedules_8760!$F142,DHW_StPt_Sch_EZ!$C$3:$I$3,0)),"F","C")</f>
        <v>53.333333333333329</v>
      </c>
      <c r="M142" s="34">
        <f>CONVERT(INDEX(DHW_StPt_Sch_EZ!$C$31:$I$54,MATCH(Schedules_8760!$C142,DHW_StPt_Sch_EZ!$B$31:$B$54,0),MATCH(Schedules_8760!$F142,DHW_StPt_Sch_EZ!$C$30:$I$30,0)),"F","C")</f>
        <v>53.333333333333329</v>
      </c>
      <c r="N142" s="12"/>
      <c r="O142" s="12"/>
      <c r="P142" s="12"/>
    </row>
    <row r="143" spans="1:16" x14ac:dyDescent="0.25">
      <c r="A143" s="35">
        <v>142</v>
      </c>
      <c r="B143" s="89">
        <v>6.875</v>
      </c>
      <c r="C143" s="35">
        <f t="shared" si="10"/>
        <v>22</v>
      </c>
      <c r="D143" s="35">
        <f t="shared" si="13"/>
        <v>6</v>
      </c>
      <c r="E143" s="35">
        <f t="shared" si="14"/>
        <v>6</v>
      </c>
      <c r="F143" s="35" t="str">
        <f t="shared" si="11"/>
        <v>Friday</v>
      </c>
      <c r="G143" s="35">
        <f t="shared" si="12"/>
        <v>1</v>
      </c>
      <c r="H143" s="34">
        <f>CONVERT(INDEX(Htg_StPt_Sch_EZ!$C$4:$I$27,MATCH(Schedules_8760!$C143,Htg_StPt_Sch_EZ!$B$4:$B$27,0),MATCH(Schedules_8760!$F143,Htg_StPt_Sch_EZ!$C$3:$I$3,0)),"F","C")</f>
        <v>20.555555555555554</v>
      </c>
      <c r="I143" s="34">
        <f>CONVERT(INDEX(Htg_StPt_Sch_EZ!$C$31:$I$54,MATCH(Schedules_8760!$C143,Htg_StPt_Sch_EZ!$B$31:$B$54,0),MATCH(Schedules_8760!$F143,Htg_StPt_Sch_EZ!$C$30:$I$30,0)),"F","C")</f>
        <v>19.444444444444443</v>
      </c>
      <c r="J143" s="34">
        <f>CONVERT(INDEX(Clg_StPt_Sch_EZ!$C$4:$I$27,MATCH(Schedules_8760!$C143,Clg_StPt_Sch_EZ!$B$4:$B$27,0),MATCH(Schedules_8760!$F143,Clg_StPt_Sch_EZ!$C$3:$I$3,0)),"F","C")</f>
        <v>25.555555555555554</v>
      </c>
      <c r="K143" s="34">
        <f>CONVERT(INDEX(Clg_StPt_Sch_EZ!$C$31:$I$54,MATCH(Schedules_8760!$C143,Clg_StPt_Sch_EZ!$B$31:$B$54,0),MATCH(Schedules_8760!$F143,Clg_StPt_Sch_EZ!$C$30:$I$30,0)),"F","C")</f>
        <v>28.333333333333332</v>
      </c>
      <c r="L143" s="34">
        <f>CONVERT(INDEX(DHW_StPt_Sch_EZ!$C$4:$I$27,MATCH(Schedules_8760!$C143,DHW_StPt_Sch_EZ!$B$4:$B$27,0),MATCH(Schedules_8760!$F143,DHW_StPt_Sch_EZ!$C$3:$I$3,0)),"F","C")</f>
        <v>53.333333333333329</v>
      </c>
      <c r="M143" s="34">
        <f>CONVERT(INDEX(DHW_StPt_Sch_EZ!$C$31:$I$54,MATCH(Schedules_8760!$C143,DHW_StPt_Sch_EZ!$B$31:$B$54,0),MATCH(Schedules_8760!$F143,DHW_StPt_Sch_EZ!$C$30:$I$30,0)),"F","C")</f>
        <v>53.333333333333329</v>
      </c>
      <c r="N143" s="12"/>
      <c r="O143" s="12"/>
      <c r="P143" s="12"/>
    </row>
    <row r="144" spans="1:16" x14ac:dyDescent="0.25">
      <c r="A144" s="35">
        <v>143</v>
      </c>
      <c r="B144" s="89">
        <v>6.916666666666667</v>
      </c>
      <c r="C144" s="35">
        <f t="shared" si="10"/>
        <v>23</v>
      </c>
      <c r="D144" s="35">
        <f t="shared" si="13"/>
        <v>6</v>
      </c>
      <c r="E144" s="35">
        <f t="shared" si="14"/>
        <v>6</v>
      </c>
      <c r="F144" s="35" t="str">
        <f t="shared" si="11"/>
        <v>Friday</v>
      </c>
      <c r="G144" s="35">
        <f t="shared" si="12"/>
        <v>1</v>
      </c>
      <c r="H144" s="34">
        <f>CONVERT(INDEX(Htg_StPt_Sch_EZ!$C$4:$I$27,MATCH(Schedules_8760!$C144,Htg_StPt_Sch_EZ!$B$4:$B$27,0),MATCH(Schedules_8760!$F144,Htg_StPt_Sch_EZ!$C$3:$I$3,0)),"F","C")</f>
        <v>20.555555555555554</v>
      </c>
      <c r="I144" s="34">
        <f>CONVERT(INDEX(Htg_StPt_Sch_EZ!$C$31:$I$54,MATCH(Schedules_8760!$C144,Htg_StPt_Sch_EZ!$B$31:$B$54,0),MATCH(Schedules_8760!$F144,Htg_StPt_Sch_EZ!$C$30:$I$30,0)),"F","C")</f>
        <v>19.444444444444443</v>
      </c>
      <c r="J144" s="34">
        <f>CONVERT(INDEX(Clg_StPt_Sch_EZ!$C$4:$I$27,MATCH(Schedules_8760!$C144,Clg_StPt_Sch_EZ!$B$4:$B$27,0),MATCH(Schedules_8760!$F144,Clg_StPt_Sch_EZ!$C$3:$I$3,0)),"F","C")</f>
        <v>25.555555555555554</v>
      </c>
      <c r="K144" s="34">
        <f>CONVERT(INDEX(Clg_StPt_Sch_EZ!$C$31:$I$54,MATCH(Schedules_8760!$C144,Clg_StPt_Sch_EZ!$B$31:$B$54,0),MATCH(Schedules_8760!$F144,Clg_StPt_Sch_EZ!$C$30:$I$30,0)),"F","C")</f>
        <v>28.333333333333332</v>
      </c>
      <c r="L144" s="34">
        <f>CONVERT(INDEX(DHW_StPt_Sch_EZ!$C$4:$I$27,MATCH(Schedules_8760!$C144,DHW_StPt_Sch_EZ!$B$4:$B$27,0),MATCH(Schedules_8760!$F144,DHW_StPt_Sch_EZ!$C$3:$I$3,0)),"F","C")</f>
        <v>53.333333333333329</v>
      </c>
      <c r="M144" s="34">
        <f>CONVERT(INDEX(DHW_StPt_Sch_EZ!$C$31:$I$54,MATCH(Schedules_8760!$C144,DHW_StPt_Sch_EZ!$B$31:$B$54,0),MATCH(Schedules_8760!$F144,DHW_StPt_Sch_EZ!$C$30:$I$30,0)),"F","C")</f>
        <v>53.333333333333329</v>
      </c>
      <c r="N144" s="12"/>
      <c r="O144" s="12"/>
      <c r="P144" s="12"/>
    </row>
    <row r="145" spans="1:16" x14ac:dyDescent="0.25">
      <c r="A145" s="35">
        <v>144</v>
      </c>
      <c r="B145" s="89">
        <v>6.958333333333333</v>
      </c>
      <c r="C145" s="35">
        <f t="shared" si="10"/>
        <v>24</v>
      </c>
      <c r="D145" s="35">
        <f t="shared" si="13"/>
        <v>6</v>
      </c>
      <c r="E145" s="35">
        <f t="shared" si="14"/>
        <v>6</v>
      </c>
      <c r="F145" s="35" t="str">
        <f t="shared" si="11"/>
        <v>Friday</v>
      </c>
      <c r="G145" s="35">
        <f t="shared" si="12"/>
        <v>1</v>
      </c>
      <c r="H145" s="34">
        <f>CONVERT(INDEX(Htg_StPt_Sch_EZ!$C$4:$I$27,MATCH(Schedules_8760!$C145,Htg_StPt_Sch_EZ!$B$4:$B$27,0),MATCH(Schedules_8760!$F145,Htg_StPt_Sch_EZ!$C$3:$I$3,0)),"F","C")</f>
        <v>20.555555555555554</v>
      </c>
      <c r="I145" s="34">
        <f>CONVERT(INDEX(Htg_StPt_Sch_EZ!$C$31:$I$54,MATCH(Schedules_8760!$C145,Htg_StPt_Sch_EZ!$B$31:$B$54,0),MATCH(Schedules_8760!$F145,Htg_StPt_Sch_EZ!$C$30:$I$30,0)),"F","C")</f>
        <v>19.444444444444443</v>
      </c>
      <c r="J145" s="34">
        <f>CONVERT(INDEX(Clg_StPt_Sch_EZ!$C$4:$I$27,MATCH(Schedules_8760!$C145,Clg_StPt_Sch_EZ!$B$4:$B$27,0),MATCH(Schedules_8760!$F145,Clg_StPt_Sch_EZ!$C$3:$I$3,0)),"F","C")</f>
        <v>25.555555555555554</v>
      </c>
      <c r="K145" s="34">
        <f>CONVERT(INDEX(Clg_StPt_Sch_EZ!$C$31:$I$54,MATCH(Schedules_8760!$C145,Clg_StPt_Sch_EZ!$B$31:$B$54,0),MATCH(Schedules_8760!$F145,Clg_StPt_Sch_EZ!$C$30:$I$30,0)),"F","C")</f>
        <v>28.333333333333332</v>
      </c>
      <c r="L145" s="34">
        <f>CONVERT(INDEX(DHW_StPt_Sch_EZ!$C$4:$I$27,MATCH(Schedules_8760!$C145,DHW_StPt_Sch_EZ!$B$4:$B$27,0),MATCH(Schedules_8760!$F145,DHW_StPt_Sch_EZ!$C$3:$I$3,0)),"F","C")</f>
        <v>53.333333333333329</v>
      </c>
      <c r="M145" s="34">
        <f>CONVERT(INDEX(DHW_StPt_Sch_EZ!$C$31:$I$54,MATCH(Schedules_8760!$C145,DHW_StPt_Sch_EZ!$B$31:$B$54,0),MATCH(Schedules_8760!$F145,DHW_StPt_Sch_EZ!$C$30:$I$30,0)),"F","C")</f>
        <v>53.333333333333329</v>
      </c>
      <c r="N145" s="12"/>
      <c r="O145" s="12"/>
      <c r="P145" s="12"/>
    </row>
    <row r="146" spans="1:16" x14ac:dyDescent="0.25">
      <c r="A146" s="35">
        <v>145</v>
      </c>
      <c r="B146" s="89">
        <v>7</v>
      </c>
      <c r="C146" s="35">
        <f t="shared" si="10"/>
        <v>1</v>
      </c>
      <c r="D146" s="35">
        <f t="shared" si="13"/>
        <v>7</v>
      </c>
      <c r="E146" s="35">
        <f t="shared" si="14"/>
        <v>7</v>
      </c>
      <c r="F146" s="35" t="str">
        <f t="shared" si="11"/>
        <v>Saturday</v>
      </c>
      <c r="G146" s="35">
        <f t="shared" si="12"/>
        <v>1</v>
      </c>
      <c r="H146" s="34">
        <f>CONVERT(INDEX(Htg_StPt_Sch_EZ!$C$4:$I$27,MATCH(Schedules_8760!$C146,Htg_StPt_Sch_EZ!$B$4:$B$27,0),MATCH(Schedules_8760!$F146,Htg_StPt_Sch_EZ!$C$3:$I$3,0)),"F","C")</f>
        <v>20.555555555555554</v>
      </c>
      <c r="I146" s="34">
        <f>CONVERT(INDEX(Htg_StPt_Sch_EZ!$C$31:$I$54,MATCH(Schedules_8760!$C146,Htg_StPt_Sch_EZ!$B$31:$B$54,0),MATCH(Schedules_8760!$F146,Htg_StPt_Sch_EZ!$C$30:$I$30,0)),"F","C")</f>
        <v>19.444444444444443</v>
      </c>
      <c r="J146" s="34">
        <f>CONVERT(INDEX(Clg_StPt_Sch_EZ!$C$4:$I$27,MATCH(Schedules_8760!$C146,Clg_StPt_Sch_EZ!$B$4:$B$27,0),MATCH(Schedules_8760!$F146,Clg_StPt_Sch_EZ!$C$3:$I$3,0)),"F","C")</f>
        <v>25.555555555555554</v>
      </c>
      <c r="K146" s="34">
        <f>CONVERT(INDEX(Clg_StPt_Sch_EZ!$C$31:$I$54,MATCH(Schedules_8760!$C146,Clg_StPt_Sch_EZ!$B$31:$B$54,0),MATCH(Schedules_8760!$F146,Clg_StPt_Sch_EZ!$C$30:$I$30,0)),"F","C")</f>
        <v>28.333333333333332</v>
      </c>
      <c r="L146" s="34">
        <f>CONVERT(INDEX(DHW_StPt_Sch_EZ!$C$4:$I$27,MATCH(Schedules_8760!$C146,DHW_StPt_Sch_EZ!$B$4:$B$27,0),MATCH(Schedules_8760!$F146,DHW_StPt_Sch_EZ!$C$3:$I$3,0)),"F","C")</f>
        <v>53.333333333333329</v>
      </c>
      <c r="M146" s="34">
        <f>CONVERT(INDEX(DHW_StPt_Sch_EZ!$C$31:$I$54,MATCH(Schedules_8760!$C146,DHW_StPt_Sch_EZ!$B$31:$B$54,0),MATCH(Schedules_8760!$F146,DHW_StPt_Sch_EZ!$C$30:$I$30,0)),"F","C")</f>
        <v>53.333333333333329</v>
      </c>
      <c r="N146" s="12"/>
      <c r="O146" s="12"/>
      <c r="P146" s="12"/>
    </row>
    <row r="147" spans="1:16" x14ac:dyDescent="0.25">
      <c r="A147" s="35">
        <v>146</v>
      </c>
      <c r="B147" s="89">
        <v>7.041666666666667</v>
      </c>
      <c r="C147" s="35">
        <f t="shared" si="10"/>
        <v>2</v>
      </c>
      <c r="D147" s="35">
        <f t="shared" si="13"/>
        <v>7</v>
      </c>
      <c r="E147" s="35">
        <f t="shared" si="14"/>
        <v>7</v>
      </c>
      <c r="F147" s="35" t="str">
        <f t="shared" si="11"/>
        <v>Saturday</v>
      </c>
      <c r="G147" s="35">
        <f t="shared" si="12"/>
        <v>1</v>
      </c>
      <c r="H147" s="34">
        <f>CONVERT(INDEX(Htg_StPt_Sch_EZ!$C$4:$I$27,MATCH(Schedules_8760!$C147,Htg_StPt_Sch_EZ!$B$4:$B$27,0),MATCH(Schedules_8760!$F147,Htg_StPt_Sch_EZ!$C$3:$I$3,0)),"F","C")</f>
        <v>20.555555555555554</v>
      </c>
      <c r="I147" s="34">
        <f>CONVERT(INDEX(Htg_StPt_Sch_EZ!$C$31:$I$54,MATCH(Schedules_8760!$C147,Htg_StPt_Sch_EZ!$B$31:$B$54,0),MATCH(Schedules_8760!$F147,Htg_StPt_Sch_EZ!$C$30:$I$30,0)),"F","C")</f>
        <v>19.444444444444443</v>
      </c>
      <c r="J147" s="34">
        <f>CONVERT(INDEX(Clg_StPt_Sch_EZ!$C$4:$I$27,MATCH(Schedules_8760!$C147,Clg_StPt_Sch_EZ!$B$4:$B$27,0),MATCH(Schedules_8760!$F147,Clg_StPt_Sch_EZ!$C$3:$I$3,0)),"F","C")</f>
        <v>25.555555555555554</v>
      </c>
      <c r="K147" s="34">
        <f>CONVERT(INDEX(Clg_StPt_Sch_EZ!$C$31:$I$54,MATCH(Schedules_8760!$C147,Clg_StPt_Sch_EZ!$B$31:$B$54,0),MATCH(Schedules_8760!$F147,Clg_StPt_Sch_EZ!$C$30:$I$30,0)),"F","C")</f>
        <v>28.333333333333332</v>
      </c>
      <c r="L147" s="34">
        <f>CONVERT(INDEX(DHW_StPt_Sch_EZ!$C$4:$I$27,MATCH(Schedules_8760!$C147,DHW_StPt_Sch_EZ!$B$4:$B$27,0),MATCH(Schedules_8760!$F147,DHW_StPt_Sch_EZ!$C$3:$I$3,0)),"F","C")</f>
        <v>53.333333333333329</v>
      </c>
      <c r="M147" s="34">
        <f>CONVERT(INDEX(DHW_StPt_Sch_EZ!$C$31:$I$54,MATCH(Schedules_8760!$C147,DHW_StPt_Sch_EZ!$B$31:$B$54,0),MATCH(Schedules_8760!$F147,DHW_StPt_Sch_EZ!$C$30:$I$30,0)),"F","C")</f>
        <v>53.333333333333329</v>
      </c>
      <c r="N147" s="12"/>
      <c r="O147" s="12"/>
      <c r="P147" s="12"/>
    </row>
    <row r="148" spans="1:16" x14ac:dyDescent="0.25">
      <c r="A148" s="35">
        <v>147</v>
      </c>
      <c r="B148" s="89">
        <v>7.083333333333333</v>
      </c>
      <c r="C148" s="35">
        <f t="shared" si="10"/>
        <v>3</v>
      </c>
      <c r="D148" s="35">
        <f t="shared" si="13"/>
        <v>7</v>
      </c>
      <c r="E148" s="35">
        <f t="shared" si="14"/>
        <v>7</v>
      </c>
      <c r="F148" s="35" t="str">
        <f t="shared" si="11"/>
        <v>Saturday</v>
      </c>
      <c r="G148" s="35">
        <f t="shared" si="12"/>
        <v>1</v>
      </c>
      <c r="H148" s="34">
        <f>CONVERT(INDEX(Htg_StPt_Sch_EZ!$C$4:$I$27,MATCH(Schedules_8760!$C148,Htg_StPt_Sch_EZ!$B$4:$B$27,0),MATCH(Schedules_8760!$F148,Htg_StPt_Sch_EZ!$C$3:$I$3,0)),"F","C")</f>
        <v>20.555555555555554</v>
      </c>
      <c r="I148" s="34">
        <f>CONVERT(INDEX(Htg_StPt_Sch_EZ!$C$31:$I$54,MATCH(Schedules_8760!$C148,Htg_StPt_Sch_EZ!$B$31:$B$54,0),MATCH(Schedules_8760!$F148,Htg_StPt_Sch_EZ!$C$30:$I$30,0)),"F","C")</f>
        <v>19.444444444444443</v>
      </c>
      <c r="J148" s="34">
        <f>CONVERT(INDEX(Clg_StPt_Sch_EZ!$C$4:$I$27,MATCH(Schedules_8760!$C148,Clg_StPt_Sch_EZ!$B$4:$B$27,0),MATCH(Schedules_8760!$F148,Clg_StPt_Sch_EZ!$C$3:$I$3,0)),"F","C")</f>
        <v>25.555555555555554</v>
      </c>
      <c r="K148" s="34">
        <f>CONVERT(INDEX(Clg_StPt_Sch_EZ!$C$31:$I$54,MATCH(Schedules_8760!$C148,Clg_StPt_Sch_EZ!$B$31:$B$54,0),MATCH(Schedules_8760!$F148,Clg_StPt_Sch_EZ!$C$30:$I$30,0)),"F","C")</f>
        <v>28.333333333333332</v>
      </c>
      <c r="L148" s="34">
        <f>CONVERT(INDEX(DHW_StPt_Sch_EZ!$C$4:$I$27,MATCH(Schedules_8760!$C148,DHW_StPt_Sch_EZ!$B$4:$B$27,0),MATCH(Schedules_8760!$F148,DHW_StPt_Sch_EZ!$C$3:$I$3,0)),"F","C")</f>
        <v>53.333333333333329</v>
      </c>
      <c r="M148" s="34">
        <f>CONVERT(INDEX(DHW_StPt_Sch_EZ!$C$31:$I$54,MATCH(Schedules_8760!$C148,DHW_StPt_Sch_EZ!$B$31:$B$54,0),MATCH(Schedules_8760!$F148,DHW_StPt_Sch_EZ!$C$30:$I$30,0)),"F","C")</f>
        <v>53.333333333333329</v>
      </c>
      <c r="N148" s="12"/>
      <c r="O148" s="12"/>
      <c r="P148" s="12"/>
    </row>
    <row r="149" spans="1:16" x14ac:dyDescent="0.25">
      <c r="A149" s="35">
        <v>148</v>
      </c>
      <c r="B149" s="89">
        <v>7.125</v>
      </c>
      <c r="C149" s="35">
        <f t="shared" si="10"/>
        <v>4</v>
      </c>
      <c r="D149" s="35">
        <f t="shared" si="13"/>
        <v>7</v>
      </c>
      <c r="E149" s="35">
        <f t="shared" si="14"/>
        <v>7</v>
      </c>
      <c r="F149" s="35" t="str">
        <f t="shared" si="11"/>
        <v>Saturday</v>
      </c>
      <c r="G149" s="35">
        <f t="shared" si="12"/>
        <v>1</v>
      </c>
      <c r="H149" s="34">
        <f>CONVERT(INDEX(Htg_StPt_Sch_EZ!$C$4:$I$27,MATCH(Schedules_8760!$C149,Htg_StPt_Sch_EZ!$B$4:$B$27,0),MATCH(Schedules_8760!$F149,Htg_StPt_Sch_EZ!$C$3:$I$3,0)),"F","C")</f>
        <v>20.555555555555554</v>
      </c>
      <c r="I149" s="34">
        <f>CONVERT(INDEX(Htg_StPt_Sch_EZ!$C$31:$I$54,MATCH(Schedules_8760!$C149,Htg_StPt_Sch_EZ!$B$31:$B$54,0),MATCH(Schedules_8760!$F149,Htg_StPt_Sch_EZ!$C$30:$I$30,0)),"F","C")</f>
        <v>19.444444444444443</v>
      </c>
      <c r="J149" s="34">
        <f>CONVERT(INDEX(Clg_StPt_Sch_EZ!$C$4:$I$27,MATCH(Schedules_8760!$C149,Clg_StPt_Sch_EZ!$B$4:$B$27,0),MATCH(Schedules_8760!$F149,Clg_StPt_Sch_EZ!$C$3:$I$3,0)),"F","C")</f>
        <v>25.555555555555554</v>
      </c>
      <c r="K149" s="34">
        <f>CONVERT(INDEX(Clg_StPt_Sch_EZ!$C$31:$I$54,MATCH(Schedules_8760!$C149,Clg_StPt_Sch_EZ!$B$31:$B$54,0),MATCH(Schedules_8760!$F149,Clg_StPt_Sch_EZ!$C$30:$I$30,0)),"F","C")</f>
        <v>28.333333333333332</v>
      </c>
      <c r="L149" s="34">
        <f>CONVERT(INDEX(DHW_StPt_Sch_EZ!$C$4:$I$27,MATCH(Schedules_8760!$C149,DHW_StPt_Sch_EZ!$B$4:$B$27,0),MATCH(Schedules_8760!$F149,DHW_StPt_Sch_EZ!$C$3:$I$3,0)),"F","C")</f>
        <v>53.333333333333329</v>
      </c>
      <c r="M149" s="34">
        <f>CONVERT(INDEX(DHW_StPt_Sch_EZ!$C$31:$I$54,MATCH(Schedules_8760!$C149,DHW_StPt_Sch_EZ!$B$31:$B$54,0),MATCH(Schedules_8760!$F149,DHW_StPt_Sch_EZ!$C$30:$I$30,0)),"F","C")</f>
        <v>53.333333333333329</v>
      </c>
      <c r="N149" s="12"/>
      <c r="O149" s="12"/>
      <c r="P149" s="12"/>
    </row>
    <row r="150" spans="1:16" x14ac:dyDescent="0.25">
      <c r="A150" s="35">
        <v>149</v>
      </c>
      <c r="B150" s="89">
        <v>7.166666666666667</v>
      </c>
      <c r="C150" s="35">
        <f t="shared" si="10"/>
        <v>5</v>
      </c>
      <c r="D150" s="35">
        <f t="shared" si="13"/>
        <v>7</v>
      </c>
      <c r="E150" s="35">
        <f t="shared" si="14"/>
        <v>7</v>
      </c>
      <c r="F150" s="35" t="str">
        <f t="shared" si="11"/>
        <v>Saturday</v>
      </c>
      <c r="G150" s="35">
        <f t="shared" si="12"/>
        <v>1</v>
      </c>
      <c r="H150" s="34">
        <f>CONVERT(INDEX(Htg_StPt_Sch_EZ!$C$4:$I$27,MATCH(Schedules_8760!$C150,Htg_StPt_Sch_EZ!$B$4:$B$27,0),MATCH(Schedules_8760!$F150,Htg_StPt_Sch_EZ!$C$3:$I$3,0)),"F","C")</f>
        <v>20.555555555555554</v>
      </c>
      <c r="I150" s="34">
        <f>CONVERT(INDEX(Htg_StPt_Sch_EZ!$C$31:$I$54,MATCH(Schedules_8760!$C150,Htg_StPt_Sch_EZ!$B$31:$B$54,0),MATCH(Schedules_8760!$F150,Htg_StPt_Sch_EZ!$C$30:$I$30,0)),"F","C")</f>
        <v>19.444444444444443</v>
      </c>
      <c r="J150" s="34">
        <f>CONVERT(INDEX(Clg_StPt_Sch_EZ!$C$4:$I$27,MATCH(Schedules_8760!$C150,Clg_StPt_Sch_EZ!$B$4:$B$27,0),MATCH(Schedules_8760!$F150,Clg_StPt_Sch_EZ!$C$3:$I$3,0)),"F","C")</f>
        <v>25.555555555555554</v>
      </c>
      <c r="K150" s="34">
        <f>CONVERT(INDEX(Clg_StPt_Sch_EZ!$C$31:$I$54,MATCH(Schedules_8760!$C150,Clg_StPt_Sch_EZ!$B$31:$B$54,0),MATCH(Schedules_8760!$F150,Clg_StPt_Sch_EZ!$C$30:$I$30,0)),"F","C")</f>
        <v>28.333333333333332</v>
      </c>
      <c r="L150" s="34">
        <f>CONVERT(INDEX(DHW_StPt_Sch_EZ!$C$4:$I$27,MATCH(Schedules_8760!$C150,DHW_StPt_Sch_EZ!$B$4:$B$27,0),MATCH(Schedules_8760!$F150,DHW_StPt_Sch_EZ!$C$3:$I$3,0)),"F","C")</f>
        <v>53.333333333333329</v>
      </c>
      <c r="M150" s="34">
        <f>CONVERT(INDEX(DHW_StPt_Sch_EZ!$C$31:$I$54,MATCH(Schedules_8760!$C150,DHW_StPt_Sch_EZ!$B$31:$B$54,0),MATCH(Schedules_8760!$F150,DHW_StPt_Sch_EZ!$C$30:$I$30,0)),"F","C")</f>
        <v>53.333333333333329</v>
      </c>
      <c r="N150" s="12"/>
      <c r="O150" s="12"/>
      <c r="P150" s="12"/>
    </row>
    <row r="151" spans="1:16" x14ac:dyDescent="0.25">
      <c r="A151" s="35">
        <v>150</v>
      </c>
      <c r="B151" s="89">
        <v>7.208333333333333</v>
      </c>
      <c r="C151" s="35">
        <f t="shared" si="10"/>
        <v>6</v>
      </c>
      <c r="D151" s="35">
        <f t="shared" si="13"/>
        <v>7</v>
      </c>
      <c r="E151" s="35">
        <f t="shared" si="14"/>
        <v>7</v>
      </c>
      <c r="F151" s="35" t="str">
        <f t="shared" si="11"/>
        <v>Saturday</v>
      </c>
      <c r="G151" s="35">
        <f t="shared" si="12"/>
        <v>1</v>
      </c>
      <c r="H151" s="34">
        <f>CONVERT(INDEX(Htg_StPt_Sch_EZ!$C$4:$I$27,MATCH(Schedules_8760!$C151,Htg_StPt_Sch_EZ!$B$4:$B$27,0),MATCH(Schedules_8760!$F151,Htg_StPt_Sch_EZ!$C$3:$I$3,0)),"F","C")</f>
        <v>20.555555555555554</v>
      </c>
      <c r="I151" s="34">
        <f>CONVERT(INDEX(Htg_StPt_Sch_EZ!$C$31:$I$54,MATCH(Schedules_8760!$C151,Htg_StPt_Sch_EZ!$B$31:$B$54,0),MATCH(Schedules_8760!$F151,Htg_StPt_Sch_EZ!$C$30:$I$30,0)),"F","C")</f>
        <v>19.444444444444443</v>
      </c>
      <c r="J151" s="34">
        <f>CONVERT(INDEX(Clg_StPt_Sch_EZ!$C$4:$I$27,MATCH(Schedules_8760!$C151,Clg_StPt_Sch_EZ!$B$4:$B$27,0),MATCH(Schedules_8760!$F151,Clg_StPt_Sch_EZ!$C$3:$I$3,0)),"F","C")</f>
        <v>25.555555555555554</v>
      </c>
      <c r="K151" s="34">
        <f>CONVERT(INDEX(Clg_StPt_Sch_EZ!$C$31:$I$54,MATCH(Schedules_8760!$C151,Clg_StPt_Sch_EZ!$B$31:$B$54,0),MATCH(Schedules_8760!$F151,Clg_StPt_Sch_EZ!$C$30:$I$30,0)),"F","C")</f>
        <v>28.333333333333332</v>
      </c>
      <c r="L151" s="34">
        <f>CONVERT(INDEX(DHW_StPt_Sch_EZ!$C$4:$I$27,MATCH(Schedules_8760!$C151,DHW_StPt_Sch_EZ!$B$4:$B$27,0),MATCH(Schedules_8760!$F151,DHW_StPt_Sch_EZ!$C$3:$I$3,0)),"F","C")</f>
        <v>53.333333333333329</v>
      </c>
      <c r="M151" s="34">
        <f>CONVERT(INDEX(DHW_StPt_Sch_EZ!$C$31:$I$54,MATCH(Schedules_8760!$C151,DHW_StPt_Sch_EZ!$B$31:$B$54,0),MATCH(Schedules_8760!$F151,DHW_StPt_Sch_EZ!$C$30:$I$30,0)),"F","C")</f>
        <v>53.333333333333329</v>
      </c>
      <c r="N151" s="12"/>
      <c r="O151" s="12"/>
      <c r="P151" s="12"/>
    </row>
    <row r="152" spans="1:16" x14ac:dyDescent="0.25">
      <c r="A152" s="35">
        <v>151</v>
      </c>
      <c r="B152" s="89">
        <v>7.25</v>
      </c>
      <c r="C152" s="35">
        <f t="shared" si="10"/>
        <v>7</v>
      </c>
      <c r="D152" s="35">
        <f t="shared" si="13"/>
        <v>7</v>
      </c>
      <c r="E152" s="35">
        <f t="shared" si="14"/>
        <v>7</v>
      </c>
      <c r="F152" s="35" t="str">
        <f t="shared" si="11"/>
        <v>Saturday</v>
      </c>
      <c r="G152" s="35">
        <f t="shared" si="12"/>
        <v>1</v>
      </c>
      <c r="H152" s="34">
        <f>CONVERT(INDEX(Htg_StPt_Sch_EZ!$C$4:$I$27,MATCH(Schedules_8760!$C152,Htg_StPt_Sch_EZ!$B$4:$B$27,0),MATCH(Schedules_8760!$F152,Htg_StPt_Sch_EZ!$C$3:$I$3,0)),"F","C")</f>
        <v>20.555555555555554</v>
      </c>
      <c r="I152" s="34">
        <f>CONVERT(INDEX(Htg_StPt_Sch_EZ!$C$31:$I$54,MATCH(Schedules_8760!$C152,Htg_StPt_Sch_EZ!$B$31:$B$54,0),MATCH(Schedules_8760!$F152,Htg_StPt_Sch_EZ!$C$30:$I$30,0)),"F","C")</f>
        <v>19.444444444444443</v>
      </c>
      <c r="J152" s="34">
        <f>CONVERT(INDEX(Clg_StPt_Sch_EZ!$C$4:$I$27,MATCH(Schedules_8760!$C152,Clg_StPt_Sch_EZ!$B$4:$B$27,0),MATCH(Schedules_8760!$F152,Clg_StPt_Sch_EZ!$C$3:$I$3,0)),"F","C")</f>
        <v>25.555555555555554</v>
      </c>
      <c r="K152" s="34">
        <f>CONVERT(INDEX(Clg_StPt_Sch_EZ!$C$31:$I$54,MATCH(Schedules_8760!$C152,Clg_StPt_Sch_EZ!$B$31:$B$54,0),MATCH(Schedules_8760!$F152,Clg_StPt_Sch_EZ!$C$30:$I$30,0)),"F","C")</f>
        <v>28.333333333333332</v>
      </c>
      <c r="L152" s="34">
        <f>CONVERT(INDEX(DHW_StPt_Sch_EZ!$C$4:$I$27,MATCH(Schedules_8760!$C152,DHW_StPt_Sch_EZ!$B$4:$B$27,0),MATCH(Schedules_8760!$F152,DHW_StPt_Sch_EZ!$C$3:$I$3,0)),"F","C")</f>
        <v>53.333333333333329</v>
      </c>
      <c r="M152" s="34">
        <f>CONVERT(INDEX(DHW_StPt_Sch_EZ!$C$31:$I$54,MATCH(Schedules_8760!$C152,DHW_StPt_Sch_EZ!$B$31:$B$54,0),MATCH(Schedules_8760!$F152,DHW_StPt_Sch_EZ!$C$30:$I$30,0)),"F","C")</f>
        <v>53.333333333333329</v>
      </c>
      <c r="N152" s="12"/>
      <c r="O152" s="12"/>
      <c r="P152" s="12"/>
    </row>
    <row r="153" spans="1:16" x14ac:dyDescent="0.25">
      <c r="A153" s="35">
        <v>152</v>
      </c>
      <c r="B153" s="89">
        <v>7.291666666666667</v>
      </c>
      <c r="C153" s="35">
        <f t="shared" si="10"/>
        <v>8</v>
      </c>
      <c r="D153" s="35">
        <f t="shared" si="13"/>
        <v>7</v>
      </c>
      <c r="E153" s="35">
        <f t="shared" si="14"/>
        <v>7</v>
      </c>
      <c r="F153" s="35" t="str">
        <f t="shared" si="11"/>
        <v>Saturday</v>
      </c>
      <c r="G153" s="35">
        <f t="shared" si="12"/>
        <v>1</v>
      </c>
      <c r="H153" s="34">
        <f>CONVERT(INDEX(Htg_StPt_Sch_EZ!$C$4:$I$27,MATCH(Schedules_8760!$C153,Htg_StPt_Sch_EZ!$B$4:$B$27,0),MATCH(Schedules_8760!$F153,Htg_StPt_Sch_EZ!$C$3:$I$3,0)),"F","C")</f>
        <v>20.555555555555554</v>
      </c>
      <c r="I153" s="34">
        <f>CONVERT(INDEX(Htg_StPt_Sch_EZ!$C$31:$I$54,MATCH(Schedules_8760!$C153,Htg_StPt_Sch_EZ!$B$31:$B$54,0),MATCH(Schedules_8760!$F153,Htg_StPt_Sch_EZ!$C$30:$I$30,0)),"F","C")</f>
        <v>19.444444444444443</v>
      </c>
      <c r="J153" s="34">
        <f>CONVERT(INDEX(Clg_StPt_Sch_EZ!$C$4:$I$27,MATCH(Schedules_8760!$C153,Clg_StPt_Sch_EZ!$B$4:$B$27,0),MATCH(Schedules_8760!$F153,Clg_StPt_Sch_EZ!$C$3:$I$3,0)),"F","C")</f>
        <v>25.555555555555554</v>
      </c>
      <c r="K153" s="34">
        <f>CONVERT(INDEX(Clg_StPt_Sch_EZ!$C$31:$I$54,MATCH(Schedules_8760!$C153,Clg_StPt_Sch_EZ!$B$31:$B$54,0),MATCH(Schedules_8760!$F153,Clg_StPt_Sch_EZ!$C$30:$I$30,0)),"F","C")</f>
        <v>25</v>
      </c>
      <c r="L153" s="34">
        <f>CONVERT(INDEX(DHW_StPt_Sch_EZ!$C$4:$I$27,MATCH(Schedules_8760!$C153,DHW_StPt_Sch_EZ!$B$4:$B$27,0),MATCH(Schedules_8760!$F153,DHW_StPt_Sch_EZ!$C$3:$I$3,0)),"F","C")</f>
        <v>53.333333333333329</v>
      </c>
      <c r="M153" s="34">
        <f>CONVERT(INDEX(DHW_StPt_Sch_EZ!$C$31:$I$54,MATCH(Schedules_8760!$C153,DHW_StPt_Sch_EZ!$B$31:$B$54,0),MATCH(Schedules_8760!$F153,DHW_StPt_Sch_EZ!$C$30:$I$30,0)),"F","C")</f>
        <v>53.333333333333329</v>
      </c>
      <c r="N153" s="12"/>
      <c r="O153" s="12"/>
      <c r="P153" s="12"/>
    </row>
    <row r="154" spans="1:16" x14ac:dyDescent="0.25">
      <c r="A154" s="35">
        <v>153</v>
      </c>
      <c r="B154" s="89">
        <v>7.333333333333333</v>
      </c>
      <c r="C154" s="35">
        <f t="shared" si="10"/>
        <v>9</v>
      </c>
      <c r="D154" s="35">
        <f t="shared" si="13"/>
        <v>7</v>
      </c>
      <c r="E154" s="35">
        <f t="shared" si="14"/>
        <v>7</v>
      </c>
      <c r="F154" s="35" t="str">
        <f t="shared" si="11"/>
        <v>Saturday</v>
      </c>
      <c r="G154" s="35">
        <f t="shared" si="12"/>
        <v>1</v>
      </c>
      <c r="H154" s="34">
        <f>CONVERT(INDEX(Htg_StPt_Sch_EZ!$C$4:$I$27,MATCH(Schedules_8760!$C154,Htg_StPt_Sch_EZ!$B$4:$B$27,0),MATCH(Schedules_8760!$F154,Htg_StPt_Sch_EZ!$C$3:$I$3,0)),"F","C")</f>
        <v>20.555555555555554</v>
      </c>
      <c r="I154" s="34">
        <f>CONVERT(INDEX(Htg_StPt_Sch_EZ!$C$31:$I$54,MATCH(Schedules_8760!$C154,Htg_StPt_Sch_EZ!$B$31:$B$54,0),MATCH(Schedules_8760!$F154,Htg_StPt_Sch_EZ!$C$30:$I$30,0)),"F","C")</f>
        <v>19.444444444444443</v>
      </c>
      <c r="J154" s="34">
        <f>CONVERT(INDEX(Clg_StPt_Sch_EZ!$C$4:$I$27,MATCH(Schedules_8760!$C154,Clg_StPt_Sch_EZ!$B$4:$B$27,0),MATCH(Schedules_8760!$F154,Clg_StPt_Sch_EZ!$C$3:$I$3,0)),"F","C")</f>
        <v>25.555555555555554</v>
      </c>
      <c r="K154" s="34">
        <f>CONVERT(INDEX(Clg_StPt_Sch_EZ!$C$31:$I$54,MATCH(Schedules_8760!$C154,Clg_StPt_Sch_EZ!$B$31:$B$54,0),MATCH(Schedules_8760!$F154,Clg_StPt_Sch_EZ!$C$30:$I$30,0)),"F","C")</f>
        <v>25</v>
      </c>
      <c r="L154" s="34">
        <f>CONVERT(INDEX(DHW_StPt_Sch_EZ!$C$4:$I$27,MATCH(Schedules_8760!$C154,DHW_StPt_Sch_EZ!$B$4:$B$27,0),MATCH(Schedules_8760!$F154,DHW_StPt_Sch_EZ!$C$3:$I$3,0)),"F","C")</f>
        <v>53.333333333333329</v>
      </c>
      <c r="M154" s="34">
        <f>CONVERT(INDEX(DHW_StPt_Sch_EZ!$C$31:$I$54,MATCH(Schedules_8760!$C154,DHW_StPt_Sch_EZ!$B$31:$B$54,0),MATCH(Schedules_8760!$F154,DHW_StPt_Sch_EZ!$C$30:$I$30,0)),"F","C")</f>
        <v>53.333333333333329</v>
      </c>
      <c r="N154" s="12"/>
      <c r="O154" s="12"/>
      <c r="P154" s="12"/>
    </row>
    <row r="155" spans="1:16" x14ac:dyDescent="0.25">
      <c r="A155" s="35">
        <v>154</v>
      </c>
      <c r="B155" s="89">
        <v>7.375</v>
      </c>
      <c r="C155" s="35">
        <f t="shared" si="10"/>
        <v>10</v>
      </c>
      <c r="D155" s="35">
        <f t="shared" si="13"/>
        <v>7</v>
      </c>
      <c r="E155" s="35">
        <f t="shared" si="14"/>
        <v>7</v>
      </c>
      <c r="F155" s="35" t="str">
        <f t="shared" si="11"/>
        <v>Saturday</v>
      </c>
      <c r="G155" s="35">
        <f t="shared" si="12"/>
        <v>1</v>
      </c>
      <c r="H155" s="34">
        <f>CONVERT(INDEX(Htg_StPt_Sch_EZ!$C$4:$I$27,MATCH(Schedules_8760!$C155,Htg_StPt_Sch_EZ!$B$4:$B$27,0),MATCH(Schedules_8760!$F155,Htg_StPt_Sch_EZ!$C$3:$I$3,0)),"F","C")</f>
        <v>20.555555555555554</v>
      </c>
      <c r="I155" s="34">
        <f>CONVERT(INDEX(Htg_StPt_Sch_EZ!$C$31:$I$54,MATCH(Schedules_8760!$C155,Htg_StPt_Sch_EZ!$B$31:$B$54,0),MATCH(Schedules_8760!$F155,Htg_StPt_Sch_EZ!$C$30:$I$30,0)),"F","C")</f>
        <v>19.444444444444443</v>
      </c>
      <c r="J155" s="34">
        <f>CONVERT(INDEX(Clg_StPt_Sch_EZ!$C$4:$I$27,MATCH(Schedules_8760!$C155,Clg_StPt_Sch_EZ!$B$4:$B$27,0),MATCH(Schedules_8760!$F155,Clg_StPt_Sch_EZ!$C$3:$I$3,0)),"F","C")</f>
        <v>25.555555555555554</v>
      </c>
      <c r="K155" s="34">
        <f>CONVERT(INDEX(Clg_StPt_Sch_EZ!$C$31:$I$54,MATCH(Schedules_8760!$C155,Clg_StPt_Sch_EZ!$B$31:$B$54,0),MATCH(Schedules_8760!$F155,Clg_StPt_Sch_EZ!$C$30:$I$30,0)),"F","C")</f>
        <v>25</v>
      </c>
      <c r="L155" s="34">
        <f>CONVERT(INDEX(DHW_StPt_Sch_EZ!$C$4:$I$27,MATCH(Schedules_8760!$C155,DHW_StPt_Sch_EZ!$B$4:$B$27,0),MATCH(Schedules_8760!$F155,DHW_StPt_Sch_EZ!$C$3:$I$3,0)),"F","C")</f>
        <v>53.333333333333329</v>
      </c>
      <c r="M155" s="34">
        <f>CONVERT(INDEX(DHW_StPt_Sch_EZ!$C$31:$I$54,MATCH(Schedules_8760!$C155,DHW_StPt_Sch_EZ!$B$31:$B$54,0),MATCH(Schedules_8760!$F155,DHW_StPt_Sch_EZ!$C$30:$I$30,0)),"F","C")</f>
        <v>53.333333333333329</v>
      </c>
      <c r="N155" s="12"/>
      <c r="O155" s="12"/>
      <c r="P155" s="12"/>
    </row>
    <row r="156" spans="1:16" x14ac:dyDescent="0.25">
      <c r="A156" s="35">
        <v>155</v>
      </c>
      <c r="B156" s="89">
        <v>7.416666666666667</v>
      </c>
      <c r="C156" s="35">
        <f t="shared" si="10"/>
        <v>11</v>
      </c>
      <c r="D156" s="35">
        <f t="shared" si="13"/>
        <v>7</v>
      </c>
      <c r="E156" s="35">
        <f t="shared" si="14"/>
        <v>7</v>
      </c>
      <c r="F156" s="35" t="str">
        <f t="shared" si="11"/>
        <v>Saturday</v>
      </c>
      <c r="G156" s="35">
        <f t="shared" si="12"/>
        <v>1</v>
      </c>
      <c r="H156" s="34">
        <f>CONVERT(INDEX(Htg_StPt_Sch_EZ!$C$4:$I$27,MATCH(Schedules_8760!$C156,Htg_StPt_Sch_EZ!$B$4:$B$27,0),MATCH(Schedules_8760!$F156,Htg_StPt_Sch_EZ!$C$3:$I$3,0)),"F","C")</f>
        <v>20.555555555555554</v>
      </c>
      <c r="I156" s="34">
        <f>CONVERT(INDEX(Htg_StPt_Sch_EZ!$C$31:$I$54,MATCH(Schedules_8760!$C156,Htg_StPt_Sch_EZ!$B$31:$B$54,0),MATCH(Schedules_8760!$F156,Htg_StPt_Sch_EZ!$C$30:$I$30,0)),"F","C")</f>
        <v>19.444444444444443</v>
      </c>
      <c r="J156" s="34">
        <f>CONVERT(INDEX(Clg_StPt_Sch_EZ!$C$4:$I$27,MATCH(Schedules_8760!$C156,Clg_StPt_Sch_EZ!$B$4:$B$27,0),MATCH(Schedules_8760!$F156,Clg_StPt_Sch_EZ!$C$3:$I$3,0)),"F","C")</f>
        <v>25.555555555555554</v>
      </c>
      <c r="K156" s="34">
        <f>CONVERT(INDEX(Clg_StPt_Sch_EZ!$C$31:$I$54,MATCH(Schedules_8760!$C156,Clg_StPt_Sch_EZ!$B$31:$B$54,0),MATCH(Schedules_8760!$F156,Clg_StPt_Sch_EZ!$C$30:$I$30,0)),"F","C")</f>
        <v>25</v>
      </c>
      <c r="L156" s="34">
        <f>CONVERT(INDEX(DHW_StPt_Sch_EZ!$C$4:$I$27,MATCH(Schedules_8760!$C156,DHW_StPt_Sch_EZ!$B$4:$B$27,0),MATCH(Schedules_8760!$F156,DHW_StPt_Sch_EZ!$C$3:$I$3,0)),"F","C")</f>
        <v>53.333333333333329</v>
      </c>
      <c r="M156" s="34">
        <f>CONVERT(INDEX(DHW_StPt_Sch_EZ!$C$31:$I$54,MATCH(Schedules_8760!$C156,DHW_StPt_Sch_EZ!$B$31:$B$54,0),MATCH(Schedules_8760!$F156,DHW_StPt_Sch_EZ!$C$30:$I$30,0)),"F","C")</f>
        <v>53.333333333333329</v>
      </c>
      <c r="N156" s="12"/>
      <c r="O156" s="12"/>
      <c r="P156" s="12"/>
    </row>
    <row r="157" spans="1:16" x14ac:dyDescent="0.25">
      <c r="A157" s="35">
        <v>156</v>
      </c>
      <c r="B157" s="89">
        <v>7.458333333333333</v>
      </c>
      <c r="C157" s="35">
        <f t="shared" si="10"/>
        <v>12</v>
      </c>
      <c r="D157" s="35">
        <f t="shared" si="13"/>
        <v>7</v>
      </c>
      <c r="E157" s="35">
        <f t="shared" si="14"/>
        <v>7</v>
      </c>
      <c r="F157" s="35" t="str">
        <f t="shared" si="11"/>
        <v>Saturday</v>
      </c>
      <c r="G157" s="35">
        <f t="shared" si="12"/>
        <v>1</v>
      </c>
      <c r="H157" s="34">
        <f>CONVERT(INDEX(Htg_StPt_Sch_EZ!$C$4:$I$27,MATCH(Schedules_8760!$C157,Htg_StPt_Sch_EZ!$B$4:$B$27,0),MATCH(Schedules_8760!$F157,Htg_StPt_Sch_EZ!$C$3:$I$3,0)),"F","C")</f>
        <v>20.555555555555554</v>
      </c>
      <c r="I157" s="34">
        <f>CONVERT(INDEX(Htg_StPt_Sch_EZ!$C$31:$I$54,MATCH(Schedules_8760!$C157,Htg_StPt_Sch_EZ!$B$31:$B$54,0),MATCH(Schedules_8760!$F157,Htg_StPt_Sch_EZ!$C$30:$I$30,0)),"F","C")</f>
        <v>19.444444444444443</v>
      </c>
      <c r="J157" s="34">
        <f>CONVERT(INDEX(Clg_StPt_Sch_EZ!$C$4:$I$27,MATCH(Schedules_8760!$C157,Clg_StPt_Sch_EZ!$B$4:$B$27,0),MATCH(Schedules_8760!$F157,Clg_StPt_Sch_EZ!$C$3:$I$3,0)),"F","C")</f>
        <v>25.555555555555554</v>
      </c>
      <c r="K157" s="34">
        <f>CONVERT(INDEX(Clg_StPt_Sch_EZ!$C$31:$I$54,MATCH(Schedules_8760!$C157,Clg_StPt_Sch_EZ!$B$31:$B$54,0),MATCH(Schedules_8760!$F157,Clg_StPt_Sch_EZ!$C$30:$I$30,0)),"F","C")</f>
        <v>25</v>
      </c>
      <c r="L157" s="34">
        <f>CONVERT(INDEX(DHW_StPt_Sch_EZ!$C$4:$I$27,MATCH(Schedules_8760!$C157,DHW_StPt_Sch_EZ!$B$4:$B$27,0),MATCH(Schedules_8760!$F157,DHW_StPt_Sch_EZ!$C$3:$I$3,0)),"F","C")</f>
        <v>53.333333333333329</v>
      </c>
      <c r="M157" s="34">
        <f>CONVERT(INDEX(DHW_StPt_Sch_EZ!$C$31:$I$54,MATCH(Schedules_8760!$C157,DHW_StPt_Sch_EZ!$B$31:$B$54,0),MATCH(Schedules_8760!$F157,DHW_StPt_Sch_EZ!$C$30:$I$30,0)),"F","C")</f>
        <v>53.333333333333329</v>
      </c>
      <c r="N157" s="12"/>
      <c r="O157" s="12"/>
      <c r="P157" s="12"/>
    </row>
    <row r="158" spans="1:16" x14ac:dyDescent="0.25">
      <c r="A158" s="35">
        <v>157</v>
      </c>
      <c r="B158" s="89">
        <v>7.5</v>
      </c>
      <c r="C158" s="35">
        <f t="shared" si="10"/>
        <v>13</v>
      </c>
      <c r="D158" s="35">
        <f t="shared" si="13"/>
        <v>7</v>
      </c>
      <c r="E158" s="35">
        <f t="shared" si="14"/>
        <v>7</v>
      </c>
      <c r="F158" s="35" t="str">
        <f t="shared" si="11"/>
        <v>Saturday</v>
      </c>
      <c r="G158" s="35">
        <f t="shared" si="12"/>
        <v>1</v>
      </c>
      <c r="H158" s="34">
        <f>CONVERT(INDEX(Htg_StPt_Sch_EZ!$C$4:$I$27,MATCH(Schedules_8760!$C158,Htg_StPt_Sch_EZ!$B$4:$B$27,0),MATCH(Schedules_8760!$F158,Htg_StPt_Sch_EZ!$C$3:$I$3,0)),"F","C")</f>
        <v>20.555555555555554</v>
      </c>
      <c r="I158" s="34">
        <f>CONVERT(INDEX(Htg_StPt_Sch_EZ!$C$31:$I$54,MATCH(Schedules_8760!$C158,Htg_StPt_Sch_EZ!$B$31:$B$54,0),MATCH(Schedules_8760!$F158,Htg_StPt_Sch_EZ!$C$30:$I$30,0)),"F","C")</f>
        <v>19.444444444444443</v>
      </c>
      <c r="J158" s="34">
        <f>CONVERT(INDEX(Clg_StPt_Sch_EZ!$C$4:$I$27,MATCH(Schedules_8760!$C158,Clg_StPt_Sch_EZ!$B$4:$B$27,0),MATCH(Schedules_8760!$F158,Clg_StPt_Sch_EZ!$C$3:$I$3,0)),"F","C")</f>
        <v>25.555555555555554</v>
      </c>
      <c r="K158" s="34">
        <f>CONVERT(INDEX(Clg_StPt_Sch_EZ!$C$31:$I$54,MATCH(Schedules_8760!$C158,Clg_StPt_Sch_EZ!$B$31:$B$54,0),MATCH(Schedules_8760!$F158,Clg_StPt_Sch_EZ!$C$30:$I$30,0)),"F","C")</f>
        <v>25</v>
      </c>
      <c r="L158" s="34">
        <f>CONVERT(INDEX(DHW_StPt_Sch_EZ!$C$4:$I$27,MATCH(Schedules_8760!$C158,DHW_StPt_Sch_EZ!$B$4:$B$27,0),MATCH(Schedules_8760!$F158,DHW_StPt_Sch_EZ!$C$3:$I$3,0)),"F","C")</f>
        <v>53.333333333333329</v>
      </c>
      <c r="M158" s="34">
        <f>CONVERT(INDEX(DHW_StPt_Sch_EZ!$C$31:$I$54,MATCH(Schedules_8760!$C158,DHW_StPt_Sch_EZ!$B$31:$B$54,0),MATCH(Schedules_8760!$F158,DHW_StPt_Sch_EZ!$C$30:$I$30,0)),"F","C")</f>
        <v>53.333333333333329</v>
      </c>
      <c r="N158" s="12"/>
      <c r="O158" s="12"/>
      <c r="P158" s="12"/>
    </row>
    <row r="159" spans="1:16" x14ac:dyDescent="0.25">
      <c r="A159" s="35">
        <v>158</v>
      </c>
      <c r="B159" s="89">
        <v>7.541666666666667</v>
      </c>
      <c r="C159" s="35">
        <f t="shared" si="10"/>
        <v>14</v>
      </c>
      <c r="D159" s="35">
        <f t="shared" si="13"/>
        <v>7</v>
      </c>
      <c r="E159" s="35">
        <f t="shared" si="14"/>
        <v>7</v>
      </c>
      <c r="F159" s="35" t="str">
        <f t="shared" si="11"/>
        <v>Saturday</v>
      </c>
      <c r="G159" s="35">
        <f t="shared" si="12"/>
        <v>1</v>
      </c>
      <c r="H159" s="34">
        <f>CONVERT(INDEX(Htg_StPt_Sch_EZ!$C$4:$I$27,MATCH(Schedules_8760!$C159,Htg_StPt_Sch_EZ!$B$4:$B$27,0),MATCH(Schedules_8760!$F159,Htg_StPt_Sch_EZ!$C$3:$I$3,0)),"F","C")</f>
        <v>20.555555555555554</v>
      </c>
      <c r="I159" s="34">
        <f>CONVERT(INDEX(Htg_StPt_Sch_EZ!$C$31:$I$54,MATCH(Schedules_8760!$C159,Htg_StPt_Sch_EZ!$B$31:$B$54,0),MATCH(Schedules_8760!$F159,Htg_StPt_Sch_EZ!$C$30:$I$30,0)),"F","C")</f>
        <v>19.444444444444443</v>
      </c>
      <c r="J159" s="34">
        <f>CONVERT(INDEX(Clg_StPt_Sch_EZ!$C$4:$I$27,MATCH(Schedules_8760!$C159,Clg_StPt_Sch_EZ!$B$4:$B$27,0),MATCH(Schedules_8760!$F159,Clg_StPt_Sch_EZ!$C$3:$I$3,0)),"F","C")</f>
        <v>25.555555555555554</v>
      </c>
      <c r="K159" s="34">
        <f>CONVERT(INDEX(Clg_StPt_Sch_EZ!$C$31:$I$54,MATCH(Schedules_8760!$C159,Clg_StPt_Sch_EZ!$B$31:$B$54,0),MATCH(Schedules_8760!$F159,Clg_StPt_Sch_EZ!$C$30:$I$30,0)),"F","C")</f>
        <v>25</v>
      </c>
      <c r="L159" s="34">
        <f>CONVERT(INDEX(DHW_StPt_Sch_EZ!$C$4:$I$27,MATCH(Schedules_8760!$C159,DHW_StPt_Sch_EZ!$B$4:$B$27,0),MATCH(Schedules_8760!$F159,DHW_StPt_Sch_EZ!$C$3:$I$3,0)),"F","C")</f>
        <v>53.333333333333329</v>
      </c>
      <c r="M159" s="34">
        <f>CONVERT(INDEX(DHW_StPt_Sch_EZ!$C$31:$I$54,MATCH(Schedules_8760!$C159,DHW_StPt_Sch_EZ!$B$31:$B$54,0),MATCH(Schedules_8760!$F159,DHW_StPt_Sch_EZ!$C$30:$I$30,0)),"F","C")</f>
        <v>53.333333333333329</v>
      </c>
      <c r="N159" s="12"/>
      <c r="O159" s="12"/>
      <c r="P159" s="12"/>
    </row>
    <row r="160" spans="1:16" x14ac:dyDescent="0.25">
      <c r="A160" s="35">
        <v>159</v>
      </c>
      <c r="B160" s="89">
        <v>7.583333333333333</v>
      </c>
      <c r="C160" s="35">
        <f t="shared" si="10"/>
        <v>15</v>
      </c>
      <c r="D160" s="35">
        <f t="shared" si="13"/>
        <v>7</v>
      </c>
      <c r="E160" s="35">
        <f t="shared" si="14"/>
        <v>7</v>
      </c>
      <c r="F160" s="35" t="str">
        <f t="shared" si="11"/>
        <v>Saturday</v>
      </c>
      <c r="G160" s="35">
        <f t="shared" si="12"/>
        <v>1</v>
      </c>
      <c r="H160" s="34">
        <f>CONVERT(INDEX(Htg_StPt_Sch_EZ!$C$4:$I$27,MATCH(Schedules_8760!$C160,Htg_StPt_Sch_EZ!$B$4:$B$27,0),MATCH(Schedules_8760!$F160,Htg_StPt_Sch_EZ!$C$3:$I$3,0)),"F","C")</f>
        <v>20.555555555555554</v>
      </c>
      <c r="I160" s="34">
        <f>CONVERT(INDEX(Htg_StPt_Sch_EZ!$C$31:$I$54,MATCH(Schedules_8760!$C160,Htg_StPt_Sch_EZ!$B$31:$B$54,0),MATCH(Schedules_8760!$F160,Htg_StPt_Sch_EZ!$C$30:$I$30,0)),"F","C")</f>
        <v>21.111111111111111</v>
      </c>
      <c r="J160" s="34">
        <f>CONVERT(INDEX(Clg_StPt_Sch_EZ!$C$4:$I$27,MATCH(Schedules_8760!$C160,Clg_StPt_Sch_EZ!$B$4:$B$27,0),MATCH(Schedules_8760!$F160,Clg_StPt_Sch_EZ!$C$3:$I$3,0)),"F","C")</f>
        <v>25.555555555555554</v>
      </c>
      <c r="K160" s="34">
        <f>CONVERT(INDEX(Clg_StPt_Sch_EZ!$C$31:$I$54,MATCH(Schedules_8760!$C160,Clg_StPt_Sch_EZ!$B$31:$B$54,0),MATCH(Schedules_8760!$F160,Clg_StPt_Sch_EZ!$C$30:$I$30,0)),"F","C")</f>
        <v>25</v>
      </c>
      <c r="L160" s="34">
        <f>CONVERT(INDEX(DHW_StPt_Sch_EZ!$C$4:$I$27,MATCH(Schedules_8760!$C160,DHW_StPt_Sch_EZ!$B$4:$B$27,0),MATCH(Schedules_8760!$F160,DHW_StPt_Sch_EZ!$C$3:$I$3,0)),"F","C")</f>
        <v>53.333333333333329</v>
      </c>
      <c r="M160" s="34">
        <f>CONVERT(INDEX(DHW_StPt_Sch_EZ!$C$31:$I$54,MATCH(Schedules_8760!$C160,DHW_StPt_Sch_EZ!$B$31:$B$54,0),MATCH(Schedules_8760!$F160,DHW_StPt_Sch_EZ!$C$30:$I$30,0)),"F","C")</f>
        <v>53.333333333333329</v>
      </c>
      <c r="N160" s="12"/>
      <c r="O160" s="12"/>
      <c r="P160" s="12"/>
    </row>
    <row r="161" spans="1:16" x14ac:dyDescent="0.25">
      <c r="A161" s="35">
        <v>160</v>
      </c>
      <c r="B161" s="89">
        <v>7.625</v>
      </c>
      <c r="C161" s="35">
        <f t="shared" si="10"/>
        <v>16</v>
      </c>
      <c r="D161" s="35">
        <f t="shared" si="13"/>
        <v>7</v>
      </c>
      <c r="E161" s="35">
        <f t="shared" si="14"/>
        <v>7</v>
      </c>
      <c r="F161" s="35" t="str">
        <f t="shared" si="11"/>
        <v>Saturday</v>
      </c>
      <c r="G161" s="35">
        <f t="shared" si="12"/>
        <v>1</v>
      </c>
      <c r="H161" s="34">
        <f>CONVERT(INDEX(Htg_StPt_Sch_EZ!$C$4:$I$27,MATCH(Schedules_8760!$C161,Htg_StPt_Sch_EZ!$B$4:$B$27,0),MATCH(Schedules_8760!$F161,Htg_StPt_Sch_EZ!$C$3:$I$3,0)),"F","C")</f>
        <v>20.555555555555554</v>
      </c>
      <c r="I161" s="34">
        <f>CONVERT(INDEX(Htg_StPt_Sch_EZ!$C$31:$I$54,MATCH(Schedules_8760!$C161,Htg_StPt_Sch_EZ!$B$31:$B$54,0),MATCH(Schedules_8760!$F161,Htg_StPt_Sch_EZ!$C$30:$I$30,0)),"F","C")</f>
        <v>21.111111111111111</v>
      </c>
      <c r="J161" s="34">
        <f>CONVERT(INDEX(Clg_StPt_Sch_EZ!$C$4:$I$27,MATCH(Schedules_8760!$C161,Clg_StPt_Sch_EZ!$B$4:$B$27,0),MATCH(Schedules_8760!$F161,Clg_StPt_Sch_EZ!$C$3:$I$3,0)),"F","C")</f>
        <v>25.555555555555554</v>
      </c>
      <c r="K161" s="34">
        <f>CONVERT(INDEX(Clg_StPt_Sch_EZ!$C$31:$I$54,MATCH(Schedules_8760!$C161,Clg_StPt_Sch_EZ!$B$31:$B$54,0),MATCH(Schedules_8760!$F161,Clg_StPt_Sch_EZ!$C$30:$I$30,0)),"F","C")</f>
        <v>25</v>
      </c>
      <c r="L161" s="34">
        <f>CONVERT(INDEX(DHW_StPt_Sch_EZ!$C$4:$I$27,MATCH(Schedules_8760!$C161,DHW_StPt_Sch_EZ!$B$4:$B$27,0),MATCH(Schedules_8760!$F161,DHW_StPt_Sch_EZ!$C$3:$I$3,0)),"F","C")</f>
        <v>53.333333333333329</v>
      </c>
      <c r="M161" s="34">
        <f>CONVERT(INDEX(DHW_StPt_Sch_EZ!$C$31:$I$54,MATCH(Schedules_8760!$C161,DHW_StPt_Sch_EZ!$B$31:$B$54,0),MATCH(Schedules_8760!$F161,DHW_StPt_Sch_EZ!$C$30:$I$30,0)),"F","C")</f>
        <v>53.333333333333329</v>
      </c>
      <c r="N161" s="12"/>
      <c r="O161" s="12"/>
      <c r="P161" s="12"/>
    </row>
    <row r="162" spans="1:16" x14ac:dyDescent="0.25">
      <c r="A162" s="35">
        <v>161</v>
      </c>
      <c r="B162" s="89">
        <v>7.666666666666667</v>
      </c>
      <c r="C162" s="35">
        <f t="shared" si="10"/>
        <v>17</v>
      </c>
      <c r="D162" s="35">
        <f t="shared" si="13"/>
        <v>7</v>
      </c>
      <c r="E162" s="35">
        <f t="shared" si="14"/>
        <v>7</v>
      </c>
      <c r="F162" s="35" t="str">
        <f t="shared" si="11"/>
        <v>Saturday</v>
      </c>
      <c r="G162" s="35">
        <f t="shared" si="12"/>
        <v>1</v>
      </c>
      <c r="H162" s="34">
        <f>CONVERT(INDEX(Htg_StPt_Sch_EZ!$C$4:$I$27,MATCH(Schedules_8760!$C162,Htg_StPt_Sch_EZ!$B$4:$B$27,0),MATCH(Schedules_8760!$F162,Htg_StPt_Sch_EZ!$C$3:$I$3,0)),"F","C")</f>
        <v>20.555555555555554</v>
      </c>
      <c r="I162" s="34">
        <f>CONVERT(INDEX(Htg_StPt_Sch_EZ!$C$31:$I$54,MATCH(Schedules_8760!$C162,Htg_StPt_Sch_EZ!$B$31:$B$54,0),MATCH(Schedules_8760!$F162,Htg_StPt_Sch_EZ!$C$30:$I$30,0)),"F","C")</f>
        <v>17.777777777777779</v>
      </c>
      <c r="J162" s="34">
        <f>CONVERT(INDEX(Clg_StPt_Sch_EZ!$C$4:$I$27,MATCH(Schedules_8760!$C162,Clg_StPt_Sch_EZ!$B$4:$B$27,0),MATCH(Schedules_8760!$F162,Clg_StPt_Sch_EZ!$C$3:$I$3,0)),"F","C")</f>
        <v>25.555555555555554</v>
      </c>
      <c r="K162" s="34">
        <f>CONVERT(INDEX(Clg_StPt_Sch_EZ!$C$31:$I$54,MATCH(Schedules_8760!$C162,Clg_StPt_Sch_EZ!$B$31:$B$54,0),MATCH(Schedules_8760!$F162,Clg_StPt_Sch_EZ!$C$30:$I$30,0)),"F","C")</f>
        <v>25</v>
      </c>
      <c r="L162" s="34">
        <f>CONVERT(INDEX(DHW_StPt_Sch_EZ!$C$4:$I$27,MATCH(Schedules_8760!$C162,DHW_StPt_Sch_EZ!$B$4:$B$27,0),MATCH(Schedules_8760!$F162,DHW_StPt_Sch_EZ!$C$3:$I$3,0)),"F","C")</f>
        <v>53.333333333333329</v>
      </c>
      <c r="M162" s="34">
        <f>CONVERT(INDEX(DHW_StPt_Sch_EZ!$C$31:$I$54,MATCH(Schedules_8760!$C162,DHW_StPt_Sch_EZ!$B$31:$B$54,0),MATCH(Schedules_8760!$F162,DHW_StPt_Sch_EZ!$C$30:$I$30,0)),"F","C")</f>
        <v>53.333333333333329</v>
      </c>
      <c r="N162" s="12"/>
      <c r="O162" s="12"/>
      <c r="P162" s="12"/>
    </row>
    <row r="163" spans="1:16" x14ac:dyDescent="0.25">
      <c r="A163" s="35">
        <v>162</v>
      </c>
      <c r="B163" s="89">
        <v>7.708333333333333</v>
      </c>
      <c r="C163" s="35">
        <f t="shared" si="10"/>
        <v>18</v>
      </c>
      <c r="D163" s="35">
        <f t="shared" si="13"/>
        <v>7</v>
      </c>
      <c r="E163" s="35">
        <f t="shared" si="14"/>
        <v>7</v>
      </c>
      <c r="F163" s="35" t="str">
        <f t="shared" si="11"/>
        <v>Saturday</v>
      </c>
      <c r="G163" s="35">
        <f t="shared" si="12"/>
        <v>1</v>
      </c>
      <c r="H163" s="34">
        <f>CONVERT(INDEX(Htg_StPt_Sch_EZ!$C$4:$I$27,MATCH(Schedules_8760!$C163,Htg_StPt_Sch_EZ!$B$4:$B$27,0),MATCH(Schedules_8760!$F163,Htg_StPt_Sch_EZ!$C$3:$I$3,0)),"F","C")</f>
        <v>20.555555555555554</v>
      </c>
      <c r="I163" s="34">
        <f>CONVERT(INDEX(Htg_StPt_Sch_EZ!$C$31:$I$54,MATCH(Schedules_8760!$C163,Htg_StPt_Sch_EZ!$B$31:$B$54,0),MATCH(Schedules_8760!$F163,Htg_StPt_Sch_EZ!$C$30:$I$30,0)),"F","C")</f>
        <v>17.777777777777779</v>
      </c>
      <c r="J163" s="34">
        <f>CONVERT(INDEX(Clg_StPt_Sch_EZ!$C$4:$I$27,MATCH(Schedules_8760!$C163,Clg_StPt_Sch_EZ!$B$4:$B$27,0),MATCH(Schedules_8760!$F163,Clg_StPt_Sch_EZ!$C$3:$I$3,0)),"F","C")</f>
        <v>25.555555555555554</v>
      </c>
      <c r="K163" s="34">
        <f>CONVERT(INDEX(Clg_StPt_Sch_EZ!$C$31:$I$54,MATCH(Schedules_8760!$C163,Clg_StPt_Sch_EZ!$B$31:$B$54,0),MATCH(Schedules_8760!$F163,Clg_StPt_Sch_EZ!$C$30:$I$30,0)),"F","C")</f>
        <v>28.333333333333332</v>
      </c>
      <c r="L163" s="34">
        <f>CONVERT(INDEX(DHW_StPt_Sch_EZ!$C$4:$I$27,MATCH(Schedules_8760!$C163,DHW_StPt_Sch_EZ!$B$4:$B$27,0),MATCH(Schedules_8760!$F163,DHW_StPt_Sch_EZ!$C$3:$I$3,0)),"F","C")</f>
        <v>53.333333333333329</v>
      </c>
      <c r="M163" s="34">
        <f>CONVERT(INDEX(DHW_StPt_Sch_EZ!$C$31:$I$54,MATCH(Schedules_8760!$C163,DHW_StPt_Sch_EZ!$B$31:$B$54,0),MATCH(Schedules_8760!$F163,DHW_StPt_Sch_EZ!$C$30:$I$30,0)),"F","C")</f>
        <v>53.333333333333329</v>
      </c>
      <c r="N163" s="12"/>
      <c r="O163" s="12"/>
      <c r="P163" s="12"/>
    </row>
    <row r="164" spans="1:16" x14ac:dyDescent="0.25">
      <c r="A164" s="35">
        <v>163</v>
      </c>
      <c r="B164" s="89">
        <v>7.75</v>
      </c>
      <c r="C164" s="35">
        <f t="shared" si="10"/>
        <v>19</v>
      </c>
      <c r="D164" s="35">
        <f t="shared" si="13"/>
        <v>7</v>
      </c>
      <c r="E164" s="35">
        <f t="shared" si="14"/>
        <v>7</v>
      </c>
      <c r="F164" s="35" t="str">
        <f t="shared" si="11"/>
        <v>Saturday</v>
      </c>
      <c r="G164" s="35">
        <f t="shared" si="12"/>
        <v>1</v>
      </c>
      <c r="H164" s="34">
        <f>CONVERT(INDEX(Htg_StPt_Sch_EZ!$C$4:$I$27,MATCH(Schedules_8760!$C164,Htg_StPt_Sch_EZ!$B$4:$B$27,0),MATCH(Schedules_8760!$F164,Htg_StPt_Sch_EZ!$C$3:$I$3,0)),"F","C")</f>
        <v>20.555555555555554</v>
      </c>
      <c r="I164" s="34">
        <f>CONVERT(INDEX(Htg_StPt_Sch_EZ!$C$31:$I$54,MATCH(Schedules_8760!$C164,Htg_StPt_Sch_EZ!$B$31:$B$54,0),MATCH(Schedules_8760!$F164,Htg_StPt_Sch_EZ!$C$30:$I$30,0)),"F","C")</f>
        <v>18.333333333333332</v>
      </c>
      <c r="J164" s="34">
        <f>CONVERT(INDEX(Clg_StPt_Sch_EZ!$C$4:$I$27,MATCH(Schedules_8760!$C164,Clg_StPt_Sch_EZ!$B$4:$B$27,0),MATCH(Schedules_8760!$F164,Clg_StPt_Sch_EZ!$C$3:$I$3,0)),"F","C")</f>
        <v>25.555555555555554</v>
      </c>
      <c r="K164" s="34">
        <f>CONVERT(INDEX(Clg_StPt_Sch_EZ!$C$31:$I$54,MATCH(Schedules_8760!$C164,Clg_StPt_Sch_EZ!$B$31:$B$54,0),MATCH(Schedules_8760!$F164,Clg_StPt_Sch_EZ!$C$30:$I$30,0)),"F","C")</f>
        <v>28.333333333333332</v>
      </c>
      <c r="L164" s="34">
        <f>CONVERT(INDEX(DHW_StPt_Sch_EZ!$C$4:$I$27,MATCH(Schedules_8760!$C164,DHW_StPt_Sch_EZ!$B$4:$B$27,0),MATCH(Schedules_8760!$F164,DHW_StPt_Sch_EZ!$C$3:$I$3,0)),"F","C")</f>
        <v>53.333333333333329</v>
      </c>
      <c r="M164" s="34">
        <f>CONVERT(INDEX(DHW_StPt_Sch_EZ!$C$31:$I$54,MATCH(Schedules_8760!$C164,DHW_StPt_Sch_EZ!$B$31:$B$54,0),MATCH(Schedules_8760!$F164,DHW_StPt_Sch_EZ!$C$30:$I$30,0)),"F","C")</f>
        <v>53.333333333333329</v>
      </c>
      <c r="N164" s="12"/>
      <c r="O164" s="12"/>
      <c r="P164" s="12"/>
    </row>
    <row r="165" spans="1:16" x14ac:dyDescent="0.25">
      <c r="A165" s="35">
        <v>164</v>
      </c>
      <c r="B165" s="89">
        <v>7.791666666666667</v>
      </c>
      <c r="C165" s="35">
        <f t="shared" si="10"/>
        <v>20</v>
      </c>
      <c r="D165" s="35">
        <f t="shared" si="13"/>
        <v>7</v>
      </c>
      <c r="E165" s="35">
        <f t="shared" si="14"/>
        <v>7</v>
      </c>
      <c r="F165" s="35" t="str">
        <f t="shared" si="11"/>
        <v>Saturday</v>
      </c>
      <c r="G165" s="35">
        <f t="shared" si="12"/>
        <v>1</v>
      </c>
      <c r="H165" s="34">
        <f>CONVERT(INDEX(Htg_StPt_Sch_EZ!$C$4:$I$27,MATCH(Schedules_8760!$C165,Htg_StPt_Sch_EZ!$B$4:$B$27,0),MATCH(Schedules_8760!$F165,Htg_StPt_Sch_EZ!$C$3:$I$3,0)),"F","C")</f>
        <v>20.555555555555554</v>
      </c>
      <c r="I165" s="34">
        <f>CONVERT(INDEX(Htg_StPt_Sch_EZ!$C$31:$I$54,MATCH(Schedules_8760!$C165,Htg_StPt_Sch_EZ!$B$31:$B$54,0),MATCH(Schedules_8760!$F165,Htg_StPt_Sch_EZ!$C$30:$I$30,0)),"F","C")</f>
        <v>18.888888888888889</v>
      </c>
      <c r="J165" s="34">
        <f>CONVERT(INDEX(Clg_StPt_Sch_EZ!$C$4:$I$27,MATCH(Schedules_8760!$C165,Clg_StPt_Sch_EZ!$B$4:$B$27,0),MATCH(Schedules_8760!$F165,Clg_StPt_Sch_EZ!$C$3:$I$3,0)),"F","C")</f>
        <v>25.555555555555554</v>
      </c>
      <c r="K165" s="34">
        <f>CONVERT(INDEX(Clg_StPt_Sch_EZ!$C$31:$I$54,MATCH(Schedules_8760!$C165,Clg_StPt_Sch_EZ!$B$31:$B$54,0),MATCH(Schedules_8760!$F165,Clg_StPt_Sch_EZ!$C$30:$I$30,0)),"F","C")</f>
        <v>28.333333333333332</v>
      </c>
      <c r="L165" s="34">
        <f>CONVERT(INDEX(DHW_StPt_Sch_EZ!$C$4:$I$27,MATCH(Schedules_8760!$C165,DHW_StPt_Sch_EZ!$B$4:$B$27,0),MATCH(Schedules_8760!$F165,DHW_StPt_Sch_EZ!$C$3:$I$3,0)),"F","C")</f>
        <v>53.333333333333329</v>
      </c>
      <c r="M165" s="34">
        <f>CONVERT(INDEX(DHW_StPt_Sch_EZ!$C$31:$I$54,MATCH(Schedules_8760!$C165,DHW_StPt_Sch_EZ!$B$31:$B$54,0),MATCH(Schedules_8760!$F165,DHW_StPt_Sch_EZ!$C$30:$I$30,0)),"F","C")</f>
        <v>53.333333333333329</v>
      </c>
      <c r="N165" s="12"/>
      <c r="O165" s="12"/>
      <c r="P165" s="12"/>
    </row>
    <row r="166" spans="1:16" x14ac:dyDescent="0.25">
      <c r="A166" s="35">
        <v>165</v>
      </c>
      <c r="B166" s="89">
        <v>7.833333333333333</v>
      </c>
      <c r="C166" s="35">
        <f t="shared" si="10"/>
        <v>21</v>
      </c>
      <c r="D166" s="35">
        <f t="shared" si="13"/>
        <v>7</v>
      </c>
      <c r="E166" s="35">
        <f t="shared" si="14"/>
        <v>7</v>
      </c>
      <c r="F166" s="35" t="str">
        <f t="shared" si="11"/>
        <v>Saturday</v>
      </c>
      <c r="G166" s="35">
        <f t="shared" si="12"/>
        <v>1</v>
      </c>
      <c r="H166" s="34">
        <f>CONVERT(INDEX(Htg_StPt_Sch_EZ!$C$4:$I$27,MATCH(Schedules_8760!$C166,Htg_StPt_Sch_EZ!$B$4:$B$27,0),MATCH(Schedules_8760!$F166,Htg_StPt_Sch_EZ!$C$3:$I$3,0)),"F","C")</f>
        <v>20.555555555555554</v>
      </c>
      <c r="I166" s="34">
        <f>CONVERT(INDEX(Htg_StPt_Sch_EZ!$C$31:$I$54,MATCH(Schedules_8760!$C166,Htg_StPt_Sch_EZ!$B$31:$B$54,0),MATCH(Schedules_8760!$F166,Htg_StPt_Sch_EZ!$C$30:$I$30,0)),"F","C")</f>
        <v>19.444444444444443</v>
      </c>
      <c r="J166" s="34">
        <f>CONVERT(INDEX(Clg_StPt_Sch_EZ!$C$4:$I$27,MATCH(Schedules_8760!$C166,Clg_StPt_Sch_EZ!$B$4:$B$27,0),MATCH(Schedules_8760!$F166,Clg_StPt_Sch_EZ!$C$3:$I$3,0)),"F","C")</f>
        <v>25.555555555555554</v>
      </c>
      <c r="K166" s="34">
        <f>CONVERT(INDEX(Clg_StPt_Sch_EZ!$C$31:$I$54,MATCH(Schedules_8760!$C166,Clg_StPt_Sch_EZ!$B$31:$B$54,0),MATCH(Schedules_8760!$F166,Clg_StPt_Sch_EZ!$C$30:$I$30,0)),"F","C")</f>
        <v>28.333333333333332</v>
      </c>
      <c r="L166" s="34">
        <f>CONVERT(INDEX(DHW_StPt_Sch_EZ!$C$4:$I$27,MATCH(Schedules_8760!$C166,DHW_StPt_Sch_EZ!$B$4:$B$27,0),MATCH(Schedules_8760!$F166,DHW_StPt_Sch_EZ!$C$3:$I$3,0)),"F","C")</f>
        <v>53.333333333333329</v>
      </c>
      <c r="M166" s="34">
        <f>CONVERT(INDEX(DHW_StPt_Sch_EZ!$C$31:$I$54,MATCH(Schedules_8760!$C166,DHW_StPt_Sch_EZ!$B$31:$B$54,0),MATCH(Schedules_8760!$F166,DHW_StPt_Sch_EZ!$C$30:$I$30,0)),"F","C")</f>
        <v>53.333333333333329</v>
      </c>
      <c r="N166" s="12"/>
      <c r="O166" s="12"/>
      <c r="P166" s="12"/>
    </row>
    <row r="167" spans="1:16" x14ac:dyDescent="0.25">
      <c r="A167" s="35">
        <v>166</v>
      </c>
      <c r="B167" s="89">
        <v>7.875</v>
      </c>
      <c r="C167" s="35">
        <f t="shared" si="10"/>
        <v>22</v>
      </c>
      <c r="D167" s="35">
        <f t="shared" si="13"/>
        <v>7</v>
      </c>
      <c r="E167" s="35">
        <f t="shared" si="14"/>
        <v>7</v>
      </c>
      <c r="F167" s="35" t="str">
        <f t="shared" si="11"/>
        <v>Saturday</v>
      </c>
      <c r="G167" s="35">
        <f t="shared" si="12"/>
        <v>1</v>
      </c>
      <c r="H167" s="34">
        <f>CONVERT(INDEX(Htg_StPt_Sch_EZ!$C$4:$I$27,MATCH(Schedules_8760!$C167,Htg_StPt_Sch_EZ!$B$4:$B$27,0),MATCH(Schedules_8760!$F167,Htg_StPt_Sch_EZ!$C$3:$I$3,0)),"F","C")</f>
        <v>20.555555555555554</v>
      </c>
      <c r="I167" s="34">
        <f>CONVERT(INDEX(Htg_StPt_Sch_EZ!$C$31:$I$54,MATCH(Schedules_8760!$C167,Htg_StPt_Sch_EZ!$B$31:$B$54,0),MATCH(Schedules_8760!$F167,Htg_StPt_Sch_EZ!$C$30:$I$30,0)),"F","C")</f>
        <v>19.444444444444443</v>
      </c>
      <c r="J167" s="34">
        <f>CONVERT(INDEX(Clg_StPt_Sch_EZ!$C$4:$I$27,MATCH(Schedules_8760!$C167,Clg_StPt_Sch_EZ!$B$4:$B$27,0),MATCH(Schedules_8760!$F167,Clg_StPt_Sch_EZ!$C$3:$I$3,0)),"F","C")</f>
        <v>25.555555555555554</v>
      </c>
      <c r="K167" s="34">
        <f>CONVERT(INDEX(Clg_StPt_Sch_EZ!$C$31:$I$54,MATCH(Schedules_8760!$C167,Clg_StPt_Sch_EZ!$B$31:$B$54,0),MATCH(Schedules_8760!$F167,Clg_StPt_Sch_EZ!$C$30:$I$30,0)),"F","C")</f>
        <v>28.333333333333332</v>
      </c>
      <c r="L167" s="34">
        <f>CONVERT(INDEX(DHW_StPt_Sch_EZ!$C$4:$I$27,MATCH(Schedules_8760!$C167,DHW_StPt_Sch_EZ!$B$4:$B$27,0),MATCH(Schedules_8760!$F167,DHW_StPt_Sch_EZ!$C$3:$I$3,0)),"F","C")</f>
        <v>53.333333333333329</v>
      </c>
      <c r="M167" s="34">
        <f>CONVERT(INDEX(DHW_StPt_Sch_EZ!$C$31:$I$54,MATCH(Schedules_8760!$C167,DHW_StPt_Sch_EZ!$B$31:$B$54,0),MATCH(Schedules_8760!$F167,DHW_StPt_Sch_EZ!$C$30:$I$30,0)),"F","C")</f>
        <v>53.333333333333329</v>
      </c>
      <c r="N167" s="12"/>
      <c r="O167" s="12"/>
      <c r="P167" s="12"/>
    </row>
    <row r="168" spans="1:16" x14ac:dyDescent="0.25">
      <c r="A168" s="35">
        <v>167</v>
      </c>
      <c r="B168" s="89">
        <v>7.916666666666667</v>
      </c>
      <c r="C168" s="35">
        <f t="shared" si="10"/>
        <v>23</v>
      </c>
      <c r="D168" s="35">
        <f t="shared" si="13"/>
        <v>7</v>
      </c>
      <c r="E168" s="35">
        <f t="shared" si="14"/>
        <v>7</v>
      </c>
      <c r="F168" s="35" t="str">
        <f t="shared" si="11"/>
        <v>Saturday</v>
      </c>
      <c r="G168" s="35">
        <f t="shared" si="12"/>
        <v>1</v>
      </c>
      <c r="H168" s="34">
        <f>CONVERT(INDEX(Htg_StPt_Sch_EZ!$C$4:$I$27,MATCH(Schedules_8760!$C168,Htg_StPt_Sch_EZ!$B$4:$B$27,0),MATCH(Schedules_8760!$F168,Htg_StPt_Sch_EZ!$C$3:$I$3,0)),"F","C")</f>
        <v>20.555555555555554</v>
      </c>
      <c r="I168" s="34">
        <f>CONVERT(INDEX(Htg_StPt_Sch_EZ!$C$31:$I$54,MATCH(Schedules_8760!$C168,Htg_StPt_Sch_EZ!$B$31:$B$54,0),MATCH(Schedules_8760!$F168,Htg_StPt_Sch_EZ!$C$30:$I$30,0)),"F","C")</f>
        <v>19.444444444444443</v>
      </c>
      <c r="J168" s="34">
        <f>CONVERT(INDEX(Clg_StPt_Sch_EZ!$C$4:$I$27,MATCH(Schedules_8760!$C168,Clg_StPt_Sch_EZ!$B$4:$B$27,0),MATCH(Schedules_8760!$F168,Clg_StPt_Sch_EZ!$C$3:$I$3,0)),"F","C")</f>
        <v>25.555555555555554</v>
      </c>
      <c r="K168" s="34">
        <f>CONVERT(INDEX(Clg_StPt_Sch_EZ!$C$31:$I$54,MATCH(Schedules_8760!$C168,Clg_StPt_Sch_EZ!$B$31:$B$54,0),MATCH(Schedules_8760!$F168,Clg_StPt_Sch_EZ!$C$30:$I$30,0)),"F","C")</f>
        <v>28.333333333333332</v>
      </c>
      <c r="L168" s="34">
        <f>CONVERT(INDEX(DHW_StPt_Sch_EZ!$C$4:$I$27,MATCH(Schedules_8760!$C168,DHW_StPt_Sch_EZ!$B$4:$B$27,0),MATCH(Schedules_8760!$F168,DHW_StPt_Sch_EZ!$C$3:$I$3,0)),"F","C")</f>
        <v>53.333333333333329</v>
      </c>
      <c r="M168" s="34">
        <f>CONVERT(INDEX(DHW_StPt_Sch_EZ!$C$31:$I$54,MATCH(Schedules_8760!$C168,DHW_StPt_Sch_EZ!$B$31:$B$54,0),MATCH(Schedules_8760!$F168,DHW_StPt_Sch_EZ!$C$30:$I$30,0)),"F","C")</f>
        <v>53.333333333333329</v>
      </c>
      <c r="N168" s="12"/>
      <c r="O168" s="12"/>
      <c r="P168" s="12"/>
    </row>
    <row r="169" spans="1:16" x14ac:dyDescent="0.25">
      <c r="A169" s="35">
        <v>168</v>
      </c>
      <c r="B169" s="89">
        <v>7.958333333333333</v>
      </c>
      <c r="C169" s="35">
        <f t="shared" si="10"/>
        <v>24</v>
      </c>
      <c r="D169" s="35">
        <f t="shared" si="13"/>
        <v>7</v>
      </c>
      <c r="E169" s="35">
        <f t="shared" si="14"/>
        <v>7</v>
      </c>
      <c r="F169" s="35" t="str">
        <f t="shared" si="11"/>
        <v>Saturday</v>
      </c>
      <c r="G169" s="35">
        <f t="shared" si="12"/>
        <v>1</v>
      </c>
      <c r="H169" s="34">
        <f>CONVERT(INDEX(Htg_StPt_Sch_EZ!$C$4:$I$27,MATCH(Schedules_8760!$C169,Htg_StPt_Sch_EZ!$B$4:$B$27,0),MATCH(Schedules_8760!$F169,Htg_StPt_Sch_EZ!$C$3:$I$3,0)),"F","C")</f>
        <v>20.555555555555554</v>
      </c>
      <c r="I169" s="34">
        <f>CONVERT(INDEX(Htg_StPt_Sch_EZ!$C$31:$I$54,MATCH(Schedules_8760!$C169,Htg_StPt_Sch_EZ!$B$31:$B$54,0),MATCH(Schedules_8760!$F169,Htg_StPt_Sch_EZ!$C$30:$I$30,0)),"F","C")</f>
        <v>19.444444444444443</v>
      </c>
      <c r="J169" s="34">
        <f>CONVERT(INDEX(Clg_StPt_Sch_EZ!$C$4:$I$27,MATCH(Schedules_8760!$C169,Clg_StPt_Sch_EZ!$B$4:$B$27,0),MATCH(Schedules_8760!$F169,Clg_StPt_Sch_EZ!$C$3:$I$3,0)),"F","C")</f>
        <v>25.555555555555554</v>
      </c>
      <c r="K169" s="34">
        <f>CONVERT(INDEX(Clg_StPt_Sch_EZ!$C$31:$I$54,MATCH(Schedules_8760!$C169,Clg_StPt_Sch_EZ!$B$31:$B$54,0),MATCH(Schedules_8760!$F169,Clg_StPt_Sch_EZ!$C$30:$I$30,0)),"F","C")</f>
        <v>28.333333333333332</v>
      </c>
      <c r="L169" s="34">
        <f>CONVERT(INDEX(DHW_StPt_Sch_EZ!$C$4:$I$27,MATCH(Schedules_8760!$C169,DHW_StPt_Sch_EZ!$B$4:$B$27,0),MATCH(Schedules_8760!$F169,DHW_StPt_Sch_EZ!$C$3:$I$3,0)),"F","C")</f>
        <v>53.333333333333329</v>
      </c>
      <c r="M169" s="34">
        <f>CONVERT(INDEX(DHW_StPt_Sch_EZ!$C$31:$I$54,MATCH(Schedules_8760!$C169,DHW_StPt_Sch_EZ!$B$31:$B$54,0),MATCH(Schedules_8760!$F169,DHW_StPt_Sch_EZ!$C$30:$I$30,0)),"F","C")</f>
        <v>53.333333333333329</v>
      </c>
      <c r="N169" s="12"/>
      <c r="O169" s="12"/>
      <c r="P169" s="12"/>
    </row>
    <row r="170" spans="1:16" x14ac:dyDescent="0.25">
      <c r="A170" s="35">
        <v>169</v>
      </c>
      <c r="B170" s="89">
        <v>8</v>
      </c>
      <c r="C170" s="35">
        <f t="shared" si="10"/>
        <v>1</v>
      </c>
      <c r="D170" s="35">
        <f t="shared" si="13"/>
        <v>8</v>
      </c>
      <c r="E170" s="35">
        <f t="shared" si="14"/>
        <v>1</v>
      </c>
      <c r="F170" s="35" t="str">
        <f t="shared" si="11"/>
        <v>Sunday</v>
      </c>
      <c r="G170" s="35">
        <f t="shared" si="12"/>
        <v>1</v>
      </c>
      <c r="H170" s="34">
        <f>CONVERT(INDEX(Htg_StPt_Sch_EZ!$C$4:$I$27,MATCH(Schedules_8760!$C170,Htg_StPt_Sch_EZ!$B$4:$B$27,0),MATCH(Schedules_8760!$F170,Htg_StPt_Sch_EZ!$C$3:$I$3,0)),"F","C")</f>
        <v>20.555555555555554</v>
      </c>
      <c r="I170" s="34">
        <f>CONVERT(INDEX(Htg_StPt_Sch_EZ!$C$31:$I$54,MATCH(Schedules_8760!$C170,Htg_StPt_Sch_EZ!$B$31:$B$54,0),MATCH(Schedules_8760!$F170,Htg_StPt_Sch_EZ!$C$30:$I$30,0)),"F","C")</f>
        <v>19.444444444444443</v>
      </c>
      <c r="J170" s="34">
        <f>CONVERT(INDEX(Clg_StPt_Sch_EZ!$C$4:$I$27,MATCH(Schedules_8760!$C170,Clg_StPt_Sch_EZ!$B$4:$B$27,0),MATCH(Schedules_8760!$F170,Clg_StPt_Sch_EZ!$C$3:$I$3,0)),"F","C")</f>
        <v>25.555555555555554</v>
      </c>
      <c r="K170" s="34">
        <f>CONVERT(INDEX(Clg_StPt_Sch_EZ!$C$31:$I$54,MATCH(Schedules_8760!$C170,Clg_StPt_Sch_EZ!$B$31:$B$54,0),MATCH(Schedules_8760!$F170,Clg_StPt_Sch_EZ!$C$30:$I$30,0)),"F","C")</f>
        <v>28.333333333333332</v>
      </c>
      <c r="L170" s="34">
        <f>CONVERT(INDEX(DHW_StPt_Sch_EZ!$C$4:$I$27,MATCH(Schedules_8760!$C170,DHW_StPt_Sch_EZ!$B$4:$B$27,0),MATCH(Schedules_8760!$F170,DHW_StPt_Sch_EZ!$C$3:$I$3,0)),"F","C")</f>
        <v>53.333333333333329</v>
      </c>
      <c r="M170" s="34">
        <f>CONVERT(INDEX(DHW_StPt_Sch_EZ!$C$31:$I$54,MATCH(Schedules_8760!$C170,DHW_StPt_Sch_EZ!$B$31:$B$54,0),MATCH(Schedules_8760!$F170,DHW_StPt_Sch_EZ!$C$30:$I$30,0)),"F","C")</f>
        <v>53.333333333333329</v>
      </c>
      <c r="N170" s="12"/>
      <c r="O170" s="12"/>
      <c r="P170" s="12"/>
    </row>
    <row r="171" spans="1:16" x14ac:dyDescent="0.25">
      <c r="A171" s="35">
        <v>170</v>
      </c>
      <c r="B171" s="89">
        <v>8.0416666666666661</v>
      </c>
      <c r="C171" s="35">
        <f t="shared" si="10"/>
        <v>2</v>
      </c>
      <c r="D171" s="35">
        <f t="shared" si="13"/>
        <v>8</v>
      </c>
      <c r="E171" s="35">
        <f t="shared" si="14"/>
        <v>1</v>
      </c>
      <c r="F171" s="35" t="str">
        <f t="shared" si="11"/>
        <v>Sunday</v>
      </c>
      <c r="G171" s="35">
        <f t="shared" si="12"/>
        <v>1</v>
      </c>
      <c r="H171" s="34">
        <f>CONVERT(INDEX(Htg_StPt_Sch_EZ!$C$4:$I$27,MATCH(Schedules_8760!$C171,Htg_StPt_Sch_EZ!$B$4:$B$27,0),MATCH(Schedules_8760!$F171,Htg_StPt_Sch_EZ!$C$3:$I$3,0)),"F","C")</f>
        <v>20.555555555555554</v>
      </c>
      <c r="I171" s="34">
        <f>CONVERT(INDEX(Htg_StPt_Sch_EZ!$C$31:$I$54,MATCH(Schedules_8760!$C171,Htg_StPt_Sch_EZ!$B$31:$B$54,0),MATCH(Schedules_8760!$F171,Htg_StPt_Sch_EZ!$C$30:$I$30,0)),"F","C")</f>
        <v>19.444444444444443</v>
      </c>
      <c r="J171" s="34">
        <f>CONVERT(INDEX(Clg_StPt_Sch_EZ!$C$4:$I$27,MATCH(Schedules_8760!$C171,Clg_StPt_Sch_EZ!$B$4:$B$27,0),MATCH(Schedules_8760!$F171,Clg_StPt_Sch_EZ!$C$3:$I$3,0)),"F","C")</f>
        <v>25.555555555555554</v>
      </c>
      <c r="K171" s="34">
        <f>CONVERT(INDEX(Clg_StPt_Sch_EZ!$C$31:$I$54,MATCH(Schedules_8760!$C171,Clg_StPt_Sch_EZ!$B$31:$B$54,0),MATCH(Schedules_8760!$F171,Clg_StPt_Sch_EZ!$C$30:$I$30,0)),"F","C")</f>
        <v>28.333333333333332</v>
      </c>
      <c r="L171" s="34">
        <f>CONVERT(INDEX(DHW_StPt_Sch_EZ!$C$4:$I$27,MATCH(Schedules_8760!$C171,DHW_StPt_Sch_EZ!$B$4:$B$27,0),MATCH(Schedules_8760!$F171,DHW_StPt_Sch_EZ!$C$3:$I$3,0)),"F","C")</f>
        <v>53.333333333333329</v>
      </c>
      <c r="M171" s="34">
        <f>CONVERT(INDEX(DHW_StPt_Sch_EZ!$C$31:$I$54,MATCH(Schedules_8760!$C171,DHW_StPt_Sch_EZ!$B$31:$B$54,0),MATCH(Schedules_8760!$F171,DHW_StPt_Sch_EZ!$C$30:$I$30,0)),"F","C")</f>
        <v>53.333333333333329</v>
      </c>
      <c r="N171" s="12"/>
      <c r="O171" s="12"/>
      <c r="P171" s="12"/>
    </row>
    <row r="172" spans="1:16" x14ac:dyDescent="0.25">
      <c r="A172" s="35">
        <v>171</v>
      </c>
      <c r="B172" s="89">
        <v>8.0833333333333339</v>
      </c>
      <c r="C172" s="35">
        <f t="shared" si="10"/>
        <v>3</v>
      </c>
      <c r="D172" s="35">
        <f t="shared" si="13"/>
        <v>8</v>
      </c>
      <c r="E172" s="35">
        <f t="shared" si="14"/>
        <v>1</v>
      </c>
      <c r="F172" s="35" t="str">
        <f t="shared" si="11"/>
        <v>Sunday</v>
      </c>
      <c r="G172" s="35">
        <f t="shared" si="12"/>
        <v>1</v>
      </c>
      <c r="H172" s="34">
        <f>CONVERT(INDEX(Htg_StPt_Sch_EZ!$C$4:$I$27,MATCH(Schedules_8760!$C172,Htg_StPt_Sch_EZ!$B$4:$B$27,0),MATCH(Schedules_8760!$F172,Htg_StPt_Sch_EZ!$C$3:$I$3,0)),"F","C")</f>
        <v>20.555555555555554</v>
      </c>
      <c r="I172" s="34">
        <f>CONVERT(INDEX(Htg_StPt_Sch_EZ!$C$31:$I$54,MATCH(Schedules_8760!$C172,Htg_StPt_Sch_EZ!$B$31:$B$54,0),MATCH(Schedules_8760!$F172,Htg_StPt_Sch_EZ!$C$30:$I$30,0)),"F","C")</f>
        <v>19.444444444444443</v>
      </c>
      <c r="J172" s="34">
        <f>CONVERT(INDEX(Clg_StPt_Sch_EZ!$C$4:$I$27,MATCH(Schedules_8760!$C172,Clg_StPt_Sch_EZ!$B$4:$B$27,0),MATCH(Schedules_8760!$F172,Clg_StPt_Sch_EZ!$C$3:$I$3,0)),"F","C")</f>
        <v>25.555555555555554</v>
      </c>
      <c r="K172" s="34">
        <f>CONVERT(INDEX(Clg_StPt_Sch_EZ!$C$31:$I$54,MATCH(Schedules_8760!$C172,Clg_StPt_Sch_EZ!$B$31:$B$54,0),MATCH(Schedules_8760!$F172,Clg_StPt_Sch_EZ!$C$30:$I$30,0)),"F","C")</f>
        <v>28.333333333333332</v>
      </c>
      <c r="L172" s="34">
        <f>CONVERT(INDEX(DHW_StPt_Sch_EZ!$C$4:$I$27,MATCH(Schedules_8760!$C172,DHW_StPt_Sch_EZ!$B$4:$B$27,0),MATCH(Schedules_8760!$F172,DHW_StPt_Sch_EZ!$C$3:$I$3,0)),"F","C")</f>
        <v>53.333333333333329</v>
      </c>
      <c r="M172" s="34">
        <f>CONVERT(INDEX(DHW_StPt_Sch_EZ!$C$31:$I$54,MATCH(Schedules_8760!$C172,DHW_StPt_Sch_EZ!$B$31:$B$54,0),MATCH(Schedules_8760!$F172,DHW_StPt_Sch_EZ!$C$30:$I$30,0)),"F","C")</f>
        <v>53.333333333333329</v>
      </c>
      <c r="N172" s="12"/>
      <c r="O172" s="12"/>
      <c r="P172" s="12"/>
    </row>
    <row r="173" spans="1:16" x14ac:dyDescent="0.25">
      <c r="A173" s="35">
        <v>172</v>
      </c>
      <c r="B173" s="89">
        <v>8.125</v>
      </c>
      <c r="C173" s="35">
        <f t="shared" si="10"/>
        <v>4</v>
      </c>
      <c r="D173" s="35">
        <f t="shared" si="13"/>
        <v>8</v>
      </c>
      <c r="E173" s="35">
        <f t="shared" si="14"/>
        <v>1</v>
      </c>
      <c r="F173" s="35" t="str">
        <f t="shared" si="11"/>
        <v>Sunday</v>
      </c>
      <c r="G173" s="35">
        <f t="shared" si="12"/>
        <v>1</v>
      </c>
      <c r="H173" s="34">
        <f>CONVERT(INDEX(Htg_StPt_Sch_EZ!$C$4:$I$27,MATCH(Schedules_8760!$C173,Htg_StPt_Sch_EZ!$B$4:$B$27,0),MATCH(Schedules_8760!$F173,Htg_StPt_Sch_EZ!$C$3:$I$3,0)),"F","C")</f>
        <v>20.555555555555554</v>
      </c>
      <c r="I173" s="34">
        <f>CONVERT(INDEX(Htg_StPt_Sch_EZ!$C$31:$I$54,MATCH(Schedules_8760!$C173,Htg_StPt_Sch_EZ!$B$31:$B$54,0),MATCH(Schedules_8760!$F173,Htg_StPt_Sch_EZ!$C$30:$I$30,0)),"F","C")</f>
        <v>19.444444444444443</v>
      </c>
      <c r="J173" s="34">
        <f>CONVERT(INDEX(Clg_StPt_Sch_EZ!$C$4:$I$27,MATCH(Schedules_8760!$C173,Clg_StPt_Sch_EZ!$B$4:$B$27,0),MATCH(Schedules_8760!$F173,Clg_StPt_Sch_EZ!$C$3:$I$3,0)),"F","C")</f>
        <v>25.555555555555554</v>
      </c>
      <c r="K173" s="34">
        <f>CONVERT(INDEX(Clg_StPt_Sch_EZ!$C$31:$I$54,MATCH(Schedules_8760!$C173,Clg_StPt_Sch_EZ!$B$31:$B$54,0),MATCH(Schedules_8760!$F173,Clg_StPt_Sch_EZ!$C$30:$I$30,0)),"F","C")</f>
        <v>28.333333333333332</v>
      </c>
      <c r="L173" s="34">
        <f>CONVERT(INDEX(DHW_StPt_Sch_EZ!$C$4:$I$27,MATCH(Schedules_8760!$C173,DHW_StPt_Sch_EZ!$B$4:$B$27,0),MATCH(Schedules_8760!$F173,DHW_StPt_Sch_EZ!$C$3:$I$3,0)),"F","C")</f>
        <v>53.333333333333329</v>
      </c>
      <c r="M173" s="34">
        <f>CONVERT(INDEX(DHW_StPt_Sch_EZ!$C$31:$I$54,MATCH(Schedules_8760!$C173,DHW_StPt_Sch_EZ!$B$31:$B$54,0),MATCH(Schedules_8760!$F173,DHW_StPt_Sch_EZ!$C$30:$I$30,0)),"F","C")</f>
        <v>53.333333333333329</v>
      </c>
      <c r="N173" s="12"/>
      <c r="O173" s="12"/>
      <c r="P173" s="12"/>
    </row>
    <row r="174" spans="1:16" x14ac:dyDescent="0.25">
      <c r="A174" s="35">
        <v>173</v>
      </c>
      <c r="B174" s="89">
        <v>8.1666666666666661</v>
      </c>
      <c r="C174" s="35">
        <f t="shared" si="10"/>
        <v>5</v>
      </c>
      <c r="D174" s="35">
        <f t="shared" si="13"/>
        <v>8</v>
      </c>
      <c r="E174" s="35">
        <f t="shared" si="14"/>
        <v>1</v>
      </c>
      <c r="F174" s="35" t="str">
        <f t="shared" si="11"/>
        <v>Sunday</v>
      </c>
      <c r="G174" s="35">
        <f t="shared" si="12"/>
        <v>1</v>
      </c>
      <c r="H174" s="34">
        <f>CONVERT(INDEX(Htg_StPt_Sch_EZ!$C$4:$I$27,MATCH(Schedules_8760!$C174,Htg_StPt_Sch_EZ!$B$4:$B$27,0),MATCH(Schedules_8760!$F174,Htg_StPt_Sch_EZ!$C$3:$I$3,0)),"F","C")</f>
        <v>20.555555555555554</v>
      </c>
      <c r="I174" s="34">
        <f>CONVERT(INDEX(Htg_StPt_Sch_EZ!$C$31:$I$54,MATCH(Schedules_8760!$C174,Htg_StPt_Sch_EZ!$B$31:$B$54,0),MATCH(Schedules_8760!$F174,Htg_StPt_Sch_EZ!$C$30:$I$30,0)),"F","C")</f>
        <v>19.444444444444443</v>
      </c>
      <c r="J174" s="34">
        <f>CONVERT(INDEX(Clg_StPt_Sch_EZ!$C$4:$I$27,MATCH(Schedules_8760!$C174,Clg_StPt_Sch_EZ!$B$4:$B$27,0),MATCH(Schedules_8760!$F174,Clg_StPt_Sch_EZ!$C$3:$I$3,0)),"F","C")</f>
        <v>25.555555555555554</v>
      </c>
      <c r="K174" s="34">
        <f>CONVERT(INDEX(Clg_StPt_Sch_EZ!$C$31:$I$54,MATCH(Schedules_8760!$C174,Clg_StPt_Sch_EZ!$B$31:$B$54,0),MATCH(Schedules_8760!$F174,Clg_StPt_Sch_EZ!$C$30:$I$30,0)),"F","C")</f>
        <v>28.333333333333332</v>
      </c>
      <c r="L174" s="34">
        <f>CONVERT(INDEX(DHW_StPt_Sch_EZ!$C$4:$I$27,MATCH(Schedules_8760!$C174,DHW_StPt_Sch_EZ!$B$4:$B$27,0),MATCH(Schedules_8760!$F174,DHW_StPt_Sch_EZ!$C$3:$I$3,0)),"F","C")</f>
        <v>53.333333333333329</v>
      </c>
      <c r="M174" s="34">
        <f>CONVERT(INDEX(DHW_StPt_Sch_EZ!$C$31:$I$54,MATCH(Schedules_8760!$C174,DHW_StPt_Sch_EZ!$B$31:$B$54,0),MATCH(Schedules_8760!$F174,DHW_StPt_Sch_EZ!$C$30:$I$30,0)),"F","C")</f>
        <v>53.333333333333329</v>
      </c>
      <c r="N174" s="12"/>
      <c r="O174" s="12"/>
      <c r="P174" s="12"/>
    </row>
    <row r="175" spans="1:16" x14ac:dyDescent="0.25">
      <c r="A175" s="35">
        <v>174</v>
      </c>
      <c r="B175" s="89">
        <v>8.2083333333333339</v>
      </c>
      <c r="C175" s="35">
        <f t="shared" si="10"/>
        <v>6</v>
      </c>
      <c r="D175" s="35">
        <f t="shared" si="13"/>
        <v>8</v>
      </c>
      <c r="E175" s="35">
        <f t="shared" si="14"/>
        <v>1</v>
      </c>
      <c r="F175" s="35" t="str">
        <f t="shared" si="11"/>
        <v>Sunday</v>
      </c>
      <c r="G175" s="35">
        <f t="shared" si="12"/>
        <v>1</v>
      </c>
      <c r="H175" s="34">
        <f>CONVERT(INDEX(Htg_StPt_Sch_EZ!$C$4:$I$27,MATCH(Schedules_8760!$C175,Htg_StPt_Sch_EZ!$B$4:$B$27,0),MATCH(Schedules_8760!$F175,Htg_StPt_Sch_EZ!$C$3:$I$3,0)),"F","C")</f>
        <v>20.555555555555554</v>
      </c>
      <c r="I175" s="34">
        <f>CONVERT(INDEX(Htg_StPt_Sch_EZ!$C$31:$I$54,MATCH(Schedules_8760!$C175,Htg_StPt_Sch_EZ!$B$31:$B$54,0),MATCH(Schedules_8760!$F175,Htg_StPt_Sch_EZ!$C$30:$I$30,0)),"F","C")</f>
        <v>19.444444444444443</v>
      </c>
      <c r="J175" s="34">
        <f>CONVERT(INDEX(Clg_StPt_Sch_EZ!$C$4:$I$27,MATCH(Schedules_8760!$C175,Clg_StPt_Sch_EZ!$B$4:$B$27,0),MATCH(Schedules_8760!$F175,Clg_StPt_Sch_EZ!$C$3:$I$3,0)),"F","C")</f>
        <v>25.555555555555554</v>
      </c>
      <c r="K175" s="34">
        <f>CONVERT(INDEX(Clg_StPt_Sch_EZ!$C$31:$I$54,MATCH(Schedules_8760!$C175,Clg_StPt_Sch_EZ!$B$31:$B$54,0),MATCH(Schedules_8760!$F175,Clg_StPt_Sch_EZ!$C$30:$I$30,0)),"F","C")</f>
        <v>28.333333333333332</v>
      </c>
      <c r="L175" s="34">
        <f>CONVERT(INDEX(DHW_StPt_Sch_EZ!$C$4:$I$27,MATCH(Schedules_8760!$C175,DHW_StPt_Sch_EZ!$B$4:$B$27,0),MATCH(Schedules_8760!$F175,DHW_StPt_Sch_EZ!$C$3:$I$3,0)),"F","C")</f>
        <v>53.333333333333329</v>
      </c>
      <c r="M175" s="34">
        <f>CONVERT(INDEX(DHW_StPt_Sch_EZ!$C$31:$I$54,MATCH(Schedules_8760!$C175,DHW_StPt_Sch_EZ!$B$31:$B$54,0),MATCH(Schedules_8760!$F175,DHW_StPt_Sch_EZ!$C$30:$I$30,0)),"F","C")</f>
        <v>53.333333333333329</v>
      </c>
      <c r="N175" s="12"/>
      <c r="O175" s="12"/>
      <c r="P175" s="12"/>
    </row>
    <row r="176" spans="1:16" x14ac:dyDescent="0.25">
      <c r="A176" s="35">
        <v>175</v>
      </c>
      <c r="B176" s="89">
        <v>8.25</v>
      </c>
      <c r="C176" s="35">
        <f t="shared" si="10"/>
        <v>7</v>
      </c>
      <c r="D176" s="35">
        <f t="shared" si="13"/>
        <v>8</v>
      </c>
      <c r="E176" s="35">
        <f t="shared" si="14"/>
        <v>1</v>
      </c>
      <c r="F176" s="35" t="str">
        <f t="shared" si="11"/>
        <v>Sunday</v>
      </c>
      <c r="G176" s="35">
        <f t="shared" si="12"/>
        <v>1</v>
      </c>
      <c r="H176" s="34">
        <f>CONVERT(INDEX(Htg_StPt_Sch_EZ!$C$4:$I$27,MATCH(Schedules_8760!$C176,Htg_StPt_Sch_EZ!$B$4:$B$27,0),MATCH(Schedules_8760!$F176,Htg_StPt_Sch_EZ!$C$3:$I$3,0)),"F","C")</f>
        <v>20.555555555555554</v>
      </c>
      <c r="I176" s="34">
        <f>CONVERT(INDEX(Htg_StPt_Sch_EZ!$C$31:$I$54,MATCH(Schedules_8760!$C176,Htg_StPt_Sch_EZ!$B$31:$B$54,0),MATCH(Schedules_8760!$F176,Htg_StPt_Sch_EZ!$C$30:$I$30,0)),"F","C")</f>
        <v>19.444444444444443</v>
      </c>
      <c r="J176" s="34">
        <f>CONVERT(INDEX(Clg_StPt_Sch_EZ!$C$4:$I$27,MATCH(Schedules_8760!$C176,Clg_StPt_Sch_EZ!$B$4:$B$27,0),MATCH(Schedules_8760!$F176,Clg_StPt_Sch_EZ!$C$3:$I$3,0)),"F","C")</f>
        <v>25.555555555555554</v>
      </c>
      <c r="K176" s="34">
        <f>CONVERT(INDEX(Clg_StPt_Sch_EZ!$C$31:$I$54,MATCH(Schedules_8760!$C176,Clg_StPt_Sch_EZ!$B$31:$B$54,0),MATCH(Schedules_8760!$F176,Clg_StPt_Sch_EZ!$C$30:$I$30,0)),"F","C")</f>
        <v>28.333333333333332</v>
      </c>
      <c r="L176" s="34">
        <f>CONVERT(INDEX(DHW_StPt_Sch_EZ!$C$4:$I$27,MATCH(Schedules_8760!$C176,DHW_StPt_Sch_EZ!$B$4:$B$27,0),MATCH(Schedules_8760!$F176,DHW_StPt_Sch_EZ!$C$3:$I$3,0)),"F","C")</f>
        <v>53.333333333333329</v>
      </c>
      <c r="M176" s="34">
        <f>CONVERT(INDEX(DHW_StPt_Sch_EZ!$C$31:$I$54,MATCH(Schedules_8760!$C176,DHW_StPt_Sch_EZ!$B$31:$B$54,0),MATCH(Schedules_8760!$F176,DHW_StPt_Sch_EZ!$C$30:$I$30,0)),"F","C")</f>
        <v>53.333333333333329</v>
      </c>
      <c r="N176" s="12"/>
      <c r="O176" s="12"/>
      <c r="P176" s="12"/>
    </row>
    <row r="177" spans="1:16" x14ac:dyDescent="0.25">
      <c r="A177" s="35">
        <v>176</v>
      </c>
      <c r="B177" s="89">
        <v>8.2916666666666661</v>
      </c>
      <c r="C177" s="35">
        <f t="shared" si="10"/>
        <v>8</v>
      </c>
      <c r="D177" s="35">
        <f t="shared" si="13"/>
        <v>8</v>
      </c>
      <c r="E177" s="35">
        <f t="shared" si="14"/>
        <v>1</v>
      </c>
      <c r="F177" s="35" t="str">
        <f t="shared" si="11"/>
        <v>Sunday</v>
      </c>
      <c r="G177" s="35">
        <f t="shared" si="12"/>
        <v>1</v>
      </c>
      <c r="H177" s="34">
        <f>CONVERT(INDEX(Htg_StPt_Sch_EZ!$C$4:$I$27,MATCH(Schedules_8760!$C177,Htg_StPt_Sch_EZ!$B$4:$B$27,0),MATCH(Schedules_8760!$F177,Htg_StPt_Sch_EZ!$C$3:$I$3,0)),"F","C")</f>
        <v>20.555555555555554</v>
      </c>
      <c r="I177" s="34">
        <f>CONVERT(INDEX(Htg_StPt_Sch_EZ!$C$31:$I$54,MATCH(Schedules_8760!$C177,Htg_StPt_Sch_EZ!$B$31:$B$54,0),MATCH(Schedules_8760!$F177,Htg_StPt_Sch_EZ!$C$30:$I$30,0)),"F","C")</f>
        <v>19.444444444444443</v>
      </c>
      <c r="J177" s="34">
        <f>CONVERT(INDEX(Clg_StPt_Sch_EZ!$C$4:$I$27,MATCH(Schedules_8760!$C177,Clg_StPt_Sch_EZ!$B$4:$B$27,0),MATCH(Schedules_8760!$F177,Clg_StPt_Sch_EZ!$C$3:$I$3,0)),"F","C")</f>
        <v>25.555555555555554</v>
      </c>
      <c r="K177" s="34">
        <f>CONVERT(INDEX(Clg_StPt_Sch_EZ!$C$31:$I$54,MATCH(Schedules_8760!$C177,Clg_StPt_Sch_EZ!$B$31:$B$54,0),MATCH(Schedules_8760!$F177,Clg_StPt_Sch_EZ!$C$30:$I$30,0)),"F","C")</f>
        <v>25</v>
      </c>
      <c r="L177" s="34">
        <f>CONVERT(INDEX(DHW_StPt_Sch_EZ!$C$4:$I$27,MATCH(Schedules_8760!$C177,DHW_StPt_Sch_EZ!$B$4:$B$27,0),MATCH(Schedules_8760!$F177,DHW_StPt_Sch_EZ!$C$3:$I$3,0)),"F","C")</f>
        <v>53.333333333333329</v>
      </c>
      <c r="M177" s="34">
        <f>CONVERT(INDEX(DHW_StPt_Sch_EZ!$C$31:$I$54,MATCH(Schedules_8760!$C177,DHW_StPt_Sch_EZ!$B$31:$B$54,0),MATCH(Schedules_8760!$F177,DHW_StPt_Sch_EZ!$C$30:$I$30,0)),"F","C")</f>
        <v>53.333333333333329</v>
      </c>
      <c r="N177" s="12"/>
      <c r="O177" s="12"/>
      <c r="P177" s="12"/>
    </row>
    <row r="178" spans="1:16" x14ac:dyDescent="0.25">
      <c r="A178" s="35">
        <v>177</v>
      </c>
      <c r="B178" s="89">
        <v>8.3333333333333339</v>
      </c>
      <c r="C178" s="35">
        <f t="shared" si="10"/>
        <v>9</v>
      </c>
      <c r="D178" s="35">
        <f t="shared" si="13"/>
        <v>8</v>
      </c>
      <c r="E178" s="35">
        <f t="shared" si="14"/>
        <v>1</v>
      </c>
      <c r="F178" s="35" t="str">
        <f t="shared" si="11"/>
        <v>Sunday</v>
      </c>
      <c r="G178" s="35">
        <f t="shared" si="12"/>
        <v>1</v>
      </c>
      <c r="H178" s="34">
        <f>CONVERT(INDEX(Htg_StPt_Sch_EZ!$C$4:$I$27,MATCH(Schedules_8760!$C178,Htg_StPt_Sch_EZ!$B$4:$B$27,0),MATCH(Schedules_8760!$F178,Htg_StPt_Sch_EZ!$C$3:$I$3,0)),"F","C")</f>
        <v>20.555555555555554</v>
      </c>
      <c r="I178" s="34">
        <f>CONVERT(INDEX(Htg_StPt_Sch_EZ!$C$31:$I$54,MATCH(Schedules_8760!$C178,Htg_StPt_Sch_EZ!$B$31:$B$54,0),MATCH(Schedules_8760!$F178,Htg_StPt_Sch_EZ!$C$30:$I$30,0)),"F","C")</f>
        <v>19.444444444444443</v>
      </c>
      <c r="J178" s="34">
        <f>CONVERT(INDEX(Clg_StPt_Sch_EZ!$C$4:$I$27,MATCH(Schedules_8760!$C178,Clg_StPt_Sch_EZ!$B$4:$B$27,0),MATCH(Schedules_8760!$F178,Clg_StPt_Sch_EZ!$C$3:$I$3,0)),"F","C")</f>
        <v>25.555555555555554</v>
      </c>
      <c r="K178" s="34">
        <f>CONVERT(INDEX(Clg_StPt_Sch_EZ!$C$31:$I$54,MATCH(Schedules_8760!$C178,Clg_StPt_Sch_EZ!$B$31:$B$54,0),MATCH(Schedules_8760!$F178,Clg_StPt_Sch_EZ!$C$30:$I$30,0)),"F","C")</f>
        <v>25</v>
      </c>
      <c r="L178" s="34">
        <f>CONVERT(INDEX(DHW_StPt_Sch_EZ!$C$4:$I$27,MATCH(Schedules_8760!$C178,DHW_StPt_Sch_EZ!$B$4:$B$27,0),MATCH(Schedules_8760!$F178,DHW_StPt_Sch_EZ!$C$3:$I$3,0)),"F","C")</f>
        <v>53.333333333333329</v>
      </c>
      <c r="M178" s="34">
        <f>CONVERT(INDEX(DHW_StPt_Sch_EZ!$C$31:$I$54,MATCH(Schedules_8760!$C178,DHW_StPt_Sch_EZ!$B$31:$B$54,0),MATCH(Schedules_8760!$F178,DHW_StPt_Sch_EZ!$C$30:$I$30,0)),"F","C")</f>
        <v>53.333333333333329</v>
      </c>
      <c r="N178" s="12"/>
      <c r="O178" s="12"/>
      <c r="P178" s="12"/>
    </row>
    <row r="179" spans="1:16" x14ac:dyDescent="0.25">
      <c r="A179" s="35">
        <v>178</v>
      </c>
      <c r="B179" s="89">
        <v>8.375</v>
      </c>
      <c r="C179" s="35">
        <f t="shared" si="10"/>
        <v>10</v>
      </c>
      <c r="D179" s="35">
        <f t="shared" si="13"/>
        <v>8</v>
      </c>
      <c r="E179" s="35">
        <f t="shared" si="14"/>
        <v>1</v>
      </c>
      <c r="F179" s="35" t="str">
        <f t="shared" si="11"/>
        <v>Sunday</v>
      </c>
      <c r="G179" s="35">
        <f t="shared" si="12"/>
        <v>1</v>
      </c>
      <c r="H179" s="34">
        <f>CONVERT(INDEX(Htg_StPt_Sch_EZ!$C$4:$I$27,MATCH(Schedules_8760!$C179,Htg_StPt_Sch_EZ!$B$4:$B$27,0),MATCH(Schedules_8760!$F179,Htg_StPt_Sch_EZ!$C$3:$I$3,0)),"F","C")</f>
        <v>20.555555555555554</v>
      </c>
      <c r="I179" s="34">
        <f>CONVERT(INDEX(Htg_StPt_Sch_EZ!$C$31:$I$54,MATCH(Schedules_8760!$C179,Htg_StPt_Sch_EZ!$B$31:$B$54,0),MATCH(Schedules_8760!$F179,Htg_StPt_Sch_EZ!$C$30:$I$30,0)),"F","C")</f>
        <v>19.444444444444443</v>
      </c>
      <c r="J179" s="34">
        <f>CONVERT(INDEX(Clg_StPt_Sch_EZ!$C$4:$I$27,MATCH(Schedules_8760!$C179,Clg_StPt_Sch_EZ!$B$4:$B$27,0),MATCH(Schedules_8760!$F179,Clg_StPt_Sch_EZ!$C$3:$I$3,0)),"F","C")</f>
        <v>25.555555555555554</v>
      </c>
      <c r="K179" s="34">
        <f>CONVERT(INDEX(Clg_StPt_Sch_EZ!$C$31:$I$54,MATCH(Schedules_8760!$C179,Clg_StPt_Sch_EZ!$B$31:$B$54,0),MATCH(Schedules_8760!$F179,Clg_StPt_Sch_EZ!$C$30:$I$30,0)),"F","C")</f>
        <v>25</v>
      </c>
      <c r="L179" s="34">
        <f>CONVERT(INDEX(DHW_StPt_Sch_EZ!$C$4:$I$27,MATCH(Schedules_8760!$C179,DHW_StPt_Sch_EZ!$B$4:$B$27,0),MATCH(Schedules_8760!$F179,DHW_StPt_Sch_EZ!$C$3:$I$3,0)),"F","C")</f>
        <v>53.333333333333329</v>
      </c>
      <c r="M179" s="34">
        <f>CONVERT(INDEX(DHW_StPt_Sch_EZ!$C$31:$I$54,MATCH(Schedules_8760!$C179,DHW_StPt_Sch_EZ!$B$31:$B$54,0),MATCH(Schedules_8760!$F179,DHW_StPt_Sch_EZ!$C$30:$I$30,0)),"F","C")</f>
        <v>53.333333333333329</v>
      </c>
      <c r="N179" s="12"/>
      <c r="O179" s="12"/>
      <c r="P179" s="12"/>
    </row>
    <row r="180" spans="1:16" x14ac:dyDescent="0.25">
      <c r="A180" s="35">
        <v>179</v>
      </c>
      <c r="B180" s="89">
        <v>8.4166666666666661</v>
      </c>
      <c r="C180" s="35">
        <f t="shared" si="10"/>
        <v>11</v>
      </c>
      <c r="D180" s="35">
        <f t="shared" si="13"/>
        <v>8</v>
      </c>
      <c r="E180" s="35">
        <f t="shared" si="14"/>
        <v>1</v>
      </c>
      <c r="F180" s="35" t="str">
        <f t="shared" si="11"/>
        <v>Sunday</v>
      </c>
      <c r="G180" s="35">
        <f t="shared" si="12"/>
        <v>1</v>
      </c>
      <c r="H180" s="34">
        <f>CONVERT(INDEX(Htg_StPt_Sch_EZ!$C$4:$I$27,MATCH(Schedules_8760!$C180,Htg_StPt_Sch_EZ!$B$4:$B$27,0),MATCH(Schedules_8760!$F180,Htg_StPt_Sch_EZ!$C$3:$I$3,0)),"F","C")</f>
        <v>20.555555555555554</v>
      </c>
      <c r="I180" s="34">
        <f>CONVERT(INDEX(Htg_StPt_Sch_EZ!$C$31:$I$54,MATCH(Schedules_8760!$C180,Htg_StPt_Sch_EZ!$B$31:$B$54,0),MATCH(Schedules_8760!$F180,Htg_StPt_Sch_EZ!$C$30:$I$30,0)),"F","C")</f>
        <v>19.444444444444443</v>
      </c>
      <c r="J180" s="34">
        <f>CONVERT(INDEX(Clg_StPt_Sch_EZ!$C$4:$I$27,MATCH(Schedules_8760!$C180,Clg_StPt_Sch_EZ!$B$4:$B$27,0),MATCH(Schedules_8760!$F180,Clg_StPt_Sch_EZ!$C$3:$I$3,0)),"F","C")</f>
        <v>25.555555555555554</v>
      </c>
      <c r="K180" s="34">
        <f>CONVERT(INDEX(Clg_StPt_Sch_EZ!$C$31:$I$54,MATCH(Schedules_8760!$C180,Clg_StPt_Sch_EZ!$B$31:$B$54,0),MATCH(Schedules_8760!$F180,Clg_StPt_Sch_EZ!$C$30:$I$30,0)),"F","C")</f>
        <v>25</v>
      </c>
      <c r="L180" s="34">
        <f>CONVERT(INDEX(DHW_StPt_Sch_EZ!$C$4:$I$27,MATCH(Schedules_8760!$C180,DHW_StPt_Sch_EZ!$B$4:$B$27,0),MATCH(Schedules_8760!$F180,DHW_StPt_Sch_EZ!$C$3:$I$3,0)),"F","C")</f>
        <v>53.333333333333329</v>
      </c>
      <c r="M180" s="34">
        <f>CONVERT(INDEX(DHW_StPt_Sch_EZ!$C$31:$I$54,MATCH(Schedules_8760!$C180,DHW_StPt_Sch_EZ!$B$31:$B$54,0),MATCH(Schedules_8760!$F180,DHW_StPt_Sch_EZ!$C$30:$I$30,0)),"F","C")</f>
        <v>53.333333333333329</v>
      </c>
      <c r="N180" s="12"/>
      <c r="O180" s="12"/>
      <c r="P180" s="12"/>
    </row>
    <row r="181" spans="1:16" x14ac:dyDescent="0.25">
      <c r="A181" s="35">
        <v>180</v>
      </c>
      <c r="B181" s="89">
        <v>8.4583333333333339</v>
      </c>
      <c r="C181" s="35">
        <f t="shared" si="10"/>
        <v>12</v>
      </c>
      <c r="D181" s="35">
        <f t="shared" si="13"/>
        <v>8</v>
      </c>
      <c r="E181" s="35">
        <f t="shared" si="14"/>
        <v>1</v>
      </c>
      <c r="F181" s="35" t="str">
        <f t="shared" si="11"/>
        <v>Sunday</v>
      </c>
      <c r="G181" s="35">
        <f t="shared" si="12"/>
        <v>1</v>
      </c>
      <c r="H181" s="34">
        <f>CONVERT(INDEX(Htg_StPt_Sch_EZ!$C$4:$I$27,MATCH(Schedules_8760!$C181,Htg_StPt_Sch_EZ!$B$4:$B$27,0),MATCH(Schedules_8760!$F181,Htg_StPt_Sch_EZ!$C$3:$I$3,0)),"F","C")</f>
        <v>20.555555555555554</v>
      </c>
      <c r="I181" s="34">
        <f>CONVERT(INDEX(Htg_StPt_Sch_EZ!$C$31:$I$54,MATCH(Schedules_8760!$C181,Htg_StPt_Sch_EZ!$B$31:$B$54,0),MATCH(Schedules_8760!$F181,Htg_StPt_Sch_EZ!$C$30:$I$30,0)),"F","C")</f>
        <v>19.444444444444443</v>
      </c>
      <c r="J181" s="34">
        <f>CONVERT(INDEX(Clg_StPt_Sch_EZ!$C$4:$I$27,MATCH(Schedules_8760!$C181,Clg_StPt_Sch_EZ!$B$4:$B$27,0),MATCH(Schedules_8760!$F181,Clg_StPt_Sch_EZ!$C$3:$I$3,0)),"F","C")</f>
        <v>25.555555555555554</v>
      </c>
      <c r="K181" s="34">
        <f>CONVERT(INDEX(Clg_StPt_Sch_EZ!$C$31:$I$54,MATCH(Schedules_8760!$C181,Clg_StPt_Sch_EZ!$B$31:$B$54,0),MATCH(Schedules_8760!$F181,Clg_StPt_Sch_EZ!$C$30:$I$30,0)),"F","C")</f>
        <v>25</v>
      </c>
      <c r="L181" s="34">
        <f>CONVERT(INDEX(DHW_StPt_Sch_EZ!$C$4:$I$27,MATCH(Schedules_8760!$C181,DHW_StPt_Sch_EZ!$B$4:$B$27,0),MATCH(Schedules_8760!$F181,DHW_StPt_Sch_EZ!$C$3:$I$3,0)),"F","C")</f>
        <v>53.333333333333329</v>
      </c>
      <c r="M181" s="34">
        <f>CONVERT(INDEX(DHW_StPt_Sch_EZ!$C$31:$I$54,MATCH(Schedules_8760!$C181,DHW_StPt_Sch_EZ!$B$31:$B$54,0),MATCH(Schedules_8760!$F181,DHW_StPt_Sch_EZ!$C$30:$I$30,0)),"F","C")</f>
        <v>53.333333333333329</v>
      </c>
      <c r="N181" s="12"/>
      <c r="O181" s="12"/>
      <c r="P181" s="12"/>
    </row>
    <row r="182" spans="1:16" x14ac:dyDescent="0.25">
      <c r="A182" s="35">
        <v>181</v>
      </c>
      <c r="B182" s="89">
        <v>8.5</v>
      </c>
      <c r="C182" s="35">
        <f t="shared" si="10"/>
        <v>13</v>
      </c>
      <c r="D182" s="35">
        <f t="shared" si="13"/>
        <v>8</v>
      </c>
      <c r="E182" s="35">
        <f t="shared" si="14"/>
        <v>1</v>
      </c>
      <c r="F182" s="35" t="str">
        <f t="shared" si="11"/>
        <v>Sunday</v>
      </c>
      <c r="G182" s="35">
        <f t="shared" si="12"/>
        <v>1</v>
      </c>
      <c r="H182" s="34">
        <f>CONVERT(INDEX(Htg_StPt_Sch_EZ!$C$4:$I$27,MATCH(Schedules_8760!$C182,Htg_StPt_Sch_EZ!$B$4:$B$27,0),MATCH(Schedules_8760!$F182,Htg_StPt_Sch_EZ!$C$3:$I$3,0)),"F","C")</f>
        <v>20.555555555555554</v>
      </c>
      <c r="I182" s="34">
        <f>CONVERT(INDEX(Htg_StPt_Sch_EZ!$C$31:$I$54,MATCH(Schedules_8760!$C182,Htg_StPt_Sch_EZ!$B$31:$B$54,0),MATCH(Schedules_8760!$F182,Htg_StPt_Sch_EZ!$C$30:$I$30,0)),"F","C")</f>
        <v>19.444444444444443</v>
      </c>
      <c r="J182" s="34">
        <f>CONVERT(INDEX(Clg_StPt_Sch_EZ!$C$4:$I$27,MATCH(Schedules_8760!$C182,Clg_StPt_Sch_EZ!$B$4:$B$27,0),MATCH(Schedules_8760!$F182,Clg_StPt_Sch_EZ!$C$3:$I$3,0)),"F","C")</f>
        <v>25.555555555555554</v>
      </c>
      <c r="K182" s="34">
        <f>CONVERT(INDEX(Clg_StPt_Sch_EZ!$C$31:$I$54,MATCH(Schedules_8760!$C182,Clg_StPt_Sch_EZ!$B$31:$B$54,0),MATCH(Schedules_8760!$F182,Clg_StPt_Sch_EZ!$C$30:$I$30,0)),"F","C")</f>
        <v>25</v>
      </c>
      <c r="L182" s="34">
        <f>CONVERT(INDEX(DHW_StPt_Sch_EZ!$C$4:$I$27,MATCH(Schedules_8760!$C182,DHW_StPt_Sch_EZ!$B$4:$B$27,0),MATCH(Schedules_8760!$F182,DHW_StPt_Sch_EZ!$C$3:$I$3,0)),"F","C")</f>
        <v>53.333333333333329</v>
      </c>
      <c r="M182" s="34">
        <f>CONVERT(INDEX(DHW_StPt_Sch_EZ!$C$31:$I$54,MATCH(Schedules_8760!$C182,DHW_StPt_Sch_EZ!$B$31:$B$54,0),MATCH(Schedules_8760!$F182,DHW_StPt_Sch_EZ!$C$30:$I$30,0)),"F","C")</f>
        <v>53.333333333333329</v>
      </c>
      <c r="N182" s="12"/>
      <c r="O182" s="12"/>
      <c r="P182" s="12"/>
    </row>
    <row r="183" spans="1:16" x14ac:dyDescent="0.25">
      <c r="A183" s="35">
        <v>182</v>
      </c>
      <c r="B183" s="89">
        <v>8.5416666666666661</v>
      </c>
      <c r="C183" s="35">
        <f t="shared" si="10"/>
        <v>14</v>
      </c>
      <c r="D183" s="35">
        <f t="shared" si="13"/>
        <v>8</v>
      </c>
      <c r="E183" s="35">
        <f t="shared" si="14"/>
        <v>1</v>
      </c>
      <c r="F183" s="35" t="str">
        <f t="shared" si="11"/>
        <v>Sunday</v>
      </c>
      <c r="G183" s="35">
        <f t="shared" si="12"/>
        <v>1</v>
      </c>
      <c r="H183" s="34">
        <f>CONVERT(INDEX(Htg_StPt_Sch_EZ!$C$4:$I$27,MATCH(Schedules_8760!$C183,Htg_StPt_Sch_EZ!$B$4:$B$27,0),MATCH(Schedules_8760!$F183,Htg_StPt_Sch_EZ!$C$3:$I$3,0)),"F","C")</f>
        <v>20.555555555555554</v>
      </c>
      <c r="I183" s="34">
        <f>CONVERT(INDEX(Htg_StPt_Sch_EZ!$C$31:$I$54,MATCH(Schedules_8760!$C183,Htg_StPt_Sch_EZ!$B$31:$B$54,0),MATCH(Schedules_8760!$F183,Htg_StPt_Sch_EZ!$C$30:$I$30,0)),"F","C")</f>
        <v>19.444444444444443</v>
      </c>
      <c r="J183" s="34">
        <f>CONVERT(INDEX(Clg_StPt_Sch_EZ!$C$4:$I$27,MATCH(Schedules_8760!$C183,Clg_StPt_Sch_EZ!$B$4:$B$27,0),MATCH(Schedules_8760!$F183,Clg_StPt_Sch_EZ!$C$3:$I$3,0)),"F","C")</f>
        <v>25.555555555555554</v>
      </c>
      <c r="K183" s="34">
        <f>CONVERT(INDEX(Clg_StPt_Sch_EZ!$C$31:$I$54,MATCH(Schedules_8760!$C183,Clg_StPt_Sch_EZ!$B$31:$B$54,0),MATCH(Schedules_8760!$F183,Clg_StPt_Sch_EZ!$C$30:$I$30,0)),"F","C")</f>
        <v>25</v>
      </c>
      <c r="L183" s="34">
        <f>CONVERT(INDEX(DHW_StPt_Sch_EZ!$C$4:$I$27,MATCH(Schedules_8760!$C183,DHW_StPt_Sch_EZ!$B$4:$B$27,0),MATCH(Schedules_8760!$F183,DHW_StPt_Sch_EZ!$C$3:$I$3,0)),"F","C")</f>
        <v>53.333333333333329</v>
      </c>
      <c r="M183" s="34">
        <f>CONVERT(INDEX(DHW_StPt_Sch_EZ!$C$31:$I$54,MATCH(Schedules_8760!$C183,DHW_StPt_Sch_EZ!$B$31:$B$54,0),MATCH(Schedules_8760!$F183,DHW_StPt_Sch_EZ!$C$30:$I$30,0)),"F","C")</f>
        <v>53.333333333333329</v>
      </c>
      <c r="N183" s="12"/>
      <c r="O183" s="12"/>
      <c r="P183" s="12"/>
    </row>
    <row r="184" spans="1:16" x14ac:dyDescent="0.25">
      <c r="A184" s="35">
        <v>183</v>
      </c>
      <c r="B184" s="89">
        <v>8.5833333333333339</v>
      </c>
      <c r="C184" s="35">
        <f t="shared" si="10"/>
        <v>15</v>
      </c>
      <c r="D184" s="35">
        <f t="shared" si="13"/>
        <v>8</v>
      </c>
      <c r="E184" s="35">
        <f t="shared" si="14"/>
        <v>1</v>
      </c>
      <c r="F184" s="35" t="str">
        <f t="shared" si="11"/>
        <v>Sunday</v>
      </c>
      <c r="G184" s="35">
        <f t="shared" si="12"/>
        <v>1</v>
      </c>
      <c r="H184" s="34">
        <f>CONVERT(INDEX(Htg_StPt_Sch_EZ!$C$4:$I$27,MATCH(Schedules_8760!$C184,Htg_StPt_Sch_EZ!$B$4:$B$27,0),MATCH(Schedules_8760!$F184,Htg_StPt_Sch_EZ!$C$3:$I$3,0)),"F","C")</f>
        <v>20.555555555555554</v>
      </c>
      <c r="I184" s="34">
        <f>CONVERT(INDEX(Htg_StPt_Sch_EZ!$C$31:$I$54,MATCH(Schedules_8760!$C184,Htg_StPt_Sch_EZ!$B$31:$B$54,0),MATCH(Schedules_8760!$F184,Htg_StPt_Sch_EZ!$C$30:$I$30,0)),"F","C")</f>
        <v>21.111111111111111</v>
      </c>
      <c r="J184" s="34">
        <f>CONVERT(INDEX(Clg_StPt_Sch_EZ!$C$4:$I$27,MATCH(Schedules_8760!$C184,Clg_StPt_Sch_EZ!$B$4:$B$27,0),MATCH(Schedules_8760!$F184,Clg_StPt_Sch_EZ!$C$3:$I$3,0)),"F","C")</f>
        <v>25.555555555555554</v>
      </c>
      <c r="K184" s="34">
        <f>CONVERT(INDEX(Clg_StPt_Sch_EZ!$C$31:$I$54,MATCH(Schedules_8760!$C184,Clg_StPt_Sch_EZ!$B$31:$B$54,0),MATCH(Schedules_8760!$F184,Clg_StPt_Sch_EZ!$C$30:$I$30,0)),"F","C")</f>
        <v>25</v>
      </c>
      <c r="L184" s="34">
        <f>CONVERT(INDEX(DHW_StPt_Sch_EZ!$C$4:$I$27,MATCH(Schedules_8760!$C184,DHW_StPt_Sch_EZ!$B$4:$B$27,0),MATCH(Schedules_8760!$F184,DHW_StPt_Sch_EZ!$C$3:$I$3,0)),"F","C")</f>
        <v>53.333333333333329</v>
      </c>
      <c r="M184" s="34">
        <f>CONVERT(INDEX(DHW_StPt_Sch_EZ!$C$31:$I$54,MATCH(Schedules_8760!$C184,DHW_StPt_Sch_EZ!$B$31:$B$54,0),MATCH(Schedules_8760!$F184,DHW_StPt_Sch_EZ!$C$30:$I$30,0)),"F","C")</f>
        <v>53.333333333333329</v>
      </c>
      <c r="N184" s="12"/>
      <c r="O184" s="12"/>
      <c r="P184" s="12"/>
    </row>
    <row r="185" spans="1:16" x14ac:dyDescent="0.25">
      <c r="A185" s="35">
        <v>184</v>
      </c>
      <c r="B185" s="89">
        <v>8.625</v>
      </c>
      <c r="C185" s="35">
        <f t="shared" si="10"/>
        <v>16</v>
      </c>
      <c r="D185" s="35">
        <f t="shared" si="13"/>
        <v>8</v>
      </c>
      <c r="E185" s="35">
        <f t="shared" si="14"/>
        <v>1</v>
      </c>
      <c r="F185" s="35" t="str">
        <f t="shared" si="11"/>
        <v>Sunday</v>
      </c>
      <c r="G185" s="35">
        <f t="shared" si="12"/>
        <v>1</v>
      </c>
      <c r="H185" s="34">
        <f>CONVERT(INDEX(Htg_StPt_Sch_EZ!$C$4:$I$27,MATCH(Schedules_8760!$C185,Htg_StPt_Sch_EZ!$B$4:$B$27,0),MATCH(Schedules_8760!$F185,Htg_StPt_Sch_EZ!$C$3:$I$3,0)),"F","C")</f>
        <v>20.555555555555554</v>
      </c>
      <c r="I185" s="34">
        <f>CONVERT(INDEX(Htg_StPt_Sch_EZ!$C$31:$I$54,MATCH(Schedules_8760!$C185,Htg_StPt_Sch_EZ!$B$31:$B$54,0),MATCH(Schedules_8760!$F185,Htg_StPt_Sch_EZ!$C$30:$I$30,0)),"F","C")</f>
        <v>21.111111111111111</v>
      </c>
      <c r="J185" s="34">
        <f>CONVERT(INDEX(Clg_StPt_Sch_EZ!$C$4:$I$27,MATCH(Schedules_8760!$C185,Clg_StPt_Sch_EZ!$B$4:$B$27,0),MATCH(Schedules_8760!$F185,Clg_StPt_Sch_EZ!$C$3:$I$3,0)),"F","C")</f>
        <v>25.555555555555554</v>
      </c>
      <c r="K185" s="34">
        <f>CONVERT(INDEX(Clg_StPt_Sch_EZ!$C$31:$I$54,MATCH(Schedules_8760!$C185,Clg_StPt_Sch_EZ!$B$31:$B$54,0),MATCH(Schedules_8760!$F185,Clg_StPt_Sch_EZ!$C$30:$I$30,0)),"F","C")</f>
        <v>25</v>
      </c>
      <c r="L185" s="34">
        <f>CONVERT(INDEX(DHW_StPt_Sch_EZ!$C$4:$I$27,MATCH(Schedules_8760!$C185,DHW_StPt_Sch_EZ!$B$4:$B$27,0),MATCH(Schedules_8760!$F185,DHW_StPt_Sch_EZ!$C$3:$I$3,0)),"F","C")</f>
        <v>53.333333333333329</v>
      </c>
      <c r="M185" s="34">
        <f>CONVERT(INDEX(DHW_StPt_Sch_EZ!$C$31:$I$54,MATCH(Schedules_8760!$C185,DHW_StPt_Sch_EZ!$B$31:$B$54,0),MATCH(Schedules_8760!$F185,DHW_StPt_Sch_EZ!$C$30:$I$30,0)),"F","C")</f>
        <v>53.333333333333329</v>
      </c>
      <c r="N185" s="12"/>
      <c r="O185" s="12"/>
      <c r="P185" s="12"/>
    </row>
    <row r="186" spans="1:16" x14ac:dyDescent="0.25">
      <c r="A186" s="35">
        <v>185</v>
      </c>
      <c r="B186" s="89">
        <v>8.6666666666666661</v>
      </c>
      <c r="C186" s="35">
        <f t="shared" si="10"/>
        <v>17</v>
      </c>
      <c r="D186" s="35">
        <f t="shared" si="13"/>
        <v>8</v>
      </c>
      <c r="E186" s="35">
        <f t="shared" si="14"/>
        <v>1</v>
      </c>
      <c r="F186" s="35" t="str">
        <f t="shared" si="11"/>
        <v>Sunday</v>
      </c>
      <c r="G186" s="35">
        <f t="shared" si="12"/>
        <v>1</v>
      </c>
      <c r="H186" s="34">
        <f>CONVERT(INDEX(Htg_StPt_Sch_EZ!$C$4:$I$27,MATCH(Schedules_8760!$C186,Htg_StPt_Sch_EZ!$B$4:$B$27,0),MATCH(Schedules_8760!$F186,Htg_StPt_Sch_EZ!$C$3:$I$3,0)),"F","C")</f>
        <v>20.555555555555554</v>
      </c>
      <c r="I186" s="34">
        <f>CONVERT(INDEX(Htg_StPt_Sch_EZ!$C$31:$I$54,MATCH(Schedules_8760!$C186,Htg_StPt_Sch_EZ!$B$31:$B$54,0),MATCH(Schedules_8760!$F186,Htg_StPt_Sch_EZ!$C$30:$I$30,0)),"F","C")</f>
        <v>17.777777777777779</v>
      </c>
      <c r="J186" s="34">
        <f>CONVERT(INDEX(Clg_StPt_Sch_EZ!$C$4:$I$27,MATCH(Schedules_8760!$C186,Clg_StPt_Sch_EZ!$B$4:$B$27,0),MATCH(Schedules_8760!$F186,Clg_StPt_Sch_EZ!$C$3:$I$3,0)),"F","C")</f>
        <v>25.555555555555554</v>
      </c>
      <c r="K186" s="34">
        <f>CONVERT(INDEX(Clg_StPt_Sch_EZ!$C$31:$I$54,MATCH(Schedules_8760!$C186,Clg_StPt_Sch_EZ!$B$31:$B$54,0),MATCH(Schedules_8760!$F186,Clg_StPt_Sch_EZ!$C$30:$I$30,0)),"F","C")</f>
        <v>25</v>
      </c>
      <c r="L186" s="34">
        <f>CONVERT(INDEX(DHW_StPt_Sch_EZ!$C$4:$I$27,MATCH(Schedules_8760!$C186,DHW_StPt_Sch_EZ!$B$4:$B$27,0),MATCH(Schedules_8760!$F186,DHW_StPt_Sch_EZ!$C$3:$I$3,0)),"F","C")</f>
        <v>53.333333333333329</v>
      </c>
      <c r="M186" s="34">
        <f>CONVERT(INDEX(DHW_StPt_Sch_EZ!$C$31:$I$54,MATCH(Schedules_8760!$C186,DHW_StPt_Sch_EZ!$B$31:$B$54,0),MATCH(Schedules_8760!$F186,DHW_StPt_Sch_EZ!$C$30:$I$30,0)),"F","C")</f>
        <v>53.333333333333329</v>
      </c>
      <c r="N186" s="12"/>
      <c r="O186" s="12"/>
      <c r="P186" s="12"/>
    </row>
    <row r="187" spans="1:16" x14ac:dyDescent="0.25">
      <c r="A187" s="35">
        <v>186</v>
      </c>
      <c r="B187" s="89">
        <v>8.7083333333333339</v>
      </c>
      <c r="C187" s="35">
        <f t="shared" si="10"/>
        <v>18</v>
      </c>
      <c r="D187" s="35">
        <f t="shared" si="13"/>
        <v>8</v>
      </c>
      <c r="E187" s="35">
        <f t="shared" si="14"/>
        <v>1</v>
      </c>
      <c r="F187" s="35" t="str">
        <f t="shared" si="11"/>
        <v>Sunday</v>
      </c>
      <c r="G187" s="35">
        <f t="shared" si="12"/>
        <v>1</v>
      </c>
      <c r="H187" s="34">
        <f>CONVERT(INDEX(Htg_StPt_Sch_EZ!$C$4:$I$27,MATCH(Schedules_8760!$C187,Htg_StPt_Sch_EZ!$B$4:$B$27,0),MATCH(Schedules_8760!$F187,Htg_StPt_Sch_EZ!$C$3:$I$3,0)),"F","C")</f>
        <v>20.555555555555554</v>
      </c>
      <c r="I187" s="34">
        <f>CONVERT(INDEX(Htg_StPt_Sch_EZ!$C$31:$I$54,MATCH(Schedules_8760!$C187,Htg_StPt_Sch_EZ!$B$31:$B$54,0),MATCH(Schedules_8760!$F187,Htg_StPt_Sch_EZ!$C$30:$I$30,0)),"F","C")</f>
        <v>17.777777777777779</v>
      </c>
      <c r="J187" s="34">
        <f>CONVERT(INDEX(Clg_StPt_Sch_EZ!$C$4:$I$27,MATCH(Schedules_8760!$C187,Clg_StPt_Sch_EZ!$B$4:$B$27,0),MATCH(Schedules_8760!$F187,Clg_StPt_Sch_EZ!$C$3:$I$3,0)),"F","C")</f>
        <v>25.555555555555554</v>
      </c>
      <c r="K187" s="34">
        <f>CONVERT(INDEX(Clg_StPt_Sch_EZ!$C$31:$I$54,MATCH(Schedules_8760!$C187,Clg_StPt_Sch_EZ!$B$31:$B$54,0),MATCH(Schedules_8760!$F187,Clg_StPt_Sch_EZ!$C$30:$I$30,0)),"F","C")</f>
        <v>28.333333333333332</v>
      </c>
      <c r="L187" s="34">
        <f>CONVERT(INDEX(DHW_StPt_Sch_EZ!$C$4:$I$27,MATCH(Schedules_8760!$C187,DHW_StPt_Sch_EZ!$B$4:$B$27,0),MATCH(Schedules_8760!$F187,DHW_StPt_Sch_EZ!$C$3:$I$3,0)),"F","C")</f>
        <v>53.333333333333329</v>
      </c>
      <c r="M187" s="34">
        <f>CONVERT(INDEX(DHW_StPt_Sch_EZ!$C$31:$I$54,MATCH(Schedules_8760!$C187,DHW_StPt_Sch_EZ!$B$31:$B$54,0),MATCH(Schedules_8760!$F187,DHW_StPt_Sch_EZ!$C$30:$I$30,0)),"F","C")</f>
        <v>53.333333333333329</v>
      </c>
      <c r="N187" s="12"/>
      <c r="O187" s="12"/>
      <c r="P187" s="12"/>
    </row>
    <row r="188" spans="1:16" x14ac:dyDescent="0.25">
      <c r="A188" s="35">
        <v>187</v>
      </c>
      <c r="B188" s="89">
        <v>8.75</v>
      </c>
      <c r="C188" s="35">
        <f t="shared" si="10"/>
        <v>19</v>
      </c>
      <c r="D188" s="35">
        <f t="shared" si="13"/>
        <v>8</v>
      </c>
      <c r="E188" s="35">
        <f t="shared" si="14"/>
        <v>1</v>
      </c>
      <c r="F188" s="35" t="str">
        <f t="shared" si="11"/>
        <v>Sunday</v>
      </c>
      <c r="G188" s="35">
        <f t="shared" si="12"/>
        <v>1</v>
      </c>
      <c r="H188" s="34">
        <f>CONVERT(INDEX(Htg_StPt_Sch_EZ!$C$4:$I$27,MATCH(Schedules_8760!$C188,Htg_StPt_Sch_EZ!$B$4:$B$27,0),MATCH(Schedules_8760!$F188,Htg_StPt_Sch_EZ!$C$3:$I$3,0)),"F","C")</f>
        <v>20.555555555555554</v>
      </c>
      <c r="I188" s="34">
        <f>CONVERT(INDEX(Htg_StPt_Sch_EZ!$C$31:$I$54,MATCH(Schedules_8760!$C188,Htg_StPt_Sch_EZ!$B$31:$B$54,0),MATCH(Schedules_8760!$F188,Htg_StPt_Sch_EZ!$C$30:$I$30,0)),"F","C")</f>
        <v>18.333333333333332</v>
      </c>
      <c r="J188" s="34">
        <f>CONVERT(INDEX(Clg_StPt_Sch_EZ!$C$4:$I$27,MATCH(Schedules_8760!$C188,Clg_StPt_Sch_EZ!$B$4:$B$27,0),MATCH(Schedules_8760!$F188,Clg_StPt_Sch_EZ!$C$3:$I$3,0)),"F","C")</f>
        <v>25.555555555555554</v>
      </c>
      <c r="K188" s="34">
        <f>CONVERT(INDEX(Clg_StPt_Sch_EZ!$C$31:$I$54,MATCH(Schedules_8760!$C188,Clg_StPt_Sch_EZ!$B$31:$B$54,0),MATCH(Schedules_8760!$F188,Clg_StPt_Sch_EZ!$C$30:$I$30,0)),"F","C")</f>
        <v>28.333333333333332</v>
      </c>
      <c r="L188" s="34">
        <f>CONVERT(INDEX(DHW_StPt_Sch_EZ!$C$4:$I$27,MATCH(Schedules_8760!$C188,DHW_StPt_Sch_EZ!$B$4:$B$27,0),MATCH(Schedules_8760!$F188,DHW_StPt_Sch_EZ!$C$3:$I$3,0)),"F","C")</f>
        <v>53.333333333333329</v>
      </c>
      <c r="M188" s="34">
        <f>CONVERT(INDEX(DHW_StPt_Sch_EZ!$C$31:$I$54,MATCH(Schedules_8760!$C188,DHW_StPt_Sch_EZ!$B$31:$B$54,0),MATCH(Schedules_8760!$F188,DHW_StPt_Sch_EZ!$C$30:$I$30,0)),"F","C")</f>
        <v>53.333333333333329</v>
      </c>
      <c r="N188" s="12"/>
      <c r="O188" s="12"/>
      <c r="P188" s="12"/>
    </row>
    <row r="189" spans="1:16" x14ac:dyDescent="0.25">
      <c r="A189" s="35">
        <v>188</v>
      </c>
      <c r="B189" s="89">
        <v>8.7916666666666661</v>
      </c>
      <c r="C189" s="35">
        <f t="shared" si="10"/>
        <v>20</v>
      </c>
      <c r="D189" s="35">
        <f t="shared" si="13"/>
        <v>8</v>
      </c>
      <c r="E189" s="35">
        <f t="shared" si="14"/>
        <v>1</v>
      </c>
      <c r="F189" s="35" t="str">
        <f t="shared" si="11"/>
        <v>Sunday</v>
      </c>
      <c r="G189" s="35">
        <f t="shared" si="12"/>
        <v>1</v>
      </c>
      <c r="H189" s="34">
        <f>CONVERT(INDEX(Htg_StPt_Sch_EZ!$C$4:$I$27,MATCH(Schedules_8760!$C189,Htg_StPt_Sch_EZ!$B$4:$B$27,0),MATCH(Schedules_8760!$F189,Htg_StPt_Sch_EZ!$C$3:$I$3,0)),"F","C")</f>
        <v>20.555555555555554</v>
      </c>
      <c r="I189" s="34">
        <f>CONVERT(INDEX(Htg_StPt_Sch_EZ!$C$31:$I$54,MATCH(Schedules_8760!$C189,Htg_StPt_Sch_EZ!$B$31:$B$54,0),MATCH(Schedules_8760!$F189,Htg_StPt_Sch_EZ!$C$30:$I$30,0)),"F","C")</f>
        <v>18.888888888888889</v>
      </c>
      <c r="J189" s="34">
        <f>CONVERT(INDEX(Clg_StPt_Sch_EZ!$C$4:$I$27,MATCH(Schedules_8760!$C189,Clg_StPt_Sch_EZ!$B$4:$B$27,0),MATCH(Schedules_8760!$F189,Clg_StPt_Sch_EZ!$C$3:$I$3,0)),"F","C")</f>
        <v>25.555555555555554</v>
      </c>
      <c r="K189" s="34">
        <f>CONVERT(INDEX(Clg_StPt_Sch_EZ!$C$31:$I$54,MATCH(Schedules_8760!$C189,Clg_StPt_Sch_EZ!$B$31:$B$54,0),MATCH(Schedules_8760!$F189,Clg_StPt_Sch_EZ!$C$30:$I$30,0)),"F","C")</f>
        <v>28.333333333333332</v>
      </c>
      <c r="L189" s="34">
        <f>CONVERT(INDEX(DHW_StPt_Sch_EZ!$C$4:$I$27,MATCH(Schedules_8760!$C189,DHW_StPt_Sch_EZ!$B$4:$B$27,0),MATCH(Schedules_8760!$F189,DHW_StPt_Sch_EZ!$C$3:$I$3,0)),"F","C")</f>
        <v>53.333333333333329</v>
      </c>
      <c r="M189" s="34">
        <f>CONVERT(INDEX(DHW_StPt_Sch_EZ!$C$31:$I$54,MATCH(Schedules_8760!$C189,DHW_StPt_Sch_EZ!$B$31:$B$54,0),MATCH(Schedules_8760!$F189,DHW_StPt_Sch_EZ!$C$30:$I$30,0)),"F","C")</f>
        <v>53.333333333333329</v>
      </c>
      <c r="N189" s="12"/>
      <c r="O189" s="12"/>
      <c r="P189" s="12"/>
    </row>
    <row r="190" spans="1:16" x14ac:dyDescent="0.25">
      <c r="A190" s="35">
        <v>189</v>
      </c>
      <c r="B190" s="89">
        <v>8.8333333333333339</v>
      </c>
      <c r="C190" s="35">
        <f t="shared" si="10"/>
        <v>21</v>
      </c>
      <c r="D190" s="35">
        <f t="shared" si="13"/>
        <v>8</v>
      </c>
      <c r="E190" s="35">
        <f t="shared" si="14"/>
        <v>1</v>
      </c>
      <c r="F190" s="35" t="str">
        <f t="shared" si="11"/>
        <v>Sunday</v>
      </c>
      <c r="G190" s="35">
        <f t="shared" si="12"/>
        <v>1</v>
      </c>
      <c r="H190" s="34">
        <f>CONVERT(INDEX(Htg_StPt_Sch_EZ!$C$4:$I$27,MATCH(Schedules_8760!$C190,Htg_StPt_Sch_EZ!$B$4:$B$27,0),MATCH(Schedules_8760!$F190,Htg_StPt_Sch_EZ!$C$3:$I$3,0)),"F","C")</f>
        <v>20.555555555555554</v>
      </c>
      <c r="I190" s="34">
        <f>CONVERT(INDEX(Htg_StPt_Sch_EZ!$C$31:$I$54,MATCH(Schedules_8760!$C190,Htg_StPt_Sch_EZ!$B$31:$B$54,0),MATCH(Schedules_8760!$F190,Htg_StPt_Sch_EZ!$C$30:$I$30,0)),"F","C")</f>
        <v>19.444444444444443</v>
      </c>
      <c r="J190" s="34">
        <f>CONVERT(INDEX(Clg_StPt_Sch_EZ!$C$4:$I$27,MATCH(Schedules_8760!$C190,Clg_StPt_Sch_EZ!$B$4:$B$27,0),MATCH(Schedules_8760!$F190,Clg_StPt_Sch_EZ!$C$3:$I$3,0)),"F","C")</f>
        <v>25.555555555555554</v>
      </c>
      <c r="K190" s="34">
        <f>CONVERT(INDEX(Clg_StPt_Sch_EZ!$C$31:$I$54,MATCH(Schedules_8760!$C190,Clg_StPt_Sch_EZ!$B$31:$B$54,0),MATCH(Schedules_8760!$F190,Clg_StPt_Sch_EZ!$C$30:$I$30,0)),"F","C")</f>
        <v>28.333333333333332</v>
      </c>
      <c r="L190" s="34">
        <f>CONVERT(INDEX(DHW_StPt_Sch_EZ!$C$4:$I$27,MATCH(Schedules_8760!$C190,DHW_StPt_Sch_EZ!$B$4:$B$27,0),MATCH(Schedules_8760!$F190,DHW_StPt_Sch_EZ!$C$3:$I$3,0)),"F","C")</f>
        <v>53.333333333333329</v>
      </c>
      <c r="M190" s="34">
        <f>CONVERT(INDEX(DHW_StPt_Sch_EZ!$C$31:$I$54,MATCH(Schedules_8760!$C190,DHW_StPt_Sch_EZ!$B$31:$B$54,0),MATCH(Schedules_8760!$F190,DHW_StPt_Sch_EZ!$C$30:$I$30,0)),"F","C")</f>
        <v>53.333333333333329</v>
      </c>
      <c r="N190" s="12"/>
      <c r="O190" s="12"/>
      <c r="P190" s="12"/>
    </row>
    <row r="191" spans="1:16" x14ac:dyDescent="0.25">
      <c r="A191" s="35">
        <v>190</v>
      </c>
      <c r="B191" s="89">
        <v>8.875</v>
      </c>
      <c r="C191" s="35">
        <f t="shared" si="10"/>
        <v>22</v>
      </c>
      <c r="D191" s="35">
        <f t="shared" si="13"/>
        <v>8</v>
      </c>
      <c r="E191" s="35">
        <f t="shared" si="14"/>
        <v>1</v>
      </c>
      <c r="F191" s="35" t="str">
        <f t="shared" si="11"/>
        <v>Sunday</v>
      </c>
      <c r="G191" s="35">
        <f t="shared" si="12"/>
        <v>1</v>
      </c>
      <c r="H191" s="34">
        <f>CONVERT(INDEX(Htg_StPt_Sch_EZ!$C$4:$I$27,MATCH(Schedules_8760!$C191,Htg_StPt_Sch_EZ!$B$4:$B$27,0),MATCH(Schedules_8760!$F191,Htg_StPt_Sch_EZ!$C$3:$I$3,0)),"F","C")</f>
        <v>20.555555555555554</v>
      </c>
      <c r="I191" s="34">
        <f>CONVERT(INDEX(Htg_StPt_Sch_EZ!$C$31:$I$54,MATCH(Schedules_8760!$C191,Htg_StPt_Sch_EZ!$B$31:$B$54,0),MATCH(Schedules_8760!$F191,Htg_StPt_Sch_EZ!$C$30:$I$30,0)),"F","C")</f>
        <v>19.444444444444443</v>
      </c>
      <c r="J191" s="34">
        <f>CONVERT(INDEX(Clg_StPt_Sch_EZ!$C$4:$I$27,MATCH(Schedules_8760!$C191,Clg_StPt_Sch_EZ!$B$4:$B$27,0),MATCH(Schedules_8760!$F191,Clg_StPt_Sch_EZ!$C$3:$I$3,0)),"F","C")</f>
        <v>25.555555555555554</v>
      </c>
      <c r="K191" s="34">
        <f>CONVERT(INDEX(Clg_StPt_Sch_EZ!$C$31:$I$54,MATCH(Schedules_8760!$C191,Clg_StPt_Sch_EZ!$B$31:$B$54,0),MATCH(Schedules_8760!$F191,Clg_StPt_Sch_EZ!$C$30:$I$30,0)),"F","C")</f>
        <v>28.333333333333332</v>
      </c>
      <c r="L191" s="34">
        <f>CONVERT(INDEX(DHW_StPt_Sch_EZ!$C$4:$I$27,MATCH(Schedules_8760!$C191,DHW_StPt_Sch_EZ!$B$4:$B$27,0),MATCH(Schedules_8760!$F191,DHW_StPt_Sch_EZ!$C$3:$I$3,0)),"F","C")</f>
        <v>53.333333333333329</v>
      </c>
      <c r="M191" s="34">
        <f>CONVERT(INDEX(DHW_StPt_Sch_EZ!$C$31:$I$54,MATCH(Schedules_8760!$C191,DHW_StPt_Sch_EZ!$B$31:$B$54,0),MATCH(Schedules_8760!$F191,DHW_StPt_Sch_EZ!$C$30:$I$30,0)),"F","C")</f>
        <v>53.333333333333329</v>
      </c>
      <c r="N191" s="12"/>
      <c r="O191" s="12"/>
      <c r="P191" s="12"/>
    </row>
    <row r="192" spans="1:16" x14ac:dyDescent="0.25">
      <c r="A192" s="35">
        <v>191</v>
      </c>
      <c r="B192" s="89">
        <v>8.9166666666666661</v>
      </c>
      <c r="C192" s="35">
        <f t="shared" si="10"/>
        <v>23</v>
      </c>
      <c r="D192" s="35">
        <f t="shared" si="13"/>
        <v>8</v>
      </c>
      <c r="E192" s="35">
        <f t="shared" si="14"/>
        <v>1</v>
      </c>
      <c r="F192" s="35" t="str">
        <f t="shared" si="11"/>
        <v>Sunday</v>
      </c>
      <c r="G192" s="35">
        <f t="shared" si="12"/>
        <v>1</v>
      </c>
      <c r="H192" s="34">
        <f>CONVERT(INDEX(Htg_StPt_Sch_EZ!$C$4:$I$27,MATCH(Schedules_8760!$C192,Htg_StPt_Sch_EZ!$B$4:$B$27,0),MATCH(Schedules_8760!$F192,Htg_StPt_Sch_EZ!$C$3:$I$3,0)),"F","C")</f>
        <v>20.555555555555554</v>
      </c>
      <c r="I192" s="34">
        <f>CONVERT(INDEX(Htg_StPt_Sch_EZ!$C$31:$I$54,MATCH(Schedules_8760!$C192,Htg_StPt_Sch_EZ!$B$31:$B$54,0),MATCH(Schedules_8760!$F192,Htg_StPt_Sch_EZ!$C$30:$I$30,0)),"F","C")</f>
        <v>19.444444444444443</v>
      </c>
      <c r="J192" s="34">
        <f>CONVERT(INDEX(Clg_StPt_Sch_EZ!$C$4:$I$27,MATCH(Schedules_8760!$C192,Clg_StPt_Sch_EZ!$B$4:$B$27,0),MATCH(Schedules_8760!$F192,Clg_StPt_Sch_EZ!$C$3:$I$3,0)),"F","C")</f>
        <v>25.555555555555554</v>
      </c>
      <c r="K192" s="34">
        <f>CONVERT(INDEX(Clg_StPt_Sch_EZ!$C$31:$I$54,MATCH(Schedules_8760!$C192,Clg_StPt_Sch_EZ!$B$31:$B$54,0),MATCH(Schedules_8760!$F192,Clg_StPt_Sch_EZ!$C$30:$I$30,0)),"F","C")</f>
        <v>28.333333333333332</v>
      </c>
      <c r="L192" s="34">
        <f>CONVERT(INDEX(DHW_StPt_Sch_EZ!$C$4:$I$27,MATCH(Schedules_8760!$C192,DHW_StPt_Sch_EZ!$B$4:$B$27,0),MATCH(Schedules_8760!$F192,DHW_StPt_Sch_EZ!$C$3:$I$3,0)),"F","C")</f>
        <v>53.333333333333329</v>
      </c>
      <c r="M192" s="34">
        <f>CONVERT(INDEX(DHW_StPt_Sch_EZ!$C$31:$I$54,MATCH(Schedules_8760!$C192,DHW_StPt_Sch_EZ!$B$31:$B$54,0),MATCH(Schedules_8760!$F192,DHW_StPt_Sch_EZ!$C$30:$I$30,0)),"F","C")</f>
        <v>53.333333333333329</v>
      </c>
      <c r="N192" s="12"/>
      <c r="O192" s="12"/>
      <c r="P192" s="12"/>
    </row>
    <row r="193" spans="1:16" x14ac:dyDescent="0.25">
      <c r="A193" s="35">
        <v>192</v>
      </c>
      <c r="B193" s="89">
        <v>8.9583333333333339</v>
      </c>
      <c r="C193" s="35">
        <f t="shared" si="10"/>
        <v>24</v>
      </c>
      <c r="D193" s="35">
        <f t="shared" si="13"/>
        <v>8</v>
      </c>
      <c r="E193" s="35">
        <f t="shared" si="14"/>
        <v>1</v>
      </c>
      <c r="F193" s="35" t="str">
        <f t="shared" si="11"/>
        <v>Sunday</v>
      </c>
      <c r="G193" s="35">
        <f t="shared" si="12"/>
        <v>1</v>
      </c>
      <c r="H193" s="34">
        <f>CONVERT(INDEX(Htg_StPt_Sch_EZ!$C$4:$I$27,MATCH(Schedules_8760!$C193,Htg_StPt_Sch_EZ!$B$4:$B$27,0),MATCH(Schedules_8760!$F193,Htg_StPt_Sch_EZ!$C$3:$I$3,0)),"F","C")</f>
        <v>20.555555555555554</v>
      </c>
      <c r="I193" s="34">
        <f>CONVERT(INDEX(Htg_StPt_Sch_EZ!$C$31:$I$54,MATCH(Schedules_8760!$C193,Htg_StPt_Sch_EZ!$B$31:$B$54,0),MATCH(Schedules_8760!$F193,Htg_StPt_Sch_EZ!$C$30:$I$30,0)),"F","C")</f>
        <v>19.444444444444443</v>
      </c>
      <c r="J193" s="34">
        <f>CONVERT(INDEX(Clg_StPt_Sch_EZ!$C$4:$I$27,MATCH(Schedules_8760!$C193,Clg_StPt_Sch_EZ!$B$4:$B$27,0),MATCH(Schedules_8760!$F193,Clg_StPt_Sch_EZ!$C$3:$I$3,0)),"F","C")</f>
        <v>25.555555555555554</v>
      </c>
      <c r="K193" s="34">
        <f>CONVERT(INDEX(Clg_StPt_Sch_EZ!$C$31:$I$54,MATCH(Schedules_8760!$C193,Clg_StPt_Sch_EZ!$B$31:$B$54,0),MATCH(Schedules_8760!$F193,Clg_StPt_Sch_EZ!$C$30:$I$30,0)),"F","C")</f>
        <v>28.333333333333332</v>
      </c>
      <c r="L193" s="34">
        <f>CONVERT(INDEX(DHW_StPt_Sch_EZ!$C$4:$I$27,MATCH(Schedules_8760!$C193,DHW_StPt_Sch_EZ!$B$4:$B$27,0),MATCH(Schedules_8760!$F193,DHW_StPt_Sch_EZ!$C$3:$I$3,0)),"F","C")</f>
        <v>53.333333333333329</v>
      </c>
      <c r="M193" s="34">
        <f>CONVERT(INDEX(DHW_StPt_Sch_EZ!$C$31:$I$54,MATCH(Schedules_8760!$C193,DHW_StPt_Sch_EZ!$B$31:$B$54,0),MATCH(Schedules_8760!$F193,DHW_StPt_Sch_EZ!$C$30:$I$30,0)),"F","C")</f>
        <v>53.333333333333329</v>
      </c>
      <c r="N193" s="12"/>
      <c r="O193" s="12"/>
      <c r="P193" s="12"/>
    </row>
    <row r="194" spans="1:16" x14ac:dyDescent="0.25">
      <c r="A194" s="35">
        <v>193</v>
      </c>
      <c r="B194" s="89">
        <v>9</v>
      </c>
      <c r="C194" s="35">
        <f t="shared" ref="C194:C257" si="15">HOUR(B194)+1</f>
        <v>1</v>
      </c>
      <c r="D194" s="35">
        <f t="shared" si="13"/>
        <v>9</v>
      </c>
      <c r="E194" s="35">
        <f t="shared" si="14"/>
        <v>2</v>
      </c>
      <c r="F194" s="35" t="str">
        <f t="shared" ref="F194:F257" si="16">IF(E194=1,"Sunday",IF(E194=2,"Monday",IF(E194=3,"Tuesday",IF(E194=4,"Wednesday",IF(E194=5,"Thursday",IF(E194=6,"Friday","Saturday"))))))</f>
        <v>Monday</v>
      </c>
      <c r="G194" s="35">
        <f t="shared" ref="G194:G257" si="17">MONTH(B194)</f>
        <v>1</v>
      </c>
      <c r="H194" s="34">
        <f>CONVERT(INDEX(Htg_StPt_Sch_EZ!$C$4:$I$27,MATCH(Schedules_8760!$C194,Htg_StPt_Sch_EZ!$B$4:$B$27,0),MATCH(Schedules_8760!$F194,Htg_StPt_Sch_EZ!$C$3:$I$3,0)),"F","C")</f>
        <v>20.555555555555554</v>
      </c>
      <c r="I194" s="34">
        <f>CONVERT(INDEX(Htg_StPt_Sch_EZ!$C$31:$I$54,MATCH(Schedules_8760!$C194,Htg_StPt_Sch_EZ!$B$31:$B$54,0),MATCH(Schedules_8760!$F194,Htg_StPt_Sch_EZ!$C$30:$I$30,0)),"F","C")</f>
        <v>19.444444444444443</v>
      </c>
      <c r="J194" s="34">
        <f>CONVERT(INDEX(Clg_StPt_Sch_EZ!$C$4:$I$27,MATCH(Schedules_8760!$C194,Clg_StPt_Sch_EZ!$B$4:$B$27,0),MATCH(Schedules_8760!$F194,Clg_StPt_Sch_EZ!$C$3:$I$3,0)),"F","C")</f>
        <v>25.555555555555554</v>
      </c>
      <c r="K194" s="34">
        <f>CONVERT(INDEX(Clg_StPt_Sch_EZ!$C$31:$I$54,MATCH(Schedules_8760!$C194,Clg_StPt_Sch_EZ!$B$31:$B$54,0),MATCH(Schedules_8760!$F194,Clg_StPt_Sch_EZ!$C$30:$I$30,0)),"F","C")</f>
        <v>28.333333333333332</v>
      </c>
      <c r="L194" s="34">
        <f>CONVERT(INDEX(DHW_StPt_Sch_EZ!$C$4:$I$27,MATCH(Schedules_8760!$C194,DHW_StPt_Sch_EZ!$B$4:$B$27,0),MATCH(Schedules_8760!$F194,DHW_StPt_Sch_EZ!$C$3:$I$3,0)),"F","C")</f>
        <v>53.333333333333329</v>
      </c>
      <c r="M194" s="34">
        <f>CONVERT(INDEX(DHW_StPt_Sch_EZ!$C$31:$I$54,MATCH(Schedules_8760!$C194,DHW_StPt_Sch_EZ!$B$31:$B$54,0),MATCH(Schedules_8760!$F194,DHW_StPt_Sch_EZ!$C$30:$I$30,0)),"F","C")</f>
        <v>53.333333333333329</v>
      </c>
      <c r="N194" s="12"/>
      <c r="O194" s="12"/>
      <c r="P194" s="12"/>
    </row>
    <row r="195" spans="1:16" x14ac:dyDescent="0.25">
      <c r="A195" s="35">
        <v>194</v>
      </c>
      <c r="B195" s="89">
        <v>9.0416666666666661</v>
      </c>
      <c r="C195" s="35">
        <f t="shared" si="15"/>
        <v>2</v>
      </c>
      <c r="D195" s="35">
        <f t="shared" ref="D195:D258" si="18">IF(C195=1,D194+1,D194)</f>
        <v>9</v>
      </c>
      <c r="E195" s="35">
        <f t="shared" ref="E195:E258" si="19">IF(AND(C195=1,E194=7),1,IF(C195=1,E194+1,E194))</f>
        <v>2</v>
      </c>
      <c r="F195" s="35" t="str">
        <f t="shared" si="16"/>
        <v>Monday</v>
      </c>
      <c r="G195" s="35">
        <f t="shared" si="17"/>
        <v>1</v>
      </c>
      <c r="H195" s="34">
        <f>CONVERT(INDEX(Htg_StPt_Sch_EZ!$C$4:$I$27,MATCH(Schedules_8760!$C195,Htg_StPt_Sch_EZ!$B$4:$B$27,0),MATCH(Schedules_8760!$F195,Htg_StPt_Sch_EZ!$C$3:$I$3,0)),"F","C")</f>
        <v>20.555555555555554</v>
      </c>
      <c r="I195" s="34">
        <f>CONVERT(INDEX(Htg_StPt_Sch_EZ!$C$31:$I$54,MATCH(Schedules_8760!$C195,Htg_StPt_Sch_EZ!$B$31:$B$54,0),MATCH(Schedules_8760!$F195,Htg_StPt_Sch_EZ!$C$30:$I$30,0)),"F","C")</f>
        <v>19.444444444444443</v>
      </c>
      <c r="J195" s="34">
        <f>CONVERT(INDEX(Clg_StPt_Sch_EZ!$C$4:$I$27,MATCH(Schedules_8760!$C195,Clg_StPt_Sch_EZ!$B$4:$B$27,0),MATCH(Schedules_8760!$F195,Clg_StPt_Sch_EZ!$C$3:$I$3,0)),"F","C")</f>
        <v>25.555555555555554</v>
      </c>
      <c r="K195" s="34">
        <f>CONVERT(INDEX(Clg_StPt_Sch_EZ!$C$31:$I$54,MATCH(Schedules_8760!$C195,Clg_StPt_Sch_EZ!$B$31:$B$54,0),MATCH(Schedules_8760!$F195,Clg_StPt_Sch_EZ!$C$30:$I$30,0)),"F","C")</f>
        <v>28.333333333333332</v>
      </c>
      <c r="L195" s="34">
        <f>CONVERT(INDEX(DHW_StPt_Sch_EZ!$C$4:$I$27,MATCH(Schedules_8760!$C195,DHW_StPt_Sch_EZ!$B$4:$B$27,0),MATCH(Schedules_8760!$F195,DHW_StPt_Sch_EZ!$C$3:$I$3,0)),"F","C")</f>
        <v>53.333333333333329</v>
      </c>
      <c r="M195" s="34">
        <f>CONVERT(INDEX(DHW_StPt_Sch_EZ!$C$31:$I$54,MATCH(Schedules_8760!$C195,DHW_StPt_Sch_EZ!$B$31:$B$54,0),MATCH(Schedules_8760!$F195,DHW_StPt_Sch_EZ!$C$30:$I$30,0)),"F","C")</f>
        <v>53.333333333333329</v>
      </c>
      <c r="N195" s="12"/>
      <c r="O195" s="12"/>
      <c r="P195" s="12"/>
    </row>
    <row r="196" spans="1:16" x14ac:dyDescent="0.25">
      <c r="A196" s="35">
        <v>195</v>
      </c>
      <c r="B196" s="89">
        <v>9.0833333333333339</v>
      </c>
      <c r="C196" s="35">
        <f t="shared" si="15"/>
        <v>3</v>
      </c>
      <c r="D196" s="35">
        <f t="shared" si="18"/>
        <v>9</v>
      </c>
      <c r="E196" s="35">
        <f t="shared" si="19"/>
        <v>2</v>
      </c>
      <c r="F196" s="35" t="str">
        <f t="shared" si="16"/>
        <v>Monday</v>
      </c>
      <c r="G196" s="35">
        <f t="shared" si="17"/>
        <v>1</v>
      </c>
      <c r="H196" s="34">
        <f>CONVERT(INDEX(Htg_StPt_Sch_EZ!$C$4:$I$27,MATCH(Schedules_8760!$C196,Htg_StPt_Sch_EZ!$B$4:$B$27,0),MATCH(Schedules_8760!$F196,Htg_StPt_Sch_EZ!$C$3:$I$3,0)),"F","C")</f>
        <v>20.555555555555554</v>
      </c>
      <c r="I196" s="34">
        <f>CONVERT(INDEX(Htg_StPt_Sch_EZ!$C$31:$I$54,MATCH(Schedules_8760!$C196,Htg_StPt_Sch_EZ!$B$31:$B$54,0),MATCH(Schedules_8760!$F196,Htg_StPt_Sch_EZ!$C$30:$I$30,0)),"F","C")</f>
        <v>19.444444444444443</v>
      </c>
      <c r="J196" s="34">
        <f>CONVERT(INDEX(Clg_StPt_Sch_EZ!$C$4:$I$27,MATCH(Schedules_8760!$C196,Clg_StPt_Sch_EZ!$B$4:$B$27,0),MATCH(Schedules_8760!$F196,Clg_StPt_Sch_EZ!$C$3:$I$3,0)),"F","C")</f>
        <v>25.555555555555554</v>
      </c>
      <c r="K196" s="34">
        <f>CONVERT(INDEX(Clg_StPt_Sch_EZ!$C$31:$I$54,MATCH(Schedules_8760!$C196,Clg_StPt_Sch_EZ!$B$31:$B$54,0),MATCH(Schedules_8760!$F196,Clg_StPt_Sch_EZ!$C$30:$I$30,0)),"F","C")</f>
        <v>28.333333333333332</v>
      </c>
      <c r="L196" s="34">
        <f>CONVERT(INDEX(DHW_StPt_Sch_EZ!$C$4:$I$27,MATCH(Schedules_8760!$C196,DHW_StPt_Sch_EZ!$B$4:$B$27,0),MATCH(Schedules_8760!$F196,DHW_StPt_Sch_EZ!$C$3:$I$3,0)),"F","C")</f>
        <v>53.333333333333329</v>
      </c>
      <c r="M196" s="34">
        <f>CONVERT(INDEX(DHW_StPt_Sch_EZ!$C$31:$I$54,MATCH(Schedules_8760!$C196,DHW_StPt_Sch_EZ!$B$31:$B$54,0),MATCH(Schedules_8760!$F196,DHW_StPt_Sch_EZ!$C$30:$I$30,0)),"F","C")</f>
        <v>53.333333333333329</v>
      </c>
      <c r="N196" s="12"/>
      <c r="O196" s="12"/>
      <c r="P196" s="12"/>
    </row>
    <row r="197" spans="1:16" x14ac:dyDescent="0.25">
      <c r="A197" s="35">
        <v>196</v>
      </c>
      <c r="B197" s="89">
        <v>9.125</v>
      </c>
      <c r="C197" s="35">
        <f t="shared" si="15"/>
        <v>4</v>
      </c>
      <c r="D197" s="35">
        <f t="shared" si="18"/>
        <v>9</v>
      </c>
      <c r="E197" s="35">
        <f t="shared" si="19"/>
        <v>2</v>
      </c>
      <c r="F197" s="35" t="str">
        <f t="shared" si="16"/>
        <v>Monday</v>
      </c>
      <c r="G197" s="35">
        <f t="shared" si="17"/>
        <v>1</v>
      </c>
      <c r="H197" s="34">
        <f>CONVERT(INDEX(Htg_StPt_Sch_EZ!$C$4:$I$27,MATCH(Schedules_8760!$C197,Htg_StPt_Sch_EZ!$B$4:$B$27,0),MATCH(Schedules_8760!$F197,Htg_StPt_Sch_EZ!$C$3:$I$3,0)),"F","C")</f>
        <v>20.555555555555554</v>
      </c>
      <c r="I197" s="34">
        <f>CONVERT(INDEX(Htg_StPt_Sch_EZ!$C$31:$I$54,MATCH(Schedules_8760!$C197,Htg_StPt_Sch_EZ!$B$31:$B$54,0),MATCH(Schedules_8760!$F197,Htg_StPt_Sch_EZ!$C$30:$I$30,0)),"F","C")</f>
        <v>19.444444444444443</v>
      </c>
      <c r="J197" s="34">
        <f>CONVERT(INDEX(Clg_StPt_Sch_EZ!$C$4:$I$27,MATCH(Schedules_8760!$C197,Clg_StPt_Sch_EZ!$B$4:$B$27,0),MATCH(Schedules_8760!$F197,Clg_StPt_Sch_EZ!$C$3:$I$3,0)),"F","C")</f>
        <v>25.555555555555554</v>
      </c>
      <c r="K197" s="34">
        <f>CONVERT(INDEX(Clg_StPt_Sch_EZ!$C$31:$I$54,MATCH(Schedules_8760!$C197,Clg_StPt_Sch_EZ!$B$31:$B$54,0),MATCH(Schedules_8760!$F197,Clg_StPt_Sch_EZ!$C$30:$I$30,0)),"F","C")</f>
        <v>28.333333333333332</v>
      </c>
      <c r="L197" s="34">
        <f>CONVERT(INDEX(DHW_StPt_Sch_EZ!$C$4:$I$27,MATCH(Schedules_8760!$C197,DHW_StPt_Sch_EZ!$B$4:$B$27,0),MATCH(Schedules_8760!$F197,DHW_StPt_Sch_EZ!$C$3:$I$3,0)),"F","C")</f>
        <v>53.333333333333329</v>
      </c>
      <c r="M197" s="34">
        <f>CONVERT(INDEX(DHW_StPt_Sch_EZ!$C$31:$I$54,MATCH(Schedules_8760!$C197,DHW_StPt_Sch_EZ!$B$31:$B$54,0),MATCH(Schedules_8760!$F197,DHW_StPt_Sch_EZ!$C$30:$I$30,0)),"F","C")</f>
        <v>53.333333333333329</v>
      </c>
      <c r="N197" s="12"/>
      <c r="O197" s="12"/>
      <c r="P197" s="12"/>
    </row>
    <row r="198" spans="1:16" x14ac:dyDescent="0.25">
      <c r="A198" s="35">
        <v>197</v>
      </c>
      <c r="B198" s="89">
        <v>9.1666666666666661</v>
      </c>
      <c r="C198" s="35">
        <f t="shared" si="15"/>
        <v>5</v>
      </c>
      <c r="D198" s="35">
        <f t="shared" si="18"/>
        <v>9</v>
      </c>
      <c r="E198" s="35">
        <f t="shared" si="19"/>
        <v>2</v>
      </c>
      <c r="F198" s="35" t="str">
        <f t="shared" si="16"/>
        <v>Monday</v>
      </c>
      <c r="G198" s="35">
        <f t="shared" si="17"/>
        <v>1</v>
      </c>
      <c r="H198" s="34">
        <f>CONVERT(INDEX(Htg_StPt_Sch_EZ!$C$4:$I$27,MATCH(Schedules_8760!$C198,Htg_StPt_Sch_EZ!$B$4:$B$27,0),MATCH(Schedules_8760!$F198,Htg_StPt_Sch_EZ!$C$3:$I$3,0)),"F","C")</f>
        <v>20.555555555555554</v>
      </c>
      <c r="I198" s="34">
        <f>CONVERT(INDEX(Htg_StPt_Sch_EZ!$C$31:$I$54,MATCH(Schedules_8760!$C198,Htg_StPt_Sch_EZ!$B$31:$B$54,0),MATCH(Schedules_8760!$F198,Htg_StPt_Sch_EZ!$C$30:$I$30,0)),"F","C")</f>
        <v>19.444444444444443</v>
      </c>
      <c r="J198" s="34">
        <f>CONVERT(INDEX(Clg_StPt_Sch_EZ!$C$4:$I$27,MATCH(Schedules_8760!$C198,Clg_StPt_Sch_EZ!$B$4:$B$27,0),MATCH(Schedules_8760!$F198,Clg_StPt_Sch_EZ!$C$3:$I$3,0)),"F","C")</f>
        <v>25.555555555555554</v>
      </c>
      <c r="K198" s="34">
        <f>CONVERT(INDEX(Clg_StPt_Sch_EZ!$C$31:$I$54,MATCH(Schedules_8760!$C198,Clg_StPt_Sch_EZ!$B$31:$B$54,0),MATCH(Schedules_8760!$F198,Clg_StPt_Sch_EZ!$C$30:$I$30,0)),"F","C")</f>
        <v>28.333333333333332</v>
      </c>
      <c r="L198" s="34">
        <f>CONVERT(INDEX(DHW_StPt_Sch_EZ!$C$4:$I$27,MATCH(Schedules_8760!$C198,DHW_StPt_Sch_EZ!$B$4:$B$27,0),MATCH(Schedules_8760!$F198,DHW_StPt_Sch_EZ!$C$3:$I$3,0)),"F","C")</f>
        <v>53.333333333333329</v>
      </c>
      <c r="M198" s="34">
        <f>CONVERT(INDEX(DHW_StPt_Sch_EZ!$C$31:$I$54,MATCH(Schedules_8760!$C198,DHW_StPt_Sch_EZ!$B$31:$B$54,0),MATCH(Schedules_8760!$F198,DHW_StPt_Sch_EZ!$C$30:$I$30,0)),"F","C")</f>
        <v>53.333333333333329</v>
      </c>
      <c r="N198" s="12"/>
      <c r="O198" s="12"/>
      <c r="P198" s="12"/>
    </row>
    <row r="199" spans="1:16" x14ac:dyDescent="0.25">
      <c r="A199" s="35">
        <v>198</v>
      </c>
      <c r="B199" s="89">
        <v>9.2083333333333339</v>
      </c>
      <c r="C199" s="35">
        <f t="shared" si="15"/>
        <v>6</v>
      </c>
      <c r="D199" s="35">
        <f t="shared" si="18"/>
        <v>9</v>
      </c>
      <c r="E199" s="35">
        <f t="shared" si="19"/>
        <v>2</v>
      </c>
      <c r="F199" s="35" t="str">
        <f t="shared" si="16"/>
        <v>Monday</v>
      </c>
      <c r="G199" s="35">
        <f t="shared" si="17"/>
        <v>1</v>
      </c>
      <c r="H199" s="34">
        <f>CONVERT(INDEX(Htg_StPt_Sch_EZ!$C$4:$I$27,MATCH(Schedules_8760!$C199,Htg_StPt_Sch_EZ!$B$4:$B$27,0),MATCH(Schedules_8760!$F199,Htg_StPt_Sch_EZ!$C$3:$I$3,0)),"F","C")</f>
        <v>20.555555555555554</v>
      </c>
      <c r="I199" s="34">
        <f>CONVERT(INDEX(Htg_StPt_Sch_EZ!$C$31:$I$54,MATCH(Schedules_8760!$C199,Htg_StPt_Sch_EZ!$B$31:$B$54,0),MATCH(Schedules_8760!$F199,Htg_StPt_Sch_EZ!$C$30:$I$30,0)),"F","C")</f>
        <v>19.444444444444443</v>
      </c>
      <c r="J199" s="34">
        <f>CONVERT(INDEX(Clg_StPt_Sch_EZ!$C$4:$I$27,MATCH(Schedules_8760!$C199,Clg_StPt_Sch_EZ!$B$4:$B$27,0),MATCH(Schedules_8760!$F199,Clg_StPt_Sch_EZ!$C$3:$I$3,0)),"F","C")</f>
        <v>25.555555555555554</v>
      </c>
      <c r="K199" s="34">
        <f>CONVERT(INDEX(Clg_StPt_Sch_EZ!$C$31:$I$54,MATCH(Schedules_8760!$C199,Clg_StPt_Sch_EZ!$B$31:$B$54,0),MATCH(Schedules_8760!$F199,Clg_StPt_Sch_EZ!$C$30:$I$30,0)),"F","C")</f>
        <v>28.333333333333332</v>
      </c>
      <c r="L199" s="34">
        <f>CONVERT(INDEX(DHW_StPt_Sch_EZ!$C$4:$I$27,MATCH(Schedules_8760!$C199,DHW_StPt_Sch_EZ!$B$4:$B$27,0),MATCH(Schedules_8760!$F199,DHW_StPt_Sch_EZ!$C$3:$I$3,0)),"F","C")</f>
        <v>53.333333333333329</v>
      </c>
      <c r="M199" s="34">
        <f>CONVERT(INDEX(DHW_StPt_Sch_EZ!$C$31:$I$54,MATCH(Schedules_8760!$C199,DHW_StPt_Sch_EZ!$B$31:$B$54,0),MATCH(Schedules_8760!$F199,DHW_StPt_Sch_EZ!$C$30:$I$30,0)),"F","C")</f>
        <v>53.333333333333329</v>
      </c>
      <c r="N199" s="12"/>
      <c r="O199" s="12"/>
      <c r="P199" s="12"/>
    </row>
    <row r="200" spans="1:16" x14ac:dyDescent="0.25">
      <c r="A200" s="35">
        <v>199</v>
      </c>
      <c r="B200" s="89">
        <v>9.25</v>
      </c>
      <c r="C200" s="35">
        <f t="shared" si="15"/>
        <v>7</v>
      </c>
      <c r="D200" s="35">
        <f t="shared" si="18"/>
        <v>9</v>
      </c>
      <c r="E200" s="35">
        <f t="shared" si="19"/>
        <v>2</v>
      </c>
      <c r="F200" s="35" t="str">
        <f t="shared" si="16"/>
        <v>Monday</v>
      </c>
      <c r="G200" s="35">
        <f t="shared" si="17"/>
        <v>1</v>
      </c>
      <c r="H200" s="34">
        <f>CONVERT(INDEX(Htg_StPt_Sch_EZ!$C$4:$I$27,MATCH(Schedules_8760!$C200,Htg_StPt_Sch_EZ!$B$4:$B$27,0),MATCH(Schedules_8760!$F200,Htg_StPt_Sch_EZ!$C$3:$I$3,0)),"F","C")</f>
        <v>20.555555555555554</v>
      </c>
      <c r="I200" s="34">
        <f>CONVERT(INDEX(Htg_StPt_Sch_EZ!$C$31:$I$54,MATCH(Schedules_8760!$C200,Htg_StPt_Sch_EZ!$B$31:$B$54,0),MATCH(Schedules_8760!$F200,Htg_StPt_Sch_EZ!$C$30:$I$30,0)),"F","C")</f>
        <v>19.444444444444443</v>
      </c>
      <c r="J200" s="34">
        <f>CONVERT(INDEX(Clg_StPt_Sch_EZ!$C$4:$I$27,MATCH(Schedules_8760!$C200,Clg_StPt_Sch_EZ!$B$4:$B$27,0),MATCH(Schedules_8760!$F200,Clg_StPt_Sch_EZ!$C$3:$I$3,0)),"F","C")</f>
        <v>25.555555555555554</v>
      </c>
      <c r="K200" s="34">
        <f>CONVERT(INDEX(Clg_StPt_Sch_EZ!$C$31:$I$54,MATCH(Schedules_8760!$C200,Clg_StPt_Sch_EZ!$B$31:$B$54,0),MATCH(Schedules_8760!$F200,Clg_StPt_Sch_EZ!$C$30:$I$30,0)),"F","C")</f>
        <v>28.333333333333332</v>
      </c>
      <c r="L200" s="34">
        <f>CONVERT(INDEX(DHW_StPt_Sch_EZ!$C$4:$I$27,MATCH(Schedules_8760!$C200,DHW_StPt_Sch_EZ!$B$4:$B$27,0),MATCH(Schedules_8760!$F200,DHW_StPt_Sch_EZ!$C$3:$I$3,0)),"F","C")</f>
        <v>53.333333333333329</v>
      </c>
      <c r="M200" s="34">
        <f>CONVERT(INDEX(DHW_StPt_Sch_EZ!$C$31:$I$54,MATCH(Schedules_8760!$C200,DHW_StPt_Sch_EZ!$B$31:$B$54,0),MATCH(Schedules_8760!$F200,DHW_StPt_Sch_EZ!$C$30:$I$30,0)),"F","C")</f>
        <v>53.333333333333329</v>
      </c>
      <c r="N200" s="12"/>
      <c r="O200" s="12"/>
      <c r="P200" s="12"/>
    </row>
    <row r="201" spans="1:16" x14ac:dyDescent="0.25">
      <c r="A201" s="35">
        <v>200</v>
      </c>
      <c r="B201" s="89">
        <v>9.2916666666666661</v>
      </c>
      <c r="C201" s="35">
        <f t="shared" si="15"/>
        <v>8</v>
      </c>
      <c r="D201" s="35">
        <f t="shared" si="18"/>
        <v>9</v>
      </c>
      <c r="E201" s="35">
        <f t="shared" si="19"/>
        <v>2</v>
      </c>
      <c r="F201" s="35" t="str">
        <f t="shared" si="16"/>
        <v>Monday</v>
      </c>
      <c r="G201" s="35">
        <f t="shared" si="17"/>
        <v>1</v>
      </c>
      <c r="H201" s="34">
        <f>CONVERT(INDEX(Htg_StPt_Sch_EZ!$C$4:$I$27,MATCH(Schedules_8760!$C201,Htg_StPt_Sch_EZ!$B$4:$B$27,0),MATCH(Schedules_8760!$F201,Htg_StPt_Sch_EZ!$C$3:$I$3,0)),"F","C")</f>
        <v>20.555555555555554</v>
      </c>
      <c r="I201" s="34">
        <f>CONVERT(INDEX(Htg_StPt_Sch_EZ!$C$31:$I$54,MATCH(Schedules_8760!$C201,Htg_StPt_Sch_EZ!$B$31:$B$54,0),MATCH(Schedules_8760!$F201,Htg_StPt_Sch_EZ!$C$30:$I$30,0)),"F","C")</f>
        <v>19.444444444444443</v>
      </c>
      <c r="J201" s="34">
        <f>CONVERT(INDEX(Clg_StPt_Sch_EZ!$C$4:$I$27,MATCH(Schedules_8760!$C201,Clg_StPt_Sch_EZ!$B$4:$B$27,0),MATCH(Schedules_8760!$F201,Clg_StPt_Sch_EZ!$C$3:$I$3,0)),"F","C")</f>
        <v>25.555555555555554</v>
      </c>
      <c r="K201" s="34">
        <f>CONVERT(INDEX(Clg_StPt_Sch_EZ!$C$31:$I$54,MATCH(Schedules_8760!$C201,Clg_StPt_Sch_EZ!$B$31:$B$54,0),MATCH(Schedules_8760!$F201,Clg_StPt_Sch_EZ!$C$30:$I$30,0)),"F","C")</f>
        <v>25</v>
      </c>
      <c r="L201" s="34">
        <f>CONVERT(INDEX(DHW_StPt_Sch_EZ!$C$4:$I$27,MATCH(Schedules_8760!$C201,DHW_StPt_Sch_EZ!$B$4:$B$27,0),MATCH(Schedules_8760!$F201,DHW_StPt_Sch_EZ!$C$3:$I$3,0)),"F","C")</f>
        <v>53.333333333333329</v>
      </c>
      <c r="M201" s="34">
        <f>CONVERT(INDEX(DHW_StPt_Sch_EZ!$C$31:$I$54,MATCH(Schedules_8760!$C201,DHW_StPt_Sch_EZ!$B$31:$B$54,0),MATCH(Schedules_8760!$F201,DHW_StPt_Sch_EZ!$C$30:$I$30,0)),"F","C")</f>
        <v>53.333333333333329</v>
      </c>
      <c r="N201" s="12"/>
      <c r="O201" s="12"/>
      <c r="P201" s="12"/>
    </row>
    <row r="202" spans="1:16" x14ac:dyDescent="0.25">
      <c r="A202" s="35">
        <v>201</v>
      </c>
      <c r="B202" s="89">
        <v>9.3333333333333339</v>
      </c>
      <c r="C202" s="35">
        <f t="shared" si="15"/>
        <v>9</v>
      </c>
      <c r="D202" s="35">
        <f t="shared" si="18"/>
        <v>9</v>
      </c>
      <c r="E202" s="35">
        <f t="shared" si="19"/>
        <v>2</v>
      </c>
      <c r="F202" s="35" t="str">
        <f t="shared" si="16"/>
        <v>Monday</v>
      </c>
      <c r="G202" s="35">
        <f t="shared" si="17"/>
        <v>1</v>
      </c>
      <c r="H202" s="34">
        <f>CONVERT(INDEX(Htg_StPt_Sch_EZ!$C$4:$I$27,MATCH(Schedules_8760!$C202,Htg_StPt_Sch_EZ!$B$4:$B$27,0),MATCH(Schedules_8760!$F202,Htg_StPt_Sch_EZ!$C$3:$I$3,0)),"F","C")</f>
        <v>20.555555555555554</v>
      </c>
      <c r="I202" s="34">
        <f>CONVERT(INDEX(Htg_StPt_Sch_EZ!$C$31:$I$54,MATCH(Schedules_8760!$C202,Htg_StPt_Sch_EZ!$B$31:$B$54,0),MATCH(Schedules_8760!$F202,Htg_StPt_Sch_EZ!$C$30:$I$30,0)),"F","C")</f>
        <v>19.444444444444443</v>
      </c>
      <c r="J202" s="34">
        <f>CONVERT(INDEX(Clg_StPt_Sch_EZ!$C$4:$I$27,MATCH(Schedules_8760!$C202,Clg_StPt_Sch_EZ!$B$4:$B$27,0),MATCH(Schedules_8760!$F202,Clg_StPt_Sch_EZ!$C$3:$I$3,0)),"F","C")</f>
        <v>25.555555555555554</v>
      </c>
      <c r="K202" s="34">
        <f>CONVERT(INDEX(Clg_StPt_Sch_EZ!$C$31:$I$54,MATCH(Schedules_8760!$C202,Clg_StPt_Sch_EZ!$B$31:$B$54,0),MATCH(Schedules_8760!$F202,Clg_StPt_Sch_EZ!$C$30:$I$30,0)),"F","C")</f>
        <v>25</v>
      </c>
      <c r="L202" s="34">
        <f>CONVERT(INDEX(DHW_StPt_Sch_EZ!$C$4:$I$27,MATCH(Schedules_8760!$C202,DHW_StPt_Sch_EZ!$B$4:$B$27,0),MATCH(Schedules_8760!$F202,DHW_StPt_Sch_EZ!$C$3:$I$3,0)),"F","C")</f>
        <v>53.333333333333329</v>
      </c>
      <c r="M202" s="34">
        <f>CONVERT(INDEX(DHW_StPt_Sch_EZ!$C$31:$I$54,MATCH(Schedules_8760!$C202,DHW_StPt_Sch_EZ!$B$31:$B$54,0),MATCH(Schedules_8760!$F202,DHW_StPt_Sch_EZ!$C$30:$I$30,0)),"F","C")</f>
        <v>53.333333333333329</v>
      </c>
      <c r="N202" s="12"/>
      <c r="O202" s="12"/>
      <c r="P202" s="12"/>
    </row>
    <row r="203" spans="1:16" x14ac:dyDescent="0.25">
      <c r="A203" s="35">
        <v>202</v>
      </c>
      <c r="B203" s="89">
        <v>9.375</v>
      </c>
      <c r="C203" s="35">
        <f t="shared" si="15"/>
        <v>10</v>
      </c>
      <c r="D203" s="35">
        <f t="shared" si="18"/>
        <v>9</v>
      </c>
      <c r="E203" s="35">
        <f t="shared" si="19"/>
        <v>2</v>
      </c>
      <c r="F203" s="35" t="str">
        <f t="shared" si="16"/>
        <v>Monday</v>
      </c>
      <c r="G203" s="35">
        <f t="shared" si="17"/>
        <v>1</v>
      </c>
      <c r="H203" s="34">
        <f>CONVERT(INDEX(Htg_StPt_Sch_EZ!$C$4:$I$27,MATCH(Schedules_8760!$C203,Htg_StPt_Sch_EZ!$B$4:$B$27,0),MATCH(Schedules_8760!$F203,Htg_StPt_Sch_EZ!$C$3:$I$3,0)),"F","C")</f>
        <v>20.555555555555554</v>
      </c>
      <c r="I203" s="34">
        <f>CONVERT(INDEX(Htg_StPt_Sch_EZ!$C$31:$I$54,MATCH(Schedules_8760!$C203,Htg_StPt_Sch_EZ!$B$31:$B$54,0),MATCH(Schedules_8760!$F203,Htg_StPt_Sch_EZ!$C$30:$I$30,0)),"F","C")</f>
        <v>19.444444444444443</v>
      </c>
      <c r="J203" s="34">
        <f>CONVERT(INDEX(Clg_StPt_Sch_EZ!$C$4:$I$27,MATCH(Schedules_8760!$C203,Clg_StPt_Sch_EZ!$B$4:$B$27,0),MATCH(Schedules_8760!$F203,Clg_StPt_Sch_EZ!$C$3:$I$3,0)),"F","C")</f>
        <v>25.555555555555554</v>
      </c>
      <c r="K203" s="34">
        <f>CONVERT(INDEX(Clg_StPt_Sch_EZ!$C$31:$I$54,MATCH(Schedules_8760!$C203,Clg_StPt_Sch_EZ!$B$31:$B$54,0),MATCH(Schedules_8760!$F203,Clg_StPt_Sch_EZ!$C$30:$I$30,0)),"F","C")</f>
        <v>25</v>
      </c>
      <c r="L203" s="34">
        <f>CONVERT(INDEX(DHW_StPt_Sch_EZ!$C$4:$I$27,MATCH(Schedules_8760!$C203,DHW_StPt_Sch_EZ!$B$4:$B$27,0),MATCH(Schedules_8760!$F203,DHW_StPt_Sch_EZ!$C$3:$I$3,0)),"F","C")</f>
        <v>53.333333333333329</v>
      </c>
      <c r="M203" s="34">
        <f>CONVERT(INDEX(DHW_StPt_Sch_EZ!$C$31:$I$54,MATCH(Schedules_8760!$C203,DHW_StPt_Sch_EZ!$B$31:$B$54,0),MATCH(Schedules_8760!$F203,DHW_StPt_Sch_EZ!$C$30:$I$30,0)),"F","C")</f>
        <v>53.333333333333329</v>
      </c>
      <c r="N203" s="12"/>
      <c r="O203" s="12"/>
      <c r="P203" s="12"/>
    </row>
    <row r="204" spans="1:16" x14ac:dyDescent="0.25">
      <c r="A204" s="35">
        <v>203</v>
      </c>
      <c r="B204" s="89">
        <v>9.4166666666666661</v>
      </c>
      <c r="C204" s="35">
        <f t="shared" si="15"/>
        <v>11</v>
      </c>
      <c r="D204" s="35">
        <f t="shared" si="18"/>
        <v>9</v>
      </c>
      <c r="E204" s="35">
        <f t="shared" si="19"/>
        <v>2</v>
      </c>
      <c r="F204" s="35" t="str">
        <f t="shared" si="16"/>
        <v>Monday</v>
      </c>
      <c r="G204" s="35">
        <f t="shared" si="17"/>
        <v>1</v>
      </c>
      <c r="H204" s="34">
        <f>CONVERT(INDEX(Htg_StPt_Sch_EZ!$C$4:$I$27,MATCH(Schedules_8760!$C204,Htg_StPt_Sch_EZ!$B$4:$B$27,0),MATCH(Schedules_8760!$F204,Htg_StPt_Sch_EZ!$C$3:$I$3,0)),"F","C")</f>
        <v>20.555555555555554</v>
      </c>
      <c r="I204" s="34">
        <f>CONVERT(INDEX(Htg_StPt_Sch_EZ!$C$31:$I$54,MATCH(Schedules_8760!$C204,Htg_StPt_Sch_EZ!$B$31:$B$54,0),MATCH(Schedules_8760!$F204,Htg_StPt_Sch_EZ!$C$30:$I$30,0)),"F","C")</f>
        <v>19.444444444444443</v>
      </c>
      <c r="J204" s="34">
        <f>CONVERT(INDEX(Clg_StPt_Sch_EZ!$C$4:$I$27,MATCH(Schedules_8760!$C204,Clg_StPt_Sch_EZ!$B$4:$B$27,0),MATCH(Schedules_8760!$F204,Clg_StPt_Sch_EZ!$C$3:$I$3,0)),"F","C")</f>
        <v>25.555555555555554</v>
      </c>
      <c r="K204" s="34">
        <f>CONVERT(INDEX(Clg_StPt_Sch_EZ!$C$31:$I$54,MATCH(Schedules_8760!$C204,Clg_StPt_Sch_EZ!$B$31:$B$54,0),MATCH(Schedules_8760!$F204,Clg_StPt_Sch_EZ!$C$30:$I$30,0)),"F","C")</f>
        <v>25</v>
      </c>
      <c r="L204" s="34">
        <f>CONVERT(INDEX(DHW_StPt_Sch_EZ!$C$4:$I$27,MATCH(Schedules_8760!$C204,DHW_StPt_Sch_EZ!$B$4:$B$27,0),MATCH(Schedules_8760!$F204,DHW_StPt_Sch_EZ!$C$3:$I$3,0)),"F","C")</f>
        <v>53.333333333333329</v>
      </c>
      <c r="M204" s="34">
        <f>CONVERT(INDEX(DHW_StPt_Sch_EZ!$C$31:$I$54,MATCH(Schedules_8760!$C204,DHW_StPt_Sch_EZ!$B$31:$B$54,0),MATCH(Schedules_8760!$F204,DHW_StPt_Sch_EZ!$C$30:$I$30,0)),"F","C")</f>
        <v>53.333333333333329</v>
      </c>
      <c r="N204" s="12"/>
      <c r="O204" s="12"/>
      <c r="P204" s="12"/>
    </row>
    <row r="205" spans="1:16" x14ac:dyDescent="0.25">
      <c r="A205" s="35">
        <v>204</v>
      </c>
      <c r="B205" s="89">
        <v>9.4583333333333339</v>
      </c>
      <c r="C205" s="35">
        <f t="shared" si="15"/>
        <v>12</v>
      </c>
      <c r="D205" s="35">
        <f t="shared" si="18"/>
        <v>9</v>
      </c>
      <c r="E205" s="35">
        <f t="shared" si="19"/>
        <v>2</v>
      </c>
      <c r="F205" s="35" t="str">
        <f t="shared" si="16"/>
        <v>Monday</v>
      </c>
      <c r="G205" s="35">
        <f t="shared" si="17"/>
        <v>1</v>
      </c>
      <c r="H205" s="34">
        <f>CONVERT(INDEX(Htg_StPt_Sch_EZ!$C$4:$I$27,MATCH(Schedules_8760!$C205,Htg_StPt_Sch_EZ!$B$4:$B$27,0),MATCH(Schedules_8760!$F205,Htg_StPt_Sch_EZ!$C$3:$I$3,0)),"F","C")</f>
        <v>20.555555555555554</v>
      </c>
      <c r="I205" s="34">
        <f>CONVERT(INDEX(Htg_StPt_Sch_EZ!$C$31:$I$54,MATCH(Schedules_8760!$C205,Htg_StPt_Sch_EZ!$B$31:$B$54,0),MATCH(Schedules_8760!$F205,Htg_StPt_Sch_EZ!$C$30:$I$30,0)),"F","C")</f>
        <v>19.444444444444443</v>
      </c>
      <c r="J205" s="34">
        <f>CONVERT(INDEX(Clg_StPt_Sch_EZ!$C$4:$I$27,MATCH(Schedules_8760!$C205,Clg_StPt_Sch_EZ!$B$4:$B$27,0),MATCH(Schedules_8760!$F205,Clg_StPt_Sch_EZ!$C$3:$I$3,0)),"F","C")</f>
        <v>25.555555555555554</v>
      </c>
      <c r="K205" s="34">
        <f>CONVERT(INDEX(Clg_StPt_Sch_EZ!$C$31:$I$54,MATCH(Schedules_8760!$C205,Clg_StPt_Sch_EZ!$B$31:$B$54,0),MATCH(Schedules_8760!$F205,Clg_StPt_Sch_EZ!$C$30:$I$30,0)),"F","C")</f>
        <v>25</v>
      </c>
      <c r="L205" s="34">
        <f>CONVERT(INDEX(DHW_StPt_Sch_EZ!$C$4:$I$27,MATCH(Schedules_8760!$C205,DHW_StPt_Sch_EZ!$B$4:$B$27,0),MATCH(Schedules_8760!$F205,DHW_StPt_Sch_EZ!$C$3:$I$3,0)),"F","C")</f>
        <v>53.333333333333329</v>
      </c>
      <c r="M205" s="34">
        <f>CONVERT(INDEX(DHW_StPt_Sch_EZ!$C$31:$I$54,MATCH(Schedules_8760!$C205,DHW_StPt_Sch_EZ!$B$31:$B$54,0),MATCH(Schedules_8760!$F205,DHW_StPt_Sch_EZ!$C$30:$I$30,0)),"F","C")</f>
        <v>53.333333333333329</v>
      </c>
      <c r="N205" s="12"/>
      <c r="O205" s="12"/>
      <c r="P205" s="12"/>
    </row>
    <row r="206" spans="1:16" x14ac:dyDescent="0.25">
      <c r="A206" s="35">
        <v>205</v>
      </c>
      <c r="B206" s="89">
        <v>9.5</v>
      </c>
      <c r="C206" s="35">
        <f t="shared" si="15"/>
        <v>13</v>
      </c>
      <c r="D206" s="35">
        <f t="shared" si="18"/>
        <v>9</v>
      </c>
      <c r="E206" s="35">
        <f t="shared" si="19"/>
        <v>2</v>
      </c>
      <c r="F206" s="35" t="str">
        <f t="shared" si="16"/>
        <v>Monday</v>
      </c>
      <c r="G206" s="35">
        <f t="shared" si="17"/>
        <v>1</v>
      </c>
      <c r="H206" s="34">
        <f>CONVERT(INDEX(Htg_StPt_Sch_EZ!$C$4:$I$27,MATCH(Schedules_8760!$C206,Htg_StPt_Sch_EZ!$B$4:$B$27,0),MATCH(Schedules_8760!$F206,Htg_StPt_Sch_EZ!$C$3:$I$3,0)),"F","C")</f>
        <v>20.555555555555554</v>
      </c>
      <c r="I206" s="34">
        <f>CONVERT(INDEX(Htg_StPt_Sch_EZ!$C$31:$I$54,MATCH(Schedules_8760!$C206,Htg_StPt_Sch_EZ!$B$31:$B$54,0),MATCH(Schedules_8760!$F206,Htg_StPt_Sch_EZ!$C$30:$I$30,0)),"F","C")</f>
        <v>19.444444444444443</v>
      </c>
      <c r="J206" s="34">
        <f>CONVERT(INDEX(Clg_StPt_Sch_EZ!$C$4:$I$27,MATCH(Schedules_8760!$C206,Clg_StPt_Sch_EZ!$B$4:$B$27,0),MATCH(Schedules_8760!$F206,Clg_StPt_Sch_EZ!$C$3:$I$3,0)),"F","C")</f>
        <v>25.555555555555554</v>
      </c>
      <c r="K206" s="34">
        <f>CONVERT(INDEX(Clg_StPt_Sch_EZ!$C$31:$I$54,MATCH(Schedules_8760!$C206,Clg_StPt_Sch_EZ!$B$31:$B$54,0),MATCH(Schedules_8760!$F206,Clg_StPt_Sch_EZ!$C$30:$I$30,0)),"F","C")</f>
        <v>25</v>
      </c>
      <c r="L206" s="34">
        <f>CONVERT(INDEX(DHW_StPt_Sch_EZ!$C$4:$I$27,MATCH(Schedules_8760!$C206,DHW_StPt_Sch_EZ!$B$4:$B$27,0),MATCH(Schedules_8760!$F206,DHW_StPt_Sch_EZ!$C$3:$I$3,0)),"F","C")</f>
        <v>53.333333333333329</v>
      </c>
      <c r="M206" s="34">
        <f>CONVERT(INDEX(DHW_StPt_Sch_EZ!$C$31:$I$54,MATCH(Schedules_8760!$C206,DHW_StPt_Sch_EZ!$B$31:$B$54,0),MATCH(Schedules_8760!$F206,DHW_StPt_Sch_EZ!$C$30:$I$30,0)),"F","C")</f>
        <v>53.333333333333329</v>
      </c>
      <c r="N206" s="12"/>
      <c r="O206" s="12"/>
      <c r="P206" s="12"/>
    </row>
    <row r="207" spans="1:16" x14ac:dyDescent="0.25">
      <c r="A207" s="35">
        <v>206</v>
      </c>
      <c r="B207" s="89">
        <v>9.5416666666666661</v>
      </c>
      <c r="C207" s="35">
        <f t="shared" si="15"/>
        <v>14</v>
      </c>
      <c r="D207" s="35">
        <f t="shared" si="18"/>
        <v>9</v>
      </c>
      <c r="E207" s="35">
        <f t="shared" si="19"/>
        <v>2</v>
      </c>
      <c r="F207" s="35" t="str">
        <f t="shared" si="16"/>
        <v>Monday</v>
      </c>
      <c r="G207" s="35">
        <f t="shared" si="17"/>
        <v>1</v>
      </c>
      <c r="H207" s="34">
        <f>CONVERT(INDEX(Htg_StPt_Sch_EZ!$C$4:$I$27,MATCH(Schedules_8760!$C207,Htg_StPt_Sch_EZ!$B$4:$B$27,0),MATCH(Schedules_8760!$F207,Htg_StPt_Sch_EZ!$C$3:$I$3,0)),"F","C")</f>
        <v>20.555555555555554</v>
      </c>
      <c r="I207" s="34">
        <f>CONVERT(INDEX(Htg_StPt_Sch_EZ!$C$31:$I$54,MATCH(Schedules_8760!$C207,Htg_StPt_Sch_EZ!$B$31:$B$54,0),MATCH(Schedules_8760!$F207,Htg_StPt_Sch_EZ!$C$30:$I$30,0)),"F","C")</f>
        <v>19.444444444444443</v>
      </c>
      <c r="J207" s="34">
        <f>CONVERT(INDEX(Clg_StPt_Sch_EZ!$C$4:$I$27,MATCH(Schedules_8760!$C207,Clg_StPt_Sch_EZ!$B$4:$B$27,0),MATCH(Schedules_8760!$F207,Clg_StPt_Sch_EZ!$C$3:$I$3,0)),"F","C")</f>
        <v>25.555555555555554</v>
      </c>
      <c r="K207" s="34">
        <f>CONVERT(INDEX(Clg_StPt_Sch_EZ!$C$31:$I$54,MATCH(Schedules_8760!$C207,Clg_StPt_Sch_EZ!$B$31:$B$54,0),MATCH(Schedules_8760!$F207,Clg_StPt_Sch_EZ!$C$30:$I$30,0)),"F","C")</f>
        <v>25</v>
      </c>
      <c r="L207" s="34">
        <f>CONVERT(INDEX(DHW_StPt_Sch_EZ!$C$4:$I$27,MATCH(Schedules_8760!$C207,DHW_StPt_Sch_EZ!$B$4:$B$27,0),MATCH(Schedules_8760!$F207,DHW_StPt_Sch_EZ!$C$3:$I$3,0)),"F","C")</f>
        <v>53.333333333333329</v>
      </c>
      <c r="M207" s="34">
        <f>CONVERT(INDEX(DHW_StPt_Sch_EZ!$C$31:$I$54,MATCH(Schedules_8760!$C207,DHW_StPt_Sch_EZ!$B$31:$B$54,0),MATCH(Schedules_8760!$F207,DHW_StPt_Sch_EZ!$C$30:$I$30,0)),"F","C")</f>
        <v>53.333333333333329</v>
      </c>
      <c r="N207" s="12"/>
      <c r="O207" s="12"/>
      <c r="P207" s="12"/>
    </row>
    <row r="208" spans="1:16" x14ac:dyDescent="0.25">
      <c r="A208" s="35">
        <v>207</v>
      </c>
      <c r="B208" s="89">
        <v>9.5833333333333339</v>
      </c>
      <c r="C208" s="35">
        <f t="shared" si="15"/>
        <v>15</v>
      </c>
      <c r="D208" s="35">
        <f t="shared" si="18"/>
        <v>9</v>
      </c>
      <c r="E208" s="35">
        <f t="shared" si="19"/>
        <v>2</v>
      </c>
      <c r="F208" s="35" t="str">
        <f t="shared" si="16"/>
        <v>Monday</v>
      </c>
      <c r="G208" s="35">
        <f t="shared" si="17"/>
        <v>1</v>
      </c>
      <c r="H208" s="34">
        <f>CONVERT(INDEX(Htg_StPt_Sch_EZ!$C$4:$I$27,MATCH(Schedules_8760!$C208,Htg_StPt_Sch_EZ!$B$4:$B$27,0),MATCH(Schedules_8760!$F208,Htg_StPt_Sch_EZ!$C$3:$I$3,0)),"F","C")</f>
        <v>20.555555555555554</v>
      </c>
      <c r="I208" s="34">
        <f>CONVERT(INDEX(Htg_StPt_Sch_EZ!$C$31:$I$54,MATCH(Schedules_8760!$C208,Htg_StPt_Sch_EZ!$B$31:$B$54,0),MATCH(Schedules_8760!$F208,Htg_StPt_Sch_EZ!$C$30:$I$30,0)),"F","C")</f>
        <v>21.111111111111111</v>
      </c>
      <c r="J208" s="34">
        <f>CONVERT(INDEX(Clg_StPt_Sch_EZ!$C$4:$I$27,MATCH(Schedules_8760!$C208,Clg_StPt_Sch_EZ!$B$4:$B$27,0),MATCH(Schedules_8760!$F208,Clg_StPt_Sch_EZ!$C$3:$I$3,0)),"F","C")</f>
        <v>25.555555555555554</v>
      </c>
      <c r="K208" s="34">
        <f>CONVERT(INDEX(Clg_StPt_Sch_EZ!$C$31:$I$54,MATCH(Schedules_8760!$C208,Clg_StPt_Sch_EZ!$B$31:$B$54,0),MATCH(Schedules_8760!$F208,Clg_StPt_Sch_EZ!$C$30:$I$30,0)),"F","C")</f>
        <v>25</v>
      </c>
      <c r="L208" s="34">
        <f>CONVERT(INDEX(DHW_StPt_Sch_EZ!$C$4:$I$27,MATCH(Schedules_8760!$C208,DHW_StPt_Sch_EZ!$B$4:$B$27,0),MATCH(Schedules_8760!$F208,DHW_StPt_Sch_EZ!$C$3:$I$3,0)),"F","C")</f>
        <v>53.333333333333329</v>
      </c>
      <c r="M208" s="34">
        <f>CONVERT(INDEX(DHW_StPt_Sch_EZ!$C$31:$I$54,MATCH(Schedules_8760!$C208,DHW_StPt_Sch_EZ!$B$31:$B$54,0),MATCH(Schedules_8760!$F208,DHW_StPt_Sch_EZ!$C$30:$I$30,0)),"F","C")</f>
        <v>53.333333333333329</v>
      </c>
      <c r="N208" s="12"/>
      <c r="O208" s="12"/>
      <c r="P208" s="12"/>
    </row>
    <row r="209" spans="1:16" x14ac:dyDescent="0.25">
      <c r="A209" s="35">
        <v>208</v>
      </c>
      <c r="B209" s="89">
        <v>9.625</v>
      </c>
      <c r="C209" s="35">
        <f t="shared" si="15"/>
        <v>16</v>
      </c>
      <c r="D209" s="35">
        <f t="shared" si="18"/>
        <v>9</v>
      </c>
      <c r="E209" s="35">
        <f t="shared" si="19"/>
        <v>2</v>
      </c>
      <c r="F209" s="35" t="str">
        <f t="shared" si="16"/>
        <v>Monday</v>
      </c>
      <c r="G209" s="35">
        <f t="shared" si="17"/>
        <v>1</v>
      </c>
      <c r="H209" s="34">
        <f>CONVERT(INDEX(Htg_StPt_Sch_EZ!$C$4:$I$27,MATCH(Schedules_8760!$C209,Htg_StPt_Sch_EZ!$B$4:$B$27,0),MATCH(Schedules_8760!$F209,Htg_StPt_Sch_EZ!$C$3:$I$3,0)),"F","C")</f>
        <v>20.555555555555554</v>
      </c>
      <c r="I209" s="34">
        <f>CONVERT(INDEX(Htg_StPt_Sch_EZ!$C$31:$I$54,MATCH(Schedules_8760!$C209,Htg_StPt_Sch_EZ!$B$31:$B$54,0),MATCH(Schedules_8760!$F209,Htg_StPt_Sch_EZ!$C$30:$I$30,0)),"F","C")</f>
        <v>21.111111111111111</v>
      </c>
      <c r="J209" s="34">
        <f>CONVERT(INDEX(Clg_StPt_Sch_EZ!$C$4:$I$27,MATCH(Schedules_8760!$C209,Clg_StPt_Sch_EZ!$B$4:$B$27,0),MATCH(Schedules_8760!$F209,Clg_StPt_Sch_EZ!$C$3:$I$3,0)),"F","C")</f>
        <v>25.555555555555554</v>
      </c>
      <c r="K209" s="34">
        <f>CONVERT(INDEX(Clg_StPt_Sch_EZ!$C$31:$I$54,MATCH(Schedules_8760!$C209,Clg_StPt_Sch_EZ!$B$31:$B$54,0),MATCH(Schedules_8760!$F209,Clg_StPt_Sch_EZ!$C$30:$I$30,0)),"F","C")</f>
        <v>25</v>
      </c>
      <c r="L209" s="34">
        <f>CONVERT(INDEX(DHW_StPt_Sch_EZ!$C$4:$I$27,MATCH(Schedules_8760!$C209,DHW_StPt_Sch_EZ!$B$4:$B$27,0),MATCH(Schedules_8760!$F209,DHW_StPt_Sch_EZ!$C$3:$I$3,0)),"F","C")</f>
        <v>53.333333333333329</v>
      </c>
      <c r="M209" s="34">
        <f>CONVERT(INDEX(DHW_StPt_Sch_EZ!$C$31:$I$54,MATCH(Schedules_8760!$C209,DHW_StPt_Sch_EZ!$B$31:$B$54,0),MATCH(Schedules_8760!$F209,DHW_StPt_Sch_EZ!$C$30:$I$30,0)),"F","C")</f>
        <v>53.333333333333329</v>
      </c>
      <c r="N209" s="12"/>
      <c r="O209" s="12"/>
      <c r="P209" s="12"/>
    </row>
    <row r="210" spans="1:16" x14ac:dyDescent="0.25">
      <c r="A210" s="35">
        <v>209</v>
      </c>
      <c r="B210" s="89">
        <v>9.6666666666666661</v>
      </c>
      <c r="C210" s="35">
        <f t="shared" si="15"/>
        <v>17</v>
      </c>
      <c r="D210" s="35">
        <f t="shared" si="18"/>
        <v>9</v>
      </c>
      <c r="E210" s="35">
        <f t="shared" si="19"/>
        <v>2</v>
      </c>
      <c r="F210" s="35" t="str">
        <f t="shared" si="16"/>
        <v>Monday</v>
      </c>
      <c r="G210" s="35">
        <f t="shared" si="17"/>
        <v>1</v>
      </c>
      <c r="H210" s="34">
        <f>CONVERT(INDEX(Htg_StPt_Sch_EZ!$C$4:$I$27,MATCH(Schedules_8760!$C210,Htg_StPt_Sch_EZ!$B$4:$B$27,0),MATCH(Schedules_8760!$F210,Htg_StPt_Sch_EZ!$C$3:$I$3,0)),"F","C")</f>
        <v>20.555555555555554</v>
      </c>
      <c r="I210" s="34">
        <f>CONVERT(INDEX(Htg_StPt_Sch_EZ!$C$31:$I$54,MATCH(Schedules_8760!$C210,Htg_StPt_Sch_EZ!$B$31:$B$54,0),MATCH(Schedules_8760!$F210,Htg_StPt_Sch_EZ!$C$30:$I$30,0)),"F","C")</f>
        <v>17.777777777777779</v>
      </c>
      <c r="J210" s="34">
        <f>CONVERT(INDEX(Clg_StPt_Sch_EZ!$C$4:$I$27,MATCH(Schedules_8760!$C210,Clg_StPt_Sch_EZ!$B$4:$B$27,0),MATCH(Schedules_8760!$F210,Clg_StPt_Sch_EZ!$C$3:$I$3,0)),"F","C")</f>
        <v>25.555555555555554</v>
      </c>
      <c r="K210" s="34">
        <f>CONVERT(INDEX(Clg_StPt_Sch_EZ!$C$31:$I$54,MATCH(Schedules_8760!$C210,Clg_StPt_Sch_EZ!$B$31:$B$54,0),MATCH(Schedules_8760!$F210,Clg_StPt_Sch_EZ!$C$30:$I$30,0)),"F","C")</f>
        <v>25</v>
      </c>
      <c r="L210" s="34">
        <f>CONVERT(INDEX(DHW_StPt_Sch_EZ!$C$4:$I$27,MATCH(Schedules_8760!$C210,DHW_StPt_Sch_EZ!$B$4:$B$27,0),MATCH(Schedules_8760!$F210,DHW_StPt_Sch_EZ!$C$3:$I$3,0)),"F","C")</f>
        <v>53.333333333333329</v>
      </c>
      <c r="M210" s="34">
        <f>CONVERT(INDEX(DHW_StPt_Sch_EZ!$C$31:$I$54,MATCH(Schedules_8760!$C210,DHW_StPt_Sch_EZ!$B$31:$B$54,0),MATCH(Schedules_8760!$F210,DHW_StPt_Sch_EZ!$C$30:$I$30,0)),"F","C")</f>
        <v>53.333333333333329</v>
      </c>
      <c r="N210" s="12"/>
      <c r="O210" s="12"/>
      <c r="P210" s="12"/>
    </row>
    <row r="211" spans="1:16" x14ac:dyDescent="0.25">
      <c r="A211" s="35">
        <v>210</v>
      </c>
      <c r="B211" s="89">
        <v>9.7083333333333339</v>
      </c>
      <c r="C211" s="35">
        <f t="shared" si="15"/>
        <v>18</v>
      </c>
      <c r="D211" s="35">
        <f t="shared" si="18"/>
        <v>9</v>
      </c>
      <c r="E211" s="35">
        <f t="shared" si="19"/>
        <v>2</v>
      </c>
      <c r="F211" s="35" t="str">
        <f t="shared" si="16"/>
        <v>Monday</v>
      </c>
      <c r="G211" s="35">
        <f t="shared" si="17"/>
        <v>1</v>
      </c>
      <c r="H211" s="34">
        <f>CONVERT(INDEX(Htg_StPt_Sch_EZ!$C$4:$I$27,MATCH(Schedules_8760!$C211,Htg_StPt_Sch_EZ!$B$4:$B$27,0),MATCH(Schedules_8760!$F211,Htg_StPt_Sch_EZ!$C$3:$I$3,0)),"F","C")</f>
        <v>20.555555555555554</v>
      </c>
      <c r="I211" s="34">
        <f>CONVERT(INDEX(Htg_StPt_Sch_EZ!$C$31:$I$54,MATCH(Schedules_8760!$C211,Htg_StPt_Sch_EZ!$B$31:$B$54,0),MATCH(Schedules_8760!$F211,Htg_StPt_Sch_EZ!$C$30:$I$30,0)),"F","C")</f>
        <v>17.777777777777779</v>
      </c>
      <c r="J211" s="34">
        <f>CONVERT(INDEX(Clg_StPt_Sch_EZ!$C$4:$I$27,MATCH(Schedules_8760!$C211,Clg_StPt_Sch_EZ!$B$4:$B$27,0),MATCH(Schedules_8760!$F211,Clg_StPt_Sch_EZ!$C$3:$I$3,0)),"F","C")</f>
        <v>25.555555555555554</v>
      </c>
      <c r="K211" s="34">
        <f>CONVERT(INDEX(Clg_StPt_Sch_EZ!$C$31:$I$54,MATCH(Schedules_8760!$C211,Clg_StPt_Sch_EZ!$B$31:$B$54,0),MATCH(Schedules_8760!$F211,Clg_StPt_Sch_EZ!$C$30:$I$30,0)),"F","C")</f>
        <v>28.333333333333332</v>
      </c>
      <c r="L211" s="34">
        <f>CONVERT(INDEX(DHW_StPt_Sch_EZ!$C$4:$I$27,MATCH(Schedules_8760!$C211,DHW_StPt_Sch_EZ!$B$4:$B$27,0),MATCH(Schedules_8760!$F211,DHW_StPt_Sch_EZ!$C$3:$I$3,0)),"F","C")</f>
        <v>53.333333333333329</v>
      </c>
      <c r="M211" s="34">
        <f>CONVERT(INDEX(DHW_StPt_Sch_EZ!$C$31:$I$54,MATCH(Schedules_8760!$C211,DHW_StPt_Sch_EZ!$B$31:$B$54,0),MATCH(Schedules_8760!$F211,DHW_StPt_Sch_EZ!$C$30:$I$30,0)),"F","C")</f>
        <v>53.333333333333329</v>
      </c>
      <c r="N211" s="12"/>
      <c r="O211" s="12"/>
      <c r="P211" s="12"/>
    </row>
    <row r="212" spans="1:16" x14ac:dyDescent="0.25">
      <c r="A212" s="35">
        <v>211</v>
      </c>
      <c r="B212" s="89">
        <v>9.75</v>
      </c>
      <c r="C212" s="35">
        <f t="shared" si="15"/>
        <v>19</v>
      </c>
      <c r="D212" s="35">
        <f t="shared" si="18"/>
        <v>9</v>
      </c>
      <c r="E212" s="35">
        <f t="shared" si="19"/>
        <v>2</v>
      </c>
      <c r="F212" s="35" t="str">
        <f t="shared" si="16"/>
        <v>Monday</v>
      </c>
      <c r="G212" s="35">
        <f t="shared" si="17"/>
        <v>1</v>
      </c>
      <c r="H212" s="34">
        <f>CONVERT(INDEX(Htg_StPt_Sch_EZ!$C$4:$I$27,MATCH(Schedules_8760!$C212,Htg_StPt_Sch_EZ!$B$4:$B$27,0),MATCH(Schedules_8760!$F212,Htg_StPt_Sch_EZ!$C$3:$I$3,0)),"F","C")</f>
        <v>20.555555555555554</v>
      </c>
      <c r="I212" s="34">
        <f>CONVERT(INDEX(Htg_StPt_Sch_EZ!$C$31:$I$54,MATCH(Schedules_8760!$C212,Htg_StPt_Sch_EZ!$B$31:$B$54,0),MATCH(Schedules_8760!$F212,Htg_StPt_Sch_EZ!$C$30:$I$30,0)),"F","C")</f>
        <v>18.333333333333332</v>
      </c>
      <c r="J212" s="34">
        <f>CONVERT(INDEX(Clg_StPt_Sch_EZ!$C$4:$I$27,MATCH(Schedules_8760!$C212,Clg_StPt_Sch_EZ!$B$4:$B$27,0),MATCH(Schedules_8760!$F212,Clg_StPt_Sch_EZ!$C$3:$I$3,0)),"F","C")</f>
        <v>25.555555555555554</v>
      </c>
      <c r="K212" s="34">
        <f>CONVERT(INDEX(Clg_StPt_Sch_EZ!$C$31:$I$54,MATCH(Schedules_8760!$C212,Clg_StPt_Sch_EZ!$B$31:$B$54,0),MATCH(Schedules_8760!$F212,Clg_StPt_Sch_EZ!$C$30:$I$30,0)),"F","C")</f>
        <v>28.333333333333332</v>
      </c>
      <c r="L212" s="34">
        <f>CONVERT(INDEX(DHW_StPt_Sch_EZ!$C$4:$I$27,MATCH(Schedules_8760!$C212,DHW_StPt_Sch_EZ!$B$4:$B$27,0),MATCH(Schedules_8760!$F212,DHW_StPt_Sch_EZ!$C$3:$I$3,0)),"F","C")</f>
        <v>53.333333333333329</v>
      </c>
      <c r="M212" s="34">
        <f>CONVERT(INDEX(DHW_StPt_Sch_EZ!$C$31:$I$54,MATCH(Schedules_8760!$C212,DHW_StPt_Sch_EZ!$B$31:$B$54,0),MATCH(Schedules_8760!$F212,DHW_StPt_Sch_EZ!$C$30:$I$30,0)),"F","C")</f>
        <v>53.333333333333329</v>
      </c>
      <c r="N212" s="12"/>
      <c r="O212" s="12"/>
      <c r="P212" s="12"/>
    </row>
    <row r="213" spans="1:16" x14ac:dyDescent="0.25">
      <c r="A213" s="35">
        <v>212</v>
      </c>
      <c r="B213" s="89">
        <v>9.7916666666666661</v>
      </c>
      <c r="C213" s="35">
        <f t="shared" si="15"/>
        <v>20</v>
      </c>
      <c r="D213" s="35">
        <f t="shared" si="18"/>
        <v>9</v>
      </c>
      <c r="E213" s="35">
        <f t="shared" si="19"/>
        <v>2</v>
      </c>
      <c r="F213" s="35" t="str">
        <f t="shared" si="16"/>
        <v>Monday</v>
      </c>
      <c r="G213" s="35">
        <f t="shared" si="17"/>
        <v>1</v>
      </c>
      <c r="H213" s="34">
        <f>CONVERT(INDEX(Htg_StPt_Sch_EZ!$C$4:$I$27,MATCH(Schedules_8760!$C213,Htg_StPt_Sch_EZ!$B$4:$B$27,0),MATCH(Schedules_8760!$F213,Htg_StPt_Sch_EZ!$C$3:$I$3,0)),"F","C")</f>
        <v>20.555555555555554</v>
      </c>
      <c r="I213" s="34">
        <f>CONVERT(INDEX(Htg_StPt_Sch_EZ!$C$31:$I$54,MATCH(Schedules_8760!$C213,Htg_StPt_Sch_EZ!$B$31:$B$54,0),MATCH(Schedules_8760!$F213,Htg_StPt_Sch_EZ!$C$30:$I$30,0)),"F","C")</f>
        <v>18.888888888888889</v>
      </c>
      <c r="J213" s="34">
        <f>CONVERT(INDEX(Clg_StPt_Sch_EZ!$C$4:$I$27,MATCH(Schedules_8760!$C213,Clg_StPt_Sch_EZ!$B$4:$B$27,0),MATCH(Schedules_8760!$F213,Clg_StPt_Sch_EZ!$C$3:$I$3,0)),"F","C")</f>
        <v>25.555555555555554</v>
      </c>
      <c r="K213" s="34">
        <f>CONVERT(INDEX(Clg_StPt_Sch_EZ!$C$31:$I$54,MATCH(Schedules_8760!$C213,Clg_StPt_Sch_EZ!$B$31:$B$54,0),MATCH(Schedules_8760!$F213,Clg_StPt_Sch_EZ!$C$30:$I$30,0)),"F","C")</f>
        <v>28.333333333333332</v>
      </c>
      <c r="L213" s="34">
        <f>CONVERT(INDEX(DHW_StPt_Sch_EZ!$C$4:$I$27,MATCH(Schedules_8760!$C213,DHW_StPt_Sch_EZ!$B$4:$B$27,0),MATCH(Schedules_8760!$F213,DHW_StPt_Sch_EZ!$C$3:$I$3,0)),"F","C")</f>
        <v>53.333333333333329</v>
      </c>
      <c r="M213" s="34">
        <f>CONVERT(INDEX(DHW_StPt_Sch_EZ!$C$31:$I$54,MATCH(Schedules_8760!$C213,DHW_StPt_Sch_EZ!$B$31:$B$54,0),MATCH(Schedules_8760!$F213,DHW_StPt_Sch_EZ!$C$30:$I$30,0)),"F","C")</f>
        <v>53.333333333333329</v>
      </c>
      <c r="N213" s="12"/>
      <c r="O213" s="12"/>
      <c r="P213" s="12"/>
    </row>
    <row r="214" spans="1:16" x14ac:dyDescent="0.25">
      <c r="A214" s="35">
        <v>213</v>
      </c>
      <c r="B214" s="89">
        <v>9.8333333333333339</v>
      </c>
      <c r="C214" s="35">
        <f t="shared" si="15"/>
        <v>21</v>
      </c>
      <c r="D214" s="35">
        <f t="shared" si="18"/>
        <v>9</v>
      </c>
      <c r="E214" s="35">
        <f t="shared" si="19"/>
        <v>2</v>
      </c>
      <c r="F214" s="35" t="str">
        <f t="shared" si="16"/>
        <v>Monday</v>
      </c>
      <c r="G214" s="35">
        <f t="shared" si="17"/>
        <v>1</v>
      </c>
      <c r="H214" s="34">
        <f>CONVERT(INDEX(Htg_StPt_Sch_EZ!$C$4:$I$27,MATCH(Schedules_8760!$C214,Htg_StPt_Sch_EZ!$B$4:$B$27,0),MATCH(Schedules_8760!$F214,Htg_StPt_Sch_EZ!$C$3:$I$3,0)),"F","C")</f>
        <v>20.555555555555554</v>
      </c>
      <c r="I214" s="34">
        <f>CONVERT(INDEX(Htg_StPt_Sch_EZ!$C$31:$I$54,MATCH(Schedules_8760!$C214,Htg_StPt_Sch_EZ!$B$31:$B$54,0),MATCH(Schedules_8760!$F214,Htg_StPt_Sch_EZ!$C$30:$I$30,0)),"F","C")</f>
        <v>19.444444444444443</v>
      </c>
      <c r="J214" s="34">
        <f>CONVERT(INDEX(Clg_StPt_Sch_EZ!$C$4:$I$27,MATCH(Schedules_8760!$C214,Clg_StPt_Sch_EZ!$B$4:$B$27,0),MATCH(Schedules_8760!$F214,Clg_StPt_Sch_EZ!$C$3:$I$3,0)),"F","C")</f>
        <v>25.555555555555554</v>
      </c>
      <c r="K214" s="34">
        <f>CONVERT(INDEX(Clg_StPt_Sch_EZ!$C$31:$I$54,MATCH(Schedules_8760!$C214,Clg_StPt_Sch_EZ!$B$31:$B$54,0),MATCH(Schedules_8760!$F214,Clg_StPt_Sch_EZ!$C$30:$I$30,0)),"F","C")</f>
        <v>28.333333333333332</v>
      </c>
      <c r="L214" s="34">
        <f>CONVERT(INDEX(DHW_StPt_Sch_EZ!$C$4:$I$27,MATCH(Schedules_8760!$C214,DHW_StPt_Sch_EZ!$B$4:$B$27,0),MATCH(Schedules_8760!$F214,DHW_StPt_Sch_EZ!$C$3:$I$3,0)),"F","C")</f>
        <v>53.333333333333329</v>
      </c>
      <c r="M214" s="34">
        <f>CONVERT(INDEX(DHW_StPt_Sch_EZ!$C$31:$I$54,MATCH(Schedules_8760!$C214,DHW_StPt_Sch_EZ!$B$31:$B$54,0),MATCH(Schedules_8760!$F214,DHW_StPt_Sch_EZ!$C$30:$I$30,0)),"F","C")</f>
        <v>53.333333333333329</v>
      </c>
      <c r="N214" s="12"/>
      <c r="O214" s="12"/>
      <c r="P214" s="12"/>
    </row>
    <row r="215" spans="1:16" x14ac:dyDescent="0.25">
      <c r="A215" s="35">
        <v>214</v>
      </c>
      <c r="B215" s="89">
        <v>9.875</v>
      </c>
      <c r="C215" s="35">
        <f t="shared" si="15"/>
        <v>22</v>
      </c>
      <c r="D215" s="35">
        <f t="shared" si="18"/>
        <v>9</v>
      </c>
      <c r="E215" s="35">
        <f t="shared" si="19"/>
        <v>2</v>
      </c>
      <c r="F215" s="35" t="str">
        <f t="shared" si="16"/>
        <v>Monday</v>
      </c>
      <c r="G215" s="35">
        <f t="shared" si="17"/>
        <v>1</v>
      </c>
      <c r="H215" s="34">
        <f>CONVERT(INDEX(Htg_StPt_Sch_EZ!$C$4:$I$27,MATCH(Schedules_8760!$C215,Htg_StPt_Sch_EZ!$B$4:$B$27,0),MATCH(Schedules_8760!$F215,Htg_StPt_Sch_EZ!$C$3:$I$3,0)),"F","C")</f>
        <v>20.555555555555554</v>
      </c>
      <c r="I215" s="34">
        <f>CONVERT(INDEX(Htg_StPt_Sch_EZ!$C$31:$I$54,MATCH(Schedules_8760!$C215,Htg_StPt_Sch_EZ!$B$31:$B$54,0),MATCH(Schedules_8760!$F215,Htg_StPt_Sch_EZ!$C$30:$I$30,0)),"F","C")</f>
        <v>19.444444444444443</v>
      </c>
      <c r="J215" s="34">
        <f>CONVERT(INDEX(Clg_StPt_Sch_EZ!$C$4:$I$27,MATCH(Schedules_8760!$C215,Clg_StPt_Sch_EZ!$B$4:$B$27,0),MATCH(Schedules_8760!$F215,Clg_StPt_Sch_EZ!$C$3:$I$3,0)),"F","C")</f>
        <v>25.555555555555554</v>
      </c>
      <c r="K215" s="34">
        <f>CONVERT(INDEX(Clg_StPt_Sch_EZ!$C$31:$I$54,MATCH(Schedules_8760!$C215,Clg_StPt_Sch_EZ!$B$31:$B$54,0),MATCH(Schedules_8760!$F215,Clg_StPt_Sch_EZ!$C$30:$I$30,0)),"F","C")</f>
        <v>28.333333333333332</v>
      </c>
      <c r="L215" s="34">
        <f>CONVERT(INDEX(DHW_StPt_Sch_EZ!$C$4:$I$27,MATCH(Schedules_8760!$C215,DHW_StPt_Sch_EZ!$B$4:$B$27,0),MATCH(Schedules_8760!$F215,DHW_StPt_Sch_EZ!$C$3:$I$3,0)),"F","C")</f>
        <v>53.333333333333329</v>
      </c>
      <c r="M215" s="34">
        <f>CONVERT(INDEX(DHW_StPt_Sch_EZ!$C$31:$I$54,MATCH(Schedules_8760!$C215,DHW_StPt_Sch_EZ!$B$31:$B$54,0),MATCH(Schedules_8760!$F215,DHW_StPt_Sch_EZ!$C$30:$I$30,0)),"F","C")</f>
        <v>53.333333333333329</v>
      </c>
      <c r="N215" s="12"/>
      <c r="O215" s="12"/>
      <c r="P215" s="12"/>
    </row>
    <row r="216" spans="1:16" x14ac:dyDescent="0.25">
      <c r="A216" s="35">
        <v>215</v>
      </c>
      <c r="B216" s="89">
        <v>9.9166666666666661</v>
      </c>
      <c r="C216" s="35">
        <f t="shared" si="15"/>
        <v>23</v>
      </c>
      <c r="D216" s="35">
        <f t="shared" si="18"/>
        <v>9</v>
      </c>
      <c r="E216" s="35">
        <f t="shared" si="19"/>
        <v>2</v>
      </c>
      <c r="F216" s="35" t="str">
        <f t="shared" si="16"/>
        <v>Monday</v>
      </c>
      <c r="G216" s="35">
        <f t="shared" si="17"/>
        <v>1</v>
      </c>
      <c r="H216" s="34">
        <f>CONVERT(INDEX(Htg_StPt_Sch_EZ!$C$4:$I$27,MATCH(Schedules_8760!$C216,Htg_StPt_Sch_EZ!$B$4:$B$27,0),MATCH(Schedules_8760!$F216,Htg_StPt_Sch_EZ!$C$3:$I$3,0)),"F","C")</f>
        <v>20.555555555555554</v>
      </c>
      <c r="I216" s="34">
        <f>CONVERT(INDEX(Htg_StPt_Sch_EZ!$C$31:$I$54,MATCH(Schedules_8760!$C216,Htg_StPt_Sch_EZ!$B$31:$B$54,0),MATCH(Schedules_8760!$F216,Htg_StPt_Sch_EZ!$C$30:$I$30,0)),"F","C")</f>
        <v>19.444444444444443</v>
      </c>
      <c r="J216" s="34">
        <f>CONVERT(INDEX(Clg_StPt_Sch_EZ!$C$4:$I$27,MATCH(Schedules_8760!$C216,Clg_StPt_Sch_EZ!$B$4:$B$27,0),MATCH(Schedules_8760!$F216,Clg_StPt_Sch_EZ!$C$3:$I$3,0)),"F","C")</f>
        <v>25.555555555555554</v>
      </c>
      <c r="K216" s="34">
        <f>CONVERT(INDEX(Clg_StPt_Sch_EZ!$C$31:$I$54,MATCH(Schedules_8760!$C216,Clg_StPt_Sch_EZ!$B$31:$B$54,0),MATCH(Schedules_8760!$F216,Clg_StPt_Sch_EZ!$C$30:$I$30,0)),"F","C")</f>
        <v>28.333333333333332</v>
      </c>
      <c r="L216" s="34">
        <f>CONVERT(INDEX(DHW_StPt_Sch_EZ!$C$4:$I$27,MATCH(Schedules_8760!$C216,DHW_StPt_Sch_EZ!$B$4:$B$27,0),MATCH(Schedules_8760!$F216,DHW_StPt_Sch_EZ!$C$3:$I$3,0)),"F","C")</f>
        <v>53.333333333333329</v>
      </c>
      <c r="M216" s="34">
        <f>CONVERT(INDEX(DHW_StPt_Sch_EZ!$C$31:$I$54,MATCH(Schedules_8760!$C216,DHW_StPt_Sch_EZ!$B$31:$B$54,0),MATCH(Schedules_8760!$F216,DHW_StPt_Sch_EZ!$C$30:$I$30,0)),"F","C")</f>
        <v>53.333333333333329</v>
      </c>
      <c r="N216" s="12"/>
      <c r="O216" s="12"/>
      <c r="P216" s="12"/>
    </row>
    <row r="217" spans="1:16" x14ac:dyDescent="0.25">
      <c r="A217" s="35">
        <v>216</v>
      </c>
      <c r="B217" s="89">
        <v>9.9583333333333339</v>
      </c>
      <c r="C217" s="35">
        <f t="shared" si="15"/>
        <v>24</v>
      </c>
      <c r="D217" s="35">
        <f t="shared" si="18"/>
        <v>9</v>
      </c>
      <c r="E217" s="35">
        <f t="shared" si="19"/>
        <v>2</v>
      </c>
      <c r="F217" s="35" t="str">
        <f t="shared" si="16"/>
        <v>Monday</v>
      </c>
      <c r="G217" s="35">
        <f t="shared" si="17"/>
        <v>1</v>
      </c>
      <c r="H217" s="34">
        <f>CONVERT(INDEX(Htg_StPt_Sch_EZ!$C$4:$I$27,MATCH(Schedules_8760!$C217,Htg_StPt_Sch_EZ!$B$4:$B$27,0),MATCH(Schedules_8760!$F217,Htg_StPt_Sch_EZ!$C$3:$I$3,0)),"F","C")</f>
        <v>20.555555555555554</v>
      </c>
      <c r="I217" s="34">
        <f>CONVERT(INDEX(Htg_StPt_Sch_EZ!$C$31:$I$54,MATCH(Schedules_8760!$C217,Htg_StPt_Sch_EZ!$B$31:$B$54,0),MATCH(Schedules_8760!$F217,Htg_StPt_Sch_EZ!$C$30:$I$30,0)),"F","C")</f>
        <v>19.444444444444443</v>
      </c>
      <c r="J217" s="34">
        <f>CONVERT(INDEX(Clg_StPt_Sch_EZ!$C$4:$I$27,MATCH(Schedules_8760!$C217,Clg_StPt_Sch_EZ!$B$4:$B$27,0),MATCH(Schedules_8760!$F217,Clg_StPt_Sch_EZ!$C$3:$I$3,0)),"F","C")</f>
        <v>25.555555555555554</v>
      </c>
      <c r="K217" s="34">
        <f>CONVERT(INDEX(Clg_StPt_Sch_EZ!$C$31:$I$54,MATCH(Schedules_8760!$C217,Clg_StPt_Sch_EZ!$B$31:$B$54,0),MATCH(Schedules_8760!$F217,Clg_StPt_Sch_EZ!$C$30:$I$30,0)),"F","C")</f>
        <v>28.333333333333332</v>
      </c>
      <c r="L217" s="34">
        <f>CONVERT(INDEX(DHW_StPt_Sch_EZ!$C$4:$I$27,MATCH(Schedules_8760!$C217,DHW_StPt_Sch_EZ!$B$4:$B$27,0),MATCH(Schedules_8760!$F217,DHW_StPt_Sch_EZ!$C$3:$I$3,0)),"F","C")</f>
        <v>53.333333333333329</v>
      </c>
      <c r="M217" s="34">
        <f>CONVERT(INDEX(DHW_StPt_Sch_EZ!$C$31:$I$54,MATCH(Schedules_8760!$C217,DHW_StPt_Sch_EZ!$B$31:$B$54,0),MATCH(Schedules_8760!$F217,DHW_StPt_Sch_EZ!$C$30:$I$30,0)),"F","C")</f>
        <v>53.333333333333329</v>
      </c>
      <c r="N217" s="12"/>
      <c r="O217" s="12"/>
      <c r="P217" s="12"/>
    </row>
    <row r="218" spans="1:16" x14ac:dyDescent="0.25">
      <c r="A218" s="35">
        <v>217</v>
      </c>
      <c r="B218" s="89">
        <v>10</v>
      </c>
      <c r="C218" s="35">
        <f t="shared" si="15"/>
        <v>1</v>
      </c>
      <c r="D218" s="35">
        <f t="shared" si="18"/>
        <v>10</v>
      </c>
      <c r="E218" s="35">
        <f t="shared" si="19"/>
        <v>3</v>
      </c>
      <c r="F218" s="35" t="str">
        <f t="shared" si="16"/>
        <v>Tuesday</v>
      </c>
      <c r="G218" s="35">
        <f t="shared" si="17"/>
        <v>1</v>
      </c>
      <c r="H218" s="34">
        <f>CONVERT(INDEX(Htg_StPt_Sch_EZ!$C$4:$I$27,MATCH(Schedules_8760!$C218,Htg_StPt_Sch_EZ!$B$4:$B$27,0),MATCH(Schedules_8760!$F218,Htg_StPt_Sch_EZ!$C$3:$I$3,0)),"F","C")</f>
        <v>20.555555555555554</v>
      </c>
      <c r="I218" s="34">
        <f>CONVERT(INDEX(Htg_StPt_Sch_EZ!$C$31:$I$54,MATCH(Schedules_8760!$C218,Htg_StPt_Sch_EZ!$B$31:$B$54,0),MATCH(Schedules_8760!$F218,Htg_StPt_Sch_EZ!$C$30:$I$30,0)),"F","C")</f>
        <v>19.444444444444443</v>
      </c>
      <c r="J218" s="34">
        <f>CONVERT(INDEX(Clg_StPt_Sch_EZ!$C$4:$I$27,MATCH(Schedules_8760!$C218,Clg_StPt_Sch_EZ!$B$4:$B$27,0),MATCH(Schedules_8760!$F218,Clg_StPt_Sch_EZ!$C$3:$I$3,0)),"F","C")</f>
        <v>25.555555555555554</v>
      </c>
      <c r="K218" s="34">
        <f>CONVERT(INDEX(Clg_StPt_Sch_EZ!$C$31:$I$54,MATCH(Schedules_8760!$C218,Clg_StPt_Sch_EZ!$B$31:$B$54,0),MATCH(Schedules_8760!$F218,Clg_StPt_Sch_EZ!$C$30:$I$30,0)),"F","C")</f>
        <v>28.333333333333332</v>
      </c>
      <c r="L218" s="34">
        <f>CONVERT(INDEX(DHW_StPt_Sch_EZ!$C$4:$I$27,MATCH(Schedules_8760!$C218,DHW_StPt_Sch_EZ!$B$4:$B$27,0),MATCH(Schedules_8760!$F218,DHW_StPt_Sch_EZ!$C$3:$I$3,0)),"F","C")</f>
        <v>53.333333333333329</v>
      </c>
      <c r="M218" s="34">
        <f>CONVERT(INDEX(DHW_StPt_Sch_EZ!$C$31:$I$54,MATCH(Schedules_8760!$C218,DHW_StPt_Sch_EZ!$B$31:$B$54,0),MATCH(Schedules_8760!$F218,DHW_StPt_Sch_EZ!$C$30:$I$30,0)),"F","C")</f>
        <v>53.333333333333329</v>
      </c>
      <c r="N218" s="12"/>
      <c r="O218" s="12"/>
      <c r="P218" s="12"/>
    </row>
    <row r="219" spans="1:16" x14ac:dyDescent="0.25">
      <c r="A219" s="35">
        <v>218</v>
      </c>
      <c r="B219" s="89">
        <v>10.04166666666667</v>
      </c>
      <c r="C219" s="35">
        <f t="shared" si="15"/>
        <v>2</v>
      </c>
      <c r="D219" s="35">
        <f t="shared" si="18"/>
        <v>10</v>
      </c>
      <c r="E219" s="35">
        <f t="shared" si="19"/>
        <v>3</v>
      </c>
      <c r="F219" s="35" t="str">
        <f t="shared" si="16"/>
        <v>Tuesday</v>
      </c>
      <c r="G219" s="35">
        <f t="shared" si="17"/>
        <v>1</v>
      </c>
      <c r="H219" s="34">
        <f>CONVERT(INDEX(Htg_StPt_Sch_EZ!$C$4:$I$27,MATCH(Schedules_8760!$C219,Htg_StPt_Sch_EZ!$B$4:$B$27,0),MATCH(Schedules_8760!$F219,Htg_StPt_Sch_EZ!$C$3:$I$3,0)),"F","C")</f>
        <v>20.555555555555554</v>
      </c>
      <c r="I219" s="34">
        <f>CONVERT(INDEX(Htg_StPt_Sch_EZ!$C$31:$I$54,MATCH(Schedules_8760!$C219,Htg_StPt_Sch_EZ!$B$31:$B$54,0),MATCH(Schedules_8760!$F219,Htg_StPt_Sch_EZ!$C$30:$I$30,0)),"F","C")</f>
        <v>19.444444444444443</v>
      </c>
      <c r="J219" s="34">
        <f>CONVERT(INDEX(Clg_StPt_Sch_EZ!$C$4:$I$27,MATCH(Schedules_8760!$C219,Clg_StPt_Sch_EZ!$B$4:$B$27,0),MATCH(Schedules_8760!$F219,Clg_StPt_Sch_EZ!$C$3:$I$3,0)),"F","C")</f>
        <v>25.555555555555554</v>
      </c>
      <c r="K219" s="34">
        <f>CONVERT(INDEX(Clg_StPt_Sch_EZ!$C$31:$I$54,MATCH(Schedules_8760!$C219,Clg_StPt_Sch_EZ!$B$31:$B$54,0),MATCH(Schedules_8760!$F219,Clg_StPt_Sch_EZ!$C$30:$I$30,0)),"F","C")</f>
        <v>28.333333333333332</v>
      </c>
      <c r="L219" s="34">
        <f>CONVERT(INDEX(DHW_StPt_Sch_EZ!$C$4:$I$27,MATCH(Schedules_8760!$C219,DHW_StPt_Sch_EZ!$B$4:$B$27,0),MATCH(Schedules_8760!$F219,DHW_StPt_Sch_EZ!$C$3:$I$3,0)),"F","C")</f>
        <v>53.333333333333329</v>
      </c>
      <c r="M219" s="34">
        <f>CONVERT(INDEX(DHW_StPt_Sch_EZ!$C$31:$I$54,MATCH(Schedules_8760!$C219,DHW_StPt_Sch_EZ!$B$31:$B$54,0),MATCH(Schedules_8760!$F219,DHW_StPt_Sch_EZ!$C$30:$I$30,0)),"F","C")</f>
        <v>53.333333333333329</v>
      </c>
      <c r="N219" s="12"/>
      <c r="O219" s="12"/>
      <c r="P219" s="12"/>
    </row>
    <row r="220" spans="1:16" x14ac:dyDescent="0.25">
      <c r="A220" s="35">
        <v>219</v>
      </c>
      <c r="B220" s="89">
        <v>10.08333333333333</v>
      </c>
      <c r="C220" s="35">
        <f t="shared" si="15"/>
        <v>3</v>
      </c>
      <c r="D220" s="35">
        <f t="shared" si="18"/>
        <v>10</v>
      </c>
      <c r="E220" s="35">
        <f t="shared" si="19"/>
        <v>3</v>
      </c>
      <c r="F220" s="35" t="str">
        <f t="shared" si="16"/>
        <v>Tuesday</v>
      </c>
      <c r="G220" s="35">
        <f t="shared" si="17"/>
        <v>1</v>
      </c>
      <c r="H220" s="34">
        <f>CONVERT(INDEX(Htg_StPt_Sch_EZ!$C$4:$I$27,MATCH(Schedules_8760!$C220,Htg_StPt_Sch_EZ!$B$4:$B$27,0),MATCH(Schedules_8760!$F220,Htg_StPt_Sch_EZ!$C$3:$I$3,0)),"F","C")</f>
        <v>20.555555555555554</v>
      </c>
      <c r="I220" s="34">
        <f>CONVERT(INDEX(Htg_StPt_Sch_EZ!$C$31:$I$54,MATCH(Schedules_8760!$C220,Htg_StPt_Sch_EZ!$B$31:$B$54,0),MATCH(Schedules_8760!$F220,Htg_StPt_Sch_EZ!$C$30:$I$30,0)),"F","C")</f>
        <v>19.444444444444443</v>
      </c>
      <c r="J220" s="34">
        <f>CONVERT(INDEX(Clg_StPt_Sch_EZ!$C$4:$I$27,MATCH(Schedules_8760!$C220,Clg_StPt_Sch_EZ!$B$4:$B$27,0),MATCH(Schedules_8760!$F220,Clg_StPt_Sch_EZ!$C$3:$I$3,0)),"F","C")</f>
        <v>25.555555555555554</v>
      </c>
      <c r="K220" s="34">
        <f>CONVERT(INDEX(Clg_StPt_Sch_EZ!$C$31:$I$54,MATCH(Schedules_8760!$C220,Clg_StPt_Sch_EZ!$B$31:$B$54,0),MATCH(Schedules_8760!$F220,Clg_StPt_Sch_EZ!$C$30:$I$30,0)),"F","C")</f>
        <v>28.333333333333332</v>
      </c>
      <c r="L220" s="34">
        <f>CONVERT(INDEX(DHW_StPt_Sch_EZ!$C$4:$I$27,MATCH(Schedules_8760!$C220,DHW_StPt_Sch_EZ!$B$4:$B$27,0),MATCH(Schedules_8760!$F220,DHW_StPt_Sch_EZ!$C$3:$I$3,0)),"F","C")</f>
        <v>53.333333333333329</v>
      </c>
      <c r="M220" s="34">
        <f>CONVERT(INDEX(DHW_StPt_Sch_EZ!$C$31:$I$54,MATCH(Schedules_8760!$C220,DHW_StPt_Sch_EZ!$B$31:$B$54,0),MATCH(Schedules_8760!$F220,DHW_StPt_Sch_EZ!$C$30:$I$30,0)),"F","C")</f>
        <v>53.333333333333329</v>
      </c>
      <c r="N220" s="12"/>
      <c r="O220" s="12"/>
      <c r="P220" s="12"/>
    </row>
    <row r="221" spans="1:16" x14ac:dyDescent="0.25">
      <c r="A221" s="35">
        <v>220</v>
      </c>
      <c r="B221" s="89">
        <v>10.125</v>
      </c>
      <c r="C221" s="35">
        <f t="shared" si="15"/>
        <v>4</v>
      </c>
      <c r="D221" s="35">
        <f t="shared" si="18"/>
        <v>10</v>
      </c>
      <c r="E221" s="35">
        <f t="shared" si="19"/>
        <v>3</v>
      </c>
      <c r="F221" s="35" t="str">
        <f t="shared" si="16"/>
        <v>Tuesday</v>
      </c>
      <c r="G221" s="35">
        <f t="shared" si="17"/>
        <v>1</v>
      </c>
      <c r="H221" s="34">
        <f>CONVERT(INDEX(Htg_StPt_Sch_EZ!$C$4:$I$27,MATCH(Schedules_8760!$C221,Htg_StPt_Sch_EZ!$B$4:$B$27,0),MATCH(Schedules_8760!$F221,Htg_StPt_Sch_EZ!$C$3:$I$3,0)),"F","C")</f>
        <v>20.555555555555554</v>
      </c>
      <c r="I221" s="34">
        <f>CONVERT(INDEX(Htg_StPt_Sch_EZ!$C$31:$I$54,MATCH(Schedules_8760!$C221,Htg_StPt_Sch_EZ!$B$31:$B$54,0),MATCH(Schedules_8760!$F221,Htg_StPt_Sch_EZ!$C$30:$I$30,0)),"F","C")</f>
        <v>19.444444444444443</v>
      </c>
      <c r="J221" s="34">
        <f>CONVERT(INDEX(Clg_StPt_Sch_EZ!$C$4:$I$27,MATCH(Schedules_8760!$C221,Clg_StPt_Sch_EZ!$B$4:$B$27,0),MATCH(Schedules_8760!$F221,Clg_StPt_Sch_EZ!$C$3:$I$3,0)),"F","C")</f>
        <v>25.555555555555554</v>
      </c>
      <c r="K221" s="34">
        <f>CONVERT(INDEX(Clg_StPt_Sch_EZ!$C$31:$I$54,MATCH(Schedules_8760!$C221,Clg_StPt_Sch_EZ!$B$31:$B$54,0),MATCH(Schedules_8760!$F221,Clg_StPt_Sch_EZ!$C$30:$I$30,0)),"F","C")</f>
        <v>28.333333333333332</v>
      </c>
      <c r="L221" s="34">
        <f>CONVERT(INDEX(DHW_StPt_Sch_EZ!$C$4:$I$27,MATCH(Schedules_8760!$C221,DHW_StPt_Sch_EZ!$B$4:$B$27,0),MATCH(Schedules_8760!$F221,DHW_StPt_Sch_EZ!$C$3:$I$3,0)),"F","C")</f>
        <v>53.333333333333329</v>
      </c>
      <c r="M221" s="34">
        <f>CONVERT(INDEX(DHW_StPt_Sch_EZ!$C$31:$I$54,MATCH(Schedules_8760!$C221,DHW_StPt_Sch_EZ!$B$31:$B$54,0),MATCH(Schedules_8760!$F221,DHW_StPt_Sch_EZ!$C$30:$I$30,0)),"F","C")</f>
        <v>53.333333333333329</v>
      </c>
      <c r="N221" s="12"/>
      <c r="O221" s="12"/>
      <c r="P221" s="12"/>
    </row>
    <row r="222" spans="1:16" x14ac:dyDescent="0.25">
      <c r="A222" s="35">
        <v>221</v>
      </c>
      <c r="B222" s="89">
        <v>10.16666666666667</v>
      </c>
      <c r="C222" s="35">
        <f t="shared" si="15"/>
        <v>5</v>
      </c>
      <c r="D222" s="35">
        <f t="shared" si="18"/>
        <v>10</v>
      </c>
      <c r="E222" s="35">
        <f t="shared" si="19"/>
        <v>3</v>
      </c>
      <c r="F222" s="35" t="str">
        <f t="shared" si="16"/>
        <v>Tuesday</v>
      </c>
      <c r="G222" s="35">
        <f t="shared" si="17"/>
        <v>1</v>
      </c>
      <c r="H222" s="34">
        <f>CONVERT(INDEX(Htg_StPt_Sch_EZ!$C$4:$I$27,MATCH(Schedules_8760!$C222,Htg_StPt_Sch_EZ!$B$4:$B$27,0),MATCH(Schedules_8760!$F222,Htg_StPt_Sch_EZ!$C$3:$I$3,0)),"F","C")</f>
        <v>20.555555555555554</v>
      </c>
      <c r="I222" s="34">
        <f>CONVERT(INDEX(Htg_StPt_Sch_EZ!$C$31:$I$54,MATCH(Schedules_8760!$C222,Htg_StPt_Sch_EZ!$B$31:$B$54,0),MATCH(Schedules_8760!$F222,Htg_StPt_Sch_EZ!$C$30:$I$30,0)),"F","C")</f>
        <v>19.444444444444443</v>
      </c>
      <c r="J222" s="34">
        <f>CONVERT(INDEX(Clg_StPt_Sch_EZ!$C$4:$I$27,MATCH(Schedules_8760!$C222,Clg_StPt_Sch_EZ!$B$4:$B$27,0),MATCH(Schedules_8760!$F222,Clg_StPt_Sch_EZ!$C$3:$I$3,0)),"F","C")</f>
        <v>25.555555555555554</v>
      </c>
      <c r="K222" s="34">
        <f>CONVERT(INDEX(Clg_StPt_Sch_EZ!$C$31:$I$54,MATCH(Schedules_8760!$C222,Clg_StPt_Sch_EZ!$B$31:$B$54,0),MATCH(Schedules_8760!$F222,Clg_StPt_Sch_EZ!$C$30:$I$30,0)),"F","C")</f>
        <v>28.333333333333332</v>
      </c>
      <c r="L222" s="34">
        <f>CONVERT(INDEX(DHW_StPt_Sch_EZ!$C$4:$I$27,MATCH(Schedules_8760!$C222,DHW_StPt_Sch_EZ!$B$4:$B$27,0),MATCH(Schedules_8760!$F222,DHW_StPt_Sch_EZ!$C$3:$I$3,0)),"F","C")</f>
        <v>53.333333333333329</v>
      </c>
      <c r="M222" s="34">
        <f>CONVERT(INDEX(DHW_StPt_Sch_EZ!$C$31:$I$54,MATCH(Schedules_8760!$C222,DHW_StPt_Sch_EZ!$B$31:$B$54,0),MATCH(Schedules_8760!$F222,DHW_StPt_Sch_EZ!$C$30:$I$30,0)),"F","C")</f>
        <v>53.333333333333329</v>
      </c>
      <c r="N222" s="12"/>
      <c r="O222" s="12"/>
      <c r="P222" s="12"/>
    </row>
    <row r="223" spans="1:16" x14ac:dyDescent="0.25">
      <c r="A223" s="35">
        <v>222</v>
      </c>
      <c r="B223" s="89">
        <v>10.20833333333333</v>
      </c>
      <c r="C223" s="35">
        <f t="shared" si="15"/>
        <v>6</v>
      </c>
      <c r="D223" s="35">
        <f t="shared" si="18"/>
        <v>10</v>
      </c>
      <c r="E223" s="35">
        <f t="shared" si="19"/>
        <v>3</v>
      </c>
      <c r="F223" s="35" t="str">
        <f t="shared" si="16"/>
        <v>Tuesday</v>
      </c>
      <c r="G223" s="35">
        <f t="shared" si="17"/>
        <v>1</v>
      </c>
      <c r="H223" s="34">
        <f>CONVERT(INDEX(Htg_StPt_Sch_EZ!$C$4:$I$27,MATCH(Schedules_8760!$C223,Htg_StPt_Sch_EZ!$B$4:$B$27,0),MATCH(Schedules_8760!$F223,Htg_StPt_Sch_EZ!$C$3:$I$3,0)),"F","C")</f>
        <v>20.555555555555554</v>
      </c>
      <c r="I223" s="34">
        <f>CONVERT(INDEX(Htg_StPt_Sch_EZ!$C$31:$I$54,MATCH(Schedules_8760!$C223,Htg_StPt_Sch_EZ!$B$31:$B$54,0),MATCH(Schedules_8760!$F223,Htg_StPt_Sch_EZ!$C$30:$I$30,0)),"F","C")</f>
        <v>19.444444444444443</v>
      </c>
      <c r="J223" s="34">
        <f>CONVERT(INDEX(Clg_StPt_Sch_EZ!$C$4:$I$27,MATCH(Schedules_8760!$C223,Clg_StPt_Sch_EZ!$B$4:$B$27,0),MATCH(Schedules_8760!$F223,Clg_StPt_Sch_EZ!$C$3:$I$3,0)),"F","C")</f>
        <v>25.555555555555554</v>
      </c>
      <c r="K223" s="34">
        <f>CONVERT(INDEX(Clg_StPt_Sch_EZ!$C$31:$I$54,MATCH(Schedules_8760!$C223,Clg_StPt_Sch_EZ!$B$31:$B$54,0),MATCH(Schedules_8760!$F223,Clg_StPt_Sch_EZ!$C$30:$I$30,0)),"F","C")</f>
        <v>28.333333333333332</v>
      </c>
      <c r="L223" s="34">
        <f>CONVERT(INDEX(DHW_StPt_Sch_EZ!$C$4:$I$27,MATCH(Schedules_8760!$C223,DHW_StPt_Sch_EZ!$B$4:$B$27,0),MATCH(Schedules_8760!$F223,DHW_StPt_Sch_EZ!$C$3:$I$3,0)),"F","C")</f>
        <v>53.333333333333329</v>
      </c>
      <c r="M223" s="34">
        <f>CONVERT(INDEX(DHW_StPt_Sch_EZ!$C$31:$I$54,MATCH(Schedules_8760!$C223,DHW_StPt_Sch_EZ!$B$31:$B$54,0),MATCH(Schedules_8760!$F223,DHW_StPt_Sch_EZ!$C$30:$I$30,0)),"F","C")</f>
        <v>53.333333333333329</v>
      </c>
      <c r="N223" s="12"/>
      <c r="O223" s="12"/>
      <c r="P223" s="12"/>
    </row>
    <row r="224" spans="1:16" x14ac:dyDescent="0.25">
      <c r="A224" s="35">
        <v>223</v>
      </c>
      <c r="B224" s="89">
        <v>10.25</v>
      </c>
      <c r="C224" s="35">
        <f t="shared" si="15"/>
        <v>7</v>
      </c>
      <c r="D224" s="35">
        <f t="shared" si="18"/>
        <v>10</v>
      </c>
      <c r="E224" s="35">
        <f t="shared" si="19"/>
        <v>3</v>
      </c>
      <c r="F224" s="35" t="str">
        <f t="shared" si="16"/>
        <v>Tuesday</v>
      </c>
      <c r="G224" s="35">
        <f t="shared" si="17"/>
        <v>1</v>
      </c>
      <c r="H224" s="34">
        <f>CONVERT(INDEX(Htg_StPt_Sch_EZ!$C$4:$I$27,MATCH(Schedules_8760!$C224,Htg_StPt_Sch_EZ!$B$4:$B$27,0),MATCH(Schedules_8760!$F224,Htg_StPt_Sch_EZ!$C$3:$I$3,0)),"F","C")</f>
        <v>20.555555555555554</v>
      </c>
      <c r="I224" s="34">
        <f>CONVERT(INDEX(Htg_StPt_Sch_EZ!$C$31:$I$54,MATCH(Schedules_8760!$C224,Htg_StPt_Sch_EZ!$B$31:$B$54,0),MATCH(Schedules_8760!$F224,Htg_StPt_Sch_EZ!$C$30:$I$30,0)),"F","C")</f>
        <v>19.444444444444443</v>
      </c>
      <c r="J224" s="34">
        <f>CONVERT(INDEX(Clg_StPt_Sch_EZ!$C$4:$I$27,MATCH(Schedules_8760!$C224,Clg_StPt_Sch_EZ!$B$4:$B$27,0),MATCH(Schedules_8760!$F224,Clg_StPt_Sch_EZ!$C$3:$I$3,0)),"F","C")</f>
        <v>25.555555555555554</v>
      </c>
      <c r="K224" s="34">
        <f>CONVERT(INDEX(Clg_StPt_Sch_EZ!$C$31:$I$54,MATCH(Schedules_8760!$C224,Clg_StPt_Sch_EZ!$B$31:$B$54,0),MATCH(Schedules_8760!$F224,Clg_StPt_Sch_EZ!$C$30:$I$30,0)),"F","C")</f>
        <v>28.333333333333332</v>
      </c>
      <c r="L224" s="34">
        <f>CONVERT(INDEX(DHW_StPt_Sch_EZ!$C$4:$I$27,MATCH(Schedules_8760!$C224,DHW_StPt_Sch_EZ!$B$4:$B$27,0),MATCH(Schedules_8760!$F224,DHW_StPt_Sch_EZ!$C$3:$I$3,0)),"F","C")</f>
        <v>53.333333333333329</v>
      </c>
      <c r="M224" s="34">
        <f>CONVERT(INDEX(DHW_StPt_Sch_EZ!$C$31:$I$54,MATCH(Schedules_8760!$C224,DHW_StPt_Sch_EZ!$B$31:$B$54,0),MATCH(Schedules_8760!$F224,DHW_StPt_Sch_EZ!$C$30:$I$30,0)),"F","C")</f>
        <v>53.333333333333329</v>
      </c>
      <c r="N224" s="12"/>
      <c r="O224" s="12"/>
      <c r="P224" s="12"/>
    </row>
    <row r="225" spans="1:16" x14ac:dyDescent="0.25">
      <c r="A225" s="35">
        <v>224</v>
      </c>
      <c r="B225" s="89">
        <v>10.29166666666667</v>
      </c>
      <c r="C225" s="35">
        <f t="shared" si="15"/>
        <v>8</v>
      </c>
      <c r="D225" s="35">
        <f t="shared" si="18"/>
        <v>10</v>
      </c>
      <c r="E225" s="35">
        <f t="shared" si="19"/>
        <v>3</v>
      </c>
      <c r="F225" s="35" t="str">
        <f t="shared" si="16"/>
        <v>Tuesday</v>
      </c>
      <c r="G225" s="35">
        <f t="shared" si="17"/>
        <v>1</v>
      </c>
      <c r="H225" s="34">
        <f>CONVERT(INDEX(Htg_StPt_Sch_EZ!$C$4:$I$27,MATCH(Schedules_8760!$C225,Htg_StPt_Sch_EZ!$B$4:$B$27,0),MATCH(Schedules_8760!$F225,Htg_StPt_Sch_EZ!$C$3:$I$3,0)),"F","C")</f>
        <v>20.555555555555554</v>
      </c>
      <c r="I225" s="34">
        <f>CONVERT(INDEX(Htg_StPt_Sch_EZ!$C$31:$I$54,MATCH(Schedules_8760!$C225,Htg_StPt_Sch_EZ!$B$31:$B$54,0),MATCH(Schedules_8760!$F225,Htg_StPt_Sch_EZ!$C$30:$I$30,0)),"F","C")</f>
        <v>19.444444444444443</v>
      </c>
      <c r="J225" s="34">
        <f>CONVERT(INDEX(Clg_StPt_Sch_EZ!$C$4:$I$27,MATCH(Schedules_8760!$C225,Clg_StPt_Sch_EZ!$B$4:$B$27,0),MATCH(Schedules_8760!$F225,Clg_StPt_Sch_EZ!$C$3:$I$3,0)),"F","C")</f>
        <v>25.555555555555554</v>
      </c>
      <c r="K225" s="34">
        <f>CONVERT(INDEX(Clg_StPt_Sch_EZ!$C$31:$I$54,MATCH(Schedules_8760!$C225,Clg_StPt_Sch_EZ!$B$31:$B$54,0),MATCH(Schedules_8760!$F225,Clg_StPt_Sch_EZ!$C$30:$I$30,0)),"F","C")</f>
        <v>25</v>
      </c>
      <c r="L225" s="34">
        <f>CONVERT(INDEX(DHW_StPt_Sch_EZ!$C$4:$I$27,MATCH(Schedules_8760!$C225,DHW_StPt_Sch_EZ!$B$4:$B$27,0),MATCH(Schedules_8760!$F225,DHW_StPt_Sch_EZ!$C$3:$I$3,0)),"F","C")</f>
        <v>53.333333333333329</v>
      </c>
      <c r="M225" s="34">
        <f>CONVERT(INDEX(DHW_StPt_Sch_EZ!$C$31:$I$54,MATCH(Schedules_8760!$C225,DHW_StPt_Sch_EZ!$B$31:$B$54,0),MATCH(Schedules_8760!$F225,DHW_StPt_Sch_EZ!$C$30:$I$30,0)),"F","C")</f>
        <v>53.333333333333329</v>
      </c>
      <c r="N225" s="12"/>
      <c r="O225" s="12"/>
      <c r="P225" s="12"/>
    </row>
    <row r="226" spans="1:16" x14ac:dyDescent="0.25">
      <c r="A226" s="35">
        <v>225</v>
      </c>
      <c r="B226" s="89">
        <v>10.33333333333333</v>
      </c>
      <c r="C226" s="35">
        <f t="shared" si="15"/>
        <v>9</v>
      </c>
      <c r="D226" s="35">
        <f t="shared" si="18"/>
        <v>10</v>
      </c>
      <c r="E226" s="35">
        <f t="shared" si="19"/>
        <v>3</v>
      </c>
      <c r="F226" s="35" t="str">
        <f t="shared" si="16"/>
        <v>Tuesday</v>
      </c>
      <c r="G226" s="35">
        <f t="shared" si="17"/>
        <v>1</v>
      </c>
      <c r="H226" s="34">
        <f>CONVERT(INDEX(Htg_StPt_Sch_EZ!$C$4:$I$27,MATCH(Schedules_8760!$C226,Htg_StPt_Sch_EZ!$B$4:$B$27,0),MATCH(Schedules_8760!$F226,Htg_StPt_Sch_EZ!$C$3:$I$3,0)),"F","C")</f>
        <v>20.555555555555554</v>
      </c>
      <c r="I226" s="34">
        <f>CONVERT(INDEX(Htg_StPt_Sch_EZ!$C$31:$I$54,MATCH(Schedules_8760!$C226,Htg_StPt_Sch_EZ!$B$31:$B$54,0),MATCH(Schedules_8760!$F226,Htg_StPt_Sch_EZ!$C$30:$I$30,0)),"F","C")</f>
        <v>19.444444444444443</v>
      </c>
      <c r="J226" s="34">
        <f>CONVERT(INDEX(Clg_StPt_Sch_EZ!$C$4:$I$27,MATCH(Schedules_8760!$C226,Clg_StPt_Sch_EZ!$B$4:$B$27,0),MATCH(Schedules_8760!$F226,Clg_StPt_Sch_EZ!$C$3:$I$3,0)),"F","C")</f>
        <v>25.555555555555554</v>
      </c>
      <c r="K226" s="34">
        <f>CONVERT(INDEX(Clg_StPt_Sch_EZ!$C$31:$I$54,MATCH(Schedules_8760!$C226,Clg_StPt_Sch_EZ!$B$31:$B$54,0),MATCH(Schedules_8760!$F226,Clg_StPt_Sch_EZ!$C$30:$I$30,0)),"F","C")</f>
        <v>25</v>
      </c>
      <c r="L226" s="34">
        <f>CONVERT(INDEX(DHW_StPt_Sch_EZ!$C$4:$I$27,MATCH(Schedules_8760!$C226,DHW_StPt_Sch_EZ!$B$4:$B$27,0),MATCH(Schedules_8760!$F226,DHW_StPt_Sch_EZ!$C$3:$I$3,0)),"F","C")</f>
        <v>53.333333333333329</v>
      </c>
      <c r="M226" s="34">
        <f>CONVERT(INDEX(DHW_StPt_Sch_EZ!$C$31:$I$54,MATCH(Schedules_8760!$C226,DHW_StPt_Sch_EZ!$B$31:$B$54,0),MATCH(Schedules_8760!$F226,DHW_StPt_Sch_EZ!$C$30:$I$30,0)),"F","C")</f>
        <v>53.333333333333329</v>
      </c>
      <c r="N226" s="12"/>
      <c r="O226" s="12"/>
      <c r="P226" s="12"/>
    </row>
    <row r="227" spans="1:16" x14ac:dyDescent="0.25">
      <c r="A227" s="35">
        <v>226</v>
      </c>
      <c r="B227" s="89">
        <v>10.375</v>
      </c>
      <c r="C227" s="35">
        <f t="shared" si="15"/>
        <v>10</v>
      </c>
      <c r="D227" s="35">
        <f t="shared" si="18"/>
        <v>10</v>
      </c>
      <c r="E227" s="35">
        <f t="shared" si="19"/>
        <v>3</v>
      </c>
      <c r="F227" s="35" t="str">
        <f t="shared" si="16"/>
        <v>Tuesday</v>
      </c>
      <c r="G227" s="35">
        <f t="shared" si="17"/>
        <v>1</v>
      </c>
      <c r="H227" s="34">
        <f>CONVERT(INDEX(Htg_StPt_Sch_EZ!$C$4:$I$27,MATCH(Schedules_8760!$C227,Htg_StPt_Sch_EZ!$B$4:$B$27,0),MATCH(Schedules_8760!$F227,Htg_StPt_Sch_EZ!$C$3:$I$3,0)),"F","C")</f>
        <v>20.555555555555554</v>
      </c>
      <c r="I227" s="34">
        <f>CONVERT(INDEX(Htg_StPt_Sch_EZ!$C$31:$I$54,MATCH(Schedules_8760!$C227,Htg_StPt_Sch_EZ!$B$31:$B$54,0),MATCH(Schedules_8760!$F227,Htg_StPt_Sch_EZ!$C$30:$I$30,0)),"F","C")</f>
        <v>19.444444444444443</v>
      </c>
      <c r="J227" s="34">
        <f>CONVERT(INDEX(Clg_StPt_Sch_EZ!$C$4:$I$27,MATCH(Schedules_8760!$C227,Clg_StPt_Sch_EZ!$B$4:$B$27,0),MATCH(Schedules_8760!$F227,Clg_StPt_Sch_EZ!$C$3:$I$3,0)),"F","C")</f>
        <v>25.555555555555554</v>
      </c>
      <c r="K227" s="34">
        <f>CONVERT(INDEX(Clg_StPt_Sch_EZ!$C$31:$I$54,MATCH(Schedules_8760!$C227,Clg_StPt_Sch_EZ!$B$31:$B$54,0),MATCH(Schedules_8760!$F227,Clg_StPt_Sch_EZ!$C$30:$I$30,0)),"F","C")</f>
        <v>25</v>
      </c>
      <c r="L227" s="34">
        <f>CONVERT(INDEX(DHW_StPt_Sch_EZ!$C$4:$I$27,MATCH(Schedules_8760!$C227,DHW_StPt_Sch_EZ!$B$4:$B$27,0),MATCH(Schedules_8760!$F227,DHW_StPt_Sch_EZ!$C$3:$I$3,0)),"F","C")</f>
        <v>53.333333333333329</v>
      </c>
      <c r="M227" s="34">
        <f>CONVERT(INDEX(DHW_StPt_Sch_EZ!$C$31:$I$54,MATCH(Schedules_8760!$C227,DHW_StPt_Sch_EZ!$B$31:$B$54,0),MATCH(Schedules_8760!$F227,DHW_StPt_Sch_EZ!$C$30:$I$30,0)),"F","C")</f>
        <v>53.333333333333329</v>
      </c>
      <c r="N227" s="12"/>
      <c r="O227" s="12"/>
      <c r="P227" s="12"/>
    </row>
    <row r="228" spans="1:16" x14ac:dyDescent="0.25">
      <c r="A228" s="35">
        <v>227</v>
      </c>
      <c r="B228" s="89">
        <v>10.41666666666667</v>
      </c>
      <c r="C228" s="35">
        <f t="shared" si="15"/>
        <v>11</v>
      </c>
      <c r="D228" s="35">
        <f t="shared" si="18"/>
        <v>10</v>
      </c>
      <c r="E228" s="35">
        <f t="shared" si="19"/>
        <v>3</v>
      </c>
      <c r="F228" s="35" t="str">
        <f t="shared" si="16"/>
        <v>Tuesday</v>
      </c>
      <c r="G228" s="35">
        <f t="shared" si="17"/>
        <v>1</v>
      </c>
      <c r="H228" s="34">
        <f>CONVERT(INDEX(Htg_StPt_Sch_EZ!$C$4:$I$27,MATCH(Schedules_8760!$C228,Htg_StPt_Sch_EZ!$B$4:$B$27,0),MATCH(Schedules_8760!$F228,Htg_StPt_Sch_EZ!$C$3:$I$3,0)),"F","C")</f>
        <v>20.555555555555554</v>
      </c>
      <c r="I228" s="34">
        <f>CONVERT(INDEX(Htg_StPt_Sch_EZ!$C$31:$I$54,MATCH(Schedules_8760!$C228,Htg_StPt_Sch_EZ!$B$31:$B$54,0),MATCH(Schedules_8760!$F228,Htg_StPt_Sch_EZ!$C$30:$I$30,0)),"F","C")</f>
        <v>19.444444444444443</v>
      </c>
      <c r="J228" s="34">
        <f>CONVERT(INDEX(Clg_StPt_Sch_EZ!$C$4:$I$27,MATCH(Schedules_8760!$C228,Clg_StPt_Sch_EZ!$B$4:$B$27,0),MATCH(Schedules_8760!$F228,Clg_StPt_Sch_EZ!$C$3:$I$3,0)),"F","C")</f>
        <v>25.555555555555554</v>
      </c>
      <c r="K228" s="34">
        <f>CONVERT(INDEX(Clg_StPt_Sch_EZ!$C$31:$I$54,MATCH(Schedules_8760!$C228,Clg_StPt_Sch_EZ!$B$31:$B$54,0),MATCH(Schedules_8760!$F228,Clg_StPt_Sch_EZ!$C$30:$I$30,0)),"F","C")</f>
        <v>25</v>
      </c>
      <c r="L228" s="34">
        <f>CONVERT(INDEX(DHW_StPt_Sch_EZ!$C$4:$I$27,MATCH(Schedules_8760!$C228,DHW_StPt_Sch_EZ!$B$4:$B$27,0),MATCH(Schedules_8760!$F228,DHW_StPt_Sch_EZ!$C$3:$I$3,0)),"F","C")</f>
        <v>53.333333333333329</v>
      </c>
      <c r="M228" s="34">
        <f>CONVERT(INDEX(DHW_StPt_Sch_EZ!$C$31:$I$54,MATCH(Schedules_8760!$C228,DHW_StPt_Sch_EZ!$B$31:$B$54,0),MATCH(Schedules_8760!$F228,DHW_StPt_Sch_EZ!$C$30:$I$30,0)),"F","C")</f>
        <v>53.333333333333329</v>
      </c>
      <c r="N228" s="12"/>
      <c r="O228" s="12"/>
      <c r="P228" s="12"/>
    </row>
    <row r="229" spans="1:16" x14ac:dyDescent="0.25">
      <c r="A229" s="35">
        <v>228</v>
      </c>
      <c r="B229" s="89">
        <v>10.45833333333333</v>
      </c>
      <c r="C229" s="35">
        <f t="shared" si="15"/>
        <v>12</v>
      </c>
      <c r="D229" s="35">
        <f t="shared" si="18"/>
        <v>10</v>
      </c>
      <c r="E229" s="35">
        <f t="shared" si="19"/>
        <v>3</v>
      </c>
      <c r="F229" s="35" t="str">
        <f t="shared" si="16"/>
        <v>Tuesday</v>
      </c>
      <c r="G229" s="35">
        <f t="shared" si="17"/>
        <v>1</v>
      </c>
      <c r="H229" s="34">
        <f>CONVERT(INDEX(Htg_StPt_Sch_EZ!$C$4:$I$27,MATCH(Schedules_8760!$C229,Htg_StPt_Sch_EZ!$B$4:$B$27,0),MATCH(Schedules_8760!$F229,Htg_StPt_Sch_EZ!$C$3:$I$3,0)),"F","C")</f>
        <v>20.555555555555554</v>
      </c>
      <c r="I229" s="34">
        <f>CONVERT(INDEX(Htg_StPt_Sch_EZ!$C$31:$I$54,MATCH(Schedules_8760!$C229,Htg_StPt_Sch_EZ!$B$31:$B$54,0),MATCH(Schedules_8760!$F229,Htg_StPt_Sch_EZ!$C$30:$I$30,0)),"F","C")</f>
        <v>19.444444444444443</v>
      </c>
      <c r="J229" s="34">
        <f>CONVERT(INDEX(Clg_StPt_Sch_EZ!$C$4:$I$27,MATCH(Schedules_8760!$C229,Clg_StPt_Sch_EZ!$B$4:$B$27,0),MATCH(Schedules_8760!$F229,Clg_StPt_Sch_EZ!$C$3:$I$3,0)),"F","C")</f>
        <v>25.555555555555554</v>
      </c>
      <c r="K229" s="34">
        <f>CONVERT(INDEX(Clg_StPt_Sch_EZ!$C$31:$I$54,MATCH(Schedules_8760!$C229,Clg_StPt_Sch_EZ!$B$31:$B$54,0),MATCH(Schedules_8760!$F229,Clg_StPt_Sch_EZ!$C$30:$I$30,0)),"F","C")</f>
        <v>25</v>
      </c>
      <c r="L229" s="34">
        <f>CONVERT(INDEX(DHW_StPt_Sch_EZ!$C$4:$I$27,MATCH(Schedules_8760!$C229,DHW_StPt_Sch_EZ!$B$4:$B$27,0),MATCH(Schedules_8760!$F229,DHW_StPt_Sch_EZ!$C$3:$I$3,0)),"F","C")</f>
        <v>53.333333333333329</v>
      </c>
      <c r="M229" s="34">
        <f>CONVERT(INDEX(DHW_StPt_Sch_EZ!$C$31:$I$54,MATCH(Schedules_8760!$C229,DHW_StPt_Sch_EZ!$B$31:$B$54,0),MATCH(Schedules_8760!$F229,DHW_StPt_Sch_EZ!$C$30:$I$30,0)),"F","C")</f>
        <v>53.333333333333329</v>
      </c>
      <c r="N229" s="12"/>
      <c r="O229" s="12"/>
      <c r="P229" s="12"/>
    </row>
    <row r="230" spans="1:16" x14ac:dyDescent="0.25">
      <c r="A230" s="35">
        <v>229</v>
      </c>
      <c r="B230" s="89">
        <v>10.5</v>
      </c>
      <c r="C230" s="35">
        <f t="shared" si="15"/>
        <v>13</v>
      </c>
      <c r="D230" s="35">
        <f t="shared" si="18"/>
        <v>10</v>
      </c>
      <c r="E230" s="35">
        <f t="shared" si="19"/>
        <v>3</v>
      </c>
      <c r="F230" s="35" t="str">
        <f t="shared" si="16"/>
        <v>Tuesday</v>
      </c>
      <c r="G230" s="35">
        <f t="shared" si="17"/>
        <v>1</v>
      </c>
      <c r="H230" s="34">
        <f>CONVERT(INDEX(Htg_StPt_Sch_EZ!$C$4:$I$27,MATCH(Schedules_8760!$C230,Htg_StPt_Sch_EZ!$B$4:$B$27,0),MATCH(Schedules_8760!$F230,Htg_StPt_Sch_EZ!$C$3:$I$3,0)),"F","C")</f>
        <v>20.555555555555554</v>
      </c>
      <c r="I230" s="34">
        <f>CONVERT(INDEX(Htg_StPt_Sch_EZ!$C$31:$I$54,MATCH(Schedules_8760!$C230,Htg_StPt_Sch_EZ!$B$31:$B$54,0),MATCH(Schedules_8760!$F230,Htg_StPt_Sch_EZ!$C$30:$I$30,0)),"F","C")</f>
        <v>19.444444444444443</v>
      </c>
      <c r="J230" s="34">
        <f>CONVERT(INDEX(Clg_StPt_Sch_EZ!$C$4:$I$27,MATCH(Schedules_8760!$C230,Clg_StPt_Sch_EZ!$B$4:$B$27,0),MATCH(Schedules_8760!$F230,Clg_StPt_Sch_EZ!$C$3:$I$3,0)),"F","C")</f>
        <v>25.555555555555554</v>
      </c>
      <c r="K230" s="34">
        <f>CONVERT(INDEX(Clg_StPt_Sch_EZ!$C$31:$I$54,MATCH(Schedules_8760!$C230,Clg_StPt_Sch_EZ!$B$31:$B$54,0),MATCH(Schedules_8760!$F230,Clg_StPt_Sch_EZ!$C$30:$I$30,0)),"F","C")</f>
        <v>25</v>
      </c>
      <c r="L230" s="34">
        <f>CONVERT(INDEX(DHW_StPt_Sch_EZ!$C$4:$I$27,MATCH(Schedules_8760!$C230,DHW_StPt_Sch_EZ!$B$4:$B$27,0),MATCH(Schedules_8760!$F230,DHW_StPt_Sch_EZ!$C$3:$I$3,0)),"F","C")</f>
        <v>53.333333333333329</v>
      </c>
      <c r="M230" s="34">
        <f>CONVERT(INDEX(DHW_StPt_Sch_EZ!$C$31:$I$54,MATCH(Schedules_8760!$C230,DHW_StPt_Sch_EZ!$B$31:$B$54,0),MATCH(Schedules_8760!$F230,DHW_StPt_Sch_EZ!$C$30:$I$30,0)),"F","C")</f>
        <v>53.333333333333329</v>
      </c>
      <c r="N230" s="12"/>
      <c r="O230" s="12"/>
      <c r="P230" s="12"/>
    </row>
    <row r="231" spans="1:16" x14ac:dyDescent="0.25">
      <c r="A231" s="35">
        <v>230</v>
      </c>
      <c r="B231" s="89">
        <v>10.54166666666667</v>
      </c>
      <c r="C231" s="35">
        <f t="shared" si="15"/>
        <v>14</v>
      </c>
      <c r="D231" s="35">
        <f t="shared" si="18"/>
        <v>10</v>
      </c>
      <c r="E231" s="35">
        <f t="shared" si="19"/>
        <v>3</v>
      </c>
      <c r="F231" s="35" t="str">
        <f t="shared" si="16"/>
        <v>Tuesday</v>
      </c>
      <c r="G231" s="35">
        <f t="shared" si="17"/>
        <v>1</v>
      </c>
      <c r="H231" s="34">
        <f>CONVERT(INDEX(Htg_StPt_Sch_EZ!$C$4:$I$27,MATCH(Schedules_8760!$C231,Htg_StPt_Sch_EZ!$B$4:$B$27,0),MATCH(Schedules_8760!$F231,Htg_StPt_Sch_EZ!$C$3:$I$3,0)),"F","C")</f>
        <v>20.555555555555554</v>
      </c>
      <c r="I231" s="34">
        <f>CONVERT(INDEX(Htg_StPt_Sch_EZ!$C$31:$I$54,MATCH(Schedules_8760!$C231,Htg_StPt_Sch_EZ!$B$31:$B$54,0),MATCH(Schedules_8760!$F231,Htg_StPt_Sch_EZ!$C$30:$I$30,0)),"F","C")</f>
        <v>19.444444444444443</v>
      </c>
      <c r="J231" s="34">
        <f>CONVERT(INDEX(Clg_StPt_Sch_EZ!$C$4:$I$27,MATCH(Schedules_8760!$C231,Clg_StPt_Sch_EZ!$B$4:$B$27,0),MATCH(Schedules_8760!$F231,Clg_StPt_Sch_EZ!$C$3:$I$3,0)),"F","C")</f>
        <v>25.555555555555554</v>
      </c>
      <c r="K231" s="34">
        <f>CONVERT(INDEX(Clg_StPt_Sch_EZ!$C$31:$I$54,MATCH(Schedules_8760!$C231,Clg_StPt_Sch_EZ!$B$31:$B$54,0),MATCH(Schedules_8760!$F231,Clg_StPt_Sch_EZ!$C$30:$I$30,0)),"F","C")</f>
        <v>25</v>
      </c>
      <c r="L231" s="34">
        <f>CONVERT(INDEX(DHW_StPt_Sch_EZ!$C$4:$I$27,MATCH(Schedules_8760!$C231,DHW_StPt_Sch_EZ!$B$4:$B$27,0),MATCH(Schedules_8760!$F231,DHW_StPt_Sch_EZ!$C$3:$I$3,0)),"F","C")</f>
        <v>53.333333333333329</v>
      </c>
      <c r="M231" s="34">
        <f>CONVERT(INDEX(DHW_StPt_Sch_EZ!$C$31:$I$54,MATCH(Schedules_8760!$C231,DHW_StPt_Sch_EZ!$B$31:$B$54,0),MATCH(Schedules_8760!$F231,DHW_StPt_Sch_EZ!$C$30:$I$30,0)),"F","C")</f>
        <v>53.333333333333329</v>
      </c>
      <c r="N231" s="12"/>
      <c r="O231" s="12"/>
      <c r="P231" s="12"/>
    </row>
    <row r="232" spans="1:16" x14ac:dyDescent="0.25">
      <c r="A232" s="35">
        <v>231</v>
      </c>
      <c r="B232" s="89">
        <v>10.58333333333333</v>
      </c>
      <c r="C232" s="35">
        <f t="shared" si="15"/>
        <v>15</v>
      </c>
      <c r="D232" s="35">
        <f t="shared" si="18"/>
        <v>10</v>
      </c>
      <c r="E232" s="35">
        <f t="shared" si="19"/>
        <v>3</v>
      </c>
      <c r="F232" s="35" t="str">
        <f t="shared" si="16"/>
        <v>Tuesday</v>
      </c>
      <c r="G232" s="35">
        <f t="shared" si="17"/>
        <v>1</v>
      </c>
      <c r="H232" s="34">
        <f>CONVERT(INDEX(Htg_StPt_Sch_EZ!$C$4:$I$27,MATCH(Schedules_8760!$C232,Htg_StPt_Sch_EZ!$B$4:$B$27,0),MATCH(Schedules_8760!$F232,Htg_StPt_Sch_EZ!$C$3:$I$3,0)),"F","C")</f>
        <v>20.555555555555554</v>
      </c>
      <c r="I232" s="34">
        <f>CONVERT(INDEX(Htg_StPt_Sch_EZ!$C$31:$I$54,MATCH(Schedules_8760!$C232,Htg_StPt_Sch_EZ!$B$31:$B$54,0),MATCH(Schedules_8760!$F232,Htg_StPt_Sch_EZ!$C$30:$I$30,0)),"F","C")</f>
        <v>21.111111111111111</v>
      </c>
      <c r="J232" s="34">
        <f>CONVERT(INDEX(Clg_StPt_Sch_EZ!$C$4:$I$27,MATCH(Schedules_8760!$C232,Clg_StPt_Sch_EZ!$B$4:$B$27,0),MATCH(Schedules_8760!$F232,Clg_StPt_Sch_EZ!$C$3:$I$3,0)),"F","C")</f>
        <v>25.555555555555554</v>
      </c>
      <c r="K232" s="34">
        <f>CONVERT(INDEX(Clg_StPt_Sch_EZ!$C$31:$I$54,MATCH(Schedules_8760!$C232,Clg_StPt_Sch_EZ!$B$31:$B$54,0),MATCH(Schedules_8760!$F232,Clg_StPt_Sch_EZ!$C$30:$I$30,0)),"F","C")</f>
        <v>25</v>
      </c>
      <c r="L232" s="34">
        <f>CONVERT(INDEX(DHW_StPt_Sch_EZ!$C$4:$I$27,MATCH(Schedules_8760!$C232,DHW_StPt_Sch_EZ!$B$4:$B$27,0),MATCH(Schedules_8760!$F232,DHW_StPt_Sch_EZ!$C$3:$I$3,0)),"F","C")</f>
        <v>53.333333333333329</v>
      </c>
      <c r="M232" s="34">
        <f>CONVERT(INDEX(DHW_StPt_Sch_EZ!$C$31:$I$54,MATCH(Schedules_8760!$C232,DHW_StPt_Sch_EZ!$B$31:$B$54,0),MATCH(Schedules_8760!$F232,DHW_StPt_Sch_EZ!$C$30:$I$30,0)),"F","C")</f>
        <v>53.333333333333329</v>
      </c>
      <c r="N232" s="12"/>
      <c r="O232" s="12"/>
      <c r="P232" s="12"/>
    </row>
    <row r="233" spans="1:16" x14ac:dyDescent="0.25">
      <c r="A233" s="35">
        <v>232</v>
      </c>
      <c r="B233" s="89">
        <v>10.625</v>
      </c>
      <c r="C233" s="35">
        <f t="shared" si="15"/>
        <v>16</v>
      </c>
      <c r="D233" s="35">
        <f t="shared" si="18"/>
        <v>10</v>
      </c>
      <c r="E233" s="35">
        <f t="shared" si="19"/>
        <v>3</v>
      </c>
      <c r="F233" s="35" t="str">
        <f t="shared" si="16"/>
        <v>Tuesday</v>
      </c>
      <c r="G233" s="35">
        <f t="shared" si="17"/>
        <v>1</v>
      </c>
      <c r="H233" s="34">
        <f>CONVERT(INDEX(Htg_StPt_Sch_EZ!$C$4:$I$27,MATCH(Schedules_8760!$C233,Htg_StPt_Sch_EZ!$B$4:$B$27,0),MATCH(Schedules_8760!$F233,Htg_StPt_Sch_EZ!$C$3:$I$3,0)),"F","C")</f>
        <v>20.555555555555554</v>
      </c>
      <c r="I233" s="34">
        <f>CONVERT(INDEX(Htg_StPt_Sch_EZ!$C$31:$I$54,MATCH(Schedules_8760!$C233,Htg_StPt_Sch_EZ!$B$31:$B$54,0),MATCH(Schedules_8760!$F233,Htg_StPt_Sch_EZ!$C$30:$I$30,0)),"F","C")</f>
        <v>21.111111111111111</v>
      </c>
      <c r="J233" s="34">
        <f>CONVERT(INDEX(Clg_StPt_Sch_EZ!$C$4:$I$27,MATCH(Schedules_8760!$C233,Clg_StPt_Sch_EZ!$B$4:$B$27,0),MATCH(Schedules_8760!$F233,Clg_StPt_Sch_EZ!$C$3:$I$3,0)),"F","C")</f>
        <v>25.555555555555554</v>
      </c>
      <c r="K233" s="34">
        <f>CONVERT(INDEX(Clg_StPt_Sch_EZ!$C$31:$I$54,MATCH(Schedules_8760!$C233,Clg_StPt_Sch_EZ!$B$31:$B$54,0),MATCH(Schedules_8760!$F233,Clg_StPt_Sch_EZ!$C$30:$I$30,0)),"F","C")</f>
        <v>25</v>
      </c>
      <c r="L233" s="34">
        <f>CONVERT(INDEX(DHW_StPt_Sch_EZ!$C$4:$I$27,MATCH(Schedules_8760!$C233,DHW_StPt_Sch_EZ!$B$4:$B$27,0),MATCH(Schedules_8760!$F233,DHW_StPt_Sch_EZ!$C$3:$I$3,0)),"F","C")</f>
        <v>53.333333333333329</v>
      </c>
      <c r="M233" s="34">
        <f>CONVERT(INDEX(DHW_StPt_Sch_EZ!$C$31:$I$54,MATCH(Schedules_8760!$C233,DHW_StPt_Sch_EZ!$B$31:$B$54,0),MATCH(Schedules_8760!$F233,DHW_StPt_Sch_EZ!$C$30:$I$30,0)),"F","C")</f>
        <v>53.333333333333329</v>
      </c>
      <c r="N233" s="12"/>
      <c r="O233" s="12"/>
      <c r="P233" s="12"/>
    </row>
    <row r="234" spans="1:16" x14ac:dyDescent="0.25">
      <c r="A234" s="35">
        <v>233</v>
      </c>
      <c r="B234" s="89">
        <v>10.66666666666667</v>
      </c>
      <c r="C234" s="35">
        <f t="shared" si="15"/>
        <v>17</v>
      </c>
      <c r="D234" s="35">
        <f t="shared" si="18"/>
        <v>10</v>
      </c>
      <c r="E234" s="35">
        <f t="shared" si="19"/>
        <v>3</v>
      </c>
      <c r="F234" s="35" t="str">
        <f t="shared" si="16"/>
        <v>Tuesday</v>
      </c>
      <c r="G234" s="35">
        <f t="shared" si="17"/>
        <v>1</v>
      </c>
      <c r="H234" s="34">
        <f>CONVERT(INDEX(Htg_StPt_Sch_EZ!$C$4:$I$27,MATCH(Schedules_8760!$C234,Htg_StPt_Sch_EZ!$B$4:$B$27,0),MATCH(Schedules_8760!$F234,Htg_StPt_Sch_EZ!$C$3:$I$3,0)),"F","C")</f>
        <v>20.555555555555554</v>
      </c>
      <c r="I234" s="34">
        <f>CONVERT(INDEX(Htg_StPt_Sch_EZ!$C$31:$I$54,MATCH(Schedules_8760!$C234,Htg_StPt_Sch_EZ!$B$31:$B$54,0),MATCH(Schedules_8760!$F234,Htg_StPt_Sch_EZ!$C$30:$I$30,0)),"F","C")</f>
        <v>17.777777777777779</v>
      </c>
      <c r="J234" s="34">
        <f>CONVERT(INDEX(Clg_StPt_Sch_EZ!$C$4:$I$27,MATCH(Schedules_8760!$C234,Clg_StPt_Sch_EZ!$B$4:$B$27,0),MATCH(Schedules_8760!$F234,Clg_StPt_Sch_EZ!$C$3:$I$3,0)),"F","C")</f>
        <v>25.555555555555554</v>
      </c>
      <c r="K234" s="34">
        <f>CONVERT(INDEX(Clg_StPt_Sch_EZ!$C$31:$I$54,MATCH(Schedules_8760!$C234,Clg_StPt_Sch_EZ!$B$31:$B$54,0),MATCH(Schedules_8760!$F234,Clg_StPt_Sch_EZ!$C$30:$I$30,0)),"F","C")</f>
        <v>25</v>
      </c>
      <c r="L234" s="34">
        <f>CONVERT(INDEX(DHW_StPt_Sch_EZ!$C$4:$I$27,MATCH(Schedules_8760!$C234,DHW_StPt_Sch_EZ!$B$4:$B$27,0),MATCH(Schedules_8760!$F234,DHW_StPt_Sch_EZ!$C$3:$I$3,0)),"F","C")</f>
        <v>53.333333333333329</v>
      </c>
      <c r="M234" s="34">
        <f>CONVERT(INDEX(DHW_StPt_Sch_EZ!$C$31:$I$54,MATCH(Schedules_8760!$C234,DHW_StPt_Sch_EZ!$B$31:$B$54,0),MATCH(Schedules_8760!$F234,DHW_StPt_Sch_EZ!$C$30:$I$30,0)),"F","C")</f>
        <v>53.333333333333329</v>
      </c>
      <c r="N234" s="12"/>
      <c r="O234" s="12"/>
      <c r="P234" s="12"/>
    </row>
    <row r="235" spans="1:16" x14ac:dyDescent="0.25">
      <c r="A235" s="35">
        <v>234</v>
      </c>
      <c r="B235" s="89">
        <v>10.70833333333333</v>
      </c>
      <c r="C235" s="35">
        <f t="shared" si="15"/>
        <v>18</v>
      </c>
      <c r="D235" s="35">
        <f t="shared" si="18"/>
        <v>10</v>
      </c>
      <c r="E235" s="35">
        <f t="shared" si="19"/>
        <v>3</v>
      </c>
      <c r="F235" s="35" t="str">
        <f t="shared" si="16"/>
        <v>Tuesday</v>
      </c>
      <c r="G235" s="35">
        <f t="shared" si="17"/>
        <v>1</v>
      </c>
      <c r="H235" s="34">
        <f>CONVERT(INDEX(Htg_StPt_Sch_EZ!$C$4:$I$27,MATCH(Schedules_8760!$C235,Htg_StPt_Sch_EZ!$B$4:$B$27,0),MATCH(Schedules_8760!$F235,Htg_StPt_Sch_EZ!$C$3:$I$3,0)),"F","C")</f>
        <v>20.555555555555554</v>
      </c>
      <c r="I235" s="34">
        <f>CONVERT(INDEX(Htg_StPt_Sch_EZ!$C$31:$I$54,MATCH(Schedules_8760!$C235,Htg_StPt_Sch_EZ!$B$31:$B$54,0),MATCH(Schedules_8760!$F235,Htg_StPt_Sch_EZ!$C$30:$I$30,0)),"F","C")</f>
        <v>17.777777777777779</v>
      </c>
      <c r="J235" s="34">
        <f>CONVERT(INDEX(Clg_StPt_Sch_EZ!$C$4:$I$27,MATCH(Schedules_8760!$C235,Clg_StPt_Sch_EZ!$B$4:$B$27,0),MATCH(Schedules_8760!$F235,Clg_StPt_Sch_EZ!$C$3:$I$3,0)),"F","C")</f>
        <v>25.555555555555554</v>
      </c>
      <c r="K235" s="34">
        <f>CONVERT(INDEX(Clg_StPt_Sch_EZ!$C$31:$I$54,MATCH(Schedules_8760!$C235,Clg_StPt_Sch_EZ!$B$31:$B$54,0),MATCH(Schedules_8760!$F235,Clg_StPt_Sch_EZ!$C$30:$I$30,0)),"F","C")</f>
        <v>28.333333333333332</v>
      </c>
      <c r="L235" s="34">
        <f>CONVERT(INDEX(DHW_StPt_Sch_EZ!$C$4:$I$27,MATCH(Schedules_8760!$C235,DHW_StPt_Sch_EZ!$B$4:$B$27,0),MATCH(Schedules_8760!$F235,DHW_StPt_Sch_EZ!$C$3:$I$3,0)),"F","C")</f>
        <v>53.333333333333329</v>
      </c>
      <c r="M235" s="34">
        <f>CONVERT(INDEX(DHW_StPt_Sch_EZ!$C$31:$I$54,MATCH(Schedules_8760!$C235,DHW_StPt_Sch_EZ!$B$31:$B$54,0),MATCH(Schedules_8760!$F235,DHW_StPt_Sch_EZ!$C$30:$I$30,0)),"F","C")</f>
        <v>53.333333333333329</v>
      </c>
      <c r="N235" s="12"/>
      <c r="O235" s="12"/>
      <c r="P235" s="12"/>
    </row>
    <row r="236" spans="1:16" x14ac:dyDescent="0.25">
      <c r="A236" s="35">
        <v>235</v>
      </c>
      <c r="B236" s="89">
        <v>10.75</v>
      </c>
      <c r="C236" s="35">
        <f t="shared" si="15"/>
        <v>19</v>
      </c>
      <c r="D236" s="35">
        <f t="shared" si="18"/>
        <v>10</v>
      </c>
      <c r="E236" s="35">
        <f t="shared" si="19"/>
        <v>3</v>
      </c>
      <c r="F236" s="35" t="str">
        <f t="shared" si="16"/>
        <v>Tuesday</v>
      </c>
      <c r="G236" s="35">
        <f t="shared" si="17"/>
        <v>1</v>
      </c>
      <c r="H236" s="34">
        <f>CONVERT(INDEX(Htg_StPt_Sch_EZ!$C$4:$I$27,MATCH(Schedules_8760!$C236,Htg_StPt_Sch_EZ!$B$4:$B$27,0),MATCH(Schedules_8760!$F236,Htg_StPt_Sch_EZ!$C$3:$I$3,0)),"F","C")</f>
        <v>20.555555555555554</v>
      </c>
      <c r="I236" s="34">
        <f>CONVERT(INDEX(Htg_StPt_Sch_EZ!$C$31:$I$54,MATCH(Schedules_8760!$C236,Htg_StPt_Sch_EZ!$B$31:$B$54,0),MATCH(Schedules_8760!$F236,Htg_StPt_Sch_EZ!$C$30:$I$30,0)),"F","C")</f>
        <v>18.333333333333332</v>
      </c>
      <c r="J236" s="34">
        <f>CONVERT(INDEX(Clg_StPt_Sch_EZ!$C$4:$I$27,MATCH(Schedules_8760!$C236,Clg_StPt_Sch_EZ!$B$4:$B$27,0),MATCH(Schedules_8760!$F236,Clg_StPt_Sch_EZ!$C$3:$I$3,0)),"F","C")</f>
        <v>25.555555555555554</v>
      </c>
      <c r="K236" s="34">
        <f>CONVERT(INDEX(Clg_StPt_Sch_EZ!$C$31:$I$54,MATCH(Schedules_8760!$C236,Clg_StPt_Sch_EZ!$B$31:$B$54,0),MATCH(Schedules_8760!$F236,Clg_StPt_Sch_EZ!$C$30:$I$30,0)),"F","C")</f>
        <v>28.333333333333332</v>
      </c>
      <c r="L236" s="34">
        <f>CONVERT(INDEX(DHW_StPt_Sch_EZ!$C$4:$I$27,MATCH(Schedules_8760!$C236,DHW_StPt_Sch_EZ!$B$4:$B$27,0),MATCH(Schedules_8760!$F236,DHW_StPt_Sch_EZ!$C$3:$I$3,0)),"F","C")</f>
        <v>53.333333333333329</v>
      </c>
      <c r="M236" s="34">
        <f>CONVERT(INDEX(DHW_StPt_Sch_EZ!$C$31:$I$54,MATCH(Schedules_8760!$C236,DHW_StPt_Sch_EZ!$B$31:$B$54,0),MATCH(Schedules_8760!$F236,DHW_StPt_Sch_EZ!$C$30:$I$30,0)),"F","C")</f>
        <v>53.333333333333329</v>
      </c>
      <c r="N236" s="12"/>
      <c r="O236" s="12"/>
      <c r="P236" s="12"/>
    </row>
    <row r="237" spans="1:16" x14ac:dyDescent="0.25">
      <c r="A237" s="35">
        <v>236</v>
      </c>
      <c r="B237" s="89">
        <v>10.79166666666667</v>
      </c>
      <c r="C237" s="35">
        <f t="shared" si="15"/>
        <v>20</v>
      </c>
      <c r="D237" s="35">
        <f t="shared" si="18"/>
        <v>10</v>
      </c>
      <c r="E237" s="35">
        <f t="shared" si="19"/>
        <v>3</v>
      </c>
      <c r="F237" s="35" t="str">
        <f t="shared" si="16"/>
        <v>Tuesday</v>
      </c>
      <c r="G237" s="35">
        <f t="shared" si="17"/>
        <v>1</v>
      </c>
      <c r="H237" s="34">
        <f>CONVERT(INDEX(Htg_StPt_Sch_EZ!$C$4:$I$27,MATCH(Schedules_8760!$C237,Htg_StPt_Sch_EZ!$B$4:$B$27,0),MATCH(Schedules_8760!$F237,Htg_StPt_Sch_EZ!$C$3:$I$3,0)),"F","C")</f>
        <v>20.555555555555554</v>
      </c>
      <c r="I237" s="34">
        <f>CONVERT(INDEX(Htg_StPt_Sch_EZ!$C$31:$I$54,MATCH(Schedules_8760!$C237,Htg_StPt_Sch_EZ!$B$31:$B$54,0),MATCH(Schedules_8760!$F237,Htg_StPt_Sch_EZ!$C$30:$I$30,0)),"F","C")</f>
        <v>18.888888888888889</v>
      </c>
      <c r="J237" s="34">
        <f>CONVERT(INDEX(Clg_StPt_Sch_EZ!$C$4:$I$27,MATCH(Schedules_8760!$C237,Clg_StPt_Sch_EZ!$B$4:$B$27,0),MATCH(Schedules_8760!$F237,Clg_StPt_Sch_EZ!$C$3:$I$3,0)),"F","C")</f>
        <v>25.555555555555554</v>
      </c>
      <c r="K237" s="34">
        <f>CONVERT(INDEX(Clg_StPt_Sch_EZ!$C$31:$I$54,MATCH(Schedules_8760!$C237,Clg_StPt_Sch_EZ!$B$31:$B$54,0),MATCH(Schedules_8760!$F237,Clg_StPt_Sch_EZ!$C$30:$I$30,0)),"F","C")</f>
        <v>28.333333333333332</v>
      </c>
      <c r="L237" s="34">
        <f>CONVERT(INDEX(DHW_StPt_Sch_EZ!$C$4:$I$27,MATCH(Schedules_8760!$C237,DHW_StPt_Sch_EZ!$B$4:$B$27,0),MATCH(Schedules_8760!$F237,DHW_StPt_Sch_EZ!$C$3:$I$3,0)),"F","C")</f>
        <v>53.333333333333329</v>
      </c>
      <c r="M237" s="34">
        <f>CONVERT(INDEX(DHW_StPt_Sch_EZ!$C$31:$I$54,MATCH(Schedules_8760!$C237,DHW_StPt_Sch_EZ!$B$31:$B$54,0),MATCH(Schedules_8760!$F237,DHW_StPt_Sch_EZ!$C$30:$I$30,0)),"F","C")</f>
        <v>53.333333333333329</v>
      </c>
      <c r="N237" s="12"/>
      <c r="O237" s="12"/>
      <c r="P237" s="12"/>
    </row>
    <row r="238" spans="1:16" x14ac:dyDescent="0.25">
      <c r="A238" s="35">
        <v>237</v>
      </c>
      <c r="B238" s="89">
        <v>10.83333333333333</v>
      </c>
      <c r="C238" s="35">
        <f t="shared" si="15"/>
        <v>21</v>
      </c>
      <c r="D238" s="35">
        <f t="shared" si="18"/>
        <v>10</v>
      </c>
      <c r="E238" s="35">
        <f t="shared" si="19"/>
        <v>3</v>
      </c>
      <c r="F238" s="35" t="str">
        <f t="shared" si="16"/>
        <v>Tuesday</v>
      </c>
      <c r="G238" s="35">
        <f t="shared" si="17"/>
        <v>1</v>
      </c>
      <c r="H238" s="34">
        <f>CONVERT(INDEX(Htg_StPt_Sch_EZ!$C$4:$I$27,MATCH(Schedules_8760!$C238,Htg_StPt_Sch_EZ!$B$4:$B$27,0),MATCH(Schedules_8760!$F238,Htg_StPt_Sch_EZ!$C$3:$I$3,0)),"F","C")</f>
        <v>20.555555555555554</v>
      </c>
      <c r="I238" s="34">
        <f>CONVERT(INDEX(Htg_StPt_Sch_EZ!$C$31:$I$54,MATCH(Schedules_8760!$C238,Htg_StPt_Sch_EZ!$B$31:$B$54,0),MATCH(Schedules_8760!$F238,Htg_StPt_Sch_EZ!$C$30:$I$30,0)),"F","C")</f>
        <v>19.444444444444443</v>
      </c>
      <c r="J238" s="34">
        <f>CONVERT(INDEX(Clg_StPt_Sch_EZ!$C$4:$I$27,MATCH(Schedules_8760!$C238,Clg_StPt_Sch_EZ!$B$4:$B$27,0),MATCH(Schedules_8760!$F238,Clg_StPt_Sch_EZ!$C$3:$I$3,0)),"F","C")</f>
        <v>25.555555555555554</v>
      </c>
      <c r="K238" s="34">
        <f>CONVERT(INDEX(Clg_StPt_Sch_EZ!$C$31:$I$54,MATCH(Schedules_8760!$C238,Clg_StPt_Sch_EZ!$B$31:$B$54,0),MATCH(Schedules_8760!$F238,Clg_StPt_Sch_EZ!$C$30:$I$30,0)),"F","C")</f>
        <v>28.333333333333332</v>
      </c>
      <c r="L238" s="34">
        <f>CONVERT(INDEX(DHW_StPt_Sch_EZ!$C$4:$I$27,MATCH(Schedules_8760!$C238,DHW_StPt_Sch_EZ!$B$4:$B$27,0),MATCH(Schedules_8760!$F238,DHW_StPt_Sch_EZ!$C$3:$I$3,0)),"F","C")</f>
        <v>53.333333333333329</v>
      </c>
      <c r="M238" s="34">
        <f>CONVERT(INDEX(DHW_StPt_Sch_EZ!$C$31:$I$54,MATCH(Schedules_8760!$C238,DHW_StPt_Sch_EZ!$B$31:$B$54,0),MATCH(Schedules_8760!$F238,DHW_StPt_Sch_EZ!$C$30:$I$30,0)),"F","C")</f>
        <v>53.333333333333329</v>
      </c>
      <c r="N238" s="12"/>
      <c r="O238" s="12"/>
      <c r="P238" s="12"/>
    </row>
    <row r="239" spans="1:16" x14ac:dyDescent="0.25">
      <c r="A239" s="35">
        <v>238</v>
      </c>
      <c r="B239" s="89">
        <v>10.875</v>
      </c>
      <c r="C239" s="35">
        <f t="shared" si="15"/>
        <v>22</v>
      </c>
      <c r="D239" s="35">
        <f t="shared" si="18"/>
        <v>10</v>
      </c>
      <c r="E239" s="35">
        <f t="shared" si="19"/>
        <v>3</v>
      </c>
      <c r="F239" s="35" t="str">
        <f t="shared" si="16"/>
        <v>Tuesday</v>
      </c>
      <c r="G239" s="35">
        <f t="shared" si="17"/>
        <v>1</v>
      </c>
      <c r="H239" s="34">
        <f>CONVERT(INDEX(Htg_StPt_Sch_EZ!$C$4:$I$27,MATCH(Schedules_8760!$C239,Htg_StPt_Sch_EZ!$B$4:$B$27,0),MATCH(Schedules_8760!$F239,Htg_StPt_Sch_EZ!$C$3:$I$3,0)),"F","C")</f>
        <v>20.555555555555554</v>
      </c>
      <c r="I239" s="34">
        <f>CONVERT(INDEX(Htg_StPt_Sch_EZ!$C$31:$I$54,MATCH(Schedules_8760!$C239,Htg_StPt_Sch_EZ!$B$31:$B$54,0),MATCH(Schedules_8760!$F239,Htg_StPt_Sch_EZ!$C$30:$I$30,0)),"F","C")</f>
        <v>19.444444444444443</v>
      </c>
      <c r="J239" s="34">
        <f>CONVERT(INDEX(Clg_StPt_Sch_EZ!$C$4:$I$27,MATCH(Schedules_8760!$C239,Clg_StPt_Sch_EZ!$B$4:$B$27,0),MATCH(Schedules_8760!$F239,Clg_StPt_Sch_EZ!$C$3:$I$3,0)),"F","C")</f>
        <v>25.555555555555554</v>
      </c>
      <c r="K239" s="34">
        <f>CONVERT(INDEX(Clg_StPt_Sch_EZ!$C$31:$I$54,MATCH(Schedules_8760!$C239,Clg_StPt_Sch_EZ!$B$31:$B$54,0),MATCH(Schedules_8760!$F239,Clg_StPt_Sch_EZ!$C$30:$I$30,0)),"F","C")</f>
        <v>28.333333333333332</v>
      </c>
      <c r="L239" s="34">
        <f>CONVERT(INDEX(DHW_StPt_Sch_EZ!$C$4:$I$27,MATCH(Schedules_8760!$C239,DHW_StPt_Sch_EZ!$B$4:$B$27,0),MATCH(Schedules_8760!$F239,DHW_StPt_Sch_EZ!$C$3:$I$3,0)),"F","C")</f>
        <v>53.333333333333329</v>
      </c>
      <c r="M239" s="34">
        <f>CONVERT(INDEX(DHW_StPt_Sch_EZ!$C$31:$I$54,MATCH(Schedules_8760!$C239,DHW_StPt_Sch_EZ!$B$31:$B$54,0),MATCH(Schedules_8760!$F239,DHW_StPt_Sch_EZ!$C$30:$I$30,0)),"F","C")</f>
        <v>53.333333333333329</v>
      </c>
      <c r="N239" s="12"/>
      <c r="O239" s="12"/>
      <c r="P239" s="12"/>
    </row>
    <row r="240" spans="1:16" x14ac:dyDescent="0.25">
      <c r="A240" s="35">
        <v>239</v>
      </c>
      <c r="B240" s="89">
        <v>10.91666666666667</v>
      </c>
      <c r="C240" s="35">
        <f t="shared" si="15"/>
        <v>23</v>
      </c>
      <c r="D240" s="35">
        <f t="shared" si="18"/>
        <v>10</v>
      </c>
      <c r="E240" s="35">
        <f t="shared" si="19"/>
        <v>3</v>
      </c>
      <c r="F240" s="35" t="str">
        <f t="shared" si="16"/>
        <v>Tuesday</v>
      </c>
      <c r="G240" s="35">
        <f t="shared" si="17"/>
        <v>1</v>
      </c>
      <c r="H240" s="34">
        <f>CONVERT(INDEX(Htg_StPt_Sch_EZ!$C$4:$I$27,MATCH(Schedules_8760!$C240,Htg_StPt_Sch_EZ!$B$4:$B$27,0),MATCH(Schedules_8760!$F240,Htg_StPt_Sch_EZ!$C$3:$I$3,0)),"F","C")</f>
        <v>20.555555555555554</v>
      </c>
      <c r="I240" s="34">
        <f>CONVERT(INDEX(Htg_StPt_Sch_EZ!$C$31:$I$54,MATCH(Schedules_8760!$C240,Htg_StPt_Sch_EZ!$B$31:$B$54,0),MATCH(Schedules_8760!$F240,Htg_StPt_Sch_EZ!$C$30:$I$30,0)),"F","C")</f>
        <v>19.444444444444443</v>
      </c>
      <c r="J240" s="34">
        <f>CONVERT(INDEX(Clg_StPt_Sch_EZ!$C$4:$I$27,MATCH(Schedules_8760!$C240,Clg_StPt_Sch_EZ!$B$4:$B$27,0),MATCH(Schedules_8760!$F240,Clg_StPt_Sch_EZ!$C$3:$I$3,0)),"F","C")</f>
        <v>25.555555555555554</v>
      </c>
      <c r="K240" s="34">
        <f>CONVERT(INDEX(Clg_StPt_Sch_EZ!$C$31:$I$54,MATCH(Schedules_8760!$C240,Clg_StPt_Sch_EZ!$B$31:$B$54,0),MATCH(Schedules_8760!$F240,Clg_StPt_Sch_EZ!$C$30:$I$30,0)),"F","C")</f>
        <v>28.333333333333332</v>
      </c>
      <c r="L240" s="34">
        <f>CONVERT(INDEX(DHW_StPt_Sch_EZ!$C$4:$I$27,MATCH(Schedules_8760!$C240,DHW_StPt_Sch_EZ!$B$4:$B$27,0),MATCH(Schedules_8760!$F240,DHW_StPt_Sch_EZ!$C$3:$I$3,0)),"F","C")</f>
        <v>53.333333333333329</v>
      </c>
      <c r="M240" s="34">
        <f>CONVERT(INDEX(DHW_StPt_Sch_EZ!$C$31:$I$54,MATCH(Schedules_8760!$C240,DHW_StPt_Sch_EZ!$B$31:$B$54,0),MATCH(Schedules_8760!$F240,DHW_StPt_Sch_EZ!$C$30:$I$30,0)),"F","C")</f>
        <v>53.333333333333329</v>
      </c>
      <c r="N240" s="12"/>
      <c r="O240" s="12"/>
      <c r="P240" s="12"/>
    </row>
    <row r="241" spans="1:16" x14ac:dyDescent="0.25">
      <c r="A241" s="35">
        <v>240</v>
      </c>
      <c r="B241" s="89">
        <v>10.95833333333333</v>
      </c>
      <c r="C241" s="35">
        <f t="shared" si="15"/>
        <v>24</v>
      </c>
      <c r="D241" s="35">
        <f t="shared" si="18"/>
        <v>10</v>
      </c>
      <c r="E241" s="35">
        <f t="shared" si="19"/>
        <v>3</v>
      </c>
      <c r="F241" s="35" t="str">
        <f t="shared" si="16"/>
        <v>Tuesday</v>
      </c>
      <c r="G241" s="35">
        <f t="shared" si="17"/>
        <v>1</v>
      </c>
      <c r="H241" s="34">
        <f>CONVERT(INDEX(Htg_StPt_Sch_EZ!$C$4:$I$27,MATCH(Schedules_8760!$C241,Htg_StPt_Sch_EZ!$B$4:$B$27,0),MATCH(Schedules_8760!$F241,Htg_StPt_Sch_EZ!$C$3:$I$3,0)),"F","C")</f>
        <v>20.555555555555554</v>
      </c>
      <c r="I241" s="34">
        <f>CONVERT(INDEX(Htg_StPt_Sch_EZ!$C$31:$I$54,MATCH(Schedules_8760!$C241,Htg_StPt_Sch_EZ!$B$31:$B$54,0),MATCH(Schedules_8760!$F241,Htg_StPt_Sch_EZ!$C$30:$I$30,0)),"F","C")</f>
        <v>19.444444444444443</v>
      </c>
      <c r="J241" s="34">
        <f>CONVERT(INDEX(Clg_StPt_Sch_EZ!$C$4:$I$27,MATCH(Schedules_8760!$C241,Clg_StPt_Sch_EZ!$B$4:$B$27,0),MATCH(Schedules_8760!$F241,Clg_StPt_Sch_EZ!$C$3:$I$3,0)),"F","C")</f>
        <v>25.555555555555554</v>
      </c>
      <c r="K241" s="34">
        <f>CONVERT(INDEX(Clg_StPt_Sch_EZ!$C$31:$I$54,MATCH(Schedules_8760!$C241,Clg_StPt_Sch_EZ!$B$31:$B$54,0),MATCH(Schedules_8760!$F241,Clg_StPt_Sch_EZ!$C$30:$I$30,0)),"F","C")</f>
        <v>28.333333333333332</v>
      </c>
      <c r="L241" s="34">
        <f>CONVERT(INDEX(DHW_StPt_Sch_EZ!$C$4:$I$27,MATCH(Schedules_8760!$C241,DHW_StPt_Sch_EZ!$B$4:$B$27,0),MATCH(Schedules_8760!$F241,DHW_StPt_Sch_EZ!$C$3:$I$3,0)),"F","C")</f>
        <v>53.333333333333329</v>
      </c>
      <c r="M241" s="34">
        <f>CONVERT(INDEX(DHW_StPt_Sch_EZ!$C$31:$I$54,MATCH(Schedules_8760!$C241,DHW_StPt_Sch_EZ!$B$31:$B$54,0),MATCH(Schedules_8760!$F241,DHW_StPt_Sch_EZ!$C$30:$I$30,0)),"F","C")</f>
        <v>53.333333333333329</v>
      </c>
      <c r="N241" s="12"/>
      <c r="O241" s="12"/>
      <c r="P241" s="12"/>
    </row>
    <row r="242" spans="1:16" x14ac:dyDescent="0.25">
      <c r="A242" s="35">
        <v>241</v>
      </c>
      <c r="B242" s="89">
        <v>11</v>
      </c>
      <c r="C242" s="35">
        <f t="shared" si="15"/>
        <v>1</v>
      </c>
      <c r="D242" s="35">
        <f t="shared" si="18"/>
        <v>11</v>
      </c>
      <c r="E242" s="35">
        <f t="shared" si="19"/>
        <v>4</v>
      </c>
      <c r="F242" s="35" t="str">
        <f t="shared" si="16"/>
        <v>Wednesday</v>
      </c>
      <c r="G242" s="35">
        <f t="shared" si="17"/>
        <v>1</v>
      </c>
      <c r="H242" s="34">
        <f>CONVERT(INDEX(Htg_StPt_Sch_EZ!$C$4:$I$27,MATCH(Schedules_8760!$C242,Htg_StPt_Sch_EZ!$B$4:$B$27,0),MATCH(Schedules_8760!$F242,Htg_StPt_Sch_EZ!$C$3:$I$3,0)),"F","C")</f>
        <v>20.555555555555554</v>
      </c>
      <c r="I242" s="34">
        <f>CONVERT(INDEX(Htg_StPt_Sch_EZ!$C$31:$I$54,MATCH(Schedules_8760!$C242,Htg_StPt_Sch_EZ!$B$31:$B$54,0),MATCH(Schedules_8760!$F242,Htg_StPt_Sch_EZ!$C$30:$I$30,0)),"F","C")</f>
        <v>19.444444444444443</v>
      </c>
      <c r="J242" s="34">
        <f>CONVERT(INDEX(Clg_StPt_Sch_EZ!$C$4:$I$27,MATCH(Schedules_8760!$C242,Clg_StPt_Sch_EZ!$B$4:$B$27,0),MATCH(Schedules_8760!$F242,Clg_StPt_Sch_EZ!$C$3:$I$3,0)),"F","C")</f>
        <v>25.555555555555554</v>
      </c>
      <c r="K242" s="34">
        <f>CONVERT(INDEX(Clg_StPt_Sch_EZ!$C$31:$I$54,MATCH(Schedules_8760!$C242,Clg_StPt_Sch_EZ!$B$31:$B$54,0),MATCH(Schedules_8760!$F242,Clg_StPt_Sch_EZ!$C$30:$I$30,0)),"F","C")</f>
        <v>28.333333333333332</v>
      </c>
      <c r="L242" s="34">
        <f>CONVERT(INDEX(DHW_StPt_Sch_EZ!$C$4:$I$27,MATCH(Schedules_8760!$C242,DHW_StPt_Sch_EZ!$B$4:$B$27,0),MATCH(Schedules_8760!$F242,DHW_StPt_Sch_EZ!$C$3:$I$3,0)),"F","C")</f>
        <v>53.333333333333329</v>
      </c>
      <c r="M242" s="34">
        <f>CONVERT(INDEX(DHW_StPt_Sch_EZ!$C$31:$I$54,MATCH(Schedules_8760!$C242,DHW_StPt_Sch_EZ!$B$31:$B$54,0),MATCH(Schedules_8760!$F242,DHW_StPt_Sch_EZ!$C$30:$I$30,0)),"F","C")</f>
        <v>53.333333333333329</v>
      </c>
      <c r="N242" s="12"/>
      <c r="O242" s="12"/>
      <c r="P242" s="12"/>
    </row>
    <row r="243" spans="1:16" x14ac:dyDescent="0.25">
      <c r="A243" s="35">
        <v>242</v>
      </c>
      <c r="B243" s="89">
        <v>11.04166666666667</v>
      </c>
      <c r="C243" s="35">
        <f t="shared" si="15"/>
        <v>2</v>
      </c>
      <c r="D243" s="35">
        <f t="shared" si="18"/>
        <v>11</v>
      </c>
      <c r="E243" s="35">
        <f t="shared" si="19"/>
        <v>4</v>
      </c>
      <c r="F243" s="35" t="str">
        <f t="shared" si="16"/>
        <v>Wednesday</v>
      </c>
      <c r="G243" s="35">
        <f t="shared" si="17"/>
        <v>1</v>
      </c>
      <c r="H243" s="34">
        <f>CONVERT(INDEX(Htg_StPt_Sch_EZ!$C$4:$I$27,MATCH(Schedules_8760!$C243,Htg_StPt_Sch_EZ!$B$4:$B$27,0),MATCH(Schedules_8760!$F243,Htg_StPt_Sch_EZ!$C$3:$I$3,0)),"F","C")</f>
        <v>20.555555555555554</v>
      </c>
      <c r="I243" s="34">
        <f>CONVERT(INDEX(Htg_StPt_Sch_EZ!$C$31:$I$54,MATCH(Schedules_8760!$C243,Htg_StPt_Sch_EZ!$B$31:$B$54,0),MATCH(Schedules_8760!$F243,Htg_StPt_Sch_EZ!$C$30:$I$30,0)),"F","C")</f>
        <v>19.444444444444443</v>
      </c>
      <c r="J243" s="34">
        <f>CONVERT(INDEX(Clg_StPt_Sch_EZ!$C$4:$I$27,MATCH(Schedules_8760!$C243,Clg_StPt_Sch_EZ!$B$4:$B$27,0),MATCH(Schedules_8760!$F243,Clg_StPt_Sch_EZ!$C$3:$I$3,0)),"F","C")</f>
        <v>25.555555555555554</v>
      </c>
      <c r="K243" s="34">
        <f>CONVERT(INDEX(Clg_StPt_Sch_EZ!$C$31:$I$54,MATCH(Schedules_8760!$C243,Clg_StPt_Sch_EZ!$B$31:$B$54,0),MATCH(Schedules_8760!$F243,Clg_StPt_Sch_EZ!$C$30:$I$30,0)),"F","C")</f>
        <v>28.333333333333332</v>
      </c>
      <c r="L243" s="34">
        <f>CONVERT(INDEX(DHW_StPt_Sch_EZ!$C$4:$I$27,MATCH(Schedules_8760!$C243,DHW_StPt_Sch_EZ!$B$4:$B$27,0),MATCH(Schedules_8760!$F243,DHW_StPt_Sch_EZ!$C$3:$I$3,0)),"F","C")</f>
        <v>53.333333333333329</v>
      </c>
      <c r="M243" s="34">
        <f>CONVERT(INDEX(DHW_StPt_Sch_EZ!$C$31:$I$54,MATCH(Schedules_8760!$C243,DHW_StPt_Sch_EZ!$B$31:$B$54,0),MATCH(Schedules_8760!$F243,DHW_StPt_Sch_EZ!$C$30:$I$30,0)),"F","C")</f>
        <v>53.333333333333329</v>
      </c>
      <c r="N243" s="12"/>
      <c r="O243" s="12"/>
      <c r="P243" s="12"/>
    </row>
    <row r="244" spans="1:16" x14ac:dyDescent="0.25">
      <c r="A244" s="35">
        <v>243</v>
      </c>
      <c r="B244" s="89">
        <v>11.08333333333333</v>
      </c>
      <c r="C244" s="35">
        <f t="shared" si="15"/>
        <v>3</v>
      </c>
      <c r="D244" s="35">
        <f t="shared" si="18"/>
        <v>11</v>
      </c>
      <c r="E244" s="35">
        <f t="shared" si="19"/>
        <v>4</v>
      </c>
      <c r="F244" s="35" t="str">
        <f t="shared" si="16"/>
        <v>Wednesday</v>
      </c>
      <c r="G244" s="35">
        <f t="shared" si="17"/>
        <v>1</v>
      </c>
      <c r="H244" s="34">
        <f>CONVERT(INDEX(Htg_StPt_Sch_EZ!$C$4:$I$27,MATCH(Schedules_8760!$C244,Htg_StPt_Sch_EZ!$B$4:$B$27,0),MATCH(Schedules_8760!$F244,Htg_StPt_Sch_EZ!$C$3:$I$3,0)),"F","C")</f>
        <v>20.555555555555554</v>
      </c>
      <c r="I244" s="34">
        <f>CONVERT(INDEX(Htg_StPt_Sch_EZ!$C$31:$I$54,MATCH(Schedules_8760!$C244,Htg_StPt_Sch_EZ!$B$31:$B$54,0),MATCH(Schedules_8760!$F244,Htg_StPt_Sch_EZ!$C$30:$I$30,0)),"F","C")</f>
        <v>19.444444444444443</v>
      </c>
      <c r="J244" s="34">
        <f>CONVERT(INDEX(Clg_StPt_Sch_EZ!$C$4:$I$27,MATCH(Schedules_8760!$C244,Clg_StPt_Sch_EZ!$B$4:$B$27,0),MATCH(Schedules_8760!$F244,Clg_StPt_Sch_EZ!$C$3:$I$3,0)),"F","C")</f>
        <v>25.555555555555554</v>
      </c>
      <c r="K244" s="34">
        <f>CONVERT(INDEX(Clg_StPt_Sch_EZ!$C$31:$I$54,MATCH(Schedules_8760!$C244,Clg_StPt_Sch_EZ!$B$31:$B$54,0),MATCH(Schedules_8760!$F244,Clg_StPt_Sch_EZ!$C$30:$I$30,0)),"F","C")</f>
        <v>28.333333333333332</v>
      </c>
      <c r="L244" s="34">
        <f>CONVERT(INDEX(DHW_StPt_Sch_EZ!$C$4:$I$27,MATCH(Schedules_8760!$C244,DHW_StPt_Sch_EZ!$B$4:$B$27,0),MATCH(Schedules_8760!$F244,DHW_StPt_Sch_EZ!$C$3:$I$3,0)),"F","C")</f>
        <v>53.333333333333329</v>
      </c>
      <c r="M244" s="34">
        <f>CONVERT(INDEX(DHW_StPt_Sch_EZ!$C$31:$I$54,MATCH(Schedules_8760!$C244,DHW_StPt_Sch_EZ!$B$31:$B$54,0),MATCH(Schedules_8760!$F244,DHW_StPt_Sch_EZ!$C$30:$I$30,0)),"F","C")</f>
        <v>53.333333333333329</v>
      </c>
      <c r="N244" s="12"/>
      <c r="O244" s="12"/>
      <c r="P244" s="12"/>
    </row>
    <row r="245" spans="1:16" x14ac:dyDescent="0.25">
      <c r="A245" s="35">
        <v>244</v>
      </c>
      <c r="B245" s="89">
        <v>11.125</v>
      </c>
      <c r="C245" s="35">
        <f t="shared" si="15"/>
        <v>4</v>
      </c>
      <c r="D245" s="35">
        <f t="shared" si="18"/>
        <v>11</v>
      </c>
      <c r="E245" s="35">
        <f t="shared" si="19"/>
        <v>4</v>
      </c>
      <c r="F245" s="35" t="str">
        <f t="shared" si="16"/>
        <v>Wednesday</v>
      </c>
      <c r="G245" s="35">
        <f t="shared" si="17"/>
        <v>1</v>
      </c>
      <c r="H245" s="34">
        <f>CONVERT(INDEX(Htg_StPt_Sch_EZ!$C$4:$I$27,MATCH(Schedules_8760!$C245,Htg_StPt_Sch_EZ!$B$4:$B$27,0),MATCH(Schedules_8760!$F245,Htg_StPt_Sch_EZ!$C$3:$I$3,0)),"F","C")</f>
        <v>20.555555555555554</v>
      </c>
      <c r="I245" s="34">
        <f>CONVERT(INDEX(Htg_StPt_Sch_EZ!$C$31:$I$54,MATCH(Schedules_8760!$C245,Htg_StPt_Sch_EZ!$B$31:$B$54,0),MATCH(Schedules_8760!$F245,Htg_StPt_Sch_EZ!$C$30:$I$30,0)),"F","C")</f>
        <v>19.444444444444443</v>
      </c>
      <c r="J245" s="34">
        <f>CONVERT(INDEX(Clg_StPt_Sch_EZ!$C$4:$I$27,MATCH(Schedules_8760!$C245,Clg_StPt_Sch_EZ!$B$4:$B$27,0),MATCH(Schedules_8760!$F245,Clg_StPt_Sch_EZ!$C$3:$I$3,0)),"F","C")</f>
        <v>25.555555555555554</v>
      </c>
      <c r="K245" s="34">
        <f>CONVERT(INDEX(Clg_StPt_Sch_EZ!$C$31:$I$54,MATCH(Schedules_8760!$C245,Clg_StPt_Sch_EZ!$B$31:$B$54,0),MATCH(Schedules_8760!$F245,Clg_StPt_Sch_EZ!$C$30:$I$30,0)),"F","C")</f>
        <v>28.333333333333332</v>
      </c>
      <c r="L245" s="34">
        <f>CONVERT(INDEX(DHW_StPt_Sch_EZ!$C$4:$I$27,MATCH(Schedules_8760!$C245,DHW_StPt_Sch_EZ!$B$4:$B$27,0),MATCH(Schedules_8760!$F245,DHW_StPt_Sch_EZ!$C$3:$I$3,0)),"F","C")</f>
        <v>53.333333333333329</v>
      </c>
      <c r="M245" s="34">
        <f>CONVERT(INDEX(DHW_StPt_Sch_EZ!$C$31:$I$54,MATCH(Schedules_8760!$C245,DHW_StPt_Sch_EZ!$B$31:$B$54,0),MATCH(Schedules_8760!$F245,DHW_StPt_Sch_EZ!$C$30:$I$30,0)),"F","C")</f>
        <v>53.333333333333329</v>
      </c>
      <c r="N245" s="12"/>
      <c r="O245" s="12"/>
      <c r="P245" s="12"/>
    </row>
    <row r="246" spans="1:16" x14ac:dyDescent="0.25">
      <c r="A246" s="35">
        <v>245</v>
      </c>
      <c r="B246" s="89">
        <v>11.16666666666667</v>
      </c>
      <c r="C246" s="35">
        <f t="shared" si="15"/>
        <v>5</v>
      </c>
      <c r="D246" s="35">
        <f t="shared" si="18"/>
        <v>11</v>
      </c>
      <c r="E246" s="35">
        <f t="shared" si="19"/>
        <v>4</v>
      </c>
      <c r="F246" s="35" t="str">
        <f t="shared" si="16"/>
        <v>Wednesday</v>
      </c>
      <c r="G246" s="35">
        <f t="shared" si="17"/>
        <v>1</v>
      </c>
      <c r="H246" s="34">
        <f>CONVERT(INDEX(Htg_StPt_Sch_EZ!$C$4:$I$27,MATCH(Schedules_8760!$C246,Htg_StPt_Sch_EZ!$B$4:$B$27,0),MATCH(Schedules_8760!$F246,Htg_StPt_Sch_EZ!$C$3:$I$3,0)),"F","C")</f>
        <v>20.555555555555554</v>
      </c>
      <c r="I246" s="34">
        <f>CONVERT(INDEX(Htg_StPt_Sch_EZ!$C$31:$I$54,MATCH(Schedules_8760!$C246,Htg_StPt_Sch_EZ!$B$31:$B$54,0),MATCH(Schedules_8760!$F246,Htg_StPt_Sch_EZ!$C$30:$I$30,0)),"F","C")</f>
        <v>19.444444444444443</v>
      </c>
      <c r="J246" s="34">
        <f>CONVERT(INDEX(Clg_StPt_Sch_EZ!$C$4:$I$27,MATCH(Schedules_8760!$C246,Clg_StPt_Sch_EZ!$B$4:$B$27,0),MATCH(Schedules_8760!$F246,Clg_StPt_Sch_EZ!$C$3:$I$3,0)),"F","C")</f>
        <v>25.555555555555554</v>
      </c>
      <c r="K246" s="34">
        <f>CONVERT(INDEX(Clg_StPt_Sch_EZ!$C$31:$I$54,MATCH(Schedules_8760!$C246,Clg_StPt_Sch_EZ!$B$31:$B$54,0),MATCH(Schedules_8760!$F246,Clg_StPt_Sch_EZ!$C$30:$I$30,0)),"F","C")</f>
        <v>28.333333333333332</v>
      </c>
      <c r="L246" s="34">
        <f>CONVERT(INDEX(DHW_StPt_Sch_EZ!$C$4:$I$27,MATCH(Schedules_8760!$C246,DHW_StPt_Sch_EZ!$B$4:$B$27,0),MATCH(Schedules_8760!$F246,DHW_StPt_Sch_EZ!$C$3:$I$3,0)),"F","C")</f>
        <v>53.333333333333329</v>
      </c>
      <c r="M246" s="34">
        <f>CONVERT(INDEX(DHW_StPt_Sch_EZ!$C$31:$I$54,MATCH(Schedules_8760!$C246,DHW_StPt_Sch_EZ!$B$31:$B$54,0),MATCH(Schedules_8760!$F246,DHW_StPt_Sch_EZ!$C$30:$I$30,0)),"F","C")</f>
        <v>53.333333333333329</v>
      </c>
      <c r="N246" s="12"/>
      <c r="O246" s="12"/>
      <c r="P246" s="12"/>
    </row>
    <row r="247" spans="1:16" x14ac:dyDescent="0.25">
      <c r="A247" s="35">
        <v>246</v>
      </c>
      <c r="B247" s="89">
        <v>11.20833333333333</v>
      </c>
      <c r="C247" s="35">
        <f t="shared" si="15"/>
        <v>6</v>
      </c>
      <c r="D247" s="35">
        <f t="shared" si="18"/>
        <v>11</v>
      </c>
      <c r="E247" s="35">
        <f t="shared" si="19"/>
        <v>4</v>
      </c>
      <c r="F247" s="35" t="str">
        <f t="shared" si="16"/>
        <v>Wednesday</v>
      </c>
      <c r="G247" s="35">
        <f t="shared" si="17"/>
        <v>1</v>
      </c>
      <c r="H247" s="34">
        <f>CONVERT(INDEX(Htg_StPt_Sch_EZ!$C$4:$I$27,MATCH(Schedules_8760!$C247,Htg_StPt_Sch_EZ!$B$4:$B$27,0),MATCH(Schedules_8760!$F247,Htg_StPt_Sch_EZ!$C$3:$I$3,0)),"F","C")</f>
        <v>20.555555555555554</v>
      </c>
      <c r="I247" s="34">
        <f>CONVERT(INDEX(Htg_StPt_Sch_EZ!$C$31:$I$54,MATCH(Schedules_8760!$C247,Htg_StPt_Sch_EZ!$B$31:$B$54,0),MATCH(Schedules_8760!$F247,Htg_StPt_Sch_EZ!$C$30:$I$30,0)),"F","C")</f>
        <v>19.444444444444443</v>
      </c>
      <c r="J247" s="34">
        <f>CONVERT(INDEX(Clg_StPt_Sch_EZ!$C$4:$I$27,MATCH(Schedules_8760!$C247,Clg_StPt_Sch_EZ!$B$4:$B$27,0),MATCH(Schedules_8760!$F247,Clg_StPt_Sch_EZ!$C$3:$I$3,0)),"F","C")</f>
        <v>25.555555555555554</v>
      </c>
      <c r="K247" s="34">
        <f>CONVERT(INDEX(Clg_StPt_Sch_EZ!$C$31:$I$54,MATCH(Schedules_8760!$C247,Clg_StPt_Sch_EZ!$B$31:$B$54,0),MATCH(Schedules_8760!$F247,Clg_StPt_Sch_EZ!$C$30:$I$30,0)),"F","C")</f>
        <v>28.333333333333332</v>
      </c>
      <c r="L247" s="34">
        <f>CONVERT(INDEX(DHW_StPt_Sch_EZ!$C$4:$I$27,MATCH(Schedules_8760!$C247,DHW_StPt_Sch_EZ!$B$4:$B$27,0),MATCH(Schedules_8760!$F247,DHW_StPt_Sch_EZ!$C$3:$I$3,0)),"F","C")</f>
        <v>53.333333333333329</v>
      </c>
      <c r="M247" s="34">
        <f>CONVERT(INDEX(DHW_StPt_Sch_EZ!$C$31:$I$54,MATCH(Schedules_8760!$C247,DHW_StPt_Sch_EZ!$B$31:$B$54,0),MATCH(Schedules_8760!$F247,DHW_StPt_Sch_EZ!$C$30:$I$30,0)),"F","C")</f>
        <v>53.333333333333329</v>
      </c>
      <c r="N247" s="12"/>
      <c r="O247" s="12"/>
      <c r="P247" s="12"/>
    </row>
    <row r="248" spans="1:16" x14ac:dyDescent="0.25">
      <c r="A248" s="35">
        <v>247</v>
      </c>
      <c r="B248" s="89">
        <v>11.25</v>
      </c>
      <c r="C248" s="35">
        <f t="shared" si="15"/>
        <v>7</v>
      </c>
      <c r="D248" s="35">
        <f t="shared" si="18"/>
        <v>11</v>
      </c>
      <c r="E248" s="35">
        <f t="shared" si="19"/>
        <v>4</v>
      </c>
      <c r="F248" s="35" t="str">
        <f t="shared" si="16"/>
        <v>Wednesday</v>
      </c>
      <c r="G248" s="35">
        <f t="shared" si="17"/>
        <v>1</v>
      </c>
      <c r="H248" s="34">
        <f>CONVERT(INDEX(Htg_StPt_Sch_EZ!$C$4:$I$27,MATCH(Schedules_8760!$C248,Htg_StPt_Sch_EZ!$B$4:$B$27,0),MATCH(Schedules_8760!$F248,Htg_StPt_Sch_EZ!$C$3:$I$3,0)),"F","C")</f>
        <v>20.555555555555554</v>
      </c>
      <c r="I248" s="34">
        <f>CONVERT(INDEX(Htg_StPt_Sch_EZ!$C$31:$I$54,MATCH(Schedules_8760!$C248,Htg_StPt_Sch_EZ!$B$31:$B$54,0),MATCH(Schedules_8760!$F248,Htg_StPt_Sch_EZ!$C$30:$I$30,0)),"F","C")</f>
        <v>19.444444444444443</v>
      </c>
      <c r="J248" s="34">
        <f>CONVERT(INDEX(Clg_StPt_Sch_EZ!$C$4:$I$27,MATCH(Schedules_8760!$C248,Clg_StPt_Sch_EZ!$B$4:$B$27,0),MATCH(Schedules_8760!$F248,Clg_StPt_Sch_EZ!$C$3:$I$3,0)),"F","C")</f>
        <v>25.555555555555554</v>
      </c>
      <c r="K248" s="34">
        <f>CONVERT(INDEX(Clg_StPt_Sch_EZ!$C$31:$I$54,MATCH(Schedules_8760!$C248,Clg_StPt_Sch_EZ!$B$31:$B$54,0),MATCH(Schedules_8760!$F248,Clg_StPt_Sch_EZ!$C$30:$I$30,0)),"F","C")</f>
        <v>28.333333333333332</v>
      </c>
      <c r="L248" s="34">
        <f>CONVERT(INDEX(DHW_StPt_Sch_EZ!$C$4:$I$27,MATCH(Schedules_8760!$C248,DHW_StPt_Sch_EZ!$B$4:$B$27,0),MATCH(Schedules_8760!$F248,DHW_StPt_Sch_EZ!$C$3:$I$3,0)),"F","C")</f>
        <v>53.333333333333329</v>
      </c>
      <c r="M248" s="34">
        <f>CONVERT(INDEX(DHW_StPt_Sch_EZ!$C$31:$I$54,MATCH(Schedules_8760!$C248,DHW_StPt_Sch_EZ!$B$31:$B$54,0),MATCH(Schedules_8760!$F248,DHW_StPt_Sch_EZ!$C$30:$I$30,0)),"F","C")</f>
        <v>53.333333333333329</v>
      </c>
      <c r="N248" s="12"/>
      <c r="O248" s="12"/>
      <c r="P248" s="12"/>
    </row>
    <row r="249" spans="1:16" x14ac:dyDescent="0.25">
      <c r="A249" s="35">
        <v>248</v>
      </c>
      <c r="B249" s="89">
        <v>11.29166666666667</v>
      </c>
      <c r="C249" s="35">
        <f t="shared" si="15"/>
        <v>8</v>
      </c>
      <c r="D249" s="35">
        <f t="shared" si="18"/>
        <v>11</v>
      </c>
      <c r="E249" s="35">
        <f t="shared" si="19"/>
        <v>4</v>
      </c>
      <c r="F249" s="35" t="str">
        <f t="shared" si="16"/>
        <v>Wednesday</v>
      </c>
      <c r="G249" s="35">
        <f t="shared" si="17"/>
        <v>1</v>
      </c>
      <c r="H249" s="34">
        <f>CONVERT(INDEX(Htg_StPt_Sch_EZ!$C$4:$I$27,MATCH(Schedules_8760!$C249,Htg_StPt_Sch_EZ!$B$4:$B$27,0),MATCH(Schedules_8760!$F249,Htg_StPt_Sch_EZ!$C$3:$I$3,0)),"F","C")</f>
        <v>20.555555555555554</v>
      </c>
      <c r="I249" s="34">
        <f>CONVERT(INDEX(Htg_StPt_Sch_EZ!$C$31:$I$54,MATCH(Schedules_8760!$C249,Htg_StPt_Sch_EZ!$B$31:$B$54,0),MATCH(Schedules_8760!$F249,Htg_StPt_Sch_EZ!$C$30:$I$30,0)),"F","C")</f>
        <v>19.444444444444443</v>
      </c>
      <c r="J249" s="34">
        <f>CONVERT(INDEX(Clg_StPt_Sch_EZ!$C$4:$I$27,MATCH(Schedules_8760!$C249,Clg_StPt_Sch_EZ!$B$4:$B$27,0),MATCH(Schedules_8760!$F249,Clg_StPt_Sch_EZ!$C$3:$I$3,0)),"F","C")</f>
        <v>25.555555555555554</v>
      </c>
      <c r="K249" s="34">
        <f>CONVERT(INDEX(Clg_StPt_Sch_EZ!$C$31:$I$54,MATCH(Schedules_8760!$C249,Clg_StPt_Sch_EZ!$B$31:$B$54,0),MATCH(Schedules_8760!$F249,Clg_StPt_Sch_EZ!$C$30:$I$30,0)),"F","C")</f>
        <v>25</v>
      </c>
      <c r="L249" s="34">
        <f>CONVERT(INDEX(DHW_StPt_Sch_EZ!$C$4:$I$27,MATCH(Schedules_8760!$C249,DHW_StPt_Sch_EZ!$B$4:$B$27,0),MATCH(Schedules_8760!$F249,DHW_StPt_Sch_EZ!$C$3:$I$3,0)),"F","C")</f>
        <v>53.333333333333329</v>
      </c>
      <c r="M249" s="34">
        <f>CONVERT(INDEX(DHW_StPt_Sch_EZ!$C$31:$I$54,MATCH(Schedules_8760!$C249,DHW_StPt_Sch_EZ!$B$31:$B$54,0),MATCH(Schedules_8760!$F249,DHW_StPt_Sch_EZ!$C$30:$I$30,0)),"F","C")</f>
        <v>53.333333333333329</v>
      </c>
      <c r="N249" s="12"/>
      <c r="O249" s="12"/>
      <c r="P249" s="12"/>
    </row>
    <row r="250" spans="1:16" x14ac:dyDescent="0.25">
      <c r="A250" s="35">
        <v>249</v>
      </c>
      <c r="B250" s="89">
        <v>11.33333333333333</v>
      </c>
      <c r="C250" s="35">
        <f t="shared" si="15"/>
        <v>9</v>
      </c>
      <c r="D250" s="35">
        <f t="shared" si="18"/>
        <v>11</v>
      </c>
      <c r="E250" s="35">
        <f t="shared" si="19"/>
        <v>4</v>
      </c>
      <c r="F250" s="35" t="str">
        <f t="shared" si="16"/>
        <v>Wednesday</v>
      </c>
      <c r="G250" s="35">
        <f t="shared" si="17"/>
        <v>1</v>
      </c>
      <c r="H250" s="34">
        <f>CONVERT(INDEX(Htg_StPt_Sch_EZ!$C$4:$I$27,MATCH(Schedules_8760!$C250,Htg_StPt_Sch_EZ!$B$4:$B$27,0),MATCH(Schedules_8760!$F250,Htg_StPt_Sch_EZ!$C$3:$I$3,0)),"F","C")</f>
        <v>20.555555555555554</v>
      </c>
      <c r="I250" s="34">
        <f>CONVERT(INDEX(Htg_StPt_Sch_EZ!$C$31:$I$54,MATCH(Schedules_8760!$C250,Htg_StPt_Sch_EZ!$B$31:$B$54,0),MATCH(Schedules_8760!$F250,Htg_StPt_Sch_EZ!$C$30:$I$30,0)),"F","C")</f>
        <v>19.444444444444443</v>
      </c>
      <c r="J250" s="34">
        <f>CONVERT(INDEX(Clg_StPt_Sch_EZ!$C$4:$I$27,MATCH(Schedules_8760!$C250,Clg_StPt_Sch_EZ!$B$4:$B$27,0),MATCH(Schedules_8760!$F250,Clg_StPt_Sch_EZ!$C$3:$I$3,0)),"F","C")</f>
        <v>25.555555555555554</v>
      </c>
      <c r="K250" s="34">
        <f>CONVERT(INDEX(Clg_StPt_Sch_EZ!$C$31:$I$54,MATCH(Schedules_8760!$C250,Clg_StPt_Sch_EZ!$B$31:$B$54,0),MATCH(Schedules_8760!$F250,Clg_StPt_Sch_EZ!$C$30:$I$30,0)),"F","C")</f>
        <v>25</v>
      </c>
      <c r="L250" s="34">
        <f>CONVERT(INDEX(DHW_StPt_Sch_EZ!$C$4:$I$27,MATCH(Schedules_8760!$C250,DHW_StPt_Sch_EZ!$B$4:$B$27,0),MATCH(Schedules_8760!$F250,DHW_StPt_Sch_EZ!$C$3:$I$3,0)),"F","C")</f>
        <v>53.333333333333329</v>
      </c>
      <c r="M250" s="34">
        <f>CONVERT(INDEX(DHW_StPt_Sch_EZ!$C$31:$I$54,MATCH(Schedules_8760!$C250,DHW_StPt_Sch_EZ!$B$31:$B$54,0),MATCH(Schedules_8760!$F250,DHW_StPt_Sch_EZ!$C$30:$I$30,0)),"F","C")</f>
        <v>53.333333333333329</v>
      </c>
      <c r="N250" s="12"/>
      <c r="O250" s="12"/>
      <c r="P250" s="12"/>
    </row>
    <row r="251" spans="1:16" x14ac:dyDescent="0.25">
      <c r="A251" s="35">
        <v>250</v>
      </c>
      <c r="B251" s="89">
        <v>11.375</v>
      </c>
      <c r="C251" s="35">
        <f t="shared" si="15"/>
        <v>10</v>
      </c>
      <c r="D251" s="35">
        <f t="shared" si="18"/>
        <v>11</v>
      </c>
      <c r="E251" s="35">
        <f t="shared" si="19"/>
        <v>4</v>
      </c>
      <c r="F251" s="35" t="str">
        <f t="shared" si="16"/>
        <v>Wednesday</v>
      </c>
      <c r="G251" s="35">
        <f t="shared" si="17"/>
        <v>1</v>
      </c>
      <c r="H251" s="34">
        <f>CONVERT(INDEX(Htg_StPt_Sch_EZ!$C$4:$I$27,MATCH(Schedules_8760!$C251,Htg_StPt_Sch_EZ!$B$4:$B$27,0),MATCH(Schedules_8760!$F251,Htg_StPt_Sch_EZ!$C$3:$I$3,0)),"F","C")</f>
        <v>20.555555555555554</v>
      </c>
      <c r="I251" s="34">
        <f>CONVERT(INDEX(Htg_StPt_Sch_EZ!$C$31:$I$54,MATCH(Schedules_8760!$C251,Htg_StPt_Sch_EZ!$B$31:$B$54,0),MATCH(Schedules_8760!$F251,Htg_StPt_Sch_EZ!$C$30:$I$30,0)),"F","C")</f>
        <v>19.444444444444443</v>
      </c>
      <c r="J251" s="34">
        <f>CONVERT(INDEX(Clg_StPt_Sch_EZ!$C$4:$I$27,MATCH(Schedules_8760!$C251,Clg_StPt_Sch_EZ!$B$4:$B$27,0),MATCH(Schedules_8760!$F251,Clg_StPt_Sch_EZ!$C$3:$I$3,0)),"F","C")</f>
        <v>25.555555555555554</v>
      </c>
      <c r="K251" s="34">
        <f>CONVERT(INDEX(Clg_StPt_Sch_EZ!$C$31:$I$54,MATCH(Schedules_8760!$C251,Clg_StPt_Sch_EZ!$B$31:$B$54,0),MATCH(Schedules_8760!$F251,Clg_StPt_Sch_EZ!$C$30:$I$30,0)),"F","C")</f>
        <v>25</v>
      </c>
      <c r="L251" s="34">
        <f>CONVERT(INDEX(DHW_StPt_Sch_EZ!$C$4:$I$27,MATCH(Schedules_8760!$C251,DHW_StPt_Sch_EZ!$B$4:$B$27,0),MATCH(Schedules_8760!$F251,DHW_StPt_Sch_EZ!$C$3:$I$3,0)),"F","C")</f>
        <v>53.333333333333329</v>
      </c>
      <c r="M251" s="34">
        <f>CONVERT(INDEX(DHW_StPt_Sch_EZ!$C$31:$I$54,MATCH(Schedules_8760!$C251,DHW_StPt_Sch_EZ!$B$31:$B$54,0),MATCH(Schedules_8760!$F251,DHW_StPt_Sch_EZ!$C$30:$I$30,0)),"F","C")</f>
        <v>53.333333333333329</v>
      </c>
      <c r="N251" s="12"/>
      <c r="O251" s="12"/>
      <c r="P251" s="12"/>
    </row>
    <row r="252" spans="1:16" x14ac:dyDescent="0.25">
      <c r="A252" s="35">
        <v>251</v>
      </c>
      <c r="B252" s="89">
        <v>11.41666666666667</v>
      </c>
      <c r="C252" s="35">
        <f t="shared" si="15"/>
        <v>11</v>
      </c>
      <c r="D252" s="35">
        <f t="shared" si="18"/>
        <v>11</v>
      </c>
      <c r="E252" s="35">
        <f t="shared" si="19"/>
        <v>4</v>
      </c>
      <c r="F252" s="35" t="str">
        <f t="shared" si="16"/>
        <v>Wednesday</v>
      </c>
      <c r="G252" s="35">
        <f t="shared" si="17"/>
        <v>1</v>
      </c>
      <c r="H252" s="34">
        <f>CONVERT(INDEX(Htg_StPt_Sch_EZ!$C$4:$I$27,MATCH(Schedules_8760!$C252,Htg_StPt_Sch_EZ!$B$4:$B$27,0),MATCH(Schedules_8760!$F252,Htg_StPt_Sch_EZ!$C$3:$I$3,0)),"F","C")</f>
        <v>20.555555555555554</v>
      </c>
      <c r="I252" s="34">
        <f>CONVERT(INDEX(Htg_StPt_Sch_EZ!$C$31:$I$54,MATCH(Schedules_8760!$C252,Htg_StPt_Sch_EZ!$B$31:$B$54,0),MATCH(Schedules_8760!$F252,Htg_StPt_Sch_EZ!$C$30:$I$30,0)),"F","C")</f>
        <v>19.444444444444443</v>
      </c>
      <c r="J252" s="34">
        <f>CONVERT(INDEX(Clg_StPt_Sch_EZ!$C$4:$I$27,MATCH(Schedules_8760!$C252,Clg_StPt_Sch_EZ!$B$4:$B$27,0),MATCH(Schedules_8760!$F252,Clg_StPt_Sch_EZ!$C$3:$I$3,0)),"F","C")</f>
        <v>25.555555555555554</v>
      </c>
      <c r="K252" s="34">
        <f>CONVERT(INDEX(Clg_StPt_Sch_EZ!$C$31:$I$54,MATCH(Schedules_8760!$C252,Clg_StPt_Sch_EZ!$B$31:$B$54,0),MATCH(Schedules_8760!$F252,Clg_StPt_Sch_EZ!$C$30:$I$30,0)),"F","C")</f>
        <v>25</v>
      </c>
      <c r="L252" s="34">
        <f>CONVERT(INDEX(DHW_StPt_Sch_EZ!$C$4:$I$27,MATCH(Schedules_8760!$C252,DHW_StPt_Sch_EZ!$B$4:$B$27,0),MATCH(Schedules_8760!$F252,DHW_StPt_Sch_EZ!$C$3:$I$3,0)),"F","C")</f>
        <v>53.333333333333329</v>
      </c>
      <c r="M252" s="34">
        <f>CONVERT(INDEX(DHW_StPt_Sch_EZ!$C$31:$I$54,MATCH(Schedules_8760!$C252,DHW_StPt_Sch_EZ!$B$31:$B$54,0),MATCH(Schedules_8760!$F252,DHW_StPt_Sch_EZ!$C$30:$I$30,0)),"F","C")</f>
        <v>53.333333333333329</v>
      </c>
      <c r="N252" s="12"/>
      <c r="O252" s="12"/>
      <c r="P252" s="12"/>
    </row>
    <row r="253" spans="1:16" x14ac:dyDescent="0.25">
      <c r="A253" s="35">
        <v>252</v>
      </c>
      <c r="B253" s="89">
        <v>11.45833333333333</v>
      </c>
      <c r="C253" s="35">
        <f t="shared" si="15"/>
        <v>12</v>
      </c>
      <c r="D253" s="35">
        <f t="shared" si="18"/>
        <v>11</v>
      </c>
      <c r="E253" s="35">
        <f t="shared" si="19"/>
        <v>4</v>
      </c>
      <c r="F253" s="35" t="str">
        <f t="shared" si="16"/>
        <v>Wednesday</v>
      </c>
      <c r="G253" s="35">
        <f t="shared" si="17"/>
        <v>1</v>
      </c>
      <c r="H253" s="34">
        <f>CONVERT(INDEX(Htg_StPt_Sch_EZ!$C$4:$I$27,MATCH(Schedules_8760!$C253,Htg_StPt_Sch_EZ!$B$4:$B$27,0),MATCH(Schedules_8760!$F253,Htg_StPt_Sch_EZ!$C$3:$I$3,0)),"F","C")</f>
        <v>20.555555555555554</v>
      </c>
      <c r="I253" s="34">
        <f>CONVERT(INDEX(Htg_StPt_Sch_EZ!$C$31:$I$54,MATCH(Schedules_8760!$C253,Htg_StPt_Sch_EZ!$B$31:$B$54,0),MATCH(Schedules_8760!$F253,Htg_StPt_Sch_EZ!$C$30:$I$30,0)),"F","C")</f>
        <v>19.444444444444443</v>
      </c>
      <c r="J253" s="34">
        <f>CONVERT(INDEX(Clg_StPt_Sch_EZ!$C$4:$I$27,MATCH(Schedules_8760!$C253,Clg_StPt_Sch_EZ!$B$4:$B$27,0),MATCH(Schedules_8760!$F253,Clg_StPt_Sch_EZ!$C$3:$I$3,0)),"F","C")</f>
        <v>25.555555555555554</v>
      </c>
      <c r="K253" s="34">
        <f>CONVERT(INDEX(Clg_StPt_Sch_EZ!$C$31:$I$54,MATCH(Schedules_8760!$C253,Clg_StPt_Sch_EZ!$B$31:$B$54,0),MATCH(Schedules_8760!$F253,Clg_StPt_Sch_EZ!$C$30:$I$30,0)),"F","C")</f>
        <v>25</v>
      </c>
      <c r="L253" s="34">
        <f>CONVERT(INDEX(DHW_StPt_Sch_EZ!$C$4:$I$27,MATCH(Schedules_8760!$C253,DHW_StPt_Sch_EZ!$B$4:$B$27,0),MATCH(Schedules_8760!$F253,DHW_StPt_Sch_EZ!$C$3:$I$3,0)),"F","C")</f>
        <v>53.333333333333329</v>
      </c>
      <c r="M253" s="34">
        <f>CONVERT(INDEX(DHW_StPt_Sch_EZ!$C$31:$I$54,MATCH(Schedules_8760!$C253,DHW_StPt_Sch_EZ!$B$31:$B$54,0),MATCH(Schedules_8760!$F253,DHW_StPt_Sch_EZ!$C$30:$I$30,0)),"F","C")</f>
        <v>53.333333333333329</v>
      </c>
      <c r="N253" s="12"/>
      <c r="O253" s="12"/>
      <c r="P253" s="12"/>
    </row>
    <row r="254" spans="1:16" x14ac:dyDescent="0.25">
      <c r="A254" s="35">
        <v>253</v>
      </c>
      <c r="B254" s="89">
        <v>11.5</v>
      </c>
      <c r="C254" s="35">
        <f t="shared" si="15"/>
        <v>13</v>
      </c>
      <c r="D254" s="35">
        <f t="shared" si="18"/>
        <v>11</v>
      </c>
      <c r="E254" s="35">
        <f t="shared" si="19"/>
        <v>4</v>
      </c>
      <c r="F254" s="35" t="str">
        <f t="shared" si="16"/>
        <v>Wednesday</v>
      </c>
      <c r="G254" s="35">
        <f t="shared" si="17"/>
        <v>1</v>
      </c>
      <c r="H254" s="34">
        <f>CONVERT(INDEX(Htg_StPt_Sch_EZ!$C$4:$I$27,MATCH(Schedules_8760!$C254,Htg_StPt_Sch_EZ!$B$4:$B$27,0),MATCH(Schedules_8760!$F254,Htg_StPt_Sch_EZ!$C$3:$I$3,0)),"F","C")</f>
        <v>20.555555555555554</v>
      </c>
      <c r="I254" s="34">
        <f>CONVERT(INDEX(Htg_StPt_Sch_EZ!$C$31:$I$54,MATCH(Schedules_8760!$C254,Htg_StPt_Sch_EZ!$B$31:$B$54,0),MATCH(Schedules_8760!$F254,Htg_StPt_Sch_EZ!$C$30:$I$30,0)),"F","C")</f>
        <v>19.444444444444443</v>
      </c>
      <c r="J254" s="34">
        <f>CONVERT(INDEX(Clg_StPt_Sch_EZ!$C$4:$I$27,MATCH(Schedules_8760!$C254,Clg_StPt_Sch_EZ!$B$4:$B$27,0),MATCH(Schedules_8760!$F254,Clg_StPt_Sch_EZ!$C$3:$I$3,0)),"F","C")</f>
        <v>25.555555555555554</v>
      </c>
      <c r="K254" s="34">
        <f>CONVERT(INDEX(Clg_StPt_Sch_EZ!$C$31:$I$54,MATCH(Schedules_8760!$C254,Clg_StPt_Sch_EZ!$B$31:$B$54,0),MATCH(Schedules_8760!$F254,Clg_StPt_Sch_EZ!$C$30:$I$30,0)),"F","C")</f>
        <v>25</v>
      </c>
      <c r="L254" s="34">
        <f>CONVERT(INDEX(DHW_StPt_Sch_EZ!$C$4:$I$27,MATCH(Schedules_8760!$C254,DHW_StPt_Sch_EZ!$B$4:$B$27,0),MATCH(Schedules_8760!$F254,DHW_StPt_Sch_EZ!$C$3:$I$3,0)),"F","C")</f>
        <v>53.333333333333329</v>
      </c>
      <c r="M254" s="34">
        <f>CONVERT(INDEX(DHW_StPt_Sch_EZ!$C$31:$I$54,MATCH(Schedules_8760!$C254,DHW_StPt_Sch_EZ!$B$31:$B$54,0),MATCH(Schedules_8760!$F254,DHW_StPt_Sch_EZ!$C$30:$I$30,0)),"F","C")</f>
        <v>53.333333333333329</v>
      </c>
      <c r="N254" s="12"/>
      <c r="O254" s="12"/>
      <c r="P254" s="12"/>
    </row>
    <row r="255" spans="1:16" x14ac:dyDescent="0.25">
      <c r="A255" s="35">
        <v>254</v>
      </c>
      <c r="B255" s="89">
        <v>11.54166666666667</v>
      </c>
      <c r="C255" s="35">
        <f t="shared" si="15"/>
        <v>14</v>
      </c>
      <c r="D255" s="35">
        <f t="shared" si="18"/>
        <v>11</v>
      </c>
      <c r="E255" s="35">
        <f t="shared" si="19"/>
        <v>4</v>
      </c>
      <c r="F255" s="35" t="str">
        <f t="shared" si="16"/>
        <v>Wednesday</v>
      </c>
      <c r="G255" s="35">
        <f t="shared" si="17"/>
        <v>1</v>
      </c>
      <c r="H255" s="34">
        <f>CONVERT(INDEX(Htg_StPt_Sch_EZ!$C$4:$I$27,MATCH(Schedules_8760!$C255,Htg_StPt_Sch_EZ!$B$4:$B$27,0),MATCH(Schedules_8760!$F255,Htg_StPt_Sch_EZ!$C$3:$I$3,0)),"F","C")</f>
        <v>20.555555555555554</v>
      </c>
      <c r="I255" s="34">
        <f>CONVERT(INDEX(Htg_StPt_Sch_EZ!$C$31:$I$54,MATCH(Schedules_8760!$C255,Htg_StPt_Sch_EZ!$B$31:$B$54,0),MATCH(Schedules_8760!$F255,Htg_StPt_Sch_EZ!$C$30:$I$30,0)),"F","C")</f>
        <v>19.444444444444443</v>
      </c>
      <c r="J255" s="34">
        <f>CONVERT(INDEX(Clg_StPt_Sch_EZ!$C$4:$I$27,MATCH(Schedules_8760!$C255,Clg_StPt_Sch_EZ!$B$4:$B$27,0),MATCH(Schedules_8760!$F255,Clg_StPt_Sch_EZ!$C$3:$I$3,0)),"F","C")</f>
        <v>25.555555555555554</v>
      </c>
      <c r="K255" s="34">
        <f>CONVERT(INDEX(Clg_StPt_Sch_EZ!$C$31:$I$54,MATCH(Schedules_8760!$C255,Clg_StPt_Sch_EZ!$B$31:$B$54,0),MATCH(Schedules_8760!$F255,Clg_StPt_Sch_EZ!$C$30:$I$30,0)),"F","C")</f>
        <v>25</v>
      </c>
      <c r="L255" s="34">
        <f>CONVERT(INDEX(DHW_StPt_Sch_EZ!$C$4:$I$27,MATCH(Schedules_8760!$C255,DHW_StPt_Sch_EZ!$B$4:$B$27,0),MATCH(Schedules_8760!$F255,DHW_StPt_Sch_EZ!$C$3:$I$3,0)),"F","C")</f>
        <v>53.333333333333329</v>
      </c>
      <c r="M255" s="34">
        <f>CONVERT(INDEX(DHW_StPt_Sch_EZ!$C$31:$I$54,MATCH(Schedules_8760!$C255,DHW_StPt_Sch_EZ!$B$31:$B$54,0),MATCH(Schedules_8760!$F255,DHW_StPt_Sch_EZ!$C$30:$I$30,0)),"F","C")</f>
        <v>53.333333333333329</v>
      </c>
      <c r="N255" s="12"/>
      <c r="O255" s="12"/>
      <c r="P255" s="12"/>
    </row>
    <row r="256" spans="1:16" x14ac:dyDescent="0.25">
      <c r="A256" s="35">
        <v>255</v>
      </c>
      <c r="B256" s="89">
        <v>11.58333333333333</v>
      </c>
      <c r="C256" s="35">
        <f t="shared" si="15"/>
        <v>15</v>
      </c>
      <c r="D256" s="35">
        <f t="shared" si="18"/>
        <v>11</v>
      </c>
      <c r="E256" s="35">
        <f t="shared" si="19"/>
        <v>4</v>
      </c>
      <c r="F256" s="35" t="str">
        <f t="shared" si="16"/>
        <v>Wednesday</v>
      </c>
      <c r="G256" s="35">
        <f t="shared" si="17"/>
        <v>1</v>
      </c>
      <c r="H256" s="34">
        <f>CONVERT(INDEX(Htg_StPt_Sch_EZ!$C$4:$I$27,MATCH(Schedules_8760!$C256,Htg_StPt_Sch_EZ!$B$4:$B$27,0),MATCH(Schedules_8760!$F256,Htg_StPt_Sch_EZ!$C$3:$I$3,0)),"F","C")</f>
        <v>20.555555555555554</v>
      </c>
      <c r="I256" s="34">
        <f>CONVERT(INDEX(Htg_StPt_Sch_EZ!$C$31:$I$54,MATCH(Schedules_8760!$C256,Htg_StPt_Sch_EZ!$B$31:$B$54,0),MATCH(Schedules_8760!$F256,Htg_StPt_Sch_EZ!$C$30:$I$30,0)),"F","C")</f>
        <v>21.111111111111111</v>
      </c>
      <c r="J256" s="34">
        <f>CONVERT(INDEX(Clg_StPt_Sch_EZ!$C$4:$I$27,MATCH(Schedules_8760!$C256,Clg_StPt_Sch_EZ!$B$4:$B$27,0),MATCH(Schedules_8760!$F256,Clg_StPt_Sch_EZ!$C$3:$I$3,0)),"F","C")</f>
        <v>25.555555555555554</v>
      </c>
      <c r="K256" s="34">
        <f>CONVERT(INDEX(Clg_StPt_Sch_EZ!$C$31:$I$54,MATCH(Schedules_8760!$C256,Clg_StPt_Sch_EZ!$B$31:$B$54,0),MATCH(Schedules_8760!$F256,Clg_StPt_Sch_EZ!$C$30:$I$30,0)),"F","C")</f>
        <v>25</v>
      </c>
      <c r="L256" s="34">
        <f>CONVERT(INDEX(DHW_StPt_Sch_EZ!$C$4:$I$27,MATCH(Schedules_8760!$C256,DHW_StPt_Sch_EZ!$B$4:$B$27,0),MATCH(Schedules_8760!$F256,DHW_StPt_Sch_EZ!$C$3:$I$3,0)),"F","C")</f>
        <v>53.333333333333329</v>
      </c>
      <c r="M256" s="34">
        <f>CONVERT(INDEX(DHW_StPt_Sch_EZ!$C$31:$I$54,MATCH(Schedules_8760!$C256,DHW_StPt_Sch_EZ!$B$31:$B$54,0),MATCH(Schedules_8760!$F256,DHW_StPt_Sch_EZ!$C$30:$I$30,0)),"F","C")</f>
        <v>53.333333333333329</v>
      </c>
      <c r="N256" s="12"/>
      <c r="O256" s="12"/>
      <c r="P256" s="12"/>
    </row>
    <row r="257" spans="1:16" x14ac:dyDescent="0.25">
      <c r="A257" s="35">
        <v>256</v>
      </c>
      <c r="B257" s="89">
        <v>11.625</v>
      </c>
      <c r="C257" s="35">
        <f t="shared" si="15"/>
        <v>16</v>
      </c>
      <c r="D257" s="35">
        <f t="shared" si="18"/>
        <v>11</v>
      </c>
      <c r="E257" s="35">
        <f t="shared" si="19"/>
        <v>4</v>
      </c>
      <c r="F257" s="35" t="str">
        <f t="shared" si="16"/>
        <v>Wednesday</v>
      </c>
      <c r="G257" s="35">
        <f t="shared" si="17"/>
        <v>1</v>
      </c>
      <c r="H257" s="34">
        <f>CONVERT(INDEX(Htg_StPt_Sch_EZ!$C$4:$I$27,MATCH(Schedules_8760!$C257,Htg_StPt_Sch_EZ!$B$4:$B$27,0),MATCH(Schedules_8760!$F257,Htg_StPt_Sch_EZ!$C$3:$I$3,0)),"F","C")</f>
        <v>20.555555555555554</v>
      </c>
      <c r="I257" s="34">
        <f>CONVERT(INDEX(Htg_StPt_Sch_EZ!$C$31:$I$54,MATCH(Schedules_8760!$C257,Htg_StPt_Sch_EZ!$B$31:$B$54,0),MATCH(Schedules_8760!$F257,Htg_StPt_Sch_EZ!$C$30:$I$30,0)),"F","C")</f>
        <v>21.111111111111111</v>
      </c>
      <c r="J257" s="34">
        <f>CONVERT(INDEX(Clg_StPt_Sch_EZ!$C$4:$I$27,MATCH(Schedules_8760!$C257,Clg_StPt_Sch_EZ!$B$4:$B$27,0),MATCH(Schedules_8760!$F257,Clg_StPt_Sch_EZ!$C$3:$I$3,0)),"F","C")</f>
        <v>25.555555555555554</v>
      </c>
      <c r="K257" s="34">
        <f>CONVERT(INDEX(Clg_StPt_Sch_EZ!$C$31:$I$54,MATCH(Schedules_8760!$C257,Clg_StPt_Sch_EZ!$B$31:$B$54,0),MATCH(Schedules_8760!$F257,Clg_StPt_Sch_EZ!$C$30:$I$30,0)),"F","C")</f>
        <v>25</v>
      </c>
      <c r="L257" s="34">
        <f>CONVERT(INDEX(DHW_StPt_Sch_EZ!$C$4:$I$27,MATCH(Schedules_8760!$C257,DHW_StPt_Sch_EZ!$B$4:$B$27,0),MATCH(Schedules_8760!$F257,DHW_StPt_Sch_EZ!$C$3:$I$3,0)),"F","C")</f>
        <v>53.333333333333329</v>
      </c>
      <c r="M257" s="34">
        <f>CONVERT(INDEX(DHW_StPt_Sch_EZ!$C$31:$I$54,MATCH(Schedules_8760!$C257,DHW_StPt_Sch_EZ!$B$31:$B$54,0),MATCH(Schedules_8760!$F257,DHW_StPt_Sch_EZ!$C$30:$I$30,0)),"F","C")</f>
        <v>53.333333333333329</v>
      </c>
      <c r="N257" s="12"/>
      <c r="O257" s="12"/>
      <c r="P257" s="12"/>
    </row>
    <row r="258" spans="1:16" x14ac:dyDescent="0.25">
      <c r="A258" s="35">
        <v>257</v>
      </c>
      <c r="B258" s="89">
        <v>11.66666666666667</v>
      </c>
      <c r="C258" s="35">
        <f t="shared" ref="C258:C321" si="20">HOUR(B258)+1</f>
        <v>17</v>
      </c>
      <c r="D258" s="35">
        <f t="shared" si="18"/>
        <v>11</v>
      </c>
      <c r="E258" s="35">
        <f t="shared" si="19"/>
        <v>4</v>
      </c>
      <c r="F258" s="35" t="str">
        <f t="shared" ref="F258:F321" si="21">IF(E258=1,"Sunday",IF(E258=2,"Monday",IF(E258=3,"Tuesday",IF(E258=4,"Wednesday",IF(E258=5,"Thursday",IF(E258=6,"Friday","Saturday"))))))</f>
        <v>Wednesday</v>
      </c>
      <c r="G258" s="35">
        <f t="shared" ref="G258:G321" si="22">MONTH(B258)</f>
        <v>1</v>
      </c>
      <c r="H258" s="34">
        <f>CONVERT(INDEX(Htg_StPt_Sch_EZ!$C$4:$I$27,MATCH(Schedules_8760!$C258,Htg_StPt_Sch_EZ!$B$4:$B$27,0),MATCH(Schedules_8760!$F258,Htg_StPt_Sch_EZ!$C$3:$I$3,0)),"F","C")</f>
        <v>20.555555555555554</v>
      </c>
      <c r="I258" s="34">
        <f>CONVERT(INDEX(Htg_StPt_Sch_EZ!$C$31:$I$54,MATCH(Schedules_8760!$C258,Htg_StPt_Sch_EZ!$B$31:$B$54,0),MATCH(Schedules_8760!$F258,Htg_StPt_Sch_EZ!$C$30:$I$30,0)),"F","C")</f>
        <v>17.777777777777779</v>
      </c>
      <c r="J258" s="34">
        <f>CONVERT(INDEX(Clg_StPt_Sch_EZ!$C$4:$I$27,MATCH(Schedules_8760!$C258,Clg_StPt_Sch_EZ!$B$4:$B$27,0),MATCH(Schedules_8760!$F258,Clg_StPt_Sch_EZ!$C$3:$I$3,0)),"F","C")</f>
        <v>25.555555555555554</v>
      </c>
      <c r="K258" s="34">
        <f>CONVERT(INDEX(Clg_StPt_Sch_EZ!$C$31:$I$54,MATCH(Schedules_8760!$C258,Clg_StPt_Sch_EZ!$B$31:$B$54,0),MATCH(Schedules_8760!$F258,Clg_StPt_Sch_EZ!$C$30:$I$30,0)),"F","C")</f>
        <v>25</v>
      </c>
      <c r="L258" s="34">
        <f>CONVERT(INDEX(DHW_StPt_Sch_EZ!$C$4:$I$27,MATCH(Schedules_8760!$C258,DHW_StPt_Sch_EZ!$B$4:$B$27,0),MATCH(Schedules_8760!$F258,DHW_StPt_Sch_EZ!$C$3:$I$3,0)),"F","C")</f>
        <v>53.333333333333329</v>
      </c>
      <c r="M258" s="34">
        <f>CONVERT(INDEX(DHW_StPt_Sch_EZ!$C$31:$I$54,MATCH(Schedules_8760!$C258,DHW_StPt_Sch_EZ!$B$31:$B$54,0),MATCH(Schedules_8760!$F258,DHW_StPt_Sch_EZ!$C$30:$I$30,0)),"F","C")</f>
        <v>53.333333333333329</v>
      </c>
      <c r="N258" s="12"/>
      <c r="O258" s="12"/>
      <c r="P258" s="12"/>
    </row>
    <row r="259" spans="1:16" x14ac:dyDescent="0.25">
      <c r="A259" s="35">
        <v>258</v>
      </c>
      <c r="B259" s="89">
        <v>11.70833333333333</v>
      </c>
      <c r="C259" s="35">
        <f t="shared" si="20"/>
        <v>18</v>
      </c>
      <c r="D259" s="35">
        <f t="shared" ref="D259:D322" si="23">IF(C259=1,D258+1,D258)</f>
        <v>11</v>
      </c>
      <c r="E259" s="35">
        <f t="shared" ref="E259:E322" si="24">IF(AND(C259=1,E258=7),1,IF(C259=1,E258+1,E258))</f>
        <v>4</v>
      </c>
      <c r="F259" s="35" t="str">
        <f t="shared" si="21"/>
        <v>Wednesday</v>
      </c>
      <c r="G259" s="35">
        <f t="shared" si="22"/>
        <v>1</v>
      </c>
      <c r="H259" s="34">
        <f>CONVERT(INDEX(Htg_StPt_Sch_EZ!$C$4:$I$27,MATCH(Schedules_8760!$C259,Htg_StPt_Sch_EZ!$B$4:$B$27,0),MATCH(Schedules_8760!$F259,Htg_StPt_Sch_EZ!$C$3:$I$3,0)),"F","C")</f>
        <v>20.555555555555554</v>
      </c>
      <c r="I259" s="34">
        <f>CONVERT(INDEX(Htg_StPt_Sch_EZ!$C$31:$I$54,MATCH(Schedules_8760!$C259,Htg_StPt_Sch_EZ!$B$31:$B$54,0),MATCH(Schedules_8760!$F259,Htg_StPt_Sch_EZ!$C$30:$I$30,0)),"F","C")</f>
        <v>17.777777777777779</v>
      </c>
      <c r="J259" s="34">
        <f>CONVERT(INDEX(Clg_StPt_Sch_EZ!$C$4:$I$27,MATCH(Schedules_8760!$C259,Clg_StPt_Sch_EZ!$B$4:$B$27,0),MATCH(Schedules_8760!$F259,Clg_StPt_Sch_EZ!$C$3:$I$3,0)),"F","C")</f>
        <v>25.555555555555554</v>
      </c>
      <c r="K259" s="34">
        <f>CONVERT(INDEX(Clg_StPt_Sch_EZ!$C$31:$I$54,MATCH(Schedules_8760!$C259,Clg_StPt_Sch_EZ!$B$31:$B$54,0),MATCH(Schedules_8760!$F259,Clg_StPt_Sch_EZ!$C$30:$I$30,0)),"F","C")</f>
        <v>28.333333333333332</v>
      </c>
      <c r="L259" s="34">
        <f>CONVERT(INDEX(DHW_StPt_Sch_EZ!$C$4:$I$27,MATCH(Schedules_8760!$C259,DHW_StPt_Sch_EZ!$B$4:$B$27,0),MATCH(Schedules_8760!$F259,DHW_StPt_Sch_EZ!$C$3:$I$3,0)),"F","C")</f>
        <v>53.333333333333329</v>
      </c>
      <c r="M259" s="34">
        <f>CONVERT(INDEX(DHW_StPt_Sch_EZ!$C$31:$I$54,MATCH(Schedules_8760!$C259,DHW_StPt_Sch_EZ!$B$31:$B$54,0),MATCH(Schedules_8760!$F259,DHW_StPt_Sch_EZ!$C$30:$I$30,0)),"F","C")</f>
        <v>53.333333333333329</v>
      </c>
      <c r="N259" s="12"/>
      <c r="O259" s="12"/>
      <c r="P259" s="12"/>
    </row>
    <row r="260" spans="1:16" x14ac:dyDescent="0.25">
      <c r="A260" s="35">
        <v>259</v>
      </c>
      <c r="B260" s="89">
        <v>11.75</v>
      </c>
      <c r="C260" s="35">
        <f t="shared" si="20"/>
        <v>19</v>
      </c>
      <c r="D260" s="35">
        <f t="shared" si="23"/>
        <v>11</v>
      </c>
      <c r="E260" s="35">
        <f t="shared" si="24"/>
        <v>4</v>
      </c>
      <c r="F260" s="35" t="str">
        <f t="shared" si="21"/>
        <v>Wednesday</v>
      </c>
      <c r="G260" s="35">
        <f t="shared" si="22"/>
        <v>1</v>
      </c>
      <c r="H260" s="34">
        <f>CONVERT(INDEX(Htg_StPt_Sch_EZ!$C$4:$I$27,MATCH(Schedules_8760!$C260,Htg_StPt_Sch_EZ!$B$4:$B$27,0),MATCH(Schedules_8760!$F260,Htg_StPt_Sch_EZ!$C$3:$I$3,0)),"F","C")</f>
        <v>20.555555555555554</v>
      </c>
      <c r="I260" s="34">
        <f>CONVERT(INDEX(Htg_StPt_Sch_EZ!$C$31:$I$54,MATCH(Schedules_8760!$C260,Htg_StPt_Sch_EZ!$B$31:$B$54,0),MATCH(Schedules_8760!$F260,Htg_StPt_Sch_EZ!$C$30:$I$30,0)),"F","C")</f>
        <v>18.333333333333332</v>
      </c>
      <c r="J260" s="34">
        <f>CONVERT(INDEX(Clg_StPt_Sch_EZ!$C$4:$I$27,MATCH(Schedules_8760!$C260,Clg_StPt_Sch_EZ!$B$4:$B$27,0),MATCH(Schedules_8760!$F260,Clg_StPt_Sch_EZ!$C$3:$I$3,0)),"F","C")</f>
        <v>25.555555555555554</v>
      </c>
      <c r="K260" s="34">
        <f>CONVERT(INDEX(Clg_StPt_Sch_EZ!$C$31:$I$54,MATCH(Schedules_8760!$C260,Clg_StPt_Sch_EZ!$B$31:$B$54,0),MATCH(Schedules_8760!$F260,Clg_StPt_Sch_EZ!$C$30:$I$30,0)),"F","C")</f>
        <v>28.333333333333332</v>
      </c>
      <c r="L260" s="34">
        <f>CONVERT(INDEX(DHW_StPt_Sch_EZ!$C$4:$I$27,MATCH(Schedules_8760!$C260,DHW_StPt_Sch_EZ!$B$4:$B$27,0),MATCH(Schedules_8760!$F260,DHW_StPt_Sch_EZ!$C$3:$I$3,0)),"F","C")</f>
        <v>53.333333333333329</v>
      </c>
      <c r="M260" s="34">
        <f>CONVERT(INDEX(DHW_StPt_Sch_EZ!$C$31:$I$54,MATCH(Schedules_8760!$C260,DHW_StPt_Sch_EZ!$B$31:$B$54,0),MATCH(Schedules_8760!$F260,DHW_StPt_Sch_EZ!$C$30:$I$30,0)),"F","C")</f>
        <v>53.333333333333329</v>
      </c>
      <c r="N260" s="12"/>
      <c r="O260" s="12"/>
      <c r="P260" s="12"/>
    </row>
    <row r="261" spans="1:16" x14ac:dyDescent="0.25">
      <c r="A261" s="35">
        <v>260</v>
      </c>
      <c r="B261" s="89">
        <v>11.79166666666667</v>
      </c>
      <c r="C261" s="35">
        <f t="shared" si="20"/>
        <v>20</v>
      </c>
      <c r="D261" s="35">
        <f t="shared" si="23"/>
        <v>11</v>
      </c>
      <c r="E261" s="35">
        <f t="shared" si="24"/>
        <v>4</v>
      </c>
      <c r="F261" s="35" t="str">
        <f t="shared" si="21"/>
        <v>Wednesday</v>
      </c>
      <c r="G261" s="35">
        <f t="shared" si="22"/>
        <v>1</v>
      </c>
      <c r="H261" s="34">
        <f>CONVERT(INDEX(Htg_StPt_Sch_EZ!$C$4:$I$27,MATCH(Schedules_8760!$C261,Htg_StPt_Sch_EZ!$B$4:$B$27,0),MATCH(Schedules_8760!$F261,Htg_StPt_Sch_EZ!$C$3:$I$3,0)),"F","C")</f>
        <v>20.555555555555554</v>
      </c>
      <c r="I261" s="34">
        <f>CONVERT(INDEX(Htg_StPt_Sch_EZ!$C$31:$I$54,MATCH(Schedules_8760!$C261,Htg_StPt_Sch_EZ!$B$31:$B$54,0),MATCH(Schedules_8760!$F261,Htg_StPt_Sch_EZ!$C$30:$I$30,0)),"F","C")</f>
        <v>18.888888888888889</v>
      </c>
      <c r="J261" s="34">
        <f>CONVERT(INDEX(Clg_StPt_Sch_EZ!$C$4:$I$27,MATCH(Schedules_8760!$C261,Clg_StPt_Sch_EZ!$B$4:$B$27,0),MATCH(Schedules_8760!$F261,Clg_StPt_Sch_EZ!$C$3:$I$3,0)),"F","C")</f>
        <v>25.555555555555554</v>
      </c>
      <c r="K261" s="34">
        <f>CONVERT(INDEX(Clg_StPt_Sch_EZ!$C$31:$I$54,MATCH(Schedules_8760!$C261,Clg_StPt_Sch_EZ!$B$31:$B$54,0),MATCH(Schedules_8760!$F261,Clg_StPt_Sch_EZ!$C$30:$I$30,0)),"F","C")</f>
        <v>28.333333333333332</v>
      </c>
      <c r="L261" s="34">
        <f>CONVERT(INDEX(DHW_StPt_Sch_EZ!$C$4:$I$27,MATCH(Schedules_8760!$C261,DHW_StPt_Sch_EZ!$B$4:$B$27,0),MATCH(Schedules_8760!$F261,DHW_StPt_Sch_EZ!$C$3:$I$3,0)),"F","C")</f>
        <v>53.333333333333329</v>
      </c>
      <c r="M261" s="34">
        <f>CONVERT(INDEX(DHW_StPt_Sch_EZ!$C$31:$I$54,MATCH(Schedules_8760!$C261,DHW_StPt_Sch_EZ!$B$31:$B$54,0),MATCH(Schedules_8760!$F261,DHW_StPt_Sch_EZ!$C$30:$I$30,0)),"F","C")</f>
        <v>53.333333333333329</v>
      </c>
      <c r="N261" s="12"/>
      <c r="O261" s="12"/>
      <c r="P261" s="12"/>
    </row>
    <row r="262" spans="1:16" x14ac:dyDescent="0.25">
      <c r="A262" s="35">
        <v>261</v>
      </c>
      <c r="B262" s="89">
        <v>11.83333333333333</v>
      </c>
      <c r="C262" s="35">
        <f t="shared" si="20"/>
        <v>21</v>
      </c>
      <c r="D262" s="35">
        <f t="shared" si="23"/>
        <v>11</v>
      </c>
      <c r="E262" s="35">
        <f t="shared" si="24"/>
        <v>4</v>
      </c>
      <c r="F262" s="35" t="str">
        <f t="shared" si="21"/>
        <v>Wednesday</v>
      </c>
      <c r="G262" s="35">
        <f t="shared" si="22"/>
        <v>1</v>
      </c>
      <c r="H262" s="34">
        <f>CONVERT(INDEX(Htg_StPt_Sch_EZ!$C$4:$I$27,MATCH(Schedules_8760!$C262,Htg_StPt_Sch_EZ!$B$4:$B$27,0),MATCH(Schedules_8760!$F262,Htg_StPt_Sch_EZ!$C$3:$I$3,0)),"F","C")</f>
        <v>20.555555555555554</v>
      </c>
      <c r="I262" s="34">
        <f>CONVERT(INDEX(Htg_StPt_Sch_EZ!$C$31:$I$54,MATCH(Schedules_8760!$C262,Htg_StPt_Sch_EZ!$B$31:$B$54,0),MATCH(Schedules_8760!$F262,Htg_StPt_Sch_EZ!$C$30:$I$30,0)),"F","C")</f>
        <v>19.444444444444443</v>
      </c>
      <c r="J262" s="34">
        <f>CONVERT(INDEX(Clg_StPt_Sch_EZ!$C$4:$I$27,MATCH(Schedules_8760!$C262,Clg_StPt_Sch_EZ!$B$4:$B$27,0),MATCH(Schedules_8760!$F262,Clg_StPt_Sch_EZ!$C$3:$I$3,0)),"F","C")</f>
        <v>25.555555555555554</v>
      </c>
      <c r="K262" s="34">
        <f>CONVERT(INDEX(Clg_StPt_Sch_EZ!$C$31:$I$54,MATCH(Schedules_8760!$C262,Clg_StPt_Sch_EZ!$B$31:$B$54,0),MATCH(Schedules_8760!$F262,Clg_StPt_Sch_EZ!$C$30:$I$30,0)),"F","C")</f>
        <v>28.333333333333332</v>
      </c>
      <c r="L262" s="34">
        <f>CONVERT(INDEX(DHW_StPt_Sch_EZ!$C$4:$I$27,MATCH(Schedules_8760!$C262,DHW_StPt_Sch_EZ!$B$4:$B$27,0),MATCH(Schedules_8760!$F262,DHW_StPt_Sch_EZ!$C$3:$I$3,0)),"F","C")</f>
        <v>53.333333333333329</v>
      </c>
      <c r="M262" s="34">
        <f>CONVERT(INDEX(DHW_StPt_Sch_EZ!$C$31:$I$54,MATCH(Schedules_8760!$C262,DHW_StPt_Sch_EZ!$B$31:$B$54,0),MATCH(Schedules_8760!$F262,DHW_StPt_Sch_EZ!$C$30:$I$30,0)),"F","C")</f>
        <v>53.333333333333329</v>
      </c>
      <c r="N262" s="12"/>
      <c r="O262" s="12"/>
      <c r="P262" s="12"/>
    </row>
    <row r="263" spans="1:16" x14ac:dyDescent="0.25">
      <c r="A263" s="35">
        <v>262</v>
      </c>
      <c r="B263" s="89">
        <v>11.875</v>
      </c>
      <c r="C263" s="35">
        <f t="shared" si="20"/>
        <v>22</v>
      </c>
      <c r="D263" s="35">
        <f t="shared" si="23"/>
        <v>11</v>
      </c>
      <c r="E263" s="35">
        <f t="shared" si="24"/>
        <v>4</v>
      </c>
      <c r="F263" s="35" t="str">
        <f t="shared" si="21"/>
        <v>Wednesday</v>
      </c>
      <c r="G263" s="35">
        <f t="shared" si="22"/>
        <v>1</v>
      </c>
      <c r="H263" s="34">
        <f>CONVERT(INDEX(Htg_StPt_Sch_EZ!$C$4:$I$27,MATCH(Schedules_8760!$C263,Htg_StPt_Sch_EZ!$B$4:$B$27,0),MATCH(Schedules_8760!$F263,Htg_StPt_Sch_EZ!$C$3:$I$3,0)),"F","C")</f>
        <v>20.555555555555554</v>
      </c>
      <c r="I263" s="34">
        <f>CONVERT(INDEX(Htg_StPt_Sch_EZ!$C$31:$I$54,MATCH(Schedules_8760!$C263,Htg_StPt_Sch_EZ!$B$31:$B$54,0),MATCH(Schedules_8760!$F263,Htg_StPt_Sch_EZ!$C$30:$I$30,0)),"F","C")</f>
        <v>19.444444444444443</v>
      </c>
      <c r="J263" s="34">
        <f>CONVERT(INDEX(Clg_StPt_Sch_EZ!$C$4:$I$27,MATCH(Schedules_8760!$C263,Clg_StPt_Sch_EZ!$B$4:$B$27,0),MATCH(Schedules_8760!$F263,Clg_StPt_Sch_EZ!$C$3:$I$3,0)),"F","C")</f>
        <v>25.555555555555554</v>
      </c>
      <c r="K263" s="34">
        <f>CONVERT(INDEX(Clg_StPt_Sch_EZ!$C$31:$I$54,MATCH(Schedules_8760!$C263,Clg_StPt_Sch_EZ!$B$31:$B$54,0),MATCH(Schedules_8760!$F263,Clg_StPt_Sch_EZ!$C$30:$I$30,0)),"F","C")</f>
        <v>28.333333333333332</v>
      </c>
      <c r="L263" s="34">
        <f>CONVERT(INDEX(DHW_StPt_Sch_EZ!$C$4:$I$27,MATCH(Schedules_8760!$C263,DHW_StPt_Sch_EZ!$B$4:$B$27,0),MATCH(Schedules_8760!$F263,DHW_StPt_Sch_EZ!$C$3:$I$3,0)),"F","C")</f>
        <v>53.333333333333329</v>
      </c>
      <c r="M263" s="34">
        <f>CONVERT(INDEX(DHW_StPt_Sch_EZ!$C$31:$I$54,MATCH(Schedules_8760!$C263,DHW_StPt_Sch_EZ!$B$31:$B$54,0),MATCH(Schedules_8760!$F263,DHW_StPt_Sch_EZ!$C$30:$I$30,0)),"F","C")</f>
        <v>53.333333333333329</v>
      </c>
      <c r="N263" s="12"/>
      <c r="O263" s="12"/>
      <c r="P263" s="12"/>
    </row>
    <row r="264" spans="1:16" x14ac:dyDescent="0.25">
      <c r="A264" s="35">
        <v>263</v>
      </c>
      <c r="B264" s="89">
        <v>11.91666666666667</v>
      </c>
      <c r="C264" s="35">
        <f t="shared" si="20"/>
        <v>23</v>
      </c>
      <c r="D264" s="35">
        <f t="shared" si="23"/>
        <v>11</v>
      </c>
      <c r="E264" s="35">
        <f t="shared" si="24"/>
        <v>4</v>
      </c>
      <c r="F264" s="35" t="str">
        <f t="shared" si="21"/>
        <v>Wednesday</v>
      </c>
      <c r="G264" s="35">
        <f t="shared" si="22"/>
        <v>1</v>
      </c>
      <c r="H264" s="34">
        <f>CONVERT(INDEX(Htg_StPt_Sch_EZ!$C$4:$I$27,MATCH(Schedules_8760!$C264,Htg_StPt_Sch_EZ!$B$4:$B$27,0),MATCH(Schedules_8760!$F264,Htg_StPt_Sch_EZ!$C$3:$I$3,0)),"F","C")</f>
        <v>20.555555555555554</v>
      </c>
      <c r="I264" s="34">
        <f>CONVERT(INDEX(Htg_StPt_Sch_EZ!$C$31:$I$54,MATCH(Schedules_8760!$C264,Htg_StPt_Sch_EZ!$B$31:$B$54,0),MATCH(Schedules_8760!$F264,Htg_StPt_Sch_EZ!$C$30:$I$30,0)),"F","C")</f>
        <v>19.444444444444443</v>
      </c>
      <c r="J264" s="34">
        <f>CONVERT(INDEX(Clg_StPt_Sch_EZ!$C$4:$I$27,MATCH(Schedules_8760!$C264,Clg_StPt_Sch_EZ!$B$4:$B$27,0),MATCH(Schedules_8760!$F264,Clg_StPt_Sch_EZ!$C$3:$I$3,0)),"F","C")</f>
        <v>25.555555555555554</v>
      </c>
      <c r="K264" s="34">
        <f>CONVERT(INDEX(Clg_StPt_Sch_EZ!$C$31:$I$54,MATCH(Schedules_8760!$C264,Clg_StPt_Sch_EZ!$B$31:$B$54,0),MATCH(Schedules_8760!$F264,Clg_StPt_Sch_EZ!$C$30:$I$30,0)),"F","C")</f>
        <v>28.333333333333332</v>
      </c>
      <c r="L264" s="34">
        <f>CONVERT(INDEX(DHW_StPt_Sch_EZ!$C$4:$I$27,MATCH(Schedules_8760!$C264,DHW_StPt_Sch_EZ!$B$4:$B$27,0),MATCH(Schedules_8760!$F264,DHW_StPt_Sch_EZ!$C$3:$I$3,0)),"F","C")</f>
        <v>53.333333333333329</v>
      </c>
      <c r="M264" s="34">
        <f>CONVERT(INDEX(DHW_StPt_Sch_EZ!$C$31:$I$54,MATCH(Schedules_8760!$C264,DHW_StPt_Sch_EZ!$B$31:$B$54,0),MATCH(Schedules_8760!$F264,DHW_StPt_Sch_EZ!$C$30:$I$30,0)),"F","C")</f>
        <v>53.333333333333329</v>
      </c>
      <c r="N264" s="12"/>
      <c r="O264" s="12"/>
      <c r="P264" s="12"/>
    </row>
    <row r="265" spans="1:16" x14ac:dyDescent="0.25">
      <c r="A265" s="35">
        <v>264</v>
      </c>
      <c r="B265" s="89">
        <v>11.95833333333333</v>
      </c>
      <c r="C265" s="35">
        <f t="shared" si="20"/>
        <v>24</v>
      </c>
      <c r="D265" s="35">
        <f t="shared" si="23"/>
        <v>11</v>
      </c>
      <c r="E265" s="35">
        <f t="shared" si="24"/>
        <v>4</v>
      </c>
      <c r="F265" s="35" t="str">
        <f t="shared" si="21"/>
        <v>Wednesday</v>
      </c>
      <c r="G265" s="35">
        <f t="shared" si="22"/>
        <v>1</v>
      </c>
      <c r="H265" s="34">
        <f>CONVERT(INDEX(Htg_StPt_Sch_EZ!$C$4:$I$27,MATCH(Schedules_8760!$C265,Htg_StPt_Sch_EZ!$B$4:$B$27,0),MATCH(Schedules_8760!$F265,Htg_StPt_Sch_EZ!$C$3:$I$3,0)),"F","C")</f>
        <v>20.555555555555554</v>
      </c>
      <c r="I265" s="34">
        <f>CONVERT(INDEX(Htg_StPt_Sch_EZ!$C$31:$I$54,MATCH(Schedules_8760!$C265,Htg_StPt_Sch_EZ!$B$31:$B$54,0),MATCH(Schedules_8760!$F265,Htg_StPt_Sch_EZ!$C$30:$I$30,0)),"F","C")</f>
        <v>19.444444444444443</v>
      </c>
      <c r="J265" s="34">
        <f>CONVERT(INDEX(Clg_StPt_Sch_EZ!$C$4:$I$27,MATCH(Schedules_8760!$C265,Clg_StPt_Sch_EZ!$B$4:$B$27,0),MATCH(Schedules_8760!$F265,Clg_StPt_Sch_EZ!$C$3:$I$3,0)),"F","C")</f>
        <v>25.555555555555554</v>
      </c>
      <c r="K265" s="34">
        <f>CONVERT(INDEX(Clg_StPt_Sch_EZ!$C$31:$I$54,MATCH(Schedules_8760!$C265,Clg_StPt_Sch_EZ!$B$31:$B$54,0),MATCH(Schedules_8760!$F265,Clg_StPt_Sch_EZ!$C$30:$I$30,0)),"F","C")</f>
        <v>28.333333333333332</v>
      </c>
      <c r="L265" s="34">
        <f>CONVERT(INDEX(DHW_StPt_Sch_EZ!$C$4:$I$27,MATCH(Schedules_8760!$C265,DHW_StPt_Sch_EZ!$B$4:$B$27,0),MATCH(Schedules_8760!$F265,DHW_StPt_Sch_EZ!$C$3:$I$3,0)),"F","C")</f>
        <v>53.333333333333329</v>
      </c>
      <c r="M265" s="34">
        <f>CONVERT(INDEX(DHW_StPt_Sch_EZ!$C$31:$I$54,MATCH(Schedules_8760!$C265,DHW_StPt_Sch_EZ!$B$31:$B$54,0),MATCH(Schedules_8760!$F265,DHW_StPt_Sch_EZ!$C$30:$I$30,0)),"F","C")</f>
        <v>53.333333333333329</v>
      </c>
      <c r="N265" s="12"/>
      <c r="O265" s="12"/>
      <c r="P265" s="12"/>
    </row>
    <row r="266" spans="1:16" x14ac:dyDescent="0.25">
      <c r="A266" s="35">
        <v>265</v>
      </c>
      <c r="B266" s="89">
        <v>12</v>
      </c>
      <c r="C266" s="35">
        <f t="shared" si="20"/>
        <v>1</v>
      </c>
      <c r="D266" s="35">
        <f t="shared" si="23"/>
        <v>12</v>
      </c>
      <c r="E266" s="35">
        <f t="shared" si="24"/>
        <v>5</v>
      </c>
      <c r="F266" s="35" t="str">
        <f t="shared" si="21"/>
        <v>Thursday</v>
      </c>
      <c r="G266" s="35">
        <f t="shared" si="22"/>
        <v>1</v>
      </c>
      <c r="H266" s="34">
        <f>CONVERT(INDEX(Htg_StPt_Sch_EZ!$C$4:$I$27,MATCH(Schedules_8760!$C266,Htg_StPt_Sch_EZ!$B$4:$B$27,0),MATCH(Schedules_8760!$F266,Htg_StPt_Sch_EZ!$C$3:$I$3,0)),"F","C")</f>
        <v>20.555555555555554</v>
      </c>
      <c r="I266" s="34">
        <f>CONVERT(INDEX(Htg_StPt_Sch_EZ!$C$31:$I$54,MATCH(Schedules_8760!$C266,Htg_StPt_Sch_EZ!$B$31:$B$54,0),MATCH(Schedules_8760!$F266,Htg_StPt_Sch_EZ!$C$30:$I$30,0)),"F","C")</f>
        <v>19.444444444444443</v>
      </c>
      <c r="J266" s="34">
        <f>CONVERT(INDEX(Clg_StPt_Sch_EZ!$C$4:$I$27,MATCH(Schedules_8760!$C266,Clg_StPt_Sch_EZ!$B$4:$B$27,0),MATCH(Schedules_8760!$F266,Clg_StPt_Sch_EZ!$C$3:$I$3,0)),"F","C")</f>
        <v>25.555555555555554</v>
      </c>
      <c r="K266" s="34">
        <f>CONVERT(INDEX(Clg_StPt_Sch_EZ!$C$31:$I$54,MATCH(Schedules_8760!$C266,Clg_StPt_Sch_EZ!$B$31:$B$54,0),MATCH(Schedules_8760!$F266,Clg_StPt_Sch_EZ!$C$30:$I$30,0)),"F","C")</f>
        <v>28.333333333333332</v>
      </c>
      <c r="L266" s="34">
        <f>CONVERT(INDEX(DHW_StPt_Sch_EZ!$C$4:$I$27,MATCH(Schedules_8760!$C266,DHW_StPt_Sch_EZ!$B$4:$B$27,0),MATCH(Schedules_8760!$F266,DHW_StPt_Sch_EZ!$C$3:$I$3,0)),"F","C")</f>
        <v>53.333333333333329</v>
      </c>
      <c r="M266" s="34">
        <f>CONVERT(INDEX(DHW_StPt_Sch_EZ!$C$31:$I$54,MATCH(Schedules_8760!$C266,DHW_StPt_Sch_EZ!$B$31:$B$54,0),MATCH(Schedules_8760!$F266,DHW_StPt_Sch_EZ!$C$30:$I$30,0)),"F","C")</f>
        <v>53.333333333333329</v>
      </c>
      <c r="N266" s="12"/>
      <c r="O266" s="12"/>
      <c r="P266" s="12"/>
    </row>
    <row r="267" spans="1:16" x14ac:dyDescent="0.25">
      <c r="A267" s="35">
        <v>266</v>
      </c>
      <c r="B267" s="89">
        <v>12.04166666666667</v>
      </c>
      <c r="C267" s="35">
        <f t="shared" si="20"/>
        <v>2</v>
      </c>
      <c r="D267" s="35">
        <f t="shared" si="23"/>
        <v>12</v>
      </c>
      <c r="E267" s="35">
        <f t="shared" si="24"/>
        <v>5</v>
      </c>
      <c r="F267" s="35" t="str">
        <f t="shared" si="21"/>
        <v>Thursday</v>
      </c>
      <c r="G267" s="35">
        <f t="shared" si="22"/>
        <v>1</v>
      </c>
      <c r="H267" s="34">
        <f>CONVERT(INDEX(Htg_StPt_Sch_EZ!$C$4:$I$27,MATCH(Schedules_8760!$C267,Htg_StPt_Sch_EZ!$B$4:$B$27,0),MATCH(Schedules_8760!$F267,Htg_StPt_Sch_EZ!$C$3:$I$3,0)),"F","C")</f>
        <v>20.555555555555554</v>
      </c>
      <c r="I267" s="34">
        <f>CONVERT(INDEX(Htg_StPt_Sch_EZ!$C$31:$I$54,MATCH(Schedules_8760!$C267,Htg_StPt_Sch_EZ!$B$31:$B$54,0),MATCH(Schedules_8760!$F267,Htg_StPt_Sch_EZ!$C$30:$I$30,0)),"F","C")</f>
        <v>19.444444444444443</v>
      </c>
      <c r="J267" s="34">
        <f>CONVERT(INDEX(Clg_StPt_Sch_EZ!$C$4:$I$27,MATCH(Schedules_8760!$C267,Clg_StPt_Sch_EZ!$B$4:$B$27,0),MATCH(Schedules_8760!$F267,Clg_StPt_Sch_EZ!$C$3:$I$3,0)),"F","C")</f>
        <v>25.555555555555554</v>
      </c>
      <c r="K267" s="34">
        <f>CONVERT(INDEX(Clg_StPt_Sch_EZ!$C$31:$I$54,MATCH(Schedules_8760!$C267,Clg_StPt_Sch_EZ!$B$31:$B$54,0),MATCH(Schedules_8760!$F267,Clg_StPt_Sch_EZ!$C$30:$I$30,0)),"F","C")</f>
        <v>28.333333333333332</v>
      </c>
      <c r="L267" s="34">
        <f>CONVERT(INDEX(DHW_StPt_Sch_EZ!$C$4:$I$27,MATCH(Schedules_8760!$C267,DHW_StPt_Sch_EZ!$B$4:$B$27,0),MATCH(Schedules_8760!$F267,DHW_StPt_Sch_EZ!$C$3:$I$3,0)),"F","C")</f>
        <v>53.333333333333329</v>
      </c>
      <c r="M267" s="34">
        <f>CONVERT(INDEX(DHW_StPt_Sch_EZ!$C$31:$I$54,MATCH(Schedules_8760!$C267,DHW_StPt_Sch_EZ!$B$31:$B$54,0),MATCH(Schedules_8760!$F267,DHW_StPt_Sch_EZ!$C$30:$I$30,0)),"F","C")</f>
        <v>53.333333333333329</v>
      </c>
      <c r="N267" s="12"/>
      <c r="O267" s="12"/>
      <c r="P267" s="12"/>
    </row>
    <row r="268" spans="1:16" x14ac:dyDescent="0.25">
      <c r="A268" s="35">
        <v>267</v>
      </c>
      <c r="B268" s="89">
        <v>12.08333333333333</v>
      </c>
      <c r="C268" s="35">
        <f t="shared" si="20"/>
        <v>3</v>
      </c>
      <c r="D268" s="35">
        <f t="shared" si="23"/>
        <v>12</v>
      </c>
      <c r="E268" s="35">
        <f t="shared" si="24"/>
        <v>5</v>
      </c>
      <c r="F268" s="35" t="str">
        <f t="shared" si="21"/>
        <v>Thursday</v>
      </c>
      <c r="G268" s="35">
        <f t="shared" si="22"/>
        <v>1</v>
      </c>
      <c r="H268" s="34">
        <f>CONVERT(INDEX(Htg_StPt_Sch_EZ!$C$4:$I$27,MATCH(Schedules_8760!$C268,Htg_StPt_Sch_EZ!$B$4:$B$27,0),MATCH(Schedules_8760!$F268,Htg_StPt_Sch_EZ!$C$3:$I$3,0)),"F","C")</f>
        <v>20.555555555555554</v>
      </c>
      <c r="I268" s="34">
        <f>CONVERT(INDEX(Htg_StPt_Sch_EZ!$C$31:$I$54,MATCH(Schedules_8760!$C268,Htg_StPt_Sch_EZ!$B$31:$B$54,0),MATCH(Schedules_8760!$F268,Htg_StPt_Sch_EZ!$C$30:$I$30,0)),"F","C")</f>
        <v>19.444444444444443</v>
      </c>
      <c r="J268" s="34">
        <f>CONVERT(INDEX(Clg_StPt_Sch_EZ!$C$4:$I$27,MATCH(Schedules_8760!$C268,Clg_StPt_Sch_EZ!$B$4:$B$27,0),MATCH(Schedules_8760!$F268,Clg_StPt_Sch_EZ!$C$3:$I$3,0)),"F","C")</f>
        <v>25.555555555555554</v>
      </c>
      <c r="K268" s="34">
        <f>CONVERT(INDEX(Clg_StPt_Sch_EZ!$C$31:$I$54,MATCH(Schedules_8760!$C268,Clg_StPt_Sch_EZ!$B$31:$B$54,0),MATCH(Schedules_8760!$F268,Clg_StPt_Sch_EZ!$C$30:$I$30,0)),"F","C")</f>
        <v>28.333333333333332</v>
      </c>
      <c r="L268" s="34">
        <f>CONVERT(INDEX(DHW_StPt_Sch_EZ!$C$4:$I$27,MATCH(Schedules_8760!$C268,DHW_StPt_Sch_EZ!$B$4:$B$27,0),MATCH(Schedules_8760!$F268,DHW_StPt_Sch_EZ!$C$3:$I$3,0)),"F","C")</f>
        <v>53.333333333333329</v>
      </c>
      <c r="M268" s="34">
        <f>CONVERT(INDEX(DHW_StPt_Sch_EZ!$C$31:$I$54,MATCH(Schedules_8760!$C268,DHW_StPt_Sch_EZ!$B$31:$B$54,0),MATCH(Schedules_8760!$F268,DHW_StPt_Sch_EZ!$C$30:$I$30,0)),"F","C")</f>
        <v>53.333333333333329</v>
      </c>
      <c r="N268" s="12"/>
      <c r="O268" s="12"/>
      <c r="P268" s="12"/>
    </row>
    <row r="269" spans="1:16" x14ac:dyDescent="0.25">
      <c r="A269" s="35">
        <v>268</v>
      </c>
      <c r="B269" s="89">
        <v>12.125</v>
      </c>
      <c r="C269" s="35">
        <f t="shared" si="20"/>
        <v>4</v>
      </c>
      <c r="D269" s="35">
        <f t="shared" si="23"/>
        <v>12</v>
      </c>
      <c r="E269" s="35">
        <f t="shared" si="24"/>
        <v>5</v>
      </c>
      <c r="F269" s="35" t="str">
        <f t="shared" si="21"/>
        <v>Thursday</v>
      </c>
      <c r="G269" s="35">
        <f t="shared" si="22"/>
        <v>1</v>
      </c>
      <c r="H269" s="34">
        <f>CONVERT(INDEX(Htg_StPt_Sch_EZ!$C$4:$I$27,MATCH(Schedules_8760!$C269,Htg_StPt_Sch_EZ!$B$4:$B$27,0),MATCH(Schedules_8760!$F269,Htg_StPt_Sch_EZ!$C$3:$I$3,0)),"F","C")</f>
        <v>20.555555555555554</v>
      </c>
      <c r="I269" s="34">
        <f>CONVERT(INDEX(Htg_StPt_Sch_EZ!$C$31:$I$54,MATCH(Schedules_8760!$C269,Htg_StPt_Sch_EZ!$B$31:$B$54,0),MATCH(Schedules_8760!$F269,Htg_StPt_Sch_EZ!$C$30:$I$30,0)),"F","C")</f>
        <v>19.444444444444443</v>
      </c>
      <c r="J269" s="34">
        <f>CONVERT(INDEX(Clg_StPt_Sch_EZ!$C$4:$I$27,MATCH(Schedules_8760!$C269,Clg_StPt_Sch_EZ!$B$4:$B$27,0),MATCH(Schedules_8760!$F269,Clg_StPt_Sch_EZ!$C$3:$I$3,0)),"F","C")</f>
        <v>25.555555555555554</v>
      </c>
      <c r="K269" s="34">
        <f>CONVERT(INDEX(Clg_StPt_Sch_EZ!$C$31:$I$54,MATCH(Schedules_8760!$C269,Clg_StPt_Sch_EZ!$B$31:$B$54,0),MATCH(Schedules_8760!$F269,Clg_StPt_Sch_EZ!$C$30:$I$30,0)),"F","C")</f>
        <v>28.333333333333332</v>
      </c>
      <c r="L269" s="34">
        <f>CONVERT(INDEX(DHW_StPt_Sch_EZ!$C$4:$I$27,MATCH(Schedules_8760!$C269,DHW_StPt_Sch_EZ!$B$4:$B$27,0),MATCH(Schedules_8760!$F269,DHW_StPt_Sch_EZ!$C$3:$I$3,0)),"F","C")</f>
        <v>53.333333333333329</v>
      </c>
      <c r="M269" s="34">
        <f>CONVERT(INDEX(DHW_StPt_Sch_EZ!$C$31:$I$54,MATCH(Schedules_8760!$C269,DHW_StPt_Sch_EZ!$B$31:$B$54,0),MATCH(Schedules_8760!$F269,DHW_StPt_Sch_EZ!$C$30:$I$30,0)),"F","C")</f>
        <v>53.333333333333329</v>
      </c>
      <c r="N269" s="12"/>
      <c r="O269" s="12"/>
      <c r="P269" s="12"/>
    </row>
    <row r="270" spans="1:16" x14ac:dyDescent="0.25">
      <c r="A270" s="35">
        <v>269</v>
      </c>
      <c r="B270" s="89">
        <v>12.16666666666667</v>
      </c>
      <c r="C270" s="35">
        <f t="shared" si="20"/>
        <v>5</v>
      </c>
      <c r="D270" s="35">
        <f t="shared" si="23"/>
        <v>12</v>
      </c>
      <c r="E270" s="35">
        <f t="shared" si="24"/>
        <v>5</v>
      </c>
      <c r="F270" s="35" t="str">
        <f t="shared" si="21"/>
        <v>Thursday</v>
      </c>
      <c r="G270" s="35">
        <f t="shared" si="22"/>
        <v>1</v>
      </c>
      <c r="H270" s="34">
        <f>CONVERT(INDEX(Htg_StPt_Sch_EZ!$C$4:$I$27,MATCH(Schedules_8760!$C270,Htg_StPt_Sch_EZ!$B$4:$B$27,0),MATCH(Schedules_8760!$F270,Htg_StPt_Sch_EZ!$C$3:$I$3,0)),"F","C")</f>
        <v>20.555555555555554</v>
      </c>
      <c r="I270" s="34">
        <f>CONVERT(INDEX(Htg_StPt_Sch_EZ!$C$31:$I$54,MATCH(Schedules_8760!$C270,Htg_StPt_Sch_EZ!$B$31:$B$54,0),MATCH(Schedules_8760!$F270,Htg_StPt_Sch_EZ!$C$30:$I$30,0)),"F","C")</f>
        <v>19.444444444444443</v>
      </c>
      <c r="J270" s="34">
        <f>CONVERT(INDEX(Clg_StPt_Sch_EZ!$C$4:$I$27,MATCH(Schedules_8760!$C270,Clg_StPt_Sch_EZ!$B$4:$B$27,0),MATCH(Schedules_8760!$F270,Clg_StPt_Sch_EZ!$C$3:$I$3,0)),"F","C")</f>
        <v>25.555555555555554</v>
      </c>
      <c r="K270" s="34">
        <f>CONVERT(INDEX(Clg_StPt_Sch_EZ!$C$31:$I$54,MATCH(Schedules_8760!$C270,Clg_StPt_Sch_EZ!$B$31:$B$54,0),MATCH(Schedules_8760!$F270,Clg_StPt_Sch_EZ!$C$30:$I$30,0)),"F","C")</f>
        <v>28.333333333333332</v>
      </c>
      <c r="L270" s="34">
        <f>CONVERT(INDEX(DHW_StPt_Sch_EZ!$C$4:$I$27,MATCH(Schedules_8760!$C270,DHW_StPt_Sch_EZ!$B$4:$B$27,0),MATCH(Schedules_8760!$F270,DHW_StPt_Sch_EZ!$C$3:$I$3,0)),"F","C")</f>
        <v>53.333333333333329</v>
      </c>
      <c r="M270" s="34">
        <f>CONVERT(INDEX(DHW_StPt_Sch_EZ!$C$31:$I$54,MATCH(Schedules_8760!$C270,DHW_StPt_Sch_EZ!$B$31:$B$54,0),MATCH(Schedules_8760!$F270,DHW_StPt_Sch_EZ!$C$30:$I$30,0)),"F","C")</f>
        <v>53.333333333333329</v>
      </c>
      <c r="N270" s="12"/>
      <c r="O270" s="12"/>
      <c r="P270" s="12"/>
    </row>
    <row r="271" spans="1:16" x14ac:dyDescent="0.25">
      <c r="A271" s="35">
        <v>270</v>
      </c>
      <c r="B271" s="89">
        <v>12.20833333333333</v>
      </c>
      <c r="C271" s="35">
        <f t="shared" si="20"/>
        <v>6</v>
      </c>
      <c r="D271" s="35">
        <f t="shared" si="23"/>
        <v>12</v>
      </c>
      <c r="E271" s="35">
        <f t="shared" si="24"/>
        <v>5</v>
      </c>
      <c r="F271" s="35" t="str">
        <f t="shared" si="21"/>
        <v>Thursday</v>
      </c>
      <c r="G271" s="35">
        <f t="shared" si="22"/>
        <v>1</v>
      </c>
      <c r="H271" s="34">
        <f>CONVERT(INDEX(Htg_StPt_Sch_EZ!$C$4:$I$27,MATCH(Schedules_8760!$C271,Htg_StPt_Sch_EZ!$B$4:$B$27,0),MATCH(Schedules_8760!$F271,Htg_StPt_Sch_EZ!$C$3:$I$3,0)),"F","C")</f>
        <v>20.555555555555554</v>
      </c>
      <c r="I271" s="34">
        <f>CONVERT(INDEX(Htg_StPt_Sch_EZ!$C$31:$I$54,MATCH(Schedules_8760!$C271,Htg_StPt_Sch_EZ!$B$31:$B$54,0),MATCH(Schedules_8760!$F271,Htg_StPt_Sch_EZ!$C$30:$I$30,0)),"F","C")</f>
        <v>19.444444444444443</v>
      </c>
      <c r="J271" s="34">
        <f>CONVERT(INDEX(Clg_StPt_Sch_EZ!$C$4:$I$27,MATCH(Schedules_8760!$C271,Clg_StPt_Sch_EZ!$B$4:$B$27,0),MATCH(Schedules_8760!$F271,Clg_StPt_Sch_EZ!$C$3:$I$3,0)),"F","C")</f>
        <v>25.555555555555554</v>
      </c>
      <c r="K271" s="34">
        <f>CONVERT(INDEX(Clg_StPt_Sch_EZ!$C$31:$I$54,MATCH(Schedules_8760!$C271,Clg_StPt_Sch_EZ!$B$31:$B$54,0),MATCH(Schedules_8760!$F271,Clg_StPt_Sch_EZ!$C$30:$I$30,0)),"F","C")</f>
        <v>28.333333333333332</v>
      </c>
      <c r="L271" s="34">
        <f>CONVERT(INDEX(DHW_StPt_Sch_EZ!$C$4:$I$27,MATCH(Schedules_8760!$C271,DHW_StPt_Sch_EZ!$B$4:$B$27,0),MATCH(Schedules_8760!$F271,DHW_StPt_Sch_EZ!$C$3:$I$3,0)),"F","C")</f>
        <v>53.333333333333329</v>
      </c>
      <c r="M271" s="34">
        <f>CONVERT(INDEX(DHW_StPt_Sch_EZ!$C$31:$I$54,MATCH(Schedules_8760!$C271,DHW_StPt_Sch_EZ!$B$31:$B$54,0),MATCH(Schedules_8760!$F271,DHW_StPt_Sch_EZ!$C$30:$I$30,0)),"F","C")</f>
        <v>53.333333333333329</v>
      </c>
      <c r="N271" s="12"/>
      <c r="O271" s="12"/>
      <c r="P271" s="12"/>
    </row>
    <row r="272" spans="1:16" x14ac:dyDescent="0.25">
      <c r="A272" s="35">
        <v>271</v>
      </c>
      <c r="B272" s="89">
        <v>12.25</v>
      </c>
      <c r="C272" s="35">
        <f t="shared" si="20"/>
        <v>7</v>
      </c>
      <c r="D272" s="35">
        <f t="shared" si="23"/>
        <v>12</v>
      </c>
      <c r="E272" s="35">
        <f t="shared" si="24"/>
        <v>5</v>
      </c>
      <c r="F272" s="35" t="str">
        <f t="shared" si="21"/>
        <v>Thursday</v>
      </c>
      <c r="G272" s="35">
        <f t="shared" si="22"/>
        <v>1</v>
      </c>
      <c r="H272" s="34">
        <f>CONVERT(INDEX(Htg_StPt_Sch_EZ!$C$4:$I$27,MATCH(Schedules_8760!$C272,Htg_StPt_Sch_EZ!$B$4:$B$27,0),MATCH(Schedules_8760!$F272,Htg_StPt_Sch_EZ!$C$3:$I$3,0)),"F","C")</f>
        <v>20.555555555555554</v>
      </c>
      <c r="I272" s="34">
        <f>CONVERT(INDEX(Htg_StPt_Sch_EZ!$C$31:$I$54,MATCH(Schedules_8760!$C272,Htg_StPt_Sch_EZ!$B$31:$B$54,0),MATCH(Schedules_8760!$F272,Htg_StPt_Sch_EZ!$C$30:$I$30,0)),"F","C")</f>
        <v>19.444444444444443</v>
      </c>
      <c r="J272" s="34">
        <f>CONVERT(INDEX(Clg_StPt_Sch_EZ!$C$4:$I$27,MATCH(Schedules_8760!$C272,Clg_StPt_Sch_EZ!$B$4:$B$27,0),MATCH(Schedules_8760!$F272,Clg_StPt_Sch_EZ!$C$3:$I$3,0)),"F","C")</f>
        <v>25.555555555555554</v>
      </c>
      <c r="K272" s="34">
        <f>CONVERT(INDEX(Clg_StPt_Sch_EZ!$C$31:$I$54,MATCH(Schedules_8760!$C272,Clg_StPt_Sch_EZ!$B$31:$B$54,0),MATCH(Schedules_8760!$F272,Clg_StPt_Sch_EZ!$C$30:$I$30,0)),"F","C")</f>
        <v>28.333333333333332</v>
      </c>
      <c r="L272" s="34">
        <f>CONVERT(INDEX(DHW_StPt_Sch_EZ!$C$4:$I$27,MATCH(Schedules_8760!$C272,DHW_StPt_Sch_EZ!$B$4:$B$27,0),MATCH(Schedules_8760!$F272,DHW_StPt_Sch_EZ!$C$3:$I$3,0)),"F","C")</f>
        <v>53.333333333333329</v>
      </c>
      <c r="M272" s="34">
        <f>CONVERT(INDEX(DHW_StPt_Sch_EZ!$C$31:$I$54,MATCH(Schedules_8760!$C272,DHW_StPt_Sch_EZ!$B$31:$B$54,0),MATCH(Schedules_8760!$F272,DHW_StPt_Sch_EZ!$C$30:$I$30,0)),"F","C")</f>
        <v>53.333333333333329</v>
      </c>
      <c r="N272" s="12"/>
      <c r="O272" s="12"/>
      <c r="P272" s="12"/>
    </row>
    <row r="273" spans="1:16" x14ac:dyDescent="0.25">
      <c r="A273" s="35">
        <v>272</v>
      </c>
      <c r="B273" s="89">
        <v>12.29166666666667</v>
      </c>
      <c r="C273" s="35">
        <f t="shared" si="20"/>
        <v>8</v>
      </c>
      <c r="D273" s="35">
        <f t="shared" si="23"/>
        <v>12</v>
      </c>
      <c r="E273" s="35">
        <f t="shared" si="24"/>
        <v>5</v>
      </c>
      <c r="F273" s="35" t="str">
        <f t="shared" si="21"/>
        <v>Thursday</v>
      </c>
      <c r="G273" s="35">
        <f t="shared" si="22"/>
        <v>1</v>
      </c>
      <c r="H273" s="34">
        <f>CONVERT(INDEX(Htg_StPt_Sch_EZ!$C$4:$I$27,MATCH(Schedules_8760!$C273,Htg_StPt_Sch_EZ!$B$4:$B$27,0),MATCH(Schedules_8760!$F273,Htg_StPt_Sch_EZ!$C$3:$I$3,0)),"F","C")</f>
        <v>20.555555555555554</v>
      </c>
      <c r="I273" s="34">
        <f>CONVERT(INDEX(Htg_StPt_Sch_EZ!$C$31:$I$54,MATCH(Schedules_8760!$C273,Htg_StPt_Sch_EZ!$B$31:$B$54,0),MATCH(Schedules_8760!$F273,Htg_StPt_Sch_EZ!$C$30:$I$30,0)),"F","C")</f>
        <v>19.444444444444443</v>
      </c>
      <c r="J273" s="34">
        <f>CONVERT(INDEX(Clg_StPt_Sch_EZ!$C$4:$I$27,MATCH(Schedules_8760!$C273,Clg_StPt_Sch_EZ!$B$4:$B$27,0),MATCH(Schedules_8760!$F273,Clg_StPt_Sch_EZ!$C$3:$I$3,0)),"F","C")</f>
        <v>25.555555555555554</v>
      </c>
      <c r="K273" s="34">
        <f>CONVERT(INDEX(Clg_StPt_Sch_EZ!$C$31:$I$54,MATCH(Schedules_8760!$C273,Clg_StPt_Sch_EZ!$B$31:$B$54,0),MATCH(Schedules_8760!$F273,Clg_StPt_Sch_EZ!$C$30:$I$30,0)),"F","C")</f>
        <v>25</v>
      </c>
      <c r="L273" s="34">
        <f>CONVERT(INDEX(DHW_StPt_Sch_EZ!$C$4:$I$27,MATCH(Schedules_8760!$C273,DHW_StPt_Sch_EZ!$B$4:$B$27,0),MATCH(Schedules_8760!$F273,DHW_StPt_Sch_EZ!$C$3:$I$3,0)),"F","C")</f>
        <v>53.333333333333329</v>
      </c>
      <c r="M273" s="34">
        <f>CONVERT(INDEX(DHW_StPt_Sch_EZ!$C$31:$I$54,MATCH(Schedules_8760!$C273,DHW_StPt_Sch_EZ!$B$31:$B$54,0),MATCH(Schedules_8760!$F273,DHW_StPt_Sch_EZ!$C$30:$I$30,0)),"F","C")</f>
        <v>53.333333333333329</v>
      </c>
      <c r="N273" s="12"/>
      <c r="O273" s="12"/>
      <c r="P273" s="12"/>
    </row>
    <row r="274" spans="1:16" x14ac:dyDescent="0.25">
      <c r="A274" s="35">
        <v>273</v>
      </c>
      <c r="B274" s="89">
        <v>12.33333333333333</v>
      </c>
      <c r="C274" s="35">
        <f t="shared" si="20"/>
        <v>9</v>
      </c>
      <c r="D274" s="35">
        <f t="shared" si="23"/>
        <v>12</v>
      </c>
      <c r="E274" s="35">
        <f t="shared" si="24"/>
        <v>5</v>
      </c>
      <c r="F274" s="35" t="str">
        <f t="shared" si="21"/>
        <v>Thursday</v>
      </c>
      <c r="G274" s="35">
        <f t="shared" si="22"/>
        <v>1</v>
      </c>
      <c r="H274" s="34">
        <f>CONVERT(INDEX(Htg_StPt_Sch_EZ!$C$4:$I$27,MATCH(Schedules_8760!$C274,Htg_StPt_Sch_EZ!$B$4:$B$27,0),MATCH(Schedules_8760!$F274,Htg_StPt_Sch_EZ!$C$3:$I$3,0)),"F","C")</f>
        <v>20.555555555555554</v>
      </c>
      <c r="I274" s="34">
        <f>CONVERT(INDEX(Htg_StPt_Sch_EZ!$C$31:$I$54,MATCH(Schedules_8760!$C274,Htg_StPt_Sch_EZ!$B$31:$B$54,0),MATCH(Schedules_8760!$F274,Htg_StPt_Sch_EZ!$C$30:$I$30,0)),"F","C")</f>
        <v>19.444444444444443</v>
      </c>
      <c r="J274" s="34">
        <f>CONVERT(INDEX(Clg_StPt_Sch_EZ!$C$4:$I$27,MATCH(Schedules_8760!$C274,Clg_StPt_Sch_EZ!$B$4:$B$27,0),MATCH(Schedules_8760!$F274,Clg_StPt_Sch_EZ!$C$3:$I$3,0)),"F","C")</f>
        <v>25.555555555555554</v>
      </c>
      <c r="K274" s="34">
        <f>CONVERT(INDEX(Clg_StPt_Sch_EZ!$C$31:$I$54,MATCH(Schedules_8760!$C274,Clg_StPt_Sch_EZ!$B$31:$B$54,0),MATCH(Schedules_8760!$F274,Clg_StPt_Sch_EZ!$C$30:$I$30,0)),"F","C")</f>
        <v>25</v>
      </c>
      <c r="L274" s="34">
        <f>CONVERT(INDEX(DHW_StPt_Sch_EZ!$C$4:$I$27,MATCH(Schedules_8760!$C274,DHW_StPt_Sch_EZ!$B$4:$B$27,0),MATCH(Schedules_8760!$F274,DHW_StPt_Sch_EZ!$C$3:$I$3,0)),"F","C")</f>
        <v>53.333333333333329</v>
      </c>
      <c r="M274" s="34">
        <f>CONVERT(INDEX(DHW_StPt_Sch_EZ!$C$31:$I$54,MATCH(Schedules_8760!$C274,DHW_StPt_Sch_EZ!$B$31:$B$54,0),MATCH(Schedules_8760!$F274,DHW_StPt_Sch_EZ!$C$30:$I$30,0)),"F","C")</f>
        <v>53.333333333333329</v>
      </c>
      <c r="N274" s="12"/>
      <c r="O274" s="12"/>
      <c r="P274" s="12"/>
    </row>
    <row r="275" spans="1:16" x14ac:dyDescent="0.25">
      <c r="A275" s="35">
        <v>274</v>
      </c>
      <c r="B275" s="89">
        <v>12.375</v>
      </c>
      <c r="C275" s="35">
        <f t="shared" si="20"/>
        <v>10</v>
      </c>
      <c r="D275" s="35">
        <f t="shared" si="23"/>
        <v>12</v>
      </c>
      <c r="E275" s="35">
        <f t="shared" si="24"/>
        <v>5</v>
      </c>
      <c r="F275" s="35" t="str">
        <f t="shared" si="21"/>
        <v>Thursday</v>
      </c>
      <c r="G275" s="35">
        <f t="shared" si="22"/>
        <v>1</v>
      </c>
      <c r="H275" s="34">
        <f>CONVERT(INDEX(Htg_StPt_Sch_EZ!$C$4:$I$27,MATCH(Schedules_8760!$C275,Htg_StPt_Sch_EZ!$B$4:$B$27,0),MATCH(Schedules_8760!$F275,Htg_StPt_Sch_EZ!$C$3:$I$3,0)),"F","C")</f>
        <v>20.555555555555554</v>
      </c>
      <c r="I275" s="34">
        <f>CONVERT(INDEX(Htg_StPt_Sch_EZ!$C$31:$I$54,MATCH(Schedules_8760!$C275,Htg_StPt_Sch_EZ!$B$31:$B$54,0),MATCH(Schedules_8760!$F275,Htg_StPt_Sch_EZ!$C$30:$I$30,0)),"F","C")</f>
        <v>19.444444444444443</v>
      </c>
      <c r="J275" s="34">
        <f>CONVERT(INDEX(Clg_StPt_Sch_EZ!$C$4:$I$27,MATCH(Schedules_8760!$C275,Clg_StPt_Sch_EZ!$B$4:$B$27,0),MATCH(Schedules_8760!$F275,Clg_StPt_Sch_EZ!$C$3:$I$3,0)),"F","C")</f>
        <v>25.555555555555554</v>
      </c>
      <c r="K275" s="34">
        <f>CONVERT(INDEX(Clg_StPt_Sch_EZ!$C$31:$I$54,MATCH(Schedules_8760!$C275,Clg_StPt_Sch_EZ!$B$31:$B$54,0),MATCH(Schedules_8760!$F275,Clg_StPt_Sch_EZ!$C$30:$I$30,0)),"F","C")</f>
        <v>25</v>
      </c>
      <c r="L275" s="34">
        <f>CONVERT(INDEX(DHW_StPt_Sch_EZ!$C$4:$I$27,MATCH(Schedules_8760!$C275,DHW_StPt_Sch_EZ!$B$4:$B$27,0),MATCH(Schedules_8760!$F275,DHW_StPt_Sch_EZ!$C$3:$I$3,0)),"F","C")</f>
        <v>53.333333333333329</v>
      </c>
      <c r="M275" s="34">
        <f>CONVERT(INDEX(DHW_StPt_Sch_EZ!$C$31:$I$54,MATCH(Schedules_8760!$C275,DHW_StPt_Sch_EZ!$B$31:$B$54,0),MATCH(Schedules_8760!$F275,DHW_StPt_Sch_EZ!$C$30:$I$30,0)),"F","C")</f>
        <v>53.333333333333329</v>
      </c>
      <c r="N275" s="12"/>
      <c r="O275" s="12"/>
      <c r="P275" s="12"/>
    </row>
    <row r="276" spans="1:16" x14ac:dyDescent="0.25">
      <c r="A276" s="35">
        <v>275</v>
      </c>
      <c r="B276" s="89">
        <v>12.41666666666667</v>
      </c>
      <c r="C276" s="35">
        <f t="shared" si="20"/>
        <v>11</v>
      </c>
      <c r="D276" s="35">
        <f t="shared" si="23"/>
        <v>12</v>
      </c>
      <c r="E276" s="35">
        <f t="shared" si="24"/>
        <v>5</v>
      </c>
      <c r="F276" s="35" t="str">
        <f t="shared" si="21"/>
        <v>Thursday</v>
      </c>
      <c r="G276" s="35">
        <f t="shared" si="22"/>
        <v>1</v>
      </c>
      <c r="H276" s="34">
        <f>CONVERT(INDEX(Htg_StPt_Sch_EZ!$C$4:$I$27,MATCH(Schedules_8760!$C276,Htg_StPt_Sch_EZ!$B$4:$B$27,0),MATCH(Schedules_8760!$F276,Htg_StPt_Sch_EZ!$C$3:$I$3,0)),"F","C")</f>
        <v>20.555555555555554</v>
      </c>
      <c r="I276" s="34">
        <f>CONVERT(INDEX(Htg_StPt_Sch_EZ!$C$31:$I$54,MATCH(Schedules_8760!$C276,Htg_StPt_Sch_EZ!$B$31:$B$54,0),MATCH(Schedules_8760!$F276,Htg_StPt_Sch_EZ!$C$30:$I$30,0)),"F","C")</f>
        <v>19.444444444444443</v>
      </c>
      <c r="J276" s="34">
        <f>CONVERT(INDEX(Clg_StPt_Sch_EZ!$C$4:$I$27,MATCH(Schedules_8760!$C276,Clg_StPt_Sch_EZ!$B$4:$B$27,0),MATCH(Schedules_8760!$F276,Clg_StPt_Sch_EZ!$C$3:$I$3,0)),"F","C")</f>
        <v>25.555555555555554</v>
      </c>
      <c r="K276" s="34">
        <f>CONVERT(INDEX(Clg_StPt_Sch_EZ!$C$31:$I$54,MATCH(Schedules_8760!$C276,Clg_StPt_Sch_EZ!$B$31:$B$54,0),MATCH(Schedules_8760!$F276,Clg_StPt_Sch_EZ!$C$30:$I$30,0)),"F","C")</f>
        <v>25</v>
      </c>
      <c r="L276" s="34">
        <f>CONVERT(INDEX(DHW_StPt_Sch_EZ!$C$4:$I$27,MATCH(Schedules_8760!$C276,DHW_StPt_Sch_EZ!$B$4:$B$27,0),MATCH(Schedules_8760!$F276,DHW_StPt_Sch_EZ!$C$3:$I$3,0)),"F","C")</f>
        <v>53.333333333333329</v>
      </c>
      <c r="M276" s="34">
        <f>CONVERT(INDEX(DHW_StPt_Sch_EZ!$C$31:$I$54,MATCH(Schedules_8760!$C276,DHW_StPt_Sch_EZ!$B$31:$B$54,0),MATCH(Schedules_8760!$F276,DHW_StPt_Sch_EZ!$C$30:$I$30,0)),"F","C")</f>
        <v>53.333333333333329</v>
      </c>
      <c r="N276" s="12"/>
      <c r="O276" s="12"/>
      <c r="P276" s="12"/>
    </row>
    <row r="277" spans="1:16" x14ac:dyDescent="0.25">
      <c r="A277" s="35">
        <v>276</v>
      </c>
      <c r="B277" s="89">
        <v>12.45833333333333</v>
      </c>
      <c r="C277" s="35">
        <f t="shared" si="20"/>
        <v>12</v>
      </c>
      <c r="D277" s="35">
        <f t="shared" si="23"/>
        <v>12</v>
      </c>
      <c r="E277" s="35">
        <f t="shared" si="24"/>
        <v>5</v>
      </c>
      <c r="F277" s="35" t="str">
        <f t="shared" si="21"/>
        <v>Thursday</v>
      </c>
      <c r="G277" s="35">
        <f t="shared" si="22"/>
        <v>1</v>
      </c>
      <c r="H277" s="34">
        <f>CONVERT(INDEX(Htg_StPt_Sch_EZ!$C$4:$I$27,MATCH(Schedules_8760!$C277,Htg_StPt_Sch_EZ!$B$4:$B$27,0),MATCH(Schedules_8760!$F277,Htg_StPt_Sch_EZ!$C$3:$I$3,0)),"F","C")</f>
        <v>20.555555555555554</v>
      </c>
      <c r="I277" s="34">
        <f>CONVERT(INDEX(Htg_StPt_Sch_EZ!$C$31:$I$54,MATCH(Schedules_8760!$C277,Htg_StPt_Sch_EZ!$B$31:$B$54,0),MATCH(Schedules_8760!$F277,Htg_StPt_Sch_EZ!$C$30:$I$30,0)),"F","C")</f>
        <v>19.444444444444443</v>
      </c>
      <c r="J277" s="34">
        <f>CONVERT(INDEX(Clg_StPt_Sch_EZ!$C$4:$I$27,MATCH(Schedules_8760!$C277,Clg_StPt_Sch_EZ!$B$4:$B$27,0),MATCH(Schedules_8760!$F277,Clg_StPt_Sch_EZ!$C$3:$I$3,0)),"F","C")</f>
        <v>25.555555555555554</v>
      </c>
      <c r="K277" s="34">
        <f>CONVERT(INDEX(Clg_StPt_Sch_EZ!$C$31:$I$54,MATCH(Schedules_8760!$C277,Clg_StPt_Sch_EZ!$B$31:$B$54,0),MATCH(Schedules_8760!$F277,Clg_StPt_Sch_EZ!$C$30:$I$30,0)),"F","C")</f>
        <v>25</v>
      </c>
      <c r="L277" s="34">
        <f>CONVERT(INDEX(DHW_StPt_Sch_EZ!$C$4:$I$27,MATCH(Schedules_8760!$C277,DHW_StPt_Sch_EZ!$B$4:$B$27,0),MATCH(Schedules_8760!$F277,DHW_StPt_Sch_EZ!$C$3:$I$3,0)),"F","C")</f>
        <v>53.333333333333329</v>
      </c>
      <c r="M277" s="34">
        <f>CONVERT(INDEX(DHW_StPt_Sch_EZ!$C$31:$I$54,MATCH(Schedules_8760!$C277,DHW_StPt_Sch_EZ!$B$31:$B$54,0),MATCH(Schedules_8760!$F277,DHW_StPt_Sch_EZ!$C$30:$I$30,0)),"F","C")</f>
        <v>53.333333333333329</v>
      </c>
      <c r="N277" s="12"/>
      <c r="O277" s="12"/>
      <c r="P277" s="12"/>
    </row>
    <row r="278" spans="1:16" x14ac:dyDescent="0.25">
      <c r="A278" s="35">
        <v>277</v>
      </c>
      <c r="B278" s="89">
        <v>12.5</v>
      </c>
      <c r="C278" s="35">
        <f t="shared" si="20"/>
        <v>13</v>
      </c>
      <c r="D278" s="35">
        <f t="shared" si="23"/>
        <v>12</v>
      </c>
      <c r="E278" s="35">
        <f t="shared" si="24"/>
        <v>5</v>
      </c>
      <c r="F278" s="35" t="str">
        <f t="shared" si="21"/>
        <v>Thursday</v>
      </c>
      <c r="G278" s="35">
        <f t="shared" si="22"/>
        <v>1</v>
      </c>
      <c r="H278" s="34">
        <f>CONVERT(INDEX(Htg_StPt_Sch_EZ!$C$4:$I$27,MATCH(Schedules_8760!$C278,Htg_StPt_Sch_EZ!$B$4:$B$27,0),MATCH(Schedules_8760!$F278,Htg_StPt_Sch_EZ!$C$3:$I$3,0)),"F","C")</f>
        <v>20.555555555555554</v>
      </c>
      <c r="I278" s="34">
        <f>CONVERT(INDEX(Htg_StPt_Sch_EZ!$C$31:$I$54,MATCH(Schedules_8760!$C278,Htg_StPt_Sch_EZ!$B$31:$B$54,0),MATCH(Schedules_8760!$F278,Htg_StPt_Sch_EZ!$C$30:$I$30,0)),"F","C")</f>
        <v>19.444444444444443</v>
      </c>
      <c r="J278" s="34">
        <f>CONVERT(INDEX(Clg_StPt_Sch_EZ!$C$4:$I$27,MATCH(Schedules_8760!$C278,Clg_StPt_Sch_EZ!$B$4:$B$27,0),MATCH(Schedules_8760!$F278,Clg_StPt_Sch_EZ!$C$3:$I$3,0)),"F","C")</f>
        <v>25.555555555555554</v>
      </c>
      <c r="K278" s="34">
        <f>CONVERT(INDEX(Clg_StPt_Sch_EZ!$C$31:$I$54,MATCH(Schedules_8760!$C278,Clg_StPt_Sch_EZ!$B$31:$B$54,0),MATCH(Schedules_8760!$F278,Clg_StPt_Sch_EZ!$C$30:$I$30,0)),"F","C")</f>
        <v>25</v>
      </c>
      <c r="L278" s="34">
        <f>CONVERT(INDEX(DHW_StPt_Sch_EZ!$C$4:$I$27,MATCH(Schedules_8760!$C278,DHW_StPt_Sch_EZ!$B$4:$B$27,0),MATCH(Schedules_8760!$F278,DHW_StPt_Sch_EZ!$C$3:$I$3,0)),"F","C")</f>
        <v>53.333333333333329</v>
      </c>
      <c r="M278" s="34">
        <f>CONVERT(INDEX(DHW_StPt_Sch_EZ!$C$31:$I$54,MATCH(Schedules_8760!$C278,DHW_StPt_Sch_EZ!$B$31:$B$54,0),MATCH(Schedules_8760!$F278,DHW_StPt_Sch_EZ!$C$30:$I$30,0)),"F","C")</f>
        <v>53.333333333333329</v>
      </c>
      <c r="N278" s="12"/>
      <c r="O278" s="12"/>
      <c r="P278" s="12"/>
    </row>
    <row r="279" spans="1:16" x14ac:dyDescent="0.25">
      <c r="A279" s="35">
        <v>278</v>
      </c>
      <c r="B279" s="89">
        <v>12.54166666666667</v>
      </c>
      <c r="C279" s="35">
        <f t="shared" si="20"/>
        <v>14</v>
      </c>
      <c r="D279" s="35">
        <f t="shared" si="23"/>
        <v>12</v>
      </c>
      <c r="E279" s="35">
        <f t="shared" si="24"/>
        <v>5</v>
      </c>
      <c r="F279" s="35" t="str">
        <f t="shared" si="21"/>
        <v>Thursday</v>
      </c>
      <c r="G279" s="35">
        <f t="shared" si="22"/>
        <v>1</v>
      </c>
      <c r="H279" s="34">
        <f>CONVERT(INDEX(Htg_StPt_Sch_EZ!$C$4:$I$27,MATCH(Schedules_8760!$C279,Htg_StPt_Sch_EZ!$B$4:$B$27,0),MATCH(Schedules_8760!$F279,Htg_StPt_Sch_EZ!$C$3:$I$3,0)),"F","C")</f>
        <v>20.555555555555554</v>
      </c>
      <c r="I279" s="34">
        <f>CONVERT(INDEX(Htg_StPt_Sch_EZ!$C$31:$I$54,MATCH(Schedules_8760!$C279,Htg_StPt_Sch_EZ!$B$31:$B$54,0),MATCH(Schedules_8760!$F279,Htg_StPt_Sch_EZ!$C$30:$I$30,0)),"F","C")</f>
        <v>19.444444444444443</v>
      </c>
      <c r="J279" s="34">
        <f>CONVERT(INDEX(Clg_StPt_Sch_EZ!$C$4:$I$27,MATCH(Schedules_8760!$C279,Clg_StPt_Sch_EZ!$B$4:$B$27,0),MATCH(Schedules_8760!$F279,Clg_StPt_Sch_EZ!$C$3:$I$3,0)),"F","C")</f>
        <v>25.555555555555554</v>
      </c>
      <c r="K279" s="34">
        <f>CONVERT(INDEX(Clg_StPt_Sch_EZ!$C$31:$I$54,MATCH(Schedules_8760!$C279,Clg_StPt_Sch_EZ!$B$31:$B$54,0),MATCH(Schedules_8760!$F279,Clg_StPt_Sch_EZ!$C$30:$I$30,0)),"F","C")</f>
        <v>25</v>
      </c>
      <c r="L279" s="34">
        <f>CONVERT(INDEX(DHW_StPt_Sch_EZ!$C$4:$I$27,MATCH(Schedules_8760!$C279,DHW_StPt_Sch_EZ!$B$4:$B$27,0),MATCH(Schedules_8760!$F279,DHW_StPt_Sch_EZ!$C$3:$I$3,0)),"F","C")</f>
        <v>53.333333333333329</v>
      </c>
      <c r="M279" s="34">
        <f>CONVERT(INDEX(DHW_StPt_Sch_EZ!$C$31:$I$54,MATCH(Schedules_8760!$C279,DHW_StPt_Sch_EZ!$B$31:$B$54,0),MATCH(Schedules_8760!$F279,DHW_StPt_Sch_EZ!$C$30:$I$30,0)),"F","C")</f>
        <v>53.333333333333329</v>
      </c>
      <c r="N279" s="12"/>
      <c r="O279" s="12"/>
      <c r="P279" s="12"/>
    </row>
    <row r="280" spans="1:16" x14ac:dyDescent="0.25">
      <c r="A280" s="35">
        <v>279</v>
      </c>
      <c r="B280" s="89">
        <v>12.58333333333333</v>
      </c>
      <c r="C280" s="35">
        <f t="shared" si="20"/>
        <v>15</v>
      </c>
      <c r="D280" s="35">
        <f t="shared" si="23"/>
        <v>12</v>
      </c>
      <c r="E280" s="35">
        <f t="shared" si="24"/>
        <v>5</v>
      </c>
      <c r="F280" s="35" t="str">
        <f t="shared" si="21"/>
        <v>Thursday</v>
      </c>
      <c r="G280" s="35">
        <f t="shared" si="22"/>
        <v>1</v>
      </c>
      <c r="H280" s="34">
        <f>CONVERT(INDEX(Htg_StPt_Sch_EZ!$C$4:$I$27,MATCH(Schedules_8760!$C280,Htg_StPt_Sch_EZ!$B$4:$B$27,0),MATCH(Schedules_8760!$F280,Htg_StPt_Sch_EZ!$C$3:$I$3,0)),"F","C")</f>
        <v>20.555555555555554</v>
      </c>
      <c r="I280" s="34">
        <f>CONVERT(INDEX(Htg_StPt_Sch_EZ!$C$31:$I$54,MATCH(Schedules_8760!$C280,Htg_StPt_Sch_EZ!$B$31:$B$54,0),MATCH(Schedules_8760!$F280,Htg_StPt_Sch_EZ!$C$30:$I$30,0)),"F","C")</f>
        <v>21.111111111111111</v>
      </c>
      <c r="J280" s="34">
        <f>CONVERT(INDEX(Clg_StPt_Sch_EZ!$C$4:$I$27,MATCH(Schedules_8760!$C280,Clg_StPt_Sch_EZ!$B$4:$B$27,0),MATCH(Schedules_8760!$F280,Clg_StPt_Sch_EZ!$C$3:$I$3,0)),"F","C")</f>
        <v>25.555555555555554</v>
      </c>
      <c r="K280" s="34">
        <f>CONVERT(INDEX(Clg_StPt_Sch_EZ!$C$31:$I$54,MATCH(Schedules_8760!$C280,Clg_StPt_Sch_EZ!$B$31:$B$54,0),MATCH(Schedules_8760!$F280,Clg_StPt_Sch_EZ!$C$30:$I$30,0)),"F","C")</f>
        <v>25</v>
      </c>
      <c r="L280" s="34">
        <f>CONVERT(INDEX(DHW_StPt_Sch_EZ!$C$4:$I$27,MATCH(Schedules_8760!$C280,DHW_StPt_Sch_EZ!$B$4:$B$27,0),MATCH(Schedules_8760!$F280,DHW_StPt_Sch_EZ!$C$3:$I$3,0)),"F","C")</f>
        <v>53.333333333333329</v>
      </c>
      <c r="M280" s="34">
        <f>CONVERT(INDEX(DHW_StPt_Sch_EZ!$C$31:$I$54,MATCH(Schedules_8760!$C280,DHW_StPt_Sch_EZ!$B$31:$B$54,0),MATCH(Schedules_8760!$F280,DHW_StPt_Sch_EZ!$C$30:$I$30,0)),"F","C")</f>
        <v>53.333333333333329</v>
      </c>
      <c r="N280" s="12"/>
      <c r="O280" s="12"/>
      <c r="P280" s="12"/>
    </row>
    <row r="281" spans="1:16" x14ac:dyDescent="0.25">
      <c r="A281" s="35">
        <v>280</v>
      </c>
      <c r="B281" s="89">
        <v>12.625</v>
      </c>
      <c r="C281" s="35">
        <f t="shared" si="20"/>
        <v>16</v>
      </c>
      <c r="D281" s="35">
        <f t="shared" si="23"/>
        <v>12</v>
      </c>
      <c r="E281" s="35">
        <f t="shared" si="24"/>
        <v>5</v>
      </c>
      <c r="F281" s="35" t="str">
        <f t="shared" si="21"/>
        <v>Thursday</v>
      </c>
      <c r="G281" s="35">
        <f t="shared" si="22"/>
        <v>1</v>
      </c>
      <c r="H281" s="34">
        <f>CONVERT(INDEX(Htg_StPt_Sch_EZ!$C$4:$I$27,MATCH(Schedules_8760!$C281,Htg_StPt_Sch_EZ!$B$4:$B$27,0),MATCH(Schedules_8760!$F281,Htg_StPt_Sch_EZ!$C$3:$I$3,0)),"F","C")</f>
        <v>20.555555555555554</v>
      </c>
      <c r="I281" s="34">
        <f>CONVERT(INDEX(Htg_StPt_Sch_EZ!$C$31:$I$54,MATCH(Schedules_8760!$C281,Htg_StPt_Sch_EZ!$B$31:$B$54,0),MATCH(Schedules_8760!$F281,Htg_StPt_Sch_EZ!$C$30:$I$30,0)),"F","C")</f>
        <v>21.111111111111111</v>
      </c>
      <c r="J281" s="34">
        <f>CONVERT(INDEX(Clg_StPt_Sch_EZ!$C$4:$I$27,MATCH(Schedules_8760!$C281,Clg_StPt_Sch_EZ!$B$4:$B$27,0),MATCH(Schedules_8760!$F281,Clg_StPt_Sch_EZ!$C$3:$I$3,0)),"F","C")</f>
        <v>25.555555555555554</v>
      </c>
      <c r="K281" s="34">
        <f>CONVERT(INDEX(Clg_StPt_Sch_EZ!$C$31:$I$54,MATCH(Schedules_8760!$C281,Clg_StPt_Sch_EZ!$B$31:$B$54,0),MATCH(Schedules_8760!$F281,Clg_StPt_Sch_EZ!$C$30:$I$30,0)),"F","C")</f>
        <v>25</v>
      </c>
      <c r="L281" s="34">
        <f>CONVERT(INDEX(DHW_StPt_Sch_EZ!$C$4:$I$27,MATCH(Schedules_8760!$C281,DHW_StPt_Sch_EZ!$B$4:$B$27,0),MATCH(Schedules_8760!$F281,DHW_StPt_Sch_EZ!$C$3:$I$3,0)),"F","C")</f>
        <v>53.333333333333329</v>
      </c>
      <c r="M281" s="34">
        <f>CONVERT(INDEX(DHW_StPt_Sch_EZ!$C$31:$I$54,MATCH(Schedules_8760!$C281,DHW_StPt_Sch_EZ!$B$31:$B$54,0),MATCH(Schedules_8760!$F281,DHW_StPt_Sch_EZ!$C$30:$I$30,0)),"F","C")</f>
        <v>53.333333333333329</v>
      </c>
      <c r="N281" s="12"/>
      <c r="O281" s="12"/>
      <c r="P281" s="12"/>
    </row>
    <row r="282" spans="1:16" x14ac:dyDescent="0.25">
      <c r="A282" s="35">
        <v>281</v>
      </c>
      <c r="B282" s="89">
        <v>12.66666666666667</v>
      </c>
      <c r="C282" s="35">
        <f t="shared" si="20"/>
        <v>17</v>
      </c>
      <c r="D282" s="35">
        <f t="shared" si="23"/>
        <v>12</v>
      </c>
      <c r="E282" s="35">
        <f t="shared" si="24"/>
        <v>5</v>
      </c>
      <c r="F282" s="35" t="str">
        <f t="shared" si="21"/>
        <v>Thursday</v>
      </c>
      <c r="G282" s="35">
        <f t="shared" si="22"/>
        <v>1</v>
      </c>
      <c r="H282" s="34">
        <f>CONVERT(INDEX(Htg_StPt_Sch_EZ!$C$4:$I$27,MATCH(Schedules_8760!$C282,Htg_StPt_Sch_EZ!$B$4:$B$27,0),MATCH(Schedules_8760!$F282,Htg_StPt_Sch_EZ!$C$3:$I$3,0)),"F","C")</f>
        <v>20.555555555555554</v>
      </c>
      <c r="I282" s="34">
        <f>CONVERT(INDEX(Htg_StPt_Sch_EZ!$C$31:$I$54,MATCH(Schedules_8760!$C282,Htg_StPt_Sch_EZ!$B$31:$B$54,0),MATCH(Schedules_8760!$F282,Htg_StPt_Sch_EZ!$C$30:$I$30,0)),"F","C")</f>
        <v>17.777777777777779</v>
      </c>
      <c r="J282" s="34">
        <f>CONVERT(INDEX(Clg_StPt_Sch_EZ!$C$4:$I$27,MATCH(Schedules_8760!$C282,Clg_StPt_Sch_EZ!$B$4:$B$27,0),MATCH(Schedules_8760!$F282,Clg_StPt_Sch_EZ!$C$3:$I$3,0)),"F","C")</f>
        <v>25.555555555555554</v>
      </c>
      <c r="K282" s="34">
        <f>CONVERT(INDEX(Clg_StPt_Sch_EZ!$C$31:$I$54,MATCH(Schedules_8760!$C282,Clg_StPt_Sch_EZ!$B$31:$B$54,0),MATCH(Schedules_8760!$F282,Clg_StPt_Sch_EZ!$C$30:$I$30,0)),"F","C")</f>
        <v>25</v>
      </c>
      <c r="L282" s="34">
        <f>CONVERT(INDEX(DHW_StPt_Sch_EZ!$C$4:$I$27,MATCH(Schedules_8760!$C282,DHW_StPt_Sch_EZ!$B$4:$B$27,0),MATCH(Schedules_8760!$F282,DHW_StPt_Sch_EZ!$C$3:$I$3,0)),"F","C")</f>
        <v>53.333333333333329</v>
      </c>
      <c r="M282" s="34">
        <f>CONVERT(INDEX(DHW_StPt_Sch_EZ!$C$31:$I$54,MATCH(Schedules_8760!$C282,DHW_StPt_Sch_EZ!$B$31:$B$54,0),MATCH(Schedules_8760!$F282,DHW_StPt_Sch_EZ!$C$30:$I$30,0)),"F","C")</f>
        <v>53.333333333333329</v>
      </c>
      <c r="N282" s="12"/>
      <c r="O282" s="12"/>
      <c r="P282" s="12"/>
    </row>
    <row r="283" spans="1:16" x14ac:dyDescent="0.25">
      <c r="A283" s="35">
        <v>282</v>
      </c>
      <c r="B283" s="89">
        <v>12.70833333333333</v>
      </c>
      <c r="C283" s="35">
        <f t="shared" si="20"/>
        <v>18</v>
      </c>
      <c r="D283" s="35">
        <f t="shared" si="23"/>
        <v>12</v>
      </c>
      <c r="E283" s="35">
        <f t="shared" si="24"/>
        <v>5</v>
      </c>
      <c r="F283" s="35" t="str">
        <f t="shared" si="21"/>
        <v>Thursday</v>
      </c>
      <c r="G283" s="35">
        <f t="shared" si="22"/>
        <v>1</v>
      </c>
      <c r="H283" s="34">
        <f>CONVERT(INDEX(Htg_StPt_Sch_EZ!$C$4:$I$27,MATCH(Schedules_8760!$C283,Htg_StPt_Sch_EZ!$B$4:$B$27,0),MATCH(Schedules_8760!$F283,Htg_StPt_Sch_EZ!$C$3:$I$3,0)),"F","C")</f>
        <v>20.555555555555554</v>
      </c>
      <c r="I283" s="34">
        <f>CONVERT(INDEX(Htg_StPt_Sch_EZ!$C$31:$I$54,MATCH(Schedules_8760!$C283,Htg_StPt_Sch_EZ!$B$31:$B$54,0),MATCH(Schedules_8760!$F283,Htg_StPt_Sch_EZ!$C$30:$I$30,0)),"F","C")</f>
        <v>17.777777777777779</v>
      </c>
      <c r="J283" s="34">
        <f>CONVERT(INDEX(Clg_StPt_Sch_EZ!$C$4:$I$27,MATCH(Schedules_8760!$C283,Clg_StPt_Sch_EZ!$B$4:$B$27,0),MATCH(Schedules_8760!$F283,Clg_StPt_Sch_EZ!$C$3:$I$3,0)),"F","C")</f>
        <v>25.555555555555554</v>
      </c>
      <c r="K283" s="34">
        <f>CONVERT(INDEX(Clg_StPt_Sch_EZ!$C$31:$I$54,MATCH(Schedules_8760!$C283,Clg_StPt_Sch_EZ!$B$31:$B$54,0),MATCH(Schedules_8760!$F283,Clg_StPt_Sch_EZ!$C$30:$I$30,0)),"F","C")</f>
        <v>28.333333333333332</v>
      </c>
      <c r="L283" s="34">
        <f>CONVERT(INDEX(DHW_StPt_Sch_EZ!$C$4:$I$27,MATCH(Schedules_8760!$C283,DHW_StPt_Sch_EZ!$B$4:$B$27,0),MATCH(Schedules_8760!$F283,DHW_StPt_Sch_EZ!$C$3:$I$3,0)),"F","C")</f>
        <v>53.333333333333329</v>
      </c>
      <c r="M283" s="34">
        <f>CONVERT(INDEX(DHW_StPt_Sch_EZ!$C$31:$I$54,MATCH(Schedules_8760!$C283,DHW_StPt_Sch_EZ!$B$31:$B$54,0),MATCH(Schedules_8760!$F283,DHW_StPt_Sch_EZ!$C$30:$I$30,0)),"F","C")</f>
        <v>53.333333333333329</v>
      </c>
      <c r="N283" s="12"/>
      <c r="O283" s="12"/>
      <c r="P283" s="12"/>
    </row>
    <row r="284" spans="1:16" x14ac:dyDescent="0.25">
      <c r="A284" s="35">
        <v>283</v>
      </c>
      <c r="B284" s="89">
        <v>12.75</v>
      </c>
      <c r="C284" s="35">
        <f t="shared" si="20"/>
        <v>19</v>
      </c>
      <c r="D284" s="35">
        <f t="shared" si="23"/>
        <v>12</v>
      </c>
      <c r="E284" s="35">
        <f t="shared" si="24"/>
        <v>5</v>
      </c>
      <c r="F284" s="35" t="str">
        <f t="shared" si="21"/>
        <v>Thursday</v>
      </c>
      <c r="G284" s="35">
        <f t="shared" si="22"/>
        <v>1</v>
      </c>
      <c r="H284" s="34">
        <f>CONVERT(INDEX(Htg_StPt_Sch_EZ!$C$4:$I$27,MATCH(Schedules_8760!$C284,Htg_StPt_Sch_EZ!$B$4:$B$27,0),MATCH(Schedules_8760!$F284,Htg_StPt_Sch_EZ!$C$3:$I$3,0)),"F","C")</f>
        <v>20.555555555555554</v>
      </c>
      <c r="I284" s="34">
        <f>CONVERT(INDEX(Htg_StPt_Sch_EZ!$C$31:$I$54,MATCH(Schedules_8760!$C284,Htg_StPt_Sch_EZ!$B$31:$B$54,0),MATCH(Schedules_8760!$F284,Htg_StPt_Sch_EZ!$C$30:$I$30,0)),"F","C")</f>
        <v>18.333333333333332</v>
      </c>
      <c r="J284" s="34">
        <f>CONVERT(INDEX(Clg_StPt_Sch_EZ!$C$4:$I$27,MATCH(Schedules_8760!$C284,Clg_StPt_Sch_EZ!$B$4:$B$27,0),MATCH(Schedules_8760!$F284,Clg_StPt_Sch_EZ!$C$3:$I$3,0)),"F","C")</f>
        <v>25.555555555555554</v>
      </c>
      <c r="K284" s="34">
        <f>CONVERT(INDEX(Clg_StPt_Sch_EZ!$C$31:$I$54,MATCH(Schedules_8760!$C284,Clg_StPt_Sch_EZ!$B$31:$B$54,0),MATCH(Schedules_8760!$F284,Clg_StPt_Sch_EZ!$C$30:$I$30,0)),"F","C")</f>
        <v>28.333333333333332</v>
      </c>
      <c r="L284" s="34">
        <f>CONVERT(INDEX(DHW_StPt_Sch_EZ!$C$4:$I$27,MATCH(Schedules_8760!$C284,DHW_StPt_Sch_EZ!$B$4:$B$27,0),MATCH(Schedules_8760!$F284,DHW_StPt_Sch_EZ!$C$3:$I$3,0)),"F","C")</f>
        <v>53.333333333333329</v>
      </c>
      <c r="M284" s="34">
        <f>CONVERT(INDEX(DHW_StPt_Sch_EZ!$C$31:$I$54,MATCH(Schedules_8760!$C284,DHW_StPt_Sch_EZ!$B$31:$B$54,0),MATCH(Schedules_8760!$F284,DHW_StPt_Sch_EZ!$C$30:$I$30,0)),"F","C")</f>
        <v>53.333333333333329</v>
      </c>
      <c r="N284" s="12"/>
      <c r="O284" s="12"/>
      <c r="P284" s="12"/>
    </row>
    <row r="285" spans="1:16" x14ac:dyDescent="0.25">
      <c r="A285" s="35">
        <v>284</v>
      </c>
      <c r="B285" s="89">
        <v>12.79166666666667</v>
      </c>
      <c r="C285" s="35">
        <f t="shared" si="20"/>
        <v>20</v>
      </c>
      <c r="D285" s="35">
        <f t="shared" si="23"/>
        <v>12</v>
      </c>
      <c r="E285" s="35">
        <f t="shared" si="24"/>
        <v>5</v>
      </c>
      <c r="F285" s="35" t="str">
        <f t="shared" si="21"/>
        <v>Thursday</v>
      </c>
      <c r="G285" s="35">
        <f t="shared" si="22"/>
        <v>1</v>
      </c>
      <c r="H285" s="34">
        <f>CONVERT(INDEX(Htg_StPt_Sch_EZ!$C$4:$I$27,MATCH(Schedules_8760!$C285,Htg_StPt_Sch_EZ!$B$4:$B$27,0),MATCH(Schedules_8760!$F285,Htg_StPt_Sch_EZ!$C$3:$I$3,0)),"F","C")</f>
        <v>20.555555555555554</v>
      </c>
      <c r="I285" s="34">
        <f>CONVERT(INDEX(Htg_StPt_Sch_EZ!$C$31:$I$54,MATCH(Schedules_8760!$C285,Htg_StPt_Sch_EZ!$B$31:$B$54,0),MATCH(Schedules_8760!$F285,Htg_StPt_Sch_EZ!$C$30:$I$30,0)),"F","C")</f>
        <v>18.888888888888889</v>
      </c>
      <c r="J285" s="34">
        <f>CONVERT(INDEX(Clg_StPt_Sch_EZ!$C$4:$I$27,MATCH(Schedules_8760!$C285,Clg_StPt_Sch_EZ!$B$4:$B$27,0),MATCH(Schedules_8760!$F285,Clg_StPt_Sch_EZ!$C$3:$I$3,0)),"F","C")</f>
        <v>25.555555555555554</v>
      </c>
      <c r="K285" s="34">
        <f>CONVERT(INDEX(Clg_StPt_Sch_EZ!$C$31:$I$54,MATCH(Schedules_8760!$C285,Clg_StPt_Sch_EZ!$B$31:$B$54,0),MATCH(Schedules_8760!$F285,Clg_StPt_Sch_EZ!$C$30:$I$30,0)),"F","C")</f>
        <v>28.333333333333332</v>
      </c>
      <c r="L285" s="34">
        <f>CONVERT(INDEX(DHW_StPt_Sch_EZ!$C$4:$I$27,MATCH(Schedules_8760!$C285,DHW_StPt_Sch_EZ!$B$4:$B$27,0),MATCH(Schedules_8760!$F285,DHW_StPt_Sch_EZ!$C$3:$I$3,0)),"F","C")</f>
        <v>53.333333333333329</v>
      </c>
      <c r="M285" s="34">
        <f>CONVERT(INDEX(DHW_StPt_Sch_EZ!$C$31:$I$54,MATCH(Schedules_8760!$C285,DHW_StPt_Sch_EZ!$B$31:$B$54,0),MATCH(Schedules_8760!$F285,DHW_StPt_Sch_EZ!$C$30:$I$30,0)),"F","C")</f>
        <v>53.333333333333329</v>
      </c>
      <c r="N285" s="12"/>
      <c r="O285" s="12"/>
      <c r="P285" s="12"/>
    </row>
    <row r="286" spans="1:16" x14ac:dyDescent="0.25">
      <c r="A286" s="35">
        <v>285</v>
      </c>
      <c r="B286" s="89">
        <v>12.83333333333333</v>
      </c>
      <c r="C286" s="35">
        <f t="shared" si="20"/>
        <v>21</v>
      </c>
      <c r="D286" s="35">
        <f t="shared" si="23"/>
        <v>12</v>
      </c>
      <c r="E286" s="35">
        <f t="shared" si="24"/>
        <v>5</v>
      </c>
      <c r="F286" s="35" t="str">
        <f t="shared" si="21"/>
        <v>Thursday</v>
      </c>
      <c r="G286" s="35">
        <f t="shared" si="22"/>
        <v>1</v>
      </c>
      <c r="H286" s="34">
        <f>CONVERT(INDEX(Htg_StPt_Sch_EZ!$C$4:$I$27,MATCH(Schedules_8760!$C286,Htg_StPt_Sch_EZ!$B$4:$B$27,0),MATCH(Schedules_8760!$F286,Htg_StPt_Sch_EZ!$C$3:$I$3,0)),"F","C")</f>
        <v>20.555555555555554</v>
      </c>
      <c r="I286" s="34">
        <f>CONVERT(INDEX(Htg_StPt_Sch_EZ!$C$31:$I$54,MATCH(Schedules_8760!$C286,Htg_StPt_Sch_EZ!$B$31:$B$54,0),MATCH(Schedules_8760!$F286,Htg_StPt_Sch_EZ!$C$30:$I$30,0)),"F","C")</f>
        <v>19.444444444444443</v>
      </c>
      <c r="J286" s="34">
        <f>CONVERT(INDEX(Clg_StPt_Sch_EZ!$C$4:$I$27,MATCH(Schedules_8760!$C286,Clg_StPt_Sch_EZ!$B$4:$B$27,0),MATCH(Schedules_8760!$F286,Clg_StPt_Sch_EZ!$C$3:$I$3,0)),"F","C")</f>
        <v>25.555555555555554</v>
      </c>
      <c r="K286" s="34">
        <f>CONVERT(INDEX(Clg_StPt_Sch_EZ!$C$31:$I$54,MATCH(Schedules_8760!$C286,Clg_StPt_Sch_EZ!$B$31:$B$54,0),MATCH(Schedules_8760!$F286,Clg_StPt_Sch_EZ!$C$30:$I$30,0)),"F","C")</f>
        <v>28.333333333333332</v>
      </c>
      <c r="L286" s="34">
        <f>CONVERT(INDEX(DHW_StPt_Sch_EZ!$C$4:$I$27,MATCH(Schedules_8760!$C286,DHW_StPt_Sch_EZ!$B$4:$B$27,0),MATCH(Schedules_8760!$F286,DHW_StPt_Sch_EZ!$C$3:$I$3,0)),"F","C")</f>
        <v>53.333333333333329</v>
      </c>
      <c r="M286" s="34">
        <f>CONVERT(INDEX(DHW_StPt_Sch_EZ!$C$31:$I$54,MATCH(Schedules_8760!$C286,DHW_StPt_Sch_EZ!$B$31:$B$54,0),MATCH(Schedules_8760!$F286,DHW_StPt_Sch_EZ!$C$30:$I$30,0)),"F","C")</f>
        <v>53.333333333333329</v>
      </c>
      <c r="N286" s="12"/>
      <c r="O286" s="12"/>
      <c r="P286" s="12"/>
    </row>
    <row r="287" spans="1:16" x14ac:dyDescent="0.25">
      <c r="A287" s="35">
        <v>286</v>
      </c>
      <c r="B287" s="89">
        <v>12.875</v>
      </c>
      <c r="C287" s="35">
        <f t="shared" si="20"/>
        <v>22</v>
      </c>
      <c r="D287" s="35">
        <f t="shared" si="23"/>
        <v>12</v>
      </c>
      <c r="E287" s="35">
        <f t="shared" si="24"/>
        <v>5</v>
      </c>
      <c r="F287" s="35" t="str">
        <f t="shared" si="21"/>
        <v>Thursday</v>
      </c>
      <c r="G287" s="35">
        <f t="shared" si="22"/>
        <v>1</v>
      </c>
      <c r="H287" s="34">
        <f>CONVERT(INDEX(Htg_StPt_Sch_EZ!$C$4:$I$27,MATCH(Schedules_8760!$C287,Htg_StPt_Sch_EZ!$B$4:$B$27,0),MATCH(Schedules_8760!$F287,Htg_StPt_Sch_EZ!$C$3:$I$3,0)),"F","C")</f>
        <v>20.555555555555554</v>
      </c>
      <c r="I287" s="34">
        <f>CONVERT(INDEX(Htg_StPt_Sch_EZ!$C$31:$I$54,MATCH(Schedules_8760!$C287,Htg_StPt_Sch_EZ!$B$31:$B$54,0),MATCH(Schedules_8760!$F287,Htg_StPt_Sch_EZ!$C$30:$I$30,0)),"F","C")</f>
        <v>19.444444444444443</v>
      </c>
      <c r="J287" s="34">
        <f>CONVERT(INDEX(Clg_StPt_Sch_EZ!$C$4:$I$27,MATCH(Schedules_8760!$C287,Clg_StPt_Sch_EZ!$B$4:$B$27,0),MATCH(Schedules_8760!$F287,Clg_StPt_Sch_EZ!$C$3:$I$3,0)),"F","C")</f>
        <v>25.555555555555554</v>
      </c>
      <c r="K287" s="34">
        <f>CONVERT(INDEX(Clg_StPt_Sch_EZ!$C$31:$I$54,MATCH(Schedules_8760!$C287,Clg_StPt_Sch_EZ!$B$31:$B$54,0),MATCH(Schedules_8760!$F287,Clg_StPt_Sch_EZ!$C$30:$I$30,0)),"F","C")</f>
        <v>28.333333333333332</v>
      </c>
      <c r="L287" s="34">
        <f>CONVERT(INDEX(DHW_StPt_Sch_EZ!$C$4:$I$27,MATCH(Schedules_8760!$C287,DHW_StPt_Sch_EZ!$B$4:$B$27,0),MATCH(Schedules_8760!$F287,DHW_StPt_Sch_EZ!$C$3:$I$3,0)),"F","C")</f>
        <v>53.333333333333329</v>
      </c>
      <c r="M287" s="34">
        <f>CONVERT(INDEX(DHW_StPt_Sch_EZ!$C$31:$I$54,MATCH(Schedules_8760!$C287,DHW_StPt_Sch_EZ!$B$31:$B$54,0),MATCH(Schedules_8760!$F287,DHW_StPt_Sch_EZ!$C$30:$I$30,0)),"F","C")</f>
        <v>53.333333333333329</v>
      </c>
      <c r="N287" s="12"/>
      <c r="O287" s="12"/>
      <c r="P287" s="12"/>
    </row>
    <row r="288" spans="1:16" x14ac:dyDescent="0.25">
      <c r="A288" s="35">
        <v>287</v>
      </c>
      <c r="B288" s="89">
        <v>12.91666666666667</v>
      </c>
      <c r="C288" s="35">
        <f t="shared" si="20"/>
        <v>23</v>
      </c>
      <c r="D288" s="35">
        <f t="shared" si="23"/>
        <v>12</v>
      </c>
      <c r="E288" s="35">
        <f t="shared" si="24"/>
        <v>5</v>
      </c>
      <c r="F288" s="35" t="str">
        <f t="shared" si="21"/>
        <v>Thursday</v>
      </c>
      <c r="G288" s="35">
        <f t="shared" si="22"/>
        <v>1</v>
      </c>
      <c r="H288" s="34">
        <f>CONVERT(INDEX(Htg_StPt_Sch_EZ!$C$4:$I$27,MATCH(Schedules_8760!$C288,Htg_StPt_Sch_EZ!$B$4:$B$27,0),MATCH(Schedules_8760!$F288,Htg_StPt_Sch_EZ!$C$3:$I$3,0)),"F","C")</f>
        <v>20.555555555555554</v>
      </c>
      <c r="I288" s="34">
        <f>CONVERT(INDEX(Htg_StPt_Sch_EZ!$C$31:$I$54,MATCH(Schedules_8760!$C288,Htg_StPt_Sch_EZ!$B$31:$B$54,0),MATCH(Schedules_8760!$F288,Htg_StPt_Sch_EZ!$C$30:$I$30,0)),"F","C")</f>
        <v>19.444444444444443</v>
      </c>
      <c r="J288" s="34">
        <f>CONVERT(INDEX(Clg_StPt_Sch_EZ!$C$4:$I$27,MATCH(Schedules_8760!$C288,Clg_StPt_Sch_EZ!$B$4:$B$27,0),MATCH(Schedules_8760!$F288,Clg_StPt_Sch_EZ!$C$3:$I$3,0)),"F","C")</f>
        <v>25.555555555555554</v>
      </c>
      <c r="K288" s="34">
        <f>CONVERT(INDEX(Clg_StPt_Sch_EZ!$C$31:$I$54,MATCH(Schedules_8760!$C288,Clg_StPt_Sch_EZ!$B$31:$B$54,0),MATCH(Schedules_8760!$F288,Clg_StPt_Sch_EZ!$C$30:$I$30,0)),"F","C")</f>
        <v>28.333333333333332</v>
      </c>
      <c r="L288" s="34">
        <f>CONVERT(INDEX(DHW_StPt_Sch_EZ!$C$4:$I$27,MATCH(Schedules_8760!$C288,DHW_StPt_Sch_EZ!$B$4:$B$27,0),MATCH(Schedules_8760!$F288,DHW_StPt_Sch_EZ!$C$3:$I$3,0)),"F","C")</f>
        <v>53.333333333333329</v>
      </c>
      <c r="M288" s="34">
        <f>CONVERT(INDEX(DHW_StPt_Sch_EZ!$C$31:$I$54,MATCH(Schedules_8760!$C288,DHW_StPt_Sch_EZ!$B$31:$B$54,0),MATCH(Schedules_8760!$F288,DHW_StPt_Sch_EZ!$C$30:$I$30,0)),"F","C")</f>
        <v>53.333333333333329</v>
      </c>
      <c r="N288" s="12"/>
      <c r="O288" s="12"/>
      <c r="P288" s="12"/>
    </row>
    <row r="289" spans="1:16" x14ac:dyDescent="0.25">
      <c r="A289" s="35">
        <v>288</v>
      </c>
      <c r="B289" s="89">
        <v>12.95833333333333</v>
      </c>
      <c r="C289" s="35">
        <f t="shared" si="20"/>
        <v>24</v>
      </c>
      <c r="D289" s="35">
        <f t="shared" si="23"/>
        <v>12</v>
      </c>
      <c r="E289" s="35">
        <f t="shared" si="24"/>
        <v>5</v>
      </c>
      <c r="F289" s="35" t="str">
        <f t="shared" si="21"/>
        <v>Thursday</v>
      </c>
      <c r="G289" s="35">
        <f t="shared" si="22"/>
        <v>1</v>
      </c>
      <c r="H289" s="34">
        <f>CONVERT(INDEX(Htg_StPt_Sch_EZ!$C$4:$I$27,MATCH(Schedules_8760!$C289,Htg_StPt_Sch_EZ!$B$4:$B$27,0),MATCH(Schedules_8760!$F289,Htg_StPt_Sch_EZ!$C$3:$I$3,0)),"F","C")</f>
        <v>20.555555555555554</v>
      </c>
      <c r="I289" s="34">
        <f>CONVERT(INDEX(Htg_StPt_Sch_EZ!$C$31:$I$54,MATCH(Schedules_8760!$C289,Htg_StPt_Sch_EZ!$B$31:$B$54,0),MATCH(Schedules_8760!$F289,Htg_StPt_Sch_EZ!$C$30:$I$30,0)),"F","C")</f>
        <v>19.444444444444443</v>
      </c>
      <c r="J289" s="34">
        <f>CONVERT(INDEX(Clg_StPt_Sch_EZ!$C$4:$I$27,MATCH(Schedules_8760!$C289,Clg_StPt_Sch_EZ!$B$4:$B$27,0),MATCH(Schedules_8760!$F289,Clg_StPt_Sch_EZ!$C$3:$I$3,0)),"F","C")</f>
        <v>25.555555555555554</v>
      </c>
      <c r="K289" s="34">
        <f>CONVERT(INDEX(Clg_StPt_Sch_EZ!$C$31:$I$54,MATCH(Schedules_8760!$C289,Clg_StPt_Sch_EZ!$B$31:$B$54,0),MATCH(Schedules_8760!$F289,Clg_StPt_Sch_EZ!$C$30:$I$30,0)),"F","C")</f>
        <v>28.333333333333332</v>
      </c>
      <c r="L289" s="34">
        <f>CONVERT(INDEX(DHW_StPt_Sch_EZ!$C$4:$I$27,MATCH(Schedules_8760!$C289,DHW_StPt_Sch_EZ!$B$4:$B$27,0),MATCH(Schedules_8760!$F289,DHW_StPt_Sch_EZ!$C$3:$I$3,0)),"F","C")</f>
        <v>53.333333333333329</v>
      </c>
      <c r="M289" s="34">
        <f>CONVERT(INDEX(DHW_StPt_Sch_EZ!$C$31:$I$54,MATCH(Schedules_8760!$C289,DHW_StPt_Sch_EZ!$B$31:$B$54,0),MATCH(Schedules_8760!$F289,DHW_StPt_Sch_EZ!$C$30:$I$30,0)),"F","C")</f>
        <v>53.333333333333329</v>
      </c>
      <c r="N289" s="12"/>
      <c r="O289" s="12"/>
      <c r="P289" s="12"/>
    </row>
    <row r="290" spans="1:16" x14ac:dyDescent="0.25">
      <c r="A290" s="35">
        <v>289</v>
      </c>
      <c r="B290" s="89">
        <v>13</v>
      </c>
      <c r="C290" s="35">
        <f t="shared" si="20"/>
        <v>1</v>
      </c>
      <c r="D290" s="35">
        <f t="shared" si="23"/>
        <v>13</v>
      </c>
      <c r="E290" s="35">
        <f t="shared" si="24"/>
        <v>6</v>
      </c>
      <c r="F290" s="35" t="str">
        <f t="shared" si="21"/>
        <v>Friday</v>
      </c>
      <c r="G290" s="35">
        <f t="shared" si="22"/>
        <v>1</v>
      </c>
      <c r="H290" s="34">
        <f>CONVERT(INDEX(Htg_StPt_Sch_EZ!$C$4:$I$27,MATCH(Schedules_8760!$C290,Htg_StPt_Sch_EZ!$B$4:$B$27,0),MATCH(Schedules_8760!$F290,Htg_StPt_Sch_EZ!$C$3:$I$3,0)),"F","C")</f>
        <v>20.555555555555554</v>
      </c>
      <c r="I290" s="34">
        <f>CONVERT(INDEX(Htg_StPt_Sch_EZ!$C$31:$I$54,MATCH(Schedules_8760!$C290,Htg_StPt_Sch_EZ!$B$31:$B$54,0),MATCH(Schedules_8760!$F290,Htg_StPt_Sch_EZ!$C$30:$I$30,0)),"F","C")</f>
        <v>19.444444444444443</v>
      </c>
      <c r="J290" s="34">
        <f>CONVERT(INDEX(Clg_StPt_Sch_EZ!$C$4:$I$27,MATCH(Schedules_8760!$C290,Clg_StPt_Sch_EZ!$B$4:$B$27,0),MATCH(Schedules_8760!$F290,Clg_StPt_Sch_EZ!$C$3:$I$3,0)),"F","C")</f>
        <v>25.555555555555554</v>
      </c>
      <c r="K290" s="34">
        <f>CONVERT(INDEX(Clg_StPt_Sch_EZ!$C$31:$I$54,MATCH(Schedules_8760!$C290,Clg_StPt_Sch_EZ!$B$31:$B$54,0),MATCH(Schedules_8760!$F290,Clg_StPt_Sch_EZ!$C$30:$I$30,0)),"F","C")</f>
        <v>28.333333333333332</v>
      </c>
      <c r="L290" s="34">
        <f>CONVERT(INDEX(DHW_StPt_Sch_EZ!$C$4:$I$27,MATCH(Schedules_8760!$C290,DHW_StPt_Sch_EZ!$B$4:$B$27,0),MATCH(Schedules_8760!$F290,DHW_StPt_Sch_EZ!$C$3:$I$3,0)),"F","C")</f>
        <v>53.333333333333329</v>
      </c>
      <c r="M290" s="34">
        <f>CONVERT(INDEX(DHW_StPt_Sch_EZ!$C$31:$I$54,MATCH(Schedules_8760!$C290,DHW_StPt_Sch_EZ!$B$31:$B$54,0),MATCH(Schedules_8760!$F290,DHW_StPt_Sch_EZ!$C$30:$I$30,0)),"F","C")</f>
        <v>53.333333333333329</v>
      </c>
      <c r="N290" s="12"/>
      <c r="O290" s="12"/>
      <c r="P290" s="12"/>
    </row>
    <row r="291" spans="1:16" x14ac:dyDescent="0.25">
      <c r="A291" s="35">
        <v>290</v>
      </c>
      <c r="B291" s="89">
        <v>13.04166666666667</v>
      </c>
      <c r="C291" s="35">
        <f t="shared" si="20"/>
        <v>2</v>
      </c>
      <c r="D291" s="35">
        <f t="shared" si="23"/>
        <v>13</v>
      </c>
      <c r="E291" s="35">
        <f t="shared" si="24"/>
        <v>6</v>
      </c>
      <c r="F291" s="35" t="str">
        <f t="shared" si="21"/>
        <v>Friday</v>
      </c>
      <c r="G291" s="35">
        <f t="shared" si="22"/>
        <v>1</v>
      </c>
      <c r="H291" s="34">
        <f>CONVERT(INDEX(Htg_StPt_Sch_EZ!$C$4:$I$27,MATCH(Schedules_8760!$C291,Htg_StPt_Sch_EZ!$B$4:$B$27,0),MATCH(Schedules_8760!$F291,Htg_StPt_Sch_EZ!$C$3:$I$3,0)),"F","C")</f>
        <v>20.555555555555554</v>
      </c>
      <c r="I291" s="34">
        <f>CONVERT(INDEX(Htg_StPt_Sch_EZ!$C$31:$I$54,MATCH(Schedules_8760!$C291,Htg_StPt_Sch_EZ!$B$31:$B$54,0),MATCH(Schedules_8760!$F291,Htg_StPt_Sch_EZ!$C$30:$I$30,0)),"F","C")</f>
        <v>19.444444444444443</v>
      </c>
      <c r="J291" s="34">
        <f>CONVERT(INDEX(Clg_StPt_Sch_EZ!$C$4:$I$27,MATCH(Schedules_8760!$C291,Clg_StPt_Sch_EZ!$B$4:$B$27,0),MATCH(Schedules_8760!$F291,Clg_StPt_Sch_EZ!$C$3:$I$3,0)),"F","C")</f>
        <v>25.555555555555554</v>
      </c>
      <c r="K291" s="34">
        <f>CONVERT(INDEX(Clg_StPt_Sch_EZ!$C$31:$I$54,MATCH(Schedules_8760!$C291,Clg_StPt_Sch_EZ!$B$31:$B$54,0),MATCH(Schedules_8760!$F291,Clg_StPt_Sch_EZ!$C$30:$I$30,0)),"F","C")</f>
        <v>28.333333333333332</v>
      </c>
      <c r="L291" s="34">
        <f>CONVERT(INDEX(DHW_StPt_Sch_EZ!$C$4:$I$27,MATCH(Schedules_8760!$C291,DHW_StPt_Sch_EZ!$B$4:$B$27,0),MATCH(Schedules_8760!$F291,DHW_StPt_Sch_EZ!$C$3:$I$3,0)),"F","C")</f>
        <v>53.333333333333329</v>
      </c>
      <c r="M291" s="34">
        <f>CONVERT(INDEX(DHW_StPt_Sch_EZ!$C$31:$I$54,MATCH(Schedules_8760!$C291,DHW_StPt_Sch_EZ!$B$31:$B$54,0),MATCH(Schedules_8760!$F291,DHW_StPt_Sch_EZ!$C$30:$I$30,0)),"F","C")</f>
        <v>53.333333333333329</v>
      </c>
      <c r="N291" s="12"/>
      <c r="O291" s="12"/>
      <c r="P291" s="12"/>
    </row>
    <row r="292" spans="1:16" x14ac:dyDescent="0.25">
      <c r="A292" s="35">
        <v>291</v>
      </c>
      <c r="B292" s="89">
        <v>13.08333333333333</v>
      </c>
      <c r="C292" s="35">
        <f t="shared" si="20"/>
        <v>3</v>
      </c>
      <c r="D292" s="35">
        <f t="shared" si="23"/>
        <v>13</v>
      </c>
      <c r="E292" s="35">
        <f t="shared" si="24"/>
        <v>6</v>
      </c>
      <c r="F292" s="35" t="str">
        <f t="shared" si="21"/>
        <v>Friday</v>
      </c>
      <c r="G292" s="35">
        <f t="shared" si="22"/>
        <v>1</v>
      </c>
      <c r="H292" s="34">
        <f>CONVERT(INDEX(Htg_StPt_Sch_EZ!$C$4:$I$27,MATCH(Schedules_8760!$C292,Htg_StPt_Sch_EZ!$B$4:$B$27,0),MATCH(Schedules_8760!$F292,Htg_StPt_Sch_EZ!$C$3:$I$3,0)),"F","C")</f>
        <v>20.555555555555554</v>
      </c>
      <c r="I292" s="34">
        <f>CONVERT(INDEX(Htg_StPt_Sch_EZ!$C$31:$I$54,MATCH(Schedules_8760!$C292,Htg_StPt_Sch_EZ!$B$31:$B$54,0),MATCH(Schedules_8760!$F292,Htg_StPt_Sch_EZ!$C$30:$I$30,0)),"F","C")</f>
        <v>19.444444444444443</v>
      </c>
      <c r="J292" s="34">
        <f>CONVERT(INDEX(Clg_StPt_Sch_EZ!$C$4:$I$27,MATCH(Schedules_8760!$C292,Clg_StPt_Sch_EZ!$B$4:$B$27,0),MATCH(Schedules_8760!$F292,Clg_StPt_Sch_EZ!$C$3:$I$3,0)),"F","C")</f>
        <v>25.555555555555554</v>
      </c>
      <c r="K292" s="34">
        <f>CONVERT(INDEX(Clg_StPt_Sch_EZ!$C$31:$I$54,MATCH(Schedules_8760!$C292,Clg_StPt_Sch_EZ!$B$31:$B$54,0),MATCH(Schedules_8760!$F292,Clg_StPt_Sch_EZ!$C$30:$I$30,0)),"F","C")</f>
        <v>28.333333333333332</v>
      </c>
      <c r="L292" s="34">
        <f>CONVERT(INDEX(DHW_StPt_Sch_EZ!$C$4:$I$27,MATCH(Schedules_8760!$C292,DHW_StPt_Sch_EZ!$B$4:$B$27,0),MATCH(Schedules_8760!$F292,DHW_StPt_Sch_EZ!$C$3:$I$3,0)),"F","C")</f>
        <v>53.333333333333329</v>
      </c>
      <c r="M292" s="34">
        <f>CONVERT(INDEX(DHW_StPt_Sch_EZ!$C$31:$I$54,MATCH(Schedules_8760!$C292,DHW_StPt_Sch_EZ!$B$31:$B$54,0),MATCH(Schedules_8760!$F292,DHW_StPt_Sch_EZ!$C$30:$I$30,0)),"F","C")</f>
        <v>53.333333333333329</v>
      </c>
      <c r="N292" s="12"/>
      <c r="O292" s="12"/>
      <c r="P292" s="12"/>
    </row>
    <row r="293" spans="1:16" x14ac:dyDescent="0.25">
      <c r="A293" s="35">
        <v>292</v>
      </c>
      <c r="B293" s="89">
        <v>13.125</v>
      </c>
      <c r="C293" s="35">
        <f t="shared" si="20"/>
        <v>4</v>
      </c>
      <c r="D293" s="35">
        <f t="shared" si="23"/>
        <v>13</v>
      </c>
      <c r="E293" s="35">
        <f t="shared" si="24"/>
        <v>6</v>
      </c>
      <c r="F293" s="35" t="str">
        <f t="shared" si="21"/>
        <v>Friday</v>
      </c>
      <c r="G293" s="35">
        <f t="shared" si="22"/>
        <v>1</v>
      </c>
      <c r="H293" s="34">
        <f>CONVERT(INDEX(Htg_StPt_Sch_EZ!$C$4:$I$27,MATCH(Schedules_8760!$C293,Htg_StPt_Sch_EZ!$B$4:$B$27,0),MATCH(Schedules_8760!$F293,Htg_StPt_Sch_EZ!$C$3:$I$3,0)),"F","C")</f>
        <v>20.555555555555554</v>
      </c>
      <c r="I293" s="34">
        <f>CONVERT(INDEX(Htg_StPt_Sch_EZ!$C$31:$I$54,MATCH(Schedules_8760!$C293,Htg_StPt_Sch_EZ!$B$31:$B$54,0),MATCH(Schedules_8760!$F293,Htg_StPt_Sch_EZ!$C$30:$I$30,0)),"F","C")</f>
        <v>19.444444444444443</v>
      </c>
      <c r="J293" s="34">
        <f>CONVERT(INDEX(Clg_StPt_Sch_EZ!$C$4:$I$27,MATCH(Schedules_8760!$C293,Clg_StPt_Sch_EZ!$B$4:$B$27,0),MATCH(Schedules_8760!$F293,Clg_StPt_Sch_EZ!$C$3:$I$3,0)),"F","C")</f>
        <v>25.555555555555554</v>
      </c>
      <c r="K293" s="34">
        <f>CONVERT(INDEX(Clg_StPt_Sch_EZ!$C$31:$I$54,MATCH(Schedules_8760!$C293,Clg_StPt_Sch_EZ!$B$31:$B$54,0),MATCH(Schedules_8760!$F293,Clg_StPt_Sch_EZ!$C$30:$I$30,0)),"F","C")</f>
        <v>28.333333333333332</v>
      </c>
      <c r="L293" s="34">
        <f>CONVERT(INDEX(DHW_StPt_Sch_EZ!$C$4:$I$27,MATCH(Schedules_8760!$C293,DHW_StPt_Sch_EZ!$B$4:$B$27,0),MATCH(Schedules_8760!$F293,DHW_StPt_Sch_EZ!$C$3:$I$3,0)),"F","C")</f>
        <v>53.333333333333329</v>
      </c>
      <c r="M293" s="34">
        <f>CONVERT(INDEX(DHW_StPt_Sch_EZ!$C$31:$I$54,MATCH(Schedules_8760!$C293,DHW_StPt_Sch_EZ!$B$31:$B$54,0),MATCH(Schedules_8760!$F293,DHW_StPt_Sch_EZ!$C$30:$I$30,0)),"F","C")</f>
        <v>53.333333333333329</v>
      </c>
      <c r="N293" s="12"/>
      <c r="O293" s="12"/>
      <c r="P293" s="12"/>
    </row>
    <row r="294" spans="1:16" x14ac:dyDescent="0.25">
      <c r="A294" s="35">
        <v>293</v>
      </c>
      <c r="B294" s="89">
        <v>13.16666666666667</v>
      </c>
      <c r="C294" s="35">
        <f t="shared" si="20"/>
        <v>5</v>
      </c>
      <c r="D294" s="35">
        <f t="shared" si="23"/>
        <v>13</v>
      </c>
      <c r="E294" s="35">
        <f t="shared" si="24"/>
        <v>6</v>
      </c>
      <c r="F294" s="35" t="str">
        <f t="shared" si="21"/>
        <v>Friday</v>
      </c>
      <c r="G294" s="35">
        <f t="shared" si="22"/>
        <v>1</v>
      </c>
      <c r="H294" s="34">
        <f>CONVERT(INDEX(Htg_StPt_Sch_EZ!$C$4:$I$27,MATCH(Schedules_8760!$C294,Htg_StPt_Sch_EZ!$B$4:$B$27,0),MATCH(Schedules_8760!$F294,Htg_StPt_Sch_EZ!$C$3:$I$3,0)),"F","C")</f>
        <v>20.555555555555554</v>
      </c>
      <c r="I294" s="34">
        <f>CONVERT(INDEX(Htg_StPt_Sch_EZ!$C$31:$I$54,MATCH(Schedules_8760!$C294,Htg_StPt_Sch_EZ!$B$31:$B$54,0),MATCH(Schedules_8760!$F294,Htg_StPt_Sch_EZ!$C$30:$I$30,0)),"F","C")</f>
        <v>19.444444444444443</v>
      </c>
      <c r="J294" s="34">
        <f>CONVERT(INDEX(Clg_StPt_Sch_EZ!$C$4:$I$27,MATCH(Schedules_8760!$C294,Clg_StPt_Sch_EZ!$B$4:$B$27,0),MATCH(Schedules_8760!$F294,Clg_StPt_Sch_EZ!$C$3:$I$3,0)),"F","C")</f>
        <v>25.555555555555554</v>
      </c>
      <c r="K294" s="34">
        <f>CONVERT(INDEX(Clg_StPt_Sch_EZ!$C$31:$I$54,MATCH(Schedules_8760!$C294,Clg_StPt_Sch_EZ!$B$31:$B$54,0),MATCH(Schedules_8760!$F294,Clg_StPt_Sch_EZ!$C$30:$I$30,0)),"F","C")</f>
        <v>28.333333333333332</v>
      </c>
      <c r="L294" s="34">
        <f>CONVERT(INDEX(DHW_StPt_Sch_EZ!$C$4:$I$27,MATCH(Schedules_8760!$C294,DHW_StPt_Sch_EZ!$B$4:$B$27,0),MATCH(Schedules_8760!$F294,DHW_StPt_Sch_EZ!$C$3:$I$3,0)),"F","C")</f>
        <v>53.333333333333329</v>
      </c>
      <c r="M294" s="34">
        <f>CONVERT(INDEX(DHW_StPt_Sch_EZ!$C$31:$I$54,MATCH(Schedules_8760!$C294,DHW_StPt_Sch_EZ!$B$31:$B$54,0),MATCH(Schedules_8760!$F294,DHW_StPt_Sch_EZ!$C$30:$I$30,0)),"F","C")</f>
        <v>53.333333333333329</v>
      </c>
      <c r="N294" s="12"/>
      <c r="O294" s="12"/>
      <c r="P294" s="12"/>
    </row>
    <row r="295" spans="1:16" x14ac:dyDescent="0.25">
      <c r="A295" s="35">
        <v>294</v>
      </c>
      <c r="B295" s="89">
        <v>13.20833333333333</v>
      </c>
      <c r="C295" s="35">
        <f t="shared" si="20"/>
        <v>6</v>
      </c>
      <c r="D295" s="35">
        <f t="shared" si="23"/>
        <v>13</v>
      </c>
      <c r="E295" s="35">
        <f t="shared" si="24"/>
        <v>6</v>
      </c>
      <c r="F295" s="35" t="str">
        <f t="shared" si="21"/>
        <v>Friday</v>
      </c>
      <c r="G295" s="35">
        <f t="shared" si="22"/>
        <v>1</v>
      </c>
      <c r="H295" s="34">
        <f>CONVERT(INDEX(Htg_StPt_Sch_EZ!$C$4:$I$27,MATCH(Schedules_8760!$C295,Htg_StPt_Sch_EZ!$B$4:$B$27,0),MATCH(Schedules_8760!$F295,Htg_StPt_Sch_EZ!$C$3:$I$3,0)),"F","C")</f>
        <v>20.555555555555554</v>
      </c>
      <c r="I295" s="34">
        <f>CONVERT(INDEX(Htg_StPt_Sch_EZ!$C$31:$I$54,MATCH(Schedules_8760!$C295,Htg_StPt_Sch_EZ!$B$31:$B$54,0),MATCH(Schedules_8760!$F295,Htg_StPt_Sch_EZ!$C$30:$I$30,0)),"F","C")</f>
        <v>19.444444444444443</v>
      </c>
      <c r="J295" s="34">
        <f>CONVERT(INDEX(Clg_StPt_Sch_EZ!$C$4:$I$27,MATCH(Schedules_8760!$C295,Clg_StPt_Sch_EZ!$B$4:$B$27,0),MATCH(Schedules_8760!$F295,Clg_StPt_Sch_EZ!$C$3:$I$3,0)),"F","C")</f>
        <v>25.555555555555554</v>
      </c>
      <c r="K295" s="34">
        <f>CONVERT(INDEX(Clg_StPt_Sch_EZ!$C$31:$I$54,MATCH(Schedules_8760!$C295,Clg_StPt_Sch_EZ!$B$31:$B$54,0),MATCH(Schedules_8760!$F295,Clg_StPt_Sch_EZ!$C$30:$I$30,0)),"F","C")</f>
        <v>28.333333333333332</v>
      </c>
      <c r="L295" s="34">
        <f>CONVERT(INDEX(DHW_StPt_Sch_EZ!$C$4:$I$27,MATCH(Schedules_8760!$C295,DHW_StPt_Sch_EZ!$B$4:$B$27,0),MATCH(Schedules_8760!$F295,DHW_StPt_Sch_EZ!$C$3:$I$3,0)),"F","C")</f>
        <v>53.333333333333329</v>
      </c>
      <c r="M295" s="34">
        <f>CONVERT(INDEX(DHW_StPt_Sch_EZ!$C$31:$I$54,MATCH(Schedules_8760!$C295,DHW_StPt_Sch_EZ!$B$31:$B$54,0),MATCH(Schedules_8760!$F295,DHW_StPt_Sch_EZ!$C$30:$I$30,0)),"F","C")</f>
        <v>53.333333333333329</v>
      </c>
      <c r="N295" s="12"/>
      <c r="O295" s="12"/>
      <c r="P295" s="12"/>
    </row>
    <row r="296" spans="1:16" x14ac:dyDescent="0.25">
      <c r="A296" s="35">
        <v>295</v>
      </c>
      <c r="B296" s="89">
        <v>13.25</v>
      </c>
      <c r="C296" s="35">
        <f t="shared" si="20"/>
        <v>7</v>
      </c>
      <c r="D296" s="35">
        <f t="shared" si="23"/>
        <v>13</v>
      </c>
      <c r="E296" s="35">
        <f t="shared" si="24"/>
        <v>6</v>
      </c>
      <c r="F296" s="35" t="str">
        <f t="shared" si="21"/>
        <v>Friday</v>
      </c>
      <c r="G296" s="35">
        <f t="shared" si="22"/>
        <v>1</v>
      </c>
      <c r="H296" s="34">
        <f>CONVERT(INDEX(Htg_StPt_Sch_EZ!$C$4:$I$27,MATCH(Schedules_8760!$C296,Htg_StPt_Sch_EZ!$B$4:$B$27,0),MATCH(Schedules_8760!$F296,Htg_StPt_Sch_EZ!$C$3:$I$3,0)),"F","C")</f>
        <v>20.555555555555554</v>
      </c>
      <c r="I296" s="34">
        <f>CONVERT(INDEX(Htg_StPt_Sch_EZ!$C$31:$I$54,MATCH(Schedules_8760!$C296,Htg_StPt_Sch_EZ!$B$31:$B$54,0),MATCH(Schedules_8760!$F296,Htg_StPt_Sch_EZ!$C$30:$I$30,0)),"F","C")</f>
        <v>19.444444444444443</v>
      </c>
      <c r="J296" s="34">
        <f>CONVERT(INDEX(Clg_StPt_Sch_EZ!$C$4:$I$27,MATCH(Schedules_8760!$C296,Clg_StPt_Sch_EZ!$B$4:$B$27,0),MATCH(Schedules_8760!$F296,Clg_StPt_Sch_EZ!$C$3:$I$3,0)),"F","C")</f>
        <v>25.555555555555554</v>
      </c>
      <c r="K296" s="34">
        <f>CONVERT(INDEX(Clg_StPt_Sch_EZ!$C$31:$I$54,MATCH(Schedules_8760!$C296,Clg_StPt_Sch_EZ!$B$31:$B$54,0),MATCH(Schedules_8760!$F296,Clg_StPt_Sch_EZ!$C$30:$I$30,0)),"F","C")</f>
        <v>28.333333333333332</v>
      </c>
      <c r="L296" s="34">
        <f>CONVERT(INDEX(DHW_StPt_Sch_EZ!$C$4:$I$27,MATCH(Schedules_8760!$C296,DHW_StPt_Sch_EZ!$B$4:$B$27,0),MATCH(Schedules_8760!$F296,DHW_StPt_Sch_EZ!$C$3:$I$3,0)),"F","C")</f>
        <v>53.333333333333329</v>
      </c>
      <c r="M296" s="34">
        <f>CONVERT(INDEX(DHW_StPt_Sch_EZ!$C$31:$I$54,MATCH(Schedules_8760!$C296,DHW_StPt_Sch_EZ!$B$31:$B$54,0),MATCH(Schedules_8760!$F296,DHW_StPt_Sch_EZ!$C$30:$I$30,0)),"F","C")</f>
        <v>53.333333333333329</v>
      </c>
      <c r="N296" s="12"/>
      <c r="O296" s="12"/>
      <c r="P296" s="12"/>
    </row>
    <row r="297" spans="1:16" x14ac:dyDescent="0.25">
      <c r="A297" s="35">
        <v>296</v>
      </c>
      <c r="B297" s="89">
        <v>13.29166666666667</v>
      </c>
      <c r="C297" s="35">
        <f t="shared" si="20"/>
        <v>8</v>
      </c>
      <c r="D297" s="35">
        <f t="shared" si="23"/>
        <v>13</v>
      </c>
      <c r="E297" s="35">
        <f t="shared" si="24"/>
        <v>6</v>
      </c>
      <c r="F297" s="35" t="str">
        <f t="shared" si="21"/>
        <v>Friday</v>
      </c>
      <c r="G297" s="35">
        <f t="shared" si="22"/>
        <v>1</v>
      </c>
      <c r="H297" s="34">
        <f>CONVERT(INDEX(Htg_StPt_Sch_EZ!$C$4:$I$27,MATCH(Schedules_8760!$C297,Htg_StPt_Sch_EZ!$B$4:$B$27,0),MATCH(Schedules_8760!$F297,Htg_StPt_Sch_EZ!$C$3:$I$3,0)),"F","C")</f>
        <v>20.555555555555554</v>
      </c>
      <c r="I297" s="34">
        <f>CONVERT(INDEX(Htg_StPt_Sch_EZ!$C$31:$I$54,MATCH(Schedules_8760!$C297,Htg_StPt_Sch_EZ!$B$31:$B$54,0),MATCH(Schedules_8760!$F297,Htg_StPt_Sch_EZ!$C$30:$I$30,0)),"F","C")</f>
        <v>19.444444444444443</v>
      </c>
      <c r="J297" s="34">
        <f>CONVERT(INDEX(Clg_StPt_Sch_EZ!$C$4:$I$27,MATCH(Schedules_8760!$C297,Clg_StPt_Sch_EZ!$B$4:$B$27,0),MATCH(Schedules_8760!$F297,Clg_StPt_Sch_EZ!$C$3:$I$3,0)),"F","C")</f>
        <v>25.555555555555554</v>
      </c>
      <c r="K297" s="34">
        <f>CONVERT(INDEX(Clg_StPt_Sch_EZ!$C$31:$I$54,MATCH(Schedules_8760!$C297,Clg_StPt_Sch_EZ!$B$31:$B$54,0),MATCH(Schedules_8760!$F297,Clg_StPt_Sch_EZ!$C$30:$I$30,0)),"F","C")</f>
        <v>25</v>
      </c>
      <c r="L297" s="34">
        <f>CONVERT(INDEX(DHW_StPt_Sch_EZ!$C$4:$I$27,MATCH(Schedules_8760!$C297,DHW_StPt_Sch_EZ!$B$4:$B$27,0),MATCH(Schedules_8760!$F297,DHW_StPt_Sch_EZ!$C$3:$I$3,0)),"F","C")</f>
        <v>53.333333333333329</v>
      </c>
      <c r="M297" s="34">
        <f>CONVERT(INDEX(DHW_StPt_Sch_EZ!$C$31:$I$54,MATCH(Schedules_8760!$C297,DHW_StPt_Sch_EZ!$B$31:$B$54,0),MATCH(Schedules_8760!$F297,DHW_StPt_Sch_EZ!$C$30:$I$30,0)),"F","C")</f>
        <v>53.333333333333329</v>
      </c>
      <c r="N297" s="12"/>
      <c r="O297" s="12"/>
      <c r="P297" s="12"/>
    </row>
    <row r="298" spans="1:16" x14ac:dyDescent="0.25">
      <c r="A298" s="35">
        <v>297</v>
      </c>
      <c r="B298" s="89">
        <v>13.33333333333333</v>
      </c>
      <c r="C298" s="35">
        <f t="shared" si="20"/>
        <v>9</v>
      </c>
      <c r="D298" s="35">
        <f t="shared" si="23"/>
        <v>13</v>
      </c>
      <c r="E298" s="35">
        <f t="shared" si="24"/>
        <v>6</v>
      </c>
      <c r="F298" s="35" t="str">
        <f t="shared" si="21"/>
        <v>Friday</v>
      </c>
      <c r="G298" s="35">
        <f t="shared" si="22"/>
        <v>1</v>
      </c>
      <c r="H298" s="34">
        <f>CONVERT(INDEX(Htg_StPt_Sch_EZ!$C$4:$I$27,MATCH(Schedules_8760!$C298,Htg_StPt_Sch_EZ!$B$4:$B$27,0),MATCH(Schedules_8760!$F298,Htg_StPt_Sch_EZ!$C$3:$I$3,0)),"F","C")</f>
        <v>20.555555555555554</v>
      </c>
      <c r="I298" s="34">
        <f>CONVERT(INDEX(Htg_StPt_Sch_EZ!$C$31:$I$54,MATCH(Schedules_8760!$C298,Htg_StPt_Sch_EZ!$B$31:$B$54,0),MATCH(Schedules_8760!$F298,Htg_StPt_Sch_EZ!$C$30:$I$30,0)),"F","C")</f>
        <v>19.444444444444443</v>
      </c>
      <c r="J298" s="34">
        <f>CONVERT(INDEX(Clg_StPt_Sch_EZ!$C$4:$I$27,MATCH(Schedules_8760!$C298,Clg_StPt_Sch_EZ!$B$4:$B$27,0),MATCH(Schedules_8760!$F298,Clg_StPt_Sch_EZ!$C$3:$I$3,0)),"F","C")</f>
        <v>25.555555555555554</v>
      </c>
      <c r="K298" s="34">
        <f>CONVERT(INDEX(Clg_StPt_Sch_EZ!$C$31:$I$54,MATCH(Schedules_8760!$C298,Clg_StPt_Sch_EZ!$B$31:$B$54,0),MATCH(Schedules_8760!$F298,Clg_StPt_Sch_EZ!$C$30:$I$30,0)),"F","C")</f>
        <v>25</v>
      </c>
      <c r="L298" s="34">
        <f>CONVERT(INDEX(DHW_StPt_Sch_EZ!$C$4:$I$27,MATCH(Schedules_8760!$C298,DHW_StPt_Sch_EZ!$B$4:$B$27,0),MATCH(Schedules_8760!$F298,DHW_StPt_Sch_EZ!$C$3:$I$3,0)),"F","C")</f>
        <v>53.333333333333329</v>
      </c>
      <c r="M298" s="34">
        <f>CONVERT(INDEX(DHW_StPt_Sch_EZ!$C$31:$I$54,MATCH(Schedules_8760!$C298,DHW_StPt_Sch_EZ!$B$31:$B$54,0),MATCH(Schedules_8760!$F298,DHW_StPt_Sch_EZ!$C$30:$I$30,0)),"F","C")</f>
        <v>53.333333333333329</v>
      </c>
      <c r="N298" s="12"/>
      <c r="O298" s="12"/>
      <c r="P298" s="12"/>
    </row>
    <row r="299" spans="1:16" x14ac:dyDescent="0.25">
      <c r="A299" s="35">
        <v>298</v>
      </c>
      <c r="B299" s="89">
        <v>13.375</v>
      </c>
      <c r="C299" s="35">
        <f t="shared" si="20"/>
        <v>10</v>
      </c>
      <c r="D299" s="35">
        <f t="shared" si="23"/>
        <v>13</v>
      </c>
      <c r="E299" s="35">
        <f t="shared" si="24"/>
        <v>6</v>
      </c>
      <c r="F299" s="35" t="str">
        <f t="shared" si="21"/>
        <v>Friday</v>
      </c>
      <c r="G299" s="35">
        <f t="shared" si="22"/>
        <v>1</v>
      </c>
      <c r="H299" s="34">
        <f>CONVERT(INDEX(Htg_StPt_Sch_EZ!$C$4:$I$27,MATCH(Schedules_8760!$C299,Htg_StPt_Sch_EZ!$B$4:$B$27,0),MATCH(Schedules_8760!$F299,Htg_StPt_Sch_EZ!$C$3:$I$3,0)),"F","C")</f>
        <v>20.555555555555554</v>
      </c>
      <c r="I299" s="34">
        <f>CONVERT(INDEX(Htg_StPt_Sch_EZ!$C$31:$I$54,MATCH(Schedules_8760!$C299,Htg_StPt_Sch_EZ!$B$31:$B$54,0),MATCH(Schedules_8760!$F299,Htg_StPt_Sch_EZ!$C$30:$I$30,0)),"F","C")</f>
        <v>19.444444444444443</v>
      </c>
      <c r="J299" s="34">
        <f>CONVERT(INDEX(Clg_StPt_Sch_EZ!$C$4:$I$27,MATCH(Schedules_8760!$C299,Clg_StPt_Sch_EZ!$B$4:$B$27,0),MATCH(Schedules_8760!$F299,Clg_StPt_Sch_EZ!$C$3:$I$3,0)),"F","C")</f>
        <v>25.555555555555554</v>
      </c>
      <c r="K299" s="34">
        <f>CONVERT(INDEX(Clg_StPt_Sch_EZ!$C$31:$I$54,MATCH(Schedules_8760!$C299,Clg_StPt_Sch_EZ!$B$31:$B$54,0),MATCH(Schedules_8760!$F299,Clg_StPt_Sch_EZ!$C$30:$I$30,0)),"F","C")</f>
        <v>25</v>
      </c>
      <c r="L299" s="34">
        <f>CONVERT(INDEX(DHW_StPt_Sch_EZ!$C$4:$I$27,MATCH(Schedules_8760!$C299,DHW_StPt_Sch_EZ!$B$4:$B$27,0),MATCH(Schedules_8760!$F299,DHW_StPt_Sch_EZ!$C$3:$I$3,0)),"F","C")</f>
        <v>53.333333333333329</v>
      </c>
      <c r="M299" s="34">
        <f>CONVERT(INDEX(DHW_StPt_Sch_EZ!$C$31:$I$54,MATCH(Schedules_8760!$C299,DHW_StPt_Sch_EZ!$B$31:$B$54,0),MATCH(Schedules_8760!$F299,DHW_StPt_Sch_EZ!$C$30:$I$30,0)),"F","C")</f>
        <v>53.333333333333329</v>
      </c>
      <c r="N299" s="12"/>
      <c r="O299" s="12"/>
      <c r="P299" s="12"/>
    </row>
    <row r="300" spans="1:16" x14ac:dyDescent="0.25">
      <c r="A300" s="35">
        <v>299</v>
      </c>
      <c r="B300" s="89">
        <v>13.41666666666667</v>
      </c>
      <c r="C300" s="35">
        <f t="shared" si="20"/>
        <v>11</v>
      </c>
      <c r="D300" s="35">
        <f t="shared" si="23"/>
        <v>13</v>
      </c>
      <c r="E300" s="35">
        <f t="shared" si="24"/>
        <v>6</v>
      </c>
      <c r="F300" s="35" t="str">
        <f t="shared" si="21"/>
        <v>Friday</v>
      </c>
      <c r="G300" s="35">
        <f t="shared" si="22"/>
        <v>1</v>
      </c>
      <c r="H300" s="34">
        <f>CONVERT(INDEX(Htg_StPt_Sch_EZ!$C$4:$I$27,MATCH(Schedules_8760!$C300,Htg_StPt_Sch_EZ!$B$4:$B$27,0),MATCH(Schedules_8760!$F300,Htg_StPt_Sch_EZ!$C$3:$I$3,0)),"F","C")</f>
        <v>20.555555555555554</v>
      </c>
      <c r="I300" s="34">
        <f>CONVERT(INDEX(Htg_StPt_Sch_EZ!$C$31:$I$54,MATCH(Schedules_8760!$C300,Htg_StPt_Sch_EZ!$B$31:$B$54,0),MATCH(Schedules_8760!$F300,Htg_StPt_Sch_EZ!$C$30:$I$30,0)),"F","C")</f>
        <v>19.444444444444443</v>
      </c>
      <c r="J300" s="34">
        <f>CONVERT(INDEX(Clg_StPt_Sch_EZ!$C$4:$I$27,MATCH(Schedules_8760!$C300,Clg_StPt_Sch_EZ!$B$4:$B$27,0),MATCH(Schedules_8760!$F300,Clg_StPt_Sch_EZ!$C$3:$I$3,0)),"F","C")</f>
        <v>25.555555555555554</v>
      </c>
      <c r="K300" s="34">
        <f>CONVERT(INDEX(Clg_StPt_Sch_EZ!$C$31:$I$54,MATCH(Schedules_8760!$C300,Clg_StPt_Sch_EZ!$B$31:$B$54,0),MATCH(Schedules_8760!$F300,Clg_StPt_Sch_EZ!$C$30:$I$30,0)),"F","C")</f>
        <v>25</v>
      </c>
      <c r="L300" s="34">
        <f>CONVERT(INDEX(DHW_StPt_Sch_EZ!$C$4:$I$27,MATCH(Schedules_8760!$C300,DHW_StPt_Sch_EZ!$B$4:$B$27,0),MATCH(Schedules_8760!$F300,DHW_StPt_Sch_EZ!$C$3:$I$3,0)),"F","C")</f>
        <v>53.333333333333329</v>
      </c>
      <c r="M300" s="34">
        <f>CONVERT(INDEX(DHW_StPt_Sch_EZ!$C$31:$I$54,MATCH(Schedules_8760!$C300,DHW_StPt_Sch_EZ!$B$31:$B$54,0),MATCH(Schedules_8760!$F300,DHW_StPt_Sch_EZ!$C$30:$I$30,0)),"F","C")</f>
        <v>53.333333333333329</v>
      </c>
      <c r="N300" s="12"/>
      <c r="O300" s="12"/>
      <c r="P300" s="12"/>
    </row>
    <row r="301" spans="1:16" x14ac:dyDescent="0.25">
      <c r="A301" s="35">
        <v>300</v>
      </c>
      <c r="B301" s="89">
        <v>13.45833333333333</v>
      </c>
      <c r="C301" s="35">
        <f t="shared" si="20"/>
        <v>12</v>
      </c>
      <c r="D301" s="35">
        <f t="shared" si="23"/>
        <v>13</v>
      </c>
      <c r="E301" s="35">
        <f t="shared" si="24"/>
        <v>6</v>
      </c>
      <c r="F301" s="35" t="str">
        <f t="shared" si="21"/>
        <v>Friday</v>
      </c>
      <c r="G301" s="35">
        <f t="shared" si="22"/>
        <v>1</v>
      </c>
      <c r="H301" s="34">
        <f>CONVERT(INDEX(Htg_StPt_Sch_EZ!$C$4:$I$27,MATCH(Schedules_8760!$C301,Htg_StPt_Sch_EZ!$B$4:$B$27,0),MATCH(Schedules_8760!$F301,Htg_StPt_Sch_EZ!$C$3:$I$3,0)),"F","C")</f>
        <v>20.555555555555554</v>
      </c>
      <c r="I301" s="34">
        <f>CONVERT(INDEX(Htg_StPt_Sch_EZ!$C$31:$I$54,MATCH(Schedules_8760!$C301,Htg_StPt_Sch_EZ!$B$31:$B$54,0),MATCH(Schedules_8760!$F301,Htg_StPt_Sch_EZ!$C$30:$I$30,0)),"F","C")</f>
        <v>19.444444444444443</v>
      </c>
      <c r="J301" s="34">
        <f>CONVERT(INDEX(Clg_StPt_Sch_EZ!$C$4:$I$27,MATCH(Schedules_8760!$C301,Clg_StPt_Sch_EZ!$B$4:$B$27,0),MATCH(Schedules_8760!$F301,Clg_StPt_Sch_EZ!$C$3:$I$3,0)),"F","C")</f>
        <v>25.555555555555554</v>
      </c>
      <c r="K301" s="34">
        <f>CONVERT(INDEX(Clg_StPt_Sch_EZ!$C$31:$I$54,MATCH(Schedules_8760!$C301,Clg_StPt_Sch_EZ!$B$31:$B$54,0),MATCH(Schedules_8760!$F301,Clg_StPt_Sch_EZ!$C$30:$I$30,0)),"F","C")</f>
        <v>25</v>
      </c>
      <c r="L301" s="34">
        <f>CONVERT(INDEX(DHW_StPt_Sch_EZ!$C$4:$I$27,MATCH(Schedules_8760!$C301,DHW_StPt_Sch_EZ!$B$4:$B$27,0),MATCH(Schedules_8760!$F301,DHW_StPt_Sch_EZ!$C$3:$I$3,0)),"F","C")</f>
        <v>53.333333333333329</v>
      </c>
      <c r="M301" s="34">
        <f>CONVERT(INDEX(DHW_StPt_Sch_EZ!$C$31:$I$54,MATCH(Schedules_8760!$C301,DHW_StPt_Sch_EZ!$B$31:$B$54,0),MATCH(Schedules_8760!$F301,DHW_StPt_Sch_EZ!$C$30:$I$30,0)),"F","C")</f>
        <v>53.333333333333329</v>
      </c>
      <c r="N301" s="12"/>
      <c r="O301" s="12"/>
      <c r="P301" s="12"/>
    </row>
    <row r="302" spans="1:16" x14ac:dyDescent="0.25">
      <c r="A302" s="35">
        <v>301</v>
      </c>
      <c r="B302" s="89">
        <v>13.5</v>
      </c>
      <c r="C302" s="35">
        <f t="shared" si="20"/>
        <v>13</v>
      </c>
      <c r="D302" s="35">
        <f t="shared" si="23"/>
        <v>13</v>
      </c>
      <c r="E302" s="35">
        <f t="shared" si="24"/>
        <v>6</v>
      </c>
      <c r="F302" s="35" t="str">
        <f t="shared" si="21"/>
        <v>Friday</v>
      </c>
      <c r="G302" s="35">
        <f t="shared" si="22"/>
        <v>1</v>
      </c>
      <c r="H302" s="34">
        <f>CONVERT(INDEX(Htg_StPt_Sch_EZ!$C$4:$I$27,MATCH(Schedules_8760!$C302,Htg_StPt_Sch_EZ!$B$4:$B$27,0),MATCH(Schedules_8760!$F302,Htg_StPt_Sch_EZ!$C$3:$I$3,0)),"F","C")</f>
        <v>20.555555555555554</v>
      </c>
      <c r="I302" s="34">
        <f>CONVERT(INDEX(Htg_StPt_Sch_EZ!$C$31:$I$54,MATCH(Schedules_8760!$C302,Htg_StPt_Sch_EZ!$B$31:$B$54,0),MATCH(Schedules_8760!$F302,Htg_StPt_Sch_EZ!$C$30:$I$30,0)),"F","C")</f>
        <v>19.444444444444443</v>
      </c>
      <c r="J302" s="34">
        <f>CONVERT(INDEX(Clg_StPt_Sch_EZ!$C$4:$I$27,MATCH(Schedules_8760!$C302,Clg_StPt_Sch_EZ!$B$4:$B$27,0),MATCH(Schedules_8760!$F302,Clg_StPt_Sch_EZ!$C$3:$I$3,0)),"F","C")</f>
        <v>25.555555555555554</v>
      </c>
      <c r="K302" s="34">
        <f>CONVERT(INDEX(Clg_StPt_Sch_EZ!$C$31:$I$54,MATCH(Schedules_8760!$C302,Clg_StPt_Sch_EZ!$B$31:$B$54,0),MATCH(Schedules_8760!$F302,Clg_StPt_Sch_EZ!$C$30:$I$30,0)),"F","C")</f>
        <v>25</v>
      </c>
      <c r="L302" s="34">
        <f>CONVERT(INDEX(DHW_StPt_Sch_EZ!$C$4:$I$27,MATCH(Schedules_8760!$C302,DHW_StPt_Sch_EZ!$B$4:$B$27,0),MATCH(Schedules_8760!$F302,DHW_StPt_Sch_EZ!$C$3:$I$3,0)),"F","C")</f>
        <v>53.333333333333329</v>
      </c>
      <c r="M302" s="34">
        <f>CONVERT(INDEX(DHW_StPt_Sch_EZ!$C$31:$I$54,MATCH(Schedules_8760!$C302,DHW_StPt_Sch_EZ!$B$31:$B$54,0),MATCH(Schedules_8760!$F302,DHW_StPt_Sch_EZ!$C$30:$I$30,0)),"F","C")</f>
        <v>53.333333333333329</v>
      </c>
      <c r="N302" s="12"/>
      <c r="O302" s="12"/>
      <c r="P302" s="12"/>
    </row>
    <row r="303" spans="1:16" x14ac:dyDescent="0.25">
      <c r="A303" s="35">
        <v>302</v>
      </c>
      <c r="B303" s="89">
        <v>13.54166666666667</v>
      </c>
      <c r="C303" s="35">
        <f t="shared" si="20"/>
        <v>14</v>
      </c>
      <c r="D303" s="35">
        <f t="shared" si="23"/>
        <v>13</v>
      </c>
      <c r="E303" s="35">
        <f t="shared" si="24"/>
        <v>6</v>
      </c>
      <c r="F303" s="35" t="str">
        <f t="shared" si="21"/>
        <v>Friday</v>
      </c>
      <c r="G303" s="35">
        <f t="shared" si="22"/>
        <v>1</v>
      </c>
      <c r="H303" s="34">
        <f>CONVERT(INDEX(Htg_StPt_Sch_EZ!$C$4:$I$27,MATCH(Schedules_8760!$C303,Htg_StPt_Sch_EZ!$B$4:$B$27,0),MATCH(Schedules_8760!$F303,Htg_StPt_Sch_EZ!$C$3:$I$3,0)),"F","C")</f>
        <v>20.555555555555554</v>
      </c>
      <c r="I303" s="34">
        <f>CONVERT(INDEX(Htg_StPt_Sch_EZ!$C$31:$I$54,MATCH(Schedules_8760!$C303,Htg_StPt_Sch_EZ!$B$31:$B$54,0),MATCH(Schedules_8760!$F303,Htg_StPt_Sch_EZ!$C$30:$I$30,0)),"F","C")</f>
        <v>19.444444444444443</v>
      </c>
      <c r="J303" s="34">
        <f>CONVERT(INDEX(Clg_StPt_Sch_EZ!$C$4:$I$27,MATCH(Schedules_8760!$C303,Clg_StPt_Sch_EZ!$B$4:$B$27,0),MATCH(Schedules_8760!$F303,Clg_StPt_Sch_EZ!$C$3:$I$3,0)),"F","C")</f>
        <v>25.555555555555554</v>
      </c>
      <c r="K303" s="34">
        <f>CONVERT(INDEX(Clg_StPt_Sch_EZ!$C$31:$I$54,MATCH(Schedules_8760!$C303,Clg_StPt_Sch_EZ!$B$31:$B$54,0),MATCH(Schedules_8760!$F303,Clg_StPt_Sch_EZ!$C$30:$I$30,0)),"F","C")</f>
        <v>25</v>
      </c>
      <c r="L303" s="34">
        <f>CONVERT(INDEX(DHW_StPt_Sch_EZ!$C$4:$I$27,MATCH(Schedules_8760!$C303,DHW_StPt_Sch_EZ!$B$4:$B$27,0),MATCH(Schedules_8760!$F303,DHW_StPt_Sch_EZ!$C$3:$I$3,0)),"F","C")</f>
        <v>53.333333333333329</v>
      </c>
      <c r="M303" s="34">
        <f>CONVERT(INDEX(DHW_StPt_Sch_EZ!$C$31:$I$54,MATCH(Schedules_8760!$C303,DHW_StPt_Sch_EZ!$B$31:$B$54,0),MATCH(Schedules_8760!$F303,DHW_StPt_Sch_EZ!$C$30:$I$30,0)),"F","C")</f>
        <v>53.333333333333329</v>
      </c>
      <c r="N303" s="12"/>
      <c r="O303" s="12"/>
      <c r="P303" s="12"/>
    </row>
    <row r="304" spans="1:16" x14ac:dyDescent="0.25">
      <c r="A304" s="35">
        <v>303</v>
      </c>
      <c r="B304" s="89">
        <v>13.58333333333333</v>
      </c>
      <c r="C304" s="35">
        <f t="shared" si="20"/>
        <v>15</v>
      </c>
      <c r="D304" s="35">
        <f t="shared" si="23"/>
        <v>13</v>
      </c>
      <c r="E304" s="35">
        <f t="shared" si="24"/>
        <v>6</v>
      </c>
      <c r="F304" s="35" t="str">
        <f t="shared" si="21"/>
        <v>Friday</v>
      </c>
      <c r="G304" s="35">
        <f t="shared" si="22"/>
        <v>1</v>
      </c>
      <c r="H304" s="34">
        <f>CONVERT(INDEX(Htg_StPt_Sch_EZ!$C$4:$I$27,MATCH(Schedules_8760!$C304,Htg_StPt_Sch_EZ!$B$4:$B$27,0),MATCH(Schedules_8760!$F304,Htg_StPt_Sch_EZ!$C$3:$I$3,0)),"F","C")</f>
        <v>20.555555555555554</v>
      </c>
      <c r="I304" s="34">
        <f>CONVERT(INDEX(Htg_StPt_Sch_EZ!$C$31:$I$54,MATCH(Schedules_8760!$C304,Htg_StPt_Sch_EZ!$B$31:$B$54,0),MATCH(Schedules_8760!$F304,Htg_StPt_Sch_EZ!$C$30:$I$30,0)),"F","C")</f>
        <v>21.111111111111111</v>
      </c>
      <c r="J304" s="34">
        <f>CONVERT(INDEX(Clg_StPt_Sch_EZ!$C$4:$I$27,MATCH(Schedules_8760!$C304,Clg_StPt_Sch_EZ!$B$4:$B$27,0),MATCH(Schedules_8760!$F304,Clg_StPt_Sch_EZ!$C$3:$I$3,0)),"F","C")</f>
        <v>25.555555555555554</v>
      </c>
      <c r="K304" s="34">
        <f>CONVERT(INDEX(Clg_StPt_Sch_EZ!$C$31:$I$54,MATCH(Schedules_8760!$C304,Clg_StPt_Sch_EZ!$B$31:$B$54,0),MATCH(Schedules_8760!$F304,Clg_StPt_Sch_EZ!$C$30:$I$30,0)),"F","C")</f>
        <v>25</v>
      </c>
      <c r="L304" s="34">
        <f>CONVERT(INDEX(DHW_StPt_Sch_EZ!$C$4:$I$27,MATCH(Schedules_8760!$C304,DHW_StPt_Sch_EZ!$B$4:$B$27,0),MATCH(Schedules_8760!$F304,DHW_StPt_Sch_EZ!$C$3:$I$3,0)),"F","C")</f>
        <v>53.333333333333329</v>
      </c>
      <c r="M304" s="34">
        <f>CONVERT(INDEX(DHW_StPt_Sch_EZ!$C$31:$I$54,MATCH(Schedules_8760!$C304,DHW_StPt_Sch_EZ!$B$31:$B$54,0),MATCH(Schedules_8760!$F304,DHW_StPt_Sch_EZ!$C$30:$I$30,0)),"F","C")</f>
        <v>53.333333333333329</v>
      </c>
      <c r="N304" s="12"/>
      <c r="O304" s="12"/>
      <c r="P304" s="12"/>
    </row>
    <row r="305" spans="1:16" x14ac:dyDescent="0.25">
      <c r="A305" s="35">
        <v>304</v>
      </c>
      <c r="B305" s="89">
        <v>13.625</v>
      </c>
      <c r="C305" s="35">
        <f t="shared" si="20"/>
        <v>16</v>
      </c>
      <c r="D305" s="35">
        <f t="shared" si="23"/>
        <v>13</v>
      </c>
      <c r="E305" s="35">
        <f t="shared" si="24"/>
        <v>6</v>
      </c>
      <c r="F305" s="35" t="str">
        <f t="shared" si="21"/>
        <v>Friday</v>
      </c>
      <c r="G305" s="35">
        <f t="shared" si="22"/>
        <v>1</v>
      </c>
      <c r="H305" s="34">
        <f>CONVERT(INDEX(Htg_StPt_Sch_EZ!$C$4:$I$27,MATCH(Schedules_8760!$C305,Htg_StPt_Sch_EZ!$B$4:$B$27,0),MATCH(Schedules_8760!$F305,Htg_StPt_Sch_EZ!$C$3:$I$3,0)),"F","C")</f>
        <v>20.555555555555554</v>
      </c>
      <c r="I305" s="34">
        <f>CONVERT(INDEX(Htg_StPt_Sch_EZ!$C$31:$I$54,MATCH(Schedules_8760!$C305,Htg_StPt_Sch_EZ!$B$31:$B$54,0),MATCH(Schedules_8760!$F305,Htg_StPt_Sch_EZ!$C$30:$I$30,0)),"F","C")</f>
        <v>21.111111111111111</v>
      </c>
      <c r="J305" s="34">
        <f>CONVERT(INDEX(Clg_StPt_Sch_EZ!$C$4:$I$27,MATCH(Schedules_8760!$C305,Clg_StPt_Sch_EZ!$B$4:$B$27,0),MATCH(Schedules_8760!$F305,Clg_StPt_Sch_EZ!$C$3:$I$3,0)),"F","C")</f>
        <v>25.555555555555554</v>
      </c>
      <c r="K305" s="34">
        <f>CONVERT(INDEX(Clg_StPt_Sch_EZ!$C$31:$I$54,MATCH(Schedules_8760!$C305,Clg_StPt_Sch_EZ!$B$31:$B$54,0),MATCH(Schedules_8760!$F305,Clg_StPt_Sch_EZ!$C$30:$I$30,0)),"F","C")</f>
        <v>25</v>
      </c>
      <c r="L305" s="34">
        <f>CONVERT(INDEX(DHW_StPt_Sch_EZ!$C$4:$I$27,MATCH(Schedules_8760!$C305,DHW_StPt_Sch_EZ!$B$4:$B$27,0),MATCH(Schedules_8760!$F305,DHW_StPt_Sch_EZ!$C$3:$I$3,0)),"F","C")</f>
        <v>53.333333333333329</v>
      </c>
      <c r="M305" s="34">
        <f>CONVERT(INDEX(DHW_StPt_Sch_EZ!$C$31:$I$54,MATCH(Schedules_8760!$C305,DHW_StPt_Sch_EZ!$B$31:$B$54,0),MATCH(Schedules_8760!$F305,DHW_StPt_Sch_EZ!$C$30:$I$30,0)),"F","C")</f>
        <v>53.333333333333329</v>
      </c>
      <c r="N305" s="12"/>
      <c r="O305" s="12"/>
      <c r="P305" s="12"/>
    </row>
    <row r="306" spans="1:16" x14ac:dyDescent="0.25">
      <c r="A306" s="35">
        <v>305</v>
      </c>
      <c r="B306" s="89">
        <v>13.66666666666667</v>
      </c>
      <c r="C306" s="35">
        <f t="shared" si="20"/>
        <v>17</v>
      </c>
      <c r="D306" s="35">
        <f t="shared" si="23"/>
        <v>13</v>
      </c>
      <c r="E306" s="35">
        <f t="shared" si="24"/>
        <v>6</v>
      </c>
      <c r="F306" s="35" t="str">
        <f t="shared" si="21"/>
        <v>Friday</v>
      </c>
      <c r="G306" s="35">
        <f t="shared" si="22"/>
        <v>1</v>
      </c>
      <c r="H306" s="34">
        <f>CONVERT(INDEX(Htg_StPt_Sch_EZ!$C$4:$I$27,MATCH(Schedules_8760!$C306,Htg_StPt_Sch_EZ!$B$4:$B$27,0),MATCH(Schedules_8760!$F306,Htg_StPt_Sch_EZ!$C$3:$I$3,0)),"F","C")</f>
        <v>20.555555555555554</v>
      </c>
      <c r="I306" s="34">
        <f>CONVERT(INDEX(Htg_StPt_Sch_EZ!$C$31:$I$54,MATCH(Schedules_8760!$C306,Htg_StPt_Sch_EZ!$B$31:$B$54,0),MATCH(Schedules_8760!$F306,Htg_StPt_Sch_EZ!$C$30:$I$30,0)),"F","C")</f>
        <v>17.777777777777779</v>
      </c>
      <c r="J306" s="34">
        <f>CONVERT(INDEX(Clg_StPt_Sch_EZ!$C$4:$I$27,MATCH(Schedules_8760!$C306,Clg_StPt_Sch_EZ!$B$4:$B$27,0),MATCH(Schedules_8760!$F306,Clg_StPt_Sch_EZ!$C$3:$I$3,0)),"F","C")</f>
        <v>25.555555555555554</v>
      </c>
      <c r="K306" s="34">
        <f>CONVERT(INDEX(Clg_StPt_Sch_EZ!$C$31:$I$54,MATCH(Schedules_8760!$C306,Clg_StPt_Sch_EZ!$B$31:$B$54,0),MATCH(Schedules_8760!$F306,Clg_StPt_Sch_EZ!$C$30:$I$30,0)),"F","C")</f>
        <v>25</v>
      </c>
      <c r="L306" s="34">
        <f>CONVERT(INDEX(DHW_StPt_Sch_EZ!$C$4:$I$27,MATCH(Schedules_8760!$C306,DHW_StPt_Sch_EZ!$B$4:$B$27,0),MATCH(Schedules_8760!$F306,DHW_StPt_Sch_EZ!$C$3:$I$3,0)),"F","C")</f>
        <v>53.333333333333329</v>
      </c>
      <c r="M306" s="34">
        <f>CONVERT(INDEX(DHW_StPt_Sch_EZ!$C$31:$I$54,MATCH(Schedules_8760!$C306,DHW_StPt_Sch_EZ!$B$31:$B$54,0),MATCH(Schedules_8760!$F306,DHW_StPt_Sch_EZ!$C$30:$I$30,0)),"F","C")</f>
        <v>53.333333333333329</v>
      </c>
      <c r="N306" s="12"/>
      <c r="O306" s="12"/>
      <c r="P306" s="12"/>
    </row>
    <row r="307" spans="1:16" x14ac:dyDescent="0.25">
      <c r="A307" s="35">
        <v>306</v>
      </c>
      <c r="B307" s="89">
        <v>13.70833333333333</v>
      </c>
      <c r="C307" s="35">
        <f t="shared" si="20"/>
        <v>18</v>
      </c>
      <c r="D307" s="35">
        <f t="shared" si="23"/>
        <v>13</v>
      </c>
      <c r="E307" s="35">
        <f t="shared" si="24"/>
        <v>6</v>
      </c>
      <c r="F307" s="35" t="str">
        <f t="shared" si="21"/>
        <v>Friday</v>
      </c>
      <c r="G307" s="35">
        <f t="shared" si="22"/>
        <v>1</v>
      </c>
      <c r="H307" s="34">
        <f>CONVERT(INDEX(Htg_StPt_Sch_EZ!$C$4:$I$27,MATCH(Schedules_8760!$C307,Htg_StPt_Sch_EZ!$B$4:$B$27,0),MATCH(Schedules_8760!$F307,Htg_StPt_Sch_EZ!$C$3:$I$3,0)),"F","C")</f>
        <v>20.555555555555554</v>
      </c>
      <c r="I307" s="34">
        <f>CONVERT(INDEX(Htg_StPt_Sch_EZ!$C$31:$I$54,MATCH(Schedules_8760!$C307,Htg_StPt_Sch_EZ!$B$31:$B$54,0),MATCH(Schedules_8760!$F307,Htg_StPt_Sch_EZ!$C$30:$I$30,0)),"F","C")</f>
        <v>17.777777777777779</v>
      </c>
      <c r="J307" s="34">
        <f>CONVERT(INDEX(Clg_StPt_Sch_EZ!$C$4:$I$27,MATCH(Schedules_8760!$C307,Clg_StPt_Sch_EZ!$B$4:$B$27,0),MATCH(Schedules_8760!$F307,Clg_StPt_Sch_EZ!$C$3:$I$3,0)),"F","C")</f>
        <v>25.555555555555554</v>
      </c>
      <c r="K307" s="34">
        <f>CONVERT(INDEX(Clg_StPt_Sch_EZ!$C$31:$I$54,MATCH(Schedules_8760!$C307,Clg_StPt_Sch_EZ!$B$31:$B$54,0),MATCH(Schedules_8760!$F307,Clg_StPt_Sch_EZ!$C$30:$I$30,0)),"F","C")</f>
        <v>28.333333333333332</v>
      </c>
      <c r="L307" s="34">
        <f>CONVERT(INDEX(DHW_StPt_Sch_EZ!$C$4:$I$27,MATCH(Schedules_8760!$C307,DHW_StPt_Sch_EZ!$B$4:$B$27,0),MATCH(Schedules_8760!$F307,DHW_StPt_Sch_EZ!$C$3:$I$3,0)),"F","C")</f>
        <v>53.333333333333329</v>
      </c>
      <c r="M307" s="34">
        <f>CONVERT(INDEX(DHW_StPt_Sch_EZ!$C$31:$I$54,MATCH(Schedules_8760!$C307,DHW_StPt_Sch_EZ!$B$31:$B$54,0),MATCH(Schedules_8760!$F307,DHW_StPt_Sch_EZ!$C$30:$I$30,0)),"F","C")</f>
        <v>53.333333333333329</v>
      </c>
      <c r="N307" s="12"/>
      <c r="O307" s="12"/>
      <c r="P307" s="12"/>
    </row>
    <row r="308" spans="1:16" x14ac:dyDescent="0.25">
      <c r="A308" s="35">
        <v>307</v>
      </c>
      <c r="B308" s="89">
        <v>13.75</v>
      </c>
      <c r="C308" s="35">
        <f t="shared" si="20"/>
        <v>19</v>
      </c>
      <c r="D308" s="35">
        <f t="shared" si="23"/>
        <v>13</v>
      </c>
      <c r="E308" s="35">
        <f t="shared" si="24"/>
        <v>6</v>
      </c>
      <c r="F308" s="35" t="str">
        <f t="shared" si="21"/>
        <v>Friday</v>
      </c>
      <c r="G308" s="35">
        <f t="shared" si="22"/>
        <v>1</v>
      </c>
      <c r="H308" s="34">
        <f>CONVERT(INDEX(Htg_StPt_Sch_EZ!$C$4:$I$27,MATCH(Schedules_8760!$C308,Htg_StPt_Sch_EZ!$B$4:$B$27,0),MATCH(Schedules_8760!$F308,Htg_StPt_Sch_EZ!$C$3:$I$3,0)),"F","C")</f>
        <v>20.555555555555554</v>
      </c>
      <c r="I308" s="34">
        <f>CONVERT(INDEX(Htg_StPt_Sch_EZ!$C$31:$I$54,MATCH(Schedules_8760!$C308,Htg_StPt_Sch_EZ!$B$31:$B$54,0),MATCH(Schedules_8760!$F308,Htg_StPt_Sch_EZ!$C$30:$I$30,0)),"F","C")</f>
        <v>18.333333333333332</v>
      </c>
      <c r="J308" s="34">
        <f>CONVERT(INDEX(Clg_StPt_Sch_EZ!$C$4:$I$27,MATCH(Schedules_8760!$C308,Clg_StPt_Sch_EZ!$B$4:$B$27,0),MATCH(Schedules_8760!$F308,Clg_StPt_Sch_EZ!$C$3:$I$3,0)),"F","C")</f>
        <v>25.555555555555554</v>
      </c>
      <c r="K308" s="34">
        <f>CONVERT(INDEX(Clg_StPt_Sch_EZ!$C$31:$I$54,MATCH(Schedules_8760!$C308,Clg_StPt_Sch_EZ!$B$31:$B$54,0),MATCH(Schedules_8760!$F308,Clg_StPt_Sch_EZ!$C$30:$I$30,0)),"F","C")</f>
        <v>28.333333333333332</v>
      </c>
      <c r="L308" s="34">
        <f>CONVERT(INDEX(DHW_StPt_Sch_EZ!$C$4:$I$27,MATCH(Schedules_8760!$C308,DHW_StPt_Sch_EZ!$B$4:$B$27,0),MATCH(Schedules_8760!$F308,DHW_StPt_Sch_EZ!$C$3:$I$3,0)),"F","C")</f>
        <v>53.333333333333329</v>
      </c>
      <c r="M308" s="34">
        <f>CONVERT(INDEX(DHW_StPt_Sch_EZ!$C$31:$I$54,MATCH(Schedules_8760!$C308,DHW_StPt_Sch_EZ!$B$31:$B$54,0),MATCH(Schedules_8760!$F308,DHW_StPt_Sch_EZ!$C$30:$I$30,0)),"F","C")</f>
        <v>53.333333333333329</v>
      </c>
      <c r="N308" s="12"/>
      <c r="O308" s="12"/>
      <c r="P308" s="12"/>
    </row>
    <row r="309" spans="1:16" x14ac:dyDescent="0.25">
      <c r="A309" s="35">
        <v>308</v>
      </c>
      <c r="B309" s="89">
        <v>13.79166666666667</v>
      </c>
      <c r="C309" s="35">
        <f t="shared" si="20"/>
        <v>20</v>
      </c>
      <c r="D309" s="35">
        <f t="shared" si="23"/>
        <v>13</v>
      </c>
      <c r="E309" s="35">
        <f t="shared" si="24"/>
        <v>6</v>
      </c>
      <c r="F309" s="35" t="str">
        <f t="shared" si="21"/>
        <v>Friday</v>
      </c>
      <c r="G309" s="35">
        <f t="shared" si="22"/>
        <v>1</v>
      </c>
      <c r="H309" s="34">
        <f>CONVERT(INDEX(Htg_StPt_Sch_EZ!$C$4:$I$27,MATCH(Schedules_8760!$C309,Htg_StPt_Sch_EZ!$B$4:$B$27,0),MATCH(Schedules_8760!$F309,Htg_StPt_Sch_EZ!$C$3:$I$3,0)),"F","C")</f>
        <v>20.555555555555554</v>
      </c>
      <c r="I309" s="34">
        <f>CONVERT(INDEX(Htg_StPt_Sch_EZ!$C$31:$I$54,MATCH(Schedules_8760!$C309,Htg_StPt_Sch_EZ!$B$31:$B$54,0),MATCH(Schedules_8760!$F309,Htg_StPt_Sch_EZ!$C$30:$I$30,0)),"F","C")</f>
        <v>18.888888888888889</v>
      </c>
      <c r="J309" s="34">
        <f>CONVERT(INDEX(Clg_StPt_Sch_EZ!$C$4:$I$27,MATCH(Schedules_8760!$C309,Clg_StPt_Sch_EZ!$B$4:$B$27,0),MATCH(Schedules_8760!$F309,Clg_StPt_Sch_EZ!$C$3:$I$3,0)),"F","C")</f>
        <v>25.555555555555554</v>
      </c>
      <c r="K309" s="34">
        <f>CONVERT(INDEX(Clg_StPt_Sch_EZ!$C$31:$I$54,MATCH(Schedules_8760!$C309,Clg_StPt_Sch_EZ!$B$31:$B$54,0),MATCH(Schedules_8760!$F309,Clg_StPt_Sch_EZ!$C$30:$I$30,0)),"F","C")</f>
        <v>28.333333333333332</v>
      </c>
      <c r="L309" s="34">
        <f>CONVERT(INDEX(DHW_StPt_Sch_EZ!$C$4:$I$27,MATCH(Schedules_8760!$C309,DHW_StPt_Sch_EZ!$B$4:$B$27,0),MATCH(Schedules_8760!$F309,DHW_StPt_Sch_EZ!$C$3:$I$3,0)),"F","C")</f>
        <v>53.333333333333329</v>
      </c>
      <c r="M309" s="34">
        <f>CONVERT(INDEX(DHW_StPt_Sch_EZ!$C$31:$I$54,MATCH(Schedules_8760!$C309,DHW_StPt_Sch_EZ!$B$31:$B$54,0),MATCH(Schedules_8760!$F309,DHW_StPt_Sch_EZ!$C$30:$I$30,0)),"F","C")</f>
        <v>53.333333333333329</v>
      </c>
      <c r="N309" s="12"/>
      <c r="O309" s="12"/>
      <c r="P309" s="12"/>
    </row>
    <row r="310" spans="1:16" x14ac:dyDescent="0.25">
      <c r="A310" s="35">
        <v>309</v>
      </c>
      <c r="B310" s="89">
        <v>13.83333333333333</v>
      </c>
      <c r="C310" s="35">
        <f t="shared" si="20"/>
        <v>21</v>
      </c>
      <c r="D310" s="35">
        <f t="shared" si="23"/>
        <v>13</v>
      </c>
      <c r="E310" s="35">
        <f t="shared" si="24"/>
        <v>6</v>
      </c>
      <c r="F310" s="35" t="str">
        <f t="shared" si="21"/>
        <v>Friday</v>
      </c>
      <c r="G310" s="35">
        <f t="shared" si="22"/>
        <v>1</v>
      </c>
      <c r="H310" s="34">
        <f>CONVERT(INDEX(Htg_StPt_Sch_EZ!$C$4:$I$27,MATCH(Schedules_8760!$C310,Htg_StPt_Sch_EZ!$B$4:$B$27,0),MATCH(Schedules_8760!$F310,Htg_StPt_Sch_EZ!$C$3:$I$3,0)),"F","C")</f>
        <v>20.555555555555554</v>
      </c>
      <c r="I310" s="34">
        <f>CONVERT(INDEX(Htg_StPt_Sch_EZ!$C$31:$I$54,MATCH(Schedules_8760!$C310,Htg_StPt_Sch_EZ!$B$31:$B$54,0),MATCH(Schedules_8760!$F310,Htg_StPt_Sch_EZ!$C$30:$I$30,0)),"F","C")</f>
        <v>19.444444444444443</v>
      </c>
      <c r="J310" s="34">
        <f>CONVERT(INDEX(Clg_StPt_Sch_EZ!$C$4:$I$27,MATCH(Schedules_8760!$C310,Clg_StPt_Sch_EZ!$B$4:$B$27,0),MATCH(Schedules_8760!$F310,Clg_StPt_Sch_EZ!$C$3:$I$3,0)),"F","C")</f>
        <v>25.555555555555554</v>
      </c>
      <c r="K310" s="34">
        <f>CONVERT(INDEX(Clg_StPt_Sch_EZ!$C$31:$I$54,MATCH(Schedules_8760!$C310,Clg_StPt_Sch_EZ!$B$31:$B$54,0),MATCH(Schedules_8760!$F310,Clg_StPt_Sch_EZ!$C$30:$I$30,0)),"F","C")</f>
        <v>28.333333333333332</v>
      </c>
      <c r="L310" s="34">
        <f>CONVERT(INDEX(DHW_StPt_Sch_EZ!$C$4:$I$27,MATCH(Schedules_8760!$C310,DHW_StPt_Sch_EZ!$B$4:$B$27,0),MATCH(Schedules_8760!$F310,DHW_StPt_Sch_EZ!$C$3:$I$3,0)),"F","C")</f>
        <v>53.333333333333329</v>
      </c>
      <c r="M310" s="34">
        <f>CONVERT(INDEX(DHW_StPt_Sch_EZ!$C$31:$I$54,MATCH(Schedules_8760!$C310,DHW_StPt_Sch_EZ!$B$31:$B$54,0),MATCH(Schedules_8760!$F310,DHW_StPt_Sch_EZ!$C$30:$I$30,0)),"F","C")</f>
        <v>53.333333333333329</v>
      </c>
      <c r="N310" s="12"/>
      <c r="O310" s="12"/>
      <c r="P310" s="12"/>
    </row>
    <row r="311" spans="1:16" x14ac:dyDescent="0.25">
      <c r="A311" s="35">
        <v>310</v>
      </c>
      <c r="B311" s="89">
        <v>13.875</v>
      </c>
      <c r="C311" s="35">
        <f t="shared" si="20"/>
        <v>22</v>
      </c>
      <c r="D311" s="35">
        <f t="shared" si="23"/>
        <v>13</v>
      </c>
      <c r="E311" s="35">
        <f t="shared" si="24"/>
        <v>6</v>
      </c>
      <c r="F311" s="35" t="str">
        <f t="shared" si="21"/>
        <v>Friday</v>
      </c>
      <c r="G311" s="35">
        <f t="shared" si="22"/>
        <v>1</v>
      </c>
      <c r="H311" s="34">
        <f>CONVERT(INDEX(Htg_StPt_Sch_EZ!$C$4:$I$27,MATCH(Schedules_8760!$C311,Htg_StPt_Sch_EZ!$B$4:$B$27,0),MATCH(Schedules_8760!$F311,Htg_StPt_Sch_EZ!$C$3:$I$3,0)),"F","C")</f>
        <v>20.555555555555554</v>
      </c>
      <c r="I311" s="34">
        <f>CONVERT(INDEX(Htg_StPt_Sch_EZ!$C$31:$I$54,MATCH(Schedules_8760!$C311,Htg_StPt_Sch_EZ!$B$31:$B$54,0),MATCH(Schedules_8760!$F311,Htg_StPt_Sch_EZ!$C$30:$I$30,0)),"F","C")</f>
        <v>19.444444444444443</v>
      </c>
      <c r="J311" s="34">
        <f>CONVERT(INDEX(Clg_StPt_Sch_EZ!$C$4:$I$27,MATCH(Schedules_8760!$C311,Clg_StPt_Sch_EZ!$B$4:$B$27,0),MATCH(Schedules_8760!$F311,Clg_StPt_Sch_EZ!$C$3:$I$3,0)),"F","C")</f>
        <v>25.555555555555554</v>
      </c>
      <c r="K311" s="34">
        <f>CONVERT(INDEX(Clg_StPt_Sch_EZ!$C$31:$I$54,MATCH(Schedules_8760!$C311,Clg_StPt_Sch_EZ!$B$31:$B$54,0),MATCH(Schedules_8760!$F311,Clg_StPt_Sch_EZ!$C$30:$I$30,0)),"F","C")</f>
        <v>28.333333333333332</v>
      </c>
      <c r="L311" s="34">
        <f>CONVERT(INDEX(DHW_StPt_Sch_EZ!$C$4:$I$27,MATCH(Schedules_8760!$C311,DHW_StPt_Sch_EZ!$B$4:$B$27,0),MATCH(Schedules_8760!$F311,DHW_StPt_Sch_EZ!$C$3:$I$3,0)),"F","C")</f>
        <v>53.333333333333329</v>
      </c>
      <c r="M311" s="34">
        <f>CONVERT(INDEX(DHW_StPt_Sch_EZ!$C$31:$I$54,MATCH(Schedules_8760!$C311,DHW_StPt_Sch_EZ!$B$31:$B$54,0),MATCH(Schedules_8760!$F311,DHW_StPt_Sch_EZ!$C$30:$I$30,0)),"F","C")</f>
        <v>53.333333333333329</v>
      </c>
      <c r="N311" s="12"/>
      <c r="O311" s="12"/>
      <c r="P311" s="12"/>
    </row>
    <row r="312" spans="1:16" x14ac:dyDescent="0.25">
      <c r="A312" s="35">
        <v>311</v>
      </c>
      <c r="B312" s="89">
        <v>13.91666666666667</v>
      </c>
      <c r="C312" s="35">
        <f t="shared" si="20"/>
        <v>23</v>
      </c>
      <c r="D312" s="35">
        <f t="shared" si="23"/>
        <v>13</v>
      </c>
      <c r="E312" s="35">
        <f t="shared" si="24"/>
        <v>6</v>
      </c>
      <c r="F312" s="35" t="str">
        <f t="shared" si="21"/>
        <v>Friday</v>
      </c>
      <c r="G312" s="35">
        <f t="shared" si="22"/>
        <v>1</v>
      </c>
      <c r="H312" s="34">
        <f>CONVERT(INDEX(Htg_StPt_Sch_EZ!$C$4:$I$27,MATCH(Schedules_8760!$C312,Htg_StPt_Sch_EZ!$B$4:$B$27,0),MATCH(Schedules_8760!$F312,Htg_StPt_Sch_EZ!$C$3:$I$3,0)),"F","C")</f>
        <v>20.555555555555554</v>
      </c>
      <c r="I312" s="34">
        <f>CONVERT(INDEX(Htg_StPt_Sch_EZ!$C$31:$I$54,MATCH(Schedules_8760!$C312,Htg_StPt_Sch_EZ!$B$31:$B$54,0),MATCH(Schedules_8760!$F312,Htg_StPt_Sch_EZ!$C$30:$I$30,0)),"F","C")</f>
        <v>19.444444444444443</v>
      </c>
      <c r="J312" s="34">
        <f>CONVERT(INDEX(Clg_StPt_Sch_EZ!$C$4:$I$27,MATCH(Schedules_8760!$C312,Clg_StPt_Sch_EZ!$B$4:$B$27,0),MATCH(Schedules_8760!$F312,Clg_StPt_Sch_EZ!$C$3:$I$3,0)),"F","C")</f>
        <v>25.555555555555554</v>
      </c>
      <c r="K312" s="34">
        <f>CONVERT(INDEX(Clg_StPt_Sch_EZ!$C$31:$I$54,MATCH(Schedules_8760!$C312,Clg_StPt_Sch_EZ!$B$31:$B$54,0),MATCH(Schedules_8760!$F312,Clg_StPt_Sch_EZ!$C$30:$I$30,0)),"F","C")</f>
        <v>28.333333333333332</v>
      </c>
      <c r="L312" s="34">
        <f>CONVERT(INDEX(DHW_StPt_Sch_EZ!$C$4:$I$27,MATCH(Schedules_8760!$C312,DHW_StPt_Sch_EZ!$B$4:$B$27,0),MATCH(Schedules_8760!$F312,DHW_StPt_Sch_EZ!$C$3:$I$3,0)),"F","C")</f>
        <v>53.333333333333329</v>
      </c>
      <c r="M312" s="34">
        <f>CONVERT(INDEX(DHW_StPt_Sch_EZ!$C$31:$I$54,MATCH(Schedules_8760!$C312,DHW_StPt_Sch_EZ!$B$31:$B$54,0),MATCH(Schedules_8760!$F312,DHW_StPt_Sch_EZ!$C$30:$I$30,0)),"F","C")</f>
        <v>53.333333333333329</v>
      </c>
      <c r="N312" s="12"/>
      <c r="O312" s="12"/>
      <c r="P312" s="12"/>
    </row>
    <row r="313" spans="1:16" x14ac:dyDescent="0.25">
      <c r="A313" s="35">
        <v>312</v>
      </c>
      <c r="B313" s="89">
        <v>13.95833333333333</v>
      </c>
      <c r="C313" s="35">
        <f t="shared" si="20"/>
        <v>24</v>
      </c>
      <c r="D313" s="35">
        <f t="shared" si="23"/>
        <v>13</v>
      </c>
      <c r="E313" s="35">
        <f t="shared" si="24"/>
        <v>6</v>
      </c>
      <c r="F313" s="35" t="str">
        <f t="shared" si="21"/>
        <v>Friday</v>
      </c>
      <c r="G313" s="35">
        <f t="shared" si="22"/>
        <v>1</v>
      </c>
      <c r="H313" s="34">
        <f>CONVERT(INDEX(Htg_StPt_Sch_EZ!$C$4:$I$27,MATCH(Schedules_8760!$C313,Htg_StPt_Sch_EZ!$B$4:$B$27,0),MATCH(Schedules_8760!$F313,Htg_StPt_Sch_EZ!$C$3:$I$3,0)),"F","C")</f>
        <v>20.555555555555554</v>
      </c>
      <c r="I313" s="34">
        <f>CONVERT(INDEX(Htg_StPt_Sch_EZ!$C$31:$I$54,MATCH(Schedules_8760!$C313,Htg_StPt_Sch_EZ!$B$31:$B$54,0),MATCH(Schedules_8760!$F313,Htg_StPt_Sch_EZ!$C$30:$I$30,0)),"F","C")</f>
        <v>19.444444444444443</v>
      </c>
      <c r="J313" s="34">
        <f>CONVERT(INDEX(Clg_StPt_Sch_EZ!$C$4:$I$27,MATCH(Schedules_8760!$C313,Clg_StPt_Sch_EZ!$B$4:$B$27,0),MATCH(Schedules_8760!$F313,Clg_StPt_Sch_EZ!$C$3:$I$3,0)),"F","C")</f>
        <v>25.555555555555554</v>
      </c>
      <c r="K313" s="34">
        <f>CONVERT(INDEX(Clg_StPt_Sch_EZ!$C$31:$I$54,MATCH(Schedules_8760!$C313,Clg_StPt_Sch_EZ!$B$31:$B$54,0),MATCH(Schedules_8760!$F313,Clg_StPt_Sch_EZ!$C$30:$I$30,0)),"F","C")</f>
        <v>28.333333333333332</v>
      </c>
      <c r="L313" s="34">
        <f>CONVERT(INDEX(DHW_StPt_Sch_EZ!$C$4:$I$27,MATCH(Schedules_8760!$C313,DHW_StPt_Sch_EZ!$B$4:$B$27,0),MATCH(Schedules_8760!$F313,DHW_StPt_Sch_EZ!$C$3:$I$3,0)),"F","C")</f>
        <v>53.333333333333329</v>
      </c>
      <c r="M313" s="34">
        <f>CONVERT(INDEX(DHW_StPt_Sch_EZ!$C$31:$I$54,MATCH(Schedules_8760!$C313,DHW_StPt_Sch_EZ!$B$31:$B$54,0),MATCH(Schedules_8760!$F313,DHW_StPt_Sch_EZ!$C$30:$I$30,0)),"F","C")</f>
        <v>53.333333333333329</v>
      </c>
      <c r="N313" s="12"/>
      <c r="O313" s="12"/>
      <c r="P313" s="12"/>
    </row>
    <row r="314" spans="1:16" x14ac:dyDescent="0.25">
      <c r="A314" s="35">
        <v>313</v>
      </c>
      <c r="B314" s="89">
        <v>14</v>
      </c>
      <c r="C314" s="35">
        <f t="shared" si="20"/>
        <v>1</v>
      </c>
      <c r="D314" s="35">
        <f t="shared" si="23"/>
        <v>14</v>
      </c>
      <c r="E314" s="35">
        <f t="shared" si="24"/>
        <v>7</v>
      </c>
      <c r="F314" s="35" t="str">
        <f t="shared" si="21"/>
        <v>Saturday</v>
      </c>
      <c r="G314" s="35">
        <f t="shared" si="22"/>
        <v>1</v>
      </c>
      <c r="H314" s="34">
        <f>CONVERT(INDEX(Htg_StPt_Sch_EZ!$C$4:$I$27,MATCH(Schedules_8760!$C314,Htg_StPt_Sch_EZ!$B$4:$B$27,0),MATCH(Schedules_8760!$F314,Htg_StPt_Sch_EZ!$C$3:$I$3,0)),"F","C")</f>
        <v>20.555555555555554</v>
      </c>
      <c r="I314" s="34">
        <f>CONVERT(INDEX(Htg_StPt_Sch_EZ!$C$31:$I$54,MATCH(Schedules_8760!$C314,Htg_StPt_Sch_EZ!$B$31:$B$54,0),MATCH(Schedules_8760!$F314,Htg_StPt_Sch_EZ!$C$30:$I$30,0)),"F","C")</f>
        <v>19.444444444444443</v>
      </c>
      <c r="J314" s="34">
        <f>CONVERT(INDEX(Clg_StPt_Sch_EZ!$C$4:$I$27,MATCH(Schedules_8760!$C314,Clg_StPt_Sch_EZ!$B$4:$B$27,0),MATCH(Schedules_8760!$F314,Clg_StPt_Sch_EZ!$C$3:$I$3,0)),"F","C")</f>
        <v>25.555555555555554</v>
      </c>
      <c r="K314" s="34">
        <f>CONVERT(INDEX(Clg_StPt_Sch_EZ!$C$31:$I$54,MATCH(Schedules_8760!$C314,Clg_StPt_Sch_EZ!$B$31:$B$54,0),MATCH(Schedules_8760!$F314,Clg_StPt_Sch_EZ!$C$30:$I$30,0)),"F","C")</f>
        <v>28.333333333333332</v>
      </c>
      <c r="L314" s="34">
        <f>CONVERT(INDEX(DHW_StPt_Sch_EZ!$C$4:$I$27,MATCH(Schedules_8760!$C314,DHW_StPt_Sch_EZ!$B$4:$B$27,0),MATCH(Schedules_8760!$F314,DHW_StPt_Sch_EZ!$C$3:$I$3,0)),"F","C")</f>
        <v>53.333333333333329</v>
      </c>
      <c r="M314" s="34">
        <f>CONVERT(INDEX(DHW_StPt_Sch_EZ!$C$31:$I$54,MATCH(Schedules_8760!$C314,DHW_StPt_Sch_EZ!$B$31:$B$54,0),MATCH(Schedules_8760!$F314,DHW_StPt_Sch_EZ!$C$30:$I$30,0)),"F","C")</f>
        <v>53.333333333333329</v>
      </c>
      <c r="N314" s="12"/>
      <c r="O314" s="12"/>
      <c r="P314" s="12"/>
    </row>
    <row r="315" spans="1:16" x14ac:dyDescent="0.25">
      <c r="A315" s="35">
        <v>314</v>
      </c>
      <c r="B315" s="89">
        <v>14.04166666666667</v>
      </c>
      <c r="C315" s="35">
        <f t="shared" si="20"/>
        <v>2</v>
      </c>
      <c r="D315" s="35">
        <f t="shared" si="23"/>
        <v>14</v>
      </c>
      <c r="E315" s="35">
        <f t="shared" si="24"/>
        <v>7</v>
      </c>
      <c r="F315" s="35" t="str">
        <f t="shared" si="21"/>
        <v>Saturday</v>
      </c>
      <c r="G315" s="35">
        <f t="shared" si="22"/>
        <v>1</v>
      </c>
      <c r="H315" s="34">
        <f>CONVERT(INDEX(Htg_StPt_Sch_EZ!$C$4:$I$27,MATCH(Schedules_8760!$C315,Htg_StPt_Sch_EZ!$B$4:$B$27,0),MATCH(Schedules_8760!$F315,Htg_StPt_Sch_EZ!$C$3:$I$3,0)),"F","C")</f>
        <v>20.555555555555554</v>
      </c>
      <c r="I315" s="34">
        <f>CONVERT(INDEX(Htg_StPt_Sch_EZ!$C$31:$I$54,MATCH(Schedules_8760!$C315,Htg_StPt_Sch_EZ!$B$31:$B$54,0),MATCH(Schedules_8760!$F315,Htg_StPt_Sch_EZ!$C$30:$I$30,0)),"F","C")</f>
        <v>19.444444444444443</v>
      </c>
      <c r="J315" s="34">
        <f>CONVERT(INDEX(Clg_StPt_Sch_EZ!$C$4:$I$27,MATCH(Schedules_8760!$C315,Clg_StPt_Sch_EZ!$B$4:$B$27,0),MATCH(Schedules_8760!$F315,Clg_StPt_Sch_EZ!$C$3:$I$3,0)),"F","C")</f>
        <v>25.555555555555554</v>
      </c>
      <c r="K315" s="34">
        <f>CONVERT(INDEX(Clg_StPt_Sch_EZ!$C$31:$I$54,MATCH(Schedules_8760!$C315,Clg_StPt_Sch_EZ!$B$31:$B$54,0),MATCH(Schedules_8760!$F315,Clg_StPt_Sch_EZ!$C$30:$I$30,0)),"F","C")</f>
        <v>28.333333333333332</v>
      </c>
      <c r="L315" s="34">
        <f>CONVERT(INDEX(DHW_StPt_Sch_EZ!$C$4:$I$27,MATCH(Schedules_8760!$C315,DHW_StPt_Sch_EZ!$B$4:$B$27,0),MATCH(Schedules_8760!$F315,DHW_StPt_Sch_EZ!$C$3:$I$3,0)),"F","C")</f>
        <v>53.333333333333329</v>
      </c>
      <c r="M315" s="34">
        <f>CONVERT(INDEX(DHW_StPt_Sch_EZ!$C$31:$I$54,MATCH(Schedules_8760!$C315,DHW_StPt_Sch_EZ!$B$31:$B$54,0),MATCH(Schedules_8760!$F315,DHW_StPt_Sch_EZ!$C$30:$I$30,0)),"F","C")</f>
        <v>53.333333333333329</v>
      </c>
      <c r="N315" s="12"/>
      <c r="O315" s="12"/>
      <c r="P315" s="12"/>
    </row>
    <row r="316" spans="1:16" x14ac:dyDescent="0.25">
      <c r="A316" s="35">
        <v>315</v>
      </c>
      <c r="B316" s="89">
        <v>14.08333333333333</v>
      </c>
      <c r="C316" s="35">
        <f t="shared" si="20"/>
        <v>3</v>
      </c>
      <c r="D316" s="35">
        <f t="shared" si="23"/>
        <v>14</v>
      </c>
      <c r="E316" s="35">
        <f t="shared" si="24"/>
        <v>7</v>
      </c>
      <c r="F316" s="35" t="str">
        <f t="shared" si="21"/>
        <v>Saturday</v>
      </c>
      <c r="G316" s="35">
        <f t="shared" si="22"/>
        <v>1</v>
      </c>
      <c r="H316" s="34">
        <f>CONVERT(INDEX(Htg_StPt_Sch_EZ!$C$4:$I$27,MATCH(Schedules_8760!$C316,Htg_StPt_Sch_EZ!$B$4:$B$27,0),MATCH(Schedules_8760!$F316,Htg_StPt_Sch_EZ!$C$3:$I$3,0)),"F","C")</f>
        <v>20.555555555555554</v>
      </c>
      <c r="I316" s="34">
        <f>CONVERT(INDEX(Htg_StPt_Sch_EZ!$C$31:$I$54,MATCH(Schedules_8760!$C316,Htg_StPt_Sch_EZ!$B$31:$B$54,0),MATCH(Schedules_8760!$F316,Htg_StPt_Sch_EZ!$C$30:$I$30,0)),"F","C")</f>
        <v>19.444444444444443</v>
      </c>
      <c r="J316" s="34">
        <f>CONVERT(INDEX(Clg_StPt_Sch_EZ!$C$4:$I$27,MATCH(Schedules_8760!$C316,Clg_StPt_Sch_EZ!$B$4:$B$27,0),MATCH(Schedules_8760!$F316,Clg_StPt_Sch_EZ!$C$3:$I$3,0)),"F","C")</f>
        <v>25.555555555555554</v>
      </c>
      <c r="K316" s="34">
        <f>CONVERT(INDEX(Clg_StPt_Sch_EZ!$C$31:$I$54,MATCH(Schedules_8760!$C316,Clg_StPt_Sch_EZ!$B$31:$B$54,0),MATCH(Schedules_8760!$F316,Clg_StPt_Sch_EZ!$C$30:$I$30,0)),"F","C")</f>
        <v>28.333333333333332</v>
      </c>
      <c r="L316" s="34">
        <f>CONVERT(INDEX(DHW_StPt_Sch_EZ!$C$4:$I$27,MATCH(Schedules_8760!$C316,DHW_StPt_Sch_EZ!$B$4:$B$27,0),MATCH(Schedules_8760!$F316,DHW_StPt_Sch_EZ!$C$3:$I$3,0)),"F","C")</f>
        <v>53.333333333333329</v>
      </c>
      <c r="M316" s="34">
        <f>CONVERT(INDEX(DHW_StPt_Sch_EZ!$C$31:$I$54,MATCH(Schedules_8760!$C316,DHW_StPt_Sch_EZ!$B$31:$B$54,0),MATCH(Schedules_8760!$F316,DHW_StPt_Sch_EZ!$C$30:$I$30,0)),"F","C")</f>
        <v>53.333333333333329</v>
      </c>
      <c r="N316" s="12"/>
      <c r="O316" s="12"/>
      <c r="P316" s="12"/>
    </row>
    <row r="317" spans="1:16" x14ac:dyDescent="0.25">
      <c r="A317" s="35">
        <v>316</v>
      </c>
      <c r="B317" s="89">
        <v>14.125</v>
      </c>
      <c r="C317" s="35">
        <f t="shared" si="20"/>
        <v>4</v>
      </c>
      <c r="D317" s="35">
        <f t="shared" si="23"/>
        <v>14</v>
      </c>
      <c r="E317" s="35">
        <f t="shared" si="24"/>
        <v>7</v>
      </c>
      <c r="F317" s="35" t="str">
        <f t="shared" si="21"/>
        <v>Saturday</v>
      </c>
      <c r="G317" s="35">
        <f t="shared" si="22"/>
        <v>1</v>
      </c>
      <c r="H317" s="34">
        <f>CONVERT(INDEX(Htg_StPt_Sch_EZ!$C$4:$I$27,MATCH(Schedules_8760!$C317,Htg_StPt_Sch_EZ!$B$4:$B$27,0),MATCH(Schedules_8760!$F317,Htg_StPt_Sch_EZ!$C$3:$I$3,0)),"F","C")</f>
        <v>20.555555555555554</v>
      </c>
      <c r="I317" s="34">
        <f>CONVERT(INDEX(Htg_StPt_Sch_EZ!$C$31:$I$54,MATCH(Schedules_8760!$C317,Htg_StPt_Sch_EZ!$B$31:$B$54,0),MATCH(Schedules_8760!$F317,Htg_StPt_Sch_EZ!$C$30:$I$30,0)),"F","C")</f>
        <v>19.444444444444443</v>
      </c>
      <c r="J317" s="34">
        <f>CONVERT(INDEX(Clg_StPt_Sch_EZ!$C$4:$I$27,MATCH(Schedules_8760!$C317,Clg_StPt_Sch_EZ!$B$4:$B$27,0),MATCH(Schedules_8760!$F317,Clg_StPt_Sch_EZ!$C$3:$I$3,0)),"F","C")</f>
        <v>25.555555555555554</v>
      </c>
      <c r="K317" s="34">
        <f>CONVERT(INDEX(Clg_StPt_Sch_EZ!$C$31:$I$54,MATCH(Schedules_8760!$C317,Clg_StPt_Sch_EZ!$B$31:$B$54,0),MATCH(Schedules_8760!$F317,Clg_StPt_Sch_EZ!$C$30:$I$30,0)),"F","C")</f>
        <v>28.333333333333332</v>
      </c>
      <c r="L317" s="34">
        <f>CONVERT(INDEX(DHW_StPt_Sch_EZ!$C$4:$I$27,MATCH(Schedules_8760!$C317,DHW_StPt_Sch_EZ!$B$4:$B$27,0),MATCH(Schedules_8760!$F317,DHW_StPt_Sch_EZ!$C$3:$I$3,0)),"F","C")</f>
        <v>53.333333333333329</v>
      </c>
      <c r="M317" s="34">
        <f>CONVERT(INDEX(DHW_StPt_Sch_EZ!$C$31:$I$54,MATCH(Schedules_8760!$C317,DHW_StPt_Sch_EZ!$B$31:$B$54,0),MATCH(Schedules_8760!$F317,DHW_StPt_Sch_EZ!$C$30:$I$30,0)),"F","C")</f>
        <v>53.333333333333329</v>
      </c>
      <c r="N317" s="12"/>
      <c r="O317" s="12"/>
      <c r="P317" s="12"/>
    </row>
    <row r="318" spans="1:16" x14ac:dyDescent="0.25">
      <c r="A318" s="35">
        <v>317</v>
      </c>
      <c r="B318" s="89">
        <v>14.16666666666667</v>
      </c>
      <c r="C318" s="35">
        <f t="shared" si="20"/>
        <v>5</v>
      </c>
      <c r="D318" s="35">
        <f t="shared" si="23"/>
        <v>14</v>
      </c>
      <c r="E318" s="35">
        <f t="shared" si="24"/>
        <v>7</v>
      </c>
      <c r="F318" s="35" t="str">
        <f t="shared" si="21"/>
        <v>Saturday</v>
      </c>
      <c r="G318" s="35">
        <f t="shared" si="22"/>
        <v>1</v>
      </c>
      <c r="H318" s="34">
        <f>CONVERT(INDEX(Htg_StPt_Sch_EZ!$C$4:$I$27,MATCH(Schedules_8760!$C318,Htg_StPt_Sch_EZ!$B$4:$B$27,0),MATCH(Schedules_8760!$F318,Htg_StPt_Sch_EZ!$C$3:$I$3,0)),"F","C")</f>
        <v>20.555555555555554</v>
      </c>
      <c r="I318" s="34">
        <f>CONVERT(INDEX(Htg_StPt_Sch_EZ!$C$31:$I$54,MATCH(Schedules_8760!$C318,Htg_StPt_Sch_EZ!$B$31:$B$54,0),MATCH(Schedules_8760!$F318,Htg_StPt_Sch_EZ!$C$30:$I$30,0)),"F","C")</f>
        <v>19.444444444444443</v>
      </c>
      <c r="J318" s="34">
        <f>CONVERT(INDEX(Clg_StPt_Sch_EZ!$C$4:$I$27,MATCH(Schedules_8760!$C318,Clg_StPt_Sch_EZ!$B$4:$B$27,0),MATCH(Schedules_8760!$F318,Clg_StPt_Sch_EZ!$C$3:$I$3,0)),"F","C")</f>
        <v>25.555555555555554</v>
      </c>
      <c r="K318" s="34">
        <f>CONVERT(INDEX(Clg_StPt_Sch_EZ!$C$31:$I$54,MATCH(Schedules_8760!$C318,Clg_StPt_Sch_EZ!$B$31:$B$54,0),MATCH(Schedules_8760!$F318,Clg_StPt_Sch_EZ!$C$30:$I$30,0)),"F","C")</f>
        <v>28.333333333333332</v>
      </c>
      <c r="L318" s="34">
        <f>CONVERT(INDEX(DHW_StPt_Sch_EZ!$C$4:$I$27,MATCH(Schedules_8760!$C318,DHW_StPt_Sch_EZ!$B$4:$B$27,0),MATCH(Schedules_8760!$F318,DHW_StPt_Sch_EZ!$C$3:$I$3,0)),"F","C")</f>
        <v>53.333333333333329</v>
      </c>
      <c r="M318" s="34">
        <f>CONVERT(INDEX(DHW_StPt_Sch_EZ!$C$31:$I$54,MATCH(Schedules_8760!$C318,DHW_StPt_Sch_EZ!$B$31:$B$54,0),MATCH(Schedules_8760!$F318,DHW_StPt_Sch_EZ!$C$30:$I$30,0)),"F","C")</f>
        <v>53.333333333333329</v>
      </c>
      <c r="N318" s="12"/>
      <c r="O318" s="12"/>
      <c r="P318" s="12"/>
    </row>
    <row r="319" spans="1:16" x14ac:dyDescent="0.25">
      <c r="A319" s="35">
        <v>318</v>
      </c>
      <c r="B319" s="89">
        <v>14.20833333333333</v>
      </c>
      <c r="C319" s="35">
        <f t="shared" si="20"/>
        <v>6</v>
      </c>
      <c r="D319" s="35">
        <f t="shared" si="23"/>
        <v>14</v>
      </c>
      <c r="E319" s="35">
        <f t="shared" si="24"/>
        <v>7</v>
      </c>
      <c r="F319" s="35" t="str">
        <f t="shared" si="21"/>
        <v>Saturday</v>
      </c>
      <c r="G319" s="35">
        <f t="shared" si="22"/>
        <v>1</v>
      </c>
      <c r="H319" s="34">
        <f>CONVERT(INDEX(Htg_StPt_Sch_EZ!$C$4:$I$27,MATCH(Schedules_8760!$C319,Htg_StPt_Sch_EZ!$B$4:$B$27,0),MATCH(Schedules_8760!$F319,Htg_StPt_Sch_EZ!$C$3:$I$3,0)),"F","C")</f>
        <v>20.555555555555554</v>
      </c>
      <c r="I319" s="34">
        <f>CONVERT(INDEX(Htg_StPt_Sch_EZ!$C$31:$I$54,MATCH(Schedules_8760!$C319,Htg_StPt_Sch_EZ!$B$31:$B$54,0),MATCH(Schedules_8760!$F319,Htg_StPt_Sch_EZ!$C$30:$I$30,0)),"F","C")</f>
        <v>19.444444444444443</v>
      </c>
      <c r="J319" s="34">
        <f>CONVERT(INDEX(Clg_StPt_Sch_EZ!$C$4:$I$27,MATCH(Schedules_8760!$C319,Clg_StPt_Sch_EZ!$B$4:$B$27,0),MATCH(Schedules_8760!$F319,Clg_StPt_Sch_EZ!$C$3:$I$3,0)),"F","C")</f>
        <v>25.555555555555554</v>
      </c>
      <c r="K319" s="34">
        <f>CONVERT(INDEX(Clg_StPt_Sch_EZ!$C$31:$I$54,MATCH(Schedules_8760!$C319,Clg_StPt_Sch_EZ!$B$31:$B$54,0),MATCH(Schedules_8760!$F319,Clg_StPt_Sch_EZ!$C$30:$I$30,0)),"F","C")</f>
        <v>28.333333333333332</v>
      </c>
      <c r="L319" s="34">
        <f>CONVERT(INDEX(DHW_StPt_Sch_EZ!$C$4:$I$27,MATCH(Schedules_8760!$C319,DHW_StPt_Sch_EZ!$B$4:$B$27,0),MATCH(Schedules_8760!$F319,DHW_StPt_Sch_EZ!$C$3:$I$3,0)),"F","C")</f>
        <v>53.333333333333329</v>
      </c>
      <c r="M319" s="34">
        <f>CONVERT(INDEX(DHW_StPt_Sch_EZ!$C$31:$I$54,MATCH(Schedules_8760!$C319,DHW_StPt_Sch_EZ!$B$31:$B$54,0),MATCH(Schedules_8760!$F319,DHW_StPt_Sch_EZ!$C$30:$I$30,0)),"F","C")</f>
        <v>53.333333333333329</v>
      </c>
      <c r="N319" s="12"/>
      <c r="O319" s="12"/>
      <c r="P319" s="12"/>
    </row>
    <row r="320" spans="1:16" x14ac:dyDescent="0.25">
      <c r="A320" s="35">
        <v>319</v>
      </c>
      <c r="B320" s="89">
        <v>14.25</v>
      </c>
      <c r="C320" s="35">
        <f t="shared" si="20"/>
        <v>7</v>
      </c>
      <c r="D320" s="35">
        <f t="shared" si="23"/>
        <v>14</v>
      </c>
      <c r="E320" s="35">
        <f t="shared" si="24"/>
        <v>7</v>
      </c>
      <c r="F320" s="35" t="str">
        <f t="shared" si="21"/>
        <v>Saturday</v>
      </c>
      <c r="G320" s="35">
        <f t="shared" si="22"/>
        <v>1</v>
      </c>
      <c r="H320" s="34">
        <f>CONVERT(INDEX(Htg_StPt_Sch_EZ!$C$4:$I$27,MATCH(Schedules_8760!$C320,Htg_StPt_Sch_EZ!$B$4:$B$27,0),MATCH(Schedules_8760!$F320,Htg_StPt_Sch_EZ!$C$3:$I$3,0)),"F","C")</f>
        <v>20.555555555555554</v>
      </c>
      <c r="I320" s="34">
        <f>CONVERT(INDEX(Htg_StPt_Sch_EZ!$C$31:$I$54,MATCH(Schedules_8760!$C320,Htg_StPt_Sch_EZ!$B$31:$B$54,0),MATCH(Schedules_8760!$F320,Htg_StPt_Sch_EZ!$C$30:$I$30,0)),"F","C")</f>
        <v>19.444444444444443</v>
      </c>
      <c r="J320" s="34">
        <f>CONVERT(INDEX(Clg_StPt_Sch_EZ!$C$4:$I$27,MATCH(Schedules_8760!$C320,Clg_StPt_Sch_EZ!$B$4:$B$27,0),MATCH(Schedules_8760!$F320,Clg_StPt_Sch_EZ!$C$3:$I$3,0)),"F","C")</f>
        <v>25.555555555555554</v>
      </c>
      <c r="K320" s="34">
        <f>CONVERT(INDEX(Clg_StPt_Sch_EZ!$C$31:$I$54,MATCH(Schedules_8760!$C320,Clg_StPt_Sch_EZ!$B$31:$B$54,0),MATCH(Schedules_8760!$F320,Clg_StPt_Sch_EZ!$C$30:$I$30,0)),"F","C")</f>
        <v>28.333333333333332</v>
      </c>
      <c r="L320" s="34">
        <f>CONVERT(INDEX(DHW_StPt_Sch_EZ!$C$4:$I$27,MATCH(Schedules_8760!$C320,DHW_StPt_Sch_EZ!$B$4:$B$27,0),MATCH(Schedules_8760!$F320,DHW_StPt_Sch_EZ!$C$3:$I$3,0)),"F","C")</f>
        <v>53.333333333333329</v>
      </c>
      <c r="M320" s="34">
        <f>CONVERT(INDEX(DHW_StPt_Sch_EZ!$C$31:$I$54,MATCH(Schedules_8760!$C320,DHW_StPt_Sch_EZ!$B$31:$B$54,0),MATCH(Schedules_8760!$F320,DHW_StPt_Sch_EZ!$C$30:$I$30,0)),"F","C")</f>
        <v>53.333333333333329</v>
      </c>
      <c r="N320" s="12"/>
      <c r="O320" s="12"/>
      <c r="P320" s="12"/>
    </row>
    <row r="321" spans="1:16" x14ac:dyDescent="0.25">
      <c r="A321" s="35">
        <v>320</v>
      </c>
      <c r="B321" s="89">
        <v>14.29166666666667</v>
      </c>
      <c r="C321" s="35">
        <f t="shared" si="20"/>
        <v>8</v>
      </c>
      <c r="D321" s="35">
        <f t="shared" si="23"/>
        <v>14</v>
      </c>
      <c r="E321" s="35">
        <f t="shared" si="24"/>
        <v>7</v>
      </c>
      <c r="F321" s="35" t="str">
        <f t="shared" si="21"/>
        <v>Saturday</v>
      </c>
      <c r="G321" s="35">
        <f t="shared" si="22"/>
        <v>1</v>
      </c>
      <c r="H321" s="34">
        <f>CONVERT(INDEX(Htg_StPt_Sch_EZ!$C$4:$I$27,MATCH(Schedules_8760!$C321,Htg_StPt_Sch_EZ!$B$4:$B$27,0),MATCH(Schedules_8760!$F321,Htg_StPt_Sch_EZ!$C$3:$I$3,0)),"F","C")</f>
        <v>20.555555555555554</v>
      </c>
      <c r="I321" s="34">
        <f>CONVERT(INDEX(Htg_StPt_Sch_EZ!$C$31:$I$54,MATCH(Schedules_8760!$C321,Htg_StPt_Sch_EZ!$B$31:$B$54,0),MATCH(Schedules_8760!$F321,Htg_StPt_Sch_EZ!$C$30:$I$30,0)),"F","C")</f>
        <v>19.444444444444443</v>
      </c>
      <c r="J321" s="34">
        <f>CONVERT(INDEX(Clg_StPt_Sch_EZ!$C$4:$I$27,MATCH(Schedules_8760!$C321,Clg_StPt_Sch_EZ!$B$4:$B$27,0),MATCH(Schedules_8760!$F321,Clg_StPt_Sch_EZ!$C$3:$I$3,0)),"F","C")</f>
        <v>25.555555555555554</v>
      </c>
      <c r="K321" s="34">
        <f>CONVERT(INDEX(Clg_StPt_Sch_EZ!$C$31:$I$54,MATCH(Schedules_8760!$C321,Clg_StPt_Sch_EZ!$B$31:$B$54,0),MATCH(Schedules_8760!$F321,Clg_StPt_Sch_EZ!$C$30:$I$30,0)),"F","C")</f>
        <v>25</v>
      </c>
      <c r="L321" s="34">
        <f>CONVERT(INDEX(DHW_StPt_Sch_EZ!$C$4:$I$27,MATCH(Schedules_8760!$C321,DHW_StPt_Sch_EZ!$B$4:$B$27,0),MATCH(Schedules_8760!$F321,DHW_StPt_Sch_EZ!$C$3:$I$3,0)),"F","C")</f>
        <v>53.333333333333329</v>
      </c>
      <c r="M321" s="34">
        <f>CONVERT(INDEX(DHW_StPt_Sch_EZ!$C$31:$I$54,MATCH(Schedules_8760!$C321,DHW_StPt_Sch_EZ!$B$31:$B$54,0),MATCH(Schedules_8760!$F321,DHW_StPt_Sch_EZ!$C$30:$I$30,0)),"F","C")</f>
        <v>53.333333333333329</v>
      </c>
      <c r="N321" s="12"/>
      <c r="O321" s="12"/>
      <c r="P321" s="12"/>
    </row>
    <row r="322" spans="1:16" x14ac:dyDescent="0.25">
      <c r="A322" s="35">
        <v>321</v>
      </c>
      <c r="B322" s="89">
        <v>14.33333333333333</v>
      </c>
      <c r="C322" s="35">
        <f t="shared" ref="C322:C385" si="25">HOUR(B322)+1</f>
        <v>9</v>
      </c>
      <c r="D322" s="35">
        <f t="shared" si="23"/>
        <v>14</v>
      </c>
      <c r="E322" s="35">
        <f t="shared" si="24"/>
        <v>7</v>
      </c>
      <c r="F322" s="35" t="str">
        <f t="shared" ref="F322:F385" si="26">IF(E322=1,"Sunday",IF(E322=2,"Monday",IF(E322=3,"Tuesday",IF(E322=4,"Wednesday",IF(E322=5,"Thursday",IF(E322=6,"Friday","Saturday"))))))</f>
        <v>Saturday</v>
      </c>
      <c r="G322" s="35">
        <f t="shared" ref="G322:G385" si="27">MONTH(B322)</f>
        <v>1</v>
      </c>
      <c r="H322" s="34">
        <f>CONVERT(INDEX(Htg_StPt_Sch_EZ!$C$4:$I$27,MATCH(Schedules_8760!$C322,Htg_StPt_Sch_EZ!$B$4:$B$27,0),MATCH(Schedules_8760!$F322,Htg_StPt_Sch_EZ!$C$3:$I$3,0)),"F","C")</f>
        <v>20.555555555555554</v>
      </c>
      <c r="I322" s="34">
        <f>CONVERT(INDEX(Htg_StPt_Sch_EZ!$C$31:$I$54,MATCH(Schedules_8760!$C322,Htg_StPt_Sch_EZ!$B$31:$B$54,0),MATCH(Schedules_8760!$F322,Htg_StPt_Sch_EZ!$C$30:$I$30,0)),"F","C")</f>
        <v>19.444444444444443</v>
      </c>
      <c r="J322" s="34">
        <f>CONVERT(INDEX(Clg_StPt_Sch_EZ!$C$4:$I$27,MATCH(Schedules_8760!$C322,Clg_StPt_Sch_EZ!$B$4:$B$27,0),MATCH(Schedules_8760!$F322,Clg_StPt_Sch_EZ!$C$3:$I$3,0)),"F","C")</f>
        <v>25.555555555555554</v>
      </c>
      <c r="K322" s="34">
        <f>CONVERT(INDEX(Clg_StPt_Sch_EZ!$C$31:$I$54,MATCH(Schedules_8760!$C322,Clg_StPt_Sch_EZ!$B$31:$B$54,0),MATCH(Schedules_8760!$F322,Clg_StPt_Sch_EZ!$C$30:$I$30,0)),"F","C")</f>
        <v>25</v>
      </c>
      <c r="L322" s="34">
        <f>CONVERT(INDEX(DHW_StPt_Sch_EZ!$C$4:$I$27,MATCH(Schedules_8760!$C322,DHW_StPt_Sch_EZ!$B$4:$B$27,0),MATCH(Schedules_8760!$F322,DHW_StPt_Sch_EZ!$C$3:$I$3,0)),"F","C")</f>
        <v>53.333333333333329</v>
      </c>
      <c r="M322" s="34">
        <f>CONVERT(INDEX(DHW_StPt_Sch_EZ!$C$31:$I$54,MATCH(Schedules_8760!$C322,DHW_StPt_Sch_EZ!$B$31:$B$54,0),MATCH(Schedules_8760!$F322,DHW_StPt_Sch_EZ!$C$30:$I$30,0)),"F","C")</f>
        <v>53.333333333333329</v>
      </c>
      <c r="N322" s="12"/>
      <c r="O322" s="12"/>
      <c r="P322" s="12"/>
    </row>
    <row r="323" spans="1:16" x14ac:dyDescent="0.25">
      <c r="A323" s="35">
        <v>322</v>
      </c>
      <c r="B323" s="89">
        <v>14.375</v>
      </c>
      <c r="C323" s="35">
        <f t="shared" si="25"/>
        <v>10</v>
      </c>
      <c r="D323" s="35">
        <f t="shared" ref="D323:D386" si="28">IF(C323=1,D322+1,D322)</f>
        <v>14</v>
      </c>
      <c r="E323" s="35">
        <f t="shared" ref="E323:E386" si="29">IF(AND(C323=1,E322=7),1,IF(C323=1,E322+1,E322))</f>
        <v>7</v>
      </c>
      <c r="F323" s="35" t="str">
        <f t="shared" si="26"/>
        <v>Saturday</v>
      </c>
      <c r="G323" s="35">
        <f t="shared" si="27"/>
        <v>1</v>
      </c>
      <c r="H323" s="34">
        <f>CONVERT(INDEX(Htg_StPt_Sch_EZ!$C$4:$I$27,MATCH(Schedules_8760!$C323,Htg_StPt_Sch_EZ!$B$4:$B$27,0),MATCH(Schedules_8760!$F323,Htg_StPt_Sch_EZ!$C$3:$I$3,0)),"F","C")</f>
        <v>20.555555555555554</v>
      </c>
      <c r="I323" s="34">
        <f>CONVERT(INDEX(Htg_StPt_Sch_EZ!$C$31:$I$54,MATCH(Schedules_8760!$C323,Htg_StPt_Sch_EZ!$B$31:$B$54,0),MATCH(Schedules_8760!$F323,Htg_StPt_Sch_EZ!$C$30:$I$30,0)),"F","C")</f>
        <v>19.444444444444443</v>
      </c>
      <c r="J323" s="34">
        <f>CONVERT(INDEX(Clg_StPt_Sch_EZ!$C$4:$I$27,MATCH(Schedules_8760!$C323,Clg_StPt_Sch_EZ!$B$4:$B$27,0),MATCH(Schedules_8760!$F323,Clg_StPt_Sch_EZ!$C$3:$I$3,0)),"F","C")</f>
        <v>25.555555555555554</v>
      </c>
      <c r="K323" s="34">
        <f>CONVERT(INDEX(Clg_StPt_Sch_EZ!$C$31:$I$54,MATCH(Schedules_8760!$C323,Clg_StPt_Sch_EZ!$B$31:$B$54,0),MATCH(Schedules_8760!$F323,Clg_StPt_Sch_EZ!$C$30:$I$30,0)),"F","C")</f>
        <v>25</v>
      </c>
      <c r="L323" s="34">
        <f>CONVERT(INDEX(DHW_StPt_Sch_EZ!$C$4:$I$27,MATCH(Schedules_8760!$C323,DHW_StPt_Sch_EZ!$B$4:$B$27,0),MATCH(Schedules_8760!$F323,DHW_StPt_Sch_EZ!$C$3:$I$3,0)),"F","C")</f>
        <v>53.333333333333329</v>
      </c>
      <c r="M323" s="34">
        <f>CONVERT(INDEX(DHW_StPt_Sch_EZ!$C$31:$I$54,MATCH(Schedules_8760!$C323,DHW_StPt_Sch_EZ!$B$31:$B$54,0),MATCH(Schedules_8760!$F323,DHW_StPt_Sch_EZ!$C$30:$I$30,0)),"F","C")</f>
        <v>53.333333333333329</v>
      </c>
      <c r="N323" s="12"/>
      <c r="O323" s="12"/>
      <c r="P323" s="12"/>
    </row>
    <row r="324" spans="1:16" x14ac:dyDescent="0.25">
      <c r="A324" s="35">
        <v>323</v>
      </c>
      <c r="B324" s="89">
        <v>14.41666666666667</v>
      </c>
      <c r="C324" s="35">
        <f t="shared" si="25"/>
        <v>11</v>
      </c>
      <c r="D324" s="35">
        <f t="shared" si="28"/>
        <v>14</v>
      </c>
      <c r="E324" s="35">
        <f t="shared" si="29"/>
        <v>7</v>
      </c>
      <c r="F324" s="35" t="str">
        <f t="shared" si="26"/>
        <v>Saturday</v>
      </c>
      <c r="G324" s="35">
        <f t="shared" si="27"/>
        <v>1</v>
      </c>
      <c r="H324" s="34">
        <f>CONVERT(INDEX(Htg_StPt_Sch_EZ!$C$4:$I$27,MATCH(Schedules_8760!$C324,Htg_StPt_Sch_EZ!$B$4:$B$27,0),MATCH(Schedules_8760!$F324,Htg_StPt_Sch_EZ!$C$3:$I$3,0)),"F","C")</f>
        <v>20.555555555555554</v>
      </c>
      <c r="I324" s="34">
        <f>CONVERT(INDEX(Htg_StPt_Sch_EZ!$C$31:$I$54,MATCH(Schedules_8760!$C324,Htg_StPt_Sch_EZ!$B$31:$B$54,0),MATCH(Schedules_8760!$F324,Htg_StPt_Sch_EZ!$C$30:$I$30,0)),"F","C")</f>
        <v>19.444444444444443</v>
      </c>
      <c r="J324" s="34">
        <f>CONVERT(INDEX(Clg_StPt_Sch_EZ!$C$4:$I$27,MATCH(Schedules_8760!$C324,Clg_StPt_Sch_EZ!$B$4:$B$27,0),MATCH(Schedules_8760!$F324,Clg_StPt_Sch_EZ!$C$3:$I$3,0)),"F","C")</f>
        <v>25.555555555555554</v>
      </c>
      <c r="K324" s="34">
        <f>CONVERT(INDEX(Clg_StPt_Sch_EZ!$C$31:$I$54,MATCH(Schedules_8760!$C324,Clg_StPt_Sch_EZ!$B$31:$B$54,0),MATCH(Schedules_8760!$F324,Clg_StPt_Sch_EZ!$C$30:$I$30,0)),"F","C")</f>
        <v>25</v>
      </c>
      <c r="L324" s="34">
        <f>CONVERT(INDEX(DHW_StPt_Sch_EZ!$C$4:$I$27,MATCH(Schedules_8760!$C324,DHW_StPt_Sch_EZ!$B$4:$B$27,0),MATCH(Schedules_8760!$F324,DHW_StPt_Sch_EZ!$C$3:$I$3,0)),"F","C")</f>
        <v>53.333333333333329</v>
      </c>
      <c r="M324" s="34">
        <f>CONVERT(INDEX(DHW_StPt_Sch_EZ!$C$31:$I$54,MATCH(Schedules_8760!$C324,DHW_StPt_Sch_EZ!$B$31:$B$54,0),MATCH(Schedules_8760!$F324,DHW_StPt_Sch_EZ!$C$30:$I$30,0)),"F","C")</f>
        <v>53.333333333333329</v>
      </c>
      <c r="N324" s="12"/>
      <c r="O324" s="12"/>
      <c r="P324" s="12"/>
    </row>
    <row r="325" spans="1:16" x14ac:dyDescent="0.25">
      <c r="A325" s="35">
        <v>324</v>
      </c>
      <c r="B325" s="89">
        <v>14.45833333333333</v>
      </c>
      <c r="C325" s="35">
        <f t="shared" si="25"/>
        <v>12</v>
      </c>
      <c r="D325" s="35">
        <f t="shared" si="28"/>
        <v>14</v>
      </c>
      <c r="E325" s="35">
        <f t="shared" si="29"/>
        <v>7</v>
      </c>
      <c r="F325" s="35" t="str">
        <f t="shared" si="26"/>
        <v>Saturday</v>
      </c>
      <c r="G325" s="35">
        <f t="shared" si="27"/>
        <v>1</v>
      </c>
      <c r="H325" s="34">
        <f>CONVERT(INDEX(Htg_StPt_Sch_EZ!$C$4:$I$27,MATCH(Schedules_8760!$C325,Htg_StPt_Sch_EZ!$B$4:$B$27,0),MATCH(Schedules_8760!$F325,Htg_StPt_Sch_EZ!$C$3:$I$3,0)),"F","C")</f>
        <v>20.555555555555554</v>
      </c>
      <c r="I325" s="34">
        <f>CONVERT(INDEX(Htg_StPt_Sch_EZ!$C$31:$I$54,MATCH(Schedules_8760!$C325,Htg_StPt_Sch_EZ!$B$31:$B$54,0),MATCH(Schedules_8760!$F325,Htg_StPt_Sch_EZ!$C$30:$I$30,0)),"F","C")</f>
        <v>19.444444444444443</v>
      </c>
      <c r="J325" s="34">
        <f>CONVERT(INDEX(Clg_StPt_Sch_EZ!$C$4:$I$27,MATCH(Schedules_8760!$C325,Clg_StPt_Sch_EZ!$B$4:$B$27,0),MATCH(Schedules_8760!$F325,Clg_StPt_Sch_EZ!$C$3:$I$3,0)),"F","C")</f>
        <v>25.555555555555554</v>
      </c>
      <c r="K325" s="34">
        <f>CONVERT(INDEX(Clg_StPt_Sch_EZ!$C$31:$I$54,MATCH(Schedules_8760!$C325,Clg_StPt_Sch_EZ!$B$31:$B$54,0),MATCH(Schedules_8760!$F325,Clg_StPt_Sch_EZ!$C$30:$I$30,0)),"F","C")</f>
        <v>25</v>
      </c>
      <c r="L325" s="34">
        <f>CONVERT(INDEX(DHW_StPt_Sch_EZ!$C$4:$I$27,MATCH(Schedules_8760!$C325,DHW_StPt_Sch_EZ!$B$4:$B$27,0),MATCH(Schedules_8760!$F325,DHW_StPt_Sch_EZ!$C$3:$I$3,0)),"F","C")</f>
        <v>53.333333333333329</v>
      </c>
      <c r="M325" s="34">
        <f>CONVERT(INDEX(DHW_StPt_Sch_EZ!$C$31:$I$54,MATCH(Schedules_8760!$C325,DHW_StPt_Sch_EZ!$B$31:$B$54,0),MATCH(Schedules_8760!$F325,DHW_StPt_Sch_EZ!$C$30:$I$30,0)),"F","C")</f>
        <v>53.333333333333329</v>
      </c>
      <c r="N325" s="12"/>
      <c r="O325" s="12"/>
      <c r="P325" s="12"/>
    </row>
    <row r="326" spans="1:16" x14ac:dyDescent="0.25">
      <c r="A326" s="35">
        <v>325</v>
      </c>
      <c r="B326" s="89">
        <v>14.5</v>
      </c>
      <c r="C326" s="35">
        <f t="shared" si="25"/>
        <v>13</v>
      </c>
      <c r="D326" s="35">
        <f t="shared" si="28"/>
        <v>14</v>
      </c>
      <c r="E326" s="35">
        <f t="shared" si="29"/>
        <v>7</v>
      </c>
      <c r="F326" s="35" t="str">
        <f t="shared" si="26"/>
        <v>Saturday</v>
      </c>
      <c r="G326" s="35">
        <f t="shared" si="27"/>
        <v>1</v>
      </c>
      <c r="H326" s="34">
        <f>CONVERT(INDEX(Htg_StPt_Sch_EZ!$C$4:$I$27,MATCH(Schedules_8760!$C326,Htg_StPt_Sch_EZ!$B$4:$B$27,0),MATCH(Schedules_8760!$F326,Htg_StPt_Sch_EZ!$C$3:$I$3,0)),"F","C")</f>
        <v>20.555555555555554</v>
      </c>
      <c r="I326" s="34">
        <f>CONVERT(INDEX(Htg_StPt_Sch_EZ!$C$31:$I$54,MATCH(Schedules_8760!$C326,Htg_StPt_Sch_EZ!$B$31:$B$54,0),MATCH(Schedules_8760!$F326,Htg_StPt_Sch_EZ!$C$30:$I$30,0)),"F","C")</f>
        <v>19.444444444444443</v>
      </c>
      <c r="J326" s="34">
        <f>CONVERT(INDEX(Clg_StPt_Sch_EZ!$C$4:$I$27,MATCH(Schedules_8760!$C326,Clg_StPt_Sch_EZ!$B$4:$B$27,0),MATCH(Schedules_8760!$F326,Clg_StPt_Sch_EZ!$C$3:$I$3,0)),"F","C")</f>
        <v>25.555555555555554</v>
      </c>
      <c r="K326" s="34">
        <f>CONVERT(INDEX(Clg_StPt_Sch_EZ!$C$31:$I$54,MATCH(Schedules_8760!$C326,Clg_StPt_Sch_EZ!$B$31:$B$54,0),MATCH(Schedules_8760!$F326,Clg_StPt_Sch_EZ!$C$30:$I$30,0)),"F","C")</f>
        <v>25</v>
      </c>
      <c r="L326" s="34">
        <f>CONVERT(INDEX(DHW_StPt_Sch_EZ!$C$4:$I$27,MATCH(Schedules_8760!$C326,DHW_StPt_Sch_EZ!$B$4:$B$27,0),MATCH(Schedules_8760!$F326,DHW_StPt_Sch_EZ!$C$3:$I$3,0)),"F","C")</f>
        <v>53.333333333333329</v>
      </c>
      <c r="M326" s="34">
        <f>CONVERT(INDEX(DHW_StPt_Sch_EZ!$C$31:$I$54,MATCH(Schedules_8760!$C326,DHW_StPt_Sch_EZ!$B$31:$B$54,0),MATCH(Schedules_8760!$F326,DHW_StPt_Sch_EZ!$C$30:$I$30,0)),"F","C")</f>
        <v>53.333333333333329</v>
      </c>
      <c r="N326" s="12"/>
      <c r="O326" s="12"/>
      <c r="P326" s="12"/>
    </row>
    <row r="327" spans="1:16" x14ac:dyDescent="0.25">
      <c r="A327" s="35">
        <v>326</v>
      </c>
      <c r="B327" s="89">
        <v>14.54166666666667</v>
      </c>
      <c r="C327" s="35">
        <f t="shared" si="25"/>
        <v>14</v>
      </c>
      <c r="D327" s="35">
        <f t="shared" si="28"/>
        <v>14</v>
      </c>
      <c r="E327" s="35">
        <f t="shared" si="29"/>
        <v>7</v>
      </c>
      <c r="F327" s="35" t="str">
        <f t="shared" si="26"/>
        <v>Saturday</v>
      </c>
      <c r="G327" s="35">
        <f t="shared" si="27"/>
        <v>1</v>
      </c>
      <c r="H327" s="34">
        <f>CONVERT(INDEX(Htg_StPt_Sch_EZ!$C$4:$I$27,MATCH(Schedules_8760!$C327,Htg_StPt_Sch_EZ!$B$4:$B$27,0),MATCH(Schedules_8760!$F327,Htg_StPt_Sch_EZ!$C$3:$I$3,0)),"F","C")</f>
        <v>20.555555555555554</v>
      </c>
      <c r="I327" s="34">
        <f>CONVERT(INDEX(Htg_StPt_Sch_EZ!$C$31:$I$54,MATCH(Schedules_8760!$C327,Htg_StPt_Sch_EZ!$B$31:$B$54,0),MATCH(Schedules_8760!$F327,Htg_StPt_Sch_EZ!$C$30:$I$30,0)),"F","C")</f>
        <v>19.444444444444443</v>
      </c>
      <c r="J327" s="34">
        <f>CONVERT(INDEX(Clg_StPt_Sch_EZ!$C$4:$I$27,MATCH(Schedules_8760!$C327,Clg_StPt_Sch_EZ!$B$4:$B$27,0),MATCH(Schedules_8760!$F327,Clg_StPt_Sch_EZ!$C$3:$I$3,0)),"F","C")</f>
        <v>25.555555555555554</v>
      </c>
      <c r="K327" s="34">
        <f>CONVERT(INDEX(Clg_StPt_Sch_EZ!$C$31:$I$54,MATCH(Schedules_8760!$C327,Clg_StPt_Sch_EZ!$B$31:$B$54,0),MATCH(Schedules_8760!$F327,Clg_StPt_Sch_EZ!$C$30:$I$30,0)),"F","C")</f>
        <v>25</v>
      </c>
      <c r="L327" s="34">
        <f>CONVERT(INDEX(DHW_StPt_Sch_EZ!$C$4:$I$27,MATCH(Schedules_8760!$C327,DHW_StPt_Sch_EZ!$B$4:$B$27,0),MATCH(Schedules_8760!$F327,DHW_StPt_Sch_EZ!$C$3:$I$3,0)),"F","C")</f>
        <v>53.333333333333329</v>
      </c>
      <c r="M327" s="34">
        <f>CONVERT(INDEX(DHW_StPt_Sch_EZ!$C$31:$I$54,MATCH(Schedules_8760!$C327,DHW_StPt_Sch_EZ!$B$31:$B$54,0),MATCH(Schedules_8760!$F327,DHW_StPt_Sch_EZ!$C$30:$I$30,0)),"F","C")</f>
        <v>53.333333333333329</v>
      </c>
      <c r="N327" s="12"/>
      <c r="O327" s="12"/>
      <c r="P327" s="12"/>
    </row>
    <row r="328" spans="1:16" x14ac:dyDescent="0.25">
      <c r="A328" s="35">
        <v>327</v>
      </c>
      <c r="B328" s="89">
        <v>14.58333333333333</v>
      </c>
      <c r="C328" s="35">
        <f t="shared" si="25"/>
        <v>15</v>
      </c>
      <c r="D328" s="35">
        <f t="shared" si="28"/>
        <v>14</v>
      </c>
      <c r="E328" s="35">
        <f t="shared" si="29"/>
        <v>7</v>
      </c>
      <c r="F328" s="35" t="str">
        <f t="shared" si="26"/>
        <v>Saturday</v>
      </c>
      <c r="G328" s="35">
        <f t="shared" si="27"/>
        <v>1</v>
      </c>
      <c r="H328" s="34">
        <f>CONVERT(INDEX(Htg_StPt_Sch_EZ!$C$4:$I$27,MATCH(Schedules_8760!$C328,Htg_StPt_Sch_EZ!$B$4:$B$27,0),MATCH(Schedules_8760!$F328,Htg_StPt_Sch_EZ!$C$3:$I$3,0)),"F","C")</f>
        <v>20.555555555555554</v>
      </c>
      <c r="I328" s="34">
        <f>CONVERT(INDEX(Htg_StPt_Sch_EZ!$C$31:$I$54,MATCH(Schedules_8760!$C328,Htg_StPt_Sch_EZ!$B$31:$B$54,0),MATCH(Schedules_8760!$F328,Htg_StPt_Sch_EZ!$C$30:$I$30,0)),"F","C")</f>
        <v>21.111111111111111</v>
      </c>
      <c r="J328" s="34">
        <f>CONVERT(INDEX(Clg_StPt_Sch_EZ!$C$4:$I$27,MATCH(Schedules_8760!$C328,Clg_StPt_Sch_EZ!$B$4:$B$27,0),MATCH(Schedules_8760!$F328,Clg_StPt_Sch_EZ!$C$3:$I$3,0)),"F","C")</f>
        <v>25.555555555555554</v>
      </c>
      <c r="K328" s="34">
        <f>CONVERT(INDEX(Clg_StPt_Sch_EZ!$C$31:$I$54,MATCH(Schedules_8760!$C328,Clg_StPt_Sch_EZ!$B$31:$B$54,0),MATCH(Schedules_8760!$F328,Clg_StPt_Sch_EZ!$C$30:$I$30,0)),"F","C")</f>
        <v>25</v>
      </c>
      <c r="L328" s="34">
        <f>CONVERT(INDEX(DHW_StPt_Sch_EZ!$C$4:$I$27,MATCH(Schedules_8760!$C328,DHW_StPt_Sch_EZ!$B$4:$B$27,0),MATCH(Schedules_8760!$F328,DHW_StPt_Sch_EZ!$C$3:$I$3,0)),"F","C")</f>
        <v>53.333333333333329</v>
      </c>
      <c r="M328" s="34">
        <f>CONVERT(INDEX(DHW_StPt_Sch_EZ!$C$31:$I$54,MATCH(Schedules_8760!$C328,DHW_StPt_Sch_EZ!$B$31:$B$54,0),MATCH(Schedules_8760!$F328,DHW_StPt_Sch_EZ!$C$30:$I$30,0)),"F","C")</f>
        <v>53.333333333333329</v>
      </c>
      <c r="N328" s="12"/>
      <c r="O328" s="12"/>
      <c r="P328" s="12"/>
    </row>
    <row r="329" spans="1:16" x14ac:dyDescent="0.25">
      <c r="A329" s="35">
        <v>328</v>
      </c>
      <c r="B329" s="89">
        <v>14.625</v>
      </c>
      <c r="C329" s="35">
        <f t="shared" si="25"/>
        <v>16</v>
      </c>
      <c r="D329" s="35">
        <f t="shared" si="28"/>
        <v>14</v>
      </c>
      <c r="E329" s="35">
        <f t="shared" si="29"/>
        <v>7</v>
      </c>
      <c r="F329" s="35" t="str">
        <f t="shared" si="26"/>
        <v>Saturday</v>
      </c>
      <c r="G329" s="35">
        <f t="shared" si="27"/>
        <v>1</v>
      </c>
      <c r="H329" s="34">
        <f>CONVERT(INDEX(Htg_StPt_Sch_EZ!$C$4:$I$27,MATCH(Schedules_8760!$C329,Htg_StPt_Sch_EZ!$B$4:$B$27,0),MATCH(Schedules_8760!$F329,Htg_StPt_Sch_EZ!$C$3:$I$3,0)),"F","C")</f>
        <v>20.555555555555554</v>
      </c>
      <c r="I329" s="34">
        <f>CONVERT(INDEX(Htg_StPt_Sch_EZ!$C$31:$I$54,MATCH(Schedules_8760!$C329,Htg_StPt_Sch_EZ!$B$31:$B$54,0),MATCH(Schedules_8760!$F329,Htg_StPt_Sch_EZ!$C$30:$I$30,0)),"F","C")</f>
        <v>21.111111111111111</v>
      </c>
      <c r="J329" s="34">
        <f>CONVERT(INDEX(Clg_StPt_Sch_EZ!$C$4:$I$27,MATCH(Schedules_8760!$C329,Clg_StPt_Sch_EZ!$B$4:$B$27,0),MATCH(Schedules_8760!$F329,Clg_StPt_Sch_EZ!$C$3:$I$3,0)),"F","C")</f>
        <v>25.555555555555554</v>
      </c>
      <c r="K329" s="34">
        <f>CONVERT(INDEX(Clg_StPt_Sch_EZ!$C$31:$I$54,MATCH(Schedules_8760!$C329,Clg_StPt_Sch_EZ!$B$31:$B$54,0),MATCH(Schedules_8760!$F329,Clg_StPt_Sch_EZ!$C$30:$I$30,0)),"F","C")</f>
        <v>25</v>
      </c>
      <c r="L329" s="34">
        <f>CONVERT(INDEX(DHW_StPt_Sch_EZ!$C$4:$I$27,MATCH(Schedules_8760!$C329,DHW_StPt_Sch_EZ!$B$4:$B$27,0),MATCH(Schedules_8760!$F329,DHW_StPt_Sch_EZ!$C$3:$I$3,0)),"F","C")</f>
        <v>53.333333333333329</v>
      </c>
      <c r="M329" s="34">
        <f>CONVERT(INDEX(DHW_StPt_Sch_EZ!$C$31:$I$54,MATCH(Schedules_8760!$C329,DHW_StPt_Sch_EZ!$B$31:$B$54,0),MATCH(Schedules_8760!$F329,DHW_StPt_Sch_EZ!$C$30:$I$30,0)),"F","C")</f>
        <v>53.333333333333329</v>
      </c>
      <c r="N329" s="12"/>
      <c r="O329" s="12"/>
      <c r="P329" s="12"/>
    </row>
    <row r="330" spans="1:16" x14ac:dyDescent="0.25">
      <c r="A330" s="35">
        <v>329</v>
      </c>
      <c r="B330" s="89">
        <v>14.66666666666667</v>
      </c>
      <c r="C330" s="35">
        <f t="shared" si="25"/>
        <v>17</v>
      </c>
      <c r="D330" s="35">
        <f t="shared" si="28"/>
        <v>14</v>
      </c>
      <c r="E330" s="35">
        <f t="shared" si="29"/>
        <v>7</v>
      </c>
      <c r="F330" s="35" t="str">
        <f t="shared" si="26"/>
        <v>Saturday</v>
      </c>
      <c r="G330" s="35">
        <f t="shared" si="27"/>
        <v>1</v>
      </c>
      <c r="H330" s="34">
        <f>CONVERT(INDEX(Htg_StPt_Sch_EZ!$C$4:$I$27,MATCH(Schedules_8760!$C330,Htg_StPt_Sch_EZ!$B$4:$B$27,0),MATCH(Schedules_8760!$F330,Htg_StPt_Sch_EZ!$C$3:$I$3,0)),"F","C")</f>
        <v>20.555555555555554</v>
      </c>
      <c r="I330" s="34">
        <f>CONVERT(INDEX(Htg_StPt_Sch_EZ!$C$31:$I$54,MATCH(Schedules_8760!$C330,Htg_StPt_Sch_EZ!$B$31:$B$54,0),MATCH(Schedules_8760!$F330,Htg_StPt_Sch_EZ!$C$30:$I$30,0)),"F","C")</f>
        <v>17.777777777777779</v>
      </c>
      <c r="J330" s="34">
        <f>CONVERT(INDEX(Clg_StPt_Sch_EZ!$C$4:$I$27,MATCH(Schedules_8760!$C330,Clg_StPt_Sch_EZ!$B$4:$B$27,0),MATCH(Schedules_8760!$F330,Clg_StPt_Sch_EZ!$C$3:$I$3,0)),"F","C")</f>
        <v>25.555555555555554</v>
      </c>
      <c r="K330" s="34">
        <f>CONVERT(INDEX(Clg_StPt_Sch_EZ!$C$31:$I$54,MATCH(Schedules_8760!$C330,Clg_StPt_Sch_EZ!$B$31:$B$54,0),MATCH(Schedules_8760!$F330,Clg_StPt_Sch_EZ!$C$30:$I$30,0)),"F","C")</f>
        <v>25</v>
      </c>
      <c r="L330" s="34">
        <f>CONVERT(INDEX(DHW_StPt_Sch_EZ!$C$4:$I$27,MATCH(Schedules_8760!$C330,DHW_StPt_Sch_EZ!$B$4:$B$27,0),MATCH(Schedules_8760!$F330,DHW_StPt_Sch_EZ!$C$3:$I$3,0)),"F","C")</f>
        <v>53.333333333333329</v>
      </c>
      <c r="M330" s="34">
        <f>CONVERT(INDEX(DHW_StPt_Sch_EZ!$C$31:$I$54,MATCH(Schedules_8760!$C330,DHW_StPt_Sch_EZ!$B$31:$B$54,0),MATCH(Schedules_8760!$F330,DHW_StPt_Sch_EZ!$C$30:$I$30,0)),"F","C")</f>
        <v>53.333333333333329</v>
      </c>
      <c r="N330" s="12"/>
      <c r="O330" s="12"/>
      <c r="P330" s="12"/>
    </row>
    <row r="331" spans="1:16" x14ac:dyDescent="0.25">
      <c r="A331" s="35">
        <v>330</v>
      </c>
      <c r="B331" s="89">
        <v>14.70833333333333</v>
      </c>
      <c r="C331" s="35">
        <f t="shared" si="25"/>
        <v>18</v>
      </c>
      <c r="D331" s="35">
        <f t="shared" si="28"/>
        <v>14</v>
      </c>
      <c r="E331" s="35">
        <f t="shared" si="29"/>
        <v>7</v>
      </c>
      <c r="F331" s="35" t="str">
        <f t="shared" si="26"/>
        <v>Saturday</v>
      </c>
      <c r="G331" s="35">
        <f t="shared" si="27"/>
        <v>1</v>
      </c>
      <c r="H331" s="34">
        <f>CONVERT(INDEX(Htg_StPt_Sch_EZ!$C$4:$I$27,MATCH(Schedules_8760!$C331,Htg_StPt_Sch_EZ!$B$4:$B$27,0),MATCH(Schedules_8760!$F331,Htg_StPt_Sch_EZ!$C$3:$I$3,0)),"F","C")</f>
        <v>20.555555555555554</v>
      </c>
      <c r="I331" s="34">
        <f>CONVERT(INDEX(Htg_StPt_Sch_EZ!$C$31:$I$54,MATCH(Schedules_8760!$C331,Htg_StPt_Sch_EZ!$B$31:$B$54,0),MATCH(Schedules_8760!$F331,Htg_StPt_Sch_EZ!$C$30:$I$30,0)),"F","C")</f>
        <v>17.777777777777779</v>
      </c>
      <c r="J331" s="34">
        <f>CONVERT(INDEX(Clg_StPt_Sch_EZ!$C$4:$I$27,MATCH(Schedules_8760!$C331,Clg_StPt_Sch_EZ!$B$4:$B$27,0),MATCH(Schedules_8760!$F331,Clg_StPt_Sch_EZ!$C$3:$I$3,0)),"F","C")</f>
        <v>25.555555555555554</v>
      </c>
      <c r="K331" s="34">
        <f>CONVERT(INDEX(Clg_StPt_Sch_EZ!$C$31:$I$54,MATCH(Schedules_8760!$C331,Clg_StPt_Sch_EZ!$B$31:$B$54,0),MATCH(Schedules_8760!$F331,Clg_StPt_Sch_EZ!$C$30:$I$30,0)),"F","C")</f>
        <v>28.333333333333332</v>
      </c>
      <c r="L331" s="34">
        <f>CONVERT(INDEX(DHW_StPt_Sch_EZ!$C$4:$I$27,MATCH(Schedules_8760!$C331,DHW_StPt_Sch_EZ!$B$4:$B$27,0),MATCH(Schedules_8760!$F331,DHW_StPt_Sch_EZ!$C$3:$I$3,0)),"F","C")</f>
        <v>53.333333333333329</v>
      </c>
      <c r="M331" s="34">
        <f>CONVERT(INDEX(DHW_StPt_Sch_EZ!$C$31:$I$54,MATCH(Schedules_8760!$C331,DHW_StPt_Sch_EZ!$B$31:$B$54,0),MATCH(Schedules_8760!$F331,DHW_StPt_Sch_EZ!$C$30:$I$30,0)),"F","C")</f>
        <v>53.333333333333329</v>
      </c>
      <c r="N331" s="12"/>
      <c r="O331" s="12"/>
      <c r="P331" s="12"/>
    </row>
    <row r="332" spans="1:16" x14ac:dyDescent="0.25">
      <c r="A332" s="35">
        <v>331</v>
      </c>
      <c r="B332" s="89">
        <v>14.75</v>
      </c>
      <c r="C332" s="35">
        <f t="shared" si="25"/>
        <v>19</v>
      </c>
      <c r="D332" s="35">
        <f t="shared" si="28"/>
        <v>14</v>
      </c>
      <c r="E332" s="35">
        <f t="shared" si="29"/>
        <v>7</v>
      </c>
      <c r="F332" s="35" t="str">
        <f t="shared" si="26"/>
        <v>Saturday</v>
      </c>
      <c r="G332" s="35">
        <f t="shared" si="27"/>
        <v>1</v>
      </c>
      <c r="H332" s="34">
        <f>CONVERT(INDEX(Htg_StPt_Sch_EZ!$C$4:$I$27,MATCH(Schedules_8760!$C332,Htg_StPt_Sch_EZ!$B$4:$B$27,0),MATCH(Schedules_8760!$F332,Htg_StPt_Sch_EZ!$C$3:$I$3,0)),"F","C")</f>
        <v>20.555555555555554</v>
      </c>
      <c r="I332" s="34">
        <f>CONVERT(INDEX(Htg_StPt_Sch_EZ!$C$31:$I$54,MATCH(Schedules_8760!$C332,Htg_StPt_Sch_EZ!$B$31:$B$54,0),MATCH(Schedules_8760!$F332,Htg_StPt_Sch_EZ!$C$30:$I$30,0)),"F","C")</f>
        <v>18.333333333333332</v>
      </c>
      <c r="J332" s="34">
        <f>CONVERT(INDEX(Clg_StPt_Sch_EZ!$C$4:$I$27,MATCH(Schedules_8760!$C332,Clg_StPt_Sch_EZ!$B$4:$B$27,0),MATCH(Schedules_8760!$F332,Clg_StPt_Sch_EZ!$C$3:$I$3,0)),"F","C")</f>
        <v>25.555555555555554</v>
      </c>
      <c r="K332" s="34">
        <f>CONVERT(INDEX(Clg_StPt_Sch_EZ!$C$31:$I$54,MATCH(Schedules_8760!$C332,Clg_StPt_Sch_EZ!$B$31:$B$54,0),MATCH(Schedules_8760!$F332,Clg_StPt_Sch_EZ!$C$30:$I$30,0)),"F","C")</f>
        <v>28.333333333333332</v>
      </c>
      <c r="L332" s="34">
        <f>CONVERT(INDEX(DHW_StPt_Sch_EZ!$C$4:$I$27,MATCH(Schedules_8760!$C332,DHW_StPt_Sch_EZ!$B$4:$B$27,0),MATCH(Schedules_8760!$F332,DHW_StPt_Sch_EZ!$C$3:$I$3,0)),"F","C")</f>
        <v>53.333333333333329</v>
      </c>
      <c r="M332" s="34">
        <f>CONVERT(INDEX(DHW_StPt_Sch_EZ!$C$31:$I$54,MATCH(Schedules_8760!$C332,DHW_StPt_Sch_EZ!$B$31:$B$54,0),MATCH(Schedules_8760!$F332,DHW_StPt_Sch_EZ!$C$30:$I$30,0)),"F","C")</f>
        <v>53.333333333333329</v>
      </c>
      <c r="N332" s="12"/>
      <c r="O332" s="12"/>
      <c r="P332" s="12"/>
    </row>
    <row r="333" spans="1:16" x14ac:dyDescent="0.25">
      <c r="A333" s="35">
        <v>332</v>
      </c>
      <c r="B333" s="89">
        <v>14.79166666666667</v>
      </c>
      <c r="C333" s="35">
        <f t="shared" si="25"/>
        <v>20</v>
      </c>
      <c r="D333" s="35">
        <f t="shared" si="28"/>
        <v>14</v>
      </c>
      <c r="E333" s="35">
        <f t="shared" si="29"/>
        <v>7</v>
      </c>
      <c r="F333" s="35" t="str">
        <f t="shared" si="26"/>
        <v>Saturday</v>
      </c>
      <c r="G333" s="35">
        <f t="shared" si="27"/>
        <v>1</v>
      </c>
      <c r="H333" s="34">
        <f>CONVERT(INDEX(Htg_StPt_Sch_EZ!$C$4:$I$27,MATCH(Schedules_8760!$C333,Htg_StPt_Sch_EZ!$B$4:$B$27,0),MATCH(Schedules_8760!$F333,Htg_StPt_Sch_EZ!$C$3:$I$3,0)),"F","C")</f>
        <v>20.555555555555554</v>
      </c>
      <c r="I333" s="34">
        <f>CONVERT(INDEX(Htg_StPt_Sch_EZ!$C$31:$I$54,MATCH(Schedules_8760!$C333,Htg_StPt_Sch_EZ!$B$31:$B$54,0),MATCH(Schedules_8760!$F333,Htg_StPt_Sch_EZ!$C$30:$I$30,0)),"F","C")</f>
        <v>18.888888888888889</v>
      </c>
      <c r="J333" s="34">
        <f>CONVERT(INDEX(Clg_StPt_Sch_EZ!$C$4:$I$27,MATCH(Schedules_8760!$C333,Clg_StPt_Sch_EZ!$B$4:$B$27,0),MATCH(Schedules_8760!$F333,Clg_StPt_Sch_EZ!$C$3:$I$3,0)),"F","C")</f>
        <v>25.555555555555554</v>
      </c>
      <c r="K333" s="34">
        <f>CONVERT(INDEX(Clg_StPt_Sch_EZ!$C$31:$I$54,MATCH(Schedules_8760!$C333,Clg_StPt_Sch_EZ!$B$31:$B$54,0),MATCH(Schedules_8760!$F333,Clg_StPt_Sch_EZ!$C$30:$I$30,0)),"F","C")</f>
        <v>28.333333333333332</v>
      </c>
      <c r="L333" s="34">
        <f>CONVERT(INDEX(DHW_StPt_Sch_EZ!$C$4:$I$27,MATCH(Schedules_8760!$C333,DHW_StPt_Sch_EZ!$B$4:$B$27,0),MATCH(Schedules_8760!$F333,DHW_StPt_Sch_EZ!$C$3:$I$3,0)),"F","C")</f>
        <v>53.333333333333329</v>
      </c>
      <c r="M333" s="34">
        <f>CONVERT(INDEX(DHW_StPt_Sch_EZ!$C$31:$I$54,MATCH(Schedules_8760!$C333,DHW_StPt_Sch_EZ!$B$31:$B$54,0),MATCH(Schedules_8760!$F333,DHW_StPt_Sch_EZ!$C$30:$I$30,0)),"F","C")</f>
        <v>53.333333333333329</v>
      </c>
      <c r="N333" s="12"/>
      <c r="O333" s="12"/>
      <c r="P333" s="12"/>
    </row>
    <row r="334" spans="1:16" x14ac:dyDescent="0.25">
      <c r="A334" s="35">
        <v>333</v>
      </c>
      <c r="B334" s="89">
        <v>14.83333333333333</v>
      </c>
      <c r="C334" s="35">
        <f t="shared" si="25"/>
        <v>21</v>
      </c>
      <c r="D334" s="35">
        <f t="shared" si="28"/>
        <v>14</v>
      </c>
      <c r="E334" s="35">
        <f t="shared" si="29"/>
        <v>7</v>
      </c>
      <c r="F334" s="35" t="str">
        <f t="shared" si="26"/>
        <v>Saturday</v>
      </c>
      <c r="G334" s="35">
        <f t="shared" si="27"/>
        <v>1</v>
      </c>
      <c r="H334" s="34">
        <f>CONVERT(INDEX(Htg_StPt_Sch_EZ!$C$4:$I$27,MATCH(Schedules_8760!$C334,Htg_StPt_Sch_EZ!$B$4:$B$27,0),MATCH(Schedules_8760!$F334,Htg_StPt_Sch_EZ!$C$3:$I$3,0)),"F","C")</f>
        <v>20.555555555555554</v>
      </c>
      <c r="I334" s="34">
        <f>CONVERT(INDEX(Htg_StPt_Sch_EZ!$C$31:$I$54,MATCH(Schedules_8760!$C334,Htg_StPt_Sch_EZ!$B$31:$B$54,0),MATCH(Schedules_8760!$F334,Htg_StPt_Sch_EZ!$C$30:$I$30,0)),"F","C")</f>
        <v>19.444444444444443</v>
      </c>
      <c r="J334" s="34">
        <f>CONVERT(INDEX(Clg_StPt_Sch_EZ!$C$4:$I$27,MATCH(Schedules_8760!$C334,Clg_StPt_Sch_EZ!$B$4:$B$27,0),MATCH(Schedules_8760!$F334,Clg_StPt_Sch_EZ!$C$3:$I$3,0)),"F","C")</f>
        <v>25.555555555555554</v>
      </c>
      <c r="K334" s="34">
        <f>CONVERT(INDEX(Clg_StPt_Sch_EZ!$C$31:$I$54,MATCH(Schedules_8760!$C334,Clg_StPt_Sch_EZ!$B$31:$B$54,0),MATCH(Schedules_8760!$F334,Clg_StPt_Sch_EZ!$C$30:$I$30,0)),"F","C")</f>
        <v>28.333333333333332</v>
      </c>
      <c r="L334" s="34">
        <f>CONVERT(INDEX(DHW_StPt_Sch_EZ!$C$4:$I$27,MATCH(Schedules_8760!$C334,DHW_StPt_Sch_EZ!$B$4:$B$27,0),MATCH(Schedules_8760!$F334,DHW_StPt_Sch_EZ!$C$3:$I$3,0)),"F","C")</f>
        <v>53.333333333333329</v>
      </c>
      <c r="M334" s="34">
        <f>CONVERT(INDEX(DHW_StPt_Sch_EZ!$C$31:$I$54,MATCH(Schedules_8760!$C334,DHW_StPt_Sch_EZ!$B$31:$B$54,0),MATCH(Schedules_8760!$F334,DHW_StPt_Sch_EZ!$C$30:$I$30,0)),"F","C")</f>
        <v>53.333333333333329</v>
      </c>
      <c r="N334" s="12"/>
      <c r="O334" s="12"/>
      <c r="P334" s="12"/>
    </row>
    <row r="335" spans="1:16" x14ac:dyDescent="0.25">
      <c r="A335" s="35">
        <v>334</v>
      </c>
      <c r="B335" s="89">
        <v>14.875</v>
      </c>
      <c r="C335" s="35">
        <f t="shared" si="25"/>
        <v>22</v>
      </c>
      <c r="D335" s="35">
        <f t="shared" si="28"/>
        <v>14</v>
      </c>
      <c r="E335" s="35">
        <f t="shared" si="29"/>
        <v>7</v>
      </c>
      <c r="F335" s="35" t="str">
        <f t="shared" si="26"/>
        <v>Saturday</v>
      </c>
      <c r="G335" s="35">
        <f t="shared" si="27"/>
        <v>1</v>
      </c>
      <c r="H335" s="34">
        <f>CONVERT(INDEX(Htg_StPt_Sch_EZ!$C$4:$I$27,MATCH(Schedules_8760!$C335,Htg_StPt_Sch_EZ!$B$4:$B$27,0),MATCH(Schedules_8760!$F335,Htg_StPt_Sch_EZ!$C$3:$I$3,0)),"F","C")</f>
        <v>20.555555555555554</v>
      </c>
      <c r="I335" s="34">
        <f>CONVERT(INDEX(Htg_StPt_Sch_EZ!$C$31:$I$54,MATCH(Schedules_8760!$C335,Htg_StPt_Sch_EZ!$B$31:$B$54,0),MATCH(Schedules_8760!$F335,Htg_StPt_Sch_EZ!$C$30:$I$30,0)),"F","C")</f>
        <v>19.444444444444443</v>
      </c>
      <c r="J335" s="34">
        <f>CONVERT(INDEX(Clg_StPt_Sch_EZ!$C$4:$I$27,MATCH(Schedules_8760!$C335,Clg_StPt_Sch_EZ!$B$4:$B$27,0),MATCH(Schedules_8760!$F335,Clg_StPt_Sch_EZ!$C$3:$I$3,0)),"F","C")</f>
        <v>25.555555555555554</v>
      </c>
      <c r="K335" s="34">
        <f>CONVERT(INDEX(Clg_StPt_Sch_EZ!$C$31:$I$54,MATCH(Schedules_8760!$C335,Clg_StPt_Sch_EZ!$B$31:$B$54,0),MATCH(Schedules_8760!$F335,Clg_StPt_Sch_EZ!$C$30:$I$30,0)),"F","C")</f>
        <v>28.333333333333332</v>
      </c>
      <c r="L335" s="34">
        <f>CONVERT(INDEX(DHW_StPt_Sch_EZ!$C$4:$I$27,MATCH(Schedules_8760!$C335,DHW_StPt_Sch_EZ!$B$4:$B$27,0),MATCH(Schedules_8760!$F335,DHW_StPt_Sch_EZ!$C$3:$I$3,0)),"F","C")</f>
        <v>53.333333333333329</v>
      </c>
      <c r="M335" s="34">
        <f>CONVERT(INDEX(DHW_StPt_Sch_EZ!$C$31:$I$54,MATCH(Schedules_8760!$C335,DHW_StPt_Sch_EZ!$B$31:$B$54,0),MATCH(Schedules_8760!$F335,DHW_StPt_Sch_EZ!$C$30:$I$30,0)),"F","C")</f>
        <v>53.333333333333329</v>
      </c>
      <c r="N335" s="12"/>
      <c r="O335" s="12"/>
      <c r="P335" s="12"/>
    </row>
    <row r="336" spans="1:16" x14ac:dyDescent="0.25">
      <c r="A336" s="35">
        <v>335</v>
      </c>
      <c r="B336" s="89">
        <v>14.91666666666667</v>
      </c>
      <c r="C336" s="35">
        <f t="shared" si="25"/>
        <v>23</v>
      </c>
      <c r="D336" s="35">
        <f t="shared" si="28"/>
        <v>14</v>
      </c>
      <c r="E336" s="35">
        <f t="shared" si="29"/>
        <v>7</v>
      </c>
      <c r="F336" s="35" t="str">
        <f t="shared" si="26"/>
        <v>Saturday</v>
      </c>
      <c r="G336" s="35">
        <f t="shared" si="27"/>
        <v>1</v>
      </c>
      <c r="H336" s="34">
        <f>CONVERT(INDEX(Htg_StPt_Sch_EZ!$C$4:$I$27,MATCH(Schedules_8760!$C336,Htg_StPt_Sch_EZ!$B$4:$B$27,0),MATCH(Schedules_8760!$F336,Htg_StPt_Sch_EZ!$C$3:$I$3,0)),"F","C")</f>
        <v>20.555555555555554</v>
      </c>
      <c r="I336" s="34">
        <f>CONVERT(INDEX(Htg_StPt_Sch_EZ!$C$31:$I$54,MATCH(Schedules_8760!$C336,Htg_StPt_Sch_EZ!$B$31:$B$54,0),MATCH(Schedules_8760!$F336,Htg_StPt_Sch_EZ!$C$30:$I$30,0)),"F","C")</f>
        <v>19.444444444444443</v>
      </c>
      <c r="J336" s="34">
        <f>CONVERT(INDEX(Clg_StPt_Sch_EZ!$C$4:$I$27,MATCH(Schedules_8760!$C336,Clg_StPt_Sch_EZ!$B$4:$B$27,0),MATCH(Schedules_8760!$F336,Clg_StPt_Sch_EZ!$C$3:$I$3,0)),"F","C")</f>
        <v>25.555555555555554</v>
      </c>
      <c r="K336" s="34">
        <f>CONVERT(INDEX(Clg_StPt_Sch_EZ!$C$31:$I$54,MATCH(Schedules_8760!$C336,Clg_StPt_Sch_EZ!$B$31:$B$54,0),MATCH(Schedules_8760!$F336,Clg_StPt_Sch_EZ!$C$30:$I$30,0)),"F","C")</f>
        <v>28.333333333333332</v>
      </c>
      <c r="L336" s="34">
        <f>CONVERT(INDEX(DHW_StPt_Sch_EZ!$C$4:$I$27,MATCH(Schedules_8760!$C336,DHW_StPt_Sch_EZ!$B$4:$B$27,0),MATCH(Schedules_8760!$F336,DHW_StPt_Sch_EZ!$C$3:$I$3,0)),"F","C")</f>
        <v>53.333333333333329</v>
      </c>
      <c r="M336" s="34">
        <f>CONVERT(INDEX(DHW_StPt_Sch_EZ!$C$31:$I$54,MATCH(Schedules_8760!$C336,DHW_StPt_Sch_EZ!$B$31:$B$54,0),MATCH(Schedules_8760!$F336,DHW_StPt_Sch_EZ!$C$30:$I$30,0)),"F","C")</f>
        <v>53.333333333333329</v>
      </c>
      <c r="N336" s="12"/>
      <c r="O336" s="12"/>
      <c r="P336" s="12"/>
    </row>
    <row r="337" spans="1:16" x14ac:dyDescent="0.25">
      <c r="A337" s="35">
        <v>336</v>
      </c>
      <c r="B337" s="89">
        <v>14.95833333333333</v>
      </c>
      <c r="C337" s="35">
        <f t="shared" si="25"/>
        <v>24</v>
      </c>
      <c r="D337" s="35">
        <f t="shared" si="28"/>
        <v>14</v>
      </c>
      <c r="E337" s="35">
        <f t="shared" si="29"/>
        <v>7</v>
      </c>
      <c r="F337" s="35" t="str">
        <f t="shared" si="26"/>
        <v>Saturday</v>
      </c>
      <c r="G337" s="35">
        <f t="shared" si="27"/>
        <v>1</v>
      </c>
      <c r="H337" s="34">
        <f>CONVERT(INDEX(Htg_StPt_Sch_EZ!$C$4:$I$27,MATCH(Schedules_8760!$C337,Htg_StPt_Sch_EZ!$B$4:$B$27,0),MATCH(Schedules_8760!$F337,Htg_StPt_Sch_EZ!$C$3:$I$3,0)),"F","C")</f>
        <v>20.555555555555554</v>
      </c>
      <c r="I337" s="34">
        <f>CONVERT(INDEX(Htg_StPt_Sch_EZ!$C$31:$I$54,MATCH(Schedules_8760!$C337,Htg_StPt_Sch_EZ!$B$31:$B$54,0),MATCH(Schedules_8760!$F337,Htg_StPt_Sch_EZ!$C$30:$I$30,0)),"F","C")</f>
        <v>19.444444444444443</v>
      </c>
      <c r="J337" s="34">
        <f>CONVERT(INDEX(Clg_StPt_Sch_EZ!$C$4:$I$27,MATCH(Schedules_8760!$C337,Clg_StPt_Sch_EZ!$B$4:$B$27,0),MATCH(Schedules_8760!$F337,Clg_StPt_Sch_EZ!$C$3:$I$3,0)),"F","C")</f>
        <v>25.555555555555554</v>
      </c>
      <c r="K337" s="34">
        <f>CONVERT(INDEX(Clg_StPt_Sch_EZ!$C$31:$I$54,MATCH(Schedules_8760!$C337,Clg_StPt_Sch_EZ!$B$31:$B$54,0),MATCH(Schedules_8760!$F337,Clg_StPt_Sch_EZ!$C$30:$I$30,0)),"F","C")</f>
        <v>28.333333333333332</v>
      </c>
      <c r="L337" s="34">
        <f>CONVERT(INDEX(DHW_StPt_Sch_EZ!$C$4:$I$27,MATCH(Schedules_8760!$C337,DHW_StPt_Sch_EZ!$B$4:$B$27,0),MATCH(Schedules_8760!$F337,DHW_StPt_Sch_EZ!$C$3:$I$3,0)),"F","C")</f>
        <v>53.333333333333329</v>
      </c>
      <c r="M337" s="34">
        <f>CONVERT(INDEX(DHW_StPt_Sch_EZ!$C$31:$I$54,MATCH(Schedules_8760!$C337,DHW_StPt_Sch_EZ!$B$31:$B$54,0),MATCH(Schedules_8760!$F337,DHW_StPt_Sch_EZ!$C$30:$I$30,0)),"F","C")</f>
        <v>53.333333333333329</v>
      </c>
      <c r="N337" s="12"/>
      <c r="O337" s="12"/>
      <c r="P337" s="12"/>
    </row>
    <row r="338" spans="1:16" x14ac:dyDescent="0.25">
      <c r="A338" s="35">
        <v>337</v>
      </c>
      <c r="B338" s="89">
        <v>15</v>
      </c>
      <c r="C338" s="35">
        <f t="shared" si="25"/>
        <v>1</v>
      </c>
      <c r="D338" s="35">
        <f t="shared" si="28"/>
        <v>15</v>
      </c>
      <c r="E338" s="35">
        <f t="shared" si="29"/>
        <v>1</v>
      </c>
      <c r="F338" s="35" t="str">
        <f t="shared" si="26"/>
        <v>Sunday</v>
      </c>
      <c r="G338" s="35">
        <f t="shared" si="27"/>
        <v>1</v>
      </c>
      <c r="H338" s="34">
        <f>CONVERT(INDEX(Htg_StPt_Sch_EZ!$C$4:$I$27,MATCH(Schedules_8760!$C338,Htg_StPt_Sch_EZ!$B$4:$B$27,0),MATCH(Schedules_8760!$F338,Htg_StPt_Sch_EZ!$C$3:$I$3,0)),"F","C")</f>
        <v>20.555555555555554</v>
      </c>
      <c r="I338" s="34">
        <f>CONVERT(INDEX(Htg_StPt_Sch_EZ!$C$31:$I$54,MATCH(Schedules_8760!$C338,Htg_StPt_Sch_EZ!$B$31:$B$54,0),MATCH(Schedules_8760!$F338,Htg_StPt_Sch_EZ!$C$30:$I$30,0)),"F","C")</f>
        <v>19.444444444444443</v>
      </c>
      <c r="J338" s="34">
        <f>CONVERT(INDEX(Clg_StPt_Sch_EZ!$C$4:$I$27,MATCH(Schedules_8760!$C338,Clg_StPt_Sch_EZ!$B$4:$B$27,0),MATCH(Schedules_8760!$F338,Clg_StPt_Sch_EZ!$C$3:$I$3,0)),"F","C")</f>
        <v>25.555555555555554</v>
      </c>
      <c r="K338" s="34">
        <f>CONVERT(INDEX(Clg_StPt_Sch_EZ!$C$31:$I$54,MATCH(Schedules_8760!$C338,Clg_StPt_Sch_EZ!$B$31:$B$54,0),MATCH(Schedules_8760!$F338,Clg_StPt_Sch_EZ!$C$30:$I$30,0)),"F","C")</f>
        <v>28.333333333333332</v>
      </c>
      <c r="L338" s="34">
        <f>CONVERT(INDEX(DHW_StPt_Sch_EZ!$C$4:$I$27,MATCH(Schedules_8760!$C338,DHW_StPt_Sch_EZ!$B$4:$B$27,0),MATCH(Schedules_8760!$F338,DHW_StPt_Sch_EZ!$C$3:$I$3,0)),"F","C")</f>
        <v>53.333333333333329</v>
      </c>
      <c r="M338" s="34">
        <f>CONVERT(INDEX(DHW_StPt_Sch_EZ!$C$31:$I$54,MATCH(Schedules_8760!$C338,DHW_StPt_Sch_EZ!$B$31:$B$54,0),MATCH(Schedules_8760!$F338,DHW_StPt_Sch_EZ!$C$30:$I$30,0)),"F","C")</f>
        <v>53.333333333333329</v>
      </c>
      <c r="N338" s="12"/>
      <c r="O338" s="12"/>
      <c r="P338" s="12"/>
    </row>
    <row r="339" spans="1:16" x14ac:dyDescent="0.25">
      <c r="A339" s="35">
        <v>338</v>
      </c>
      <c r="B339" s="89">
        <v>15.04166666666667</v>
      </c>
      <c r="C339" s="35">
        <f t="shared" si="25"/>
        <v>2</v>
      </c>
      <c r="D339" s="35">
        <f t="shared" si="28"/>
        <v>15</v>
      </c>
      <c r="E339" s="35">
        <f t="shared" si="29"/>
        <v>1</v>
      </c>
      <c r="F339" s="35" t="str">
        <f t="shared" si="26"/>
        <v>Sunday</v>
      </c>
      <c r="G339" s="35">
        <f t="shared" si="27"/>
        <v>1</v>
      </c>
      <c r="H339" s="34">
        <f>CONVERT(INDEX(Htg_StPt_Sch_EZ!$C$4:$I$27,MATCH(Schedules_8760!$C339,Htg_StPt_Sch_EZ!$B$4:$B$27,0),MATCH(Schedules_8760!$F339,Htg_StPt_Sch_EZ!$C$3:$I$3,0)),"F","C")</f>
        <v>20.555555555555554</v>
      </c>
      <c r="I339" s="34">
        <f>CONVERT(INDEX(Htg_StPt_Sch_EZ!$C$31:$I$54,MATCH(Schedules_8760!$C339,Htg_StPt_Sch_EZ!$B$31:$B$54,0),MATCH(Schedules_8760!$F339,Htg_StPt_Sch_EZ!$C$30:$I$30,0)),"F","C")</f>
        <v>19.444444444444443</v>
      </c>
      <c r="J339" s="34">
        <f>CONVERT(INDEX(Clg_StPt_Sch_EZ!$C$4:$I$27,MATCH(Schedules_8760!$C339,Clg_StPt_Sch_EZ!$B$4:$B$27,0),MATCH(Schedules_8760!$F339,Clg_StPt_Sch_EZ!$C$3:$I$3,0)),"F","C")</f>
        <v>25.555555555555554</v>
      </c>
      <c r="K339" s="34">
        <f>CONVERT(INDEX(Clg_StPt_Sch_EZ!$C$31:$I$54,MATCH(Schedules_8760!$C339,Clg_StPt_Sch_EZ!$B$31:$B$54,0),MATCH(Schedules_8760!$F339,Clg_StPt_Sch_EZ!$C$30:$I$30,0)),"F","C")</f>
        <v>28.333333333333332</v>
      </c>
      <c r="L339" s="34">
        <f>CONVERT(INDEX(DHW_StPt_Sch_EZ!$C$4:$I$27,MATCH(Schedules_8760!$C339,DHW_StPt_Sch_EZ!$B$4:$B$27,0),MATCH(Schedules_8760!$F339,DHW_StPt_Sch_EZ!$C$3:$I$3,0)),"F","C")</f>
        <v>53.333333333333329</v>
      </c>
      <c r="M339" s="34">
        <f>CONVERT(INDEX(DHW_StPt_Sch_EZ!$C$31:$I$54,MATCH(Schedules_8760!$C339,DHW_StPt_Sch_EZ!$B$31:$B$54,0),MATCH(Schedules_8760!$F339,DHW_StPt_Sch_EZ!$C$30:$I$30,0)),"F","C")</f>
        <v>53.333333333333329</v>
      </c>
      <c r="N339" s="12"/>
      <c r="O339" s="12"/>
      <c r="P339" s="12"/>
    </row>
    <row r="340" spans="1:16" x14ac:dyDescent="0.25">
      <c r="A340" s="35">
        <v>339</v>
      </c>
      <c r="B340" s="89">
        <v>15.08333333333333</v>
      </c>
      <c r="C340" s="35">
        <f t="shared" si="25"/>
        <v>3</v>
      </c>
      <c r="D340" s="35">
        <f t="shared" si="28"/>
        <v>15</v>
      </c>
      <c r="E340" s="35">
        <f t="shared" si="29"/>
        <v>1</v>
      </c>
      <c r="F340" s="35" t="str">
        <f t="shared" si="26"/>
        <v>Sunday</v>
      </c>
      <c r="G340" s="35">
        <f t="shared" si="27"/>
        <v>1</v>
      </c>
      <c r="H340" s="34">
        <f>CONVERT(INDEX(Htg_StPt_Sch_EZ!$C$4:$I$27,MATCH(Schedules_8760!$C340,Htg_StPt_Sch_EZ!$B$4:$B$27,0),MATCH(Schedules_8760!$F340,Htg_StPt_Sch_EZ!$C$3:$I$3,0)),"F","C")</f>
        <v>20.555555555555554</v>
      </c>
      <c r="I340" s="34">
        <f>CONVERT(INDEX(Htg_StPt_Sch_EZ!$C$31:$I$54,MATCH(Schedules_8760!$C340,Htg_StPt_Sch_EZ!$B$31:$B$54,0),MATCH(Schedules_8760!$F340,Htg_StPt_Sch_EZ!$C$30:$I$30,0)),"F","C")</f>
        <v>19.444444444444443</v>
      </c>
      <c r="J340" s="34">
        <f>CONVERT(INDEX(Clg_StPt_Sch_EZ!$C$4:$I$27,MATCH(Schedules_8760!$C340,Clg_StPt_Sch_EZ!$B$4:$B$27,0),MATCH(Schedules_8760!$F340,Clg_StPt_Sch_EZ!$C$3:$I$3,0)),"F","C")</f>
        <v>25.555555555555554</v>
      </c>
      <c r="K340" s="34">
        <f>CONVERT(INDEX(Clg_StPt_Sch_EZ!$C$31:$I$54,MATCH(Schedules_8760!$C340,Clg_StPt_Sch_EZ!$B$31:$B$54,0),MATCH(Schedules_8760!$F340,Clg_StPt_Sch_EZ!$C$30:$I$30,0)),"F","C")</f>
        <v>28.333333333333332</v>
      </c>
      <c r="L340" s="34">
        <f>CONVERT(INDEX(DHW_StPt_Sch_EZ!$C$4:$I$27,MATCH(Schedules_8760!$C340,DHW_StPt_Sch_EZ!$B$4:$B$27,0),MATCH(Schedules_8760!$F340,DHW_StPt_Sch_EZ!$C$3:$I$3,0)),"F","C")</f>
        <v>53.333333333333329</v>
      </c>
      <c r="M340" s="34">
        <f>CONVERT(INDEX(DHW_StPt_Sch_EZ!$C$31:$I$54,MATCH(Schedules_8760!$C340,DHW_StPt_Sch_EZ!$B$31:$B$54,0),MATCH(Schedules_8760!$F340,DHW_StPt_Sch_EZ!$C$30:$I$30,0)),"F","C")</f>
        <v>53.333333333333329</v>
      </c>
      <c r="N340" s="12"/>
      <c r="O340" s="12"/>
      <c r="P340" s="12"/>
    </row>
    <row r="341" spans="1:16" x14ac:dyDescent="0.25">
      <c r="A341" s="35">
        <v>340</v>
      </c>
      <c r="B341" s="89">
        <v>15.125</v>
      </c>
      <c r="C341" s="35">
        <f t="shared" si="25"/>
        <v>4</v>
      </c>
      <c r="D341" s="35">
        <f t="shared" si="28"/>
        <v>15</v>
      </c>
      <c r="E341" s="35">
        <f t="shared" si="29"/>
        <v>1</v>
      </c>
      <c r="F341" s="35" t="str">
        <f t="shared" si="26"/>
        <v>Sunday</v>
      </c>
      <c r="G341" s="35">
        <f t="shared" si="27"/>
        <v>1</v>
      </c>
      <c r="H341" s="34">
        <f>CONVERT(INDEX(Htg_StPt_Sch_EZ!$C$4:$I$27,MATCH(Schedules_8760!$C341,Htg_StPt_Sch_EZ!$B$4:$B$27,0),MATCH(Schedules_8760!$F341,Htg_StPt_Sch_EZ!$C$3:$I$3,0)),"F","C")</f>
        <v>20.555555555555554</v>
      </c>
      <c r="I341" s="34">
        <f>CONVERT(INDEX(Htg_StPt_Sch_EZ!$C$31:$I$54,MATCH(Schedules_8760!$C341,Htg_StPt_Sch_EZ!$B$31:$B$54,0),MATCH(Schedules_8760!$F341,Htg_StPt_Sch_EZ!$C$30:$I$30,0)),"F","C")</f>
        <v>19.444444444444443</v>
      </c>
      <c r="J341" s="34">
        <f>CONVERT(INDEX(Clg_StPt_Sch_EZ!$C$4:$I$27,MATCH(Schedules_8760!$C341,Clg_StPt_Sch_EZ!$B$4:$B$27,0),MATCH(Schedules_8760!$F341,Clg_StPt_Sch_EZ!$C$3:$I$3,0)),"F","C")</f>
        <v>25.555555555555554</v>
      </c>
      <c r="K341" s="34">
        <f>CONVERT(INDEX(Clg_StPt_Sch_EZ!$C$31:$I$54,MATCH(Schedules_8760!$C341,Clg_StPt_Sch_EZ!$B$31:$B$54,0),MATCH(Schedules_8760!$F341,Clg_StPt_Sch_EZ!$C$30:$I$30,0)),"F","C")</f>
        <v>28.333333333333332</v>
      </c>
      <c r="L341" s="34">
        <f>CONVERT(INDEX(DHW_StPt_Sch_EZ!$C$4:$I$27,MATCH(Schedules_8760!$C341,DHW_StPt_Sch_EZ!$B$4:$B$27,0),MATCH(Schedules_8760!$F341,DHW_StPt_Sch_EZ!$C$3:$I$3,0)),"F","C")</f>
        <v>53.333333333333329</v>
      </c>
      <c r="M341" s="34">
        <f>CONVERT(INDEX(DHW_StPt_Sch_EZ!$C$31:$I$54,MATCH(Schedules_8760!$C341,DHW_StPt_Sch_EZ!$B$31:$B$54,0),MATCH(Schedules_8760!$F341,DHW_StPt_Sch_EZ!$C$30:$I$30,0)),"F","C")</f>
        <v>53.333333333333329</v>
      </c>
      <c r="N341" s="12"/>
      <c r="O341" s="12"/>
      <c r="P341" s="12"/>
    </row>
    <row r="342" spans="1:16" x14ac:dyDescent="0.25">
      <c r="A342" s="35">
        <v>341</v>
      </c>
      <c r="B342" s="89">
        <v>15.16666666666667</v>
      </c>
      <c r="C342" s="35">
        <f t="shared" si="25"/>
        <v>5</v>
      </c>
      <c r="D342" s="35">
        <f t="shared" si="28"/>
        <v>15</v>
      </c>
      <c r="E342" s="35">
        <f t="shared" si="29"/>
        <v>1</v>
      </c>
      <c r="F342" s="35" t="str">
        <f t="shared" si="26"/>
        <v>Sunday</v>
      </c>
      <c r="G342" s="35">
        <f t="shared" si="27"/>
        <v>1</v>
      </c>
      <c r="H342" s="34">
        <f>CONVERT(INDEX(Htg_StPt_Sch_EZ!$C$4:$I$27,MATCH(Schedules_8760!$C342,Htg_StPt_Sch_EZ!$B$4:$B$27,0),MATCH(Schedules_8760!$F342,Htg_StPt_Sch_EZ!$C$3:$I$3,0)),"F","C")</f>
        <v>20.555555555555554</v>
      </c>
      <c r="I342" s="34">
        <f>CONVERT(INDEX(Htg_StPt_Sch_EZ!$C$31:$I$54,MATCH(Schedules_8760!$C342,Htg_StPt_Sch_EZ!$B$31:$B$54,0),MATCH(Schedules_8760!$F342,Htg_StPt_Sch_EZ!$C$30:$I$30,0)),"F","C")</f>
        <v>19.444444444444443</v>
      </c>
      <c r="J342" s="34">
        <f>CONVERT(INDEX(Clg_StPt_Sch_EZ!$C$4:$I$27,MATCH(Schedules_8760!$C342,Clg_StPt_Sch_EZ!$B$4:$B$27,0),MATCH(Schedules_8760!$F342,Clg_StPt_Sch_EZ!$C$3:$I$3,0)),"F","C")</f>
        <v>25.555555555555554</v>
      </c>
      <c r="K342" s="34">
        <f>CONVERT(INDEX(Clg_StPt_Sch_EZ!$C$31:$I$54,MATCH(Schedules_8760!$C342,Clg_StPt_Sch_EZ!$B$31:$B$54,0),MATCH(Schedules_8760!$F342,Clg_StPt_Sch_EZ!$C$30:$I$30,0)),"F","C")</f>
        <v>28.333333333333332</v>
      </c>
      <c r="L342" s="34">
        <f>CONVERT(INDEX(DHW_StPt_Sch_EZ!$C$4:$I$27,MATCH(Schedules_8760!$C342,DHW_StPt_Sch_EZ!$B$4:$B$27,0),MATCH(Schedules_8760!$F342,DHW_StPt_Sch_EZ!$C$3:$I$3,0)),"F","C")</f>
        <v>53.333333333333329</v>
      </c>
      <c r="M342" s="34">
        <f>CONVERT(INDEX(DHW_StPt_Sch_EZ!$C$31:$I$54,MATCH(Schedules_8760!$C342,DHW_StPt_Sch_EZ!$B$31:$B$54,0),MATCH(Schedules_8760!$F342,DHW_StPt_Sch_EZ!$C$30:$I$30,0)),"F","C")</f>
        <v>53.333333333333329</v>
      </c>
      <c r="N342" s="12"/>
      <c r="O342" s="12"/>
      <c r="P342" s="12"/>
    </row>
    <row r="343" spans="1:16" x14ac:dyDescent="0.25">
      <c r="A343" s="35">
        <v>342</v>
      </c>
      <c r="B343" s="89">
        <v>15.20833333333333</v>
      </c>
      <c r="C343" s="35">
        <f t="shared" si="25"/>
        <v>6</v>
      </c>
      <c r="D343" s="35">
        <f t="shared" si="28"/>
        <v>15</v>
      </c>
      <c r="E343" s="35">
        <f t="shared" si="29"/>
        <v>1</v>
      </c>
      <c r="F343" s="35" t="str">
        <f t="shared" si="26"/>
        <v>Sunday</v>
      </c>
      <c r="G343" s="35">
        <f t="shared" si="27"/>
        <v>1</v>
      </c>
      <c r="H343" s="34">
        <f>CONVERT(INDEX(Htg_StPt_Sch_EZ!$C$4:$I$27,MATCH(Schedules_8760!$C343,Htg_StPt_Sch_EZ!$B$4:$B$27,0),MATCH(Schedules_8760!$F343,Htg_StPt_Sch_EZ!$C$3:$I$3,0)),"F","C")</f>
        <v>20.555555555555554</v>
      </c>
      <c r="I343" s="34">
        <f>CONVERT(INDEX(Htg_StPt_Sch_EZ!$C$31:$I$54,MATCH(Schedules_8760!$C343,Htg_StPt_Sch_EZ!$B$31:$B$54,0),MATCH(Schedules_8760!$F343,Htg_StPt_Sch_EZ!$C$30:$I$30,0)),"F","C")</f>
        <v>19.444444444444443</v>
      </c>
      <c r="J343" s="34">
        <f>CONVERT(INDEX(Clg_StPt_Sch_EZ!$C$4:$I$27,MATCH(Schedules_8760!$C343,Clg_StPt_Sch_EZ!$B$4:$B$27,0),MATCH(Schedules_8760!$F343,Clg_StPt_Sch_EZ!$C$3:$I$3,0)),"F","C")</f>
        <v>25.555555555555554</v>
      </c>
      <c r="K343" s="34">
        <f>CONVERT(INDEX(Clg_StPt_Sch_EZ!$C$31:$I$54,MATCH(Schedules_8760!$C343,Clg_StPt_Sch_EZ!$B$31:$B$54,0),MATCH(Schedules_8760!$F343,Clg_StPt_Sch_EZ!$C$30:$I$30,0)),"F","C")</f>
        <v>28.333333333333332</v>
      </c>
      <c r="L343" s="34">
        <f>CONVERT(INDEX(DHW_StPt_Sch_EZ!$C$4:$I$27,MATCH(Schedules_8760!$C343,DHW_StPt_Sch_EZ!$B$4:$B$27,0),MATCH(Schedules_8760!$F343,DHW_StPt_Sch_EZ!$C$3:$I$3,0)),"F","C")</f>
        <v>53.333333333333329</v>
      </c>
      <c r="M343" s="34">
        <f>CONVERT(INDEX(DHW_StPt_Sch_EZ!$C$31:$I$54,MATCH(Schedules_8760!$C343,DHW_StPt_Sch_EZ!$B$31:$B$54,0),MATCH(Schedules_8760!$F343,DHW_StPt_Sch_EZ!$C$30:$I$30,0)),"F","C")</f>
        <v>53.333333333333329</v>
      </c>
      <c r="N343" s="12"/>
      <c r="O343" s="12"/>
      <c r="P343" s="12"/>
    </row>
    <row r="344" spans="1:16" x14ac:dyDescent="0.25">
      <c r="A344" s="35">
        <v>343</v>
      </c>
      <c r="B344" s="89">
        <v>15.25</v>
      </c>
      <c r="C344" s="35">
        <f t="shared" si="25"/>
        <v>7</v>
      </c>
      <c r="D344" s="35">
        <f t="shared" si="28"/>
        <v>15</v>
      </c>
      <c r="E344" s="35">
        <f t="shared" si="29"/>
        <v>1</v>
      </c>
      <c r="F344" s="35" t="str">
        <f t="shared" si="26"/>
        <v>Sunday</v>
      </c>
      <c r="G344" s="35">
        <f t="shared" si="27"/>
        <v>1</v>
      </c>
      <c r="H344" s="34">
        <f>CONVERT(INDEX(Htg_StPt_Sch_EZ!$C$4:$I$27,MATCH(Schedules_8760!$C344,Htg_StPt_Sch_EZ!$B$4:$B$27,0),MATCH(Schedules_8760!$F344,Htg_StPt_Sch_EZ!$C$3:$I$3,0)),"F","C")</f>
        <v>20.555555555555554</v>
      </c>
      <c r="I344" s="34">
        <f>CONVERT(INDEX(Htg_StPt_Sch_EZ!$C$31:$I$54,MATCH(Schedules_8760!$C344,Htg_StPt_Sch_EZ!$B$31:$B$54,0),MATCH(Schedules_8760!$F344,Htg_StPt_Sch_EZ!$C$30:$I$30,0)),"F","C")</f>
        <v>19.444444444444443</v>
      </c>
      <c r="J344" s="34">
        <f>CONVERT(INDEX(Clg_StPt_Sch_EZ!$C$4:$I$27,MATCH(Schedules_8760!$C344,Clg_StPt_Sch_EZ!$B$4:$B$27,0),MATCH(Schedules_8760!$F344,Clg_StPt_Sch_EZ!$C$3:$I$3,0)),"F","C")</f>
        <v>25.555555555555554</v>
      </c>
      <c r="K344" s="34">
        <f>CONVERT(INDEX(Clg_StPt_Sch_EZ!$C$31:$I$54,MATCH(Schedules_8760!$C344,Clg_StPt_Sch_EZ!$B$31:$B$54,0),MATCH(Schedules_8760!$F344,Clg_StPt_Sch_EZ!$C$30:$I$30,0)),"F","C")</f>
        <v>28.333333333333332</v>
      </c>
      <c r="L344" s="34">
        <f>CONVERT(INDEX(DHW_StPt_Sch_EZ!$C$4:$I$27,MATCH(Schedules_8760!$C344,DHW_StPt_Sch_EZ!$B$4:$B$27,0),MATCH(Schedules_8760!$F344,DHW_StPt_Sch_EZ!$C$3:$I$3,0)),"F","C")</f>
        <v>53.333333333333329</v>
      </c>
      <c r="M344" s="34">
        <f>CONVERT(INDEX(DHW_StPt_Sch_EZ!$C$31:$I$54,MATCH(Schedules_8760!$C344,DHW_StPt_Sch_EZ!$B$31:$B$54,0),MATCH(Schedules_8760!$F344,DHW_StPt_Sch_EZ!$C$30:$I$30,0)),"F","C")</f>
        <v>53.333333333333329</v>
      </c>
      <c r="N344" s="12"/>
      <c r="O344" s="12"/>
      <c r="P344" s="12"/>
    </row>
    <row r="345" spans="1:16" x14ac:dyDescent="0.25">
      <c r="A345" s="35">
        <v>344</v>
      </c>
      <c r="B345" s="89">
        <v>15.29166666666667</v>
      </c>
      <c r="C345" s="35">
        <f t="shared" si="25"/>
        <v>8</v>
      </c>
      <c r="D345" s="35">
        <f t="shared" si="28"/>
        <v>15</v>
      </c>
      <c r="E345" s="35">
        <f t="shared" si="29"/>
        <v>1</v>
      </c>
      <c r="F345" s="35" t="str">
        <f t="shared" si="26"/>
        <v>Sunday</v>
      </c>
      <c r="G345" s="35">
        <f t="shared" si="27"/>
        <v>1</v>
      </c>
      <c r="H345" s="34">
        <f>CONVERT(INDEX(Htg_StPt_Sch_EZ!$C$4:$I$27,MATCH(Schedules_8760!$C345,Htg_StPt_Sch_EZ!$B$4:$B$27,0),MATCH(Schedules_8760!$F345,Htg_StPt_Sch_EZ!$C$3:$I$3,0)),"F","C")</f>
        <v>20.555555555555554</v>
      </c>
      <c r="I345" s="34">
        <f>CONVERT(INDEX(Htg_StPt_Sch_EZ!$C$31:$I$54,MATCH(Schedules_8760!$C345,Htg_StPt_Sch_EZ!$B$31:$B$54,0),MATCH(Schedules_8760!$F345,Htg_StPt_Sch_EZ!$C$30:$I$30,0)),"F","C")</f>
        <v>19.444444444444443</v>
      </c>
      <c r="J345" s="34">
        <f>CONVERT(INDEX(Clg_StPt_Sch_EZ!$C$4:$I$27,MATCH(Schedules_8760!$C345,Clg_StPt_Sch_EZ!$B$4:$B$27,0),MATCH(Schedules_8760!$F345,Clg_StPt_Sch_EZ!$C$3:$I$3,0)),"F","C")</f>
        <v>25.555555555555554</v>
      </c>
      <c r="K345" s="34">
        <f>CONVERT(INDEX(Clg_StPt_Sch_EZ!$C$31:$I$54,MATCH(Schedules_8760!$C345,Clg_StPt_Sch_EZ!$B$31:$B$54,0),MATCH(Schedules_8760!$F345,Clg_StPt_Sch_EZ!$C$30:$I$30,0)),"F","C")</f>
        <v>25</v>
      </c>
      <c r="L345" s="34">
        <f>CONVERT(INDEX(DHW_StPt_Sch_EZ!$C$4:$I$27,MATCH(Schedules_8760!$C345,DHW_StPt_Sch_EZ!$B$4:$B$27,0),MATCH(Schedules_8760!$F345,DHW_StPt_Sch_EZ!$C$3:$I$3,0)),"F","C")</f>
        <v>53.333333333333329</v>
      </c>
      <c r="M345" s="34">
        <f>CONVERT(INDEX(DHW_StPt_Sch_EZ!$C$31:$I$54,MATCH(Schedules_8760!$C345,DHW_StPt_Sch_EZ!$B$31:$B$54,0),MATCH(Schedules_8760!$F345,DHW_StPt_Sch_EZ!$C$30:$I$30,0)),"F","C")</f>
        <v>53.333333333333329</v>
      </c>
      <c r="N345" s="12"/>
      <c r="O345" s="12"/>
      <c r="P345" s="12"/>
    </row>
    <row r="346" spans="1:16" x14ac:dyDescent="0.25">
      <c r="A346" s="35">
        <v>345</v>
      </c>
      <c r="B346" s="89">
        <v>15.33333333333333</v>
      </c>
      <c r="C346" s="35">
        <f t="shared" si="25"/>
        <v>9</v>
      </c>
      <c r="D346" s="35">
        <f t="shared" si="28"/>
        <v>15</v>
      </c>
      <c r="E346" s="35">
        <f t="shared" si="29"/>
        <v>1</v>
      </c>
      <c r="F346" s="35" t="str">
        <f t="shared" si="26"/>
        <v>Sunday</v>
      </c>
      <c r="G346" s="35">
        <f t="shared" si="27"/>
        <v>1</v>
      </c>
      <c r="H346" s="34">
        <f>CONVERT(INDEX(Htg_StPt_Sch_EZ!$C$4:$I$27,MATCH(Schedules_8760!$C346,Htg_StPt_Sch_EZ!$B$4:$B$27,0),MATCH(Schedules_8760!$F346,Htg_StPt_Sch_EZ!$C$3:$I$3,0)),"F","C")</f>
        <v>20.555555555555554</v>
      </c>
      <c r="I346" s="34">
        <f>CONVERT(INDEX(Htg_StPt_Sch_EZ!$C$31:$I$54,MATCH(Schedules_8760!$C346,Htg_StPt_Sch_EZ!$B$31:$B$54,0),MATCH(Schedules_8760!$F346,Htg_StPt_Sch_EZ!$C$30:$I$30,0)),"F","C")</f>
        <v>19.444444444444443</v>
      </c>
      <c r="J346" s="34">
        <f>CONVERT(INDEX(Clg_StPt_Sch_EZ!$C$4:$I$27,MATCH(Schedules_8760!$C346,Clg_StPt_Sch_EZ!$B$4:$B$27,0),MATCH(Schedules_8760!$F346,Clg_StPt_Sch_EZ!$C$3:$I$3,0)),"F","C")</f>
        <v>25.555555555555554</v>
      </c>
      <c r="K346" s="34">
        <f>CONVERT(INDEX(Clg_StPt_Sch_EZ!$C$31:$I$54,MATCH(Schedules_8760!$C346,Clg_StPt_Sch_EZ!$B$31:$B$54,0),MATCH(Schedules_8760!$F346,Clg_StPt_Sch_EZ!$C$30:$I$30,0)),"F","C")</f>
        <v>25</v>
      </c>
      <c r="L346" s="34">
        <f>CONVERT(INDEX(DHW_StPt_Sch_EZ!$C$4:$I$27,MATCH(Schedules_8760!$C346,DHW_StPt_Sch_EZ!$B$4:$B$27,0),MATCH(Schedules_8760!$F346,DHW_StPt_Sch_EZ!$C$3:$I$3,0)),"F","C")</f>
        <v>53.333333333333329</v>
      </c>
      <c r="M346" s="34">
        <f>CONVERT(INDEX(DHW_StPt_Sch_EZ!$C$31:$I$54,MATCH(Schedules_8760!$C346,DHW_StPt_Sch_EZ!$B$31:$B$54,0),MATCH(Schedules_8760!$F346,DHW_StPt_Sch_EZ!$C$30:$I$30,0)),"F","C")</f>
        <v>53.333333333333329</v>
      </c>
      <c r="N346" s="12"/>
      <c r="O346" s="12"/>
      <c r="P346" s="12"/>
    </row>
    <row r="347" spans="1:16" x14ac:dyDescent="0.25">
      <c r="A347" s="35">
        <v>346</v>
      </c>
      <c r="B347" s="89">
        <v>15.375</v>
      </c>
      <c r="C347" s="35">
        <f t="shared" si="25"/>
        <v>10</v>
      </c>
      <c r="D347" s="35">
        <f t="shared" si="28"/>
        <v>15</v>
      </c>
      <c r="E347" s="35">
        <f t="shared" si="29"/>
        <v>1</v>
      </c>
      <c r="F347" s="35" t="str">
        <f t="shared" si="26"/>
        <v>Sunday</v>
      </c>
      <c r="G347" s="35">
        <f t="shared" si="27"/>
        <v>1</v>
      </c>
      <c r="H347" s="34">
        <f>CONVERT(INDEX(Htg_StPt_Sch_EZ!$C$4:$I$27,MATCH(Schedules_8760!$C347,Htg_StPt_Sch_EZ!$B$4:$B$27,0),MATCH(Schedules_8760!$F347,Htg_StPt_Sch_EZ!$C$3:$I$3,0)),"F","C")</f>
        <v>20.555555555555554</v>
      </c>
      <c r="I347" s="34">
        <f>CONVERT(INDEX(Htg_StPt_Sch_EZ!$C$31:$I$54,MATCH(Schedules_8760!$C347,Htg_StPt_Sch_EZ!$B$31:$B$54,0),MATCH(Schedules_8760!$F347,Htg_StPt_Sch_EZ!$C$30:$I$30,0)),"F","C")</f>
        <v>19.444444444444443</v>
      </c>
      <c r="J347" s="34">
        <f>CONVERT(INDEX(Clg_StPt_Sch_EZ!$C$4:$I$27,MATCH(Schedules_8760!$C347,Clg_StPt_Sch_EZ!$B$4:$B$27,0),MATCH(Schedules_8760!$F347,Clg_StPt_Sch_EZ!$C$3:$I$3,0)),"F","C")</f>
        <v>25.555555555555554</v>
      </c>
      <c r="K347" s="34">
        <f>CONVERT(INDEX(Clg_StPt_Sch_EZ!$C$31:$I$54,MATCH(Schedules_8760!$C347,Clg_StPt_Sch_EZ!$B$31:$B$54,0),MATCH(Schedules_8760!$F347,Clg_StPt_Sch_EZ!$C$30:$I$30,0)),"F","C")</f>
        <v>25</v>
      </c>
      <c r="L347" s="34">
        <f>CONVERT(INDEX(DHW_StPt_Sch_EZ!$C$4:$I$27,MATCH(Schedules_8760!$C347,DHW_StPt_Sch_EZ!$B$4:$B$27,0),MATCH(Schedules_8760!$F347,DHW_StPt_Sch_EZ!$C$3:$I$3,0)),"F","C")</f>
        <v>53.333333333333329</v>
      </c>
      <c r="M347" s="34">
        <f>CONVERT(INDEX(DHW_StPt_Sch_EZ!$C$31:$I$54,MATCH(Schedules_8760!$C347,DHW_StPt_Sch_EZ!$B$31:$B$54,0),MATCH(Schedules_8760!$F347,DHW_StPt_Sch_EZ!$C$30:$I$30,0)),"F","C")</f>
        <v>53.333333333333329</v>
      </c>
      <c r="N347" s="12"/>
      <c r="O347" s="12"/>
      <c r="P347" s="12"/>
    </row>
    <row r="348" spans="1:16" x14ac:dyDescent="0.25">
      <c r="A348" s="35">
        <v>347</v>
      </c>
      <c r="B348" s="89">
        <v>15.41666666666667</v>
      </c>
      <c r="C348" s="35">
        <f t="shared" si="25"/>
        <v>11</v>
      </c>
      <c r="D348" s="35">
        <f t="shared" si="28"/>
        <v>15</v>
      </c>
      <c r="E348" s="35">
        <f t="shared" si="29"/>
        <v>1</v>
      </c>
      <c r="F348" s="35" t="str">
        <f t="shared" si="26"/>
        <v>Sunday</v>
      </c>
      <c r="G348" s="35">
        <f t="shared" si="27"/>
        <v>1</v>
      </c>
      <c r="H348" s="34">
        <f>CONVERT(INDEX(Htg_StPt_Sch_EZ!$C$4:$I$27,MATCH(Schedules_8760!$C348,Htg_StPt_Sch_EZ!$B$4:$B$27,0),MATCH(Schedules_8760!$F348,Htg_StPt_Sch_EZ!$C$3:$I$3,0)),"F","C")</f>
        <v>20.555555555555554</v>
      </c>
      <c r="I348" s="34">
        <f>CONVERT(INDEX(Htg_StPt_Sch_EZ!$C$31:$I$54,MATCH(Schedules_8760!$C348,Htg_StPt_Sch_EZ!$B$31:$B$54,0),MATCH(Schedules_8760!$F348,Htg_StPt_Sch_EZ!$C$30:$I$30,0)),"F","C")</f>
        <v>19.444444444444443</v>
      </c>
      <c r="J348" s="34">
        <f>CONVERT(INDEX(Clg_StPt_Sch_EZ!$C$4:$I$27,MATCH(Schedules_8760!$C348,Clg_StPt_Sch_EZ!$B$4:$B$27,0),MATCH(Schedules_8760!$F348,Clg_StPt_Sch_EZ!$C$3:$I$3,0)),"F","C")</f>
        <v>25.555555555555554</v>
      </c>
      <c r="K348" s="34">
        <f>CONVERT(INDEX(Clg_StPt_Sch_EZ!$C$31:$I$54,MATCH(Schedules_8760!$C348,Clg_StPt_Sch_EZ!$B$31:$B$54,0),MATCH(Schedules_8760!$F348,Clg_StPt_Sch_EZ!$C$30:$I$30,0)),"F","C")</f>
        <v>25</v>
      </c>
      <c r="L348" s="34">
        <f>CONVERT(INDEX(DHW_StPt_Sch_EZ!$C$4:$I$27,MATCH(Schedules_8760!$C348,DHW_StPt_Sch_EZ!$B$4:$B$27,0),MATCH(Schedules_8760!$F348,DHW_StPt_Sch_EZ!$C$3:$I$3,0)),"F","C")</f>
        <v>53.333333333333329</v>
      </c>
      <c r="M348" s="34">
        <f>CONVERT(INDEX(DHW_StPt_Sch_EZ!$C$31:$I$54,MATCH(Schedules_8760!$C348,DHW_StPt_Sch_EZ!$B$31:$B$54,0),MATCH(Schedules_8760!$F348,DHW_StPt_Sch_EZ!$C$30:$I$30,0)),"F","C")</f>
        <v>53.333333333333329</v>
      </c>
      <c r="N348" s="12"/>
      <c r="O348" s="12"/>
      <c r="P348" s="12"/>
    </row>
    <row r="349" spans="1:16" x14ac:dyDescent="0.25">
      <c r="A349" s="35">
        <v>348</v>
      </c>
      <c r="B349" s="89">
        <v>15.45833333333333</v>
      </c>
      <c r="C349" s="35">
        <f t="shared" si="25"/>
        <v>12</v>
      </c>
      <c r="D349" s="35">
        <f t="shared" si="28"/>
        <v>15</v>
      </c>
      <c r="E349" s="35">
        <f t="shared" si="29"/>
        <v>1</v>
      </c>
      <c r="F349" s="35" t="str">
        <f t="shared" si="26"/>
        <v>Sunday</v>
      </c>
      <c r="G349" s="35">
        <f t="shared" si="27"/>
        <v>1</v>
      </c>
      <c r="H349" s="34">
        <f>CONVERT(INDEX(Htg_StPt_Sch_EZ!$C$4:$I$27,MATCH(Schedules_8760!$C349,Htg_StPt_Sch_EZ!$B$4:$B$27,0),MATCH(Schedules_8760!$F349,Htg_StPt_Sch_EZ!$C$3:$I$3,0)),"F","C")</f>
        <v>20.555555555555554</v>
      </c>
      <c r="I349" s="34">
        <f>CONVERT(INDEX(Htg_StPt_Sch_EZ!$C$31:$I$54,MATCH(Schedules_8760!$C349,Htg_StPt_Sch_EZ!$B$31:$B$54,0),MATCH(Schedules_8760!$F349,Htg_StPt_Sch_EZ!$C$30:$I$30,0)),"F","C")</f>
        <v>19.444444444444443</v>
      </c>
      <c r="J349" s="34">
        <f>CONVERT(INDEX(Clg_StPt_Sch_EZ!$C$4:$I$27,MATCH(Schedules_8760!$C349,Clg_StPt_Sch_EZ!$B$4:$B$27,0),MATCH(Schedules_8760!$F349,Clg_StPt_Sch_EZ!$C$3:$I$3,0)),"F","C")</f>
        <v>25.555555555555554</v>
      </c>
      <c r="K349" s="34">
        <f>CONVERT(INDEX(Clg_StPt_Sch_EZ!$C$31:$I$54,MATCH(Schedules_8760!$C349,Clg_StPt_Sch_EZ!$B$31:$B$54,0),MATCH(Schedules_8760!$F349,Clg_StPt_Sch_EZ!$C$30:$I$30,0)),"F","C")</f>
        <v>25</v>
      </c>
      <c r="L349" s="34">
        <f>CONVERT(INDEX(DHW_StPt_Sch_EZ!$C$4:$I$27,MATCH(Schedules_8760!$C349,DHW_StPt_Sch_EZ!$B$4:$B$27,0),MATCH(Schedules_8760!$F349,DHW_StPt_Sch_EZ!$C$3:$I$3,0)),"F","C")</f>
        <v>53.333333333333329</v>
      </c>
      <c r="M349" s="34">
        <f>CONVERT(INDEX(DHW_StPt_Sch_EZ!$C$31:$I$54,MATCH(Schedules_8760!$C349,DHW_StPt_Sch_EZ!$B$31:$B$54,0),MATCH(Schedules_8760!$F349,DHW_StPt_Sch_EZ!$C$30:$I$30,0)),"F","C")</f>
        <v>53.333333333333329</v>
      </c>
      <c r="N349" s="12"/>
      <c r="O349" s="12"/>
      <c r="P349" s="12"/>
    </row>
    <row r="350" spans="1:16" x14ac:dyDescent="0.25">
      <c r="A350" s="35">
        <v>349</v>
      </c>
      <c r="B350" s="89">
        <v>15.5</v>
      </c>
      <c r="C350" s="35">
        <f t="shared" si="25"/>
        <v>13</v>
      </c>
      <c r="D350" s="35">
        <f t="shared" si="28"/>
        <v>15</v>
      </c>
      <c r="E350" s="35">
        <f t="shared" si="29"/>
        <v>1</v>
      </c>
      <c r="F350" s="35" t="str">
        <f t="shared" si="26"/>
        <v>Sunday</v>
      </c>
      <c r="G350" s="35">
        <f t="shared" si="27"/>
        <v>1</v>
      </c>
      <c r="H350" s="34">
        <f>CONVERT(INDEX(Htg_StPt_Sch_EZ!$C$4:$I$27,MATCH(Schedules_8760!$C350,Htg_StPt_Sch_EZ!$B$4:$B$27,0),MATCH(Schedules_8760!$F350,Htg_StPt_Sch_EZ!$C$3:$I$3,0)),"F","C")</f>
        <v>20.555555555555554</v>
      </c>
      <c r="I350" s="34">
        <f>CONVERT(INDEX(Htg_StPt_Sch_EZ!$C$31:$I$54,MATCH(Schedules_8760!$C350,Htg_StPt_Sch_EZ!$B$31:$B$54,0),MATCH(Schedules_8760!$F350,Htg_StPt_Sch_EZ!$C$30:$I$30,0)),"F","C")</f>
        <v>19.444444444444443</v>
      </c>
      <c r="J350" s="34">
        <f>CONVERT(INDEX(Clg_StPt_Sch_EZ!$C$4:$I$27,MATCH(Schedules_8760!$C350,Clg_StPt_Sch_EZ!$B$4:$B$27,0),MATCH(Schedules_8760!$F350,Clg_StPt_Sch_EZ!$C$3:$I$3,0)),"F","C")</f>
        <v>25.555555555555554</v>
      </c>
      <c r="K350" s="34">
        <f>CONVERT(INDEX(Clg_StPt_Sch_EZ!$C$31:$I$54,MATCH(Schedules_8760!$C350,Clg_StPt_Sch_EZ!$B$31:$B$54,0),MATCH(Schedules_8760!$F350,Clg_StPt_Sch_EZ!$C$30:$I$30,0)),"F","C")</f>
        <v>25</v>
      </c>
      <c r="L350" s="34">
        <f>CONVERT(INDEX(DHW_StPt_Sch_EZ!$C$4:$I$27,MATCH(Schedules_8760!$C350,DHW_StPt_Sch_EZ!$B$4:$B$27,0),MATCH(Schedules_8760!$F350,DHW_StPt_Sch_EZ!$C$3:$I$3,0)),"F","C")</f>
        <v>53.333333333333329</v>
      </c>
      <c r="M350" s="34">
        <f>CONVERT(INDEX(DHW_StPt_Sch_EZ!$C$31:$I$54,MATCH(Schedules_8760!$C350,DHW_StPt_Sch_EZ!$B$31:$B$54,0),MATCH(Schedules_8760!$F350,DHW_StPt_Sch_EZ!$C$30:$I$30,0)),"F","C")</f>
        <v>53.333333333333329</v>
      </c>
      <c r="N350" s="12"/>
      <c r="O350" s="12"/>
      <c r="P350" s="12"/>
    </row>
    <row r="351" spans="1:16" x14ac:dyDescent="0.25">
      <c r="A351" s="35">
        <v>350</v>
      </c>
      <c r="B351" s="89">
        <v>15.54166666666667</v>
      </c>
      <c r="C351" s="35">
        <f t="shared" si="25"/>
        <v>14</v>
      </c>
      <c r="D351" s="35">
        <f t="shared" si="28"/>
        <v>15</v>
      </c>
      <c r="E351" s="35">
        <f t="shared" si="29"/>
        <v>1</v>
      </c>
      <c r="F351" s="35" t="str">
        <f t="shared" si="26"/>
        <v>Sunday</v>
      </c>
      <c r="G351" s="35">
        <f t="shared" si="27"/>
        <v>1</v>
      </c>
      <c r="H351" s="34">
        <f>CONVERT(INDEX(Htg_StPt_Sch_EZ!$C$4:$I$27,MATCH(Schedules_8760!$C351,Htg_StPt_Sch_EZ!$B$4:$B$27,0),MATCH(Schedules_8760!$F351,Htg_StPt_Sch_EZ!$C$3:$I$3,0)),"F","C")</f>
        <v>20.555555555555554</v>
      </c>
      <c r="I351" s="34">
        <f>CONVERT(INDEX(Htg_StPt_Sch_EZ!$C$31:$I$54,MATCH(Schedules_8760!$C351,Htg_StPt_Sch_EZ!$B$31:$B$54,0),MATCH(Schedules_8760!$F351,Htg_StPt_Sch_EZ!$C$30:$I$30,0)),"F","C")</f>
        <v>19.444444444444443</v>
      </c>
      <c r="J351" s="34">
        <f>CONVERT(INDEX(Clg_StPt_Sch_EZ!$C$4:$I$27,MATCH(Schedules_8760!$C351,Clg_StPt_Sch_EZ!$B$4:$B$27,0),MATCH(Schedules_8760!$F351,Clg_StPt_Sch_EZ!$C$3:$I$3,0)),"F","C")</f>
        <v>25.555555555555554</v>
      </c>
      <c r="K351" s="34">
        <f>CONVERT(INDEX(Clg_StPt_Sch_EZ!$C$31:$I$54,MATCH(Schedules_8760!$C351,Clg_StPt_Sch_EZ!$B$31:$B$54,0),MATCH(Schedules_8760!$F351,Clg_StPt_Sch_EZ!$C$30:$I$30,0)),"F","C")</f>
        <v>25</v>
      </c>
      <c r="L351" s="34">
        <f>CONVERT(INDEX(DHW_StPt_Sch_EZ!$C$4:$I$27,MATCH(Schedules_8760!$C351,DHW_StPt_Sch_EZ!$B$4:$B$27,0),MATCH(Schedules_8760!$F351,DHW_StPt_Sch_EZ!$C$3:$I$3,0)),"F","C")</f>
        <v>53.333333333333329</v>
      </c>
      <c r="M351" s="34">
        <f>CONVERT(INDEX(DHW_StPt_Sch_EZ!$C$31:$I$54,MATCH(Schedules_8760!$C351,DHW_StPt_Sch_EZ!$B$31:$B$54,0),MATCH(Schedules_8760!$F351,DHW_StPt_Sch_EZ!$C$30:$I$30,0)),"F","C")</f>
        <v>53.333333333333329</v>
      </c>
      <c r="N351" s="12"/>
      <c r="O351" s="12"/>
      <c r="P351" s="12"/>
    </row>
    <row r="352" spans="1:16" x14ac:dyDescent="0.25">
      <c r="A352" s="35">
        <v>351</v>
      </c>
      <c r="B352" s="89">
        <v>15.58333333333333</v>
      </c>
      <c r="C352" s="35">
        <f t="shared" si="25"/>
        <v>15</v>
      </c>
      <c r="D352" s="35">
        <f t="shared" si="28"/>
        <v>15</v>
      </c>
      <c r="E352" s="35">
        <f t="shared" si="29"/>
        <v>1</v>
      </c>
      <c r="F352" s="35" t="str">
        <f t="shared" si="26"/>
        <v>Sunday</v>
      </c>
      <c r="G352" s="35">
        <f t="shared" si="27"/>
        <v>1</v>
      </c>
      <c r="H352" s="34">
        <f>CONVERT(INDEX(Htg_StPt_Sch_EZ!$C$4:$I$27,MATCH(Schedules_8760!$C352,Htg_StPt_Sch_EZ!$B$4:$B$27,0),MATCH(Schedules_8760!$F352,Htg_StPt_Sch_EZ!$C$3:$I$3,0)),"F","C")</f>
        <v>20.555555555555554</v>
      </c>
      <c r="I352" s="34">
        <f>CONVERT(INDEX(Htg_StPt_Sch_EZ!$C$31:$I$54,MATCH(Schedules_8760!$C352,Htg_StPt_Sch_EZ!$B$31:$B$54,0),MATCH(Schedules_8760!$F352,Htg_StPt_Sch_EZ!$C$30:$I$30,0)),"F","C")</f>
        <v>21.111111111111111</v>
      </c>
      <c r="J352" s="34">
        <f>CONVERT(INDEX(Clg_StPt_Sch_EZ!$C$4:$I$27,MATCH(Schedules_8760!$C352,Clg_StPt_Sch_EZ!$B$4:$B$27,0),MATCH(Schedules_8760!$F352,Clg_StPt_Sch_EZ!$C$3:$I$3,0)),"F","C")</f>
        <v>25.555555555555554</v>
      </c>
      <c r="K352" s="34">
        <f>CONVERT(INDEX(Clg_StPt_Sch_EZ!$C$31:$I$54,MATCH(Schedules_8760!$C352,Clg_StPt_Sch_EZ!$B$31:$B$54,0),MATCH(Schedules_8760!$F352,Clg_StPt_Sch_EZ!$C$30:$I$30,0)),"F","C")</f>
        <v>25</v>
      </c>
      <c r="L352" s="34">
        <f>CONVERT(INDEX(DHW_StPt_Sch_EZ!$C$4:$I$27,MATCH(Schedules_8760!$C352,DHW_StPt_Sch_EZ!$B$4:$B$27,0),MATCH(Schedules_8760!$F352,DHW_StPt_Sch_EZ!$C$3:$I$3,0)),"F","C")</f>
        <v>53.333333333333329</v>
      </c>
      <c r="M352" s="34">
        <f>CONVERT(INDEX(DHW_StPt_Sch_EZ!$C$31:$I$54,MATCH(Schedules_8760!$C352,DHW_StPt_Sch_EZ!$B$31:$B$54,0),MATCH(Schedules_8760!$F352,DHW_StPt_Sch_EZ!$C$30:$I$30,0)),"F","C")</f>
        <v>53.333333333333329</v>
      </c>
      <c r="N352" s="12"/>
      <c r="O352" s="12"/>
      <c r="P352" s="12"/>
    </row>
    <row r="353" spans="1:16" x14ac:dyDescent="0.25">
      <c r="A353" s="35">
        <v>352</v>
      </c>
      <c r="B353" s="89">
        <v>15.625</v>
      </c>
      <c r="C353" s="35">
        <f t="shared" si="25"/>
        <v>16</v>
      </c>
      <c r="D353" s="35">
        <f t="shared" si="28"/>
        <v>15</v>
      </c>
      <c r="E353" s="35">
        <f t="shared" si="29"/>
        <v>1</v>
      </c>
      <c r="F353" s="35" t="str">
        <f t="shared" si="26"/>
        <v>Sunday</v>
      </c>
      <c r="G353" s="35">
        <f t="shared" si="27"/>
        <v>1</v>
      </c>
      <c r="H353" s="34">
        <f>CONVERT(INDEX(Htg_StPt_Sch_EZ!$C$4:$I$27,MATCH(Schedules_8760!$C353,Htg_StPt_Sch_EZ!$B$4:$B$27,0),MATCH(Schedules_8760!$F353,Htg_StPt_Sch_EZ!$C$3:$I$3,0)),"F","C")</f>
        <v>20.555555555555554</v>
      </c>
      <c r="I353" s="34">
        <f>CONVERT(INDEX(Htg_StPt_Sch_EZ!$C$31:$I$54,MATCH(Schedules_8760!$C353,Htg_StPt_Sch_EZ!$B$31:$B$54,0),MATCH(Schedules_8760!$F353,Htg_StPt_Sch_EZ!$C$30:$I$30,0)),"F","C")</f>
        <v>21.111111111111111</v>
      </c>
      <c r="J353" s="34">
        <f>CONVERT(INDEX(Clg_StPt_Sch_EZ!$C$4:$I$27,MATCH(Schedules_8760!$C353,Clg_StPt_Sch_EZ!$B$4:$B$27,0),MATCH(Schedules_8760!$F353,Clg_StPt_Sch_EZ!$C$3:$I$3,0)),"F","C")</f>
        <v>25.555555555555554</v>
      </c>
      <c r="K353" s="34">
        <f>CONVERT(INDEX(Clg_StPt_Sch_EZ!$C$31:$I$54,MATCH(Schedules_8760!$C353,Clg_StPt_Sch_EZ!$B$31:$B$54,0),MATCH(Schedules_8760!$F353,Clg_StPt_Sch_EZ!$C$30:$I$30,0)),"F","C")</f>
        <v>25</v>
      </c>
      <c r="L353" s="34">
        <f>CONVERT(INDEX(DHW_StPt_Sch_EZ!$C$4:$I$27,MATCH(Schedules_8760!$C353,DHW_StPt_Sch_EZ!$B$4:$B$27,0),MATCH(Schedules_8760!$F353,DHW_StPt_Sch_EZ!$C$3:$I$3,0)),"F","C")</f>
        <v>53.333333333333329</v>
      </c>
      <c r="M353" s="34">
        <f>CONVERT(INDEX(DHW_StPt_Sch_EZ!$C$31:$I$54,MATCH(Schedules_8760!$C353,DHW_StPt_Sch_EZ!$B$31:$B$54,0),MATCH(Schedules_8760!$F353,DHW_StPt_Sch_EZ!$C$30:$I$30,0)),"F","C")</f>
        <v>53.333333333333329</v>
      </c>
      <c r="N353" s="12"/>
      <c r="O353" s="12"/>
      <c r="P353" s="12"/>
    </row>
    <row r="354" spans="1:16" x14ac:dyDescent="0.25">
      <c r="A354" s="35">
        <v>353</v>
      </c>
      <c r="B354" s="89">
        <v>15.66666666666667</v>
      </c>
      <c r="C354" s="35">
        <f t="shared" si="25"/>
        <v>17</v>
      </c>
      <c r="D354" s="35">
        <f t="shared" si="28"/>
        <v>15</v>
      </c>
      <c r="E354" s="35">
        <f t="shared" si="29"/>
        <v>1</v>
      </c>
      <c r="F354" s="35" t="str">
        <f t="shared" si="26"/>
        <v>Sunday</v>
      </c>
      <c r="G354" s="35">
        <f t="shared" si="27"/>
        <v>1</v>
      </c>
      <c r="H354" s="34">
        <f>CONVERT(INDEX(Htg_StPt_Sch_EZ!$C$4:$I$27,MATCH(Schedules_8760!$C354,Htg_StPt_Sch_EZ!$B$4:$B$27,0),MATCH(Schedules_8760!$F354,Htg_StPt_Sch_EZ!$C$3:$I$3,0)),"F","C")</f>
        <v>20.555555555555554</v>
      </c>
      <c r="I354" s="34">
        <f>CONVERT(INDEX(Htg_StPt_Sch_EZ!$C$31:$I$54,MATCH(Schedules_8760!$C354,Htg_StPt_Sch_EZ!$B$31:$B$54,0),MATCH(Schedules_8760!$F354,Htg_StPt_Sch_EZ!$C$30:$I$30,0)),"F","C")</f>
        <v>17.777777777777779</v>
      </c>
      <c r="J354" s="34">
        <f>CONVERT(INDEX(Clg_StPt_Sch_EZ!$C$4:$I$27,MATCH(Schedules_8760!$C354,Clg_StPt_Sch_EZ!$B$4:$B$27,0),MATCH(Schedules_8760!$F354,Clg_StPt_Sch_EZ!$C$3:$I$3,0)),"F","C")</f>
        <v>25.555555555555554</v>
      </c>
      <c r="K354" s="34">
        <f>CONVERT(INDEX(Clg_StPt_Sch_EZ!$C$31:$I$54,MATCH(Schedules_8760!$C354,Clg_StPt_Sch_EZ!$B$31:$B$54,0),MATCH(Schedules_8760!$F354,Clg_StPt_Sch_EZ!$C$30:$I$30,0)),"F","C")</f>
        <v>25</v>
      </c>
      <c r="L354" s="34">
        <f>CONVERT(INDEX(DHW_StPt_Sch_EZ!$C$4:$I$27,MATCH(Schedules_8760!$C354,DHW_StPt_Sch_EZ!$B$4:$B$27,0),MATCH(Schedules_8760!$F354,DHW_StPt_Sch_EZ!$C$3:$I$3,0)),"F","C")</f>
        <v>53.333333333333329</v>
      </c>
      <c r="M354" s="34">
        <f>CONVERT(INDEX(DHW_StPt_Sch_EZ!$C$31:$I$54,MATCH(Schedules_8760!$C354,DHW_StPt_Sch_EZ!$B$31:$B$54,0),MATCH(Schedules_8760!$F354,DHW_StPt_Sch_EZ!$C$30:$I$30,0)),"F","C")</f>
        <v>53.333333333333329</v>
      </c>
      <c r="N354" s="12"/>
      <c r="O354" s="12"/>
      <c r="P354" s="12"/>
    </row>
    <row r="355" spans="1:16" x14ac:dyDescent="0.25">
      <c r="A355" s="35">
        <v>354</v>
      </c>
      <c r="B355" s="89">
        <v>15.70833333333333</v>
      </c>
      <c r="C355" s="35">
        <f t="shared" si="25"/>
        <v>18</v>
      </c>
      <c r="D355" s="35">
        <f t="shared" si="28"/>
        <v>15</v>
      </c>
      <c r="E355" s="35">
        <f t="shared" si="29"/>
        <v>1</v>
      </c>
      <c r="F355" s="35" t="str">
        <f t="shared" si="26"/>
        <v>Sunday</v>
      </c>
      <c r="G355" s="35">
        <f t="shared" si="27"/>
        <v>1</v>
      </c>
      <c r="H355" s="34">
        <f>CONVERT(INDEX(Htg_StPt_Sch_EZ!$C$4:$I$27,MATCH(Schedules_8760!$C355,Htg_StPt_Sch_EZ!$B$4:$B$27,0),MATCH(Schedules_8760!$F355,Htg_StPt_Sch_EZ!$C$3:$I$3,0)),"F","C")</f>
        <v>20.555555555555554</v>
      </c>
      <c r="I355" s="34">
        <f>CONVERT(INDEX(Htg_StPt_Sch_EZ!$C$31:$I$54,MATCH(Schedules_8760!$C355,Htg_StPt_Sch_EZ!$B$31:$B$54,0),MATCH(Schedules_8760!$F355,Htg_StPt_Sch_EZ!$C$30:$I$30,0)),"F","C")</f>
        <v>17.777777777777779</v>
      </c>
      <c r="J355" s="34">
        <f>CONVERT(INDEX(Clg_StPt_Sch_EZ!$C$4:$I$27,MATCH(Schedules_8760!$C355,Clg_StPt_Sch_EZ!$B$4:$B$27,0),MATCH(Schedules_8760!$F355,Clg_StPt_Sch_EZ!$C$3:$I$3,0)),"F","C")</f>
        <v>25.555555555555554</v>
      </c>
      <c r="K355" s="34">
        <f>CONVERT(INDEX(Clg_StPt_Sch_EZ!$C$31:$I$54,MATCH(Schedules_8760!$C355,Clg_StPt_Sch_EZ!$B$31:$B$54,0),MATCH(Schedules_8760!$F355,Clg_StPt_Sch_EZ!$C$30:$I$30,0)),"F","C")</f>
        <v>28.333333333333332</v>
      </c>
      <c r="L355" s="34">
        <f>CONVERT(INDEX(DHW_StPt_Sch_EZ!$C$4:$I$27,MATCH(Schedules_8760!$C355,DHW_StPt_Sch_EZ!$B$4:$B$27,0),MATCH(Schedules_8760!$F355,DHW_StPt_Sch_EZ!$C$3:$I$3,0)),"F","C")</f>
        <v>53.333333333333329</v>
      </c>
      <c r="M355" s="34">
        <f>CONVERT(INDEX(DHW_StPt_Sch_EZ!$C$31:$I$54,MATCH(Schedules_8760!$C355,DHW_StPt_Sch_EZ!$B$31:$B$54,0),MATCH(Schedules_8760!$F355,DHW_StPt_Sch_EZ!$C$30:$I$30,0)),"F","C")</f>
        <v>53.333333333333329</v>
      </c>
      <c r="N355" s="12"/>
      <c r="O355" s="12"/>
      <c r="P355" s="12"/>
    </row>
    <row r="356" spans="1:16" x14ac:dyDescent="0.25">
      <c r="A356" s="35">
        <v>355</v>
      </c>
      <c r="B356" s="89">
        <v>15.75</v>
      </c>
      <c r="C356" s="35">
        <f t="shared" si="25"/>
        <v>19</v>
      </c>
      <c r="D356" s="35">
        <f t="shared" si="28"/>
        <v>15</v>
      </c>
      <c r="E356" s="35">
        <f t="shared" si="29"/>
        <v>1</v>
      </c>
      <c r="F356" s="35" t="str">
        <f t="shared" si="26"/>
        <v>Sunday</v>
      </c>
      <c r="G356" s="35">
        <f t="shared" si="27"/>
        <v>1</v>
      </c>
      <c r="H356" s="34">
        <f>CONVERT(INDEX(Htg_StPt_Sch_EZ!$C$4:$I$27,MATCH(Schedules_8760!$C356,Htg_StPt_Sch_EZ!$B$4:$B$27,0),MATCH(Schedules_8760!$F356,Htg_StPt_Sch_EZ!$C$3:$I$3,0)),"F","C")</f>
        <v>20.555555555555554</v>
      </c>
      <c r="I356" s="34">
        <f>CONVERT(INDEX(Htg_StPt_Sch_EZ!$C$31:$I$54,MATCH(Schedules_8760!$C356,Htg_StPt_Sch_EZ!$B$31:$B$54,0),MATCH(Schedules_8760!$F356,Htg_StPt_Sch_EZ!$C$30:$I$30,0)),"F","C")</f>
        <v>18.333333333333332</v>
      </c>
      <c r="J356" s="34">
        <f>CONVERT(INDEX(Clg_StPt_Sch_EZ!$C$4:$I$27,MATCH(Schedules_8760!$C356,Clg_StPt_Sch_EZ!$B$4:$B$27,0),MATCH(Schedules_8760!$F356,Clg_StPt_Sch_EZ!$C$3:$I$3,0)),"F","C")</f>
        <v>25.555555555555554</v>
      </c>
      <c r="K356" s="34">
        <f>CONVERT(INDEX(Clg_StPt_Sch_EZ!$C$31:$I$54,MATCH(Schedules_8760!$C356,Clg_StPt_Sch_EZ!$B$31:$B$54,0),MATCH(Schedules_8760!$F356,Clg_StPt_Sch_EZ!$C$30:$I$30,0)),"F","C")</f>
        <v>28.333333333333332</v>
      </c>
      <c r="L356" s="34">
        <f>CONVERT(INDEX(DHW_StPt_Sch_EZ!$C$4:$I$27,MATCH(Schedules_8760!$C356,DHW_StPt_Sch_EZ!$B$4:$B$27,0),MATCH(Schedules_8760!$F356,DHW_StPt_Sch_EZ!$C$3:$I$3,0)),"F","C")</f>
        <v>53.333333333333329</v>
      </c>
      <c r="M356" s="34">
        <f>CONVERT(INDEX(DHW_StPt_Sch_EZ!$C$31:$I$54,MATCH(Schedules_8760!$C356,DHW_StPt_Sch_EZ!$B$31:$B$54,0),MATCH(Schedules_8760!$F356,DHW_StPt_Sch_EZ!$C$30:$I$30,0)),"F","C")</f>
        <v>53.333333333333329</v>
      </c>
      <c r="N356" s="12"/>
      <c r="O356" s="12"/>
      <c r="P356" s="12"/>
    </row>
    <row r="357" spans="1:16" x14ac:dyDescent="0.25">
      <c r="A357" s="35">
        <v>356</v>
      </c>
      <c r="B357" s="89">
        <v>15.79166666666667</v>
      </c>
      <c r="C357" s="35">
        <f t="shared" si="25"/>
        <v>20</v>
      </c>
      <c r="D357" s="35">
        <f t="shared" si="28"/>
        <v>15</v>
      </c>
      <c r="E357" s="35">
        <f t="shared" si="29"/>
        <v>1</v>
      </c>
      <c r="F357" s="35" t="str">
        <f t="shared" si="26"/>
        <v>Sunday</v>
      </c>
      <c r="G357" s="35">
        <f t="shared" si="27"/>
        <v>1</v>
      </c>
      <c r="H357" s="34">
        <f>CONVERT(INDEX(Htg_StPt_Sch_EZ!$C$4:$I$27,MATCH(Schedules_8760!$C357,Htg_StPt_Sch_EZ!$B$4:$B$27,0),MATCH(Schedules_8760!$F357,Htg_StPt_Sch_EZ!$C$3:$I$3,0)),"F","C")</f>
        <v>20.555555555555554</v>
      </c>
      <c r="I357" s="34">
        <f>CONVERT(INDEX(Htg_StPt_Sch_EZ!$C$31:$I$54,MATCH(Schedules_8760!$C357,Htg_StPt_Sch_EZ!$B$31:$B$54,0),MATCH(Schedules_8760!$F357,Htg_StPt_Sch_EZ!$C$30:$I$30,0)),"F","C")</f>
        <v>18.888888888888889</v>
      </c>
      <c r="J357" s="34">
        <f>CONVERT(INDEX(Clg_StPt_Sch_EZ!$C$4:$I$27,MATCH(Schedules_8760!$C357,Clg_StPt_Sch_EZ!$B$4:$B$27,0),MATCH(Schedules_8760!$F357,Clg_StPt_Sch_EZ!$C$3:$I$3,0)),"F","C")</f>
        <v>25.555555555555554</v>
      </c>
      <c r="K357" s="34">
        <f>CONVERT(INDEX(Clg_StPt_Sch_EZ!$C$31:$I$54,MATCH(Schedules_8760!$C357,Clg_StPt_Sch_EZ!$B$31:$B$54,0),MATCH(Schedules_8760!$F357,Clg_StPt_Sch_EZ!$C$30:$I$30,0)),"F","C")</f>
        <v>28.333333333333332</v>
      </c>
      <c r="L357" s="34">
        <f>CONVERT(INDEX(DHW_StPt_Sch_EZ!$C$4:$I$27,MATCH(Schedules_8760!$C357,DHW_StPt_Sch_EZ!$B$4:$B$27,0),MATCH(Schedules_8760!$F357,DHW_StPt_Sch_EZ!$C$3:$I$3,0)),"F","C")</f>
        <v>53.333333333333329</v>
      </c>
      <c r="M357" s="34">
        <f>CONVERT(INDEX(DHW_StPt_Sch_EZ!$C$31:$I$54,MATCH(Schedules_8760!$C357,DHW_StPt_Sch_EZ!$B$31:$B$54,0),MATCH(Schedules_8760!$F357,DHW_StPt_Sch_EZ!$C$30:$I$30,0)),"F","C")</f>
        <v>53.333333333333329</v>
      </c>
      <c r="N357" s="12"/>
      <c r="O357" s="12"/>
      <c r="P357" s="12"/>
    </row>
    <row r="358" spans="1:16" x14ac:dyDescent="0.25">
      <c r="A358" s="35">
        <v>357</v>
      </c>
      <c r="B358" s="89">
        <v>15.83333333333333</v>
      </c>
      <c r="C358" s="35">
        <f t="shared" si="25"/>
        <v>21</v>
      </c>
      <c r="D358" s="35">
        <f t="shared" si="28"/>
        <v>15</v>
      </c>
      <c r="E358" s="35">
        <f t="shared" si="29"/>
        <v>1</v>
      </c>
      <c r="F358" s="35" t="str">
        <f t="shared" si="26"/>
        <v>Sunday</v>
      </c>
      <c r="G358" s="35">
        <f t="shared" si="27"/>
        <v>1</v>
      </c>
      <c r="H358" s="34">
        <f>CONVERT(INDEX(Htg_StPt_Sch_EZ!$C$4:$I$27,MATCH(Schedules_8760!$C358,Htg_StPt_Sch_EZ!$B$4:$B$27,0),MATCH(Schedules_8760!$F358,Htg_StPt_Sch_EZ!$C$3:$I$3,0)),"F","C")</f>
        <v>20.555555555555554</v>
      </c>
      <c r="I358" s="34">
        <f>CONVERT(INDEX(Htg_StPt_Sch_EZ!$C$31:$I$54,MATCH(Schedules_8760!$C358,Htg_StPt_Sch_EZ!$B$31:$B$54,0),MATCH(Schedules_8760!$F358,Htg_StPt_Sch_EZ!$C$30:$I$30,0)),"F","C")</f>
        <v>19.444444444444443</v>
      </c>
      <c r="J358" s="34">
        <f>CONVERT(INDEX(Clg_StPt_Sch_EZ!$C$4:$I$27,MATCH(Schedules_8760!$C358,Clg_StPt_Sch_EZ!$B$4:$B$27,0),MATCH(Schedules_8760!$F358,Clg_StPt_Sch_EZ!$C$3:$I$3,0)),"F","C")</f>
        <v>25.555555555555554</v>
      </c>
      <c r="K358" s="34">
        <f>CONVERT(INDEX(Clg_StPt_Sch_EZ!$C$31:$I$54,MATCH(Schedules_8760!$C358,Clg_StPt_Sch_EZ!$B$31:$B$54,0),MATCH(Schedules_8760!$F358,Clg_StPt_Sch_EZ!$C$30:$I$30,0)),"F","C")</f>
        <v>28.333333333333332</v>
      </c>
      <c r="L358" s="34">
        <f>CONVERT(INDEX(DHW_StPt_Sch_EZ!$C$4:$I$27,MATCH(Schedules_8760!$C358,DHW_StPt_Sch_EZ!$B$4:$B$27,0),MATCH(Schedules_8760!$F358,DHW_StPt_Sch_EZ!$C$3:$I$3,0)),"F","C")</f>
        <v>53.333333333333329</v>
      </c>
      <c r="M358" s="34">
        <f>CONVERT(INDEX(DHW_StPt_Sch_EZ!$C$31:$I$54,MATCH(Schedules_8760!$C358,DHW_StPt_Sch_EZ!$B$31:$B$54,0),MATCH(Schedules_8760!$F358,DHW_StPt_Sch_EZ!$C$30:$I$30,0)),"F","C")</f>
        <v>53.333333333333329</v>
      </c>
      <c r="N358" s="12"/>
      <c r="O358" s="12"/>
      <c r="P358" s="12"/>
    </row>
    <row r="359" spans="1:16" x14ac:dyDescent="0.25">
      <c r="A359" s="35">
        <v>358</v>
      </c>
      <c r="B359" s="89">
        <v>15.875</v>
      </c>
      <c r="C359" s="35">
        <f t="shared" si="25"/>
        <v>22</v>
      </c>
      <c r="D359" s="35">
        <f t="shared" si="28"/>
        <v>15</v>
      </c>
      <c r="E359" s="35">
        <f t="shared" si="29"/>
        <v>1</v>
      </c>
      <c r="F359" s="35" t="str">
        <f t="shared" si="26"/>
        <v>Sunday</v>
      </c>
      <c r="G359" s="35">
        <f t="shared" si="27"/>
        <v>1</v>
      </c>
      <c r="H359" s="34">
        <f>CONVERT(INDEX(Htg_StPt_Sch_EZ!$C$4:$I$27,MATCH(Schedules_8760!$C359,Htg_StPt_Sch_EZ!$B$4:$B$27,0),MATCH(Schedules_8760!$F359,Htg_StPt_Sch_EZ!$C$3:$I$3,0)),"F","C")</f>
        <v>20.555555555555554</v>
      </c>
      <c r="I359" s="34">
        <f>CONVERT(INDEX(Htg_StPt_Sch_EZ!$C$31:$I$54,MATCH(Schedules_8760!$C359,Htg_StPt_Sch_EZ!$B$31:$B$54,0),MATCH(Schedules_8760!$F359,Htg_StPt_Sch_EZ!$C$30:$I$30,0)),"F","C")</f>
        <v>19.444444444444443</v>
      </c>
      <c r="J359" s="34">
        <f>CONVERT(INDEX(Clg_StPt_Sch_EZ!$C$4:$I$27,MATCH(Schedules_8760!$C359,Clg_StPt_Sch_EZ!$B$4:$B$27,0),MATCH(Schedules_8760!$F359,Clg_StPt_Sch_EZ!$C$3:$I$3,0)),"F","C")</f>
        <v>25.555555555555554</v>
      </c>
      <c r="K359" s="34">
        <f>CONVERT(INDEX(Clg_StPt_Sch_EZ!$C$31:$I$54,MATCH(Schedules_8760!$C359,Clg_StPt_Sch_EZ!$B$31:$B$54,0),MATCH(Schedules_8760!$F359,Clg_StPt_Sch_EZ!$C$30:$I$30,0)),"F","C")</f>
        <v>28.333333333333332</v>
      </c>
      <c r="L359" s="34">
        <f>CONVERT(INDEX(DHW_StPt_Sch_EZ!$C$4:$I$27,MATCH(Schedules_8760!$C359,DHW_StPt_Sch_EZ!$B$4:$B$27,0),MATCH(Schedules_8760!$F359,DHW_StPt_Sch_EZ!$C$3:$I$3,0)),"F","C")</f>
        <v>53.333333333333329</v>
      </c>
      <c r="M359" s="34">
        <f>CONVERT(INDEX(DHW_StPt_Sch_EZ!$C$31:$I$54,MATCH(Schedules_8760!$C359,DHW_StPt_Sch_EZ!$B$31:$B$54,0),MATCH(Schedules_8760!$F359,DHW_StPt_Sch_EZ!$C$30:$I$30,0)),"F","C")</f>
        <v>53.333333333333329</v>
      </c>
      <c r="N359" s="12"/>
      <c r="O359" s="12"/>
      <c r="P359" s="12"/>
    </row>
    <row r="360" spans="1:16" x14ac:dyDescent="0.25">
      <c r="A360" s="35">
        <v>359</v>
      </c>
      <c r="B360" s="89">
        <v>15.91666666666667</v>
      </c>
      <c r="C360" s="35">
        <f t="shared" si="25"/>
        <v>23</v>
      </c>
      <c r="D360" s="35">
        <f t="shared" si="28"/>
        <v>15</v>
      </c>
      <c r="E360" s="35">
        <f t="shared" si="29"/>
        <v>1</v>
      </c>
      <c r="F360" s="35" t="str">
        <f t="shared" si="26"/>
        <v>Sunday</v>
      </c>
      <c r="G360" s="35">
        <f t="shared" si="27"/>
        <v>1</v>
      </c>
      <c r="H360" s="34">
        <f>CONVERT(INDEX(Htg_StPt_Sch_EZ!$C$4:$I$27,MATCH(Schedules_8760!$C360,Htg_StPt_Sch_EZ!$B$4:$B$27,0),MATCH(Schedules_8760!$F360,Htg_StPt_Sch_EZ!$C$3:$I$3,0)),"F","C")</f>
        <v>20.555555555555554</v>
      </c>
      <c r="I360" s="34">
        <f>CONVERT(INDEX(Htg_StPt_Sch_EZ!$C$31:$I$54,MATCH(Schedules_8760!$C360,Htg_StPt_Sch_EZ!$B$31:$B$54,0),MATCH(Schedules_8760!$F360,Htg_StPt_Sch_EZ!$C$30:$I$30,0)),"F","C")</f>
        <v>19.444444444444443</v>
      </c>
      <c r="J360" s="34">
        <f>CONVERT(INDEX(Clg_StPt_Sch_EZ!$C$4:$I$27,MATCH(Schedules_8760!$C360,Clg_StPt_Sch_EZ!$B$4:$B$27,0),MATCH(Schedules_8760!$F360,Clg_StPt_Sch_EZ!$C$3:$I$3,0)),"F","C")</f>
        <v>25.555555555555554</v>
      </c>
      <c r="K360" s="34">
        <f>CONVERT(INDEX(Clg_StPt_Sch_EZ!$C$31:$I$54,MATCH(Schedules_8760!$C360,Clg_StPt_Sch_EZ!$B$31:$B$54,0),MATCH(Schedules_8760!$F360,Clg_StPt_Sch_EZ!$C$30:$I$30,0)),"F","C")</f>
        <v>28.333333333333332</v>
      </c>
      <c r="L360" s="34">
        <f>CONVERT(INDEX(DHW_StPt_Sch_EZ!$C$4:$I$27,MATCH(Schedules_8760!$C360,DHW_StPt_Sch_EZ!$B$4:$B$27,0),MATCH(Schedules_8760!$F360,DHW_StPt_Sch_EZ!$C$3:$I$3,0)),"F","C")</f>
        <v>53.333333333333329</v>
      </c>
      <c r="M360" s="34">
        <f>CONVERT(INDEX(DHW_StPt_Sch_EZ!$C$31:$I$54,MATCH(Schedules_8760!$C360,DHW_StPt_Sch_EZ!$B$31:$B$54,0),MATCH(Schedules_8760!$F360,DHW_StPt_Sch_EZ!$C$30:$I$30,0)),"F","C")</f>
        <v>53.333333333333329</v>
      </c>
      <c r="N360" s="12"/>
      <c r="O360" s="12"/>
      <c r="P360" s="12"/>
    </row>
    <row r="361" spans="1:16" x14ac:dyDescent="0.25">
      <c r="A361" s="35">
        <v>360</v>
      </c>
      <c r="B361" s="89">
        <v>15.95833333333333</v>
      </c>
      <c r="C361" s="35">
        <f t="shared" si="25"/>
        <v>24</v>
      </c>
      <c r="D361" s="35">
        <f t="shared" si="28"/>
        <v>15</v>
      </c>
      <c r="E361" s="35">
        <f t="shared" si="29"/>
        <v>1</v>
      </c>
      <c r="F361" s="35" t="str">
        <f t="shared" si="26"/>
        <v>Sunday</v>
      </c>
      <c r="G361" s="35">
        <f t="shared" si="27"/>
        <v>1</v>
      </c>
      <c r="H361" s="34">
        <f>CONVERT(INDEX(Htg_StPt_Sch_EZ!$C$4:$I$27,MATCH(Schedules_8760!$C361,Htg_StPt_Sch_EZ!$B$4:$B$27,0),MATCH(Schedules_8760!$F361,Htg_StPt_Sch_EZ!$C$3:$I$3,0)),"F","C")</f>
        <v>20.555555555555554</v>
      </c>
      <c r="I361" s="34">
        <f>CONVERT(INDEX(Htg_StPt_Sch_EZ!$C$31:$I$54,MATCH(Schedules_8760!$C361,Htg_StPt_Sch_EZ!$B$31:$B$54,0),MATCH(Schedules_8760!$F361,Htg_StPt_Sch_EZ!$C$30:$I$30,0)),"F","C")</f>
        <v>19.444444444444443</v>
      </c>
      <c r="J361" s="34">
        <f>CONVERT(INDEX(Clg_StPt_Sch_EZ!$C$4:$I$27,MATCH(Schedules_8760!$C361,Clg_StPt_Sch_EZ!$B$4:$B$27,0),MATCH(Schedules_8760!$F361,Clg_StPt_Sch_EZ!$C$3:$I$3,0)),"F","C")</f>
        <v>25.555555555555554</v>
      </c>
      <c r="K361" s="34">
        <f>CONVERT(INDEX(Clg_StPt_Sch_EZ!$C$31:$I$54,MATCH(Schedules_8760!$C361,Clg_StPt_Sch_EZ!$B$31:$B$54,0),MATCH(Schedules_8760!$F361,Clg_StPt_Sch_EZ!$C$30:$I$30,0)),"F","C")</f>
        <v>28.333333333333332</v>
      </c>
      <c r="L361" s="34">
        <f>CONVERT(INDEX(DHW_StPt_Sch_EZ!$C$4:$I$27,MATCH(Schedules_8760!$C361,DHW_StPt_Sch_EZ!$B$4:$B$27,0),MATCH(Schedules_8760!$F361,DHW_StPt_Sch_EZ!$C$3:$I$3,0)),"F","C")</f>
        <v>53.333333333333329</v>
      </c>
      <c r="M361" s="34">
        <f>CONVERT(INDEX(DHW_StPt_Sch_EZ!$C$31:$I$54,MATCH(Schedules_8760!$C361,DHW_StPt_Sch_EZ!$B$31:$B$54,0),MATCH(Schedules_8760!$F361,DHW_StPt_Sch_EZ!$C$30:$I$30,0)),"F","C")</f>
        <v>53.333333333333329</v>
      </c>
      <c r="N361" s="12"/>
      <c r="O361" s="12"/>
      <c r="P361" s="12"/>
    </row>
    <row r="362" spans="1:16" x14ac:dyDescent="0.25">
      <c r="A362" s="35">
        <v>361</v>
      </c>
      <c r="B362" s="89">
        <v>16</v>
      </c>
      <c r="C362" s="35">
        <f t="shared" si="25"/>
        <v>1</v>
      </c>
      <c r="D362" s="35">
        <f t="shared" si="28"/>
        <v>16</v>
      </c>
      <c r="E362" s="35">
        <f t="shared" si="29"/>
        <v>2</v>
      </c>
      <c r="F362" s="35" t="str">
        <f t="shared" si="26"/>
        <v>Monday</v>
      </c>
      <c r="G362" s="35">
        <f t="shared" si="27"/>
        <v>1</v>
      </c>
      <c r="H362" s="34">
        <f>CONVERT(INDEX(Htg_StPt_Sch_EZ!$C$4:$I$27,MATCH(Schedules_8760!$C362,Htg_StPt_Sch_EZ!$B$4:$B$27,0),MATCH(Schedules_8760!$F362,Htg_StPt_Sch_EZ!$C$3:$I$3,0)),"F","C")</f>
        <v>20.555555555555554</v>
      </c>
      <c r="I362" s="34">
        <f>CONVERT(INDEX(Htg_StPt_Sch_EZ!$C$31:$I$54,MATCH(Schedules_8760!$C362,Htg_StPt_Sch_EZ!$B$31:$B$54,0),MATCH(Schedules_8760!$F362,Htg_StPt_Sch_EZ!$C$30:$I$30,0)),"F","C")</f>
        <v>19.444444444444443</v>
      </c>
      <c r="J362" s="34">
        <f>CONVERT(INDEX(Clg_StPt_Sch_EZ!$C$4:$I$27,MATCH(Schedules_8760!$C362,Clg_StPt_Sch_EZ!$B$4:$B$27,0),MATCH(Schedules_8760!$F362,Clg_StPt_Sch_EZ!$C$3:$I$3,0)),"F","C")</f>
        <v>25.555555555555554</v>
      </c>
      <c r="K362" s="34">
        <f>CONVERT(INDEX(Clg_StPt_Sch_EZ!$C$31:$I$54,MATCH(Schedules_8760!$C362,Clg_StPt_Sch_EZ!$B$31:$B$54,0),MATCH(Schedules_8760!$F362,Clg_StPt_Sch_EZ!$C$30:$I$30,0)),"F","C")</f>
        <v>28.333333333333332</v>
      </c>
      <c r="L362" s="34">
        <f>CONVERT(INDEX(DHW_StPt_Sch_EZ!$C$4:$I$27,MATCH(Schedules_8760!$C362,DHW_StPt_Sch_EZ!$B$4:$B$27,0),MATCH(Schedules_8760!$F362,DHW_StPt_Sch_EZ!$C$3:$I$3,0)),"F","C")</f>
        <v>53.333333333333329</v>
      </c>
      <c r="M362" s="34">
        <f>CONVERT(INDEX(DHW_StPt_Sch_EZ!$C$31:$I$54,MATCH(Schedules_8760!$C362,DHW_StPt_Sch_EZ!$B$31:$B$54,0),MATCH(Schedules_8760!$F362,DHW_StPt_Sch_EZ!$C$30:$I$30,0)),"F","C")</f>
        <v>53.333333333333329</v>
      </c>
      <c r="N362" s="12"/>
      <c r="O362" s="12"/>
      <c r="P362" s="12"/>
    </row>
    <row r="363" spans="1:16" x14ac:dyDescent="0.25">
      <c r="A363" s="35">
        <v>362</v>
      </c>
      <c r="B363" s="89">
        <v>16.041666666666671</v>
      </c>
      <c r="C363" s="35">
        <f t="shared" si="25"/>
        <v>2</v>
      </c>
      <c r="D363" s="35">
        <f t="shared" si="28"/>
        <v>16</v>
      </c>
      <c r="E363" s="35">
        <f t="shared" si="29"/>
        <v>2</v>
      </c>
      <c r="F363" s="35" t="str">
        <f t="shared" si="26"/>
        <v>Monday</v>
      </c>
      <c r="G363" s="35">
        <f t="shared" si="27"/>
        <v>1</v>
      </c>
      <c r="H363" s="34">
        <f>CONVERT(INDEX(Htg_StPt_Sch_EZ!$C$4:$I$27,MATCH(Schedules_8760!$C363,Htg_StPt_Sch_EZ!$B$4:$B$27,0),MATCH(Schedules_8760!$F363,Htg_StPt_Sch_EZ!$C$3:$I$3,0)),"F","C")</f>
        <v>20.555555555555554</v>
      </c>
      <c r="I363" s="34">
        <f>CONVERT(INDEX(Htg_StPt_Sch_EZ!$C$31:$I$54,MATCH(Schedules_8760!$C363,Htg_StPt_Sch_EZ!$B$31:$B$54,0),MATCH(Schedules_8760!$F363,Htg_StPt_Sch_EZ!$C$30:$I$30,0)),"F","C")</f>
        <v>19.444444444444443</v>
      </c>
      <c r="J363" s="34">
        <f>CONVERT(INDEX(Clg_StPt_Sch_EZ!$C$4:$I$27,MATCH(Schedules_8760!$C363,Clg_StPt_Sch_EZ!$B$4:$B$27,0),MATCH(Schedules_8760!$F363,Clg_StPt_Sch_EZ!$C$3:$I$3,0)),"F","C")</f>
        <v>25.555555555555554</v>
      </c>
      <c r="K363" s="34">
        <f>CONVERT(INDEX(Clg_StPt_Sch_EZ!$C$31:$I$54,MATCH(Schedules_8760!$C363,Clg_StPt_Sch_EZ!$B$31:$B$54,0),MATCH(Schedules_8760!$F363,Clg_StPt_Sch_EZ!$C$30:$I$30,0)),"F","C")</f>
        <v>28.333333333333332</v>
      </c>
      <c r="L363" s="34">
        <f>CONVERT(INDEX(DHW_StPt_Sch_EZ!$C$4:$I$27,MATCH(Schedules_8760!$C363,DHW_StPt_Sch_EZ!$B$4:$B$27,0),MATCH(Schedules_8760!$F363,DHW_StPt_Sch_EZ!$C$3:$I$3,0)),"F","C")</f>
        <v>53.333333333333329</v>
      </c>
      <c r="M363" s="34">
        <f>CONVERT(INDEX(DHW_StPt_Sch_EZ!$C$31:$I$54,MATCH(Schedules_8760!$C363,DHW_StPt_Sch_EZ!$B$31:$B$54,0),MATCH(Schedules_8760!$F363,DHW_StPt_Sch_EZ!$C$30:$I$30,0)),"F","C")</f>
        <v>53.333333333333329</v>
      </c>
      <c r="N363" s="12"/>
      <c r="O363" s="12"/>
      <c r="P363" s="12"/>
    </row>
    <row r="364" spans="1:16" x14ac:dyDescent="0.25">
      <c r="A364" s="35">
        <v>363</v>
      </c>
      <c r="B364" s="89">
        <v>16.083333333333329</v>
      </c>
      <c r="C364" s="35">
        <f t="shared" si="25"/>
        <v>3</v>
      </c>
      <c r="D364" s="35">
        <f t="shared" si="28"/>
        <v>16</v>
      </c>
      <c r="E364" s="35">
        <f t="shared" si="29"/>
        <v>2</v>
      </c>
      <c r="F364" s="35" t="str">
        <f t="shared" si="26"/>
        <v>Monday</v>
      </c>
      <c r="G364" s="35">
        <f t="shared" si="27"/>
        <v>1</v>
      </c>
      <c r="H364" s="34">
        <f>CONVERT(INDEX(Htg_StPt_Sch_EZ!$C$4:$I$27,MATCH(Schedules_8760!$C364,Htg_StPt_Sch_EZ!$B$4:$B$27,0),MATCH(Schedules_8760!$F364,Htg_StPt_Sch_EZ!$C$3:$I$3,0)),"F","C")</f>
        <v>20.555555555555554</v>
      </c>
      <c r="I364" s="34">
        <f>CONVERT(INDEX(Htg_StPt_Sch_EZ!$C$31:$I$54,MATCH(Schedules_8760!$C364,Htg_StPt_Sch_EZ!$B$31:$B$54,0),MATCH(Schedules_8760!$F364,Htg_StPt_Sch_EZ!$C$30:$I$30,0)),"F","C")</f>
        <v>19.444444444444443</v>
      </c>
      <c r="J364" s="34">
        <f>CONVERT(INDEX(Clg_StPt_Sch_EZ!$C$4:$I$27,MATCH(Schedules_8760!$C364,Clg_StPt_Sch_EZ!$B$4:$B$27,0),MATCH(Schedules_8760!$F364,Clg_StPt_Sch_EZ!$C$3:$I$3,0)),"F","C")</f>
        <v>25.555555555555554</v>
      </c>
      <c r="K364" s="34">
        <f>CONVERT(INDEX(Clg_StPt_Sch_EZ!$C$31:$I$54,MATCH(Schedules_8760!$C364,Clg_StPt_Sch_EZ!$B$31:$B$54,0),MATCH(Schedules_8760!$F364,Clg_StPt_Sch_EZ!$C$30:$I$30,0)),"F","C")</f>
        <v>28.333333333333332</v>
      </c>
      <c r="L364" s="34">
        <f>CONVERT(INDEX(DHW_StPt_Sch_EZ!$C$4:$I$27,MATCH(Schedules_8760!$C364,DHW_StPt_Sch_EZ!$B$4:$B$27,0),MATCH(Schedules_8760!$F364,DHW_StPt_Sch_EZ!$C$3:$I$3,0)),"F","C")</f>
        <v>53.333333333333329</v>
      </c>
      <c r="M364" s="34">
        <f>CONVERT(INDEX(DHW_StPt_Sch_EZ!$C$31:$I$54,MATCH(Schedules_8760!$C364,DHW_StPt_Sch_EZ!$B$31:$B$54,0),MATCH(Schedules_8760!$F364,DHW_StPt_Sch_EZ!$C$30:$I$30,0)),"F","C")</f>
        <v>53.333333333333329</v>
      </c>
      <c r="N364" s="12"/>
      <c r="O364" s="12"/>
      <c r="P364" s="12"/>
    </row>
    <row r="365" spans="1:16" x14ac:dyDescent="0.25">
      <c r="A365" s="35">
        <v>364</v>
      </c>
      <c r="B365" s="89">
        <v>16.125</v>
      </c>
      <c r="C365" s="35">
        <f t="shared" si="25"/>
        <v>4</v>
      </c>
      <c r="D365" s="35">
        <f t="shared" si="28"/>
        <v>16</v>
      </c>
      <c r="E365" s="35">
        <f t="shared" si="29"/>
        <v>2</v>
      </c>
      <c r="F365" s="35" t="str">
        <f t="shared" si="26"/>
        <v>Monday</v>
      </c>
      <c r="G365" s="35">
        <f t="shared" si="27"/>
        <v>1</v>
      </c>
      <c r="H365" s="34">
        <f>CONVERT(INDEX(Htg_StPt_Sch_EZ!$C$4:$I$27,MATCH(Schedules_8760!$C365,Htg_StPt_Sch_EZ!$B$4:$B$27,0),MATCH(Schedules_8760!$F365,Htg_StPt_Sch_EZ!$C$3:$I$3,0)),"F","C")</f>
        <v>20.555555555555554</v>
      </c>
      <c r="I365" s="34">
        <f>CONVERT(INDEX(Htg_StPt_Sch_EZ!$C$31:$I$54,MATCH(Schedules_8760!$C365,Htg_StPt_Sch_EZ!$B$31:$B$54,0),MATCH(Schedules_8760!$F365,Htg_StPt_Sch_EZ!$C$30:$I$30,0)),"F","C")</f>
        <v>19.444444444444443</v>
      </c>
      <c r="J365" s="34">
        <f>CONVERT(INDEX(Clg_StPt_Sch_EZ!$C$4:$I$27,MATCH(Schedules_8760!$C365,Clg_StPt_Sch_EZ!$B$4:$B$27,0),MATCH(Schedules_8760!$F365,Clg_StPt_Sch_EZ!$C$3:$I$3,0)),"F","C")</f>
        <v>25.555555555555554</v>
      </c>
      <c r="K365" s="34">
        <f>CONVERT(INDEX(Clg_StPt_Sch_EZ!$C$31:$I$54,MATCH(Schedules_8760!$C365,Clg_StPt_Sch_EZ!$B$31:$B$54,0),MATCH(Schedules_8760!$F365,Clg_StPt_Sch_EZ!$C$30:$I$30,0)),"F","C")</f>
        <v>28.333333333333332</v>
      </c>
      <c r="L365" s="34">
        <f>CONVERT(INDEX(DHW_StPt_Sch_EZ!$C$4:$I$27,MATCH(Schedules_8760!$C365,DHW_StPt_Sch_EZ!$B$4:$B$27,0),MATCH(Schedules_8760!$F365,DHW_StPt_Sch_EZ!$C$3:$I$3,0)),"F","C")</f>
        <v>53.333333333333329</v>
      </c>
      <c r="M365" s="34">
        <f>CONVERT(INDEX(DHW_StPt_Sch_EZ!$C$31:$I$54,MATCH(Schedules_8760!$C365,DHW_StPt_Sch_EZ!$B$31:$B$54,0),MATCH(Schedules_8760!$F365,DHW_StPt_Sch_EZ!$C$30:$I$30,0)),"F","C")</f>
        <v>53.333333333333329</v>
      </c>
      <c r="N365" s="12"/>
      <c r="O365" s="12"/>
      <c r="P365" s="12"/>
    </row>
    <row r="366" spans="1:16" x14ac:dyDescent="0.25">
      <c r="A366" s="35">
        <v>365</v>
      </c>
      <c r="B366" s="89">
        <v>16.166666666666671</v>
      </c>
      <c r="C366" s="35">
        <f t="shared" si="25"/>
        <v>5</v>
      </c>
      <c r="D366" s="35">
        <f t="shared" si="28"/>
        <v>16</v>
      </c>
      <c r="E366" s="35">
        <f t="shared" si="29"/>
        <v>2</v>
      </c>
      <c r="F366" s="35" t="str">
        <f t="shared" si="26"/>
        <v>Monday</v>
      </c>
      <c r="G366" s="35">
        <f t="shared" si="27"/>
        <v>1</v>
      </c>
      <c r="H366" s="34">
        <f>CONVERT(INDEX(Htg_StPt_Sch_EZ!$C$4:$I$27,MATCH(Schedules_8760!$C366,Htg_StPt_Sch_EZ!$B$4:$B$27,0),MATCH(Schedules_8760!$F366,Htg_StPt_Sch_EZ!$C$3:$I$3,0)),"F","C")</f>
        <v>20.555555555555554</v>
      </c>
      <c r="I366" s="34">
        <f>CONVERT(INDEX(Htg_StPt_Sch_EZ!$C$31:$I$54,MATCH(Schedules_8760!$C366,Htg_StPt_Sch_EZ!$B$31:$B$54,0),MATCH(Schedules_8760!$F366,Htg_StPt_Sch_EZ!$C$30:$I$30,0)),"F","C")</f>
        <v>19.444444444444443</v>
      </c>
      <c r="J366" s="34">
        <f>CONVERT(INDEX(Clg_StPt_Sch_EZ!$C$4:$I$27,MATCH(Schedules_8760!$C366,Clg_StPt_Sch_EZ!$B$4:$B$27,0),MATCH(Schedules_8760!$F366,Clg_StPt_Sch_EZ!$C$3:$I$3,0)),"F","C")</f>
        <v>25.555555555555554</v>
      </c>
      <c r="K366" s="34">
        <f>CONVERT(INDEX(Clg_StPt_Sch_EZ!$C$31:$I$54,MATCH(Schedules_8760!$C366,Clg_StPt_Sch_EZ!$B$31:$B$54,0),MATCH(Schedules_8760!$F366,Clg_StPt_Sch_EZ!$C$30:$I$30,0)),"F","C")</f>
        <v>28.333333333333332</v>
      </c>
      <c r="L366" s="34">
        <f>CONVERT(INDEX(DHW_StPt_Sch_EZ!$C$4:$I$27,MATCH(Schedules_8760!$C366,DHW_StPt_Sch_EZ!$B$4:$B$27,0),MATCH(Schedules_8760!$F366,DHW_StPt_Sch_EZ!$C$3:$I$3,0)),"F","C")</f>
        <v>53.333333333333329</v>
      </c>
      <c r="M366" s="34">
        <f>CONVERT(INDEX(DHW_StPt_Sch_EZ!$C$31:$I$54,MATCH(Schedules_8760!$C366,DHW_StPt_Sch_EZ!$B$31:$B$54,0),MATCH(Schedules_8760!$F366,DHW_StPt_Sch_EZ!$C$30:$I$30,0)),"F","C")</f>
        <v>53.333333333333329</v>
      </c>
      <c r="N366" s="12"/>
      <c r="O366" s="12"/>
      <c r="P366" s="12"/>
    </row>
    <row r="367" spans="1:16" x14ac:dyDescent="0.25">
      <c r="A367" s="35">
        <v>366</v>
      </c>
      <c r="B367" s="89">
        <v>16.208333333333329</v>
      </c>
      <c r="C367" s="35">
        <f t="shared" si="25"/>
        <v>6</v>
      </c>
      <c r="D367" s="35">
        <f t="shared" si="28"/>
        <v>16</v>
      </c>
      <c r="E367" s="35">
        <f t="shared" si="29"/>
        <v>2</v>
      </c>
      <c r="F367" s="35" t="str">
        <f t="shared" si="26"/>
        <v>Monday</v>
      </c>
      <c r="G367" s="35">
        <f t="shared" si="27"/>
        <v>1</v>
      </c>
      <c r="H367" s="34">
        <f>CONVERT(INDEX(Htg_StPt_Sch_EZ!$C$4:$I$27,MATCH(Schedules_8760!$C367,Htg_StPt_Sch_EZ!$B$4:$B$27,0),MATCH(Schedules_8760!$F367,Htg_StPt_Sch_EZ!$C$3:$I$3,0)),"F","C")</f>
        <v>20.555555555555554</v>
      </c>
      <c r="I367" s="34">
        <f>CONVERT(INDEX(Htg_StPt_Sch_EZ!$C$31:$I$54,MATCH(Schedules_8760!$C367,Htg_StPt_Sch_EZ!$B$31:$B$54,0),MATCH(Schedules_8760!$F367,Htg_StPt_Sch_EZ!$C$30:$I$30,0)),"F","C")</f>
        <v>19.444444444444443</v>
      </c>
      <c r="J367" s="34">
        <f>CONVERT(INDEX(Clg_StPt_Sch_EZ!$C$4:$I$27,MATCH(Schedules_8760!$C367,Clg_StPt_Sch_EZ!$B$4:$B$27,0),MATCH(Schedules_8760!$F367,Clg_StPt_Sch_EZ!$C$3:$I$3,0)),"F","C")</f>
        <v>25.555555555555554</v>
      </c>
      <c r="K367" s="34">
        <f>CONVERT(INDEX(Clg_StPt_Sch_EZ!$C$31:$I$54,MATCH(Schedules_8760!$C367,Clg_StPt_Sch_EZ!$B$31:$B$54,0),MATCH(Schedules_8760!$F367,Clg_StPt_Sch_EZ!$C$30:$I$30,0)),"F","C")</f>
        <v>28.333333333333332</v>
      </c>
      <c r="L367" s="34">
        <f>CONVERT(INDEX(DHW_StPt_Sch_EZ!$C$4:$I$27,MATCH(Schedules_8760!$C367,DHW_StPt_Sch_EZ!$B$4:$B$27,0),MATCH(Schedules_8760!$F367,DHW_StPt_Sch_EZ!$C$3:$I$3,0)),"F","C")</f>
        <v>53.333333333333329</v>
      </c>
      <c r="M367" s="34">
        <f>CONVERT(INDEX(DHW_StPt_Sch_EZ!$C$31:$I$54,MATCH(Schedules_8760!$C367,DHW_StPt_Sch_EZ!$B$31:$B$54,0),MATCH(Schedules_8760!$F367,DHW_StPt_Sch_EZ!$C$30:$I$30,0)),"F","C")</f>
        <v>53.333333333333329</v>
      </c>
      <c r="N367" s="12"/>
      <c r="O367" s="12"/>
      <c r="P367" s="12"/>
    </row>
    <row r="368" spans="1:16" x14ac:dyDescent="0.25">
      <c r="A368" s="35">
        <v>367</v>
      </c>
      <c r="B368" s="89">
        <v>16.25</v>
      </c>
      <c r="C368" s="35">
        <f t="shared" si="25"/>
        <v>7</v>
      </c>
      <c r="D368" s="35">
        <f t="shared" si="28"/>
        <v>16</v>
      </c>
      <c r="E368" s="35">
        <f t="shared" si="29"/>
        <v>2</v>
      </c>
      <c r="F368" s="35" t="str">
        <f t="shared" si="26"/>
        <v>Monday</v>
      </c>
      <c r="G368" s="35">
        <f t="shared" si="27"/>
        <v>1</v>
      </c>
      <c r="H368" s="34">
        <f>CONVERT(INDEX(Htg_StPt_Sch_EZ!$C$4:$I$27,MATCH(Schedules_8760!$C368,Htg_StPt_Sch_EZ!$B$4:$B$27,0),MATCH(Schedules_8760!$F368,Htg_StPt_Sch_EZ!$C$3:$I$3,0)),"F","C")</f>
        <v>20.555555555555554</v>
      </c>
      <c r="I368" s="34">
        <f>CONVERT(INDEX(Htg_StPt_Sch_EZ!$C$31:$I$54,MATCH(Schedules_8760!$C368,Htg_StPt_Sch_EZ!$B$31:$B$54,0),MATCH(Schedules_8760!$F368,Htg_StPt_Sch_EZ!$C$30:$I$30,0)),"F","C")</f>
        <v>19.444444444444443</v>
      </c>
      <c r="J368" s="34">
        <f>CONVERT(INDEX(Clg_StPt_Sch_EZ!$C$4:$I$27,MATCH(Schedules_8760!$C368,Clg_StPt_Sch_EZ!$B$4:$B$27,0),MATCH(Schedules_8760!$F368,Clg_StPt_Sch_EZ!$C$3:$I$3,0)),"F","C")</f>
        <v>25.555555555555554</v>
      </c>
      <c r="K368" s="34">
        <f>CONVERT(INDEX(Clg_StPt_Sch_EZ!$C$31:$I$54,MATCH(Schedules_8760!$C368,Clg_StPt_Sch_EZ!$B$31:$B$54,0),MATCH(Schedules_8760!$F368,Clg_StPt_Sch_EZ!$C$30:$I$30,0)),"F","C")</f>
        <v>28.333333333333332</v>
      </c>
      <c r="L368" s="34">
        <f>CONVERT(INDEX(DHW_StPt_Sch_EZ!$C$4:$I$27,MATCH(Schedules_8760!$C368,DHW_StPt_Sch_EZ!$B$4:$B$27,0),MATCH(Schedules_8760!$F368,DHW_StPt_Sch_EZ!$C$3:$I$3,0)),"F","C")</f>
        <v>53.333333333333329</v>
      </c>
      <c r="M368" s="34">
        <f>CONVERT(INDEX(DHW_StPt_Sch_EZ!$C$31:$I$54,MATCH(Schedules_8760!$C368,DHW_StPt_Sch_EZ!$B$31:$B$54,0),MATCH(Schedules_8760!$F368,DHW_StPt_Sch_EZ!$C$30:$I$30,0)),"F","C")</f>
        <v>53.333333333333329</v>
      </c>
      <c r="N368" s="12"/>
      <c r="O368" s="12"/>
      <c r="P368" s="12"/>
    </row>
    <row r="369" spans="1:16" x14ac:dyDescent="0.25">
      <c r="A369" s="35">
        <v>368</v>
      </c>
      <c r="B369" s="89">
        <v>16.291666666666671</v>
      </c>
      <c r="C369" s="35">
        <f t="shared" si="25"/>
        <v>8</v>
      </c>
      <c r="D369" s="35">
        <f t="shared" si="28"/>
        <v>16</v>
      </c>
      <c r="E369" s="35">
        <f t="shared" si="29"/>
        <v>2</v>
      </c>
      <c r="F369" s="35" t="str">
        <f t="shared" si="26"/>
        <v>Monday</v>
      </c>
      <c r="G369" s="35">
        <f t="shared" si="27"/>
        <v>1</v>
      </c>
      <c r="H369" s="34">
        <f>CONVERT(INDEX(Htg_StPt_Sch_EZ!$C$4:$I$27,MATCH(Schedules_8760!$C369,Htg_StPt_Sch_EZ!$B$4:$B$27,0),MATCH(Schedules_8760!$F369,Htg_StPt_Sch_EZ!$C$3:$I$3,0)),"F","C")</f>
        <v>20.555555555555554</v>
      </c>
      <c r="I369" s="34">
        <f>CONVERT(INDEX(Htg_StPt_Sch_EZ!$C$31:$I$54,MATCH(Schedules_8760!$C369,Htg_StPt_Sch_EZ!$B$31:$B$54,0),MATCH(Schedules_8760!$F369,Htg_StPt_Sch_EZ!$C$30:$I$30,0)),"F","C")</f>
        <v>19.444444444444443</v>
      </c>
      <c r="J369" s="34">
        <f>CONVERT(INDEX(Clg_StPt_Sch_EZ!$C$4:$I$27,MATCH(Schedules_8760!$C369,Clg_StPt_Sch_EZ!$B$4:$B$27,0),MATCH(Schedules_8760!$F369,Clg_StPt_Sch_EZ!$C$3:$I$3,0)),"F","C")</f>
        <v>25.555555555555554</v>
      </c>
      <c r="K369" s="34">
        <f>CONVERT(INDEX(Clg_StPt_Sch_EZ!$C$31:$I$54,MATCH(Schedules_8760!$C369,Clg_StPt_Sch_EZ!$B$31:$B$54,0),MATCH(Schedules_8760!$F369,Clg_StPt_Sch_EZ!$C$30:$I$30,0)),"F","C")</f>
        <v>25</v>
      </c>
      <c r="L369" s="34">
        <f>CONVERT(INDEX(DHW_StPt_Sch_EZ!$C$4:$I$27,MATCH(Schedules_8760!$C369,DHW_StPt_Sch_EZ!$B$4:$B$27,0),MATCH(Schedules_8760!$F369,DHW_StPt_Sch_EZ!$C$3:$I$3,0)),"F","C")</f>
        <v>53.333333333333329</v>
      </c>
      <c r="M369" s="34">
        <f>CONVERT(INDEX(DHW_StPt_Sch_EZ!$C$31:$I$54,MATCH(Schedules_8760!$C369,DHW_StPt_Sch_EZ!$B$31:$B$54,0),MATCH(Schedules_8760!$F369,DHW_StPt_Sch_EZ!$C$30:$I$30,0)),"F","C")</f>
        <v>53.333333333333329</v>
      </c>
      <c r="N369" s="12"/>
      <c r="O369" s="12"/>
      <c r="P369" s="12"/>
    </row>
    <row r="370" spans="1:16" x14ac:dyDescent="0.25">
      <c r="A370" s="35">
        <v>369</v>
      </c>
      <c r="B370" s="89">
        <v>16.333333333333329</v>
      </c>
      <c r="C370" s="35">
        <f t="shared" si="25"/>
        <v>9</v>
      </c>
      <c r="D370" s="35">
        <f t="shared" si="28"/>
        <v>16</v>
      </c>
      <c r="E370" s="35">
        <f t="shared" si="29"/>
        <v>2</v>
      </c>
      <c r="F370" s="35" t="str">
        <f t="shared" si="26"/>
        <v>Monday</v>
      </c>
      <c r="G370" s="35">
        <f t="shared" si="27"/>
        <v>1</v>
      </c>
      <c r="H370" s="34">
        <f>CONVERT(INDEX(Htg_StPt_Sch_EZ!$C$4:$I$27,MATCH(Schedules_8760!$C370,Htg_StPt_Sch_EZ!$B$4:$B$27,0),MATCH(Schedules_8760!$F370,Htg_StPt_Sch_EZ!$C$3:$I$3,0)),"F","C")</f>
        <v>20.555555555555554</v>
      </c>
      <c r="I370" s="34">
        <f>CONVERT(INDEX(Htg_StPt_Sch_EZ!$C$31:$I$54,MATCH(Schedules_8760!$C370,Htg_StPt_Sch_EZ!$B$31:$B$54,0),MATCH(Schedules_8760!$F370,Htg_StPt_Sch_EZ!$C$30:$I$30,0)),"F","C")</f>
        <v>19.444444444444443</v>
      </c>
      <c r="J370" s="34">
        <f>CONVERT(INDEX(Clg_StPt_Sch_EZ!$C$4:$I$27,MATCH(Schedules_8760!$C370,Clg_StPt_Sch_EZ!$B$4:$B$27,0),MATCH(Schedules_8760!$F370,Clg_StPt_Sch_EZ!$C$3:$I$3,0)),"F","C")</f>
        <v>25.555555555555554</v>
      </c>
      <c r="K370" s="34">
        <f>CONVERT(INDEX(Clg_StPt_Sch_EZ!$C$31:$I$54,MATCH(Schedules_8760!$C370,Clg_StPt_Sch_EZ!$B$31:$B$54,0),MATCH(Schedules_8760!$F370,Clg_StPt_Sch_EZ!$C$30:$I$30,0)),"F","C")</f>
        <v>25</v>
      </c>
      <c r="L370" s="34">
        <f>CONVERT(INDEX(DHW_StPt_Sch_EZ!$C$4:$I$27,MATCH(Schedules_8760!$C370,DHW_StPt_Sch_EZ!$B$4:$B$27,0),MATCH(Schedules_8760!$F370,DHW_StPt_Sch_EZ!$C$3:$I$3,0)),"F","C")</f>
        <v>53.333333333333329</v>
      </c>
      <c r="M370" s="34">
        <f>CONVERT(INDEX(DHW_StPt_Sch_EZ!$C$31:$I$54,MATCH(Schedules_8760!$C370,DHW_StPt_Sch_EZ!$B$31:$B$54,0),MATCH(Schedules_8760!$F370,DHW_StPt_Sch_EZ!$C$30:$I$30,0)),"F","C")</f>
        <v>53.333333333333329</v>
      </c>
      <c r="N370" s="12"/>
      <c r="O370" s="12"/>
      <c r="P370" s="12"/>
    </row>
    <row r="371" spans="1:16" x14ac:dyDescent="0.25">
      <c r="A371" s="35">
        <v>370</v>
      </c>
      <c r="B371" s="89">
        <v>16.375</v>
      </c>
      <c r="C371" s="35">
        <f t="shared" si="25"/>
        <v>10</v>
      </c>
      <c r="D371" s="35">
        <f t="shared" si="28"/>
        <v>16</v>
      </c>
      <c r="E371" s="35">
        <f t="shared" si="29"/>
        <v>2</v>
      </c>
      <c r="F371" s="35" t="str">
        <f t="shared" si="26"/>
        <v>Monday</v>
      </c>
      <c r="G371" s="35">
        <f t="shared" si="27"/>
        <v>1</v>
      </c>
      <c r="H371" s="34">
        <f>CONVERT(INDEX(Htg_StPt_Sch_EZ!$C$4:$I$27,MATCH(Schedules_8760!$C371,Htg_StPt_Sch_EZ!$B$4:$B$27,0),MATCH(Schedules_8760!$F371,Htg_StPt_Sch_EZ!$C$3:$I$3,0)),"F","C")</f>
        <v>20.555555555555554</v>
      </c>
      <c r="I371" s="34">
        <f>CONVERT(INDEX(Htg_StPt_Sch_EZ!$C$31:$I$54,MATCH(Schedules_8760!$C371,Htg_StPt_Sch_EZ!$B$31:$B$54,0),MATCH(Schedules_8760!$F371,Htg_StPt_Sch_EZ!$C$30:$I$30,0)),"F","C")</f>
        <v>19.444444444444443</v>
      </c>
      <c r="J371" s="34">
        <f>CONVERT(INDEX(Clg_StPt_Sch_EZ!$C$4:$I$27,MATCH(Schedules_8760!$C371,Clg_StPt_Sch_EZ!$B$4:$B$27,0),MATCH(Schedules_8760!$F371,Clg_StPt_Sch_EZ!$C$3:$I$3,0)),"F","C")</f>
        <v>25.555555555555554</v>
      </c>
      <c r="K371" s="34">
        <f>CONVERT(INDEX(Clg_StPt_Sch_EZ!$C$31:$I$54,MATCH(Schedules_8760!$C371,Clg_StPt_Sch_EZ!$B$31:$B$54,0),MATCH(Schedules_8760!$F371,Clg_StPt_Sch_EZ!$C$30:$I$30,0)),"F","C")</f>
        <v>25</v>
      </c>
      <c r="L371" s="34">
        <f>CONVERT(INDEX(DHW_StPt_Sch_EZ!$C$4:$I$27,MATCH(Schedules_8760!$C371,DHW_StPt_Sch_EZ!$B$4:$B$27,0),MATCH(Schedules_8760!$F371,DHW_StPt_Sch_EZ!$C$3:$I$3,0)),"F","C")</f>
        <v>53.333333333333329</v>
      </c>
      <c r="M371" s="34">
        <f>CONVERT(INDEX(DHW_StPt_Sch_EZ!$C$31:$I$54,MATCH(Schedules_8760!$C371,DHW_StPt_Sch_EZ!$B$31:$B$54,0),MATCH(Schedules_8760!$F371,DHW_StPt_Sch_EZ!$C$30:$I$30,0)),"F","C")</f>
        <v>53.333333333333329</v>
      </c>
      <c r="N371" s="12"/>
      <c r="O371" s="12"/>
      <c r="P371" s="12"/>
    </row>
    <row r="372" spans="1:16" x14ac:dyDescent="0.25">
      <c r="A372" s="35">
        <v>371</v>
      </c>
      <c r="B372" s="89">
        <v>16.416666666666671</v>
      </c>
      <c r="C372" s="35">
        <f t="shared" si="25"/>
        <v>11</v>
      </c>
      <c r="D372" s="35">
        <f t="shared" si="28"/>
        <v>16</v>
      </c>
      <c r="E372" s="35">
        <f t="shared" si="29"/>
        <v>2</v>
      </c>
      <c r="F372" s="35" t="str">
        <f t="shared" si="26"/>
        <v>Monday</v>
      </c>
      <c r="G372" s="35">
        <f t="shared" si="27"/>
        <v>1</v>
      </c>
      <c r="H372" s="34">
        <f>CONVERT(INDEX(Htg_StPt_Sch_EZ!$C$4:$I$27,MATCH(Schedules_8760!$C372,Htg_StPt_Sch_EZ!$B$4:$B$27,0),MATCH(Schedules_8760!$F372,Htg_StPt_Sch_EZ!$C$3:$I$3,0)),"F","C")</f>
        <v>20.555555555555554</v>
      </c>
      <c r="I372" s="34">
        <f>CONVERT(INDEX(Htg_StPt_Sch_EZ!$C$31:$I$54,MATCH(Schedules_8760!$C372,Htg_StPt_Sch_EZ!$B$31:$B$54,0),MATCH(Schedules_8760!$F372,Htg_StPt_Sch_EZ!$C$30:$I$30,0)),"F","C")</f>
        <v>19.444444444444443</v>
      </c>
      <c r="J372" s="34">
        <f>CONVERT(INDEX(Clg_StPt_Sch_EZ!$C$4:$I$27,MATCH(Schedules_8760!$C372,Clg_StPt_Sch_EZ!$B$4:$B$27,0),MATCH(Schedules_8760!$F372,Clg_StPt_Sch_EZ!$C$3:$I$3,0)),"F","C")</f>
        <v>25.555555555555554</v>
      </c>
      <c r="K372" s="34">
        <f>CONVERT(INDEX(Clg_StPt_Sch_EZ!$C$31:$I$54,MATCH(Schedules_8760!$C372,Clg_StPt_Sch_EZ!$B$31:$B$54,0),MATCH(Schedules_8760!$F372,Clg_StPt_Sch_EZ!$C$30:$I$30,0)),"F","C")</f>
        <v>25</v>
      </c>
      <c r="L372" s="34">
        <f>CONVERT(INDEX(DHW_StPt_Sch_EZ!$C$4:$I$27,MATCH(Schedules_8760!$C372,DHW_StPt_Sch_EZ!$B$4:$B$27,0),MATCH(Schedules_8760!$F372,DHW_StPt_Sch_EZ!$C$3:$I$3,0)),"F","C")</f>
        <v>53.333333333333329</v>
      </c>
      <c r="M372" s="34">
        <f>CONVERT(INDEX(DHW_StPt_Sch_EZ!$C$31:$I$54,MATCH(Schedules_8760!$C372,DHW_StPt_Sch_EZ!$B$31:$B$54,0),MATCH(Schedules_8760!$F372,DHW_StPt_Sch_EZ!$C$30:$I$30,0)),"F","C")</f>
        <v>53.333333333333329</v>
      </c>
      <c r="N372" s="12"/>
      <c r="O372" s="12"/>
      <c r="P372" s="12"/>
    </row>
    <row r="373" spans="1:16" x14ac:dyDescent="0.25">
      <c r="A373" s="35">
        <v>372</v>
      </c>
      <c r="B373" s="89">
        <v>16.458333333333329</v>
      </c>
      <c r="C373" s="35">
        <f t="shared" si="25"/>
        <v>12</v>
      </c>
      <c r="D373" s="35">
        <f t="shared" si="28"/>
        <v>16</v>
      </c>
      <c r="E373" s="35">
        <f t="shared" si="29"/>
        <v>2</v>
      </c>
      <c r="F373" s="35" t="str">
        <f t="shared" si="26"/>
        <v>Monday</v>
      </c>
      <c r="G373" s="35">
        <f t="shared" si="27"/>
        <v>1</v>
      </c>
      <c r="H373" s="34">
        <f>CONVERT(INDEX(Htg_StPt_Sch_EZ!$C$4:$I$27,MATCH(Schedules_8760!$C373,Htg_StPt_Sch_EZ!$B$4:$B$27,0),MATCH(Schedules_8760!$F373,Htg_StPt_Sch_EZ!$C$3:$I$3,0)),"F","C")</f>
        <v>20.555555555555554</v>
      </c>
      <c r="I373" s="34">
        <f>CONVERT(INDEX(Htg_StPt_Sch_EZ!$C$31:$I$54,MATCH(Schedules_8760!$C373,Htg_StPt_Sch_EZ!$B$31:$B$54,0),MATCH(Schedules_8760!$F373,Htg_StPt_Sch_EZ!$C$30:$I$30,0)),"F","C")</f>
        <v>19.444444444444443</v>
      </c>
      <c r="J373" s="34">
        <f>CONVERT(INDEX(Clg_StPt_Sch_EZ!$C$4:$I$27,MATCH(Schedules_8760!$C373,Clg_StPt_Sch_EZ!$B$4:$B$27,0),MATCH(Schedules_8760!$F373,Clg_StPt_Sch_EZ!$C$3:$I$3,0)),"F","C")</f>
        <v>25.555555555555554</v>
      </c>
      <c r="K373" s="34">
        <f>CONVERT(INDEX(Clg_StPt_Sch_EZ!$C$31:$I$54,MATCH(Schedules_8760!$C373,Clg_StPt_Sch_EZ!$B$31:$B$54,0),MATCH(Schedules_8760!$F373,Clg_StPt_Sch_EZ!$C$30:$I$30,0)),"F","C")</f>
        <v>25</v>
      </c>
      <c r="L373" s="34">
        <f>CONVERT(INDEX(DHW_StPt_Sch_EZ!$C$4:$I$27,MATCH(Schedules_8760!$C373,DHW_StPt_Sch_EZ!$B$4:$B$27,0),MATCH(Schedules_8760!$F373,DHW_StPt_Sch_EZ!$C$3:$I$3,0)),"F","C")</f>
        <v>53.333333333333329</v>
      </c>
      <c r="M373" s="34">
        <f>CONVERT(INDEX(DHW_StPt_Sch_EZ!$C$31:$I$54,MATCH(Schedules_8760!$C373,DHW_StPt_Sch_EZ!$B$31:$B$54,0),MATCH(Schedules_8760!$F373,DHW_StPt_Sch_EZ!$C$30:$I$30,0)),"F","C")</f>
        <v>53.333333333333329</v>
      </c>
      <c r="N373" s="12"/>
      <c r="O373" s="12"/>
      <c r="P373" s="12"/>
    </row>
    <row r="374" spans="1:16" x14ac:dyDescent="0.25">
      <c r="A374" s="35">
        <v>373</v>
      </c>
      <c r="B374" s="89">
        <v>16.5</v>
      </c>
      <c r="C374" s="35">
        <f t="shared" si="25"/>
        <v>13</v>
      </c>
      <c r="D374" s="35">
        <f t="shared" si="28"/>
        <v>16</v>
      </c>
      <c r="E374" s="35">
        <f t="shared" si="29"/>
        <v>2</v>
      </c>
      <c r="F374" s="35" t="str">
        <f t="shared" si="26"/>
        <v>Monday</v>
      </c>
      <c r="G374" s="35">
        <f t="shared" si="27"/>
        <v>1</v>
      </c>
      <c r="H374" s="34">
        <f>CONVERT(INDEX(Htg_StPt_Sch_EZ!$C$4:$I$27,MATCH(Schedules_8760!$C374,Htg_StPt_Sch_EZ!$B$4:$B$27,0),MATCH(Schedules_8760!$F374,Htg_StPt_Sch_EZ!$C$3:$I$3,0)),"F","C")</f>
        <v>20.555555555555554</v>
      </c>
      <c r="I374" s="34">
        <f>CONVERT(INDEX(Htg_StPt_Sch_EZ!$C$31:$I$54,MATCH(Schedules_8760!$C374,Htg_StPt_Sch_EZ!$B$31:$B$54,0),MATCH(Schedules_8760!$F374,Htg_StPt_Sch_EZ!$C$30:$I$30,0)),"F","C")</f>
        <v>19.444444444444443</v>
      </c>
      <c r="J374" s="34">
        <f>CONVERT(INDEX(Clg_StPt_Sch_EZ!$C$4:$I$27,MATCH(Schedules_8760!$C374,Clg_StPt_Sch_EZ!$B$4:$B$27,0),MATCH(Schedules_8760!$F374,Clg_StPt_Sch_EZ!$C$3:$I$3,0)),"F","C")</f>
        <v>25.555555555555554</v>
      </c>
      <c r="K374" s="34">
        <f>CONVERT(INDEX(Clg_StPt_Sch_EZ!$C$31:$I$54,MATCH(Schedules_8760!$C374,Clg_StPt_Sch_EZ!$B$31:$B$54,0),MATCH(Schedules_8760!$F374,Clg_StPt_Sch_EZ!$C$30:$I$30,0)),"F","C")</f>
        <v>25</v>
      </c>
      <c r="L374" s="34">
        <f>CONVERT(INDEX(DHW_StPt_Sch_EZ!$C$4:$I$27,MATCH(Schedules_8760!$C374,DHW_StPt_Sch_EZ!$B$4:$B$27,0),MATCH(Schedules_8760!$F374,DHW_StPt_Sch_EZ!$C$3:$I$3,0)),"F","C")</f>
        <v>53.333333333333329</v>
      </c>
      <c r="M374" s="34">
        <f>CONVERT(INDEX(DHW_StPt_Sch_EZ!$C$31:$I$54,MATCH(Schedules_8760!$C374,DHW_StPt_Sch_EZ!$B$31:$B$54,0),MATCH(Schedules_8760!$F374,DHW_StPt_Sch_EZ!$C$30:$I$30,0)),"F","C")</f>
        <v>53.333333333333329</v>
      </c>
      <c r="N374" s="12"/>
      <c r="O374" s="12"/>
      <c r="P374" s="12"/>
    </row>
    <row r="375" spans="1:16" x14ac:dyDescent="0.25">
      <c r="A375" s="35">
        <v>374</v>
      </c>
      <c r="B375" s="89">
        <v>16.541666666666671</v>
      </c>
      <c r="C375" s="35">
        <f t="shared" si="25"/>
        <v>14</v>
      </c>
      <c r="D375" s="35">
        <f t="shared" si="28"/>
        <v>16</v>
      </c>
      <c r="E375" s="35">
        <f t="shared" si="29"/>
        <v>2</v>
      </c>
      <c r="F375" s="35" t="str">
        <f t="shared" si="26"/>
        <v>Monday</v>
      </c>
      <c r="G375" s="35">
        <f t="shared" si="27"/>
        <v>1</v>
      </c>
      <c r="H375" s="34">
        <f>CONVERT(INDEX(Htg_StPt_Sch_EZ!$C$4:$I$27,MATCH(Schedules_8760!$C375,Htg_StPt_Sch_EZ!$B$4:$B$27,0),MATCH(Schedules_8760!$F375,Htg_StPt_Sch_EZ!$C$3:$I$3,0)),"F","C")</f>
        <v>20.555555555555554</v>
      </c>
      <c r="I375" s="34">
        <f>CONVERT(INDEX(Htg_StPt_Sch_EZ!$C$31:$I$54,MATCH(Schedules_8760!$C375,Htg_StPt_Sch_EZ!$B$31:$B$54,0),MATCH(Schedules_8760!$F375,Htg_StPt_Sch_EZ!$C$30:$I$30,0)),"F","C")</f>
        <v>19.444444444444443</v>
      </c>
      <c r="J375" s="34">
        <f>CONVERT(INDEX(Clg_StPt_Sch_EZ!$C$4:$I$27,MATCH(Schedules_8760!$C375,Clg_StPt_Sch_EZ!$B$4:$B$27,0),MATCH(Schedules_8760!$F375,Clg_StPt_Sch_EZ!$C$3:$I$3,0)),"F","C")</f>
        <v>25.555555555555554</v>
      </c>
      <c r="K375" s="34">
        <f>CONVERT(INDEX(Clg_StPt_Sch_EZ!$C$31:$I$54,MATCH(Schedules_8760!$C375,Clg_StPt_Sch_EZ!$B$31:$B$54,0),MATCH(Schedules_8760!$F375,Clg_StPt_Sch_EZ!$C$30:$I$30,0)),"F","C")</f>
        <v>25</v>
      </c>
      <c r="L375" s="34">
        <f>CONVERT(INDEX(DHW_StPt_Sch_EZ!$C$4:$I$27,MATCH(Schedules_8760!$C375,DHW_StPt_Sch_EZ!$B$4:$B$27,0),MATCH(Schedules_8760!$F375,DHW_StPt_Sch_EZ!$C$3:$I$3,0)),"F","C")</f>
        <v>53.333333333333329</v>
      </c>
      <c r="M375" s="34">
        <f>CONVERT(INDEX(DHW_StPt_Sch_EZ!$C$31:$I$54,MATCH(Schedules_8760!$C375,DHW_StPt_Sch_EZ!$B$31:$B$54,0),MATCH(Schedules_8760!$F375,DHW_StPt_Sch_EZ!$C$30:$I$30,0)),"F","C")</f>
        <v>53.333333333333329</v>
      </c>
      <c r="N375" s="12"/>
      <c r="O375" s="12"/>
      <c r="P375" s="12"/>
    </row>
    <row r="376" spans="1:16" x14ac:dyDescent="0.25">
      <c r="A376" s="35">
        <v>375</v>
      </c>
      <c r="B376" s="89">
        <v>16.583333333333329</v>
      </c>
      <c r="C376" s="35">
        <f t="shared" si="25"/>
        <v>15</v>
      </c>
      <c r="D376" s="35">
        <f t="shared" si="28"/>
        <v>16</v>
      </c>
      <c r="E376" s="35">
        <f t="shared" si="29"/>
        <v>2</v>
      </c>
      <c r="F376" s="35" t="str">
        <f t="shared" si="26"/>
        <v>Monday</v>
      </c>
      <c r="G376" s="35">
        <f t="shared" si="27"/>
        <v>1</v>
      </c>
      <c r="H376" s="34">
        <f>CONVERT(INDEX(Htg_StPt_Sch_EZ!$C$4:$I$27,MATCH(Schedules_8760!$C376,Htg_StPt_Sch_EZ!$B$4:$B$27,0),MATCH(Schedules_8760!$F376,Htg_StPt_Sch_EZ!$C$3:$I$3,0)),"F","C")</f>
        <v>20.555555555555554</v>
      </c>
      <c r="I376" s="34">
        <f>CONVERT(INDEX(Htg_StPt_Sch_EZ!$C$31:$I$54,MATCH(Schedules_8760!$C376,Htg_StPt_Sch_EZ!$B$31:$B$54,0),MATCH(Schedules_8760!$F376,Htg_StPt_Sch_EZ!$C$30:$I$30,0)),"F","C")</f>
        <v>21.111111111111111</v>
      </c>
      <c r="J376" s="34">
        <f>CONVERT(INDEX(Clg_StPt_Sch_EZ!$C$4:$I$27,MATCH(Schedules_8760!$C376,Clg_StPt_Sch_EZ!$B$4:$B$27,0),MATCH(Schedules_8760!$F376,Clg_StPt_Sch_EZ!$C$3:$I$3,0)),"F","C")</f>
        <v>25.555555555555554</v>
      </c>
      <c r="K376" s="34">
        <f>CONVERT(INDEX(Clg_StPt_Sch_EZ!$C$31:$I$54,MATCH(Schedules_8760!$C376,Clg_StPt_Sch_EZ!$B$31:$B$54,0),MATCH(Schedules_8760!$F376,Clg_StPt_Sch_EZ!$C$30:$I$30,0)),"F","C")</f>
        <v>25</v>
      </c>
      <c r="L376" s="34">
        <f>CONVERT(INDEX(DHW_StPt_Sch_EZ!$C$4:$I$27,MATCH(Schedules_8760!$C376,DHW_StPt_Sch_EZ!$B$4:$B$27,0),MATCH(Schedules_8760!$F376,DHW_StPt_Sch_EZ!$C$3:$I$3,0)),"F","C")</f>
        <v>53.333333333333329</v>
      </c>
      <c r="M376" s="34">
        <f>CONVERT(INDEX(DHW_StPt_Sch_EZ!$C$31:$I$54,MATCH(Schedules_8760!$C376,DHW_StPt_Sch_EZ!$B$31:$B$54,0),MATCH(Schedules_8760!$F376,DHW_StPt_Sch_EZ!$C$30:$I$30,0)),"F","C")</f>
        <v>53.333333333333329</v>
      </c>
      <c r="N376" s="12"/>
      <c r="O376" s="12"/>
      <c r="P376" s="12"/>
    </row>
    <row r="377" spans="1:16" x14ac:dyDescent="0.25">
      <c r="A377" s="35">
        <v>376</v>
      </c>
      <c r="B377" s="89">
        <v>16.625</v>
      </c>
      <c r="C377" s="35">
        <f t="shared" si="25"/>
        <v>16</v>
      </c>
      <c r="D377" s="35">
        <f t="shared" si="28"/>
        <v>16</v>
      </c>
      <c r="E377" s="35">
        <f t="shared" si="29"/>
        <v>2</v>
      </c>
      <c r="F377" s="35" t="str">
        <f t="shared" si="26"/>
        <v>Monday</v>
      </c>
      <c r="G377" s="35">
        <f t="shared" si="27"/>
        <v>1</v>
      </c>
      <c r="H377" s="34">
        <f>CONVERT(INDEX(Htg_StPt_Sch_EZ!$C$4:$I$27,MATCH(Schedules_8760!$C377,Htg_StPt_Sch_EZ!$B$4:$B$27,0),MATCH(Schedules_8760!$F377,Htg_StPt_Sch_EZ!$C$3:$I$3,0)),"F","C")</f>
        <v>20.555555555555554</v>
      </c>
      <c r="I377" s="34">
        <f>CONVERT(INDEX(Htg_StPt_Sch_EZ!$C$31:$I$54,MATCH(Schedules_8760!$C377,Htg_StPt_Sch_EZ!$B$31:$B$54,0),MATCH(Schedules_8760!$F377,Htg_StPt_Sch_EZ!$C$30:$I$30,0)),"F","C")</f>
        <v>21.111111111111111</v>
      </c>
      <c r="J377" s="34">
        <f>CONVERT(INDEX(Clg_StPt_Sch_EZ!$C$4:$I$27,MATCH(Schedules_8760!$C377,Clg_StPt_Sch_EZ!$B$4:$B$27,0),MATCH(Schedules_8760!$F377,Clg_StPt_Sch_EZ!$C$3:$I$3,0)),"F","C")</f>
        <v>25.555555555555554</v>
      </c>
      <c r="K377" s="34">
        <f>CONVERT(INDEX(Clg_StPt_Sch_EZ!$C$31:$I$54,MATCH(Schedules_8760!$C377,Clg_StPt_Sch_EZ!$B$31:$B$54,0),MATCH(Schedules_8760!$F377,Clg_StPt_Sch_EZ!$C$30:$I$30,0)),"F","C")</f>
        <v>25</v>
      </c>
      <c r="L377" s="34">
        <f>CONVERT(INDEX(DHW_StPt_Sch_EZ!$C$4:$I$27,MATCH(Schedules_8760!$C377,DHW_StPt_Sch_EZ!$B$4:$B$27,0),MATCH(Schedules_8760!$F377,DHW_StPt_Sch_EZ!$C$3:$I$3,0)),"F","C")</f>
        <v>53.333333333333329</v>
      </c>
      <c r="M377" s="34">
        <f>CONVERT(INDEX(DHW_StPt_Sch_EZ!$C$31:$I$54,MATCH(Schedules_8760!$C377,DHW_StPt_Sch_EZ!$B$31:$B$54,0),MATCH(Schedules_8760!$F377,DHW_StPt_Sch_EZ!$C$30:$I$30,0)),"F","C")</f>
        <v>53.333333333333329</v>
      </c>
      <c r="N377" s="12"/>
      <c r="O377" s="12"/>
      <c r="P377" s="12"/>
    </row>
    <row r="378" spans="1:16" x14ac:dyDescent="0.25">
      <c r="A378" s="35">
        <v>377</v>
      </c>
      <c r="B378" s="89">
        <v>16.666666666666671</v>
      </c>
      <c r="C378" s="35">
        <f t="shared" si="25"/>
        <v>17</v>
      </c>
      <c r="D378" s="35">
        <f t="shared" si="28"/>
        <v>16</v>
      </c>
      <c r="E378" s="35">
        <f t="shared" si="29"/>
        <v>2</v>
      </c>
      <c r="F378" s="35" t="str">
        <f t="shared" si="26"/>
        <v>Monday</v>
      </c>
      <c r="G378" s="35">
        <f t="shared" si="27"/>
        <v>1</v>
      </c>
      <c r="H378" s="34">
        <f>CONVERT(INDEX(Htg_StPt_Sch_EZ!$C$4:$I$27,MATCH(Schedules_8760!$C378,Htg_StPt_Sch_EZ!$B$4:$B$27,0),MATCH(Schedules_8760!$F378,Htg_StPt_Sch_EZ!$C$3:$I$3,0)),"F","C")</f>
        <v>20.555555555555554</v>
      </c>
      <c r="I378" s="34">
        <f>CONVERT(INDEX(Htg_StPt_Sch_EZ!$C$31:$I$54,MATCH(Schedules_8760!$C378,Htg_StPt_Sch_EZ!$B$31:$B$54,0),MATCH(Schedules_8760!$F378,Htg_StPt_Sch_EZ!$C$30:$I$30,0)),"F","C")</f>
        <v>17.777777777777779</v>
      </c>
      <c r="J378" s="34">
        <f>CONVERT(INDEX(Clg_StPt_Sch_EZ!$C$4:$I$27,MATCH(Schedules_8760!$C378,Clg_StPt_Sch_EZ!$B$4:$B$27,0),MATCH(Schedules_8760!$F378,Clg_StPt_Sch_EZ!$C$3:$I$3,0)),"F","C")</f>
        <v>25.555555555555554</v>
      </c>
      <c r="K378" s="34">
        <f>CONVERT(INDEX(Clg_StPt_Sch_EZ!$C$31:$I$54,MATCH(Schedules_8760!$C378,Clg_StPt_Sch_EZ!$B$31:$B$54,0),MATCH(Schedules_8760!$F378,Clg_StPt_Sch_EZ!$C$30:$I$30,0)),"F","C")</f>
        <v>25</v>
      </c>
      <c r="L378" s="34">
        <f>CONVERT(INDEX(DHW_StPt_Sch_EZ!$C$4:$I$27,MATCH(Schedules_8760!$C378,DHW_StPt_Sch_EZ!$B$4:$B$27,0),MATCH(Schedules_8760!$F378,DHW_StPt_Sch_EZ!$C$3:$I$3,0)),"F","C")</f>
        <v>53.333333333333329</v>
      </c>
      <c r="M378" s="34">
        <f>CONVERT(INDEX(DHW_StPt_Sch_EZ!$C$31:$I$54,MATCH(Schedules_8760!$C378,DHW_StPt_Sch_EZ!$B$31:$B$54,0),MATCH(Schedules_8760!$F378,DHW_StPt_Sch_EZ!$C$30:$I$30,0)),"F","C")</f>
        <v>53.333333333333329</v>
      </c>
      <c r="N378" s="12"/>
      <c r="O378" s="12"/>
      <c r="P378" s="12"/>
    </row>
    <row r="379" spans="1:16" x14ac:dyDescent="0.25">
      <c r="A379" s="35">
        <v>378</v>
      </c>
      <c r="B379" s="89">
        <v>16.708333333333329</v>
      </c>
      <c r="C379" s="35">
        <f t="shared" si="25"/>
        <v>18</v>
      </c>
      <c r="D379" s="35">
        <f t="shared" si="28"/>
        <v>16</v>
      </c>
      <c r="E379" s="35">
        <f t="shared" si="29"/>
        <v>2</v>
      </c>
      <c r="F379" s="35" t="str">
        <f t="shared" si="26"/>
        <v>Monday</v>
      </c>
      <c r="G379" s="35">
        <f t="shared" si="27"/>
        <v>1</v>
      </c>
      <c r="H379" s="34">
        <f>CONVERT(INDEX(Htg_StPt_Sch_EZ!$C$4:$I$27,MATCH(Schedules_8760!$C379,Htg_StPt_Sch_EZ!$B$4:$B$27,0),MATCH(Schedules_8760!$F379,Htg_StPt_Sch_EZ!$C$3:$I$3,0)),"F","C")</f>
        <v>20.555555555555554</v>
      </c>
      <c r="I379" s="34">
        <f>CONVERT(INDEX(Htg_StPt_Sch_EZ!$C$31:$I$54,MATCH(Schedules_8760!$C379,Htg_StPt_Sch_EZ!$B$31:$B$54,0),MATCH(Schedules_8760!$F379,Htg_StPt_Sch_EZ!$C$30:$I$30,0)),"F","C")</f>
        <v>17.777777777777779</v>
      </c>
      <c r="J379" s="34">
        <f>CONVERT(INDEX(Clg_StPt_Sch_EZ!$C$4:$I$27,MATCH(Schedules_8760!$C379,Clg_StPt_Sch_EZ!$B$4:$B$27,0),MATCH(Schedules_8760!$F379,Clg_StPt_Sch_EZ!$C$3:$I$3,0)),"F","C")</f>
        <v>25.555555555555554</v>
      </c>
      <c r="K379" s="34">
        <f>CONVERT(INDEX(Clg_StPt_Sch_EZ!$C$31:$I$54,MATCH(Schedules_8760!$C379,Clg_StPt_Sch_EZ!$B$31:$B$54,0),MATCH(Schedules_8760!$F379,Clg_StPt_Sch_EZ!$C$30:$I$30,0)),"F","C")</f>
        <v>28.333333333333332</v>
      </c>
      <c r="L379" s="34">
        <f>CONVERT(INDEX(DHW_StPt_Sch_EZ!$C$4:$I$27,MATCH(Schedules_8760!$C379,DHW_StPt_Sch_EZ!$B$4:$B$27,0),MATCH(Schedules_8760!$F379,DHW_StPt_Sch_EZ!$C$3:$I$3,0)),"F","C")</f>
        <v>53.333333333333329</v>
      </c>
      <c r="M379" s="34">
        <f>CONVERT(INDEX(DHW_StPt_Sch_EZ!$C$31:$I$54,MATCH(Schedules_8760!$C379,DHW_StPt_Sch_EZ!$B$31:$B$54,0),MATCH(Schedules_8760!$F379,DHW_StPt_Sch_EZ!$C$30:$I$30,0)),"F","C")</f>
        <v>53.333333333333329</v>
      </c>
      <c r="N379" s="12"/>
      <c r="O379" s="12"/>
      <c r="P379" s="12"/>
    </row>
    <row r="380" spans="1:16" x14ac:dyDescent="0.25">
      <c r="A380" s="35">
        <v>379</v>
      </c>
      <c r="B380" s="89">
        <v>16.75</v>
      </c>
      <c r="C380" s="35">
        <f t="shared" si="25"/>
        <v>19</v>
      </c>
      <c r="D380" s="35">
        <f t="shared" si="28"/>
        <v>16</v>
      </c>
      <c r="E380" s="35">
        <f t="shared" si="29"/>
        <v>2</v>
      </c>
      <c r="F380" s="35" t="str">
        <f t="shared" si="26"/>
        <v>Monday</v>
      </c>
      <c r="G380" s="35">
        <f t="shared" si="27"/>
        <v>1</v>
      </c>
      <c r="H380" s="34">
        <f>CONVERT(INDEX(Htg_StPt_Sch_EZ!$C$4:$I$27,MATCH(Schedules_8760!$C380,Htg_StPt_Sch_EZ!$B$4:$B$27,0),MATCH(Schedules_8760!$F380,Htg_StPt_Sch_EZ!$C$3:$I$3,0)),"F","C")</f>
        <v>20.555555555555554</v>
      </c>
      <c r="I380" s="34">
        <f>CONVERT(INDEX(Htg_StPt_Sch_EZ!$C$31:$I$54,MATCH(Schedules_8760!$C380,Htg_StPt_Sch_EZ!$B$31:$B$54,0),MATCH(Schedules_8760!$F380,Htg_StPt_Sch_EZ!$C$30:$I$30,0)),"F","C")</f>
        <v>18.333333333333332</v>
      </c>
      <c r="J380" s="34">
        <f>CONVERT(INDEX(Clg_StPt_Sch_EZ!$C$4:$I$27,MATCH(Schedules_8760!$C380,Clg_StPt_Sch_EZ!$B$4:$B$27,0),MATCH(Schedules_8760!$F380,Clg_StPt_Sch_EZ!$C$3:$I$3,0)),"F","C")</f>
        <v>25.555555555555554</v>
      </c>
      <c r="K380" s="34">
        <f>CONVERT(INDEX(Clg_StPt_Sch_EZ!$C$31:$I$54,MATCH(Schedules_8760!$C380,Clg_StPt_Sch_EZ!$B$31:$B$54,0),MATCH(Schedules_8760!$F380,Clg_StPt_Sch_EZ!$C$30:$I$30,0)),"F","C")</f>
        <v>28.333333333333332</v>
      </c>
      <c r="L380" s="34">
        <f>CONVERT(INDEX(DHW_StPt_Sch_EZ!$C$4:$I$27,MATCH(Schedules_8760!$C380,DHW_StPt_Sch_EZ!$B$4:$B$27,0),MATCH(Schedules_8760!$F380,DHW_StPt_Sch_EZ!$C$3:$I$3,0)),"F","C")</f>
        <v>53.333333333333329</v>
      </c>
      <c r="M380" s="34">
        <f>CONVERT(INDEX(DHW_StPt_Sch_EZ!$C$31:$I$54,MATCH(Schedules_8760!$C380,DHW_StPt_Sch_EZ!$B$31:$B$54,0),MATCH(Schedules_8760!$F380,DHW_StPt_Sch_EZ!$C$30:$I$30,0)),"F","C")</f>
        <v>53.333333333333329</v>
      </c>
      <c r="N380" s="12"/>
      <c r="O380" s="12"/>
      <c r="P380" s="12"/>
    </row>
    <row r="381" spans="1:16" x14ac:dyDescent="0.25">
      <c r="A381" s="35">
        <v>380</v>
      </c>
      <c r="B381" s="89">
        <v>16.791666666666671</v>
      </c>
      <c r="C381" s="35">
        <f t="shared" si="25"/>
        <v>20</v>
      </c>
      <c r="D381" s="35">
        <f t="shared" si="28"/>
        <v>16</v>
      </c>
      <c r="E381" s="35">
        <f t="shared" si="29"/>
        <v>2</v>
      </c>
      <c r="F381" s="35" t="str">
        <f t="shared" si="26"/>
        <v>Monday</v>
      </c>
      <c r="G381" s="35">
        <f t="shared" si="27"/>
        <v>1</v>
      </c>
      <c r="H381" s="34">
        <f>CONVERT(INDEX(Htg_StPt_Sch_EZ!$C$4:$I$27,MATCH(Schedules_8760!$C381,Htg_StPt_Sch_EZ!$B$4:$B$27,0),MATCH(Schedules_8760!$F381,Htg_StPt_Sch_EZ!$C$3:$I$3,0)),"F","C")</f>
        <v>20.555555555555554</v>
      </c>
      <c r="I381" s="34">
        <f>CONVERT(INDEX(Htg_StPt_Sch_EZ!$C$31:$I$54,MATCH(Schedules_8760!$C381,Htg_StPt_Sch_EZ!$B$31:$B$54,0),MATCH(Schedules_8760!$F381,Htg_StPt_Sch_EZ!$C$30:$I$30,0)),"F","C")</f>
        <v>18.888888888888889</v>
      </c>
      <c r="J381" s="34">
        <f>CONVERT(INDEX(Clg_StPt_Sch_EZ!$C$4:$I$27,MATCH(Schedules_8760!$C381,Clg_StPt_Sch_EZ!$B$4:$B$27,0),MATCH(Schedules_8760!$F381,Clg_StPt_Sch_EZ!$C$3:$I$3,0)),"F","C")</f>
        <v>25.555555555555554</v>
      </c>
      <c r="K381" s="34">
        <f>CONVERT(INDEX(Clg_StPt_Sch_EZ!$C$31:$I$54,MATCH(Schedules_8760!$C381,Clg_StPt_Sch_EZ!$B$31:$B$54,0),MATCH(Schedules_8760!$F381,Clg_StPt_Sch_EZ!$C$30:$I$30,0)),"F","C")</f>
        <v>28.333333333333332</v>
      </c>
      <c r="L381" s="34">
        <f>CONVERT(INDEX(DHW_StPt_Sch_EZ!$C$4:$I$27,MATCH(Schedules_8760!$C381,DHW_StPt_Sch_EZ!$B$4:$B$27,0),MATCH(Schedules_8760!$F381,DHW_StPt_Sch_EZ!$C$3:$I$3,0)),"F","C")</f>
        <v>53.333333333333329</v>
      </c>
      <c r="M381" s="34">
        <f>CONVERT(INDEX(DHW_StPt_Sch_EZ!$C$31:$I$54,MATCH(Schedules_8760!$C381,DHW_StPt_Sch_EZ!$B$31:$B$54,0),MATCH(Schedules_8760!$F381,DHW_StPt_Sch_EZ!$C$30:$I$30,0)),"F","C")</f>
        <v>53.333333333333329</v>
      </c>
      <c r="N381" s="12"/>
      <c r="O381" s="12"/>
      <c r="P381" s="12"/>
    </row>
    <row r="382" spans="1:16" x14ac:dyDescent="0.25">
      <c r="A382" s="35">
        <v>381</v>
      </c>
      <c r="B382" s="89">
        <v>16.833333333333329</v>
      </c>
      <c r="C382" s="35">
        <f t="shared" si="25"/>
        <v>21</v>
      </c>
      <c r="D382" s="35">
        <f t="shared" si="28"/>
        <v>16</v>
      </c>
      <c r="E382" s="35">
        <f t="shared" si="29"/>
        <v>2</v>
      </c>
      <c r="F382" s="35" t="str">
        <f t="shared" si="26"/>
        <v>Monday</v>
      </c>
      <c r="G382" s="35">
        <f t="shared" si="27"/>
        <v>1</v>
      </c>
      <c r="H382" s="34">
        <f>CONVERT(INDEX(Htg_StPt_Sch_EZ!$C$4:$I$27,MATCH(Schedules_8760!$C382,Htg_StPt_Sch_EZ!$B$4:$B$27,0),MATCH(Schedules_8760!$F382,Htg_StPt_Sch_EZ!$C$3:$I$3,0)),"F","C")</f>
        <v>20.555555555555554</v>
      </c>
      <c r="I382" s="34">
        <f>CONVERT(INDEX(Htg_StPt_Sch_EZ!$C$31:$I$54,MATCH(Schedules_8760!$C382,Htg_StPt_Sch_EZ!$B$31:$B$54,0),MATCH(Schedules_8760!$F382,Htg_StPt_Sch_EZ!$C$30:$I$30,0)),"F","C")</f>
        <v>19.444444444444443</v>
      </c>
      <c r="J382" s="34">
        <f>CONVERT(INDEX(Clg_StPt_Sch_EZ!$C$4:$I$27,MATCH(Schedules_8760!$C382,Clg_StPt_Sch_EZ!$B$4:$B$27,0),MATCH(Schedules_8760!$F382,Clg_StPt_Sch_EZ!$C$3:$I$3,0)),"F","C")</f>
        <v>25.555555555555554</v>
      </c>
      <c r="K382" s="34">
        <f>CONVERT(INDEX(Clg_StPt_Sch_EZ!$C$31:$I$54,MATCH(Schedules_8760!$C382,Clg_StPt_Sch_EZ!$B$31:$B$54,0),MATCH(Schedules_8760!$F382,Clg_StPt_Sch_EZ!$C$30:$I$30,0)),"F","C")</f>
        <v>28.333333333333332</v>
      </c>
      <c r="L382" s="34">
        <f>CONVERT(INDEX(DHW_StPt_Sch_EZ!$C$4:$I$27,MATCH(Schedules_8760!$C382,DHW_StPt_Sch_EZ!$B$4:$B$27,0),MATCH(Schedules_8760!$F382,DHW_StPt_Sch_EZ!$C$3:$I$3,0)),"F","C")</f>
        <v>53.333333333333329</v>
      </c>
      <c r="M382" s="34">
        <f>CONVERT(INDEX(DHW_StPt_Sch_EZ!$C$31:$I$54,MATCH(Schedules_8760!$C382,DHW_StPt_Sch_EZ!$B$31:$B$54,0),MATCH(Schedules_8760!$F382,DHW_StPt_Sch_EZ!$C$30:$I$30,0)),"F","C")</f>
        <v>53.333333333333329</v>
      </c>
      <c r="N382" s="12"/>
      <c r="O382" s="12"/>
      <c r="P382" s="12"/>
    </row>
    <row r="383" spans="1:16" x14ac:dyDescent="0.25">
      <c r="A383" s="35">
        <v>382</v>
      </c>
      <c r="B383" s="89">
        <v>16.875</v>
      </c>
      <c r="C383" s="35">
        <f t="shared" si="25"/>
        <v>22</v>
      </c>
      <c r="D383" s="35">
        <f t="shared" si="28"/>
        <v>16</v>
      </c>
      <c r="E383" s="35">
        <f t="shared" si="29"/>
        <v>2</v>
      </c>
      <c r="F383" s="35" t="str">
        <f t="shared" si="26"/>
        <v>Monday</v>
      </c>
      <c r="G383" s="35">
        <f t="shared" si="27"/>
        <v>1</v>
      </c>
      <c r="H383" s="34">
        <f>CONVERT(INDEX(Htg_StPt_Sch_EZ!$C$4:$I$27,MATCH(Schedules_8760!$C383,Htg_StPt_Sch_EZ!$B$4:$B$27,0),MATCH(Schedules_8760!$F383,Htg_StPt_Sch_EZ!$C$3:$I$3,0)),"F","C")</f>
        <v>20.555555555555554</v>
      </c>
      <c r="I383" s="34">
        <f>CONVERT(INDEX(Htg_StPt_Sch_EZ!$C$31:$I$54,MATCH(Schedules_8760!$C383,Htg_StPt_Sch_EZ!$B$31:$B$54,0),MATCH(Schedules_8760!$F383,Htg_StPt_Sch_EZ!$C$30:$I$30,0)),"F","C")</f>
        <v>19.444444444444443</v>
      </c>
      <c r="J383" s="34">
        <f>CONVERT(INDEX(Clg_StPt_Sch_EZ!$C$4:$I$27,MATCH(Schedules_8760!$C383,Clg_StPt_Sch_EZ!$B$4:$B$27,0),MATCH(Schedules_8760!$F383,Clg_StPt_Sch_EZ!$C$3:$I$3,0)),"F","C")</f>
        <v>25.555555555555554</v>
      </c>
      <c r="K383" s="34">
        <f>CONVERT(INDEX(Clg_StPt_Sch_EZ!$C$31:$I$54,MATCH(Schedules_8760!$C383,Clg_StPt_Sch_EZ!$B$31:$B$54,0),MATCH(Schedules_8760!$F383,Clg_StPt_Sch_EZ!$C$30:$I$30,0)),"F","C")</f>
        <v>28.333333333333332</v>
      </c>
      <c r="L383" s="34">
        <f>CONVERT(INDEX(DHW_StPt_Sch_EZ!$C$4:$I$27,MATCH(Schedules_8760!$C383,DHW_StPt_Sch_EZ!$B$4:$B$27,0),MATCH(Schedules_8760!$F383,DHW_StPt_Sch_EZ!$C$3:$I$3,0)),"F","C")</f>
        <v>53.333333333333329</v>
      </c>
      <c r="M383" s="34">
        <f>CONVERT(INDEX(DHW_StPt_Sch_EZ!$C$31:$I$54,MATCH(Schedules_8760!$C383,DHW_StPt_Sch_EZ!$B$31:$B$54,0),MATCH(Schedules_8760!$F383,DHW_StPt_Sch_EZ!$C$30:$I$30,0)),"F","C")</f>
        <v>53.333333333333329</v>
      </c>
      <c r="N383" s="12"/>
      <c r="O383" s="12"/>
      <c r="P383" s="12"/>
    </row>
    <row r="384" spans="1:16" x14ac:dyDescent="0.25">
      <c r="A384" s="35">
        <v>383</v>
      </c>
      <c r="B384" s="89">
        <v>16.916666666666671</v>
      </c>
      <c r="C384" s="35">
        <f t="shared" si="25"/>
        <v>23</v>
      </c>
      <c r="D384" s="35">
        <f t="shared" si="28"/>
        <v>16</v>
      </c>
      <c r="E384" s="35">
        <f t="shared" si="29"/>
        <v>2</v>
      </c>
      <c r="F384" s="35" t="str">
        <f t="shared" si="26"/>
        <v>Monday</v>
      </c>
      <c r="G384" s="35">
        <f t="shared" si="27"/>
        <v>1</v>
      </c>
      <c r="H384" s="34">
        <f>CONVERT(INDEX(Htg_StPt_Sch_EZ!$C$4:$I$27,MATCH(Schedules_8760!$C384,Htg_StPt_Sch_EZ!$B$4:$B$27,0),MATCH(Schedules_8760!$F384,Htg_StPt_Sch_EZ!$C$3:$I$3,0)),"F","C")</f>
        <v>20.555555555555554</v>
      </c>
      <c r="I384" s="34">
        <f>CONVERT(INDEX(Htg_StPt_Sch_EZ!$C$31:$I$54,MATCH(Schedules_8760!$C384,Htg_StPt_Sch_EZ!$B$31:$B$54,0),MATCH(Schedules_8760!$F384,Htg_StPt_Sch_EZ!$C$30:$I$30,0)),"F","C")</f>
        <v>19.444444444444443</v>
      </c>
      <c r="J384" s="34">
        <f>CONVERT(INDEX(Clg_StPt_Sch_EZ!$C$4:$I$27,MATCH(Schedules_8760!$C384,Clg_StPt_Sch_EZ!$B$4:$B$27,0),MATCH(Schedules_8760!$F384,Clg_StPt_Sch_EZ!$C$3:$I$3,0)),"F","C")</f>
        <v>25.555555555555554</v>
      </c>
      <c r="K384" s="34">
        <f>CONVERT(INDEX(Clg_StPt_Sch_EZ!$C$31:$I$54,MATCH(Schedules_8760!$C384,Clg_StPt_Sch_EZ!$B$31:$B$54,0),MATCH(Schedules_8760!$F384,Clg_StPt_Sch_EZ!$C$30:$I$30,0)),"F","C")</f>
        <v>28.333333333333332</v>
      </c>
      <c r="L384" s="34">
        <f>CONVERT(INDEX(DHW_StPt_Sch_EZ!$C$4:$I$27,MATCH(Schedules_8760!$C384,DHW_StPt_Sch_EZ!$B$4:$B$27,0),MATCH(Schedules_8760!$F384,DHW_StPt_Sch_EZ!$C$3:$I$3,0)),"F","C")</f>
        <v>53.333333333333329</v>
      </c>
      <c r="M384" s="34">
        <f>CONVERT(INDEX(DHW_StPt_Sch_EZ!$C$31:$I$54,MATCH(Schedules_8760!$C384,DHW_StPt_Sch_EZ!$B$31:$B$54,0),MATCH(Schedules_8760!$F384,DHW_StPt_Sch_EZ!$C$30:$I$30,0)),"F","C")</f>
        <v>53.333333333333329</v>
      </c>
      <c r="N384" s="12"/>
      <c r="O384" s="12"/>
      <c r="P384" s="12"/>
    </row>
    <row r="385" spans="1:16" x14ac:dyDescent="0.25">
      <c r="A385" s="35">
        <v>384</v>
      </c>
      <c r="B385" s="89">
        <v>16.958333333333329</v>
      </c>
      <c r="C385" s="35">
        <f t="shared" si="25"/>
        <v>24</v>
      </c>
      <c r="D385" s="35">
        <f t="shared" si="28"/>
        <v>16</v>
      </c>
      <c r="E385" s="35">
        <f t="shared" si="29"/>
        <v>2</v>
      </c>
      <c r="F385" s="35" t="str">
        <f t="shared" si="26"/>
        <v>Monday</v>
      </c>
      <c r="G385" s="35">
        <f t="shared" si="27"/>
        <v>1</v>
      </c>
      <c r="H385" s="34">
        <f>CONVERT(INDEX(Htg_StPt_Sch_EZ!$C$4:$I$27,MATCH(Schedules_8760!$C385,Htg_StPt_Sch_EZ!$B$4:$B$27,0),MATCH(Schedules_8760!$F385,Htg_StPt_Sch_EZ!$C$3:$I$3,0)),"F","C")</f>
        <v>20.555555555555554</v>
      </c>
      <c r="I385" s="34">
        <f>CONVERT(INDEX(Htg_StPt_Sch_EZ!$C$31:$I$54,MATCH(Schedules_8760!$C385,Htg_StPt_Sch_EZ!$B$31:$B$54,0),MATCH(Schedules_8760!$F385,Htg_StPt_Sch_EZ!$C$30:$I$30,0)),"F","C")</f>
        <v>19.444444444444443</v>
      </c>
      <c r="J385" s="34">
        <f>CONVERT(INDEX(Clg_StPt_Sch_EZ!$C$4:$I$27,MATCH(Schedules_8760!$C385,Clg_StPt_Sch_EZ!$B$4:$B$27,0),MATCH(Schedules_8760!$F385,Clg_StPt_Sch_EZ!$C$3:$I$3,0)),"F","C")</f>
        <v>25.555555555555554</v>
      </c>
      <c r="K385" s="34">
        <f>CONVERT(INDEX(Clg_StPt_Sch_EZ!$C$31:$I$54,MATCH(Schedules_8760!$C385,Clg_StPt_Sch_EZ!$B$31:$B$54,0),MATCH(Schedules_8760!$F385,Clg_StPt_Sch_EZ!$C$30:$I$30,0)),"F","C")</f>
        <v>28.333333333333332</v>
      </c>
      <c r="L385" s="34">
        <f>CONVERT(INDEX(DHW_StPt_Sch_EZ!$C$4:$I$27,MATCH(Schedules_8760!$C385,DHW_StPt_Sch_EZ!$B$4:$B$27,0),MATCH(Schedules_8760!$F385,DHW_StPt_Sch_EZ!$C$3:$I$3,0)),"F","C")</f>
        <v>53.333333333333329</v>
      </c>
      <c r="M385" s="34">
        <f>CONVERT(INDEX(DHW_StPt_Sch_EZ!$C$31:$I$54,MATCH(Schedules_8760!$C385,DHW_StPt_Sch_EZ!$B$31:$B$54,0),MATCH(Schedules_8760!$F385,DHW_StPt_Sch_EZ!$C$30:$I$30,0)),"F","C")</f>
        <v>53.333333333333329</v>
      </c>
      <c r="N385" s="12"/>
      <c r="O385" s="12"/>
      <c r="P385" s="12"/>
    </row>
    <row r="386" spans="1:16" x14ac:dyDescent="0.25">
      <c r="A386" s="35">
        <v>385</v>
      </c>
      <c r="B386" s="89">
        <v>17</v>
      </c>
      <c r="C386" s="35">
        <f t="shared" ref="C386:C449" si="30">HOUR(B386)+1</f>
        <v>1</v>
      </c>
      <c r="D386" s="35">
        <f t="shared" si="28"/>
        <v>17</v>
      </c>
      <c r="E386" s="35">
        <f t="shared" si="29"/>
        <v>3</v>
      </c>
      <c r="F386" s="35" t="str">
        <f t="shared" ref="F386:F449" si="31">IF(E386=1,"Sunday",IF(E386=2,"Monday",IF(E386=3,"Tuesday",IF(E386=4,"Wednesday",IF(E386=5,"Thursday",IF(E386=6,"Friday","Saturday"))))))</f>
        <v>Tuesday</v>
      </c>
      <c r="G386" s="35">
        <f t="shared" ref="G386:G449" si="32">MONTH(B386)</f>
        <v>1</v>
      </c>
      <c r="H386" s="34">
        <f>CONVERT(INDEX(Htg_StPt_Sch_EZ!$C$4:$I$27,MATCH(Schedules_8760!$C386,Htg_StPt_Sch_EZ!$B$4:$B$27,0),MATCH(Schedules_8760!$F386,Htg_StPt_Sch_EZ!$C$3:$I$3,0)),"F","C")</f>
        <v>20.555555555555554</v>
      </c>
      <c r="I386" s="34">
        <f>CONVERT(INDEX(Htg_StPt_Sch_EZ!$C$31:$I$54,MATCH(Schedules_8760!$C386,Htg_StPt_Sch_EZ!$B$31:$B$54,0),MATCH(Schedules_8760!$F386,Htg_StPt_Sch_EZ!$C$30:$I$30,0)),"F","C")</f>
        <v>19.444444444444443</v>
      </c>
      <c r="J386" s="34">
        <f>CONVERT(INDEX(Clg_StPt_Sch_EZ!$C$4:$I$27,MATCH(Schedules_8760!$C386,Clg_StPt_Sch_EZ!$B$4:$B$27,0),MATCH(Schedules_8760!$F386,Clg_StPt_Sch_EZ!$C$3:$I$3,0)),"F","C")</f>
        <v>25.555555555555554</v>
      </c>
      <c r="K386" s="34">
        <f>CONVERT(INDEX(Clg_StPt_Sch_EZ!$C$31:$I$54,MATCH(Schedules_8760!$C386,Clg_StPt_Sch_EZ!$B$31:$B$54,0),MATCH(Schedules_8760!$F386,Clg_StPt_Sch_EZ!$C$30:$I$30,0)),"F","C")</f>
        <v>28.333333333333332</v>
      </c>
      <c r="L386" s="34">
        <f>CONVERT(INDEX(DHW_StPt_Sch_EZ!$C$4:$I$27,MATCH(Schedules_8760!$C386,DHW_StPt_Sch_EZ!$B$4:$B$27,0),MATCH(Schedules_8760!$F386,DHW_StPt_Sch_EZ!$C$3:$I$3,0)),"F","C")</f>
        <v>53.333333333333329</v>
      </c>
      <c r="M386" s="34">
        <f>CONVERT(INDEX(DHW_StPt_Sch_EZ!$C$31:$I$54,MATCH(Schedules_8760!$C386,DHW_StPt_Sch_EZ!$B$31:$B$54,0),MATCH(Schedules_8760!$F386,DHW_StPt_Sch_EZ!$C$30:$I$30,0)),"F","C")</f>
        <v>53.333333333333329</v>
      </c>
      <c r="N386" s="12"/>
      <c r="O386" s="12"/>
      <c r="P386" s="12"/>
    </row>
    <row r="387" spans="1:16" x14ac:dyDescent="0.25">
      <c r="A387" s="35">
        <v>386</v>
      </c>
      <c r="B387" s="89">
        <v>17.041666666666671</v>
      </c>
      <c r="C387" s="35">
        <f t="shared" si="30"/>
        <v>2</v>
      </c>
      <c r="D387" s="35">
        <f t="shared" ref="D387:D450" si="33">IF(C387=1,D386+1,D386)</f>
        <v>17</v>
      </c>
      <c r="E387" s="35">
        <f t="shared" ref="E387:E450" si="34">IF(AND(C387=1,E386=7),1,IF(C387=1,E386+1,E386))</f>
        <v>3</v>
      </c>
      <c r="F387" s="35" t="str">
        <f t="shared" si="31"/>
        <v>Tuesday</v>
      </c>
      <c r="G387" s="35">
        <f t="shared" si="32"/>
        <v>1</v>
      </c>
      <c r="H387" s="34">
        <f>CONVERT(INDEX(Htg_StPt_Sch_EZ!$C$4:$I$27,MATCH(Schedules_8760!$C387,Htg_StPt_Sch_EZ!$B$4:$B$27,0),MATCH(Schedules_8760!$F387,Htg_StPt_Sch_EZ!$C$3:$I$3,0)),"F","C")</f>
        <v>20.555555555555554</v>
      </c>
      <c r="I387" s="34">
        <f>CONVERT(INDEX(Htg_StPt_Sch_EZ!$C$31:$I$54,MATCH(Schedules_8760!$C387,Htg_StPt_Sch_EZ!$B$31:$B$54,0),MATCH(Schedules_8760!$F387,Htg_StPt_Sch_EZ!$C$30:$I$30,0)),"F","C")</f>
        <v>19.444444444444443</v>
      </c>
      <c r="J387" s="34">
        <f>CONVERT(INDEX(Clg_StPt_Sch_EZ!$C$4:$I$27,MATCH(Schedules_8760!$C387,Clg_StPt_Sch_EZ!$B$4:$B$27,0),MATCH(Schedules_8760!$F387,Clg_StPt_Sch_EZ!$C$3:$I$3,0)),"F","C")</f>
        <v>25.555555555555554</v>
      </c>
      <c r="K387" s="34">
        <f>CONVERT(INDEX(Clg_StPt_Sch_EZ!$C$31:$I$54,MATCH(Schedules_8760!$C387,Clg_StPt_Sch_EZ!$B$31:$B$54,0),MATCH(Schedules_8760!$F387,Clg_StPt_Sch_EZ!$C$30:$I$30,0)),"F","C")</f>
        <v>28.333333333333332</v>
      </c>
      <c r="L387" s="34">
        <f>CONVERT(INDEX(DHW_StPt_Sch_EZ!$C$4:$I$27,MATCH(Schedules_8760!$C387,DHW_StPt_Sch_EZ!$B$4:$B$27,0),MATCH(Schedules_8760!$F387,DHW_StPt_Sch_EZ!$C$3:$I$3,0)),"F","C")</f>
        <v>53.333333333333329</v>
      </c>
      <c r="M387" s="34">
        <f>CONVERT(INDEX(DHW_StPt_Sch_EZ!$C$31:$I$54,MATCH(Schedules_8760!$C387,DHW_StPt_Sch_EZ!$B$31:$B$54,0),MATCH(Schedules_8760!$F387,DHW_StPt_Sch_EZ!$C$30:$I$30,0)),"F","C")</f>
        <v>53.333333333333329</v>
      </c>
      <c r="N387" s="12"/>
      <c r="O387" s="12"/>
      <c r="P387" s="12"/>
    </row>
    <row r="388" spans="1:16" x14ac:dyDescent="0.25">
      <c r="A388" s="35">
        <v>387</v>
      </c>
      <c r="B388" s="89">
        <v>17.083333333333329</v>
      </c>
      <c r="C388" s="35">
        <f t="shared" si="30"/>
        <v>3</v>
      </c>
      <c r="D388" s="35">
        <f t="shared" si="33"/>
        <v>17</v>
      </c>
      <c r="E388" s="35">
        <f t="shared" si="34"/>
        <v>3</v>
      </c>
      <c r="F388" s="35" t="str">
        <f t="shared" si="31"/>
        <v>Tuesday</v>
      </c>
      <c r="G388" s="35">
        <f t="shared" si="32"/>
        <v>1</v>
      </c>
      <c r="H388" s="34">
        <f>CONVERT(INDEX(Htg_StPt_Sch_EZ!$C$4:$I$27,MATCH(Schedules_8760!$C388,Htg_StPt_Sch_EZ!$B$4:$B$27,0),MATCH(Schedules_8760!$F388,Htg_StPt_Sch_EZ!$C$3:$I$3,0)),"F","C")</f>
        <v>20.555555555555554</v>
      </c>
      <c r="I388" s="34">
        <f>CONVERT(INDEX(Htg_StPt_Sch_EZ!$C$31:$I$54,MATCH(Schedules_8760!$C388,Htg_StPt_Sch_EZ!$B$31:$B$54,0),MATCH(Schedules_8760!$F388,Htg_StPt_Sch_EZ!$C$30:$I$30,0)),"F","C")</f>
        <v>19.444444444444443</v>
      </c>
      <c r="J388" s="34">
        <f>CONVERT(INDEX(Clg_StPt_Sch_EZ!$C$4:$I$27,MATCH(Schedules_8760!$C388,Clg_StPt_Sch_EZ!$B$4:$B$27,0),MATCH(Schedules_8760!$F388,Clg_StPt_Sch_EZ!$C$3:$I$3,0)),"F","C")</f>
        <v>25.555555555555554</v>
      </c>
      <c r="K388" s="34">
        <f>CONVERT(INDEX(Clg_StPt_Sch_EZ!$C$31:$I$54,MATCH(Schedules_8760!$C388,Clg_StPt_Sch_EZ!$B$31:$B$54,0),MATCH(Schedules_8760!$F388,Clg_StPt_Sch_EZ!$C$30:$I$30,0)),"F","C")</f>
        <v>28.333333333333332</v>
      </c>
      <c r="L388" s="34">
        <f>CONVERT(INDEX(DHW_StPt_Sch_EZ!$C$4:$I$27,MATCH(Schedules_8760!$C388,DHW_StPt_Sch_EZ!$B$4:$B$27,0),MATCH(Schedules_8760!$F388,DHW_StPt_Sch_EZ!$C$3:$I$3,0)),"F","C")</f>
        <v>53.333333333333329</v>
      </c>
      <c r="M388" s="34">
        <f>CONVERT(INDEX(DHW_StPt_Sch_EZ!$C$31:$I$54,MATCH(Schedules_8760!$C388,DHW_StPt_Sch_EZ!$B$31:$B$54,0),MATCH(Schedules_8760!$F388,DHW_StPt_Sch_EZ!$C$30:$I$30,0)),"F","C")</f>
        <v>53.333333333333329</v>
      </c>
      <c r="N388" s="12"/>
      <c r="O388" s="12"/>
      <c r="P388" s="12"/>
    </row>
    <row r="389" spans="1:16" x14ac:dyDescent="0.25">
      <c r="A389" s="35">
        <v>388</v>
      </c>
      <c r="B389" s="89">
        <v>17.125</v>
      </c>
      <c r="C389" s="35">
        <f t="shared" si="30"/>
        <v>4</v>
      </c>
      <c r="D389" s="35">
        <f t="shared" si="33"/>
        <v>17</v>
      </c>
      <c r="E389" s="35">
        <f t="shared" si="34"/>
        <v>3</v>
      </c>
      <c r="F389" s="35" t="str">
        <f t="shared" si="31"/>
        <v>Tuesday</v>
      </c>
      <c r="G389" s="35">
        <f t="shared" si="32"/>
        <v>1</v>
      </c>
      <c r="H389" s="34">
        <f>CONVERT(INDEX(Htg_StPt_Sch_EZ!$C$4:$I$27,MATCH(Schedules_8760!$C389,Htg_StPt_Sch_EZ!$B$4:$B$27,0),MATCH(Schedules_8760!$F389,Htg_StPt_Sch_EZ!$C$3:$I$3,0)),"F","C")</f>
        <v>20.555555555555554</v>
      </c>
      <c r="I389" s="34">
        <f>CONVERT(INDEX(Htg_StPt_Sch_EZ!$C$31:$I$54,MATCH(Schedules_8760!$C389,Htg_StPt_Sch_EZ!$B$31:$B$54,0),MATCH(Schedules_8760!$F389,Htg_StPt_Sch_EZ!$C$30:$I$30,0)),"F","C")</f>
        <v>19.444444444444443</v>
      </c>
      <c r="J389" s="34">
        <f>CONVERT(INDEX(Clg_StPt_Sch_EZ!$C$4:$I$27,MATCH(Schedules_8760!$C389,Clg_StPt_Sch_EZ!$B$4:$B$27,0),MATCH(Schedules_8760!$F389,Clg_StPt_Sch_EZ!$C$3:$I$3,0)),"F","C")</f>
        <v>25.555555555555554</v>
      </c>
      <c r="K389" s="34">
        <f>CONVERT(INDEX(Clg_StPt_Sch_EZ!$C$31:$I$54,MATCH(Schedules_8760!$C389,Clg_StPt_Sch_EZ!$B$31:$B$54,0),MATCH(Schedules_8760!$F389,Clg_StPt_Sch_EZ!$C$30:$I$30,0)),"F","C")</f>
        <v>28.333333333333332</v>
      </c>
      <c r="L389" s="34">
        <f>CONVERT(INDEX(DHW_StPt_Sch_EZ!$C$4:$I$27,MATCH(Schedules_8760!$C389,DHW_StPt_Sch_EZ!$B$4:$B$27,0),MATCH(Schedules_8760!$F389,DHW_StPt_Sch_EZ!$C$3:$I$3,0)),"F","C")</f>
        <v>53.333333333333329</v>
      </c>
      <c r="M389" s="34">
        <f>CONVERT(INDEX(DHW_StPt_Sch_EZ!$C$31:$I$54,MATCH(Schedules_8760!$C389,DHW_StPt_Sch_EZ!$B$31:$B$54,0),MATCH(Schedules_8760!$F389,DHW_StPt_Sch_EZ!$C$30:$I$30,0)),"F","C")</f>
        <v>53.333333333333329</v>
      </c>
      <c r="N389" s="12"/>
      <c r="O389" s="12"/>
      <c r="P389" s="12"/>
    </row>
    <row r="390" spans="1:16" x14ac:dyDescent="0.25">
      <c r="A390" s="35">
        <v>389</v>
      </c>
      <c r="B390" s="89">
        <v>17.166666666666671</v>
      </c>
      <c r="C390" s="35">
        <f t="shared" si="30"/>
        <v>5</v>
      </c>
      <c r="D390" s="35">
        <f t="shared" si="33"/>
        <v>17</v>
      </c>
      <c r="E390" s="35">
        <f t="shared" si="34"/>
        <v>3</v>
      </c>
      <c r="F390" s="35" t="str">
        <f t="shared" si="31"/>
        <v>Tuesday</v>
      </c>
      <c r="G390" s="35">
        <f t="shared" si="32"/>
        <v>1</v>
      </c>
      <c r="H390" s="34">
        <f>CONVERT(INDEX(Htg_StPt_Sch_EZ!$C$4:$I$27,MATCH(Schedules_8760!$C390,Htg_StPt_Sch_EZ!$B$4:$B$27,0),MATCH(Schedules_8760!$F390,Htg_StPt_Sch_EZ!$C$3:$I$3,0)),"F","C")</f>
        <v>20.555555555555554</v>
      </c>
      <c r="I390" s="34">
        <f>CONVERT(INDEX(Htg_StPt_Sch_EZ!$C$31:$I$54,MATCH(Schedules_8760!$C390,Htg_StPt_Sch_EZ!$B$31:$B$54,0),MATCH(Schedules_8760!$F390,Htg_StPt_Sch_EZ!$C$30:$I$30,0)),"F","C")</f>
        <v>19.444444444444443</v>
      </c>
      <c r="J390" s="34">
        <f>CONVERT(INDEX(Clg_StPt_Sch_EZ!$C$4:$I$27,MATCH(Schedules_8760!$C390,Clg_StPt_Sch_EZ!$B$4:$B$27,0),MATCH(Schedules_8760!$F390,Clg_StPt_Sch_EZ!$C$3:$I$3,0)),"F","C")</f>
        <v>25.555555555555554</v>
      </c>
      <c r="K390" s="34">
        <f>CONVERT(INDEX(Clg_StPt_Sch_EZ!$C$31:$I$54,MATCH(Schedules_8760!$C390,Clg_StPt_Sch_EZ!$B$31:$B$54,0),MATCH(Schedules_8760!$F390,Clg_StPt_Sch_EZ!$C$30:$I$30,0)),"F","C")</f>
        <v>28.333333333333332</v>
      </c>
      <c r="L390" s="34">
        <f>CONVERT(INDEX(DHW_StPt_Sch_EZ!$C$4:$I$27,MATCH(Schedules_8760!$C390,DHW_StPt_Sch_EZ!$B$4:$B$27,0),MATCH(Schedules_8760!$F390,DHW_StPt_Sch_EZ!$C$3:$I$3,0)),"F","C")</f>
        <v>53.333333333333329</v>
      </c>
      <c r="M390" s="34">
        <f>CONVERT(INDEX(DHW_StPt_Sch_EZ!$C$31:$I$54,MATCH(Schedules_8760!$C390,DHW_StPt_Sch_EZ!$B$31:$B$54,0),MATCH(Schedules_8760!$F390,DHW_StPt_Sch_EZ!$C$30:$I$30,0)),"F","C")</f>
        <v>53.333333333333329</v>
      </c>
      <c r="N390" s="12"/>
      <c r="O390" s="12"/>
      <c r="P390" s="12"/>
    </row>
    <row r="391" spans="1:16" x14ac:dyDescent="0.25">
      <c r="A391" s="35">
        <v>390</v>
      </c>
      <c r="B391" s="89">
        <v>17.208333333333329</v>
      </c>
      <c r="C391" s="35">
        <f t="shared" si="30"/>
        <v>6</v>
      </c>
      <c r="D391" s="35">
        <f t="shared" si="33"/>
        <v>17</v>
      </c>
      <c r="E391" s="35">
        <f t="shared" si="34"/>
        <v>3</v>
      </c>
      <c r="F391" s="35" t="str">
        <f t="shared" si="31"/>
        <v>Tuesday</v>
      </c>
      <c r="G391" s="35">
        <f t="shared" si="32"/>
        <v>1</v>
      </c>
      <c r="H391" s="34">
        <f>CONVERT(INDEX(Htg_StPt_Sch_EZ!$C$4:$I$27,MATCH(Schedules_8760!$C391,Htg_StPt_Sch_EZ!$B$4:$B$27,0),MATCH(Schedules_8760!$F391,Htg_StPt_Sch_EZ!$C$3:$I$3,0)),"F","C")</f>
        <v>20.555555555555554</v>
      </c>
      <c r="I391" s="34">
        <f>CONVERT(INDEX(Htg_StPt_Sch_EZ!$C$31:$I$54,MATCH(Schedules_8760!$C391,Htg_StPt_Sch_EZ!$B$31:$B$54,0),MATCH(Schedules_8760!$F391,Htg_StPt_Sch_EZ!$C$30:$I$30,0)),"F","C")</f>
        <v>19.444444444444443</v>
      </c>
      <c r="J391" s="34">
        <f>CONVERT(INDEX(Clg_StPt_Sch_EZ!$C$4:$I$27,MATCH(Schedules_8760!$C391,Clg_StPt_Sch_EZ!$B$4:$B$27,0),MATCH(Schedules_8760!$F391,Clg_StPt_Sch_EZ!$C$3:$I$3,0)),"F","C")</f>
        <v>25.555555555555554</v>
      </c>
      <c r="K391" s="34">
        <f>CONVERT(INDEX(Clg_StPt_Sch_EZ!$C$31:$I$54,MATCH(Schedules_8760!$C391,Clg_StPt_Sch_EZ!$B$31:$B$54,0),MATCH(Schedules_8760!$F391,Clg_StPt_Sch_EZ!$C$30:$I$30,0)),"F","C")</f>
        <v>28.333333333333332</v>
      </c>
      <c r="L391" s="34">
        <f>CONVERT(INDEX(DHW_StPt_Sch_EZ!$C$4:$I$27,MATCH(Schedules_8760!$C391,DHW_StPt_Sch_EZ!$B$4:$B$27,0),MATCH(Schedules_8760!$F391,DHW_StPt_Sch_EZ!$C$3:$I$3,0)),"F","C")</f>
        <v>53.333333333333329</v>
      </c>
      <c r="M391" s="34">
        <f>CONVERT(INDEX(DHW_StPt_Sch_EZ!$C$31:$I$54,MATCH(Schedules_8760!$C391,DHW_StPt_Sch_EZ!$B$31:$B$54,0),MATCH(Schedules_8760!$F391,DHW_StPt_Sch_EZ!$C$30:$I$30,0)),"F","C")</f>
        <v>53.333333333333329</v>
      </c>
      <c r="N391" s="12"/>
      <c r="O391" s="12"/>
      <c r="P391" s="12"/>
    </row>
    <row r="392" spans="1:16" x14ac:dyDescent="0.25">
      <c r="A392" s="35">
        <v>391</v>
      </c>
      <c r="B392" s="89">
        <v>17.25</v>
      </c>
      <c r="C392" s="35">
        <f t="shared" si="30"/>
        <v>7</v>
      </c>
      <c r="D392" s="35">
        <f t="shared" si="33"/>
        <v>17</v>
      </c>
      <c r="E392" s="35">
        <f t="shared" si="34"/>
        <v>3</v>
      </c>
      <c r="F392" s="35" t="str">
        <f t="shared" si="31"/>
        <v>Tuesday</v>
      </c>
      <c r="G392" s="35">
        <f t="shared" si="32"/>
        <v>1</v>
      </c>
      <c r="H392" s="34">
        <f>CONVERT(INDEX(Htg_StPt_Sch_EZ!$C$4:$I$27,MATCH(Schedules_8760!$C392,Htg_StPt_Sch_EZ!$B$4:$B$27,0),MATCH(Schedules_8760!$F392,Htg_StPt_Sch_EZ!$C$3:$I$3,0)),"F","C")</f>
        <v>20.555555555555554</v>
      </c>
      <c r="I392" s="34">
        <f>CONVERT(INDEX(Htg_StPt_Sch_EZ!$C$31:$I$54,MATCH(Schedules_8760!$C392,Htg_StPt_Sch_EZ!$B$31:$B$54,0),MATCH(Schedules_8760!$F392,Htg_StPt_Sch_EZ!$C$30:$I$30,0)),"F","C")</f>
        <v>19.444444444444443</v>
      </c>
      <c r="J392" s="34">
        <f>CONVERT(INDEX(Clg_StPt_Sch_EZ!$C$4:$I$27,MATCH(Schedules_8760!$C392,Clg_StPt_Sch_EZ!$B$4:$B$27,0),MATCH(Schedules_8760!$F392,Clg_StPt_Sch_EZ!$C$3:$I$3,0)),"F","C")</f>
        <v>25.555555555555554</v>
      </c>
      <c r="K392" s="34">
        <f>CONVERT(INDEX(Clg_StPt_Sch_EZ!$C$31:$I$54,MATCH(Schedules_8760!$C392,Clg_StPt_Sch_EZ!$B$31:$B$54,0),MATCH(Schedules_8760!$F392,Clg_StPt_Sch_EZ!$C$30:$I$30,0)),"F","C")</f>
        <v>28.333333333333332</v>
      </c>
      <c r="L392" s="34">
        <f>CONVERT(INDEX(DHW_StPt_Sch_EZ!$C$4:$I$27,MATCH(Schedules_8760!$C392,DHW_StPt_Sch_EZ!$B$4:$B$27,0),MATCH(Schedules_8760!$F392,DHW_StPt_Sch_EZ!$C$3:$I$3,0)),"F","C")</f>
        <v>53.333333333333329</v>
      </c>
      <c r="M392" s="34">
        <f>CONVERT(INDEX(DHW_StPt_Sch_EZ!$C$31:$I$54,MATCH(Schedules_8760!$C392,DHW_StPt_Sch_EZ!$B$31:$B$54,0),MATCH(Schedules_8760!$F392,DHW_StPt_Sch_EZ!$C$30:$I$30,0)),"F","C")</f>
        <v>53.333333333333329</v>
      </c>
      <c r="N392" s="12"/>
      <c r="O392" s="12"/>
      <c r="P392" s="12"/>
    </row>
    <row r="393" spans="1:16" x14ac:dyDescent="0.25">
      <c r="A393" s="35">
        <v>392</v>
      </c>
      <c r="B393" s="89">
        <v>17.291666666666671</v>
      </c>
      <c r="C393" s="35">
        <f t="shared" si="30"/>
        <v>8</v>
      </c>
      <c r="D393" s="35">
        <f t="shared" si="33"/>
        <v>17</v>
      </c>
      <c r="E393" s="35">
        <f t="shared" si="34"/>
        <v>3</v>
      </c>
      <c r="F393" s="35" t="str">
        <f t="shared" si="31"/>
        <v>Tuesday</v>
      </c>
      <c r="G393" s="35">
        <f t="shared" si="32"/>
        <v>1</v>
      </c>
      <c r="H393" s="34">
        <f>CONVERT(INDEX(Htg_StPt_Sch_EZ!$C$4:$I$27,MATCH(Schedules_8760!$C393,Htg_StPt_Sch_EZ!$B$4:$B$27,0),MATCH(Schedules_8760!$F393,Htg_StPt_Sch_EZ!$C$3:$I$3,0)),"F","C")</f>
        <v>20.555555555555554</v>
      </c>
      <c r="I393" s="34">
        <f>CONVERT(INDEX(Htg_StPt_Sch_EZ!$C$31:$I$54,MATCH(Schedules_8760!$C393,Htg_StPt_Sch_EZ!$B$31:$B$54,0),MATCH(Schedules_8760!$F393,Htg_StPt_Sch_EZ!$C$30:$I$30,0)),"F","C")</f>
        <v>19.444444444444443</v>
      </c>
      <c r="J393" s="34">
        <f>CONVERT(INDEX(Clg_StPt_Sch_EZ!$C$4:$I$27,MATCH(Schedules_8760!$C393,Clg_StPt_Sch_EZ!$B$4:$B$27,0),MATCH(Schedules_8760!$F393,Clg_StPt_Sch_EZ!$C$3:$I$3,0)),"F","C")</f>
        <v>25.555555555555554</v>
      </c>
      <c r="K393" s="34">
        <f>CONVERT(INDEX(Clg_StPt_Sch_EZ!$C$31:$I$54,MATCH(Schedules_8760!$C393,Clg_StPt_Sch_EZ!$B$31:$B$54,0),MATCH(Schedules_8760!$F393,Clg_StPt_Sch_EZ!$C$30:$I$30,0)),"F","C")</f>
        <v>25</v>
      </c>
      <c r="L393" s="34">
        <f>CONVERT(INDEX(DHW_StPt_Sch_EZ!$C$4:$I$27,MATCH(Schedules_8760!$C393,DHW_StPt_Sch_EZ!$B$4:$B$27,0),MATCH(Schedules_8760!$F393,DHW_StPt_Sch_EZ!$C$3:$I$3,0)),"F","C")</f>
        <v>53.333333333333329</v>
      </c>
      <c r="M393" s="34">
        <f>CONVERT(INDEX(DHW_StPt_Sch_EZ!$C$31:$I$54,MATCH(Schedules_8760!$C393,DHW_StPt_Sch_EZ!$B$31:$B$54,0),MATCH(Schedules_8760!$F393,DHW_StPt_Sch_EZ!$C$30:$I$30,0)),"F","C")</f>
        <v>53.333333333333329</v>
      </c>
      <c r="N393" s="12"/>
      <c r="O393" s="12"/>
      <c r="P393" s="12"/>
    </row>
    <row r="394" spans="1:16" x14ac:dyDescent="0.25">
      <c r="A394" s="35">
        <v>393</v>
      </c>
      <c r="B394" s="89">
        <v>17.333333333333329</v>
      </c>
      <c r="C394" s="35">
        <f t="shared" si="30"/>
        <v>9</v>
      </c>
      <c r="D394" s="35">
        <f t="shared" si="33"/>
        <v>17</v>
      </c>
      <c r="E394" s="35">
        <f t="shared" si="34"/>
        <v>3</v>
      </c>
      <c r="F394" s="35" t="str">
        <f t="shared" si="31"/>
        <v>Tuesday</v>
      </c>
      <c r="G394" s="35">
        <f t="shared" si="32"/>
        <v>1</v>
      </c>
      <c r="H394" s="34">
        <f>CONVERT(INDEX(Htg_StPt_Sch_EZ!$C$4:$I$27,MATCH(Schedules_8760!$C394,Htg_StPt_Sch_EZ!$B$4:$B$27,0),MATCH(Schedules_8760!$F394,Htg_StPt_Sch_EZ!$C$3:$I$3,0)),"F","C")</f>
        <v>20.555555555555554</v>
      </c>
      <c r="I394" s="34">
        <f>CONVERT(INDEX(Htg_StPt_Sch_EZ!$C$31:$I$54,MATCH(Schedules_8760!$C394,Htg_StPt_Sch_EZ!$B$31:$B$54,0),MATCH(Schedules_8760!$F394,Htg_StPt_Sch_EZ!$C$30:$I$30,0)),"F","C")</f>
        <v>19.444444444444443</v>
      </c>
      <c r="J394" s="34">
        <f>CONVERT(INDEX(Clg_StPt_Sch_EZ!$C$4:$I$27,MATCH(Schedules_8760!$C394,Clg_StPt_Sch_EZ!$B$4:$B$27,0),MATCH(Schedules_8760!$F394,Clg_StPt_Sch_EZ!$C$3:$I$3,0)),"F","C")</f>
        <v>25.555555555555554</v>
      </c>
      <c r="K394" s="34">
        <f>CONVERT(INDEX(Clg_StPt_Sch_EZ!$C$31:$I$54,MATCH(Schedules_8760!$C394,Clg_StPt_Sch_EZ!$B$31:$B$54,0),MATCH(Schedules_8760!$F394,Clg_StPt_Sch_EZ!$C$30:$I$30,0)),"F","C")</f>
        <v>25</v>
      </c>
      <c r="L394" s="34">
        <f>CONVERT(INDEX(DHW_StPt_Sch_EZ!$C$4:$I$27,MATCH(Schedules_8760!$C394,DHW_StPt_Sch_EZ!$B$4:$B$27,0),MATCH(Schedules_8760!$F394,DHW_StPt_Sch_EZ!$C$3:$I$3,0)),"F","C")</f>
        <v>53.333333333333329</v>
      </c>
      <c r="M394" s="34">
        <f>CONVERT(INDEX(DHW_StPt_Sch_EZ!$C$31:$I$54,MATCH(Schedules_8760!$C394,DHW_StPt_Sch_EZ!$B$31:$B$54,0),MATCH(Schedules_8760!$F394,DHW_StPt_Sch_EZ!$C$30:$I$30,0)),"F","C")</f>
        <v>53.333333333333329</v>
      </c>
      <c r="N394" s="12"/>
      <c r="O394" s="12"/>
      <c r="P394" s="12"/>
    </row>
    <row r="395" spans="1:16" x14ac:dyDescent="0.25">
      <c r="A395" s="35">
        <v>394</v>
      </c>
      <c r="B395" s="89">
        <v>17.375</v>
      </c>
      <c r="C395" s="35">
        <f t="shared" si="30"/>
        <v>10</v>
      </c>
      <c r="D395" s="35">
        <f t="shared" si="33"/>
        <v>17</v>
      </c>
      <c r="E395" s="35">
        <f t="shared" si="34"/>
        <v>3</v>
      </c>
      <c r="F395" s="35" t="str">
        <f t="shared" si="31"/>
        <v>Tuesday</v>
      </c>
      <c r="G395" s="35">
        <f t="shared" si="32"/>
        <v>1</v>
      </c>
      <c r="H395" s="34">
        <f>CONVERT(INDEX(Htg_StPt_Sch_EZ!$C$4:$I$27,MATCH(Schedules_8760!$C395,Htg_StPt_Sch_EZ!$B$4:$B$27,0),MATCH(Schedules_8760!$F395,Htg_StPt_Sch_EZ!$C$3:$I$3,0)),"F","C")</f>
        <v>20.555555555555554</v>
      </c>
      <c r="I395" s="34">
        <f>CONVERT(INDEX(Htg_StPt_Sch_EZ!$C$31:$I$54,MATCH(Schedules_8760!$C395,Htg_StPt_Sch_EZ!$B$31:$B$54,0),MATCH(Schedules_8760!$F395,Htg_StPt_Sch_EZ!$C$30:$I$30,0)),"F","C")</f>
        <v>19.444444444444443</v>
      </c>
      <c r="J395" s="34">
        <f>CONVERT(INDEX(Clg_StPt_Sch_EZ!$C$4:$I$27,MATCH(Schedules_8760!$C395,Clg_StPt_Sch_EZ!$B$4:$B$27,0),MATCH(Schedules_8760!$F395,Clg_StPt_Sch_EZ!$C$3:$I$3,0)),"F","C")</f>
        <v>25.555555555555554</v>
      </c>
      <c r="K395" s="34">
        <f>CONVERT(INDEX(Clg_StPt_Sch_EZ!$C$31:$I$54,MATCH(Schedules_8760!$C395,Clg_StPt_Sch_EZ!$B$31:$B$54,0),MATCH(Schedules_8760!$F395,Clg_StPt_Sch_EZ!$C$30:$I$30,0)),"F","C")</f>
        <v>25</v>
      </c>
      <c r="L395" s="34">
        <f>CONVERT(INDEX(DHW_StPt_Sch_EZ!$C$4:$I$27,MATCH(Schedules_8760!$C395,DHW_StPt_Sch_EZ!$B$4:$B$27,0),MATCH(Schedules_8760!$F395,DHW_StPt_Sch_EZ!$C$3:$I$3,0)),"F","C")</f>
        <v>53.333333333333329</v>
      </c>
      <c r="M395" s="34">
        <f>CONVERT(INDEX(DHW_StPt_Sch_EZ!$C$31:$I$54,MATCH(Schedules_8760!$C395,DHW_StPt_Sch_EZ!$B$31:$B$54,0),MATCH(Schedules_8760!$F395,DHW_StPt_Sch_EZ!$C$30:$I$30,0)),"F","C")</f>
        <v>53.333333333333329</v>
      </c>
      <c r="N395" s="12"/>
      <c r="O395" s="12"/>
      <c r="P395" s="12"/>
    </row>
    <row r="396" spans="1:16" x14ac:dyDescent="0.25">
      <c r="A396" s="35">
        <v>395</v>
      </c>
      <c r="B396" s="89">
        <v>17.416666666666671</v>
      </c>
      <c r="C396" s="35">
        <f t="shared" si="30"/>
        <v>11</v>
      </c>
      <c r="D396" s="35">
        <f t="shared" si="33"/>
        <v>17</v>
      </c>
      <c r="E396" s="35">
        <f t="shared" si="34"/>
        <v>3</v>
      </c>
      <c r="F396" s="35" t="str">
        <f t="shared" si="31"/>
        <v>Tuesday</v>
      </c>
      <c r="G396" s="35">
        <f t="shared" si="32"/>
        <v>1</v>
      </c>
      <c r="H396" s="34">
        <f>CONVERT(INDEX(Htg_StPt_Sch_EZ!$C$4:$I$27,MATCH(Schedules_8760!$C396,Htg_StPt_Sch_EZ!$B$4:$B$27,0),MATCH(Schedules_8760!$F396,Htg_StPt_Sch_EZ!$C$3:$I$3,0)),"F","C")</f>
        <v>20.555555555555554</v>
      </c>
      <c r="I396" s="34">
        <f>CONVERT(INDEX(Htg_StPt_Sch_EZ!$C$31:$I$54,MATCH(Schedules_8760!$C396,Htg_StPt_Sch_EZ!$B$31:$B$54,0),MATCH(Schedules_8760!$F396,Htg_StPt_Sch_EZ!$C$30:$I$30,0)),"F","C")</f>
        <v>19.444444444444443</v>
      </c>
      <c r="J396" s="34">
        <f>CONVERT(INDEX(Clg_StPt_Sch_EZ!$C$4:$I$27,MATCH(Schedules_8760!$C396,Clg_StPt_Sch_EZ!$B$4:$B$27,0),MATCH(Schedules_8760!$F396,Clg_StPt_Sch_EZ!$C$3:$I$3,0)),"F","C")</f>
        <v>25.555555555555554</v>
      </c>
      <c r="K396" s="34">
        <f>CONVERT(INDEX(Clg_StPt_Sch_EZ!$C$31:$I$54,MATCH(Schedules_8760!$C396,Clg_StPt_Sch_EZ!$B$31:$B$54,0),MATCH(Schedules_8760!$F396,Clg_StPt_Sch_EZ!$C$30:$I$30,0)),"F","C")</f>
        <v>25</v>
      </c>
      <c r="L396" s="34">
        <f>CONVERT(INDEX(DHW_StPt_Sch_EZ!$C$4:$I$27,MATCH(Schedules_8760!$C396,DHW_StPt_Sch_EZ!$B$4:$B$27,0),MATCH(Schedules_8760!$F396,DHW_StPt_Sch_EZ!$C$3:$I$3,0)),"F","C")</f>
        <v>53.333333333333329</v>
      </c>
      <c r="M396" s="34">
        <f>CONVERT(INDEX(DHW_StPt_Sch_EZ!$C$31:$I$54,MATCH(Schedules_8760!$C396,DHW_StPt_Sch_EZ!$B$31:$B$54,0),MATCH(Schedules_8760!$F396,DHW_StPt_Sch_EZ!$C$30:$I$30,0)),"F","C")</f>
        <v>53.333333333333329</v>
      </c>
      <c r="N396" s="12"/>
      <c r="O396" s="12"/>
      <c r="P396" s="12"/>
    </row>
    <row r="397" spans="1:16" x14ac:dyDescent="0.25">
      <c r="A397" s="35">
        <v>396</v>
      </c>
      <c r="B397" s="89">
        <v>17.458333333333329</v>
      </c>
      <c r="C397" s="35">
        <f t="shared" si="30"/>
        <v>12</v>
      </c>
      <c r="D397" s="35">
        <f t="shared" si="33"/>
        <v>17</v>
      </c>
      <c r="E397" s="35">
        <f t="shared" si="34"/>
        <v>3</v>
      </c>
      <c r="F397" s="35" t="str">
        <f t="shared" si="31"/>
        <v>Tuesday</v>
      </c>
      <c r="G397" s="35">
        <f t="shared" si="32"/>
        <v>1</v>
      </c>
      <c r="H397" s="34">
        <f>CONVERT(INDEX(Htg_StPt_Sch_EZ!$C$4:$I$27,MATCH(Schedules_8760!$C397,Htg_StPt_Sch_EZ!$B$4:$B$27,0),MATCH(Schedules_8760!$F397,Htg_StPt_Sch_EZ!$C$3:$I$3,0)),"F","C")</f>
        <v>20.555555555555554</v>
      </c>
      <c r="I397" s="34">
        <f>CONVERT(INDEX(Htg_StPt_Sch_EZ!$C$31:$I$54,MATCH(Schedules_8760!$C397,Htg_StPt_Sch_EZ!$B$31:$B$54,0),MATCH(Schedules_8760!$F397,Htg_StPt_Sch_EZ!$C$30:$I$30,0)),"F","C")</f>
        <v>19.444444444444443</v>
      </c>
      <c r="J397" s="34">
        <f>CONVERT(INDEX(Clg_StPt_Sch_EZ!$C$4:$I$27,MATCH(Schedules_8760!$C397,Clg_StPt_Sch_EZ!$B$4:$B$27,0),MATCH(Schedules_8760!$F397,Clg_StPt_Sch_EZ!$C$3:$I$3,0)),"F","C")</f>
        <v>25.555555555555554</v>
      </c>
      <c r="K397" s="34">
        <f>CONVERT(INDEX(Clg_StPt_Sch_EZ!$C$31:$I$54,MATCH(Schedules_8760!$C397,Clg_StPt_Sch_EZ!$B$31:$B$54,0),MATCH(Schedules_8760!$F397,Clg_StPt_Sch_EZ!$C$30:$I$30,0)),"F","C")</f>
        <v>25</v>
      </c>
      <c r="L397" s="34">
        <f>CONVERT(INDEX(DHW_StPt_Sch_EZ!$C$4:$I$27,MATCH(Schedules_8760!$C397,DHW_StPt_Sch_EZ!$B$4:$B$27,0),MATCH(Schedules_8760!$F397,DHW_StPt_Sch_EZ!$C$3:$I$3,0)),"F","C")</f>
        <v>53.333333333333329</v>
      </c>
      <c r="M397" s="34">
        <f>CONVERT(INDEX(DHW_StPt_Sch_EZ!$C$31:$I$54,MATCH(Schedules_8760!$C397,DHW_StPt_Sch_EZ!$B$31:$B$54,0),MATCH(Schedules_8760!$F397,DHW_StPt_Sch_EZ!$C$30:$I$30,0)),"F","C")</f>
        <v>53.333333333333329</v>
      </c>
      <c r="N397" s="12"/>
      <c r="O397" s="12"/>
      <c r="P397" s="12"/>
    </row>
    <row r="398" spans="1:16" x14ac:dyDescent="0.25">
      <c r="A398" s="35">
        <v>397</v>
      </c>
      <c r="B398" s="89">
        <v>17.5</v>
      </c>
      <c r="C398" s="35">
        <f t="shared" si="30"/>
        <v>13</v>
      </c>
      <c r="D398" s="35">
        <f t="shared" si="33"/>
        <v>17</v>
      </c>
      <c r="E398" s="35">
        <f t="shared" si="34"/>
        <v>3</v>
      </c>
      <c r="F398" s="35" t="str">
        <f t="shared" si="31"/>
        <v>Tuesday</v>
      </c>
      <c r="G398" s="35">
        <f t="shared" si="32"/>
        <v>1</v>
      </c>
      <c r="H398" s="34">
        <f>CONVERT(INDEX(Htg_StPt_Sch_EZ!$C$4:$I$27,MATCH(Schedules_8760!$C398,Htg_StPt_Sch_EZ!$B$4:$B$27,0),MATCH(Schedules_8760!$F398,Htg_StPt_Sch_EZ!$C$3:$I$3,0)),"F","C")</f>
        <v>20.555555555555554</v>
      </c>
      <c r="I398" s="34">
        <f>CONVERT(INDEX(Htg_StPt_Sch_EZ!$C$31:$I$54,MATCH(Schedules_8760!$C398,Htg_StPt_Sch_EZ!$B$31:$B$54,0),MATCH(Schedules_8760!$F398,Htg_StPt_Sch_EZ!$C$30:$I$30,0)),"F","C")</f>
        <v>19.444444444444443</v>
      </c>
      <c r="J398" s="34">
        <f>CONVERT(INDEX(Clg_StPt_Sch_EZ!$C$4:$I$27,MATCH(Schedules_8760!$C398,Clg_StPt_Sch_EZ!$B$4:$B$27,0),MATCH(Schedules_8760!$F398,Clg_StPt_Sch_EZ!$C$3:$I$3,0)),"F","C")</f>
        <v>25.555555555555554</v>
      </c>
      <c r="K398" s="34">
        <f>CONVERT(INDEX(Clg_StPt_Sch_EZ!$C$31:$I$54,MATCH(Schedules_8760!$C398,Clg_StPt_Sch_EZ!$B$31:$B$54,0),MATCH(Schedules_8760!$F398,Clg_StPt_Sch_EZ!$C$30:$I$30,0)),"F","C")</f>
        <v>25</v>
      </c>
      <c r="L398" s="34">
        <f>CONVERT(INDEX(DHW_StPt_Sch_EZ!$C$4:$I$27,MATCH(Schedules_8760!$C398,DHW_StPt_Sch_EZ!$B$4:$B$27,0),MATCH(Schedules_8760!$F398,DHW_StPt_Sch_EZ!$C$3:$I$3,0)),"F","C")</f>
        <v>53.333333333333329</v>
      </c>
      <c r="M398" s="34">
        <f>CONVERT(INDEX(DHW_StPt_Sch_EZ!$C$31:$I$54,MATCH(Schedules_8760!$C398,DHW_StPt_Sch_EZ!$B$31:$B$54,0),MATCH(Schedules_8760!$F398,DHW_StPt_Sch_EZ!$C$30:$I$30,0)),"F","C")</f>
        <v>53.333333333333329</v>
      </c>
      <c r="N398" s="12"/>
      <c r="O398" s="12"/>
      <c r="P398" s="12"/>
    </row>
    <row r="399" spans="1:16" x14ac:dyDescent="0.25">
      <c r="A399" s="35">
        <v>398</v>
      </c>
      <c r="B399" s="89">
        <v>17.541666666666671</v>
      </c>
      <c r="C399" s="35">
        <f t="shared" si="30"/>
        <v>14</v>
      </c>
      <c r="D399" s="35">
        <f t="shared" si="33"/>
        <v>17</v>
      </c>
      <c r="E399" s="35">
        <f t="shared" si="34"/>
        <v>3</v>
      </c>
      <c r="F399" s="35" t="str">
        <f t="shared" si="31"/>
        <v>Tuesday</v>
      </c>
      <c r="G399" s="35">
        <f t="shared" si="32"/>
        <v>1</v>
      </c>
      <c r="H399" s="34">
        <f>CONVERT(INDEX(Htg_StPt_Sch_EZ!$C$4:$I$27,MATCH(Schedules_8760!$C399,Htg_StPt_Sch_EZ!$B$4:$B$27,0),MATCH(Schedules_8760!$F399,Htg_StPt_Sch_EZ!$C$3:$I$3,0)),"F","C")</f>
        <v>20.555555555555554</v>
      </c>
      <c r="I399" s="34">
        <f>CONVERT(INDEX(Htg_StPt_Sch_EZ!$C$31:$I$54,MATCH(Schedules_8760!$C399,Htg_StPt_Sch_EZ!$B$31:$B$54,0),MATCH(Schedules_8760!$F399,Htg_StPt_Sch_EZ!$C$30:$I$30,0)),"F","C")</f>
        <v>19.444444444444443</v>
      </c>
      <c r="J399" s="34">
        <f>CONVERT(INDEX(Clg_StPt_Sch_EZ!$C$4:$I$27,MATCH(Schedules_8760!$C399,Clg_StPt_Sch_EZ!$B$4:$B$27,0),MATCH(Schedules_8760!$F399,Clg_StPt_Sch_EZ!$C$3:$I$3,0)),"F","C")</f>
        <v>25.555555555555554</v>
      </c>
      <c r="K399" s="34">
        <f>CONVERT(INDEX(Clg_StPt_Sch_EZ!$C$31:$I$54,MATCH(Schedules_8760!$C399,Clg_StPt_Sch_EZ!$B$31:$B$54,0),MATCH(Schedules_8760!$F399,Clg_StPt_Sch_EZ!$C$30:$I$30,0)),"F","C")</f>
        <v>25</v>
      </c>
      <c r="L399" s="34">
        <f>CONVERT(INDEX(DHW_StPt_Sch_EZ!$C$4:$I$27,MATCH(Schedules_8760!$C399,DHW_StPt_Sch_EZ!$B$4:$B$27,0),MATCH(Schedules_8760!$F399,DHW_StPt_Sch_EZ!$C$3:$I$3,0)),"F","C")</f>
        <v>53.333333333333329</v>
      </c>
      <c r="M399" s="34">
        <f>CONVERT(INDEX(DHW_StPt_Sch_EZ!$C$31:$I$54,MATCH(Schedules_8760!$C399,DHW_StPt_Sch_EZ!$B$31:$B$54,0),MATCH(Schedules_8760!$F399,DHW_StPt_Sch_EZ!$C$30:$I$30,0)),"F","C")</f>
        <v>53.333333333333329</v>
      </c>
      <c r="N399" s="12"/>
      <c r="O399" s="12"/>
      <c r="P399" s="12"/>
    </row>
    <row r="400" spans="1:16" x14ac:dyDescent="0.25">
      <c r="A400" s="35">
        <v>399</v>
      </c>
      <c r="B400" s="89">
        <v>17.583333333333329</v>
      </c>
      <c r="C400" s="35">
        <f t="shared" si="30"/>
        <v>15</v>
      </c>
      <c r="D400" s="35">
        <f t="shared" si="33"/>
        <v>17</v>
      </c>
      <c r="E400" s="35">
        <f t="shared" si="34"/>
        <v>3</v>
      </c>
      <c r="F400" s="35" t="str">
        <f t="shared" si="31"/>
        <v>Tuesday</v>
      </c>
      <c r="G400" s="35">
        <f t="shared" si="32"/>
        <v>1</v>
      </c>
      <c r="H400" s="34">
        <f>CONVERT(INDEX(Htg_StPt_Sch_EZ!$C$4:$I$27,MATCH(Schedules_8760!$C400,Htg_StPt_Sch_EZ!$B$4:$B$27,0),MATCH(Schedules_8760!$F400,Htg_StPt_Sch_EZ!$C$3:$I$3,0)),"F","C")</f>
        <v>20.555555555555554</v>
      </c>
      <c r="I400" s="34">
        <f>CONVERT(INDEX(Htg_StPt_Sch_EZ!$C$31:$I$54,MATCH(Schedules_8760!$C400,Htg_StPt_Sch_EZ!$B$31:$B$54,0),MATCH(Schedules_8760!$F400,Htg_StPt_Sch_EZ!$C$30:$I$30,0)),"F","C")</f>
        <v>21.111111111111111</v>
      </c>
      <c r="J400" s="34">
        <f>CONVERT(INDEX(Clg_StPt_Sch_EZ!$C$4:$I$27,MATCH(Schedules_8760!$C400,Clg_StPt_Sch_EZ!$B$4:$B$27,0),MATCH(Schedules_8760!$F400,Clg_StPt_Sch_EZ!$C$3:$I$3,0)),"F","C")</f>
        <v>25.555555555555554</v>
      </c>
      <c r="K400" s="34">
        <f>CONVERT(INDEX(Clg_StPt_Sch_EZ!$C$31:$I$54,MATCH(Schedules_8760!$C400,Clg_StPt_Sch_EZ!$B$31:$B$54,0),MATCH(Schedules_8760!$F400,Clg_StPt_Sch_EZ!$C$30:$I$30,0)),"F","C")</f>
        <v>25</v>
      </c>
      <c r="L400" s="34">
        <f>CONVERT(INDEX(DHW_StPt_Sch_EZ!$C$4:$I$27,MATCH(Schedules_8760!$C400,DHW_StPt_Sch_EZ!$B$4:$B$27,0),MATCH(Schedules_8760!$F400,DHW_StPt_Sch_EZ!$C$3:$I$3,0)),"F","C")</f>
        <v>53.333333333333329</v>
      </c>
      <c r="M400" s="34">
        <f>CONVERT(INDEX(DHW_StPt_Sch_EZ!$C$31:$I$54,MATCH(Schedules_8760!$C400,DHW_StPt_Sch_EZ!$B$31:$B$54,0),MATCH(Schedules_8760!$F400,DHW_StPt_Sch_EZ!$C$30:$I$30,0)),"F","C")</f>
        <v>53.333333333333329</v>
      </c>
      <c r="N400" s="12"/>
      <c r="O400" s="12"/>
      <c r="P400" s="12"/>
    </row>
    <row r="401" spans="1:16" x14ac:dyDescent="0.25">
      <c r="A401" s="35">
        <v>400</v>
      </c>
      <c r="B401" s="89">
        <v>17.625</v>
      </c>
      <c r="C401" s="35">
        <f t="shared" si="30"/>
        <v>16</v>
      </c>
      <c r="D401" s="35">
        <f t="shared" si="33"/>
        <v>17</v>
      </c>
      <c r="E401" s="35">
        <f t="shared" si="34"/>
        <v>3</v>
      </c>
      <c r="F401" s="35" t="str">
        <f t="shared" si="31"/>
        <v>Tuesday</v>
      </c>
      <c r="G401" s="35">
        <f t="shared" si="32"/>
        <v>1</v>
      </c>
      <c r="H401" s="34">
        <f>CONVERT(INDEX(Htg_StPt_Sch_EZ!$C$4:$I$27,MATCH(Schedules_8760!$C401,Htg_StPt_Sch_EZ!$B$4:$B$27,0),MATCH(Schedules_8760!$F401,Htg_StPt_Sch_EZ!$C$3:$I$3,0)),"F","C")</f>
        <v>20.555555555555554</v>
      </c>
      <c r="I401" s="34">
        <f>CONVERT(INDEX(Htg_StPt_Sch_EZ!$C$31:$I$54,MATCH(Schedules_8760!$C401,Htg_StPt_Sch_EZ!$B$31:$B$54,0),MATCH(Schedules_8760!$F401,Htg_StPt_Sch_EZ!$C$30:$I$30,0)),"F","C")</f>
        <v>21.111111111111111</v>
      </c>
      <c r="J401" s="34">
        <f>CONVERT(INDEX(Clg_StPt_Sch_EZ!$C$4:$I$27,MATCH(Schedules_8760!$C401,Clg_StPt_Sch_EZ!$B$4:$B$27,0),MATCH(Schedules_8760!$F401,Clg_StPt_Sch_EZ!$C$3:$I$3,0)),"F","C")</f>
        <v>25.555555555555554</v>
      </c>
      <c r="K401" s="34">
        <f>CONVERT(INDEX(Clg_StPt_Sch_EZ!$C$31:$I$54,MATCH(Schedules_8760!$C401,Clg_StPt_Sch_EZ!$B$31:$B$54,0),MATCH(Schedules_8760!$F401,Clg_StPt_Sch_EZ!$C$30:$I$30,0)),"F","C")</f>
        <v>25</v>
      </c>
      <c r="L401" s="34">
        <f>CONVERT(INDEX(DHW_StPt_Sch_EZ!$C$4:$I$27,MATCH(Schedules_8760!$C401,DHW_StPt_Sch_EZ!$B$4:$B$27,0),MATCH(Schedules_8760!$F401,DHW_StPt_Sch_EZ!$C$3:$I$3,0)),"F","C")</f>
        <v>53.333333333333329</v>
      </c>
      <c r="M401" s="34">
        <f>CONVERT(INDEX(DHW_StPt_Sch_EZ!$C$31:$I$54,MATCH(Schedules_8760!$C401,DHW_StPt_Sch_EZ!$B$31:$B$54,0),MATCH(Schedules_8760!$F401,DHW_StPt_Sch_EZ!$C$30:$I$30,0)),"F","C")</f>
        <v>53.333333333333329</v>
      </c>
      <c r="N401" s="12"/>
      <c r="O401" s="12"/>
      <c r="P401" s="12"/>
    </row>
    <row r="402" spans="1:16" x14ac:dyDescent="0.25">
      <c r="A402" s="35">
        <v>401</v>
      </c>
      <c r="B402" s="89">
        <v>17.666666666666671</v>
      </c>
      <c r="C402" s="35">
        <f t="shared" si="30"/>
        <v>17</v>
      </c>
      <c r="D402" s="35">
        <f t="shared" si="33"/>
        <v>17</v>
      </c>
      <c r="E402" s="35">
        <f t="shared" si="34"/>
        <v>3</v>
      </c>
      <c r="F402" s="35" t="str">
        <f t="shared" si="31"/>
        <v>Tuesday</v>
      </c>
      <c r="G402" s="35">
        <f t="shared" si="32"/>
        <v>1</v>
      </c>
      <c r="H402" s="34">
        <f>CONVERT(INDEX(Htg_StPt_Sch_EZ!$C$4:$I$27,MATCH(Schedules_8760!$C402,Htg_StPt_Sch_EZ!$B$4:$B$27,0),MATCH(Schedules_8760!$F402,Htg_StPt_Sch_EZ!$C$3:$I$3,0)),"F","C")</f>
        <v>20.555555555555554</v>
      </c>
      <c r="I402" s="34">
        <f>CONVERT(INDEX(Htg_StPt_Sch_EZ!$C$31:$I$54,MATCH(Schedules_8760!$C402,Htg_StPt_Sch_EZ!$B$31:$B$54,0),MATCH(Schedules_8760!$F402,Htg_StPt_Sch_EZ!$C$30:$I$30,0)),"F","C")</f>
        <v>17.777777777777779</v>
      </c>
      <c r="J402" s="34">
        <f>CONVERT(INDEX(Clg_StPt_Sch_EZ!$C$4:$I$27,MATCH(Schedules_8760!$C402,Clg_StPt_Sch_EZ!$B$4:$B$27,0),MATCH(Schedules_8760!$F402,Clg_StPt_Sch_EZ!$C$3:$I$3,0)),"F","C")</f>
        <v>25.555555555555554</v>
      </c>
      <c r="K402" s="34">
        <f>CONVERT(INDEX(Clg_StPt_Sch_EZ!$C$31:$I$54,MATCH(Schedules_8760!$C402,Clg_StPt_Sch_EZ!$B$31:$B$54,0),MATCH(Schedules_8760!$F402,Clg_StPt_Sch_EZ!$C$30:$I$30,0)),"F","C")</f>
        <v>25</v>
      </c>
      <c r="L402" s="34">
        <f>CONVERT(INDEX(DHW_StPt_Sch_EZ!$C$4:$I$27,MATCH(Schedules_8760!$C402,DHW_StPt_Sch_EZ!$B$4:$B$27,0),MATCH(Schedules_8760!$F402,DHW_StPt_Sch_EZ!$C$3:$I$3,0)),"F","C")</f>
        <v>53.333333333333329</v>
      </c>
      <c r="M402" s="34">
        <f>CONVERT(INDEX(DHW_StPt_Sch_EZ!$C$31:$I$54,MATCH(Schedules_8760!$C402,DHW_StPt_Sch_EZ!$B$31:$B$54,0),MATCH(Schedules_8760!$F402,DHW_StPt_Sch_EZ!$C$30:$I$30,0)),"F","C")</f>
        <v>53.333333333333329</v>
      </c>
      <c r="N402" s="12"/>
      <c r="O402" s="12"/>
      <c r="P402" s="12"/>
    </row>
    <row r="403" spans="1:16" x14ac:dyDescent="0.25">
      <c r="A403" s="35">
        <v>402</v>
      </c>
      <c r="B403" s="89">
        <v>17.708333333333329</v>
      </c>
      <c r="C403" s="35">
        <f t="shared" si="30"/>
        <v>18</v>
      </c>
      <c r="D403" s="35">
        <f t="shared" si="33"/>
        <v>17</v>
      </c>
      <c r="E403" s="35">
        <f t="shared" si="34"/>
        <v>3</v>
      </c>
      <c r="F403" s="35" t="str">
        <f t="shared" si="31"/>
        <v>Tuesday</v>
      </c>
      <c r="G403" s="35">
        <f t="shared" si="32"/>
        <v>1</v>
      </c>
      <c r="H403" s="34">
        <f>CONVERT(INDEX(Htg_StPt_Sch_EZ!$C$4:$I$27,MATCH(Schedules_8760!$C403,Htg_StPt_Sch_EZ!$B$4:$B$27,0),MATCH(Schedules_8760!$F403,Htg_StPt_Sch_EZ!$C$3:$I$3,0)),"F","C")</f>
        <v>20.555555555555554</v>
      </c>
      <c r="I403" s="34">
        <f>CONVERT(INDEX(Htg_StPt_Sch_EZ!$C$31:$I$54,MATCH(Schedules_8760!$C403,Htg_StPt_Sch_EZ!$B$31:$B$54,0),MATCH(Schedules_8760!$F403,Htg_StPt_Sch_EZ!$C$30:$I$30,0)),"F","C")</f>
        <v>17.777777777777779</v>
      </c>
      <c r="J403" s="34">
        <f>CONVERT(INDEX(Clg_StPt_Sch_EZ!$C$4:$I$27,MATCH(Schedules_8760!$C403,Clg_StPt_Sch_EZ!$B$4:$B$27,0),MATCH(Schedules_8760!$F403,Clg_StPt_Sch_EZ!$C$3:$I$3,0)),"F","C")</f>
        <v>25.555555555555554</v>
      </c>
      <c r="K403" s="34">
        <f>CONVERT(INDEX(Clg_StPt_Sch_EZ!$C$31:$I$54,MATCH(Schedules_8760!$C403,Clg_StPt_Sch_EZ!$B$31:$B$54,0),MATCH(Schedules_8760!$F403,Clg_StPt_Sch_EZ!$C$30:$I$30,0)),"F","C")</f>
        <v>28.333333333333332</v>
      </c>
      <c r="L403" s="34">
        <f>CONVERT(INDEX(DHW_StPt_Sch_EZ!$C$4:$I$27,MATCH(Schedules_8760!$C403,DHW_StPt_Sch_EZ!$B$4:$B$27,0),MATCH(Schedules_8760!$F403,DHW_StPt_Sch_EZ!$C$3:$I$3,0)),"F","C")</f>
        <v>53.333333333333329</v>
      </c>
      <c r="M403" s="34">
        <f>CONVERT(INDEX(DHW_StPt_Sch_EZ!$C$31:$I$54,MATCH(Schedules_8760!$C403,DHW_StPt_Sch_EZ!$B$31:$B$54,0),MATCH(Schedules_8760!$F403,DHW_StPt_Sch_EZ!$C$30:$I$30,0)),"F","C")</f>
        <v>53.333333333333329</v>
      </c>
      <c r="N403" s="12"/>
      <c r="O403" s="12"/>
      <c r="P403" s="12"/>
    </row>
    <row r="404" spans="1:16" x14ac:dyDescent="0.25">
      <c r="A404" s="35">
        <v>403</v>
      </c>
      <c r="B404" s="89">
        <v>17.75</v>
      </c>
      <c r="C404" s="35">
        <f t="shared" si="30"/>
        <v>19</v>
      </c>
      <c r="D404" s="35">
        <f t="shared" si="33"/>
        <v>17</v>
      </c>
      <c r="E404" s="35">
        <f t="shared" si="34"/>
        <v>3</v>
      </c>
      <c r="F404" s="35" t="str">
        <f t="shared" si="31"/>
        <v>Tuesday</v>
      </c>
      <c r="G404" s="35">
        <f t="shared" si="32"/>
        <v>1</v>
      </c>
      <c r="H404" s="34">
        <f>CONVERT(INDEX(Htg_StPt_Sch_EZ!$C$4:$I$27,MATCH(Schedules_8760!$C404,Htg_StPt_Sch_EZ!$B$4:$B$27,0),MATCH(Schedules_8760!$F404,Htg_StPt_Sch_EZ!$C$3:$I$3,0)),"F","C")</f>
        <v>20.555555555555554</v>
      </c>
      <c r="I404" s="34">
        <f>CONVERT(INDEX(Htg_StPt_Sch_EZ!$C$31:$I$54,MATCH(Schedules_8760!$C404,Htg_StPt_Sch_EZ!$B$31:$B$54,0),MATCH(Schedules_8760!$F404,Htg_StPt_Sch_EZ!$C$30:$I$30,0)),"F","C")</f>
        <v>18.333333333333332</v>
      </c>
      <c r="J404" s="34">
        <f>CONVERT(INDEX(Clg_StPt_Sch_EZ!$C$4:$I$27,MATCH(Schedules_8760!$C404,Clg_StPt_Sch_EZ!$B$4:$B$27,0),MATCH(Schedules_8760!$F404,Clg_StPt_Sch_EZ!$C$3:$I$3,0)),"F","C")</f>
        <v>25.555555555555554</v>
      </c>
      <c r="K404" s="34">
        <f>CONVERT(INDEX(Clg_StPt_Sch_EZ!$C$31:$I$54,MATCH(Schedules_8760!$C404,Clg_StPt_Sch_EZ!$B$31:$B$54,0),MATCH(Schedules_8760!$F404,Clg_StPt_Sch_EZ!$C$30:$I$30,0)),"F","C")</f>
        <v>28.333333333333332</v>
      </c>
      <c r="L404" s="34">
        <f>CONVERT(INDEX(DHW_StPt_Sch_EZ!$C$4:$I$27,MATCH(Schedules_8760!$C404,DHW_StPt_Sch_EZ!$B$4:$B$27,0),MATCH(Schedules_8760!$F404,DHW_StPt_Sch_EZ!$C$3:$I$3,0)),"F","C")</f>
        <v>53.333333333333329</v>
      </c>
      <c r="M404" s="34">
        <f>CONVERT(INDEX(DHW_StPt_Sch_EZ!$C$31:$I$54,MATCH(Schedules_8760!$C404,DHW_StPt_Sch_EZ!$B$31:$B$54,0),MATCH(Schedules_8760!$F404,DHW_StPt_Sch_EZ!$C$30:$I$30,0)),"F","C")</f>
        <v>53.333333333333329</v>
      </c>
      <c r="N404" s="12"/>
      <c r="O404" s="12"/>
      <c r="P404" s="12"/>
    </row>
    <row r="405" spans="1:16" x14ac:dyDescent="0.25">
      <c r="A405" s="35">
        <v>404</v>
      </c>
      <c r="B405" s="89">
        <v>17.791666666666671</v>
      </c>
      <c r="C405" s="35">
        <f t="shared" si="30"/>
        <v>20</v>
      </c>
      <c r="D405" s="35">
        <f t="shared" si="33"/>
        <v>17</v>
      </c>
      <c r="E405" s="35">
        <f t="shared" si="34"/>
        <v>3</v>
      </c>
      <c r="F405" s="35" t="str">
        <f t="shared" si="31"/>
        <v>Tuesday</v>
      </c>
      <c r="G405" s="35">
        <f t="shared" si="32"/>
        <v>1</v>
      </c>
      <c r="H405" s="34">
        <f>CONVERT(INDEX(Htg_StPt_Sch_EZ!$C$4:$I$27,MATCH(Schedules_8760!$C405,Htg_StPt_Sch_EZ!$B$4:$B$27,0),MATCH(Schedules_8760!$F405,Htg_StPt_Sch_EZ!$C$3:$I$3,0)),"F","C")</f>
        <v>20.555555555555554</v>
      </c>
      <c r="I405" s="34">
        <f>CONVERT(INDEX(Htg_StPt_Sch_EZ!$C$31:$I$54,MATCH(Schedules_8760!$C405,Htg_StPt_Sch_EZ!$B$31:$B$54,0),MATCH(Schedules_8760!$F405,Htg_StPt_Sch_EZ!$C$30:$I$30,0)),"F","C")</f>
        <v>18.888888888888889</v>
      </c>
      <c r="J405" s="34">
        <f>CONVERT(INDEX(Clg_StPt_Sch_EZ!$C$4:$I$27,MATCH(Schedules_8760!$C405,Clg_StPt_Sch_EZ!$B$4:$B$27,0),MATCH(Schedules_8760!$F405,Clg_StPt_Sch_EZ!$C$3:$I$3,0)),"F","C")</f>
        <v>25.555555555555554</v>
      </c>
      <c r="K405" s="34">
        <f>CONVERT(INDEX(Clg_StPt_Sch_EZ!$C$31:$I$54,MATCH(Schedules_8760!$C405,Clg_StPt_Sch_EZ!$B$31:$B$54,0),MATCH(Schedules_8760!$F405,Clg_StPt_Sch_EZ!$C$30:$I$30,0)),"F","C")</f>
        <v>28.333333333333332</v>
      </c>
      <c r="L405" s="34">
        <f>CONVERT(INDEX(DHW_StPt_Sch_EZ!$C$4:$I$27,MATCH(Schedules_8760!$C405,DHW_StPt_Sch_EZ!$B$4:$B$27,0),MATCH(Schedules_8760!$F405,DHW_StPt_Sch_EZ!$C$3:$I$3,0)),"F","C")</f>
        <v>53.333333333333329</v>
      </c>
      <c r="M405" s="34">
        <f>CONVERT(INDEX(DHW_StPt_Sch_EZ!$C$31:$I$54,MATCH(Schedules_8760!$C405,DHW_StPt_Sch_EZ!$B$31:$B$54,0),MATCH(Schedules_8760!$F405,DHW_StPt_Sch_EZ!$C$30:$I$30,0)),"F","C")</f>
        <v>53.333333333333329</v>
      </c>
      <c r="N405" s="12"/>
      <c r="O405" s="12"/>
      <c r="P405" s="12"/>
    </row>
    <row r="406" spans="1:16" x14ac:dyDescent="0.25">
      <c r="A406" s="35">
        <v>405</v>
      </c>
      <c r="B406" s="89">
        <v>17.833333333333329</v>
      </c>
      <c r="C406" s="35">
        <f t="shared" si="30"/>
        <v>21</v>
      </c>
      <c r="D406" s="35">
        <f t="shared" si="33"/>
        <v>17</v>
      </c>
      <c r="E406" s="35">
        <f t="shared" si="34"/>
        <v>3</v>
      </c>
      <c r="F406" s="35" t="str">
        <f t="shared" si="31"/>
        <v>Tuesday</v>
      </c>
      <c r="G406" s="35">
        <f t="shared" si="32"/>
        <v>1</v>
      </c>
      <c r="H406" s="34">
        <f>CONVERT(INDEX(Htg_StPt_Sch_EZ!$C$4:$I$27,MATCH(Schedules_8760!$C406,Htg_StPt_Sch_EZ!$B$4:$B$27,0),MATCH(Schedules_8760!$F406,Htg_StPt_Sch_EZ!$C$3:$I$3,0)),"F","C")</f>
        <v>20.555555555555554</v>
      </c>
      <c r="I406" s="34">
        <f>CONVERT(INDEX(Htg_StPt_Sch_EZ!$C$31:$I$54,MATCH(Schedules_8760!$C406,Htg_StPt_Sch_EZ!$B$31:$B$54,0),MATCH(Schedules_8760!$F406,Htg_StPt_Sch_EZ!$C$30:$I$30,0)),"F","C")</f>
        <v>19.444444444444443</v>
      </c>
      <c r="J406" s="34">
        <f>CONVERT(INDEX(Clg_StPt_Sch_EZ!$C$4:$I$27,MATCH(Schedules_8760!$C406,Clg_StPt_Sch_EZ!$B$4:$B$27,0),MATCH(Schedules_8760!$F406,Clg_StPt_Sch_EZ!$C$3:$I$3,0)),"F","C")</f>
        <v>25.555555555555554</v>
      </c>
      <c r="K406" s="34">
        <f>CONVERT(INDEX(Clg_StPt_Sch_EZ!$C$31:$I$54,MATCH(Schedules_8760!$C406,Clg_StPt_Sch_EZ!$B$31:$B$54,0),MATCH(Schedules_8760!$F406,Clg_StPt_Sch_EZ!$C$30:$I$30,0)),"F","C")</f>
        <v>28.333333333333332</v>
      </c>
      <c r="L406" s="34">
        <f>CONVERT(INDEX(DHW_StPt_Sch_EZ!$C$4:$I$27,MATCH(Schedules_8760!$C406,DHW_StPt_Sch_EZ!$B$4:$B$27,0),MATCH(Schedules_8760!$F406,DHW_StPt_Sch_EZ!$C$3:$I$3,0)),"F","C")</f>
        <v>53.333333333333329</v>
      </c>
      <c r="M406" s="34">
        <f>CONVERT(INDEX(DHW_StPt_Sch_EZ!$C$31:$I$54,MATCH(Schedules_8760!$C406,DHW_StPt_Sch_EZ!$B$31:$B$54,0),MATCH(Schedules_8760!$F406,DHW_StPt_Sch_EZ!$C$30:$I$30,0)),"F","C")</f>
        <v>53.333333333333329</v>
      </c>
      <c r="N406" s="12"/>
      <c r="O406" s="12"/>
      <c r="P406" s="12"/>
    </row>
    <row r="407" spans="1:16" x14ac:dyDescent="0.25">
      <c r="A407" s="35">
        <v>406</v>
      </c>
      <c r="B407" s="89">
        <v>17.875</v>
      </c>
      <c r="C407" s="35">
        <f t="shared" si="30"/>
        <v>22</v>
      </c>
      <c r="D407" s="35">
        <f t="shared" si="33"/>
        <v>17</v>
      </c>
      <c r="E407" s="35">
        <f t="shared" si="34"/>
        <v>3</v>
      </c>
      <c r="F407" s="35" t="str">
        <f t="shared" si="31"/>
        <v>Tuesday</v>
      </c>
      <c r="G407" s="35">
        <f t="shared" si="32"/>
        <v>1</v>
      </c>
      <c r="H407" s="34">
        <f>CONVERT(INDEX(Htg_StPt_Sch_EZ!$C$4:$I$27,MATCH(Schedules_8760!$C407,Htg_StPt_Sch_EZ!$B$4:$B$27,0),MATCH(Schedules_8760!$F407,Htg_StPt_Sch_EZ!$C$3:$I$3,0)),"F","C")</f>
        <v>20.555555555555554</v>
      </c>
      <c r="I407" s="34">
        <f>CONVERT(INDEX(Htg_StPt_Sch_EZ!$C$31:$I$54,MATCH(Schedules_8760!$C407,Htg_StPt_Sch_EZ!$B$31:$B$54,0),MATCH(Schedules_8760!$F407,Htg_StPt_Sch_EZ!$C$30:$I$30,0)),"F","C")</f>
        <v>19.444444444444443</v>
      </c>
      <c r="J407" s="34">
        <f>CONVERT(INDEX(Clg_StPt_Sch_EZ!$C$4:$I$27,MATCH(Schedules_8760!$C407,Clg_StPt_Sch_EZ!$B$4:$B$27,0),MATCH(Schedules_8760!$F407,Clg_StPt_Sch_EZ!$C$3:$I$3,0)),"F","C")</f>
        <v>25.555555555555554</v>
      </c>
      <c r="K407" s="34">
        <f>CONVERT(INDEX(Clg_StPt_Sch_EZ!$C$31:$I$54,MATCH(Schedules_8760!$C407,Clg_StPt_Sch_EZ!$B$31:$B$54,0),MATCH(Schedules_8760!$F407,Clg_StPt_Sch_EZ!$C$30:$I$30,0)),"F","C")</f>
        <v>28.333333333333332</v>
      </c>
      <c r="L407" s="34">
        <f>CONVERT(INDEX(DHW_StPt_Sch_EZ!$C$4:$I$27,MATCH(Schedules_8760!$C407,DHW_StPt_Sch_EZ!$B$4:$B$27,0),MATCH(Schedules_8760!$F407,DHW_StPt_Sch_EZ!$C$3:$I$3,0)),"F","C")</f>
        <v>53.333333333333329</v>
      </c>
      <c r="M407" s="34">
        <f>CONVERT(INDEX(DHW_StPt_Sch_EZ!$C$31:$I$54,MATCH(Schedules_8760!$C407,DHW_StPt_Sch_EZ!$B$31:$B$54,0),MATCH(Schedules_8760!$F407,DHW_StPt_Sch_EZ!$C$30:$I$30,0)),"F","C")</f>
        <v>53.333333333333329</v>
      </c>
      <c r="N407" s="12"/>
      <c r="O407" s="12"/>
      <c r="P407" s="12"/>
    </row>
    <row r="408" spans="1:16" x14ac:dyDescent="0.25">
      <c r="A408" s="35">
        <v>407</v>
      </c>
      <c r="B408" s="89">
        <v>17.916666666666671</v>
      </c>
      <c r="C408" s="35">
        <f t="shared" si="30"/>
        <v>23</v>
      </c>
      <c r="D408" s="35">
        <f t="shared" si="33"/>
        <v>17</v>
      </c>
      <c r="E408" s="35">
        <f t="shared" si="34"/>
        <v>3</v>
      </c>
      <c r="F408" s="35" t="str">
        <f t="shared" si="31"/>
        <v>Tuesday</v>
      </c>
      <c r="G408" s="35">
        <f t="shared" si="32"/>
        <v>1</v>
      </c>
      <c r="H408" s="34">
        <f>CONVERT(INDEX(Htg_StPt_Sch_EZ!$C$4:$I$27,MATCH(Schedules_8760!$C408,Htg_StPt_Sch_EZ!$B$4:$B$27,0),MATCH(Schedules_8760!$F408,Htg_StPt_Sch_EZ!$C$3:$I$3,0)),"F","C")</f>
        <v>20.555555555555554</v>
      </c>
      <c r="I408" s="34">
        <f>CONVERT(INDEX(Htg_StPt_Sch_EZ!$C$31:$I$54,MATCH(Schedules_8760!$C408,Htg_StPt_Sch_EZ!$B$31:$B$54,0),MATCH(Schedules_8760!$F408,Htg_StPt_Sch_EZ!$C$30:$I$30,0)),"F","C")</f>
        <v>19.444444444444443</v>
      </c>
      <c r="J408" s="34">
        <f>CONVERT(INDEX(Clg_StPt_Sch_EZ!$C$4:$I$27,MATCH(Schedules_8760!$C408,Clg_StPt_Sch_EZ!$B$4:$B$27,0),MATCH(Schedules_8760!$F408,Clg_StPt_Sch_EZ!$C$3:$I$3,0)),"F","C")</f>
        <v>25.555555555555554</v>
      </c>
      <c r="K408" s="34">
        <f>CONVERT(INDEX(Clg_StPt_Sch_EZ!$C$31:$I$54,MATCH(Schedules_8760!$C408,Clg_StPt_Sch_EZ!$B$31:$B$54,0),MATCH(Schedules_8760!$F408,Clg_StPt_Sch_EZ!$C$30:$I$30,0)),"F","C")</f>
        <v>28.333333333333332</v>
      </c>
      <c r="L408" s="34">
        <f>CONVERT(INDEX(DHW_StPt_Sch_EZ!$C$4:$I$27,MATCH(Schedules_8760!$C408,DHW_StPt_Sch_EZ!$B$4:$B$27,0),MATCH(Schedules_8760!$F408,DHW_StPt_Sch_EZ!$C$3:$I$3,0)),"F","C")</f>
        <v>53.333333333333329</v>
      </c>
      <c r="M408" s="34">
        <f>CONVERT(INDEX(DHW_StPt_Sch_EZ!$C$31:$I$54,MATCH(Schedules_8760!$C408,DHW_StPt_Sch_EZ!$B$31:$B$54,0),MATCH(Schedules_8760!$F408,DHW_StPt_Sch_EZ!$C$30:$I$30,0)),"F","C")</f>
        <v>53.333333333333329</v>
      </c>
      <c r="N408" s="12"/>
      <c r="O408" s="12"/>
      <c r="P408" s="12"/>
    </row>
    <row r="409" spans="1:16" x14ac:dyDescent="0.25">
      <c r="A409" s="35">
        <v>408</v>
      </c>
      <c r="B409" s="89">
        <v>17.958333333333329</v>
      </c>
      <c r="C409" s="35">
        <f t="shared" si="30"/>
        <v>24</v>
      </c>
      <c r="D409" s="35">
        <f t="shared" si="33"/>
        <v>17</v>
      </c>
      <c r="E409" s="35">
        <f t="shared" si="34"/>
        <v>3</v>
      </c>
      <c r="F409" s="35" t="str">
        <f t="shared" si="31"/>
        <v>Tuesday</v>
      </c>
      <c r="G409" s="35">
        <f t="shared" si="32"/>
        <v>1</v>
      </c>
      <c r="H409" s="34">
        <f>CONVERT(INDEX(Htg_StPt_Sch_EZ!$C$4:$I$27,MATCH(Schedules_8760!$C409,Htg_StPt_Sch_EZ!$B$4:$B$27,0),MATCH(Schedules_8760!$F409,Htg_StPt_Sch_EZ!$C$3:$I$3,0)),"F","C")</f>
        <v>20.555555555555554</v>
      </c>
      <c r="I409" s="34">
        <f>CONVERT(INDEX(Htg_StPt_Sch_EZ!$C$31:$I$54,MATCH(Schedules_8760!$C409,Htg_StPt_Sch_EZ!$B$31:$B$54,0),MATCH(Schedules_8760!$F409,Htg_StPt_Sch_EZ!$C$30:$I$30,0)),"F","C")</f>
        <v>19.444444444444443</v>
      </c>
      <c r="J409" s="34">
        <f>CONVERT(INDEX(Clg_StPt_Sch_EZ!$C$4:$I$27,MATCH(Schedules_8760!$C409,Clg_StPt_Sch_EZ!$B$4:$B$27,0),MATCH(Schedules_8760!$F409,Clg_StPt_Sch_EZ!$C$3:$I$3,0)),"F","C")</f>
        <v>25.555555555555554</v>
      </c>
      <c r="K409" s="34">
        <f>CONVERT(INDEX(Clg_StPt_Sch_EZ!$C$31:$I$54,MATCH(Schedules_8760!$C409,Clg_StPt_Sch_EZ!$B$31:$B$54,0),MATCH(Schedules_8760!$F409,Clg_StPt_Sch_EZ!$C$30:$I$30,0)),"F","C")</f>
        <v>28.333333333333332</v>
      </c>
      <c r="L409" s="34">
        <f>CONVERT(INDEX(DHW_StPt_Sch_EZ!$C$4:$I$27,MATCH(Schedules_8760!$C409,DHW_StPt_Sch_EZ!$B$4:$B$27,0),MATCH(Schedules_8760!$F409,DHW_StPt_Sch_EZ!$C$3:$I$3,0)),"F","C")</f>
        <v>53.333333333333329</v>
      </c>
      <c r="M409" s="34">
        <f>CONVERT(INDEX(DHW_StPt_Sch_EZ!$C$31:$I$54,MATCH(Schedules_8760!$C409,DHW_StPt_Sch_EZ!$B$31:$B$54,0),MATCH(Schedules_8760!$F409,DHW_StPt_Sch_EZ!$C$30:$I$30,0)),"F","C")</f>
        <v>53.333333333333329</v>
      </c>
      <c r="N409" s="12"/>
      <c r="O409" s="12"/>
      <c r="P409" s="12"/>
    </row>
    <row r="410" spans="1:16" x14ac:dyDescent="0.25">
      <c r="A410" s="35">
        <v>409</v>
      </c>
      <c r="B410" s="89">
        <v>18</v>
      </c>
      <c r="C410" s="35">
        <f t="shared" si="30"/>
        <v>1</v>
      </c>
      <c r="D410" s="35">
        <f t="shared" si="33"/>
        <v>18</v>
      </c>
      <c r="E410" s="35">
        <f t="shared" si="34"/>
        <v>4</v>
      </c>
      <c r="F410" s="35" t="str">
        <f t="shared" si="31"/>
        <v>Wednesday</v>
      </c>
      <c r="G410" s="35">
        <f t="shared" si="32"/>
        <v>1</v>
      </c>
      <c r="H410" s="34">
        <f>CONVERT(INDEX(Htg_StPt_Sch_EZ!$C$4:$I$27,MATCH(Schedules_8760!$C410,Htg_StPt_Sch_EZ!$B$4:$B$27,0),MATCH(Schedules_8760!$F410,Htg_StPt_Sch_EZ!$C$3:$I$3,0)),"F","C")</f>
        <v>20.555555555555554</v>
      </c>
      <c r="I410" s="34">
        <f>CONVERT(INDEX(Htg_StPt_Sch_EZ!$C$31:$I$54,MATCH(Schedules_8760!$C410,Htg_StPt_Sch_EZ!$B$31:$B$54,0),MATCH(Schedules_8760!$F410,Htg_StPt_Sch_EZ!$C$30:$I$30,0)),"F","C")</f>
        <v>19.444444444444443</v>
      </c>
      <c r="J410" s="34">
        <f>CONVERT(INDEX(Clg_StPt_Sch_EZ!$C$4:$I$27,MATCH(Schedules_8760!$C410,Clg_StPt_Sch_EZ!$B$4:$B$27,0),MATCH(Schedules_8760!$F410,Clg_StPt_Sch_EZ!$C$3:$I$3,0)),"F","C")</f>
        <v>25.555555555555554</v>
      </c>
      <c r="K410" s="34">
        <f>CONVERT(INDEX(Clg_StPt_Sch_EZ!$C$31:$I$54,MATCH(Schedules_8760!$C410,Clg_StPt_Sch_EZ!$B$31:$B$54,0),MATCH(Schedules_8760!$F410,Clg_StPt_Sch_EZ!$C$30:$I$30,0)),"F","C")</f>
        <v>28.333333333333332</v>
      </c>
      <c r="L410" s="34">
        <f>CONVERT(INDEX(DHW_StPt_Sch_EZ!$C$4:$I$27,MATCH(Schedules_8760!$C410,DHW_StPt_Sch_EZ!$B$4:$B$27,0),MATCH(Schedules_8760!$F410,DHW_StPt_Sch_EZ!$C$3:$I$3,0)),"F","C")</f>
        <v>53.333333333333329</v>
      </c>
      <c r="M410" s="34">
        <f>CONVERT(INDEX(DHW_StPt_Sch_EZ!$C$31:$I$54,MATCH(Schedules_8760!$C410,DHW_StPt_Sch_EZ!$B$31:$B$54,0),MATCH(Schedules_8760!$F410,DHW_StPt_Sch_EZ!$C$30:$I$30,0)),"F","C")</f>
        <v>53.333333333333329</v>
      </c>
      <c r="N410" s="12"/>
      <c r="O410" s="12"/>
      <c r="P410" s="12"/>
    </row>
    <row r="411" spans="1:16" x14ac:dyDescent="0.25">
      <c r="A411" s="35">
        <v>410</v>
      </c>
      <c r="B411" s="89">
        <v>18.041666666666671</v>
      </c>
      <c r="C411" s="35">
        <f t="shared" si="30"/>
        <v>2</v>
      </c>
      <c r="D411" s="35">
        <f t="shared" si="33"/>
        <v>18</v>
      </c>
      <c r="E411" s="35">
        <f t="shared" si="34"/>
        <v>4</v>
      </c>
      <c r="F411" s="35" t="str">
        <f t="shared" si="31"/>
        <v>Wednesday</v>
      </c>
      <c r="G411" s="35">
        <f t="shared" si="32"/>
        <v>1</v>
      </c>
      <c r="H411" s="34">
        <f>CONVERT(INDEX(Htg_StPt_Sch_EZ!$C$4:$I$27,MATCH(Schedules_8760!$C411,Htg_StPt_Sch_EZ!$B$4:$B$27,0),MATCH(Schedules_8760!$F411,Htg_StPt_Sch_EZ!$C$3:$I$3,0)),"F","C")</f>
        <v>20.555555555555554</v>
      </c>
      <c r="I411" s="34">
        <f>CONVERT(INDEX(Htg_StPt_Sch_EZ!$C$31:$I$54,MATCH(Schedules_8760!$C411,Htg_StPt_Sch_EZ!$B$31:$B$54,0),MATCH(Schedules_8760!$F411,Htg_StPt_Sch_EZ!$C$30:$I$30,0)),"F","C")</f>
        <v>19.444444444444443</v>
      </c>
      <c r="J411" s="34">
        <f>CONVERT(INDEX(Clg_StPt_Sch_EZ!$C$4:$I$27,MATCH(Schedules_8760!$C411,Clg_StPt_Sch_EZ!$B$4:$B$27,0),MATCH(Schedules_8760!$F411,Clg_StPt_Sch_EZ!$C$3:$I$3,0)),"F","C")</f>
        <v>25.555555555555554</v>
      </c>
      <c r="K411" s="34">
        <f>CONVERT(INDEX(Clg_StPt_Sch_EZ!$C$31:$I$54,MATCH(Schedules_8760!$C411,Clg_StPt_Sch_EZ!$B$31:$B$54,0),MATCH(Schedules_8760!$F411,Clg_StPt_Sch_EZ!$C$30:$I$30,0)),"F","C")</f>
        <v>28.333333333333332</v>
      </c>
      <c r="L411" s="34">
        <f>CONVERT(INDEX(DHW_StPt_Sch_EZ!$C$4:$I$27,MATCH(Schedules_8760!$C411,DHW_StPt_Sch_EZ!$B$4:$B$27,0),MATCH(Schedules_8760!$F411,DHW_StPt_Sch_EZ!$C$3:$I$3,0)),"F","C")</f>
        <v>53.333333333333329</v>
      </c>
      <c r="M411" s="34">
        <f>CONVERT(INDEX(DHW_StPt_Sch_EZ!$C$31:$I$54,MATCH(Schedules_8760!$C411,DHW_StPt_Sch_EZ!$B$31:$B$54,0),MATCH(Schedules_8760!$F411,DHW_StPt_Sch_EZ!$C$30:$I$30,0)),"F","C")</f>
        <v>53.333333333333329</v>
      </c>
      <c r="N411" s="12"/>
      <c r="O411" s="12"/>
      <c r="P411" s="12"/>
    </row>
    <row r="412" spans="1:16" x14ac:dyDescent="0.25">
      <c r="A412" s="35">
        <v>411</v>
      </c>
      <c r="B412" s="89">
        <v>18.083333333333329</v>
      </c>
      <c r="C412" s="35">
        <f t="shared" si="30"/>
        <v>3</v>
      </c>
      <c r="D412" s="35">
        <f t="shared" si="33"/>
        <v>18</v>
      </c>
      <c r="E412" s="35">
        <f t="shared" si="34"/>
        <v>4</v>
      </c>
      <c r="F412" s="35" t="str">
        <f t="shared" si="31"/>
        <v>Wednesday</v>
      </c>
      <c r="G412" s="35">
        <f t="shared" si="32"/>
        <v>1</v>
      </c>
      <c r="H412" s="34">
        <f>CONVERT(INDEX(Htg_StPt_Sch_EZ!$C$4:$I$27,MATCH(Schedules_8760!$C412,Htg_StPt_Sch_EZ!$B$4:$B$27,0),MATCH(Schedules_8760!$F412,Htg_StPt_Sch_EZ!$C$3:$I$3,0)),"F","C")</f>
        <v>20.555555555555554</v>
      </c>
      <c r="I412" s="34">
        <f>CONVERT(INDEX(Htg_StPt_Sch_EZ!$C$31:$I$54,MATCH(Schedules_8760!$C412,Htg_StPt_Sch_EZ!$B$31:$B$54,0),MATCH(Schedules_8760!$F412,Htg_StPt_Sch_EZ!$C$30:$I$30,0)),"F","C")</f>
        <v>19.444444444444443</v>
      </c>
      <c r="J412" s="34">
        <f>CONVERT(INDEX(Clg_StPt_Sch_EZ!$C$4:$I$27,MATCH(Schedules_8760!$C412,Clg_StPt_Sch_EZ!$B$4:$B$27,0),MATCH(Schedules_8760!$F412,Clg_StPt_Sch_EZ!$C$3:$I$3,0)),"F","C")</f>
        <v>25.555555555555554</v>
      </c>
      <c r="K412" s="34">
        <f>CONVERT(INDEX(Clg_StPt_Sch_EZ!$C$31:$I$54,MATCH(Schedules_8760!$C412,Clg_StPt_Sch_EZ!$B$31:$B$54,0),MATCH(Schedules_8760!$F412,Clg_StPt_Sch_EZ!$C$30:$I$30,0)),"F","C")</f>
        <v>28.333333333333332</v>
      </c>
      <c r="L412" s="34">
        <f>CONVERT(INDEX(DHW_StPt_Sch_EZ!$C$4:$I$27,MATCH(Schedules_8760!$C412,DHW_StPt_Sch_EZ!$B$4:$B$27,0),MATCH(Schedules_8760!$F412,DHW_StPt_Sch_EZ!$C$3:$I$3,0)),"F","C")</f>
        <v>53.333333333333329</v>
      </c>
      <c r="M412" s="34">
        <f>CONVERT(INDEX(DHW_StPt_Sch_EZ!$C$31:$I$54,MATCH(Schedules_8760!$C412,DHW_StPt_Sch_EZ!$B$31:$B$54,0),MATCH(Schedules_8760!$F412,DHW_StPt_Sch_EZ!$C$30:$I$30,0)),"F","C")</f>
        <v>53.333333333333329</v>
      </c>
      <c r="N412" s="12"/>
      <c r="O412" s="12"/>
      <c r="P412" s="12"/>
    </row>
    <row r="413" spans="1:16" x14ac:dyDescent="0.25">
      <c r="A413" s="35">
        <v>412</v>
      </c>
      <c r="B413" s="89">
        <v>18.125</v>
      </c>
      <c r="C413" s="35">
        <f t="shared" si="30"/>
        <v>4</v>
      </c>
      <c r="D413" s="35">
        <f t="shared" si="33"/>
        <v>18</v>
      </c>
      <c r="E413" s="35">
        <f t="shared" si="34"/>
        <v>4</v>
      </c>
      <c r="F413" s="35" t="str">
        <f t="shared" si="31"/>
        <v>Wednesday</v>
      </c>
      <c r="G413" s="35">
        <f t="shared" si="32"/>
        <v>1</v>
      </c>
      <c r="H413" s="34">
        <f>CONVERT(INDEX(Htg_StPt_Sch_EZ!$C$4:$I$27,MATCH(Schedules_8760!$C413,Htg_StPt_Sch_EZ!$B$4:$B$27,0),MATCH(Schedules_8760!$F413,Htg_StPt_Sch_EZ!$C$3:$I$3,0)),"F","C")</f>
        <v>20.555555555555554</v>
      </c>
      <c r="I413" s="34">
        <f>CONVERT(INDEX(Htg_StPt_Sch_EZ!$C$31:$I$54,MATCH(Schedules_8760!$C413,Htg_StPt_Sch_EZ!$B$31:$B$54,0),MATCH(Schedules_8760!$F413,Htg_StPt_Sch_EZ!$C$30:$I$30,0)),"F","C")</f>
        <v>19.444444444444443</v>
      </c>
      <c r="J413" s="34">
        <f>CONVERT(INDEX(Clg_StPt_Sch_EZ!$C$4:$I$27,MATCH(Schedules_8760!$C413,Clg_StPt_Sch_EZ!$B$4:$B$27,0),MATCH(Schedules_8760!$F413,Clg_StPt_Sch_EZ!$C$3:$I$3,0)),"F","C")</f>
        <v>25.555555555555554</v>
      </c>
      <c r="K413" s="34">
        <f>CONVERT(INDEX(Clg_StPt_Sch_EZ!$C$31:$I$54,MATCH(Schedules_8760!$C413,Clg_StPt_Sch_EZ!$B$31:$B$54,0),MATCH(Schedules_8760!$F413,Clg_StPt_Sch_EZ!$C$30:$I$30,0)),"F","C")</f>
        <v>28.333333333333332</v>
      </c>
      <c r="L413" s="34">
        <f>CONVERT(INDEX(DHW_StPt_Sch_EZ!$C$4:$I$27,MATCH(Schedules_8760!$C413,DHW_StPt_Sch_EZ!$B$4:$B$27,0),MATCH(Schedules_8760!$F413,DHW_StPt_Sch_EZ!$C$3:$I$3,0)),"F","C")</f>
        <v>53.333333333333329</v>
      </c>
      <c r="M413" s="34">
        <f>CONVERT(INDEX(DHW_StPt_Sch_EZ!$C$31:$I$54,MATCH(Schedules_8760!$C413,DHW_StPt_Sch_EZ!$B$31:$B$54,0),MATCH(Schedules_8760!$F413,DHW_StPt_Sch_EZ!$C$30:$I$30,0)),"F","C")</f>
        <v>53.333333333333329</v>
      </c>
      <c r="N413" s="12"/>
      <c r="O413" s="12"/>
      <c r="P413" s="12"/>
    </row>
    <row r="414" spans="1:16" x14ac:dyDescent="0.25">
      <c r="A414" s="35">
        <v>413</v>
      </c>
      <c r="B414" s="89">
        <v>18.166666666666671</v>
      </c>
      <c r="C414" s="35">
        <f t="shared" si="30"/>
        <v>5</v>
      </c>
      <c r="D414" s="35">
        <f t="shared" si="33"/>
        <v>18</v>
      </c>
      <c r="E414" s="35">
        <f t="shared" si="34"/>
        <v>4</v>
      </c>
      <c r="F414" s="35" t="str">
        <f t="shared" si="31"/>
        <v>Wednesday</v>
      </c>
      <c r="G414" s="35">
        <f t="shared" si="32"/>
        <v>1</v>
      </c>
      <c r="H414" s="34">
        <f>CONVERT(INDEX(Htg_StPt_Sch_EZ!$C$4:$I$27,MATCH(Schedules_8760!$C414,Htg_StPt_Sch_EZ!$B$4:$B$27,0),MATCH(Schedules_8760!$F414,Htg_StPt_Sch_EZ!$C$3:$I$3,0)),"F","C")</f>
        <v>20.555555555555554</v>
      </c>
      <c r="I414" s="34">
        <f>CONVERT(INDEX(Htg_StPt_Sch_EZ!$C$31:$I$54,MATCH(Schedules_8760!$C414,Htg_StPt_Sch_EZ!$B$31:$B$54,0),MATCH(Schedules_8760!$F414,Htg_StPt_Sch_EZ!$C$30:$I$30,0)),"F","C")</f>
        <v>19.444444444444443</v>
      </c>
      <c r="J414" s="34">
        <f>CONVERT(INDEX(Clg_StPt_Sch_EZ!$C$4:$I$27,MATCH(Schedules_8760!$C414,Clg_StPt_Sch_EZ!$B$4:$B$27,0),MATCH(Schedules_8760!$F414,Clg_StPt_Sch_EZ!$C$3:$I$3,0)),"F","C")</f>
        <v>25.555555555555554</v>
      </c>
      <c r="K414" s="34">
        <f>CONVERT(INDEX(Clg_StPt_Sch_EZ!$C$31:$I$54,MATCH(Schedules_8760!$C414,Clg_StPt_Sch_EZ!$B$31:$B$54,0),MATCH(Schedules_8760!$F414,Clg_StPt_Sch_EZ!$C$30:$I$30,0)),"F","C")</f>
        <v>28.333333333333332</v>
      </c>
      <c r="L414" s="34">
        <f>CONVERT(INDEX(DHW_StPt_Sch_EZ!$C$4:$I$27,MATCH(Schedules_8760!$C414,DHW_StPt_Sch_EZ!$B$4:$B$27,0),MATCH(Schedules_8760!$F414,DHW_StPt_Sch_EZ!$C$3:$I$3,0)),"F","C")</f>
        <v>53.333333333333329</v>
      </c>
      <c r="M414" s="34">
        <f>CONVERT(INDEX(DHW_StPt_Sch_EZ!$C$31:$I$54,MATCH(Schedules_8760!$C414,DHW_StPt_Sch_EZ!$B$31:$B$54,0),MATCH(Schedules_8760!$F414,DHW_StPt_Sch_EZ!$C$30:$I$30,0)),"F","C")</f>
        <v>53.333333333333329</v>
      </c>
      <c r="N414" s="12"/>
      <c r="O414" s="12"/>
      <c r="P414" s="12"/>
    </row>
    <row r="415" spans="1:16" x14ac:dyDescent="0.25">
      <c r="A415" s="35">
        <v>414</v>
      </c>
      <c r="B415" s="89">
        <v>18.208333333333329</v>
      </c>
      <c r="C415" s="35">
        <f t="shared" si="30"/>
        <v>6</v>
      </c>
      <c r="D415" s="35">
        <f t="shared" si="33"/>
        <v>18</v>
      </c>
      <c r="E415" s="35">
        <f t="shared" si="34"/>
        <v>4</v>
      </c>
      <c r="F415" s="35" t="str">
        <f t="shared" si="31"/>
        <v>Wednesday</v>
      </c>
      <c r="G415" s="35">
        <f t="shared" si="32"/>
        <v>1</v>
      </c>
      <c r="H415" s="34">
        <f>CONVERT(INDEX(Htg_StPt_Sch_EZ!$C$4:$I$27,MATCH(Schedules_8760!$C415,Htg_StPt_Sch_EZ!$B$4:$B$27,0),MATCH(Schedules_8760!$F415,Htg_StPt_Sch_EZ!$C$3:$I$3,0)),"F","C")</f>
        <v>20.555555555555554</v>
      </c>
      <c r="I415" s="34">
        <f>CONVERT(INDEX(Htg_StPt_Sch_EZ!$C$31:$I$54,MATCH(Schedules_8760!$C415,Htg_StPt_Sch_EZ!$B$31:$B$54,0),MATCH(Schedules_8760!$F415,Htg_StPt_Sch_EZ!$C$30:$I$30,0)),"F","C")</f>
        <v>19.444444444444443</v>
      </c>
      <c r="J415" s="34">
        <f>CONVERT(INDEX(Clg_StPt_Sch_EZ!$C$4:$I$27,MATCH(Schedules_8760!$C415,Clg_StPt_Sch_EZ!$B$4:$B$27,0),MATCH(Schedules_8760!$F415,Clg_StPt_Sch_EZ!$C$3:$I$3,0)),"F","C")</f>
        <v>25.555555555555554</v>
      </c>
      <c r="K415" s="34">
        <f>CONVERT(INDEX(Clg_StPt_Sch_EZ!$C$31:$I$54,MATCH(Schedules_8760!$C415,Clg_StPt_Sch_EZ!$B$31:$B$54,0),MATCH(Schedules_8760!$F415,Clg_StPt_Sch_EZ!$C$30:$I$30,0)),"F","C")</f>
        <v>28.333333333333332</v>
      </c>
      <c r="L415" s="34">
        <f>CONVERT(INDEX(DHW_StPt_Sch_EZ!$C$4:$I$27,MATCH(Schedules_8760!$C415,DHW_StPt_Sch_EZ!$B$4:$B$27,0),MATCH(Schedules_8760!$F415,DHW_StPt_Sch_EZ!$C$3:$I$3,0)),"F","C")</f>
        <v>53.333333333333329</v>
      </c>
      <c r="M415" s="34">
        <f>CONVERT(INDEX(DHW_StPt_Sch_EZ!$C$31:$I$54,MATCH(Schedules_8760!$C415,DHW_StPt_Sch_EZ!$B$31:$B$54,0),MATCH(Schedules_8760!$F415,DHW_StPt_Sch_EZ!$C$30:$I$30,0)),"F","C")</f>
        <v>53.333333333333329</v>
      </c>
      <c r="N415" s="12"/>
      <c r="O415" s="12"/>
      <c r="P415" s="12"/>
    </row>
    <row r="416" spans="1:16" x14ac:dyDescent="0.25">
      <c r="A416" s="35">
        <v>415</v>
      </c>
      <c r="B416" s="89">
        <v>18.25</v>
      </c>
      <c r="C416" s="35">
        <f t="shared" si="30"/>
        <v>7</v>
      </c>
      <c r="D416" s="35">
        <f t="shared" si="33"/>
        <v>18</v>
      </c>
      <c r="E416" s="35">
        <f t="shared" si="34"/>
        <v>4</v>
      </c>
      <c r="F416" s="35" t="str">
        <f t="shared" si="31"/>
        <v>Wednesday</v>
      </c>
      <c r="G416" s="35">
        <f t="shared" si="32"/>
        <v>1</v>
      </c>
      <c r="H416" s="34">
        <f>CONVERT(INDEX(Htg_StPt_Sch_EZ!$C$4:$I$27,MATCH(Schedules_8760!$C416,Htg_StPt_Sch_EZ!$B$4:$B$27,0),MATCH(Schedules_8760!$F416,Htg_StPt_Sch_EZ!$C$3:$I$3,0)),"F","C")</f>
        <v>20.555555555555554</v>
      </c>
      <c r="I416" s="34">
        <f>CONVERT(INDEX(Htg_StPt_Sch_EZ!$C$31:$I$54,MATCH(Schedules_8760!$C416,Htg_StPt_Sch_EZ!$B$31:$B$54,0),MATCH(Schedules_8760!$F416,Htg_StPt_Sch_EZ!$C$30:$I$30,0)),"F","C")</f>
        <v>19.444444444444443</v>
      </c>
      <c r="J416" s="34">
        <f>CONVERT(INDEX(Clg_StPt_Sch_EZ!$C$4:$I$27,MATCH(Schedules_8760!$C416,Clg_StPt_Sch_EZ!$B$4:$B$27,0),MATCH(Schedules_8760!$F416,Clg_StPt_Sch_EZ!$C$3:$I$3,0)),"F","C")</f>
        <v>25.555555555555554</v>
      </c>
      <c r="K416" s="34">
        <f>CONVERT(INDEX(Clg_StPt_Sch_EZ!$C$31:$I$54,MATCH(Schedules_8760!$C416,Clg_StPt_Sch_EZ!$B$31:$B$54,0),MATCH(Schedules_8760!$F416,Clg_StPt_Sch_EZ!$C$30:$I$30,0)),"F","C")</f>
        <v>28.333333333333332</v>
      </c>
      <c r="L416" s="34">
        <f>CONVERT(INDEX(DHW_StPt_Sch_EZ!$C$4:$I$27,MATCH(Schedules_8760!$C416,DHW_StPt_Sch_EZ!$B$4:$B$27,0),MATCH(Schedules_8760!$F416,DHW_StPt_Sch_EZ!$C$3:$I$3,0)),"F","C")</f>
        <v>53.333333333333329</v>
      </c>
      <c r="M416" s="34">
        <f>CONVERT(INDEX(DHW_StPt_Sch_EZ!$C$31:$I$54,MATCH(Schedules_8760!$C416,DHW_StPt_Sch_EZ!$B$31:$B$54,0),MATCH(Schedules_8760!$F416,DHW_StPt_Sch_EZ!$C$30:$I$30,0)),"F","C")</f>
        <v>53.333333333333329</v>
      </c>
      <c r="N416" s="12"/>
      <c r="O416" s="12"/>
      <c r="P416" s="12"/>
    </row>
    <row r="417" spans="1:16" x14ac:dyDescent="0.25">
      <c r="A417" s="35">
        <v>416</v>
      </c>
      <c r="B417" s="89">
        <v>18.291666666666671</v>
      </c>
      <c r="C417" s="35">
        <f t="shared" si="30"/>
        <v>8</v>
      </c>
      <c r="D417" s="35">
        <f t="shared" si="33"/>
        <v>18</v>
      </c>
      <c r="E417" s="35">
        <f t="shared" si="34"/>
        <v>4</v>
      </c>
      <c r="F417" s="35" t="str">
        <f t="shared" si="31"/>
        <v>Wednesday</v>
      </c>
      <c r="G417" s="35">
        <f t="shared" si="32"/>
        <v>1</v>
      </c>
      <c r="H417" s="34">
        <f>CONVERT(INDEX(Htg_StPt_Sch_EZ!$C$4:$I$27,MATCH(Schedules_8760!$C417,Htg_StPt_Sch_EZ!$B$4:$B$27,0),MATCH(Schedules_8760!$F417,Htg_StPt_Sch_EZ!$C$3:$I$3,0)),"F","C")</f>
        <v>20.555555555555554</v>
      </c>
      <c r="I417" s="34">
        <f>CONVERT(INDEX(Htg_StPt_Sch_EZ!$C$31:$I$54,MATCH(Schedules_8760!$C417,Htg_StPt_Sch_EZ!$B$31:$B$54,0),MATCH(Schedules_8760!$F417,Htg_StPt_Sch_EZ!$C$30:$I$30,0)),"F","C")</f>
        <v>19.444444444444443</v>
      </c>
      <c r="J417" s="34">
        <f>CONVERT(INDEX(Clg_StPt_Sch_EZ!$C$4:$I$27,MATCH(Schedules_8760!$C417,Clg_StPt_Sch_EZ!$B$4:$B$27,0),MATCH(Schedules_8760!$F417,Clg_StPt_Sch_EZ!$C$3:$I$3,0)),"F","C")</f>
        <v>25.555555555555554</v>
      </c>
      <c r="K417" s="34">
        <f>CONVERT(INDEX(Clg_StPt_Sch_EZ!$C$31:$I$54,MATCH(Schedules_8760!$C417,Clg_StPt_Sch_EZ!$B$31:$B$54,0),MATCH(Schedules_8760!$F417,Clg_StPt_Sch_EZ!$C$30:$I$30,0)),"F","C")</f>
        <v>25</v>
      </c>
      <c r="L417" s="34">
        <f>CONVERT(INDEX(DHW_StPt_Sch_EZ!$C$4:$I$27,MATCH(Schedules_8760!$C417,DHW_StPt_Sch_EZ!$B$4:$B$27,0),MATCH(Schedules_8760!$F417,DHW_StPt_Sch_EZ!$C$3:$I$3,0)),"F","C")</f>
        <v>53.333333333333329</v>
      </c>
      <c r="M417" s="34">
        <f>CONVERT(INDEX(DHW_StPt_Sch_EZ!$C$31:$I$54,MATCH(Schedules_8760!$C417,DHW_StPt_Sch_EZ!$B$31:$B$54,0),MATCH(Schedules_8760!$F417,DHW_StPt_Sch_EZ!$C$30:$I$30,0)),"F","C")</f>
        <v>53.333333333333329</v>
      </c>
      <c r="N417" s="12"/>
      <c r="O417" s="12"/>
      <c r="P417" s="12"/>
    </row>
    <row r="418" spans="1:16" x14ac:dyDescent="0.25">
      <c r="A418" s="35">
        <v>417</v>
      </c>
      <c r="B418" s="89">
        <v>18.333333333333329</v>
      </c>
      <c r="C418" s="35">
        <f t="shared" si="30"/>
        <v>9</v>
      </c>
      <c r="D418" s="35">
        <f t="shared" si="33"/>
        <v>18</v>
      </c>
      <c r="E418" s="35">
        <f t="shared" si="34"/>
        <v>4</v>
      </c>
      <c r="F418" s="35" t="str">
        <f t="shared" si="31"/>
        <v>Wednesday</v>
      </c>
      <c r="G418" s="35">
        <f t="shared" si="32"/>
        <v>1</v>
      </c>
      <c r="H418" s="34">
        <f>CONVERT(INDEX(Htg_StPt_Sch_EZ!$C$4:$I$27,MATCH(Schedules_8760!$C418,Htg_StPt_Sch_EZ!$B$4:$B$27,0),MATCH(Schedules_8760!$F418,Htg_StPt_Sch_EZ!$C$3:$I$3,0)),"F","C")</f>
        <v>20.555555555555554</v>
      </c>
      <c r="I418" s="34">
        <f>CONVERT(INDEX(Htg_StPt_Sch_EZ!$C$31:$I$54,MATCH(Schedules_8760!$C418,Htg_StPt_Sch_EZ!$B$31:$B$54,0),MATCH(Schedules_8760!$F418,Htg_StPt_Sch_EZ!$C$30:$I$30,0)),"F","C")</f>
        <v>19.444444444444443</v>
      </c>
      <c r="J418" s="34">
        <f>CONVERT(INDEX(Clg_StPt_Sch_EZ!$C$4:$I$27,MATCH(Schedules_8760!$C418,Clg_StPt_Sch_EZ!$B$4:$B$27,0),MATCH(Schedules_8760!$F418,Clg_StPt_Sch_EZ!$C$3:$I$3,0)),"F","C")</f>
        <v>25.555555555555554</v>
      </c>
      <c r="K418" s="34">
        <f>CONVERT(INDEX(Clg_StPt_Sch_EZ!$C$31:$I$54,MATCH(Schedules_8760!$C418,Clg_StPt_Sch_EZ!$B$31:$B$54,0),MATCH(Schedules_8760!$F418,Clg_StPt_Sch_EZ!$C$30:$I$30,0)),"F","C")</f>
        <v>25</v>
      </c>
      <c r="L418" s="34">
        <f>CONVERT(INDEX(DHW_StPt_Sch_EZ!$C$4:$I$27,MATCH(Schedules_8760!$C418,DHW_StPt_Sch_EZ!$B$4:$B$27,0),MATCH(Schedules_8760!$F418,DHW_StPt_Sch_EZ!$C$3:$I$3,0)),"F","C")</f>
        <v>53.333333333333329</v>
      </c>
      <c r="M418" s="34">
        <f>CONVERT(INDEX(DHW_StPt_Sch_EZ!$C$31:$I$54,MATCH(Schedules_8760!$C418,DHW_StPt_Sch_EZ!$B$31:$B$54,0),MATCH(Schedules_8760!$F418,DHW_StPt_Sch_EZ!$C$30:$I$30,0)),"F","C")</f>
        <v>53.333333333333329</v>
      </c>
      <c r="N418" s="12"/>
      <c r="O418" s="12"/>
      <c r="P418" s="12"/>
    </row>
    <row r="419" spans="1:16" x14ac:dyDescent="0.25">
      <c r="A419" s="35">
        <v>418</v>
      </c>
      <c r="B419" s="89">
        <v>18.375</v>
      </c>
      <c r="C419" s="35">
        <f t="shared" si="30"/>
        <v>10</v>
      </c>
      <c r="D419" s="35">
        <f t="shared" si="33"/>
        <v>18</v>
      </c>
      <c r="E419" s="35">
        <f t="shared" si="34"/>
        <v>4</v>
      </c>
      <c r="F419" s="35" t="str">
        <f t="shared" si="31"/>
        <v>Wednesday</v>
      </c>
      <c r="G419" s="35">
        <f t="shared" si="32"/>
        <v>1</v>
      </c>
      <c r="H419" s="34">
        <f>CONVERT(INDEX(Htg_StPt_Sch_EZ!$C$4:$I$27,MATCH(Schedules_8760!$C419,Htg_StPt_Sch_EZ!$B$4:$B$27,0),MATCH(Schedules_8760!$F419,Htg_StPt_Sch_EZ!$C$3:$I$3,0)),"F","C")</f>
        <v>20.555555555555554</v>
      </c>
      <c r="I419" s="34">
        <f>CONVERT(INDEX(Htg_StPt_Sch_EZ!$C$31:$I$54,MATCH(Schedules_8760!$C419,Htg_StPt_Sch_EZ!$B$31:$B$54,0),MATCH(Schedules_8760!$F419,Htg_StPt_Sch_EZ!$C$30:$I$30,0)),"F","C")</f>
        <v>19.444444444444443</v>
      </c>
      <c r="J419" s="34">
        <f>CONVERT(INDEX(Clg_StPt_Sch_EZ!$C$4:$I$27,MATCH(Schedules_8760!$C419,Clg_StPt_Sch_EZ!$B$4:$B$27,0),MATCH(Schedules_8760!$F419,Clg_StPt_Sch_EZ!$C$3:$I$3,0)),"F","C")</f>
        <v>25.555555555555554</v>
      </c>
      <c r="K419" s="34">
        <f>CONVERT(INDEX(Clg_StPt_Sch_EZ!$C$31:$I$54,MATCH(Schedules_8760!$C419,Clg_StPt_Sch_EZ!$B$31:$B$54,0),MATCH(Schedules_8760!$F419,Clg_StPt_Sch_EZ!$C$30:$I$30,0)),"F","C")</f>
        <v>25</v>
      </c>
      <c r="L419" s="34">
        <f>CONVERT(INDEX(DHW_StPt_Sch_EZ!$C$4:$I$27,MATCH(Schedules_8760!$C419,DHW_StPt_Sch_EZ!$B$4:$B$27,0),MATCH(Schedules_8760!$F419,DHW_StPt_Sch_EZ!$C$3:$I$3,0)),"F","C")</f>
        <v>53.333333333333329</v>
      </c>
      <c r="M419" s="34">
        <f>CONVERT(INDEX(DHW_StPt_Sch_EZ!$C$31:$I$54,MATCH(Schedules_8760!$C419,DHW_StPt_Sch_EZ!$B$31:$B$54,0),MATCH(Schedules_8760!$F419,DHW_StPt_Sch_EZ!$C$30:$I$30,0)),"F","C")</f>
        <v>53.333333333333329</v>
      </c>
      <c r="N419" s="12"/>
      <c r="O419" s="12"/>
      <c r="P419" s="12"/>
    </row>
    <row r="420" spans="1:16" x14ac:dyDescent="0.25">
      <c r="A420" s="35">
        <v>419</v>
      </c>
      <c r="B420" s="89">
        <v>18.416666666666671</v>
      </c>
      <c r="C420" s="35">
        <f t="shared" si="30"/>
        <v>11</v>
      </c>
      <c r="D420" s="35">
        <f t="shared" si="33"/>
        <v>18</v>
      </c>
      <c r="E420" s="35">
        <f t="shared" si="34"/>
        <v>4</v>
      </c>
      <c r="F420" s="35" t="str">
        <f t="shared" si="31"/>
        <v>Wednesday</v>
      </c>
      <c r="G420" s="35">
        <f t="shared" si="32"/>
        <v>1</v>
      </c>
      <c r="H420" s="34">
        <f>CONVERT(INDEX(Htg_StPt_Sch_EZ!$C$4:$I$27,MATCH(Schedules_8760!$C420,Htg_StPt_Sch_EZ!$B$4:$B$27,0),MATCH(Schedules_8760!$F420,Htg_StPt_Sch_EZ!$C$3:$I$3,0)),"F","C")</f>
        <v>20.555555555555554</v>
      </c>
      <c r="I420" s="34">
        <f>CONVERT(INDEX(Htg_StPt_Sch_EZ!$C$31:$I$54,MATCH(Schedules_8760!$C420,Htg_StPt_Sch_EZ!$B$31:$B$54,0),MATCH(Schedules_8760!$F420,Htg_StPt_Sch_EZ!$C$30:$I$30,0)),"F","C")</f>
        <v>19.444444444444443</v>
      </c>
      <c r="J420" s="34">
        <f>CONVERT(INDEX(Clg_StPt_Sch_EZ!$C$4:$I$27,MATCH(Schedules_8760!$C420,Clg_StPt_Sch_EZ!$B$4:$B$27,0),MATCH(Schedules_8760!$F420,Clg_StPt_Sch_EZ!$C$3:$I$3,0)),"F","C")</f>
        <v>25.555555555555554</v>
      </c>
      <c r="K420" s="34">
        <f>CONVERT(INDEX(Clg_StPt_Sch_EZ!$C$31:$I$54,MATCH(Schedules_8760!$C420,Clg_StPt_Sch_EZ!$B$31:$B$54,0),MATCH(Schedules_8760!$F420,Clg_StPt_Sch_EZ!$C$30:$I$30,0)),"F","C")</f>
        <v>25</v>
      </c>
      <c r="L420" s="34">
        <f>CONVERT(INDEX(DHW_StPt_Sch_EZ!$C$4:$I$27,MATCH(Schedules_8760!$C420,DHW_StPt_Sch_EZ!$B$4:$B$27,0),MATCH(Schedules_8760!$F420,DHW_StPt_Sch_EZ!$C$3:$I$3,0)),"F","C")</f>
        <v>53.333333333333329</v>
      </c>
      <c r="M420" s="34">
        <f>CONVERT(INDEX(DHW_StPt_Sch_EZ!$C$31:$I$54,MATCH(Schedules_8760!$C420,DHW_StPt_Sch_EZ!$B$31:$B$54,0),MATCH(Schedules_8760!$F420,DHW_StPt_Sch_EZ!$C$30:$I$30,0)),"F","C")</f>
        <v>53.333333333333329</v>
      </c>
      <c r="N420" s="12"/>
      <c r="O420" s="12"/>
      <c r="P420" s="12"/>
    </row>
    <row r="421" spans="1:16" x14ac:dyDescent="0.25">
      <c r="A421" s="35">
        <v>420</v>
      </c>
      <c r="B421" s="89">
        <v>18.458333333333329</v>
      </c>
      <c r="C421" s="35">
        <f t="shared" si="30"/>
        <v>12</v>
      </c>
      <c r="D421" s="35">
        <f t="shared" si="33"/>
        <v>18</v>
      </c>
      <c r="E421" s="35">
        <f t="shared" si="34"/>
        <v>4</v>
      </c>
      <c r="F421" s="35" t="str">
        <f t="shared" si="31"/>
        <v>Wednesday</v>
      </c>
      <c r="G421" s="35">
        <f t="shared" si="32"/>
        <v>1</v>
      </c>
      <c r="H421" s="34">
        <f>CONVERT(INDEX(Htg_StPt_Sch_EZ!$C$4:$I$27,MATCH(Schedules_8760!$C421,Htg_StPt_Sch_EZ!$B$4:$B$27,0),MATCH(Schedules_8760!$F421,Htg_StPt_Sch_EZ!$C$3:$I$3,0)),"F","C")</f>
        <v>20.555555555555554</v>
      </c>
      <c r="I421" s="34">
        <f>CONVERT(INDEX(Htg_StPt_Sch_EZ!$C$31:$I$54,MATCH(Schedules_8760!$C421,Htg_StPt_Sch_EZ!$B$31:$B$54,0),MATCH(Schedules_8760!$F421,Htg_StPt_Sch_EZ!$C$30:$I$30,0)),"F","C")</f>
        <v>19.444444444444443</v>
      </c>
      <c r="J421" s="34">
        <f>CONVERT(INDEX(Clg_StPt_Sch_EZ!$C$4:$I$27,MATCH(Schedules_8760!$C421,Clg_StPt_Sch_EZ!$B$4:$B$27,0),MATCH(Schedules_8760!$F421,Clg_StPt_Sch_EZ!$C$3:$I$3,0)),"F","C")</f>
        <v>25.555555555555554</v>
      </c>
      <c r="K421" s="34">
        <f>CONVERT(INDEX(Clg_StPt_Sch_EZ!$C$31:$I$54,MATCH(Schedules_8760!$C421,Clg_StPt_Sch_EZ!$B$31:$B$54,0),MATCH(Schedules_8760!$F421,Clg_StPt_Sch_EZ!$C$30:$I$30,0)),"F","C")</f>
        <v>25</v>
      </c>
      <c r="L421" s="34">
        <f>CONVERT(INDEX(DHW_StPt_Sch_EZ!$C$4:$I$27,MATCH(Schedules_8760!$C421,DHW_StPt_Sch_EZ!$B$4:$B$27,0),MATCH(Schedules_8760!$F421,DHW_StPt_Sch_EZ!$C$3:$I$3,0)),"F","C")</f>
        <v>53.333333333333329</v>
      </c>
      <c r="M421" s="34">
        <f>CONVERT(INDEX(DHW_StPt_Sch_EZ!$C$31:$I$54,MATCH(Schedules_8760!$C421,DHW_StPt_Sch_EZ!$B$31:$B$54,0),MATCH(Schedules_8760!$F421,DHW_StPt_Sch_EZ!$C$30:$I$30,0)),"F","C")</f>
        <v>53.333333333333329</v>
      </c>
      <c r="N421" s="12"/>
      <c r="O421" s="12"/>
      <c r="P421" s="12"/>
    </row>
    <row r="422" spans="1:16" x14ac:dyDescent="0.25">
      <c r="A422" s="35">
        <v>421</v>
      </c>
      <c r="B422" s="89">
        <v>18.5</v>
      </c>
      <c r="C422" s="35">
        <f t="shared" si="30"/>
        <v>13</v>
      </c>
      <c r="D422" s="35">
        <f t="shared" si="33"/>
        <v>18</v>
      </c>
      <c r="E422" s="35">
        <f t="shared" si="34"/>
        <v>4</v>
      </c>
      <c r="F422" s="35" t="str">
        <f t="shared" si="31"/>
        <v>Wednesday</v>
      </c>
      <c r="G422" s="35">
        <f t="shared" si="32"/>
        <v>1</v>
      </c>
      <c r="H422" s="34">
        <f>CONVERT(INDEX(Htg_StPt_Sch_EZ!$C$4:$I$27,MATCH(Schedules_8760!$C422,Htg_StPt_Sch_EZ!$B$4:$B$27,0),MATCH(Schedules_8760!$F422,Htg_StPt_Sch_EZ!$C$3:$I$3,0)),"F","C")</f>
        <v>20.555555555555554</v>
      </c>
      <c r="I422" s="34">
        <f>CONVERT(INDEX(Htg_StPt_Sch_EZ!$C$31:$I$54,MATCH(Schedules_8760!$C422,Htg_StPt_Sch_EZ!$B$31:$B$54,0),MATCH(Schedules_8760!$F422,Htg_StPt_Sch_EZ!$C$30:$I$30,0)),"F","C")</f>
        <v>19.444444444444443</v>
      </c>
      <c r="J422" s="34">
        <f>CONVERT(INDEX(Clg_StPt_Sch_EZ!$C$4:$I$27,MATCH(Schedules_8760!$C422,Clg_StPt_Sch_EZ!$B$4:$B$27,0),MATCH(Schedules_8760!$F422,Clg_StPt_Sch_EZ!$C$3:$I$3,0)),"F","C")</f>
        <v>25.555555555555554</v>
      </c>
      <c r="K422" s="34">
        <f>CONVERT(INDEX(Clg_StPt_Sch_EZ!$C$31:$I$54,MATCH(Schedules_8760!$C422,Clg_StPt_Sch_EZ!$B$31:$B$54,0),MATCH(Schedules_8760!$F422,Clg_StPt_Sch_EZ!$C$30:$I$30,0)),"F","C")</f>
        <v>25</v>
      </c>
      <c r="L422" s="34">
        <f>CONVERT(INDEX(DHW_StPt_Sch_EZ!$C$4:$I$27,MATCH(Schedules_8760!$C422,DHW_StPt_Sch_EZ!$B$4:$B$27,0),MATCH(Schedules_8760!$F422,DHW_StPt_Sch_EZ!$C$3:$I$3,0)),"F","C")</f>
        <v>53.333333333333329</v>
      </c>
      <c r="M422" s="34">
        <f>CONVERT(INDEX(DHW_StPt_Sch_EZ!$C$31:$I$54,MATCH(Schedules_8760!$C422,DHW_StPt_Sch_EZ!$B$31:$B$54,0),MATCH(Schedules_8760!$F422,DHW_StPt_Sch_EZ!$C$30:$I$30,0)),"F","C")</f>
        <v>53.333333333333329</v>
      </c>
      <c r="N422" s="12"/>
      <c r="O422" s="12"/>
      <c r="P422" s="12"/>
    </row>
    <row r="423" spans="1:16" x14ac:dyDescent="0.25">
      <c r="A423" s="35">
        <v>422</v>
      </c>
      <c r="B423" s="89">
        <v>18.541666666666671</v>
      </c>
      <c r="C423" s="35">
        <f t="shared" si="30"/>
        <v>14</v>
      </c>
      <c r="D423" s="35">
        <f t="shared" si="33"/>
        <v>18</v>
      </c>
      <c r="E423" s="35">
        <f t="shared" si="34"/>
        <v>4</v>
      </c>
      <c r="F423" s="35" t="str">
        <f t="shared" si="31"/>
        <v>Wednesday</v>
      </c>
      <c r="G423" s="35">
        <f t="shared" si="32"/>
        <v>1</v>
      </c>
      <c r="H423" s="34">
        <f>CONVERT(INDEX(Htg_StPt_Sch_EZ!$C$4:$I$27,MATCH(Schedules_8760!$C423,Htg_StPt_Sch_EZ!$B$4:$B$27,0),MATCH(Schedules_8760!$F423,Htg_StPt_Sch_EZ!$C$3:$I$3,0)),"F","C")</f>
        <v>20.555555555555554</v>
      </c>
      <c r="I423" s="34">
        <f>CONVERT(INDEX(Htg_StPt_Sch_EZ!$C$31:$I$54,MATCH(Schedules_8760!$C423,Htg_StPt_Sch_EZ!$B$31:$B$54,0),MATCH(Schedules_8760!$F423,Htg_StPt_Sch_EZ!$C$30:$I$30,0)),"F","C")</f>
        <v>19.444444444444443</v>
      </c>
      <c r="J423" s="34">
        <f>CONVERT(INDEX(Clg_StPt_Sch_EZ!$C$4:$I$27,MATCH(Schedules_8760!$C423,Clg_StPt_Sch_EZ!$B$4:$B$27,0),MATCH(Schedules_8760!$F423,Clg_StPt_Sch_EZ!$C$3:$I$3,0)),"F","C")</f>
        <v>25.555555555555554</v>
      </c>
      <c r="K423" s="34">
        <f>CONVERT(INDEX(Clg_StPt_Sch_EZ!$C$31:$I$54,MATCH(Schedules_8760!$C423,Clg_StPt_Sch_EZ!$B$31:$B$54,0),MATCH(Schedules_8760!$F423,Clg_StPt_Sch_EZ!$C$30:$I$30,0)),"F","C")</f>
        <v>25</v>
      </c>
      <c r="L423" s="34">
        <f>CONVERT(INDEX(DHW_StPt_Sch_EZ!$C$4:$I$27,MATCH(Schedules_8760!$C423,DHW_StPt_Sch_EZ!$B$4:$B$27,0),MATCH(Schedules_8760!$F423,DHW_StPt_Sch_EZ!$C$3:$I$3,0)),"F","C")</f>
        <v>53.333333333333329</v>
      </c>
      <c r="M423" s="34">
        <f>CONVERT(INDEX(DHW_StPt_Sch_EZ!$C$31:$I$54,MATCH(Schedules_8760!$C423,DHW_StPt_Sch_EZ!$B$31:$B$54,0),MATCH(Schedules_8760!$F423,DHW_StPt_Sch_EZ!$C$30:$I$30,0)),"F","C")</f>
        <v>53.333333333333329</v>
      </c>
      <c r="N423" s="12"/>
      <c r="O423" s="12"/>
      <c r="P423" s="12"/>
    </row>
    <row r="424" spans="1:16" x14ac:dyDescent="0.25">
      <c r="A424" s="35">
        <v>423</v>
      </c>
      <c r="B424" s="89">
        <v>18.583333333333329</v>
      </c>
      <c r="C424" s="35">
        <f t="shared" si="30"/>
        <v>15</v>
      </c>
      <c r="D424" s="35">
        <f t="shared" si="33"/>
        <v>18</v>
      </c>
      <c r="E424" s="35">
        <f t="shared" si="34"/>
        <v>4</v>
      </c>
      <c r="F424" s="35" t="str">
        <f t="shared" si="31"/>
        <v>Wednesday</v>
      </c>
      <c r="G424" s="35">
        <f t="shared" si="32"/>
        <v>1</v>
      </c>
      <c r="H424" s="34">
        <f>CONVERT(INDEX(Htg_StPt_Sch_EZ!$C$4:$I$27,MATCH(Schedules_8760!$C424,Htg_StPt_Sch_EZ!$B$4:$B$27,0),MATCH(Schedules_8760!$F424,Htg_StPt_Sch_EZ!$C$3:$I$3,0)),"F","C")</f>
        <v>20.555555555555554</v>
      </c>
      <c r="I424" s="34">
        <f>CONVERT(INDEX(Htg_StPt_Sch_EZ!$C$31:$I$54,MATCH(Schedules_8760!$C424,Htg_StPt_Sch_EZ!$B$31:$B$54,0),MATCH(Schedules_8760!$F424,Htg_StPt_Sch_EZ!$C$30:$I$30,0)),"F","C")</f>
        <v>21.111111111111111</v>
      </c>
      <c r="J424" s="34">
        <f>CONVERT(INDEX(Clg_StPt_Sch_EZ!$C$4:$I$27,MATCH(Schedules_8760!$C424,Clg_StPt_Sch_EZ!$B$4:$B$27,0),MATCH(Schedules_8760!$F424,Clg_StPt_Sch_EZ!$C$3:$I$3,0)),"F","C")</f>
        <v>25.555555555555554</v>
      </c>
      <c r="K424" s="34">
        <f>CONVERT(INDEX(Clg_StPt_Sch_EZ!$C$31:$I$54,MATCH(Schedules_8760!$C424,Clg_StPt_Sch_EZ!$B$31:$B$54,0),MATCH(Schedules_8760!$F424,Clg_StPt_Sch_EZ!$C$30:$I$30,0)),"F","C")</f>
        <v>25</v>
      </c>
      <c r="L424" s="34">
        <f>CONVERT(INDEX(DHW_StPt_Sch_EZ!$C$4:$I$27,MATCH(Schedules_8760!$C424,DHW_StPt_Sch_EZ!$B$4:$B$27,0),MATCH(Schedules_8760!$F424,DHW_StPt_Sch_EZ!$C$3:$I$3,0)),"F","C")</f>
        <v>53.333333333333329</v>
      </c>
      <c r="M424" s="34">
        <f>CONVERT(INDEX(DHW_StPt_Sch_EZ!$C$31:$I$54,MATCH(Schedules_8760!$C424,DHW_StPt_Sch_EZ!$B$31:$B$54,0),MATCH(Schedules_8760!$F424,DHW_StPt_Sch_EZ!$C$30:$I$30,0)),"F","C")</f>
        <v>53.333333333333329</v>
      </c>
      <c r="N424" s="12"/>
      <c r="O424" s="12"/>
      <c r="P424" s="12"/>
    </row>
    <row r="425" spans="1:16" x14ac:dyDescent="0.25">
      <c r="A425" s="35">
        <v>424</v>
      </c>
      <c r="B425" s="89">
        <v>18.625</v>
      </c>
      <c r="C425" s="35">
        <f t="shared" si="30"/>
        <v>16</v>
      </c>
      <c r="D425" s="35">
        <f t="shared" si="33"/>
        <v>18</v>
      </c>
      <c r="E425" s="35">
        <f t="shared" si="34"/>
        <v>4</v>
      </c>
      <c r="F425" s="35" t="str">
        <f t="shared" si="31"/>
        <v>Wednesday</v>
      </c>
      <c r="G425" s="35">
        <f t="shared" si="32"/>
        <v>1</v>
      </c>
      <c r="H425" s="34">
        <f>CONVERT(INDEX(Htg_StPt_Sch_EZ!$C$4:$I$27,MATCH(Schedules_8760!$C425,Htg_StPt_Sch_EZ!$B$4:$B$27,0),MATCH(Schedules_8760!$F425,Htg_StPt_Sch_EZ!$C$3:$I$3,0)),"F","C")</f>
        <v>20.555555555555554</v>
      </c>
      <c r="I425" s="34">
        <f>CONVERT(INDEX(Htg_StPt_Sch_EZ!$C$31:$I$54,MATCH(Schedules_8760!$C425,Htg_StPt_Sch_EZ!$B$31:$B$54,0),MATCH(Schedules_8760!$F425,Htg_StPt_Sch_EZ!$C$30:$I$30,0)),"F","C")</f>
        <v>21.111111111111111</v>
      </c>
      <c r="J425" s="34">
        <f>CONVERT(INDEX(Clg_StPt_Sch_EZ!$C$4:$I$27,MATCH(Schedules_8760!$C425,Clg_StPt_Sch_EZ!$B$4:$B$27,0),MATCH(Schedules_8760!$F425,Clg_StPt_Sch_EZ!$C$3:$I$3,0)),"F","C")</f>
        <v>25.555555555555554</v>
      </c>
      <c r="K425" s="34">
        <f>CONVERT(INDEX(Clg_StPt_Sch_EZ!$C$31:$I$54,MATCH(Schedules_8760!$C425,Clg_StPt_Sch_EZ!$B$31:$B$54,0),MATCH(Schedules_8760!$F425,Clg_StPt_Sch_EZ!$C$30:$I$30,0)),"F","C")</f>
        <v>25</v>
      </c>
      <c r="L425" s="34">
        <f>CONVERT(INDEX(DHW_StPt_Sch_EZ!$C$4:$I$27,MATCH(Schedules_8760!$C425,DHW_StPt_Sch_EZ!$B$4:$B$27,0),MATCH(Schedules_8760!$F425,DHW_StPt_Sch_EZ!$C$3:$I$3,0)),"F","C")</f>
        <v>53.333333333333329</v>
      </c>
      <c r="M425" s="34">
        <f>CONVERT(INDEX(DHW_StPt_Sch_EZ!$C$31:$I$54,MATCH(Schedules_8760!$C425,DHW_StPt_Sch_EZ!$B$31:$B$54,0),MATCH(Schedules_8760!$F425,DHW_StPt_Sch_EZ!$C$30:$I$30,0)),"F","C")</f>
        <v>53.333333333333329</v>
      </c>
      <c r="N425" s="12"/>
      <c r="O425" s="12"/>
      <c r="P425" s="12"/>
    </row>
    <row r="426" spans="1:16" x14ac:dyDescent="0.25">
      <c r="A426" s="35">
        <v>425</v>
      </c>
      <c r="B426" s="89">
        <v>18.666666666666671</v>
      </c>
      <c r="C426" s="35">
        <f t="shared" si="30"/>
        <v>17</v>
      </c>
      <c r="D426" s="35">
        <f t="shared" si="33"/>
        <v>18</v>
      </c>
      <c r="E426" s="35">
        <f t="shared" si="34"/>
        <v>4</v>
      </c>
      <c r="F426" s="35" t="str">
        <f t="shared" si="31"/>
        <v>Wednesday</v>
      </c>
      <c r="G426" s="35">
        <f t="shared" si="32"/>
        <v>1</v>
      </c>
      <c r="H426" s="34">
        <f>CONVERT(INDEX(Htg_StPt_Sch_EZ!$C$4:$I$27,MATCH(Schedules_8760!$C426,Htg_StPt_Sch_EZ!$B$4:$B$27,0),MATCH(Schedules_8760!$F426,Htg_StPt_Sch_EZ!$C$3:$I$3,0)),"F","C")</f>
        <v>20.555555555555554</v>
      </c>
      <c r="I426" s="34">
        <f>CONVERT(INDEX(Htg_StPt_Sch_EZ!$C$31:$I$54,MATCH(Schedules_8760!$C426,Htg_StPt_Sch_EZ!$B$31:$B$54,0),MATCH(Schedules_8760!$F426,Htg_StPt_Sch_EZ!$C$30:$I$30,0)),"F","C")</f>
        <v>17.777777777777779</v>
      </c>
      <c r="J426" s="34">
        <f>CONVERT(INDEX(Clg_StPt_Sch_EZ!$C$4:$I$27,MATCH(Schedules_8760!$C426,Clg_StPt_Sch_EZ!$B$4:$B$27,0),MATCH(Schedules_8760!$F426,Clg_StPt_Sch_EZ!$C$3:$I$3,0)),"F","C")</f>
        <v>25.555555555555554</v>
      </c>
      <c r="K426" s="34">
        <f>CONVERT(INDEX(Clg_StPt_Sch_EZ!$C$31:$I$54,MATCH(Schedules_8760!$C426,Clg_StPt_Sch_EZ!$B$31:$B$54,0),MATCH(Schedules_8760!$F426,Clg_StPt_Sch_EZ!$C$30:$I$30,0)),"F","C")</f>
        <v>25</v>
      </c>
      <c r="L426" s="34">
        <f>CONVERT(INDEX(DHW_StPt_Sch_EZ!$C$4:$I$27,MATCH(Schedules_8760!$C426,DHW_StPt_Sch_EZ!$B$4:$B$27,0),MATCH(Schedules_8760!$F426,DHW_StPt_Sch_EZ!$C$3:$I$3,0)),"F","C")</f>
        <v>53.333333333333329</v>
      </c>
      <c r="M426" s="34">
        <f>CONVERT(INDEX(DHW_StPt_Sch_EZ!$C$31:$I$54,MATCH(Schedules_8760!$C426,DHW_StPt_Sch_EZ!$B$31:$B$54,0),MATCH(Schedules_8760!$F426,DHW_StPt_Sch_EZ!$C$30:$I$30,0)),"F","C")</f>
        <v>53.333333333333329</v>
      </c>
      <c r="N426" s="12"/>
      <c r="O426" s="12"/>
      <c r="P426" s="12"/>
    </row>
    <row r="427" spans="1:16" x14ac:dyDescent="0.25">
      <c r="A427" s="35">
        <v>426</v>
      </c>
      <c r="B427" s="89">
        <v>18.708333333333329</v>
      </c>
      <c r="C427" s="35">
        <f t="shared" si="30"/>
        <v>18</v>
      </c>
      <c r="D427" s="35">
        <f t="shared" si="33"/>
        <v>18</v>
      </c>
      <c r="E427" s="35">
        <f t="shared" si="34"/>
        <v>4</v>
      </c>
      <c r="F427" s="35" t="str">
        <f t="shared" si="31"/>
        <v>Wednesday</v>
      </c>
      <c r="G427" s="35">
        <f t="shared" si="32"/>
        <v>1</v>
      </c>
      <c r="H427" s="34">
        <f>CONVERT(INDEX(Htg_StPt_Sch_EZ!$C$4:$I$27,MATCH(Schedules_8760!$C427,Htg_StPt_Sch_EZ!$B$4:$B$27,0),MATCH(Schedules_8760!$F427,Htg_StPt_Sch_EZ!$C$3:$I$3,0)),"F","C")</f>
        <v>20.555555555555554</v>
      </c>
      <c r="I427" s="34">
        <f>CONVERT(INDEX(Htg_StPt_Sch_EZ!$C$31:$I$54,MATCH(Schedules_8760!$C427,Htg_StPt_Sch_EZ!$B$31:$B$54,0),MATCH(Schedules_8760!$F427,Htg_StPt_Sch_EZ!$C$30:$I$30,0)),"F","C")</f>
        <v>17.777777777777779</v>
      </c>
      <c r="J427" s="34">
        <f>CONVERT(INDEX(Clg_StPt_Sch_EZ!$C$4:$I$27,MATCH(Schedules_8760!$C427,Clg_StPt_Sch_EZ!$B$4:$B$27,0),MATCH(Schedules_8760!$F427,Clg_StPt_Sch_EZ!$C$3:$I$3,0)),"F","C")</f>
        <v>25.555555555555554</v>
      </c>
      <c r="K427" s="34">
        <f>CONVERT(INDEX(Clg_StPt_Sch_EZ!$C$31:$I$54,MATCH(Schedules_8760!$C427,Clg_StPt_Sch_EZ!$B$31:$B$54,0),MATCH(Schedules_8760!$F427,Clg_StPt_Sch_EZ!$C$30:$I$30,0)),"F","C")</f>
        <v>28.333333333333332</v>
      </c>
      <c r="L427" s="34">
        <f>CONVERT(INDEX(DHW_StPt_Sch_EZ!$C$4:$I$27,MATCH(Schedules_8760!$C427,DHW_StPt_Sch_EZ!$B$4:$B$27,0),MATCH(Schedules_8760!$F427,DHW_StPt_Sch_EZ!$C$3:$I$3,0)),"F","C")</f>
        <v>53.333333333333329</v>
      </c>
      <c r="M427" s="34">
        <f>CONVERT(INDEX(DHW_StPt_Sch_EZ!$C$31:$I$54,MATCH(Schedules_8760!$C427,DHW_StPt_Sch_EZ!$B$31:$B$54,0),MATCH(Schedules_8760!$F427,DHW_StPt_Sch_EZ!$C$30:$I$30,0)),"F","C")</f>
        <v>53.333333333333329</v>
      </c>
      <c r="N427" s="12"/>
      <c r="O427" s="12"/>
      <c r="P427" s="12"/>
    </row>
    <row r="428" spans="1:16" x14ac:dyDescent="0.25">
      <c r="A428" s="35">
        <v>427</v>
      </c>
      <c r="B428" s="89">
        <v>18.75</v>
      </c>
      <c r="C428" s="35">
        <f t="shared" si="30"/>
        <v>19</v>
      </c>
      <c r="D428" s="35">
        <f t="shared" si="33"/>
        <v>18</v>
      </c>
      <c r="E428" s="35">
        <f t="shared" si="34"/>
        <v>4</v>
      </c>
      <c r="F428" s="35" t="str">
        <f t="shared" si="31"/>
        <v>Wednesday</v>
      </c>
      <c r="G428" s="35">
        <f t="shared" si="32"/>
        <v>1</v>
      </c>
      <c r="H428" s="34">
        <f>CONVERT(INDEX(Htg_StPt_Sch_EZ!$C$4:$I$27,MATCH(Schedules_8760!$C428,Htg_StPt_Sch_EZ!$B$4:$B$27,0),MATCH(Schedules_8760!$F428,Htg_StPt_Sch_EZ!$C$3:$I$3,0)),"F","C")</f>
        <v>20.555555555555554</v>
      </c>
      <c r="I428" s="34">
        <f>CONVERT(INDEX(Htg_StPt_Sch_EZ!$C$31:$I$54,MATCH(Schedules_8760!$C428,Htg_StPt_Sch_EZ!$B$31:$B$54,0),MATCH(Schedules_8760!$F428,Htg_StPt_Sch_EZ!$C$30:$I$30,0)),"F","C")</f>
        <v>18.333333333333332</v>
      </c>
      <c r="J428" s="34">
        <f>CONVERT(INDEX(Clg_StPt_Sch_EZ!$C$4:$I$27,MATCH(Schedules_8760!$C428,Clg_StPt_Sch_EZ!$B$4:$B$27,0),MATCH(Schedules_8760!$F428,Clg_StPt_Sch_EZ!$C$3:$I$3,0)),"F","C")</f>
        <v>25.555555555555554</v>
      </c>
      <c r="K428" s="34">
        <f>CONVERT(INDEX(Clg_StPt_Sch_EZ!$C$31:$I$54,MATCH(Schedules_8760!$C428,Clg_StPt_Sch_EZ!$B$31:$B$54,0),MATCH(Schedules_8760!$F428,Clg_StPt_Sch_EZ!$C$30:$I$30,0)),"F","C")</f>
        <v>28.333333333333332</v>
      </c>
      <c r="L428" s="34">
        <f>CONVERT(INDEX(DHW_StPt_Sch_EZ!$C$4:$I$27,MATCH(Schedules_8760!$C428,DHW_StPt_Sch_EZ!$B$4:$B$27,0),MATCH(Schedules_8760!$F428,DHW_StPt_Sch_EZ!$C$3:$I$3,0)),"F","C")</f>
        <v>53.333333333333329</v>
      </c>
      <c r="M428" s="34">
        <f>CONVERT(INDEX(DHW_StPt_Sch_EZ!$C$31:$I$54,MATCH(Schedules_8760!$C428,DHW_StPt_Sch_EZ!$B$31:$B$54,0),MATCH(Schedules_8760!$F428,DHW_StPt_Sch_EZ!$C$30:$I$30,0)),"F","C")</f>
        <v>53.333333333333329</v>
      </c>
      <c r="N428" s="12"/>
      <c r="O428" s="12"/>
      <c r="P428" s="12"/>
    </row>
    <row r="429" spans="1:16" x14ac:dyDescent="0.25">
      <c r="A429" s="35">
        <v>428</v>
      </c>
      <c r="B429" s="89">
        <v>18.791666666666671</v>
      </c>
      <c r="C429" s="35">
        <f t="shared" si="30"/>
        <v>20</v>
      </c>
      <c r="D429" s="35">
        <f t="shared" si="33"/>
        <v>18</v>
      </c>
      <c r="E429" s="35">
        <f t="shared" si="34"/>
        <v>4</v>
      </c>
      <c r="F429" s="35" t="str">
        <f t="shared" si="31"/>
        <v>Wednesday</v>
      </c>
      <c r="G429" s="35">
        <f t="shared" si="32"/>
        <v>1</v>
      </c>
      <c r="H429" s="34">
        <f>CONVERT(INDEX(Htg_StPt_Sch_EZ!$C$4:$I$27,MATCH(Schedules_8760!$C429,Htg_StPt_Sch_EZ!$B$4:$B$27,0),MATCH(Schedules_8760!$F429,Htg_StPt_Sch_EZ!$C$3:$I$3,0)),"F","C")</f>
        <v>20.555555555555554</v>
      </c>
      <c r="I429" s="34">
        <f>CONVERT(INDEX(Htg_StPt_Sch_EZ!$C$31:$I$54,MATCH(Schedules_8760!$C429,Htg_StPt_Sch_EZ!$B$31:$B$54,0),MATCH(Schedules_8760!$F429,Htg_StPt_Sch_EZ!$C$30:$I$30,0)),"F","C")</f>
        <v>18.888888888888889</v>
      </c>
      <c r="J429" s="34">
        <f>CONVERT(INDEX(Clg_StPt_Sch_EZ!$C$4:$I$27,MATCH(Schedules_8760!$C429,Clg_StPt_Sch_EZ!$B$4:$B$27,0),MATCH(Schedules_8760!$F429,Clg_StPt_Sch_EZ!$C$3:$I$3,0)),"F","C")</f>
        <v>25.555555555555554</v>
      </c>
      <c r="K429" s="34">
        <f>CONVERT(INDEX(Clg_StPt_Sch_EZ!$C$31:$I$54,MATCH(Schedules_8760!$C429,Clg_StPt_Sch_EZ!$B$31:$B$54,0),MATCH(Schedules_8760!$F429,Clg_StPt_Sch_EZ!$C$30:$I$30,0)),"F","C")</f>
        <v>28.333333333333332</v>
      </c>
      <c r="L429" s="34">
        <f>CONVERT(INDEX(DHW_StPt_Sch_EZ!$C$4:$I$27,MATCH(Schedules_8760!$C429,DHW_StPt_Sch_EZ!$B$4:$B$27,0),MATCH(Schedules_8760!$F429,DHW_StPt_Sch_EZ!$C$3:$I$3,0)),"F","C")</f>
        <v>53.333333333333329</v>
      </c>
      <c r="M429" s="34">
        <f>CONVERT(INDEX(DHW_StPt_Sch_EZ!$C$31:$I$54,MATCH(Schedules_8760!$C429,DHW_StPt_Sch_EZ!$B$31:$B$54,0),MATCH(Schedules_8760!$F429,DHW_StPt_Sch_EZ!$C$30:$I$30,0)),"F","C")</f>
        <v>53.333333333333329</v>
      </c>
      <c r="N429" s="12"/>
      <c r="O429" s="12"/>
      <c r="P429" s="12"/>
    </row>
    <row r="430" spans="1:16" x14ac:dyDescent="0.25">
      <c r="A430" s="35">
        <v>429</v>
      </c>
      <c r="B430" s="89">
        <v>18.833333333333329</v>
      </c>
      <c r="C430" s="35">
        <f t="shared" si="30"/>
        <v>21</v>
      </c>
      <c r="D430" s="35">
        <f t="shared" si="33"/>
        <v>18</v>
      </c>
      <c r="E430" s="35">
        <f t="shared" si="34"/>
        <v>4</v>
      </c>
      <c r="F430" s="35" t="str">
        <f t="shared" si="31"/>
        <v>Wednesday</v>
      </c>
      <c r="G430" s="35">
        <f t="shared" si="32"/>
        <v>1</v>
      </c>
      <c r="H430" s="34">
        <f>CONVERT(INDEX(Htg_StPt_Sch_EZ!$C$4:$I$27,MATCH(Schedules_8760!$C430,Htg_StPt_Sch_EZ!$B$4:$B$27,0),MATCH(Schedules_8760!$F430,Htg_StPt_Sch_EZ!$C$3:$I$3,0)),"F","C")</f>
        <v>20.555555555555554</v>
      </c>
      <c r="I430" s="34">
        <f>CONVERT(INDEX(Htg_StPt_Sch_EZ!$C$31:$I$54,MATCH(Schedules_8760!$C430,Htg_StPt_Sch_EZ!$B$31:$B$54,0),MATCH(Schedules_8760!$F430,Htg_StPt_Sch_EZ!$C$30:$I$30,0)),"F","C")</f>
        <v>19.444444444444443</v>
      </c>
      <c r="J430" s="34">
        <f>CONVERT(INDEX(Clg_StPt_Sch_EZ!$C$4:$I$27,MATCH(Schedules_8760!$C430,Clg_StPt_Sch_EZ!$B$4:$B$27,0),MATCH(Schedules_8760!$F430,Clg_StPt_Sch_EZ!$C$3:$I$3,0)),"F","C")</f>
        <v>25.555555555555554</v>
      </c>
      <c r="K430" s="34">
        <f>CONVERT(INDEX(Clg_StPt_Sch_EZ!$C$31:$I$54,MATCH(Schedules_8760!$C430,Clg_StPt_Sch_EZ!$B$31:$B$54,0),MATCH(Schedules_8760!$F430,Clg_StPt_Sch_EZ!$C$30:$I$30,0)),"F","C")</f>
        <v>28.333333333333332</v>
      </c>
      <c r="L430" s="34">
        <f>CONVERT(INDEX(DHW_StPt_Sch_EZ!$C$4:$I$27,MATCH(Schedules_8760!$C430,DHW_StPt_Sch_EZ!$B$4:$B$27,0),MATCH(Schedules_8760!$F430,DHW_StPt_Sch_EZ!$C$3:$I$3,0)),"F","C")</f>
        <v>53.333333333333329</v>
      </c>
      <c r="M430" s="34">
        <f>CONVERT(INDEX(DHW_StPt_Sch_EZ!$C$31:$I$54,MATCH(Schedules_8760!$C430,DHW_StPt_Sch_EZ!$B$31:$B$54,0),MATCH(Schedules_8760!$F430,DHW_StPt_Sch_EZ!$C$30:$I$30,0)),"F","C")</f>
        <v>53.333333333333329</v>
      </c>
      <c r="N430" s="12"/>
      <c r="O430" s="12"/>
      <c r="P430" s="12"/>
    </row>
    <row r="431" spans="1:16" x14ac:dyDescent="0.25">
      <c r="A431" s="35">
        <v>430</v>
      </c>
      <c r="B431" s="89">
        <v>18.875</v>
      </c>
      <c r="C431" s="35">
        <f t="shared" si="30"/>
        <v>22</v>
      </c>
      <c r="D431" s="35">
        <f t="shared" si="33"/>
        <v>18</v>
      </c>
      <c r="E431" s="35">
        <f t="shared" si="34"/>
        <v>4</v>
      </c>
      <c r="F431" s="35" t="str">
        <f t="shared" si="31"/>
        <v>Wednesday</v>
      </c>
      <c r="G431" s="35">
        <f t="shared" si="32"/>
        <v>1</v>
      </c>
      <c r="H431" s="34">
        <f>CONVERT(INDEX(Htg_StPt_Sch_EZ!$C$4:$I$27,MATCH(Schedules_8760!$C431,Htg_StPt_Sch_EZ!$B$4:$B$27,0),MATCH(Schedules_8760!$F431,Htg_StPt_Sch_EZ!$C$3:$I$3,0)),"F","C")</f>
        <v>20.555555555555554</v>
      </c>
      <c r="I431" s="34">
        <f>CONVERT(INDEX(Htg_StPt_Sch_EZ!$C$31:$I$54,MATCH(Schedules_8760!$C431,Htg_StPt_Sch_EZ!$B$31:$B$54,0),MATCH(Schedules_8760!$F431,Htg_StPt_Sch_EZ!$C$30:$I$30,0)),"F","C")</f>
        <v>19.444444444444443</v>
      </c>
      <c r="J431" s="34">
        <f>CONVERT(INDEX(Clg_StPt_Sch_EZ!$C$4:$I$27,MATCH(Schedules_8760!$C431,Clg_StPt_Sch_EZ!$B$4:$B$27,0),MATCH(Schedules_8760!$F431,Clg_StPt_Sch_EZ!$C$3:$I$3,0)),"F","C")</f>
        <v>25.555555555555554</v>
      </c>
      <c r="K431" s="34">
        <f>CONVERT(INDEX(Clg_StPt_Sch_EZ!$C$31:$I$54,MATCH(Schedules_8760!$C431,Clg_StPt_Sch_EZ!$B$31:$B$54,0),MATCH(Schedules_8760!$F431,Clg_StPt_Sch_EZ!$C$30:$I$30,0)),"F","C")</f>
        <v>28.333333333333332</v>
      </c>
      <c r="L431" s="34">
        <f>CONVERT(INDEX(DHW_StPt_Sch_EZ!$C$4:$I$27,MATCH(Schedules_8760!$C431,DHW_StPt_Sch_EZ!$B$4:$B$27,0),MATCH(Schedules_8760!$F431,DHW_StPt_Sch_EZ!$C$3:$I$3,0)),"F","C")</f>
        <v>53.333333333333329</v>
      </c>
      <c r="M431" s="34">
        <f>CONVERT(INDEX(DHW_StPt_Sch_EZ!$C$31:$I$54,MATCH(Schedules_8760!$C431,DHW_StPt_Sch_EZ!$B$31:$B$54,0),MATCH(Schedules_8760!$F431,DHW_StPt_Sch_EZ!$C$30:$I$30,0)),"F","C")</f>
        <v>53.333333333333329</v>
      </c>
      <c r="N431" s="12"/>
      <c r="O431" s="12"/>
      <c r="P431" s="12"/>
    </row>
    <row r="432" spans="1:16" x14ac:dyDescent="0.25">
      <c r="A432" s="35">
        <v>431</v>
      </c>
      <c r="B432" s="89">
        <v>18.916666666666671</v>
      </c>
      <c r="C432" s="35">
        <f t="shared" si="30"/>
        <v>23</v>
      </c>
      <c r="D432" s="35">
        <f t="shared" si="33"/>
        <v>18</v>
      </c>
      <c r="E432" s="35">
        <f t="shared" si="34"/>
        <v>4</v>
      </c>
      <c r="F432" s="35" t="str">
        <f t="shared" si="31"/>
        <v>Wednesday</v>
      </c>
      <c r="G432" s="35">
        <f t="shared" si="32"/>
        <v>1</v>
      </c>
      <c r="H432" s="34">
        <f>CONVERT(INDEX(Htg_StPt_Sch_EZ!$C$4:$I$27,MATCH(Schedules_8760!$C432,Htg_StPt_Sch_EZ!$B$4:$B$27,0),MATCH(Schedules_8760!$F432,Htg_StPt_Sch_EZ!$C$3:$I$3,0)),"F","C")</f>
        <v>20.555555555555554</v>
      </c>
      <c r="I432" s="34">
        <f>CONVERT(INDEX(Htg_StPt_Sch_EZ!$C$31:$I$54,MATCH(Schedules_8760!$C432,Htg_StPt_Sch_EZ!$B$31:$B$54,0),MATCH(Schedules_8760!$F432,Htg_StPt_Sch_EZ!$C$30:$I$30,0)),"F","C")</f>
        <v>19.444444444444443</v>
      </c>
      <c r="J432" s="34">
        <f>CONVERT(INDEX(Clg_StPt_Sch_EZ!$C$4:$I$27,MATCH(Schedules_8760!$C432,Clg_StPt_Sch_EZ!$B$4:$B$27,0),MATCH(Schedules_8760!$F432,Clg_StPt_Sch_EZ!$C$3:$I$3,0)),"F","C")</f>
        <v>25.555555555555554</v>
      </c>
      <c r="K432" s="34">
        <f>CONVERT(INDEX(Clg_StPt_Sch_EZ!$C$31:$I$54,MATCH(Schedules_8760!$C432,Clg_StPt_Sch_EZ!$B$31:$B$54,0),MATCH(Schedules_8760!$F432,Clg_StPt_Sch_EZ!$C$30:$I$30,0)),"F","C")</f>
        <v>28.333333333333332</v>
      </c>
      <c r="L432" s="34">
        <f>CONVERT(INDEX(DHW_StPt_Sch_EZ!$C$4:$I$27,MATCH(Schedules_8760!$C432,DHW_StPt_Sch_EZ!$B$4:$B$27,0),MATCH(Schedules_8760!$F432,DHW_StPt_Sch_EZ!$C$3:$I$3,0)),"F","C")</f>
        <v>53.333333333333329</v>
      </c>
      <c r="M432" s="34">
        <f>CONVERT(INDEX(DHW_StPt_Sch_EZ!$C$31:$I$54,MATCH(Schedules_8760!$C432,DHW_StPt_Sch_EZ!$B$31:$B$54,0),MATCH(Schedules_8760!$F432,DHW_StPt_Sch_EZ!$C$30:$I$30,0)),"F","C")</f>
        <v>53.333333333333329</v>
      </c>
      <c r="N432" s="12"/>
      <c r="O432" s="12"/>
      <c r="P432" s="12"/>
    </row>
    <row r="433" spans="1:16" x14ac:dyDescent="0.25">
      <c r="A433" s="35">
        <v>432</v>
      </c>
      <c r="B433" s="89">
        <v>18.958333333333329</v>
      </c>
      <c r="C433" s="35">
        <f t="shared" si="30"/>
        <v>24</v>
      </c>
      <c r="D433" s="35">
        <f t="shared" si="33"/>
        <v>18</v>
      </c>
      <c r="E433" s="35">
        <f t="shared" si="34"/>
        <v>4</v>
      </c>
      <c r="F433" s="35" t="str">
        <f t="shared" si="31"/>
        <v>Wednesday</v>
      </c>
      <c r="G433" s="35">
        <f t="shared" si="32"/>
        <v>1</v>
      </c>
      <c r="H433" s="34">
        <f>CONVERT(INDEX(Htg_StPt_Sch_EZ!$C$4:$I$27,MATCH(Schedules_8760!$C433,Htg_StPt_Sch_EZ!$B$4:$B$27,0),MATCH(Schedules_8760!$F433,Htg_StPt_Sch_EZ!$C$3:$I$3,0)),"F","C")</f>
        <v>20.555555555555554</v>
      </c>
      <c r="I433" s="34">
        <f>CONVERT(INDEX(Htg_StPt_Sch_EZ!$C$31:$I$54,MATCH(Schedules_8760!$C433,Htg_StPt_Sch_EZ!$B$31:$B$54,0),MATCH(Schedules_8760!$F433,Htg_StPt_Sch_EZ!$C$30:$I$30,0)),"F","C")</f>
        <v>19.444444444444443</v>
      </c>
      <c r="J433" s="34">
        <f>CONVERT(INDEX(Clg_StPt_Sch_EZ!$C$4:$I$27,MATCH(Schedules_8760!$C433,Clg_StPt_Sch_EZ!$B$4:$B$27,0),MATCH(Schedules_8760!$F433,Clg_StPt_Sch_EZ!$C$3:$I$3,0)),"F","C")</f>
        <v>25.555555555555554</v>
      </c>
      <c r="K433" s="34">
        <f>CONVERT(INDEX(Clg_StPt_Sch_EZ!$C$31:$I$54,MATCH(Schedules_8760!$C433,Clg_StPt_Sch_EZ!$B$31:$B$54,0),MATCH(Schedules_8760!$F433,Clg_StPt_Sch_EZ!$C$30:$I$30,0)),"F","C")</f>
        <v>28.333333333333332</v>
      </c>
      <c r="L433" s="34">
        <f>CONVERT(INDEX(DHW_StPt_Sch_EZ!$C$4:$I$27,MATCH(Schedules_8760!$C433,DHW_StPt_Sch_EZ!$B$4:$B$27,0),MATCH(Schedules_8760!$F433,DHW_StPt_Sch_EZ!$C$3:$I$3,0)),"F","C")</f>
        <v>53.333333333333329</v>
      </c>
      <c r="M433" s="34">
        <f>CONVERT(INDEX(DHW_StPt_Sch_EZ!$C$31:$I$54,MATCH(Schedules_8760!$C433,DHW_StPt_Sch_EZ!$B$31:$B$54,0),MATCH(Schedules_8760!$F433,DHW_StPt_Sch_EZ!$C$30:$I$30,0)),"F","C")</f>
        <v>53.333333333333329</v>
      </c>
      <c r="N433" s="12"/>
      <c r="O433" s="12"/>
      <c r="P433" s="12"/>
    </row>
    <row r="434" spans="1:16" x14ac:dyDescent="0.25">
      <c r="A434" s="35">
        <v>433</v>
      </c>
      <c r="B434" s="89">
        <v>19</v>
      </c>
      <c r="C434" s="35">
        <f t="shared" si="30"/>
        <v>1</v>
      </c>
      <c r="D434" s="35">
        <f t="shared" si="33"/>
        <v>19</v>
      </c>
      <c r="E434" s="35">
        <f t="shared" si="34"/>
        <v>5</v>
      </c>
      <c r="F434" s="35" t="str">
        <f t="shared" si="31"/>
        <v>Thursday</v>
      </c>
      <c r="G434" s="35">
        <f t="shared" si="32"/>
        <v>1</v>
      </c>
      <c r="H434" s="34">
        <f>CONVERT(INDEX(Htg_StPt_Sch_EZ!$C$4:$I$27,MATCH(Schedules_8760!$C434,Htg_StPt_Sch_EZ!$B$4:$B$27,0),MATCH(Schedules_8760!$F434,Htg_StPt_Sch_EZ!$C$3:$I$3,0)),"F","C")</f>
        <v>20.555555555555554</v>
      </c>
      <c r="I434" s="34">
        <f>CONVERT(INDEX(Htg_StPt_Sch_EZ!$C$31:$I$54,MATCH(Schedules_8760!$C434,Htg_StPt_Sch_EZ!$B$31:$B$54,0),MATCH(Schedules_8760!$F434,Htg_StPt_Sch_EZ!$C$30:$I$30,0)),"F","C")</f>
        <v>19.444444444444443</v>
      </c>
      <c r="J434" s="34">
        <f>CONVERT(INDEX(Clg_StPt_Sch_EZ!$C$4:$I$27,MATCH(Schedules_8760!$C434,Clg_StPt_Sch_EZ!$B$4:$B$27,0),MATCH(Schedules_8760!$F434,Clg_StPt_Sch_EZ!$C$3:$I$3,0)),"F","C")</f>
        <v>25.555555555555554</v>
      </c>
      <c r="K434" s="34">
        <f>CONVERT(INDEX(Clg_StPt_Sch_EZ!$C$31:$I$54,MATCH(Schedules_8760!$C434,Clg_StPt_Sch_EZ!$B$31:$B$54,0),MATCH(Schedules_8760!$F434,Clg_StPt_Sch_EZ!$C$30:$I$30,0)),"F","C")</f>
        <v>28.333333333333332</v>
      </c>
      <c r="L434" s="34">
        <f>CONVERT(INDEX(DHW_StPt_Sch_EZ!$C$4:$I$27,MATCH(Schedules_8760!$C434,DHW_StPt_Sch_EZ!$B$4:$B$27,0),MATCH(Schedules_8760!$F434,DHW_StPt_Sch_EZ!$C$3:$I$3,0)),"F","C")</f>
        <v>53.333333333333329</v>
      </c>
      <c r="M434" s="34">
        <f>CONVERT(INDEX(DHW_StPt_Sch_EZ!$C$31:$I$54,MATCH(Schedules_8760!$C434,DHW_StPt_Sch_EZ!$B$31:$B$54,0),MATCH(Schedules_8760!$F434,DHW_StPt_Sch_EZ!$C$30:$I$30,0)),"F","C")</f>
        <v>53.333333333333329</v>
      </c>
      <c r="N434" s="12"/>
      <c r="O434" s="12"/>
      <c r="P434" s="12"/>
    </row>
    <row r="435" spans="1:16" x14ac:dyDescent="0.25">
      <c r="A435" s="35">
        <v>434</v>
      </c>
      <c r="B435" s="89">
        <v>19.041666666666671</v>
      </c>
      <c r="C435" s="35">
        <f t="shared" si="30"/>
        <v>2</v>
      </c>
      <c r="D435" s="35">
        <f t="shared" si="33"/>
        <v>19</v>
      </c>
      <c r="E435" s="35">
        <f t="shared" si="34"/>
        <v>5</v>
      </c>
      <c r="F435" s="35" t="str">
        <f t="shared" si="31"/>
        <v>Thursday</v>
      </c>
      <c r="G435" s="35">
        <f t="shared" si="32"/>
        <v>1</v>
      </c>
      <c r="H435" s="34">
        <f>CONVERT(INDEX(Htg_StPt_Sch_EZ!$C$4:$I$27,MATCH(Schedules_8760!$C435,Htg_StPt_Sch_EZ!$B$4:$B$27,0),MATCH(Schedules_8760!$F435,Htg_StPt_Sch_EZ!$C$3:$I$3,0)),"F","C")</f>
        <v>20.555555555555554</v>
      </c>
      <c r="I435" s="34">
        <f>CONVERT(INDEX(Htg_StPt_Sch_EZ!$C$31:$I$54,MATCH(Schedules_8760!$C435,Htg_StPt_Sch_EZ!$B$31:$B$54,0),MATCH(Schedules_8760!$F435,Htg_StPt_Sch_EZ!$C$30:$I$30,0)),"F","C")</f>
        <v>19.444444444444443</v>
      </c>
      <c r="J435" s="34">
        <f>CONVERT(INDEX(Clg_StPt_Sch_EZ!$C$4:$I$27,MATCH(Schedules_8760!$C435,Clg_StPt_Sch_EZ!$B$4:$B$27,0),MATCH(Schedules_8760!$F435,Clg_StPt_Sch_EZ!$C$3:$I$3,0)),"F","C")</f>
        <v>25.555555555555554</v>
      </c>
      <c r="K435" s="34">
        <f>CONVERT(INDEX(Clg_StPt_Sch_EZ!$C$31:$I$54,MATCH(Schedules_8760!$C435,Clg_StPt_Sch_EZ!$B$31:$B$54,0),MATCH(Schedules_8760!$F435,Clg_StPt_Sch_EZ!$C$30:$I$30,0)),"F","C")</f>
        <v>28.333333333333332</v>
      </c>
      <c r="L435" s="34">
        <f>CONVERT(INDEX(DHW_StPt_Sch_EZ!$C$4:$I$27,MATCH(Schedules_8760!$C435,DHW_StPt_Sch_EZ!$B$4:$B$27,0),MATCH(Schedules_8760!$F435,DHW_StPt_Sch_EZ!$C$3:$I$3,0)),"F","C")</f>
        <v>53.333333333333329</v>
      </c>
      <c r="M435" s="34">
        <f>CONVERT(INDEX(DHW_StPt_Sch_EZ!$C$31:$I$54,MATCH(Schedules_8760!$C435,DHW_StPt_Sch_EZ!$B$31:$B$54,0),MATCH(Schedules_8760!$F435,DHW_StPt_Sch_EZ!$C$30:$I$30,0)),"F","C")</f>
        <v>53.333333333333329</v>
      </c>
      <c r="N435" s="12"/>
      <c r="O435" s="12"/>
      <c r="P435" s="12"/>
    </row>
    <row r="436" spans="1:16" x14ac:dyDescent="0.25">
      <c r="A436" s="35">
        <v>435</v>
      </c>
      <c r="B436" s="89">
        <v>19.083333333333329</v>
      </c>
      <c r="C436" s="35">
        <f t="shared" si="30"/>
        <v>3</v>
      </c>
      <c r="D436" s="35">
        <f t="shared" si="33"/>
        <v>19</v>
      </c>
      <c r="E436" s="35">
        <f t="shared" si="34"/>
        <v>5</v>
      </c>
      <c r="F436" s="35" t="str">
        <f t="shared" si="31"/>
        <v>Thursday</v>
      </c>
      <c r="G436" s="35">
        <f t="shared" si="32"/>
        <v>1</v>
      </c>
      <c r="H436" s="34">
        <f>CONVERT(INDEX(Htg_StPt_Sch_EZ!$C$4:$I$27,MATCH(Schedules_8760!$C436,Htg_StPt_Sch_EZ!$B$4:$B$27,0),MATCH(Schedules_8760!$F436,Htg_StPt_Sch_EZ!$C$3:$I$3,0)),"F","C")</f>
        <v>20.555555555555554</v>
      </c>
      <c r="I436" s="34">
        <f>CONVERT(INDEX(Htg_StPt_Sch_EZ!$C$31:$I$54,MATCH(Schedules_8760!$C436,Htg_StPt_Sch_EZ!$B$31:$B$54,0),MATCH(Schedules_8760!$F436,Htg_StPt_Sch_EZ!$C$30:$I$30,0)),"F","C")</f>
        <v>19.444444444444443</v>
      </c>
      <c r="J436" s="34">
        <f>CONVERT(INDEX(Clg_StPt_Sch_EZ!$C$4:$I$27,MATCH(Schedules_8760!$C436,Clg_StPt_Sch_EZ!$B$4:$B$27,0),MATCH(Schedules_8760!$F436,Clg_StPt_Sch_EZ!$C$3:$I$3,0)),"F","C")</f>
        <v>25.555555555555554</v>
      </c>
      <c r="K436" s="34">
        <f>CONVERT(INDEX(Clg_StPt_Sch_EZ!$C$31:$I$54,MATCH(Schedules_8760!$C436,Clg_StPt_Sch_EZ!$B$31:$B$54,0),MATCH(Schedules_8760!$F436,Clg_StPt_Sch_EZ!$C$30:$I$30,0)),"F","C")</f>
        <v>28.333333333333332</v>
      </c>
      <c r="L436" s="34">
        <f>CONVERT(INDEX(DHW_StPt_Sch_EZ!$C$4:$I$27,MATCH(Schedules_8760!$C436,DHW_StPt_Sch_EZ!$B$4:$B$27,0),MATCH(Schedules_8760!$F436,DHW_StPt_Sch_EZ!$C$3:$I$3,0)),"F","C")</f>
        <v>53.333333333333329</v>
      </c>
      <c r="M436" s="34">
        <f>CONVERT(INDEX(DHW_StPt_Sch_EZ!$C$31:$I$54,MATCH(Schedules_8760!$C436,DHW_StPt_Sch_EZ!$B$31:$B$54,0),MATCH(Schedules_8760!$F436,DHW_StPt_Sch_EZ!$C$30:$I$30,0)),"F","C")</f>
        <v>53.333333333333329</v>
      </c>
      <c r="N436" s="12"/>
      <c r="O436" s="12"/>
      <c r="P436" s="12"/>
    </row>
    <row r="437" spans="1:16" x14ac:dyDescent="0.25">
      <c r="A437" s="35">
        <v>436</v>
      </c>
      <c r="B437" s="89">
        <v>19.125</v>
      </c>
      <c r="C437" s="35">
        <f t="shared" si="30"/>
        <v>4</v>
      </c>
      <c r="D437" s="35">
        <f t="shared" si="33"/>
        <v>19</v>
      </c>
      <c r="E437" s="35">
        <f t="shared" si="34"/>
        <v>5</v>
      </c>
      <c r="F437" s="35" t="str">
        <f t="shared" si="31"/>
        <v>Thursday</v>
      </c>
      <c r="G437" s="35">
        <f t="shared" si="32"/>
        <v>1</v>
      </c>
      <c r="H437" s="34">
        <f>CONVERT(INDEX(Htg_StPt_Sch_EZ!$C$4:$I$27,MATCH(Schedules_8760!$C437,Htg_StPt_Sch_EZ!$B$4:$B$27,0),MATCH(Schedules_8760!$F437,Htg_StPt_Sch_EZ!$C$3:$I$3,0)),"F","C")</f>
        <v>20.555555555555554</v>
      </c>
      <c r="I437" s="34">
        <f>CONVERT(INDEX(Htg_StPt_Sch_EZ!$C$31:$I$54,MATCH(Schedules_8760!$C437,Htg_StPt_Sch_EZ!$B$31:$B$54,0),MATCH(Schedules_8760!$F437,Htg_StPt_Sch_EZ!$C$30:$I$30,0)),"F","C")</f>
        <v>19.444444444444443</v>
      </c>
      <c r="J437" s="34">
        <f>CONVERT(INDEX(Clg_StPt_Sch_EZ!$C$4:$I$27,MATCH(Schedules_8760!$C437,Clg_StPt_Sch_EZ!$B$4:$B$27,0),MATCH(Schedules_8760!$F437,Clg_StPt_Sch_EZ!$C$3:$I$3,0)),"F","C")</f>
        <v>25.555555555555554</v>
      </c>
      <c r="K437" s="34">
        <f>CONVERT(INDEX(Clg_StPt_Sch_EZ!$C$31:$I$54,MATCH(Schedules_8760!$C437,Clg_StPt_Sch_EZ!$B$31:$B$54,0),MATCH(Schedules_8760!$F437,Clg_StPt_Sch_EZ!$C$30:$I$30,0)),"F","C")</f>
        <v>28.333333333333332</v>
      </c>
      <c r="L437" s="34">
        <f>CONVERT(INDEX(DHW_StPt_Sch_EZ!$C$4:$I$27,MATCH(Schedules_8760!$C437,DHW_StPt_Sch_EZ!$B$4:$B$27,0),MATCH(Schedules_8760!$F437,DHW_StPt_Sch_EZ!$C$3:$I$3,0)),"F","C")</f>
        <v>53.333333333333329</v>
      </c>
      <c r="M437" s="34">
        <f>CONVERT(INDEX(DHW_StPt_Sch_EZ!$C$31:$I$54,MATCH(Schedules_8760!$C437,DHW_StPt_Sch_EZ!$B$31:$B$54,0),MATCH(Schedules_8760!$F437,DHW_StPt_Sch_EZ!$C$30:$I$30,0)),"F","C")</f>
        <v>53.333333333333329</v>
      </c>
      <c r="N437" s="12"/>
      <c r="O437" s="12"/>
      <c r="P437" s="12"/>
    </row>
    <row r="438" spans="1:16" x14ac:dyDescent="0.25">
      <c r="A438" s="35">
        <v>437</v>
      </c>
      <c r="B438" s="89">
        <v>19.166666666666671</v>
      </c>
      <c r="C438" s="35">
        <f t="shared" si="30"/>
        <v>5</v>
      </c>
      <c r="D438" s="35">
        <f t="shared" si="33"/>
        <v>19</v>
      </c>
      <c r="E438" s="35">
        <f t="shared" si="34"/>
        <v>5</v>
      </c>
      <c r="F438" s="35" t="str">
        <f t="shared" si="31"/>
        <v>Thursday</v>
      </c>
      <c r="G438" s="35">
        <f t="shared" si="32"/>
        <v>1</v>
      </c>
      <c r="H438" s="34">
        <f>CONVERT(INDEX(Htg_StPt_Sch_EZ!$C$4:$I$27,MATCH(Schedules_8760!$C438,Htg_StPt_Sch_EZ!$B$4:$B$27,0),MATCH(Schedules_8760!$F438,Htg_StPt_Sch_EZ!$C$3:$I$3,0)),"F","C")</f>
        <v>20.555555555555554</v>
      </c>
      <c r="I438" s="34">
        <f>CONVERT(INDEX(Htg_StPt_Sch_EZ!$C$31:$I$54,MATCH(Schedules_8760!$C438,Htg_StPt_Sch_EZ!$B$31:$B$54,0),MATCH(Schedules_8760!$F438,Htg_StPt_Sch_EZ!$C$30:$I$30,0)),"F","C")</f>
        <v>19.444444444444443</v>
      </c>
      <c r="J438" s="34">
        <f>CONVERT(INDEX(Clg_StPt_Sch_EZ!$C$4:$I$27,MATCH(Schedules_8760!$C438,Clg_StPt_Sch_EZ!$B$4:$B$27,0),MATCH(Schedules_8760!$F438,Clg_StPt_Sch_EZ!$C$3:$I$3,0)),"F","C")</f>
        <v>25.555555555555554</v>
      </c>
      <c r="K438" s="34">
        <f>CONVERT(INDEX(Clg_StPt_Sch_EZ!$C$31:$I$54,MATCH(Schedules_8760!$C438,Clg_StPt_Sch_EZ!$B$31:$B$54,0),MATCH(Schedules_8760!$F438,Clg_StPt_Sch_EZ!$C$30:$I$30,0)),"F","C")</f>
        <v>28.333333333333332</v>
      </c>
      <c r="L438" s="34">
        <f>CONVERT(INDEX(DHW_StPt_Sch_EZ!$C$4:$I$27,MATCH(Schedules_8760!$C438,DHW_StPt_Sch_EZ!$B$4:$B$27,0),MATCH(Schedules_8760!$F438,DHW_StPt_Sch_EZ!$C$3:$I$3,0)),"F","C")</f>
        <v>53.333333333333329</v>
      </c>
      <c r="M438" s="34">
        <f>CONVERT(INDEX(DHW_StPt_Sch_EZ!$C$31:$I$54,MATCH(Schedules_8760!$C438,DHW_StPt_Sch_EZ!$B$31:$B$54,0),MATCH(Schedules_8760!$F438,DHW_StPt_Sch_EZ!$C$30:$I$30,0)),"F","C")</f>
        <v>53.333333333333329</v>
      </c>
      <c r="N438" s="12"/>
      <c r="O438" s="12"/>
      <c r="P438" s="12"/>
    </row>
    <row r="439" spans="1:16" x14ac:dyDescent="0.25">
      <c r="A439" s="35">
        <v>438</v>
      </c>
      <c r="B439" s="89">
        <v>19.208333333333329</v>
      </c>
      <c r="C439" s="35">
        <f t="shared" si="30"/>
        <v>6</v>
      </c>
      <c r="D439" s="35">
        <f t="shared" si="33"/>
        <v>19</v>
      </c>
      <c r="E439" s="35">
        <f t="shared" si="34"/>
        <v>5</v>
      </c>
      <c r="F439" s="35" t="str">
        <f t="shared" si="31"/>
        <v>Thursday</v>
      </c>
      <c r="G439" s="35">
        <f t="shared" si="32"/>
        <v>1</v>
      </c>
      <c r="H439" s="34">
        <f>CONVERT(INDEX(Htg_StPt_Sch_EZ!$C$4:$I$27,MATCH(Schedules_8760!$C439,Htg_StPt_Sch_EZ!$B$4:$B$27,0),MATCH(Schedules_8760!$F439,Htg_StPt_Sch_EZ!$C$3:$I$3,0)),"F","C")</f>
        <v>20.555555555555554</v>
      </c>
      <c r="I439" s="34">
        <f>CONVERT(INDEX(Htg_StPt_Sch_EZ!$C$31:$I$54,MATCH(Schedules_8760!$C439,Htg_StPt_Sch_EZ!$B$31:$B$54,0),MATCH(Schedules_8760!$F439,Htg_StPt_Sch_EZ!$C$30:$I$30,0)),"F","C")</f>
        <v>19.444444444444443</v>
      </c>
      <c r="J439" s="34">
        <f>CONVERT(INDEX(Clg_StPt_Sch_EZ!$C$4:$I$27,MATCH(Schedules_8760!$C439,Clg_StPt_Sch_EZ!$B$4:$B$27,0),MATCH(Schedules_8760!$F439,Clg_StPt_Sch_EZ!$C$3:$I$3,0)),"F","C")</f>
        <v>25.555555555555554</v>
      </c>
      <c r="K439" s="34">
        <f>CONVERT(INDEX(Clg_StPt_Sch_EZ!$C$31:$I$54,MATCH(Schedules_8760!$C439,Clg_StPt_Sch_EZ!$B$31:$B$54,0),MATCH(Schedules_8760!$F439,Clg_StPt_Sch_EZ!$C$30:$I$30,0)),"F","C")</f>
        <v>28.333333333333332</v>
      </c>
      <c r="L439" s="34">
        <f>CONVERT(INDEX(DHW_StPt_Sch_EZ!$C$4:$I$27,MATCH(Schedules_8760!$C439,DHW_StPt_Sch_EZ!$B$4:$B$27,0),MATCH(Schedules_8760!$F439,DHW_StPt_Sch_EZ!$C$3:$I$3,0)),"F","C")</f>
        <v>53.333333333333329</v>
      </c>
      <c r="M439" s="34">
        <f>CONVERT(INDEX(DHW_StPt_Sch_EZ!$C$31:$I$54,MATCH(Schedules_8760!$C439,DHW_StPt_Sch_EZ!$B$31:$B$54,0),MATCH(Schedules_8760!$F439,DHW_StPt_Sch_EZ!$C$30:$I$30,0)),"F","C")</f>
        <v>53.333333333333329</v>
      </c>
      <c r="N439" s="12"/>
      <c r="O439" s="12"/>
      <c r="P439" s="12"/>
    </row>
    <row r="440" spans="1:16" x14ac:dyDescent="0.25">
      <c r="A440" s="35">
        <v>439</v>
      </c>
      <c r="B440" s="89">
        <v>19.25</v>
      </c>
      <c r="C440" s="35">
        <f t="shared" si="30"/>
        <v>7</v>
      </c>
      <c r="D440" s="35">
        <f t="shared" si="33"/>
        <v>19</v>
      </c>
      <c r="E440" s="35">
        <f t="shared" si="34"/>
        <v>5</v>
      </c>
      <c r="F440" s="35" t="str">
        <f t="shared" si="31"/>
        <v>Thursday</v>
      </c>
      <c r="G440" s="35">
        <f t="shared" si="32"/>
        <v>1</v>
      </c>
      <c r="H440" s="34">
        <f>CONVERT(INDEX(Htg_StPt_Sch_EZ!$C$4:$I$27,MATCH(Schedules_8760!$C440,Htg_StPt_Sch_EZ!$B$4:$B$27,0),MATCH(Schedules_8760!$F440,Htg_StPt_Sch_EZ!$C$3:$I$3,0)),"F","C")</f>
        <v>20.555555555555554</v>
      </c>
      <c r="I440" s="34">
        <f>CONVERT(INDEX(Htg_StPt_Sch_EZ!$C$31:$I$54,MATCH(Schedules_8760!$C440,Htg_StPt_Sch_EZ!$B$31:$B$54,0),MATCH(Schedules_8760!$F440,Htg_StPt_Sch_EZ!$C$30:$I$30,0)),"F","C")</f>
        <v>19.444444444444443</v>
      </c>
      <c r="J440" s="34">
        <f>CONVERT(INDEX(Clg_StPt_Sch_EZ!$C$4:$I$27,MATCH(Schedules_8760!$C440,Clg_StPt_Sch_EZ!$B$4:$B$27,0),MATCH(Schedules_8760!$F440,Clg_StPt_Sch_EZ!$C$3:$I$3,0)),"F","C")</f>
        <v>25.555555555555554</v>
      </c>
      <c r="K440" s="34">
        <f>CONVERT(INDEX(Clg_StPt_Sch_EZ!$C$31:$I$54,MATCH(Schedules_8760!$C440,Clg_StPt_Sch_EZ!$B$31:$B$54,0),MATCH(Schedules_8760!$F440,Clg_StPt_Sch_EZ!$C$30:$I$30,0)),"F","C")</f>
        <v>28.333333333333332</v>
      </c>
      <c r="L440" s="34">
        <f>CONVERT(INDEX(DHW_StPt_Sch_EZ!$C$4:$I$27,MATCH(Schedules_8760!$C440,DHW_StPt_Sch_EZ!$B$4:$B$27,0),MATCH(Schedules_8760!$F440,DHW_StPt_Sch_EZ!$C$3:$I$3,0)),"F","C")</f>
        <v>53.333333333333329</v>
      </c>
      <c r="M440" s="34">
        <f>CONVERT(INDEX(DHW_StPt_Sch_EZ!$C$31:$I$54,MATCH(Schedules_8760!$C440,DHW_StPt_Sch_EZ!$B$31:$B$54,0),MATCH(Schedules_8760!$F440,DHW_StPt_Sch_EZ!$C$30:$I$30,0)),"F","C")</f>
        <v>53.333333333333329</v>
      </c>
      <c r="N440" s="12"/>
      <c r="O440" s="12"/>
      <c r="P440" s="12"/>
    </row>
    <row r="441" spans="1:16" x14ac:dyDescent="0.25">
      <c r="A441" s="35">
        <v>440</v>
      </c>
      <c r="B441" s="89">
        <v>19.291666666666671</v>
      </c>
      <c r="C441" s="35">
        <f t="shared" si="30"/>
        <v>8</v>
      </c>
      <c r="D441" s="35">
        <f t="shared" si="33"/>
        <v>19</v>
      </c>
      <c r="E441" s="35">
        <f t="shared" si="34"/>
        <v>5</v>
      </c>
      <c r="F441" s="35" t="str">
        <f t="shared" si="31"/>
        <v>Thursday</v>
      </c>
      <c r="G441" s="35">
        <f t="shared" si="32"/>
        <v>1</v>
      </c>
      <c r="H441" s="34">
        <f>CONVERT(INDEX(Htg_StPt_Sch_EZ!$C$4:$I$27,MATCH(Schedules_8760!$C441,Htg_StPt_Sch_EZ!$B$4:$B$27,0),MATCH(Schedules_8760!$F441,Htg_StPt_Sch_EZ!$C$3:$I$3,0)),"F","C")</f>
        <v>20.555555555555554</v>
      </c>
      <c r="I441" s="34">
        <f>CONVERT(INDEX(Htg_StPt_Sch_EZ!$C$31:$I$54,MATCH(Schedules_8760!$C441,Htg_StPt_Sch_EZ!$B$31:$B$54,0),MATCH(Schedules_8760!$F441,Htg_StPt_Sch_EZ!$C$30:$I$30,0)),"F","C")</f>
        <v>19.444444444444443</v>
      </c>
      <c r="J441" s="34">
        <f>CONVERT(INDEX(Clg_StPt_Sch_EZ!$C$4:$I$27,MATCH(Schedules_8760!$C441,Clg_StPt_Sch_EZ!$B$4:$B$27,0),MATCH(Schedules_8760!$F441,Clg_StPt_Sch_EZ!$C$3:$I$3,0)),"F","C")</f>
        <v>25.555555555555554</v>
      </c>
      <c r="K441" s="34">
        <f>CONVERT(INDEX(Clg_StPt_Sch_EZ!$C$31:$I$54,MATCH(Schedules_8760!$C441,Clg_StPt_Sch_EZ!$B$31:$B$54,0),MATCH(Schedules_8760!$F441,Clg_StPt_Sch_EZ!$C$30:$I$30,0)),"F","C")</f>
        <v>25</v>
      </c>
      <c r="L441" s="34">
        <f>CONVERT(INDEX(DHW_StPt_Sch_EZ!$C$4:$I$27,MATCH(Schedules_8760!$C441,DHW_StPt_Sch_EZ!$B$4:$B$27,0),MATCH(Schedules_8760!$F441,DHW_StPt_Sch_EZ!$C$3:$I$3,0)),"F","C")</f>
        <v>53.333333333333329</v>
      </c>
      <c r="M441" s="34">
        <f>CONVERT(INDEX(DHW_StPt_Sch_EZ!$C$31:$I$54,MATCH(Schedules_8760!$C441,DHW_StPt_Sch_EZ!$B$31:$B$54,0),MATCH(Schedules_8760!$F441,DHW_StPt_Sch_EZ!$C$30:$I$30,0)),"F","C")</f>
        <v>53.333333333333329</v>
      </c>
      <c r="N441" s="12"/>
      <c r="O441" s="12"/>
      <c r="P441" s="12"/>
    </row>
    <row r="442" spans="1:16" x14ac:dyDescent="0.25">
      <c r="A442" s="35">
        <v>441</v>
      </c>
      <c r="B442" s="89">
        <v>19.333333333333329</v>
      </c>
      <c r="C442" s="35">
        <f t="shared" si="30"/>
        <v>9</v>
      </c>
      <c r="D442" s="35">
        <f t="shared" si="33"/>
        <v>19</v>
      </c>
      <c r="E442" s="35">
        <f t="shared" si="34"/>
        <v>5</v>
      </c>
      <c r="F442" s="35" t="str">
        <f t="shared" si="31"/>
        <v>Thursday</v>
      </c>
      <c r="G442" s="35">
        <f t="shared" si="32"/>
        <v>1</v>
      </c>
      <c r="H442" s="34">
        <f>CONVERT(INDEX(Htg_StPt_Sch_EZ!$C$4:$I$27,MATCH(Schedules_8760!$C442,Htg_StPt_Sch_EZ!$B$4:$B$27,0),MATCH(Schedules_8760!$F442,Htg_StPt_Sch_EZ!$C$3:$I$3,0)),"F","C")</f>
        <v>20.555555555555554</v>
      </c>
      <c r="I442" s="34">
        <f>CONVERT(INDEX(Htg_StPt_Sch_EZ!$C$31:$I$54,MATCH(Schedules_8760!$C442,Htg_StPt_Sch_EZ!$B$31:$B$54,0),MATCH(Schedules_8760!$F442,Htg_StPt_Sch_EZ!$C$30:$I$30,0)),"F","C")</f>
        <v>19.444444444444443</v>
      </c>
      <c r="J442" s="34">
        <f>CONVERT(INDEX(Clg_StPt_Sch_EZ!$C$4:$I$27,MATCH(Schedules_8760!$C442,Clg_StPt_Sch_EZ!$B$4:$B$27,0),MATCH(Schedules_8760!$F442,Clg_StPt_Sch_EZ!$C$3:$I$3,0)),"F","C")</f>
        <v>25.555555555555554</v>
      </c>
      <c r="K442" s="34">
        <f>CONVERT(INDEX(Clg_StPt_Sch_EZ!$C$31:$I$54,MATCH(Schedules_8760!$C442,Clg_StPt_Sch_EZ!$B$31:$B$54,0),MATCH(Schedules_8760!$F442,Clg_StPt_Sch_EZ!$C$30:$I$30,0)),"F","C")</f>
        <v>25</v>
      </c>
      <c r="L442" s="34">
        <f>CONVERT(INDEX(DHW_StPt_Sch_EZ!$C$4:$I$27,MATCH(Schedules_8760!$C442,DHW_StPt_Sch_EZ!$B$4:$B$27,0),MATCH(Schedules_8760!$F442,DHW_StPt_Sch_EZ!$C$3:$I$3,0)),"F","C")</f>
        <v>53.333333333333329</v>
      </c>
      <c r="M442" s="34">
        <f>CONVERT(INDEX(DHW_StPt_Sch_EZ!$C$31:$I$54,MATCH(Schedules_8760!$C442,DHW_StPt_Sch_EZ!$B$31:$B$54,0),MATCH(Schedules_8760!$F442,DHW_StPt_Sch_EZ!$C$30:$I$30,0)),"F","C")</f>
        <v>53.333333333333329</v>
      </c>
      <c r="N442" s="12"/>
      <c r="O442" s="12"/>
      <c r="P442" s="12"/>
    </row>
    <row r="443" spans="1:16" x14ac:dyDescent="0.25">
      <c r="A443" s="35">
        <v>442</v>
      </c>
      <c r="B443" s="89">
        <v>19.375</v>
      </c>
      <c r="C443" s="35">
        <f t="shared" si="30"/>
        <v>10</v>
      </c>
      <c r="D443" s="35">
        <f t="shared" si="33"/>
        <v>19</v>
      </c>
      <c r="E443" s="35">
        <f t="shared" si="34"/>
        <v>5</v>
      </c>
      <c r="F443" s="35" t="str">
        <f t="shared" si="31"/>
        <v>Thursday</v>
      </c>
      <c r="G443" s="35">
        <f t="shared" si="32"/>
        <v>1</v>
      </c>
      <c r="H443" s="34">
        <f>CONVERT(INDEX(Htg_StPt_Sch_EZ!$C$4:$I$27,MATCH(Schedules_8760!$C443,Htg_StPt_Sch_EZ!$B$4:$B$27,0),MATCH(Schedules_8760!$F443,Htg_StPt_Sch_EZ!$C$3:$I$3,0)),"F","C")</f>
        <v>20.555555555555554</v>
      </c>
      <c r="I443" s="34">
        <f>CONVERT(INDEX(Htg_StPt_Sch_EZ!$C$31:$I$54,MATCH(Schedules_8760!$C443,Htg_StPt_Sch_EZ!$B$31:$B$54,0),MATCH(Schedules_8760!$F443,Htg_StPt_Sch_EZ!$C$30:$I$30,0)),"F","C")</f>
        <v>19.444444444444443</v>
      </c>
      <c r="J443" s="34">
        <f>CONVERT(INDEX(Clg_StPt_Sch_EZ!$C$4:$I$27,MATCH(Schedules_8760!$C443,Clg_StPt_Sch_EZ!$B$4:$B$27,0),MATCH(Schedules_8760!$F443,Clg_StPt_Sch_EZ!$C$3:$I$3,0)),"F","C")</f>
        <v>25.555555555555554</v>
      </c>
      <c r="K443" s="34">
        <f>CONVERT(INDEX(Clg_StPt_Sch_EZ!$C$31:$I$54,MATCH(Schedules_8760!$C443,Clg_StPt_Sch_EZ!$B$31:$B$54,0),MATCH(Schedules_8760!$F443,Clg_StPt_Sch_EZ!$C$30:$I$30,0)),"F","C")</f>
        <v>25</v>
      </c>
      <c r="L443" s="34">
        <f>CONVERT(INDEX(DHW_StPt_Sch_EZ!$C$4:$I$27,MATCH(Schedules_8760!$C443,DHW_StPt_Sch_EZ!$B$4:$B$27,0),MATCH(Schedules_8760!$F443,DHW_StPt_Sch_EZ!$C$3:$I$3,0)),"F","C")</f>
        <v>53.333333333333329</v>
      </c>
      <c r="M443" s="34">
        <f>CONVERT(INDEX(DHW_StPt_Sch_EZ!$C$31:$I$54,MATCH(Schedules_8760!$C443,DHW_StPt_Sch_EZ!$B$31:$B$54,0),MATCH(Schedules_8760!$F443,DHW_StPt_Sch_EZ!$C$30:$I$30,0)),"F","C")</f>
        <v>53.333333333333329</v>
      </c>
      <c r="N443" s="12"/>
      <c r="O443" s="12"/>
      <c r="P443" s="12"/>
    </row>
    <row r="444" spans="1:16" x14ac:dyDescent="0.25">
      <c r="A444" s="35">
        <v>443</v>
      </c>
      <c r="B444" s="89">
        <v>19.416666666666671</v>
      </c>
      <c r="C444" s="35">
        <f t="shared" si="30"/>
        <v>11</v>
      </c>
      <c r="D444" s="35">
        <f t="shared" si="33"/>
        <v>19</v>
      </c>
      <c r="E444" s="35">
        <f t="shared" si="34"/>
        <v>5</v>
      </c>
      <c r="F444" s="35" t="str">
        <f t="shared" si="31"/>
        <v>Thursday</v>
      </c>
      <c r="G444" s="35">
        <f t="shared" si="32"/>
        <v>1</v>
      </c>
      <c r="H444" s="34">
        <f>CONVERT(INDEX(Htg_StPt_Sch_EZ!$C$4:$I$27,MATCH(Schedules_8760!$C444,Htg_StPt_Sch_EZ!$B$4:$B$27,0),MATCH(Schedules_8760!$F444,Htg_StPt_Sch_EZ!$C$3:$I$3,0)),"F","C")</f>
        <v>20.555555555555554</v>
      </c>
      <c r="I444" s="34">
        <f>CONVERT(INDEX(Htg_StPt_Sch_EZ!$C$31:$I$54,MATCH(Schedules_8760!$C444,Htg_StPt_Sch_EZ!$B$31:$B$54,0),MATCH(Schedules_8760!$F444,Htg_StPt_Sch_EZ!$C$30:$I$30,0)),"F","C")</f>
        <v>19.444444444444443</v>
      </c>
      <c r="J444" s="34">
        <f>CONVERT(INDEX(Clg_StPt_Sch_EZ!$C$4:$I$27,MATCH(Schedules_8760!$C444,Clg_StPt_Sch_EZ!$B$4:$B$27,0),MATCH(Schedules_8760!$F444,Clg_StPt_Sch_EZ!$C$3:$I$3,0)),"F","C")</f>
        <v>25.555555555555554</v>
      </c>
      <c r="K444" s="34">
        <f>CONVERT(INDEX(Clg_StPt_Sch_EZ!$C$31:$I$54,MATCH(Schedules_8760!$C444,Clg_StPt_Sch_EZ!$B$31:$B$54,0),MATCH(Schedules_8760!$F444,Clg_StPt_Sch_EZ!$C$30:$I$30,0)),"F","C")</f>
        <v>25</v>
      </c>
      <c r="L444" s="34">
        <f>CONVERT(INDEX(DHW_StPt_Sch_EZ!$C$4:$I$27,MATCH(Schedules_8760!$C444,DHW_StPt_Sch_EZ!$B$4:$B$27,0),MATCH(Schedules_8760!$F444,DHW_StPt_Sch_EZ!$C$3:$I$3,0)),"F","C")</f>
        <v>53.333333333333329</v>
      </c>
      <c r="M444" s="34">
        <f>CONVERT(INDEX(DHW_StPt_Sch_EZ!$C$31:$I$54,MATCH(Schedules_8760!$C444,DHW_StPt_Sch_EZ!$B$31:$B$54,0),MATCH(Schedules_8760!$F444,DHW_StPt_Sch_EZ!$C$30:$I$30,0)),"F","C")</f>
        <v>53.333333333333329</v>
      </c>
      <c r="N444" s="12"/>
      <c r="O444" s="12"/>
      <c r="P444" s="12"/>
    </row>
    <row r="445" spans="1:16" x14ac:dyDescent="0.25">
      <c r="A445" s="35">
        <v>444</v>
      </c>
      <c r="B445" s="89">
        <v>19.458333333333329</v>
      </c>
      <c r="C445" s="35">
        <f t="shared" si="30"/>
        <v>12</v>
      </c>
      <c r="D445" s="35">
        <f t="shared" si="33"/>
        <v>19</v>
      </c>
      <c r="E445" s="35">
        <f t="shared" si="34"/>
        <v>5</v>
      </c>
      <c r="F445" s="35" t="str">
        <f t="shared" si="31"/>
        <v>Thursday</v>
      </c>
      <c r="G445" s="35">
        <f t="shared" si="32"/>
        <v>1</v>
      </c>
      <c r="H445" s="34">
        <f>CONVERT(INDEX(Htg_StPt_Sch_EZ!$C$4:$I$27,MATCH(Schedules_8760!$C445,Htg_StPt_Sch_EZ!$B$4:$B$27,0),MATCH(Schedules_8760!$F445,Htg_StPt_Sch_EZ!$C$3:$I$3,0)),"F","C")</f>
        <v>20.555555555555554</v>
      </c>
      <c r="I445" s="34">
        <f>CONVERT(INDEX(Htg_StPt_Sch_EZ!$C$31:$I$54,MATCH(Schedules_8760!$C445,Htg_StPt_Sch_EZ!$B$31:$B$54,0),MATCH(Schedules_8760!$F445,Htg_StPt_Sch_EZ!$C$30:$I$30,0)),"F","C")</f>
        <v>19.444444444444443</v>
      </c>
      <c r="J445" s="34">
        <f>CONVERT(INDEX(Clg_StPt_Sch_EZ!$C$4:$I$27,MATCH(Schedules_8760!$C445,Clg_StPt_Sch_EZ!$B$4:$B$27,0),MATCH(Schedules_8760!$F445,Clg_StPt_Sch_EZ!$C$3:$I$3,0)),"F","C")</f>
        <v>25.555555555555554</v>
      </c>
      <c r="K445" s="34">
        <f>CONVERT(INDEX(Clg_StPt_Sch_EZ!$C$31:$I$54,MATCH(Schedules_8760!$C445,Clg_StPt_Sch_EZ!$B$31:$B$54,0),MATCH(Schedules_8760!$F445,Clg_StPt_Sch_EZ!$C$30:$I$30,0)),"F","C")</f>
        <v>25</v>
      </c>
      <c r="L445" s="34">
        <f>CONVERT(INDEX(DHW_StPt_Sch_EZ!$C$4:$I$27,MATCH(Schedules_8760!$C445,DHW_StPt_Sch_EZ!$B$4:$B$27,0),MATCH(Schedules_8760!$F445,DHW_StPt_Sch_EZ!$C$3:$I$3,0)),"F","C")</f>
        <v>53.333333333333329</v>
      </c>
      <c r="M445" s="34">
        <f>CONVERT(INDEX(DHW_StPt_Sch_EZ!$C$31:$I$54,MATCH(Schedules_8760!$C445,DHW_StPt_Sch_EZ!$B$31:$B$54,0),MATCH(Schedules_8760!$F445,DHW_StPt_Sch_EZ!$C$30:$I$30,0)),"F","C")</f>
        <v>53.333333333333329</v>
      </c>
      <c r="N445" s="12"/>
      <c r="O445" s="12"/>
      <c r="P445" s="12"/>
    </row>
    <row r="446" spans="1:16" x14ac:dyDescent="0.25">
      <c r="A446" s="35">
        <v>445</v>
      </c>
      <c r="B446" s="89">
        <v>19.5</v>
      </c>
      <c r="C446" s="35">
        <f t="shared" si="30"/>
        <v>13</v>
      </c>
      <c r="D446" s="35">
        <f t="shared" si="33"/>
        <v>19</v>
      </c>
      <c r="E446" s="35">
        <f t="shared" si="34"/>
        <v>5</v>
      </c>
      <c r="F446" s="35" t="str">
        <f t="shared" si="31"/>
        <v>Thursday</v>
      </c>
      <c r="G446" s="35">
        <f t="shared" si="32"/>
        <v>1</v>
      </c>
      <c r="H446" s="34">
        <f>CONVERT(INDEX(Htg_StPt_Sch_EZ!$C$4:$I$27,MATCH(Schedules_8760!$C446,Htg_StPt_Sch_EZ!$B$4:$B$27,0),MATCH(Schedules_8760!$F446,Htg_StPt_Sch_EZ!$C$3:$I$3,0)),"F","C")</f>
        <v>20.555555555555554</v>
      </c>
      <c r="I446" s="34">
        <f>CONVERT(INDEX(Htg_StPt_Sch_EZ!$C$31:$I$54,MATCH(Schedules_8760!$C446,Htg_StPt_Sch_EZ!$B$31:$B$54,0),MATCH(Schedules_8760!$F446,Htg_StPt_Sch_EZ!$C$30:$I$30,0)),"F","C")</f>
        <v>19.444444444444443</v>
      </c>
      <c r="J446" s="34">
        <f>CONVERT(INDEX(Clg_StPt_Sch_EZ!$C$4:$I$27,MATCH(Schedules_8760!$C446,Clg_StPt_Sch_EZ!$B$4:$B$27,0),MATCH(Schedules_8760!$F446,Clg_StPt_Sch_EZ!$C$3:$I$3,0)),"F","C")</f>
        <v>25.555555555555554</v>
      </c>
      <c r="K446" s="34">
        <f>CONVERT(INDEX(Clg_StPt_Sch_EZ!$C$31:$I$54,MATCH(Schedules_8760!$C446,Clg_StPt_Sch_EZ!$B$31:$B$54,0),MATCH(Schedules_8760!$F446,Clg_StPt_Sch_EZ!$C$30:$I$30,0)),"F","C")</f>
        <v>25</v>
      </c>
      <c r="L446" s="34">
        <f>CONVERT(INDEX(DHW_StPt_Sch_EZ!$C$4:$I$27,MATCH(Schedules_8760!$C446,DHW_StPt_Sch_EZ!$B$4:$B$27,0),MATCH(Schedules_8760!$F446,DHW_StPt_Sch_EZ!$C$3:$I$3,0)),"F","C")</f>
        <v>53.333333333333329</v>
      </c>
      <c r="M446" s="34">
        <f>CONVERT(INDEX(DHW_StPt_Sch_EZ!$C$31:$I$54,MATCH(Schedules_8760!$C446,DHW_StPt_Sch_EZ!$B$31:$B$54,0),MATCH(Schedules_8760!$F446,DHW_StPt_Sch_EZ!$C$30:$I$30,0)),"F","C")</f>
        <v>53.333333333333329</v>
      </c>
      <c r="N446" s="12"/>
      <c r="O446" s="12"/>
      <c r="P446" s="12"/>
    </row>
    <row r="447" spans="1:16" x14ac:dyDescent="0.25">
      <c r="A447" s="35">
        <v>446</v>
      </c>
      <c r="B447" s="89">
        <v>19.541666666666671</v>
      </c>
      <c r="C447" s="35">
        <f t="shared" si="30"/>
        <v>14</v>
      </c>
      <c r="D447" s="35">
        <f t="shared" si="33"/>
        <v>19</v>
      </c>
      <c r="E447" s="35">
        <f t="shared" si="34"/>
        <v>5</v>
      </c>
      <c r="F447" s="35" t="str">
        <f t="shared" si="31"/>
        <v>Thursday</v>
      </c>
      <c r="G447" s="35">
        <f t="shared" si="32"/>
        <v>1</v>
      </c>
      <c r="H447" s="34">
        <f>CONVERT(INDEX(Htg_StPt_Sch_EZ!$C$4:$I$27,MATCH(Schedules_8760!$C447,Htg_StPt_Sch_EZ!$B$4:$B$27,0),MATCH(Schedules_8760!$F447,Htg_StPt_Sch_EZ!$C$3:$I$3,0)),"F","C")</f>
        <v>20.555555555555554</v>
      </c>
      <c r="I447" s="34">
        <f>CONVERT(INDEX(Htg_StPt_Sch_EZ!$C$31:$I$54,MATCH(Schedules_8760!$C447,Htg_StPt_Sch_EZ!$B$31:$B$54,0),MATCH(Schedules_8760!$F447,Htg_StPt_Sch_EZ!$C$30:$I$30,0)),"F","C")</f>
        <v>19.444444444444443</v>
      </c>
      <c r="J447" s="34">
        <f>CONVERT(INDEX(Clg_StPt_Sch_EZ!$C$4:$I$27,MATCH(Schedules_8760!$C447,Clg_StPt_Sch_EZ!$B$4:$B$27,0),MATCH(Schedules_8760!$F447,Clg_StPt_Sch_EZ!$C$3:$I$3,0)),"F","C")</f>
        <v>25.555555555555554</v>
      </c>
      <c r="K447" s="34">
        <f>CONVERT(INDEX(Clg_StPt_Sch_EZ!$C$31:$I$54,MATCH(Schedules_8760!$C447,Clg_StPt_Sch_EZ!$B$31:$B$54,0),MATCH(Schedules_8760!$F447,Clg_StPt_Sch_EZ!$C$30:$I$30,0)),"F","C")</f>
        <v>25</v>
      </c>
      <c r="L447" s="34">
        <f>CONVERT(INDEX(DHW_StPt_Sch_EZ!$C$4:$I$27,MATCH(Schedules_8760!$C447,DHW_StPt_Sch_EZ!$B$4:$B$27,0),MATCH(Schedules_8760!$F447,DHW_StPt_Sch_EZ!$C$3:$I$3,0)),"F","C")</f>
        <v>53.333333333333329</v>
      </c>
      <c r="M447" s="34">
        <f>CONVERT(INDEX(DHW_StPt_Sch_EZ!$C$31:$I$54,MATCH(Schedules_8760!$C447,DHW_StPt_Sch_EZ!$B$31:$B$54,0),MATCH(Schedules_8760!$F447,DHW_StPt_Sch_EZ!$C$30:$I$30,0)),"F","C")</f>
        <v>53.333333333333329</v>
      </c>
      <c r="N447" s="12"/>
      <c r="O447" s="12"/>
      <c r="P447" s="12"/>
    </row>
    <row r="448" spans="1:16" x14ac:dyDescent="0.25">
      <c r="A448" s="35">
        <v>447</v>
      </c>
      <c r="B448" s="89">
        <v>19.583333333333329</v>
      </c>
      <c r="C448" s="35">
        <f t="shared" si="30"/>
        <v>15</v>
      </c>
      <c r="D448" s="35">
        <f t="shared" si="33"/>
        <v>19</v>
      </c>
      <c r="E448" s="35">
        <f t="shared" si="34"/>
        <v>5</v>
      </c>
      <c r="F448" s="35" t="str">
        <f t="shared" si="31"/>
        <v>Thursday</v>
      </c>
      <c r="G448" s="35">
        <f t="shared" si="32"/>
        <v>1</v>
      </c>
      <c r="H448" s="34">
        <f>CONVERT(INDEX(Htg_StPt_Sch_EZ!$C$4:$I$27,MATCH(Schedules_8760!$C448,Htg_StPt_Sch_EZ!$B$4:$B$27,0),MATCH(Schedules_8760!$F448,Htg_StPt_Sch_EZ!$C$3:$I$3,0)),"F","C")</f>
        <v>20.555555555555554</v>
      </c>
      <c r="I448" s="34">
        <f>CONVERT(INDEX(Htg_StPt_Sch_EZ!$C$31:$I$54,MATCH(Schedules_8760!$C448,Htg_StPt_Sch_EZ!$B$31:$B$54,0),MATCH(Schedules_8760!$F448,Htg_StPt_Sch_EZ!$C$30:$I$30,0)),"F","C")</f>
        <v>21.111111111111111</v>
      </c>
      <c r="J448" s="34">
        <f>CONVERT(INDEX(Clg_StPt_Sch_EZ!$C$4:$I$27,MATCH(Schedules_8760!$C448,Clg_StPt_Sch_EZ!$B$4:$B$27,0),MATCH(Schedules_8760!$F448,Clg_StPt_Sch_EZ!$C$3:$I$3,0)),"F","C")</f>
        <v>25.555555555555554</v>
      </c>
      <c r="K448" s="34">
        <f>CONVERT(INDEX(Clg_StPt_Sch_EZ!$C$31:$I$54,MATCH(Schedules_8760!$C448,Clg_StPt_Sch_EZ!$B$31:$B$54,0),MATCH(Schedules_8760!$F448,Clg_StPt_Sch_EZ!$C$30:$I$30,0)),"F","C")</f>
        <v>25</v>
      </c>
      <c r="L448" s="34">
        <f>CONVERT(INDEX(DHW_StPt_Sch_EZ!$C$4:$I$27,MATCH(Schedules_8760!$C448,DHW_StPt_Sch_EZ!$B$4:$B$27,0),MATCH(Schedules_8760!$F448,DHW_StPt_Sch_EZ!$C$3:$I$3,0)),"F","C")</f>
        <v>53.333333333333329</v>
      </c>
      <c r="M448" s="34">
        <f>CONVERT(INDEX(DHW_StPt_Sch_EZ!$C$31:$I$54,MATCH(Schedules_8760!$C448,DHW_StPt_Sch_EZ!$B$31:$B$54,0),MATCH(Schedules_8760!$F448,DHW_StPt_Sch_EZ!$C$30:$I$30,0)),"F","C")</f>
        <v>53.333333333333329</v>
      </c>
      <c r="N448" s="12"/>
      <c r="O448" s="12"/>
      <c r="P448" s="12"/>
    </row>
    <row r="449" spans="1:16" x14ac:dyDescent="0.25">
      <c r="A449" s="35">
        <v>448</v>
      </c>
      <c r="B449" s="89">
        <v>19.625</v>
      </c>
      <c r="C449" s="35">
        <f t="shared" si="30"/>
        <v>16</v>
      </c>
      <c r="D449" s="35">
        <f t="shared" si="33"/>
        <v>19</v>
      </c>
      <c r="E449" s="35">
        <f t="shared" si="34"/>
        <v>5</v>
      </c>
      <c r="F449" s="35" t="str">
        <f t="shared" si="31"/>
        <v>Thursday</v>
      </c>
      <c r="G449" s="35">
        <f t="shared" si="32"/>
        <v>1</v>
      </c>
      <c r="H449" s="34">
        <f>CONVERT(INDEX(Htg_StPt_Sch_EZ!$C$4:$I$27,MATCH(Schedules_8760!$C449,Htg_StPt_Sch_EZ!$B$4:$B$27,0),MATCH(Schedules_8760!$F449,Htg_StPt_Sch_EZ!$C$3:$I$3,0)),"F","C")</f>
        <v>20.555555555555554</v>
      </c>
      <c r="I449" s="34">
        <f>CONVERT(INDEX(Htg_StPt_Sch_EZ!$C$31:$I$54,MATCH(Schedules_8760!$C449,Htg_StPt_Sch_EZ!$B$31:$B$54,0),MATCH(Schedules_8760!$F449,Htg_StPt_Sch_EZ!$C$30:$I$30,0)),"F","C")</f>
        <v>21.111111111111111</v>
      </c>
      <c r="J449" s="34">
        <f>CONVERT(INDEX(Clg_StPt_Sch_EZ!$C$4:$I$27,MATCH(Schedules_8760!$C449,Clg_StPt_Sch_EZ!$B$4:$B$27,0),MATCH(Schedules_8760!$F449,Clg_StPt_Sch_EZ!$C$3:$I$3,0)),"F","C")</f>
        <v>25.555555555555554</v>
      </c>
      <c r="K449" s="34">
        <f>CONVERT(INDEX(Clg_StPt_Sch_EZ!$C$31:$I$54,MATCH(Schedules_8760!$C449,Clg_StPt_Sch_EZ!$B$31:$B$54,0),MATCH(Schedules_8760!$F449,Clg_StPt_Sch_EZ!$C$30:$I$30,0)),"F","C")</f>
        <v>25</v>
      </c>
      <c r="L449" s="34">
        <f>CONVERT(INDEX(DHW_StPt_Sch_EZ!$C$4:$I$27,MATCH(Schedules_8760!$C449,DHW_StPt_Sch_EZ!$B$4:$B$27,0),MATCH(Schedules_8760!$F449,DHW_StPt_Sch_EZ!$C$3:$I$3,0)),"F","C")</f>
        <v>53.333333333333329</v>
      </c>
      <c r="M449" s="34">
        <f>CONVERT(INDEX(DHW_StPt_Sch_EZ!$C$31:$I$54,MATCH(Schedules_8760!$C449,DHW_StPt_Sch_EZ!$B$31:$B$54,0),MATCH(Schedules_8760!$F449,DHW_StPt_Sch_EZ!$C$30:$I$30,0)),"F","C")</f>
        <v>53.333333333333329</v>
      </c>
      <c r="N449" s="12"/>
      <c r="O449" s="12"/>
      <c r="P449" s="12"/>
    </row>
    <row r="450" spans="1:16" x14ac:dyDescent="0.25">
      <c r="A450" s="35">
        <v>449</v>
      </c>
      <c r="B450" s="89">
        <v>19.666666666666671</v>
      </c>
      <c r="C450" s="35">
        <f t="shared" ref="C450:C513" si="35">HOUR(B450)+1</f>
        <v>17</v>
      </c>
      <c r="D450" s="35">
        <f t="shared" si="33"/>
        <v>19</v>
      </c>
      <c r="E450" s="35">
        <f t="shared" si="34"/>
        <v>5</v>
      </c>
      <c r="F450" s="35" t="str">
        <f t="shared" ref="F450:F513" si="36">IF(E450=1,"Sunday",IF(E450=2,"Monday",IF(E450=3,"Tuesday",IF(E450=4,"Wednesday",IF(E450=5,"Thursday",IF(E450=6,"Friday","Saturday"))))))</f>
        <v>Thursday</v>
      </c>
      <c r="G450" s="35">
        <f t="shared" ref="G450:G513" si="37">MONTH(B450)</f>
        <v>1</v>
      </c>
      <c r="H450" s="34">
        <f>CONVERT(INDEX(Htg_StPt_Sch_EZ!$C$4:$I$27,MATCH(Schedules_8760!$C450,Htg_StPt_Sch_EZ!$B$4:$B$27,0),MATCH(Schedules_8760!$F450,Htg_StPt_Sch_EZ!$C$3:$I$3,0)),"F","C")</f>
        <v>20.555555555555554</v>
      </c>
      <c r="I450" s="34">
        <f>CONVERT(INDEX(Htg_StPt_Sch_EZ!$C$31:$I$54,MATCH(Schedules_8760!$C450,Htg_StPt_Sch_EZ!$B$31:$B$54,0),MATCH(Schedules_8760!$F450,Htg_StPt_Sch_EZ!$C$30:$I$30,0)),"F","C")</f>
        <v>17.777777777777779</v>
      </c>
      <c r="J450" s="34">
        <f>CONVERT(INDEX(Clg_StPt_Sch_EZ!$C$4:$I$27,MATCH(Schedules_8760!$C450,Clg_StPt_Sch_EZ!$B$4:$B$27,0),MATCH(Schedules_8760!$F450,Clg_StPt_Sch_EZ!$C$3:$I$3,0)),"F","C")</f>
        <v>25.555555555555554</v>
      </c>
      <c r="K450" s="34">
        <f>CONVERT(INDEX(Clg_StPt_Sch_EZ!$C$31:$I$54,MATCH(Schedules_8760!$C450,Clg_StPt_Sch_EZ!$B$31:$B$54,0),MATCH(Schedules_8760!$F450,Clg_StPt_Sch_EZ!$C$30:$I$30,0)),"F","C")</f>
        <v>25</v>
      </c>
      <c r="L450" s="34">
        <f>CONVERT(INDEX(DHW_StPt_Sch_EZ!$C$4:$I$27,MATCH(Schedules_8760!$C450,DHW_StPt_Sch_EZ!$B$4:$B$27,0),MATCH(Schedules_8760!$F450,DHW_StPt_Sch_EZ!$C$3:$I$3,0)),"F","C")</f>
        <v>53.333333333333329</v>
      </c>
      <c r="M450" s="34">
        <f>CONVERT(INDEX(DHW_StPt_Sch_EZ!$C$31:$I$54,MATCH(Schedules_8760!$C450,DHW_StPt_Sch_EZ!$B$31:$B$54,0),MATCH(Schedules_8760!$F450,DHW_StPt_Sch_EZ!$C$30:$I$30,0)),"F","C")</f>
        <v>53.333333333333329</v>
      </c>
      <c r="N450" s="12"/>
      <c r="O450" s="12"/>
      <c r="P450" s="12"/>
    </row>
    <row r="451" spans="1:16" x14ac:dyDescent="0.25">
      <c r="A451" s="35">
        <v>450</v>
      </c>
      <c r="B451" s="89">
        <v>19.708333333333329</v>
      </c>
      <c r="C451" s="35">
        <f t="shared" si="35"/>
        <v>18</v>
      </c>
      <c r="D451" s="35">
        <f t="shared" ref="D451:D514" si="38">IF(C451=1,D450+1,D450)</f>
        <v>19</v>
      </c>
      <c r="E451" s="35">
        <f t="shared" ref="E451:E514" si="39">IF(AND(C451=1,E450=7),1,IF(C451=1,E450+1,E450))</f>
        <v>5</v>
      </c>
      <c r="F451" s="35" t="str">
        <f t="shared" si="36"/>
        <v>Thursday</v>
      </c>
      <c r="G451" s="35">
        <f t="shared" si="37"/>
        <v>1</v>
      </c>
      <c r="H451" s="34">
        <f>CONVERT(INDEX(Htg_StPt_Sch_EZ!$C$4:$I$27,MATCH(Schedules_8760!$C451,Htg_StPt_Sch_EZ!$B$4:$B$27,0),MATCH(Schedules_8760!$F451,Htg_StPt_Sch_EZ!$C$3:$I$3,0)),"F","C")</f>
        <v>20.555555555555554</v>
      </c>
      <c r="I451" s="34">
        <f>CONVERT(INDEX(Htg_StPt_Sch_EZ!$C$31:$I$54,MATCH(Schedules_8760!$C451,Htg_StPt_Sch_EZ!$B$31:$B$54,0),MATCH(Schedules_8760!$F451,Htg_StPt_Sch_EZ!$C$30:$I$30,0)),"F","C")</f>
        <v>17.777777777777779</v>
      </c>
      <c r="J451" s="34">
        <f>CONVERT(INDEX(Clg_StPt_Sch_EZ!$C$4:$I$27,MATCH(Schedules_8760!$C451,Clg_StPt_Sch_EZ!$B$4:$B$27,0),MATCH(Schedules_8760!$F451,Clg_StPt_Sch_EZ!$C$3:$I$3,0)),"F","C")</f>
        <v>25.555555555555554</v>
      </c>
      <c r="K451" s="34">
        <f>CONVERT(INDEX(Clg_StPt_Sch_EZ!$C$31:$I$54,MATCH(Schedules_8760!$C451,Clg_StPt_Sch_EZ!$B$31:$B$54,0),MATCH(Schedules_8760!$F451,Clg_StPt_Sch_EZ!$C$30:$I$30,0)),"F","C")</f>
        <v>28.333333333333332</v>
      </c>
      <c r="L451" s="34">
        <f>CONVERT(INDEX(DHW_StPt_Sch_EZ!$C$4:$I$27,MATCH(Schedules_8760!$C451,DHW_StPt_Sch_EZ!$B$4:$B$27,0),MATCH(Schedules_8760!$F451,DHW_StPt_Sch_EZ!$C$3:$I$3,0)),"F","C")</f>
        <v>53.333333333333329</v>
      </c>
      <c r="M451" s="34">
        <f>CONVERT(INDEX(DHW_StPt_Sch_EZ!$C$31:$I$54,MATCH(Schedules_8760!$C451,DHW_StPt_Sch_EZ!$B$31:$B$54,0),MATCH(Schedules_8760!$F451,DHW_StPt_Sch_EZ!$C$30:$I$30,0)),"F","C")</f>
        <v>53.333333333333329</v>
      </c>
      <c r="N451" s="12"/>
      <c r="O451" s="12"/>
      <c r="P451" s="12"/>
    </row>
    <row r="452" spans="1:16" x14ac:dyDescent="0.25">
      <c r="A452" s="35">
        <v>451</v>
      </c>
      <c r="B452" s="89">
        <v>19.75</v>
      </c>
      <c r="C452" s="35">
        <f t="shared" si="35"/>
        <v>19</v>
      </c>
      <c r="D452" s="35">
        <f t="shared" si="38"/>
        <v>19</v>
      </c>
      <c r="E452" s="35">
        <f t="shared" si="39"/>
        <v>5</v>
      </c>
      <c r="F452" s="35" t="str">
        <f t="shared" si="36"/>
        <v>Thursday</v>
      </c>
      <c r="G452" s="35">
        <f t="shared" si="37"/>
        <v>1</v>
      </c>
      <c r="H452" s="34">
        <f>CONVERT(INDEX(Htg_StPt_Sch_EZ!$C$4:$I$27,MATCH(Schedules_8760!$C452,Htg_StPt_Sch_EZ!$B$4:$B$27,0),MATCH(Schedules_8760!$F452,Htg_StPt_Sch_EZ!$C$3:$I$3,0)),"F","C")</f>
        <v>20.555555555555554</v>
      </c>
      <c r="I452" s="34">
        <f>CONVERT(INDEX(Htg_StPt_Sch_EZ!$C$31:$I$54,MATCH(Schedules_8760!$C452,Htg_StPt_Sch_EZ!$B$31:$B$54,0),MATCH(Schedules_8760!$F452,Htg_StPt_Sch_EZ!$C$30:$I$30,0)),"F","C")</f>
        <v>18.333333333333332</v>
      </c>
      <c r="J452" s="34">
        <f>CONVERT(INDEX(Clg_StPt_Sch_EZ!$C$4:$I$27,MATCH(Schedules_8760!$C452,Clg_StPt_Sch_EZ!$B$4:$B$27,0),MATCH(Schedules_8760!$F452,Clg_StPt_Sch_EZ!$C$3:$I$3,0)),"F","C")</f>
        <v>25.555555555555554</v>
      </c>
      <c r="K452" s="34">
        <f>CONVERT(INDEX(Clg_StPt_Sch_EZ!$C$31:$I$54,MATCH(Schedules_8760!$C452,Clg_StPt_Sch_EZ!$B$31:$B$54,0),MATCH(Schedules_8760!$F452,Clg_StPt_Sch_EZ!$C$30:$I$30,0)),"F","C")</f>
        <v>28.333333333333332</v>
      </c>
      <c r="L452" s="34">
        <f>CONVERT(INDEX(DHW_StPt_Sch_EZ!$C$4:$I$27,MATCH(Schedules_8760!$C452,DHW_StPt_Sch_EZ!$B$4:$B$27,0),MATCH(Schedules_8760!$F452,DHW_StPt_Sch_EZ!$C$3:$I$3,0)),"F","C")</f>
        <v>53.333333333333329</v>
      </c>
      <c r="M452" s="34">
        <f>CONVERT(INDEX(DHW_StPt_Sch_EZ!$C$31:$I$54,MATCH(Schedules_8760!$C452,DHW_StPt_Sch_EZ!$B$31:$B$54,0),MATCH(Schedules_8760!$F452,DHW_StPt_Sch_EZ!$C$30:$I$30,0)),"F","C")</f>
        <v>53.333333333333329</v>
      </c>
      <c r="N452" s="12"/>
      <c r="O452" s="12"/>
      <c r="P452" s="12"/>
    </row>
    <row r="453" spans="1:16" x14ac:dyDescent="0.25">
      <c r="A453" s="35">
        <v>452</v>
      </c>
      <c r="B453" s="89">
        <v>19.791666666666671</v>
      </c>
      <c r="C453" s="35">
        <f t="shared" si="35"/>
        <v>20</v>
      </c>
      <c r="D453" s="35">
        <f t="shared" si="38"/>
        <v>19</v>
      </c>
      <c r="E453" s="35">
        <f t="shared" si="39"/>
        <v>5</v>
      </c>
      <c r="F453" s="35" t="str">
        <f t="shared" si="36"/>
        <v>Thursday</v>
      </c>
      <c r="G453" s="35">
        <f t="shared" si="37"/>
        <v>1</v>
      </c>
      <c r="H453" s="34">
        <f>CONVERT(INDEX(Htg_StPt_Sch_EZ!$C$4:$I$27,MATCH(Schedules_8760!$C453,Htg_StPt_Sch_EZ!$B$4:$B$27,0),MATCH(Schedules_8760!$F453,Htg_StPt_Sch_EZ!$C$3:$I$3,0)),"F","C")</f>
        <v>20.555555555555554</v>
      </c>
      <c r="I453" s="34">
        <f>CONVERT(INDEX(Htg_StPt_Sch_EZ!$C$31:$I$54,MATCH(Schedules_8760!$C453,Htg_StPt_Sch_EZ!$B$31:$B$54,0),MATCH(Schedules_8760!$F453,Htg_StPt_Sch_EZ!$C$30:$I$30,0)),"F","C")</f>
        <v>18.888888888888889</v>
      </c>
      <c r="J453" s="34">
        <f>CONVERT(INDEX(Clg_StPt_Sch_EZ!$C$4:$I$27,MATCH(Schedules_8760!$C453,Clg_StPt_Sch_EZ!$B$4:$B$27,0),MATCH(Schedules_8760!$F453,Clg_StPt_Sch_EZ!$C$3:$I$3,0)),"F","C")</f>
        <v>25.555555555555554</v>
      </c>
      <c r="K453" s="34">
        <f>CONVERT(INDEX(Clg_StPt_Sch_EZ!$C$31:$I$54,MATCH(Schedules_8760!$C453,Clg_StPt_Sch_EZ!$B$31:$B$54,0),MATCH(Schedules_8760!$F453,Clg_StPt_Sch_EZ!$C$30:$I$30,0)),"F","C")</f>
        <v>28.333333333333332</v>
      </c>
      <c r="L453" s="34">
        <f>CONVERT(INDEX(DHW_StPt_Sch_EZ!$C$4:$I$27,MATCH(Schedules_8760!$C453,DHW_StPt_Sch_EZ!$B$4:$B$27,0),MATCH(Schedules_8760!$F453,DHW_StPt_Sch_EZ!$C$3:$I$3,0)),"F","C")</f>
        <v>53.333333333333329</v>
      </c>
      <c r="M453" s="34">
        <f>CONVERT(INDEX(DHW_StPt_Sch_EZ!$C$31:$I$54,MATCH(Schedules_8760!$C453,DHW_StPt_Sch_EZ!$B$31:$B$54,0),MATCH(Schedules_8760!$F453,DHW_StPt_Sch_EZ!$C$30:$I$30,0)),"F","C")</f>
        <v>53.333333333333329</v>
      </c>
      <c r="N453" s="12"/>
      <c r="O453" s="12"/>
      <c r="P453" s="12"/>
    </row>
    <row r="454" spans="1:16" x14ac:dyDescent="0.25">
      <c r="A454" s="35">
        <v>453</v>
      </c>
      <c r="B454" s="89">
        <v>19.833333333333329</v>
      </c>
      <c r="C454" s="35">
        <f t="shared" si="35"/>
        <v>21</v>
      </c>
      <c r="D454" s="35">
        <f t="shared" si="38"/>
        <v>19</v>
      </c>
      <c r="E454" s="35">
        <f t="shared" si="39"/>
        <v>5</v>
      </c>
      <c r="F454" s="35" t="str">
        <f t="shared" si="36"/>
        <v>Thursday</v>
      </c>
      <c r="G454" s="35">
        <f t="shared" si="37"/>
        <v>1</v>
      </c>
      <c r="H454" s="34">
        <f>CONVERT(INDEX(Htg_StPt_Sch_EZ!$C$4:$I$27,MATCH(Schedules_8760!$C454,Htg_StPt_Sch_EZ!$B$4:$B$27,0),MATCH(Schedules_8760!$F454,Htg_StPt_Sch_EZ!$C$3:$I$3,0)),"F","C")</f>
        <v>20.555555555555554</v>
      </c>
      <c r="I454" s="34">
        <f>CONVERT(INDEX(Htg_StPt_Sch_EZ!$C$31:$I$54,MATCH(Schedules_8760!$C454,Htg_StPt_Sch_EZ!$B$31:$B$54,0),MATCH(Schedules_8760!$F454,Htg_StPt_Sch_EZ!$C$30:$I$30,0)),"F","C")</f>
        <v>19.444444444444443</v>
      </c>
      <c r="J454" s="34">
        <f>CONVERT(INDEX(Clg_StPt_Sch_EZ!$C$4:$I$27,MATCH(Schedules_8760!$C454,Clg_StPt_Sch_EZ!$B$4:$B$27,0),MATCH(Schedules_8760!$F454,Clg_StPt_Sch_EZ!$C$3:$I$3,0)),"F","C")</f>
        <v>25.555555555555554</v>
      </c>
      <c r="K454" s="34">
        <f>CONVERT(INDEX(Clg_StPt_Sch_EZ!$C$31:$I$54,MATCH(Schedules_8760!$C454,Clg_StPt_Sch_EZ!$B$31:$B$54,0),MATCH(Schedules_8760!$F454,Clg_StPt_Sch_EZ!$C$30:$I$30,0)),"F","C")</f>
        <v>28.333333333333332</v>
      </c>
      <c r="L454" s="34">
        <f>CONVERT(INDEX(DHW_StPt_Sch_EZ!$C$4:$I$27,MATCH(Schedules_8760!$C454,DHW_StPt_Sch_EZ!$B$4:$B$27,0),MATCH(Schedules_8760!$F454,DHW_StPt_Sch_EZ!$C$3:$I$3,0)),"F","C")</f>
        <v>53.333333333333329</v>
      </c>
      <c r="M454" s="34">
        <f>CONVERT(INDEX(DHW_StPt_Sch_EZ!$C$31:$I$54,MATCH(Schedules_8760!$C454,DHW_StPt_Sch_EZ!$B$31:$B$54,0),MATCH(Schedules_8760!$F454,DHW_StPt_Sch_EZ!$C$30:$I$30,0)),"F","C")</f>
        <v>53.333333333333329</v>
      </c>
      <c r="N454" s="12"/>
      <c r="O454" s="12"/>
      <c r="P454" s="12"/>
    </row>
    <row r="455" spans="1:16" x14ac:dyDescent="0.25">
      <c r="A455" s="35">
        <v>454</v>
      </c>
      <c r="B455" s="89">
        <v>19.875</v>
      </c>
      <c r="C455" s="35">
        <f t="shared" si="35"/>
        <v>22</v>
      </c>
      <c r="D455" s="35">
        <f t="shared" si="38"/>
        <v>19</v>
      </c>
      <c r="E455" s="35">
        <f t="shared" si="39"/>
        <v>5</v>
      </c>
      <c r="F455" s="35" t="str">
        <f t="shared" si="36"/>
        <v>Thursday</v>
      </c>
      <c r="G455" s="35">
        <f t="shared" si="37"/>
        <v>1</v>
      </c>
      <c r="H455" s="34">
        <f>CONVERT(INDEX(Htg_StPt_Sch_EZ!$C$4:$I$27,MATCH(Schedules_8760!$C455,Htg_StPt_Sch_EZ!$B$4:$B$27,0),MATCH(Schedules_8760!$F455,Htg_StPt_Sch_EZ!$C$3:$I$3,0)),"F","C")</f>
        <v>20.555555555555554</v>
      </c>
      <c r="I455" s="34">
        <f>CONVERT(INDEX(Htg_StPt_Sch_EZ!$C$31:$I$54,MATCH(Schedules_8760!$C455,Htg_StPt_Sch_EZ!$B$31:$B$54,0),MATCH(Schedules_8760!$F455,Htg_StPt_Sch_EZ!$C$30:$I$30,0)),"F","C")</f>
        <v>19.444444444444443</v>
      </c>
      <c r="J455" s="34">
        <f>CONVERT(INDEX(Clg_StPt_Sch_EZ!$C$4:$I$27,MATCH(Schedules_8760!$C455,Clg_StPt_Sch_EZ!$B$4:$B$27,0),MATCH(Schedules_8760!$F455,Clg_StPt_Sch_EZ!$C$3:$I$3,0)),"F","C")</f>
        <v>25.555555555555554</v>
      </c>
      <c r="K455" s="34">
        <f>CONVERT(INDEX(Clg_StPt_Sch_EZ!$C$31:$I$54,MATCH(Schedules_8760!$C455,Clg_StPt_Sch_EZ!$B$31:$B$54,0),MATCH(Schedules_8760!$F455,Clg_StPt_Sch_EZ!$C$30:$I$30,0)),"F","C")</f>
        <v>28.333333333333332</v>
      </c>
      <c r="L455" s="34">
        <f>CONVERT(INDEX(DHW_StPt_Sch_EZ!$C$4:$I$27,MATCH(Schedules_8760!$C455,DHW_StPt_Sch_EZ!$B$4:$B$27,0),MATCH(Schedules_8760!$F455,DHW_StPt_Sch_EZ!$C$3:$I$3,0)),"F","C")</f>
        <v>53.333333333333329</v>
      </c>
      <c r="M455" s="34">
        <f>CONVERT(INDEX(DHW_StPt_Sch_EZ!$C$31:$I$54,MATCH(Schedules_8760!$C455,DHW_StPt_Sch_EZ!$B$31:$B$54,0),MATCH(Schedules_8760!$F455,DHW_StPt_Sch_EZ!$C$30:$I$30,0)),"F","C")</f>
        <v>53.333333333333329</v>
      </c>
      <c r="N455" s="12"/>
      <c r="O455" s="12"/>
      <c r="P455" s="12"/>
    </row>
    <row r="456" spans="1:16" x14ac:dyDescent="0.25">
      <c r="A456" s="35">
        <v>455</v>
      </c>
      <c r="B456" s="89">
        <v>19.916666666666671</v>
      </c>
      <c r="C456" s="35">
        <f t="shared" si="35"/>
        <v>23</v>
      </c>
      <c r="D456" s="35">
        <f t="shared" si="38"/>
        <v>19</v>
      </c>
      <c r="E456" s="35">
        <f t="shared" si="39"/>
        <v>5</v>
      </c>
      <c r="F456" s="35" t="str">
        <f t="shared" si="36"/>
        <v>Thursday</v>
      </c>
      <c r="G456" s="35">
        <f t="shared" si="37"/>
        <v>1</v>
      </c>
      <c r="H456" s="34">
        <f>CONVERT(INDEX(Htg_StPt_Sch_EZ!$C$4:$I$27,MATCH(Schedules_8760!$C456,Htg_StPt_Sch_EZ!$B$4:$B$27,0),MATCH(Schedules_8760!$F456,Htg_StPt_Sch_EZ!$C$3:$I$3,0)),"F","C")</f>
        <v>20.555555555555554</v>
      </c>
      <c r="I456" s="34">
        <f>CONVERT(INDEX(Htg_StPt_Sch_EZ!$C$31:$I$54,MATCH(Schedules_8760!$C456,Htg_StPt_Sch_EZ!$B$31:$B$54,0),MATCH(Schedules_8760!$F456,Htg_StPt_Sch_EZ!$C$30:$I$30,0)),"F","C")</f>
        <v>19.444444444444443</v>
      </c>
      <c r="J456" s="34">
        <f>CONVERT(INDEX(Clg_StPt_Sch_EZ!$C$4:$I$27,MATCH(Schedules_8760!$C456,Clg_StPt_Sch_EZ!$B$4:$B$27,0),MATCH(Schedules_8760!$F456,Clg_StPt_Sch_EZ!$C$3:$I$3,0)),"F","C")</f>
        <v>25.555555555555554</v>
      </c>
      <c r="K456" s="34">
        <f>CONVERT(INDEX(Clg_StPt_Sch_EZ!$C$31:$I$54,MATCH(Schedules_8760!$C456,Clg_StPt_Sch_EZ!$B$31:$B$54,0),MATCH(Schedules_8760!$F456,Clg_StPt_Sch_EZ!$C$30:$I$30,0)),"F","C")</f>
        <v>28.333333333333332</v>
      </c>
      <c r="L456" s="34">
        <f>CONVERT(INDEX(DHW_StPt_Sch_EZ!$C$4:$I$27,MATCH(Schedules_8760!$C456,DHW_StPt_Sch_EZ!$B$4:$B$27,0),MATCH(Schedules_8760!$F456,DHW_StPt_Sch_EZ!$C$3:$I$3,0)),"F","C")</f>
        <v>53.333333333333329</v>
      </c>
      <c r="M456" s="34">
        <f>CONVERT(INDEX(DHW_StPt_Sch_EZ!$C$31:$I$54,MATCH(Schedules_8760!$C456,DHW_StPt_Sch_EZ!$B$31:$B$54,0),MATCH(Schedules_8760!$F456,DHW_StPt_Sch_EZ!$C$30:$I$30,0)),"F","C")</f>
        <v>53.333333333333329</v>
      </c>
      <c r="N456" s="12"/>
      <c r="O456" s="12"/>
      <c r="P456" s="12"/>
    </row>
    <row r="457" spans="1:16" x14ac:dyDescent="0.25">
      <c r="A457" s="35">
        <v>456</v>
      </c>
      <c r="B457" s="89">
        <v>19.958333333333329</v>
      </c>
      <c r="C457" s="35">
        <f t="shared" si="35"/>
        <v>24</v>
      </c>
      <c r="D457" s="35">
        <f t="shared" si="38"/>
        <v>19</v>
      </c>
      <c r="E457" s="35">
        <f t="shared" si="39"/>
        <v>5</v>
      </c>
      <c r="F457" s="35" t="str">
        <f t="shared" si="36"/>
        <v>Thursday</v>
      </c>
      <c r="G457" s="35">
        <f t="shared" si="37"/>
        <v>1</v>
      </c>
      <c r="H457" s="34">
        <f>CONVERT(INDEX(Htg_StPt_Sch_EZ!$C$4:$I$27,MATCH(Schedules_8760!$C457,Htg_StPt_Sch_EZ!$B$4:$B$27,0),MATCH(Schedules_8760!$F457,Htg_StPt_Sch_EZ!$C$3:$I$3,0)),"F","C")</f>
        <v>20.555555555555554</v>
      </c>
      <c r="I457" s="34">
        <f>CONVERT(INDEX(Htg_StPt_Sch_EZ!$C$31:$I$54,MATCH(Schedules_8760!$C457,Htg_StPt_Sch_EZ!$B$31:$B$54,0),MATCH(Schedules_8760!$F457,Htg_StPt_Sch_EZ!$C$30:$I$30,0)),"F","C")</f>
        <v>19.444444444444443</v>
      </c>
      <c r="J457" s="34">
        <f>CONVERT(INDEX(Clg_StPt_Sch_EZ!$C$4:$I$27,MATCH(Schedules_8760!$C457,Clg_StPt_Sch_EZ!$B$4:$B$27,0),MATCH(Schedules_8760!$F457,Clg_StPt_Sch_EZ!$C$3:$I$3,0)),"F","C")</f>
        <v>25.555555555555554</v>
      </c>
      <c r="K457" s="34">
        <f>CONVERT(INDEX(Clg_StPt_Sch_EZ!$C$31:$I$54,MATCH(Schedules_8760!$C457,Clg_StPt_Sch_EZ!$B$31:$B$54,0),MATCH(Schedules_8760!$F457,Clg_StPt_Sch_EZ!$C$30:$I$30,0)),"F","C")</f>
        <v>28.333333333333332</v>
      </c>
      <c r="L457" s="34">
        <f>CONVERT(INDEX(DHW_StPt_Sch_EZ!$C$4:$I$27,MATCH(Schedules_8760!$C457,DHW_StPt_Sch_EZ!$B$4:$B$27,0),MATCH(Schedules_8760!$F457,DHW_StPt_Sch_EZ!$C$3:$I$3,0)),"F","C")</f>
        <v>53.333333333333329</v>
      </c>
      <c r="M457" s="34">
        <f>CONVERT(INDEX(DHW_StPt_Sch_EZ!$C$31:$I$54,MATCH(Schedules_8760!$C457,DHW_StPt_Sch_EZ!$B$31:$B$54,0),MATCH(Schedules_8760!$F457,DHW_StPt_Sch_EZ!$C$30:$I$30,0)),"F","C")</f>
        <v>53.333333333333329</v>
      </c>
      <c r="N457" s="12"/>
      <c r="O457" s="12"/>
      <c r="P457" s="12"/>
    </row>
    <row r="458" spans="1:16" x14ac:dyDescent="0.25">
      <c r="A458" s="35">
        <v>457</v>
      </c>
      <c r="B458" s="89">
        <v>20</v>
      </c>
      <c r="C458" s="35">
        <f t="shared" si="35"/>
        <v>1</v>
      </c>
      <c r="D458" s="35">
        <f t="shared" si="38"/>
        <v>20</v>
      </c>
      <c r="E458" s="35">
        <f t="shared" si="39"/>
        <v>6</v>
      </c>
      <c r="F458" s="35" t="str">
        <f t="shared" si="36"/>
        <v>Friday</v>
      </c>
      <c r="G458" s="35">
        <f t="shared" si="37"/>
        <v>1</v>
      </c>
      <c r="H458" s="34">
        <f>CONVERT(INDEX(Htg_StPt_Sch_EZ!$C$4:$I$27,MATCH(Schedules_8760!$C458,Htg_StPt_Sch_EZ!$B$4:$B$27,0),MATCH(Schedules_8760!$F458,Htg_StPt_Sch_EZ!$C$3:$I$3,0)),"F","C")</f>
        <v>20.555555555555554</v>
      </c>
      <c r="I458" s="34">
        <f>CONVERT(INDEX(Htg_StPt_Sch_EZ!$C$31:$I$54,MATCH(Schedules_8760!$C458,Htg_StPt_Sch_EZ!$B$31:$B$54,0),MATCH(Schedules_8760!$F458,Htg_StPt_Sch_EZ!$C$30:$I$30,0)),"F","C")</f>
        <v>19.444444444444443</v>
      </c>
      <c r="J458" s="34">
        <f>CONVERT(INDEX(Clg_StPt_Sch_EZ!$C$4:$I$27,MATCH(Schedules_8760!$C458,Clg_StPt_Sch_EZ!$B$4:$B$27,0),MATCH(Schedules_8760!$F458,Clg_StPt_Sch_EZ!$C$3:$I$3,0)),"F","C")</f>
        <v>25.555555555555554</v>
      </c>
      <c r="K458" s="34">
        <f>CONVERT(INDEX(Clg_StPt_Sch_EZ!$C$31:$I$54,MATCH(Schedules_8760!$C458,Clg_StPt_Sch_EZ!$B$31:$B$54,0),MATCH(Schedules_8760!$F458,Clg_StPt_Sch_EZ!$C$30:$I$30,0)),"F","C")</f>
        <v>28.333333333333332</v>
      </c>
      <c r="L458" s="34">
        <f>CONVERT(INDEX(DHW_StPt_Sch_EZ!$C$4:$I$27,MATCH(Schedules_8760!$C458,DHW_StPt_Sch_EZ!$B$4:$B$27,0),MATCH(Schedules_8760!$F458,DHW_StPt_Sch_EZ!$C$3:$I$3,0)),"F","C")</f>
        <v>53.333333333333329</v>
      </c>
      <c r="M458" s="34">
        <f>CONVERT(INDEX(DHW_StPt_Sch_EZ!$C$31:$I$54,MATCH(Schedules_8760!$C458,DHW_StPt_Sch_EZ!$B$31:$B$54,0),MATCH(Schedules_8760!$F458,DHW_StPt_Sch_EZ!$C$30:$I$30,0)),"F","C")</f>
        <v>53.333333333333329</v>
      </c>
      <c r="N458" s="12"/>
      <c r="O458" s="12"/>
      <c r="P458" s="12"/>
    </row>
    <row r="459" spans="1:16" x14ac:dyDescent="0.25">
      <c r="A459" s="35">
        <v>458</v>
      </c>
      <c r="B459" s="89">
        <v>20.041666666666671</v>
      </c>
      <c r="C459" s="35">
        <f t="shared" si="35"/>
        <v>2</v>
      </c>
      <c r="D459" s="35">
        <f t="shared" si="38"/>
        <v>20</v>
      </c>
      <c r="E459" s="35">
        <f t="shared" si="39"/>
        <v>6</v>
      </c>
      <c r="F459" s="35" t="str">
        <f t="shared" si="36"/>
        <v>Friday</v>
      </c>
      <c r="G459" s="35">
        <f t="shared" si="37"/>
        <v>1</v>
      </c>
      <c r="H459" s="34">
        <f>CONVERT(INDEX(Htg_StPt_Sch_EZ!$C$4:$I$27,MATCH(Schedules_8760!$C459,Htg_StPt_Sch_EZ!$B$4:$B$27,0),MATCH(Schedules_8760!$F459,Htg_StPt_Sch_EZ!$C$3:$I$3,0)),"F","C")</f>
        <v>20.555555555555554</v>
      </c>
      <c r="I459" s="34">
        <f>CONVERT(INDEX(Htg_StPt_Sch_EZ!$C$31:$I$54,MATCH(Schedules_8760!$C459,Htg_StPt_Sch_EZ!$B$31:$B$54,0),MATCH(Schedules_8760!$F459,Htg_StPt_Sch_EZ!$C$30:$I$30,0)),"F","C")</f>
        <v>19.444444444444443</v>
      </c>
      <c r="J459" s="34">
        <f>CONVERT(INDEX(Clg_StPt_Sch_EZ!$C$4:$I$27,MATCH(Schedules_8760!$C459,Clg_StPt_Sch_EZ!$B$4:$B$27,0),MATCH(Schedules_8760!$F459,Clg_StPt_Sch_EZ!$C$3:$I$3,0)),"F","C")</f>
        <v>25.555555555555554</v>
      </c>
      <c r="K459" s="34">
        <f>CONVERT(INDEX(Clg_StPt_Sch_EZ!$C$31:$I$54,MATCH(Schedules_8760!$C459,Clg_StPt_Sch_EZ!$B$31:$B$54,0),MATCH(Schedules_8760!$F459,Clg_StPt_Sch_EZ!$C$30:$I$30,0)),"F","C")</f>
        <v>28.333333333333332</v>
      </c>
      <c r="L459" s="34">
        <f>CONVERT(INDEX(DHW_StPt_Sch_EZ!$C$4:$I$27,MATCH(Schedules_8760!$C459,DHW_StPt_Sch_EZ!$B$4:$B$27,0),MATCH(Schedules_8760!$F459,DHW_StPt_Sch_EZ!$C$3:$I$3,0)),"F","C")</f>
        <v>53.333333333333329</v>
      </c>
      <c r="M459" s="34">
        <f>CONVERT(INDEX(DHW_StPt_Sch_EZ!$C$31:$I$54,MATCH(Schedules_8760!$C459,DHW_StPt_Sch_EZ!$B$31:$B$54,0),MATCH(Schedules_8760!$F459,DHW_StPt_Sch_EZ!$C$30:$I$30,0)),"F","C")</f>
        <v>53.333333333333329</v>
      </c>
      <c r="N459" s="12"/>
      <c r="O459" s="12"/>
      <c r="P459" s="12"/>
    </row>
    <row r="460" spans="1:16" x14ac:dyDescent="0.25">
      <c r="A460" s="35">
        <v>459</v>
      </c>
      <c r="B460" s="89">
        <v>20.083333333333329</v>
      </c>
      <c r="C460" s="35">
        <f t="shared" si="35"/>
        <v>3</v>
      </c>
      <c r="D460" s="35">
        <f t="shared" si="38"/>
        <v>20</v>
      </c>
      <c r="E460" s="35">
        <f t="shared" si="39"/>
        <v>6</v>
      </c>
      <c r="F460" s="35" t="str">
        <f t="shared" si="36"/>
        <v>Friday</v>
      </c>
      <c r="G460" s="35">
        <f t="shared" si="37"/>
        <v>1</v>
      </c>
      <c r="H460" s="34">
        <f>CONVERT(INDEX(Htg_StPt_Sch_EZ!$C$4:$I$27,MATCH(Schedules_8760!$C460,Htg_StPt_Sch_EZ!$B$4:$B$27,0),MATCH(Schedules_8760!$F460,Htg_StPt_Sch_EZ!$C$3:$I$3,0)),"F","C")</f>
        <v>20.555555555555554</v>
      </c>
      <c r="I460" s="34">
        <f>CONVERT(INDEX(Htg_StPt_Sch_EZ!$C$31:$I$54,MATCH(Schedules_8760!$C460,Htg_StPt_Sch_EZ!$B$31:$B$54,0),MATCH(Schedules_8760!$F460,Htg_StPt_Sch_EZ!$C$30:$I$30,0)),"F","C")</f>
        <v>19.444444444444443</v>
      </c>
      <c r="J460" s="34">
        <f>CONVERT(INDEX(Clg_StPt_Sch_EZ!$C$4:$I$27,MATCH(Schedules_8760!$C460,Clg_StPt_Sch_EZ!$B$4:$B$27,0),MATCH(Schedules_8760!$F460,Clg_StPt_Sch_EZ!$C$3:$I$3,0)),"F","C")</f>
        <v>25.555555555555554</v>
      </c>
      <c r="K460" s="34">
        <f>CONVERT(INDEX(Clg_StPt_Sch_EZ!$C$31:$I$54,MATCH(Schedules_8760!$C460,Clg_StPt_Sch_EZ!$B$31:$B$54,0),MATCH(Schedules_8760!$F460,Clg_StPt_Sch_EZ!$C$30:$I$30,0)),"F","C")</f>
        <v>28.333333333333332</v>
      </c>
      <c r="L460" s="34">
        <f>CONVERT(INDEX(DHW_StPt_Sch_EZ!$C$4:$I$27,MATCH(Schedules_8760!$C460,DHW_StPt_Sch_EZ!$B$4:$B$27,0),MATCH(Schedules_8760!$F460,DHW_StPt_Sch_EZ!$C$3:$I$3,0)),"F","C")</f>
        <v>53.333333333333329</v>
      </c>
      <c r="M460" s="34">
        <f>CONVERT(INDEX(DHW_StPt_Sch_EZ!$C$31:$I$54,MATCH(Schedules_8760!$C460,DHW_StPt_Sch_EZ!$B$31:$B$54,0),MATCH(Schedules_8760!$F460,DHW_StPt_Sch_EZ!$C$30:$I$30,0)),"F","C")</f>
        <v>53.333333333333329</v>
      </c>
      <c r="N460" s="12"/>
      <c r="O460" s="12"/>
      <c r="P460" s="12"/>
    </row>
    <row r="461" spans="1:16" x14ac:dyDescent="0.25">
      <c r="A461" s="35">
        <v>460</v>
      </c>
      <c r="B461" s="89">
        <v>20.125</v>
      </c>
      <c r="C461" s="35">
        <f t="shared" si="35"/>
        <v>4</v>
      </c>
      <c r="D461" s="35">
        <f t="shared" si="38"/>
        <v>20</v>
      </c>
      <c r="E461" s="35">
        <f t="shared" si="39"/>
        <v>6</v>
      </c>
      <c r="F461" s="35" t="str">
        <f t="shared" si="36"/>
        <v>Friday</v>
      </c>
      <c r="G461" s="35">
        <f t="shared" si="37"/>
        <v>1</v>
      </c>
      <c r="H461" s="34">
        <f>CONVERT(INDEX(Htg_StPt_Sch_EZ!$C$4:$I$27,MATCH(Schedules_8760!$C461,Htg_StPt_Sch_EZ!$B$4:$B$27,0),MATCH(Schedules_8760!$F461,Htg_StPt_Sch_EZ!$C$3:$I$3,0)),"F","C")</f>
        <v>20.555555555555554</v>
      </c>
      <c r="I461" s="34">
        <f>CONVERT(INDEX(Htg_StPt_Sch_EZ!$C$31:$I$54,MATCH(Schedules_8760!$C461,Htg_StPt_Sch_EZ!$B$31:$B$54,0),MATCH(Schedules_8760!$F461,Htg_StPt_Sch_EZ!$C$30:$I$30,0)),"F","C")</f>
        <v>19.444444444444443</v>
      </c>
      <c r="J461" s="34">
        <f>CONVERT(INDEX(Clg_StPt_Sch_EZ!$C$4:$I$27,MATCH(Schedules_8760!$C461,Clg_StPt_Sch_EZ!$B$4:$B$27,0),MATCH(Schedules_8760!$F461,Clg_StPt_Sch_EZ!$C$3:$I$3,0)),"F","C")</f>
        <v>25.555555555555554</v>
      </c>
      <c r="K461" s="34">
        <f>CONVERT(INDEX(Clg_StPt_Sch_EZ!$C$31:$I$54,MATCH(Schedules_8760!$C461,Clg_StPt_Sch_EZ!$B$31:$B$54,0),MATCH(Schedules_8760!$F461,Clg_StPt_Sch_EZ!$C$30:$I$30,0)),"F","C")</f>
        <v>28.333333333333332</v>
      </c>
      <c r="L461" s="34">
        <f>CONVERT(INDEX(DHW_StPt_Sch_EZ!$C$4:$I$27,MATCH(Schedules_8760!$C461,DHW_StPt_Sch_EZ!$B$4:$B$27,0),MATCH(Schedules_8760!$F461,DHW_StPt_Sch_EZ!$C$3:$I$3,0)),"F","C")</f>
        <v>53.333333333333329</v>
      </c>
      <c r="M461" s="34">
        <f>CONVERT(INDEX(DHW_StPt_Sch_EZ!$C$31:$I$54,MATCH(Schedules_8760!$C461,DHW_StPt_Sch_EZ!$B$31:$B$54,0),MATCH(Schedules_8760!$F461,DHW_StPt_Sch_EZ!$C$30:$I$30,0)),"F","C")</f>
        <v>53.333333333333329</v>
      </c>
      <c r="N461" s="12"/>
      <c r="O461" s="12"/>
      <c r="P461" s="12"/>
    </row>
    <row r="462" spans="1:16" x14ac:dyDescent="0.25">
      <c r="A462" s="35">
        <v>461</v>
      </c>
      <c r="B462" s="89">
        <v>20.166666666666671</v>
      </c>
      <c r="C462" s="35">
        <f t="shared" si="35"/>
        <v>5</v>
      </c>
      <c r="D462" s="35">
        <f t="shared" si="38"/>
        <v>20</v>
      </c>
      <c r="E462" s="35">
        <f t="shared" si="39"/>
        <v>6</v>
      </c>
      <c r="F462" s="35" t="str">
        <f t="shared" si="36"/>
        <v>Friday</v>
      </c>
      <c r="G462" s="35">
        <f t="shared" si="37"/>
        <v>1</v>
      </c>
      <c r="H462" s="34">
        <f>CONVERT(INDEX(Htg_StPt_Sch_EZ!$C$4:$I$27,MATCH(Schedules_8760!$C462,Htg_StPt_Sch_EZ!$B$4:$B$27,0),MATCH(Schedules_8760!$F462,Htg_StPt_Sch_EZ!$C$3:$I$3,0)),"F","C")</f>
        <v>20.555555555555554</v>
      </c>
      <c r="I462" s="34">
        <f>CONVERT(INDEX(Htg_StPt_Sch_EZ!$C$31:$I$54,MATCH(Schedules_8760!$C462,Htg_StPt_Sch_EZ!$B$31:$B$54,0),MATCH(Schedules_8760!$F462,Htg_StPt_Sch_EZ!$C$30:$I$30,0)),"F","C")</f>
        <v>19.444444444444443</v>
      </c>
      <c r="J462" s="34">
        <f>CONVERT(INDEX(Clg_StPt_Sch_EZ!$C$4:$I$27,MATCH(Schedules_8760!$C462,Clg_StPt_Sch_EZ!$B$4:$B$27,0),MATCH(Schedules_8760!$F462,Clg_StPt_Sch_EZ!$C$3:$I$3,0)),"F","C")</f>
        <v>25.555555555555554</v>
      </c>
      <c r="K462" s="34">
        <f>CONVERT(INDEX(Clg_StPt_Sch_EZ!$C$31:$I$54,MATCH(Schedules_8760!$C462,Clg_StPt_Sch_EZ!$B$31:$B$54,0),MATCH(Schedules_8760!$F462,Clg_StPt_Sch_EZ!$C$30:$I$30,0)),"F","C")</f>
        <v>28.333333333333332</v>
      </c>
      <c r="L462" s="34">
        <f>CONVERT(INDEX(DHW_StPt_Sch_EZ!$C$4:$I$27,MATCH(Schedules_8760!$C462,DHW_StPt_Sch_EZ!$B$4:$B$27,0),MATCH(Schedules_8760!$F462,DHW_StPt_Sch_EZ!$C$3:$I$3,0)),"F","C")</f>
        <v>53.333333333333329</v>
      </c>
      <c r="M462" s="34">
        <f>CONVERT(INDEX(DHW_StPt_Sch_EZ!$C$31:$I$54,MATCH(Schedules_8760!$C462,DHW_StPt_Sch_EZ!$B$31:$B$54,0),MATCH(Schedules_8760!$F462,DHW_StPt_Sch_EZ!$C$30:$I$30,0)),"F","C")</f>
        <v>53.333333333333329</v>
      </c>
      <c r="N462" s="12"/>
      <c r="O462" s="12"/>
      <c r="P462" s="12"/>
    </row>
    <row r="463" spans="1:16" x14ac:dyDescent="0.25">
      <c r="A463" s="35">
        <v>462</v>
      </c>
      <c r="B463" s="89">
        <v>20.208333333333329</v>
      </c>
      <c r="C463" s="35">
        <f t="shared" si="35"/>
        <v>6</v>
      </c>
      <c r="D463" s="35">
        <f t="shared" si="38"/>
        <v>20</v>
      </c>
      <c r="E463" s="35">
        <f t="shared" si="39"/>
        <v>6</v>
      </c>
      <c r="F463" s="35" t="str">
        <f t="shared" si="36"/>
        <v>Friday</v>
      </c>
      <c r="G463" s="35">
        <f t="shared" si="37"/>
        <v>1</v>
      </c>
      <c r="H463" s="34">
        <f>CONVERT(INDEX(Htg_StPt_Sch_EZ!$C$4:$I$27,MATCH(Schedules_8760!$C463,Htg_StPt_Sch_EZ!$B$4:$B$27,0),MATCH(Schedules_8760!$F463,Htg_StPt_Sch_EZ!$C$3:$I$3,0)),"F","C")</f>
        <v>20.555555555555554</v>
      </c>
      <c r="I463" s="34">
        <f>CONVERT(INDEX(Htg_StPt_Sch_EZ!$C$31:$I$54,MATCH(Schedules_8760!$C463,Htg_StPt_Sch_EZ!$B$31:$B$54,0),MATCH(Schedules_8760!$F463,Htg_StPt_Sch_EZ!$C$30:$I$30,0)),"F","C")</f>
        <v>19.444444444444443</v>
      </c>
      <c r="J463" s="34">
        <f>CONVERT(INDEX(Clg_StPt_Sch_EZ!$C$4:$I$27,MATCH(Schedules_8760!$C463,Clg_StPt_Sch_EZ!$B$4:$B$27,0),MATCH(Schedules_8760!$F463,Clg_StPt_Sch_EZ!$C$3:$I$3,0)),"F","C")</f>
        <v>25.555555555555554</v>
      </c>
      <c r="K463" s="34">
        <f>CONVERT(INDEX(Clg_StPt_Sch_EZ!$C$31:$I$54,MATCH(Schedules_8760!$C463,Clg_StPt_Sch_EZ!$B$31:$B$54,0),MATCH(Schedules_8760!$F463,Clg_StPt_Sch_EZ!$C$30:$I$30,0)),"F","C")</f>
        <v>28.333333333333332</v>
      </c>
      <c r="L463" s="34">
        <f>CONVERT(INDEX(DHW_StPt_Sch_EZ!$C$4:$I$27,MATCH(Schedules_8760!$C463,DHW_StPt_Sch_EZ!$B$4:$B$27,0),MATCH(Schedules_8760!$F463,DHW_StPt_Sch_EZ!$C$3:$I$3,0)),"F","C")</f>
        <v>53.333333333333329</v>
      </c>
      <c r="M463" s="34">
        <f>CONVERT(INDEX(DHW_StPt_Sch_EZ!$C$31:$I$54,MATCH(Schedules_8760!$C463,DHW_StPt_Sch_EZ!$B$31:$B$54,0),MATCH(Schedules_8760!$F463,DHW_StPt_Sch_EZ!$C$30:$I$30,0)),"F","C")</f>
        <v>53.333333333333329</v>
      </c>
      <c r="N463" s="12"/>
      <c r="O463" s="12"/>
      <c r="P463" s="12"/>
    </row>
    <row r="464" spans="1:16" x14ac:dyDescent="0.25">
      <c r="A464" s="35">
        <v>463</v>
      </c>
      <c r="B464" s="89">
        <v>20.25</v>
      </c>
      <c r="C464" s="35">
        <f t="shared" si="35"/>
        <v>7</v>
      </c>
      <c r="D464" s="35">
        <f t="shared" si="38"/>
        <v>20</v>
      </c>
      <c r="E464" s="35">
        <f t="shared" si="39"/>
        <v>6</v>
      </c>
      <c r="F464" s="35" t="str">
        <f t="shared" si="36"/>
        <v>Friday</v>
      </c>
      <c r="G464" s="35">
        <f t="shared" si="37"/>
        <v>1</v>
      </c>
      <c r="H464" s="34">
        <f>CONVERT(INDEX(Htg_StPt_Sch_EZ!$C$4:$I$27,MATCH(Schedules_8760!$C464,Htg_StPt_Sch_EZ!$B$4:$B$27,0),MATCH(Schedules_8760!$F464,Htg_StPt_Sch_EZ!$C$3:$I$3,0)),"F","C")</f>
        <v>20.555555555555554</v>
      </c>
      <c r="I464" s="34">
        <f>CONVERT(INDEX(Htg_StPt_Sch_EZ!$C$31:$I$54,MATCH(Schedules_8760!$C464,Htg_StPt_Sch_EZ!$B$31:$B$54,0),MATCH(Schedules_8760!$F464,Htg_StPt_Sch_EZ!$C$30:$I$30,0)),"F","C")</f>
        <v>19.444444444444443</v>
      </c>
      <c r="J464" s="34">
        <f>CONVERT(INDEX(Clg_StPt_Sch_EZ!$C$4:$I$27,MATCH(Schedules_8760!$C464,Clg_StPt_Sch_EZ!$B$4:$B$27,0),MATCH(Schedules_8760!$F464,Clg_StPt_Sch_EZ!$C$3:$I$3,0)),"F","C")</f>
        <v>25.555555555555554</v>
      </c>
      <c r="K464" s="34">
        <f>CONVERT(INDEX(Clg_StPt_Sch_EZ!$C$31:$I$54,MATCH(Schedules_8760!$C464,Clg_StPt_Sch_EZ!$B$31:$B$54,0),MATCH(Schedules_8760!$F464,Clg_StPt_Sch_EZ!$C$30:$I$30,0)),"F","C")</f>
        <v>28.333333333333332</v>
      </c>
      <c r="L464" s="34">
        <f>CONVERT(INDEX(DHW_StPt_Sch_EZ!$C$4:$I$27,MATCH(Schedules_8760!$C464,DHW_StPt_Sch_EZ!$B$4:$B$27,0),MATCH(Schedules_8760!$F464,DHW_StPt_Sch_EZ!$C$3:$I$3,0)),"F","C")</f>
        <v>53.333333333333329</v>
      </c>
      <c r="M464" s="34">
        <f>CONVERT(INDEX(DHW_StPt_Sch_EZ!$C$31:$I$54,MATCH(Schedules_8760!$C464,DHW_StPt_Sch_EZ!$B$31:$B$54,0),MATCH(Schedules_8760!$F464,DHW_StPt_Sch_EZ!$C$30:$I$30,0)),"F","C")</f>
        <v>53.333333333333329</v>
      </c>
      <c r="N464" s="12"/>
      <c r="O464" s="12"/>
      <c r="P464" s="12"/>
    </row>
    <row r="465" spans="1:16" x14ac:dyDescent="0.25">
      <c r="A465" s="35">
        <v>464</v>
      </c>
      <c r="B465" s="89">
        <v>20.291666666666671</v>
      </c>
      <c r="C465" s="35">
        <f t="shared" si="35"/>
        <v>8</v>
      </c>
      <c r="D465" s="35">
        <f t="shared" si="38"/>
        <v>20</v>
      </c>
      <c r="E465" s="35">
        <f t="shared" si="39"/>
        <v>6</v>
      </c>
      <c r="F465" s="35" t="str">
        <f t="shared" si="36"/>
        <v>Friday</v>
      </c>
      <c r="G465" s="35">
        <f t="shared" si="37"/>
        <v>1</v>
      </c>
      <c r="H465" s="34">
        <f>CONVERT(INDEX(Htg_StPt_Sch_EZ!$C$4:$I$27,MATCH(Schedules_8760!$C465,Htg_StPt_Sch_EZ!$B$4:$B$27,0),MATCH(Schedules_8760!$F465,Htg_StPt_Sch_EZ!$C$3:$I$3,0)),"F","C")</f>
        <v>20.555555555555554</v>
      </c>
      <c r="I465" s="34">
        <f>CONVERT(INDEX(Htg_StPt_Sch_EZ!$C$31:$I$54,MATCH(Schedules_8760!$C465,Htg_StPt_Sch_EZ!$B$31:$B$54,0),MATCH(Schedules_8760!$F465,Htg_StPt_Sch_EZ!$C$30:$I$30,0)),"F","C")</f>
        <v>19.444444444444443</v>
      </c>
      <c r="J465" s="34">
        <f>CONVERT(INDEX(Clg_StPt_Sch_EZ!$C$4:$I$27,MATCH(Schedules_8760!$C465,Clg_StPt_Sch_EZ!$B$4:$B$27,0),MATCH(Schedules_8760!$F465,Clg_StPt_Sch_EZ!$C$3:$I$3,0)),"F","C")</f>
        <v>25.555555555555554</v>
      </c>
      <c r="K465" s="34">
        <f>CONVERT(INDEX(Clg_StPt_Sch_EZ!$C$31:$I$54,MATCH(Schedules_8760!$C465,Clg_StPt_Sch_EZ!$B$31:$B$54,0),MATCH(Schedules_8760!$F465,Clg_StPt_Sch_EZ!$C$30:$I$30,0)),"F","C")</f>
        <v>25</v>
      </c>
      <c r="L465" s="34">
        <f>CONVERT(INDEX(DHW_StPt_Sch_EZ!$C$4:$I$27,MATCH(Schedules_8760!$C465,DHW_StPt_Sch_EZ!$B$4:$B$27,0),MATCH(Schedules_8760!$F465,DHW_StPt_Sch_EZ!$C$3:$I$3,0)),"F","C")</f>
        <v>53.333333333333329</v>
      </c>
      <c r="M465" s="34">
        <f>CONVERT(INDEX(DHW_StPt_Sch_EZ!$C$31:$I$54,MATCH(Schedules_8760!$C465,DHW_StPt_Sch_EZ!$B$31:$B$54,0),MATCH(Schedules_8760!$F465,DHW_StPt_Sch_EZ!$C$30:$I$30,0)),"F","C")</f>
        <v>53.333333333333329</v>
      </c>
      <c r="N465" s="12"/>
      <c r="O465" s="12"/>
      <c r="P465" s="12"/>
    </row>
    <row r="466" spans="1:16" x14ac:dyDescent="0.25">
      <c r="A466" s="35">
        <v>465</v>
      </c>
      <c r="B466" s="89">
        <v>20.333333333333329</v>
      </c>
      <c r="C466" s="35">
        <f t="shared" si="35"/>
        <v>9</v>
      </c>
      <c r="D466" s="35">
        <f t="shared" si="38"/>
        <v>20</v>
      </c>
      <c r="E466" s="35">
        <f t="shared" si="39"/>
        <v>6</v>
      </c>
      <c r="F466" s="35" t="str">
        <f t="shared" si="36"/>
        <v>Friday</v>
      </c>
      <c r="G466" s="35">
        <f t="shared" si="37"/>
        <v>1</v>
      </c>
      <c r="H466" s="34">
        <f>CONVERT(INDEX(Htg_StPt_Sch_EZ!$C$4:$I$27,MATCH(Schedules_8760!$C466,Htg_StPt_Sch_EZ!$B$4:$B$27,0),MATCH(Schedules_8760!$F466,Htg_StPt_Sch_EZ!$C$3:$I$3,0)),"F","C")</f>
        <v>20.555555555555554</v>
      </c>
      <c r="I466" s="34">
        <f>CONVERT(INDEX(Htg_StPt_Sch_EZ!$C$31:$I$54,MATCH(Schedules_8760!$C466,Htg_StPt_Sch_EZ!$B$31:$B$54,0),MATCH(Schedules_8760!$F466,Htg_StPt_Sch_EZ!$C$30:$I$30,0)),"F","C")</f>
        <v>19.444444444444443</v>
      </c>
      <c r="J466" s="34">
        <f>CONVERT(INDEX(Clg_StPt_Sch_EZ!$C$4:$I$27,MATCH(Schedules_8760!$C466,Clg_StPt_Sch_EZ!$B$4:$B$27,0),MATCH(Schedules_8760!$F466,Clg_StPt_Sch_EZ!$C$3:$I$3,0)),"F","C")</f>
        <v>25.555555555555554</v>
      </c>
      <c r="K466" s="34">
        <f>CONVERT(INDEX(Clg_StPt_Sch_EZ!$C$31:$I$54,MATCH(Schedules_8760!$C466,Clg_StPt_Sch_EZ!$B$31:$B$54,0),MATCH(Schedules_8760!$F466,Clg_StPt_Sch_EZ!$C$30:$I$30,0)),"F","C")</f>
        <v>25</v>
      </c>
      <c r="L466" s="34">
        <f>CONVERT(INDEX(DHW_StPt_Sch_EZ!$C$4:$I$27,MATCH(Schedules_8760!$C466,DHW_StPt_Sch_EZ!$B$4:$B$27,0),MATCH(Schedules_8760!$F466,DHW_StPt_Sch_EZ!$C$3:$I$3,0)),"F","C")</f>
        <v>53.333333333333329</v>
      </c>
      <c r="M466" s="34">
        <f>CONVERT(INDEX(DHW_StPt_Sch_EZ!$C$31:$I$54,MATCH(Schedules_8760!$C466,DHW_StPt_Sch_EZ!$B$31:$B$54,0),MATCH(Schedules_8760!$F466,DHW_StPt_Sch_EZ!$C$30:$I$30,0)),"F","C")</f>
        <v>53.333333333333329</v>
      </c>
      <c r="N466" s="12"/>
      <c r="O466" s="12"/>
      <c r="P466" s="12"/>
    </row>
    <row r="467" spans="1:16" x14ac:dyDescent="0.25">
      <c r="A467" s="35">
        <v>466</v>
      </c>
      <c r="B467" s="89">
        <v>20.375</v>
      </c>
      <c r="C467" s="35">
        <f t="shared" si="35"/>
        <v>10</v>
      </c>
      <c r="D467" s="35">
        <f t="shared" si="38"/>
        <v>20</v>
      </c>
      <c r="E467" s="35">
        <f t="shared" si="39"/>
        <v>6</v>
      </c>
      <c r="F467" s="35" t="str">
        <f t="shared" si="36"/>
        <v>Friday</v>
      </c>
      <c r="G467" s="35">
        <f t="shared" si="37"/>
        <v>1</v>
      </c>
      <c r="H467" s="34">
        <f>CONVERT(INDEX(Htg_StPt_Sch_EZ!$C$4:$I$27,MATCH(Schedules_8760!$C467,Htg_StPt_Sch_EZ!$B$4:$B$27,0),MATCH(Schedules_8760!$F467,Htg_StPt_Sch_EZ!$C$3:$I$3,0)),"F","C")</f>
        <v>20.555555555555554</v>
      </c>
      <c r="I467" s="34">
        <f>CONVERT(INDEX(Htg_StPt_Sch_EZ!$C$31:$I$54,MATCH(Schedules_8760!$C467,Htg_StPt_Sch_EZ!$B$31:$B$54,0),MATCH(Schedules_8760!$F467,Htg_StPt_Sch_EZ!$C$30:$I$30,0)),"F","C")</f>
        <v>19.444444444444443</v>
      </c>
      <c r="J467" s="34">
        <f>CONVERT(INDEX(Clg_StPt_Sch_EZ!$C$4:$I$27,MATCH(Schedules_8760!$C467,Clg_StPt_Sch_EZ!$B$4:$B$27,0),MATCH(Schedules_8760!$F467,Clg_StPt_Sch_EZ!$C$3:$I$3,0)),"F","C")</f>
        <v>25.555555555555554</v>
      </c>
      <c r="K467" s="34">
        <f>CONVERT(INDEX(Clg_StPt_Sch_EZ!$C$31:$I$54,MATCH(Schedules_8760!$C467,Clg_StPt_Sch_EZ!$B$31:$B$54,0),MATCH(Schedules_8760!$F467,Clg_StPt_Sch_EZ!$C$30:$I$30,0)),"F","C")</f>
        <v>25</v>
      </c>
      <c r="L467" s="34">
        <f>CONVERT(INDEX(DHW_StPt_Sch_EZ!$C$4:$I$27,MATCH(Schedules_8760!$C467,DHW_StPt_Sch_EZ!$B$4:$B$27,0),MATCH(Schedules_8760!$F467,DHW_StPt_Sch_EZ!$C$3:$I$3,0)),"F","C")</f>
        <v>53.333333333333329</v>
      </c>
      <c r="M467" s="34">
        <f>CONVERT(INDEX(DHW_StPt_Sch_EZ!$C$31:$I$54,MATCH(Schedules_8760!$C467,DHW_StPt_Sch_EZ!$B$31:$B$54,0),MATCH(Schedules_8760!$F467,DHW_StPt_Sch_EZ!$C$30:$I$30,0)),"F","C")</f>
        <v>53.333333333333329</v>
      </c>
      <c r="N467" s="12"/>
      <c r="O467" s="12"/>
      <c r="P467" s="12"/>
    </row>
    <row r="468" spans="1:16" x14ac:dyDescent="0.25">
      <c r="A468" s="35">
        <v>467</v>
      </c>
      <c r="B468" s="89">
        <v>20.416666666666671</v>
      </c>
      <c r="C468" s="35">
        <f t="shared" si="35"/>
        <v>11</v>
      </c>
      <c r="D468" s="35">
        <f t="shared" si="38"/>
        <v>20</v>
      </c>
      <c r="E468" s="35">
        <f t="shared" si="39"/>
        <v>6</v>
      </c>
      <c r="F468" s="35" t="str">
        <f t="shared" si="36"/>
        <v>Friday</v>
      </c>
      <c r="G468" s="35">
        <f t="shared" si="37"/>
        <v>1</v>
      </c>
      <c r="H468" s="34">
        <f>CONVERT(INDEX(Htg_StPt_Sch_EZ!$C$4:$I$27,MATCH(Schedules_8760!$C468,Htg_StPt_Sch_EZ!$B$4:$B$27,0),MATCH(Schedules_8760!$F468,Htg_StPt_Sch_EZ!$C$3:$I$3,0)),"F","C")</f>
        <v>20.555555555555554</v>
      </c>
      <c r="I468" s="34">
        <f>CONVERT(INDEX(Htg_StPt_Sch_EZ!$C$31:$I$54,MATCH(Schedules_8760!$C468,Htg_StPt_Sch_EZ!$B$31:$B$54,0),MATCH(Schedules_8760!$F468,Htg_StPt_Sch_EZ!$C$30:$I$30,0)),"F","C")</f>
        <v>19.444444444444443</v>
      </c>
      <c r="J468" s="34">
        <f>CONVERT(INDEX(Clg_StPt_Sch_EZ!$C$4:$I$27,MATCH(Schedules_8760!$C468,Clg_StPt_Sch_EZ!$B$4:$B$27,0),MATCH(Schedules_8760!$F468,Clg_StPt_Sch_EZ!$C$3:$I$3,0)),"F","C")</f>
        <v>25.555555555555554</v>
      </c>
      <c r="K468" s="34">
        <f>CONVERT(INDEX(Clg_StPt_Sch_EZ!$C$31:$I$54,MATCH(Schedules_8760!$C468,Clg_StPt_Sch_EZ!$B$31:$B$54,0),MATCH(Schedules_8760!$F468,Clg_StPt_Sch_EZ!$C$30:$I$30,0)),"F","C")</f>
        <v>25</v>
      </c>
      <c r="L468" s="34">
        <f>CONVERT(INDEX(DHW_StPt_Sch_EZ!$C$4:$I$27,MATCH(Schedules_8760!$C468,DHW_StPt_Sch_EZ!$B$4:$B$27,0),MATCH(Schedules_8760!$F468,DHW_StPt_Sch_EZ!$C$3:$I$3,0)),"F","C")</f>
        <v>53.333333333333329</v>
      </c>
      <c r="M468" s="34">
        <f>CONVERT(INDEX(DHW_StPt_Sch_EZ!$C$31:$I$54,MATCH(Schedules_8760!$C468,DHW_StPt_Sch_EZ!$B$31:$B$54,0),MATCH(Schedules_8760!$F468,DHW_StPt_Sch_EZ!$C$30:$I$30,0)),"F","C")</f>
        <v>53.333333333333329</v>
      </c>
      <c r="N468" s="12"/>
      <c r="O468" s="12"/>
      <c r="P468" s="12"/>
    </row>
    <row r="469" spans="1:16" x14ac:dyDescent="0.25">
      <c r="A469" s="35">
        <v>468</v>
      </c>
      <c r="B469" s="89">
        <v>20.458333333333329</v>
      </c>
      <c r="C469" s="35">
        <f t="shared" si="35"/>
        <v>12</v>
      </c>
      <c r="D469" s="35">
        <f t="shared" si="38"/>
        <v>20</v>
      </c>
      <c r="E469" s="35">
        <f t="shared" si="39"/>
        <v>6</v>
      </c>
      <c r="F469" s="35" t="str">
        <f t="shared" si="36"/>
        <v>Friday</v>
      </c>
      <c r="G469" s="35">
        <f t="shared" si="37"/>
        <v>1</v>
      </c>
      <c r="H469" s="34">
        <f>CONVERT(INDEX(Htg_StPt_Sch_EZ!$C$4:$I$27,MATCH(Schedules_8760!$C469,Htg_StPt_Sch_EZ!$B$4:$B$27,0),MATCH(Schedules_8760!$F469,Htg_StPt_Sch_EZ!$C$3:$I$3,0)),"F","C")</f>
        <v>20.555555555555554</v>
      </c>
      <c r="I469" s="34">
        <f>CONVERT(INDEX(Htg_StPt_Sch_EZ!$C$31:$I$54,MATCH(Schedules_8760!$C469,Htg_StPt_Sch_EZ!$B$31:$B$54,0),MATCH(Schedules_8760!$F469,Htg_StPt_Sch_EZ!$C$30:$I$30,0)),"F","C")</f>
        <v>19.444444444444443</v>
      </c>
      <c r="J469" s="34">
        <f>CONVERT(INDEX(Clg_StPt_Sch_EZ!$C$4:$I$27,MATCH(Schedules_8760!$C469,Clg_StPt_Sch_EZ!$B$4:$B$27,0),MATCH(Schedules_8760!$F469,Clg_StPt_Sch_EZ!$C$3:$I$3,0)),"F","C")</f>
        <v>25.555555555555554</v>
      </c>
      <c r="K469" s="34">
        <f>CONVERT(INDEX(Clg_StPt_Sch_EZ!$C$31:$I$54,MATCH(Schedules_8760!$C469,Clg_StPt_Sch_EZ!$B$31:$B$54,0),MATCH(Schedules_8760!$F469,Clg_StPt_Sch_EZ!$C$30:$I$30,0)),"F","C")</f>
        <v>25</v>
      </c>
      <c r="L469" s="34">
        <f>CONVERT(INDEX(DHW_StPt_Sch_EZ!$C$4:$I$27,MATCH(Schedules_8760!$C469,DHW_StPt_Sch_EZ!$B$4:$B$27,0),MATCH(Schedules_8760!$F469,DHW_StPt_Sch_EZ!$C$3:$I$3,0)),"F","C")</f>
        <v>53.333333333333329</v>
      </c>
      <c r="M469" s="34">
        <f>CONVERT(INDEX(DHW_StPt_Sch_EZ!$C$31:$I$54,MATCH(Schedules_8760!$C469,DHW_StPt_Sch_EZ!$B$31:$B$54,0),MATCH(Schedules_8760!$F469,DHW_StPt_Sch_EZ!$C$30:$I$30,0)),"F","C")</f>
        <v>53.333333333333329</v>
      </c>
      <c r="N469" s="12"/>
      <c r="O469" s="12"/>
      <c r="P469" s="12"/>
    </row>
    <row r="470" spans="1:16" x14ac:dyDescent="0.25">
      <c r="A470" s="35">
        <v>469</v>
      </c>
      <c r="B470" s="89">
        <v>20.5</v>
      </c>
      <c r="C470" s="35">
        <f t="shared" si="35"/>
        <v>13</v>
      </c>
      <c r="D470" s="35">
        <f t="shared" si="38"/>
        <v>20</v>
      </c>
      <c r="E470" s="35">
        <f t="shared" si="39"/>
        <v>6</v>
      </c>
      <c r="F470" s="35" t="str">
        <f t="shared" si="36"/>
        <v>Friday</v>
      </c>
      <c r="G470" s="35">
        <f t="shared" si="37"/>
        <v>1</v>
      </c>
      <c r="H470" s="34">
        <f>CONVERT(INDEX(Htg_StPt_Sch_EZ!$C$4:$I$27,MATCH(Schedules_8760!$C470,Htg_StPt_Sch_EZ!$B$4:$B$27,0),MATCH(Schedules_8760!$F470,Htg_StPt_Sch_EZ!$C$3:$I$3,0)),"F","C")</f>
        <v>20.555555555555554</v>
      </c>
      <c r="I470" s="34">
        <f>CONVERT(INDEX(Htg_StPt_Sch_EZ!$C$31:$I$54,MATCH(Schedules_8760!$C470,Htg_StPt_Sch_EZ!$B$31:$B$54,0),MATCH(Schedules_8760!$F470,Htg_StPt_Sch_EZ!$C$30:$I$30,0)),"F","C")</f>
        <v>19.444444444444443</v>
      </c>
      <c r="J470" s="34">
        <f>CONVERT(INDEX(Clg_StPt_Sch_EZ!$C$4:$I$27,MATCH(Schedules_8760!$C470,Clg_StPt_Sch_EZ!$B$4:$B$27,0),MATCH(Schedules_8760!$F470,Clg_StPt_Sch_EZ!$C$3:$I$3,0)),"F","C")</f>
        <v>25.555555555555554</v>
      </c>
      <c r="K470" s="34">
        <f>CONVERT(INDEX(Clg_StPt_Sch_EZ!$C$31:$I$54,MATCH(Schedules_8760!$C470,Clg_StPt_Sch_EZ!$B$31:$B$54,0),MATCH(Schedules_8760!$F470,Clg_StPt_Sch_EZ!$C$30:$I$30,0)),"F","C")</f>
        <v>25</v>
      </c>
      <c r="L470" s="34">
        <f>CONVERT(INDEX(DHW_StPt_Sch_EZ!$C$4:$I$27,MATCH(Schedules_8760!$C470,DHW_StPt_Sch_EZ!$B$4:$B$27,0),MATCH(Schedules_8760!$F470,DHW_StPt_Sch_EZ!$C$3:$I$3,0)),"F","C")</f>
        <v>53.333333333333329</v>
      </c>
      <c r="M470" s="34">
        <f>CONVERT(INDEX(DHW_StPt_Sch_EZ!$C$31:$I$54,MATCH(Schedules_8760!$C470,DHW_StPt_Sch_EZ!$B$31:$B$54,0),MATCH(Schedules_8760!$F470,DHW_StPt_Sch_EZ!$C$30:$I$30,0)),"F","C")</f>
        <v>53.333333333333329</v>
      </c>
      <c r="N470" s="12"/>
      <c r="O470" s="12"/>
      <c r="P470" s="12"/>
    </row>
    <row r="471" spans="1:16" x14ac:dyDescent="0.25">
      <c r="A471" s="35">
        <v>470</v>
      </c>
      <c r="B471" s="89">
        <v>20.541666666666671</v>
      </c>
      <c r="C471" s="35">
        <f t="shared" si="35"/>
        <v>14</v>
      </c>
      <c r="D471" s="35">
        <f t="shared" si="38"/>
        <v>20</v>
      </c>
      <c r="E471" s="35">
        <f t="shared" si="39"/>
        <v>6</v>
      </c>
      <c r="F471" s="35" t="str">
        <f t="shared" si="36"/>
        <v>Friday</v>
      </c>
      <c r="G471" s="35">
        <f t="shared" si="37"/>
        <v>1</v>
      </c>
      <c r="H471" s="34">
        <f>CONVERT(INDEX(Htg_StPt_Sch_EZ!$C$4:$I$27,MATCH(Schedules_8760!$C471,Htg_StPt_Sch_EZ!$B$4:$B$27,0),MATCH(Schedules_8760!$F471,Htg_StPt_Sch_EZ!$C$3:$I$3,0)),"F","C")</f>
        <v>20.555555555555554</v>
      </c>
      <c r="I471" s="34">
        <f>CONVERT(INDEX(Htg_StPt_Sch_EZ!$C$31:$I$54,MATCH(Schedules_8760!$C471,Htg_StPt_Sch_EZ!$B$31:$B$54,0),MATCH(Schedules_8760!$F471,Htg_StPt_Sch_EZ!$C$30:$I$30,0)),"F","C")</f>
        <v>19.444444444444443</v>
      </c>
      <c r="J471" s="34">
        <f>CONVERT(INDEX(Clg_StPt_Sch_EZ!$C$4:$I$27,MATCH(Schedules_8760!$C471,Clg_StPt_Sch_EZ!$B$4:$B$27,0),MATCH(Schedules_8760!$F471,Clg_StPt_Sch_EZ!$C$3:$I$3,0)),"F","C")</f>
        <v>25.555555555555554</v>
      </c>
      <c r="K471" s="34">
        <f>CONVERT(INDEX(Clg_StPt_Sch_EZ!$C$31:$I$54,MATCH(Schedules_8760!$C471,Clg_StPt_Sch_EZ!$B$31:$B$54,0),MATCH(Schedules_8760!$F471,Clg_StPt_Sch_EZ!$C$30:$I$30,0)),"F","C")</f>
        <v>25</v>
      </c>
      <c r="L471" s="34">
        <f>CONVERT(INDEX(DHW_StPt_Sch_EZ!$C$4:$I$27,MATCH(Schedules_8760!$C471,DHW_StPt_Sch_EZ!$B$4:$B$27,0),MATCH(Schedules_8760!$F471,DHW_StPt_Sch_EZ!$C$3:$I$3,0)),"F","C")</f>
        <v>53.333333333333329</v>
      </c>
      <c r="M471" s="34">
        <f>CONVERT(INDEX(DHW_StPt_Sch_EZ!$C$31:$I$54,MATCH(Schedules_8760!$C471,DHW_StPt_Sch_EZ!$B$31:$B$54,0),MATCH(Schedules_8760!$F471,DHW_StPt_Sch_EZ!$C$30:$I$30,0)),"F","C")</f>
        <v>53.333333333333329</v>
      </c>
      <c r="N471" s="12"/>
      <c r="O471" s="12"/>
      <c r="P471" s="12"/>
    </row>
    <row r="472" spans="1:16" x14ac:dyDescent="0.25">
      <c r="A472" s="35">
        <v>471</v>
      </c>
      <c r="B472" s="89">
        <v>20.583333333333329</v>
      </c>
      <c r="C472" s="35">
        <f t="shared" si="35"/>
        <v>15</v>
      </c>
      <c r="D472" s="35">
        <f t="shared" si="38"/>
        <v>20</v>
      </c>
      <c r="E472" s="35">
        <f t="shared" si="39"/>
        <v>6</v>
      </c>
      <c r="F472" s="35" t="str">
        <f t="shared" si="36"/>
        <v>Friday</v>
      </c>
      <c r="G472" s="35">
        <f t="shared" si="37"/>
        <v>1</v>
      </c>
      <c r="H472" s="34">
        <f>CONVERT(INDEX(Htg_StPt_Sch_EZ!$C$4:$I$27,MATCH(Schedules_8760!$C472,Htg_StPt_Sch_EZ!$B$4:$B$27,0),MATCH(Schedules_8760!$F472,Htg_StPt_Sch_EZ!$C$3:$I$3,0)),"F","C")</f>
        <v>20.555555555555554</v>
      </c>
      <c r="I472" s="34">
        <f>CONVERT(INDEX(Htg_StPt_Sch_EZ!$C$31:$I$54,MATCH(Schedules_8760!$C472,Htg_StPt_Sch_EZ!$B$31:$B$54,0),MATCH(Schedules_8760!$F472,Htg_StPt_Sch_EZ!$C$30:$I$30,0)),"F","C")</f>
        <v>21.111111111111111</v>
      </c>
      <c r="J472" s="34">
        <f>CONVERT(INDEX(Clg_StPt_Sch_EZ!$C$4:$I$27,MATCH(Schedules_8760!$C472,Clg_StPt_Sch_EZ!$B$4:$B$27,0),MATCH(Schedules_8760!$F472,Clg_StPt_Sch_EZ!$C$3:$I$3,0)),"F","C")</f>
        <v>25.555555555555554</v>
      </c>
      <c r="K472" s="34">
        <f>CONVERT(INDEX(Clg_StPt_Sch_EZ!$C$31:$I$54,MATCH(Schedules_8760!$C472,Clg_StPt_Sch_EZ!$B$31:$B$54,0),MATCH(Schedules_8760!$F472,Clg_StPt_Sch_EZ!$C$30:$I$30,0)),"F","C")</f>
        <v>25</v>
      </c>
      <c r="L472" s="34">
        <f>CONVERT(INDEX(DHW_StPt_Sch_EZ!$C$4:$I$27,MATCH(Schedules_8760!$C472,DHW_StPt_Sch_EZ!$B$4:$B$27,0),MATCH(Schedules_8760!$F472,DHW_StPt_Sch_EZ!$C$3:$I$3,0)),"F","C")</f>
        <v>53.333333333333329</v>
      </c>
      <c r="M472" s="34">
        <f>CONVERT(INDEX(DHW_StPt_Sch_EZ!$C$31:$I$54,MATCH(Schedules_8760!$C472,DHW_StPt_Sch_EZ!$B$31:$B$54,0),MATCH(Schedules_8760!$F472,DHW_StPt_Sch_EZ!$C$30:$I$30,0)),"F","C")</f>
        <v>53.333333333333329</v>
      </c>
      <c r="N472" s="12"/>
      <c r="O472" s="12"/>
      <c r="P472" s="12"/>
    </row>
    <row r="473" spans="1:16" x14ac:dyDescent="0.25">
      <c r="A473" s="35">
        <v>472</v>
      </c>
      <c r="B473" s="89">
        <v>20.625</v>
      </c>
      <c r="C473" s="35">
        <f t="shared" si="35"/>
        <v>16</v>
      </c>
      <c r="D473" s="35">
        <f t="shared" si="38"/>
        <v>20</v>
      </c>
      <c r="E473" s="35">
        <f t="shared" si="39"/>
        <v>6</v>
      </c>
      <c r="F473" s="35" t="str">
        <f t="shared" si="36"/>
        <v>Friday</v>
      </c>
      <c r="G473" s="35">
        <f t="shared" si="37"/>
        <v>1</v>
      </c>
      <c r="H473" s="34">
        <f>CONVERT(INDEX(Htg_StPt_Sch_EZ!$C$4:$I$27,MATCH(Schedules_8760!$C473,Htg_StPt_Sch_EZ!$B$4:$B$27,0),MATCH(Schedules_8760!$F473,Htg_StPt_Sch_EZ!$C$3:$I$3,0)),"F","C")</f>
        <v>20.555555555555554</v>
      </c>
      <c r="I473" s="34">
        <f>CONVERT(INDEX(Htg_StPt_Sch_EZ!$C$31:$I$54,MATCH(Schedules_8760!$C473,Htg_StPt_Sch_EZ!$B$31:$B$54,0),MATCH(Schedules_8760!$F473,Htg_StPt_Sch_EZ!$C$30:$I$30,0)),"F","C")</f>
        <v>21.111111111111111</v>
      </c>
      <c r="J473" s="34">
        <f>CONVERT(INDEX(Clg_StPt_Sch_EZ!$C$4:$I$27,MATCH(Schedules_8760!$C473,Clg_StPt_Sch_EZ!$B$4:$B$27,0),MATCH(Schedules_8760!$F473,Clg_StPt_Sch_EZ!$C$3:$I$3,0)),"F","C")</f>
        <v>25.555555555555554</v>
      </c>
      <c r="K473" s="34">
        <f>CONVERT(INDEX(Clg_StPt_Sch_EZ!$C$31:$I$54,MATCH(Schedules_8760!$C473,Clg_StPt_Sch_EZ!$B$31:$B$54,0),MATCH(Schedules_8760!$F473,Clg_StPt_Sch_EZ!$C$30:$I$30,0)),"F","C")</f>
        <v>25</v>
      </c>
      <c r="L473" s="34">
        <f>CONVERT(INDEX(DHW_StPt_Sch_EZ!$C$4:$I$27,MATCH(Schedules_8760!$C473,DHW_StPt_Sch_EZ!$B$4:$B$27,0),MATCH(Schedules_8760!$F473,DHW_StPt_Sch_EZ!$C$3:$I$3,0)),"F","C")</f>
        <v>53.333333333333329</v>
      </c>
      <c r="M473" s="34">
        <f>CONVERT(INDEX(DHW_StPt_Sch_EZ!$C$31:$I$54,MATCH(Schedules_8760!$C473,DHW_StPt_Sch_EZ!$B$31:$B$54,0),MATCH(Schedules_8760!$F473,DHW_StPt_Sch_EZ!$C$30:$I$30,0)),"F","C")</f>
        <v>53.333333333333329</v>
      </c>
      <c r="N473" s="12"/>
      <c r="O473" s="12"/>
      <c r="P473" s="12"/>
    </row>
    <row r="474" spans="1:16" x14ac:dyDescent="0.25">
      <c r="A474" s="35">
        <v>473</v>
      </c>
      <c r="B474" s="89">
        <v>20.666666666666671</v>
      </c>
      <c r="C474" s="35">
        <f t="shared" si="35"/>
        <v>17</v>
      </c>
      <c r="D474" s="35">
        <f t="shared" si="38"/>
        <v>20</v>
      </c>
      <c r="E474" s="35">
        <f t="shared" si="39"/>
        <v>6</v>
      </c>
      <c r="F474" s="35" t="str">
        <f t="shared" si="36"/>
        <v>Friday</v>
      </c>
      <c r="G474" s="35">
        <f t="shared" si="37"/>
        <v>1</v>
      </c>
      <c r="H474" s="34">
        <f>CONVERT(INDEX(Htg_StPt_Sch_EZ!$C$4:$I$27,MATCH(Schedules_8760!$C474,Htg_StPt_Sch_EZ!$B$4:$B$27,0),MATCH(Schedules_8760!$F474,Htg_StPt_Sch_EZ!$C$3:$I$3,0)),"F","C")</f>
        <v>20.555555555555554</v>
      </c>
      <c r="I474" s="34">
        <f>CONVERT(INDEX(Htg_StPt_Sch_EZ!$C$31:$I$54,MATCH(Schedules_8760!$C474,Htg_StPt_Sch_EZ!$B$31:$B$54,0),MATCH(Schedules_8760!$F474,Htg_StPt_Sch_EZ!$C$30:$I$30,0)),"F","C")</f>
        <v>17.777777777777779</v>
      </c>
      <c r="J474" s="34">
        <f>CONVERT(INDEX(Clg_StPt_Sch_EZ!$C$4:$I$27,MATCH(Schedules_8760!$C474,Clg_StPt_Sch_EZ!$B$4:$B$27,0),MATCH(Schedules_8760!$F474,Clg_StPt_Sch_EZ!$C$3:$I$3,0)),"F","C")</f>
        <v>25.555555555555554</v>
      </c>
      <c r="K474" s="34">
        <f>CONVERT(INDEX(Clg_StPt_Sch_EZ!$C$31:$I$54,MATCH(Schedules_8760!$C474,Clg_StPt_Sch_EZ!$B$31:$B$54,0),MATCH(Schedules_8760!$F474,Clg_StPt_Sch_EZ!$C$30:$I$30,0)),"F","C")</f>
        <v>25</v>
      </c>
      <c r="L474" s="34">
        <f>CONVERT(INDEX(DHW_StPt_Sch_EZ!$C$4:$I$27,MATCH(Schedules_8760!$C474,DHW_StPt_Sch_EZ!$B$4:$B$27,0),MATCH(Schedules_8760!$F474,DHW_StPt_Sch_EZ!$C$3:$I$3,0)),"F","C")</f>
        <v>53.333333333333329</v>
      </c>
      <c r="M474" s="34">
        <f>CONVERT(INDEX(DHW_StPt_Sch_EZ!$C$31:$I$54,MATCH(Schedules_8760!$C474,DHW_StPt_Sch_EZ!$B$31:$B$54,0),MATCH(Schedules_8760!$F474,DHW_StPt_Sch_EZ!$C$30:$I$30,0)),"F","C")</f>
        <v>53.333333333333329</v>
      </c>
      <c r="N474" s="12"/>
      <c r="O474" s="12"/>
      <c r="P474" s="12"/>
    </row>
    <row r="475" spans="1:16" x14ac:dyDescent="0.25">
      <c r="A475" s="35">
        <v>474</v>
      </c>
      <c r="B475" s="89">
        <v>20.708333333333329</v>
      </c>
      <c r="C475" s="35">
        <f t="shared" si="35"/>
        <v>18</v>
      </c>
      <c r="D475" s="35">
        <f t="shared" si="38"/>
        <v>20</v>
      </c>
      <c r="E475" s="35">
        <f t="shared" si="39"/>
        <v>6</v>
      </c>
      <c r="F475" s="35" t="str">
        <f t="shared" si="36"/>
        <v>Friday</v>
      </c>
      <c r="G475" s="35">
        <f t="shared" si="37"/>
        <v>1</v>
      </c>
      <c r="H475" s="34">
        <f>CONVERT(INDEX(Htg_StPt_Sch_EZ!$C$4:$I$27,MATCH(Schedules_8760!$C475,Htg_StPt_Sch_EZ!$B$4:$B$27,0),MATCH(Schedules_8760!$F475,Htg_StPt_Sch_EZ!$C$3:$I$3,0)),"F","C")</f>
        <v>20.555555555555554</v>
      </c>
      <c r="I475" s="34">
        <f>CONVERT(INDEX(Htg_StPt_Sch_EZ!$C$31:$I$54,MATCH(Schedules_8760!$C475,Htg_StPt_Sch_EZ!$B$31:$B$54,0),MATCH(Schedules_8760!$F475,Htg_StPt_Sch_EZ!$C$30:$I$30,0)),"F","C")</f>
        <v>17.777777777777779</v>
      </c>
      <c r="J475" s="34">
        <f>CONVERT(INDEX(Clg_StPt_Sch_EZ!$C$4:$I$27,MATCH(Schedules_8760!$C475,Clg_StPt_Sch_EZ!$B$4:$B$27,0),MATCH(Schedules_8760!$F475,Clg_StPt_Sch_EZ!$C$3:$I$3,0)),"F","C")</f>
        <v>25.555555555555554</v>
      </c>
      <c r="K475" s="34">
        <f>CONVERT(INDEX(Clg_StPt_Sch_EZ!$C$31:$I$54,MATCH(Schedules_8760!$C475,Clg_StPt_Sch_EZ!$B$31:$B$54,0),MATCH(Schedules_8760!$F475,Clg_StPt_Sch_EZ!$C$30:$I$30,0)),"F","C")</f>
        <v>28.333333333333332</v>
      </c>
      <c r="L475" s="34">
        <f>CONVERT(INDEX(DHW_StPt_Sch_EZ!$C$4:$I$27,MATCH(Schedules_8760!$C475,DHW_StPt_Sch_EZ!$B$4:$B$27,0),MATCH(Schedules_8760!$F475,DHW_StPt_Sch_EZ!$C$3:$I$3,0)),"F","C")</f>
        <v>53.333333333333329</v>
      </c>
      <c r="M475" s="34">
        <f>CONVERT(INDEX(DHW_StPt_Sch_EZ!$C$31:$I$54,MATCH(Schedules_8760!$C475,DHW_StPt_Sch_EZ!$B$31:$B$54,0),MATCH(Schedules_8760!$F475,DHW_StPt_Sch_EZ!$C$30:$I$30,0)),"F","C")</f>
        <v>53.333333333333329</v>
      </c>
      <c r="N475" s="12"/>
      <c r="O475" s="12"/>
      <c r="P475" s="12"/>
    </row>
    <row r="476" spans="1:16" x14ac:dyDescent="0.25">
      <c r="A476" s="35">
        <v>475</v>
      </c>
      <c r="B476" s="89">
        <v>20.75</v>
      </c>
      <c r="C476" s="35">
        <f t="shared" si="35"/>
        <v>19</v>
      </c>
      <c r="D476" s="35">
        <f t="shared" si="38"/>
        <v>20</v>
      </c>
      <c r="E476" s="35">
        <f t="shared" si="39"/>
        <v>6</v>
      </c>
      <c r="F476" s="35" t="str">
        <f t="shared" si="36"/>
        <v>Friday</v>
      </c>
      <c r="G476" s="35">
        <f t="shared" si="37"/>
        <v>1</v>
      </c>
      <c r="H476" s="34">
        <f>CONVERT(INDEX(Htg_StPt_Sch_EZ!$C$4:$I$27,MATCH(Schedules_8760!$C476,Htg_StPt_Sch_EZ!$B$4:$B$27,0),MATCH(Schedules_8760!$F476,Htg_StPt_Sch_EZ!$C$3:$I$3,0)),"F","C")</f>
        <v>20.555555555555554</v>
      </c>
      <c r="I476" s="34">
        <f>CONVERT(INDEX(Htg_StPt_Sch_EZ!$C$31:$I$54,MATCH(Schedules_8760!$C476,Htg_StPt_Sch_EZ!$B$31:$B$54,0),MATCH(Schedules_8760!$F476,Htg_StPt_Sch_EZ!$C$30:$I$30,0)),"F","C")</f>
        <v>18.333333333333332</v>
      </c>
      <c r="J476" s="34">
        <f>CONVERT(INDEX(Clg_StPt_Sch_EZ!$C$4:$I$27,MATCH(Schedules_8760!$C476,Clg_StPt_Sch_EZ!$B$4:$B$27,0),MATCH(Schedules_8760!$F476,Clg_StPt_Sch_EZ!$C$3:$I$3,0)),"F","C")</f>
        <v>25.555555555555554</v>
      </c>
      <c r="K476" s="34">
        <f>CONVERT(INDEX(Clg_StPt_Sch_EZ!$C$31:$I$54,MATCH(Schedules_8760!$C476,Clg_StPt_Sch_EZ!$B$31:$B$54,0),MATCH(Schedules_8760!$F476,Clg_StPt_Sch_EZ!$C$30:$I$30,0)),"F","C")</f>
        <v>28.333333333333332</v>
      </c>
      <c r="L476" s="34">
        <f>CONVERT(INDEX(DHW_StPt_Sch_EZ!$C$4:$I$27,MATCH(Schedules_8760!$C476,DHW_StPt_Sch_EZ!$B$4:$B$27,0),MATCH(Schedules_8760!$F476,DHW_StPt_Sch_EZ!$C$3:$I$3,0)),"F","C")</f>
        <v>53.333333333333329</v>
      </c>
      <c r="M476" s="34">
        <f>CONVERT(INDEX(DHW_StPt_Sch_EZ!$C$31:$I$54,MATCH(Schedules_8760!$C476,DHW_StPt_Sch_EZ!$B$31:$B$54,0),MATCH(Schedules_8760!$F476,DHW_StPt_Sch_EZ!$C$30:$I$30,0)),"F","C")</f>
        <v>53.333333333333329</v>
      </c>
      <c r="N476" s="12"/>
      <c r="O476" s="12"/>
      <c r="P476" s="12"/>
    </row>
    <row r="477" spans="1:16" x14ac:dyDescent="0.25">
      <c r="A477" s="35">
        <v>476</v>
      </c>
      <c r="B477" s="89">
        <v>20.791666666666671</v>
      </c>
      <c r="C477" s="35">
        <f t="shared" si="35"/>
        <v>20</v>
      </c>
      <c r="D477" s="35">
        <f t="shared" si="38"/>
        <v>20</v>
      </c>
      <c r="E477" s="35">
        <f t="shared" si="39"/>
        <v>6</v>
      </c>
      <c r="F477" s="35" t="str">
        <f t="shared" si="36"/>
        <v>Friday</v>
      </c>
      <c r="G477" s="35">
        <f t="shared" si="37"/>
        <v>1</v>
      </c>
      <c r="H477" s="34">
        <f>CONVERT(INDEX(Htg_StPt_Sch_EZ!$C$4:$I$27,MATCH(Schedules_8760!$C477,Htg_StPt_Sch_EZ!$B$4:$B$27,0),MATCH(Schedules_8760!$F477,Htg_StPt_Sch_EZ!$C$3:$I$3,0)),"F","C")</f>
        <v>20.555555555555554</v>
      </c>
      <c r="I477" s="34">
        <f>CONVERT(INDEX(Htg_StPt_Sch_EZ!$C$31:$I$54,MATCH(Schedules_8760!$C477,Htg_StPt_Sch_EZ!$B$31:$B$54,0),MATCH(Schedules_8760!$F477,Htg_StPt_Sch_EZ!$C$30:$I$30,0)),"F","C")</f>
        <v>18.888888888888889</v>
      </c>
      <c r="J477" s="34">
        <f>CONVERT(INDEX(Clg_StPt_Sch_EZ!$C$4:$I$27,MATCH(Schedules_8760!$C477,Clg_StPt_Sch_EZ!$B$4:$B$27,0),MATCH(Schedules_8760!$F477,Clg_StPt_Sch_EZ!$C$3:$I$3,0)),"F","C")</f>
        <v>25.555555555555554</v>
      </c>
      <c r="K477" s="34">
        <f>CONVERT(INDEX(Clg_StPt_Sch_EZ!$C$31:$I$54,MATCH(Schedules_8760!$C477,Clg_StPt_Sch_EZ!$B$31:$B$54,0),MATCH(Schedules_8760!$F477,Clg_StPt_Sch_EZ!$C$30:$I$30,0)),"F","C")</f>
        <v>28.333333333333332</v>
      </c>
      <c r="L477" s="34">
        <f>CONVERT(INDEX(DHW_StPt_Sch_EZ!$C$4:$I$27,MATCH(Schedules_8760!$C477,DHW_StPt_Sch_EZ!$B$4:$B$27,0),MATCH(Schedules_8760!$F477,DHW_StPt_Sch_EZ!$C$3:$I$3,0)),"F","C")</f>
        <v>53.333333333333329</v>
      </c>
      <c r="M477" s="34">
        <f>CONVERT(INDEX(DHW_StPt_Sch_EZ!$C$31:$I$54,MATCH(Schedules_8760!$C477,DHW_StPt_Sch_EZ!$B$31:$B$54,0),MATCH(Schedules_8760!$F477,DHW_StPt_Sch_EZ!$C$30:$I$30,0)),"F","C")</f>
        <v>53.333333333333329</v>
      </c>
      <c r="N477" s="12"/>
      <c r="O477" s="12"/>
      <c r="P477" s="12"/>
    </row>
    <row r="478" spans="1:16" x14ac:dyDescent="0.25">
      <c r="A478" s="35">
        <v>477</v>
      </c>
      <c r="B478" s="89">
        <v>20.833333333333329</v>
      </c>
      <c r="C478" s="35">
        <f t="shared" si="35"/>
        <v>21</v>
      </c>
      <c r="D478" s="35">
        <f t="shared" si="38"/>
        <v>20</v>
      </c>
      <c r="E478" s="35">
        <f t="shared" si="39"/>
        <v>6</v>
      </c>
      <c r="F478" s="35" t="str">
        <f t="shared" si="36"/>
        <v>Friday</v>
      </c>
      <c r="G478" s="35">
        <f t="shared" si="37"/>
        <v>1</v>
      </c>
      <c r="H478" s="34">
        <f>CONVERT(INDEX(Htg_StPt_Sch_EZ!$C$4:$I$27,MATCH(Schedules_8760!$C478,Htg_StPt_Sch_EZ!$B$4:$B$27,0),MATCH(Schedules_8760!$F478,Htg_StPt_Sch_EZ!$C$3:$I$3,0)),"F","C")</f>
        <v>20.555555555555554</v>
      </c>
      <c r="I478" s="34">
        <f>CONVERT(INDEX(Htg_StPt_Sch_EZ!$C$31:$I$54,MATCH(Schedules_8760!$C478,Htg_StPt_Sch_EZ!$B$31:$B$54,0),MATCH(Schedules_8760!$F478,Htg_StPt_Sch_EZ!$C$30:$I$30,0)),"F","C")</f>
        <v>19.444444444444443</v>
      </c>
      <c r="J478" s="34">
        <f>CONVERT(INDEX(Clg_StPt_Sch_EZ!$C$4:$I$27,MATCH(Schedules_8760!$C478,Clg_StPt_Sch_EZ!$B$4:$B$27,0),MATCH(Schedules_8760!$F478,Clg_StPt_Sch_EZ!$C$3:$I$3,0)),"F","C")</f>
        <v>25.555555555555554</v>
      </c>
      <c r="K478" s="34">
        <f>CONVERT(INDEX(Clg_StPt_Sch_EZ!$C$31:$I$54,MATCH(Schedules_8760!$C478,Clg_StPt_Sch_EZ!$B$31:$B$54,0),MATCH(Schedules_8760!$F478,Clg_StPt_Sch_EZ!$C$30:$I$30,0)),"F","C")</f>
        <v>28.333333333333332</v>
      </c>
      <c r="L478" s="34">
        <f>CONVERT(INDEX(DHW_StPt_Sch_EZ!$C$4:$I$27,MATCH(Schedules_8760!$C478,DHW_StPt_Sch_EZ!$B$4:$B$27,0),MATCH(Schedules_8760!$F478,DHW_StPt_Sch_EZ!$C$3:$I$3,0)),"F","C")</f>
        <v>53.333333333333329</v>
      </c>
      <c r="M478" s="34">
        <f>CONVERT(INDEX(DHW_StPt_Sch_EZ!$C$31:$I$54,MATCH(Schedules_8760!$C478,DHW_StPt_Sch_EZ!$B$31:$B$54,0),MATCH(Schedules_8760!$F478,DHW_StPt_Sch_EZ!$C$30:$I$30,0)),"F","C")</f>
        <v>53.333333333333329</v>
      </c>
      <c r="N478" s="12"/>
      <c r="O478" s="12"/>
      <c r="P478" s="12"/>
    </row>
    <row r="479" spans="1:16" x14ac:dyDescent="0.25">
      <c r="A479" s="35">
        <v>478</v>
      </c>
      <c r="B479" s="89">
        <v>20.875</v>
      </c>
      <c r="C479" s="35">
        <f t="shared" si="35"/>
        <v>22</v>
      </c>
      <c r="D479" s="35">
        <f t="shared" si="38"/>
        <v>20</v>
      </c>
      <c r="E479" s="35">
        <f t="shared" si="39"/>
        <v>6</v>
      </c>
      <c r="F479" s="35" t="str">
        <f t="shared" si="36"/>
        <v>Friday</v>
      </c>
      <c r="G479" s="35">
        <f t="shared" si="37"/>
        <v>1</v>
      </c>
      <c r="H479" s="34">
        <f>CONVERT(INDEX(Htg_StPt_Sch_EZ!$C$4:$I$27,MATCH(Schedules_8760!$C479,Htg_StPt_Sch_EZ!$B$4:$B$27,0),MATCH(Schedules_8760!$F479,Htg_StPt_Sch_EZ!$C$3:$I$3,0)),"F","C")</f>
        <v>20.555555555555554</v>
      </c>
      <c r="I479" s="34">
        <f>CONVERT(INDEX(Htg_StPt_Sch_EZ!$C$31:$I$54,MATCH(Schedules_8760!$C479,Htg_StPt_Sch_EZ!$B$31:$B$54,0),MATCH(Schedules_8760!$F479,Htg_StPt_Sch_EZ!$C$30:$I$30,0)),"F","C")</f>
        <v>19.444444444444443</v>
      </c>
      <c r="J479" s="34">
        <f>CONVERT(INDEX(Clg_StPt_Sch_EZ!$C$4:$I$27,MATCH(Schedules_8760!$C479,Clg_StPt_Sch_EZ!$B$4:$B$27,0),MATCH(Schedules_8760!$F479,Clg_StPt_Sch_EZ!$C$3:$I$3,0)),"F","C")</f>
        <v>25.555555555555554</v>
      </c>
      <c r="K479" s="34">
        <f>CONVERT(INDEX(Clg_StPt_Sch_EZ!$C$31:$I$54,MATCH(Schedules_8760!$C479,Clg_StPt_Sch_EZ!$B$31:$B$54,0),MATCH(Schedules_8760!$F479,Clg_StPt_Sch_EZ!$C$30:$I$30,0)),"F","C")</f>
        <v>28.333333333333332</v>
      </c>
      <c r="L479" s="34">
        <f>CONVERT(INDEX(DHW_StPt_Sch_EZ!$C$4:$I$27,MATCH(Schedules_8760!$C479,DHW_StPt_Sch_EZ!$B$4:$B$27,0),MATCH(Schedules_8760!$F479,DHW_StPt_Sch_EZ!$C$3:$I$3,0)),"F","C")</f>
        <v>53.333333333333329</v>
      </c>
      <c r="M479" s="34">
        <f>CONVERT(INDEX(DHW_StPt_Sch_EZ!$C$31:$I$54,MATCH(Schedules_8760!$C479,DHW_StPt_Sch_EZ!$B$31:$B$54,0),MATCH(Schedules_8760!$F479,DHW_StPt_Sch_EZ!$C$30:$I$30,0)),"F","C")</f>
        <v>53.333333333333329</v>
      </c>
      <c r="N479" s="12"/>
      <c r="O479" s="12"/>
      <c r="P479" s="12"/>
    </row>
    <row r="480" spans="1:16" x14ac:dyDescent="0.25">
      <c r="A480" s="35">
        <v>479</v>
      </c>
      <c r="B480" s="89">
        <v>20.916666666666671</v>
      </c>
      <c r="C480" s="35">
        <f t="shared" si="35"/>
        <v>23</v>
      </c>
      <c r="D480" s="35">
        <f t="shared" si="38"/>
        <v>20</v>
      </c>
      <c r="E480" s="35">
        <f t="shared" si="39"/>
        <v>6</v>
      </c>
      <c r="F480" s="35" t="str">
        <f t="shared" si="36"/>
        <v>Friday</v>
      </c>
      <c r="G480" s="35">
        <f t="shared" si="37"/>
        <v>1</v>
      </c>
      <c r="H480" s="34">
        <f>CONVERT(INDEX(Htg_StPt_Sch_EZ!$C$4:$I$27,MATCH(Schedules_8760!$C480,Htg_StPt_Sch_EZ!$B$4:$B$27,0),MATCH(Schedules_8760!$F480,Htg_StPt_Sch_EZ!$C$3:$I$3,0)),"F","C")</f>
        <v>20.555555555555554</v>
      </c>
      <c r="I480" s="34">
        <f>CONVERT(INDEX(Htg_StPt_Sch_EZ!$C$31:$I$54,MATCH(Schedules_8760!$C480,Htg_StPt_Sch_EZ!$B$31:$B$54,0),MATCH(Schedules_8760!$F480,Htg_StPt_Sch_EZ!$C$30:$I$30,0)),"F","C")</f>
        <v>19.444444444444443</v>
      </c>
      <c r="J480" s="34">
        <f>CONVERT(INDEX(Clg_StPt_Sch_EZ!$C$4:$I$27,MATCH(Schedules_8760!$C480,Clg_StPt_Sch_EZ!$B$4:$B$27,0),MATCH(Schedules_8760!$F480,Clg_StPt_Sch_EZ!$C$3:$I$3,0)),"F","C")</f>
        <v>25.555555555555554</v>
      </c>
      <c r="K480" s="34">
        <f>CONVERT(INDEX(Clg_StPt_Sch_EZ!$C$31:$I$54,MATCH(Schedules_8760!$C480,Clg_StPt_Sch_EZ!$B$31:$B$54,0),MATCH(Schedules_8760!$F480,Clg_StPt_Sch_EZ!$C$30:$I$30,0)),"F","C")</f>
        <v>28.333333333333332</v>
      </c>
      <c r="L480" s="34">
        <f>CONVERT(INDEX(DHW_StPt_Sch_EZ!$C$4:$I$27,MATCH(Schedules_8760!$C480,DHW_StPt_Sch_EZ!$B$4:$B$27,0),MATCH(Schedules_8760!$F480,DHW_StPt_Sch_EZ!$C$3:$I$3,0)),"F","C")</f>
        <v>53.333333333333329</v>
      </c>
      <c r="M480" s="34">
        <f>CONVERT(INDEX(DHW_StPt_Sch_EZ!$C$31:$I$54,MATCH(Schedules_8760!$C480,DHW_StPt_Sch_EZ!$B$31:$B$54,0),MATCH(Schedules_8760!$F480,DHW_StPt_Sch_EZ!$C$30:$I$30,0)),"F","C")</f>
        <v>53.333333333333329</v>
      </c>
      <c r="N480" s="12"/>
      <c r="O480" s="12"/>
      <c r="P480" s="12"/>
    </row>
    <row r="481" spans="1:16" x14ac:dyDescent="0.25">
      <c r="A481" s="35">
        <v>480</v>
      </c>
      <c r="B481" s="89">
        <v>20.958333333333329</v>
      </c>
      <c r="C481" s="35">
        <f t="shared" si="35"/>
        <v>24</v>
      </c>
      <c r="D481" s="35">
        <f t="shared" si="38"/>
        <v>20</v>
      </c>
      <c r="E481" s="35">
        <f t="shared" si="39"/>
        <v>6</v>
      </c>
      <c r="F481" s="35" t="str">
        <f t="shared" si="36"/>
        <v>Friday</v>
      </c>
      <c r="G481" s="35">
        <f t="shared" si="37"/>
        <v>1</v>
      </c>
      <c r="H481" s="34">
        <f>CONVERT(INDEX(Htg_StPt_Sch_EZ!$C$4:$I$27,MATCH(Schedules_8760!$C481,Htg_StPt_Sch_EZ!$B$4:$B$27,0),MATCH(Schedules_8760!$F481,Htg_StPt_Sch_EZ!$C$3:$I$3,0)),"F","C")</f>
        <v>20.555555555555554</v>
      </c>
      <c r="I481" s="34">
        <f>CONVERT(INDEX(Htg_StPt_Sch_EZ!$C$31:$I$54,MATCH(Schedules_8760!$C481,Htg_StPt_Sch_EZ!$B$31:$B$54,0),MATCH(Schedules_8760!$F481,Htg_StPt_Sch_EZ!$C$30:$I$30,0)),"F","C")</f>
        <v>19.444444444444443</v>
      </c>
      <c r="J481" s="34">
        <f>CONVERT(INDEX(Clg_StPt_Sch_EZ!$C$4:$I$27,MATCH(Schedules_8760!$C481,Clg_StPt_Sch_EZ!$B$4:$B$27,0),MATCH(Schedules_8760!$F481,Clg_StPt_Sch_EZ!$C$3:$I$3,0)),"F","C")</f>
        <v>25.555555555555554</v>
      </c>
      <c r="K481" s="34">
        <f>CONVERT(INDEX(Clg_StPt_Sch_EZ!$C$31:$I$54,MATCH(Schedules_8760!$C481,Clg_StPt_Sch_EZ!$B$31:$B$54,0),MATCH(Schedules_8760!$F481,Clg_StPt_Sch_EZ!$C$30:$I$30,0)),"F","C")</f>
        <v>28.333333333333332</v>
      </c>
      <c r="L481" s="34">
        <f>CONVERT(INDEX(DHW_StPt_Sch_EZ!$C$4:$I$27,MATCH(Schedules_8760!$C481,DHW_StPt_Sch_EZ!$B$4:$B$27,0),MATCH(Schedules_8760!$F481,DHW_StPt_Sch_EZ!$C$3:$I$3,0)),"F","C")</f>
        <v>53.333333333333329</v>
      </c>
      <c r="M481" s="34">
        <f>CONVERT(INDEX(DHW_StPt_Sch_EZ!$C$31:$I$54,MATCH(Schedules_8760!$C481,DHW_StPt_Sch_EZ!$B$31:$B$54,0),MATCH(Schedules_8760!$F481,DHW_StPt_Sch_EZ!$C$30:$I$30,0)),"F","C")</f>
        <v>53.333333333333329</v>
      </c>
      <c r="N481" s="12"/>
      <c r="O481" s="12"/>
      <c r="P481" s="12"/>
    </row>
    <row r="482" spans="1:16" x14ac:dyDescent="0.25">
      <c r="A482" s="35">
        <v>481</v>
      </c>
      <c r="B482" s="89">
        <v>21</v>
      </c>
      <c r="C482" s="35">
        <f t="shared" si="35"/>
        <v>1</v>
      </c>
      <c r="D482" s="35">
        <f t="shared" si="38"/>
        <v>21</v>
      </c>
      <c r="E482" s="35">
        <f t="shared" si="39"/>
        <v>7</v>
      </c>
      <c r="F482" s="35" t="str">
        <f t="shared" si="36"/>
        <v>Saturday</v>
      </c>
      <c r="G482" s="35">
        <f t="shared" si="37"/>
        <v>1</v>
      </c>
      <c r="H482" s="34">
        <f>CONVERT(INDEX(Htg_StPt_Sch_EZ!$C$4:$I$27,MATCH(Schedules_8760!$C482,Htg_StPt_Sch_EZ!$B$4:$B$27,0),MATCH(Schedules_8760!$F482,Htg_StPt_Sch_EZ!$C$3:$I$3,0)),"F","C")</f>
        <v>20.555555555555554</v>
      </c>
      <c r="I482" s="34">
        <f>CONVERT(INDEX(Htg_StPt_Sch_EZ!$C$31:$I$54,MATCH(Schedules_8760!$C482,Htg_StPt_Sch_EZ!$B$31:$B$54,0),MATCH(Schedules_8760!$F482,Htg_StPt_Sch_EZ!$C$30:$I$30,0)),"F","C")</f>
        <v>19.444444444444443</v>
      </c>
      <c r="J482" s="34">
        <f>CONVERT(INDEX(Clg_StPt_Sch_EZ!$C$4:$I$27,MATCH(Schedules_8760!$C482,Clg_StPt_Sch_EZ!$B$4:$B$27,0),MATCH(Schedules_8760!$F482,Clg_StPt_Sch_EZ!$C$3:$I$3,0)),"F","C")</f>
        <v>25.555555555555554</v>
      </c>
      <c r="K482" s="34">
        <f>CONVERT(INDEX(Clg_StPt_Sch_EZ!$C$31:$I$54,MATCH(Schedules_8760!$C482,Clg_StPt_Sch_EZ!$B$31:$B$54,0),MATCH(Schedules_8760!$F482,Clg_StPt_Sch_EZ!$C$30:$I$30,0)),"F","C")</f>
        <v>28.333333333333332</v>
      </c>
      <c r="L482" s="34">
        <f>CONVERT(INDEX(DHW_StPt_Sch_EZ!$C$4:$I$27,MATCH(Schedules_8760!$C482,DHW_StPt_Sch_EZ!$B$4:$B$27,0),MATCH(Schedules_8760!$F482,DHW_StPt_Sch_EZ!$C$3:$I$3,0)),"F","C")</f>
        <v>53.333333333333329</v>
      </c>
      <c r="M482" s="34">
        <f>CONVERT(INDEX(DHW_StPt_Sch_EZ!$C$31:$I$54,MATCH(Schedules_8760!$C482,DHW_StPt_Sch_EZ!$B$31:$B$54,0),MATCH(Schedules_8760!$F482,DHW_StPt_Sch_EZ!$C$30:$I$30,0)),"F","C")</f>
        <v>53.333333333333329</v>
      </c>
      <c r="N482" s="12"/>
      <c r="O482" s="12"/>
      <c r="P482" s="12"/>
    </row>
    <row r="483" spans="1:16" x14ac:dyDescent="0.25">
      <c r="A483" s="35">
        <v>482</v>
      </c>
      <c r="B483" s="89">
        <v>21.041666666666671</v>
      </c>
      <c r="C483" s="35">
        <f t="shared" si="35"/>
        <v>2</v>
      </c>
      <c r="D483" s="35">
        <f t="shared" si="38"/>
        <v>21</v>
      </c>
      <c r="E483" s="35">
        <f t="shared" si="39"/>
        <v>7</v>
      </c>
      <c r="F483" s="35" t="str">
        <f t="shared" si="36"/>
        <v>Saturday</v>
      </c>
      <c r="G483" s="35">
        <f t="shared" si="37"/>
        <v>1</v>
      </c>
      <c r="H483" s="34">
        <f>CONVERT(INDEX(Htg_StPt_Sch_EZ!$C$4:$I$27,MATCH(Schedules_8760!$C483,Htg_StPt_Sch_EZ!$B$4:$B$27,0),MATCH(Schedules_8760!$F483,Htg_StPt_Sch_EZ!$C$3:$I$3,0)),"F","C")</f>
        <v>20.555555555555554</v>
      </c>
      <c r="I483" s="34">
        <f>CONVERT(INDEX(Htg_StPt_Sch_EZ!$C$31:$I$54,MATCH(Schedules_8760!$C483,Htg_StPt_Sch_EZ!$B$31:$B$54,0),MATCH(Schedules_8760!$F483,Htg_StPt_Sch_EZ!$C$30:$I$30,0)),"F","C")</f>
        <v>19.444444444444443</v>
      </c>
      <c r="J483" s="34">
        <f>CONVERT(INDEX(Clg_StPt_Sch_EZ!$C$4:$I$27,MATCH(Schedules_8760!$C483,Clg_StPt_Sch_EZ!$B$4:$B$27,0),MATCH(Schedules_8760!$F483,Clg_StPt_Sch_EZ!$C$3:$I$3,0)),"F","C")</f>
        <v>25.555555555555554</v>
      </c>
      <c r="K483" s="34">
        <f>CONVERT(INDEX(Clg_StPt_Sch_EZ!$C$31:$I$54,MATCH(Schedules_8760!$C483,Clg_StPt_Sch_EZ!$B$31:$B$54,0),MATCH(Schedules_8760!$F483,Clg_StPt_Sch_EZ!$C$30:$I$30,0)),"F","C")</f>
        <v>28.333333333333332</v>
      </c>
      <c r="L483" s="34">
        <f>CONVERT(INDEX(DHW_StPt_Sch_EZ!$C$4:$I$27,MATCH(Schedules_8760!$C483,DHW_StPt_Sch_EZ!$B$4:$B$27,0),MATCH(Schedules_8760!$F483,DHW_StPt_Sch_EZ!$C$3:$I$3,0)),"F","C")</f>
        <v>53.333333333333329</v>
      </c>
      <c r="M483" s="34">
        <f>CONVERT(INDEX(DHW_StPt_Sch_EZ!$C$31:$I$54,MATCH(Schedules_8760!$C483,DHW_StPt_Sch_EZ!$B$31:$B$54,0),MATCH(Schedules_8760!$F483,DHW_StPt_Sch_EZ!$C$30:$I$30,0)),"F","C")</f>
        <v>53.333333333333329</v>
      </c>
      <c r="N483" s="12"/>
      <c r="O483" s="12"/>
      <c r="P483" s="12"/>
    </row>
    <row r="484" spans="1:16" x14ac:dyDescent="0.25">
      <c r="A484" s="35">
        <v>483</v>
      </c>
      <c r="B484" s="89">
        <v>21.083333333333329</v>
      </c>
      <c r="C484" s="35">
        <f t="shared" si="35"/>
        <v>3</v>
      </c>
      <c r="D484" s="35">
        <f t="shared" si="38"/>
        <v>21</v>
      </c>
      <c r="E484" s="35">
        <f t="shared" si="39"/>
        <v>7</v>
      </c>
      <c r="F484" s="35" t="str">
        <f t="shared" si="36"/>
        <v>Saturday</v>
      </c>
      <c r="G484" s="35">
        <f t="shared" si="37"/>
        <v>1</v>
      </c>
      <c r="H484" s="34">
        <f>CONVERT(INDEX(Htg_StPt_Sch_EZ!$C$4:$I$27,MATCH(Schedules_8760!$C484,Htg_StPt_Sch_EZ!$B$4:$B$27,0),MATCH(Schedules_8760!$F484,Htg_StPt_Sch_EZ!$C$3:$I$3,0)),"F","C")</f>
        <v>20.555555555555554</v>
      </c>
      <c r="I484" s="34">
        <f>CONVERT(INDEX(Htg_StPt_Sch_EZ!$C$31:$I$54,MATCH(Schedules_8760!$C484,Htg_StPt_Sch_EZ!$B$31:$B$54,0),MATCH(Schedules_8760!$F484,Htg_StPt_Sch_EZ!$C$30:$I$30,0)),"F","C")</f>
        <v>19.444444444444443</v>
      </c>
      <c r="J484" s="34">
        <f>CONVERT(INDEX(Clg_StPt_Sch_EZ!$C$4:$I$27,MATCH(Schedules_8760!$C484,Clg_StPt_Sch_EZ!$B$4:$B$27,0),MATCH(Schedules_8760!$F484,Clg_StPt_Sch_EZ!$C$3:$I$3,0)),"F","C")</f>
        <v>25.555555555555554</v>
      </c>
      <c r="K484" s="34">
        <f>CONVERT(INDEX(Clg_StPt_Sch_EZ!$C$31:$I$54,MATCH(Schedules_8760!$C484,Clg_StPt_Sch_EZ!$B$31:$B$54,0),MATCH(Schedules_8760!$F484,Clg_StPt_Sch_EZ!$C$30:$I$30,0)),"F","C")</f>
        <v>28.333333333333332</v>
      </c>
      <c r="L484" s="34">
        <f>CONVERT(INDEX(DHW_StPt_Sch_EZ!$C$4:$I$27,MATCH(Schedules_8760!$C484,DHW_StPt_Sch_EZ!$B$4:$B$27,0),MATCH(Schedules_8760!$F484,DHW_StPt_Sch_EZ!$C$3:$I$3,0)),"F","C")</f>
        <v>53.333333333333329</v>
      </c>
      <c r="M484" s="34">
        <f>CONVERT(INDEX(DHW_StPt_Sch_EZ!$C$31:$I$54,MATCH(Schedules_8760!$C484,DHW_StPt_Sch_EZ!$B$31:$B$54,0),MATCH(Schedules_8760!$F484,DHW_StPt_Sch_EZ!$C$30:$I$30,0)),"F","C")</f>
        <v>53.333333333333329</v>
      </c>
      <c r="N484" s="12"/>
      <c r="O484" s="12"/>
      <c r="P484" s="12"/>
    </row>
    <row r="485" spans="1:16" x14ac:dyDescent="0.25">
      <c r="A485" s="35">
        <v>484</v>
      </c>
      <c r="B485" s="89">
        <v>21.125</v>
      </c>
      <c r="C485" s="35">
        <f t="shared" si="35"/>
        <v>4</v>
      </c>
      <c r="D485" s="35">
        <f t="shared" si="38"/>
        <v>21</v>
      </c>
      <c r="E485" s="35">
        <f t="shared" si="39"/>
        <v>7</v>
      </c>
      <c r="F485" s="35" t="str">
        <f t="shared" si="36"/>
        <v>Saturday</v>
      </c>
      <c r="G485" s="35">
        <f t="shared" si="37"/>
        <v>1</v>
      </c>
      <c r="H485" s="34">
        <f>CONVERT(INDEX(Htg_StPt_Sch_EZ!$C$4:$I$27,MATCH(Schedules_8760!$C485,Htg_StPt_Sch_EZ!$B$4:$B$27,0),MATCH(Schedules_8760!$F485,Htg_StPt_Sch_EZ!$C$3:$I$3,0)),"F","C")</f>
        <v>20.555555555555554</v>
      </c>
      <c r="I485" s="34">
        <f>CONVERT(INDEX(Htg_StPt_Sch_EZ!$C$31:$I$54,MATCH(Schedules_8760!$C485,Htg_StPt_Sch_EZ!$B$31:$B$54,0),MATCH(Schedules_8760!$F485,Htg_StPt_Sch_EZ!$C$30:$I$30,0)),"F","C")</f>
        <v>19.444444444444443</v>
      </c>
      <c r="J485" s="34">
        <f>CONVERT(INDEX(Clg_StPt_Sch_EZ!$C$4:$I$27,MATCH(Schedules_8760!$C485,Clg_StPt_Sch_EZ!$B$4:$B$27,0),MATCH(Schedules_8760!$F485,Clg_StPt_Sch_EZ!$C$3:$I$3,0)),"F","C")</f>
        <v>25.555555555555554</v>
      </c>
      <c r="K485" s="34">
        <f>CONVERT(INDEX(Clg_StPt_Sch_EZ!$C$31:$I$54,MATCH(Schedules_8760!$C485,Clg_StPt_Sch_EZ!$B$31:$B$54,0),MATCH(Schedules_8760!$F485,Clg_StPt_Sch_EZ!$C$30:$I$30,0)),"F","C")</f>
        <v>28.333333333333332</v>
      </c>
      <c r="L485" s="34">
        <f>CONVERT(INDEX(DHW_StPt_Sch_EZ!$C$4:$I$27,MATCH(Schedules_8760!$C485,DHW_StPt_Sch_EZ!$B$4:$B$27,0),MATCH(Schedules_8760!$F485,DHW_StPt_Sch_EZ!$C$3:$I$3,0)),"F","C")</f>
        <v>53.333333333333329</v>
      </c>
      <c r="M485" s="34">
        <f>CONVERT(INDEX(DHW_StPt_Sch_EZ!$C$31:$I$54,MATCH(Schedules_8760!$C485,DHW_StPt_Sch_EZ!$B$31:$B$54,0),MATCH(Schedules_8760!$F485,DHW_StPt_Sch_EZ!$C$30:$I$30,0)),"F","C")</f>
        <v>53.333333333333329</v>
      </c>
      <c r="N485" s="12"/>
      <c r="O485" s="12"/>
      <c r="P485" s="12"/>
    </row>
    <row r="486" spans="1:16" x14ac:dyDescent="0.25">
      <c r="A486" s="35">
        <v>485</v>
      </c>
      <c r="B486" s="89">
        <v>21.166666666666671</v>
      </c>
      <c r="C486" s="35">
        <f t="shared" si="35"/>
        <v>5</v>
      </c>
      <c r="D486" s="35">
        <f t="shared" si="38"/>
        <v>21</v>
      </c>
      <c r="E486" s="35">
        <f t="shared" si="39"/>
        <v>7</v>
      </c>
      <c r="F486" s="35" t="str">
        <f t="shared" si="36"/>
        <v>Saturday</v>
      </c>
      <c r="G486" s="35">
        <f t="shared" si="37"/>
        <v>1</v>
      </c>
      <c r="H486" s="34">
        <f>CONVERT(INDEX(Htg_StPt_Sch_EZ!$C$4:$I$27,MATCH(Schedules_8760!$C486,Htg_StPt_Sch_EZ!$B$4:$B$27,0),MATCH(Schedules_8760!$F486,Htg_StPt_Sch_EZ!$C$3:$I$3,0)),"F","C")</f>
        <v>20.555555555555554</v>
      </c>
      <c r="I486" s="34">
        <f>CONVERT(INDEX(Htg_StPt_Sch_EZ!$C$31:$I$54,MATCH(Schedules_8760!$C486,Htg_StPt_Sch_EZ!$B$31:$B$54,0),MATCH(Schedules_8760!$F486,Htg_StPt_Sch_EZ!$C$30:$I$30,0)),"F","C")</f>
        <v>19.444444444444443</v>
      </c>
      <c r="J486" s="34">
        <f>CONVERT(INDEX(Clg_StPt_Sch_EZ!$C$4:$I$27,MATCH(Schedules_8760!$C486,Clg_StPt_Sch_EZ!$B$4:$B$27,0),MATCH(Schedules_8760!$F486,Clg_StPt_Sch_EZ!$C$3:$I$3,0)),"F","C")</f>
        <v>25.555555555555554</v>
      </c>
      <c r="K486" s="34">
        <f>CONVERT(INDEX(Clg_StPt_Sch_EZ!$C$31:$I$54,MATCH(Schedules_8760!$C486,Clg_StPt_Sch_EZ!$B$31:$B$54,0),MATCH(Schedules_8760!$F486,Clg_StPt_Sch_EZ!$C$30:$I$30,0)),"F","C")</f>
        <v>28.333333333333332</v>
      </c>
      <c r="L486" s="34">
        <f>CONVERT(INDEX(DHW_StPt_Sch_EZ!$C$4:$I$27,MATCH(Schedules_8760!$C486,DHW_StPt_Sch_EZ!$B$4:$B$27,0),MATCH(Schedules_8760!$F486,DHW_StPt_Sch_EZ!$C$3:$I$3,0)),"F","C")</f>
        <v>53.333333333333329</v>
      </c>
      <c r="M486" s="34">
        <f>CONVERT(INDEX(DHW_StPt_Sch_EZ!$C$31:$I$54,MATCH(Schedules_8760!$C486,DHW_StPt_Sch_EZ!$B$31:$B$54,0),MATCH(Schedules_8760!$F486,DHW_StPt_Sch_EZ!$C$30:$I$30,0)),"F","C")</f>
        <v>53.333333333333329</v>
      </c>
      <c r="N486" s="12"/>
      <c r="O486" s="12"/>
      <c r="P486" s="12"/>
    </row>
    <row r="487" spans="1:16" x14ac:dyDescent="0.25">
      <c r="A487" s="35">
        <v>486</v>
      </c>
      <c r="B487" s="89">
        <v>21.208333333333329</v>
      </c>
      <c r="C487" s="35">
        <f t="shared" si="35"/>
        <v>6</v>
      </c>
      <c r="D487" s="35">
        <f t="shared" si="38"/>
        <v>21</v>
      </c>
      <c r="E487" s="35">
        <f t="shared" si="39"/>
        <v>7</v>
      </c>
      <c r="F487" s="35" t="str">
        <f t="shared" si="36"/>
        <v>Saturday</v>
      </c>
      <c r="G487" s="35">
        <f t="shared" si="37"/>
        <v>1</v>
      </c>
      <c r="H487" s="34">
        <f>CONVERT(INDEX(Htg_StPt_Sch_EZ!$C$4:$I$27,MATCH(Schedules_8760!$C487,Htg_StPt_Sch_EZ!$B$4:$B$27,0),MATCH(Schedules_8760!$F487,Htg_StPt_Sch_EZ!$C$3:$I$3,0)),"F","C")</f>
        <v>20.555555555555554</v>
      </c>
      <c r="I487" s="34">
        <f>CONVERT(INDEX(Htg_StPt_Sch_EZ!$C$31:$I$54,MATCH(Schedules_8760!$C487,Htg_StPt_Sch_EZ!$B$31:$B$54,0),MATCH(Schedules_8760!$F487,Htg_StPt_Sch_EZ!$C$30:$I$30,0)),"F","C")</f>
        <v>19.444444444444443</v>
      </c>
      <c r="J487" s="34">
        <f>CONVERT(INDEX(Clg_StPt_Sch_EZ!$C$4:$I$27,MATCH(Schedules_8760!$C487,Clg_StPt_Sch_EZ!$B$4:$B$27,0),MATCH(Schedules_8760!$F487,Clg_StPt_Sch_EZ!$C$3:$I$3,0)),"F","C")</f>
        <v>25.555555555555554</v>
      </c>
      <c r="K487" s="34">
        <f>CONVERT(INDEX(Clg_StPt_Sch_EZ!$C$31:$I$54,MATCH(Schedules_8760!$C487,Clg_StPt_Sch_EZ!$B$31:$B$54,0),MATCH(Schedules_8760!$F487,Clg_StPt_Sch_EZ!$C$30:$I$30,0)),"F","C")</f>
        <v>28.333333333333332</v>
      </c>
      <c r="L487" s="34">
        <f>CONVERT(INDEX(DHW_StPt_Sch_EZ!$C$4:$I$27,MATCH(Schedules_8760!$C487,DHW_StPt_Sch_EZ!$B$4:$B$27,0),MATCH(Schedules_8760!$F487,DHW_StPt_Sch_EZ!$C$3:$I$3,0)),"F","C")</f>
        <v>53.333333333333329</v>
      </c>
      <c r="M487" s="34">
        <f>CONVERT(INDEX(DHW_StPt_Sch_EZ!$C$31:$I$54,MATCH(Schedules_8760!$C487,DHW_StPt_Sch_EZ!$B$31:$B$54,0),MATCH(Schedules_8760!$F487,DHW_StPt_Sch_EZ!$C$30:$I$30,0)),"F","C")</f>
        <v>53.333333333333329</v>
      </c>
      <c r="N487" s="12"/>
      <c r="O487" s="12"/>
      <c r="P487" s="12"/>
    </row>
    <row r="488" spans="1:16" x14ac:dyDescent="0.25">
      <c r="A488" s="35">
        <v>487</v>
      </c>
      <c r="B488" s="89">
        <v>21.25</v>
      </c>
      <c r="C488" s="35">
        <f t="shared" si="35"/>
        <v>7</v>
      </c>
      <c r="D488" s="35">
        <f t="shared" si="38"/>
        <v>21</v>
      </c>
      <c r="E488" s="35">
        <f t="shared" si="39"/>
        <v>7</v>
      </c>
      <c r="F488" s="35" t="str">
        <f t="shared" si="36"/>
        <v>Saturday</v>
      </c>
      <c r="G488" s="35">
        <f t="shared" si="37"/>
        <v>1</v>
      </c>
      <c r="H488" s="34">
        <f>CONVERT(INDEX(Htg_StPt_Sch_EZ!$C$4:$I$27,MATCH(Schedules_8760!$C488,Htg_StPt_Sch_EZ!$B$4:$B$27,0),MATCH(Schedules_8760!$F488,Htg_StPt_Sch_EZ!$C$3:$I$3,0)),"F","C")</f>
        <v>20.555555555555554</v>
      </c>
      <c r="I488" s="34">
        <f>CONVERT(INDEX(Htg_StPt_Sch_EZ!$C$31:$I$54,MATCH(Schedules_8760!$C488,Htg_StPt_Sch_EZ!$B$31:$B$54,0),MATCH(Schedules_8760!$F488,Htg_StPt_Sch_EZ!$C$30:$I$30,0)),"F","C")</f>
        <v>19.444444444444443</v>
      </c>
      <c r="J488" s="34">
        <f>CONVERT(INDEX(Clg_StPt_Sch_EZ!$C$4:$I$27,MATCH(Schedules_8760!$C488,Clg_StPt_Sch_EZ!$B$4:$B$27,0),MATCH(Schedules_8760!$F488,Clg_StPt_Sch_EZ!$C$3:$I$3,0)),"F","C")</f>
        <v>25.555555555555554</v>
      </c>
      <c r="K488" s="34">
        <f>CONVERT(INDEX(Clg_StPt_Sch_EZ!$C$31:$I$54,MATCH(Schedules_8760!$C488,Clg_StPt_Sch_EZ!$B$31:$B$54,0),MATCH(Schedules_8760!$F488,Clg_StPt_Sch_EZ!$C$30:$I$30,0)),"F","C")</f>
        <v>28.333333333333332</v>
      </c>
      <c r="L488" s="34">
        <f>CONVERT(INDEX(DHW_StPt_Sch_EZ!$C$4:$I$27,MATCH(Schedules_8760!$C488,DHW_StPt_Sch_EZ!$B$4:$B$27,0),MATCH(Schedules_8760!$F488,DHW_StPt_Sch_EZ!$C$3:$I$3,0)),"F","C")</f>
        <v>53.333333333333329</v>
      </c>
      <c r="M488" s="34">
        <f>CONVERT(INDEX(DHW_StPt_Sch_EZ!$C$31:$I$54,MATCH(Schedules_8760!$C488,DHW_StPt_Sch_EZ!$B$31:$B$54,0),MATCH(Schedules_8760!$F488,DHW_StPt_Sch_EZ!$C$30:$I$30,0)),"F","C")</f>
        <v>53.333333333333329</v>
      </c>
      <c r="N488" s="12"/>
      <c r="O488" s="12"/>
      <c r="P488" s="12"/>
    </row>
    <row r="489" spans="1:16" x14ac:dyDescent="0.25">
      <c r="A489" s="35">
        <v>488</v>
      </c>
      <c r="B489" s="89">
        <v>21.291666666666671</v>
      </c>
      <c r="C489" s="35">
        <f t="shared" si="35"/>
        <v>8</v>
      </c>
      <c r="D489" s="35">
        <f t="shared" si="38"/>
        <v>21</v>
      </c>
      <c r="E489" s="35">
        <f t="shared" si="39"/>
        <v>7</v>
      </c>
      <c r="F489" s="35" t="str">
        <f t="shared" si="36"/>
        <v>Saturday</v>
      </c>
      <c r="G489" s="35">
        <f t="shared" si="37"/>
        <v>1</v>
      </c>
      <c r="H489" s="34">
        <f>CONVERT(INDEX(Htg_StPt_Sch_EZ!$C$4:$I$27,MATCH(Schedules_8760!$C489,Htg_StPt_Sch_EZ!$B$4:$B$27,0),MATCH(Schedules_8760!$F489,Htg_StPt_Sch_EZ!$C$3:$I$3,0)),"F","C")</f>
        <v>20.555555555555554</v>
      </c>
      <c r="I489" s="34">
        <f>CONVERT(INDEX(Htg_StPt_Sch_EZ!$C$31:$I$54,MATCH(Schedules_8760!$C489,Htg_StPt_Sch_EZ!$B$31:$B$54,0),MATCH(Schedules_8760!$F489,Htg_StPt_Sch_EZ!$C$30:$I$30,0)),"F","C")</f>
        <v>19.444444444444443</v>
      </c>
      <c r="J489" s="34">
        <f>CONVERT(INDEX(Clg_StPt_Sch_EZ!$C$4:$I$27,MATCH(Schedules_8760!$C489,Clg_StPt_Sch_EZ!$B$4:$B$27,0),MATCH(Schedules_8760!$F489,Clg_StPt_Sch_EZ!$C$3:$I$3,0)),"F","C")</f>
        <v>25.555555555555554</v>
      </c>
      <c r="K489" s="34">
        <f>CONVERT(INDEX(Clg_StPt_Sch_EZ!$C$31:$I$54,MATCH(Schedules_8760!$C489,Clg_StPt_Sch_EZ!$B$31:$B$54,0),MATCH(Schedules_8760!$F489,Clg_StPt_Sch_EZ!$C$30:$I$30,0)),"F","C")</f>
        <v>25</v>
      </c>
      <c r="L489" s="34">
        <f>CONVERT(INDEX(DHW_StPt_Sch_EZ!$C$4:$I$27,MATCH(Schedules_8760!$C489,DHW_StPt_Sch_EZ!$B$4:$B$27,0),MATCH(Schedules_8760!$F489,DHW_StPt_Sch_EZ!$C$3:$I$3,0)),"F","C")</f>
        <v>53.333333333333329</v>
      </c>
      <c r="M489" s="34">
        <f>CONVERT(INDEX(DHW_StPt_Sch_EZ!$C$31:$I$54,MATCH(Schedules_8760!$C489,DHW_StPt_Sch_EZ!$B$31:$B$54,0),MATCH(Schedules_8760!$F489,DHW_StPt_Sch_EZ!$C$30:$I$30,0)),"F","C")</f>
        <v>53.333333333333329</v>
      </c>
      <c r="N489" s="12"/>
      <c r="O489" s="12"/>
      <c r="P489" s="12"/>
    </row>
    <row r="490" spans="1:16" x14ac:dyDescent="0.25">
      <c r="A490" s="35">
        <v>489</v>
      </c>
      <c r="B490" s="89">
        <v>21.333333333333329</v>
      </c>
      <c r="C490" s="35">
        <f t="shared" si="35"/>
        <v>9</v>
      </c>
      <c r="D490" s="35">
        <f t="shared" si="38"/>
        <v>21</v>
      </c>
      <c r="E490" s="35">
        <f t="shared" si="39"/>
        <v>7</v>
      </c>
      <c r="F490" s="35" t="str">
        <f t="shared" si="36"/>
        <v>Saturday</v>
      </c>
      <c r="G490" s="35">
        <f t="shared" si="37"/>
        <v>1</v>
      </c>
      <c r="H490" s="34">
        <f>CONVERT(INDEX(Htg_StPt_Sch_EZ!$C$4:$I$27,MATCH(Schedules_8760!$C490,Htg_StPt_Sch_EZ!$B$4:$B$27,0),MATCH(Schedules_8760!$F490,Htg_StPt_Sch_EZ!$C$3:$I$3,0)),"F","C")</f>
        <v>20.555555555555554</v>
      </c>
      <c r="I490" s="34">
        <f>CONVERT(INDEX(Htg_StPt_Sch_EZ!$C$31:$I$54,MATCH(Schedules_8760!$C490,Htg_StPt_Sch_EZ!$B$31:$B$54,0),MATCH(Schedules_8760!$F490,Htg_StPt_Sch_EZ!$C$30:$I$30,0)),"F","C")</f>
        <v>19.444444444444443</v>
      </c>
      <c r="J490" s="34">
        <f>CONVERT(INDEX(Clg_StPt_Sch_EZ!$C$4:$I$27,MATCH(Schedules_8760!$C490,Clg_StPt_Sch_EZ!$B$4:$B$27,0),MATCH(Schedules_8760!$F490,Clg_StPt_Sch_EZ!$C$3:$I$3,0)),"F","C")</f>
        <v>25.555555555555554</v>
      </c>
      <c r="K490" s="34">
        <f>CONVERT(INDEX(Clg_StPt_Sch_EZ!$C$31:$I$54,MATCH(Schedules_8760!$C490,Clg_StPt_Sch_EZ!$B$31:$B$54,0),MATCH(Schedules_8760!$F490,Clg_StPt_Sch_EZ!$C$30:$I$30,0)),"F","C")</f>
        <v>25</v>
      </c>
      <c r="L490" s="34">
        <f>CONVERT(INDEX(DHW_StPt_Sch_EZ!$C$4:$I$27,MATCH(Schedules_8760!$C490,DHW_StPt_Sch_EZ!$B$4:$B$27,0),MATCH(Schedules_8760!$F490,DHW_StPt_Sch_EZ!$C$3:$I$3,0)),"F","C")</f>
        <v>53.333333333333329</v>
      </c>
      <c r="M490" s="34">
        <f>CONVERT(INDEX(DHW_StPt_Sch_EZ!$C$31:$I$54,MATCH(Schedules_8760!$C490,DHW_StPt_Sch_EZ!$B$31:$B$54,0),MATCH(Schedules_8760!$F490,DHW_StPt_Sch_EZ!$C$30:$I$30,0)),"F","C")</f>
        <v>53.333333333333329</v>
      </c>
      <c r="N490" s="12"/>
      <c r="O490" s="12"/>
      <c r="P490" s="12"/>
    </row>
    <row r="491" spans="1:16" x14ac:dyDescent="0.25">
      <c r="A491" s="35">
        <v>490</v>
      </c>
      <c r="B491" s="89">
        <v>21.375</v>
      </c>
      <c r="C491" s="35">
        <f t="shared" si="35"/>
        <v>10</v>
      </c>
      <c r="D491" s="35">
        <f t="shared" si="38"/>
        <v>21</v>
      </c>
      <c r="E491" s="35">
        <f t="shared" si="39"/>
        <v>7</v>
      </c>
      <c r="F491" s="35" t="str">
        <f t="shared" si="36"/>
        <v>Saturday</v>
      </c>
      <c r="G491" s="35">
        <f t="shared" si="37"/>
        <v>1</v>
      </c>
      <c r="H491" s="34">
        <f>CONVERT(INDEX(Htg_StPt_Sch_EZ!$C$4:$I$27,MATCH(Schedules_8760!$C491,Htg_StPt_Sch_EZ!$B$4:$B$27,0),MATCH(Schedules_8760!$F491,Htg_StPt_Sch_EZ!$C$3:$I$3,0)),"F","C")</f>
        <v>20.555555555555554</v>
      </c>
      <c r="I491" s="34">
        <f>CONVERT(INDEX(Htg_StPt_Sch_EZ!$C$31:$I$54,MATCH(Schedules_8760!$C491,Htg_StPt_Sch_EZ!$B$31:$B$54,0),MATCH(Schedules_8760!$F491,Htg_StPt_Sch_EZ!$C$30:$I$30,0)),"F","C")</f>
        <v>19.444444444444443</v>
      </c>
      <c r="J491" s="34">
        <f>CONVERT(INDEX(Clg_StPt_Sch_EZ!$C$4:$I$27,MATCH(Schedules_8760!$C491,Clg_StPt_Sch_EZ!$B$4:$B$27,0),MATCH(Schedules_8760!$F491,Clg_StPt_Sch_EZ!$C$3:$I$3,0)),"F","C")</f>
        <v>25.555555555555554</v>
      </c>
      <c r="K491" s="34">
        <f>CONVERT(INDEX(Clg_StPt_Sch_EZ!$C$31:$I$54,MATCH(Schedules_8760!$C491,Clg_StPt_Sch_EZ!$B$31:$B$54,0),MATCH(Schedules_8760!$F491,Clg_StPt_Sch_EZ!$C$30:$I$30,0)),"F","C")</f>
        <v>25</v>
      </c>
      <c r="L491" s="34">
        <f>CONVERT(INDEX(DHW_StPt_Sch_EZ!$C$4:$I$27,MATCH(Schedules_8760!$C491,DHW_StPt_Sch_EZ!$B$4:$B$27,0),MATCH(Schedules_8760!$F491,DHW_StPt_Sch_EZ!$C$3:$I$3,0)),"F","C")</f>
        <v>53.333333333333329</v>
      </c>
      <c r="M491" s="34">
        <f>CONVERT(INDEX(DHW_StPt_Sch_EZ!$C$31:$I$54,MATCH(Schedules_8760!$C491,DHW_StPt_Sch_EZ!$B$31:$B$54,0),MATCH(Schedules_8760!$F491,DHW_StPt_Sch_EZ!$C$30:$I$30,0)),"F","C")</f>
        <v>53.333333333333329</v>
      </c>
      <c r="N491" s="12"/>
      <c r="O491" s="12"/>
      <c r="P491" s="12"/>
    </row>
    <row r="492" spans="1:16" x14ac:dyDescent="0.25">
      <c r="A492" s="35">
        <v>491</v>
      </c>
      <c r="B492" s="89">
        <v>21.416666666666671</v>
      </c>
      <c r="C492" s="35">
        <f t="shared" si="35"/>
        <v>11</v>
      </c>
      <c r="D492" s="35">
        <f t="shared" si="38"/>
        <v>21</v>
      </c>
      <c r="E492" s="35">
        <f t="shared" si="39"/>
        <v>7</v>
      </c>
      <c r="F492" s="35" t="str">
        <f t="shared" si="36"/>
        <v>Saturday</v>
      </c>
      <c r="G492" s="35">
        <f t="shared" si="37"/>
        <v>1</v>
      </c>
      <c r="H492" s="34">
        <f>CONVERT(INDEX(Htg_StPt_Sch_EZ!$C$4:$I$27,MATCH(Schedules_8760!$C492,Htg_StPt_Sch_EZ!$B$4:$B$27,0),MATCH(Schedules_8760!$F492,Htg_StPt_Sch_EZ!$C$3:$I$3,0)),"F","C")</f>
        <v>20.555555555555554</v>
      </c>
      <c r="I492" s="34">
        <f>CONVERT(INDEX(Htg_StPt_Sch_EZ!$C$31:$I$54,MATCH(Schedules_8760!$C492,Htg_StPt_Sch_EZ!$B$31:$B$54,0),MATCH(Schedules_8760!$F492,Htg_StPt_Sch_EZ!$C$30:$I$30,0)),"F","C")</f>
        <v>19.444444444444443</v>
      </c>
      <c r="J492" s="34">
        <f>CONVERT(INDEX(Clg_StPt_Sch_EZ!$C$4:$I$27,MATCH(Schedules_8760!$C492,Clg_StPt_Sch_EZ!$B$4:$B$27,0),MATCH(Schedules_8760!$F492,Clg_StPt_Sch_EZ!$C$3:$I$3,0)),"F","C")</f>
        <v>25.555555555555554</v>
      </c>
      <c r="K492" s="34">
        <f>CONVERT(INDEX(Clg_StPt_Sch_EZ!$C$31:$I$54,MATCH(Schedules_8760!$C492,Clg_StPt_Sch_EZ!$B$31:$B$54,0),MATCH(Schedules_8760!$F492,Clg_StPt_Sch_EZ!$C$30:$I$30,0)),"F","C")</f>
        <v>25</v>
      </c>
      <c r="L492" s="34">
        <f>CONVERT(INDEX(DHW_StPt_Sch_EZ!$C$4:$I$27,MATCH(Schedules_8760!$C492,DHW_StPt_Sch_EZ!$B$4:$B$27,0),MATCH(Schedules_8760!$F492,DHW_StPt_Sch_EZ!$C$3:$I$3,0)),"F","C")</f>
        <v>53.333333333333329</v>
      </c>
      <c r="M492" s="34">
        <f>CONVERT(INDEX(DHW_StPt_Sch_EZ!$C$31:$I$54,MATCH(Schedules_8760!$C492,DHW_StPt_Sch_EZ!$B$31:$B$54,0),MATCH(Schedules_8760!$F492,DHW_StPt_Sch_EZ!$C$30:$I$30,0)),"F","C")</f>
        <v>53.333333333333329</v>
      </c>
      <c r="N492" s="12"/>
      <c r="O492" s="12"/>
      <c r="P492" s="12"/>
    </row>
    <row r="493" spans="1:16" x14ac:dyDescent="0.25">
      <c r="A493" s="35">
        <v>492</v>
      </c>
      <c r="B493" s="89">
        <v>21.458333333333329</v>
      </c>
      <c r="C493" s="35">
        <f t="shared" si="35"/>
        <v>12</v>
      </c>
      <c r="D493" s="35">
        <f t="shared" si="38"/>
        <v>21</v>
      </c>
      <c r="E493" s="35">
        <f t="shared" si="39"/>
        <v>7</v>
      </c>
      <c r="F493" s="35" t="str">
        <f t="shared" si="36"/>
        <v>Saturday</v>
      </c>
      <c r="G493" s="35">
        <f t="shared" si="37"/>
        <v>1</v>
      </c>
      <c r="H493" s="34">
        <f>CONVERT(INDEX(Htg_StPt_Sch_EZ!$C$4:$I$27,MATCH(Schedules_8760!$C493,Htg_StPt_Sch_EZ!$B$4:$B$27,0),MATCH(Schedules_8760!$F493,Htg_StPt_Sch_EZ!$C$3:$I$3,0)),"F","C")</f>
        <v>20.555555555555554</v>
      </c>
      <c r="I493" s="34">
        <f>CONVERT(INDEX(Htg_StPt_Sch_EZ!$C$31:$I$54,MATCH(Schedules_8760!$C493,Htg_StPt_Sch_EZ!$B$31:$B$54,0),MATCH(Schedules_8760!$F493,Htg_StPt_Sch_EZ!$C$30:$I$30,0)),"F","C")</f>
        <v>19.444444444444443</v>
      </c>
      <c r="J493" s="34">
        <f>CONVERT(INDEX(Clg_StPt_Sch_EZ!$C$4:$I$27,MATCH(Schedules_8760!$C493,Clg_StPt_Sch_EZ!$B$4:$B$27,0),MATCH(Schedules_8760!$F493,Clg_StPt_Sch_EZ!$C$3:$I$3,0)),"F","C")</f>
        <v>25.555555555555554</v>
      </c>
      <c r="K493" s="34">
        <f>CONVERT(INDEX(Clg_StPt_Sch_EZ!$C$31:$I$54,MATCH(Schedules_8760!$C493,Clg_StPt_Sch_EZ!$B$31:$B$54,0),MATCH(Schedules_8760!$F493,Clg_StPt_Sch_EZ!$C$30:$I$30,0)),"F","C")</f>
        <v>25</v>
      </c>
      <c r="L493" s="34">
        <f>CONVERT(INDEX(DHW_StPt_Sch_EZ!$C$4:$I$27,MATCH(Schedules_8760!$C493,DHW_StPt_Sch_EZ!$B$4:$B$27,0),MATCH(Schedules_8760!$F493,DHW_StPt_Sch_EZ!$C$3:$I$3,0)),"F","C")</f>
        <v>53.333333333333329</v>
      </c>
      <c r="M493" s="34">
        <f>CONVERT(INDEX(DHW_StPt_Sch_EZ!$C$31:$I$54,MATCH(Schedules_8760!$C493,DHW_StPt_Sch_EZ!$B$31:$B$54,0),MATCH(Schedules_8760!$F493,DHW_StPt_Sch_EZ!$C$30:$I$30,0)),"F","C")</f>
        <v>53.333333333333329</v>
      </c>
      <c r="N493" s="12"/>
      <c r="O493" s="12"/>
      <c r="P493" s="12"/>
    </row>
    <row r="494" spans="1:16" x14ac:dyDescent="0.25">
      <c r="A494" s="35">
        <v>493</v>
      </c>
      <c r="B494" s="89">
        <v>21.5</v>
      </c>
      <c r="C494" s="35">
        <f t="shared" si="35"/>
        <v>13</v>
      </c>
      <c r="D494" s="35">
        <f t="shared" si="38"/>
        <v>21</v>
      </c>
      <c r="E494" s="35">
        <f t="shared" si="39"/>
        <v>7</v>
      </c>
      <c r="F494" s="35" t="str">
        <f t="shared" si="36"/>
        <v>Saturday</v>
      </c>
      <c r="G494" s="35">
        <f t="shared" si="37"/>
        <v>1</v>
      </c>
      <c r="H494" s="34">
        <f>CONVERT(INDEX(Htg_StPt_Sch_EZ!$C$4:$I$27,MATCH(Schedules_8760!$C494,Htg_StPt_Sch_EZ!$B$4:$B$27,0),MATCH(Schedules_8760!$F494,Htg_StPt_Sch_EZ!$C$3:$I$3,0)),"F","C")</f>
        <v>20.555555555555554</v>
      </c>
      <c r="I494" s="34">
        <f>CONVERT(INDEX(Htg_StPt_Sch_EZ!$C$31:$I$54,MATCH(Schedules_8760!$C494,Htg_StPt_Sch_EZ!$B$31:$B$54,0),MATCH(Schedules_8760!$F494,Htg_StPt_Sch_EZ!$C$30:$I$30,0)),"F","C")</f>
        <v>19.444444444444443</v>
      </c>
      <c r="J494" s="34">
        <f>CONVERT(INDEX(Clg_StPt_Sch_EZ!$C$4:$I$27,MATCH(Schedules_8760!$C494,Clg_StPt_Sch_EZ!$B$4:$B$27,0),MATCH(Schedules_8760!$F494,Clg_StPt_Sch_EZ!$C$3:$I$3,0)),"F","C")</f>
        <v>25.555555555555554</v>
      </c>
      <c r="K494" s="34">
        <f>CONVERT(INDEX(Clg_StPt_Sch_EZ!$C$31:$I$54,MATCH(Schedules_8760!$C494,Clg_StPt_Sch_EZ!$B$31:$B$54,0),MATCH(Schedules_8760!$F494,Clg_StPt_Sch_EZ!$C$30:$I$30,0)),"F","C")</f>
        <v>25</v>
      </c>
      <c r="L494" s="34">
        <f>CONVERT(INDEX(DHW_StPt_Sch_EZ!$C$4:$I$27,MATCH(Schedules_8760!$C494,DHW_StPt_Sch_EZ!$B$4:$B$27,0),MATCH(Schedules_8760!$F494,DHW_StPt_Sch_EZ!$C$3:$I$3,0)),"F","C")</f>
        <v>53.333333333333329</v>
      </c>
      <c r="M494" s="34">
        <f>CONVERT(INDEX(DHW_StPt_Sch_EZ!$C$31:$I$54,MATCH(Schedules_8760!$C494,DHW_StPt_Sch_EZ!$B$31:$B$54,0),MATCH(Schedules_8760!$F494,DHW_StPt_Sch_EZ!$C$30:$I$30,0)),"F","C")</f>
        <v>53.333333333333329</v>
      </c>
      <c r="N494" s="12"/>
      <c r="O494" s="12"/>
      <c r="P494" s="12"/>
    </row>
    <row r="495" spans="1:16" x14ac:dyDescent="0.25">
      <c r="A495" s="35">
        <v>494</v>
      </c>
      <c r="B495" s="89">
        <v>21.541666666666671</v>
      </c>
      <c r="C495" s="35">
        <f t="shared" si="35"/>
        <v>14</v>
      </c>
      <c r="D495" s="35">
        <f t="shared" si="38"/>
        <v>21</v>
      </c>
      <c r="E495" s="35">
        <f t="shared" si="39"/>
        <v>7</v>
      </c>
      <c r="F495" s="35" t="str">
        <f t="shared" si="36"/>
        <v>Saturday</v>
      </c>
      <c r="G495" s="35">
        <f t="shared" si="37"/>
        <v>1</v>
      </c>
      <c r="H495" s="34">
        <f>CONVERT(INDEX(Htg_StPt_Sch_EZ!$C$4:$I$27,MATCH(Schedules_8760!$C495,Htg_StPt_Sch_EZ!$B$4:$B$27,0),MATCH(Schedules_8760!$F495,Htg_StPt_Sch_EZ!$C$3:$I$3,0)),"F","C")</f>
        <v>20.555555555555554</v>
      </c>
      <c r="I495" s="34">
        <f>CONVERT(INDEX(Htg_StPt_Sch_EZ!$C$31:$I$54,MATCH(Schedules_8760!$C495,Htg_StPt_Sch_EZ!$B$31:$B$54,0),MATCH(Schedules_8760!$F495,Htg_StPt_Sch_EZ!$C$30:$I$30,0)),"F","C")</f>
        <v>19.444444444444443</v>
      </c>
      <c r="J495" s="34">
        <f>CONVERT(INDEX(Clg_StPt_Sch_EZ!$C$4:$I$27,MATCH(Schedules_8760!$C495,Clg_StPt_Sch_EZ!$B$4:$B$27,0),MATCH(Schedules_8760!$F495,Clg_StPt_Sch_EZ!$C$3:$I$3,0)),"F","C")</f>
        <v>25.555555555555554</v>
      </c>
      <c r="K495" s="34">
        <f>CONVERT(INDEX(Clg_StPt_Sch_EZ!$C$31:$I$54,MATCH(Schedules_8760!$C495,Clg_StPt_Sch_EZ!$B$31:$B$54,0),MATCH(Schedules_8760!$F495,Clg_StPt_Sch_EZ!$C$30:$I$30,0)),"F","C")</f>
        <v>25</v>
      </c>
      <c r="L495" s="34">
        <f>CONVERT(INDEX(DHW_StPt_Sch_EZ!$C$4:$I$27,MATCH(Schedules_8760!$C495,DHW_StPt_Sch_EZ!$B$4:$B$27,0),MATCH(Schedules_8760!$F495,DHW_StPt_Sch_EZ!$C$3:$I$3,0)),"F","C")</f>
        <v>53.333333333333329</v>
      </c>
      <c r="M495" s="34">
        <f>CONVERT(INDEX(DHW_StPt_Sch_EZ!$C$31:$I$54,MATCH(Schedules_8760!$C495,DHW_StPt_Sch_EZ!$B$31:$B$54,0),MATCH(Schedules_8760!$F495,DHW_StPt_Sch_EZ!$C$30:$I$30,0)),"F","C")</f>
        <v>53.333333333333329</v>
      </c>
      <c r="N495" s="12"/>
      <c r="O495" s="12"/>
      <c r="P495" s="12"/>
    </row>
    <row r="496" spans="1:16" x14ac:dyDescent="0.25">
      <c r="A496" s="35">
        <v>495</v>
      </c>
      <c r="B496" s="89">
        <v>21.583333333333329</v>
      </c>
      <c r="C496" s="35">
        <f t="shared" si="35"/>
        <v>15</v>
      </c>
      <c r="D496" s="35">
        <f t="shared" si="38"/>
        <v>21</v>
      </c>
      <c r="E496" s="35">
        <f t="shared" si="39"/>
        <v>7</v>
      </c>
      <c r="F496" s="35" t="str">
        <f t="shared" si="36"/>
        <v>Saturday</v>
      </c>
      <c r="G496" s="35">
        <f t="shared" si="37"/>
        <v>1</v>
      </c>
      <c r="H496" s="34">
        <f>CONVERT(INDEX(Htg_StPt_Sch_EZ!$C$4:$I$27,MATCH(Schedules_8760!$C496,Htg_StPt_Sch_EZ!$B$4:$B$27,0),MATCH(Schedules_8760!$F496,Htg_StPt_Sch_EZ!$C$3:$I$3,0)),"F","C")</f>
        <v>20.555555555555554</v>
      </c>
      <c r="I496" s="34">
        <f>CONVERT(INDEX(Htg_StPt_Sch_EZ!$C$31:$I$54,MATCH(Schedules_8760!$C496,Htg_StPt_Sch_EZ!$B$31:$B$54,0),MATCH(Schedules_8760!$F496,Htg_StPt_Sch_EZ!$C$30:$I$30,0)),"F","C")</f>
        <v>21.111111111111111</v>
      </c>
      <c r="J496" s="34">
        <f>CONVERT(INDEX(Clg_StPt_Sch_EZ!$C$4:$I$27,MATCH(Schedules_8760!$C496,Clg_StPt_Sch_EZ!$B$4:$B$27,0),MATCH(Schedules_8760!$F496,Clg_StPt_Sch_EZ!$C$3:$I$3,0)),"F","C")</f>
        <v>25.555555555555554</v>
      </c>
      <c r="K496" s="34">
        <f>CONVERT(INDEX(Clg_StPt_Sch_EZ!$C$31:$I$54,MATCH(Schedules_8760!$C496,Clg_StPt_Sch_EZ!$B$31:$B$54,0),MATCH(Schedules_8760!$F496,Clg_StPt_Sch_EZ!$C$30:$I$30,0)),"F","C")</f>
        <v>25</v>
      </c>
      <c r="L496" s="34">
        <f>CONVERT(INDEX(DHW_StPt_Sch_EZ!$C$4:$I$27,MATCH(Schedules_8760!$C496,DHW_StPt_Sch_EZ!$B$4:$B$27,0),MATCH(Schedules_8760!$F496,DHW_StPt_Sch_EZ!$C$3:$I$3,0)),"F","C")</f>
        <v>53.333333333333329</v>
      </c>
      <c r="M496" s="34">
        <f>CONVERT(INDEX(DHW_StPt_Sch_EZ!$C$31:$I$54,MATCH(Schedules_8760!$C496,DHW_StPt_Sch_EZ!$B$31:$B$54,0),MATCH(Schedules_8760!$F496,DHW_StPt_Sch_EZ!$C$30:$I$30,0)),"F","C")</f>
        <v>53.333333333333329</v>
      </c>
      <c r="N496" s="12"/>
      <c r="O496" s="12"/>
      <c r="P496" s="12"/>
    </row>
    <row r="497" spans="1:16" x14ac:dyDescent="0.25">
      <c r="A497" s="35">
        <v>496</v>
      </c>
      <c r="B497" s="89">
        <v>21.625</v>
      </c>
      <c r="C497" s="35">
        <f t="shared" si="35"/>
        <v>16</v>
      </c>
      <c r="D497" s="35">
        <f t="shared" si="38"/>
        <v>21</v>
      </c>
      <c r="E497" s="35">
        <f t="shared" si="39"/>
        <v>7</v>
      </c>
      <c r="F497" s="35" t="str">
        <f t="shared" si="36"/>
        <v>Saturday</v>
      </c>
      <c r="G497" s="35">
        <f t="shared" si="37"/>
        <v>1</v>
      </c>
      <c r="H497" s="34">
        <f>CONVERT(INDEX(Htg_StPt_Sch_EZ!$C$4:$I$27,MATCH(Schedules_8760!$C497,Htg_StPt_Sch_EZ!$B$4:$B$27,0),MATCH(Schedules_8760!$F497,Htg_StPt_Sch_EZ!$C$3:$I$3,0)),"F","C")</f>
        <v>20.555555555555554</v>
      </c>
      <c r="I497" s="34">
        <f>CONVERT(INDEX(Htg_StPt_Sch_EZ!$C$31:$I$54,MATCH(Schedules_8760!$C497,Htg_StPt_Sch_EZ!$B$31:$B$54,0),MATCH(Schedules_8760!$F497,Htg_StPt_Sch_EZ!$C$30:$I$30,0)),"F","C")</f>
        <v>21.111111111111111</v>
      </c>
      <c r="J497" s="34">
        <f>CONVERT(INDEX(Clg_StPt_Sch_EZ!$C$4:$I$27,MATCH(Schedules_8760!$C497,Clg_StPt_Sch_EZ!$B$4:$B$27,0),MATCH(Schedules_8760!$F497,Clg_StPt_Sch_EZ!$C$3:$I$3,0)),"F","C")</f>
        <v>25.555555555555554</v>
      </c>
      <c r="K497" s="34">
        <f>CONVERT(INDEX(Clg_StPt_Sch_EZ!$C$31:$I$54,MATCH(Schedules_8760!$C497,Clg_StPt_Sch_EZ!$B$31:$B$54,0),MATCH(Schedules_8760!$F497,Clg_StPt_Sch_EZ!$C$30:$I$30,0)),"F","C")</f>
        <v>25</v>
      </c>
      <c r="L497" s="34">
        <f>CONVERT(INDEX(DHW_StPt_Sch_EZ!$C$4:$I$27,MATCH(Schedules_8760!$C497,DHW_StPt_Sch_EZ!$B$4:$B$27,0),MATCH(Schedules_8760!$F497,DHW_StPt_Sch_EZ!$C$3:$I$3,0)),"F","C")</f>
        <v>53.333333333333329</v>
      </c>
      <c r="M497" s="34">
        <f>CONVERT(INDEX(DHW_StPt_Sch_EZ!$C$31:$I$54,MATCH(Schedules_8760!$C497,DHW_StPt_Sch_EZ!$B$31:$B$54,0),MATCH(Schedules_8760!$F497,DHW_StPt_Sch_EZ!$C$30:$I$30,0)),"F","C")</f>
        <v>53.333333333333329</v>
      </c>
      <c r="N497" s="12"/>
      <c r="O497" s="12"/>
      <c r="P497" s="12"/>
    </row>
    <row r="498" spans="1:16" x14ac:dyDescent="0.25">
      <c r="A498" s="35">
        <v>497</v>
      </c>
      <c r="B498" s="89">
        <v>21.666666666666671</v>
      </c>
      <c r="C498" s="35">
        <f t="shared" si="35"/>
        <v>17</v>
      </c>
      <c r="D498" s="35">
        <f t="shared" si="38"/>
        <v>21</v>
      </c>
      <c r="E498" s="35">
        <f t="shared" si="39"/>
        <v>7</v>
      </c>
      <c r="F498" s="35" t="str">
        <f t="shared" si="36"/>
        <v>Saturday</v>
      </c>
      <c r="G498" s="35">
        <f t="shared" si="37"/>
        <v>1</v>
      </c>
      <c r="H498" s="34">
        <f>CONVERT(INDEX(Htg_StPt_Sch_EZ!$C$4:$I$27,MATCH(Schedules_8760!$C498,Htg_StPt_Sch_EZ!$B$4:$B$27,0),MATCH(Schedules_8760!$F498,Htg_StPt_Sch_EZ!$C$3:$I$3,0)),"F","C")</f>
        <v>20.555555555555554</v>
      </c>
      <c r="I498" s="34">
        <f>CONVERT(INDEX(Htg_StPt_Sch_EZ!$C$31:$I$54,MATCH(Schedules_8760!$C498,Htg_StPt_Sch_EZ!$B$31:$B$54,0),MATCH(Schedules_8760!$F498,Htg_StPt_Sch_EZ!$C$30:$I$30,0)),"F","C")</f>
        <v>17.777777777777779</v>
      </c>
      <c r="J498" s="34">
        <f>CONVERT(INDEX(Clg_StPt_Sch_EZ!$C$4:$I$27,MATCH(Schedules_8760!$C498,Clg_StPt_Sch_EZ!$B$4:$B$27,0),MATCH(Schedules_8760!$F498,Clg_StPt_Sch_EZ!$C$3:$I$3,0)),"F","C")</f>
        <v>25.555555555555554</v>
      </c>
      <c r="K498" s="34">
        <f>CONVERT(INDEX(Clg_StPt_Sch_EZ!$C$31:$I$54,MATCH(Schedules_8760!$C498,Clg_StPt_Sch_EZ!$B$31:$B$54,0),MATCH(Schedules_8760!$F498,Clg_StPt_Sch_EZ!$C$30:$I$30,0)),"F","C")</f>
        <v>25</v>
      </c>
      <c r="L498" s="34">
        <f>CONVERT(INDEX(DHW_StPt_Sch_EZ!$C$4:$I$27,MATCH(Schedules_8760!$C498,DHW_StPt_Sch_EZ!$B$4:$B$27,0),MATCH(Schedules_8760!$F498,DHW_StPt_Sch_EZ!$C$3:$I$3,0)),"F","C")</f>
        <v>53.333333333333329</v>
      </c>
      <c r="M498" s="34">
        <f>CONVERT(INDEX(DHW_StPt_Sch_EZ!$C$31:$I$54,MATCH(Schedules_8760!$C498,DHW_StPt_Sch_EZ!$B$31:$B$54,0),MATCH(Schedules_8760!$F498,DHW_StPt_Sch_EZ!$C$30:$I$30,0)),"F","C")</f>
        <v>53.333333333333329</v>
      </c>
      <c r="N498" s="12"/>
      <c r="O498" s="12"/>
      <c r="P498" s="12"/>
    </row>
    <row r="499" spans="1:16" x14ac:dyDescent="0.25">
      <c r="A499" s="35">
        <v>498</v>
      </c>
      <c r="B499" s="89">
        <v>21.708333333333329</v>
      </c>
      <c r="C499" s="35">
        <f t="shared" si="35"/>
        <v>18</v>
      </c>
      <c r="D499" s="35">
        <f t="shared" si="38"/>
        <v>21</v>
      </c>
      <c r="E499" s="35">
        <f t="shared" si="39"/>
        <v>7</v>
      </c>
      <c r="F499" s="35" t="str">
        <f t="shared" si="36"/>
        <v>Saturday</v>
      </c>
      <c r="G499" s="35">
        <f t="shared" si="37"/>
        <v>1</v>
      </c>
      <c r="H499" s="34">
        <f>CONVERT(INDEX(Htg_StPt_Sch_EZ!$C$4:$I$27,MATCH(Schedules_8760!$C499,Htg_StPt_Sch_EZ!$B$4:$B$27,0),MATCH(Schedules_8760!$F499,Htg_StPt_Sch_EZ!$C$3:$I$3,0)),"F","C")</f>
        <v>20.555555555555554</v>
      </c>
      <c r="I499" s="34">
        <f>CONVERT(INDEX(Htg_StPt_Sch_EZ!$C$31:$I$54,MATCH(Schedules_8760!$C499,Htg_StPt_Sch_EZ!$B$31:$B$54,0),MATCH(Schedules_8760!$F499,Htg_StPt_Sch_EZ!$C$30:$I$30,0)),"F","C")</f>
        <v>17.777777777777779</v>
      </c>
      <c r="J499" s="34">
        <f>CONVERT(INDEX(Clg_StPt_Sch_EZ!$C$4:$I$27,MATCH(Schedules_8760!$C499,Clg_StPt_Sch_EZ!$B$4:$B$27,0),MATCH(Schedules_8760!$F499,Clg_StPt_Sch_EZ!$C$3:$I$3,0)),"F","C")</f>
        <v>25.555555555555554</v>
      </c>
      <c r="K499" s="34">
        <f>CONVERT(INDEX(Clg_StPt_Sch_EZ!$C$31:$I$54,MATCH(Schedules_8760!$C499,Clg_StPt_Sch_EZ!$B$31:$B$54,0),MATCH(Schedules_8760!$F499,Clg_StPt_Sch_EZ!$C$30:$I$30,0)),"F","C")</f>
        <v>28.333333333333332</v>
      </c>
      <c r="L499" s="34">
        <f>CONVERT(INDEX(DHW_StPt_Sch_EZ!$C$4:$I$27,MATCH(Schedules_8760!$C499,DHW_StPt_Sch_EZ!$B$4:$B$27,0),MATCH(Schedules_8760!$F499,DHW_StPt_Sch_EZ!$C$3:$I$3,0)),"F","C")</f>
        <v>53.333333333333329</v>
      </c>
      <c r="M499" s="34">
        <f>CONVERT(INDEX(DHW_StPt_Sch_EZ!$C$31:$I$54,MATCH(Schedules_8760!$C499,DHW_StPt_Sch_EZ!$B$31:$B$54,0),MATCH(Schedules_8760!$F499,DHW_StPt_Sch_EZ!$C$30:$I$30,0)),"F","C")</f>
        <v>53.333333333333329</v>
      </c>
      <c r="N499" s="12"/>
      <c r="O499" s="12"/>
      <c r="P499" s="12"/>
    </row>
    <row r="500" spans="1:16" x14ac:dyDescent="0.25">
      <c r="A500" s="35">
        <v>499</v>
      </c>
      <c r="B500" s="89">
        <v>21.75</v>
      </c>
      <c r="C500" s="35">
        <f t="shared" si="35"/>
        <v>19</v>
      </c>
      <c r="D500" s="35">
        <f t="shared" si="38"/>
        <v>21</v>
      </c>
      <c r="E500" s="35">
        <f t="shared" si="39"/>
        <v>7</v>
      </c>
      <c r="F500" s="35" t="str">
        <f t="shared" si="36"/>
        <v>Saturday</v>
      </c>
      <c r="G500" s="35">
        <f t="shared" si="37"/>
        <v>1</v>
      </c>
      <c r="H500" s="34">
        <f>CONVERT(INDEX(Htg_StPt_Sch_EZ!$C$4:$I$27,MATCH(Schedules_8760!$C500,Htg_StPt_Sch_EZ!$B$4:$B$27,0),MATCH(Schedules_8760!$F500,Htg_StPt_Sch_EZ!$C$3:$I$3,0)),"F","C")</f>
        <v>20.555555555555554</v>
      </c>
      <c r="I500" s="34">
        <f>CONVERT(INDEX(Htg_StPt_Sch_EZ!$C$31:$I$54,MATCH(Schedules_8760!$C500,Htg_StPt_Sch_EZ!$B$31:$B$54,0),MATCH(Schedules_8760!$F500,Htg_StPt_Sch_EZ!$C$30:$I$30,0)),"F","C")</f>
        <v>18.333333333333332</v>
      </c>
      <c r="J500" s="34">
        <f>CONVERT(INDEX(Clg_StPt_Sch_EZ!$C$4:$I$27,MATCH(Schedules_8760!$C500,Clg_StPt_Sch_EZ!$B$4:$B$27,0),MATCH(Schedules_8760!$F500,Clg_StPt_Sch_EZ!$C$3:$I$3,0)),"F","C")</f>
        <v>25.555555555555554</v>
      </c>
      <c r="K500" s="34">
        <f>CONVERT(INDEX(Clg_StPt_Sch_EZ!$C$31:$I$54,MATCH(Schedules_8760!$C500,Clg_StPt_Sch_EZ!$B$31:$B$54,0),MATCH(Schedules_8760!$F500,Clg_StPt_Sch_EZ!$C$30:$I$30,0)),"F","C")</f>
        <v>28.333333333333332</v>
      </c>
      <c r="L500" s="34">
        <f>CONVERT(INDEX(DHW_StPt_Sch_EZ!$C$4:$I$27,MATCH(Schedules_8760!$C500,DHW_StPt_Sch_EZ!$B$4:$B$27,0),MATCH(Schedules_8760!$F500,DHW_StPt_Sch_EZ!$C$3:$I$3,0)),"F","C")</f>
        <v>53.333333333333329</v>
      </c>
      <c r="M500" s="34">
        <f>CONVERT(INDEX(DHW_StPt_Sch_EZ!$C$31:$I$54,MATCH(Schedules_8760!$C500,DHW_StPt_Sch_EZ!$B$31:$B$54,0),MATCH(Schedules_8760!$F500,DHW_StPt_Sch_EZ!$C$30:$I$30,0)),"F","C")</f>
        <v>53.333333333333329</v>
      </c>
      <c r="N500" s="12"/>
      <c r="O500" s="12"/>
      <c r="P500" s="12"/>
    </row>
    <row r="501" spans="1:16" x14ac:dyDescent="0.25">
      <c r="A501" s="35">
        <v>500</v>
      </c>
      <c r="B501" s="89">
        <v>21.791666666666671</v>
      </c>
      <c r="C501" s="35">
        <f t="shared" si="35"/>
        <v>20</v>
      </c>
      <c r="D501" s="35">
        <f t="shared" si="38"/>
        <v>21</v>
      </c>
      <c r="E501" s="35">
        <f t="shared" si="39"/>
        <v>7</v>
      </c>
      <c r="F501" s="35" t="str">
        <f t="shared" si="36"/>
        <v>Saturday</v>
      </c>
      <c r="G501" s="35">
        <f t="shared" si="37"/>
        <v>1</v>
      </c>
      <c r="H501" s="34">
        <f>CONVERT(INDEX(Htg_StPt_Sch_EZ!$C$4:$I$27,MATCH(Schedules_8760!$C501,Htg_StPt_Sch_EZ!$B$4:$B$27,0),MATCH(Schedules_8760!$F501,Htg_StPt_Sch_EZ!$C$3:$I$3,0)),"F","C")</f>
        <v>20.555555555555554</v>
      </c>
      <c r="I501" s="34">
        <f>CONVERT(INDEX(Htg_StPt_Sch_EZ!$C$31:$I$54,MATCH(Schedules_8760!$C501,Htg_StPt_Sch_EZ!$B$31:$B$54,0),MATCH(Schedules_8760!$F501,Htg_StPt_Sch_EZ!$C$30:$I$30,0)),"F","C")</f>
        <v>18.888888888888889</v>
      </c>
      <c r="J501" s="34">
        <f>CONVERT(INDEX(Clg_StPt_Sch_EZ!$C$4:$I$27,MATCH(Schedules_8760!$C501,Clg_StPt_Sch_EZ!$B$4:$B$27,0),MATCH(Schedules_8760!$F501,Clg_StPt_Sch_EZ!$C$3:$I$3,0)),"F","C")</f>
        <v>25.555555555555554</v>
      </c>
      <c r="K501" s="34">
        <f>CONVERT(INDEX(Clg_StPt_Sch_EZ!$C$31:$I$54,MATCH(Schedules_8760!$C501,Clg_StPt_Sch_EZ!$B$31:$B$54,0),MATCH(Schedules_8760!$F501,Clg_StPt_Sch_EZ!$C$30:$I$30,0)),"F","C")</f>
        <v>28.333333333333332</v>
      </c>
      <c r="L501" s="34">
        <f>CONVERT(INDEX(DHW_StPt_Sch_EZ!$C$4:$I$27,MATCH(Schedules_8760!$C501,DHW_StPt_Sch_EZ!$B$4:$B$27,0),MATCH(Schedules_8760!$F501,DHW_StPt_Sch_EZ!$C$3:$I$3,0)),"F","C")</f>
        <v>53.333333333333329</v>
      </c>
      <c r="M501" s="34">
        <f>CONVERT(INDEX(DHW_StPt_Sch_EZ!$C$31:$I$54,MATCH(Schedules_8760!$C501,DHW_StPt_Sch_EZ!$B$31:$B$54,0),MATCH(Schedules_8760!$F501,DHW_StPt_Sch_EZ!$C$30:$I$30,0)),"F","C")</f>
        <v>53.333333333333329</v>
      </c>
      <c r="N501" s="12"/>
      <c r="O501" s="12"/>
      <c r="P501" s="12"/>
    </row>
    <row r="502" spans="1:16" x14ac:dyDescent="0.25">
      <c r="A502" s="35">
        <v>501</v>
      </c>
      <c r="B502" s="89">
        <v>21.833333333333329</v>
      </c>
      <c r="C502" s="35">
        <f t="shared" si="35"/>
        <v>21</v>
      </c>
      <c r="D502" s="35">
        <f t="shared" si="38"/>
        <v>21</v>
      </c>
      <c r="E502" s="35">
        <f t="shared" si="39"/>
        <v>7</v>
      </c>
      <c r="F502" s="35" t="str">
        <f t="shared" si="36"/>
        <v>Saturday</v>
      </c>
      <c r="G502" s="35">
        <f t="shared" si="37"/>
        <v>1</v>
      </c>
      <c r="H502" s="34">
        <f>CONVERT(INDEX(Htg_StPt_Sch_EZ!$C$4:$I$27,MATCH(Schedules_8760!$C502,Htg_StPt_Sch_EZ!$B$4:$B$27,0),MATCH(Schedules_8760!$F502,Htg_StPt_Sch_EZ!$C$3:$I$3,0)),"F","C")</f>
        <v>20.555555555555554</v>
      </c>
      <c r="I502" s="34">
        <f>CONVERT(INDEX(Htg_StPt_Sch_EZ!$C$31:$I$54,MATCH(Schedules_8760!$C502,Htg_StPt_Sch_EZ!$B$31:$B$54,0),MATCH(Schedules_8760!$F502,Htg_StPt_Sch_EZ!$C$30:$I$30,0)),"F","C")</f>
        <v>19.444444444444443</v>
      </c>
      <c r="J502" s="34">
        <f>CONVERT(INDEX(Clg_StPt_Sch_EZ!$C$4:$I$27,MATCH(Schedules_8760!$C502,Clg_StPt_Sch_EZ!$B$4:$B$27,0),MATCH(Schedules_8760!$F502,Clg_StPt_Sch_EZ!$C$3:$I$3,0)),"F","C")</f>
        <v>25.555555555555554</v>
      </c>
      <c r="K502" s="34">
        <f>CONVERT(INDEX(Clg_StPt_Sch_EZ!$C$31:$I$54,MATCH(Schedules_8760!$C502,Clg_StPt_Sch_EZ!$B$31:$B$54,0),MATCH(Schedules_8760!$F502,Clg_StPt_Sch_EZ!$C$30:$I$30,0)),"F","C")</f>
        <v>28.333333333333332</v>
      </c>
      <c r="L502" s="34">
        <f>CONVERT(INDEX(DHW_StPt_Sch_EZ!$C$4:$I$27,MATCH(Schedules_8760!$C502,DHW_StPt_Sch_EZ!$B$4:$B$27,0),MATCH(Schedules_8760!$F502,DHW_StPt_Sch_EZ!$C$3:$I$3,0)),"F","C")</f>
        <v>53.333333333333329</v>
      </c>
      <c r="M502" s="34">
        <f>CONVERT(INDEX(DHW_StPt_Sch_EZ!$C$31:$I$54,MATCH(Schedules_8760!$C502,DHW_StPt_Sch_EZ!$B$31:$B$54,0),MATCH(Schedules_8760!$F502,DHW_StPt_Sch_EZ!$C$30:$I$30,0)),"F","C")</f>
        <v>53.333333333333329</v>
      </c>
      <c r="N502" s="12"/>
      <c r="O502" s="12"/>
      <c r="P502" s="12"/>
    </row>
    <row r="503" spans="1:16" x14ac:dyDescent="0.25">
      <c r="A503" s="35">
        <v>502</v>
      </c>
      <c r="B503" s="89">
        <v>21.875</v>
      </c>
      <c r="C503" s="35">
        <f t="shared" si="35"/>
        <v>22</v>
      </c>
      <c r="D503" s="35">
        <f t="shared" si="38"/>
        <v>21</v>
      </c>
      <c r="E503" s="35">
        <f t="shared" si="39"/>
        <v>7</v>
      </c>
      <c r="F503" s="35" t="str">
        <f t="shared" si="36"/>
        <v>Saturday</v>
      </c>
      <c r="G503" s="35">
        <f t="shared" si="37"/>
        <v>1</v>
      </c>
      <c r="H503" s="34">
        <f>CONVERT(INDEX(Htg_StPt_Sch_EZ!$C$4:$I$27,MATCH(Schedules_8760!$C503,Htg_StPt_Sch_EZ!$B$4:$B$27,0),MATCH(Schedules_8760!$F503,Htg_StPt_Sch_EZ!$C$3:$I$3,0)),"F","C")</f>
        <v>20.555555555555554</v>
      </c>
      <c r="I503" s="34">
        <f>CONVERT(INDEX(Htg_StPt_Sch_EZ!$C$31:$I$54,MATCH(Schedules_8760!$C503,Htg_StPt_Sch_EZ!$B$31:$B$54,0),MATCH(Schedules_8760!$F503,Htg_StPt_Sch_EZ!$C$30:$I$30,0)),"F","C")</f>
        <v>19.444444444444443</v>
      </c>
      <c r="J503" s="34">
        <f>CONVERT(INDEX(Clg_StPt_Sch_EZ!$C$4:$I$27,MATCH(Schedules_8760!$C503,Clg_StPt_Sch_EZ!$B$4:$B$27,0),MATCH(Schedules_8760!$F503,Clg_StPt_Sch_EZ!$C$3:$I$3,0)),"F","C")</f>
        <v>25.555555555555554</v>
      </c>
      <c r="K503" s="34">
        <f>CONVERT(INDEX(Clg_StPt_Sch_EZ!$C$31:$I$54,MATCH(Schedules_8760!$C503,Clg_StPt_Sch_EZ!$B$31:$B$54,0),MATCH(Schedules_8760!$F503,Clg_StPt_Sch_EZ!$C$30:$I$30,0)),"F","C")</f>
        <v>28.333333333333332</v>
      </c>
      <c r="L503" s="34">
        <f>CONVERT(INDEX(DHW_StPt_Sch_EZ!$C$4:$I$27,MATCH(Schedules_8760!$C503,DHW_StPt_Sch_EZ!$B$4:$B$27,0),MATCH(Schedules_8760!$F503,DHW_StPt_Sch_EZ!$C$3:$I$3,0)),"F","C")</f>
        <v>53.333333333333329</v>
      </c>
      <c r="M503" s="34">
        <f>CONVERT(INDEX(DHW_StPt_Sch_EZ!$C$31:$I$54,MATCH(Schedules_8760!$C503,DHW_StPt_Sch_EZ!$B$31:$B$54,0),MATCH(Schedules_8760!$F503,DHW_StPt_Sch_EZ!$C$30:$I$30,0)),"F","C")</f>
        <v>53.333333333333329</v>
      </c>
      <c r="N503" s="12"/>
      <c r="O503" s="12"/>
      <c r="P503" s="12"/>
    </row>
    <row r="504" spans="1:16" x14ac:dyDescent="0.25">
      <c r="A504" s="35">
        <v>503</v>
      </c>
      <c r="B504" s="89">
        <v>21.916666666666671</v>
      </c>
      <c r="C504" s="35">
        <f t="shared" si="35"/>
        <v>23</v>
      </c>
      <c r="D504" s="35">
        <f t="shared" si="38"/>
        <v>21</v>
      </c>
      <c r="E504" s="35">
        <f t="shared" si="39"/>
        <v>7</v>
      </c>
      <c r="F504" s="35" t="str">
        <f t="shared" si="36"/>
        <v>Saturday</v>
      </c>
      <c r="G504" s="35">
        <f t="shared" si="37"/>
        <v>1</v>
      </c>
      <c r="H504" s="34">
        <f>CONVERT(INDEX(Htg_StPt_Sch_EZ!$C$4:$I$27,MATCH(Schedules_8760!$C504,Htg_StPt_Sch_EZ!$B$4:$B$27,0),MATCH(Schedules_8760!$F504,Htg_StPt_Sch_EZ!$C$3:$I$3,0)),"F","C")</f>
        <v>20.555555555555554</v>
      </c>
      <c r="I504" s="34">
        <f>CONVERT(INDEX(Htg_StPt_Sch_EZ!$C$31:$I$54,MATCH(Schedules_8760!$C504,Htg_StPt_Sch_EZ!$B$31:$B$54,0),MATCH(Schedules_8760!$F504,Htg_StPt_Sch_EZ!$C$30:$I$30,0)),"F","C")</f>
        <v>19.444444444444443</v>
      </c>
      <c r="J504" s="34">
        <f>CONVERT(INDEX(Clg_StPt_Sch_EZ!$C$4:$I$27,MATCH(Schedules_8760!$C504,Clg_StPt_Sch_EZ!$B$4:$B$27,0),MATCH(Schedules_8760!$F504,Clg_StPt_Sch_EZ!$C$3:$I$3,0)),"F","C")</f>
        <v>25.555555555555554</v>
      </c>
      <c r="K504" s="34">
        <f>CONVERT(INDEX(Clg_StPt_Sch_EZ!$C$31:$I$54,MATCH(Schedules_8760!$C504,Clg_StPt_Sch_EZ!$B$31:$B$54,0),MATCH(Schedules_8760!$F504,Clg_StPt_Sch_EZ!$C$30:$I$30,0)),"F","C")</f>
        <v>28.333333333333332</v>
      </c>
      <c r="L504" s="34">
        <f>CONVERT(INDEX(DHW_StPt_Sch_EZ!$C$4:$I$27,MATCH(Schedules_8760!$C504,DHW_StPt_Sch_EZ!$B$4:$B$27,0),MATCH(Schedules_8760!$F504,DHW_StPt_Sch_EZ!$C$3:$I$3,0)),"F","C")</f>
        <v>53.333333333333329</v>
      </c>
      <c r="M504" s="34">
        <f>CONVERT(INDEX(DHW_StPt_Sch_EZ!$C$31:$I$54,MATCH(Schedules_8760!$C504,DHW_StPt_Sch_EZ!$B$31:$B$54,0),MATCH(Schedules_8760!$F504,DHW_StPt_Sch_EZ!$C$30:$I$30,0)),"F","C")</f>
        <v>53.333333333333329</v>
      </c>
      <c r="N504" s="12"/>
      <c r="O504" s="12"/>
      <c r="P504" s="12"/>
    </row>
    <row r="505" spans="1:16" x14ac:dyDescent="0.25">
      <c r="A505" s="35">
        <v>504</v>
      </c>
      <c r="B505" s="89">
        <v>21.958333333333329</v>
      </c>
      <c r="C505" s="35">
        <f t="shared" si="35"/>
        <v>24</v>
      </c>
      <c r="D505" s="35">
        <f t="shared" si="38"/>
        <v>21</v>
      </c>
      <c r="E505" s="35">
        <f t="shared" si="39"/>
        <v>7</v>
      </c>
      <c r="F505" s="35" t="str">
        <f t="shared" si="36"/>
        <v>Saturday</v>
      </c>
      <c r="G505" s="35">
        <f t="shared" si="37"/>
        <v>1</v>
      </c>
      <c r="H505" s="34">
        <f>CONVERT(INDEX(Htg_StPt_Sch_EZ!$C$4:$I$27,MATCH(Schedules_8760!$C505,Htg_StPt_Sch_EZ!$B$4:$B$27,0),MATCH(Schedules_8760!$F505,Htg_StPt_Sch_EZ!$C$3:$I$3,0)),"F","C")</f>
        <v>20.555555555555554</v>
      </c>
      <c r="I505" s="34">
        <f>CONVERT(INDEX(Htg_StPt_Sch_EZ!$C$31:$I$54,MATCH(Schedules_8760!$C505,Htg_StPt_Sch_EZ!$B$31:$B$54,0),MATCH(Schedules_8760!$F505,Htg_StPt_Sch_EZ!$C$30:$I$30,0)),"F","C")</f>
        <v>19.444444444444443</v>
      </c>
      <c r="J505" s="34">
        <f>CONVERT(INDEX(Clg_StPt_Sch_EZ!$C$4:$I$27,MATCH(Schedules_8760!$C505,Clg_StPt_Sch_EZ!$B$4:$B$27,0),MATCH(Schedules_8760!$F505,Clg_StPt_Sch_EZ!$C$3:$I$3,0)),"F","C")</f>
        <v>25.555555555555554</v>
      </c>
      <c r="K505" s="34">
        <f>CONVERT(INDEX(Clg_StPt_Sch_EZ!$C$31:$I$54,MATCH(Schedules_8760!$C505,Clg_StPt_Sch_EZ!$B$31:$B$54,0),MATCH(Schedules_8760!$F505,Clg_StPt_Sch_EZ!$C$30:$I$30,0)),"F","C")</f>
        <v>28.333333333333332</v>
      </c>
      <c r="L505" s="34">
        <f>CONVERT(INDEX(DHW_StPt_Sch_EZ!$C$4:$I$27,MATCH(Schedules_8760!$C505,DHW_StPt_Sch_EZ!$B$4:$B$27,0),MATCH(Schedules_8760!$F505,DHW_StPt_Sch_EZ!$C$3:$I$3,0)),"F","C")</f>
        <v>53.333333333333329</v>
      </c>
      <c r="M505" s="34">
        <f>CONVERT(INDEX(DHW_StPt_Sch_EZ!$C$31:$I$54,MATCH(Schedules_8760!$C505,DHW_StPt_Sch_EZ!$B$31:$B$54,0),MATCH(Schedules_8760!$F505,DHW_StPt_Sch_EZ!$C$30:$I$30,0)),"F","C")</f>
        <v>53.333333333333329</v>
      </c>
      <c r="N505" s="12"/>
      <c r="O505" s="12"/>
      <c r="P505" s="12"/>
    </row>
    <row r="506" spans="1:16" x14ac:dyDescent="0.25">
      <c r="A506" s="35">
        <v>505</v>
      </c>
      <c r="B506" s="89">
        <v>22</v>
      </c>
      <c r="C506" s="35">
        <f t="shared" si="35"/>
        <v>1</v>
      </c>
      <c r="D506" s="35">
        <f t="shared" si="38"/>
        <v>22</v>
      </c>
      <c r="E506" s="35">
        <f t="shared" si="39"/>
        <v>1</v>
      </c>
      <c r="F506" s="35" t="str">
        <f t="shared" si="36"/>
        <v>Sunday</v>
      </c>
      <c r="G506" s="35">
        <f t="shared" si="37"/>
        <v>1</v>
      </c>
      <c r="H506" s="34">
        <f>CONVERT(INDEX(Htg_StPt_Sch_EZ!$C$4:$I$27,MATCH(Schedules_8760!$C506,Htg_StPt_Sch_EZ!$B$4:$B$27,0),MATCH(Schedules_8760!$F506,Htg_StPt_Sch_EZ!$C$3:$I$3,0)),"F","C")</f>
        <v>20.555555555555554</v>
      </c>
      <c r="I506" s="34">
        <f>CONVERT(INDEX(Htg_StPt_Sch_EZ!$C$31:$I$54,MATCH(Schedules_8760!$C506,Htg_StPt_Sch_EZ!$B$31:$B$54,0),MATCH(Schedules_8760!$F506,Htg_StPt_Sch_EZ!$C$30:$I$30,0)),"F","C")</f>
        <v>19.444444444444443</v>
      </c>
      <c r="J506" s="34">
        <f>CONVERT(INDEX(Clg_StPt_Sch_EZ!$C$4:$I$27,MATCH(Schedules_8760!$C506,Clg_StPt_Sch_EZ!$B$4:$B$27,0),MATCH(Schedules_8760!$F506,Clg_StPt_Sch_EZ!$C$3:$I$3,0)),"F","C")</f>
        <v>25.555555555555554</v>
      </c>
      <c r="K506" s="34">
        <f>CONVERT(INDEX(Clg_StPt_Sch_EZ!$C$31:$I$54,MATCH(Schedules_8760!$C506,Clg_StPt_Sch_EZ!$B$31:$B$54,0),MATCH(Schedules_8760!$F506,Clg_StPt_Sch_EZ!$C$30:$I$30,0)),"F","C")</f>
        <v>28.333333333333332</v>
      </c>
      <c r="L506" s="34">
        <f>CONVERT(INDEX(DHW_StPt_Sch_EZ!$C$4:$I$27,MATCH(Schedules_8760!$C506,DHW_StPt_Sch_EZ!$B$4:$B$27,0),MATCH(Schedules_8760!$F506,DHW_StPt_Sch_EZ!$C$3:$I$3,0)),"F","C")</f>
        <v>53.333333333333329</v>
      </c>
      <c r="M506" s="34">
        <f>CONVERT(INDEX(DHW_StPt_Sch_EZ!$C$31:$I$54,MATCH(Schedules_8760!$C506,DHW_StPt_Sch_EZ!$B$31:$B$54,0),MATCH(Schedules_8760!$F506,DHW_StPt_Sch_EZ!$C$30:$I$30,0)),"F","C")</f>
        <v>53.333333333333329</v>
      </c>
      <c r="N506" s="12"/>
      <c r="O506" s="12"/>
      <c r="P506" s="12"/>
    </row>
    <row r="507" spans="1:16" x14ac:dyDescent="0.25">
      <c r="A507" s="35">
        <v>506</v>
      </c>
      <c r="B507" s="89">
        <v>22.041666666666671</v>
      </c>
      <c r="C507" s="35">
        <f t="shared" si="35"/>
        <v>2</v>
      </c>
      <c r="D507" s="35">
        <f t="shared" si="38"/>
        <v>22</v>
      </c>
      <c r="E507" s="35">
        <f t="shared" si="39"/>
        <v>1</v>
      </c>
      <c r="F507" s="35" t="str">
        <f t="shared" si="36"/>
        <v>Sunday</v>
      </c>
      <c r="G507" s="35">
        <f t="shared" si="37"/>
        <v>1</v>
      </c>
      <c r="H507" s="34">
        <f>CONVERT(INDEX(Htg_StPt_Sch_EZ!$C$4:$I$27,MATCH(Schedules_8760!$C507,Htg_StPt_Sch_EZ!$B$4:$B$27,0),MATCH(Schedules_8760!$F507,Htg_StPt_Sch_EZ!$C$3:$I$3,0)),"F","C")</f>
        <v>20.555555555555554</v>
      </c>
      <c r="I507" s="34">
        <f>CONVERT(INDEX(Htg_StPt_Sch_EZ!$C$31:$I$54,MATCH(Schedules_8760!$C507,Htg_StPt_Sch_EZ!$B$31:$B$54,0),MATCH(Schedules_8760!$F507,Htg_StPt_Sch_EZ!$C$30:$I$30,0)),"F","C")</f>
        <v>19.444444444444443</v>
      </c>
      <c r="J507" s="34">
        <f>CONVERT(INDEX(Clg_StPt_Sch_EZ!$C$4:$I$27,MATCH(Schedules_8760!$C507,Clg_StPt_Sch_EZ!$B$4:$B$27,0),MATCH(Schedules_8760!$F507,Clg_StPt_Sch_EZ!$C$3:$I$3,0)),"F","C")</f>
        <v>25.555555555555554</v>
      </c>
      <c r="K507" s="34">
        <f>CONVERT(INDEX(Clg_StPt_Sch_EZ!$C$31:$I$54,MATCH(Schedules_8760!$C507,Clg_StPt_Sch_EZ!$B$31:$B$54,0),MATCH(Schedules_8760!$F507,Clg_StPt_Sch_EZ!$C$30:$I$30,0)),"F","C")</f>
        <v>28.333333333333332</v>
      </c>
      <c r="L507" s="34">
        <f>CONVERT(INDEX(DHW_StPt_Sch_EZ!$C$4:$I$27,MATCH(Schedules_8760!$C507,DHW_StPt_Sch_EZ!$B$4:$B$27,0),MATCH(Schedules_8760!$F507,DHW_StPt_Sch_EZ!$C$3:$I$3,0)),"F","C")</f>
        <v>53.333333333333329</v>
      </c>
      <c r="M507" s="34">
        <f>CONVERT(INDEX(DHW_StPt_Sch_EZ!$C$31:$I$54,MATCH(Schedules_8760!$C507,DHW_StPt_Sch_EZ!$B$31:$B$54,0),MATCH(Schedules_8760!$F507,DHW_StPt_Sch_EZ!$C$30:$I$30,0)),"F","C")</f>
        <v>53.333333333333329</v>
      </c>
      <c r="N507" s="12"/>
      <c r="O507" s="12"/>
      <c r="P507" s="12"/>
    </row>
    <row r="508" spans="1:16" x14ac:dyDescent="0.25">
      <c r="A508" s="35">
        <v>507</v>
      </c>
      <c r="B508" s="89">
        <v>22.083333333333329</v>
      </c>
      <c r="C508" s="35">
        <f t="shared" si="35"/>
        <v>3</v>
      </c>
      <c r="D508" s="35">
        <f t="shared" si="38"/>
        <v>22</v>
      </c>
      <c r="E508" s="35">
        <f t="shared" si="39"/>
        <v>1</v>
      </c>
      <c r="F508" s="35" t="str">
        <f t="shared" si="36"/>
        <v>Sunday</v>
      </c>
      <c r="G508" s="35">
        <f t="shared" si="37"/>
        <v>1</v>
      </c>
      <c r="H508" s="34">
        <f>CONVERT(INDEX(Htg_StPt_Sch_EZ!$C$4:$I$27,MATCH(Schedules_8760!$C508,Htg_StPt_Sch_EZ!$B$4:$B$27,0),MATCH(Schedules_8760!$F508,Htg_StPt_Sch_EZ!$C$3:$I$3,0)),"F","C")</f>
        <v>20.555555555555554</v>
      </c>
      <c r="I508" s="34">
        <f>CONVERT(INDEX(Htg_StPt_Sch_EZ!$C$31:$I$54,MATCH(Schedules_8760!$C508,Htg_StPt_Sch_EZ!$B$31:$B$54,0),MATCH(Schedules_8760!$F508,Htg_StPt_Sch_EZ!$C$30:$I$30,0)),"F","C")</f>
        <v>19.444444444444443</v>
      </c>
      <c r="J508" s="34">
        <f>CONVERT(INDEX(Clg_StPt_Sch_EZ!$C$4:$I$27,MATCH(Schedules_8760!$C508,Clg_StPt_Sch_EZ!$B$4:$B$27,0),MATCH(Schedules_8760!$F508,Clg_StPt_Sch_EZ!$C$3:$I$3,0)),"F","C")</f>
        <v>25.555555555555554</v>
      </c>
      <c r="K508" s="34">
        <f>CONVERT(INDEX(Clg_StPt_Sch_EZ!$C$31:$I$54,MATCH(Schedules_8760!$C508,Clg_StPt_Sch_EZ!$B$31:$B$54,0),MATCH(Schedules_8760!$F508,Clg_StPt_Sch_EZ!$C$30:$I$30,0)),"F","C")</f>
        <v>28.333333333333332</v>
      </c>
      <c r="L508" s="34">
        <f>CONVERT(INDEX(DHW_StPt_Sch_EZ!$C$4:$I$27,MATCH(Schedules_8760!$C508,DHW_StPt_Sch_EZ!$B$4:$B$27,0),MATCH(Schedules_8760!$F508,DHW_StPt_Sch_EZ!$C$3:$I$3,0)),"F","C")</f>
        <v>53.333333333333329</v>
      </c>
      <c r="M508" s="34">
        <f>CONVERT(INDEX(DHW_StPt_Sch_EZ!$C$31:$I$54,MATCH(Schedules_8760!$C508,DHW_StPt_Sch_EZ!$B$31:$B$54,0),MATCH(Schedules_8760!$F508,DHW_StPt_Sch_EZ!$C$30:$I$30,0)),"F","C")</f>
        <v>53.333333333333329</v>
      </c>
      <c r="N508" s="12"/>
      <c r="O508" s="12"/>
      <c r="P508" s="12"/>
    </row>
    <row r="509" spans="1:16" x14ac:dyDescent="0.25">
      <c r="A509" s="35">
        <v>508</v>
      </c>
      <c r="B509" s="89">
        <v>22.125</v>
      </c>
      <c r="C509" s="35">
        <f t="shared" si="35"/>
        <v>4</v>
      </c>
      <c r="D509" s="35">
        <f t="shared" si="38"/>
        <v>22</v>
      </c>
      <c r="E509" s="35">
        <f t="shared" si="39"/>
        <v>1</v>
      </c>
      <c r="F509" s="35" t="str">
        <f t="shared" si="36"/>
        <v>Sunday</v>
      </c>
      <c r="G509" s="35">
        <f t="shared" si="37"/>
        <v>1</v>
      </c>
      <c r="H509" s="34">
        <f>CONVERT(INDEX(Htg_StPt_Sch_EZ!$C$4:$I$27,MATCH(Schedules_8760!$C509,Htg_StPt_Sch_EZ!$B$4:$B$27,0),MATCH(Schedules_8760!$F509,Htg_StPt_Sch_EZ!$C$3:$I$3,0)),"F","C")</f>
        <v>20.555555555555554</v>
      </c>
      <c r="I509" s="34">
        <f>CONVERT(INDEX(Htg_StPt_Sch_EZ!$C$31:$I$54,MATCH(Schedules_8760!$C509,Htg_StPt_Sch_EZ!$B$31:$B$54,0),MATCH(Schedules_8760!$F509,Htg_StPt_Sch_EZ!$C$30:$I$30,0)),"F","C")</f>
        <v>19.444444444444443</v>
      </c>
      <c r="J509" s="34">
        <f>CONVERT(INDEX(Clg_StPt_Sch_EZ!$C$4:$I$27,MATCH(Schedules_8760!$C509,Clg_StPt_Sch_EZ!$B$4:$B$27,0),MATCH(Schedules_8760!$F509,Clg_StPt_Sch_EZ!$C$3:$I$3,0)),"F","C")</f>
        <v>25.555555555555554</v>
      </c>
      <c r="K509" s="34">
        <f>CONVERT(INDEX(Clg_StPt_Sch_EZ!$C$31:$I$54,MATCH(Schedules_8760!$C509,Clg_StPt_Sch_EZ!$B$31:$B$54,0),MATCH(Schedules_8760!$F509,Clg_StPt_Sch_EZ!$C$30:$I$30,0)),"F","C")</f>
        <v>28.333333333333332</v>
      </c>
      <c r="L509" s="34">
        <f>CONVERT(INDEX(DHW_StPt_Sch_EZ!$C$4:$I$27,MATCH(Schedules_8760!$C509,DHW_StPt_Sch_EZ!$B$4:$B$27,0),MATCH(Schedules_8760!$F509,DHW_StPt_Sch_EZ!$C$3:$I$3,0)),"F","C")</f>
        <v>53.333333333333329</v>
      </c>
      <c r="M509" s="34">
        <f>CONVERT(INDEX(DHW_StPt_Sch_EZ!$C$31:$I$54,MATCH(Schedules_8760!$C509,DHW_StPt_Sch_EZ!$B$31:$B$54,0),MATCH(Schedules_8760!$F509,DHW_StPt_Sch_EZ!$C$30:$I$30,0)),"F","C")</f>
        <v>53.333333333333329</v>
      </c>
      <c r="N509" s="12"/>
      <c r="O509" s="12"/>
      <c r="P509" s="12"/>
    </row>
    <row r="510" spans="1:16" x14ac:dyDescent="0.25">
      <c r="A510" s="35">
        <v>509</v>
      </c>
      <c r="B510" s="89">
        <v>22.166666666666671</v>
      </c>
      <c r="C510" s="35">
        <f t="shared" si="35"/>
        <v>5</v>
      </c>
      <c r="D510" s="35">
        <f t="shared" si="38"/>
        <v>22</v>
      </c>
      <c r="E510" s="35">
        <f t="shared" si="39"/>
        <v>1</v>
      </c>
      <c r="F510" s="35" t="str">
        <f t="shared" si="36"/>
        <v>Sunday</v>
      </c>
      <c r="G510" s="35">
        <f t="shared" si="37"/>
        <v>1</v>
      </c>
      <c r="H510" s="34">
        <f>CONVERT(INDEX(Htg_StPt_Sch_EZ!$C$4:$I$27,MATCH(Schedules_8760!$C510,Htg_StPt_Sch_EZ!$B$4:$B$27,0),MATCH(Schedules_8760!$F510,Htg_StPt_Sch_EZ!$C$3:$I$3,0)),"F","C")</f>
        <v>20.555555555555554</v>
      </c>
      <c r="I510" s="34">
        <f>CONVERT(INDEX(Htg_StPt_Sch_EZ!$C$31:$I$54,MATCH(Schedules_8760!$C510,Htg_StPt_Sch_EZ!$B$31:$B$54,0),MATCH(Schedules_8760!$F510,Htg_StPt_Sch_EZ!$C$30:$I$30,0)),"F","C")</f>
        <v>19.444444444444443</v>
      </c>
      <c r="J510" s="34">
        <f>CONVERT(INDEX(Clg_StPt_Sch_EZ!$C$4:$I$27,MATCH(Schedules_8760!$C510,Clg_StPt_Sch_EZ!$B$4:$B$27,0),MATCH(Schedules_8760!$F510,Clg_StPt_Sch_EZ!$C$3:$I$3,0)),"F","C")</f>
        <v>25.555555555555554</v>
      </c>
      <c r="K510" s="34">
        <f>CONVERT(INDEX(Clg_StPt_Sch_EZ!$C$31:$I$54,MATCH(Schedules_8760!$C510,Clg_StPt_Sch_EZ!$B$31:$B$54,0),MATCH(Schedules_8760!$F510,Clg_StPt_Sch_EZ!$C$30:$I$30,0)),"F","C")</f>
        <v>28.333333333333332</v>
      </c>
      <c r="L510" s="34">
        <f>CONVERT(INDEX(DHW_StPt_Sch_EZ!$C$4:$I$27,MATCH(Schedules_8760!$C510,DHW_StPt_Sch_EZ!$B$4:$B$27,0),MATCH(Schedules_8760!$F510,DHW_StPt_Sch_EZ!$C$3:$I$3,0)),"F","C")</f>
        <v>53.333333333333329</v>
      </c>
      <c r="M510" s="34">
        <f>CONVERT(INDEX(DHW_StPt_Sch_EZ!$C$31:$I$54,MATCH(Schedules_8760!$C510,DHW_StPt_Sch_EZ!$B$31:$B$54,0),MATCH(Schedules_8760!$F510,DHW_StPt_Sch_EZ!$C$30:$I$30,0)),"F","C")</f>
        <v>53.333333333333329</v>
      </c>
      <c r="N510" s="12"/>
      <c r="O510" s="12"/>
      <c r="P510" s="12"/>
    </row>
    <row r="511" spans="1:16" x14ac:dyDescent="0.25">
      <c r="A511" s="35">
        <v>510</v>
      </c>
      <c r="B511" s="89">
        <v>22.208333333333329</v>
      </c>
      <c r="C511" s="35">
        <f t="shared" si="35"/>
        <v>6</v>
      </c>
      <c r="D511" s="35">
        <f t="shared" si="38"/>
        <v>22</v>
      </c>
      <c r="E511" s="35">
        <f t="shared" si="39"/>
        <v>1</v>
      </c>
      <c r="F511" s="35" t="str">
        <f t="shared" si="36"/>
        <v>Sunday</v>
      </c>
      <c r="G511" s="35">
        <f t="shared" si="37"/>
        <v>1</v>
      </c>
      <c r="H511" s="34">
        <f>CONVERT(INDEX(Htg_StPt_Sch_EZ!$C$4:$I$27,MATCH(Schedules_8760!$C511,Htg_StPt_Sch_EZ!$B$4:$B$27,0),MATCH(Schedules_8760!$F511,Htg_StPt_Sch_EZ!$C$3:$I$3,0)),"F","C")</f>
        <v>20.555555555555554</v>
      </c>
      <c r="I511" s="34">
        <f>CONVERT(INDEX(Htg_StPt_Sch_EZ!$C$31:$I$54,MATCH(Schedules_8760!$C511,Htg_StPt_Sch_EZ!$B$31:$B$54,0),MATCH(Schedules_8760!$F511,Htg_StPt_Sch_EZ!$C$30:$I$30,0)),"F","C")</f>
        <v>19.444444444444443</v>
      </c>
      <c r="J511" s="34">
        <f>CONVERT(INDEX(Clg_StPt_Sch_EZ!$C$4:$I$27,MATCH(Schedules_8760!$C511,Clg_StPt_Sch_EZ!$B$4:$B$27,0),MATCH(Schedules_8760!$F511,Clg_StPt_Sch_EZ!$C$3:$I$3,0)),"F","C")</f>
        <v>25.555555555555554</v>
      </c>
      <c r="K511" s="34">
        <f>CONVERT(INDEX(Clg_StPt_Sch_EZ!$C$31:$I$54,MATCH(Schedules_8760!$C511,Clg_StPt_Sch_EZ!$B$31:$B$54,0),MATCH(Schedules_8760!$F511,Clg_StPt_Sch_EZ!$C$30:$I$30,0)),"F","C")</f>
        <v>28.333333333333332</v>
      </c>
      <c r="L511" s="34">
        <f>CONVERT(INDEX(DHW_StPt_Sch_EZ!$C$4:$I$27,MATCH(Schedules_8760!$C511,DHW_StPt_Sch_EZ!$B$4:$B$27,0),MATCH(Schedules_8760!$F511,DHW_StPt_Sch_EZ!$C$3:$I$3,0)),"F","C")</f>
        <v>53.333333333333329</v>
      </c>
      <c r="M511" s="34">
        <f>CONVERT(INDEX(DHW_StPt_Sch_EZ!$C$31:$I$54,MATCH(Schedules_8760!$C511,DHW_StPt_Sch_EZ!$B$31:$B$54,0),MATCH(Schedules_8760!$F511,DHW_StPt_Sch_EZ!$C$30:$I$30,0)),"F","C")</f>
        <v>53.333333333333329</v>
      </c>
      <c r="N511" s="12"/>
      <c r="O511" s="12"/>
      <c r="P511" s="12"/>
    </row>
    <row r="512" spans="1:16" x14ac:dyDescent="0.25">
      <c r="A512" s="35">
        <v>511</v>
      </c>
      <c r="B512" s="89">
        <v>22.25</v>
      </c>
      <c r="C512" s="35">
        <f t="shared" si="35"/>
        <v>7</v>
      </c>
      <c r="D512" s="35">
        <f t="shared" si="38"/>
        <v>22</v>
      </c>
      <c r="E512" s="35">
        <f t="shared" si="39"/>
        <v>1</v>
      </c>
      <c r="F512" s="35" t="str">
        <f t="shared" si="36"/>
        <v>Sunday</v>
      </c>
      <c r="G512" s="35">
        <f t="shared" si="37"/>
        <v>1</v>
      </c>
      <c r="H512" s="34">
        <f>CONVERT(INDEX(Htg_StPt_Sch_EZ!$C$4:$I$27,MATCH(Schedules_8760!$C512,Htg_StPt_Sch_EZ!$B$4:$B$27,0),MATCH(Schedules_8760!$F512,Htg_StPt_Sch_EZ!$C$3:$I$3,0)),"F","C")</f>
        <v>20.555555555555554</v>
      </c>
      <c r="I512" s="34">
        <f>CONVERT(INDEX(Htg_StPt_Sch_EZ!$C$31:$I$54,MATCH(Schedules_8760!$C512,Htg_StPt_Sch_EZ!$B$31:$B$54,0),MATCH(Schedules_8760!$F512,Htg_StPt_Sch_EZ!$C$30:$I$30,0)),"F","C")</f>
        <v>19.444444444444443</v>
      </c>
      <c r="J512" s="34">
        <f>CONVERT(INDEX(Clg_StPt_Sch_EZ!$C$4:$I$27,MATCH(Schedules_8760!$C512,Clg_StPt_Sch_EZ!$B$4:$B$27,0),MATCH(Schedules_8760!$F512,Clg_StPt_Sch_EZ!$C$3:$I$3,0)),"F","C")</f>
        <v>25.555555555555554</v>
      </c>
      <c r="K512" s="34">
        <f>CONVERT(INDEX(Clg_StPt_Sch_EZ!$C$31:$I$54,MATCH(Schedules_8760!$C512,Clg_StPt_Sch_EZ!$B$31:$B$54,0),MATCH(Schedules_8760!$F512,Clg_StPt_Sch_EZ!$C$30:$I$30,0)),"F","C")</f>
        <v>28.333333333333332</v>
      </c>
      <c r="L512" s="34">
        <f>CONVERT(INDEX(DHW_StPt_Sch_EZ!$C$4:$I$27,MATCH(Schedules_8760!$C512,DHW_StPt_Sch_EZ!$B$4:$B$27,0),MATCH(Schedules_8760!$F512,DHW_StPt_Sch_EZ!$C$3:$I$3,0)),"F","C")</f>
        <v>53.333333333333329</v>
      </c>
      <c r="M512" s="34">
        <f>CONVERT(INDEX(DHW_StPt_Sch_EZ!$C$31:$I$54,MATCH(Schedules_8760!$C512,DHW_StPt_Sch_EZ!$B$31:$B$54,0),MATCH(Schedules_8760!$F512,DHW_StPt_Sch_EZ!$C$30:$I$30,0)),"F","C")</f>
        <v>53.333333333333329</v>
      </c>
      <c r="N512" s="12"/>
      <c r="O512" s="12"/>
      <c r="P512" s="12"/>
    </row>
    <row r="513" spans="1:16" x14ac:dyDescent="0.25">
      <c r="A513" s="35">
        <v>512</v>
      </c>
      <c r="B513" s="89">
        <v>22.291666666666671</v>
      </c>
      <c r="C513" s="35">
        <f t="shared" si="35"/>
        <v>8</v>
      </c>
      <c r="D513" s="35">
        <f t="shared" si="38"/>
        <v>22</v>
      </c>
      <c r="E513" s="35">
        <f t="shared" si="39"/>
        <v>1</v>
      </c>
      <c r="F513" s="35" t="str">
        <f t="shared" si="36"/>
        <v>Sunday</v>
      </c>
      <c r="G513" s="35">
        <f t="shared" si="37"/>
        <v>1</v>
      </c>
      <c r="H513" s="34">
        <f>CONVERT(INDEX(Htg_StPt_Sch_EZ!$C$4:$I$27,MATCH(Schedules_8760!$C513,Htg_StPt_Sch_EZ!$B$4:$B$27,0),MATCH(Schedules_8760!$F513,Htg_StPt_Sch_EZ!$C$3:$I$3,0)),"F","C")</f>
        <v>20.555555555555554</v>
      </c>
      <c r="I513" s="34">
        <f>CONVERT(INDEX(Htg_StPt_Sch_EZ!$C$31:$I$54,MATCH(Schedules_8760!$C513,Htg_StPt_Sch_EZ!$B$31:$B$54,0),MATCH(Schedules_8760!$F513,Htg_StPt_Sch_EZ!$C$30:$I$30,0)),"F","C")</f>
        <v>19.444444444444443</v>
      </c>
      <c r="J513" s="34">
        <f>CONVERT(INDEX(Clg_StPt_Sch_EZ!$C$4:$I$27,MATCH(Schedules_8760!$C513,Clg_StPt_Sch_EZ!$B$4:$B$27,0),MATCH(Schedules_8760!$F513,Clg_StPt_Sch_EZ!$C$3:$I$3,0)),"F","C")</f>
        <v>25.555555555555554</v>
      </c>
      <c r="K513" s="34">
        <f>CONVERT(INDEX(Clg_StPt_Sch_EZ!$C$31:$I$54,MATCH(Schedules_8760!$C513,Clg_StPt_Sch_EZ!$B$31:$B$54,0),MATCH(Schedules_8760!$F513,Clg_StPt_Sch_EZ!$C$30:$I$30,0)),"F","C")</f>
        <v>25</v>
      </c>
      <c r="L513" s="34">
        <f>CONVERT(INDEX(DHW_StPt_Sch_EZ!$C$4:$I$27,MATCH(Schedules_8760!$C513,DHW_StPt_Sch_EZ!$B$4:$B$27,0),MATCH(Schedules_8760!$F513,DHW_StPt_Sch_EZ!$C$3:$I$3,0)),"F","C")</f>
        <v>53.333333333333329</v>
      </c>
      <c r="M513" s="34">
        <f>CONVERT(INDEX(DHW_StPt_Sch_EZ!$C$31:$I$54,MATCH(Schedules_8760!$C513,DHW_StPt_Sch_EZ!$B$31:$B$54,0),MATCH(Schedules_8760!$F513,DHW_StPt_Sch_EZ!$C$30:$I$30,0)),"F","C")</f>
        <v>53.333333333333329</v>
      </c>
      <c r="N513" s="12"/>
      <c r="O513" s="12"/>
      <c r="P513" s="12"/>
    </row>
    <row r="514" spans="1:16" x14ac:dyDescent="0.25">
      <c r="A514" s="35">
        <v>513</v>
      </c>
      <c r="B514" s="89">
        <v>22.333333333333329</v>
      </c>
      <c r="C514" s="35">
        <f t="shared" ref="C514:C577" si="40">HOUR(B514)+1</f>
        <v>9</v>
      </c>
      <c r="D514" s="35">
        <f t="shared" si="38"/>
        <v>22</v>
      </c>
      <c r="E514" s="35">
        <f t="shared" si="39"/>
        <v>1</v>
      </c>
      <c r="F514" s="35" t="str">
        <f t="shared" ref="F514:F577" si="41">IF(E514=1,"Sunday",IF(E514=2,"Monday",IF(E514=3,"Tuesday",IF(E514=4,"Wednesday",IF(E514=5,"Thursday",IF(E514=6,"Friday","Saturday"))))))</f>
        <v>Sunday</v>
      </c>
      <c r="G514" s="35">
        <f t="shared" ref="G514:G577" si="42">MONTH(B514)</f>
        <v>1</v>
      </c>
      <c r="H514" s="34">
        <f>CONVERT(INDEX(Htg_StPt_Sch_EZ!$C$4:$I$27,MATCH(Schedules_8760!$C514,Htg_StPt_Sch_EZ!$B$4:$B$27,0),MATCH(Schedules_8760!$F514,Htg_StPt_Sch_EZ!$C$3:$I$3,0)),"F","C")</f>
        <v>20.555555555555554</v>
      </c>
      <c r="I514" s="34">
        <f>CONVERT(INDEX(Htg_StPt_Sch_EZ!$C$31:$I$54,MATCH(Schedules_8760!$C514,Htg_StPt_Sch_EZ!$B$31:$B$54,0),MATCH(Schedules_8760!$F514,Htg_StPt_Sch_EZ!$C$30:$I$30,0)),"F","C")</f>
        <v>19.444444444444443</v>
      </c>
      <c r="J514" s="34">
        <f>CONVERT(INDEX(Clg_StPt_Sch_EZ!$C$4:$I$27,MATCH(Schedules_8760!$C514,Clg_StPt_Sch_EZ!$B$4:$B$27,0),MATCH(Schedules_8760!$F514,Clg_StPt_Sch_EZ!$C$3:$I$3,0)),"F","C")</f>
        <v>25.555555555555554</v>
      </c>
      <c r="K514" s="34">
        <f>CONVERT(INDEX(Clg_StPt_Sch_EZ!$C$31:$I$54,MATCH(Schedules_8760!$C514,Clg_StPt_Sch_EZ!$B$31:$B$54,0),MATCH(Schedules_8760!$F514,Clg_StPt_Sch_EZ!$C$30:$I$30,0)),"F","C")</f>
        <v>25</v>
      </c>
      <c r="L514" s="34">
        <f>CONVERT(INDEX(DHW_StPt_Sch_EZ!$C$4:$I$27,MATCH(Schedules_8760!$C514,DHW_StPt_Sch_EZ!$B$4:$B$27,0),MATCH(Schedules_8760!$F514,DHW_StPt_Sch_EZ!$C$3:$I$3,0)),"F","C")</f>
        <v>53.333333333333329</v>
      </c>
      <c r="M514" s="34">
        <f>CONVERT(INDEX(DHW_StPt_Sch_EZ!$C$31:$I$54,MATCH(Schedules_8760!$C514,DHW_StPt_Sch_EZ!$B$31:$B$54,0),MATCH(Schedules_8760!$F514,DHW_StPt_Sch_EZ!$C$30:$I$30,0)),"F","C")</f>
        <v>53.333333333333329</v>
      </c>
      <c r="N514" s="12"/>
      <c r="O514" s="12"/>
      <c r="P514" s="12"/>
    </row>
    <row r="515" spans="1:16" x14ac:dyDescent="0.25">
      <c r="A515" s="35">
        <v>514</v>
      </c>
      <c r="B515" s="89">
        <v>22.375</v>
      </c>
      <c r="C515" s="35">
        <f t="shared" si="40"/>
        <v>10</v>
      </c>
      <c r="D515" s="35">
        <f t="shared" ref="D515:D578" si="43">IF(C515=1,D514+1,D514)</f>
        <v>22</v>
      </c>
      <c r="E515" s="35">
        <f t="shared" ref="E515:E578" si="44">IF(AND(C515=1,E514=7),1,IF(C515=1,E514+1,E514))</f>
        <v>1</v>
      </c>
      <c r="F515" s="35" t="str">
        <f t="shared" si="41"/>
        <v>Sunday</v>
      </c>
      <c r="G515" s="35">
        <f t="shared" si="42"/>
        <v>1</v>
      </c>
      <c r="H515" s="34">
        <f>CONVERT(INDEX(Htg_StPt_Sch_EZ!$C$4:$I$27,MATCH(Schedules_8760!$C515,Htg_StPt_Sch_EZ!$B$4:$B$27,0),MATCH(Schedules_8760!$F515,Htg_StPt_Sch_EZ!$C$3:$I$3,0)),"F","C")</f>
        <v>20.555555555555554</v>
      </c>
      <c r="I515" s="34">
        <f>CONVERT(INDEX(Htg_StPt_Sch_EZ!$C$31:$I$54,MATCH(Schedules_8760!$C515,Htg_StPt_Sch_EZ!$B$31:$B$54,0),MATCH(Schedules_8760!$F515,Htg_StPt_Sch_EZ!$C$30:$I$30,0)),"F","C")</f>
        <v>19.444444444444443</v>
      </c>
      <c r="J515" s="34">
        <f>CONVERT(INDEX(Clg_StPt_Sch_EZ!$C$4:$I$27,MATCH(Schedules_8760!$C515,Clg_StPt_Sch_EZ!$B$4:$B$27,0),MATCH(Schedules_8760!$F515,Clg_StPt_Sch_EZ!$C$3:$I$3,0)),"F","C")</f>
        <v>25.555555555555554</v>
      </c>
      <c r="K515" s="34">
        <f>CONVERT(INDEX(Clg_StPt_Sch_EZ!$C$31:$I$54,MATCH(Schedules_8760!$C515,Clg_StPt_Sch_EZ!$B$31:$B$54,0),MATCH(Schedules_8760!$F515,Clg_StPt_Sch_EZ!$C$30:$I$30,0)),"F","C")</f>
        <v>25</v>
      </c>
      <c r="L515" s="34">
        <f>CONVERT(INDEX(DHW_StPt_Sch_EZ!$C$4:$I$27,MATCH(Schedules_8760!$C515,DHW_StPt_Sch_EZ!$B$4:$B$27,0),MATCH(Schedules_8760!$F515,DHW_StPt_Sch_EZ!$C$3:$I$3,0)),"F","C")</f>
        <v>53.333333333333329</v>
      </c>
      <c r="M515" s="34">
        <f>CONVERT(INDEX(DHW_StPt_Sch_EZ!$C$31:$I$54,MATCH(Schedules_8760!$C515,DHW_StPt_Sch_EZ!$B$31:$B$54,0),MATCH(Schedules_8760!$F515,DHW_StPt_Sch_EZ!$C$30:$I$30,0)),"F","C")</f>
        <v>53.333333333333329</v>
      </c>
      <c r="N515" s="12"/>
      <c r="O515" s="12"/>
      <c r="P515" s="12"/>
    </row>
    <row r="516" spans="1:16" x14ac:dyDescent="0.25">
      <c r="A516" s="35">
        <v>515</v>
      </c>
      <c r="B516" s="89">
        <v>22.416666666666671</v>
      </c>
      <c r="C516" s="35">
        <f t="shared" si="40"/>
        <v>11</v>
      </c>
      <c r="D516" s="35">
        <f t="shared" si="43"/>
        <v>22</v>
      </c>
      <c r="E516" s="35">
        <f t="shared" si="44"/>
        <v>1</v>
      </c>
      <c r="F516" s="35" t="str">
        <f t="shared" si="41"/>
        <v>Sunday</v>
      </c>
      <c r="G516" s="35">
        <f t="shared" si="42"/>
        <v>1</v>
      </c>
      <c r="H516" s="34">
        <f>CONVERT(INDEX(Htg_StPt_Sch_EZ!$C$4:$I$27,MATCH(Schedules_8760!$C516,Htg_StPt_Sch_EZ!$B$4:$B$27,0),MATCH(Schedules_8760!$F516,Htg_StPt_Sch_EZ!$C$3:$I$3,0)),"F","C")</f>
        <v>20.555555555555554</v>
      </c>
      <c r="I516" s="34">
        <f>CONVERT(INDEX(Htg_StPt_Sch_EZ!$C$31:$I$54,MATCH(Schedules_8760!$C516,Htg_StPt_Sch_EZ!$B$31:$B$54,0),MATCH(Schedules_8760!$F516,Htg_StPt_Sch_EZ!$C$30:$I$30,0)),"F","C")</f>
        <v>19.444444444444443</v>
      </c>
      <c r="J516" s="34">
        <f>CONVERT(INDEX(Clg_StPt_Sch_EZ!$C$4:$I$27,MATCH(Schedules_8760!$C516,Clg_StPt_Sch_EZ!$B$4:$B$27,0),MATCH(Schedules_8760!$F516,Clg_StPt_Sch_EZ!$C$3:$I$3,0)),"F","C")</f>
        <v>25.555555555555554</v>
      </c>
      <c r="K516" s="34">
        <f>CONVERT(INDEX(Clg_StPt_Sch_EZ!$C$31:$I$54,MATCH(Schedules_8760!$C516,Clg_StPt_Sch_EZ!$B$31:$B$54,0),MATCH(Schedules_8760!$F516,Clg_StPt_Sch_EZ!$C$30:$I$30,0)),"F","C")</f>
        <v>25</v>
      </c>
      <c r="L516" s="34">
        <f>CONVERT(INDEX(DHW_StPt_Sch_EZ!$C$4:$I$27,MATCH(Schedules_8760!$C516,DHW_StPt_Sch_EZ!$B$4:$B$27,0),MATCH(Schedules_8760!$F516,DHW_StPt_Sch_EZ!$C$3:$I$3,0)),"F","C")</f>
        <v>53.333333333333329</v>
      </c>
      <c r="M516" s="34">
        <f>CONVERT(INDEX(DHW_StPt_Sch_EZ!$C$31:$I$54,MATCH(Schedules_8760!$C516,DHW_StPt_Sch_EZ!$B$31:$B$54,0),MATCH(Schedules_8760!$F516,DHW_StPt_Sch_EZ!$C$30:$I$30,0)),"F","C")</f>
        <v>53.333333333333329</v>
      </c>
      <c r="N516" s="12"/>
      <c r="O516" s="12"/>
      <c r="P516" s="12"/>
    </row>
    <row r="517" spans="1:16" x14ac:dyDescent="0.25">
      <c r="A517" s="35">
        <v>516</v>
      </c>
      <c r="B517" s="89">
        <v>22.458333333333329</v>
      </c>
      <c r="C517" s="35">
        <f t="shared" si="40"/>
        <v>12</v>
      </c>
      <c r="D517" s="35">
        <f t="shared" si="43"/>
        <v>22</v>
      </c>
      <c r="E517" s="35">
        <f t="shared" si="44"/>
        <v>1</v>
      </c>
      <c r="F517" s="35" t="str">
        <f t="shared" si="41"/>
        <v>Sunday</v>
      </c>
      <c r="G517" s="35">
        <f t="shared" si="42"/>
        <v>1</v>
      </c>
      <c r="H517" s="34">
        <f>CONVERT(INDEX(Htg_StPt_Sch_EZ!$C$4:$I$27,MATCH(Schedules_8760!$C517,Htg_StPt_Sch_EZ!$B$4:$B$27,0),MATCH(Schedules_8760!$F517,Htg_StPt_Sch_EZ!$C$3:$I$3,0)),"F","C")</f>
        <v>20.555555555555554</v>
      </c>
      <c r="I517" s="34">
        <f>CONVERT(INDEX(Htg_StPt_Sch_EZ!$C$31:$I$54,MATCH(Schedules_8760!$C517,Htg_StPt_Sch_EZ!$B$31:$B$54,0),MATCH(Schedules_8760!$F517,Htg_StPt_Sch_EZ!$C$30:$I$30,0)),"F","C")</f>
        <v>19.444444444444443</v>
      </c>
      <c r="J517" s="34">
        <f>CONVERT(INDEX(Clg_StPt_Sch_EZ!$C$4:$I$27,MATCH(Schedules_8760!$C517,Clg_StPt_Sch_EZ!$B$4:$B$27,0),MATCH(Schedules_8760!$F517,Clg_StPt_Sch_EZ!$C$3:$I$3,0)),"F","C")</f>
        <v>25.555555555555554</v>
      </c>
      <c r="K517" s="34">
        <f>CONVERT(INDEX(Clg_StPt_Sch_EZ!$C$31:$I$54,MATCH(Schedules_8760!$C517,Clg_StPt_Sch_EZ!$B$31:$B$54,0),MATCH(Schedules_8760!$F517,Clg_StPt_Sch_EZ!$C$30:$I$30,0)),"F","C")</f>
        <v>25</v>
      </c>
      <c r="L517" s="34">
        <f>CONVERT(INDEX(DHW_StPt_Sch_EZ!$C$4:$I$27,MATCH(Schedules_8760!$C517,DHW_StPt_Sch_EZ!$B$4:$B$27,0),MATCH(Schedules_8760!$F517,DHW_StPt_Sch_EZ!$C$3:$I$3,0)),"F","C")</f>
        <v>53.333333333333329</v>
      </c>
      <c r="M517" s="34">
        <f>CONVERT(INDEX(DHW_StPt_Sch_EZ!$C$31:$I$54,MATCH(Schedules_8760!$C517,DHW_StPt_Sch_EZ!$B$31:$B$54,0),MATCH(Schedules_8760!$F517,DHW_StPt_Sch_EZ!$C$30:$I$30,0)),"F","C")</f>
        <v>53.333333333333329</v>
      </c>
      <c r="N517" s="12"/>
      <c r="O517" s="12"/>
      <c r="P517" s="12"/>
    </row>
    <row r="518" spans="1:16" x14ac:dyDescent="0.25">
      <c r="A518" s="35">
        <v>517</v>
      </c>
      <c r="B518" s="89">
        <v>22.5</v>
      </c>
      <c r="C518" s="35">
        <f t="shared" si="40"/>
        <v>13</v>
      </c>
      <c r="D518" s="35">
        <f t="shared" si="43"/>
        <v>22</v>
      </c>
      <c r="E518" s="35">
        <f t="shared" si="44"/>
        <v>1</v>
      </c>
      <c r="F518" s="35" t="str">
        <f t="shared" si="41"/>
        <v>Sunday</v>
      </c>
      <c r="G518" s="35">
        <f t="shared" si="42"/>
        <v>1</v>
      </c>
      <c r="H518" s="34">
        <f>CONVERT(INDEX(Htg_StPt_Sch_EZ!$C$4:$I$27,MATCH(Schedules_8760!$C518,Htg_StPt_Sch_EZ!$B$4:$B$27,0),MATCH(Schedules_8760!$F518,Htg_StPt_Sch_EZ!$C$3:$I$3,0)),"F","C")</f>
        <v>20.555555555555554</v>
      </c>
      <c r="I518" s="34">
        <f>CONVERT(INDEX(Htg_StPt_Sch_EZ!$C$31:$I$54,MATCH(Schedules_8760!$C518,Htg_StPt_Sch_EZ!$B$31:$B$54,0),MATCH(Schedules_8760!$F518,Htg_StPt_Sch_EZ!$C$30:$I$30,0)),"F","C")</f>
        <v>19.444444444444443</v>
      </c>
      <c r="J518" s="34">
        <f>CONVERT(INDEX(Clg_StPt_Sch_EZ!$C$4:$I$27,MATCH(Schedules_8760!$C518,Clg_StPt_Sch_EZ!$B$4:$B$27,0),MATCH(Schedules_8760!$F518,Clg_StPt_Sch_EZ!$C$3:$I$3,0)),"F","C")</f>
        <v>25.555555555555554</v>
      </c>
      <c r="K518" s="34">
        <f>CONVERT(INDEX(Clg_StPt_Sch_EZ!$C$31:$I$54,MATCH(Schedules_8760!$C518,Clg_StPt_Sch_EZ!$B$31:$B$54,0),MATCH(Schedules_8760!$F518,Clg_StPt_Sch_EZ!$C$30:$I$30,0)),"F","C")</f>
        <v>25</v>
      </c>
      <c r="L518" s="34">
        <f>CONVERT(INDEX(DHW_StPt_Sch_EZ!$C$4:$I$27,MATCH(Schedules_8760!$C518,DHW_StPt_Sch_EZ!$B$4:$B$27,0),MATCH(Schedules_8760!$F518,DHW_StPt_Sch_EZ!$C$3:$I$3,0)),"F","C")</f>
        <v>53.333333333333329</v>
      </c>
      <c r="M518" s="34">
        <f>CONVERT(INDEX(DHW_StPt_Sch_EZ!$C$31:$I$54,MATCH(Schedules_8760!$C518,DHW_StPt_Sch_EZ!$B$31:$B$54,0),MATCH(Schedules_8760!$F518,DHW_StPt_Sch_EZ!$C$30:$I$30,0)),"F","C")</f>
        <v>53.333333333333329</v>
      </c>
      <c r="N518" s="12"/>
      <c r="O518" s="12"/>
      <c r="P518" s="12"/>
    </row>
    <row r="519" spans="1:16" x14ac:dyDescent="0.25">
      <c r="A519" s="35">
        <v>518</v>
      </c>
      <c r="B519" s="89">
        <v>22.541666666666671</v>
      </c>
      <c r="C519" s="35">
        <f t="shared" si="40"/>
        <v>14</v>
      </c>
      <c r="D519" s="35">
        <f t="shared" si="43"/>
        <v>22</v>
      </c>
      <c r="E519" s="35">
        <f t="shared" si="44"/>
        <v>1</v>
      </c>
      <c r="F519" s="35" t="str">
        <f t="shared" si="41"/>
        <v>Sunday</v>
      </c>
      <c r="G519" s="35">
        <f t="shared" si="42"/>
        <v>1</v>
      </c>
      <c r="H519" s="34">
        <f>CONVERT(INDEX(Htg_StPt_Sch_EZ!$C$4:$I$27,MATCH(Schedules_8760!$C519,Htg_StPt_Sch_EZ!$B$4:$B$27,0),MATCH(Schedules_8760!$F519,Htg_StPt_Sch_EZ!$C$3:$I$3,0)),"F","C")</f>
        <v>20.555555555555554</v>
      </c>
      <c r="I519" s="34">
        <f>CONVERT(INDEX(Htg_StPt_Sch_EZ!$C$31:$I$54,MATCH(Schedules_8760!$C519,Htg_StPt_Sch_EZ!$B$31:$B$54,0),MATCH(Schedules_8760!$F519,Htg_StPt_Sch_EZ!$C$30:$I$30,0)),"F","C")</f>
        <v>19.444444444444443</v>
      </c>
      <c r="J519" s="34">
        <f>CONVERT(INDEX(Clg_StPt_Sch_EZ!$C$4:$I$27,MATCH(Schedules_8760!$C519,Clg_StPt_Sch_EZ!$B$4:$B$27,0),MATCH(Schedules_8760!$F519,Clg_StPt_Sch_EZ!$C$3:$I$3,0)),"F","C")</f>
        <v>25.555555555555554</v>
      </c>
      <c r="K519" s="34">
        <f>CONVERT(INDEX(Clg_StPt_Sch_EZ!$C$31:$I$54,MATCH(Schedules_8760!$C519,Clg_StPt_Sch_EZ!$B$31:$B$54,0),MATCH(Schedules_8760!$F519,Clg_StPt_Sch_EZ!$C$30:$I$30,0)),"F","C")</f>
        <v>25</v>
      </c>
      <c r="L519" s="34">
        <f>CONVERT(INDEX(DHW_StPt_Sch_EZ!$C$4:$I$27,MATCH(Schedules_8760!$C519,DHW_StPt_Sch_EZ!$B$4:$B$27,0),MATCH(Schedules_8760!$F519,DHW_StPt_Sch_EZ!$C$3:$I$3,0)),"F","C")</f>
        <v>53.333333333333329</v>
      </c>
      <c r="M519" s="34">
        <f>CONVERT(INDEX(DHW_StPt_Sch_EZ!$C$31:$I$54,MATCH(Schedules_8760!$C519,DHW_StPt_Sch_EZ!$B$31:$B$54,0),MATCH(Schedules_8760!$F519,DHW_StPt_Sch_EZ!$C$30:$I$30,0)),"F","C")</f>
        <v>53.333333333333329</v>
      </c>
      <c r="N519" s="12"/>
      <c r="O519" s="12"/>
      <c r="P519" s="12"/>
    </row>
    <row r="520" spans="1:16" x14ac:dyDescent="0.25">
      <c r="A520" s="35">
        <v>519</v>
      </c>
      <c r="B520" s="89">
        <v>22.583333333333329</v>
      </c>
      <c r="C520" s="35">
        <f t="shared" si="40"/>
        <v>15</v>
      </c>
      <c r="D520" s="35">
        <f t="shared" si="43"/>
        <v>22</v>
      </c>
      <c r="E520" s="35">
        <f t="shared" si="44"/>
        <v>1</v>
      </c>
      <c r="F520" s="35" t="str">
        <f t="shared" si="41"/>
        <v>Sunday</v>
      </c>
      <c r="G520" s="35">
        <f t="shared" si="42"/>
        <v>1</v>
      </c>
      <c r="H520" s="34">
        <f>CONVERT(INDEX(Htg_StPt_Sch_EZ!$C$4:$I$27,MATCH(Schedules_8760!$C520,Htg_StPt_Sch_EZ!$B$4:$B$27,0),MATCH(Schedules_8760!$F520,Htg_StPt_Sch_EZ!$C$3:$I$3,0)),"F","C")</f>
        <v>20.555555555555554</v>
      </c>
      <c r="I520" s="34">
        <f>CONVERT(INDEX(Htg_StPt_Sch_EZ!$C$31:$I$54,MATCH(Schedules_8760!$C520,Htg_StPt_Sch_EZ!$B$31:$B$54,0),MATCH(Schedules_8760!$F520,Htg_StPt_Sch_EZ!$C$30:$I$30,0)),"F","C")</f>
        <v>21.111111111111111</v>
      </c>
      <c r="J520" s="34">
        <f>CONVERT(INDEX(Clg_StPt_Sch_EZ!$C$4:$I$27,MATCH(Schedules_8760!$C520,Clg_StPt_Sch_EZ!$B$4:$B$27,0),MATCH(Schedules_8760!$F520,Clg_StPt_Sch_EZ!$C$3:$I$3,0)),"F","C")</f>
        <v>25.555555555555554</v>
      </c>
      <c r="K520" s="34">
        <f>CONVERT(INDEX(Clg_StPt_Sch_EZ!$C$31:$I$54,MATCH(Schedules_8760!$C520,Clg_StPt_Sch_EZ!$B$31:$B$54,0),MATCH(Schedules_8760!$F520,Clg_StPt_Sch_EZ!$C$30:$I$30,0)),"F","C")</f>
        <v>25</v>
      </c>
      <c r="L520" s="34">
        <f>CONVERT(INDEX(DHW_StPt_Sch_EZ!$C$4:$I$27,MATCH(Schedules_8760!$C520,DHW_StPt_Sch_EZ!$B$4:$B$27,0),MATCH(Schedules_8760!$F520,DHW_StPt_Sch_EZ!$C$3:$I$3,0)),"F","C")</f>
        <v>53.333333333333329</v>
      </c>
      <c r="M520" s="34">
        <f>CONVERT(INDEX(DHW_StPt_Sch_EZ!$C$31:$I$54,MATCH(Schedules_8760!$C520,DHW_StPt_Sch_EZ!$B$31:$B$54,0),MATCH(Schedules_8760!$F520,DHW_StPt_Sch_EZ!$C$30:$I$30,0)),"F","C")</f>
        <v>53.333333333333329</v>
      </c>
      <c r="N520" s="12"/>
      <c r="O520" s="12"/>
      <c r="P520" s="12"/>
    </row>
    <row r="521" spans="1:16" x14ac:dyDescent="0.25">
      <c r="A521" s="35">
        <v>520</v>
      </c>
      <c r="B521" s="89">
        <v>22.625</v>
      </c>
      <c r="C521" s="35">
        <f t="shared" si="40"/>
        <v>16</v>
      </c>
      <c r="D521" s="35">
        <f t="shared" si="43"/>
        <v>22</v>
      </c>
      <c r="E521" s="35">
        <f t="shared" si="44"/>
        <v>1</v>
      </c>
      <c r="F521" s="35" t="str">
        <f t="shared" si="41"/>
        <v>Sunday</v>
      </c>
      <c r="G521" s="35">
        <f t="shared" si="42"/>
        <v>1</v>
      </c>
      <c r="H521" s="34">
        <f>CONVERT(INDEX(Htg_StPt_Sch_EZ!$C$4:$I$27,MATCH(Schedules_8760!$C521,Htg_StPt_Sch_EZ!$B$4:$B$27,0),MATCH(Schedules_8760!$F521,Htg_StPt_Sch_EZ!$C$3:$I$3,0)),"F","C")</f>
        <v>20.555555555555554</v>
      </c>
      <c r="I521" s="34">
        <f>CONVERT(INDEX(Htg_StPt_Sch_EZ!$C$31:$I$54,MATCH(Schedules_8760!$C521,Htg_StPt_Sch_EZ!$B$31:$B$54,0),MATCH(Schedules_8760!$F521,Htg_StPt_Sch_EZ!$C$30:$I$30,0)),"F","C")</f>
        <v>21.111111111111111</v>
      </c>
      <c r="J521" s="34">
        <f>CONVERT(INDEX(Clg_StPt_Sch_EZ!$C$4:$I$27,MATCH(Schedules_8760!$C521,Clg_StPt_Sch_EZ!$B$4:$B$27,0),MATCH(Schedules_8760!$F521,Clg_StPt_Sch_EZ!$C$3:$I$3,0)),"F","C")</f>
        <v>25.555555555555554</v>
      </c>
      <c r="K521" s="34">
        <f>CONVERT(INDEX(Clg_StPt_Sch_EZ!$C$31:$I$54,MATCH(Schedules_8760!$C521,Clg_StPt_Sch_EZ!$B$31:$B$54,0),MATCH(Schedules_8760!$F521,Clg_StPt_Sch_EZ!$C$30:$I$30,0)),"F","C")</f>
        <v>25</v>
      </c>
      <c r="L521" s="34">
        <f>CONVERT(INDEX(DHW_StPt_Sch_EZ!$C$4:$I$27,MATCH(Schedules_8760!$C521,DHW_StPt_Sch_EZ!$B$4:$B$27,0),MATCH(Schedules_8760!$F521,DHW_StPt_Sch_EZ!$C$3:$I$3,0)),"F","C")</f>
        <v>53.333333333333329</v>
      </c>
      <c r="M521" s="34">
        <f>CONVERT(INDEX(DHW_StPt_Sch_EZ!$C$31:$I$54,MATCH(Schedules_8760!$C521,DHW_StPt_Sch_EZ!$B$31:$B$54,0),MATCH(Schedules_8760!$F521,DHW_StPt_Sch_EZ!$C$30:$I$30,0)),"F","C")</f>
        <v>53.333333333333329</v>
      </c>
      <c r="N521" s="12"/>
      <c r="O521" s="12"/>
      <c r="P521" s="12"/>
    </row>
    <row r="522" spans="1:16" x14ac:dyDescent="0.25">
      <c r="A522" s="35">
        <v>521</v>
      </c>
      <c r="B522" s="89">
        <v>22.666666666666671</v>
      </c>
      <c r="C522" s="35">
        <f t="shared" si="40"/>
        <v>17</v>
      </c>
      <c r="D522" s="35">
        <f t="shared" si="43"/>
        <v>22</v>
      </c>
      <c r="E522" s="35">
        <f t="shared" si="44"/>
        <v>1</v>
      </c>
      <c r="F522" s="35" t="str">
        <f t="shared" si="41"/>
        <v>Sunday</v>
      </c>
      <c r="G522" s="35">
        <f t="shared" si="42"/>
        <v>1</v>
      </c>
      <c r="H522" s="34">
        <f>CONVERT(INDEX(Htg_StPt_Sch_EZ!$C$4:$I$27,MATCH(Schedules_8760!$C522,Htg_StPt_Sch_EZ!$B$4:$B$27,0),MATCH(Schedules_8760!$F522,Htg_StPt_Sch_EZ!$C$3:$I$3,0)),"F","C")</f>
        <v>20.555555555555554</v>
      </c>
      <c r="I522" s="34">
        <f>CONVERT(INDEX(Htg_StPt_Sch_EZ!$C$31:$I$54,MATCH(Schedules_8760!$C522,Htg_StPt_Sch_EZ!$B$31:$B$54,0),MATCH(Schedules_8760!$F522,Htg_StPt_Sch_EZ!$C$30:$I$30,0)),"F","C")</f>
        <v>17.777777777777779</v>
      </c>
      <c r="J522" s="34">
        <f>CONVERT(INDEX(Clg_StPt_Sch_EZ!$C$4:$I$27,MATCH(Schedules_8760!$C522,Clg_StPt_Sch_EZ!$B$4:$B$27,0),MATCH(Schedules_8760!$F522,Clg_StPt_Sch_EZ!$C$3:$I$3,0)),"F","C")</f>
        <v>25.555555555555554</v>
      </c>
      <c r="K522" s="34">
        <f>CONVERT(INDEX(Clg_StPt_Sch_EZ!$C$31:$I$54,MATCH(Schedules_8760!$C522,Clg_StPt_Sch_EZ!$B$31:$B$54,0),MATCH(Schedules_8760!$F522,Clg_StPt_Sch_EZ!$C$30:$I$30,0)),"F","C")</f>
        <v>25</v>
      </c>
      <c r="L522" s="34">
        <f>CONVERT(INDEX(DHW_StPt_Sch_EZ!$C$4:$I$27,MATCH(Schedules_8760!$C522,DHW_StPt_Sch_EZ!$B$4:$B$27,0),MATCH(Schedules_8760!$F522,DHW_StPt_Sch_EZ!$C$3:$I$3,0)),"F","C")</f>
        <v>53.333333333333329</v>
      </c>
      <c r="M522" s="34">
        <f>CONVERT(INDEX(DHW_StPt_Sch_EZ!$C$31:$I$54,MATCH(Schedules_8760!$C522,DHW_StPt_Sch_EZ!$B$31:$B$54,0),MATCH(Schedules_8760!$F522,DHW_StPt_Sch_EZ!$C$30:$I$30,0)),"F","C")</f>
        <v>53.333333333333329</v>
      </c>
      <c r="N522" s="12"/>
      <c r="O522" s="12"/>
      <c r="P522" s="12"/>
    </row>
    <row r="523" spans="1:16" x14ac:dyDescent="0.25">
      <c r="A523" s="35">
        <v>522</v>
      </c>
      <c r="B523" s="89">
        <v>22.708333333333329</v>
      </c>
      <c r="C523" s="35">
        <f t="shared" si="40"/>
        <v>18</v>
      </c>
      <c r="D523" s="35">
        <f t="shared" si="43"/>
        <v>22</v>
      </c>
      <c r="E523" s="35">
        <f t="shared" si="44"/>
        <v>1</v>
      </c>
      <c r="F523" s="35" t="str">
        <f t="shared" si="41"/>
        <v>Sunday</v>
      </c>
      <c r="G523" s="35">
        <f t="shared" si="42"/>
        <v>1</v>
      </c>
      <c r="H523" s="34">
        <f>CONVERT(INDEX(Htg_StPt_Sch_EZ!$C$4:$I$27,MATCH(Schedules_8760!$C523,Htg_StPt_Sch_EZ!$B$4:$B$27,0),MATCH(Schedules_8760!$F523,Htg_StPt_Sch_EZ!$C$3:$I$3,0)),"F","C")</f>
        <v>20.555555555555554</v>
      </c>
      <c r="I523" s="34">
        <f>CONVERT(INDEX(Htg_StPt_Sch_EZ!$C$31:$I$54,MATCH(Schedules_8760!$C523,Htg_StPt_Sch_EZ!$B$31:$B$54,0),MATCH(Schedules_8760!$F523,Htg_StPt_Sch_EZ!$C$30:$I$30,0)),"F","C")</f>
        <v>17.777777777777779</v>
      </c>
      <c r="J523" s="34">
        <f>CONVERT(INDEX(Clg_StPt_Sch_EZ!$C$4:$I$27,MATCH(Schedules_8760!$C523,Clg_StPt_Sch_EZ!$B$4:$B$27,0),MATCH(Schedules_8760!$F523,Clg_StPt_Sch_EZ!$C$3:$I$3,0)),"F","C")</f>
        <v>25.555555555555554</v>
      </c>
      <c r="K523" s="34">
        <f>CONVERT(INDEX(Clg_StPt_Sch_EZ!$C$31:$I$54,MATCH(Schedules_8760!$C523,Clg_StPt_Sch_EZ!$B$31:$B$54,0),MATCH(Schedules_8760!$F523,Clg_StPt_Sch_EZ!$C$30:$I$30,0)),"F","C")</f>
        <v>28.333333333333332</v>
      </c>
      <c r="L523" s="34">
        <f>CONVERT(INDEX(DHW_StPt_Sch_EZ!$C$4:$I$27,MATCH(Schedules_8760!$C523,DHW_StPt_Sch_EZ!$B$4:$B$27,0),MATCH(Schedules_8760!$F523,DHW_StPt_Sch_EZ!$C$3:$I$3,0)),"F","C")</f>
        <v>53.333333333333329</v>
      </c>
      <c r="M523" s="34">
        <f>CONVERT(INDEX(DHW_StPt_Sch_EZ!$C$31:$I$54,MATCH(Schedules_8760!$C523,DHW_StPt_Sch_EZ!$B$31:$B$54,0),MATCH(Schedules_8760!$F523,DHW_StPt_Sch_EZ!$C$30:$I$30,0)),"F","C")</f>
        <v>53.333333333333329</v>
      </c>
      <c r="N523" s="12"/>
      <c r="O523" s="12"/>
      <c r="P523" s="12"/>
    </row>
    <row r="524" spans="1:16" x14ac:dyDescent="0.25">
      <c r="A524" s="35">
        <v>523</v>
      </c>
      <c r="B524" s="89">
        <v>22.75</v>
      </c>
      <c r="C524" s="35">
        <f t="shared" si="40"/>
        <v>19</v>
      </c>
      <c r="D524" s="35">
        <f t="shared" si="43"/>
        <v>22</v>
      </c>
      <c r="E524" s="35">
        <f t="shared" si="44"/>
        <v>1</v>
      </c>
      <c r="F524" s="35" t="str">
        <f t="shared" si="41"/>
        <v>Sunday</v>
      </c>
      <c r="G524" s="35">
        <f t="shared" si="42"/>
        <v>1</v>
      </c>
      <c r="H524" s="34">
        <f>CONVERT(INDEX(Htg_StPt_Sch_EZ!$C$4:$I$27,MATCH(Schedules_8760!$C524,Htg_StPt_Sch_EZ!$B$4:$B$27,0),MATCH(Schedules_8760!$F524,Htg_StPt_Sch_EZ!$C$3:$I$3,0)),"F","C")</f>
        <v>20.555555555555554</v>
      </c>
      <c r="I524" s="34">
        <f>CONVERT(INDEX(Htg_StPt_Sch_EZ!$C$31:$I$54,MATCH(Schedules_8760!$C524,Htg_StPt_Sch_EZ!$B$31:$B$54,0),MATCH(Schedules_8760!$F524,Htg_StPt_Sch_EZ!$C$30:$I$30,0)),"F","C")</f>
        <v>18.333333333333332</v>
      </c>
      <c r="J524" s="34">
        <f>CONVERT(INDEX(Clg_StPt_Sch_EZ!$C$4:$I$27,MATCH(Schedules_8760!$C524,Clg_StPt_Sch_EZ!$B$4:$B$27,0),MATCH(Schedules_8760!$F524,Clg_StPt_Sch_EZ!$C$3:$I$3,0)),"F","C")</f>
        <v>25.555555555555554</v>
      </c>
      <c r="K524" s="34">
        <f>CONVERT(INDEX(Clg_StPt_Sch_EZ!$C$31:$I$54,MATCH(Schedules_8760!$C524,Clg_StPt_Sch_EZ!$B$31:$B$54,0),MATCH(Schedules_8760!$F524,Clg_StPt_Sch_EZ!$C$30:$I$30,0)),"F","C")</f>
        <v>28.333333333333332</v>
      </c>
      <c r="L524" s="34">
        <f>CONVERT(INDEX(DHW_StPt_Sch_EZ!$C$4:$I$27,MATCH(Schedules_8760!$C524,DHW_StPt_Sch_EZ!$B$4:$B$27,0),MATCH(Schedules_8760!$F524,DHW_StPt_Sch_EZ!$C$3:$I$3,0)),"F","C")</f>
        <v>53.333333333333329</v>
      </c>
      <c r="M524" s="34">
        <f>CONVERT(INDEX(DHW_StPt_Sch_EZ!$C$31:$I$54,MATCH(Schedules_8760!$C524,DHW_StPt_Sch_EZ!$B$31:$B$54,0),MATCH(Schedules_8760!$F524,DHW_StPt_Sch_EZ!$C$30:$I$30,0)),"F","C")</f>
        <v>53.333333333333329</v>
      </c>
      <c r="N524" s="12"/>
      <c r="O524" s="12"/>
      <c r="P524" s="12"/>
    </row>
    <row r="525" spans="1:16" x14ac:dyDescent="0.25">
      <c r="A525" s="35">
        <v>524</v>
      </c>
      <c r="B525" s="89">
        <v>22.791666666666671</v>
      </c>
      <c r="C525" s="35">
        <f t="shared" si="40"/>
        <v>20</v>
      </c>
      <c r="D525" s="35">
        <f t="shared" si="43"/>
        <v>22</v>
      </c>
      <c r="E525" s="35">
        <f t="shared" si="44"/>
        <v>1</v>
      </c>
      <c r="F525" s="35" t="str">
        <f t="shared" si="41"/>
        <v>Sunday</v>
      </c>
      <c r="G525" s="35">
        <f t="shared" si="42"/>
        <v>1</v>
      </c>
      <c r="H525" s="34">
        <f>CONVERT(INDEX(Htg_StPt_Sch_EZ!$C$4:$I$27,MATCH(Schedules_8760!$C525,Htg_StPt_Sch_EZ!$B$4:$B$27,0),MATCH(Schedules_8760!$F525,Htg_StPt_Sch_EZ!$C$3:$I$3,0)),"F","C")</f>
        <v>20.555555555555554</v>
      </c>
      <c r="I525" s="34">
        <f>CONVERT(INDEX(Htg_StPt_Sch_EZ!$C$31:$I$54,MATCH(Schedules_8760!$C525,Htg_StPt_Sch_EZ!$B$31:$B$54,0),MATCH(Schedules_8760!$F525,Htg_StPt_Sch_EZ!$C$30:$I$30,0)),"F","C")</f>
        <v>18.888888888888889</v>
      </c>
      <c r="J525" s="34">
        <f>CONVERT(INDEX(Clg_StPt_Sch_EZ!$C$4:$I$27,MATCH(Schedules_8760!$C525,Clg_StPt_Sch_EZ!$B$4:$B$27,0),MATCH(Schedules_8760!$F525,Clg_StPt_Sch_EZ!$C$3:$I$3,0)),"F","C")</f>
        <v>25.555555555555554</v>
      </c>
      <c r="K525" s="34">
        <f>CONVERT(INDEX(Clg_StPt_Sch_EZ!$C$31:$I$54,MATCH(Schedules_8760!$C525,Clg_StPt_Sch_EZ!$B$31:$B$54,0),MATCH(Schedules_8760!$F525,Clg_StPt_Sch_EZ!$C$30:$I$30,0)),"F","C")</f>
        <v>28.333333333333332</v>
      </c>
      <c r="L525" s="34">
        <f>CONVERT(INDEX(DHW_StPt_Sch_EZ!$C$4:$I$27,MATCH(Schedules_8760!$C525,DHW_StPt_Sch_EZ!$B$4:$B$27,0),MATCH(Schedules_8760!$F525,DHW_StPt_Sch_EZ!$C$3:$I$3,0)),"F","C")</f>
        <v>53.333333333333329</v>
      </c>
      <c r="M525" s="34">
        <f>CONVERT(INDEX(DHW_StPt_Sch_EZ!$C$31:$I$54,MATCH(Schedules_8760!$C525,DHW_StPt_Sch_EZ!$B$31:$B$54,0),MATCH(Schedules_8760!$F525,DHW_StPt_Sch_EZ!$C$30:$I$30,0)),"F","C")</f>
        <v>53.333333333333329</v>
      </c>
      <c r="N525" s="12"/>
      <c r="O525" s="12"/>
      <c r="P525" s="12"/>
    </row>
    <row r="526" spans="1:16" x14ac:dyDescent="0.25">
      <c r="A526" s="35">
        <v>525</v>
      </c>
      <c r="B526" s="89">
        <v>22.833333333333329</v>
      </c>
      <c r="C526" s="35">
        <f t="shared" si="40"/>
        <v>21</v>
      </c>
      <c r="D526" s="35">
        <f t="shared" si="43"/>
        <v>22</v>
      </c>
      <c r="E526" s="35">
        <f t="shared" si="44"/>
        <v>1</v>
      </c>
      <c r="F526" s="35" t="str">
        <f t="shared" si="41"/>
        <v>Sunday</v>
      </c>
      <c r="G526" s="35">
        <f t="shared" si="42"/>
        <v>1</v>
      </c>
      <c r="H526" s="34">
        <f>CONVERT(INDEX(Htg_StPt_Sch_EZ!$C$4:$I$27,MATCH(Schedules_8760!$C526,Htg_StPt_Sch_EZ!$B$4:$B$27,0),MATCH(Schedules_8760!$F526,Htg_StPt_Sch_EZ!$C$3:$I$3,0)),"F","C")</f>
        <v>20.555555555555554</v>
      </c>
      <c r="I526" s="34">
        <f>CONVERT(INDEX(Htg_StPt_Sch_EZ!$C$31:$I$54,MATCH(Schedules_8760!$C526,Htg_StPt_Sch_EZ!$B$31:$B$54,0),MATCH(Schedules_8760!$F526,Htg_StPt_Sch_EZ!$C$30:$I$30,0)),"F","C")</f>
        <v>19.444444444444443</v>
      </c>
      <c r="J526" s="34">
        <f>CONVERT(INDEX(Clg_StPt_Sch_EZ!$C$4:$I$27,MATCH(Schedules_8760!$C526,Clg_StPt_Sch_EZ!$B$4:$B$27,0),MATCH(Schedules_8760!$F526,Clg_StPt_Sch_EZ!$C$3:$I$3,0)),"F","C")</f>
        <v>25.555555555555554</v>
      </c>
      <c r="K526" s="34">
        <f>CONVERT(INDEX(Clg_StPt_Sch_EZ!$C$31:$I$54,MATCH(Schedules_8760!$C526,Clg_StPt_Sch_EZ!$B$31:$B$54,0),MATCH(Schedules_8760!$F526,Clg_StPt_Sch_EZ!$C$30:$I$30,0)),"F","C")</f>
        <v>28.333333333333332</v>
      </c>
      <c r="L526" s="34">
        <f>CONVERT(INDEX(DHW_StPt_Sch_EZ!$C$4:$I$27,MATCH(Schedules_8760!$C526,DHW_StPt_Sch_EZ!$B$4:$B$27,0),MATCH(Schedules_8760!$F526,DHW_StPt_Sch_EZ!$C$3:$I$3,0)),"F","C")</f>
        <v>53.333333333333329</v>
      </c>
      <c r="M526" s="34">
        <f>CONVERT(INDEX(DHW_StPt_Sch_EZ!$C$31:$I$54,MATCH(Schedules_8760!$C526,DHW_StPt_Sch_EZ!$B$31:$B$54,0),MATCH(Schedules_8760!$F526,DHW_StPt_Sch_EZ!$C$30:$I$30,0)),"F","C")</f>
        <v>53.333333333333329</v>
      </c>
      <c r="N526" s="12"/>
      <c r="O526" s="12"/>
      <c r="P526" s="12"/>
    </row>
    <row r="527" spans="1:16" x14ac:dyDescent="0.25">
      <c r="A527" s="35">
        <v>526</v>
      </c>
      <c r="B527" s="89">
        <v>22.875</v>
      </c>
      <c r="C527" s="35">
        <f t="shared" si="40"/>
        <v>22</v>
      </c>
      <c r="D527" s="35">
        <f t="shared" si="43"/>
        <v>22</v>
      </c>
      <c r="E527" s="35">
        <f t="shared" si="44"/>
        <v>1</v>
      </c>
      <c r="F527" s="35" t="str">
        <f t="shared" si="41"/>
        <v>Sunday</v>
      </c>
      <c r="G527" s="35">
        <f t="shared" si="42"/>
        <v>1</v>
      </c>
      <c r="H527" s="34">
        <f>CONVERT(INDEX(Htg_StPt_Sch_EZ!$C$4:$I$27,MATCH(Schedules_8760!$C527,Htg_StPt_Sch_EZ!$B$4:$B$27,0),MATCH(Schedules_8760!$F527,Htg_StPt_Sch_EZ!$C$3:$I$3,0)),"F","C")</f>
        <v>20.555555555555554</v>
      </c>
      <c r="I527" s="34">
        <f>CONVERT(INDEX(Htg_StPt_Sch_EZ!$C$31:$I$54,MATCH(Schedules_8760!$C527,Htg_StPt_Sch_EZ!$B$31:$B$54,0),MATCH(Schedules_8760!$F527,Htg_StPt_Sch_EZ!$C$30:$I$30,0)),"F","C")</f>
        <v>19.444444444444443</v>
      </c>
      <c r="J527" s="34">
        <f>CONVERT(INDEX(Clg_StPt_Sch_EZ!$C$4:$I$27,MATCH(Schedules_8760!$C527,Clg_StPt_Sch_EZ!$B$4:$B$27,0),MATCH(Schedules_8760!$F527,Clg_StPt_Sch_EZ!$C$3:$I$3,0)),"F","C")</f>
        <v>25.555555555555554</v>
      </c>
      <c r="K527" s="34">
        <f>CONVERT(INDEX(Clg_StPt_Sch_EZ!$C$31:$I$54,MATCH(Schedules_8760!$C527,Clg_StPt_Sch_EZ!$B$31:$B$54,0),MATCH(Schedules_8760!$F527,Clg_StPt_Sch_EZ!$C$30:$I$30,0)),"F","C")</f>
        <v>28.333333333333332</v>
      </c>
      <c r="L527" s="34">
        <f>CONVERT(INDEX(DHW_StPt_Sch_EZ!$C$4:$I$27,MATCH(Schedules_8760!$C527,DHW_StPt_Sch_EZ!$B$4:$B$27,0),MATCH(Schedules_8760!$F527,DHW_StPt_Sch_EZ!$C$3:$I$3,0)),"F","C")</f>
        <v>53.333333333333329</v>
      </c>
      <c r="M527" s="34">
        <f>CONVERT(INDEX(DHW_StPt_Sch_EZ!$C$31:$I$54,MATCH(Schedules_8760!$C527,DHW_StPt_Sch_EZ!$B$31:$B$54,0),MATCH(Schedules_8760!$F527,DHW_StPt_Sch_EZ!$C$30:$I$30,0)),"F","C")</f>
        <v>53.333333333333329</v>
      </c>
      <c r="N527" s="12"/>
      <c r="O527" s="12"/>
      <c r="P527" s="12"/>
    </row>
    <row r="528" spans="1:16" x14ac:dyDescent="0.25">
      <c r="A528" s="35">
        <v>527</v>
      </c>
      <c r="B528" s="89">
        <v>22.916666666666671</v>
      </c>
      <c r="C528" s="35">
        <f t="shared" si="40"/>
        <v>23</v>
      </c>
      <c r="D528" s="35">
        <f t="shared" si="43"/>
        <v>22</v>
      </c>
      <c r="E528" s="35">
        <f t="shared" si="44"/>
        <v>1</v>
      </c>
      <c r="F528" s="35" t="str">
        <f t="shared" si="41"/>
        <v>Sunday</v>
      </c>
      <c r="G528" s="35">
        <f t="shared" si="42"/>
        <v>1</v>
      </c>
      <c r="H528" s="34">
        <f>CONVERT(INDEX(Htg_StPt_Sch_EZ!$C$4:$I$27,MATCH(Schedules_8760!$C528,Htg_StPt_Sch_EZ!$B$4:$B$27,0),MATCH(Schedules_8760!$F528,Htg_StPt_Sch_EZ!$C$3:$I$3,0)),"F","C")</f>
        <v>20.555555555555554</v>
      </c>
      <c r="I528" s="34">
        <f>CONVERT(INDEX(Htg_StPt_Sch_EZ!$C$31:$I$54,MATCH(Schedules_8760!$C528,Htg_StPt_Sch_EZ!$B$31:$B$54,0),MATCH(Schedules_8760!$F528,Htg_StPt_Sch_EZ!$C$30:$I$30,0)),"F","C")</f>
        <v>19.444444444444443</v>
      </c>
      <c r="J528" s="34">
        <f>CONVERT(INDEX(Clg_StPt_Sch_EZ!$C$4:$I$27,MATCH(Schedules_8760!$C528,Clg_StPt_Sch_EZ!$B$4:$B$27,0),MATCH(Schedules_8760!$F528,Clg_StPt_Sch_EZ!$C$3:$I$3,0)),"F","C")</f>
        <v>25.555555555555554</v>
      </c>
      <c r="K528" s="34">
        <f>CONVERT(INDEX(Clg_StPt_Sch_EZ!$C$31:$I$54,MATCH(Schedules_8760!$C528,Clg_StPt_Sch_EZ!$B$31:$B$54,0),MATCH(Schedules_8760!$F528,Clg_StPt_Sch_EZ!$C$30:$I$30,0)),"F","C")</f>
        <v>28.333333333333332</v>
      </c>
      <c r="L528" s="34">
        <f>CONVERT(INDEX(DHW_StPt_Sch_EZ!$C$4:$I$27,MATCH(Schedules_8760!$C528,DHW_StPt_Sch_EZ!$B$4:$B$27,0),MATCH(Schedules_8760!$F528,DHW_StPt_Sch_EZ!$C$3:$I$3,0)),"F","C")</f>
        <v>53.333333333333329</v>
      </c>
      <c r="M528" s="34">
        <f>CONVERT(INDEX(DHW_StPt_Sch_EZ!$C$31:$I$54,MATCH(Schedules_8760!$C528,DHW_StPt_Sch_EZ!$B$31:$B$54,0),MATCH(Schedules_8760!$F528,DHW_StPt_Sch_EZ!$C$30:$I$30,0)),"F","C")</f>
        <v>53.333333333333329</v>
      </c>
      <c r="N528" s="12"/>
      <c r="O528" s="12"/>
      <c r="P528" s="12"/>
    </row>
    <row r="529" spans="1:16" x14ac:dyDescent="0.25">
      <c r="A529" s="35">
        <v>528</v>
      </c>
      <c r="B529" s="89">
        <v>22.958333333333329</v>
      </c>
      <c r="C529" s="35">
        <f t="shared" si="40"/>
        <v>24</v>
      </c>
      <c r="D529" s="35">
        <f t="shared" si="43"/>
        <v>22</v>
      </c>
      <c r="E529" s="35">
        <f t="shared" si="44"/>
        <v>1</v>
      </c>
      <c r="F529" s="35" t="str">
        <f t="shared" si="41"/>
        <v>Sunday</v>
      </c>
      <c r="G529" s="35">
        <f t="shared" si="42"/>
        <v>1</v>
      </c>
      <c r="H529" s="34">
        <f>CONVERT(INDEX(Htg_StPt_Sch_EZ!$C$4:$I$27,MATCH(Schedules_8760!$C529,Htg_StPt_Sch_EZ!$B$4:$B$27,0),MATCH(Schedules_8760!$F529,Htg_StPt_Sch_EZ!$C$3:$I$3,0)),"F","C")</f>
        <v>20.555555555555554</v>
      </c>
      <c r="I529" s="34">
        <f>CONVERT(INDEX(Htg_StPt_Sch_EZ!$C$31:$I$54,MATCH(Schedules_8760!$C529,Htg_StPt_Sch_EZ!$B$31:$B$54,0),MATCH(Schedules_8760!$F529,Htg_StPt_Sch_EZ!$C$30:$I$30,0)),"F","C")</f>
        <v>19.444444444444443</v>
      </c>
      <c r="J529" s="34">
        <f>CONVERT(INDEX(Clg_StPt_Sch_EZ!$C$4:$I$27,MATCH(Schedules_8760!$C529,Clg_StPt_Sch_EZ!$B$4:$B$27,0),MATCH(Schedules_8760!$F529,Clg_StPt_Sch_EZ!$C$3:$I$3,0)),"F","C")</f>
        <v>25.555555555555554</v>
      </c>
      <c r="K529" s="34">
        <f>CONVERT(INDEX(Clg_StPt_Sch_EZ!$C$31:$I$54,MATCH(Schedules_8760!$C529,Clg_StPt_Sch_EZ!$B$31:$B$54,0),MATCH(Schedules_8760!$F529,Clg_StPt_Sch_EZ!$C$30:$I$30,0)),"F","C")</f>
        <v>28.333333333333332</v>
      </c>
      <c r="L529" s="34">
        <f>CONVERT(INDEX(DHW_StPt_Sch_EZ!$C$4:$I$27,MATCH(Schedules_8760!$C529,DHW_StPt_Sch_EZ!$B$4:$B$27,0),MATCH(Schedules_8760!$F529,DHW_StPt_Sch_EZ!$C$3:$I$3,0)),"F","C")</f>
        <v>53.333333333333329</v>
      </c>
      <c r="M529" s="34">
        <f>CONVERT(INDEX(DHW_StPt_Sch_EZ!$C$31:$I$54,MATCH(Schedules_8760!$C529,DHW_StPt_Sch_EZ!$B$31:$B$54,0),MATCH(Schedules_8760!$F529,DHW_StPt_Sch_EZ!$C$30:$I$30,0)),"F","C")</f>
        <v>53.333333333333329</v>
      </c>
      <c r="N529" s="12"/>
      <c r="O529" s="12"/>
      <c r="P529" s="12"/>
    </row>
    <row r="530" spans="1:16" x14ac:dyDescent="0.25">
      <c r="A530" s="35">
        <v>529</v>
      </c>
      <c r="B530" s="89">
        <v>23</v>
      </c>
      <c r="C530" s="35">
        <f t="shared" si="40"/>
        <v>1</v>
      </c>
      <c r="D530" s="35">
        <f t="shared" si="43"/>
        <v>23</v>
      </c>
      <c r="E530" s="35">
        <f t="shared" si="44"/>
        <v>2</v>
      </c>
      <c r="F530" s="35" t="str">
        <f t="shared" si="41"/>
        <v>Monday</v>
      </c>
      <c r="G530" s="35">
        <f t="shared" si="42"/>
        <v>1</v>
      </c>
      <c r="H530" s="34">
        <f>CONVERT(INDEX(Htg_StPt_Sch_EZ!$C$4:$I$27,MATCH(Schedules_8760!$C530,Htg_StPt_Sch_EZ!$B$4:$B$27,0),MATCH(Schedules_8760!$F530,Htg_StPt_Sch_EZ!$C$3:$I$3,0)),"F","C")</f>
        <v>20.555555555555554</v>
      </c>
      <c r="I530" s="34">
        <f>CONVERT(INDEX(Htg_StPt_Sch_EZ!$C$31:$I$54,MATCH(Schedules_8760!$C530,Htg_StPt_Sch_EZ!$B$31:$B$54,0),MATCH(Schedules_8760!$F530,Htg_StPt_Sch_EZ!$C$30:$I$30,0)),"F","C")</f>
        <v>19.444444444444443</v>
      </c>
      <c r="J530" s="34">
        <f>CONVERT(INDEX(Clg_StPt_Sch_EZ!$C$4:$I$27,MATCH(Schedules_8760!$C530,Clg_StPt_Sch_EZ!$B$4:$B$27,0),MATCH(Schedules_8760!$F530,Clg_StPt_Sch_EZ!$C$3:$I$3,0)),"F","C")</f>
        <v>25.555555555555554</v>
      </c>
      <c r="K530" s="34">
        <f>CONVERT(INDEX(Clg_StPt_Sch_EZ!$C$31:$I$54,MATCH(Schedules_8760!$C530,Clg_StPt_Sch_EZ!$B$31:$B$54,0),MATCH(Schedules_8760!$F530,Clg_StPt_Sch_EZ!$C$30:$I$30,0)),"F","C")</f>
        <v>28.333333333333332</v>
      </c>
      <c r="L530" s="34">
        <f>CONVERT(INDEX(DHW_StPt_Sch_EZ!$C$4:$I$27,MATCH(Schedules_8760!$C530,DHW_StPt_Sch_EZ!$B$4:$B$27,0),MATCH(Schedules_8760!$F530,DHW_StPt_Sch_EZ!$C$3:$I$3,0)),"F","C")</f>
        <v>53.333333333333329</v>
      </c>
      <c r="M530" s="34">
        <f>CONVERT(INDEX(DHW_StPt_Sch_EZ!$C$31:$I$54,MATCH(Schedules_8760!$C530,DHW_StPt_Sch_EZ!$B$31:$B$54,0),MATCH(Schedules_8760!$F530,DHW_StPt_Sch_EZ!$C$30:$I$30,0)),"F","C")</f>
        <v>53.333333333333329</v>
      </c>
      <c r="N530" s="12"/>
      <c r="O530" s="12"/>
      <c r="P530" s="12"/>
    </row>
    <row r="531" spans="1:16" x14ac:dyDescent="0.25">
      <c r="A531" s="35">
        <v>530</v>
      </c>
      <c r="B531" s="89">
        <v>23.041666666666671</v>
      </c>
      <c r="C531" s="35">
        <f t="shared" si="40"/>
        <v>2</v>
      </c>
      <c r="D531" s="35">
        <f t="shared" si="43"/>
        <v>23</v>
      </c>
      <c r="E531" s="35">
        <f t="shared" si="44"/>
        <v>2</v>
      </c>
      <c r="F531" s="35" t="str">
        <f t="shared" si="41"/>
        <v>Monday</v>
      </c>
      <c r="G531" s="35">
        <f t="shared" si="42"/>
        <v>1</v>
      </c>
      <c r="H531" s="34">
        <f>CONVERT(INDEX(Htg_StPt_Sch_EZ!$C$4:$I$27,MATCH(Schedules_8760!$C531,Htg_StPt_Sch_EZ!$B$4:$B$27,0),MATCH(Schedules_8760!$F531,Htg_StPt_Sch_EZ!$C$3:$I$3,0)),"F","C")</f>
        <v>20.555555555555554</v>
      </c>
      <c r="I531" s="34">
        <f>CONVERT(INDEX(Htg_StPt_Sch_EZ!$C$31:$I$54,MATCH(Schedules_8760!$C531,Htg_StPt_Sch_EZ!$B$31:$B$54,0),MATCH(Schedules_8760!$F531,Htg_StPt_Sch_EZ!$C$30:$I$30,0)),"F","C")</f>
        <v>19.444444444444443</v>
      </c>
      <c r="J531" s="34">
        <f>CONVERT(INDEX(Clg_StPt_Sch_EZ!$C$4:$I$27,MATCH(Schedules_8760!$C531,Clg_StPt_Sch_EZ!$B$4:$B$27,0),MATCH(Schedules_8760!$F531,Clg_StPt_Sch_EZ!$C$3:$I$3,0)),"F","C")</f>
        <v>25.555555555555554</v>
      </c>
      <c r="K531" s="34">
        <f>CONVERT(INDEX(Clg_StPt_Sch_EZ!$C$31:$I$54,MATCH(Schedules_8760!$C531,Clg_StPt_Sch_EZ!$B$31:$B$54,0),MATCH(Schedules_8760!$F531,Clg_StPt_Sch_EZ!$C$30:$I$30,0)),"F","C")</f>
        <v>28.333333333333332</v>
      </c>
      <c r="L531" s="34">
        <f>CONVERT(INDEX(DHW_StPt_Sch_EZ!$C$4:$I$27,MATCH(Schedules_8760!$C531,DHW_StPt_Sch_EZ!$B$4:$B$27,0),MATCH(Schedules_8760!$F531,DHW_StPt_Sch_EZ!$C$3:$I$3,0)),"F","C")</f>
        <v>53.333333333333329</v>
      </c>
      <c r="M531" s="34">
        <f>CONVERT(INDEX(DHW_StPt_Sch_EZ!$C$31:$I$54,MATCH(Schedules_8760!$C531,DHW_StPt_Sch_EZ!$B$31:$B$54,0),MATCH(Schedules_8760!$F531,DHW_StPt_Sch_EZ!$C$30:$I$30,0)),"F","C")</f>
        <v>53.333333333333329</v>
      </c>
      <c r="N531" s="12"/>
      <c r="O531" s="12"/>
      <c r="P531" s="12"/>
    </row>
    <row r="532" spans="1:16" x14ac:dyDescent="0.25">
      <c r="A532" s="35">
        <v>531</v>
      </c>
      <c r="B532" s="89">
        <v>23.083333333333329</v>
      </c>
      <c r="C532" s="35">
        <f t="shared" si="40"/>
        <v>3</v>
      </c>
      <c r="D532" s="35">
        <f t="shared" si="43"/>
        <v>23</v>
      </c>
      <c r="E532" s="35">
        <f t="shared" si="44"/>
        <v>2</v>
      </c>
      <c r="F532" s="35" t="str">
        <f t="shared" si="41"/>
        <v>Monday</v>
      </c>
      <c r="G532" s="35">
        <f t="shared" si="42"/>
        <v>1</v>
      </c>
      <c r="H532" s="34">
        <f>CONVERT(INDEX(Htg_StPt_Sch_EZ!$C$4:$I$27,MATCH(Schedules_8760!$C532,Htg_StPt_Sch_EZ!$B$4:$B$27,0),MATCH(Schedules_8760!$F532,Htg_StPt_Sch_EZ!$C$3:$I$3,0)),"F","C")</f>
        <v>20.555555555555554</v>
      </c>
      <c r="I532" s="34">
        <f>CONVERT(INDEX(Htg_StPt_Sch_EZ!$C$31:$I$54,MATCH(Schedules_8760!$C532,Htg_StPt_Sch_EZ!$B$31:$B$54,0),MATCH(Schedules_8760!$F532,Htg_StPt_Sch_EZ!$C$30:$I$30,0)),"F","C")</f>
        <v>19.444444444444443</v>
      </c>
      <c r="J532" s="34">
        <f>CONVERT(INDEX(Clg_StPt_Sch_EZ!$C$4:$I$27,MATCH(Schedules_8760!$C532,Clg_StPt_Sch_EZ!$B$4:$B$27,0),MATCH(Schedules_8760!$F532,Clg_StPt_Sch_EZ!$C$3:$I$3,0)),"F","C")</f>
        <v>25.555555555555554</v>
      </c>
      <c r="K532" s="34">
        <f>CONVERT(INDEX(Clg_StPt_Sch_EZ!$C$31:$I$54,MATCH(Schedules_8760!$C532,Clg_StPt_Sch_EZ!$B$31:$B$54,0),MATCH(Schedules_8760!$F532,Clg_StPt_Sch_EZ!$C$30:$I$30,0)),"F","C")</f>
        <v>28.333333333333332</v>
      </c>
      <c r="L532" s="34">
        <f>CONVERT(INDEX(DHW_StPt_Sch_EZ!$C$4:$I$27,MATCH(Schedules_8760!$C532,DHW_StPt_Sch_EZ!$B$4:$B$27,0),MATCH(Schedules_8760!$F532,DHW_StPt_Sch_EZ!$C$3:$I$3,0)),"F","C")</f>
        <v>53.333333333333329</v>
      </c>
      <c r="M532" s="34">
        <f>CONVERT(INDEX(DHW_StPt_Sch_EZ!$C$31:$I$54,MATCH(Schedules_8760!$C532,DHW_StPt_Sch_EZ!$B$31:$B$54,0),MATCH(Schedules_8760!$F532,DHW_StPt_Sch_EZ!$C$30:$I$30,0)),"F","C")</f>
        <v>53.333333333333329</v>
      </c>
      <c r="N532" s="12"/>
      <c r="O532" s="12"/>
      <c r="P532" s="12"/>
    </row>
    <row r="533" spans="1:16" x14ac:dyDescent="0.25">
      <c r="A533" s="35">
        <v>532</v>
      </c>
      <c r="B533" s="89">
        <v>23.125</v>
      </c>
      <c r="C533" s="35">
        <f t="shared" si="40"/>
        <v>4</v>
      </c>
      <c r="D533" s="35">
        <f t="shared" si="43"/>
        <v>23</v>
      </c>
      <c r="E533" s="35">
        <f t="shared" si="44"/>
        <v>2</v>
      </c>
      <c r="F533" s="35" t="str">
        <f t="shared" si="41"/>
        <v>Monday</v>
      </c>
      <c r="G533" s="35">
        <f t="shared" si="42"/>
        <v>1</v>
      </c>
      <c r="H533" s="34">
        <f>CONVERT(INDEX(Htg_StPt_Sch_EZ!$C$4:$I$27,MATCH(Schedules_8760!$C533,Htg_StPt_Sch_EZ!$B$4:$B$27,0),MATCH(Schedules_8760!$F533,Htg_StPt_Sch_EZ!$C$3:$I$3,0)),"F","C")</f>
        <v>20.555555555555554</v>
      </c>
      <c r="I533" s="34">
        <f>CONVERT(INDEX(Htg_StPt_Sch_EZ!$C$31:$I$54,MATCH(Schedules_8760!$C533,Htg_StPt_Sch_EZ!$B$31:$B$54,0),MATCH(Schedules_8760!$F533,Htg_StPt_Sch_EZ!$C$30:$I$30,0)),"F","C")</f>
        <v>19.444444444444443</v>
      </c>
      <c r="J533" s="34">
        <f>CONVERT(INDEX(Clg_StPt_Sch_EZ!$C$4:$I$27,MATCH(Schedules_8760!$C533,Clg_StPt_Sch_EZ!$B$4:$B$27,0),MATCH(Schedules_8760!$F533,Clg_StPt_Sch_EZ!$C$3:$I$3,0)),"F","C")</f>
        <v>25.555555555555554</v>
      </c>
      <c r="K533" s="34">
        <f>CONVERT(INDEX(Clg_StPt_Sch_EZ!$C$31:$I$54,MATCH(Schedules_8760!$C533,Clg_StPt_Sch_EZ!$B$31:$B$54,0),MATCH(Schedules_8760!$F533,Clg_StPt_Sch_EZ!$C$30:$I$30,0)),"F","C")</f>
        <v>28.333333333333332</v>
      </c>
      <c r="L533" s="34">
        <f>CONVERT(INDEX(DHW_StPt_Sch_EZ!$C$4:$I$27,MATCH(Schedules_8760!$C533,DHW_StPt_Sch_EZ!$B$4:$B$27,0),MATCH(Schedules_8760!$F533,DHW_StPt_Sch_EZ!$C$3:$I$3,0)),"F","C")</f>
        <v>53.333333333333329</v>
      </c>
      <c r="M533" s="34">
        <f>CONVERT(INDEX(DHW_StPt_Sch_EZ!$C$31:$I$54,MATCH(Schedules_8760!$C533,DHW_StPt_Sch_EZ!$B$31:$B$54,0),MATCH(Schedules_8760!$F533,DHW_StPt_Sch_EZ!$C$30:$I$30,0)),"F","C")</f>
        <v>53.333333333333329</v>
      </c>
      <c r="N533" s="12"/>
      <c r="O533" s="12"/>
      <c r="P533" s="12"/>
    </row>
    <row r="534" spans="1:16" x14ac:dyDescent="0.25">
      <c r="A534" s="35">
        <v>533</v>
      </c>
      <c r="B534" s="89">
        <v>23.166666666666671</v>
      </c>
      <c r="C534" s="35">
        <f t="shared" si="40"/>
        <v>5</v>
      </c>
      <c r="D534" s="35">
        <f t="shared" si="43"/>
        <v>23</v>
      </c>
      <c r="E534" s="35">
        <f t="shared" si="44"/>
        <v>2</v>
      </c>
      <c r="F534" s="35" t="str">
        <f t="shared" si="41"/>
        <v>Monday</v>
      </c>
      <c r="G534" s="35">
        <f t="shared" si="42"/>
        <v>1</v>
      </c>
      <c r="H534" s="34">
        <f>CONVERT(INDEX(Htg_StPt_Sch_EZ!$C$4:$I$27,MATCH(Schedules_8760!$C534,Htg_StPt_Sch_EZ!$B$4:$B$27,0),MATCH(Schedules_8760!$F534,Htg_StPt_Sch_EZ!$C$3:$I$3,0)),"F","C")</f>
        <v>20.555555555555554</v>
      </c>
      <c r="I534" s="34">
        <f>CONVERT(INDEX(Htg_StPt_Sch_EZ!$C$31:$I$54,MATCH(Schedules_8760!$C534,Htg_StPt_Sch_EZ!$B$31:$B$54,0),MATCH(Schedules_8760!$F534,Htg_StPt_Sch_EZ!$C$30:$I$30,0)),"F","C")</f>
        <v>19.444444444444443</v>
      </c>
      <c r="J534" s="34">
        <f>CONVERT(INDEX(Clg_StPt_Sch_EZ!$C$4:$I$27,MATCH(Schedules_8760!$C534,Clg_StPt_Sch_EZ!$B$4:$B$27,0),MATCH(Schedules_8760!$F534,Clg_StPt_Sch_EZ!$C$3:$I$3,0)),"F","C")</f>
        <v>25.555555555555554</v>
      </c>
      <c r="K534" s="34">
        <f>CONVERT(INDEX(Clg_StPt_Sch_EZ!$C$31:$I$54,MATCH(Schedules_8760!$C534,Clg_StPt_Sch_EZ!$B$31:$B$54,0),MATCH(Schedules_8760!$F534,Clg_StPt_Sch_EZ!$C$30:$I$30,0)),"F","C")</f>
        <v>28.333333333333332</v>
      </c>
      <c r="L534" s="34">
        <f>CONVERT(INDEX(DHW_StPt_Sch_EZ!$C$4:$I$27,MATCH(Schedules_8760!$C534,DHW_StPt_Sch_EZ!$B$4:$B$27,0),MATCH(Schedules_8760!$F534,DHW_StPt_Sch_EZ!$C$3:$I$3,0)),"F","C")</f>
        <v>53.333333333333329</v>
      </c>
      <c r="M534" s="34">
        <f>CONVERT(INDEX(DHW_StPt_Sch_EZ!$C$31:$I$54,MATCH(Schedules_8760!$C534,DHW_StPt_Sch_EZ!$B$31:$B$54,0),MATCH(Schedules_8760!$F534,DHW_StPt_Sch_EZ!$C$30:$I$30,0)),"F","C")</f>
        <v>53.333333333333329</v>
      </c>
      <c r="N534" s="12"/>
      <c r="O534" s="12"/>
      <c r="P534" s="12"/>
    </row>
    <row r="535" spans="1:16" x14ac:dyDescent="0.25">
      <c r="A535" s="35">
        <v>534</v>
      </c>
      <c r="B535" s="89">
        <v>23.208333333333329</v>
      </c>
      <c r="C535" s="35">
        <f t="shared" si="40"/>
        <v>6</v>
      </c>
      <c r="D535" s="35">
        <f t="shared" si="43"/>
        <v>23</v>
      </c>
      <c r="E535" s="35">
        <f t="shared" si="44"/>
        <v>2</v>
      </c>
      <c r="F535" s="35" t="str">
        <f t="shared" si="41"/>
        <v>Monday</v>
      </c>
      <c r="G535" s="35">
        <f t="shared" si="42"/>
        <v>1</v>
      </c>
      <c r="H535" s="34">
        <f>CONVERT(INDEX(Htg_StPt_Sch_EZ!$C$4:$I$27,MATCH(Schedules_8760!$C535,Htg_StPt_Sch_EZ!$B$4:$B$27,0),MATCH(Schedules_8760!$F535,Htg_StPt_Sch_EZ!$C$3:$I$3,0)),"F","C")</f>
        <v>20.555555555555554</v>
      </c>
      <c r="I535" s="34">
        <f>CONVERT(INDEX(Htg_StPt_Sch_EZ!$C$31:$I$54,MATCH(Schedules_8760!$C535,Htg_StPt_Sch_EZ!$B$31:$B$54,0),MATCH(Schedules_8760!$F535,Htg_StPt_Sch_EZ!$C$30:$I$30,0)),"F","C")</f>
        <v>19.444444444444443</v>
      </c>
      <c r="J535" s="34">
        <f>CONVERT(INDEX(Clg_StPt_Sch_EZ!$C$4:$I$27,MATCH(Schedules_8760!$C535,Clg_StPt_Sch_EZ!$B$4:$B$27,0),MATCH(Schedules_8760!$F535,Clg_StPt_Sch_EZ!$C$3:$I$3,0)),"F","C")</f>
        <v>25.555555555555554</v>
      </c>
      <c r="K535" s="34">
        <f>CONVERT(INDEX(Clg_StPt_Sch_EZ!$C$31:$I$54,MATCH(Schedules_8760!$C535,Clg_StPt_Sch_EZ!$B$31:$B$54,0),MATCH(Schedules_8760!$F535,Clg_StPt_Sch_EZ!$C$30:$I$30,0)),"F","C")</f>
        <v>28.333333333333332</v>
      </c>
      <c r="L535" s="34">
        <f>CONVERT(INDEX(DHW_StPt_Sch_EZ!$C$4:$I$27,MATCH(Schedules_8760!$C535,DHW_StPt_Sch_EZ!$B$4:$B$27,0),MATCH(Schedules_8760!$F535,DHW_StPt_Sch_EZ!$C$3:$I$3,0)),"F","C")</f>
        <v>53.333333333333329</v>
      </c>
      <c r="M535" s="34">
        <f>CONVERT(INDEX(DHW_StPt_Sch_EZ!$C$31:$I$54,MATCH(Schedules_8760!$C535,DHW_StPt_Sch_EZ!$B$31:$B$54,0),MATCH(Schedules_8760!$F535,DHW_StPt_Sch_EZ!$C$30:$I$30,0)),"F","C")</f>
        <v>53.333333333333329</v>
      </c>
      <c r="N535" s="12"/>
      <c r="O535" s="12"/>
      <c r="P535" s="12"/>
    </row>
    <row r="536" spans="1:16" x14ac:dyDescent="0.25">
      <c r="A536" s="35">
        <v>535</v>
      </c>
      <c r="B536" s="89">
        <v>23.25</v>
      </c>
      <c r="C536" s="35">
        <f t="shared" si="40"/>
        <v>7</v>
      </c>
      <c r="D536" s="35">
        <f t="shared" si="43"/>
        <v>23</v>
      </c>
      <c r="E536" s="35">
        <f t="shared" si="44"/>
        <v>2</v>
      </c>
      <c r="F536" s="35" t="str">
        <f t="shared" si="41"/>
        <v>Monday</v>
      </c>
      <c r="G536" s="35">
        <f t="shared" si="42"/>
        <v>1</v>
      </c>
      <c r="H536" s="34">
        <f>CONVERT(INDEX(Htg_StPt_Sch_EZ!$C$4:$I$27,MATCH(Schedules_8760!$C536,Htg_StPt_Sch_EZ!$B$4:$B$27,0),MATCH(Schedules_8760!$F536,Htg_StPt_Sch_EZ!$C$3:$I$3,0)),"F","C")</f>
        <v>20.555555555555554</v>
      </c>
      <c r="I536" s="34">
        <f>CONVERT(INDEX(Htg_StPt_Sch_EZ!$C$31:$I$54,MATCH(Schedules_8760!$C536,Htg_StPt_Sch_EZ!$B$31:$B$54,0),MATCH(Schedules_8760!$F536,Htg_StPt_Sch_EZ!$C$30:$I$30,0)),"F","C")</f>
        <v>19.444444444444443</v>
      </c>
      <c r="J536" s="34">
        <f>CONVERT(INDEX(Clg_StPt_Sch_EZ!$C$4:$I$27,MATCH(Schedules_8760!$C536,Clg_StPt_Sch_EZ!$B$4:$B$27,0),MATCH(Schedules_8760!$F536,Clg_StPt_Sch_EZ!$C$3:$I$3,0)),"F","C")</f>
        <v>25.555555555555554</v>
      </c>
      <c r="K536" s="34">
        <f>CONVERT(INDEX(Clg_StPt_Sch_EZ!$C$31:$I$54,MATCH(Schedules_8760!$C536,Clg_StPt_Sch_EZ!$B$31:$B$54,0),MATCH(Schedules_8760!$F536,Clg_StPt_Sch_EZ!$C$30:$I$30,0)),"F","C")</f>
        <v>28.333333333333332</v>
      </c>
      <c r="L536" s="34">
        <f>CONVERT(INDEX(DHW_StPt_Sch_EZ!$C$4:$I$27,MATCH(Schedules_8760!$C536,DHW_StPt_Sch_EZ!$B$4:$B$27,0),MATCH(Schedules_8760!$F536,DHW_StPt_Sch_EZ!$C$3:$I$3,0)),"F","C")</f>
        <v>53.333333333333329</v>
      </c>
      <c r="M536" s="34">
        <f>CONVERT(INDEX(DHW_StPt_Sch_EZ!$C$31:$I$54,MATCH(Schedules_8760!$C536,DHW_StPt_Sch_EZ!$B$31:$B$54,0),MATCH(Schedules_8760!$F536,DHW_StPt_Sch_EZ!$C$30:$I$30,0)),"F","C")</f>
        <v>53.333333333333329</v>
      </c>
      <c r="N536" s="12"/>
      <c r="O536" s="12"/>
      <c r="P536" s="12"/>
    </row>
    <row r="537" spans="1:16" x14ac:dyDescent="0.25">
      <c r="A537" s="35">
        <v>536</v>
      </c>
      <c r="B537" s="89">
        <v>23.291666666666671</v>
      </c>
      <c r="C537" s="35">
        <f t="shared" si="40"/>
        <v>8</v>
      </c>
      <c r="D537" s="35">
        <f t="shared" si="43"/>
        <v>23</v>
      </c>
      <c r="E537" s="35">
        <f t="shared" si="44"/>
        <v>2</v>
      </c>
      <c r="F537" s="35" t="str">
        <f t="shared" si="41"/>
        <v>Monday</v>
      </c>
      <c r="G537" s="35">
        <f t="shared" si="42"/>
        <v>1</v>
      </c>
      <c r="H537" s="34">
        <f>CONVERT(INDEX(Htg_StPt_Sch_EZ!$C$4:$I$27,MATCH(Schedules_8760!$C537,Htg_StPt_Sch_EZ!$B$4:$B$27,0),MATCH(Schedules_8760!$F537,Htg_StPt_Sch_EZ!$C$3:$I$3,0)),"F","C")</f>
        <v>20.555555555555554</v>
      </c>
      <c r="I537" s="34">
        <f>CONVERT(INDEX(Htg_StPt_Sch_EZ!$C$31:$I$54,MATCH(Schedules_8760!$C537,Htg_StPt_Sch_EZ!$B$31:$B$54,0),MATCH(Schedules_8760!$F537,Htg_StPt_Sch_EZ!$C$30:$I$30,0)),"F","C")</f>
        <v>19.444444444444443</v>
      </c>
      <c r="J537" s="34">
        <f>CONVERT(INDEX(Clg_StPt_Sch_EZ!$C$4:$I$27,MATCH(Schedules_8760!$C537,Clg_StPt_Sch_EZ!$B$4:$B$27,0),MATCH(Schedules_8760!$F537,Clg_StPt_Sch_EZ!$C$3:$I$3,0)),"F","C")</f>
        <v>25.555555555555554</v>
      </c>
      <c r="K537" s="34">
        <f>CONVERT(INDEX(Clg_StPt_Sch_EZ!$C$31:$I$54,MATCH(Schedules_8760!$C537,Clg_StPt_Sch_EZ!$B$31:$B$54,0),MATCH(Schedules_8760!$F537,Clg_StPt_Sch_EZ!$C$30:$I$30,0)),"F","C")</f>
        <v>25</v>
      </c>
      <c r="L537" s="34">
        <f>CONVERT(INDEX(DHW_StPt_Sch_EZ!$C$4:$I$27,MATCH(Schedules_8760!$C537,DHW_StPt_Sch_EZ!$B$4:$B$27,0),MATCH(Schedules_8760!$F537,DHW_StPt_Sch_EZ!$C$3:$I$3,0)),"F","C")</f>
        <v>53.333333333333329</v>
      </c>
      <c r="M537" s="34">
        <f>CONVERT(INDEX(DHW_StPt_Sch_EZ!$C$31:$I$54,MATCH(Schedules_8760!$C537,DHW_StPt_Sch_EZ!$B$31:$B$54,0),MATCH(Schedules_8760!$F537,DHW_StPt_Sch_EZ!$C$30:$I$30,0)),"F","C")</f>
        <v>53.333333333333329</v>
      </c>
      <c r="N537" s="12"/>
      <c r="O537" s="12"/>
      <c r="P537" s="12"/>
    </row>
    <row r="538" spans="1:16" x14ac:dyDescent="0.25">
      <c r="A538" s="35">
        <v>537</v>
      </c>
      <c r="B538" s="89">
        <v>23.333333333333329</v>
      </c>
      <c r="C538" s="35">
        <f t="shared" si="40"/>
        <v>9</v>
      </c>
      <c r="D538" s="35">
        <f t="shared" si="43"/>
        <v>23</v>
      </c>
      <c r="E538" s="35">
        <f t="shared" si="44"/>
        <v>2</v>
      </c>
      <c r="F538" s="35" t="str">
        <f t="shared" si="41"/>
        <v>Monday</v>
      </c>
      <c r="G538" s="35">
        <f t="shared" si="42"/>
        <v>1</v>
      </c>
      <c r="H538" s="34">
        <f>CONVERT(INDEX(Htg_StPt_Sch_EZ!$C$4:$I$27,MATCH(Schedules_8760!$C538,Htg_StPt_Sch_EZ!$B$4:$B$27,0),MATCH(Schedules_8760!$F538,Htg_StPt_Sch_EZ!$C$3:$I$3,0)),"F","C")</f>
        <v>20.555555555555554</v>
      </c>
      <c r="I538" s="34">
        <f>CONVERT(INDEX(Htg_StPt_Sch_EZ!$C$31:$I$54,MATCH(Schedules_8760!$C538,Htg_StPt_Sch_EZ!$B$31:$B$54,0),MATCH(Schedules_8760!$F538,Htg_StPt_Sch_EZ!$C$30:$I$30,0)),"F","C")</f>
        <v>19.444444444444443</v>
      </c>
      <c r="J538" s="34">
        <f>CONVERT(INDEX(Clg_StPt_Sch_EZ!$C$4:$I$27,MATCH(Schedules_8760!$C538,Clg_StPt_Sch_EZ!$B$4:$B$27,0),MATCH(Schedules_8760!$F538,Clg_StPt_Sch_EZ!$C$3:$I$3,0)),"F","C")</f>
        <v>25.555555555555554</v>
      </c>
      <c r="K538" s="34">
        <f>CONVERT(INDEX(Clg_StPt_Sch_EZ!$C$31:$I$54,MATCH(Schedules_8760!$C538,Clg_StPt_Sch_EZ!$B$31:$B$54,0),MATCH(Schedules_8760!$F538,Clg_StPt_Sch_EZ!$C$30:$I$30,0)),"F","C")</f>
        <v>25</v>
      </c>
      <c r="L538" s="34">
        <f>CONVERT(INDEX(DHW_StPt_Sch_EZ!$C$4:$I$27,MATCH(Schedules_8760!$C538,DHW_StPt_Sch_EZ!$B$4:$B$27,0),MATCH(Schedules_8760!$F538,DHW_StPt_Sch_EZ!$C$3:$I$3,0)),"F","C")</f>
        <v>53.333333333333329</v>
      </c>
      <c r="M538" s="34">
        <f>CONVERT(INDEX(DHW_StPt_Sch_EZ!$C$31:$I$54,MATCH(Schedules_8760!$C538,DHW_StPt_Sch_EZ!$B$31:$B$54,0),MATCH(Schedules_8760!$F538,DHW_StPt_Sch_EZ!$C$30:$I$30,0)),"F","C")</f>
        <v>53.333333333333329</v>
      </c>
      <c r="N538" s="12"/>
      <c r="O538" s="12"/>
      <c r="P538" s="12"/>
    </row>
    <row r="539" spans="1:16" x14ac:dyDescent="0.25">
      <c r="A539" s="35">
        <v>538</v>
      </c>
      <c r="B539" s="89">
        <v>23.375</v>
      </c>
      <c r="C539" s="35">
        <f t="shared" si="40"/>
        <v>10</v>
      </c>
      <c r="D539" s="35">
        <f t="shared" si="43"/>
        <v>23</v>
      </c>
      <c r="E539" s="35">
        <f t="shared" si="44"/>
        <v>2</v>
      </c>
      <c r="F539" s="35" t="str">
        <f t="shared" si="41"/>
        <v>Monday</v>
      </c>
      <c r="G539" s="35">
        <f t="shared" si="42"/>
        <v>1</v>
      </c>
      <c r="H539" s="34">
        <f>CONVERT(INDEX(Htg_StPt_Sch_EZ!$C$4:$I$27,MATCH(Schedules_8760!$C539,Htg_StPt_Sch_EZ!$B$4:$B$27,0),MATCH(Schedules_8760!$F539,Htg_StPt_Sch_EZ!$C$3:$I$3,0)),"F","C")</f>
        <v>20.555555555555554</v>
      </c>
      <c r="I539" s="34">
        <f>CONVERT(INDEX(Htg_StPt_Sch_EZ!$C$31:$I$54,MATCH(Schedules_8760!$C539,Htg_StPt_Sch_EZ!$B$31:$B$54,0),MATCH(Schedules_8760!$F539,Htg_StPt_Sch_EZ!$C$30:$I$30,0)),"F","C")</f>
        <v>19.444444444444443</v>
      </c>
      <c r="J539" s="34">
        <f>CONVERT(INDEX(Clg_StPt_Sch_EZ!$C$4:$I$27,MATCH(Schedules_8760!$C539,Clg_StPt_Sch_EZ!$B$4:$B$27,0),MATCH(Schedules_8760!$F539,Clg_StPt_Sch_EZ!$C$3:$I$3,0)),"F","C")</f>
        <v>25.555555555555554</v>
      </c>
      <c r="K539" s="34">
        <f>CONVERT(INDEX(Clg_StPt_Sch_EZ!$C$31:$I$54,MATCH(Schedules_8760!$C539,Clg_StPt_Sch_EZ!$B$31:$B$54,0),MATCH(Schedules_8760!$F539,Clg_StPt_Sch_EZ!$C$30:$I$30,0)),"F","C")</f>
        <v>25</v>
      </c>
      <c r="L539" s="34">
        <f>CONVERT(INDEX(DHW_StPt_Sch_EZ!$C$4:$I$27,MATCH(Schedules_8760!$C539,DHW_StPt_Sch_EZ!$B$4:$B$27,0),MATCH(Schedules_8760!$F539,DHW_StPt_Sch_EZ!$C$3:$I$3,0)),"F","C")</f>
        <v>53.333333333333329</v>
      </c>
      <c r="M539" s="34">
        <f>CONVERT(INDEX(DHW_StPt_Sch_EZ!$C$31:$I$54,MATCH(Schedules_8760!$C539,DHW_StPt_Sch_EZ!$B$31:$B$54,0),MATCH(Schedules_8760!$F539,DHW_StPt_Sch_EZ!$C$30:$I$30,0)),"F","C")</f>
        <v>53.333333333333329</v>
      </c>
      <c r="N539" s="12"/>
      <c r="O539" s="12"/>
      <c r="P539" s="12"/>
    </row>
    <row r="540" spans="1:16" x14ac:dyDescent="0.25">
      <c r="A540" s="35">
        <v>539</v>
      </c>
      <c r="B540" s="89">
        <v>23.416666666666671</v>
      </c>
      <c r="C540" s="35">
        <f t="shared" si="40"/>
        <v>11</v>
      </c>
      <c r="D540" s="35">
        <f t="shared" si="43"/>
        <v>23</v>
      </c>
      <c r="E540" s="35">
        <f t="shared" si="44"/>
        <v>2</v>
      </c>
      <c r="F540" s="35" t="str">
        <f t="shared" si="41"/>
        <v>Monday</v>
      </c>
      <c r="G540" s="35">
        <f t="shared" si="42"/>
        <v>1</v>
      </c>
      <c r="H540" s="34">
        <f>CONVERT(INDEX(Htg_StPt_Sch_EZ!$C$4:$I$27,MATCH(Schedules_8760!$C540,Htg_StPt_Sch_EZ!$B$4:$B$27,0),MATCH(Schedules_8760!$F540,Htg_StPt_Sch_EZ!$C$3:$I$3,0)),"F","C")</f>
        <v>20.555555555555554</v>
      </c>
      <c r="I540" s="34">
        <f>CONVERT(INDEX(Htg_StPt_Sch_EZ!$C$31:$I$54,MATCH(Schedules_8760!$C540,Htg_StPt_Sch_EZ!$B$31:$B$54,0),MATCH(Schedules_8760!$F540,Htg_StPt_Sch_EZ!$C$30:$I$30,0)),"F","C")</f>
        <v>19.444444444444443</v>
      </c>
      <c r="J540" s="34">
        <f>CONVERT(INDEX(Clg_StPt_Sch_EZ!$C$4:$I$27,MATCH(Schedules_8760!$C540,Clg_StPt_Sch_EZ!$B$4:$B$27,0),MATCH(Schedules_8760!$F540,Clg_StPt_Sch_EZ!$C$3:$I$3,0)),"F","C")</f>
        <v>25.555555555555554</v>
      </c>
      <c r="K540" s="34">
        <f>CONVERT(INDEX(Clg_StPt_Sch_EZ!$C$31:$I$54,MATCH(Schedules_8760!$C540,Clg_StPt_Sch_EZ!$B$31:$B$54,0),MATCH(Schedules_8760!$F540,Clg_StPt_Sch_EZ!$C$30:$I$30,0)),"F","C")</f>
        <v>25</v>
      </c>
      <c r="L540" s="34">
        <f>CONVERT(INDEX(DHW_StPt_Sch_EZ!$C$4:$I$27,MATCH(Schedules_8760!$C540,DHW_StPt_Sch_EZ!$B$4:$B$27,0),MATCH(Schedules_8760!$F540,DHW_StPt_Sch_EZ!$C$3:$I$3,0)),"F","C")</f>
        <v>53.333333333333329</v>
      </c>
      <c r="M540" s="34">
        <f>CONVERT(INDEX(DHW_StPt_Sch_EZ!$C$31:$I$54,MATCH(Schedules_8760!$C540,DHW_StPt_Sch_EZ!$B$31:$B$54,0),MATCH(Schedules_8760!$F540,DHW_StPt_Sch_EZ!$C$30:$I$30,0)),"F","C")</f>
        <v>53.333333333333329</v>
      </c>
      <c r="N540" s="12"/>
      <c r="O540" s="12"/>
      <c r="P540" s="12"/>
    </row>
    <row r="541" spans="1:16" x14ac:dyDescent="0.25">
      <c r="A541" s="35">
        <v>540</v>
      </c>
      <c r="B541" s="89">
        <v>23.458333333333329</v>
      </c>
      <c r="C541" s="35">
        <f t="shared" si="40"/>
        <v>12</v>
      </c>
      <c r="D541" s="35">
        <f t="shared" si="43"/>
        <v>23</v>
      </c>
      <c r="E541" s="35">
        <f t="shared" si="44"/>
        <v>2</v>
      </c>
      <c r="F541" s="35" t="str">
        <f t="shared" si="41"/>
        <v>Monday</v>
      </c>
      <c r="G541" s="35">
        <f t="shared" si="42"/>
        <v>1</v>
      </c>
      <c r="H541" s="34">
        <f>CONVERT(INDEX(Htg_StPt_Sch_EZ!$C$4:$I$27,MATCH(Schedules_8760!$C541,Htg_StPt_Sch_EZ!$B$4:$B$27,0),MATCH(Schedules_8760!$F541,Htg_StPt_Sch_EZ!$C$3:$I$3,0)),"F","C")</f>
        <v>20.555555555555554</v>
      </c>
      <c r="I541" s="34">
        <f>CONVERT(INDEX(Htg_StPt_Sch_EZ!$C$31:$I$54,MATCH(Schedules_8760!$C541,Htg_StPt_Sch_EZ!$B$31:$B$54,0),MATCH(Schedules_8760!$F541,Htg_StPt_Sch_EZ!$C$30:$I$30,0)),"F","C")</f>
        <v>19.444444444444443</v>
      </c>
      <c r="J541" s="34">
        <f>CONVERT(INDEX(Clg_StPt_Sch_EZ!$C$4:$I$27,MATCH(Schedules_8760!$C541,Clg_StPt_Sch_EZ!$B$4:$B$27,0),MATCH(Schedules_8760!$F541,Clg_StPt_Sch_EZ!$C$3:$I$3,0)),"F","C")</f>
        <v>25.555555555555554</v>
      </c>
      <c r="K541" s="34">
        <f>CONVERT(INDEX(Clg_StPt_Sch_EZ!$C$31:$I$54,MATCH(Schedules_8760!$C541,Clg_StPt_Sch_EZ!$B$31:$B$54,0),MATCH(Schedules_8760!$F541,Clg_StPt_Sch_EZ!$C$30:$I$30,0)),"F","C")</f>
        <v>25</v>
      </c>
      <c r="L541" s="34">
        <f>CONVERT(INDEX(DHW_StPt_Sch_EZ!$C$4:$I$27,MATCH(Schedules_8760!$C541,DHW_StPt_Sch_EZ!$B$4:$B$27,0),MATCH(Schedules_8760!$F541,DHW_StPt_Sch_EZ!$C$3:$I$3,0)),"F","C")</f>
        <v>53.333333333333329</v>
      </c>
      <c r="M541" s="34">
        <f>CONVERT(INDEX(DHW_StPt_Sch_EZ!$C$31:$I$54,MATCH(Schedules_8760!$C541,DHW_StPt_Sch_EZ!$B$31:$B$54,0),MATCH(Schedules_8760!$F541,DHW_StPt_Sch_EZ!$C$30:$I$30,0)),"F","C")</f>
        <v>53.333333333333329</v>
      </c>
      <c r="N541" s="12"/>
      <c r="O541" s="12"/>
      <c r="P541" s="12"/>
    </row>
    <row r="542" spans="1:16" x14ac:dyDescent="0.25">
      <c r="A542" s="35">
        <v>541</v>
      </c>
      <c r="B542" s="89">
        <v>23.5</v>
      </c>
      <c r="C542" s="35">
        <f t="shared" si="40"/>
        <v>13</v>
      </c>
      <c r="D542" s="35">
        <f t="shared" si="43"/>
        <v>23</v>
      </c>
      <c r="E542" s="35">
        <f t="shared" si="44"/>
        <v>2</v>
      </c>
      <c r="F542" s="35" t="str">
        <f t="shared" si="41"/>
        <v>Monday</v>
      </c>
      <c r="G542" s="35">
        <f t="shared" si="42"/>
        <v>1</v>
      </c>
      <c r="H542" s="34">
        <f>CONVERT(INDEX(Htg_StPt_Sch_EZ!$C$4:$I$27,MATCH(Schedules_8760!$C542,Htg_StPt_Sch_EZ!$B$4:$B$27,0),MATCH(Schedules_8760!$F542,Htg_StPt_Sch_EZ!$C$3:$I$3,0)),"F","C")</f>
        <v>20.555555555555554</v>
      </c>
      <c r="I542" s="34">
        <f>CONVERT(INDEX(Htg_StPt_Sch_EZ!$C$31:$I$54,MATCH(Schedules_8760!$C542,Htg_StPt_Sch_EZ!$B$31:$B$54,0),MATCH(Schedules_8760!$F542,Htg_StPt_Sch_EZ!$C$30:$I$30,0)),"F","C")</f>
        <v>19.444444444444443</v>
      </c>
      <c r="J542" s="34">
        <f>CONVERT(INDEX(Clg_StPt_Sch_EZ!$C$4:$I$27,MATCH(Schedules_8760!$C542,Clg_StPt_Sch_EZ!$B$4:$B$27,0),MATCH(Schedules_8760!$F542,Clg_StPt_Sch_EZ!$C$3:$I$3,0)),"F","C")</f>
        <v>25.555555555555554</v>
      </c>
      <c r="K542" s="34">
        <f>CONVERT(INDEX(Clg_StPt_Sch_EZ!$C$31:$I$54,MATCH(Schedules_8760!$C542,Clg_StPt_Sch_EZ!$B$31:$B$54,0),MATCH(Schedules_8760!$F542,Clg_StPt_Sch_EZ!$C$30:$I$30,0)),"F","C")</f>
        <v>25</v>
      </c>
      <c r="L542" s="34">
        <f>CONVERT(INDEX(DHW_StPt_Sch_EZ!$C$4:$I$27,MATCH(Schedules_8760!$C542,DHW_StPt_Sch_EZ!$B$4:$B$27,0),MATCH(Schedules_8760!$F542,DHW_StPt_Sch_EZ!$C$3:$I$3,0)),"F","C")</f>
        <v>53.333333333333329</v>
      </c>
      <c r="M542" s="34">
        <f>CONVERT(INDEX(DHW_StPt_Sch_EZ!$C$31:$I$54,MATCH(Schedules_8760!$C542,DHW_StPt_Sch_EZ!$B$31:$B$54,0),MATCH(Schedules_8760!$F542,DHW_StPt_Sch_EZ!$C$30:$I$30,0)),"F","C")</f>
        <v>53.333333333333329</v>
      </c>
      <c r="N542" s="12"/>
      <c r="O542" s="12"/>
      <c r="P542" s="12"/>
    </row>
    <row r="543" spans="1:16" x14ac:dyDescent="0.25">
      <c r="A543" s="35">
        <v>542</v>
      </c>
      <c r="B543" s="89">
        <v>23.541666666666671</v>
      </c>
      <c r="C543" s="35">
        <f t="shared" si="40"/>
        <v>14</v>
      </c>
      <c r="D543" s="35">
        <f t="shared" si="43"/>
        <v>23</v>
      </c>
      <c r="E543" s="35">
        <f t="shared" si="44"/>
        <v>2</v>
      </c>
      <c r="F543" s="35" t="str">
        <f t="shared" si="41"/>
        <v>Monday</v>
      </c>
      <c r="G543" s="35">
        <f t="shared" si="42"/>
        <v>1</v>
      </c>
      <c r="H543" s="34">
        <f>CONVERT(INDEX(Htg_StPt_Sch_EZ!$C$4:$I$27,MATCH(Schedules_8760!$C543,Htg_StPt_Sch_EZ!$B$4:$B$27,0),MATCH(Schedules_8760!$F543,Htg_StPt_Sch_EZ!$C$3:$I$3,0)),"F","C")</f>
        <v>20.555555555555554</v>
      </c>
      <c r="I543" s="34">
        <f>CONVERT(INDEX(Htg_StPt_Sch_EZ!$C$31:$I$54,MATCH(Schedules_8760!$C543,Htg_StPt_Sch_EZ!$B$31:$B$54,0),MATCH(Schedules_8760!$F543,Htg_StPt_Sch_EZ!$C$30:$I$30,0)),"F","C")</f>
        <v>19.444444444444443</v>
      </c>
      <c r="J543" s="34">
        <f>CONVERT(INDEX(Clg_StPt_Sch_EZ!$C$4:$I$27,MATCH(Schedules_8760!$C543,Clg_StPt_Sch_EZ!$B$4:$B$27,0),MATCH(Schedules_8760!$F543,Clg_StPt_Sch_EZ!$C$3:$I$3,0)),"F","C")</f>
        <v>25.555555555555554</v>
      </c>
      <c r="K543" s="34">
        <f>CONVERT(INDEX(Clg_StPt_Sch_EZ!$C$31:$I$54,MATCH(Schedules_8760!$C543,Clg_StPt_Sch_EZ!$B$31:$B$54,0),MATCH(Schedules_8760!$F543,Clg_StPt_Sch_EZ!$C$30:$I$30,0)),"F","C")</f>
        <v>25</v>
      </c>
      <c r="L543" s="34">
        <f>CONVERT(INDEX(DHW_StPt_Sch_EZ!$C$4:$I$27,MATCH(Schedules_8760!$C543,DHW_StPt_Sch_EZ!$B$4:$B$27,0),MATCH(Schedules_8760!$F543,DHW_StPt_Sch_EZ!$C$3:$I$3,0)),"F","C")</f>
        <v>53.333333333333329</v>
      </c>
      <c r="M543" s="34">
        <f>CONVERT(INDEX(DHW_StPt_Sch_EZ!$C$31:$I$54,MATCH(Schedules_8760!$C543,DHW_StPt_Sch_EZ!$B$31:$B$54,0),MATCH(Schedules_8760!$F543,DHW_StPt_Sch_EZ!$C$30:$I$30,0)),"F","C")</f>
        <v>53.333333333333329</v>
      </c>
      <c r="N543" s="12"/>
      <c r="O543" s="12"/>
      <c r="P543" s="12"/>
    </row>
    <row r="544" spans="1:16" x14ac:dyDescent="0.25">
      <c r="A544" s="35">
        <v>543</v>
      </c>
      <c r="B544" s="89">
        <v>23.583333333333329</v>
      </c>
      <c r="C544" s="35">
        <f t="shared" si="40"/>
        <v>15</v>
      </c>
      <c r="D544" s="35">
        <f t="shared" si="43"/>
        <v>23</v>
      </c>
      <c r="E544" s="35">
        <f t="shared" si="44"/>
        <v>2</v>
      </c>
      <c r="F544" s="35" t="str">
        <f t="shared" si="41"/>
        <v>Monday</v>
      </c>
      <c r="G544" s="35">
        <f t="shared" si="42"/>
        <v>1</v>
      </c>
      <c r="H544" s="34">
        <f>CONVERT(INDEX(Htg_StPt_Sch_EZ!$C$4:$I$27,MATCH(Schedules_8760!$C544,Htg_StPt_Sch_EZ!$B$4:$B$27,0),MATCH(Schedules_8760!$F544,Htg_StPt_Sch_EZ!$C$3:$I$3,0)),"F","C")</f>
        <v>20.555555555555554</v>
      </c>
      <c r="I544" s="34">
        <f>CONVERT(INDEX(Htg_StPt_Sch_EZ!$C$31:$I$54,MATCH(Schedules_8760!$C544,Htg_StPt_Sch_EZ!$B$31:$B$54,0),MATCH(Schedules_8760!$F544,Htg_StPt_Sch_EZ!$C$30:$I$30,0)),"F","C")</f>
        <v>21.111111111111111</v>
      </c>
      <c r="J544" s="34">
        <f>CONVERT(INDEX(Clg_StPt_Sch_EZ!$C$4:$I$27,MATCH(Schedules_8760!$C544,Clg_StPt_Sch_EZ!$B$4:$B$27,0),MATCH(Schedules_8760!$F544,Clg_StPt_Sch_EZ!$C$3:$I$3,0)),"F","C")</f>
        <v>25.555555555555554</v>
      </c>
      <c r="K544" s="34">
        <f>CONVERT(INDEX(Clg_StPt_Sch_EZ!$C$31:$I$54,MATCH(Schedules_8760!$C544,Clg_StPt_Sch_EZ!$B$31:$B$54,0),MATCH(Schedules_8760!$F544,Clg_StPt_Sch_EZ!$C$30:$I$30,0)),"F","C")</f>
        <v>25</v>
      </c>
      <c r="L544" s="34">
        <f>CONVERT(INDEX(DHW_StPt_Sch_EZ!$C$4:$I$27,MATCH(Schedules_8760!$C544,DHW_StPt_Sch_EZ!$B$4:$B$27,0),MATCH(Schedules_8760!$F544,DHW_StPt_Sch_EZ!$C$3:$I$3,0)),"F","C")</f>
        <v>53.333333333333329</v>
      </c>
      <c r="M544" s="34">
        <f>CONVERT(INDEX(DHW_StPt_Sch_EZ!$C$31:$I$54,MATCH(Schedules_8760!$C544,DHW_StPt_Sch_EZ!$B$31:$B$54,0),MATCH(Schedules_8760!$F544,DHW_StPt_Sch_EZ!$C$30:$I$30,0)),"F","C")</f>
        <v>53.333333333333329</v>
      </c>
      <c r="N544" s="12"/>
      <c r="O544" s="12"/>
      <c r="P544" s="12"/>
    </row>
    <row r="545" spans="1:16" x14ac:dyDescent="0.25">
      <c r="A545" s="35">
        <v>544</v>
      </c>
      <c r="B545" s="89">
        <v>23.625</v>
      </c>
      <c r="C545" s="35">
        <f t="shared" si="40"/>
        <v>16</v>
      </c>
      <c r="D545" s="35">
        <f t="shared" si="43"/>
        <v>23</v>
      </c>
      <c r="E545" s="35">
        <f t="shared" si="44"/>
        <v>2</v>
      </c>
      <c r="F545" s="35" t="str">
        <f t="shared" si="41"/>
        <v>Monday</v>
      </c>
      <c r="G545" s="35">
        <f t="shared" si="42"/>
        <v>1</v>
      </c>
      <c r="H545" s="34">
        <f>CONVERT(INDEX(Htg_StPt_Sch_EZ!$C$4:$I$27,MATCH(Schedules_8760!$C545,Htg_StPt_Sch_EZ!$B$4:$B$27,0),MATCH(Schedules_8760!$F545,Htg_StPt_Sch_EZ!$C$3:$I$3,0)),"F","C")</f>
        <v>20.555555555555554</v>
      </c>
      <c r="I545" s="34">
        <f>CONVERT(INDEX(Htg_StPt_Sch_EZ!$C$31:$I$54,MATCH(Schedules_8760!$C545,Htg_StPt_Sch_EZ!$B$31:$B$54,0),MATCH(Schedules_8760!$F545,Htg_StPt_Sch_EZ!$C$30:$I$30,0)),"F","C")</f>
        <v>21.111111111111111</v>
      </c>
      <c r="J545" s="34">
        <f>CONVERT(INDEX(Clg_StPt_Sch_EZ!$C$4:$I$27,MATCH(Schedules_8760!$C545,Clg_StPt_Sch_EZ!$B$4:$B$27,0),MATCH(Schedules_8760!$F545,Clg_StPt_Sch_EZ!$C$3:$I$3,0)),"F","C")</f>
        <v>25.555555555555554</v>
      </c>
      <c r="K545" s="34">
        <f>CONVERT(INDEX(Clg_StPt_Sch_EZ!$C$31:$I$54,MATCH(Schedules_8760!$C545,Clg_StPt_Sch_EZ!$B$31:$B$54,0),MATCH(Schedules_8760!$F545,Clg_StPt_Sch_EZ!$C$30:$I$30,0)),"F","C")</f>
        <v>25</v>
      </c>
      <c r="L545" s="34">
        <f>CONVERT(INDEX(DHW_StPt_Sch_EZ!$C$4:$I$27,MATCH(Schedules_8760!$C545,DHW_StPt_Sch_EZ!$B$4:$B$27,0),MATCH(Schedules_8760!$F545,DHW_StPt_Sch_EZ!$C$3:$I$3,0)),"F","C")</f>
        <v>53.333333333333329</v>
      </c>
      <c r="M545" s="34">
        <f>CONVERT(INDEX(DHW_StPt_Sch_EZ!$C$31:$I$54,MATCH(Schedules_8760!$C545,DHW_StPt_Sch_EZ!$B$31:$B$54,0),MATCH(Schedules_8760!$F545,DHW_StPt_Sch_EZ!$C$30:$I$30,0)),"F","C")</f>
        <v>53.333333333333329</v>
      </c>
      <c r="N545" s="12"/>
      <c r="O545" s="12"/>
      <c r="P545" s="12"/>
    </row>
    <row r="546" spans="1:16" x14ac:dyDescent="0.25">
      <c r="A546" s="35">
        <v>545</v>
      </c>
      <c r="B546" s="89">
        <v>23.666666666666671</v>
      </c>
      <c r="C546" s="35">
        <f t="shared" si="40"/>
        <v>17</v>
      </c>
      <c r="D546" s="35">
        <f t="shared" si="43"/>
        <v>23</v>
      </c>
      <c r="E546" s="35">
        <f t="shared" si="44"/>
        <v>2</v>
      </c>
      <c r="F546" s="35" t="str">
        <f t="shared" si="41"/>
        <v>Monday</v>
      </c>
      <c r="G546" s="35">
        <f t="shared" si="42"/>
        <v>1</v>
      </c>
      <c r="H546" s="34">
        <f>CONVERT(INDEX(Htg_StPt_Sch_EZ!$C$4:$I$27,MATCH(Schedules_8760!$C546,Htg_StPt_Sch_EZ!$B$4:$B$27,0),MATCH(Schedules_8760!$F546,Htg_StPt_Sch_EZ!$C$3:$I$3,0)),"F","C")</f>
        <v>20.555555555555554</v>
      </c>
      <c r="I546" s="34">
        <f>CONVERT(INDEX(Htg_StPt_Sch_EZ!$C$31:$I$54,MATCH(Schedules_8760!$C546,Htg_StPt_Sch_EZ!$B$31:$B$54,0),MATCH(Schedules_8760!$F546,Htg_StPt_Sch_EZ!$C$30:$I$30,0)),"F","C")</f>
        <v>17.777777777777779</v>
      </c>
      <c r="J546" s="34">
        <f>CONVERT(INDEX(Clg_StPt_Sch_EZ!$C$4:$I$27,MATCH(Schedules_8760!$C546,Clg_StPt_Sch_EZ!$B$4:$B$27,0),MATCH(Schedules_8760!$F546,Clg_StPt_Sch_EZ!$C$3:$I$3,0)),"F","C")</f>
        <v>25.555555555555554</v>
      </c>
      <c r="K546" s="34">
        <f>CONVERT(INDEX(Clg_StPt_Sch_EZ!$C$31:$I$54,MATCH(Schedules_8760!$C546,Clg_StPt_Sch_EZ!$B$31:$B$54,0),MATCH(Schedules_8760!$F546,Clg_StPt_Sch_EZ!$C$30:$I$30,0)),"F","C")</f>
        <v>25</v>
      </c>
      <c r="L546" s="34">
        <f>CONVERT(INDEX(DHW_StPt_Sch_EZ!$C$4:$I$27,MATCH(Schedules_8760!$C546,DHW_StPt_Sch_EZ!$B$4:$B$27,0),MATCH(Schedules_8760!$F546,DHW_StPt_Sch_EZ!$C$3:$I$3,0)),"F","C")</f>
        <v>53.333333333333329</v>
      </c>
      <c r="M546" s="34">
        <f>CONVERT(INDEX(DHW_StPt_Sch_EZ!$C$31:$I$54,MATCH(Schedules_8760!$C546,DHW_StPt_Sch_EZ!$B$31:$B$54,0),MATCH(Schedules_8760!$F546,DHW_StPt_Sch_EZ!$C$30:$I$30,0)),"F","C")</f>
        <v>53.333333333333329</v>
      </c>
      <c r="N546" s="12"/>
      <c r="O546" s="12"/>
      <c r="P546" s="12"/>
    </row>
    <row r="547" spans="1:16" x14ac:dyDescent="0.25">
      <c r="A547" s="35">
        <v>546</v>
      </c>
      <c r="B547" s="89">
        <v>23.708333333333329</v>
      </c>
      <c r="C547" s="35">
        <f t="shared" si="40"/>
        <v>18</v>
      </c>
      <c r="D547" s="35">
        <f t="shared" si="43"/>
        <v>23</v>
      </c>
      <c r="E547" s="35">
        <f t="shared" si="44"/>
        <v>2</v>
      </c>
      <c r="F547" s="35" t="str">
        <f t="shared" si="41"/>
        <v>Monday</v>
      </c>
      <c r="G547" s="35">
        <f t="shared" si="42"/>
        <v>1</v>
      </c>
      <c r="H547" s="34">
        <f>CONVERT(INDEX(Htg_StPt_Sch_EZ!$C$4:$I$27,MATCH(Schedules_8760!$C547,Htg_StPt_Sch_EZ!$B$4:$B$27,0),MATCH(Schedules_8760!$F547,Htg_StPt_Sch_EZ!$C$3:$I$3,0)),"F","C")</f>
        <v>20.555555555555554</v>
      </c>
      <c r="I547" s="34">
        <f>CONVERT(INDEX(Htg_StPt_Sch_EZ!$C$31:$I$54,MATCH(Schedules_8760!$C547,Htg_StPt_Sch_EZ!$B$31:$B$54,0),MATCH(Schedules_8760!$F547,Htg_StPt_Sch_EZ!$C$30:$I$30,0)),"F","C")</f>
        <v>17.777777777777779</v>
      </c>
      <c r="J547" s="34">
        <f>CONVERT(INDEX(Clg_StPt_Sch_EZ!$C$4:$I$27,MATCH(Schedules_8760!$C547,Clg_StPt_Sch_EZ!$B$4:$B$27,0),MATCH(Schedules_8760!$F547,Clg_StPt_Sch_EZ!$C$3:$I$3,0)),"F","C")</f>
        <v>25.555555555555554</v>
      </c>
      <c r="K547" s="34">
        <f>CONVERT(INDEX(Clg_StPt_Sch_EZ!$C$31:$I$54,MATCH(Schedules_8760!$C547,Clg_StPt_Sch_EZ!$B$31:$B$54,0),MATCH(Schedules_8760!$F547,Clg_StPt_Sch_EZ!$C$30:$I$30,0)),"F","C")</f>
        <v>28.333333333333332</v>
      </c>
      <c r="L547" s="34">
        <f>CONVERT(INDEX(DHW_StPt_Sch_EZ!$C$4:$I$27,MATCH(Schedules_8760!$C547,DHW_StPt_Sch_EZ!$B$4:$B$27,0),MATCH(Schedules_8760!$F547,DHW_StPt_Sch_EZ!$C$3:$I$3,0)),"F","C")</f>
        <v>53.333333333333329</v>
      </c>
      <c r="M547" s="34">
        <f>CONVERT(INDEX(DHW_StPt_Sch_EZ!$C$31:$I$54,MATCH(Schedules_8760!$C547,DHW_StPt_Sch_EZ!$B$31:$B$54,0),MATCH(Schedules_8760!$F547,DHW_StPt_Sch_EZ!$C$30:$I$30,0)),"F","C")</f>
        <v>53.333333333333329</v>
      </c>
      <c r="N547" s="12"/>
      <c r="O547" s="12"/>
      <c r="P547" s="12"/>
    </row>
    <row r="548" spans="1:16" x14ac:dyDescent="0.25">
      <c r="A548" s="35">
        <v>547</v>
      </c>
      <c r="B548" s="89">
        <v>23.75</v>
      </c>
      <c r="C548" s="35">
        <f t="shared" si="40"/>
        <v>19</v>
      </c>
      <c r="D548" s="35">
        <f t="shared" si="43"/>
        <v>23</v>
      </c>
      <c r="E548" s="35">
        <f t="shared" si="44"/>
        <v>2</v>
      </c>
      <c r="F548" s="35" t="str">
        <f t="shared" si="41"/>
        <v>Monday</v>
      </c>
      <c r="G548" s="35">
        <f t="shared" si="42"/>
        <v>1</v>
      </c>
      <c r="H548" s="34">
        <f>CONVERT(INDEX(Htg_StPt_Sch_EZ!$C$4:$I$27,MATCH(Schedules_8760!$C548,Htg_StPt_Sch_EZ!$B$4:$B$27,0),MATCH(Schedules_8760!$F548,Htg_StPt_Sch_EZ!$C$3:$I$3,0)),"F","C")</f>
        <v>20.555555555555554</v>
      </c>
      <c r="I548" s="34">
        <f>CONVERT(INDEX(Htg_StPt_Sch_EZ!$C$31:$I$54,MATCH(Schedules_8760!$C548,Htg_StPt_Sch_EZ!$B$31:$B$54,0),MATCH(Schedules_8760!$F548,Htg_StPt_Sch_EZ!$C$30:$I$30,0)),"F","C")</f>
        <v>18.333333333333332</v>
      </c>
      <c r="J548" s="34">
        <f>CONVERT(INDEX(Clg_StPt_Sch_EZ!$C$4:$I$27,MATCH(Schedules_8760!$C548,Clg_StPt_Sch_EZ!$B$4:$B$27,0),MATCH(Schedules_8760!$F548,Clg_StPt_Sch_EZ!$C$3:$I$3,0)),"F","C")</f>
        <v>25.555555555555554</v>
      </c>
      <c r="K548" s="34">
        <f>CONVERT(INDEX(Clg_StPt_Sch_EZ!$C$31:$I$54,MATCH(Schedules_8760!$C548,Clg_StPt_Sch_EZ!$B$31:$B$54,0),MATCH(Schedules_8760!$F548,Clg_StPt_Sch_EZ!$C$30:$I$30,0)),"F","C")</f>
        <v>28.333333333333332</v>
      </c>
      <c r="L548" s="34">
        <f>CONVERT(INDEX(DHW_StPt_Sch_EZ!$C$4:$I$27,MATCH(Schedules_8760!$C548,DHW_StPt_Sch_EZ!$B$4:$B$27,0),MATCH(Schedules_8760!$F548,DHW_StPt_Sch_EZ!$C$3:$I$3,0)),"F","C")</f>
        <v>53.333333333333329</v>
      </c>
      <c r="M548" s="34">
        <f>CONVERT(INDEX(DHW_StPt_Sch_EZ!$C$31:$I$54,MATCH(Schedules_8760!$C548,DHW_StPt_Sch_EZ!$B$31:$B$54,0),MATCH(Schedules_8760!$F548,DHW_StPt_Sch_EZ!$C$30:$I$30,0)),"F","C")</f>
        <v>53.333333333333329</v>
      </c>
      <c r="N548" s="12"/>
      <c r="O548" s="12"/>
      <c r="P548" s="12"/>
    </row>
    <row r="549" spans="1:16" x14ac:dyDescent="0.25">
      <c r="A549" s="35">
        <v>548</v>
      </c>
      <c r="B549" s="89">
        <v>23.791666666666671</v>
      </c>
      <c r="C549" s="35">
        <f t="shared" si="40"/>
        <v>20</v>
      </c>
      <c r="D549" s="35">
        <f t="shared" si="43"/>
        <v>23</v>
      </c>
      <c r="E549" s="35">
        <f t="shared" si="44"/>
        <v>2</v>
      </c>
      <c r="F549" s="35" t="str">
        <f t="shared" si="41"/>
        <v>Monday</v>
      </c>
      <c r="G549" s="35">
        <f t="shared" si="42"/>
        <v>1</v>
      </c>
      <c r="H549" s="34">
        <f>CONVERT(INDEX(Htg_StPt_Sch_EZ!$C$4:$I$27,MATCH(Schedules_8760!$C549,Htg_StPt_Sch_EZ!$B$4:$B$27,0),MATCH(Schedules_8760!$F549,Htg_StPt_Sch_EZ!$C$3:$I$3,0)),"F","C")</f>
        <v>20.555555555555554</v>
      </c>
      <c r="I549" s="34">
        <f>CONVERT(INDEX(Htg_StPt_Sch_EZ!$C$31:$I$54,MATCH(Schedules_8760!$C549,Htg_StPt_Sch_EZ!$B$31:$B$54,0),MATCH(Schedules_8760!$F549,Htg_StPt_Sch_EZ!$C$30:$I$30,0)),"F","C")</f>
        <v>18.888888888888889</v>
      </c>
      <c r="J549" s="34">
        <f>CONVERT(INDEX(Clg_StPt_Sch_EZ!$C$4:$I$27,MATCH(Schedules_8760!$C549,Clg_StPt_Sch_EZ!$B$4:$B$27,0),MATCH(Schedules_8760!$F549,Clg_StPt_Sch_EZ!$C$3:$I$3,0)),"F","C")</f>
        <v>25.555555555555554</v>
      </c>
      <c r="K549" s="34">
        <f>CONVERT(INDEX(Clg_StPt_Sch_EZ!$C$31:$I$54,MATCH(Schedules_8760!$C549,Clg_StPt_Sch_EZ!$B$31:$B$54,0),MATCH(Schedules_8760!$F549,Clg_StPt_Sch_EZ!$C$30:$I$30,0)),"F","C")</f>
        <v>28.333333333333332</v>
      </c>
      <c r="L549" s="34">
        <f>CONVERT(INDEX(DHW_StPt_Sch_EZ!$C$4:$I$27,MATCH(Schedules_8760!$C549,DHW_StPt_Sch_EZ!$B$4:$B$27,0),MATCH(Schedules_8760!$F549,DHW_StPt_Sch_EZ!$C$3:$I$3,0)),"F","C")</f>
        <v>53.333333333333329</v>
      </c>
      <c r="M549" s="34">
        <f>CONVERT(INDEX(DHW_StPt_Sch_EZ!$C$31:$I$54,MATCH(Schedules_8760!$C549,DHW_StPt_Sch_EZ!$B$31:$B$54,0),MATCH(Schedules_8760!$F549,DHW_StPt_Sch_EZ!$C$30:$I$30,0)),"F","C")</f>
        <v>53.333333333333329</v>
      </c>
      <c r="N549" s="12"/>
      <c r="O549" s="12"/>
      <c r="P549" s="12"/>
    </row>
    <row r="550" spans="1:16" x14ac:dyDescent="0.25">
      <c r="A550" s="35">
        <v>549</v>
      </c>
      <c r="B550" s="89">
        <v>23.833333333333329</v>
      </c>
      <c r="C550" s="35">
        <f t="shared" si="40"/>
        <v>21</v>
      </c>
      <c r="D550" s="35">
        <f t="shared" si="43"/>
        <v>23</v>
      </c>
      <c r="E550" s="35">
        <f t="shared" si="44"/>
        <v>2</v>
      </c>
      <c r="F550" s="35" t="str">
        <f t="shared" si="41"/>
        <v>Monday</v>
      </c>
      <c r="G550" s="35">
        <f t="shared" si="42"/>
        <v>1</v>
      </c>
      <c r="H550" s="34">
        <f>CONVERT(INDEX(Htg_StPt_Sch_EZ!$C$4:$I$27,MATCH(Schedules_8760!$C550,Htg_StPt_Sch_EZ!$B$4:$B$27,0),MATCH(Schedules_8760!$F550,Htg_StPt_Sch_EZ!$C$3:$I$3,0)),"F","C")</f>
        <v>20.555555555555554</v>
      </c>
      <c r="I550" s="34">
        <f>CONVERT(INDEX(Htg_StPt_Sch_EZ!$C$31:$I$54,MATCH(Schedules_8760!$C550,Htg_StPt_Sch_EZ!$B$31:$B$54,0),MATCH(Schedules_8760!$F550,Htg_StPt_Sch_EZ!$C$30:$I$30,0)),"F","C")</f>
        <v>19.444444444444443</v>
      </c>
      <c r="J550" s="34">
        <f>CONVERT(INDEX(Clg_StPt_Sch_EZ!$C$4:$I$27,MATCH(Schedules_8760!$C550,Clg_StPt_Sch_EZ!$B$4:$B$27,0),MATCH(Schedules_8760!$F550,Clg_StPt_Sch_EZ!$C$3:$I$3,0)),"F","C")</f>
        <v>25.555555555555554</v>
      </c>
      <c r="K550" s="34">
        <f>CONVERT(INDEX(Clg_StPt_Sch_EZ!$C$31:$I$54,MATCH(Schedules_8760!$C550,Clg_StPt_Sch_EZ!$B$31:$B$54,0),MATCH(Schedules_8760!$F550,Clg_StPt_Sch_EZ!$C$30:$I$30,0)),"F","C")</f>
        <v>28.333333333333332</v>
      </c>
      <c r="L550" s="34">
        <f>CONVERT(INDEX(DHW_StPt_Sch_EZ!$C$4:$I$27,MATCH(Schedules_8760!$C550,DHW_StPt_Sch_EZ!$B$4:$B$27,0),MATCH(Schedules_8760!$F550,DHW_StPt_Sch_EZ!$C$3:$I$3,0)),"F","C")</f>
        <v>53.333333333333329</v>
      </c>
      <c r="M550" s="34">
        <f>CONVERT(INDEX(DHW_StPt_Sch_EZ!$C$31:$I$54,MATCH(Schedules_8760!$C550,DHW_StPt_Sch_EZ!$B$31:$B$54,0),MATCH(Schedules_8760!$F550,DHW_StPt_Sch_EZ!$C$30:$I$30,0)),"F","C")</f>
        <v>53.333333333333329</v>
      </c>
      <c r="N550" s="12"/>
      <c r="O550" s="12"/>
      <c r="P550" s="12"/>
    </row>
    <row r="551" spans="1:16" x14ac:dyDescent="0.25">
      <c r="A551" s="35">
        <v>550</v>
      </c>
      <c r="B551" s="89">
        <v>23.875</v>
      </c>
      <c r="C551" s="35">
        <f t="shared" si="40"/>
        <v>22</v>
      </c>
      <c r="D551" s="35">
        <f t="shared" si="43"/>
        <v>23</v>
      </c>
      <c r="E551" s="35">
        <f t="shared" si="44"/>
        <v>2</v>
      </c>
      <c r="F551" s="35" t="str">
        <f t="shared" si="41"/>
        <v>Monday</v>
      </c>
      <c r="G551" s="35">
        <f t="shared" si="42"/>
        <v>1</v>
      </c>
      <c r="H551" s="34">
        <f>CONVERT(INDEX(Htg_StPt_Sch_EZ!$C$4:$I$27,MATCH(Schedules_8760!$C551,Htg_StPt_Sch_EZ!$B$4:$B$27,0),MATCH(Schedules_8760!$F551,Htg_StPt_Sch_EZ!$C$3:$I$3,0)),"F","C")</f>
        <v>20.555555555555554</v>
      </c>
      <c r="I551" s="34">
        <f>CONVERT(INDEX(Htg_StPt_Sch_EZ!$C$31:$I$54,MATCH(Schedules_8760!$C551,Htg_StPt_Sch_EZ!$B$31:$B$54,0),MATCH(Schedules_8760!$F551,Htg_StPt_Sch_EZ!$C$30:$I$30,0)),"F","C")</f>
        <v>19.444444444444443</v>
      </c>
      <c r="J551" s="34">
        <f>CONVERT(INDEX(Clg_StPt_Sch_EZ!$C$4:$I$27,MATCH(Schedules_8760!$C551,Clg_StPt_Sch_EZ!$B$4:$B$27,0),MATCH(Schedules_8760!$F551,Clg_StPt_Sch_EZ!$C$3:$I$3,0)),"F","C")</f>
        <v>25.555555555555554</v>
      </c>
      <c r="K551" s="34">
        <f>CONVERT(INDEX(Clg_StPt_Sch_EZ!$C$31:$I$54,MATCH(Schedules_8760!$C551,Clg_StPt_Sch_EZ!$B$31:$B$54,0),MATCH(Schedules_8760!$F551,Clg_StPt_Sch_EZ!$C$30:$I$30,0)),"F","C")</f>
        <v>28.333333333333332</v>
      </c>
      <c r="L551" s="34">
        <f>CONVERT(INDEX(DHW_StPt_Sch_EZ!$C$4:$I$27,MATCH(Schedules_8760!$C551,DHW_StPt_Sch_EZ!$B$4:$B$27,0),MATCH(Schedules_8760!$F551,DHW_StPt_Sch_EZ!$C$3:$I$3,0)),"F","C")</f>
        <v>53.333333333333329</v>
      </c>
      <c r="M551" s="34">
        <f>CONVERT(INDEX(DHW_StPt_Sch_EZ!$C$31:$I$54,MATCH(Schedules_8760!$C551,DHW_StPt_Sch_EZ!$B$31:$B$54,0),MATCH(Schedules_8760!$F551,DHW_StPt_Sch_EZ!$C$30:$I$30,0)),"F","C")</f>
        <v>53.333333333333329</v>
      </c>
      <c r="N551" s="12"/>
      <c r="O551" s="12"/>
      <c r="P551" s="12"/>
    </row>
    <row r="552" spans="1:16" x14ac:dyDescent="0.25">
      <c r="A552" s="35">
        <v>551</v>
      </c>
      <c r="B552" s="89">
        <v>23.916666666666671</v>
      </c>
      <c r="C552" s="35">
        <f t="shared" si="40"/>
        <v>23</v>
      </c>
      <c r="D552" s="35">
        <f t="shared" si="43"/>
        <v>23</v>
      </c>
      <c r="E552" s="35">
        <f t="shared" si="44"/>
        <v>2</v>
      </c>
      <c r="F552" s="35" t="str">
        <f t="shared" si="41"/>
        <v>Monday</v>
      </c>
      <c r="G552" s="35">
        <f t="shared" si="42"/>
        <v>1</v>
      </c>
      <c r="H552" s="34">
        <f>CONVERT(INDEX(Htg_StPt_Sch_EZ!$C$4:$I$27,MATCH(Schedules_8760!$C552,Htg_StPt_Sch_EZ!$B$4:$B$27,0),MATCH(Schedules_8760!$F552,Htg_StPt_Sch_EZ!$C$3:$I$3,0)),"F","C")</f>
        <v>20.555555555555554</v>
      </c>
      <c r="I552" s="34">
        <f>CONVERT(INDEX(Htg_StPt_Sch_EZ!$C$31:$I$54,MATCH(Schedules_8760!$C552,Htg_StPt_Sch_EZ!$B$31:$B$54,0),MATCH(Schedules_8760!$F552,Htg_StPt_Sch_EZ!$C$30:$I$30,0)),"F","C")</f>
        <v>19.444444444444443</v>
      </c>
      <c r="J552" s="34">
        <f>CONVERT(INDEX(Clg_StPt_Sch_EZ!$C$4:$I$27,MATCH(Schedules_8760!$C552,Clg_StPt_Sch_EZ!$B$4:$B$27,0),MATCH(Schedules_8760!$F552,Clg_StPt_Sch_EZ!$C$3:$I$3,0)),"F","C")</f>
        <v>25.555555555555554</v>
      </c>
      <c r="K552" s="34">
        <f>CONVERT(INDEX(Clg_StPt_Sch_EZ!$C$31:$I$54,MATCH(Schedules_8760!$C552,Clg_StPt_Sch_EZ!$B$31:$B$54,0),MATCH(Schedules_8760!$F552,Clg_StPt_Sch_EZ!$C$30:$I$30,0)),"F","C")</f>
        <v>28.333333333333332</v>
      </c>
      <c r="L552" s="34">
        <f>CONVERT(INDEX(DHW_StPt_Sch_EZ!$C$4:$I$27,MATCH(Schedules_8760!$C552,DHW_StPt_Sch_EZ!$B$4:$B$27,0),MATCH(Schedules_8760!$F552,DHW_StPt_Sch_EZ!$C$3:$I$3,0)),"F","C")</f>
        <v>53.333333333333329</v>
      </c>
      <c r="M552" s="34">
        <f>CONVERT(INDEX(DHW_StPt_Sch_EZ!$C$31:$I$54,MATCH(Schedules_8760!$C552,DHW_StPt_Sch_EZ!$B$31:$B$54,0),MATCH(Schedules_8760!$F552,DHW_StPt_Sch_EZ!$C$30:$I$30,0)),"F","C")</f>
        <v>53.333333333333329</v>
      </c>
      <c r="N552" s="12"/>
      <c r="O552" s="12"/>
      <c r="P552" s="12"/>
    </row>
    <row r="553" spans="1:16" x14ac:dyDescent="0.25">
      <c r="A553" s="35">
        <v>552</v>
      </c>
      <c r="B553" s="89">
        <v>23.958333333333329</v>
      </c>
      <c r="C553" s="35">
        <f t="shared" si="40"/>
        <v>24</v>
      </c>
      <c r="D553" s="35">
        <f t="shared" si="43"/>
        <v>23</v>
      </c>
      <c r="E553" s="35">
        <f t="shared" si="44"/>
        <v>2</v>
      </c>
      <c r="F553" s="35" t="str">
        <f t="shared" si="41"/>
        <v>Monday</v>
      </c>
      <c r="G553" s="35">
        <f t="shared" si="42"/>
        <v>1</v>
      </c>
      <c r="H553" s="34">
        <f>CONVERT(INDEX(Htg_StPt_Sch_EZ!$C$4:$I$27,MATCH(Schedules_8760!$C553,Htg_StPt_Sch_EZ!$B$4:$B$27,0),MATCH(Schedules_8760!$F553,Htg_StPt_Sch_EZ!$C$3:$I$3,0)),"F","C")</f>
        <v>20.555555555555554</v>
      </c>
      <c r="I553" s="34">
        <f>CONVERT(INDEX(Htg_StPt_Sch_EZ!$C$31:$I$54,MATCH(Schedules_8760!$C553,Htg_StPt_Sch_EZ!$B$31:$B$54,0),MATCH(Schedules_8760!$F553,Htg_StPt_Sch_EZ!$C$30:$I$30,0)),"F","C")</f>
        <v>19.444444444444443</v>
      </c>
      <c r="J553" s="34">
        <f>CONVERT(INDEX(Clg_StPt_Sch_EZ!$C$4:$I$27,MATCH(Schedules_8760!$C553,Clg_StPt_Sch_EZ!$B$4:$B$27,0),MATCH(Schedules_8760!$F553,Clg_StPt_Sch_EZ!$C$3:$I$3,0)),"F","C")</f>
        <v>25.555555555555554</v>
      </c>
      <c r="K553" s="34">
        <f>CONVERT(INDEX(Clg_StPt_Sch_EZ!$C$31:$I$54,MATCH(Schedules_8760!$C553,Clg_StPt_Sch_EZ!$B$31:$B$54,0),MATCH(Schedules_8760!$F553,Clg_StPt_Sch_EZ!$C$30:$I$30,0)),"F","C")</f>
        <v>28.333333333333332</v>
      </c>
      <c r="L553" s="34">
        <f>CONVERT(INDEX(DHW_StPt_Sch_EZ!$C$4:$I$27,MATCH(Schedules_8760!$C553,DHW_StPt_Sch_EZ!$B$4:$B$27,0),MATCH(Schedules_8760!$F553,DHW_StPt_Sch_EZ!$C$3:$I$3,0)),"F","C")</f>
        <v>53.333333333333329</v>
      </c>
      <c r="M553" s="34">
        <f>CONVERT(INDEX(DHW_StPt_Sch_EZ!$C$31:$I$54,MATCH(Schedules_8760!$C553,DHW_StPt_Sch_EZ!$B$31:$B$54,0),MATCH(Schedules_8760!$F553,DHW_StPt_Sch_EZ!$C$30:$I$30,0)),"F","C")</f>
        <v>53.333333333333329</v>
      </c>
      <c r="N553" s="12"/>
      <c r="O553" s="12"/>
      <c r="P553" s="12"/>
    </row>
    <row r="554" spans="1:16" x14ac:dyDescent="0.25">
      <c r="A554" s="35">
        <v>553</v>
      </c>
      <c r="B554" s="89">
        <v>24</v>
      </c>
      <c r="C554" s="35">
        <f t="shared" si="40"/>
        <v>1</v>
      </c>
      <c r="D554" s="35">
        <f t="shared" si="43"/>
        <v>24</v>
      </c>
      <c r="E554" s="35">
        <f t="shared" si="44"/>
        <v>3</v>
      </c>
      <c r="F554" s="35" t="str">
        <f t="shared" si="41"/>
        <v>Tuesday</v>
      </c>
      <c r="G554" s="35">
        <f t="shared" si="42"/>
        <v>1</v>
      </c>
      <c r="H554" s="34">
        <f>CONVERT(INDEX(Htg_StPt_Sch_EZ!$C$4:$I$27,MATCH(Schedules_8760!$C554,Htg_StPt_Sch_EZ!$B$4:$B$27,0),MATCH(Schedules_8760!$F554,Htg_StPt_Sch_EZ!$C$3:$I$3,0)),"F","C")</f>
        <v>20.555555555555554</v>
      </c>
      <c r="I554" s="34">
        <f>CONVERT(INDEX(Htg_StPt_Sch_EZ!$C$31:$I$54,MATCH(Schedules_8760!$C554,Htg_StPt_Sch_EZ!$B$31:$B$54,0),MATCH(Schedules_8760!$F554,Htg_StPt_Sch_EZ!$C$30:$I$30,0)),"F","C")</f>
        <v>19.444444444444443</v>
      </c>
      <c r="J554" s="34">
        <f>CONVERT(INDEX(Clg_StPt_Sch_EZ!$C$4:$I$27,MATCH(Schedules_8760!$C554,Clg_StPt_Sch_EZ!$B$4:$B$27,0),MATCH(Schedules_8760!$F554,Clg_StPt_Sch_EZ!$C$3:$I$3,0)),"F","C")</f>
        <v>25.555555555555554</v>
      </c>
      <c r="K554" s="34">
        <f>CONVERT(INDEX(Clg_StPt_Sch_EZ!$C$31:$I$54,MATCH(Schedules_8760!$C554,Clg_StPt_Sch_EZ!$B$31:$B$54,0),MATCH(Schedules_8760!$F554,Clg_StPt_Sch_EZ!$C$30:$I$30,0)),"F","C")</f>
        <v>28.333333333333332</v>
      </c>
      <c r="L554" s="34">
        <f>CONVERT(INDEX(DHW_StPt_Sch_EZ!$C$4:$I$27,MATCH(Schedules_8760!$C554,DHW_StPt_Sch_EZ!$B$4:$B$27,0),MATCH(Schedules_8760!$F554,DHW_StPt_Sch_EZ!$C$3:$I$3,0)),"F","C")</f>
        <v>53.333333333333329</v>
      </c>
      <c r="M554" s="34">
        <f>CONVERT(INDEX(DHW_StPt_Sch_EZ!$C$31:$I$54,MATCH(Schedules_8760!$C554,DHW_StPt_Sch_EZ!$B$31:$B$54,0),MATCH(Schedules_8760!$F554,DHW_StPt_Sch_EZ!$C$30:$I$30,0)),"F","C")</f>
        <v>53.333333333333329</v>
      </c>
      <c r="N554" s="12"/>
      <c r="O554" s="12"/>
      <c r="P554" s="12"/>
    </row>
    <row r="555" spans="1:16" x14ac:dyDescent="0.25">
      <c r="A555" s="35">
        <v>554</v>
      </c>
      <c r="B555" s="89">
        <v>24.041666666666671</v>
      </c>
      <c r="C555" s="35">
        <f t="shared" si="40"/>
        <v>2</v>
      </c>
      <c r="D555" s="35">
        <f t="shared" si="43"/>
        <v>24</v>
      </c>
      <c r="E555" s="35">
        <f t="shared" si="44"/>
        <v>3</v>
      </c>
      <c r="F555" s="35" t="str">
        <f t="shared" si="41"/>
        <v>Tuesday</v>
      </c>
      <c r="G555" s="35">
        <f t="shared" si="42"/>
        <v>1</v>
      </c>
      <c r="H555" s="34">
        <f>CONVERT(INDEX(Htg_StPt_Sch_EZ!$C$4:$I$27,MATCH(Schedules_8760!$C555,Htg_StPt_Sch_EZ!$B$4:$B$27,0),MATCH(Schedules_8760!$F555,Htg_StPt_Sch_EZ!$C$3:$I$3,0)),"F","C")</f>
        <v>20.555555555555554</v>
      </c>
      <c r="I555" s="34">
        <f>CONVERT(INDEX(Htg_StPt_Sch_EZ!$C$31:$I$54,MATCH(Schedules_8760!$C555,Htg_StPt_Sch_EZ!$B$31:$B$54,0),MATCH(Schedules_8760!$F555,Htg_StPt_Sch_EZ!$C$30:$I$30,0)),"F","C")</f>
        <v>19.444444444444443</v>
      </c>
      <c r="J555" s="34">
        <f>CONVERT(INDEX(Clg_StPt_Sch_EZ!$C$4:$I$27,MATCH(Schedules_8760!$C555,Clg_StPt_Sch_EZ!$B$4:$B$27,0),MATCH(Schedules_8760!$F555,Clg_StPt_Sch_EZ!$C$3:$I$3,0)),"F","C")</f>
        <v>25.555555555555554</v>
      </c>
      <c r="K555" s="34">
        <f>CONVERT(INDEX(Clg_StPt_Sch_EZ!$C$31:$I$54,MATCH(Schedules_8760!$C555,Clg_StPt_Sch_EZ!$B$31:$B$54,0),MATCH(Schedules_8760!$F555,Clg_StPt_Sch_EZ!$C$30:$I$30,0)),"F","C")</f>
        <v>28.333333333333332</v>
      </c>
      <c r="L555" s="34">
        <f>CONVERT(INDEX(DHW_StPt_Sch_EZ!$C$4:$I$27,MATCH(Schedules_8760!$C555,DHW_StPt_Sch_EZ!$B$4:$B$27,0),MATCH(Schedules_8760!$F555,DHW_StPt_Sch_EZ!$C$3:$I$3,0)),"F","C")</f>
        <v>53.333333333333329</v>
      </c>
      <c r="M555" s="34">
        <f>CONVERT(INDEX(DHW_StPt_Sch_EZ!$C$31:$I$54,MATCH(Schedules_8760!$C555,DHW_StPt_Sch_EZ!$B$31:$B$54,0),MATCH(Schedules_8760!$F555,DHW_StPt_Sch_EZ!$C$30:$I$30,0)),"F","C")</f>
        <v>53.333333333333329</v>
      </c>
      <c r="N555" s="12"/>
      <c r="O555" s="12"/>
      <c r="P555" s="12"/>
    </row>
    <row r="556" spans="1:16" x14ac:dyDescent="0.25">
      <c r="A556" s="35">
        <v>555</v>
      </c>
      <c r="B556" s="89">
        <v>24.083333333333329</v>
      </c>
      <c r="C556" s="35">
        <f t="shared" si="40"/>
        <v>3</v>
      </c>
      <c r="D556" s="35">
        <f t="shared" si="43"/>
        <v>24</v>
      </c>
      <c r="E556" s="35">
        <f t="shared" si="44"/>
        <v>3</v>
      </c>
      <c r="F556" s="35" t="str">
        <f t="shared" si="41"/>
        <v>Tuesday</v>
      </c>
      <c r="G556" s="35">
        <f t="shared" si="42"/>
        <v>1</v>
      </c>
      <c r="H556" s="34">
        <f>CONVERT(INDEX(Htg_StPt_Sch_EZ!$C$4:$I$27,MATCH(Schedules_8760!$C556,Htg_StPt_Sch_EZ!$B$4:$B$27,0),MATCH(Schedules_8760!$F556,Htg_StPt_Sch_EZ!$C$3:$I$3,0)),"F","C")</f>
        <v>20.555555555555554</v>
      </c>
      <c r="I556" s="34">
        <f>CONVERT(INDEX(Htg_StPt_Sch_EZ!$C$31:$I$54,MATCH(Schedules_8760!$C556,Htg_StPt_Sch_EZ!$B$31:$B$54,0),MATCH(Schedules_8760!$F556,Htg_StPt_Sch_EZ!$C$30:$I$30,0)),"F","C")</f>
        <v>19.444444444444443</v>
      </c>
      <c r="J556" s="34">
        <f>CONVERT(INDEX(Clg_StPt_Sch_EZ!$C$4:$I$27,MATCH(Schedules_8760!$C556,Clg_StPt_Sch_EZ!$B$4:$B$27,0),MATCH(Schedules_8760!$F556,Clg_StPt_Sch_EZ!$C$3:$I$3,0)),"F","C")</f>
        <v>25.555555555555554</v>
      </c>
      <c r="K556" s="34">
        <f>CONVERT(INDEX(Clg_StPt_Sch_EZ!$C$31:$I$54,MATCH(Schedules_8760!$C556,Clg_StPt_Sch_EZ!$B$31:$B$54,0),MATCH(Schedules_8760!$F556,Clg_StPt_Sch_EZ!$C$30:$I$30,0)),"F","C")</f>
        <v>28.333333333333332</v>
      </c>
      <c r="L556" s="34">
        <f>CONVERT(INDEX(DHW_StPt_Sch_EZ!$C$4:$I$27,MATCH(Schedules_8760!$C556,DHW_StPt_Sch_EZ!$B$4:$B$27,0),MATCH(Schedules_8760!$F556,DHW_StPt_Sch_EZ!$C$3:$I$3,0)),"F","C")</f>
        <v>53.333333333333329</v>
      </c>
      <c r="M556" s="34">
        <f>CONVERT(INDEX(DHW_StPt_Sch_EZ!$C$31:$I$54,MATCH(Schedules_8760!$C556,DHW_StPt_Sch_EZ!$B$31:$B$54,0),MATCH(Schedules_8760!$F556,DHW_StPt_Sch_EZ!$C$30:$I$30,0)),"F","C")</f>
        <v>53.333333333333329</v>
      </c>
      <c r="N556" s="12"/>
      <c r="O556" s="12"/>
      <c r="P556" s="12"/>
    </row>
    <row r="557" spans="1:16" x14ac:dyDescent="0.25">
      <c r="A557" s="35">
        <v>556</v>
      </c>
      <c r="B557" s="89">
        <v>24.125</v>
      </c>
      <c r="C557" s="35">
        <f t="shared" si="40"/>
        <v>4</v>
      </c>
      <c r="D557" s="35">
        <f t="shared" si="43"/>
        <v>24</v>
      </c>
      <c r="E557" s="35">
        <f t="shared" si="44"/>
        <v>3</v>
      </c>
      <c r="F557" s="35" t="str">
        <f t="shared" si="41"/>
        <v>Tuesday</v>
      </c>
      <c r="G557" s="35">
        <f t="shared" si="42"/>
        <v>1</v>
      </c>
      <c r="H557" s="34">
        <f>CONVERT(INDEX(Htg_StPt_Sch_EZ!$C$4:$I$27,MATCH(Schedules_8760!$C557,Htg_StPt_Sch_EZ!$B$4:$B$27,0),MATCH(Schedules_8760!$F557,Htg_StPt_Sch_EZ!$C$3:$I$3,0)),"F","C")</f>
        <v>20.555555555555554</v>
      </c>
      <c r="I557" s="34">
        <f>CONVERT(INDEX(Htg_StPt_Sch_EZ!$C$31:$I$54,MATCH(Schedules_8760!$C557,Htg_StPt_Sch_EZ!$B$31:$B$54,0),MATCH(Schedules_8760!$F557,Htg_StPt_Sch_EZ!$C$30:$I$30,0)),"F","C")</f>
        <v>19.444444444444443</v>
      </c>
      <c r="J557" s="34">
        <f>CONVERT(INDEX(Clg_StPt_Sch_EZ!$C$4:$I$27,MATCH(Schedules_8760!$C557,Clg_StPt_Sch_EZ!$B$4:$B$27,0),MATCH(Schedules_8760!$F557,Clg_StPt_Sch_EZ!$C$3:$I$3,0)),"F","C")</f>
        <v>25.555555555555554</v>
      </c>
      <c r="K557" s="34">
        <f>CONVERT(INDEX(Clg_StPt_Sch_EZ!$C$31:$I$54,MATCH(Schedules_8760!$C557,Clg_StPt_Sch_EZ!$B$31:$B$54,0),MATCH(Schedules_8760!$F557,Clg_StPt_Sch_EZ!$C$30:$I$30,0)),"F","C")</f>
        <v>28.333333333333332</v>
      </c>
      <c r="L557" s="34">
        <f>CONVERT(INDEX(DHW_StPt_Sch_EZ!$C$4:$I$27,MATCH(Schedules_8760!$C557,DHW_StPt_Sch_EZ!$B$4:$B$27,0),MATCH(Schedules_8760!$F557,DHW_StPt_Sch_EZ!$C$3:$I$3,0)),"F","C")</f>
        <v>53.333333333333329</v>
      </c>
      <c r="M557" s="34">
        <f>CONVERT(INDEX(DHW_StPt_Sch_EZ!$C$31:$I$54,MATCH(Schedules_8760!$C557,DHW_StPt_Sch_EZ!$B$31:$B$54,0),MATCH(Schedules_8760!$F557,DHW_StPt_Sch_EZ!$C$30:$I$30,0)),"F","C")</f>
        <v>53.333333333333329</v>
      </c>
      <c r="N557" s="12"/>
      <c r="O557" s="12"/>
      <c r="P557" s="12"/>
    </row>
    <row r="558" spans="1:16" x14ac:dyDescent="0.25">
      <c r="A558" s="35">
        <v>557</v>
      </c>
      <c r="B558" s="89">
        <v>24.166666666666671</v>
      </c>
      <c r="C558" s="35">
        <f t="shared" si="40"/>
        <v>5</v>
      </c>
      <c r="D558" s="35">
        <f t="shared" si="43"/>
        <v>24</v>
      </c>
      <c r="E558" s="35">
        <f t="shared" si="44"/>
        <v>3</v>
      </c>
      <c r="F558" s="35" t="str">
        <f t="shared" si="41"/>
        <v>Tuesday</v>
      </c>
      <c r="G558" s="35">
        <f t="shared" si="42"/>
        <v>1</v>
      </c>
      <c r="H558" s="34">
        <f>CONVERT(INDEX(Htg_StPt_Sch_EZ!$C$4:$I$27,MATCH(Schedules_8760!$C558,Htg_StPt_Sch_EZ!$B$4:$B$27,0),MATCH(Schedules_8760!$F558,Htg_StPt_Sch_EZ!$C$3:$I$3,0)),"F","C")</f>
        <v>20.555555555555554</v>
      </c>
      <c r="I558" s="34">
        <f>CONVERT(INDEX(Htg_StPt_Sch_EZ!$C$31:$I$54,MATCH(Schedules_8760!$C558,Htg_StPt_Sch_EZ!$B$31:$B$54,0),MATCH(Schedules_8760!$F558,Htg_StPt_Sch_EZ!$C$30:$I$30,0)),"F","C")</f>
        <v>19.444444444444443</v>
      </c>
      <c r="J558" s="34">
        <f>CONVERT(INDEX(Clg_StPt_Sch_EZ!$C$4:$I$27,MATCH(Schedules_8760!$C558,Clg_StPt_Sch_EZ!$B$4:$B$27,0),MATCH(Schedules_8760!$F558,Clg_StPt_Sch_EZ!$C$3:$I$3,0)),"F","C")</f>
        <v>25.555555555555554</v>
      </c>
      <c r="K558" s="34">
        <f>CONVERT(INDEX(Clg_StPt_Sch_EZ!$C$31:$I$54,MATCH(Schedules_8760!$C558,Clg_StPt_Sch_EZ!$B$31:$B$54,0),MATCH(Schedules_8760!$F558,Clg_StPt_Sch_EZ!$C$30:$I$30,0)),"F","C")</f>
        <v>28.333333333333332</v>
      </c>
      <c r="L558" s="34">
        <f>CONVERT(INDEX(DHW_StPt_Sch_EZ!$C$4:$I$27,MATCH(Schedules_8760!$C558,DHW_StPt_Sch_EZ!$B$4:$B$27,0),MATCH(Schedules_8760!$F558,DHW_StPt_Sch_EZ!$C$3:$I$3,0)),"F","C")</f>
        <v>53.333333333333329</v>
      </c>
      <c r="M558" s="34">
        <f>CONVERT(INDEX(DHW_StPt_Sch_EZ!$C$31:$I$54,MATCH(Schedules_8760!$C558,DHW_StPt_Sch_EZ!$B$31:$B$54,0),MATCH(Schedules_8760!$F558,DHW_StPt_Sch_EZ!$C$30:$I$30,0)),"F","C")</f>
        <v>53.333333333333329</v>
      </c>
      <c r="N558" s="12"/>
      <c r="O558" s="12"/>
      <c r="P558" s="12"/>
    </row>
    <row r="559" spans="1:16" x14ac:dyDescent="0.25">
      <c r="A559" s="35">
        <v>558</v>
      </c>
      <c r="B559" s="89">
        <v>24.208333333333329</v>
      </c>
      <c r="C559" s="35">
        <f t="shared" si="40"/>
        <v>6</v>
      </c>
      <c r="D559" s="35">
        <f t="shared" si="43"/>
        <v>24</v>
      </c>
      <c r="E559" s="35">
        <f t="shared" si="44"/>
        <v>3</v>
      </c>
      <c r="F559" s="35" t="str">
        <f t="shared" si="41"/>
        <v>Tuesday</v>
      </c>
      <c r="G559" s="35">
        <f t="shared" si="42"/>
        <v>1</v>
      </c>
      <c r="H559" s="34">
        <f>CONVERT(INDEX(Htg_StPt_Sch_EZ!$C$4:$I$27,MATCH(Schedules_8760!$C559,Htg_StPt_Sch_EZ!$B$4:$B$27,0),MATCH(Schedules_8760!$F559,Htg_StPt_Sch_EZ!$C$3:$I$3,0)),"F","C")</f>
        <v>20.555555555555554</v>
      </c>
      <c r="I559" s="34">
        <f>CONVERT(INDEX(Htg_StPt_Sch_EZ!$C$31:$I$54,MATCH(Schedules_8760!$C559,Htg_StPt_Sch_EZ!$B$31:$B$54,0),MATCH(Schedules_8760!$F559,Htg_StPt_Sch_EZ!$C$30:$I$30,0)),"F","C")</f>
        <v>19.444444444444443</v>
      </c>
      <c r="J559" s="34">
        <f>CONVERT(INDEX(Clg_StPt_Sch_EZ!$C$4:$I$27,MATCH(Schedules_8760!$C559,Clg_StPt_Sch_EZ!$B$4:$B$27,0),MATCH(Schedules_8760!$F559,Clg_StPt_Sch_EZ!$C$3:$I$3,0)),"F","C")</f>
        <v>25.555555555555554</v>
      </c>
      <c r="K559" s="34">
        <f>CONVERT(INDEX(Clg_StPt_Sch_EZ!$C$31:$I$54,MATCH(Schedules_8760!$C559,Clg_StPt_Sch_EZ!$B$31:$B$54,0),MATCH(Schedules_8760!$F559,Clg_StPt_Sch_EZ!$C$30:$I$30,0)),"F","C")</f>
        <v>28.333333333333332</v>
      </c>
      <c r="L559" s="34">
        <f>CONVERT(INDEX(DHW_StPt_Sch_EZ!$C$4:$I$27,MATCH(Schedules_8760!$C559,DHW_StPt_Sch_EZ!$B$4:$B$27,0),MATCH(Schedules_8760!$F559,DHW_StPt_Sch_EZ!$C$3:$I$3,0)),"F","C")</f>
        <v>53.333333333333329</v>
      </c>
      <c r="M559" s="34">
        <f>CONVERT(INDEX(DHW_StPt_Sch_EZ!$C$31:$I$54,MATCH(Schedules_8760!$C559,DHW_StPt_Sch_EZ!$B$31:$B$54,0),MATCH(Schedules_8760!$F559,DHW_StPt_Sch_EZ!$C$30:$I$30,0)),"F","C")</f>
        <v>53.333333333333329</v>
      </c>
      <c r="N559" s="12"/>
      <c r="O559" s="12"/>
      <c r="P559" s="12"/>
    </row>
    <row r="560" spans="1:16" x14ac:dyDescent="0.25">
      <c r="A560" s="35">
        <v>559</v>
      </c>
      <c r="B560" s="89">
        <v>24.25</v>
      </c>
      <c r="C560" s="35">
        <f t="shared" si="40"/>
        <v>7</v>
      </c>
      <c r="D560" s="35">
        <f t="shared" si="43"/>
        <v>24</v>
      </c>
      <c r="E560" s="35">
        <f t="shared" si="44"/>
        <v>3</v>
      </c>
      <c r="F560" s="35" t="str">
        <f t="shared" si="41"/>
        <v>Tuesday</v>
      </c>
      <c r="G560" s="35">
        <f t="shared" si="42"/>
        <v>1</v>
      </c>
      <c r="H560" s="34">
        <f>CONVERT(INDEX(Htg_StPt_Sch_EZ!$C$4:$I$27,MATCH(Schedules_8760!$C560,Htg_StPt_Sch_EZ!$B$4:$B$27,0),MATCH(Schedules_8760!$F560,Htg_StPt_Sch_EZ!$C$3:$I$3,0)),"F","C")</f>
        <v>20.555555555555554</v>
      </c>
      <c r="I560" s="34">
        <f>CONVERT(INDEX(Htg_StPt_Sch_EZ!$C$31:$I$54,MATCH(Schedules_8760!$C560,Htg_StPt_Sch_EZ!$B$31:$B$54,0),MATCH(Schedules_8760!$F560,Htg_StPt_Sch_EZ!$C$30:$I$30,0)),"F","C")</f>
        <v>19.444444444444443</v>
      </c>
      <c r="J560" s="34">
        <f>CONVERT(INDEX(Clg_StPt_Sch_EZ!$C$4:$I$27,MATCH(Schedules_8760!$C560,Clg_StPt_Sch_EZ!$B$4:$B$27,0),MATCH(Schedules_8760!$F560,Clg_StPt_Sch_EZ!$C$3:$I$3,0)),"F","C")</f>
        <v>25.555555555555554</v>
      </c>
      <c r="K560" s="34">
        <f>CONVERT(INDEX(Clg_StPt_Sch_EZ!$C$31:$I$54,MATCH(Schedules_8760!$C560,Clg_StPt_Sch_EZ!$B$31:$B$54,0),MATCH(Schedules_8760!$F560,Clg_StPt_Sch_EZ!$C$30:$I$30,0)),"F","C")</f>
        <v>28.333333333333332</v>
      </c>
      <c r="L560" s="34">
        <f>CONVERT(INDEX(DHW_StPt_Sch_EZ!$C$4:$I$27,MATCH(Schedules_8760!$C560,DHW_StPt_Sch_EZ!$B$4:$B$27,0),MATCH(Schedules_8760!$F560,DHW_StPt_Sch_EZ!$C$3:$I$3,0)),"F","C")</f>
        <v>53.333333333333329</v>
      </c>
      <c r="M560" s="34">
        <f>CONVERT(INDEX(DHW_StPt_Sch_EZ!$C$31:$I$54,MATCH(Schedules_8760!$C560,DHW_StPt_Sch_EZ!$B$31:$B$54,0),MATCH(Schedules_8760!$F560,DHW_StPt_Sch_EZ!$C$30:$I$30,0)),"F","C")</f>
        <v>53.333333333333329</v>
      </c>
      <c r="N560" s="12"/>
      <c r="O560" s="12"/>
      <c r="P560" s="12"/>
    </row>
    <row r="561" spans="1:16" x14ac:dyDescent="0.25">
      <c r="A561" s="35">
        <v>560</v>
      </c>
      <c r="B561" s="89">
        <v>24.291666666666671</v>
      </c>
      <c r="C561" s="35">
        <f t="shared" si="40"/>
        <v>8</v>
      </c>
      <c r="D561" s="35">
        <f t="shared" si="43"/>
        <v>24</v>
      </c>
      <c r="E561" s="35">
        <f t="shared" si="44"/>
        <v>3</v>
      </c>
      <c r="F561" s="35" t="str">
        <f t="shared" si="41"/>
        <v>Tuesday</v>
      </c>
      <c r="G561" s="35">
        <f t="shared" si="42"/>
        <v>1</v>
      </c>
      <c r="H561" s="34">
        <f>CONVERT(INDEX(Htg_StPt_Sch_EZ!$C$4:$I$27,MATCH(Schedules_8760!$C561,Htg_StPt_Sch_EZ!$B$4:$B$27,0),MATCH(Schedules_8760!$F561,Htg_StPt_Sch_EZ!$C$3:$I$3,0)),"F","C")</f>
        <v>20.555555555555554</v>
      </c>
      <c r="I561" s="34">
        <f>CONVERT(INDEX(Htg_StPt_Sch_EZ!$C$31:$I$54,MATCH(Schedules_8760!$C561,Htg_StPt_Sch_EZ!$B$31:$B$54,0),MATCH(Schedules_8760!$F561,Htg_StPt_Sch_EZ!$C$30:$I$30,0)),"F","C")</f>
        <v>19.444444444444443</v>
      </c>
      <c r="J561" s="34">
        <f>CONVERT(INDEX(Clg_StPt_Sch_EZ!$C$4:$I$27,MATCH(Schedules_8760!$C561,Clg_StPt_Sch_EZ!$B$4:$B$27,0),MATCH(Schedules_8760!$F561,Clg_StPt_Sch_EZ!$C$3:$I$3,0)),"F","C")</f>
        <v>25.555555555555554</v>
      </c>
      <c r="K561" s="34">
        <f>CONVERT(INDEX(Clg_StPt_Sch_EZ!$C$31:$I$54,MATCH(Schedules_8760!$C561,Clg_StPt_Sch_EZ!$B$31:$B$54,0),MATCH(Schedules_8760!$F561,Clg_StPt_Sch_EZ!$C$30:$I$30,0)),"F","C")</f>
        <v>25</v>
      </c>
      <c r="L561" s="34">
        <f>CONVERT(INDEX(DHW_StPt_Sch_EZ!$C$4:$I$27,MATCH(Schedules_8760!$C561,DHW_StPt_Sch_EZ!$B$4:$B$27,0),MATCH(Schedules_8760!$F561,DHW_StPt_Sch_EZ!$C$3:$I$3,0)),"F","C")</f>
        <v>53.333333333333329</v>
      </c>
      <c r="M561" s="34">
        <f>CONVERT(INDEX(DHW_StPt_Sch_EZ!$C$31:$I$54,MATCH(Schedules_8760!$C561,DHW_StPt_Sch_EZ!$B$31:$B$54,0),MATCH(Schedules_8760!$F561,DHW_StPt_Sch_EZ!$C$30:$I$30,0)),"F","C")</f>
        <v>53.333333333333329</v>
      </c>
      <c r="N561" s="12"/>
      <c r="O561" s="12"/>
      <c r="P561" s="12"/>
    </row>
    <row r="562" spans="1:16" x14ac:dyDescent="0.25">
      <c r="A562" s="35">
        <v>561</v>
      </c>
      <c r="B562" s="89">
        <v>24.333333333333329</v>
      </c>
      <c r="C562" s="35">
        <f t="shared" si="40"/>
        <v>9</v>
      </c>
      <c r="D562" s="35">
        <f t="shared" si="43"/>
        <v>24</v>
      </c>
      <c r="E562" s="35">
        <f t="shared" si="44"/>
        <v>3</v>
      </c>
      <c r="F562" s="35" t="str">
        <f t="shared" si="41"/>
        <v>Tuesday</v>
      </c>
      <c r="G562" s="35">
        <f t="shared" si="42"/>
        <v>1</v>
      </c>
      <c r="H562" s="34">
        <f>CONVERT(INDEX(Htg_StPt_Sch_EZ!$C$4:$I$27,MATCH(Schedules_8760!$C562,Htg_StPt_Sch_EZ!$B$4:$B$27,0),MATCH(Schedules_8760!$F562,Htg_StPt_Sch_EZ!$C$3:$I$3,0)),"F","C")</f>
        <v>20.555555555555554</v>
      </c>
      <c r="I562" s="34">
        <f>CONVERT(INDEX(Htg_StPt_Sch_EZ!$C$31:$I$54,MATCH(Schedules_8760!$C562,Htg_StPt_Sch_EZ!$B$31:$B$54,0),MATCH(Schedules_8760!$F562,Htg_StPt_Sch_EZ!$C$30:$I$30,0)),"F","C")</f>
        <v>19.444444444444443</v>
      </c>
      <c r="J562" s="34">
        <f>CONVERT(INDEX(Clg_StPt_Sch_EZ!$C$4:$I$27,MATCH(Schedules_8760!$C562,Clg_StPt_Sch_EZ!$B$4:$B$27,0),MATCH(Schedules_8760!$F562,Clg_StPt_Sch_EZ!$C$3:$I$3,0)),"F","C")</f>
        <v>25.555555555555554</v>
      </c>
      <c r="K562" s="34">
        <f>CONVERT(INDEX(Clg_StPt_Sch_EZ!$C$31:$I$54,MATCH(Schedules_8760!$C562,Clg_StPt_Sch_EZ!$B$31:$B$54,0),MATCH(Schedules_8760!$F562,Clg_StPt_Sch_EZ!$C$30:$I$30,0)),"F","C")</f>
        <v>25</v>
      </c>
      <c r="L562" s="34">
        <f>CONVERT(INDEX(DHW_StPt_Sch_EZ!$C$4:$I$27,MATCH(Schedules_8760!$C562,DHW_StPt_Sch_EZ!$B$4:$B$27,0),MATCH(Schedules_8760!$F562,DHW_StPt_Sch_EZ!$C$3:$I$3,0)),"F","C")</f>
        <v>53.333333333333329</v>
      </c>
      <c r="M562" s="34">
        <f>CONVERT(INDEX(DHW_StPt_Sch_EZ!$C$31:$I$54,MATCH(Schedules_8760!$C562,DHW_StPt_Sch_EZ!$B$31:$B$54,0),MATCH(Schedules_8760!$F562,DHW_StPt_Sch_EZ!$C$30:$I$30,0)),"F","C")</f>
        <v>53.333333333333329</v>
      </c>
      <c r="N562" s="12"/>
      <c r="O562" s="12"/>
      <c r="P562" s="12"/>
    </row>
    <row r="563" spans="1:16" x14ac:dyDescent="0.25">
      <c r="A563" s="35">
        <v>562</v>
      </c>
      <c r="B563" s="89">
        <v>24.375</v>
      </c>
      <c r="C563" s="35">
        <f t="shared" si="40"/>
        <v>10</v>
      </c>
      <c r="D563" s="35">
        <f t="shared" si="43"/>
        <v>24</v>
      </c>
      <c r="E563" s="35">
        <f t="shared" si="44"/>
        <v>3</v>
      </c>
      <c r="F563" s="35" t="str">
        <f t="shared" si="41"/>
        <v>Tuesday</v>
      </c>
      <c r="G563" s="35">
        <f t="shared" si="42"/>
        <v>1</v>
      </c>
      <c r="H563" s="34">
        <f>CONVERT(INDEX(Htg_StPt_Sch_EZ!$C$4:$I$27,MATCH(Schedules_8760!$C563,Htg_StPt_Sch_EZ!$B$4:$B$27,0),MATCH(Schedules_8760!$F563,Htg_StPt_Sch_EZ!$C$3:$I$3,0)),"F","C")</f>
        <v>20.555555555555554</v>
      </c>
      <c r="I563" s="34">
        <f>CONVERT(INDEX(Htg_StPt_Sch_EZ!$C$31:$I$54,MATCH(Schedules_8760!$C563,Htg_StPt_Sch_EZ!$B$31:$B$54,0),MATCH(Schedules_8760!$F563,Htg_StPt_Sch_EZ!$C$30:$I$30,0)),"F","C")</f>
        <v>19.444444444444443</v>
      </c>
      <c r="J563" s="34">
        <f>CONVERT(INDEX(Clg_StPt_Sch_EZ!$C$4:$I$27,MATCH(Schedules_8760!$C563,Clg_StPt_Sch_EZ!$B$4:$B$27,0),MATCH(Schedules_8760!$F563,Clg_StPt_Sch_EZ!$C$3:$I$3,0)),"F","C")</f>
        <v>25.555555555555554</v>
      </c>
      <c r="K563" s="34">
        <f>CONVERT(INDEX(Clg_StPt_Sch_EZ!$C$31:$I$54,MATCH(Schedules_8760!$C563,Clg_StPt_Sch_EZ!$B$31:$B$54,0),MATCH(Schedules_8760!$F563,Clg_StPt_Sch_EZ!$C$30:$I$30,0)),"F","C")</f>
        <v>25</v>
      </c>
      <c r="L563" s="34">
        <f>CONVERT(INDEX(DHW_StPt_Sch_EZ!$C$4:$I$27,MATCH(Schedules_8760!$C563,DHW_StPt_Sch_EZ!$B$4:$B$27,0),MATCH(Schedules_8760!$F563,DHW_StPt_Sch_EZ!$C$3:$I$3,0)),"F","C")</f>
        <v>53.333333333333329</v>
      </c>
      <c r="M563" s="34">
        <f>CONVERT(INDEX(DHW_StPt_Sch_EZ!$C$31:$I$54,MATCH(Schedules_8760!$C563,DHW_StPt_Sch_EZ!$B$31:$B$54,0),MATCH(Schedules_8760!$F563,DHW_StPt_Sch_EZ!$C$30:$I$30,0)),"F","C")</f>
        <v>53.333333333333329</v>
      </c>
      <c r="N563" s="12"/>
      <c r="O563" s="12"/>
      <c r="P563" s="12"/>
    </row>
    <row r="564" spans="1:16" x14ac:dyDescent="0.25">
      <c r="A564" s="35">
        <v>563</v>
      </c>
      <c r="B564" s="89">
        <v>24.416666666666671</v>
      </c>
      <c r="C564" s="35">
        <f t="shared" si="40"/>
        <v>11</v>
      </c>
      <c r="D564" s="35">
        <f t="shared" si="43"/>
        <v>24</v>
      </c>
      <c r="E564" s="35">
        <f t="shared" si="44"/>
        <v>3</v>
      </c>
      <c r="F564" s="35" t="str">
        <f t="shared" si="41"/>
        <v>Tuesday</v>
      </c>
      <c r="G564" s="35">
        <f t="shared" si="42"/>
        <v>1</v>
      </c>
      <c r="H564" s="34">
        <f>CONVERT(INDEX(Htg_StPt_Sch_EZ!$C$4:$I$27,MATCH(Schedules_8760!$C564,Htg_StPt_Sch_EZ!$B$4:$B$27,0),MATCH(Schedules_8760!$F564,Htg_StPt_Sch_EZ!$C$3:$I$3,0)),"F","C")</f>
        <v>20.555555555555554</v>
      </c>
      <c r="I564" s="34">
        <f>CONVERT(INDEX(Htg_StPt_Sch_EZ!$C$31:$I$54,MATCH(Schedules_8760!$C564,Htg_StPt_Sch_EZ!$B$31:$B$54,0),MATCH(Schedules_8760!$F564,Htg_StPt_Sch_EZ!$C$30:$I$30,0)),"F","C")</f>
        <v>19.444444444444443</v>
      </c>
      <c r="J564" s="34">
        <f>CONVERT(INDEX(Clg_StPt_Sch_EZ!$C$4:$I$27,MATCH(Schedules_8760!$C564,Clg_StPt_Sch_EZ!$B$4:$B$27,0),MATCH(Schedules_8760!$F564,Clg_StPt_Sch_EZ!$C$3:$I$3,0)),"F","C")</f>
        <v>25.555555555555554</v>
      </c>
      <c r="K564" s="34">
        <f>CONVERT(INDEX(Clg_StPt_Sch_EZ!$C$31:$I$54,MATCH(Schedules_8760!$C564,Clg_StPt_Sch_EZ!$B$31:$B$54,0),MATCH(Schedules_8760!$F564,Clg_StPt_Sch_EZ!$C$30:$I$30,0)),"F","C")</f>
        <v>25</v>
      </c>
      <c r="L564" s="34">
        <f>CONVERT(INDEX(DHW_StPt_Sch_EZ!$C$4:$I$27,MATCH(Schedules_8760!$C564,DHW_StPt_Sch_EZ!$B$4:$B$27,0),MATCH(Schedules_8760!$F564,DHW_StPt_Sch_EZ!$C$3:$I$3,0)),"F","C")</f>
        <v>53.333333333333329</v>
      </c>
      <c r="M564" s="34">
        <f>CONVERT(INDEX(DHW_StPt_Sch_EZ!$C$31:$I$54,MATCH(Schedules_8760!$C564,DHW_StPt_Sch_EZ!$B$31:$B$54,0),MATCH(Schedules_8760!$F564,DHW_StPt_Sch_EZ!$C$30:$I$30,0)),"F","C")</f>
        <v>53.333333333333329</v>
      </c>
      <c r="N564" s="12"/>
      <c r="O564" s="12"/>
      <c r="P564" s="12"/>
    </row>
    <row r="565" spans="1:16" x14ac:dyDescent="0.25">
      <c r="A565" s="35">
        <v>564</v>
      </c>
      <c r="B565" s="89">
        <v>24.458333333333329</v>
      </c>
      <c r="C565" s="35">
        <f t="shared" si="40"/>
        <v>12</v>
      </c>
      <c r="D565" s="35">
        <f t="shared" si="43"/>
        <v>24</v>
      </c>
      <c r="E565" s="35">
        <f t="shared" si="44"/>
        <v>3</v>
      </c>
      <c r="F565" s="35" t="str">
        <f t="shared" si="41"/>
        <v>Tuesday</v>
      </c>
      <c r="G565" s="35">
        <f t="shared" si="42"/>
        <v>1</v>
      </c>
      <c r="H565" s="34">
        <f>CONVERT(INDEX(Htg_StPt_Sch_EZ!$C$4:$I$27,MATCH(Schedules_8760!$C565,Htg_StPt_Sch_EZ!$B$4:$B$27,0),MATCH(Schedules_8760!$F565,Htg_StPt_Sch_EZ!$C$3:$I$3,0)),"F","C")</f>
        <v>20.555555555555554</v>
      </c>
      <c r="I565" s="34">
        <f>CONVERT(INDEX(Htg_StPt_Sch_EZ!$C$31:$I$54,MATCH(Schedules_8760!$C565,Htg_StPt_Sch_EZ!$B$31:$B$54,0),MATCH(Schedules_8760!$F565,Htg_StPt_Sch_EZ!$C$30:$I$30,0)),"F","C")</f>
        <v>19.444444444444443</v>
      </c>
      <c r="J565" s="34">
        <f>CONVERT(INDEX(Clg_StPt_Sch_EZ!$C$4:$I$27,MATCH(Schedules_8760!$C565,Clg_StPt_Sch_EZ!$B$4:$B$27,0),MATCH(Schedules_8760!$F565,Clg_StPt_Sch_EZ!$C$3:$I$3,0)),"F","C")</f>
        <v>25.555555555555554</v>
      </c>
      <c r="K565" s="34">
        <f>CONVERT(INDEX(Clg_StPt_Sch_EZ!$C$31:$I$54,MATCH(Schedules_8760!$C565,Clg_StPt_Sch_EZ!$B$31:$B$54,0),MATCH(Schedules_8760!$F565,Clg_StPt_Sch_EZ!$C$30:$I$30,0)),"F","C")</f>
        <v>25</v>
      </c>
      <c r="L565" s="34">
        <f>CONVERT(INDEX(DHW_StPt_Sch_EZ!$C$4:$I$27,MATCH(Schedules_8760!$C565,DHW_StPt_Sch_EZ!$B$4:$B$27,0),MATCH(Schedules_8760!$F565,DHW_StPt_Sch_EZ!$C$3:$I$3,0)),"F","C")</f>
        <v>53.333333333333329</v>
      </c>
      <c r="M565" s="34">
        <f>CONVERT(INDEX(DHW_StPt_Sch_EZ!$C$31:$I$54,MATCH(Schedules_8760!$C565,DHW_StPt_Sch_EZ!$B$31:$B$54,0),MATCH(Schedules_8760!$F565,DHW_StPt_Sch_EZ!$C$30:$I$30,0)),"F","C")</f>
        <v>53.333333333333329</v>
      </c>
      <c r="N565" s="12"/>
      <c r="O565" s="12"/>
      <c r="P565" s="12"/>
    </row>
    <row r="566" spans="1:16" x14ac:dyDescent="0.25">
      <c r="A566" s="35">
        <v>565</v>
      </c>
      <c r="B566" s="89">
        <v>24.5</v>
      </c>
      <c r="C566" s="35">
        <f t="shared" si="40"/>
        <v>13</v>
      </c>
      <c r="D566" s="35">
        <f t="shared" si="43"/>
        <v>24</v>
      </c>
      <c r="E566" s="35">
        <f t="shared" si="44"/>
        <v>3</v>
      </c>
      <c r="F566" s="35" t="str">
        <f t="shared" si="41"/>
        <v>Tuesday</v>
      </c>
      <c r="G566" s="35">
        <f t="shared" si="42"/>
        <v>1</v>
      </c>
      <c r="H566" s="34">
        <f>CONVERT(INDEX(Htg_StPt_Sch_EZ!$C$4:$I$27,MATCH(Schedules_8760!$C566,Htg_StPt_Sch_EZ!$B$4:$B$27,0),MATCH(Schedules_8760!$F566,Htg_StPt_Sch_EZ!$C$3:$I$3,0)),"F","C")</f>
        <v>20.555555555555554</v>
      </c>
      <c r="I566" s="34">
        <f>CONVERT(INDEX(Htg_StPt_Sch_EZ!$C$31:$I$54,MATCH(Schedules_8760!$C566,Htg_StPt_Sch_EZ!$B$31:$B$54,0),MATCH(Schedules_8760!$F566,Htg_StPt_Sch_EZ!$C$30:$I$30,0)),"F","C")</f>
        <v>19.444444444444443</v>
      </c>
      <c r="J566" s="34">
        <f>CONVERT(INDEX(Clg_StPt_Sch_EZ!$C$4:$I$27,MATCH(Schedules_8760!$C566,Clg_StPt_Sch_EZ!$B$4:$B$27,0),MATCH(Schedules_8760!$F566,Clg_StPt_Sch_EZ!$C$3:$I$3,0)),"F","C")</f>
        <v>25.555555555555554</v>
      </c>
      <c r="K566" s="34">
        <f>CONVERT(INDEX(Clg_StPt_Sch_EZ!$C$31:$I$54,MATCH(Schedules_8760!$C566,Clg_StPt_Sch_EZ!$B$31:$B$54,0),MATCH(Schedules_8760!$F566,Clg_StPt_Sch_EZ!$C$30:$I$30,0)),"F","C")</f>
        <v>25</v>
      </c>
      <c r="L566" s="34">
        <f>CONVERT(INDEX(DHW_StPt_Sch_EZ!$C$4:$I$27,MATCH(Schedules_8760!$C566,DHW_StPt_Sch_EZ!$B$4:$B$27,0),MATCH(Schedules_8760!$F566,DHW_StPt_Sch_EZ!$C$3:$I$3,0)),"F","C")</f>
        <v>53.333333333333329</v>
      </c>
      <c r="M566" s="34">
        <f>CONVERT(INDEX(DHW_StPt_Sch_EZ!$C$31:$I$54,MATCH(Schedules_8760!$C566,DHW_StPt_Sch_EZ!$B$31:$B$54,0),MATCH(Schedules_8760!$F566,DHW_StPt_Sch_EZ!$C$30:$I$30,0)),"F","C")</f>
        <v>53.333333333333329</v>
      </c>
      <c r="N566" s="12"/>
      <c r="O566" s="12"/>
      <c r="P566" s="12"/>
    </row>
    <row r="567" spans="1:16" x14ac:dyDescent="0.25">
      <c r="A567" s="35">
        <v>566</v>
      </c>
      <c r="B567" s="89">
        <v>24.541666666666671</v>
      </c>
      <c r="C567" s="35">
        <f t="shared" si="40"/>
        <v>14</v>
      </c>
      <c r="D567" s="35">
        <f t="shared" si="43"/>
        <v>24</v>
      </c>
      <c r="E567" s="35">
        <f t="shared" si="44"/>
        <v>3</v>
      </c>
      <c r="F567" s="35" t="str">
        <f t="shared" si="41"/>
        <v>Tuesday</v>
      </c>
      <c r="G567" s="35">
        <f t="shared" si="42"/>
        <v>1</v>
      </c>
      <c r="H567" s="34">
        <f>CONVERT(INDEX(Htg_StPt_Sch_EZ!$C$4:$I$27,MATCH(Schedules_8760!$C567,Htg_StPt_Sch_EZ!$B$4:$B$27,0),MATCH(Schedules_8760!$F567,Htg_StPt_Sch_EZ!$C$3:$I$3,0)),"F","C")</f>
        <v>20.555555555555554</v>
      </c>
      <c r="I567" s="34">
        <f>CONVERT(INDEX(Htg_StPt_Sch_EZ!$C$31:$I$54,MATCH(Schedules_8760!$C567,Htg_StPt_Sch_EZ!$B$31:$B$54,0),MATCH(Schedules_8760!$F567,Htg_StPt_Sch_EZ!$C$30:$I$30,0)),"F","C")</f>
        <v>19.444444444444443</v>
      </c>
      <c r="J567" s="34">
        <f>CONVERT(INDEX(Clg_StPt_Sch_EZ!$C$4:$I$27,MATCH(Schedules_8760!$C567,Clg_StPt_Sch_EZ!$B$4:$B$27,0),MATCH(Schedules_8760!$F567,Clg_StPt_Sch_EZ!$C$3:$I$3,0)),"F","C")</f>
        <v>25.555555555555554</v>
      </c>
      <c r="K567" s="34">
        <f>CONVERT(INDEX(Clg_StPt_Sch_EZ!$C$31:$I$54,MATCH(Schedules_8760!$C567,Clg_StPt_Sch_EZ!$B$31:$B$54,0),MATCH(Schedules_8760!$F567,Clg_StPt_Sch_EZ!$C$30:$I$30,0)),"F","C")</f>
        <v>25</v>
      </c>
      <c r="L567" s="34">
        <f>CONVERT(INDEX(DHW_StPt_Sch_EZ!$C$4:$I$27,MATCH(Schedules_8760!$C567,DHW_StPt_Sch_EZ!$B$4:$B$27,0),MATCH(Schedules_8760!$F567,DHW_StPt_Sch_EZ!$C$3:$I$3,0)),"F","C")</f>
        <v>53.333333333333329</v>
      </c>
      <c r="M567" s="34">
        <f>CONVERT(INDEX(DHW_StPt_Sch_EZ!$C$31:$I$54,MATCH(Schedules_8760!$C567,DHW_StPt_Sch_EZ!$B$31:$B$54,0),MATCH(Schedules_8760!$F567,DHW_StPt_Sch_EZ!$C$30:$I$30,0)),"F","C")</f>
        <v>53.333333333333329</v>
      </c>
      <c r="N567" s="12"/>
      <c r="O567" s="12"/>
      <c r="P567" s="12"/>
    </row>
    <row r="568" spans="1:16" x14ac:dyDescent="0.25">
      <c r="A568" s="35">
        <v>567</v>
      </c>
      <c r="B568" s="89">
        <v>24.583333333333329</v>
      </c>
      <c r="C568" s="35">
        <f t="shared" si="40"/>
        <v>15</v>
      </c>
      <c r="D568" s="35">
        <f t="shared" si="43"/>
        <v>24</v>
      </c>
      <c r="E568" s="35">
        <f t="shared" si="44"/>
        <v>3</v>
      </c>
      <c r="F568" s="35" t="str">
        <f t="shared" si="41"/>
        <v>Tuesday</v>
      </c>
      <c r="G568" s="35">
        <f t="shared" si="42"/>
        <v>1</v>
      </c>
      <c r="H568" s="34">
        <f>CONVERT(INDEX(Htg_StPt_Sch_EZ!$C$4:$I$27,MATCH(Schedules_8760!$C568,Htg_StPt_Sch_EZ!$B$4:$B$27,0),MATCH(Schedules_8760!$F568,Htg_StPt_Sch_EZ!$C$3:$I$3,0)),"F","C")</f>
        <v>20.555555555555554</v>
      </c>
      <c r="I568" s="34">
        <f>CONVERT(INDEX(Htg_StPt_Sch_EZ!$C$31:$I$54,MATCH(Schedules_8760!$C568,Htg_StPt_Sch_EZ!$B$31:$B$54,0),MATCH(Schedules_8760!$F568,Htg_StPt_Sch_EZ!$C$30:$I$30,0)),"F","C")</f>
        <v>21.111111111111111</v>
      </c>
      <c r="J568" s="34">
        <f>CONVERT(INDEX(Clg_StPt_Sch_EZ!$C$4:$I$27,MATCH(Schedules_8760!$C568,Clg_StPt_Sch_EZ!$B$4:$B$27,0),MATCH(Schedules_8760!$F568,Clg_StPt_Sch_EZ!$C$3:$I$3,0)),"F","C")</f>
        <v>25.555555555555554</v>
      </c>
      <c r="K568" s="34">
        <f>CONVERT(INDEX(Clg_StPt_Sch_EZ!$C$31:$I$54,MATCH(Schedules_8760!$C568,Clg_StPt_Sch_EZ!$B$31:$B$54,0),MATCH(Schedules_8760!$F568,Clg_StPt_Sch_EZ!$C$30:$I$30,0)),"F","C")</f>
        <v>25</v>
      </c>
      <c r="L568" s="34">
        <f>CONVERT(INDEX(DHW_StPt_Sch_EZ!$C$4:$I$27,MATCH(Schedules_8760!$C568,DHW_StPt_Sch_EZ!$B$4:$B$27,0),MATCH(Schedules_8760!$F568,DHW_StPt_Sch_EZ!$C$3:$I$3,0)),"F","C")</f>
        <v>53.333333333333329</v>
      </c>
      <c r="M568" s="34">
        <f>CONVERT(INDEX(DHW_StPt_Sch_EZ!$C$31:$I$54,MATCH(Schedules_8760!$C568,DHW_StPt_Sch_EZ!$B$31:$B$54,0),MATCH(Schedules_8760!$F568,DHW_StPt_Sch_EZ!$C$30:$I$30,0)),"F","C")</f>
        <v>53.333333333333329</v>
      </c>
      <c r="N568" s="12"/>
      <c r="O568" s="12"/>
      <c r="P568" s="12"/>
    </row>
    <row r="569" spans="1:16" x14ac:dyDescent="0.25">
      <c r="A569" s="35">
        <v>568</v>
      </c>
      <c r="B569" s="89">
        <v>24.625</v>
      </c>
      <c r="C569" s="35">
        <f t="shared" si="40"/>
        <v>16</v>
      </c>
      <c r="D569" s="35">
        <f t="shared" si="43"/>
        <v>24</v>
      </c>
      <c r="E569" s="35">
        <f t="shared" si="44"/>
        <v>3</v>
      </c>
      <c r="F569" s="35" t="str">
        <f t="shared" si="41"/>
        <v>Tuesday</v>
      </c>
      <c r="G569" s="35">
        <f t="shared" si="42"/>
        <v>1</v>
      </c>
      <c r="H569" s="34">
        <f>CONVERT(INDEX(Htg_StPt_Sch_EZ!$C$4:$I$27,MATCH(Schedules_8760!$C569,Htg_StPt_Sch_EZ!$B$4:$B$27,0),MATCH(Schedules_8760!$F569,Htg_StPt_Sch_EZ!$C$3:$I$3,0)),"F","C")</f>
        <v>20.555555555555554</v>
      </c>
      <c r="I569" s="34">
        <f>CONVERT(INDEX(Htg_StPt_Sch_EZ!$C$31:$I$54,MATCH(Schedules_8760!$C569,Htg_StPt_Sch_EZ!$B$31:$B$54,0),MATCH(Schedules_8760!$F569,Htg_StPt_Sch_EZ!$C$30:$I$30,0)),"F","C")</f>
        <v>21.111111111111111</v>
      </c>
      <c r="J569" s="34">
        <f>CONVERT(INDEX(Clg_StPt_Sch_EZ!$C$4:$I$27,MATCH(Schedules_8760!$C569,Clg_StPt_Sch_EZ!$B$4:$B$27,0),MATCH(Schedules_8760!$F569,Clg_StPt_Sch_EZ!$C$3:$I$3,0)),"F","C")</f>
        <v>25.555555555555554</v>
      </c>
      <c r="K569" s="34">
        <f>CONVERT(INDEX(Clg_StPt_Sch_EZ!$C$31:$I$54,MATCH(Schedules_8760!$C569,Clg_StPt_Sch_EZ!$B$31:$B$54,0),MATCH(Schedules_8760!$F569,Clg_StPt_Sch_EZ!$C$30:$I$30,0)),"F","C")</f>
        <v>25</v>
      </c>
      <c r="L569" s="34">
        <f>CONVERT(INDEX(DHW_StPt_Sch_EZ!$C$4:$I$27,MATCH(Schedules_8760!$C569,DHW_StPt_Sch_EZ!$B$4:$B$27,0),MATCH(Schedules_8760!$F569,DHW_StPt_Sch_EZ!$C$3:$I$3,0)),"F","C")</f>
        <v>53.333333333333329</v>
      </c>
      <c r="M569" s="34">
        <f>CONVERT(INDEX(DHW_StPt_Sch_EZ!$C$31:$I$54,MATCH(Schedules_8760!$C569,DHW_StPt_Sch_EZ!$B$31:$B$54,0),MATCH(Schedules_8760!$F569,DHW_StPt_Sch_EZ!$C$30:$I$30,0)),"F","C")</f>
        <v>53.333333333333329</v>
      </c>
      <c r="N569" s="12"/>
      <c r="O569" s="12"/>
      <c r="P569" s="12"/>
    </row>
    <row r="570" spans="1:16" x14ac:dyDescent="0.25">
      <c r="A570" s="35">
        <v>569</v>
      </c>
      <c r="B570" s="89">
        <v>24.666666666666671</v>
      </c>
      <c r="C570" s="35">
        <f t="shared" si="40"/>
        <v>17</v>
      </c>
      <c r="D570" s="35">
        <f t="shared" si="43"/>
        <v>24</v>
      </c>
      <c r="E570" s="35">
        <f t="shared" si="44"/>
        <v>3</v>
      </c>
      <c r="F570" s="35" t="str">
        <f t="shared" si="41"/>
        <v>Tuesday</v>
      </c>
      <c r="G570" s="35">
        <f t="shared" si="42"/>
        <v>1</v>
      </c>
      <c r="H570" s="34">
        <f>CONVERT(INDEX(Htg_StPt_Sch_EZ!$C$4:$I$27,MATCH(Schedules_8760!$C570,Htg_StPt_Sch_EZ!$B$4:$B$27,0),MATCH(Schedules_8760!$F570,Htg_StPt_Sch_EZ!$C$3:$I$3,0)),"F","C")</f>
        <v>20.555555555555554</v>
      </c>
      <c r="I570" s="34">
        <f>CONVERT(INDEX(Htg_StPt_Sch_EZ!$C$31:$I$54,MATCH(Schedules_8760!$C570,Htg_StPt_Sch_EZ!$B$31:$B$54,0),MATCH(Schedules_8760!$F570,Htg_StPt_Sch_EZ!$C$30:$I$30,0)),"F","C")</f>
        <v>17.777777777777779</v>
      </c>
      <c r="J570" s="34">
        <f>CONVERT(INDEX(Clg_StPt_Sch_EZ!$C$4:$I$27,MATCH(Schedules_8760!$C570,Clg_StPt_Sch_EZ!$B$4:$B$27,0),MATCH(Schedules_8760!$F570,Clg_StPt_Sch_EZ!$C$3:$I$3,0)),"F","C")</f>
        <v>25.555555555555554</v>
      </c>
      <c r="K570" s="34">
        <f>CONVERT(INDEX(Clg_StPt_Sch_EZ!$C$31:$I$54,MATCH(Schedules_8760!$C570,Clg_StPt_Sch_EZ!$B$31:$B$54,0),MATCH(Schedules_8760!$F570,Clg_StPt_Sch_EZ!$C$30:$I$30,0)),"F","C")</f>
        <v>25</v>
      </c>
      <c r="L570" s="34">
        <f>CONVERT(INDEX(DHW_StPt_Sch_EZ!$C$4:$I$27,MATCH(Schedules_8760!$C570,DHW_StPt_Sch_EZ!$B$4:$B$27,0),MATCH(Schedules_8760!$F570,DHW_StPt_Sch_EZ!$C$3:$I$3,0)),"F","C")</f>
        <v>53.333333333333329</v>
      </c>
      <c r="M570" s="34">
        <f>CONVERT(INDEX(DHW_StPt_Sch_EZ!$C$31:$I$54,MATCH(Schedules_8760!$C570,DHW_StPt_Sch_EZ!$B$31:$B$54,0),MATCH(Schedules_8760!$F570,DHW_StPt_Sch_EZ!$C$30:$I$30,0)),"F","C")</f>
        <v>53.333333333333329</v>
      </c>
      <c r="N570" s="12"/>
      <c r="O570" s="12"/>
      <c r="P570" s="12"/>
    </row>
    <row r="571" spans="1:16" x14ac:dyDescent="0.25">
      <c r="A571" s="35">
        <v>570</v>
      </c>
      <c r="B571" s="89">
        <v>24.708333333333329</v>
      </c>
      <c r="C571" s="35">
        <f t="shared" si="40"/>
        <v>18</v>
      </c>
      <c r="D571" s="35">
        <f t="shared" si="43"/>
        <v>24</v>
      </c>
      <c r="E571" s="35">
        <f t="shared" si="44"/>
        <v>3</v>
      </c>
      <c r="F571" s="35" t="str">
        <f t="shared" si="41"/>
        <v>Tuesday</v>
      </c>
      <c r="G571" s="35">
        <f t="shared" si="42"/>
        <v>1</v>
      </c>
      <c r="H571" s="34">
        <f>CONVERT(INDEX(Htg_StPt_Sch_EZ!$C$4:$I$27,MATCH(Schedules_8760!$C571,Htg_StPt_Sch_EZ!$B$4:$B$27,0),MATCH(Schedules_8760!$F571,Htg_StPt_Sch_EZ!$C$3:$I$3,0)),"F","C")</f>
        <v>20.555555555555554</v>
      </c>
      <c r="I571" s="34">
        <f>CONVERT(INDEX(Htg_StPt_Sch_EZ!$C$31:$I$54,MATCH(Schedules_8760!$C571,Htg_StPt_Sch_EZ!$B$31:$B$54,0),MATCH(Schedules_8760!$F571,Htg_StPt_Sch_EZ!$C$30:$I$30,0)),"F","C")</f>
        <v>17.777777777777779</v>
      </c>
      <c r="J571" s="34">
        <f>CONVERT(INDEX(Clg_StPt_Sch_EZ!$C$4:$I$27,MATCH(Schedules_8760!$C571,Clg_StPt_Sch_EZ!$B$4:$B$27,0),MATCH(Schedules_8760!$F571,Clg_StPt_Sch_EZ!$C$3:$I$3,0)),"F","C")</f>
        <v>25.555555555555554</v>
      </c>
      <c r="K571" s="34">
        <f>CONVERT(INDEX(Clg_StPt_Sch_EZ!$C$31:$I$54,MATCH(Schedules_8760!$C571,Clg_StPt_Sch_EZ!$B$31:$B$54,0),MATCH(Schedules_8760!$F571,Clg_StPt_Sch_EZ!$C$30:$I$30,0)),"F","C")</f>
        <v>28.333333333333332</v>
      </c>
      <c r="L571" s="34">
        <f>CONVERT(INDEX(DHW_StPt_Sch_EZ!$C$4:$I$27,MATCH(Schedules_8760!$C571,DHW_StPt_Sch_EZ!$B$4:$B$27,0),MATCH(Schedules_8760!$F571,DHW_StPt_Sch_EZ!$C$3:$I$3,0)),"F","C")</f>
        <v>53.333333333333329</v>
      </c>
      <c r="M571" s="34">
        <f>CONVERT(INDEX(DHW_StPt_Sch_EZ!$C$31:$I$54,MATCH(Schedules_8760!$C571,DHW_StPt_Sch_EZ!$B$31:$B$54,0),MATCH(Schedules_8760!$F571,DHW_StPt_Sch_EZ!$C$30:$I$30,0)),"F","C")</f>
        <v>53.333333333333329</v>
      </c>
      <c r="N571" s="12"/>
      <c r="O571" s="12"/>
      <c r="P571" s="12"/>
    </row>
    <row r="572" spans="1:16" x14ac:dyDescent="0.25">
      <c r="A572" s="35">
        <v>571</v>
      </c>
      <c r="B572" s="89">
        <v>24.75</v>
      </c>
      <c r="C572" s="35">
        <f t="shared" si="40"/>
        <v>19</v>
      </c>
      <c r="D572" s="35">
        <f t="shared" si="43"/>
        <v>24</v>
      </c>
      <c r="E572" s="35">
        <f t="shared" si="44"/>
        <v>3</v>
      </c>
      <c r="F572" s="35" t="str">
        <f t="shared" si="41"/>
        <v>Tuesday</v>
      </c>
      <c r="G572" s="35">
        <f t="shared" si="42"/>
        <v>1</v>
      </c>
      <c r="H572" s="34">
        <f>CONVERT(INDEX(Htg_StPt_Sch_EZ!$C$4:$I$27,MATCH(Schedules_8760!$C572,Htg_StPt_Sch_EZ!$B$4:$B$27,0),MATCH(Schedules_8760!$F572,Htg_StPt_Sch_EZ!$C$3:$I$3,0)),"F","C")</f>
        <v>20.555555555555554</v>
      </c>
      <c r="I572" s="34">
        <f>CONVERT(INDEX(Htg_StPt_Sch_EZ!$C$31:$I$54,MATCH(Schedules_8760!$C572,Htg_StPt_Sch_EZ!$B$31:$B$54,0),MATCH(Schedules_8760!$F572,Htg_StPt_Sch_EZ!$C$30:$I$30,0)),"F","C")</f>
        <v>18.333333333333332</v>
      </c>
      <c r="J572" s="34">
        <f>CONVERT(INDEX(Clg_StPt_Sch_EZ!$C$4:$I$27,MATCH(Schedules_8760!$C572,Clg_StPt_Sch_EZ!$B$4:$B$27,0),MATCH(Schedules_8760!$F572,Clg_StPt_Sch_EZ!$C$3:$I$3,0)),"F","C")</f>
        <v>25.555555555555554</v>
      </c>
      <c r="K572" s="34">
        <f>CONVERT(INDEX(Clg_StPt_Sch_EZ!$C$31:$I$54,MATCH(Schedules_8760!$C572,Clg_StPt_Sch_EZ!$B$31:$B$54,0),MATCH(Schedules_8760!$F572,Clg_StPt_Sch_EZ!$C$30:$I$30,0)),"F","C")</f>
        <v>28.333333333333332</v>
      </c>
      <c r="L572" s="34">
        <f>CONVERT(INDEX(DHW_StPt_Sch_EZ!$C$4:$I$27,MATCH(Schedules_8760!$C572,DHW_StPt_Sch_EZ!$B$4:$B$27,0),MATCH(Schedules_8760!$F572,DHW_StPt_Sch_EZ!$C$3:$I$3,0)),"F","C")</f>
        <v>53.333333333333329</v>
      </c>
      <c r="M572" s="34">
        <f>CONVERT(INDEX(DHW_StPt_Sch_EZ!$C$31:$I$54,MATCH(Schedules_8760!$C572,DHW_StPt_Sch_EZ!$B$31:$B$54,0),MATCH(Schedules_8760!$F572,DHW_StPt_Sch_EZ!$C$30:$I$30,0)),"F","C")</f>
        <v>53.333333333333329</v>
      </c>
      <c r="N572" s="12"/>
      <c r="O572" s="12"/>
      <c r="P572" s="12"/>
    </row>
    <row r="573" spans="1:16" x14ac:dyDescent="0.25">
      <c r="A573" s="35">
        <v>572</v>
      </c>
      <c r="B573" s="89">
        <v>24.791666666666671</v>
      </c>
      <c r="C573" s="35">
        <f t="shared" si="40"/>
        <v>20</v>
      </c>
      <c r="D573" s="35">
        <f t="shared" si="43"/>
        <v>24</v>
      </c>
      <c r="E573" s="35">
        <f t="shared" si="44"/>
        <v>3</v>
      </c>
      <c r="F573" s="35" t="str">
        <f t="shared" si="41"/>
        <v>Tuesday</v>
      </c>
      <c r="G573" s="35">
        <f t="shared" si="42"/>
        <v>1</v>
      </c>
      <c r="H573" s="34">
        <f>CONVERT(INDEX(Htg_StPt_Sch_EZ!$C$4:$I$27,MATCH(Schedules_8760!$C573,Htg_StPt_Sch_EZ!$B$4:$B$27,0),MATCH(Schedules_8760!$F573,Htg_StPt_Sch_EZ!$C$3:$I$3,0)),"F","C")</f>
        <v>20.555555555555554</v>
      </c>
      <c r="I573" s="34">
        <f>CONVERT(INDEX(Htg_StPt_Sch_EZ!$C$31:$I$54,MATCH(Schedules_8760!$C573,Htg_StPt_Sch_EZ!$B$31:$B$54,0),MATCH(Schedules_8760!$F573,Htg_StPt_Sch_EZ!$C$30:$I$30,0)),"F","C")</f>
        <v>18.888888888888889</v>
      </c>
      <c r="J573" s="34">
        <f>CONVERT(INDEX(Clg_StPt_Sch_EZ!$C$4:$I$27,MATCH(Schedules_8760!$C573,Clg_StPt_Sch_EZ!$B$4:$B$27,0),MATCH(Schedules_8760!$F573,Clg_StPt_Sch_EZ!$C$3:$I$3,0)),"F","C")</f>
        <v>25.555555555555554</v>
      </c>
      <c r="K573" s="34">
        <f>CONVERT(INDEX(Clg_StPt_Sch_EZ!$C$31:$I$54,MATCH(Schedules_8760!$C573,Clg_StPt_Sch_EZ!$B$31:$B$54,0),MATCH(Schedules_8760!$F573,Clg_StPt_Sch_EZ!$C$30:$I$30,0)),"F","C")</f>
        <v>28.333333333333332</v>
      </c>
      <c r="L573" s="34">
        <f>CONVERT(INDEX(DHW_StPt_Sch_EZ!$C$4:$I$27,MATCH(Schedules_8760!$C573,DHW_StPt_Sch_EZ!$B$4:$B$27,0),MATCH(Schedules_8760!$F573,DHW_StPt_Sch_EZ!$C$3:$I$3,0)),"F","C")</f>
        <v>53.333333333333329</v>
      </c>
      <c r="M573" s="34">
        <f>CONVERT(INDEX(DHW_StPt_Sch_EZ!$C$31:$I$54,MATCH(Schedules_8760!$C573,DHW_StPt_Sch_EZ!$B$31:$B$54,0),MATCH(Schedules_8760!$F573,DHW_StPt_Sch_EZ!$C$30:$I$30,0)),"F","C")</f>
        <v>53.333333333333329</v>
      </c>
      <c r="N573" s="12"/>
      <c r="O573" s="12"/>
      <c r="P573" s="12"/>
    </row>
    <row r="574" spans="1:16" x14ac:dyDescent="0.25">
      <c r="A574" s="35">
        <v>573</v>
      </c>
      <c r="B574" s="89">
        <v>24.833333333333329</v>
      </c>
      <c r="C574" s="35">
        <f t="shared" si="40"/>
        <v>21</v>
      </c>
      <c r="D574" s="35">
        <f t="shared" si="43"/>
        <v>24</v>
      </c>
      <c r="E574" s="35">
        <f t="shared" si="44"/>
        <v>3</v>
      </c>
      <c r="F574" s="35" t="str">
        <f t="shared" si="41"/>
        <v>Tuesday</v>
      </c>
      <c r="G574" s="35">
        <f t="shared" si="42"/>
        <v>1</v>
      </c>
      <c r="H574" s="34">
        <f>CONVERT(INDEX(Htg_StPt_Sch_EZ!$C$4:$I$27,MATCH(Schedules_8760!$C574,Htg_StPt_Sch_EZ!$B$4:$B$27,0),MATCH(Schedules_8760!$F574,Htg_StPt_Sch_EZ!$C$3:$I$3,0)),"F","C")</f>
        <v>20.555555555555554</v>
      </c>
      <c r="I574" s="34">
        <f>CONVERT(INDEX(Htg_StPt_Sch_EZ!$C$31:$I$54,MATCH(Schedules_8760!$C574,Htg_StPt_Sch_EZ!$B$31:$B$54,0),MATCH(Schedules_8760!$F574,Htg_StPt_Sch_EZ!$C$30:$I$30,0)),"F","C")</f>
        <v>19.444444444444443</v>
      </c>
      <c r="J574" s="34">
        <f>CONVERT(INDEX(Clg_StPt_Sch_EZ!$C$4:$I$27,MATCH(Schedules_8760!$C574,Clg_StPt_Sch_EZ!$B$4:$B$27,0),MATCH(Schedules_8760!$F574,Clg_StPt_Sch_EZ!$C$3:$I$3,0)),"F","C")</f>
        <v>25.555555555555554</v>
      </c>
      <c r="K574" s="34">
        <f>CONVERT(INDEX(Clg_StPt_Sch_EZ!$C$31:$I$54,MATCH(Schedules_8760!$C574,Clg_StPt_Sch_EZ!$B$31:$B$54,0),MATCH(Schedules_8760!$F574,Clg_StPt_Sch_EZ!$C$30:$I$30,0)),"F","C")</f>
        <v>28.333333333333332</v>
      </c>
      <c r="L574" s="34">
        <f>CONVERT(INDEX(DHW_StPt_Sch_EZ!$C$4:$I$27,MATCH(Schedules_8760!$C574,DHW_StPt_Sch_EZ!$B$4:$B$27,0),MATCH(Schedules_8760!$F574,DHW_StPt_Sch_EZ!$C$3:$I$3,0)),"F","C")</f>
        <v>53.333333333333329</v>
      </c>
      <c r="M574" s="34">
        <f>CONVERT(INDEX(DHW_StPt_Sch_EZ!$C$31:$I$54,MATCH(Schedules_8760!$C574,DHW_StPt_Sch_EZ!$B$31:$B$54,0),MATCH(Schedules_8760!$F574,DHW_StPt_Sch_EZ!$C$30:$I$30,0)),"F","C")</f>
        <v>53.333333333333329</v>
      </c>
      <c r="N574" s="12"/>
      <c r="O574" s="12"/>
      <c r="P574" s="12"/>
    </row>
    <row r="575" spans="1:16" x14ac:dyDescent="0.25">
      <c r="A575" s="35">
        <v>574</v>
      </c>
      <c r="B575" s="89">
        <v>24.875</v>
      </c>
      <c r="C575" s="35">
        <f t="shared" si="40"/>
        <v>22</v>
      </c>
      <c r="D575" s="35">
        <f t="shared" si="43"/>
        <v>24</v>
      </c>
      <c r="E575" s="35">
        <f t="shared" si="44"/>
        <v>3</v>
      </c>
      <c r="F575" s="35" t="str">
        <f t="shared" si="41"/>
        <v>Tuesday</v>
      </c>
      <c r="G575" s="35">
        <f t="shared" si="42"/>
        <v>1</v>
      </c>
      <c r="H575" s="34">
        <f>CONVERT(INDEX(Htg_StPt_Sch_EZ!$C$4:$I$27,MATCH(Schedules_8760!$C575,Htg_StPt_Sch_EZ!$B$4:$B$27,0),MATCH(Schedules_8760!$F575,Htg_StPt_Sch_EZ!$C$3:$I$3,0)),"F","C")</f>
        <v>20.555555555555554</v>
      </c>
      <c r="I575" s="34">
        <f>CONVERT(INDEX(Htg_StPt_Sch_EZ!$C$31:$I$54,MATCH(Schedules_8760!$C575,Htg_StPt_Sch_EZ!$B$31:$B$54,0),MATCH(Schedules_8760!$F575,Htg_StPt_Sch_EZ!$C$30:$I$30,0)),"F","C")</f>
        <v>19.444444444444443</v>
      </c>
      <c r="J575" s="34">
        <f>CONVERT(INDEX(Clg_StPt_Sch_EZ!$C$4:$I$27,MATCH(Schedules_8760!$C575,Clg_StPt_Sch_EZ!$B$4:$B$27,0),MATCH(Schedules_8760!$F575,Clg_StPt_Sch_EZ!$C$3:$I$3,0)),"F","C")</f>
        <v>25.555555555555554</v>
      </c>
      <c r="K575" s="34">
        <f>CONVERT(INDEX(Clg_StPt_Sch_EZ!$C$31:$I$54,MATCH(Schedules_8760!$C575,Clg_StPt_Sch_EZ!$B$31:$B$54,0),MATCH(Schedules_8760!$F575,Clg_StPt_Sch_EZ!$C$30:$I$30,0)),"F","C")</f>
        <v>28.333333333333332</v>
      </c>
      <c r="L575" s="34">
        <f>CONVERT(INDEX(DHW_StPt_Sch_EZ!$C$4:$I$27,MATCH(Schedules_8760!$C575,DHW_StPt_Sch_EZ!$B$4:$B$27,0),MATCH(Schedules_8760!$F575,DHW_StPt_Sch_EZ!$C$3:$I$3,0)),"F","C")</f>
        <v>53.333333333333329</v>
      </c>
      <c r="M575" s="34">
        <f>CONVERT(INDEX(DHW_StPt_Sch_EZ!$C$31:$I$54,MATCH(Schedules_8760!$C575,DHW_StPt_Sch_EZ!$B$31:$B$54,0),MATCH(Schedules_8760!$F575,DHW_StPt_Sch_EZ!$C$30:$I$30,0)),"F","C")</f>
        <v>53.333333333333329</v>
      </c>
      <c r="N575" s="12"/>
      <c r="O575" s="12"/>
      <c r="P575" s="12"/>
    </row>
    <row r="576" spans="1:16" x14ac:dyDescent="0.25">
      <c r="A576" s="35">
        <v>575</v>
      </c>
      <c r="B576" s="89">
        <v>24.916666666666671</v>
      </c>
      <c r="C576" s="35">
        <f t="shared" si="40"/>
        <v>23</v>
      </c>
      <c r="D576" s="35">
        <f t="shared" si="43"/>
        <v>24</v>
      </c>
      <c r="E576" s="35">
        <f t="shared" si="44"/>
        <v>3</v>
      </c>
      <c r="F576" s="35" t="str">
        <f t="shared" si="41"/>
        <v>Tuesday</v>
      </c>
      <c r="G576" s="35">
        <f t="shared" si="42"/>
        <v>1</v>
      </c>
      <c r="H576" s="34">
        <f>CONVERT(INDEX(Htg_StPt_Sch_EZ!$C$4:$I$27,MATCH(Schedules_8760!$C576,Htg_StPt_Sch_EZ!$B$4:$B$27,0),MATCH(Schedules_8760!$F576,Htg_StPt_Sch_EZ!$C$3:$I$3,0)),"F","C")</f>
        <v>20.555555555555554</v>
      </c>
      <c r="I576" s="34">
        <f>CONVERT(INDEX(Htg_StPt_Sch_EZ!$C$31:$I$54,MATCH(Schedules_8760!$C576,Htg_StPt_Sch_EZ!$B$31:$B$54,0),MATCH(Schedules_8760!$F576,Htg_StPt_Sch_EZ!$C$30:$I$30,0)),"F","C")</f>
        <v>19.444444444444443</v>
      </c>
      <c r="J576" s="34">
        <f>CONVERT(INDEX(Clg_StPt_Sch_EZ!$C$4:$I$27,MATCH(Schedules_8760!$C576,Clg_StPt_Sch_EZ!$B$4:$B$27,0),MATCH(Schedules_8760!$F576,Clg_StPt_Sch_EZ!$C$3:$I$3,0)),"F","C")</f>
        <v>25.555555555555554</v>
      </c>
      <c r="K576" s="34">
        <f>CONVERT(INDEX(Clg_StPt_Sch_EZ!$C$31:$I$54,MATCH(Schedules_8760!$C576,Clg_StPt_Sch_EZ!$B$31:$B$54,0),MATCH(Schedules_8760!$F576,Clg_StPt_Sch_EZ!$C$30:$I$30,0)),"F","C")</f>
        <v>28.333333333333332</v>
      </c>
      <c r="L576" s="34">
        <f>CONVERT(INDEX(DHW_StPt_Sch_EZ!$C$4:$I$27,MATCH(Schedules_8760!$C576,DHW_StPt_Sch_EZ!$B$4:$B$27,0),MATCH(Schedules_8760!$F576,DHW_StPt_Sch_EZ!$C$3:$I$3,0)),"F","C")</f>
        <v>53.333333333333329</v>
      </c>
      <c r="M576" s="34">
        <f>CONVERT(INDEX(DHW_StPt_Sch_EZ!$C$31:$I$54,MATCH(Schedules_8760!$C576,DHW_StPt_Sch_EZ!$B$31:$B$54,0),MATCH(Schedules_8760!$F576,DHW_StPt_Sch_EZ!$C$30:$I$30,0)),"F","C")</f>
        <v>53.333333333333329</v>
      </c>
      <c r="N576" s="12"/>
      <c r="O576" s="12"/>
      <c r="P576" s="12"/>
    </row>
    <row r="577" spans="1:16" x14ac:dyDescent="0.25">
      <c r="A577" s="35">
        <v>576</v>
      </c>
      <c r="B577" s="89">
        <v>24.958333333333329</v>
      </c>
      <c r="C577" s="35">
        <f t="shared" si="40"/>
        <v>24</v>
      </c>
      <c r="D577" s="35">
        <f t="shared" si="43"/>
        <v>24</v>
      </c>
      <c r="E577" s="35">
        <f t="shared" si="44"/>
        <v>3</v>
      </c>
      <c r="F577" s="35" t="str">
        <f t="shared" si="41"/>
        <v>Tuesday</v>
      </c>
      <c r="G577" s="35">
        <f t="shared" si="42"/>
        <v>1</v>
      </c>
      <c r="H577" s="34">
        <f>CONVERT(INDEX(Htg_StPt_Sch_EZ!$C$4:$I$27,MATCH(Schedules_8760!$C577,Htg_StPt_Sch_EZ!$B$4:$B$27,0),MATCH(Schedules_8760!$F577,Htg_StPt_Sch_EZ!$C$3:$I$3,0)),"F","C")</f>
        <v>20.555555555555554</v>
      </c>
      <c r="I577" s="34">
        <f>CONVERT(INDEX(Htg_StPt_Sch_EZ!$C$31:$I$54,MATCH(Schedules_8760!$C577,Htg_StPt_Sch_EZ!$B$31:$B$54,0),MATCH(Schedules_8760!$F577,Htg_StPt_Sch_EZ!$C$30:$I$30,0)),"F","C")</f>
        <v>19.444444444444443</v>
      </c>
      <c r="J577" s="34">
        <f>CONVERT(INDEX(Clg_StPt_Sch_EZ!$C$4:$I$27,MATCH(Schedules_8760!$C577,Clg_StPt_Sch_EZ!$B$4:$B$27,0),MATCH(Schedules_8760!$F577,Clg_StPt_Sch_EZ!$C$3:$I$3,0)),"F","C")</f>
        <v>25.555555555555554</v>
      </c>
      <c r="K577" s="34">
        <f>CONVERT(INDEX(Clg_StPt_Sch_EZ!$C$31:$I$54,MATCH(Schedules_8760!$C577,Clg_StPt_Sch_EZ!$B$31:$B$54,0),MATCH(Schedules_8760!$F577,Clg_StPt_Sch_EZ!$C$30:$I$30,0)),"F","C")</f>
        <v>28.333333333333332</v>
      </c>
      <c r="L577" s="34">
        <f>CONVERT(INDEX(DHW_StPt_Sch_EZ!$C$4:$I$27,MATCH(Schedules_8760!$C577,DHW_StPt_Sch_EZ!$B$4:$B$27,0),MATCH(Schedules_8760!$F577,DHW_StPt_Sch_EZ!$C$3:$I$3,0)),"F","C")</f>
        <v>53.333333333333329</v>
      </c>
      <c r="M577" s="34">
        <f>CONVERT(INDEX(DHW_StPt_Sch_EZ!$C$31:$I$54,MATCH(Schedules_8760!$C577,DHW_StPt_Sch_EZ!$B$31:$B$54,0),MATCH(Schedules_8760!$F577,DHW_StPt_Sch_EZ!$C$30:$I$30,0)),"F","C")</f>
        <v>53.333333333333329</v>
      </c>
      <c r="N577" s="12"/>
      <c r="O577" s="12"/>
      <c r="P577" s="12"/>
    </row>
    <row r="578" spans="1:16" x14ac:dyDescent="0.25">
      <c r="A578" s="35">
        <v>577</v>
      </c>
      <c r="B578" s="89">
        <v>25</v>
      </c>
      <c r="C578" s="35">
        <f t="shared" ref="C578:C641" si="45">HOUR(B578)+1</f>
        <v>1</v>
      </c>
      <c r="D578" s="35">
        <f t="shared" si="43"/>
        <v>25</v>
      </c>
      <c r="E578" s="35">
        <f t="shared" si="44"/>
        <v>4</v>
      </c>
      <c r="F578" s="35" t="str">
        <f t="shared" ref="F578:F641" si="46">IF(E578=1,"Sunday",IF(E578=2,"Monday",IF(E578=3,"Tuesday",IF(E578=4,"Wednesday",IF(E578=5,"Thursday",IF(E578=6,"Friday","Saturday"))))))</f>
        <v>Wednesday</v>
      </c>
      <c r="G578" s="35">
        <f t="shared" ref="G578:G641" si="47">MONTH(B578)</f>
        <v>1</v>
      </c>
      <c r="H578" s="34">
        <f>CONVERT(INDEX(Htg_StPt_Sch_EZ!$C$4:$I$27,MATCH(Schedules_8760!$C578,Htg_StPt_Sch_EZ!$B$4:$B$27,0),MATCH(Schedules_8760!$F578,Htg_StPt_Sch_EZ!$C$3:$I$3,0)),"F","C")</f>
        <v>20.555555555555554</v>
      </c>
      <c r="I578" s="34">
        <f>CONVERT(INDEX(Htg_StPt_Sch_EZ!$C$31:$I$54,MATCH(Schedules_8760!$C578,Htg_StPt_Sch_EZ!$B$31:$B$54,0),MATCH(Schedules_8760!$F578,Htg_StPt_Sch_EZ!$C$30:$I$30,0)),"F","C")</f>
        <v>19.444444444444443</v>
      </c>
      <c r="J578" s="34">
        <f>CONVERT(INDEX(Clg_StPt_Sch_EZ!$C$4:$I$27,MATCH(Schedules_8760!$C578,Clg_StPt_Sch_EZ!$B$4:$B$27,0),MATCH(Schedules_8760!$F578,Clg_StPt_Sch_EZ!$C$3:$I$3,0)),"F","C")</f>
        <v>25.555555555555554</v>
      </c>
      <c r="K578" s="34">
        <f>CONVERT(INDEX(Clg_StPt_Sch_EZ!$C$31:$I$54,MATCH(Schedules_8760!$C578,Clg_StPt_Sch_EZ!$B$31:$B$54,0),MATCH(Schedules_8760!$F578,Clg_StPt_Sch_EZ!$C$30:$I$30,0)),"F","C")</f>
        <v>28.333333333333332</v>
      </c>
      <c r="L578" s="34">
        <f>CONVERT(INDEX(DHW_StPt_Sch_EZ!$C$4:$I$27,MATCH(Schedules_8760!$C578,DHW_StPt_Sch_EZ!$B$4:$B$27,0),MATCH(Schedules_8760!$F578,DHW_StPt_Sch_EZ!$C$3:$I$3,0)),"F","C")</f>
        <v>53.333333333333329</v>
      </c>
      <c r="M578" s="34">
        <f>CONVERT(INDEX(DHW_StPt_Sch_EZ!$C$31:$I$54,MATCH(Schedules_8760!$C578,DHW_StPt_Sch_EZ!$B$31:$B$54,0),MATCH(Schedules_8760!$F578,DHW_StPt_Sch_EZ!$C$30:$I$30,0)),"F","C")</f>
        <v>53.333333333333329</v>
      </c>
      <c r="N578" s="12"/>
      <c r="O578" s="12"/>
      <c r="P578" s="12"/>
    </row>
    <row r="579" spans="1:16" x14ac:dyDescent="0.25">
      <c r="A579" s="35">
        <v>578</v>
      </c>
      <c r="B579" s="89">
        <v>25.041666666666671</v>
      </c>
      <c r="C579" s="35">
        <f t="shared" si="45"/>
        <v>2</v>
      </c>
      <c r="D579" s="35">
        <f t="shared" ref="D579:D642" si="48">IF(C579=1,D578+1,D578)</f>
        <v>25</v>
      </c>
      <c r="E579" s="35">
        <f t="shared" ref="E579:E642" si="49">IF(AND(C579=1,E578=7),1,IF(C579=1,E578+1,E578))</f>
        <v>4</v>
      </c>
      <c r="F579" s="35" t="str">
        <f t="shared" si="46"/>
        <v>Wednesday</v>
      </c>
      <c r="G579" s="35">
        <f t="shared" si="47"/>
        <v>1</v>
      </c>
      <c r="H579" s="34">
        <f>CONVERT(INDEX(Htg_StPt_Sch_EZ!$C$4:$I$27,MATCH(Schedules_8760!$C579,Htg_StPt_Sch_EZ!$B$4:$B$27,0),MATCH(Schedules_8760!$F579,Htg_StPt_Sch_EZ!$C$3:$I$3,0)),"F","C")</f>
        <v>20.555555555555554</v>
      </c>
      <c r="I579" s="34">
        <f>CONVERT(INDEX(Htg_StPt_Sch_EZ!$C$31:$I$54,MATCH(Schedules_8760!$C579,Htg_StPt_Sch_EZ!$B$31:$B$54,0),MATCH(Schedules_8760!$F579,Htg_StPt_Sch_EZ!$C$30:$I$30,0)),"F","C")</f>
        <v>19.444444444444443</v>
      </c>
      <c r="J579" s="34">
        <f>CONVERT(INDEX(Clg_StPt_Sch_EZ!$C$4:$I$27,MATCH(Schedules_8760!$C579,Clg_StPt_Sch_EZ!$B$4:$B$27,0),MATCH(Schedules_8760!$F579,Clg_StPt_Sch_EZ!$C$3:$I$3,0)),"F","C")</f>
        <v>25.555555555555554</v>
      </c>
      <c r="K579" s="34">
        <f>CONVERT(INDEX(Clg_StPt_Sch_EZ!$C$31:$I$54,MATCH(Schedules_8760!$C579,Clg_StPt_Sch_EZ!$B$31:$B$54,0),MATCH(Schedules_8760!$F579,Clg_StPt_Sch_EZ!$C$30:$I$30,0)),"F","C")</f>
        <v>28.333333333333332</v>
      </c>
      <c r="L579" s="34">
        <f>CONVERT(INDEX(DHW_StPt_Sch_EZ!$C$4:$I$27,MATCH(Schedules_8760!$C579,DHW_StPt_Sch_EZ!$B$4:$B$27,0),MATCH(Schedules_8760!$F579,DHW_StPt_Sch_EZ!$C$3:$I$3,0)),"F","C")</f>
        <v>53.333333333333329</v>
      </c>
      <c r="M579" s="34">
        <f>CONVERT(INDEX(DHW_StPt_Sch_EZ!$C$31:$I$54,MATCH(Schedules_8760!$C579,DHW_StPt_Sch_EZ!$B$31:$B$54,0),MATCH(Schedules_8760!$F579,DHW_StPt_Sch_EZ!$C$30:$I$30,0)),"F","C")</f>
        <v>53.333333333333329</v>
      </c>
      <c r="N579" s="12"/>
      <c r="O579" s="12"/>
      <c r="P579" s="12"/>
    </row>
    <row r="580" spans="1:16" x14ac:dyDescent="0.25">
      <c r="A580" s="35">
        <v>579</v>
      </c>
      <c r="B580" s="89">
        <v>25.083333333333329</v>
      </c>
      <c r="C580" s="35">
        <f t="shared" si="45"/>
        <v>3</v>
      </c>
      <c r="D580" s="35">
        <f t="shared" si="48"/>
        <v>25</v>
      </c>
      <c r="E580" s="35">
        <f t="shared" si="49"/>
        <v>4</v>
      </c>
      <c r="F580" s="35" t="str">
        <f t="shared" si="46"/>
        <v>Wednesday</v>
      </c>
      <c r="G580" s="35">
        <f t="shared" si="47"/>
        <v>1</v>
      </c>
      <c r="H580" s="34">
        <f>CONVERT(INDEX(Htg_StPt_Sch_EZ!$C$4:$I$27,MATCH(Schedules_8760!$C580,Htg_StPt_Sch_EZ!$B$4:$B$27,0),MATCH(Schedules_8760!$F580,Htg_StPt_Sch_EZ!$C$3:$I$3,0)),"F","C")</f>
        <v>20.555555555555554</v>
      </c>
      <c r="I580" s="34">
        <f>CONVERT(INDEX(Htg_StPt_Sch_EZ!$C$31:$I$54,MATCH(Schedules_8760!$C580,Htg_StPt_Sch_EZ!$B$31:$B$54,0),MATCH(Schedules_8760!$F580,Htg_StPt_Sch_EZ!$C$30:$I$30,0)),"F","C")</f>
        <v>19.444444444444443</v>
      </c>
      <c r="J580" s="34">
        <f>CONVERT(INDEX(Clg_StPt_Sch_EZ!$C$4:$I$27,MATCH(Schedules_8760!$C580,Clg_StPt_Sch_EZ!$B$4:$B$27,0),MATCH(Schedules_8760!$F580,Clg_StPt_Sch_EZ!$C$3:$I$3,0)),"F","C")</f>
        <v>25.555555555555554</v>
      </c>
      <c r="K580" s="34">
        <f>CONVERT(INDEX(Clg_StPt_Sch_EZ!$C$31:$I$54,MATCH(Schedules_8760!$C580,Clg_StPt_Sch_EZ!$B$31:$B$54,0),MATCH(Schedules_8760!$F580,Clg_StPt_Sch_EZ!$C$30:$I$30,0)),"F","C")</f>
        <v>28.333333333333332</v>
      </c>
      <c r="L580" s="34">
        <f>CONVERT(INDEX(DHW_StPt_Sch_EZ!$C$4:$I$27,MATCH(Schedules_8760!$C580,DHW_StPt_Sch_EZ!$B$4:$B$27,0),MATCH(Schedules_8760!$F580,DHW_StPt_Sch_EZ!$C$3:$I$3,0)),"F","C")</f>
        <v>53.333333333333329</v>
      </c>
      <c r="M580" s="34">
        <f>CONVERT(INDEX(DHW_StPt_Sch_EZ!$C$31:$I$54,MATCH(Schedules_8760!$C580,DHW_StPt_Sch_EZ!$B$31:$B$54,0),MATCH(Schedules_8760!$F580,DHW_StPt_Sch_EZ!$C$30:$I$30,0)),"F","C")</f>
        <v>53.333333333333329</v>
      </c>
      <c r="N580" s="12"/>
      <c r="O580" s="12"/>
      <c r="P580" s="12"/>
    </row>
    <row r="581" spans="1:16" x14ac:dyDescent="0.25">
      <c r="A581" s="35">
        <v>580</v>
      </c>
      <c r="B581" s="89">
        <v>25.125</v>
      </c>
      <c r="C581" s="35">
        <f t="shared" si="45"/>
        <v>4</v>
      </c>
      <c r="D581" s="35">
        <f t="shared" si="48"/>
        <v>25</v>
      </c>
      <c r="E581" s="35">
        <f t="shared" si="49"/>
        <v>4</v>
      </c>
      <c r="F581" s="35" t="str">
        <f t="shared" si="46"/>
        <v>Wednesday</v>
      </c>
      <c r="G581" s="35">
        <f t="shared" si="47"/>
        <v>1</v>
      </c>
      <c r="H581" s="34">
        <f>CONVERT(INDEX(Htg_StPt_Sch_EZ!$C$4:$I$27,MATCH(Schedules_8760!$C581,Htg_StPt_Sch_EZ!$B$4:$B$27,0),MATCH(Schedules_8760!$F581,Htg_StPt_Sch_EZ!$C$3:$I$3,0)),"F","C")</f>
        <v>20.555555555555554</v>
      </c>
      <c r="I581" s="34">
        <f>CONVERT(INDEX(Htg_StPt_Sch_EZ!$C$31:$I$54,MATCH(Schedules_8760!$C581,Htg_StPt_Sch_EZ!$B$31:$B$54,0),MATCH(Schedules_8760!$F581,Htg_StPt_Sch_EZ!$C$30:$I$30,0)),"F","C")</f>
        <v>19.444444444444443</v>
      </c>
      <c r="J581" s="34">
        <f>CONVERT(INDEX(Clg_StPt_Sch_EZ!$C$4:$I$27,MATCH(Schedules_8760!$C581,Clg_StPt_Sch_EZ!$B$4:$B$27,0),MATCH(Schedules_8760!$F581,Clg_StPt_Sch_EZ!$C$3:$I$3,0)),"F","C")</f>
        <v>25.555555555555554</v>
      </c>
      <c r="K581" s="34">
        <f>CONVERT(INDEX(Clg_StPt_Sch_EZ!$C$31:$I$54,MATCH(Schedules_8760!$C581,Clg_StPt_Sch_EZ!$B$31:$B$54,0),MATCH(Schedules_8760!$F581,Clg_StPt_Sch_EZ!$C$30:$I$30,0)),"F","C")</f>
        <v>28.333333333333332</v>
      </c>
      <c r="L581" s="34">
        <f>CONVERT(INDEX(DHW_StPt_Sch_EZ!$C$4:$I$27,MATCH(Schedules_8760!$C581,DHW_StPt_Sch_EZ!$B$4:$B$27,0),MATCH(Schedules_8760!$F581,DHW_StPt_Sch_EZ!$C$3:$I$3,0)),"F","C")</f>
        <v>53.333333333333329</v>
      </c>
      <c r="M581" s="34">
        <f>CONVERT(INDEX(DHW_StPt_Sch_EZ!$C$31:$I$54,MATCH(Schedules_8760!$C581,DHW_StPt_Sch_EZ!$B$31:$B$54,0),MATCH(Schedules_8760!$F581,DHW_StPt_Sch_EZ!$C$30:$I$30,0)),"F","C")</f>
        <v>53.333333333333329</v>
      </c>
      <c r="N581" s="12"/>
      <c r="O581" s="12"/>
      <c r="P581" s="12"/>
    </row>
    <row r="582" spans="1:16" x14ac:dyDescent="0.25">
      <c r="A582" s="35">
        <v>581</v>
      </c>
      <c r="B582" s="89">
        <v>25.166666666666671</v>
      </c>
      <c r="C582" s="35">
        <f t="shared" si="45"/>
        <v>5</v>
      </c>
      <c r="D582" s="35">
        <f t="shared" si="48"/>
        <v>25</v>
      </c>
      <c r="E582" s="35">
        <f t="shared" si="49"/>
        <v>4</v>
      </c>
      <c r="F582" s="35" t="str">
        <f t="shared" si="46"/>
        <v>Wednesday</v>
      </c>
      <c r="G582" s="35">
        <f t="shared" si="47"/>
        <v>1</v>
      </c>
      <c r="H582" s="34">
        <f>CONVERT(INDEX(Htg_StPt_Sch_EZ!$C$4:$I$27,MATCH(Schedules_8760!$C582,Htg_StPt_Sch_EZ!$B$4:$B$27,0),MATCH(Schedules_8760!$F582,Htg_StPt_Sch_EZ!$C$3:$I$3,0)),"F","C")</f>
        <v>20.555555555555554</v>
      </c>
      <c r="I582" s="34">
        <f>CONVERT(INDEX(Htg_StPt_Sch_EZ!$C$31:$I$54,MATCH(Schedules_8760!$C582,Htg_StPt_Sch_EZ!$B$31:$B$54,0),MATCH(Schedules_8760!$F582,Htg_StPt_Sch_EZ!$C$30:$I$30,0)),"F","C")</f>
        <v>19.444444444444443</v>
      </c>
      <c r="J582" s="34">
        <f>CONVERT(INDEX(Clg_StPt_Sch_EZ!$C$4:$I$27,MATCH(Schedules_8760!$C582,Clg_StPt_Sch_EZ!$B$4:$B$27,0),MATCH(Schedules_8760!$F582,Clg_StPt_Sch_EZ!$C$3:$I$3,0)),"F","C")</f>
        <v>25.555555555555554</v>
      </c>
      <c r="K582" s="34">
        <f>CONVERT(INDEX(Clg_StPt_Sch_EZ!$C$31:$I$54,MATCH(Schedules_8760!$C582,Clg_StPt_Sch_EZ!$B$31:$B$54,0),MATCH(Schedules_8760!$F582,Clg_StPt_Sch_EZ!$C$30:$I$30,0)),"F","C")</f>
        <v>28.333333333333332</v>
      </c>
      <c r="L582" s="34">
        <f>CONVERT(INDEX(DHW_StPt_Sch_EZ!$C$4:$I$27,MATCH(Schedules_8760!$C582,DHW_StPt_Sch_EZ!$B$4:$B$27,0),MATCH(Schedules_8760!$F582,DHW_StPt_Sch_EZ!$C$3:$I$3,0)),"F","C")</f>
        <v>53.333333333333329</v>
      </c>
      <c r="M582" s="34">
        <f>CONVERT(INDEX(DHW_StPt_Sch_EZ!$C$31:$I$54,MATCH(Schedules_8760!$C582,DHW_StPt_Sch_EZ!$B$31:$B$54,0),MATCH(Schedules_8760!$F582,DHW_StPt_Sch_EZ!$C$30:$I$30,0)),"F","C")</f>
        <v>53.333333333333329</v>
      </c>
      <c r="N582" s="12"/>
      <c r="O582" s="12"/>
      <c r="P582" s="12"/>
    </row>
    <row r="583" spans="1:16" x14ac:dyDescent="0.25">
      <c r="A583" s="35">
        <v>582</v>
      </c>
      <c r="B583" s="89">
        <v>25.208333333333329</v>
      </c>
      <c r="C583" s="35">
        <f t="shared" si="45"/>
        <v>6</v>
      </c>
      <c r="D583" s="35">
        <f t="shared" si="48"/>
        <v>25</v>
      </c>
      <c r="E583" s="35">
        <f t="shared" si="49"/>
        <v>4</v>
      </c>
      <c r="F583" s="35" t="str">
        <f t="shared" si="46"/>
        <v>Wednesday</v>
      </c>
      <c r="G583" s="35">
        <f t="shared" si="47"/>
        <v>1</v>
      </c>
      <c r="H583" s="34">
        <f>CONVERT(INDEX(Htg_StPt_Sch_EZ!$C$4:$I$27,MATCH(Schedules_8760!$C583,Htg_StPt_Sch_EZ!$B$4:$B$27,0),MATCH(Schedules_8760!$F583,Htg_StPt_Sch_EZ!$C$3:$I$3,0)),"F","C")</f>
        <v>20.555555555555554</v>
      </c>
      <c r="I583" s="34">
        <f>CONVERT(INDEX(Htg_StPt_Sch_EZ!$C$31:$I$54,MATCH(Schedules_8760!$C583,Htg_StPt_Sch_EZ!$B$31:$B$54,0),MATCH(Schedules_8760!$F583,Htg_StPt_Sch_EZ!$C$30:$I$30,0)),"F","C")</f>
        <v>19.444444444444443</v>
      </c>
      <c r="J583" s="34">
        <f>CONVERT(INDEX(Clg_StPt_Sch_EZ!$C$4:$I$27,MATCH(Schedules_8760!$C583,Clg_StPt_Sch_EZ!$B$4:$B$27,0),MATCH(Schedules_8760!$F583,Clg_StPt_Sch_EZ!$C$3:$I$3,0)),"F","C")</f>
        <v>25.555555555555554</v>
      </c>
      <c r="K583" s="34">
        <f>CONVERT(INDEX(Clg_StPt_Sch_EZ!$C$31:$I$54,MATCH(Schedules_8760!$C583,Clg_StPt_Sch_EZ!$B$31:$B$54,0),MATCH(Schedules_8760!$F583,Clg_StPt_Sch_EZ!$C$30:$I$30,0)),"F","C")</f>
        <v>28.333333333333332</v>
      </c>
      <c r="L583" s="34">
        <f>CONVERT(INDEX(DHW_StPt_Sch_EZ!$C$4:$I$27,MATCH(Schedules_8760!$C583,DHW_StPt_Sch_EZ!$B$4:$B$27,0),MATCH(Schedules_8760!$F583,DHW_StPt_Sch_EZ!$C$3:$I$3,0)),"F","C")</f>
        <v>53.333333333333329</v>
      </c>
      <c r="M583" s="34">
        <f>CONVERT(INDEX(DHW_StPt_Sch_EZ!$C$31:$I$54,MATCH(Schedules_8760!$C583,DHW_StPt_Sch_EZ!$B$31:$B$54,0),MATCH(Schedules_8760!$F583,DHW_StPt_Sch_EZ!$C$30:$I$30,0)),"F","C")</f>
        <v>53.333333333333329</v>
      </c>
      <c r="N583" s="12"/>
      <c r="O583" s="12"/>
      <c r="P583" s="12"/>
    </row>
    <row r="584" spans="1:16" x14ac:dyDescent="0.25">
      <c r="A584" s="35">
        <v>583</v>
      </c>
      <c r="B584" s="89">
        <v>25.25</v>
      </c>
      <c r="C584" s="35">
        <f t="shared" si="45"/>
        <v>7</v>
      </c>
      <c r="D584" s="35">
        <f t="shared" si="48"/>
        <v>25</v>
      </c>
      <c r="E584" s="35">
        <f t="shared" si="49"/>
        <v>4</v>
      </c>
      <c r="F584" s="35" t="str">
        <f t="shared" si="46"/>
        <v>Wednesday</v>
      </c>
      <c r="G584" s="35">
        <f t="shared" si="47"/>
        <v>1</v>
      </c>
      <c r="H584" s="34">
        <f>CONVERT(INDEX(Htg_StPt_Sch_EZ!$C$4:$I$27,MATCH(Schedules_8760!$C584,Htg_StPt_Sch_EZ!$B$4:$B$27,0),MATCH(Schedules_8760!$F584,Htg_StPt_Sch_EZ!$C$3:$I$3,0)),"F","C")</f>
        <v>20.555555555555554</v>
      </c>
      <c r="I584" s="34">
        <f>CONVERT(INDEX(Htg_StPt_Sch_EZ!$C$31:$I$54,MATCH(Schedules_8760!$C584,Htg_StPt_Sch_EZ!$B$31:$B$54,0),MATCH(Schedules_8760!$F584,Htg_StPt_Sch_EZ!$C$30:$I$30,0)),"F","C")</f>
        <v>19.444444444444443</v>
      </c>
      <c r="J584" s="34">
        <f>CONVERT(INDEX(Clg_StPt_Sch_EZ!$C$4:$I$27,MATCH(Schedules_8760!$C584,Clg_StPt_Sch_EZ!$B$4:$B$27,0),MATCH(Schedules_8760!$F584,Clg_StPt_Sch_EZ!$C$3:$I$3,0)),"F","C")</f>
        <v>25.555555555555554</v>
      </c>
      <c r="K584" s="34">
        <f>CONVERT(INDEX(Clg_StPt_Sch_EZ!$C$31:$I$54,MATCH(Schedules_8760!$C584,Clg_StPt_Sch_EZ!$B$31:$B$54,0),MATCH(Schedules_8760!$F584,Clg_StPt_Sch_EZ!$C$30:$I$30,0)),"F","C")</f>
        <v>28.333333333333332</v>
      </c>
      <c r="L584" s="34">
        <f>CONVERT(INDEX(DHW_StPt_Sch_EZ!$C$4:$I$27,MATCH(Schedules_8760!$C584,DHW_StPt_Sch_EZ!$B$4:$B$27,0),MATCH(Schedules_8760!$F584,DHW_StPt_Sch_EZ!$C$3:$I$3,0)),"F","C")</f>
        <v>53.333333333333329</v>
      </c>
      <c r="M584" s="34">
        <f>CONVERT(INDEX(DHW_StPt_Sch_EZ!$C$31:$I$54,MATCH(Schedules_8760!$C584,DHW_StPt_Sch_EZ!$B$31:$B$54,0),MATCH(Schedules_8760!$F584,DHW_StPt_Sch_EZ!$C$30:$I$30,0)),"F","C")</f>
        <v>53.333333333333329</v>
      </c>
      <c r="N584" s="12"/>
      <c r="O584" s="12"/>
      <c r="P584" s="12"/>
    </row>
    <row r="585" spans="1:16" x14ac:dyDescent="0.25">
      <c r="A585" s="35">
        <v>584</v>
      </c>
      <c r="B585" s="89">
        <v>25.291666666666671</v>
      </c>
      <c r="C585" s="35">
        <f t="shared" si="45"/>
        <v>8</v>
      </c>
      <c r="D585" s="35">
        <f t="shared" si="48"/>
        <v>25</v>
      </c>
      <c r="E585" s="35">
        <f t="shared" si="49"/>
        <v>4</v>
      </c>
      <c r="F585" s="35" t="str">
        <f t="shared" si="46"/>
        <v>Wednesday</v>
      </c>
      <c r="G585" s="35">
        <f t="shared" si="47"/>
        <v>1</v>
      </c>
      <c r="H585" s="34">
        <f>CONVERT(INDEX(Htg_StPt_Sch_EZ!$C$4:$I$27,MATCH(Schedules_8760!$C585,Htg_StPt_Sch_EZ!$B$4:$B$27,0),MATCH(Schedules_8760!$F585,Htg_StPt_Sch_EZ!$C$3:$I$3,0)),"F","C")</f>
        <v>20.555555555555554</v>
      </c>
      <c r="I585" s="34">
        <f>CONVERT(INDEX(Htg_StPt_Sch_EZ!$C$31:$I$54,MATCH(Schedules_8760!$C585,Htg_StPt_Sch_EZ!$B$31:$B$54,0),MATCH(Schedules_8760!$F585,Htg_StPt_Sch_EZ!$C$30:$I$30,0)),"F","C")</f>
        <v>19.444444444444443</v>
      </c>
      <c r="J585" s="34">
        <f>CONVERT(INDEX(Clg_StPt_Sch_EZ!$C$4:$I$27,MATCH(Schedules_8760!$C585,Clg_StPt_Sch_EZ!$B$4:$B$27,0),MATCH(Schedules_8760!$F585,Clg_StPt_Sch_EZ!$C$3:$I$3,0)),"F","C")</f>
        <v>25.555555555555554</v>
      </c>
      <c r="K585" s="34">
        <f>CONVERT(INDEX(Clg_StPt_Sch_EZ!$C$31:$I$54,MATCH(Schedules_8760!$C585,Clg_StPt_Sch_EZ!$B$31:$B$54,0),MATCH(Schedules_8760!$F585,Clg_StPt_Sch_EZ!$C$30:$I$30,0)),"F","C")</f>
        <v>25</v>
      </c>
      <c r="L585" s="34">
        <f>CONVERT(INDEX(DHW_StPt_Sch_EZ!$C$4:$I$27,MATCH(Schedules_8760!$C585,DHW_StPt_Sch_EZ!$B$4:$B$27,0),MATCH(Schedules_8760!$F585,DHW_StPt_Sch_EZ!$C$3:$I$3,0)),"F","C")</f>
        <v>53.333333333333329</v>
      </c>
      <c r="M585" s="34">
        <f>CONVERT(INDEX(DHW_StPt_Sch_EZ!$C$31:$I$54,MATCH(Schedules_8760!$C585,DHW_StPt_Sch_EZ!$B$31:$B$54,0),MATCH(Schedules_8760!$F585,DHW_StPt_Sch_EZ!$C$30:$I$30,0)),"F","C")</f>
        <v>53.333333333333329</v>
      </c>
      <c r="N585" s="12"/>
      <c r="O585" s="12"/>
      <c r="P585" s="12"/>
    </row>
    <row r="586" spans="1:16" x14ac:dyDescent="0.25">
      <c r="A586" s="35">
        <v>585</v>
      </c>
      <c r="B586" s="89">
        <v>25.333333333333329</v>
      </c>
      <c r="C586" s="35">
        <f t="shared" si="45"/>
        <v>9</v>
      </c>
      <c r="D586" s="35">
        <f t="shared" si="48"/>
        <v>25</v>
      </c>
      <c r="E586" s="35">
        <f t="shared" si="49"/>
        <v>4</v>
      </c>
      <c r="F586" s="35" t="str">
        <f t="shared" si="46"/>
        <v>Wednesday</v>
      </c>
      <c r="G586" s="35">
        <f t="shared" si="47"/>
        <v>1</v>
      </c>
      <c r="H586" s="34">
        <f>CONVERT(INDEX(Htg_StPt_Sch_EZ!$C$4:$I$27,MATCH(Schedules_8760!$C586,Htg_StPt_Sch_EZ!$B$4:$B$27,0),MATCH(Schedules_8760!$F586,Htg_StPt_Sch_EZ!$C$3:$I$3,0)),"F","C")</f>
        <v>20.555555555555554</v>
      </c>
      <c r="I586" s="34">
        <f>CONVERT(INDEX(Htg_StPt_Sch_EZ!$C$31:$I$54,MATCH(Schedules_8760!$C586,Htg_StPt_Sch_EZ!$B$31:$B$54,0),MATCH(Schedules_8760!$F586,Htg_StPt_Sch_EZ!$C$30:$I$30,0)),"F","C")</f>
        <v>19.444444444444443</v>
      </c>
      <c r="J586" s="34">
        <f>CONVERT(INDEX(Clg_StPt_Sch_EZ!$C$4:$I$27,MATCH(Schedules_8760!$C586,Clg_StPt_Sch_EZ!$B$4:$B$27,0),MATCH(Schedules_8760!$F586,Clg_StPt_Sch_EZ!$C$3:$I$3,0)),"F","C")</f>
        <v>25.555555555555554</v>
      </c>
      <c r="K586" s="34">
        <f>CONVERT(INDEX(Clg_StPt_Sch_EZ!$C$31:$I$54,MATCH(Schedules_8760!$C586,Clg_StPt_Sch_EZ!$B$31:$B$54,0),MATCH(Schedules_8760!$F586,Clg_StPt_Sch_EZ!$C$30:$I$30,0)),"F","C")</f>
        <v>25</v>
      </c>
      <c r="L586" s="34">
        <f>CONVERT(INDEX(DHW_StPt_Sch_EZ!$C$4:$I$27,MATCH(Schedules_8760!$C586,DHW_StPt_Sch_EZ!$B$4:$B$27,0),MATCH(Schedules_8760!$F586,DHW_StPt_Sch_EZ!$C$3:$I$3,0)),"F","C")</f>
        <v>53.333333333333329</v>
      </c>
      <c r="M586" s="34">
        <f>CONVERT(INDEX(DHW_StPt_Sch_EZ!$C$31:$I$54,MATCH(Schedules_8760!$C586,DHW_StPt_Sch_EZ!$B$31:$B$54,0),MATCH(Schedules_8760!$F586,DHW_StPt_Sch_EZ!$C$30:$I$30,0)),"F","C")</f>
        <v>53.333333333333329</v>
      </c>
      <c r="N586" s="12"/>
      <c r="O586" s="12"/>
      <c r="P586" s="12"/>
    </row>
    <row r="587" spans="1:16" x14ac:dyDescent="0.25">
      <c r="A587" s="35">
        <v>586</v>
      </c>
      <c r="B587" s="89">
        <v>25.375</v>
      </c>
      <c r="C587" s="35">
        <f t="shared" si="45"/>
        <v>10</v>
      </c>
      <c r="D587" s="35">
        <f t="shared" si="48"/>
        <v>25</v>
      </c>
      <c r="E587" s="35">
        <f t="shared" si="49"/>
        <v>4</v>
      </c>
      <c r="F587" s="35" t="str">
        <f t="shared" si="46"/>
        <v>Wednesday</v>
      </c>
      <c r="G587" s="35">
        <f t="shared" si="47"/>
        <v>1</v>
      </c>
      <c r="H587" s="34">
        <f>CONVERT(INDEX(Htg_StPt_Sch_EZ!$C$4:$I$27,MATCH(Schedules_8760!$C587,Htg_StPt_Sch_EZ!$B$4:$B$27,0),MATCH(Schedules_8760!$F587,Htg_StPt_Sch_EZ!$C$3:$I$3,0)),"F","C")</f>
        <v>20.555555555555554</v>
      </c>
      <c r="I587" s="34">
        <f>CONVERT(INDEX(Htg_StPt_Sch_EZ!$C$31:$I$54,MATCH(Schedules_8760!$C587,Htg_StPt_Sch_EZ!$B$31:$B$54,0),MATCH(Schedules_8760!$F587,Htg_StPt_Sch_EZ!$C$30:$I$30,0)),"F","C")</f>
        <v>19.444444444444443</v>
      </c>
      <c r="J587" s="34">
        <f>CONVERT(INDEX(Clg_StPt_Sch_EZ!$C$4:$I$27,MATCH(Schedules_8760!$C587,Clg_StPt_Sch_EZ!$B$4:$B$27,0),MATCH(Schedules_8760!$F587,Clg_StPt_Sch_EZ!$C$3:$I$3,0)),"F","C")</f>
        <v>25.555555555555554</v>
      </c>
      <c r="K587" s="34">
        <f>CONVERT(INDEX(Clg_StPt_Sch_EZ!$C$31:$I$54,MATCH(Schedules_8760!$C587,Clg_StPt_Sch_EZ!$B$31:$B$54,0),MATCH(Schedules_8760!$F587,Clg_StPt_Sch_EZ!$C$30:$I$30,0)),"F","C")</f>
        <v>25</v>
      </c>
      <c r="L587" s="34">
        <f>CONVERT(INDEX(DHW_StPt_Sch_EZ!$C$4:$I$27,MATCH(Schedules_8760!$C587,DHW_StPt_Sch_EZ!$B$4:$B$27,0),MATCH(Schedules_8760!$F587,DHW_StPt_Sch_EZ!$C$3:$I$3,0)),"F","C")</f>
        <v>53.333333333333329</v>
      </c>
      <c r="M587" s="34">
        <f>CONVERT(INDEX(DHW_StPt_Sch_EZ!$C$31:$I$54,MATCH(Schedules_8760!$C587,DHW_StPt_Sch_EZ!$B$31:$B$54,0),MATCH(Schedules_8760!$F587,DHW_StPt_Sch_EZ!$C$30:$I$30,0)),"F","C")</f>
        <v>53.333333333333329</v>
      </c>
      <c r="N587" s="12"/>
      <c r="O587" s="12"/>
      <c r="P587" s="12"/>
    </row>
    <row r="588" spans="1:16" x14ac:dyDescent="0.25">
      <c r="A588" s="35">
        <v>587</v>
      </c>
      <c r="B588" s="89">
        <v>25.416666666666671</v>
      </c>
      <c r="C588" s="35">
        <f t="shared" si="45"/>
        <v>11</v>
      </c>
      <c r="D588" s="35">
        <f t="shared" si="48"/>
        <v>25</v>
      </c>
      <c r="E588" s="35">
        <f t="shared" si="49"/>
        <v>4</v>
      </c>
      <c r="F588" s="35" t="str">
        <f t="shared" si="46"/>
        <v>Wednesday</v>
      </c>
      <c r="G588" s="35">
        <f t="shared" si="47"/>
        <v>1</v>
      </c>
      <c r="H588" s="34">
        <f>CONVERT(INDEX(Htg_StPt_Sch_EZ!$C$4:$I$27,MATCH(Schedules_8760!$C588,Htg_StPt_Sch_EZ!$B$4:$B$27,0),MATCH(Schedules_8760!$F588,Htg_StPt_Sch_EZ!$C$3:$I$3,0)),"F","C")</f>
        <v>20.555555555555554</v>
      </c>
      <c r="I588" s="34">
        <f>CONVERT(INDEX(Htg_StPt_Sch_EZ!$C$31:$I$54,MATCH(Schedules_8760!$C588,Htg_StPt_Sch_EZ!$B$31:$B$54,0),MATCH(Schedules_8760!$F588,Htg_StPt_Sch_EZ!$C$30:$I$30,0)),"F","C")</f>
        <v>19.444444444444443</v>
      </c>
      <c r="J588" s="34">
        <f>CONVERT(INDEX(Clg_StPt_Sch_EZ!$C$4:$I$27,MATCH(Schedules_8760!$C588,Clg_StPt_Sch_EZ!$B$4:$B$27,0),MATCH(Schedules_8760!$F588,Clg_StPt_Sch_EZ!$C$3:$I$3,0)),"F","C")</f>
        <v>25.555555555555554</v>
      </c>
      <c r="K588" s="34">
        <f>CONVERT(INDEX(Clg_StPt_Sch_EZ!$C$31:$I$54,MATCH(Schedules_8760!$C588,Clg_StPt_Sch_EZ!$B$31:$B$54,0),MATCH(Schedules_8760!$F588,Clg_StPt_Sch_EZ!$C$30:$I$30,0)),"F","C")</f>
        <v>25</v>
      </c>
      <c r="L588" s="34">
        <f>CONVERT(INDEX(DHW_StPt_Sch_EZ!$C$4:$I$27,MATCH(Schedules_8760!$C588,DHW_StPt_Sch_EZ!$B$4:$B$27,0),MATCH(Schedules_8760!$F588,DHW_StPt_Sch_EZ!$C$3:$I$3,0)),"F","C")</f>
        <v>53.333333333333329</v>
      </c>
      <c r="M588" s="34">
        <f>CONVERT(INDEX(DHW_StPt_Sch_EZ!$C$31:$I$54,MATCH(Schedules_8760!$C588,DHW_StPt_Sch_EZ!$B$31:$B$54,0),MATCH(Schedules_8760!$F588,DHW_StPt_Sch_EZ!$C$30:$I$30,0)),"F","C")</f>
        <v>53.333333333333329</v>
      </c>
      <c r="N588" s="12"/>
      <c r="O588" s="12"/>
      <c r="P588" s="12"/>
    </row>
    <row r="589" spans="1:16" x14ac:dyDescent="0.25">
      <c r="A589" s="35">
        <v>588</v>
      </c>
      <c r="B589" s="89">
        <v>25.458333333333329</v>
      </c>
      <c r="C589" s="35">
        <f t="shared" si="45"/>
        <v>12</v>
      </c>
      <c r="D589" s="35">
        <f t="shared" si="48"/>
        <v>25</v>
      </c>
      <c r="E589" s="35">
        <f t="shared" si="49"/>
        <v>4</v>
      </c>
      <c r="F589" s="35" t="str">
        <f t="shared" si="46"/>
        <v>Wednesday</v>
      </c>
      <c r="G589" s="35">
        <f t="shared" si="47"/>
        <v>1</v>
      </c>
      <c r="H589" s="34">
        <f>CONVERT(INDEX(Htg_StPt_Sch_EZ!$C$4:$I$27,MATCH(Schedules_8760!$C589,Htg_StPt_Sch_EZ!$B$4:$B$27,0),MATCH(Schedules_8760!$F589,Htg_StPt_Sch_EZ!$C$3:$I$3,0)),"F","C")</f>
        <v>20.555555555555554</v>
      </c>
      <c r="I589" s="34">
        <f>CONVERT(INDEX(Htg_StPt_Sch_EZ!$C$31:$I$54,MATCH(Schedules_8760!$C589,Htg_StPt_Sch_EZ!$B$31:$B$54,0),MATCH(Schedules_8760!$F589,Htg_StPt_Sch_EZ!$C$30:$I$30,0)),"F","C")</f>
        <v>19.444444444444443</v>
      </c>
      <c r="J589" s="34">
        <f>CONVERT(INDEX(Clg_StPt_Sch_EZ!$C$4:$I$27,MATCH(Schedules_8760!$C589,Clg_StPt_Sch_EZ!$B$4:$B$27,0),MATCH(Schedules_8760!$F589,Clg_StPt_Sch_EZ!$C$3:$I$3,0)),"F","C")</f>
        <v>25.555555555555554</v>
      </c>
      <c r="K589" s="34">
        <f>CONVERT(INDEX(Clg_StPt_Sch_EZ!$C$31:$I$54,MATCH(Schedules_8760!$C589,Clg_StPt_Sch_EZ!$B$31:$B$54,0),MATCH(Schedules_8760!$F589,Clg_StPt_Sch_EZ!$C$30:$I$30,0)),"F","C")</f>
        <v>25</v>
      </c>
      <c r="L589" s="34">
        <f>CONVERT(INDEX(DHW_StPt_Sch_EZ!$C$4:$I$27,MATCH(Schedules_8760!$C589,DHW_StPt_Sch_EZ!$B$4:$B$27,0),MATCH(Schedules_8760!$F589,DHW_StPt_Sch_EZ!$C$3:$I$3,0)),"F","C")</f>
        <v>53.333333333333329</v>
      </c>
      <c r="M589" s="34">
        <f>CONVERT(INDEX(DHW_StPt_Sch_EZ!$C$31:$I$54,MATCH(Schedules_8760!$C589,DHW_StPt_Sch_EZ!$B$31:$B$54,0),MATCH(Schedules_8760!$F589,DHW_StPt_Sch_EZ!$C$30:$I$30,0)),"F","C")</f>
        <v>53.333333333333329</v>
      </c>
      <c r="N589" s="12"/>
      <c r="O589" s="12"/>
      <c r="P589" s="12"/>
    </row>
    <row r="590" spans="1:16" x14ac:dyDescent="0.25">
      <c r="A590" s="35">
        <v>589</v>
      </c>
      <c r="B590" s="89">
        <v>25.5</v>
      </c>
      <c r="C590" s="35">
        <f t="shared" si="45"/>
        <v>13</v>
      </c>
      <c r="D590" s="35">
        <f t="shared" si="48"/>
        <v>25</v>
      </c>
      <c r="E590" s="35">
        <f t="shared" si="49"/>
        <v>4</v>
      </c>
      <c r="F590" s="35" t="str">
        <f t="shared" si="46"/>
        <v>Wednesday</v>
      </c>
      <c r="G590" s="35">
        <f t="shared" si="47"/>
        <v>1</v>
      </c>
      <c r="H590" s="34">
        <f>CONVERT(INDEX(Htg_StPt_Sch_EZ!$C$4:$I$27,MATCH(Schedules_8760!$C590,Htg_StPt_Sch_EZ!$B$4:$B$27,0),MATCH(Schedules_8760!$F590,Htg_StPt_Sch_EZ!$C$3:$I$3,0)),"F","C")</f>
        <v>20.555555555555554</v>
      </c>
      <c r="I590" s="34">
        <f>CONVERT(INDEX(Htg_StPt_Sch_EZ!$C$31:$I$54,MATCH(Schedules_8760!$C590,Htg_StPt_Sch_EZ!$B$31:$B$54,0),MATCH(Schedules_8760!$F590,Htg_StPt_Sch_EZ!$C$30:$I$30,0)),"F","C")</f>
        <v>19.444444444444443</v>
      </c>
      <c r="J590" s="34">
        <f>CONVERT(INDEX(Clg_StPt_Sch_EZ!$C$4:$I$27,MATCH(Schedules_8760!$C590,Clg_StPt_Sch_EZ!$B$4:$B$27,0),MATCH(Schedules_8760!$F590,Clg_StPt_Sch_EZ!$C$3:$I$3,0)),"F","C")</f>
        <v>25.555555555555554</v>
      </c>
      <c r="K590" s="34">
        <f>CONVERT(INDEX(Clg_StPt_Sch_EZ!$C$31:$I$54,MATCH(Schedules_8760!$C590,Clg_StPt_Sch_EZ!$B$31:$B$54,0),MATCH(Schedules_8760!$F590,Clg_StPt_Sch_EZ!$C$30:$I$30,0)),"F","C")</f>
        <v>25</v>
      </c>
      <c r="L590" s="34">
        <f>CONVERT(INDEX(DHW_StPt_Sch_EZ!$C$4:$I$27,MATCH(Schedules_8760!$C590,DHW_StPt_Sch_EZ!$B$4:$B$27,0),MATCH(Schedules_8760!$F590,DHW_StPt_Sch_EZ!$C$3:$I$3,0)),"F","C")</f>
        <v>53.333333333333329</v>
      </c>
      <c r="M590" s="34">
        <f>CONVERT(INDEX(DHW_StPt_Sch_EZ!$C$31:$I$54,MATCH(Schedules_8760!$C590,DHW_StPt_Sch_EZ!$B$31:$B$54,0),MATCH(Schedules_8760!$F590,DHW_StPt_Sch_EZ!$C$30:$I$30,0)),"F","C")</f>
        <v>53.333333333333329</v>
      </c>
      <c r="N590" s="12"/>
      <c r="O590" s="12"/>
      <c r="P590" s="12"/>
    </row>
    <row r="591" spans="1:16" x14ac:dyDescent="0.25">
      <c r="A591" s="35">
        <v>590</v>
      </c>
      <c r="B591" s="89">
        <v>25.541666666666671</v>
      </c>
      <c r="C591" s="35">
        <f t="shared" si="45"/>
        <v>14</v>
      </c>
      <c r="D591" s="35">
        <f t="shared" si="48"/>
        <v>25</v>
      </c>
      <c r="E591" s="35">
        <f t="shared" si="49"/>
        <v>4</v>
      </c>
      <c r="F591" s="35" t="str">
        <f t="shared" si="46"/>
        <v>Wednesday</v>
      </c>
      <c r="G591" s="35">
        <f t="shared" si="47"/>
        <v>1</v>
      </c>
      <c r="H591" s="34">
        <f>CONVERT(INDEX(Htg_StPt_Sch_EZ!$C$4:$I$27,MATCH(Schedules_8760!$C591,Htg_StPt_Sch_EZ!$B$4:$B$27,0),MATCH(Schedules_8760!$F591,Htg_StPt_Sch_EZ!$C$3:$I$3,0)),"F","C")</f>
        <v>20.555555555555554</v>
      </c>
      <c r="I591" s="34">
        <f>CONVERT(INDEX(Htg_StPt_Sch_EZ!$C$31:$I$54,MATCH(Schedules_8760!$C591,Htg_StPt_Sch_EZ!$B$31:$B$54,0),MATCH(Schedules_8760!$F591,Htg_StPt_Sch_EZ!$C$30:$I$30,0)),"F","C")</f>
        <v>19.444444444444443</v>
      </c>
      <c r="J591" s="34">
        <f>CONVERT(INDEX(Clg_StPt_Sch_EZ!$C$4:$I$27,MATCH(Schedules_8760!$C591,Clg_StPt_Sch_EZ!$B$4:$B$27,0),MATCH(Schedules_8760!$F591,Clg_StPt_Sch_EZ!$C$3:$I$3,0)),"F","C")</f>
        <v>25.555555555555554</v>
      </c>
      <c r="K591" s="34">
        <f>CONVERT(INDEX(Clg_StPt_Sch_EZ!$C$31:$I$54,MATCH(Schedules_8760!$C591,Clg_StPt_Sch_EZ!$B$31:$B$54,0),MATCH(Schedules_8760!$F591,Clg_StPt_Sch_EZ!$C$30:$I$30,0)),"F","C")</f>
        <v>25</v>
      </c>
      <c r="L591" s="34">
        <f>CONVERT(INDEX(DHW_StPt_Sch_EZ!$C$4:$I$27,MATCH(Schedules_8760!$C591,DHW_StPt_Sch_EZ!$B$4:$B$27,0),MATCH(Schedules_8760!$F591,DHW_StPt_Sch_EZ!$C$3:$I$3,0)),"F","C")</f>
        <v>53.333333333333329</v>
      </c>
      <c r="M591" s="34">
        <f>CONVERT(INDEX(DHW_StPt_Sch_EZ!$C$31:$I$54,MATCH(Schedules_8760!$C591,DHW_StPt_Sch_EZ!$B$31:$B$54,0),MATCH(Schedules_8760!$F591,DHW_StPt_Sch_EZ!$C$30:$I$30,0)),"F","C")</f>
        <v>53.333333333333329</v>
      </c>
      <c r="N591" s="12"/>
      <c r="O591" s="12"/>
      <c r="P591" s="12"/>
    </row>
    <row r="592" spans="1:16" x14ac:dyDescent="0.25">
      <c r="A592" s="35">
        <v>591</v>
      </c>
      <c r="B592" s="89">
        <v>25.583333333333329</v>
      </c>
      <c r="C592" s="35">
        <f t="shared" si="45"/>
        <v>15</v>
      </c>
      <c r="D592" s="35">
        <f t="shared" si="48"/>
        <v>25</v>
      </c>
      <c r="E592" s="35">
        <f t="shared" si="49"/>
        <v>4</v>
      </c>
      <c r="F592" s="35" t="str">
        <f t="shared" si="46"/>
        <v>Wednesday</v>
      </c>
      <c r="G592" s="35">
        <f t="shared" si="47"/>
        <v>1</v>
      </c>
      <c r="H592" s="34">
        <f>CONVERT(INDEX(Htg_StPt_Sch_EZ!$C$4:$I$27,MATCH(Schedules_8760!$C592,Htg_StPt_Sch_EZ!$B$4:$B$27,0),MATCH(Schedules_8760!$F592,Htg_StPt_Sch_EZ!$C$3:$I$3,0)),"F","C")</f>
        <v>20.555555555555554</v>
      </c>
      <c r="I592" s="34">
        <f>CONVERT(INDEX(Htg_StPt_Sch_EZ!$C$31:$I$54,MATCH(Schedules_8760!$C592,Htg_StPt_Sch_EZ!$B$31:$B$54,0),MATCH(Schedules_8760!$F592,Htg_StPt_Sch_EZ!$C$30:$I$30,0)),"F","C")</f>
        <v>21.111111111111111</v>
      </c>
      <c r="J592" s="34">
        <f>CONVERT(INDEX(Clg_StPt_Sch_EZ!$C$4:$I$27,MATCH(Schedules_8760!$C592,Clg_StPt_Sch_EZ!$B$4:$B$27,0),MATCH(Schedules_8760!$F592,Clg_StPt_Sch_EZ!$C$3:$I$3,0)),"F","C")</f>
        <v>25.555555555555554</v>
      </c>
      <c r="K592" s="34">
        <f>CONVERT(INDEX(Clg_StPt_Sch_EZ!$C$31:$I$54,MATCH(Schedules_8760!$C592,Clg_StPt_Sch_EZ!$B$31:$B$54,0),MATCH(Schedules_8760!$F592,Clg_StPt_Sch_EZ!$C$30:$I$30,0)),"F","C")</f>
        <v>25</v>
      </c>
      <c r="L592" s="34">
        <f>CONVERT(INDEX(DHW_StPt_Sch_EZ!$C$4:$I$27,MATCH(Schedules_8760!$C592,DHW_StPt_Sch_EZ!$B$4:$B$27,0),MATCH(Schedules_8760!$F592,DHW_StPt_Sch_EZ!$C$3:$I$3,0)),"F","C")</f>
        <v>53.333333333333329</v>
      </c>
      <c r="M592" s="34">
        <f>CONVERT(INDEX(DHW_StPt_Sch_EZ!$C$31:$I$54,MATCH(Schedules_8760!$C592,DHW_StPt_Sch_EZ!$B$31:$B$54,0),MATCH(Schedules_8760!$F592,DHW_StPt_Sch_EZ!$C$30:$I$30,0)),"F","C")</f>
        <v>53.333333333333329</v>
      </c>
      <c r="N592" s="12"/>
      <c r="O592" s="12"/>
      <c r="P592" s="12"/>
    </row>
    <row r="593" spans="1:16" x14ac:dyDescent="0.25">
      <c r="A593" s="35">
        <v>592</v>
      </c>
      <c r="B593" s="89">
        <v>25.625</v>
      </c>
      <c r="C593" s="35">
        <f t="shared" si="45"/>
        <v>16</v>
      </c>
      <c r="D593" s="35">
        <f t="shared" si="48"/>
        <v>25</v>
      </c>
      <c r="E593" s="35">
        <f t="shared" si="49"/>
        <v>4</v>
      </c>
      <c r="F593" s="35" t="str">
        <f t="shared" si="46"/>
        <v>Wednesday</v>
      </c>
      <c r="G593" s="35">
        <f t="shared" si="47"/>
        <v>1</v>
      </c>
      <c r="H593" s="34">
        <f>CONVERT(INDEX(Htg_StPt_Sch_EZ!$C$4:$I$27,MATCH(Schedules_8760!$C593,Htg_StPt_Sch_EZ!$B$4:$B$27,0),MATCH(Schedules_8760!$F593,Htg_StPt_Sch_EZ!$C$3:$I$3,0)),"F","C")</f>
        <v>20.555555555555554</v>
      </c>
      <c r="I593" s="34">
        <f>CONVERT(INDEX(Htg_StPt_Sch_EZ!$C$31:$I$54,MATCH(Schedules_8760!$C593,Htg_StPt_Sch_EZ!$B$31:$B$54,0),MATCH(Schedules_8760!$F593,Htg_StPt_Sch_EZ!$C$30:$I$30,0)),"F","C")</f>
        <v>21.111111111111111</v>
      </c>
      <c r="J593" s="34">
        <f>CONVERT(INDEX(Clg_StPt_Sch_EZ!$C$4:$I$27,MATCH(Schedules_8760!$C593,Clg_StPt_Sch_EZ!$B$4:$B$27,0),MATCH(Schedules_8760!$F593,Clg_StPt_Sch_EZ!$C$3:$I$3,0)),"F","C")</f>
        <v>25.555555555555554</v>
      </c>
      <c r="K593" s="34">
        <f>CONVERT(INDEX(Clg_StPt_Sch_EZ!$C$31:$I$54,MATCH(Schedules_8760!$C593,Clg_StPt_Sch_EZ!$B$31:$B$54,0),MATCH(Schedules_8760!$F593,Clg_StPt_Sch_EZ!$C$30:$I$30,0)),"F","C")</f>
        <v>25</v>
      </c>
      <c r="L593" s="34">
        <f>CONVERT(INDEX(DHW_StPt_Sch_EZ!$C$4:$I$27,MATCH(Schedules_8760!$C593,DHW_StPt_Sch_EZ!$B$4:$B$27,0),MATCH(Schedules_8760!$F593,DHW_StPt_Sch_EZ!$C$3:$I$3,0)),"F","C")</f>
        <v>53.333333333333329</v>
      </c>
      <c r="M593" s="34">
        <f>CONVERT(INDEX(DHW_StPt_Sch_EZ!$C$31:$I$54,MATCH(Schedules_8760!$C593,DHW_StPt_Sch_EZ!$B$31:$B$54,0),MATCH(Schedules_8760!$F593,DHW_StPt_Sch_EZ!$C$30:$I$30,0)),"F","C")</f>
        <v>53.333333333333329</v>
      </c>
      <c r="N593" s="12"/>
      <c r="O593" s="12"/>
      <c r="P593" s="12"/>
    </row>
    <row r="594" spans="1:16" x14ac:dyDescent="0.25">
      <c r="A594" s="35">
        <v>593</v>
      </c>
      <c r="B594" s="89">
        <v>25.666666666666671</v>
      </c>
      <c r="C594" s="35">
        <f t="shared" si="45"/>
        <v>17</v>
      </c>
      <c r="D594" s="35">
        <f t="shared" si="48"/>
        <v>25</v>
      </c>
      <c r="E594" s="35">
        <f t="shared" si="49"/>
        <v>4</v>
      </c>
      <c r="F594" s="35" t="str">
        <f t="shared" si="46"/>
        <v>Wednesday</v>
      </c>
      <c r="G594" s="35">
        <f t="shared" si="47"/>
        <v>1</v>
      </c>
      <c r="H594" s="34">
        <f>CONVERT(INDEX(Htg_StPt_Sch_EZ!$C$4:$I$27,MATCH(Schedules_8760!$C594,Htg_StPt_Sch_EZ!$B$4:$B$27,0),MATCH(Schedules_8760!$F594,Htg_StPt_Sch_EZ!$C$3:$I$3,0)),"F","C")</f>
        <v>20.555555555555554</v>
      </c>
      <c r="I594" s="34">
        <f>CONVERT(INDEX(Htg_StPt_Sch_EZ!$C$31:$I$54,MATCH(Schedules_8760!$C594,Htg_StPt_Sch_EZ!$B$31:$B$54,0),MATCH(Schedules_8760!$F594,Htg_StPt_Sch_EZ!$C$30:$I$30,0)),"F","C")</f>
        <v>17.777777777777779</v>
      </c>
      <c r="J594" s="34">
        <f>CONVERT(INDEX(Clg_StPt_Sch_EZ!$C$4:$I$27,MATCH(Schedules_8760!$C594,Clg_StPt_Sch_EZ!$B$4:$B$27,0),MATCH(Schedules_8760!$F594,Clg_StPt_Sch_EZ!$C$3:$I$3,0)),"F","C")</f>
        <v>25.555555555555554</v>
      </c>
      <c r="K594" s="34">
        <f>CONVERT(INDEX(Clg_StPt_Sch_EZ!$C$31:$I$54,MATCH(Schedules_8760!$C594,Clg_StPt_Sch_EZ!$B$31:$B$54,0),MATCH(Schedules_8760!$F594,Clg_StPt_Sch_EZ!$C$30:$I$30,0)),"F","C")</f>
        <v>25</v>
      </c>
      <c r="L594" s="34">
        <f>CONVERT(INDEX(DHW_StPt_Sch_EZ!$C$4:$I$27,MATCH(Schedules_8760!$C594,DHW_StPt_Sch_EZ!$B$4:$B$27,0),MATCH(Schedules_8760!$F594,DHW_StPt_Sch_EZ!$C$3:$I$3,0)),"F","C")</f>
        <v>53.333333333333329</v>
      </c>
      <c r="M594" s="34">
        <f>CONVERT(INDEX(DHW_StPt_Sch_EZ!$C$31:$I$54,MATCH(Schedules_8760!$C594,DHW_StPt_Sch_EZ!$B$31:$B$54,0),MATCH(Schedules_8760!$F594,DHW_StPt_Sch_EZ!$C$30:$I$30,0)),"F","C")</f>
        <v>53.333333333333329</v>
      </c>
      <c r="N594" s="12"/>
      <c r="O594" s="12"/>
      <c r="P594" s="12"/>
    </row>
    <row r="595" spans="1:16" x14ac:dyDescent="0.25">
      <c r="A595" s="35">
        <v>594</v>
      </c>
      <c r="B595" s="89">
        <v>25.708333333333329</v>
      </c>
      <c r="C595" s="35">
        <f t="shared" si="45"/>
        <v>18</v>
      </c>
      <c r="D595" s="35">
        <f t="shared" si="48"/>
        <v>25</v>
      </c>
      <c r="E595" s="35">
        <f t="shared" si="49"/>
        <v>4</v>
      </c>
      <c r="F595" s="35" t="str">
        <f t="shared" si="46"/>
        <v>Wednesday</v>
      </c>
      <c r="G595" s="35">
        <f t="shared" si="47"/>
        <v>1</v>
      </c>
      <c r="H595" s="34">
        <f>CONVERT(INDEX(Htg_StPt_Sch_EZ!$C$4:$I$27,MATCH(Schedules_8760!$C595,Htg_StPt_Sch_EZ!$B$4:$B$27,0),MATCH(Schedules_8760!$F595,Htg_StPt_Sch_EZ!$C$3:$I$3,0)),"F","C")</f>
        <v>20.555555555555554</v>
      </c>
      <c r="I595" s="34">
        <f>CONVERT(INDEX(Htg_StPt_Sch_EZ!$C$31:$I$54,MATCH(Schedules_8760!$C595,Htg_StPt_Sch_EZ!$B$31:$B$54,0),MATCH(Schedules_8760!$F595,Htg_StPt_Sch_EZ!$C$30:$I$30,0)),"F","C")</f>
        <v>17.777777777777779</v>
      </c>
      <c r="J595" s="34">
        <f>CONVERT(INDEX(Clg_StPt_Sch_EZ!$C$4:$I$27,MATCH(Schedules_8760!$C595,Clg_StPt_Sch_EZ!$B$4:$B$27,0),MATCH(Schedules_8760!$F595,Clg_StPt_Sch_EZ!$C$3:$I$3,0)),"F","C")</f>
        <v>25.555555555555554</v>
      </c>
      <c r="K595" s="34">
        <f>CONVERT(INDEX(Clg_StPt_Sch_EZ!$C$31:$I$54,MATCH(Schedules_8760!$C595,Clg_StPt_Sch_EZ!$B$31:$B$54,0),MATCH(Schedules_8760!$F595,Clg_StPt_Sch_EZ!$C$30:$I$30,0)),"F","C")</f>
        <v>28.333333333333332</v>
      </c>
      <c r="L595" s="34">
        <f>CONVERT(INDEX(DHW_StPt_Sch_EZ!$C$4:$I$27,MATCH(Schedules_8760!$C595,DHW_StPt_Sch_EZ!$B$4:$B$27,0),MATCH(Schedules_8760!$F595,DHW_StPt_Sch_EZ!$C$3:$I$3,0)),"F","C")</f>
        <v>53.333333333333329</v>
      </c>
      <c r="M595" s="34">
        <f>CONVERT(INDEX(DHW_StPt_Sch_EZ!$C$31:$I$54,MATCH(Schedules_8760!$C595,DHW_StPt_Sch_EZ!$B$31:$B$54,0),MATCH(Schedules_8760!$F595,DHW_StPt_Sch_EZ!$C$30:$I$30,0)),"F","C")</f>
        <v>53.333333333333329</v>
      </c>
      <c r="N595" s="12"/>
      <c r="O595" s="12"/>
      <c r="P595" s="12"/>
    </row>
    <row r="596" spans="1:16" x14ac:dyDescent="0.25">
      <c r="A596" s="35">
        <v>595</v>
      </c>
      <c r="B596" s="89">
        <v>25.75</v>
      </c>
      <c r="C596" s="35">
        <f t="shared" si="45"/>
        <v>19</v>
      </c>
      <c r="D596" s="35">
        <f t="shared" si="48"/>
        <v>25</v>
      </c>
      <c r="E596" s="35">
        <f t="shared" si="49"/>
        <v>4</v>
      </c>
      <c r="F596" s="35" t="str">
        <f t="shared" si="46"/>
        <v>Wednesday</v>
      </c>
      <c r="G596" s="35">
        <f t="shared" si="47"/>
        <v>1</v>
      </c>
      <c r="H596" s="34">
        <f>CONVERT(INDEX(Htg_StPt_Sch_EZ!$C$4:$I$27,MATCH(Schedules_8760!$C596,Htg_StPt_Sch_EZ!$B$4:$B$27,0),MATCH(Schedules_8760!$F596,Htg_StPt_Sch_EZ!$C$3:$I$3,0)),"F","C")</f>
        <v>20.555555555555554</v>
      </c>
      <c r="I596" s="34">
        <f>CONVERT(INDEX(Htg_StPt_Sch_EZ!$C$31:$I$54,MATCH(Schedules_8760!$C596,Htg_StPt_Sch_EZ!$B$31:$B$54,0),MATCH(Schedules_8760!$F596,Htg_StPt_Sch_EZ!$C$30:$I$30,0)),"F","C")</f>
        <v>18.333333333333332</v>
      </c>
      <c r="J596" s="34">
        <f>CONVERT(INDEX(Clg_StPt_Sch_EZ!$C$4:$I$27,MATCH(Schedules_8760!$C596,Clg_StPt_Sch_EZ!$B$4:$B$27,0),MATCH(Schedules_8760!$F596,Clg_StPt_Sch_EZ!$C$3:$I$3,0)),"F","C")</f>
        <v>25.555555555555554</v>
      </c>
      <c r="K596" s="34">
        <f>CONVERT(INDEX(Clg_StPt_Sch_EZ!$C$31:$I$54,MATCH(Schedules_8760!$C596,Clg_StPt_Sch_EZ!$B$31:$B$54,0),MATCH(Schedules_8760!$F596,Clg_StPt_Sch_EZ!$C$30:$I$30,0)),"F","C")</f>
        <v>28.333333333333332</v>
      </c>
      <c r="L596" s="34">
        <f>CONVERT(INDEX(DHW_StPt_Sch_EZ!$C$4:$I$27,MATCH(Schedules_8760!$C596,DHW_StPt_Sch_EZ!$B$4:$B$27,0),MATCH(Schedules_8760!$F596,DHW_StPt_Sch_EZ!$C$3:$I$3,0)),"F","C")</f>
        <v>53.333333333333329</v>
      </c>
      <c r="M596" s="34">
        <f>CONVERT(INDEX(DHW_StPt_Sch_EZ!$C$31:$I$54,MATCH(Schedules_8760!$C596,DHW_StPt_Sch_EZ!$B$31:$B$54,0),MATCH(Schedules_8760!$F596,DHW_StPt_Sch_EZ!$C$30:$I$30,0)),"F","C")</f>
        <v>53.333333333333329</v>
      </c>
      <c r="N596" s="12"/>
      <c r="O596" s="12"/>
      <c r="P596" s="12"/>
    </row>
    <row r="597" spans="1:16" x14ac:dyDescent="0.25">
      <c r="A597" s="35">
        <v>596</v>
      </c>
      <c r="B597" s="89">
        <v>25.791666666666671</v>
      </c>
      <c r="C597" s="35">
        <f t="shared" si="45"/>
        <v>20</v>
      </c>
      <c r="D597" s="35">
        <f t="shared" si="48"/>
        <v>25</v>
      </c>
      <c r="E597" s="35">
        <f t="shared" si="49"/>
        <v>4</v>
      </c>
      <c r="F597" s="35" t="str">
        <f t="shared" si="46"/>
        <v>Wednesday</v>
      </c>
      <c r="G597" s="35">
        <f t="shared" si="47"/>
        <v>1</v>
      </c>
      <c r="H597" s="34">
        <f>CONVERT(INDEX(Htg_StPt_Sch_EZ!$C$4:$I$27,MATCH(Schedules_8760!$C597,Htg_StPt_Sch_EZ!$B$4:$B$27,0),MATCH(Schedules_8760!$F597,Htg_StPt_Sch_EZ!$C$3:$I$3,0)),"F","C")</f>
        <v>20.555555555555554</v>
      </c>
      <c r="I597" s="34">
        <f>CONVERT(INDEX(Htg_StPt_Sch_EZ!$C$31:$I$54,MATCH(Schedules_8760!$C597,Htg_StPt_Sch_EZ!$B$31:$B$54,0),MATCH(Schedules_8760!$F597,Htg_StPt_Sch_EZ!$C$30:$I$30,0)),"F","C")</f>
        <v>18.888888888888889</v>
      </c>
      <c r="J597" s="34">
        <f>CONVERT(INDEX(Clg_StPt_Sch_EZ!$C$4:$I$27,MATCH(Schedules_8760!$C597,Clg_StPt_Sch_EZ!$B$4:$B$27,0),MATCH(Schedules_8760!$F597,Clg_StPt_Sch_EZ!$C$3:$I$3,0)),"F","C")</f>
        <v>25.555555555555554</v>
      </c>
      <c r="K597" s="34">
        <f>CONVERT(INDEX(Clg_StPt_Sch_EZ!$C$31:$I$54,MATCH(Schedules_8760!$C597,Clg_StPt_Sch_EZ!$B$31:$B$54,0),MATCH(Schedules_8760!$F597,Clg_StPt_Sch_EZ!$C$30:$I$30,0)),"F","C")</f>
        <v>28.333333333333332</v>
      </c>
      <c r="L597" s="34">
        <f>CONVERT(INDEX(DHW_StPt_Sch_EZ!$C$4:$I$27,MATCH(Schedules_8760!$C597,DHW_StPt_Sch_EZ!$B$4:$B$27,0),MATCH(Schedules_8760!$F597,DHW_StPt_Sch_EZ!$C$3:$I$3,0)),"F","C")</f>
        <v>53.333333333333329</v>
      </c>
      <c r="M597" s="34">
        <f>CONVERT(INDEX(DHW_StPt_Sch_EZ!$C$31:$I$54,MATCH(Schedules_8760!$C597,DHW_StPt_Sch_EZ!$B$31:$B$54,0),MATCH(Schedules_8760!$F597,DHW_StPt_Sch_EZ!$C$30:$I$30,0)),"F","C")</f>
        <v>53.333333333333329</v>
      </c>
      <c r="N597" s="12"/>
      <c r="O597" s="12"/>
      <c r="P597" s="12"/>
    </row>
    <row r="598" spans="1:16" x14ac:dyDescent="0.25">
      <c r="A598" s="35">
        <v>597</v>
      </c>
      <c r="B598" s="89">
        <v>25.833333333333329</v>
      </c>
      <c r="C598" s="35">
        <f t="shared" si="45"/>
        <v>21</v>
      </c>
      <c r="D598" s="35">
        <f t="shared" si="48"/>
        <v>25</v>
      </c>
      <c r="E598" s="35">
        <f t="shared" si="49"/>
        <v>4</v>
      </c>
      <c r="F598" s="35" t="str">
        <f t="shared" si="46"/>
        <v>Wednesday</v>
      </c>
      <c r="G598" s="35">
        <f t="shared" si="47"/>
        <v>1</v>
      </c>
      <c r="H598" s="34">
        <f>CONVERT(INDEX(Htg_StPt_Sch_EZ!$C$4:$I$27,MATCH(Schedules_8760!$C598,Htg_StPt_Sch_EZ!$B$4:$B$27,0),MATCH(Schedules_8760!$F598,Htg_StPt_Sch_EZ!$C$3:$I$3,0)),"F","C")</f>
        <v>20.555555555555554</v>
      </c>
      <c r="I598" s="34">
        <f>CONVERT(INDEX(Htg_StPt_Sch_EZ!$C$31:$I$54,MATCH(Schedules_8760!$C598,Htg_StPt_Sch_EZ!$B$31:$B$54,0),MATCH(Schedules_8760!$F598,Htg_StPt_Sch_EZ!$C$30:$I$30,0)),"F","C")</f>
        <v>19.444444444444443</v>
      </c>
      <c r="J598" s="34">
        <f>CONVERT(INDEX(Clg_StPt_Sch_EZ!$C$4:$I$27,MATCH(Schedules_8760!$C598,Clg_StPt_Sch_EZ!$B$4:$B$27,0),MATCH(Schedules_8760!$F598,Clg_StPt_Sch_EZ!$C$3:$I$3,0)),"F","C")</f>
        <v>25.555555555555554</v>
      </c>
      <c r="K598" s="34">
        <f>CONVERT(INDEX(Clg_StPt_Sch_EZ!$C$31:$I$54,MATCH(Schedules_8760!$C598,Clg_StPt_Sch_EZ!$B$31:$B$54,0),MATCH(Schedules_8760!$F598,Clg_StPt_Sch_EZ!$C$30:$I$30,0)),"F","C")</f>
        <v>28.333333333333332</v>
      </c>
      <c r="L598" s="34">
        <f>CONVERT(INDEX(DHW_StPt_Sch_EZ!$C$4:$I$27,MATCH(Schedules_8760!$C598,DHW_StPt_Sch_EZ!$B$4:$B$27,0),MATCH(Schedules_8760!$F598,DHW_StPt_Sch_EZ!$C$3:$I$3,0)),"F","C")</f>
        <v>53.333333333333329</v>
      </c>
      <c r="M598" s="34">
        <f>CONVERT(INDEX(DHW_StPt_Sch_EZ!$C$31:$I$54,MATCH(Schedules_8760!$C598,DHW_StPt_Sch_EZ!$B$31:$B$54,0),MATCH(Schedules_8760!$F598,DHW_StPt_Sch_EZ!$C$30:$I$30,0)),"F","C")</f>
        <v>53.333333333333329</v>
      </c>
      <c r="N598" s="12"/>
      <c r="O598" s="12"/>
      <c r="P598" s="12"/>
    </row>
    <row r="599" spans="1:16" x14ac:dyDescent="0.25">
      <c r="A599" s="35">
        <v>598</v>
      </c>
      <c r="B599" s="89">
        <v>25.875</v>
      </c>
      <c r="C599" s="35">
        <f t="shared" si="45"/>
        <v>22</v>
      </c>
      <c r="D599" s="35">
        <f t="shared" si="48"/>
        <v>25</v>
      </c>
      <c r="E599" s="35">
        <f t="shared" si="49"/>
        <v>4</v>
      </c>
      <c r="F599" s="35" t="str">
        <f t="shared" si="46"/>
        <v>Wednesday</v>
      </c>
      <c r="G599" s="35">
        <f t="shared" si="47"/>
        <v>1</v>
      </c>
      <c r="H599" s="34">
        <f>CONVERT(INDEX(Htg_StPt_Sch_EZ!$C$4:$I$27,MATCH(Schedules_8760!$C599,Htg_StPt_Sch_EZ!$B$4:$B$27,0),MATCH(Schedules_8760!$F599,Htg_StPt_Sch_EZ!$C$3:$I$3,0)),"F","C")</f>
        <v>20.555555555555554</v>
      </c>
      <c r="I599" s="34">
        <f>CONVERT(INDEX(Htg_StPt_Sch_EZ!$C$31:$I$54,MATCH(Schedules_8760!$C599,Htg_StPt_Sch_EZ!$B$31:$B$54,0),MATCH(Schedules_8760!$F599,Htg_StPt_Sch_EZ!$C$30:$I$30,0)),"F","C")</f>
        <v>19.444444444444443</v>
      </c>
      <c r="J599" s="34">
        <f>CONVERT(INDEX(Clg_StPt_Sch_EZ!$C$4:$I$27,MATCH(Schedules_8760!$C599,Clg_StPt_Sch_EZ!$B$4:$B$27,0),MATCH(Schedules_8760!$F599,Clg_StPt_Sch_EZ!$C$3:$I$3,0)),"F","C")</f>
        <v>25.555555555555554</v>
      </c>
      <c r="K599" s="34">
        <f>CONVERT(INDEX(Clg_StPt_Sch_EZ!$C$31:$I$54,MATCH(Schedules_8760!$C599,Clg_StPt_Sch_EZ!$B$31:$B$54,0),MATCH(Schedules_8760!$F599,Clg_StPt_Sch_EZ!$C$30:$I$30,0)),"F","C")</f>
        <v>28.333333333333332</v>
      </c>
      <c r="L599" s="34">
        <f>CONVERT(INDEX(DHW_StPt_Sch_EZ!$C$4:$I$27,MATCH(Schedules_8760!$C599,DHW_StPt_Sch_EZ!$B$4:$B$27,0),MATCH(Schedules_8760!$F599,DHW_StPt_Sch_EZ!$C$3:$I$3,0)),"F","C")</f>
        <v>53.333333333333329</v>
      </c>
      <c r="M599" s="34">
        <f>CONVERT(INDEX(DHW_StPt_Sch_EZ!$C$31:$I$54,MATCH(Schedules_8760!$C599,DHW_StPt_Sch_EZ!$B$31:$B$54,0),MATCH(Schedules_8760!$F599,DHW_StPt_Sch_EZ!$C$30:$I$30,0)),"F","C")</f>
        <v>53.333333333333329</v>
      </c>
      <c r="N599" s="12"/>
      <c r="O599" s="12"/>
      <c r="P599" s="12"/>
    </row>
    <row r="600" spans="1:16" x14ac:dyDescent="0.25">
      <c r="A600" s="35">
        <v>599</v>
      </c>
      <c r="B600" s="89">
        <v>25.916666666666671</v>
      </c>
      <c r="C600" s="35">
        <f t="shared" si="45"/>
        <v>23</v>
      </c>
      <c r="D600" s="35">
        <f t="shared" si="48"/>
        <v>25</v>
      </c>
      <c r="E600" s="35">
        <f t="shared" si="49"/>
        <v>4</v>
      </c>
      <c r="F600" s="35" t="str">
        <f t="shared" si="46"/>
        <v>Wednesday</v>
      </c>
      <c r="G600" s="35">
        <f t="shared" si="47"/>
        <v>1</v>
      </c>
      <c r="H600" s="34">
        <f>CONVERT(INDEX(Htg_StPt_Sch_EZ!$C$4:$I$27,MATCH(Schedules_8760!$C600,Htg_StPt_Sch_EZ!$B$4:$B$27,0),MATCH(Schedules_8760!$F600,Htg_StPt_Sch_EZ!$C$3:$I$3,0)),"F","C")</f>
        <v>20.555555555555554</v>
      </c>
      <c r="I600" s="34">
        <f>CONVERT(INDEX(Htg_StPt_Sch_EZ!$C$31:$I$54,MATCH(Schedules_8760!$C600,Htg_StPt_Sch_EZ!$B$31:$B$54,0),MATCH(Schedules_8760!$F600,Htg_StPt_Sch_EZ!$C$30:$I$30,0)),"F","C")</f>
        <v>19.444444444444443</v>
      </c>
      <c r="J600" s="34">
        <f>CONVERT(INDEX(Clg_StPt_Sch_EZ!$C$4:$I$27,MATCH(Schedules_8760!$C600,Clg_StPt_Sch_EZ!$B$4:$B$27,0),MATCH(Schedules_8760!$F600,Clg_StPt_Sch_EZ!$C$3:$I$3,0)),"F","C")</f>
        <v>25.555555555555554</v>
      </c>
      <c r="K600" s="34">
        <f>CONVERT(INDEX(Clg_StPt_Sch_EZ!$C$31:$I$54,MATCH(Schedules_8760!$C600,Clg_StPt_Sch_EZ!$B$31:$B$54,0),MATCH(Schedules_8760!$F600,Clg_StPt_Sch_EZ!$C$30:$I$30,0)),"F","C")</f>
        <v>28.333333333333332</v>
      </c>
      <c r="L600" s="34">
        <f>CONVERT(INDEX(DHW_StPt_Sch_EZ!$C$4:$I$27,MATCH(Schedules_8760!$C600,DHW_StPt_Sch_EZ!$B$4:$B$27,0),MATCH(Schedules_8760!$F600,DHW_StPt_Sch_EZ!$C$3:$I$3,0)),"F","C")</f>
        <v>53.333333333333329</v>
      </c>
      <c r="M600" s="34">
        <f>CONVERT(INDEX(DHW_StPt_Sch_EZ!$C$31:$I$54,MATCH(Schedules_8760!$C600,DHW_StPt_Sch_EZ!$B$31:$B$54,0),MATCH(Schedules_8760!$F600,DHW_StPt_Sch_EZ!$C$30:$I$30,0)),"F","C")</f>
        <v>53.333333333333329</v>
      </c>
      <c r="N600" s="12"/>
      <c r="O600" s="12"/>
      <c r="P600" s="12"/>
    </row>
    <row r="601" spans="1:16" x14ac:dyDescent="0.25">
      <c r="A601" s="35">
        <v>600</v>
      </c>
      <c r="B601" s="89">
        <v>25.958333333333329</v>
      </c>
      <c r="C601" s="35">
        <f t="shared" si="45"/>
        <v>24</v>
      </c>
      <c r="D601" s="35">
        <f t="shared" si="48"/>
        <v>25</v>
      </c>
      <c r="E601" s="35">
        <f t="shared" si="49"/>
        <v>4</v>
      </c>
      <c r="F601" s="35" t="str">
        <f t="shared" si="46"/>
        <v>Wednesday</v>
      </c>
      <c r="G601" s="35">
        <f t="shared" si="47"/>
        <v>1</v>
      </c>
      <c r="H601" s="34">
        <f>CONVERT(INDEX(Htg_StPt_Sch_EZ!$C$4:$I$27,MATCH(Schedules_8760!$C601,Htg_StPt_Sch_EZ!$B$4:$B$27,0),MATCH(Schedules_8760!$F601,Htg_StPt_Sch_EZ!$C$3:$I$3,0)),"F","C")</f>
        <v>20.555555555555554</v>
      </c>
      <c r="I601" s="34">
        <f>CONVERT(INDEX(Htg_StPt_Sch_EZ!$C$31:$I$54,MATCH(Schedules_8760!$C601,Htg_StPt_Sch_EZ!$B$31:$B$54,0),MATCH(Schedules_8760!$F601,Htg_StPt_Sch_EZ!$C$30:$I$30,0)),"F","C")</f>
        <v>19.444444444444443</v>
      </c>
      <c r="J601" s="34">
        <f>CONVERT(INDEX(Clg_StPt_Sch_EZ!$C$4:$I$27,MATCH(Schedules_8760!$C601,Clg_StPt_Sch_EZ!$B$4:$B$27,0),MATCH(Schedules_8760!$F601,Clg_StPt_Sch_EZ!$C$3:$I$3,0)),"F","C")</f>
        <v>25.555555555555554</v>
      </c>
      <c r="K601" s="34">
        <f>CONVERT(INDEX(Clg_StPt_Sch_EZ!$C$31:$I$54,MATCH(Schedules_8760!$C601,Clg_StPt_Sch_EZ!$B$31:$B$54,0),MATCH(Schedules_8760!$F601,Clg_StPt_Sch_EZ!$C$30:$I$30,0)),"F","C")</f>
        <v>28.333333333333332</v>
      </c>
      <c r="L601" s="34">
        <f>CONVERT(INDEX(DHW_StPt_Sch_EZ!$C$4:$I$27,MATCH(Schedules_8760!$C601,DHW_StPt_Sch_EZ!$B$4:$B$27,0),MATCH(Schedules_8760!$F601,DHW_StPt_Sch_EZ!$C$3:$I$3,0)),"F","C")</f>
        <v>53.333333333333329</v>
      </c>
      <c r="M601" s="34">
        <f>CONVERT(INDEX(DHW_StPt_Sch_EZ!$C$31:$I$54,MATCH(Schedules_8760!$C601,DHW_StPt_Sch_EZ!$B$31:$B$54,0),MATCH(Schedules_8760!$F601,DHW_StPt_Sch_EZ!$C$30:$I$30,0)),"F","C")</f>
        <v>53.333333333333329</v>
      </c>
      <c r="N601" s="12"/>
      <c r="O601" s="12"/>
      <c r="P601" s="12"/>
    </row>
    <row r="602" spans="1:16" x14ac:dyDescent="0.25">
      <c r="A602" s="35">
        <v>601</v>
      </c>
      <c r="B602" s="89">
        <v>26</v>
      </c>
      <c r="C602" s="35">
        <f t="shared" si="45"/>
        <v>1</v>
      </c>
      <c r="D602" s="35">
        <f t="shared" si="48"/>
        <v>26</v>
      </c>
      <c r="E602" s="35">
        <f t="shared" si="49"/>
        <v>5</v>
      </c>
      <c r="F602" s="35" t="str">
        <f t="shared" si="46"/>
        <v>Thursday</v>
      </c>
      <c r="G602" s="35">
        <f t="shared" si="47"/>
        <v>1</v>
      </c>
      <c r="H602" s="34">
        <f>CONVERT(INDEX(Htg_StPt_Sch_EZ!$C$4:$I$27,MATCH(Schedules_8760!$C602,Htg_StPt_Sch_EZ!$B$4:$B$27,0),MATCH(Schedules_8760!$F602,Htg_StPt_Sch_EZ!$C$3:$I$3,0)),"F","C")</f>
        <v>20.555555555555554</v>
      </c>
      <c r="I602" s="34">
        <f>CONVERT(INDEX(Htg_StPt_Sch_EZ!$C$31:$I$54,MATCH(Schedules_8760!$C602,Htg_StPt_Sch_EZ!$B$31:$B$54,0),MATCH(Schedules_8760!$F602,Htg_StPt_Sch_EZ!$C$30:$I$30,0)),"F","C")</f>
        <v>19.444444444444443</v>
      </c>
      <c r="J602" s="34">
        <f>CONVERT(INDEX(Clg_StPt_Sch_EZ!$C$4:$I$27,MATCH(Schedules_8760!$C602,Clg_StPt_Sch_EZ!$B$4:$B$27,0),MATCH(Schedules_8760!$F602,Clg_StPt_Sch_EZ!$C$3:$I$3,0)),"F","C")</f>
        <v>25.555555555555554</v>
      </c>
      <c r="K602" s="34">
        <f>CONVERT(INDEX(Clg_StPt_Sch_EZ!$C$31:$I$54,MATCH(Schedules_8760!$C602,Clg_StPt_Sch_EZ!$B$31:$B$54,0),MATCH(Schedules_8760!$F602,Clg_StPt_Sch_EZ!$C$30:$I$30,0)),"F","C")</f>
        <v>28.333333333333332</v>
      </c>
      <c r="L602" s="34">
        <f>CONVERT(INDEX(DHW_StPt_Sch_EZ!$C$4:$I$27,MATCH(Schedules_8760!$C602,DHW_StPt_Sch_EZ!$B$4:$B$27,0),MATCH(Schedules_8760!$F602,DHW_StPt_Sch_EZ!$C$3:$I$3,0)),"F","C")</f>
        <v>53.333333333333329</v>
      </c>
      <c r="M602" s="34">
        <f>CONVERT(INDEX(DHW_StPt_Sch_EZ!$C$31:$I$54,MATCH(Schedules_8760!$C602,DHW_StPt_Sch_EZ!$B$31:$B$54,0),MATCH(Schedules_8760!$F602,DHW_StPt_Sch_EZ!$C$30:$I$30,0)),"F","C")</f>
        <v>53.333333333333329</v>
      </c>
      <c r="N602" s="12"/>
      <c r="O602" s="12"/>
      <c r="P602" s="12"/>
    </row>
    <row r="603" spans="1:16" x14ac:dyDescent="0.25">
      <c r="A603" s="35">
        <v>602</v>
      </c>
      <c r="B603" s="89">
        <v>26.041666666666671</v>
      </c>
      <c r="C603" s="35">
        <f t="shared" si="45"/>
        <v>2</v>
      </c>
      <c r="D603" s="35">
        <f t="shared" si="48"/>
        <v>26</v>
      </c>
      <c r="E603" s="35">
        <f t="shared" si="49"/>
        <v>5</v>
      </c>
      <c r="F603" s="35" t="str">
        <f t="shared" si="46"/>
        <v>Thursday</v>
      </c>
      <c r="G603" s="35">
        <f t="shared" si="47"/>
        <v>1</v>
      </c>
      <c r="H603" s="34">
        <f>CONVERT(INDEX(Htg_StPt_Sch_EZ!$C$4:$I$27,MATCH(Schedules_8760!$C603,Htg_StPt_Sch_EZ!$B$4:$B$27,0),MATCH(Schedules_8760!$F603,Htg_StPt_Sch_EZ!$C$3:$I$3,0)),"F","C")</f>
        <v>20.555555555555554</v>
      </c>
      <c r="I603" s="34">
        <f>CONVERT(INDEX(Htg_StPt_Sch_EZ!$C$31:$I$54,MATCH(Schedules_8760!$C603,Htg_StPt_Sch_EZ!$B$31:$B$54,0),MATCH(Schedules_8760!$F603,Htg_StPt_Sch_EZ!$C$30:$I$30,0)),"F","C")</f>
        <v>19.444444444444443</v>
      </c>
      <c r="J603" s="34">
        <f>CONVERT(INDEX(Clg_StPt_Sch_EZ!$C$4:$I$27,MATCH(Schedules_8760!$C603,Clg_StPt_Sch_EZ!$B$4:$B$27,0),MATCH(Schedules_8760!$F603,Clg_StPt_Sch_EZ!$C$3:$I$3,0)),"F","C")</f>
        <v>25.555555555555554</v>
      </c>
      <c r="K603" s="34">
        <f>CONVERT(INDEX(Clg_StPt_Sch_EZ!$C$31:$I$54,MATCH(Schedules_8760!$C603,Clg_StPt_Sch_EZ!$B$31:$B$54,0),MATCH(Schedules_8760!$F603,Clg_StPt_Sch_EZ!$C$30:$I$30,0)),"F","C")</f>
        <v>28.333333333333332</v>
      </c>
      <c r="L603" s="34">
        <f>CONVERT(INDEX(DHW_StPt_Sch_EZ!$C$4:$I$27,MATCH(Schedules_8760!$C603,DHW_StPt_Sch_EZ!$B$4:$B$27,0),MATCH(Schedules_8760!$F603,DHW_StPt_Sch_EZ!$C$3:$I$3,0)),"F","C")</f>
        <v>53.333333333333329</v>
      </c>
      <c r="M603" s="34">
        <f>CONVERT(INDEX(DHW_StPt_Sch_EZ!$C$31:$I$54,MATCH(Schedules_8760!$C603,DHW_StPt_Sch_EZ!$B$31:$B$54,0),MATCH(Schedules_8760!$F603,DHW_StPt_Sch_EZ!$C$30:$I$30,0)),"F","C")</f>
        <v>53.333333333333329</v>
      </c>
      <c r="N603" s="12"/>
      <c r="O603" s="12"/>
      <c r="P603" s="12"/>
    </row>
    <row r="604" spans="1:16" x14ac:dyDescent="0.25">
      <c r="A604" s="35">
        <v>603</v>
      </c>
      <c r="B604" s="89">
        <v>26.083333333333329</v>
      </c>
      <c r="C604" s="35">
        <f t="shared" si="45"/>
        <v>3</v>
      </c>
      <c r="D604" s="35">
        <f t="shared" si="48"/>
        <v>26</v>
      </c>
      <c r="E604" s="35">
        <f t="shared" si="49"/>
        <v>5</v>
      </c>
      <c r="F604" s="35" t="str">
        <f t="shared" si="46"/>
        <v>Thursday</v>
      </c>
      <c r="G604" s="35">
        <f t="shared" si="47"/>
        <v>1</v>
      </c>
      <c r="H604" s="34">
        <f>CONVERT(INDEX(Htg_StPt_Sch_EZ!$C$4:$I$27,MATCH(Schedules_8760!$C604,Htg_StPt_Sch_EZ!$B$4:$B$27,0),MATCH(Schedules_8760!$F604,Htg_StPt_Sch_EZ!$C$3:$I$3,0)),"F","C")</f>
        <v>20.555555555555554</v>
      </c>
      <c r="I604" s="34">
        <f>CONVERT(INDEX(Htg_StPt_Sch_EZ!$C$31:$I$54,MATCH(Schedules_8760!$C604,Htg_StPt_Sch_EZ!$B$31:$B$54,0),MATCH(Schedules_8760!$F604,Htg_StPt_Sch_EZ!$C$30:$I$30,0)),"F","C")</f>
        <v>19.444444444444443</v>
      </c>
      <c r="J604" s="34">
        <f>CONVERT(INDEX(Clg_StPt_Sch_EZ!$C$4:$I$27,MATCH(Schedules_8760!$C604,Clg_StPt_Sch_EZ!$B$4:$B$27,0),MATCH(Schedules_8760!$F604,Clg_StPt_Sch_EZ!$C$3:$I$3,0)),"F","C")</f>
        <v>25.555555555555554</v>
      </c>
      <c r="K604" s="34">
        <f>CONVERT(INDEX(Clg_StPt_Sch_EZ!$C$31:$I$54,MATCH(Schedules_8760!$C604,Clg_StPt_Sch_EZ!$B$31:$B$54,0),MATCH(Schedules_8760!$F604,Clg_StPt_Sch_EZ!$C$30:$I$30,0)),"F","C")</f>
        <v>28.333333333333332</v>
      </c>
      <c r="L604" s="34">
        <f>CONVERT(INDEX(DHW_StPt_Sch_EZ!$C$4:$I$27,MATCH(Schedules_8760!$C604,DHW_StPt_Sch_EZ!$B$4:$B$27,0),MATCH(Schedules_8760!$F604,DHW_StPt_Sch_EZ!$C$3:$I$3,0)),"F","C")</f>
        <v>53.333333333333329</v>
      </c>
      <c r="M604" s="34">
        <f>CONVERT(INDEX(DHW_StPt_Sch_EZ!$C$31:$I$54,MATCH(Schedules_8760!$C604,DHW_StPt_Sch_EZ!$B$31:$B$54,0),MATCH(Schedules_8760!$F604,DHW_StPt_Sch_EZ!$C$30:$I$30,0)),"F","C")</f>
        <v>53.333333333333329</v>
      </c>
      <c r="N604" s="12"/>
      <c r="O604" s="12"/>
      <c r="P604" s="12"/>
    </row>
    <row r="605" spans="1:16" x14ac:dyDescent="0.25">
      <c r="A605" s="35">
        <v>604</v>
      </c>
      <c r="B605" s="89">
        <v>26.125</v>
      </c>
      <c r="C605" s="35">
        <f t="shared" si="45"/>
        <v>4</v>
      </c>
      <c r="D605" s="35">
        <f t="shared" si="48"/>
        <v>26</v>
      </c>
      <c r="E605" s="35">
        <f t="shared" si="49"/>
        <v>5</v>
      </c>
      <c r="F605" s="35" t="str">
        <f t="shared" si="46"/>
        <v>Thursday</v>
      </c>
      <c r="G605" s="35">
        <f t="shared" si="47"/>
        <v>1</v>
      </c>
      <c r="H605" s="34">
        <f>CONVERT(INDEX(Htg_StPt_Sch_EZ!$C$4:$I$27,MATCH(Schedules_8760!$C605,Htg_StPt_Sch_EZ!$B$4:$B$27,0),MATCH(Schedules_8760!$F605,Htg_StPt_Sch_EZ!$C$3:$I$3,0)),"F","C")</f>
        <v>20.555555555555554</v>
      </c>
      <c r="I605" s="34">
        <f>CONVERT(INDEX(Htg_StPt_Sch_EZ!$C$31:$I$54,MATCH(Schedules_8760!$C605,Htg_StPt_Sch_EZ!$B$31:$B$54,0),MATCH(Schedules_8760!$F605,Htg_StPt_Sch_EZ!$C$30:$I$30,0)),"F","C")</f>
        <v>19.444444444444443</v>
      </c>
      <c r="J605" s="34">
        <f>CONVERT(INDEX(Clg_StPt_Sch_EZ!$C$4:$I$27,MATCH(Schedules_8760!$C605,Clg_StPt_Sch_EZ!$B$4:$B$27,0),MATCH(Schedules_8760!$F605,Clg_StPt_Sch_EZ!$C$3:$I$3,0)),"F","C")</f>
        <v>25.555555555555554</v>
      </c>
      <c r="K605" s="34">
        <f>CONVERT(INDEX(Clg_StPt_Sch_EZ!$C$31:$I$54,MATCH(Schedules_8760!$C605,Clg_StPt_Sch_EZ!$B$31:$B$54,0),MATCH(Schedules_8760!$F605,Clg_StPt_Sch_EZ!$C$30:$I$30,0)),"F","C")</f>
        <v>28.333333333333332</v>
      </c>
      <c r="L605" s="34">
        <f>CONVERT(INDEX(DHW_StPt_Sch_EZ!$C$4:$I$27,MATCH(Schedules_8760!$C605,DHW_StPt_Sch_EZ!$B$4:$B$27,0),MATCH(Schedules_8760!$F605,DHW_StPt_Sch_EZ!$C$3:$I$3,0)),"F","C")</f>
        <v>53.333333333333329</v>
      </c>
      <c r="M605" s="34">
        <f>CONVERT(INDEX(DHW_StPt_Sch_EZ!$C$31:$I$54,MATCH(Schedules_8760!$C605,DHW_StPt_Sch_EZ!$B$31:$B$54,0),MATCH(Schedules_8760!$F605,DHW_StPt_Sch_EZ!$C$30:$I$30,0)),"F","C")</f>
        <v>53.333333333333329</v>
      </c>
      <c r="N605" s="12"/>
      <c r="O605" s="12"/>
      <c r="P605" s="12"/>
    </row>
    <row r="606" spans="1:16" x14ac:dyDescent="0.25">
      <c r="A606" s="35">
        <v>605</v>
      </c>
      <c r="B606" s="89">
        <v>26.166666666666671</v>
      </c>
      <c r="C606" s="35">
        <f t="shared" si="45"/>
        <v>5</v>
      </c>
      <c r="D606" s="35">
        <f t="shared" si="48"/>
        <v>26</v>
      </c>
      <c r="E606" s="35">
        <f t="shared" si="49"/>
        <v>5</v>
      </c>
      <c r="F606" s="35" t="str">
        <f t="shared" si="46"/>
        <v>Thursday</v>
      </c>
      <c r="G606" s="35">
        <f t="shared" si="47"/>
        <v>1</v>
      </c>
      <c r="H606" s="34">
        <f>CONVERT(INDEX(Htg_StPt_Sch_EZ!$C$4:$I$27,MATCH(Schedules_8760!$C606,Htg_StPt_Sch_EZ!$B$4:$B$27,0),MATCH(Schedules_8760!$F606,Htg_StPt_Sch_EZ!$C$3:$I$3,0)),"F","C")</f>
        <v>20.555555555555554</v>
      </c>
      <c r="I606" s="34">
        <f>CONVERT(INDEX(Htg_StPt_Sch_EZ!$C$31:$I$54,MATCH(Schedules_8760!$C606,Htg_StPt_Sch_EZ!$B$31:$B$54,0),MATCH(Schedules_8760!$F606,Htg_StPt_Sch_EZ!$C$30:$I$30,0)),"F","C")</f>
        <v>19.444444444444443</v>
      </c>
      <c r="J606" s="34">
        <f>CONVERT(INDEX(Clg_StPt_Sch_EZ!$C$4:$I$27,MATCH(Schedules_8760!$C606,Clg_StPt_Sch_EZ!$B$4:$B$27,0),MATCH(Schedules_8760!$F606,Clg_StPt_Sch_EZ!$C$3:$I$3,0)),"F","C")</f>
        <v>25.555555555555554</v>
      </c>
      <c r="K606" s="34">
        <f>CONVERT(INDEX(Clg_StPt_Sch_EZ!$C$31:$I$54,MATCH(Schedules_8760!$C606,Clg_StPt_Sch_EZ!$B$31:$B$54,0),MATCH(Schedules_8760!$F606,Clg_StPt_Sch_EZ!$C$30:$I$30,0)),"F","C")</f>
        <v>28.333333333333332</v>
      </c>
      <c r="L606" s="34">
        <f>CONVERT(INDEX(DHW_StPt_Sch_EZ!$C$4:$I$27,MATCH(Schedules_8760!$C606,DHW_StPt_Sch_EZ!$B$4:$B$27,0),MATCH(Schedules_8760!$F606,DHW_StPt_Sch_EZ!$C$3:$I$3,0)),"F","C")</f>
        <v>53.333333333333329</v>
      </c>
      <c r="M606" s="34">
        <f>CONVERT(INDEX(DHW_StPt_Sch_EZ!$C$31:$I$54,MATCH(Schedules_8760!$C606,DHW_StPt_Sch_EZ!$B$31:$B$54,0),MATCH(Schedules_8760!$F606,DHW_StPt_Sch_EZ!$C$30:$I$30,0)),"F","C")</f>
        <v>53.333333333333329</v>
      </c>
      <c r="N606" s="12"/>
      <c r="O606" s="12"/>
      <c r="P606" s="12"/>
    </row>
    <row r="607" spans="1:16" x14ac:dyDescent="0.25">
      <c r="A607" s="35">
        <v>606</v>
      </c>
      <c r="B607" s="89">
        <v>26.208333333333329</v>
      </c>
      <c r="C607" s="35">
        <f t="shared" si="45"/>
        <v>6</v>
      </c>
      <c r="D607" s="35">
        <f t="shared" si="48"/>
        <v>26</v>
      </c>
      <c r="E607" s="35">
        <f t="shared" si="49"/>
        <v>5</v>
      </c>
      <c r="F607" s="35" t="str">
        <f t="shared" si="46"/>
        <v>Thursday</v>
      </c>
      <c r="G607" s="35">
        <f t="shared" si="47"/>
        <v>1</v>
      </c>
      <c r="H607" s="34">
        <f>CONVERT(INDEX(Htg_StPt_Sch_EZ!$C$4:$I$27,MATCH(Schedules_8760!$C607,Htg_StPt_Sch_EZ!$B$4:$B$27,0),MATCH(Schedules_8760!$F607,Htg_StPt_Sch_EZ!$C$3:$I$3,0)),"F","C")</f>
        <v>20.555555555555554</v>
      </c>
      <c r="I607" s="34">
        <f>CONVERT(INDEX(Htg_StPt_Sch_EZ!$C$31:$I$54,MATCH(Schedules_8760!$C607,Htg_StPt_Sch_EZ!$B$31:$B$54,0),MATCH(Schedules_8760!$F607,Htg_StPt_Sch_EZ!$C$30:$I$30,0)),"F","C")</f>
        <v>19.444444444444443</v>
      </c>
      <c r="J607" s="34">
        <f>CONVERT(INDEX(Clg_StPt_Sch_EZ!$C$4:$I$27,MATCH(Schedules_8760!$C607,Clg_StPt_Sch_EZ!$B$4:$B$27,0),MATCH(Schedules_8760!$F607,Clg_StPt_Sch_EZ!$C$3:$I$3,0)),"F","C")</f>
        <v>25.555555555555554</v>
      </c>
      <c r="K607" s="34">
        <f>CONVERT(INDEX(Clg_StPt_Sch_EZ!$C$31:$I$54,MATCH(Schedules_8760!$C607,Clg_StPt_Sch_EZ!$B$31:$B$54,0),MATCH(Schedules_8760!$F607,Clg_StPt_Sch_EZ!$C$30:$I$30,0)),"F","C")</f>
        <v>28.333333333333332</v>
      </c>
      <c r="L607" s="34">
        <f>CONVERT(INDEX(DHW_StPt_Sch_EZ!$C$4:$I$27,MATCH(Schedules_8760!$C607,DHW_StPt_Sch_EZ!$B$4:$B$27,0),MATCH(Schedules_8760!$F607,DHW_StPt_Sch_EZ!$C$3:$I$3,0)),"F","C")</f>
        <v>53.333333333333329</v>
      </c>
      <c r="M607" s="34">
        <f>CONVERT(INDEX(DHW_StPt_Sch_EZ!$C$31:$I$54,MATCH(Schedules_8760!$C607,DHW_StPt_Sch_EZ!$B$31:$B$54,0),MATCH(Schedules_8760!$F607,DHW_StPt_Sch_EZ!$C$30:$I$30,0)),"F","C")</f>
        <v>53.333333333333329</v>
      </c>
      <c r="N607" s="12"/>
      <c r="O607" s="12"/>
      <c r="P607" s="12"/>
    </row>
    <row r="608" spans="1:16" x14ac:dyDescent="0.25">
      <c r="A608" s="35">
        <v>607</v>
      </c>
      <c r="B608" s="89">
        <v>26.25</v>
      </c>
      <c r="C608" s="35">
        <f t="shared" si="45"/>
        <v>7</v>
      </c>
      <c r="D608" s="35">
        <f t="shared" si="48"/>
        <v>26</v>
      </c>
      <c r="E608" s="35">
        <f t="shared" si="49"/>
        <v>5</v>
      </c>
      <c r="F608" s="35" t="str">
        <f t="shared" si="46"/>
        <v>Thursday</v>
      </c>
      <c r="G608" s="35">
        <f t="shared" si="47"/>
        <v>1</v>
      </c>
      <c r="H608" s="34">
        <f>CONVERT(INDEX(Htg_StPt_Sch_EZ!$C$4:$I$27,MATCH(Schedules_8760!$C608,Htg_StPt_Sch_EZ!$B$4:$B$27,0),MATCH(Schedules_8760!$F608,Htg_StPt_Sch_EZ!$C$3:$I$3,0)),"F","C")</f>
        <v>20.555555555555554</v>
      </c>
      <c r="I608" s="34">
        <f>CONVERT(INDEX(Htg_StPt_Sch_EZ!$C$31:$I$54,MATCH(Schedules_8760!$C608,Htg_StPt_Sch_EZ!$B$31:$B$54,0),MATCH(Schedules_8760!$F608,Htg_StPt_Sch_EZ!$C$30:$I$30,0)),"F","C")</f>
        <v>19.444444444444443</v>
      </c>
      <c r="J608" s="34">
        <f>CONVERT(INDEX(Clg_StPt_Sch_EZ!$C$4:$I$27,MATCH(Schedules_8760!$C608,Clg_StPt_Sch_EZ!$B$4:$B$27,0),MATCH(Schedules_8760!$F608,Clg_StPt_Sch_EZ!$C$3:$I$3,0)),"F","C")</f>
        <v>25.555555555555554</v>
      </c>
      <c r="K608" s="34">
        <f>CONVERT(INDEX(Clg_StPt_Sch_EZ!$C$31:$I$54,MATCH(Schedules_8760!$C608,Clg_StPt_Sch_EZ!$B$31:$B$54,0),MATCH(Schedules_8760!$F608,Clg_StPt_Sch_EZ!$C$30:$I$30,0)),"F","C")</f>
        <v>28.333333333333332</v>
      </c>
      <c r="L608" s="34">
        <f>CONVERT(INDEX(DHW_StPt_Sch_EZ!$C$4:$I$27,MATCH(Schedules_8760!$C608,DHW_StPt_Sch_EZ!$B$4:$B$27,0),MATCH(Schedules_8760!$F608,DHW_StPt_Sch_EZ!$C$3:$I$3,0)),"F","C")</f>
        <v>53.333333333333329</v>
      </c>
      <c r="M608" s="34">
        <f>CONVERT(INDEX(DHW_StPt_Sch_EZ!$C$31:$I$54,MATCH(Schedules_8760!$C608,DHW_StPt_Sch_EZ!$B$31:$B$54,0),MATCH(Schedules_8760!$F608,DHW_StPt_Sch_EZ!$C$30:$I$30,0)),"F","C")</f>
        <v>53.333333333333329</v>
      </c>
      <c r="N608" s="12"/>
      <c r="O608" s="12"/>
      <c r="P608" s="12"/>
    </row>
    <row r="609" spans="1:16" x14ac:dyDescent="0.25">
      <c r="A609" s="35">
        <v>608</v>
      </c>
      <c r="B609" s="89">
        <v>26.291666666666671</v>
      </c>
      <c r="C609" s="35">
        <f t="shared" si="45"/>
        <v>8</v>
      </c>
      <c r="D609" s="35">
        <f t="shared" si="48"/>
        <v>26</v>
      </c>
      <c r="E609" s="35">
        <f t="shared" si="49"/>
        <v>5</v>
      </c>
      <c r="F609" s="35" t="str">
        <f t="shared" si="46"/>
        <v>Thursday</v>
      </c>
      <c r="G609" s="35">
        <f t="shared" si="47"/>
        <v>1</v>
      </c>
      <c r="H609" s="34">
        <f>CONVERT(INDEX(Htg_StPt_Sch_EZ!$C$4:$I$27,MATCH(Schedules_8760!$C609,Htg_StPt_Sch_EZ!$B$4:$B$27,0),MATCH(Schedules_8760!$F609,Htg_StPt_Sch_EZ!$C$3:$I$3,0)),"F","C")</f>
        <v>20.555555555555554</v>
      </c>
      <c r="I609" s="34">
        <f>CONVERT(INDEX(Htg_StPt_Sch_EZ!$C$31:$I$54,MATCH(Schedules_8760!$C609,Htg_StPt_Sch_EZ!$B$31:$B$54,0),MATCH(Schedules_8760!$F609,Htg_StPt_Sch_EZ!$C$30:$I$30,0)),"F","C")</f>
        <v>19.444444444444443</v>
      </c>
      <c r="J609" s="34">
        <f>CONVERT(INDEX(Clg_StPt_Sch_EZ!$C$4:$I$27,MATCH(Schedules_8760!$C609,Clg_StPt_Sch_EZ!$B$4:$B$27,0),MATCH(Schedules_8760!$F609,Clg_StPt_Sch_EZ!$C$3:$I$3,0)),"F","C")</f>
        <v>25.555555555555554</v>
      </c>
      <c r="K609" s="34">
        <f>CONVERT(INDEX(Clg_StPt_Sch_EZ!$C$31:$I$54,MATCH(Schedules_8760!$C609,Clg_StPt_Sch_EZ!$B$31:$B$54,0),MATCH(Schedules_8760!$F609,Clg_StPt_Sch_EZ!$C$30:$I$30,0)),"F","C")</f>
        <v>25</v>
      </c>
      <c r="L609" s="34">
        <f>CONVERT(INDEX(DHW_StPt_Sch_EZ!$C$4:$I$27,MATCH(Schedules_8760!$C609,DHW_StPt_Sch_EZ!$B$4:$B$27,0),MATCH(Schedules_8760!$F609,DHW_StPt_Sch_EZ!$C$3:$I$3,0)),"F","C")</f>
        <v>53.333333333333329</v>
      </c>
      <c r="M609" s="34">
        <f>CONVERT(INDEX(DHW_StPt_Sch_EZ!$C$31:$I$54,MATCH(Schedules_8760!$C609,DHW_StPt_Sch_EZ!$B$31:$B$54,0),MATCH(Schedules_8760!$F609,DHW_StPt_Sch_EZ!$C$30:$I$30,0)),"F","C")</f>
        <v>53.333333333333329</v>
      </c>
      <c r="N609" s="12"/>
      <c r="O609" s="12"/>
      <c r="P609" s="12"/>
    </row>
    <row r="610" spans="1:16" x14ac:dyDescent="0.25">
      <c r="A610" s="35">
        <v>609</v>
      </c>
      <c r="B610" s="89">
        <v>26.333333333333329</v>
      </c>
      <c r="C610" s="35">
        <f t="shared" si="45"/>
        <v>9</v>
      </c>
      <c r="D610" s="35">
        <f t="shared" si="48"/>
        <v>26</v>
      </c>
      <c r="E610" s="35">
        <f t="shared" si="49"/>
        <v>5</v>
      </c>
      <c r="F610" s="35" t="str">
        <f t="shared" si="46"/>
        <v>Thursday</v>
      </c>
      <c r="G610" s="35">
        <f t="shared" si="47"/>
        <v>1</v>
      </c>
      <c r="H610" s="34">
        <f>CONVERT(INDEX(Htg_StPt_Sch_EZ!$C$4:$I$27,MATCH(Schedules_8760!$C610,Htg_StPt_Sch_EZ!$B$4:$B$27,0),MATCH(Schedules_8760!$F610,Htg_StPt_Sch_EZ!$C$3:$I$3,0)),"F","C")</f>
        <v>20.555555555555554</v>
      </c>
      <c r="I610" s="34">
        <f>CONVERT(INDEX(Htg_StPt_Sch_EZ!$C$31:$I$54,MATCH(Schedules_8760!$C610,Htg_StPt_Sch_EZ!$B$31:$B$54,0),MATCH(Schedules_8760!$F610,Htg_StPt_Sch_EZ!$C$30:$I$30,0)),"F","C")</f>
        <v>19.444444444444443</v>
      </c>
      <c r="J610" s="34">
        <f>CONVERT(INDEX(Clg_StPt_Sch_EZ!$C$4:$I$27,MATCH(Schedules_8760!$C610,Clg_StPt_Sch_EZ!$B$4:$B$27,0),MATCH(Schedules_8760!$F610,Clg_StPt_Sch_EZ!$C$3:$I$3,0)),"F","C")</f>
        <v>25.555555555555554</v>
      </c>
      <c r="K610" s="34">
        <f>CONVERT(INDEX(Clg_StPt_Sch_EZ!$C$31:$I$54,MATCH(Schedules_8760!$C610,Clg_StPt_Sch_EZ!$B$31:$B$54,0),MATCH(Schedules_8760!$F610,Clg_StPt_Sch_EZ!$C$30:$I$30,0)),"F","C")</f>
        <v>25</v>
      </c>
      <c r="L610" s="34">
        <f>CONVERT(INDEX(DHW_StPt_Sch_EZ!$C$4:$I$27,MATCH(Schedules_8760!$C610,DHW_StPt_Sch_EZ!$B$4:$B$27,0),MATCH(Schedules_8760!$F610,DHW_StPt_Sch_EZ!$C$3:$I$3,0)),"F","C")</f>
        <v>53.333333333333329</v>
      </c>
      <c r="M610" s="34">
        <f>CONVERT(INDEX(DHW_StPt_Sch_EZ!$C$31:$I$54,MATCH(Schedules_8760!$C610,DHW_StPt_Sch_EZ!$B$31:$B$54,0),MATCH(Schedules_8760!$F610,DHW_StPt_Sch_EZ!$C$30:$I$30,0)),"F","C")</f>
        <v>53.333333333333329</v>
      </c>
      <c r="N610" s="12"/>
      <c r="O610" s="12"/>
      <c r="P610" s="12"/>
    </row>
    <row r="611" spans="1:16" x14ac:dyDescent="0.25">
      <c r="A611" s="35">
        <v>610</v>
      </c>
      <c r="B611" s="89">
        <v>26.375</v>
      </c>
      <c r="C611" s="35">
        <f t="shared" si="45"/>
        <v>10</v>
      </c>
      <c r="D611" s="35">
        <f t="shared" si="48"/>
        <v>26</v>
      </c>
      <c r="E611" s="35">
        <f t="shared" si="49"/>
        <v>5</v>
      </c>
      <c r="F611" s="35" t="str">
        <f t="shared" si="46"/>
        <v>Thursday</v>
      </c>
      <c r="G611" s="35">
        <f t="shared" si="47"/>
        <v>1</v>
      </c>
      <c r="H611" s="34">
        <f>CONVERT(INDEX(Htg_StPt_Sch_EZ!$C$4:$I$27,MATCH(Schedules_8760!$C611,Htg_StPt_Sch_EZ!$B$4:$B$27,0),MATCH(Schedules_8760!$F611,Htg_StPt_Sch_EZ!$C$3:$I$3,0)),"F","C")</f>
        <v>20.555555555555554</v>
      </c>
      <c r="I611" s="34">
        <f>CONVERT(INDEX(Htg_StPt_Sch_EZ!$C$31:$I$54,MATCH(Schedules_8760!$C611,Htg_StPt_Sch_EZ!$B$31:$B$54,0),MATCH(Schedules_8760!$F611,Htg_StPt_Sch_EZ!$C$30:$I$30,0)),"F","C")</f>
        <v>19.444444444444443</v>
      </c>
      <c r="J611" s="34">
        <f>CONVERT(INDEX(Clg_StPt_Sch_EZ!$C$4:$I$27,MATCH(Schedules_8760!$C611,Clg_StPt_Sch_EZ!$B$4:$B$27,0),MATCH(Schedules_8760!$F611,Clg_StPt_Sch_EZ!$C$3:$I$3,0)),"F","C")</f>
        <v>25.555555555555554</v>
      </c>
      <c r="K611" s="34">
        <f>CONVERT(INDEX(Clg_StPt_Sch_EZ!$C$31:$I$54,MATCH(Schedules_8760!$C611,Clg_StPt_Sch_EZ!$B$31:$B$54,0),MATCH(Schedules_8760!$F611,Clg_StPt_Sch_EZ!$C$30:$I$30,0)),"F","C")</f>
        <v>25</v>
      </c>
      <c r="L611" s="34">
        <f>CONVERT(INDEX(DHW_StPt_Sch_EZ!$C$4:$I$27,MATCH(Schedules_8760!$C611,DHW_StPt_Sch_EZ!$B$4:$B$27,0),MATCH(Schedules_8760!$F611,DHW_StPt_Sch_EZ!$C$3:$I$3,0)),"F","C")</f>
        <v>53.333333333333329</v>
      </c>
      <c r="M611" s="34">
        <f>CONVERT(INDEX(DHW_StPt_Sch_EZ!$C$31:$I$54,MATCH(Schedules_8760!$C611,DHW_StPt_Sch_EZ!$B$31:$B$54,0),MATCH(Schedules_8760!$F611,DHW_StPt_Sch_EZ!$C$30:$I$30,0)),"F","C")</f>
        <v>53.333333333333329</v>
      </c>
      <c r="N611" s="12"/>
      <c r="O611" s="12"/>
      <c r="P611" s="12"/>
    </row>
    <row r="612" spans="1:16" x14ac:dyDescent="0.25">
      <c r="A612" s="35">
        <v>611</v>
      </c>
      <c r="B612" s="89">
        <v>26.416666666666671</v>
      </c>
      <c r="C612" s="35">
        <f t="shared" si="45"/>
        <v>11</v>
      </c>
      <c r="D612" s="35">
        <f t="shared" si="48"/>
        <v>26</v>
      </c>
      <c r="E612" s="35">
        <f t="shared" si="49"/>
        <v>5</v>
      </c>
      <c r="F612" s="35" t="str">
        <f t="shared" si="46"/>
        <v>Thursday</v>
      </c>
      <c r="G612" s="35">
        <f t="shared" si="47"/>
        <v>1</v>
      </c>
      <c r="H612" s="34">
        <f>CONVERT(INDEX(Htg_StPt_Sch_EZ!$C$4:$I$27,MATCH(Schedules_8760!$C612,Htg_StPt_Sch_EZ!$B$4:$B$27,0),MATCH(Schedules_8760!$F612,Htg_StPt_Sch_EZ!$C$3:$I$3,0)),"F","C")</f>
        <v>20.555555555555554</v>
      </c>
      <c r="I612" s="34">
        <f>CONVERT(INDEX(Htg_StPt_Sch_EZ!$C$31:$I$54,MATCH(Schedules_8760!$C612,Htg_StPt_Sch_EZ!$B$31:$B$54,0),MATCH(Schedules_8760!$F612,Htg_StPt_Sch_EZ!$C$30:$I$30,0)),"F","C")</f>
        <v>19.444444444444443</v>
      </c>
      <c r="J612" s="34">
        <f>CONVERT(INDEX(Clg_StPt_Sch_EZ!$C$4:$I$27,MATCH(Schedules_8760!$C612,Clg_StPt_Sch_EZ!$B$4:$B$27,0),MATCH(Schedules_8760!$F612,Clg_StPt_Sch_EZ!$C$3:$I$3,0)),"F","C")</f>
        <v>25.555555555555554</v>
      </c>
      <c r="K612" s="34">
        <f>CONVERT(INDEX(Clg_StPt_Sch_EZ!$C$31:$I$54,MATCH(Schedules_8760!$C612,Clg_StPt_Sch_EZ!$B$31:$B$54,0),MATCH(Schedules_8760!$F612,Clg_StPt_Sch_EZ!$C$30:$I$30,0)),"F","C")</f>
        <v>25</v>
      </c>
      <c r="L612" s="34">
        <f>CONVERT(INDEX(DHW_StPt_Sch_EZ!$C$4:$I$27,MATCH(Schedules_8760!$C612,DHW_StPt_Sch_EZ!$B$4:$B$27,0),MATCH(Schedules_8760!$F612,DHW_StPt_Sch_EZ!$C$3:$I$3,0)),"F","C")</f>
        <v>53.333333333333329</v>
      </c>
      <c r="M612" s="34">
        <f>CONVERT(INDEX(DHW_StPt_Sch_EZ!$C$31:$I$54,MATCH(Schedules_8760!$C612,DHW_StPt_Sch_EZ!$B$31:$B$54,0),MATCH(Schedules_8760!$F612,DHW_StPt_Sch_EZ!$C$30:$I$30,0)),"F","C")</f>
        <v>53.333333333333329</v>
      </c>
      <c r="N612" s="12"/>
      <c r="O612" s="12"/>
      <c r="P612" s="12"/>
    </row>
    <row r="613" spans="1:16" x14ac:dyDescent="0.25">
      <c r="A613" s="35">
        <v>612</v>
      </c>
      <c r="B613" s="89">
        <v>26.458333333333329</v>
      </c>
      <c r="C613" s="35">
        <f t="shared" si="45"/>
        <v>12</v>
      </c>
      <c r="D613" s="35">
        <f t="shared" si="48"/>
        <v>26</v>
      </c>
      <c r="E613" s="35">
        <f t="shared" si="49"/>
        <v>5</v>
      </c>
      <c r="F613" s="35" t="str">
        <f t="shared" si="46"/>
        <v>Thursday</v>
      </c>
      <c r="G613" s="35">
        <f t="shared" si="47"/>
        <v>1</v>
      </c>
      <c r="H613" s="34">
        <f>CONVERT(INDEX(Htg_StPt_Sch_EZ!$C$4:$I$27,MATCH(Schedules_8760!$C613,Htg_StPt_Sch_EZ!$B$4:$B$27,0),MATCH(Schedules_8760!$F613,Htg_StPt_Sch_EZ!$C$3:$I$3,0)),"F","C")</f>
        <v>20.555555555555554</v>
      </c>
      <c r="I613" s="34">
        <f>CONVERT(INDEX(Htg_StPt_Sch_EZ!$C$31:$I$54,MATCH(Schedules_8760!$C613,Htg_StPt_Sch_EZ!$B$31:$B$54,0),MATCH(Schedules_8760!$F613,Htg_StPt_Sch_EZ!$C$30:$I$30,0)),"F","C")</f>
        <v>19.444444444444443</v>
      </c>
      <c r="J613" s="34">
        <f>CONVERT(INDEX(Clg_StPt_Sch_EZ!$C$4:$I$27,MATCH(Schedules_8760!$C613,Clg_StPt_Sch_EZ!$B$4:$B$27,0),MATCH(Schedules_8760!$F613,Clg_StPt_Sch_EZ!$C$3:$I$3,0)),"F","C")</f>
        <v>25.555555555555554</v>
      </c>
      <c r="K613" s="34">
        <f>CONVERT(INDEX(Clg_StPt_Sch_EZ!$C$31:$I$54,MATCH(Schedules_8760!$C613,Clg_StPt_Sch_EZ!$B$31:$B$54,0),MATCH(Schedules_8760!$F613,Clg_StPt_Sch_EZ!$C$30:$I$30,0)),"F","C")</f>
        <v>25</v>
      </c>
      <c r="L613" s="34">
        <f>CONVERT(INDEX(DHW_StPt_Sch_EZ!$C$4:$I$27,MATCH(Schedules_8760!$C613,DHW_StPt_Sch_EZ!$B$4:$B$27,0),MATCH(Schedules_8760!$F613,DHW_StPt_Sch_EZ!$C$3:$I$3,0)),"F","C")</f>
        <v>53.333333333333329</v>
      </c>
      <c r="M613" s="34">
        <f>CONVERT(INDEX(DHW_StPt_Sch_EZ!$C$31:$I$54,MATCH(Schedules_8760!$C613,DHW_StPt_Sch_EZ!$B$31:$B$54,0),MATCH(Schedules_8760!$F613,DHW_StPt_Sch_EZ!$C$30:$I$30,0)),"F","C")</f>
        <v>53.333333333333329</v>
      </c>
      <c r="N613" s="12"/>
      <c r="O613" s="12"/>
      <c r="P613" s="12"/>
    </row>
    <row r="614" spans="1:16" x14ac:dyDescent="0.25">
      <c r="A614" s="35">
        <v>613</v>
      </c>
      <c r="B614" s="89">
        <v>26.5</v>
      </c>
      <c r="C614" s="35">
        <f t="shared" si="45"/>
        <v>13</v>
      </c>
      <c r="D614" s="35">
        <f t="shared" si="48"/>
        <v>26</v>
      </c>
      <c r="E614" s="35">
        <f t="shared" si="49"/>
        <v>5</v>
      </c>
      <c r="F614" s="35" t="str">
        <f t="shared" si="46"/>
        <v>Thursday</v>
      </c>
      <c r="G614" s="35">
        <f t="shared" si="47"/>
        <v>1</v>
      </c>
      <c r="H614" s="34">
        <f>CONVERT(INDEX(Htg_StPt_Sch_EZ!$C$4:$I$27,MATCH(Schedules_8760!$C614,Htg_StPt_Sch_EZ!$B$4:$B$27,0),MATCH(Schedules_8760!$F614,Htg_StPt_Sch_EZ!$C$3:$I$3,0)),"F","C")</f>
        <v>20.555555555555554</v>
      </c>
      <c r="I614" s="34">
        <f>CONVERT(INDEX(Htg_StPt_Sch_EZ!$C$31:$I$54,MATCH(Schedules_8760!$C614,Htg_StPt_Sch_EZ!$B$31:$B$54,0),MATCH(Schedules_8760!$F614,Htg_StPt_Sch_EZ!$C$30:$I$30,0)),"F","C")</f>
        <v>19.444444444444443</v>
      </c>
      <c r="J614" s="34">
        <f>CONVERT(INDEX(Clg_StPt_Sch_EZ!$C$4:$I$27,MATCH(Schedules_8760!$C614,Clg_StPt_Sch_EZ!$B$4:$B$27,0),MATCH(Schedules_8760!$F614,Clg_StPt_Sch_EZ!$C$3:$I$3,0)),"F","C")</f>
        <v>25.555555555555554</v>
      </c>
      <c r="K614" s="34">
        <f>CONVERT(INDEX(Clg_StPt_Sch_EZ!$C$31:$I$54,MATCH(Schedules_8760!$C614,Clg_StPt_Sch_EZ!$B$31:$B$54,0),MATCH(Schedules_8760!$F614,Clg_StPt_Sch_EZ!$C$30:$I$30,0)),"F","C")</f>
        <v>25</v>
      </c>
      <c r="L614" s="34">
        <f>CONVERT(INDEX(DHW_StPt_Sch_EZ!$C$4:$I$27,MATCH(Schedules_8760!$C614,DHW_StPt_Sch_EZ!$B$4:$B$27,0),MATCH(Schedules_8760!$F614,DHW_StPt_Sch_EZ!$C$3:$I$3,0)),"F","C")</f>
        <v>53.333333333333329</v>
      </c>
      <c r="M614" s="34">
        <f>CONVERT(INDEX(DHW_StPt_Sch_EZ!$C$31:$I$54,MATCH(Schedules_8760!$C614,DHW_StPt_Sch_EZ!$B$31:$B$54,0),MATCH(Schedules_8760!$F614,DHW_StPt_Sch_EZ!$C$30:$I$30,0)),"F","C")</f>
        <v>53.333333333333329</v>
      </c>
      <c r="N614" s="12"/>
      <c r="O614" s="12"/>
      <c r="P614" s="12"/>
    </row>
    <row r="615" spans="1:16" x14ac:dyDescent="0.25">
      <c r="A615" s="35">
        <v>614</v>
      </c>
      <c r="B615" s="89">
        <v>26.541666666666671</v>
      </c>
      <c r="C615" s="35">
        <f t="shared" si="45"/>
        <v>14</v>
      </c>
      <c r="D615" s="35">
        <f t="shared" si="48"/>
        <v>26</v>
      </c>
      <c r="E615" s="35">
        <f t="shared" si="49"/>
        <v>5</v>
      </c>
      <c r="F615" s="35" t="str">
        <f t="shared" si="46"/>
        <v>Thursday</v>
      </c>
      <c r="G615" s="35">
        <f t="shared" si="47"/>
        <v>1</v>
      </c>
      <c r="H615" s="34">
        <f>CONVERT(INDEX(Htg_StPt_Sch_EZ!$C$4:$I$27,MATCH(Schedules_8760!$C615,Htg_StPt_Sch_EZ!$B$4:$B$27,0),MATCH(Schedules_8760!$F615,Htg_StPt_Sch_EZ!$C$3:$I$3,0)),"F","C")</f>
        <v>20.555555555555554</v>
      </c>
      <c r="I615" s="34">
        <f>CONVERT(INDEX(Htg_StPt_Sch_EZ!$C$31:$I$54,MATCH(Schedules_8760!$C615,Htg_StPt_Sch_EZ!$B$31:$B$54,0),MATCH(Schedules_8760!$F615,Htg_StPt_Sch_EZ!$C$30:$I$30,0)),"F","C")</f>
        <v>19.444444444444443</v>
      </c>
      <c r="J615" s="34">
        <f>CONVERT(INDEX(Clg_StPt_Sch_EZ!$C$4:$I$27,MATCH(Schedules_8760!$C615,Clg_StPt_Sch_EZ!$B$4:$B$27,0),MATCH(Schedules_8760!$F615,Clg_StPt_Sch_EZ!$C$3:$I$3,0)),"F","C")</f>
        <v>25.555555555555554</v>
      </c>
      <c r="K615" s="34">
        <f>CONVERT(INDEX(Clg_StPt_Sch_EZ!$C$31:$I$54,MATCH(Schedules_8760!$C615,Clg_StPt_Sch_EZ!$B$31:$B$54,0),MATCH(Schedules_8760!$F615,Clg_StPt_Sch_EZ!$C$30:$I$30,0)),"F","C")</f>
        <v>25</v>
      </c>
      <c r="L615" s="34">
        <f>CONVERT(INDEX(DHW_StPt_Sch_EZ!$C$4:$I$27,MATCH(Schedules_8760!$C615,DHW_StPt_Sch_EZ!$B$4:$B$27,0),MATCH(Schedules_8760!$F615,DHW_StPt_Sch_EZ!$C$3:$I$3,0)),"F","C")</f>
        <v>53.333333333333329</v>
      </c>
      <c r="M615" s="34">
        <f>CONVERT(INDEX(DHW_StPt_Sch_EZ!$C$31:$I$54,MATCH(Schedules_8760!$C615,DHW_StPt_Sch_EZ!$B$31:$B$54,0),MATCH(Schedules_8760!$F615,DHW_StPt_Sch_EZ!$C$30:$I$30,0)),"F","C")</f>
        <v>53.333333333333329</v>
      </c>
      <c r="N615" s="12"/>
      <c r="O615" s="12"/>
      <c r="P615" s="12"/>
    </row>
    <row r="616" spans="1:16" x14ac:dyDescent="0.25">
      <c r="A616" s="35">
        <v>615</v>
      </c>
      <c r="B616" s="89">
        <v>26.583333333333329</v>
      </c>
      <c r="C616" s="35">
        <f t="shared" si="45"/>
        <v>15</v>
      </c>
      <c r="D616" s="35">
        <f t="shared" si="48"/>
        <v>26</v>
      </c>
      <c r="E616" s="35">
        <f t="shared" si="49"/>
        <v>5</v>
      </c>
      <c r="F616" s="35" t="str">
        <f t="shared" si="46"/>
        <v>Thursday</v>
      </c>
      <c r="G616" s="35">
        <f t="shared" si="47"/>
        <v>1</v>
      </c>
      <c r="H616" s="34">
        <f>CONVERT(INDEX(Htg_StPt_Sch_EZ!$C$4:$I$27,MATCH(Schedules_8760!$C616,Htg_StPt_Sch_EZ!$B$4:$B$27,0),MATCH(Schedules_8760!$F616,Htg_StPt_Sch_EZ!$C$3:$I$3,0)),"F","C")</f>
        <v>20.555555555555554</v>
      </c>
      <c r="I616" s="34">
        <f>CONVERT(INDEX(Htg_StPt_Sch_EZ!$C$31:$I$54,MATCH(Schedules_8760!$C616,Htg_StPt_Sch_EZ!$B$31:$B$54,0),MATCH(Schedules_8760!$F616,Htg_StPt_Sch_EZ!$C$30:$I$30,0)),"F","C")</f>
        <v>21.111111111111111</v>
      </c>
      <c r="J616" s="34">
        <f>CONVERT(INDEX(Clg_StPt_Sch_EZ!$C$4:$I$27,MATCH(Schedules_8760!$C616,Clg_StPt_Sch_EZ!$B$4:$B$27,0),MATCH(Schedules_8760!$F616,Clg_StPt_Sch_EZ!$C$3:$I$3,0)),"F","C")</f>
        <v>25.555555555555554</v>
      </c>
      <c r="K616" s="34">
        <f>CONVERT(INDEX(Clg_StPt_Sch_EZ!$C$31:$I$54,MATCH(Schedules_8760!$C616,Clg_StPt_Sch_EZ!$B$31:$B$54,0),MATCH(Schedules_8760!$F616,Clg_StPt_Sch_EZ!$C$30:$I$30,0)),"F","C")</f>
        <v>25</v>
      </c>
      <c r="L616" s="34">
        <f>CONVERT(INDEX(DHW_StPt_Sch_EZ!$C$4:$I$27,MATCH(Schedules_8760!$C616,DHW_StPt_Sch_EZ!$B$4:$B$27,0),MATCH(Schedules_8760!$F616,DHW_StPt_Sch_EZ!$C$3:$I$3,0)),"F","C")</f>
        <v>53.333333333333329</v>
      </c>
      <c r="M616" s="34">
        <f>CONVERT(INDEX(DHW_StPt_Sch_EZ!$C$31:$I$54,MATCH(Schedules_8760!$C616,DHW_StPt_Sch_EZ!$B$31:$B$54,0),MATCH(Schedules_8760!$F616,DHW_StPt_Sch_EZ!$C$30:$I$30,0)),"F","C")</f>
        <v>53.333333333333329</v>
      </c>
      <c r="N616" s="12"/>
      <c r="O616" s="12"/>
      <c r="P616" s="12"/>
    </row>
    <row r="617" spans="1:16" x14ac:dyDescent="0.25">
      <c r="A617" s="35">
        <v>616</v>
      </c>
      <c r="B617" s="89">
        <v>26.625</v>
      </c>
      <c r="C617" s="35">
        <f t="shared" si="45"/>
        <v>16</v>
      </c>
      <c r="D617" s="35">
        <f t="shared" si="48"/>
        <v>26</v>
      </c>
      <c r="E617" s="35">
        <f t="shared" si="49"/>
        <v>5</v>
      </c>
      <c r="F617" s="35" t="str">
        <f t="shared" si="46"/>
        <v>Thursday</v>
      </c>
      <c r="G617" s="35">
        <f t="shared" si="47"/>
        <v>1</v>
      </c>
      <c r="H617" s="34">
        <f>CONVERT(INDEX(Htg_StPt_Sch_EZ!$C$4:$I$27,MATCH(Schedules_8760!$C617,Htg_StPt_Sch_EZ!$B$4:$B$27,0),MATCH(Schedules_8760!$F617,Htg_StPt_Sch_EZ!$C$3:$I$3,0)),"F","C")</f>
        <v>20.555555555555554</v>
      </c>
      <c r="I617" s="34">
        <f>CONVERT(INDEX(Htg_StPt_Sch_EZ!$C$31:$I$54,MATCH(Schedules_8760!$C617,Htg_StPt_Sch_EZ!$B$31:$B$54,0),MATCH(Schedules_8760!$F617,Htg_StPt_Sch_EZ!$C$30:$I$30,0)),"F","C")</f>
        <v>21.111111111111111</v>
      </c>
      <c r="J617" s="34">
        <f>CONVERT(INDEX(Clg_StPt_Sch_EZ!$C$4:$I$27,MATCH(Schedules_8760!$C617,Clg_StPt_Sch_EZ!$B$4:$B$27,0),MATCH(Schedules_8760!$F617,Clg_StPt_Sch_EZ!$C$3:$I$3,0)),"F","C")</f>
        <v>25.555555555555554</v>
      </c>
      <c r="K617" s="34">
        <f>CONVERT(INDEX(Clg_StPt_Sch_EZ!$C$31:$I$54,MATCH(Schedules_8760!$C617,Clg_StPt_Sch_EZ!$B$31:$B$54,0),MATCH(Schedules_8760!$F617,Clg_StPt_Sch_EZ!$C$30:$I$30,0)),"F","C")</f>
        <v>25</v>
      </c>
      <c r="L617" s="34">
        <f>CONVERT(INDEX(DHW_StPt_Sch_EZ!$C$4:$I$27,MATCH(Schedules_8760!$C617,DHW_StPt_Sch_EZ!$B$4:$B$27,0),MATCH(Schedules_8760!$F617,DHW_StPt_Sch_EZ!$C$3:$I$3,0)),"F","C")</f>
        <v>53.333333333333329</v>
      </c>
      <c r="M617" s="34">
        <f>CONVERT(INDEX(DHW_StPt_Sch_EZ!$C$31:$I$54,MATCH(Schedules_8760!$C617,DHW_StPt_Sch_EZ!$B$31:$B$54,0),MATCH(Schedules_8760!$F617,DHW_StPt_Sch_EZ!$C$30:$I$30,0)),"F","C")</f>
        <v>53.333333333333329</v>
      </c>
      <c r="N617" s="12"/>
      <c r="O617" s="12"/>
      <c r="P617" s="12"/>
    </row>
    <row r="618" spans="1:16" x14ac:dyDescent="0.25">
      <c r="A618" s="35">
        <v>617</v>
      </c>
      <c r="B618" s="89">
        <v>26.666666666666671</v>
      </c>
      <c r="C618" s="35">
        <f t="shared" si="45"/>
        <v>17</v>
      </c>
      <c r="D618" s="35">
        <f t="shared" si="48"/>
        <v>26</v>
      </c>
      <c r="E618" s="35">
        <f t="shared" si="49"/>
        <v>5</v>
      </c>
      <c r="F618" s="35" t="str">
        <f t="shared" si="46"/>
        <v>Thursday</v>
      </c>
      <c r="G618" s="35">
        <f t="shared" si="47"/>
        <v>1</v>
      </c>
      <c r="H618" s="34">
        <f>CONVERT(INDEX(Htg_StPt_Sch_EZ!$C$4:$I$27,MATCH(Schedules_8760!$C618,Htg_StPt_Sch_EZ!$B$4:$B$27,0),MATCH(Schedules_8760!$F618,Htg_StPt_Sch_EZ!$C$3:$I$3,0)),"F","C")</f>
        <v>20.555555555555554</v>
      </c>
      <c r="I618" s="34">
        <f>CONVERT(INDEX(Htg_StPt_Sch_EZ!$C$31:$I$54,MATCH(Schedules_8760!$C618,Htg_StPt_Sch_EZ!$B$31:$B$54,0),MATCH(Schedules_8760!$F618,Htg_StPt_Sch_EZ!$C$30:$I$30,0)),"F","C")</f>
        <v>17.777777777777779</v>
      </c>
      <c r="J618" s="34">
        <f>CONVERT(INDEX(Clg_StPt_Sch_EZ!$C$4:$I$27,MATCH(Schedules_8760!$C618,Clg_StPt_Sch_EZ!$B$4:$B$27,0),MATCH(Schedules_8760!$F618,Clg_StPt_Sch_EZ!$C$3:$I$3,0)),"F","C")</f>
        <v>25.555555555555554</v>
      </c>
      <c r="K618" s="34">
        <f>CONVERT(INDEX(Clg_StPt_Sch_EZ!$C$31:$I$54,MATCH(Schedules_8760!$C618,Clg_StPt_Sch_EZ!$B$31:$B$54,0),MATCH(Schedules_8760!$F618,Clg_StPt_Sch_EZ!$C$30:$I$30,0)),"F","C")</f>
        <v>25</v>
      </c>
      <c r="L618" s="34">
        <f>CONVERT(INDEX(DHW_StPt_Sch_EZ!$C$4:$I$27,MATCH(Schedules_8760!$C618,DHW_StPt_Sch_EZ!$B$4:$B$27,0),MATCH(Schedules_8760!$F618,DHW_StPt_Sch_EZ!$C$3:$I$3,0)),"F","C")</f>
        <v>53.333333333333329</v>
      </c>
      <c r="M618" s="34">
        <f>CONVERT(INDEX(DHW_StPt_Sch_EZ!$C$31:$I$54,MATCH(Schedules_8760!$C618,DHW_StPt_Sch_EZ!$B$31:$B$54,0),MATCH(Schedules_8760!$F618,DHW_StPt_Sch_EZ!$C$30:$I$30,0)),"F","C")</f>
        <v>53.333333333333329</v>
      </c>
      <c r="N618" s="12"/>
      <c r="O618" s="12"/>
      <c r="P618" s="12"/>
    </row>
    <row r="619" spans="1:16" x14ac:dyDescent="0.25">
      <c r="A619" s="35">
        <v>618</v>
      </c>
      <c r="B619" s="89">
        <v>26.708333333333329</v>
      </c>
      <c r="C619" s="35">
        <f t="shared" si="45"/>
        <v>18</v>
      </c>
      <c r="D619" s="35">
        <f t="shared" si="48"/>
        <v>26</v>
      </c>
      <c r="E619" s="35">
        <f t="shared" si="49"/>
        <v>5</v>
      </c>
      <c r="F619" s="35" t="str">
        <f t="shared" si="46"/>
        <v>Thursday</v>
      </c>
      <c r="G619" s="35">
        <f t="shared" si="47"/>
        <v>1</v>
      </c>
      <c r="H619" s="34">
        <f>CONVERT(INDEX(Htg_StPt_Sch_EZ!$C$4:$I$27,MATCH(Schedules_8760!$C619,Htg_StPt_Sch_EZ!$B$4:$B$27,0),MATCH(Schedules_8760!$F619,Htg_StPt_Sch_EZ!$C$3:$I$3,0)),"F","C")</f>
        <v>20.555555555555554</v>
      </c>
      <c r="I619" s="34">
        <f>CONVERT(INDEX(Htg_StPt_Sch_EZ!$C$31:$I$54,MATCH(Schedules_8760!$C619,Htg_StPt_Sch_EZ!$B$31:$B$54,0),MATCH(Schedules_8760!$F619,Htg_StPt_Sch_EZ!$C$30:$I$30,0)),"F","C")</f>
        <v>17.777777777777779</v>
      </c>
      <c r="J619" s="34">
        <f>CONVERT(INDEX(Clg_StPt_Sch_EZ!$C$4:$I$27,MATCH(Schedules_8760!$C619,Clg_StPt_Sch_EZ!$B$4:$B$27,0),MATCH(Schedules_8760!$F619,Clg_StPt_Sch_EZ!$C$3:$I$3,0)),"F","C")</f>
        <v>25.555555555555554</v>
      </c>
      <c r="K619" s="34">
        <f>CONVERT(INDEX(Clg_StPt_Sch_EZ!$C$31:$I$54,MATCH(Schedules_8760!$C619,Clg_StPt_Sch_EZ!$B$31:$B$54,0),MATCH(Schedules_8760!$F619,Clg_StPt_Sch_EZ!$C$30:$I$30,0)),"F","C")</f>
        <v>28.333333333333332</v>
      </c>
      <c r="L619" s="34">
        <f>CONVERT(INDEX(DHW_StPt_Sch_EZ!$C$4:$I$27,MATCH(Schedules_8760!$C619,DHW_StPt_Sch_EZ!$B$4:$B$27,0),MATCH(Schedules_8760!$F619,DHW_StPt_Sch_EZ!$C$3:$I$3,0)),"F","C")</f>
        <v>53.333333333333329</v>
      </c>
      <c r="M619" s="34">
        <f>CONVERT(INDEX(DHW_StPt_Sch_EZ!$C$31:$I$54,MATCH(Schedules_8760!$C619,DHW_StPt_Sch_EZ!$B$31:$B$54,0),MATCH(Schedules_8760!$F619,DHW_StPt_Sch_EZ!$C$30:$I$30,0)),"F","C")</f>
        <v>53.333333333333329</v>
      </c>
      <c r="N619" s="12"/>
      <c r="O619" s="12"/>
      <c r="P619" s="12"/>
    </row>
    <row r="620" spans="1:16" x14ac:dyDescent="0.25">
      <c r="A620" s="35">
        <v>619</v>
      </c>
      <c r="B620" s="89">
        <v>26.75</v>
      </c>
      <c r="C620" s="35">
        <f t="shared" si="45"/>
        <v>19</v>
      </c>
      <c r="D620" s="35">
        <f t="shared" si="48"/>
        <v>26</v>
      </c>
      <c r="E620" s="35">
        <f t="shared" si="49"/>
        <v>5</v>
      </c>
      <c r="F620" s="35" t="str">
        <f t="shared" si="46"/>
        <v>Thursday</v>
      </c>
      <c r="G620" s="35">
        <f t="shared" si="47"/>
        <v>1</v>
      </c>
      <c r="H620" s="34">
        <f>CONVERT(INDEX(Htg_StPt_Sch_EZ!$C$4:$I$27,MATCH(Schedules_8760!$C620,Htg_StPt_Sch_EZ!$B$4:$B$27,0),MATCH(Schedules_8760!$F620,Htg_StPt_Sch_EZ!$C$3:$I$3,0)),"F","C")</f>
        <v>20.555555555555554</v>
      </c>
      <c r="I620" s="34">
        <f>CONVERT(INDEX(Htg_StPt_Sch_EZ!$C$31:$I$54,MATCH(Schedules_8760!$C620,Htg_StPt_Sch_EZ!$B$31:$B$54,0),MATCH(Schedules_8760!$F620,Htg_StPt_Sch_EZ!$C$30:$I$30,0)),"F","C")</f>
        <v>18.333333333333332</v>
      </c>
      <c r="J620" s="34">
        <f>CONVERT(INDEX(Clg_StPt_Sch_EZ!$C$4:$I$27,MATCH(Schedules_8760!$C620,Clg_StPt_Sch_EZ!$B$4:$B$27,0),MATCH(Schedules_8760!$F620,Clg_StPt_Sch_EZ!$C$3:$I$3,0)),"F","C")</f>
        <v>25.555555555555554</v>
      </c>
      <c r="K620" s="34">
        <f>CONVERT(INDEX(Clg_StPt_Sch_EZ!$C$31:$I$54,MATCH(Schedules_8760!$C620,Clg_StPt_Sch_EZ!$B$31:$B$54,0),MATCH(Schedules_8760!$F620,Clg_StPt_Sch_EZ!$C$30:$I$30,0)),"F","C")</f>
        <v>28.333333333333332</v>
      </c>
      <c r="L620" s="34">
        <f>CONVERT(INDEX(DHW_StPt_Sch_EZ!$C$4:$I$27,MATCH(Schedules_8760!$C620,DHW_StPt_Sch_EZ!$B$4:$B$27,0),MATCH(Schedules_8760!$F620,DHW_StPt_Sch_EZ!$C$3:$I$3,0)),"F","C")</f>
        <v>53.333333333333329</v>
      </c>
      <c r="M620" s="34">
        <f>CONVERT(INDEX(DHW_StPt_Sch_EZ!$C$31:$I$54,MATCH(Schedules_8760!$C620,DHW_StPt_Sch_EZ!$B$31:$B$54,0),MATCH(Schedules_8760!$F620,DHW_StPt_Sch_EZ!$C$30:$I$30,0)),"F","C")</f>
        <v>53.333333333333329</v>
      </c>
      <c r="N620" s="12"/>
      <c r="O620" s="12"/>
      <c r="P620" s="12"/>
    </row>
    <row r="621" spans="1:16" x14ac:dyDescent="0.25">
      <c r="A621" s="35">
        <v>620</v>
      </c>
      <c r="B621" s="89">
        <v>26.791666666666671</v>
      </c>
      <c r="C621" s="35">
        <f t="shared" si="45"/>
        <v>20</v>
      </c>
      <c r="D621" s="35">
        <f t="shared" si="48"/>
        <v>26</v>
      </c>
      <c r="E621" s="35">
        <f t="shared" si="49"/>
        <v>5</v>
      </c>
      <c r="F621" s="35" t="str">
        <f t="shared" si="46"/>
        <v>Thursday</v>
      </c>
      <c r="G621" s="35">
        <f t="shared" si="47"/>
        <v>1</v>
      </c>
      <c r="H621" s="34">
        <f>CONVERT(INDEX(Htg_StPt_Sch_EZ!$C$4:$I$27,MATCH(Schedules_8760!$C621,Htg_StPt_Sch_EZ!$B$4:$B$27,0),MATCH(Schedules_8760!$F621,Htg_StPt_Sch_EZ!$C$3:$I$3,0)),"F","C")</f>
        <v>20.555555555555554</v>
      </c>
      <c r="I621" s="34">
        <f>CONVERT(INDEX(Htg_StPt_Sch_EZ!$C$31:$I$54,MATCH(Schedules_8760!$C621,Htg_StPt_Sch_EZ!$B$31:$B$54,0),MATCH(Schedules_8760!$F621,Htg_StPt_Sch_EZ!$C$30:$I$30,0)),"F","C")</f>
        <v>18.888888888888889</v>
      </c>
      <c r="J621" s="34">
        <f>CONVERT(INDEX(Clg_StPt_Sch_EZ!$C$4:$I$27,MATCH(Schedules_8760!$C621,Clg_StPt_Sch_EZ!$B$4:$B$27,0),MATCH(Schedules_8760!$F621,Clg_StPt_Sch_EZ!$C$3:$I$3,0)),"F","C")</f>
        <v>25.555555555555554</v>
      </c>
      <c r="K621" s="34">
        <f>CONVERT(INDEX(Clg_StPt_Sch_EZ!$C$31:$I$54,MATCH(Schedules_8760!$C621,Clg_StPt_Sch_EZ!$B$31:$B$54,0),MATCH(Schedules_8760!$F621,Clg_StPt_Sch_EZ!$C$30:$I$30,0)),"F","C")</f>
        <v>28.333333333333332</v>
      </c>
      <c r="L621" s="34">
        <f>CONVERT(INDEX(DHW_StPt_Sch_EZ!$C$4:$I$27,MATCH(Schedules_8760!$C621,DHW_StPt_Sch_EZ!$B$4:$B$27,0),MATCH(Schedules_8760!$F621,DHW_StPt_Sch_EZ!$C$3:$I$3,0)),"F","C")</f>
        <v>53.333333333333329</v>
      </c>
      <c r="M621" s="34">
        <f>CONVERT(INDEX(DHW_StPt_Sch_EZ!$C$31:$I$54,MATCH(Schedules_8760!$C621,DHW_StPt_Sch_EZ!$B$31:$B$54,0),MATCH(Schedules_8760!$F621,DHW_StPt_Sch_EZ!$C$30:$I$30,0)),"F","C")</f>
        <v>53.333333333333329</v>
      </c>
      <c r="N621" s="12"/>
      <c r="O621" s="12"/>
      <c r="P621" s="12"/>
    </row>
    <row r="622" spans="1:16" x14ac:dyDescent="0.25">
      <c r="A622" s="35">
        <v>621</v>
      </c>
      <c r="B622" s="89">
        <v>26.833333333333329</v>
      </c>
      <c r="C622" s="35">
        <f t="shared" si="45"/>
        <v>21</v>
      </c>
      <c r="D622" s="35">
        <f t="shared" si="48"/>
        <v>26</v>
      </c>
      <c r="E622" s="35">
        <f t="shared" si="49"/>
        <v>5</v>
      </c>
      <c r="F622" s="35" t="str">
        <f t="shared" si="46"/>
        <v>Thursday</v>
      </c>
      <c r="G622" s="35">
        <f t="shared" si="47"/>
        <v>1</v>
      </c>
      <c r="H622" s="34">
        <f>CONVERT(INDEX(Htg_StPt_Sch_EZ!$C$4:$I$27,MATCH(Schedules_8760!$C622,Htg_StPt_Sch_EZ!$B$4:$B$27,0),MATCH(Schedules_8760!$F622,Htg_StPt_Sch_EZ!$C$3:$I$3,0)),"F","C")</f>
        <v>20.555555555555554</v>
      </c>
      <c r="I622" s="34">
        <f>CONVERT(INDEX(Htg_StPt_Sch_EZ!$C$31:$I$54,MATCH(Schedules_8760!$C622,Htg_StPt_Sch_EZ!$B$31:$B$54,0),MATCH(Schedules_8760!$F622,Htg_StPt_Sch_EZ!$C$30:$I$30,0)),"F","C")</f>
        <v>19.444444444444443</v>
      </c>
      <c r="J622" s="34">
        <f>CONVERT(INDEX(Clg_StPt_Sch_EZ!$C$4:$I$27,MATCH(Schedules_8760!$C622,Clg_StPt_Sch_EZ!$B$4:$B$27,0),MATCH(Schedules_8760!$F622,Clg_StPt_Sch_EZ!$C$3:$I$3,0)),"F","C")</f>
        <v>25.555555555555554</v>
      </c>
      <c r="K622" s="34">
        <f>CONVERT(INDEX(Clg_StPt_Sch_EZ!$C$31:$I$54,MATCH(Schedules_8760!$C622,Clg_StPt_Sch_EZ!$B$31:$B$54,0),MATCH(Schedules_8760!$F622,Clg_StPt_Sch_EZ!$C$30:$I$30,0)),"F","C")</f>
        <v>28.333333333333332</v>
      </c>
      <c r="L622" s="34">
        <f>CONVERT(INDEX(DHW_StPt_Sch_EZ!$C$4:$I$27,MATCH(Schedules_8760!$C622,DHW_StPt_Sch_EZ!$B$4:$B$27,0),MATCH(Schedules_8760!$F622,DHW_StPt_Sch_EZ!$C$3:$I$3,0)),"F","C")</f>
        <v>53.333333333333329</v>
      </c>
      <c r="M622" s="34">
        <f>CONVERT(INDEX(DHW_StPt_Sch_EZ!$C$31:$I$54,MATCH(Schedules_8760!$C622,DHW_StPt_Sch_EZ!$B$31:$B$54,0),MATCH(Schedules_8760!$F622,DHW_StPt_Sch_EZ!$C$30:$I$30,0)),"F","C")</f>
        <v>53.333333333333329</v>
      </c>
      <c r="N622" s="12"/>
      <c r="O622" s="12"/>
      <c r="P622" s="12"/>
    </row>
    <row r="623" spans="1:16" x14ac:dyDescent="0.25">
      <c r="A623" s="35">
        <v>622</v>
      </c>
      <c r="B623" s="89">
        <v>26.875</v>
      </c>
      <c r="C623" s="35">
        <f t="shared" si="45"/>
        <v>22</v>
      </c>
      <c r="D623" s="35">
        <f t="shared" si="48"/>
        <v>26</v>
      </c>
      <c r="E623" s="35">
        <f t="shared" si="49"/>
        <v>5</v>
      </c>
      <c r="F623" s="35" t="str">
        <f t="shared" si="46"/>
        <v>Thursday</v>
      </c>
      <c r="G623" s="35">
        <f t="shared" si="47"/>
        <v>1</v>
      </c>
      <c r="H623" s="34">
        <f>CONVERT(INDEX(Htg_StPt_Sch_EZ!$C$4:$I$27,MATCH(Schedules_8760!$C623,Htg_StPt_Sch_EZ!$B$4:$B$27,0),MATCH(Schedules_8760!$F623,Htg_StPt_Sch_EZ!$C$3:$I$3,0)),"F","C")</f>
        <v>20.555555555555554</v>
      </c>
      <c r="I623" s="34">
        <f>CONVERT(INDEX(Htg_StPt_Sch_EZ!$C$31:$I$54,MATCH(Schedules_8760!$C623,Htg_StPt_Sch_EZ!$B$31:$B$54,0),MATCH(Schedules_8760!$F623,Htg_StPt_Sch_EZ!$C$30:$I$30,0)),"F","C")</f>
        <v>19.444444444444443</v>
      </c>
      <c r="J623" s="34">
        <f>CONVERT(INDEX(Clg_StPt_Sch_EZ!$C$4:$I$27,MATCH(Schedules_8760!$C623,Clg_StPt_Sch_EZ!$B$4:$B$27,0),MATCH(Schedules_8760!$F623,Clg_StPt_Sch_EZ!$C$3:$I$3,0)),"F","C")</f>
        <v>25.555555555555554</v>
      </c>
      <c r="K623" s="34">
        <f>CONVERT(INDEX(Clg_StPt_Sch_EZ!$C$31:$I$54,MATCH(Schedules_8760!$C623,Clg_StPt_Sch_EZ!$B$31:$B$54,0),MATCH(Schedules_8760!$F623,Clg_StPt_Sch_EZ!$C$30:$I$30,0)),"F","C")</f>
        <v>28.333333333333332</v>
      </c>
      <c r="L623" s="34">
        <f>CONVERT(INDEX(DHW_StPt_Sch_EZ!$C$4:$I$27,MATCH(Schedules_8760!$C623,DHW_StPt_Sch_EZ!$B$4:$B$27,0),MATCH(Schedules_8760!$F623,DHW_StPt_Sch_EZ!$C$3:$I$3,0)),"F","C")</f>
        <v>53.333333333333329</v>
      </c>
      <c r="M623" s="34">
        <f>CONVERT(INDEX(DHW_StPt_Sch_EZ!$C$31:$I$54,MATCH(Schedules_8760!$C623,DHW_StPt_Sch_EZ!$B$31:$B$54,0),MATCH(Schedules_8760!$F623,DHW_StPt_Sch_EZ!$C$30:$I$30,0)),"F","C")</f>
        <v>53.333333333333329</v>
      </c>
      <c r="N623" s="12"/>
      <c r="O623" s="12"/>
      <c r="P623" s="12"/>
    </row>
    <row r="624" spans="1:16" x14ac:dyDescent="0.25">
      <c r="A624" s="35">
        <v>623</v>
      </c>
      <c r="B624" s="89">
        <v>26.916666666666671</v>
      </c>
      <c r="C624" s="35">
        <f t="shared" si="45"/>
        <v>23</v>
      </c>
      <c r="D624" s="35">
        <f t="shared" si="48"/>
        <v>26</v>
      </c>
      <c r="E624" s="35">
        <f t="shared" si="49"/>
        <v>5</v>
      </c>
      <c r="F624" s="35" t="str">
        <f t="shared" si="46"/>
        <v>Thursday</v>
      </c>
      <c r="G624" s="35">
        <f t="shared" si="47"/>
        <v>1</v>
      </c>
      <c r="H624" s="34">
        <f>CONVERT(INDEX(Htg_StPt_Sch_EZ!$C$4:$I$27,MATCH(Schedules_8760!$C624,Htg_StPt_Sch_EZ!$B$4:$B$27,0),MATCH(Schedules_8760!$F624,Htg_StPt_Sch_EZ!$C$3:$I$3,0)),"F","C")</f>
        <v>20.555555555555554</v>
      </c>
      <c r="I624" s="34">
        <f>CONVERT(INDEX(Htg_StPt_Sch_EZ!$C$31:$I$54,MATCH(Schedules_8760!$C624,Htg_StPt_Sch_EZ!$B$31:$B$54,0),MATCH(Schedules_8760!$F624,Htg_StPt_Sch_EZ!$C$30:$I$30,0)),"F","C")</f>
        <v>19.444444444444443</v>
      </c>
      <c r="J624" s="34">
        <f>CONVERT(INDEX(Clg_StPt_Sch_EZ!$C$4:$I$27,MATCH(Schedules_8760!$C624,Clg_StPt_Sch_EZ!$B$4:$B$27,0),MATCH(Schedules_8760!$F624,Clg_StPt_Sch_EZ!$C$3:$I$3,0)),"F","C")</f>
        <v>25.555555555555554</v>
      </c>
      <c r="K624" s="34">
        <f>CONVERT(INDEX(Clg_StPt_Sch_EZ!$C$31:$I$54,MATCH(Schedules_8760!$C624,Clg_StPt_Sch_EZ!$B$31:$B$54,0),MATCH(Schedules_8760!$F624,Clg_StPt_Sch_EZ!$C$30:$I$30,0)),"F","C")</f>
        <v>28.333333333333332</v>
      </c>
      <c r="L624" s="34">
        <f>CONVERT(INDEX(DHW_StPt_Sch_EZ!$C$4:$I$27,MATCH(Schedules_8760!$C624,DHW_StPt_Sch_EZ!$B$4:$B$27,0),MATCH(Schedules_8760!$F624,DHW_StPt_Sch_EZ!$C$3:$I$3,0)),"F","C")</f>
        <v>53.333333333333329</v>
      </c>
      <c r="M624" s="34">
        <f>CONVERT(INDEX(DHW_StPt_Sch_EZ!$C$31:$I$54,MATCH(Schedules_8760!$C624,DHW_StPt_Sch_EZ!$B$31:$B$54,0),MATCH(Schedules_8760!$F624,DHW_StPt_Sch_EZ!$C$30:$I$30,0)),"F","C")</f>
        <v>53.333333333333329</v>
      </c>
      <c r="N624" s="12"/>
      <c r="O624" s="12"/>
      <c r="P624" s="12"/>
    </row>
    <row r="625" spans="1:16" x14ac:dyDescent="0.25">
      <c r="A625" s="35">
        <v>624</v>
      </c>
      <c r="B625" s="89">
        <v>26.958333333333329</v>
      </c>
      <c r="C625" s="35">
        <f t="shared" si="45"/>
        <v>24</v>
      </c>
      <c r="D625" s="35">
        <f t="shared" si="48"/>
        <v>26</v>
      </c>
      <c r="E625" s="35">
        <f t="shared" si="49"/>
        <v>5</v>
      </c>
      <c r="F625" s="35" t="str">
        <f t="shared" si="46"/>
        <v>Thursday</v>
      </c>
      <c r="G625" s="35">
        <f t="shared" si="47"/>
        <v>1</v>
      </c>
      <c r="H625" s="34">
        <f>CONVERT(INDEX(Htg_StPt_Sch_EZ!$C$4:$I$27,MATCH(Schedules_8760!$C625,Htg_StPt_Sch_EZ!$B$4:$B$27,0),MATCH(Schedules_8760!$F625,Htg_StPt_Sch_EZ!$C$3:$I$3,0)),"F","C")</f>
        <v>20.555555555555554</v>
      </c>
      <c r="I625" s="34">
        <f>CONVERT(INDEX(Htg_StPt_Sch_EZ!$C$31:$I$54,MATCH(Schedules_8760!$C625,Htg_StPt_Sch_EZ!$B$31:$B$54,0),MATCH(Schedules_8760!$F625,Htg_StPt_Sch_EZ!$C$30:$I$30,0)),"F","C")</f>
        <v>19.444444444444443</v>
      </c>
      <c r="J625" s="34">
        <f>CONVERT(INDEX(Clg_StPt_Sch_EZ!$C$4:$I$27,MATCH(Schedules_8760!$C625,Clg_StPt_Sch_EZ!$B$4:$B$27,0),MATCH(Schedules_8760!$F625,Clg_StPt_Sch_EZ!$C$3:$I$3,0)),"F","C")</f>
        <v>25.555555555555554</v>
      </c>
      <c r="K625" s="34">
        <f>CONVERT(INDEX(Clg_StPt_Sch_EZ!$C$31:$I$54,MATCH(Schedules_8760!$C625,Clg_StPt_Sch_EZ!$B$31:$B$54,0),MATCH(Schedules_8760!$F625,Clg_StPt_Sch_EZ!$C$30:$I$30,0)),"F","C")</f>
        <v>28.333333333333332</v>
      </c>
      <c r="L625" s="34">
        <f>CONVERT(INDEX(DHW_StPt_Sch_EZ!$C$4:$I$27,MATCH(Schedules_8760!$C625,DHW_StPt_Sch_EZ!$B$4:$B$27,0),MATCH(Schedules_8760!$F625,DHW_StPt_Sch_EZ!$C$3:$I$3,0)),"F","C")</f>
        <v>53.333333333333329</v>
      </c>
      <c r="M625" s="34">
        <f>CONVERT(INDEX(DHW_StPt_Sch_EZ!$C$31:$I$54,MATCH(Schedules_8760!$C625,DHW_StPt_Sch_EZ!$B$31:$B$54,0),MATCH(Schedules_8760!$F625,DHW_StPt_Sch_EZ!$C$30:$I$30,0)),"F","C")</f>
        <v>53.333333333333329</v>
      </c>
      <c r="N625" s="12"/>
      <c r="O625" s="12"/>
      <c r="P625" s="12"/>
    </row>
    <row r="626" spans="1:16" x14ac:dyDescent="0.25">
      <c r="A626" s="35">
        <v>625</v>
      </c>
      <c r="B626" s="89">
        <v>27</v>
      </c>
      <c r="C626" s="35">
        <f t="shared" si="45"/>
        <v>1</v>
      </c>
      <c r="D626" s="35">
        <f t="shared" si="48"/>
        <v>27</v>
      </c>
      <c r="E626" s="35">
        <f t="shared" si="49"/>
        <v>6</v>
      </c>
      <c r="F626" s="35" t="str">
        <f t="shared" si="46"/>
        <v>Friday</v>
      </c>
      <c r="G626" s="35">
        <f t="shared" si="47"/>
        <v>1</v>
      </c>
      <c r="H626" s="34">
        <f>CONVERT(INDEX(Htg_StPt_Sch_EZ!$C$4:$I$27,MATCH(Schedules_8760!$C626,Htg_StPt_Sch_EZ!$B$4:$B$27,0),MATCH(Schedules_8760!$F626,Htg_StPt_Sch_EZ!$C$3:$I$3,0)),"F","C")</f>
        <v>20.555555555555554</v>
      </c>
      <c r="I626" s="34">
        <f>CONVERT(INDEX(Htg_StPt_Sch_EZ!$C$31:$I$54,MATCH(Schedules_8760!$C626,Htg_StPt_Sch_EZ!$B$31:$B$54,0),MATCH(Schedules_8760!$F626,Htg_StPt_Sch_EZ!$C$30:$I$30,0)),"F","C")</f>
        <v>19.444444444444443</v>
      </c>
      <c r="J626" s="34">
        <f>CONVERT(INDEX(Clg_StPt_Sch_EZ!$C$4:$I$27,MATCH(Schedules_8760!$C626,Clg_StPt_Sch_EZ!$B$4:$B$27,0),MATCH(Schedules_8760!$F626,Clg_StPt_Sch_EZ!$C$3:$I$3,0)),"F","C")</f>
        <v>25.555555555555554</v>
      </c>
      <c r="K626" s="34">
        <f>CONVERT(INDEX(Clg_StPt_Sch_EZ!$C$31:$I$54,MATCH(Schedules_8760!$C626,Clg_StPt_Sch_EZ!$B$31:$B$54,0),MATCH(Schedules_8760!$F626,Clg_StPt_Sch_EZ!$C$30:$I$30,0)),"F","C")</f>
        <v>28.333333333333332</v>
      </c>
      <c r="L626" s="34">
        <f>CONVERT(INDEX(DHW_StPt_Sch_EZ!$C$4:$I$27,MATCH(Schedules_8760!$C626,DHW_StPt_Sch_EZ!$B$4:$B$27,0),MATCH(Schedules_8760!$F626,DHW_StPt_Sch_EZ!$C$3:$I$3,0)),"F","C")</f>
        <v>53.333333333333329</v>
      </c>
      <c r="M626" s="34">
        <f>CONVERT(INDEX(DHW_StPt_Sch_EZ!$C$31:$I$54,MATCH(Schedules_8760!$C626,DHW_StPt_Sch_EZ!$B$31:$B$54,0),MATCH(Schedules_8760!$F626,DHW_StPt_Sch_EZ!$C$30:$I$30,0)),"F","C")</f>
        <v>53.333333333333329</v>
      </c>
      <c r="N626" s="12"/>
      <c r="O626" s="12"/>
      <c r="P626" s="12"/>
    </row>
    <row r="627" spans="1:16" x14ac:dyDescent="0.25">
      <c r="A627" s="35">
        <v>626</v>
      </c>
      <c r="B627" s="89">
        <v>27.041666666666671</v>
      </c>
      <c r="C627" s="35">
        <f t="shared" si="45"/>
        <v>2</v>
      </c>
      <c r="D627" s="35">
        <f t="shared" si="48"/>
        <v>27</v>
      </c>
      <c r="E627" s="35">
        <f t="shared" si="49"/>
        <v>6</v>
      </c>
      <c r="F627" s="35" t="str">
        <f t="shared" si="46"/>
        <v>Friday</v>
      </c>
      <c r="G627" s="35">
        <f t="shared" si="47"/>
        <v>1</v>
      </c>
      <c r="H627" s="34">
        <f>CONVERT(INDEX(Htg_StPt_Sch_EZ!$C$4:$I$27,MATCH(Schedules_8760!$C627,Htg_StPt_Sch_EZ!$B$4:$B$27,0),MATCH(Schedules_8760!$F627,Htg_StPt_Sch_EZ!$C$3:$I$3,0)),"F","C")</f>
        <v>20.555555555555554</v>
      </c>
      <c r="I627" s="34">
        <f>CONVERT(INDEX(Htg_StPt_Sch_EZ!$C$31:$I$54,MATCH(Schedules_8760!$C627,Htg_StPt_Sch_EZ!$B$31:$B$54,0),MATCH(Schedules_8760!$F627,Htg_StPt_Sch_EZ!$C$30:$I$30,0)),"F","C")</f>
        <v>19.444444444444443</v>
      </c>
      <c r="J627" s="34">
        <f>CONVERT(INDEX(Clg_StPt_Sch_EZ!$C$4:$I$27,MATCH(Schedules_8760!$C627,Clg_StPt_Sch_EZ!$B$4:$B$27,0),MATCH(Schedules_8760!$F627,Clg_StPt_Sch_EZ!$C$3:$I$3,0)),"F","C")</f>
        <v>25.555555555555554</v>
      </c>
      <c r="K627" s="34">
        <f>CONVERT(INDEX(Clg_StPt_Sch_EZ!$C$31:$I$54,MATCH(Schedules_8760!$C627,Clg_StPt_Sch_EZ!$B$31:$B$54,0),MATCH(Schedules_8760!$F627,Clg_StPt_Sch_EZ!$C$30:$I$30,0)),"F","C")</f>
        <v>28.333333333333332</v>
      </c>
      <c r="L627" s="34">
        <f>CONVERT(INDEX(DHW_StPt_Sch_EZ!$C$4:$I$27,MATCH(Schedules_8760!$C627,DHW_StPt_Sch_EZ!$B$4:$B$27,0),MATCH(Schedules_8760!$F627,DHW_StPt_Sch_EZ!$C$3:$I$3,0)),"F","C")</f>
        <v>53.333333333333329</v>
      </c>
      <c r="M627" s="34">
        <f>CONVERT(INDEX(DHW_StPt_Sch_EZ!$C$31:$I$54,MATCH(Schedules_8760!$C627,DHW_StPt_Sch_EZ!$B$31:$B$54,0),MATCH(Schedules_8760!$F627,DHW_StPt_Sch_EZ!$C$30:$I$30,0)),"F","C")</f>
        <v>53.333333333333329</v>
      </c>
      <c r="N627" s="12"/>
      <c r="O627" s="12"/>
      <c r="P627" s="12"/>
    </row>
    <row r="628" spans="1:16" x14ac:dyDescent="0.25">
      <c r="A628" s="35">
        <v>627</v>
      </c>
      <c r="B628" s="89">
        <v>27.083333333333329</v>
      </c>
      <c r="C628" s="35">
        <f t="shared" si="45"/>
        <v>3</v>
      </c>
      <c r="D628" s="35">
        <f t="shared" si="48"/>
        <v>27</v>
      </c>
      <c r="E628" s="35">
        <f t="shared" si="49"/>
        <v>6</v>
      </c>
      <c r="F628" s="35" t="str">
        <f t="shared" si="46"/>
        <v>Friday</v>
      </c>
      <c r="G628" s="35">
        <f t="shared" si="47"/>
        <v>1</v>
      </c>
      <c r="H628" s="34">
        <f>CONVERT(INDEX(Htg_StPt_Sch_EZ!$C$4:$I$27,MATCH(Schedules_8760!$C628,Htg_StPt_Sch_EZ!$B$4:$B$27,0),MATCH(Schedules_8760!$F628,Htg_StPt_Sch_EZ!$C$3:$I$3,0)),"F","C")</f>
        <v>20.555555555555554</v>
      </c>
      <c r="I628" s="34">
        <f>CONVERT(INDEX(Htg_StPt_Sch_EZ!$C$31:$I$54,MATCH(Schedules_8760!$C628,Htg_StPt_Sch_EZ!$B$31:$B$54,0),MATCH(Schedules_8760!$F628,Htg_StPt_Sch_EZ!$C$30:$I$30,0)),"F","C")</f>
        <v>19.444444444444443</v>
      </c>
      <c r="J628" s="34">
        <f>CONVERT(INDEX(Clg_StPt_Sch_EZ!$C$4:$I$27,MATCH(Schedules_8760!$C628,Clg_StPt_Sch_EZ!$B$4:$B$27,0),MATCH(Schedules_8760!$F628,Clg_StPt_Sch_EZ!$C$3:$I$3,0)),"F","C")</f>
        <v>25.555555555555554</v>
      </c>
      <c r="K628" s="34">
        <f>CONVERT(INDEX(Clg_StPt_Sch_EZ!$C$31:$I$54,MATCH(Schedules_8760!$C628,Clg_StPt_Sch_EZ!$B$31:$B$54,0),MATCH(Schedules_8760!$F628,Clg_StPt_Sch_EZ!$C$30:$I$30,0)),"F","C")</f>
        <v>28.333333333333332</v>
      </c>
      <c r="L628" s="34">
        <f>CONVERT(INDEX(DHW_StPt_Sch_EZ!$C$4:$I$27,MATCH(Schedules_8760!$C628,DHW_StPt_Sch_EZ!$B$4:$B$27,0),MATCH(Schedules_8760!$F628,DHW_StPt_Sch_EZ!$C$3:$I$3,0)),"F","C")</f>
        <v>53.333333333333329</v>
      </c>
      <c r="M628" s="34">
        <f>CONVERT(INDEX(DHW_StPt_Sch_EZ!$C$31:$I$54,MATCH(Schedules_8760!$C628,DHW_StPt_Sch_EZ!$B$31:$B$54,0),MATCH(Schedules_8760!$F628,DHW_StPt_Sch_EZ!$C$30:$I$30,0)),"F","C")</f>
        <v>53.333333333333329</v>
      </c>
      <c r="N628" s="12"/>
      <c r="O628" s="12"/>
      <c r="P628" s="12"/>
    </row>
    <row r="629" spans="1:16" x14ac:dyDescent="0.25">
      <c r="A629" s="35">
        <v>628</v>
      </c>
      <c r="B629" s="89">
        <v>27.125</v>
      </c>
      <c r="C629" s="35">
        <f t="shared" si="45"/>
        <v>4</v>
      </c>
      <c r="D629" s="35">
        <f t="shared" si="48"/>
        <v>27</v>
      </c>
      <c r="E629" s="35">
        <f t="shared" si="49"/>
        <v>6</v>
      </c>
      <c r="F629" s="35" t="str">
        <f t="shared" si="46"/>
        <v>Friday</v>
      </c>
      <c r="G629" s="35">
        <f t="shared" si="47"/>
        <v>1</v>
      </c>
      <c r="H629" s="34">
        <f>CONVERT(INDEX(Htg_StPt_Sch_EZ!$C$4:$I$27,MATCH(Schedules_8760!$C629,Htg_StPt_Sch_EZ!$B$4:$B$27,0),MATCH(Schedules_8760!$F629,Htg_StPt_Sch_EZ!$C$3:$I$3,0)),"F","C")</f>
        <v>20.555555555555554</v>
      </c>
      <c r="I629" s="34">
        <f>CONVERT(INDEX(Htg_StPt_Sch_EZ!$C$31:$I$54,MATCH(Schedules_8760!$C629,Htg_StPt_Sch_EZ!$B$31:$B$54,0),MATCH(Schedules_8760!$F629,Htg_StPt_Sch_EZ!$C$30:$I$30,0)),"F","C")</f>
        <v>19.444444444444443</v>
      </c>
      <c r="J629" s="34">
        <f>CONVERT(INDEX(Clg_StPt_Sch_EZ!$C$4:$I$27,MATCH(Schedules_8760!$C629,Clg_StPt_Sch_EZ!$B$4:$B$27,0),MATCH(Schedules_8760!$F629,Clg_StPt_Sch_EZ!$C$3:$I$3,0)),"F","C")</f>
        <v>25.555555555555554</v>
      </c>
      <c r="K629" s="34">
        <f>CONVERT(INDEX(Clg_StPt_Sch_EZ!$C$31:$I$54,MATCH(Schedules_8760!$C629,Clg_StPt_Sch_EZ!$B$31:$B$54,0),MATCH(Schedules_8760!$F629,Clg_StPt_Sch_EZ!$C$30:$I$30,0)),"F","C")</f>
        <v>28.333333333333332</v>
      </c>
      <c r="L629" s="34">
        <f>CONVERT(INDEX(DHW_StPt_Sch_EZ!$C$4:$I$27,MATCH(Schedules_8760!$C629,DHW_StPt_Sch_EZ!$B$4:$B$27,0),MATCH(Schedules_8760!$F629,DHW_StPt_Sch_EZ!$C$3:$I$3,0)),"F","C")</f>
        <v>53.333333333333329</v>
      </c>
      <c r="M629" s="34">
        <f>CONVERT(INDEX(DHW_StPt_Sch_EZ!$C$31:$I$54,MATCH(Schedules_8760!$C629,DHW_StPt_Sch_EZ!$B$31:$B$54,0),MATCH(Schedules_8760!$F629,DHW_StPt_Sch_EZ!$C$30:$I$30,0)),"F","C")</f>
        <v>53.333333333333329</v>
      </c>
      <c r="N629" s="12"/>
      <c r="O629" s="12"/>
      <c r="P629" s="12"/>
    </row>
    <row r="630" spans="1:16" x14ac:dyDescent="0.25">
      <c r="A630" s="35">
        <v>629</v>
      </c>
      <c r="B630" s="89">
        <v>27.166666666666671</v>
      </c>
      <c r="C630" s="35">
        <f t="shared" si="45"/>
        <v>5</v>
      </c>
      <c r="D630" s="35">
        <f t="shared" si="48"/>
        <v>27</v>
      </c>
      <c r="E630" s="35">
        <f t="shared" si="49"/>
        <v>6</v>
      </c>
      <c r="F630" s="35" t="str">
        <f t="shared" si="46"/>
        <v>Friday</v>
      </c>
      <c r="G630" s="35">
        <f t="shared" si="47"/>
        <v>1</v>
      </c>
      <c r="H630" s="34">
        <f>CONVERT(INDEX(Htg_StPt_Sch_EZ!$C$4:$I$27,MATCH(Schedules_8760!$C630,Htg_StPt_Sch_EZ!$B$4:$B$27,0),MATCH(Schedules_8760!$F630,Htg_StPt_Sch_EZ!$C$3:$I$3,0)),"F","C")</f>
        <v>20.555555555555554</v>
      </c>
      <c r="I630" s="34">
        <f>CONVERT(INDEX(Htg_StPt_Sch_EZ!$C$31:$I$54,MATCH(Schedules_8760!$C630,Htg_StPt_Sch_EZ!$B$31:$B$54,0),MATCH(Schedules_8760!$F630,Htg_StPt_Sch_EZ!$C$30:$I$30,0)),"F","C")</f>
        <v>19.444444444444443</v>
      </c>
      <c r="J630" s="34">
        <f>CONVERT(INDEX(Clg_StPt_Sch_EZ!$C$4:$I$27,MATCH(Schedules_8760!$C630,Clg_StPt_Sch_EZ!$B$4:$B$27,0),MATCH(Schedules_8760!$F630,Clg_StPt_Sch_EZ!$C$3:$I$3,0)),"F","C")</f>
        <v>25.555555555555554</v>
      </c>
      <c r="K630" s="34">
        <f>CONVERT(INDEX(Clg_StPt_Sch_EZ!$C$31:$I$54,MATCH(Schedules_8760!$C630,Clg_StPt_Sch_EZ!$B$31:$B$54,0),MATCH(Schedules_8760!$F630,Clg_StPt_Sch_EZ!$C$30:$I$30,0)),"F","C")</f>
        <v>28.333333333333332</v>
      </c>
      <c r="L630" s="34">
        <f>CONVERT(INDEX(DHW_StPt_Sch_EZ!$C$4:$I$27,MATCH(Schedules_8760!$C630,DHW_StPt_Sch_EZ!$B$4:$B$27,0),MATCH(Schedules_8760!$F630,DHW_StPt_Sch_EZ!$C$3:$I$3,0)),"F","C")</f>
        <v>53.333333333333329</v>
      </c>
      <c r="M630" s="34">
        <f>CONVERT(INDEX(DHW_StPt_Sch_EZ!$C$31:$I$54,MATCH(Schedules_8760!$C630,DHW_StPt_Sch_EZ!$B$31:$B$54,0),MATCH(Schedules_8760!$F630,DHW_StPt_Sch_EZ!$C$30:$I$30,0)),"F","C")</f>
        <v>53.333333333333329</v>
      </c>
      <c r="N630" s="12"/>
      <c r="O630" s="12"/>
      <c r="P630" s="12"/>
    </row>
    <row r="631" spans="1:16" x14ac:dyDescent="0.25">
      <c r="A631" s="35">
        <v>630</v>
      </c>
      <c r="B631" s="89">
        <v>27.208333333333329</v>
      </c>
      <c r="C631" s="35">
        <f t="shared" si="45"/>
        <v>6</v>
      </c>
      <c r="D631" s="35">
        <f t="shared" si="48"/>
        <v>27</v>
      </c>
      <c r="E631" s="35">
        <f t="shared" si="49"/>
        <v>6</v>
      </c>
      <c r="F631" s="35" t="str">
        <f t="shared" si="46"/>
        <v>Friday</v>
      </c>
      <c r="G631" s="35">
        <f t="shared" si="47"/>
        <v>1</v>
      </c>
      <c r="H631" s="34">
        <f>CONVERT(INDEX(Htg_StPt_Sch_EZ!$C$4:$I$27,MATCH(Schedules_8760!$C631,Htg_StPt_Sch_EZ!$B$4:$B$27,0),MATCH(Schedules_8760!$F631,Htg_StPt_Sch_EZ!$C$3:$I$3,0)),"F","C")</f>
        <v>20.555555555555554</v>
      </c>
      <c r="I631" s="34">
        <f>CONVERT(INDEX(Htg_StPt_Sch_EZ!$C$31:$I$54,MATCH(Schedules_8760!$C631,Htg_StPt_Sch_EZ!$B$31:$B$54,0),MATCH(Schedules_8760!$F631,Htg_StPt_Sch_EZ!$C$30:$I$30,0)),"F","C")</f>
        <v>19.444444444444443</v>
      </c>
      <c r="J631" s="34">
        <f>CONVERT(INDEX(Clg_StPt_Sch_EZ!$C$4:$I$27,MATCH(Schedules_8760!$C631,Clg_StPt_Sch_EZ!$B$4:$B$27,0),MATCH(Schedules_8760!$F631,Clg_StPt_Sch_EZ!$C$3:$I$3,0)),"F","C")</f>
        <v>25.555555555555554</v>
      </c>
      <c r="K631" s="34">
        <f>CONVERT(INDEX(Clg_StPt_Sch_EZ!$C$31:$I$54,MATCH(Schedules_8760!$C631,Clg_StPt_Sch_EZ!$B$31:$B$54,0),MATCH(Schedules_8760!$F631,Clg_StPt_Sch_EZ!$C$30:$I$30,0)),"F","C")</f>
        <v>28.333333333333332</v>
      </c>
      <c r="L631" s="34">
        <f>CONVERT(INDEX(DHW_StPt_Sch_EZ!$C$4:$I$27,MATCH(Schedules_8760!$C631,DHW_StPt_Sch_EZ!$B$4:$B$27,0),MATCH(Schedules_8760!$F631,DHW_StPt_Sch_EZ!$C$3:$I$3,0)),"F","C")</f>
        <v>53.333333333333329</v>
      </c>
      <c r="M631" s="34">
        <f>CONVERT(INDEX(DHW_StPt_Sch_EZ!$C$31:$I$54,MATCH(Schedules_8760!$C631,DHW_StPt_Sch_EZ!$B$31:$B$54,0),MATCH(Schedules_8760!$F631,DHW_StPt_Sch_EZ!$C$30:$I$30,0)),"F","C")</f>
        <v>53.333333333333329</v>
      </c>
      <c r="N631" s="12"/>
      <c r="O631" s="12"/>
      <c r="P631" s="12"/>
    </row>
    <row r="632" spans="1:16" x14ac:dyDescent="0.25">
      <c r="A632" s="35">
        <v>631</v>
      </c>
      <c r="B632" s="89">
        <v>27.25</v>
      </c>
      <c r="C632" s="35">
        <f t="shared" si="45"/>
        <v>7</v>
      </c>
      <c r="D632" s="35">
        <f t="shared" si="48"/>
        <v>27</v>
      </c>
      <c r="E632" s="35">
        <f t="shared" si="49"/>
        <v>6</v>
      </c>
      <c r="F632" s="35" t="str">
        <f t="shared" si="46"/>
        <v>Friday</v>
      </c>
      <c r="G632" s="35">
        <f t="shared" si="47"/>
        <v>1</v>
      </c>
      <c r="H632" s="34">
        <f>CONVERT(INDEX(Htg_StPt_Sch_EZ!$C$4:$I$27,MATCH(Schedules_8760!$C632,Htg_StPt_Sch_EZ!$B$4:$B$27,0),MATCH(Schedules_8760!$F632,Htg_StPt_Sch_EZ!$C$3:$I$3,0)),"F","C")</f>
        <v>20.555555555555554</v>
      </c>
      <c r="I632" s="34">
        <f>CONVERT(INDEX(Htg_StPt_Sch_EZ!$C$31:$I$54,MATCH(Schedules_8760!$C632,Htg_StPt_Sch_EZ!$B$31:$B$54,0),MATCH(Schedules_8760!$F632,Htg_StPt_Sch_EZ!$C$30:$I$30,0)),"F","C")</f>
        <v>19.444444444444443</v>
      </c>
      <c r="J632" s="34">
        <f>CONVERT(INDEX(Clg_StPt_Sch_EZ!$C$4:$I$27,MATCH(Schedules_8760!$C632,Clg_StPt_Sch_EZ!$B$4:$B$27,0),MATCH(Schedules_8760!$F632,Clg_StPt_Sch_EZ!$C$3:$I$3,0)),"F","C")</f>
        <v>25.555555555555554</v>
      </c>
      <c r="K632" s="34">
        <f>CONVERT(INDEX(Clg_StPt_Sch_EZ!$C$31:$I$54,MATCH(Schedules_8760!$C632,Clg_StPt_Sch_EZ!$B$31:$B$54,0),MATCH(Schedules_8760!$F632,Clg_StPt_Sch_EZ!$C$30:$I$30,0)),"F","C")</f>
        <v>28.333333333333332</v>
      </c>
      <c r="L632" s="34">
        <f>CONVERT(INDEX(DHW_StPt_Sch_EZ!$C$4:$I$27,MATCH(Schedules_8760!$C632,DHW_StPt_Sch_EZ!$B$4:$B$27,0),MATCH(Schedules_8760!$F632,DHW_StPt_Sch_EZ!$C$3:$I$3,0)),"F","C")</f>
        <v>53.333333333333329</v>
      </c>
      <c r="M632" s="34">
        <f>CONVERT(INDEX(DHW_StPt_Sch_EZ!$C$31:$I$54,MATCH(Schedules_8760!$C632,DHW_StPt_Sch_EZ!$B$31:$B$54,0),MATCH(Schedules_8760!$F632,DHW_StPt_Sch_EZ!$C$30:$I$30,0)),"F","C")</f>
        <v>53.333333333333329</v>
      </c>
      <c r="N632" s="12"/>
      <c r="O632" s="12"/>
      <c r="P632" s="12"/>
    </row>
    <row r="633" spans="1:16" x14ac:dyDescent="0.25">
      <c r="A633" s="35">
        <v>632</v>
      </c>
      <c r="B633" s="89">
        <v>27.291666666666671</v>
      </c>
      <c r="C633" s="35">
        <f t="shared" si="45"/>
        <v>8</v>
      </c>
      <c r="D633" s="35">
        <f t="shared" si="48"/>
        <v>27</v>
      </c>
      <c r="E633" s="35">
        <f t="shared" si="49"/>
        <v>6</v>
      </c>
      <c r="F633" s="35" t="str">
        <f t="shared" si="46"/>
        <v>Friday</v>
      </c>
      <c r="G633" s="35">
        <f t="shared" si="47"/>
        <v>1</v>
      </c>
      <c r="H633" s="34">
        <f>CONVERT(INDEX(Htg_StPt_Sch_EZ!$C$4:$I$27,MATCH(Schedules_8760!$C633,Htg_StPt_Sch_EZ!$B$4:$B$27,0),MATCH(Schedules_8760!$F633,Htg_StPt_Sch_EZ!$C$3:$I$3,0)),"F","C")</f>
        <v>20.555555555555554</v>
      </c>
      <c r="I633" s="34">
        <f>CONVERT(INDEX(Htg_StPt_Sch_EZ!$C$31:$I$54,MATCH(Schedules_8760!$C633,Htg_StPt_Sch_EZ!$B$31:$B$54,0),MATCH(Schedules_8760!$F633,Htg_StPt_Sch_EZ!$C$30:$I$30,0)),"F","C")</f>
        <v>19.444444444444443</v>
      </c>
      <c r="J633" s="34">
        <f>CONVERT(INDEX(Clg_StPt_Sch_EZ!$C$4:$I$27,MATCH(Schedules_8760!$C633,Clg_StPt_Sch_EZ!$B$4:$B$27,0),MATCH(Schedules_8760!$F633,Clg_StPt_Sch_EZ!$C$3:$I$3,0)),"F","C")</f>
        <v>25.555555555555554</v>
      </c>
      <c r="K633" s="34">
        <f>CONVERT(INDEX(Clg_StPt_Sch_EZ!$C$31:$I$54,MATCH(Schedules_8760!$C633,Clg_StPt_Sch_EZ!$B$31:$B$54,0),MATCH(Schedules_8760!$F633,Clg_StPt_Sch_EZ!$C$30:$I$30,0)),"F","C")</f>
        <v>25</v>
      </c>
      <c r="L633" s="34">
        <f>CONVERT(INDEX(DHW_StPt_Sch_EZ!$C$4:$I$27,MATCH(Schedules_8760!$C633,DHW_StPt_Sch_EZ!$B$4:$B$27,0),MATCH(Schedules_8760!$F633,DHW_StPt_Sch_EZ!$C$3:$I$3,0)),"F","C")</f>
        <v>53.333333333333329</v>
      </c>
      <c r="M633" s="34">
        <f>CONVERT(INDEX(DHW_StPt_Sch_EZ!$C$31:$I$54,MATCH(Schedules_8760!$C633,DHW_StPt_Sch_EZ!$B$31:$B$54,0),MATCH(Schedules_8760!$F633,DHW_StPt_Sch_EZ!$C$30:$I$30,0)),"F","C")</f>
        <v>53.333333333333329</v>
      </c>
      <c r="N633" s="12"/>
      <c r="O633" s="12"/>
      <c r="P633" s="12"/>
    </row>
    <row r="634" spans="1:16" x14ac:dyDescent="0.25">
      <c r="A634" s="35">
        <v>633</v>
      </c>
      <c r="B634" s="89">
        <v>27.333333333333329</v>
      </c>
      <c r="C634" s="35">
        <f t="shared" si="45"/>
        <v>9</v>
      </c>
      <c r="D634" s="35">
        <f t="shared" si="48"/>
        <v>27</v>
      </c>
      <c r="E634" s="35">
        <f t="shared" si="49"/>
        <v>6</v>
      </c>
      <c r="F634" s="35" t="str">
        <f t="shared" si="46"/>
        <v>Friday</v>
      </c>
      <c r="G634" s="35">
        <f t="shared" si="47"/>
        <v>1</v>
      </c>
      <c r="H634" s="34">
        <f>CONVERT(INDEX(Htg_StPt_Sch_EZ!$C$4:$I$27,MATCH(Schedules_8760!$C634,Htg_StPt_Sch_EZ!$B$4:$B$27,0),MATCH(Schedules_8760!$F634,Htg_StPt_Sch_EZ!$C$3:$I$3,0)),"F","C")</f>
        <v>20.555555555555554</v>
      </c>
      <c r="I634" s="34">
        <f>CONVERT(INDEX(Htg_StPt_Sch_EZ!$C$31:$I$54,MATCH(Schedules_8760!$C634,Htg_StPt_Sch_EZ!$B$31:$B$54,0),MATCH(Schedules_8760!$F634,Htg_StPt_Sch_EZ!$C$30:$I$30,0)),"F","C")</f>
        <v>19.444444444444443</v>
      </c>
      <c r="J634" s="34">
        <f>CONVERT(INDEX(Clg_StPt_Sch_EZ!$C$4:$I$27,MATCH(Schedules_8760!$C634,Clg_StPt_Sch_EZ!$B$4:$B$27,0),MATCH(Schedules_8760!$F634,Clg_StPt_Sch_EZ!$C$3:$I$3,0)),"F","C")</f>
        <v>25.555555555555554</v>
      </c>
      <c r="K634" s="34">
        <f>CONVERT(INDEX(Clg_StPt_Sch_EZ!$C$31:$I$54,MATCH(Schedules_8760!$C634,Clg_StPt_Sch_EZ!$B$31:$B$54,0),MATCH(Schedules_8760!$F634,Clg_StPt_Sch_EZ!$C$30:$I$30,0)),"F","C")</f>
        <v>25</v>
      </c>
      <c r="L634" s="34">
        <f>CONVERT(INDEX(DHW_StPt_Sch_EZ!$C$4:$I$27,MATCH(Schedules_8760!$C634,DHW_StPt_Sch_EZ!$B$4:$B$27,0),MATCH(Schedules_8760!$F634,DHW_StPt_Sch_EZ!$C$3:$I$3,0)),"F","C")</f>
        <v>53.333333333333329</v>
      </c>
      <c r="M634" s="34">
        <f>CONVERT(INDEX(DHW_StPt_Sch_EZ!$C$31:$I$54,MATCH(Schedules_8760!$C634,DHW_StPt_Sch_EZ!$B$31:$B$54,0),MATCH(Schedules_8760!$F634,DHW_StPt_Sch_EZ!$C$30:$I$30,0)),"F","C")</f>
        <v>53.333333333333329</v>
      </c>
      <c r="N634" s="12"/>
      <c r="O634" s="12"/>
      <c r="P634" s="12"/>
    </row>
    <row r="635" spans="1:16" x14ac:dyDescent="0.25">
      <c r="A635" s="35">
        <v>634</v>
      </c>
      <c r="B635" s="89">
        <v>27.375</v>
      </c>
      <c r="C635" s="35">
        <f t="shared" si="45"/>
        <v>10</v>
      </c>
      <c r="D635" s="35">
        <f t="shared" si="48"/>
        <v>27</v>
      </c>
      <c r="E635" s="35">
        <f t="shared" si="49"/>
        <v>6</v>
      </c>
      <c r="F635" s="35" t="str">
        <f t="shared" si="46"/>
        <v>Friday</v>
      </c>
      <c r="G635" s="35">
        <f t="shared" si="47"/>
        <v>1</v>
      </c>
      <c r="H635" s="34">
        <f>CONVERT(INDEX(Htg_StPt_Sch_EZ!$C$4:$I$27,MATCH(Schedules_8760!$C635,Htg_StPt_Sch_EZ!$B$4:$B$27,0),MATCH(Schedules_8760!$F635,Htg_StPt_Sch_EZ!$C$3:$I$3,0)),"F","C")</f>
        <v>20.555555555555554</v>
      </c>
      <c r="I635" s="34">
        <f>CONVERT(INDEX(Htg_StPt_Sch_EZ!$C$31:$I$54,MATCH(Schedules_8760!$C635,Htg_StPt_Sch_EZ!$B$31:$B$54,0),MATCH(Schedules_8760!$F635,Htg_StPt_Sch_EZ!$C$30:$I$30,0)),"F","C")</f>
        <v>19.444444444444443</v>
      </c>
      <c r="J635" s="34">
        <f>CONVERT(INDEX(Clg_StPt_Sch_EZ!$C$4:$I$27,MATCH(Schedules_8760!$C635,Clg_StPt_Sch_EZ!$B$4:$B$27,0),MATCH(Schedules_8760!$F635,Clg_StPt_Sch_EZ!$C$3:$I$3,0)),"F","C")</f>
        <v>25.555555555555554</v>
      </c>
      <c r="K635" s="34">
        <f>CONVERT(INDEX(Clg_StPt_Sch_EZ!$C$31:$I$54,MATCH(Schedules_8760!$C635,Clg_StPt_Sch_EZ!$B$31:$B$54,0),MATCH(Schedules_8760!$F635,Clg_StPt_Sch_EZ!$C$30:$I$30,0)),"F","C")</f>
        <v>25</v>
      </c>
      <c r="L635" s="34">
        <f>CONVERT(INDEX(DHW_StPt_Sch_EZ!$C$4:$I$27,MATCH(Schedules_8760!$C635,DHW_StPt_Sch_EZ!$B$4:$B$27,0),MATCH(Schedules_8760!$F635,DHW_StPt_Sch_EZ!$C$3:$I$3,0)),"F","C")</f>
        <v>53.333333333333329</v>
      </c>
      <c r="M635" s="34">
        <f>CONVERT(INDEX(DHW_StPt_Sch_EZ!$C$31:$I$54,MATCH(Schedules_8760!$C635,DHW_StPt_Sch_EZ!$B$31:$B$54,0),MATCH(Schedules_8760!$F635,DHW_StPt_Sch_EZ!$C$30:$I$30,0)),"F","C")</f>
        <v>53.333333333333329</v>
      </c>
      <c r="N635" s="12"/>
      <c r="O635" s="12"/>
      <c r="P635" s="12"/>
    </row>
    <row r="636" spans="1:16" x14ac:dyDescent="0.25">
      <c r="A636" s="35">
        <v>635</v>
      </c>
      <c r="B636" s="89">
        <v>27.416666666666671</v>
      </c>
      <c r="C636" s="35">
        <f t="shared" si="45"/>
        <v>11</v>
      </c>
      <c r="D636" s="35">
        <f t="shared" si="48"/>
        <v>27</v>
      </c>
      <c r="E636" s="35">
        <f t="shared" si="49"/>
        <v>6</v>
      </c>
      <c r="F636" s="35" t="str">
        <f t="shared" si="46"/>
        <v>Friday</v>
      </c>
      <c r="G636" s="35">
        <f t="shared" si="47"/>
        <v>1</v>
      </c>
      <c r="H636" s="34">
        <f>CONVERT(INDEX(Htg_StPt_Sch_EZ!$C$4:$I$27,MATCH(Schedules_8760!$C636,Htg_StPt_Sch_EZ!$B$4:$B$27,0),MATCH(Schedules_8760!$F636,Htg_StPt_Sch_EZ!$C$3:$I$3,0)),"F","C")</f>
        <v>20.555555555555554</v>
      </c>
      <c r="I636" s="34">
        <f>CONVERT(INDEX(Htg_StPt_Sch_EZ!$C$31:$I$54,MATCH(Schedules_8760!$C636,Htg_StPt_Sch_EZ!$B$31:$B$54,0),MATCH(Schedules_8760!$F636,Htg_StPt_Sch_EZ!$C$30:$I$30,0)),"F","C")</f>
        <v>19.444444444444443</v>
      </c>
      <c r="J636" s="34">
        <f>CONVERT(INDEX(Clg_StPt_Sch_EZ!$C$4:$I$27,MATCH(Schedules_8760!$C636,Clg_StPt_Sch_EZ!$B$4:$B$27,0),MATCH(Schedules_8760!$F636,Clg_StPt_Sch_EZ!$C$3:$I$3,0)),"F","C")</f>
        <v>25.555555555555554</v>
      </c>
      <c r="K636" s="34">
        <f>CONVERT(INDEX(Clg_StPt_Sch_EZ!$C$31:$I$54,MATCH(Schedules_8760!$C636,Clg_StPt_Sch_EZ!$B$31:$B$54,0),MATCH(Schedules_8760!$F636,Clg_StPt_Sch_EZ!$C$30:$I$30,0)),"F","C")</f>
        <v>25</v>
      </c>
      <c r="L636" s="34">
        <f>CONVERT(INDEX(DHW_StPt_Sch_EZ!$C$4:$I$27,MATCH(Schedules_8760!$C636,DHW_StPt_Sch_EZ!$B$4:$B$27,0),MATCH(Schedules_8760!$F636,DHW_StPt_Sch_EZ!$C$3:$I$3,0)),"F","C")</f>
        <v>53.333333333333329</v>
      </c>
      <c r="M636" s="34">
        <f>CONVERT(INDEX(DHW_StPt_Sch_EZ!$C$31:$I$54,MATCH(Schedules_8760!$C636,DHW_StPt_Sch_EZ!$B$31:$B$54,0),MATCH(Schedules_8760!$F636,DHW_StPt_Sch_EZ!$C$30:$I$30,0)),"F","C")</f>
        <v>53.333333333333329</v>
      </c>
      <c r="N636" s="12"/>
      <c r="O636" s="12"/>
      <c r="P636" s="12"/>
    </row>
    <row r="637" spans="1:16" x14ac:dyDescent="0.25">
      <c r="A637" s="35">
        <v>636</v>
      </c>
      <c r="B637" s="89">
        <v>27.458333333333329</v>
      </c>
      <c r="C637" s="35">
        <f t="shared" si="45"/>
        <v>12</v>
      </c>
      <c r="D637" s="35">
        <f t="shared" si="48"/>
        <v>27</v>
      </c>
      <c r="E637" s="35">
        <f t="shared" si="49"/>
        <v>6</v>
      </c>
      <c r="F637" s="35" t="str">
        <f t="shared" si="46"/>
        <v>Friday</v>
      </c>
      <c r="G637" s="35">
        <f t="shared" si="47"/>
        <v>1</v>
      </c>
      <c r="H637" s="34">
        <f>CONVERT(INDEX(Htg_StPt_Sch_EZ!$C$4:$I$27,MATCH(Schedules_8760!$C637,Htg_StPt_Sch_EZ!$B$4:$B$27,0),MATCH(Schedules_8760!$F637,Htg_StPt_Sch_EZ!$C$3:$I$3,0)),"F","C")</f>
        <v>20.555555555555554</v>
      </c>
      <c r="I637" s="34">
        <f>CONVERT(INDEX(Htg_StPt_Sch_EZ!$C$31:$I$54,MATCH(Schedules_8760!$C637,Htg_StPt_Sch_EZ!$B$31:$B$54,0),MATCH(Schedules_8760!$F637,Htg_StPt_Sch_EZ!$C$30:$I$30,0)),"F","C")</f>
        <v>19.444444444444443</v>
      </c>
      <c r="J637" s="34">
        <f>CONVERT(INDEX(Clg_StPt_Sch_EZ!$C$4:$I$27,MATCH(Schedules_8760!$C637,Clg_StPt_Sch_EZ!$B$4:$B$27,0),MATCH(Schedules_8760!$F637,Clg_StPt_Sch_EZ!$C$3:$I$3,0)),"F","C")</f>
        <v>25.555555555555554</v>
      </c>
      <c r="K637" s="34">
        <f>CONVERT(INDEX(Clg_StPt_Sch_EZ!$C$31:$I$54,MATCH(Schedules_8760!$C637,Clg_StPt_Sch_EZ!$B$31:$B$54,0),MATCH(Schedules_8760!$F637,Clg_StPt_Sch_EZ!$C$30:$I$30,0)),"F","C")</f>
        <v>25</v>
      </c>
      <c r="L637" s="34">
        <f>CONVERT(INDEX(DHW_StPt_Sch_EZ!$C$4:$I$27,MATCH(Schedules_8760!$C637,DHW_StPt_Sch_EZ!$B$4:$B$27,0),MATCH(Schedules_8760!$F637,DHW_StPt_Sch_EZ!$C$3:$I$3,0)),"F","C")</f>
        <v>53.333333333333329</v>
      </c>
      <c r="M637" s="34">
        <f>CONVERT(INDEX(DHW_StPt_Sch_EZ!$C$31:$I$54,MATCH(Schedules_8760!$C637,DHW_StPt_Sch_EZ!$B$31:$B$54,0),MATCH(Schedules_8760!$F637,DHW_StPt_Sch_EZ!$C$30:$I$30,0)),"F","C")</f>
        <v>53.333333333333329</v>
      </c>
      <c r="N637" s="12"/>
      <c r="O637" s="12"/>
      <c r="P637" s="12"/>
    </row>
    <row r="638" spans="1:16" x14ac:dyDescent="0.25">
      <c r="A638" s="35">
        <v>637</v>
      </c>
      <c r="B638" s="89">
        <v>27.5</v>
      </c>
      <c r="C638" s="35">
        <f t="shared" si="45"/>
        <v>13</v>
      </c>
      <c r="D638" s="35">
        <f t="shared" si="48"/>
        <v>27</v>
      </c>
      <c r="E638" s="35">
        <f t="shared" si="49"/>
        <v>6</v>
      </c>
      <c r="F638" s="35" t="str">
        <f t="shared" si="46"/>
        <v>Friday</v>
      </c>
      <c r="G638" s="35">
        <f t="shared" si="47"/>
        <v>1</v>
      </c>
      <c r="H638" s="34">
        <f>CONVERT(INDEX(Htg_StPt_Sch_EZ!$C$4:$I$27,MATCH(Schedules_8760!$C638,Htg_StPt_Sch_EZ!$B$4:$B$27,0),MATCH(Schedules_8760!$F638,Htg_StPt_Sch_EZ!$C$3:$I$3,0)),"F","C")</f>
        <v>20.555555555555554</v>
      </c>
      <c r="I638" s="34">
        <f>CONVERT(INDEX(Htg_StPt_Sch_EZ!$C$31:$I$54,MATCH(Schedules_8760!$C638,Htg_StPt_Sch_EZ!$B$31:$B$54,0),MATCH(Schedules_8760!$F638,Htg_StPt_Sch_EZ!$C$30:$I$30,0)),"F","C")</f>
        <v>19.444444444444443</v>
      </c>
      <c r="J638" s="34">
        <f>CONVERT(INDEX(Clg_StPt_Sch_EZ!$C$4:$I$27,MATCH(Schedules_8760!$C638,Clg_StPt_Sch_EZ!$B$4:$B$27,0),MATCH(Schedules_8760!$F638,Clg_StPt_Sch_EZ!$C$3:$I$3,0)),"F","C")</f>
        <v>25.555555555555554</v>
      </c>
      <c r="K638" s="34">
        <f>CONVERT(INDEX(Clg_StPt_Sch_EZ!$C$31:$I$54,MATCH(Schedules_8760!$C638,Clg_StPt_Sch_EZ!$B$31:$B$54,0),MATCH(Schedules_8760!$F638,Clg_StPt_Sch_EZ!$C$30:$I$30,0)),"F","C")</f>
        <v>25</v>
      </c>
      <c r="L638" s="34">
        <f>CONVERT(INDEX(DHW_StPt_Sch_EZ!$C$4:$I$27,MATCH(Schedules_8760!$C638,DHW_StPt_Sch_EZ!$B$4:$B$27,0),MATCH(Schedules_8760!$F638,DHW_StPt_Sch_EZ!$C$3:$I$3,0)),"F","C")</f>
        <v>53.333333333333329</v>
      </c>
      <c r="M638" s="34">
        <f>CONVERT(INDEX(DHW_StPt_Sch_EZ!$C$31:$I$54,MATCH(Schedules_8760!$C638,DHW_StPt_Sch_EZ!$B$31:$B$54,0),MATCH(Schedules_8760!$F638,DHW_StPt_Sch_EZ!$C$30:$I$30,0)),"F","C")</f>
        <v>53.333333333333329</v>
      </c>
      <c r="N638" s="12"/>
      <c r="O638" s="12"/>
      <c r="P638" s="12"/>
    </row>
    <row r="639" spans="1:16" x14ac:dyDescent="0.25">
      <c r="A639" s="35">
        <v>638</v>
      </c>
      <c r="B639" s="89">
        <v>27.541666666666671</v>
      </c>
      <c r="C639" s="35">
        <f t="shared" si="45"/>
        <v>14</v>
      </c>
      <c r="D639" s="35">
        <f t="shared" si="48"/>
        <v>27</v>
      </c>
      <c r="E639" s="35">
        <f t="shared" si="49"/>
        <v>6</v>
      </c>
      <c r="F639" s="35" t="str">
        <f t="shared" si="46"/>
        <v>Friday</v>
      </c>
      <c r="G639" s="35">
        <f t="shared" si="47"/>
        <v>1</v>
      </c>
      <c r="H639" s="34">
        <f>CONVERT(INDEX(Htg_StPt_Sch_EZ!$C$4:$I$27,MATCH(Schedules_8760!$C639,Htg_StPt_Sch_EZ!$B$4:$B$27,0),MATCH(Schedules_8760!$F639,Htg_StPt_Sch_EZ!$C$3:$I$3,0)),"F","C")</f>
        <v>20.555555555555554</v>
      </c>
      <c r="I639" s="34">
        <f>CONVERT(INDEX(Htg_StPt_Sch_EZ!$C$31:$I$54,MATCH(Schedules_8760!$C639,Htg_StPt_Sch_EZ!$B$31:$B$54,0),MATCH(Schedules_8760!$F639,Htg_StPt_Sch_EZ!$C$30:$I$30,0)),"F","C")</f>
        <v>19.444444444444443</v>
      </c>
      <c r="J639" s="34">
        <f>CONVERT(INDEX(Clg_StPt_Sch_EZ!$C$4:$I$27,MATCH(Schedules_8760!$C639,Clg_StPt_Sch_EZ!$B$4:$B$27,0),MATCH(Schedules_8760!$F639,Clg_StPt_Sch_EZ!$C$3:$I$3,0)),"F","C")</f>
        <v>25.555555555555554</v>
      </c>
      <c r="K639" s="34">
        <f>CONVERT(INDEX(Clg_StPt_Sch_EZ!$C$31:$I$54,MATCH(Schedules_8760!$C639,Clg_StPt_Sch_EZ!$B$31:$B$54,0),MATCH(Schedules_8760!$F639,Clg_StPt_Sch_EZ!$C$30:$I$30,0)),"F","C")</f>
        <v>25</v>
      </c>
      <c r="L639" s="34">
        <f>CONVERT(INDEX(DHW_StPt_Sch_EZ!$C$4:$I$27,MATCH(Schedules_8760!$C639,DHW_StPt_Sch_EZ!$B$4:$B$27,0),MATCH(Schedules_8760!$F639,DHW_StPt_Sch_EZ!$C$3:$I$3,0)),"F","C")</f>
        <v>53.333333333333329</v>
      </c>
      <c r="M639" s="34">
        <f>CONVERT(INDEX(DHW_StPt_Sch_EZ!$C$31:$I$54,MATCH(Schedules_8760!$C639,DHW_StPt_Sch_EZ!$B$31:$B$54,0),MATCH(Schedules_8760!$F639,DHW_StPt_Sch_EZ!$C$30:$I$30,0)),"F","C")</f>
        <v>53.333333333333329</v>
      </c>
      <c r="N639" s="12"/>
      <c r="O639" s="12"/>
      <c r="P639" s="12"/>
    </row>
    <row r="640" spans="1:16" x14ac:dyDescent="0.25">
      <c r="A640" s="35">
        <v>639</v>
      </c>
      <c r="B640" s="89">
        <v>27.583333333333329</v>
      </c>
      <c r="C640" s="35">
        <f t="shared" si="45"/>
        <v>15</v>
      </c>
      <c r="D640" s="35">
        <f t="shared" si="48"/>
        <v>27</v>
      </c>
      <c r="E640" s="35">
        <f t="shared" si="49"/>
        <v>6</v>
      </c>
      <c r="F640" s="35" t="str">
        <f t="shared" si="46"/>
        <v>Friday</v>
      </c>
      <c r="G640" s="35">
        <f t="shared" si="47"/>
        <v>1</v>
      </c>
      <c r="H640" s="34">
        <f>CONVERT(INDEX(Htg_StPt_Sch_EZ!$C$4:$I$27,MATCH(Schedules_8760!$C640,Htg_StPt_Sch_EZ!$B$4:$B$27,0),MATCH(Schedules_8760!$F640,Htg_StPt_Sch_EZ!$C$3:$I$3,0)),"F","C")</f>
        <v>20.555555555555554</v>
      </c>
      <c r="I640" s="34">
        <f>CONVERT(INDEX(Htg_StPt_Sch_EZ!$C$31:$I$54,MATCH(Schedules_8760!$C640,Htg_StPt_Sch_EZ!$B$31:$B$54,0),MATCH(Schedules_8760!$F640,Htg_StPt_Sch_EZ!$C$30:$I$30,0)),"F","C")</f>
        <v>21.111111111111111</v>
      </c>
      <c r="J640" s="34">
        <f>CONVERT(INDEX(Clg_StPt_Sch_EZ!$C$4:$I$27,MATCH(Schedules_8760!$C640,Clg_StPt_Sch_EZ!$B$4:$B$27,0),MATCH(Schedules_8760!$F640,Clg_StPt_Sch_EZ!$C$3:$I$3,0)),"F","C")</f>
        <v>25.555555555555554</v>
      </c>
      <c r="K640" s="34">
        <f>CONVERT(INDEX(Clg_StPt_Sch_EZ!$C$31:$I$54,MATCH(Schedules_8760!$C640,Clg_StPt_Sch_EZ!$B$31:$B$54,0),MATCH(Schedules_8760!$F640,Clg_StPt_Sch_EZ!$C$30:$I$30,0)),"F","C")</f>
        <v>25</v>
      </c>
      <c r="L640" s="34">
        <f>CONVERT(INDEX(DHW_StPt_Sch_EZ!$C$4:$I$27,MATCH(Schedules_8760!$C640,DHW_StPt_Sch_EZ!$B$4:$B$27,0),MATCH(Schedules_8760!$F640,DHW_StPt_Sch_EZ!$C$3:$I$3,0)),"F","C")</f>
        <v>53.333333333333329</v>
      </c>
      <c r="M640" s="34">
        <f>CONVERT(INDEX(DHW_StPt_Sch_EZ!$C$31:$I$54,MATCH(Schedules_8760!$C640,DHW_StPt_Sch_EZ!$B$31:$B$54,0),MATCH(Schedules_8760!$F640,DHW_StPt_Sch_EZ!$C$30:$I$30,0)),"F","C")</f>
        <v>53.333333333333329</v>
      </c>
      <c r="N640" s="12"/>
      <c r="O640" s="12"/>
      <c r="P640" s="12"/>
    </row>
    <row r="641" spans="1:16" x14ac:dyDescent="0.25">
      <c r="A641" s="35">
        <v>640</v>
      </c>
      <c r="B641" s="89">
        <v>27.625</v>
      </c>
      <c r="C641" s="35">
        <f t="shared" si="45"/>
        <v>16</v>
      </c>
      <c r="D641" s="35">
        <f t="shared" si="48"/>
        <v>27</v>
      </c>
      <c r="E641" s="35">
        <f t="shared" si="49"/>
        <v>6</v>
      </c>
      <c r="F641" s="35" t="str">
        <f t="shared" si="46"/>
        <v>Friday</v>
      </c>
      <c r="G641" s="35">
        <f t="shared" si="47"/>
        <v>1</v>
      </c>
      <c r="H641" s="34">
        <f>CONVERT(INDEX(Htg_StPt_Sch_EZ!$C$4:$I$27,MATCH(Schedules_8760!$C641,Htg_StPt_Sch_EZ!$B$4:$B$27,0),MATCH(Schedules_8760!$F641,Htg_StPt_Sch_EZ!$C$3:$I$3,0)),"F","C")</f>
        <v>20.555555555555554</v>
      </c>
      <c r="I641" s="34">
        <f>CONVERT(INDEX(Htg_StPt_Sch_EZ!$C$31:$I$54,MATCH(Schedules_8760!$C641,Htg_StPt_Sch_EZ!$B$31:$B$54,0),MATCH(Schedules_8760!$F641,Htg_StPt_Sch_EZ!$C$30:$I$30,0)),"F","C")</f>
        <v>21.111111111111111</v>
      </c>
      <c r="J641" s="34">
        <f>CONVERT(INDEX(Clg_StPt_Sch_EZ!$C$4:$I$27,MATCH(Schedules_8760!$C641,Clg_StPt_Sch_EZ!$B$4:$B$27,0),MATCH(Schedules_8760!$F641,Clg_StPt_Sch_EZ!$C$3:$I$3,0)),"F","C")</f>
        <v>25.555555555555554</v>
      </c>
      <c r="K641" s="34">
        <f>CONVERT(INDEX(Clg_StPt_Sch_EZ!$C$31:$I$54,MATCH(Schedules_8760!$C641,Clg_StPt_Sch_EZ!$B$31:$B$54,0),MATCH(Schedules_8760!$F641,Clg_StPt_Sch_EZ!$C$30:$I$30,0)),"F","C")</f>
        <v>25</v>
      </c>
      <c r="L641" s="34">
        <f>CONVERT(INDEX(DHW_StPt_Sch_EZ!$C$4:$I$27,MATCH(Schedules_8760!$C641,DHW_StPt_Sch_EZ!$B$4:$B$27,0),MATCH(Schedules_8760!$F641,DHW_StPt_Sch_EZ!$C$3:$I$3,0)),"F","C")</f>
        <v>53.333333333333329</v>
      </c>
      <c r="M641" s="34">
        <f>CONVERT(INDEX(DHW_StPt_Sch_EZ!$C$31:$I$54,MATCH(Schedules_8760!$C641,DHW_StPt_Sch_EZ!$B$31:$B$54,0),MATCH(Schedules_8760!$F641,DHW_StPt_Sch_EZ!$C$30:$I$30,0)),"F","C")</f>
        <v>53.333333333333329</v>
      </c>
      <c r="N641" s="12"/>
      <c r="O641" s="12"/>
      <c r="P641" s="12"/>
    </row>
    <row r="642" spans="1:16" x14ac:dyDescent="0.25">
      <c r="A642" s="35">
        <v>641</v>
      </c>
      <c r="B642" s="89">
        <v>27.666666666666671</v>
      </c>
      <c r="C642" s="35">
        <f t="shared" ref="C642:C705" si="50">HOUR(B642)+1</f>
        <v>17</v>
      </c>
      <c r="D642" s="35">
        <f t="shared" si="48"/>
        <v>27</v>
      </c>
      <c r="E642" s="35">
        <f t="shared" si="49"/>
        <v>6</v>
      </c>
      <c r="F642" s="35" t="str">
        <f t="shared" ref="F642:F705" si="51">IF(E642=1,"Sunday",IF(E642=2,"Monday",IF(E642=3,"Tuesday",IF(E642=4,"Wednesday",IF(E642=5,"Thursday",IF(E642=6,"Friday","Saturday"))))))</f>
        <v>Friday</v>
      </c>
      <c r="G642" s="35">
        <f t="shared" ref="G642:G705" si="52">MONTH(B642)</f>
        <v>1</v>
      </c>
      <c r="H642" s="34">
        <f>CONVERT(INDEX(Htg_StPt_Sch_EZ!$C$4:$I$27,MATCH(Schedules_8760!$C642,Htg_StPt_Sch_EZ!$B$4:$B$27,0),MATCH(Schedules_8760!$F642,Htg_StPt_Sch_EZ!$C$3:$I$3,0)),"F","C")</f>
        <v>20.555555555555554</v>
      </c>
      <c r="I642" s="34">
        <f>CONVERT(INDEX(Htg_StPt_Sch_EZ!$C$31:$I$54,MATCH(Schedules_8760!$C642,Htg_StPt_Sch_EZ!$B$31:$B$54,0),MATCH(Schedules_8760!$F642,Htg_StPt_Sch_EZ!$C$30:$I$30,0)),"F","C")</f>
        <v>17.777777777777779</v>
      </c>
      <c r="J642" s="34">
        <f>CONVERT(INDEX(Clg_StPt_Sch_EZ!$C$4:$I$27,MATCH(Schedules_8760!$C642,Clg_StPt_Sch_EZ!$B$4:$B$27,0),MATCH(Schedules_8760!$F642,Clg_StPt_Sch_EZ!$C$3:$I$3,0)),"F","C")</f>
        <v>25.555555555555554</v>
      </c>
      <c r="K642" s="34">
        <f>CONVERT(INDEX(Clg_StPt_Sch_EZ!$C$31:$I$54,MATCH(Schedules_8760!$C642,Clg_StPt_Sch_EZ!$B$31:$B$54,0),MATCH(Schedules_8760!$F642,Clg_StPt_Sch_EZ!$C$30:$I$30,0)),"F","C")</f>
        <v>25</v>
      </c>
      <c r="L642" s="34">
        <f>CONVERT(INDEX(DHW_StPt_Sch_EZ!$C$4:$I$27,MATCH(Schedules_8760!$C642,DHW_StPt_Sch_EZ!$B$4:$B$27,0),MATCH(Schedules_8760!$F642,DHW_StPt_Sch_EZ!$C$3:$I$3,0)),"F","C")</f>
        <v>53.333333333333329</v>
      </c>
      <c r="M642" s="34">
        <f>CONVERT(INDEX(DHW_StPt_Sch_EZ!$C$31:$I$54,MATCH(Schedules_8760!$C642,DHW_StPt_Sch_EZ!$B$31:$B$54,0),MATCH(Schedules_8760!$F642,DHW_StPt_Sch_EZ!$C$30:$I$30,0)),"F","C")</f>
        <v>53.333333333333329</v>
      </c>
      <c r="N642" s="12"/>
      <c r="O642" s="12"/>
      <c r="P642" s="12"/>
    </row>
    <row r="643" spans="1:16" x14ac:dyDescent="0.25">
      <c r="A643" s="35">
        <v>642</v>
      </c>
      <c r="B643" s="89">
        <v>27.708333333333329</v>
      </c>
      <c r="C643" s="35">
        <f t="shared" si="50"/>
        <v>18</v>
      </c>
      <c r="D643" s="35">
        <f t="shared" ref="D643:D706" si="53">IF(C643=1,D642+1,D642)</f>
        <v>27</v>
      </c>
      <c r="E643" s="35">
        <f t="shared" ref="E643:E706" si="54">IF(AND(C643=1,E642=7),1,IF(C643=1,E642+1,E642))</f>
        <v>6</v>
      </c>
      <c r="F643" s="35" t="str">
        <f t="shared" si="51"/>
        <v>Friday</v>
      </c>
      <c r="G643" s="35">
        <f t="shared" si="52"/>
        <v>1</v>
      </c>
      <c r="H643" s="34">
        <f>CONVERT(INDEX(Htg_StPt_Sch_EZ!$C$4:$I$27,MATCH(Schedules_8760!$C643,Htg_StPt_Sch_EZ!$B$4:$B$27,0),MATCH(Schedules_8760!$F643,Htg_StPt_Sch_EZ!$C$3:$I$3,0)),"F","C")</f>
        <v>20.555555555555554</v>
      </c>
      <c r="I643" s="34">
        <f>CONVERT(INDEX(Htg_StPt_Sch_EZ!$C$31:$I$54,MATCH(Schedules_8760!$C643,Htg_StPt_Sch_EZ!$B$31:$B$54,0),MATCH(Schedules_8760!$F643,Htg_StPt_Sch_EZ!$C$30:$I$30,0)),"F","C")</f>
        <v>17.777777777777779</v>
      </c>
      <c r="J643" s="34">
        <f>CONVERT(INDEX(Clg_StPt_Sch_EZ!$C$4:$I$27,MATCH(Schedules_8760!$C643,Clg_StPt_Sch_EZ!$B$4:$B$27,0),MATCH(Schedules_8760!$F643,Clg_StPt_Sch_EZ!$C$3:$I$3,0)),"F","C")</f>
        <v>25.555555555555554</v>
      </c>
      <c r="K643" s="34">
        <f>CONVERT(INDEX(Clg_StPt_Sch_EZ!$C$31:$I$54,MATCH(Schedules_8760!$C643,Clg_StPt_Sch_EZ!$B$31:$B$54,0),MATCH(Schedules_8760!$F643,Clg_StPt_Sch_EZ!$C$30:$I$30,0)),"F","C")</f>
        <v>28.333333333333332</v>
      </c>
      <c r="L643" s="34">
        <f>CONVERT(INDEX(DHW_StPt_Sch_EZ!$C$4:$I$27,MATCH(Schedules_8760!$C643,DHW_StPt_Sch_EZ!$B$4:$B$27,0),MATCH(Schedules_8760!$F643,DHW_StPt_Sch_EZ!$C$3:$I$3,0)),"F","C")</f>
        <v>53.333333333333329</v>
      </c>
      <c r="M643" s="34">
        <f>CONVERT(INDEX(DHW_StPt_Sch_EZ!$C$31:$I$54,MATCH(Schedules_8760!$C643,DHW_StPt_Sch_EZ!$B$31:$B$54,0),MATCH(Schedules_8760!$F643,DHW_StPt_Sch_EZ!$C$30:$I$30,0)),"F","C")</f>
        <v>53.333333333333329</v>
      </c>
      <c r="N643" s="12"/>
      <c r="O643" s="12"/>
      <c r="P643" s="12"/>
    </row>
    <row r="644" spans="1:16" x14ac:dyDescent="0.25">
      <c r="A644" s="35">
        <v>643</v>
      </c>
      <c r="B644" s="89">
        <v>27.75</v>
      </c>
      <c r="C644" s="35">
        <f t="shared" si="50"/>
        <v>19</v>
      </c>
      <c r="D644" s="35">
        <f t="shared" si="53"/>
        <v>27</v>
      </c>
      <c r="E644" s="35">
        <f t="shared" si="54"/>
        <v>6</v>
      </c>
      <c r="F644" s="35" t="str">
        <f t="shared" si="51"/>
        <v>Friday</v>
      </c>
      <c r="G644" s="35">
        <f t="shared" si="52"/>
        <v>1</v>
      </c>
      <c r="H644" s="34">
        <f>CONVERT(INDEX(Htg_StPt_Sch_EZ!$C$4:$I$27,MATCH(Schedules_8760!$C644,Htg_StPt_Sch_EZ!$B$4:$B$27,0),MATCH(Schedules_8760!$F644,Htg_StPt_Sch_EZ!$C$3:$I$3,0)),"F","C")</f>
        <v>20.555555555555554</v>
      </c>
      <c r="I644" s="34">
        <f>CONVERT(INDEX(Htg_StPt_Sch_EZ!$C$31:$I$54,MATCH(Schedules_8760!$C644,Htg_StPt_Sch_EZ!$B$31:$B$54,0),MATCH(Schedules_8760!$F644,Htg_StPt_Sch_EZ!$C$30:$I$30,0)),"F","C")</f>
        <v>18.333333333333332</v>
      </c>
      <c r="J644" s="34">
        <f>CONVERT(INDEX(Clg_StPt_Sch_EZ!$C$4:$I$27,MATCH(Schedules_8760!$C644,Clg_StPt_Sch_EZ!$B$4:$B$27,0),MATCH(Schedules_8760!$F644,Clg_StPt_Sch_EZ!$C$3:$I$3,0)),"F","C")</f>
        <v>25.555555555555554</v>
      </c>
      <c r="K644" s="34">
        <f>CONVERT(INDEX(Clg_StPt_Sch_EZ!$C$31:$I$54,MATCH(Schedules_8760!$C644,Clg_StPt_Sch_EZ!$B$31:$B$54,0),MATCH(Schedules_8760!$F644,Clg_StPt_Sch_EZ!$C$30:$I$30,0)),"F","C")</f>
        <v>28.333333333333332</v>
      </c>
      <c r="L644" s="34">
        <f>CONVERT(INDEX(DHW_StPt_Sch_EZ!$C$4:$I$27,MATCH(Schedules_8760!$C644,DHW_StPt_Sch_EZ!$B$4:$B$27,0),MATCH(Schedules_8760!$F644,DHW_StPt_Sch_EZ!$C$3:$I$3,0)),"F","C")</f>
        <v>53.333333333333329</v>
      </c>
      <c r="M644" s="34">
        <f>CONVERT(INDEX(DHW_StPt_Sch_EZ!$C$31:$I$54,MATCH(Schedules_8760!$C644,DHW_StPt_Sch_EZ!$B$31:$B$54,0),MATCH(Schedules_8760!$F644,DHW_StPt_Sch_EZ!$C$30:$I$30,0)),"F","C")</f>
        <v>53.333333333333329</v>
      </c>
      <c r="N644" s="12"/>
      <c r="O644" s="12"/>
      <c r="P644" s="12"/>
    </row>
    <row r="645" spans="1:16" x14ac:dyDescent="0.25">
      <c r="A645" s="35">
        <v>644</v>
      </c>
      <c r="B645" s="89">
        <v>27.791666666666671</v>
      </c>
      <c r="C645" s="35">
        <f t="shared" si="50"/>
        <v>20</v>
      </c>
      <c r="D645" s="35">
        <f t="shared" si="53"/>
        <v>27</v>
      </c>
      <c r="E645" s="35">
        <f t="shared" si="54"/>
        <v>6</v>
      </c>
      <c r="F645" s="35" t="str">
        <f t="shared" si="51"/>
        <v>Friday</v>
      </c>
      <c r="G645" s="35">
        <f t="shared" si="52"/>
        <v>1</v>
      </c>
      <c r="H645" s="34">
        <f>CONVERT(INDEX(Htg_StPt_Sch_EZ!$C$4:$I$27,MATCH(Schedules_8760!$C645,Htg_StPt_Sch_EZ!$B$4:$B$27,0),MATCH(Schedules_8760!$F645,Htg_StPt_Sch_EZ!$C$3:$I$3,0)),"F","C")</f>
        <v>20.555555555555554</v>
      </c>
      <c r="I645" s="34">
        <f>CONVERT(INDEX(Htg_StPt_Sch_EZ!$C$31:$I$54,MATCH(Schedules_8760!$C645,Htg_StPt_Sch_EZ!$B$31:$B$54,0),MATCH(Schedules_8760!$F645,Htg_StPt_Sch_EZ!$C$30:$I$30,0)),"F","C")</f>
        <v>18.888888888888889</v>
      </c>
      <c r="J645" s="34">
        <f>CONVERT(INDEX(Clg_StPt_Sch_EZ!$C$4:$I$27,MATCH(Schedules_8760!$C645,Clg_StPt_Sch_EZ!$B$4:$B$27,0),MATCH(Schedules_8760!$F645,Clg_StPt_Sch_EZ!$C$3:$I$3,0)),"F","C")</f>
        <v>25.555555555555554</v>
      </c>
      <c r="K645" s="34">
        <f>CONVERT(INDEX(Clg_StPt_Sch_EZ!$C$31:$I$54,MATCH(Schedules_8760!$C645,Clg_StPt_Sch_EZ!$B$31:$B$54,0),MATCH(Schedules_8760!$F645,Clg_StPt_Sch_EZ!$C$30:$I$30,0)),"F","C")</f>
        <v>28.333333333333332</v>
      </c>
      <c r="L645" s="34">
        <f>CONVERT(INDEX(DHW_StPt_Sch_EZ!$C$4:$I$27,MATCH(Schedules_8760!$C645,DHW_StPt_Sch_EZ!$B$4:$B$27,0),MATCH(Schedules_8760!$F645,DHW_StPt_Sch_EZ!$C$3:$I$3,0)),"F","C")</f>
        <v>53.333333333333329</v>
      </c>
      <c r="M645" s="34">
        <f>CONVERT(INDEX(DHW_StPt_Sch_EZ!$C$31:$I$54,MATCH(Schedules_8760!$C645,DHW_StPt_Sch_EZ!$B$31:$B$54,0),MATCH(Schedules_8760!$F645,DHW_StPt_Sch_EZ!$C$30:$I$30,0)),"F","C")</f>
        <v>53.333333333333329</v>
      </c>
      <c r="N645" s="12"/>
      <c r="O645" s="12"/>
      <c r="P645" s="12"/>
    </row>
    <row r="646" spans="1:16" x14ac:dyDescent="0.25">
      <c r="A646" s="35">
        <v>645</v>
      </c>
      <c r="B646" s="89">
        <v>27.833333333333329</v>
      </c>
      <c r="C646" s="35">
        <f t="shared" si="50"/>
        <v>21</v>
      </c>
      <c r="D646" s="35">
        <f t="shared" si="53"/>
        <v>27</v>
      </c>
      <c r="E646" s="35">
        <f t="shared" si="54"/>
        <v>6</v>
      </c>
      <c r="F646" s="35" t="str">
        <f t="shared" si="51"/>
        <v>Friday</v>
      </c>
      <c r="G646" s="35">
        <f t="shared" si="52"/>
        <v>1</v>
      </c>
      <c r="H646" s="34">
        <f>CONVERT(INDEX(Htg_StPt_Sch_EZ!$C$4:$I$27,MATCH(Schedules_8760!$C646,Htg_StPt_Sch_EZ!$B$4:$B$27,0),MATCH(Schedules_8760!$F646,Htg_StPt_Sch_EZ!$C$3:$I$3,0)),"F","C")</f>
        <v>20.555555555555554</v>
      </c>
      <c r="I646" s="34">
        <f>CONVERT(INDEX(Htg_StPt_Sch_EZ!$C$31:$I$54,MATCH(Schedules_8760!$C646,Htg_StPt_Sch_EZ!$B$31:$B$54,0),MATCH(Schedules_8760!$F646,Htg_StPt_Sch_EZ!$C$30:$I$30,0)),"F","C")</f>
        <v>19.444444444444443</v>
      </c>
      <c r="J646" s="34">
        <f>CONVERT(INDEX(Clg_StPt_Sch_EZ!$C$4:$I$27,MATCH(Schedules_8760!$C646,Clg_StPt_Sch_EZ!$B$4:$B$27,0),MATCH(Schedules_8760!$F646,Clg_StPt_Sch_EZ!$C$3:$I$3,0)),"F","C")</f>
        <v>25.555555555555554</v>
      </c>
      <c r="K646" s="34">
        <f>CONVERT(INDEX(Clg_StPt_Sch_EZ!$C$31:$I$54,MATCH(Schedules_8760!$C646,Clg_StPt_Sch_EZ!$B$31:$B$54,0),MATCH(Schedules_8760!$F646,Clg_StPt_Sch_EZ!$C$30:$I$30,0)),"F","C")</f>
        <v>28.333333333333332</v>
      </c>
      <c r="L646" s="34">
        <f>CONVERT(INDEX(DHW_StPt_Sch_EZ!$C$4:$I$27,MATCH(Schedules_8760!$C646,DHW_StPt_Sch_EZ!$B$4:$B$27,0),MATCH(Schedules_8760!$F646,DHW_StPt_Sch_EZ!$C$3:$I$3,0)),"F","C")</f>
        <v>53.333333333333329</v>
      </c>
      <c r="M646" s="34">
        <f>CONVERT(INDEX(DHW_StPt_Sch_EZ!$C$31:$I$54,MATCH(Schedules_8760!$C646,DHW_StPt_Sch_EZ!$B$31:$B$54,0),MATCH(Schedules_8760!$F646,DHW_StPt_Sch_EZ!$C$30:$I$30,0)),"F","C")</f>
        <v>53.333333333333329</v>
      </c>
      <c r="N646" s="12"/>
      <c r="O646" s="12"/>
      <c r="P646" s="12"/>
    </row>
    <row r="647" spans="1:16" x14ac:dyDescent="0.25">
      <c r="A647" s="35">
        <v>646</v>
      </c>
      <c r="B647" s="89">
        <v>27.875</v>
      </c>
      <c r="C647" s="35">
        <f t="shared" si="50"/>
        <v>22</v>
      </c>
      <c r="D647" s="35">
        <f t="shared" si="53"/>
        <v>27</v>
      </c>
      <c r="E647" s="35">
        <f t="shared" si="54"/>
        <v>6</v>
      </c>
      <c r="F647" s="35" t="str">
        <f t="shared" si="51"/>
        <v>Friday</v>
      </c>
      <c r="G647" s="35">
        <f t="shared" si="52"/>
        <v>1</v>
      </c>
      <c r="H647" s="34">
        <f>CONVERT(INDEX(Htg_StPt_Sch_EZ!$C$4:$I$27,MATCH(Schedules_8760!$C647,Htg_StPt_Sch_EZ!$B$4:$B$27,0),MATCH(Schedules_8760!$F647,Htg_StPt_Sch_EZ!$C$3:$I$3,0)),"F","C")</f>
        <v>20.555555555555554</v>
      </c>
      <c r="I647" s="34">
        <f>CONVERT(INDEX(Htg_StPt_Sch_EZ!$C$31:$I$54,MATCH(Schedules_8760!$C647,Htg_StPt_Sch_EZ!$B$31:$B$54,0),MATCH(Schedules_8760!$F647,Htg_StPt_Sch_EZ!$C$30:$I$30,0)),"F","C")</f>
        <v>19.444444444444443</v>
      </c>
      <c r="J647" s="34">
        <f>CONVERT(INDEX(Clg_StPt_Sch_EZ!$C$4:$I$27,MATCH(Schedules_8760!$C647,Clg_StPt_Sch_EZ!$B$4:$B$27,0),MATCH(Schedules_8760!$F647,Clg_StPt_Sch_EZ!$C$3:$I$3,0)),"F","C")</f>
        <v>25.555555555555554</v>
      </c>
      <c r="K647" s="34">
        <f>CONVERT(INDEX(Clg_StPt_Sch_EZ!$C$31:$I$54,MATCH(Schedules_8760!$C647,Clg_StPt_Sch_EZ!$B$31:$B$54,0),MATCH(Schedules_8760!$F647,Clg_StPt_Sch_EZ!$C$30:$I$30,0)),"F","C")</f>
        <v>28.333333333333332</v>
      </c>
      <c r="L647" s="34">
        <f>CONVERT(INDEX(DHW_StPt_Sch_EZ!$C$4:$I$27,MATCH(Schedules_8760!$C647,DHW_StPt_Sch_EZ!$B$4:$B$27,0),MATCH(Schedules_8760!$F647,DHW_StPt_Sch_EZ!$C$3:$I$3,0)),"F","C")</f>
        <v>53.333333333333329</v>
      </c>
      <c r="M647" s="34">
        <f>CONVERT(INDEX(DHW_StPt_Sch_EZ!$C$31:$I$54,MATCH(Schedules_8760!$C647,DHW_StPt_Sch_EZ!$B$31:$B$54,0),MATCH(Schedules_8760!$F647,DHW_StPt_Sch_EZ!$C$30:$I$30,0)),"F","C")</f>
        <v>53.333333333333329</v>
      </c>
      <c r="N647" s="12"/>
      <c r="O647" s="12"/>
      <c r="P647" s="12"/>
    </row>
    <row r="648" spans="1:16" x14ac:dyDescent="0.25">
      <c r="A648" s="35">
        <v>647</v>
      </c>
      <c r="B648" s="89">
        <v>27.916666666666671</v>
      </c>
      <c r="C648" s="35">
        <f t="shared" si="50"/>
        <v>23</v>
      </c>
      <c r="D648" s="35">
        <f t="shared" si="53"/>
        <v>27</v>
      </c>
      <c r="E648" s="35">
        <f t="shared" si="54"/>
        <v>6</v>
      </c>
      <c r="F648" s="35" t="str">
        <f t="shared" si="51"/>
        <v>Friday</v>
      </c>
      <c r="G648" s="35">
        <f t="shared" si="52"/>
        <v>1</v>
      </c>
      <c r="H648" s="34">
        <f>CONVERT(INDEX(Htg_StPt_Sch_EZ!$C$4:$I$27,MATCH(Schedules_8760!$C648,Htg_StPt_Sch_EZ!$B$4:$B$27,0),MATCH(Schedules_8760!$F648,Htg_StPt_Sch_EZ!$C$3:$I$3,0)),"F","C")</f>
        <v>20.555555555555554</v>
      </c>
      <c r="I648" s="34">
        <f>CONVERT(INDEX(Htg_StPt_Sch_EZ!$C$31:$I$54,MATCH(Schedules_8760!$C648,Htg_StPt_Sch_EZ!$B$31:$B$54,0),MATCH(Schedules_8760!$F648,Htg_StPt_Sch_EZ!$C$30:$I$30,0)),"F","C")</f>
        <v>19.444444444444443</v>
      </c>
      <c r="J648" s="34">
        <f>CONVERT(INDEX(Clg_StPt_Sch_EZ!$C$4:$I$27,MATCH(Schedules_8760!$C648,Clg_StPt_Sch_EZ!$B$4:$B$27,0),MATCH(Schedules_8760!$F648,Clg_StPt_Sch_EZ!$C$3:$I$3,0)),"F","C")</f>
        <v>25.555555555555554</v>
      </c>
      <c r="K648" s="34">
        <f>CONVERT(INDEX(Clg_StPt_Sch_EZ!$C$31:$I$54,MATCH(Schedules_8760!$C648,Clg_StPt_Sch_EZ!$B$31:$B$54,0),MATCH(Schedules_8760!$F648,Clg_StPt_Sch_EZ!$C$30:$I$30,0)),"F","C")</f>
        <v>28.333333333333332</v>
      </c>
      <c r="L648" s="34">
        <f>CONVERT(INDEX(DHW_StPt_Sch_EZ!$C$4:$I$27,MATCH(Schedules_8760!$C648,DHW_StPt_Sch_EZ!$B$4:$B$27,0),MATCH(Schedules_8760!$F648,DHW_StPt_Sch_EZ!$C$3:$I$3,0)),"F","C")</f>
        <v>53.333333333333329</v>
      </c>
      <c r="M648" s="34">
        <f>CONVERT(INDEX(DHW_StPt_Sch_EZ!$C$31:$I$54,MATCH(Schedules_8760!$C648,DHW_StPt_Sch_EZ!$B$31:$B$54,0),MATCH(Schedules_8760!$F648,DHW_StPt_Sch_EZ!$C$30:$I$30,0)),"F","C")</f>
        <v>53.333333333333329</v>
      </c>
      <c r="N648" s="12"/>
      <c r="O648" s="12"/>
      <c r="P648" s="12"/>
    </row>
    <row r="649" spans="1:16" x14ac:dyDescent="0.25">
      <c r="A649" s="35">
        <v>648</v>
      </c>
      <c r="B649" s="89">
        <v>27.958333333333329</v>
      </c>
      <c r="C649" s="35">
        <f t="shared" si="50"/>
        <v>24</v>
      </c>
      <c r="D649" s="35">
        <f t="shared" si="53"/>
        <v>27</v>
      </c>
      <c r="E649" s="35">
        <f t="shared" si="54"/>
        <v>6</v>
      </c>
      <c r="F649" s="35" t="str">
        <f t="shared" si="51"/>
        <v>Friday</v>
      </c>
      <c r="G649" s="35">
        <f t="shared" si="52"/>
        <v>1</v>
      </c>
      <c r="H649" s="34">
        <f>CONVERT(INDEX(Htg_StPt_Sch_EZ!$C$4:$I$27,MATCH(Schedules_8760!$C649,Htg_StPt_Sch_EZ!$B$4:$B$27,0),MATCH(Schedules_8760!$F649,Htg_StPt_Sch_EZ!$C$3:$I$3,0)),"F","C")</f>
        <v>20.555555555555554</v>
      </c>
      <c r="I649" s="34">
        <f>CONVERT(INDEX(Htg_StPt_Sch_EZ!$C$31:$I$54,MATCH(Schedules_8760!$C649,Htg_StPt_Sch_EZ!$B$31:$B$54,0),MATCH(Schedules_8760!$F649,Htg_StPt_Sch_EZ!$C$30:$I$30,0)),"F","C")</f>
        <v>19.444444444444443</v>
      </c>
      <c r="J649" s="34">
        <f>CONVERT(INDEX(Clg_StPt_Sch_EZ!$C$4:$I$27,MATCH(Schedules_8760!$C649,Clg_StPt_Sch_EZ!$B$4:$B$27,0),MATCH(Schedules_8760!$F649,Clg_StPt_Sch_EZ!$C$3:$I$3,0)),"F","C")</f>
        <v>25.555555555555554</v>
      </c>
      <c r="K649" s="34">
        <f>CONVERT(INDEX(Clg_StPt_Sch_EZ!$C$31:$I$54,MATCH(Schedules_8760!$C649,Clg_StPt_Sch_EZ!$B$31:$B$54,0),MATCH(Schedules_8760!$F649,Clg_StPt_Sch_EZ!$C$30:$I$30,0)),"F","C")</f>
        <v>28.333333333333332</v>
      </c>
      <c r="L649" s="34">
        <f>CONVERT(INDEX(DHW_StPt_Sch_EZ!$C$4:$I$27,MATCH(Schedules_8760!$C649,DHW_StPt_Sch_EZ!$B$4:$B$27,0),MATCH(Schedules_8760!$F649,DHW_StPt_Sch_EZ!$C$3:$I$3,0)),"F","C")</f>
        <v>53.333333333333329</v>
      </c>
      <c r="M649" s="34">
        <f>CONVERT(INDEX(DHW_StPt_Sch_EZ!$C$31:$I$54,MATCH(Schedules_8760!$C649,DHW_StPt_Sch_EZ!$B$31:$B$54,0),MATCH(Schedules_8760!$F649,DHW_StPt_Sch_EZ!$C$30:$I$30,0)),"F","C")</f>
        <v>53.333333333333329</v>
      </c>
      <c r="N649" s="12"/>
      <c r="O649" s="12"/>
      <c r="P649" s="12"/>
    </row>
    <row r="650" spans="1:16" x14ac:dyDescent="0.25">
      <c r="A650" s="35">
        <v>649</v>
      </c>
      <c r="B650" s="89">
        <v>28</v>
      </c>
      <c r="C650" s="35">
        <f t="shared" si="50"/>
        <v>1</v>
      </c>
      <c r="D650" s="35">
        <f t="shared" si="53"/>
        <v>28</v>
      </c>
      <c r="E650" s="35">
        <f t="shared" si="54"/>
        <v>7</v>
      </c>
      <c r="F650" s="35" t="str">
        <f t="shared" si="51"/>
        <v>Saturday</v>
      </c>
      <c r="G650" s="35">
        <f t="shared" si="52"/>
        <v>1</v>
      </c>
      <c r="H650" s="34">
        <f>CONVERT(INDEX(Htg_StPt_Sch_EZ!$C$4:$I$27,MATCH(Schedules_8760!$C650,Htg_StPt_Sch_EZ!$B$4:$B$27,0),MATCH(Schedules_8760!$F650,Htg_StPt_Sch_EZ!$C$3:$I$3,0)),"F","C")</f>
        <v>20.555555555555554</v>
      </c>
      <c r="I650" s="34">
        <f>CONVERT(INDEX(Htg_StPt_Sch_EZ!$C$31:$I$54,MATCH(Schedules_8760!$C650,Htg_StPt_Sch_EZ!$B$31:$B$54,0),MATCH(Schedules_8760!$F650,Htg_StPt_Sch_EZ!$C$30:$I$30,0)),"F","C")</f>
        <v>19.444444444444443</v>
      </c>
      <c r="J650" s="34">
        <f>CONVERT(INDEX(Clg_StPt_Sch_EZ!$C$4:$I$27,MATCH(Schedules_8760!$C650,Clg_StPt_Sch_EZ!$B$4:$B$27,0),MATCH(Schedules_8760!$F650,Clg_StPt_Sch_EZ!$C$3:$I$3,0)),"F","C")</f>
        <v>25.555555555555554</v>
      </c>
      <c r="K650" s="34">
        <f>CONVERT(INDEX(Clg_StPt_Sch_EZ!$C$31:$I$54,MATCH(Schedules_8760!$C650,Clg_StPt_Sch_EZ!$B$31:$B$54,0),MATCH(Schedules_8760!$F650,Clg_StPt_Sch_EZ!$C$30:$I$30,0)),"F","C")</f>
        <v>28.333333333333332</v>
      </c>
      <c r="L650" s="34">
        <f>CONVERT(INDEX(DHW_StPt_Sch_EZ!$C$4:$I$27,MATCH(Schedules_8760!$C650,DHW_StPt_Sch_EZ!$B$4:$B$27,0),MATCH(Schedules_8760!$F650,DHW_StPt_Sch_EZ!$C$3:$I$3,0)),"F","C")</f>
        <v>53.333333333333329</v>
      </c>
      <c r="M650" s="34">
        <f>CONVERT(INDEX(DHW_StPt_Sch_EZ!$C$31:$I$54,MATCH(Schedules_8760!$C650,DHW_StPt_Sch_EZ!$B$31:$B$54,0),MATCH(Schedules_8760!$F650,DHW_StPt_Sch_EZ!$C$30:$I$30,0)),"F","C")</f>
        <v>53.333333333333329</v>
      </c>
      <c r="N650" s="12"/>
      <c r="O650" s="12"/>
      <c r="P650" s="12"/>
    </row>
    <row r="651" spans="1:16" x14ac:dyDescent="0.25">
      <c r="A651" s="35">
        <v>650</v>
      </c>
      <c r="B651" s="89">
        <v>28.041666666666671</v>
      </c>
      <c r="C651" s="35">
        <f t="shared" si="50"/>
        <v>2</v>
      </c>
      <c r="D651" s="35">
        <f t="shared" si="53"/>
        <v>28</v>
      </c>
      <c r="E651" s="35">
        <f t="shared" si="54"/>
        <v>7</v>
      </c>
      <c r="F651" s="35" t="str">
        <f t="shared" si="51"/>
        <v>Saturday</v>
      </c>
      <c r="G651" s="35">
        <f t="shared" si="52"/>
        <v>1</v>
      </c>
      <c r="H651" s="34">
        <f>CONVERT(INDEX(Htg_StPt_Sch_EZ!$C$4:$I$27,MATCH(Schedules_8760!$C651,Htg_StPt_Sch_EZ!$B$4:$B$27,0),MATCH(Schedules_8760!$F651,Htg_StPt_Sch_EZ!$C$3:$I$3,0)),"F","C")</f>
        <v>20.555555555555554</v>
      </c>
      <c r="I651" s="34">
        <f>CONVERT(INDEX(Htg_StPt_Sch_EZ!$C$31:$I$54,MATCH(Schedules_8760!$C651,Htg_StPt_Sch_EZ!$B$31:$B$54,0),MATCH(Schedules_8760!$F651,Htg_StPt_Sch_EZ!$C$30:$I$30,0)),"F","C")</f>
        <v>19.444444444444443</v>
      </c>
      <c r="J651" s="34">
        <f>CONVERT(INDEX(Clg_StPt_Sch_EZ!$C$4:$I$27,MATCH(Schedules_8760!$C651,Clg_StPt_Sch_EZ!$B$4:$B$27,0),MATCH(Schedules_8760!$F651,Clg_StPt_Sch_EZ!$C$3:$I$3,0)),"F","C")</f>
        <v>25.555555555555554</v>
      </c>
      <c r="K651" s="34">
        <f>CONVERT(INDEX(Clg_StPt_Sch_EZ!$C$31:$I$54,MATCH(Schedules_8760!$C651,Clg_StPt_Sch_EZ!$B$31:$B$54,0),MATCH(Schedules_8760!$F651,Clg_StPt_Sch_EZ!$C$30:$I$30,0)),"F","C")</f>
        <v>28.333333333333332</v>
      </c>
      <c r="L651" s="34">
        <f>CONVERT(INDEX(DHW_StPt_Sch_EZ!$C$4:$I$27,MATCH(Schedules_8760!$C651,DHW_StPt_Sch_EZ!$B$4:$B$27,0),MATCH(Schedules_8760!$F651,DHW_StPt_Sch_EZ!$C$3:$I$3,0)),"F","C")</f>
        <v>53.333333333333329</v>
      </c>
      <c r="M651" s="34">
        <f>CONVERT(INDEX(DHW_StPt_Sch_EZ!$C$31:$I$54,MATCH(Schedules_8760!$C651,DHW_StPt_Sch_EZ!$B$31:$B$54,0),MATCH(Schedules_8760!$F651,DHW_StPt_Sch_EZ!$C$30:$I$30,0)),"F","C")</f>
        <v>53.333333333333329</v>
      </c>
      <c r="N651" s="12"/>
      <c r="O651" s="12"/>
      <c r="P651" s="12"/>
    </row>
    <row r="652" spans="1:16" x14ac:dyDescent="0.25">
      <c r="A652" s="35">
        <v>651</v>
      </c>
      <c r="B652" s="89">
        <v>28.083333333333329</v>
      </c>
      <c r="C652" s="35">
        <f t="shared" si="50"/>
        <v>3</v>
      </c>
      <c r="D652" s="35">
        <f t="shared" si="53"/>
        <v>28</v>
      </c>
      <c r="E652" s="35">
        <f t="shared" si="54"/>
        <v>7</v>
      </c>
      <c r="F652" s="35" t="str">
        <f t="shared" si="51"/>
        <v>Saturday</v>
      </c>
      <c r="G652" s="35">
        <f t="shared" si="52"/>
        <v>1</v>
      </c>
      <c r="H652" s="34">
        <f>CONVERT(INDEX(Htg_StPt_Sch_EZ!$C$4:$I$27,MATCH(Schedules_8760!$C652,Htg_StPt_Sch_EZ!$B$4:$B$27,0),MATCH(Schedules_8760!$F652,Htg_StPt_Sch_EZ!$C$3:$I$3,0)),"F","C")</f>
        <v>20.555555555555554</v>
      </c>
      <c r="I652" s="34">
        <f>CONVERT(INDEX(Htg_StPt_Sch_EZ!$C$31:$I$54,MATCH(Schedules_8760!$C652,Htg_StPt_Sch_EZ!$B$31:$B$54,0),MATCH(Schedules_8760!$F652,Htg_StPt_Sch_EZ!$C$30:$I$30,0)),"F","C")</f>
        <v>19.444444444444443</v>
      </c>
      <c r="J652" s="34">
        <f>CONVERT(INDEX(Clg_StPt_Sch_EZ!$C$4:$I$27,MATCH(Schedules_8760!$C652,Clg_StPt_Sch_EZ!$B$4:$B$27,0),MATCH(Schedules_8760!$F652,Clg_StPt_Sch_EZ!$C$3:$I$3,0)),"F","C")</f>
        <v>25.555555555555554</v>
      </c>
      <c r="K652" s="34">
        <f>CONVERT(INDEX(Clg_StPt_Sch_EZ!$C$31:$I$54,MATCH(Schedules_8760!$C652,Clg_StPt_Sch_EZ!$B$31:$B$54,0),MATCH(Schedules_8760!$F652,Clg_StPt_Sch_EZ!$C$30:$I$30,0)),"F","C")</f>
        <v>28.333333333333332</v>
      </c>
      <c r="L652" s="34">
        <f>CONVERT(INDEX(DHW_StPt_Sch_EZ!$C$4:$I$27,MATCH(Schedules_8760!$C652,DHW_StPt_Sch_EZ!$B$4:$B$27,0),MATCH(Schedules_8760!$F652,DHW_StPt_Sch_EZ!$C$3:$I$3,0)),"F","C")</f>
        <v>53.333333333333329</v>
      </c>
      <c r="M652" s="34">
        <f>CONVERT(INDEX(DHW_StPt_Sch_EZ!$C$31:$I$54,MATCH(Schedules_8760!$C652,DHW_StPt_Sch_EZ!$B$31:$B$54,0),MATCH(Schedules_8760!$F652,DHW_StPt_Sch_EZ!$C$30:$I$30,0)),"F","C")</f>
        <v>53.333333333333329</v>
      </c>
      <c r="N652" s="12"/>
      <c r="O652" s="12"/>
      <c r="P652" s="12"/>
    </row>
    <row r="653" spans="1:16" x14ac:dyDescent="0.25">
      <c r="A653" s="35">
        <v>652</v>
      </c>
      <c r="B653" s="89">
        <v>28.125</v>
      </c>
      <c r="C653" s="35">
        <f t="shared" si="50"/>
        <v>4</v>
      </c>
      <c r="D653" s="35">
        <f t="shared" si="53"/>
        <v>28</v>
      </c>
      <c r="E653" s="35">
        <f t="shared" si="54"/>
        <v>7</v>
      </c>
      <c r="F653" s="35" t="str">
        <f t="shared" si="51"/>
        <v>Saturday</v>
      </c>
      <c r="G653" s="35">
        <f t="shared" si="52"/>
        <v>1</v>
      </c>
      <c r="H653" s="34">
        <f>CONVERT(INDEX(Htg_StPt_Sch_EZ!$C$4:$I$27,MATCH(Schedules_8760!$C653,Htg_StPt_Sch_EZ!$B$4:$B$27,0),MATCH(Schedules_8760!$F653,Htg_StPt_Sch_EZ!$C$3:$I$3,0)),"F","C")</f>
        <v>20.555555555555554</v>
      </c>
      <c r="I653" s="34">
        <f>CONVERT(INDEX(Htg_StPt_Sch_EZ!$C$31:$I$54,MATCH(Schedules_8760!$C653,Htg_StPt_Sch_EZ!$B$31:$B$54,0),MATCH(Schedules_8760!$F653,Htg_StPt_Sch_EZ!$C$30:$I$30,0)),"F","C")</f>
        <v>19.444444444444443</v>
      </c>
      <c r="J653" s="34">
        <f>CONVERT(INDEX(Clg_StPt_Sch_EZ!$C$4:$I$27,MATCH(Schedules_8760!$C653,Clg_StPt_Sch_EZ!$B$4:$B$27,0),MATCH(Schedules_8760!$F653,Clg_StPt_Sch_EZ!$C$3:$I$3,0)),"F","C")</f>
        <v>25.555555555555554</v>
      </c>
      <c r="K653" s="34">
        <f>CONVERT(INDEX(Clg_StPt_Sch_EZ!$C$31:$I$54,MATCH(Schedules_8760!$C653,Clg_StPt_Sch_EZ!$B$31:$B$54,0),MATCH(Schedules_8760!$F653,Clg_StPt_Sch_EZ!$C$30:$I$30,0)),"F","C")</f>
        <v>28.333333333333332</v>
      </c>
      <c r="L653" s="34">
        <f>CONVERT(INDEX(DHW_StPt_Sch_EZ!$C$4:$I$27,MATCH(Schedules_8760!$C653,DHW_StPt_Sch_EZ!$B$4:$B$27,0),MATCH(Schedules_8760!$F653,DHW_StPt_Sch_EZ!$C$3:$I$3,0)),"F","C")</f>
        <v>53.333333333333329</v>
      </c>
      <c r="M653" s="34">
        <f>CONVERT(INDEX(DHW_StPt_Sch_EZ!$C$31:$I$54,MATCH(Schedules_8760!$C653,DHW_StPt_Sch_EZ!$B$31:$B$54,0),MATCH(Schedules_8760!$F653,DHW_StPt_Sch_EZ!$C$30:$I$30,0)),"F","C")</f>
        <v>53.333333333333329</v>
      </c>
      <c r="N653" s="12"/>
      <c r="O653" s="12"/>
      <c r="P653" s="12"/>
    </row>
    <row r="654" spans="1:16" x14ac:dyDescent="0.25">
      <c r="A654" s="35">
        <v>653</v>
      </c>
      <c r="B654" s="89">
        <v>28.166666666666671</v>
      </c>
      <c r="C654" s="35">
        <f t="shared" si="50"/>
        <v>5</v>
      </c>
      <c r="D654" s="35">
        <f t="shared" si="53"/>
        <v>28</v>
      </c>
      <c r="E654" s="35">
        <f t="shared" si="54"/>
        <v>7</v>
      </c>
      <c r="F654" s="35" t="str">
        <f t="shared" si="51"/>
        <v>Saturday</v>
      </c>
      <c r="G654" s="35">
        <f t="shared" si="52"/>
        <v>1</v>
      </c>
      <c r="H654" s="34">
        <f>CONVERT(INDEX(Htg_StPt_Sch_EZ!$C$4:$I$27,MATCH(Schedules_8760!$C654,Htg_StPt_Sch_EZ!$B$4:$B$27,0),MATCH(Schedules_8760!$F654,Htg_StPt_Sch_EZ!$C$3:$I$3,0)),"F","C")</f>
        <v>20.555555555555554</v>
      </c>
      <c r="I654" s="34">
        <f>CONVERT(INDEX(Htg_StPt_Sch_EZ!$C$31:$I$54,MATCH(Schedules_8760!$C654,Htg_StPt_Sch_EZ!$B$31:$B$54,0),MATCH(Schedules_8760!$F654,Htg_StPt_Sch_EZ!$C$30:$I$30,0)),"F","C")</f>
        <v>19.444444444444443</v>
      </c>
      <c r="J654" s="34">
        <f>CONVERT(INDEX(Clg_StPt_Sch_EZ!$C$4:$I$27,MATCH(Schedules_8760!$C654,Clg_StPt_Sch_EZ!$B$4:$B$27,0),MATCH(Schedules_8760!$F654,Clg_StPt_Sch_EZ!$C$3:$I$3,0)),"F","C")</f>
        <v>25.555555555555554</v>
      </c>
      <c r="K654" s="34">
        <f>CONVERT(INDEX(Clg_StPt_Sch_EZ!$C$31:$I$54,MATCH(Schedules_8760!$C654,Clg_StPt_Sch_EZ!$B$31:$B$54,0),MATCH(Schedules_8760!$F654,Clg_StPt_Sch_EZ!$C$30:$I$30,0)),"F","C")</f>
        <v>28.333333333333332</v>
      </c>
      <c r="L654" s="34">
        <f>CONVERT(INDEX(DHW_StPt_Sch_EZ!$C$4:$I$27,MATCH(Schedules_8760!$C654,DHW_StPt_Sch_EZ!$B$4:$B$27,0),MATCH(Schedules_8760!$F654,DHW_StPt_Sch_EZ!$C$3:$I$3,0)),"F","C")</f>
        <v>53.333333333333329</v>
      </c>
      <c r="M654" s="34">
        <f>CONVERT(INDEX(DHW_StPt_Sch_EZ!$C$31:$I$54,MATCH(Schedules_8760!$C654,DHW_StPt_Sch_EZ!$B$31:$B$54,0),MATCH(Schedules_8760!$F654,DHW_StPt_Sch_EZ!$C$30:$I$30,0)),"F","C")</f>
        <v>53.333333333333329</v>
      </c>
      <c r="N654" s="12"/>
      <c r="O654" s="12"/>
      <c r="P654" s="12"/>
    </row>
    <row r="655" spans="1:16" x14ac:dyDescent="0.25">
      <c r="A655" s="35">
        <v>654</v>
      </c>
      <c r="B655" s="89">
        <v>28.208333333333329</v>
      </c>
      <c r="C655" s="35">
        <f t="shared" si="50"/>
        <v>6</v>
      </c>
      <c r="D655" s="35">
        <f t="shared" si="53"/>
        <v>28</v>
      </c>
      <c r="E655" s="35">
        <f t="shared" si="54"/>
        <v>7</v>
      </c>
      <c r="F655" s="35" t="str">
        <f t="shared" si="51"/>
        <v>Saturday</v>
      </c>
      <c r="G655" s="35">
        <f t="shared" si="52"/>
        <v>1</v>
      </c>
      <c r="H655" s="34">
        <f>CONVERT(INDEX(Htg_StPt_Sch_EZ!$C$4:$I$27,MATCH(Schedules_8760!$C655,Htg_StPt_Sch_EZ!$B$4:$B$27,0),MATCH(Schedules_8760!$F655,Htg_StPt_Sch_EZ!$C$3:$I$3,0)),"F","C")</f>
        <v>20.555555555555554</v>
      </c>
      <c r="I655" s="34">
        <f>CONVERT(INDEX(Htg_StPt_Sch_EZ!$C$31:$I$54,MATCH(Schedules_8760!$C655,Htg_StPt_Sch_EZ!$B$31:$B$54,0),MATCH(Schedules_8760!$F655,Htg_StPt_Sch_EZ!$C$30:$I$30,0)),"F","C")</f>
        <v>19.444444444444443</v>
      </c>
      <c r="J655" s="34">
        <f>CONVERT(INDEX(Clg_StPt_Sch_EZ!$C$4:$I$27,MATCH(Schedules_8760!$C655,Clg_StPt_Sch_EZ!$B$4:$B$27,0),MATCH(Schedules_8760!$F655,Clg_StPt_Sch_EZ!$C$3:$I$3,0)),"F","C")</f>
        <v>25.555555555555554</v>
      </c>
      <c r="K655" s="34">
        <f>CONVERT(INDEX(Clg_StPt_Sch_EZ!$C$31:$I$54,MATCH(Schedules_8760!$C655,Clg_StPt_Sch_EZ!$B$31:$B$54,0),MATCH(Schedules_8760!$F655,Clg_StPt_Sch_EZ!$C$30:$I$30,0)),"F","C")</f>
        <v>28.333333333333332</v>
      </c>
      <c r="L655" s="34">
        <f>CONVERT(INDEX(DHW_StPt_Sch_EZ!$C$4:$I$27,MATCH(Schedules_8760!$C655,DHW_StPt_Sch_EZ!$B$4:$B$27,0),MATCH(Schedules_8760!$F655,DHW_StPt_Sch_EZ!$C$3:$I$3,0)),"F","C")</f>
        <v>53.333333333333329</v>
      </c>
      <c r="M655" s="34">
        <f>CONVERT(INDEX(DHW_StPt_Sch_EZ!$C$31:$I$54,MATCH(Schedules_8760!$C655,DHW_StPt_Sch_EZ!$B$31:$B$54,0),MATCH(Schedules_8760!$F655,DHW_StPt_Sch_EZ!$C$30:$I$30,0)),"F","C")</f>
        <v>53.333333333333329</v>
      </c>
      <c r="N655" s="12"/>
      <c r="O655" s="12"/>
      <c r="P655" s="12"/>
    </row>
    <row r="656" spans="1:16" x14ac:dyDescent="0.25">
      <c r="A656" s="35">
        <v>655</v>
      </c>
      <c r="B656" s="89">
        <v>28.25</v>
      </c>
      <c r="C656" s="35">
        <f t="shared" si="50"/>
        <v>7</v>
      </c>
      <c r="D656" s="35">
        <f t="shared" si="53"/>
        <v>28</v>
      </c>
      <c r="E656" s="35">
        <f t="shared" si="54"/>
        <v>7</v>
      </c>
      <c r="F656" s="35" t="str">
        <f t="shared" si="51"/>
        <v>Saturday</v>
      </c>
      <c r="G656" s="35">
        <f t="shared" si="52"/>
        <v>1</v>
      </c>
      <c r="H656" s="34">
        <f>CONVERT(INDEX(Htg_StPt_Sch_EZ!$C$4:$I$27,MATCH(Schedules_8760!$C656,Htg_StPt_Sch_EZ!$B$4:$B$27,0),MATCH(Schedules_8760!$F656,Htg_StPt_Sch_EZ!$C$3:$I$3,0)),"F","C")</f>
        <v>20.555555555555554</v>
      </c>
      <c r="I656" s="34">
        <f>CONVERT(INDEX(Htg_StPt_Sch_EZ!$C$31:$I$54,MATCH(Schedules_8760!$C656,Htg_StPt_Sch_EZ!$B$31:$B$54,0),MATCH(Schedules_8760!$F656,Htg_StPt_Sch_EZ!$C$30:$I$30,0)),"F","C")</f>
        <v>19.444444444444443</v>
      </c>
      <c r="J656" s="34">
        <f>CONVERT(INDEX(Clg_StPt_Sch_EZ!$C$4:$I$27,MATCH(Schedules_8760!$C656,Clg_StPt_Sch_EZ!$B$4:$B$27,0),MATCH(Schedules_8760!$F656,Clg_StPt_Sch_EZ!$C$3:$I$3,0)),"F","C")</f>
        <v>25.555555555555554</v>
      </c>
      <c r="K656" s="34">
        <f>CONVERT(INDEX(Clg_StPt_Sch_EZ!$C$31:$I$54,MATCH(Schedules_8760!$C656,Clg_StPt_Sch_EZ!$B$31:$B$54,0),MATCH(Schedules_8760!$F656,Clg_StPt_Sch_EZ!$C$30:$I$30,0)),"F","C")</f>
        <v>28.333333333333332</v>
      </c>
      <c r="L656" s="34">
        <f>CONVERT(INDEX(DHW_StPt_Sch_EZ!$C$4:$I$27,MATCH(Schedules_8760!$C656,DHW_StPt_Sch_EZ!$B$4:$B$27,0),MATCH(Schedules_8760!$F656,DHW_StPt_Sch_EZ!$C$3:$I$3,0)),"F","C")</f>
        <v>53.333333333333329</v>
      </c>
      <c r="M656" s="34">
        <f>CONVERT(INDEX(DHW_StPt_Sch_EZ!$C$31:$I$54,MATCH(Schedules_8760!$C656,DHW_StPt_Sch_EZ!$B$31:$B$54,0),MATCH(Schedules_8760!$F656,DHW_StPt_Sch_EZ!$C$30:$I$30,0)),"F","C")</f>
        <v>53.333333333333329</v>
      </c>
      <c r="N656" s="12"/>
      <c r="O656" s="12"/>
      <c r="P656" s="12"/>
    </row>
    <row r="657" spans="1:16" x14ac:dyDescent="0.25">
      <c r="A657" s="35">
        <v>656</v>
      </c>
      <c r="B657" s="89">
        <v>28.291666666666671</v>
      </c>
      <c r="C657" s="35">
        <f t="shared" si="50"/>
        <v>8</v>
      </c>
      <c r="D657" s="35">
        <f t="shared" si="53"/>
        <v>28</v>
      </c>
      <c r="E657" s="35">
        <f t="shared" si="54"/>
        <v>7</v>
      </c>
      <c r="F657" s="35" t="str">
        <f t="shared" si="51"/>
        <v>Saturday</v>
      </c>
      <c r="G657" s="35">
        <f t="shared" si="52"/>
        <v>1</v>
      </c>
      <c r="H657" s="34">
        <f>CONVERT(INDEX(Htg_StPt_Sch_EZ!$C$4:$I$27,MATCH(Schedules_8760!$C657,Htg_StPt_Sch_EZ!$B$4:$B$27,0),MATCH(Schedules_8760!$F657,Htg_StPt_Sch_EZ!$C$3:$I$3,0)),"F","C")</f>
        <v>20.555555555555554</v>
      </c>
      <c r="I657" s="34">
        <f>CONVERT(INDEX(Htg_StPt_Sch_EZ!$C$31:$I$54,MATCH(Schedules_8760!$C657,Htg_StPt_Sch_EZ!$B$31:$B$54,0),MATCH(Schedules_8760!$F657,Htg_StPt_Sch_EZ!$C$30:$I$30,0)),"F","C")</f>
        <v>19.444444444444443</v>
      </c>
      <c r="J657" s="34">
        <f>CONVERT(INDEX(Clg_StPt_Sch_EZ!$C$4:$I$27,MATCH(Schedules_8760!$C657,Clg_StPt_Sch_EZ!$B$4:$B$27,0),MATCH(Schedules_8760!$F657,Clg_StPt_Sch_EZ!$C$3:$I$3,0)),"F","C")</f>
        <v>25.555555555555554</v>
      </c>
      <c r="K657" s="34">
        <f>CONVERT(INDEX(Clg_StPt_Sch_EZ!$C$31:$I$54,MATCH(Schedules_8760!$C657,Clg_StPt_Sch_EZ!$B$31:$B$54,0),MATCH(Schedules_8760!$F657,Clg_StPt_Sch_EZ!$C$30:$I$30,0)),"F","C")</f>
        <v>25</v>
      </c>
      <c r="L657" s="34">
        <f>CONVERT(INDEX(DHW_StPt_Sch_EZ!$C$4:$I$27,MATCH(Schedules_8760!$C657,DHW_StPt_Sch_EZ!$B$4:$B$27,0),MATCH(Schedules_8760!$F657,DHW_StPt_Sch_EZ!$C$3:$I$3,0)),"F","C")</f>
        <v>53.333333333333329</v>
      </c>
      <c r="M657" s="34">
        <f>CONVERT(INDEX(DHW_StPt_Sch_EZ!$C$31:$I$54,MATCH(Schedules_8760!$C657,DHW_StPt_Sch_EZ!$B$31:$B$54,0),MATCH(Schedules_8760!$F657,DHW_StPt_Sch_EZ!$C$30:$I$30,0)),"F","C")</f>
        <v>53.333333333333329</v>
      </c>
      <c r="N657" s="12"/>
      <c r="O657" s="12"/>
      <c r="P657" s="12"/>
    </row>
    <row r="658" spans="1:16" x14ac:dyDescent="0.25">
      <c r="A658" s="35">
        <v>657</v>
      </c>
      <c r="B658" s="89">
        <v>28.333333333333329</v>
      </c>
      <c r="C658" s="35">
        <f t="shared" si="50"/>
        <v>9</v>
      </c>
      <c r="D658" s="35">
        <f t="shared" si="53"/>
        <v>28</v>
      </c>
      <c r="E658" s="35">
        <f t="shared" si="54"/>
        <v>7</v>
      </c>
      <c r="F658" s="35" t="str">
        <f t="shared" si="51"/>
        <v>Saturday</v>
      </c>
      <c r="G658" s="35">
        <f t="shared" si="52"/>
        <v>1</v>
      </c>
      <c r="H658" s="34">
        <f>CONVERT(INDEX(Htg_StPt_Sch_EZ!$C$4:$I$27,MATCH(Schedules_8760!$C658,Htg_StPt_Sch_EZ!$B$4:$B$27,0),MATCH(Schedules_8760!$F658,Htg_StPt_Sch_EZ!$C$3:$I$3,0)),"F","C")</f>
        <v>20.555555555555554</v>
      </c>
      <c r="I658" s="34">
        <f>CONVERT(INDEX(Htg_StPt_Sch_EZ!$C$31:$I$54,MATCH(Schedules_8760!$C658,Htg_StPt_Sch_EZ!$B$31:$B$54,0),MATCH(Schedules_8760!$F658,Htg_StPt_Sch_EZ!$C$30:$I$30,0)),"F","C")</f>
        <v>19.444444444444443</v>
      </c>
      <c r="J658" s="34">
        <f>CONVERT(INDEX(Clg_StPt_Sch_EZ!$C$4:$I$27,MATCH(Schedules_8760!$C658,Clg_StPt_Sch_EZ!$B$4:$B$27,0),MATCH(Schedules_8760!$F658,Clg_StPt_Sch_EZ!$C$3:$I$3,0)),"F","C")</f>
        <v>25.555555555555554</v>
      </c>
      <c r="K658" s="34">
        <f>CONVERT(INDEX(Clg_StPt_Sch_EZ!$C$31:$I$54,MATCH(Schedules_8760!$C658,Clg_StPt_Sch_EZ!$B$31:$B$54,0),MATCH(Schedules_8760!$F658,Clg_StPt_Sch_EZ!$C$30:$I$30,0)),"F","C")</f>
        <v>25</v>
      </c>
      <c r="L658" s="34">
        <f>CONVERT(INDEX(DHW_StPt_Sch_EZ!$C$4:$I$27,MATCH(Schedules_8760!$C658,DHW_StPt_Sch_EZ!$B$4:$B$27,0),MATCH(Schedules_8760!$F658,DHW_StPt_Sch_EZ!$C$3:$I$3,0)),"F","C")</f>
        <v>53.333333333333329</v>
      </c>
      <c r="M658" s="34">
        <f>CONVERT(INDEX(DHW_StPt_Sch_EZ!$C$31:$I$54,MATCH(Schedules_8760!$C658,DHW_StPt_Sch_EZ!$B$31:$B$54,0),MATCH(Schedules_8760!$F658,DHW_StPt_Sch_EZ!$C$30:$I$30,0)),"F","C")</f>
        <v>53.333333333333329</v>
      </c>
      <c r="N658" s="12"/>
      <c r="O658" s="12"/>
      <c r="P658" s="12"/>
    </row>
    <row r="659" spans="1:16" x14ac:dyDescent="0.25">
      <c r="A659" s="35">
        <v>658</v>
      </c>
      <c r="B659" s="89">
        <v>28.375</v>
      </c>
      <c r="C659" s="35">
        <f t="shared" si="50"/>
        <v>10</v>
      </c>
      <c r="D659" s="35">
        <f t="shared" si="53"/>
        <v>28</v>
      </c>
      <c r="E659" s="35">
        <f t="shared" si="54"/>
        <v>7</v>
      </c>
      <c r="F659" s="35" t="str">
        <f t="shared" si="51"/>
        <v>Saturday</v>
      </c>
      <c r="G659" s="35">
        <f t="shared" si="52"/>
        <v>1</v>
      </c>
      <c r="H659" s="34">
        <f>CONVERT(INDEX(Htg_StPt_Sch_EZ!$C$4:$I$27,MATCH(Schedules_8760!$C659,Htg_StPt_Sch_EZ!$B$4:$B$27,0),MATCH(Schedules_8760!$F659,Htg_StPt_Sch_EZ!$C$3:$I$3,0)),"F","C")</f>
        <v>20.555555555555554</v>
      </c>
      <c r="I659" s="34">
        <f>CONVERT(INDEX(Htg_StPt_Sch_EZ!$C$31:$I$54,MATCH(Schedules_8760!$C659,Htg_StPt_Sch_EZ!$B$31:$B$54,0),MATCH(Schedules_8760!$F659,Htg_StPt_Sch_EZ!$C$30:$I$30,0)),"F","C")</f>
        <v>19.444444444444443</v>
      </c>
      <c r="J659" s="34">
        <f>CONVERT(INDEX(Clg_StPt_Sch_EZ!$C$4:$I$27,MATCH(Schedules_8760!$C659,Clg_StPt_Sch_EZ!$B$4:$B$27,0),MATCH(Schedules_8760!$F659,Clg_StPt_Sch_EZ!$C$3:$I$3,0)),"F","C")</f>
        <v>25.555555555555554</v>
      </c>
      <c r="K659" s="34">
        <f>CONVERT(INDEX(Clg_StPt_Sch_EZ!$C$31:$I$54,MATCH(Schedules_8760!$C659,Clg_StPt_Sch_EZ!$B$31:$B$54,0),MATCH(Schedules_8760!$F659,Clg_StPt_Sch_EZ!$C$30:$I$30,0)),"F","C")</f>
        <v>25</v>
      </c>
      <c r="L659" s="34">
        <f>CONVERT(INDEX(DHW_StPt_Sch_EZ!$C$4:$I$27,MATCH(Schedules_8760!$C659,DHW_StPt_Sch_EZ!$B$4:$B$27,0),MATCH(Schedules_8760!$F659,DHW_StPt_Sch_EZ!$C$3:$I$3,0)),"F","C")</f>
        <v>53.333333333333329</v>
      </c>
      <c r="M659" s="34">
        <f>CONVERT(INDEX(DHW_StPt_Sch_EZ!$C$31:$I$54,MATCH(Schedules_8760!$C659,DHW_StPt_Sch_EZ!$B$31:$B$54,0),MATCH(Schedules_8760!$F659,DHW_StPt_Sch_EZ!$C$30:$I$30,0)),"F","C")</f>
        <v>53.333333333333329</v>
      </c>
      <c r="N659" s="12"/>
      <c r="O659" s="12"/>
      <c r="P659" s="12"/>
    </row>
    <row r="660" spans="1:16" x14ac:dyDescent="0.25">
      <c r="A660" s="35">
        <v>659</v>
      </c>
      <c r="B660" s="89">
        <v>28.416666666666671</v>
      </c>
      <c r="C660" s="35">
        <f t="shared" si="50"/>
        <v>11</v>
      </c>
      <c r="D660" s="35">
        <f t="shared" si="53"/>
        <v>28</v>
      </c>
      <c r="E660" s="35">
        <f t="shared" si="54"/>
        <v>7</v>
      </c>
      <c r="F660" s="35" t="str">
        <f t="shared" si="51"/>
        <v>Saturday</v>
      </c>
      <c r="G660" s="35">
        <f t="shared" si="52"/>
        <v>1</v>
      </c>
      <c r="H660" s="34">
        <f>CONVERT(INDEX(Htg_StPt_Sch_EZ!$C$4:$I$27,MATCH(Schedules_8760!$C660,Htg_StPt_Sch_EZ!$B$4:$B$27,0),MATCH(Schedules_8760!$F660,Htg_StPt_Sch_EZ!$C$3:$I$3,0)),"F","C")</f>
        <v>20.555555555555554</v>
      </c>
      <c r="I660" s="34">
        <f>CONVERT(INDEX(Htg_StPt_Sch_EZ!$C$31:$I$54,MATCH(Schedules_8760!$C660,Htg_StPt_Sch_EZ!$B$31:$B$54,0),MATCH(Schedules_8760!$F660,Htg_StPt_Sch_EZ!$C$30:$I$30,0)),"F","C")</f>
        <v>19.444444444444443</v>
      </c>
      <c r="J660" s="34">
        <f>CONVERT(INDEX(Clg_StPt_Sch_EZ!$C$4:$I$27,MATCH(Schedules_8760!$C660,Clg_StPt_Sch_EZ!$B$4:$B$27,0),MATCH(Schedules_8760!$F660,Clg_StPt_Sch_EZ!$C$3:$I$3,0)),"F","C")</f>
        <v>25.555555555555554</v>
      </c>
      <c r="K660" s="34">
        <f>CONVERT(INDEX(Clg_StPt_Sch_EZ!$C$31:$I$54,MATCH(Schedules_8760!$C660,Clg_StPt_Sch_EZ!$B$31:$B$54,0),MATCH(Schedules_8760!$F660,Clg_StPt_Sch_EZ!$C$30:$I$30,0)),"F","C")</f>
        <v>25</v>
      </c>
      <c r="L660" s="34">
        <f>CONVERT(INDEX(DHW_StPt_Sch_EZ!$C$4:$I$27,MATCH(Schedules_8760!$C660,DHW_StPt_Sch_EZ!$B$4:$B$27,0),MATCH(Schedules_8760!$F660,DHW_StPt_Sch_EZ!$C$3:$I$3,0)),"F","C")</f>
        <v>53.333333333333329</v>
      </c>
      <c r="M660" s="34">
        <f>CONVERT(INDEX(DHW_StPt_Sch_EZ!$C$31:$I$54,MATCH(Schedules_8760!$C660,DHW_StPt_Sch_EZ!$B$31:$B$54,0),MATCH(Schedules_8760!$F660,DHW_StPt_Sch_EZ!$C$30:$I$30,0)),"F","C")</f>
        <v>53.333333333333329</v>
      </c>
      <c r="N660" s="12"/>
      <c r="O660" s="12"/>
      <c r="P660" s="12"/>
    </row>
    <row r="661" spans="1:16" x14ac:dyDescent="0.25">
      <c r="A661" s="35">
        <v>660</v>
      </c>
      <c r="B661" s="89">
        <v>28.458333333333329</v>
      </c>
      <c r="C661" s="35">
        <f t="shared" si="50"/>
        <v>12</v>
      </c>
      <c r="D661" s="35">
        <f t="shared" si="53"/>
        <v>28</v>
      </c>
      <c r="E661" s="35">
        <f t="shared" si="54"/>
        <v>7</v>
      </c>
      <c r="F661" s="35" t="str">
        <f t="shared" si="51"/>
        <v>Saturday</v>
      </c>
      <c r="G661" s="35">
        <f t="shared" si="52"/>
        <v>1</v>
      </c>
      <c r="H661" s="34">
        <f>CONVERT(INDEX(Htg_StPt_Sch_EZ!$C$4:$I$27,MATCH(Schedules_8760!$C661,Htg_StPt_Sch_EZ!$B$4:$B$27,0),MATCH(Schedules_8760!$F661,Htg_StPt_Sch_EZ!$C$3:$I$3,0)),"F","C")</f>
        <v>20.555555555555554</v>
      </c>
      <c r="I661" s="34">
        <f>CONVERT(INDEX(Htg_StPt_Sch_EZ!$C$31:$I$54,MATCH(Schedules_8760!$C661,Htg_StPt_Sch_EZ!$B$31:$B$54,0),MATCH(Schedules_8760!$F661,Htg_StPt_Sch_EZ!$C$30:$I$30,0)),"F","C")</f>
        <v>19.444444444444443</v>
      </c>
      <c r="J661" s="34">
        <f>CONVERT(INDEX(Clg_StPt_Sch_EZ!$C$4:$I$27,MATCH(Schedules_8760!$C661,Clg_StPt_Sch_EZ!$B$4:$B$27,0),MATCH(Schedules_8760!$F661,Clg_StPt_Sch_EZ!$C$3:$I$3,0)),"F","C")</f>
        <v>25.555555555555554</v>
      </c>
      <c r="K661" s="34">
        <f>CONVERT(INDEX(Clg_StPt_Sch_EZ!$C$31:$I$54,MATCH(Schedules_8760!$C661,Clg_StPt_Sch_EZ!$B$31:$B$54,0),MATCH(Schedules_8760!$F661,Clg_StPt_Sch_EZ!$C$30:$I$30,0)),"F","C")</f>
        <v>25</v>
      </c>
      <c r="L661" s="34">
        <f>CONVERT(INDEX(DHW_StPt_Sch_EZ!$C$4:$I$27,MATCH(Schedules_8760!$C661,DHW_StPt_Sch_EZ!$B$4:$B$27,0),MATCH(Schedules_8760!$F661,DHW_StPt_Sch_EZ!$C$3:$I$3,0)),"F","C")</f>
        <v>53.333333333333329</v>
      </c>
      <c r="M661" s="34">
        <f>CONVERT(INDEX(DHW_StPt_Sch_EZ!$C$31:$I$54,MATCH(Schedules_8760!$C661,DHW_StPt_Sch_EZ!$B$31:$B$54,0),MATCH(Schedules_8760!$F661,DHW_StPt_Sch_EZ!$C$30:$I$30,0)),"F","C")</f>
        <v>53.333333333333329</v>
      </c>
      <c r="N661" s="12"/>
      <c r="O661" s="12"/>
      <c r="P661" s="12"/>
    </row>
    <row r="662" spans="1:16" x14ac:dyDescent="0.25">
      <c r="A662" s="35">
        <v>661</v>
      </c>
      <c r="B662" s="89">
        <v>28.5</v>
      </c>
      <c r="C662" s="35">
        <f t="shared" si="50"/>
        <v>13</v>
      </c>
      <c r="D662" s="35">
        <f t="shared" si="53"/>
        <v>28</v>
      </c>
      <c r="E662" s="35">
        <f t="shared" si="54"/>
        <v>7</v>
      </c>
      <c r="F662" s="35" t="str">
        <f t="shared" si="51"/>
        <v>Saturday</v>
      </c>
      <c r="G662" s="35">
        <f t="shared" si="52"/>
        <v>1</v>
      </c>
      <c r="H662" s="34">
        <f>CONVERT(INDEX(Htg_StPt_Sch_EZ!$C$4:$I$27,MATCH(Schedules_8760!$C662,Htg_StPt_Sch_EZ!$B$4:$B$27,0),MATCH(Schedules_8760!$F662,Htg_StPt_Sch_EZ!$C$3:$I$3,0)),"F","C")</f>
        <v>20.555555555555554</v>
      </c>
      <c r="I662" s="34">
        <f>CONVERT(INDEX(Htg_StPt_Sch_EZ!$C$31:$I$54,MATCH(Schedules_8760!$C662,Htg_StPt_Sch_EZ!$B$31:$B$54,0),MATCH(Schedules_8760!$F662,Htg_StPt_Sch_EZ!$C$30:$I$30,0)),"F","C")</f>
        <v>19.444444444444443</v>
      </c>
      <c r="J662" s="34">
        <f>CONVERT(INDEX(Clg_StPt_Sch_EZ!$C$4:$I$27,MATCH(Schedules_8760!$C662,Clg_StPt_Sch_EZ!$B$4:$B$27,0),MATCH(Schedules_8760!$F662,Clg_StPt_Sch_EZ!$C$3:$I$3,0)),"F","C")</f>
        <v>25.555555555555554</v>
      </c>
      <c r="K662" s="34">
        <f>CONVERT(INDEX(Clg_StPt_Sch_EZ!$C$31:$I$54,MATCH(Schedules_8760!$C662,Clg_StPt_Sch_EZ!$B$31:$B$54,0),MATCH(Schedules_8760!$F662,Clg_StPt_Sch_EZ!$C$30:$I$30,0)),"F","C")</f>
        <v>25</v>
      </c>
      <c r="L662" s="34">
        <f>CONVERT(INDEX(DHW_StPt_Sch_EZ!$C$4:$I$27,MATCH(Schedules_8760!$C662,DHW_StPt_Sch_EZ!$B$4:$B$27,0),MATCH(Schedules_8760!$F662,DHW_StPt_Sch_EZ!$C$3:$I$3,0)),"F","C")</f>
        <v>53.333333333333329</v>
      </c>
      <c r="M662" s="34">
        <f>CONVERT(INDEX(DHW_StPt_Sch_EZ!$C$31:$I$54,MATCH(Schedules_8760!$C662,DHW_StPt_Sch_EZ!$B$31:$B$54,0),MATCH(Schedules_8760!$F662,DHW_StPt_Sch_EZ!$C$30:$I$30,0)),"F","C")</f>
        <v>53.333333333333329</v>
      </c>
      <c r="N662" s="12"/>
      <c r="O662" s="12"/>
      <c r="P662" s="12"/>
    </row>
    <row r="663" spans="1:16" x14ac:dyDescent="0.25">
      <c r="A663" s="35">
        <v>662</v>
      </c>
      <c r="B663" s="89">
        <v>28.541666666666671</v>
      </c>
      <c r="C663" s="35">
        <f t="shared" si="50"/>
        <v>14</v>
      </c>
      <c r="D663" s="35">
        <f t="shared" si="53"/>
        <v>28</v>
      </c>
      <c r="E663" s="35">
        <f t="shared" si="54"/>
        <v>7</v>
      </c>
      <c r="F663" s="35" t="str">
        <f t="shared" si="51"/>
        <v>Saturday</v>
      </c>
      <c r="G663" s="35">
        <f t="shared" si="52"/>
        <v>1</v>
      </c>
      <c r="H663" s="34">
        <f>CONVERT(INDEX(Htg_StPt_Sch_EZ!$C$4:$I$27,MATCH(Schedules_8760!$C663,Htg_StPt_Sch_EZ!$B$4:$B$27,0),MATCH(Schedules_8760!$F663,Htg_StPt_Sch_EZ!$C$3:$I$3,0)),"F","C")</f>
        <v>20.555555555555554</v>
      </c>
      <c r="I663" s="34">
        <f>CONVERT(INDEX(Htg_StPt_Sch_EZ!$C$31:$I$54,MATCH(Schedules_8760!$C663,Htg_StPt_Sch_EZ!$B$31:$B$54,0),MATCH(Schedules_8760!$F663,Htg_StPt_Sch_EZ!$C$30:$I$30,0)),"F","C")</f>
        <v>19.444444444444443</v>
      </c>
      <c r="J663" s="34">
        <f>CONVERT(INDEX(Clg_StPt_Sch_EZ!$C$4:$I$27,MATCH(Schedules_8760!$C663,Clg_StPt_Sch_EZ!$B$4:$B$27,0),MATCH(Schedules_8760!$F663,Clg_StPt_Sch_EZ!$C$3:$I$3,0)),"F","C")</f>
        <v>25.555555555555554</v>
      </c>
      <c r="K663" s="34">
        <f>CONVERT(INDEX(Clg_StPt_Sch_EZ!$C$31:$I$54,MATCH(Schedules_8760!$C663,Clg_StPt_Sch_EZ!$B$31:$B$54,0),MATCH(Schedules_8760!$F663,Clg_StPt_Sch_EZ!$C$30:$I$30,0)),"F","C")</f>
        <v>25</v>
      </c>
      <c r="L663" s="34">
        <f>CONVERT(INDEX(DHW_StPt_Sch_EZ!$C$4:$I$27,MATCH(Schedules_8760!$C663,DHW_StPt_Sch_EZ!$B$4:$B$27,0),MATCH(Schedules_8760!$F663,DHW_StPt_Sch_EZ!$C$3:$I$3,0)),"F","C")</f>
        <v>53.333333333333329</v>
      </c>
      <c r="M663" s="34">
        <f>CONVERT(INDEX(DHW_StPt_Sch_EZ!$C$31:$I$54,MATCH(Schedules_8760!$C663,DHW_StPt_Sch_EZ!$B$31:$B$54,0),MATCH(Schedules_8760!$F663,DHW_StPt_Sch_EZ!$C$30:$I$30,0)),"F","C")</f>
        <v>53.333333333333329</v>
      </c>
      <c r="N663" s="12"/>
      <c r="O663" s="12"/>
      <c r="P663" s="12"/>
    </row>
    <row r="664" spans="1:16" x14ac:dyDescent="0.25">
      <c r="A664" s="35">
        <v>663</v>
      </c>
      <c r="B664" s="89">
        <v>28.583333333333329</v>
      </c>
      <c r="C664" s="35">
        <f t="shared" si="50"/>
        <v>15</v>
      </c>
      <c r="D664" s="35">
        <f t="shared" si="53"/>
        <v>28</v>
      </c>
      <c r="E664" s="35">
        <f t="shared" si="54"/>
        <v>7</v>
      </c>
      <c r="F664" s="35" t="str">
        <f t="shared" si="51"/>
        <v>Saturday</v>
      </c>
      <c r="G664" s="35">
        <f t="shared" si="52"/>
        <v>1</v>
      </c>
      <c r="H664" s="34">
        <f>CONVERT(INDEX(Htg_StPt_Sch_EZ!$C$4:$I$27,MATCH(Schedules_8760!$C664,Htg_StPt_Sch_EZ!$B$4:$B$27,0),MATCH(Schedules_8760!$F664,Htg_StPt_Sch_EZ!$C$3:$I$3,0)),"F","C")</f>
        <v>20.555555555555554</v>
      </c>
      <c r="I664" s="34">
        <f>CONVERT(INDEX(Htg_StPt_Sch_EZ!$C$31:$I$54,MATCH(Schedules_8760!$C664,Htg_StPt_Sch_EZ!$B$31:$B$54,0),MATCH(Schedules_8760!$F664,Htg_StPt_Sch_EZ!$C$30:$I$30,0)),"F","C")</f>
        <v>21.111111111111111</v>
      </c>
      <c r="J664" s="34">
        <f>CONVERT(INDEX(Clg_StPt_Sch_EZ!$C$4:$I$27,MATCH(Schedules_8760!$C664,Clg_StPt_Sch_EZ!$B$4:$B$27,0),MATCH(Schedules_8760!$F664,Clg_StPt_Sch_EZ!$C$3:$I$3,0)),"F","C")</f>
        <v>25.555555555555554</v>
      </c>
      <c r="K664" s="34">
        <f>CONVERT(INDEX(Clg_StPt_Sch_EZ!$C$31:$I$54,MATCH(Schedules_8760!$C664,Clg_StPt_Sch_EZ!$B$31:$B$54,0),MATCH(Schedules_8760!$F664,Clg_StPt_Sch_EZ!$C$30:$I$30,0)),"F","C")</f>
        <v>25</v>
      </c>
      <c r="L664" s="34">
        <f>CONVERT(INDEX(DHW_StPt_Sch_EZ!$C$4:$I$27,MATCH(Schedules_8760!$C664,DHW_StPt_Sch_EZ!$B$4:$B$27,0),MATCH(Schedules_8760!$F664,DHW_StPt_Sch_EZ!$C$3:$I$3,0)),"F","C")</f>
        <v>53.333333333333329</v>
      </c>
      <c r="M664" s="34">
        <f>CONVERT(INDEX(DHW_StPt_Sch_EZ!$C$31:$I$54,MATCH(Schedules_8760!$C664,DHW_StPt_Sch_EZ!$B$31:$B$54,0),MATCH(Schedules_8760!$F664,DHW_StPt_Sch_EZ!$C$30:$I$30,0)),"F","C")</f>
        <v>53.333333333333329</v>
      </c>
      <c r="N664" s="12"/>
      <c r="O664" s="12"/>
      <c r="P664" s="12"/>
    </row>
    <row r="665" spans="1:16" x14ac:dyDescent="0.25">
      <c r="A665" s="35">
        <v>664</v>
      </c>
      <c r="B665" s="89">
        <v>28.625</v>
      </c>
      <c r="C665" s="35">
        <f t="shared" si="50"/>
        <v>16</v>
      </c>
      <c r="D665" s="35">
        <f t="shared" si="53"/>
        <v>28</v>
      </c>
      <c r="E665" s="35">
        <f t="shared" si="54"/>
        <v>7</v>
      </c>
      <c r="F665" s="35" t="str">
        <f t="shared" si="51"/>
        <v>Saturday</v>
      </c>
      <c r="G665" s="35">
        <f t="shared" si="52"/>
        <v>1</v>
      </c>
      <c r="H665" s="34">
        <f>CONVERT(INDEX(Htg_StPt_Sch_EZ!$C$4:$I$27,MATCH(Schedules_8760!$C665,Htg_StPt_Sch_EZ!$B$4:$B$27,0),MATCH(Schedules_8760!$F665,Htg_StPt_Sch_EZ!$C$3:$I$3,0)),"F","C")</f>
        <v>20.555555555555554</v>
      </c>
      <c r="I665" s="34">
        <f>CONVERT(INDEX(Htg_StPt_Sch_EZ!$C$31:$I$54,MATCH(Schedules_8760!$C665,Htg_StPt_Sch_EZ!$B$31:$B$54,0),MATCH(Schedules_8760!$F665,Htg_StPt_Sch_EZ!$C$30:$I$30,0)),"F","C")</f>
        <v>21.111111111111111</v>
      </c>
      <c r="J665" s="34">
        <f>CONVERT(INDEX(Clg_StPt_Sch_EZ!$C$4:$I$27,MATCH(Schedules_8760!$C665,Clg_StPt_Sch_EZ!$B$4:$B$27,0),MATCH(Schedules_8760!$F665,Clg_StPt_Sch_EZ!$C$3:$I$3,0)),"F","C")</f>
        <v>25.555555555555554</v>
      </c>
      <c r="K665" s="34">
        <f>CONVERT(INDEX(Clg_StPt_Sch_EZ!$C$31:$I$54,MATCH(Schedules_8760!$C665,Clg_StPt_Sch_EZ!$B$31:$B$54,0),MATCH(Schedules_8760!$F665,Clg_StPt_Sch_EZ!$C$30:$I$30,0)),"F","C")</f>
        <v>25</v>
      </c>
      <c r="L665" s="34">
        <f>CONVERT(INDEX(DHW_StPt_Sch_EZ!$C$4:$I$27,MATCH(Schedules_8760!$C665,DHW_StPt_Sch_EZ!$B$4:$B$27,0),MATCH(Schedules_8760!$F665,DHW_StPt_Sch_EZ!$C$3:$I$3,0)),"F","C")</f>
        <v>53.333333333333329</v>
      </c>
      <c r="M665" s="34">
        <f>CONVERT(INDEX(DHW_StPt_Sch_EZ!$C$31:$I$54,MATCH(Schedules_8760!$C665,DHW_StPt_Sch_EZ!$B$31:$B$54,0),MATCH(Schedules_8760!$F665,DHW_StPt_Sch_EZ!$C$30:$I$30,0)),"F","C")</f>
        <v>53.333333333333329</v>
      </c>
      <c r="N665" s="12"/>
      <c r="O665" s="12"/>
      <c r="P665" s="12"/>
    </row>
    <row r="666" spans="1:16" x14ac:dyDescent="0.25">
      <c r="A666" s="35">
        <v>665</v>
      </c>
      <c r="B666" s="89">
        <v>28.666666666666671</v>
      </c>
      <c r="C666" s="35">
        <f t="shared" si="50"/>
        <v>17</v>
      </c>
      <c r="D666" s="35">
        <f t="shared" si="53"/>
        <v>28</v>
      </c>
      <c r="E666" s="35">
        <f t="shared" si="54"/>
        <v>7</v>
      </c>
      <c r="F666" s="35" t="str">
        <f t="shared" si="51"/>
        <v>Saturday</v>
      </c>
      <c r="G666" s="35">
        <f t="shared" si="52"/>
        <v>1</v>
      </c>
      <c r="H666" s="34">
        <f>CONVERT(INDEX(Htg_StPt_Sch_EZ!$C$4:$I$27,MATCH(Schedules_8760!$C666,Htg_StPt_Sch_EZ!$B$4:$B$27,0),MATCH(Schedules_8760!$F666,Htg_StPt_Sch_EZ!$C$3:$I$3,0)),"F","C")</f>
        <v>20.555555555555554</v>
      </c>
      <c r="I666" s="34">
        <f>CONVERT(INDEX(Htg_StPt_Sch_EZ!$C$31:$I$54,MATCH(Schedules_8760!$C666,Htg_StPt_Sch_EZ!$B$31:$B$54,0),MATCH(Schedules_8760!$F666,Htg_StPt_Sch_EZ!$C$30:$I$30,0)),"F","C")</f>
        <v>17.777777777777779</v>
      </c>
      <c r="J666" s="34">
        <f>CONVERT(INDEX(Clg_StPt_Sch_EZ!$C$4:$I$27,MATCH(Schedules_8760!$C666,Clg_StPt_Sch_EZ!$B$4:$B$27,0),MATCH(Schedules_8760!$F666,Clg_StPt_Sch_EZ!$C$3:$I$3,0)),"F","C")</f>
        <v>25.555555555555554</v>
      </c>
      <c r="K666" s="34">
        <f>CONVERT(INDEX(Clg_StPt_Sch_EZ!$C$31:$I$54,MATCH(Schedules_8760!$C666,Clg_StPt_Sch_EZ!$B$31:$B$54,0),MATCH(Schedules_8760!$F666,Clg_StPt_Sch_EZ!$C$30:$I$30,0)),"F","C")</f>
        <v>25</v>
      </c>
      <c r="L666" s="34">
        <f>CONVERT(INDEX(DHW_StPt_Sch_EZ!$C$4:$I$27,MATCH(Schedules_8760!$C666,DHW_StPt_Sch_EZ!$B$4:$B$27,0),MATCH(Schedules_8760!$F666,DHW_StPt_Sch_EZ!$C$3:$I$3,0)),"F","C")</f>
        <v>53.333333333333329</v>
      </c>
      <c r="M666" s="34">
        <f>CONVERT(INDEX(DHW_StPt_Sch_EZ!$C$31:$I$54,MATCH(Schedules_8760!$C666,DHW_StPt_Sch_EZ!$B$31:$B$54,0),MATCH(Schedules_8760!$F666,DHW_StPt_Sch_EZ!$C$30:$I$30,0)),"F","C")</f>
        <v>53.333333333333329</v>
      </c>
      <c r="N666" s="12"/>
      <c r="O666" s="12"/>
      <c r="P666" s="12"/>
    </row>
    <row r="667" spans="1:16" x14ac:dyDescent="0.25">
      <c r="A667" s="35">
        <v>666</v>
      </c>
      <c r="B667" s="89">
        <v>28.708333333333329</v>
      </c>
      <c r="C667" s="35">
        <f t="shared" si="50"/>
        <v>18</v>
      </c>
      <c r="D667" s="35">
        <f t="shared" si="53"/>
        <v>28</v>
      </c>
      <c r="E667" s="35">
        <f t="shared" si="54"/>
        <v>7</v>
      </c>
      <c r="F667" s="35" t="str">
        <f t="shared" si="51"/>
        <v>Saturday</v>
      </c>
      <c r="G667" s="35">
        <f t="shared" si="52"/>
        <v>1</v>
      </c>
      <c r="H667" s="34">
        <f>CONVERT(INDEX(Htg_StPt_Sch_EZ!$C$4:$I$27,MATCH(Schedules_8760!$C667,Htg_StPt_Sch_EZ!$B$4:$B$27,0),MATCH(Schedules_8760!$F667,Htg_StPt_Sch_EZ!$C$3:$I$3,0)),"F","C")</f>
        <v>20.555555555555554</v>
      </c>
      <c r="I667" s="34">
        <f>CONVERT(INDEX(Htg_StPt_Sch_EZ!$C$31:$I$54,MATCH(Schedules_8760!$C667,Htg_StPt_Sch_EZ!$B$31:$B$54,0),MATCH(Schedules_8760!$F667,Htg_StPt_Sch_EZ!$C$30:$I$30,0)),"F","C")</f>
        <v>17.777777777777779</v>
      </c>
      <c r="J667" s="34">
        <f>CONVERT(INDEX(Clg_StPt_Sch_EZ!$C$4:$I$27,MATCH(Schedules_8760!$C667,Clg_StPt_Sch_EZ!$B$4:$B$27,0),MATCH(Schedules_8760!$F667,Clg_StPt_Sch_EZ!$C$3:$I$3,0)),"F","C")</f>
        <v>25.555555555555554</v>
      </c>
      <c r="K667" s="34">
        <f>CONVERT(INDEX(Clg_StPt_Sch_EZ!$C$31:$I$54,MATCH(Schedules_8760!$C667,Clg_StPt_Sch_EZ!$B$31:$B$54,0),MATCH(Schedules_8760!$F667,Clg_StPt_Sch_EZ!$C$30:$I$30,0)),"F","C")</f>
        <v>28.333333333333332</v>
      </c>
      <c r="L667" s="34">
        <f>CONVERT(INDEX(DHW_StPt_Sch_EZ!$C$4:$I$27,MATCH(Schedules_8760!$C667,DHW_StPt_Sch_EZ!$B$4:$B$27,0),MATCH(Schedules_8760!$F667,DHW_StPt_Sch_EZ!$C$3:$I$3,0)),"F","C")</f>
        <v>53.333333333333329</v>
      </c>
      <c r="M667" s="34">
        <f>CONVERT(INDEX(DHW_StPt_Sch_EZ!$C$31:$I$54,MATCH(Schedules_8760!$C667,DHW_StPt_Sch_EZ!$B$31:$B$54,0),MATCH(Schedules_8760!$F667,DHW_StPt_Sch_EZ!$C$30:$I$30,0)),"F","C")</f>
        <v>53.333333333333329</v>
      </c>
      <c r="N667" s="12"/>
      <c r="O667" s="12"/>
      <c r="P667" s="12"/>
    </row>
    <row r="668" spans="1:16" x14ac:dyDescent="0.25">
      <c r="A668" s="35">
        <v>667</v>
      </c>
      <c r="B668" s="89">
        <v>28.75</v>
      </c>
      <c r="C668" s="35">
        <f t="shared" si="50"/>
        <v>19</v>
      </c>
      <c r="D668" s="35">
        <f t="shared" si="53"/>
        <v>28</v>
      </c>
      <c r="E668" s="35">
        <f t="shared" si="54"/>
        <v>7</v>
      </c>
      <c r="F668" s="35" t="str">
        <f t="shared" si="51"/>
        <v>Saturday</v>
      </c>
      <c r="G668" s="35">
        <f t="shared" si="52"/>
        <v>1</v>
      </c>
      <c r="H668" s="34">
        <f>CONVERT(INDEX(Htg_StPt_Sch_EZ!$C$4:$I$27,MATCH(Schedules_8760!$C668,Htg_StPt_Sch_EZ!$B$4:$B$27,0),MATCH(Schedules_8760!$F668,Htg_StPt_Sch_EZ!$C$3:$I$3,0)),"F","C")</f>
        <v>20.555555555555554</v>
      </c>
      <c r="I668" s="34">
        <f>CONVERT(INDEX(Htg_StPt_Sch_EZ!$C$31:$I$54,MATCH(Schedules_8760!$C668,Htg_StPt_Sch_EZ!$B$31:$B$54,0),MATCH(Schedules_8760!$F668,Htg_StPt_Sch_EZ!$C$30:$I$30,0)),"F","C")</f>
        <v>18.333333333333332</v>
      </c>
      <c r="J668" s="34">
        <f>CONVERT(INDEX(Clg_StPt_Sch_EZ!$C$4:$I$27,MATCH(Schedules_8760!$C668,Clg_StPt_Sch_EZ!$B$4:$B$27,0),MATCH(Schedules_8760!$F668,Clg_StPt_Sch_EZ!$C$3:$I$3,0)),"F","C")</f>
        <v>25.555555555555554</v>
      </c>
      <c r="K668" s="34">
        <f>CONVERT(INDEX(Clg_StPt_Sch_EZ!$C$31:$I$54,MATCH(Schedules_8760!$C668,Clg_StPt_Sch_EZ!$B$31:$B$54,0),MATCH(Schedules_8760!$F668,Clg_StPt_Sch_EZ!$C$30:$I$30,0)),"F","C")</f>
        <v>28.333333333333332</v>
      </c>
      <c r="L668" s="34">
        <f>CONVERT(INDEX(DHW_StPt_Sch_EZ!$C$4:$I$27,MATCH(Schedules_8760!$C668,DHW_StPt_Sch_EZ!$B$4:$B$27,0),MATCH(Schedules_8760!$F668,DHW_StPt_Sch_EZ!$C$3:$I$3,0)),"F","C")</f>
        <v>53.333333333333329</v>
      </c>
      <c r="M668" s="34">
        <f>CONVERT(INDEX(DHW_StPt_Sch_EZ!$C$31:$I$54,MATCH(Schedules_8760!$C668,DHW_StPt_Sch_EZ!$B$31:$B$54,0),MATCH(Schedules_8760!$F668,DHW_StPt_Sch_EZ!$C$30:$I$30,0)),"F","C")</f>
        <v>53.333333333333329</v>
      </c>
      <c r="N668" s="12"/>
      <c r="O668" s="12"/>
      <c r="P668" s="12"/>
    </row>
    <row r="669" spans="1:16" x14ac:dyDescent="0.25">
      <c r="A669" s="35">
        <v>668</v>
      </c>
      <c r="B669" s="89">
        <v>28.791666666666671</v>
      </c>
      <c r="C669" s="35">
        <f t="shared" si="50"/>
        <v>20</v>
      </c>
      <c r="D669" s="35">
        <f t="shared" si="53"/>
        <v>28</v>
      </c>
      <c r="E669" s="35">
        <f t="shared" si="54"/>
        <v>7</v>
      </c>
      <c r="F669" s="35" t="str">
        <f t="shared" si="51"/>
        <v>Saturday</v>
      </c>
      <c r="G669" s="35">
        <f t="shared" si="52"/>
        <v>1</v>
      </c>
      <c r="H669" s="34">
        <f>CONVERT(INDEX(Htg_StPt_Sch_EZ!$C$4:$I$27,MATCH(Schedules_8760!$C669,Htg_StPt_Sch_EZ!$B$4:$B$27,0),MATCH(Schedules_8760!$F669,Htg_StPt_Sch_EZ!$C$3:$I$3,0)),"F","C")</f>
        <v>20.555555555555554</v>
      </c>
      <c r="I669" s="34">
        <f>CONVERT(INDEX(Htg_StPt_Sch_EZ!$C$31:$I$54,MATCH(Schedules_8760!$C669,Htg_StPt_Sch_EZ!$B$31:$B$54,0),MATCH(Schedules_8760!$F669,Htg_StPt_Sch_EZ!$C$30:$I$30,0)),"F","C")</f>
        <v>18.888888888888889</v>
      </c>
      <c r="J669" s="34">
        <f>CONVERT(INDEX(Clg_StPt_Sch_EZ!$C$4:$I$27,MATCH(Schedules_8760!$C669,Clg_StPt_Sch_EZ!$B$4:$B$27,0),MATCH(Schedules_8760!$F669,Clg_StPt_Sch_EZ!$C$3:$I$3,0)),"F","C")</f>
        <v>25.555555555555554</v>
      </c>
      <c r="K669" s="34">
        <f>CONVERT(INDEX(Clg_StPt_Sch_EZ!$C$31:$I$54,MATCH(Schedules_8760!$C669,Clg_StPt_Sch_EZ!$B$31:$B$54,0),MATCH(Schedules_8760!$F669,Clg_StPt_Sch_EZ!$C$30:$I$30,0)),"F","C")</f>
        <v>28.333333333333332</v>
      </c>
      <c r="L669" s="34">
        <f>CONVERT(INDEX(DHW_StPt_Sch_EZ!$C$4:$I$27,MATCH(Schedules_8760!$C669,DHW_StPt_Sch_EZ!$B$4:$B$27,0),MATCH(Schedules_8760!$F669,DHW_StPt_Sch_EZ!$C$3:$I$3,0)),"F","C")</f>
        <v>53.333333333333329</v>
      </c>
      <c r="M669" s="34">
        <f>CONVERT(INDEX(DHW_StPt_Sch_EZ!$C$31:$I$54,MATCH(Schedules_8760!$C669,DHW_StPt_Sch_EZ!$B$31:$B$54,0),MATCH(Schedules_8760!$F669,DHW_StPt_Sch_EZ!$C$30:$I$30,0)),"F","C")</f>
        <v>53.333333333333329</v>
      </c>
      <c r="N669" s="12"/>
      <c r="O669" s="12"/>
      <c r="P669" s="12"/>
    </row>
    <row r="670" spans="1:16" x14ac:dyDescent="0.25">
      <c r="A670" s="35">
        <v>669</v>
      </c>
      <c r="B670" s="89">
        <v>28.833333333333329</v>
      </c>
      <c r="C670" s="35">
        <f t="shared" si="50"/>
        <v>21</v>
      </c>
      <c r="D670" s="35">
        <f t="shared" si="53"/>
        <v>28</v>
      </c>
      <c r="E670" s="35">
        <f t="shared" si="54"/>
        <v>7</v>
      </c>
      <c r="F670" s="35" t="str">
        <f t="shared" si="51"/>
        <v>Saturday</v>
      </c>
      <c r="G670" s="35">
        <f t="shared" si="52"/>
        <v>1</v>
      </c>
      <c r="H670" s="34">
        <f>CONVERT(INDEX(Htg_StPt_Sch_EZ!$C$4:$I$27,MATCH(Schedules_8760!$C670,Htg_StPt_Sch_EZ!$B$4:$B$27,0),MATCH(Schedules_8760!$F670,Htg_StPt_Sch_EZ!$C$3:$I$3,0)),"F","C")</f>
        <v>20.555555555555554</v>
      </c>
      <c r="I670" s="34">
        <f>CONVERT(INDEX(Htg_StPt_Sch_EZ!$C$31:$I$54,MATCH(Schedules_8760!$C670,Htg_StPt_Sch_EZ!$B$31:$B$54,0),MATCH(Schedules_8760!$F670,Htg_StPt_Sch_EZ!$C$30:$I$30,0)),"F","C")</f>
        <v>19.444444444444443</v>
      </c>
      <c r="J670" s="34">
        <f>CONVERT(INDEX(Clg_StPt_Sch_EZ!$C$4:$I$27,MATCH(Schedules_8760!$C670,Clg_StPt_Sch_EZ!$B$4:$B$27,0),MATCH(Schedules_8760!$F670,Clg_StPt_Sch_EZ!$C$3:$I$3,0)),"F","C")</f>
        <v>25.555555555555554</v>
      </c>
      <c r="K670" s="34">
        <f>CONVERT(INDEX(Clg_StPt_Sch_EZ!$C$31:$I$54,MATCH(Schedules_8760!$C670,Clg_StPt_Sch_EZ!$B$31:$B$54,0),MATCH(Schedules_8760!$F670,Clg_StPt_Sch_EZ!$C$30:$I$30,0)),"F","C")</f>
        <v>28.333333333333332</v>
      </c>
      <c r="L670" s="34">
        <f>CONVERT(INDEX(DHW_StPt_Sch_EZ!$C$4:$I$27,MATCH(Schedules_8760!$C670,DHW_StPt_Sch_EZ!$B$4:$B$27,0),MATCH(Schedules_8760!$F670,DHW_StPt_Sch_EZ!$C$3:$I$3,0)),"F","C")</f>
        <v>53.333333333333329</v>
      </c>
      <c r="M670" s="34">
        <f>CONVERT(INDEX(DHW_StPt_Sch_EZ!$C$31:$I$54,MATCH(Schedules_8760!$C670,DHW_StPt_Sch_EZ!$B$31:$B$54,0),MATCH(Schedules_8760!$F670,DHW_StPt_Sch_EZ!$C$30:$I$30,0)),"F","C")</f>
        <v>53.333333333333329</v>
      </c>
      <c r="N670" s="12"/>
      <c r="O670" s="12"/>
      <c r="P670" s="12"/>
    </row>
    <row r="671" spans="1:16" x14ac:dyDescent="0.25">
      <c r="A671" s="35">
        <v>670</v>
      </c>
      <c r="B671" s="89">
        <v>28.875</v>
      </c>
      <c r="C671" s="35">
        <f t="shared" si="50"/>
        <v>22</v>
      </c>
      <c r="D671" s="35">
        <f t="shared" si="53"/>
        <v>28</v>
      </c>
      <c r="E671" s="35">
        <f t="shared" si="54"/>
        <v>7</v>
      </c>
      <c r="F671" s="35" t="str">
        <f t="shared" si="51"/>
        <v>Saturday</v>
      </c>
      <c r="G671" s="35">
        <f t="shared" si="52"/>
        <v>1</v>
      </c>
      <c r="H671" s="34">
        <f>CONVERT(INDEX(Htg_StPt_Sch_EZ!$C$4:$I$27,MATCH(Schedules_8760!$C671,Htg_StPt_Sch_EZ!$B$4:$B$27,0),MATCH(Schedules_8760!$F671,Htg_StPt_Sch_EZ!$C$3:$I$3,0)),"F","C")</f>
        <v>20.555555555555554</v>
      </c>
      <c r="I671" s="34">
        <f>CONVERT(INDEX(Htg_StPt_Sch_EZ!$C$31:$I$54,MATCH(Schedules_8760!$C671,Htg_StPt_Sch_EZ!$B$31:$B$54,0),MATCH(Schedules_8760!$F671,Htg_StPt_Sch_EZ!$C$30:$I$30,0)),"F","C")</f>
        <v>19.444444444444443</v>
      </c>
      <c r="J671" s="34">
        <f>CONVERT(INDEX(Clg_StPt_Sch_EZ!$C$4:$I$27,MATCH(Schedules_8760!$C671,Clg_StPt_Sch_EZ!$B$4:$B$27,0),MATCH(Schedules_8760!$F671,Clg_StPt_Sch_EZ!$C$3:$I$3,0)),"F","C")</f>
        <v>25.555555555555554</v>
      </c>
      <c r="K671" s="34">
        <f>CONVERT(INDEX(Clg_StPt_Sch_EZ!$C$31:$I$54,MATCH(Schedules_8760!$C671,Clg_StPt_Sch_EZ!$B$31:$B$54,0),MATCH(Schedules_8760!$F671,Clg_StPt_Sch_EZ!$C$30:$I$30,0)),"F","C")</f>
        <v>28.333333333333332</v>
      </c>
      <c r="L671" s="34">
        <f>CONVERT(INDEX(DHW_StPt_Sch_EZ!$C$4:$I$27,MATCH(Schedules_8760!$C671,DHW_StPt_Sch_EZ!$B$4:$B$27,0),MATCH(Schedules_8760!$F671,DHW_StPt_Sch_EZ!$C$3:$I$3,0)),"F","C")</f>
        <v>53.333333333333329</v>
      </c>
      <c r="M671" s="34">
        <f>CONVERT(INDEX(DHW_StPt_Sch_EZ!$C$31:$I$54,MATCH(Schedules_8760!$C671,DHW_StPt_Sch_EZ!$B$31:$B$54,0),MATCH(Schedules_8760!$F671,DHW_StPt_Sch_EZ!$C$30:$I$30,0)),"F","C")</f>
        <v>53.333333333333329</v>
      </c>
      <c r="N671" s="12"/>
      <c r="O671" s="12"/>
      <c r="P671" s="12"/>
    </row>
    <row r="672" spans="1:16" x14ac:dyDescent="0.25">
      <c r="A672" s="35">
        <v>671</v>
      </c>
      <c r="B672" s="89">
        <v>28.916666666666671</v>
      </c>
      <c r="C672" s="35">
        <f t="shared" si="50"/>
        <v>23</v>
      </c>
      <c r="D672" s="35">
        <f t="shared" si="53"/>
        <v>28</v>
      </c>
      <c r="E672" s="35">
        <f t="shared" si="54"/>
        <v>7</v>
      </c>
      <c r="F672" s="35" t="str">
        <f t="shared" si="51"/>
        <v>Saturday</v>
      </c>
      <c r="G672" s="35">
        <f t="shared" si="52"/>
        <v>1</v>
      </c>
      <c r="H672" s="34">
        <f>CONVERT(INDEX(Htg_StPt_Sch_EZ!$C$4:$I$27,MATCH(Schedules_8760!$C672,Htg_StPt_Sch_EZ!$B$4:$B$27,0),MATCH(Schedules_8760!$F672,Htg_StPt_Sch_EZ!$C$3:$I$3,0)),"F","C")</f>
        <v>20.555555555555554</v>
      </c>
      <c r="I672" s="34">
        <f>CONVERT(INDEX(Htg_StPt_Sch_EZ!$C$31:$I$54,MATCH(Schedules_8760!$C672,Htg_StPt_Sch_EZ!$B$31:$B$54,0),MATCH(Schedules_8760!$F672,Htg_StPt_Sch_EZ!$C$30:$I$30,0)),"F","C")</f>
        <v>19.444444444444443</v>
      </c>
      <c r="J672" s="34">
        <f>CONVERT(INDEX(Clg_StPt_Sch_EZ!$C$4:$I$27,MATCH(Schedules_8760!$C672,Clg_StPt_Sch_EZ!$B$4:$B$27,0),MATCH(Schedules_8760!$F672,Clg_StPt_Sch_EZ!$C$3:$I$3,0)),"F","C")</f>
        <v>25.555555555555554</v>
      </c>
      <c r="K672" s="34">
        <f>CONVERT(INDEX(Clg_StPt_Sch_EZ!$C$31:$I$54,MATCH(Schedules_8760!$C672,Clg_StPt_Sch_EZ!$B$31:$B$54,0),MATCH(Schedules_8760!$F672,Clg_StPt_Sch_EZ!$C$30:$I$30,0)),"F","C")</f>
        <v>28.333333333333332</v>
      </c>
      <c r="L672" s="34">
        <f>CONVERT(INDEX(DHW_StPt_Sch_EZ!$C$4:$I$27,MATCH(Schedules_8760!$C672,DHW_StPt_Sch_EZ!$B$4:$B$27,0),MATCH(Schedules_8760!$F672,DHW_StPt_Sch_EZ!$C$3:$I$3,0)),"F","C")</f>
        <v>53.333333333333329</v>
      </c>
      <c r="M672" s="34">
        <f>CONVERT(INDEX(DHW_StPt_Sch_EZ!$C$31:$I$54,MATCH(Schedules_8760!$C672,DHW_StPt_Sch_EZ!$B$31:$B$54,0),MATCH(Schedules_8760!$F672,DHW_StPt_Sch_EZ!$C$30:$I$30,0)),"F","C")</f>
        <v>53.333333333333329</v>
      </c>
      <c r="N672" s="12"/>
      <c r="O672" s="12"/>
      <c r="P672" s="12"/>
    </row>
    <row r="673" spans="1:16" x14ac:dyDescent="0.25">
      <c r="A673" s="35">
        <v>672</v>
      </c>
      <c r="B673" s="89">
        <v>28.958333333333329</v>
      </c>
      <c r="C673" s="35">
        <f t="shared" si="50"/>
        <v>24</v>
      </c>
      <c r="D673" s="35">
        <f t="shared" si="53"/>
        <v>28</v>
      </c>
      <c r="E673" s="35">
        <f t="shared" si="54"/>
        <v>7</v>
      </c>
      <c r="F673" s="35" t="str">
        <f t="shared" si="51"/>
        <v>Saturday</v>
      </c>
      <c r="G673" s="35">
        <f t="shared" si="52"/>
        <v>1</v>
      </c>
      <c r="H673" s="34">
        <f>CONVERT(INDEX(Htg_StPt_Sch_EZ!$C$4:$I$27,MATCH(Schedules_8760!$C673,Htg_StPt_Sch_EZ!$B$4:$B$27,0),MATCH(Schedules_8760!$F673,Htg_StPt_Sch_EZ!$C$3:$I$3,0)),"F","C")</f>
        <v>20.555555555555554</v>
      </c>
      <c r="I673" s="34">
        <f>CONVERT(INDEX(Htg_StPt_Sch_EZ!$C$31:$I$54,MATCH(Schedules_8760!$C673,Htg_StPt_Sch_EZ!$B$31:$B$54,0),MATCH(Schedules_8760!$F673,Htg_StPt_Sch_EZ!$C$30:$I$30,0)),"F","C")</f>
        <v>19.444444444444443</v>
      </c>
      <c r="J673" s="34">
        <f>CONVERT(INDEX(Clg_StPt_Sch_EZ!$C$4:$I$27,MATCH(Schedules_8760!$C673,Clg_StPt_Sch_EZ!$B$4:$B$27,0),MATCH(Schedules_8760!$F673,Clg_StPt_Sch_EZ!$C$3:$I$3,0)),"F","C")</f>
        <v>25.555555555555554</v>
      </c>
      <c r="K673" s="34">
        <f>CONVERT(INDEX(Clg_StPt_Sch_EZ!$C$31:$I$54,MATCH(Schedules_8760!$C673,Clg_StPt_Sch_EZ!$B$31:$B$54,0),MATCH(Schedules_8760!$F673,Clg_StPt_Sch_EZ!$C$30:$I$30,0)),"F","C")</f>
        <v>28.333333333333332</v>
      </c>
      <c r="L673" s="34">
        <f>CONVERT(INDEX(DHW_StPt_Sch_EZ!$C$4:$I$27,MATCH(Schedules_8760!$C673,DHW_StPt_Sch_EZ!$B$4:$B$27,0),MATCH(Schedules_8760!$F673,DHW_StPt_Sch_EZ!$C$3:$I$3,0)),"F","C")</f>
        <v>53.333333333333329</v>
      </c>
      <c r="M673" s="34">
        <f>CONVERT(INDEX(DHW_StPt_Sch_EZ!$C$31:$I$54,MATCH(Schedules_8760!$C673,DHW_StPt_Sch_EZ!$B$31:$B$54,0),MATCH(Schedules_8760!$F673,DHW_StPt_Sch_EZ!$C$30:$I$30,0)),"F","C")</f>
        <v>53.333333333333329</v>
      </c>
      <c r="N673" s="12"/>
      <c r="O673" s="12"/>
      <c r="P673" s="12"/>
    </row>
    <row r="674" spans="1:16" x14ac:dyDescent="0.25">
      <c r="A674" s="35">
        <v>673</v>
      </c>
      <c r="B674" s="89">
        <v>29</v>
      </c>
      <c r="C674" s="35">
        <f t="shared" si="50"/>
        <v>1</v>
      </c>
      <c r="D674" s="35">
        <f t="shared" si="53"/>
        <v>29</v>
      </c>
      <c r="E674" s="35">
        <f t="shared" si="54"/>
        <v>1</v>
      </c>
      <c r="F674" s="35" t="str">
        <f t="shared" si="51"/>
        <v>Sunday</v>
      </c>
      <c r="G674" s="35">
        <f t="shared" si="52"/>
        <v>1</v>
      </c>
      <c r="H674" s="34">
        <f>CONVERT(INDEX(Htg_StPt_Sch_EZ!$C$4:$I$27,MATCH(Schedules_8760!$C674,Htg_StPt_Sch_EZ!$B$4:$B$27,0),MATCH(Schedules_8760!$F674,Htg_StPt_Sch_EZ!$C$3:$I$3,0)),"F","C")</f>
        <v>20.555555555555554</v>
      </c>
      <c r="I674" s="34">
        <f>CONVERT(INDEX(Htg_StPt_Sch_EZ!$C$31:$I$54,MATCH(Schedules_8760!$C674,Htg_StPt_Sch_EZ!$B$31:$B$54,0),MATCH(Schedules_8760!$F674,Htg_StPt_Sch_EZ!$C$30:$I$30,0)),"F","C")</f>
        <v>19.444444444444443</v>
      </c>
      <c r="J674" s="34">
        <f>CONVERT(INDEX(Clg_StPt_Sch_EZ!$C$4:$I$27,MATCH(Schedules_8760!$C674,Clg_StPt_Sch_EZ!$B$4:$B$27,0),MATCH(Schedules_8760!$F674,Clg_StPt_Sch_EZ!$C$3:$I$3,0)),"F","C")</f>
        <v>25.555555555555554</v>
      </c>
      <c r="K674" s="34">
        <f>CONVERT(INDEX(Clg_StPt_Sch_EZ!$C$31:$I$54,MATCH(Schedules_8760!$C674,Clg_StPt_Sch_EZ!$B$31:$B$54,0),MATCH(Schedules_8760!$F674,Clg_StPt_Sch_EZ!$C$30:$I$30,0)),"F","C")</f>
        <v>28.333333333333332</v>
      </c>
      <c r="L674" s="34">
        <f>CONVERT(INDEX(DHW_StPt_Sch_EZ!$C$4:$I$27,MATCH(Schedules_8760!$C674,DHW_StPt_Sch_EZ!$B$4:$B$27,0),MATCH(Schedules_8760!$F674,DHW_StPt_Sch_EZ!$C$3:$I$3,0)),"F","C")</f>
        <v>53.333333333333329</v>
      </c>
      <c r="M674" s="34">
        <f>CONVERT(INDEX(DHW_StPt_Sch_EZ!$C$31:$I$54,MATCH(Schedules_8760!$C674,DHW_StPt_Sch_EZ!$B$31:$B$54,0),MATCH(Schedules_8760!$F674,DHW_StPt_Sch_EZ!$C$30:$I$30,0)),"F","C")</f>
        <v>53.333333333333329</v>
      </c>
      <c r="N674" s="12"/>
      <c r="O674" s="12"/>
      <c r="P674" s="12"/>
    </row>
    <row r="675" spans="1:16" x14ac:dyDescent="0.25">
      <c r="A675" s="35">
        <v>674</v>
      </c>
      <c r="B675" s="89">
        <v>29.041666666666671</v>
      </c>
      <c r="C675" s="35">
        <f t="shared" si="50"/>
        <v>2</v>
      </c>
      <c r="D675" s="35">
        <f t="shared" si="53"/>
        <v>29</v>
      </c>
      <c r="E675" s="35">
        <f t="shared" si="54"/>
        <v>1</v>
      </c>
      <c r="F675" s="35" t="str">
        <f t="shared" si="51"/>
        <v>Sunday</v>
      </c>
      <c r="G675" s="35">
        <f t="shared" si="52"/>
        <v>1</v>
      </c>
      <c r="H675" s="34">
        <f>CONVERT(INDEX(Htg_StPt_Sch_EZ!$C$4:$I$27,MATCH(Schedules_8760!$C675,Htg_StPt_Sch_EZ!$B$4:$B$27,0),MATCH(Schedules_8760!$F675,Htg_StPt_Sch_EZ!$C$3:$I$3,0)),"F","C")</f>
        <v>20.555555555555554</v>
      </c>
      <c r="I675" s="34">
        <f>CONVERT(INDEX(Htg_StPt_Sch_EZ!$C$31:$I$54,MATCH(Schedules_8760!$C675,Htg_StPt_Sch_EZ!$B$31:$B$54,0),MATCH(Schedules_8760!$F675,Htg_StPt_Sch_EZ!$C$30:$I$30,0)),"F","C")</f>
        <v>19.444444444444443</v>
      </c>
      <c r="J675" s="34">
        <f>CONVERT(INDEX(Clg_StPt_Sch_EZ!$C$4:$I$27,MATCH(Schedules_8760!$C675,Clg_StPt_Sch_EZ!$B$4:$B$27,0),MATCH(Schedules_8760!$F675,Clg_StPt_Sch_EZ!$C$3:$I$3,0)),"F","C")</f>
        <v>25.555555555555554</v>
      </c>
      <c r="K675" s="34">
        <f>CONVERT(INDEX(Clg_StPt_Sch_EZ!$C$31:$I$54,MATCH(Schedules_8760!$C675,Clg_StPt_Sch_EZ!$B$31:$B$54,0),MATCH(Schedules_8760!$F675,Clg_StPt_Sch_EZ!$C$30:$I$30,0)),"F","C")</f>
        <v>28.333333333333332</v>
      </c>
      <c r="L675" s="34">
        <f>CONVERT(INDEX(DHW_StPt_Sch_EZ!$C$4:$I$27,MATCH(Schedules_8760!$C675,DHW_StPt_Sch_EZ!$B$4:$B$27,0),MATCH(Schedules_8760!$F675,DHW_StPt_Sch_EZ!$C$3:$I$3,0)),"F","C")</f>
        <v>53.333333333333329</v>
      </c>
      <c r="M675" s="34">
        <f>CONVERT(INDEX(DHW_StPt_Sch_EZ!$C$31:$I$54,MATCH(Schedules_8760!$C675,DHW_StPt_Sch_EZ!$B$31:$B$54,0),MATCH(Schedules_8760!$F675,DHW_StPt_Sch_EZ!$C$30:$I$30,0)),"F","C")</f>
        <v>53.333333333333329</v>
      </c>
      <c r="N675" s="12"/>
      <c r="O675" s="12"/>
      <c r="P675" s="12"/>
    </row>
    <row r="676" spans="1:16" x14ac:dyDescent="0.25">
      <c r="A676" s="35">
        <v>675</v>
      </c>
      <c r="B676" s="89">
        <v>29.083333333333329</v>
      </c>
      <c r="C676" s="35">
        <f t="shared" si="50"/>
        <v>3</v>
      </c>
      <c r="D676" s="35">
        <f t="shared" si="53"/>
        <v>29</v>
      </c>
      <c r="E676" s="35">
        <f t="shared" si="54"/>
        <v>1</v>
      </c>
      <c r="F676" s="35" t="str">
        <f t="shared" si="51"/>
        <v>Sunday</v>
      </c>
      <c r="G676" s="35">
        <f t="shared" si="52"/>
        <v>1</v>
      </c>
      <c r="H676" s="34">
        <f>CONVERT(INDEX(Htg_StPt_Sch_EZ!$C$4:$I$27,MATCH(Schedules_8760!$C676,Htg_StPt_Sch_EZ!$B$4:$B$27,0),MATCH(Schedules_8760!$F676,Htg_StPt_Sch_EZ!$C$3:$I$3,0)),"F","C")</f>
        <v>20.555555555555554</v>
      </c>
      <c r="I676" s="34">
        <f>CONVERT(INDEX(Htg_StPt_Sch_EZ!$C$31:$I$54,MATCH(Schedules_8760!$C676,Htg_StPt_Sch_EZ!$B$31:$B$54,0),MATCH(Schedules_8760!$F676,Htg_StPt_Sch_EZ!$C$30:$I$30,0)),"F","C")</f>
        <v>19.444444444444443</v>
      </c>
      <c r="J676" s="34">
        <f>CONVERT(INDEX(Clg_StPt_Sch_EZ!$C$4:$I$27,MATCH(Schedules_8760!$C676,Clg_StPt_Sch_EZ!$B$4:$B$27,0),MATCH(Schedules_8760!$F676,Clg_StPt_Sch_EZ!$C$3:$I$3,0)),"F","C")</f>
        <v>25.555555555555554</v>
      </c>
      <c r="K676" s="34">
        <f>CONVERT(INDEX(Clg_StPt_Sch_EZ!$C$31:$I$54,MATCH(Schedules_8760!$C676,Clg_StPt_Sch_EZ!$B$31:$B$54,0),MATCH(Schedules_8760!$F676,Clg_StPt_Sch_EZ!$C$30:$I$30,0)),"F","C")</f>
        <v>28.333333333333332</v>
      </c>
      <c r="L676" s="34">
        <f>CONVERT(INDEX(DHW_StPt_Sch_EZ!$C$4:$I$27,MATCH(Schedules_8760!$C676,DHW_StPt_Sch_EZ!$B$4:$B$27,0),MATCH(Schedules_8760!$F676,DHW_StPt_Sch_EZ!$C$3:$I$3,0)),"F","C")</f>
        <v>53.333333333333329</v>
      </c>
      <c r="M676" s="34">
        <f>CONVERT(INDEX(DHW_StPt_Sch_EZ!$C$31:$I$54,MATCH(Schedules_8760!$C676,DHW_StPt_Sch_EZ!$B$31:$B$54,0),MATCH(Schedules_8760!$F676,DHW_StPt_Sch_EZ!$C$30:$I$30,0)),"F","C")</f>
        <v>53.333333333333329</v>
      </c>
      <c r="N676" s="12"/>
      <c r="O676" s="12"/>
      <c r="P676" s="12"/>
    </row>
    <row r="677" spans="1:16" x14ac:dyDescent="0.25">
      <c r="A677" s="35">
        <v>676</v>
      </c>
      <c r="B677" s="89">
        <v>29.125</v>
      </c>
      <c r="C677" s="35">
        <f t="shared" si="50"/>
        <v>4</v>
      </c>
      <c r="D677" s="35">
        <f t="shared" si="53"/>
        <v>29</v>
      </c>
      <c r="E677" s="35">
        <f t="shared" si="54"/>
        <v>1</v>
      </c>
      <c r="F677" s="35" t="str">
        <f t="shared" si="51"/>
        <v>Sunday</v>
      </c>
      <c r="G677" s="35">
        <f t="shared" si="52"/>
        <v>1</v>
      </c>
      <c r="H677" s="34">
        <f>CONVERT(INDEX(Htg_StPt_Sch_EZ!$C$4:$I$27,MATCH(Schedules_8760!$C677,Htg_StPt_Sch_EZ!$B$4:$B$27,0),MATCH(Schedules_8760!$F677,Htg_StPt_Sch_EZ!$C$3:$I$3,0)),"F","C")</f>
        <v>20.555555555555554</v>
      </c>
      <c r="I677" s="34">
        <f>CONVERT(INDEX(Htg_StPt_Sch_EZ!$C$31:$I$54,MATCH(Schedules_8760!$C677,Htg_StPt_Sch_EZ!$B$31:$B$54,0),MATCH(Schedules_8760!$F677,Htg_StPt_Sch_EZ!$C$30:$I$30,0)),"F","C")</f>
        <v>19.444444444444443</v>
      </c>
      <c r="J677" s="34">
        <f>CONVERT(INDEX(Clg_StPt_Sch_EZ!$C$4:$I$27,MATCH(Schedules_8760!$C677,Clg_StPt_Sch_EZ!$B$4:$B$27,0),MATCH(Schedules_8760!$F677,Clg_StPt_Sch_EZ!$C$3:$I$3,0)),"F","C")</f>
        <v>25.555555555555554</v>
      </c>
      <c r="K677" s="34">
        <f>CONVERT(INDEX(Clg_StPt_Sch_EZ!$C$31:$I$54,MATCH(Schedules_8760!$C677,Clg_StPt_Sch_EZ!$B$31:$B$54,0),MATCH(Schedules_8760!$F677,Clg_StPt_Sch_EZ!$C$30:$I$30,0)),"F","C")</f>
        <v>28.333333333333332</v>
      </c>
      <c r="L677" s="34">
        <f>CONVERT(INDEX(DHW_StPt_Sch_EZ!$C$4:$I$27,MATCH(Schedules_8760!$C677,DHW_StPt_Sch_EZ!$B$4:$B$27,0),MATCH(Schedules_8760!$F677,DHW_StPt_Sch_EZ!$C$3:$I$3,0)),"F","C")</f>
        <v>53.333333333333329</v>
      </c>
      <c r="M677" s="34">
        <f>CONVERT(INDEX(DHW_StPt_Sch_EZ!$C$31:$I$54,MATCH(Schedules_8760!$C677,DHW_StPt_Sch_EZ!$B$31:$B$54,0),MATCH(Schedules_8760!$F677,DHW_StPt_Sch_EZ!$C$30:$I$30,0)),"F","C")</f>
        <v>53.333333333333329</v>
      </c>
      <c r="N677" s="12"/>
      <c r="O677" s="12"/>
      <c r="P677" s="12"/>
    </row>
    <row r="678" spans="1:16" x14ac:dyDescent="0.25">
      <c r="A678" s="35">
        <v>677</v>
      </c>
      <c r="B678" s="89">
        <v>29.166666666666671</v>
      </c>
      <c r="C678" s="35">
        <f t="shared" si="50"/>
        <v>5</v>
      </c>
      <c r="D678" s="35">
        <f t="shared" si="53"/>
        <v>29</v>
      </c>
      <c r="E678" s="35">
        <f t="shared" si="54"/>
        <v>1</v>
      </c>
      <c r="F678" s="35" t="str">
        <f t="shared" si="51"/>
        <v>Sunday</v>
      </c>
      <c r="G678" s="35">
        <f t="shared" si="52"/>
        <v>1</v>
      </c>
      <c r="H678" s="34">
        <f>CONVERT(INDEX(Htg_StPt_Sch_EZ!$C$4:$I$27,MATCH(Schedules_8760!$C678,Htg_StPt_Sch_EZ!$B$4:$B$27,0),MATCH(Schedules_8760!$F678,Htg_StPt_Sch_EZ!$C$3:$I$3,0)),"F","C")</f>
        <v>20.555555555555554</v>
      </c>
      <c r="I678" s="34">
        <f>CONVERT(INDEX(Htg_StPt_Sch_EZ!$C$31:$I$54,MATCH(Schedules_8760!$C678,Htg_StPt_Sch_EZ!$B$31:$B$54,0),MATCH(Schedules_8760!$F678,Htg_StPt_Sch_EZ!$C$30:$I$30,0)),"F","C")</f>
        <v>19.444444444444443</v>
      </c>
      <c r="J678" s="34">
        <f>CONVERT(INDEX(Clg_StPt_Sch_EZ!$C$4:$I$27,MATCH(Schedules_8760!$C678,Clg_StPt_Sch_EZ!$B$4:$B$27,0),MATCH(Schedules_8760!$F678,Clg_StPt_Sch_EZ!$C$3:$I$3,0)),"F","C")</f>
        <v>25.555555555555554</v>
      </c>
      <c r="K678" s="34">
        <f>CONVERT(INDEX(Clg_StPt_Sch_EZ!$C$31:$I$54,MATCH(Schedules_8760!$C678,Clg_StPt_Sch_EZ!$B$31:$B$54,0),MATCH(Schedules_8760!$F678,Clg_StPt_Sch_EZ!$C$30:$I$30,0)),"F","C")</f>
        <v>28.333333333333332</v>
      </c>
      <c r="L678" s="34">
        <f>CONVERT(INDEX(DHW_StPt_Sch_EZ!$C$4:$I$27,MATCH(Schedules_8760!$C678,DHW_StPt_Sch_EZ!$B$4:$B$27,0),MATCH(Schedules_8760!$F678,DHW_StPt_Sch_EZ!$C$3:$I$3,0)),"F","C")</f>
        <v>53.333333333333329</v>
      </c>
      <c r="M678" s="34">
        <f>CONVERT(INDEX(DHW_StPt_Sch_EZ!$C$31:$I$54,MATCH(Schedules_8760!$C678,DHW_StPt_Sch_EZ!$B$31:$B$54,0),MATCH(Schedules_8760!$F678,DHW_StPt_Sch_EZ!$C$30:$I$30,0)),"F","C")</f>
        <v>53.333333333333329</v>
      </c>
      <c r="N678" s="12"/>
      <c r="O678" s="12"/>
      <c r="P678" s="12"/>
    </row>
    <row r="679" spans="1:16" x14ac:dyDescent="0.25">
      <c r="A679" s="35">
        <v>678</v>
      </c>
      <c r="B679" s="89">
        <v>29.208333333333329</v>
      </c>
      <c r="C679" s="35">
        <f t="shared" si="50"/>
        <v>6</v>
      </c>
      <c r="D679" s="35">
        <f t="shared" si="53"/>
        <v>29</v>
      </c>
      <c r="E679" s="35">
        <f t="shared" si="54"/>
        <v>1</v>
      </c>
      <c r="F679" s="35" t="str">
        <f t="shared" si="51"/>
        <v>Sunday</v>
      </c>
      <c r="G679" s="35">
        <f t="shared" si="52"/>
        <v>1</v>
      </c>
      <c r="H679" s="34">
        <f>CONVERT(INDEX(Htg_StPt_Sch_EZ!$C$4:$I$27,MATCH(Schedules_8760!$C679,Htg_StPt_Sch_EZ!$B$4:$B$27,0),MATCH(Schedules_8760!$F679,Htg_StPt_Sch_EZ!$C$3:$I$3,0)),"F","C")</f>
        <v>20.555555555555554</v>
      </c>
      <c r="I679" s="34">
        <f>CONVERT(INDEX(Htg_StPt_Sch_EZ!$C$31:$I$54,MATCH(Schedules_8760!$C679,Htg_StPt_Sch_EZ!$B$31:$B$54,0),MATCH(Schedules_8760!$F679,Htg_StPt_Sch_EZ!$C$30:$I$30,0)),"F","C")</f>
        <v>19.444444444444443</v>
      </c>
      <c r="J679" s="34">
        <f>CONVERT(INDEX(Clg_StPt_Sch_EZ!$C$4:$I$27,MATCH(Schedules_8760!$C679,Clg_StPt_Sch_EZ!$B$4:$B$27,0),MATCH(Schedules_8760!$F679,Clg_StPt_Sch_EZ!$C$3:$I$3,0)),"F","C")</f>
        <v>25.555555555555554</v>
      </c>
      <c r="K679" s="34">
        <f>CONVERT(INDEX(Clg_StPt_Sch_EZ!$C$31:$I$54,MATCH(Schedules_8760!$C679,Clg_StPt_Sch_EZ!$B$31:$B$54,0),MATCH(Schedules_8760!$F679,Clg_StPt_Sch_EZ!$C$30:$I$30,0)),"F","C")</f>
        <v>28.333333333333332</v>
      </c>
      <c r="L679" s="34">
        <f>CONVERT(INDEX(DHW_StPt_Sch_EZ!$C$4:$I$27,MATCH(Schedules_8760!$C679,DHW_StPt_Sch_EZ!$B$4:$B$27,0),MATCH(Schedules_8760!$F679,DHW_StPt_Sch_EZ!$C$3:$I$3,0)),"F","C")</f>
        <v>53.333333333333329</v>
      </c>
      <c r="M679" s="34">
        <f>CONVERT(INDEX(DHW_StPt_Sch_EZ!$C$31:$I$54,MATCH(Schedules_8760!$C679,DHW_StPt_Sch_EZ!$B$31:$B$54,0),MATCH(Schedules_8760!$F679,DHW_StPt_Sch_EZ!$C$30:$I$30,0)),"F","C")</f>
        <v>53.333333333333329</v>
      </c>
      <c r="N679" s="12"/>
      <c r="O679" s="12"/>
      <c r="P679" s="12"/>
    </row>
    <row r="680" spans="1:16" x14ac:dyDescent="0.25">
      <c r="A680" s="35">
        <v>679</v>
      </c>
      <c r="B680" s="89">
        <v>29.25</v>
      </c>
      <c r="C680" s="35">
        <f t="shared" si="50"/>
        <v>7</v>
      </c>
      <c r="D680" s="35">
        <f t="shared" si="53"/>
        <v>29</v>
      </c>
      <c r="E680" s="35">
        <f t="shared" si="54"/>
        <v>1</v>
      </c>
      <c r="F680" s="35" t="str">
        <f t="shared" si="51"/>
        <v>Sunday</v>
      </c>
      <c r="G680" s="35">
        <f t="shared" si="52"/>
        <v>1</v>
      </c>
      <c r="H680" s="34">
        <f>CONVERT(INDEX(Htg_StPt_Sch_EZ!$C$4:$I$27,MATCH(Schedules_8760!$C680,Htg_StPt_Sch_EZ!$B$4:$B$27,0),MATCH(Schedules_8760!$F680,Htg_StPt_Sch_EZ!$C$3:$I$3,0)),"F","C")</f>
        <v>20.555555555555554</v>
      </c>
      <c r="I680" s="34">
        <f>CONVERT(INDEX(Htg_StPt_Sch_EZ!$C$31:$I$54,MATCH(Schedules_8760!$C680,Htg_StPt_Sch_EZ!$B$31:$B$54,0),MATCH(Schedules_8760!$F680,Htg_StPt_Sch_EZ!$C$30:$I$30,0)),"F","C")</f>
        <v>19.444444444444443</v>
      </c>
      <c r="J680" s="34">
        <f>CONVERT(INDEX(Clg_StPt_Sch_EZ!$C$4:$I$27,MATCH(Schedules_8760!$C680,Clg_StPt_Sch_EZ!$B$4:$B$27,0),MATCH(Schedules_8760!$F680,Clg_StPt_Sch_EZ!$C$3:$I$3,0)),"F","C")</f>
        <v>25.555555555555554</v>
      </c>
      <c r="K680" s="34">
        <f>CONVERT(INDEX(Clg_StPt_Sch_EZ!$C$31:$I$54,MATCH(Schedules_8760!$C680,Clg_StPt_Sch_EZ!$B$31:$B$54,0),MATCH(Schedules_8760!$F680,Clg_StPt_Sch_EZ!$C$30:$I$30,0)),"F","C")</f>
        <v>28.333333333333332</v>
      </c>
      <c r="L680" s="34">
        <f>CONVERT(INDEX(DHW_StPt_Sch_EZ!$C$4:$I$27,MATCH(Schedules_8760!$C680,DHW_StPt_Sch_EZ!$B$4:$B$27,0),MATCH(Schedules_8760!$F680,DHW_StPt_Sch_EZ!$C$3:$I$3,0)),"F","C")</f>
        <v>53.333333333333329</v>
      </c>
      <c r="M680" s="34">
        <f>CONVERT(INDEX(DHW_StPt_Sch_EZ!$C$31:$I$54,MATCH(Schedules_8760!$C680,DHW_StPt_Sch_EZ!$B$31:$B$54,0),MATCH(Schedules_8760!$F680,DHW_StPt_Sch_EZ!$C$30:$I$30,0)),"F","C")</f>
        <v>53.333333333333329</v>
      </c>
      <c r="N680" s="12"/>
      <c r="O680" s="12"/>
      <c r="P680" s="12"/>
    </row>
    <row r="681" spans="1:16" x14ac:dyDescent="0.25">
      <c r="A681" s="35">
        <v>680</v>
      </c>
      <c r="B681" s="89">
        <v>29.291666666666671</v>
      </c>
      <c r="C681" s="35">
        <f t="shared" si="50"/>
        <v>8</v>
      </c>
      <c r="D681" s="35">
        <f t="shared" si="53"/>
        <v>29</v>
      </c>
      <c r="E681" s="35">
        <f t="shared" si="54"/>
        <v>1</v>
      </c>
      <c r="F681" s="35" t="str">
        <f t="shared" si="51"/>
        <v>Sunday</v>
      </c>
      <c r="G681" s="35">
        <f t="shared" si="52"/>
        <v>1</v>
      </c>
      <c r="H681" s="34">
        <f>CONVERT(INDEX(Htg_StPt_Sch_EZ!$C$4:$I$27,MATCH(Schedules_8760!$C681,Htg_StPt_Sch_EZ!$B$4:$B$27,0),MATCH(Schedules_8760!$F681,Htg_StPt_Sch_EZ!$C$3:$I$3,0)),"F","C")</f>
        <v>20.555555555555554</v>
      </c>
      <c r="I681" s="34">
        <f>CONVERT(INDEX(Htg_StPt_Sch_EZ!$C$31:$I$54,MATCH(Schedules_8760!$C681,Htg_StPt_Sch_EZ!$B$31:$B$54,0),MATCH(Schedules_8760!$F681,Htg_StPt_Sch_EZ!$C$30:$I$30,0)),"F","C")</f>
        <v>19.444444444444443</v>
      </c>
      <c r="J681" s="34">
        <f>CONVERT(INDEX(Clg_StPt_Sch_EZ!$C$4:$I$27,MATCH(Schedules_8760!$C681,Clg_StPt_Sch_EZ!$B$4:$B$27,0),MATCH(Schedules_8760!$F681,Clg_StPt_Sch_EZ!$C$3:$I$3,0)),"F","C")</f>
        <v>25.555555555555554</v>
      </c>
      <c r="K681" s="34">
        <f>CONVERT(INDEX(Clg_StPt_Sch_EZ!$C$31:$I$54,MATCH(Schedules_8760!$C681,Clg_StPt_Sch_EZ!$B$31:$B$54,0),MATCH(Schedules_8760!$F681,Clg_StPt_Sch_EZ!$C$30:$I$30,0)),"F","C")</f>
        <v>25</v>
      </c>
      <c r="L681" s="34">
        <f>CONVERT(INDEX(DHW_StPt_Sch_EZ!$C$4:$I$27,MATCH(Schedules_8760!$C681,DHW_StPt_Sch_EZ!$B$4:$B$27,0),MATCH(Schedules_8760!$F681,DHW_StPt_Sch_EZ!$C$3:$I$3,0)),"F","C")</f>
        <v>53.333333333333329</v>
      </c>
      <c r="M681" s="34">
        <f>CONVERT(INDEX(DHW_StPt_Sch_EZ!$C$31:$I$54,MATCH(Schedules_8760!$C681,DHW_StPt_Sch_EZ!$B$31:$B$54,0),MATCH(Schedules_8760!$F681,DHW_StPt_Sch_EZ!$C$30:$I$30,0)),"F","C")</f>
        <v>53.333333333333329</v>
      </c>
      <c r="N681" s="12"/>
      <c r="O681" s="12"/>
      <c r="P681" s="12"/>
    </row>
    <row r="682" spans="1:16" x14ac:dyDescent="0.25">
      <c r="A682" s="35">
        <v>681</v>
      </c>
      <c r="B682" s="89">
        <v>29.333333333333329</v>
      </c>
      <c r="C682" s="35">
        <f t="shared" si="50"/>
        <v>9</v>
      </c>
      <c r="D682" s="35">
        <f t="shared" si="53"/>
        <v>29</v>
      </c>
      <c r="E682" s="35">
        <f t="shared" si="54"/>
        <v>1</v>
      </c>
      <c r="F682" s="35" t="str">
        <f t="shared" si="51"/>
        <v>Sunday</v>
      </c>
      <c r="G682" s="35">
        <f t="shared" si="52"/>
        <v>1</v>
      </c>
      <c r="H682" s="34">
        <f>CONVERT(INDEX(Htg_StPt_Sch_EZ!$C$4:$I$27,MATCH(Schedules_8760!$C682,Htg_StPt_Sch_EZ!$B$4:$B$27,0),MATCH(Schedules_8760!$F682,Htg_StPt_Sch_EZ!$C$3:$I$3,0)),"F","C")</f>
        <v>20.555555555555554</v>
      </c>
      <c r="I682" s="34">
        <f>CONVERT(INDEX(Htg_StPt_Sch_EZ!$C$31:$I$54,MATCH(Schedules_8760!$C682,Htg_StPt_Sch_EZ!$B$31:$B$54,0),MATCH(Schedules_8760!$F682,Htg_StPt_Sch_EZ!$C$30:$I$30,0)),"F","C")</f>
        <v>19.444444444444443</v>
      </c>
      <c r="J682" s="34">
        <f>CONVERT(INDEX(Clg_StPt_Sch_EZ!$C$4:$I$27,MATCH(Schedules_8760!$C682,Clg_StPt_Sch_EZ!$B$4:$B$27,0),MATCH(Schedules_8760!$F682,Clg_StPt_Sch_EZ!$C$3:$I$3,0)),"F","C")</f>
        <v>25.555555555555554</v>
      </c>
      <c r="K682" s="34">
        <f>CONVERT(INDEX(Clg_StPt_Sch_EZ!$C$31:$I$54,MATCH(Schedules_8760!$C682,Clg_StPt_Sch_EZ!$B$31:$B$54,0),MATCH(Schedules_8760!$F682,Clg_StPt_Sch_EZ!$C$30:$I$30,0)),"F","C")</f>
        <v>25</v>
      </c>
      <c r="L682" s="34">
        <f>CONVERT(INDEX(DHW_StPt_Sch_EZ!$C$4:$I$27,MATCH(Schedules_8760!$C682,DHW_StPt_Sch_EZ!$B$4:$B$27,0),MATCH(Schedules_8760!$F682,DHW_StPt_Sch_EZ!$C$3:$I$3,0)),"F","C")</f>
        <v>53.333333333333329</v>
      </c>
      <c r="M682" s="34">
        <f>CONVERT(INDEX(DHW_StPt_Sch_EZ!$C$31:$I$54,MATCH(Schedules_8760!$C682,DHW_StPt_Sch_EZ!$B$31:$B$54,0),MATCH(Schedules_8760!$F682,DHW_StPt_Sch_EZ!$C$30:$I$30,0)),"F","C")</f>
        <v>53.333333333333329</v>
      </c>
      <c r="N682" s="12"/>
      <c r="O682" s="12"/>
      <c r="P682" s="12"/>
    </row>
    <row r="683" spans="1:16" x14ac:dyDescent="0.25">
      <c r="A683" s="35">
        <v>682</v>
      </c>
      <c r="B683" s="89">
        <v>29.375</v>
      </c>
      <c r="C683" s="35">
        <f t="shared" si="50"/>
        <v>10</v>
      </c>
      <c r="D683" s="35">
        <f t="shared" si="53"/>
        <v>29</v>
      </c>
      <c r="E683" s="35">
        <f t="shared" si="54"/>
        <v>1</v>
      </c>
      <c r="F683" s="35" t="str">
        <f t="shared" si="51"/>
        <v>Sunday</v>
      </c>
      <c r="G683" s="35">
        <f t="shared" si="52"/>
        <v>1</v>
      </c>
      <c r="H683" s="34">
        <f>CONVERT(INDEX(Htg_StPt_Sch_EZ!$C$4:$I$27,MATCH(Schedules_8760!$C683,Htg_StPt_Sch_EZ!$B$4:$B$27,0),MATCH(Schedules_8760!$F683,Htg_StPt_Sch_EZ!$C$3:$I$3,0)),"F","C")</f>
        <v>20.555555555555554</v>
      </c>
      <c r="I683" s="34">
        <f>CONVERT(INDEX(Htg_StPt_Sch_EZ!$C$31:$I$54,MATCH(Schedules_8760!$C683,Htg_StPt_Sch_EZ!$B$31:$B$54,0),MATCH(Schedules_8760!$F683,Htg_StPt_Sch_EZ!$C$30:$I$30,0)),"F","C")</f>
        <v>19.444444444444443</v>
      </c>
      <c r="J683" s="34">
        <f>CONVERT(INDEX(Clg_StPt_Sch_EZ!$C$4:$I$27,MATCH(Schedules_8760!$C683,Clg_StPt_Sch_EZ!$B$4:$B$27,0),MATCH(Schedules_8760!$F683,Clg_StPt_Sch_EZ!$C$3:$I$3,0)),"F","C")</f>
        <v>25.555555555555554</v>
      </c>
      <c r="K683" s="34">
        <f>CONVERT(INDEX(Clg_StPt_Sch_EZ!$C$31:$I$54,MATCH(Schedules_8760!$C683,Clg_StPt_Sch_EZ!$B$31:$B$54,0),MATCH(Schedules_8760!$F683,Clg_StPt_Sch_EZ!$C$30:$I$30,0)),"F","C")</f>
        <v>25</v>
      </c>
      <c r="L683" s="34">
        <f>CONVERT(INDEX(DHW_StPt_Sch_EZ!$C$4:$I$27,MATCH(Schedules_8760!$C683,DHW_StPt_Sch_EZ!$B$4:$B$27,0),MATCH(Schedules_8760!$F683,DHW_StPt_Sch_EZ!$C$3:$I$3,0)),"F","C")</f>
        <v>53.333333333333329</v>
      </c>
      <c r="M683" s="34">
        <f>CONVERT(INDEX(DHW_StPt_Sch_EZ!$C$31:$I$54,MATCH(Schedules_8760!$C683,DHW_StPt_Sch_EZ!$B$31:$B$54,0),MATCH(Schedules_8760!$F683,DHW_StPt_Sch_EZ!$C$30:$I$30,0)),"F","C")</f>
        <v>53.333333333333329</v>
      </c>
      <c r="N683" s="12"/>
      <c r="O683" s="12"/>
      <c r="P683" s="12"/>
    </row>
    <row r="684" spans="1:16" x14ac:dyDescent="0.25">
      <c r="A684" s="35">
        <v>683</v>
      </c>
      <c r="B684" s="89">
        <v>29.416666666666671</v>
      </c>
      <c r="C684" s="35">
        <f t="shared" si="50"/>
        <v>11</v>
      </c>
      <c r="D684" s="35">
        <f t="shared" si="53"/>
        <v>29</v>
      </c>
      <c r="E684" s="35">
        <f t="shared" si="54"/>
        <v>1</v>
      </c>
      <c r="F684" s="35" t="str">
        <f t="shared" si="51"/>
        <v>Sunday</v>
      </c>
      <c r="G684" s="35">
        <f t="shared" si="52"/>
        <v>1</v>
      </c>
      <c r="H684" s="34">
        <f>CONVERT(INDEX(Htg_StPt_Sch_EZ!$C$4:$I$27,MATCH(Schedules_8760!$C684,Htg_StPt_Sch_EZ!$B$4:$B$27,0),MATCH(Schedules_8760!$F684,Htg_StPt_Sch_EZ!$C$3:$I$3,0)),"F","C")</f>
        <v>20.555555555555554</v>
      </c>
      <c r="I684" s="34">
        <f>CONVERT(INDEX(Htg_StPt_Sch_EZ!$C$31:$I$54,MATCH(Schedules_8760!$C684,Htg_StPt_Sch_EZ!$B$31:$B$54,0),MATCH(Schedules_8760!$F684,Htg_StPt_Sch_EZ!$C$30:$I$30,0)),"F","C")</f>
        <v>19.444444444444443</v>
      </c>
      <c r="J684" s="34">
        <f>CONVERT(INDEX(Clg_StPt_Sch_EZ!$C$4:$I$27,MATCH(Schedules_8760!$C684,Clg_StPt_Sch_EZ!$B$4:$B$27,0),MATCH(Schedules_8760!$F684,Clg_StPt_Sch_EZ!$C$3:$I$3,0)),"F","C")</f>
        <v>25.555555555555554</v>
      </c>
      <c r="K684" s="34">
        <f>CONVERT(INDEX(Clg_StPt_Sch_EZ!$C$31:$I$54,MATCH(Schedules_8760!$C684,Clg_StPt_Sch_EZ!$B$31:$B$54,0),MATCH(Schedules_8760!$F684,Clg_StPt_Sch_EZ!$C$30:$I$30,0)),"F","C")</f>
        <v>25</v>
      </c>
      <c r="L684" s="34">
        <f>CONVERT(INDEX(DHW_StPt_Sch_EZ!$C$4:$I$27,MATCH(Schedules_8760!$C684,DHW_StPt_Sch_EZ!$B$4:$B$27,0),MATCH(Schedules_8760!$F684,DHW_StPt_Sch_EZ!$C$3:$I$3,0)),"F","C")</f>
        <v>53.333333333333329</v>
      </c>
      <c r="M684" s="34">
        <f>CONVERT(INDEX(DHW_StPt_Sch_EZ!$C$31:$I$54,MATCH(Schedules_8760!$C684,DHW_StPt_Sch_EZ!$B$31:$B$54,0),MATCH(Schedules_8760!$F684,DHW_StPt_Sch_EZ!$C$30:$I$30,0)),"F","C")</f>
        <v>53.333333333333329</v>
      </c>
      <c r="N684" s="12"/>
      <c r="O684" s="12"/>
      <c r="P684" s="12"/>
    </row>
    <row r="685" spans="1:16" x14ac:dyDescent="0.25">
      <c r="A685" s="35">
        <v>684</v>
      </c>
      <c r="B685" s="89">
        <v>29.458333333333329</v>
      </c>
      <c r="C685" s="35">
        <f t="shared" si="50"/>
        <v>12</v>
      </c>
      <c r="D685" s="35">
        <f t="shared" si="53"/>
        <v>29</v>
      </c>
      <c r="E685" s="35">
        <f t="shared" si="54"/>
        <v>1</v>
      </c>
      <c r="F685" s="35" t="str">
        <f t="shared" si="51"/>
        <v>Sunday</v>
      </c>
      <c r="G685" s="35">
        <f t="shared" si="52"/>
        <v>1</v>
      </c>
      <c r="H685" s="34">
        <f>CONVERT(INDEX(Htg_StPt_Sch_EZ!$C$4:$I$27,MATCH(Schedules_8760!$C685,Htg_StPt_Sch_EZ!$B$4:$B$27,0),MATCH(Schedules_8760!$F685,Htg_StPt_Sch_EZ!$C$3:$I$3,0)),"F","C")</f>
        <v>20.555555555555554</v>
      </c>
      <c r="I685" s="34">
        <f>CONVERT(INDEX(Htg_StPt_Sch_EZ!$C$31:$I$54,MATCH(Schedules_8760!$C685,Htg_StPt_Sch_EZ!$B$31:$B$54,0),MATCH(Schedules_8760!$F685,Htg_StPt_Sch_EZ!$C$30:$I$30,0)),"F","C")</f>
        <v>19.444444444444443</v>
      </c>
      <c r="J685" s="34">
        <f>CONVERT(INDEX(Clg_StPt_Sch_EZ!$C$4:$I$27,MATCH(Schedules_8760!$C685,Clg_StPt_Sch_EZ!$B$4:$B$27,0),MATCH(Schedules_8760!$F685,Clg_StPt_Sch_EZ!$C$3:$I$3,0)),"F","C")</f>
        <v>25.555555555555554</v>
      </c>
      <c r="K685" s="34">
        <f>CONVERT(INDEX(Clg_StPt_Sch_EZ!$C$31:$I$54,MATCH(Schedules_8760!$C685,Clg_StPt_Sch_EZ!$B$31:$B$54,0),MATCH(Schedules_8760!$F685,Clg_StPt_Sch_EZ!$C$30:$I$30,0)),"F","C")</f>
        <v>25</v>
      </c>
      <c r="L685" s="34">
        <f>CONVERT(INDEX(DHW_StPt_Sch_EZ!$C$4:$I$27,MATCH(Schedules_8760!$C685,DHW_StPt_Sch_EZ!$B$4:$B$27,0),MATCH(Schedules_8760!$F685,DHW_StPt_Sch_EZ!$C$3:$I$3,0)),"F","C")</f>
        <v>53.333333333333329</v>
      </c>
      <c r="M685" s="34">
        <f>CONVERT(INDEX(DHW_StPt_Sch_EZ!$C$31:$I$54,MATCH(Schedules_8760!$C685,DHW_StPt_Sch_EZ!$B$31:$B$54,0),MATCH(Schedules_8760!$F685,DHW_StPt_Sch_EZ!$C$30:$I$30,0)),"F","C")</f>
        <v>53.333333333333329</v>
      </c>
      <c r="N685" s="12"/>
      <c r="O685" s="12"/>
      <c r="P685" s="12"/>
    </row>
    <row r="686" spans="1:16" x14ac:dyDescent="0.25">
      <c r="A686" s="35">
        <v>685</v>
      </c>
      <c r="B686" s="89">
        <v>29.5</v>
      </c>
      <c r="C686" s="35">
        <f t="shared" si="50"/>
        <v>13</v>
      </c>
      <c r="D686" s="35">
        <f t="shared" si="53"/>
        <v>29</v>
      </c>
      <c r="E686" s="35">
        <f t="shared" si="54"/>
        <v>1</v>
      </c>
      <c r="F686" s="35" t="str">
        <f t="shared" si="51"/>
        <v>Sunday</v>
      </c>
      <c r="G686" s="35">
        <f t="shared" si="52"/>
        <v>1</v>
      </c>
      <c r="H686" s="34">
        <f>CONVERT(INDEX(Htg_StPt_Sch_EZ!$C$4:$I$27,MATCH(Schedules_8760!$C686,Htg_StPt_Sch_EZ!$B$4:$B$27,0),MATCH(Schedules_8760!$F686,Htg_StPt_Sch_EZ!$C$3:$I$3,0)),"F","C")</f>
        <v>20.555555555555554</v>
      </c>
      <c r="I686" s="34">
        <f>CONVERT(INDEX(Htg_StPt_Sch_EZ!$C$31:$I$54,MATCH(Schedules_8760!$C686,Htg_StPt_Sch_EZ!$B$31:$B$54,0),MATCH(Schedules_8760!$F686,Htg_StPt_Sch_EZ!$C$30:$I$30,0)),"F","C")</f>
        <v>19.444444444444443</v>
      </c>
      <c r="J686" s="34">
        <f>CONVERT(INDEX(Clg_StPt_Sch_EZ!$C$4:$I$27,MATCH(Schedules_8760!$C686,Clg_StPt_Sch_EZ!$B$4:$B$27,0),MATCH(Schedules_8760!$F686,Clg_StPt_Sch_EZ!$C$3:$I$3,0)),"F","C")</f>
        <v>25.555555555555554</v>
      </c>
      <c r="K686" s="34">
        <f>CONVERT(INDEX(Clg_StPt_Sch_EZ!$C$31:$I$54,MATCH(Schedules_8760!$C686,Clg_StPt_Sch_EZ!$B$31:$B$54,0),MATCH(Schedules_8760!$F686,Clg_StPt_Sch_EZ!$C$30:$I$30,0)),"F","C")</f>
        <v>25</v>
      </c>
      <c r="L686" s="34">
        <f>CONVERT(INDEX(DHW_StPt_Sch_EZ!$C$4:$I$27,MATCH(Schedules_8760!$C686,DHW_StPt_Sch_EZ!$B$4:$B$27,0),MATCH(Schedules_8760!$F686,DHW_StPt_Sch_EZ!$C$3:$I$3,0)),"F","C")</f>
        <v>53.333333333333329</v>
      </c>
      <c r="M686" s="34">
        <f>CONVERT(INDEX(DHW_StPt_Sch_EZ!$C$31:$I$54,MATCH(Schedules_8760!$C686,DHW_StPt_Sch_EZ!$B$31:$B$54,0),MATCH(Schedules_8760!$F686,DHW_StPt_Sch_EZ!$C$30:$I$30,0)),"F","C")</f>
        <v>53.333333333333329</v>
      </c>
      <c r="N686" s="12"/>
      <c r="O686" s="12"/>
      <c r="P686" s="12"/>
    </row>
    <row r="687" spans="1:16" x14ac:dyDescent="0.25">
      <c r="A687" s="35">
        <v>686</v>
      </c>
      <c r="B687" s="89">
        <v>29.541666666666671</v>
      </c>
      <c r="C687" s="35">
        <f t="shared" si="50"/>
        <v>14</v>
      </c>
      <c r="D687" s="35">
        <f t="shared" si="53"/>
        <v>29</v>
      </c>
      <c r="E687" s="35">
        <f t="shared" si="54"/>
        <v>1</v>
      </c>
      <c r="F687" s="35" t="str">
        <f t="shared" si="51"/>
        <v>Sunday</v>
      </c>
      <c r="G687" s="35">
        <f t="shared" si="52"/>
        <v>1</v>
      </c>
      <c r="H687" s="34">
        <f>CONVERT(INDEX(Htg_StPt_Sch_EZ!$C$4:$I$27,MATCH(Schedules_8760!$C687,Htg_StPt_Sch_EZ!$B$4:$B$27,0),MATCH(Schedules_8760!$F687,Htg_StPt_Sch_EZ!$C$3:$I$3,0)),"F","C")</f>
        <v>20.555555555555554</v>
      </c>
      <c r="I687" s="34">
        <f>CONVERT(INDEX(Htg_StPt_Sch_EZ!$C$31:$I$54,MATCH(Schedules_8760!$C687,Htg_StPt_Sch_EZ!$B$31:$B$54,0),MATCH(Schedules_8760!$F687,Htg_StPt_Sch_EZ!$C$30:$I$30,0)),"F","C")</f>
        <v>19.444444444444443</v>
      </c>
      <c r="J687" s="34">
        <f>CONVERT(INDEX(Clg_StPt_Sch_EZ!$C$4:$I$27,MATCH(Schedules_8760!$C687,Clg_StPt_Sch_EZ!$B$4:$B$27,0),MATCH(Schedules_8760!$F687,Clg_StPt_Sch_EZ!$C$3:$I$3,0)),"F","C")</f>
        <v>25.555555555555554</v>
      </c>
      <c r="K687" s="34">
        <f>CONVERT(INDEX(Clg_StPt_Sch_EZ!$C$31:$I$54,MATCH(Schedules_8760!$C687,Clg_StPt_Sch_EZ!$B$31:$B$54,0),MATCH(Schedules_8760!$F687,Clg_StPt_Sch_EZ!$C$30:$I$30,0)),"F","C")</f>
        <v>25</v>
      </c>
      <c r="L687" s="34">
        <f>CONVERT(INDEX(DHW_StPt_Sch_EZ!$C$4:$I$27,MATCH(Schedules_8760!$C687,DHW_StPt_Sch_EZ!$B$4:$B$27,0),MATCH(Schedules_8760!$F687,DHW_StPt_Sch_EZ!$C$3:$I$3,0)),"F","C")</f>
        <v>53.333333333333329</v>
      </c>
      <c r="M687" s="34">
        <f>CONVERT(INDEX(DHW_StPt_Sch_EZ!$C$31:$I$54,MATCH(Schedules_8760!$C687,DHW_StPt_Sch_EZ!$B$31:$B$54,0),MATCH(Schedules_8760!$F687,DHW_StPt_Sch_EZ!$C$30:$I$30,0)),"F","C")</f>
        <v>53.333333333333329</v>
      </c>
      <c r="N687" s="12"/>
      <c r="O687" s="12"/>
      <c r="P687" s="12"/>
    </row>
    <row r="688" spans="1:16" x14ac:dyDescent="0.25">
      <c r="A688" s="35">
        <v>687</v>
      </c>
      <c r="B688" s="89">
        <v>29.583333333333329</v>
      </c>
      <c r="C688" s="35">
        <f t="shared" si="50"/>
        <v>15</v>
      </c>
      <c r="D688" s="35">
        <f t="shared" si="53"/>
        <v>29</v>
      </c>
      <c r="E688" s="35">
        <f t="shared" si="54"/>
        <v>1</v>
      </c>
      <c r="F688" s="35" t="str">
        <f t="shared" si="51"/>
        <v>Sunday</v>
      </c>
      <c r="G688" s="35">
        <f t="shared" si="52"/>
        <v>1</v>
      </c>
      <c r="H688" s="34">
        <f>CONVERT(INDEX(Htg_StPt_Sch_EZ!$C$4:$I$27,MATCH(Schedules_8760!$C688,Htg_StPt_Sch_EZ!$B$4:$B$27,0),MATCH(Schedules_8760!$F688,Htg_StPt_Sch_EZ!$C$3:$I$3,0)),"F","C")</f>
        <v>20.555555555555554</v>
      </c>
      <c r="I688" s="34">
        <f>CONVERT(INDEX(Htg_StPt_Sch_EZ!$C$31:$I$54,MATCH(Schedules_8760!$C688,Htg_StPt_Sch_EZ!$B$31:$B$54,0),MATCH(Schedules_8760!$F688,Htg_StPt_Sch_EZ!$C$30:$I$30,0)),"F","C")</f>
        <v>21.111111111111111</v>
      </c>
      <c r="J688" s="34">
        <f>CONVERT(INDEX(Clg_StPt_Sch_EZ!$C$4:$I$27,MATCH(Schedules_8760!$C688,Clg_StPt_Sch_EZ!$B$4:$B$27,0),MATCH(Schedules_8760!$F688,Clg_StPt_Sch_EZ!$C$3:$I$3,0)),"F","C")</f>
        <v>25.555555555555554</v>
      </c>
      <c r="K688" s="34">
        <f>CONVERT(INDEX(Clg_StPt_Sch_EZ!$C$31:$I$54,MATCH(Schedules_8760!$C688,Clg_StPt_Sch_EZ!$B$31:$B$54,0),MATCH(Schedules_8760!$F688,Clg_StPt_Sch_EZ!$C$30:$I$30,0)),"F","C")</f>
        <v>25</v>
      </c>
      <c r="L688" s="34">
        <f>CONVERT(INDEX(DHW_StPt_Sch_EZ!$C$4:$I$27,MATCH(Schedules_8760!$C688,DHW_StPt_Sch_EZ!$B$4:$B$27,0),MATCH(Schedules_8760!$F688,DHW_StPt_Sch_EZ!$C$3:$I$3,0)),"F","C")</f>
        <v>53.333333333333329</v>
      </c>
      <c r="M688" s="34">
        <f>CONVERT(INDEX(DHW_StPt_Sch_EZ!$C$31:$I$54,MATCH(Schedules_8760!$C688,DHW_StPt_Sch_EZ!$B$31:$B$54,0),MATCH(Schedules_8760!$F688,DHW_StPt_Sch_EZ!$C$30:$I$30,0)),"F","C")</f>
        <v>53.333333333333329</v>
      </c>
      <c r="N688" s="12"/>
      <c r="O688" s="12"/>
      <c r="P688" s="12"/>
    </row>
    <row r="689" spans="1:16" x14ac:dyDescent="0.25">
      <c r="A689" s="35">
        <v>688</v>
      </c>
      <c r="B689" s="89">
        <v>29.625</v>
      </c>
      <c r="C689" s="35">
        <f t="shared" si="50"/>
        <v>16</v>
      </c>
      <c r="D689" s="35">
        <f t="shared" si="53"/>
        <v>29</v>
      </c>
      <c r="E689" s="35">
        <f t="shared" si="54"/>
        <v>1</v>
      </c>
      <c r="F689" s="35" t="str">
        <f t="shared" si="51"/>
        <v>Sunday</v>
      </c>
      <c r="G689" s="35">
        <f t="shared" si="52"/>
        <v>1</v>
      </c>
      <c r="H689" s="34">
        <f>CONVERT(INDEX(Htg_StPt_Sch_EZ!$C$4:$I$27,MATCH(Schedules_8760!$C689,Htg_StPt_Sch_EZ!$B$4:$B$27,0),MATCH(Schedules_8760!$F689,Htg_StPt_Sch_EZ!$C$3:$I$3,0)),"F","C")</f>
        <v>20.555555555555554</v>
      </c>
      <c r="I689" s="34">
        <f>CONVERT(INDEX(Htg_StPt_Sch_EZ!$C$31:$I$54,MATCH(Schedules_8760!$C689,Htg_StPt_Sch_EZ!$B$31:$B$54,0),MATCH(Schedules_8760!$F689,Htg_StPt_Sch_EZ!$C$30:$I$30,0)),"F","C")</f>
        <v>21.111111111111111</v>
      </c>
      <c r="J689" s="34">
        <f>CONVERT(INDEX(Clg_StPt_Sch_EZ!$C$4:$I$27,MATCH(Schedules_8760!$C689,Clg_StPt_Sch_EZ!$B$4:$B$27,0),MATCH(Schedules_8760!$F689,Clg_StPt_Sch_EZ!$C$3:$I$3,0)),"F","C")</f>
        <v>25.555555555555554</v>
      </c>
      <c r="K689" s="34">
        <f>CONVERT(INDEX(Clg_StPt_Sch_EZ!$C$31:$I$54,MATCH(Schedules_8760!$C689,Clg_StPt_Sch_EZ!$B$31:$B$54,0),MATCH(Schedules_8760!$F689,Clg_StPt_Sch_EZ!$C$30:$I$30,0)),"F","C")</f>
        <v>25</v>
      </c>
      <c r="L689" s="34">
        <f>CONVERT(INDEX(DHW_StPt_Sch_EZ!$C$4:$I$27,MATCH(Schedules_8760!$C689,DHW_StPt_Sch_EZ!$B$4:$B$27,0),MATCH(Schedules_8760!$F689,DHW_StPt_Sch_EZ!$C$3:$I$3,0)),"F","C")</f>
        <v>53.333333333333329</v>
      </c>
      <c r="M689" s="34">
        <f>CONVERT(INDEX(DHW_StPt_Sch_EZ!$C$31:$I$54,MATCH(Schedules_8760!$C689,DHW_StPt_Sch_EZ!$B$31:$B$54,0),MATCH(Schedules_8760!$F689,DHW_StPt_Sch_EZ!$C$30:$I$30,0)),"F","C")</f>
        <v>53.333333333333329</v>
      </c>
      <c r="N689" s="12"/>
      <c r="O689" s="12"/>
      <c r="P689" s="12"/>
    </row>
    <row r="690" spans="1:16" x14ac:dyDescent="0.25">
      <c r="A690" s="35">
        <v>689</v>
      </c>
      <c r="B690" s="89">
        <v>29.666666666666671</v>
      </c>
      <c r="C690" s="35">
        <f t="shared" si="50"/>
        <v>17</v>
      </c>
      <c r="D690" s="35">
        <f t="shared" si="53"/>
        <v>29</v>
      </c>
      <c r="E690" s="35">
        <f t="shared" si="54"/>
        <v>1</v>
      </c>
      <c r="F690" s="35" t="str">
        <f t="shared" si="51"/>
        <v>Sunday</v>
      </c>
      <c r="G690" s="35">
        <f t="shared" si="52"/>
        <v>1</v>
      </c>
      <c r="H690" s="34">
        <f>CONVERT(INDEX(Htg_StPt_Sch_EZ!$C$4:$I$27,MATCH(Schedules_8760!$C690,Htg_StPt_Sch_EZ!$B$4:$B$27,0),MATCH(Schedules_8760!$F690,Htg_StPt_Sch_EZ!$C$3:$I$3,0)),"F","C")</f>
        <v>20.555555555555554</v>
      </c>
      <c r="I690" s="34">
        <f>CONVERT(INDEX(Htg_StPt_Sch_EZ!$C$31:$I$54,MATCH(Schedules_8760!$C690,Htg_StPt_Sch_EZ!$B$31:$B$54,0),MATCH(Schedules_8760!$F690,Htg_StPt_Sch_EZ!$C$30:$I$30,0)),"F","C")</f>
        <v>17.777777777777779</v>
      </c>
      <c r="J690" s="34">
        <f>CONVERT(INDEX(Clg_StPt_Sch_EZ!$C$4:$I$27,MATCH(Schedules_8760!$C690,Clg_StPt_Sch_EZ!$B$4:$B$27,0),MATCH(Schedules_8760!$F690,Clg_StPt_Sch_EZ!$C$3:$I$3,0)),"F","C")</f>
        <v>25.555555555555554</v>
      </c>
      <c r="K690" s="34">
        <f>CONVERT(INDEX(Clg_StPt_Sch_EZ!$C$31:$I$54,MATCH(Schedules_8760!$C690,Clg_StPt_Sch_EZ!$B$31:$B$54,0),MATCH(Schedules_8760!$F690,Clg_StPt_Sch_EZ!$C$30:$I$30,0)),"F","C")</f>
        <v>25</v>
      </c>
      <c r="L690" s="34">
        <f>CONVERT(INDEX(DHW_StPt_Sch_EZ!$C$4:$I$27,MATCH(Schedules_8760!$C690,DHW_StPt_Sch_EZ!$B$4:$B$27,0),MATCH(Schedules_8760!$F690,DHW_StPt_Sch_EZ!$C$3:$I$3,0)),"F","C")</f>
        <v>53.333333333333329</v>
      </c>
      <c r="M690" s="34">
        <f>CONVERT(INDEX(DHW_StPt_Sch_EZ!$C$31:$I$54,MATCH(Schedules_8760!$C690,DHW_StPt_Sch_EZ!$B$31:$B$54,0),MATCH(Schedules_8760!$F690,DHW_StPt_Sch_EZ!$C$30:$I$30,0)),"F","C")</f>
        <v>53.333333333333329</v>
      </c>
      <c r="N690" s="12"/>
      <c r="O690" s="12"/>
      <c r="P690" s="12"/>
    </row>
    <row r="691" spans="1:16" x14ac:dyDescent="0.25">
      <c r="A691" s="35">
        <v>690</v>
      </c>
      <c r="B691" s="89">
        <v>29.708333333333329</v>
      </c>
      <c r="C691" s="35">
        <f t="shared" si="50"/>
        <v>18</v>
      </c>
      <c r="D691" s="35">
        <f t="shared" si="53"/>
        <v>29</v>
      </c>
      <c r="E691" s="35">
        <f t="shared" si="54"/>
        <v>1</v>
      </c>
      <c r="F691" s="35" t="str">
        <f t="shared" si="51"/>
        <v>Sunday</v>
      </c>
      <c r="G691" s="35">
        <f t="shared" si="52"/>
        <v>1</v>
      </c>
      <c r="H691" s="34">
        <f>CONVERT(INDEX(Htg_StPt_Sch_EZ!$C$4:$I$27,MATCH(Schedules_8760!$C691,Htg_StPt_Sch_EZ!$B$4:$B$27,0),MATCH(Schedules_8760!$F691,Htg_StPt_Sch_EZ!$C$3:$I$3,0)),"F","C")</f>
        <v>20.555555555555554</v>
      </c>
      <c r="I691" s="34">
        <f>CONVERT(INDEX(Htg_StPt_Sch_EZ!$C$31:$I$54,MATCH(Schedules_8760!$C691,Htg_StPt_Sch_EZ!$B$31:$B$54,0),MATCH(Schedules_8760!$F691,Htg_StPt_Sch_EZ!$C$30:$I$30,0)),"F","C")</f>
        <v>17.777777777777779</v>
      </c>
      <c r="J691" s="34">
        <f>CONVERT(INDEX(Clg_StPt_Sch_EZ!$C$4:$I$27,MATCH(Schedules_8760!$C691,Clg_StPt_Sch_EZ!$B$4:$B$27,0),MATCH(Schedules_8760!$F691,Clg_StPt_Sch_EZ!$C$3:$I$3,0)),"F","C")</f>
        <v>25.555555555555554</v>
      </c>
      <c r="K691" s="34">
        <f>CONVERT(INDEX(Clg_StPt_Sch_EZ!$C$31:$I$54,MATCH(Schedules_8760!$C691,Clg_StPt_Sch_EZ!$B$31:$B$54,0),MATCH(Schedules_8760!$F691,Clg_StPt_Sch_EZ!$C$30:$I$30,0)),"F","C")</f>
        <v>28.333333333333332</v>
      </c>
      <c r="L691" s="34">
        <f>CONVERT(INDEX(DHW_StPt_Sch_EZ!$C$4:$I$27,MATCH(Schedules_8760!$C691,DHW_StPt_Sch_EZ!$B$4:$B$27,0),MATCH(Schedules_8760!$F691,DHW_StPt_Sch_EZ!$C$3:$I$3,0)),"F","C")</f>
        <v>53.333333333333329</v>
      </c>
      <c r="M691" s="34">
        <f>CONVERT(INDEX(DHW_StPt_Sch_EZ!$C$31:$I$54,MATCH(Schedules_8760!$C691,DHW_StPt_Sch_EZ!$B$31:$B$54,0),MATCH(Schedules_8760!$F691,DHW_StPt_Sch_EZ!$C$30:$I$30,0)),"F","C")</f>
        <v>53.333333333333329</v>
      </c>
      <c r="N691" s="12"/>
      <c r="O691" s="12"/>
      <c r="P691" s="12"/>
    </row>
    <row r="692" spans="1:16" x14ac:dyDescent="0.25">
      <c r="A692" s="35">
        <v>691</v>
      </c>
      <c r="B692" s="89">
        <v>29.75</v>
      </c>
      <c r="C692" s="35">
        <f t="shared" si="50"/>
        <v>19</v>
      </c>
      <c r="D692" s="35">
        <f t="shared" si="53"/>
        <v>29</v>
      </c>
      <c r="E692" s="35">
        <f t="shared" si="54"/>
        <v>1</v>
      </c>
      <c r="F692" s="35" t="str">
        <f t="shared" si="51"/>
        <v>Sunday</v>
      </c>
      <c r="G692" s="35">
        <f t="shared" si="52"/>
        <v>1</v>
      </c>
      <c r="H692" s="34">
        <f>CONVERT(INDEX(Htg_StPt_Sch_EZ!$C$4:$I$27,MATCH(Schedules_8760!$C692,Htg_StPt_Sch_EZ!$B$4:$B$27,0),MATCH(Schedules_8760!$F692,Htg_StPt_Sch_EZ!$C$3:$I$3,0)),"F","C")</f>
        <v>20.555555555555554</v>
      </c>
      <c r="I692" s="34">
        <f>CONVERT(INDEX(Htg_StPt_Sch_EZ!$C$31:$I$54,MATCH(Schedules_8760!$C692,Htg_StPt_Sch_EZ!$B$31:$B$54,0),MATCH(Schedules_8760!$F692,Htg_StPt_Sch_EZ!$C$30:$I$30,0)),"F","C")</f>
        <v>18.333333333333332</v>
      </c>
      <c r="J692" s="34">
        <f>CONVERT(INDEX(Clg_StPt_Sch_EZ!$C$4:$I$27,MATCH(Schedules_8760!$C692,Clg_StPt_Sch_EZ!$B$4:$B$27,0),MATCH(Schedules_8760!$F692,Clg_StPt_Sch_EZ!$C$3:$I$3,0)),"F","C")</f>
        <v>25.555555555555554</v>
      </c>
      <c r="K692" s="34">
        <f>CONVERT(INDEX(Clg_StPt_Sch_EZ!$C$31:$I$54,MATCH(Schedules_8760!$C692,Clg_StPt_Sch_EZ!$B$31:$B$54,0),MATCH(Schedules_8760!$F692,Clg_StPt_Sch_EZ!$C$30:$I$30,0)),"F","C")</f>
        <v>28.333333333333332</v>
      </c>
      <c r="L692" s="34">
        <f>CONVERT(INDEX(DHW_StPt_Sch_EZ!$C$4:$I$27,MATCH(Schedules_8760!$C692,DHW_StPt_Sch_EZ!$B$4:$B$27,0),MATCH(Schedules_8760!$F692,DHW_StPt_Sch_EZ!$C$3:$I$3,0)),"F","C")</f>
        <v>53.333333333333329</v>
      </c>
      <c r="M692" s="34">
        <f>CONVERT(INDEX(DHW_StPt_Sch_EZ!$C$31:$I$54,MATCH(Schedules_8760!$C692,DHW_StPt_Sch_EZ!$B$31:$B$54,0),MATCH(Schedules_8760!$F692,DHW_StPt_Sch_EZ!$C$30:$I$30,0)),"F","C")</f>
        <v>53.333333333333329</v>
      </c>
      <c r="N692" s="12"/>
      <c r="O692" s="12"/>
      <c r="P692" s="12"/>
    </row>
    <row r="693" spans="1:16" x14ac:dyDescent="0.25">
      <c r="A693" s="35">
        <v>692</v>
      </c>
      <c r="B693" s="89">
        <v>29.791666666666671</v>
      </c>
      <c r="C693" s="35">
        <f t="shared" si="50"/>
        <v>20</v>
      </c>
      <c r="D693" s="35">
        <f t="shared" si="53"/>
        <v>29</v>
      </c>
      <c r="E693" s="35">
        <f t="shared" si="54"/>
        <v>1</v>
      </c>
      <c r="F693" s="35" t="str">
        <f t="shared" si="51"/>
        <v>Sunday</v>
      </c>
      <c r="G693" s="35">
        <f t="shared" si="52"/>
        <v>1</v>
      </c>
      <c r="H693" s="34">
        <f>CONVERT(INDEX(Htg_StPt_Sch_EZ!$C$4:$I$27,MATCH(Schedules_8760!$C693,Htg_StPt_Sch_EZ!$B$4:$B$27,0),MATCH(Schedules_8760!$F693,Htg_StPt_Sch_EZ!$C$3:$I$3,0)),"F","C")</f>
        <v>20.555555555555554</v>
      </c>
      <c r="I693" s="34">
        <f>CONVERT(INDEX(Htg_StPt_Sch_EZ!$C$31:$I$54,MATCH(Schedules_8760!$C693,Htg_StPt_Sch_EZ!$B$31:$B$54,0),MATCH(Schedules_8760!$F693,Htg_StPt_Sch_EZ!$C$30:$I$30,0)),"F","C")</f>
        <v>18.888888888888889</v>
      </c>
      <c r="J693" s="34">
        <f>CONVERT(INDEX(Clg_StPt_Sch_EZ!$C$4:$I$27,MATCH(Schedules_8760!$C693,Clg_StPt_Sch_EZ!$B$4:$B$27,0),MATCH(Schedules_8760!$F693,Clg_StPt_Sch_EZ!$C$3:$I$3,0)),"F","C")</f>
        <v>25.555555555555554</v>
      </c>
      <c r="K693" s="34">
        <f>CONVERT(INDEX(Clg_StPt_Sch_EZ!$C$31:$I$54,MATCH(Schedules_8760!$C693,Clg_StPt_Sch_EZ!$B$31:$B$54,0),MATCH(Schedules_8760!$F693,Clg_StPt_Sch_EZ!$C$30:$I$30,0)),"F","C")</f>
        <v>28.333333333333332</v>
      </c>
      <c r="L693" s="34">
        <f>CONVERT(INDEX(DHW_StPt_Sch_EZ!$C$4:$I$27,MATCH(Schedules_8760!$C693,DHW_StPt_Sch_EZ!$B$4:$B$27,0),MATCH(Schedules_8760!$F693,DHW_StPt_Sch_EZ!$C$3:$I$3,0)),"F","C")</f>
        <v>53.333333333333329</v>
      </c>
      <c r="M693" s="34">
        <f>CONVERT(INDEX(DHW_StPt_Sch_EZ!$C$31:$I$54,MATCH(Schedules_8760!$C693,DHW_StPt_Sch_EZ!$B$31:$B$54,0),MATCH(Schedules_8760!$F693,DHW_StPt_Sch_EZ!$C$30:$I$30,0)),"F","C")</f>
        <v>53.333333333333329</v>
      </c>
      <c r="N693" s="12"/>
      <c r="O693" s="12"/>
      <c r="P693" s="12"/>
    </row>
    <row r="694" spans="1:16" x14ac:dyDescent="0.25">
      <c r="A694" s="35">
        <v>693</v>
      </c>
      <c r="B694" s="89">
        <v>29.833333333333329</v>
      </c>
      <c r="C694" s="35">
        <f t="shared" si="50"/>
        <v>21</v>
      </c>
      <c r="D694" s="35">
        <f t="shared" si="53"/>
        <v>29</v>
      </c>
      <c r="E694" s="35">
        <f t="shared" si="54"/>
        <v>1</v>
      </c>
      <c r="F694" s="35" t="str">
        <f t="shared" si="51"/>
        <v>Sunday</v>
      </c>
      <c r="G694" s="35">
        <f t="shared" si="52"/>
        <v>1</v>
      </c>
      <c r="H694" s="34">
        <f>CONVERT(INDEX(Htg_StPt_Sch_EZ!$C$4:$I$27,MATCH(Schedules_8760!$C694,Htg_StPt_Sch_EZ!$B$4:$B$27,0),MATCH(Schedules_8760!$F694,Htg_StPt_Sch_EZ!$C$3:$I$3,0)),"F","C")</f>
        <v>20.555555555555554</v>
      </c>
      <c r="I694" s="34">
        <f>CONVERT(INDEX(Htg_StPt_Sch_EZ!$C$31:$I$54,MATCH(Schedules_8760!$C694,Htg_StPt_Sch_EZ!$B$31:$B$54,0),MATCH(Schedules_8760!$F694,Htg_StPt_Sch_EZ!$C$30:$I$30,0)),"F","C")</f>
        <v>19.444444444444443</v>
      </c>
      <c r="J694" s="34">
        <f>CONVERT(INDEX(Clg_StPt_Sch_EZ!$C$4:$I$27,MATCH(Schedules_8760!$C694,Clg_StPt_Sch_EZ!$B$4:$B$27,0),MATCH(Schedules_8760!$F694,Clg_StPt_Sch_EZ!$C$3:$I$3,0)),"F","C")</f>
        <v>25.555555555555554</v>
      </c>
      <c r="K694" s="34">
        <f>CONVERT(INDEX(Clg_StPt_Sch_EZ!$C$31:$I$54,MATCH(Schedules_8760!$C694,Clg_StPt_Sch_EZ!$B$31:$B$54,0),MATCH(Schedules_8760!$F694,Clg_StPt_Sch_EZ!$C$30:$I$30,0)),"F","C")</f>
        <v>28.333333333333332</v>
      </c>
      <c r="L694" s="34">
        <f>CONVERT(INDEX(DHW_StPt_Sch_EZ!$C$4:$I$27,MATCH(Schedules_8760!$C694,DHW_StPt_Sch_EZ!$B$4:$B$27,0),MATCH(Schedules_8760!$F694,DHW_StPt_Sch_EZ!$C$3:$I$3,0)),"F","C")</f>
        <v>53.333333333333329</v>
      </c>
      <c r="M694" s="34">
        <f>CONVERT(INDEX(DHW_StPt_Sch_EZ!$C$31:$I$54,MATCH(Schedules_8760!$C694,DHW_StPt_Sch_EZ!$B$31:$B$54,0),MATCH(Schedules_8760!$F694,DHW_StPt_Sch_EZ!$C$30:$I$30,0)),"F","C")</f>
        <v>53.333333333333329</v>
      </c>
      <c r="N694" s="12"/>
      <c r="O694" s="12"/>
      <c r="P694" s="12"/>
    </row>
    <row r="695" spans="1:16" x14ac:dyDescent="0.25">
      <c r="A695" s="35">
        <v>694</v>
      </c>
      <c r="B695" s="89">
        <v>29.875</v>
      </c>
      <c r="C695" s="35">
        <f t="shared" si="50"/>
        <v>22</v>
      </c>
      <c r="D695" s="35">
        <f t="shared" si="53"/>
        <v>29</v>
      </c>
      <c r="E695" s="35">
        <f t="shared" si="54"/>
        <v>1</v>
      </c>
      <c r="F695" s="35" t="str">
        <f t="shared" si="51"/>
        <v>Sunday</v>
      </c>
      <c r="G695" s="35">
        <f t="shared" si="52"/>
        <v>1</v>
      </c>
      <c r="H695" s="34">
        <f>CONVERT(INDEX(Htg_StPt_Sch_EZ!$C$4:$I$27,MATCH(Schedules_8760!$C695,Htg_StPt_Sch_EZ!$B$4:$B$27,0),MATCH(Schedules_8760!$F695,Htg_StPt_Sch_EZ!$C$3:$I$3,0)),"F","C")</f>
        <v>20.555555555555554</v>
      </c>
      <c r="I695" s="34">
        <f>CONVERT(INDEX(Htg_StPt_Sch_EZ!$C$31:$I$54,MATCH(Schedules_8760!$C695,Htg_StPt_Sch_EZ!$B$31:$B$54,0),MATCH(Schedules_8760!$F695,Htg_StPt_Sch_EZ!$C$30:$I$30,0)),"F","C")</f>
        <v>19.444444444444443</v>
      </c>
      <c r="J695" s="34">
        <f>CONVERT(INDEX(Clg_StPt_Sch_EZ!$C$4:$I$27,MATCH(Schedules_8760!$C695,Clg_StPt_Sch_EZ!$B$4:$B$27,0),MATCH(Schedules_8760!$F695,Clg_StPt_Sch_EZ!$C$3:$I$3,0)),"F","C")</f>
        <v>25.555555555555554</v>
      </c>
      <c r="K695" s="34">
        <f>CONVERT(INDEX(Clg_StPt_Sch_EZ!$C$31:$I$54,MATCH(Schedules_8760!$C695,Clg_StPt_Sch_EZ!$B$31:$B$54,0),MATCH(Schedules_8760!$F695,Clg_StPt_Sch_EZ!$C$30:$I$30,0)),"F","C")</f>
        <v>28.333333333333332</v>
      </c>
      <c r="L695" s="34">
        <f>CONVERT(INDEX(DHW_StPt_Sch_EZ!$C$4:$I$27,MATCH(Schedules_8760!$C695,DHW_StPt_Sch_EZ!$B$4:$B$27,0),MATCH(Schedules_8760!$F695,DHW_StPt_Sch_EZ!$C$3:$I$3,0)),"F","C")</f>
        <v>53.333333333333329</v>
      </c>
      <c r="M695" s="34">
        <f>CONVERT(INDEX(DHW_StPt_Sch_EZ!$C$31:$I$54,MATCH(Schedules_8760!$C695,DHW_StPt_Sch_EZ!$B$31:$B$54,0),MATCH(Schedules_8760!$F695,DHW_StPt_Sch_EZ!$C$30:$I$30,0)),"F","C")</f>
        <v>53.333333333333329</v>
      </c>
      <c r="N695" s="12"/>
      <c r="O695" s="12"/>
      <c r="P695" s="12"/>
    </row>
    <row r="696" spans="1:16" x14ac:dyDescent="0.25">
      <c r="A696" s="35">
        <v>695</v>
      </c>
      <c r="B696" s="89">
        <v>29.916666666666671</v>
      </c>
      <c r="C696" s="35">
        <f t="shared" si="50"/>
        <v>23</v>
      </c>
      <c r="D696" s="35">
        <f t="shared" si="53"/>
        <v>29</v>
      </c>
      <c r="E696" s="35">
        <f t="shared" si="54"/>
        <v>1</v>
      </c>
      <c r="F696" s="35" t="str">
        <f t="shared" si="51"/>
        <v>Sunday</v>
      </c>
      <c r="G696" s="35">
        <f t="shared" si="52"/>
        <v>1</v>
      </c>
      <c r="H696" s="34">
        <f>CONVERT(INDEX(Htg_StPt_Sch_EZ!$C$4:$I$27,MATCH(Schedules_8760!$C696,Htg_StPt_Sch_EZ!$B$4:$B$27,0),MATCH(Schedules_8760!$F696,Htg_StPt_Sch_EZ!$C$3:$I$3,0)),"F","C")</f>
        <v>20.555555555555554</v>
      </c>
      <c r="I696" s="34">
        <f>CONVERT(INDEX(Htg_StPt_Sch_EZ!$C$31:$I$54,MATCH(Schedules_8760!$C696,Htg_StPt_Sch_EZ!$B$31:$B$54,0),MATCH(Schedules_8760!$F696,Htg_StPt_Sch_EZ!$C$30:$I$30,0)),"F","C")</f>
        <v>19.444444444444443</v>
      </c>
      <c r="J696" s="34">
        <f>CONVERT(INDEX(Clg_StPt_Sch_EZ!$C$4:$I$27,MATCH(Schedules_8760!$C696,Clg_StPt_Sch_EZ!$B$4:$B$27,0),MATCH(Schedules_8760!$F696,Clg_StPt_Sch_EZ!$C$3:$I$3,0)),"F","C")</f>
        <v>25.555555555555554</v>
      </c>
      <c r="K696" s="34">
        <f>CONVERT(INDEX(Clg_StPt_Sch_EZ!$C$31:$I$54,MATCH(Schedules_8760!$C696,Clg_StPt_Sch_EZ!$B$31:$B$54,0),MATCH(Schedules_8760!$F696,Clg_StPt_Sch_EZ!$C$30:$I$30,0)),"F","C")</f>
        <v>28.333333333333332</v>
      </c>
      <c r="L696" s="34">
        <f>CONVERT(INDEX(DHW_StPt_Sch_EZ!$C$4:$I$27,MATCH(Schedules_8760!$C696,DHW_StPt_Sch_EZ!$B$4:$B$27,0),MATCH(Schedules_8760!$F696,DHW_StPt_Sch_EZ!$C$3:$I$3,0)),"F","C")</f>
        <v>53.333333333333329</v>
      </c>
      <c r="M696" s="34">
        <f>CONVERT(INDEX(DHW_StPt_Sch_EZ!$C$31:$I$54,MATCH(Schedules_8760!$C696,DHW_StPt_Sch_EZ!$B$31:$B$54,0),MATCH(Schedules_8760!$F696,DHW_StPt_Sch_EZ!$C$30:$I$30,0)),"F","C")</f>
        <v>53.333333333333329</v>
      </c>
      <c r="N696" s="12"/>
      <c r="O696" s="12"/>
      <c r="P696" s="12"/>
    </row>
    <row r="697" spans="1:16" x14ac:dyDescent="0.25">
      <c r="A697" s="35">
        <v>696</v>
      </c>
      <c r="B697" s="89">
        <v>29.958333333333329</v>
      </c>
      <c r="C697" s="35">
        <f t="shared" si="50"/>
        <v>24</v>
      </c>
      <c r="D697" s="35">
        <f t="shared" si="53"/>
        <v>29</v>
      </c>
      <c r="E697" s="35">
        <f t="shared" si="54"/>
        <v>1</v>
      </c>
      <c r="F697" s="35" t="str">
        <f t="shared" si="51"/>
        <v>Sunday</v>
      </c>
      <c r="G697" s="35">
        <f t="shared" si="52"/>
        <v>1</v>
      </c>
      <c r="H697" s="34">
        <f>CONVERT(INDEX(Htg_StPt_Sch_EZ!$C$4:$I$27,MATCH(Schedules_8760!$C697,Htg_StPt_Sch_EZ!$B$4:$B$27,0),MATCH(Schedules_8760!$F697,Htg_StPt_Sch_EZ!$C$3:$I$3,0)),"F","C")</f>
        <v>20.555555555555554</v>
      </c>
      <c r="I697" s="34">
        <f>CONVERT(INDEX(Htg_StPt_Sch_EZ!$C$31:$I$54,MATCH(Schedules_8760!$C697,Htg_StPt_Sch_EZ!$B$31:$B$54,0),MATCH(Schedules_8760!$F697,Htg_StPt_Sch_EZ!$C$30:$I$30,0)),"F","C")</f>
        <v>19.444444444444443</v>
      </c>
      <c r="J697" s="34">
        <f>CONVERT(INDEX(Clg_StPt_Sch_EZ!$C$4:$I$27,MATCH(Schedules_8760!$C697,Clg_StPt_Sch_EZ!$B$4:$B$27,0),MATCH(Schedules_8760!$F697,Clg_StPt_Sch_EZ!$C$3:$I$3,0)),"F","C")</f>
        <v>25.555555555555554</v>
      </c>
      <c r="K697" s="34">
        <f>CONVERT(INDEX(Clg_StPt_Sch_EZ!$C$31:$I$54,MATCH(Schedules_8760!$C697,Clg_StPt_Sch_EZ!$B$31:$B$54,0),MATCH(Schedules_8760!$F697,Clg_StPt_Sch_EZ!$C$30:$I$30,0)),"F","C")</f>
        <v>28.333333333333332</v>
      </c>
      <c r="L697" s="34">
        <f>CONVERT(INDEX(DHW_StPt_Sch_EZ!$C$4:$I$27,MATCH(Schedules_8760!$C697,DHW_StPt_Sch_EZ!$B$4:$B$27,0),MATCH(Schedules_8760!$F697,DHW_StPt_Sch_EZ!$C$3:$I$3,0)),"F","C")</f>
        <v>53.333333333333329</v>
      </c>
      <c r="M697" s="34">
        <f>CONVERT(INDEX(DHW_StPt_Sch_EZ!$C$31:$I$54,MATCH(Schedules_8760!$C697,DHW_StPt_Sch_EZ!$B$31:$B$54,0),MATCH(Schedules_8760!$F697,DHW_StPt_Sch_EZ!$C$30:$I$30,0)),"F","C")</f>
        <v>53.333333333333329</v>
      </c>
      <c r="N697" s="12"/>
      <c r="O697" s="12"/>
      <c r="P697" s="12"/>
    </row>
    <row r="698" spans="1:16" x14ac:dyDescent="0.25">
      <c r="A698" s="35">
        <v>697</v>
      </c>
      <c r="B698" s="89">
        <v>30</v>
      </c>
      <c r="C698" s="35">
        <f t="shared" si="50"/>
        <v>1</v>
      </c>
      <c r="D698" s="35">
        <f t="shared" si="53"/>
        <v>30</v>
      </c>
      <c r="E698" s="35">
        <f t="shared" si="54"/>
        <v>2</v>
      </c>
      <c r="F698" s="35" t="str">
        <f t="shared" si="51"/>
        <v>Monday</v>
      </c>
      <c r="G698" s="35">
        <f t="shared" si="52"/>
        <v>1</v>
      </c>
      <c r="H698" s="34">
        <f>CONVERT(INDEX(Htg_StPt_Sch_EZ!$C$4:$I$27,MATCH(Schedules_8760!$C698,Htg_StPt_Sch_EZ!$B$4:$B$27,0),MATCH(Schedules_8760!$F698,Htg_StPt_Sch_EZ!$C$3:$I$3,0)),"F","C")</f>
        <v>20.555555555555554</v>
      </c>
      <c r="I698" s="34">
        <f>CONVERT(INDEX(Htg_StPt_Sch_EZ!$C$31:$I$54,MATCH(Schedules_8760!$C698,Htg_StPt_Sch_EZ!$B$31:$B$54,0),MATCH(Schedules_8760!$F698,Htg_StPt_Sch_EZ!$C$30:$I$30,0)),"F","C")</f>
        <v>19.444444444444443</v>
      </c>
      <c r="J698" s="34">
        <f>CONVERT(INDEX(Clg_StPt_Sch_EZ!$C$4:$I$27,MATCH(Schedules_8760!$C698,Clg_StPt_Sch_EZ!$B$4:$B$27,0),MATCH(Schedules_8760!$F698,Clg_StPt_Sch_EZ!$C$3:$I$3,0)),"F","C")</f>
        <v>25.555555555555554</v>
      </c>
      <c r="K698" s="34">
        <f>CONVERT(INDEX(Clg_StPt_Sch_EZ!$C$31:$I$54,MATCH(Schedules_8760!$C698,Clg_StPt_Sch_EZ!$B$31:$B$54,0),MATCH(Schedules_8760!$F698,Clg_StPt_Sch_EZ!$C$30:$I$30,0)),"F","C")</f>
        <v>28.333333333333332</v>
      </c>
      <c r="L698" s="34">
        <f>CONVERT(INDEX(DHW_StPt_Sch_EZ!$C$4:$I$27,MATCH(Schedules_8760!$C698,DHW_StPt_Sch_EZ!$B$4:$B$27,0),MATCH(Schedules_8760!$F698,DHW_StPt_Sch_EZ!$C$3:$I$3,0)),"F","C")</f>
        <v>53.333333333333329</v>
      </c>
      <c r="M698" s="34">
        <f>CONVERT(INDEX(DHW_StPt_Sch_EZ!$C$31:$I$54,MATCH(Schedules_8760!$C698,DHW_StPt_Sch_EZ!$B$31:$B$54,0),MATCH(Schedules_8760!$F698,DHW_StPt_Sch_EZ!$C$30:$I$30,0)),"F","C")</f>
        <v>53.333333333333329</v>
      </c>
      <c r="N698" s="12"/>
      <c r="O698" s="12"/>
      <c r="P698" s="12"/>
    </row>
    <row r="699" spans="1:16" x14ac:dyDescent="0.25">
      <c r="A699" s="35">
        <v>698</v>
      </c>
      <c r="B699" s="89">
        <v>30.041666666666671</v>
      </c>
      <c r="C699" s="35">
        <f t="shared" si="50"/>
        <v>2</v>
      </c>
      <c r="D699" s="35">
        <f t="shared" si="53"/>
        <v>30</v>
      </c>
      <c r="E699" s="35">
        <f t="shared" si="54"/>
        <v>2</v>
      </c>
      <c r="F699" s="35" t="str">
        <f t="shared" si="51"/>
        <v>Monday</v>
      </c>
      <c r="G699" s="35">
        <f t="shared" si="52"/>
        <v>1</v>
      </c>
      <c r="H699" s="34">
        <f>CONVERT(INDEX(Htg_StPt_Sch_EZ!$C$4:$I$27,MATCH(Schedules_8760!$C699,Htg_StPt_Sch_EZ!$B$4:$B$27,0),MATCH(Schedules_8760!$F699,Htg_StPt_Sch_EZ!$C$3:$I$3,0)),"F","C")</f>
        <v>20.555555555555554</v>
      </c>
      <c r="I699" s="34">
        <f>CONVERT(INDEX(Htg_StPt_Sch_EZ!$C$31:$I$54,MATCH(Schedules_8760!$C699,Htg_StPt_Sch_EZ!$B$31:$B$54,0),MATCH(Schedules_8760!$F699,Htg_StPt_Sch_EZ!$C$30:$I$30,0)),"F","C")</f>
        <v>19.444444444444443</v>
      </c>
      <c r="J699" s="34">
        <f>CONVERT(INDEX(Clg_StPt_Sch_EZ!$C$4:$I$27,MATCH(Schedules_8760!$C699,Clg_StPt_Sch_EZ!$B$4:$B$27,0),MATCH(Schedules_8760!$F699,Clg_StPt_Sch_EZ!$C$3:$I$3,0)),"F","C")</f>
        <v>25.555555555555554</v>
      </c>
      <c r="K699" s="34">
        <f>CONVERT(INDEX(Clg_StPt_Sch_EZ!$C$31:$I$54,MATCH(Schedules_8760!$C699,Clg_StPt_Sch_EZ!$B$31:$B$54,0),MATCH(Schedules_8760!$F699,Clg_StPt_Sch_EZ!$C$30:$I$30,0)),"F","C")</f>
        <v>28.333333333333332</v>
      </c>
      <c r="L699" s="34">
        <f>CONVERT(INDEX(DHW_StPt_Sch_EZ!$C$4:$I$27,MATCH(Schedules_8760!$C699,DHW_StPt_Sch_EZ!$B$4:$B$27,0),MATCH(Schedules_8760!$F699,DHW_StPt_Sch_EZ!$C$3:$I$3,0)),"F","C")</f>
        <v>53.333333333333329</v>
      </c>
      <c r="M699" s="34">
        <f>CONVERT(INDEX(DHW_StPt_Sch_EZ!$C$31:$I$54,MATCH(Schedules_8760!$C699,DHW_StPt_Sch_EZ!$B$31:$B$54,0),MATCH(Schedules_8760!$F699,DHW_StPt_Sch_EZ!$C$30:$I$30,0)),"F","C")</f>
        <v>53.333333333333329</v>
      </c>
      <c r="N699" s="12"/>
      <c r="O699" s="12"/>
      <c r="P699" s="12"/>
    </row>
    <row r="700" spans="1:16" x14ac:dyDescent="0.25">
      <c r="A700" s="35">
        <v>699</v>
      </c>
      <c r="B700" s="89">
        <v>30.083333333333329</v>
      </c>
      <c r="C700" s="35">
        <f t="shared" si="50"/>
        <v>3</v>
      </c>
      <c r="D700" s="35">
        <f t="shared" si="53"/>
        <v>30</v>
      </c>
      <c r="E700" s="35">
        <f t="shared" si="54"/>
        <v>2</v>
      </c>
      <c r="F700" s="35" t="str">
        <f t="shared" si="51"/>
        <v>Monday</v>
      </c>
      <c r="G700" s="35">
        <f t="shared" si="52"/>
        <v>1</v>
      </c>
      <c r="H700" s="34">
        <f>CONVERT(INDEX(Htg_StPt_Sch_EZ!$C$4:$I$27,MATCH(Schedules_8760!$C700,Htg_StPt_Sch_EZ!$B$4:$B$27,0),MATCH(Schedules_8760!$F700,Htg_StPt_Sch_EZ!$C$3:$I$3,0)),"F","C")</f>
        <v>20.555555555555554</v>
      </c>
      <c r="I700" s="34">
        <f>CONVERT(INDEX(Htg_StPt_Sch_EZ!$C$31:$I$54,MATCH(Schedules_8760!$C700,Htg_StPt_Sch_EZ!$B$31:$B$54,0),MATCH(Schedules_8760!$F700,Htg_StPt_Sch_EZ!$C$30:$I$30,0)),"F","C")</f>
        <v>19.444444444444443</v>
      </c>
      <c r="J700" s="34">
        <f>CONVERT(INDEX(Clg_StPt_Sch_EZ!$C$4:$I$27,MATCH(Schedules_8760!$C700,Clg_StPt_Sch_EZ!$B$4:$B$27,0),MATCH(Schedules_8760!$F700,Clg_StPt_Sch_EZ!$C$3:$I$3,0)),"F","C")</f>
        <v>25.555555555555554</v>
      </c>
      <c r="K700" s="34">
        <f>CONVERT(INDEX(Clg_StPt_Sch_EZ!$C$31:$I$54,MATCH(Schedules_8760!$C700,Clg_StPt_Sch_EZ!$B$31:$B$54,0),MATCH(Schedules_8760!$F700,Clg_StPt_Sch_EZ!$C$30:$I$30,0)),"F","C")</f>
        <v>28.333333333333332</v>
      </c>
      <c r="L700" s="34">
        <f>CONVERT(INDEX(DHW_StPt_Sch_EZ!$C$4:$I$27,MATCH(Schedules_8760!$C700,DHW_StPt_Sch_EZ!$B$4:$B$27,0),MATCH(Schedules_8760!$F700,DHW_StPt_Sch_EZ!$C$3:$I$3,0)),"F","C")</f>
        <v>53.333333333333329</v>
      </c>
      <c r="M700" s="34">
        <f>CONVERT(INDEX(DHW_StPt_Sch_EZ!$C$31:$I$54,MATCH(Schedules_8760!$C700,DHW_StPt_Sch_EZ!$B$31:$B$54,0),MATCH(Schedules_8760!$F700,DHW_StPt_Sch_EZ!$C$30:$I$30,0)),"F","C")</f>
        <v>53.333333333333329</v>
      </c>
      <c r="N700" s="12"/>
      <c r="O700" s="12"/>
      <c r="P700" s="12"/>
    </row>
    <row r="701" spans="1:16" x14ac:dyDescent="0.25">
      <c r="A701" s="35">
        <v>700</v>
      </c>
      <c r="B701" s="89">
        <v>30.125</v>
      </c>
      <c r="C701" s="35">
        <f t="shared" si="50"/>
        <v>4</v>
      </c>
      <c r="D701" s="35">
        <f t="shared" si="53"/>
        <v>30</v>
      </c>
      <c r="E701" s="35">
        <f t="shared" si="54"/>
        <v>2</v>
      </c>
      <c r="F701" s="35" t="str">
        <f t="shared" si="51"/>
        <v>Monday</v>
      </c>
      <c r="G701" s="35">
        <f t="shared" si="52"/>
        <v>1</v>
      </c>
      <c r="H701" s="34">
        <f>CONVERT(INDEX(Htg_StPt_Sch_EZ!$C$4:$I$27,MATCH(Schedules_8760!$C701,Htg_StPt_Sch_EZ!$B$4:$B$27,0),MATCH(Schedules_8760!$F701,Htg_StPt_Sch_EZ!$C$3:$I$3,0)),"F","C")</f>
        <v>20.555555555555554</v>
      </c>
      <c r="I701" s="34">
        <f>CONVERT(INDEX(Htg_StPt_Sch_EZ!$C$31:$I$54,MATCH(Schedules_8760!$C701,Htg_StPt_Sch_EZ!$B$31:$B$54,0),MATCH(Schedules_8760!$F701,Htg_StPt_Sch_EZ!$C$30:$I$30,0)),"F","C")</f>
        <v>19.444444444444443</v>
      </c>
      <c r="J701" s="34">
        <f>CONVERT(INDEX(Clg_StPt_Sch_EZ!$C$4:$I$27,MATCH(Schedules_8760!$C701,Clg_StPt_Sch_EZ!$B$4:$B$27,0),MATCH(Schedules_8760!$F701,Clg_StPt_Sch_EZ!$C$3:$I$3,0)),"F","C")</f>
        <v>25.555555555555554</v>
      </c>
      <c r="K701" s="34">
        <f>CONVERT(INDEX(Clg_StPt_Sch_EZ!$C$31:$I$54,MATCH(Schedules_8760!$C701,Clg_StPt_Sch_EZ!$B$31:$B$54,0),MATCH(Schedules_8760!$F701,Clg_StPt_Sch_EZ!$C$30:$I$30,0)),"F","C")</f>
        <v>28.333333333333332</v>
      </c>
      <c r="L701" s="34">
        <f>CONVERT(INDEX(DHW_StPt_Sch_EZ!$C$4:$I$27,MATCH(Schedules_8760!$C701,DHW_StPt_Sch_EZ!$B$4:$B$27,0),MATCH(Schedules_8760!$F701,DHW_StPt_Sch_EZ!$C$3:$I$3,0)),"F","C")</f>
        <v>53.333333333333329</v>
      </c>
      <c r="M701" s="34">
        <f>CONVERT(INDEX(DHW_StPt_Sch_EZ!$C$31:$I$54,MATCH(Schedules_8760!$C701,DHW_StPt_Sch_EZ!$B$31:$B$54,0),MATCH(Schedules_8760!$F701,DHW_StPt_Sch_EZ!$C$30:$I$30,0)),"F","C")</f>
        <v>53.333333333333329</v>
      </c>
      <c r="N701" s="12"/>
      <c r="O701" s="12"/>
      <c r="P701" s="12"/>
    </row>
    <row r="702" spans="1:16" x14ac:dyDescent="0.25">
      <c r="A702" s="35">
        <v>701</v>
      </c>
      <c r="B702" s="89">
        <v>30.166666666666671</v>
      </c>
      <c r="C702" s="35">
        <f t="shared" si="50"/>
        <v>5</v>
      </c>
      <c r="D702" s="35">
        <f t="shared" si="53"/>
        <v>30</v>
      </c>
      <c r="E702" s="35">
        <f t="shared" si="54"/>
        <v>2</v>
      </c>
      <c r="F702" s="35" t="str">
        <f t="shared" si="51"/>
        <v>Monday</v>
      </c>
      <c r="G702" s="35">
        <f t="shared" si="52"/>
        <v>1</v>
      </c>
      <c r="H702" s="34">
        <f>CONVERT(INDEX(Htg_StPt_Sch_EZ!$C$4:$I$27,MATCH(Schedules_8760!$C702,Htg_StPt_Sch_EZ!$B$4:$B$27,0),MATCH(Schedules_8760!$F702,Htg_StPt_Sch_EZ!$C$3:$I$3,0)),"F","C")</f>
        <v>20.555555555555554</v>
      </c>
      <c r="I702" s="34">
        <f>CONVERT(INDEX(Htg_StPt_Sch_EZ!$C$31:$I$54,MATCH(Schedules_8760!$C702,Htg_StPt_Sch_EZ!$B$31:$B$54,0),MATCH(Schedules_8760!$F702,Htg_StPt_Sch_EZ!$C$30:$I$30,0)),"F","C")</f>
        <v>19.444444444444443</v>
      </c>
      <c r="J702" s="34">
        <f>CONVERT(INDEX(Clg_StPt_Sch_EZ!$C$4:$I$27,MATCH(Schedules_8760!$C702,Clg_StPt_Sch_EZ!$B$4:$B$27,0),MATCH(Schedules_8760!$F702,Clg_StPt_Sch_EZ!$C$3:$I$3,0)),"F","C")</f>
        <v>25.555555555555554</v>
      </c>
      <c r="K702" s="34">
        <f>CONVERT(INDEX(Clg_StPt_Sch_EZ!$C$31:$I$54,MATCH(Schedules_8760!$C702,Clg_StPt_Sch_EZ!$B$31:$B$54,0),MATCH(Schedules_8760!$F702,Clg_StPt_Sch_EZ!$C$30:$I$30,0)),"F","C")</f>
        <v>28.333333333333332</v>
      </c>
      <c r="L702" s="34">
        <f>CONVERT(INDEX(DHW_StPt_Sch_EZ!$C$4:$I$27,MATCH(Schedules_8760!$C702,DHW_StPt_Sch_EZ!$B$4:$B$27,0),MATCH(Schedules_8760!$F702,DHW_StPt_Sch_EZ!$C$3:$I$3,0)),"F","C")</f>
        <v>53.333333333333329</v>
      </c>
      <c r="M702" s="34">
        <f>CONVERT(INDEX(DHW_StPt_Sch_EZ!$C$31:$I$54,MATCH(Schedules_8760!$C702,DHW_StPt_Sch_EZ!$B$31:$B$54,0),MATCH(Schedules_8760!$F702,DHW_StPt_Sch_EZ!$C$30:$I$30,0)),"F","C")</f>
        <v>53.333333333333329</v>
      </c>
      <c r="N702" s="12"/>
      <c r="O702" s="12"/>
      <c r="P702" s="12"/>
    </row>
    <row r="703" spans="1:16" x14ac:dyDescent="0.25">
      <c r="A703" s="35">
        <v>702</v>
      </c>
      <c r="B703" s="89">
        <v>30.208333333333329</v>
      </c>
      <c r="C703" s="35">
        <f t="shared" si="50"/>
        <v>6</v>
      </c>
      <c r="D703" s="35">
        <f t="shared" si="53"/>
        <v>30</v>
      </c>
      <c r="E703" s="35">
        <f t="shared" si="54"/>
        <v>2</v>
      </c>
      <c r="F703" s="35" t="str">
        <f t="shared" si="51"/>
        <v>Monday</v>
      </c>
      <c r="G703" s="35">
        <f t="shared" si="52"/>
        <v>1</v>
      </c>
      <c r="H703" s="34">
        <f>CONVERT(INDEX(Htg_StPt_Sch_EZ!$C$4:$I$27,MATCH(Schedules_8760!$C703,Htg_StPt_Sch_EZ!$B$4:$B$27,0),MATCH(Schedules_8760!$F703,Htg_StPt_Sch_EZ!$C$3:$I$3,0)),"F","C")</f>
        <v>20.555555555555554</v>
      </c>
      <c r="I703" s="34">
        <f>CONVERT(INDEX(Htg_StPt_Sch_EZ!$C$31:$I$54,MATCH(Schedules_8760!$C703,Htg_StPt_Sch_EZ!$B$31:$B$54,0),MATCH(Schedules_8760!$F703,Htg_StPt_Sch_EZ!$C$30:$I$30,0)),"F","C")</f>
        <v>19.444444444444443</v>
      </c>
      <c r="J703" s="34">
        <f>CONVERT(INDEX(Clg_StPt_Sch_EZ!$C$4:$I$27,MATCH(Schedules_8760!$C703,Clg_StPt_Sch_EZ!$B$4:$B$27,0),MATCH(Schedules_8760!$F703,Clg_StPt_Sch_EZ!$C$3:$I$3,0)),"F","C")</f>
        <v>25.555555555555554</v>
      </c>
      <c r="K703" s="34">
        <f>CONVERT(INDEX(Clg_StPt_Sch_EZ!$C$31:$I$54,MATCH(Schedules_8760!$C703,Clg_StPt_Sch_EZ!$B$31:$B$54,0),MATCH(Schedules_8760!$F703,Clg_StPt_Sch_EZ!$C$30:$I$30,0)),"F","C")</f>
        <v>28.333333333333332</v>
      </c>
      <c r="L703" s="34">
        <f>CONVERT(INDEX(DHW_StPt_Sch_EZ!$C$4:$I$27,MATCH(Schedules_8760!$C703,DHW_StPt_Sch_EZ!$B$4:$B$27,0),MATCH(Schedules_8760!$F703,DHW_StPt_Sch_EZ!$C$3:$I$3,0)),"F","C")</f>
        <v>53.333333333333329</v>
      </c>
      <c r="M703" s="34">
        <f>CONVERT(INDEX(DHW_StPt_Sch_EZ!$C$31:$I$54,MATCH(Schedules_8760!$C703,DHW_StPt_Sch_EZ!$B$31:$B$54,0),MATCH(Schedules_8760!$F703,DHW_StPt_Sch_EZ!$C$30:$I$30,0)),"F","C")</f>
        <v>53.333333333333329</v>
      </c>
      <c r="N703" s="12"/>
      <c r="O703" s="12"/>
      <c r="P703" s="12"/>
    </row>
    <row r="704" spans="1:16" x14ac:dyDescent="0.25">
      <c r="A704" s="35">
        <v>703</v>
      </c>
      <c r="B704" s="89">
        <v>30.25</v>
      </c>
      <c r="C704" s="35">
        <f t="shared" si="50"/>
        <v>7</v>
      </c>
      <c r="D704" s="35">
        <f t="shared" si="53"/>
        <v>30</v>
      </c>
      <c r="E704" s="35">
        <f t="shared" si="54"/>
        <v>2</v>
      </c>
      <c r="F704" s="35" t="str">
        <f t="shared" si="51"/>
        <v>Monday</v>
      </c>
      <c r="G704" s="35">
        <f t="shared" si="52"/>
        <v>1</v>
      </c>
      <c r="H704" s="34">
        <f>CONVERT(INDEX(Htg_StPt_Sch_EZ!$C$4:$I$27,MATCH(Schedules_8760!$C704,Htg_StPt_Sch_EZ!$B$4:$B$27,0),MATCH(Schedules_8760!$F704,Htg_StPt_Sch_EZ!$C$3:$I$3,0)),"F","C")</f>
        <v>20.555555555555554</v>
      </c>
      <c r="I704" s="34">
        <f>CONVERT(INDEX(Htg_StPt_Sch_EZ!$C$31:$I$54,MATCH(Schedules_8760!$C704,Htg_StPt_Sch_EZ!$B$31:$B$54,0),MATCH(Schedules_8760!$F704,Htg_StPt_Sch_EZ!$C$30:$I$30,0)),"F","C")</f>
        <v>19.444444444444443</v>
      </c>
      <c r="J704" s="34">
        <f>CONVERT(INDEX(Clg_StPt_Sch_EZ!$C$4:$I$27,MATCH(Schedules_8760!$C704,Clg_StPt_Sch_EZ!$B$4:$B$27,0),MATCH(Schedules_8760!$F704,Clg_StPt_Sch_EZ!$C$3:$I$3,0)),"F","C")</f>
        <v>25.555555555555554</v>
      </c>
      <c r="K704" s="34">
        <f>CONVERT(INDEX(Clg_StPt_Sch_EZ!$C$31:$I$54,MATCH(Schedules_8760!$C704,Clg_StPt_Sch_EZ!$B$31:$B$54,0),MATCH(Schedules_8760!$F704,Clg_StPt_Sch_EZ!$C$30:$I$30,0)),"F","C")</f>
        <v>28.333333333333332</v>
      </c>
      <c r="L704" s="34">
        <f>CONVERT(INDEX(DHW_StPt_Sch_EZ!$C$4:$I$27,MATCH(Schedules_8760!$C704,DHW_StPt_Sch_EZ!$B$4:$B$27,0),MATCH(Schedules_8760!$F704,DHW_StPt_Sch_EZ!$C$3:$I$3,0)),"F","C")</f>
        <v>53.333333333333329</v>
      </c>
      <c r="M704" s="34">
        <f>CONVERT(INDEX(DHW_StPt_Sch_EZ!$C$31:$I$54,MATCH(Schedules_8760!$C704,DHW_StPt_Sch_EZ!$B$31:$B$54,0),MATCH(Schedules_8760!$F704,DHW_StPt_Sch_EZ!$C$30:$I$30,0)),"F","C")</f>
        <v>53.333333333333329</v>
      </c>
      <c r="N704" s="12"/>
      <c r="O704" s="12"/>
      <c r="P704" s="12"/>
    </row>
    <row r="705" spans="1:16" x14ac:dyDescent="0.25">
      <c r="A705" s="35">
        <v>704</v>
      </c>
      <c r="B705" s="89">
        <v>30.291666666666671</v>
      </c>
      <c r="C705" s="35">
        <f t="shared" si="50"/>
        <v>8</v>
      </c>
      <c r="D705" s="35">
        <f t="shared" si="53"/>
        <v>30</v>
      </c>
      <c r="E705" s="35">
        <f t="shared" si="54"/>
        <v>2</v>
      </c>
      <c r="F705" s="35" t="str">
        <f t="shared" si="51"/>
        <v>Monday</v>
      </c>
      <c r="G705" s="35">
        <f t="shared" si="52"/>
        <v>1</v>
      </c>
      <c r="H705" s="34">
        <f>CONVERT(INDEX(Htg_StPt_Sch_EZ!$C$4:$I$27,MATCH(Schedules_8760!$C705,Htg_StPt_Sch_EZ!$B$4:$B$27,0),MATCH(Schedules_8760!$F705,Htg_StPt_Sch_EZ!$C$3:$I$3,0)),"F","C")</f>
        <v>20.555555555555554</v>
      </c>
      <c r="I705" s="34">
        <f>CONVERT(INDEX(Htg_StPt_Sch_EZ!$C$31:$I$54,MATCH(Schedules_8760!$C705,Htg_StPt_Sch_EZ!$B$31:$B$54,0),MATCH(Schedules_8760!$F705,Htg_StPt_Sch_EZ!$C$30:$I$30,0)),"F","C")</f>
        <v>19.444444444444443</v>
      </c>
      <c r="J705" s="34">
        <f>CONVERT(INDEX(Clg_StPt_Sch_EZ!$C$4:$I$27,MATCH(Schedules_8760!$C705,Clg_StPt_Sch_EZ!$B$4:$B$27,0),MATCH(Schedules_8760!$F705,Clg_StPt_Sch_EZ!$C$3:$I$3,0)),"F","C")</f>
        <v>25.555555555555554</v>
      </c>
      <c r="K705" s="34">
        <f>CONVERT(INDEX(Clg_StPt_Sch_EZ!$C$31:$I$54,MATCH(Schedules_8760!$C705,Clg_StPt_Sch_EZ!$B$31:$B$54,0),MATCH(Schedules_8760!$F705,Clg_StPt_Sch_EZ!$C$30:$I$30,0)),"F","C")</f>
        <v>25</v>
      </c>
      <c r="L705" s="34">
        <f>CONVERT(INDEX(DHW_StPt_Sch_EZ!$C$4:$I$27,MATCH(Schedules_8760!$C705,DHW_StPt_Sch_EZ!$B$4:$B$27,0),MATCH(Schedules_8760!$F705,DHW_StPt_Sch_EZ!$C$3:$I$3,0)),"F","C")</f>
        <v>53.333333333333329</v>
      </c>
      <c r="M705" s="34">
        <f>CONVERT(INDEX(DHW_StPt_Sch_EZ!$C$31:$I$54,MATCH(Schedules_8760!$C705,DHW_StPt_Sch_EZ!$B$31:$B$54,0),MATCH(Schedules_8760!$F705,DHW_StPt_Sch_EZ!$C$30:$I$30,0)),"F","C")</f>
        <v>53.333333333333329</v>
      </c>
      <c r="N705" s="12"/>
      <c r="O705" s="12"/>
      <c r="P705" s="12"/>
    </row>
    <row r="706" spans="1:16" x14ac:dyDescent="0.25">
      <c r="A706" s="35">
        <v>705</v>
      </c>
      <c r="B706" s="89">
        <v>30.333333333333329</v>
      </c>
      <c r="C706" s="35">
        <f t="shared" ref="C706:C769" si="55">HOUR(B706)+1</f>
        <v>9</v>
      </c>
      <c r="D706" s="35">
        <f t="shared" si="53"/>
        <v>30</v>
      </c>
      <c r="E706" s="35">
        <f t="shared" si="54"/>
        <v>2</v>
      </c>
      <c r="F706" s="35" t="str">
        <f t="shared" ref="F706:F769" si="56">IF(E706=1,"Sunday",IF(E706=2,"Monday",IF(E706=3,"Tuesday",IF(E706=4,"Wednesday",IF(E706=5,"Thursday",IF(E706=6,"Friday","Saturday"))))))</f>
        <v>Monday</v>
      </c>
      <c r="G706" s="35">
        <f t="shared" ref="G706:G769" si="57">MONTH(B706)</f>
        <v>1</v>
      </c>
      <c r="H706" s="34">
        <f>CONVERT(INDEX(Htg_StPt_Sch_EZ!$C$4:$I$27,MATCH(Schedules_8760!$C706,Htg_StPt_Sch_EZ!$B$4:$B$27,0),MATCH(Schedules_8760!$F706,Htg_StPt_Sch_EZ!$C$3:$I$3,0)),"F","C")</f>
        <v>20.555555555555554</v>
      </c>
      <c r="I706" s="34">
        <f>CONVERT(INDEX(Htg_StPt_Sch_EZ!$C$31:$I$54,MATCH(Schedules_8760!$C706,Htg_StPt_Sch_EZ!$B$31:$B$54,0),MATCH(Schedules_8760!$F706,Htg_StPt_Sch_EZ!$C$30:$I$30,0)),"F","C")</f>
        <v>19.444444444444443</v>
      </c>
      <c r="J706" s="34">
        <f>CONVERT(INDEX(Clg_StPt_Sch_EZ!$C$4:$I$27,MATCH(Schedules_8760!$C706,Clg_StPt_Sch_EZ!$B$4:$B$27,0),MATCH(Schedules_8760!$F706,Clg_StPt_Sch_EZ!$C$3:$I$3,0)),"F","C")</f>
        <v>25.555555555555554</v>
      </c>
      <c r="K706" s="34">
        <f>CONVERT(INDEX(Clg_StPt_Sch_EZ!$C$31:$I$54,MATCH(Schedules_8760!$C706,Clg_StPt_Sch_EZ!$B$31:$B$54,0),MATCH(Schedules_8760!$F706,Clg_StPt_Sch_EZ!$C$30:$I$30,0)),"F","C")</f>
        <v>25</v>
      </c>
      <c r="L706" s="34">
        <f>CONVERT(INDEX(DHW_StPt_Sch_EZ!$C$4:$I$27,MATCH(Schedules_8760!$C706,DHW_StPt_Sch_EZ!$B$4:$B$27,0),MATCH(Schedules_8760!$F706,DHW_StPt_Sch_EZ!$C$3:$I$3,0)),"F","C")</f>
        <v>53.333333333333329</v>
      </c>
      <c r="M706" s="34">
        <f>CONVERT(INDEX(DHW_StPt_Sch_EZ!$C$31:$I$54,MATCH(Schedules_8760!$C706,DHW_StPt_Sch_EZ!$B$31:$B$54,0),MATCH(Schedules_8760!$F706,DHW_StPt_Sch_EZ!$C$30:$I$30,0)),"F","C")</f>
        <v>53.333333333333329</v>
      </c>
      <c r="N706" s="12"/>
      <c r="O706" s="12"/>
      <c r="P706" s="12"/>
    </row>
    <row r="707" spans="1:16" x14ac:dyDescent="0.25">
      <c r="A707" s="35">
        <v>706</v>
      </c>
      <c r="B707" s="89">
        <v>30.375</v>
      </c>
      <c r="C707" s="35">
        <f t="shared" si="55"/>
        <v>10</v>
      </c>
      <c r="D707" s="35">
        <f t="shared" ref="D707:D770" si="58">IF(C707=1,D706+1,D706)</f>
        <v>30</v>
      </c>
      <c r="E707" s="35">
        <f t="shared" ref="E707:E770" si="59">IF(AND(C707=1,E706=7),1,IF(C707=1,E706+1,E706))</f>
        <v>2</v>
      </c>
      <c r="F707" s="35" t="str">
        <f t="shared" si="56"/>
        <v>Monday</v>
      </c>
      <c r="G707" s="35">
        <f t="shared" si="57"/>
        <v>1</v>
      </c>
      <c r="H707" s="34">
        <f>CONVERT(INDEX(Htg_StPt_Sch_EZ!$C$4:$I$27,MATCH(Schedules_8760!$C707,Htg_StPt_Sch_EZ!$B$4:$B$27,0),MATCH(Schedules_8760!$F707,Htg_StPt_Sch_EZ!$C$3:$I$3,0)),"F","C")</f>
        <v>20.555555555555554</v>
      </c>
      <c r="I707" s="34">
        <f>CONVERT(INDEX(Htg_StPt_Sch_EZ!$C$31:$I$54,MATCH(Schedules_8760!$C707,Htg_StPt_Sch_EZ!$B$31:$B$54,0),MATCH(Schedules_8760!$F707,Htg_StPt_Sch_EZ!$C$30:$I$30,0)),"F","C")</f>
        <v>19.444444444444443</v>
      </c>
      <c r="J707" s="34">
        <f>CONVERT(INDEX(Clg_StPt_Sch_EZ!$C$4:$I$27,MATCH(Schedules_8760!$C707,Clg_StPt_Sch_EZ!$B$4:$B$27,0),MATCH(Schedules_8760!$F707,Clg_StPt_Sch_EZ!$C$3:$I$3,0)),"F","C")</f>
        <v>25.555555555555554</v>
      </c>
      <c r="K707" s="34">
        <f>CONVERT(INDEX(Clg_StPt_Sch_EZ!$C$31:$I$54,MATCH(Schedules_8760!$C707,Clg_StPt_Sch_EZ!$B$31:$B$54,0),MATCH(Schedules_8760!$F707,Clg_StPt_Sch_EZ!$C$30:$I$30,0)),"F","C")</f>
        <v>25</v>
      </c>
      <c r="L707" s="34">
        <f>CONVERT(INDEX(DHW_StPt_Sch_EZ!$C$4:$I$27,MATCH(Schedules_8760!$C707,DHW_StPt_Sch_EZ!$B$4:$B$27,0),MATCH(Schedules_8760!$F707,DHW_StPt_Sch_EZ!$C$3:$I$3,0)),"F","C")</f>
        <v>53.333333333333329</v>
      </c>
      <c r="M707" s="34">
        <f>CONVERT(INDEX(DHW_StPt_Sch_EZ!$C$31:$I$54,MATCH(Schedules_8760!$C707,DHW_StPt_Sch_EZ!$B$31:$B$54,0),MATCH(Schedules_8760!$F707,DHW_StPt_Sch_EZ!$C$30:$I$30,0)),"F","C")</f>
        <v>53.333333333333329</v>
      </c>
      <c r="N707" s="12"/>
      <c r="O707" s="12"/>
      <c r="P707" s="12"/>
    </row>
    <row r="708" spans="1:16" x14ac:dyDescent="0.25">
      <c r="A708" s="35">
        <v>707</v>
      </c>
      <c r="B708" s="89">
        <v>30.416666666666671</v>
      </c>
      <c r="C708" s="35">
        <f t="shared" si="55"/>
        <v>11</v>
      </c>
      <c r="D708" s="35">
        <f t="shared" si="58"/>
        <v>30</v>
      </c>
      <c r="E708" s="35">
        <f t="shared" si="59"/>
        <v>2</v>
      </c>
      <c r="F708" s="35" t="str">
        <f t="shared" si="56"/>
        <v>Monday</v>
      </c>
      <c r="G708" s="35">
        <f t="shared" si="57"/>
        <v>1</v>
      </c>
      <c r="H708" s="34">
        <f>CONVERT(INDEX(Htg_StPt_Sch_EZ!$C$4:$I$27,MATCH(Schedules_8760!$C708,Htg_StPt_Sch_EZ!$B$4:$B$27,0),MATCH(Schedules_8760!$F708,Htg_StPt_Sch_EZ!$C$3:$I$3,0)),"F","C")</f>
        <v>20.555555555555554</v>
      </c>
      <c r="I708" s="34">
        <f>CONVERT(INDEX(Htg_StPt_Sch_EZ!$C$31:$I$54,MATCH(Schedules_8760!$C708,Htg_StPt_Sch_EZ!$B$31:$B$54,0),MATCH(Schedules_8760!$F708,Htg_StPt_Sch_EZ!$C$30:$I$30,0)),"F","C")</f>
        <v>19.444444444444443</v>
      </c>
      <c r="J708" s="34">
        <f>CONVERT(INDEX(Clg_StPt_Sch_EZ!$C$4:$I$27,MATCH(Schedules_8760!$C708,Clg_StPt_Sch_EZ!$B$4:$B$27,0),MATCH(Schedules_8760!$F708,Clg_StPt_Sch_EZ!$C$3:$I$3,0)),"F","C")</f>
        <v>25.555555555555554</v>
      </c>
      <c r="K708" s="34">
        <f>CONVERT(INDEX(Clg_StPt_Sch_EZ!$C$31:$I$54,MATCH(Schedules_8760!$C708,Clg_StPt_Sch_EZ!$B$31:$B$54,0),MATCH(Schedules_8760!$F708,Clg_StPt_Sch_EZ!$C$30:$I$30,0)),"F","C")</f>
        <v>25</v>
      </c>
      <c r="L708" s="34">
        <f>CONVERT(INDEX(DHW_StPt_Sch_EZ!$C$4:$I$27,MATCH(Schedules_8760!$C708,DHW_StPt_Sch_EZ!$B$4:$B$27,0),MATCH(Schedules_8760!$F708,DHW_StPt_Sch_EZ!$C$3:$I$3,0)),"F","C")</f>
        <v>53.333333333333329</v>
      </c>
      <c r="M708" s="34">
        <f>CONVERT(INDEX(DHW_StPt_Sch_EZ!$C$31:$I$54,MATCH(Schedules_8760!$C708,DHW_StPt_Sch_EZ!$B$31:$B$54,0),MATCH(Schedules_8760!$F708,DHW_StPt_Sch_EZ!$C$30:$I$30,0)),"F","C")</f>
        <v>53.333333333333329</v>
      </c>
      <c r="N708" s="12"/>
      <c r="O708" s="12"/>
      <c r="P708" s="12"/>
    </row>
    <row r="709" spans="1:16" x14ac:dyDescent="0.25">
      <c r="A709" s="35">
        <v>708</v>
      </c>
      <c r="B709" s="89">
        <v>30.458333333333329</v>
      </c>
      <c r="C709" s="35">
        <f t="shared" si="55"/>
        <v>12</v>
      </c>
      <c r="D709" s="35">
        <f t="shared" si="58"/>
        <v>30</v>
      </c>
      <c r="E709" s="35">
        <f t="shared" si="59"/>
        <v>2</v>
      </c>
      <c r="F709" s="35" t="str">
        <f t="shared" si="56"/>
        <v>Monday</v>
      </c>
      <c r="G709" s="35">
        <f t="shared" si="57"/>
        <v>1</v>
      </c>
      <c r="H709" s="34">
        <f>CONVERT(INDEX(Htg_StPt_Sch_EZ!$C$4:$I$27,MATCH(Schedules_8760!$C709,Htg_StPt_Sch_EZ!$B$4:$B$27,0),MATCH(Schedules_8760!$F709,Htg_StPt_Sch_EZ!$C$3:$I$3,0)),"F","C")</f>
        <v>20.555555555555554</v>
      </c>
      <c r="I709" s="34">
        <f>CONVERT(INDEX(Htg_StPt_Sch_EZ!$C$31:$I$54,MATCH(Schedules_8760!$C709,Htg_StPt_Sch_EZ!$B$31:$B$54,0),MATCH(Schedules_8760!$F709,Htg_StPt_Sch_EZ!$C$30:$I$30,0)),"F","C")</f>
        <v>19.444444444444443</v>
      </c>
      <c r="J709" s="34">
        <f>CONVERT(INDEX(Clg_StPt_Sch_EZ!$C$4:$I$27,MATCH(Schedules_8760!$C709,Clg_StPt_Sch_EZ!$B$4:$B$27,0),MATCH(Schedules_8760!$F709,Clg_StPt_Sch_EZ!$C$3:$I$3,0)),"F","C")</f>
        <v>25.555555555555554</v>
      </c>
      <c r="K709" s="34">
        <f>CONVERT(INDEX(Clg_StPt_Sch_EZ!$C$31:$I$54,MATCH(Schedules_8760!$C709,Clg_StPt_Sch_EZ!$B$31:$B$54,0),MATCH(Schedules_8760!$F709,Clg_StPt_Sch_EZ!$C$30:$I$30,0)),"F","C")</f>
        <v>25</v>
      </c>
      <c r="L709" s="34">
        <f>CONVERT(INDEX(DHW_StPt_Sch_EZ!$C$4:$I$27,MATCH(Schedules_8760!$C709,DHW_StPt_Sch_EZ!$B$4:$B$27,0),MATCH(Schedules_8760!$F709,DHW_StPt_Sch_EZ!$C$3:$I$3,0)),"F","C")</f>
        <v>53.333333333333329</v>
      </c>
      <c r="M709" s="34">
        <f>CONVERT(INDEX(DHW_StPt_Sch_EZ!$C$31:$I$54,MATCH(Schedules_8760!$C709,DHW_StPt_Sch_EZ!$B$31:$B$54,0),MATCH(Schedules_8760!$F709,DHW_StPt_Sch_EZ!$C$30:$I$30,0)),"F","C")</f>
        <v>53.333333333333329</v>
      </c>
      <c r="N709" s="12"/>
      <c r="O709" s="12"/>
      <c r="P709" s="12"/>
    </row>
    <row r="710" spans="1:16" x14ac:dyDescent="0.25">
      <c r="A710" s="35">
        <v>709</v>
      </c>
      <c r="B710" s="89">
        <v>30.5</v>
      </c>
      <c r="C710" s="35">
        <f t="shared" si="55"/>
        <v>13</v>
      </c>
      <c r="D710" s="35">
        <f t="shared" si="58"/>
        <v>30</v>
      </c>
      <c r="E710" s="35">
        <f t="shared" si="59"/>
        <v>2</v>
      </c>
      <c r="F710" s="35" t="str">
        <f t="shared" si="56"/>
        <v>Monday</v>
      </c>
      <c r="G710" s="35">
        <f t="shared" si="57"/>
        <v>1</v>
      </c>
      <c r="H710" s="34">
        <f>CONVERT(INDEX(Htg_StPt_Sch_EZ!$C$4:$I$27,MATCH(Schedules_8760!$C710,Htg_StPt_Sch_EZ!$B$4:$B$27,0),MATCH(Schedules_8760!$F710,Htg_StPt_Sch_EZ!$C$3:$I$3,0)),"F","C")</f>
        <v>20.555555555555554</v>
      </c>
      <c r="I710" s="34">
        <f>CONVERT(INDEX(Htg_StPt_Sch_EZ!$C$31:$I$54,MATCH(Schedules_8760!$C710,Htg_StPt_Sch_EZ!$B$31:$B$54,0),MATCH(Schedules_8760!$F710,Htg_StPt_Sch_EZ!$C$30:$I$30,0)),"F","C")</f>
        <v>19.444444444444443</v>
      </c>
      <c r="J710" s="34">
        <f>CONVERT(INDEX(Clg_StPt_Sch_EZ!$C$4:$I$27,MATCH(Schedules_8760!$C710,Clg_StPt_Sch_EZ!$B$4:$B$27,0),MATCH(Schedules_8760!$F710,Clg_StPt_Sch_EZ!$C$3:$I$3,0)),"F","C")</f>
        <v>25.555555555555554</v>
      </c>
      <c r="K710" s="34">
        <f>CONVERT(INDEX(Clg_StPt_Sch_EZ!$C$31:$I$54,MATCH(Schedules_8760!$C710,Clg_StPt_Sch_EZ!$B$31:$B$54,0),MATCH(Schedules_8760!$F710,Clg_StPt_Sch_EZ!$C$30:$I$30,0)),"F","C")</f>
        <v>25</v>
      </c>
      <c r="L710" s="34">
        <f>CONVERT(INDEX(DHW_StPt_Sch_EZ!$C$4:$I$27,MATCH(Schedules_8760!$C710,DHW_StPt_Sch_EZ!$B$4:$B$27,0),MATCH(Schedules_8760!$F710,DHW_StPt_Sch_EZ!$C$3:$I$3,0)),"F","C")</f>
        <v>53.333333333333329</v>
      </c>
      <c r="M710" s="34">
        <f>CONVERT(INDEX(DHW_StPt_Sch_EZ!$C$31:$I$54,MATCH(Schedules_8760!$C710,DHW_StPt_Sch_EZ!$B$31:$B$54,0),MATCH(Schedules_8760!$F710,DHW_StPt_Sch_EZ!$C$30:$I$30,0)),"F","C")</f>
        <v>53.333333333333329</v>
      </c>
      <c r="N710" s="12"/>
      <c r="O710" s="12"/>
      <c r="P710" s="12"/>
    </row>
    <row r="711" spans="1:16" x14ac:dyDescent="0.25">
      <c r="A711" s="35">
        <v>710</v>
      </c>
      <c r="B711" s="89">
        <v>30.541666666666671</v>
      </c>
      <c r="C711" s="35">
        <f t="shared" si="55"/>
        <v>14</v>
      </c>
      <c r="D711" s="35">
        <f t="shared" si="58"/>
        <v>30</v>
      </c>
      <c r="E711" s="35">
        <f t="shared" si="59"/>
        <v>2</v>
      </c>
      <c r="F711" s="35" t="str">
        <f t="shared" si="56"/>
        <v>Monday</v>
      </c>
      <c r="G711" s="35">
        <f t="shared" si="57"/>
        <v>1</v>
      </c>
      <c r="H711" s="34">
        <f>CONVERT(INDEX(Htg_StPt_Sch_EZ!$C$4:$I$27,MATCH(Schedules_8760!$C711,Htg_StPt_Sch_EZ!$B$4:$B$27,0),MATCH(Schedules_8760!$F711,Htg_StPt_Sch_EZ!$C$3:$I$3,0)),"F","C")</f>
        <v>20.555555555555554</v>
      </c>
      <c r="I711" s="34">
        <f>CONVERT(INDEX(Htg_StPt_Sch_EZ!$C$31:$I$54,MATCH(Schedules_8760!$C711,Htg_StPt_Sch_EZ!$B$31:$B$54,0),MATCH(Schedules_8760!$F711,Htg_StPt_Sch_EZ!$C$30:$I$30,0)),"F","C")</f>
        <v>19.444444444444443</v>
      </c>
      <c r="J711" s="34">
        <f>CONVERT(INDEX(Clg_StPt_Sch_EZ!$C$4:$I$27,MATCH(Schedules_8760!$C711,Clg_StPt_Sch_EZ!$B$4:$B$27,0),MATCH(Schedules_8760!$F711,Clg_StPt_Sch_EZ!$C$3:$I$3,0)),"F","C")</f>
        <v>25.555555555555554</v>
      </c>
      <c r="K711" s="34">
        <f>CONVERT(INDEX(Clg_StPt_Sch_EZ!$C$31:$I$54,MATCH(Schedules_8760!$C711,Clg_StPt_Sch_EZ!$B$31:$B$54,0),MATCH(Schedules_8760!$F711,Clg_StPt_Sch_EZ!$C$30:$I$30,0)),"F","C")</f>
        <v>25</v>
      </c>
      <c r="L711" s="34">
        <f>CONVERT(INDEX(DHW_StPt_Sch_EZ!$C$4:$I$27,MATCH(Schedules_8760!$C711,DHW_StPt_Sch_EZ!$B$4:$B$27,0),MATCH(Schedules_8760!$F711,DHW_StPt_Sch_EZ!$C$3:$I$3,0)),"F","C")</f>
        <v>53.333333333333329</v>
      </c>
      <c r="M711" s="34">
        <f>CONVERT(INDEX(DHW_StPt_Sch_EZ!$C$31:$I$54,MATCH(Schedules_8760!$C711,DHW_StPt_Sch_EZ!$B$31:$B$54,0),MATCH(Schedules_8760!$F711,DHW_StPt_Sch_EZ!$C$30:$I$30,0)),"F","C")</f>
        <v>53.333333333333329</v>
      </c>
      <c r="N711" s="12"/>
      <c r="O711" s="12"/>
      <c r="P711" s="12"/>
    </row>
    <row r="712" spans="1:16" x14ac:dyDescent="0.25">
      <c r="A712" s="35">
        <v>711</v>
      </c>
      <c r="B712" s="89">
        <v>30.583333333333329</v>
      </c>
      <c r="C712" s="35">
        <f t="shared" si="55"/>
        <v>15</v>
      </c>
      <c r="D712" s="35">
        <f t="shared" si="58"/>
        <v>30</v>
      </c>
      <c r="E712" s="35">
        <f t="shared" si="59"/>
        <v>2</v>
      </c>
      <c r="F712" s="35" t="str">
        <f t="shared" si="56"/>
        <v>Monday</v>
      </c>
      <c r="G712" s="35">
        <f t="shared" si="57"/>
        <v>1</v>
      </c>
      <c r="H712" s="34">
        <f>CONVERT(INDEX(Htg_StPt_Sch_EZ!$C$4:$I$27,MATCH(Schedules_8760!$C712,Htg_StPt_Sch_EZ!$B$4:$B$27,0),MATCH(Schedules_8760!$F712,Htg_StPt_Sch_EZ!$C$3:$I$3,0)),"F","C")</f>
        <v>20.555555555555554</v>
      </c>
      <c r="I712" s="34">
        <f>CONVERT(INDEX(Htg_StPt_Sch_EZ!$C$31:$I$54,MATCH(Schedules_8760!$C712,Htg_StPt_Sch_EZ!$B$31:$B$54,0),MATCH(Schedules_8760!$F712,Htg_StPt_Sch_EZ!$C$30:$I$30,0)),"F","C")</f>
        <v>21.111111111111111</v>
      </c>
      <c r="J712" s="34">
        <f>CONVERT(INDEX(Clg_StPt_Sch_EZ!$C$4:$I$27,MATCH(Schedules_8760!$C712,Clg_StPt_Sch_EZ!$B$4:$B$27,0),MATCH(Schedules_8760!$F712,Clg_StPt_Sch_EZ!$C$3:$I$3,0)),"F","C")</f>
        <v>25.555555555555554</v>
      </c>
      <c r="K712" s="34">
        <f>CONVERT(INDEX(Clg_StPt_Sch_EZ!$C$31:$I$54,MATCH(Schedules_8760!$C712,Clg_StPt_Sch_EZ!$B$31:$B$54,0),MATCH(Schedules_8760!$F712,Clg_StPt_Sch_EZ!$C$30:$I$30,0)),"F","C")</f>
        <v>25</v>
      </c>
      <c r="L712" s="34">
        <f>CONVERT(INDEX(DHW_StPt_Sch_EZ!$C$4:$I$27,MATCH(Schedules_8760!$C712,DHW_StPt_Sch_EZ!$B$4:$B$27,0),MATCH(Schedules_8760!$F712,DHW_StPt_Sch_EZ!$C$3:$I$3,0)),"F","C")</f>
        <v>53.333333333333329</v>
      </c>
      <c r="M712" s="34">
        <f>CONVERT(INDEX(DHW_StPt_Sch_EZ!$C$31:$I$54,MATCH(Schedules_8760!$C712,DHW_StPt_Sch_EZ!$B$31:$B$54,0),MATCH(Schedules_8760!$F712,DHW_StPt_Sch_EZ!$C$30:$I$30,0)),"F","C")</f>
        <v>53.333333333333329</v>
      </c>
      <c r="N712" s="12"/>
      <c r="O712" s="12"/>
      <c r="P712" s="12"/>
    </row>
    <row r="713" spans="1:16" x14ac:dyDescent="0.25">
      <c r="A713" s="35">
        <v>712</v>
      </c>
      <c r="B713" s="89">
        <v>30.625</v>
      </c>
      <c r="C713" s="35">
        <f t="shared" si="55"/>
        <v>16</v>
      </c>
      <c r="D713" s="35">
        <f t="shared" si="58"/>
        <v>30</v>
      </c>
      <c r="E713" s="35">
        <f t="shared" si="59"/>
        <v>2</v>
      </c>
      <c r="F713" s="35" t="str">
        <f t="shared" si="56"/>
        <v>Monday</v>
      </c>
      <c r="G713" s="35">
        <f t="shared" si="57"/>
        <v>1</v>
      </c>
      <c r="H713" s="34">
        <f>CONVERT(INDEX(Htg_StPt_Sch_EZ!$C$4:$I$27,MATCH(Schedules_8760!$C713,Htg_StPt_Sch_EZ!$B$4:$B$27,0),MATCH(Schedules_8760!$F713,Htg_StPt_Sch_EZ!$C$3:$I$3,0)),"F","C")</f>
        <v>20.555555555555554</v>
      </c>
      <c r="I713" s="34">
        <f>CONVERT(INDEX(Htg_StPt_Sch_EZ!$C$31:$I$54,MATCH(Schedules_8760!$C713,Htg_StPt_Sch_EZ!$B$31:$B$54,0),MATCH(Schedules_8760!$F713,Htg_StPt_Sch_EZ!$C$30:$I$30,0)),"F","C")</f>
        <v>21.111111111111111</v>
      </c>
      <c r="J713" s="34">
        <f>CONVERT(INDEX(Clg_StPt_Sch_EZ!$C$4:$I$27,MATCH(Schedules_8760!$C713,Clg_StPt_Sch_EZ!$B$4:$B$27,0),MATCH(Schedules_8760!$F713,Clg_StPt_Sch_EZ!$C$3:$I$3,0)),"F","C")</f>
        <v>25.555555555555554</v>
      </c>
      <c r="K713" s="34">
        <f>CONVERT(INDEX(Clg_StPt_Sch_EZ!$C$31:$I$54,MATCH(Schedules_8760!$C713,Clg_StPt_Sch_EZ!$B$31:$B$54,0),MATCH(Schedules_8760!$F713,Clg_StPt_Sch_EZ!$C$30:$I$30,0)),"F","C")</f>
        <v>25</v>
      </c>
      <c r="L713" s="34">
        <f>CONVERT(INDEX(DHW_StPt_Sch_EZ!$C$4:$I$27,MATCH(Schedules_8760!$C713,DHW_StPt_Sch_EZ!$B$4:$B$27,0),MATCH(Schedules_8760!$F713,DHW_StPt_Sch_EZ!$C$3:$I$3,0)),"F","C")</f>
        <v>53.333333333333329</v>
      </c>
      <c r="M713" s="34">
        <f>CONVERT(INDEX(DHW_StPt_Sch_EZ!$C$31:$I$54,MATCH(Schedules_8760!$C713,DHW_StPt_Sch_EZ!$B$31:$B$54,0),MATCH(Schedules_8760!$F713,DHW_StPt_Sch_EZ!$C$30:$I$30,0)),"F","C")</f>
        <v>53.333333333333329</v>
      </c>
      <c r="N713" s="12"/>
      <c r="O713" s="12"/>
      <c r="P713" s="12"/>
    </row>
    <row r="714" spans="1:16" x14ac:dyDescent="0.25">
      <c r="A714" s="35">
        <v>713</v>
      </c>
      <c r="B714" s="89">
        <v>30.666666666666671</v>
      </c>
      <c r="C714" s="35">
        <f t="shared" si="55"/>
        <v>17</v>
      </c>
      <c r="D714" s="35">
        <f t="shared" si="58"/>
        <v>30</v>
      </c>
      <c r="E714" s="35">
        <f t="shared" si="59"/>
        <v>2</v>
      </c>
      <c r="F714" s="35" t="str">
        <f t="shared" si="56"/>
        <v>Monday</v>
      </c>
      <c r="G714" s="35">
        <f t="shared" si="57"/>
        <v>1</v>
      </c>
      <c r="H714" s="34">
        <f>CONVERT(INDEX(Htg_StPt_Sch_EZ!$C$4:$I$27,MATCH(Schedules_8760!$C714,Htg_StPt_Sch_EZ!$B$4:$B$27,0),MATCH(Schedules_8760!$F714,Htg_StPt_Sch_EZ!$C$3:$I$3,0)),"F","C")</f>
        <v>20.555555555555554</v>
      </c>
      <c r="I714" s="34">
        <f>CONVERT(INDEX(Htg_StPt_Sch_EZ!$C$31:$I$54,MATCH(Schedules_8760!$C714,Htg_StPt_Sch_EZ!$B$31:$B$54,0),MATCH(Schedules_8760!$F714,Htg_StPt_Sch_EZ!$C$30:$I$30,0)),"F","C")</f>
        <v>17.777777777777779</v>
      </c>
      <c r="J714" s="34">
        <f>CONVERT(INDEX(Clg_StPt_Sch_EZ!$C$4:$I$27,MATCH(Schedules_8760!$C714,Clg_StPt_Sch_EZ!$B$4:$B$27,0),MATCH(Schedules_8760!$F714,Clg_StPt_Sch_EZ!$C$3:$I$3,0)),"F","C")</f>
        <v>25.555555555555554</v>
      </c>
      <c r="K714" s="34">
        <f>CONVERT(INDEX(Clg_StPt_Sch_EZ!$C$31:$I$54,MATCH(Schedules_8760!$C714,Clg_StPt_Sch_EZ!$B$31:$B$54,0),MATCH(Schedules_8760!$F714,Clg_StPt_Sch_EZ!$C$30:$I$30,0)),"F","C")</f>
        <v>25</v>
      </c>
      <c r="L714" s="34">
        <f>CONVERT(INDEX(DHW_StPt_Sch_EZ!$C$4:$I$27,MATCH(Schedules_8760!$C714,DHW_StPt_Sch_EZ!$B$4:$B$27,0),MATCH(Schedules_8760!$F714,DHW_StPt_Sch_EZ!$C$3:$I$3,0)),"F","C")</f>
        <v>53.333333333333329</v>
      </c>
      <c r="M714" s="34">
        <f>CONVERT(INDEX(DHW_StPt_Sch_EZ!$C$31:$I$54,MATCH(Schedules_8760!$C714,DHW_StPt_Sch_EZ!$B$31:$B$54,0),MATCH(Schedules_8760!$F714,DHW_StPt_Sch_EZ!$C$30:$I$30,0)),"F","C")</f>
        <v>53.333333333333329</v>
      </c>
      <c r="N714" s="12"/>
      <c r="O714" s="12"/>
      <c r="P714" s="12"/>
    </row>
    <row r="715" spans="1:16" x14ac:dyDescent="0.25">
      <c r="A715" s="35">
        <v>714</v>
      </c>
      <c r="B715" s="89">
        <v>30.708333333333329</v>
      </c>
      <c r="C715" s="35">
        <f t="shared" si="55"/>
        <v>18</v>
      </c>
      <c r="D715" s="35">
        <f t="shared" si="58"/>
        <v>30</v>
      </c>
      <c r="E715" s="35">
        <f t="shared" si="59"/>
        <v>2</v>
      </c>
      <c r="F715" s="35" t="str">
        <f t="shared" si="56"/>
        <v>Monday</v>
      </c>
      <c r="G715" s="35">
        <f t="shared" si="57"/>
        <v>1</v>
      </c>
      <c r="H715" s="34">
        <f>CONVERT(INDEX(Htg_StPt_Sch_EZ!$C$4:$I$27,MATCH(Schedules_8760!$C715,Htg_StPt_Sch_EZ!$B$4:$B$27,0),MATCH(Schedules_8760!$F715,Htg_StPt_Sch_EZ!$C$3:$I$3,0)),"F","C")</f>
        <v>20.555555555555554</v>
      </c>
      <c r="I715" s="34">
        <f>CONVERT(INDEX(Htg_StPt_Sch_EZ!$C$31:$I$54,MATCH(Schedules_8760!$C715,Htg_StPt_Sch_EZ!$B$31:$B$54,0),MATCH(Schedules_8760!$F715,Htg_StPt_Sch_EZ!$C$30:$I$30,0)),"F","C")</f>
        <v>17.777777777777779</v>
      </c>
      <c r="J715" s="34">
        <f>CONVERT(INDEX(Clg_StPt_Sch_EZ!$C$4:$I$27,MATCH(Schedules_8760!$C715,Clg_StPt_Sch_EZ!$B$4:$B$27,0),MATCH(Schedules_8760!$F715,Clg_StPt_Sch_EZ!$C$3:$I$3,0)),"F","C")</f>
        <v>25.555555555555554</v>
      </c>
      <c r="K715" s="34">
        <f>CONVERT(INDEX(Clg_StPt_Sch_EZ!$C$31:$I$54,MATCH(Schedules_8760!$C715,Clg_StPt_Sch_EZ!$B$31:$B$54,0),MATCH(Schedules_8760!$F715,Clg_StPt_Sch_EZ!$C$30:$I$30,0)),"F","C")</f>
        <v>28.333333333333332</v>
      </c>
      <c r="L715" s="34">
        <f>CONVERT(INDEX(DHW_StPt_Sch_EZ!$C$4:$I$27,MATCH(Schedules_8760!$C715,DHW_StPt_Sch_EZ!$B$4:$B$27,0),MATCH(Schedules_8760!$F715,DHW_StPt_Sch_EZ!$C$3:$I$3,0)),"F","C")</f>
        <v>53.333333333333329</v>
      </c>
      <c r="M715" s="34">
        <f>CONVERT(INDEX(DHW_StPt_Sch_EZ!$C$31:$I$54,MATCH(Schedules_8760!$C715,DHW_StPt_Sch_EZ!$B$31:$B$54,0),MATCH(Schedules_8760!$F715,DHW_StPt_Sch_EZ!$C$30:$I$30,0)),"F","C")</f>
        <v>53.333333333333329</v>
      </c>
      <c r="N715" s="12"/>
      <c r="O715" s="12"/>
      <c r="P715" s="12"/>
    </row>
    <row r="716" spans="1:16" x14ac:dyDescent="0.25">
      <c r="A716" s="35">
        <v>715</v>
      </c>
      <c r="B716" s="89">
        <v>30.75</v>
      </c>
      <c r="C716" s="35">
        <f t="shared" si="55"/>
        <v>19</v>
      </c>
      <c r="D716" s="35">
        <f t="shared" si="58"/>
        <v>30</v>
      </c>
      <c r="E716" s="35">
        <f t="shared" si="59"/>
        <v>2</v>
      </c>
      <c r="F716" s="35" t="str">
        <f t="shared" si="56"/>
        <v>Monday</v>
      </c>
      <c r="G716" s="35">
        <f t="shared" si="57"/>
        <v>1</v>
      </c>
      <c r="H716" s="34">
        <f>CONVERT(INDEX(Htg_StPt_Sch_EZ!$C$4:$I$27,MATCH(Schedules_8760!$C716,Htg_StPt_Sch_EZ!$B$4:$B$27,0),MATCH(Schedules_8760!$F716,Htg_StPt_Sch_EZ!$C$3:$I$3,0)),"F","C")</f>
        <v>20.555555555555554</v>
      </c>
      <c r="I716" s="34">
        <f>CONVERT(INDEX(Htg_StPt_Sch_EZ!$C$31:$I$54,MATCH(Schedules_8760!$C716,Htg_StPt_Sch_EZ!$B$31:$B$54,0),MATCH(Schedules_8760!$F716,Htg_StPt_Sch_EZ!$C$30:$I$30,0)),"F","C")</f>
        <v>18.333333333333332</v>
      </c>
      <c r="J716" s="34">
        <f>CONVERT(INDEX(Clg_StPt_Sch_EZ!$C$4:$I$27,MATCH(Schedules_8760!$C716,Clg_StPt_Sch_EZ!$B$4:$B$27,0),MATCH(Schedules_8760!$F716,Clg_StPt_Sch_EZ!$C$3:$I$3,0)),"F","C")</f>
        <v>25.555555555555554</v>
      </c>
      <c r="K716" s="34">
        <f>CONVERT(INDEX(Clg_StPt_Sch_EZ!$C$31:$I$54,MATCH(Schedules_8760!$C716,Clg_StPt_Sch_EZ!$B$31:$B$54,0),MATCH(Schedules_8760!$F716,Clg_StPt_Sch_EZ!$C$30:$I$30,0)),"F","C")</f>
        <v>28.333333333333332</v>
      </c>
      <c r="L716" s="34">
        <f>CONVERT(INDEX(DHW_StPt_Sch_EZ!$C$4:$I$27,MATCH(Schedules_8760!$C716,DHW_StPt_Sch_EZ!$B$4:$B$27,0),MATCH(Schedules_8760!$F716,DHW_StPt_Sch_EZ!$C$3:$I$3,0)),"F","C")</f>
        <v>53.333333333333329</v>
      </c>
      <c r="M716" s="34">
        <f>CONVERT(INDEX(DHW_StPt_Sch_EZ!$C$31:$I$54,MATCH(Schedules_8760!$C716,DHW_StPt_Sch_EZ!$B$31:$B$54,0),MATCH(Schedules_8760!$F716,DHW_StPt_Sch_EZ!$C$30:$I$30,0)),"F","C")</f>
        <v>53.333333333333329</v>
      </c>
      <c r="N716" s="12"/>
      <c r="O716" s="12"/>
      <c r="P716" s="12"/>
    </row>
    <row r="717" spans="1:16" x14ac:dyDescent="0.25">
      <c r="A717" s="35">
        <v>716</v>
      </c>
      <c r="B717" s="89">
        <v>30.791666666666671</v>
      </c>
      <c r="C717" s="35">
        <f t="shared" si="55"/>
        <v>20</v>
      </c>
      <c r="D717" s="35">
        <f t="shared" si="58"/>
        <v>30</v>
      </c>
      <c r="E717" s="35">
        <f t="shared" si="59"/>
        <v>2</v>
      </c>
      <c r="F717" s="35" t="str">
        <f t="shared" si="56"/>
        <v>Monday</v>
      </c>
      <c r="G717" s="35">
        <f t="shared" si="57"/>
        <v>1</v>
      </c>
      <c r="H717" s="34">
        <f>CONVERT(INDEX(Htg_StPt_Sch_EZ!$C$4:$I$27,MATCH(Schedules_8760!$C717,Htg_StPt_Sch_EZ!$B$4:$B$27,0),MATCH(Schedules_8760!$F717,Htg_StPt_Sch_EZ!$C$3:$I$3,0)),"F","C")</f>
        <v>20.555555555555554</v>
      </c>
      <c r="I717" s="34">
        <f>CONVERT(INDEX(Htg_StPt_Sch_EZ!$C$31:$I$54,MATCH(Schedules_8760!$C717,Htg_StPt_Sch_EZ!$B$31:$B$54,0),MATCH(Schedules_8760!$F717,Htg_StPt_Sch_EZ!$C$30:$I$30,0)),"F","C")</f>
        <v>18.888888888888889</v>
      </c>
      <c r="J717" s="34">
        <f>CONVERT(INDEX(Clg_StPt_Sch_EZ!$C$4:$I$27,MATCH(Schedules_8760!$C717,Clg_StPt_Sch_EZ!$B$4:$B$27,0),MATCH(Schedules_8760!$F717,Clg_StPt_Sch_EZ!$C$3:$I$3,0)),"F","C")</f>
        <v>25.555555555555554</v>
      </c>
      <c r="K717" s="34">
        <f>CONVERT(INDEX(Clg_StPt_Sch_EZ!$C$31:$I$54,MATCH(Schedules_8760!$C717,Clg_StPt_Sch_EZ!$B$31:$B$54,0),MATCH(Schedules_8760!$F717,Clg_StPt_Sch_EZ!$C$30:$I$30,0)),"F","C")</f>
        <v>28.333333333333332</v>
      </c>
      <c r="L717" s="34">
        <f>CONVERT(INDEX(DHW_StPt_Sch_EZ!$C$4:$I$27,MATCH(Schedules_8760!$C717,DHW_StPt_Sch_EZ!$B$4:$B$27,0),MATCH(Schedules_8760!$F717,DHW_StPt_Sch_EZ!$C$3:$I$3,0)),"F","C")</f>
        <v>53.333333333333329</v>
      </c>
      <c r="M717" s="34">
        <f>CONVERT(INDEX(DHW_StPt_Sch_EZ!$C$31:$I$54,MATCH(Schedules_8760!$C717,DHW_StPt_Sch_EZ!$B$31:$B$54,0),MATCH(Schedules_8760!$F717,DHW_StPt_Sch_EZ!$C$30:$I$30,0)),"F","C")</f>
        <v>53.333333333333329</v>
      </c>
      <c r="N717" s="12"/>
      <c r="O717" s="12"/>
      <c r="P717" s="12"/>
    </row>
    <row r="718" spans="1:16" x14ac:dyDescent="0.25">
      <c r="A718" s="35">
        <v>717</v>
      </c>
      <c r="B718" s="89">
        <v>30.833333333333329</v>
      </c>
      <c r="C718" s="35">
        <f t="shared" si="55"/>
        <v>21</v>
      </c>
      <c r="D718" s="35">
        <f t="shared" si="58"/>
        <v>30</v>
      </c>
      <c r="E718" s="35">
        <f t="shared" si="59"/>
        <v>2</v>
      </c>
      <c r="F718" s="35" t="str">
        <f t="shared" si="56"/>
        <v>Monday</v>
      </c>
      <c r="G718" s="35">
        <f t="shared" si="57"/>
        <v>1</v>
      </c>
      <c r="H718" s="34">
        <f>CONVERT(INDEX(Htg_StPt_Sch_EZ!$C$4:$I$27,MATCH(Schedules_8760!$C718,Htg_StPt_Sch_EZ!$B$4:$B$27,0),MATCH(Schedules_8760!$F718,Htg_StPt_Sch_EZ!$C$3:$I$3,0)),"F","C")</f>
        <v>20.555555555555554</v>
      </c>
      <c r="I718" s="34">
        <f>CONVERT(INDEX(Htg_StPt_Sch_EZ!$C$31:$I$54,MATCH(Schedules_8760!$C718,Htg_StPt_Sch_EZ!$B$31:$B$54,0),MATCH(Schedules_8760!$F718,Htg_StPt_Sch_EZ!$C$30:$I$30,0)),"F","C")</f>
        <v>19.444444444444443</v>
      </c>
      <c r="J718" s="34">
        <f>CONVERT(INDEX(Clg_StPt_Sch_EZ!$C$4:$I$27,MATCH(Schedules_8760!$C718,Clg_StPt_Sch_EZ!$B$4:$B$27,0),MATCH(Schedules_8760!$F718,Clg_StPt_Sch_EZ!$C$3:$I$3,0)),"F","C")</f>
        <v>25.555555555555554</v>
      </c>
      <c r="K718" s="34">
        <f>CONVERT(INDEX(Clg_StPt_Sch_EZ!$C$31:$I$54,MATCH(Schedules_8760!$C718,Clg_StPt_Sch_EZ!$B$31:$B$54,0),MATCH(Schedules_8760!$F718,Clg_StPt_Sch_EZ!$C$30:$I$30,0)),"F","C")</f>
        <v>28.333333333333332</v>
      </c>
      <c r="L718" s="34">
        <f>CONVERT(INDEX(DHW_StPt_Sch_EZ!$C$4:$I$27,MATCH(Schedules_8760!$C718,DHW_StPt_Sch_EZ!$B$4:$B$27,0),MATCH(Schedules_8760!$F718,DHW_StPt_Sch_EZ!$C$3:$I$3,0)),"F","C")</f>
        <v>53.333333333333329</v>
      </c>
      <c r="M718" s="34">
        <f>CONVERT(INDEX(DHW_StPt_Sch_EZ!$C$31:$I$54,MATCH(Schedules_8760!$C718,DHW_StPt_Sch_EZ!$B$31:$B$54,0),MATCH(Schedules_8760!$F718,DHW_StPt_Sch_EZ!$C$30:$I$30,0)),"F","C")</f>
        <v>53.333333333333329</v>
      </c>
      <c r="N718" s="12"/>
      <c r="O718" s="12"/>
      <c r="P718" s="12"/>
    </row>
    <row r="719" spans="1:16" x14ac:dyDescent="0.25">
      <c r="A719" s="35">
        <v>718</v>
      </c>
      <c r="B719" s="89">
        <v>30.875</v>
      </c>
      <c r="C719" s="35">
        <f t="shared" si="55"/>
        <v>22</v>
      </c>
      <c r="D719" s="35">
        <f t="shared" si="58"/>
        <v>30</v>
      </c>
      <c r="E719" s="35">
        <f t="shared" si="59"/>
        <v>2</v>
      </c>
      <c r="F719" s="35" t="str">
        <f t="shared" si="56"/>
        <v>Monday</v>
      </c>
      <c r="G719" s="35">
        <f t="shared" si="57"/>
        <v>1</v>
      </c>
      <c r="H719" s="34">
        <f>CONVERT(INDEX(Htg_StPt_Sch_EZ!$C$4:$I$27,MATCH(Schedules_8760!$C719,Htg_StPt_Sch_EZ!$B$4:$B$27,0),MATCH(Schedules_8760!$F719,Htg_StPt_Sch_EZ!$C$3:$I$3,0)),"F","C")</f>
        <v>20.555555555555554</v>
      </c>
      <c r="I719" s="34">
        <f>CONVERT(INDEX(Htg_StPt_Sch_EZ!$C$31:$I$54,MATCH(Schedules_8760!$C719,Htg_StPt_Sch_EZ!$B$31:$B$54,0),MATCH(Schedules_8760!$F719,Htg_StPt_Sch_EZ!$C$30:$I$30,0)),"F","C")</f>
        <v>19.444444444444443</v>
      </c>
      <c r="J719" s="34">
        <f>CONVERT(INDEX(Clg_StPt_Sch_EZ!$C$4:$I$27,MATCH(Schedules_8760!$C719,Clg_StPt_Sch_EZ!$B$4:$B$27,0),MATCH(Schedules_8760!$F719,Clg_StPt_Sch_EZ!$C$3:$I$3,0)),"F","C")</f>
        <v>25.555555555555554</v>
      </c>
      <c r="K719" s="34">
        <f>CONVERT(INDEX(Clg_StPt_Sch_EZ!$C$31:$I$54,MATCH(Schedules_8760!$C719,Clg_StPt_Sch_EZ!$B$31:$B$54,0),MATCH(Schedules_8760!$F719,Clg_StPt_Sch_EZ!$C$30:$I$30,0)),"F","C")</f>
        <v>28.333333333333332</v>
      </c>
      <c r="L719" s="34">
        <f>CONVERT(INDEX(DHW_StPt_Sch_EZ!$C$4:$I$27,MATCH(Schedules_8760!$C719,DHW_StPt_Sch_EZ!$B$4:$B$27,0),MATCH(Schedules_8760!$F719,DHW_StPt_Sch_EZ!$C$3:$I$3,0)),"F","C")</f>
        <v>53.333333333333329</v>
      </c>
      <c r="M719" s="34">
        <f>CONVERT(INDEX(DHW_StPt_Sch_EZ!$C$31:$I$54,MATCH(Schedules_8760!$C719,DHW_StPt_Sch_EZ!$B$31:$B$54,0),MATCH(Schedules_8760!$F719,DHW_StPt_Sch_EZ!$C$30:$I$30,0)),"F","C")</f>
        <v>53.333333333333329</v>
      </c>
      <c r="N719" s="12"/>
      <c r="O719" s="12"/>
      <c r="P719" s="12"/>
    </row>
    <row r="720" spans="1:16" x14ac:dyDescent="0.25">
      <c r="A720" s="35">
        <v>719</v>
      </c>
      <c r="B720" s="89">
        <v>30.916666666666671</v>
      </c>
      <c r="C720" s="35">
        <f t="shared" si="55"/>
        <v>23</v>
      </c>
      <c r="D720" s="35">
        <f t="shared" si="58"/>
        <v>30</v>
      </c>
      <c r="E720" s="35">
        <f t="shared" si="59"/>
        <v>2</v>
      </c>
      <c r="F720" s="35" t="str">
        <f t="shared" si="56"/>
        <v>Monday</v>
      </c>
      <c r="G720" s="35">
        <f t="shared" si="57"/>
        <v>1</v>
      </c>
      <c r="H720" s="34">
        <f>CONVERT(INDEX(Htg_StPt_Sch_EZ!$C$4:$I$27,MATCH(Schedules_8760!$C720,Htg_StPt_Sch_EZ!$B$4:$B$27,0),MATCH(Schedules_8760!$F720,Htg_StPt_Sch_EZ!$C$3:$I$3,0)),"F","C")</f>
        <v>20.555555555555554</v>
      </c>
      <c r="I720" s="34">
        <f>CONVERT(INDEX(Htg_StPt_Sch_EZ!$C$31:$I$54,MATCH(Schedules_8760!$C720,Htg_StPt_Sch_EZ!$B$31:$B$54,0),MATCH(Schedules_8760!$F720,Htg_StPt_Sch_EZ!$C$30:$I$30,0)),"F","C")</f>
        <v>19.444444444444443</v>
      </c>
      <c r="J720" s="34">
        <f>CONVERT(INDEX(Clg_StPt_Sch_EZ!$C$4:$I$27,MATCH(Schedules_8760!$C720,Clg_StPt_Sch_EZ!$B$4:$B$27,0),MATCH(Schedules_8760!$F720,Clg_StPt_Sch_EZ!$C$3:$I$3,0)),"F","C")</f>
        <v>25.555555555555554</v>
      </c>
      <c r="K720" s="34">
        <f>CONVERT(INDEX(Clg_StPt_Sch_EZ!$C$31:$I$54,MATCH(Schedules_8760!$C720,Clg_StPt_Sch_EZ!$B$31:$B$54,0),MATCH(Schedules_8760!$F720,Clg_StPt_Sch_EZ!$C$30:$I$30,0)),"F","C")</f>
        <v>28.333333333333332</v>
      </c>
      <c r="L720" s="34">
        <f>CONVERT(INDEX(DHW_StPt_Sch_EZ!$C$4:$I$27,MATCH(Schedules_8760!$C720,DHW_StPt_Sch_EZ!$B$4:$B$27,0),MATCH(Schedules_8760!$F720,DHW_StPt_Sch_EZ!$C$3:$I$3,0)),"F","C")</f>
        <v>53.333333333333329</v>
      </c>
      <c r="M720" s="34">
        <f>CONVERT(INDEX(DHW_StPt_Sch_EZ!$C$31:$I$54,MATCH(Schedules_8760!$C720,DHW_StPt_Sch_EZ!$B$31:$B$54,0),MATCH(Schedules_8760!$F720,DHW_StPt_Sch_EZ!$C$30:$I$30,0)),"F","C")</f>
        <v>53.333333333333329</v>
      </c>
      <c r="N720" s="12"/>
      <c r="O720" s="12"/>
      <c r="P720" s="12"/>
    </row>
    <row r="721" spans="1:16" x14ac:dyDescent="0.25">
      <c r="A721" s="35">
        <v>720</v>
      </c>
      <c r="B721" s="89">
        <v>30.958333333333329</v>
      </c>
      <c r="C721" s="35">
        <f t="shared" si="55"/>
        <v>24</v>
      </c>
      <c r="D721" s="35">
        <f t="shared" si="58"/>
        <v>30</v>
      </c>
      <c r="E721" s="35">
        <f t="shared" si="59"/>
        <v>2</v>
      </c>
      <c r="F721" s="35" t="str">
        <f t="shared" si="56"/>
        <v>Monday</v>
      </c>
      <c r="G721" s="35">
        <f t="shared" si="57"/>
        <v>1</v>
      </c>
      <c r="H721" s="34">
        <f>CONVERT(INDEX(Htg_StPt_Sch_EZ!$C$4:$I$27,MATCH(Schedules_8760!$C721,Htg_StPt_Sch_EZ!$B$4:$B$27,0),MATCH(Schedules_8760!$F721,Htg_StPt_Sch_EZ!$C$3:$I$3,0)),"F","C")</f>
        <v>20.555555555555554</v>
      </c>
      <c r="I721" s="34">
        <f>CONVERT(INDEX(Htg_StPt_Sch_EZ!$C$31:$I$54,MATCH(Schedules_8760!$C721,Htg_StPt_Sch_EZ!$B$31:$B$54,0),MATCH(Schedules_8760!$F721,Htg_StPt_Sch_EZ!$C$30:$I$30,0)),"F","C")</f>
        <v>19.444444444444443</v>
      </c>
      <c r="J721" s="34">
        <f>CONVERT(INDEX(Clg_StPt_Sch_EZ!$C$4:$I$27,MATCH(Schedules_8760!$C721,Clg_StPt_Sch_EZ!$B$4:$B$27,0),MATCH(Schedules_8760!$F721,Clg_StPt_Sch_EZ!$C$3:$I$3,0)),"F","C")</f>
        <v>25.555555555555554</v>
      </c>
      <c r="K721" s="34">
        <f>CONVERT(INDEX(Clg_StPt_Sch_EZ!$C$31:$I$54,MATCH(Schedules_8760!$C721,Clg_StPt_Sch_EZ!$B$31:$B$54,0),MATCH(Schedules_8760!$F721,Clg_StPt_Sch_EZ!$C$30:$I$30,0)),"F","C")</f>
        <v>28.333333333333332</v>
      </c>
      <c r="L721" s="34">
        <f>CONVERT(INDEX(DHW_StPt_Sch_EZ!$C$4:$I$27,MATCH(Schedules_8760!$C721,DHW_StPt_Sch_EZ!$B$4:$B$27,0),MATCH(Schedules_8760!$F721,DHW_StPt_Sch_EZ!$C$3:$I$3,0)),"F","C")</f>
        <v>53.333333333333329</v>
      </c>
      <c r="M721" s="34">
        <f>CONVERT(INDEX(DHW_StPt_Sch_EZ!$C$31:$I$54,MATCH(Schedules_8760!$C721,DHW_StPt_Sch_EZ!$B$31:$B$54,0),MATCH(Schedules_8760!$F721,DHW_StPt_Sch_EZ!$C$30:$I$30,0)),"F","C")</f>
        <v>53.333333333333329</v>
      </c>
      <c r="N721" s="12"/>
      <c r="O721" s="12"/>
      <c r="P721" s="12"/>
    </row>
    <row r="722" spans="1:16" x14ac:dyDescent="0.25">
      <c r="A722" s="35">
        <v>721</v>
      </c>
      <c r="B722" s="89">
        <v>31</v>
      </c>
      <c r="C722" s="35">
        <f t="shared" si="55"/>
        <v>1</v>
      </c>
      <c r="D722" s="35">
        <f t="shared" si="58"/>
        <v>31</v>
      </c>
      <c r="E722" s="35">
        <f t="shared" si="59"/>
        <v>3</v>
      </c>
      <c r="F722" s="35" t="str">
        <f t="shared" si="56"/>
        <v>Tuesday</v>
      </c>
      <c r="G722" s="35">
        <f t="shared" si="57"/>
        <v>1</v>
      </c>
      <c r="H722" s="34">
        <f>CONVERT(INDEX(Htg_StPt_Sch_EZ!$C$4:$I$27,MATCH(Schedules_8760!$C722,Htg_StPt_Sch_EZ!$B$4:$B$27,0),MATCH(Schedules_8760!$F722,Htg_StPt_Sch_EZ!$C$3:$I$3,0)),"F","C")</f>
        <v>20.555555555555554</v>
      </c>
      <c r="I722" s="34">
        <f>CONVERT(INDEX(Htg_StPt_Sch_EZ!$C$31:$I$54,MATCH(Schedules_8760!$C722,Htg_StPt_Sch_EZ!$B$31:$B$54,0),MATCH(Schedules_8760!$F722,Htg_StPt_Sch_EZ!$C$30:$I$30,0)),"F","C")</f>
        <v>19.444444444444443</v>
      </c>
      <c r="J722" s="34">
        <f>CONVERT(INDEX(Clg_StPt_Sch_EZ!$C$4:$I$27,MATCH(Schedules_8760!$C722,Clg_StPt_Sch_EZ!$B$4:$B$27,0),MATCH(Schedules_8760!$F722,Clg_StPt_Sch_EZ!$C$3:$I$3,0)),"F","C")</f>
        <v>25.555555555555554</v>
      </c>
      <c r="K722" s="34">
        <f>CONVERT(INDEX(Clg_StPt_Sch_EZ!$C$31:$I$54,MATCH(Schedules_8760!$C722,Clg_StPt_Sch_EZ!$B$31:$B$54,0),MATCH(Schedules_8760!$F722,Clg_StPt_Sch_EZ!$C$30:$I$30,0)),"F","C")</f>
        <v>28.333333333333332</v>
      </c>
      <c r="L722" s="34">
        <f>CONVERT(INDEX(DHW_StPt_Sch_EZ!$C$4:$I$27,MATCH(Schedules_8760!$C722,DHW_StPt_Sch_EZ!$B$4:$B$27,0),MATCH(Schedules_8760!$F722,DHW_StPt_Sch_EZ!$C$3:$I$3,0)),"F","C")</f>
        <v>53.333333333333329</v>
      </c>
      <c r="M722" s="34">
        <f>CONVERT(INDEX(DHW_StPt_Sch_EZ!$C$31:$I$54,MATCH(Schedules_8760!$C722,DHW_StPt_Sch_EZ!$B$31:$B$54,0),MATCH(Schedules_8760!$F722,DHW_StPt_Sch_EZ!$C$30:$I$30,0)),"F","C")</f>
        <v>53.333333333333329</v>
      </c>
      <c r="N722" s="12"/>
      <c r="O722" s="12"/>
      <c r="P722" s="12"/>
    </row>
    <row r="723" spans="1:16" x14ac:dyDescent="0.25">
      <c r="A723" s="35">
        <v>722</v>
      </c>
      <c r="B723" s="89">
        <v>31.041666666666671</v>
      </c>
      <c r="C723" s="35">
        <f t="shared" si="55"/>
        <v>2</v>
      </c>
      <c r="D723" s="35">
        <f t="shared" si="58"/>
        <v>31</v>
      </c>
      <c r="E723" s="35">
        <f t="shared" si="59"/>
        <v>3</v>
      </c>
      <c r="F723" s="35" t="str">
        <f t="shared" si="56"/>
        <v>Tuesday</v>
      </c>
      <c r="G723" s="35">
        <f t="shared" si="57"/>
        <v>1</v>
      </c>
      <c r="H723" s="34">
        <f>CONVERT(INDEX(Htg_StPt_Sch_EZ!$C$4:$I$27,MATCH(Schedules_8760!$C723,Htg_StPt_Sch_EZ!$B$4:$B$27,0),MATCH(Schedules_8760!$F723,Htg_StPt_Sch_EZ!$C$3:$I$3,0)),"F","C")</f>
        <v>20.555555555555554</v>
      </c>
      <c r="I723" s="34">
        <f>CONVERT(INDEX(Htg_StPt_Sch_EZ!$C$31:$I$54,MATCH(Schedules_8760!$C723,Htg_StPt_Sch_EZ!$B$31:$B$54,0),MATCH(Schedules_8760!$F723,Htg_StPt_Sch_EZ!$C$30:$I$30,0)),"F","C")</f>
        <v>19.444444444444443</v>
      </c>
      <c r="J723" s="34">
        <f>CONVERT(INDEX(Clg_StPt_Sch_EZ!$C$4:$I$27,MATCH(Schedules_8760!$C723,Clg_StPt_Sch_EZ!$B$4:$B$27,0),MATCH(Schedules_8760!$F723,Clg_StPt_Sch_EZ!$C$3:$I$3,0)),"F","C")</f>
        <v>25.555555555555554</v>
      </c>
      <c r="K723" s="34">
        <f>CONVERT(INDEX(Clg_StPt_Sch_EZ!$C$31:$I$54,MATCH(Schedules_8760!$C723,Clg_StPt_Sch_EZ!$B$31:$B$54,0),MATCH(Schedules_8760!$F723,Clg_StPt_Sch_EZ!$C$30:$I$30,0)),"F","C")</f>
        <v>28.333333333333332</v>
      </c>
      <c r="L723" s="34">
        <f>CONVERT(INDEX(DHW_StPt_Sch_EZ!$C$4:$I$27,MATCH(Schedules_8760!$C723,DHW_StPt_Sch_EZ!$B$4:$B$27,0),MATCH(Schedules_8760!$F723,DHW_StPt_Sch_EZ!$C$3:$I$3,0)),"F","C")</f>
        <v>53.333333333333329</v>
      </c>
      <c r="M723" s="34">
        <f>CONVERT(INDEX(DHW_StPt_Sch_EZ!$C$31:$I$54,MATCH(Schedules_8760!$C723,DHW_StPt_Sch_EZ!$B$31:$B$54,0),MATCH(Schedules_8760!$F723,DHW_StPt_Sch_EZ!$C$30:$I$30,0)),"F","C")</f>
        <v>53.333333333333329</v>
      </c>
      <c r="N723" s="12"/>
      <c r="O723" s="12"/>
      <c r="P723" s="12"/>
    </row>
    <row r="724" spans="1:16" x14ac:dyDescent="0.25">
      <c r="A724" s="35">
        <v>723</v>
      </c>
      <c r="B724" s="89">
        <v>31.083333333333329</v>
      </c>
      <c r="C724" s="35">
        <f t="shared" si="55"/>
        <v>3</v>
      </c>
      <c r="D724" s="35">
        <f t="shared" si="58"/>
        <v>31</v>
      </c>
      <c r="E724" s="35">
        <f t="shared" si="59"/>
        <v>3</v>
      </c>
      <c r="F724" s="35" t="str">
        <f t="shared" si="56"/>
        <v>Tuesday</v>
      </c>
      <c r="G724" s="35">
        <f t="shared" si="57"/>
        <v>1</v>
      </c>
      <c r="H724" s="34">
        <f>CONVERT(INDEX(Htg_StPt_Sch_EZ!$C$4:$I$27,MATCH(Schedules_8760!$C724,Htg_StPt_Sch_EZ!$B$4:$B$27,0),MATCH(Schedules_8760!$F724,Htg_StPt_Sch_EZ!$C$3:$I$3,0)),"F","C")</f>
        <v>20.555555555555554</v>
      </c>
      <c r="I724" s="34">
        <f>CONVERT(INDEX(Htg_StPt_Sch_EZ!$C$31:$I$54,MATCH(Schedules_8760!$C724,Htg_StPt_Sch_EZ!$B$31:$B$54,0),MATCH(Schedules_8760!$F724,Htg_StPt_Sch_EZ!$C$30:$I$30,0)),"F","C")</f>
        <v>19.444444444444443</v>
      </c>
      <c r="J724" s="34">
        <f>CONVERT(INDEX(Clg_StPt_Sch_EZ!$C$4:$I$27,MATCH(Schedules_8760!$C724,Clg_StPt_Sch_EZ!$B$4:$B$27,0),MATCH(Schedules_8760!$F724,Clg_StPt_Sch_EZ!$C$3:$I$3,0)),"F","C")</f>
        <v>25.555555555555554</v>
      </c>
      <c r="K724" s="34">
        <f>CONVERT(INDEX(Clg_StPt_Sch_EZ!$C$31:$I$54,MATCH(Schedules_8760!$C724,Clg_StPt_Sch_EZ!$B$31:$B$54,0),MATCH(Schedules_8760!$F724,Clg_StPt_Sch_EZ!$C$30:$I$30,0)),"F","C")</f>
        <v>28.333333333333332</v>
      </c>
      <c r="L724" s="34">
        <f>CONVERT(INDEX(DHW_StPt_Sch_EZ!$C$4:$I$27,MATCH(Schedules_8760!$C724,DHW_StPt_Sch_EZ!$B$4:$B$27,0),MATCH(Schedules_8760!$F724,DHW_StPt_Sch_EZ!$C$3:$I$3,0)),"F","C")</f>
        <v>53.333333333333329</v>
      </c>
      <c r="M724" s="34">
        <f>CONVERT(INDEX(DHW_StPt_Sch_EZ!$C$31:$I$54,MATCH(Schedules_8760!$C724,DHW_StPt_Sch_EZ!$B$31:$B$54,0),MATCH(Schedules_8760!$F724,DHW_StPt_Sch_EZ!$C$30:$I$30,0)),"F","C")</f>
        <v>53.333333333333329</v>
      </c>
      <c r="N724" s="12"/>
      <c r="O724" s="12"/>
      <c r="P724" s="12"/>
    </row>
    <row r="725" spans="1:16" x14ac:dyDescent="0.25">
      <c r="A725" s="35">
        <v>724</v>
      </c>
      <c r="B725" s="89">
        <v>31.125</v>
      </c>
      <c r="C725" s="35">
        <f t="shared" si="55"/>
        <v>4</v>
      </c>
      <c r="D725" s="35">
        <f t="shared" si="58"/>
        <v>31</v>
      </c>
      <c r="E725" s="35">
        <f t="shared" si="59"/>
        <v>3</v>
      </c>
      <c r="F725" s="35" t="str">
        <f t="shared" si="56"/>
        <v>Tuesday</v>
      </c>
      <c r="G725" s="35">
        <f t="shared" si="57"/>
        <v>1</v>
      </c>
      <c r="H725" s="34">
        <f>CONVERT(INDEX(Htg_StPt_Sch_EZ!$C$4:$I$27,MATCH(Schedules_8760!$C725,Htg_StPt_Sch_EZ!$B$4:$B$27,0),MATCH(Schedules_8760!$F725,Htg_StPt_Sch_EZ!$C$3:$I$3,0)),"F","C")</f>
        <v>20.555555555555554</v>
      </c>
      <c r="I725" s="34">
        <f>CONVERT(INDEX(Htg_StPt_Sch_EZ!$C$31:$I$54,MATCH(Schedules_8760!$C725,Htg_StPt_Sch_EZ!$B$31:$B$54,0),MATCH(Schedules_8760!$F725,Htg_StPt_Sch_EZ!$C$30:$I$30,0)),"F","C")</f>
        <v>19.444444444444443</v>
      </c>
      <c r="J725" s="34">
        <f>CONVERT(INDEX(Clg_StPt_Sch_EZ!$C$4:$I$27,MATCH(Schedules_8760!$C725,Clg_StPt_Sch_EZ!$B$4:$B$27,0),MATCH(Schedules_8760!$F725,Clg_StPt_Sch_EZ!$C$3:$I$3,0)),"F","C")</f>
        <v>25.555555555555554</v>
      </c>
      <c r="K725" s="34">
        <f>CONVERT(INDEX(Clg_StPt_Sch_EZ!$C$31:$I$54,MATCH(Schedules_8760!$C725,Clg_StPt_Sch_EZ!$B$31:$B$54,0),MATCH(Schedules_8760!$F725,Clg_StPt_Sch_EZ!$C$30:$I$30,0)),"F","C")</f>
        <v>28.333333333333332</v>
      </c>
      <c r="L725" s="34">
        <f>CONVERT(INDEX(DHW_StPt_Sch_EZ!$C$4:$I$27,MATCH(Schedules_8760!$C725,DHW_StPt_Sch_EZ!$B$4:$B$27,0),MATCH(Schedules_8760!$F725,DHW_StPt_Sch_EZ!$C$3:$I$3,0)),"F","C")</f>
        <v>53.333333333333329</v>
      </c>
      <c r="M725" s="34">
        <f>CONVERT(INDEX(DHW_StPt_Sch_EZ!$C$31:$I$54,MATCH(Schedules_8760!$C725,DHW_StPt_Sch_EZ!$B$31:$B$54,0),MATCH(Schedules_8760!$F725,DHW_StPt_Sch_EZ!$C$30:$I$30,0)),"F","C")</f>
        <v>53.333333333333329</v>
      </c>
      <c r="N725" s="12"/>
      <c r="O725" s="12"/>
      <c r="P725" s="12"/>
    </row>
    <row r="726" spans="1:16" x14ac:dyDescent="0.25">
      <c r="A726" s="35">
        <v>725</v>
      </c>
      <c r="B726" s="89">
        <v>31.166666666666671</v>
      </c>
      <c r="C726" s="35">
        <f t="shared" si="55"/>
        <v>5</v>
      </c>
      <c r="D726" s="35">
        <f t="shared" si="58"/>
        <v>31</v>
      </c>
      <c r="E726" s="35">
        <f t="shared" si="59"/>
        <v>3</v>
      </c>
      <c r="F726" s="35" t="str">
        <f t="shared" si="56"/>
        <v>Tuesday</v>
      </c>
      <c r="G726" s="35">
        <f t="shared" si="57"/>
        <v>1</v>
      </c>
      <c r="H726" s="34">
        <f>CONVERT(INDEX(Htg_StPt_Sch_EZ!$C$4:$I$27,MATCH(Schedules_8760!$C726,Htg_StPt_Sch_EZ!$B$4:$B$27,0),MATCH(Schedules_8760!$F726,Htg_StPt_Sch_EZ!$C$3:$I$3,0)),"F","C")</f>
        <v>20.555555555555554</v>
      </c>
      <c r="I726" s="34">
        <f>CONVERT(INDEX(Htg_StPt_Sch_EZ!$C$31:$I$54,MATCH(Schedules_8760!$C726,Htg_StPt_Sch_EZ!$B$31:$B$54,0),MATCH(Schedules_8760!$F726,Htg_StPt_Sch_EZ!$C$30:$I$30,0)),"F","C")</f>
        <v>19.444444444444443</v>
      </c>
      <c r="J726" s="34">
        <f>CONVERT(INDEX(Clg_StPt_Sch_EZ!$C$4:$I$27,MATCH(Schedules_8760!$C726,Clg_StPt_Sch_EZ!$B$4:$B$27,0),MATCH(Schedules_8760!$F726,Clg_StPt_Sch_EZ!$C$3:$I$3,0)),"F","C")</f>
        <v>25.555555555555554</v>
      </c>
      <c r="K726" s="34">
        <f>CONVERT(INDEX(Clg_StPt_Sch_EZ!$C$31:$I$54,MATCH(Schedules_8760!$C726,Clg_StPt_Sch_EZ!$B$31:$B$54,0),MATCH(Schedules_8760!$F726,Clg_StPt_Sch_EZ!$C$30:$I$30,0)),"F","C")</f>
        <v>28.333333333333332</v>
      </c>
      <c r="L726" s="34">
        <f>CONVERT(INDEX(DHW_StPt_Sch_EZ!$C$4:$I$27,MATCH(Schedules_8760!$C726,DHW_StPt_Sch_EZ!$B$4:$B$27,0),MATCH(Schedules_8760!$F726,DHW_StPt_Sch_EZ!$C$3:$I$3,0)),"F","C")</f>
        <v>53.333333333333329</v>
      </c>
      <c r="M726" s="34">
        <f>CONVERT(INDEX(DHW_StPt_Sch_EZ!$C$31:$I$54,MATCH(Schedules_8760!$C726,DHW_StPt_Sch_EZ!$B$31:$B$54,0),MATCH(Schedules_8760!$F726,DHW_StPt_Sch_EZ!$C$30:$I$30,0)),"F","C")</f>
        <v>53.333333333333329</v>
      </c>
      <c r="N726" s="12"/>
      <c r="O726" s="12"/>
      <c r="P726" s="12"/>
    </row>
    <row r="727" spans="1:16" x14ac:dyDescent="0.25">
      <c r="A727" s="35">
        <v>726</v>
      </c>
      <c r="B727" s="89">
        <v>31.208333333333329</v>
      </c>
      <c r="C727" s="35">
        <f t="shared" si="55"/>
        <v>6</v>
      </c>
      <c r="D727" s="35">
        <f t="shared" si="58"/>
        <v>31</v>
      </c>
      <c r="E727" s="35">
        <f t="shared" si="59"/>
        <v>3</v>
      </c>
      <c r="F727" s="35" t="str">
        <f t="shared" si="56"/>
        <v>Tuesday</v>
      </c>
      <c r="G727" s="35">
        <f t="shared" si="57"/>
        <v>1</v>
      </c>
      <c r="H727" s="34">
        <f>CONVERT(INDEX(Htg_StPt_Sch_EZ!$C$4:$I$27,MATCH(Schedules_8760!$C727,Htg_StPt_Sch_EZ!$B$4:$B$27,0),MATCH(Schedules_8760!$F727,Htg_StPt_Sch_EZ!$C$3:$I$3,0)),"F","C")</f>
        <v>20.555555555555554</v>
      </c>
      <c r="I727" s="34">
        <f>CONVERT(INDEX(Htg_StPt_Sch_EZ!$C$31:$I$54,MATCH(Schedules_8760!$C727,Htg_StPt_Sch_EZ!$B$31:$B$54,0),MATCH(Schedules_8760!$F727,Htg_StPt_Sch_EZ!$C$30:$I$30,0)),"F","C")</f>
        <v>19.444444444444443</v>
      </c>
      <c r="J727" s="34">
        <f>CONVERT(INDEX(Clg_StPt_Sch_EZ!$C$4:$I$27,MATCH(Schedules_8760!$C727,Clg_StPt_Sch_EZ!$B$4:$B$27,0),MATCH(Schedules_8760!$F727,Clg_StPt_Sch_EZ!$C$3:$I$3,0)),"F","C")</f>
        <v>25.555555555555554</v>
      </c>
      <c r="K727" s="34">
        <f>CONVERT(INDEX(Clg_StPt_Sch_EZ!$C$31:$I$54,MATCH(Schedules_8760!$C727,Clg_StPt_Sch_EZ!$B$31:$B$54,0),MATCH(Schedules_8760!$F727,Clg_StPt_Sch_EZ!$C$30:$I$30,0)),"F","C")</f>
        <v>28.333333333333332</v>
      </c>
      <c r="L727" s="34">
        <f>CONVERT(INDEX(DHW_StPt_Sch_EZ!$C$4:$I$27,MATCH(Schedules_8760!$C727,DHW_StPt_Sch_EZ!$B$4:$B$27,0),MATCH(Schedules_8760!$F727,DHW_StPt_Sch_EZ!$C$3:$I$3,0)),"F","C")</f>
        <v>53.333333333333329</v>
      </c>
      <c r="M727" s="34">
        <f>CONVERT(INDEX(DHW_StPt_Sch_EZ!$C$31:$I$54,MATCH(Schedules_8760!$C727,DHW_StPt_Sch_EZ!$B$31:$B$54,0),MATCH(Schedules_8760!$F727,DHW_StPt_Sch_EZ!$C$30:$I$30,0)),"F","C")</f>
        <v>53.333333333333329</v>
      </c>
      <c r="N727" s="12"/>
      <c r="O727" s="12"/>
      <c r="P727" s="12"/>
    </row>
    <row r="728" spans="1:16" x14ac:dyDescent="0.25">
      <c r="A728" s="35">
        <v>727</v>
      </c>
      <c r="B728" s="89">
        <v>31.25</v>
      </c>
      <c r="C728" s="35">
        <f t="shared" si="55"/>
        <v>7</v>
      </c>
      <c r="D728" s="35">
        <f t="shared" si="58"/>
        <v>31</v>
      </c>
      <c r="E728" s="35">
        <f t="shared" si="59"/>
        <v>3</v>
      </c>
      <c r="F728" s="35" t="str">
        <f t="shared" si="56"/>
        <v>Tuesday</v>
      </c>
      <c r="G728" s="35">
        <f t="shared" si="57"/>
        <v>1</v>
      </c>
      <c r="H728" s="34">
        <f>CONVERT(INDEX(Htg_StPt_Sch_EZ!$C$4:$I$27,MATCH(Schedules_8760!$C728,Htg_StPt_Sch_EZ!$B$4:$B$27,0),MATCH(Schedules_8760!$F728,Htg_StPt_Sch_EZ!$C$3:$I$3,0)),"F","C")</f>
        <v>20.555555555555554</v>
      </c>
      <c r="I728" s="34">
        <f>CONVERT(INDEX(Htg_StPt_Sch_EZ!$C$31:$I$54,MATCH(Schedules_8760!$C728,Htg_StPt_Sch_EZ!$B$31:$B$54,0),MATCH(Schedules_8760!$F728,Htg_StPt_Sch_EZ!$C$30:$I$30,0)),"F","C")</f>
        <v>19.444444444444443</v>
      </c>
      <c r="J728" s="34">
        <f>CONVERT(INDEX(Clg_StPt_Sch_EZ!$C$4:$I$27,MATCH(Schedules_8760!$C728,Clg_StPt_Sch_EZ!$B$4:$B$27,0),MATCH(Schedules_8760!$F728,Clg_StPt_Sch_EZ!$C$3:$I$3,0)),"F","C")</f>
        <v>25.555555555555554</v>
      </c>
      <c r="K728" s="34">
        <f>CONVERT(INDEX(Clg_StPt_Sch_EZ!$C$31:$I$54,MATCH(Schedules_8760!$C728,Clg_StPt_Sch_EZ!$B$31:$B$54,0),MATCH(Schedules_8760!$F728,Clg_StPt_Sch_EZ!$C$30:$I$30,0)),"F","C")</f>
        <v>28.333333333333332</v>
      </c>
      <c r="L728" s="34">
        <f>CONVERT(INDEX(DHW_StPt_Sch_EZ!$C$4:$I$27,MATCH(Schedules_8760!$C728,DHW_StPt_Sch_EZ!$B$4:$B$27,0),MATCH(Schedules_8760!$F728,DHW_StPt_Sch_EZ!$C$3:$I$3,0)),"F","C")</f>
        <v>53.333333333333329</v>
      </c>
      <c r="M728" s="34">
        <f>CONVERT(INDEX(DHW_StPt_Sch_EZ!$C$31:$I$54,MATCH(Schedules_8760!$C728,DHW_StPt_Sch_EZ!$B$31:$B$54,0),MATCH(Schedules_8760!$F728,DHW_StPt_Sch_EZ!$C$30:$I$30,0)),"F","C")</f>
        <v>53.333333333333329</v>
      </c>
      <c r="N728" s="12"/>
      <c r="O728" s="12"/>
      <c r="P728" s="12"/>
    </row>
    <row r="729" spans="1:16" x14ac:dyDescent="0.25">
      <c r="A729" s="35">
        <v>728</v>
      </c>
      <c r="B729" s="89">
        <v>31.291666666666671</v>
      </c>
      <c r="C729" s="35">
        <f t="shared" si="55"/>
        <v>8</v>
      </c>
      <c r="D729" s="35">
        <f t="shared" si="58"/>
        <v>31</v>
      </c>
      <c r="E729" s="35">
        <f t="shared" si="59"/>
        <v>3</v>
      </c>
      <c r="F729" s="35" t="str">
        <f t="shared" si="56"/>
        <v>Tuesday</v>
      </c>
      <c r="G729" s="35">
        <f t="shared" si="57"/>
        <v>1</v>
      </c>
      <c r="H729" s="34">
        <f>CONVERT(INDEX(Htg_StPt_Sch_EZ!$C$4:$I$27,MATCH(Schedules_8760!$C729,Htg_StPt_Sch_EZ!$B$4:$B$27,0),MATCH(Schedules_8760!$F729,Htg_StPt_Sch_EZ!$C$3:$I$3,0)),"F","C")</f>
        <v>20.555555555555554</v>
      </c>
      <c r="I729" s="34">
        <f>CONVERT(INDEX(Htg_StPt_Sch_EZ!$C$31:$I$54,MATCH(Schedules_8760!$C729,Htg_StPt_Sch_EZ!$B$31:$B$54,0),MATCH(Schedules_8760!$F729,Htg_StPt_Sch_EZ!$C$30:$I$30,0)),"F","C")</f>
        <v>19.444444444444443</v>
      </c>
      <c r="J729" s="34">
        <f>CONVERT(INDEX(Clg_StPt_Sch_EZ!$C$4:$I$27,MATCH(Schedules_8760!$C729,Clg_StPt_Sch_EZ!$B$4:$B$27,0),MATCH(Schedules_8760!$F729,Clg_StPt_Sch_EZ!$C$3:$I$3,0)),"F","C")</f>
        <v>25.555555555555554</v>
      </c>
      <c r="K729" s="34">
        <f>CONVERT(INDEX(Clg_StPt_Sch_EZ!$C$31:$I$54,MATCH(Schedules_8760!$C729,Clg_StPt_Sch_EZ!$B$31:$B$54,0),MATCH(Schedules_8760!$F729,Clg_StPt_Sch_EZ!$C$30:$I$30,0)),"F","C")</f>
        <v>25</v>
      </c>
      <c r="L729" s="34">
        <f>CONVERT(INDEX(DHW_StPt_Sch_EZ!$C$4:$I$27,MATCH(Schedules_8760!$C729,DHW_StPt_Sch_EZ!$B$4:$B$27,0),MATCH(Schedules_8760!$F729,DHW_StPt_Sch_EZ!$C$3:$I$3,0)),"F","C")</f>
        <v>53.333333333333329</v>
      </c>
      <c r="M729" s="34">
        <f>CONVERT(INDEX(DHW_StPt_Sch_EZ!$C$31:$I$54,MATCH(Schedules_8760!$C729,DHW_StPt_Sch_EZ!$B$31:$B$54,0),MATCH(Schedules_8760!$F729,DHW_StPt_Sch_EZ!$C$30:$I$30,0)),"F","C")</f>
        <v>53.333333333333329</v>
      </c>
      <c r="N729" s="12"/>
      <c r="O729" s="12"/>
      <c r="P729" s="12"/>
    </row>
    <row r="730" spans="1:16" x14ac:dyDescent="0.25">
      <c r="A730" s="35">
        <v>729</v>
      </c>
      <c r="B730" s="89">
        <v>31.333333333333329</v>
      </c>
      <c r="C730" s="35">
        <f t="shared" si="55"/>
        <v>9</v>
      </c>
      <c r="D730" s="35">
        <f t="shared" si="58"/>
        <v>31</v>
      </c>
      <c r="E730" s="35">
        <f t="shared" si="59"/>
        <v>3</v>
      </c>
      <c r="F730" s="35" t="str">
        <f t="shared" si="56"/>
        <v>Tuesday</v>
      </c>
      <c r="G730" s="35">
        <f t="shared" si="57"/>
        <v>1</v>
      </c>
      <c r="H730" s="34">
        <f>CONVERT(INDEX(Htg_StPt_Sch_EZ!$C$4:$I$27,MATCH(Schedules_8760!$C730,Htg_StPt_Sch_EZ!$B$4:$B$27,0),MATCH(Schedules_8760!$F730,Htg_StPt_Sch_EZ!$C$3:$I$3,0)),"F","C")</f>
        <v>20.555555555555554</v>
      </c>
      <c r="I730" s="34">
        <f>CONVERT(INDEX(Htg_StPt_Sch_EZ!$C$31:$I$54,MATCH(Schedules_8760!$C730,Htg_StPt_Sch_EZ!$B$31:$B$54,0),MATCH(Schedules_8760!$F730,Htg_StPt_Sch_EZ!$C$30:$I$30,0)),"F","C")</f>
        <v>19.444444444444443</v>
      </c>
      <c r="J730" s="34">
        <f>CONVERT(INDEX(Clg_StPt_Sch_EZ!$C$4:$I$27,MATCH(Schedules_8760!$C730,Clg_StPt_Sch_EZ!$B$4:$B$27,0),MATCH(Schedules_8760!$F730,Clg_StPt_Sch_EZ!$C$3:$I$3,0)),"F","C")</f>
        <v>25.555555555555554</v>
      </c>
      <c r="K730" s="34">
        <f>CONVERT(INDEX(Clg_StPt_Sch_EZ!$C$31:$I$54,MATCH(Schedules_8760!$C730,Clg_StPt_Sch_EZ!$B$31:$B$54,0),MATCH(Schedules_8760!$F730,Clg_StPt_Sch_EZ!$C$30:$I$30,0)),"F","C")</f>
        <v>25</v>
      </c>
      <c r="L730" s="34">
        <f>CONVERT(INDEX(DHW_StPt_Sch_EZ!$C$4:$I$27,MATCH(Schedules_8760!$C730,DHW_StPt_Sch_EZ!$B$4:$B$27,0),MATCH(Schedules_8760!$F730,DHW_StPt_Sch_EZ!$C$3:$I$3,0)),"F","C")</f>
        <v>53.333333333333329</v>
      </c>
      <c r="M730" s="34">
        <f>CONVERT(INDEX(DHW_StPt_Sch_EZ!$C$31:$I$54,MATCH(Schedules_8760!$C730,DHW_StPt_Sch_EZ!$B$31:$B$54,0),MATCH(Schedules_8760!$F730,DHW_StPt_Sch_EZ!$C$30:$I$30,0)),"F","C")</f>
        <v>53.333333333333329</v>
      </c>
      <c r="N730" s="12"/>
      <c r="O730" s="12"/>
      <c r="P730" s="12"/>
    </row>
    <row r="731" spans="1:16" x14ac:dyDescent="0.25">
      <c r="A731" s="35">
        <v>730</v>
      </c>
      <c r="B731" s="89">
        <v>31.375</v>
      </c>
      <c r="C731" s="35">
        <f t="shared" si="55"/>
        <v>10</v>
      </c>
      <c r="D731" s="35">
        <f t="shared" si="58"/>
        <v>31</v>
      </c>
      <c r="E731" s="35">
        <f t="shared" si="59"/>
        <v>3</v>
      </c>
      <c r="F731" s="35" t="str">
        <f t="shared" si="56"/>
        <v>Tuesday</v>
      </c>
      <c r="G731" s="35">
        <f t="shared" si="57"/>
        <v>1</v>
      </c>
      <c r="H731" s="34">
        <f>CONVERT(INDEX(Htg_StPt_Sch_EZ!$C$4:$I$27,MATCH(Schedules_8760!$C731,Htg_StPt_Sch_EZ!$B$4:$B$27,0),MATCH(Schedules_8760!$F731,Htg_StPt_Sch_EZ!$C$3:$I$3,0)),"F","C")</f>
        <v>20.555555555555554</v>
      </c>
      <c r="I731" s="34">
        <f>CONVERT(INDEX(Htg_StPt_Sch_EZ!$C$31:$I$54,MATCH(Schedules_8760!$C731,Htg_StPt_Sch_EZ!$B$31:$B$54,0),MATCH(Schedules_8760!$F731,Htg_StPt_Sch_EZ!$C$30:$I$30,0)),"F","C")</f>
        <v>19.444444444444443</v>
      </c>
      <c r="J731" s="34">
        <f>CONVERT(INDEX(Clg_StPt_Sch_EZ!$C$4:$I$27,MATCH(Schedules_8760!$C731,Clg_StPt_Sch_EZ!$B$4:$B$27,0),MATCH(Schedules_8760!$F731,Clg_StPt_Sch_EZ!$C$3:$I$3,0)),"F","C")</f>
        <v>25.555555555555554</v>
      </c>
      <c r="K731" s="34">
        <f>CONVERT(INDEX(Clg_StPt_Sch_EZ!$C$31:$I$54,MATCH(Schedules_8760!$C731,Clg_StPt_Sch_EZ!$B$31:$B$54,0),MATCH(Schedules_8760!$F731,Clg_StPt_Sch_EZ!$C$30:$I$30,0)),"F","C")</f>
        <v>25</v>
      </c>
      <c r="L731" s="34">
        <f>CONVERT(INDEX(DHW_StPt_Sch_EZ!$C$4:$I$27,MATCH(Schedules_8760!$C731,DHW_StPt_Sch_EZ!$B$4:$B$27,0),MATCH(Schedules_8760!$F731,DHW_StPt_Sch_EZ!$C$3:$I$3,0)),"F","C")</f>
        <v>53.333333333333329</v>
      </c>
      <c r="M731" s="34">
        <f>CONVERT(INDEX(DHW_StPt_Sch_EZ!$C$31:$I$54,MATCH(Schedules_8760!$C731,DHW_StPt_Sch_EZ!$B$31:$B$54,0),MATCH(Schedules_8760!$F731,DHW_StPt_Sch_EZ!$C$30:$I$30,0)),"F","C")</f>
        <v>53.333333333333329</v>
      </c>
      <c r="N731" s="12"/>
      <c r="O731" s="12"/>
      <c r="P731" s="12"/>
    </row>
    <row r="732" spans="1:16" x14ac:dyDescent="0.25">
      <c r="A732" s="35">
        <v>731</v>
      </c>
      <c r="B732" s="89">
        <v>31.416666666666671</v>
      </c>
      <c r="C732" s="35">
        <f t="shared" si="55"/>
        <v>11</v>
      </c>
      <c r="D732" s="35">
        <f t="shared" si="58"/>
        <v>31</v>
      </c>
      <c r="E732" s="35">
        <f t="shared" si="59"/>
        <v>3</v>
      </c>
      <c r="F732" s="35" t="str">
        <f t="shared" si="56"/>
        <v>Tuesday</v>
      </c>
      <c r="G732" s="35">
        <f t="shared" si="57"/>
        <v>1</v>
      </c>
      <c r="H732" s="34">
        <f>CONVERT(INDEX(Htg_StPt_Sch_EZ!$C$4:$I$27,MATCH(Schedules_8760!$C732,Htg_StPt_Sch_EZ!$B$4:$B$27,0),MATCH(Schedules_8760!$F732,Htg_StPt_Sch_EZ!$C$3:$I$3,0)),"F","C")</f>
        <v>20.555555555555554</v>
      </c>
      <c r="I732" s="34">
        <f>CONVERT(INDEX(Htg_StPt_Sch_EZ!$C$31:$I$54,MATCH(Schedules_8760!$C732,Htg_StPt_Sch_EZ!$B$31:$B$54,0),MATCH(Schedules_8760!$F732,Htg_StPt_Sch_EZ!$C$30:$I$30,0)),"F","C")</f>
        <v>19.444444444444443</v>
      </c>
      <c r="J732" s="34">
        <f>CONVERT(INDEX(Clg_StPt_Sch_EZ!$C$4:$I$27,MATCH(Schedules_8760!$C732,Clg_StPt_Sch_EZ!$B$4:$B$27,0),MATCH(Schedules_8760!$F732,Clg_StPt_Sch_EZ!$C$3:$I$3,0)),"F","C")</f>
        <v>25.555555555555554</v>
      </c>
      <c r="K732" s="34">
        <f>CONVERT(INDEX(Clg_StPt_Sch_EZ!$C$31:$I$54,MATCH(Schedules_8760!$C732,Clg_StPt_Sch_EZ!$B$31:$B$54,0),MATCH(Schedules_8760!$F732,Clg_StPt_Sch_EZ!$C$30:$I$30,0)),"F","C")</f>
        <v>25</v>
      </c>
      <c r="L732" s="34">
        <f>CONVERT(INDEX(DHW_StPt_Sch_EZ!$C$4:$I$27,MATCH(Schedules_8760!$C732,DHW_StPt_Sch_EZ!$B$4:$B$27,0),MATCH(Schedules_8760!$F732,DHW_StPt_Sch_EZ!$C$3:$I$3,0)),"F","C")</f>
        <v>53.333333333333329</v>
      </c>
      <c r="M732" s="34">
        <f>CONVERT(INDEX(DHW_StPt_Sch_EZ!$C$31:$I$54,MATCH(Schedules_8760!$C732,DHW_StPt_Sch_EZ!$B$31:$B$54,0),MATCH(Schedules_8760!$F732,DHW_StPt_Sch_EZ!$C$30:$I$30,0)),"F","C")</f>
        <v>53.333333333333329</v>
      </c>
      <c r="N732" s="12"/>
      <c r="O732" s="12"/>
      <c r="P732" s="12"/>
    </row>
    <row r="733" spans="1:16" x14ac:dyDescent="0.25">
      <c r="A733" s="35">
        <v>732</v>
      </c>
      <c r="B733" s="89">
        <v>31.458333333333329</v>
      </c>
      <c r="C733" s="35">
        <f t="shared" si="55"/>
        <v>12</v>
      </c>
      <c r="D733" s="35">
        <f t="shared" si="58"/>
        <v>31</v>
      </c>
      <c r="E733" s="35">
        <f t="shared" si="59"/>
        <v>3</v>
      </c>
      <c r="F733" s="35" t="str">
        <f t="shared" si="56"/>
        <v>Tuesday</v>
      </c>
      <c r="G733" s="35">
        <f t="shared" si="57"/>
        <v>1</v>
      </c>
      <c r="H733" s="34">
        <f>CONVERT(INDEX(Htg_StPt_Sch_EZ!$C$4:$I$27,MATCH(Schedules_8760!$C733,Htg_StPt_Sch_EZ!$B$4:$B$27,0),MATCH(Schedules_8760!$F733,Htg_StPt_Sch_EZ!$C$3:$I$3,0)),"F","C")</f>
        <v>20.555555555555554</v>
      </c>
      <c r="I733" s="34">
        <f>CONVERT(INDEX(Htg_StPt_Sch_EZ!$C$31:$I$54,MATCH(Schedules_8760!$C733,Htg_StPt_Sch_EZ!$B$31:$B$54,0),MATCH(Schedules_8760!$F733,Htg_StPt_Sch_EZ!$C$30:$I$30,0)),"F","C")</f>
        <v>19.444444444444443</v>
      </c>
      <c r="J733" s="34">
        <f>CONVERT(INDEX(Clg_StPt_Sch_EZ!$C$4:$I$27,MATCH(Schedules_8760!$C733,Clg_StPt_Sch_EZ!$B$4:$B$27,0),MATCH(Schedules_8760!$F733,Clg_StPt_Sch_EZ!$C$3:$I$3,0)),"F","C")</f>
        <v>25.555555555555554</v>
      </c>
      <c r="K733" s="34">
        <f>CONVERT(INDEX(Clg_StPt_Sch_EZ!$C$31:$I$54,MATCH(Schedules_8760!$C733,Clg_StPt_Sch_EZ!$B$31:$B$54,0),MATCH(Schedules_8760!$F733,Clg_StPt_Sch_EZ!$C$30:$I$30,0)),"F","C")</f>
        <v>25</v>
      </c>
      <c r="L733" s="34">
        <f>CONVERT(INDEX(DHW_StPt_Sch_EZ!$C$4:$I$27,MATCH(Schedules_8760!$C733,DHW_StPt_Sch_EZ!$B$4:$B$27,0),MATCH(Schedules_8760!$F733,DHW_StPt_Sch_EZ!$C$3:$I$3,0)),"F","C")</f>
        <v>53.333333333333329</v>
      </c>
      <c r="M733" s="34">
        <f>CONVERT(INDEX(DHW_StPt_Sch_EZ!$C$31:$I$54,MATCH(Schedules_8760!$C733,DHW_StPt_Sch_EZ!$B$31:$B$54,0),MATCH(Schedules_8760!$F733,DHW_StPt_Sch_EZ!$C$30:$I$30,0)),"F","C")</f>
        <v>53.333333333333329</v>
      </c>
      <c r="N733" s="12"/>
      <c r="O733" s="12"/>
      <c r="P733" s="12"/>
    </row>
    <row r="734" spans="1:16" x14ac:dyDescent="0.25">
      <c r="A734" s="35">
        <v>733</v>
      </c>
      <c r="B734" s="89">
        <v>31.5</v>
      </c>
      <c r="C734" s="35">
        <f t="shared" si="55"/>
        <v>13</v>
      </c>
      <c r="D734" s="35">
        <f t="shared" si="58"/>
        <v>31</v>
      </c>
      <c r="E734" s="35">
        <f t="shared" si="59"/>
        <v>3</v>
      </c>
      <c r="F734" s="35" t="str">
        <f t="shared" si="56"/>
        <v>Tuesday</v>
      </c>
      <c r="G734" s="35">
        <f t="shared" si="57"/>
        <v>1</v>
      </c>
      <c r="H734" s="34">
        <f>CONVERT(INDEX(Htg_StPt_Sch_EZ!$C$4:$I$27,MATCH(Schedules_8760!$C734,Htg_StPt_Sch_EZ!$B$4:$B$27,0),MATCH(Schedules_8760!$F734,Htg_StPt_Sch_EZ!$C$3:$I$3,0)),"F","C")</f>
        <v>20.555555555555554</v>
      </c>
      <c r="I734" s="34">
        <f>CONVERT(INDEX(Htg_StPt_Sch_EZ!$C$31:$I$54,MATCH(Schedules_8760!$C734,Htg_StPt_Sch_EZ!$B$31:$B$54,0),MATCH(Schedules_8760!$F734,Htg_StPt_Sch_EZ!$C$30:$I$30,0)),"F","C")</f>
        <v>19.444444444444443</v>
      </c>
      <c r="J734" s="34">
        <f>CONVERT(INDEX(Clg_StPt_Sch_EZ!$C$4:$I$27,MATCH(Schedules_8760!$C734,Clg_StPt_Sch_EZ!$B$4:$B$27,0),MATCH(Schedules_8760!$F734,Clg_StPt_Sch_EZ!$C$3:$I$3,0)),"F","C")</f>
        <v>25.555555555555554</v>
      </c>
      <c r="K734" s="34">
        <f>CONVERT(INDEX(Clg_StPt_Sch_EZ!$C$31:$I$54,MATCH(Schedules_8760!$C734,Clg_StPt_Sch_EZ!$B$31:$B$54,0),MATCH(Schedules_8760!$F734,Clg_StPt_Sch_EZ!$C$30:$I$30,0)),"F","C")</f>
        <v>25</v>
      </c>
      <c r="L734" s="34">
        <f>CONVERT(INDEX(DHW_StPt_Sch_EZ!$C$4:$I$27,MATCH(Schedules_8760!$C734,DHW_StPt_Sch_EZ!$B$4:$B$27,0),MATCH(Schedules_8760!$F734,DHW_StPt_Sch_EZ!$C$3:$I$3,0)),"F","C")</f>
        <v>53.333333333333329</v>
      </c>
      <c r="M734" s="34">
        <f>CONVERT(INDEX(DHW_StPt_Sch_EZ!$C$31:$I$54,MATCH(Schedules_8760!$C734,DHW_StPt_Sch_EZ!$B$31:$B$54,0),MATCH(Schedules_8760!$F734,DHW_StPt_Sch_EZ!$C$30:$I$30,0)),"F","C")</f>
        <v>53.333333333333329</v>
      </c>
      <c r="N734" s="12"/>
      <c r="O734" s="12"/>
      <c r="P734" s="12"/>
    </row>
    <row r="735" spans="1:16" x14ac:dyDescent="0.25">
      <c r="A735" s="35">
        <v>734</v>
      </c>
      <c r="B735" s="89">
        <v>31.541666666666671</v>
      </c>
      <c r="C735" s="35">
        <f t="shared" si="55"/>
        <v>14</v>
      </c>
      <c r="D735" s="35">
        <f t="shared" si="58"/>
        <v>31</v>
      </c>
      <c r="E735" s="35">
        <f t="shared" si="59"/>
        <v>3</v>
      </c>
      <c r="F735" s="35" t="str">
        <f t="shared" si="56"/>
        <v>Tuesday</v>
      </c>
      <c r="G735" s="35">
        <f t="shared" si="57"/>
        <v>1</v>
      </c>
      <c r="H735" s="34">
        <f>CONVERT(INDEX(Htg_StPt_Sch_EZ!$C$4:$I$27,MATCH(Schedules_8760!$C735,Htg_StPt_Sch_EZ!$B$4:$B$27,0),MATCH(Schedules_8760!$F735,Htg_StPt_Sch_EZ!$C$3:$I$3,0)),"F","C")</f>
        <v>20.555555555555554</v>
      </c>
      <c r="I735" s="34">
        <f>CONVERT(INDEX(Htg_StPt_Sch_EZ!$C$31:$I$54,MATCH(Schedules_8760!$C735,Htg_StPt_Sch_EZ!$B$31:$B$54,0),MATCH(Schedules_8760!$F735,Htg_StPt_Sch_EZ!$C$30:$I$30,0)),"F","C")</f>
        <v>19.444444444444443</v>
      </c>
      <c r="J735" s="34">
        <f>CONVERT(INDEX(Clg_StPt_Sch_EZ!$C$4:$I$27,MATCH(Schedules_8760!$C735,Clg_StPt_Sch_EZ!$B$4:$B$27,0),MATCH(Schedules_8760!$F735,Clg_StPt_Sch_EZ!$C$3:$I$3,0)),"F","C")</f>
        <v>25.555555555555554</v>
      </c>
      <c r="K735" s="34">
        <f>CONVERT(INDEX(Clg_StPt_Sch_EZ!$C$31:$I$54,MATCH(Schedules_8760!$C735,Clg_StPt_Sch_EZ!$B$31:$B$54,0),MATCH(Schedules_8760!$F735,Clg_StPt_Sch_EZ!$C$30:$I$30,0)),"F","C")</f>
        <v>25</v>
      </c>
      <c r="L735" s="34">
        <f>CONVERT(INDEX(DHW_StPt_Sch_EZ!$C$4:$I$27,MATCH(Schedules_8760!$C735,DHW_StPt_Sch_EZ!$B$4:$B$27,0),MATCH(Schedules_8760!$F735,DHW_StPt_Sch_EZ!$C$3:$I$3,0)),"F","C")</f>
        <v>53.333333333333329</v>
      </c>
      <c r="M735" s="34">
        <f>CONVERT(INDEX(DHW_StPt_Sch_EZ!$C$31:$I$54,MATCH(Schedules_8760!$C735,DHW_StPt_Sch_EZ!$B$31:$B$54,0),MATCH(Schedules_8760!$F735,DHW_StPt_Sch_EZ!$C$30:$I$30,0)),"F","C")</f>
        <v>53.333333333333329</v>
      </c>
      <c r="N735" s="12"/>
      <c r="O735" s="12"/>
      <c r="P735" s="12"/>
    </row>
    <row r="736" spans="1:16" x14ac:dyDescent="0.25">
      <c r="A736" s="35">
        <v>735</v>
      </c>
      <c r="B736" s="89">
        <v>31.583333333333329</v>
      </c>
      <c r="C736" s="35">
        <f t="shared" si="55"/>
        <v>15</v>
      </c>
      <c r="D736" s="35">
        <f t="shared" si="58"/>
        <v>31</v>
      </c>
      <c r="E736" s="35">
        <f t="shared" si="59"/>
        <v>3</v>
      </c>
      <c r="F736" s="35" t="str">
        <f t="shared" si="56"/>
        <v>Tuesday</v>
      </c>
      <c r="G736" s="35">
        <f t="shared" si="57"/>
        <v>1</v>
      </c>
      <c r="H736" s="34">
        <f>CONVERT(INDEX(Htg_StPt_Sch_EZ!$C$4:$I$27,MATCH(Schedules_8760!$C736,Htg_StPt_Sch_EZ!$B$4:$B$27,0),MATCH(Schedules_8760!$F736,Htg_StPt_Sch_EZ!$C$3:$I$3,0)),"F","C")</f>
        <v>20.555555555555554</v>
      </c>
      <c r="I736" s="34">
        <f>CONVERT(INDEX(Htg_StPt_Sch_EZ!$C$31:$I$54,MATCH(Schedules_8760!$C736,Htg_StPt_Sch_EZ!$B$31:$B$54,0),MATCH(Schedules_8760!$F736,Htg_StPt_Sch_EZ!$C$30:$I$30,0)),"F","C")</f>
        <v>21.111111111111111</v>
      </c>
      <c r="J736" s="34">
        <f>CONVERT(INDEX(Clg_StPt_Sch_EZ!$C$4:$I$27,MATCH(Schedules_8760!$C736,Clg_StPt_Sch_EZ!$B$4:$B$27,0),MATCH(Schedules_8760!$F736,Clg_StPt_Sch_EZ!$C$3:$I$3,0)),"F","C")</f>
        <v>25.555555555555554</v>
      </c>
      <c r="K736" s="34">
        <f>CONVERT(INDEX(Clg_StPt_Sch_EZ!$C$31:$I$54,MATCH(Schedules_8760!$C736,Clg_StPt_Sch_EZ!$B$31:$B$54,0),MATCH(Schedules_8760!$F736,Clg_StPt_Sch_EZ!$C$30:$I$30,0)),"F","C")</f>
        <v>25</v>
      </c>
      <c r="L736" s="34">
        <f>CONVERT(INDEX(DHW_StPt_Sch_EZ!$C$4:$I$27,MATCH(Schedules_8760!$C736,DHW_StPt_Sch_EZ!$B$4:$B$27,0),MATCH(Schedules_8760!$F736,DHW_StPt_Sch_EZ!$C$3:$I$3,0)),"F","C")</f>
        <v>53.333333333333329</v>
      </c>
      <c r="M736" s="34">
        <f>CONVERT(INDEX(DHW_StPt_Sch_EZ!$C$31:$I$54,MATCH(Schedules_8760!$C736,DHW_StPt_Sch_EZ!$B$31:$B$54,0),MATCH(Schedules_8760!$F736,DHW_StPt_Sch_EZ!$C$30:$I$30,0)),"F","C")</f>
        <v>53.333333333333329</v>
      </c>
      <c r="N736" s="12"/>
      <c r="O736" s="12"/>
      <c r="P736" s="12"/>
    </row>
    <row r="737" spans="1:16" x14ac:dyDescent="0.25">
      <c r="A737" s="35">
        <v>736</v>
      </c>
      <c r="B737" s="89">
        <v>31.625</v>
      </c>
      <c r="C737" s="35">
        <f t="shared" si="55"/>
        <v>16</v>
      </c>
      <c r="D737" s="35">
        <f t="shared" si="58"/>
        <v>31</v>
      </c>
      <c r="E737" s="35">
        <f t="shared" si="59"/>
        <v>3</v>
      </c>
      <c r="F737" s="35" t="str">
        <f t="shared" si="56"/>
        <v>Tuesday</v>
      </c>
      <c r="G737" s="35">
        <f t="shared" si="57"/>
        <v>1</v>
      </c>
      <c r="H737" s="34">
        <f>CONVERT(INDEX(Htg_StPt_Sch_EZ!$C$4:$I$27,MATCH(Schedules_8760!$C737,Htg_StPt_Sch_EZ!$B$4:$B$27,0),MATCH(Schedules_8760!$F737,Htg_StPt_Sch_EZ!$C$3:$I$3,0)),"F","C")</f>
        <v>20.555555555555554</v>
      </c>
      <c r="I737" s="34">
        <f>CONVERT(INDEX(Htg_StPt_Sch_EZ!$C$31:$I$54,MATCH(Schedules_8760!$C737,Htg_StPt_Sch_EZ!$B$31:$B$54,0),MATCH(Schedules_8760!$F737,Htg_StPt_Sch_EZ!$C$30:$I$30,0)),"F","C")</f>
        <v>21.111111111111111</v>
      </c>
      <c r="J737" s="34">
        <f>CONVERT(INDEX(Clg_StPt_Sch_EZ!$C$4:$I$27,MATCH(Schedules_8760!$C737,Clg_StPt_Sch_EZ!$B$4:$B$27,0),MATCH(Schedules_8760!$F737,Clg_StPt_Sch_EZ!$C$3:$I$3,0)),"F","C")</f>
        <v>25.555555555555554</v>
      </c>
      <c r="K737" s="34">
        <f>CONVERT(INDEX(Clg_StPt_Sch_EZ!$C$31:$I$54,MATCH(Schedules_8760!$C737,Clg_StPt_Sch_EZ!$B$31:$B$54,0),MATCH(Schedules_8760!$F737,Clg_StPt_Sch_EZ!$C$30:$I$30,0)),"F","C")</f>
        <v>25</v>
      </c>
      <c r="L737" s="34">
        <f>CONVERT(INDEX(DHW_StPt_Sch_EZ!$C$4:$I$27,MATCH(Schedules_8760!$C737,DHW_StPt_Sch_EZ!$B$4:$B$27,0),MATCH(Schedules_8760!$F737,DHW_StPt_Sch_EZ!$C$3:$I$3,0)),"F","C")</f>
        <v>53.333333333333329</v>
      </c>
      <c r="M737" s="34">
        <f>CONVERT(INDEX(DHW_StPt_Sch_EZ!$C$31:$I$54,MATCH(Schedules_8760!$C737,DHW_StPt_Sch_EZ!$B$31:$B$54,0),MATCH(Schedules_8760!$F737,DHW_StPt_Sch_EZ!$C$30:$I$30,0)),"F","C")</f>
        <v>53.333333333333329</v>
      </c>
      <c r="N737" s="12"/>
      <c r="O737" s="12"/>
      <c r="P737" s="12"/>
    </row>
    <row r="738" spans="1:16" x14ac:dyDescent="0.25">
      <c r="A738" s="35">
        <v>737</v>
      </c>
      <c r="B738" s="89">
        <v>31.666666666666671</v>
      </c>
      <c r="C738" s="35">
        <f t="shared" si="55"/>
        <v>17</v>
      </c>
      <c r="D738" s="35">
        <f t="shared" si="58"/>
        <v>31</v>
      </c>
      <c r="E738" s="35">
        <f t="shared" si="59"/>
        <v>3</v>
      </c>
      <c r="F738" s="35" t="str">
        <f t="shared" si="56"/>
        <v>Tuesday</v>
      </c>
      <c r="G738" s="35">
        <f t="shared" si="57"/>
        <v>1</v>
      </c>
      <c r="H738" s="34">
        <f>CONVERT(INDEX(Htg_StPt_Sch_EZ!$C$4:$I$27,MATCH(Schedules_8760!$C738,Htg_StPt_Sch_EZ!$B$4:$B$27,0),MATCH(Schedules_8760!$F738,Htg_StPt_Sch_EZ!$C$3:$I$3,0)),"F","C")</f>
        <v>20.555555555555554</v>
      </c>
      <c r="I738" s="34">
        <f>CONVERT(INDEX(Htg_StPt_Sch_EZ!$C$31:$I$54,MATCH(Schedules_8760!$C738,Htg_StPt_Sch_EZ!$B$31:$B$54,0),MATCH(Schedules_8760!$F738,Htg_StPt_Sch_EZ!$C$30:$I$30,0)),"F","C")</f>
        <v>17.777777777777779</v>
      </c>
      <c r="J738" s="34">
        <f>CONVERT(INDEX(Clg_StPt_Sch_EZ!$C$4:$I$27,MATCH(Schedules_8760!$C738,Clg_StPt_Sch_EZ!$B$4:$B$27,0),MATCH(Schedules_8760!$F738,Clg_StPt_Sch_EZ!$C$3:$I$3,0)),"F","C")</f>
        <v>25.555555555555554</v>
      </c>
      <c r="K738" s="34">
        <f>CONVERT(INDEX(Clg_StPt_Sch_EZ!$C$31:$I$54,MATCH(Schedules_8760!$C738,Clg_StPt_Sch_EZ!$B$31:$B$54,0),MATCH(Schedules_8760!$F738,Clg_StPt_Sch_EZ!$C$30:$I$30,0)),"F","C")</f>
        <v>25</v>
      </c>
      <c r="L738" s="34">
        <f>CONVERT(INDEX(DHW_StPt_Sch_EZ!$C$4:$I$27,MATCH(Schedules_8760!$C738,DHW_StPt_Sch_EZ!$B$4:$B$27,0),MATCH(Schedules_8760!$F738,DHW_StPt_Sch_EZ!$C$3:$I$3,0)),"F","C")</f>
        <v>53.333333333333329</v>
      </c>
      <c r="M738" s="34">
        <f>CONVERT(INDEX(DHW_StPt_Sch_EZ!$C$31:$I$54,MATCH(Schedules_8760!$C738,DHW_StPt_Sch_EZ!$B$31:$B$54,0),MATCH(Schedules_8760!$F738,DHW_StPt_Sch_EZ!$C$30:$I$30,0)),"F","C")</f>
        <v>53.333333333333329</v>
      </c>
      <c r="N738" s="12"/>
      <c r="O738" s="12"/>
      <c r="P738" s="12"/>
    </row>
    <row r="739" spans="1:16" x14ac:dyDescent="0.25">
      <c r="A739" s="35">
        <v>738</v>
      </c>
      <c r="B739" s="89">
        <v>31.708333333333329</v>
      </c>
      <c r="C739" s="35">
        <f t="shared" si="55"/>
        <v>18</v>
      </c>
      <c r="D739" s="35">
        <f t="shared" si="58"/>
        <v>31</v>
      </c>
      <c r="E739" s="35">
        <f t="shared" si="59"/>
        <v>3</v>
      </c>
      <c r="F739" s="35" t="str">
        <f t="shared" si="56"/>
        <v>Tuesday</v>
      </c>
      <c r="G739" s="35">
        <f t="shared" si="57"/>
        <v>1</v>
      </c>
      <c r="H739" s="34">
        <f>CONVERT(INDEX(Htg_StPt_Sch_EZ!$C$4:$I$27,MATCH(Schedules_8760!$C739,Htg_StPt_Sch_EZ!$B$4:$B$27,0),MATCH(Schedules_8760!$F739,Htg_StPt_Sch_EZ!$C$3:$I$3,0)),"F","C")</f>
        <v>20.555555555555554</v>
      </c>
      <c r="I739" s="34">
        <f>CONVERT(INDEX(Htg_StPt_Sch_EZ!$C$31:$I$54,MATCH(Schedules_8760!$C739,Htg_StPt_Sch_EZ!$B$31:$B$54,0),MATCH(Schedules_8760!$F739,Htg_StPt_Sch_EZ!$C$30:$I$30,0)),"F","C")</f>
        <v>17.777777777777779</v>
      </c>
      <c r="J739" s="34">
        <f>CONVERT(INDEX(Clg_StPt_Sch_EZ!$C$4:$I$27,MATCH(Schedules_8760!$C739,Clg_StPt_Sch_EZ!$B$4:$B$27,0),MATCH(Schedules_8760!$F739,Clg_StPt_Sch_EZ!$C$3:$I$3,0)),"F","C")</f>
        <v>25.555555555555554</v>
      </c>
      <c r="K739" s="34">
        <f>CONVERT(INDEX(Clg_StPt_Sch_EZ!$C$31:$I$54,MATCH(Schedules_8760!$C739,Clg_StPt_Sch_EZ!$B$31:$B$54,0),MATCH(Schedules_8760!$F739,Clg_StPt_Sch_EZ!$C$30:$I$30,0)),"F","C")</f>
        <v>28.333333333333332</v>
      </c>
      <c r="L739" s="34">
        <f>CONVERT(INDEX(DHW_StPt_Sch_EZ!$C$4:$I$27,MATCH(Schedules_8760!$C739,DHW_StPt_Sch_EZ!$B$4:$B$27,0),MATCH(Schedules_8760!$F739,DHW_StPt_Sch_EZ!$C$3:$I$3,0)),"F","C")</f>
        <v>53.333333333333329</v>
      </c>
      <c r="M739" s="34">
        <f>CONVERT(INDEX(DHW_StPt_Sch_EZ!$C$31:$I$54,MATCH(Schedules_8760!$C739,DHW_StPt_Sch_EZ!$B$31:$B$54,0),MATCH(Schedules_8760!$F739,DHW_StPt_Sch_EZ!$C$30:$I$30,0)),"F","C")</f>
        <v>53.333333333333329</v>
      </c>
      <c r="N739" s="12"/>
      <c r="O739" s="12"/>
      <c r="P739" s="12"/>
    </row>
    <row r="740" spans="1:16" x14ac:dyDescent="0.25">
      <c r="A740" s="35">
        <v>739</v>
      </c>
      <c r="B740" s="89">
        <v>31.75</v>
      </c>
      <c r="C740" s="35">
        <f t="shared" si="55"/>
        <v>19</v>
      </c>
      <c r="D740" s="35">
        <f t="shared" si="58"/>
        <v>31</v>
      </c>
      <c r="E740" s="35">
        <f t="shared" si="59"/>
        <v>3</v>
      </c>
      <c r="F740" s="35" t="str">
        <f t="shared" si="56"/>
        <v>Tuesday</v>
      </c>
      <c r="G740" s="35">
        <f t="shared" si="57"/>
        <v>1</v>
      </c>
      <c r="H740" s="34">
        <f>CONVERT(INDEX(Htg_StPt_Sch_EZ!$C$4:$I$27,MATCH(Schedules_8760!$C740,Htg_StPt_Sch_EZ!$B$4:$B$27,0),MATCH(Schedules_8760!$F740,Htg_StPt_Sch_EZ!$C$3:$I$3,0)),"F","C")</f>
        <v>20.555555555555554</v>
      </c>
      <c r="I740" s="34">
        <f>CONVERT(INDEX(Htg_StPt_Sch_EZ!$C$31:$I$54,MATCH(Schedules_8760!$C740,Htg_StPt_Sch_EZ!$B$31:$B$54,0),MATCH(Schedules_8760!$F740,Htg_StPt_Sch_EZ!$C$30:$I$30,0)),"F","C")</f>
        <v>18.333333333333332</v>
      </c>
      <c r="J740" s="34">
        <f>CONVERT(INDEX(Clg_StPt_Sch_EZ!$C$4:$I$27,MATCH(Schedules_8760!$C740,Clg_StPt_Sch_EZ!$B$4:$B$27,0),MATCH(Schedules_8760!$F740,Clg_StPt_Sch_EZ!$C$3:$I$3,0)),"F","C")</f>
        <v>25.555555555555554</v>
      </c>
      <c r="K740" s="34">
        <f>CONVERT(INDEX(Clg_StPt_Sch_EZ!$C$31:$I$54,MATCH(Schedules_8760!$C740,Clg_StPt_Sch_EZ!$B$31:$B$54,0),MATCH(Schedules_8760!$F740,Clg_StPt_Sch_EZ!$C$30:$I$30,0)),"F","C")</f>
        <v>28.333333333333332</v>
      </c>
      <c r="L740" s="34">
        <f>CONVERT(INDEX(DHW_StPt_Sch_EZ!$C$4:$I$27,MATCH(Schedules_8760!$C740,DHW_StPt_Sch_EZ!$B$4:$B$27,0),MATCH(Schedules_8760!$F740,DHW_StPt_Sch_EZ!$C$3:$I$3,0)),"F","C")</f>
        <v>53.333333333333329</v>
      </c>
      <c r="M740" s="34">
        <f>CONVERT(INDEX(DHW_StPt_Sch_EZ!$C$31:$I$54,MATCH(Schedules_8760!$C740,DHW_StPt_Sch_EZ!$B$31:$B$54,0),MATCH(Schedules_8760!$F740,DHW_StPt_Sch_EZ!$C$30:$I$30,0)),"F","C")</f>
        <v>53.333333333333329</v>
      </c>
      <c r="N740" s="12"/>
      <c r="O740" s="12"/>
      <c r="P740" s="12"/>
    </row>
    <row r="741" spans="1:16" x14ac:dyDescent="0.25">
      <c r="A741" s="35">
        <v>740</v>
      </c>
      <c r="B741" s="89">
        <v>31.791666666666671</v>
      </c>
      <c r="C741" s="35">
        <f t="shared" si="55"/>
        <v>20</v>
      </c>
      <c r="D741" s="35">
        <f t="shared" si="58"/>
        <v>31</v>
      </c>
      <c r="E741" s="35">
        <f t="shared" si="59"/>
        <v>3</v>
      </c>
      <c r="F741" s="35" t="str">
        <f t="shared" si="56"/>
        <v>Tuesday</v>
      </c>
      <c r="G741" s="35">
        <f t="shared" si="57"/>
        <v>1</v>
      </c>
      <c r="H741" s="34">
        <f>CONVERT(INDEX(Htg_StPt_Sch_EZ!$C$4:$I$27,MATCH(Schedules_8760!$C741,Htg_StPt_Sch_EZ!$B$4:$B$27,0),MATCH(Schedules_8760!$F741,Htg_StPt_Sch_EZ!$C$3:$I$3,0)),"F","C")</f>
        <v>20.555555555555554</v>
      </c>
      <c r="I741" s="34">
        <f>CONVERT(INDEX(Htg_StPt_Sch_EZ!$C$31:$I$54,MATCH(Schedules_8760!$C741,Htg_StPt_Sch_EZ!$B$31:$B$54,0),MATCH(Schedules_8760!$F741,Htg_StPt_Sch_EZ!$C$30:$I$30,0)),"F","C")</f>
        <v>18.888888888888889</v>
      </c>
      <c r="J741" s="34">
        <f>CONVERT(INDEX(Clg_StPt_Sch_EZ!$C$4:$I$27,MATCH(Schedules_8760!$C741,Clg_StPt_Sch_EZ!$B$4:$B$27,0),MATCH(Schedules_8760!$F741,Clg_StPt_Sch_EZ!$C$3:$I$3,0)),"F","C")</f>
        <v>25.555555555555554</v>
      </c>
      <c r="K741" s="34">
        <f>CONVERT(INDEX(Clg_StPt_Sch_EZ!$C$31:$I$54,MATCH(Schedules_8760!$C741,Clg_StPt_Sch_EZ!$B$31:$B$54,0),MATCH(Schedules_8760!$F741,Clg_StPt_Sch_EZ!$C$30:$I$30,0)),"F","C")</f>
        <v>28.333333333333332</v>
      </c>
      <c r="L741" s="34">
        <f>CONVERT(INDEX(DHW_StPt_Sch_EZ!$C$4:$I$27,MATCH(Schedules_8760!$C741,DHW_StPt_Sch_EZ!$B$4:$B$27,0),MATCH(Schedules_8760!$F741,DHW_StPt_Sch_EZ!$C$3:$I$3,0)),"F","C")</f>
        <v>53.333333333333329</v>
      </c>
      <c r="M741" s="34">
        <f>CONVERT(INDEX(DHW_StPt_Sch_EZ!$C$31:$I$54,MATCH(Schedules_8760!$C741,DHW_StPt_Sch_EZ!$B$31:$B$54,0),MATCH(Schedules_8760!$F741,DHW_StPt_Sch_EZ!$C$30:$I$30,0)),"F","C")</f>
        <v>53.333333333333329</v>
      </c>
      <c r="N741" s="12"/>
      <c r="O741" s="12"/>
      <c r="P741" s="12"/>
    </row>
    <row r="742" spans="1:16" x14ac:dyDescent="0.25">
      <c r="A742" s="35">
        <v>741</v>
      </c>
      <c r="B742" s="89">
        <v>31.833333333333329</v>
      </c>
      <c r="C742" s="35">
        <f t="shared" si="55"/>
        <v>21</v>
      </c>
      <c r="D742" s="35">
        <f t="shared" si="58"/>
        <v>31</v>
      </c>
      <c r="E742" s="35">
        <f t="shared" si="59"/>
        <v>3</v>
      </c>
      <c r="F742" s="35" t="str">
        <f t="shared" si="56"/>
        <v>Tuesday</v>
      </c>
      <c r="G742" s="35">
        <f t="shared" si="57"/>
        <v>1</v>
      </c>
      <c r="H742" s="34">
        <f>CONVERT(INDEX(Htg_StPt_Sch_EZ!$C$4:$I$27,MATCH(Schedules_8760!$C742,Htg_StPt_Sch_EZ!$B$4:$B$27,0),MATCH(Schedules_8760!$F742,Htg_StPt_Sch_EZ!$C$3:$I$3,0)),"F","C")</f>
        <v>20.555555555555554</v>
      </c>
      <c r="I742" s="34">
        <f>CONVERT(INDEX(Htg_StPt_Sch_EZ!$C$31:$I$54,MATCH(Schedules_8760!$C742,Htg_StPt_Sch_EZ!$B$31:$B$54,0),MATCH(Schedules_8760!$F742,Htg_StPt_Sch_EZ!$C$30:$I$30,0)),"F","C")</f>
        <v>19.444444444444443</v>
      </c>
      <c r="J742" s="34">
        <f>CONVERT(INDEX(Clg_StPt_Sch_EZ!$C$4:$I$27,MATCH(Schedules_8760!$C742,Clg_StPt_Sch_EZ!$B$4:$B$27,0),MATCH(Schedules_8760!$F742,Clg_StPt_Sch_EZ!$C$3:$I$3,0)),"F","C")</f>
        <v>25.555555555555554</v>
      </c>
      <c r="K742" s="34">
        <f>CONVERT(INDEX(Clg_StPt_Sch_EZ!$C$31:$I$54,MATCH(Schedules_8760!$C742,Clg_StPt_Sch_EZ!$B$31:$B$54,0),MATCH(Schedules_8760!$F742,Clg_StPt_Sch_EZ!$C$30:$I$30,0)),"F","C")</f>
        <v>28.333333333333332</v>
      </c>
      <c r="L742" s="34">
        <f>CONVERT(INDEX(DHW_StPt_Sch_EZ!$C$4:$I$27,MATCH(Schedules_8760!$C742,DHW_StPt_Sch_EZ!$B$4:$B$27,0),MATCH(Schedules_8760!$F742,DHW_StPt_Sch_EZ!$C$3:$I$3,0)),"F","C")</f>
        <v>53.333333333333329</v>
      </c>
      <c r="M742" s="34">
        <f>CONVERT(INDEX(DHW_StPt_Sch_EZ!$C$31:$I$54,MATCH(Schedules_8760!$C742,DHW_StPt_Sch_EZ!$B$31:$B$54,0),MATCH(Schedules_8760!$F742,DHW_StPt_Sch_EZ!$C$30:$I$30,0)),"F","C")</f>
        <v>53.333333333333329</v>
      </c>
      <c r="N742" s="12"/>
      <c r="O742" s="12"/>
      <c r="P742" s="12"/>
    </row>
    <row r="743" spans="1:16" x14ac:dyDescent="0.25">
      <c r="A743" s="35">
        <v>742</v>
      </c>
      <c r="B743" s="89">
        <v>31.875</v>
      </c>
      <c r="C743" s="35">
        <f t="shared" si="55"/>
        <v>22</v>
      </c>
      <c r="D743" s="35">
        <f t="shared" si="58"/>
        <v>31</v>
      </c>
      <c r="E743" s="35">
        <f t="shared" si="59"/>
        <v>3</v>
      </c>
      <c r="F743" s="35" t="str">
        <f t="shared" si="56"/>
        <v>Tuesday</v>
      </c>
      <c r="G743" s="35">
        <f t="shared" si="57"/>
        <v>1</v>
      </c>
      <c r="H743" s="34">
        <f>CONVERT(INDEX(Htg_StPt_Sch_EZ!$C$4:$I$27,MATCH(Schedules_8760!$C743,Htg_StPt_Sch_EZ!$B$4:$B$27,0),MATCH(Schedules_8760!$F743,Htg_StPt_Sch_EZ!$C$3:$I$3,0)),"F","C")</f>
        <v>20.555555555555554</v>
      </c>
      <c r="I743" s="34">
        <f>CONVERT(INDEX(Htg_StPt_Sch_EZ!$C$31:$I$54,MATCH(Schedules_8760!$C743,Htg_StPt_Sch_EZ!$B$31:$B$54,0),MATCH(Schedules_8760!$F743,Htg_StPt_Sch_EZ!$C$30:$I$30,0)),"F","C")</f>
        <v>19.444444444444443</v>
      </c>
      <c r="J743" s="34">
        <f>CONVERT(INDEX(Clg_StPt_Sch_EZ!$C$4:$I$27,MATCH(Schedules_8760!$C743,Clg_StPt_Sch_EZ!$B$4:$B$27,0),MATCH(Schedules_8760!$F743,Clg_StPt_Sch_EZ!$C$3:$I$3,0)),"F","C")</f>
        <v>25.555555555555554</v>
      </c>
      <c r="K743" s="34">
        <f>CONVERT(INDEX(Clg_StPt_Sch_EZ!$C$31:$I$54,MATCH(Schedules_8760!$C743,Clg_StPt_Sch_EZ!$B$31:$B$54,0),MATCH(Schedules_8760!$F743,Clg_StPt_Sch_EZ!$C$30:$I$30,0)),"F","C")</f>
        <v>28.333333333333332</v>
      </c>
      <c r="L743" s="34">
        <f>CONVERT(INDEX(DHW_StPt_Sch_EZ!$C$4:$I$27,MATCH(Schedules_8760!$C743,DHW_StPt_Sch_EZ!$B$4:$B$27,0),MATCH(Schedules_8760!$F743,DHW_StPt_Sch_EZ!$C$3:$I$3,0)),"F","C")</f>
        <v>53.333333333333329</v>
      </c>
      <c r="M743" s="34">
        <f>CONVERT(INDEX(DHW_StPt_Sch_EZ!$C$31:$I$54,MATCH(Schedules_8760!$C743,DHW_StPt_Sch_EZ!$B$31:$B$54,0),MATCH(Schedules_8760!$F743,DHW_StPt_Sch_EZ!$C$30:$I$30,0)),"F","C")</f>
        <v>53.333333333333329</v>
      </c>
      <c r="N743" s="12"/>
      <c r="O743" s="12"/>
      <c r="P743" s="12"/>
    </row>
    <row r="744" spans="1:16" x14ac:dyDescent="0.25">
      <c r="A744" s="35">
        <v>743</v>
      </c>
      <c r="B744" s="89">
        <v>31.916666666666671</v>
      </c>
      <c r="C744" s="35">
        <f t="shared" si="55"/>
        <v>23</v>
      </c>
      <c r="D744" s="35">
        <f t="shared" si="58"/>
        <v>31</v>
      </c>
      <c r="E744" s="35">
        <f t="shared" si="59"/>
        <v>3</v>
      </c>
      <c r="F744" s="35" t="str">
        <f t="shared" si="56"/>
        <v>Tuesday</v>
      </c>
      <c r="G744" s="35">
        <f t="shared" si="57"/>
        <v>1</v>
      </c>
      <c r="H744" s="34">
        <f>CONVERT(INDEX(Htg_StPt_Sch_EZ!$C$4:$I$27,MATCH(Schedules_8760!$C744,Htg_StPt_Sch_EZ!$B$4:$B$27,0),MATCH(Schedules_8760!$F744,Htg_StPt_Sch_EZ!$C$3:$I$3,0)),"F","C")</f>
        <v>20.555555555555554</v>
      </c>
      <c r="I744" s="34">
        <f>CONVERT(INDEX(Htg_StPt_Sch_EZ!$C$31:$I$54,MATCH(Schedules_8760!$C744,Htg_StPt_Sch_EZ!$B$31:$B$54,0),MATCH(Schedules_8760!$F744,Htg_StPt_Sch_EZ!$C$30:$I$30,0)),"F","C")</f>
        <v>19.444444444444443</v>
      </c>
      <c r="J744" s="34">
        <f>CONVERT(INDEX(Clg_StPt_Sch_EZ!$C$4:$I$27,MATCH(Schedules_8760!$C744,Clg_StPt_Sch_EZ!$B$4:$B$27,0),MATCH(Schedules_8760!$F744,Clg_StPt_Sch_EZ!$C$3:$I$3,0)),"F","C")</f>
        <v>25.555555555555554</v>
      </c>
      <c r="K744" s="34">
        <f>CONVERT(INDEX(Clg_StPt_Sch_EZ!$C$31:$I$54,MATCH(Schedules_8760!$C744,Clg_StPt_Sch_EZ!$B$31:$B$54,0),MATCH(Schedules_8760!$F744,Clg_StPt_Sch_EZ!$C$30:$I$30,0)),"F","C")</f>
        <v>28.333333333333332</v>
      </c>
      <c r="L744" s="34">
        <f>CONVERT(INDEX(DHW_StPt_Sch_EZ!$C$4:$I$27,MATCH(Schedules_8760!$C744,DHW_StPt_Sch_EZ!$B$4:$B$27,0),MATCH(Schedules_8760!$F744,DHW_StPt_Sch_EZ!$C$3:$I$3,0)),"F","C")</f>
        <v>53.333333333333329</v>
      </c>
      <c r="M744" s="34">
        <f>CONVERT(INDEX(DHW_StPt_Sch_EZ!$C$31:$I$54,MATCH(Schedules_8760!$C744,DHW_StPt_Sch_EZ!$B$31:$B$54,0),MATCH(Schedules_8760!$F744,DHW_StPt_Sch_EZ!$C$30:$I$30,0)),"F","C")</f>
        <v>53.333333333333329</v>
      </c>
      <c r="N744" s="12"/>
      <c r="O744" s="12"/>
      <c r="P744" s="12"/>
    </row>
    <row r="745" spans="1:16" x14ac:dyDescent="0.25">
      <c r="A745" s="35">
        <v>744</v>
      </c>
      <c r="B745" s="89">
        <v>31.958333333333329</v>
      </c>
      <c r="C745" s="35">
        <f t="shared" si="55"/>
        <v>24</v>
      </c>
      <c r="D745" s="35">
        <f t="shared" si="58"/>
        <v>31</v>
      </c>
      <c r="E745" s="35">
        <f t="shared" si="59"/>
        <v>3</v>
      </c>
      <c r="F745" s="35" t="str">
        <f t="shared" si="56"/>
        <v>Tuesday</v>
      </c>
      <c r="G745" s="35">
        <f t="shared" si="57"/>
        <v>1</v>
      </c>
      <c r="H745" s="34">
        <f>CONVERT(INDEX(Htg_StPt_Sch_EZ!$C$4:$I$27,MATCH(Schedules_8760!$C745,Htg_StPt_Sch_EZ!$B$4:$B$27,0),MATCH(Schedules_8760!$F745,Htg_StPt_Sch_EZ!$C$3:$I$3,0)),"F","C")</f>
        <v>20.555555555555554</v>
      </c>
      <c r="I745" s="34">
        <f>CONVERT(INDEX(Htg_StPt_Sch_EZ!$C$31:$I$54,MATCH(Schedules_8760!$C745,Htg_StPt_Sch_EZ!$B$31:$B$54,0),MATCH(Schedules_8760!$F745,Htg_StPt_Sch_EZ!$C$30:$I$30,0)),"F","C")</f>
        <v>19.444444444444443</v>
      </c>
      <c r="J745" s="34">
        <f>CONVERT(INDEX(Clg_StPt_Sch_EZ!$C$4:$I$27,MATCH(Schedules_8760!$C745,Clg_StPt_Sch_EZ!$B$4:$B$27,0),MATCH(Schedules_8760!$F745,Clg_StPt_Sch_EZ!$C$3:$I$3,0)),"F","C")</f>
        <v>25.555555555555554</v>
      </c>
      <c r="K745" s="34">
        <f>CONVERT(INDEX(Clg_StPt_Sch_EZ!$C$31:$I$54,MATCH(Schedules_8760!$C745,Clg_StPt_Sch_EZ!$B$31:$B$54,0),MATCH(Schedules_8760!$F745,Clg_StPt_Sch_EZ!$C$30:$I$30,0)),"F","C")</f>
        <v>28.333333333333332</v>
      </c>
      <c r="L745" s="34">
        <f>CONVERT(INDEX(DHW_StPt_Sch_EZ!$C$4:$I$27,MATCH(Schedules_8760!$C745,DHW_StPt_Sch_EZ!$B$4:$B$27,0),MATCH(Schedules_8760!$F745,DHW_StPt_Sch_EZ!$C$3:$I$3,0)),"F","C")</f>
        <v>53.333333333333329</v>
      </c>
      <c r="M745" s="34">
        <f>CONVERT(INDEX(DHW_StPt_Sch_EZ!$C$31:$I$54,MATCH(Schedules_8760!$C745,DHW_StPt_Sch_EZ!$B$31:$B$54,0),MATCH(Schedules_8760!$F745,DHW_StPt_Sch_EZ!$C$30:$I$30,0)),"F","C")</f>
        <v>53.333333333333329</v>
      </c>
      <c r="N745" s="12"/>
      <c r="O745" s="12"/>
      <c r="P745" s="12"/>
    </row>
    <row r="746" spans="1:16" x14ac:dyDescent="0.25">
      <c r="A746" s="35">
        <v>745</v>
      </c>
      <c r="B746" s="89">
        <v>32</v>
      </c>
      <c r="C746" s="35">
        <f t="shared" si="55"/>
        <v>1</v>
      </c>
      <c r="D746" s="35">
        <f t="shared" si="58"/>
        <v>32</v>
      </c>
      <c r="E746" s="35">
        <f t="shared" si="59"/>
        <v>4</v>
      </c>
      <c r="F746" s="35" t="str">
        <f t="shared" si="56"/>
        <v>Wednesday</v>
      </c>
      <c r="G746" s="35">
        <f t="shared" si="57"/>
        <v>2</v>
      </c>
      <c r="H746" s="34">
        <f>CONVERT(INDEX(Htg_StPt_Sch_EZ!$C$4:$I$27,MATCH(Schedules_8760!$C746,Htg_StPt_Sch_EZ!$B$4:$B$27,0),MATCH(Schedules_8760!$F746,Htg_StPt_Sch_EZ!$C$3:$I$3,0)),"F","C")</f>
        <v>20.555555555555554</v>
      </c>
      <c r="I746" s="34">
        <f>CONVERT(INDEX(Htg_StPt_Sch_EZ!$C$31:$I$54,MATCH(Schedules_8760!$C746,Htg_StPt_Sch_EZ!$B$31:$B$54,0),MATCH(Schedules_8760!$F746,Htg_StPt_Sch_EZ!$C$30:$I$30,0)),"F","C")</f>
        <v>19.444444444444443</v>
      </c>
      <c r="J746" s="34">
        <f>CONVERT(INDEX(Clg_StPt_Sch_EZ!$C$4:$I$27,MATCH(Schedules_8760!$C746,Clg_StPt_Sch_EZ!$B$4:$B$27,0),MATCH(Schedules_8760!$F746,Clg_StPt_Sch_EZ!$C$3:$I$3,0)),"F","C")</f>
        <v>25.555555555555554</v>
      </c>
      <c r="K746" s="34">
        <f>CONVERT(INDEX(Clg_StPt_Sch_EZ!$C$31:$I$54,MATCH(Schedules_8760!$C746,Clg_StPt_Sch_EZ!$B$31:$B$54,0),MATCH(Schedules_8760!$F746,Clg_StPt_Sch_EZ!$C$30:$I$30,0)),"F","C")</f>
        <v>28.333333333333332</v>
      </c>
      <c r="L746" s="34">
        <f>CONVERT(INDEX(DHW_StPt_Sch_EZ!$C$4:$I$27,MATCH(Schedules_8760!$C746,DHW_StPt_Sch_EZ!$B$4:$B$27,0),MATCH(Schedules_8760!$F746,DHW_StPt_Sch_EZ!$C$3:$I$3,0)),"F","C")</f>
        <v>53.333333333333329</v>
      </c>
      <c r="M746" s="34">
        <f>CONVERT(INDEX(DHW_StPt_Sch_EZ!$C$31:$I$54,MATCH(Schedules_8760!$C746,DHW_StPt_Sch_EZ!$B$31:$B$54,0),MATCH(Schedules_8760!$F746,DHW_StPt_Sch_EZ!$C$30:$I$30,0)),"F","C")</f>
        <v>53.333333333333329</v>
      </c>
      <c r="N746" s="12"/>
      <c r="O746" s="12"/>
      <c r="P746" s="12"/>
    </row>
    <row r="747" spans="1:16" x14ac:dyDescent="0.25">
      <c r="A747" s="35">
        <v>746</v>
      </c>
      <c r="B747" s="89">
        <v>32.041666666666657</v>
      </c>
      <c r="C747" s="35">
        <f t="shared" si="55"/>
        <v>2</v>
      </c>
      <c r="D747" s="35">
        <f t="shared" si="58"/>
        <v>32</v>
      </c>
      <c r="E747" s="35">
        <f t="shared" si="59"/>
        <v>4</v>
      </c>
      <c r="F747" s="35" t="str">
        <f t="shared" si="56"/>
        <v>Wednesday</v>
      </c>
      <c r="G747" s="35">
        <f t="shared" si="57"/>
        <v>2</v>
      </c>
      <c r="H747" s="34">
        <f>CONVERT(INDEX(Htg_StPt_Sch_EZ!$C$4:$I$27,MATCH(Schedules_8760!$C747,Htg_StPt_Sch_EZ!$B$4:$B$27,0),MATCH(Schedules_8760!$F747,Htg_StPt_Sch_EZ!$C$3:$I$3,0)),"F","C")</f>
        <v>20.555555555555554</v>
      </c>
      <c r="I747" s="34">
        <f>CONVERT(INDEX(Htg_StPt_Sch_EZ!$C$31:$I$54,MATCH(Schedules_8760!$C747,Htg_StPt_Sch_EZ!$B$31:$B$54,0),MATCH(Schedules_8760!$F747,Htg_StPt_Sch_EZ!$C$30:$I$30,0)),"F","C")</f>
        <v>19.444444444444443</v>
      </c>
      <c r="J747" s="34">
        <f>CONVERT(INDEX(Clg_StPt_Sch_EZ!$C$4:$I$27,MATCH(Schedules_8760!$C747,Clg_StPt_Sch_EZ!$B$4:$B$27,0),MATCH(Schedules_8760!$F747,Clg_StPt_Sch_EZ!$C$3:$I$3,0)),"F","C")</f>
        <v>25.555555555555554</v>
      </c>
      <c r="K747" s="34">
        <f>CONVERT(INDEX(Clg_StPt_Sch_EZ!$C$31:$I$54,MATCH(Schedules_8760!$C747,Clg_StPt_Sch_EZ!$B$31:$B$54,0),MATCH(Schedules_8760!$F747,Clg_StPt_Sch_EZ!$C$30:$I$30,0)),"F","C")</f>
        <v>28.333333333333332</v>
      </c>
      <c r="L747" s="34">
        <f>CONVERT(INDEX(DHW_StPt_Sch_EZ!$C$4:$I$27,MATCH(Schedules_8760!$C747,DHW_StPt_Sch_EZ!$B$4:$B$27,0),MATCH(Schedules_8760!$F747,DHW_StPt_Sch_EZ!$C$3:$I$3,0)),"F","C")</f>
        <v>53.333333333333329</v>
      </c>
      <c r="M747" s="34">
        <f>CONVERT(INDEX(DHW_StPt_Sch_EZ!$C$31:$I$54,MATCH(Schedules_8760!$C747,DHW_StPt_Sch_EZ!$B$31:$B$54,0),MATCH(Schedules_8760!$F747,DHW_StPt_Sch_EZ!$C$30:$I$30,0)),"F","C")</f>
        <v>53.333333333333329</v>
      </c>
      <c r="N747" s="12"/>
      <c r="O747" s="12"/>
      <c r="P747" s="12"/>
    </row>
    <row r="748" spans="1:16" x14ac:dyDescent="0.25">
      <c r="A748" s="35">
        <v>747</v>
      </c>
      <c r="B748" s="89">
        <v>32.083333333333343</v>
      </c>
      <c r="C748" s="35">
        <f t="shared" si="55"/>
        <v>3</v>
      </c>
      <c r="D748" s="35">
        <f t="shared" si="58"/>
        <v>32</v>
      </c>
      <c r="E748" s="35">
        <f t="shared" si="59"/>
        <v>4</v>
      </c>
      <c r="F748" s="35" t="str">
        <f t="shared" si="56"/>
        <v>Wednesday</v>
      </c>
      <c r="G748" s="35">
        <f t="shared" si="57"/>
        <v>2</v>
      </c>
      <c r="H748" s="34">
        <f>CONVERT(INDEX(Htg_StPt_Sch_EZ!$C$4:$I$27,MATCH(Schedules_8760!$C748,Htg_StPt_Sch_EZ!$B$4:$B$27,0),MATCH(Schedules_8760!$F748,Htg_StPt_Sch_EZ!$C$3:$I$3,0)),"F","C")</f>
        <v>20.555555555555554</v>
      </c>
      <c r="I748" s="34">
        <f>CONVERT(INDEX(Htg_StPt_Sch_EZ!$C$31:$I$54,MATCH(Schedules_8760!$C748,Htg_StPt_Sch_EZ!$B$31:$B$54,0),MATCH(Schedules_8760!$F748,Htg_StPt_Sch_EZ!$C$30:$I$30,0)),"F","C")</f>
        <v>19.444444444444443</v>
      </c>
      <c r="J748" s="34">
        <f>CONVERT(INDEX(Clg_StPt_Sch_EZ!$C$4:$I$27,MATCH(Schedules_8760!$C748,Clg_StPt_Sch_EZ!$B$4:$B$27,0),MATCH(Schedules_8760!$F748,Clg_StPt_Sch_EZ!$C$3:$I$3,0)),"F","C")</f>
        <v>25.555555555555554</v>
      </c>
      <c r="K748" s="34">
        <f>CONVERT(INDEX(Clg_StPt_Sch_EZ!$C$31:$I$54,MATCH(Schedules_8760!$C748,Clg_StPt_Sch_EZ!$B$31:$B$54,0),MATCH(Schedules_8760!$F748,Clg_StPt_Sch_EZ!$C$30:$I$30,0)),"F","C")</f>
        <v>28.333333333333332</v>
      </c>
      <c r="L748" s="34">
        <f>CONVERT(INDEX(DHW_StPt_Sch_EZ!$C$4:$I$27,MATCH(Schedules_8760!$C748,DHW_StPt_Sch_EZ!$B$4:$B$27,0),MATCH(Schedules_8760!$F748,DHW_StPt_Sch_EZ!$C$3:$I$3,0)),"F","C")</f>
        <v>53.333333333333329</v>
      </c>
      <c r="M748" s="34">
        <f>CONVERT(INDEX(DHW_StPt_Sch_EZ!$C$31:$I$54,MATCH(Schedules_8760!$C748,DHW_StPt_Sch_EZ!$B$31:$B$54,0),MATCH(Schedules_8760!$F748,DHW_StPt_Sch_EZ!$C$30:$I$30,0)),"F","C")</f>
        <v>53.333333333333329</v>
      </c>
      <c r="N748" s="12"/>
      <c r="O748" s="12"/>
      <c r="P748" s="12"/>
    </row>
    <row r="749" spans="1:16" x14ac:dyDescent="0.25">
      <c r="A749" s="35">
        <v>748</v>
      </c>
      <c r="B749" s="89">
        <v>32.125</v>
      </c>
      <c r="C749" s="35">
        <f t="shared" si="55"/>
        <v>4</v>
      </c>
      <c r="D749" s="35">
        <f t="shared" si="58"/>
        <v>32</v>
      </c>
      <c r="E749" s="35">
        <f t="shared" si="59"/>
        <v>4</v>
      </c>
      <c r="F749" s="35" t="str">
        <f t="shared" si="56"/>
        <v>Wednesday</v>
      </c>
      <c r="G749" s="35">
        <f t="shared" si="57"/>
        <v>2</v>
      </c>
      <c r="H749" s="34">
        <f>CONVERT(INDEX(Htg_StPt_Sch_EZ!$C$4:$I$27,MATCH(Schedules_8760!$C749,Htg_StPt_Sch_EZ!$B$4:$B$27,0),MATCH(Schedules_8760!$F749,Htg_StPt_Sch_EZ!$C$3:$I$3,0)),"F","C")</f>
        <v>20.555555555555554</v>
      </c>
      <c r="I749" s="34">
        <f>CONVERT(INDEX(Htg_StPt_Sch_EZ!$C$31:$I$54,MATCH(Schedules_8760!$C749,Htg_StPt_Sch_EZ!$B$31:$B$54,0),MATCH(Schedules_8760!$F749,Htg_StPt_Sch_EZ!$C$30:$I$30,0)),"F","C")</f>
        <v>19.444444444444443</v>
      </c>
      <c r="J749" s="34">
        <f>CONVERT(INDEX(Clg_StPt_Sch_EZ!$C$4:$I$27,MATCH(Schedules_8760!$C749,Clg_StPt_Sch_EZ!$B$4:$B$27,0),MATCH(Schedules_8760!$F749,Clg_StPt_Sch_EZ!$C$3:$I$3,0)),"F","C")</f>
        <v>25.555555555555554</v>
      </c>
      <c r="K749" s="34">
        <f>CONVERT(INDEX(Clg_StPt_Sch_EZ!$C$31:$I$54,MATCH(Schedules_8760!$C749,Clg_StPt_Sch_EZ!$B$31:$B$54,0),MATCH(Schedules_8760!$F749,Clg_StPt_Sch_EZ!$C$30:$I$30,0)),"F","C")</f>
        <v>28.333333333333332</v>
      </c>
      <c r="L749" s="34">
        <f>CONVERT(INDEX(DHW_StPt_Sch_EZ!$C$4:$I$27,MATCH(Schedules_8760!$C749,DHW_StPt_Sch_EZ!$B$4:$B$27,0),MATCH(Schedules_8760!$F749,DHW_StPt_Sch_EZ!$C$3:$I$3,0)),"F","C")</f>
        <v>53.333333333333329</v>
      </c>
      <c r="M749" s="34">
        <f>CONVERT(INDEX(DHW_StPt_Sch_EZ!$C$31:$I$54,MATCH(Schedules_8760!$C749,DHW_StPt_Sch_EZ!$B$31:$B$54,0),MATCH(Schedules_8760!$F749,DHW_StPt_Sch_EZ!$C$30:$I$30,0)),"F","C")</f>
        <v>53.333333333333329</v>
      </c>
      <c r="N749" s="12"/>
      <c r="O749" s="12"/>
      <c r="P749" s="12"/>
    </row>
    <row r="750" spans="1:16" x14ac:dyDescent="0.25">
      <c r="A750" s="35">
        <v>749</v>
      </c>
      <c r="B750" s="89">
        <v>32.166666666666657</v>
      </c>
      <c r="C750" s="35">
        <f t="shared" si="55"/>
        <v>5</v>
      </c>
      <c r="D750" s="35">
        <f t="shared" si="58"/>
        <v>32</v>
      </c>
      <c r="E750" s="35">
        <f t="shared" si="59"/>
        <v>4</v>
      </c>
      <c r="F750" s="35" t="str">
        <f t="shared" si="56"/>
        <v>Wednesday</v>
      </c>
      <c r="G750" s="35">
        <f t="shared" si="57"/>
        <v>2</v>
      </c>
      <c r="H750" s="34">
        <f>CONVERT(INDEX(Htg_StPt_Sch_EZ!$C$4:$I$27,MATCH(Schedules_8760!$C750,Htg_StPt_Sch_EZ!$B$4:$B$27,0),MATCH(Schedules_8760!$F750,Htg_StPt_Sch_EZ!$C$3:$I$3,0)),"F","C")</f>
        <v>20.555555555555554</v>
      </c>
      <c r="I750" s="34">
        <f>CONVERT(INDEX(Htg_StPt_Sch_EZ!$C$31:$I$54,MATCH(Schedules_8760!$C750,Htg_StPt_Sch_EZ!$B$31:$B$54,0),MATCH(Schedules_8760!$F750,Htg_StPt_Sch_EZ!$C$30:$I$30,0)),"F","C")</f>
        <v>19.444444444444443</v>
      </c>
      <c r="J750" s="34">
        <f>CONVERT(INDEX(Clg_StPt_Sch_EZ!$C$4:$I$27,MATCH(Schedules_8760!$C750,Clg_StPt_Sch_EZ!$B$4:$B$27,0),MATCH(Schedules_8760!$F750,Clg_StPt_Sch_EZ!$C$3:$I$3,0)),"F","C")</f>
        <v>25.555555555555554</v>
      </c>
      <c r="K750" s="34">
        <f>CONVERT(INDEX(Clg_StPt_Sch_EZ!$C$31:$I$54,MATCH(Schedules_8760!$C750,Clg_StPt_Sch_EZ!$B$31:$B$54,0),MATCH(Schedules_8760!$F750,Clg_StPt_Sch_EZ!$C$30:$I$30,0)),"F","C")</f>
        <v>28.333333333333332</v>
      </c>
      <c r="L750" s="34">
        <f>CONVERT(INDEX(DHW_StPt_Sch_EZ!$C$4:$I$27,MATCH(Schedules_8760!$C750,DHW_StPt_Sch_EZ!$B$4:$B$27,0),MATCH(Schedules_8760!$F750,DHW_StPt_Sch_EZ!$C$3:$I$3,0)),"F","C")</f>
        <v>53.333333333333329</v>
      </c>
      <c r="M750" s="34">
        <f>CONVERT(INDEX(DHW_StPt_Sch_EZ!$C$31:$I$54,MATCH(Schedules_8760!$C750,DHW_StPt_Sch_EZ!$B$31:$B$54,0),MATCH(Schedules_8760!$F750,DHW_StPt_Sch_EZ!$C$30:$I$30,0)),"F","C")</f>
        <v>53.333333333333329</v>
      </c>
      <c r="N750" s="12"/>
      <c r="O750" s="12"/>
      <c r="P750" s="12"/>
    </row>
    <row r="751" spans="1:16" x14ac:dyDescent="0.25">
      <c r="A751" s="35">
        <v>750</v>
      </c>
      <c r="B751" s="89">
        <v>32.208333333333343</v>
      </c>
      <c r="C751" s="35">
        <f t="shared" si="55"/>
        <v>6</v>
      </c>
      <c r="D751" s="35">
        <f t="shared" si="58"/>
        <v>32</v>
      </c>
      <c r="E751" s="35">
        <f t="shared" si="59"/>
        <v>4</v>
      </c>
      <c r="F751" s="35" t="str">
        <f t="shared" si="56"/>
        <v>Wednesday</v>
      </c>
      <c r="G751" s="35">
        <f t="shared" si="57"/>
        <v>2</v>
      </c>
      <c r="H751" s="34">
        <f>CONVERT(INDEX(Htg_StPt_Sch_EZ!$C$4:$I$27,MATCH(Schedules_8760!$C751,Htg_StPt_Sch_EZ!$B$4:$B$27,0),MATCH(Schedules_8760!$F751,Htg_StPt_Sch_EZ!$C$3:$I$3,0)),"F","C")</f>
        <v>20.555555555555554</v>
      </c>
      <c r="I751" s="34">
        <f>CONVERT(INDEX(Htg_StPt_Sch_EZ!$C$31:$I$54,MATCH(Schedules_8760!$C751,Htg_StPt_Sch_EZ!$B$31:$B$54,0),MATCH(Schedules_8760!$F751,Htg_StPt_Sch_EZ!$C$30:$I$30,0)),"F","C")</f>
        <v>19.444444444444443</v>
      </c>
      <c r="J751" s="34">
        <f>CONVERT(INDEX(Clg_StPt_Sch_EZ!$C$4:$I$27,MATCH(Schedules_8760!$C751,Clg_StPt_Sch_EZ!$B$4:$B$27,0),MATCH(Schedules_8760!$F751,Clg_StPt_Sch_EZ!$C$3:$I$3,0)),"F","C")</f>
        <v>25.555555555555554</v>
      </c>
      <c r="K751" s="34">
        <f>CONVERT(INDEX(Clg_StPt_Sch_EZ!$C$31:$I$54,MATCH(Schedules_8760!$C751,Clg_StPt_Sch_EZ!$B$31:$B$54,0),MATCH(Schedules_8760!$F751,Clg_StPt_Sch_EZ!$C$30:$I$30,0)),"F","C")</f>
        <v>28.333333333333332</v>
      </c>
      <c r="L751" s="34">
        <f>CONVERT(INDEX(DHW_StPt_Sch_EZ!$C$4:$I$27,MATCH(Schedules_8760!$C751,DHW_StPt_Sch_EZ!$B$4:$B$27,0),MATCH(Schedules_8760!$F751,DHW_StPt_Sch_EZ!$C$3:$I$3,0)),"F","C")</f>
        <v>53.333333333333329</v>
      </c>
      <c r="M751" s="34">
        <f>CONVERT(INDEX(DHW_StPt_Sch_EZ!$C$31:$I$54,MATCH(Schedules_8760!$C751,DHW_StPt_Sch_EZ!$B$31:$B$54,0),MATCH(Schedules_8760!$F751,DHW_StPt_Sch_EZ!$C$30:$I$30,0)),"F","C")</f>
        <v>53.333333333333329</v>
      </c>
      <c r="N751" s="12"/>
      <c r="O751" s="12"/>
      <c r="P751" s="12"/>
    </row>
    <row r="752" spans="1:16" x14ac:dyDescent="0.25">
      <c r="A752" s="35">
        <v>751</v>
      </c>
      <c r="B752" s="89">
        <v>32.25</v>
      </c>
      <c r="C752" s="35">
        <f t="shared" si="55"/>
        <v>7</v>
      </c>
      <c r="D752" s="35">
        <f t="shared" si="58"/>
        <v>32</v>
      </c>
      <c r="E752" s="35">
        <f t="shared" si="59"/>
        <v>4</v>
      </c>
      <c r="F752" s="35" t="str">
        <f t="shared" si="56"/>
        <v>Wednesday</v>
      </c>
      <c r="G752" s="35">
        <f t="shared" si="57"/>
        <v>2</v>
      </c>
      <c r="H752" s="34">
        <f>CONVERT(INDEX(Htg_StPt_Sch_EZ!$C$4:$I$27,MATCH(Schedules_8760!$C752,Htg_StPt_Sch_EZ!$B$4:$B$27,0),MATCH(Schedules_8760!$F752,Htg_StPt_Sch_EZ!$C$3:$I$3,0)),"F","C")</f>
        <v>20.555555555555554</v>
      </c>
      <c r="I752" s="34">
        <f>CONVERT(INDEX(Htg_StPt_Sch_EZ!$C$31:$I$54,MATCH(Schedules_8760!$C752,Htg_StPt_Sch_EZ!$B$31:$B$54,0),MATCH(Schedules_8760!$F752,Htg_StPt_Sch_EZ!$C$30:$I$30,0)),"F","C")</f>
        <v>19.444444444444443</v>
      </c>
      <c r="J752" s="34">
        <f>CONVERT(INDEX(Clg_StPt_Sch_EZ!$C$4:$I$27,MATCH(Schedules_8760!$C752,Clg_StPt_Sch_EZ!$B$4:$B$27,0),MATCH(Schedules_8760!$F752,Clg_StPt_Sch_EZ!$C$3:$I$3,0)),"F","C")</f>
        <v>25.555555555555554</v>
      </c>
      <c r="K752" s="34">
        <f>CONVERT(INDEX(Clg_StPt_Sch_EZ!$C$31:$I$54,MATCH(Schedules_8760!$C752,Clg_StPt_Sch_EZ!$B$31:$B$54,0),MATCH(Schedules_8760!$F752,Clg_StPt_Sch_EZ!$C$30:$I$30,0)),"F","C")</f>
        <v>28.333333333333332</v>
      </c>
      <c r="L752" s="34">
        <f>CONVERT(INDEX(DHW_StPt_Sch_EZ!$C$4:$I$27,MATCH(Schedules_8760!$C752,DHW_StPt_Sch_EZ!$B$4:$B$27,0),MATCH(Schedules_8760!$F752,DHW_StPt_Sch_EZ!$C$3:$I$3,0)),"F","C")</f>
        <v>53.333333333333329</v>
      </c>
      <c r="M752" s="34">
        <f>CONVERT(INDEX(DHW_StPt_Sch_EZ!$C$31:$I$54,MATCH(Schedules_8760!$C752,DHW_StPt_Sch_EZ!$B$31:$B$54,0),MATCH(Schedules_8760!$F752,DHW_StPt_Sch_EZ!$C$30:$I$30,0)),"F","C")</f>
        <v>53.333333333333329</v>
      </c>
      <c r="N752" s="12"/>
      <c r="O752" s="12"/>
      <c r="P752" s="12"/>
    </row>
    <row r="753" spans="1:16" x14ac:dyDescent="0.25">
      <c r="A753" s="35">
        <v>752</v>
      </c>
      <c r="B753" s="89">
        <v>32.291666666666657</v>
      </c>
      <c r="C753" s="35">
        <f t="shared" si="55"/>
        <v>8</v>
      </c>
      <c r="D753" s="35">
        <f t="shared" si="58"/>
        <v>32</v>
      </c>
      <c r="E753" s="35">
        <f t="shared" si="59"/>
        <v>4</v>
      </c>
      <c r="F753" s="35" t="str">
        <f t="shared" si="56"/>
        <v>Wednesday</v>
      </c>
      <c r="G753" s="35">
        <f t="shared" si="57"/>
        <v>2</v>
      </c>
      <c r="H753" s="34">
        <f>CONVERT(INDEX(Htg_StPt_Sch_EZ!$C$4:$I$27,MATCH(Schedules_8760!$C753,Htg_StPt_Sch_EZ!$B$4:$B$27,0),MATCH(Schedules_8760!$F753,Htg_StPt_Sch_EZ!$C$3:$I$3,0)),"F","C")</f>
        <v>20.555555555555554</v>
      </c>
      <c r="I753" s="34">
        <f>CONVERT(INDEX(Htg_StPt_Sch_EZ!$C$31:$I$54,MATCH(Schedules_8760!$C753,Htg_StPt_Sch_EZ!$B$31:$B$54,0),MATCH(Schedules_8760!$F753,Htg_StPt_Sch_EZ!$C$30:$I$30,0)),"F","C")</f>
        <v>19.444444444444443</v>
      </c>
      <c r="J753" s="34">
        <f>CONVERT(INDEX(Clg_StPt_Sch_EZ!$C$4:$I$27,MATCH(Schedules_8760!$C753,Clg_StPt_Sch_EZ!$B$4:$B$27,0),MATCH(Schedules_8760!$F753,Clg_StPt_Sch_EZ!$C$3:$I$3,0)),"F","C")</f>
        <v>25.555555555555554</v>
      </c>
      <c r="K753" s="34">
        <f>CONVERT(INDEX(Clg_StPt_Sch_EZ!$C$31:$I$54,MATCH(Schedules_8760!$C753,Clg_StPt_Sch_EZ!$B$31:$B$54,0),MATCH(Schedules_8760!$F753,Clg_StPt_Sch_EZ!$C$30:$I$30,0)),"F","C")</f>
        <v>25</v>
      </c>
      <c r="L753" s="34">
        <f>CONVERT(INDEX(DHW_StPt_Sch_EZ!$C$4:$I$27,MATCH(Schedules_8760!$C753,DHW_StPt_Sch_EZ!$B$4:$B$27,0),MATCH(Schedules_8760!$F753,DHW_StPt_Sch_EZ!$C$3:$I$3,0)),"F","C")</f>
        <v>53.333333333333329</v>
      </c>
      <c r="M753" s="34">
        <f>CONVERT(INDEX(DHW_StPt_Sch_EZ!$C$31:$I$54,MATCH(Schedules_8760!$C753,DHW_StPt_Sch_EZ!$B$31:$B$54,0),MATCH(Schedules_8760!$F753,DHW_StPt_Sch_EZ!$C$30:$I$30,0)),"F","C")</f>
        <v>53.333333333333329</v>
      </c>
      <c r="N753" s="12"/>
      <c r="O753" s="12"/>
      <c r="P753" s="12"/>
    </row>
    <row r="754" spans="1:16" x14ac:dyDescent="0.25">
      <c r="A754" s="35">
        <v>753</v>
      </c>
      <c r="B754" s="89">
        <v>32.333333333333343</v>
      </c>
      <c r="C754" s="35">
        <f t="shared" si="55"/>
        <v>9</v>
      </c>
      <c r="D754" s="35">
        <f t="shared" si="58"/>
        <v>32</v>
      </c>
      <c r="E754" s="35">
        <f t="shared" si="59"/>
        <v>4</v>
      </c>
      <c r="F754" s="35" t="str">
        <f t="shared" si="56"/>
        <v>Wednesday</v>
      </c>
      <c r="G754" s="35">
        <f t="shared" si="57"/>
        <v>2</v>
      </c>
      <c r="H754" s="34">
        <f>CONVERT(INDEX(Htg_StPt_Sch_EZ!$C$4:$I$27,MATCH(Schedules_8760!$C754,Htg_StPt_Sch_EZ!$B$4:$B$27,0),MATCH(Schedules_8760!$F754,Htg_StPt_Sch_EZ!$C$3:$I$3,0)),"F","C")</f>
        <v>20.555555555555554</v>
      </c>
      <c r="I754" s="34">
        <f>CONVERT(INDEX(Htg_StPt_Sch_EZ!$C$31:$I$54,MATCH(Schedules_8760!$C754,Htg_StPt_Sch_EZ!$B$31:$B$54,0),MATCH(Schedules_8760!$F754,Htg_StPt_Sch_EZ!$C$30:$I$30,0)),"F","C")</f>
        <v>19.444444444444443</v>
      </c>
      <c r="J754" s="34">
        <f>CONVERT(INDEX(Clg_StPt_Sch_EZ!$C$4:$I$27,MATCH(Schedules_8760!$C754,Clg_StPt_Sch_EZ!$B$4:$B$27,0),MATCH(Schedules_8760!$F754,Clg_StPt_Sch_EZ!$C$3:$I$3,0)),"F","C")</f>
        <v>25.555555555555554</v>
      </c>
      <c r="K754" s="34">
        <f>CONVERT(INDEX(Clg_StPt_Sch_EZ!$C$31:$I$54,MATCH(Schedules_8760!$C754,Clg_StPt_Sch_EZ!$B$31:$B$54,0),MATCH(Schedules_8760!$F754,Clg_StPt_Sch_EZ!$C$30:$I$30,0)),"F","C")</f>
        <v>25</v>
      </c>
      <c r="L754" s="34">
        <f>CONVERT(INDEX(DHW_StPt_Sch_EZ!$C$4:$I$27,MATCH(Schedules_8760!$C754,DHW_StPt_Sch_EZ!$B$4:$B$27,0),MATCH(Schedules_8760!$F754,DHW_StPt_Sch_EZ!$C$3:$I$3,0)),"F","C")</f>
        <v>53.333333333333329</v>
      </c>
      <c r="M754" s="34">
        <f>CONVERT(INDEX(DHW_StPt_Sch_EZ!$C$31:$I$54,MATCH(Schedules_8760!$C754,DHW_StPt_Sch_EZ!$B$31:$B$54,0),MATCH(Schedules_8760!$F754,DHW_StPt_Sch_EZ!$C$30:$I$30,0)),"F","C")</f>
        <v>53.333333333333329</v>
      </c>
      <c r="N754" s="12"/>
      <c r="O754" s="12"/>
      <c r="P754" s="12"/>
    </row>
    <row r="755" spans="1:16" x14ac:dyDescent="0.25">
      <c r="A755" s="35">
        <v>754</v>
      </c>
      <c r="B755" s="89">
        <v>32.375</v>
      </c>
      <c r="C755" s="35">
        <f t="shared" si="55"/>
        <v>10</v>
      </c>
      <c r="D755" s="35">
        <f t="shared" si="58"/>
        <v>32</v>
      </c>
      <c r="E755" s="35">
        <f t="shared" si="59"/>
        <v>4</v>
      </c>
      <c r="F755" s="35" t="str">
        <f t="shared" si="56"/>
        <v>Wednesday</v>
      </c>
      <c r="G755" s="35">
        <f t="shared" si="57"/>
        <v>2</v>
      </c>
      <c r="H755" s="34">
        <f>CONVERT(INDEX(Htg_StPt_Sch_EZ!$C$4:$I$27,MATCH(Schedules_8760!$C755,Htg_StPt_Sch_EZ!$B$4:$B$27,0),MATCH(Schedules_8760!$F755,Htg_StPt_Sch_EZ!$C$3:$I$3,0)),"F","C")</f>
        <v>20.555555555555554</v>
      </c>
      <c r="I755" s="34">
        <f>CONVERT(INDEX(Htg_StPt_Sch_EZ!$C$31:$I$54,MATCH(Schedules_8760!$C755,Htg_StPt_Sch_EZ!$B$31:$B$54,0),MATCH(Schedules_8760!$F755,Htg_StPt_Sch_EZ!$C$30:$I$30,0)),"F","C")</f>
        <v>19.444444444444443</v>
      </c>
      <c r="J755" s="34">
        <f>CONVERT(INDEX(Clg_StPt_Sch_EZ!$C$4:$I$27,MATCH(Schedules_8760!$C755,Clg_StPt_Sch_EZ!$B$4:$B$27,0),MATCH(Schedules_8760!$F755,Clg_StPt_Sch_EZ!$C$3:$I$3,0)),"F","C")</f>
        <v>25.555555555555554</v>
      </c>
      <c r="K755" s="34">
        <f>CONVERT(INDEX(Clg_StPt_Sch_EZ!$C$31:$I$54,MATCH(Schedules_8760!$C755,Clg_StPt_Sch_EZ!$B$31:$B$54,0),MATCH(Schedules_8760!$F755,Clg_StPt_Sch_EZ!$C$30:$I$30,0)),"F","C")</f>
        <v>25</v>
      </c>
      <c r="L755" s="34">
        <f>CONVERT(INDEX(DHW_StPt_Sch_EZ!$C$4:$I$27,MATCH(Schedules_8760!$C755,DHW_StPt_Sch_EZ!$B$4:$B$27,0),MATCH(Schedules_8760!$F755,DHW_StPt_Sch_EZ!$C$3:$I$3,0)),"F","C")</f>
        <v>53.333333333333329</v>
      </c>
      <c r="M755" s="34">
        <f>CONVERT(INDEX(DHW_StPt_Sch_EZ!$C$31:$I$54,MATCH(Schedules_8760!$C755,DHW_StPt_Sch_EZ!$B$31:$B$54,0),MATCH(Schedules_8760!$F755,DHW_StPt_Sch_EZ!$C$30:$I$30,0)),"F","C")</f>
        <v>53.333333333333329</v>
      </c>
      <c r="N755" s="12"/>
      <c r="O755" s="12"/>
      <c r="P755" s="12"/>
    </row>
    <row r="756" spans="1:16" x14ac:dyDescent="0.25">
      <c r="A756" s="35">
        <v>755</v>
      </c>
      <c r="B756" s="89">
        <v>32.416666666666657</v>
      </c>
      <c r="C756" s="35">
        <f t="shared" si="55"/>
        <v>11</v>
      </c>
      <c r="D756" s="35">
        <f t="shared" si="58"/>
        <v>32</v>
      </c>
      <c r="E756" s="35">
        <f t="shared" si="59"/>
        <v>4</v>
      </c>
      <c r="F756" s="35" t="str">
        <f t="shared" si="56"/>
        <v>Wednesday</v>
      </c>
      <c r="G756" s="35">
        <f t="shared" si="57"/>
        <v>2</v>
      </c>
      <c r="H756" s="34">
        <f>CONVERT(INDEX(Htg_StPt_Sch_EZ!$C$4:$I$27,MATCH(Schedules_8760!$C756,Htg_StPt_Sch_EZ!$B$4:$B$27,0),MATCH(Schedules_8760!$F756,Htg_StPt_Sch_EZ!$C$3:$I$3,0)),"F","C")</f>
        <v>20.555555555555554</v>
      </c>
      <c r="I756" s="34">
        <f>CONVERT(INDEX(Htg_StPt_Sch_EZ!$C$31:$I$54,MATCH(Schedules_8760!$C756,Htg_StPt_Sch_EZ!$B$31:$B$54,0),MATCH(Schedules_8760!$F756,Htg_StPt_Sch_EZ!$C$30:$I$30,0)),"F","C")</f>
        <v>19.444444444444443</v>
      </c>
      <c r="J756" s="34">
        <f>CONVERT(INDEX(Clg_StPt_Sch_EZ!$C$4:$I$27,MATCH(Schedules_8760!$C756,Clg_StPt_Sch_EZ!$B$4:$B$27,0),MATCH(Schedules_8760!$F756,Clg_StPt_Sch_EZ!$C$3:$I$3,0)),"F","C")</f>
        <v>25.555555555555554</v>
      </c>
      <c r="K756" s="34">
        <f>CONVERT(INDEX(Clg_StPt_Sch_EZ!$C$31:$I$54,MATCH(Schedules_8760!$C756,Clg_StPt_Sch_EZ!$B$31:$B$54,0),MATCH(Schedules_8760!$F756,Clg_StPt_Sch_EZ!$C$30:$I$30,0)),"F","C")</f>
        <v>25</v>
      </c>
      <c r="L756" s="34">
        <f>CONVERT(INDEX(DHW_StPt_Sch_EZ!$C$4:$I$27,MATCH(Schedules_8760!$C756,DHW_StPt_Sch_EZ!$B$4:$B$27,0),MATCH(Schedules_8760!$F756,DHW_StPt_Sch_EZ!$C$3:$I$3,0)),"F","C")</f>
        <v>53.333333333333329</v>
      </c>
      <c r="M756" s="34">
        <f>CONVERT(INDEX(DHW_StPt_Sch_EZ!$C$31:$I$54,MATCH(Schedules_8760!$C756,DHW_StPt_Sch_EZ!$B$31:$B$54,0),MATCH(Schedules_8760!$F756,DHW_StPt_Sch_EZ!$C$30:$I$30,0)),"F","C")</f>
        <v>53.333333333333329</v>
      </c>
      <c r="N756" s="12"/>
      <c r="O756" s="12"/>
      <c r="P756" s="12"/>
    </row>
    <row r="757" spans="1:16" x14ac:dyDescent="0.25">
      <c r="A757" s="35">
        <v>756</v>
      </c>
      <c r="B757" s="89">
        <v>32.458333333333343</v>
      </c>
      <c r="C757" s="35">
        <f t="shared" si="55"/>
        <v>12</v>
      </c>
      <c r="D757" s="35">
        <f t="shared" si="58"/>
        <v>32</v>
      </c>
      <c r="E757" s="35">
        <f t="shared" si="59"/>
        <v>4</v>
      </c>
      <c r="F757" s="35" t="str">
        <f t="shared" si="56"/>
        <v>Wednesday</v>
      </c>
      <c r="G757" s="35">
        <f t="shared" si="57"/>
        <v>2</v>
      </c>
      <c r="H757" s="34">
        <f>CONVERT(INDEX(Htg_StPt_Sch_EZ!$C$4:$I$27,MATCH(Schedules_8760!$C757,Htg_StPt_Sch_EZ!$B$4:$B$27,0),MATCH(Schedules_8760!$F757,Htg_StPt_Sch_EZ!$C$3:$I$3,0)),"F","C")</f>
        <v>20.555555555555554</v>
      </c>
      <c r="I757" s="34">
        <f>CONVERT(INDEX(Htg_StPt_Sch_EZ!$C$31:$I$54,MATCH(Schedules_8760!$C757,Htg_StPt_Sch_EZ!$B$31:$B$54,0),MATCH(Schedules_8760!$F757,Htg_StPt_Sch_EZ!$C$30:$I$30,0)),"F","C")</f>
        <v>19.444444444444443</v>
      </c>
      <c r="J757" s="34">
        <f>CONVERT(INDEX(Clg_StPt_Sch_EZ!$C$4:$I$27,MATCH(Schedules_8760!$C757,Clg_StPt_Sch_EZ!$B$4:$B$27,0),MATCH(Schedules_8760!$F757,Clg_StPt_Sch_EZ!$C$3:$I$3,0)),"F","C")</f>
        <v>25.555555555555554</v>
      </c>
      <c r="K757" s="34">
        <f>CONVERT(INDEX(Clg_StPt_Sch_EZ!$C$31:$I$54,MATCH(Schedules_8760!$C757,Clg_StPt_Sch_EZ!$B$31:$B$54,0),MATCH(Schedules_8760!$F757,Clg_StPt_Sch_EZ!$C$30:$I$30,0)),"F","C")</f>
        <v>25</v>
      </c>
      <c r="L757" s="34">
        <f>CONVERT(INDEX(DHW_StPt_Sch_EZ!$C$4:$I$27,MATCH(Schedules_8760!$C757,DHW_StPt_Sch_EZ!$B$4:$B$27,0),MATCH(Schedules_8760!$F757,DHW_StPt_Sch_EZ!$C$3:$I$3,0)),"F","C")</f>
        <v>53.333333333333329</v>
      </c>
      <c r="M757" s="34">
        <f>CONVERT(INDEX(DHW_StPt_Sch_EZ!$C$31:$I$54,MATCH(Schedules_8760!$C757,DHW_StPt_Sch_EZ!$B$31:$B$54,0),MATCH(Schedules_8760!$F757,DHW_StPt_Sch_EZ!$C$30:$I$30,0)),"F","C")</f>
        <v>53.333333333333329</v>
      </c>
      <c r="N757" s="12"/>
      <c r="O757" s="12"/>
      <c r="P757" s="12"/>
    </row>
    <row r="758" spans="1:16" x14ac:dyDescent="0.25">
      <c r="A758" s="35">
        <v>757</v>
      </c>
      <c r="B758" s="89">
        <v>32.5</v>
      </c>
      <c r="C758" s="35">
        <f t="shared" si="55"/>
        <v>13</v>
      </c>
      <c r="D758" s="35">
        <f t="shared" si="58"/>
        <v>32</v>
      </c>
      <c r="E758" s="35">
        <f t="shared" si="59"/>
        <v>4</v>
      </c>
      <c r="F758" s="35" t="str">
        <f t="shared" si="56"/>
        <v>Wednesday</v>
      </c>
      <c r="G758" s="35">
        <f t="shared" si="57"/>
        <v>2</v>
      </c>
      <c r="H758" s="34">
        <f>CONVERT(INDEX(Htg_StPt_Sch_EZ!$C$4:$I$27,MATCH(Schedules_8760!$C758,Htg_StPt_Sch_EZ!$B$4:$B$27,0),MATCH(Schedules_8760!$F758,Htg_StPt_Sch_EZ!$C$3:$I$3,0)),"F","C")</f>
        <v>20.555555555555554</v>
      </c>
      <c r="I758" s="34">
        <f>CONVERT(INDEX(Htg_StPt_Sch_EZ!$C$31:$I$54,MATCH(Schedules_8760!$C758,Htg_StPt_Sch_EZ!$B$31:$B$54,0),MATCH(Schedules_8760!$F758,Htg_StPt_Sch_EZ!$C$30:$I$30,0)),"F","C")</f>
        <v>19.444444444444443</v>
      </c>
      <c r="J758" s="34">
        <f>CONVERT(INDEX(Clg_StPt_Sch_EZ!$C$4:$I$27,MATCH(Schedules_8760!$C758,Clg_StPt_Sch_EZ!$B$4:$B$27,0),MATCH(Schedules_8760!$F758,Clg_StPt_Sch_EZ!$C$3:$I$3,0)),"F","C")</f>
        <v>25.555555555555554</v>
      </c>
      <c r="K758" s="34">
        <f>CONVERT(INDEX(Clg_StPt_Sch_EZ!$C$31:$I$54,MATCH(Schedules_8760!$C758,Clg_StPt_Sch_EZ!$B$31:$B$54,0),MATCH(Schedules_8760!$F758,Clg_StPt_Sch_EZ!$C$30:$I$30,0)),"F","C")</f>
        <v>25</v>
      </c>
      <c r="L758" s="34">
        <f>CONVERT(INDEX(DHW_StPt_Sch_EZ!$C$4:$I$27,MATCH(Schedules_8760!$C758,DHW_StPt_Sch_EZ!$B$4:$B$27,0),MATCH(Schedules_8760!$F758,DHW_StPt_Sch_EZ!$C$3:$I$3,0)),"F","C")</f>
        <v>53.333333333333329</v>
      </c>
      <c r="M758" s="34">
        <f>CONVERT(INDEX(DHW_StPt_Sch_EZ!$C$31:$I$54,MATCH(Schedules_8760!$C758,DHW_StPt_Sch_EZ!$B$31:$B$54,0),MATCH(Schedules_8760!$F758,DHW_StPt_Sch_EZ!$C$30:$I$30,0)),"F","C")</f>
        <v>53.333333333333329</v>
      </c>
      <c r="N758" s="12"/>
      <c r="O758" s="12"/>
      <c r="P758" s="12"/>
    </row>
    <row r="759" spans="1:16" x14ac:dyDescent="0.25">
      <c r="A759" s="35">
        <v>758</v>
      </c>
      <c r="B759" s="89">
        <v>32.541666666666657</v>
      </c>
      <c r="C759" s="35">
        <f t="shared" si="55"/>
        <v>14</v>
      </c>
      <c r="D759" s="35">
        <f t="shared" si="58"/>
        <v>32</v>
      </c>
      <c r="E759" s="35">
        <f t="shared" si="59"/>
        <v>4</v>
      </c>
      <c r="F759" s="35" t="str">
        <f t="shared" si="56"/>
        <v>Wednesday</v>
      </c>
      <c r="G759" s="35">
        <f t="shared" si="57"/>
        <v>2</v>
      </c>
      <c r="H759" s="34">
        <f>CONVERT(INDEX(Htg_StPt_Sch_EZ!$C$4:$I$27,MATCH(Schedules_8760!$C759,Htg_StPt_Sch_EZ!$B$4:$B$27,0),MATCH(Schedules_8760!$F759,Htg_StPt_Sch_EZ!$C$3:$I$3,0)),"F","C")</f>
        <v>20.555555555555554</v>
      </c>
      <c r="I759" s="34">
        <f>CONVERT(INDEX(Htg_StPt_Sch_EZ!$C$31:$I$54,MATCH(Schedules_8760!$C759,Htg_StPt_Sch_EZ!$B$31:$B$54,0),MATCH(Schedules_8760!$F759,Htg_StPt_Sch_EZ!$C$30:$I$30,0)),"F","C")</f>
        <v>19.444444444444443</v>
      </c>
      <c r="J759" s="34">
        <f>CONVERT(INDEX(Clg_StPt_Sch_EZ!$C$4:$I$27,MATCH(Schedules_8760!$C759,Clg_StPt_Sch_EZ!$B$4:$B$27,0),MATCH(Schedules_8760!$F759,Clg_StPt_Sch_EZ!$C$3:$I$3,0)),"F","C")</f>
        <v>25.555555555555554</v>
      </c>
      <c r="K759" s="34">
        <f>CONVERT(INDEX(Clg_StPt_Sch_EZ!$C$31:$I$54,MATCH(Schedules_8760!$C759,Clg_StPt_Sch_EZ!$B$31:$B$54,0),MATCH(Schedules_8760!$F759,Clg_StPt_Sch_EZ!$C$30:$I$30,0)),"F","C")</f>
        <v>25</v>
      </c>
      <c r="L759" s="34">
        <f>CONVERT(INDEX(DHW_StPt_Sch_EZ!$C$4:$I$27,MATCH(Schedules_8760!$C759,DHW_StPt_Sch_EZ!$B$4:$B$27,0),MATCH(Schedules_8760!$F759,DHW_StPt_Sch_EZ!$C$3:$I$3,0)),"F","C")</f>
        <v>53.333333333333329</v>
      </c>
      <c r="M759" s="34">
        <f>CONVERT(INDEX(DHW_StPt_Sch_EZ!$C$31:$I$54,MATCH(Schedules_8760!$C759,DHW_StPt_Sch_EZ!$B$31:$B$54,0),MATCH(Schedules_8760!$F759,DHW_StPt_Sch_EZ!$C$30:$I$30,0)),"F","C")</f>
        <v>53.333333333333329</v>
      </c>
      <c r="N759" s="12"/>
      <c r="O759" s="12"/>
      <c r="P759" s="12"/>
    </row>
    <row r="760" spans="1:16" x14ac:dyDescent="0.25">
      <c r="A760" s="35">
        <v>759</v>
      </c>
      <c r="B760" s="89">
        <v>32.583333333333343</v>
      </c>
      <c r="C760" s="35">
        <f t="shared" si="55"/>
        <v>15</v>
      </c>
      <c r="D760" s="35">
        <f t="shared" si="58"/>
        <v>32</v>
      </c>
      <c r="E760" s="35">
        <f t="shared" si="59"/>
        <v>4</v>
      </c>
      <c r="F760" s="35" t="str">
        <f t="shared" si="56"/>
        <v>Wednesday</v>
      </c>
      <c r="G760" s="35">
        <f t="shared" si="57"/>
        <v>2</v>
      </c>
      <c r="H760" s="34">
        <f>CONVERT(INDEX(Htg_StPt_Sch_EZ!$C$4:$I$27,MATCH(Schedules_8760!$C760,Htg_StPt_Sch_EZ!$B$4:$B$27,0),MATCH(Schedules_8760!$F760,Htg_StPt_Sch_EZ!$C$3:$I$3,0)),"F","C")</f>
        <v>20.555555555555554</v>
      </c>
      <c r="I760" s="34">
        <f>CONVERT(INDEX(Htg_StPt_Sch_EZ!$C$31:$I$54,MATCH(Schedules_8760!$C760,Htg_StPt_Sch_EZ!$B$31:$B$54,0),MATCH(Schedules_8760!$F760,Htg_StPt_Sch_EZ!$C$30:$I$30,0)),"F","C")</f>
        <v>21.111111111111111</v>
      </c>
      <c r="J760" s="34">
        <f>CONVERT(INDEX(Clg_StPt_Sch_EZ!$C$4:$I$27,MATCH(Schedules_8760!$C760,Clg_StPt_Sch_EZ!$B$4:$B$27,0),MATCH(Schedules_8760!$F760,Clg_StPt_Sch_EZ!$C$3:$I$3,0)),"F","C")</f>
        <v>25.555555555555554</v>
      </c>
      <c r="K760" s="34">
        <f>CONVERT(INDEX(Clg_StPt_Sch_EZ!$C$31:$I$54,MATCH(Schedules_8760!$C760,Clg_StPt_Sch_EZ!$B$31:$B$54,0),MATCH(Schedules_8760!$F760,Clg_StPt_Sch_EZ!$C$30:$I$30,0)),"F","C")</f>
        <v>25</v>
      </c>
      <c r="L760" s="34">
        <f>CONVERT(INDEX(DHW_StPt_Sch_EZ!$C$4:$I$27,MATCH(Schedules_8760!$C760,DHW_StPt_Sch_EZ!$B$4:$B$27,0),MATCH(Schedules_8760!$F760,DHW_StPt_Sch_EZ!$C$3:$I$3,0)),"F","C")</f>
        <v>53.333333333333329</v>
      </c>
      <c r="M760" s="34">
        <f>CONVERT(INDEX(DHW_StPt_Sch_EZ!$C$31:$I$54,MATCH(Schedules_8760!$C760,DHW_StPt_Sch_EZ!$B$31:$B$54,0),MATCH(Schedules_8760!$F760,DHW_StPt_Sch_EZ!$C$30:$I$30,0)),"F","C")</f>
        <v>53.333333333333329</v>
      </c>
      <c r="N760" s="12"/>
      <c r="O760" s="12"/>
      <c r="P760" s="12"/>
    </row>
    <row r="761" spans="1:16" x14ac:dyDescent="0.25">
      <c r="A761" s="35">
        <v>760</v>
      </c>
      <c r="B761" s="89">
        <v>32.625</v>
      </c>
      <c r="C761" s="35">
        <f t="shared" si="55"/>
        <v>16</v>
      </c>
      <c r="D761" s="35">
        <f t="shared" si="58"/>
        <v>32</v>
      </c>
      <c r="E761" s="35">
        <f t="shared" si="59"/>
        <v>4</v>
      </c>
      <c r="F761" s="35" t="str">
        <f t="shared" si="56"/>
        <v>Wednesday</v>
      </c>
      <c r="G761" s="35">
        <f t="shared" si="57"/>
        <v>2</v>
      </c>
      <c r="H761" s="34">
        <f>CONVERT(INDEX(Htg_StPt_Sch_EZ!$C$4:$I$27,MATCH(Schedules_8760!$C761,Htg_StPt_Sch_EZ!$B$4:$B$27,0),MATCH(Schedules_8760!$F761,Htg_StPt_Sch_EZ!$C$3:$I$3,0)),"F","C")</f>
        <v>20.555555555555554</v>
      </c>
      <c r="I761" s="34">
        <f>CONVERT(INDEX(Htg_StPt_Sch_EZ!$C$31:$I$54,MATCH(Schedules_8760!$C761,Htg_StPt_Sch_EZ!$B$31:$B$54,0),MATCH(Schedules_8760!$F761,Htg_StPt_Sch_EZ!$C$30:$I$30,0)),"F","C")</f>
        <v>21.111111111111111</v>
      </c>
      <c r="J761" s="34">
        <f>CONVERT(INDEX(Clg_StPt_Sch_EZ!$C$4:$I$27,MATCH(Schedules_8760!$C761,Clg_StPt_Sch_EZ!$B$4:$B$27,0),MATCH(Schedules_8760!$F761,Clg_StPt_Sch_EZ!$C$3:$I$3,0)),"F","C")</f>
        <v>25.555555555555554</v>
      </c>
      <c r="K761" s="34">
        <f>CONVERT(INDEX(Clg_StPt_Sch_EZ!$C$31:$I$54,MATCH(Schedules_8760!$C761,Clg_StPt_Sch_EZ!$B$31:$B$54,0),MATCH(Schedules_8760!$F761,Clg_StPt_Sch_EZ!$C$30:$I$30,0)),"F","C")</f>
        <v>25</v>
      </c>
      <c r="L761" s="34">
        <f>CONVERT(INDEX(DHW_StPt_Sch_EZ!$C$4:$I$27,MATCH(Schedules_8760!$C761,DHW_StPt_Sch_EZ!$B$4:$B$27,0),MATCH(Schedules_8760!$F761,DHW_StPt_Sch_EZ!$C$3:$I$3,0)),"F","C")</f>
        <v>53.333333333333329</v>
      </c>
      <c r="M761" s="34">
        <f>CONVERT(INDEX(DHW_StPt_Sch_EZ!$C$31:$I$54,MATCH(Schedules_8760!$C761,DHW_StPt_Sch_EZ!$B$31:$B$54,0),MATCH(Schedules_8760!$F761,DHW_StPt_Sch_EZ!$C$30:$I$30,0)),"F","C")</f>
        <v>53.333333333333329</v>
      </c>
      <c r="N761" s="12"/>
      <c r="O761" s="12"/>
      <c r="P761" s="12"/>
    </row>
    <row r="762" spans="1:16" x14ac:dyDescent="0.25">
      <c r="A762" s="35">
        <v>761</v>
      </c>
      <c r="B762" s="89">
        <v>32.666666666666657</v>
      </c>
      <c r="C762" s="35">
        <f t="shared" si="55"/>
        <v>17</v>
      </c>
      <c r="D762" s="35">
        <f t="shared" si="58"/>
        <v>32</v>
      </c>
      <c r="E762" s="35">
        <f t="shared" si="59"/>
        <v>4</v>
      </c>
      <c r="F762" s="35" t="str">
        <f t="shared" si="56"/>
        <v>Wednesday</v>
      </c>
      <c r="G762" s="35">
        <f t="shared" si="57"/>
        <v>2</v>
      </c>
      <c r="H762" s="34">
        <f>CONVERT(INDEX(Htg_StPt_Sch_EZ!$C$4:$I$27,MATCH(Schedules_8760!$C762,Htg_StPt_Sch_EZ!$B$4:$B$27,0),MATCH(Schedules_8760!$F762,Htg_StPt_Sch_EZ!$C$3:$I$3,0)),"F","C")</f>
        <v>20.555555555555554</v>
      </c>
      <c r="I762" s="34">
        <f>CONVERT(INDEX(Htg_StPt_Sch_EZ!$C$31:$I$54,MATCH(Schedules_8760!$C762,Htg_StPt_Sch_EZ!$B$31:$B$54,0),MATCH(Schedules_8760!$F762,Htg_StPt_Sch_EZ!$C$30:$I$30,0)),"F","C")</f>
        <v>17.777777777777779</v>
      </c>
      <c r="J762" s="34">
        <f>CONVERT(INDEX(Clg_StPt_Sch_EZ!$C$4:$I$27,MATCH(Schedules_8760!$C762,Clg_StPt_Sch_EZ!$B$4:$B$27,0),MATCH(Schedules_8760!$F762,Clg_StPt_Sch_EZ!$C$3:$I$3,0)),"F","C")</f>
        <v>25.555555555555554</v>
      </c>
      <c r="K762" s="34">
        <f>CONVERT(INDEX(Clg_StPt_Sch_EZ!$C$31:$I$54,MATCH(Schedules_8760!$C762,Clg_StPt_Sch_EZ!$B$31:$B$54,0),MATCH(Schedules_8760!$F762,Clg_StPt_Sch_EZ!$C$30:$I$30,0)),"F","C")</f>
        <v>25</v>
      </c>
      <c r="L762" s="34">
        <f>CONVERT(INDEX(DHW_StPt_Sch_EZ!$C$4:$I$27,MATCH(Schedules_8760!$C762,DHW_StPt_Sch_EZ!$B$4:$B$27,0),MATCH(Schedules_8760!$F762,DHW_StPt_Sch_EZ!$C$3:$I$3,0)),"F","C")</f>
        <v>53.333333333333329</v>
      </c>
      <c r="M762" s="34">
        <f>CONVERT(INDEX(DHW_StPt_Sch_EZ!$C$31:$I$54,MATCH(Schedules_8760!$C762,DHW_StPt_Sch_EZ!$B$31:$B$54,0),MATCH(Schedules_8760!$F762,DHW_StPt_Sch_EZ!$C$30:$I$30,0)),"F","C")</f>
        <v>53.333333333333329</v>
      </c>
      <c r="N762" s="12"/>
      <c r="O762" s="12"/>
      <c r="P762" s="12"/>
    </row>
    <row r="763" spans="1:16" x14ac:dyDescent="0.25">
      <c r="A763" s="35">
        <v>762</v>
      </c>
      <c r="B763" s="89">
        <v>32.708333333333343</v>
      </c>
      <c r="C763" s="35">
        <f t="shared" si="55"/>
        <v>18</v>
      </c>
      <c r="D763" s="35">
        <f t="shared" si="58"/>
        <v>32</v>
      </c>
      <c r="E763" s="35">
        <f t="shared" si="59"/>
        <v>4</v>
      </c>
      <c r="F763" s="35" t="str">
        <f t="shared" si="56"/>
        <v>Wednesday</v>
      </c>
      <c r="G763" s="35">
        <f t="shared" si="57"/>
        <v>2</v>
      </c>
      <c r="H763" s="34">
        <f>CONVERT(INDEX(Htg_StPt_Sch_EZ!$C$4:$I$27,MATCH(Schedules_8760!$C763,Htg_StPt_Sch_EZ!$B$4:$B$27,0),MATCH(Schedules_8760!$F763,Htg_StPt_Sch_EZ!$C$3:$I$3,0)),"F","C")</f>
        <v>20.555555555555554</v>
      </c>
      <c r="I763" s="34">
        <f>CONVERT(INDEX(Htg_StPt_Sch_EZ!$C$31:$I$54,MATCH(Schedules_8760!$C763,Htg_StPt_Sch_EZ!$B$31:$B$54,0),MATCH(Schedules_8760!$F763,Htg_StPt_Sch_EZ!$C$30:$I$30,0)),"F","C")</f>
        <v>17.777777777777779</v>
      </c>
      <c r="J763" s="34">
        <f>CONVERT(INDEX(Clg_StPt_Sch_EZ!$C$4:$I$27,MATCH(Schedules_8760!$C763,Clg_StPt_Sch_EZ!$B$4:$B$27,0),MATCH(Schedules_8760!$F763,Clg_StPt_Sch_EZ!$C$3:$I$3,0)),"F","C")</f>
        <v>25.555555555555554</v>
      </c>
      <c r="K763" s="34">
        <f>CONVERT(INDEX(Clg_StPt_Sch_EZ!$C$31:$I$54,MATCH(Schedules_8760!$C763,Clg_StPt_Sch_EZ!$B$31:$B$54,0),MATCH(Schedules_8760!$F763,Clg_StPt_Sch_EZ!$C$30:$I$30,0)),"F","C")</f>
        <v>28.333333333333332</v>
      </c>
      <c r="L763" s="34">
        <f>CONVERT(INDEX(DHW_StPt_Sch_EZ!$C$4:$I$27,MATCH(Schedules_8760!$C763,DHW_StPt_Sch_EZ!$B$4:$B$27,0),MATCH(Schedules_8760!$F763,DHW_StPt_Sch_EZ!$C$3:$I$3,0)),"F","C")</f>
        <v>53.333333333333329</v>
      </c>
      <c r="M763" s="34">
        <f>CONVERT(INDEX(DHW_StPt_Sch_EZ!$C$31:$I$54,MATCH(Schedules_8760!$C763,DHW_StPt_Sch_EZ!$B$31:$B$54,0),MATCH(Schedules_8760!$F763,DHW_StPt_Sch_EZ!$C$30:$I$30,0)),"F","C")</f>
        <v>53.333333333333329</v>
      </c>
      <c r="N763" s="12"/>
      <c r="O763" s="12"/>
      <c r="P763" s="12"/>
    </row>
    <row r="764" spans="1:16" x14ac:dyDescent="0.25">
      <c r="A764" s="35">
        <v>763</v>
      </c>
      <c r="B764" s="89">
        <v>32.75</v>
      </c>
      <c r="C764" s="35">
        <f t="shared" si="55"/>
        <v>19</v>
      </c>
      <c r="D764" s="35">
        <f t="shared" si="58"/>
        <v>32</v>
      </c>
      <c r="E764" s="35">
        <f t="shared" si="59"/>
        <v>4</v>
      </c>
      <c r="F764" s="35" t="str">
        <f t="shared" si="56"/>
        <v>Wednesday</v>
      </c>
      <c r="G764" s="35">
        <f t="shared" si="57"/>
        <v>2</v>
      </c>
      <c r="H764" s="34">
        <f>CONVERT(INDEX(Htg_StPt_Sch_EZ!$C$4:$I$27,MATCH(Schedules_8760!$C764,Htg_StPt_Sch_EZ!$B$4:$B$27,0),MATCH(Schedules_8760!$F764,Htg_StPt_Sch_EZ!$C$3:$I$3,0)),"F","C")</f>
        <v>20.555555555555554</v>
      </c>
      <c r="I764" s="34">
        <f>CONVERT(INDEX(Htg_StPt_Sch_EZ!$C$31:$I$54,MATCH(Schedules_8760!$C764,Htg_StPt_Sch_EZ!$B$31:$B$54,0),MATCH(Schedules_8760!$F764,Htg_StPt_Sch_EZ!$C$30:$I$30,0)),"F","C")</f>
        <v>18.333333333333332</v>
      </c>
      <c r="J764" s="34">
        <f>CONVERT(INDEX(Clg_StPt_Sch_EZ!$C$4:$I$27,MATCH(Schedules_8760!$C764,Clg_StPt_Sch_EZ!$B$4:$B$27,0),MATCH(Schedules_8760!$F764,Clg_StPt_Sch_EZ!$C$3:$I$3,0)),"F","C")</f>
        <v>25.555555555555554</v>
      </c>
      <c r="K764" s="34">
        <f>CONVERT(INDEX(Clg_StPt_Sch_EZ!$C$31:$I$54,MATCH(Schedules_8760!$C764,Clg_StPt_Sch_EZ!$B$31:$B$54,0),MATCH(Schedules_8760!$F764,Clg_StPt_Sch_EZ!$C$30:$I$30,0)),"F","C")</f>
        <v>28.333333333333332</v>
      </c>
      <c r="L764" s="34">
        <f>CONVERT(INDEX(DHW_StPt_Sch_EZ!$C$4:$I$27,MATCH(Schedules_8760!$C764,DHW_StPt_Sch_EZ!$B$4:$B$27,0),MATCH(Schedules_8760!$F764,DHW_StPt_Sch_EZ!$C$3:$I$3,0)),"F","C")</f>
        <v>53.333333333333329</v>
      </c>
      <c r="M764" s="34">
        <f>CONVERT(INDEX(DHW_StPt_Sch_EZ!$C$31:$I$54,MATCH(Schedules_8760!$C764,DHW_StPt_Sch_EZ!$B$31:$B$54,0),MATCH(Schedules_8760!$F764,DHW_StPt_Sch_EZ!$C$30:$I$30,0)),"F","C")</f>
        <v>53.333333333333329</v>
      </c>
      <c r="N764" s="12"/>
      <c r="O764" s="12"/>
      <c r="P764" s="12"/>
    </row>
    <row r="765" spans="1:16" x14ac:dyDescent="0.25">
      <c r="A765" s="35">
        <v>764</v>
      </c>
      <c r="B765" s="89">
        <v>32.791666666666657</v>
      </c>
      <c r="C765" s="35">
        <f t="shared" si="55"/>
        <v>20</v>
      </c>
      <c r="D765" s="35">
        <f t="shared" si="58"/>
        <v>32</v>
      </c>
      <c r="E765" s="35">
        <f t="shared" si="59"/>
        <v>4</v>
      </c>
      <c r="F765" s="35" t="str">
        <f t="shared" si="56"/>
        <v>Wednesday</v>
      </c>
      <c r="G765" s="35">
        <f t="shared" si="57"/>
        <v>2</v>
      </c>
      <c r="H765" s="34">
        <f>CONVERT(INDEX(Htg_StPt_Sch_EZ!$C$4:$I$27,MATCH(Schedules_8760!$C765,Htg_StPt_Sch_EZ!$B$4:$B$27,0),MATCH(Schedules_8760!$F765,Htg_StPt_Sch_EZ!$C$3:$I$3,0)),"F","C")</f>
        <v>20.555555555555554</v>
      </c>
      <c r="I765" s="34">
        <f>CONVERT(INDEX(Htg_StPt_Sch_EZ!$C$31:$I$54,MATCH(Schedules_8760!$C765,Htg_StPt_Sch_EZ!$B$31:$B$54,0),MATCH(Schedules_8760!$F765,Htg_StPt_Sch_EZ!$C$30:$I$30,0)),"F","C")</f>
        <v>18.888888888888889</v>
      </c>
      <c r="J765" s="34">
        <f>CONVERT(INDEX(Clg_StPt_Sch_EZ!$C$4:$I$27,MATCH(Schedules_8760!$C765,Clg_StPt_Sch_EZ!$B$4:$B$27,0),MATCH(Schedules_8760!$F765,Clg_StPt_Sch_EZ!$C$3:$I$3,0)),"F","C")</f>
        <v>25.555555555555554</v>
      </c>
      <c r="K765" s="34">
        <f>CONVERT(INDEX(Clg_StPt_Sch_EZ!$C$31:$I$54,MATCH(Schedules_8760!$C765,Clg_StPt_Sch_EZ!$B$31:$B$54,0),MATCH(Schedules_8760!$F765,Clg_StPt_Sch_EZ!$C$30:$I$30,0)),"F","C")</f>
        <v>28.333333333333332</v>
      </c>
      <c r="L765" s="34">
        <f>CONVERT(INDEX(DHW_StPt_Sch_EZ!$C$4:$I$27,MATCH(Schedules_8760!$C765,DHW_StPt_Sch_EZ!$B$4:$B$27,0),MATCH(Schedules_8760!$F765,DHW_StPt_Sch_EZ!$C$3:$I$3,0)),"F","C")</f>
        <v>53.333333333333329</v>
      </c>
      <c r="M765" s="34">
        <f>CONVERT(INDEX(DHW_StPt_Sch_EZ!$C$31:$I$54,MATCH(Schedules_8760!$C765,DHW_StPt_Sch_EZ!$B$31:$B$54,0),MATCH(Schedules_8760!$F765,DHW_StPt_Sch_EZ!$C$30:$I$30,0)),"F","C")</f>
        <v>53.333333333333329</v>
      </c>
      <c r="N765" s="12"/>
      <c r="O765" s="12"/>
      <c r="P765" s="12"/>
    </row>
    <row r="766" spans="1:16" x14ac:dyDescent="0.25">
      <c r="A766" s="35">
        <v>765</v>
      </c>
      <c r="B766" s="89">
        <v>32.833333333333343</v>
      </c>
      <c r="C766" s="35">
        <f t="shared" si="55"/>
        <v>21</v>
      </c>
      <c r="D766" s="35">
        <f t="shared" si="58"/>
        <v>32</v>
      </c>
      <c r="E766" s="35">
        <f t="shared" si="59"/>
        <v>4</v>
      </c>
      <c r="F766" s="35" t="str">
        <f t="shared" si="56"/>
        <v>Wednesday</v>
      </c>
      <c r="G766" s="35">
        <f t="shared" si="57"/>
        <v>2</v>
      </c>
      <c r="H766" s="34">
        <f>CONVERT(INDEX(Htg_StPt_Sch_EZ!$C$4:$I$27,MATCH(Schedules_8760!$C766,Htg_StPt_Sch_EZ!$B$4:$B$27,0),MATCH(Schedules_8760!$F766,Htg_StPt_Sch_EZ!$C$3:$I$3,0)),"F","C")</f>
        <v>20.555555555555554</v>
      </c>
      <c r="I766" s="34">
        <f>CONVERT(INDEX(Htg_StPt_Sch_EZ!$C$31:$I$54,MATCH(Schedules_8760!$C766,Htg_StPt_Sch_EZ!$B$31:$B$54,0),MATCH(Schedules_8760!$F766,Htg_StPt_Sch_EZ!$C$30:$I$30,0)),"F","C")</f>
        <v>19.444444444444443</v>
      </c>
      <c r="J766" s="34">
        <f>CONVERT(INDEX(Clg_StPt_Sch_EZ!$C$4:$I$27,MATCH(Schedules_8760!$C766,Clg_StPt_Sch_EZ!$B$4:$B$27,0),MATCH(Schedules_8760!$F766,Clg_StPt_Sch_EZ!$C$3:$I$3,0)),"F","C")</f>
        <v>25.555555555555554</v>
      </c>
      <c r="K766" s="34">
        <f>CONVERT(INDEX(Clg_StPt_Sch_EZ!$C$31:$I$54,MATCH(Schedules_8760!$C766,Clg_StPt_Sch_EZ!$B$31:$B$54,0),MATCH(Schedules_8760!$F766,Clg_StPt_Sch_EZ!$C$30:$I$30,0)),"F","C")</f>
        <v>28.333333333333332</v>
      </c>
      <c r="L766" s="34">
        <f>CONVERT(INDEX(DHW_StPt_Sch_EZ!$C$4:$I$27,MATCH(Schedules_8760!$C766,DHW_StPt_Sch_EZ!$B$4:$B$27,0),MATCH(Schedules_8760!$F766,DHW_StPt_Sch_EZ!$C$3:$I$3,0)),"F","C")</f>
        <v>53.333333333333329</v>
      </c>
      <c r="M766" s="34">
        <f>CONVERT(INDEX(DHW_StPt_Sch_EZ!$C$31:$I$54,MATCH(Schedules_8760!$C766,DHW_StPt_Sch_EZ!$B$31:$B$54,0),MATCH(Schedules_8760!$F766,DHW_StPt_Sch_EZ!$C$30:$I$30,0)),"F","C")</f>
        <v>53.333333333333329</v>
      </c>
      <c r="N766" s="12"/>
      <c r="O766" s="12"/>
      <c r="P766" s="12"/>
    </row>
    <row r="767" spans="1:16" x14ac:dyDescent="0.25">
      <c r="A767" s="35">
        <v>766</v>
      </c>
      <c r="B767" s="89">
        <v>32.875</v>
      </c>
      <c r="C767" s="35">
        <f t="shared" si="55"/>
        <v>22</v>
      </c>
      <c r="D767" s="35">
        <f t="shared" si="58"/>
        <v>32</v>
      </c>
      <c r="E767" s="35">
        <f t="shared" si="59"/>
        <v>4</v>
      </c>
      <c r="F767" s="35" t="str">
        <f t="shared" si="56"/>
        <v>Wednesday</v>
      </c>
      <c r="G767" s="35">
        <f t="shared" si="57"/>
        <v>2</v>
      </c>
      <c r="H767" s="34">
        <f>CONVERT(INDEX(Htg_StPt_Sch_EZ!$C$4:$I$27,MATCH(Schedules_8760!$C767,Htg_StPt_Sch_EZ!$B$4:$B$27,0),MATCH(Schedules_8760!$F767,Htg_StPt_Sch_EZ!$C$3:$I$3,0)),"F","C")</f>
        <v>20.555555555555554</v>
      </c>
      <c r="I767" s="34">
        <f>CONVERT(INDEX(Htg_StPt_Sch_EZ!$C$31:$I$54,MATCH(Schedules_8760!$C767,Htg_StPt_Sch_EZ!$B$31:$B$54,0),MATCH(Schedules_8760!$F767,Htg_StPt_Sch_EZ!$C$30:$I$30,0)),"F","C")</f>
        <v>19.444444444444443</v>
      </c>
      <c r="J767" s="34">
        <f>CONVERT(INDEX(Clg_StPt_Sch_EZ!$C$4:$I$27,MATCH(Schedules_8760!$C767,Clg_StPt_Sch_EZ!$B$4:$B$27,0),MATCH(Schedules_8760!$F767,Clg_StPt_Sch_EZ!$C$3:$I$3,0)),"F","C")</f>
        <v>25.555555555555554</v>
      </c>
      <c r="K767" s="34">
        <f>CONVERT(INDEX(Clg_StPt_Sch_EZ!$C$31:$I$54,MATCH(Schedules_8760!$C767,Clg_StPt_Sch_EZ!$B$31:$B$54,0),MATCH(Schedules_8760!$F767,Clg_StPt_Sch_EZ!$C$30:$I$30,0)),"F","C")</f>
        <v>28.333333333333332</v>
      </c>
      <c r="L767" s="34">
        <f>CONVERT(INDEX(DHW_StPt_Sch_EZ!$C$4:$I$27,MATCH(Schedules_8760!$C767,DHW_StPt_Sch_EZ!$B$4:$B$27,0),MATCH(Schedules_8760!$F767,DHW_StPt_Sch_EZ!$C$3:$I$3,0)),"F","C")</f>
        <v>53.333333333333329</v>
      </c>
      <c r="M767" s="34">
        <f>CONVERT(INDEX(DHW_StPt_Sch_EZ!$C$31:$I$54,MATCH(Schedules_8760!$C767,DHW_StPt_Sch_EZ!$B$31:$B$54,0),MATCH(Schedules_8760!$F767,DHW_StPt_Sch_EZ!$C$30:$I$30,0)),"F","C")</f>
        <v>53.333333333333329</v>
      </c>
      <c r="N767" s="12"/>
      <c r="O767" s="12"/>
      <c r="P767" s="12"/>
    </row>
    <row r="768" spans="1:16" x14ac:dyDescent="0.25">
      <c r="A768" s="35">
        <v>767</v>
      </c>
      <c r="B768" s="89">
        <v>32.916666666666657</v>
      </c>
      <c r="C768" s="35">
        <f t="shared" si="55"/>
        <v>23</v>
      </c>
      <c r="D768" s="35">
        <f t="shared" si="58"/>
        <v>32</v>
      </c>
      <c r="E768" s="35">
        <f t="shared" si="59"/>
        <v>4</v>
      </c>
      <c r="F768" s="35" t="str">
        <f t="shared" si="56"/>
        <v>Wednesday</v>
      </c>
      <c r="G768" s="35">
        <f t="shared" si="57"/>
        <v>2</v>
      </c>
      <c r="H768" s="34">
        <f>CONVERT(INDEX(Htg_StPt_Sch_EZ!$C$4:$I$27,MATCH(Schedules_8760!$C768,Htg_StPt_Sch_EZ!$B$4:$B$27,0),MATCH(Schedules_8760!$F768,Htg_StPt_Sch_EZ!$C$3:$I$3,0)),"F","C")</f>
        <v>20.555555555555554</v>
      </c>
      <c r="I768" s="34">
        <f>CONVERT(INDEX(Htg_StPt_Sch_EZ!$C$31:$I$54,MATCH(Schedules_8760!$C768,Htg_StPt_Sch_EZ!$B$31:$B$54,0),MATCH(Schedules_8760!$F768,Htg_StPt_Sch_EZ!$C$30:$I$30,0)),"F","C")</f>
        <v>19.444444444444443</v>
      </c>
      <c r="J768" s="34">
        <f>CONVERT(INDEX(Clg_StPt_Sch_EZ!$C$4:$I$27,MATCH(Schedules_8760!$C768,Clg_StPt_Sch_EZ!$B$4:$B$27,0),MATCH(Schedules_8760!$F768,Clg_StPt_Sch_EZ!$C$3:$I$3,0)),"F","C")</f>
        <v>25.555555555555554</v>
      </c>
      <c r="K768" s="34">
        <f>CONVERT(INDEX(Clg_StPt_Sch_EZ!$C$31:$I$54,MATCH(Schedules_8760!$C768,Clg_StPt_Sch_EZ!$B$31:$B$54,0),MATCH(Schedules_8760!$F768,Clg_StPt_Sch_EZ!$C$30:$I$30,0)),"F","C")</f>
        <v>28.333333333333332</v>
      </c>
      <c r="L768" s="34">
        <f>CONVERT(INDEX(DHW_StPt_Sch_EZ!$C$4:$I$27,MATCH(Schedules_8760!$C768,DHW_StPt_Sch_EZ!$B$4:$B$27,0),MATCH(Schedules_8760!$F768,DHW_StPt_Sch_EZ!$C$3:$I$3,0)),"F","C")</f>
        <v>53.333333333333329</v>
      </c>
      <c r="M768" s="34">
        <f>CONVERT(INDEX(DHW_StPt_Sch_EZ!$C$31:$I$54,MATCH(Schedules_8760!$C768,DHW_StPt_Sch_EZ!$B$31:$B$54,0),MATCH(Schedules_8760!$F768,DHW_StPt_Sch_EZ!$C$30:$I$30,0)),"F","C")</f>
        <v>53.333333333333329</v>
      </c>
      <c r="N768" s="12"/>
      <c r="O768" s="12"/>
      <c r="P768" s="12"/>
    </row>
    <row r="769" spans="1:16" x14ac:dyDescent="0.25">
      <c r="A769" s="35">
        <v>768</v>
      </c>
      <c r="B769" s="89">
        <v>32.958333333333343</v>
      </c>
      <c r="C769" s="35">
        <f t="shared" si="55"/>
        <v>24</v>
      </c>
      <c r="D769" s="35">
        <f t="shared" si="58"/>
        <v>32</v>
      </c>
      <c r="E769" s="35">
        <f t="shared" si="59"/>
        <v>4</v>
      </c>
      <c r="F769" s="35" t="str">
        <f t="shared" si="56"/>
        <v>Wednesday</v>
      </c>
      <c r="G769" s="35">
        <f t="shared" si="57"/>
        <v>2</v>
      </c>
      <c r="H769" s="34">
        <f>CONVERT(INDEX(Htg_StPt_Sch_EZ!$C$4:$I$27,MATCH(Schedules_8760!$C769,Htg_StPt_Sch_EZ!$B$4:$B$27,0),MATCH(Schedules_8760!$F769,Htg_StPt_Sch_EZ!$C$3:$I$3,0)),"F","C")</f>
        <v>20.555555555555554</v>
      </c>
      <c r="I769" s="34">
        <f>CONVERT(INDEX(Htg_StPt_Sch_EZ!$C$31:$I$54,MATCH(Schedules_8760!$C769,Htg_StPt_Sch_EZ!$B$31:$B$54,0),MATCH(Schedules_8760!$F769,Htg_StPt_Sch_EZ!$C$30:$I$30,0)),"F","C")</f>
        <v>19.444444444444443</v>
      </c>
      <c r="J769" s="34">
        <f>CONVERT(INDEX(Clg_StPt_Sch_EZ!$C$4:$I$27,MATCH(Schedules_8760!$C769,Clg_StPt_Sch_EZ!$B$4:$B$27,0),MATCH(Schedules_8760!$F769,Clg_StPt_Sch_EZ!$C$3:$I$3,0)),"F","C")</f>
        <v>25.555555555555554</v>
      </c>
      <c r="K769" s="34">
        <f>CONVERT(INDEX(Clg_StPt_Sch_EZ!$C$31:$I$54,MATCH(Schedules_8760!$C769,Clg_StPt_Sch_EZ!$B$31:$B$54,0),MATCH(Schedules_8760!$F769,Clg_StPt_Sch_EZ!$C$30:$I$30,0)),"F","C")</f>
        <v>28.333333333333332</v>
      </c>
      <c r="L769" s="34">
        <f>CONVERT(INDEX(DHW_StPt_Sch_EZ!$C$4:$I$27,MATCH(Schedules_8760!$C769,DHW_StPt_Sch_EZ!$B$4:$B$27,0),MATCH(Schedules_8760!$F769,DHW_StPt_Sch_EZ!$C$3:$I$3,0)),"F","C")</f>
        <v>53.333333333333329</v>
      </c>
      <c r="M769" s="34">
        <f>CONVERT(INDEX(DHW_StPt_Sch_EZ!$C$31:$I$54,MATCH(Schedules_8760!$C769,DHW_StPt_Sch_EZ!$B$31:$B$54,0),MATCH(Schedules_8760!$F769,DHW_StPt_Sch_EZ!$C$30:$I$30,0)),"F","C")</f>
        <v>53.333333333333329</v>
      </c>
      <c r="N769" s="12"/>
      <c r="O769" s="12"/>
      <c r="P769" s="12"/>
    </row>
    <row r="770" spans="1:16" x14ac:dyDescent="0.25">
      <c r="A770" s="35">
        <v>769</v>
      </c>
      <c r="B770" s="89">
        <v>33</v>
      </c>
      <c r="C770" s="35">
        <f t="shared" ref="C770:C833" si="60">HOUR(B770)+1</f>
        <v>1</v>
      </c>
      <c r="D770" s="35">
        <f t="shared" si="58"/>
        <v>33</v>
      </c>
      <c r="E770" s="35">
        <f t="shared" si="59"/>
        <v>5</v>
      </c>
      <c r="F770" s="35" t="str">
        <f t="shared" ref="F770:F833" si="61">IF(E770=1,"Sunday",IF(E770=2,"Monday",IF(E770=3,"Tuesday",IF(E770=4,"Wednesday",IF(E770=5,"Thursday",IF(E770=6,"Friday","Saturday"))))))</f>
        <v>Thursday</v>
      </c>
      <c r="G770" s="35">
        <f t="shared" ref="G770:G833" si="62">MONTH(B770)</f>
        <v>2</v>
      </c>
      <c r="H770" s="34">
        <f>CONVERT(INDEX(Htg_StPt_Sch_EZ!$C$4:$I$27,MATCH(Schedules_8760!$C770,Htg_StPt_Sch_EZ!$B$4:$B$27,0),MATCH(Schedules_8760!$F770,Htg_StPt_Sch_EZ!$C$3:$I$3,0)),"F","C")</f>
        <v>20.555555555555554</v>
      </c>
      <c r="I770" s="34">
        <f>CONVERT(INDEX(Htg_StPt_Sch_EZ!$C$31:$I$54,MATCH(Schedules_8760!$C770,Htg_StPt_Sch_EZ!$B$31:$B$54,0),MATCH(Schedules_8760!$F770,Htg_StPt_Sch_EZ!$C$30:$I$30,0)),"F","C")</f>
        <v>19.444444444444443</v>
      </c>
      <c r="J770" s="34">
        <f>CONVERT(INDEX(Clg_StPt_Sch_EZ!$C$4:$I$27,MATCH(Schedules_8760!$C770,Clg_StPt_Sch_EZ!$B$4:$B$27,0),MATCH(Schedules_8760!$F770,Clg_StPt_Sch_EZ!$C$3:$I$3,0)),"F","C")</f>
        <v>25.555555555555554</v>
      </c>
      <c r="K770" s="34">
        <f>CONVERT(INDEX(Clg_StPt_Sch_EZ!$C$31:$I$54,MATCH(Schedules_8760!$C770,Clg_StPt_Sch_EZ!$B$31:$B$54,0),MATCH(Schedules_8760!$F770,Clg_StPt_Sch_EZ!$C$30:$I$30,0)),"F","C")</f>
        <v>28.333333333333332</v>
      </c>
      <c r="L770" s="34">
        <f>CONVERT(INDEX(DHW_StPt_Sch_EZ!$C$4:$I$27,MATCH(Schedules_8760!$C770,DHW_StPt_Sch_EZ!$B$4:$B$27,0),MATCH(Schedules_8760!$F770,DHW_StPt_Sch_EZ!$C$3:$I$3,0)),"F","C")</f>
        <v>53.333333333333329</v>
      </c>
      <c r="M770" s="34">
        <f>CONVERT(INDEX(DHW_StPt_Sch_EZ!$C$31:$I$54,MATCH(Schedules_8760!$C770,DHW_StPt_Sch_EZ!$B$31:$B$54,0),MATCH(Schedules_8760!$F770,DHW_StPt_Sch_EZ!$C$30:$I$30,0)),"F","C")</f>
        <v>53.333333333333329</v>
      </c>
      <c r="N770" s="12"/>
      <c r="O770" s="12"/>
      <c r="P770" s="12"/>
    </row>
    <row r="771" spans="1:16" x14ac:dyDescent="0.25">
      <c r="A771" s="35">
        <v>770</v>
      </c>
      <c r="B771" s="89">
        <v>33.041666666666657</v>
      </c>
      <c r="C771" s="35">
        <f t="shared" si="60"/>
        <v>2</v>
      </c>
      <c r="D771" s="35">
        <f t="shared" ref="D771:D834" si="63">IF(C771=1,D770+1,D770)</f>
        <v>33</v>
      </c>
      <c r="E771" s="35">
        <f t="shared" ref="E771:E834" si="64">IF(AND(C771=1,E770=7),1,IF(C771=1,E770+1,E770))</f>
        <v>5</v>
      </c>
      <c r="F771" s="35" t="str">
        <f t="shared" si="61"/>
        <v>Thursday</v>
      </c>
      <c r="G771" s="35">
        <f t="shared" si="62"/>
        <v>2</v>
      </c>
      <c r="H771" s="34">
        <f>CONVERT(INDEX(Htg_StPt_Sch_EZ!$C$4:$I$27,MATCH(Schedules_8760!$C771,Htg_StPt_Sch_EZ!$B$4:$B$27,0),MATCH(Schedules_8760!$F771,Htg_StPt_Sch_EZ!$C$3:$I$3,0)),"F","C")</f>
        <v>20.555555555555554</v>
      </c>
      <c r="I771" s="34">
        <f>CONVERT(INDEX(Htg_StPt_Sch_EZ!$C$31:$I$54,MATCH(Schedules_8760!$C771,Htg_StPt_Sch_EZ!$B$31:$B$54,0),MATCH(Schedules_8760!$F771,Htg_StPt_Sch_EZ!$C$30:$I$30,0)),"F","C")</f>
        <v>19.444444444444443</v>
      </c>
      <c r="J771" s="34">
        <f>CONVERT(INDEX(Clg_StPt_Sch_EZ!$C$4:$I$27,MATCH(Schedules_8760!$C771,Clg_StPt_Sch_EZ!$B$4:$B$27,0),MATCH(Schedules_8760!$F771,Clg_StPt_Sch_EZ!$C$3:$I$3,0)),"F","C")</f>
        <v>25.555555555555554</v>
      </c>
      <c r="K771" s="34">
        <f>CONVERT(INDEX(Clg_StPt_Sch_EZ!$C$31:$I$54,MATCH(Schedules_8760!$C771,Clg_StPt_Sch_EZ!$B$31:$B$54,0),MATCH(Schedules_8760!$F771,Clg_StPt_Sch_EZ!$C$30:$I$30,0)),"F","C")</f>
        <v>28.333333333333332</v>
      </c>
      <c r="L771" s="34">
        <f>CONVERT(INDEX(DHW_StPt_Sch_EZ!$C$4:$I$27,MATCH(Schedules_8760!$C771,DHW_StPt_Sch_EZ!$B$4:$B$27,0),MATCH(Schedules_8760!$F771,DHW_StPt_Sch_EZ!$C$3:$I$3,0)),"F","C")</f>
        <v>53.333333333333329</v>
      </c>
      <c r="M771" s="34">
        <f>CONVERT(INDEX(DHW_StPt_Sch_EZ!$C$31:$I$54,MATCH(Schedules_8760!$C771,DHW_StPt_Sch_EZ!$B$31:$B$54,0),MATCH(Schedules_8760!$F771,DHW_StPt_Sch_EZ!$C$30:$I$30,0)),"F","C")</f>
        <v>53.333333333333329</v>
      </c>
      <c r="N771" s="12"/>
      <c r="O771" s="12"/>
      <c r="P771" s="12"/>
    </row>
    <row r="772" spans="1:16" x14ac:dyDescent="0.25">
      <c r="A772" s="35">
        <v>771</v>
      </c>
      <c r="B772" s="89">
        <v>33.083333333333343</v>
      </c>
      <c r="C772" s="35">
        <f t="shared" si="60"/>
        <v>3</v>
      </c>
      <c r="D772" s="35">
        <f t="shared" si="63"/>
        <v>33</v>
      </c>
      <c r="E772" s="35">
        <f t="shared" si="64"/>
        <v>5</v>
      </c>
      <c r="F772" s="35" t="str">
        <f t="shared" si="61"/>
        <v>Thursday</v>
      </c>
      <c r="G772" s="35">
        <f t="shared" si="62"/>
        <v>2</v>
      </c>
      <c r="H772" s="34">
        <f>CONVERT(INDEX(Htg_StPt_Sch_EZ!$C$4:$I$27,MATCH(Schedules_8760!$C772,Htg_StPt_Sch_EZ!$B$4:$B$27,0),MATCH(Schedules_8760!$F772,Htg_StPt_Sch_EZ!$C$3:$I$3,0)),"F","C")</f>
        <v>20.555555555555554</v>
      </c>
      <c r="I772" s="34">
        <f>CONVERT(INDEX(Htg_StPt_Sch_EZ!$C$31:$I$54,MATCH(Schedules_8760!$C772,Htg_StPt_Sch_EZ!$B$31:$B$54,0),MATCH(Schedules_8760!$F772,Htg_StPt_Sch_EZ!$C$30:$I$30,0)),"F","C")</f>
        <v>19.444444444444443</v>
      </c>
      <c r="J772" s="34">
        <f>CONVERT(INDEX(Clg_StPt_Sch_EZ!$C$4:$I$27,MATCH(Schedules_8760!$C772,Clg_StPt_Sch_EZ!$B$4:$B$27,0),MATCH(Schedules_8760!$F772,Clg_StPt_Sch_EZ!$C$3:$I$3,0)),"F","C")</f>
        <v>25.555555555555554</v>
      </c>
      <c r="K772" s="34">
        <f>CONVERT(INDEX(Clg_StPt_Sch_EZ!$C$31:$I$54,MATCH(Schedules_8760!$C772,Clg_StPt_Sch_EZ!$B$31:$B$54,0),MATCH(Schedules_8760!$F772,Clg_StPt_Sch_EZ!$C$30:$I$30,0)),"F","C")</f>
        <v>28.333333333333332</v>
      </c>
      <c r="L772" s="34">
        <f>CONVERT(INDEX(DHW_StPt_Sch_EZ!$C$4:$I$27,MATCH(Schedules_8760!$C772,DHW_StPt_Sch_EZ!$B$4:$B$27,0),MATCH(Schedules_8760!$F772,DHW_StPt_Sch_EZ!$C$3:$I$3,0)),"F","C")</f>
        <v>53.333333333333329</v>
      </c>
      <c r="M772" s="34">
        <f>CONVERT(INDEX(DHW_StPt_Sch_EZ!$C$31:$I$54,MATCH(Schedules_8760!$C772,DHW_StPt_Sch_EZ!$B$31:$B$54,0),MATCH(Schedules_8760!$F772,DHW_StPt_Sch_EZ!$C$30:$I$30,0)),"F","C")</f>
        <v>53.333333333333329</v>
      </c>
      <c r="N772" s="12"/>
      <c r="O772" s="12"/>
      <c r="P772" s="12"/>
    </row>
    <row r="773" spans="1:16" x14ac:dyDescent="0.25">
      <c r="A773" s="35">
        <v>772</v>
      </c>
      <c r="B773" s="89">
        <v>33.125</v>
      </c>
      <c r="C773" s="35">
        <f t="shared" si="60"/>
        <v>4</v>
      </c>
      <c r="D773" s="35">
        <f t="shared" si="63"/>
        <v>33</v>
      </c>
      <c r="E773" s="35">
        <f t="shared" si="64"/>
        <v>5</v>
      </c>
      <c r="F773" s="35" t="str">
        <f t="shared" si="61"/>
        <v>Thursday</v>
      </c>
      <c r="G773" s="35">
        <f t="shared" si="62"/>
        <v>2</v>
      </c>
      <c r="H773" s="34">
        <f>CONVERT(INDEX(Htg_StPt_Sch_EZ!$C$4:$I$27,MATCH(Schedules_8760!$C773,Htg_StPt_Sch_EZ!$B$4:$B$27,0),MATCH(Schedules_8760!$F773,Htg_StPt_Sch_EZ!$C$3:$I$3,0)),"F","C")</f>
        <v>20.555555555555554</v>
      </c>
      <c r="I773" s="34">
        <f>CONVERT(INDEX(Htg_StPt_Sch_EZ!$C$31:$I$54,MATCH(Schedules_8760!$C773,Htg_StPt_Sch_EZ!$B$31:$B$54,0),MATCH(Schedules_8760!$F773,Htg_StPt_Sch_EZ!$C$30:$I$30,0)),"F","C")</f>
        <v>19.444444444444443</v>
      </c>
      <c r="J773" s="34">
        <f>CONVERT(INDEX(Clg_StPt_Sch_EZ!$C$4:$I$27,MATCH(Schedules_8760!$C773,Clg_StPt_Sch_EZ!$B$4:$B$27,0),MATCH(Schedules_8760!$F773,Clg_StPt_Sch_EZ!$C$3:$I$3,0)),"F","C")</f>
        <v>25.555555555555554</v>
      </c>
      <c r="K773" s="34">
        <f>CONVERT(INDEX(Clg_StPt_Sch_EZ!$C$31:$I$54,MATCH(Schedules_8760!$C773,Clg_StPt_Sch_EZ!$B$31:$B$54,0),MATCH(Schedules_8760!$F773,Clg_StPt_Sch_EZ!$C$30:$I$30,0)),"F","C")</f>
        <v>28.333333333333332</v>
      </c>
      <c r="L773" s="34">
        <f>CONVERT(INDEX(DHW_StPt_Sch_EZ!$C$4:$I$27,MATCH(Schedules_8760!$C773,DHW_StPt_Sch_EZ!$B$4:$B$27,0),MATCH(Schedules_8760!$F773,DHW_StPt_Sch_EZ!$C$3:$I$3,0)),"F","C")</f>
        <v>53.333333333333329</v>
      </c>
      <c r="M773" s="34">
        <f>CONVERT(INDEX(DHW_StPt_Sch_EZ!$C$31:$I$54,MATCH(Schedules_8760!$C773,DHW_StPt_Sch_EZ!$B$31:$B$54,0),MATCH(Schedules_8760!$F773,DHW_StPt_Sch_EZ!$C$30:$I$30,0)),"F","C")</f>
        <v>53.333333333333329</v>
      </c>
      <c r="N773" s="12"/>
      <c r="O773" s="12"/>
      <c r="P773" s="12"/>
    </row>
    <row r="774" spans="1:16" x14ac:dyDescent="0.25">
      <c r="A774" s="35">
        <v>773</v>
      </c>
      <c r="B774" s="89">
        <v>33.166666666666657</v>
      </c>
      <c r="C774" s="35">
        <f t="shared" si="60"/>
        <v>5</v>
      </c>
      <c r="D774" s="35">
        <f t="shared" si="63"/>
        <v>33</v>
      </c>
      <c r="E774" s="35">
        <f t="shared" si="64"/>
        <v>5</v>
      </c>
      <c r="F774" s="35" t="str">
        <f t="shared" si="61"/>
        <v>Thursday</v>
      </c>
      <c r="G774" s="35">
        <f t="shared" si="62"/>
        <v>2</v>
      </c>
      <c r="H774" s="34">
        <f>CONVERT(INDEX(Htg_StPt_Sch_EZ!$C$4:$I$27,MATCH(Schedules_8760!$C774,Htg_StPt_Sch_EZ!$B$4:$B$27,0),MATCH(Schedules_8760!$F774,Htg_StPt_Sch_EZ!$C$3:$I$3,0)),"F","C")</f>
        <v>20.555555555555554</v>
      </c>
      <c r="I774" s="34">
        <f>CONVERT(INDEX(Htg_StPt_Sch_EZ!$C$31:$I$54,MATCH(Schedules_8760!$C774,Htg_StPt_Sch_EZ!$B$31:$B$54,0),MATCH(Schedules_8760!$F774,Htg_StPt_Sch_EZ!$C$30:$I$30,0)),"F","C")</f>
        <v>19.444444444444443</v>
      </c>
      <c r="J774" s="34">
        <f>CONVERT(INDEX(Clg_StPt_Sch_EZ!$C$4:$I$27,MATCH(Schedules_8760!$C774,Clg_StPt_Sch_EZ!$B$4:$B$27,0),MATCH(Schedules_8760!$F774,Clg_StPt_Sch_EZ!$C$3:$I$3,0)),"F","C")</f>
        <v>25.555555555555554</v>
      </c>
      <c r="K774" s="34">
        <f>CONVERT(INDEX(Clg_StPt_Sch_EZ!$C$31:$I$54,MATCH(Schedules_8760!$C774,Clg_StPt_Sch_EZ!$B$31:$B$54,0),MATCH(Schedules_8760!$F774,Clg_StPt_Sch_EZ!$C$30:$I$30,0)),"F","C")</f>
        <v>28.333333333333332</v>
      </c>
      <c r="L774" s="34">
        <f>CONVERT(INDEX(DHW_StPt_Sch_EZ!$C$4:$I$27,MATCH(Schedules_8760!$C774,DHW_StPt_Sch_EZ!$B$4:$B$27,0),MATCH(Schedules_8760!$F774,DHW_StPt_Sch_EZ!$C$3:$I$3,0)),"F","C")</f>
        <v>53.333333333333329</v>
      </c>
      <c r="M774" s="34">
        <f>CONVERT(INDEX(DHW_StPt_Sch_EZ!$C$31:$I$54,MATCH(Schedules_8760!$C774,DHW_StPt_Sch_EZ!$B$31:$B$54,0),MATCH(Schedules_8760!$F774,DHW_StPt_Sch_EZ!$C$30:$I$30,0)),"F","C")</f>
        <v>53.333333333333329</v>
      </c>
      <c r="N774" s="12"/>
      <c r="O774" s="12"/>
      <c r="P774" s="12"/>
    </row>
    <row r="775" spans="1:16" x14ac:dyDescent="0.25">
      <c r="A775" s="35">
        <v>774</v>
      </c>
      <c r="B775" s="89">
        <v>33.208333333333343</v>
      </c>
      <c r="C775" s="35">
        <f t="shared" si="60"/>
        <v>6</v>
      </c>
      <c r="D775" s="35">
        <f t="shared" si="63"/>
        <v>33</v>
      </c>
      <c r="E775" s="35">
        <f t="shared" si="64"/>
        <v>5</v>
      </c>
      <c r="F775" s="35" t="str">
        <f t="shared" si="61"/>
        <v>Thursday</v>
      </c>
      <c r="G775" s="35">
        <f t="shared" si="62"/>
        <v>2</v>
      </c>
      <c r="H775" s="34">
        <f>CONVERT(INDEX(Htg_StPt_Sch_EZ!$C$4:$I$27,MATCH(Schedules_8760!$C775,Htg_StPt_Sch_EZ!$B$4:$B$27,0),MATCH(Schedules_8760!$F775,Htg_StPt_Sch_EZ!$C$3:$I$3,0)),"F","C")</f>
        <v>20.555555555555554</v>
      </c>
      <c r="I775" s="34">
        <f>CONVERT(INDEX(Htg_StPt_Sch_EZ!$C$31:$I$54,MATCH(Schedules_8760!$C775,Htg_StPt_Sch_EZ!$B$31:$B$54,0),MATCH(Schedules_8760!$F775,Htg_StPt_Sch_EZ!$C$30:$I$30,0)),"F","C")</f>
        <v>19.444444444444443</v>
      </c>
      <c r="J775" s="34">
        <f>CONVERT(INDEX(Clg_StPt_Sch_EZ!$C$4:$I$27,MATCH(Schedules_8760!$C775,Clg_StPt_Sch_EZ!$B$4:$B$27,0),MATCH(Schedules_8760!$F775,Clg_StPt_Sch_EZ!$C$3:$I$3,0)),"F","C")</f>
        <v>25.555555555555554</v>
      </c>
      <c r="K775" s="34">
        <f>CONVERT(INDEX(Clg_StPt_Sch_EZ!$C$31:$I$54,MATCH(Schedules_8760!$C775,Clg_StPt_Sch_EZ!$B$31:$B$54,0),MATCH(Schedules_8760!$F775,Clg_StPt_Sch_EZ!$C$30:$I$30,0)),"F","C")</f>
        <v>28.333333333333332</v>
      </c>
      <c r="L775" s="34">
        <f>CONVERT(INDEX(DHW_StPt_Sch_EZ!$C$4:$I$27,MATCH(Schedules_8760!$C775,DHW_StPt_Sch_EZ!$B$4:$B$27,0),MATCH(Schedules_8760!$F775,DHW_StPt_Sch_EZ!$C$3:$I$3,0)),"F","C")</f>
        <v>53.333333333333329</v>
      </c>
      <c r="M775" s="34">
        <f>CONVERT(INDEX(DHW_StPt_Sch_EZ!$C$31:$I$54,MATCH(Schedules_8760!$C775,DHW_StPt_Sch_EZ!$B$31:$B$54,0),MATCH(Schedules_8760!$F775,DHW_StPt_Sch_EZ!$C$30:$I$30,0)),"F","C")</f>
        <v>53.333333333333329</v>
      </c>
      <c r="N775" s="12"/>
      <c r="O775" s="12"/>
      <c r="P775" s="12"/>
    </row>
    <row r="776" spans="1:16" x14ac:dyDescent="0.25">
      <c r="A776" s="35">
        <v>775</v>
      </c>
      <c r="B776" s="89">
        <v>33.25</v>
      </c>
      <c r="C776" s="35">
        <f t="shared" si="60"/>
        <v>7</v>
      </c>
      <c r="D776" s="35">
        <f t="shared" si="63"/>
        <v>33</v>
      </c>
      <c r="E776" s="35">
        <f t="shared" si="64"/>
        <v>5</v>
      </c>
      <c r="F776" s="35" t="str">
        <f t="shared" si="61"/>
        <v>Thursday</v>
      </c>
      <c r="G776" s="35">
        <f t="shared" si="62"/>
        <v>2</v>
      </c>
      <c r="H776" s="34">
        <f>CONVERT(INDEX(Htg_StPt_Sch_EZ!$C$4:$I$27,MATCH(Schedules_8760!$C776,Htg_StPt_Sch_EZ!$B$4:$B$27,0),MATCH(Schedules_8760!$F776,Htg_StPt_Sch_EZ!$C$3:$I$3,0)),"F","C")</f>
        <v>20.555555555555554</v>
      </c>
      <c r="I776" s="34">
        <f>CONVERT(INDEX(Htg_StPt_Sch_EZ!$C$31:$I$54,MATCH(Schedules_8760!$C776,Htg_StPt_Sch_EZ!$B$31:$B$54,0),MATCH(Schedules_8760!$F776,Htg_StPt_Sch_EZ!$C$30:$I$30,0)),"F","C")</f>
        <v>19.444444444444443</v>
      </c>
      <c r="J776" s="34">
        <f>CONVERT(INDEX(Clg_StPt_Sch_EZ!$C$4:$I$27,MATCH(Schedules_8760!$C776,Clg_StPt_Sch_EZ!$B$4:$B$27,0),MATCH(Schedules_8760!$F776,Clg_StPt_Sch_EZ!$C$3:$I$3,0)),"F","C")</f>
        <v>25.555555555555554</v>
      </c>
      <c r="K776" s="34">
        <f>CONVERT(INDEX(Clg_StPt_Sch_EZ!$C$31:$I$54,MATCH(Schedules_8760!$C776,Clg_StPt_Sch_EZ!$B$31:$B$54,0),MATCH(Schedules_8760!$F776,Clg_StPt_Sch_EZ!$C$30:$I$30,0)),"F","C")</f>
        <v>28.333333333333332</v>
      </c>
      <c r="L776" s="34">
        <f>CONVERT(INDEX(DHW_StPt_Sch_EZ!$C$4:$I$27,MATCH(Schedules_8760!$C776,DHW_StPt_Sch_EZ!$B$4:$B$27,0),MATCH(Schedules_8760!$F776,DHW_StPt_Sch_EZ!$C$3:$I$3,0)),"F","C")</f>
        <v>53.333333333333329</v>
      </c>
      <c r="M776" s="34">
        <f>CONVERT(INDEX(DHW_StPt_Sch_EZ!$C$31:$I$54,MATCH(Schedules_8760!$C776,DHW_StPt_Sch_EZ!$B$31:$B$54,0),MATCH(Schedules_8760!$F776,DHW_StPt_Sch_EZ!$C$30:$I$30,0)),"F","C")</f>
        <v>53.333333333333329</v>
      </c>
      <c r="N776" s="12"/>
      <c r="O776" s="12"/>
      <c r="P776" s="12"/>
    </row>
    <row r="777" spans="1:16" x14ac:dyDescent="0.25">
      <c r="A777" s="35">
        <v>776</v>
      </c>
      <c r="B777" s="89">
        <v>33.291666666666657</v>
      </c>
      <c r="C777" s="35">
        <f t="shared" si="60"/>
        <v>8</v>
      </c>
      <c r="D777" s="35">
        <f t="shared" si="63"/>
        <v>33</v>
      </c>
      <c r="E777" s="35">
        <f t="shared" si="64"/>
        <v>5</v>
      </c>
      <c r="F777" s="35" t="str">
        <f t="shared" si="61"/>
        <v>Thursday</v>
      </c>
      <c r="G777" s="35">
        <f t="shared" si="62"/>
        <v>2</v>
      </c>
      <c r="H777" s="34">
        <f>CONVERT(INDEX(Htg_StPt_Sch_EZ!$C$4:$I$27,MATCH(Schedules_8760!$C777,Htg_StPt_Sch_EZ!$B$4:$B$27,0),MATCH(Schedules_8760!$F777,Htg_StPt_Sch_EZ!$C$3:$I$3,0)),"F","C")</f>
        <v>20.555555555555554</v>
      </c>
      <c r="I777" s="34">
        <f>CONVERT(INDEX(Htg_StPt_Sch_EZ!$C$31:$I$54,MATCH(Schedules_8760!$C777,Htg_StPt_Sch_EZ!$B$31:$B$54,0),MATCH(Schedules_8760!$F777,Htg_StPt_Sch_EZ!$C$30:$I$30,0)),"F","C")</f>
        <v>19.444444444444443</v>
      </c>
      <c r="J777" s="34">
        <f>CONVERT(INDEX(Clg_StPt_Sch_EZ!$C$4:$I$27,MATCH(Schedules_8760!$C777,Clg_StPt_Sch_EZ!$B$4:$B$27,0),MATCH(Schedules_8760!$F777,Clg_StPt_Sch_EZ!$C$3:$I$3,0)),"F","C")</f>
        <v>25.555555555555554</v>
      </c>
      <c r="K777" s="34">
        <f>CONVERT(INDEX(Clg_StPt_Sch_EZ!$C$31:$I$54,MATCH(Schedules_8760!$C777,Clg_StPt_Sch_EZ!$B$31:$B$54,0),MATCH(Schedules_8760!$F777,Clg_StPt_Sch_EZ!$C$30:$I$30,0)),"F","C")</f>
        <v>25</v>
      </c>
      <c r="L777" s="34">
        <f>CONVERT(INDEX(DHW_StPt_Sch_EZ!$C$4:$I$27,MATCH(Schedules_8760!$C777,DHW_StPt_Sch_EZ!$B$4:$B$27,0),MATCH(Schedules_8760!$F777,DHW_StPt_Sch_EZ!$C$3:$I$3,0)),"F","C")</f>
        <v>53.333333333333329</v>
      </c>
      <c r="M777" s="34">
        <f>CONVERT(INDEX(DHW_StPt_Sch_EZ!$C$31:$I$54,MATCH(Schedules_8760!$C777,DHW_StPt_Sch_EZ!$B$31:$B$54,0),MATCH(Schedules_8760!$F777,DHW_StPt_Sch_EZ!$C$30:$I$30,0)),"F","C")</f>
        <v>53.333333333333329</v>
      </c>
      <c r="N777" s="12"/>
      <c r="O777" s="12"/>
      <c r="P777" s="12"/>
    </row>
    <row r="778" spans="1:16" x14ac:dyDescent="0.25">
      <c r="A778" s="35">
        <v>777</v>
      </c>
      <c r="B778" s="89">
        <v>33.333333333333343</v>
      </c>
      <c r="C778" s="35">
        <f t="shared" si="60"/>
        <v>9</v>
      </c>
      <c r="D778" s="35">
        <f t="shared" si="63"/>
        <v>33</v>
      </c>
      <c r="E778" s="35">
        <f t="shared" si="64"/>
        <v>5</v>
      </c>
      <c r="F778" s="35" t="str">
        <f t="shared" si="61"/>
        <v>Thursday</v>
      </c>
      <c r="G778" s="35">
        <f t="shared" si="62"/>
        <v>2</v>
      </c>
      <c r="H778" s="34">
        <f>CONVERT(INDEX(Htg_StPt_Sch_EZ!$C$4:$I$27,MATCH(Schedules_8760!$C778,Htg_StPt_Sch_EZ!$B$4:$B$27,0),MATCH(Schedules_8760!$F778,Htg_StPt_Sch_EZ!$C$3:$I$3,0)),"F","C")</f>
        <v>20.555555555555554</v>
      </c>
      <c r="I778" s="34">
        <f>CONVERT(INDEX(Htg_StPt_Sch_EZ!$C$31:$I$54,MATCH(Schedules_8760!$C778,Htg_StPt_Sch_EZ!$B$31:$B$54,0),MATCH(Schedules_8760!$F778,Htg_StPt_Sch_EZ!$C$30:$I$30,0)),"F","C")</f>
        <v>19.444444444444443</v>
      </c>
      <c r="J778" s="34">
        <f>CONVERT(INDEX(Clg_StPt_Sch_EZ!$C$4:$I$27,MATCH(Schedules_8760!$C778,Clg_StPt_Sch_EZ!$B$4:$B$27,0),MATCH(Schedules_8760!$F778,Clg_StPt_Sch_EZ!$C$3:$I$3,0)),"F","C")</f>
        <v>25.555555555555554</v>
      </c>
      <c r="K778" s="34">
        <f>CONVERT(INDEX(Clg_StPt_Sch_EZ!$C$31:$I$54,MATCH(Schedules_8760!$C778,Clg_StPt_Sch_EZ!$B$31:$B$54,0),MATCH(Schedules_8760!$F778,Clg_StPt_Sch_EZ!$C$30:$I$30,0)),"F","C")</f>
        <v>25</v>
      </c>
      <c r="L778" s="34">
        <f>CONVERT(INDEX(DHW_StPt_Sch_EZ!$C$4:$I$27,MATCH(Schedules_8760!$C778,DHW_StPt_Sch_EZ!$B$4:$B$27,0),MATCH(Schedules_8760!$F778,DHW_StPt_Sch_EZ!$C$3:$I$3,0)),"F","C")</f>
        <v>53.333333333333329</v>
      </c>
      <c r="M778" s="34">
        <f>CONVERT(INDEX(DHW_StPt_Sch_EZ!$C$31:$I$54,MATCH(Schedules_8760!$C778,DHW_StPt_Sch_EZ!$B$31:$B$54,0),MATCH(Schedules_8760!$F778,DHW_StPt_Sch_EZ!$C$30:$I$30,0)),"F","C")</f>
        <v>53.333333333333329</v>
      </c>
      <c r="N778" s="12"/>
      <c r="O778" s="12"/>
      <c r="P778" s="12"/>
    </row>
    <row r="779" spans="1:16" x14ac:dyDescent="0.25">
      <c r="A779" s="35">
        <v>778</v>
      </c>
      <c r="B779" s="89">
        <v>33.375</v>
      </c>
      <c r="C779" s="35">
        <f t="shared" si="60"/>
        <v>10</v>
      </c>
      <c r="D779" s="35">
        <f t="shared" si="63"/>
        <v>33</v>
      </c>
      <c r="E779" s="35">
        <f t="shared" si="64"/>
        <v>5</v>
      </c>
      <c r="F779" s="35" t="str">
        <f t="shared" si="61"/>
        <v>Thursday</v>
      </c>
      <c r="G779" s="35">
        <f t="shared" si="62"/>
        <v>2</v>
      </c>
      <c r="H779" s="34">
        <f>CONVERT(INDEX(Htg_StPt_Sch_EZ!$C$4:$I$27,MATCH(Schedules_8760!$C779,Htg_StPt_Sch_EZ!$B$4:$B$27,0),MATCH(Schedules_8760!$F779,Htg_StPt_Sch_EZ!$C$3:$I$3,0)),"F","C")</f>
        <v>20.555555555555554</v>
      </c>
      <c r="I779" s="34">
        <f>CONVERT(INDEX(Htg_StPt_Sch_EZ!$C$31:$I$54,MATCH(Schedules_8760!$C779,Htg_StPt_Sch_EZ!$B$31:$B$54,0),MATCH(Schedules_8760!$F779,Htg_StPt_Sch_EZ!$C$30:$I$30,0)),"F","C")</f>
        <v>19.444444444444443</v>
      </c>
      <c r="J779" s="34">
        <f>CONVERT(INDEX(Clg_StPt_Sch_EZ!$C$4:$I$27,MATCH(Schedules_8760!$C779,Clg_StPt_Sch_EZ!$B$4:$B$27,0),MATCH(Schedules_8760!$F779,Clg_StPt_Sch_EZ!$C$3:$I$3,0)),"F","C")</f>
        <v>25.555555555555554</v>
      </c>
      <c r="K779" s="34">
        <f>CONVERT(INDEX(Clg_StPt_Sch_EZ!$C$31:$I$54,MATCH(Schedules_8760!$C779,Clg_StPt_Sch_EZ!$B$31:$B$54,0),MATCH(Schedules_8760!$F779,Clg_StPt_Sch_EZ!$C$30:$I$30,0)),"F","C")</f>
        <v>25</v>
      </c>
      <c r="L779" s="34">
        <f>CONVERT(INDEX(DHW_StPt_Sch_EZ!$C$4:$I$27,MATCH(Schedules_8760!$C779,DHW_StPt_Sch_EZ!$B$4:$B$27,0),MATCH(Schedules_8760!$F779,DHW_StPt_Sch_EZ!$C$3:$I$3,0)),"F","C")</f>
        <v>53.333333333333329</v>
      </c>
      <c r="M779" s="34">
        <f>CONVERT(INDEX(DHW_StPt_Sch_EZ!$C$31:$I$54,MATCH(Schedules_8760!$C779,DHW_StPt_Sch_EZ!$B$31:$B$54,0),MATCH(Schedules_8760!$F779,DHW_StPt_Sch_EZ!$C$30:$I$30,0)),"F","C")</f>
        <v>53.333333333333329</v>
      </c>
      <c r="N779" s="12"/>
      <c r="O779" s="12"/>
      <c r="P779" s="12"/>
    </row>
    <row r="780" spans="1:16" x14ac:dyDescent="0.25">
      <c r="A780" s="35">
        <v>779</v>
      </c>
      <c r="B780" s="89">
        <v>33.416666666666657</v>
      </c>
      <c r="C780" s="35">
        <f t="shared" si="60"/>
        <v>11</v>
      </c>
      <c r="D780" s="35">
        <f t="shared" si="63"/>
        <v>33</v>
      </c>
      <c r="E780" s="35">
        <f t="shared" si="64"/>
        <v>5</v>
      </c>
      <c r="F780" s="35" t="str">
        <f t="shared" si="61"/>
        <v>Thursday</v>
      </c>
      <c r="G780" s="35">
        <f t="shared" si="62"/>
        <v>2</v>
      </c>
      <c r="H780" s="34">
        <f>CONVERT(INDEX(Htg_StPt_Sch_EZ!$C$4:$I$27,MATCH(Schedules_8760!$C780,Htg_StPt_Sch_EZ!$B$4:$B$27,0),MATCH(Schedules_8760!$F780,Htg_StPt_Sch_EZ!$C$3:$I$3,0)),"F","C")</f>
        <v>20.555555555555554</v>
      </c>
      <c r="I780" s="34">
        <f>CONVERT(INDEX(Htg_StPt_Sch_EZ!$C$31:$I$54,MATCH(Schedules_8760!$C780,Htg_StPt_Sch_EZ!$B$31:$B$54,0),MATCH(Schedules_8760!$F780,Htg_StPt_Sch_EZ!$C$30:$I$30,0)),"F","C")</f>
        <v>19.444444444444443</v>
      </c>
      <c r="J780" s="34">
        <f>CONVERT(INDEX(Clg_StPt_Sch_EZ!$C$4:$I$27,MATCH(Schedules_8760!$C780,Clg_StPt_Sch_EZ!$B$4:$B$27,0),MATCH(Schedules_8760!$F780,Clg_StPt_Sch_EZ!$C$3:$I$3,0)),"F","C")</f>
        <v>25.555555555555554</v>
      </c>
      <c r="K780" s="34">
        <f>CONVERT(INDEX(Clg_StPt_Sch_EZ!$C$31:$I$54,MATCH(Schedules_8760!$C780,Clg_StPt_Sch_EZ!$B$31:$B$54,0),MATCH(Schedules_8760!$F780,Clg_StPt_Sch_EZ!$C$30:$I$30,0)),"F","C")</f>
        <v>25</v>
      </c>
      <c r="L780" s="34">
        <f>CONVERT(INDEX(DHW_StPt_Sch_EZ!$C$4:$I$27,MATCH(Schedules_8760!$C780,DHW_StPt_Sch_EZ!$B$4:$B$27,0),MATCH(Schedules_8760!$F780,DHW_StPt_Sch_EZ!$C$3:$I$3,0)),"F","C")</f>
        <v>53.333333333333329</v>
      </c>
      <c r="M780" s="34">
        <f>CONVERT(INDEX(DHW_StPt_Sch_EZ!$C$31:$I$54,MATCH(Schedules_8760!$C780,DHW_StPt_Sch_EZ!$B$31:$B$54,0),MATCH(Schedules_8760!$F780,DHW_StPt_Sch_EZ!$C$30:$I$30,0)),"F","C")</f>
        <v>53.333333333333329</v>
      </c>
      <c r="N780" s="12"/>
      <c r="O780" s="12"/>
      <c r="P780" s="12"/>
    </row>
    <row r="781" spans="1:16" x14ac:dyDescent="0.25">
      <c r="A781" s="35">
        <v>780</v>
      </c>
      <c r="B781" s="89">
        <v>33.458333333333343</v>
      </c>
      <c r="C781" s="35">
        <f t="shared" si="60"/>
        <v>12</v>
      </c>
      <c r="D781" s="35">
        <f t="shared" si="63"/>
        <v>33</v>
      </c>
      <c r="E781" s="35">
        <f t="shared" si="64"/>
        <v>5</v>
      </c>
      <c r="F781" s="35" t="str">
        <f t="shared" si="61"/>
        <v>Thursday</v>
      </c>
      <c r="G781" s="35">
        <f t="shared" si="62"/>
        <v>2</v>
      </c>
      <c r="H781" s="34">
        <f>CONVERT(INDEX(Htg_StPt_Sch_EZ!$C$4:$I$27,MATCH(Schedules_8760!$C781,Htg_StPt_Sch_EZ!$B$4:$B$27,0),MATCH(Schedules_8760!$F781,Htg_StPt_Sch_EZ!$C$3:$I$3,0)),"F","C")</f>
        <v>20.555555555555554</v>
      </c>
      <c r="I781" s="34">
        <f>CONVERT(INDEX(Htg_StPt_Sch_EZ!$C$31:$I$54,MATCH(Schedules_8760!$C781,Htg_StPt_Sch_EZ!$B$31:$B$54,0),MATCH(Schedules_8760!$F781,Htg_StPt_Sch_EZ!$C$30:$I$30,0)),"F","C")</f>
        <v>19.444444444444443</v>
      </c>
      <c r="J781" s="34">
        <f>CONVERT(INDEX(Clg_StPt_Sch_EZ!$C$4:$I$27,MATCH(Schedules_8760!$C781,Clg_StPt_Sch_EZ!$B$4:$B$27,0),MATCH(Schedules_8760!$F781,Clg_StPt_Sch_EZ!$C$3:$I$3,0)),"F","C")</f>
        <v>25.555555555555554</v>
      </c>
      <c r="K781" s="34">
        <f>CONVERT(INDEX(Clg_StPt_Sch_EZ!$C$31:$I$54,MATCH(Schedules_8760!$C781,Clg_StPt_Sch_EZ!$B$31:$B$54,0),MATCH(Schedules_8760!$F781,Clg_StPt_Sch_EZ!$C$30:$I$30,0)),"F","C")</f>
        <v>25</v>
      </c>
      <c r="L781" s="34">
        <f>CONVERT(INDEX(DHW_StPt_Sch_EZ!$C$4:$I$27,MATCH(Schedules_8760!$C781,DHW_StPt_Sch_EZ!$B$4:$B$27,0),MATCH(Schedules_8760!$F781,DHW_StPt_Sch_EZ!$C$3:$I$3,0)),"F","C")</f>
        <v>53.333333333333329</v>
      </c>
      <c r="M781" s="34">
        <f>CONVERT(INDEX(DHW_StPt_Sch_EZ!$C$31:$I$54,MATCH(Schedules_8760!$C781,DHW_StPt_Sch_EZ!$B$31:$B$54,0),MATCH(Schedules_8760!$F781,DHW_StPt_Sch_EZ!$C$30:$I$30,0)),"F","C")</f>
        <v>53.333333333333329</v>
      </c>
      <c r="N781" s="12"/>
      <c r="O781" s="12"/>
      <c r="P781" s="12"/>
    </row>
    <row r="782" spans="1:16" x14ac:dyDescent="0.25">
      <c r="A782" s="35">
        <v>781</v>
      </c>
      <c r="B782" s="89">
        <v>33.5</v>
      </c>
      <c r="C782" s="35">
        <f t="shared" si="60"/>
        <v>13</v>
      </c>
      <c r="D782" s="35">
        <f t="shared" si="63"/>
        <v>33</v>
      </c>
      <c r="E782" s="35">
        <f t="shared" si="64"/>
        <v>5</v>
      </c>
      <c r="F782" s="35" t="str">
        <f t="shared" si="61"/>
        <v>Thursday</v>
      </c>
      <c r="G782" s="35">
        <f t="shared" si="62"/>
        <v>2</v>
      </c>
      <c r="H782" s="34">
        <f>CONVERT(INDEX(Htg_StPt_Sch_EZ!$C$4:$I$27,MATCH(Schedules_8760!$C782,Htg_StPt_Sch_EZ!$B$4:$B$27,0),MATCH(Schedules_8760!$F782,Htg_StPt_Sch_EZ!$C$3:$I$3,0)),"F","C")</f>
        <v>20.555555555555554</v>
      </c>
      <c r="I782" s="34">
        <f>CONVERT(INDEX(Htg_StPt_Sch_EZ!$C$31:$I$54,MATCH(Schedules_8760!$C782,Htg_StPt_Sch_EZ!$B$31:$B$54,0),MATCH(Schedules_8760!$F782,Htg_StPt_Sch_EZ!$C$30:$I$30,0)),"F","C")</f>
        <v>19.444444444444443</v>
      </c>
      <c r="J782" s="34">
        <f>CONVERT(INDEX(Clg_StPt_Sch_EZ!$C$4:$I$27,MATCH(Schedules_8760!$C782,Clg_StPt_Sch_EZ!$B$4:$B$27,0),MATCH(Schedules_8760!$F782,Clg_StPt_Sch_EZ!$C$3:$I$3,0)),"F","C")</f>
        <v>25.555555555555554</v>
      </c>
      <c r="K782" s="34">
        <f>CONVERT(INDEX(Clg_StPt_Sch_EZ!$C$31:$I$54,MATCH(Schedules_8760!$C782,Clg_StPt_Sch_EZ!$B$31:$B$54,0),MATCH(Schedules_8760!$F782,Clg_StPt_Sch_EZ!$C$30:$I$30,0)),"F","C")</f>
        <v>25</v>
      </c>
      <c r="L782" s="34">
        <f>CONVERT(INDEX(DHW_StPt_Sch_EZ!$C$4:$I$27,MATCH(Schedules_8760!$C782,DHW_StPt_Sch_EZ!$B$4:$B$27,0),MATCH(Schedules_8760!$F782,DHW_StPt_Sch_EZ!$C$3:$I$3,0)),"F","C")</f>
        <v>53.333333333333329</v>
      </c>
      <c r="M782" s="34">
        <f>CONVERT(INDEX(DHW_StPt_Sch_EZ!$C$31:$I$54,MATCH(Schedules_8760!$C782,DHW_StPt_Sch_EZ!$B$31:$B$54,0),MATCH(Schedules_8760!$F782,DHW_StPt_Sch_EZ!$C$30:$I$30,0)),"F","C")</f>
        <v>53.333333333333329</v>
      </c>
      <c r="N782" s="12"/>
      <c r="O782" s="12"/>
      <c r="P782" s="12"/>
    </row>
    <row r="783" spans="1:16" x14ac:dyDescent="0.25">
      <c r="A783" s="35">
        <v>782</v>
      </c>
      <c r="B783" s="89">
        <v>33.541666666666657</v>
      </c>
      <c r="C783" s="35">
        <f t="shared" si="60"/>
        <v>14</v>
      </c>
      <c r="D783" s="35">
        <f t="shared" si="63"/>
        <v>33</v>
      </c>
      <c r="E783" s="35">
        <f t="shared" si="64"/>
        <v>5</v>
      </c>
      <c r="F783" s="35" t="str">
        <f t="shared" si="61"/>
        <v>Thursday</v>
      </c>
      <c r="G783" s="35">
        <f t="shared" si="62"/>
        <v>2</v>
      </c>
      <c r="H783" s="34">
        <f>CONVERT(INDEX(Htg_StPt_Sch_EZ!$C$4:$I$27,MATCH(Schedules_8760!$C783,Htg_StPt_Sch_EZ!$B$4:$B$27,0),MATCH(Schedules_8760!$F783,Htg_StPt_Sch_EZ!$C$3:$I$3,0)),"F","C")</f>
        <v>20.555555555555554</v>
      </c>
      <c r="I783" s="34">
        <f>CONVERT(INDEX(Htg_StPt_Sch_EZ!$C$31:$I$54,MATCH(Schedules_8760!$C783,Htg_StPt_Sch_EZ!$B$31:$B$54,0),MATCH(Schedules_8760!$F783,Htg_StPt_Sch_EZ!$C$30:$I$30,0)),"F","C")</f>
        <v>19.444444444444443</v>
      </c>
      <c r="J783" s="34">
        <f>CONVERT(INDEX(Clg_StPt_Sch_EZ!$C$4:$I$27,MATCH(Schedules_8760!$C783,Clg_StPt_Sch_EZ!$B$4:$B$27,0),MATCH(Schedules_8760!$F783,Clg_StPt_Sch_EZ!$C$3:$I$3,0)),"F","C")</f>
        <v>25.555555555555554</v>
      </c>
      <c r="K783" s="34">
        <f>CONVERT(INDEX(Clg_StPt_Sch_EZ!$C$31:$I$54,MATCH(Schedules_8760!$C783,Clg_StPt_Sch_EZ!$B$31:$B$54,0),MATCH(Schedules_8760!$F783,Clg_StPt_Sch_EZ!$C$30:$I$30,0)),"F","C")</f>
        <v>25</v>
      </c>
      <c r="L783" s="34">
        <f>CONVERT(INDEX(DHW_StPt_Sch_EZ!$C$4:$I$27,MATCH(Schedules_8760!$C783,DHW_StPt_Sch_EZ!$B$4:$B$27,0),MATCH(Schedules_8760!$F783,DHW_StPt_Sch_EZ!$C$3:$I$3,0)),"F","C")</f>
        <v>53.333333333333329</v>
      </c>
      <c r="M783" s="34">
        <f>CONVERT(INDEX(DHW_StPt_Sch_EZ!$C$31:$I$54,MATCH(Schedules_8760!$C783,DHW_StPt_Sch_EZ!$B$31:$B$54,0),MATCH(Schedules_8760!$F783,DHW_StPt_Sch_EZ!$C$30:$I$30,0)),"F","C")</f>
        <v>53.333333333333329</v>
      </c>
      <c r="N783" s="12"/>
      <c r="O783" s="12"/>
      <c r="P783" s="12"/>
    </row>
    <row r="784" spans="1:16" x14ac:dyDescent="0.25">
      <c r="A784" s="35">
        <v>783</v>
      </c>
      <c r="B784" s="89">
        <v>33.583333333333343</v>
      </c>
      <c r="C784" s="35">
        <f t="shared" si="60"/>
        <v>15</v>
      </c>
      <c r="D784" s="35">
        <f t="shared" si="63"/>
        <v>33</v>
      </c>
      <c r="E784" s="35">
        <f t="shared" si="64"/>
        <v>5</v>
      </c>
      <c r="F784" s="35" t="str">
        <f t="shared" si="61"/>
        <v>Thursday</v>
      </c>
      <c r="G784" s="35">
        <f t="shared" si="62"/>
        <v>2</v>
      </c>
      <c r="H784" s="34">
        <f>CONVERT(INDEX(Htg_StPt_Sch_EZ!$C$4:$I$27,MATCH(Schedules_8760!$C784,Htg_StPt_Sch_EZ!$B$4:$B$27,0),MATCH(Schedules_8760!$F784,Htg_StPt_Sch_EZ!$C$3:$I$3,0)),"F","C")</f>
        <v>20.555555555555554</v>
      </c>
      <c r="I784" s="34">
        <f>CONVERT(INDEX(Htg_StPt_Sch_EZ!$C$31:$I$54,MATCH(Schedules_8760!$C784,Htg_StPt_Sch_EZ!$B$31:$B$54,0),MATCH(Schedules_8760!$F784,Htg_StPt_Sch_EZ!$C$30:$I$30,0)),"F","C")</f>
        <v>21.111111111111111</v>
      </c>
      <c r="J784" s="34">
        <f>CONVERT(INDEX(Clg_StPt_Sch_EZ!$C$4:$I$27,MATCH(Schedules_8760!$C784,Clg_StPt_Sch_EZ!$B$4:$B$27,0),MATCH(Schedules_8760!$F784,Clg_StPt_Sch_EZ!$C$3:$I$3,0)),"F","C")</f>
        <v>25.555555555555554</v>
      </c>
      <c r="K784" s="34">
        <f>CONVERT(INDEX(Clg_StPt_Sch_EZ!$C$31:$I$54,MATCH(Schedules_8760!$C784,Clg_StPt_Sch_EZ!$B$31:$B$54,0),MATCH(Schedules_8760!$F784,Clg_StPt_Sch_EZ!$C$30:$I$30,0)),"F","C")</f>
        <v>25</v>
      </c>
      <c r="L784" s="34">
        <f>CONVERT(INDEX(DHW_StPt_Sch_EZ!$C$4:$I$27,MATCH(Schedules_8760!$C784,DHW_StPt_Sch_EZ!$B$4:$B$27,0),MATCH(Schedules_8760!$F784,DHW_StPt_Sch_EZ!$C$3:$I$3,0)),"F","C")</f>
        <v>53.333333333333329</v>
      </c>
      <c r="M784" s="34">
        <f>CONVERT(INDEX(DHW_StPt_Sch_EZ!$C$31:$I$54,MATCH(Schedules_8760!$C784,DHW_StPt_Sch_EZ!$B$31:$B$54,0),MATCH(Schedules_8760!$F784,DHW_StPt_Sch_EZ!$C$30:$I$30,0)),"F","C")</f>
        <v>53.333333333333329</v>
      </c>
      <c r="N784" s="12"/>
      <c r="O784" s="12"/>
      <c r="P784" s="12"/>
    </row>
    <row r="785" spans="1:16" x14ac:dyDescent="0.25">
      <c r="A785" s="35">
        <v>784</v>
      </c>
      <c r="B785" s="89">
        <v>33.625</v>
      </c>
      <c r="C785" s="35">
        <f t="shared" si="60"/>
        <v>16</v>
      </c>
      <c r="D785" s="35">
        <f t="shared" si="63"/>
        <v>33</v>
      </c>
      <c r="E785" s="35">
        <f t="shared" si="64"/>
        <v>5</v>
      </c>
      <c r="F785" s="35" t="str">
        <f t="shared" si="61"/>
        <v>Thursday</v>
      </c>
      <c r="G785" s="35">
        <f t="shared" si="62"/>
        <v>2</v>
      </c>
      <c r="H785" s="34">
        <f>CONVERT(INDEX(Htg_StPt_Sch_EZ!$C$4:$I$27,MATCH(Schedules_8760!$C785,Htg_StPt_Sch_EZ!$B$4:$B$27,0),MATCH(Schedules_8760!$F785,Htg_StPt_Sch_EZ!$C$3:$I$3,0)),"F","C")</f>
        <v>20.555555555555554</v>
      </c>
      <c r="I785" s="34">
        <f>CONVERT(INDEX(Htg_StPt_Sch_EZ!$C$31:$I$54,MATCH(Schedules_8760!$C785,Htg_StPt_Sch_EZ!$B$31:$B$54,0),MATCH(Schedules_8760!$F785,Htg_StPt_Sch_EZ!$C$30:$I$30,0)),"F","C")</f>
        <v>21.111111111111111</v>
      </c>
      <c r="J785" s="34">
        <f>CONVERT(INDEX(Clg_StPt_Sch_EZ!$C$4:$I$27,MATCH(Schedules_8760!$C785,Clg_StPt_Sch_EZ!$B$4:$B$27,0),MATCH(Schedules_8760!$F785,Clg_StPt_Sch_EZ!$C$3:$I$3,0)),"F","C")</f>
        <v>25.555555555555554</v>
      </c>
      <c r="K785" s="34">
        <f>CONVERT(INDEX(Clg_StPt_Sch_EZ!$C$31:$I$54,MATCH(Schedules_8760!$C785,Clg_StPt_Sch_EZ!$B$31:$B$54,0),MATCH(Schedules_8760!$F785,Clg_StPt_Sch_EZ!$C$30:$I$30,0)),"F","C")</f>
        <v>25</v>
      </c>
      <c r="L785" s="34">
        <f>CONVERT(INDEX(DHW_StPt_Sch_EZ!$C$4:$I$27,MATCH(Schedules_8760!$C785,DHW_StPt_Sch_EZ!$B$4:$B$27,0),MATCH(Schedules_8760!$F785,DHW_StPt_Sch_EZ!$C$3:$I$3,0)),"F","C")</f>
        <v>53.333333333333329</v>
      </c>
      <c r="M785" s="34">
        <f>CONVERT(INDEX(DHW_StPt_Sch_EZ!$C$31:$I$54,MATCH(Schedules_8760!$C785,DHW_StPt_Sch_EZ!$B$31:$B$54,0),MATCH(Schedules_8760!$F785,DHW_StPt_Sch_EZ!$C$30:$I$30,0)),"F","C")</f>
        <v>53.333333333333329</v>
      </c>
      <c r="N785" s="12"/>
      <c r="O785" s="12"/>
      <c r="P785" s="12"/>
    </row>
    <row r="786" spans="1:16" x14ac:dyDescent="0.25">
      <c r="A786" s="35">
        <v>785</v>
      </c>
      <c r="B786" s="89">
        <v>33.666666666666657</v>
      </c>
      <c r="C786" s="35">
        <f t="shared" si="60"/>
        <v>17</v>
      </c>
      <c r="D786" s="35">
        <f t="shared" si="63"/>
        <v>33</v>
      </c>
      <c r="E786" s="35">
        <f t="shared" si="64"/>
        <v>5</v>
      </c>
      <c r="F786" s="35" t="str">
        <f t="shared" si="61"/>
        <v>Thursday</v>
      </c>
      <c r="G786" s="35">
        <f t="shared" si="62"/>
        <v>2</v>
      </c>
      <c r="H786" s="34">
        <f>CONVERT(INDEX(Htg_StPt_Sch_EZ!$C$4:$I$27,MATCH(Schedules_8760!$C786,Htg_StPt_Sch_EZ!$B$4:$B$27,0),MATCH(Schedules_8760!$F786,Htg_StPt_Sch_EZ!$C$3:$I$3,0)),"F","C")</f>
        <v>20.555555555555554</v>
      </c>
      <c r="I786" s="34">
        <f>CONVERT(INDEX(Htg_StPt_Sch_EZ!$C$31:$I$54,MATCH(Schedules_8760!$C786,Htg_StPt_Sch_EZ!$B$31:$B$54,0),MATCH(Schedules_8760!$F786,Htg_StPt_Sch_EZ!$C$30:$I$30,0)),"F","C")</f>
        <v>17.777777777777779</v>
      </c>
      <c r="J786" s="34">
        <f>CONVERT(INDEX(Clg_StPt_Sch_EZ!$C$4:$I$27,MATCH(Schedules_8760!$C786,Clg_StPt_Sch_EZ!$B$4:$B$27,0),MATCH(Schedules_8760!$F786,Clg_StPt_Sch_EZ!$C$3:$I$3,0)),"F","C")</f>
        <v>25.555555555555554</v>
      </c>
      <c r="K786" s="34">
        <f>CONVERT(INDEX(Clg_StPt_Sch_EZ!$C$31:$I$54,MATCH(Schedules_8760!$C786,Clg_StPt_Sch_EZ!$B$31:$B$54,0),MATCH(Schedules_8760!$F786,Clg_StPt_Sch_EZ!$C$30:$I$30,0)),"F","C")</f>
        <v>25</v>
      </c>
      <c r="L786" s="34">
        <f>CONVERT(INDEX(DHW_StPt_Sch_EZ!$C$4:$I$27,MATCH(Schedules_8760!$C786,DHW_StPt_Sch_EZ!$B$4:$B$27,0),MATCH(Schedules_8760!$F786,DHW_StPt_Sch_EZ!$C$3:$I$3,0)),"F","C")</f>
        <v>53.333333333333329</v>
      </c>
      <c r="M786" s="34">
        <f>CONVERT(INDEX(DHW_StPt_Sch_EZ!$C$31:$I$54,MATCH(Schedules_8760!$C786,DHW_StPt_Sch_EZ!$B$31:$B$54,0),MATCH(Schedules_8760!$F786,DHW_StPt_Sch_EZ!$C$30:$I$30,0)),"F","C")</f>
        <v>53.333333333333329</v>
      </c>
      <c r="N786" s="12"/>
      <c r="O786" s="12"/>
      <c r="P786" s="12"/>
    </row>
    <row r="787" spans="1:16" x14ac:dyDescent="0.25">
      <c r="A787" s="35">
        <v>786</v>
      </c>
      <c r="B787" s="89">
        <v>33.708333333333343</v>
      </c>
      <c r="C787" s="35">
        <f t="shared" si="60"/>
        <v>18</v>
      </c>
      <c r="D787" s="35">
        <f t="shared" si="63"/>
        <v>33</v>
      </c>
      <c r="E787" s="35">
        <f t="shared" si="64"/>
        <v>5</v>
      </c>
      <c r="F787" s="35" t="str">
        <f t="shared" si="61"/>
        <v>Thursday</v>
      </c>
      <c r="G787" s="35">
        <f t="shared" si="62"/>
        <v>2</v>
      </c>
      <c r="H787" s="34">
        <f>CONVERT(INDEX(Htg_StPt_Sch_EZ!$C$4:$I$27,MATCH(Schedules_8760!$C787,Htg_StPt_Sch_EZ!$B$4:$B$27,0),MATCH(Schedules_8760!$F787,Htg_StPt_Sch_EZ!$C$3:$I$3,0)),"F","C")</f>
        <v>20.555555555555554</v>
      </c>
      <c r="I787" s="34">
        <f>CONVERT(INDEX(Htg_StPt_Sch_EZ!$C$31:$I$54,MATCH(Schedules_8760!$C787,Htg_StPt_Sch_EZ!$B$31:$B$54,0),MATCH(Schedules_8760!$F787,Htg_StPt_Sch_EZ!$C$30:$I$30,0)),"F","C")</f>
        <v>17.777777777777779</v>
      </c>
      <c r="J787" s="34">
        <f>CONVERT(INDEX(Clg_StPt_Sch_EZ!$C$4:$I$27,MATCH(Schedules_8760!$C787,Clg_StPt_Sch_EZ!$B$4:$B$27,0),MATCH(Schedules_8760!$F787,Clg_StPt_Sch_EZ!$C$3:$I$3,0)),"F","C")</f>
        <v>25.555555555555554</v>
      </c>
      <c r="K787" s="34">
        <f>CONVERT(INDEX(Clg_StPt_Sch_EZ!$C$31:$I$54,MATCH(Schedules_8760!$C787,Clg_StPt_Sch_EZ!$B$31:$B$54,0),MATCH(Schedules_8760!$F787,Clg_StPt_Sch_EZ!$C$30:$I$30,0)),"F","C")</f>
        <v>28.333333333333332</v>
      </c>
      <c r="L787" s="34">
        <f>CONVERT(INDEX(DHW_StPt_Sch_EZ!$C$4:$I$27,MATCH(Schedules_8760!$C787,DHW_StPt_Sch_EZ!$B$4:$B$27,0),MATCH(Schedules_8760!$F787,DHW_StPt_Sch_EZ!$C$3:$I$3,0)),"F","C")</f>
        <v>53.333333333333329</v>
      </c>
      <c r="M787" s="34">
        <f>CONVERT(INDEX(DHW_StPt_Sch_EZ!$C$31:$I$54,MATCH(Schedules_8760!$C787,DHW_StPt_Sch_EZ!$B$31:$B$54,0),MATCH(Schedules_8760!$F787,DHW_StPt_Sch_EZ!$C$30:$I$30,0)),"F","C")</f>
        <v>53.333333333333329</v>
      </c>
      <c r="N787" s="12"/>
      <c r="O787" s="12"/>
      <c r="P787" s="12"/>
    </row>
    <row r="788" spans="1:16" x14ac:dyDescent="0.25">
      <c r="A788" s="35">
        <v>787</v>
      </c>
      <c r="B788" s="89">
        <v>33.75</v>
      </c>
      <c r="C788" s="35">
        <f t="shared" si="60"/>
        <v>19</v>
      </c>
      <c r="D788" s="35">
        <f t="shared" si="63"/>
        <v>33</v>
      </c>
      <c r="E788" s="35">
        <f t="shared" si="64"/>
        <v>5</v>
      </c>
      <c r="F788" s="35" t="str">
        <f t="shared" si="61"/>
        <v>Thursday</v>
      </c>
      <c r="G788" s="35">
        <f t="shared" si="62"/>
        <v>2</v>
      </c>
      <c r="H788" s="34">
        <f>CONVERT(INDEX(Htg_StPt_Sch_EZ!$C$4:$I$27,MATCH(Schedules_8760!$C788,Htg_StPt_Sch_EZ!$B$4:$B$27,0),MATCH(Schedules_8760!$F788,Htg_StPt_Sch_EZ!$C$3:$I$3,0)),"F","C")</f>
        <v>20.555555555555554</v>
      </c>
      <c r="I788" s="34">
        <f>CONVERT(INDEX(Htg_StPt_Sch_EZ!$C$31:$I$54,MATCH(Schedules_8760!$C788,Htg_StPt_Sch_EZ!$B$31:$B$54,0),MATCH(Schedules_8760!$F788,Htg_StPt_Sch_EZ!$C$30:$I$30,0)),"F","C")</f>
        <v>18.333333333333332</v>
      </c>
      <c r="J788" s="34">
        <f>CONVERT(INDEX(Clg_StPt_Sch_EZ!$C$4:$I$27,MATCH(Schedules_8760!$C788,Clg_StPt_Sch_EZ!$B$4:$B$27,0),MATCH(Schedules_8760!$F788,Clg_StPt_Sch_EZ!$C$3:$I$3,0)),"F","C")</f>
        <v>25.555555555555554</v>
      </c>
      <c r="K788" s="34">
        <f>CONVERT(INDEX(Clg_StPt_Sch_EZ!$C$31:$I$54,MATCH(Schedules_8760!$C788,Clg_StPt_Sch_EZ!$B$31:$B$54,0),MATCH(Schedules_8760!$F788,Clg_StPt_Sch_EZ!$C$30:$I$30,0)),"F","C")</f>
        <v>28.333333333333332</v>
      </c>
      <c r="L788" s="34">
        <f>CONVERT(INDEX(DHW_StPt_Sch_EZ!$C$4:$I$27,MATCH(Schedules_8760!$C788,DHW_StPt_Sch_EZ!$B$4:$B$27,0),MATCH(Schedules_8760!$F788,DHW_StPt_Sch_EZ!$C$3:$I$3,0)),"F","C")</f>
        <v>53.333333333333329</v>
      </c>
      <c r="M788" s="34">
        <f>CONVERT(INDEX(DHW_StPt_Sch_EZ!$C$31:$I$54,MATCH(Schedules_8760!$C788,DHW_StPt_Sch_EZ!$B$31:$B$54,0),MATCH(Schedules_8760!$F788,DHW_StPt_Sch_EZ!$C$30:$I$30,0)),"F","C")</f>
        <v>53.333333333333329</v>
      </c>
      <c r="N788" s="12"/>
      <c r="O788" s="12"/>
      <c r="P788" s="12"/>
    </row>
    <row r="789" spans="1:16" x14ac:dyDescent="0.25">
      <c r="A789" s="35">
        <v>788</v>
      </c>
      <c r="B789" s="89">
        <v>33.791666666666657</v>
      </c>
      <c r="C789" s="35">
        <f t="shared" si="60"/>
        <v>20</v>
      </c>
      <c r="D789" s="35">
        <f t="shared" si="63"/>
        <v>33</v>
      </c>
      <c r="E789" s="35">
        <f t="shared" si="64"/>
        <v>5</v>
      </c>
      <c r="F789" s="35" t="str">
        <f t="shared" si="61"/>
        <v>Thursday</v>
      </c>
      <c r="G789" s="35">
        <f t="shared" si="62"/>
        <v>2</v>
      </c>
      <c r="H789" s="34">
        <f>CONVERT(INDEX(Htg_StPt_Sch_EZ!$C$4:$I$27,MATCH(Schedules_8760!$C789,Htg_StPt_Sch_EZ!$B$4:$B$27,0),MATCH(Schedules_8760!$F789,Htg_StPt_Sch_EZ!$C$3:$I$3,0)),"F","C")</f>
        <v>20.555555555555554</v>
      </c>
      <c r="I789" s="34">
        <f>CONVERT(INDEX(Htg_StPt_Sch_EZ!$C$31:$I$54,MATCH(Schedules_8760!$C789,Htg_StPt_Sch_EZ!$B$31:$B$54,0),MATCH(Schedules_8760!$F789,Htg_StPt_Sch_EZ!$C$30:$I$30,0)),"F","C")</f>
        <v>18.888888888888889</v>
      </c>
      <c r="J789" s="34">
        <f>CONVERT(INDEX(Clg_StPt_Sch_EZ!$C$4:$I$27,MATCH(Schedules_8760!$C789,Clg_StPt_Sch_EZ!$B$4:$B$27,0),MATCH(Schedules_8760!$F789,Clg_StPt_Sch_EZ!$C$3:$I$3,0)),"F","C")</f>
        <v>25.555555555555554</v>
      </c>
      <c r="K789" s="34">
        <f>CONVERT(INDEX(Clg_StPt_Sch_EZ!$C$31:$I$54,MATCH(Schedules_8760!$C789,Clg_StPt_Sch_EZ!$B$31:$B$54,0),MATCH(Schedules_8760!$F789,Clg_StPt_Sch_EZ!$C$30:$I$30,0)),"F","C")</f>
        <v>28.333333333333332</v>
      </c>
      <c r="L789" s="34">
        <f>CONVERT(INDEX(DHW_StPt_Sch_EZ!$C$4:$I$27,MATCH(Schedules_8760!$C789,DHW_StPt_Sch_EZ!$B$4:$B$27,0),MATCH(Schedules_8760!$F789,DHW_StPt_Sch_EZ!$C$3:$I$3,0)),"F","C")</f>
        <v>53.333333333333329</v>
      </c>
      <c r="M789" s="34">
        <f>CONVERT(INDEX(DHW_StPt_Sch_EZ!$C$31:$I$54,MATCH(Schedules_8760!$C789,DHW_StPt_Sch_EZ!$B$31:$B$54,0),MATCH(Schedules_8760!$F789,DHW_StPt_Sch_EZ!$C$30:$I$30,0)),"F","C")</f>
        <v>53.333333333333329</v>
      </c>
      <c r="N789" s="12"/>
      <c r="O789" s="12"/>
      <c r="P789" s="12"/>
    </row>
    <row r="790" spans="1:16" x14ac:dyDescent="0.25">
      <c r="A790" s="35">
        <v>789</v>
      </c>
      <c r="B790" s="89">
        <v>33.833333333333343</v>
      </c>
      <c r="C790" s="35">
        <f t="shared" si="60"/>
        <v>21</v>
      </c>
      <c r="D790" s="35">
        <f t="shared" si="63"/>
        <v>33</v>
      </c>
      <c r="E790" s="35">
        <f t="shared" si="64"/>
        <v>5</v>
      </c>
      <c r="F790" s="35" t="str">
        <f t="shared" si="61"/>
        <v>Thursday</v>
      </c>
      <c r="G790" s="35">
        <f t="shared" si="62"/>
        <v>2</v>
      </c>
      <c r="H790" s="34">
        <f>CONVERT(INDEX(Htg_StPt_Sch_EZ!$C$4:$I$27,MATCH(Schedules_8760!$C790,Htg_StPt_Sch_EZ!$B$4:$B$27,0),MATCH(Schedules_8760!$F790,Htg_StPt_Sch_EZ!$C$3:$I$3,0)),"F","C")</f>
        <v>20.555555555555554</v>
      </c>
      <c r="I790" s="34">
        <f>CONVERT(INDEX(Htg_StPt_Sch_EZ!$C$31:$I$54,MATCH(Schedules_8760!$C790,Htg_StPt_Sch_EZ!$B$31:$B$54,0),MATCH(Schedules_8760!$F790,Htg_StPt_Sch_EZ!$C$30:$I$30,0)),"F","C")</f>
        <v>19.444444444444443</v>
      </c>
      <c r="J790" s="34">
        <f>CONVERT(INDEX(Clg_StPt_Sch_EZ!$C$4:$I$27,MATCH(Schedules_8760!$C790,Clg_StPt_Sch_EZ!$B$4:$B$27,0),MATCH(Schedules_8760!$F790,Clg_StPt_Sch_EZ!$C$3:$I$3,0)),"F","C")</f>
        <v>25.555555555555554</v>
      </c>
      <c r="K790" s="34">
        <f>CONVERT(INDEX(Clg_StPt_Sch_EZ!$C$31:$I$54,MATCH(Schedules_8760!$C790,Clg_StPt_Sch_EZ!$B$31:$B$54,0),MATCH(Schedules_8760!$F790,Clg_StPt_Sch_EZ!$C$30:$I$30,0)),"F","C")</f>
        <v>28.333333333333332</v>
      </c>
      <c r="L790" s="34">
        <f>CONVERT(INDEX(DHW_StPt_Sch_EZ!$C$4:$I$27,MATCH(Schedules_8760!$C790,DHW_StPt_Sch_EZ!$B$4:$B$27,0),MATCH(Schedules_8760!$F790,DHW_StPt_Sch_EZ!$C$3:$I$3,0)),"F","C")</f>
        <v>53.333333333333329</v>
      </c>
      <c r="M790" s="34">
        <f>CONVERT(INDEX(DHW_StPt_Sch_EZ!$C$31:$I$54,MATCH(Schedules_8760!$C790,DHW_StPt_Sch_EZ!$B$31:$B$54,0),MATCH(Schedules_8760!$F790,DHW_StPt_Sch_EZ!$C$30:$I$30,0)),"F","C")</f>
        <v>53.333333333333329</v>
      </c>
      <c r="N790" s="12"/>
      <c r="O790" s="12"/>
      <c r="P790" s="12"/>
    </row>
    <row r="791" spans="1:16" x14ac:dyDescent="0.25">
      <c r="A791" s="35">
        <v>790</v>
      </c>
      <c r="B791" s="89">
        <v>33.875</v>
      </c>
      <c r="C791" s="35">
        <f t="shared" si="60"/>
        <v>22</v>
      </c>
      <c r="D791" s="35">
        <f t="shared" si="63"/>
        <v>33</v>
      </c>
      <c r="E791" s="35">
        <f t="shared" si="64"/>
        <v>5</v>
      </c>
      <c r="F791" s="35" t="str">
        <f t="shared" si="61"/>
        <v>Thursday</v>
      </c>
      <c r="G791" s="35">
        <f t="shared" si="62"/>
        <v>2</v>
      </c>
      <c r="H791" s="34">
        <f>CONVERT(INDEX(Htg_StPt_Sch_EZ!$C$4:$I$27,MATCH(Schedules_8760!$C791,Htg_StPt_Sch_EZ!$B$4:$B$27,0),MATCH(Schedules_8760!$F791,Htg_StPt_Sch_EZ!$C$3:$I$3,0)),"F","C")</f>
        <v>20.555555555555554</v>
      </c>
      <c r="I791" s="34">
        <f>CONVERT(INDEX(Htg_StPt_Sch_EZ!$C$31:$I$54,MATCH(Schedules_8760!$C791,Htg_StPt_Sch_EZ!$B$31:$B$54,0),MATCH(Schedules_8760!$F791,Htg_StPt_Sch_EZ!$C$30:$I$30,0)),"F","C")</f>
        <v>19.444444444444443</v>
      </c>
      <c r="J791" s="34">
        <f>CONVERT(INDEX(Clg_StPt_Sch_EZ!$C$4:$I$27,MATCH(Schedules_8760!$C791,Clg_StPt_Sch_EZ!$B$4:$B$27,0),MATCH(Schedules_8760!$F791,Clg_StPt_Sch_EZ!$C$3:$I$3,0)),"F","C")</f>
        <v>25.555555555555554</v>
      </c>
      <c r="K791" s="34">
        <f>CONVERT(INDEX(Clg_StPt_Sch_EZ!$C$31:$I$54,MATCH(Schedules_8760!$C791,Clg_StPt_Sch_EZ!$B$31:$B$54,0),MATCH(Schedules_8760!$F791,Clg_StPt_Sch_EZ!$C$30:$I$30,0)),"F","C")</f>
        <v>28.333333333333332</v>
      </c>
      <c r="L791" s="34">
        <f>CONVERT(INDEX(DHW_StPt_Sch_EZ!$C$4:$I$27,MATCH(Schedules_8760!$C791,DHW_StPt_Sch_EZ!$B$4:$B$27,0),MATCH(Schedules_8760!$F791,DHW_StPt_Sch_EZ!$C$3:$I$3,0)),"F","C")</f>
        <v>53.333333333333329</v>
      </c>
      <c r="M791" s="34">
        <f>CONVERT(INDEX(DHW_StPt_Sch_EZ!$C$31:$I$54,MATCH(Schedules_8760!$C791,DHW_StPt_Sch_EZ!$B$31:$B$54,0),MATCH(Schedules_8760!$F791,DHW_StPt_Sch_EZ!$C$30:$I$30,0)),"F","C")</f>
        <v>53.333333333333329</v>
      </c>
      <c r="N791" s="12"/>
      <c r="O791" s="12"/>
      <c r="P791" s="12"/>
    </row>
    <row r="792" spans="1:16" x14ac:dyDescent="0.25">
      <c r="A792" s="35">
        <v>791</v>
      </c>
      <c r="B792" s="89">
        <v>33.916666666666657</v>
      </c>
      <c r="C792" s="35">
        <f t="shared" si="60"/>
        <v>23</v>
      </c>
      <c r="D792" s="35">
        <f t="shared" si="63"/>
        <v>33</v>
      </c>
      <c r="E792" s="35">
        <f t="shared" si="64"/>
        <v>5</v>
      </c>
      <c r="F792" s="35" t="str">
        <f t="shared" si="61"/>
        <v>Thursday</v>
      </c>
      <c r="G792" s="35">
        <f t="shared" si="62"/>
        <v>2</v>
      </c>
      <c r="H792" s="34">
        <f>CONVERT(INDEX(Htg_StPt_Sch_EZ!$C$4:$I$27,MATCH(Schedules_8760!$C792,Htg_StPt_Sch_EZ!$B$4:$B$27,0),MATCH(Schedules_8760!$F792,Htg_StPt_Sch_EZ!$C$3:$I$3,0)),"F","C")</f>
        <v>20.555555555555554</v>
      </c>
      <c r="I792" s="34">
        <f>CONVERT(INDEX(Htg_StPt_Sch_EZ!$C$31:$I$54,MATCH(Schedules_8760!$C792,Htg_StPt_Sch_EZ!$B$31:$B$54,0),MATCH(Schedules_8760!$F792,Htg_StPt_Sch_EZ!$C$30:$I$30,0)),"F","C")</f>
        <v>19.444444444444443</v>
      </c>
      <c r="J792" s="34">
        <f>CONVERT(INDEX(Clg_StPt_Sch_EZ!$C$4:$I$27,MATCH(Schedules_8760!$C792,Clg_StPt_Sch_EZ!$B$4:$B$27,0),MATCH(Schedules_8760!$F792,Clg_StPt_Sch_EZ!$C$3:$I$3,0)),"F","C")</f>
        <v>25.555555555555554</v>
      </c>
      <c r="K792" s="34">
        <f>CONVERT(INDEX(Clg_StPt_Sch_EZ!$C$31:$I$54,MATCH(Schedules_8760!$C792,Clg_StPt_Sch_EZ!$B$31:$B$54,0),MATCH(Schedules_8760!$F792,Clg_StPt_Sch_EZ!$C$30:$I$30,0)),"F","C")</f>
        <v>28.333333333333332</v>
      </c>
      <c r="L792" s="34">
        <f>CONVERT(INDEX(DHW_StPt_Sch_EZ!$C$4:$I$27,MATCH(Schedules_8760!$C792,DHW_StPt_Sch_EZ!$B$4:$B$27,0),MATCH(Schedules_8760!$F792,DHW_StPt_Sch_EZ!$C$3:$I$3,0)),"F","C")</f>
        <v>53.333333333333329</v>
      </c>
      <c r="M792" s="34">
        <f>CONVERT(INDEX(DHW_StPt_Sch_EZ!$C$31:$I$54,MATCH(Schedules_8760!$C792,DHW_StPt_Sch_EZ!$B$31:$B$54,0),MATCH(Schedules_8760!$F792,DHW_StPt_Sch_EZ!$C$30:$I$30,0)),"F","C")</f>
        <v>53.333333333333329</v>
      </c>
      <c r="N792" s="12"/>
      <c r="O792" s="12"/>
      <c r="P792" s="12"/>
    </row>
    <row r="793" spans="1:16" x14ac:dyDescent="0.25">
      <c r="A793" s="35">
        <v>792</v>
      </c>
      <c r="B793" s="89">
        <v>33.958333333333343</v>
      </c>
      <c r="C793" s="35">
        <f t="shared" si="60"/>
        <v>24</v>
      </c>
      <c r="D793" s="35">
        <f t="shared" si="63"/>
        <v>33</v>
      </c>
      <c r="E793" s="35">
        <f t="shared" si="64"/>
        <v>5</v>
      </c>
      <c r="F793" s="35" t="str">
        <f t="shared" si="61"/>
        <v>Thursday</v>
      </c>
      <c r="G793" s="35">
        <f t="shared" si="62"/>
        <v>2</v>
      </c>
      <c r="H793" s="34">
        <f>CONVERT(INDEX(Htg_StPt_Sch_EZ!$C$4:$I$27,MATCH(Schedules_8760!$C793,Htg_StPt_Sch_EZ!$B$4:$B$27,0),MATCH(Schedules_8760!$F793,Htg_StPt_Sch_EZ!$C$3:$I$3,0)),"F","C")</f>
        <v>20.555555555555554</v>
      </c>
      <c r="I793" s="34">
        <f>CONVERT(INDEX(Htg_StPt_Sch_EZ!$C$31:$I$54,MATCH(Schedules_8760!$C793,Htg_StPt_Sch_EZ!$B$31:$B$54,0),MATCH(Schedules_8760!$F793,Htg_StPt_Sch_EZ!$C$30:$I$30,0)),"F","C")</f>
        <v>19.444444444444443</v>
      </c>
      <c r="J793" s="34">
        <f>CONVERT(INDEX(Clg_StPt_Sch_EZ!$C$4:$I$27,MATCH(Schedules_8760!$C793,Clg_StPt_Sch_EZ!$B$4:$B$27,0),MATCH(Schedules_8760!$F793,Clg_StPt_Sch_EZ!$C$3:$I$3,0)),"F","C")</f>
        <v>25.555555555555554</v>
      </c>
      <c r="K793" s="34">
        <f>CONVERT(INDEX(Clg_StPt_Sch_EZ!$C$31:$I$54,MATCH(Schedules_8760!$C793,Clg_StPt_Sch_EZ!$B$31:$B$54,0),MATCH(Schedules_8760!$F793,Clg_StPt_Sch_EZ!$C$30:$I$30,0)),"F","C")</f>
        <v>28.333333333333332</v>
      </c>
      <c r="L793" s="34">
        <f>CONVERT(INDEX(DHW_StPt_Sch_EZ!$C$4:$I$27,MATCH(Schedules_8760!$C793,DHW_StPt_Sch_EZ!$B$4:$B$27,0),MATCH(Schedules_8760!$F793,DHW_StPt_Sch_EZ!$C$3:$I$3,0)),"F","C")</f>
        <v>53.333333333333329</v>
      </c>
      <c r="M793" s="34">
        <f>CONVERT(INDEX(DHW_StPt_Sch_EZ!$C$31:$I$54,MATCH(Schedules_8760!$C793,DHW_StPt_Sch_EZ!$B$31:$B$54,0),MATCH(Schedules_8760!$F793,DHW_StPt_Sch_EZ!$C$30:$I$30,0)),"F","C")</f>
        <v>53.333333333333329</v>
      </c>
      <c r="N793" s="12"/>
      <c r="O793" s="12"/>
      <c r="P793" s="12"/>
    </row>
    <row r="794" spans="1:16" x14ac:dyDescent="0.25">
      <c r="A794" s="35">
        <v>793</v>
      </c>
      <c r="B794" s="89">
        <v>34</v>
      </c>
      <c r="C794" s="35">
        <f t="shared" si="60"/>
        <v>1</v>
      </c>
      <c r="D794" s="35">
        <f t="shared" si="63"/>
        <v>34</v>
      </c>
      <c r="E794" s="35">
        <f t="shared" si="64"/>
        <v>6</v>
      </c>
      <c r="F794" s="35" t="str">
        <f t="shared" si="61"/>
        <v>Friday</v>
      </c>
      <c r="G794" s="35">
        <f t="shared" si="62"/>
        <v>2</v>
      </c>
      <c r="H794" s="34">
        <f>CONVERT(INDEX(Htg_StPt_Sch_EZ!$C$4:$I$27,MATCH(Schedules_8760!$C794,Htg_StPt_Sch_EZ!$B$4:$B$27,0),MATCH(Schedules_8760!$F794,Htg_StPt_Sch_EZ!$C$3:$I$3,0)),"F","C")</f>
        <v>20.555555555555554</v>
      </c>
      <c r="I794" s="34">
        <f>CONVERT(INDEX(Htg_StPt_Sch_EZ!$C$31:$I$54,MATCH(Schedules_8760!$C794,Htg_StPt_Sch_EZ!$B$31:$B$54,0),MATCH(Schedules_8760!$F794,Htg_StPt_Sch_EZ!$C$30:$I$30,0)),"F","C")</f>
        <v>19.444444444444443</v>
      </c>
      <c r="J794" s="34">
        <f>CONVERT(INDEX(Clg_StPt_Sch_EZ!$C$4:$I$27,MATCH(Schedules_8760!$C794,Clg_StPt_Sch_EZ!$B$4:$B$27,0),MATCH(Schedules_8760!$F794,Clg_StPt_Sch_EZ!$C$3:$I$3,0)),"F","C")</f>
        <v>25.555555555555554</v>
      </c>
      <c r="K794" s="34">
        <f>CONVERT(INDEX(Clg_StPt_Sch_EZ!$C$31:$I$54,MATCH(Schedules_8760!$C794,Clg_StPt_Sch_EZ!$B$31:$B$54,0),MATCH(Schedules_8760!$F794,Clg_StPt_Sch_EZ!$C$30:$I$30,0)),"F","C")</f>
        <v>28.333333333333332</v>
      </c>
      <c r="L794" s="34">
        <f>CONVERT(INDEX(DHW_StPt_Sch_EZ!$C$4:$I$27,MATCH(Schedules_8760!$C794,DHW_StPt_Sch_EZ!$B$4:$B$27,0),MATCH(Schedules_8760!$F794,DHW_StPt_Sch_EZ!$C$3:$I$3,0)),"F","C")</f>
        <v>53.333333333333329</v>
      </c>
      <c r="M794" s="34">
        <f>CONVERT(INDEX(DHW_StPt_Sch_EZ!$C$31:$I$54,MATCH(Schedules_8760!$C794,DHW_StPt_Sch_EZ!$B$31:$B$54,0),MATCH(Schedules_8760!$F794,DHW_StPt_Sch_EZ!$C$30:$I$30,0)),"F","C")</f>
        <v>53.333333333333329</v>
      </c>
      <c r="N794" s="12"/>
      <c r="O794" s="12"/>
      <c r="P794" s="12"/>
    </row>
    <row r="795" spans="1:16" x14ac:dyDescent="0.25">
      <c r="A795" s="35">
        <v>794</v>
      </c>
      <c r="B795" s="89">
        <v>34.041666666666657</v>
      </c>
      <c r="C795" s="35">
        <f t="shared" si="60"/>
        <v>2</v>
      </c>
      <c r="D795" s="35">
        <f t="shared" si="63"/>
        <v>34</v>
      </c>
      <c r="E795" s="35">
        <f t="shared" si="64"/>
        <v>6</v>
      </c>
      <c r="F795" s="35" t="str">
        <f t="shared" si="61"/>
        <v>Friday</v>
      </c>
      <c r="G795" s="35">
        <f t="shared" si="62"/>
        <v>2</v>
      </c>
      <c r="H795" s="34">
        <f>CONVERT(INDEX(Htg_StPt_Sch_EZ!$C$4:$I$27,MATCH(Schedules_8760!$C795,Htg_StPt_Sch_EZ!$B$4:$B$27,0),MATCH(Schedules_8760!$F795,Htg_StPt_Sch_EZ!$C$3:$I$3,0)),"F","C")</f>
        <v>20.555555555555554</v>
      </c>
      <c r="I795" s="34">
        <f>CONVERT(INDEX(Htg_StPt_Sch_EZ!$C$31:$I$54,MATCH(Schedules_8760!$C795,Htg_StPt_Sch_EZ!$B$31:$B$54,0),MATCH(Schedules_8760!$F795,Htg_StPt_Sch_EZ!$C$30:$I$30,0)),"F","C")</f>
        <v>19.444444444444443</v>
      </c>
      <c r="J795" s="34">
        <f>CONVERT(INDEX(Clg_StPt_Sch_EZ!$C$4:$I$27,MATCH(Schedules_8760!$C795,Clg_StPt_Sch_EZ!$B$4:$B$27,0),MATCH(Schedules_8760!$F795,Clg_StPt_Sch_EZ!$C$3:$I$3,0)),"F","C")</f>
        <v>25.555555555555554</v>
      </c>
      <c r="K795" s="34">
        <f>CONVERT(INDEX(Clg_StPt_Sch_EZ!$C$31:$I$54,MATCH(Schedules_8760!$C795,Clg_StPt_Sch_EZ!$B$31:$B$54,0),MATCH(Schedules_8760!$F795,Clg_StPt_Sch_EZ!$C$30:$I$30,0)),"F","C")</f>
        <v>28.333333333333332</v>
      </c>
      <c r="L795" s="34">
        <f>CONVERT(INDEX(DHW_StPt_Sch_EZ!$C$4:$I$27,MATCH(Schedules_8760!$C795,DHW_StPt_Sch_EZ!$B$4:$B$27,0),MATCH(Schedules_8760!$F795,DHW_StPt_Sch_EZ!$C$3:$I$3,0)),"F","C")</f>
        <v>53.333333333333329</v>
      </c>
      <c r="M795" s="34">
        <f>CONVERT(INDEX(DHW_StPt_Sch_EZ!$C$31:$I$54,MATCH(Schedules_8760!$C795,DHW_StPt_Sch_EZ!$B$31:$B$54,0),MATCH(Schedules_8760!$F795,DHW_StPt_Sch_EZ!$C$30:$I$30,0)),"F","C")</f>
        <v>53.333333333333329</v>
      </c>
      <c r="N795" s="12"/>
      <c r="O795" s="12"/>
      <c r="P795" s="12"/>
    </row>
    <row r="796" spans="1:16" x14ac:dyDescent="0.25">
      <c r="A796" s="35">
        <v>795</v>
      </c>
      <c r="B796" s="89">
        <v>34.083333333333343</v>
      </c>
      <c r="C796" s="35">
        <f t="shared" si="60"/>
        <v>3</v>
      </c>
      <c r="D796" s="35">
        <f t="shared" si="63"/>
        <v>34</v>
      </c>
      <c r="E796" s="35">
        <f t="shared" si="64"/>
        <v>6</v>
      </c>
      <c r="F796" s="35" t="str">
        <f t="shared" si="61"/>
        <v>Friday</v>
      </c>
      <c r="G796" s="35">
        <f t="shared" si="62"/>
        <v>2</v>
      </c>
      <c r="H796" s="34">
        <f>CONVERT(INDEX(Htg_StPt_Sch_EZ!$C$4:$I$27,MATCH(Schedules_8760!$C796,Htg_StPt_Sch_EZ!$B$4:$B$27,0),MATCH(Schedules_8760!$F796,Htg_StPt_Sch_EZ!$C$3:$I$3,0)),"F","C")</f>
        <v>20.555555555555554</v>
      </c>
      <c r="I796" s="34">
        <f>CONVERT(INDEX(Htg_StPt_Sch_EZ!$C$31:$I$54,MATCH(Schedules_8760!$C796,Htg_StPt_Sch_EZ!$B$31:$B$54,0),MATCH(Schedules_8760!$F796,Htg_StPt_Sch_EZ!$C$30:$I$30,0)),"F","C")</f>
        <v>19.444444444444443</v>
      </c>
      <c r="J796" s="34">
        <f>CONVERT(INDEX(Clg_StPt_Sch_EZ!$C$4:$I$27,MATCH(Schedules_8760!$C796,Clg_StPt_Sch_EZ!$B$4:$B$27,0),MATCH(Schedules_8760!$F796,Clg_StPt_Sch_EZ!$C$3:$I$3,0)),"F","C")</f>
        <v>25.555555555555554</v>
      </c>
      <c r="K796" s="34">
        <f>CONVERT(INDEX(Clg_StPt_Sch_EZ!$C$31:$I$54,MATCH(Schedules_8760!$C796,Clg_StPt_Sch_EZ!$B$31:$B$54,0),MATCH(Schedules_8760!$F796,Clg_StPt_Sch_EZ!$C$30:$I$30,0)),"F","C")</f>
        <v>28.333333333333332</v>
      </c>
      <c r="L796" s="34">
        <f>CONVERT(INDEX(DHW_StPt_Sch_EZ!$C$4:$I$27,MATCH(Schedules_8760!$C796,DHW_StPt_Sch_EZ!$B$4:$B$27,0),MATCH(Schedules_8760!$F796,DHW_StPt_Sch_EZ!$C$3:$I$3,0)),"F","C")</f>
        <v>53.333333333333329</v>
      </c>
      <c r="M796" s="34">
        <f>CONVERT(INDEX(DHW_StPt_Sch_EZ!$C$31:$I$54,MATCH(Schedules_8760!$C796,DHW_StPt_Sch_EZ!$B$31:$B$54,0),MATCH(Schedules_8760!$F796,DHW_StPt_Sch_EZ!$C$30:$I$30,0)),"F","C")</f>
        <v>53.333333333333329</v>
      </c>
      <c r="N796" s="12"/>
      <c r="O796" s="12"/>
      <c r="P796" s="12"/>
    </row>
    <row r="797" spans="1:16" x14ac:dyDescent="0.25">
      <c r="A797" s="35">
        <v>796</v>
      </c>
      <c r="B797" s="89">
        <v>34.125</v>
      </c>
      <c r="C797" s="35">
        <f t="shared" si="60"/>
        <v>4</v>
      </c>
      <c r="D797" s="35">
        <f t="shared" si="63"/>
        <v>34</v>
      </c>
      <c r="E797" s="35">
        <f t="shared" si="64"/>
        <v>6</v>
      </c>
      <c r="F797" s="35" t="str">
        <f t="shared" si="61"/>
        <v>Friday</v>
      </c>
      <c r="G797" s="35">
        <f t="shared" si="62"/>
        <v>2</v>
      </c>
      <c r="H797" s="34">
        <f>CONVERT(INDEX(Htg_StPt_Sch_EZ!$C$4:$I$27,MATCH(Schedules_8760!$C797,Htg_StPt_Sch_EZ!$B$4:$B$27,0),MATCH(Schedules_8760!$F797,Htg_StPt_Sch_EZ!$C$3:$I$3,0)),"F","C")</f>
        <v>20.555555555555554</v>
      </c>
      <c r="I797" s="34">
        <f>CONVERT(INDEX(Htg_StPt_Sch_EZ!$C$31:$I$54,MATCH(Schedules_8760!$C797,Htg_StPt_Sch_EZ!$B$31:$B$54,0),MATCH(Schedules_8760!$F797,Htg_StPt_Sch_EZ!$C$30:$I$30,0)),"F","C")</f>
        <v>19.444444444444443</v>
      </c>
      <c r="J797" s="34">
        <f>CONVERT(INDEX(Clg_StPt_Sch_EZ!$C$4:$I$27,MATCH(Schedules_8760!$C797,Clg_StPt_Sch_EZ!$B$4:$B$27,0),MATCH(Schedules_8760!$F797,Clg_StPt_Sch_EZ!$C$3:$I$3,0)),"F","C")</f>
        <v>25.555555555555554</v>
      </c>
      <c r="K797" s="34">
        <f>CONVERT(INDEX(Clg_StPt_Sch_EZ!$C$31:$I$54,MATCH(Schedules_8760!$C797,Clg_StPt_Sch_EZ!$B$31:$B$54,0),MATCH(Schedules_8760!$F797,Clg_StPt_Sch_EZ!$C$30:$I$30,0)),"F","C")</f>
        <v>28.333333333333332</v>
      </c>
      <c r="L797" s="34">
        <f>CONVERT(INDEX(DHW_StPt_Sch_EZ!$C$4:$I$27,MATCH(Schedules_8760!$C797,DHW_StPt_Sch_EZ!$B$4:$B$27,0),MATCH(Schedules_8760!$F797,DHW_StPt_Sch_EZ!$C$3:$I$3,0)),"F","C")</f>
        <v>53.333333333333329</v>
      </c>
      <c r="M797" s="34">
        <f>CONVERT(INDEX(DHW_StPt_Sch_EZ!$C$31:$I$54,MATCH(Schedules_8760!$C797,DHW_StPt_Sch_EZ!$B$31:$B$54,0),MATCH(Schedules_8760!$F797,DHW_StPt_Sch_EZ!$C$30:$I$30,0)),"F","C")</f>
        <v>53.333333333333329</v>
      </c>
      <c r="N797" s="12"/>
      <c r="O797" s="12"/>
      <c r="P797" s="12"/>
    </row>
    <row r="798" spans="1:16" x14ac:dyDescent="0.25">
      <c r="A798" s="35">
        <v>797</v>
      </c>
      <c r="B798" s="89">
        <v>34.166666666666657</v>
      </c>
      <c r="C798" s="35">
        <f t="shared" si="60"/>
        <v>5</v>
      </c>
      <c r="D798" s="35">
        <f t="shared" si="63"/>
        <v>34</v>
      </c>
      <c r="E798" s="35">
        <f t="shared" si="64"/>
        <v>6</v>
      </c>
      <c r="F798" s="35" t="str">
        <f t="shared" si="61"/>
        <v>Friday</v>
      </c>
      <c r="G798" s="35">
        <f t="shared" si="62"/>
        <v>2</v>
      </c>
      <c r="H798" s="34">
        <f>CONVERT(INDEX(Htg_StPt_Sch_EZ!$C$4:$I$27,MATCH(Schedules_8760!$C798,Htg_StPt_Sch_EZ!$B$4:$B$27,0),MATCH(Schedules_8760!$F798,Htg_StPt_Sch_EZ!$C$3:$I$3,0)),"F","C")</f>
        <v>20.555555555555554</v>
      </c>
      <c r="I798" s="34">
        <f>CONVERT(INDEX(Htg_StPt_Sch_EZ!$C$31:$I$54,MATCH(Schedules_8760!$C798,Htg_StPt_Sch_EZ!$B$31:$B$54,0),MATCH(Schedules_8760!$F798,Htg_StPt_Sch_EZ!$C$30:$I$30,0)),"F","C")</f>
        <v>19.444444444444443</v>
      </c>
      <c r="J798" s="34">
        <f>CONVERT(INDEX(Clg_StPt_Sch_EZ!$C$4:$I$27,MATCH(Schedules_8760!$C798,Clg_StPt_Sch_EZ!$B$4:$B$27,0),MATCH(Schedules_8760!$F798,Clg_StPt_Sch_EZ!$C$3:$I$3,0)),"F","C")</f>
        <v>25.555555555555554</v>
      </c>
      <c r="K798" s="34">
        <f>CONVERT(INDEX(Clg_StPt_Sch_EZ!$C$31:$I$54,MATCH(Schedules_8760!$C798,Clg_StPt_Sch_EZ!$B$31:$B$54,0),MATCH(Schedules_8760!$F798,Clg_StPt_Sch_EZ!$C$30:$I$30,0)),"F","C")</f>
        <v>28.333333333333332</v>
      </c>
      <c r="L798" s="34">
        <f>CONVERT(INDEX(DHW_StPt_Sch_EZ!$C$4:$I$27,MATCH(Schedules_8760!$C798,DHW_StPt_Sch_EZ!$B$4:$B$27,0),MATCH(Schedules_8760!$F798,DHW_StPt_Sch_EZ!$C$3:$I$3,0)),"F","C")</f>
        <v>53.333333333333329</v>
      </c>
      <c r="M798" s="34">
        <f>CONVERT(INDEX(DHW_StPt_Sch_EZ!$C$31:$I$54,MATCH(Schedules_8760!$C798,DHW_StPt_Sch_EZ!$B$31:$B$54,0),MATCH(Schedules_8760!$F798,DHW_StPt_Sch_EZ!$C$30:$I$30,0)),"F","C")</f>
        <v>53.333333333333329</v>
      </c>
      <c r="N798" s="12"/>
      <c r="O798" s="12"/>
      <c r="P798" s="12"/>
    </row>
    <row r="799" spans="1:16" x14ac:dyDescent="0.25">
      <c r="A799" s="35">
        <v>798</v>
      </c>
      <c r="B799" s="89">
        <v>34.208333333333343</v>
      </c>
      <c r="C799" s="35">
        <f t="shared" si="60"/>
        <v>6</v>
      </c>
      <c r="D799" s="35">
        <f t="shared" si="63"/>
        <v>34</v>
      </c>
      <c r="E799" s="35">
        <f t="shared" si="64"/>
        <v>6</v>
      </c>
      <c r="F799" s="35" t="str">
        <f t="shared" si="61"/>
        <v>Friday</v>
      </c>
      <c r="G799" s="35">
        <f t="shared" si="62"/>
        <v>2</v>
      </c>
      <c r="H799" s="34">
        <f>CONVERT(INDEX(Htg_StPt_Sch_EZ!$C$4:$I$27,MATCH(Schedules_8760!$C799,Htg_StPt_Sch_EZ!$B$4:$B$27,0),MATCH(Schedules_8760!$F799,Htg_StPt_Sch_EZ!$C$3:$I$3,0)),"F","C")</f>
        <v>20.555555555555554</v>
      </c>
      <c r="I799" s="34">
        <f>CONVERT(INDEX(Htg_StPt_Sch_EZ!$C$31:$I$54,MATCH(Schedules_8760!$C799,Htg_StPt_Sch_EZ!$B$31:$B$54,0),MATCH(Schedules_8760!$F799,Htg_StPt_Sch_EZ!$C$30:$I$30,0)),"F","C")</f>
        <v>19.444444444444443</v>
      </c>
      <c r="J799" s="34">
        <f>CONVERT(INDEX(Clg_StPt_Sch_EZ!$C$4:$I$27,MATCH(Schedules_8760!$C799,Clg_StPt_Sch_EZ!$B$4:$B$27,0),MATCH(Schedules_8760!$F799,Clg_StPt_Sch_EZ!$C$3:$I$3,0)),"F","C")</f>
        <v>25.555555555555554</v>
      </c>
      <c r="K799" s="34">
        <f>CONVERT(INDEX(Clg_StPt_Sch_EZ!$C$31:$I$54,MATCH(Schedules_8760!$C799,Clg_StPt_Sch_EZ!$B$31:$B$54,0),MATCH(Schedules_8760!$F799,Clg_StPt_Sch_EZ!$C$30:$I$30,0)),"F","C")</f>
        <v>28.333333333333332</v>
      </c>
      <c r="L799" s="34">
        <f>CONVERT(INDEX(DHW_StPt_Sch_EZ!$C$4:$I$27,MATCH(Schedules_8760!$C799,DHW_StPt_Sch_EZ!$B$4:$B$27,0),MATCH(Schedules_8760!$F799,DHW_StPt_Sch_EZ!$C$3:$I$3,0)),"F","C")</f>
        <v>53.333333333333329</v>
      </c>
      <c r="M799" s="34">
        <f>CONVERT(INDEX(DHW_StPt_Sch_EZ!$C$31:$I$54,MATCH(Schedules_8760!$C799,DHW_StPt_Sch_EZ!$B$31:$B$54,0),MATCH(Schedules_8760!$F799,DHW_StPt_Sch_EZ!$C$30:$I$30,0)),"F","C")</f>
        <v>53.333333333333329</v>
      </c>
      <c r="N799" s="12"/>
      <c r="O799" s="12"/>
      <c r="P799" s="12"/>
    </row>
    <row r="800" spans="1:16" x14ac:dyDescent="0.25">
      <c r="A800" s="35">
        <v>799</v>
      </c>
      <c r="B800" s="89">
        <v>34.25</v>
      </c>
      <c r="C800" s="35">
        <f t="shared" si="60"/>
        <v>7</v>
      </c>
      <c r="D800" s="35">
        <f t="shared" si="63"/>
        <v>34</v>
      </c>
      <c r="E800" s="35">
        <f t="shared" si="64"/>
        <v>6</v>
      </c>
      <c r="F800" s="35" t="str">
        <f t="shared" si="61"/>
        <v>Friday</v>
      </c>
      <c r="G800" s="35">
        <f t="shared" si="62"/>
        <v>2</v>
      </c>
      <c r="H800" s="34">
        <f>CONVERT(INDEX(Htg_StPt_Sch_EZ!$C$4:$I$27,MATCH(Schedules_8760!$C800,Htg_StPt_Sch_EZ!$B$4:$B$27,0),MATCH(Schedules_8760!$F800,Htg_StPt_Sch_EZ!$C$3:$I$3,0)),"F","C")</f>
        <v>20.555555555555554</v>
      </c>
      <c r="I800" s="34">
        <f>CONVERT(INDEX(Htg_StPt_Sch_EZ!$C$31:$I$54,MATCH(Schedules_8760!$C800,Htg_StPt_Sch_EZ!$B$31:$B$54,0),MATCH(Schedules_8760!$F800,Htg_StPt_Sch_EZ!$C$30:$I$30,0)),"F","C")</f>
        <v>19.444444444444443</v>
      </c>
      <c r="J800" s="34">
        <f>CONVERT(INDEX(Clg_StPt_Sch_EZ!$C$4:$I$27,MATCH(Schedules_8760!$C800,Clg_StPt_Sch_EZ!$B$4:$B$27,0),MATCH(Schedules_8760!$F800,Clg_StPt_Sch_EZ!$C$3:$I$3,0)),"F","C")</f>
        <v>25.555555555555554</v>
      </c>
      <c r="K800" s="34">
        <f>CONVERT(INDEX(Clg_StPt_Sch_EZ!$C$31:$I$54,MATCH(Schedules_8760!$C800,Clg_StPt_Sch_EZ!$B$31:$B$54,0),MATCH(Schedules_8760!$F800,Clg_StPt_Sch_EZ!$C$30:$I$30,0)),"F","C")</f>
        <v>28.333333333333332</v>
      </c>
      <c r="L800" s="34">
        <f>CONVERT(INDEX(DHW_StPt_Sch_EZ!$C$4:$I$27,MATCH(Schedules_8760!$C800,DHW_StPt_Sch_EZ!$B$4:$B$27,0),MATCH(Schedules_8760!$F800,DHW_StPt_Sch_EZ!$C$3:$I$3,0)),"F","C")</f>
        <v>53.333333333333329</v>
      </c>
      <c r="M800" s="34">
        <f>CONVERT(INDEX(DHW_StPt_Sch_EZ!$C$31:$I$54,MATCH(Schedules_8760!$C800,DHW_StPt_Sch_EZ!$B$31:$B$54,0),MATCH(Schedules_8760!$F800,DHW_StPt_Sch_EZ!$C$30:$I$30,0)),"F","C")</f>
        <v>53.333333333333329</v>
      </c>
      <c r="N800" s="12"/>
      <c r="O800" s="12"/>
      <c r="P800" s="12"/>
    </row>
    <row r="801" spans="1:16" x14ac:dyDescent="0.25">
      <c r="A801" s="35">
        <v>800</v>
      </c>
      <c r="B801" s="89">
        <v>34.291666666666657</v>
      </c>
      <c r="C801" s="35">
        <f t="shared" si="60"/>
        <v>8</v>
      </c>
      <c r="D801" s="35">
        <f t="shared" si="63"/>
        <v>34</v>
      </c>
      <c r="E801" s="35">
        <f t="shared" si="64"/>
        <v>6</v>
      </c>
      <c r="F801" s="35" t="str">
        <f t="shared" si="61"/>
        <v>Friday</v>
      </c>
      <c r="G801" s="35">
        <f t="shared" si="62"/>
        <v>2</v>
      </c>
      <c r="H801" s="34">
        <f>CONVERT(INDEX(Htg_StPt_Sch_EZ!$C$4:$I$27,MATCH(Schedules_8760!$C801,Htg_StPt_Sch_EZ!$B$4:$B$27,0),MATCH(Schedules_8760!$F801,Htg_StPt_Sch_EZ!$C$3:$I$3,0)),"F","C")</f>
        <v>20.555555555555554</v>
      </c>
      <c r="I801" s="34">
        <f>CONVERT(INDEX(Htg_StPt_Sch_EZ!$C$31:$I$54,MATCH(Schedules_8760!$C801,Htg_StPt_Sch_EZ!$B$31:$B$54,0),MATCH(Schedules_8760!$F801,Htg_StPt_Sch_EZ!$C$30:$I$30,0)),"F","C")</f>
        <v>19.444444444444443</v>
      </c>
      <c r="J801" s="34">
        <f>CONVERT(INDEX(Clg_StPt_Sch_EZ!$C$4:$I$27,MATCH(Schedules_8760!$C801,Clg_StPt_Sch_EZ!$B$4:$B$27,0),MATCH(Schedules_8760!$F801,Clg_StPt_Sch_EZ!$C$3:$I$3,0)),"F","C")</f>
        <v>25.555555555555554</v>
      </c>
      <c r="K801" s="34">
        <f>CONVERT(INDEX(Clg_StPt_Sch_EZ!$C$31:$I$54,MATCH(Schedules_8760!$C801,Clg_StPt_Sch_EZ!$B$31:$B$54,0),MATCH(Schedules_8760!$F801,Clg_StPt_Sch_EZ!$C$30:$I$30,0)),"F","C")</f>
        <v>25</v>
      </c>
      <c r="L801" s="34">
        <f>CONVERT(INDEX(DHW_StPt_Sch_EZ!$C$4:$I$27,MATCH(Schedules_8760!$C801,DHW_StPt_Sch_EZ!$B$4:$B$27,0),MATCH(Schedules_8760!$F801,DHW_StPt_Sch_EZ!$C$3:$I$3,0)),"F","C")</f>
        <v>53.333333333333329</v>
      </c>
      <c r="M801" s="34">
        <f>CONVERT(INDEX(DHW_StPt_Sch_EZ!$C$31:$I$54,MATCH(Schedules_8760!$C801,DHW_StPt_Sch_EZ!$B$31:$B$54,0),MATCH(Schedules_8760!$F801,DHW_StPt_Sch_EZ!$C$30:$I$30,0)),"F","C")</f>
        <v>53.333333333333329</v>
      </c>
      <c r="N801" s="12"/>
      <c r="O801" s="12"/>
      <c r="P801" s="12"/>
    </row>
    <row r="802" spans="1:16" x14ac:dyDescent="0.25">
      <c r="A802" s="35">
        <v>801</v>
      </c>
      <c r="B802" s="89">
        <v>34.333333333333343</v>
      </c>
      <c r="C802" s="35">
        <f t="shared" si="60"/>
        <v>9</v>
      </c>
      <c r="D802" s="35">
        <f t="shared" si="63"/>
        <v>34</v>
      </c>
      <c r="E802" s="35">
        <f t="shared" si="64"/>
        <v>6</v>
      </c>
      <c r="F802" s="35" t="str">
        <f t="shared" si="61"/>
        <v>Friday</v>
      </c>
      <c r="G802" s="35">
        <f t="shared" si="62"/>
        <v>2</v>
      </c>
      <c r="H802" s="34">
        <f>CONVERT(INDEX(Htg_StPt_Sch_EZ!$C$4:$I$27,MATCH(Schedules_8760!$C802,Htg_StPt_Sch_EZ!$B$4:$B$27,0),MATCH(Schedules_8760!$F802,Htg_StPt_Sch_EZ!$C$3:$I$3,0)),"F","C")</f>
        <v>20.555555555555554</v>
      </c>
      <c r="I802" s="34">
        <f>CONVERT(INDEX(Htg_StPt_Sch_EZ!$C$31:$I$54,MATCH(Schedules_8760!$C802,Htg_StPt_Sch_EZ!$B$31:$B$54,0),MATCH(Schedules_8760!$F802,Htg_StPt_Sch_EZ!$C$30:$I$30,0)),"F","C")</f>
        <v>19.444444444444443</v>
      </c>
      <c r="J802" s="34">
        <f>CONVERT(INDEX(Clg_StPt_Sch_EZ!$C$4:$I$27,MATCH(Schedules_8760!$C802,Clg_StPt_Sch_EZ!$B$4:$B$27,0),MATCH(Schedules_8760!$F802,Clg_StPt_Sch_EZ!$C$3:$I$3,0)),"F","C")</f>
        <v>25.555555555555554</v>
      </c>
      <c r="K802" s="34">
        <f>CONVERT(INDEX(Clg_StPt_Sch_EZ!$C$31:$I$54,MATCH(Schedules_8760!$C802,Clg_StPt_Sch_EZ!$B$31:$B$54,0),MATCH(Schedules_8760!$F802,Clg_StPt_Sch_EZ!$C$30:$I$30,0)),"F","C")</f>
        <v>25</v>
      </c>
      <c r="L802" s="34">
        <f>CONVERT(INDEX(DHW_StPt_Sch_EZ!$C$4:$I$27,MATCH(Schedules_8760!$C802,DHW_StPt_Sch_EZ!$B$4:$B$27,0),MATCH(Schedules_8760!$F802,DHW_StPt_Sch_EZ!$C$3:$I$3,0)),"F","C")</f>
        <v>53.333333333333329</v>
      </c>
      <c r="M802" s="34">
        <f>CONVERT(INDEX(DHW_StPt_Sch_EZ!$C$31:$I$54,MATCH(Schedules_8760!$C802,DHW_StPt_Sch_EZ!$B$31:$B$54,0),MATCH(Schedules_8760!$F802,DHW_StPt_Sch_EZ!$C$30:$I$30,0)),"F","C")</f>
        <v>53.333333333333329</v>
      </c>
      <c r="N802" s="12"/>
      <c r="O802" s="12"/>
      <c r="P802" s="12"/>
    </row>
    <row r="803" spans="1:16" x14ac:dyDescent="0.25">
      <c r="A803" s="35">
        <v>802</v>
      </c>
      <c r="B803" s="89">
        <v>34.375</v>
      </c>
      <c r="C803" s="35">
        <f t="shared" si="60"/>
        <v>10</v>
      </c>
      <c r="D803" s="35">
        <f t="shared" si="63"/>
        <v>34</v>
      </c>
      <c r="E803" s="35">
        <f t="shared" si="64"/>
        <v>6</v>
      </c>
      <c r="F803" s="35" t="str">
        <f t="shared" si="61"/>
        <v>Friday</v>
      </c>
      <c r="G803" s="35">
        <f t="shared" si="62"/>
        <v>2</v>
      </c>
      <c r="H803" s="34">
        <f>CONVERT(INDEX(Htg_StPt_Sch_EZ!$C$4:$I$27,MATCH(Schedules_8760!$C803,Htg_StPt_Sch_EZ!$B$4:$B$27,0),MATCH(Schedules_8760!$F803,Htg_StPt_Sch_EZ!$C$3:$I$3,0)),"F","C")</f>
        <v>20.555555555555554</v>
      </c>
      <c r="I803" s="34">
        <f>CONVERT(INDEX(Htg_StPt_Sch_EZ!$C$31:$I$54,MATCH(Schedules_8760!$C803,Htg_StPt_Sch_EZ!$B$31:$B$54,0),MATCH(Schedules_8760!$F803,Htg_StPt_Sch_EZ!$C$30:$I$30,0)),"F","C")</f>
        <v>19.444444444444443</v>
      </c>
      <c r="J803" s="34">
        <f>CONVERT(INDEX(Clg_StPt_Sch_EZ!$C$4:$I$27,MATCH(Schedules_8760!$C803,Clg_StPt_Sch_EZ!$B$4:$B$27,0),MATCH(Schedules_8760!$F803,Clg_StPt_Sch_EZ!$C$3:$I$3,0)),"F","C")</f>
        <v>25.555555555555554</v>
      </c>
      <c r="K803" s="34">
        <f>CONVERT(INDEX(Clg_StPt_Sch_EZ!$C$31:$I$54,MATCH(Schedules_8760!$C803,Clg_StPt_Sch_EZ!$B$31:$B$54,0),MATCH(Schedules_8760!$F803,Clg_StPt_Sch_EZ!$C$30:$I$30,0)),"F","C")</f>
        <v>25</v>
      </c>
      <c r="L803" s="34">
        <f>CONVERT(INDEX(DHW_StPt_Sch_EZ!$C$4:$I$27,MATCH(Schedules_8760!$C803,DHW_StPt_Sch_EZ!$B$4:$B$27,0),MATCH(Schedules_8760!$F803,DHW_StPt_Sch_EZ!$C$3:$I$3,0)),"F","C")</f>
        <v>53.333333333333329</v>
      </c>
      <c r="M803" s="34">
        <f>CONVERT(INDEX(DHW_StPt_Sch_EZ!$C$31:$I$54,MATCH(Schedules_8760!$C803,DHW_StPt_Sch_EZ!$B$31:$B$54,0),MATCH(Schedules_8760!$F803,DHW_StPt_Sch_EZ!$C$30:$I$30,0)),"F","C")</f>
        <v>53.333333333333329</v>
      </c>
      <c r="N803" s="12"/>
      <c r="O803" s="12"/>
      <c r="P803" s="12"/>
    </row>
    <row r="804" spans="1:16" x14ac:dyDescent="0.25">
      <c r="A804" s="35">
        <v>803</v>
      </c>
      <c r="B804" s="89">
        <v>34.416666666666657</v>
      </c>
      <c r="C804" s="35">
        <f t="shared" si="60"/>
        <v>11</v>
      </c>
      <c r="D804" s="35">
        <f t="shared" si="63"/>
        <v>34</v>
      </c>
      <c r="E804" s="35">
        <f t="shared" si="64"/>
        <v>6</v>
      </c>
      <c r="F804" s="35" t="str">
        <f t="shared" si="61"/>
        <v>Friday</v>
      </c>
      <c r="G804" s="35">
        <f t="shared" si="62"/>
        <v>2</v>
      </c>
      <c r="H804" s="34">
        <f>CONVERT(INDEX(Htg_StPt_Sch_EZ!$C$4:$I$27,MATCH(Schedules_8760!$C804,Htg_StPt_Sch_EZ!$B$4:$B$27,0),MATCH(Schedules_8760!$F804,Htg_StPt_Sch_EZ!$C$3:$I$3,0)),"F","C")</f>
        <v>20.555555555555554</v>
      </c>
      <c r="I804" s="34">
        <f>CONVERT(INDEX(Htg_StPt_Sch_EZ!$C$31:$I$54,MATCH(Schedules_8760!$C804,Htg_StPt_Sch_EZ!$B$31:$B$54,0),MATCH(Schedules_8760!$F804,Htg_StPt_Sch_EZ!$C$30:$I$30,0)),"F","C")</f>
        <v>19.444444444444443</v>
      </c>
      <c r="J804" s="34">
        <f>CONVERT(INDEX(Clg_StPt_Sch_EZ!$C$4:$I$27,MATCH(Schedules_8760!$C804,Clg_StPt_Sch_EZ!$B$4:$B$27,0),MATCH(Schedules_8760!$F804,Clg_StPt_Sch_EZ!$C$3:$I$3,0)),"F","C")</f>
        <v>25.555555555555554</v>
      </c>
      <c r="K804" s="34">
        <f>CONVERT(INDEX(Clg_StPt_Sch_EZ!$C$31:$I$54,MATCH(Schedules_8760!$C804,Clg_StPt_Sch_EZ!$B$31:$B$54,0),MATCH(Schedules_8760!$F804,Clg_StPt_Sch_EZ!$C$30:$I$30,0)),"F","C")</f>
        <v>25</v>
      </c>
      <c r="L804" s="34">
        <f>CONVERT(INDEX(DHW_StPt_Sch_EZ!$C$4:$I$27,MATCH(Schedules_8760!$C804,DHW_StPt_Sch_EZ!$B$4:$B$27,0),MATCH(Schedules_8760!$F804,DHW_StPt_Sch_EZ!$C$3:$I$3,0)),"F","C")</f>
        <v>53.333333333333329</v>
      </c>
      <c r="M804" s="34">
        <f>CONVERT(INDEX(DHW_StPt_Sch_EZ!$C$31:$I$54,MATCH(Schedules_8760!$C804,DHW_StPt_Sch_EZ!$B$31:$B$54,0),MATCH(Schedules_8760!$F804,DHW_StPt_Sch_EZ!$C$30:$I$30,0)),"F","C")</f>
        <v>53.333333333333329</v>
      </c>
      <c r="N804" s="12"/>
      <c r="O804" s="12"/>
      <c r="P804" s="12"/>
    </row>
    <row r="805" spans="1:16" x14ac:dyDescent="0.25">
      <c r="A805" s="35">
        <v>804</v>
      </c>
      <c r="B805" s="89">
        <v>34.458333333333343</v>
      </c>
      <c r="C805" s="35">
        <f t="shared" si="60"/>
        <v>12</v>
      </c>
      <c r="D805" s="35">
        <f t="shared" si="63"/>
        <v>34</v>
      </c>
      <c r="E805" s="35">
        <f t="shared" si="64"/>
        <v>6</v>
      </c>
      <c r="F805" s="35" t="str">
        <f t="shared" si="61"/>
        <v>Friday</v>
      </c>
      <c r="G805" s="35">
        <f t="shared" si="62"/>
        <v>2</v>
      </c>
      <c r="H805" s="34">
        <f>CONVERT(INDEX(Htg_StPt_Sch_EZ!$C$4:$I$27,MATCH(Schedules_8760!$C805,Htg_StPt_Sch_EZ!$B$4:$B$27,0),MATCH(Schedules_8760!$F805,Htg_StPt_Sch_EZ!$C$3:$I$3,0)),"F","C")</f>
        <v>20.555555555555554</v>
      </c>
      <c r="I805" s="34">
        <f>CONVERT(INDEX(Htg_StPt_Sch_EZ!$C$31:$I$54,MATCH(Schedules_8760!$C805,Htg_StPt_Sch_EZ!$B$31:$B$54,0),MATCH(Schedules_8760!$F805,Htg_StPt_Sch_EZ!$C$30:$I$30,0)),"F","C")</f>
        <v>19.444444444444443</v>
      </c>
      <c r="J805" s="34">
        <f>CONVERT(INDEX(Clg_StPt_Sch_EZ!$C$4:$I$27,MATCH(Schedules_8760!$C805,Clg_StPt_Sch_EZ!$B$4:$B$27,0),MATCH(Schedules_8760!$F805,Clg_StPt_Sch_EZ!$C$3:$I$3,0)),"F","C")</f>
        <v>25.555555555555554</v>
      </c>
      <c r="K805" s="34">
        <f>CONVERT(INDEX(Clg_StPt_Sch_EZ!$C$31:$I$54,MATCH(Schedules_8760!$C805,Clg_StPt_Sch_EZ!$B$31:$B$54,0),MATCH(Schedules_8760!$F805,Clg_StPt_Sch_EZ!$C$30:$I$30,0)),"F","C")</f>
        <v>25</v>
      </c>
      <c r="L805" s="34">
        <f>CONVERT(INDEX(DHW_StPt_Sch_EZ!$C$4:$I$27,MATCH(Schedules_8760!$C805,DHW_StPt_Sch_EZ!$B$4:$B$27,0),MATCH(Schedules_8760!$F805,DHW_StPt_Sch_EZ!$C$3:$I$3,0)),"F","C")</f>
        <v>53.333333333333329</v>
      </c>
      <c r="M805" s="34">
        <f>CONVERT(INDEX(DHW_StPt_Sch_EZ!$C$31:$I$54,MATCH(Schedules_8760!$C805,DHW_StPt_Sch_EZ!$B$31:$B$54,0),MATCH(Schedules_8760!$F805,DHW_StPt_Sch_EZ!$C$30:$I$30,0)),"F","C")</f>
        <v>53.333333333333329</v>
      </c>
      <c r="N805" s="12"/>
      <c r="O805" s="12"/>
      <c r="P805" s="12"/>
    </row>
    <row r="806" spans="1:16" x14ac:dyDescent="0.25">
      <c r="A806" s="35">
        <v>805</v>
      </c>
      <c r="B806" s="89">
        <v>34.5</v>
      </c>
      <c r="C806" s="35">
        <f t="shared" si="60"/>
        <v>13</v>
      </c>
      <c r="D806" s="35">
        <f t="shared" si="63"/>
        <v>34</v>
      </c>
      <c r="E806" s="35">
        <f t="shared" si="64"/>
        <v>6</v>
      </c>
      <c r="F806" s="35" t="str">
        <f t="shared" si="61"/>
        <v>Friday</v>
      </c>
      <c r="G806" s="35">
        <f t="shared" si="62"/>
        <v>2</v>
      </c>
      <c r="H806" s="34">
        <f>CONVERT(INDEX(Htg_StPt_Sch_EZ!$C$4:$I$27,MATCH(Schedules_8760!$C806,Htg_StPt_Sch_EZ!$B$4:$B$27,0),MATCH(Schedules_8760!$F806,Htg_StPt_Sch_EZ!$C$3:$I$3,0)),"F","C")</f>
        <v>20.555555555555554</v>
      </c>
      <c r="I806" s="34">
        <f>CONVERT(INDEX(Htg_StPt_Sch_EZ!$C$31:$I$54,MATCH(Schedules_8760!$C806,Htg_StPt_Sch_EZ!$B$31:$B$54,0),MATCH(Schedules_8760!$F806,Htg_StPt_Sch_EZ!$C$30:$I$30,0)),"F","C")</f>
        <v>19.444444444444443</v>
      </c>
      <c r="J806" s="34">
        <f>CONVERT(INDEX(Clg_StPt_Sch_EZ!$C$4:$I$27,MATCH(Schedules_8760!$C806,Clg_StPt_Sch_EZ!$B$4:$B$27,0),MATCH(Schedules_8760!$F806,Clg_StPt_Sch_EZ!$C$3:$I$3,0)),"F","C")</f>
        <v>25.555555555555554</v>
      </c>
      <c r="K806" s="34">
        <f>CONVERT(INDEX(Clg_StPt_Sch_EZ!$C$31:$I$54,MATCH(Schedules_8760!$C806,Clg_StPt_Sch_EZ!$B$31:$B$54,0),MATCH(Schedules_8760!$F806,Clg_StPt_Sch_EZ!$C$30:$I$30,0)),"F","C")</f>
        <v>25</v>
      </c>
      <c r="L806" s="34">
        <f>CONVERT(INDEX(DHW_StPt_Sch_EZ!$C$4:$I$27,MATCH(Schedules_8760!$C806,DHW_StPt_Sch_EZ!$B$4:$B$27,0),MATCH(Schedules_8760!$F806,DHW_StPt_Sch_EZ!$C$3:$I$3,0)),"F","C")</f>
        <v>53.333333333333329</v>
      </c>
      <c r="M806" s="34">
        <f>CONVERT(INDEX(DHW_StPt_Sch_EZ!$C$31:$I$54,MATCH(Schedules_8760!$C806,DHW_StPt_Sch_EZ!$B$31:$B$54,0),MATCH(Schedules_8760!$F806,DHW_StPt_Sch_EZ!$C$30:$I$30,0)),"F","C")</f>
        <v>53.333333333333329</v>
      </c>
      <c r="N806" s="12"/>
      <c r="O806" s="12"/>
      <c r="P806" s="12"/>
    </row>
    <row r="807" spans="1:16" x14ac:dyDescent="0.25">
      <c r="A807" s="35">
        <v>806</v>
      </c>
      <c r="B807" s="89">
        <v>34.541666666666657</v>
      </c>
      <c r="C807" s="35">
        <f t="shared" si="60"/>
        <v>14</v>
      </c>
      <c r="D807" s="35">
        <f t="shared" si="63"/>
        <v>34</v>
      </c>
      <c r="E807" s="35">
        <f t="shared" si="64"/>
        <v>6</v>
      </c>
      <c r="F807" s="35" t="str">
        <f t="shared" si="61"/>
        <v>Friday</v>
      </c>
      <c r="G807" s="35">
        <f t="shared" si="62"/>
        <v>2</v>
      </c>
      <c r="H807" s="34">
        <f>CONVERT(INDEX(Htg_StPt_Sch_EZ!$C$4:$I$27,MATCH(Schedules_8760!$C807,Htg_StPt_Sch_EZ!$B$4:$B$27,0),MATCH(Schedules_8760!$F807,Htg_StPt_Sch_EZ!$C$3:$I$3,0)),"F","C")</f>
        <v>20.555555555555554</v>
      </c>
      <c r="I807" s="34">
        <f>CONVERT(INDEX(Htg_StPt_Sch_EZ!$C$31:$I$54,MATCH(Schedules_8760!$C807,Htg_StPt_Sch_EZ!$B$31:$B$54,0),MATCH(Schedules_8760!$F807,Htg_StPt_Sch_EZ!$C$30:$I$30,0)),"F","C")</f>
        <v>19.444444444444443</v>
      </c>
      <c r="J807" s="34">
        <f>CONVERT(INDEX(Clg_StPt_Sch_EZ!$C$4:$I$27,MATCH(Schedules_8760!$C807,Clg_StPt_Sch_EZ!$B$4:$B$27,0),MATCH(Schedules_8760!$F807,Clg_StPt_Sch_EZ!$C$3:$I$3,0)),"F","C")</f>
        <v>25.555555555555554</v>
      </c>
      <c r="K807" s="34">
        <f>CONVERT(INDEX(Clg_StPt_Sch_EZ!$C$31:$I$54,MATCH(Schedules_8760!$C807,Clg_StPt_Sch_EZ!$B$31:$B$54,0),MATCH(Schedules_8760!$F807,Clg_StPt_Sch_EZ!$C$30:$I$30,0)),"F","C")</f>
        <v>25</v>
      </c>
      <c r="L807" s="34">
        <f>CONVERT(INDEX(DHW_StPt_Sch_EZ!$C$4:$I$27,MATCH(Schedules_8760!$C807,DHW_StPt_Sch_EZ!$B$4:$B$27,0),MATCH(Schedules_8760!$F807,DHW_StPt_Sch_EZ!$C$3:$I$3,0)),"F","C")</f>
        <v>53.333333333333329</v>
      </c>
      <c r="M807" s="34">
        <f>CONVERT(INDEX(DHW_StPt_Sch_EZ!$C$31:$I$54,MATCH(Schedules_8760!$C807,DHW_StPt_Sch_EZ!$B$31:$B$54,0),MATCH(Schedules_8760!$F807,DHW_StPt_Sch_EZ!$C$30:$I$30,0)),"F","C")</f>
        <v>53.333333333333329</v>
      </c>
      <c r="N807" s="12"/>
      <c r="O807" s="12"/>
      <c r="P807" s="12"/>
    </row>
    <row r="808" spans="1:16" x14ac:dyDescent="0.25">
      <c r="A808" s="35">
        <v>807</v>
      </c>
      <c r="B808" s="89">
        <v>34.583333333333343</v>
      </c>
      <c r="C808" s="35">
        <f t="shared" si="60"/>
        <v>15</v>
      </c>
      <c r="D808" s="35">
        <f t="shared" si="63"/>
        <v>34</v>
      </c>
      <c r="E808" s="35">
        <f t="shared" si="64"/>
        <v>6</v>
      </c>
      <c r="F808" s="35" t="str">
        <f t="shared" si="61"/>
        <v>Friday</v>
      </c>
      <c r="G808" s="35">
        <f t="shared" si="62"/>
        <v>2</v>
      </c>
      <c r="H808" s="34">
        <f>CONVERT(INDEX(Htg_StPt_Sch_EZ!$C$4:$I$27,MATCH(Schedules_8760!$C808,Htg_StPt_Sch_EZ!$B$4:$B$27,0),MATCH(Schedules_8760!$F808,Htg_StPt_Sch_EZ!$C$3:$I$3,0)),"F","C")</f>
        <v>20.555555555555554</v>
      </c>
      <c r="I808" s="34">
        <f>CONVERT(INDEX(Htg_StPt_Sch_EZ!$C$31:$I$54,MATCH(Schedules_8760!$C808,Htg_StPt_Sch_EZ!$B$31:$B$54,0),MATCH(Schedules_8760!$F808,Htg_StPt_Sch_EZ!$C$30:$I$30,0)),"F","C")</f>
        <v>21.111111111111111</v>
      </c>
      <c r="J808" s="34">
        <f>CONVERT(INDEX(Clg_StPt_Sch_EZ!$C$4:$I$27,MATCH(Schedules_8760!$C808,Clg_StPt_Sch_EZ!$B$4:$B$27,0),MATCH(Schedules_8760!$F808,Clg_StPt_Sch_EZ!$C$3:$I$3,0)),"F","C")</f>
        <v>25.555555555555554</v>
      </c>
      <c r="K808" s="34">
        <f>CONVERT(INDEX(Clg_StPt_Sch_EZ!$C$31:$I$54,MATCH(Schedules_8760!$C808,Clg_StPt_Sch_EZ!$B$31:$B$54,0),MATCH(Schedules_8760!$F808,Clg_StPt_Sch_EZ!$C$30:$I$30,0)),"F","C")</f>
        <v>25</v>
      </c>
      <c r="L808" s="34">
        <f>CONVERT(INDEX(DHW_StPt_Sch_EZ!$C$4:$I$27,MATCH(Schedules_8760!$C808,DHW_StPt_Sch_EZ!$B$4:$B$27,0),MATCH(Schedules_8760!$F808,DHW_StPt_Sch_EZ!$C$3:$I$3,0)),"F","C")</f>
        <v>53.333333333333329</v>
      </c>
      <c r="M808" s="34">
        <f>CONVERT(INDEX(DHW_StPt_Sch_EZ!$C$31:$I$54,MATCH(Schedules_8760!$C808,DHW_StPt_Sch_EZ!$B$31:$B$54,0),MATCH(Schedules_8760!$F808,DHW_StPt_Sch_EZ!$C$30:$I$30,0)),"F","C")</f>
        <v>53.333333333333329</v>
      </c>
      <c r="N808" s="12"/>
      <c r="O808" s="12"/>
      <c r="P808" s="12"/>
    </row>
    <row r="809" spans="1:16" x14ac:dyDescent="0.25">
      <c r="A809" s="35">
        <v>808</v>
      </c>
      <c r="B809" s="89">
        <v>34.625</v>
      </c>
      <c r="C809" s="35">
        <f t="shared" si="60"/>
        <v>16</v>
      </c>
      <c r="D809" s="35">
        <f t="shared" si="63"/>
        <v>34</v>
      </c>
      <c r="E809" s="35">
        <f t="shared" si="64"/>
        <v>6</v>
      </c>
      <c r="F809" s="35" t="str">
        <f t="shared" si="61"/>
        <v>Friday</v>
      </c>
      <c r="G809" s="35">
        <f t="shared" si="62"/>
        <v>2</v>
      </c>
      <c r="H809" s="34">
        <f>CONVERT(INDEX(Htg_StPt_Sch_EZ!$C$4:$I$27,MATCH(Schedules_8760!$C809,Htg_StPt_Sch_EZ!$B$4:$B$27,0),MATCH(Schedules_8760!$F809,Htg_StPt_Sch_EZ!$C$3:$I$3,0)),"F","C")</f>
        <v>20.555555555555554</v>
      </c>
      <c r="I809" s="34">
        <f>CONVERT(INDEX(Htg_StPt_Sch_EZ!$C$31:$I$54,MATCH(Schedules_8760!$C809,Htg_StPt_Sch_EZ!$B$31:$B$54,0),MATCH(Schedules_8760!$F809,Htg_StPt_Sch_EZ!$C$30:$I$30,0)),"F","C")</f>
        <v>21.111111111111111</v>
      </c>
      <c r="J809" s="34">
        <f>CONVERT(INDEX(Clg_StPt_Sch_EZ!$C$4:$I$27,MATCH(Schedules_8760!$C809,Clg_StPt_Sch_EZ!$B$4:$B$27,0),MATCH(Schedules_8760!$F809,Clg_StPt_Sch_EZ!$C$3:$I$3,0)),"F","C")</f>
        <v>25.555555555555554</v>
      </c>
      <c r="K809" s="34">
        <f>CONVERT(INDEX(Clg_StPt_Sch_EZ!$C$31:$I$54,MATCH(Schedules_8760!$C809,Clg_StPt_Sch_EZ!$B$31:$B$54,0),MATCH(Schedules_8760!$F809,Clg_StPt_Sch_EZ!$C$30:$I$30,0)),"F","C")</f>
        <v>25</v>
      </c>
      <c r="L809" s="34">
        <f>CONVERT(INDEX(DHW_StPt_Sch_EZ!$C$4:$I$27,MATCH(Schedules_8760!$C809,DHW_StPt_Sch_EZ!$B$4:$B$27,0),MATCH(Schedules_8760!$F809,DHW_StPt_Sch_EZ!$C$3:$I$3,0)),"F","C")</f>
        <v>53.333333333333329</v>
      </c>
      <c r="M809" s="34">
        <f>CONVERT(INDEX(DHW_StPt_Sch_EZ!$C$31:$I$54,MATCH(Schedules_8760!$C809,DHW_StPt_Sch_EZ!$B$31:$B$54,0),MATCH(Schedules_8760!$F809,DHW_StPt_Sch_EZ!$C$30:$I$30,0)),"F","C")</f>
        <v>53.333333333333329</v>
      </c>
      <c r="N809" s="12"/>
      <c r="O809" s="12"/>
      <c r="P809" s="12"/>
    </row>
    <row r="810" spans="1:16" x14ac:dyDescent="0.25">
      <c r="A810" s="35">
        <v>809</v>
      </c>
      <c r="B810" s="89">
        <v>34.666666666666657</v>
      </c>
      <c r="C810" s="35">
        <f t="shared" si="60"/>
        <v>17</v>
      </c>
      <c r="D810" s="35">
        <f t="shared" si="63"/>
        <v>34</v>
      </c>
      <c r="E810" s="35">
        <f t="shared" si="64"/>
        <v>6</v>
      </c>
      <c r="F810" s="35" t="str">
        <f t="shared" si="61"/>
        <v>Friday</v>
      </c>
      <c r="G810" s="35">
        <f t="shared" si="62"/>
        <v>2</v>
      </c>
      <c r="H810" s="34">
        <f>CONVERT(INDEX(Htg_StPt_Sch_EZ!$C$4:$I$27,MATCH(Schedules_8760!$C810,Htg_StPt_Sch_EZ!$B$4:$B$27,0),MATCH(Schedules_8760!$F810,Htg_StPt_Sch_EZ!$C$3:$I$3,0)),"F","C")</f>
        <v>20.555555555555554</v>
      </c>
      <c r="I810" s="34">
        <f>CONVERT(INDEX(Htg_StPt_Sch_EZ!$C$31:$I$54,MATCH(Schedules_8760!$C810,Htg_StPt_Sch_EZ!$B$31:$B$54,0),MATCH(Schedules_8760!$F810,Htg_StPt_Sch_EZ!$C$30:$I$30,0)),"F","C")</f>
        <v>17.777777777777779</v>
      </c>
      <c r="J810" s="34">
        <f>CONVERT(INDEX(Clg_StPt_Sch_EZ!$C$4:$I$27,MATCH(Schedules_8760!$C810,Clg_StPt_Sch_EZ!$B$4:$B$27,0),MATCH(Schedules_8760!$F810,Clg_StPt_Sch_EZ!$C$3:$I$3,0)),"F","C")</f>
        <v>25.555555555555554</v>
      </c>
      <c r="K810" s="34">
        <f>CONVERT(INDEX(Clg_StPt_Sch_EZ!$C$31:$I$54,MATCH(Schedules_8760!$C810,Clg_StPt_Sch_EZ!$B$31:$B$54,0),MATCH(Schedules_8760!$F810,Clg_StPt_Sch_EZ!$C$30:$I$30,0)),"F","C")</f>
        <v>25</v>
      </c>
      <c r="L810" s="34">
        <f>CONVERT(INDEX(DHW_StPt_Sch_EZ!$C$4:$I$27,MATCH(Schedules_8760!$C810,DHW_StPt_Sch_EZ!$B$4:$B$27,0),MATCH(Schedules_8760!$F810,DHW_StPt_Sch_EZ!$C$3:$I$3,0)),"F","C")</f>
        <v>53.333333333333329</v>
      </c>
      <c r="M810" s="34">
        <f>CONVERT(INDEX(DHW_StPt_Sch_EZ!$C$31:$I$54,MATCH(Schedules_8760!$C810,DHW_StPt_Sch_EZ!$B$31:$B$54,0),MATCH(Schedules_8760!$F810,DHW_StPt_Sch_EZ!$C$30:$I$30,0)),"F","C")</f>
        <v>53.333333333333329</v>
      </c>
      <c r="N810" s="12"/>
      <c r="O810" s="12"/>
      <c r="P810" s="12"/>
    </row>
    <row r="811" spans="1:16" x14ac:dyDescent="0.25">
      <c r="A811" s="35">
        <v>810</v>
      </c>
      <c r="B811" s="89">
        <v>34.708333333333343</v>
      </c>
      <c r="C811" s="35">
        <f t="shared" si="60"/>
        <v>18</v>
      </c>
      <c r="D811" s="35">
        <f t="shared" si="63"/>
        <v>34</v>
      </c>
      <c r="E811" s="35">
        <f t="shared" si="64"/>
        <v>6</v>
      </c>
      <c r="F811" s="35" t="str">
        <f t="shared" si="61"/>
        <v>Friday</v>
      </c>
      <c r="G811" s="35">
        <f t="shared" si="62"/>
        <v>2</v>
      </c>
      <c r="H811" s="34">
        <f>CONVERT(INDEX(Htg_StPt_Sch_EZ!$C$4:$I$27,MATCH(Schedules_8760!$C811,Htg_StPt_Sch_EZ!$B$4:$B$27,0),MATCH(Schedules_8760!$F811,Htg_StPt_Sch_EZ!$C$3:$I$3,0)),"F","C")</f>
        <v>20.555555555555554</v>
      </c>
      <c r="I811" s="34">
        <f>CONVERT(INDEX(Htg_StPt_Sch_EZ!$C$31:$I$54,MATCH(Schedules_8760!$C811,Htg_StPt_Sch_EZ!$B$31:$B$54,0),MATCH(Schedules_8760!$F811,Htg_StPt_Sch_EZ!$C$30:$I$30,0)),"F","C")</f>
        <v>17.777777777777779</v>
      </c>
      <c r="J811" s="34">
        <f>CONVERT(INDEX(Clg_StPt_Sch_EZ!$C$4:$I$27,MATCH(Schedules_8760!$C811,Clg_StPt_Sch_EZ!$B$4:$B$27,0),MATCH(Schedules_8760!$F811,Clg_StPt_Sch_EZ!$C$3:$I$3,0)),"F","C")</f>
        <v>25.555555555555554</v>
      </c>
      <c r="K811" s="34">
        <f>CONVERT(INDEX(Clg_StPt_Sch_EZ!$C$31:$I$54,MATCH(Schedules_8760!$C811,Clg_StPt_Sch_EZ!$B$31:$B$54,0),MATCH(Schedules_8760!$F811,Clg_StPt_Sch_EZ!$C$30:$I$30,0)),"F","C")</f>
        <v>28.333333333333332</v>
      </c>
      <c r="L811" s="34">
        <f>CONVERT(INDEX(DHW_StPt_Sch_EZ!$C$4:$I$27,MATCH(Schedules_8760!$C811,DHW_StPt_Sch_EZ!$B$4:$B$27,0),MATCH(Schedules_8760!$F811,DHW_StPt_Sch_EZ!$C$3:$I$3,0)),"F","C")</f>
        <v>53.333333333333329</v>
      </c>
      <c r="M811" s="34">
        <f>CONVERT(INDEX(DHW_StPt_Sch_EZ!$C$31:$I$54,MATCH(Schedules_8760!$C811,DHW_StPt_Sch_EZ!$B$31:$B$54,0),MATCH(Schedules_8760!$F811,DHW_StPt_Sch_EZ!$C$30:$I$30,0)),"F","C")</f>
        <v>53.333333333333329</v>
      </c>
      <c r="N811" s="12"/>
      <c r="O811" s="12"/>
      <c r="P811" s="12"/>
    </row>
    <row r="812" spans="1:16" x14ac:dyDescent="0.25">
      <c r="A812" s="35">
        <v>811</v>
      </c>
      <c r="B812" s="89">
        <v>34.75</v>
      </c>
      <c r="C812" s="35">
        <f t="shared" si="60"/>
        <v>19</v>
      </c>
      <c r="D812" s="35">
        <f t="shared" si="63"/>
        <v>34</v>
      </c>
      <c r="E812" s="35">
        <f t="shared" si="64"/>
        <v>6</v>
      </c>
      <c r="F812" s="35" t="str">
        <f t="shared" si="61"/>
        <v>Friday</v>
      </c>
      <c r="G812" s="35">
        <f t="shared" si="62"/>
        <v>2</v>
      </c>
      <c r="H812" s="34">
        <f>CONVERT(INDEX(Htg_StPt_Sch_EZ!$C$4:$I$27,MATCH(Schedules_8760!$C812,Htg_StPt_Sch_EZ!$B$4:$B$27,0),MATCH(Schedules_8760!$F812,Htg_StPt_Sch_EZ!$C$3:$I$3,0)),"F","C")</f>
        <v>20.555555555555554</v>
      </c>
      <c r="I812" s="34">
        <f>CONVERT(INDEX(Htg_StPt_Sch_EZ!$C$31:$I$54,MATCH(Schedules_8760!$C812,Htg_StPt_Sch_EZ!$B$31:$B$54,0),MATCH(Schedules_8760!$F812,Htg_StPt_Sch_EZ!$C$30:$I$30,0)),"F","C")</f>
        <v>18.333333333333332</v>
      </c>
      <c r="J812" s="34">
        <f>CONVERT(INDEX(Clg_StPt_Sch_EZ!$C$4:$I$27,MATCH(Schedules_8760!$C812,Clg_StPt_Sch_EZ!$B$4:$B$27,0),MATCH(Schedules_8760!$F812,Clg_StPt_Sch_EZ!$C$3:$I$3,0)),"F","C")</f>
        <v>25.555555555555554</v>
      </c>
      <c r="K812" s="34">
        <f>CONVERT(INDEX(Clg_StPt_Sch_EZ!$C$31:$I$54,MATCH(Schedules_8760!$C812,Clg_StPt_Sch_EZ!$B$31:$B$54,0),MATCH(Schedules_8760!$F812,Clg_StPt_Sch_EZ!$C$30:$I$30,0)),"F","C")</f>
        <v>28.333333333333332</v>
      </c>
      <c r="L812" s="34">
        <f>CONVERT(INDEX(DHW_StPt_Sch_EZ!$C$4:$I$27,MATCH(Schedules_8760!$C812,DHW_StPt_Sch_EZ!$B$4:$B$27,0),MATCH(Schedules_8760!$F812,DHW_StPt_Sch_EZ!$C$3:$I$3,0)),"F","C")</f>
        <v>53.333333333333329</v>
      </c>
      <c r="M812" s="34">
        <f>CONVERT(INDEX(DHW_StPt_Sch_EZ!$C$31:$I$54,MATCH(Schedules_8760!$C812,DHW_StPt_Sch_EZ!$B$31:$B$54,0),MATCH(Schedules_8760!$F812,DHW_StPt_Sch_EZ!$C$30:$I$30,0)),"F","C")</f>
        <v>53.333333333333329</v>
      </c>
      <c r="N812" s="12"/>
      <c r="O812" s="12"/>
      <c r="P812" s="12"/>
    </row>
    <row r="813" spans="1:16" x14ac:dyDescent="0.25">
      <c r="A813" s="35">
        <v>812</v>
      </c>
      <c r="B813" s="89">
        <v>34.791666666666657</v>
      </c>
      <c r="C813" s="35">
        <f t="shared" si="60"/>
        <v>20</v>
      </c>
      <c r="D813" s="35">
        <f t="shared" si="63"/>
        <v>34</v>
      </c>
      <c r="E813" s="35">
        <f t="shared" si="64"/>
        <v>6</v>
      </c>
      <c r="F813" s="35" t="str">
        <f t="shared" si="61"/>
        <v>Friday</v>
      </c>
      <c r="G813" s="35">
        <f t="shared" si="62"/>
        <v>2</v>
      </c>
      <c r="H813" s="34">
        <f>CONVERT(INDEX(Htg_StPt_Sch_EZ!$C$4:$I$27,MATCH(Schedules_8760!$C813,Htg_StPt_Sch_EZ!$B$4:$B$27,0),MATCH(Schedules_8760!$F813,Htg_StPt_Sch_EZ!$C$3:$I$3,0)),"F","C")</f>
        <v>20.555555555555554</v>
      </c>
      <c r="I813" s="34">
        <f>CONVERT(INDEX(Htg_StPt_Sch_EZ!$C$31:$I$54,MATCH(Schedules_8760!$C813,Htg_StPt_Sch_EZ!$B$31:$B$54,0),MATCH(Schedules_8760!$F813,Htg_StPt_Sch_EZ!$C$30:$I$30,0)),"F","C")</f>
        <v>18.888888888888889</v>
      </c>
      <c r="J813" s="34">
        <f>CONVERT(INDEX(Clg_StPt_Sch_EZ!$C$4:$I$27,MATCH(Schedules_8760!$C813,Clg_StPt_Sch_EZ!$B$4:$B$27,0),MATCH(Schedules_8760!$F813,Clg_StPt_Sch_EZ!$C$3:$I$3,0)),"F","C")</f>
        <v>25.555555555555554</v>
      </c>
      <c r="K813" s="34">
        <f>CONVERT(INDEX(Clg_StPt_Sch_EZ!$C$31:$I$54,MATCH(Schedules_8760!$C813,Clg_StPt_Sch_EZ!$B$31:$B$54,0),MATCH(Schedules_8760!$F813,Clg_StPt_Sch_EZ!$C$30:$I$30,0)),"F","C")</f>
        <v>28.333333333333332</v>
      </c>
      <c r="L813" s="34">
        <f>CONVERT(INDEX(DHW_StPt_Sch_EZ!$C$4:$I$27,MATCH(Schedules_8760!$C813,DHW_StPt_Sch_EZ!$B$4:$B$27,0),MATCH(Schedules_8760!$F813,DHW_StPt_Sch_EZ!$C$3:$I$3,0)),"F","C")</f>
        <v>53.333333333333329</v>
      </c>
      <c r="M813" s="34">
        <f>CONVERT(INDEX(DHW_StPt_Sch_EZ!$C$31:$I$54,MATCH(Schedules_8760!$C813,DHW_StPt_Sch_EZ!$B$31:$B$54,0),MATCH(Schedules_8760!$F813,DHW_StPt_Sch_EZ!$C$30:$I$30,0)),"F","C")</f>
        <v>53.333333333333329</v>
      </c>
      <c r="N813" s="12"/>
      <c r="O813" s="12"/>
      <c r="P813" s="12"/>
    </row>
    <row r="814" spans="1:16" x14ac:dyDescent="0.25">
      <c r="A814" s="35">
        <v>813</v>
      </c>
      <c r="B814" s="89">
        <v>34.833333333333343</v>
      </c>
      <c r="C814" s="35">
        <f t="shared" si="60"/>
        <v>21</v>
      </c>
      <c r="D814" s="35">
        <f t="shared" si="63"/>
        <v>34</v>
      </c>
      <c r="E814" s="35">
        <f t="shared" si="64"/>
        <v>6</v>
      </c>
      <c r="F814" s="35" t="str">
        <f t="shared" si="61"/>
        <v>Friday</v>
      </c>
      <c r="G814" s="35">
        <f t="shared" si="62"/>
        <v>2</v>
      </c>
      <c r="H814" s="34">
        <f>CONVERT(INDEX(Htg_StPt_Sch_EZ!$C$4:$I$27,MATCH(Schedules_8760!$C814,Htg_StPt_Sch_EZ!$B$4:$B$27,0),MATCH(Schedules_8760!$F814,Htg_StPt_Sch_EZ!$C$3:$I$3,0)),"F","C")</f>
        <v>20.555555555555554</v>
      </c>
      <c r="I814" s="34">
        <f>CONVERT(INDEX(Htg_StPt_Sch_EZ!$C$31:$I$54,MATCH(Schedules_8760!$C814,Htg_StPt_Sch_EZ!$B$31:$B$54,0),MATCH(Schedules_8760!$F814,Htg_StPt_Sch_EZ!$C$30:$I$30,0)),"F","C")</f>
        <v>19.444444444444443</v>
      </c>
      <c r="J814" s="34">
        <f>CONVERT(INDEX(Clg_StPt_Sch_EZ!$C$4:$I$27,MATCH(Schedules_8760!$C814,Clg_StPt_Sch_EZ!$B$4:$B$27,0),MATCH(Schedules_8760!$F814,Clg_StPt_Sch_EZ!$C$3:$I$3,0)),"F","C")</f>
        <v>25.555555555555554</v>
      </c>
      <c r="K814" s="34">
        <f>CONVERT(INDEX(Clg_StPt_Sch_EZ!$C$31:$I$54,MATCH(Schedules_8760!$C814,Clg_StPt_Sch_EZ!$B$31:$B$54,0),MATCH(Schedules_8760!$F814,Clg_StPt_Sch_EZ!$C$30:$I$30,0)),"F","C")</f>
        <v>28.333333333333332</v>
      </c>
      <c r="L814" s="34">
        <f>CONVERT(INDEX(DHW_StPt_Sch_EZ!$C$4:$I$27,MATCH(Schedules_8760!$C814,DHW_StPt_Sch_EZ!$B$4:$B$27,0),MATCH(Schedules_8760!$F814,DHW_StPt_Sch_EZ!$C$3:$I$3,0)),"F","C")</f>
        <v>53.333333333333329</v>
      </c>
      <c r="M814" s="34">
        <f>CONVERT(INDEX(DHW_StPt_Sch_EZ!$C$31:$I$54,MATCH(Schedules_8760!$C814,DHW_StPt_Sch_EZ!$B$31:$B$54,0),MATCH(Schedules_8760!$F814,DHW_StPt_Sch_EZ!$C$30:$I$30,0)),"F","C")</f>
        <v>53.333333333333329</v>
      </c>
      <c r="N814" s="12"/>
      <c r="O814" s="12"/>
      <c r="P814" s="12"/>
    </row>
    <row r="815" spans="1:16" x14ac:dyDescent="0.25">
      <c r="A815" s="35">
        <v>814</v>
      </c>
      <c r="B815" s="89">
        <v>34.875</v>
      </c>
      <c r="C815" s="35">
        <f t="shared" si="60"/>
        <v>22</v>
      </c>
      <c r="D815" s="35">
        <f t="shared" si="63"/>
        <v>34</v>
      </c>
      <c r="E815" s="35">
        <f t="shared" si="64"/>
        <v>6</v>
      </c>
      <c r="F815" s="35" t="str">
        <f t="shared" si="61"/>
        <v>Friday</v>
      </c>
      <c r="G815" s="35">
        <f t="shared" si="62"/>
        <v>2</v>
      </c>
      <c r="H815" s="34">
        <f>CONVERT(INDEX(Htg_StPt_Sch_EZ!$C$4:$I$27,MATCH(Schedules_8760!$C815,Htg_StPt_Sch_EZ!$B$4:$B$27,0),MATCH(Schedules_8760!$F815,Htg_StPt_Sch_EZ!$C$3:$I$3,0)),"F","C")</f>
        <v>20.555555555555554</v>
      </c>
      <c r="I815" s="34">
        <f>CONVERT(INDEX(Htg_StPt_Sch_EZ!$C$31:$I$54,MATCH(Schedules_8760!$C815,Htg_StPt_Sch_EZ!$B$31:$B$54,0),MATCH(Schedules_8760!$F815,Htg_StPt_Sch_EZ!$C$30:$I$30,0)),"F","C")</f>
        <v>19.444444444444443</v>
      </c>
      <c r="J815" s="34">
        <f>CONVERT(INDEX(Clg_StPt_Sch_EZ!$C$4:$I$27,MATCH(Schedules_8760!$C815,Clg_StPt_Sch_EZ!$B$4:$B$27,0),MATCH(Schedules_8760!$F815,Clg_StPt_Sch_EZ!$C$3:$I$3,0)),"F","C")</f>
        <v>25.555555555555554</v>
      </c>
      <c r="K815" s="34">
        <f>CONVERT(INDEX(Clg_StPt_Sch_EZ!$C$31:$I$54,MATCH(Schedules_8760!$C815,Clg_StPt_Sch_EZ!$B$31:$B$54,0),MATCH(Schedules_8760!$F815,Clg_StPt_Sch_EZ!$C$30:$I$30,0)),"F","C")</f>
        <v>28.333333333333332</v>
      </c>
      <c r="L815" s="34">
        <f>CONVERT(INDEX(DHW_StPt_Sch_EZ!$C$4:$I$27,MATCH(Schedules_8760!$C815,DHW_StPt_Sch_EZ!$B$4:$B$27,0),MATCH(Schedules_8760!$F815,DHW_StPt_Sch_EZ!$C$3:$I$3,0)),"F","C")</f>
        <v>53.333333333333329</v>
      </c>
      <c r="M815" s="34">
        <f>CONVERT(INDEX(DHW_StPt_Sch_EZ!$C$31:$I$54,MATCH(Schedules_8760!$C815,DHW_StPt_Sch_EZ!$B$31:$B$54,0),MATCH(Schedules_8760!$F815,DHW_StPt_Sch_EZ!$C$30:$I$30,0)),"F","C")</f>
        <v>53.333333333333329</v>
      </c>
      <c r="N815" s="12"/>
      <c r="O815" s="12"/>
      <c r="P815" s="12"/>
    </row>
    <row r="816" spans="1:16" x14ac:dyDescent="0.25">
      <c r="A816" s="35">
        <v>815</v>
      </c>
      <c r="B816" s="89">
        <v>34.916666666666657</v>
      </c>
      <c r="C816" s="35">
        <f t="shared" si="60"/>
        <v>23</v>
      </c>
      <c r="D816" s="35">
        <f t="shared" si="63"/>
        <v>34</v>
      </c>
      <c r="E816" s="35">
        <f t="shared" si="64"/>
        <v>6</v>
      </c>
      <c r="F816" s="35" t="str">
        <f t="shared" si="61"/>
        <v>Friday</v>
      </c>
      <c r="G816" s="35">
        <f t="shared" si="62"/>
        <v>2</v>
      </c>
      <c r="H816" s="34">
        <f>CONVERT(INDEX(Htg_StPt_Sch_EZ!$C$4:$I$27,MATCH(Schedules_8760!$C816,Htg_StPt_Sch_EZ!$B$4:$B$27,0),MATCH(Schedules_8760!$F816,Htg_StPt_Sch_EZ!$C$3:$I$3,0)),"F","C")</f>
        <v>20.555555555555554</v>
      </c>
      <c r="I816" s="34">
        <f>CONVERT(INDEX(Htg_StPt_Sch_EZ!$C$31:$I$54,MATCH(Schedules_8760!$C816,Htg_StPt_Sch_EZ!$B$31:$B$54,0),MATCH(Schedules_8760!$F816,Htg_StPt_Sch_EZ!$C$30:$I$30,0)),"F","C")</f>
        <v>19.444444444444443</v>
      </c>
      <c r="J816" s="34">
        <f>CONVERT(INDEX(Clg_StPt_Sch_EZ!$C$4:$I$27,MATCH(Schedules_8760!$C816,Clg_StPt_Sch_EZ!$B$4:$B$27,0),MATCH(Schedules_8760!$F816,Clg_StPt_Sch_EZ!$C$3:$I$3,0)),"F","C")</f>
        <v>25.555555555555554</v>
      </c>
      <c r="K816" s="34">
        <f>CONVERT(INDEX(Clg_StPt_Sch_EZ!$C$31:$I$54,MATCH(Schedules_8760!$C816,Clg_StPt_Sch_EZ!$B$31:$B$54,0),MATCH(Schedules_8760!$F816,Clg_StPt_Sch_EZ!$C$30:$I$30,0)),"F","C")</f>
        <v>28.333333333333332</v>
      </c>
      <c r="L816" s="34">
        <f>CONVERT(INDEX(DHW_StPt_Sch_EZ!$C$4:$I$27,MATCH(Schedules_8760!$C816,DHW_StPt_Sch_EZ!$B$4:$B$27,0),MATCH(Schedules_8760!$F816,DHW_StPt_Sch_EZ!$C$3:$I$3,0)),"F","C")</f>
        <v>53.333333333333329</v>
      </c>
      <c r="M816" s="34">
        <f>CONVERT(INDEX(DHW_StPt_Sch_EZ!$C$31:$I$54,MATCH(Schedules_8760!$C816,DHW_StPt_Sch_EZ!$B$31:$B$54,0),MATCH(Schedules_8760!$F816,DHW_StPt_Sch_EZ!$C$30:$I$30,0)),"F","C")</f>
        <v>53.333333333333329</v>
      </c>
      <c r="N816" s="12"/>
      <c r="O816" s="12"/>
      <c r="P816" s="12"/>
    </row>
    <row r="817" spans="1:16" x14ac:dyDescent="0.25">
      <c r="A817" s="35">
        <v>816</v>
      </c>
      <c r="B817" s="89">
        <v>34.958333333333343</v>
      </c>
      <c r="C817" s="35">
        <f t="shared" si="60"/>
        <v>24</v>
      </c>
      <c r="D817" s="35">
        <f t="shared" si="63"/>
        <v>34</v>
      </c>
      <c r="E817" s="35">
        <f t="shared" si="64"/>
        <v>6</v>
      </c>
      <c r="F817" s="35" t="str">
        <f t="shared" si="61"/>
        <v>Friday</v>
      </c>
      <c r="G817" s="35">
        <f t="shared" si="62"/>
        <v>2</v>
      </c>
      <c r="H817" s="34">
        <f>CONVERT(INDEX(Htg_StPt_Sch_EZ!$C$4:$I$27,MATCH(Schedules_8760!$C817,Htg_StPt_Sch_EZ!$B$4:$B$27,0),MATCH(Schedules_8760!$F817,Htg_StPt_Sch_EZ!$C$3:$I$3,0)),"F","C")</f>
        <v>20.555555555555554</v>
      </c>
      <c r="I817" s="34">
        <f>CONVERT(INDEX(Htg_StPt_Sch_EZ!$C$31:$I$54,MATCH(Schedules_8760!$C817,Htg_StPt_Sch_EZ!$B$31:$B$54,0),MATCH(Schedules_8760!$F817,Htg_StPt_Sch_EZ!$C$30:$I$30,0)),"F","C")</f>
        <v>19.444444444444443</v>
      </c>
      <c r="J817" s="34">
        <f>CONVERT(INDEX(Clg_StPt_Sch_EZ!$C$4:$I$27,MATCH(Schedules_8760!$C817,Clg_StPt_Sch_EZ!$B$4:$B$27,0),MATCH(Schedules_8760!$F817,Clg_StPt_Sch_EZ!$C$3:$I$3,0)),"F","C")</f>
        <v>25.555555555555554</v>
      </c>
      <c r="K817" s="34">
        <f>CONVERT(INDEX(Clg_StPt_Sch_EZ!$C$31:$I$54,MATCH(Schedules_8760!$C817,Clg_StPt_Sch_EZ!$B$31:$B$54,0),MATCH(Schedules_8760!$F817,Clg_StPt_Sch_EZ!$C$30:$I$30,0)),"F","C")</f>
        <v>28.333333333333332</v>
      </c>
      <c r="L817" s="34">
        <f>CONVERT(INDEX(DHW_StPt_Sch_EZ!$C$4:$I$27,MATCH(Schedules_8760!$C817,DHW_StPt_Sch_EZ!$B$4:$B$27,0),MATCH(Schedules_8760!$F817,DHW_StPt_Sch_EZ!$C$3:$I$3,0)),"F","C")</f>
        <v>53.333333333333329</v>
      </c>
      <c r="M817" s="34">
        <f>CONVERT(INDEX(DHW_StPt_Sch_EZ!$C$31:$I$54,MATCH(Schedules_8760!$C817,DHW_StPt_Sch_EZ!$B$31:$B$54,0),MATCH(Schedules_8760!$F817,DHW_StPt_Sch_EZ!$C$30:$I$30,0)),"F","C")</f>
        <v>53.333333333333329</v>
      </c>
      <c r="N817" s="12"/>
      <c r="O817" s="12"/>
      <c r="P817" s="12"/>
    </row>
    <row r="818" spans="1:16" x14ac:dyDescent="0.25">
      <c r="A818" s="35">
        <v>817</v>
      </c>
      <c r="B818" s="89">
        <v>35</v>
      </c>
      <c r="C818" s="35">
        <f t="shared" si="60"/>
        <v>1</v>
      </c>
      <c r="D818" s="35">
        <f t="shared" si="63"/>
        <v>35</v>
      </c>
      <c r="E818" s="35">
        <f t="shared" si="64"/>
        <v>7</v>
      </c>
      <c r="F818" s="35" t="str">
        <f t="shared" si="61"/>
        <v>Saturday</v>
      </c>
      <c r="G818" s="35">
        <f t="shared" si="62"/>
        <v>2</v>
      </c>
      <c r="H818" s="34">
        <f>CONVERT(INDEX(Htg_StPt_Sch_EZ!$C$4:$I$27,MATCH(Schedules_8760!$C818,Htg_StPt_Sch_EZ!$B$4:$B$27,0),MATCH(Schedules_8760!$F818,Htg_StPt_Sch_EZ!$C$3:$I$3,0)),"F","C")</f>
        <v>20.555555555555554</v>
      </c>
      <c r="I818" s="34">
        <f>CONVERT(INDEX(Htg_StPt_Sch_EZ!$C$31:$I$54,MATCH(Schedules_8760!$C818,Htg_StPt_Sch_EZ!$B$31:$B$54,0),MATCH(Schedules_8760!$F818,Htg_StPt_Sch_EZ!$C$30:$I$30,0)),"F","C")</f>
        <v>19.444444444444443</v>
      </c>
      <c r="J818" s="34">
        <f>CONVERT(INDEX(Clg_StPt_Sch_EZ!$C$4:$I$27,MATCH(Schedules_8760!$C818,Clg_StPt_Sch_EZ!$B$4:$B$27,0),MATCH(Schedules_8760!$F818,Clg_StPt_Sch_EZ!$C$3:$I$3,0)),"F","C")</f>
        <v>25.555555555555554</v>
      </c>
      <c r="K818" s="34">
        <f>CONVERT(INDEX(Clg_StPt_Sch_EZ!$C$31:$I$54,MATCH(Schedules_8760!$C818,Clg_StPt_Sch_EZ!$B$31:$B$54,0),MATCH(Schedules_8760!$F818,Clg_StPt_Sch_EZ!$C$30:$I$30,0)),"F","C")</f>
        <v>28.333333333333332</v>
      </c>
      <c r="L818" s="34">
        <f>CONVERT(INDEX(DHW_StPt_Sch_EZ!$C$4:$I$27,MATCH(Schedules_8760!$C818,DHW_StPt_Sch_EZ!$B$4:$B$27,0),MATCH(Schedules_8760!$F818,DHW_StPt_Sch_EZ!$C$3:$I$3,0)),"F","C")</f>
        <v>53.333333333333329</v>
      </c>
      <c r="M818" s="34">
        <f>CONVERT(INDEX(DHW_StPt_Sch_EZ!$C$31:$I$54,MATCH(Schedules_8760!$C818,DHW_StPt_Sch_EZ!$B$31:$B$54,0),MATCH(Schedules_8760!$F818,DHW_StPt_Sch_EZ!$C$30:$I$30,0)),"F","C")</f>
        <v>53.333333333333329</v>
      </c>
      <c r="N818" s="12"/>
      <c r="O818" s="12"/>
      <c r="P818" s="12"/>
    </row>
    <row r="819" spans="1:16" x14ac:dyDescent="0.25">
      <c r="A819" s="35">
        <v>818</v>
      </c>
      <c r="B819" s="89">
        <v>35.041666666666657</v>
      </c>
      <c r="C819" s="35">
        <f t="shared" si="60"/>
        <v>2</v>
      </c>
      <c r="D819" s="35">
        <f t="shared" si="63"/>
        <v>35</v>
      </c>
      <c r="E819" s="35">
        <f t="shared" si="64"/>
        <v>7</v>
      </c>
      <c r="F819" s="35" t="str">
        <f t="shared" si="61"/>
        <v>Saturday</v>
      </c>
      <c r="G819" s="35">
        <f t="shared" si="62"/>
        <v>2</v>
      </c>
      <c r="H819" s="34">
        <f>CONVERT(INDEX(Htg_StPt_Sch_EZ!$C$4:$I$27,MATCH(Schedules_8760!$C819,Htg_StPt_Sch_EZ!$B$4:$B$27,0),MATCH(Schedules_8760!$F819,Htg_StPt_Sch_EZ!$C$3:$I$3,0)),"F","C")</f>
        <v>20.555555555555554</v>
      </c>
      <c r="I819" s="34">
        <f>CONVERT(INDEX(Htg_StPt_Sch_EZ!$C$31:$I$54,MATCH(Schedules_8760!$C819,Htg_StPt_Sch_EZ!$B$31:$B$54,0),MATCH(Schedules_8760!$F819,Htg_StPt_Sch_EZ!$C$30:$I$30,0)),"F","C")</f>
        <v>19.444444444444443</v>
      </c>
      <c r="J819" s="34">
        <f>CONVERT(INDEX(Clg_StPt_Sch_EZ!$C$4:$I$27,MATCH(Schedules_8760!$C819,Clg_StPt_Sch_EZ!$B$4:$B$27,0),MATCH(Schedules_8760!$F819,Clg_StPt_Sch_EZ!$C$3:$I$3,0)),"F","C")</f>
        <v>25.555555555555554</v>
      </c>
      <c r="K819" s="34">
        <f>CONVERT(INDEX(Clg_StPt_Sch_EZ!$C$31:$I$54,MATCH(Schedules_8760!$C819,Clg_StPt_Sch_EZ!$B$31:$B$54,0),MATCH(Schedules_8760!$F819,Clg_StPt_Sch_EZ!$C$30:$I$30,0)),"F","C")</f>
        <v>28.333333333333332</v>
      </c>
      <c r="L819" s="34">
        <f>CONVERT(INDEX(DHW_StPt_Sch_EZ!$C$4:$I$27,MATCH(Schedules_8760!$C819,DHW_StPt_Sch_EZ!$B$4:$B$27,0),MATCH(Schedules_8760!$F819,DHW_StPt_Sch_EZ!$C$3:$I$3,0)),"F","C")</f>
        <v>53.333333333333329</v>
      </c>
      <c r="M819" s="34">
        <f>CONVERT(INDEX(DHW_StPt_Sch_EZ!$C$31:$I$54,MATCH(Schedules_8760!$C819,DHW_StPt_Sch_EZ!$B$31:$B$54,0),MATCH(Schedules_8760!$F819,DHW_StPt_Sch_EZ!$C$30:$I$30,0)),"F","C")</f>
        <v>53.333333333333329</v>
      </c>
      <c r="N819" s="12"/>
      <c r="O819" s="12"/>
      <c r="P819" s="12"/>
    </row>
    <row r="820" spans="1:16" x14ac:dyDescent="0.25">
      <c r="A820" s="35">
        <v>819</v>
      </c>
      <c r="B820" s="89">
        <v>35.083333333333343</v>
      </c>
      <c r="C820" s="35">
        <f t="shared" si="60"/>
        <v>3</v>
      </c>
      <c r="D820" s="35">
        <f t="shared" si="63"/>
        <v>35</v>
      </c>
      <c r="E820" s="35">
        <f t="shared" si="64"/>
        <v>7</v>
      </c>
      <c r="F820" s="35" t="str">
        <f t="shared" si="61"/>
        <v>Saturday</v>
      </c>
      <c r="G820" s="35">
        <f t="shared" si="62"/>
        <v>2</v>
      </c>
      <c r="H820" s="34">
        <f>CONVERT(INDEX(Htg_StPt_Sch_EZ!$C$4:$I$27,MATCH(Schedules_8760!$C820,Htg_StPt_Sch_EZ!$B$4:$B$27,0),MATCH(Schedules_8760!$F820,Htg_StPt_Sch_EZ!$C$3:$I$3,0)),"F","C")</f>
        <v>20.555555555555554</v>
      </c>
      <c r="I820" s="34">
        <f>CONVERT(INDEX(Htg_StPt_Sch_EZ!$C$31:$I$54,MATCH(Schedules_8760!$C820,Htg_StPt_Sch_EZ!$B$31:$B$54,0),MATCH(Schedules_8760!$F820,Htg_StPt_Sch_EZ!$C$30:$I$30,0)),"F","C")</f>
        <v>19.444444444444443</v>
      </c>
      <c r="J820" s="34">
        <f>CONVERT(INDEX(Clg_StPt_Sch_EZ!$C$4:$I$27,MATCH(Schedules_8760!$C820,Clg_StPt_Sch_EZ!$B$4:$B$27,0),MATCH(Schedules_8760!$F820,Clg_StPt_Sch_EZ!$C$3:$I$3,0)),"F","C")</f>
        <v>25.555555555555554</v>
      </c>
      <c r="K820" s="34">
        <f>CONVERT(INDEX(Clg_StPt_Sch_EZ!$C$31:$I$54,MATCH(Schedules_8760!$C820,Clg_StPt_Sch_EZ!$B$31:$B$54,0),MATCH(Schedules_8760!$F820,Clg_StPt_Sch_EZ!$C$30:$I$30,0)),"F","C")</f>
        <v>28.333333333333332</v>
      </c>
      <c r="L820" s="34">
        <f>CONVERT(INDEX(DHW_StPt_Sch_EZ!$C$4:$I$27,MATCH(Schedules_8760!$C820,DHW_StPt_Sch_EZ!$B$4:$B$27,0),MATCH(Schedules_8760!$F820,DHW_StPt_Sch_EZ!$C$3:$I$3,0)),"F","C")</f>
        <v>53.333333333333329</v>
      </c>
      <c r="M820" s="34">
        <f>CONVERT(INDEX(DHW_StPt_Sch_EZ!$C$31:$I$54,MATCH(Schedules_8760!$C820,DHW_StPt_Sch_EZ!$B$31:$B$54,0),MATCH(Schedules_8760!$F820,DHW_StPt_Sch_EZ!$C$30:$I$30,0)),"F","C")</f>
        <v>53.333333333333329</v>
      </c>
      <c r="N820" s="12"/>
      <c r="O820" s="12"/>
      <c r="P820" s="12"/>
    </row>
    <row r="821" spans="1:16" x14ac:dyDescent="0.25">
      <c r="A821" s="35">
        <v>820</v>
      </c>
      <c r="B821" s="89">
        <v>35.125</v>
      </c>
      <c r="C821" s="35">
        <f t="shared" si="60"/>
        <v>4</v>
      </c>
      <c r="D821" s="35">
        <f t="shared" si="63"/>
        <v>35</v>
      </c>
      <c r="E821" s="35">
        <f t="shared" si="64"/>
        <v>7</v>
      </c>
      <c r="F821" s="35" t="str">
        <f t="shared" si="61"/>
        <v>Saturday</v>
      </c>
      <c r="G821" s="35">
        <f t="shared" si="62"/>
        <v>2</v>
      </c>
      <c r="H821" s="34">
        <f>CONVERT(INDEX(Htg_StPt_Sch_EZ!$C$4:$I$27,MATCH(Schedules_8760!$C821,Htg_StPt_Sch_EZ!$B$4:$B$27,0),MATCH(Schedules_8760!$F821,Htg_StPt_Sch_EZ!$C$3:$I$3,0)),"F","C")</f>
        <v>20.555555555555554</v>
      </c>
      <c r="I821" s="34">
        <f>CONVERT(INDEX(Htg_StPt_Sch_EZ!$C$31:$I$54,MATCH(Schedules_8760!$C821,Htg_StPt_Sch_EZ!$B$31:$B$54,0),MATCH(Schedules_8760!$F821,Htg_StPt_Sch_EZ!$C$30:$I$30,0)),"F","C")</f>
        <v>19.444444444444443</v>
      </c>
      <c r="J821" s="34">
        <f>CONVERT(INDEX(Clg_StPt_Sch_EZ!$C$4:$I$27,MATCH(Schedules_8760!$C821,Clg_StPt_Sch_EZ!$B$4:$B$27,0),MATCH(Schedules_8760!$F821,Clg_StPt_Sch_EZ!$C$3:$I$3,0)),"F","C")</f>
        <v>25.555555555555554</v>
      </c>
      <c r="K821" s="34">
        <f>CONVERT(INDEX(Clg_StPt_Sch_EZ!$C$31:$I$54,MATCH(Schedules_8760!$C821,Clg_StPt_Sch_EZ!$B$31:$B$54,0),MATCH(Schedules_8760!$F821,Clg_StPt_Sch_EZ!$C$30:$I$30,0)),"F","C")</f>
        <v>28.333333333333332</v>
      </c>
      <c r="L821" s="34">
        <f>CONVERT(INDEX(DHW_StPt_Sch_EZ!$C$4:$I$27,MATCH(Schedules_8760!$C821,DHW_StPt_Sch_EZ!$B$4:$B$27,0),MATCH(Schedules_8760!$F821,DHW_StPt_Sch_EZ!$C$3:$I$3,0)),"F","C")</f>
        <v>53.333333333333329</v>
      </c>
      <c r="M821" s="34">
        <f>CONVERT(INDEX(DHW_StPt_Sch_EZ!$C$31:$I$54,MATCH(Schedules_8760!$C821,DHW_StPt_Sch_EZ!$B$31:$B$54,0),MATCH(Schedules_8760!$F821,DHW_StPt_Sch_EZ!$C$30:$I$30,0)),"F","C")</f>
        <v>53.333333333333329</v>
      </c>
      <c r="N821" s="12"/>
      <c r="O821" s="12"/>
      <c r="P821" s="12"/>
    </row>
    <row r="822" spans="1:16" x14ac:dyDescent="0.25">
      <c r="A822" s="35">
        <v>821</v>
      </c>
      <c r="B822" s="89">
        <v>35.166666666666657</v>
      </c>
      <c r="C822" s="35">
        <f t="shared" si="60"/>
        <v>5</v>
      </c>
      <c r="D822" s="35">
        <f t="shared" si="63"/>
        <v>35</v>
      </c>
      <c r="E822" s="35">
        <f t="shared" si="64"/>
        <v>7</v>
      </c>
      <c r="F822" s="35" t="str">
        <f t="shared" si="61"/>
        <v>Saturday</v>
      </c>
      <c r="G822" s="35">
        <f t="shared" si="62"/>
        <v>2</v>
      </c>
      <c r="H822" s="34">
        <f>CONVERT(INDEX(Htg_StPt_Sch_EZ!$C$4:$I$27,MATCH(Schedules_8760!$C822,Htg_StPt_Sch_EZ!$B$4:$B$27,0),MATCH(Schedules_8760!$F822,Htg_StPt_Sch_EZ!$C$3:$I$3,0)),"F","C")</f>
        <v>20.555555555555554</v>
      </c>
      <c r="I822" s="34">
        <f>CONVERT(INDEX(Htg_StPt_Sch_EZ!$C$31:$I$54,MATCH(Schedules_8760!$C822,Htg_StPt_Sch_EZ!$B$31:$B$54,0),MATCH(Schedules_8760!$F822,Htg_StPt_Sch_EZ!$C$30:$I$30,0)),"F","C")</f>
        <v>19.444444444444443</v>
      </c>
      <c r="J822" s="34">
        <f>CONVERT(INDEX(Clg_StPt_Sch_EZ!$C$4:$I$27,MATCH(Schedules_8760!$C822,Clg_StPt_Sch_EZ!$B$4:$B$27,0),MATCH(Schedules_8760!$F822,Clg_StPt_Sch_EZ!$C$3:$I$3,0)),"F","C")</f>
        <v>25.555555555555554</v>
      </c>
      <c r="K822" s="34">
        <f>CONVERT(INDEX(Clg_StPt_Sch_EZ!$C$31:$I$54,MATCH(Schedules_8760!$C822,Clg_StPt_Sch_EZ!$B$31:$B$54,0),MATCH(Schedules_8760!$F822,Clg_StPt_Sch_EZ!$C$30:$I$30,0)),"F","C")</f>
        <v>28.333333333333332</v>
      </c>
      <c r="L822" s="34">
        <f>CONVERT(INDEX(DHW_StPt_Sch_EZ!$C$4:$I$27,MATCH(Schedules_8760!$C822,DHW_StPt_Sch_EZ!$B$4:$B$27,0),MATCH(Schedules_8760!$F822,DHW_StPt_Sch_EZ!$C$3:$I$3,0)),"F","C")</f>
        <v>53.333333333333329</v>
      </c>
      <c r="M822" s="34">
        <f>CONVERT(INDEX(DHW_StPt_Sch_EZ!$C$31:$I$54,MATCH(Schedules_8760!$C822,DHW_StPt_Sch_EZ!$B$31:$B$54,0),MATCH(Schedules_8760!$F822,DHW_StPt_Sch_EZ!$C$30:$I$30,0)),"F","C")</f>
        <v>53.333333333333329</v>
      </c>
      <c r="N822" s="12"/>
      <c r="O822" s="12"/>
      <c r="P822" s="12"/>
    </row>
    <row r="823" spans="1:16" x14ac:dyDescent="0.25">
      <c r="A823" s="35">
        <v>822</v>
      </c>
      <c r="B823" s="89">
        <v>35.208333333333343</v>
      </c>
      <c r="C823" s="35">
        <f t="shared" si="60"/>
        <v>6</v>
      </c>
      <c r="D823" s="35">
        <f t="shared" si="63"/>
        <v>35</v>
      </c>
      <c r="E823" s="35">
        <f t="shared" si="64"/>
        <v>7</v>
      </c>
      <c r="F823" s="35" t="str">
        <f t="shared" si="61"/>
        <v>Saturday</v>
      </c>
      <c r="G823" s="35">
        <f t="shared" si="62"/>
        <v>2</v>
      </c>
      <c r="H823" s="34">
        <f>CONVERT(INDEX(Htg_StPt_Sch_EZ!$C$4:$I$27,MATCH(Schedules_8760!$C823,Htg_StPt_Sch_EZ!$B$4:$B$27,0),MATCH(Schedules_8760!$F823,Htg_StPt_Sch_EZ!$C$3:$I$3,0)),"F","C")</f>
        <v>20.555555555555554</v>
      </c>
      <c r="I823" s="34">
        <f>CONVERT(INDEX(Htg_StPt_Sch_EZ!$C$31:$I$54,MATCH(Schedules_8760!$C823,Htg_StPt_Sch_EZ!$B$31:$B$54,0),MATCH(Schedules_8760!$F823,Htg_StPt_Sch_EZ!$C$30:$I$30,0)),"F","C")</f>
        <v>19.444444444444443</v>
      </c>
      <c r="J823" s="34">
        <f>CONVERT(INDEX(Clg_StPt_Sch_EZ!$C$4:$I$27,MATCH(Schedules_8760!$C823,Clg_StPt_Sch_EZ!$B$4:$B$27,0),MATCH(Schedules_8760!$F823,Clg_StPt_Sch_EZ!$C$3:$I$3,0)),"F","C")</f>
        <v>25.555555555555554</v>
      </c>
      <c r="K823" s="34">
        <f>CONVERT(INDEX(Clg_StPt_Sch_EZ!$C$31:$I$54,MATCH(Schedules_8760!$C823,Clg_StPt_Sch_EZ!$B$31:$B$54,0),MATCH(Schedules_8760!$F823,Clg_StPt_Sch_EZ!$C$30:$I$30,0)),"F","C")</f>
        <v>28.333333333333332</v>
      </c>
      <c r="L823" s="34">
        <f>CONVERT(INDEX(DHW_StPt_Sch_EZ!$C$4:$I$27,MATCH(Schedules_8760!$C823,DHW_StPt_Sch_EZ!$B$4:$B$27,0),MATCH(Schedules_8760!$F823,DHW_StPt_Sch_EZ!$C$3:$I$3,0)),"F","C")</f>
        <v>53.333333333333329</v>
      </c>
      <c r="M823" s="34">
        <f>CONVERT(INDEX(DHW_StPt_Sch_EZ!$C$31:$I$54,MATCH(Schedules_8760!$C823,DHW_StPt_Sch_EZ!$B$31:$B$54,0),MATCH(Schedules_8760!$F823,DHW_StPt_Sch_EZ!$C$30:$I$30,0)),"F","C")</f>
        <v>53.333333333333329</v>
      </c>
      <c r="N823" s="12"/>
      <c r="O823" s="12"/>
      <c r="P823" s="12"/>
    </row>
    <row r="824" spans="1:16" x14ac:dyDescent="0.25">
      <c r="A824" s="35">
        <v>823</v>
      </c>
      <c r="B824" s="89">
        <v>35.25</v>
      </c>
      <c r="C824" s="35">
        <f t="shared" si="60"/>
        <v>7</v>
      </c>
      <c r="D824" s="35">
        <f t="shared" si="63"/>
        <v>35</v>
      </c>
      <c r="E824" s="35">
        <f t="shared" si="64"/>
        <v>7</v>
      </c>
      <c r="F824" s="35" t="str">
        <f t="shared" si="61"/>
        <v>Saturday</v>
      </c>
      <c r="G824" s="35">
        <f t="shared" si="62"/>
        <v>2</v>
      </c>
      <c r="H824" s="34">
        <f>CONVERT(INDEX(Htg_StPt_Sch_EZ!$C$4:$I$27,MATCH(Schedules_8760!$C824,Htg_StPt_Sch_EZ!$B$4:$B$27,0),MATCH(Schedules_8760!$F824,Htg_StPt_Sch_EZ!$C$3:$I$3,0)),"F","C")</f>
        <v>20.555555555555554</v>
      </c>
      <c r="I824" s="34">
        <f>CONVERT(INDEX(Htg_StPt_Sch_EZ!$C$31:$I$54,MATCH(Schedules_8760!$C824,Htg_StPt_Sch_EZ!$B$31:$B$54,0),MATCH(Schedules_8760!$F824,Htg_StPt_Sch_EZ!$C$30:$I$30,0)),"F","C")</f>
        <v>19.444444444444443</v>
      </c>
      <c r="J824" s="34">
        <f>CONVERT(INDEX(Clg_StPt_Sch_EZ!$C$4:$I$27,MATCH(Schedules_8760!$C824,Clg_StPt_Sch_EZ!$B$4:$B$27,0),MATCH(Schedules_8760!$F824,Clg_StPt_Sch_EZ!$C$3:$I$3,0)),"F","C")</f>
        <v>25.555555555555554</v>
      </c>
      <c r="K824" s="34">
        <f>CONVERT(INDEX(Clg_StPt_Sch_EZ!$C$31:$I$54,MATCH(Schedules_8760!$C824,Clg_StPt_Sch_EZ!$B$31:$B$54,0),MATCH(Schedules_8760!$F824,Clg_StPt_Sch_EZ!$C$30:$I$30,0)),"F","C")</f>
        <v>28.333333333333332</v>
      </c>
      <c r="L824" s="34">
        <f>CONVERT(INDEX(DHW_StPt_Sch_EZ!$C$4:$I$27,MATCH(Schedules_8760!$C824,DHW_StPt_Sch_EZ!$B$4:$B$27,0),MATCH(Schedules_8760!$F824,DHW_StPt_Sch_EZ!$C$3:$I$3,0)),"F","C")</f>
        <v>53.333333333333329</v>
      </c>
      <c r="M824" s="34">
        <f>CONVERT(INDEX(DHW_StPt_Sch_EZ!$C$31:$I$54,MATCH(Schedules_8760!$C824,DHW_StPt_Sch_EZ!$B$31:$B$54,0),MATCH(Schedules_8760!$F824,DHW_StPt_Sch_EZ!$C$30:$I$30,0)),"F","C")</f>
        <v>53.333333333333329</v>
      </c>
      <c r="N824" s="12"/>
      <c r="O824" s="12"/>
      <c r="P824" s="12"/>
    </row>
    <row r="825" spans="1:16" x14ac:dyDescent="0.25">
      <c r="A825" s="35">
        <v>824</v>
      </c>
      <c r="B825" s="89">
        <v>35.291666666666657</v>
      </c>
      <c r="C825" s="35">
        <f t="shared" si="60"/>
        <v>8</v>
      </c>
      <c r="D825" s="35">
        <f t="shared" si="63"/>
        <v>35</v>
      </c>
      <c r="E825" s="35">
        <f t="shared" si="64"/>
        <v>7</v>
      </c>
      <c r="F825" s="35" t="str">
        <f t="shared" si="61"/>
        <v>Saturday</v>
      </c>
      <c r="G825" s="35">
        <f t="shared" si="62"/>
        <v>2</v>
      </c>
      <c r="H825" s="34">
        <f>CONVERT(INDEX(Htg_StPt_Sch_EZ!$C$4:$I$27,MATCH(Schedules_8760!$C825,Htg_StPt_Sch_EZ!$B$4:$B$27,0),MATCH(Schedules_8760!$F825,Htg_StPt_Sch_EZ!$C$3:$I$3,0)),"F","C")</f>
        <v>20.555555555555554</v>
      </c>
      <c r="I825" s="34">
        <f>CONVERT(INDEX(Htg_StPt_Sch_EZ!$C$31:$I$54,MATCH(Schedules_8760!$C825,Htg_StPt_Sch_EZ!$B$31:$B$54,0),MATCH(Schedules_8760!$F825,Htg_StPt_Sch_EZ!$C$30:$I$30,0)),"F","C")</f>
        <v>19.444444444444443</v>
      </c>
      <c r="J825" s="34">
        <f>CONVERT(INDEX(Clg_StPt_Sch_EZ!$C$4:$I$27,MATCH(Schedules_8760!$C825,Clg_StPt_Sch_EZ!$B$4:$B$27,0),MATCH(Schedules_8760!$F825,Clg_StPt_Sch_EZ!$C$3:$I$3,0)),"F","C")</f>
        <v>25.555555555555554</v>
      </c>
      <c r="K825" s="34">
        <f>CONVERT(INDEX(Clg_StPt_Sch_EZ!$C$31:$I$54,MATCH(Schedules_8760!$C825,Clg_StPt_Sch_EZ!$B$31:$B$54,0),MATCH(Schedules_8760!$F825,Clg_StPt_Sch_EZ!$C$30:$I$30,0)),"F","C")</f>
        <v>25</v>
      </c>
      <c r="L825" s="34">
        <f>CONVERT(INDEX(DHW_StPt_Sch_EZ!$C$4:$I$27,MATCH(Schedules_8760!$C825,DHW_StPt_Sch_EZ!$B$4:$B$27,0),MATCH(Schedules_8760!$F825,DHW_StPt_Sch_EZ!$C$3:$I$3,0)),"F","C")</f>
        <v>53.333333333333329</v>
      </c>
      <c r="M825" s="34">
        <f>CONVERT(INDEX(DHW_StPt_Sch_EZ!$C$31:$I$54,MATCH(Schedules_8760!$C825,DHW_StPt_Sch_EZ!$B$31:$B$54,0),MATCH(Schedules_8760!$F825,DHW_StPt_Sch_EZ!$C$30:$I$30,0)),"F","C")</f>
        <v>53.333333333333329</v>
      </c>
      <c r="N825" s="12"/>
      <c r="O825" s="12"/>
      <c r="P825" s="12"/>
    </row>
    <row r="826" spans="1:16" x14ac:dyDescent="0.25">
      <c r="A826" s="35">
        <v>825</v>
      </c>
      <c r="B826" s="89">
        <v>35.333333333333343</v>
      </c>
      <c r="C826" s="35">
        <f t="shared" si="60"/>
        <v>9</v>
      </c>
      <c r="D826" s="35">
        <f t="shared" si="63"/>
        <v>35</v>
      </c>
      <c r="E826" s="35">
        <f t="shared" si="64"/>
        <v>7</v>
      </c>
      <c r="F826" s="35" t="str">
        <f t="shared" si="61"/>
        <v>Saturday</v>
      </c>
      <c r="G826" s="35">
        <f t="shared" si="62"/>
        <v>2</v>
      </c>
      <c r="H826" s="34">
        <f>CONVERT(INDEX(Htg_StPt_Sch_EZ!$C$4:$I$27,MATCH(Schedules_8760!$C826,Htg_StPt_Sch_EZ!$B$4:$B$27,0),MATCH(Schedules_8760!$F826,Htg_StPt_Sch_EZ!$C$3:$I$3,0)),"F","C")</f>
        <v>20.555555555555554</v>
      </c>
      <c r="I826" s="34">
        <f>CONVERT(INDEX(Htg_StPt_Sch_EZ!$C$31:$I$54,MATCH(Schedules_8760!$C826,Htg_StPt_Sch_EZ!$B$31:$B$54,0),MATCH(Schedules_8760!$F826,Htg_StPt_Sch_EZ!$C$30:$I$30,0)),"F","C")</f>
        <v>19.444444444444443</v>
      </c>
      <c r="J826" s="34">
        <f>CONVERT(INDEX(Clg_StPt_Sch_EZ!$C$4:$I$27,MATCH(Schedules_8760!$C826,Clg_StPt_Sch_EZ!$B$4:$B$27,0),MATCH(Schedules_8760!$F826,Clg_StPt_Sch_EZ!$C$3:$I$3,0)),"F","C")</f>
        <v>25.555555555555554</v>
      </c>
      <c r="K826" s="34">
        <f>CONVERT(INDEX(Clg_StPt_Sch_EZ!$C$31:$I$54,MATCH(Schedules_8760!$C826,Clg_StPt_Sch_EZ!$B$31:$B$54,0),MATCH(Schedules_8760!$F826,Clg_StPt_Sch_EZ!$C$30:$I$30,0)),"F","C")</f>
        <v>25</v>
      </c>
      <c r="L826" s="34">
        <f>CONVERT(INDEX(DHW_StPt_Sch_EZ!$C$4:$I$27,MATCH(Schedules_8760!$C826,DHW_StPt_Sch_EZ!$B$4:$B$27,0),MATCH(Schedules_8760!$F826,DHW_StPt_Sch_EZ!$C$3:$I$3,0)),"F","C")</f>
        <v>53.333333333333329</v>
      </c>
      <c r="M826" s="34">
        <f>CONVERT(INDEX(DHW_StPt_Sch_EZ!$C$31:$I$54,MATCH(Schedules_8760!$C826,DHW_StPt_Sch_EZ!$B$31:$B$54,0),MATCH(Schedules_8760!$F826,DHW_StPt_Sch_EZ!$C$30:$I$30,0)),"F","C")</f>
        <v>53.333333333333329</v>
      </c>
      <c r="N826" s="12"/>
      <c r="O826" s="12"/>
      <c r="P826" s="12"/>
    </row>
    <row r="827" spans="1:16" x14ac:dyDescent="0.25">
      <c r="A827" s="35">
        <v>826</v>
      </c>
      <c r="B827" s="89">
        <v>35.375</v>
      </c>
      <c r="C827" s="35">
        <f t="shared" si="60"/>
        <v>10</v>
      </c>
      <c r="D827" s="35">
        <f t="shared" si="63"/>
        <v>35</v>
      </c>
      <c r="E827" s="35">
        <f t="shared" si="64"/>
        <v>7</v>
      </c>
      <c r="F827" s="35" t="str">
        <f t="shared" si="61"/>
        <v>Saturday</v>
      </c>
      <c r="G827" s="35">
        <f t="shared" si="62"/>
        <v>2</v>
      </c>
      <c r="H827" s="34">
        <f>CONVERT(INDEX(Htg_StPt_Sch_EZ!$C$4:$I$27,MATCH(Schedules_8760!$C827,Htg_StPt_Sch_EZ!$B$4:$B$27,0),MATCH(Schedules_8760!$F827,Htg_StPt_Sch_EZ!$C$3:$I$3,0)),"F","C")</f>
        <v>20.555555555555554</v>
      </c>
      <c r="I827" s="34">
        <f>CONVERT(INDEX(Htg_StPt_Sch_EZ!$C$31:$I$54,MATCH(Schedules_8760!$C827,Htg_StPt_Sch_EZ!$B$31:$B$54,0),MATCH(Schedules_8760!$F827,Htg_StPt_Sch_EZ!$C$30:$I$30,0)),"F","C")</f>
        <v>19.444444444444443</v>
      </c>
      <c r="J827" s="34">
        <f>CONVERT(INDEX(Clg_StPt_Sch_EZ!$C$4:$I$27,MATCH(Schedules_8760!$C827,Clg_StPt_Sch_EZ!$B$4:$B$27,0),MATCH(Schedules_8760!$F827,Clg_StPt_Sch_EZ!$C$3:$I$3,0)),"F","C")</f>
        <v>25.555555555555554</v>
      </c>
      <c r="K827" s="34">
        <f>CONVERT(INDEX(Clg_StPt_Sch_EZ!$C$31:$I$54,MATCH(Schedules_8760!$C827,Clg_StPt_Sch_EZ!$B$31:$B$54,0),MATCH(Schedules_8760!$F827,Clg_StPt_Sch_EZ!$C$30:$I$30,0)),"F","C")</f>
        <v>25</v>
      </c>
      <c r="L827" s="34">
        <f>CONVERT(INDEX(DHW_StPt_Sch_EZ!$C$4:$I$27,MATCH(Schedules_8760!$C827,DHW_StPt_Sch_EZ!$B$4:$B$27,0),MATCH(Schedules_8760!$F827,DHW_StPt_Sch_EZ!$C$3:$I$3,0)),"F","C")</f>
        <v>53.333333333333329</v>
      </c>
      <c r="M827" s="34">
        <f>CONVERT(INDEX(DHW_StPt_Sch_EZ!$C$31:$I$54,MATCH(Schedules_8760!$C827,DHW_StPt_Sch_EZ!$B$31:$B$54,0),MATCH(Schedules_8760!$F827,DHW_StPt_Sch_EZ!$C$30:$I$30,0)),"F","C")</f>
        <v>53.333333333333329</v>
      </c>
      <c r="N827" s="12"/>
      <c r="O827" s="12"/>
      <c r="P827" s="12"/>
    </row>
    <row r="828" spans="1:16" x14ac:dyDescent="0.25">
      <c r="A828" s="35">
        <v>827</v>
      </c>
      <c r="B828" s="89">
        <v>35.416666666666657</v>
      </c>
      <c r="C828" s="35">
        <f t="shared" si="60"/>
        <v>11</v>
      </c>
      <c r="D828" s="35">
        <f t="shared" si="63"/>
        <v>35</v>
      </c>
      <c r="E828" s="35">
        <f t="shared" si="64"/>
        <v>7</v>
      </c>
      <c r="F828" s="35" t="str">
        <f t="shared" si="61"/>
        <v>Saturday</v>
      </c>
      <c r="G828" s="35">
        <f t="shared" si="62"/>
        <v>2</v>
      </c>
      <c r="H828" s="34">
        <f>CONVERT(INDEX(Htg_StPt_Sch_EZ!$C$4:$I$27,MATCH(Schedules_8760!$C828,Htg_StPt_Sch_EZ!$B$4:$B$27,0),MATCH(Schedules_8760!$F828,Htg_StPt_Sch_EZ!$C$3:$I$3,0)),"F","C")</f>
        <v>20.555555555555554</v>
      </c>
      <c r="I828" s="34">
        <f>CONVERT(INDEX(Htg_StPt_Sch_EZ!$C$31:$I$54,MATCH(Schedules_8760!$C828,Htg_StPt_Sch_EZ!$B$31:$B$54,0),MATCH(Schedules_8760!$F828,Htg_StPt_Sch_EZ!$C$30:$I$30,0)),"F","C")</f>
        <v>19.444444444444443</v>
      </c>
      <c r="J828" s="34">
        <f>CONVERT(INDEX(Clg_StPt_Sch_EZ!$C$4:$I$27,MATCH(Schedules_8760!$C828,Clg_StPt_Sch_EZ!$B$4:$B$27,0),MATCH(Schedules_8760!$F828,Clg_StPt_Sch_EZ!$C$3:$I$3,0)),"F","C")</f>
        <v>25.555555555555554</v>
      </c>
      <c r="K828" s="34">
        <f>CONVERT(INDEX(Clg_StPt_Sch_EZ!$C$31:$I$54,MATCH(Schedules_8760!$C828,Clg_StPt_Sch_EZ!$B$31:$B$54,0),MATCH(Schedules_8760!$F828,Clg_StPt_Sch_EZ!$C$30:$I$30,0)),"F","C")</f>
        <v>25</v>
      </c>
      <c r="L828" s="34">
        <f>CONVERT(INDEX(DHW_StPt_Sch_EZ!$C$4:$I$27,MATCH(Schedules_8760!$C828,DHW_StPt_Sch_EZ!$B$4:$B$27,0),MATCH(Schedules_8760!$F828,DHW_StPt_Sch_EZ!$C$3:$I$3,0)),"F","C")</f>
        <v>53.333333333333329</v>
      </c>
      <c r="M828" s="34">
        <f>CONVERT(INDEX(DHW_StPt_Sch_EZ!$C$31:$I$54,MATCH(Schedules_8760!$C828,DHW_StPt_Sch_EZ!$B$31:$B$54,0),MATCH(Schedules_8760!$F828,DHW_StPt_Sch_EZ!$C$30:$I$30,0)),"F","C")</f>
        <v>53.333333333333329</v>
      </c>
      <c r="N828" s="12"/>
      <c r="O828" s="12"/>
      <c r="P828" s="12"/>
    </row>
    <row r="829" spans="1:16" x14ac:dyDescent="0.25">
      <c r="A829" s="35">
        <v>828</v>
      </c>
      <c r="B829" s="89">
        <v>35.458333333333343</v>
      </c>
      <c r="C829" s="35">
        <f t="shared" si="60"/>
        <v>12</v>
      </c>
      <c r="D829" s="35">
        <f t="shared" si="63"/>
        <v>35</v>
      </c>
      <c r="E829" s="35">
        <f t="shared" si="64"/>
        <v>7</v>
      </c>
      <c r="F829" s="35" t="str">
        <f t="shared" si="61"/>
        <v>Saturday</v>
      </c>
      <c r="G829" s="35">
        <f t="shared" si="62"/>
        <v>2</v>
      </c>
      <c r="H829" s="34">
        <f>CONVERT(INDEX(Htg_StPt_Sch_EZ!$C$4:$I$27,MATCH(Schedules_8760!$C829,Htg_StPt_Sch_EZ!$B$4:$B$27,0),MATCH(Schedules_8760!$F829,Htg_StPt_Sch_EZ!$C$3:$I$3,0)),"F","C")</f>
        <v>20.555555555555554</v>
      </c>
      <c r="I829" s="34">
        <f>CONVERT(INDEX(Htg_StPt_Sch_EZ!$C$31:$I$54,MATCH(Schedules_8760!$C829,Htg_StPt_Sch_EZ!$B$31:$B$54,0),MATCH(Schedules_8760!$F829,Htg_StPt_Sch_EZ!$C$30:$I$30,0)),"F","C")</f>
        <v>19.444444444444443</v>
      </c>
      <c r="J829" s="34">
        <f>CONVERT(INDEX(Clg_StPt_Sch_EZ!$C$4:$I$27,MATCH(Schedules_8760!$C829,Clg_StPt_Sch_EZ!$B$4:$B$27,0),MATCH(Schedules_8760!$F829,Clg_StPt_Sch_EZ!$C$3:$I$3,0)),"F","C")</f>
        <v>25.555555555555554</v>
      </c>
      <c r="K829" s="34">
        <f>CONVERT(INDEX(Clg_StPt_Sch_EZ!$C$31:$I$54,MATCH(Schedules_8760!$C829,Clg_StPt_Sch_EZ!$B$31:$B$54,0),MATCH(Schedules_8760!$F829,Clg_StPt_Sch_EZ!$C$30:$I$30,0)),"F","C")</f>
        <v>25</v>
      </c>
      <c r="L829" s="34">
        <f>CONVERT(INDEX(DHW_StPt_Sch_EZ!$C$4:$I$27,MATCH(Schedules_8760!$C829,DHW_StPt_Sch_EZ!$B$4:$B$27,0),MATCH(Schedules_8760!$F829,DHW_StPt_Sch_EZ!$C$3:$I$3,0)),"F","C")</f>
        <v>53.333333333333329</v>
      </c>
      <c r="M829" s="34">
        <f>CONVERT(INDEX(DHW_StPt_Sch_EZ!$C$31:$I$54,MATCH(Schedules_8760!$C829,DHW_StPt_Sch_EZ!$B$31:$B$54,0),MATCH(Schedules_8760!$F829,DHW_StPt_Sch_EZ!$C$30:$I$30,0)),"F","C")</f>
        <v>53.333333333333329</v>
      </c>
      <c r="N829" s="12"/>
      <c r="O829" s="12"/>
      <c r="P829" s="12"/>
    </row>
    <row r="830" spans="1:16" x14ac:dyDescent="0.25">
      <c r="A830" s="35">
        <v>829</v>
      </c>
      <c r="B830" s="89">
        <v>35.5</v>
      </c>
      <c r="C830" s="35">
        <f t="shared" si="60"/>
        <v>13</v>
      </c>
      <c r="D830" s="35">
        <f t="shared" si="63"/>
        <v>35</v>
      </c>
      <c r="E830" s="35">
        <f t="shared" si="64"/>
        <v>7</v>
      </c>
      <c r="F830" s="35" t="str">
        <f t="shared" si="61"/>
        <v>Saturday</v>
      </c>
      <c r="G830" s="35">
        <f t="shared" si="62"/>
        <v>2</v>
      </c>
      <c r="H830" s="34">
        <f>CONVERT(INDEX(Htg_StPt_Sch_EZ!$C$4:$I$27,MATCH(Schedules_8760!$C830,Htg_StPt_Sch_EZ!$B$4:$B$27,0),MATCH(Schedules_8760!$F830,Htg_StPt_Sch_EZ!$C$3:$I$3,0)),"F","C")</f>
        <v>20.555555555555554</v>
      </c>
      <c r="I830" s="34">
        <f>CONVERT(INDEX(Htg_StPt_Sch_EZ!$C$31:$I$54,MATCH(Schedules_8760!$C830,Htg_StPt_Sch_EZ!$B$31:$B$54,0),MATCH(Schedules_8760!$F830,Htg_StPt_Sch_EZ!$C$30:$I$30,0)),"F","C")</f>
        <v>19.444444444444443</v>
      </c>
      <c r="J830" s="34">
        <f>CONVERT(INDEX(Clg_StPt_Sch_EZ!$C$4:$I$27,MATCH(Schedules_8760!$C830,Clg_StPt_Sch_EZ!$B$4:$B$27,0),MATCH(Schedules_8760!$F830,Clg_StPt_Sch_EZ!$C$3:$I$3,0)),"F","C")</f>
        <v>25.555555555555554</v>
      </c>
      <c r="K830" s="34">
        <f>CONVERT(INDEX(Clg_StPt_Sch_EZ!$C$31:$I$54,MATCH(Schedules_8760!$C830,Clg_StPt_Sch_EZ!$B$31:$B$54,0),MATCH(Schedules_8760!$F830,Clg_StPt_Sch_EZ!$C$30:$I$30,0)),"F","C")</f>
        <v>25</v>
      </c>
      <c r="L830" s="34">
        <f>CONVERT(INDEX(DHW_StPt_Sch_EZ!$C$4:$I$27,MATCH(Schedules_8760!$C830,DHW_StPt_Sch_EZ!$B$4:$B$27,0),MATCH(Schedules_8760!$F830,DHW_StPt_Sch_EZ!$C$3:$I$3,0)),"F","C")</f>
        <v>53.333333333333329</v>
      </c>
      <c r="M830" s="34">
        <f>CONVERT(INDEX(DHW_StPt_Sch_EZ!$C$31:$I$54,MATCH(Schedules_8760!$C830,DHW_StPt_Sch_EZ!$B$31:$B$54,0),MATCH(Schedules_8760!$F830,DHW_StPt_Sch_EZ!$C$30:$I$30,0)),"F","C")</f>
        <v>53.333333333333329</v>
      </c>
      <c r="N830" s="12"/>
      <c r="O830" s="12"/>
      <c r="P830" s="12"/>
    </row>
    <row r="831" spans="1:16" x14ac:dyDescent="0.25">
      <c r="A831" s="35">
        <v>830</v>
      </c>
      <c r="B831" s="89">
        <v>35.541666666666657</v>
      </c>
      <c r="C831" s="35">
        <f t="shared" si="60"/>
        <v>14</v>
      </c>
      <c r="D831" s="35">
        <f t="shared" si="63"/>
        <v>35</v>
      </c>
      <c r="E831" s="35">
        <f t="shared" si="64"/>
        <v>7</v>
      </c>
      <c r="F831" s="35" t="str">
        <f t="shared" si="61"/>
        <v>Saturday</v>
      </c>
      <c r="G831" s="35">
        <f t="shared" si="62"/>
        <v>2</v>
      </c>
      <c r="H831" s="34">
        <f>CONVERT(INDEX(Htg_StPt_Sch_EZ!$C$4:$I$27,MATCH(Schedules_8760!$C831,Htg_StPt_Sch_EZ!$B$4:$B$27,0),MATCH(Schedules_8760!$F831,Htg_StPt_Sch_EZ!$C$3:$I$3,0)),"F","C")</f>
        <v>20.555555555555554</v>
      </c>
      <c r="I831" s="34">
        <f>CONVERT(INDEX(Htg_StPt_Sch_EZ!$C$31:$I$54,MATCH(Schedules_8760!$C831,Htg_StPt_Sch_EZ!$B$31:$B$54,0),MATCH(Schedules_8760!$F831,Htg_StPt_Sch_EZ!$C$30:$I$30,0)),"F","C")</f>
        <v>19.444444444444443</v>
      </c>
      <c r="J831" s="34">
        <f>CONVERT(INDEX(Clg_StPt_Sch_EZ!$C$4:$I$27,MATCH(Schedules_8760!$C831,Clg_StPt_Sch_EZ!$B$4:$B$27,0),MATCH(Schedules_8760!$F831,Clg_StPt_Sch_EZ!$C$3:$I$3,0)),"F","C")</f>
        <v>25.555555555555554</v>
      </c>
      <c r="K831" s="34">
        <f>CONVERT(INDEX(Clg_StPt_Sch_EZ!$C$31:$I$54,MATCH(Schedules_8760!$C831,Clg_StPt_Sch_EZ!$B$31:$B$54,0),MATCH(Schedules_8760!$F831,Clg_StPt_Sch_EZ!$C$30:$I$30,0)),"F","C")</f>
        <v>25</v>
      </c>
      <c r="L831" s="34">
        <f>CONVERT(INDEX(DHW_StPt_Sch_EZ!$C$4:$I$27,MATCH(Schedules_8760!$C831,DHW_StPt_Sch_EZ!$B$4:$B$27,0),MATCH(Schedules_8760!$F831,DHW_StPt_Sch_EZ!$C$3:$I$3,0)),"F","C")</f>
        <v>53.333333333333329</v>
      </c>
      <c r="M831" s="34">
        <f>CONVERT(INDEX(DHW_StPt_Sch_EZ!$C$31:$I$54,MATCH(Schedules_8760!$C831,DHW_StPt_Sch_EZ!$B$31:$B$54,0),MATCH(Schedules_8760!$F831,DHW_StPt_Sch_EZ!$C$30:$I$30,0)),"F","C")</f>
        <v>53.333333333333329</v>
      </c>
      <c r="N831" s="12"/>
      <c r="O831" s="12"/>
      <c r="P831" s="12"/>
    </row>
    <row r="832" spans="1:16" x14ac:dyDescent="0.25">
      <c r="A832" s="35">
        <v>831</v>
      </c>
      <c r="B832" s="89">
        <v>35.583333333333343</v>
      </c>
      <c r="C832" s="35">
        <f t="shared" si="60"/>
        <v>15</v>
      </c>
      <c r="D832" s="35">
        <f t="shared" si="63"/>
        <v>35</v>
      </c>
      <c r="E832" s="35">
        <f t="shared" si="64"/>
        <v>7</v>
      </c>
      <c r="F832" s="35" t="str">
        <f t="shared" si="61"/>
        <v>Saturday</v>
      </c>
      <c r="G832" s="35">
        <f t="shared" si="62"/>
        <v>2</v>
      </c>
      <c r="H832" s="34">
        <f>CONVERT(INDEX(Htg_StPt_Sch_EZ!$C$4:$I$27,MATCH(Schedules_8760!$C832,Htg_StPt_Sch_EZ!$B$4:$B$27,0),MATCH(Schedules_8760!$F832,Htg_StPt_Sch_EZ!$C$3:$I$3,0)),"F","C")</f>
        <v>20.555555555555554</v>
      </c>
      <c r="I832" s="34">
        <f>CONVERT(INDEX(Htg_StPt_Sch_EZ!$C$31:$I$54,MATCH(Schedules_8760!$C832,Htg_StPt_Sch_EZ!$B$31:$B$54,0),MATCH(Schedules_8760!$F832,Htg_StPt_Sch_EZ!$C$30:$I$30,0)),"F","C")</f>
        <v>21.111111111111111</v>
      </c>
      <c r="J832" s="34">
        <f>CONVERT(INDEX(Clg_StPt_Sch_EZ!$C$4:$I$27,MATCH(Schedules_8760!$C832,Clg_StPt_Sch_EZ!$B$4:$B$27,0),MATCH(Schedules_8760!$F832,Clg_StPt_Sch_EZ!$C$3:$I$3,0)),"F","C")</f>
        <v>25.555555555555554</v>
      </c>
      <c r="K832" s="34">
        <f>CONVERT(INDEX(Clg_StPt_Sch_EZ!$C$31:$I$54,MATCH(Schedules_8760!$C832,Clg_StPt_Sch_EZ!$B$31:$B$54,0),MATCH(Schedules_8760!$F832,Clg_StPt_Sch_EZ!$C$30:$I$30,0)),"F","C")</f>
        <v>25</v>
      </c>
      <c r="L832" s="34">
        <f>CONVERT(INDEX(DHW_StPt_Sch_EZ!$C$4:$I$27,MATCH(Schedules_8760!$C832,DHW_StPt_Sch_EZ!$B$4:$B$27,0),MATCH(Schedules_8760!$F832,DHW_StPt_Sch_EZ!$C$3:$I$3,0)),"F","C")</f>
        <v>53.333333333333329</v>
      </c>
      <c r="M832" s="34">
        <f>CONVERT(INDEX(DHW_StPt_Sch_EZ!$C$31:$I$54,MATCH(Schedules_8760!$C832,DHW_StPt_Sch_EZ!$B$31:$B$54,0),MATCH(Schedules_8760!$F832,DHW_StPt_Sch_EZ!$C$30:$I$30,0)),"F","C")</f>
        <v>53.333333333333329</v>
      </c>
      <c r="N832" s="12"/>
      <c r="O832" s="12"/>
      <c r="P832" s="12"/>
    </row>
    <row r="833" spans="1:16" x14ac:dyDescent="0.25">
      <c r="A833" s="35">
        <v>832</v>
      </c>
      <c r="B833" s="89">
        <v>35.625</v>
      </c>
      <c r="C833" s="35">
        <f t="shared" si="60"/>
        <v>16</v>
      </c>
      <c r="D833" s="35">
        <f t="shared" si="63"/>
        <v>35</v>
      </c>
      <c r="E833" s="35">
        <f t="shared" si="64"/>
        <v>7</v>
      </c>
      <c r="F833" s="35" t="str">
        <f t="shared" si="61"/>
        <v>Saturday</v>
      </c>
      <c r="G833" s="35">
        <f t="shared" si="62"/>
        <v>2</v>
      </c>
      <c r="H833" s="34">
        <f>CONVERT(INDEX(Htg_StPt_Sch_EZ!$C$4:$I$27,MATCH(Schedules_8760!$C833,Htg_StPt_Sch_EZ!$B$4:$B$27,0),MATCH(Schedules_8760!$F833,Htg_StPt_Sch_EZ!$C$3:$I$3,0)),"F","C")</f>
        <v>20.555555555555554</v>
      </c>
      <c r="I833" s="34">
        <f>CONVERT(INDEX(Htg_StPt_Sch_EZ!$C$31:$I$54,MATCH(Schedules_8760!$C833,Htg_StPt_Sch_EZ!$B$31:$B$54,0),MATCH(Schedules_8760!$F833,Htg_StPt_Sch_EZ!$C$30:$I$30,0)),"F","C")</f>
        <v>21.111111111111111</v>
      </c>
      <c r="J833" s="34">
        <f>CONVERT(INDEX(Clg_StPt_Sch_EZ!$C$4:$I$27,MATCH(Schedules_8760!$C833,Clg_StPt_Sch_EZ!$B$4:$B$27,0),MATCH(Schedules_8760!$F833,Clg_StPt_Sch_EZ!$C$3:$I$3,0)),"F","C")</f>
        <v>25.555555555555554</v>
      </c>
      <c r="K833" s="34">
        <f>CONVERT(INDEX(Clg_StPt_Sch_EZ!$C$31:$I$54,MATCH(Schedules_8760!$C833,Clg_StPt_Sch_EZ!$B$31:$B$54,0),MATCH(Schedules_8760!$F833,Clg_StPt_Sch_EZ!$C$30:$I$30,0)),"F","C")</f>
        <v>25</v>
      </c>
      <c r="L833" s="34">
        <f>CONVERT(INDEX(DHW_StPt_Sch_EZ!$C$4:$I$27,MATCH(Schedules_8760!$C833,DHW_StPt_Sch_EZ!$B$4:$B$27,0),MATCH(Schedules_8760!$F833,DHW_StPt_Sch_EZ!$C$3:$I$3,0)),"F","C")</f>
        <v>53.333333333333329</v>
      </c>
      <c r="M833" s="34">
        <f>CONVERT(INDEX(DHW_StPt_Sch_EZ!$C$31:$I$54,MATCH(Schedules_8760!$C833,DHW_StPt_Sch_EZ!$B$31:$B$54,0),MATCH(Schedules_8760!$F833,DHW_StPt_Sch_EZ!$C$30:$I$30,0)),"F","C")</f>
        <v>53.333333333333329</v>
      </c>
      <c r="N833" s="12"/>
      <c r="O833" s="12"/>
      <c r="P833" s="12"/>
    </row>
    <row r="834" spans="1:16" x14ac:dyDescent="0.25">
      <c r="A834" s="35">
        <v>833</v>
      </c>
      <c r="B834" s="89">
        <v>35.666666666666657</v>
      </c>
      <c r="C834" s="35">
        <f t="shared" ref="C834:C897" si="65">HOUR(B834)+1</f>
        <v>17</v>
      </c>
      <c r="D834" s="35">
        <f t="shared" si="63"/>
        <v>35</v>
      </c>
      <c r="E834" s="35">
        <f t="shared" si="64"/>
        <v>7</v>
      </c>
      <c r="F834" s="35" t="str">
        <f t="shared" ref="F834:F897" si="66">IF(E834=1,"Sunday",IF(E834=2,"Monday",IF(E834=3,"Tuesday",IF(E834=4,"Wednesday",IF(E834=5,"Thursday",IF(E834=6,"Friday","Saturday"))))))</f>
        <v>Saturday</v>
      </c>
      <c r="G834" s="35">
        <f t="shared" ref="G834:G897" si="67">MONTH(B834)</f>
        <v>2</v>
      </c>
      <c r="H834" s="34">
        <f>CONVERT(INDEX(Htg_StPt_Sch_EZ!$C$4:$I$27,MATCH(Schedules_8760!$C834,Htg_StPt_Sch_EZ!$B$4:$B$27,0),MATCH(Schedules_8760!$F834,Htg_StPt_Sch_EZ!$C$3:$I$3,0)),"F","C")</f>
        <v>20.555555555555554</v>
      </c>
      <c r="I834" s="34">
        <f>CONVERT(INDEX(Htg_StPt_Sch_EZ!$C$31:$I$54,MATCH(Schedules_8760!$C834,Htg_StPt_Sch_EZ!$B$31:$B$54,0),MATCH(Schedules_8760!$F834,Htg_StPt_Sch_EZ!$C$30:$I$30,0)),"F","C")</f>
        <v>17.777777777777779</v>
      </c>
      <c r="J834" s="34">
        <f>CONVERT(INDEX(Clg_StPt_Sch_EZ!$C$4:$I$27,MATCH(Schedules_8760!$C834,Clg_StPt_Sch_EZ!$B$4:$B$27,0),MATCH(Schedules_8760!$F834,Clg_StPt_Sch_EZ!$C$3:$I$3,0)),"F","C")</f>
        <v>25.555555555555554</v>
      </c>
      <c r="K834" s="34">
        <f>CONVERT(INDEX(Clg_StPt_Sch_EZ!$C$31:$I$54,MATCH(Schedules_8760!$C834,Clg_StPt_Sch_EZ!$B$31:$B$54,0),MATCH(Schedules_8760!$F834,Clg_StPt_Sch_EZ!$C$30:$I$30,0)),"F","C")</f>
        <v>25</v>
      </c>
      <c r="L834" s="34">
        <f>CONVERT(INDEX(DHW_StPt_Sch_EZ!$C$4:$I$27,MATCH(Schedules_8760!$C834,DHW_StPt_Sch_EZ!$B$4:$B$27,0),MATCH(Schedules_8760!$F834,DHW_StPt_Sch_EZ!$C$3:$I$3,0)),"F","C")</f>
        <v>53.333333333333329</v>
      </c>
      <c r="M834" s="34">
        <f>CONVERT(INDEX(DHW_StPt_Sch_EZ!$C$31:$I$54,MATCH(Schedules_8760!$C834,DHW_StPt_Sch_EZ!$B$31:$B$54,0),MATCH(Schedules_8760!$F834,DHW_StPt_Sch_EZ!$C$30:$I$30,0)),"F","C")</f>
        <v>53.333333333333329</v>
      </c>
      <c r="N834" s="12"/>
      <c r="O834" s="12"/>
      <c r="P834" s="12"/>
    </row>
    <row r="835" spans="1:16" x14ac:dyDescent="0.25">
      <c r="A835" s="35">
        <v>834</v>
      </c>
      <c r="B835" s="89">
        <v>35.708333333333343</v>
      </c>
      <c r="C835" s="35">
        <f t="shared" si="65"/>
        <v>18</v>
      </c>
      <c r="D835" s="35">
        <f t="shared" ref="D835:D898" si="68">IF(C835=1,D834+1,D834)</f>
        <v>35</v>
      </c>
      <c r="E835" s="35">
        <f t="shared" ref="E835:E898" si="69">IF(AND(C835=1,E834=7),1,IF(C835=1,E834+1,E834))</f>
        <v>7</v>
      </c>
      <c r="F835" s="35" t="str">
        <f t="shared" si="66"/>
        <v>Saturday</v>
      </c>
      <c r="G835" s="35">
        <f t="shared" si="67"/>
        <v>2</v>
      </c>
      <c r="H835" s="34">
        <f>CONVERT(INDEX(Htg_StPt_Sch_EZ!$C$4:$I$27,MATCH(Schedules_8760!$C835,Htg_StPt_Sch_EZ!$B$4:$B$27,0),MATCH(Schedules_8760!$F835,Htg_StPt_Sch_EZ!$C$3:$I$3,0)),"F","C")</f>
        <v>20.555555555555554</v>
      </c>
      <c r="I835" s="34">
        <f>CONVERT(INDEX(Htg_StPt_Sch_EZ!$C$31:$I$54,MATCH(Schedules_8760!$C835,Htg_StPt_Sch_EZ!$B$31:$B$54,0),MATCH(Schedules_8760!$F835,Htg_StPt_Sch_EZ!$C$30:$I$30,0)),"F","C")</f>
        <v>17.777777777777779</v>
      </c>
      <c r="J835" s="34">
        <f>CONVERT(INDEX(Clg_StPt_Sch_EZ!$C$4:$I$27,MATCH(Schedules_8760!$C835,Clg_StPt_Sch_EZ!$B$4:$B$27,0),MATCH(Schedules_8760!$F835,Clg_StPt_Sch_EZ!$C$3:$I$3,0)),"F","C")</f>
        <v>25.555555555555554</v>
      </c>
      <c r="K835" s="34">
        <f>CONVERT(INDEX(Clg_StPt_Sch_EZ!$C$31:$I$54,MATCH(Schedules_8760!$C835,Clg_StPt_Sch_EZ!$B$31:$B$54,0),MATCH(Schedules_8760!$F835,Clg_StPt_Sch_EZ!$C$30:$I$30,0)),"F","C")</f>
        <v>28.333333333333332</v>
      </c>
      <c r="L835" s="34">
        <f>CONVERT(INDEX(DHW_StPt_Sch_EZ!$C$4:$I$27,MATCH(Schedules_8760!$C835,DHW_StPt_Sch_EZ!$B$4:$B$27,0),MATCH(Schedules_8760!$F835,DHW_StPt_Sch_EZ!$C$3:$I$3,0)),"F","C")</f>
        <v>53.333333333333329</v>
      </c>
      <c r="M835" s="34">
        <f>CONVERT(INDEX(DHW_StPt_Sch_EZ!$C$31:$I$54,MATCH(Schedules_8760!$C835,DHW_StPt_Sch_EZ!$B$31:$B$54,0),MATCH(Schedules_8760!$F835,DHW_StPt_Sch_EZ!$C$30:$I$30,0)),"F","C")</f>
        <v>53.333333333333329</v>
      </c>
      <c r="N835" s="12"/>
      <c r="O835" s="12"/>
      <c r="P835" s="12"/>
    </row>
    <row r="836" spans="1:16" x14ac:dyDescent="0.25">
      <c r="A836" s="35">
        <v>835</v>
      </c>
      <c r="B836" s="89">
        <v>35.75</v>
      </c>
      <c r="C836" s="35">
        <f t="shared" si="65"/>
        <v>19</v>
      </c>
      <c r="D836" s="35">
        <f t="shared" si="68"/>
        <v>35</v>
      </c>
      <c r="E836" s="35">
        <f t="shared" si="69"/>
        <v>7</v>
      </c>
      <c r="F836" s="35" t="str">
        <f t="shared" si="66"/>
        <v>Saturday</v>
      </c>
      <c r="G836" s="35">
        <f t="shared" si="67"/>
        <v>2</v>
      </c>
      <c r="H836" s="34">
        <f>CONVERT(INDEX(Htg_StPt_Sch_EZ!$C$4:$I$27,MATCH(Schedules_8760!$C836,Htg_StPt_Sch_EZ!$B$4:$B$27,0),MATCH(Schedules_8760!$F836,Htg_StPt_Sch_EZ!$C$3:$I$3,0)),"F","C")</f>
        <v>20.555555555555554</v>
      </c>
      <c r="I836" s="34">
        <f>CONVERT(INDEX(Htg_StPt_Sch_EZ!$C$31:$I$54,MATCH(Schedules_8760!$C836,Htg_StPt_Sch_EZ!$B$31:$B$54,0),MATCH(Schedules_8760!$F836,Htg_StPt_Sch_EZ!$C$30:$I$30,0)),"F","C")</f>
        <v>18.333333333333332</v>
      </c>
      <c r="J836" s="34">
        <f>CONVERT(INDEX(Clg_StPt_Sch_EZ!$C$4:$I$27,MATCH(Schedules_8760!$C836,Clg_StPt_Sch_EZ!$B$4:$B$27,0),MATCH(Schedules_8760!$F836,Clg_StPt_Sch_EZ!$C$3:$I$3,0)),"F","C")</f>
        <v>25.555555555555554</v>
      </c>
      <c r="K836" s="34">
        <f>CONVERT(INDEX(Clg_StPt_Sch_EZ!$C$31:$I$54,MATCH(Schedules_8760!$C836,Clg_StPt_Sch_EZ!$B$31:$B$54,0),MATCH(Schedules_8760!$F836,Clg_StPt_Sch_EZ!$C$30:$I$30,0)),"F","C")</f>
        <v>28.333333333333332</v>
      </c>
      <c r="L836" s="34">
        <f>CONVERT(INDEX(DHW_StPt_Sch_EZ!$C$4:$I$27,MATCH(Schedules_8760!$C836,DHW_StPt_Sch_EZ!$B$4:$B$27,0),MATCH(Schedules_8760!$F836,DHW_StPt_Sch_EZ!$C$3:$I$3,0)),"F","C")</f>
        <v>53.333333333333329</v>
      </c>
      <c r="M836" s="34">
        <f>CONVERT(INDEX(DHW_StPt_Sch_EZ!$C$31:$I$54,MATCH(Schedules_8760!$C836,DHW_StPt_Sch_EZ!$B$31:$B$54,0),MATCH(Schedules_8760!$F836,DHW_StPt_Sch_EZ!$C$30:$I$30,0)),"F","C")</f>
        <v>53.333333333333329</v>
      </c>
      <c r="N836" s="12"/>
      <c r="O836" s="12"/>
      <c r="P836" s="12"/>
    </row>
    <row r="837" spans="1:16" x14ac:dyDescent="0.25">
      <c r="A837" s="35">
        <v>836</v>
      </c>
      <c r="B837" s="89">
        <v>35.791666666666657</v>
      </c>
      <c r="C837" s="35">
        <f t="shared" si="65"/>
        <v>20</v>
      </c>
      <c r="D837" s="35">
        <f t="shared" si="68"/>
        <v>35</v>
      </c>
      <c r="E837" s="35">
        <f t="shared" si="69"/>
        <v>7</v>
      </c>
      <c r="F837" s="35" t="str">
        <f t="shared" si="66"/>
        <v>Saturday</v>
      </c>
      <c r="G837" s="35">
        <f t="shared" si="67"/>
        <v>2</v>
      </c>
      <c r="H837" s="34">
        <f>CONVERT(INDEX(Htg_StPt_Sch_EZ!$C$4:$I$27,MATCH(Schedules_8760!$C837,Htg_StPt_Sch_EZ!$B$4:$B$27,0),MATCH(Schedules_8760!$F837,Htg_StPt_Sch_EZ!$C$3:$I$3,0)),"F","C")</f>
        <v>20.555555555555554</v>
      </c>
      <c r="I837" s="34">
        <f>CONVERT(INDEX(Htg_StPt_Sch_EZ!$C$31:$I$54,MATCH(Schedules_8760!$C837,Htg_StPt_Sch_EZ!$B$31:$B$54,0),MATCH(Schedules_8760!$F837,Htg_StPt_Sch_EZ!$C$30:$I$30,0)),"F","C")</f>
        <v>18.888888888888889</v>
      </c>
      <c r="J837" s="34">
        <f>CONVERT(INDEX(Clg_StPt_Sch_EZ!$C$4:$I$27,MATCH(Schedules_8760!$C837,Clg_StPt_Sch_EZ!$B$4:$B$27,0),MATCH(Schedules_8760!$F837,Clg_StPt_Sch_EZ!$C$3:$I$3,0)),"F","C")</f>
        <v>25.555555555555554</v>
      </c>
      <c r="K837" s="34">
        <f>CONVERT(INDEX(Clg_StPt_Sch_EZ!$C$31:$I$54,MATCH(Schedules_8760!$C837,Clg_StPt_Sch_EZ!$B$31:$B$54,0),MATCH(Schedules_8760!$F837,Clg_StPt_Sch_EZ!$C$30:$I$30,0)),"F","C")</f>
        <v>28.333333333333332</v>
      </c>
      <c r="L837" s="34">
        <f>CONVERT(INDEX(DHW_StPt_Sch_EZ!$C$4:$I$27,MATCH(Schedules_8760!$C837,DHW_StPt_Sch_EZ!$B$4:$B$27,0),MATCH(Schedules_8760!$F837,DHW_StPt_Sch_EZ!$C$3:$I$3,0)),"F","C")</f>
        <v>53.333333333333329</v>
      </c>
      <c r="M837" s="34">
        <f>CONVERT(INDEX(DHW_StPt_Sch_EZ!$C$31:$I$54,MATCH(Schedules_8760!$C837,DHW_StPt_Sch_EZ!$B$31:$B$54,0),MATCH(Schedules_8760!$F837,DHW_StPt_Sch_EZ!$C$30:$I$30,0)),"F","C")</f>
        <v>53.333333333333329</v>
      </c>
      <c r="N837" s="12"/>
      <c r="O837" s="12"/>
      <c r="P837" s="12"/>
    </row>
    <row r="838" spans="1:16" x14ac:dyDescent="0.25">
      <c r="A838" s="35">
        <v>837</v>
      </c>
      <c r="B838" s="89">
        <v>35.833333333333343</v>
      </c>
      <c r="C838" s="35">
        <f t="shared" si="65"/>
        <v>21</v>
      </c>
      <c r="D838" s="35">
        <f t="shared" si="68"/>
        <v>35</v>
      </c>
      <c r="E838" s="35">
        <f t="shared" si="69"/>
        <v>7</v>
      </c>
      <c r="F838" s="35" t="str">
        <f t="shared" si="66"/>
        <v>Saturday</v>
      </c>
      <c r="G838" s="35">
        <f t="shared" si="67"/>
        <v>2</v>
      </c>
      <c r="H838" s="34">
        <f>CONVERT(INDEX(Htg_StPt_Sch_EZ!$C$4:$I$27,MATCH(Schedules_8760!$C838,Htg_StPt_Sch_EZ!$B$4:$B$27,0),MATCH(Schedules_8760!$F838,Htg_StPt_Sch_EZ!$C$3:$I$3,0)),"F","C")</f>
        <v>20.555555555555554</v>
      </c>
      <c r="I838" s="34">
        <f>CONVERT(INDEX(Htg_StPt_Sch_EZ!$C$31:$I$54,MATCH(Schedules_8760!$C838,Htg_StPt_Sch_EZ!$B$31:$B$54,0),MATCH(Schedules_8760!$F838,Htg_StPt_Sch_EZ!$C$30:$I$30,0)),"F","C")</f>
        <v>19.444444444444443</v>
      </c>
      <c r="J838" s="34">
        <f>CONVERT(INDEX(Clg_StPt_Sch_EZ!$C$4:$I$27,MATCH(Schedules_8760!$C838,Clg_StPt_Sch_EZ!$B$4:$B$27,0),MATCH(Schedules_8760!$F838,Clg_StPt_Sch_EZ!$C$3:$I$3,0)),"F","C")</f>
        <v>25.555555555555554</v>
      </c>
      <c r="K838" s="34">
        <f>CONVERT(INDEX(Clg_StPt_Sch_EZ!$C$31:$I$54,MATCH(Schedules_8760!$C838,Clg_StPt_Sch_EZ!$B$31:$B$54,0),MATCH(Schedules_8760!$F838,Clg_StPt_Sch_EZ!$C$30:$I$30,0)),"F","C")</f>
        <v>28.333333333333332</v>
      </c>
      <c r="L838" s="34">
        <f>CONVERT(INDEX(DHW_StPt_Sch_EZ!$C$4:$I$27,MATCH(Schedules_8760!$C838,DHW_StPt_Sch_EZ!$B$4:$B$27,0),MATCH(Schedules_8760!$F838,DHW_StPt_Sch_EZ!$C$3:$I$3,0)),"F","C")</f>
        <v>53.333333333333329</v>
      </c>
      <c r="M838" s="34">
        <f>CONVERT(INDEX(DHW_StPt_Sch_EZ!$C$31:$I$54,MATCH(Schedules_8760!$C838,DHW_StPt_Sch_EZ!$B$31:$B$54,0),MATCH(Schedules_8760!$F838,DHW_StPt_Sch_EZ!$C$30:$I$30,0)),"F","C")</f>
        <v>53.333333333333329</v>
      </c>
      <c r="N838" s="12"/>
      <c r="O838" s="12"/>
      <c r="P838" s="12"/>
    </row>
    <row r="839" spans="1:16" x14ac:dyDescent="0.25">
      <c r="A839" s="35">
        <v>838</v>
      </c>
      <c r="B839" s="89">
        <v>35.875</v>
      </c>
      <c r="C839" s="35">
        <f t="shared" si="65"/>
        <v>22</v>
      </c>
      <c r="D839" s="35">
        <f t="shared" si="68"/>
        <v>35</v>
      </c>
      <c r="E839" s="35">
        <f t="shared" si="69"/>
        <v>7</v>
      </c>
      <c r="F839" s="35" t="str">
        <f t="shared" si="66"/>
        <v>Saturday</v>
      </c>
      <c r="G839" s="35">
        <f t="shared" si="67"/>
        <v>2</v>
      </c>
      <c r="H839" s="34">
        <f>CONVERT(INDEX(Htg_StPt_Sch_EZ!$C$4:$I$27,MATCH(Schedules_8760!$C839,Htg_StPt_Sch_EZ!$B$4:$B$27,0),MATCH(Schedules_8760!$F839,Htg_StPt_Sch_EZ!$C$3:$I$3,0)),"F","C")</f>
        <v>20.555555555555554</v>
      </c>
      <c r="I839" s="34">
        <f>CONVERT(INDEX(Htg_StPt_Sch_EZ!$C$31:$I$54,MATCH(Schedules_8760!$C839,Htg_StPt_Sch_EZ!$B$31:$B$54,0),MATCH(Schedules_8760!$F839,Htg_StPt_Sch_EZ!$C$30:$I$30,0)),"F","C")</f>
        <v>19.444444444444443</v>
      </c>
      <c r="J839" s="34">
        <f>CONVERT(INDEX(Clg_StPt_Sch_EZ!$C$4:$I$27,MATCH(Schedules_8760!$C839,Clg_StPt_Sch_EZ!$B$4:$B$27,0),MATCH(Schedules_8760!$F839,Clg_StPt_Sch_EZ!$C$3:$I$3,0)),"F","C")</f>
        <v>25.555555555555554</v>
      </c>
      <c r="K839" s="34">
        <f>CONVERT(INDEX(Clg_StPt_Sch_EZ!$C$31:$I$54,MATCH(Schedules_8760!$C839,Clg_StPt_Sch_EZ!$B$31:$B$54,0),MATCH(Schedules_8760!$F839,Clg_StPt_Sch_EZ!$C$30:$I$30,0)),"F","C")</f>
        <v>28.333333333333332</v>
      </c>
      <c r="L839" s="34">
        <f>CONVERT(INDEX(DHW_StPt_Sch_EZ!$C$4:$I$27,MATCH(Schedules_8760!$C839,DHW_StPt_Sch_EZ!$B$4:$B$27,0),MATCH(Schedules_8760!$F839,DHW_StPt_Sch_EZ!$C$3:$I$3,0)),"F","C")</f>
        <v>53.333333333333329</v>
      </c>
      <c r="M839" s="34">
        <f>CONVERT(INDEX(DHW_StPt_Sch_EZ!$C$31:$I$54,MATCH(Schedules_8760!$C839,DHW_StPt_Sch_EZ!$B$31:$B$54,0),MATCH(Schedules_8760!$F839,DHW_StPt_Sch_EZ!$C$30:$I$30,0)),"F","C")</f>
        <v>53.333333333333329</v>
      </c>
      <c r="N839" s="12"/>
      <c r="O839" s="12"/>
      <c r="P839" s="12"/>
    </row>
    <row r="840" spans="1:16" x14ac:dyDescent="0.25">
      <c r="A840" s="35">
        <v>839</v>
      </c>
      <c r="B840" s="89">
        <v>35.916666666666657</v>
      </c>
      <c r="C840" s="35">
        <f t="shared" si="65"/>
        <v>23</v>
      </c>
      <c r="D840" s="35">
        <f t="shared" si="68"/>
        <v>35</v>
      </c>
      <c r="E840" s="35">
        <f t="shared" si="69"/>
        <v>7</v>
      </c>
      <c r="F840" s="35" t="str">
        <f t="shared" si="66"/>
        <v>Saturday</v>
      </c>
      <c r="G840" s="35">
        <f t="shared" si="67"/>
        <v>2</v>
      </c>
      <c r="H840" s="34">
        <f>CONVERT(INDEX(Htg_StPt_Sch_EZ!$C$4:$I$27,MATCH(Schedules_8760!$C840,Htg_StPt_Sch_EZ!$B$4:$B$27,0),MATCH(Schedules_8760!$F840,Htg_StPt_Sch_EZ!$C$3:$I$3,0)),"F","C")</f>
        <v>20.555555555555554</v>
      </c>
      <c r="I840" s="34">
        <f>CONVERT(INDEX(Htg_StPt_Sch_EZ!$C$31:$I$54,MATCH(Schedules_8760!$C840,Htg_StPt_Sch_EZ!$B$31:$B$54,0),MATCH(Schedules_8760!$F840,Htg_StPt_Sch_EZ!$C$30:$I$30,0)),"F","C")</f>
        <v>19.444444444444443</v>
      </c>
      <c r="J840" s="34">
        <f>CONVERT(INDEX(Clg_StPt_Sch_EZ!$C$4:$I$27,MATCH(Schedules_8760!$C840,Clg_StPt_Sch_EZ!$B$4:$B$27,0),MATCH(Schedules_8760!$F840,Clg_StPt_Sch_EZ!$C$3:$I$3,0)),"F","C")</f>
        <v>25.555555555555554</v>
      </c>
      <c r="K840" s="34">
        <f>CONVERT(INDEX(Clg_StPt_Sch_EZ!$C$31:$I$54,MATCH(Schedules_8760!$C840,Clg_StPt_Sch_EZ!$B$31:$B$54,0),MATCH(Schedules_8760!$F840,Clg_StPt_Sch_EZ!$C$30:$I$30,0)),"F","C")</f>
        <v>28.333333333333332</v>
      </c>
      <c r="L840" s="34">
        <f>CONVERT(INDEX(DHW_StPt_Sch_EZ!$C$4:$I$27,MATCH(Schedules_8760!$C840,DHW_StPt_Sch_EZ!$B$4:$B$27,0),MATCH(Schedules_8760!$F840,DHW_StPt_Sch_EZ!$C$3:$I$3,0)),"F","C")</f>
        <v>53.333333333333329</v>
      </c>
      <c r="M840" s="34">
        <f>CONVERT(INDEX(DHW_StPt_Sch_EZ!$C$31:$I$54,MATCH(Schedules_8760!$C840,DHW_StPt_Sch_EZ!$B$31:$B$54,0),MATCH(Schedules_8760!$F840,DHW_StPt_Sch_EZ!$C$30:$I$30,0)),"F","C")</f>
        <v>53.333333333333329</v>
      </c>
      <c r="N840" s="12"/>
      <c r="O840" s="12"/>
      <c r="P840" s="12"/>
    </row>
    <row r="841" spans="1:16" x14ac:dyDescent="0.25">
      <c r="A841" s="35">
        <v>840</v>
      </c>
      <c r="B841" s="89">
        <v>35.958333333333343</v>
      </c>
      <c r="C841" s="35">
        <f t="shared" si="65"/>
        <v>24</v>
      </c>
      <c r="D841" s="35">
        <f t="shared" si="68"/>
        <v>35</v>
      </c>
      <c r="E841" s="35">
        <f t="shared" si="69"/>
        <v>7</v>
      </c>
      <c r="F841" s="35" t="str">
        <f t="shared" si="66"/>
        <v>Saturday</v>
      </c>
      <c r="G841" s="35">
        <f t="shared" si="67"/>
        <v>2</v>
      </c>
      <c r="H841" s="34">
        <f>CONVERT(INDEX(Htg_StPt_Sch_EZ!$C$4:$I$27,MATCH(Schedules_8760!$C841,Htg_StPt_Sch_EZ!$B$4:$B$27,0),MATCH(Schedules_8760!$F841,Htg_StPt_Sch_EZ!$C$3:$I$3,0)),"F","C")</f>
        <v>20.555555555555554</v>
      </c>
      <c r="I841" s="34">
        <f>CONVERT(INDEX(Htg_StPt_Sch_EZ!$C$31:$I$54,MATCH(Schedules_8760!$C841,Htg_StPt_Sch_EZ!$B$31:$B$54,0),MATCH(Schedules_8760!$F841,Htg_StPt_Sch_EZ!$C$30:$I$30,0)),"F","C")</f>
        <v>19.444444444444443</v>
      </c>
      <c r="J841" s="34">
        <f>CONVERT(INDEX(Clg_StPt_Sch_EZ!$C$4:$I$27,MATCH(Schedules_8760!$C841,Clg_StPt_Sch_EZ!$B$4:$B$27,0),MATCH(Schedules_8760!$F841,Clg_StPt_Sch_EZ!$C$3:$I$3,0)),"F","C")</f>
        <v>25.555555555555554</v>
      </c>
      <c r="K841" s="34">
        <f>CONVERT(INDEX(Clg_StPt_Sch_EZ!$C$31:$I$54,MATCH(Schedules_8760!$C841,Clg_StPt_Sch_EZ!$B$31:$B$54,0),MATCH(Schedules_8760!$F841,Clg_StPt_Sch_EZ!$C$30:$I$30,0)),"F","C")</f>
        <v>28.333333333333332</v>
      </c>
      <c r="L841" s="34">
        <f>CONVERT(INDEX(DHW_StPt_Sch_EZ!$C$4:$I$27,MATCH(Schedules_8760!$C841,DHW_StPt_Sch_EZ!$B$4:$B$27,0),MATCH(Schedules_8760!$F841,DHW_StPt_Sch_EZ!$C$3:$I$3,0)),"F","C")</f>
        <v>53.333333333333329</v>
      </c>
      <c r="M841" s="34">
        <f>CONVERT(INDEX(DHW_StPt_Sch_EZ!$C$31:$I$54,MATCH(Schedules_8760!$C841,DHW_StPt_Sch_EZ!$B$31:$B$54,0),MATCH(Schedules_8760!$F841,DHW_StPt_Sch_EZ!$C$30:$I$30,0)),"F","C")</f>
        <v>53.333333333333329</v>
      </c>
      <c r="N841" s="12"/>
      <c r="O841" s="12"/>
      <c r="P841" s="12"/>
    </row>
    <row r="842" spans="1:16" x14ac:dyDescent="0.25">
      <c r="A842" s="35">
        <v>841</v>
      </c>
      <c r="B842" s="89">
        <v>36</v>
      </c>
      <c r="C842" s="35">
        <f t="shared" si="65"/>
        <v>1</v>
      </c>
      <c r="D842" s="35">
        <f t="shared" si="68"/>
        <v>36</v>
      </c>
      <c r="E842" s="35">
        <f t="shared" si="69"/>
        <v>1</v>
      </c>
      <c r="F842" s="35" t="str">
        <f t="shared" si="66"/>
        <v>Sunday</v>
      </c>
      <c r="G842" s="35">
        <f t="shared" si="67"/>
        <v>2</v>
      </c>
      <c r="H842" s="34">
        <f>CONVERT(INDEX(Htg_StPt_Sch_EZ!$C$4:$I$27,MATCH(Schedules_8760!$C842,Htg_StPt_Sch_EZ!$B$4:$B$27,0),MATCH(Schedules_8760!$F842,Htg_StPt_Sch_EZ!$C$3:$I$3,0)),"F","C")</f>
        <v>20.555555555555554</v>
      </c>
      <c r="I842" s="34">
        <f>CONVERT(INDEX(Htg_StPt_Sch_EZ!$C$31:$I$54,MATCH(Schedules_8760!$C842,Htg_StPt_Sch_EZ!$B$31:$B$54,0),MATCH(Schedules_8760!$F842,Htg_StPt_Sch_EZ!$C$30:$I$30,0)),"F","C")</f>
        <v>19.444444444444443</v>
      </c>
      <c r="J842" s="34">
        <f>CONVERT(INDEX(Clg_StPt_Sch_EZ!$C$4:$I$27,MATCH(Schedules_8760!$C842,Clg_StPt_Sch_EZ!$B$4:$B$27,0),MATCH(Schedules_8760!$F842,Clg_StPt_Sch_EZ!$C$3:$I$3,0)),"F","C")</f>
        <v>25.555555555555554</v>
      </c>
      <c r="K842" s="34">
        <f>CONVERT(INDEX(Clg_StPt_Sch_EZ!$C$31:$I$54,MATCH(Schedules_8760!$C842,Clg_StPt_Sch_EZ!$B$31:$B$54,0),MATCH(Schedules_8760!$F842,Clg_StPt_Sch_EZ!$C$30:$I$30,0)),"F","C")</f>
        <v>28.333333333333332</v>
      </c>
      <c r="L842" s="34">
        <f>CONVERT(INDEX(DHW_StPt_Sch_EZ!$C$4:$I$27,MATCH(Schedules_8760!$C842,DHW_StPt_Sch_EZ!$B$4:$B$27,0),MATCH(Schedules_8760!$F842,DHW_StPt_Sch_EZ!$C$3:$I$3,0)),"F","C")</f>
        <v>53.333333333333329</v>
      </c>
      <c r="M842" s="34">
        <f>CONVERT(INDEX(DHW_StPt_Sch_EZ!$C$31:$I$54,MATCH(Schedules_8760!$C842,DHW_StPt_Sch_EZ!$B$31:$B$54,0),MATCH(Schedules_8760!$F842,DHW_StPt_Sch_EZ!$C$30:$I$30,0)),"F","C")</f>
        <v>53.333333333333329</v>
      </c>
      <c r="N842" s="12"/>
      <c r="O842" s="12"/>
      <c r="P842" s="12"/>
    </row>
    <row r="843" spans="1:16" x14ac:dyDescent="0.25">
      <c r="A843" s="35">
        <v>842</v>
      </c>
      <c r="B843" s="89">
        <v>36.041666666666657</v>
      </c>
      <c r="C843" s="35">
        <f t="shared" si="65"/>
        <v>2</v>
      </c>
      <c r="D843" s="35">
        <f t="shared" si="68"/>
        <v>36</v>
      </c>
      <c r="E843" s="35">
        <f t="shared" si="69"/>
        <v>1</v>
      </c>
      <c r="F843" s="35" t="str">
        <f t="shared" si="66"/>
        <v>Sunday</v>
      </c>
      <c r="G843" s="35">
        <f t="shared" si="67"/>
        <v>2</v>
      </c>
      <c r="H843" s="34">
        <f>CONVERT(INDEX(Htg_StPt_Sch_EZ!$C$4:$I$27,MATCH(Schedules_8760!$C843,Htg_StPt_Sch_EZ!$B$4:$B$27,0),MATCH(Schedules_8760!$F843,Htg_StPt_Sch_EZ!$C$3:$I$3,0)),"F","C")</f>
        <v>20.555555555555554</v>
      </c>
      <c r="I843" s="34">
        <f>CONVERT(INDEX(Htg_StPt_Sch_EZ!$C$31:$I$54,MATCH(Schedules_8760!$C843,Htg_StPt_Sch_EZ!$B$31:$B$54,0),MATCH(Schedules_8760!$F843,Htg_StPt_Sch_EZ!$C$30:$I$30,0)),"F","C")</f>
        <v>19.444444444444443</v>
      </c>
      <c r="J843" s="34">
        <f>CONVERT(INDEX(Clg_StPt_Sch_EZ!$C$4:$I$27,MATCH(Schedules_8760!$C843,Clg_StPt_Sch_EZ!$B$4:$B$27,0),MATCH(Schedules_8760!$F843,Clg_StPt_Sch_EZ!$C$3:$I$3,0)),"F","C")</f>
        <v>25.555555555555554</v>
      </c>
      <c r="K843" s="34">
        <f>CONVERT(INDEX(Clg_StPt_Sch_EZ!$C$31:$I$54,MATCH(Schedules_8760!$C843,Clg_StPt_Sch_EZ!$B$31:$B$54,0),MATCH(Schedules_8760!$F843,Clg_StPt_Sch_EZ!$C$30:$I$30,0)),"F","C")</f>
        <v>28.333333333333332</v>
      </c>
      <c r="L843" s="34">
        <f>CONVERT(INDEX(DHW_StPt_Sch_EZ!$C$4:$I$27,MATCH(Schedules_8760!$C843,DHW_StPt_Sch_EZ!$B$4:$B$27,0),MATCH(Schedules_8760!$F843,DHW_StPt_Sch_EZ!$C$3:$I$3,0)),"F","C")</f>
        <v>53.333333333333329</v>
      </c>
      <c r="M843" s="34">
        <f>CONVERT(INDEX(DHW_StPt_Sch_EZ!$C$31:$I$54,MATCH(Schedules_8760!$C843,DHW_StPt_Sch_EZ!$B$31:$B$54,0),MATCH(Schedules_8760!$F843,DHW_StPt_Sch_EZ!$C$30:$I$30,0)),"F","C")</f>
        <v>53.333333333333329</v>
      </c>
      <c r="N843" s="12"/>
      <c r="O843" s="12"/>
      <c r="P843" s="12"/>
    </row>
    <row r="844" spans="1:16" x14ac:dyDescent="0.25">
      <c r="A844" s="35">
        <v>843</v>
      </c>
      <c r="B844" s="89">
        <v>36.083333333333343</v>
      </c>
      <c r="C844" s="35">
        <f t="shared" si="65"/>
        <v>3</v>
      </c>
      <c r="D844" s="35">
        <f t="shared" si="68"/>
        <v>36</v>
      </c>
      <c r="E844" s="35">
        <f t="shared" si="69"/>
        <v>1</v>
      </c>
      <c r="F844" s="35" t="str">
        <f t="shared" si="66"/>
        <v>Sunday</v>
      </c>
      <c r="G844" s="35">
        <f t="shared" si="67"/>
        <v>2</v>
      </c>
      <c r="H844" s="34">
        <f>CONVERT(INDEX(Htg_StPt_Sch_EZ!$C$4:$I$27,MATCH(Schedules_8760!$C844,Htg_StPt_Sch_EZ!$B$4:$B$27,0),MATCH(Schedules_8760!$F844,Htg_StPt_Sch_EZ!$C$3:$I$3,0)),"F","C")</f>
        <v>20.555555555555554</v>
      </c>
      <c r="I844" s="34">
        <f>CONVERT(INDEX(Htg_StPt_Sch_EZ!$C$31:$I$54,MATCH(Schedules_8760!$C844,Htg_StPt_Sch_EZ!$B$31:$B$54,0),MATCH(Schedules_8760!$F844,Htg_StPt_Sch_EZ!$C$30:$I$30,0)),"F","C")</f>
        <v>19.444444444444443</v>
      </c>
      <c r="J844" s="34">
        <f>CONVERT(INDEX(Clg_StPt_Sch_EZ!$C$4:$I$27,MATCH(Schedules_8760!$C844,Clg_StPt_Sch_EZ!$B$4:$B$27,0),MATCH(Schedules_8760!$F844,Clg_StPt_Sch_EZ!$C$3:$I$3,0)),"F","C")</f>
        <v>25.555555555555554</v>
      </c>
      <c r="K844" s="34">
        <f>CONVERT(INDEX(Clg_StPt_Sch_EZ!$C$31:$I$54,MATCH(Schedules_8760!$C844,Clg_StPt_Sch_EZ!$B$31:$B$54,0),MATCH(Schedules_8760!$F844,Clg_StPt_Sch_EZ!$C$30:$I$30,0)),"F","C")</f>
        <v>28.333333333333332</v>
      </c>
      <c r="L844" s="34">
        <f>CONVERT(INDEX(DHW_StPt_Sch_EZ!$C$4:$I$27,MATCH(Schedules_8760!$C844,DHW_StPt_Sch_EZ!$B$4:$B$27,0),MATCH(Schedules_8760!$F844,DHW_StPt_Sch_EZ!$C$3:$I$3,0)),"F","C")</f>
        <v>53.333333333333329</v>
      </c>
      <c r="M844" s="34">
        <f>CONVERT(INDEX(DHW_StPt_Sch_EZ!$C$31:$I$54,MATCH(Schedules_8760!$C844,DHW_StPt_Sch_EZ!$B$31:$B$54,0),MATCH(Schedules_8760!$F844,DHW_StPt_Sch_EZ!$C$30:$I$30,0)),"F","C")</f>
        <v>53.333333333333329</v>
      </c>
      <c r="N844" s="12"/>
      <c r="O844" s="12"/>
      <c r="P844" s="12"/>
    </row>
    <row r="845" spans="1:16" x14ac:dyDescent="0.25">
      <c r="A845" s="35">
        <v>844</v>
      </c>
      <c r="B845" s="89">
        <v>36.125</v>
      </c>
      <c r="C845" s="35">
        <f t="shared" si="65"/>
        <v>4</v>
      </c>
      <c r="D845" s="35">
        <f t="shared" si="68"/>
        <v>36</v>
      </c>
      <c r="E845" s="35">
        <f t="shared" si="69"/>
        <v>1</v>
      </c>
      <c r="F845" s="35" t="str">
        <f t="shared" si="66"/>
        <v>Sunday</v>
      </c>
      <c r="G845" s="35">
        <f t="shared" si="67"/>
        <v>2</v>
      </c>
      <c r="H845" s="34">
        <f>CONVERT(INDEX(Htg_StPt_Sch_EZ!$C$4:$I$27,MATCH(Schedules_8760!$C845,Htg_StPt_Sch_EZ!$B$4:$B$27,0),MATCH(Schedules_8760!$F845,Htg_StPt_Sch_EZ!$C$3:$I$3,0)),"F","C")</f>
        <v>20.555555555555554</v>
      </c>
      <c r="I845" s="34">
        <f>CONVERT(INDEX(Htg_StPt_Sch_EZ!$C$31:$I$54,MATCH(Schedules_8760!$C845,Htg_StPt_Sch_EZ!$B$31:$B$54,0),MATCH(Schedules_8760!$F845,Htg_StPt_Sch_EZ!$C$30:$I$30,0)),"F","C")</f>
        <v>19.444444444444443</v>
      </c>
      <c r="J845" s="34">
        <f>CONVERT(INDEX(Clg_StPt_Sch_EZ!$C$4:$I$27,MATCH(Schedules_8760!$C845,Clg_StPt_Sch_EZ!$B$4:$B$27,0),MATCH(Schedules_8760!$F845,Clg_StPt_Sch_EZ!$C$3:$I$3,0)),"F","C")</f>
        <v>25.555555555555554</v>
      </c>
      <c r="K845" s="34">
        <f>CONVERT(INDEX(Clg_StPt_Sch_EZ!$C$31:$I$54,MATCH(Schedules_8760!$C845,Clg_StPt_Sch_EZ!$B$31:$B$54,0),MATCH(Schedules_8760!$F845,Clg_StPt_Sch_EZ!$C$30:$I$30,0)),"F","C")</f>
        <v>28.333333333333332</v>
      </c>
      <c r="L845" s="34">
        <f>CONVERT(INDEX(DHW_StPt_Sch_EZ!$C$4:$I$27,MATCH(Schedules_8760!$C845,DHW_StPt_Sch_EZ!$B$4:$B$27,0),MATCH(Schedules_8760!$F845,DHW_StPt_Sch_EZ!$C$3:$I$3,0)),"F","C")</f>
        <v>53.333333333333329</v>
      </c>
      <c r="M845" s="34">
        <f>CONVERT(INDEX(DHW_StPt_Sch_EZ!$C$31:$I$54,MATCH(Schedules_8760!$C845,DHW_StPt_Sch_EZ!$B$31:$B$54,0),MATCH(Schedules_8760!$F845,DHW_StPt_Sch_EZ!$C$30:$I$30,0)),"F","C")</f>
        <v>53.333333333333329</v>
      </c>
      <c r="N845" s="12"/>
      <c r="O845" s="12"/>
      <c r="P845" s="12"/>
    </row>
    <row r="846" spans="1:16" x14ac:dyDescent="0.25">
      <c r="A846" s="35">
        <v>845</v>
      </c>
      <c r="B846" s="89">
        <v>36.166666666666657</v>
      </c>
      <c r="C846" s="35">
        <f t="shared" si="65"/>
        <v>5</v>
      </c>
      <c r="D846" s="35">
        <f t="shared" si="68"/>
        <v>36</v>
      </c>
      <c r="E846" s="35">
        <f t="shared" si="69"/>
        <v>1</v>
      </c>
      <c r="F846" s="35" t="str">
        <f t="shared" si="66"/>
        <v>Sunday</v>
      </c>
      <c r="G846" s="35">
        <f t="shared" si="67"/>
        <v>2</v>
      </c>
      <c r="H846" s="34">
        <f>CONVERT(INDEX(Htg_StPt_Sch_EZ!$C$4:$I$27,MATCH(Schedules_8760!$C846,Htg_StPt_Sch_EZ!$B$4:$B$27,0),MATCH(Schedules_8760!$F846,Htg_StPt_Sch_EZ!$C$3:$I$3,0)),"F","C")</f>
        <v>20.555555555555554</v>
      </c>
      <c r="I846" s="34">
        <f>CONVERT(INDEX(Htg_StPt_Sch_EZ!$C$31:$I$54,MATCH(Schedules_8760!$C846,Htg_StPt_Sch_EZ!$B$31:$B$54,0),MATCH(Schedules_8760!$F846,Htg_StPt_Sch_EZ!$C$30:$I$30,0)),"F","C")</f>
        <v>19.444444444444443</v>
      </c>
      <c r="J846" s="34">
        <f>CONVERT(INDEX(Clg_StPt_Sch_EZ!$C$4:$I$27,MATCH(Schedules_8760!$C846,Clg_StPt_Sch_EZ!$B$4:$B$27,0),MATCH(Schedules_8760!$F846,Clg_StPt_Sch_EZ!$C$3:$I$3,0)),"F","C")</f>
        <v>25.555555555555554</v>
      </c>
      <c r="K846" s="34">
        <f>CONVERT(INDEX(Clg_StPt_Sch_EZ!$C$31:$I$54,MATCH(Schedules_8760!$C846,Clg_StPt_Sch_EZ!$B$31:$B$54,0),MATCH(Schedules_8760!$F846,Clg_StPt_Sch_EZ!$C$30:$I$30,0)),"F","C")</f>
        <v>28.333333333333332</v>
      </c>
      <c r="L846" s="34">
        <f>CONVERT(INDEX(DHW_StPt_Sch_EZ!$C$4:$I$27,MATCH(Schedules_8760!$C846,DHW_StPt_Sch_EZ!$B$4:$B$27,0),MATCH(Schedules_8760!$F846,DHW_StPt_Sch_EZ!$C$3:$I$3,0)),"F","C")</f>
        <v>53.333333333333329</v>
      </c>
      <c r="M846" s="34">
        <f>CONVERT(INDEX(DHW_StPt_Sch_EZ!$C$31:$I$54,MATCH(Schedules_8760!$C846,DHW_StPt_Sch_EZ!$B$31:$B$54,0),MATCH(Schedules_8760!$F846,DHW_StPt_Sch_EZ!$C$30:$I$30,0)),"F","C")</f>
        <v>53.333333333333329</v>
      </c>
      <c r="N846" s="12"/>
      <c r="O846" s="12"/>
      <c r="P846" s="12"/>
    </row>
    <row r="847" spans="1:16" x14ac:dyDescent="0.25">
      <c r="A847" s="35">
        <v>846</v>
      </c>
      <c r="B847" s="89">
        <v>36.208333333333343</v>
      </c>
      <c r="C847" s="35">
        <f t="shared" si="65"/>
        <v>6</v>
      </c>
      <c r="D847" s="35">
        <f t="shared" si="68"/>
        <v>36</v>
      </c>
      <c r="E847" s="35">
        <f t="shared" si="69"/>
        <v>1</v>
      </c>
      <c r="F847" s="35" t="str">
        <f t="shared" si="66"/>
        <v>Sunday</v>
      </c>
      <c r="G847" s="35">
        <f t="shared" si="67"/>
        <v>2</v>
      </c>
      <c r="H847" s="34">
        <f>CONVERT(INDEX(Htg_StPt_Sch_EZ!$C$4:$I$27,MATCH(Schedules_8760!$C847,Htg_StPt_Sch_EZ!$B$4:$B$27,0),MATCH(Schedules_8760!$F847,Htg_StPt_Sch_EZ!$C$3:$I$3,0)),"F","C")</f>
        <v>20.555555555555554</v>
      </c>
      <c r="I847" s="34">
        <f>CONVERT(INDEX(Htg_StPt_Sch_EZ!$C$31:$I$54,MATCH(Schedules_8760!$C847,Htg_StPt_Sch_EZ!$B$31:$B$54,0),MATCH(Schedules_8760!$F847,Htg_StPt_Sch_EZ!$C$30:$I$30,0)),"F","C")</f>
        <v>19.444444444444443</v>
      </c>
      <c r="J847" s="34">
        <f>CONVERT(INDEX(Clg_StPt_Sch_EZ!$C$4:$I$27,MATCH(Schedules_8760!$C847,Clg_StPt_Sch_EZ!$B$4:$B$27,0),MATCH(Schedules_8760!$F847,Clg_StPt_Sch_EZ!$C$3:$I$3,0)),"F","C")</f>
        <v>25.555555555555554</v>
      </c>
      <c r="K847" s="34">
        <f>CONVERT(INDEX(Clg_StPt_Sch_EZ!$C$31:$I$54,MATCH(Schedules_8760!$C847,Clg_StPt_Sch_EZ!$B$31:$B$54,0),MATCH(Schedules_8760!$F847,Clg_StPt_Sch_EZ!$C$30:$I$30,0)),"F","C")</f>
        <v>28.333333333333332</v>
      </c>
      <c r="L847" s="34">
        <f>CONVERT(INDEX(DHW_StPt_Sch_EZ!$C$4:$I$27,MATCH(Schedules_8760!$C847,DHW_StPt_Sch_EZ!$B$4:$B$27,0),MATCH(Schedules_8760!$F847,DHW_StPt_Sch_EZ!$C$3:$I$3,0)),"F","C")</f>
        <v>53.333333333333329</v>
      </c>
      <c r="M847" s="34">
        <f>CONVERT(INDEX(DHW_StPt_Sch_EZ!$C$31:$I$54,MATCH(Schedules_8760!$C847,DHW_StPt_Sch_EZ!$B$31:$B$54,0),MATCH(Schedules_8760!$F847,DHW_StPt_Sch_EZ!$C$30:$I$30,0)),"F","C")</f>
        <v>53.333333333333329</v>
      </c>
      <c r="N847" s="12"/>
      <c r="O847" s="12"/>
      <c r="P847" s="12"/>
    </row>
    <row r="848" spans="1:16" x14ac:dyDescent="0.25">
      <c r="A848" s="35">
        <v>847</v>
      </c>
      <c r="B848" s="89">
        <v>36.25</v>
      </c>
      <c r="C848" s="35">
        <f t="shared" si="65"/>
        <v>7</v>
      </c>
      <c r="D848" s="35">
        <f t="shared" si="68"/>
        <v>36</v>
      </c>
      <c r="E848" s="35">
        <f t="shared" si="69"/>
        <v>1</v>
      </c>
      <c r="F848" s="35" t="str">
        <f t="shared" si="66"/>
        <v>Sunday</v>
      </c>
      <c r="G848" s="35">
        <f t="shared" si="67"/>
        <v>2</v>
      </c>
      <c r="H848" s="34">
        <f>CONVERT(INDEX(Htg_StPt_Sch_EZ!$C$4:$I$27,MATCH(Schedules_8760!$C848,Htg_StPt_Sch_EZ!$B$4:$B$27,0),MATCH(Schedules_8760!$F848,Htg_StPt_Sch_EZ!$C$3:$I$3,0)),"F","C")</f>
        <v>20.555555555555554</v>
      </c>
      <c r="I848" s="34">
        <f>CONVERT(INDEX(Htg_StPt_Sch_EZ!$C$31:$I$54,MATCH(Schedules_8760!$C848,Htg_StPt_Sch_EZ!$B$31:$B$54,0),MATCH(Schedules_8760!$F848,Htg_StPt_Sch_EZ!$C$30:$I$30,0)),"F","C")</f>
        <v>19.444444444444443</v>
      </c>
      <c r="J848" s="34">
        <f>CONVERT(INDEX(Clg_StPt_Sch_EZ!$C$4:$I$27,MATCH(Schedules_8760!$C848,Clg_StPt_Sch_EZ!$B$4:$B$27,0),MATCH(Schedules_8760!$F848,Clg_StPt_Sch_EZ!$C$3:$I$3,0)),"F","C")</f>
        <v>25.555555555555554</v>
      </c>
      <c r="K848" s="34">
        <f>CONVERT(INDEX(Clg_StPt_Sch_EZ!$C$31:$I$54,MATCH(Schedules_8760!$C848,Clg_StPt_Sch_EZ!$B$31:$B$54,0),MATCH(Schedules_8760!$F848,Clg_StPt_Sch_EZ!$C$30:$I$30,0)),"F","C")</f>
        <v>28.333333333333332</v>
      </c>
      <c r="L848" s="34">
        <f>CONVERT(INDEX(DHW_StPt_Sch_EZ!$C$4:$I$27,MATCH(Schedules_8760!$C848,DHW_StPt_Sch_EZ!$B$4:$B$27,0),MATCH(Schedules_8760!$F848,DHW_StPt_Sch_EZ!$C$3:$I$3,0)),"F","C")</f>
        <v>53.333333333333329</v>
      </c>
      <c r="M848" s="34">
        <f>CONVERT(INDEX(DHW_StPt_Sch_EZ!$C$31:$I$54,MATCH(Schedules_8760!$C848,DHW_StPt_Sch_EZ!$B$31:$B$54,0),MATCH(Schedules_8760!$F848,DHW_StPt_Sch_EZ!$C$30:$I$30,0)),"F","C")</f>
        <v>53.333333333333329</v>
      </c>
      <c r="N848" s="12"/>
      <c r="O848" s="12"/>
      <c r="P848" s="12"/>
    </row>
    <row r="849" spans="1:16" x14ac:dyDescent="0.25">
      <c r="A849" s="35">
        <v>848</v>
      </c>
      <c r="B849" s="89">
        <v>36.291666666666657</v>
      </c>
      <c r="C849" s="35">
        <f t="shared" si="65"/>
        <v>8</v>
      </c>
      <c r="D849" s="35">
        <f t="shared" si="68"/>
        <v>36</v>
      </c>
      <c r="E849" s="35">
        <f t="shared" si="69"/>
        <v>1</v>
      </c>
      <c r="F849" s="35" t="str">
        <f t="shared" si="66"/>
        <v>Sunday</v>
      </c>
      <c r="G849" s="35">
        <f t="shared" si="67"/>
        <v>2</v>
      </c>
      <c r="H849" s="34">
        <f>CONVERT(INDEX(Htg_StPt_Sch_EZ!$C$4:$I$27,MATCH(Schedules_8760!$C849,Htg_StPt_Sch_EZ!$B$4:$B$27,0),MATCH(Schedules_8760!$F849,Htg_StPt_Sch_EZ!$C$3:$I$3,0)),"F","C")</f>
        <v>20.555555555555554</v>
      </c>
      <c r="I849" s="34">
        <f>CONVERT(INDEX(Htg_StPt_Sch_EZ!$C$31:$I$54,MATCH(Schedules_8760!$C849,Htg_StPt_Sch_EZ!$B$31:$B$54,0),MATCH(Schedules_8760!$F849,Htg_StPt_Sch_EZ!$C$30:$I$30,0)),"F","C")</f>
        <v>19.444444444444443</v>
      </c>
      <c r="J849" s="34">
        <f>CONVERT(INDEX(Clg_StPt_Sch_EZ!$C$4:$I$27,MATCH(Schedules_8760!$C849,Clg_StPt_Sch_EZ!$B$4:$B$27,0),MATCH(Schedules_8760!$F849,Clg_StPt_Sch_EZ!$C$3:$I$3,0)),"F","C")</f>
        <v>25.555555555555554</v>
      </c>
      <c r="K849" s="34">
        <f>CONVERT(INDEX(Clg_StPt_Sch_EZ!$C$31:$I$54,MATCH(Schedules_8760!$C849,Clg_StPt_Sch_EZ!$B$31:$B$54,0),MATCH(Schedules_8760!$F849,Clg_StPt_Sch_EZ!$C$30:$I$30,0)),"F","C")</f>
        <v>25</v>
      </c>
      <c r="L849" s="34">
        <f>CONVERT(INDEX(DHW_StPt_Sch_EZ!$C$4:$I$27,MATCH(Schedules_8760!$C849,DHW_StPt_Sch_EZ!$B$4:$B$27,0),MATCH(Schedules_8760!$F849,DHW_StPt_Sch_EZ!$C$3:$I$3,0)),"F","C")</f>
        <v>53.333333333333329</v>
      </c>
      <c r="M849" s="34">
        <f>CONVERT(INDEX(DHW_StPt_Sch_EZ!$C$31:$I$54,MATCH(Schedules_8760!$C849,DHW_StPt_Sch_EZ!$B$31:$B$54,0),MATCH(Schedules_8760!$F849,DHW_StPt_Sch_EZ!$C$30:$I$30,0)),"F","C")</f>
        <v>53.333333333333329</v>
      </c>
      <c r="N849" s="12"/>
      <c r="O849" s="12"/>
      <c r="P849" s="12"/>
    </row>
    <row r="850" spans="1:16" x14ac:dyDescent="0.25">
      <c r="A850" s="35">
        <v>849</v>
      </c>
      <c r="B850" s="89">
        <v>36.333333333333343</v>
      </c>
      <c r="C850" s="35">
        <f t="shared" si="65"/>
        <v>9</v>
      </c>
      <c r="D850" s="35">
        <f t="shared" si="68"/>
        <v>36</v>
      </c>
      <c r="E850" s="35">
        <f t="shared" si="69"/>
        <v>1</v>
      </c>
      <c r="F850" s="35" t="str">
        <f t="shared" si="66"/>
        <v>Sunday</v>
      </c>
      <c r="G850" s="35">
        <f t="shared" si="67"/>
        <v>2</v>
      </c>
      <c r="H850" s="34">
        <f>CONVERT(INDEX(Htg_StPt_Sch_EZ!$C$4:$I$27,MATCH(Schedules_8760!$C850,Htg_StPt_Sch_EZ!$B$4:$B$27,0),MATCH(Schedules_8760!$F850,Htg_StPt_Sch_EZ!$C$3:$I$3,0)),"F","C")</f>
        <v>20.555555555555554</v>
      </c>
      <c r="I850" s="34">
        <f>CONVERT(INDEX(Htg_StPt_Sch_EZ!$C$31:$I$54,MATCH(Schedules_8760!$C850,Htg_StPt_Sch_EZ!$B$31:$B$54,0),MATCH(Schedules_8760!$F850,Htg_StPt_Sch_EZ!$C$30:$I$30,0)),"F","C")</f>
        <v>19.444444444444443</v>
      </c>
      <c r="J850" s="34">
        <f>CONVERT(INDEX(Clg_StPt_Sch_EZ!$C$4:$I$27,MATCH(Schedules_8760!$C850,Clg_StPt_Sch_EZ!$B$4:$B$27,0),MATCH(Schedules_8760!$F850,Clg_StPt_Sch_EZ!$C$3:$I$3,0)),"F","C")</f>
        <v>25.555555555555554</v>
      </c>
      <c r="K850" s="34">
        <f>CONVERT(INDEX(Clg_StPt_Sch_EZ!$C$31:$I$54,MATCH(Schedules_8760!$C850,Clg_StPt_Sch_EZ!$B$31:$B$54,0),MATCH(Schedules_8760!$F850,Clg_StPt_Sch_EZ!$C$30:$I$30,0)),"F","C")</f>
        <v>25</v>
      </c>
      <c r="L850" s="34">
        <f>CONVERT(INDEX(DHW_StPt_Sch_EZ!$C$4:$I$27,MATCH(Schedules_8760!$C850,DHW_StPt_Sch_EZ!$B$4:$B$27,0),MATCH(Schedules_8760!$F850,DHW_StPt_Sch_EZ!$C$3:$I$3,0)),"F","C")</f>
        <v>53.333333333333329</v>
      </c>
      <c r="M850" s="34">
        <f>CONVERT(INDEX(DHW_StPt_Sch_EZ!$C$31:$I$54,MATCH(Schedules_8760!$C850,DHW_StPt_Sch_EZ!$B$31:$B$54,0),MATCH(Schedules_8760!$F850,DHW_StPt_Sch_EZ!$C$30:$I$30,0)),"F","C")</f>
        <v>53.333333333333329</v>
      </c>
      <c r="N850" s="12"/>
      <c r="O850" s="12"/>
      <c r="P850" s="12"/>
    </row>
    <row r="851" spans="1:16" x14ac:dyDescent="0.25">
      <c r="A851" s="35">
        <v>850</v>
      </c>
      <c r="B851" s="89">
        <v>36.375</v>
      </c>
      <c r="C851" s="35">
        <f t="shared" si="65"/>
        <v>10</v>
      </c>
      <c r="D851" s="35">
        <f t="shared" si="68"/>
        <v>36</v>
      </c>
      <c r="E851" s="35">
        <f t="shared" si="69"/>
        <v>1</v>
      </c>
      <c r="F851" s="35" t="str">
        <f t="shared" si="66"/>
        <v>Sunday</v>
      </c>
      <c r="G851" s="35">
        <f t="shared" si="67"/>
        <v>2</v>
      </c>
      <c r="H851" s="34">
        <f>CONVERT(INDEX(Htg_StPt_Sch_EZ!$C$4:$I$27,MATCH(Schedules_8760!$C851,Htg_StPt_Sch_EZ!$B$4:$B$27,0),MATCH(Schedules_8760!$F851,Htg_StPt_Sch_EZ!$C$3:$I$3,0)),"F","C")</f>
        <v>20.555555555555554</v>
      </c>
      <c r="I851" s="34">
        <f>CONVERT(INDEX(Htg_StPt_Sch_EZ!$C$31:$I$54,MATCH(Schedules_8760!$C851,Htg_StPt_Sch_EZ!$B$31:$B$54,0),MATCH(Schedules_8760!$F851,Htg_StPt_Sch_EZ!$C$30:$I$30,0)),"F","C")</f>
        <v>19.444444444444443</v>
      </c>
      <c r="J851" s="34">
        <f>CONVERT(INDEX(Clg_StPt_Sch_EZ!$C$4:$I$27,MATCH(Schedules_8760!$C851,Clg_StPt_Sch_EZ!$B$4:$B$27,0),MATCH(Schedules_8760!$F851,Clg_StPt_Sch_EZ!$C$3:$I$3,0)),"F","C")</f>
        <v>25.555555555555554</v>
      </c>
      <c r="K851" s="34">
        <f>CONVERT(INDEX(Clg_StPt_Sch_EZ!$C$31:$I$54,MATCH(Schedules_8760!$C851,Clg_StPt_Sch_EZ!$B$31:$B$54,0),MATCH(Schedules_8760!$F851,Clg_StPt_Sch_EZ!$C$30:$I$30,0)),"F","C")</f>
        <v>25</v>
      </c>
      <c r="L851" s="34">
        <f>CONVERT(INDEX(DHW_StPt_Sch_EZ!$C$4:$I$27,MATCH(Schedules_8760!$C851,DHW_StPt_Sch_EZ!$B$4:$B$27,0),MATCH(Schedules_8760!$F851,DHW_StPt_Sch_EZ!$C$3:$I$3,0)),"F","C")</f>
        <v>53.333333333333329</v>
      </c>
      <c r="M851" s="34">
        <f>CONVERT(INDEX(DHW_StPt_Sch_EZ!$C$31:$I$54,MATCH(Schedules_8760!$C851,DHW_StPt_Sch_EZ!$B$31:$B$54,0),MATCH(Schedules_8760!$F851,DHW_StPt_Sch_EZ!$C$30:$I$30,0)),"F","C")</f>
        <v>53.333333333333329</v>
      </c>
      <c r="N851" s="12"/>
      <c r="O851" s="12"/>
      <c r="P851" s="12"/>
    </row>
    <row r="852" spans="1:16" x14ac:dyDescent="0.25">
      <c r="A852" s="35">
        <v>851</v>
      </c>
      <c r="B852" s="89">
        <v>36.416666666666657</v>
      </c>
      <c r="C852" s="35">
        <f t="shared" si="65"/>
        <v>11</v>
      </c>
      <c r="D852" s="35">
        <f t="shared" si="68"/>
        <v>36</v>
      </c>
      <c r="E852" s="35">
        <f t="shared" si="69"/>
        <v>1</v>
      </c>
      <c r="F852" s="35" t="str">
        <f t="shared" si="66"/>
        <v>Sunday</v>
      </c>
      <c r="G852" s="35">
        <f t="shared" si="67"/>
        <v>2</v>
      </c>
      <c r="H852" s="34">
        <f>CONVERT(INDEX(Htg_StPt_Sch_EZ!$C$4:$I$27,MATCH(Schedules_8760!$C852,Htg_StPt_Sch_EZ!$B$4:$B$27,0),MATCH(Schedules_8760!$F852,Htg_StPt_Sch_EZ!$C$3:$I$3,0)),"F","C")</f>
        <v>20.555555555555554</v>
      </c>
      <c r="I852" s="34">
        <f>CONVERT(INDEX(Htg_StPt_Sch_EZ!$C$31:$I$54,MATCH(Schedules_8760!$C852,Htg_StPt_Sch_EZ!$B$31:$B$54,0),MATCH(Schedules_8760!$F852,Htg_StPt_Sch_EZ!$C$30:$I$30,0)),"F","C")</f>
        <v>19.444444444444443</v>
      </c>
      <c r="J852" s="34">
        <f>CONVERT(INDEX(Clg_StPt_Sch_EZ!$C$4:$I$27,MATCH(Schedules_8760!$C852,Clg_StPt_Sch_EZ!$B$4:$B$27,0),MATCH(Schedules_8760!$F852,Clg_StPt_Sch_EZ!$C$3:$I$3,0)),"F","C")</f>
        <v>25.555555555555554</v>
      </c>
      <c r="K852" s="34">
        <f>CONVERT(INDEX(Clg_StPt_Sch_EZ!$C$31:$I$54,MATCH(Schedules_8760!$C852,Clg_StPt_Sch_EZ!$B$31:$B$54,0),MATCH(Schedules_8760!$F852,Clg_StPt_Sch_EZ!$C$30:$I$30,0)),"F","C")</f>
        <v>25</v>
      </c>
      <c r="L852" s="34">
        <f>CONVERT(INDEX(DHW_StPt_Sch_EZ!$C$4:$I$27,MATCH(Schedules_8760!$C852,DHW_StPt_Sch_EZ!$B$4:$B$27,0),MATCH(Schedules_8760!$F852,DHW_StPt_Sch_EZ!$C$3:$I$3,0)),"F","C")</f>
        <v>53.333333333333329</v>
      </c>
      <c r="M852" s="34">
        <f>CONVERT(INDEX(DHW_StPt_Sch_EZ!$C$31:$I$54,MATCH(Schedules_8760!$C852,DHW_StPt_Sch_EZ!$B$31:$B$54,0),MATCH(Schedules_8760!$F852,DHW_StPt_Sch_EZ!$C$30:$I$30,0)),"F","C")</f>
        <v>53.333333333333329</v>
      </c>
      <c r="N852" s="12"/>
      <c r="O852" s="12"/>
      <c r="P852" s="12"/>
    </row>
    <row r="853" spans="1:16" x14ac:dyDescent="0.25">
      <c r="A853" s="35">
        <v>852</v>
      </c>
      <c r="B853" s="89">
        <v>36.458333333333343</v>
      </c>
      <c r="C853" s="35">
        <f t="shared" si="65"/>
        <v>12</v>
      </c>
      <c r="D853" s="35">
        <f t="shared" si="68"/>
        <v>36</v>
      </c>
      <c r="E853" s="35">
        <f t="shared" si="69"/>
        <v>1</v>
      </c>
      <c r="F853" s="35" t="str">
        <f t="shared" si="66"/>
        <v>Sunday</v>
      </c>
      <c r="G853" s="35">
        <f t="shared" si="67"/>
        <v>2</v>
      </c>
      <c r="H853" s="34">
        <f>CONVERT(INDEX(Htg_StPt_Sch_EZ!$C$4:$I$27,MATCH(Schedules_8760!$C853,Htg_StPt_Sch_EZ!$B$4:$B$27,0),MATCH(Schedules_8760!$F853,Htg_StPt_Sch_EZ!$C$3:$I$3,0)),"F","C")</f>
        <v>20.555555555555554</v>
      </c>
      <c r="I853" s="34">
        <f>CONVERT(INDEX(Htg_StPt_Sch_EZ!$C$31:$I$54,MATCH(Schedules_8760!$C853,Htg_StPt_Sch_EZ!$B$31:$B$54,0),MATCH(Schedules_8760!$F853,Htg_StPt_Sch_EZ!$C$30:$I$30,0)),"F","C")</f>
        <v>19.444444444444443</v>
      </c>
      <c r="J853" s="34">
        <f>CONVERT(INDEX(Clg_StPt_Sch_EZ!$C$4:$I$27,MATCH(Schedules_8760!$C853,Clg_StPt_Sch_EZ!$B$4:$B$27,0),MATCH(Schedules_8760!$F853,Clg_StPt_Sch_EZ!$C$3:$I$3,0)),"F","C")</f>
        <v>25.555555555555554</v>
      </c>
      <c r="K853" s="34">
        <f>CONVERT(INDEX(Clg_StPt_Sch_EZ!$C$31:$I$54,MATCH(Schedules_8760!$C853,Clg_StPt_Sch_EZ!$B$31:$B$54,0),MATCH(Schedules_8760!$F853,Clg_StPt_Sch_EZ!$C$30:$I$30,0)),"F","C")</f>
        <v>25</v>
      </c>
      <c r="L853" s="34">
        <f>CONVERT(INDEX(DHW_StPt_Sch_EZ!$C$4:$I$27,MATCH(Schedules_8760!$C853,DHW_StPt_Sch_EZ!$B$4:$B$27,0),MATCH(Schedules_8760!$F853,DHW_StPt_Sch_EZ!$C$3:$I$3,0)),"F","C")</f>
        <v>53.333333333333329</v>
      </c>
      <c r="M853" s="34">
        <f>CONVERT(INDEX(DHW_StPt_Sch_EZ!$C$31:$I$54,MATCH(Schedules_8760!$C853,DHW_StPt_Sch_EZ!$B$31:$B$54,0),MATCH(Schedules_8760!$F853,DHW_StPt_Sch_EZ!$C$30:$I$30,0)),"F","C")</f>
        <v>53.333333333333329</v>
      </c>
      <c r="N853" s="12"/>
      <c r="O853" s="12"/>
      <c r="P853" s="12"/>
    </row>
    <row r="854" spans="1:16" x14ac:dyDescent="0.25">
      <c r="A854" s="35">
        <v>853</v>
      </c>
      <c r="B854" s="89">
        <v>36.5</v>
      </c>
      <c r="C854" s="35">
        <f t="shared" si="65"/>
        <v>13</v>
      </c>
      <c r="D854" s="35">
        <f t="shared" si="68"/>
        <v>36</v>
      </c>
      <c r="E854" s="35">
        <f t="shared" si="69"/>
        <v>1</v>
      </c>
      <c r="F854" s="35" t="str">
        <f t="shared" si="66"/>
        <v>Sunday</v>
      </c>
      <c r="G854" s="35">
        <f t="shared" si="67"/>
        <v>2</v>
      </c>
      <c r="H854" s="34">
        <f>CONVERT(INDEX(Htg_StPt_Sch_EZ!$C$4:$I$27,MATCH(Schedules_8760!$C854,Htg_StPt_Sch_EZ!$B$4:$B$27,0),MATCH(Schedules_8760!$F854,Htg_StPt_Sch_EZ!$C$3:$I$3,0)),"F","C")</f>
        <v>20.555555555555554</v>
      </c>
      <c r="I854" s="34">
        <f>CONVERT(INDEX(Htg_StPt_Sch_EZ!$C$31:$I$54,MATCH(Schedules_8760!$C854,Htg_StPt_Sch_EZ!$B$31:$B$54,0),MATCH(Schedules_8760!$F854,Htg_StPt_Sch_EZ!$C$30:$I$30,0)),"F","C")</f>
        <v>19.444444444444443</v>
      </c>
      <c r="J854" s="34">
        <f>CONVERT(INDEX(Clg_StPt_Sch_EZ!$C$4:$I$27,MATCH(Schedules_8760!$C854,Clg_StPt_Sch_EZ!$B$4:$B$27,0),MATCH(Schedules_8760!$F854,Clg_StPt_Sch_EZ!$C$3:$I$3,0)),"F","C")</f>
        <v>25.555555555555554</v>
      </c>
      <c r="K854" s="34">
        <f>CONVERT(INDEX(Clg_StPt_Sch_EZ!$C$31:$I$54,MATCH(Schedules_8760!$C854,Clg_StPt_Sch_EZ!$B$31:$B$54,0),MATCH(Schedules_8760!$F854,Clg_StPt_Sch_EZ!$C$30:$I$30,0)),"F","C")</f>
        <v>25</v>
      </c>
      <c r="L854" s="34">
        <f>CONVERT(INDEX(DHW_StPt_Sch_EZ!$C$4:$I$27,MATCH(Schedules_8760!$C854,DHW_StPt_Sch_EZ!$B$4:$B$27,0),MATCH(Schedules_8760!$F854,DHW_StPt_Sch_EZ!$C$3:$I$3,0)),"F","C")</f>
        <v>53.333333333333329</v>
      </c>
      <c r="M854" s="34">
        <f>CONVERT(INDEX(DHW_StPt_Sch_EZ!$C$31:$I$54,MATCH(Schedules_8760!$C854,DHW_StPt_Sch_EZ!$B$31:$B$54,0),MATCH(Schedules_8760!$F854,DHW_StPt_Sch_EZ!$C$30:$I$30,0)),"F","C")</f>
        <v>53.333333333333329</v>
      </c>
      <c r="N854" s="12"/>
      <c r="O854" s="12"/>
      <c r="P854" s="12"/>
    </row>
    <row r="855" spans="1:16" x14ac:dyDescent="0.25">
      <c r="A855" s="35">
        <v>854</v>
      </c>
      <c r="B855" s="89">
        <v>36.541666666666657</v>
      </c>
      <c r="C855" s="35">
        <f t="shared" si="65"/>
        <v>14</v>
      </c>
      <c r="D855" s="35">
        <f t="shared" si="68"/>
        <v>36</v>
      </c>
      <c r="E855" s="35">
        <f t="shared" si="69"/>
        <v>1</v>
      </c>
      <c r="F855" s="35" t="str">
        <f t="shared" si="66"/>
        <v>Sunday</v>
      </c>
      <c r="G855" s="35">
        <f t="shared" si="67"/>
        <v>2</v>
      </c>
      <c r="H855" s="34">
        <f>CONVERT(INDEX(Htg_StPt_Sch_EZ!$C$4:$I$27,MATCH(Schedules_8760!$C855,Htg_StPt_Sch_EZ!$B$4:$B$27,0),MATCH(Schedules_8760!$F855,Htg_StPt_Sch_EZ!$C$3:$I$3,0)),"F","C")</f>
        <v>20.555555555555554</v>
      </c>
      <c r="I855" s="34">
        <f>CONVERT(INDEX(Htg_StPt_Sch_EZ!$C$31:$I$54,MATCH(Schedules_8760!$C855,Htg_StPt_Sch_EZ!$B$31:$B$54,0),MATCH(Schedules_8760!$F855,Htg_StPt_Sch_EZ!$C$30:$I$30,0)),"F","C")</f>
        <v>19.444444444444443</v>
      </c>
      <c r="J855" s="34">
        <f>CONVERT(INDEX(Clg_StPt_Sch_EZ!$C$4:$I$27,MATCH(Schedules_8760!$C855,Clg_StPt_Sch_EZ!$B$4:$B$27,0),MATCH(Schedules_8760!$F855,Clg_StPt_Sch_EZ!$C$3:$I$3,0)),"F","C")</f>
        <v>25.555555555555554</v>
      </c>
      <c r="K855" s="34">
        <f>CONVERT(INDEX(Clg_StPt_Sch_EZ!$C$31:$I$54,MATCH(Schedules_8760!$C855,Clg_StPt_Sch_EZ!$B$31:$B$54,0),MATCH(Schedules_8760!$F855,Clg_StPt_Sch_EZ!$C$30:$I$30,0)),"F","C")</f>
        <v>25</v>
      </c>
      <c r="L855" s="34">
        <f>CONVERT(INDEX(DHW_StPt_Sch_EZ!$C$4:$I$27,MATCH(Schedules_8760!$C855,DHW_StPt_Sch_EZ!$B$4:$B$27,0),MATCH(Schedules_8760!$F855,DHW_StPt_Sch_EZ!$C$3:$I$3,0)),"F","C")</f>
        <v>53.333333333333329</v>
      </c>
      <c r="M855" s="34">
        <f>CONVERT(INDEX(DHW_StPt_Sch_EZ!$C$31:$I$54,MATCH(Schedules_8760!$C855,DHW_StPt_Sch_EZ!$B$31:$B$54,0),MATCH(Schedules_8760!$F855,DHW_StPt_Sch_EZ!$C$30:$I$30,0)),"F","C")</f>
        <v>53.333333333333329</v>
      </c>
      <c r="N855" s="12"/>
      <c r="O855" s="12"/>
      <c r="P855" s="12"/>
    </row>
    <row r="856" spans="1:16" x14ac:dyDescent="0.25">
      <c r="A856" s="35">
        <v>855</v>
      </c>
      <c r="B856" s="89">
        <v>36.583333333333343</v>
      </c>
      <c r="C856" s="35">
        <f t="shared" si="65"/>
        <v>15</v>
      </c>
      <c r="D856" s="35">
        <f t="shared" si="68"/>
        <v>36</v>
      </c>
      <c r="E856" s="35">
        <f t="shared" si="69"/>
        <v>1</v>
      </c>
      <c r="F856" s="35" t="str">
        <f t="shared" si="66"/>
        <v>Sunday</v>
      </c>
      <c r="G856" s="35">
        <f t="shared" si="67"/>
        <v>2</v>
      </c>
      <c r="H856" s="34">
        <f>CONVERT(INDEX(Htg_StPt_Sch_EZ!$C$4:$I$27,MATCH(Schedules_8760!$C856,Htg_StPt_Sch_EZ!$B$4:$B$27,0),MATCH(Schedules_8760!$F856,Htg_StPt_Sch_EZ!$C$3:$I$3,0)),"F","C")</f>
        <v>20.555555555555554</v>
      </c>
      <c r="I856" s="34">
        <f>CONVERT(INDEX(Htg_StPt_Sch_EZ!$C$31:$I$54,MATCH(Schedules_8760!$C856,Htg_StPt_Sch_EZ!$B$31:$B$54,0),MATCH(Schedules_8760!$F856,Htg_StPt_Sch_EZ!$C$30:$I$30,0)),"F","C")</f>
        <v>21.111111111111111</v>
      </c>
      <c r="J856" s="34">
        <f>CONVERT(INDEX(Clg_StPt_Sch_EZ!$C$4:$I$27,MATCH(Schedules_8760!$C856,Clg_StPt_Sch_EZ!$B$4:$B$27,0),MATCH(Schedules_8760!$F856,Clg_StPt_Sch_EZ!$C$3:$I$3,0)),"F","C")</f>
        <v>25.555555555555554</v>
      </c>
      <c r="K856" s="34">
        <f>CONVERT(INDEX(Clg_StPt_Sch_EZ!$C$31:$I$54,MATCH(Schedules_8760!$C856,Clg_StPt_Sch_EZ!$B$31:$B$54,0),MATCH(Schedules_8760!$F856,Clg_StPt_Sch_EZ!$C$30:$I$30,0)),"F","C")</f>
        <v>25</v>
      </c>
      <c r="L856" s="34">
        <f>CONVERT(INDEX(DHW_StPt_Sch_EZ!$C$4:$I$27,MATCH(Schedules_8760!$C856,DHW_StPt_Sch_EZ!$B$4:$B$27,0),MATCH(Schedules_8760!$F856,DHW_StPt_Sch_EZ!$C$3:$I$3,0)),"F","C")</f>
        <v>53.333333333333329</v>
      </c>
      <c r="M856" s="34">
        <f>CONVERT(INDEX(DHW_StPt_Sch_EZ!$C$31:$I$54,MATCH(Schedules_8760!$C856,DHW_StPt_Sch_EZ!$B$31:$B$54,0),MATCH(Schedules_8760!$F856,DHW_StPt_Sch_EZ!$C$30:$I$30,0)),"F","C")</f>
        <v>53.333333333333329</v>
      </c>
      <c r="N856" s="12"/>
      <c r="O856" s="12"/>
      <c r="P856" s="12"/>
    </row>
    <row r="857" spans="1:16" x14ac:dyDescent="0.25">
      <c r="A857" s="35">
        <v>856</v>
      </c>
      <c r="B857" s="89">
        <v>36.625</v>
      </c>
      <c r="C857" s="35">
        <f t="shared" si="65"/>
        <v>16</v>
      </c>
      <c r="D857" s="35">
        <f t="shared" si="68"/>
        <v>36</v>
      </c>
      <c r="E857" s="35">
        <f t="shared" si="69"/>
        <v>1</v>
      </c>
      <c r="F857" s="35" t="str">
        <f t="shared" si="66"/>
        <v>Sunday</v>
      </c>
      <c r="G857" s="35">
        <f t="shared" si="67"/>
        <v>2</v>
      </c>
      <c r="H857" s="34">
        <f>CONVERT(INDEX(Htg_StPt_Sch_EZ!$C$4:$I$27,MATCH(Schedules_8760!$C857,Htg_StPt_Sch_EZ!$B$4:$B$27,0),MATCH(Schedules_8760!$F857,Htg_StPt_Sch_EZ!$C$3:$I$3,0)),"F","C")</f>
        <v>20.555555555555554</v>
      </c>
      <c r="I857" s="34">
        <f>CONVERT(INDEX(Htg_StPt_Sch_EZ!$C$31:$I$54,MATCH(Schedules_8760!$C857,Htg_StPt_Sch_EZ!$B$31:$B$54,0),MATCH(Schedules_8760!$F857,Htg_StPt_Sch_EZ!$C$30:$I$30,0)),"F","C")</f>
        <v>21.111111111111111</v>
      </c>
      <c r="J857" s="34">
        <f>CONVERT(INDEX(Clg_StPt_Sch_EZ!$C$4:$I$27,MATCH(Schedules_8760!$C857,Clg_StPt_Sch_EZ!$B$4:$B$27,0),MATCH(Schedules_8760!$F857,Clg_StPt_Sch_EZ!$C$3:$I$3,0)),"F","C")</f>
        <v>25.555555555555554</v>
      </c>
      <c r="K857" s="34">
        <f>CONVERT(INDEX(Clg_StPt_Sch_EZ!$C$31:$I$54,MATCH(Schedules_8760!$C857,Clg_StPt_Sch_EZ!$B$31:$B$54,0),MATCH(Schedules_8760!$F857,Clg_StPt_Sch_EZ!$C$30:$I$30,0)),"F","C")</f>
        <v>25</v>
      </c>
      <c r="L857" s="34">
        <f>CONVERT(INDEX(DHW_StPt_Sch_EZ!$C$4:$I$27,MATCH(Schedules_8760!$C857,DHW_StPt_Sch_EZ!$B$4:$B$27,0),MATCH(Schedules_8760!$F857,DHW_StPt_Sch_EZ!$C$3:$I$3,0)),"F","C")</f>
        <v>53.333333333333329</v>
      </c>
      <c r="M857" s="34">
        <f>CONVERT(INDEX(DHW_StPt_Sch_EZ!$C$31:$I$54,MATCH(Schedules_8760!$C857,DHW_StPt_Sch_EZ!$B$31:$B$54,0),MATCH(Schedules_8760!$F857,DHW_StPt_Sch_EZ!$C$30:$I$30,0)),"F","C")</f>
        <v>53.333333333333329</v>
      </c>
      <c r="N857" s="12"/>
      <c r="O857" s="12"/>
      <c r="P857" s="12"/>
    </row>
    <row r="858" spans="1:16" x14ac:dyDescent="0.25">
      <c r="A858" s="35">
        <v>857</v>
      </c>
      <c r="B858" s="89">
        <v>36.666666666666657</v>
      </c>
      <c r="C858" s="35">
        <f t="shared" si="65"/>
        <v>17</v>
      </c>
      <c r="D858" s="35">
        <f t="shared" si="68"/>
        <v>36</v>
      </c>
      <c r="E858" s="35">
        <f t="shared" si="69"/>
        <v>1</v>
      </c>
      <c r="F858" s="35" t="str">
        <f t="shared" si="66"/>
        <v>Sunday</v>
      </c>
      <c r="G858" s="35">
        <f t="shared" si="67"/>
        <v>2</v>
      </c>
      <c r="H858" s="34">
        <f>CONVERT(INDEX(Htg_StPt_Sch_EZ!$C$4:$I$27,MATCH(Schedules_8760!$C858,Htg_StPt_Sch_EZ!$B$4:$B$27,0),MATCH(Schedules_8760!$F858,Htg_StPt_Sch_EZ!$C$3:$I$3,0)),"F","C")</f>
        <v>20.555555555555554</v>
      </c>
      <c r="I858" s="34">
        <f>CONVERT(INDEX(Htg_StPt_Sch_EZ!$C$31:$I$54,MATCH(Schedules_8760!$C858,Htg_StPt_Sch_EZ!$B$31:$B$54,0),MATCH(Schedules_8760!$F858,Htg_StPt_Sch_EZ!$C$30:$I$30,0)),"F","C")</f>
        <v>17.777777777777779</v>
      </c>
      <c r="J858" s="34">
        <f>CONVERT(INDEX(Clg_StPt_Sch_EZ!$C$4:$I$27,MATCH(Schedules_8760!$C858,Clg_StPt_Sch_EZ!$B$4:$B$27,0),MATCH(Schedules_8760!$F858,Clg_StPt_Sch_EZ!$C$3:$I$3,0)),"F","C")</f>
        <v>25.555555555555554</v>
      </c>
      <c r="K858" s="34">
        <f>CONVERT(INDEX(Clg_StPt_Sch_EZ!$C$31:$I$54,MATCH(Schedules_8760!$C858,Clg_StPt_Sch_EZ!$B$31:$B$54,0),MATCH(Schedules_8760!$F858,Clg_StPt_Sch_EZ!$C$30:$I$30,0)),"F","C")</f>
        <v>25</v>
      </c>
      <c r="L858" s="34">
        <f>CONVERT(INDEX(DHW_StPt_Sch_EZ!$C$4:$I$27,MATCH(Schedules_8760!$C858,DHW_StPt_Sch_EZ!$B$4:$B$27,0),MATCH(Schedules_8760!$F858,DHW_StPt_Sch_EZ!$C$3:$I$3,0)),"F","C")</f>
        <v>53.333333333333329</v>
      </c>
      <c r="M858" s="34">
        <f>CONVERT(INDEX(DHW_StPt_Sch_EZ!$C$31:$I$54,MATCH(Schedules_8760!$C858,DHW_StPt_Sch_EZ!$B$31:$B$54,0),MATCH(Schedules_8760!$F858,DHW_StPt_Sch_EZ!$C$30:$I$30,0)),"F","C")</f>
        <v>53.333333333333329</v>
      </c>
      <c r="N858" s="12"/>
      <c r="O858" s="12"/>
      <c r="P858" s="12"/>
    </row>
    <row r="859" spans="1:16" x14ac:dyDescent="0.25">
      <c r="A859" s="35">
        <v>858</v>
      </c>
      <c r="B859" s="89">
        <v>36.708333333333343</v>
      </c>
      <c r="C859" s="35">
        <f t="shared" si="65"/>
        <v>18</v>
      </c>
      <c r="D859" s="35">
        <f t="shared" si="68"/>
        <v>36</v>
      </c>
      <c r="E859" s="35">
        <f t="shared" si="69"/>
        <v>1</v>
      </c>
      <c r="F859" s="35" t="str">
        <f t="shared" si="66"/>
        <v>Sunday</v>
      </c>
      <c r="G859" s="35">
        <f t="shared" si="67"/>
        <v>2</v>
      </c>
      <c r="H859" s="34">
        <f>CONVERT(INDEX(Htg_StPt_Sch_EZ!$C$4:$I$27,MATCH(Schedules_8760!$C859,Htg_StPt_Sch_EZ!$B$4:$B$27,0),MATCH(Schedules_8760!$F859,Htg_StPt_Sch_EZ!$C$3:$I$3,0)),"F","C")</f>
        <v>20.555555555555554</v>
      </c>
      <c r="I859" s="34">
        <f>CONVERT(INDEX(Htg_StPt_Sch_EZ!$C$31:$I$54,MATCH(Schedules_8760!$C859,Htg_StPt_Sch_EZ!$B$31:$B$54,0),MATCH(Schedules_8760!$F859,Htg_StPt_Sch_EZ!$C$30:$I$30,0)),"F","C")</f>
        <v>17.777777777777779</v>
      </c>
      <c r="J859" s="34">
        <f>CONVERT(INDEX(Clg_StPt_Sch_EZ!$C$4:$I$27,MATCH(Schedules_8760!$C859,Clg_StPt_Sch_EZ!$B$4:$B$27,0),MATCH(Schedules_8760!$F859,Clg_StPt_Sch_EZ!$C$3:$I$3,0)),"F","C")</f>
        <v>25.555555555555554</v>
      </c>
      <c r="K859" s="34">
        <f>CONVERT(INDEX(Clg_StPt_Sch_EZ!$C$31:$I$54,MATCH(Schedules_8760!$C859,Clg_StPt_Sch_EZ!$B$31:$B$54,0),MATCH(Schedules_8760!$F859,Clg_StPt_Sch_EZ!$C$30:$I$30,0)),"F","C")</f>
        <v>28.333333333333332</v>
      </c>
      <c r="L859" s="34">
        <f>CONVERT(INDEX(DHW_StPt_Sch_EZ!$C$4:$I$27,MATCH(Schedules_8760!$C859,DHW_StPt_Sch_EZ!$B$4:$B$27,0),MATCH(Schedules_8760!$F859,DHW_StPt_Sch_EZ!$C$3:$I$3,0)),"F","C")</f>
        <v>53.333333333333329</v>
      </c>
      <c r="M859" s="34">
        <f>CONVERT(INDEX(DHW_StPt_Sch_EZ!$C$31:$I$54,MATCH(Schedules_8760!$C859,DHW_StPt_Sch_EZ!$B$31:$B$54,0),MATCH(Schedules_8760!$F859,DHW_StPt_Sch_EZ!$C$30:$I$30,0)),"F","C")</f>
        <v>53.333333333333329</v>
      </c>
      <c r="N859" s="12"/>
      <c r="O859" s="12"/>
      <c r="P859" s="12"/>
    </row>
    <row r="860" spans="1:16" x14ac:dyDescent="0.25">
      <c r="A860" s="35">
        <v>859</v>
      </c>
      <c r="B860" s="89">
        <v>36.75</v>
      </c>
      <c r="C860" s="35">
        <f t="shared" si="65"/>
        <v>19</v>
      </c>
      <c r="D860" s="35">
        <f t="shared" si="68"/>
        <v>36</v>
      </c>
      <c r="E860" s="35">
        <f t="shared" si="69"/>
        <v>1</v>
      </c>
      <c r="F860" s="35" t="str">
        <f t="shared" si="66"/>
        <v>Sunday</v>
      </c>
      <c r="G860" s="35">
        <f t="shared" si="67"/>
        <v>2</v>
      </c>
      <c r="H860" s="34">
        <f>CONVERT(INDEX(Htg_StPt_Sch_EZ!$C$4:$I$27,MATCH(Schedules_8760!$C860,Htg_StPt_Sch_EZ!$B$4:$B$27,0),MATCH(Schedules_8760!$F860,Htg_StPt_Sch_EZ!$C$3:$I$3,0)),"F","C")</f>
        <v>20.555555555555554</v>
      </c>
      <c r="I860" s="34">
        <f>CONVERT(INDEX(Htg_StPt_Sch_EZ!$C$31:$I$54,MATCH(Schedules_8760!$C860,Htg_StPt_Sch_EZ!$B$31:$B$54,0),MATCH(Schedules_8760!$F860,Htg_StPt_Sch_EZ!$C$30:$I$30,0)),"F","C")</f>
        <v>18.333333333333332</v>
      </c>
      <c r="J860" s="34">
        <f>CONVERT(INDEX(Clg_StPt_Sch_EZ!$C$4:$I$27,MATCH(Schedules_8760!$C860,Clg_StPt_Sch_EZ!$B$4:$B$27,0),MATCH(Schedules_8760!$F860,Clg_StPt_Sch_EZ!$C$3:$I$3,0)),"F","C")</f>
        <v>25.555555555555554</v>
      </c>
      <c r="K860" s="34">
        <f>CONVERT(INDEX(Clg_StPt_Sch_EZ!$C$31:$I$54,MATCH(Schedules_8760!$C860,Clg_StPt_Sch_EZ!$B$31:$B$54,0),MATCH(Schedules_8760!$F860,Clg_StPt_Sch_EZ!$C$30:$I$30,0)),"F","C")</f>
        <v>28.333333333333332</v>
      </c>
      <c r="L860" s="34">
        <f>CONVERT(INDEX(DHW_StPt_Sch_EZ!$C$4:$I$27,MATCH(Schedules_8760!$C860,DHW_StPt_Sch_EZ!$B$4:$B$27,0),MATCH(Schedules_8760!$F860,DHW_StPt_Sch_EZ!$C$3:$I$3,0)),"F","C")</f>
        <v>53.333333333333329</v>
      </c>
      <c r="M860" s="34">
        <f>CONVERT(INDEX(DHW_StPt_Sch_EZ!$C$31:$I$54,MATCH(Schedules_8760!$C860,DHW_StPt_Sch_EZ!$B$31:$B$54,0),MATCH(Schedules_8760!$F860,DHW_StPt_Sch_EZ!$C$30:$I$30,0)),"F","C")</f>
        <v>53.333333333333329</v>
      </c>
      <c r="N860" s="12"/>
      <c r="O860" s="12"/>
      <c r="P860" s="12"/>
    </row>
    <row r="861" spans="1:16" x14ac:dyDescent="0.25">
      <c r="A861" s="35">
        <v>860</v>
      </c>
      <c r="B861" s="89">
        <v>36.791666666666657</v>
      </c>
      <c r="C861" s="35">
        <f t="shared" si="65"/>
        <v>20</v>
      </c>
      <c r="D861" s="35">
        <f t="shared" si="68"/>
        <v>36</v>
      </c>
      <c r="E861" s="35">
        <f t="shared" si="69"/>
        <v>1</v>
      </c>
      <c r="F861" s="35" t="str">
        <f t="shared" si="66"/>
        <v>Sunday</v>
      </c>
      <c r="G861" s="35">
        <f t="shared" si="67"/>
        <v>2</v>
      </c>
      <c r="H861" s="34">
        <f>CONVERT(INDEX(Htg_StPt_Sch_EZ!$C$4:$I$27,MATCH(Schedules_8760!$C861,Htg_StPt_Sch_EZ!$B$4:$B$27,0),MATCH(Schedules_8760!$F861,Htg_StPt_Sch_EZ!$C$3:$I$3,0)),"F","C")</f>
        <v>20.555555555555554</v>
      </c>
      <c r="I861" s="34">
        <f>CONVERT(INDEX(Htg_StPt_Sch_EZ!$C$31:$I$54,MATCH(Schedules_8760!$C861,Htg_StPt_Sch_EZ!$B$31:$B$54,0),MATCH(Schedules_8760!$F861,Htg_StPt_Sch_EZ!$C$30:$I$30,0)),"F","C")</f>
        <v>18.888888888888889</v>
      </c>
      <c r="J861" s="34">
        <f>CONVERT(INDEX(Clg_StPt_Sch_EZ!$C$4:$I$27,MATCH(Schedules_8760!$C861,Clg_StPt_Sch_EZ!$B$4:$B$27,0),MATCH(Schedules_8760!$F861,Clg_StPt_Sch_EZ!$C$3:$I$3,0)),"F","C")</f>
        <v>25.555555555555554</v>
      </c>
      <c r="K861" s="34">
        <f>CONVERT(INDEX(Clg_StPt_Sch_EZ!$C$31:$I$54,MATCH(Schedules_8760!$C861,Clg_StPt_Sch_EZ!$B$31:$B$54,0),MATCH(Schedules_8760!$F861,Clg_StPt_Sch_EZ!$C$30:$I$30,0)),"F","C")</f>
        <v>28.333333333333332</v>
      </c>
      <c r="L861" s="34">
        <f>CONVERT(INDEX(DHW_StPt_Sch_EZ!$C$4:$I$27,MATCH(Schedules_8760!$C861,DHW_StPt_Sch_EZ!$B$4:$B$27,0),MATCH(Schedules_8760!$F861,DHW_StPt_Sch_EZ!$C$3:$I$3,0)),"F","C")</f>
        <v>53.333333333333329</v>
      </c>
      <c r="M861" s="34">
        <f>CONVERT(INDEX(DHW_StPt_Sch_EZ!$C$31:$I$54,MATCH(Schedules_8760!$C861,DHW_StPt_Sch_EZ!$B$31:$B$54,0),MATCH(Schedules_8760!$F861,DHW_StPt_Sch_EZ!$C$30:$I$30,0)),"F","C")</f>
        <v>53.333333333333329</v>
      </c>
      <c r="N861" s="12"/>
      <c r="O861" s="12"/>
      <c r="P861" s="12"/>
    </row>
    <row r="862" spans="1:16" x14ac:dyDescent="0.25">
      <c r="A862" s="35">
        <v>861</v>
      </c>
      <c r="B862" s="89">
        <v>36.833333333333343</v>
      </c>
      <c r="C862" s="35">
        <f t="shared" si="65"/>
        <v>21</v>
      </c>
      <c r="D862" s="35">
        <f t="shared" si="68"/>
        <v>36</v>
      </c>
      <c r="E862" s="35">
        <f t="shared" si="69"/>
        <v>1</v>
      </c>
      <c r="F862" s="35" t="str">
        <f t="shared" si="66"/>
        <v>Sunday</v>
      </c>
      <c r="G862" s="35">
        <f t="shared" si="67"/>
        <v>2</v>
      </c>
      <c r="H862" s="34">
        <f>CONVERT(INDEX(Htg_StPt_Sch_EZ!$C$4:$I$27,MATCH(Schedules_8760!$C862,Htg_StPt_Sch_EZ!$B$4:$B$27,0),MATCH(Schedules_8760!$F862,Htg_StPt_Sch_EZ!$C$3:$I$3,0)),"F","C")</f>
        <v>20.555555555555554</v>
      </c>
      <c r="I862" s="34">
        <f>CONVERT(INDEX(Htg_StPt_Sch_EZ!$C$31:$I$54,MATCH(Schedules_8760!$C862,Htg_StPt_Sch_EZ!$B$31:$B$54,0),MATCH(Schedules_8760!$F862,Htg_StPt_Sch_EZ!$C$30:$I$30,0)),"F","C")</f>
        <v>19.444444444444443</v>
      </c>
      <c r="J862" s="34">
        <f>CONVERT(INDEX(Clg_StPt_Sch_EZ!$C$4:$I$27,MATCH(Schedules_8760!$C862,Clg_StPt_Sch_EZ!$B$4:$B$27,0),MATCH(Schedules_8760!$F862,Clg_StPt_Sch_EZ!$C$3:$I$3,0)),"F","C")</f>
        <v>25.555555555555554</v>
      </c>
      <c r="K862" s="34">
        <f>CONVERT(INDEX(Clg_StPt_Sch_EZ!$C$31:$I$54,MATCH(Schedules_8760!$C862,Clg_StPt_Sch_EZ!$B$31:$B$54,0),MATCH(Schedules_8760!$F862,Clg_StPt_Sch_EZ!$C$30:$I$30,0)),"F","C")</f>
        <v>28.333333333333332</v>
      </c>
      <c r="L862" s="34">
        <f>CONVERT(INDEX(DHW_StPt_Sch_EZ!$C$4:$I$27,MATCH(Schedules_8760!$C862,DHW_StPt_Sch_EZ!$B$4:$B$27,0),MATCH(Schedules_8760!$F862,DHW_StPt_Sch_EZ!$C$3:$I$3,0)),"F","C")</f>
        <v>53.333333333333329</v>
      </c>
      <c r="M862" s="34">
        <f>CONVERT(INDEX(DHW_StPt_Sch_EZ!$C$31:$I$54,MATCH(Schedules_8760!$C862,DHW_StPt_Sch_EZ!$B$31:$B$54,0),MATCH(Schedules_8760!$F862,DHW_StPt_Sch_EZ!$C$30:$I$30,0)),"F","C")</f>
        <v>53.333333333333329</v>
      </c>
      <c r="N862" s="12"/>
      <c r="O862" s="12"/>
      <c r="P862" s="12"/>
    </row>
    <row r="863" spans="1:16" x14ac:dyDescent="0.25">
      <c r="A863" s="35">
        <v>862</v>
      </c>
      <c r="B863" s="89">
        <v>36.875</v>
      </c>
      <c r="C863" s="35">
        <f t="shared" si="65"/>
        <v>22</v>
      </c>
      <c r="D863" s="35">
        <f t="shared" si="68"/>
        <v>36</v>
      </c>
      <c r="E863" s="35">
        <f t="shared" si="69"/>
        <v>1</v>
      </c>
      <c r="F863" s="35" t="str">
        <f t="shared" si="66"/>
        <v>Sunday</v>
      </c>
      <c r="G863" s="35">
        <f t="shared" si="67"/>
        <v>2</v>
      </c>
      <c r="H863" s="34">
        <f>CONVERT(INDEX(Htg_StPt_Sch_EZ!$C$4:$I$27,MATCH(Schedules_8760!$C863,Htg_StPt_Sch_EZ!$B$4:$B$27,0),MATCH(Schedules_8760!$F863,Htg_StPt_Sch_EZ!$C$3:$I$3,0)),"F","C")</f>
        <v>20.555555555555554</v>
      </c>
      <c r="I863" s="34">
        <f>CONVERT(INDEX(Htg_StPt_Sch_EZ!$C$31:$I$54,MATCH(Schedules_8760!$C863,Htg_StPt_Sch_EZ!$B$31:$B$54,0),MATCH(Schedules_8760!$F863,Htg_StPt_Sch_EZ!$C$30:$I$30,0)),"F","C")</f>
        <v>19.444444444444443</v>
      </c>
      <c r="J863" s="34">
        <f>CONVERT(INDEX(Clg_StPt_Sch_EZ!$C$4:$I$27,MATCH(Schedules_8760!$C863,Clg_StPt_Sch_EZ!$B$4:$B$27,0),MATCH(Schedules_8760!$F863,Clg_StPt_Sch_EZ!$C$3:$I$3,0)),"F","C")</f>
        <v>25.555555555555554</v>
      </c>
      <c r="K863" s="34">
        <f>CONVERT(INDEX(Clg_StPt_Sch_EZ!$C$31:$I$54,MATCH(Schedules_8760!$C863,Clg_StPt_Sch_EZ!$B$31:$B$54,0),MATCH(Schedules_8760!$F863,Clg_StPt_Sch_EZ!$C$30:$I$30,0)),"F","C")</f>
        <v>28.333333333333332</v>
      </c>
      <c r="L863" s="34">
        <f>CONVERT(INDEX(DHW_StPt_Sch_EZ!$C$4:$I$27,MATCH(Schedules_8760!$C863,DHW_StPt_Sch_EZ!$B$4:$B$27,0),MATCH(Schedules_8760!$F863,DHW_StPt_Sch_EZ!$C$3:$I$3,0)),"F","C")</f>
        <v>53.333333333333329</v>
      </c>
      <c r="M863" s="34">
        <f>CONVERT(INDEX(DHW_StPt_Sch_EZ!$C$31:$I$54,MATCH(Schedules_8760!$C863,DHW_StPt_Sch_EZ!$B$31:$B$54,0),MATCH(Schedules_8760!$F863,DHW_StPt_Sch_EZ!$C$30:$I$30,0)),"F","C")</f>
        <v>53.333333333333329</v>
      </c>
      <c r="N863" s="12"/>
      <c r="O863" s="12"/>
      <c r="P863" s="12"/>
    </row>
    <row r="864" spans="1:16" x14ac:dyDescent="0.25">
      <c r="A864" s="35">
        <v>863</v>
      </c>
      <c r="B864" s="89">
        <v>36.916666666666657</v>
      </c>
      <c r="C864" s="35">
        <f t="shared" si="65"/>
        <v>23</v>
      </c>
      <c r="D864" s="35">
        <f t="shared" si="68"/>
        <v>36</v>
      </c>
      <c r="E864" s="35">
        <f t="shared" si="69"/>
        <v>1</v>
      </c>
      <c r="F864" s="35" t="str">
        <f t="shared" si="66"/>
        <v>Sunday</v>
      </c>
      <c r="G864" s="35">
        <f t="shared" si="67"/>
        <v>2</v>
      </c>
      <c r="H864" s="34">
        <f>CONVERT(INDEX(Htg_StPt_Sch_EZ!$C$4:$I$27,MATCH(Schedules_8760!$C864,Htg_StPt_Sch_EZ!$B$4:$B$27,0),MATCH(Schedules_8760!$F864,Htg_StPt_Sch_EZ!$C$3:$I$3,0)),"F","C")</f>
        <v>20.555555555555554</v>
      </c>
      <c r="I864" s="34">
        <f>CONVERT(INDEX(Htg_StPt_Sch_EZ!$C$31:$I$54,MATCH(Schedules_8760!$C864,Htg_StPt_Sch_EZ!$B$31:$B$54,0),MATCH(Schedules_8760!$F864,Htg_StPt_Sch_EZ!$C$30:$I$30,0)),"F","C")</f>
        <v>19.444444444444443</v>
      </c>
      <c r="J864" s="34">
        <f>CONVERT(INDEX(Clg_StPt_Sch_EZ!$C$4:$I$27,MATCH(Schedules_8760!$C864,Clg_StPt_Sch_EZ!$B$4:$B$27,0),MATCH(Schedules_8760!$F864,Clg_StPt_Sch_EZ!$C$3:$I$3,0)),"F","C")</f>
        <v>25.555555555555554</v>
      </c>
      <c r="K864" s="34">
        <f>CONVERT(INDEX(Clg_StPt_Sch_EZ!$C$31:$I$54,MATCH(Schedules_8760!$C864,Clg_StPt_Sch_EZ!$B$31:$B$54,0),MATCH(Schedules_8760!$F864,Clg_StPt_Sch_EZ!$C$30:$I$30,0)),"F","C")</f>
        <v>28.333333333333332</v>
      </c>
      <c r="L864" s="34">
        <f>CONVERT(INDEX(DHW_StPt_Sch_EZ!$C$4:$I$27,MATCH(Schedules_8760!$C864,DHW_StPt_Sch_EZ!$B$4:$B$27,0),MATCH(Schedules_8760!$F864,DHW_StPt_Sch_EZ!$C$3:$I$3,0)),"F","C")</f>
        <v>53.333333333333329</v>
      </c>
      <c r="M864" s="34">
        <f>CONVERT(INDEX(DHW_StPt_Sch_EZ!$C$31:$I$54,MATCH(Schedules_8760!$C864,DHW_StPt_Sch_EZ!$B$31:$B$54,0),MATCH(Schedules_8760!$F864,DHW_StPt_Sch_EZ!$C$30:$I$30,0)),"F","C")</f>
        <v>53.333333333333329</v>
      </c>
      <c r="N864" s="12"/>
      <c r="O864" s="12"/>
      <c r="P864" s="12"/>
    </row>
    <row r="865" spans="1:16" x14ac:dyDescent="0.25">
      <c r="A865" s="35">
        <v>864</v>
      </c>
      <c r="B865" s="89">
        <v>36.958333333333343</v>
      </c>
      <c r="C865" s="35">
        <f t="shared" si="65"/>
        <v>24</v>
      </c>
      <c r="D865" s="35">
        <f t="shared" si="68"/>
        <v>36</v>
      </c>
      <c r="E865" s="35">
        <f t="shared" si="69"/>
        <v>1</v>
      </c>
      <c r="F865" s="35" t="str">
        <f t="shared" si="66"/>
        <v>Sunday</v>
      </c>
      <c r="G865" s="35">
        <f t="shared" si="67"/>
        <v>2</v>
      </c>
      <c r="H865" s="34">
        <f>CONVERT(INDEX(Htg_StPt_Sch_EZ!$C$4:$I$27,MATCH(Schedules_8760!$C865,Htg_StPt_Sch_EZ!$B$4:$B$27,0),MATCH(Schedules_8760!$F865,Htg_StPt_Sch_EZ!$C$3:$I$3,0)),"F","C")</f>
        <v>20.555555555555554</v>
      </c>
      <c r="I865" s="34">
        <f>CONVERT(INDEX(Htg_StPt_Sch_EZ!$C$31:$I$54,MATCH(Schedules_8760!$C865,Htg_StPt_Sch_EZ!$B$31:$B$54,0),MATCH(Schedules_8760!$F865,Htg_StPt_Sch_EZ!$C$30:$I$30,0)),"F","C")</f>
        <v>19.444444444444443</v>
      </c>
      <c r="J865" s="34">
        <f>CONVERT(INDEX(Clg_StPt_Sch_EZ!$C$4:$I$27,MATCH(Schedules_8760!$C865,Clg_StPt_Sch_EZ!$B$4:$B$27,0),MATCH(Schedules_8760!$F865,Clg_StPt_Sch_EZ!$C$3:$I$3,0)),"F","C")</f>
        <v>25.555555555555554</v>
      </c>
      <c r="K865" s="34">
        <f>CONVERT(INDEX(Clg_StPt_Sch_EZ!$C$31:$I$54,MATCH(Schedules_8760!$C865,Clg_StPt_Sch_EZ!$B$31:$B$54,0),MATCH(Schedules_8760!$F865,Clg_StPt_Sch_EZ!$C$30:$I$30,0)),"F","C")</f>
        <v>28.333333333333332</v>
      </c>
      <c r="L865" s="34">
        <f>CONVERT(INDEX(DHW_StPt_Sch_EZ!$C$4:$I$27,MATCH(Schedules_8760!$C865,DHW_StPt_Sch_EZ!$B$4:$B$27,0),MATCH(Schedules_8760!$F865,DHW_StPt_Sch_EZ!$C$3:$I$3,0)),"F","C")</f>
        <v>53.333333333333329</v>
      </c>
      <c r="M865" s="34">
        <f>CONVERT(INDEX(DHW_StPt_Sch_EZ!$C$31:$I$54,MATCH(Schedules_8760!$C865,DHW_StPt_Sch_EZ!$B$31:$B$54,0),MATCH(Schedules_8760!$F865,DHW_StPt_Sch_EZ!$C$30:$I$30,0)),"F","C")</f>
        <v>53.333333333333329</v>
      </c>
      <c r="N865" s="12"/>
      <c r="O865" s="12"/>
      <c r="P865" s="12"/>
    </row>
    <row r="866" spans="1:16" x14ac:dyDescent="0.25">
      <c r="A866" s="35">
        <v>865</v>
      </c>
      <c r="B866" s="89">
        <v>37</v>
      </c>
      <c r="C866" s="35">
        <f t="shared" si="65"/>
        <v>1</v>
      </c>
      <c r="D866" s="35">
        <f t="shared" si="68"/>
        <v>37</v>
      </c>
      <c r="E866" s="35">
        <f t="shared" si="69"/>
        <v>2</v>
      </c>
      <c r="F866" s="35" t="str">
        <f t="shared" si="66"/>
        <v>Monday</v>
      </c>
      <c r="G866" s="35">
        <f t="shared" si="67"/>
        <v>2</v>
      </c>
      <c r="H866" s="34">
        <f>CONVERT(INDEX(Htg_StPt_Sch_EZ!$C$4:$I$27,MATCH(Schedules_8760!$C866,Htg_StPt_Sch_EZ!$B$4:$B$27,0),MATCH(Schedules_8760!$F866,Htg_StPt_Sch_EZ!$C$3:$I$3,0)),"F","C")</f>
        <v>20.555555555555554</v>
      </c>
      <c r="I866" s="34">
        <f>CONVERT(INDEX(Htg_StPt_Sch_EZ!$C$31:$I$54,MATCH(Schedules_8760!$C866,Htg_StPt_Sch_EZ!$B$31:$B$54,0),MATCH(Schedules_8760!$F866,Htg_StPt_Sch_EZ!$C$30:$I$30,0)),"F","C")</f>
        <v>19.444444444444443</v>
      </c>
      <c r="J866" s="34">
        <f>CONVERT(INDEX(Clg_StPt_Sch_EZ!$C$4:$I$27,MATCH(Schedules_8760!$C866,Clg_StPt_Sch_EZ!$B$4:$B$27,0),MATCH(Schedules_8760!$F866,Clg_StPt_Sch_EZ!$C$3:$I$3,0)),"F","C")</f>
        <v>25.555555555555554</v>
      </c>
      <c r="K866" s="34">
        <f>CONVERT(INDEX(Clg_StPt_Sch_EZ!$C$31:$I$54,MATCH(Schedules_8760!$C866,Clg_StPt_Sch_EZ!$B$31:$B$54,0),MATCH(Schedules_8760!$F866,Clg_StPt_Sch_EZ!$C$30:$I$30,0)),"F","C")</f>
        <v>28.333333333333332</v>
      </c>
      <c r="L866" s="34">
        <f>CONVERT(INDEX(DHW_StPt_Sch_EZ!$C$4:$I$27,MATCH(Schedules_8760!$C866,DHW_StPt_Sch_EZ!$B$4:$B$27,0),MATCH(Schedules_8760!$F866,DHW_StPt_Sch_EZ!$C$3:$I$3,0)),"F","C")</f>
        <v>53.333333333333329</v>
      </c>
      <c r="M866" s="34">
        <f>CONVERT(INDEX(DHW_StPt_Sch_EZ!$C$31:$I$54,MATCH(Schedules_8760!$C866,DHW_StPt_Sch_EZ!$B$31:$B$54,0),MATCH(Schedules_8760!$F866,DHW_StPt_Sch_EZ!$C$30:$I$30,0)),"F","C")</f>
        <v>53.333333333333329</v>
      </c>
      <c r="N866" s="12"/>
      <c r="O866" s="12"/>
      <c r="P866" s="12"/>
    </row>
    <row r="867" spans="1:16" x14ac:dyDescent="0.25">
      <c r="A867" s="35">
        <v>866</v>
      </c>
      <c r="B867" s="89">
        <v>37.041666666666657</v>
      </c>
      <c r="C867" s="35">
        <f t="shared" si="65"/>
        <v>2</v>
      </c>
      <c r="D867" s="35">
        <f t="shared" si="68"/>
        <v>37</v>
      </c>
      <c r="E867" s="35">
        <f t="shared" si="69"/>
        <v>2</v>
      </c>
      <c r="F867" s="35" t="str">
        <f t="shared" si="66"/>
        <v>Monday</v>
      </c>
      <c r="G867" s="35">
        <f t="shared" si="67"/>
        <v>2</v>
      </c>
      <c r="H867" s="34">
        <f>CONVERT(INDEX(Htg_StPt_Sch_EZ!$C$4:$I$27,MATCH(Schedules_8760!$C867,Htg_StPt_Sch_EZ!$B$4:$B$27,0),MATCH(Schedules_8760!$F867,Htg_StPt_Sch_EZ!$C$3:$I$3,0)),"F","C")</f>
        <v>20.555555555555554</v>
      </c>
      <c r="I867" s="34">
        <f>CONVERT(INDEX(Htg_StPt_Sch_EZ!$C$31:$I$54,MATCH(Schedules_8760!$C867,Htg_StPt_Sch_EZ!$B$31:$B$54,0),MATCH(Schedules_8760!$F867,Htg_StPt_Sch_EZ!$C$30:$I$30,0)),"F","C")</f>
        <v>19.444444444444443</v>
      </c>
      <c r="J867" s="34">
        <f>CONVERT(INDEX(Clg_StPt_Sch_EZ!$C$4:$I$27,MATCH(Schedules_8760!$C867,Clg_StPt_Sch_EZ!$B$4:$B$27,0),MATCH(Schedules_8760!$F867,Clg_StPt_Sch_EZ!$C$3:$I$3,0)),"F","C")</f>
        <v>25.555555555555554</v>
      </c>
      <c r="K867" s="34">
        <f>CONVERT(INDEX(Clg_StPt_Sch_EZ!$C$31:$I$54,MATCH(Schedules_8760!$C867,Clg_StPt_Sch_EZ!$B$31:$B$54,0),MATCH(Schedules_8760!$F867,Clg_StPt_Sch_EZ!$C$30:$I$30,0)),"F","C")</f>
        <v>28.333333333333332</v>
      </c>
      <c r="L867" s="34">
        <f>CONVERT(INDEX(DHW_StPt_Sch_EZ!$C$4:$I$27,MATCH(Schedules_8760!$C867,DHW_StPt_Sch_EZ!$B$4:$B$27,0),MATCH(Schedules_8760!$F867,DHW_StPt_Sch_EZ!$C$3:$I$3,0)),"F","C")</f>
        <v>53.333333333333329</v>
      </c>
      <c r="M867" s="34">
        <f>CONVERT(INDEX(DHW_StPt_Sch_EZ!$C$31:$I$54,MATCH(Schedules_8760!$C867,DHW_StPt_Sch_EZ!$B$31:$B$54,0),MATCH(Schedules_8760!$F867,DHW_StPt_Sch_EZ!$C$30:$I$30,0)),"F","C")</f>
        <v>53.333333333333329</v>
      </c>
      <c r="N867" s="12"/>
      <c r="O867" s="12"/>
      <c r="P867" s="12"/>
    </row>
    <row r="868" spans="1:16" x14ac:dyDescent="0.25">
      <c r="A868" s="35">
        <v>867</v>
      </c>
      <c r="B868" s="89">
        <v>37.083333333333343</v>
      </c>
      <c r="C868" s="35">
        <f t="shared" si="65"/>
        <v>3</v>
      </c>
      <c r="D868" s="35">
        <f t="shared" si="68"/>
        <v>37</v>
      </c>
      <c r="E868" s="35">
        <f t="shared" si="69"/>
        <v>2</v>
      </c>
      <c r="F868" s="35" t="str">
        <f t="shared" si="66"/>
        <v>Monday</v>
      </c>
      <c r="G868" s="35">
        <f t="shared" si="67"/>
        <v>2</v>
      </c>
      <c r="H868" s="34">
        <f>CONVERT(INDEX(Htg_StPt_Sch_EZ!$C$4:$I$27,MATCH(Schedules_8760!$C868,Htg_StPt_Sch_EZ!$B$4:$B$27,0),MATCH(Schedules_8760!$F868,Htg_StPt_Sch_EZ!$C$3:$I$3,0)),"F","C")</f>
        <v>20.555555555555554</v>
      </c>
      <c r="I868" s="34">
        <f>CONVERT(INDEX(Htg_StPt_Sch_EZ!$C$31:$I$54,MATCH(Schedules_8760!$C868,Htg_StPt_Sch_EZ!$B$31:$B$54,0),MATCH(Schedules_8760!$F868,Htg_StPt_Sch_EZ!$C$30:$I$30,0)),"F","C")</f>
        <v>19.444444444444443</v>
      </c>
      <c r="J868" s="34">
        <f>CONVERT(INDEX(Clg_StPt_Sch_EZ!$C$4:$I$27,MATCH(Schedules_8760!$C868,Clg_StPt_Sch_EZ!$B$4:$B$27,0),MATCH(Schedules_8760!$F868,Clg_StPt_Sch_EZ!$C$3:$I$3,0)),"F","C")</f>
        <v>25.555555555555554</v>
      </c>
      <c r="K868" s="34">
        <f>CONVERT(INDEX(Clg_StPt_Sch_EZ!$C$31:$I$54,MATCH(Schedules_8760!$C868,Clg_StPt_Sch_EZ!$B$31:$B$54,0),MATCH(Schedules_8760!$F868,Clg_StPt_Sch_EZ!$C$30:$I$30,0)),"F","C")</f>
        <v>28.333333333333332</v>
      </c>
      <c r="L868" s="34">
        <f>CONVERT(INDEX(DHW_StPt_Sch_EZ!$C$4:$I$27,MATCH(Schedules_8760!$C868,DHW_StPt_Sch_EZ!$B$4:$B$27,0),MATCH(Schedules_8760!$F868,DHW_StPt_Sch_EZ!$C$3:$I$3,0)),"F","C")</f>
        <v>53.333333333333329</v>
      </c>
      <c r="M868" s="34">
        <f>CONVERT(INDEX(DHW_StPt_Sch_EZ!$C$31:$I$54,MATCH(Schedules_8760!$C868,DHW_StPt_Sch_EZ!$B$31:$B$54,0),MATCH(Schedules_8760!$F868,DHW_StPt_Sch_EZ!$C$30:$I$30,0)),"F","C")</f>
        <v>53.333333333333329</v>
      </c>
      <c r="N868" s="12"/>
      <c r="O868" s="12"/>
      <c r="P868" s="12"/>
    </row>
    <row r="869" spans="1:16" x14ac:dyDescent="0.25">
      <c r="A869" s="35">
        <v>868</v>
      </c>
      <c r="B869" s="89">
        <v>37.125</v>
      </c>
      <c r="C869" s="35">
        <f t="shared" si="65"/>
        <v>4</v>
      </c>
      <c r="D869" s="35">
        <f t="shared" si="68"/>
        <v>37</v>
      </c>
      <c r="E869" s="35">
        <f t="shared" si="69"/>
        <v>2</v>
      </c>
      <c r="F869" s="35" t="str">
        <f t="shared" si="66"/>
        <v>Monday</v>
      </c>
      <c r="G869" s="35">
        <f t="shared" si="67"/>
        <v>2</v>
      </c>
      <c r="H869" s="34">
        <f>CONVERT(INDEX(Htg_StPt_Sch_EZ!$C$4:$I$27,MATCH(Schedules_8760!$C869,Htg_StPt_Sch_EZ!$B$4:$B$27,0),MATCH(Schedules_8760!$F869,Htg_StPt_Sch_EZ!$C$3:$I$3,0)),"F","C")</f>
        <v>20.555555555555554</v>
      </c>
      <c r="I869" s="34">
        <f>CONVERT(INDEX(Htg_StPt_Sch_EZ!$C$31:$I$54,MATCH(Schedules_8760!$C869,Htg_StPt_Sch_EZ!$B$31:$B$54,0),MATCH(Schedules_8760!$F869,Htg_StPt_Sch_EZ!$C$30:$I$30,0)),"F","C")</f>
        <v>19.444444444444443</v>
      </c>
      <c r="J869" s="34">
        <f>CONVERT(INDEX(Clg_StPt_Sch_EZ!$C$4:$I$27,MATCH(Schedules_8760!$C869,Clg_StPt_Sch_EZ!$B$4:$B$27,0),MATCH(Schedules_8760!$F869,Clg_StPt_Sch_EZ!$C$3:$I$3,0)),"F","C")</f>
        <v>25.555555555555554</v>
      </c>
      <c r="K869" s="34">
        <f>CONVERT(INDEX(Clg_StPt_Sch_EZ!$C$31:$I$54,MATCH(Schedules_8760!$C869,Clg_StPt_Sch_EZ!$B$31:$B$54,0),MATCH(Schedules_8760!$F869,Clg_StPt_Sch_EZ!$C$30:$I$30,0)),"F","C")</f>
        <v>28.333333333333332</v>
      </c>
      <c r="L869" s="34">
        <f>CONVERT(INDEX(DHW_StPt_Sch_EZ!$C$4:$I$27,MATCH(Schedules_8760!$C869,DHW_StPt_Sch_EZ!$B$4:$B$27,0),MATCH(Schedules_8760!$F869,DHW_StPt_Sch_EZ!$C$3:$I$3,0)),"F","C")</f>
        <v>53.333333333333329</v>
      </c>
      <c r="M869" s="34">
        <f>CONVERT(INDEX(DHW_StPt_Sch_EZ!$C$31:$I$54,MATCH(Schedules_8760!$C869,DHW_StPt_Sch_EZ!$B$31:$B$54,0),MATCH(Schedules_8760!$F869,DHW_StPt_Sch_EZ!$C$30:$I$30,0)),"F","C")</f>
        <v>53.333333333333329</v>
      </c>
      <c r="N869" s="12"/>
      <c r="O869" s="12"/>
      <c r="P869" s="12"/>
    </row>
    <row r="870" spans="1:16" x14ac:dyDescent="0.25">
      <c r="A870" s="35">
        <v>869</v>
      </c>
      <c r="B870" s="89">
        <v>37.166666666666657</v>
      </c>
      <c r="C870" s="35">
        <f t="shared" si="65"/>
        <v>5</v>
      </c>
      <c r="D870" s="35">
        <f t="shared" si="68"/>
        <v>37</v>
      </c>
      <c r="E870" s="35">
        <f t="shared" si="69"/>
        <v>2</v>
      </c>
      <c r="F870" s="35" t="str">
        <f t="shared" si="66"/>
        <v>Monday</v>
      </c>
      <c r="G870" s="35">
        <f t="shared" si="67"/>
        <v>2</v>
      </c>
      <c r="H870" s="34">
        <f>CONVERT(INDEX(Htg_StPt_Sch_EZ!$C$4:$I$27,MATCH(Schedules_8760!$C870,Htg_StPt_Sch_EZ!$B$4:$B$27,0),MATCH(Schedules_8760!$F870,Htg_StPt_Sch_EZ!$C$3:$I$3,0)),"F","C")</f>
        <v>20.555555555555554</v>
      </c>
      <c r="I870" s="34">
        <f>CONVERT(INDEX(Htg_StPt_Sch_EZ!$C$31:$I$54,MATCH(Schedules_8760!$C870,Htg_StPt_Sch_EZ!$B$31:$B$54,0),MATCH(Schedules_8760!$F870,Htg_StPt_Sch_EZ!$C$30:$I$30,0)),"F","C")</f>
        <v>19.444444444444443</v>
      </c>
      <c r="J870" s="34">
        <f>CONVERT(INDEX(Clg_StPt_Sch_EZ!$C$4:$I$27,MATCH(Schedules_8760!$C870,Clg_StPt_Sch_EZ!$B$4:$B$27,0),MATCH(Schedules_8760!$F870,Clg_StPt_Sch_EZ!$C$3:$I$3,0)),"F","C")</f>
        <v>25.555555555555554</v>
      </c>
      <c r="K870" s="34">
        <f>CONVERT(INDEX(Clg_StPt_Sch_EZ!$C$31:$I$54,MATCH(Schedules_8760!$C870,Clg_StPt_Sch_EZ!$B$31:$B$54,0),MATCH(Schedules_8760!$F870,Clg_StPt_Sch_EZ!$C$30:$I$30,0)),"F","C")</f>
        <v>28.333333333333332</v>
      </c>
      <c r="L870" s="34">
        <f>CONVERT(INDEX(DHW_StPt_Sch_EZ!$C$4:$I$27,MATCH(Schedules_8760!$C870,DHW_StPt_Sch_EZ!$B$4:$B$27,0),MATCH(Schedules_8760!$F870,DHW_StPt_Sch_EZ!$C$3:$I$3,0)),"F","C")</f>
        <v>53.333333333333329</v>
      </c>
      <c r="M870" s="34">
        <f>CONVERT(INDEX(DHW_StPt_Sch_EZ!$C$31:$I$54,MATCH(Schedules_8760!$C870,DHW_StPt_Sch_EZ!$B$31:$B$54,0),MATCH(Schedules_8760!$F870,DHW_StPt_Sch_EZ!$C$30:$I$30,0)),"F","C")</f>
        <v>53.333333333333329</v>
      </c>
      <c r="N870" s="12"/>
      <c r="O870" s="12"/>
      <c r="P870" s="12"/>
    </row>
    <row r="871" spans="1:16" x14ac:dyDescent="0.25">
      <c r="A871" s="35">
        <v>870</v>
      </c>
      <c r="B871" s="89">
        <v>37.208333333333343</v>
      </c>
      <c r="C871" s="35">
        <f t="shared" si="65"/>
        <v>6</v>
      </c>
      <c r="D871" s="35">
        <f t="shared" si="68"/>
        <v>37</v>
      </c>
      <c r="E871" s="35">
        <f t="shared" si="69"/>
        <v>2</v>
      </c>
      <c r="F871" s="35" t="str">
        <f t="shared" si="66"/>
        <v>Monday</v>
      </c>
      <c r="G871" s="35">
        <f t="shared" si="67"/>
        <v>2</v>
      </c>
      <c r="H871" s="34">
        <f>CONVERT(INDEX(Htg_StPt_Sch_EZ!$C$4:$I$27,MATCH(Schedules_8760!$C871,Htg_StPt_Sch_EZ!$B$4:$B$27,0),MATCH(Schedules_8760!$F871,Htg_StPt_Sch_EZ!$C$3:$I$3,0)),"F","C")</f>
        <v>20.555555555555554</v>
      </c>
      <c r="I871" s="34">
        <f>CONVERT(INDEX(Htg_StPt_Sch_EZ!$C$31:$I$54,MATCH(Schedules_8760!$C871,Htg_StPt_Sch_EZ!$B$31:$B$54,0),MATCH(Schedules_8760!$F871,Htg_StPt_Sch_EZ!$C$30:$I$30,0)),"F","C")</f>
        <v>19.444444444444443</v>
      </c>
      <c r="J871" s="34">
        <f>CONVERT(INDEX(Clg_StPt_Sch_EZ!$C$4:$I$27,MATCH(Schedules_8760!$C871,Clg_StPt_Sch_EZ!$B$4:$B$27,0),MATCH(Schedules_8760!$F871,Clg_StPt_Sch_EZ!$C$3:$I$3,0)),"F","C")</f>
        <v>25.555555555555554</v>
      </c>
      <c r="K871" s="34">
        <f>CONVERT(INDEX(Clg_StPt_Sch_EZ!$C$31:$I$54,MATCH(Schedules_8760!$C871,Clg_StPt_Sch_EZ!$B$31:$B$54,0),MATCH(Schedules_8760!$F871,Clg_StPt_Sch_EZ!$C$30:$I$30,0)),"F","C")</f>
        <v>28.333333333333332</v>
      </c>
      <c r="L871" s="34">
        <f>CONVERT(INDEX(DHW_StPt_Sch_EZ!$C$4:$I$27,MATCH(Schedules_8760!$C871,DHW_StPt_Sch_EZ!$B$4:$B$27,0),MATCH(Schedules_8760!$F871,DHW_StPt_Sch_EZ!$C$3:$I$3,0)),"F","C")</f>
        <v>53.333333333333329</v>
      </c>
      <c r="M871" s="34">
        <f>CONVERT(INDEX(DHW_StPt_Sch_EZ!$C$31:$I$54,MATCH(Schedules_8760!$C871,DHW_StPt_Sch_EZ!$B$31:$B$54,0),MATCH(Schedules_8760!$F871,DHW_StPt_Sch_EZ!$C$30:$I$30,0)),"F","C")</f>
        <v>53.333333333333329</v>
      </c>
      <c r="N871" s="12"/>
      <c r="O871" s="12"/>
      <c r="P871" s="12"/>
    </row>
    <row r="872" spans="1:16" x14ac:dyDescent="0.25">
      <c r="A872" s="35">
        <v>871</v>
      </c>
      <c r="B872" s="89">
        <v>37.25</v>
      </c>
      <c r="C872" s="35">
        <f t="shared" si="65"/>
        <v>7</v>
      </c>
      <c r="D872" s="35">
        <f t="shared" si="68"/>
        <v>37</v>
      </c>
      <c r="E872" s="35">
        <f t="shared" si="69"/>
        <v>2</v>
      </c>
      <c r="F872" s="35" t="str">
        <f t="shared" si="66"/>
        <v>Monday</v>
      </c>
      <c r="G872" s="35">
        <f t="shared" si="67"/>
        <v>2</v>
      </c>
      <c r="H872" s="34">
        <f>CONVERT(INDEX(Htg_StPt_Sch_EZ!$C$4:$I$27,MATCH(Schedules_8760!$C872,Htg_StPt_Sch_EZ!$B$4:$B$27,0),MATCH(Schedules_8760!$F872,Htg_StPt_Sch_EZ!$C$3:$I$3,0)),"F","C")</f>
        <v>20.555555555555554</v>
      </c>
      <c r="I872" s="34">
        <f>CONVERT(INDEX(Htg_StPt_Sch_EZ!$C$31:$I$54,MATCH(Schedules_8760!$C872,Htg_StPt_Sch_EZ!$B$31:$B$54,0),MATCH(Schedules_8760!$F872,Htg_StPt_Sch_EZ!$C$30:$I$30,0)),"F","C")</f>
        <v>19.444444444444443</v>
      </c>
      <c r="J872" s="34">
        <f>CONVERT(INDEX(Clg_StPt_Sch_EZ!$C$4:$I$27,MATCH(Schedules_8760!$C872,Clg_StPt_Sch_EZ!$B$4:$B$27,0),MATCH(Schedules_8760!$F872,Clg_StPt_Sch_EZ!$C$3:$I$3,0)),"F","C")</f>
        <v>25.555555555555554</v>
      </c>
      <c r="K872" s="34">
        <f>CONVERT(INDEX(Clg_StPt_Sch_EZ!$C$31:$I$54,MATCH(Schedules_8760!$C872,Clg_StPt_Sch_EZ!$B$31:$B$54,0),MATCH(Schedules_8760!$F872,Clg_StPt_Sch_EZ!$C$30:$I$30,0)),"F","C")</f>
        <v>28.333333333333332</v>
      </c>
      <c r="L872" s="34">
        <f>CONVERT(INDEX(DHW_StPt_Sch_EZ!$C$4:$I$27,MATCH(Schedules_8760!$C872,DHW_StPt_Sch_EZ!$B$4:$B$27,0),MATCH(Schedules_8760!$F872,DHW_StPt_Sch_EZ!$C$3:$I$3,0)),"F","C")</f>
        <v>53.333333333333329</v>
      </c>
      <c r="M872" s="34">
        <f>CONVERT(INDEX(DHW_StPt_Sch_EZ!$C$31:$I$54,MATCH(Schedules_8760!$C872,DHW_StPt_Sch_EZ!$B$31:$B$54,0),MATCH(Schedules_8760!$F872,DHW_StPt_Sch_EZ!$C$30:$I$30,0)),"F","C")</f>
        <v>53.333333333333329</v>
      </c>
      <c r="N872" s="12"/>
      <c r="O872" s="12"/>
      <c r="P872" s="12"/>
    </row>
    <row r="873" spans="1:16" x14ac:dyDescent="0.25">
      <c r="A873" s="35">
        <v>872</v>
      </c>
      <c r="B873" s="89">
        <v>37.291666666666657</v>
      </c>
      <c r="C873" s="35">
        <f t="shared" si="65"/>
        <v>8</v>
      </c>
      <c r="D873" s="35">
        <f t="shared" si="68"/>
        <v>37</v>
      </c>
      <c r="E873" s="35">
        <f t="shared" si="69"/>
        <v>2</v>
      </c>
      <c r="F873" s="35" t="str">
        <f t="shared" si="66"/>
        <v>Monday</v>
      </c>
      <c r="G873" s="35">
        <f t="shared" si="67"/>
        <v>2</v>
      </c>
      <c r="H873" s="34">
        <f>CONVERT(INDEX(Htg_StPt_Sch_EZ!$C$4:$I$27,MATCH(Schedules_8760!$C873,Htg_StPt_Sch_EZ!$B$4:$B$27,0),MATCH(Schedules_8760!$F873,Htg_StPt_Sch_EZ!$C$3:$I$3,0)),"F","C")</f>
        <v>20.555555555555554</v>
      </c>
      <c r="I873" s="34">
        <f>CONVERT(INDEX(Htg_StPt_Sch_EZ!$C$31:$I$54,MATCH(Schedules_8760!$C873,Htg_StPt_Sch_EZ!$B$31:$B$54,0),MATCH(Schedules_8760!$F873,Htg_StPt_Sch_EZ!$C$30:$I$30,0)),"F","C")</f>
        <v>19.444444444444443</v>
      </c>
      <c r="J873" s="34">
        <f>CONVERT(INDEX(Clg_StPt_Sch_EZ!$C$4:$I$27,MATCH(Schedules_8760!$C873,Clg_StPt_Sch_EZ!$B$4:$B$27,0),MATCH(Schedules_8760!$F873,Clg_StPt_Sch_EZ!$C$3:$I$3,0)),"F","C")</f>
        <v>25.555555555555554</v>
      </c>
      <c r="K873" s="34">
        <f>CONVERT(INDEX(Clg_StPt_Sch_EZ!$C$31:$I$54,MATCH(Schedules_8760!$C873,Clg_StPt_Sch_EZ!$B$31:$B$54,0),MATCH(Schedules_8760!$F873,Clg_StPt_Sch_EZ!$C$30:$I$30,0)),"F","C")</f>
        <v>25</v>
      </c>
      <c r="L873" s="34">
        <f>CONVERT(INDEX(DHW_StPt_Sch_EZ!$C$4:$I$27,MATCH(Schedules_8760!$C873,DHW_StPt_Sch_EZ!$B$4:$B$27,0),MATCH(Schedules_8760!$F873,DHW_StPt_Sch_EZ!$C$3:$I$3,0)),"F","C")</f>
        <v>53.333333333333329</v>
      </c>
      <c r="M873" s="34">
        <f>CONVERT(INDEX(DHW_StPt_Sch_EZ!$C$31:$I$54,MATCH(Schedules_8760!$C873,DHW_StPt_Sch_EZ!$B$31:$B$54,0),MATCH(Schedules_8760!$F873,DHW_StPt_Sch_EZ!$C$30:$I$30,0)),"F","C")</f>
        <v>53.333333333333329</v>
      </c>
      <c r="N873" s="12"/>
      <c r="O873" s="12"/>
      <c r="P873" s="12"/>
    </row>
    <row r="874" spans="1:16" x14ac:dyDescent="0.25">
      <c r="A874" s="35">
        <v>873</v>
      </c>
      <c r="B874" s="89">
        <v>37.333333333333343</v>
      </c>
      <c r="C874" s="35">
        <f t="shared" si="65"/>
        <v>9</v>
      </c>
      <c r="D874" s="35">
        <f t="shared" si="68"/>
        <v>37</v>
      </c>
      <c r="E874" s="35">
        <f t="shared" si="69"/>
        <v>2</v>
      </c>
      <c r="F874" s="35" t="str">
        <f t="shared" si="66"/>
        <v>Monday</v>
      </c>
      <c r="G874" s="35">
        <f t="shared" si="67"/>
        <v>2</v>
      </c>
      <c r="H874" s="34">
        <f>CONVERT(INDEX(Htg_StPt_Sch_EZ!$C$4:$I$27,MATCH(Schedules_8760!$C874,Htg_StPt_Sch_EZ!$B$4:$B$27,0),MATCH(Schedules_8760!$F874,Htg_StPt_Sch_EZ!$C$3:$I$3,0)),"F","C")</f>
        <v>20.555555555555554</v>
      </c>
      <c r="I874" s="34">
        <f>CONVERT(INDEX(Htg_StPt_Sch_EZ!$C$31:$I$54,MATCH(Schedules_8760!$C874,Htg_StPt_Sch_EZ!$B$31:$B$54,0),MATCH(Schedules_8760!$F874,Htg_StPt_Sch_EZ!$C$30:$I$30,0)),"F","C")</f>
        <v>19.444444444444443</v>
      </c>
      <c r="J874" s="34">
        <f>CONVERT(INDEX(Clg_StPt_Sch_EZ!$C$4:$I$27,MATCH(Schedules_8760!$C874,Clg_StPt_Sch_EZ!$B$4:$B$27,0),MATCH(Schedules_8760!$F874,Clg_StPt_Sch_EZ!$C$3:$I$3,0)),"F","C")</f>
        <v>25.555555555555554</v>
      </c>
      <c r="K874" s="34">
        <f>CONVERT(INDEX(Clg_StPt_Sch_EZ!$C$31:$I$54,MATCH(Schedules_8760!$C874,Clg_StPt_Sch_EZ!$B$31:$B$54,0),MATCH(Schedules_8760!$F874,Clg_StPt_Sch_EZ!$C$30:$I$30,0)),"F","C")</f>
        <v>25</v>
      </c>
      <c r="L874" s="34">
        <f>CONVERT(INDEX(DHW_StPt_Sch_EZ!$C$4:$I$27,MATCH(Schedules_8760!$C874,DHW_StPt_Sch_EZ!$B$4:$B$27,0),MATCH(Schedules_8760!$F874,DHW_StPt_Sch_EZ!$C$3:$I$3,0)),"F","C")</f>
        <v>53.333333333333329</v>
      </c>
      <c r="M874" s="34">
        <f>CONVERT(INDEX(DHW_StPt_Sch_EZ!$C$31:$I$54,MATCH(Schedules_8760!$C874,DHW_StPt_Sch_EZ!$B$31:$B$54,0),MATCH(Schedules_8760!$F874,DHW_StPt_Sch_EZ!$C$30:$I$30,0)),"F","C")</f>
        <v>53.333333333333329</v>
      </c>
      <c r="N874" s="12"/>
      <c r="O874" s="12"/>
      <c r="P874" s="12"/>
    </row>
    <row r="875" spans="1:16" x14ac:dyDescent="0.25">
      <c r="A875" s="35">
        <v>874</v>
      </c>
      <c r="B875" s="89">
        <v>37.375</v>
      </c>
      <c r="C875" s="35">
        <f t="shared" si="65"/>
        <v>10</v>
      </c>
      <c r="D875" s="35">
        <f t="shared" si="68"/>
        <v>37</v>
      </c>
      <c r="E875" s="35">
        <f t="shared" si="69"/>
        <v>2</v>
      </c>
      <c r="F875" s="35" t="str">
        <f t="shared" si="66"/>
        <v>Monday</v>
      </c>
      <c r="G875" s="35">
        <f t="shared" si="67"/>
        <v>2</v>
      </c>
      <c r="H875" s="34">
        <f>CONVERT(INDEX(Htg_StPt_Sch_EZ!$C$4:$I$27,MATCH(Schedules_8760!$C875,Htg_StPt_Sch_EZ!$B$4:$B$27,0),MATCH(Schedules_8760!$F875,Htg_StPt_Sch_EZ!$C$3:$I$3,0)),"F","C")</f>
        <v>20.555555555555554</v>
      </c>
      <c r="I875" s="34">
        <f>CONVERT(INDEX(Htg_StPt_Sch_EZ!$C$31:$I$54,MATCH(Schedules_8760!$C875,Htg_StPt_Sch_EZ!$B$31:$B$54,0),MATCH(Schedules_8760!$F875,Htg_StPt_Sch_EZ!$C$30:$I$30,0)),"F","C")</f>
        <v>19.444444444444443</v>
      </c>
      <c r="J875" s="34">
        <f>CONVERT(INDEX(Clg_StPt_Sch_EZ!$C$4:$I$27,MATCH(Schedules_8760!$C875,Clg_StPt_Sch_EZ!$B$4:$B$27,0),MATCH(Schedules_8760!$F875,Clg_StPt_Sch_EZ!$C$3:$I$3,0)),"F","C")</f>
        <v>25.555555555555554</v>
      </c>
      <c r="K875" s="34">
        <f>CONVERT(INDEX(Clg_StPt_Sch_EZ!$C$31:$I$54,MATCH(Schedules_8760!$C875,Clg_StPt_Sch_EZ!$B$31:$B$54,0),MATCH(Schedules_8760!$F875,Clg_StPt_Sch_EZ!$C$30:$I$30,0)),"F","C")</f>
        <v>25</v>
      </c>
      <c r="L875" s="34">
        <f>CONVERT(INDEX(DHW_StPt_Sch_EZ!$C$4:$I$27,MATCH(Schedules_8760!$C875,DHW_StPt_Sch_EZ!$B$4:$B$27,0),MATCH(Schedules_8760!$F875,DHW_StPt_Sch_EZ!$C$3:$I$3,0)),"F","C")</f>
        <v>53.333333333333329</v>
      </c>
      <c r="M875" s="34">
        <f>CONVERT(INDEX(DHW_StPt_Sch_EZ!$C$31:$I$54,MATCH(Schedules_8760!$C875,DHW_StPt_Sch_EZ!$B$31:$B$54,0),MATCH(Schedules_8760!$F875,DHW_StPt_Sch_EZ!$C$30:$I$30,0)),"F","C")</f>
        <v>53.333333333333329</v>
      </c>
      <c r="N875" s="12"/>
      <c r="O875" s="12"/>
      <c r="P875" s="12"/>
    </row>
    <row r="876" spans="1:16" x14ac:dyDescent="0.25">
      <c r="A876" s="35">
        <v>875</v>
      </c>
      <c r="B876" s="89">
        <v>37.416666666666657</v>
      </c>
      <c r="C876" s="35">
        <f t="shared" si="65"/>
        <v>11</v>
      </c>
      <c r="D876" s="35">
        <f t="shared" si="68"/>
        <v>37</v>
      </c>
      <c r="E876" s="35">
        <f t="shared" si="69"/>
        <v>2</v>
      </c>
      <c r="F876" s="35" t="str">
        <f t="shared" si="66"/>
        <v>Monday</v>
      </c>
      <c r="G876" s="35">
        <f t="shared" si="67"/>
        <v>2</v>
      </c>
      <c r="H876" s="34">
        <f>CONVERT(INDEX(Htg_StPt_Sch_EZ!$C$4:$I$27,MATCH(Schedules_8760!$C876,Htg_StPt_Sch_EZ!$B$4:$B$27,0),MATCH(Schedules_8760!$F876,Htg_StPt_Sch_EZ!$C$3:$I$3,0)),"F","C")</f>
        <v>20.555555555555554</v>
      </c>
      <c r="I876" s="34">
        <f>CONVERT(INDEX(Htg_StPt_Sch_EZ!$C$31:$I$54,MATCH(Schedules_8760!$C876,Htg_StPt_Sch_EZ!$B$31:$B$54,0),MATCH(Schedules_8760!$F876,Htg_StPt_Sch_EZ!$C$30:$I$30,0)),"F","C")</f>
        <v>19.444444444444443</v>
      </c>
      <c r="J876" s="34">
        <f>CONVERT(INDEX(Clg_StPt_Sch_EZ!$C$4:$I$27,MATCH(Schedules_8760!$C876,Clg_StPt_Sch_EZ!$B$4:$B$27,0),MATCH(Schedules_8760!$F876,Clg_StPt_Sch_EZ!$C$3:$I$3,0)),"F","C")</f>
        <v>25.555555555555554</v>
      </c>
      <c r="K876" s="34">
        <f>CONVERT(INDEX(Clg_StPt_Sch_EZ!$C$31:$I$54,MATCH(Schedules_8760!$C876,Clg_StPt_Sch_EZ!$B$31:$B$54,0),MATCH(Schedules_8760!$F876,Clg_StPt_Sch_EZ!$C$30:$I$30,0)),"F","C")</f>
        <v>25</v>
      </c>
      <c r="L876" s="34">
        <f>CONVERT(INDEX(DHW_StPt_Sch_EZ!$C$4:$I$27,MATCH(Schedules_8760!$C876,DHW_StPt_Sch_EZ!$B$4:$B$27,0),MATCH(Schedules_8760!$F876,DHW_StPt_Sch_EZ!$C$3:$I$3,0)),"F","C")</f>
        <v>53.333333333333329</v>
      </c>
      <c r="M876" s="34">
        <f>CONVERT(INDEX(DHW_StPt_Sch_EZ!$C$31:$I$54,MATCH(Schedules_8760!$C876,DHW_StPt_Sch_EZ!$B$31:$B$54,0),MATCH(Schedules_8760!$F876,DHW_StPt_Sch_EZ!$C$30:$I$30,0)),"F","C")</f>
        <v>53.333333333333329</v>
      </c>
      <c r="N876" s="12"/>
      <c r="O876" s="12"/>
      <c r="P876" s="12"/>
    </row>
    <row r="877" spans="1:16" x14ac:dyDescent="0.25">
      <c r="A877" s="35">
        <v>876</v>
      </c>
      <c r="B877" s="89">
        <v>37.458333333333343</v>
      </c>
      <c r="C877" s="35">
        <f t="shared" si="65"/>
        <v>12</v>
      </c>
      <c r="D877" s="35">
        <f t="shared" si="68"/>
        <v>37</v>
      </c>
      <c r="E877" s="35">
        <f t="shared" si="69"/>
        <v>2</v>
      </c>
      <c r="F877" s="35" t="str">
        <f t="shared" si="66"/>
        <v>Monday</v>
      </c>
      <c r="G877" s="35">
        <f t="shared" si="67"/>
        <v>2</v>
      </c>
      <c r="H877" s="34">
        <f>CONVERT(INDEX(Htg_StPt_Sch_EZ!$C$4:$I$27,MATCH(Schedules_8760!$C877,Htg_StPt_Sch_EZ!$B$4:$B$27,0),MATCH(Schedules_8760!$F877,Htg_StPt_Sch_EZ!$C$3:$I$3,0)),"F","C")</f>
        <v>20.555555555555554</v>
      </c>
      <c r="I877" s="34">
        <f>CONVERT(INDEX(Htg_StPt_Sch_EZ!$C$31:$I$54,MATCH(Schedules_8760!$C877,Htg_StPt_Sch_EZ!$B$31:$B$54,0),MATCH(Schedules_8760!$F877,Htg_StPt_Sch_EZ!$C$30:$I$30,0)),"F","C")</f>
        <v>19.444444444444443</v>
      </c>
      <c r="J877" s="34">
        <f>CONVERT(INDEX(Clg_StPt_Sch_EZ!$C$4:$I$27,MATCH(Schedules_8760!$C877,Clg_StPt_Sch_EZ!$B$4:$B$27,0),MATCH(Schedules_8760!$F877,Clg_StPt_Sch_EZ!$C$3:$I$3,0)),"F","C")</f>
        <v>25.555555555555554</v>
      </c>
      <c r="K877" s="34">
        <f>CONVERT(INDEX(Clg_StPt_Sch_EZ!$C$31:$I$54,MATCH(Schedules_8760!$C877,Clg_StPt_Sch_EZ!$B$31:$B$54,0),MATCH(Schedules_8760!$F877,Clg_StPt_Sch_EZ!$C$30:$I$30,0)),"F","C")</f>
        <v>25</v>
      </c>
      <c r="L877" s="34">
        <f>CONVERT(INDEX(DHW_StPt_Sch_EZ!$C$4:$I$27,MATCH(Schedules_8760!$C877,DHW_StPt_Sch_EZ!$B$4:$B$27,0),MATCH(Schedules_8760!$F877,DHW_StPt_Sch_EZ!$C$3:$I$3,0)),"F","C")</f>
        <v>53.333333333333329</v>
      </c>
      <c r="M877" s="34">
        <f>CONVERT(INDEX(DHW_StPt_Sch_EZ!$C$31:$I$54,MATCH(Schedules_8760!$C877,DHW_StPt_Sch_EZ!$B$31:$B$54,0),MATCH(Schedules_8760!$F877,DHW_StPt_Sch_EZ!$C$30:$I$30,0)),"F","C")</f>
        <v>53.333333333333329</v>
      </c>
      <c r="N877" s="12"/>
      <c r="O877" s="12"/>
      <c r="P877" s="12"/>
    </row>
    <row r="878" spans="1:16" x14ac:dyDescent="0.25">
      <c r="A878" s="35">
        <v>877</v>
      </c>
      <c r="B878" s="89">
        <v>37.5</v>
      </c>
      <c r="C878" s="35">
        <f t="shared" si="65"/>
        <v>13</v>
      </c>
      <c r="D878" s="35">
        <f t="shared" si="68"/>
        <v>37</v>
      </c>
      <c r="E878" s="35">
        <f t="shared" si="69"/>
        <v>2</v>
      </c>
      <c r="F878" s="35" t="str">
        <f t="shared" si="66"/>
        <v>Monday</v>
      </c>
      <c r="G878" s="35">
        <f t="shared" si="67"/>
        <v>2</v>
      </c>
      <c r="H878" s="34">
        <f>CONVERT(INDEX(Htg_StPt_Sch_EZ!$C$4:$I$27,MATCH(Schedules_8760!$C878,Htg_StPt_Sch_EZ!$B$4:$B$27,0),MATCH(Schedules_8760!$F878,Htg_StPt_Sch_EZ!$C$3:$I$3,0)),"F","C")</f>
        <v>20.555555555555554</v>
      </c>
      <c r="I878" s="34">
        <f>CONVERT(INDEX(Htg_StPt_Sch_EZ!$C$31:$I$54,MATCH(Schedules_8760!$C878,Htg_StPt_Sch_EZ!$B$31:$B$54,0),MATCH(Schedules_8760!$F878,Htg_StPt_Sch_EZ!$C$30:$I$30,0)),"F","C")</f>
        <v>19.444444444444443</v>
      </c>
      <c r="J878" s="34">
        <f>CONVERT(INDEX(Clg_StPt_Sch_EZ!$C$4:$I$27,MATCH(Schedules_8760!$C878,Clg_StPt_Sch_EZ!$B$4:$B$27,0),MATCH(Schedules_8760!$F878,Clg_StPt_Sch_EZ!$C$3:$I$3,0)),"F","C")</f>
        <v>25.555555555555554</v>
      </c>
      <c r="K878" s="34">
        <f>CONVERT(INDEX(Clg_StPt_Sch_EZ!$C$31:$I$54,MATCH(Schedules_8760!$C878,Clg_StPt_Sch_EZ!$B$31:$B$54,0),MATCH(Schedules_8760!$F878,Clg_StPt_Sch_EZ!$C$30:$I$30,0)),"F","C")</f>
        <v>25</v>
      </c>
      <c r="L878" s="34">
        <f>CONVERT(INDEX(DHW_StPt_Sch_EZ!$C$4:$I$27,MATCH(Schedules_8760!$C878,DHW_StPt_Sch_EZ!$B$4:$B$27,0),MATCH(Schedules_8760!$F878,DHW_StPt_Sch_EZ!$C$3:$I$3,0)),"F","C")</f>
        <v>53.333333333333329</v>
      </c>
      <c r="M878" s="34">
        <f>CONVERT(INDEX(DHW_StPt_Sch_EZ!$C$31:$I$54,MATCH(Schedules_8760!$C878,DHW_StPt_Sch_EZ!$B$31:$B$54,0),MATCH(Schedules_8760!$F878,DHW_StPt_Sch_EZ!$C$30:$I$30,0)),"F","C")</f>
        <v>53.333333333333329</v>
      </c>
      <c r="N878" s="12"/>
      <c r="O878" s="12"/>
      <c r="P878" s="12"/>
    </row>
    <row r="879" spans="1:16" x14ac:dyDescent="0.25">
      <c r="A879" s="35">
        <v>878</v>
      </c>
      <c r="B879" s="89">
        <v>37.541666666666657</v>
      </c>
      <c r="C879" s="35">
        <f t="shared" si="65"/>
        <v>14</v>
      </c>
      <c r="D879" s="35">
        <f t="shared" si="68"/>
        <v>37</v>
      </c>
      <c r="E879" s="35">
        <f t="shared" si="69"/>
        <v>2</v>
      </c>
      <c r="F879" s="35" t="str">
        <f t="shared" si="66"/>
        <v>Monday</v>
      </c>
      <c r="G879" s="35">
        <f t="shared" si="67"/>
        <v>2</v>
      </c>
      <c r="H879" s="34">
        <f>CONVERT(INDEX(Htg_StPt_Sch_EZ!$C$4:$I$27,MATCH(Schedules_8760!$C879,Htg_StPt_Sch_EZ!$B$4:$B$27,0),MATCH(Schedules_8760!$F879,Htg_StPt_Sch_EZ!$C$3:$I$3,0)),"F","C")</f>
        <v>20.555555555555554</v>
      </c>
      <c r="I879" s="34">
        <f>CONVERT(INDEX(Htg_StPt_Sch_EZ!$C$31:$I$54,MATCH(Schedules_8760!$C879,Htg_StPt_Sch_EZ!$B$31:$B$54,0),MATCH(Schedules_8760!$F879,Htg_StPt_Sch_EZ!$C$30:$I$30,0)),"F","C")</f>
        <v>19.444444444444443</v>
      </c>
      <c r="J879" s="34">
        <f>CONVERT(INDEX(Clg_StPt_Sch_EZ!$C$4:$I$27,MATCH(Schedules_8760!$C879,Clg_StPt_Sch_EZ!$B$4:$B$27,0),MATCH(Schedules_8760!$F879,Clg_StPt_Sch_EZ!$C$3:$I$3,0)),"F","C")</f>
        <v>25.555555555555554</v>
      </c>
      <c r="K879" s="34">
        <f>CONVERT(INDEX(Clg_StPt_Sch_EZ!$C$31:$I$54,MATCH(Schedules_8760!$C879,Clg_StPt_Sch_EZ!$B$31:$B$54,0),MATCH(Schedules_8760!$F879,Clg_StPt_Sch_EZ!$C$30:$I$30,0)),"F","C")</f>
        <v>25</v>
      </c>
      <c r="L879" s="34">
        <f>CONVERT(INDEX(DHW_StPt_Sch_EZ!$C$4:$I$27,MATCH(Schedules_8760!$C879,DHW_StPt_Sch_EZ!$B$4:$B$27,0),MATCH(Schedules_8760!$F879,DHW_StPt_Sch_EZ!$C$3:$I$3,0)),"F","C")</f>
        <v>53.333333333333329</v>
      </c>
      <c r="M879" s="34">
        <f>CONVERT(INDEX(DHW_StPt_Sch_EZ!$C$31:$I$54,MATCH(Schedules_8760!$C879,DHW_StPt_Sch_EZ!$B$31:$B$54,0),MATCH(Schedules_8760!$F879,DHW_StPt_Sch_EZ!$C$30:$I$30,0)),"F","C")</f>
        <v>53.333333333333329</v>
      </c>
      <c r="N879" s="12"/>
      <c r="O879" s="12"/>
      <c r="P879" s="12"/>
    </row>
    <row r="880" spans="1:16" x14ac:dyDescent="0.25">
      <c r="A880" s="35">
        <v>879</v>
      </c>
      <c r="B880" s="89">
        <v>37.583333333333343</v>
      </c>
      <c r="C880" s="35">
        <f t="shared" si="65"/>
        <v>15</v>
      </c>
      <c r="D880" s="35">
        <f t="shared" si="68"/>
        <v>37</v>
      </c>
      <c r="E880" s="35">
        <f t="shared" si="69"/>
        <v>2</v>
      </c>
      <c r="F880" s="35" t="str">
        <f t="shared" si="66"/>
        <v>Monday</v>
      </c>
      <c r="G880" s="35">
        <f t="shared" si="67"/>
        <v>2</v>
      </c>
      <c r="H880" s="34">
        <f>CONVERT(INDEX(Htg_StPt_Sch_EZ!$C$4:$I$27,MATCH(Schedules_8760!$C880,Htg_StPt_Sch_EZ!$B$4:$B$27,0),MATCH(Schedules_8760!$F880,Htg_StPt_Sch_EZ!$C$3:$I$3,0)),"F","C")</f>
        <v>20.555555555555554</v>
      </c>
      <c r="I880" s="34">
        <f>CONVERT(INDEX(Htg_StPt_Sch_EZ!$C$31:$I$54,MATCH(Schedules_8760!$C880,Htg_StPt_Sch_EZ!$B$31:$B$54,0),MATCH(Schedules_8760!$F880,Htg_StPt_Sch_EZ!$C$30:$I$30,0)),"F","C")</f>
        <v>21.111111111111111</v>
      </c>
      <c r="J880" s="34">
        <f>CONVERT(INDEX(Clg_StPt_Sch_EZ!$C$4:$I$27,MATCH(Schedules_8760!$C880,Clg_StPt_Sch_EZ!$B$4:$B$27,0),MATCH(Schedules_8760!$F880,Clg_StPt_Sch_EZ!$C$3:$I$3,0)),"F","C")</f>
        <v>25.555555555555554</v>
      </c>
      <c r="K880" s="34">
        <f>CONVERT(INDEX(Clg_StPt_Sch_EZ!$C$31:$I$54,MATCH(Schedules_8760!$C880,Clg_StPt_Sch_EZ!$B$31:$B$54,0),MATCH(Schedules_8760!$F880,Clg_StPt_Sch_EZ!$C$30:$I$30,0)),"F","C")</f>
        <v>25</v>
      </c>
      <c r="L880" s="34">
        <f>CONVERT(INDEX(DHW_StPt_Sch_EZ!$C$4:$I$27,MATCH(Schedules_8760!$C880,DHW_StPt_Sch_EZ!$B$4:$B$27,0),MATCH(Schedules_8760!$F880,DHW_StPt_Sch_EZ!$C$3:$I$3,0)),"F","C")</f>
        <v>53.333333333333329</v>
      </c>
      <c r="M880" s="34">
        <f>CONVERT(INDEX(DHW_StPt_Sch_EZ!$C$31:$I$54,MATCH(Schedules_8760!$C880,DHW_StPt_Sch_EZ!$B$31:$B$54,0),MATCH(Schedules_8760!$F880,DHW_StPt_Sch_EZ!$C$30:$I$30,0)),"F","C")</f>
        <v>53.333333333333329</v>
      </c>
      <c r="N880" s="12"/>
      <c r="O880" s="12"/>
      <c r="P880" s="12"/>
    </row>
    <row r="881" spans="1:16" x14ac:dyDescent="0.25">
      <c r="A881" s="35">
        <v>880</v>
      </c>
      <c r="B881" s="89">
        <v>37.625</v>
      </c>
      <c r="C881" s="35">
        <f t="shared" si="65"/>
        <v>16</v>
      </c>
      <c r="D881" s="35">
        <f t="shared" si="68"/>
        <v>37</v>
      </c>
      <c r="E881" s="35">
        <f t="shared" si="69"/>
        <v>2</v>
      </c>
      <c r="F881" s="35" t="str">
        <f t="shared" si="66"/>
        <v>Monday</v>
      </c>
      <c r="G881" s="35">
        <f t="shared" si="67"/>
        <v>2</v>
      </c>
      <c r="H881" s="34">
        <f>CONVERT(INDEX(Htg_StPt_Sch_EZ!$C$4:$I$27,MATCH(Schedules_8760!$C881,Htg_StPt_Sch_EZ!$B$4:$B$27,0),MATCH(Schedules_8760!$F881,Htg_StPt_Sch_EZ!$C$3:$I$3,0)),"F","C")</f>
        <v>20.555555555555554</v>
      </c>
      <c r="I881" s="34">
        <f>CONVERT(INDEX(Htg_StPt_Sch_EZ!$C$31:$I$54,MATCH(Schedules_8760!$C881,Htg_StPt_Sch_EZ!$B$31:$B$54,0),MATCH(Schedules_8760!$F881,Htg_StPt_Sch_EZ!$C$30:$I$30,0)),"F","C")</f>
        <v>21.111111111111111</v>
      </c>
      <c r="J881" s="34">
        <f>CONVERT(INDEX(Clg_StPt_Sch_EZ!$C$4:$I$27,MATCH(Schedules_8760!$C881,Clg_StPt_Sch_EZ!$B$4:$B$27,0),MATCH(Schedules_8760!$F881,Clg_StPt_Sch_EZ!$C$3:$I$3,0)),"F","C")</f>
        <v>25.555555555555554</v>
      </c>
      <c r="K881" s="34">
        <f>CONVERT(INDEX(Clg_StPt_Sch_EZ!$C$31:$I$54,MATCH(Schedules_8760!$C881,Clg_StPt_Sch_EZ!$B$31:$B$54,0),MATCH(Schedules_8760!$F881,Clg_StPt_Sch_EZ!$C$30:$I$30,0)),"F","C")</f>
        <v>25</v>
      </c>
      <c r="L881" s="34">
        <f>CONVERT(INDEX(DHW_StPt_Sch_EZ!$C$4:$I$27,MATCH(Schedules_8760!$C881,DHW_StPt_Sch_EZ!$B$4:$B$27,0),MATCH(Schedules_8760!$F881,DHW_StPt_Sch_EZ!$C$3:$I$3,0)),"F","C")</f>
        <v>53.333333333333329</v>
      </c>
      <c r="M881" s="34">
        <f>CONVERT(INDEX(DHW_StPt_Sch_EZ!$C$31:$I$54,MATCH(Schedules_8760!$C881,DHW_StPt_Sch_EZ!$B$31:$B$54,0),MATCH(Schedules_8760!$F881,DHW_StPt_Sch_EZ!$C$30:$I$30,0)),"F","C")</f>
        <v>53.333333333333329</v>
      </c>
      <c r="N881" s="12"/>
      <c r="O881" s="12"/>
      <c r="P881" s="12"/>
    </row>
    <row r="882" spans="1:16" x14ac:dyDescent="0.25">
      <c r="A882" s="35">
        <v>881</v>
      </c>
      <c r="B882" s="89">
        <v>37.666666666666657</v>
      </c>
      <c r="C882" s="35">
        <f t="shared" si="65"/>
        <v>17</v>
      </c>
      <c r="D882" s="35">
        <f t="shared" si="68"/>
        <v>37</v>
      </c>
      <c r="E882" s="35">
        <f t="shared" si="69"/>
        <v>2</v>
      </c>
      <c r="F882" s="35" t="str">
        <f t="shared" si="66"/>
        <v>Monday</v>
      </c>
      <c r="G882" s="35">
        <f t="shared" si="67"/>
        <v>2</v>
      </c>
      <c r="H882" s="34">
        <f>CONVERT(INDEX(Htg_StPt_Sch_EZ!$C$4:$I$27,MATCH(Schedules_8760!$C882,Htg_StPt_Sch_EZ!$B$4:$B$27,0),MATCH(Schedules_8760!$F882,Htg_StPt_Sch_EZ!$C$3:$I$3,0)),"F","C")</f>
        <v>20.555555555555554</v>
      </c>
      <c r="I882" s="34">
        <f>CONVERT(INDEX(Htg_StPt_Sch_EZ!$C$31:$I$54,MATCH(Schedules_8760!$C882,Htg_StPt_Sch_EZ!$B$31:$B$54,0),MATCH(Schedules_8760!$F882,Htg_StPt_Sch_EZ!$C$30:$I$30,0)),"F","C")</f>
        <v>17.777777777777779</v>
      </c>
      <c r="J882" s="34">
        <f>CONVERT(INDEX(Clg_StPt_Sch_EZ!$C$4:$I$27,MATCH(Schedules_8760!$C882,Clg_StPt_Sch_EZ!$B$4:$B$27,0),MATCH(Schedules_8760!$F882,Clg_StPt_Sch_EZ!$C$3:$I$3,0)),"F","C")</f>
        <v>25.555555555555554</v>
      </c>
      <c r="K882" s="34">
        <f>CONVERT(INDEX(Clg_StPt_Sch_EZ!$C$31:$I$54,MATCH(Schedules_8760!$C882,Clg_StPt_Sch_EZ!$B$31:$B$54,0),MATCH(Schedules_8760!$F882,Clg_StPt_Sch_EZ!$C$30:$I$30,0)),"F","C")</f>
        <v>25</v>
      </c>
      <c r="L882" s="34">
        <f>CONVERT(INDEX(DHW_StPt_Sch_EZ!$C$4:$I$27,MATCH(Schedules_8760!$C882,DHW_StPt_Sch_EZ!$B$4:$B$27,0),MATCH(Schedules_8760!$F882,DHW_StPt_Sch_EZ!$C$3:$I$3,0)),"F","C")</f>
        <v>53.333333333333329</v>
      </c>
      <c r="M882" s="34">
        <f>CONVERT(INDEX(DHW_StPt_Sch_EZ!$C$31:$I$54,MATCH(Schedules_8760!$C882,DHW_StPt_Sch_EZ!$B$31:$B$54,0),MATCH(Schedules_8760!$F882,DHW_StPt_Sch_EZ!$C$30:$I$30,0)),"F","C")</f>
        <v>53.333333333333329</v>
      </c>
      <c r="N882" s="12"/>
      <c r="O882" s="12"/>
      <c r="P882" s="12"/>
    </row>
    <row r="883" spans="1:16" x14ac:dyDescent="0.25">
      <c r="A883" s="35">
        <v>882</v>
      </c>
      <c r="B883" s="89">
        <v>37.708333333333343</v>
      </c>
      <c r="C883" s="35">
        <f t="shared" si="65"/>
        <v>18</v>
      </c>
      <c r="D883" s="35">
        <f t="shared" si="68"/>
        <v>37</v>
      </c>
      <c r="E883" s="35">
        <f t="shared" si="69"/>
        <v>2</v>
      </c>
      <c r="F883" s="35" t="str">
        <f t="shared" si="66"/>
        <v>Monday</v>
      </c>
      <c r="G883" s="35">
        <f t="shared" si="67"/>
        <v>2</v>
      </c>
      <c r="H883" s="34">
        <f>CONVERT(INDEX(Htg_StPt_Sch_EZ!$C$4:$I$27,MATCH(Schedules_8760!$C883,Htg_StPt_Sch_EZ!$B$4:$B$27,0),MATCH(Schedules_8760!$F883,Htg_StPt_Sch_EZ!$C$3:$I$3,0)),"F","C")</f>
        <v>20.555555555555554</v>
      </c>
      <c r="I883" s="34">
        <f>CONVERT(INDEX(Htg_StPt_Sch_EZ!$C$31:$I$54,MATCH(Schedules_8760!$C883,Htg_StPt_Sch_EZ!$B$31:$B$54,0),MATCH(Schedules_8760!$F883,Htg_StPt_Sch_EZ!$C$30:$I$30,0)),"F","C")</f>
        <v>17.777777777777779</v>
      </c>
      <c r="J883" s="34">
        <f>CONVERT(INDEX(Clg_StPt_Sch_EZ!$C$4:$I$27,MATCH(Schedules_8760!$C883,Clg_StPt_Sch_EZ!$B$4:$B$27,0),MATCH(Schedules_8760!$F883,Clg_StPt_Sch_EZ!$C$3:$I$3,0)),"F","C")</f>
        <v>25.555555555555554</v>
      </c>
      <c r="K883" s="34">
        <f>CONVERT(INDEX(Clg_StPt_Sch_EZ!$C$31:$I$54,MATCH(Schedules_8760!$C883,Clg_StPt_Sch_EZ!$B$31:$B$54,0),MATCH(Schedules_8760!$F883,Clg_StPt_Sch_EZ!$C$30:$I$30,0)),"F","C")</f>
        <v>28.333333333333332</v>
      </c>
      <c r="L883" s="34">
        <f>CONVERT(INDEX(DHW_StPt_Sch_EZ!$C$4:$I$27,MATCH(Schedules_8760!$C883,DHW_StPt_Sch_EZ!$B$4:$B$27,0),MATCH(Schedules_8760!$F883,DHW_StPt_Sch_EZ!$C$3:$I$3,0)),"F","C")</f>
        <v>53.333333333333329</v>
      </c>
      <c r="M883" s="34">
        <f>CONVERT(INDEX(DHW_StPt_Sch_EZ!$C$31:$I$54,MATCH(Schedules_8760!$C883,DHW_StPt_Sch_EZ!$B$31:$B$54,0),MATCH(Schedules_8760!$F883,DHW_StPt_Sch_EZ!$C$30:$I$30,0)),"F","C")</f>
        <v>53.333333333333329</v>
      </c>
      <c r="N883" s="12"/>
      <c r="O883" s="12"/>
      <c r="P883" s="12"/>
    </row>
    <row r="884" spans="1:16" x14ac:dyDescent="0.25">
      <c r="A884" s="35">
        <v>883</v>
      </c>
      <c r="B884" s="89">
        <v>37.75</v>
      </c>
      <c r="C884" s="35">
        <f t="shared" si="65"/>
        <v>19</v>
      </c>
      <c r="D884" s="35">
        <f t="shared" si="68"/>
        <v>37</v>
      </c>
      <c r="E884" s="35">
        <f t="shared" si="69"/>
        <v>2</v>
      </c>
      <c r="F884" s="35" t="str">
        <f t="shared" si="66"/>
        <v>Monday</v>
      </c>
      <c r="G884" s="35">
        <f t="shared" si="67"/>
        <v>2</v>
      </c>
      <c r="H884" s="34">
        <f>CONVERT(INDEX(Htg_StPt_Sch_EZ!$C$4:$I$27,MATCH(Schedules_8760!$C884,Htg_StPt_Sch_EZ!$B$4:$B$27,0),MATCH(Schedules_8760!$F884,Htg_StPt_Sch_EZ!$C$3:$I$3,0)),"F","C")</f>
        <v>20.555555555555554</v>
      </c>
      <c r="I884" s="34">
        <f>CONVERT(INDEX(Htg_StPt_Sch_EZ!$C$31:$I$54,MATCH(Schedules_8760!$C884,Htg_StPt_Sch_EZ!$B$31:$B$54,0),MATCH(Schedules_8760!$F884,Htg_StPt_Sch_EZ!$C$30:$I$30,0)),"F","C")</f>
        <v>18.333333333333332</v>
      </c>
      <c r="J884" s="34">
        <f>CONVERT(INDEX(Clg_StPt_Sch_EZ!$C$4:$I$27,MATCH(Schedules_8760!$C884,Clg_StPt_Sch_EZ!$B$4:$B$27,0),MATCH(Schedules_8760!$F884,Clg_StPt_Sch_EZ!$C$3:$I$3,0)),"F","C")</f>
        <v>25.555555555555554</v>
      </c>
      <c r="K884" s="34">
        <f>CONVERT(INDEX(Clg_StPt_Sch_EZ!$C$31:$I$54,MATCH(Schedules_8760!$C884,Clg_StPt_Sch_EZ!$B$31:$B$54,0),MATCH(Schedules_8760!$F884,Clg_StPt_Sch_EZ!$C$30:$I$30,0)),"F","C")</f>
        <v>28.333333333333332</v>
      </c>
      <c r="L884" s="34">
        <f>CONVERT(INDEX(DHW_StPt_Sch_EZ!$C$4:$I$27,MATCH(Schedules_8760!$C884,DHW_StPt_Sch_EZ!$B$4:$B$27,0),MATCH(Schedules_8760!$F884,DHW_StPt_Sch_EZ!$C$3:$I$3,0)),"F","C")</f>
        <v>53.333333333333329</v>
      </c>
      <c r="M884" s="34">
        <f>CONVERT(INDEX(DHW_StPt_Sch_EZ!$C$31:$I$54,MATCH(Schedules_8760!$C884,DHW_StPt_Sch_EZ!$B$31:$B$54,0),MATCH(Schedules_8760!$F884,DHW_StPt_Sch_EZ!$C$30:$I$30,0)),"F","C")</f>
        <v>53.333333333333329</v>
      </c>
      <c r="N884" s="12"/>
      <c r="O884" s="12"/>
      <c r="P884" s="12"/>
    </row>
    <row r="885" spans="1:16" x14ac:dyDescent="0.25">
      <c r="A885" s="35">
        <v>884</v>
      </c>
      <c r="B885" s="89">
        <v>37.791666666666657</v>
      </c>
      <c r="C885" s="35">
        <f t="shared" si="65"/>
        <v>20</v>
      </c>
      <c r="D885" s="35">
        <f t="shared" si="68"/>
        <v>37</v>
      </c>
      <c r="E885" s="35">
        <f t="shared" si="69"/>
        <v>2</v>
      </c>
      <c r="F885" s="35" t="str">
        <f t="shared" si="66"/>
        <v>Monday</v>
      </c>
      <c r="G885" s="35">
        <f t="shared" si="67"/>
        <v>2</v>
      </c>
      <c r="H885" s="34">
        <f>CONVERT(INDEX(Htg_StPt_Sch_EZ!$C$4:$I$27,MATCH(Schedules_8760!$C885,Htg_StPt_Sch_EZ!$B$4:$B$27,0),MATCH(Schedules_8760!$F885,Htg_StPt_Sch_EZ!$C$3:$I$3,0)),"F","C")</f>
        <v>20.555555555555554</v>
      </c>
      <c r="I885" s="34">
        <f>CONVERT(INDEX(Htg_StPt_Sch_EZ!$C$31:$I$54,MATCH(Schedules_8760!$C885,Htg_StPt_Sch_EZ!$B$31:$B$54,0),MATCH(Schedules_8760!$F885,Htg_StPt_Sch_EZ!$C$30:$I$30,0)),"F","C")</f>
        <v>18.888888888888889</v>
      </c>
      <c r="J885" s="34">
        <f>CONVERT(INDEX(Clg_StPt_Sch_EZ!$C$4:$I$27,MATCH(Schedules_8760!$C885,Clg_StPt_Sch_EZ!$B$4:$B$27,0),MATCH(Schedules_8760!$F885,Clg_StPt_Sch_EZ!$C$3:$I$3,0)),"F","C")</f>
        <v>25.555555555555554</v>
      </c>
      <c r="K885" s="34">
        <f>CONVERT(INDEX(Clg_StPt_Sch_EZ!$C$31:$I$54,MATCH(Schedules_8760!$C885,Clg_StPt_Sch_EZ!$B$31:$B$54,0),MATCH(Schedules_8760!$F885,Clg_StPt_Sch_EZ!$C$30:$I$30,0)),"F","C")</f>
        <v>28.333333333333332</v>
      </c>
      <c r="L885" s="34">
        <f>CONVERT(INDEX(DHW_StPt_Sch_EZ!$C$4:$I$27,MATCH(Schedules_8760!$C885,DHW_StPt_Sch_EZ!$B$4:$B$27,0),MATCH(Schedules_8760!$F885,DHW_StPt_Sch_EZ!$C$3:$I$3,0)),"F","C")</f>
        <v>53.333333333333329</v>
      </c>
      <c r="M885" s="34">
        <f>CONVERT(INDEX(DHW_StPt_Sch_EZ!$C$31:$I$54,MATCH(Schedules_8760!$C885,DHW_StPt_Sch_EZ!$B$31:$B$54,0),MATCH(Schedules_8760!$F885,DHW_StPt_Sch_EZ!$C$30:$I$30,0)),"F","C")</f>
        <v>53.333333333333329</v>
      </c>
      <c r="N885" s="12"/>
      <c r="O885" s="12"/>
      <c r="P885" s="12"/>
    </row>
    <row r="886" spans="1:16" x14ac:dyDescent="0.25">
      <c r="A886" s="35">
        <v>885</v>
      </c>
      <c r="B886" s="89">
        <v>37.833333333333343</v>
      </c>
      <c r="C886" s="35">
        <f t="shared" si="65"/>
        <v>21</v>
      </c>
      <c r="D886" s="35">
        <f t="shared" si="68"/>
        <v>37</v>
      </c>
      <c r="E886" s="35">
        <f t="shared" si="69"/>
        <v>2</v>
      </c>
      <c r="F886" s="35" t="str">
        <f t="shared" si="66"/>
        <v>Monday</v>
      </c>
      <c r="G886" s="35">
        <f t="shared" si="67"/>
        <v>2</v>
      </c>
      <c r="H886" s="34">
        <f>CONVERT(INDEX(Htg_StPt_Sch_EZ!$C$4:$I$27,MATCH(Schedules_8760!$C886,Htg_StPt_Sch_EZ!$B$4:$B$27,0),MATCH(Schedules_8760!$F886,Htg_StPt_Sch_EZ!$C$3:$I$3,0)),"F","C")</f>
        <v>20.555555555555554</v>
      </c>
      <c r="I886" s="34">
        <f>CONVERT(INDEX(Htg_StPt_Sch_EZ!$C$31:$I$54,MATCH(Schedules_8760!$C886,Htg_StPt_Sch_EZ!$B$31:$B$54,0),MATCH(Schedules_8760!$F886,Htg_StPt_Sch_EZ!$C$30:$I$30,0)),"F","C")</f>
        <v>19.444444444444443</v>
      </c>
      <c r="J886" s="34">
        <f>CONVERT(INDEX(Clg_StPt_Sch_EZ!$C$4:$I$27,MATCH(Schedules_8760!$C886,Clg_StPt_Sch_EZ!$B$4:$B$27,0),MATCH(Schedules_8760!$F886,Clg_StPt_Sch_EZ!$C$3:$I$3,0)),"F","C")</f>
        <v>25.555555555555554</v>
      </c>
      <c r="K886" s="34">
        <f>CONVERT(INDEX(Clg_StPt_Sch_EZ!$C$31:$I$54,MATCH(Schedules_8760!$C886,Clg_StPt_Sch_EZ!$B$31:$B$54,0),MATCH(Schedules_8760!$F886,Clg_StPt_Sch_EZ!$C$30:$I$30,0)),"F","C")</f>
        <v>28.333333333333332</v>
      </c>
      <c r="L886" s="34">
        <f>CONVERT(INDEX(DHW_StPt_Sch_EZ!$C$4:$I$27,MATCH(Schedules_8760!$C886,DHW_StPt_Sch_EZ!$B$4:$B$27,0),MATCH(Schedules_8760!$F886,DHW_StPt_Sch_EZ!$C$3:$I$3,0)),"F","C")</f>
        <v>53.333333333333329</v>
      </c>
      <c r="M886" s="34">
        <f>CONVERT(INDEX(DHW_StPt_Sch_EZ!$C$31:$I$54,MATCH(Schedules_8760!$C886,DHW_StPt_Sch_EZ!$B$31:$B$54,0),MATCH(Schedules_8760!$F886,DHW_StPt_Sch_EZ!$C$30:$I$30,0)),"F","C")</f>
        <v>53.333333333333329</v>
      </c>
      <c r="N886" s="12"/>
      <c r="O886" s="12"/>
      <c r="P886" s="12"/>
    </row>
    <row r="887" spans="1:16" x14ac:dyDescent="0.25">
      <c r="A887" s="35">
        <v>886</v>
      </c>
      <c r="B887" s="89">
        <v>37.875</v>
      </c>
      <c r="C887" s="35">
        <f t="shared" si="65"/>
        <v>22</v>
      </c>
      <c r="D887" s="35">
        <f t="shared" si="68"/>
        <v>37</v>
      </c>
      <c r="E887" s="35">
        <f t="shared" si="69"/>
        <v>2</v>
      </c>
      <c r="F887" s="35" t="str">
        <f t="shared" si="66"/>
        <v>Monday</v>
      </c>
      <c r="G887" s="35">
        <f t="shared" si="67"/>
        <v>2</v>
      </c>
      <c r="H887" s="34">
        <f>CONVERT(INDEX(Htg_StPt_Sch_EZ!$C$4:$I$27,MATCH(Schedules_8760!$C887,Htg_StPt_Sch_EZ!$B$4:$B$27,0),MATCH(Schedules_8760!$F887,Htg_StPt_Sch_EZ!$C$3:$I$3,0)),"F","C")</f>
        <v>20.555555555555554</v>
      </c>
      <c r="I887" s="34">
        <f>CONVERT(INDEX(Htg_StPt_Sch_EZ!$C$31:$I$54,MATCH(Schedules_8760!$C887,Htg_StPt_Sch_EZ!$B$31:$B$54,0),MATCH(Schedules_8760!$F887,Htg_StPt_Sch_EZ!$C$30:$I$30,0)),"F","C")</f>
        <v>19.444444444444443</v>
      </c>
      <c r="J887" s="34">
        <f>CONVERT(INDEX(Clg_StPt_Sch_EZ!$C$4:$I$27,MATCH(Schedules_8760!$C887,Clg_StPt_Sch_EZ!$B$4:$B$27,0),MATCH(Schedules_8760!$F887,Clg_StPt_Sch_EZ!$C$3:$I$3,0)),"F","C")</f>
        <v>25.555555555555554</v>
      </c>
      <c r="K887" s="34">
        <f>CONVERT(INDEX(Clg_StPt_Sch_EZ!$C$31:$I$54,MATCH(Schedules_8760!$C887,Clg_StPt_Sch_EZ!$B$31:$B$54,0),MATCH(Schedules_8760!$F887,Clg_StPt_Sch_EZ!$C$30:$I$30,0)),"F","C")</f>
        <v>28.333333333333332</v>
      </c>
      <c r="L887" s="34">
        <f>CONVERT(INDEX(DHW_StPt_Sch_EZ!$C$4:$I$27,MATCH(Schedules_8760!$C887,DHW_StPt_Sch_EZ!$B$4:$B$27,0),MATCH(Schedules_8760!$F887,DHW_StPt_Sch_EZ!$C$3:$I$3,0)),"F","C")</f>
        <v>53.333333333333329</v>
      </c>
      <c r="M887" s="34">
        <f>CONVERT(INDEX(DHW_StPt_Sch_EZ!$C$31:$I$54,MATCH(Schedules_8760!$C887,DHW_StPt_Sch_EZ!$B$31:$B$54,0),MATCH(Schedules_8760!$F887,DHW_StPt_Sch_EZ!$C$30:$I$30,0)),"F","C")</f>
        <v>53.333333333333329</v>
      </c>
      <c r="N887" s="12"/>
      <c r="O887" s="12"/>
      <c r="P887" s="12"/>
    </row>
    <row r="888" spans="1:16" x14ac:dyDescent="0.25">
      <c r="A888" s="35">
        <v>887</v>
      </c>
      <c r="B888" s="89">
        <v>37.916666666666657</v>
      </c>
      <c r="C888" s="35">
        <f t="shared" si="65"/>
        <v>23</v>
      </c>
      <c r="D888" s="35">
        <f t="shared" si="68"/>
        <v>37</v>
      </c>
      <c r="E888" s="35">
        <f t="shared" si="69"/>
        <v>2</v>
      </c>
      <c r="F888" s="35" t="str">
        <f t="shared" si="66"/>
        <v>Monday</v>
      </c>
      <c r="G888" s="35">
        <f t="shared" si="67"/>
        <v>2</v>
      </c>
      <c r="H888" s="34">
        <f>CONVERT(INDEX(Htg_StPt_Sch_EZ!$C$4:$I$27,MATCH(Schedules_8760!$C888,Htg_StPt_Sch_EZ!$B$4:$B$27,0),MATCH(Schedules_8760!$F888,Htg_StPt_Sch_EZ!$C$3:$I$3,0)),"F","C")</f>
        <v>20.555555555555554</v>
      </c>
      <c r="I888" s="34">
        <f>CONVERT(INDEX(Htg_StPt_Sch_EZ!$C$31:$I$54,MATCH(Schedules_8760!$C888,Htg_StPt_Sch_EZ!$B$31:$B$54,0),MATCH(Schedules_8760!$F888,Htg_StPt_Sch_EZ!$C$30:$I$30,0)),"F","C")</f>
        <v>19.444444444444443</v>
      </c>
      <c r="J888" s="34">
        <f>CONVERT(INDEX(Clg_StPt_Sch_EZ!$C$4:$I$27,MATCH(Schedules_8760!$C888,Clg_StPt_Sch_EZ!$B$4:$B$27,0),MATCH(Schedules_8760!$F888,Clg_StPt_Sch_EZ!$C$3:$I$3,0)),"F","C")</f>
        <v>25.555555555555554</v>
      </c>
      <c r="K888" s="34">
        <f>CONVERT(INDEX(Clg_StPt_Sch_EZ!$C$31:$I$54,MATCH(Schedules_8760!$C888,Clg_StPt_Sch_EZ!$B$31:$B$54,0),MATCH(Schedules_8760!$F888,Clg_StPt_Sch_EZ!$C$30:$I$30,0)),"F","C")</f>
        <v>28.333333333333332</v>
      </c>
      <c r="L888" s="34">
        <f>CONVERT(INDEX(DHW_StPt_Sch_EZ!$C$4:$I$27,MATCH(Schedules_8760!$C888,DHW_StPt_Sch_EZ!$B$4:$B$27,0),MATCH(Schedules_8760!$F888,DHW_StPt_Sch_EZ!$C$3:$I$3,0)),"F","C")</f>
        <v>53.333333333333329</v>
      </c>
      <c r="M888" s="34">
        <f>CONVERT(INDEX(DHW_StPt_Sch_EZ!$C$31:$I$54,MATCH(Schedules_8760!$C888,DHW_StPt_Sch_EZ!$B$31:$B$54,0),MATCH(Schedules_8760!$F888,DHW_StPt_Sch_EZ!$C$30:$I$30,0)),"F","C")</f>
        <v>53.333333333333329</v>
      </c>
      <c r="N888" s="12"/>
      <c r="O888" s="12"/>
      <c r="P888" s="12"/>
    </row>
    <row r="889" spans="1:16" x14ac:dyDescent="0.25">
      <c r="A889" s="35">
        <v>888</v>
      </c>
      <c r="B889" s="89">
        <v>37.958333333333343</v>
      </c>
      <c r="C889" s="35">
        <f t="shared" si="65"/>
        <v>24</v>
      </c>
      <c r="D889" s="35">
        <f t="shared" si="68"/>
        <v>37</v>
      </c>
      <c r="E889" s="35">
        <f t="shared" si="69"/>
        <v>2</v>
      </c>
      <c r="F889" s="35" t="str">
        <f t="shared" si="66"/>
        <v>Monday</v>
      </c>
      <c r="G889" s="35">
        <f t="shared" si="67"/>
        <v>2</v>
      </c>
      <c r="H889" s="34">
        <f>CONVERT(INDEX(Htg_StPt_Sch_EZ!$C$4:$I$27,MATCH(Schedules_8760!$C889,Htg_StPt_Sch_EZ!$B$4:$B$27,0),MATCH(Schedules_8760!$F889,Htg_StPt_Sch_EZ!$C$3:$I$3,0)),"F","C")</f>
        <v>20.555555555555554</v>
      </c>
      <c r="I889" s="34">
        <f>CONVERT(INDEX(Htg_StPt_Sch_EZ!$C$31:$I$54,MATCH(Schedules_8760!$C889,Htg_StPt_Sch_EZ!$B$31:$B$54,0),MATCH(Schedules_8760!$F889,Htg_StPt_Sch_EZ!$C$30:$I$30,0)),"F","C")</f>
        <v>19.444444444444443</v>
      </c>
      <c r="J889" s="34">
        <f>CONVERT(INDEX(Clg_StPt_Sch_EZ!$C$4:$I$27,MATCH(Schedules_8760!$C889,Clg_StPt_Sch_EZ!$B$4:$B$27,0),MATCH(Schedules_8760!$F889,Clg_StPt_Sch_EZ!$C$3:$I$3,0)),"F","C")</f>
        <v>25.555555555555554</v>
      </c>
      <c r="K889" s="34">
        <f>CONVERT(INDEX(Clg_StPt_Sch_EZ!$C$31:$I$54,MATCH(Schedules_8760!$C889,Clg_StPt_Sch_EZ!$B$31:$B$54,0),MATCH(Schedules_8760!$F889,Clg_StPt_Sch_EZ!$C$30:$I$30,0)),"F","C")</f>
        <v>28.333333333333332</v>
      </c>
      <c r="L889" s="34">
        <f>CONVERT(INDEX(DHW_StPt_Sch_EZ!$C$4:$I$27,MATCH(Schedules_8760!$C889,DHW_StPt_Sch_EZ!$B$4:$B$27,0),MATCH(Schedules_8760!$F889,DHW_StPt_Sch_EZ!$C$3:$I$3,0)),"F","C")</f>
        <v>53.333333333333329</v>
      </c>
      <c r="M889" s="34">
        <f>CONVERT(INDEX(DHW_StPt_Sch_EZ!$C$31:$I$54,MATCH(Schedules_8760!$C889,DHW_StPt_Sch_EZ!$B$31:$B$54,0),MATCH(Schedules_8760!$F889,DHW_StPt_Sch_EZ!$C$30:$I$30,0)),"F","C")</f>
        <v>53.333333333333329</v>
      </c>
      <c r="N889" s="12"/>
      <c r="O889" s="12"/>
      <c r="P889" s="12"/>
    </row>
    <row r="890" spans="1:16" x14ac:dyDescent="0.25">
      <c r="A890" s="35">
        <v>889</v>
      </c>
      <c r="B890" s="89">
        <v>38</v>
      </c>
      <c r="C890" s="35">
        <f t="shared" si="65"/>
        <v>1</v>
      </c>
      <c r="D890" s="35">
        <f t="shared" si="68"/>
        <v>38</v>
      </c>
      <c r="E890" s="35">
        <f t="shared" si="69"/>
        <v>3</v>
      </c>
      <c r="F890" s="35" t="str">
        <f t="shared" si="66"/>
        <v>Tuesday</v>
      </c>
      <c r="G890" s="35">
        <f t="shared" si="67"/>
        <v>2</v>
      </c>
      <c r="H890" s="34">
        <f>CONVERT(INDEX(Htg_StPt_Sch_EZ!$C$4:$I$27,MATCH(Schedules_8760!$C890,Htg_StPt_Sch_EZ!$B$4:$B$27,0),MATCH(Schedules_8760!$F890,Htg_StPt_Sch_EZ!$C$3:$I$3,0)),"F","C")</f>
        <v>20.555555555555554</v>
      </c>
      <c r="I890" s="34">
        <f>CONVERT(INDEX(Htg_StPt_Sch_EZ!$C$31:$I$54,MATCH(Schedules_8760!$C890,Htg_StPt_Sch_EZ!$B$31:$B$54,0),MATCH(Schedules_8760!$F890,Htg_StPt_Sch_EZ!$C$30:$I$30,0)),"F","C")</f>
        <v>19.444444444444443</v>
      </c>
      <c r="J890" s="34">
        <f>CONVERT(INDEX(Clg_StPt_Sch_EZ!$C$4:$I$27,MATCH(Schedules_8760!$C890,Clg_StPt_Sch_EZ!$B$4:$B$27,0),MATCH(Schedules_8760!$F890,Clg_StPt_Sch_EZ!$C$3:$I$3,0)),"F","C")</f>
        <v>25.555555555555554</v>
      </c>
      <c r="K890" s="34">
        <f>CONVERT(INDEX(Clg_StPt_Sch_EZ!$C$31:$I$54,MATCH(Schedules_8760!$C890,Clg_StPt_Sch_EZ!$B$31:$B$54,0),MATCH(Schedules_8760!$F890,Clg_StPt_Sch_EZ!$C$30:$I$30,0)),"F","C")</f>
        <v>28.333333333333332</v>
      </c>
      <c r="L890" s="34">
        <f>CONVERT(INDEX(DHW_StPt_Sch_EZ!$C$4:$I$27,MATCH(Schedules_8760!$C890,DHW_StPt_Sch_EZ!$B$4:$B$27,0),MATCH(Schedules_8760!$F890,DHW_StPt_Sch_EZ!$C$3:$I$3,0)),"F","C")</f>
        <v>53.333333333333329</v>
      </c>
      <c r="M890" s="34">
        <f>CONVERT(INDEX(DHW_StPt_Sch_EZ!$C$31:$I$54,MATCH(Schedules_8760!$C890,DHW_StPt_Sch_EZ!$B$31:$B$54,0),MATCH(Schedules_8760!$F890,DHW_StPt_Sch_EZ!$C$30:$I$30,0)),"F","C")</f>
        <v>53.333333333333329</v>
      </c>
      <c r="N890" s="12"/>
      <c r="O890" s="12"/>
      <c r="P890" s="12"/>
    </row>
    <row r="891" spans="1:16" x14ac:dyDescent="0.25">
      <c r="A891" s="35">
        <v>890</v>
      </c>
      <c r="B891" s="89">
        <v>38.041666666666657</v>
      </c>
      <c r="C891" s="35">
        <f t="shared" si="65"/>
        <v>2</v>
      </c>
      <c r="D891" s="35">
        <f t="shared" si="68"/>
        <v>38</v>
      </c>
      <c r="E891" s="35">
        <f t="shared" si="69"/>
        <v>3</v>
      </c>
      <c r="F891" s="35" t="str">
        <f t="shared" si="66"/>
        <v>Tuesday</v>
      </c>
      <c r="G891" s="35">
        <f t="shared" si="67"/>
        <v>2</v>
      </c>
      <c r="H891" s="34">
        <f>CONVERT(INDEX(Htg_StPt_Sch_EZ!$C$4:$I$27,MATCH(Schedules_8760!$C891,Htg_StPt_Sch_EZ!$B$4:$B$27,0),MATCH(Schedules_8760!$F891,Htg_StPt_Sch_EZ!$C$3:$I$3,0)),"F","C")</f>
        <v>20.555555555555554</v>
      </c>
      <c r="I891" s="34">
        <f>CONVERT(INDEX(Htg_StPt_Sch_EZ!$C$31:$I$54,MATCH(Schedules_8760!$C891,Htg_StPt_Sch_EZ!$B$31:$B$54,0),MATCH(Schedules_8760!$F891,Htg_StPt_Sch_EZ!$C$30:$I$30,0)),"F","C")</f>
        <v>19.444444444444443</v>
      </c>
      <c r="J891" s="34">
        <f>CONVERT(INDEX(Clg_StPt_Sch_EZ!$C$4:$I$27,MATCH(Schedules_8760!$C891,Clg_StPt_Sch_EZ!$B$4:$B$27,0),MATCH(Schedules_8760!$F891,Clg_StPt_Sch_EZ!$C$3:$I$3,0)),"F","C")</f>
        <v>25.555555555555554</v>
      </c>
      <c r="K891" s="34">
        <f>CONVERT(INDEX(Clg_StPt_Sch_EZ!$C$31:$I$54,MATCH(Schedules_8760!$C891,Clg_StPt_Sch_EZ!$B$31:$B$54,0),MATCH(Schedules_8760!$F891,Clg_StPt_Sch_EZ!$C$30:$I$30,0)),"F","C")</f>
        <v>28.333333333333332</v>
      </c>
      <c r="L891" s="34">
        <f>CONVERT(INDEX(DHW_StPt_Sch_EZ!$C$4:$I$27,MATCH(Schedules_8760!$C891,DHW_StPt_Sch_EZ!$B$4:$B$27,0),MATCH(Schedules_8760!$F891,DHW_StPt_Sch_EZ!$C$3:$I$3,0)),"F","C")</f>
        <v>53.333333333333329</v>
      </c>
      <c r="M891" s="34">
        <f>CONVERT(INDEX(DHW_StPt_Sch_EZ!$C$31:$I$54,MATCH(Schedules_8760!$C891,DHW_StPt_Sch_EZ!$B$31:$B$54,0),MATCH(Schedules_8760!$F891,DHW_StPt_Sch_EZ!$C$30:$I$30,0)),"F","C")</f>
        <v>53.333333333333329</v>
      </c>
      <c r="N891" s="12"/>
      <c r="O891" s="12"/>
      <c r="P891" s="12"/>
    </row>
    <row r="892" spans="1:16" x14ac:dyDescent="0.25">
      <c r="A892" s="35">
        <v>891</v>
      </c>
      <c r="B892" s="89">
        <v>38.083333333333343</v>
      </c>
      <c r="C892" s="35">
        <f t="shared" si="65"/>
        <v>3</v>
      </c>
      <c r="D892" s="35">
        <f t="shared" si="68"/>
        <v>38</v>
      </c>
      <c r="E892" s="35">
        <f t="shared" si="69"/>
        <v>3</v>
      </c>
      <c r="F892" s="35" t="str">
        <f t="shared" si="66"/>
        <v>Tuesday</v>
      </c>
      <c r="G892" s="35">
        <f t="shared" si="67"/>
        <v>2</v>
      </c>
      <c r="H892" s="34">
        <f>CONVERT(INDEX(Htg_StPt_Sch_EZ!$C$4:$I$27,MATCH(Schedules_8760!$C892,Htg_StPt_Sch_EZ!$B$4:$B$27,0),MATCH(Schedules_8760!$F892,Htg_StPt_Sch_EZ!$C$3:$I$3,0)),"F","C")</f>
        <v>20.555555555555554</v>
      </c>
      <c r="I892" s="34">
        <f>CONVERT(INDEX(Htg_StPt_Sch_EZ!$C$31:$I$54,MATCH(Schedules_8760!$C892,Htg_StPt_Sch_EZ!$B$31:$B$54,0),MATCH(Schedules_8760!$F892,Htg_StPt_Sch_EZ!$C$30:$I$30,0)),"F","C")</f>
        <v>19.444444444444443</v>
      </c>
      <c r="J892" s="34">
        <f>CONVERT(INDEX(Clg_StPt_Sch_EZ!$C$4:$I$27,MATCH(Schedules_8760!$C892,Clg_StPt_Sch_EZ!$B$4:$B$27,0),MATCH(Schedules_8760!$F892,Clg_StPt_Sch_EZ!$C$3:$I$3,0)),"F","C")</f>
        <v>25.555555555555554</v>
      </c>
      <c r="K892" s="34">
        <f>CONVERT(INDEX(Clg_StPt_Sch_EZ!$C$31:$I$54,MATCH(Schedules_8760!$C892,Clg_StPt_Sch_EZ!$B$31:$B$54,0),MATCH(Schedules_8760!$F892,Clg_StPt_Sch_EZ!$C$30:$I$30,0)),"F","C")</f>
        <v>28.333333333333332</v>
      </c>
      <c r="L892" s="34">
        <f>CONVERT(INDEX(DHW_StPt_Sch_EZ!$C$4:$I$27,MATCH(Schedules_8760!$C892,DHW_StPt_Sch_EZ!$B$4:$B$27,0),MATCH(Schedules_8760!$F892,DHW_StPt_Sch_EZ!$C$3:$I$3,0)),"F","C")</f>
        <v>53.333333333333329</v>
      </c>
      <c r="M892" s="34">
        <f>CONVERT(INDEX(DHW_StPt_Sch_EZ!$C$31:$I$54,MATCH(Schedules_8760!$C892,DHW_StPt_Sch_EZ!$B$31:$B$54,0),MATCH(Schedules_8760!$F892,DHW_StPt_Sch_EZ!$C$30:$I$30,0)),"F","C")</f>
        <v>53.333333333333329</v>
      </c>
      <c r="N892" s="12"/>
      <c r="O892" s="12"/>
      <c r="P892" s="12"/>
    </row>
    <row r="893" spans="1:16" x14ac:dyDescent="0.25">
      <c r="A893" s="35">
        <v>892</v>
      </c>
      <c r="B893" s="89">
        <v>38.125</v>
      </c>
      <c r="C893" s="35">
        <f t="shared" si="65"/>
        <v>4</v>
      </c>
      <c r="D893" s="35">
        <f t="shared" si="68"/>
        <v>38</v>
      </c>
      <c r="E893" s="35">
        <f t="shared" si="69"/>
        <v>3</v>
      </c>
      <c r="F893" s="35" t="str">
        <f t="shared" si="66"/>
        <v>Tuesday</v>
      </c>
      <c r="G893" s="35">
        <f t="shared" si="67"/>
        <v>2</v>
      </c>
      <c r="H893" s="34">
        <f>CONVERT(INDEX(Htg_StPt_Sch_EZ!$C$4:$I$27,MATCH(Schedules_8760!$C893,Htg_StPt_Sch_EZ!$B$4:$B$27,0),MATCH(Schedules_8760!$F893,Htg_StPt_Sch_EZ!$C$3:$I$3,0)),"F","C")</f>
        <v>20.555555555555554</v>
      </c>
      <c r="I893" s="34">
        <f>CONVERT(INDEX(Htg_StPt_Sch_EZ!$C$31:$I$54,MATCH(Schedules_8760!$C893,Htg_StPt_Sch_EZ!$B$31:$B$54,0),MATCH(Schedules_8760!$F893,Htg_StPt_Sch_EZ!$C$30:$I$30,0)),"F","C")</f>
        <v>19.444444444444443</v>
      </c>
      <c r="J893" s="34">
        <f>CONVERT(INDEX(Clg_StPt_Sch_EZ!$C$4:$I$27,MATCH(Schedules_8760!$C893,Clg_StPt_Sch_EZ!$B$4:$B$27,0),MATCH(Schedules_8760!$F893,Clg_StPt_Sch_EZ!$C$3:$I$3,0)),"F","C")</f>
        <v>25.555555555555554</v>
      </c>
      <c r="K893" s="34">
        <f>CONVERT(INDEX(Clg_StPt_Sch_EZ!$C$31:$I$54,MATCH(Schedules_8760!$C893,Clg_StPt_Sch_EZ!$B$31:$B$54,0),MATCH(Schedules_8760!$F893,Clg_StPt_Sch_EZ!$C$30:$I$30,0)),"F","C")</f>
        <v>28.333333333333332</v>
      </c>
      <c r="L893" s="34">
        <f>CONVERT(INDEX(DHW_StPt_Sch_EZ!$C$4:$I$27,MATCH(Schedules_8760!$C893,DHW_StPt_Sch_EZ!$B$4:$B$27,0),MATCH(Schedules_8760!$F893,DHW_StPt_Sch_EZ!$C$3:$I$3,0)),"F","C")</f>
        <v>53.333333333333329</v>
      </c>
      <c r="M893" s="34">
        <f>CONVERT(INDEX(DHW_StPt_Sch_EZ!$C$31:$I$54,MATCH(Schedules_8760!$C893,DHW_StPt_Sch_EZ!$B$31:$B$54,0),MATCH(Schedules_8760!$F893,DHW_StPt_Sch_EZ!$C$30:$I$30,0)),"F","C")</f>
        <v>53.333333333333329</v>
      </c>
      <c r="N893" s="12"/>
      <c r="O893" s="12"/>
      <c r="P893" s="12"/>
    </row>
    <row r="894" spans="1:16" x14ac:dyDescent="0.25">
      <c r="A894" s="35">
        <v>893</v>
      </c>
      <c r="B894" s="89">
        <v>38.166666666666657</v>
      </c>
      <c r="C894" s="35">
        <f t="shared" si="65"/>
        <v>5</v>
      </c>
      <c r="D894" s="35">
        <f t="shared" si="68"/>
        <v>38</v>
      </c>
      <c r="E894" s="35">
        <f t="shared" si="69"/>
        <v>3</v>
      </c>
      <c r="F894" s="35" t="str">
        <f t="shared" si="66"/>
        <v>Tuesday</v>
      </c>
      <c r="G894" s="35">
        <f t="shared" si="67"/>
        <v>2</v>
      </c>
      <c r="H894" s="34">
        <f>CONVERT(INDEX(Htg_StPt_Sch_EZ!$C$4:$I$27,MATCH(Schedules_8760!$C894,Htg_StPt_Sch_EZ!$B$4:$B$27,0),MATCH(Schedules_8760!$F894,Htg_StPt_Sch_EZ!$C$3:$I$3,0)),"F","C")</f>
        <v>20.555555555555554</v>
      </c>
      <c r="I894" s="34">
        <f>CONVERT(INDEX(Htg_StPt_Sch_EZ!$C$31:$I$54,MATCH(Schedules_8760!$C894,Htg_StPt_Sch_EZ!$B$31:$B$54,0),MATCH(Schedules_8760!$F894,Htg_StPt_Sch_EZ!$C$30:$I$30,0)),"F","C")</f>
        <v>19.444444444444443</v>
      </c>
      <c r="J894" s="34">
        <f>CONVERT(INDEX(Clg_StPt_Sch_EZ!$C$4:$I$27,MATCH(Schedules_8760!$C894,Clg_StPt_Sch_EZ!$B$4:$B$27,0),MATCH(Schedules_8760!$F894,Clg_StPt_Sch_EZ!$C$3:$I$3,0)),"F","C")</f>
        <v>25.555555555555554</v>
      </c>
      <c r="K894" s="34">
        <f>CONVERT(INDEX(Clg_StPt_Sch_EZ!$C$31:$I$54,MATCH(Schedules_8760!$C894,Clg_StPt_Sch_EZ!$B$31:$B$54,0),MATCH(Schedules_8760!$F894,Clg_StPt_Sch_EZ!$C$30:$I$30,0)),"F","C")</f>
        <v>28.333333333333332</v>
      </c>
      <c r="L894" s="34">
        <f>CONVERT(INDEX(DHW_StPt_Sch_EZ!$C$4:$I$27,MATCH(Schedules_8760!$C894,DHW_StPt_Sch_EZ!$B$4:$B$27,0),MATCH(Schedules_8760!$F894,DHW_StPt_Sch_EZ!$C$3:$I$3,0)),"F","C")</f>
        <v>53.333333333333329</v>
      </c>
      <c r="M894" s="34">
        <f>CONVERT(INDEX(DHW_StPt_Sch_EZ!$C$31:$I$54,MATCH(Schedules_8760!$C894,DHW_StPt_Sch_EZ!$B$31:$B$54,0),MATCH(Schedules_8760!$F894,DHW_StPt_Sch_EZ!$C$30:$I$30,0)),"F","C")</f>
        <v>53.333333333333329</v>
      </c>
      <c r="N894" s="12"/>
      <c r="O894" s="12"/>
      <c r="P894" s="12"/>
    </row>
    <row r="895" spans="1:16" x14ac:dyDescent="0.25">
      <c r="A895" s="35">
        <v>894</v>
      </c>
      <c r="B895" s="89">
        <v>38.208333333333343</v>
      </c>
      <c r="C895" s="35">
        <f t="shared" si="65"/>
        <v>6</v>
      </c>
      <c r="D895" s="35">
        <f t="shared" si="68"/>
        <v>38</v>
      </c>
      <c r="E895" s="35">
        <f t="shared" si="69"/>
        <v>3</v>
      </c>
      <c r="F895" s="35" t="str">
        <f t="shared" si="66"/>
        <v>Tuesday</v>
      </c>
      <c r="G895" s="35">
        <f t="shared" si="67"/>
        <v>2</v>
      </c>
      <c r="H895" s="34">
        <f>CONVERT(INDEX(Htg_StPt_Sch_EZ!$C$4:$I$27,MATCH(Schedules_8760!$C895,Htg_StPt_Sch_EZ!$B$4:$B$27,0),MATCH(Schedules_8760!$F895,Htg_StPt_Sch_EZ!$C$3:$I$3,0)),"F","C")</f>
        <v>20.555555555555554</v>
      </c>
      <c r="I895" s="34">
        <f>CONVERT(INDEX(Htg_StPt_Sch_EZ!$C$31:$I$54,MATCH(Schedules_8760!$C895,Htg_StPt_Sch_EZ!$B$31:$B$54,0),MATCH(Schedules_8760!$F895,Htg_StPt_Sch_EZ!$C$30:$I$30,0)),"F","C")</f>
        <v>19.444444444444443</v>
      </c>
      <c r="J895" s="34">
        <f>CONVERT(INDEX(Clg_StPt_Sch_EZ!$C$4:$I$27,MATCH(Schedules_8760!$C895,Clg_StPt_Sch_EZ!$B$4:$B$27,0),MATCH(Schedules_8760!$F895,Clg_StPt_Sch_EZ!$C$3:$I$3,0)),"F","C")</f>
        <v>25.555555555555554</v>
      </c>
      <c r="K895" s="34">
        <f>CONVERT(INDEX(Clg_StPt_Sch_EZ!$C$31:$I$54,MATCH(Schedules_8760!$C895,Clg_StPt_Sch_EZ!$B$31:$B$54,0),MATCH(Schedules_8760!$F895,Clg_StPt_Sch_EZ!$C$30:$I$30,0)),"F","C")</f>
        <v>28.333333333333332</v>
      </c>
      <c r="L895" s="34">
        <f>CONVERT(INDEX(DHW_StPt_Sch_EZ!$C$4:$I$27,MATCH(Schedules_8760!$C895,DHW_StPt_Sch_EZ!$B$4:$B$27,0),MATCH(Schedules_8760!$F895,DHW_StPt_Sch_EZ!$C$3:$I$3,0)),"F","C")</f>
        <v>53.333333333333329</v>
      </c>
      <c r="M895" s="34">
        <f>CONVERT(INDEX(DHW_StPt_Sch_EZ!$C$31:$I$54,MATCH(Schedules_8760!$C895,DHW_StPt_Sch_EZ!$B$31:$B$54,0),MATCH(Schedules_8760!$F895,DHW_StPt_Sch_EZ!$C$30:$I$30,0)),"F","C")</f>
        <v>53.333333333333329</v>
      </c>
      <c r="N895" s="12"/>
      <c r="O895" s="12"/>
      <c r="P895" s="12"/>
    </row>
    <row r="896" spans="1:16" x14ac:dyDescent="0.25">
      <c r="A896" s="35">
        <v>895</v>
      </c>
      <c r="B896" s="89">
        <v>38.25</v>
      </c>
      <c r="C896" s="35">
        <f t="shared" si="65"/>
        <v>7</v>
      </c>
      <c r="D896" s="35">
        <f t="shared" si="68"/>
        <v>38</v>
      </c>
      <c r="E896" s="35">
        <f t="shared" si="69"/>
        <v>3</v>
      </c>
      <c r="F896" s="35" t="str">
        <f t="shared" si="66"/>
        <v>Tuesday</v>
      </c>
      <c r="G896" s="35">
        <f t="shared" si="67"/>
        <v>2</v>
      </c>
      <c r="H896" s="34">
        <f>CONVERT(INDEX(Htg_StPt_Sch_EZ!$C$4:$I$27,MATCH(Schedules_8760!$C896,Htg_StPt_Sch_EZ!$B$4:$B$27,0),MATCH(Schedules_8760!$F896,Htg_StPt_Sch_EZ!$C$3:$I$3,0)),"F","C")</f>
        <v>20.555555555555554</v>
      </c>
      <c r="I896" s="34">
        <f>CONVERT(INDEX(Htg_StPt_Sch_EZ!$C$31:$I$54,MATCH(Schedules_8760!$C896,Htg_StPt_Sch_EZ!$B$31:$B$54,0),MATCH(Schedules_8760!$F896,Htg_StPt_Sch_EZ!$C$30:$I$30,0)),"F","C")</f>
        <v>19.444444444444443</v>
      </c>
      <c r="J896" s="34">
        <f>CONVERT(INDEX(Clg_StPt_Sch_EZ!$C$4:$I$27,MATCH(Schedules_8760!$C896,Clg_StPt_Sch_EZ!$B$4:$B$27,0),MATCH(Schedules_8760!$F896,Clg_StPt_Sch_EZ!$C$3:$I$3,0)),"F","C")</f>
        <v>25.555555555555554</v>
      </c>
      <c r="K896" s="34">
        <f>CONVERT(INDEX(Clg_StPt_Sch_EZ!$C$31:$I$54,MATCH(Schedules_8760!$C896,Clg_StPt_Sch_EZ!$B$31:$B$54,0),MATCH(Schedules_8760!$F896,Clg_StPt_Sch_EZ!$C$30:$I$30,0)),"F","C")</f>
        <v>28.333333333333332</v>
      </c>
      <c r="L896" s="34">
        <f>CONVERT(INDEX(DHW_StPt_Sch_EZ!$C$4:$I$27,MATCH(Schedules_8760!$C896,DHW_StPt_Sch_EZ!$B$4:$B$27,0),MATCH(Schedules_8760!$F896,DHW_StPt_Sch_EZ!$C$3:$I$3,0)),"F","C")</f>
        <v>53.333333333333329</v>
      </c>
      <c r="M896" s="34">
        <f>CONVERT(INDEX(DHW_StPt_Sch_EZ!$C$31:$I$54,MATCH(Schedules_8760!$C896,DHW_StPt_Sch_EZ!$B$31:$B$54,0),MATCH(Schedules_8760!$F896,DHW_StPt_Sch_EZ!$C$30:$I$30,0)),"F","C")</f>
        <v>53.333333333333329</v>
      </c>
      <c r="N896" s="12"/>
      <c r="O896" s="12"/>
      <c r="P896" s="12"/>
    </row>
    <row r="897" spans="1:16" x14ac:dyDescent="0.25">
      <c r="A897" s="35">
        <v>896</v>
      </c>
      <c r="B897" s="89">
        <v>38.291666666666657</v>
      </c>
      <c r="C897" s="35">
        <f t="shared" si="65"/>
        <v>8</v>
      </c>
      <c r="D897" s="35">
        <f t="shared" si="68"/>
        <v>38</v>
      </c>
      <c r="E897" s="35">
        <f t="shared" si="69"/>
        <v>3</v>
      </c>
      <c r="F897" s="35" t="str">
        <f t="shared" si="66"/>
        <v>Tuesday</v>
      </c>
      <c r="G897" s="35">
        <f t="shared" si="67"/>
        <v>2</v>
      </c>
      <c r="H897" s="34">
        <f>CONVERT(INDEX(Htg_StPt_Sch_EZ!$C$4:$I$27,MATCH(Schedules_8760!$C897,Htg_StPt_Sch_EZ!$B$4:$B$27,0),MATCH(Schedules_8760!$F897,Htg_StPt_Sch_EZ!$C$3:$I$3,0)),"F","C")</f>
        <v>20.555555555555554</v>
      </c>
      <c r="I897" s="34">
        <f>CONVERT(INDEX(Htg_StPt_Sch_EZ!$C$31:$I$54,MATCH(Schedules_8760!$C897,Htg_StPt_Sch_EZ!$B$31:$B$54,0),MATCH(Schedules_8760!$F897,Htg_StPt_Sch_EZ!$C$30:$I$30,0)),"F","C")</f>
        <v>19.444444444444443</v>
      </c>
      <c r="J897" s="34">
        <f>CONVERT(INDEX(Clg_StPt_Sch_EZ!$C$4:$I$27,MATCH(Schedules_8760!$C897,Clg_StPt_Sch_EZ!$B$4:$B$27,0),MATCH(Schedules_8760!$F897,Clg_StPt_Sch_EZ!$C$3:$I$3,0)),"F","C")</f>
        <v>25.555555555555554</v>
      </c>
      <c r="K897" s="34">
        <f>CONVERT(INDEX(Clg_StPt_Sch_EZ!$C$31:$I$54,MATCH(Schedules_8760!$C897,Clg_StPt_Sch_EZ!$B$31:$B$54,0),MATCH(Schedules_8760!$F897,Clg_StPt_Sch_EZ!$C$30:$I$30,0)),"F","C")</f>
        <v>25</v>
      </c>
      <c r="L897" s="34">
        <f>CONVERT(INDEX(DHW_StPt_Sch_EZ!$C$4:$I$27,MATCH(Schedules_8760!$C897,DHW_StPt_Sch_EZ!$B$4:$B$27,0),MATCH(Schedules_8760!$F897,DHW_StPt_Sch_EZ!$C$3:$I$3,0)),"F","C")</f>
        <v>53.333333333333329</v>
      </c>
      <c r="M897" s="34">
        <f>CONVERT(INDEX(DHW_StPt_Sch_EZ!$C$31:$I$54,MATCH(Schedules_8760!$C897,DHW_StPt_Sch_EZ!$B$31:$B$54,0),MATCH(Schedules_8760!$F897,DHW_StPt_Sch_EZ!$C$30:$I$30,0)),"F","C")</f>
        <v>53.333333333333329</v>
      </c>
      <c r="N897" s="12"/>
      <c r="O897" s="12"/>
      <c r="P897" s="12"/>
    </row>
    <row r="898" spans="1:16" x14ac:dyDescent="0.25">
      <c r="A898" s="35">
        <v>897</v>
      </c>
      <c r="B898" s="89">
        <v>38.333333333333343</v>
      </c>
      <c r="C898" s="35">
        <f t="shared" ref="C898:C961" si="70">HOUR(B898)+1</f>
        <v>9</v>
      </c>
      <c r="D898" s="35">
        <f t="shared" si="68"/>
        <v>38</v>
      </c>
      <c r="E898" s="35">
        <f t="shared" si="69"/>
        <v>3</v>
      </c>
      <c r="F898" s="35" t="str">
        <f t="shared" ref="F898:F961" si="71">IF(E898=1,"Sunday",IF(E898=2,"Monday",IF(E898=3,"Tuesday",IF(E898=4,"Wednesday",IF(E898=5,"Thursday",IF(E898=6,"Friday","Saturday"))))))</f>
        <v>Tuesday</v>
      </c>
      <c r="G898" s="35">
        <f t="shared" ref="G898:G961" si="72">MONTH(B898)</f>
        <v>2</v>
      </c>
      <c r="H898" s="34">
        <f>CONVERT(INDEX(Htg_StPt_Sch_EZ!$C$4:$I$27,MATCH(Schedules_8760!$C898,Htg_StPt_Sch_EZ!$B$4:$B$27,0),MATCH(Schedules_8760!$F898,Htg_StPt_Sch_EZ!$C$3:$I$3,0)),"F","C")</f>
        <v>20.555555555555554</v>
      </c>
      <c r="I898" s="34">
        <f>CONVERT(INDEX(Htg_StPt_Sch_EZ!$C$31:$I$54,MATCH(Schedules_8760!$C898,Htg_StPt_Sch_EZ!$B$31:$B$54,0),MATCH(Schedules_8760!$F898,Htg_StPt_Sch_EZ!$C$30:$I$30,0)),"F","C")</f>
        <v>19.444444444444443</v>
      </c>
      <c r="J898" s="34">
        <f>CONVERT(INDEX(Clg_StPt_Sch_EZ!$C$4:$I$27,MATCH(Schedules_8760!$C898,Clg_StPt_Sch_EZ!$B$4:$B$27,0),MATCH(Schedules_8760!$F898,Clg_StPt_Sch_EZ!$C$3:$I$3,0)),"F","C")</f>
        <v>25.555555555555554</v>
      </c>
      <c r="K898" s="34">
        <f>CONVERT(INDEX(Clg_StPt_Sch_EZ!$C$31:$I$54,MATCH(Schedules_8760!$C898,Clg_StPt_Sch_EZ!$B$31:$B$54,0),MATCH(Schedules_8760!$F898,Clg_StPt_Sch_EZ!$C$30:$I$30,0)),"F","C")</f>
        <v>25</v>
      </c>
      <c r="L898" s="34">
        <f>CONVERT(INDEX(DHW_StPt_Sch_EZ!$C$4:$I$27,MATCH(Schedules_8760!$C898,DHW_StPt_Sch_EZ!$B$4:$B$27,0),MATCH(Schedules_8760!$F898,DHW_StPt_Sch_EZ!$C$3:$I$3,0)),"F","C")</f>
        <v>53.333333333333329</v>
      </c>
      <c r="M898" s="34">
        <f>CONVERT(INDEX(DHW_StPt_Sch_EZ!$C$31:$I$54,MATCH(Schedules_8760!$C898,DHW_StPt_Sch_EZ!$B$31:$B$54,0),MATCH(Schedules_8760!$F898,DHW_StPt_Sch_EZ!$C$30:$I$30,0)),"F","C")</f>
        <v>53.333333333333329</v>
      </c>
      <c r="N898" s="12"/>
      <c r="O898" s="12"/>
      <c r="P898" s="12"/>
    </row>
    <row r="899" spans="1:16" x14ac:dyDescent="0.25">
      <c r="A899" s="35">
        <v>898</v>
      </c>
      <c r="B899" s="89">
        <v>38.375</v>
      </c>
      <c r="C899" s="35">
        <f t="shared" si="70"/>
        <v>10</v>
      </c>
      <c r="D899" s="35">
        <f t="shared" ref="D899:D962" si="73">IF(C899=1,D898+1,D898)</f>
        <v>38</v>
      </c>
      <c r="E899" s="35">
        <f t="shared" ref="E899:E962" si="74">IF(AND(C899=1,E898=7),1,IF(C899=1,E898+1,E898))</f>
        <v>3</v>
      </c>
      <c r="F899" s="35" t="str">
        <f t="shared" si="71"/>
        <v>Tuesday</v>
      </c>
      <c r="G899" s="35">
        <f t="shared" si="72"/>
        <v>2</v>
      </c>
      <c r="H899" s="34">
        <f>CONVERT(INDEX(Htg_StPt_Sch_EZ!$C$4:$I$27,MATCH(Schedules_8760!$C899,Htg_StPt_Sch_EZ!$B$4:$B$27,0),MATCH(Schedules_8760!$F899,Htg_StPt_Sch_EZ!$C$3:$I$3,0)),"F","C")</f>
        <v>20.555555555555554</v>
      </c>
      <c r="I899" s="34">
        <f>CONVERT(INDEX(Htg_StPt_Sch_EZ!$C$31:$I$54,MATCH(Schedules_8760!$C899,Htg_StPt_Sch_EZ!$B$31:$B$54,0),MATCH(Schedules_8760!$F899,Htg_StPt_Sch_EZ!$C$30:$I$30,0)),"F","C")</f>
        <v>19.444444444444443</v>
      </c>
      <c r="J899" s="34">
        <f>CONVERT(INDEX(Clg_StPt_Sch_EZ!$C$4:$I$27,MATCH(Schedules_8760!$C899,Clg_StPt_Sch_EZ!$B$4:$B$27,0),MATCH(Schedules_8760!$F899,Clg_StPt_Sch_EZ!$C$3:$I$3,0)),"F","C")</f>
        <v>25.555555555555554</v>
      </c>
      <c r="K899" s="34">
        <f>CONVERT(INDEX(Clg_StPt_Sch_EZ!$C$31:$I$54,MATCH(Schedules_8760!$C899,Clg_StPt_Sch_EZ!$B$31:$B$54,0),MATCH(Schedules_8760!$F899,Clg_StPt_Sch_EZ!$C$30:$I$30,0)),"F","C")</f>
        <v>25</v>
      </c>
      <c r="L899" s="34">
        <f>CONVERT(INDEX(DHW_StPt_Sch_EZ!$C$4:$I$27,MATCH(Schedules_8760!$C899,DHW_StPt_Sch_EZ!$B$4:$B$27,0),MATCH(Schedules_8760!$F899,DHW_StPt_Sch_EZ!$C$3:$I$3,0)),"F","C")</f>
        <v>53.333333333333329</v>
      </c>
      <c r="M899" s="34">
        <f>CONVERT(INDEX(DHW_StPt_Sch_EZ!$C$31:$I$54,MATCH(Schedules_8760!$C899,DHW_StPt_Sch_EZ!$B$31:$B$54,0),MATCH(Schedules_8760!$F899,DHW_StPt_Sch_EZ!$C$30:$I$30,0)),"F","C")</f>
        <v>53.333333333333329</v>
      </c>
      <c r="N899" s="12"/>
      <c r="O899" s="12"/>
      <c r="P899" s="12"/>
    </row>
    <row r="900" spans="1:16" x14ac:dyDescent="0.25">
      <c r="A900" s="35">
        <v>899</v>
      </c>
      <c r="B900" s="89">
        <v>38.416666666666657</v>
      </c>
      <c r="C900" s="35">
        <f t="shared" si="70"/>
        <v>11</v>
      </c>
      <c r="D900" s="35">
        <f t="shared" si="73"/>
        <v>38</v>
      </c>
      <c r="E900" s="35">
        <f t="shared" si="74"/>
        <v>3</v>
      </c>
      <c r="F900" s="35" t="str">
        <f t="shared" si="71"/>
        <v>Tuesday</v>
      </c>
      <c r="G900" s="35">
        <f t="shared" si="72"/>
        <v>2</v>
      </c>
      <c r="H900" s="34">
        <f>CONVERT(INDEX(Htg_StPt_Sch_EZ!$C$4:$I$27,MATCH(Schedules_8760!$C900,Htg_StPt_Sch_EZ!$B$4:$B$27,0),MATCH(Schedules_8760!$F900,Htg_StPt_Sch_EZ!$C$3:$I$3,0)),"F","C")</f>
        <v>20.555555555555554</v>
      </c>
      <c r="I900" s="34">
        <f>CONVERT(INDEX(Htg_StPt_Sch_EZ!$C$31:$I$54,MATCH(Schedules_8760!$C900,Htg_StPt_Sch_EZ!$B$31:$B$54,0),MATCH(Schedules_8760!$F900,Htg_StPt_Sch_EZ!$C$30:$I$30,0)),"F","C")</f>
        <v>19.444444444444443</v>
      </c>
      <c r="J900" s="34">
        <f>CONVERT(INDEX(Clg_StPt_Sch_EZ!$C$4:$I$27,MATCH(Schedules_8760!$C900,Clg_StPt_Sch_EZ!$B$4:$B$27,0),MATCH(Schedules_8760!$F900,Clg_StPt_Sch_EZ!$C$3:$I$3,0)),"F","C")</f>
        <v>25.555555555555554</v>
      </c>
      <c r="K900" s="34">
        <f>CONVERT(INDEX(Clg_StPt_Sch_EZ!$C$31:$I$54,MATCH(Schedules_8760!$C900,Clg_StPt_Sch_EZ!$B$31:$B$54,0),MATCH(Schedules_8760!$F900,Clg_StPt_Sch_EZ!$C$30:$I$30,0)),"F","C")</f>
        <v>25</v>
      </c>
      <c r="L900" s="34">
        <f>CONVERT(INDEX(DHW_StPt_Sch_EZ!$C$4:$I$27,MATCH(Schedules_8760!$C900,DHW_StPt_Sch_EZ!$B$4:$B$27,0),MATCH(Schedules_8760!$F900,DHW_StPt_Sch_EZ!$C$3:$I$3,0)),"F","C")</f>
        <v>53.333333333333329</v>
      </c>
      <c r="M900" s="34">
        <f>CONVERT(INDEX(DHW_StPt_Sch_EZ!$C$31:$I$54,MATCH(Schedules_8760!$C900,DHW_StPt_Sch_EZ!$B$31:$B$54,0),MATCH(Schedules_8760!$F900,DHW_StPt_Sch_EZ!$C$30:$I$30,0)),"F","C")</f>
        <v>53.333333333333329</v>
      </c>
      <c r="N900" s="12"/>
      <c r="O900" s="12"/>
      <c r="P900" s="12"/>
    </row>
    <row r="901" spans="1:16" x14ac:dyDescent="0.25">
      <c r="A901" s="35">
        <v>900</v>
      </c>
      <c r="B901" s="89">
        <v>38.458333333333343</v>
      </c>
      <c r="C901" s="35">
        <f t="shared" si="70"/>
        <v>12</v>
      </c>
      <c r="D901" s="35">
        <f t="shared" si="73"/>
        <v>38</v>
      </c>
      <c r="E901" s="35">
        <f t="shared" si="74"/>
        <v>3</v>
      </c>
      <c r="F901" s="35" t="str">
        <f t="shared" si="71"/>
        <v>Tuesday</v>
      </c>
      <c r="G901" s="35">
        <f t="shared" si="72"/>
        <v>2</v>
      </c>
      <c r="H901" s="34">
        <f>CONVERT(INDEX(Htg_StPt_Sch_EZ!$C$4:$I$27,MATCH(Schedules_8760!$C901,Htg_StPt_Sch_EZ!$B$4:$B$27,0),MATCH(Schedules_8760!$F901,Htg_StPt_Sch_EZ!$C$3:$I$3,0)),"F","C")</f>
        <v>20.555555555555554</v>
      </c>
      <c r="I901" s="34">
        <f>CONVERT(INDEX(Htg_StPt_Sch_EZ!$C$31:$I$54,MATCH(Schedules_8760!$C901,Htg_StPt_Sch_EZ!$B$31:$B$54,0),MATCH(Schedules_8760!$F901,Htg_StPt_Sch_EZ!$C$30:$I$30,0)),"F","C")</f>
        <v>19.444444444444443</v>
      </c>
      <c r="J901" s="34">
        <f>CONVERT(INDEX(Clg_StPt_Sch_EZ!$C$4:$I$27,MATCH(Schedules_8760!$C901,Clg_StPt_Sch_EZ!$B$4:$B$27,0),MATCH(Schedules_8760!$F901,Clg_StPt_Sch_EZ!$C$3:$I$3,0)),"F","C")</f>
        <v>25.555555555555554</v>
      </c>
      <c r="K901" s="34">
        <f>CONVERT(INDEX(Clg_StPt_Sch_EZ!$C$31:$I$54,MATCH(Schedules_8760!$C901,Clg_StPt_Sch_EZ!$B$31:$B$54,0),MATCH(Schedules_8760!$F901,Clg_StPt_Sch_EZ!$C$30:$I$30,0)),"F","C")</f>
        <v>25</v>
      </c>
      <c r="L901" s="34">
        <f>CONVERT(INDEX(DHW_StPt_Sch_EZ!$C$4:$I$27,MATCH(Schedules_8760!$C901,DHW_StPt_Sch_EZ!$B$4:$B$27,0),MATCH(Schedules_8760!$F901,DHW_StPt_Sch_EZ!$C$3:$I$3,0)),"F","C")</f>
        <v>53.333333333333329</v>
      </c>
      <c r="M901" s="34">
        <f>CONVERT(INDEX(DHW_StPt_Sch_EZ!$C$31:$I$54,MATCH(Schedules_8760!$C901,DHW_StPt_Sch_EZ!$B$31:$B$54,0),MATCH(Schedules_8760!$F901,DHW_StPt_Sch_EZ!$C$30:$I$30,0)),"F","C")</f>
        <v>53.333333333333329</v>
      </c>
      <c r="N901" s="12"/>
      <c r="O901" s="12"/>
      <c r="P901" s="12"/>
    </row>
    <row r="902" spans="1:16" x14ac:dyDescent="0.25">
      <c r="A902" s="35">
        <v>901</v>
      </c>
      <c r="B902" s="89">
        <v>38.5</v>
      </c>
      <c r="C902" s="35">
        <f t="shared" si="70"/>
        <v>13</v>
      </c>
      <c r="D902" s="35">
        <f t="shared" si="73"/>
        <v>38</v>
      </c>
      <c r="E902" s="35">
        <f t="shared" si="74"/>
        <v>3</v>
      </c>
      <c r="F902" s="35" t="str">
        <f t="shared" si="71"/>
        <v>Tuesday</v>
      </c>
      <c r="G902" s="35">
        <f t="shared" si="72"/>
        <v>2</v>
      </c>
      <c r="H902" s="34">
        <f>CONVERT(INDEX(Htg_StPt_Sch_EZ!$C$4:$I$27,MATCH(Schedules_8760!$C902,Htg_StPt_Sch_EZ!$B$4:$B$27,0),MATCH(Schedules_8760!$F902,Htg_StPt_Sch_EZ!$C$3:$I$3,0)),"F","C")</f>
        <v>20.555555555555554</v>
      </c>
      <c r="I902" s="34">
        <f>CONVERT(INDEX(Htg_StPt_Sch_EZ!$C$31:$I$54,MATCH(Schedules_8760!$C902,Htg_StPt_Sch_EZ!$B$31:$B$54,0),MATCH(Schedules_8760!$F902,Htg_StPt_Sch_EZ!$C$30:$I$30,0)),"F","C")</f>
        <v>19.444444444444443</v>
      </c>
      <c r="J902" s="34">
        <f>CONVERT(INDEX(Clg_StPt_Sch_EZ!$C$4:$I$27,MATCH(Schedules_8760!$C902,Clg_StPt_Sch_EZ!$B$4:$B$27,0),MATCH(Schedules_8760!$F902,Clg_StPt_Sch_EZ!$C$3:$I$3,0)),"F","C")</f>
        <v>25.555555555555554</v>
      </c>
      <c r="K902" s="34">
        <f>CONVERT(INDEX(Clg_StPt_Sch_EZ!$C$31:$I$54,MATCH(Schedules_8760!$C902,Clg_StPt_Sch_EZ!$B$31:$B$54,0),MATCH(Schedules_8760!$F902,Clg_StPt_Sch_EZ!$C$30:$I$30,0)),"F","C")</f>
        <v>25</v>
      </c>
      <c r="L902" s="34">
        <f>CONVERT(INDEX(DHW_StPt_Sch_EZ!$C$4:$I$27,MATCH(Schedules_8760!$C902,DHW_StPt_Sch_EZ!$B$4:$B$27,0),MATCH(Schedules_8760!$F902,DHW_StPt_Sch_EZ!$C$3:$I$3,0)),"F","C")</f>
        <v>53.333333333333329</v>
      </c>
      <c r="M902" s="34">
        <f>CONVERT(INDEX(DHW_StPt_Sch_EZ!$C$31:$I$54,MATCH(Schedules_8760!$C902,DHW_StPt_Sch_EZ!$B$31:$B$54,0),MATCH(Schedules_8760!$F902,DHW_StPt_Sch_EZ!$C$30:$I$30,0)),"F","C")</f>
        <v>53.333333333333329</v>
      </c>
      <c r="N902" s="12"/>
      <c r="O902" s="12"/>
      <c r="P902" s="12"/>
    </row>
    <row r="903" spans="1:16" x14ac:dyDescent="0.25">
      <c r="A903" s="35">
        <v>902</v>
      </c>
      <c r="B903" s="89">
        <v>38.541666666666657</v>
      </c>
      <c r="C903" s="35">
        <f t="shared" si="70"/>
        <v>14</v>
      </c>
      <c r="D903" s="35">
        <f t="shared" si="73"/>
        <v>38</v>
      </c>
      <c r="E903" s="35">
        <f t="shared" si="74"/>
        <v>3</v>
      </c>
      <c r="F903" s="35" t="str">
        <f t="shared" si="71"/>
        <v>Tuesday</v>
      </c>
      <c r="G903" s="35">
        <f t="shared" si="72"/>
        <v>2</v>
      </c>
      <c r="H903" s="34">
        <f>CONVERT(INDEX(Htg_StPt_Sch_EZ!$C$4:$I$27,MATCH(Schedules_8760!$C903,Htg_StPt_Sch_EZ!$B$4:$B$27,0),MATCH(Schedules_8760!$F903,Htg_StPt_Sch_EZ!$C$3:$I$3,0)),"F","C")</f>
        <v>20.555555555555554</v>
      </c>
      <c r="I903" s="34">
        <f>CONVERT(INDEX(Htg_StPt_Sch_EZ!$C$31:$I$54,MATCH(Schedules_8760!$C903,Htg_StPt_Sch_EZ!$B$31:$B$54,0),MATCH(Schedules_8760!$F903,Htg_StPt_Sch_EZ!$C$30:$I$30,0)),"F","C")</f>
        <v>19.444444444444443</v>
      </c>
      <c r="J903" s="34">
        <f>CONVERT(INDEX(Clg_StPt_Sch_EZ!$C$4:$I$27,MATCH(Schedules_8760!$C903,Clg_StPt_Sch_EZ!$B$4:$B$27,0),MATCH(Schedules_8760!$F903,Clg_StPt_Sch_EZ!$C$3:$I$3,0)),"F","C")</f>
        <v>25.555555555555554</v>
      </c>
      <c r="K903" s="34">
        <f>CONVERT(INDEX(Clg_StPt_Sch_EZ!$C$31:$I$54,MATCH(Schedules_8760!$C903,Clg_StPt_Sch_EZ!$B$31:$B$54,0),MATCH(Schedules_8760!$F903,Clg_StPt_Sch_EZ!$C$30:$I$30,0)),"F","C")</f>
        <v>25</v>
      </c>
      <c r="L903" s="34">
        <f>CONVERT(INDEX(DHW_StPt_Sch_EZ!$C$4:$I$27,MATCH(Schedules_8760!$C903,DHW_StPt_Sch_EZ!$B$4:$B$27,0),MATCH(Schedules_8760!$F903,DHW_StPt_Sch_EZ!$C$3:$I$3,0)),"F","C")</f>
        <v>53.333333333333329</v>
      </c>
      <c r="M903" s="34">
        <f>CONVERT(INDEX(DHW_StPt_Sch_EZ!$C$31:$I$54,MATCH(Schedules_8760!$C903,DHW_StPt_Sch_EZ!$B$31:$B$54,0),MATCH(Schedules_8760!$F903,DHW_StPt_Sch_EZ!$C$30:$I$30,0)),"F","C")</f>
        <v>53.333333333333329</v>
      </c>
      <c r="N903" s="12"/>
      <c r="O903" s="12"/>
      <c r="P903" s="12"/>
    </row>
    <row r="904" spans="1:16" x14ac:dyDescent="0.25">
      <c r="A904" s="35">
        <v>903</v>
      </c>
      <c r="B904" s="89">
        <v>38.583333333333343</v>
      </c>
      <c r="C904" s="35">
        <f t="shared" si="70"/>
        <v>15</v>
      </c>
      <c r="D904" s="35">
        <f t="shared" si="73"/>
        <v>38</v>
      </c>
      <c r="E904" s="35">
        <f t="shared" si="74"/>
        <v>3</v>
      </c>
      <c r="F904" s="35" t="str">
        <f t="shared" si="71"/>
        <v>Tuesday</v>
      </c>
      <c r="G904" s="35">
        <f t="shared" si="72"/>
        <v>2</v>
      </c>
      <c r="H904" s="34">
        <f>CONVERT(INDEX(Htg_StPt_Sch_EZ!$C$4:$I$27,MATCH(Schedules_8760!$C904,Htg_StPt_Sch_EZ!$B$4:$B$27,0),MATCH(Schedules_8760!$F904,Htg_StPt_Sch_EZ!$C$3:$I$3,0)),"F","C")</f>
        <v>20.555555555555554</v>
      </c>
      <c r="I904" s="34">
        <f>CONVERT(INDEX(Htg_StPt_Sch_EZ!$C$31:$I$54,MATCH(Schedules_8760!$C904,Htg_StPt_Sch_EZ!$B$31:$B$54,0),MATCH(Schedules_8760!$F904,Htg_StPt_Sch_EZ!$C$30:$I$30,0)),"F","C")</f>
        <v>21.111111111111111</v>
      </c>
      <c r="J904" s="34">
        <f>CONVERT(INDEX(Clg_StPt_Sch_EZ!$C$4:$I$27,MATCH(Schedules_8760!$C904,Clg_StPt_Sch_EZ!$B$4:$B$27,0),MATCH(Schedules_8760!$F904,Clg_StPt_Sch_EZ!$C$3:$I$3,0)),"F","C")</f>
        <v>25.555555555555554</v>
      </c>
      <c r="K904" s="34">
        <f>CONVERT(INDEX(Clg_StPt_Sch_EZ!$C$31:$I$54,MATCH(Schedules_8760!$C904,Clg_StPt_Sch_EZ!$B$31:$B$54,0),MATCH(Schedules_8760!$F904,Clg_StPt_Sch_EZ!$C$30:$I$30,0)),"F","C")</f>
        <v>25</v>
      </c>
      <c r="L904" s="34">
        <f>CONVERT(INDEX(DHW_StPt_Sch_EZ!$C$4:$I$27,MATCH(Schedules_8760!$C904,DHW_StPt_Sch_EZ!$B$4:$B$27,0),MATCH(Schedules_8760!$F904,DHW_StPt_Sch_EZ!$C$3:$I$3,0)),"F","C")</f>
        <v>53.333333333333329</v>
      </c>
      <c r="M904" s="34">
        <f>CONVERT(INDEX(DHW_StPt_Sch_EZ!$C$31:$I$54,MATCH(Schedules_8760!$C904,DHW_StPt_Sch_EZ!$B$31:$B$54,0),MATCH(Schedules_8760!$F904,DHW_StPt_Sch_EZ!$C$30:$I$30,0)),"F","C")</f>
        <v>53.333333333333329</v>
      </c>
      <c r="N904" s="12"/>
      <c r="O904" s="12"/>
      <c r="P904" s="12"/>
    </row>
    <row r="905" spans="1:16" x14ac:dyDescent="0.25">
      <c r="A905" s="35">
        <v>904</v>
      </c>
      <c r="B905" s="89">
        <v>38.625</v>
      </c>
      <c r="C905" s="35">
        <f t="shared" si="70"/>
        <v>16</v>
      </c>
      <c r="D905" s="35">
        <f t="shared" si="73"/>
        <v>38</v>
      </c>
      <c r="E905" s="35">
        <f t="shared" si="74"/>
        <v>3</v>
      </c>
      <c r="F905" s="35" t="str">
        <f t="shared" si="71"/>
        <v>Tuesday</v>
      </c>
      <c r="G905" s="35">
        <f t="shared" si="72"/>
        <v>2</v>
      </c>
      <c r="H905" s="34">
        <f>CONVERT(INDEX(Htg_StPt_Sch_EZ!$C$4:$I$27,MATCH(Schedules_8760!$C905,Htg_StPt_Sch_EZ!$B$4:$B$27,0),MATCH(Schedules_8760!$F905,Htg_StPt_Sch_EZ!$C$3:$I$3,0)),"F","C")</f>
        <v>20.555555555555554</v>
      </c>
      <c r="I905" s="34">
        <f>CONVERT(INDEX(Htg_StPt_Sch_EZ!$C$31:$I$54,MATCH(Schedules_8760!$C905,Htg_StPt_Sch_EZ!$B$31:$B$54,0),MATCH(Schedules_8760!$F905,Htg_StPt_Sch_EZ!$C$30:$I$30,0)),"F","C")</f>
        <v>21.111111111111111</v>
      </c>
      <c r="J905" s="34">
        <f>CONVERT(INDEX(Clg_StPt_Sch_EZ!$C$4:$I$27,MATCH(Schedules_8760!$C905,Clg_StPt_Sch_EZ!$B$4:$B$27,0),MATCH(Schedules_8760!$F905,Clg_StPt_Sch_EZ!$C$3:$I$3,0)),"F","C")</f>
        <v>25.555555555555554</v>
      </c>
      <c r="K905" s="34">
        <f>CONVERT(INDEX(Clg_StPt_Sch_EZ!$C$31:$I$54,MATCH(Schedules_8760!$C905,Clg_StPt_Sch_EZ!$B$31:$B$54,0),MATCH(Schedules_8760!$F905,Clg_StPt_Sch_EZ!$C$30:$I$30,0)),"F","C")</f>
        <v>25</v>
      </c>
      <c r="L905" s="34">
        <f>CONVERT(INDEX(DHW_StPt_Sch_EZ!$C$4:$I$27,MATCH(Schedules_8760!$C905,DHW_StPt_Sch_EZ!$B$4:$B$27,0),MATCH(Schedules_8760!$F905,DHW_StPt_Sch_EZ!$C$3:$I$3,0)),"F","C")</f>
        <v>53.333333333333329</v>
      </c>
      <c r="M905" s="34">
        <f>CONVERT(INDEX(DHW_StPt_Sch_EZ!$C$31:$I$54,MATCH(Schedules_8760!$C905,DHW_StPt_Sch_EZ!$B$31:$B$54,0),MATCH(Schedules_8760!$F905,DHW_StPt_Sch_EZ!$C$30:$I$30,0)),"F","C")</f>
        <v>53.333333333333329</v>
      </c>
      <c r="N905" s="12"/>
      <c r="O905" s="12"/>
      <c r="P905" s="12"/>
    </row>
    <row r="906" spans="1:16" x14ac:dyDescent="0.25">
      <c r="A906" s="35">
        <v>905</v>
      </c>
      <c r="B906" s="89">
        <v>38.666666666666657</v>
      </c>
      <c r="C906" s="35">
        <f t="shared" si="70"/>
        <v>17</v>
      </c>
      <c r="D906" s="35">
        <f t="shared" si="73"/>
        <v>38</v>
      </c>
      <c r="E906" s="35">
        <f t="shared" si="74"/>
        <v>3</v>
      </c>
      <c r="F906" s="35" t="str">
        <f t="shared" si="71"/>
        <v>Tuesday</v>
      </c>
      <c r="G906" s="35">
        <f t="shared" si="72"/>
        <v>2</v>
      </c>
      <c r="H906" s="34">
        <f>CONVERT(INDEX(Htg_StPt_Sch_EZ!$C$4:$I$27,MATCH(Schedules_8760!$C906,Htg_StPt_Sch_EZ!$B$4:$B$27,0),MATCH(Schedules_8760!$F906,Htg_StPt_Sch_EZ!$C$3:$I$3,0)),"F","C")</f>
        <v>20.555555555555554</v>
      </c>
      <c r="I906" s="34">
        <f>CONVERT(INDEX(Htg_StPt_Sch_EZ!$C$31:$I$54,MATCH(Schedules_8760!$C906,Htg_StPt_Sch_EZ!$B$31:$B$54,0),MATCH(Schedules_8760!$F906,Htg_StPt_Sch_EZ!$C$30:$I$30,0)),"F","C")</f>
        <v>17.777777777777779</v>
      </c>
      <c r="J906" s="34">
        <f>CONVERT(INDEX(Clg_StPt_Sch_EZ!$C$4:$I$27,MATCH(Schedules_8760!$C906,Clg_StPt_Sch_EZ!$B$4:$B$27,0),MATCH(Schedules_8760!$F906,Clg_StPt_Sch_EZ!$C$3:$I$3,0)),"F","C")</f>
        <v>25.555555555555554</v>
      </c>
      <c r="K906" s="34">
        <f>CONVERT(INDEX(Clg_StPt_Sch_EZ!$C$31:$I$54,MATCH(Schedules_8760!$C906,Clg_StPt_Sch_EZ!$B$31:$B$54,0),MATCH(Schedules_8760!$F906,Clg_StPt_Sch_EZ!$C$30:$I$30,0)),"F","C")</f>
        <v>25</v>
      </c>
      <c r="L906" s="34">
        <f>CONVERT(INDEX(DHW_StPt_Sch_EZ!$C$4:$I$27,MATCH(Schedules_8760!$C906,DHW_StPt_Sch_EZ!$B$4:$B$27,0),MATCH(Schedules_8760!$F906,DHW_StPt_Sch_EZ!$C$3:$I$3,0)),"F","C")</f>
        <v>53.333333333333329</v>
      </c>
      <c r="M906" s="34">
        <f>CONVERT(INDEX(DHW_StPt_Sch_EZ!$C$31:$I$54,MATCH(Schedules_8760!$C906,DHW_StPt_Sch_EZ!$B$31:$B$54,0),MATCH(Schedules_8760!$F906,DHW_StPt_Sch_EZ!$C$30:$I$30,0)),"F","C")</f>
        <v>53.333333333333329</v>
      </c>
      <c r="N906" s="12"/>
      <c r="O906" s="12"/>
      <c r="P906" s="12"/>
    </row>
    <row r="907" spans="1:16" x14ac:dyDescent="0.25">
      <c r="A907" s="35">
        <v>906</v>
      </c>
      <c r="B907" s="89">
        <v>38.708333333333343</v>
      </c>
      <c r="C907" s="35">
        <f t="shared" si="70"/>
        <v>18</v>
      </c>
      <c r="D907" s="35">
        <f t="shared" si="73"/>
        <v>38</v>
      </c>
      <c r="E907" s="35">
        <f t="shared" si="74"/>
        <v>3</v>
      </c>
      <c r="F907" s="35" t="str">
        <f t="shared" si="71"/>
        <v>Tuesday</v>
      </c>
      <c r="G907" s="35">
        <f t="shared" si="72"/>
        <v>2</v>
      </c>
      <c r="H907" s="34">
        <f>CONVERT(INDEX(Htg_StPt_Sch_EZ!$C$4:$I$27,MATCH(Schedules_8760!$C907,Htg_StPt_Sch_EZ!$B$4:$B$27,0),MATCH(Schedules_8760!$F907,Htg_StPt_Sch_EZ!$C$3:$I$3,0)),"F","C")</f>
        <v>20.555555555555554</v>
      </c>
      <c r="I907" s="34">
        <f>CONVERT(INDEX(Htg_StPt_Sch_EZ!$C$31:$I$54,MATCH(Schedules_8760!$C907,Htg_StPt_Sch_EZ!$B$31:$B$54,0),MATCH(Schedules_8760!$F907,Htg_StPt_Sch_EZ!$C$30:$I$30,0)),"F","C")</f>
        <v>17.777777777777779</v>
      </c>
      <c r="J907" s="34">
        <f>CONVERT(INDEX(Clg_StPt_Sch_EZ!$C$4:$I$27,MATCH(Schedules_8760!$C907,Clg_StPt_Sch_EZ!$B$4:$B$27,0),MATCH(Schedules_8760!$F907,Clg_StPt_Sch_EZ!$C$3:$I$3,0)),"F","C")</f>
        <v>25.555555555555554</v>
      </c>
      <c r="K907" s="34">
        <f>CONVERT(INDEX(Clg_StPt_Sch_EZ!$C$31:$I$54,MATCH(Schedules_8760!$C907,Clg_StPt_Sch_EZ!$B$31:$B$54,0),MATCH(Schedules_8760!$F907,Clg_StPt_Sch_EZ!$C$30:$I$30,0)),"F","C")</f>
        <v>28.333333333333332</v>
      </c>
      <c r="L907" s="34">
        <f>CONVERT(INDEX(DHW_StPt_Sch_EZ!$C$4:$I$27,MATCH(Schedules_8760!$C907,DHW_StPt_Sch_EZ!$B$4:$B$27,0),MATCH(Schedules_8760!$F907,DHW_StPt_Sch_EZ!$C$3:$I$3,0)),"F","C")</f>
        <v>53.333333333333329</v>
      </c>
      <c r="M907" s="34">
        <f>CONVERT(INDEX(DHW_StPt_Sch_EZ!$C$31:$I$54,MATCH(Schedules_8760!$C907,DHW_StPt_Sch_EZ!$B$31:$B$54,0),MATCH(Schedules_8760!$F907,DHW_StPt_Sch_EZ!$C$30:$I$30,0)),"F","C")</f>
        <v>53.333333333333329</v>
      </c>
      <c r="N907" s="12"/>
      <c r="O907" s="12"/>
      <c r="P907" s="12"/>
    </row>
    <row r="908" spans="1:16" x14ac:dyDescent="0.25">
      <c r="A908" s="35">
        <v>907</v>
      </c>
      <c r="B908" s="89">
        <v>38.75</v>
      </c>
      <c r="C908" s="35">
        <f t="shared" si="70"/>
        <v>19</v>
      </c>
      <c r="D908" s="35">
        <f t="shared" si="73"/>
        <v>38</v>
      </c>
      <c r="E908" s="35">
        <f t="shared" si="74"/>
        <v>3</v>
      </c>
      <c r="F908" s="35" t="str">
        <f t="shared" si="71"/>
        <v>Tuesday</v>
      </c>
      <c r="G908" s="35">
        <f t="shared" si="72"/>
        <v>2</v>
      </c>
      <c r="H908" s="34">
        <f>CONVERT(INDEX(Htg_StPt_Sch_EZ!$C$4:$I$27,MATCH(Schedules_8760!$C908,Htg_StPt_Sch_EZ!$B$4:$B$27,0),MATCH(Schedules_8760!$F908,Htg_StPt_Sch_EZ!$C$3:$I$3,0)),"F","C")</f>
        <v>20.555555555555554</v>
      </c>
      <c r="I908" s="34">
        <f>CONVERT(INDEX(Htg_StPt_Sch_EZ!$C$31:$I$54,MATCH(Schedules_8760!$C908,Htg_StPt_Sch_EZ!$B$31:$B$54,0),MATCH(Schedules_8760!$F908,Htg_StPt_Sch_EZ!$C$30:$I$30,0)),"F","C")</f>
        <v>18.333333333333332</v>
      </c>
      <c r="J908" s="34">
        <f>CONVERT(INDEX(Clg_StPt_Sch_EZ!$C$4:$I$27,MATCH(Schedules_8760!$C908,Clg_StPt_Sch_EZ!$B$4:$B$27,0),MATCH(Schedules_8760!$F908,Clg_StPt_Sch_EZ!$C$3:$I$3,0)),"F","C")</f>
        <v>25.555555555555554</v>
      </c>
      <c r="K908" s="34">
        <f>CONVERT(INDEX(Clg_StPt_Sch_EZ!$C$31:$I$54,MATCH(Schedules_8760!$C908,Clg_StPt_Sch_EZ!$B$31:$B$54,0),MATCH(Schedules_8760!$F908,Clg_StPt_Sch_EZ!$C$30:$I$30,0)),"F","C")</f>
        <v>28.333333333333332</v>
      </c>
      <c r="L908" s="34">
        <f>CONVERT(INDEX(DHW_StPt_Sch_EZ!$C$4:$I$27,MATCH(Schedules_8760!$C908,DHW_StPt_Sch_EZ!$B$4:$B$27,0),MATCH(Schedules_8760!$F908,DHW_StPt_Sch_EZ!$C$3:$I$3,0)),"F","C")</f>
        <v>53.333333333333329</v>
      </c>
      <c r="M908" s="34">
        <f>CONVERT(INDEX(DHW_StPt_Sch_EZ!$C$31:$I$54,MATCH(Schedules_8760!$C908,DHW_StPt_Sch_EZ!$B$31:$B$54,0),MATCH(Schedules_8760!$F908,DHW_StPt_Sch_EZ!$C$30:$I$30,0)),"F","C")</f>
        <v>53.333333333333329</v>
      </c>
      <c r="N908" s="12"/>
      <c r="O908" s="12"/>
      <c r="P908" s="12"/>
    </row>
    <row r="909" spans="1:16" x14ac:dyDescent="0.25">
      <c r="A909" s="35">
        <v>908</v>
      </c>
      <c r="B909" s="89">
        <v>38.791666666666657</v>
      </c>
      <c r="C909" s="35">
        <f t="shared" si="70"/>
        <v>20</v>
      </c>
      <c r="D909" s="35">
        <f t="shared" si="73"/>
        <v>38</v>
      </c>
      <c r="E909" s="35">
        <f t="shared" si="74"/>
        <v>3</v>
      </c>
      <c r="F909" s="35" t="str">
        <f t="shared" si="71"/>
        <v>Tuesday</v>
      </c>
      <c r="G909" s="35">
        <f t="shared" si="72"/>
        <v>2</v>
      </c>
      <c r="H909" s="34">
        <f>CONVERT(INDEX(Htg_StPt_Sch_EZ!$C$4:$I$27,MATCH(Schedules_8760!$C909,Htg_StPt_Sch_EZ!$B$4:$B$27,0),MATCH(Schedules_8760!$F909,Htg_StPt_Sch_EZ!$C$3:$I$3,0)),"F","C")</f>
        <v>20.555555555555554</v>
      </c>
      <c r="I909" s="34">
        <f>CONVERT(INDEX(Htg_StPt_Sch_EZ!$C$31:$I$54,MATCH(Schedules_8760!$C909,Htg_StPt_Sch_EZ!$B$31:$B$54,0),MATCH(Schedules_8760!$F909,Htg_StPt_Sch_EZ!$C$30:$I$30,0)),"F","C")</f>
        <v>18.888888888888889</v>
      </c>
      <c r="J909" s="34">
        <f>CONVERT(INDEX(Clg_StPt_Sch_EZ!$C$4:$I$27,MATCH(Schedules_8760!$C909,Clg_StPt_Sch_EZ!$B$4:$B$27,0),MATCH(Schedules_8760!$F909,Clg_StPt_Sch_EZ!$C$3:$I$3,0)),"F","C")</f>
        <v>25.555555555555554</v>
      </c>
      <c r="K909" s="34">
        <f>CONVERT(INDEX(Clg_StPt_Sch_EZ!$C$31:$I$54,MATCH(Schedules_8760!$C909,Clg_StPt_Sch_EZ!$B$31:$B$54,0),MATCH(Schedules_8760!$F909,Clg_StPt_Sch_EZ!$C$30:$I$30,0)),"F","C")</f>
        <v>28.333333333333332</v>
      </c>
      <c r="L909" s="34">
        <f>CONVERT(INDEX(DHW_StPt_Sch_EZ!$C$4:$I$27,MATCH(Schedules_8760!$C909,DHW_StPt_Sch_EZ!$B$4:$B$27,0),MATCH(Schedules_8760!$F909,DHW_StPt_Sch_EZ!$C$3:$I$3,0)),"F","C")</f>
        <v>53.333333333333329</v>
      </c>
      <c r="M909" s="34">
        <f>CONVERT(INDEX(DHW_StPt_Sch_EZ!$C$31:$I$54,MATCH(Schedules_8760!$C909,DHW_StPt_Sch_EZ!$B$31:$B$54,0),MATCH(Schedules_8760!$F909,DHW_StPt_Sch_EZ!$C$30:$I$30,0)),"F","C")</f>
        <v>53.333333333333329</v>
      </c>
      <c r="N909" s="12"/>
      <c r="O909" s="12"/>
      <c r="P909" s="12"/>
    </row>
    <row r="910" spans="1:16" x14ac:dyDescent="0.25">
      <c r="A910" s="35">
        <v>909</v>
      </c>
      <c r="B910" s="89">
        <v>38.833333333333343</v>
      </c>
      <c r="C910" s="35">
        <f t="shared" si="70"/>
        <v>21</v>
      </c>
      <c r="D910" s="35">
        <f t="shared" si="73"/>
        <v>38</v>
      </c>
      <c r="E910" s="35">
        <f t="shared" si="74"/>
        <v>3</v>
      </c>
      <c r="F910" s="35" t="str">
        <f t="shared" si="71"/>
        <v>Tuesday</v>
      </c>
      <c r="G910" s="35">
        <f t="shared" si="72"/>
        <v>2</v>
      </c>
      <c r="H910" s="34">
        <f>CONVERT(INDEX(Htg_StPt_Sch_EZ!$C$4:$I$27,MATCH(Schedules_8760!$C910,Htg_StPt_Sch_EZ!$B$4:$B$27,0),MATCH(Schedules_8760!$F910,Htg_StPt_Sch_EZ!$C$3:$I$3,0)),"F","C")</f>
        <v>20.555555555555554</v>
      </c>
      <c r="I910" s="34">
        <f>CONVERT(INDEX(Htg_StPt_Sch_EZ!$C$31:$I$54,MATCH(Schedules_8760!$C910,Htg_StPt_Sch_EZ!$B$31:$B$54,0),MATCH(Schedules_8760!$F910,Htg_StPt_Sch_EZ!$C$30:$I$30,0)),"F","C")</f>
        <v>19.444444444444443</v>
      </c>
      <c r="J910" s="34">
        <f>CONVERT(INDEX(Clg_StPt_Sch_EZ!$C$4:$I$27,MATCH(Schedules_8760!$C910,Clg_StPt_Sch_EZ!$B$4:$B$27,0),MATCH(Schedules_8760!$F910,Clg_StPt_Sch_EZ!$C$3:$I$3,0)),"F","C")</f>
        <v>25.555555555555554</v>
      </c>
      <c r="K910" s="34">
        <f>CONVERT(INDEX(Clg_StPt_Sch_EZ!$C$31:$I$54,MATCH(Schedules_8760!$C910,Clg_StPt_Sch_EZ!$B$31:$B$54,0),MATCH(Schedules_8760!$F910,Clg_StPt_Sch_EZ!$C$30:$I$30,0)),"F","C")</f>
        <v>28.333333333333332</v>
      </c>
      <c r="L910" s="34">
        <f>CONVERT(INDEX(DHW_StPt_Sch_EZ!$C$4:$I$27,MATCH(Schedules_8760!$C910,DHW_StPt_Sch_EZ!$B$4:$B$27,0),MATCH(Schedules_8760!$F910,DHW_StPt_Sch_EZ!$C$3:$I$3,0)),"F","C")</f>
        <v>53.333333333333329</v>
      </c>
      <c r="M910" s="34">
        <f>CONVERT(INDEX(DHW_StPt_Sch_EZ!$C$31:$I$54,MATCH(Schedules_8760!$C910,DHW_StPt_Sch_EZ!$B$31:$B$54,0),MATCH(Schedules_8760!$F910,DHW_StPt_Sch_EZ!$C$30:$I$30,0)),"F","C")</f>
        <v>53.333333333333329</v>
      </c>
      <c r="N910" s="12"/>
      <c r="O910" s="12"/>
      <c r="P910" s="12"/>
    </row>
    <row r="911" spans="1:16" x14ac:dyDescent="0.25">
      <c r="A911" s="35">
        <v>910</v>
      </c>
      <c r="B911" s="89">
        <v>38.875</v>
      </c>
      <c r="C911" s="35">
        <f t="shared" si="70"/>
        <v>22</v>
      </c>
      <c r="D911" s="35">
        <f t="shared" si="73"/>
        <v>38</v>
      </c>
      <c r="E911" s="35">
        <f t="shared" si="74"/>
        <v>3</v>
      </c>
      <c r="F911" s="35" t="str">
        <f t="shared" si="71"/>
        <v>Tuesday</v>
      </c>
      <c r="G911" s="35">
        <f t="shared" si="72"/>
        <v>2</v>
      </c>
      <c r="H911" s="34">
        <f>CONVERT(INDEX(Htg_StPt_Sch_EZ!$C$4:$I$27,MATCH(Schedules_8760!$C911,Htg_StPt_Sch_EZ!$B$4:$B$27,0),MATCH(Schedules_8760!$F911,Htg_StPt_Sch_EZ!$C$3:$I$3,0)),"F","C")</f>
        <v>20.555555555555554</v>
      </c>
      <c r="I911" s="34">
        <f>CONVERT(INDEX(Htg_StPt_Sch_EZ!$C$31:$I$54,MATCH(Schedules_8760!$C911,Htg_StPt_Sch_EZ!$B$31:$B$54,0),MATCH(Schedules_8760!$F911,Htg_StPt_Sch_EZ!$C$30:$I$30,0)),"F","C")</f>
        <v>19.444444444444443</v>
      </c>
      <c r="J911" s="34">
        <f>CONVERT(INDEX(Clg_StPt_Sch_EZ!$C$4:$I$27,MATCH(Schedules_8760!$C911,Clg_StPt_Sch_EZ!$B$4:$B$27,0),MATCH(Schedules_8760!$F911,Clg_StPt_Sch_EZ!$C$3:$I$3,0)),"F","C")</f>
        <v>25.555555555555554</v>
      </c>
      <c r="K911" s="34">
        <f>CONVERT(INDEX(Clg_StPt_Sch_EZ!$C$31:$I$54,MATCH(Schedules_8760!$C911,Clg_StPt_Sch_EZ!$B$31:$B$54,0),MATCH(Schedules_8760!$F911,Clg_StPt_Sch_EZ!$C$30:$I$30,0)),"F","C")</f>
        <v>28.333333333333332</v>
      </c>
      <c r="L911" s="34">
        <f>CONVERT(INDEX(DHW_StPt_Sch_EZ!$C$4:$I$27,MATCH(Schedules_8760!$C911,DHW_StPt_Sch_EZ!$B$4:$B$27,0),MATCH(Schedules_8760!$F911,DHW_StPt_Sch_EZ!$C$3:$I$3,0)),"F","C")</f>
        <v>53.333333333333329</v>
      </c>
      <c r="M911" s="34">
        <f>CONVERT(INDEX(DHW_StPt_Sch_EZ!$C$31:$I$54,MATCH(Schedules_8760!$C911,DHW_StPt_Sch_EZ!$B$31:$B$54,0),MATCH(Schedules_8760!$F911,DHW_StPt_Sch_EZ!$C$30:$I$30,0)),"F","C")</f>
        <v>53.333333333333329</v>
      </c>
      <c r="N911" s="12"/>
      <c r="O911" s="12"/>
      <c r="P911" s="12"/>
    </row>
    <row r="912" spans="1:16" x14ac:dyDescent="0.25">
      <c r="A912" s="35">
        <v>911</v>
      </c>
      <c r="B912" s="89">
        <v>38.916666666666657</v>
      </c>
      <c r="C912" s="35">
        <f t="shared" si="70"/>
        <v>23</v>
      </c>
      <c r="D912" s="35">
        <f t="shared" si="73"/>
        <v>38</v>
      </c>
      <c r="E912" s="35">
        <f t="shared" si="74"/>
        <v>3</v>
      </c>
      <c r="F912" s="35" t="str">
        <f t="shared" si="71"/>
        <v>Tuesday</v>
      </c>
      <c r="G912" s="35">
        <f t="shared" si="72"/>
        <v>2</v>
      </c>
      <c r="H912" s="34">
        <f>CONVERT(INDEX(Htg_StPt_Sch_EZ!$C$4:$I$27,MATCH(Schedules_8760!$C912,Htg_StPt_Sch_EZ!$B$4:$B$27,0),MATCH(Schedules_8760!$F912,Htg_StPt_Sch_EZ!$C$3:$I$3,0)),"F","C")</f>
        <v>20.555555555555554</v>
      </c>
      <c r="I912" s="34">
        <f>CONVERT(INDEX(Htg_StPt_Sch_EZ!$C$31:$I$54,MATCH(Schedules_8760!$C912,Htg_StPt_Sch_EZ!$B$31:$B$54,0),MATCH(Schedules_8760!$F912,Htg_StPt_Sch_EZ!$C$30:$I$30,0)),"F","C")</f>
        <v>19.444444444444443</v>
      </c>
      <c r="J912" s="34">
        <f>CONVERT(INDEX(Clg_StPt_Sch_EZ!$C$4:$I$27,MATCH(Schedules_8760!$C912,Clg_StPt_Sch_EZ!$B$4:$B$27,0),MATCH(Schedules_8760!$F912,Clg_StPt_Sch_EZ!$C$3:$I$3,0)),"F","C")</f>
        <v>25.555555555555554</v>
      </c>
      <c r="K912" s="34">
        <f>CONVERT(INDEX(Clg_StPt_Sch_EZ!$C$31:$I$54,MATCH(Schedules_8760!$C912,Clg_StPt_Sch_EZ!$B$31:$B$54,0),MATCH(Schedules_8760!$F912,Clg_StPt_Sch_EZ!$C$30:$I$30,0)),"F","C")</f>
        <v>28.333333333333332</v>
      </c>
      <c r="L912" s="34">
        <f>CONVERT(INDEX(DHW_StPt_Sch_EZ!$C$4:$I$27,MATCH(Schedules_8760!$C912,DHW_StPt_Sch_EZ!$B$4:$B$27,0),MATCH(Schedules_8760!$F912,DHW_StPt_Sch_EZ!$C$3:$I$3,0)),"F","C")</f>
        <v>53.333333333333329</v>
      </c>
      <c r="M912" s="34">
        <f>CONVERT(INDEX(DHW_StPt_Sch_EZ!$C$31:$I$54,MATCH(Schedules_8760!$C912,DHW_StPt_Sch_EZ!$B$31:$B$54,0),MATCH(Schedules_8760!$F912,DHW_StPt_Sch_EZ!$C$30:$I$30,0)),"F","C")</f>
        <v>53.333333333333329</v>
      </c>
      <c r="N912" s="12"/>
      <c r="O912" s="12"/>
      <c r="P912" s="12"/>
    </row>
    <row r="913" spans="1:16" x14ac:dyDescent="0.25">
      <c r="A913" s="35">
        <v>912</v>
      </c>
      <c r="B913" s="89">
        <v>38.958333333333343</v>
      </c>
      <c r="C913" s="35">
        <f t="shared" si="70"/>
        <v>24</v>
      </c>
      <c r="D913" s="35">
        <f t="shared" si="73"/>
        <v>38</v>
      </c>
      <c r="E913" s="35">
        <f t="shared" si="74"/>
        <v>3</v>
      </c>
      <c r="F913" s="35" t="str">
        <f t="shared" si="71"/>
        <v>Tuesday</v>
      </c>
      <c r="G913" s="35">
        <f t="shared" si="72"/>
        <v>2</v>
      </c>
      <c r="H913" s="34">
        <f>CONVERT(INDEX(Htg_StPt_Sch_EZ!$C$4:$I$27,MATCH(Schedules_8760!$C913,Htg_StPt_Sch_EZ!$B$4:$B$27,0),MATCH(Schedules_8760!$F913,Htg_StPt_Sch_EZ!$C$3:$I$3,0)),"F","C")</f>
        <v>20.555555555555554</v>
      </c>
      <c r="I913" s="34">
        <f>CONVERT(INDEX(Htg_StPt_Sch_EZ!$C$31:$I$54,MATCH(Schedules_8760!$C913,Htg_StPt_Sch_EZ!$B$31:$B$54,0),MATCH(Schedules_8760!$F913,Htg_StPt_Sch_EZ!$C$30:$I$30,0)),"F","C")</f>
        <v>19.444444444444443</v>
      </c>
      <c r="J913" s="34">
        <f>CONVERT(INDEX(Clg_StPt_Sch_EZ!$C$4:$I$27,MATCH(Schedules_8760!$C913,Clg_StPt_Sch_EZ!$B$4:$B$27,0),MATCH(Schedules_8760!$F913,Clg_StPt_Sch_EZ!$C$3:$I$3,0)),"F","C")</f>
        <v>25.555555555555554</v>
      </c>
      <c r="K913" s="34">
        <f>CONVERT(INDEX(Clg_StPt_Sch_EZ!$C$31:$I$54,MATCH(Schedules_8760!$C913,Clg_StPt_Sch_EZ!$B$31:$B$54,0),MATCH(Schedules_8760!$F913,Clg_StPt_Sch_EZ!$C$30:$I$30,0)),"F","C")</f>
        <v>28.333333333333332</v>
      </c>
      <c r="L913" s="34">
        <f>CONVERT(INDEX(DHW_StPt_Sch_EZ!$C$4:$I$27,MATCH(Schedules_8760!$C913,DHW_StPt_Sch_EZ!$B$4:$B$27,0),MATCH(Schedules_8760!$F913,DHW_StPt_Sch_EZ!$C$3:$I$3,0)),"F","C")</f>
        <v>53.333333333333329</v>
      </c>
      <c r="M913" s="34">
        <f>CONVERT(INDEX(DHW_StPt_Sch_EZ!$C$31:$I$54,MATCH(Schedules_8760!$C913,DHW_StPt_Sch_EZ!$B$31:$B$54,0),MATCH(Schedules_8760!$F913,DHW_StPt_Sch_EZ!$C$30:$I$30,0)),"F","C")</f>
        <v>53.333333333333329</v>
      </c>
      <c r="N913" s="12"/>
      <c r="O913" s="12"/>
      <c r="P913" s="12"/>
    </row>
    <row r="914" spans="1:16" x14ac:dyDescent="0.25">
      <c r="A914" s="35">
        <v>913</v>
      </c>
      <c r="B914" s="89">
        <v>39</v>
      </c>
      <c r="C914" s="35">
        <f t="shared" si="70"/>
        <v>1</v>
      </c>
      <c r="D914" s="35">
        <f t="shared" si="73"/>
        <v>39</v>
      </c>
      <c r="E914" s="35">
        <f t="shared" si="74"/>
        <v>4</v>
      </c>
      <c r="F914" s="35" t="str">
        <f t="shared" si="71"/>
        <v>Wednesday</v>
      </c>
      <c r="G914" s="35">
        <f t="shared" si="72"/>
        <v>2</v>
      </c>
      <c r="H914" s="34">
        <f>CONVERT(INDEX(Htg_StPt_Sch_EZ!$C$4:$I$27,MATCH(Schedules_8760!$C914,Htg_StPt_Sch_EZ!$B$4:$B$27,0),MATCH(Schedules_8760!$F914,Htg_StPt_Sch_EZ!$C$3:$I$3,0)),"F","C")</f>
        <v>20.555555555555554</v>
      </c>
      <c r="I914" s="34">
        <f>CONVERT(INDEX(Htg_StPt_Sch_EZ!$C$31:$I$54,MATCH(Schedules_8760!$C914,Htg_StPt_Sch_EZ!$B$31:$B$54,0),MATCH(Schedules_8760!$F914,Htg_StPt_Sch_EZ!$C$30:$I$30,0)),"F","C")</f>
        <v>19.444444444444443</v>
      </c>
      <c r="J914" s="34">
        <f>CONVERT(INDEX(Clg_StPt_Sch_EZ!$C$4:$I$27,MATCH(Schedules_8760!$C914,Clg_StPt_Sch_EZ!$B$4:$B$27,0),MATCH(Schedules_8760!$F914,Clg_StPt_Sch_EZ!$C$3:$I$3,0)),"F","C")</f>
        <v>25.555555555555554</v>
      </c>
      <c r="K914" s="34">
        <f>CONVERT(INDEX(Clg_StPt_Sch_EZ!$C$31:$I$54,MATCH(Schedules_8760!$C914,Clg_StPt_Sch_EZ!$B$31:$B$54,0),MATCH(Schedules_8760!$F914,Clg_StPt_Sch_EZ!$C$30:$I$30,0)),"F","C")</f>
        <v>28.333333333333332</v>
      </c>
      <c r="L914" s="34">
        <f>CONVERT(INDEX(DHW_StPt_Sch_EZ!$C$4:$I$27,MATCH(Schedules_8760!$C914,DHW_StPt_Sch_EZ!$B$4:$B$27,0),MATCH(Schedules_8760!$F914,DHW_StPt_Sch_EZ!$C$3:$I$3,0)),"F","C")</f>
        <v>53.333333333333329</v>
      </c>
      <c r="M914" s="34">
        <f>CONVERT(INDEX(DHW_StPt_Sch_EZ!$C$31:$I$54,MATCH(Schedules_8760!$C914,DHW_StPt_Sch_EZ!$B$31:$B$54,0),MATCH(Schedules_8760!$F914,DHW_StPt_Sch_EZ!$C$30:$I$30,0)),"F","C")</f>
        <v>53.333333333333329</v>
      </c>
      <c r="N914" s="12"/>
      <c r="O914" s="12"/>
      <c r="P914" s="12"/>
    </row>
    <row r="915" spans="1:16" x14ac:dyDescent="0.25">
      <c r="A915" s="35">
        <v>914</v>
      </c>
      <c r="B915" s="89">
        <v>39.041666666666657</v>
      </c>
      <c r="C915" s="35">
        <f t="shared" si="70"/>
        <v>2</v>
      </c>
      <c r="D915" s="35">
        <f t="shared" si="73"/>
        <v>39</v>
      </c>
      <c r="E915" s="35">
        <f t="shared" si="74"/>
        <v>4</v>
      </c>
      <c r="F915" s="35" t="str">
        <f t="shared" si="71"/>
        <v>Wednesday</v>
      </c>
      <c r="G915" s="35">
        <f t="shared" si="72"/>
        <v>2</v>
      </c>
      <c r="H915" s="34">
        <f>CONVERT(INDEX(Htg_StPt_Sch_EZ!$C$4:$I$27,MATCH(Schedules_8760!$C915,Htg_StPt_Sch_EZ!$B$4:$B$27,0),MATCH(Schedules_8760!$F915,Htg_StPt_Sch_EZ!$C$3:$I$3,0)),"F","C")</f>
        <v>20.555555555555554</v>
      </c>
      <c r="I915" s="34">
        <f>CONVERT(INDEX(Htg_StPt_Sch_EZ!$C$31:$I$54,MATCH(Schedules_8760!$C915,Htg_StPt_Sch_EZ!$B$31:$B$54,0),MATCH(Schedules_8760!$F915,Htg_StPt_Sch_EZ!$C$30:$I$30,0)),"F","C")</f>
        <v>19.444444444444443</v>
      </c>
      <c r="J915" s="34">
        <f>CONVERT(INDEX(Clg_StPt_Sch_EZ!$C$4:$I$27,MATCH(Schedules_8760!$C915,Clg_StPt_Sch_EZ!$B$4:$B$27,0),MATCH(Schedules_8760!$F915,Clg_StPt_Sch_EZ!$C$3:$I$3,0)),"F","C")</f>
        <v>25.555555555555554</v>
      </c>
      <c r="K915" s="34">
        <f>CONVERT(INDEX(Clg_StPt_Sch_EZ!$C$31:$I$54,MATCH(Schedules_8760!$C915,Clg_StPt_Sch_EZ!$B$31:$B$54,0),MATCH(Schedules_8760!$F915,Clg_StPt_Sch_EZ!$C$30:$I$30,0)),"F","C")</f>
        <v>28.333333333333332</v>
      </c>
      <c r="L915" s="34">
        <f>CONVERT(INDEX(DHW_StPt_Sch_EZ!$C$4:$I$27,MATCH(Schedules_8760!$C915,DHW_StPt_Sch_EZ!$B$4:$B$27,0),MATCH(Schedules_8760!$F915,DHW_StPt_Sch_EZ!$C$3:$I$3,0)),"F","C")</f>
        <v>53.333333333333329</v>
      </c>
      <c r="M915" s="34">
        <f>CONVERT(INDEX(DHW_StPt_Sch_EZ!$C$31:$I$54,MATCH(Schedules_8760!$C915,DHW_StPt_Sch_EZ!$B$31:$B$54,0),MATCH(Schedules_8760!$F915,DHW_StPt_Sch_EZ!$C$30:$I$30,0)),"F","C")</f>
        <v>53.333333333333329</v>
      </c>
      <c r="N915" s="12"/>
      <c r="O915" s="12"/>
      <c r="P915" s="12"/>
    </row>
    <row r="916" spans="1:16" x14ac:dyDescent="0.25">
      <c r="A916" s="35">
        <v>915</v>
      </c>
      <c r="B916" s="89">
        <v>39.083333333333343</v>
      </c>
      <c r="C916" s="35">
        <f t="shared" si="70"/>
        <v>3</v>
      </c>
      <c r="D916" s="35">
        <f t="shared" si="73"/>
        <v>39</v>
      </c>
      <c r="E916" s="35">
        <f t="shared" si="74"/>
        <v>4</v>
      </c>
      <c r="F916" s="35" t="str">
        <f t="shared" si="71"/>
        <v>Wednesday</v>
      </c>
      <c r="G916" s="35">
        <f t="shared" si="72"/>
        <v>2</v>
      </c>
      <c r="H916" s="34">
        <f>CONVERT(INDEX(Htg_StPt_Sch_EZ!$C$4:$I$27,MATCH(Schedules_8760!$C916,Htg_StPt_Sch_EZ!$B$4:$B$27,0),MATCH(Schedules_8760!$F916,Htg_StPt_Sch_EZ!$C$3:$I$3,0)),"F","C")</f>
        <v>20.555555555555554</v>
      </c>
      <c r="I916" s="34">
        <f>CONVERT(INDEX(Htg_StPt_Sch_EZ!$C$31:$I$54,MATCH(Schedules_8760!$C916,Htg_StPt_Sch_EZ!$B$31:$B$54,0),MATCH(Schedules_8760!$F916,Htg_StPt_Sch_EZ!$C$30:$I$30,0)),"F","C")</f>
        <v>19.444444444444443</v>
      </c>
      <c r="J916" s="34">
        <f>CONVERT(INDEX(Clg_StPt_Sch_EZ!$C$4:$I$27,MATCH(Schedules_8760!$C916,Clg_StPt_Sch_EZ!$B$4:$B$27,0),MATCH(Schedules_8760!$F916,Clg_StPt_Sch_EZ!$C$3:$I$3,0)),"F","C")</f>
        <v>25.555555555555554</v>
      </c>
      <c r="K916" s="34">
        <f>CONVERT(INDEX(Clg_StPt_Sch_EZ!$C$31:$I$54,MATCH(Schedules_8760!$C916,Clg_StPt_Sch_EZ!$B$31:$B$54,0),MATCH(Schedules_8760!$F916,Clg_StPt_Sch_EZ!$C$30:$I$30,0)),"F","C")</f>
        <v>28.333333333333332</v>
      </c>
      <c r="L916" s="34">
        <f>CONVERT(INDEX(DHW_StPt_Sch_EZ!$C$4:$I$27,MATCH(Schedules_8760!$C916,DHW_StPt_Sch_EZ!$B$4:$B$27,0),MATCH(Schedules_8760!$F916,DHW_StPt_Sch_EZ!$C$3:$I$3,0)),"F","C")</f>
        <v>53.333333333333329</v>
      </c>
      <c r="M916" s="34">
        <f>CONVERT(INDEX(DHW_StPt_Sch_EZ!$C$31:$I$54,MATCH(Schedules_8760!$C916,DHW_StPt_Sch_EZ!$B$31:$B$54,0),MATCH(Schedules_8760!$F916,DHW_StPt_Sch_EZ!$C$30:$I$30,0)),"F","C")</f>
        <v>53.333333333333329</v>
      </c>
      <c r="N916" s="12"/>
      <c r="O916" s="12"/>
      <c r="P916" s="12"/>
    </row>
    <row r="917" spans="1:16" x14ac:dyDescent="0.25">
      <c r="A917" s="35">
        <v>916</v>
      </c>
      <c r="B917" s="89">
        <v>39.125</v>
      </c>
      <c r="C917" s="35">
        <f t="shared" si="70"/>
        <v>4</v>
      </c>
      <c r="D917" s="35">
        <f t="shared" si="73"/>
        <v>39</v>
      </c>
      <c r="E917" s="35">
        <f t="shared" si="74"/>
        <v>4</v>
      </c>
      <c r="F917" s="35" t="str">
        <f t="shared" si="71"/>
        <v>Wednesday</v>
      </c>
      <c r="G917" s="35">
        <f t="shared" si="72"/>
        <v>2</v>
      </c>
      <c r="H917" s="34">
        <f>CONVERT(INDEX(Htg_StPt_Sch_EZ!$C$4:$I$27,MATCH(Schedules_8760!$C917,Htg_StPt_Sch_EZ!$B$4:$B$27,0),MATCH(Schedules_8760!$F917,Htg_StPt_Sch_EZ!$C$3:$I$3,0)),"F","C")</f>
        <v>20.555555555555554</v>
      </c>
      <c r="I917" s="34">
        <f>CONVERT(INDEX(Htg_StPt_Sch_EZ!$C$31:$I$54,MATCH(Schedules_8760!$C917,Htg_StPt_Sch_EZ!$B$31:$B$54,0),MATCH(Schedules_8760!$F917,Htg_StPt_Sch_EZ!$C$30:$I$30,0)),"F","C")</f>
        <v>19.444444444444443</v>
      </c>
      <c r="J917" s="34">
        <f>CONVERT(INDEX(Clg_StPt_Sch_EZ!$C$4:$I$27,MATCH(Schedules_8760!$C917,Clg_StPt_Sch_EZ!$B$4:$B$27,0),MATCH(Schedules_8760!$F917,Clg_StPt_Sch_EZ!$C$3:$I$3,0)),"F","C")</f>
        <v>25.555555555555554</v>
      </c>
      <c r="K917" s="34">
        <f>CONVERT(INDEX(Clg_StPt_Sch_EZ!$C$31:$I$54,MATCH(Schedules_8760!$C917,Clg_StPt_Sch_EZ!$B$31:$B$54,0),MATCH(Schedules_8760!$F917,Clg_StPt_Sch_EZ!$C$30:$I$30,0)),"F","C")</f>
        <v>28.333333333333332</v>
      </c>
      <c r="L917" s="34">
        <f>CONVERT(INDEX(DHW_StPt_Sch_EZ!$C$4:$I$27,MATCH(Schedules_8760!$C917,DHW_StPt_Sch_EZ!$B$4:$B$27,0),MATCH(Schedules_8760!$F917,DHW_StPt_Sch_EZ!$C$3:$I$3,0)),"F","C")</f>
        <v>53.333333333333329</v>
      </c>
      <c r="M917" s="34">
        <f>CONVERT(INDEX(DHW_StPt_Sch_EZ!$C$31:$I$54,MATCH(Schedules_8760!$C917,DHW_StPt_Sch_EZ!$B$31:$B$54,0),MATCH(Schedules_8760!$F917,DHW_StPt_Sch_EZ!$C$30:$I$30,0)),"F","C")</f>
        <v>53.333333333333329</v>
      </c>
      <c r="N917" s="12"/>
      <c r="O917" s="12"/>
      <c r="P917" s="12"/>
    </row>
    <row r="918" spans="1:16" x14ac:dyDescent="0.25">
      <c r="A918" s="35">
        <v>917</v>
      </c>
      <c r="B918" s="89">
        <v>39.166666666666657</v>
      </c>
      <c r="C918" s="35">
        <f t="shared" si="70"/>
        <v>5</v>
      </c>
      <c r="D918" s="35">
        <f t="shared" si="73"/>
        <v>39</v>
      </c>
      <c r="E918" s="35">
        <f t="shared" si="74"/>
        <v>4</v>
      </c>
      <c r="F918" s="35" t="str">
        <f t="shared" si="71"/>
        <v>Wednesday</v>
      </c>
      <c r="G918" s="35">
        <f t="shared" si="72"/>
        <v>2</v>
      </c>
      <c r="H918" s="34">
        <f>CONVERT(INDEX(Htg_StPt_Sch_EZ!$C$4:$I$27,MATCH(Schedules_8760!$C918,Htg_StPt_Sch_EZ!$B$4:$B$27,0),MATCH(Schedules_8760!$F918,Htg_StPt_Sch_EZ!$C$3:$I$3,0)),"F","C")</f>
        <v>20.555555555555554</v>
      </c>
      <c r="I918" s="34">
        <f>CONVERT(INDEX(Htg_StPt_Sch_EZ!$C$31:$I$54,MATCH(Schedules_8760!$C918,Htg_StPt_Sch_EZ!$B$31:$B$54,0),MATCH(Schedules_8760!$F918,Htg_StPt_Sch_EZ!$C$30:$I$30,0)),"F","C")</f>
        <v>19.444444444444443</v>
      </c>
      <c r="J918" s="34">
        <f>CONVERT(INDEX(Clg_StPt_Sch_EZ!$C$4:$I$27,MATCH(Schedules_8760!$C918,Clg_StPt_Sch_EZ!$B$4:$B$27,0),MATCH(Schedules_8760!$F918,Clg_StPt_Sch_EZ!$C$3:$I$3,0)),"F","C")</f>
        <v>25.555555555555554</v>
      </c>
      <c r="K918" s="34">
        <f>CONVERT(INDEX(Clg_StPt_Sch_EZ!$C$31:$I$54,MATCH(Schedules_8760!$C918,Clg_StPt_Sch_EZ!$B$31:$B$54,0),MATCH(Schedules_8760!$F918,Clg_StPt_Sch_EZ!$C$30:$I$30,0)),"F","C")</f>
        <v>28.333333333333332</v>
      </c>
      <c r="L918" s="34">
        <f>CONVERT(INDEX(DHW_StPt_Sch_EZ!$C$4:$I$27,MATCH(Schedules_8760!$C918,DHW_StPt_Sch_EZ!$B$4:$B$27,0),MATCH(Schedules_8760!$F918,DHW_StPt_Sch_EZ!$C$3:$I$3,0)),"F","C")</f>
        <v>53.333333333333329</v>
      </c>
      <c r="M918" s="34">
        <f>CONVERT(INDEX(DHW_StPt_Sch_EZ!$C$31:$I$54,MATCH(Schedules_8760!$C918,DHW_StPt_Sch_EZ!$B$31:$B$54,0),MATCH(Schedules_8760!$F918,DHW_StPt_Sch_EZ!$C$30:$I$30,0)),"F","C")</f>
        <v>53.333333333333329</v>
      </c>
      <c r="N918" s="12"/>
      <c r="O918" s="12"/>
      <c r="P918" s="12"/>
    </row>
    <row r="919" spans="1:16" x14ac:dyDescent="0.25">
      <c r="A919" s="35">
        <v>918</v>
      </c>
      <c r="B919" s="89">
        <v>39.208333333333343</v>
      </c>
      <c r="C919" s="35">
        <f t="shared" si="70"/>
        <v>6</v>
      </c>
      <c r="D919" s="35">
        <f t="shared" si="73"/>
        <v>39</v>
      </c>
      <c r="E919" s="35">
        <f t="shared" si="74"/>
        <v>4</v>
      </c>
      <c r="F919" s="35" t="str">
        <f t="shared" si="71"/>
        <v>Wednesday</v>
      </c>
      <c r="G919" s="35">
        <f t="shared" si="72"/>
        <v>2</v>
      </c>
      <c r="H919" s="34">
        <f>CONVERT(INDEX(Htg_StPt_Sch_EZ!$C$4:$I$27,MATCH(Schedules_8760!$C919,Htg_StPt_Sch_EZ!$B$4:$B$27,0),MATCH(Schedules_8760!$F919,Htg_StPt_Sch_EZ!$C$3:$I$3,0)),"F","C")</f>
        <v>20.555555555555554</v>
      </c>
      <c r="I919" s="34">
        <f>CONVERT(INDEX(Htg_StPt_Sch_EZ!$C$31:$I$54,MATCH(Schedules_8760!$C919,Htg_StPt_Sch_EZ!$B$31:$B$54,0),MATCH(Schedules_8760!$F919,Htg_StPt_Sch_EZ!$C$30:$I$30,0)),"F","C")</f>
        <v>19.444444444444443</v>
      </c>
      <c r="J919" s="34">
        <f>CONVERT(INDEX(Clg_StPt_Sch_EZ!$C$4:$I$27,MATCH(Schedules_8760!$C919,Clg_StPt_Sch_EZ!$B$4:$B$27,0),MATCH(Schedules_8760!$F919,Clg_StPt_Sch_EZ!$C$3:$I$3,0)),"F","C")</f>
        <v>25.555555555555554</v>
      </c>
      <c r="K919" s="34">
        <f>CONVERT(INDEX(Clg_StPt_Sch_EZ!$C$31:$I$54,MATCH(Schedules_8760!$C919,Clg_StPt_Sch_EZ!$B$31:$B$54,0),MATCH(Schedules_8760!$F919,Clg_StPt_Sch_EZ!$C$30:$I$30,0)),"F","C")</f>
        <v>28.333333333333332</v>
      </c>
      <c r="L919" s="34">
        <f>CONVERT(INDEX(DHW_StPt_Sch_EZ!$C$4:$I$27,MATCH(Schedules_8760!$C919,DHW_StPt_Sch_EZ!$B$4:$B$27,0),MATCH(Schedules_8760!$F919,DHW_StPt_Sch_EZ!$C$3:$I$3,0)),"F","C")</f>
        <v>53.333333333333329</v>
      </c>
      <c r="M919" s="34">
        <f>CONVERT(INDEX(DHW_StPt_Sch_EZ!$C$31:$I$54,MATCH(Schedules_8760!$C919,DHW_StPt_Sch_EZ!$B$31:$B$54,0),MATCH(Schedules_8760!$F919,DHW_StPt_Sch_EZ!$C$30:$I$30,0)),"F","C")</f>
        <v>53.333333333333329</v>
      </c>
      <c r="N919" s="12"/>
      <c r="O919" s="12"/>
      <c r="P919" s="12"/>
    </row>
    <row r="920" spans="1:16" x14ac:dyDescent="0.25">
      <c r="A920" s="35">
        <v>919</v>
      </c>
      <c r="B920" s="89">
        <v>39.25</v>
      </c>
      <c r="C920" s="35">
        <f t="shared" si="70"/>
        <v>7</v>
      </c>
      <c r="D920" s="35">
        <f t="shared" si="73"/>
        <v>39</v>
      </c>
      <c r="E920" s="35">
        <f t="shared" si="74"/>
        <v>4</v>
      </c>
      <c r="F920" s="35" t="str">
        <f t="shared" si="71"/>
        <v>Wednesday</v>
      </c>
      <c r="G920" s="35">
        <f t="shared" si="72"/>
        <v>2</v>
      </c>
      <c r="H920" s="34">
        <f>CONVERT(INDEX(Htg_StPt_Sch_EZ!$C$4:$I$27,MATCH(Schedules_8760!$C920,Htg_StPt_Sch_EZ!$B$4:$B$27,0),MATCH(Schedules_8760!$F920,Htg_StPt_Sch_EZ!$C$3:$I$3,0)),"F","C")</f>
        <v>20.555555555555554</v>
      </c>
      <c r="I920" s="34">
        <f>CONVERT(INDEX(Htg_StPt_Sch_EZ!$C$31:$I$54,MATCH(Schedules_8760!$C920,Htg_StPt_Sch_EZ!$B$31:$B$54,0),MATCH(Schedules_8760!$F920,Htg_StPt_Sch_EZ!$C$30:$I$30,0)),"F","C")</f>
        <v>19.444444444444443</v>
      </c>
      <c r="J920" s="34">
        <f>CONVERT(INDEX(Clg_StPt_Sch_EZ!$C$4:$I$27,MATCH(Schedules_8760!$C920,Clg_StPt_Sch_EZ!$B$4:$B$27,0),MATCH(Schedules_8760!$F920,Clg_StPt_Sch_EZ!$C$3:$I$3,0)),"F","C")</f>
        <v>25.555555555555554</v>
      </c>
      <c r="K920" s="34">
        <f>CONVERT(INDEX(Clg_StPt_Sch_EZ!$C$31:$I$54,MATCH(Schedules_8760!$C920,Clg_StPt_Sch_EZ!$B$31:$B$54,0),MATCH(Schedules_8760!$F920,Clg_StPt_Sch_EZ!$C$30:$I$30,0)),"F","C")</f>
        <v>28.333333333333332</v>
      </c>
      <c r="L920" s="34">
        <f>CONVERT(INDEX(DHW_StPt_Sch_EZ!$C$4:$I$27,MATCH(Schedules_8760!$C920,DHW_StPt_Sch_EZ!$B$4:$B$27,0),MATCH(Schedules_8760!$F920,DHW_StPt_Sch_EZ!$C$3:$I$3,0)),"F","C")</f>
        <v>53.333333333333329</v>
      </c>
      <c r="M920" s="34">
        <f>CONVERT(INDEX(DHW_StPt_Sch_EZ!$C$31:$I$54,MATCH(Schedules_8760!$C920,DHW_StPt_Sch_EZ!$B$31:$B$54,0),MATCH(Schedules_8760!$F920,DHW_StPt_Sch_EZ!$C$30:$I$30,0)),"F","C")</f>
        <v>53.333333333333329</v>
      </c>
      <c r="N920" s="12"/>
      <c r="O920" s="12"/>
      <c r="P920" s="12"/>
    </row>
    <row r="921" spans="1:16" x14ac:dyDescent="0.25">
      <c r="A921" s="35">
        <v>920</v>
      </c>
      <c r="B921" s="89">
        <v>39.291666666666657</v>
      </c>
      <c r="C921" s="35">
        <f t="shared" si="70"/>
        <v>8</v>
      </c>
      <c r="D921" s="35">
        <f t="shared" si="73"/>
        <v>39</v>
      </c>
      <c r="E921" s="35">
        <f t="shared" si="74"/>
        <v>4</v>
      </c>
      <c r="F921" s="35" t="str">
        <f t="shared" si="71"/>
        <v>Wednesday</v>
      </c>
      <c r="G921" s="35">
        <f t="shared" si="72"/>
        <v>2</v>
      </c>
      <c r="H921" s="34">
        <f>CONVERT(INDEX(Htg_StPt_Sch_EZ!$C$4:$I$27,MATCH(Schedules_8760!$C921,Htg_StPt_Sch_EZ!$B$4:$B$27,0),MATCH(Schedules_8760!$F921,Htg_StPt_Sch_EZ!$C$3:$I$3,0)),"F","C")</f>
        <v>20.555555555555554</v>
      </c>
      <c r="I921" s="34">
        <f>CONVERT(INDEX(Htg_StPt_Sch_EZ!$C$31:$I$54,MATCH(Schedules_8760!$C921,Htg_StPt_Sch_EZ!$B$31:$B$54,0),MATCH(Schedules_8760!$F921,Htg_StPt_Sch_EZ!$C$30:$I$30,0)),"F","C")</f>
        <v>19.444444444444443</v>
      </c>
      <c r="J921" s="34">
        <f>CONVERT(INDEX(Clg_StPt_Sch_EZ!$C$4:$I$27,MATCH(Schedules_8760!$C921,Clg_StPt_Sch_EZ!$B$4:$B$27,0),MATCH(Schedules_8760!$F921,Clg_StPt_Sch_EZ!$C$3:$I$3,0)),"F","C")</f>
        <v>25.555555555555554</v>
      </c>
      <c r="K921" s="34">
        <f>CONVERT(INDEX(Clg_StPt_Sch_EZ!$C$31:$I$54,MATCH(Schedules_8760!$C921,Clg_StPt_Sch_EZ!$B$31:$B$54,0),MATCH(Schedules_8760!$F921,Clg_StPt_Sch_EZ!$C$30:$I$30,0)),"F","C")</f>
        <v>25</v>
      </c>
      <c r="L921" s="34">
        <f>CONVERT(INDEX(DHW_StPt_Sch_EZ!$C$4:$I$27,MATCH(Schedules_8760!$C921,DHW_StPt_Sch_EZ!$B$4:$B$27,0),MATCH(Schedules_8760!$F921,DHW_StPt_Sch_EZ!$C$3:$I$3,0)),"F","C")</f>
        <v>53.333333333333329</v>
      </c>
      <c r="M921" s="34">
        <f>CONVERT(INDEX(DHW_StPt_Sch_EZ!$C$31:$I$54,MATCH(Schedules_8760!$C921,DHW_StPt_Sch_EZ!$B$31:$B$54,0),MATCH(Schedules_8760!$F921,DHW_StPt_Sch_EZ!$C$30:$I$30,0)),"F","C")</f>
        <v>53.333333333333329</v>
      </c>
      <c r="N921" s="12"/>
      <c r="O921" s="12"/>
      <c r="P921" s="12"/>
    </row>
    <row r="922" spans="1:16" x14ac:dyDescent="0.25">
      <c r="A922" s="35">
        <v>921</v>
      </c>
      <c r="B922" s="89">
        <v>39.333333333333343</v>
      </c>
      <c r="C922" s="35">
        <f t="shared" si="70"/>
        <v>9</v>
      </c>
      <c r="D922" s="35">
        <f t="shared" si="73"/>
        <v>39</v>
      </c>
      <c r="E922" s="35">
        <f t="shared" si="74"/>
        <v>4</v>
      </c>
      <c r="F922" s="35" t="str">
        <f t="shared" si="71"/>
        <v>Wednesday</v>
      </c>
      <c r="G922" s="35">
        <f t="shared" si="72"/>
        <v>2</v>
      </c>
      <c r="H922" s="34">
        <f>CONVERT(INDEX(Htg_StPt_Sch_EZ!$C$4:$I$27,MATCH(Schedules_8760!$C922,Htg_StPt_Sch_EZ!$B$4:$B$27,0),MATCH(Schedules_8760!$F922,Htg_StPt_Sch_EZ!$C$3:$I$3,0)),"F","C")</f>
        <v>20.555555555555554</v>
      </c>
      <c r="I922" s="34">
        <f>CONVERT(INDEX(Htg_StPt_Sch_EZ!$C$31:$I$54,MATCH(Schedules_8760!$C922,Htg_StPt_Sch_EZ!$B$31:$B$54,0),MATCH(Schedules_8760!$F922,Htg_StPt_Sch_EZ!$C$30:$I$30,0)),"F","C")</f>
        <v>19.444444444444443</v>
      </c>
      <c r="J922" s="34">
        <f>CONVERT(INDEX(Clg_StPt_Sch_EZ!$C$4:$I$27,MATCH(Schedules_8760!$C922,Clg_StPt_Sch_EZ!$B$4:$B$27,0),MATCH(Schedules_8760!$F922,Clg_StPt_Sch_EZ!$C$3:$I$3,0)),"F","C")</f>
        <v>25.555555555555554</v>
      </c>
      <c r="K922" s="34">
        <f>CONVERT(INDEX(Clg_StPt_Sch_EZ!$C$31:$I$54,MATCH(Schedules_8760!$C922,Clg_StPt_Sch_EZ!$B$31:$B$54,0),MATCH(Schedules_8760!$F922,Clg_StPt_Sch_EZ!$C$30:$I$30,0)),"F","C")</f>
        <v>25</v>
      </c>
      <c r="L922" s="34">
        <f>CONVERT(INDEX(DHW_StPt_Sch_EZ!$C$4:$I$27,MATCH(Schedules_8760!$C922,DHW_StPt_Sch_EZ!$B$4:$B$27,0),MATCH(Schedules_8760!$F922,DHW_StPt_Sch_EZ!$C$3:$I$3,0)),"F","C")</f>
        <v>53.333333333333329</v>
      </c>
      <c r="M922" s="34">
        <f>CONVERT(INDEX(DHW_StPt_Sch_EZ!$C$31:$I$54,MATCH(Schedules_8760!$C922,DHW_StPt_Sch_EZ!$B$31:$B$54,0),MATCH(Schedules_8760!$F922,DHW_StPt_Sch_EZ!$C$30:$I$30,0)),"F","C")</f>
        <v>53.333333333333329</v>
      </c>
      <c r="N922" s="12"/>
      <c r="O922" s="12"/>
      <c r="P922" s="12"/>
    </row>
    <row r="923" spans="1:16" x14ac:dyDescent="0.25">
      <c r="A923" s="35">
        <v>922</v>
      </c>
      <c r="B923" s="89">
        <v>39.375</v>
      </c>
      <c r="C923" s="35">
        <f t="shared" si="70"/>
        <v>10</v>
      </c>
      <c r="D923" s="35">
        <f t="shared" si="73"/>
        <v>39</v>
      </c>
      <c r="E923" s="35">
        <f t="shared" si="74"/>
        <v>4</v>
      </c>
      <c r="F923" s="35" t="str">
        <f t="shared" si="71"/>
        <v>Wednesday</v>
      </c>
      <c r="G923" s="35">
        <f t="shared" si="72"/>
        <v>2</v>
      </c>
      <c r="H923" s="34">
        <f>CONVERT(INDEX(Htg_StPt_Sch_EZ!$C$4:$I$27,MATCH(Schedules_8760!$C923,Htg_StPt_Sch_EZ!$B$4:$B$27,0),MATCH(Schedules_8760!$F923,Htg_StPt_Sch_EZ!$C$3:$I$3,0)),"F","C")</f>
        <v>20.555555555555554</v>
      </c>
      <c r="I923" s="34">
        <f>CONVERT(INDEX(Htg_StPt_Sch_EZ!$C$31:$I$54,MATCH(Schedules_8760!$C923,Htg_StPt_Sch_EZ!$B$31:$B$54,0),MATCH(Schedules_8760!$F923,Htg_StPt_Sch_EZ!$C$30:$I$30,0)),"F","C")</f>
        <v>19.444444444444443</v>
      </c>
      <c r="J923" s="34">
        <f>CONVERT(INDEX(Clg_StPt_Sch_EZ!$C$4:$I$27,MATCH(Schedules_8760!$C923,Clg_StPt_Sch_EZ!$B$4:$B$27,0),MATCH(Schedules_8760!$F923,Clg_StPt_Sch_EZ!$C$3:$I$3,0)),"F","C")</f>
        <v>25.555555555555554</v>
      </c>
      <c r="K923" s="34">
        <f>CONVERT(INDEX(Clg_StPt_Sch_EZ!$C$31:$I$54,MATCH(Schedules_8760!$C923,Clg_StPt_Sch_EZ!$B$31:$B$54,0),MATCH(Schedules_8760!$F923,Clg_StPt_Sch_EZ!$C$30:$I$30,0)),"F","C")</f>
        <v>25</v>
      </c>
      <c r="L923" s="34">
        <f>CONVERT(INDEX(DHW_StPt_Sch_EZ!$C$4:$I$27,MATCH(Schedules_8760!$C923,DHW_StPt_Sch_EZ!$B$4:$B$27,0),MATCH(Schedules_8760!$F923,DHW_StPt_Sch_EZ!$C$3:$I$3,0)),"F","C")</f>
        <v>53.333333333333329</v>
      </c>
      <c r="M923" s="34">
        <f>CONVERT(INDEX(DHW_StPt_Sch_EZ!$C$31:$I$54,MATCH(Schedules_8760!$C923,DHW_StPt_Sch_EZ!$B$31:$B$54,0),MATCH(Schedules_8760!$F923,DHW_StPt_Sch_EZ!$C$30:$I$30,0)),"F","C")</f>
        <v>53.333333333333329</v>
      </c>
      <c r="N923" s="12"/>
      <c r="O923" s="12"/>
      <c r="P923" s="12"/>
    </row>
    <row r="924" spans="1:16" x14ac:dyDescent="0.25">
      <c r="A924" s="35">
        <v>923</v>
      </c>
      <c r="B924" s="89">
        <v>39.416666666666657</v>
      </c>
      <c r="C924" s="35">
        <f t="shared" si="70"/>
        <v>11</v>
      </c>
      <c r="D924" s="35">
        <f t="shared" si="73"/>
        <v>39</v>
      </c>
      <c r="E924" s="35">
        <f t="shared" si="74"/>
        <v>4</v>
      </c>
      <c r="F924" s="35" t="str">
        <f t="shared" si="71"/>
        <v>Wednesday</v>
      </c>
      <c r="G924" s="35">
        <f t="shared" si="72"/>
        <v>2</v>
      </c>
      <c r="H924" s="34">
        <f>CONVERT(INDEX(Htg_StPt_Sch_EZ!$C$4:$I$27,MATCH(Schedules_8760!$C924,Htg_StPt_Sch_EZ!$B$4:$B$27,0),MATCH(Schedules_8760!$F924,Htg_StPt_Sch_EZ!$C$3:$I$3,0)),"F","C")</f>
        <v>20.555555555555554</v>
      </c>
      <c r="I924" s="34">
        <f>CONVERT(INDEX(Htg_StPt_Sch_EZ!$C$31:$I$54,MATCH(Schedules_8760!$C924,Htg_StPt_Sch_EZ!$B$31:$B$54,0),MATCH(Schedules_8760!$F924,Htg_StPt_Sch_EZ!$C$30:$I$30,0)),"F","C")</f>
        <v>19.444444444444443</v>
      </c>
      <c r="J924" s="34">
        <f>CONVERT(INDEX(Clg_StPt_Sch_EZ!$C$4:$I$27,MATCH(Schedules_8760!$C924,Clg_StPt_Sch_EZ!$B$4:$B$27,0),MATCH(Schedules_8760!$F924,Clg_StPt_Sch_EZ!$C$3:$I$3,0)),"F","C")</f>
        <v>25.555555555555554</v>
      </c>
      <c r="K924" s="34">
        <f>CONVERT(INDEX(Clg_StPt_Sch_EZ!$C$31:$I$54,MATCH(Schedules_8760!$C924,Clg_StPt_Sch_EZ!$B$31:$B$54,0),MATCH(Schedules_8760!$F924,Clg_StPt_Sch_EZ!$C$30:$I$30,0)),"F","C")</f>
        <v>25</v>
      </c>
      <c r="L924" s="34">
        <f>CONVERT(INDEX(DHW_StPt_Sch_EZ!$C$4:$I$27,MATCH(Schedules_8760!$C924,DHW_StPt_Sch_EZ!$B$4:$B$27,0),MATCH(Schedules_8760!$F924,DHW_StPt_Sch_EZ!$C$3:$I$3,0)),"F","C")</f>
        <v>53.333333333333329</v>
      </c>
      <c r="M924" s="34">
        <f>CONVERT(INDEX(DHW_StPt_Sch_EZ!$C$31:$I$54,MATCH(Schedules_8760!$C924,DHW_StPt_Sch_EZ!$B$31:$B$54,0),MATCH(Schedules_8760!$F924,DHW_StPt_Sch_EZ!$C$30:$I$30,0)),"F","C")</f>
        <v>53.333333333333329</v>
      </c>
      <c r="N924" s="12"/>
      <c r="O924" s="12"/>
      <c r="P924" s="12"/>
    </row>
    <row r="925" spans="1:16" x14ac:dyDescent="0.25">
      <c r="A925" s="35">
        <v>924</v>
      </c>
      <c r="B925" s="89">
        <v>39.458333333333343</v>
      </c>
      <c r="C925" s="35">
        <f t="shared" si="70"/>
        <v>12</v>
      </c>
      <c r="D925" s="35">
        <f t="shared" si="73"/>
        <v>39</v>
      </c>
      <c r="E925" s="35">
        <f t="shared" si="74"/>
        <v>4</v>
      </c>
      <c r="F925" s="35" t="str">
        <f t="shared" si="71"/>
        <v>Wednesday</v>
      </c>
      <c r="G925" s="35">
        <f t="shared" si="72"/>
        <v>2</v>
      </c>
      <c r="H925" s="34">
        <f>CONVERT(INDEX(Htg_StPt_Sch_EZ!$C$4:$I$27,MATCH(Schedules_8760!$C925,Htg_StPt_Sch_EZ!$B$4:$B$27,0),MATCH(Schedules_8760!$F925,Htg_StPt_Sch_EZ!$C$3:$I$3,0)),"F","C")</f>
        <v>20.555555555555554</v>
      </c>
      <c r="I925" s="34">
        <f>CONVERT(INDEX(Htg_StPt_Sch_EZ!$C$31:$I$54,MATCH(Schedules_8760!$C925,Htg_StPt_Sch_EZ!$B$31:$B$54,0),MATCH(Schedules_8760!$F925,Htg_StPt_Sch_EZ!$C$30:$I$30,0)),"F","C")</f>
        <v>19.444444444444443</v>
      </c>
      <c r="J925" s="34">
        <f>CONVERT(INDEX(Clg_StPt_Sch_EZ!$C$4:$I$27,MATCH(Schedules_8760!$C925,Clg_StPt_Sch_EZ!$B$4:$B$27,0),MATCH(Schedules_8760!$F925,Clg_StPt_Sch_EZ!$C$3:$I$3,0)),"F","C")</f>
        <v>25.555555555555554</v>
      </c>
      <c r="K925" s="34">
        <f>CONVERT(INDEX(Clg_StPt_Sch_EZ!$C$31:$I$54,MATCH(Schedules_8760!$C925,Clg_StPt_Sch_EZ!$B$31:$B$54,0),MATCH(Schedules_8760!$F925,Clg_StPt_Sch_EZ!$C$30:$I$30,0)),"F","C")</f>
        <v>25</v>
      </c>
      <c r="L925" s="34">
        <f>CONVERT(INDEX(DHW_StPt_Sch_EZ!$C$4:$I$27,MATCH(Schedules_8760!$C925,DHW_StPt_Sch_EZ!$B$4:$B$27,0),MATCH(Schedules_8760!$F925,DHW_StPt_Sch_EZ!$C$3:$I$3,0)),"F","C")</f>
        <v>53.333333333333329</v>
      </c>
      <c r="M925" s="34">
        <f>CONVERT(INDEX(DHW_StPt_Sch_EZ!$C$31:$I$54,MATCH(Schedules_8760!$C925,DHW_StPt_Sch_EZ!$B$31:$B$54,0),MATCH(Schedules_8760!$F925,DHW_StPt_Sch_EZ!$C$30:$I$30,0)),"F","C")</f>
        <v>53.333333333333329</v>
      </c>
      <c r="N925" s="12"/>
      <c r="O925" s="12"/>
      <c r="P925" s="12"/>
    </row>
    <row r="926" spans="1:16" x14ac:dyDescent="0.25">
      <c r="A926" s="35">
        <v>925</v>
      </c>
      <c r="B926" s="89">
        <v>39.5</v>
      </c>
      <c r="C926" s="35">
        <f t="shared" si="70"/>
        <v>13</v>
      </c>
      <c r="D926" s="35">
        <f t="shared" si="73"/>
        <v>39</v>
      </c>
      <c r="E926" s="35">
        <f t="shared" si="74"/>
        <v>4</v>
      </c>
      <c r="F926" s="35" t="str">
        <f t="shared" si="71"/>
        <v>Wednesday</v>
      </c>
      <c r="G926" s="35">
        <f t="shared" si="72"/>
        <v>2</v>
      </c>
      <c r="H926" s="34">
        <f>CONVERT(INDEX(Htg_StPt_Sch_EZ!$C$4:$I$27,MATCH(Schedules_8760!$C926,Htg_StPt_Sch_EZ!$B$4:$B$27,0),MATCH(Schedules_8760!$F926,Htg_StPt_Sch_EZ!$C$3:$I$3,0)),"F","C")</f>
        <v>20.555555555555554</v>
      </c>
      <c r="I926" s="34">
        <f>CONVERT(INDEX(Htg_StPt_Sch_EZ!$C$31:$I$54,MATCH(Schedules_8760!$C926,Htg_StPt_Sch_EZ!$B$31:$B$54,0),MATCH(Schedules_8760!$F926,Htg_StPt_Sch_EZ!$C$30:$I$30,0)),"F","C")</f>
        <v>19.444444444444443</v>
      </c>
      <c r="J926" s="34">
        <f>CONVERT(INDEX(Clg_StPt_Sch_EZ!$C$4:$I$27,MATCH(Schedules_8760!$C926,Clg_StPt_Sch_EZ!$B$4:$B$27,0),MATCH(Schedules_8760!$F926,Clg_StPt_Sch_EZ!$C$3:$I$3,0)),"F","C")</f>
        <v>25.555555555555554</v>
      </c>
      <c r="K926" s="34">
        <f>CONVERT(INDEX(Clg_StPt_Sch_EZ!$C$31:$I$54,MATCH(Schedules_8760!$C926,Clg_StPt_Sch_EZ!$B$31:$B$54,0),MATCH(Schedules_8760!$F926,Clg_StPt_Sch_EZ!$C$30:$I$30,0)),"F","C")</f>
        <v>25</v>
      </c>
      <c r="L926" s="34">
        <f>CONVERT(INDEX(DHW_StPt_Sch_EZ!$C$4:$I$27,MATCH(Schedules_8760!$C926,DHW_StPt_Sch_EZ!$B$4:$B$27,0),MATCH(Schedules_8760!$F926,DHW_StPt_Sch_EZ!$C$3:$I$3,0)),"F","C")</f>
        <v>53.333333333333329</v>
      </c>
      <c r="M926" s="34">
        <f>CONVERT(INDEX(DHW_StPt_Sch_EZ!$C$31:$I$54,MATCH(Schedules_8760!$C926,DHW_StPt_Sch_EZ!$B$31:$B$54,0),MATCH(Schedules_8760!$F926,DHW_StPt_Sch_EZ!$C$30:$I$30,0)),"F","C")</f>
        <v>53.333333333333329</v>
      </c>
      <c r="N926" s="12"/>
      <c r="O926" s="12"/>
      <c r="P926" s="12"/>
    </row>
    <row r="927" spans="1:16" x14ac:dyDescent="0.25">
      <c r="A927" s="35">
        <v>926</v>
      </c>
      <c r="B927" s="89">
        <v>39.541666666666657</v>
      </c>
      <c r="C927" s="35">
        <f t="shared" si="70"/>
        <v>14</v>
      </c>
      <c r="D927" s="35">
        <f t="shared" si="73"/>
        <v>39</v>
      </c>
      <c r="E927" s="35">
        <f t="shared" si="74"/>
        <v>4</v>
      </c>
      <c r="F927" s="35" t="str">
        <f t="shared" si="71"/>
        <v>Wednesday</v>
      </c>
      <c r="G927" s="35">
        <f t="shared" si="72"/>
        <v>2</v>
      </c>
      <c r="H927" s="34">
        <f>CONVERT(INDEX(Htg_StPt_Sch_EZ!$C$4:$I$27,MATCH(Schedules_8760!$C927,Htg_StPt_Sch_EZ!$B$4:$B$27,0),MATCH(Schedules_8760!$F927,Htg_StPt_Sch_EZ!$C$3:$I$3,0)),"F","C")</f>
        <v>20.555555555555554</v>
      </c>
      <c r="I927" s="34">
        <f>CONVERT(INDEX(Htg_StPt_Sch_EZ!$C$31:$I$54,MATCH(Schedules_8760!$C927,Htg_StPt_Sch_EZ!$B$31:$B$54,0),MATCH(Schedules_8760!$F927,Htg_StPt_Sch_EZ!$C$30:$I$30,0)),"F","C")</f>
        <v>19.444444444444443</v>
      </c>
      <c r="J927" s="34">
        <f>CONVERT(INDEX(Clg_StPt_Sch_EZ!$C$4:$I$27,MATCH(Schedules_8760!$C927,Clg_StPt_Sch_EZ!$B$4:$B$27,0),MATCH(Schedules_8760!$F927,Clg_StPt_Sch_EZ!$C$3:$I$3,0)),"F","C")</f>
        <v>25.555555555555554</v>
      </c>
      <c r="K927" s="34">
        <f>CONVERT(INDEX(Clg_StPt_Sch_EZ!$C$31:$I$54,MATCH(Schedules_8760!$C927,Clg_StPt_Sch_EZ!$B$31:$B$54,0),MATCH(Schedules_8760!$F927,Clg_StPt_Sch_EZ!$C$30:$I$30,0)),"F","C")</f>
        <v>25</v>
      </c>
      <c r="L927" s="34">
        <f>CONVERT(INDEX(DHW_StPt_Sch_EZ!$C$4:$I$27,MATCH(Schedules_8760!$C927,DHW_StPt_Sch_EZ!$B$4:$B$27,0),MATCH(Schedules_8760!$F927,DHW_StPt_Sch_EZ!$C$3:$I$3,0)),"F","C")</f>
        <v>53.333333333333329</v>
      </c>
      <c r="M927" s="34">
        <f>CONVERT(INDEX(DHW_StPt_Sch_EZ!$C$31:$I$54,MATCH(Schedules_8760!$C927,DHW_StPt_Sch_EZ!$B$31:$B$54,0),MATCH(Schedules_8760!$F927,DHW_StPt_Sch_EZ!$C$30:$I$30,0)),"F","C")</f>
        <v>53.333333333333329</v>
      </c>
      <c r="N927" s="12"/>
      <c r="O927" s="12"/>
      <c r="P927" s="12"/>
    </row>
    <row r="928" spans="1:16" x14ac:dyDescent="0.25">
      <c r="A928" s="35">
        <v>927</v>
      </c>
      <c r="B928" s="89">
        <v>39.583333333333343</v>
      </c>
      <c r="C928" s="35">
        <f t="shared" si="70"/>
        <v>15</v>
      </c>
      <c r="D928" s="35">
        <f t="shared" si="73"/>
        <v>39</v>
      </c>
      <c r="E928" s="35">
        <f t="shared" si="74"/>
        <v>4</v>
      </c>
      <c r="F928" s="35" t="str">
        <f t="shared" si="71"/>
        <v>Wednesday</v>
      </c>
      <c r="G928" s="35">
        <f t="shared" si="72"/>
        <v>2</v>
      </c>
      <c r="H928" s="34">
        <f>CONVERT(INDEX(Htg_StPt_Sch_EZ!$C$4:$I$27,MATCH(Schedules_8760!$C928,Htg_StPt_Sch_EZ!$B$4:$B$27,0),MATCH(Schedules_8760!$F928,Htg_StPt_Sch_EZ!$C$3:$I$3,0)),"F","C")</f>
        <v>20.555555555555554</v>
      </c>
      <c r="I928" s="34">
        <f>CONVERT(INDEX(Htg_StPt_Sch_EZ!$C$31:$I$54,MATCH(Schedules_8760!$C928,Htg_StPt_Sch_EZ!$B$31:$B$54,0),MATCH(Schedules_8760!$F928,Htg_StPt_Sch_EZ!$C$30:$I$30,0)),"F","C")</f>
        <v>21.111111111111111</v>
      </c>
      <c r="J928" s="34">
        <f>CONVERT(INDEX(Clg_StPt_Sch_EZ!$C$4:$I$27,MATCH(Schedules_8760!$C928,Clg_StPt_Sch_EZ!$B$4:$B$27,0),MATCH(Schedules_8760!$F928,Clg_StPt_Sch_EZ!$C$3:$I$3,0)),"F","C")</f>
        <v>25.555555555555554</v>
      </c>
      <c r="K928" s="34">
        <f>CONVERT(INDEX(Clg_StPt_Sch_EZ!$C$31:$I$54,MATCH(Schedules_8760!$C928,Clg_StPt_Sch_EZ!$B$31:$B$54,0),MATCH(Schedules_8760!$F928,Clg_StPt_Sch_EZ!$C$30:$I$30,0)),"F","C")</f>
        <v>25</v>
      </c>
      <c r="L928" s="34">
        <f>CONVERT(INDEX(DHW_StPt_Sch_EZ!$C$4:$I$27,MATCH(Schedules_8760!$C928,DHW_StPt_Sch_EZ!$B$4:$B$27,0),MATCH(Schedules_8760!$F928,DHW_StPt_Sch_EZ!$C$3:$I$3,0)),"F","C")</f>
        <v>53.333333333333329</v>
      </c>
      <c r="M928" s="34">
        <f>CONVERT(INDEX(DHW_StPt_Sch_EZ!$C$31:$I$54,MATCH(Schedules_8760!$C928,DHW_StPt_Sch_EZ!$B$31:$B$54,0),MATCH(Schedules_8760!$F928,DHW_StPt_Sch_EZ!$C$30:$I$30,0)),"F","C")</f>
        <v>53.333333333333329</v>
      </c>
      <c r="N928" s="12"/>
      <c r="O928" s="12"/>
      <c r="P928" s="12"/>
    </row>
    <row r="929" spans="1:16" x14ac:dyDescent="0.25">
      <c r="A929" s="35">
        <v>928</v>
      </c>
      <c r="B929" s="89">
        <v>39.625</v>
      </c>
      <c r="C929" s="35">
        <f t="shared" si="70"/>
        <v>16</v>
      </c>
      <c r="D929" s="35">
        <f t="shared" si="73"/>
        <v>39</v>
      </c>
      <c r="E929" s="35">
        <f t="shared" si="74"/>
        <v>4</v>
      </c>
      <c r="F929" s="35" t="str">
        <f t="shared" si="71"/>
        <v>Wednesday</v>
      </c>
      <c r="G929" s="35">
        <f t="shared" si="72"/>
        <v>2</v>
      </c>
      <c r="H929" s="34">
        <f>CONVERT(INDEX(Htg_StPt_Sch_EZ!$C$4:$I$27,MATCH(Schedules_8760!$C929,Htg_StPt_Sch_EZ!$B$4:$B$27,0),MATCH(Schedules_8760!$F929,Htg_StPt_Sch_EZ!$C$3:$I$3,0)),"F","C")</f>
        <v>20.555555555555554</v>
      </c>
      <c r="I929" s="34">
        <f>CONVERT(INDEX(Htg_StPt_Sch_EZ!$C$31:$I$54,MATCH(Schedules_8760!$C929,Htg_StPt_Sch_EZ!$B$31:$B$54,0),MATCH(Schedules_8760!$F929,Htg_StPt_Sch_EZ!$C$30:$I$30,0)),"F","C")</f>
        <v>21.111111111111111</v>
      </c>
      <c r="J929" s="34">
        <f>CONVERT(INDEX(Clg_StPt_Sch_EZ!$C$4:$I$27,MATCH(Schedules_8760!$C929,Clg_StPt_Sch_EZ!$B$4:$B$27,0),MATCH(Schedules_8760!$F929,Clg_StPt_Sch_EZ!$C$3:$I$3,0)),"F","C")</f>
        <v>25.555555555555554</v>
      </c>
      <c r="K929" s="34">
        <f>CONVERT(INDEX(Clg_StPt_Sch_EZ!$C$31:$I$54,MATCH(Schedules_8760!$C929,Clg_StPt_Sch_EZ!$B$31:$B$54,0),MATCH(Schedules_8760!$F929,Clg_StPt_Sch_EZ!$C$30:$I$30,0)),"F","C")</f>
        <v>25</v>
      </c>
      <c r="L929" s="34">
        <f>CONVERT(INDEX(DHW_StPt_Sch_EZ!$C$4:$I$27,MATCH(Schedules_8760!$C929,DHW_StPt_Sch_EZ!$B$4:$B$27,0),MATCH(Schedules_8760!$F929,DHW_StPt_Sch_EZ!$C$3:$I$3,0)),"F","C")</f>
        <v>53.333333333333329</v>
      </c>
      <c r="M929" s="34">
        <f>CONVERT(INDEX(DHW_StPt_Sch_EZ!$C$31:$I$54,MATCH(Schedules_8760!$C929,DHW_StPt_Sch_EZ!$B$31:$B$54,0),MATCH(Schedules_8760!$F929,DHW_StPt_Sch_EZ!$C$30:$I$30,0)),"F","C")</f>
        <v>53.333333333333329</v>
      </c>
      <c r="N929" s="12"/>
      <c r="O929" s="12"/>
      <c r="P929" s="12"/>
    </row>
    <row r="930" spans="1:16" x14ac:dyDescent="0.25">
      <c r="A930" s="35">
        <v>929</v>
      </c>
      <c r="B930" s="89">
        <v>39.666666666666657</v>
      </c>
      <c r="C930" s="35">
        <f t="shared" si="70"/>
        <v>17</v>
      </c>
      <c r="D930" s="35">
        <f t="shared" si="73"/>
        <v>39</v>
      </c>
      <c r="E930" s="35">
        <f t="shared" si="74"/>
        <v>4</v>
      </c>
      <c r="F930" s="35" t="str">
        <f t="shared" si="71"/>
        <v>Wednesday</v>
      </c>
      <c r="G930" s="35">
        <f t="shared" si="72"/>
        <v>2</v>
      </c>
      <c r="H930" s="34">
        <f>CONVERT(INDEX(Htg_StPt_Sch_EZ!$C$4:$I$27,MATCH(Schedules_8760!$C930,Htg_StPt_Sch_EZ!$B$4:$B$27,0),MATCH(Schedules_8760!$F930,Htg_StPt_Sch_EZ!$C$3:$I$3,0)),"F","C")</f>
        <v>20.555555555555554</v>
      </c>
      <c r="I930" s="34">
        <f>CONVERT(INDEX(Htg_StPt_Sch_EZ!$C$31:$I$54,MATCH(Schedules_8760!$C930,Htg_StPt_Sch_EZ!$B$31:$B$54,0),MATCH(Schedules_8760!$F930,Htg_StPt_Sch_EZ!$C$30:$I$30,0)),"F","C")</f>
        <v>17.777777777777779</v>
      </c>
      <c r="J930" s="34">
        <f>CONVERT(INDEX(Clg_StPt_Sch_EZ!$C$4:$I$27,MATCH(Schedules_8760!$C930,Clg_StPt_Sch_EZ!$B$4:$B$27,0),MATCH(Schedules_8760!$F930,Clg_StPt_Sch_EZ!$C$3:$I$3,0)),"F","C")</f>
        <v>25.555555555555554</v>
      </c>
      <c r="K930" s="34">
        <f>CONVERT(INDEX(Clg_StPt_Sch_EZ!$C$31:$I$54,MATCH(Schedules_8760!$C930,Clg_StPt_Sch_EZ!$B$31:$B$54,0),MATCH(Schedules_8760!$F930,Clg_StPt_Sch_EZ!$C$30:$I$30,0)),"F","C")</f>
        <v>25</v>
      </c>
      <c r="L930" s="34">
        <f>CONVERT(INDEX(DHW_StPt_Sch_EZ!$C$4:$I$27,MATCH(Schedules_8760!$C930,DHW_StPt_Sch_EZ!$B$4:$B$27,0),MATCH(Schedules_8760!$F930,DHW_StPt_Sch_EZ!$C$3:$I$3,0)),"F","C")</f>
        <v>53.333333333333329</v>
      </c>
      <c r="M930" s="34">
        <f>CONVERT(INDEX(DHW_StPt_Sch_EZ!$C$31:$I$54,MATCH(Schedules_8760!$C930,DHW_StPt_Sch_EZ!$B$31:$B$54,0),MATCH(Schedules_8760!$F930,DHW_StPt_Sch_EZ!$C$30:$I$30,0)),"F","C")</f>
        <v>53.333333333333329</v>
      </c>
      <c r="N930" s="12"/>
      <c r="O930" s="12"/>
      <c r="P930" s="12"/>
    </row>
    <row r="931" spans="1:16" x14ac:dyDescent="0.25">
      <c r="A931" s="35">
        <v>930</v>
      </c>
      <c r="B931" s="89">
        <v>39.708333333333343</v>
      </c>
      <c r="C931" s="35">
        <f t="shared" si="70"/>
        <v>18</v>
      </c>
      <c r="D931" s="35">
        <f t="shared" si="73"/>
        <v>39</v>
      </c>
      <c r="E931" s="35">
        <f t="shared" si="74"/>
        <v>4</v>
      </c>
      <c r="F931" s="35" t="str">
        <f t="shared" si="71"/>
        <v>Wednesday</v>
      </c>
      <c r="G931" s="35">
        <f t="shared" si="72"/>
        <v>2</v>
      </c>
      <c r="H931" s="34">
        <f>CONVERT(INDEX(Htg_StPt_Sch_EZ!$C$4:$I$27,MATCH(Schedules_8760!$C931,Htg_StPt_Sch_EZ!$B$4:$B$27,0),MATCH(Schedules_8760!$F931,Htg_StPt_Sch_EZ!$C$3:$I$3,0)),"F","C")</f>
        <v>20.555555555555554</v>
      </c>
      <c r="I931" s="34">
        <f>CONVERT(INDEX(Htg_StPt_Sch_EZ!$C$31:$I$54,MATCH(Schedules_8760!$C931,Htg_StPt_Sch_EZ!$B$31:$B$54,0),MATCH(Schedules_8760!$F931,Htg_StPt_Sch_EZ!$C$30:$I$30,0)),"F","C")</f>
        <v>17.777777777777779</v>
      </c>
      <c r="J931" s="34">
        <f>CONVERT(INDEX(Clg_StPt_Sch_EZ!$C$4:$I$27,MATCH(Schedules_8760!$C931,Clg_StPt_Sch_EZ!$B$4:$B$27,0),MATCH(Schedules_8760!$F931,Clg_StPt_Sch_EZ!$C$3:$I$3,0)),"F","C")</f>
        <v>25.555555555555554</v>
      </c>
      <c r="K931" s="34">
        <f>CONVERT(INDEX(Clg_StPt_Sch_EZ!$C$31:$I$54,MATCH(Schedules_8760!$C931,Clg_StPt_Sch_EZ!$B$31:$B$54,0),MATCH(Schedules_8760!$F931,Clg_StPt_Sch_EZ!$C$30:$I$30,0)),"F","C")</f>
        <v>28.333333333333332</v>
      </c>
      <c r="L931" s="34">
        <f>CONVERT(INDEX(DHW_StPt_Sch_EZ!$C$4:$I$27,MATCH(Schedules_8760!$C931,DHW_StPt_Sch_EZ!$B$4:$B$27,0),MATCH(Schedules_8760!$F931,DHW_StPt_Sch_EZ!$C$3:$I$3,0)),"F","C")</f>
        <v>53.333333333333329</v>
      </c>
      <c r="M931" s="34">
        <f>CONVERT(INDEX(DHW_StPt_Sch_EZ!$C$31:$I$54,MATCH(Schedules_8760!$C931,DHW_StPt_Sch_EZ!$B$31:$B$54,0),MATCH(Schedules_8760!$F931,DHW_StPt_Sch_EZ!$C$30:$I$30,0)),"F","C")</f>
        <v>53.333333333333329</v>
      </c>
      <c r="N931" s="12"/>
      <c r="O931" s="12"/>
      <c r="P931" s="12"/>
    </row>
    <row r="932" spans="1:16" x14ac:dyDescent="0.25">
      <c r="A932" s="35">
        <v>931</v>
      </c>
      <c r="B932" s="89">
        <v>39.75</v>
      </c>
      <c r="C932" s="35">
        <f t="shared" si="70"/>
        <v>19</v>
      </c>
      <c r="D932" s="35">
        <f t="shared" si="73"/>
        <v>39</v>
      </c>
      <c r="E932" s="35">
        <f t="shared" si="74"/>
        <v>4</v>
      </c>
      <c r="F932" s="35" t="str">
        <f t="shared" si="71"/>
        <v>Wednesday</v>
      </c>
      <c r="G932" s="35">
        <f t="shared" si="72"/>
        <v>2</v>
      </c>
      <c r="H932" s="34">
        <f>CONVERT(INDEX(Htg_StPt_Sch_EZ!$C$4:$I$27,MATCH(Schedules_8760!$C932,Htg_StPt_Sch_EZ!$B$4:$B$27,0),MATCH(Schedules_8760!$F932,Htg_StPt_Sch_EZ!$C$3:$I$3,0)),"F","C")</f>
        <v>20.555555555555554</v>
      </c>
      <c r="I932" s="34">
        <f>CONVERT(INDEX(Htg_StPt_Sch_EZ!$C$31:$I$54,MATCH(Schedules_8760!$C932,Htg_StPt_Sch_EZ!$B$31:$B$54,0),MATCH(Schedules_8760!$F932,Htg_StPt_Sch_EZ!$C$30:$I$30,0)),"F","C")</f>
        <v>18.333333333333332</v>
      </c>
      <c r="J932" s="34">
        <f>CONVERT(INDEX(Clg_StPt_Sch_EZ!$C$4:$I$27,MATCH(Schedules_8760!$C932,Clg_StPt_Sch_EZ!$B$4:$B$27,0),MATCH(Schedules_8760!$F932,Clg_StPt_Sch_EZ!$C$3:$I$3,0)),"F","C")</f>
        <v>25.555555555555554</v>
      </c>
      <c r="K932" s="34">
        <f>CONVERT(INDEX(Clg_StPt_Sch_EZ!$C$31:$I$54,MATCH(Schedules_8760!$C932,Clg_StPt_Sch_EZ!$B$31:$B$54,0),MATCH(Schedules_8760!$F932,Clg_StPt_Sch_EZ!$C$30:$I$30,0)),"F","C")</f>
        <v>28.333333333333332</v>
      </c>
      <c r="L932" s="34">
        <f>CONVERT(INDEX(DHW_StPt_Sch_EZ!$C$4:$I$27,MATCH(Schedules_8760!$C932,DHW_StPt_Sch_EZ!$B$4:$B$27,0),MATCH(Schedules_8760!$F932,DHW_StPt_Sch_EZ!$C$3:$I$3,0)),"F","C")</f>
        <v>53.333333333333329</v>
      </c>
      <c r="M932" s="34">
        <f>CONVERT(INDEX(DHW_StPt_Sch_EZ!$C$31:$I$54,MATCH(Schedules_8760!$C932,DHW_StPt_Sch_EZ!$B$31:$B$54,0),MATCH(Schedules_8760!$F932,DHW_StPt_Sch_EZ!$C$30:$I$30,0)),"F","C")</f>
        <v>53.333333333333329</v>
      </c>
      <c r="N932" s="12"/>
      <c r="O932" s="12"/>
      <c r="P932" s="12"/>
    </row>
    <row r="933" spans="1:16" x14ac:dyDescent="0.25">
      <c r="A933" s="35">
        <v>932</v>
      </c>
      <c r="B933" s="89">
        <v>39.791666666666657</v>
      </c>
      <c r="C933" s="35">
        <f t="shared" si="70"/>
        <v>20</v>
      </c>
      <c r="D933" s="35">
        <f t="shared" si="73"/>
        <v>39</v>
      </c>
      <c r="E933" s="35">
        <f t="shared" si="74"/>
        <v>4</v>
      </c>
      <c r="F933" s="35" t="str">
        <f t="shared" si="71"/>
        <v>Wednesday</v>
      </c>
      <c r="G933" s="35">
        <f t="shared" si="72"/>
        <v>2</v>
      </c>
      <c r="H933" s="34">
        <f>CONVERT(INDEX(Htg_StPt_Sch_EZ!$C$4:$I$27,MATCH(Schedules_8760!$C933,Htg_StPt_Sch_EZ!$B$4:$B$27,0),MATCH(Schedules_8760!$F933,Htg_StPt_Sch_EZ!$C$3:$I$3,0)),"F","C")</f>
        <v>20.555555555555554</v>
      </c>
      <c r="I933" s="34">
        <f>CONVERT(INDEX(Htg_StPt_Sch_EZ!$C$31:$I$54,MATCH(Schedules_8760!$C933,Htg_StPt_Sch_EZ!$B$31:$B$54,0),MATCH(Schedules_8760!$F933,Htg_StPt_Sch_EZ!$C$30:$I$30,0)),"F","C")</f>
        <v>18.888888888888889</v>
      </c>
      <c r="J933" s="34">
        <f>CONVERT(INDEX(Clg_StPt_Sch_EZ!$C$4:$I$27,MATCH(Schedules_8760!$C933,Clg_StPt_Sch_EZ!$B$4:$B$27,0),MATCH(Schedules_8760!$F933,Clg_StPt_Sch_EZ!$C$3:$I$3,0)),"F","C")</f>
        <v>25.555555555555554</v>
      </c>
      <c r="K933" s="34">
        <f>CONVERT(INDEX(Clg_StPt_Sch_EZ!$C$31:$I$54,MATCH(Schedules_8760!$C933,Clg_StPt_Sch_EZ!$B$31:$B$54,0),MATCH(Schedules_8760!$F933,Clg_StPt_Sch_EZ!$C$30:$I$30,0)),"F","C")</f>
        <v>28.333333333333332</v>
      </c>
      <c r="L933" s="34">
        <f>CONVERT(INDEX(DHW_StPt_Sch_EZ!$C$4:$I$27,MATCH(Schedules_8760!$C933,DHW_StPt_Sch_EZ!$B$4:$B$27,0),MATCH(Schedules_8760!$F933,DHW_StPt_Sch_EZ!$C$3:$I$3,0)),"F","C")</f>
        <v>53.333333333333329</v>
      </c>
      <c r="M933" s="34">
        <f>CONVERT(INDEX(DHW_StPt_Sch_EZ!$C$31:$I$54,MATCH(Schedules_8760!$C933,DHW_StPt_Sch_EZ!$B$31:$B$54,0),MATCH(Schedules_8760!$F933,DHW_StPt_Sch_EZ!$C$30:$I$30,0)),"F","C")</f>
        <v>53.333333333333329</v>
      </c>
      <c r="N933" s="12"/>
      <c r="O933" s="12"/>
      <c r="P933" s="12"/>
    </row>
    <row r="934" spans="1:16" x14ac:dyDescent="0.25">
      <c r="A934" s="35">
        <v>933</v>
      </c>
      <c r="B934" s="89">
        <v>39.833333333333343</v>
      </c>
      <c r="C934" s="35">
        <f t="shared" si="70"/>
        <v>21</v>
      </c>
      <c r="D934" s="35">
        <f t="shared" si="73"/>
        <v>39</v>
      </c>
      <c r="E934" s="35">
        <f t="shared" si="74"/>
        <v>4</v>
      </c>
      <c r="F934" s="35" t="str">
        <f t="shared" si="71"/>
        <v>Wednesday</v>
      </c>
      <c r="G934" s="35">
        <f t="shared" si="72"/>
        <v>2</v>
      </c>
      <c r="H934" s="34">
        <f>CONVERT(INDEX(Htg_StPt_Sch_EZ!$C$4:$I$27,MATCH(Schedules_8760!$C934,Htg_StPt_Sch_EZ!$B$4:$B$27,0),MATCH(Schedules_8760!$F934,Htg_StPt_Sch_EZ!$C$3:$I$3,0)),"F","C")</f>
        <v>20.555555555555554</v>
      </c>
      <c r="I934" s="34">
        <f>CONVERT(INDEX(Htg_StPt_Sch_EZ!$C$31:$I$54,MATCH(Schedules_8760!$C934,Htg_StPt_Sch_EZ!$B$31:$B$54,0),MATCH(Schedules_8760!$F934,Htg_StPt_Sch_EZ!$C$30:$I$30,0)),"F","C")</f>
        <v>19.444444444444443</v>
      </c>
      <c r="J934" s="34">
        <f>CONVERT(INDEX(Clg_StPt_Sch_EZ!$C$4:$I$27,MATCH(Schedules_8760!$C934,Clg_StPt_Sch_EZ!$B$4:$B$27,0),MATCH(Schedules_8760!$F934,Clg_StPt_Sch_EZ!$C$3:$I$3,0)),"F","C")</f>
        <v>25.555555555555554</v>
      </c>
      <c r="K934" s="34">
        <f>CONVERT(INDEX(Clg_StPt_Sch_EZ!$C$31:$I$54,MATCH(Schedules_8760!$C934,Clg_StPt_Sch_EZ!$B$31:$B$54,0),MATCH(Schedules_8760!$F934,Clg_StPt_Sch_EZ!$C$30:$I$30,0)),"F","C")</f>
        <v>28.333333333333332</v>
      </c>
      <c r="L934" s="34">
        <f>CONVERT(INDEX(DHW_StPt_Sch_EZ!$C$4:$I$27,MATCH(Schedules_8760!$C934,DHW_StPt_Sch_EZ!$B$4:$B$27,0),MATCH(Schedules_8760!$F934,DHW_StPt_Sch_EZ!$C$3:$I$3,0)),"F","C")</f>
        <v>53.333333333333329</v>
      </c>
      <c r="M934" s="34">
        <f>CONVERT(INDEX(DHW_StPt_Sch_EZ!$C$31:$I$54,MATCH(Schedules_8760!$C934,DHW_StPt_Sch_EZ!$B$31:$B$54,0),MATCH(Schedules_8760!$F934,DHW_StPt_Sch_EZ!$C$30:$I$30,0)),"F","C")</f>
        <v>53.333333333333329</v>
      </c>
      <c r="N934" s="12"/>
      <c r="O934" s="12"/>
      <c r="P934" s="12"/>
    </row>
    <row r="935" spans="1:16" x14ac:dyDescent="0.25">
      <c r="A935" s="35">
        <v>934</v>
      </c>
      <c r="B935" s="89">
        <v>39.875</v>
      </c>
      <c r="C935" s="35">
        <f t="shared" si="70"/>
        <v>22</v>
      </c>
      <c r="D935" s="35">
        <f t="shared" si="73"/>
        <v>39</v>
      </c>
      <c r="E935" s="35">
        <f t="shared" si="74"/>
        <v>4</v>
      </c>
      <c r="F935" s="35" t="str">
        <f t="shared" si="71"/>
        <v>Wednesday</v>
      </c>
      <c r="G935" s="35">
        <f t="shared" si="72"/>
        <v>2</v>
      </c>
      <c r="H935" s="34">
        <f>CONVERT(INDEX(Htg_StPt_Sch_EZ!$C$4:$I$27,MATCH(Schedules_8760!$C935,Htg_StPt_Sch_EZ!$B$4:$B$27,0),MATCH(Schedules_8760!$F935,Htg_StPt_Sch_EZ!$C$3:$I$3,0)),"F","C")</f>
        <v>20.555555555555554</v>
      </c>
      <c r="I935" s="34">
        <f>CONVERT(INDEX(Htg_StPt_Sch_EZ!$C$31:$I$54,MATCH(Schedules_8760!$C935,Htg_StPt_Sch_EZ!$B$31:$B$54,0),MATCH(Schedules_8760!$F935,Htg_StPt_Sch_EZ!$C$30:$I$30,0)),"F","C")</f>
        <v>19.444444444444443</v>
      </c>
      <c r="J935" s="34">
        <f>CONVERT(INDEX(Clg_StPt_Sch_EZ!$C$4:$I$27,MATCH(Schedules_8760!$C935,Clg_StPt_Sch_EZ!$B$4:$B$27,0),MATCH(Schedules_8760!$F935,Clg_StPt_Sch_EZ!$C$3:$I$3,0)),"F","C")</f>
        <v>25.555555555555554</v>
      </c>
      <c r="K935" s="34">
        <f>CONVERT(INDEX(Clg_StPt_Sch_EZ!$C$31:$I$54,MATCH(Schedules_8760!$C935,Clg_StPt_Sch_EZ!$B$31:$B$54,0),MATCH(Schedules_8760!$F935,Clg_StPt_Sch_EZ!$C$30:$I$30,0)),"F","C")</f>
        <v>28.333333333333332</v>
      </c>
      <c r="L935" s="34">
        <f>CONVERT(INDEX(DHW_StPt_Sch_EZ!$C$4:$I$27,MATCH(Schedules_8760!$C935,DHW_StPt_Sch_EZ!$B$4:$B$27,0),MATCH(Schedules_8760!$F935,DHW_StPt_Sch_EZ!$C$3:$I$3,0)),"F","C")</f>
        <v>53.333333333333329</v>
      </c>
      <c r="M935" s="34">
        <f>CONVERT(INDEX(DHW_StPt_Sch_EZ!$C$31:$I$54,MATCH(Schedules_8760!$C935,DHW_StPt_Sch_EZ!$B$31:$B$54,0),MATCH(Schedules_8760!$F935,DHW_StPt_Sch_EZ!$C$30:$I$30,0)),"F","C")</f>
        <v>53.333333333333329</v>
      </c>
      <c r="N935" s="12"/>
      <c r="O935" s="12"/>
      <c r="P935" s="12"/>
    </row>
    <row r="936" spans="1:16" x14ac:dyDescent="0.25">
      <c r="A936" s="35">
        <v>935</v>
      </c>
      <c r="B936" s="89">
        <v>39.916666666666657</v>
      </c>
      <c r="C936" s="35">
        <f t="shared" si="70"/>
        <v>23</v>
      </c>
      <c r="D936" s="35">
        <f t="shared" si="73"/>
        <v>39</v>
      </c>
      <c r="E936" s="35">
        <f t="shared" si="74"/>
        <v>4</v>
      </c>
      <c r="F936" s="35" t="str">
        <f t="shared" si="71"/>
        <v>Wednesday</v>
      </c>
      <c r="G936" s="35">
        <f t="shared" si="72"/>
        <v>2</v>
      </c>
      <c r="H936" s="34">
        <f>CONVERT(INDEX(Htg_StPt_Sch_EZ!$C$4:$I$27,MATCH(Schedules_8760!$C936,Htg_StPt_Sch_EZ!$B$4:$B$27,0),MATCH(Schedules_8760!$F936,Htg_StPt_Sch_EZ!$C$3:$I$3,0)),"F","C")</f>
        <v>20.555555555555554</v>
      </c>
      <c r="I936" s="34">
        <f>CONVERT(INDEX(Htg_StPt_Sch_EZ!$C$31:$I$54,MATCH(Schedules_8760!$C936,Htg_StPt_Sch_EZ!$B$31:$B$54,0),MATCH(Schedules_8760!$F936,Htg_StPt_Sch_EZ!$C$30:$I$30,0)),"F","C")</f>
        <v>19.444444444444443</v>
      </c>
      <c r="J936" s="34">
        <f>CONVERT(INDEX(Clg_StPt_Sch_EZ!$C$4:$I$27,MATCH(Schedules_8760!$C936,Clg_StPt_Sch_EZ!$B$4:$B$27,0),MATCH(Schedules_8760!$F936,Clg_StPt_Sch_EZ!$C$3:$I$3,0)),"F","C")</f>
        <v>25.555555555555554</v>
      </c>
      <c r="K936" s="34">
        <f>CONVERT(INDEX(Clg_StPt_Sch_EZ!$C$31:$I$54,MATCH(Schedules_8760!$C936,Clg_StPt_Sch_EZ!$B$31:$B$54,0),MATCH(Schedules_8760!$F936,Clg_StPt_Sch_EZ!$C$30:$I$30,0)),"F","C")</f>
        <v>28.333333333333332</v>
      </c>
      <c r="L936" s="34">
        <f>CONVERT(INDEX(DHW_StPt_Sch_EZ!$C$4:$I$27,MATCH(Schedules_8760!$C936,DHW_StPt_Sch_EZ!$B$4:$B$27,0),MATCH(Schedules_8760!$F936,DHW_StPt_Sch_EZ!$C$3:$I$3,0)),"F","C")</f>
        <v>53.333333333333329</v>
      </c>
      <c r="M936" s="34">
        <f>CONVERT(INDEX(DHW_StPt_Sch_EZ!$C$31:$I$54,MATCH(Schedules_8760!$C936,DHW_StPt_Sch_EZ!$B$31:$B$54,0),MATCH(Schedules_8760!$F936,DHW_StPt_Sch_EZ!$C$30:$I$30,0)),"F","C")</f>
        <v>53.333333333333329</v>
      </c>
      <c r="N936" s="12"/>
      <c r="O936" s="12"/>
      <c r="P936" s="12"/>
    </row>
    <row r="937" spans="1:16" x14ac:dyDescent="0.25">
      <c r="A937" s="35">
        <v>936</v>
      </c>
      <c r="B937" s="89">
        <v>39.958333333333343</v>
      </c>
      <c r="C937" s="35">
        <f t="shared" si="70"/>
        <v>24</v>
      </c>
      <c r="D937" s="35">
        <f t="shared" si="73"/>
        <v>39</v>
      </c>
      <c r="E937" s="35">
        <f t="shared" si="74"/>
        <v>4</v>
      </c>
      <c r="F937" s="35" t="str">
        <f t="shared" si="71"/>
        <v>Wednesday</v>
      </c>
      <c r="G937" s="35">
        <f t="shared" si="72"/>
        <v>2</v>
      </c>
      <c r="H937" s="34">
        <f>CONVERT(INDEX(Htg_StPt_Sch_EZ!$C$4:$I$27,MATCH(Schedules_8760!$C937,Htg_StPt_Sch_EZ!$B$4:$B$27,0),MATCH(Schedules_8760!$F937,Htg_StPt_Sch_EZ!$C$3:$I$3,0)),"F","C")</f>
        <v>20.555555555555554</v>
      </c>
      <c r="I937" s="34">
        <f>CONVERT(INDEX(Htg_StPt_Sch_EZ!$C$31:$I$54,MATCH(Schedules_8760!$C937,Htg_StPt_Sch_EZ!$B$31:$B$54,0),MATCH(Schedules_8760!$F937,Htg_StPt_Sch_EZ!$C$30:$I$30,0)),"F","C")</f>
        <v>19.444444444444443</v>
      </c>
      <c r="J937" s="34">
        <f>CONVERT(INDEX(Clg_StPt_Sch_EZ!$C$4:$I$27,MATCH(Schedules_8760!$C937,Clg_StPt_Sch_EZ!$B$4:$B$27,0),MATCH(Schedules_8760!$F937,Clg_StPt_Sch_EZ!$C$3:$I$3,0)),"F","C")</f>
        <v>25.555555555555554</v>
      </c>
      <c r="K937" s="34">
        <f>CONVERT(INDEX(Clg_StPt_Sch_EZ!$C$31:$I$54,MATCH(Schedules_8760!$C937,Clg_StPt_Sch_EZ!$B$31:$B$54,0),MATCH(Schedules_8760!$F937,Clg_StPt_Sch_EZ!$C$30:$I$30,0)),"F","C")</f>
        <v>28.333333333333332</v>
      </c>
      <c r="L937" s="34">
        <f>CONVERT(INDEX(DHW_StPt_Sch_EZ!$C$4:$I$27,MATCH(Schedules_8760!$C937,DHW_StPt_Sch_EZ!$B$4:$B$27,0),MATCH(Schedules_8760!$F937,DHW_StPt_Sch_EZ!$C$3:$I$3,0)),"F","C")</f>
        <v>53.333333333333329</v>
      </c>
      <c r="M937" s="34">
        <f>CONVERT(INDEX(DHW_StPt_Sch_EZ!$C$31:$I$54,MATCH(Schedules_8760!$C937,DHW_StPt_Sch_EZ!$B$31:$B$54,0),MATCH(Schedules_8760!$F937,DHW_StPt_Sch_EZ!$C$30:$I$30,0)),"F","C")</f>
        <v>53.333333333333329</v>
      </c>
      <c r="N937" s="12"/>
      <c r="O937" s="12"/>
      <c r="P937" s="12"/>
    </row>
    <row r="938" spans="1:16" x14ac:dyDescent="0.25">
      <c r="A938" s="35">
        <v>937</v>
      </c>
      <c r="B938" s="89">
        <v>40</v>
      </c>
      <c r="C938" s="35">
        <f t="shared" si="70"/>
        <v>1</v>
      </c>
      <c r="D938" s="35">
        <f t="shared" si="73"/>
        <v>40</v>
      </c>
      <c r="E938" s="35">
        <f t="shared" si="74"/>
        <v>5</v>
      </c>
      <c r="F938" s="35" t="str">
        <f t="shared" si="71"/>
        <v>Thursday</v>
      </c>
      <c r="G938" s="35">
        <f t="shared" si="72"/>
        <v>2</v>
      </c>
      <c r="H938" s="34">
        <f>CONVERT(INDEX(Htg_StPt_Sch_EZ!$C$4:$I$27,MATCH(Schedules_8760!$C938,Htg_StPt_Sch_EZ!$B$4:$B$27,0),MATCH(Schedules_8760!$F938,Htg_StPt_Sch_EZ!$C$3:$I$3,0)),"F","C")</f>
        <v>20.555555555555554</v>
      </c>
      <c r="I938" s="34">
        <f>CONVERT(INDEX(Htg_StPt_Sch_EZ!$C$31:$I$54,MATCH(Schedules_8760!$C938,Htg_StPt_Sch_EZ!$B$31:$B$54,0),MATCH(Schedules_8760!$F938,Htg_StPt_Sch_EZ!$C$30:$I$30,0)),"F","C")</f>
        <v>19.444444444444443</v>
      </c>
      <c r="J938" s="34">
        <f>CONVERT(INDEX(Clg_StPt_Sch_EZ!$C$4:$I$27,MATCH(Schedules_8760!$C938,Clg_StPt_Sch_EZ!$B$4:$B$27,0),MATCH(Schedules_8760!$F938,Clg_StPt_Sch_EZ!$C$3:$I$3,0)),"F","C")</f>
        <v>25.555555555555554</v>
      </c>
      <c r="K938" s="34">
        <f>CONVERT(INDEX(Clg_StPt_Sch_EZ!$C$31:$I$54,MATCH(Schedules_8760!$C938,Clg_StPt_Sch_EZ!$B$31:$B$54,0),MATCH(Schedules_8760!$F938,Clg_StPt_Sch_EZ!$C$30:$I$30,0)),"F","C")</f>
        <v>28.333333333333332</v>
      </c>
      <c r="L938" s="34">
        <f>CONVERT(INDEX(DHW_StPt_Sch_EZ!$C$4:$I$27,MATCH(Schedules_8760!$C938,DHW_StPt_Sch_EZ!$B$4:$B$27,0),MATCH(Schedules_8760!$F938,DHW_StPt_Sch_EZ!$C$3:$I$3,0)),"F","C")</f>
        <v>53.333333333333329</v>
      </c>
      <c r="M938" s="34">
        <f>CONVERT(INDEX(DHW_StPt_Sch_EZ!$C$31:$I$54,MATCH(Schedules_8760!$C938,DHW_StPt_Sch_EZ!$B$31:$B$54,0),MATCH(Schedules_8760!$F938,DHW_StPt_Sch_EZ!$C$30:$I$30,0)),"F","C")</f>
        <v>53.333333333333329</v>
      </c>
      <c r="N938" s="12"/>
      <c r="O938" s="12"/>
      <c r="P938" s="12"/>
    </row>
    <row r="939" spans="1:16" x14ac:dyDescent="0.25">
      <c r="A939" s="35">
        <v>938</v>
      </c>
      <c r="B939" s="89">
        <v>40.041666666666657</v>
      </c>
      <c r="C939" s="35">
        <f t="shared" si="70"/>
        <v>2</v>
      </c>
      <c r="D939" s="35">
        <f t="shared" si="73"/>
        <v>40</v>
      </c>
      <c r="E939" s="35">
        <f t="shared" si="74"/>
        <v>5</v>
      </c>
      <c r="F939" s="35" t="str">
        <f t="shared" si="71"/>
        <v>Thursday</v>
      </c>
      <c r="G939" s="35">
        <f t="shared" si="72"/>
        <v>2</v>
      </c>
      <c r="H939" s="34">
        <f>CONVERT(INDEX(Htg_StPt_Sch_EZ!$C$4:$I$27,MATCH(Schedules_8760!$C939,Htg_StPt_Sch_EZ!$B$4:$B$27,0),MATCH(Schedules_8760!$F939,Htg_StPt_Sch_EZ!$C$3:$I$3,0)),"F","C")</f>
        <v>20.555555555555554</v>
      </c>
      <c r="I939" s="34">
        <f>CONVERT(INDEX(Htg_StPt_Sch_EZ!$C$31:$I$54,MATCH(Schedules_8760!$C939,Htg_StPt_Sch_EZ!$B$31:$B$54,0),MATCH(Schedules_8760!$F939,Htg_StPt_Sch_EZ!$C$30:$I$30,0)),"F","C")</f>
        <v>19.444444444444443</v>
      </c>
      <c r="J939" s="34">
        <f>CONVERT(INDEX(Clg_StPt_Sch_EZ!$C$4:$I$27,MATCH(Schedules_8760!$C939,Clg_StPt_Sch_EZ!$B$4:$B$27,0),MATCH(Schedules_8760!$F939,Clg_StPt_Sch_EZ!$C$3:$I$3,0)),"F","C")</f>
        <v>25.555555555555554</v>
      </c>
      <c r="K939" s="34">
        <f>CONVERT(INDEX(Clg_StPt_Sch_EZ!$C$31:$I$54,MATCH(Schedules_8760!$C939,Clg_StPt_Sch_EZ!$B$31:$B$54,0),MATCH(Schedules_8760!$F939,Clg_StPt_Sch_EZ!$C$30:$I$30,0)),"F","C")</f>
        <v>28.333333333333332</v>
      </c>
      <c r="L939" s="34">
        <f>CONVERT(INDEX(DHW_StPt_Sch_EZ!$C$4:$I$27,MATCH(Schedules_8760!$C939,DHW_StPt_Sch_EZ!$B$4:$B$27,0),MATCH(Schedules_8760!$F939,DHW_StPt_Sch_EZ!$C$3:$I$3,0)),"F","C")</f>
        <v>53.333333333333329</v>
      </c>
      <c r="M939" s="34">
        <f>CONVERT(INDEX(DHW_StPt_Sch_EZ!$C$31:$I$54,MATCH(Schedules_8760!$C939,DHW_StPt_Sch_EZ!$B$31:$B$54,0),MATCH(Schedules_8760!$F939,DHW_StPt_Sch_EZ!$C$30:$I$30,0)),"F","C")</f>
        <v>53.333333333333329</v>
      </c>
      <c r="N939" s="12"/>
      <c r="O939" s="12"/>
      <c r="P939" s="12"/>
    </row>
    <row r="940" spans="1:16" x14ac:dyDescent="0.25">
      <c r="A940" s="35">
        <v>939</v>
      </c>
      <c r="B940" s="89">
        <v>40.083333333333343</v>
      </c>
      <c r="C940" s="35">
        <f t="shared" si="70"/>
        <v>3</v>
      </c>
      <c r="D940" s="35">
        <f t="shared" si="73"/>
        <v>40</v>
      </c>
      <c r="E940" s="35">
        <f t="shared" si="74"/>
        <v>5</v>
      </c>
      <c r="F940" s="35" t="str">
        <f t="shared" si="71"/>
        <v>Thursday</v>
      </c>
      <c r="G940" s="35">
        <f t="shared" si="72"/>
        <v>2</v>
      </c>
      <c r="H940" s="34">
        <f>CONVERT(INDEX(Htg_StPt_Sch_EZ!$C$4:$I$27,MATCH(Schedules_8760!$C940,Htg_StPt_Sch_EZ!$B$4:$B$27,0),MATCH(Schedules_8760!$F940,Htg_StPt_Sch_EZ!$C$3:$I$3,0)),"F","C")</f>
        <v>20.555555555555554</v>
      </c>
      <c r="I940" s="34">
        <f>CONVERT(INDEX(Htg_StPt_Sch_EZ!$C$31:$I$54,MATCH(Schedules_8760!$C940,Htg_StPt_Sch_EZ!$B$31:$B$54,0),MATCH(Schedules_8760!$F940,Htg_StPt_Sch_EZ!$C$30:$I$30,0)),"F","C")</f>
        <v>19.444444444444443</v>
      </c>
      <c r="J940" s="34">
        <f>CONVERT(INDEX(Clg_StPt_Sch_EZ!$C$4:$I$27,MATCH(Schedules_8760!$C940,Clg_StPt_Sch_EZ!$B$4:$B$27,0),MATCH(Schedules_8760!$F940,Clg_StPt_Sch_EZ!$C$3:$I$3,0)),"F","C")</f>
        <v>25.555555555555554</v>
      </c>
      <c r="K940" s="34">
        <f>CONVERT(INDEX(Clg_StPt_Sch_EZ!$C$31:$I$54,MATCH(Schedules_8760!$C940,Clg_StPt_Sch_EZ!$B$31:$B$54,0),MATCH(Schedules_8760!$F940,Clg_StPt_Sch_EZ!$C$30:$I$30,0)),"F","C")</f>
        <v>28.333333333333332</v>
      </c>
      <c r="L940" s="34">
        <f>CONVERT(INDEX(DHW_StPt_Sch_EZ!$C$4:$I$27,MATCH(Schedules_8760!$C940,DHW_StPt_Sch_EZ!$B$4:$B$27,0),MATCH(Schedules_8760!$F940,DHW_StPt_Sch_EZ!$C$3:$I$3,0)),"F","C")</f>
        <v>53.333333333333329</v>
      </c>
      <c r="M940" s="34">
        <f>CONVERT(INDEX(DHW_StPt_Sch_EZ!$C$31:$I$54,MATCH(Schedules_8760!$C940,DHW_StPt_Sch_EZ!$B$31:$B$54,0),MATCH(Schedules_8760!$F940,DHW_StPt_Sch_EZ!$C$30:$I$30,0)),"F","C")</f>
        <v>53.333333333333329</v>
      </c>
      <c r="N940" s="12"/>
      <c r="O940" s="12"/>
      <c r="P940" s="12"/>
    </row>
    <row r="941" spans="1:16" x14ac:dyDescent="0.25">
      <c r="A941" s="35">
        <v>940</v>
      </c>
      <c r="B941" s="89">
        <v>40.125</v>
      </c>
      <c r="C941" s="35">
        <f t="shared" si="70"/>
        <v>4</v>
      </c>
      <c r="D941" s="35">
        <f t="shared" si="73"/>
        <v>40</v>
      </c>
      <c r="E941" s="35">
        <f t="shared" si="74"/>
        <v>5</v>
      </c>
      <c r="F941" s="35" t="str">
        <f t="shared" si="71"/>
        <v>Thursday</v>
      </c>
      <c r="G941" s="35">
        <f t="shared" si="72"/>
        <v>2</v>
      </c>
      <c r="H941" s="34">
        <f>CONVERT(INDEX(Htg_StPt_Sch_EZ!$C$4:$I$27,MATCH(Schedules_8760!$C941,Htg_StPt_Sch_EZ!$B$4:$B$27,0),MATCH(Schedules_8760!$F941,Htg_StPt_Sch_EZ!$C$3:$I$3,0)),"F","C")</f>
        <v>20.555555555555554</v>
      </c>
      <c r="I941" s="34">
        <f>CONVERT(INDEX(Htg_StPt_Sch_EZ!$C$31:$I$54,MATCH(Schedules_8760!$C941,Htg_StPt_Sch_EZ!$B$31:$B$54,0),MATCH(Schedules_8760!$F941,Htg_StPt_Sch_EZ!$C$30:$I$30,0)),"F","C")</f>
        <v>19.444444444444443</v>
      </c>
      <c r="J941" s="34">
        <f>CONVERT(INDEX(Clg_StPt_Sch_EZ!$C$4:$I$27,MATCH(Schedules_8760!$C941,Clg_StPt_Sch_EZ!$B$4:$B$27,0),MATCH(Schedules_8760!$F941,Clg_StPt_Sch_EZ!$C$3:$I$3,0)),"F","C")</f>
        <v>25.555555555555554</v>
      </c>
      <c r="K941" s="34">
        <f>CONVERT(INDEX(Clg_StPt_Sch_EZ!$C$31:$I$54,MATCH(Schedules_8760!$C941,Clg_StPt_Sch_EZ!$B$31:$B$54,0),MATCH(Schedules_8760!$F941,Clg_StPt_Sch_EZ!$C$30:$I$30,0)),"F","C")</f>
        <v>28.333333333333332</v>
      </c>
      <c r="L941" s="34">
        <f>CONVERT(INDEX(DHW_StPt_Sch_EZ!$C$4:$I$27,MATCH(Schedules_8760!$C941,DHW_StPt_Sch_EZ!$B$4:$B$27,0),MATCH(Schedules_8760!$F941,DHW_StPt_Sch_EZ!$C$3:$I$3,0)),"F","C")</f>
        <v>53.333333333333329</v>
      </c>
      <c r="M941" s="34">
        <f>CONVERT(INDEX(DHW_StPt_Sch_EZ!$C$31:$I$54,MATCH(Schedules_8760!$C941,DHW_StPt_Sch_EZ!$B$31:$B$54,0),MATCH(Schedules_8760!$F941,DHW_StPt_Sch_EZ!$C$30:$I$30,0)),"F","C")</f>
        <v>53.333333333333329</v>
      </c>
      <c r="N941" s="12"/>
      <c r="O941" s="12"/>
      <c r="P941" s="12"/>
    </row>
    <row r="942" spans="1:16" x14ac:dyDescent="0.25">
      <c r="A942" s="35">
        <v>941</v>
      </c>
      <c r="B942" s="89">
        <v>40.166666666666657</v>
      </c>
      <c r="C942" s="35">
        <f t="shared" si="70"/>
        <v>5</v>
      </c>
      <c r="D942" s="35">
        <f t="shared" si="73"/>
        <v>40</v>
      </c>
      <c r="E942" s="35">
        <f t="shared" si="74"/>
        <v>5</v>
      </c>
      <c r="F942" s="35" t="str">
        <f t="shared" si="71"/>
        <v>Thursday</v>
      </c>
      <c r="G942" s="35">
        <f t="shared" si="72"/>
        <v>2</v>
      </c>
      <c r="H942" s="34">
        <f>CONVERT(INDEX(Htg_StPt_Sch_EZ!$C$4:$I$27,MATCH(Schedules_8760!$C942,Htg_StPt_Sch_EZ!$B$4:$B$27,0),MATCH(Schedules_8760!$F942,Htg_StPt_Sch_EZ!$C$3:$I$3,0)),"F","C")</f>
        <v>20.555555555555554</v>
      </c>
      <c r="I942" s="34">
        <f>CONVERT(INDEX(Htg_StPt_Sch_EZ!$C$31:$I$54,MATCH(Schedules_8760!$C942,Htg_StPt_Sch_EZ!$B$31:$B$54,0),MATCH(Schedules_8760!$F942,Htg_StPt_Sch_EZ!$C$30:$I$30,0)),"F","C")</f>
        <v>19.444444444444443</v>
      </c>
      <c r="J942" s="34">
        <f>CONVERT(INDEX(Clg_StPt_Sch_EZ!$C$4:$I$27,MATCH(Schedules_8760!$C942,Clg_StPt_Sch_EZ!$B$4:$B$27,0),MATCH(Schedules_8760!$F942,Clg_StPt_Sch_EZ!$C$3:$I$3,0)),"F","C")</f>
        <v>25.555555555555554</v>
      </c>
      <c r="K942" s="34">
        <f>CONVERT(INDEX(Clg_StPt_Sch_EZ!$C$31:$I$54,MATCH(Schedules_8760!$C942,Clg_StPt_Sch_EZ!$B$31:$B$54,0),MATCH(Schedules_8760!$F942,Clg_StPt_Sch_EZ!$C$30:$I$30,0)),"F","C")</f>
        <v>28.333333333333332</v>
      </c>
      <c r="L942" s="34">
        <f>CONVERT(INDEX(DHW_StPt_Sch_EZ!$C$4:$I$27,MATCH(Schedules_8760!$C942,DHW_StPt_Sch_EZ!$B$4:$B$27,0),MATCH(Schedules_8760!$F942,DHW_StPt_Sch_EZ!$C$3:$I$3,0)),"F","C")</f>
        <v>53.333333333333329</v>
      </c>
      <c r="M942" s="34">
        <f>CONVERT(INDEX(DHW_StPt_Sch_EZ!$C$31:$I$54,MATCH(Schedules_8760!$C942,DHW_StPt_Sch_EZ!$B$31:$B$54,0),MATCH(Schedules_8760!$F942,DHW_StPt_Sch_EZ!$C$30:$I$30,0)),"F","C")</f>
        <v>53.333333333333329</v>
      </c>
      <c r="N942" s="12"/>
      <c r="O942" s="12"/>
      <c r="P942" s="12"/>
    </row>
    <row r="943" spans="1:16" x14ac:dyDescent="0.25">
      <c r="A943" s="35">
        <v>942</v>
      </c>
      <c r="B943" s="89">
        <v>40.208333333333343</v>
      </c>
      <c r="C943" s="35">
        <f t="shared" si="70"/>
        <v>6</v>
      </c>
      <c r="D943" s="35">
        <f t="shared" si="73"/>
        <v>40</v>
      </c>
      <c r="E943" s="35">
        <f t="shared" si="74"/>
        <v>5</v>
      </c>
      <c r="F943" s="35" t="str">
        <f t="shared" si="71"/>
        <v>Thursday</v>
      </c>
      <c r="G943" s="35">
        <f t="shared" si="72"/>
        <v>2</v>
      </c>
      <c r="H943" s="34">
        <f>CONVERT(INDEX(Htg_StPt_Sch_EZ!$C$4:$I$27,MATCH(Schedules_8760!$C943,Htg_StPt_Sch_EZ!$B$4:$B$27,0),MATCH(Schedules_8760!$F943,Htg_StPt_Sch_EZ!$C$3:$I$3,0)),"F","C")</f>
        <v>20.555555555555554</v>
      </c>
      <c r="I943" s="34">
        <f>CONVERT(INDEX(Htg_StPt_Sch_EZ!$C$31:$I$54,MATCH(Schedules_8760!$C943,Htg_StPt_Sch_EZ!$B$31:$B$54,0),MATCH(Schedules_8760!$F943,Htg_StPt_Sch_EZ!$C$30:$I$30,0)),"F","C")</f>
        <v>19.444444444444443</v>
      </c>
      <c r="J943" s="34">
        <f>CONVERT(INDEX(Clg_StPt_Sch_EZ!$C$4:$I$27,MATCH(Schedules_8760!$C943,Clg_StPt_Sch_EZ!$B$4:$B$27,0),MATCH(Schedules_8760!$F943,Clg_StPt_Sch_EZ!$C$3:$I$3,0)),"F","C")</f>
        <v>25.555555555555554</v>
      </c>
      <c r="K943" s="34">
        <f>CONVERT(INDEX(Clg_StPt_Sch_EZ!$C$31:$I$54,MATCH(Schedules_8760!$C943,Clg_StPt_Sch_EZ!$B$31:$B$54,0),MATCH(Schedules_8760!$F943,Clg_StPt_Sch_EZ!$C$30:$I$30,0)),"F","C")</f>
        <v>28.333333333333332</v>
      </c>
      <c r="L943" s="34">
        <f>CONVERT(INDEX(DHW_StPt_Sch_EZ!$C$4:$I$27,MATCH(Schedules_8760!$C943,DHW_StPt_Sch_EZ!$B$4:$B$27,0),MATCH(Schedules_8760!$F943,DHW_StPt_Sch_EZ!$C$3:$I$3,0)),"F","C")</f>
        <v>53.333333333333329</v>
      </c>
      <c r="M943" s="34">
        <f>CONVERT(INDEX(DHW_StPt_Sch_EZ!$C$31:$I$54,MATCH(Schedules_8760!$C943,DHW_StPt_Sch_EZ!$B$31:$B$54,0),MATCH(Schedules_8760!$F943,DHW_StPt_Sch_EZ!$C$30:$I$30,0)),"F","C")</f>
        <v>53.333333333333329</v>
      </c>
      <c r="N943" s="12"/>
      <c r="O943" s="12"/>
      <c r="P943" s="12"/>
    </row>
    <row r="944" spans="1:16" x14ac:dyDescent="0.25">
      <c r="A944" s="35">
        <v>943</v>
      </c>
      <c r="B944" s="89">
        <v>40.25</v>
      </c>
      <c r="C944" s="35">
        <f t="shared" si="70"/>
        <v>7</v>
      </c>
      <c r="D944" s="35">
        <f t="shared" si="73"/>
        <v>40</v>
      </c>
      <c r="E944" s="35">
        <f t="shared" si="74"/>
        <v>5</v>
      </c>
      <c r="F944" s="35" t="str">
        <f t="shared" si="71"/>
        <v>Thursday</v>
      </c>
      <c r="G944" s="35">
        <f t="shared" si="72"/>
        <v>2</v>
      </c>
      <c r="H944" s="34">
        <f>CONVERT(INDEX(Htg_StPt_Sch_EZ!$C$4:$I$27,MATCH(Schedules_8760!$C944,Htg_StPt_Sch_EZ!$B$4:$B$27,0),MATCH(Schedules_8760!$F944,Htg_StPt_Sch_EZ!$C$3:$I$3,0)),"F","C")</f>
        <v>20.555555555555554</v>
      </c>
      <c r="I944" s="34">
        <f>CONVERT(INDEX(Htg_StPt_Sch_EZ!$C$31:$I$54,MATCH(Schedules_8760!$C944,Htg_StPt_Sch_EZ!$B$31:$B$54,0),MATCH(Schedules_8760!$F944,Htg_StPt_Sch_EZ!$C$30:$I$30,0)),"F","C")</f>
        <v>19.444444444444443</v>
      </c>
      <c r="J944" s="34">
        <f>CONVERT(INDEX(Clg_StPt_Sch_EZ!$C$4:$I$27,MATCH(Schedules_8760!$C944,Clg_StPt_Sch_EZ!$B$4:$B$27,0),MATCH(Schedules_8760!$F944,Clg_StPt_Sch_EZ!$C$3:$I$3,0)),"F","C")</f>
        <v>25.555555555555554</v>
      </c>
      <c r="K944" s="34">
        <f>CONVERT(INDEX(Clg_StPt_Sch_EZ!$C$31:$I$54,MATCH(Schedules_8760!$C944,Clg_StPt_Sch_EZ!$B$31:$B$54,0),MATCH(Schedules_8760!$F944,Clg_StPt_Sch_EZ!$C$30:$I$30,0)),"F","C")</f>
        <v>28.333333333333332</v>
      </c>
      <c r="L944" s="34">
        <f>CONVERT(INDEX(DHW_StPt_Sch_EZ!$C$4:$I$27,MATCH(Schedules_8760!$C944,DHW_StPt_Sch_EZ!$B$4:$B$27,0),MATCH(Schedules_8760!$F944,DHW_StPt_Sch_EZ!$C$3:$I$3,0)),"F","C")</f>
        <v>53.333333333333329</v>
      </c>
      <c r="M944" s="34">
        <f>CONVERT(INDEX(DHW_StPt_Sch_EZ!$C$31:$I$54,MATCH(Schedules_8760!$C944,DHW_StPt_Sch_EZ!$B$31:$B$54,0),MATCH(Schedules_8760!$F944,DHW_StPt_Sch_EZ!$C$30:$I$30,0)),"F","C")</f>
        <v>53.333333333333329</v>
      </c>
      <c r="N944" s="12"/>
      <c r="O944" s="12"/>
      <c r="P944" s="12"/>
    </row>
    <row r="945" spans="1:16" x14ac:dyDescent="0.25">
      <c r="A945" s="35">
        <v>944</v>
      </c>
      <c r="B945" s="89">
        <v>40.291666666666657</v>
      </c>
      <c r="C945" s="35">
        <f t="shared" si="70"/>
        <v>8</v>
      </c>
      <c r="D945" s="35">
        <f t="shared" si="73"/>
        <v>40</v>
      </c>
      <c r="E945" s="35">
        <f t="shared" si="74"/>
        <v>5</v>
      </c>
      <c r="F945" s="35" t="str">
        <f t="shared" si="71"/>
        <v>Thursday</v>
      </c>
      <c r="G945" s="35">
        <f t="shared" si="72"/>
        <v>2</v>
      </c>
      <c r="H945" s="34">
        <f>CONVERT(INDEX(Htg_StPt_Sch_EZ!$C$4:$I$27,MATCH(Schedules_8760!$C945,Htg_StPt_Sch_EZ!$B$4:$B$27,0),MATCH(Schedules_8760!$F945,Htg_StPt_Sch_EZ!$C$3:$I$3,0)),"F","C")</f>
        <v>20.555555555555554</v>
      </c>
      <c r="I945" s="34">
        <f>CONVERT(INDEX(Htg_StPt_Sch_EZ!$C$31:$I$54,MATCH(Schedules_8760!$C945,Htg_StPt_Sch_EZ!$B$31:$B$54,0),MATCH(Schedules_8760!$F945,Htg_StPt_Sch_EZ!$C$30:$I$30,0)),"F","C")</f>
        <v>19.444444444444443</v>
      </c>
      <c r="J945" s="34">
        <f>CONVERT(INDEX(Clg_StPt_Sch_EZ!$C$4:$I$27,MATCH(Schedules_8760!$C945,Clg_StPt_Sch_EZ!$B$4:$B$27,0),MATCH(Schedules_8760!$F945,Clg_StPt_Sch_EZ!$C$3:$I$3,0)),"F","C")</f>
        <v>25.555555555555554</v>
      </c>
      <c r="K945" s="34">
        <f>CONVERT(INDEX(Clg_StPt_Sch_EZ!$C$31:$I$54,MATCH(Schedules_8760!$C945,Clg_StPt_Sch_EZ!$B$31:$B$54,0),MATCH(Schedules_8760!$F945,Clg_StPt_Sch_EZ!$C$30:$I$30,0)),"F","C")</f>
        <v>25</v>
      </c>
      <c r="L945" s="34">
        <f>CONVERT(INDEX(DHW_StPt_Sch_EZ!$C$4:$I$27,MATCH(Schedules_8760!$C945,DHW_StPt_Sch_EZ!$B$4:$B$27,0),MATCH(Schedules_8760!$F945,DHW_StPt_Sch_EZ!$C$3:$I$3,0)),"F","C")</f>
        <v>53.333333333333329</v>
      </c>
      <c r="M945" s="34">
        <f>CONVERT(INDEX(DHW_StPt_Sch_EZ!$C$31:$I$54,MATCH(Schedules_8760!$C945,DHW_StPt_Sch_EZ!$B$31:$B$54,0),MATCH(Schedules_8760!$F945,DHW_StPt_Sch_EZ!$C$30:$I$30,0)),"F","C")</f>
        <v>53.333333333333329</v>
      </c>
      <c r="N945" s="12"/>
      <c r="O945" s="12"/>
      <c r="P945" s="12"/>
    </row>
    <row r="946" spans="1:16" x14ac:dyDescent="0.25">
      <c r="A946" s="35">
        <v>945</v>
      </c>
      <c r="B946" s="89">
        <v>40.333333333333343</v>
      </c>
      <c r="C946" s="35">
        <f t="shared" si="70"/>
        <v>9</v>
      </c>
      <c r="D946" s="35">
        <f t="shared" si="73"/>
        <v>40</v>
      </c>
      <c r="E946" s="35">
        <f t="shared" si="74"/>
        <v>5</v>
      </c>
      <c r="F946" s="35" t="str">
        <f t="shared" si="71"/>
        <v>Thursday</v>
      </c>
      <c r="G946" s="35">
        <f t="shared" si="72"/>
        <v>2</v>
      </c>
      <c r="H946" s="34">
        <f>CONVERT(INDEX(Htg_StPt_Sch_EZ!$C$4:$I$27,MATCH(Schedules_8760!$C946,Htg_StPt_Sch_EZ!$B$4:$B$27,0),MATCH(Schedules_8760!$F946,Htg_StPt_Sch_EZ!$C$3:$I$3,0)),"F","C")</f>
        <v>20.555555555555554</v>
      </c>
      <c r="I946" s="34">
        <f>CONVERT(INDEX(Htg_StPt_Sch_EZ!$C$31:$I$54,MATCH(Schedules_8760!$C946,Htg_StPt_Sch_EZ!$B$31:$B$54,0),MATCH(Schedules_8760!$F946,Htg_StPt_Sch_EZ!$C$30:$I$30,0)),"F","C")</f>
        <v>19.444444444444443</v>
      </c>
      <c r="J946" s="34">
        <f>CONVERT(INDEX(Clg_StPt_Sch_EZ!$C$4:$I$27,MATCH(Schedules_8760!$C946,Clg_StPt_Sch_EZ!$B$4:$B$27,0),MATCH(Schedules_8760!$F946,Clg_StPt_Sch_EZ!$C$3:$I$3,0)),"F","C")</f>
        <v>25.555555555555554</v>
      </c>
      <c r="K946" s="34">
        <f>CONVERT(INDEX(Clg_StPt_Sch_EZ!$C$31:$I$54,MATCH(Schedules_8760!$C946,Clg_StPt_Sch_EZ!$B$31:$B$54,0),MATCH(Schedules_8760!$F946,Clg_StPt_Sch_EZ!$C$30:$I$30,0)),"F","C")</f>
        <v>25</v>
      </c>
      <c r="L946" s="34">
        <f>CONVERT(INDEX(DHW_StPt_Sch_EZ!$C$4:$I$27,MATCH(Schedules_8760!$C946,DHW_StPt_Sch_EZ!$B$4:$B$27,0),MATCH(Schedules_8760!$F946,DHW_StPt_Sch_EZ!$C$3:$I$3,0)),"F","C")</f>
        <v>53.333333333333329</v>
      </c>
      <c r="M946" s="34">
        <f>CONVERT(INDEX(DHW_StPt_Sch_EZ!$C$31:$I$54,MATCH(Schedules_8760!$C946,DHW_StPt_Sch_EZ!$B$31:$B$54,0),MATCH(Schedules_8760!$F946,DHW_StPt_Sch_EZ!$C$30:$I$30,0)),"F","C")</f>
        <v>53.333333333333329</v>
      </c>
      <c r="N946" s="12"/>
      <c r="O946" s="12"/>
      <c r="P946" s="12"/>
    </row>
    <row r="947" spans="1:16" x14ac:dyDescent="0.25">
      <c r="A947" s="35">
        <v>946</v>
      </c>
      <c r="B947" s="89">
        <v>40.375</v>
      </c>
      <c r="C947" s="35">
        <f t="shared" si="70"/>
        <v>10</v>
      </c>
      <c r="D947" s="35">
        <f t="shared" si="73"/>
        <v>40</v>
      </c>
      <c r="E947" s="35">
        <f t="shared" si="74"/>
        <v>5</v>
      </c>
      <c r="F947" s="35" t="str">
        <f t="shared" si="71"/>
        <v>Thursday</v>
      </c>
      <c r="G947" s="35">
        <f t="shared" si="72"/>
        <v>2</v>
      </c>
      <c r="H947" s="34">
        <f>CONVERT(INDEX(Htg_StPt_Sch_EZ!$C$4:$I$27,MATCH(Schedules_8760!$C947,Htg_StPt_Sch_EZ!$B$4:$B$27,0),MATCH(Schedules_8760!$F947,Htg_StPt_Sch_EZ!$C$3:$I$3,0)),"F","C")</f>
        <v>20.555555555555554</v>
      </c>
      <c r="I947" s="34">
        <f>CONVERT(INDEX(Htg_StPt_Sch_EZ!$C$31:$I$54,MATCH(Schedules_8760!$C947,Htg_StPt_Sch_EZ!$B$31:$B$54,0),MATCH(Schedules_8760!$F947,Htg_StPt_Sch_EZ!$C$30:$I$30,0)),"F","C")</f>
        <v>19.444444444444443</v>
      </c>
      <c r="J947" s="34">
        <f>CONVERT(INDEX(Clg_StPt_Sch_EZ!$C$4:$I$27,MATCH(Schedules_8760!$C947,Clg_StPt_Sch_EZ!$B$4:$B$27,0),MATCH(Schedules_8760!$F947,Clg_StPt_Sch_EZ!$C$3:$I$3,0)),"F","C")</f>
        <v>25.555555555555554</v>
      </c>
      <c r="K947" s="34">
        <f>CONVERT(INDEX(Clg_StPt_Sch_EZ!$C$31:$I$54,MATCH(Schedules_8760!$C947,Clg_StPt_Sch_EZ!$B$31:$B$54,0),MATCH(Schedules_8760!$F947,Clg_StPt_Sch_EZ!$C$30:$I$30,0)),"F","C")</f>
        <v>25</v>
      </c>
      <c r="L947" s="34">
        <f>CONVERT(INDEX(DHW_StPt_Sch_EZ!$C$4:$I$27,MATCH(Schedules_8760!$C947,DHW_StPt_Sch_EZ!$B$4:$B$27,0),MATCH(Schedules_8760!$F947,DHW_StPt_Sch_EZ!$C$3:$I$3,0)),"F","C")</f>
        <v>53.333333333333329</v>
      </c>
      <c r="M947" s="34">
        <f>CONVERT(INDEX(DHW_StPt_Sch_EZ!$C$31:$I$54,MATCH(Schedules_8760!$C947,DHW_StPt_Sch_EZ!$B$31:$B$54,0),MATCH(Schedules_8760!$F947,DHW_StPt_Sch_EZ!$C$30:$I$30,0)),"F","C")</f>
        <v>53.333333333333329</v>
      </c>
      <c r="N947" s="12"/>
      <c r="O947" s="12"/>
      <c r="P947" s="12"/>
    </row>
    <row r="948" spans="1:16" x14ac:dyDescent="0.25">
      <c r="A948" s="35">
        <v>947</v>
      </c>
      <c r="B948" s="89">
        <v>40.416666666666657</v>
      </c>
      <c r="C948" s="35">
        <f t="shared" si="70"/>
        <v>11</v>
      </c>
      <c r="D948" s="35">
        <f t="shared" si="73"/>
        <v>40</v>
      </c>
      <c r="E948" s="35">
        <f t="shared" si="74"/>
        <v>5</v>
      </c>
      <c r="F948" s="35" t="str">
        <f t="shared" si="71"/>
        <v>Thursday</v>
      </c>
      <c r="G948" s="35">
        <f t="shared" si="72"/>
        <v>2</v>
      </c>
      <c r="H948" s="34">
        <f>CONVERT(INDEX(Htg_StPt_Sch_EZ!$C$4:$I$27,MATCH(Schedules_8760!$C948,Htg_StPt_Sch_EZ!$B$4:$B$27,0),MATCH(Schedules_8760!$F948,Htg_StPt_Sch_EZ!$C$3:$I$3,0)),"F","C")</f>
        <v>20.555555555555554</v>
      </c>
      <c r="I948" s="34">
        <f>CONVERT(INDEX(Htg_StPt_Sch_EZ!$C$31:$I$54,MATCH(Schedules_8760!$C948,Htg_StPt_Sch_EZ!$B$31:$B$54,0),MATCH(Schedules_8760!$F948,Htg_StPt_Sch_EZ!$C$30:$I$30,0)),"F","C")</f>
        <v>19.444444444444443</v>
      </c>
      <c r="J948" s="34">
        <f>CONVERT(INDEX(Clg_StPt_Sch_EZ!$C$4:$I$27,MATCH(Schedules_8760!$C948,Clg_StPt_Sch_EZ!$B$4:$B$27,0),MATCH(Schedules_8760!$F948,Clg_StPt_Sch_EZ!$C$3:$I$3,0)),"F","C")</f>
        <v>25.555555555555554</v>
      </c>
      <c r="K948" s="34">
        <f>CONVERT(INDEX(Clg_StPt_Sch_EZ!$C$31:$I$54,MATCH(Schedules_8760!$C948,Clg_StPt_Sch_EZ!$B$31:$B$54,0),MATCH(Schedules_8760!$F948,Clg_StPt_Sch_EZ!$C$30:$I$30,0)),"F","C")</f>
        <v>25</v>
      </c>
      <c r="L948" s="34">
        <f>CONVERT(INDEX(DHW_StPt_Sch_EZ!$C$4:$I$27,MATCH(Schedules_8760!$C948,DHW_StPt_Sch_EZ!$B$4:$B$27,0),MATCH(Schedules_8760!$F948,DHW_StPt_Sch_EZ!$C$3:$I$3,0)),"F","C")</f>
        <v>53.333333333333329</v>
      </c>
      <c r="M948" s="34">
        <f>CONVERT(INDEX(DHW_StPt_Sch_EZ!$C$31:$I$54,MATCH(Schedules_8760!$C948,DHW_StPt_Sch_EZ!$B$31:$B$54,0),MATCH(Schedules_8760!$F948,DHW_StPt_Sch_EZ!$C$30:$I$30,0)),"F","C")</f>
        <v>53.333333333333329</v>
      </c>
      <c r="N948" s="12"/>
      <c r="O948" s="12"/>
      <c r="P948" s="12"/>
    </row>
    <row r="949" spans="1:16" x14ac:dyDescent="0.25">
      <c r="A949" s="35">
        <v>948</v>
      </c>
      <c r="B949" s="89">
        <v>40.458333333333343</v>
      </c>
      <c r="C949" s="35">
        <f t="shared" si="70"/>
        <v>12</v>
      </c>
      <c r="D949" s="35">
        <f t="shared" si="73"/>
        <v>40</v>
      </c>
      <c r="E949" s="35">
        <f t="shared" si="74"/>
        <v>5</v>
      </c>
      <c r="F949" s="35" t="str">
        <f t="shared" si="71"/>
        <v>Thursday</v>
      </c>
      <c r="G949" s="35">
        <f t="shared" si="72"/>
        <v>2</v>
      </c>
      <c r="H949" s="34">
        <f>CONVERT(INDEX(Htg_StPt_Sch_EZ!$C$4:$I$27,MATCH(Schedules_8760!$C949,Htg_StPt_Sch_EZ!$B$4:$B$27,0),MATCH(Schedules_8760!$F949,Htg_StPt_Sch_EZ!$C$3:$I$3,0)),"F","C")</f>
        <v>20.555555555555554</v>
      </c>
      <c r="I949" s="34">
        <f>CONVERT(INDEX(Htg_StPt_Sch_EZ!$C$31:$I$54,MATCH(Schedules_8760!$C949,Htg_StPt_Sch_EZ!$B$31:$B$54,0),MATCH(Schedules_8760!$F949,Htg_StPt_Sch_EZ!$C$30:$I$30,0)),"F","C")</f>
        <v>19.444444444444443</v>
      </c>
      <c r="J949" s="34">
        <f>CONVERT(INDEX(Clg_StPt_Sch_EZ!$C$4:$I$27,MATCH(Schedules_8760!$C949,Clg_StPt_Sch_EZ!$B$4:$B$27,0),MATCH(Schedules_8760!$F949,Clg_StPt_Sch_EZ!$C$3:$I$3,0)),"F","C")</f>
        <v>25.555555555555554</v>
      </c>
      <c r="K949" s="34">
        <f>CONVERT(INDEX(Clg_StPt_Sch_EZ!$C$31:$I$54,MATCH(Schedules_8760!$C949,Clg_StPt_Sch_EZ!$B$31:$B$54,0),MATCH(Schedules_8760!$F949,Clg_StPt_Sch_EZ!$C$30:$I$30,0)),"F","C")</f>
        <v>25</v>
      </c>
      <c r="L949" s="34">
        <f>CONVERT(INDEX(DHW_StPt_Sch_EZ!$C$4:$I$27,MATCH(Schedules_8760!$C949,DHW_StPt_Sch_EZ!$B$4:$B$27,0),MATCH(Schedules_8760!$F949,DHW_StPt_Sch_EZ!$C$3:$I$3,0)),"F","C")</f>
        <v>53.333333333333329</v>
      </c>
      <c r="M949" s="34">
        <f>CONVERT(INDEX(DHW_StPt_Sch_EZ!$C$31:$I$54,MATCH(Schedules_8760!$C949,DHW_StPt_Sch_EZ!$B$31:$B$54,0),MATCH(Schedules_8760!$F949,DHW_StPt_Sch_EZ!$C$30:$I$30,0)),"F","C")</f>
        <v>53.333333333333329</v>
      </c>
      <c r="N949" s="12"/>
      <c r="O949" s="12"/>
      <c r="P949" s="12"/>
    </row>
    <row r="950" spans="1:16" x14ac:dyDescent="0.25">
      <c r="A950" s="35">
        <v>949</v>
      </c>
      <c r="B950" s="89">
        <v>40.5</v>
      </c>
      <c r="C950" s="35">
        <f t="shared" si="70"/>
        <v>13</v>
      </c>
      <c r="D950" s="35">
        <f t="shared" si="73"/>
        <v>40</v>
      </c>
      <c r="E950" s="35">
        <f t="shared" si="74"/>
        <v>5</v>
      </c>
      <c r="F950" s="35" t="str">
        <f t="shared" si="71"/>
        <v>Thursday</v>
      </c>
      <c r="G950" s="35">
        <f t="shared" si="72"/>
        <v>2</v>
      </c>
      <c r="H950" s="34">
        <f>CONVERT(INDEX(Htg_StPt_Sch_EZ!$C$4:$I$27,MATCH(Schedules_8760!$C950,Htg_StPt_Sch_EZ!$B$4:$B$27,0),MATCH(Schedules_8760!$F950,Htg_StPt_Sch_EZ!$C$3:$I$3,0)),"F","C")</f>
        <v>20.555555555555554</v>
      </c>
      <c r="I950" s="34">
        <f>CONVERT(INDEX(Htg_StPt_Sch_EZ!$C$31:$I$54,MATCH(Schedules_8760!$C950,Htg_StPt_Sch_EZ!$B$31:$B$54,0),MATCH(Schedules_8760!$F950,Htg_StPt_Sch_EZ!$C$30:$I$30,0)),"F","C")</f>
        <v>19.444444444444443</v>
      </c>
      <c r="J950" s="34">
        <f>CONVERT(INDEX(Clg_StPt_Sch_EZ!$C$4:$I$27,MATCH(Schedules_8760!$C950,Clg_StPt_Sch_EZ!$B$4:$B$27,0),MATCH(Schedules_8760!$F950,Clg_StPt_Sch_EZ!$C$3:$I$3,0)),"F","C")</f>
        <v>25.555555555555554</v>
      </c>
      <c r="K950" s="34">
        <f>CONVERT(INDEX(Clg_StPt_Sch_EZ!$C$31:$I$54,MATCH(Schedules_8760!$C950,Clg_StPt_Sch_EZ!$B$31:$B$54,0),MATCH(Schedules_8760!$F950,Clg_StPt_Sch_EZ!$C$30:$I$30,0)),"F","C")</f>
        <v>25</v>
      </c>
      <c r="L950" s="34">
        <f>CONVERT(INDEX(DHW_StPt_Sch_EZ!$C$4:$I$27,MATCH(Schedules_8760!$C950,DHW_StPt_Sch_EZ!$B$4:$B$27,0),MATCH(Schedules_8760!$F950,DHW_StPt_Sch_EZ!$C$3:$I$3,0)),"F","C")</f>
        <v>53.333333333333329</v>
      </c>
      <c r="M950" s="34">
        <f>CONVERT(INDEX(DHW_StPt_Sch_EZ!$C$31:$I$54,MATCH(Schedules_8760!$C950,DHW_StPt_Sch_EZ!$B$31:$B$54,0),MATCH(Schedules_8760!$F950,DHW_StPt_Sch_EZ!$C$30:$I$30,0)),"F","C")</f>
        <v>53.333333333333329</v>
      </c>
      <c r="N950" s="12"/>
      <c r="O950" s="12"/>
      <c r="P950" s="12"/>
    </row>
    <row r="951" spans="1:16" x14ac:dyDescent="0.25">
      <c r="A951" s="35">
        <v>950</v>
      </c>
      <c r="B951" s="89">
        <v>40.541666666666657</v>
      </c>
      <c r="C951" s="35">
        <f t="shared" si="70"/>
        <v>14</v>
      </c>
      <c r="D951" s="35">
        <f t="shared" si="73"/>
        <v>40</v>
      </c>
      <c r="E951" s="35">
        <f t="shared" si="74"/>
        <v>5</v>
      </c>
      <c r="F951" s="35" t="str">
        <f t="shared" si="71"/>
        <v>Thursday</v>
      </c>
      <c r="G951" s="35">
        <f t="shared" si="72"/>
        <v>2</v>
      </c>
      <c r="H951" s="34">
        <f>CONVERT(INDEX(Htg_StPt_Sch_EZ!$C$4:$I$27,MATCH(Schedules_8760!$C951,Htg_StPt_Sch_EZ!$B$4:$B$27,0),MATCH(Schedules_8760!$F951,Htg_StPt_Sch_EZ!$C$3:$I$3,0)),"F","C")</f>
        <v>20.555555555555554</v>
      </c>
      <c r="I951" s="34">
        <f>CONVERT(INDEX(Htg_StPt_Sch_EZ!$C$31:$I$54,MATCH(Schedules_8760!$C951,Htg_StPt_Sch_EZ!$B$31:$B$54,0),MATCH(Schedules_8760!$F951,Htg_StPt_Sch_EZ!$C$30:$I$30,0)),"F","C")</f>
        <v>19.444444444444443</v>
      </c>
      <c r="J951" s="34">
        <f>CONVERT(INDEX(Clg_StPt_Sch_EZ!$C$4:$I$27,MATCH(Schedules_8760!$C951,Clg_StPt_Sch_EZ!$B$4:$B$27,0),MATCH(Schedules_8760!$F951,Clg_StPt_Sch_EZ!$C$3:$I$3,0)),"F","C")</f>
        <v>25.555555555555554</v>
      </c>
      <c r="K951" s="34">
        <f>CONVERT(INDEX(Clg_StPt_Sch_EZ!$C$31:$I$54,MATCH(Schedules_8760!$C951,Clg_StPt_Sch_EZ!$B$31:$B$54,0),MATCH(Schedules_8760!$F951,Clg_StPt_Sch_EZ!$C$30:$I$30,0)),"F","C")</f>
        <v>25</v>
      </c>
      <c r="L951" s="34">
        <f>CONVERT(INDEX(DHW_StPt_Sch_EZ!$C$4:$I$27,MATCH(Schedules_8760!$C951,DHW_StPt_Sch_EZ!$B$4:$B$27,0),MATCH(Schedules_8760!$F951,DHW_StPt_Sch_EZ!$C$3:$I$3,0)),"F","C")</f>
        <v>53.333333333333329</v>
      </c>
      <c r="M951" s="34">
        <f>CONVERT(INDEX(DHW_StPt_Sch_EZ!$C$31:$I$54,MATCH(Schedules_8760!$C951,DHW_StPt_Sch_EZ!$B$31:$B$54,0),MATCH(Schedules_8760!$F951,DHW_StPt_Sch_EZ!$C$30:$I$30,0)),"F","C")</f>
        <v>53.333333333333329</v>
      </c>
      <c r="N951" s="12"/>
      <c r="O951" s="12"/>
      <c r="P951" s="12"/>
    </row>
    <row r="952" spans="1:16" x14ac:dyDescent="0.25">
      <c r="A952" s="35">
        <v>951</v>
      </c>
      <c r="B952" s="89">
        <v>40.583333333333343</v>
      </c>
      <c r="C952" s="35">
        <f t="shared" si="70"/>
        <v>15</v>
      </c>
      <c r="D952" s="35">
        <f t="shared" si="73"/>
        <v>40</v>
      </c>
      <c r="E952" s="35">
        <f t="shared" si="74"/>
        <v>5</v>
      </c>
      <c r="F952" s="35" t="str">
        <f t="shared" si="71"/>
        <v>Thursday</v>
      </c>
      <c r="G952" s="35">
        <f t="shared" si="72"/>
        <v>2</v>
      </c>
      <c r="H952" s="34">
        <f>CONVERT(INDEX(Htg_StPt_Sch_EZ!$C$4:$I$27,MATCH(Schedules_8760!$C952,Htg_StPt_Sch_EZ!$B$4:$B$27,0),MATCH(Schedules_8760!$F952,Htg_StPt_Sch_EZ!$C$3:$I$3,0)),"F","C")</f>
        <v>20.555555555555554</v>
      </c>
      <c r="I952" s="34">
        <f>CONVERT(INDEX(Htg_StPt_Sch_EZ!$C$31:$I$54,MATCH(Schedules_8760!$C952,Htg_StPt_Sch_EZ!$B$31:$B$54,0),MATCH(Schedules_8760!$F952,Htg_StPt_Sch_EZ!$C$30:$I$30,0)),"F","C")</f>
        <v>21.111111111111111</v>
      </c>
      <c r="J952" s="34">
        <f>CONVERT(INDEX(Clg_StPt_Sch_EZ!$C$4:$I$27,MATCH(Schedules_8760!$C952,Clg_StPt_Sch_EZ!$B$4:$B$27,0),MATCH(Schedules_8760!$F952,Clg_StPt_Sch_EZ!$C$3:$I$3,0)),"F","C")</f>
        <v>25.555555555555554</v>
      </c>
      <c r="K952" s="34">
        <f>CONVERT(INDEX(Clg_StPt_Sch_EZ!$C$31:$I$54,MATCH(Schedules_8760!$C952,Clg_StPt_Sch_EZ!$B$31:$B$54,0),MATCH(Schedules_8760!$F952,Clg_StPt_Sch_EZ!$C$30:$I$30,0)),"F","C")</f>
        <v>25</v>
      </c>
      <c r="L952" s="34">
        <f>CONVERT(INDEX(DHW_StPt_Sch_EZ!$C$4:$I$27,MATCH(Schedules_8760!$C952,DHW_StPt_Sch_EZ!$B$4:$B$27,0),MATCH(Schedules_8760!$F952,DHW_StPt_Sch_EZ!$C$3:$I$3,0)),"F","C")</f>
        <v>53.333333333333329</v>
      </c>
      <c r="M952" s="34">
        <f>CONVERT(INDEX(DHW_StPt_Sch_EZ!$C$31:$I$54,MATCH(Schedules_8760!$C952,DHW_StPt_Sch_EZ!$B$31:$B$54,0),MATCH(Schedules_8760!$F952,DHW_StPt_Sch_EZ!$C$30:$I$30,0)),"F","C")</f>
        <v>53.333333333333329</v>
      </c>
      <c r="N952" s="12"/>
      <c r="O952" s="12"/>
      <c r="P952" s="12"/>
    </row>
    <row r="953" spans="1:16" x14ac:dyDescent="0.25">
      <c r="A953" s="35">
        <v>952</v>
      </c>
      <c r="B953" s="89">
        <v>40.625</v>
      </c>
      <c r="C953" s="35">
        <f t="shared" si="70"/>
        <v>16</v>
      </c>
      <c r="D953" s="35">
        <f t="shared" si="73"/>
        <v>40</v>
      </c>
      <c r="E953" s="35">
        <f t="shared" si="74"/>
        <v>5</v>
      </c>
      <c r="F953" s="35" t="str">
        <f t="shared" si="71"/>
        <v>Thursday</v>
      </c>
      <c r="G953" s="35">
        <f t="shared" si="72"/>
        <v>2</v>
      </c>
      <c r="H953" s="34">
        <f>CONVERT(INDEX(Htg_StPt_Sch_EZ!$C$4:$I$27,MATCH(Schedules_8760!$C953,Htg_StPt_Sch_EZ!$B$4:$B$27,0),MATCH(Schedules_8760!$F953,Htg_StPt_Sch_EZ!$C$3:$I$3,0)),"F","C")</f>
        <v>20.555555555555554</v>
      </c>
      <c r="I953" s="34">
        <f>CONVERT(INDEX(Htg_StPt_Sch_EZ!$C$31:$I$54,MATCH(Schedules_8760!$C953,Htg_StPt_Sch_EZ!$B$31:$B$54,0),MATCH(Schedules_8760!$F953,Htg_StPt_Sch_EZ!$C$30:$I$30,0)),"F","C")</f>
        <v>21.111111111111111</v>
      </c>
      <c r="J953" s="34">
        <f>CONVERT(INDEX(Clg_StPt_Sch_EZ!$C$4:$I$27,MATCH(Schedules_8760!$C953,Clg_StPt_Sch_EZ!$B$4:$B$27,0),MATCH(Schedules_8760!$F953,Clg_StPt_Sch_EZ!$C$3:$I$3,0)),"F","C")</f>
        <v>25.555555555555554</v>
      </c>
      <c r="K953" s="34">
        <f>CONVERT(INDEX(Clg_StPt_Sch_EZ!$C$31:$I$54,MATCH(Schedules_8760!$C953,Clg_StPt_Sch_EZ!$B$31:$B$54,0),MATCH(Schedules_8760!$F953,Clg_StPt_Sch_EZ!$C$30:$I$30,0)),"F","C")</f>
        <v>25</v>
      </c>
      <c r="L953" s="34">
        <f>CONVERT(INDEX(DHW_StPt_Sch_EZ!$C$4:$I$27,MATCH(Schedules_8760!$C953,DHW_StPt_Sch_EZ!$B$4:$B$27,0),MATCH(Schedules_8760!$F953,DHW_StPt_Sch_EZ!$C$3:$I$3,0)),"F","C")</f>
        <v>53.333333333333329</v>
      </c>
      <c r="M953" s="34">
        <f>CONVERT(INDEX(DHW_StPt_Sch_EZ!$C$31:$I$54,MATCH(Schedules_8760!$C953,DHW_StPt_Sch_EZ!$B$31:$B$54,0),MATCH(Schedules_8760!$F953,DHW_StPt_Sch_EZ!$C$30:$I$30,0)),"F","C")</f>
        <v>53.333333333333329</v>
      </c>
      <c r="N953" s="12"/>
      <c r="O953" s="12"/>
      <c r="P953" s="12"/>
    </row>
    <row r="954" spans="1:16" x14ac:dyDescent="0.25">
      <c r="A954" s="35">
        <v>953</v>
      </c>
      <c r="B954" s="89">
        <v>40.666666666666657</v>
      </c>
      <c r="C954" s="35">
        <f t="shared" si="70"/>
        <v>17</v>
      </c>
      <c r="D954" s="35">
        <f t="shared" si="73"/>
        <v>40</v>
      </c>
      <c r="E954" s="35">
        <f t="shared" si="74"/>
        <v>5</v>
      </c>
      <c r="F954" s="35" t="str">
        <f t="shared" si="71"/>
        <v>Thursday</v>
      </c>
      <c r="G954" s="35">
        <f t="shared" si="72"/>
        <v>2</v>
      </c>
      <c r="H954" s="34">
        <f>CONVERT(INDEX(Htg_StPt_Sch_EZ!$C$4:$I$27,MATCH(Schedules_8760!$C954,Htg_StPt_Sch_EZ!$B$4:$B$27,0),MATCH(Schedules_8760!$F954,Htg_StPt_Sch_EZ!$C$3:$I$3,0)),"F","C")</f>
        <v>20.555555555555554</v>
      </c>
      <c r="I954" s="34">
        <f>CONVERT(INDEX(Htg_StPt_Sch_EZ!$C$31:$I$54,MATCH(Schedules_8760!$C954,Htg_StPt_Sch_EZ!$B$31:$B$54,0),MATCH(Schedules_8760!$F954,Htg_StPt_Sch_EZ!$C$30:$I$30,0)),"F","C")</f>
        <v>17.777777777777779</v>
      </c>
      <c r="J954" s="34">
        <f>CONVERT(INDEX(Clg_StPt_Sch_EZ!$C$4:$I$27,MATCH(Schedules_8760!$C954,Clg_StPt_Sch_EZ!$B$4:$B$27,0),MATCH(Schedules_8760!$F954,Clg_StPt_Sch_EZ!$C$3:$I$3,0)),"F","C")</f>
        <v>25.555555555555554</v>
      </c>
      <c r="K954" s="34">
        <f>CONVERT(INDEX(Clg_StPt_Sch_EZ!$C$31:$I$54,MATCH(Schedules_8760!$C954,Clg_StPt_Sch_EZ!$B$31:$B$54,0),MATCH(Schedules_8760!$F954,Clg_StPt_Sch_EZ!$C$30:$I$30,0)),"F","C")</f>
        <v>25</v>
      </c>
      <c r="L954" s="34">
        <f>CONVERT(INDEX(DHW_StPt_Sch_EZ!$C$4:$I$27,MATCH(Schedules_8760!$C954,DHW_StPt_Sch_EZ!$B$4:$B$27,0),MATCH(Schedules_8760!$F954,DHW_StPt_Sch_EZ!$C$3:$I$3,0)),"F","C")</f>
        <v>53.333333333333329</v>
      </c>
      <c r="M954" s="34">
        <f>CONVERT(INDEX(DHW_StPt_Sch_EZ!$C$31:$I$54,MATCH(Schedules_8760!$C954,DHW_StPt_Sch_EZ!$B$31:$B$54,0),MATCH(Schedules_8760!$F954,DHW_StPt_Sch_EZ!$C$30:$I$30,0)),"F","C")</f>
        <v>53.333333333333329</v>
      </c>
      <c r="N954" s="12"/>
      <c r="O954" s="12"/>
      <c r="P954" s="12"/>
    </row>
    <row r="955" spans="1:16" x14ac:dyDescent="0.25">
      <c r="A955" s="35">
        <v>954</v>
      </c>
      <c r="B955" s="89">
        <v>40.708333333333343</v>
      </c>
      <c r="C955" s="35">
        <f t="shared" si="70"/>
        <v>18</v>
      </c>
      <c r="D955" s="35">
        <f t="shared" si="73"/>
        <v>40</v>
      </c>
      <c r="E955" s="35">
        <f t="shared" si="74"/>
        <v>5</v>
      </c>
      <c r="F955" s="35" t="str">
        <f t="shared" si="71"/>
        <v>Thursday</v>
      </c>
      <c r="G955" s="35">
        <f t="shared" si="72"/>
        <v>2</v>
      </c>
      <c r="H955" s="34">
        <f>CONVERT(INDEX(Htg_StPt_Sch_EZ!$C$4:$I$27,MATCH(Schedules_8760!$C955,Htg_StPt_Sch_EZ!$B$4:$B$27,0),MATCH(Schedules_8760!$F955,Htg_StPt_Sch_EZ!$C$3:$I$3,0)),"F","C")</f>
        <v>20.555555555555554</v>
      </c>
      <c r="I955" s="34">
        <f>CONVERT(INDEX(Htg_StPt_Sch_EZ!$C$31:$I$54,MATCH(Schedules_8760!$C955,Htg_StPt_Sch_EZ!$B$31:$B$54,0),MATCH(Schedules_8760!$F955,Htg_StPt_Sch_EZ!$C$30:$I$30,0)),"F","C")</f>
        <v>17.777777777777779</v>
      </c>
      <c r="J955" s="34">
        <f>CONVERT(INDEX(Clg_StPt_Sch_EZ!$C$4:$I$27,MATCH(Schedules_8760!$C955,Clg_StPt_Sch_EZ!$B$4:$B$27,0),MATCH(Schedules_8760!$F955,Clg_StPt_Sch_EZ!$C$3:$I$3,0)),"F","C")</f>
        <v>25.555555555555554</v>
      </c>
      <c r="K955" s="34">
        <f>CONVERT(INDEX(Clg_StPt_Sch_EZ!$C$31:$I$54,MATCH(Schedules_8760!$C955,Clg_StPt_Sch_EZ!$B$31:$B$54,0),MATCH(Schedules_8760!$F955,Clg_StPt_Sch_EZ!$C$30:$I$30,0)),"F","C")</f>
        <v>28.333333333333332</v>
      </c>
      <c r="L955" s="34">
        <f>CONVERT(INDEX(DHW_StPt_Sch_EZ!$C$4:$I$27,MATCH(Schedules_8760!$C955,DHW_StPt_Sch_EZ!$B$4:$B$27,0),MATCH(Schedules_8760!$F955,DHW_StPt_Sch_EZ!$C$3:$I$3,0)),"F","C")</f>
        <v>53.333333333333329</v>
      </c>
      <c r="M955" s="34">
        <f>CONVERT(INDEX(DHW_StPt_Sch_EZ!$C$31:$I$54,MATCH(Schedules_8760!$C955,DHW_StPt_Sch_EZ!$B$31:$B$54,0),MATCH(Schedules_8760!$F955,DHW_StPt_Sch_EZ!$C$30:$I$30,0)),"F","C")</f>
        <v>53.333333333333329</v>
      </c>
      <c r="N955" s="12"/>
      <c r="O955" s="12"/>
      <c r="P955" s="12"/>
    </row>
    <row r="956" spans="1:16" x14ac:dyDescent="0.25">
      <c r="A956" s="35">
        <v>955</v>
      </c>
      <c r="B956" s="89">
        <v>40.75</v>
      </c>
      <c r="C956" s="35">
        <f t="shared" si="70"/>
        <v>19</v>
      </c>
      <c r="D956" s="35">
        <f t="shared" si="73"/>
        <v>40</v>
      </c>
      <c r="E956" s="35">
        <f t="shared" si="74"/>
        <v>5</v>
      </c>
      <c r="F956" s="35" t="str">
        <f t="shared" si="71"/>
        <v>Thursday</v>
      </c>
      <c r="G956" s="35">
        <f t="shared" si="72"/>
        <v>2</v>
      </c>
      <c r="H956" s="34">
        <f>CONVERT(INDEX(Htg_StPt_Sch_EZ!$C$4:$I$27,MATCH(Schedules_8760!$C956,Htg_StPt_Sch_EZ!$B$4:$B$27,0),MATCH(Schedules_8760!$F956,Htg_StPt_Sch_EZ!$C$3:$I$3,0)),"F","C")</f>
        <v>20.555555555555554</v>
      </c>
      <c r="I956" s="34">
        <f>CONVERT(INDEX(Htg_StPt_Sch_EZ!$C$31:$I$54,MATCH(Schedules_8760!$C956,Htg_StPt_Sch_EZ!$B$31:$B$54,0),MATCH(Schedules_8760!$F956,Htg_StPt_Sch_EZ!$C$30:$I$30,0)),"F","C")</f>
        <v>18.333333333333332</v>
      </c>
      <c r="J956" s="34">
        <f>CONVERT(INDEX(Clg_StPt_Sch_EZ!$C$4:$I$27,MATCH(Schedules_8760!$C956,Clg_StPt_Sch_EZ!$B$4:$B$27,0),MATCH(Schedules_8760!$F956,Clg_StPt_Sch_EZ!$C$3:$I$3,0)),"F","C")</f>
        <v>25.555555555555554</v>
      </c>
      <c r="K956" s="34">
        <f>CONVERT(INDEX(Clg_StPt_Sch_EZ!$C$31:$I$54,MATCH(Schedules_8760!$C956,Clg_StPt_Sch_EZ!$B$31:$B$54,0),MATCH(Schedules_8760!$F956,Clg_StPt_Sch_EZ!$C$30:$I$30,0)),"F","C")</f>
        <v>28.333333333333332</v>
      </c>
      <c r="L956" s="34">
        <f>CONVERT(INDEX(DHW_StPt_Sch_EZ!$C$4:$I$27,MATCH(Schedules_8760!$C956,DHW_StPt_Sch_EZ!$B$4:$B$27,0),MATCH(Schedules_8760!$F956,DHW_StPt_Sch_EZ!$C$3:$I$3,0)),"F","C")</f>
        <v>53.333333333333329</v>
      </c>
      <c r="M956" s="34">
        <f>CONVERT(INDEX(DHW_StPt_Sch_EZ!$C$31:$I$54,MATCH(Schedules_8760!$C956,DHW_StPt_Sch_EZ!$B$31:$B$54,0),MATCH(Schedules_8760!$F956,DHW_StPt_Sch_EZ!$C$30:$I$30,0)),"F","C")</f>
        <v>53.333333333333329</v>
      </c>
      <c r="N956" s="12"/>
      <c r="O956" s="12"/>
      <c r="P956" s="12"/>
    </row>
    <row r="957" spans="1:16" x14ac:dyDescent="0.25">
      <c r="A957" s="35">
        <v>956</v>
      </c>
      <c r="B957" s="89">
        <v>40.791666666666657</v>
      </c>
      <c r="C957" s="35">
        <f t="shared" si="70"/>
        <v>20</v>
      </c>
      <c r="D957" s="35">
        <f t="shared" si="73"/>
        <v>40</v>
      </c>
      <c r="E957" s="35">
        <f t="shared" si="74"/>
        <v>5</v>
      </c>
      <c r="F957" s="35" t="str">
        <f t="shared" si="71"/>
        <v>Thursday</v>
      </c>
      <c r="G957" s="35">
        <f t="shared" si="72"/>
        <v>2</v>
      </c>
      <c r="H957" s="34">
        <f>CONVERT(INDEX(Htg_StPt_Sch_EZ!$C$4:$I$27,MATCH(Schedules_8760!$C957,Htg_StPt_Sch_EZ!$B$4:$B$27,0),MATCH(Schedules_8760!$F957,Htg_StPt_Sch_EZ!$C$3:$I$3,0)),"F","C")</f>
        <v>20.555555555555554</v>
      </c>
      <c r="I957" s="34">
        <f>CONVERT(INDEX(Htg_StPt_Sch_EZ!$C$31:$I$54,MATCH(Schedules_8760!$C957,Htg_StPt_Sch_EZ!$B$31:$B$54,0),MATCH(Schedules_8760!$F957,Htg_StPt_Sch_EZ!$C$30:$I$30,0)),"F","C")</f>
        <v>18.888888888888889</v>
      </c>
      <c r="J957" s="34">
        <f>CONVERT(INDEX(Clg_StPt_Sch_EZ!$C$4:$I$27,MATCH(Schedules_8760!$C957,Clg_StPt_Sch_EZ!$B$4:$B$27,0),MATCH(Schedules_8760!$F957,Clg_StPt_Sch_EZ!$C$3:$I$3,0)),"F","C")</f>
        <v>25.555555555555554</v>
      </c>
      <c r="K957" s="34">
        <f>CONVERT(INDEX(Clg_StPt_Sch_EZ!$C$31:$I$54,MATCH(Schedules_8760!$C957,Clg_StPt_Sch_EZ!$B$31:$B$54,0),MATCH(Schedules_8760!$F957,Clg_StPt_Sch_EZ!$C$30:$I$30,0)),"F","C")</f>
        <v>28.333333333333332</v>
      </c>
      <c r="L957" s="34">
        <f>CONVERT(INDEX(DHW_StPt_Sch_EZ!$C$4:$I$27,MATCH(Schedules_8760!$C957,DHW_StPt_Sch_EZ!$B$4:$B$27,0),MATCH(Schedules_8760!$F957,DHW_StPt_Sch_EZ!$C$3:$I$3,0)),"F","C")</f>
        <v>53.333333333333329</v>
      </c>
      <c r="M957" s="34">
        <f>CONVERT(INDEX(DHW_StPt_Sch_EZ!$C$31:$I$54,MATCH(Schedules_8760!$C957,DHW_StPt_Sch_EZ!$B$31:$B$54,0),MATCH(Schedules_8760!$F957,DHW_StPt_Sch_EZ!$C$30:$I$30,0)),"F","C")</f>
        <v>53.333333333333329</v>
      </c>
      <c r="N957" s="12"/>
      <c r="O957" s="12"/>
      <c r="P957" s="12"/>
    </row>
    <row r="958" spans="1:16" x14ac:dyDescent="0.25">
      <c r="A958" s="35">
        <v>957</v>
      </c>
      <c r="B958" s="89">
        <v>40.833333333333343</v>
      </c>
      <c r="C958" s="35">
        <f t="shared" si="70"/>
        <v>21</v>
      </c>
      <c r="D958" s="35">
        <f t="shared" si="73"/>
        <v>40</v>
      </c>
      <c r="E958" s="35">
        <f t="shared" si="74"/>
        <v>5</v>
      </c>
      <c r="F958" s="35" t="str">
        <f t="shared" si="71"/>
        <v>Thursday</v>
      </c>
      <c r="G958" s="35">
        <f t="shared" si="72"/>
        <v>2</v>
      </c>
      <c r="H958" s="34">
        <f>CONVERT(INDEX(Htg_StPt_Sch_EZ!$C$4:$I$27,MATCH(Schedules_8760!$C958,Htg_StPt_Sch_EZ!$B$4:$B$27,0),MATCH(Schedules_8760!$F958,Htg_StPt_Sch_EZ!$C$3:$I$3,0)),"F","C")</f>
        <v>20.555555555555554</v>
      </c>
      <c r="I958" s="34">
        <f>CONVERT(INDEX(Htg_StPt_Sch_EZ!$C$31:$I$54,MATCH(Schedules_8760!$C958,Htg_StPt_Sch_EZ!$B$31:$B$54,0),MATCH(Schedules_8760!$F958,Htg_StPt_Sch_EZ!$C$30:$I$30,0)),"F","C")</f>
        <v>19.444444444444443</v>
      </c>
      <c r="J958" s="34">
        <f>CONVERT(INDEX(Clg_StPt_Sch_EZ!$C$4:$I$27,MATCH(Schedules_8760!$C958,Clg_StPt_Sch_EZ!$B$4:$B$27,0),MATCH(Schedules_8760!$F958,Clg_StPt_Sch_EZ!$C$3:$I$3,0)),"F","C")</f>
        <v>25.555555555555554</v>
      </c>
      <c r="K958" s="34">
        <f>CONVERT(INDEX(Clg_StPt_Sch_EZ!$C$31:$I$54,MATCH(Schedules_8760!$C958,Clg_StPt_Sch_EZ!$B$31:$B$54,0),MATCH(Schedules_8760!$F958,Clg_StPt_Sch_EZ!$C$30:$I$30,0)),"F","C")</f>
        <v>28.333333333333332</v>
      </c>
      <c r="L958" s="34">
        <f>CONVERT(INDEX(DHW_StPt_Sch_EZ!$C$4:$I$27,MATCH(Schedules_8760!$C958,DHW_StPt_Sch_EZ!$B$4:$B$27,0),MATCH(Schedules_8760!$F958,DHW_StPt_Sch_EZ!$C$3:$I$3,0)),"F","C")</f>
        <v>53.333333333333329</v>
      </c>
      <c r="M958" s="34">
        <f>CONVERT(INDEX(DHW_StPt_Sch_EZ!$C$31:$I$54,MATCH(Schedules_8760!$C958,DHW_StPt_Sch_EZ!$B$31:$B$54,0),MATCH(Schedules_8760!$F958,DHW_StPt_Sch_EZ!$C$30:$I$30,0)),"F","C")</f>
        <v>53.333333333333329</v>
      </c>
      <c r="N958" s="12"/>
      <c r="O958" s="12"/>
      <c r="P958" s="12"/>
    </row>
    <row r="959" spans="1:16" x14ac:dyDescent="0.25">
      <c r="A959" s="35">
        <v>958</v>
      </c>
      <c r="B959" s="89">
        <v>40.875</v>
      </c>
      <c r="C959" s="35">
        <f t="shared" si="70"/>
        <v>22</v>
      </c>
      <c r="D959" s="35">
        <f t="shared" si="73"/>
        <v>40</v>
      </c>
      <c r="E959" s="35">
        <f t="shared" si="74"/>
        <v>5</v>
      </c>
      <c r="F959" s="35" t="str">
        <f t="shared" si="71"/>
        <v>Thursday</v>
      </c>
      <c r="G959" s="35">
        <f t="shared" si="72"/>
        <v>2</v>
      </c>
      <c r="H959" s="34">
        <f>CONVERT(INDEX(Htg_StPt_Sch_EZ!$C$4:$I$27,MATCH(Schedules_8760!$C959,Htg_StPt_Sch_EZ!$B$4:$B$27,0),MATCH(Schedules_8760!$F959,Htg_StPt_Sch_EZ!$C$3:$I$3,0)),"F","C")</f>
        <v>20.555555555555554</v>
      </c>
      <c r="I959" s="34">
        <f>CONVERT(INDEX(Htg_StPt_Sch_EZ!$C$31:$I$54,MATCH(Schedules_8760!$C959,Htg_StPt_Sch_EZ!$B$31:$B$54,0),MATCH(Schedules_8760!$F959,Htg_StPt_Sch_EZ!$C$30:$I$30,0)),"F","C")</f>
        <v>19.444444444444443</v>
      </c>
      <c r="J959" s="34">
        <f>CONVERT(INDEX(Clg_StPt_Sch_EZ!$C$4:$I$27,MATCH(Schedules_8760!$C959,Clg_StPt_Sch_EZ!$B$4:$B$27,0),MATCH(Schedules_8760!$F959,Clg_StPt_Sch_EZ!$C$3:$I$3,0)),"F","C")</f>
        <v>25.555555555555554</v>
      </c>
      <c r="K959" s="34">
        <f>CONVERT(INDEX(Clg_StPt_Sch_EZ!$C$31:$I$54,MATCH(Schedules_8760!$C959,Clg_StPt_Sch_EZ!$B$31:$B$54,0),MATCH(Schedules_8760!$F959,Clg_StPt_Sch_EZ!$C$30:$I$30,0)),"F","C")</f>
        <v>28.333333333333332</v>
      </c>
      <c r="L959" s="34">
        <f>CONVERT(INDEX(DHW_StPt_Sch_EZ!$C$4:$I$27,MATCH(Schedules_8760!$C959,DHW_StPt_Sch_EZ!$B$4:$B$27,0),MATCH(Schedules_8760!$F959,DHW_StPt_Sch_EZ!$C$3:$I$3,0)),"F","C")</f>
        <v>53.333333333333329</v>
      </c>
      <c r="M959" s="34">
        <f>CONVERT(INDEX(DHW_StPt_Sch_EZ!$C$31:$I$54,MATCH(Schedules_8760!$C959,DHW_StPt_Sch_EZ!$B$31:$B$54,0),MATCH(Schedules_8760!$F959,DHW_StPt_Sch_EZ!$C$30:$I$30,0)),"F","C")</f>
        <v>53.333333333333329</v>
      </c>
      <c r="N959" s="12"/>
      <c r="O959" s="12"/>
      <c r="P959" s="12"/>
    </row>
    <row r="960" spans="1:16" x14ac:dyDescent="0.25">
      <c r="A960" s="35">
        <v>959</v>
      </c>
      <c r="B960" s="89">
        <v>40.916666666666657</v>
      </c>
      <c r="C960" s="35">
        <f t="shared" si="70"/>
        <v>23</v>
      </c>
      <c r="D960" s="35">
        <f t="shared" si="73"/>
        <v>40</v>
      </c>
      <c r="E960" s="35">
        <f t="shared" si="74"/>
        <v>5</v>
      </c>
      <c r="F960" s="35" t="str">
        <f t="shared" si="71"/>
        <v>Thursday</v>
      </c>
      <c r="G960" s="35">
        <f t="shared" si="72"/>
        <v>2</v>
      </c>
      <c r="H960" s="34">
        <f>CONVERT(INDEX(Htg_StPt_Sch_EZ!$C$4:$I$27,MATCH(Schedules_8760!$C960,Htg_StPt_Sch_EZ!$B$4:$B$27,0),MATCH(Schedules_8760!$F960,Htg_StPt_Sch_EZ!$C$3:$I$3,0)),"F","C")</f>
        <v>20.555555555555554</v>
      </c>
      <c r="I960" s="34">
        <f>CONVERT(INDEX(Htg_StPt_Sch_EZ!$C$31:$I$54,MATCH(Schedules_8760!$C960,Htg_StPt_Sch_EZ!$B$31:$B$54,0),MATCH(Schedules_8760!$F960,Htg_StPt_Sch_EZ!$C$30:$I$30,0)),"F","C")</f>
        <v>19.444444444444443</v>
      </c>
      <c r="J960" s="34">
        <f>CONVERT(INDEX(Clg_StPt_Sch_EZ!$C$4:$I$27,MATCH(Schedules_8760!$C960,Clg_StPt_Sch_EZ!$B$4:$B$27,0),MATCH(Schedules_8760!$F960,Clg_StPt_Sch_EZ!$C$3:$I$3,0)),"F","C")</f>
        <v>25.555555555555554</v>
      </c>
      <c r="K960" s="34">
        <f>CONVERT(INDEX(Clg_StPt_Sch_EZ!$C$31:$I$54,MATCH(Schedules_8760!$C960,Clg_StPt_Sch_EZ!$B$31:$B$54,0),MATCH(Schedules_8760!$F960,Clg_StPt_Sch_EZ!$C$30:$I$30,0)),"F","C")</f>
        <v>28.333333333333332</v>
      </c>
      <c r="L960" s="34">
        <f>CONVERT(INDEX(DHW_StPt_Sch_EZ!$C$4:$I$27,MATCH(Schedules_8760!$C960,DHW_StPt_Sch_EZ!$B$4:$B$27,0),MATCH(Schedules_8760!$F960,DHW_StPt_Sch_EZ!$C$3:$I$3,0)),"F","C")</f>
        <v>53.333333333333329</v>
      </c>
      <c r="M960" s="34">
        <f>CONVERT(INDEX(DHW_StPt_Sch_EZ!$C$31:$I$54,MATCH(Schedules_8760!$C960,DHW_StPt_Sch_EZ!$B$31:$B$54,0),MATCH(Schedules_8760!$F960,DHW_StPt_Sch_EZ!$C$30:$I$30,0)),"F","C")</f>
        <v>53.333333333333329</v>
      </c>
      <c r="N960" s="12"/>
      <c r="O960" s="12"/>
      <c r="P960" s="12"/>
    </row>
    <row r="961" spans="1:16" x14ac:dyDescent="0.25">
      <c r="A961" s="35">
        <v>960</v>
      </c>
      <c r="B961" s="89">
        <v>40.958333333333343</v>
      </c>
      <c r="C961" s="35">
        <f t="shared" si="70"/>
        <v>24</v>
      </c>
      <c r="D961" s="35">
        <f t="shared" si="73"/>
        <v>40</v>
      </c>
      <c r="E961" s="35">
        <f t="shared" si="74"/>
        <v>5</v>
      </c>
      <c r="F961" s="35" t="str">
        <f t="shared" si="71"/>
        <v>Thursday</v>
      </c>
      <c r="G961" s="35">
        <f t="shared" si="72"/>
        <v>2</v>
      </c>
      <c r="H961" s="34">
        <f>CONVERT(INDEX(Htg_StPt_Sch_EZ!$C$4:$I$27,MATCH(Schedules_8760!$C961,Htg_StPt_Sch_EZ!$B$4:$B$27,0),MATCH(Schedules_8760!$F961,Htg_StPt_Sch_EZ!$C$3:$I$3,0)),"F","C")</f>
        <v>20.555555555555554</v>
      </c>
      <c r="I961" s="34">
        <f>CONVERT(INDEX(Htg_StPt_Sch_EZ!$C$31:$I$54,MATCH(Schedules_8760!$C961,Htg_StPt_Sch_EZ!$B$31:$B$54,0),MATCH(Schedules_8760!$F961,Htg_StPt_Sch_EZ!$C$30:$I$30,0)),"F","C")</f>
        <v>19.444444444444443</v>
      </c>
      <c r="J961" s="34">
        <f>CONVERT(INDEX(Clg_StPt_Sch_EZ!$C$4:$I$27,MATCH(Schedules_8760!$C961,Clg_StPt_Sch_EZ!$B$4:$B$27,0),MATCH(Schedules_8760!$F961,Clg_StPt_Sch_EZ!$C$3:$I$3,0)),"F","C")</f>
        <v>25.555555555555554</v>
      </c>
      <c r="K961" s="34">
        <f>CONVERT(INDEX(Clg_StPt_Sch_EZ!$C$31:$I$54,MATCH(Schedules_8760!$C961,Clg_StPt_Sch_EZ!$B$31:$B$54,0),MATCH(Schedules_8760!$F961,Clg_StPt_Sch_EZ!$C$30:$I$30,0)),"F","C")</f>
        <v>28.333333333333332</v>
      </c>
      <c r="L961" s="34">
        <f>CONVERT(INDEX(DHW_StPt_Sch_EZ!$C$4:$I$27,MATCH(Schedules_8760!$C961,DHW_StPt_Sch_EZ!$B$4:$B$27,0),MATCH(Schedules_8760!$F961,DHW_StPt_Sch_EZ!$C$3:$I$3,0)),"F","C")</f>
        <v>53.333333333333329</v>
      </c>
      <c r="M961" s="34">
        <f>CONVERT(INDEX(DHW_StPt_Sch_EZ!$C$31:$I$54,MATCH(Schedules_8760!$C961,DHW_StPt_Sch_EZ!$B$31:$B$54,0),MATCH(Schedules_8760!$F961,DHW_StPt_Sch_EZ!$C$30:$I$30,0)),"F","C")</f>
        <v>53.333333333333329</v>
      </c>
      <c r="N961" s="12"/>
      <c r="O961" s="12"/>
      <c r="P961" s="12"/>
    </row>
    <row r="962" spans="1:16" x14ac:dyDescent="0.25">
      <c r="A962" s="35">
        <v>961</v>
      </c>
      <c r="B962" s="89">
        <v>41</v>
      </c>
      <c r="C962" s="35">
        <f t="shared" ref="C962:C1025" si="75">HOUR(B962)+1</f>
        <v>1</v>
      </c>
      <c r="D962" s="35">
        <f t="shared" si="73"/>
        <v>41</v>
      </c>
      <c r="E962" s="35">
        <f t="shared" si="74"/>
        <v>6</v>
      </c>
      <c r="F962" s="35" t="str">
        <f t="shared" ref="F962:F1025" si="76">IF(E962=1,"Sunday",IF(E962=2,"Monday",IF(E962=3,"Tuesday",IF(E962=4,"Wednesday",IF(E962=5,"Thursday",IF(E962=6,"Friday","Saturday"))))))</f>
        <v>Friday</v>
      </c>
      <c r="G962" s="35">
        <f t="shared" ref="G962:G1025" si="77">MONTH(B962)</f>
        <v>2</v>
      </c>
      <c r="H962" s="34">
        <f>CONVERT(INDEX(Htg_StPt_Sch_EZ!$C$4:$I$27,MATCH(Schedules_8760!$C962,Htg_StPt_Sch_EZ!$B$4:$B$27,0),MATCH(Schedules_8760!$F962,Htg_StPt_Sch_EZ!$C$3:$I$3,0)),"F","C")</f>
        <v>20.555555555555554</v>
      </c>
      <c r="I962" s="34">
        <f>CONVERT(INDEX(Htg_StPt_Sch_EZ!$C$31:$I$54,MATCH(Schedules_8760!$C962,Htg_StPt_Sch_EZ!$B$31:$B$54,0),MATCH(Schedules_8760!$F962,Htg_StPt_Sch_EZ!$C$30:$I$30,0)),"F","C")</f>
        <v>19.444444444444443</v>
      </c>
      <c r="J962" s="34">
        <f>CONVERT(INDEX(Clg_StPt_Sch_EZ!$C$4:$I$27,MATCH(Schedules_8760!$C962,Clg_StPt_Sch_EZ!$B$4:$B$27,0),MATCH(Schedules_8760!$F962,Clg_StPt_Sch_EZ!$C$3:$I$3,0)),"F","C")</f>
        <v>25.555555555555554</v>
      </c>
      <c r="K962" s="34">
        <f>CONVERT(INDEX(Clg_StPt_Sch_EZ!$C$31:$I$54,MATCH(Schedules_8760!$C962,Clg_StPt_Sch_EZ!$B$31:$B$54,0),MATCH(Schedules_8760!$F962,Clg_StPt_Sch_EZ!$C$30:$I$30,0)),"F","C")</f>
        <v>28.333333333333332</v>
      </c>
      <c r="L962" s="34">
        <f>CONVERT(INDEX(DHW_StPt_Sch_EZ!$C$4:$I$27,MATCH(Schedules_8760!$C962,DHW_StPt_Sch_EZ!$B$4:$B$27,0),MATCH(Schedules_8760!$F962,DHW_StPt_Sch_EZ!$C$3:$I$3,0)),"F","C")</f>
        <v>53.333333333333329</v>
      </c>
      <c r="M962" s="34">
        <f>CONVERT(INDEX(DHW_StPt_Sch_EZ!$C$31:$I$54,MATCH(Schedules_8760!$C962,DHW_StPt_Sch_EZ!$B$31:$B$54,0),MATCH(Schedules_8760!$F962,DHW_StPt_Sch_EZ!$C$30:$I$30,0)),"F","C")</f>
        <v>53.333333333333329</v>
      </c>
      <c r="N962" s="12"/>
      <c r="O962" s="12"/>
      <c r="P962" s="12"/>
    </row>
    <row r="963" spans="1:16" x14ac:dyDescent="0.25">
      <c r="A963" s="35">
        <v>962</v>
      </c>
      <c r="B963" s="89">
        <v>41.041666666666657</v>
      </c>
      <c r="C963" s="35">
        <f t="shared" si="75"/>
        <v>2</v>
      </c>
      <c r="D963" s="35">
        <f t="shared" ref="D963:D1026" si="78">IF(C963=1,D962+1,D962)</f>
        <v>41</v>
      </c>
      <c r="E963" s="35">
        <f t="shared" ref="E963:E1026" si="79">IF(AND(C963=1,E962=7),1,IF(C963=1,E962+1,E962))</f>
        <v>6</v>
      </c>
      <c r="F963" s="35" t="str">
        <f t="shared" si="76"/>
        <v>Friday</v>
      </c>
      <c r="G963" s="35">
        <f t="shared" si="77"/>
        <v>2</v>
      </c>
      <c r="H963" s="34">
        <f>CONVERT(INDEX(Htg_StPt_Sch_EZ!$C$4:$I$27,MATCH(Schedules_8760!$C963,Htg_StPt_Sch_EZ!$B$4:$B$27,0),MATCH(Schedules_8760!$F963,Htg_StPt_Sch_EZ!$C$3:$I$3,0)),"F","C")</f>
        <v>20.555555555555554</v>
      </c>
      <c r="I963" s="34">
        <f>CONVERT(INDEX(Htg_StPt_Sch_EZ!$C$31:$I$54,MATCH(Schedules_8760!$C963,Htg_StPt_Sch_EZ!$B$31:$B$54,0),MATCH(Schedules_8760!$F963,Htg_StPt_Sch_EZ!$C$30:$I$30,0)),"F","C")</f>
        <v>19.444444444444443</v>
      </c>
      <c r="J963" s="34">
        <f>CONVERT(INDEX(Clg_StPt_Sch_EZ!$C$4:$I$27,MATCH(Schedules_8760!$C963,Clg_StPt_Sch_EZ!$B$4:$B$27,0),MATCH(Schedules_8760!$F963,Clg_StPt_Sch_EZ!$C$3:$I$3,0)),"F","C")</f>
        <v>25.555555555555554</v>
      </c>
      <c r="K963" s="34">
        <f>CONVERT(INDEX(Clg_StPt_Sch_EZ!$C$31:$I$54,MATCH(Schedules_8760!$C963,Clg_StPt_Sch_EZ!$B$31:$B$54,0),MATCH(Schedules_8760!$F963,Clg_StPt_Sch_EZ!$C$30:$I$30,0)),"F","C")</f>
        <v>28.333333333333332</v>
      </c>
      <c r="L963" s="34">
        <f>CONVERT(INDEX(DHW_StPt_Sch_EZ!$C$4:$I$27,MATCH(Schedules_8760!$C963,DHW_StPt_Sch_EZ!$B$4:$B$27,0),MATCH(Schedules_8760!$F963,DHW_StPt_Sch_EZ!$C$3:$I$3,0)),"F","C")</f>
        <v>53.333333333333329</v>
      </c>
      <c r="M963" s="34">
        <f>CONVERT(INDEX(DHW_StPt_Sch_EZ!$C$31:$I$54,MATCH(Schedules_8760!$C963,DHW_StPt_Sch_EZ!$B$31:$B$54,0),MATCH(Schedules_8760!$F963,DHW_StPt_Sch_EZ!$C$30:$I$30,0)),"F","C")</f>
        <v>53.333333333333329</v>
      </c>
      <c r="N963" s="12"/>
      <c r="O963" s="12"/>
      <c r="P963" s="12"/>
    </row>
    <row r="964" spans="1:16" x14ac:dyDescent="0.25">
      <c r="A964" s="35">
        <v>963</v>
      </c>
      <c r="B964" s="89">
        <v>41.083333333333343</v>
      </c>
      <c r="C964" s="35">
        <f t="shared" si="75"/>
        <v>3</v>
      </c>
      <c r="D964" s="35">
        <f t="shared" si="78"/>
        <v>41</v>
      </c>
      <c r="E964" s="35">
        <f t="shared" si="79"/>
        <v>6</v>
      </c>
      <c r="F964" s="35" t="str">
        <f t="shared" si="76"/>
        <v>Friday</v>
      </c>
      <c r="G964" s="35">
        <f t="shared" si="77"/>
        <v>2</v>
      </c>
      <c r="H964" s="34">
        <f>CONVERT(INDEX(Htg_StPt_Sch_EZ!$C$4:$I$27,MATCH(Schedules_8760!$C964,Htg_StPt_Sch_EZ!$B$4:$B$27,0),MATCH(Schedules_8760!$F964,Htg_StPt_Sch_EZ!$C$3:$I$3,0)),"F","C")</f>
        <v>20.555555555555554</v>
      </c>
      <c r="I964" s="34">
        <f>CONVERT(INDEX(Htg_StPt_Sch_EZ!$C$31:$I$54,MATCH(Schedules_8760!$C964,Htg_StPt_Sch_EZ!$B$31:$B$54,0),MATCH(Schedules_8760!$F964,Htg_StPt_Sch_EZ!$C$30:$I$30,0)),"F","C")</f>
        <v>19.444444444444443</v>
      </c>
      <c r="J964" s="34">
        <f>CONVERT(INDEX(Clg_StPt_Sch_EZ!$C$4:$I$27,MATCH(Schedules_8760!$C964,Clg_StPt_Sch_EZ!$B$4:$B$27,0),MATCH(Schedules_8760!$F964,Clg_StPt_Sch_EZ!$C$3:$I$3,0)),"F","C")</f>
        <v>25.555555555555554</v>
      </c>
      <c r="K964" s="34">
        <f>CONVERT(INDEX(Clg_StPt_Sch_EZ!$C$31:$I$54,MATCH(Schedules_8760!$C964,Clg_StPt_Sch_EZ!$B$31:$B$54,0),MATCH(Schedules_8760!$F964,Clg_StPt_Sch_EZ!$C$30:$I$30,0)),"F","C")</f>
        <v>28.333333333333332</v>
      </c>
      <c r="L964" s="34">
        <f>CONVERT(INDEX(DHW_StPt_Sch_EZ!$C$4:$I$27,MATCH(Schedules_8760!$C964,DHW_StPt_Sch_EZ!$B$4:$B$27,0),MATCH(Schedules_8760!$F964,DHW_StPt_Sch_EZ!$C$3:$I$3,0)),"F","C")</f>
        <v>53.333333333333329</v>
      </c>
      <c r="M964" s="34">
        <f>CONVERT(INDEX(DHW_StPt_Sch_EZ!$C$31:$I$54,MATCH(Schedules_8760!$C964,DHW_StPt_Sch_EZ!$B$31:$B$54,0),MATCH(Schedules_8760!$F964,DHW_StPt_Sch_EZ!$C$30:$I$30,0)),"F","C")</f>
        <v>53.333333333333329</v>
      </c>
      <c r="N964" s="12"/>
      <c r="O964" s="12"/>
      <c r="P964" s="12"/>
    </row>
    <row r="965" spans="1:16" x14ac:dyDescent="0.25">
      <c r="A965" s="35">
        <v>964</v>
      </c>
      <c r="B965" s="89">
        <v>41.125</v>
      </c>
      <c r="C965" s="35">
        <f t="shared" si="75"/>
        <v>4</v>
      </c>
      <c r="D965" s="35">
        <f t="shared" si="78"/>
        <v>41</v>
      </c>
      <c r="E965" s="35">
        <f t="shared" si="79"/>
        <v>6</v>
      </c>
      <c r="F965" s="35" t="str">
        <f t="shared" si="76"/>
        <v>Friday</v>
      </c>
      <c r="G965" s="35">
        <f t="shared" si="77"/>
        <v>2</v>
      </c>
      <c r="H965" s="34">
        <f>CONVERT(INDEX(Htg_StPt_Sch_EZ!$C$4:$I$27,MATCH(Schedules_8760!$C965,Htg_StPt_Sch_EZ!$B$4:$B$27,0),MATCH(Schedules_8760!$F965,Htg_StPt_Sch_EZ!$C$3:$I$3,0)),"F","C")</f>
        <v>20.555555555555554</v>
      </c>
      <c r="I965" s="34">
        <f>CONVERT(INDEX(Htg_StPt_Sch_EZ!$C$31:$I$54,MATCH(Schedules_8760!$C965,Htg_StPt_Sch_EZ!$B$31:$B$54,0),MATCH(Schedules_8760!$F965,Htg_StPt_Sch_EZ!$C$30:$I$30,0)),"F","C")</f>
        <v>19.444444444444443</v>
      </c>
      <c r="J965" s="34">
        <f>CONVERT(INDEX(Clg_StPt_Sch_EZ!$C$4:$I$27,MATCH(Schedules_8760!$C965,Clg_StPt_Sch_EZ!$B$4:$B$27,0),MATCH(Schedules_8760!$F965,Clg_StPt_Sch_EZ!$C$3:$I$3,0)),"F","C")</f>
        <v>25.555555555555554</v>
      </c>
      <c r="K965" s="34">
        <f>CONVERT(INDEX(Clg_StPt_Sch_EZ!$C$31:$I$54,MATCH(Schedules_8760!$C965,Clg_StPt_Sch_EZ!$B$31:$B$54,0),MATCH(Schedules_8760!$F965,Clg_StPt_Sch_EZ!$C$30:$I$30,0)),"F","C")</f>
        <v>28.333333333333332</v>
      </c>
      <c r="L965" s="34">
        <f>CONVERT(INDEX(DHW_StPt_Sch_EZ!$C$4:$I$27,MATCH(Schedules_8760!$C965,DHW_StPt_Sch_EZ!$B$4:$B$27,0),MATCH(Schedules_8760!$F965,DHW_StPt_Sch_EZ!$C$3:$I$3,0)),"F","C")</f>
        <v>53.333333333333329</v>
      </c>
      <c r="M965" s="34">
        <f>CONVERT(INDEX(DHW_StPt_Sch_EZ!$C$31:$I$54,MATCH(Schedules_8760!$C965,DHW_StPt_Sch_EZ!$B$31:$B$54,0),MATCH(Schedules_8760!$F965,DHW_StPt_Sch_EZ!$C$30:$I$30,0)),"F","C")</f>
        <v>53.333333333333329</v>
      </c>
      <c r="N965" s="12"/>
      <c r="O965" s="12"/>
      <c r="P965" s="12"/>
    </row>
    <row r="966" spans="1:16" x14ac:dyDescent="0.25">
      <c r="A966" s="35">
        <v>965</v>
      </c>
      <c r="B966" s="89">
        <v>41.166666666666657</v>
      </c>
      <c r="C966" s="35">
        <f t="shared" si="75"/>
        <v>5</v>
      </c>
      <c r="D966" s="35">
        <f t="shared" si="78"/>
        <v>41</v>
      </c>
      <c r="E966" s="35">
        <f t="shared" si="79"/>
        <v>6</v>
      </c>
      <c r="F966" s="35" t="str">
        <f t="shared" si="76"/>
        <v>Friday</v>
      </c>
      <c r="G966" s="35">
        <f t="shared" si="77"/>
        <v>2</v>
      </c>
      <c r="H966" s="34">
        <f>CONVERT(INDEX(Htg_StPt_Sch_EZ!$C$4:$I$27,MATCH(Schedules_8760!$C966,Htg_StPt_Sch_EZ!$B$4:$B$27,0),MATCH(Schedules_8760!$F966,Htg_StPt_Sch_EZ!$C$3:$I$3,0)),"F","C")</f>
        <v>20.555555555555554</v>
      </c>
      <c r="I966" s="34">
        <f>CONVERT(INDEX(Htg_StPt_Sch_EZ!$C$31:$I$54,MATCH(Schedules_8760!$C966,Htg_StPt_Sch_EZ!$B$31:$B$54,0),MATCH(Schedules_8760!$F966,Htg_StPt_Sch_EZ!$C$30:$I$30,0)),"F","C")</f>
        <v>19.444444444444443</v>
      </c>
      <c r="J966" s="34">
        <f>CONVERT(INDEX(Clg_StPt_Sch_EZ!$C$4:$I$27,MATCH(Schedules_8760!$C966,Clg_StPt_Sch_EZ!$B$4:$B$27,0),MATCH(Schedules_8760!$F966,Clg_StPt_Sch_EZ!$C$3:$I$3,0)),"F","C")</f>
        <v>25.555555555555554</v>
      </c>
      <c r="K966" s="34">
        <f>CONVERT(INDEX(Clg_StPt_Sch_EZ!$C$31:$I$54,MATCH(Schedules_8760!$C966,Clg_StPt_Sch_EZ!$B$31:$B$54,0),MATCH(Schedules_8760!$F966,Clg_StPt_Sch_EZ!$C$30:$I$30,0)),"F","C")</f>
        <v>28.333333333333332</v>
      </c>
      <c r="L966" s="34">
        <f>CONVERT(INDEX(DHW_StPt_Sch_EZ!$C$4:$I$27,MATCH(Schedules_8760!$C966,DHW_StPt_Sch_EZ!$B$4:$B$27,0),MATCH(Schedules_8760!$F966,DHW_StPt_Sch_EZ!$C$3:$I$3,0)),"F","C")</f>
        <v>53.333333333333329</v>
      </c>
      <c r="M966" s="34">
        <f>CONVERT(INDEX(DHW_StPt_Sch_EZ!$C$31:$I$54,MATCH(Schedules_8760!$C966,DHW_StPt_Sch_EZ!$B$31:$B$54,0),MATCH(Schedules_8760!$F966,DHW_StPt_Sch_EZ!$C$30:$I$30,0)),"F","C")</f>
        <v>53.333333333333329</v>
      </c>
      <c r="N966" s="12"/>
      <c r="O966" s="12"/>
      <c r="P966" s="12"/>
    </row>
    <row r="967" spans="1:16" x14ac:dyDescent="0.25">
      <c r="A967" s="35">
        <v>966</v>
      </c>
      <c r="B967" s="89">
        <v>41.208333333333343</v>
      </c>
      <c r="C967" s="35">
        <f t="shared" si="75"/>
        <v>6</v>
      </c>
      <c r="D967" s="35">
        <f t="shared" si="78"/>
        <v>41</v>
      </c>
      <c r="E967" s="35">
        <f t="shared" si="79"/>
        <v>6</v>
      </c>
      <c r="F967" s="35" t="str">
        <f t="shared" si="76"/>
        <v>Friday</v>
      </c>
      <c r="G967" s="35">
        <f t="shared" si="77"/>
        <v>2</v>
      </c>
      <c r="H967" s="34">
        <f>CONVERT(INDEX(Htg_StPt_Sch_EZ!$C$4:$I$27,MATCH(Schedules_8760!$C967,Htg_StPt_Sch_EZ!$B$4:$B$27,0),MATCH(Schedules_8760!$F967,Htg_StPt_Sch_EZ!$C$3:$I$3,0)),"F","C")</f>
        <v>20.555555555555554</v>
      </c>
      <c r="I967" s="34">
        <f>CONVERT(INDEX(Htg_StPt_Sch_EZ!$C$31:$I$54,MATCH(Schedules_8760!$C967,Htg_StPt_Sch_EZ!$B$31:$B$54,0),MATCH(Schedules_8760!$F967,Htg_StPt_Sch_EZ!$C$30:$I$30,0)),"F","C")</f>
        <v>19.444444444444443</v>
      </c>
      <c r="J967" s="34">
        <f>CONVERT(INDEX(Clg_StPt_Sch_EZ!$C$4:$I$27,MATCH(Schedules_8760!$C967,Clg_StPt_Sch_EZ!$B$4:$B$27,0),MATCH(Schedules_8760!$F967,Clg_StPt_Sch_EZ!$C$3:$I$3,0)),"F","C")</f>
        <v>25.555555555555554</v>
      </c>
      <c r="K967" s="34">
        <f>CONVERT(INDEX(Clg_StPt_Sch_EZ!$C$31:$I$54,MATCH(Schedules_8760!$C967,Clg_StPt_Sch_EZ!$B$31:$B$54,0),MATCH(Schedules_8760!$F967,Clg_StPt_Sch_EZ!$C$30:$I$30,0)),"F","C")</f>
        <v>28.333333333333332</v>
      </c>
      <c r="L967" s="34">
        <f>CONVERT(INDEX(DHW_StPt_Sch_EZ!$C$4:$I$27,MATCH(Schedules_8760!$C967,DHW_StPt_Sch_EZ!$B$4:$B$27,0),MATCH(Schedules_8760!$F967,DHW_StPt_Sch_EZ!$C$3:$I$3,0)),"F","C")</f>
        <v>53.333333333333329</v>
      </c>
      <c r="M967" s="34">
        <f>CONVERT(INDEX(DHW_StPt_Sch_EZ!$C$31:$I$54,MATCH(Schedules_8760!$C967,DHW_StPt_Sch_EZ!$B$31:$B$54,0),MATCH(Schedules_8760!$F967,DHW_StPt_Sch_EZ!$C$30:$I$30,0)),"F","C")</f>
        <v>53.333333333333329</v>
      </c>
      <c r="N967" s="12"/>
      <c r="O967" s="12"/>
      <c r="P967" s="12"/>
    </row>
    <row r="968" spans="1:16" x14ac:dyDescent="0.25">
      <c r="A968" s="35">
        <v>967</v>
      </c>
      <c r="B968" s="89">
        <v>41.25</v>
      </c>
      <c r="C968" s="35">
        <f t="shared" si="75"/>
        <v>7</v>
      </c>
      <c r="D968" s="35">
        <f t="shared" si="78"/>
        <v>41</v>
      </c>
      <c r="E968" s="35">
        <f t="shared" si="79"/>
        <v>6</v>
      </c>
      <c r="F968" s="35" t="str">
        <f t="shared" si="76"/>
        <v>Friday</v>
      </c>
      <c r="G968" s="35">
        <f t="shared" si="77"/>
        <v>2</v>
      </c>
      <c r="H968" s="34">
        <f>CONVERT(INDEX(Htg_StPt_Sch_EZ!$C$4:$I$27,MATCH(Schedules_8760!$C968,Htg_StPt_Sch_EZ!$B$4:$B$27,0),MATCH(Schedules_8760!$F968,Htg_StPt_Sch_EZ!$C$3:$I$3,0)),"F","C")</f>
        <v>20.555555555555554</v>
      </c>
      <c r="I968" s="34">
        <f>CONVERT(INDEX(Htg_StPt_Sch_EZ!$C$31:$I$54,MATCH(Schedules_8760!$C968,Htg_StPt_Sch_EZ!$B$31:$B$54,0),MATCH(Schedules_8760!$F968,Htg_StPt_Sch_EZ!$C$30:$I$30,0)),"F","C")</f>
        <v>19.444444444444443</v>
      </c>
      <c r="J968" s="34">
        <f>CONVERT(INDEX(Clg_StPt_Sch_EZ!$C$4:$I$27,MATCH(Schedules_8760!$C968,Clg_StPt_Sch_EZ!$B$4:$B$27,0),MATCH(Schedules_8760!$F968,Clg_StPt_Sch_EZ!$C$3:$I$3,0)),"F","C")</f>
        <v>25.555555555555554</v>
      </c>
      <c r="K968" s="34">
        <f>CONVERT(INDEX(Clg_StPt_Sch_EZ!$C$31:$I$54,MATCH(Schedules_8760!$C968,Clg_StPt_Sch_EZ!$B$31:$B$54,0),MATCH(Schedules_8760!$F968,Clg_StPt_Sch_EZ!$C$30:$I$30,0)),"F","C")</f>
        <v>28.333333333333332</v>
      </c>
      <c r="L968" s="34">
        <f>CONVERT(INDEX(DHW_StPt_Sch_EZ!$C$4:$I$27,MATCH(Schedules_8760!$C968,DHW_StPt_Sch_EZ!$B$4:$B$27,0),MATCH(Schedules_8760!$F968,DHW_StPt_Sch_EZ!$C$3:$I$3,0)),"F","C")</f>
        <v>53.333333333333329</v>
      </c>
      <c r="M968" s="34">
        <f>CONVERT(INDEX(DHW_StPt_Sch_EZ!$C$31:$I$54,MATCH(Schedules_8760!$C968,DHW_StPt_Sch_EZ!$B$31:$B$54,0),MATCH(Schedules_8760!$F968,DHW_StPt_Sch_EZ!$C$30:$I$30,0)),"F","C")</f>
        <v>53.333333333333329</v>
      </c>
      <c r="N968" s="12"/>
      <c r="O968" s="12"/>
      <c r="P968" s="12"/>
    </row>
    <row r="969" spans="1:16" x14ac:dyDescent="0.25">
      <c r="A969" s="35">
        <v>968</v>
      </c>
      <c r="B969" s="89">
        <v>41.291666666666657</v>
      </c>
      <c r="C969" s="35">
        <f t="shared" si="75"/>
        <v>8</v>
      </c>
      <c r="D969" s="35">
        <f t="shared" si="78"/>
        <v>41</v>
      </c>
      <c r="E969" s="35">
        <f t="shared" si="79"/>
        <v>6</v>
      </c>
      <c r="F969" s="35" t="str">
        <f t="shared" si="76"/>
        <v>Friday</v>
      </c>
      <c r="G969" s="35">
        <f t="shared" si="77"/>
        <v>2</v>
      </c>
      <c r="H969" s="34">
        <f>CONVERT(INDEX(Htg_StPt_Sch_EZ!$C$4:$I$27,MATCH(Schedules_8760!$C969,Htg_StPt_Sch_EZ!$B$4:$B$27,0),MATCH(Schedules_8760!$F969,Htg_StPt_Sch_EZ!$C$3:$I$3,0)),"F","C")</f>
        <v>20.555555555555554</v>
      </c>
      <c r="I969" s="34">
        <f>CONVERT(INDEX(Htg_StPt_Sch_EZ!$C$31:$I$54,MATCH(Schedules_8760!$C969,Htg_StPt_Sch_EZ!$B$31:$B$54,0),MATCH(Schedules_8760!$F969,Htg_StPt_Sch_EZ!$C$30:$I$30,0)),"F","C")</f>
        <v>19.444444444444443</v>
      </c>
      <c r="J969" s="34">
        <f>CONVERT(INDEX(Clg_StPt_Sch_EZ!$C$4:$I$27,MATCH(Schedules_8760!$C969,Clg_StPt_Sch_EZ!$B$4:$B$27,0),MATCH(Schedules_8760!$F969,Clg_StPt_Sch_EZ!$C$3:$I$3,0)),"F","C")</f>
        <v>25.555555555555554</v>
      </c>
      <c r="K969" s="34">
        <f>CONVERT(INDEX(Clg_StPt_Sch_EZ!$C$31:$I$54,MATCH(Schedules_8760!$C969,Clg_StPt_Sch_EZ!$B$31:$B$54,0),MATCH(Schedules_8760!$F969,Clg_StPt_Sch_EZ!$C$30:$I$30,0)),"F","C")</f>
        <v>25</v>
      </c>
      <c r="L969" s="34">
        <f>CONVERT(INDEX(DHW_StPt_Sch_EZ!$C$4:$I$27,MATCH(Schedules_8760!$C969,DHW_StPt_Sch_EZ!$B$4:$B$27,0),MATCH(Schedules_8760!$F969,DHW_StPt_Sch_EZ!$C$3:$I$3,0)),"F","C")</f>
        <v>53.333333333333329</v>
      </c>
      <c r="M969" s="34">
        <f>CONVERT(INDEX(DHW_StPt_Sch_EZ!$C$31:$I$54,MATCH(Schedules_8760!$C969,DHW_StPt_Sch_EZ!$B$31:$B$54,0),MATCH(Schedules_8760!$F969,DHW_StPt_Sch_EZ!$C$30:$I$30,0)),"F","C")</f>
        <v>53.333333333333329</v>
      </c>
      <c r="N969" s="12"/>
      <c r="O969" s="12"/>
      <c r="P969" s="12"/>
    </row>
    <row r="970" spans="1:16" x14ac:dyDescent="0.25">
      <c r="A970" s="35">
        <v>969</v>
      </c>
      <c r="B970" s="89">
        <v>41.333333333333343</v>
      </c>
      <c r="C970" s="35">
        <f t="shared" si="75"/>
        <v>9</v>
      </c>
      <c r="D970" s="35">
        <f t="shared" si="78"/>
        <v>41</v>
      </c>
      <c r="E970" s="35">
        <f t="shared" si="79"/>
        <v>6</v>
      </c>
      <c r="F970" s="35" t="str">
        <f t="shared" si="76"/>
        <v>Friday</v>
      </c>
      <c r="G970" s="35">
        <f t="shared" si="77"/>
        <v>2</v>
      </c>
      <c r="H970" s="34">
        <f>CONVERT(INDEX(Htg_StPt_Sch_EZ!$C$4:$I$27,MATCH(Schedules_8760!$C970,Htg_StPt_Sch_EZ!$B$4:$B$27,0),MATCH(Schedules_8760!$F970,Htg_StPt_Sch_EZ!$C$3:$I$3,0)),"F","C")</f>
        <v>20.555555555555554</v>
      </c>
      <c r="I970" s="34">
        <f>CONVERT(INDEX(Htg_StPt_Sch_EZ!$C$31:$I$54,MATCH(Schedules_8760!$C970,Htg_StPt_Sch_EZ!$B$31:$B$54,0),MATCH(Schedules_8760!$F970,Htg_StPt_Sch_EZ!$C$30:$I$30,0)),"F","C")</f>
        <v>19.444444444444443</v>
      </c>
      <c r="J970" s="34">
        <f>CONVERT(INDEX(Clg_StPt_Sch_EZ!$C$4:$I$27,MATCH(Schedules_8760!$C970,Clg_StPt_Sch_EZ!$B$4:$B$27,0),MATCH(Schedules_8760!$F970,Clg_StPt_Sch_EZ!$C$3:$I$3,0)),"F","C")</f>
        <v>25.555555555555554</v>
      </c>
      <c r="K970" s="34">
        <f>CONVERT(INDEX(Clg_StPt_Sch_EZ!$C$31:$I$54,MATCH(Schedules_8760!$C970,Clg_StPt_Sch_EZ!$B$31:$B$54,0),MATCH(Schedules_8760!$F970,Clg_StPt_Sch_EZ!$C$30:$I$30,0)),"F","C")</f>
        <v>25</v>
      </c>
      <c r="L970" s="34">
        <f>CONVERT(INDEX(DHW_StPt_Sch_EZ!$C$4:$I$27,MATCH(Schedules_8760!$C970,DHW_StPt_Sch_EZ!$B$4:$B$27,0),MATCH(Schedules_8760!$F970,DHW_StPt_Sch_EZ!$C$3:$I$3,0)),"F","C")</f>
        <v>53.333333333333329</v>
      </c>
      <c r="M970" s="34">
        <f>CONVERT(INDEX(DHW_StPt_Sch_EZ!$C$31:$I$54,MATCH(Schedules_8760!$C970,DHW_StPt_Sch_EZ!$B$31:$B$54,0),MATCH(Schedules_8760!$F970,DHW_StPt_Sch_EZ!$C$30:$I$30,0)),"F","C")</f>
        <v>53.333333333333329</v>
      </c>
      <c r="N970" s="12"/>
      <c r="O970" s="12"/>
      <c r="P970" s="12"/>
    </row>
    <row r="971" spans="1:16" x14ac:dyDescent="0.25">
      <c r="A971" s="35">
        <v>970</v>
      </c>
      <c r="B971" s="89">
        <v>41.375</v>
      </c>
      <c r="C971" s="35">
        <f t="shared" si="75"/>
        <v>10</v>
      </c>
      <c r="D971" s="35">
        <f t="shared" si="78"/>
        <v>41</v>
      </c>
      <c r="E971" s="35">
        <f t="shared" si="79"/>
        <v>6</v>
      </c>
      <c r="F971" s="35" t="str">
        <f t="shared" si="76"/>
        <v>Friday</v>
      </c>
      <c r="G971" s="35">
        <f t="shared" si="77"/>
        <v>2</v>
      </c>
      <c r="H971" s="34">
        <f>CONVERT(INDEX(Htg_StPt_Sch_EZ!$C$4:$I$27,MATCH(Schedules_8760!$C971,Htg_StPt_Sch_EZ!$B$4:$B$27,0),MATCH(Schedules_8760!$F971,Htg_StPt_Sch_EZ!$C$3:$I$3,0)),"F","C")</f>
        <v>20.555555555555554</v>
      </c>
      <c r="I971" s="34">
        <f>CONVERT(INDEX(Htg_StPt_Sch_EZ!$C$31:$I$54,MATCH(Schedules_8760!$C971,Htg_StPt_Sch_EZ!$B$31:$B$54,0),MATCH(Schedules_8760!$F971,Htg_StPt_Sch_EZ!$C$30:$I$30,0)),"F","C")</f>
        <v>19.444444444444443</v>
      </c>
      <c r="J971" s="34">
        <f>CONVERT(INDEX(Clg_StPt_Sch_EZ!$C$4:$I$27,MATCH(Schedules_8760!$C971,Clg_StPt_Sch_EZ!$B$4:$B$27,0),MATCH(Schedules_8760!$F971,Clg_StPt_Sch_EZ!$C$3:$I$3,0)),"F","C")</f>
        <v>25.555555555555554</v>
      </c>
      <c r="K971" s="34">
        <f>CONVERT(INDEX(Clg_StPt_Sch_EZ!$C$31:$I$54,MATCH(Schedules_8760!$C971,Clg_StPt_Sch_EZ!$B$31:$B$54,0),MATCH(Schedules_8760!$F971,Clg_StPt_Sch_EZ!$C$30:$I$30,0)),"F","C")</f>
        <v>25</v>
      </c>
      <c r="L971" s="34">
        <f>CONVERT(INDEX(DHW_StPt_Sch_EZ!$C$4:$I$27,MATCH(Schedules_8760!$C971,DHW_StPt_Sch_EZ!$B$4:$B$27,0),MATCH(Schedules_8760!$F971,DHW_StPt_Sch_EZ!$C$3:$I$3,0)),"F","C")</f>
        <v>53.333333333333329</v>
      </c>
      <c r="M971" s="34">
        <f>CONVERT(INDEX(DHW_StPt_Sch_EZ!$C$31:$I$54,MATCH(Schedules_8760!$C971,DHW_StPt_Sch_EZ!$B$31:$B$54,0),MATCH(Schedules_8760!$F971,DHW_StPt_Sch_EZ!$C$30:$I$30,0)),"F","C")</f>
        <v>53.333333333333329</v>
      </c>
      <c r="N971" s="12"/>
      <c r="O971" s="12"/>
      <c r="P971" s="12"/>
    </row>
    <row r="972" spans="1:16" x14ac:dyDescent="0.25">
      <c r="A972" s="35">
        <v>971</v>
      </c>
      <c r="B972" s="89">
        <v>41.416666666666657</v>
      </c>
      <c r="C972" s="35">
        <f t="shared" si="75"/>
        <v>11</v>
      </c>
      <c r="D972" s="35">
        <f t="shared" si="78"/>
        <v>41</v>
      </c>
      <c r="E972" s="35">
        <f t="shared" si="79"/>
        <v>6</v>
      </c>
      <c r="F972" s="35" t="str">
        <f t="shared" si="76"/>
        <v>Friday</v>
      </c>
      <c r="G972" s="35">
        <f t="shared" si="77"/>
        <v>2</v>
      </c>
      <c r="H972" s="34">
        <f>CONVERT(INDEX(Htg_StPt_Sch_EZ!$C$4:$I$27,MATCH(Schedules_8760!$C972,Htg_StPt_Sch_EZ!$B$4:$B$27,0),MATCH(Schedules_8760!$F972,Htg_StPt_Sch_EZ!$C$3:$I$3,0)),"F","C")</f>
        <v>20.555555555555554</v>
      </c>
      <c r="I972" s="34">
        <f>CONVERT(INDEX(Htg_StPt_Sch_EZ!$C$31:$I$54,MATCH(Schedules_8760!$C972,Htg_StPt_Sch_EZ!$B$31:$B$54,0),MATCH(Schedules_8760!$F972,Htg_StPt_Sch_EZ!$C$30:$I$30,0)),"F","C")</f>
        <v>19.444444444444443</v>
      </c>
      <c r="J972" s="34">
        <f>CONVERT(INDEX(Clg_StPt_Sch_EZ!$C$4:$I$27,MATCH(Schedules_8760!$C972,Clg_StPt_Sch_EZ!$B$4:$B$27,0),MATCH(Schedules_8760!$F972,Clg_StPt_Sch_EZ!$C$3:$I$3,0)),"F","C")</f>
        <v>25.555555555555554</v>
      </c>
      <c r="K972" s="34">
        <f>CONVERT(INDEX(Clg_StPt_Sch_EZ!$C$31:$I$54,MATCH(Schedules_8760!$C972,Clg_StPt_Sch_EZ!$B$31:$B$54,0),MATCH(Schedules_8760!$F972,Clg_StPt_Sch_EZ!$C$30:$I$30,0)),"F","C")</f>
        <v>25</v>
      </c>
      <c r="L972" s="34">
        <f>CONVERT(INDEX(DHW_StPt_Sch_EZ!$C$4:$I$27,MATCH(Schedules_8760!$C972,DHW_StPt_Sch_EZ!$B$4:$B$27,0),MATCH(Schedules_8760!$F972,DHW_StPt_Sch_EZ!$C$3:$I$3,0)),"F","C")</f>
        <v>53.333333333333329</v>
      </c>
      <c r="M972" s="34">
        <f>CONVERT(INDEX(DHW_StPt_Sch_EZ!$C$31:$I$54,MATCH(Schedules_8760!$C972,DHW_StPt_Sch_EZ!$B$31:$B$54,0),MATCH(Schedules_8760!$F972,DHW_StPt_Sch_EZ!$C$30:$I$30,0)),"F","C")</f>
        <v>53.333333333333329</v>
      </c>
      <c r="N972" s="12"/>
      <c r="O972" s="12"/>
      <c r="P972" s="12"/>
    </row>
    <row r="973" spans="1:16" x14ac:dyDescent="0.25">
      <c r="A973" s="35">
        <v>972</v>
      </c>
      <c r="B973" s="89">
        <v>41.458333333333343</v>
      </c>
      <c r="C973" s="35">
        <f t="shared" si="75"/>
        <v>12</v>
      </c>
      <c r="D973" s="35">
        <f t="shared" si="78"/>
        <v>41</v>
      </c>
      <c r="E973" s="35">
        <f t="shared" si="79"/>
        <v>6</v>
      </c>
      <c r="F973" s="35" t="str">
        <f t="shared" si="76"/>
        <v>Friday</v>
      </c>
      <c r="G973" s="35">
        <f t="shared" si="77"/>
        <v>2</v>
      </c>
      <c r="H973" s="34">
        <f>CONVERT(INDEX(Htg_StPt_Sch_EZ!$C$4:$I$27,MATCH(Schedules_8760!$C973,Htg_StPt_Sch_EZ!$B$4:$B$27,0),MATCH(Schedules_8760!$F973,Htg_StPt_Sch_EZ!$C$3:$I$3,0)),"F","C")</f>
        <v>20.555555555555554</v>
      </c>
      <c r="I973" s="34">
        <f>CONVERT(INDEX(Htg_StPt_Sch_EZ!$C$31:$I$54,MATCH(Schedules_8760!$C973,Htg_StPt_Sch_EZ!$B$31:$B$54,0),MATCH(Schedules_8760!$F973,Htg_StPt_Sch_EZ!$C$30:$I$30,0)),"F","C")</f>
        <v>19.444444444444443</v>
      </c>
      <c r="J973" s="34">
        <f>CONVERT(INDEX(Clg_StPt_Sch_EZ!$C$4:$I$27,MATCH(Schedules_8760!$C973,Clg_StPt_Sch_EZ!$B$4:$B$27,0),MATCH(Schedules_8760!$F973,Clg_StPt_Sch_EZ!$C$3:$I$3,0)),"F","C")</f>
        <v>25.555555555555554</v>
      </c>
      <c r="K973" s="34">
        <f>CONVERT(INDEX(Clg_StPt_Sch_EZ!$C$31:$I$54,MATCH(Schedules_8760!$C973,Clg_StPt_Sch_EZ!$B$31:$B$54,0),MATCH(Schedules_8760!$F973,Clg_StPt_Sch_EZ!$C$30:$I$30,0)),"F","C")</f>
        <v>25</v>
      </c>
      <c r="L973" s="34">
        <f>CONVERT(INDEX(DHW_StPt_Sch_EZ!$C$4:$I$27,MATCH(Schedules_8760!$C973,DHW_StPt_Sch_EZ!$B$4:$B$27,0),MATCH(Schedules_8760!$F973,DHW_StPt_Sch_EZ!$C$3:$I$3,0)),"F","C")</f>
        <v>53.333333333333329</v>
      </c>
      <c r="M973" s="34">
        <f>CONVERT(INDEX(DHW_StPt_Sch_EZ!$C$31:$I$54,MATCH(Schedules_8760!$C973,DHW_StPt_Sch_EZ!$B$31:$B$54,0),MATCH(Schedules_8760!$F973,DHW_StPt_Sch_EZ!$C$30:$I$30,0)),"F","C")</f>
        <v>53.333333333333329</v>
      </c>
      <c r="N973" s="12"/>
      <c r="O973" s="12"/>
      <c r="P973" s="12"/>
    </row>
    <row r="974" spans="1:16" x14ac:dyDescent="0.25">
      <c r="A974" s="35">
        <v>973</v>
      </c>
      <c r="B974" s="89">
        <v>41.5</v>
      </c>
      <c r="C974" s="35">
        <f t="shared" si="75"/>
        <v>13</v>
      </c>
      <c r="D974" s="35">
        <f t="shared" si="78"/>
        <v>41</v>
      </c>
      <c r="E974" s="35">
        <f t="shared" si="79"/>
        <v>6</v>
      </c>
      <c r="F974" s="35" t="str">
        <f t="shared" si="76"/>
        <v>Friday</v>
      </c>
      <c r="G974" s="35">
        <f t="shared" si="77"/>
        <v>2</v>
      </c>
      <c r="H974" s="34">
        <f>CONVERT(INDEX(Htg_StPt_Sch_EZ!$C$4:$I$27,MATCH(Schedules_8760!$C974,Htg_StPt_Sch_EZ!$B$4:$B$27,0),MATCH(Schedules_8760!$F974,Htg_StPt_Sch_EZ!$C$3:$I$3,0)),"F","C")</f>
        <v>20.555555555555554</v>
      </c>
      <c r="I974" s="34">
        <f>CONVERT(INDEX(Htg_StPt_Sch_EZ!$C$31:$I$54,MATCH(Schedules_8760!$C974,Htg_StPt_Sch_EZ!$B$31:$B$54,0),MATCH(Schedules_8760!$F974,Htg_StPt_Sch_EZ!$C$30:$I$30,0)),"F","C")</f>
        <v>19.444444444444443</v>
      </c>
      <c r="J974" s="34">
        <f>CONVERT(INDEX(Clg_StPt_Sch_EZ!$C$4:$I$27,MATCH(Schedules_8760!$C974,Clg_StPt_Sch_EZ!$B$4:$B$27,0),MATCH(Schedules_8760!$F974,Clg_StPt_Sch_EZ!$C$3:$I$3,0)),"F","C")</f>
        <v>25.555555555555554</v>
      </c>
      <c r="K974" s="34">
        <f>CONVERT(INDEX(Clg_StPt_Sch_EZ!$C$31:$I$54,MATCH(Schedules_8760!$C974,Clg_StPt_Sch_EZ!$B$31:$B$54,0),MATCH(Schedules_8760!$F974,Clg_StPt_Sch_EZ!$C$30:$I$30,0)),"F","C")</f>
        <v>25</v>
      </c>
      <c r="L974" s="34">
        <f>CONVERT(INDEX(DHW_StPt_Sch_EZ!$C$4:$I$27,MATCH(Schedules_8760!$C974,DHW_StPt_Sch_EZ!$B$4:$B$27,0),MATCH(Schedules_8760!$F974,DHW_StPt_Sch_EZ!$C$3:$I$3,0)),"F","C")</f>
        <v>53.333333333333329</v>
      </c>
      <c r="M974" s="34">
        <f>CONVERT(INDEX(DHW_StPt_Sch_EZ!$C$31:$I$54,MATCH(Schedules_8760!$C974,DHW_StPt_Sch_EZ!$B$31:$B$54,0),MATCH(Schedules_8760!$F974,DHW_StPt_Sch_EZ!$C$30:$I$30,0)),"F","C")</f>
        <v>53.333333333333329</v>
      </c>
      <c r="N974" s="12"/>
      <c r="O974" s="12"/>
      <c r="P974" s="12"/>
    </row>
    <row r="975" spans="1:16" x14ac:dyDescent="0.25">
      <c r="A975" s="35">
        <v>974</v>
      </c>
      <c r="B975" s="89">
        <v>41.541666666666657</v>
      </c>
      <c r="C975" s="35">
        <f t="shared" si="75"/>
        <v>14</v>
      </c>
      <c r="D975" s="35">
        <f t="shared" si="78"/>
        <v>41</v>
      </c>
      <c r="E975" s="35">
        <f t="shared" si="79"/>
        <v>6</v>
      </c>
      <c r="F975" s="35" t="str">
        <f t="shared" si="76"/>
        <v>Friday</v>
      </c>
      <c r="G975" s="35">
        <f t="shared" si="77"/>
        <v>2</v>
      </c>
      <c r="H975" s="34">
        <f>CONVERT(INDEX(Htg_StPt_Sch_EZ!$C$4:$I$27,MATCH(Schedules_8760!$C975,Htg_StPt_Sch_EZ!$B$4:$B$27,0),MATCH(Schedules_8760!$F975,Htg_StPt_Sch_EZ!$C$3:$I$3,0)),"F","C")</f>
        <v>20.555555555555554</v>
      </c>
      <c r="I975" s="34">
        <f>CONVERT(INDEX(Htg_StPt_Sch_EZ!$C$31:$I$54,MATCH(Schedules_8760!$C975,Htg_StPt_Sch_EZ!$B$31:$B$54,0),MATCH(Schedules_8760!$F975,Htg_StPt_Sch_EZ!$C$30:$I$30,0)),"F","C")</f>
        <v>19.444444444444443</v>
      </c>
      <c r="J975" s="34">
        <f>CONVERT(INDEX(Clg_StPt_Sch_EZ!$C$4:$I$27,MATCH(Schedules_8760!$C975,Clg_StPt_Sch_EZ!$B$4:$B$27,0),MATCH(Schedules_8760!$F975,Clg_StPt_Sch_EZ!$C$3:$I$3,0)),"F","C")</f>
        <v>25.555555555555554</v>
      </c>
      <c r="K975" s="34">
        <f>CONVERT(INDEX(Clg_StPt_Sch_EZ!$C$31:$I$54,MATCH(Schedules_8760!$C975,Clg_StPt_Sch_EZ!$B$31:$B$54,0),MATCH(Schedules_8760!$F975,Clg_StPt_Sch_EZ!$C$30:$I$30,0)),"F","C")</f>
        <v>25</v>
      </c>
      <c r="L975" s="34">
        <f>CONVERT(INDEX(DHW_StPt_Sch_EZ!$C$4:$I$27,MATCH(Schedules_8760!$C975,DHW_StPt_Sch_EZ!$B$4:$B$27,0),MATCH(Schedules_8760!$F975,DHW_StPt_Sch_EZ!$C$3:$I$3,0)),"F","C")</f>
        <v>53.333333333333329</v>
      </c>
      <c r="M975" s="34">
        <f>CONVERT(INDEX(DHW_StPt_Sch_EZ!$C$31:$I$54,MATCH(Schedules_8760!$C975,DHW_StPt_Sch_EZ!$B$31:$B$54,0),MATCH(Schedules_8760!$F975,DHW_StPt_Sch_EZ!$C$30:$I$30,0)),"F","C")</f>
        <v>53.333333333333329</v>
      </c>
      <c r="N975" s="12"/>
      <c r="O975" s="12"/>
      <c r="P975" s="12"/>
    </row>
    <row r="976" spans="1:16" x14ac:dyDescent="0.25">
      <c r="A976" s="35">
        <v>975</v>
      </c>
      <c r="B976" s="89">
        <v>41.583333333333343</v>
      </c>
      <c r="C976" s="35">
        <f t="shared" si="75"/>
        <v>15</v>
      </c>
      <c r="D976" s="35">
        <f t="shared" si="78"/>
        <v>41</v>
      </c>
      <c r="E976" s="35">
        <f t="shared" si="79"/>
        <v>6</v>
      </c>
      <c r="F976" s="35" t="str">
        <f t="shared" si="76"/>
        <v>Friday</v>
      </c>
      <c r="G976" s="35">
        <f t="shared" si="77"/>
        <v>2</v>
      </c>
      <c r="H976" s="34">
        <f>CONVERT(INDEX(Htg_StPt_Sch_EZ!$C$4:$I$27,MATCH(Schedules_8760!$C976,Htg_StPt_Sch_EZ!$B$4:$B$27,0),MATCH(Schedules_8760!$F976,Htg_StPt_Sch_EZ!$C$3:$I$3,0)),"F","C")</f>
        <v>20.555555555555554</v>
      </c>
      <c r="I976" s="34">
        <f>CONVERT(INDEX(Htg_StPt_Sch_EZ!$C$31:$I$54,MATCH(Schedules_8760!$C976,Htg_StPt_Sch_EZ!$B$31:$B$54,0),MATCH(Schedules_8760!$F976,Htg_StPt_Sch_EZ!$C$30:$I$30,0)),"F","C")</f>
        <v>21.111111111111111</v>
      </c>
      <c r="J976" s="34">
        <f>CONVERT(INDEX(Clg_StPt_Sch_EZ!$C$4:$I$27,MATCH(Schedules_8760!$C976,Clg_StPt_Sch_EZ!$B$4:$B$27,0),MATCH(Schedules_8760!$F976,Clg_StPt_Sch_EZ!$C$3:$I$3,0)),"F","C")</f>
        <v>25.555555555555554</v>
      </c>
      <c r="K976" s="34">
        <f>CONVERT(INDEX(Clg_StPt_Sch_EZ!$C$31:$I$54,MATCH(Schedules_8760!$C976,Clg_StPt_Sch_EZ!$B$31:$B$54,0),MATCH(Schedules_8760!$F976,Clg_StPt_Sch_EZ!$C$30:$I$30,0)),"F","C")</f>
        <v>25</v>
      </c>
      <c r="L976" s="34">
        <f>CONVERT(INDEX(DHW_StPt_Sch_EZ!$C$4:$I$27,MATCH(Schedules_8760!$C976,DHW_StPt_Sch_EZ!$B$4:$B$27,0),MATCH(Schedules_8760!$F976,DHW_StPt_Sch_EZ!$C$3:$I$3,0)),"F","C")</f>
        <v>53.333333333333329</v>
      </c>
      <c r="M976" s="34">
        <f>CONVERT(INDEX(DHW_StPt_Sch_EZ!$C$31:$I$54,MATCH(Schedules_8760!$C976,DHW_StPt_Sch_EZ!$B$31:$B$54,0),MATCH(Schedules_8760!$F976,DHW_StPt_Sch_EZ!$C$30:$I$30,0)),"F","C")</f>
        <v>53.333333333333329</v>
      </c>
      <c r="N976" s="12"/>
      <c r="O976" s="12"/>
      <c r="P976" s="12"/>
    </row>
    <row r="977" spans="1:16" x14ac:dyDescent="0.25">
      <c r="A977" s="35">
        <v>976</v>
      </c>
      <c r="B977" s="89">
        <v>41.625</v>
      </c>
      <c r="C977" s="35">
        <f t="shared" si="75"/>
        <v>16</v>
      </c>
      <c r="D977" s="35">
        <f t="shared" si="78"/>
        <v>41</v>
      </c>
      <c r="E977" s="35">
        <f t="shared" si="79"/>
        <v>6</v>
      </c>
      <c r="F977" s="35" t="str">
        <f t="shared" si="76"/>
        <v>Friday</v>
      </c>
      <c r="G977" s="35">
        <f t="shared" si="77"/>
        <v>2</v>
      </c>
      <c r="H977" s="34">
        <f>CONVERT(INDEX(Htg_StPt_Sch_EZ!$C$4:$I$27,MATCH(Schedules_8760!$C977,Htg_StPt_Sch_EZ!$B$4:$B$27,0),MATCH(Schedules_8760!$F977,Htg_StPt_Sch_EZ!$C$3:$I$3,0)),"F","C")</f>
        <v>20.555555555555554</v>
      </c>
      <c r="I977" s="34">
        <f>CONVERT(INDEX(Htg_StPt_Sch_EZ!$C$31:$I$54,MATCH(Schedules_8760!$C977,Htg_StPt_Sch_EZ!$B$31:$B$54,0),MATCH(Schedules_8760!$F977,Htg_StPt_Sch_EZ!$C$30:$I$30,0)),"F","C")</f>
        <v>21.111111111111111</v>
      </c>
      <c r="J977" s="34">
        <f>CONVERT(INDEX(Clg_StPt_Sch_EZ!$C$4:$I$27,MATCH(Schedules_8760!$C977,Clg_StPt_Sch_EZ!$B$4:$B$27,0),MATCH(Schedules_8760!$F977,Clg_StPt_Sch_EZ!$C$3:$I$3,0)),"F","C")</f>
        <v>25.555555555555554</v>
      </c>
      <c r="K977" s="34">
        <f>CONVERT(INDEX(Clg_StPt_Sch_EZ!$C$31:$I$54,MATCH(Schedules_8760!$C977,Clg_StPt_Sch_EZ!$B$31:$B$54,0),MATCH(Schedules_8760!$F977,Clg_StPt_Sch_EZ!$C$30:$I$30,0)),"F","C")</f>
        <v>25</v>
      </c>
      <c r="L977" s="34">
        <f>CONVERT(INDEX(DHW_StPt_Sch_EZ!$C$4:$I$27,MATCH(Schedules_8760!$C977,DHW_StPt_Sch_EZ!$B$4:$B$27,0),MATCH(Schedules_8760!$F977,DHW_StPt_Sch_EZ!$C$3:$I$3,0)),"F","C")</f>
        <v>53.333333333333329</v>
      </c>
      <c r="M977" s="34">
        <f>CONVERT(INDEX(DHW_StPt_Sch_EZ!$C$31:$I$54,MATCH(Schedules_8760!$C977,DHW_StPt_Sch_EZ!$B$31:$B$54,0),MATCH(Schedules_8760!$F977,DHW_StPt_Sch_EZ!$C$30:$I$30,0)),"F","C")</f>
        <v>53.333333333333329</v>
      </c>
      <c r="N977" s="12"/>
      <c r="O977" s="12"/>
      <c r="P977" s="12"/>
    </row>
    <row r="978" spans="1:16" x14ac:dyDescent="0.25">
      <c r="A978" s="35">
        <v>977</v>
      </c>
      <c r="B978" s="89">
        <v>41.666666666666657</v>
      </c>
      <c r="C978" s="35">
        <f t="shared" si="75"/>
        <v>17</v>
      </c>
      <c r="D978" s="35">
        <f t="shared" si="78"/>
        <v>41</v>
      </c>
      <c r="E978" s="35">
        <f t="shared" si="79"/>
        <v>6</v>
      </c>
      <c r="F978" s="35" t="str">
        <f t="shared" si="76"/>
        <v>Friday</v>
      </c>
      <c r="G978" s="35">
        <f t="shared" si="77"/>
        <v>2</v>
      </c>
      <c r="H978" s="34">
        <f>CONVERT(INDEX(Htg_StPt_Sch_EZ!$C$4:$I$27,MATCH(Schedules_8760!$C978,Htg_StPt_Sch_EZ!$B$4:$B$27,0),MATCH(Schedules_8760!$F978,Htg_StPt_Sch_EZ!$C$3:$I$3,0)),"F","C")</f>
        <v>20.555555555555554</v>
      </c>
      <c r="I978" s="34">
        <f>CONVERT(INDEX(Htg_StPt_Sch_EZ!$C$31:$I$54,MATCH(Schedules_8760!$C978,Htg_StPt_Sch_EZ!$B$31:$B$54,0),MATCH(Schedules_8760!$F978,Htg_StPt_Sch_EZ!$C$30:$I$30,0)),"F","C")</f>
        <v>17.777777777777779</v>
      </c>
      <c r="J978" s="34">
        <f>CONVERT(INDEX(Clg_StPt_Sch_EZ!$C$4:$I$27,MATCH(Schedules_8760!$C978,Clg_StPt_Sch_EZ!$B$4:$B$27,0),MATCH(Schedules_8760!$F978,Clg_StPt_Sch_EZ!$C$3:$I$3,0)),"F","C")</f>
        <v>25.555555555555554</v>
      </c>
      <c r="K978" s="34">
        <f>CONVERT(INDEX(Clg_StPt_Sch_EZ!$C$31:$I$54,MATCH(Schedules_8760!$C978,Clg_StPt_Sch_EZ!$B$31:$B$54,0),MATCH(Schedules_8760!$F978,Clg_StPt_Sch_EZ!$C$30:$I$30,0)),"F","C")</f>
        <v>25</v>
      </c>
      <c r="L978" s="34">
        <f>CONVERT(INDEX(DHW_StPt_Sch_EZ!$C$4:$I$27,MATCH(Schedules_8760!$C978,DHW_StPt_Sch_EZ!$B$4:$B$27,0),MATCH(Schedules_8760!$F978,DHW_StPt_Sch_EZ!$C$3:$I$3,0)),"F","C")</f>
        <v>53.333333333333329</v>
      </c>
      <c r="M978" s="34">
        <f>CONVERT(INDEX(DHW_StPt_Sch_EZ!$C$31:$I$54,MATCH(Schedules_8760!$C978,DHW_StPt_Sch_EZ!$B$31:$B$54,0),MATCH(Schedules_8760!$F978,DHW_StPt_Sch_EZ!$C$30:$I$30,0)),"F","C")</f>
        <v>53.333333333333329</v>
      </c>
      <c r="N978" s="12"/>
      <c r="O978" s="12"/>
      <c r="P978" s="12"/>
    </row>
    <row r="979" spans="1:16" x14ac:dyDescent="0.25">
      <c r="A979" s="35">
        <v>978</v>
      </c>
      <c r="B979" s="89">
        <v>41.708333333333343</v>
      </c>
      <c r="C979" s="35">
        <f t="shared" si="75"/>
        <v>18</v>
      </c>
      <c r="D979" s="35">
        <f t="shared" si="78"/>
        <v>41</v>
      </c>
      <c r="E979" s="35">
        <f t="shared" si="79"/>
        <v>6</v>
      </c>
      <c r="F979" s="35" t="str">
        <f t="shared" si="76"/>
        <v>Friday</v>
      </c>
      <c r="G979" s="35">
        <f t="shared" si="77"/>
        <v>2</v>
      </c>
      <c r="H979" s="34">
        <f>CONVERT(INDEX(Htg_StPt_Sch_EZ!$C$4:$I$27,MATCH(Schedules_8760!$C979,Htg_StPt_Sch_EZ!$B$4:$B$27,0),MATCH(Schedules_8760!$F979,Htg_StPt_Sch_EZ!$C$3:$I$3,0)),"F","C")</f>
        <v>20.555555555555554</v>
      </c>
      <c r="I979" s="34">
        <f>CONVERT(INDEX(Htg_StPt_Sch_EZ!$C$31:$I$54,MATCH(Schedules_8760!$C979,Htg_StPt_Sch_EZ!$B$31:$B$54,0),MATCH(Schedules_8760!$F979,Htg_StPt_Sch_EZ!$C$30:$I$30,0)),"F","C")</f>
        <v>17.777777777777779</v>
      </c>
      <c r="J979" s="34">
        <f>CONVERT(INDEX(Clg_StPt_Sch_EZ!$C$4:$I$27,MATCH(Schedules_8760!$C979,Clg_StPt_Sch_EZ!$B$4:$B$27,0),MATCH(Schedules_8760!$F979,Clg_StPt_Sch_EZ!$C$3:$I$3,0)),"F","C")</f>
        <v>25.555555555555554</v>
      </c>
      <c r="K979" s="34">
        <f>CONVERT(INDEX(Clg_StPt_Sch_EZ!$C$31:$I$54,MATCH(Schedules_8760!$C979,Clg_StPt_Sch_EZ!$B$31:$B$54,0),MATCH(Schedules_8760!$F979,Clg_StPt_Sch_EZ!$C$30:$I$30,0)),"F","C")</f>
        <v>28.333333333333332</v>
      </c>
      <c r="L979" s="34">
        <f>CONVERT(INDEX(DHW_StPt_Sch_EZ!$C$4:$I$27,MATCH(Schedules_8760!$C979,DHW_StPt_Sch_EZ!$B$4:$B$27,0),MATCH(Schedules_8760!$F979,DHW_StPt_Sch_EZ!$C$3:$I$3,0)),"F","C")</f>
        <v>53.333333333333329</v>
      </c>
      <c r="M979" s="34">
        <f>CONVERT(INDEX(DHW_StPt_Sch_EZ!$C$31:$I$54,MATCH(Schedules_8760!$C979,DHW_StPt_Sch_EZ!$B$31:$B$54,0),MATCH(Schedules_8760!$F979,DHW_StPt_Sch_EZ!$C$30:$I$30,0)),"F","C")</f>
        <v>53.333333333333329</v>
      </c>
      <c r="N979" s="12"/>
      <c r="O979" s="12"/>
      <c r="P979" s="12"/>
    </row>
    <row r="980" spans="1:16" x14ac:dyDescent="0.25">
      <c r="A980" s="35">
        <v>979</v>
      </c>
      <c r="B980" s="89">
        <v>41.75</v>
      </c>
      <c r="C980" s="35">
        <f t="shared" si="75"/>
        <v>19</v>
      </c>
      <c r="D980" s="35">
        <f t="shared" si="78"/>
        <v>41</v>
      </c>
      <c r="E980" s="35">
        <f t="shared" si="79"/>
        <v>6</v>
      </c>
      <c r="F980" s="35" t="str">
        <f t="shared" si="76"/>
        <v>Friday</v>
      </c>
      <c r="G980" s="35">
        <f t="shared" si="77"/>
        <v>2</v>
      </c>
      <c r="H980" s="34">
        <f>CONVERT(INDEX(Htg_StPt_Sch_EZ!$C$4:$I$27,MATCH(Schedules_8760!$C980,Htg_StPt_Sch_EZ!$B$4:$B$27,0),MATCH(Schedules_8760!$F980,Htg_StPt_Sch_EZ!$C$3:$I$3,0)),"F","C")</f>
        <v>20.555555555555554</v>
      </c>
      <c r="I980" s="34">
        <f>CONVERT(INDEX(Htg_StPt_Sch_EZ!$C$31:$I$54,MATCH(Schedules_8760!$C980,Htg_StPt_Sch_EZ!$B$31:$B$54,0),MATCH(Schedules_8760!$F980,Htg_StPt_Sch_EZ!$C$30:$I$30,0)),"F","C")</f>
        <v>18.333333333333332</v>
      </c>
      <c r="J980" s="34">
        <f>CONVERT(INDEX(Clg_StPt_Sch_EZ!$C$4:$I$27,MATCH(Schedules_8760!$C980,Clg_StPt_Sch_EZ!$B$4:$B$27,0),MATCH(Schedules_8760!$F980,Clg_StPt_Sch_EZ!$C$3:$I$3,0)),"F","C")</f>
        <v>25.555555555555554</v>
      </c>
      <c r="K980" s="34">
        <f>CONVERT(INDEX(Clg_StPt_Sch_EZ!$C$31:$I$54,MATCH(Schedules_8760!$C980,Clg_StPt_Sch_EZ!$B$31:$B$54,0),MATCH(Schedules_8760!$F980,Clg_StPt_Sch_EZ!$C$30:$I$30,0)),"F","C")</f>
        <v>28.333333333333332</v>
      </c>
      <c r="L980" s="34">
        <f>CONVERT(INDEX(DHW_StPt_Sch_EZ!$C$4:$I$27,MATCH(Schedules_8760!$C980,DHW_StPt_Sch_EZ!$B$4:$B$27,0),MATCH(Schedules_8760!$F980,DHW_StPt_Sch_EZ!$C$3:$I$3,0)),"F","C")</f>
        <v>53.333333333333329</v>
      </c>
      <c r="M980" s="34">
        <f>CONVERT(INDEX(DHW_StPt_Sch_EZ!$C$31:$I$54,MATCH(Schedules_8760!$C980,DHW_StPt_Sch_EZ!$B$31:$B$54,0),MATCH(Schedules_8760!$F980,DHW_StPt_Sch_EZ!$C$30:$I$30,0)),"F","C")</f>
        <v>53.333333333333329</v>
      </c>
      <c r="N980" s="12"/>
      <c r="O980" s="12"/>
      <c r="P980" s="12"/>
    </row>
    <row r="981" spans="1:16" x14ac:dyDescent="0.25">
      <c r="A981" s="35">
        <v>980</v>
      </c>
      <c r="B981" s="89">
        <v>41.791666666666657</v>
      </c>
      <c r="C981" s="35">
        <f t="shared" si="75"/>
        <v>20</v>
      </c>
      <c r="D981" s="35">
        <f t="shared" si="78"/>
        <v>41</v>
      </c>
      <c r="E981" s="35">
        <f t="shared" si="79"/>
        <v>6</v>
      </c>
      <c r="F981" s="35" t="str">
        <f t="shared" si="76"/>
        <v>Friday</v>
      </c>
      <c r="G981" s="35">
        <f t="shared" si="77"/>
        <v>2</v>
      </c>
      <c r="H981" s="34">
        <f>CONVERT(INDEX(Htg_StPt_Sch_EZ!$C$4:$I$27,MATCH(Schedules_8760!$C981,Htg_StPt_Sch_EZ!$B$4:$B$27,0),MATCH(Schedules_8760!$F981,Htg_StPt_Sch_EZ!$C$3:$I$3,0)),"F","C")</f>
        <v>20.555555555555554</v>
      </c>
      <c r="I981" s="34">
        <f>CONVERT(INDEX(Htg_StPt_Sch_EZ!$C$31:$I$54,MATCH(Schedules_8760!$C981,Htg_StPt_Sch_EZ!$B$31:$B$54,0),MATCH(Schedules_8760!$F981,Htg_StPt_Sch_EZ!$C$30:$I$30,0)),"F","C")</f>
        <v>18.888888888888889</v>
      </c>
      <c r="J981" s="34">
        <f>CONVERT(INDEX(Clg_StPt_Sch_EZ!$C$4:$I$27,MATCH(Schedules_8760!$C981,Clg_StPt_Sch_EZ!$B$4:$B$27,0),MATCH(Schedules_8760!$F981,Clg_StPt_Sch_EZ!$C$3:$I$3,0)),"F","C")</f>
        <v>25.555555555555554</v>
      </c>
      <c r="K981" s="34">
        <f>CONVERT(INDEX(Clg_StPt_Sch_EZ!$C$31:$I$54,MATCH(Schedules_8760!$C981,Clg_StPt_Sch_EZ!$B$31:$B$54,0),MATCH(Schedules_8760!$F981,Clg_StPt_Sch_EZ!$C$30:$I$30,0)),"F","C")</f>
        <v>28.333333333333332</v>
      </c>
      <c r="L981" s="34">
        <f>CONVERT(INDEX(DHW_StPt_Sch_EZ!$C$4:$I$27,MATCH(Schedules_8760!$C981,DHW_StPt_Sch_EZ!$B$4:$B$27,0),MATCH(Schedules_8760!$F981,DHW_StPt_Sch_EZ!$C$3:$I$3,0)),"F","C")</f>
        <v>53.333333333333329</v>
      </c>
      <c r="M981" s="34">
        <f>CONVERT(INDEX(DHW_StPt_Sch_EZ!$C$31:$I$54,MATCH(Schedules_8760!$C981,DHW_StPt_Sch_EZ!$B$31:$B$54,0),MATCH(Schedules_8760!$F981,DHW_StPt_Sch_EZ!$C$30:$I$30,0)),"F","C")</f>
        <v>53.333333333333329</v>
      </c>
      <c r="N981" s="12"/>
      <c r="O981" s="12"/>
      <c r="P981" s="12"/>
    </row>
    <row r="982" spans="1:16" x14ac:dyDescent="0.25">
      <c r="A982" s="35">
        <v>981</v>
      </c>
      <c r="B982" s="89">
        <v>41.833333333333343</v>
      </c>
      <c r="C982" s="35">
        <f t="shared" si="75"/>
        <v>21</v>
      </c>
      <c r="D982" s="35">
        <f t="shared" si="78"/>
        <v>41</v>
      </c>
      <c r="E982" s="35">
        <f t="shared" si="79"/>
        <v>6</v>
      </c>
      <c r="F982" s="35" t="str">
        <f t="shared" si="76"/>
        <v>Friday</v>
      </c>
      <c r="G982" s="35">
        <f t="shared" si="77"/>
        <v>2</v>
      </c>
      <c r="H982" s="34">
        <f>CONVERT(INDEX(Htg_StPt_Sch_EZ!$C$4:$I$27,MATCH(Schedules_8760!$C982,Htg_StPt_Sch_EZ!$B$4:$B$27,0),MATCH(Schedules_8760!$F982,Htg_StPt_Sch_EZ!$C$3:$I$3,0)),"F","C")</f>
        <v>20.555555555555554</v>
      </c>
      <c r="I982" s="34">
        <f>CONVERT(INDEX(Htg_StPt_Sch_EZ!$C$31:$I$54,MATCH(Schedules_8760!$C982,Htg_StPt_Sch_EZ!$B$31:$B$54,0),MATCH(Schedules_8760!$F982,Htg_StPt_Sch_EZ!$C$30:$I$30,0)),"F","C")</f>
        <v>19.444444444444443</v>
      </c>
      <c r="J982" s="34">
        <f>CONVERT(INDEX(Clg_StPt_Sch_EZ!$C$4:$I$27,MATCH(Schedules_8760!$C982,Clg_StPt_Sch_EZ!$B$4:$B$27,0),MATCH(Schedules_8760!$F982,Clg_StPt_Sch_EZ!$C$3:$I$3,0)),"F","C")</f>
        <v>25.555555555555554</v>
      </c>
      <c r="K982" s="34">
        <f>CONVERT(INDEX(Clg_StPt_Sch_EZ!$C$31:$I$54,MATCH(Schedules_8760!$C982,Clg_StPt_Sch_EZ!$B$31:$B$54,0),MATCH(Schedules_8760!$F982,Clg_StPt_Sch_EZ!$C$30:$I$30,0)),"F","C")</f>
        <v>28.333333333333332</v>
      </c>
      <c r="L982" s="34">
        <f>CONVERT(INDEX(DHW_StPt_Sch_EZ!$C$4:$I$27,MATCH(Schedules_8760!$C982,DHW_StPt_Sch_EZ!$B$4:$B$27,0),MATCH(Schedules_8760!$F982,DHW_StPt_Sch_EZ!$C$3:$I$3,0)),"F","C")</f>
        <v>53.333333333333329</v>
      </c>
      <c r="M982" s="34">
        <f>CONVERT(INDEX(DHW_StPt_Sch_EZ!$C$31:$I$54,MATCH(Schedules_8760!$C982,DHW_StPt_Sch_EZ!$B$31:$B$54,0),MATCH(Schedules_8760!$F982,DHW_StPt_Sch_EZ!$C$30:$I$30,0)),"F","C")</f>
        <v>53.333333333333329</v>
      </c>
      <c r="N982" s="12"/>
      <c r="O982" s="12"/>
      <c r="P982" s="12"/>
    </row>
    <row r="983" spans="1:16" x14ac:dyDescent="0.25">
      <c r="A983" s="35">
        <v>982</v>
      </c>
      <c r="B983" s="89">
        <v>41.875</v>
      </c>
      <c r="C983" s="35">
        <f t="shared" si="75"/>
        <v>22</v>
      </c>
      <c r="D983" s="35">
        <f t="shared" si="78"/>
        <v>41</v>
      </c>
      <c r="E983" s="35">
        <f t="shared" si="79"/>
        <v>6</v>
      </c>
      <c r="F983" s="35" t="str">
        <f t="shared" si="76"/>
        <v>Friday</v>
      </c>
      <c r="G983" s="35">
        <f t="shared" si="77"/>
        <v>2</v>
      </c>
      <c r="H983" s="34">
        <f>CONVERT(INDEX(Htg_StPt_Sch_EZ!$C$4:$I$27,MATCH(Schedules_8760!$C983,Htg_StPt_Sch_EZ!$B$4:$B$27,0),MATCH(Schedules_8760!$F983,Htg_StPt_Sch_EZ!$C$3:$I$3,0)),"F","C")</f>
        <v>20.555555555555554</v>
      </c>
      <c r="I983" s="34">
        <f>CONVERT(INDEX(Htg_StPt_Sch_EZ!$C$31:$I$54,MATCH(Schedules_8760!$C983,Htg_StPt_Sch_EZ!$B$31:$B$54,0),MATCH(Schedules_8760!$F983,Htg_StPt_Sch_EZ!$C$30:$I$30,0)),"F","C")</f>
        <v>19.444444444444443</v>
      </c>
      <c r="J983" s="34">
        <f>CONVERT(INDEX(Clg_StPt_Sch_EZ!$C$4:$I$27,MATCH(Schedules_8760!$C983,Clg_StPt_Sch_EZ!$B$4:$B$27,0),MATCH(Schedules_8760!$F983,Clg_StPt_Sch_EZ!$C$3:$I$3,0)),"F","C")</f>
        <v>25.555555555555554</v>
      </c>
      <c r="K983" s="34">
        <f>CONVERT(INDEX(Clg_StPt_Sch_EZ!$C$31:$I$54,MATCH(Schedules_8760!$C983,Clg_StPt_Sch_EZ!$B$31:$B$54,0),MATCH(Schedules_8760!$F983,Clg_StPt_Sch_EZ!$C$30:$I$30,0)),"F","C")</f>
        <v>28.333333333333332</v>
      </c>
      <c r="L983" s="34">
        <f>CONVERT(INDEX(DHW_StPt_Sch_EZ!$C$4:$I$27,MATCH(Schedules_8760!$C983,DHW_StPt_Sch_EZ!$B$4:$B$27,0),MATCH(Schedules_8760!$F983,DHW_StPt_Sch_EZ!$C$3:$I$3,0)),"F","C")</f>
        <v>53.333333333333329</v>
      </c>
      <c r="M983" s="34">
        <f>CONVERT(INDEX(DHW_StPt_Sch_EZ!$C$31:$I$54,MATCH(Schedules_8760!$C983,DHW_StPt_Sch_EZ!$B$31:$B$54,0),MATCH(Schedules_8760!$F983,DHW_StPt_Sch_EZ!$C$30:$I$30,0)),"F","C")</f>
        <v>53.333333333333329</v>
      </c>
      <c r="N983" s="12"/>
      <c r="O983" s="12"/>
      <c r="P983" s="12"/>
    </row>
    <row r="984" spans="1:16" x14ac:dyDescent="0.25">
      <c r="A984" s="35">
        <v>983</v>
      </c>
      <c r="B984" s="89">
        <v>41.916666666666657</v>
      </c>
      <c r="C984" s="35">
        <f t="shared" si="75"/>
        <v>23</v>
      </c>
      <c r="D984" s="35">
        <f t="shared" si="78"/>
        <v>41</v>
      </c>
      <c r="E984" s="35">
        <f t="shared" si="79"/>
        <v>6</v>
      </c>
      <c r="F984" s="35" t="str">
        <f t="shared" si="76"/>
        <v>Friday</v>
      </c>
      <c r="G984" s="35">
        <f t="shared" si="77"/>
        <v>2</v>
      </c>
      <c r="H984" s="34">
        <f>CONVERT(INDEX(Htg_StPt_Sch_EZ!$C$4:$I$27,MATCH(Schedules_8760!$C984,Htg_StPt_Sch_EZ!$B$4:$B$27,0),MATCH(Schedules_8760!$F984,Htg_StPt_Sch_EZ!$C$3:$I$3,0)),"F","C")</f>
        <v>20.555555555555554</v>
      </c>
      <c r="I984" s="34">
        <f>CONVERT(INDEX(Htg_StPt_Sch_EZ!$C$31:$I$54,MATCH(Schedules_8760!$C984,Htg_StPt_Sch_EZ!$B$31:$B$54,0),MATCH(Schedules_8760!$F984,Htg_StPt_Sch_EZ!$C$30:$I$30,0)),"F","C")</f>
        <v>19.444444444444443</v>
      </c>
      <c r="J984" s="34">
        <f>CONVERT(INDEX(Clg_StPt_Sch_EZ!$C$4:$I$27,MATCH(Schedules_8760!$C984,Clg_StPt_Sch_EZ!$B$4:$B$27,0),MATCH(Schedules_8760!$F984,Clg_StPt_Sch_EZ!$C$3:$I$3,0)),"F","C")</f>
        <v>25.555555555555554</v>
      </c>
      <c r="K984" s="34">
        <f>CONVERT(INDEX(Clg_StPt_Sch_EZ!$C$31:$I$54,MATCH(Schedules_8760!$C984,Clg_StPt_Sch_EZ!$B$31:$B$54,0),MATCH(Schedules_8760!$F984,Clg_StPt_Sch_EZ!$C$30:$I$30,0)),"F","C")</f>
        <v>28.333333333333332</v>
      </c>
      <c r="L984" s="34">
        <f>CONVERT(INDEX(DHW_StPt_Sch_EZ!$C$4:$I$27,MATCH(Schedules_8760!$C984,DHW_StPt_Sch_EZ!$B$4:$B$27,0),MATCH(Schedules_8760!$F984,DHW_StPt_Sch_EZ!$C$3:$I$3,0)),"F","C")</f>
        <v>53.333333333333329</v>
      </c>
      <c r="M984" s="34">
        <f>CONVERT(INDEX(DHW_StPt_Sch_EZ!$C$31:$I$54,MATCH(Schedules_8760!$C984,DHW_StPt_Sch_EZ!$B$31:$B$54,0),MATCH(Schedules_8760!$F984,DHW_StPt_Sch_EZ!$C$30:$I$30,0)),"F","C")</f>
        <v>53.333333333333329</v>
      </c>
      <c r="N984" s="12"/>
      <c r="O984" s="12"/>
      <c r="P984" s="12"/>
    </row>
    <row r="985" spans="1:16" x14ac:dyDescent="0.25">
      <c r="A985" s="35">
        <v>984</v>
      </c>
      <c r="B985" s="89">
        <v>41.958333333333343</v>
      </c>
      <c r="C985" s="35">
        <f t="shared" si="75"/>
        <v>24</v>
      </c>
      <c r="D985" s="35">
        <f t="shared" si="78"/>
        <v>41</v>
      </c>
      <c r="E985" s="35">
        <f t="shared" si="79"/>
        <v>6</v>
      </c>
      <c r="F985" s="35" t="str">
        <f t="shared" si="76"/>
        <v>Friday</v>
      </c>
      <c r="G985" s="35">
        <f t="shared" si="77"/>
        <v>2</v>
      </c>
      <c r="H985" s="34">
        <f>CONVERT(INDEX(Htg_StPt_Sch_EZ!$C$4:$I$27,MATCH(Schedules_8760!$C985,Htg_StPt_Sch_EZ!$B$4:$B$27,0),MATCH(Schedules_8760!$F985,Htg_StPt_Sch_EZ!$C$3:$I$3,0)),"F","C")</f>
        <v>20.555555555555554</v>
      </c>
      <c r="I985" s="34">
        <f>CONVERT(INDEX(Htg_StPt_Sch_EZ!$C$31:$I$54,MATCH(Schedules_8760!$C985,Htg_StPt_Sch_EZ!$B$31:$B$54,0),MATCH(Schedules_8760!$F985,Htg_StPt_Sch_EZ!$C$30:$I$30,0)),"F","C")</f>
        <v>19.444444444444443</v>
      </c>
      <c r="J985" s="34">
        <f>CONVERT(INDEX(Clg_StPt_Sch_EZ!$C$4:$I$27,MATCH(Schedules_8760!$C985,Clg_StPt_Sch_EZ!$B$4:$B$27,0),MATCH(Schedules_8760!$F985,Clg_StPt_Sch_EZ!$C$3:$I$3,0)),"F","C")</f>
        <v>25.555555555555554</v>
      </c>
      <c r="K985" s="34">
        <f>CONVERT(INDEX(Clg_StPt_Sch_EZ!$C$31:$I$54,MATCH(Schedules_8760!$C985,Clg_StPt_Sch_EZ!$B$31:$B$54,0),MATCH(Schedules_8760!$F985,Clg_StPt_Sch_EZ!$C$30:$I$30,0)),"F","C")</f>
        <v>28.333333333333332</v>
      </c>
      <c r="L985" s="34">
        <f>CONVERT(INDEX(DHW_StPt_Sch_EZ!$C$4:$I$27,MATCH(Schedules_8760!$C985,DHW_StPt_Sch_EZ!$B$4:$B$27,0),MATCH(Schedules_8760!$F985,DHW_StPt_Sch_EZ!$C$3:$I$3,0)),"F","C")</f>
        <v>53.333333333333329</v>
      </c>
      <c r="M985" s="34">
        <f>CONVERT(INDEX(DHW_StPt_Sch_EZ!$C$31:$I$54,MATCH(Schedules_8760!$C985,DHW_StPt_Sch_EZ!$B$31:$B$54,0),MATCH(Schedules_8760!$F985,DHW_StPt_Sch_EZ!$C$30:$I$30,0)),"F","C")</f>
        <v>53.333333333333329</v>
      </c>
      <c r="N985" s="12"/>
      <c r="O985" s="12"/>
      <c r="P985" s="12"/>
    </row>
    <row r="986" spans="1:16" x14ac:dyDescent="0.25">
      <c r="A986" s="35">
        <v>985</v>
      </c>
      <c r="B986" s="89">
        <v>42</v>
      </c>
      <c r="C986" s="35">
        <f t="shared" si="75"/>
        <v>1</v>
      </c>
      <c r="D986" s="35">
        <f t="shared" si="78"/>
        <v>42</v>
      </c>
      <c r="E986" s="35">
        <f t="shared" si="79"/>
        <v>7</v>
      </c>
      <c r="F986" s="35" t="str">
        <f t="shared" si="76"/>
        <v>Saturday</v>
      </c>
      <c r="G986" s="35">
        <f t="shared" si="77"/>
        <v>2</v>
      </c>
      <c r="H986" s="34">
        <f>CONVERT(INDEX(Htg_StPt_Sch_EZ!$C$4:$I$27,MATCH(Schedules_8760!$C986,Htg_StPt_Sch_EZ!$B$4:$B$27,0),MATCH(Schedules_8760!$F986,Htg_StPt_Sch_EZ!$C$3:$I$3,0)),"F","C")</f>
        <v>20.555555555555554</v>
      </c>
      <c r="I986" s="34">
        <f>CONVERT(INDEX(Htg_StPt_Sch_EZ!$C$31:$I$54,MATCH(Schedules_8760!$C986,Htg_StPt_Sch_EZ!$B$31:$B$54,0),MATCH(Schedules_8760!$F986,Htg_StPt_Sch_EZ!$C$30:$I$30,0)),"F","C")</f>
        <v>19.444444444444443</v>
      </c>
      <c r="J986" s="34">
        <f>CONVERT(INDEX(Clg_StPt_Sch_EZ!$C$4:$I$27,MATCH(Schedules_8760!$C986,Clg_StPt_Sch_EZ!$B$4:$B$27,0),MATCH(Schedules_8760!$F986,Clg_StPt_Sch_EZ!$C$3:$I$3,0)),"F","C")</f>
        <v>25.555555555555554</v>
      </c>
      <c r="K986" s="34">
        <f>CONVERT(INDEX(Clg_StPt_Sch_EZ!$C$31:$I$54,MATCH(Schedules_8760!$C986,Clg_StPt_Sch_EZ!$B$31:$B$54,0),MATCH(Schedules_8760!$F986,Clg_StPt_Sch_EZ!$C$30:$I$30,0)),"F","C")</f>
        <v>28.333333333333332</v>
      </c>
      <c r="L986" s="34">
        <f>CONVERT(INDEX(DHW_StPt_Sch_EZ!$C$4:$I$27,MATCH(Schedules_8760!$C986,DHW_StPt_Sch_EZ!$B$4:$B$27,0),MATCH(Schedules_8760!$F986,DHW_StPt_Sch_EZ!$C$3:$I$3,0)),"F","C")</f>
        <v>53.333333333333329</v>
      </c>
      <c r="M986" s="34">
        <f>CONVERT(INDEX(DHW_StPt_Sch_EZ!$C$31:$I$54,MATCH(Schedules_8760!$C986,DHW_StPt_Sch_EZ!$B$31:$B$54,0),MATCH(Schedules_8760!$F986,DHW_StPt_Sch_EZ!$C$30:$I$30,0)),"F","C")</f>
        <v>53.333333333333329</v>
      </c>
      <c r="N986" s="12"/>
      <c r="O986" s="12"/>
      <c r="P986" s="12"/>
    </row>
    <row r="987" spans="1:16" x14ac:dyDescent="0.25">
      <c r="A987" s="35">
        <v>986</v>
      </c>
      <c r="B987" s="89">
        <v>42.041666666666657</v>
      </c>
      <c r="C987" s="35">
        <f t="shared" si="75"/>
        <v>2</v>
      </c>
      <c r="D987" s="35">
        <f t="shared" si="78"/>
        <v>42</v>
      </c>
      <c r="E987" s="35">
        <f t="shared" si="79"/>
        <v>7</v>
      </c>
      <c r="F987" s="35" t="str">
        <f t="shared" si="76"/>
        <v>Saturday</v>
      </c>
      <c r="G987" s="35">
        <f t="shared" si="77"/>
        <v>2</v>
      </c>
      <c r="H987" s="34">
        <f>CONVERT(INDEX(Htg_StPt_Sch_EZ!$C$4:$I$27,MATCH(Schedules_8760!$C987,Htg_StPt_Sch_EZ!$B$4:$B$27,0),MATCH(Schedules_8760!$F987,Htg_StPt_Sch_EZ!$C$3:$I$3,0)),"F","C")</f>
        <v>20.555555555555554</v>
      </c>
      <c r="I987" s="34">
        <f>CONVERT(INDEX(Htg_StPt_Sch_EZ!$C$31:$I$54,MATCH(Schedules_8760!$C987,Htg_StPt_Sch_EZ!$B$31:$B$54,0),MATCH(Schedules_8760!$F987,Htg_StPt_Sch_EZ!$C$30:$I$30,0)),"F","C")</f>
        <v>19.444444444444443</v>
      </c>
      <c r="J987" s="34">
        <f>CONVERT(INDEX(Clg_StPt_Sch_EZ!$C$4:$I$27,MATCH(Schedules_8760!$C987,Clg_StPt_Sch_EZ!$B$4:$B$27,0),MATCH(Schedules_8760!$F987,Clg_StPt_Sch_EZ!$C$3:$I$3,0)),"F","C")</f>
        <v>25.555555555555554</v>
      </c>
      <c r="K987" s="34">
        <f>CONVERT(INDEX(Clg_StPt_Sch_EZ!$C$31:$I$54,MATCH(Schedules_8760!$C987,Clg_StPt_Sch_EZ!$B$31:$B$54,0),MATCH(Schedules_8760!$F987,Clg_StPt_Sch_EZ!$C$30:$I$30,0)),"F","C")</f>
        <v>28.333333333333332</v>
      </c>
      <c r="L987" s="34">
        <f>CONVERT(INDEX(DHW_StPt_Sch_EZ!$C$4:$I$27,MATCH(Schedules_8760!$C987,DHW_StPt_Sch_EZ!$B$4:$B$27,0),MATCH(Schedules_8760!$F987,DHW_StPt_Sch_EZ!$C$3:$I$3,0)),"F","C")</f>
        <v>53.333333333333329</v>
      </c>
      <c r="M987" s="34">
        <f>CONVERT(INDEX(DHW_StPt_Sch_EZ!$C$31:$I$54,MATCH(Schedules_8760!$C987,DHW_StPt_Sch_EZ!$B$31:$B$54,0),MATCH(Schedules_8760!$F987,DHW_StPt_Sch_EZ!$C$30:$I$30,0)),"F","C")</f>
        <v>53.333333333333329</v>
      </c>
      <c r="N987" s="12"/>
      <c r="O987" s="12"/>
      <c r="P987" s="12"/>
    </row>
    <row r="988" spans="1:16" x14ac:dyDescent="0.25">
      <c r="A988" s="35">
        <v>987</v>
      </c>
      <c r="B988" s="89">
        <v>42.083333333333343</v>
      </c>
      <c r="C988" s="35">
        <f t="shared" si="75"/>
        <v>3</v>
      </c>
      <c r="D988" s="35">
        <f t="shared" si="78"/>
        <v>42</v>
      </c>
      <c r="E988" s="35">
        <f t="shared" si="79"/>
        <v>7</v>
      </c>
      <c r="F988" s="35" t="str">
        <f t="shared" si="76"/>
        <v>Saturday</v>
      </c>
      <c r="G988" s="35">
        <f t="shared" si="77"/>
        <v>2</v>
      </c>
      <c r="H988" s="34">
        <f>CONVERT(INDEX(Htg_StPt_Sch_EZ!$C$4:$I$27,MATCH(Schedules_8760!$C988,Htg_StPt_Sch_EZ!$B$4:$B$27,0),MATCH(Schedules_8760!$F988,Htg_StPt_Sch_EZ!$C$3:$I$3,0)),"F","C")</f>
        <v>20.555555555555554</v>
      </c>
      <c r="I988" s="34">
        <f>CONVERT(INDEX(Htg_StPt_Sch_EZ!$C$31:$I$54,MATCH(Schedules_8760!$C988,Htg_StPt_Sch_EZ!$B$31:$B$54,0),MATCH(Schedules_8760!$F988,Htg_StPt_Sch_EZ!$C$30:$I$30,0)),"F","C")</f>
        <v>19.444444444444443</v>
      </c>
      <c r="J988" s="34">
        <f>CONVERT(INDEX(Clg_StPt_Sch_EZ!$C$4:$I$27,MATCH(Schedules_8760!$C988,Clg_StPt_Sch_EZ!$B$4:$B$27,0),MATCH(Schedules_8760!$F988,Clg_StPt_Sch_EZ!$C$3:$I$3,0)),"F","C")</f>
        <v>25.555555555555554</v>
      </c>
      <c r="K988" s="34">
        <f>CONVERT(INDEX(Clg_StPt_Sch_EZ!$C$31:$I$54,MATCH(Schedules_8760!$C988,Clg_StPt_Sch_EZ!$B$31:$B$54,0),MATCH(Schedules_8760!$F988,Clg_StPt_Sch_EZ!$C$30:$I$30,0)),"F","C")</f>
        <v>28.333333333333332</v>
      </c>
      <c r="L988" s="34">
        <f>CONVERT(INDEX(DHW_StPt_Sch_EZ!$C$4:$I$27,MATCH(Schedules_8760!$C988,DHW_StPt_Sch_EZ!$B$4:$B$27,0),MATCH(Schedules_8760!$F988,DHW_StPt_Sch_EZ!$C$3:$I$3,0)),"F","C")</f>
        <v>53.333333333333329</v>
      </c>
      <c r="M988" s="34">
        <f>CONVERT(INDEX(DHW_StPt_Sch_EZ!$C$31:$I$54,MATCH(Schedules_8760!$C988,DHW_StPt_Sch_EZ!$B$31:$B$54,0),MATCH(Schedules_8760!$F988,DHW_StPt_Sch_EZ!$C$30:$I$30,0)),"F","C")</f>
        <v>53.333333333333329</v>
      </c>
      <c r="N988" s="12"/>
      <c r="O988" s="12"/>
      <c r="P988" s="12"/>
    </row>
    <row r="989" spans="1:16" x14ac:dyDescent="0.25">
      <c r="A989" s="35">
        <v>988</v>
      </c>
      <c r="B989" s="89">
        <v>42.125</v>
      </c>
      <c r="C989" s="35">
        <f t="shared" si="75"/>
        <v>4</v>
      </c>
      <c r="D989" s="35">
        <f t="shared" si="78"/>
        <v>42</v>
      </c>
      <c r="E989" s="35">
        <f t="shared" si="79"/>
        <v>7</v>
      </c>
      <c r="F989" s="35" t="str">
        <f t="shared" si="76"/>
        <v>Saturday</v>
      </c>
      <c r="G989" s="35">
        <f t="shared" si="77"/>
        <v>2</v>
      </c>
      <c r="H989" s="34">
        <f>CONVERT(INDEX(Htg_StPt_Sch_EZ!$C$4:$I$27,MATCH(Schedules_8760!$C989,Htg_StPt_Sch_EZ!$B$4:$B$27,0),MATCH(Schedules_8760!$F989,Htg_StPt_Sch_EZ!$C$3:$I$3,0)),"F","C")</f>
        <v>20.555555555555554</v>
      </c>
      <c r="I989" s="34">
        <f>CONVERT(INDEX(Htg_StPt_Sch_EZ!$C$31:$I$54,MATCH(Schedules_8760!$C989,Htg_StPt_Sch_EZ!$B$31:$B$54,0),MATCH(Schedules_8760!$F989,Htg_StPt_Sch_EZ!$C$30:$I$30,0)),"F","C")</f>
        <v>19.444444444444443</v>
      </c>
      <c r="J989" s="34">
        <f>CONVERT(INDEX(Clg_StPt_Sch_EZ!$C$4:$I$27,MATCH(Schedules_8760!$C989,Clg_StPt_Sch_EZ!$B$4:$B$27,0),MATCH(Schedules_8760!$F989,Clg_StPt_Sch_EZ!$C$3:$I$3,0)),"F","C")</f>
        <v>25.555555555555554</v>
      </c>
      <c r="K989" s="34">
        <f>CONVERT(INDEX(Clg_StPt_Sch_EZ!$C$31:$I$54,MATCH(Schedules_8760!$C989,Clg_StPt_Sch_EZ!$B$31:$B$54,0),MATCH(Schedules_8760!$F989,Clg_StPt_Sch_EZ!$C$30:$I$30,0)),"F","C")</f>
        <v>28.333333333333332</v>
      </c>
      <c r="L989" s="34">
        <f>CONVERT(INDEX(DHW_StPt_Sch_EZ!$C$4:$I$27,MATCH(Schedules_8760!$C989,DHW_StPt_Sch_EZ!$B$4:$B$27,0),MATCH(Schedules_8760!$F989,DHW_StPt_Sch_EZ!$C$3:$I$3,0)),"F","C")</f>
        <v>53.333333333333329</v>
      </c>
      <c r="M989" s="34">
        <f>CONVERT(INDEX(DHW_StPt_Sch_EZ!$C$31:$I$54,MATCH(Schedules_8760!$C989,DHW_StPt_Sch_EZ!$B$31:$B$54,0),MATCH(Schedules_8760!$F989,DHW_StPt_Sch_EZ!$C$30:$I$30,0)),"F","C")</f>
        <v>53.333333333333329</v>
      </c>
      <c r="N989" s="12"/>
      <c r="O989" s="12"/>
      <c r="P989" s="12"/>
    </row>
    <row r="990" spans="1:16" x14ac:dyDescent="0.25">
      <c r="A990" s="35">
        <v>989</v>
      </c>
      <c r="B990" s="89">
        <v>42.166666666666657</v>
      </c>
      <c r="C990" s="35">
        <f t="shared" si="75"/>
        <v>5</v>
      </c>
      <c r="D990" s="35">
        <f t="shared" si="78"/>
        <v>42</v>
      </c>
      <c r="E990" s="35">
        <f t="shared" si="79"/>
        <v>7</v>
      </c>
      <c r="F990" s="35" t="str">
        <f t="shared" si="76"/>
        <v>Saturday</v>
      </c>
      <c r="G990" s="35">
        <f t="shared" si="77"/>
        <v>2</v>
      </c>
      <c r="H990" s="34">
        <f>CONVERT(INDEX(Htg_StPt_Sch_EZ!$C$4:$I$27,MATCH(Schedules_8760!$C990,Htg_StPt_Sch_EZ!$B$4:$B$27,0),MATCH(Schedules_8760!$F990,Htg_StPt_Sch_EZ!$C$3:$I$3,0)),"F","C")</f>
        <v>20.555555555555554</v>
      </c>
      <c r="I990" s="34">
        <f>CONVERT(INDEX(Htg_StPt_Sch_EZ!$C$31:$I$54,MATCH(Schedules_8760!$C990,Htg_StPt_Sch_EZ!$B$31:$B$54,0),MATCH(Schedules_8760!$F990,Htg_StPt_Sch_EZ!$C$30:$I$30,0)),"F","C")</f>
        <v>19.444444444444443</v>
      </c>
      <c r="J990" s="34">
        <f>CONVERT(INDEX(Clg_StPt_Sch_EZ!$C$4:$I$27,MATCH(Schedules_8760!$C990,Clg_StPt_Sch_EZ!$B$4:$B$27,0),MATCH(Schedules_8760!$F990,Clg_StPt_Sch_EZ!$C$3:$I$3,0)),"F","C")</f>
        <v>25.555555555555554</v>
      </c>
      <c r="K990" s="34">
        <f>CONVERT(INDEX(Clg_StPt_Sch_EZ!$C$31:$I$54,MATCH(Schedules_8760!$C990,Clg_StPt_Sch_EZ!$B$31:$B$54,0),MATCH(Schedules_8760!$F990,Clg_StPt_Sch_EZ!$C$30:$I$30,0)),"F","C")</f>
        <v>28.333333333333332</v>
      </c>
      <c r="L990" s="34">
        <f>CONVERT(INDEX(DHW_StPt_Sch_EZ!$C$4:$I$27,MATCH(Schedules_8760!$C990,DHW_StPt_Sch_EZ!$B$4:$B$27,0),MATCH(Schedules_8760!$F990,DHW_StPt_Sch_EZ!$C$3:$I$3,0)),"F","C")</f>
        <v>53.333333333333329</v>
      </c>
      <c r="M990" s="34">
        <f>CONVERT(INDEX(DHW_StPt_Sch_EZ!$C$31:$I$54,MATCH(Schedules_8760!$C990,DHW_StPt_Sch_EZ!$B$31:$B$54,0),MATCH(Schedules_8760!$F990,DHW_StPt_Sch_EZ!$C$30:$I$30,0)),"F","C")</f>
        <v>53.333333333333329</v>
      </c>
      <c r="N990" s="12"/>
      <c r="O990" s="12"/>
      <c r="P990" s="12"/>
    </row>
    <row r="991" spans="1:16" x14ac:dyDescent="0.25">
      <c r="A991" s="35">
        <v>990</v>
      </c>
      <c r="B991" s="89">
        <v>42.208333333333343</v>
      </c>
      <c r="C991" s="35">
        <f t="shared" si="75"/>
        <v>6</v>
      </c>
      <c r="D991" s="35">
        <f t="shared" si="78"/>
        <v>42</v>
      </c>
      <c r="E991" s="35">
        <f t="shared" si="79"/>
        <v>7</v>
      </c>
      <c r="F991" s="35" t="str">
        <f t="shared" si="76"/>
        <v>Saturday</v>
      </c>
      <c r="G991" s="35">
        <f t="shared" si="77"/>
        <v>2</v>
      </c>
      <c r="H991" s="34">
        <f>CONVERT(INDEX(Htg_StPt_Sch_EZ!$C$4:$I$27,MATCH(Schedules_8760!$C991,Htg_StPt_Sch_EZ!$B$4:$B$27,0),MATCH(Schedules_8760!$F991,Htg_StPt_Sch_EZ!$C$3:$I$3,0)),"F","C")</f>
        <v>20.555555555555554</v>
      </c>
      <c r="I991" s="34">
        <f>CONVERT(INDEX(Htg_StPt_Sch_EZ!$C$31:$I$54,MATCH(Schedules_8760!$C991,Htg_StPt_Sch_EZ!$B$31:$B$54,0),MATCH(Schedules_8760!$F991,Htg_StPt_Sch_EZ!$C$30:$I$30,0)),"F","C")</f>
        <v>19.444444444444443</v>
      </c>
      <c r="J991" s="34">
        <f>CONVERT(INDEX(Clg_StPt_Sch_EZ!$C$4:$I$27,MATCH(Schedules_8760!$C991,Clg_StPt_Sch_EZ!$B$4:$B$27,0),MATCH(Schedules_8760!$F991,Clg_StPt_Sch_EZ!$C$3:$I$3,0)),"F","C")</f>
        <v>25.555555555555554</v>
      </c>
      <c r="K991" s="34">
        <f>CONVERT(INDEX(Clg_StPt_Sch_EZ!$C$31:$I$54,MATCH(Schedules_8760!$C991,Clg_StPt_Sch_EZ!$B$31:$B$54,0),MATCH(Schedules_8760!$F991,Clg_StPt_Sch_EZ!$C$30:$I$30,0)),"F","C")</f>
        <v>28.333333333333332</v>
      </c>
      <c r="L991" s="34">
        <f>CONVERT(INDEX(DHW_StPt_Sch_EZ!$C$4:$I$27,MATCH(Schedules_8760!$C991,DHW_StPt_Sch_EZ!$B$4:$B$27,0),MATCH(Schedules_8760!$F991,DHW_StPt_Sch_EZ!$C$3:$I$3,0)),"F","C")</f>
        <v>53.333333333333329</v>
      </c>
      <c r="M991" s="34">
        <f>CONVERT(INDEX(DHW_StPt_Sch_EZ!$C$31:$I$54,MATCH(Schedules_8760!$C991,DHW_StPt_Sch_EZ!$B$31:$B$54,0),MATCH(Schedules_8760!$F991,DHW_StPt_Sch_EZ!$C$30:$I$30,0)),"F","C")</f>
        <v>53.333333333333329</v>
      </c>
      <c r="N991" s="12"/>
      <c r="O991" s="12"/>
      <c r="P991" s="12"/>
    </row>
    <row r="992" spans="1:16" x14ac:dyDescent="0.25">
      <c r="A992" s="35">
        <v>991</v>
      </c>
      <c r="B992" s="89">
        <v>42.25</v>
      </c>
      <c r="C992" s="35">
        <f t="shared" si="75"/>
        <v>7</v>
      </c>
      <c r="D992" s="35">
        <f t="shared" si="78"/>
        <v>42</v>
      </c>
      <c r="E992" s="35">
        <f t="shared" si="79"/>
        <v>7</v>
      </c>
      <c r="F992" s="35" t="str">
        <f t="shared" si="76"/>
        <v>Saturday</v>
      </c>
      <c r="G992" s="35">
        <f t="shared" si="77"/>
        <v>2</v>
      </c>
      <c r="H992" s="34">
        <f>CONVERT(INDEX(Htg_StPt_Sch_EZ!$C$4:$I$27,MATCH(Schedules_8760!$C992,Htg_StPt_Sch_EZ!$B$4:$B$27,0),MATCH(Schedules_8760!$F992,Htg_StPt_Sch_EZ!$C$3:$I$3,0)),"F","C")</f>
        <v>20.555555555555554</v>
      </c>
      <c r="I992" s="34">
        <f>CONVERT(INDEX(Htg_StPt_Sch_EZ!$C$31:$I$54,MATCH(Schedules_8760!$C992,Htg_StPt_Sch_EZ!$B$31:$B$54,0),MATCH(Schedules_8760!$F992,Htg_StPt_Sch_EZ!$C$30:$I$30,0)),"F","C")</f>
        <v>19.444444444444443</v>
      </c>
      <c r="J992" s="34">
        <f>CONVERT(INDEX(Clg_StPt_Sch_EZ!$C$4:$I$27,MATCH(Schedules_8760!$C992,Clg_StPt_Sch_EZ!$B$4:$B$27,0),MATCH(Schedules_8760!$F992,Clg_StPt_Sch_EZ!$C$3:$I$3,0)),"F","C")</f>
        <v>25.555555555555554</v>
      </c>
      <c r="K992" s="34">
        <f>CONVERT(INDEX(Clg_StPt_Sch_EZ!$C$31:$I$54,MATCH(Schedules_8760!$C992,Clg_StPt_Sch_EZ!$B$31:$B$54,0),MATCH(Schedules_8760!$F992,Clg_StPt_Sch_EZ!$C$30:$I$30,0)),"F","C")</f>
        <v>28.333333333333332</v>
      </c>
      <c r="L992" s="34">
        <f>CONVERT(INDEX(DHW_StPt_Sch_EZ!$C$4:$I$27,MATCH(Schedules_8760!$C992,DHW_StPt_Sch_EZ!$B$4:$B$27,0),MATCH(Schedules_8760!$F992,DHW_StPt_Sch_EZ!$C$3:$I$3,0)),"F","C")</f>
        <v>53.333333333333329</v>
      </c>
      <c r="M992" s="34">
        <f>CONVERT(INDEX(DHW_StPt_Sch_EZ!$C$31:$I$54,MATCH(Schedules_8760!$C992,DHW_StPt_Sch_EZ!$B$31:$B$54,0),MATCH(Schedules_8760!$F992,DHW_StPt_Sch_EZ!$C$30:$I$30,0)),"F","C")</f>
        <v>53.333333333333329</v>
      </c>
      <c r="N992" s="12"/>
      <c r="O992" s="12"/>
      <c r="P992" s="12"/>
    </row>
    <row r="993" spans="1:16" x14ac:dyDescent="0.25">
      <c r="A993" s="35">
        <v>992</v>
      </c>
      <c r="B993" s="89">
        <v>42.291666666666657</v>
      </c>
      <c r="C993" s="35">
        <f t="shared" si="75"/>
        <v>8</v>
      </c>
      <c r="D993" s="35">
        <f t="shared" si="78"/>
        <v>42</v>
      </c>
      <c r="E993" s="35">
        <f t="shared" si="79"/>
        <v>7</v>
      </c>
      <c r="F993" s="35" t="str">
        <f t="shared" si="76"/>
        <v>Saturday</v>
      </c>
      <c r="G993" s="35">
        <f t="shared" si="77"/>
        <v>2</v>
      </c>
      <c r="H993" s="34">
        <f>CONVERT(INDEX(Htg_StPt_Sch_EZ!$C$4:$I$27,MATCH(Schedules_8760!$C993,Htg_StPt_Sch_EZ!$B$4:$B$27,0),MATCH(Schedules_8760!$F993,Htg_StPt_Sch_EZ!$C$3:$I$3,0)),"F","C")</f>
        <v>20.555555555555554</v>
      </c>
      <c r="I993" s="34">
        <f>CONVERT(INDEX(Htg_StPt_Sch_EZ!$C$31:$I$54,MATCH(Schedules_8760!$C993,Htg_StPt_Sch_EZ!$B$31:$B$54,0),MATCH(Schedules_8760!$F993,Htg_StPt_Sch_EZ!$C$30:$I$30,0)),"F","C")</f>
        <v>19.444444444444443</v>
      </c>
      <c r="J993" s="34">
        <f>CONVERT(INDEX(Clg_StPt_Sch_EZ!$C$4:$I$27,MATCH(Schedules_8760!$C993,Clg_StPt_Sch_EZ!$B$4:$B$27,0),MATCH(Schedules_8760!$F993,Clg_StPt_Sch_EZ!$C$3:$I$3,0)),"F","C")</f>
        <v>25.555555555555554</v>
      </c>
      <c r="K993" s="34">
        <f>CONVERT(INDEX(Clg_StPt_Sch_EZ!$C$31:$I$54,MATCH(Schedules_8760!$C993,Clg_StPt_Sch_EZ!$B$31:$B$54,0),MATCH(Schedules_8760!$F993,Clg_StPt_Sch_EZ!$C$30:$I$30,0)),"F","C")</f>
        <v>25</v>
      </c>
      <c r="L993" s="34">
        <f>CONVERT(INDEX(DHW_StPt_Sch_EZ!$C$4:$I$27,MATCH(Schedules_8760!$C993,DHW_StPt_Sch_EZ!$B$4:$B$27,0),MATCH(Schedules_8760!$F993,DHW_StPt_Sch_EZ!$C$3:$I$3,0)),"F","C")</f>
        <v>53.333333333333329</v>
      </c>
      <c r="M993" s="34">
        <f>CONVERT(INDEX(DHW_StPt_Sch_EZ!$C$31:$I$54,MATCH(Schedules_8760!$C993,DHW_StPt_Sch_EZ!$B$31:$B$54,0),MATCH(Schedules_8760!$F993,DHW_StPt_Sch_EZ!$C$30:$I$30,0)),"F","C")</f>
        <v>53.333333333333329</v>
      </c>
      <c r="N993" s="12"/>
      <c r="O993" s="12"/>
      <c r="P993" s="12"/>
    </row>
    <row r="994" spans="1:16" x14ac:dyDescent="0.25">
      <c r="A994" s="35">
        <v>993</v>
      </c>
      <c r="B994" s="89">
        <v>42.333333333333343</v>
      </c>
      <c r="C994" s="35">
        <f t="shared" si="75"/>
        <v>9</v>
      </c>
      <c r="D994" s="35">
        <f t="shared" si="78"/>
        <v>42</v>
      </c>
      <c r="E994" s="35">
        <f t="shared" si="79"/>
        <v>7</v>
      </c>
      <c r="F994" s="35" t="str">
        <f t="shared" si="76"/>
        <v>Saturday</v>
      </c>
      <c r="G994" s="35">
        <f t="shared" si="77"/>
        <v>2</v>
      </c>
      <c r="H994" s="34">
        <f>CONVERT(INDEX(Htg_StPt_Sch_EZ!$C$4:$I$27,MATCH(Schedules_8760!$C994,Htg_StPt_Sch_EZ!$B$4:$B$27,0),MATCH(Schedules_8760!$F994,Htg_StPt_Sch_EZ!$C$3:$I$3,0)),"F","C")</f>
        <v>20.555555555555554</v>
      </c>
      <c r="I994" s="34">
        <f>CONVERT(INDEX(Htg_StPt_Sch_EZ!$C$31:$I$54,MATCH(Schedules_8760!$C994,Htg_StPt_Sch_EZ!$B$31:$B$54,0),MATCH(Schedules_8760!$F994,Htg_StPt_Sch_EZ!$C$30:$I$30,0)),"F","C")</f>
        <v>19.444444444444443</v>
      </c>
      <c r="J994" s="34">
        <f>CONVERT(INDEX(Clg_StPt_Sch_EZ!$C$4:$I$27,MATCH(Schedules_8760!$C994,Clg_StPt_Sch_EZ!$B$4:$B$27,0),MATCH(Schedules_8760!$F994,Clg_StPt_Sch_EZ!$C$3:$I$3,0)),"F","C")</f>
        <v>25.555555555555554</v>
      </c>
      <c r="K994" s="34">
        <f>CONVERT(INDEX(Clg_StPt_Sch_EZ!$C$31:$I$54,MATCH(Schedules_8760!$C994,Clg_StPt_Sch_EZ!$B$31:$B$54,0),MATCH(Schedules_8760!$F994,Clg_StPt_Sch_EZ!$C$30:$I$30,0)),"F","C")</f>
        <v>25</v>
      </c>
      <c r="L994" s="34">
        <f>CONVERT(INDEX(DHW_StPt_Sch_EZ!$C$4:$I$27,MATCH(Schedules_8760!$C994,DHW_StPt_Sch_EZ!$B$4:$B$27,0),MATCH(Schedules_8760!$F994,DHW_StPt_Sch_EZ!$C$3:$I$3,0)),"F","C")</f>
        <v>53.333333333333329</v>
      </c>
      <c r="M994" s="34">
        <f>CONVERT(INDEX(DHW_StPt_Sch_EZ!$C$31:$I$54,MATCH(Schedules_8760!$C994,DHW_StPt_Sch_EZ!$B$31:$B$54,0),MATCH(Schedules_8760!$F994,DHW_StPt_Sch_EZ!$C$30:$I$30,0)),"F","C")</f>
        <v>53.333333333333329</v>
      </c>
      <c r="N994" s="12"/>
      <c r="O994" s="12"/>
      <c r="P994" s="12"/>
    </row>
    <row r="995" spans="1:16" x14ac:dyDescent="0.25">
      <c r="A995" s="35">
        <v>994</v>
      </c>
      <c r="B995" s="89">
        <v>42.375</v>
      </c>
      <c r="C995" s="35">
        <f t="shared" si="75"/>
        <v>10</v>
      </c>
      <c r="D995" s="35">
        <f t="shared" si="78"/>
        <v>42</v>
      </c>
      <c r="E995" s="35">
        <f t="shared" si="79"/>
        <v>7</v>
      </c>
      <c r="F995" s="35" t="str">
        <f t="shared" si="76"/>
        <v>Saturday</v>
      </c>
      <c r="G995" s="35">
        <f t="shared" si="77"/>
        <v>2</v>
      </c>
      <c r="H995" s="34">
        <f>CONVERT(INDEX(Htg_StPt_Sch_EZ!$C$4:$I$27,MATCH(Schedules_8760!$C995,Htg_StPt_Sch_EZ!$B$4:$B$27,0),MATCH(Schedules_8760!$F995,Htg_StPt_Sch_EZ!$C$3:$I$3,0)),"F","C")</f>
        <v>20.555555555555554</v>
      </c>
      <c r="I995" s="34">
        <f>CONVERT(INDEX(Htg_StPt_Sch_EZ!$C$31:$I$54,MATCH(Schedules_8760!$C995,Htg_StPt_Sch_EZ!$B$31:$B$54,0),MATCH(Schedules_8760!$F995,Htg_StPt_Sch_EZ!$C$30:$I$30,0)),"F","C")</f>
        <v>19.444444444444443</v>
      </c>
      <c r="J995" s="34">
        <f>CONVERT(INDEX(Clg_StPt_Sch_EZ!$C$4:$I$27,MATCH(Schedules_8760!$C995,Clg_StPt_Sch_EZ!$B$4:$B$27,0),MATCH(Schedules_8760!$F995,Clg_StPt_Sch_EZ!$C$3:$I$3,0)),"F","C")</f>
        <v>25.555555555555554</v>
      </c>
      <c r="K995" s="34">
        <f>CONVERT(INDEX(Clg_StPt_Sch_EZ!$C$31:$I$54,MATCH(Schedules_8760!$C995,Clg_StPt_Sch_EZ!$B$31:$B$54,0),MATCH(Schedules_8760!$F995,Clg_StPt_Sch_EZ!$C$30:$I$30,0)),"F","C")</f>
        <v>25</v>
      </c>
      <c r="L995" s="34">
        <f>CONVERT(INDEX(DHW_StPt_Sch_EZ!$C$4:$I$27,MATCH(Schedules_8760!$C995,DHW_StPt_Sch_EZ!$B$4:$B$27,0),MATCH(Schedules_8760!$F995,DHW_StPt_Sch_EZ!$C$3:$I$3,0)),"F","C")</f>
        <v>53.333333333333329</v>
      </c>
      <c r="M995" s="34">
        <f>CONVERT(INDEX(DHW_StPt_Sch_EZ!$C$31:$I$54,MATCH(Schedules_8760!$C995,DHW_StPt_Sch_EZ!$B$31:$B$54,0),MATCH(Schedules_8760!$F995,DHW_StPt_Sch_EZ!$C$30:$I$30,0)),"F","C")</f>
        <v>53.333333333333329</v>
      </c>
      <c r="N995" s="12"/>
      <c r="O995" s="12"/>
      <c r="P995" s="12"/>
    </row>
    <row r="996" spans="1:16" x14ac:dyDescent="0.25">
      <c r="A996" s="35">
        <v>995</v>
      </c>
      <c r="B996" s="89">
        <v>42.416666666666657</v>
      </c>
      <c r="C996" s="35">
        <f t="shared" si="75"/>
        <v>11</v>
      </c>
      <c r="D996" s="35">
        <f t="shared" si="78"/>
        <v>42</v>
      </c>
      <c r="E996" s="35">
        <f t="shared" si="79"/>
        <v>7</v>
      </c>
      <c r="F996" s="35" t="str">
        <f t="shared" si="76"/>
        <v>Saturday</v>
      </c>
      <c r="G996" s="35">
        <f t="shared" si="77"/>
        <v>2</v>
      </c>
      <c r="H996" s="34">
        <f>CONVERT(INDEX(Htg_StPt_Sch_EZ!$C$4:$I$27,MATCH(Schedules_8760!$C996,Htg_StPt_Sch_EZ!$B$4:$B$27,0),MATCH(Schedules_8760!$F996,Htg_StPt_Sch_EZ!$C$3:$I$3,0)),"F","C")</f>
        <v>20.555555555555554</v>
      </c>
      <c r="I996" s="34">
        <f>CONVERT(INDEX(Htg_StPt_Sch_EZ!$C$31:$I$54,MATCH(Schedules_8760!$C996,Htg_StPt_Sch_EZ!$B$31:$B$54,0),MATCH(Schedules_8760!$F996,Htg_StPt_Sch_EZ!$C$30:$I$30,0)),"F","C")</f>
        <v>19.444444444444443</v>
      </c>
      <c r="J996" s="34">
        <f>CONVERT(INDEX(Clg_StPt_Sch_EZ!$C$4:$I$27,MATCH(Schedules_8760!$C996,Clg_StPt_Sch_EZ!$B$4:$B$27,0),MATCH(Schedules_8760!$F996,Clg_StPt_Sch_EZ!$C$3:$I$3,0)),"F","C")</f>
        <v>25.555555555555554</v>
      </c>
      <c r="K996" s="34">
        <f>CONVERT(INDEX(Clg_StPt_Sch_EZ!$C$31:$I$54,MATCH(Schedules_8760!$C996,Clg_StPt_Sch_EZ!$B$31:$B$54,0),MATCH(Schedules_8760!$F996,Clg_StPt_Sch_EZ!$C$30:$I$30,0)),"F","C")</f>
        <v>25</v>
      </c>
      <c r="L996" s="34">
        <f>CONVERT(INDEX(DHW_StPt_Sch_EZ!$C$4:$I$27,MATCH(Schedules_8760!$C996,DHW_StPt_Sch_EZ!$B$4:$B$27,0),MATCH(Schedules_8760!$F996,DHW_StPt_Sch_EZ!$C$3:$I$3,0)),"F","C")</f>
        <v>53.333333333333329</v>
      </c>
      <c r="M996" s="34">
        <f>CONVERT(INDEX(DHW_StPt_Sch_EZ!$C$31:$I$54,MATCH(Schedules_8760!$C996,DHW_StPt_Sch_EZ!$B$31:$B$54,0),MATCH(Schedules_8760!$F996,DHW_StPt_Sch_EZ!$C$30:$I$30,0)),"F","C")</f>
        <v>53.333333333333329</v>
      </c>
      <c r="N996" s="12"/>
      <c r="O996" s="12"/>
      <c r="P996" s="12"/>
    </row>
    <row r="997" spans="1:16" x14ac:dyDescent="0.25">
      <c r="A997" s="35">
        <v>996</v>
      </c>
      <c r="B997" s="89">
        <v>42.458333333333343</v>
      </c>
      <c r="C997" s="35">
        <f t="shared" si="75"/>
        <v>12</v>
      </c>
      <c r="D997" s="35">
        <f t="shared" si="78"/>
        <v>42</v>
      </c>
      <c r="E997" s="35">
        <f t="shared" si="79"/>
        <v>7</v>
      </c>
      <c r="F997" s="35" t="str">
        <f t="shared" si="76"/>
        <v>Saturday</v>
      </c>
      <c r="G997" s="35">
        <f t="shared" si="77"/>
        <v>2</v>
      </c>
      <c r="H997" s="34">
        <f>CONVERT(INDEX(Htg_StPt_Sch_EZ!$C$4:$I$27,MATCH(Schedules_8760!$C997,Htg_StPt_Sch_EZ!$B$4:$B$27,0),MATCH(Schedules_8760!$F997,Htg_StPt_Sch_EZ!$C$3:$I$3,0)),"F","C")</f>
        <v>20.555555555555554</v>
      </c>
      <c r="I997" s="34">
        <f>CONVERT(INDEX(Htg_StPt_Sch_EZ!$C$31:$I$54,MATCH(Schedules_8760!$C997,Htg_StPt_Sch_EZ!$B$31:$B$54,0),MATCH(Schedules_8760!$F997,Htg_StPt_Sch_EZ!$C$30:$I$30,0)),"F","C")</f>
        <v>19.444444444444443</v>
      </c>
      <c r="J997" s="34">
        <f>CONVERT(INDEX(Clg_StPt_Sch_EZ!$C$4:$I$27,MATCH(Schedules_8760!$C997,Clg_StPt_Sch_EZ!$B$4:$B$27,0),MATCH(Schedules_8760!$F997,Clg_StPt_Sch_EZ!$C$3:$I$3,0)),"F","C")</f>
        <v>25.555555555555554</v>
      </c>
      <c r="K997" s="34">
        <f>CONVERT(INDEX(Clg_StPt_Sch_EZ!$C$31:$I$54,MATCH(Schedules_8760!$C997,Clg_StPt_Sch_EZ!$B$31:$B$54,0),MATCH(Schedules_8760!$F997,Clg_StPt_Sch_EZ!$C$30:$I$30,0)),"F","C")</f>
        <v>25</v>
      </c>
      <c r="L997" s="34">
        <f>CONVERT(INDEX(DHW_StPt_Sch_EZ!$C$4:$I$27,MATCH(Schedules_8760!$C997,DHW_StPt_Sch_EZ!$B$4:$B$27,0),MATCH(Schedules_8760!$F997,DHW_StPt_Sch_EZ!$C$3:$I$3,0)),"F","C")</f>
        <v>53.333333333333329</v>
      </c>
      <c r="M997" s="34">
        <f>CONVERT(INDEX(DHW_StPt_Sch_EZ!$C$31:$I$54,MATCH(Schedules_8760!$C997,DHW_StPt_Sch_EZ!$B$31:$B$54,0),MATCH(Schedules_8760!$F997,DHW_StPt_Sch_EZ!$C$30:$I$30,0)),"F","C")</f>
        <v>53.333333333333329</v>
      </c>
      <c r="N997" s="12"/>
      <c r="O997" s="12"/>
      <c r="P997" s="12"/>
    </row>
    <row r="998" spans="1:16" x14ac:dyDescent="0.25">
      <c r="A998" s="35">
        <v>997</v>
      </c>
      <c r="B998" s="89">
        <v>42.5</v>
      </c>
      <c r="C998" s="35">
        <f t="shared" si="75"/>
        <v>13</v>
      </c>
      <c r="D998" s="35">
        <f t="shared" si="78"/>
        <v>42</v>
      </c>
      <c r="E998" s="35">
        <f t="shared" si="79"/>
        <v>7</v>
      </c>
      <c r="F998" s="35" t="str">
        <f t="shared" si="76"/>
        <v>Saturday</v>
      </c>
      <c r="G998" s="35">
        <f t="shared" si="77"/>
        <v>2</v>
      </c>
      <c r="H998" s="34">
        <f>CONVERT(INDEX(Htg_StPt_Sch_EZ!$C$4:$I$27,MATCH(Schedules_8760!$C998,Htg_StPt_Sch_EZ!$B$4:$B$27,0),MATCH(Schedules_8760!$F998,Htg_StPt_Sch_EZ!$C$3:$I$3,0)),"F","C")</f>
        <v>20.555555555555554</v>
      </c>
      <c r="I998" s="34">
        <f>CONVERT(INDEX(Htg_StPt_Sch_EZ!$C$31:$I$54,MATCH(Schedules_8760!$C998,Htg_StPt_Sch_EZ!$B$31:$B$54,0),MATCH(Schedules_8760!$F998,Htg_StPt_Sch_EZ!$C$30:$I$30,0)),"F","C")</f>
        <v>19.444444444444443</v>
      </c>
      <c r="J998" s="34">
        <f>CONVERT(INDEX(Clg_StPt_Sch_EZ!$C$4:$I$27,MATCH(Schedules_8760!$C998,Clg_StPt_Sch_EZ!$B$4:$B$27,0),MATCH(Schedules_8760!$F998,Clg_StPt_Sch_EZ!$C$3:$I$3,0)),"F","C")</f>
        <v>25.555555555555554</v>
      </c>
      <c r="K998" s="34">
        <f>CONVERT(INDEX(Clg_StPt_Sch_EZ!$C$31:$I$54,MATCH(Schedules_8760!$C998,Clg_StPt_Sch_EZ!$B$31:$B$54,0),MATCH(Schedules_8760!$F998,Clg_StPt_Sch_EZ!$C$30:$I$30,0)),"F","C")</f>
        <v>25</v>
      </c>
      <c r="L998" s="34">
        <f>CONVERT(INDEX(DHW_StPt_Sch_EZ!$C$4:$I$27,MATCH(Schedules_8760!$C998,DHW_StPt_Sch_EZ!$B$4:$B$27,0),MATCH(Schedules_8760!$F998,DHW_StPt_Sch_EZ!$C$3:$I$3,0)),"F","C")</f>
        <v>53.333333333333329</v>
      </c>
      <c r="M998" s="34">
        <f>CONVERT(INDEX(DHW_StPt_Sch_EZ!$C$31:$I$54,MATCH(Schedules_8760!$C998,DHW_StPt_Sch_EZ!$B$31:$B$54,0),MATCH(Schedules_8760!$F998,DHW_StPt_Sch_EZ!$C$30:$I$30,0)),"F","C")</f>
        <v>53.333333333333329</v>
      </c>
      <c r="N998" s="12"/>
      <c r="O998" s="12"/>
      <c r="P998" s="12"/>
    </row>
    <row r="999" spans="1:16" x14ac:dyDescent="0.25">
      <c r="A999" s="35">
        <v>998</v>
      </c>
      <c r="B999" s="89">
        <v>42.541666666666657</v>
      </c>
      <c r="C999" s="35">
        <f t="shared" si="75"/>
        <v>14</v>
      </c>
      <c r="D999" s="35">
        <f t="shared" si="78"/>
        <v>42</v>
      </c>
      <c r="E999" s="35">
        <f t="shared" si="79"/>
        <v>7</v>
      </c>
      <c r="F999" s="35" t="str">
        <f t="shared" si="76"/>
        <v>Saturday</v>
      </c>
      <c r="G999" s="35">
        <f t="shared" si="77"/>
        <v>2</v>
      </c>
      <c r="H999" s="34">
        <f>CONVERT(INDEX(Htg_StPt_Sch_EZ!$C$4:$I$27,MATCH(Schedules_8760!$C999,Htg_StPt_Sch_EZ!$B$4:$B$27,0),MATCH(Schedules_8760!$F999,Htg_StPt_Sch_EZ!$C$3:$I$3,0)),"F","C")</f>
        <v>20.555555555555554</v>
      </c>
      <c r="I999" s="34">
        <f>CONVERT(INDEX(Htg_StPt_Sch_EZ!$C$31:$I$54,MATCH(Schedules_8760!$C999,Htg_StPt_Sch_EZ!$B$31:$B$54,0),MATCH(Schedules_8760!$F999,Htg_StPt_Sch_EZ!$C$30:$I$30,0)),"F","C")</f>
        <v>19.444444444444443</v>
      </c>
      <c r="J999" s="34">
        <f>CONVERT(INDEX(Clg_StPt_Sch_EZ!$C$4:$I$27,MATCH(Schedules_8760!$C999,Clg_StPt_Sch_EZ!$B$4:$B$27,0),MATCH(Schedules_8760!$F999,Clg_StPt_Sch_EZ!$C$3:$I$3,0)),"F","C")</f>
        <v>25.555555555555554</v>
      </c>
      <c r="K999" s="34">
        <f>CONVERT(INDEX(Clg_StPt_Sch_EZ!$C$31:$I$54,MATCH(Schedules_8760!$C999,Clg_StPt_Sch_EZ!$B$31:$B$54,0),MATCH(Schedules_8760!$F999,Clg_StPt_Sch_EZ!$C$30:$I$30,0)),"F","C")</f>
        <v>25</v>
      </c>
      <c r="L999" s="34">
        <f>CONVERT(INDEX(DHW_StPt_Sch_EZ!$C$4:$I$27,MATCH(Schedules_8760!$C999,DHW_StPt_Sch_EZ!$B$4:$B$27,0),MATCH(Schedules_8760!$F999,DHW_StPt_Sch_EZ!$C$3:$I$3,0)),"F","C")</f>
        <v>53.333333333333329</v>
      </c>
      <c r="M999" s="34">
        <f>CONVERT(INDEX(DHW_StPt_Sch_EZ!$C$31:$I$54,MATCH(Schedules_8760!$C999,DHW_StPt_Sch_EZ!$B$31:$B$54,0),MATCH(Schedules_8760!$F999,DHW_StPt_Sch_EZ!$C$30:$I$30,0)),"F","C")</f>
        <v>53.333333333333329</v>
      </c>
      <c r="N999" s="12"/>
      <c r="O999" s="12"/>
      <c r="P999" s="12"/>
    </row>
    <row r="1000" spans="1:16" x14ac:dyDescent="0.25">
      <c r="A1000" s="35">
        <v>999</v>
      </c>
      <c r="B1000" s="89">
        <v>42.583333333333343</v>
      </c>
      <c r="C1000" s="35">
        <f t="shared" si="75"/>
        <v>15</v>
      </c>
      <c r="D1000" s="35">
        <f t="shared" si="78"/>
        <v>42</v>
      </c>
      <c r="E1000" s="35">
        <f t="shared" si="79"/>
        <v>7</v>
      </c>
      <c r="F1000" s="35" t="str">
        <f t="shared" si="76"/>
        <v>Saturday</v>
      </c>
      <c r="G1000" s="35">
        <f t="shared" si="77"/>
        <v>2</v>
      </c>
      <c r="H1000" s="34">
        <f>CONVERT(INDEX(Htg_StPt_Sch_EZ!$C$4:$I$27,MATCH(Schedules_8760!$C1000,Htg_StPt_Sch_EZ!$B$4:$B$27,0),MATCH(Schedules_8760!$F1000,Htg_StPt_Sch_EZ!$C$3:$I$3,0)),"F","C")</f>
        <v>20.555555555555554</v>
      </c>
      <c r="I1000" s="34">
        <f>CONVERT(INDEX(Htg_StPt_Sch_EZ!$C$31:$I$54,MATCH(Schedules_8760!$C1000,Htg_StPt_Sch_EZ!$B$31:$B$54,0),MATCH(Schedules_8760!$F1000,Htg_StPt_Sch_EZ!$C$30:$I$30,0)),"F","C")</f>
        <v>21.111111111111111</v>
      </c>
      <c r="J1000" s="34">
        <f>CONVERT(INDEX(Clg_StPt_Sch_EZ!$C$4:$I$27,MATCH(Schedules_8760!$C1000,Clg_StPt_Sch_EZ!$B$4:$B$27,0),MATCH(Schedules_8760!$F1000,Clg_StPt_Sch_EZ!$C$3:$I$3,0)),"F","C")</f>
        <v>25.555555555555554</v>
      </c>
      <c r="K1000" s="34">
        <f>CONVERT(INDEX(Clg_StPt_Sch_EZ!$C$31:$I$54,MATCH(Schedules_8760!$C1000,Clg_StPt_Sch_EZ!$B$31:$B$54,0),MATCH(Schedules_8760!$F1000,Clg_StPt_Sch_EZ!$C$30:$I$30,0)),"F","C")</f>
        <v>25</v>
      </c>
      <c r="L1000" s="34">
        <f>CONVERT(INDEX(DHW_StPt_Sch_EZ!$C$4:$I$27,MATCH(Schedules_8760!$C1000,DHW_StPt_Sch_EZ!$B$4:$B$27,0),MATCH(Schedules_8760!$F1000,DHW_StPt_Sch_EZ!$C$3:$I$3,0)),"F","C")</f>
        <v>53.333333333333329</v>
      </c>
      <c r="M1000" s="34">
        <f>CONVERT(INDEX(DHW_StPt_Sch_EZ!$C$31:$I$54,MATCH(Schedules_8760!$C1000,DHW_StPt_Sch_EZ!$B$31:$B$54,0),MATCH(Schedules_8760!$F1000,DHW_StPt_Sch_EZ!$C$30:$I$30,0)),"F","C")</f>
        <v>53.333333333333329</v>
      </c>
      <c r="N1000" s="12"/>
      <c r="O1000" s="12"/>
      <c r="P1000" s="12"/>
    </row>
    <row r="1001" spans="1:16" x14ac:dyDescent="0.25">
      <c r="A1001" s="35">
        <v>1000</v>
      </c>
      <c r="B1001" s="89">
        <v>42.625</v>
      </c>
      <c r="C1001" s="35">
        <f t="shared" si="75"/>
        <v>16</v>
      </c>
      <c r="D1001" s="35">
        <f t="shared" si="78"/>
        <v>42</v>
      </c>
      <c r="E1001" s="35">
        <f t="shared" si="79"/>
        <v>7</v>
      </c>
      <c r="F1001" s="35" t="str">
        <f t="shared" si="76"/>
        <v>Saturday</v>
      </c>
      <c r="G1001" s="35">
        <f t="shared" si="77"/>
        <v>2</v>
      </c>
      <c r="H1001" s="34">
        <f>CONVERT(INDEX(Htg_StPt_Sch_EZ!$C$4:$I$27,MATCH(Schedules_8760!$C1001,Htg_StPt_Sch_EZ!$B$4:$B$27,0),MATCH(Schedules_8760!$F1001,Htg_StPt_Sch_EZ!$C$3:$I$3,0)),"F","C")</f>
        <v>20.555555555555554</v>
      </c>
      <c r="I1001" s="34">
        <f>CONVERT(INDEX(Htg_StPt_Sch_EZ!$C$31:$I$54,MATCH(Schedules_8760!$C1001,Htg_StPt_Sch_EZ!$B$31:$B$54,0),MATCH(Schedules_8760!$F1001,Htg_StPt_Sch_EZ!$C$30:$I$30,0)),"F","C")</f>
        <v>21.111111111111111</v>
      </c>
      <c r="J1001" s="34">
        <f>CONVERT(INDEX(Clg_StPt_Sch_EZ!$C$4:$I$27,MATCH(Schedules_8760!$C1001,Clg_StPt_Sch_EZ!$B$4:$B$27,0),MATCH(Schedules_8760!$F1001,Clg_StPt_Sch_EZ!$C$3:$I$3,0)),"F","C")</f>
        <v>25.555555555555554</v>
      </c>
      <c r="K1001" s="34">
        <f>CONVERT(INDEX(Clg_StPt_Sch_EZ!$C$31:$I$54,MATCH(Schedules_8760!$C1001,Clg_StPt_Sch_EZ!$B$31:$B$54,0),MATCH(Schedules_8760!$F1001,Clg_StPt_Sch_EZ!$C$30:$I$30,0)),"F","C")</f>
        <v>25</v>
      </c>
      <c r="L1001" s="34">
        <f>CONVERT(INDEX(DHW_StPt_Sch_EZ!$C$4:$I$27,MATCH(Schedules_8760!$C1001,DHW_StPt_Sch_EZ!$B$4:$B$27,0),MATCH(Schedules_8760!$F1001,DHW_StPt_Sch_EZ!$C$3:$I$3,0)),"F","C")</f>
        <v>53.333333333333329</v>
      </c>
      <c r="M1001" s="34">
        <f>CONVERT(INDEX(DHW_StPt_Sch_EZ!$C$31:$I$54,MATCH(Schedules_8760!$C1001,DHW_StPt_Sch_EZ!$B$31:$B$54,0),MATCH(Schedules_8760!$F1001,DHW_StPt_Sch_EZ!$C$30:$I$30,0)),"F","C")</f>
        <v>53.333333333333329</v>
      </c>
      <c r="N1001" s="12"/>
      <c r="O1001" s="12"/>
      <c r="P1001" s="12"/>
    </row>
    <row r="1002" spans="1:16" x14ac:dyDescent="0.25">
      <c r="A1002" s="35">
        <v>1001</v>
      </c>
      <c r="B1002" s="89">
        <v>42.666666666666657</v>
      </c>
      <c r="C1002" s="35">
        <f t="shared" si="75"/>
        <v>17</v>
      </c>
      <c r="D1002" s="35">
        <f t="shared" si="78"/>
        <v>42</v>
      </c>
      <c r="E1002" s="35">
        <f t="shared" si="79"/>
        <v>7</v>
      </c>
      <c r="F1002" s="35" t="str">
        <f t="shared" si="76"/>
        <v>Saturday</v>
      </c>
      <c r="G1002" s="35">
        <f t="shared" si="77"/>
        <v>2</v>
      </c>
      <c r="H1002" s="34">
        <f>CONVERT(INDEX(Htg_StPt_Sch_EZ!$C$4:$I$27,MATCH(Schedules_8760!$C1002,Htg_StPt_Sch_EZ!$B$4:$B$27,0),MATCH(Schedules_8760!$F1002,Htg_StPt_Sch_EZ!$C$3:$I$3,0)),"F","C")</f>
        <v>20.555555555555554</v>
      </c>
      <c r="I1002" s="34">
        <f>CONVERT(INDEX(Htg_StPt_Sch_EZ!$C$31:$I$54,MATCH(Schedules_8760!$C1002,Htg_StPt_Sch_EZ!$B$31:$B$54,0),MATCH(Schedules_8760!$F1002,Htg_StPt_Sch_EZ!$C$30:$I$30,0)),"F","C")</f>
        <v>17.777777777777779</v>
      </c>
      <c r="J1002" s="34">
        <f>CONVERT(INDEX(Clg_StPt_Sch_EZ!$C$4:$I$27,MATCH(Schedules_8760!$C1002,Clg_StPt_Sch_EZ!$B$4:$B$27,0),MATCH(Schedules_8760!$F1002,Clg_StPt_Sch_EZ!$C$3:$I$3,0)),"F","C")</f>
        <v>25.555555555555554</v>
      </c>
      <c r="K1002" s="34">
        <f>CONVERT(INDEX(Clg_StPt_Sch_EZ!$C$31:$I$54,MATCH(Schedules_8760!$C1002,Clg_StPt_Sch_EZ!$B$31:$B$54,0),MATCH(Schedules_8760!$F1002,Clg_StPt_Sch_EZ!$C$30:$I$30,0)),"F","C")</f>
        <v>25</v>
      </c>
      <c r="L1002" s="34">
        <f>CONVERT(INDEX(DHW_StPt_Sch_EZ!$C$4:$I$27,MATCH(Schedules_8760!$C1002,DHW_StPt_Sch_EZ!$B$4:$B$27,0),MATCH(Schedules_8760!$F1002,DHW_StPt_Sch_EZ!$C$3:$I$3,0)),"F","C")</f>
        <v>53.333333333333329</v>
      </c>
      <c r="M1002" s="34">
        <f>CONVERT(INDEX(DHW_StPt_Sch_EZ!$C$31:$I$54,MATCH(Schedules_8760!$C1002,DHW_StPt_Sch_EZ!$B$31:$B$54,0),MATCH(Schedules_8760!$F1002,DHW_StPt_Sch_EZ!$C$30:$I$30,0)),"F","C")</f>
        <v>53.333333333333329</v>
      </c>
      <c r="N1002" s="12"/>
      <c r="O1002" s="12"/>
      <c r="P1002" s="12"/>
    </row>
    <row r="1003" spans="1:16" x14ac:dyDescent="0.25">
      <c r="A1003" s="35">
        <v>1002</v>
      </c>
      <c r="B1003" s="89">
        <v>42.708333333333343</v>
      </c>
      <c r="C1003" s="35">
        <f t="shared" si="75"/>
        <v>18</v>
      </c>
      <c r="D1003" s="35">
        <f t="shared" si="78"/>
        <v>42</v>
      </c>
      <c r="E1003" s="35">
        <f t="shared" si="79"/>
        <v>7</v>
      </c>
      <c r="F1003" s="35" t="str">
        <f t="shared" si="76"/>
        <v>Saturday</v>
      </c>
      <c r="G1003" s="35">
        <f t="shared" si="77"/>
        <v>2</v>
      </c>
      <c r="H1003" s="34">
        <f>CONVERT(INDEX(Htg_StPt_Sch_EZ!$C$4:$I$27,MATCH(Schedules_8760!$C1003,Htg_StPt_Sch_EZ!$B$4:$B$27,0),MATCH(Schedules_8760!$F1003,Htg_StPt_Sch_EZ!$C$3:$I$3,0)),"F","C")</f>
        <v>20.555555555555554</v>
      </c>
      <c r="I1003" s="34">
        <f>CONVERT(INDEX(Htg_StPt_Sch_EZ!$C$31:$I$54,MATCH(Schedules_8760!$C1003,Htg_StPt_Sch_EZ!$B$31:$B$54,0),MATCH(Schedules_8760!$F1003,Htg_StPt_Sch_EZ!$C$30:$I$30,0)),"F","C")</f>
        <v>17.777777777777779</v>
      </c>
      <c r="J1003" s="34">
        <f>CONVERT(INDEX(Clg_StPt_Sch_EZ!$C$4:$I$27,MATCH(Schedules_8760!$C1003,Clg_StPt_Sch_EZ!$B$4:$B$27,0),MATCH(Schedules_8760!$F1003,Clg_StPt_Sch_EZ!$C$3:$I$3,0)),"F","C")</f>
        <v>25.555555555555554</v>
      </c>
      <c r="K1003" s="34">
        <f>CONVERT(INDEX(Clg_StPt_Sch_EZ!$C$31:$I$54,MATCH(Schedules_8760!$C1003,Clg_StPt_Sch_EZ!$B$31:$B$54,0),MATCH(Schedules_8760!$F1003,Clg_StPt_Sch_EZ!$C$30:$I$30,0)),"F","C")</f>
        <v>28.333333333333332</v>
      </c>
      <c r="L1003" s="34">
        <f>CONVERT(INDEX(DHW_StPt_Sch_EZ!$C$4:$I$27,MATCH(Schedules_8760!$C1003,DHW_StPt_Sch_EZ!$B$4:$B$27,0),MATCH(Schedules_8760!$F1003,DHW_StPt_Sch_EZ!$C$3:$I$3,0)),"F","C")</f>
        <v>53.333333333333329</v>
      </c>
      <c r="M1003" s="34">
        <f>CONVERT(INDEX(DHW_StPt_Sch_EZ!$C$31:$I$54,MATCH(Schedules_8760!$C1003,DHW_StPt_Sch_EZ!$B$31:$B$54,0),MATCH(Schedules_8760!$F1003,DHW_StPt_Sch_EZ!$C$30:$I$30,0)),"F","C")</f>
        <v>53.333333333333329</v>
      </c>
      <c r="N1003" s="12"/>
      <c r="O1003" s="12"/>
      <c r="P1003" s="12"/>
    </row>
    <row r="1004" spans="1:16" x14ac:dyDescent="0.25">
      <c r="A1004" s="35">
        <v>1003</v>
      </c>
      <c r="B1004" s="89">
        <v>42.75</v>
      </c>
      <c r="C1004" s="35">
        <f t="shared" si="75"/>
        <v>19</v>
      </c>
      <c r="D1004" s="35">
        <f t="shared" si="78"/>
        <v>42</v>
      </c>
      <c r="E1004" s="35">
        <f t="shared" si="79"/>
        <v>7</v>
      </c>
      <c r="F1004" s="35" t="str">
        <f t="shared" si="76"/>
        <v>Saturday</v>
      </c>
      <c r="G1004" s="35">
        <f t="shared" si="77"/>
        <v>2</v>
      </c>
      <c r="H1004" s="34">
        <f>CONVERT(INDEX(Htg_StPt_Sch_EZ!$C$4:$I$27,MATCH(Schedules_8760!$C1004,Htg_StPt_Sch_EZ!$B$4:$B$27,0),MATCH(Schedules_8760!$F1004,Htg_StPt_Sch_EZ!$C$3:$I$3,0)),"F","C")</f>
        <v>20.555555555555554</v>
      </c>
      <c r="I1004" s="34">
        <f>CONVERT(INDEX(Htg_StPt_Sch_EZ!$C$31:$I$54,MATCH(Schedules_8760!$C1004,Htg_StPt_Sch_EZ!$B$31:$B$54,0),MATCH(Schedules_8760!$F1004,Htg_StPt_Sch_EZ!$C$30:$I$30,0)),"F","C")</f>
        <v>18.333333333333332</v>
      </c>
      <c r="J1004" s="34">
        <f>CONVERT(INDEX(Clg_StPt_Sch_EZ!$C$4:$I$27,MATCH(Schedules_8760!$C1004,Clg_StPt_Sch_EZ!$B$4:$B$27,0),MATCH(Schedules_8760!$F1004,Clg_StPt_Sch_EZ!$C$3:$I$3,0)),"F","C")</f>
        <v>25.555555555555554</v>
      </c>
      <c r="K1004" s="34">
        <f>CONVERT(INDEX(Clg_StPt_Sch_EZ!$C$31:$I$54,MATCH(Schedules_8760!$C1004,Clg_StPt_Sch_EZ!$B$31:$B$54,0),MATCH(Schedules_8760!$F1004,Clg_StPt_Sch_EZ!$C$30:$I$30,0)),"F","C")</f>
        <v>28.333333333333332</v>
      </c>
      <c r="L1004" s="34">
        <f>CONVERT(INDEX(DHW_StPt_Sch_EZ!$C$4:$I$27,MATCH(Schedules_8760!$C1004,DHW_StPt_Sch_EZ!$B$4:$B$27,0),MATCH(Schedules_8760!$F1004,DHW_StPt_Sch_EZ!$C$3:$I$3,0)),"F","C")</f>
        <v>53.333333333333329</v>
      </c>
      <c r="M1004" s="34">
        <f>CONVERT(INDEX(DHW_StPt_Sch_EZ!$C$31:$I$54,MATCH(Schedules_8760!$C1004,DHW_StPt_Sch_EZ!$B$31:$B$54,0),MATCH(Schedules_8760!$F1004,DHW_StPt_Sch_EZ!$C$30:$I$30,0)),"F","C")</f>
        <v>53.333333333333329</v>
      </c>
      <c r="N1004" s="12"/>
      <c r="O1004" s="12"/>
      <c r="P1004" s="12"/>
    </row>
    <row r="1005" spans="1:16" x14ac:dyDescent="0.25">
      <c r="A1005" s="35">
        <v>1004</v>
      </c>
      <c r="B1005" s="89">
        <v>42.791666666666657</v>
      </c>
      <c r="C1005" s="35">
        <f t="shared" si="75"/>
        <v>20</v>
      </c>
      <c r="D1005" s="35">
        <f t="shared" si="78"/>
        <v>42</v>
      </c>
      <c r="E1005" s="35">
        <f t="shared" si="79"/>
        <v>7</v>
      </c>
      <c r="F1005" s="35" t="str">
        <f t="shared" si="76"/>
        <v>Saturday</v>
      </c>
      <c r="G1005" s="35">
        <f t="shared" si="77"/>
        <v>2</v>
      </c>
      <c r="H1005" s="34">
        <f>CONVERT(INDEX(Htg_StPt_Sch_EZ!$C$4:$I$27,MATCH(Schedules_8760!$C1005,Htg_StPt_Sch_EZ!$B$4:$B$27,0),MATCH(Schedules_8760!$F1005,Htg_StPt_Sch_EZ!$C$3:$I$3,0)),"F","C")</f>
        <v>20.555555555555554</v>
      </c>
      <c r="I1005" s="34">
        <f>CONVERT(INDEX(Htg_StPt_Sch_EZ!$C$31:$I$54,MATCH(Schedules_8760!$C1005,Htg_StPt_Sch_EZ!$B$31:$B$54,0),MATCH(Schedules_8760!$F1005,Htg_StPt_Sch_EZ!$C$30:$I$30,0)),"F","C")</f>
        <v>18.888888888888889</v>
      </c>
      <c r="J1005" s="34">
        <f>CONVERT(INDEX(Clg_StPt_Sch_EZ!$C$4:$I$27,MATCH(Schedules_8760!$C1005,Clg_StPt_Sch_EZ!$B$4:$B$27,0),MATCH(Schedules_8760!$F1005,Clg_StPt_Sch_EZ!$C$3:$I$3,0)),"F","C")</f>
        <v>25.555555555555554</v>
      </c>
      <c r="K1005" s="34">
        <f>CONVERT(INDEX(Clg_StPt_Sch_EZ!$C$31:$I$54,MATCH(Schedules_8760!$C1005,Clg_StPt_Sch_EZ!$B$31:$B$54,0),MATCH(Schedules_8760!$F1005,Clg_StPt_Sch_EZ!$C$30:$I$30,0)),"F","C")</f>
        <v>28.333333333333332</v>
      </c>
      <c r="L1005" s="34">
        <f>CONVERT(INDEX(DHW_StPt_Sch_EZ!$C$4:$I$27,MATCH(Schedules_8760!$C1005,DHW_StPt_Sch_EZ!$B$4:$B$27,0),MATCH(Schedules_8760!$F1005,DHW_StPt_Sch_EZ!$C$3:$I$3,0)),"F","C")</f>
        <v>53.333333333333329</v>
      </c>
      <c r="M1005" s="34">
        <f>CONVERT(INDEX(DHW_StPt_Sch_EZ!$C$31:$I$54,MATCH(Schedules_8760!$C1005,DHW_StPt_Sch_EZ!$B$31:$B$54,0),MATCH(Schedules_8760!$F1005,DHW_StPt_Sch_EZ!$C$30:$I$30,0)),"F","C")</f>
        <v>53.333333333333329</v>
      </c>
      <c r="N1005" s="12"/>
      <c r="O1005" s="12"/>
      <c r="P1005" s="12"/>
    </row>
    <row r="1006" spans="1:16" x14ac:dyDescent="0.25">
      <c r="A1006" s="35">
        <v>1005</v>
      </c>
      <c r="B1006" s="89">
        <v>42.833333333333343</v>
      </c>
      <c r="C1006" s="35">
        <f t="shared" si="75"/>
        <v>21</v>
      </c>
      <c r="D1006" s="35">
        <f t="shared" si="78"/>
        <v>42</v>
      </c>
      <c r="E1006" s="35">
        <f t="shared" si="79"/>
        <v>7</v>
      </c>
      <c r="F1006" s="35" t="str">
        <f t="shared" si="76"/>
        <v>Saturday</v>
      </c>
      <c r="G1006" s="35">
        <f t="shared" si="77"/>
        <v>2</v>
      </c>
      <c r="H1006" s="34">
        <f>CONVERT(INDEX(Htg_StPt_Sch_EZ!$C$4:$I$27,MATCH(Schedules_8760!$C1006,Htg_StPt_Sch_EZ!$B$4:$B$27,0),MATCH(Schedules_8760!$F1006,Htg_StPt_Sch_EZ!$C$3:$I$3,0)),"F","C")</f>
        <v>20.555555555555554</v>
      </c>
      <c r="I1006" s="34">
        <f>CONVERT(INDEX(Htg_StPt_Sch_EZ!$C$31:$I$54,MATCH(Schedules_8760!$C1006,Htg_StPt_Sch_EZ!$B$31:$B$54,0),MATCH(Schedules_8760!$F1006,Htg_StPt_Sch_EZ!$C$30:$I$30,0)),"F","C")</f>
        <v>19.444444444444443</v>
      </c>
      <c r="J1006" s="34">
        <f>CONVERT(INDEX(Clg_StPt_Sch_EZ!$C$4:$I$27,MATCH(Schedules_8760!$C1006,Clg_StPt_Sch_EZ!$B$4:$B$27,0),MATCH(Schedules_8760!$F1006,Clg_StPt_Sch_EZ!$C$3:$I$3,0)),"F","C")</f>
        <v>25.555555555555554</v>
      </c>
      <c r="K1006" s="34">
        <f>CONVERT(INDEX(Clg_StPt_Sch_EZ!$C$31:$I$54,MATCH(Schedules_8760!$C1006,Clg_StPt_Sch_EZ!$B$31:$B$54,0),MATCH(Schedules_8760!$F1006,Clg_StPt_Sch_EZ!$C$30:$I$30,0)),"F","C")</f>
        <v>28.333333333333332</v>
      </c>
      <c r="L1006" s="34">
        <f>CONVERT(INDEX(DHW_StPt_Sch_EZ!$C$4:$I$27,MATCH(Schedules_8760!$C1006,DHW_StPt_Sch_EZ!$B$4:$B$27,0),MATCH(Schedules_8760!$F1006,DHW_StPt_Sch_EZ!$C$3:$I$3,0)),"F","C")</f>
        <v>53.333333333333329</v>
      </c>
      <c r="M1006" s="34">
        <f>CONVERT(INDEX(DHW_StPt_Sch_EZ!$C$31:$I$54,MATCH(Schedules_8760!$C1006,DHW_StPt_Sch_EZ!$B$31:$B$54,0),MATCH(Schedules_8760!$F1006,DHW_StPt_Sch_EZ!$C$30:$I$30,0)),"F","C")</f>
        <v>53.333333333333329</v>
      </c>
      <c r="N1006" s="12"/>
      <c r="O1006" s="12"/>
      <c r="P1006" s="12"/>
    </row>
    <row r="1007" spans="1:16" x14ac:dyDescent="0.25">
      <c r="A1007" s="35">
        <v>1006</v>
      </c>
      <c r="B1007" s="89">
        <v>42.875</v>
      </c>
      <c r="C1007" s="35">
        <f t="shared" si="75"/>
        <v>22</v>
      </c>
      <c r="D1007" s="35">
        <f t="shared" si="78"/>
        <v>42</v>
      </c>
      <c r="E1007" s="35">
        <f t="shared" si="79"/>
        <v>7</v>
      </c>
      <c r="F1007" s="35" t="str">
        <f t="shared" si="76"/>
        <v>Saturday</v>
      </c>
      <c r="G1007" s="35">
        <f t="shared" si="77"/>
        <v>2</v>
      </c>
      <c r="H1007" s="34">
        <f>CONVERT(INDEX(Htg_StPt_Sch_EZ!$C$4:$I$27,MATCH(Schedules_8760!$C1007,Htg_StPt_Sch_EZ!$B$4:$B$27,0),MATCH(Schedules_8760!$F1007,Htg_StPt_Sch_EZ!$C$3:$I$3,0)),"F","C")</f>
        <v>20.555555555555554</v>
      </c>
      <c r="I1007" s="34">
        <f>CONVERT(INDEX(Htg_StPt_Sch_EZ!$C$31:$I$54,MATCH(Schedules_8760!$C1007,Htg_StPt_Sch_EZ!$B$31:$B$54,0),MATCH(Schedules_8760!$F1007,Htg_StPt_Sch_EZ!$C$30:$I$30,0)),"F","C")</f>
        <v>19.444444444444443</v>
      </c>
      <c r="J1007" s="34">
        <f>CONVERT(INDEX(Clg_StPt_Sch_EZ!$C$4:$I$27,MATCH(Schedules_8760!$C1007,Clg_StPt_Sch_EZ!$B$4:$B$27,0),MATCH(Schedules_8760!$F1007,Clg_StPt_Sch_EZ!$C$3:$I$3,0)),"F","C")</f>
        <v>25.555555555555554</v>
      </c>
      <c r="K1007" s="34">
        <f>CONVERT(INDEX(Clg_StPt_Sch_EZ!$C$31:$I$54,MATCH(Schedules_8760!$C1007,Clg_StPt_Sch_EZ!$B$31:$B$54,0),MATCH(Schedules_8760!$F1007,Clg_StPt_Sch_EZ!$C$30:$I$30,0)),"F","C")</f>
        <v>28.333333333333332</v>
      </c>
      <c r="L1007" s="34">
        <f>CONVERT(INDEX(DHW_StPt_Sch_EZ!$C$4:$I$27,MATCH(Schedules_8760!$C1007,DHW_StPt_Sch_EZ!$B$4:$B$27,0),MATCH(Schedules_8760!$F1007,DHW_StPt_Sch_EZ!$C$3:$I$3,0)),"F","C")</f>
        <v>53.333333333333329</v>
      </c>
      <c r="M1007" s="34">
        <f>CONVERT(INDEX(DHW_StPt_Sch_EZ!$C$31:$I$54,MATCH(Schedules_8760!$C1007,DHW_StPt_Sch_EZ!$B$31:$B$54,0),MATCH(Schedules_8760!$F1007,DHW_StPt_Sch_EZ!$C$30:$I$30,0)),"F","C")</f>
        <v>53.333333333333329</v>
      </c>
      <c r="N1007" s="12"/>
      <c r="O1007" s="12"/>
      <c r="P1007" s="12"/>
    </row>
    <row r="1008" spans="1:16" x14ac:dyDescent="0.25">
      <c r="A1008" s="35">
        <v>1007</v>
      </c>
      <c r="B1008" s="89">
        <v>42.916666666666657</v>
      </c>
      <c r="C1008" s="35">
        <f t="shared" si="75"/>
        <v>23</v>
      </c>
      <c r="D1008" s="35">
        <f t="shared" si="78"/>
        <v>42</v>
      </c>
      <c r="E1008" s="35">
        <f t="shared" si="79"/>
        <v>7</v>
      </c>
      <c r="F1008" s="35" t="str">
        <f t="shared" si="76"/>
        <v>Saturday</v>
      </c>
      <c r="G1008" s="35">
        <f t="shared" si="77"/>
        <v>2</v>
      </c>
      <c r="H1008" s="34">
        <f>CONVERT(INDEX(Htg_StPt_Sch_EZ!$C$4:$I$27,MATCH(Schedules_8760!$C1008,Htg_StPt_Sch_EZ!$B$4:$B$27,0),MATCH(Schedules_8760!$F1008,Htg_StPt_Sch_EZ!$C$3:$I$3,0)),"F","C")</f>
        <v>20.555555555555554</v>
      </c>
      <c r="I1008" s="34">
        <f>CONVERT(INDEX(Htg_StPt_Sch_EZ!$C$31:$I$54,MATCH(Schedules_8760!$C1008,Htg_StPt_Sch_EZ!$B$31:$B$54,0),MATCH(Schedules_8760!$F1008,Htg_StPt_Sch_EZ!$C$30:$I$30,0)),"F","C")</f>
        <v>19.444444444444443</v>
      </c>
      <c r="J1008" s="34">
        <f>CONVERT(INDEX(Clg_StPt_Sch_EZ!$C$4:$I$27,MATCH(Schedules_8760!$C1008,Clg_StPt_Sch_EZ!$B$4:$B$27,0),MATCH(Schedules_8760!$F1008,Clg_StPt_Sch_EZ!$C$3:$I$3,0)),"F","C")</f>
        <v>25.555555555555554</v>
      </c>
      <c r="K1008" s="34">
        <f>CONVERT(INDEX(Clg_StPt_Sch_EZ!$C$31:$I$54,MATCH(Schedules_8760!$C1008,Clg_StPt_Sch_EZ!$B$31:$B$54,0),MATCH(Schedules_8760!$F1008,Clg_StPt_Sch_EZ!$C$30:$I$30,0)),"F","C")</f>
        <v>28.333333333333332</v>
      </c>
      <c r="L1008" s="34">
        <f>CONVERT(INDEX(DHW_StPt_Sch_EZ!$C$4:$I$27,MATCH(Schedules_8760!$C1008,DHW_StPt_Sch_EZ!$B$4:$B$27,0),MATCH(Schedules_8760!$F1008,DHW_StPt_Sch_EZ!$C$3:$I$3,0)),"F","C")</f>
        <v>53.333333333333329</v>
      </c>
      <c r="M1008" s="34">
        <f>CONVERT(INDEX(DHW_StPt_Sch_EZ!$C$31:$I$54,MATCH(Schedules_8760!$C1008,DHW_StPt_Sch_EZ!$B$31:$B$54,0),MATCH(Schedules_8760!$F1008,DHW_StPt_Sch_EZ!$C$30:$I$30,0)),"F","C")</f>
        <v>53.333333333333329</v>
      </c>
      <c r="N1008" s="12"/>
      <c r="O1008" s="12"/>
      <c r="P1008" s="12"/>
    </row>
    <row r="1009" spans="1:16" x14ac:dyDescent="0.25">
      <c r="A1009" s="35">
        <v>1008</v>
      </c>
      <c r="B1009" s="89">
        <v>42.958333333333343</v>
      </c>
      <c r="C1009" s="35">
        <f t="shared" si="75"/>
        <v>24</v>
      </c>
      <c r="D1009" s="35">
        <f t="shared" si="78"/>
        <v>42</v>
      </c>
      <c r="E1009" s="35">
        <f t="shared" si="79"/>
        <v>7</v>
      </c>
      <c r="F1009" s="35" t="str">
        <f t="shared" si="76"/>
        <v>Saturday</v>
      </c>
      <c r="G1009" s="35">
        <f t="shared" si="77"/>
        <v>2</v>
      </c>
      <c r="H1009" s="34">
        <f>CONVERT(INDEX(Htg_StPt_Sch_EZ!$C$4:$I$27,MATCH(Schedules_8760!$C1009,Htg_StPt_Sch_EZ!$B$4:$B$27,0),MATCH(Schedules_8760!$F1009,Htg_StPt_Sch_EZ!$C$3:$I$3,0)),"F","C")</f>
        <v>20.555555555555554</v>
      </c>
      <c r="I1009" s="34">
        <f>CONVERT(INDEX(Htg_StPt_Sch_EZ!$C$31:$I$54,MATCH(Schedules_8760!$C1009,Htg_StPt_Sch_EZ!$B$31:$B$54,0),MATCH(Schedules_8760!$F1009,Htg_StPt_Sch_EZ!$C$30:$I$30,0)),"F","C")</f>
        <v>19.444444444444443</v>
      </c>
      <c r="J1009" s="34">
        <f>CONVERT(INDEX(Clg_StPt_Sch_EZ!$C$4:$I$27,MATCH(Schedules_8760!$C1009,Clg_StPt_Sch_EZ!$B$4:$B$27,0),MATCH(Schedules_8760!$F1009,Clg_StPt_Sch_EZ!$C$3:$I$3,0)),"F","C")</f>
        <v>25.555555555555554</v>
      </c>
      <c r="K1009" s="34">
        <f>CONVERT(INDEX(Clg_StPt_Sch_EZ!$C$31:$I$54,MATCH(Schedules_8760!$C1009,Clg_StPt_Sch_EZ!$B$31:$B$54,0),MATCH(Schedules_8760!$F1009,Clg_StPt_Sch_EZ!$C$30:$I$30,0)),"F","C")</f>
        <v>28.333333333333332</v>
      </c>
      <c r="L1009" s="34">
        <f>CONVERT(INDEX(DHW_StPt_Sch_EZ!$C$4:$I$27,MATCH(Schedules_8760!$C1009,DHW_StPt_Sch_EZ!$B$4:$B$27,0),MATCH(Schedules_8760!$F1009,DHW_StPt_Sch_EZ!$C$3:$I$3,0)),"F","C")</f>
        <v>53.333333333333329</v>
      </c>
      <c r="M1009" s="34">
        <f>CONVERT(INDEX(DHW_StPt_Sch_EZ!$C$31:$I$54,MATCH(Schedules_8760!$C1009,DHW_StPt_Sch_EZ!$B$31:$B$54,0),MATCH(Schedules_8760!$F1009,DHW_StPt_Sch_EZ!$C$30:$I$30,0)),"F","C")</f>
        <v>53.333333333333329</v>
      </c>
      <c r="N1009" s="12"/>
      <c r="O1009" s="12"/>
      <c r="P1009" s="12"/>
    </row>
    <row r="1010" spans="1:16" x14ac:dyDescent="0.25">
      <c r="A1010" s="35">
        <v>1009</v>
      </c>
      <c r="B1010" s="89">
        <v>43</v>
      </c>
      <c r="C1010" s="35">
        <f t="shared" si="75"/>
        <v>1</v>
      </c>
      <c r="D1010" s="35">
        <f t="shared" si="78"/>
        <v>43</v>
      </c>
      <c r="E1010" s="35">
        <f t="shared" si="79"/>
        <v>1</v>
      </c>
      <c r="F1010" s="35" t="str">
        <f t="shared" si="76"/>
        <v>Sunday</v>
      </c>
      <c r="G1010" s="35">
        <f t="shared" si="77"/>
        <v>2</v>
      </c>
      <c r="H1010" s="34">
        <f>CONVERT(INDEX(Htg_StPt_Sch_EZ!$C$4:$I$27,MATCH(Schedules_8760!$C1010,Htg_StPt_Sch_EZ!$B$4:$B$27,0),MATCH(Schedules_8760!$F1010,Htg_StPt_Sch_EZ!$C$3:$I$3,0)),"F","C")</f>
        <v>20.555555555555554</v>
      </c>
      <c r="I1010" s="34">
        <f>CONVERT(INDEX(Htg_StPt_Sch_EZ!$C$31:$I$54,MATCH(Schedules_8760!$C1010,Htg_StPt_Sch_EZ!$B$31:$B$54,0),MATCH(Schedules_8760!$F1010,Htg_StPt_Sch_EZ!$C$30:$I$30,0)),"F","C")</f>
        <v>19.444444444444443</v>
      </c>
      <c r="J1010" s="34">
        <f>CONVERT(INDEX(Clg_StPt_Sch_EZ!$C$4:$I$27,MATCH(Schedules_8760!$C1010,Clg_StPt_Sch_EZ!$B$4:$B$27,0),MATCH(Schedules_8760!$F1010,Clg_StPt_Sch_EZ!$C$3:$I$3,0)),"F","C")</f>
        <v>25.555555555555554</v>
      </c>
      <c r="K1010" s="34">
        <f>CONVERT(INDEX(Clg_StPt_Sch_EZ!$C$31:$I$54,MATCH(Schedules_8760!$C1010,Clg_StPt_Sch_EZ!$B$31:$B$54,0),MATCH(Schedules_8760!$F1010,Clg_StPt_Sch_EZ!$C$30:$I$30,0)),"F","C")</f>
        <v>28.333333333333332</v>
      </c>
      <c r="L1010" s="34">
        <f>CONVERT(INDEX(DHW_StPt_Sch_EZ!$C$4:$I$27,MATCH(Schedules_8760!$C1010,DHW_StPt_Sch_EZ!$B$4:$B$27,0),MATCH(Schedules_8760!$F1010,DHW_StPt_Sch_EZ!$C$3:$I$3,0)),"F","C")</f>
        <v>53.333333333333329</v>
      </c>
      <c r="M1010" s="34">
        <f>CONVERT(INDEX(DHW_StPt_Sch_EZ!$C$31:$I$54,MATCH(Schedules_8760!$C1010,DHW_StPt_Sch_EZ!$B$31:$B$54,0),MATCH(Schedules_8760!$F1010,DHW_StPt_Sch_EZ!$C$30:$I$30,0)),"F","C")</f>
        <v>53.333333333333329</v>
      </c>
      <c r="N1010" s="12"/>
      <c r="O1010" s="12"/>
      <c r="P1010" s="12"/>
    </row>
    <row r="1011" spans="1:16" x14ac:dyDescent="0.25">
      <c r="A1011" s="35">
        <v>1010</v>
      </c>
      <c r="B1011" s="89">
        <v>43.041666666666657</v>
      </c>
      <c r="C1011" s="35">
        <f t="shared" si="75"/>
        <v>2</v>
      </c>
      <c r="D1011" s="35">
        <f t="shared" si="78"/>
        <v>43</v>
      </c>
      <c r="E1011" s="35">
        <f t="shared" si="79"/>
        <v>1</v>
      </c>
      <c r="F1011" s="35" t="str">
        <f t="shared" si="76"/>
        <v>Sunday</v>
      </c>
      <c r="G1011" s="35">
        <f t="shared" si="77"/>
        <v>2</v>
      </c>
      <c r="H1011" s="34">
        <f>CONVERT(INDEX(Htg_StPt_Sch_EZ!$C$4:$I$27,MATCH(Schedules_8760!$C1011,Htg_StPt_Sch_EZ!$B$4:$B$27,0),MATCH(Schedules_8760!$F1011,Htg_StPt_Sch_EZ!$C$3:$I$3,0)),"F","C")</f>
        <v>20.555555555555554</v>
      </c>
      <c r="I1011" s="34">
        <f>CONVERT(INDEX(Htg_StPt_Sch_EZ!$C$31:$I$54,MATCH(Schedules_8760!$C1011,Htg_StPt_Sch_EZ!$B$31:$B$54,0),MATCH(Schedules_8760!$F1011,Htg_StPt_Sch_EZ!$C$30:$I$30,0)),"F","C")</f>
        <v>19.444444444444443</v>
      </c>
      <c r="J1011" s="34">
        <f>CONVERT(INDEX(Clg_StPt_Sch_EZ!$C$4:$I$27,MATCH(Schedules_8760!$C1011,Clg_StPt_Sch_EZ!$B$4:$B$27,0),MATCH(Schedules_8760!$F1011,Clg_StPt_Sch_EZ!$C$3:$I$3,0)),"F","C")</f>
        <v>25.555555555555554</v>
      </c>
      <c r="K1011" s="34">
        <f>CONVERT(INDEX(Clg_StPt_Sch_EZ!$C$31:$I$54,MATCH(Schedules_8760!$C1011,Clg_StPt_Sch_EZ!$B$31:$B$54,0),MATCH(Schedules_8760!$F1011,Clg_StPt_Sch_EZ!$C$30:$I$30,0)),"F","C")</f>
        <v>28.333333333333332</v>
      </c>
      <c r="L1011" s="34">
        <f>CONVERT(INDEX(DHW_StPt_Sch_EZ!$C$4:$I$27,MATCH(Schedules_8760!$C1011,DHW_StPt_Sch_EZ!$B$4:$B$27,0),MATCH(Schedules_8760!$F1011,DHW_StPt_Sch_EZ!$C$3:$I$3,0)),"F","C")</f>
        <v>53.333333333333329</v>
      </c>
      <c r="M1011" s="34">
        <f>CONVERT(INDEX(DHW_StPt_Sch_EZ!$C$31:$I$54,MATCH(Schedules_8760!$C1011,DHW_StPt_Sch_EZ!$B$31:$B$54,0),MATCH(Schedules_8760!$F1011,DHW_StPt_Sch_EZ!$C$30:$I$30,0)),"F","C")</f>
        <v>53.333333333333329</v>
      </c>
      <c r="N1011" s="12"/>
      <c r="O1011" s="12"/>
      <c r="P1011" s="12"/>
    </row>
    <row r="1012" spans="1:16" x14ac:dyDescent="0.25">
      <c r="A1012" s="35">
        <v>1011</v>
      </c>
      <c r="B1012" s="89">
        <v>43.083333333333343</v>
      </c>
      <c r="C1012" s="35">
        <f t="shared" si="75"/>
        <v>3</v>
      </c>
      <c r="D1012" s="35">
        <f t="shared" si="78"/>
        <v>43</v>
      </c>
      <c r="E1012" s="35">
        <f t="shared" si="79"/>
        <v>1</v>
      </c>
      <c r="F1012" s="35" t="str">
        <f t="shared" si="76"/>
        <v>Sunday</v>
      </c>
      <c r="G1012" s="35">
        <f t="shared" si="77"/>
        <v>2</v>
      </c>
      <c r="H1012" s="34">
        <f>CONVERT(INDEX(Htg_StPt_Sch_EZ!$C$4:$I$27,MATCH(Schedules_8760!$C1012,Htg_StPt_Sch_EZ!$B$4:$B$27,0),MATCH(Schedules_8760!$F1012,Htg_StPt_Sch_EZ!$C$3:$I$3,0)),"F","C")</f>
        <v>20.555555555555554</v>
      </c>
      <c r="I1012" s="34">
        <f>CONVERT(INDEX(Htg_StPt_Sch_EZ!$C$31:$I$54,MATCH(Schedules_8760!$C1012,Htg_StPt_Sch_EZ!$B$31:$B$54,0),MATCH(Schedules_8760!$F1012,Htg_StPt_Sch_EZ!$C$30:$I$30,0)),"F","C")</f>
        <v>19.444444444444443</v>
      </c>
      <c r="J1012" s="34">
        <f>CONVERT(INDEX(Clg_StPt_Sch_EZ!$C$4:$I$27,MATCH(Schedules_8760!$C1012,Clg_StPt_Sch_EZ!$B$4:$B$27,0),MATCH(Schedules_8760!$F1012,Clg_StPt_Sch_EZ!$C$3:$I$3,0)),"F","C")</f>
        <v>25.555555555555554</v>
      </c>
      <c r="K1012" s="34">
        <f>CONVERT(INDEX(Clg_StPt_Sch_EZ!$C$31:$I$54,MATCH(Schedules_8760!$C1012,Clg_StPt_Sch_EZ!$B$31:$B$54,0),MATCH(Schedules_8760!$F1012,Clg_StPt_Sch_EZ!$C$30:$I$30,0)),"F","C")</f>
        <v>28.333333333333332</v>
      </c>
      <c r="L1012" s="34">
        <f>CONVERT(INDEX(DHW_StPt_Sch_EZ!$C$4:$I$27,MATCH(Schedules_8760!$C1012,DHW_StPt_Sch_EZ!$B$4:$B$27,0),MATCH(Schedules_8760!$F1012,DHW_StPt_Sch_EZ!$C$3:$I$3,0)),"F","C")</f>
        <v>53.333333333333329</v>
      </c>
      <c r="M1012" s="34">
        <f>CONVERT(INDEX(DHW_StPt_Sch_EZ!$C$31:$I$54,MATCH(Schedules_8760!$C1012,DHW_StPt_Sch_EZ!$B$31:$B$54,0),MATCH(Schedules_8760!$F1012,DHW_StPt_Sch_EZ!$C$30:$I$30,0)),"F","C")</f>
        <v>53.333333333333329</v>
      </c>
      <c r="N1012" s="12"/>
      <c r="O1012" s="12"/>
      <c r="P1012" s="12"/>
    </row>
    <row r="1013" spans="1:16" x14ac:dyDescent="0.25">
      <c r="A1013" s="35">
        <v>1012</v>
      </c>
      <c r="B1013" s="89">
        <v>43.125</v>
      </c>
      <c r="C1013" s="35">
        <f t="shared" si="75"/>
        <v>4</v>
      </c>
      <c r="D1013" s="35">
        <f t="shared" si="78"/>
        <v>43</v>
      </c>
      <c r="E1013" s="35">
        <f t="shared" si="79"/>
        <v>1</v>
      </c>
      <c r="F1013" s="35" t="str">
        <f t="shared" si="76"/>
        <v>Sunday</v>
      </c>
      <c r="G1013" s="35">
        <f t="shared" si="77"/>
        <v>2</v>
      </c>
      <c r="H1013" s="34">
        <f>CONVERT(INDEX(Htg_StPt_Sch_EZ!$C$4:$I$27,MATCH(Schedules_8760!$C1013,Htg_StPt_Sch_EZ!$B$4:$B$27,0),MATCH(Schedules_8760!$F1013,Htg_StPt_Sch_EZ!$C$3:$I$3,0)),"F","C")</f>
        <v>20.555555555555554</v>
      </c>
      <c r="I1013" s="34">
        <f>CONVERT(INDEX(Htg_StPt_Sch_EZ!$C$31:$I$54,MATCH(Schedules_8760!$C1013,Htg_StPt_Sch_EZ!$B$31:$B$54,0),MATCH(Schedules_8760!$F1013,Htg_StPt_Sch_EZ!$C$30:$I$30,0)),"F","C")</f>
        <v>19.444444444444443</v>
      </c>
      <c r="J1013" s="34">
        <f>CONVERT(INDEX(Clg_StPt_Sch_EZ!$C$4:$I$27,MATCH(Schedules_8760!$C1013,Clg_StPt_Sch_EZ!$B$4:$B$27,0),MATCH(Schedules_8760!$F1013,Clg_StPt_Sch_EZ!$C$3:$I$3,0)),"F","C")</f>
        <v>25.555555555555554</v>
      </c>
      <c r="K1013" s="34">
        <f>CONVERT(INDEX(Clg_StPt_Sch_EZ!$C$31:$I$54,MATCH(Schedules_8760!$C1013,Clg_StPt_Sch_EZ!$B$31:$B$54,0),MATCH(Schedules_8760!$F1013,Clg_StPt_Sch_EZ!$C$30:$I$30,0)),"F","C")</f>
        <v>28.333333333333332</v>
      </c>
      <c r="L1013" s="34">
        <f>CONVERT(INDEX(DHW_StPt_Sch_EZ!$C$4:$I$27,MATCH(Schedules_8760!$C1013,DHW_StPt_Sch_EZ!$B$4:$B$27,0),MATCH(Schedules_8760!$F1013,DHW_StPt_Sch_EZ!$C$3:$I$3,0)),"F","C")</f>
        <v>53.333333333333329</v>
      </c>
      <c r="M1013" s="34">
        <f>CONVERT(INDEX(DHW_StPt_Sch_EZ!$C$31:$I$54,MATCH(Schedules_8760!$C1013,DHW_StPt_Sch_EZ!$B$31:$B$54,0),MATCH(Schedules_8760!$F1013,DHW_StPt_Sch_EZ!$C$30:$I$30,0)),"F","C")</f>
        <v>53.333333333333329</v>
      </c>
      <c r="N1013" s="12"/>
      <c r="O1013" s="12"/>
      <c r="P1013" s="12"/>
    </row>
    <row r="1014" spans="1:16" x14ac:dyDescent="0.25">
      <c r="A1014" s="35">
        <v>1013</v>
      </c>
      <c r="B1014" s="89">
        <v>43.166666666666657</v>
      </c>
      <c r="C1014" s="35">
        <f t="shared" si="75"/>
        <v>5</v>
      </c>
      <c r="D1014" s="35">
        <f t="shared" si="78"/>
        <v>43</v>
      </c>
      <c r="E1014" s="35">
        <f t="shared" si="79"/>
        <v>1</v>
      </c>
      <c r="F1014" s="35" t="str">
        <f t="shared" si="76"/>
        <v>Sunday</v>
      </c>
      <c r="G1014" s="35">
        <f t="shared" si="77"/>
        <v>2</v>
      </c>
      <c r="H1014" s="34">
        <f>CONVERT(INDEX(Htg_StPt_Sch_EZ!$C$4:$I$27,MATCH(Schedules_8760!$C1014,Htg_StPt_Sch_EZ!$B$4:$B$27,0),MATCH(Schedules_8760!$F1014,Htg_StPt_Sch_EZ!$C$3:$I$3,0)),"F","C")</f>
        <v>20.555555555555554</v>
      </c>
      <c r="I1014" s="34">
        <f>CONVERT(INDEX(Htg_StPt_Sch_EZ!$C$31:$I$54,MATCH(Schedules_8760!$C1014,Htg_StPt_Sch_EZ!$B$31:$B$54,0),MATCH(Schedules_8760!$F1014,Htg_StPt_Sch_EZ!$C$30:$I$30,0)),"F","C")</f>
        <v>19.444444444444443</v>
      </c>
      <c r="J1014" s="34">
        <f>CONVERT(INDEX(Clg_StPt_Sch_EZ!$C$4:$I$27,MATCH(Schedules_8760!$C1014,Clg_StPt_Sch_EZ!$B$4:$B$27,0),MATCH(Schedules_8760!$F1014,Clg_StPt_Sch_EZ!$C$3:$I$3,0)),"F","C")</f>
        <v>25.555555555555554</v>
      </c>
      <c r="K1014" s="34">
        <f>CONVERT(INDEX(Clg_StPt_Sch_EZ!$C$31:$I$54,MATCH(Schedules_8760!$C1014,Clg_StPt_Sch_EZ!$B$31:$B$54,0),MATCH(Schedules_8760!$F1014,Clg_StPt_Sch_EZ!$C$30:$I$30,0)),"F","C")</f>
        <v>28.333333333333332</v>
      </c>
      <c r="L1014" s="34">
        <f>CONVERT(INDEX(DHW_StPt_Sch_EZ!$C$4:$I$27,MATCH(Schedules_8760!$C1014,DHW_StPt_Sch_EZ!$B$4:$B$27,0),MATCH(Schedules_8760!$F1014,DHW_StPt_Sch_EZ!$C$3:$I$3,0)),"F","C")</f>
        <v>53.333333333333329</v>
      </c>
      <c r="M1014" s="34">
        <f>CONVERT(INDEX(DHW_StPt_Sch_EZ!$C$31:$I$54,MATCH(Schedules_8760!$C1014,DHW_StPt_Sch_EZ!$B$31:$B$54,0),MATCH(Schedules_8760!$F1014,DHW_StPt_Sch_EZ!$C$30:$I$30,0)),"F","C")</f>
        <v>53.333333333333329</v>
      </c>
      <c r="N1014" s="12"/>
      <c r="O1014" s="12"/>
      <c r="P1014" s="12"/>
    </row>
    <row r="1015" spans="1:16" x14ac:dyDescent="0.25">
      <c r="A1015" s="35">
        <v>1014</v>
      </c>
      <c r="B1015" s="89">
        <v>43.208333333333343</v>
      </c>
      <c r="C1015" s="35">
        <f t="shared" si="75"/>
        <v>6</v>
      </c>
      <c r="D1015" s="35">
        <f t="shared" si="78"/>
        <v>43</v>
      </c>
      <c r="E1015" s="35">
        <f t="shared" si="79"/>
        <v>1</v>
      </c>
      <c r="F1015" s="35" t="str">
        <f t="shared" si="76"/>
        <v>Sunday</v>
      </c>
      <c r="G1015" s="35">
        <f t="shared" si="77"/>
        <v>2</v>
      </c>
      <c r="H1015" s="34">
        <f>CONVERT(INDEX(Htg_StPt_Sch_EZ!$C$4:$I$27,MATCH(Schedules_8760!$C1015,Htg_StPt_Sch_EZ!$B$4:$B$27,0),MATCH(Schedules_8760!$F1015,Htg_StPt_Sch_EZ!$C$3:$I$3,0)),"F","C")</f>
        <v>20.555555555555554</v>
      </c>
      <c r="I1015" s="34">
        <f>CONVERT(INDEX(Htg_StPt_Sch_EZ!$C$31:$I$54,MATCH(Schedules_8760!$C1015,Htg_StPt_Sch_EZ!$B$31:$B$54,0),MATCH(Schedules_8760!$F1015,Htg_StPt_Sch_EZ!$C$30:$I$30,0)),"F","C")</f>
        <v>19.444444444444443</v>
      </c>
      <c r="J1015" s="34">
        <f>CONVERT(INDEX(Clg_StPt_Sch_EZ!$C$4:$I$27,MATCH(Schedules_8760!$C1015,Clg_StPt_Sch_EZ!$B$4:$B$27,0),MATCH(Schedules_8760!$F1015,Clg_StPt_Sch_EZ!$C$3:$I$3,0)),"F","C")</f>
        <v>25.555555555555554</v>
      </c>
      <c r="K1015" s="34">
        <f>CONVERT(INDEX(Clg_StPt_Sch_EZ!$C$31:$I$54,MATCH(Schedules_8760!$C1015,Clg_StPt_Sch_EZ!$B$31:$B$54,0),MATCH(Schedules_8760!$F1015,Clg_StPt_Sch_EZ!$C$30:$I$30,0)),"F","C")</f>
        <v>28.333333333333332</v>
      </c>
      <c r="L1015" s="34">
        <f>CONVERT(INDEX(DHW_StPt_Sch_EZ!$C$4:$I$27,MATCH(Schedules_8760!$C1015,DHW_StPt_Sch_EZ!$B$4:$B$27,0),MATCH(Schedules_8760!$F1015,DHW_StPt_Sch_EZ!$C$3:$I$3,0)),"F","C")</f>
        <v>53.333333333333329</v>
      </c>
      <c r="M1015" s="34">
        <f>CONVERT(INDEX(DHW_StPt_Sch_EZ!$C$31:$I$54,MATCH(Schedules_8760!$C1015,DHW_StPt_Sch_EZ!$B$31:$B$54,0),MATCH(Schedules_8760!$F1015,DHW_StPt_Sch_EZ!$C$30:$I$30,0)),"F","C")</f>
        <v>53.333333333333329</v>
      </c>
      <c r="N1015" s="12"/>
      <c r="O1015" s="12"/>
      <c r="P1015" s="12"/>
    </row>
    <row r="1016" spans="1:16" x14ac:dyDescent="0.25">
      <c r="A1016" s="35">
        <v>1015</v>
      </c>
      <c r="B1016" s="89">
        <v>43.25</v>
      </c>
      <c r="C1016" s="35">
        <f t="shared" si="75"/>
        <v>7</v>
      </c>
      <c r="D1016" s="35">
        <f t="shared" si="78"/>
        <v>43</v>
      </c>
      <c r="E1016" s="35">
        <f t="shared" si="79"/>
        <v>1</v>
      </c>
      <c r="F1016" s="35" t="str">
        <f t="shared" si="76"/>
        <v>Sunday</v>
      </c>
      <c r="G1016" s="35">
        <f t="shared" si="77"/>
        <v>2</v>
      </c>
      <c r="H1016" s="34">
        <f>CONVERT(INDEX(Htg_StPt_Sch_EZ!$C$4:$I$27,MATCH(Schedules_8760!$C1016,Htg_StPt_Sch_EZ!$B$4:$B$27,0),MATCH(Schedules_8760!$F1016,Htg_StPt_Sch_EZ!$C$3:$I$3,0)),"F","C")</f>
        <v>20.555555555555554</v>
      </c>
      <c r="I1016" s="34">
        <f>CONVERT(INDEX(Htg_StPt_Sch_EZ!$C$31:$I$54,MATCH(Schedules_8760!$C1016,Htg_StPt_Sch_EZ!$B$31:$B$54,0),MATCH(Schedules_8760!$F1016,Htg_StPt_Sch_EZ!$C$30:$I$30,0)),"F","C")</f>
        <v>19.444444444444443</v>
      </c>
      <c r="J1016" s="34">
        <f>CONVERT(INDEX(Clg_StPt_Sch_EZ!$C$4:$I$27,MATCH(Schedules_8760!$C1016,Clg_StPt_Sch_EZ!$B$4:$B$27,0),MATCH(Schedules_8760!$F1016,Clg_StPt_Sch_EZ!$C$3:$I$3,0)),"F","C")</f>
        <v>25.555555555555554</v>
      </c>
      <c r="K1016" s="34">
        <f>CONVERT(INDEX(Clg_StPt_Sch_EZ!$C$31:$I$54,MATCH(Schedules_8760!$C1016,Clg_StPt_Sch_EZ!$B$31:$B$54,0),MATCH(Schedules_8760!$F1016,Clg_StPt_Sch_EZ!$C$30:$I$30,0)),"F","C")</f>
        <v>28.333333333333332</v>
      </c>
      <c r="L1016" s="34">
        <f>CONVERT(INDEX(DHW_StPt_Sch_EZ!$C$4:$I$27,MATCH(Schedules_8760!$C1016,DHW_StPt_Sch_EZ!$B$4:$B$27,0),MATCH(Schedules_8760!$F1016,DHW_StPt_Sch_EZ!$C$3:$I$3,0)),"F","C")</f>
        <v>53.333333333333329</v>
      </c>
      <c r="M1016" s="34">
        <f>CONVERT(INDEX(DHW_StPt_Sch_EZ!$C$31:$I$54,MATCH(Schedules_8760!$C1016,DHW_StPt_Sch_EZ!$B$31:$B$54,0),MATCH(Schedules_8760!$F1016,DHW_StPt_Sch_EZ!$C$30:$I$30,0)),"F","C")</f>
        <v>53.333333333333329</v>
      </c>
      <c r="N1016" s="12"/>
      <c r="O1016" s="12"/>
      <c r="P1016" s="12"/>
    </row>
    <row r="1017" spans="1:16" x14ac:dyDescent="0.25">
      <c r="A1017" s="35">
        <v>1016</v>
      </c>
      <c r="B1017" s="89">
        <v>43.291666666666657</v>
      </c>
      <c r="C1017" s="35">
        <f t="shared" si="75"/>
        <v>8</v>
      </c>
      <c r="D1017" s="35">
        <f t="shared" si="78"/>
        <v>43</v>
      </c>
      <c r="E1017" s="35">
        <f t="shared" si="79"/>
        <v>1</v>
      </c>
      <c r="F1017" s="35" t="str">
        <f t="shared" si="76"/>
        <v>Sunday</v>
      </c>
      <c r="G1017" s="35">
        <f t="shared" si="77"/>
        <v>2</v>
      </c>
      <c r="H1017" s="34">
        <f>CONVERT(INDEX(Htg_StPt_Sch_EZ!$C$4:$I$27,MATCH(Schedules_8760!$C1017,Htg_StPt_Sch_EZ!$B$4:$B$27,0),MATCH(Schedules_8760!$F1017,Htg_StPt_Sch_EZ!$C$3:$I$3,0)),"F","C")</f>
        <v>20.555555555555554</v>
      </c>
      <c r="I1017" s="34">
        <f>CONVERT(INDEX(Htg_StPt_Sch_EZ!$C$31:$I$54,MATCH(Schedules_8760!$C1017,Htg_StPt_Sch_EZ!$B$31:$B$54,0),MATCH(Schedules_8760!$F1017,Htg_StPt_Sch_EZ!$C$30:$I$30,0)),"F","C")</f>
        <v>19.444444444444443</v>
      </c>
      <c r="J1017" s="34">
        <f>CONVERT(INDEX(Clg_StPt_Sch_EZ!$C$4:$I$27,MATCH(Schedules_8760!$C1017,Clg_StPt_Sch_EZ!$B$4:$B$27,0),MATCH(Schedules_8760!$F1017,Clg_StPt_Sch_EZ!$C$3:$I$3,0)),"F","C")</f>
        <v>25.555555555555554</v>
      </c>
      <c r="K1017" s="34">
        <f>CONVERT(INDEX(Clg_StPt_Sch_EZ!$C$31:$I$54,MATCH(Schedules_8760!$C1017,Clg_StPt_Sch_EZ!$B$31:$B$54,0),MATCH(Schedules_8760!$F1017,Clg_StPt_Sch_EZ!$C$30:$I$30,0)),"F","C")</f>
        <v>25</v>
      </c>
      <c r="L1017" s="34">
        <f>CONVERT(INDEX(DHW_StPt_Sch_EZ!$C$4:$I$27,MATCH(Schedules_8760!$C1017,DHW_StPt_Sch_EZ!$B$4:$B$27,0),MATCH(Schedules_8760!$F1017,DHW_StPt_Sch_EZ!$C$3:$I$3,0)),"F","C")</f>
        <v>53.333333333333329</v>
      </c>
      <c r="M1017" s="34">
        <f>CONVERT(INDEX(DHW_StPt_Sch_EZ!$C$31:$I$54,MATCH(Schedules_8760!$C1017,DHW_StPt_Sch_EZ!$B$31:$B$54,0),MATCH(Schedules_8760!$F1017,DHW_StPt_Sch_EZ!$C$30:$I$30,0)),"F","C")</f>
        <v>53.333333333333329</v>
      </c>
      <c r="N1017" s="12"/>
      <c r="O1017" s="12"/>
      <c r="P1017" s="12"/>
    </row>
    <row r="1018" spans="1:16" x14ac:dyDescent="0.25">
      <c r="A1018" s="35">
        <v>1017</v>
      </c>
      <c r="B1018" s="89">
        <v>43.333333333333343</v>
      </c>
      <c r="C1018" s="35">
        <f t="shared" si="75"/>
        <v>9</v>
      </c>
      <c r="D1018" s="35">
        <f t="shared" si="78"/>
        <v>43</v>
      </c>
      <c r="E1018" s="35">
        <f t="shared" si="79"/>
        <v>1</v>
      </c>
      <c r="F1018" s="35" t="str">
        <f t="shared" si="76"/>
        <v>Sunday</v>
      </c>
      <c r="G1018" s="35">
        <f t="shared" si="77"/>
        <v>2</v>
      </c>
      <c r="H1018" s="34">
        <f>CONVERT(INDEX(Htg_StPt_Sch_EZ!$C$4:$I$27,MATCH(Schedules_8760!$C1018,Htg_StPt_Sch_EZ!$B$4:$B$27,0),MATCH(Schedules_8760!$F1018,Htg_StPt_Sch_EZ!$C$3:$I$3,0)),"F","C")</f>
        <v>20.555555555555554</v>
      </c>
      <c r="I1018" s="34">
        <f>CONVERT(INDEX(Htg_StPt_Sch_EZ!$C$31:$I$54,MATCH(Schedules_8760!$C1018,Htg_StPt_Sch_EZ!$B$31:$B$54,0),MATCH(Schedules_8760!$F1018,Htg_StPt_Sch_EZ!$C$30:$I$30,0)),"F","C")</f>
        <v>19.444444444444443</v>
      </c>
      <c r="J1018" s="34">
        <f>CONVERT(INDEX(Clg_StPt_Sch_EZ!$C$4:$I$27,MATCH(Schedules_8760!$C1018,Clg_StPt_Sch_EZ!$B$4:$B$27,0),MATCH(Schedules_8760!$F1018,Clg_StPt_Sch_EZ!$C$3:$I$3,0)),"F","C")</f>
        <v>25.555555555555554</v>
      </c>
      <c r="K1018" s="34">
        <f>CONVERT(INDEX(Clg_StPt_Sch_EZ!$C$31:$I$54,MATCH(Schedules_8760!$C1018,Clg_StPt_Sch_EZ!$B$31:$B$54,0),MATCH(Schedules_8760!$F1018,Clg_StPt_Sch_EZ!$C$30:$I$30,0)),"F","C")</f>
        <v>25</v>
      </c>
      <c r="L1018" s="34">
        <f>CONVERT(INDEX(DHW_StPt_Sch_EZ!$C$4:$I$27,MATCH(Schedules_8760!$C1018,DHW_StPt_Sch_EZ!$B$4:$B$27,0),MATCH(Schedules_8760!$F1018,DHW_StPt_Sch_EZ!$C$3:$I$3,0)),"F","C")</f>
        <v>53.333333333333329</v>
      </c>
      <c r="M1018" s="34">
        <f>CONVERT(INDEX(DHW_StPt_Sch_EZ!$C$31:$I$54,MATCH(Schedules_8760!$C1018,DHW_StPt_Sch_EZ!$B$31:$B$54,0),MATCH(Schedules_8760!$F1018,DHW_StPt_Sch_EZ!$C$30:$I$30,0)),"F","C")</f>
        <v>53.333333333333329</v>
      </c>
      <c r="N1018" s="12"/>
      <c r="O1018" s="12"/>
      <c r="P1018" s="12"/>
    </row>
    <row r="1019" spans="1:16" x14ac:dyDescent="0.25">
      <c r="A1019" s="35">
        <v>1018</v>
      </c>
      <c r="B1019" s="89">
        <v>43.375</v>
      </c>
      <c r="C1019" s="35">
        <f t="shared" si="75"/>
        <v>10</v>
      </c>
      <c r="D1019" s="35">
        <f t="shared" si="78"/>
        <v>43</v>
      </c>
      <c r="E1019" s="35">
        <f t="shared" si="79"/>
        <v>1</v>
      </c>
      <c r="F1019" s="35" t="str">
        <f t="shared" si="76"/>
        <v>Sunday</v>
      </c>
      <c r="G1019" s="35">
        <f t="shared" si="77"/>
        <v>2</v>
      </c>
      <c r="H1019" s="34">
        <f>CONVERT(INDEX(Htg_StPt_Sch_EZ!$C$4:$I$27,MATCH(Schedules_8760!$C1019,Htg_StPt_Sch_EZ!$B$4:$B$27,0),MATCH(Schedules_8760!$F1019,Htg_StPt_Sch_EZ!$C$3:$I$3,0)),"F","C")</f>
        <v>20.555555555555554</v>
      </c>
      <c r="I1019" s="34">
        <f>CONVERT(INDEX(Htg_StPt_Sch_EZ!$C$31:$I$54,MATCH(Schedules_8760!$C1019,Htg_StPt_Sch_EZ!$B$31:$B$54,0),MATCH(Schedules_8760!$F1019,Htg_StPt_Sch_EZ!$C$30:$I$30,0)),"F","C")</f>
        <v>19.444444444444443</v>
      </c>
      <c r="J1019" s="34">
        <f>CONVERT(INDEX(Clg_StPt_Sch_EZ!$C$4:$I$27,MATCH(Schedules_8760!$C1019,Clg_StPt_Sch_EZ!$B$4:$B$27,0),MATCH(Schedules_8760!$F1019,Clg_StPt_Sch_EZ!$C$3:$I$3,0)),"F","C")</f>
        <v>25.555555555555554</v>
      </c>
      <c r="K1019" s="34">
        <f>CONVERT(INDEX(Clg_StPt_Sch_EZ!$C$31:$I$54,MATCH(Schedules_8760!$C1019,Clg_StPt_Sch_EZ!$B$31:$B$54,0),MATCH(Schedules_8760!$F1019,Clg_StPt_Sch_EZ!$C$30:$I$30,0)),"F","C")</f>
        <v>25</v>
      </c>
      <c r="L1019" s="34">
        <f>CONVERT(INDEX(DHW_StPt_Sch_EZ!$C$4:$I$27,MATCH(Schedules_8760!$C1019,DHW_StPt_Sch_EZ!$B$4:$B$27,0),MATCH(Schedules_8760!$F1019,DHW_StPt_Sch_EZ!$C$3:$I$3,0)),"F","C")</f>
        <v>53.333333333333329</v>
      </c>
      <c r="M1019" s="34">
        <f>CONVERT(INDEX(DHW_StPt_Sch_EZ!$C$31:$I$54,MATCH(Schedules_8760!$C1019,DHW_StPt_Sch_EZ!$B$31:$B$54,0),MATCH(Schedules_8760!$F1019,DHW_StPt_Sch_EZ!$C$30:$I$30,0)),"F","C")</f>
        <v>53.333333333333329</v>
      </c>
      <c r="N1019" s="12"/>
      <c r="O1019" s="12"/>
      <c r="P1019" s="12"/>
    </row>
    <row r="1020" spans="1:16" x14ac:dyDescent="0.25">
      <c r="A1020" s="35">
        <v>1019</v>
      </c>
      <c r="B1020" s="89">
        <v>43.416666666666657</v>
      </c>
      <c r="C1020" s="35">
        <f t="shared" si="75"/>
        <v>11</v>
      </c>
      <c r="D1020" s="35">
        <f t="shared" si="78"/>
        <v>43</v>
      </c>
      <c r="E1020" s="35">
        <f t="shared" si="79"/>
        <v>1</v>
      </c>
      <c r="F1020" s="35" t="str">
        <f t="shared" si="76"/>
        <v>Sunday</v>
      </c>
      <c r="G1020" s="35">
        <f t="shared" si="77"/>
        <v>2</v>
      </c>
      <c r="H1020" s="34">
        <f>CONVERT(INDEX(Htg_StPt_Sch_EZ!$C$4:$I$27,MATCH(Schedules_8760!$C1020,Htg_StPt_Sch_EZ!$B$4:$B$27,0),MATCH(Schedules_8760!$F1020,Htg_StPt_Sch_EZ!$C$3:$I$3,0)),"F","C")</f>
        <v>20.555555555555554</v>
      </c>
      <c r="I1020" s="34">
        <f>CONVERT(INDEX(Htg_StPt_Sch_EZ!$C$31:$I$54,MATCH(Schedules_8760!$C1020,Htg_StPt_Sch_EZ!$B$31:$B$54,0),MATCH(Schedules_8760!$F1020,Htg_StPt_Sch_EZ!$C$30:$I$30,0)),"F","C")</f>
        <v>19.444444444444443</v>
      </c>
      <c r="J1020" s="34">
        <f>CONVERT(INDEX(Clg_StPt_Sch_EZ!$C$4:$I$27,MATCH(Schedules_8760!$C1020,Clg_StPt_Sch_EZ!$B$4:$B$27,0),MATCH(Schedules_8760!$F1020,Clg_StPt_Sch_EZ!$C$3:$I$3,0)),"F","C")</f>
        <v>25.555555555555554</v>
      </c>
      <c r="K1020" s="34">
        <f>CONVERT(INDEX(Clg_StPt_Sch_EZ!$C$31:$I$54,MATCH(Schedules_8760!$C1020,Clg_StPt_Sch_EZ!$B$31:$B$54,0),MATCH(Schedules_8760!$F1020,Clg_StPt_Sch_EZ!$C$30:$I$30,0)),"F","C")</f>
        <v>25</v>
      </c>
      <c r="L1020" s="34">
        <f>CONVERT(INDEX(DHW_StPt_Sch_EZ!$C$4:$I$27,MATCH(Schedules_8760!$C1020,DHW_StPt_Sch_EZ!$B$4:$B$27,0),MATCH(Schedules_8760!$F1020,DHW_StPt_Sch_EZ!$C$3:$I$3,0)),"F","C")</f>
        <v>53.333333333333329</v>
      </c>
      <c r="M1020" s="34">
        <f>CONVERT(INDEX(DHW_StPt_Sch_EZ!$C$31:$I$54,MATCH(Schedules_8760!$C1020,DHW_StPt_Sch_EZ!$B$31:$B$54,0),MATCH(Schedules_8760!$F1020,DHW_StPt_Sch_EZ!$C$30:$I$30,0)),"F","C")</f>
        <v>53.333333333333329</v>
      </c>
      <c r="N1020" s="12"/>
      <c r="O1020" s="12"/>
      <c r="P1020" s="12"/>
    </row>
    <row r="1021" spans="1:16" x14ac:dyDescent="0.25">
      <c r="A1021" s="35">
        <v>1020</v>
      </c>
      <c r="B1021" s="89">
        <v>43.458333333333343</v>
      </c>
      <c r="C1021" s="35">
        <f t="shared" si="75"/>
        <v>12</v>
      </c>
      <c r="D1021" s="35">
        <f t="shared" si="78"/>
        <v>43</v>
      </c>
      <c r="E1021" s="35">
        <f t="shared" si="79"/>
        <v>1</v>
      </c>
      <c r="F1021" s="35" t="str">
        <f t="shared" si="76"/>
        <v>Sunday</v>
      </c>
      <c r="G1021" s="35">
        <f t="shared" si="77"/>
        <v>2</v>
      </c>
      <c r="H1021" s="34">
        <f>CONVERT(INDEX(Htg_StPt_Sch_EZ!$C$4:$I$27,MATCH(Schedules_8760!$C1021,Htg_StPt_Sch_EZ!$B$4:$B$27,0),MATCH(Schedules_8760!$F1021,Htg_StPt_Sch_EZ!$C$3:$I$3,0)),"F","C")</f>
        <v>20.555555555555554</v>
      </c>
      <c r="I1021" s="34">
        <f>CONVERT(INDEX(Htg_StPt_Sch_EZ!$C$31:$I$54,MATCH(Schedules_8760!$C1021,Htg_StPt_Sch_EZ!$B$31:$B$54,0),MATCH(Schedules_8760!$F1021,Htg_StPt_Sch_EZ!$C$30:$I$30,0)),"F","C")</f>
        <v>19.444444444444443</v>
      </c>
      <c r="J1021" s="34">
        <f>CONVERT(INDEX(Clg_StPt_Sch_EZ!$C$4:$I$27,MATCH(Schedules_8760!$C1021,Clg_StPt_Sch_EZ!$B$4:$B$27,0),MATCH(Schedules_8760!$F1021,Clg_StPt_Sch_EZ!$C$3:$I$3,0)),"F","C")</f>
        <v>25.555555555555554</v>
      </c>
      <c r="K1021" s="34">
        <f>CONVERT(INDEX(Clg_StPt_Sch_EZ!$C$31:$I$54,MATCH(Schedules_8760!$C1021,Clg_StPt_Sch_EZ!$B$31:$B$54,0),MATCH(Schedules_8760!$F1021,Clg_StPt_Sch_EZ!$C$30:$I$30,0)),"F","C")</f>
        <v>25</v>
      </c>
      <c r="L1021" s="34">
        <f>CONVERT(INDEX(DHW_StPt_Sch_EZ!$C$4:$I$27,MATCH(Schedules_8760!$C1021,DHW_StPt_Sch_EZ!$B$4:$B$27,0),MATCH(Schedules_8760!$F1021,DHW_StPt_Sch_EZ!$C$3:$I$3,0)),"F","C")</f>
        <v>53.333333333333329</v>
      </c>
      <c r="M1021" s="34">
        <f>CONVERT(INDEX(DHW_StPt_Sch_EZ!$C$31:$I$54,MATCH(Schedules_8760!$C1021,DHW_StPt_Sch_EZ!$B$31:$B$54,0),MATCH(Schedules_8760!$F1021,DHW_StPt_Sch_EZ!$C$30:$I$30,0)),"F","C")</f>
        <v>53.333333333333329</v>
      </c>
      <c r="N1021" s="12"/>
      <c r="O1021" s="12"/>
      <c r="P1021" s="12"/>
    </row>
    <row r="1022" spans="1:16" x14ac:dyDescent="0.25">
      <c r="A1022" s="35">
        <v>1021</v>
      </c>
      <c r="B1022" s="89">
        <v>43.5</v>
      </c>
      <c r="C1022" s="35">
        <f t="shared" si="75"/>
        <v>13</v>
      </c>
      <c r="D1022" s="35">
        <f t="shared" si="78"/>
        <v>43</v>
      </c>
      <c r="E1022" s="35">
        <f t="shared" si="79"/>
        <v>1</v>
      </c>
      <c r="F1022" s="35" t="str">
        <f t="shared" si="76"/>
        <v>Sunday</v>
      </c>
      <c r="G1022" s="35">
        <f t="shared" si="77"/>
        <v>2</v>
      </c>
      <c r="H1022" s="34">
        <f>CONVERT(INDEX(Htg_StPt_Sch_EZ!$C$4:$I$27,MATCH(Schedules_8760!$C1022,Htg_StPt_Sch_EZ!$B$4:$B$27,0),MATCH(Schedules_8760!$F1022,Htg_StPt_Sch_EZ!$C$3:$I$3,0)),"F","C")</f>
        <v>20.555555555555554</v>
      </c>
      <c r="I1022" s="34">
        <f>CONVERT(INDEX(Htg_StPt_Sch_EZ!$C$31:$I$54,MATCH(Schedules_8760!$C1022,Htg_StPt_Sch_EZ!$B$31:$B$54,0),MATCH(Schedules_8760!$F1022,Htg_StPt_Sch_EZ!$C$30:$I$30,0)),"F","C")</f>
        <v>19.444444444444443</v>
      </c>
      <c r="J1022" s="34">
        <f>CONVERT(INDEX(Clg_StPt_Sch_EZ!$C$4:$I$27,MATCH(Schedules_8760!$C1022,Clg_StPt_Sch_EZ!$B$4:$B$27,0),MATCH(Schedules_8760!$F1022,Clg_StPt_Sch_EZ!$C$3:$I$3,0)),"F","C")</f>
        <v>25.555555555555554</v>
      </c>
      <c r="K1022" s="34">
        <f>CONVERT(INDEX(Clg_StPt_Sch_EZ!$C$31:$I$54,MATCH(Schedules_8760!$C1022,Clg_StPt_Sch_EZ!$B$31:$B$54,0),MATCH(Schedules_8760!$F1022,Clg_StPt_Sch_EZ!$C$30:$I$30,0)),"F","C")</f>
        <v>25</v>
      </c>
      <c r="L1022" s="34">
        <f>CONVERT(INDEX(DHW_StPt_Sch_EZ!$C$4:$I$27,MATCH(Schedules_8760!$C1022,DHW_StPt_Sch_EZ!$B$4:$B$27,0),MATCH(Schedules_8760!$F1022,DHW_StPt_Sch_EZ!$C$3:$I$3,0)),"F","C")</f>
        <v>53.333333333333329</v>
      </c>
      <c r="M1022" s="34">
        <f>CONVERT(INDEX(DHW_StPt_Sch_EZ!$C$31:$I$54,MATCH(Schedules_8760!$C1022,DHW_StPt_Sch_EZ!$B$31:$B$54,0),MATCH(Schedules_8760!$F1022,DHW_StPt_Sch_EZ!$C$30:$I$30,0)),"F","C")</f>
        <v>53.333333333333329</v>
      </c>
      <c r="N1022" s="12"/>
      <c r="O1022" s="12"/>
      <c r="P1022" s="12"/>
    </row>
    <row r="1023" spans="1:16" x14ac:dyDescent="0.25">
      <c r="A1023" s="35">
        <v>1022</v>
      </c>
      <c r="B1023" s="89">
        <v>43.541666666666657</v>
      </c>
      <c r="C1023" s="35">
        <f t="shared" si="75"/>
        <v>14</v>
      </c>
      <c r="D1023" s="35">
        <f t="shared" si="78"/>
        <v>43</v>
      </c>
      <c r="E1023" s="35">
        <f t="shared" si="79"/>
        <v>1</v>
      </c>
      <c r="F1023" s="35" t="str">
        <f t="shared" si="76"/>
        <v>Sunday</v>
      </c>
      <c r="G1023" s="35">
        <f t="shared" si="77"/>
        <v>2</v>
      </c>
      <c r="H1023" s="34">
        <f>CONVERT(INDEX(Htg_StPt_Sch_EZ!$C$4:$I$27,MATCH(Schedules_8760!$C1023,Htg_StPt_Sch_EZ!$B$4:$B$27,0),MATCH(Schedules_8760!$F1023,Htg_StPt_Sch_EZ!$C$3:$I$3,0)),"F","C")</f>
        <v>20.555555555555554</v>
      </c>
      <c r="I1023" s="34">
        <f>CONVERT(INDEX(Htg_StPt_Sch_EZ!$C$31:$I$54,MATCH(Schedules_8760!$C1023,Htg_StPt_Sch_EZ!$B$31:$B$54,0),MATCH(Schedules_8760!$F1023,Htg_StPt_Sch_EZ!$C$30:$I$30,0)),"F","C")</f>
        <v>19.444444444444443</v>
      </c>
      <c r="J1023" s="34">
        <f>CONVERT(INDEX(Clg_StPt_Sch_EZ!$C$4:$I$27,MATCH(Schedules_8760!$C1023,Clg_StPt_Sch_EZ!$B$4:$B$27,0),MATCH(Schedules_8760!$F1023,Clg_StPt_Sch_EZ!$C$3:$I$3,0)),"F","C")</f>
        <v>25.555555555555554</v>
      </c>
      <c r="K1023" s="34">
        <f>CONVERT(INDEX(Clg_StPt_Sch_EZ!$C$31:$I$54,MATCH(Schedules_8760!$C1023,Clg_StPt_Sch_EZ!$B$31:$B$54,0),MATCH(Schedules_8760!$F1023,Clg_StPt_Sch_EZ!$C$30:$I$30,0)),"F","C")</f>
        <v>25</v>
      </c>
      <c r="L1023" s="34">
        <f>CONVERT(INDEX(DHW_StPt_Sch_EZ!$C$4:$I$27,MATCH(Schedules_8760!$C1023,DHW_StPt_Sch_EZ!$B$4:$B$27,0),MATCH(Schedules_8760!$F1023,DHW_StPt_Sch_EZ!$C$3:$I$3,0)),"F","C")</f>
        <v>53.333333333333329</v>
      </c>
      <c r="M1023" s="34">
        <f>CONVERT(INDEX(DHW_StPt_Sch_EZ!$C$31:$I$54,MATCH(Schedules_8760!$C1023,DHW_StPt_Sch_EZ!$B$31:$B$54,0),MATCH(Schedules_8760!$F1023,DHW_StPt_Sch_EZ!$C$30:$I$30,0)),"F","C")</f>
        <v>53.333333333333329</v>
      </c>
      <c r="N1023" s="12"/>
      <c r="O1023" s="12"/>
      <c r="P1023" s="12"/>
    </row>
    <row r="1024" spans="1:16" x14ac:dyDescent="0.25">
      <c r="A1024" s="35">
        <v>1023</v>
      </c>
      <c r="B1024" s="89">
        <v>43.583333333333343</v>
      </c>
      <c r="C1024" s="35">
        <f t="shared" si="75"/>
        <v>15</v>
      </c>
      <c r="D1024" s="35">
        <f t="shared" si="78"/>
        <v>43</v>
      </c>
      <c r="E1024" s="35">
        <f t="shared" si="79"/>
        <v>1</v>
      </c>
      <c r="F1024" s="35" t="str">
        <f t="shared" si="76"/>
        <v>Sunday</v>
      </c>
      <c r="G1024" s="35">
        <f t="shared" si="77"/>
        <v>2</v>
      </c>
      <c r="H1024" s="34">
        <f>CONVERT(INDEX(Htg_StPt_Sch_EZ!$C$4:$I$27,MATCH(Schedules_8760!$C1024,Htg_StPt_Sch_EZ!$B$4:$B$27,0),MATCH(Schedules_8760!$F1024,Htg_StPt_Sch_EZ!$C$3:$I$3,0)),"F","C")</f>
        <v>20.555555555555554</v>
      </c>
      <c r="I1024" s="34">
        <f>CONVERT(INDEX(Htg_StPt_Sch_EZ!$C$31:$I$54,MATCH(Schedules_8760!$C1024,Htg_StPt_Sch_EZ!$B$31:$B$54,0),MATCH(Schedules_8760!$F1024,Htg_StPt_Sch_EZ!$C$30:$I$30,0)),"F","C")</f>
        <v>21.111111111111111</v>
      </c>
      <c r="J1024" s="34">
        <f>CONVERT(INDEX(Clg_StPt_Sch_EZ!$C$4:$I$27,MATCH(Schedules_8760!$C1024,Clg_StPt_Sch_EZ!$B$4:$B$27,0),MATCH(Schedules_8760!$F1024,Clg_StPt_Sch_EZ!$C$3:$I$3,0)),"F","C")</f>
        <v>25.555555555555554</v>
      </c>
      <c r="K1024" s="34">
        <f>CONVERT(INDEX(Clg_StPt_Sch_EZ!$C$31:$I$54,MATCH(Schedules_8760!$C1024,Clg_StPt_Sch_EZ!$B$31:$B$54,0),MATCH(Schedules_8760!$F1024,Clg_StPt_Sch_EZ!$C$30:$I$30,0)),"F","C")</f>
        <v>25</v>
      </c>
      <c r="L1024" s="34">
        <f>CONVERT(INDEX(DHW_StPt_Sch_EZ!$C$4:$I$27,MATCH(Schedules_8760!$C1024,DHW_StPt_Sch_EZ!$B$4:$B$27,0),MATCH(Schedules_8760!$F1024,DHW_StPt_Sch_EZ!$C$3:$I$3,0)),"F","C")</f>
        <v>53.333333333333329</v>
      </c>
      <c r="M1024" s="34">
        <f>CONVERT(INDEX(DHW_StPt_Sch_EZ!$C$31:$I$54,MATCH(Schedules_8760!$C1024,DHW_StPt_Sch_EZ!$B$31:$B$54,0),MATCH(Schedules_8760!$F1024,DHW_StPt_Sch_EZ!$C$30:$I$30,0)),"F","C")</f>
        <v>53.333333333333329</v>
      </c>
      <c r="N1024" s="12"/>
      <c r="O1024" s="12"/>
      <c r="P1024" s="12"/>
    </row>
    <row r="1025" spans="1:16" x14ac:dyDescent="0.25">
      <c r="A1025" s="35">
        <v>1024</v>
      </c>
      <c r="B1025" s="89">
        <v>43.625</v>
      </c>
      <c r="C1025" s="35">
        <f t="shared" si="75"/>
        <v>16</v>
      </c>
      <c r="D1025" s="35">
        <f t="shared" si="78"/>
        <v>43</v>
      </c>
      <c r="E1025" s="35">
        <f t="shared" si="79"/>
        <v>1</v>
      </c>
      <c r="F1025" s="35" t="str">
        <f t="shared" si="76"/>
        <v>Sunday</v>
      </c>
      <c r="G1025" s="35">
        <f t="shared" si="77"/>
        <v>2</v>
      </c>
      <c r="H1025" s="34">
        <f>CONVERT(INDEX(Htg_StPt_Sch_EZ!$C$4:$I$27,MATCH(Schedules_8760!$C1025,Htg_StPt_Sch_EZ!$B$4:$B$27,0),MATCH(Schedules_8760!$F1025,Htg_StPt_Sch_EZ!$C$3:$I$3,0)),"F","C")</f>
        <v>20.555555555555554</v>
      </c>
      <c r="I1025" s="34">
        <f>CONVERT(INDEX(Htg_StPt_Sch_EZ!$C$31:$I$54,MATCH(Schedules_8760!$C1025,Htg_StPt_Sch_EZ!$B$31:$B$54,0),MATCH(Schedules_8760!$F1025,Htg_StPt_Sch_EZ!$C$30:$I$30,0)),"F","C")</f>
        <v>21.111111111111111</v>
      </c>
      <c r="J1025" s="34">
        <f>CONVERT(INDEX(Clg_StPt_Sch_EZ!$C$4:$I$27,MATCH(Schedules_8760!$C1025,Clg_StPt_Sch_EZ!$B$4:$B$27,0),MATCH(Schedules_8760!$F1025,Clg_StPt_Sch_EZ!$C$3:$I$3,0)),"F","C")</f>
        <v>25.555555555555554</v>
      </c>
      <c r="K1025" s="34">
        <f>CONVERT(INDEX(Clg_StPt_Sch_EZ!$C$31:$I$54,MATCH(Schedules_8760!$C1025,Clg_StPt_Sch_EZ!$B$31:$B$54,0),MATCH(Schedules_8760!$F1025,Clg_StPt_Sch_EZ!$C$30:$I$30,0)),"F","C")</f>
        <v>25</v>
      </c>
      <c r="L1025" s="34">
        <f>CONVERT(INDEX(DHW_StPt_Sch_EZ!$C$4:$I$27,MATCH(Schedules_8760!$C1025,DHW_StPt_Sch_EZ!$B$4:$B$27,0),MATCH(Schedules_8760!$F1025,DHW_StPt_Sch_EZ!$C$3:$I$3,0)),"F","C")</f>
        <v>53.333333333333329</v>
      </c>
      <c r="M1025" s="34">
        <f>CONVERT(INDEX(DHW_StPt_Sch_EZ!$C$31:$I$54,MATCH(Schedules_8760!$C1025,DHW_StPt_Sch_EZ!$B$31:$B$54,0),MATCH(Schedules_8760!$F1025,DHW_StPt_Sch_EZ!$C$30:$I$30,0)),"F","C")</f>
        <v>53.333333333333329</v>
      </c>
      <c r="N1025" s="12"/>
      <c r="O1025" s="12"/>
      <c r="P1025" s="12"/>
    </row>
    <row r="1026" spans="1:16" x14ac:dyDescent="0.25">
      <c r="A1026" s="35">
        <v>1025</v>
      </c>
      <c r="B1026" s="89">
        <v>43.666666666666657</v>
      </c>
      <c r="C1026" s="35">
        <f t="shared" ref="C1026:C1089" si="80">HOUR(B1026)+1</f>
        <v>17</v>
      </c>
      <c r="D1026" s="35">
        <f t="shared" si="78"/>
        <v>43</v>
      </c>
      <c r="E1026" s="35">
        <f t="shared" si="79"/>
        <v>1</v>
      </c>
      <c r="F1026" s="35" t="str">
        <f t="shared" ref="F1026:F1089" si="81">IF(E1026=1,"Sunday",IF(E1026=2,"Monday",IF(E1026=3,"Tuesday",IF(E1026=4,"Wednesday",IF(E1026=5,"Thursday",IF(E1026=6,"Friday","Saturday"))))))</f>
        <v>Sunday</v>
      </c>
      <c r="G1026" s="35">
        <f t="shared" ref="G1026:G1089" si="82">MONTH(B1026)</f>
        <v>2</v>
      </c>
      <c r="H1026" s="34">
        <f>CONVERT(INDEX(Htg_StPt_Sch_EZ!$C$4:$I$27,MATCH(Schedules_8760!$C1026,Htg_StPt_Sch_EZ!$B$4:$B$27,0),MATCH(Schedules_8760!$F1026,Htg_StPt_Sch_EZ!$C$3:$I$3,0)),"F","C")</f>
        <v>20.555555555555554</v>
      </c>
      <c r="I1026" s="34">
        <f>CONVERT(INDEX(Htg_StPt_Sch_EZ!$C$31:$I$54,MATCH(Schedules_8760!$C1026,Htg_StPt_Sch_EZ!$B$31:$B$54,0),MATCH(Schedules_8760!$F1026,Htg_StPt_Sch_EZ!$C$30:$I$30,0)),"F","C")</f>
        <v>17.777777777777779</v>
      </c>
      <c r="J1026" s="34">
        <f>CONVERT(INDEX(Clg_StPt_Sch_EZ!$C$4:$I$27,MATCH(Schedules_8760!$C1026,Clg_StPt_Sch_EZ!$B$4:$B$27,0),MATCH(Schedules_8760!$F1026,Clg_StPt_Sch_EZ!$C$3:$I$3,0)),"F","C")</f>
        <v>25.555555555555554</v>
      </c>
      <c r="K1026" s="34">
        <f>CONVERT(INDEX(Clg_StPt_Sch_EZ!$C$31:$I$54,MATCH(Schedules_8760!$C1026,Clg_StPt_Sch_EZ!$B$31:$B$54,0),MATCH(Schedules_8760!$F1026,Clg_StPt_Sch_EZ!$C$30:$I$30,0)),"F","C")</f>
        <v>25</v>
      </c>
      <c r="L1026" s="34">
        <f>CONVERT(INDEX(DHW_StPt_Sch_EZ!$C$4:$I$27,MATCH(Schedules_8760!$C1026,DHW_StPt_Sch_EZ!$B$4:$B$27,0),MATCH(Schedules_8760!$F1026,DHW_StPt_Sch_EZ!$C$3:$I$3,0)),"F","C")</f>
        <v>53.333333333333329</v>
      </c>
      <c r="M1026" s="34">
        <f>CONVERT(INDEX(DHW_StPt_Sch_EZ!$C$31:$I$54,MATCH(Schedules_8760!$C1026,DHW_StPt_Sch_EZ!$B$31:$B$54,0),MATCH(Schedules_8760!$F1026,DHW_StPt_Sch_EZ!$C$30:$I$30,0)),"F","C")</f>
        <v>53.333333333333329</v>
      </c>
      <c r="N1026" s="12"/>
      <c r="O1026" s="12"/>
      <c r="P1026" s="12"/>
    </row>
    <row r="1027" spans="1:16" x14ac:dyDescent="0.25">
      <c r="A1027" s="35">
        <v>1026</v>
      </c>
      <c r="B1027" s="89">
        <v>43.708333333333343</v>
      </c>
      <c r="C1027" s="35">
        <f t="shared" si="80"/>
        <v>18</v>
      </c>
      <c r="D1027" s="35">
        <f t="shared" ref="D1027:D1090" si="83">IF(C1027=1,D1026+1,D1026)</f>
        <v>43</v>
      </c>
      <c r="E1027" s="35">
        <f t="shared" ref="E1027:E1090" si="84">IF(AND(C1027=1,E1026=7),1,IF(C1027=1,E1026+1,E1026))</f>
        <v>1</v>
      </c>
      <c r="F1027" s="35" t="str">
        <f t="shared" si="81"/>
        <v>Sunday</v>
      </c>
      <c r="G1027" s="35">
        <f t="shared" si="82"/>
        <v>2</v>
      </c>
      <c r="H1027" s="34">
        <f>CONVERT(INDEX(Htg_StPt_Sch_EZ!$C$4:$I$27,MATCH(Schedules_8760!$C1027,Htg_StPt_Sch_EZ!$B$4:$B$27,0),MATCH(Schedules_8760!$F1027,Htg_StPt_Sch_EZ!$C$3:$I$3,0)),"F","C")</f>
        <v>20.555555555555554</v>
      </c>
      <c r="I1027" s="34">
        <f>CONVERT(INDEX(Htg_StPt_Sch_EZ!$C$31:$I$54,MATCH(Schedules_8760!$C1027,Htg_StPt_Sch_EZ!$B$31:$B$54,0),MATCH(Schedules_8760!$F1027,Htg_StPt_Sch_EZ!$C$30:$I$30,0)),"F","C")</f>
        <v>17.777777777777779</v>
      </c>
      <c r="J1027" s="34">
        <f>CONVERT(INDEX(Clg_StPt_Sch_EZ!$C$4:$I$27,MATCH(Schedules_8760!$C1027,Clg_StPt_Sch_EZ!$B$4:$B$27,0),MATCH(Schedules_8760!$F1027,Clg_StPt_Sch_EZ!$C$3:$I$3,0)),"F","C")</f>
        <v>25.555555555555554</v>
      </c>
      <c r="K1027" s="34">
        <f>CONVERT(INDEX(Clg_StPt_Sch_EZ!$C$31:$I$54,MATCH(Schedules_8760!$C1027,Clg_StPt_Sch_EZ!$B$31:$B$54,0),MATCH(Schedules_8760!$F1027,Clg_StPt_Sch_EZ!$C$30:$I$30,0)),"F","C")</f>
        <v>28.333333333333332</v>
      </c>
      <c r="L1027" s="34">
        <f>CONVERT(INDEX(DHW_StPt_Sch_EZ!$C$4:$I$27,MATCH(Schedules_8760!$C1027,DHW_StPt_Sch_EZ!$B$4:$B$27,0),MATCH(Schedules_8760!$F1027,DHW_StPt_Sch_EZ!$C$3:$I$3,0)),"F","C")</f>
        <v>53.333333333333329</v>
      </c>
      <c r="M1027" s="34">
        <f>CONVERT(INDEX(DHW_StPt_Sch_EZ!$C$31:$I$54,MATCH(Schedules_8760!$C1027,DHW_StPt_Sch_EZ!$B$31:$B$54,0),MATCH(Schedules_8760!$F1027,DHW_StPt_Sch_EZ!$C$30:$I$30,0)),"F","C")</f>
        <v>53.333333333333329</v>
      </c>
      <c r="N1027" s="12"/>
      <c r="O1027" s="12"/>
      <c r="P1027" s="12"/>
    </row>
    <row r="1028" spans="1:16" x14ac:dyDescent="0.25">
      <c r="A1028" s="35">
        <v>1027</v>
      </c>
      <c r="B1028" s="89">
        <v>43.75</v>
      </c>
      <c r="C1028" s="35">
        <f t="shared" si="80"/>
        <v>19</v>
      </c>
      <c r="D1028" s="35">
        <f t="shared" si="83"/>
        <v>43</v>
      </c>
      <c r="E1028" s="35">
        <f t="shared" si="84"/>
        <v>1</v>
      </c>
      <c r="F1028" s="35" t="str">
        <f t="shared" si="81"/>
        <v>Sunday</v>
      </c>
      <c r="G1028" s="35">
        <f t="shared" si="82"/>
        <v>2</v>
      </c>
      <c r="H1028" s="34">
        <f>CONVERT(INDEX(Htg_StPt_Sch_EZ!$C$4:$I$27,MATCH(Schedules_8760!$C1028,Htg_StPt_Sch_EZ!$B$4:$B$27,0),MATCH(Schedules_8760!$F1028,Htg_StPt_Sch_EZ!$C$3:$I$3,0)),"F","C")</f>
        <v>20.555555555555554</v>
      </c>
      <c r="I1028" s="34">
        <f>CONVERT(INDEX(Htg_StPt_Sch_EZ!$C$31:$I$54,MATCH(Schedules_8760!$C1028,Htg_StPt_Sch_EZ!$B$31:$B$54,0),MATCH(Schedules_8760!$F1028,Htg_StPt_Sch_EZ!$C$30:$I$30,0)),"F","C")</f>
        <v>18.333333333333332</v>
      </c>
      <c r="J1028" s="34">
        <f>CONVERT(INDEX(Clg_StPt_Sch_EZ!$C$4:$I$27,MATCH(Schedules_8760!$C1028,Clg_StPt_Sch_EZ!$B$4:$B$27,0),MATCH(Schedules_8760!$F1028,Clg_StPt_Sch_EZ!$C$3:$I$3,0)),"F","C")</f>
        <v>25.555555555555554</v>
      </c>
      <c r="K1028" s="34">
        <f>CONVERT(INDEX(Clg_StPt_Sch_EZ!$C$31:$I$54,MATCH(Schedules_8760!$C1028,Clg_StPt_Sch_EZ!$B$31:$B$54,0),MATCH(Schedules_8760!$F1028,Clg_StPt_Sch_EZ!$C$30:$I$30,0)),"F","C")</f>
        <v>28.333333333333332</v>
      </c>
      <c r="L1028" s="34">
        <f>CONVERT(INDEX(DHW_StPt_Sch_EZ!$C$4:$I$27,MATCH(Schedules_8760!$C1028,DHW_StPt_Sch_EZ!$B$4:$B$27,0),MATCH(Schedules_8760!$F1028,DHW_StPt_Sch_EZ!$C$3:$I$3,0)),"F","C")</f>
        <v>53.333333333333329</v>
      </c>
      <c r="M1028" s="34">
        <f>CONVERT(INDEX(DHW_StPt_Sch_EZ!$C$31:$I$54,MATCH(Schedules_8760!$C1028,DHW_StPt_Sch_EZ!$B$31:$B$54,0),MATCH(Schedules_8760!$F1028,DHW_StPt_Sch_EZ!$C$30:$I$30,0)),"F","C")</f>
        <v>53.333333333333329</v>
      </c>
      <c r="N1028" s="12"/>
      <c r="O1028" s="12"/>
      <c r="P1028" s="12"/>
    </row>
    <row r="1029" spans="1:16" x14ac:dyDescent="0.25">
      <c r="A1029" s="35">
        <v>1028</v>
      </c>
      <c r="B1029" s="89">
        <v>43.791666666666657</v>
      </c>
      <c r="C1029" s="35">
        <f t="shared" si="80"/>
        <v>20</v>
      </c>
      <c r="D1029" s="35">
        <f t="shared" si="83"/>
        <v>43</v>
      </c>
      <c r="E1029" s="35">
        <f t="shared" si="84"/>
        <v>1</v>
      </c>
      <c r="F1029" s="35" t="str">
        <f t="shared" si="81"/>
        <v>Sunday</v>
      </c>
      <c r="G1029" s="35">
        <f t="shared" si="82"/>
        <v>2</v>
      </c>
      <c r="H1029" s="34">
        <f>CONVERT(INDEX(Htg_StPt_Sch_EZ!$C$4:$I$27,MATCH(Schedules_8760!$C1029,Htg_StPt_Sch_EZ!$B$4:$B$27,0),MATCH(Schedules_8760!$F1029,Htg_StPt_Sch_EZ!$C$3:$I$3,0)),"F","C")</f>
        <v>20.555555555555554</v>
      </c>
      <c r="I1029" s="34">
        <f>CONVERT(INDEX(Htg_StPt_Sch_EZ!$C$31:$I$54,MATCH(Schedules_8760!$C1029,Htg_StPt_Sch_EZ!$B$31:$B$54,0),MATCH(Schedules_8760!$F1029,Htg_StPt_Sch_EZ!$C$30:$I$30,0)),"F","C")</f>
        <v>18.888888888888889</v>
      </c>
      <c r="J1029" s="34">
        <f>CONVERT(INDEX(Clg_StPt_Sch_EZ!$C$4:$I$27,MATCH(Schedules_8760!$C1029,Clg_StPt_Sch_EZ!$B$4:$B$27,0),MATCH(Schedules_8760!$F1029,Clg_StPt_Sch_EZ!$C$3:$I$3,0)),"F","C")</f>
        <v>25.555555555555554</v>
      </c>
      <c r="K1029" s="34">
        <f>CONVERT(INDEX(Clg_StPt_Sch_EZ!$C$31:$I$54,MATCH(Schedules_8760!$C1029,Clg_StPt_Sch_EZ!$B$31:$B$54,0),MATCH(Schedules_8760!$F1029,Clg_StPt_Sch_EZ!$C$30:$I$30,0)),"F","C")</f>
        <v>28.333333333333332</v>
      </c>
      <c r="L1029" s="34">
        <f>CONVERT(INDEX(DHW_StPt_Sch_EZ!$C$4:$I$27,MATCH(Schedules_8760!$C1029,DHW_StPt_Sch_EZ!$B$4:$B$27,0),MATCH(Schedules_8760!$F1029,DHW_StPt_Sch_EZ!$C$3:$I$3,0)),"F","C")</f>
        <v>53.333333333333329</v>
      </c>
      <c r="M1029" s="34">
        <f>CONVERT(INDEX(DHW_StPt_Sch_EZ!$C$31:$I$54,MATCH(Schedules_8760!$C1029,DHW_StPt_Sch_EZ!$B$31:$B$54,0),MATCH(Schedules_8760!$F1029,DHW_StPt_Sch_EZ!$C$30:$I$30,0)),"F","C")</f>
        <v>53.333333333333329</v>
      </c>
      <c r="N1029" s="12"/>
      <c r="O1029" s="12"/>
      <c r="P1029" s="12"/>
    </row>
    <row r="1030" spans="1:16" x14ac:dyDescent="0.25">
      <c r="A1030" s="35">
        <v>1029</v>
      </c>
      <c r="B1030" s="89">
        <v>43.833333333333343</v>
      </c>
      <c r="C1030" s="35">
        <f t="shared" si="80"/>
        <v>21</v>
      </c>
      <c r="D1030" s="35">
        <f t="shared" si="83"/>
        <v>43</v>
      </c>
      <c r="E1030" s="35">
        <f t="shared" si="84"/>
        <v>1</v>
      </c>
      <c r="F1030" s="35" t="str">
        <f t="shared" si="81"/>
        <v>Sunday</v>
      </c>
      <c r="G1030" s="35">
        <f t="shared" si="82"/>
        <v>2</v>
      </c>
      <c r="H1030" s="34">
        <f>CONVERT(INDEX(Htg_StPt_Sch_EZ!$C$4:$I$27,MATCH(Schedules_8760!$C1030,Htg_StPt_Sch_EZ!$B$4:$B$27,0),MATCH(Schedules_8760!$F1030,Htg_StPt_Sch_EZ!$C$3:$I$3,0)),"F","C")</f>
        <v>20.555555555555554</v>
      </c>
      <c r="I1030" s="34">
        <f>CONVERT(INDEX(Htg_StPt_Sch_EZ!$C$31:$I$54,MATCH(Schedules_8760!$C1030,Htg_StPt_Sch_EZ!$B$31:$B$54,0),MATCH(Schedules_8760!$F1030,Htg_StPt_Sch_EZ!$C$30:$I$30,0)),"F","C")</f>
        <v>19.444444444444443</v>
      </c>
      <c r="J1030" s="34">
        <f>CONVERT(INDEX(Clg_StPt_Sch_EZ!$C$4:$I$27,MATCH(Schedules_8760!$C1030,Clg_StPt_Sch_EZ!$B$4:$B$27,0),MATCH(Schedules_8760!$F1030,Clg_StPt_Sch_EZ!$C$3:$I$3,0)),"F","C")</f>
        <v>25.555555555555554</v>
      </c>
      <c r="K1030" s="34">
        <f>CONVERT(INDEX(Clg_StPt_Sch_EZ!$C$31:$I$54,MATCH(Schedules_8760!$C1030,Clg_StPt_Sch_EZ!$B$31:$B$54,0),MATCH(Schedules_8760!$F1030,Clg_StPt_Sch_EZ!$C$30:$I$30,0)),"F","C")</f>
        <v>28.333333333333332</v>
      </c>
      <c r="L1030" s="34">
        <f>CONVERT(INDEX(DHW_StPt_Sch_EZ!$C$4:$I$27,MATCH(Schedules_8760!$C1030,DHW_StPt_Sch_EZ!$B$4:$B$27,0),MATCH(Schedules_8760!$F1030,DHW_StPt_Sch_EZ!$C$3:$I$3,0)),"F","C")</f>
        <v>53.333333333333329</v>
      </c>
      <c r="M1030" s="34">
        <f>CONVERT(INDEX(DHW_StPt_Sch_EZ!$C$31:$I$54,MATCH(Schedules_8760!$C1030,DHW_StPt_Sch_EZ!$B$31:$B$54,0),MATCH(Schedules_8760!$F1030,DHW_StPt_Sch_EZ!$C$30:$I$30,0)),"F","C")</f>
        <v>53.333333333333329</v>
      </c>
      <c r="N1030" s="12"/>
      <c r="O1030" s="12"/>
      <c r="P1030" s="12"/>
    </row>
    <row r="1031" spans="1:16" x14ac:dyDescent="0.25">
      <c r="A1031" s="35">
        <v>1030</v>
      </c>
      <c r="B1031" s="89">
        <v>43.875</v>
      </c>
      <c r="C1031" s="35">
        <f t="shared" si="80"/>
        <v>22</v>
      </c>
      <c r="D1031" s="35">
        <f t="shared" si="83"/>
        <v>43</v>
      </c>
      <c r="E1031" s="35">
        <f t="shared" si="84"/>
        <v>1</v>
      </c>
      <c r="F1031" s="35" t="str">
        <f t="shared" si="81"/>
        <v>Sunday</v>
      </c>
      <c r="G1031" s="35">
        <f t="shared" si="82"/>
        <v>2</v>
      </c>
      <c r="H1031" s="34">
        <f>CONVERT(INDEX(Htg_StPt_Sch_EZ!$C$4:$I$27,MATCH(Schedules_8760!$C1031,Htg_StPt_Sch_EZ!$B$4:$B$27,0),MATCH(Schedules_8760!$F1031,Htg_StPt_Sch_EZ!$C$3:$I$3,0)),"F","C")</f>
        <v>20.555555555555554</v>
      </c>
      <c r="I1031" s="34">
        <f>CONVERT(INDEX(Htg_StPt_Sch_EZ!$C$31:$I$54,MATCH(Schedules_8760!$C1031,Htg_StPt_Sch_EZ!$B$31:$B$54,0),MATCH(Schedules_8760!$F1031,Htg_StPt_Sch_EZ!$C$30:$I$30,0)),"F","C")</f>
        <v>19.444444444444443</v>
      </c>
      <c r="J1031" s="34">
        <f>CONVERT(INDEX(Clg_StPt_Sch_EZ!$C$4:$I$27,MATCH(Schedules_8760!$C1031,Clg_StPt_Sch_EZ!$B$4:$B$27,0),MATCH(Schedules_8760!$F1031,Clg_StPt_Sch_EZ!$C$3:$I$3,0)),"F","C")</f>
        <v>25.555555555555554</v>
      </c>
      <c r="K1031" s="34">
        <f>CONVERT(INDEX(Clg_StPt_Sch_EZ!$C$31:$I$54,MATCH(Schedules_8760!$C1031,Clg_StPt_Sch_EZ!$B$31:$B$54,0),MATCH(Schedules_8760!$F1031,Clg_StPt_Sch_EZ!$C$30:$I$30,0)),"F","C")</f>
        <v>28.333333333333332</v>
      </c>
      <c r="L1031" s="34">
        <f>CONVERT(INDEX(DHW_StPt_Sch_EZ!$C$4:$I$27,MATCH(Schedules_8760!$C1031,DHW_StPt_Sch_EZ!$B$4:$B$27,0),MATCH(Schedules_8760!$F1031,DHW_StPt_Sch_EZ!$C$3:$I$3,0)),"F","C")</f>
        <v>53.333333333333329</v>
      </c>
      <c r="M1031" s="34">
        <f>CONVERT(INDEX(DHW_StPt_Sch_EZ!$C$31:$I$54,MATCH(Schedules_8760!$C1031,DHW_StPt_Sch_EZ!$B$31:$B$54,0),MATCH(Schedules_8760!$F1031,DHW_StPt_Sch_EZ!$C$30:$I$30,0)),"F","C")</f>
        <v>53.333333333333329</v>
      </c>
      <c r="N1031" s="12"/>
      <c r="O1031" s="12"/>
      <c r="P1031" s="12"/>
    </row>
    <row r="1032" spans="1:16" x14ac:dyDescent="0.25">
      <c r="A1032" s="35">
        <v>1031</v>
      </c>
      <c r="B1032" s="89">
        <v>43.916666666666657</v>
      </c>
      <c r="C1032" s="35">
        <f t="shared" si="80"/>
        <v>23</v>
      </c>
      <c r="D1032" s="35">
        <f t="shared" si="83"/>
        <v>43</v>
      </c>
      <c r="E1032" s="35">
        <f t="shared" si="84"/>
        <v>1</v>
      </c>
      <c r="F1032" s="35" t="str">
        <f t="shared" si="81"/>
        <v>Sunday</v>
      </c>
      <c r="G1032" s="35">
        <f t="shared" si="82"/>
        <v>2</v>
      </c>
      <c r="H1032" s="34">
        <f>CONVERT(INDEX(Htg_StPt_Sch_EZ!$C$4:$I$27,MATCH(Schedules_8760!$C1032,Htg_StPt_Sch_EZ!$B$4:$B$27,0),MATCH(Schedules_8760!$F1032,Htg_StPt_Sch_EZ!$C$3:$I$3,0)),"F","C")</f>
        <v>20.555555555555554</v>
      </c>
      <c r="I1032" s="34">
        <f>CONVERT(INDEX(Htg_StPt_Sch_EZ!$C$31:$I$54,MATCH(Schedules_8760!$C1032,Htg_StPt_Sch_EZ!$B$31:$B$54,0),MATCH(Schedules_8760!$F1032,Htg_StPt_Sch_EZ!$C$30:$I$30,0)),"F","C")</f>
        <v>19.444444444444443</v>
      </c>
      <c r="J1032" s="34">
        <f>CONVERT(INDEX(Clg_StPt_Sch_EZ!$C$4:$I$27,MATCH(Schedules_8760!$C1032,Clg_StPt_Sch_EZ!$B$4:$B$27,0),MATCH(Schedules_8760!$F1032,Clg_StPt_Sch_EZ!$C$3:$I$3,0)),"F","C")</f>
        <v>25.555555555555554</v>
      </c>
      <c r="K1032" s="34">
        <f>CONVERT(INDEX(Clg_StPt_Sch_EZ!$C$31:$I$54,MATCH(Schedules_8760!$C1032,Clg_StPt_Sch_EZ!$B$31:$B$54,0),MATCH(Schedules_8760!$F1032,Clg_StPt_Sch_EZ!$C$30:$I$30,0)),"F","C")</f>
        <v>28.333333333333332</v>
      </c>
      <c r="L1032" s="34">
        <f>CONVERT(INDEX(DHW_StPt_Sch_EZ!$C$4:$I$27,MATCH(Schedules_8760!$C1032,DHW_StPt_Sch_EZ!$B$4:$B$27,0),MATCH(Schedules_8760!$F1032,DHW_StPt_Sch_EZ!$C$3:$I$3,0)),"F","C")</f>
        <v>53.333333333333329</v>
      </c>
      <c r="M1032" s="34">
        <f>CONVERT(INDEX(DHW_StPt_Sch_EZ!$C$31:$I$54,MATCH(Schedules_8760!$C1032,DHW_StPt_Sch_EZ!$B$31:$B$54,0),MATCH(Schedules_8760!$F1032,DHW_StPt_Sch_EZ!$C$30:$I$30,0)),"F","C")</f>
        <v>53.333333333333329</v>
      </c>
      <c r="N1032" s="12"/>
      <c r="O1032" s="12"/>
      <c r="P1032" s="12"/>
    </row>
    <row r="1033" spans="1:16" x14ac:dyDescent="0.25">
      <c r="A1033" s="35">
        <v>1032</v>
      </c>
      <c r="B1033" s="89">
        <v>43.958333333333343</v>
      </c>
      <c r="C1033" s="35">
        <f t="shared" si="80"/>
        <v>24</v>
      </c>
      <c r="D1033" s="35">
        <f t="shared" si="83"/>
        <v>43</v>
      </c>
      <c r="E1033" s="35">
        <f t="shared" si="84"/>
        <v>1</v>
      </c>
      <c r="F1033" s="35" t="str">
        <f t="shared" si="81"/>
        <v>Sunday</v>
      </c>
      <c r="G1033" s="35">
        <f t="shared" si="82"/>
        <v>2</v>
      </c>
      <c r="H1033" s="34">
        <f>CONVERT(INDEX(Htg_StPt_Sch_EZ!$C$4:$I$27,MATCH(Schedules_8760!$C1033,Htg_StPt_Sch_EZ!$B$4:$B$27,0),MATCH(Schedules_8760!$F1033,Htg_StPt_Sch_EZ!$C$3:$I$3,0)),"F","C")</f>
        <v>20.555555555555554</v>
      </c>
      <c r="I1033" s="34">
        <f>CONVERT(INDEX(Htg_StPt_Sch_EZ!$C$31:$I$54,MATCH(Schedules_8760!$C1033,Htg_StPt_Sch_EZ!$B$31:$B$54,0),MATCH(Schedules_8760!$F1033,Htg_StPt_Sch_EZ!$C$30:$I$30,0)),"F","C")</f>
        <v>19.444444444444443</v>
      </c>
      <c r="J1033" s="34">
        <f>CONVERT(INDEX(Clg_StPt_Sch_EZ!$C$4:$I$27,MATCH(Schedules_8760!$C1033,Clg_StPt_Sch_EZ!$B$4:$B$27,0),MATCH(Schedules_8760!$F1033,Clg_StPt_Sch_EZ!$C$3:$I$3,0)),"F","C")</f>
        <v>25.555555555555554</v>
      </c>
      <c r="K1033" s="34">
        <f>CONVERT(INDEX(Clg_StPt_Sch_EZ!$C$31:$I$54,MATCH(Schedules_8760!$C1033,Clg_StPt_Sch_EZ!$B$31:$B$54,0),MATCH(Schedules_8760!$F1033,Clg_StPt_Sch_EZ!$C$30:$I$30,0)),"F","C")</f>
        <v>28.333333333333332</v>
      </c>
      <c r="L1033" s="34">
        <f>CONVERT(INDEX(DHW_StPt_Sch_EZ!$C$4:$I$27,MATCH(Schedules_8760!$C1033,DHW_StPt_Sch_EZ!$B$4:$B$27,0),MATCH(Schedules_8760!$F1033,DHW_StPt_Sch_EZ!$C$3:$I$3,0)),"F","C")</f>
        <v>53.333333333333329</v>
      </c>
      <c r="M1033" s="34">
        <f>CONVERT(INDEX(DHW_StPt_Sch_EZ!$C$31:$I$54,MATCH(Schedules_8760!$C1033,DHW_StPt_Sch_EZ!$B$31:$B$54,0),MATCH(Schedules_8760!$F1033,DHW_StPt_Sch_EZ!$C$30:$I$30,0)),"F","C")</f>
        <v>53.333333333333329</v>
      </c>
      <c r="N1033" s="12"/>
      <c r="O1033" s="12"/>
      <c r="P1033" s="12"/>
    </row>
    <row r="1034" spans="1:16" x14ac:dyDescent="0.25">
      <c r="A1034" s="35">
        <v>1033</v>
      </c>
      <c r="B1034" s="89">
        <v>44</v>
      </c>
      <c r="C1034" s="35">
        <f t="shared" si="80"/>
        <v>1</v>
      </c>
      <c r="D1034" s="35">
        <f t="shared" si="83"/>
        <v>44</v>
      </c>
      <c r="E1034" s="35">
        <f t="shared" si="84"/>
        <v>2</v>
      </c>
      <c r="F1034" s="35" t="str">
        <f t="shared" si="81"/>
        <v>Monday</v>
      </c>
      <c r="G1034" s="35">
        <f t="shared" si="82"/>
        <v>2</v>
      </c>
      <c r="H1034" s="34">
        <f>CONVERT(INDEX(Htg_StPt_Sch_EZ!$C$4:$I$27,MATCH(Schedules_8760!$C1034,Htg_StPt_Sch_EZ!$B$4:$B$27,0),MATCH(Schedules_8760!$F1034,Htg_StPt_Sch_EZ!$C$3:$I$3,0)),"F","C")</f>
        <v>20.555555555555554</v>
      </c>
      <c r="I1034" s="34">
        <f>CONVERT(INDEX(Htg_StPt_Sch_EZ!$C$31:$I$54,MATCH(Schedules_8760!$C1034,Htg_StPt_Sch_EZ!$B$31:$B$54,0),MATCH(Schedules_8760!$F1034,Htg_StPt_Sch_EZ!$C$30:$I$30,0)),"F","C")</f>
        <v>19.444444444444443</v>
      </c>
      <c r="J1034" s="34">
        <f>CONVERT(INDEX(Clg_StPt_Sch_EZ!$C$4:$I$27,MATCH(Schedules_8760!$C1034,Clg_StPt_Sch_EZ!$B$4:$B$27,0),MATCH(Schedules_8760!$F1034,Clg_StPt_Sch_EZ!$C$3:$I$3,0)),"F","C")</f>
        <v>25.555555555555554</v>
      </c>
      <c r="K1034" s="34">
        <f>CONVERT(INDEX(Clg_StPt_Sch_EZ!$C$31:$I$54,MATCH(Schedules_8760!$C1034,Clg_StPt_Sch_EZ!$B$31:$B$54,0),MATCH(Schedules_8760!$F1034,Clg_StPt_Sch_EZ!$C$30:$I$30,0)),"F","C")</f>
        <v>28.333333333333332</v>
      </c>
      <c r="L1034" s="34">
        <f>CONVERT(INDEX(DHW_StPt_Sch_EZ!$C$4:$I$27,MATCH(Schedules_8760!$C1034,DHW_StPt_Sch_EZ!$B$4:$B$27,0),MATCH(Schedules_8760!$F1034,DHW_StPt_Sch_EZ!$C$3:$I$3,0)),"F","C")</f>
        <v>53.333333333333329</v>
      </c>
      <c r="M1034" s="34">
        <f>CONVERT(INDEX(DHW_StPt_Sch_EZ!$C$31:$I$54,MATCH(Schedules_8760!$C1034,DHW_StPt_Sch_EZ!$B$31:$B$54,0),MATCH(Schedules_8760!$F1034,DHW_StPt_Sch_EZ!$C$30:$I$30,0)),"F","C")</f>
        <v>53.333333333333329</v>
      </c>
      <c r="N1034" s="12"/>
      <c r="O1034" s="12"/>
      <c r="P1034" s="12"/>
    </row>
    <row r="1035" spans="1:16" x14ac:dyDescent="0.25">
      <c r="A1035" s="35">
        <v>1034</v>
      </c>
      <c r="B1035" s="89">
        <v>44.041666666666657</v>
      </c>
      <c r="C1035" s="35">
        <f t="shared" si="80"/>
        <v>2</v>
      </c>
      <c r="D1035" s="35">
        <f t="shared" si="83"/>
        <v>44</v>
      </c>
      <c r="E1035" s="35">
        <f t="shared" si="84"/>
        <v>2</v>
      </c>
      <c r="F1035" s="35" t="str">
        <f t="shared" si="81"/>
        <v>Monday</v>
      </c>
      <c r="G1035" s="35">
        <f t="shared" si="82"/>
        <v>2</v>
      </c>
      <c r="H1035" s="34">
        <f>CONVERT(INDEX(Htg_StPt_Sch_EZ!$C$4:$I$27,MATCH(Schedules_8760!$C1035,Htg_StPt_Sch_EZ!$B$4:$B$27,0),MATCH(Schedules_8760!$F1035,Htg_StPt_Sch_EZ!$C$3:$I$3,0)),"F","C")</f>
        <v>20.555555555555554</v>
      </c>
      <c r="I1035" s="34">
        <f>CONVERT(INDEX(Htg_StPt_Sch_EZ!$C$31:$I$54,MATCH(Schedules_8760!$C1035,Htg_StPt_Sch_EZ!$B$31:$B$54,0),MATCH(Schedules_8760!$F1035,Htg_StPt_Sch_EZ!$C$30:$I$30,0)),"F","C")</f>
        <v>19.444444444444443</v>
      </c>
      <c r="J1035" s="34">
        <f>CONVERT(INDEX(Clg_StPt_Sch_EZ!$C$4:$I$27,MATCH(Schedules_8760!$C1035,Clg_StPt_Sch_EZ!$B$4:$B$27,0),MATCH(Schedules_8760!$F1035,Clg_StPt_Sch_EZ!$C$3:$I$3,0)),"F","C")</f>
        <v>25.555555555555554</v>
      </c>
      <c r="K1035" s="34">
        <f>CONVERT(INDEX(Clg_StPt_Sch_EZ!$C$31:$I$54,MATCH(Schedules_8760!$C1035,Clg_StPt_Sch_EZ!$B$31:$B$54,0),MATCH(Schedules_8760!$F1035,Clg_StPt_Sch_EZ!$C$30:$I$30,0)),"F","C")</f>
        <v>28.333333333333332</v>
      </c>
      <c r="L1035" s="34">
        <f>CONVERT(INDEX(DHW_StPt_Sch_EZ!$C$4:$I$27,MATCH(Schedules_8760!$C1035,DHW_StPt_Sch_EZ!$B$4:$B$27,0),MATCH(Schedules_8760!$F1035,DHW_StPt_Sch_EZ!$C$3:$I$3,0)),"F","C")</f>
        <v>53.333333333333329</v>
      </c>
      <c r="M1035" s="34">
        <f>CONVERT(INDEX(DHW_StPt_Sch_EZ!$C$31:$I$54,MATCH(Schedules_8760!$C1035,DHW_StPt_Sch_EZ!$B$31:$B$54,0),MATCH(Schedules_8760!$F1035,DHW_StPt_Sch_EZ!$C$30:$I$30,0)),"F","C")</f>
        <v>53.333333333333329</v>
      </c>
      <c r="N1035" s="12"/>
      <c r="O1035" s="12"/>
      <c r="P1035" s="12"/>
    </row>
    <row r="1036" spans="1:16" x14ac:dyDescent="0.25">
      <c r="A1036" s="35">
        <v>1035</v>
      </c>
      <c r="B1036" s="89">
        <v>44.083333333333343</v>
      </c>
      <c r="C1036" s="35">
        <f t="shared" si="80"/>
        <v>3</v>
      </c>
      <c r="D1036" s="35">
        <f t="shared" si="83"/>
        <v>44</v>
      </c>
      <c r="E1036" s="35">
        <f t="shared" si="84"/>
        <v>2</v>
      </c>
      <c r="F1036" s="35" t="str">
        <f t="shared" si="81"/>
        <v>Monday</v>
      </c>
      <c r="G1036" s="35">
        <f t="shared" si="82"/>
        <v>2</v>
      </c>
      <c r="H1036" s="34">
        <f>CONVERT(INDEX(Htg_StPt_Sch_EZ!$C$4:$I$27,MATCH(Schedules_8760!$C1036,Htg_StPt_Sch_EZ!$B$4:$B$27,0),MATCH(Schedules_8760!$F1036,Htg_StPt_Sch_EZ!$C$3:$I$3,0)),"F","C")</f>
        <v>20.555555555555554</v>
      </c>
      <c r="I1036" s="34">
        <f>CONVERT(INDEX(Htg_StPt_Sch_EZ!$C$31:$I$54,MATCH(Schedules_8760!$C1036,Htg_StPt_Sch_EZ!$B$31:$B$54,0),MATCH(Schedules_8760!$F1036,Htg_StPt_Sch_EZ!$C$30:$I$30,0)),"F","C")</f>
        <v>19.444444444444443</v>
      </c>
      <c r="J1036" s="34">
        <f>CONVERT(INDEX(Clg_StPt_Sch_EZ!$C$4:$I$27,MATCH(Schedules_8760!$C1036,Clg_StPt_Sch_EZ!$B$4:$B$27,0),MATCH(Schedules_8760!$F1036,Clg_StPt_Sch_EZ!$C$3:$I$3,0)),"F","C")</f>
        <v>25.555555555555554</v>
      </c>
      <c r="K1036" s="34">
        <f>CONVERT(INDEX(Clg_StPt_Sch_EZ!$C$31:$I$54,MATCH(Schedules_8760!$C1036,Clg_StPt_Sch_EZ!$B$31:$B$54,0),MATCH(Schedules_8760!$F1036,Clg_StPt_Sch_EZ!$C$30:$I$30,0)),"F","C")</f>
        <v>28.333333333333332</v>
      </c>
      <c r="L1036" s="34">
        <f>CONVERT(INDEX(DHW_StPt_Sch_EZ!$C$4:$I$27,MATCH(Schedules_8760!$C1036,DHW_StPt_Sch_EZ!$B$4:$B$27,0),MATCH(Schedules_8760!$F1036,DHW_StPt_Sch_EZ!$C$3:$I$3,0)),"F","C")</f>
        <v>53.333333333333329</v>
      </c>
      <c r="M1036" s="34">
        <f>CONVERT(INDEX(DHW_StPt_Sch_EZ!$C$31:$I$54,MATCH(Schedules_8760!$C1036,DHW_StPt_Sch_EZ!$B$31:$B$54,0),MATCH(Schedules_8760!$F1036,DHW_StPt_Sch_EZ!$C$30:$I$30,0)),"F","C")</f>
        <v>53.333333333333329</v>
      </c>
      <c r="N1036" s="12"/>
      <c r="O1036" s="12"/>
      <c r="P1036" s="12"/>
    </row>
    <row r="1037" spans="1:16" x14ac:dyDescent="0.25">
      <c r="A1037" s="35">
        <v>1036</v>
      </c>
      <c r="B1037" s="89">
        <v>44.125</v>
      </c>
      <c r="C1037" s="35">
        <f t="shared" si="80"/>
        <v>4</v>
      </c>
      <c r="D1037" s="35">
        <f t="shared" si="83"/>
        <v>44</v>
      </c>
      <c r="E1037" s="35">
        <f t="shared" si="84"/>
        <v>2</v>
      </c>
      <c r="F1037" s="35" t="str">
        <f t="shared" si="81"/>
        <v>Monday</v>
      </c>
      <c r="G1037" s="35">
        <f t="shared" si="82"/>
        <v>2</v>
      </c>
      <c r="H1037" s="34">
        <f>CONVERT(INDEX(Htg_StPt_Sch_EZ!$C$4:$I$27,MATCH(Schedules_8760!$C1037,Htg_StPt_Sch_EZ!$B$4:$B$27,0),MATCH(Schedules_8760!$F1037,Htg_StPt_Sch_EZ!$C$3:$I$3,0)),"F","C")</f>
        <v>20.555555555555554</v>
      </c>
      <c r="I1037" s="34">
        <f>CONVERT(INDEX(Htg_StPt_Sch_EZ!$C$31:$I$54,MATCH(Schedules_8760!$C1037,Htg_StPt_Sch_EZ!$B$31:$B$54,0),MATCH(Schedules_8760!$F1037,Htg_StPt_Sch_EZ!$C$30:$I$30,0)),"F","C")</f>
        <v>19.444444444444443</v>
      </c>
      <c r="J1037" s="34">
        <f>CONVERT(INDEX(Clg_StPt_Sch_EZ!$C$4:$I$27,MATCH(Schedules_8760!$C1037,Clg_StPt_Sch_EZ!$B$4:$B$27,0),MATCH(Schedules_8760!$F1037,Clg_StPt_Sch_EZ!$C$3:$I$3,0)),"F","C")</f>
        <v>25.555555555555554</v>
      </c>
      <c r="K1037" s="34">
        <f>CONVERT(INDEX(Clg_StPt_Sch_EZ!$C$31:$I$54,MATCH(Schedules_8760!$C1037,Clg_StPt_Sch_EZ!$B$31:$B$54,0),MATCH(Schedules_8760!$F1037,Clg_StPt_Sch_EZ!$C$30:$I$30,0)),"F","C")</f>
        <v>28.333333333333332</v>
      </c>
      <c r="L1037" s="34">
        <f>CONVERT(INDEX(DHW_StPt_Sch_EZ!$C$4:$I$27,MATCH(Schedules_8760!$C1037,DHW_StPt_Sch_EZ!$B$4:$B$27,0),MATCH(Schedules_8760!$F1037,DHW_StPt_Sch_EZ!$C$3:$I$3,0)),"F","C")</f>
        <v>53.333333333333329</v>
      </c>
      <c r="M1037" s="34">
        <f>CONVERT(INDEX(DHW_StPt_Sch_EZ!$C$31:$I$54,MATCH(Schedules_8760!$C1037,DHW_StPt_Sch_EZ!$B$31:$B$54,0),MATCH(Schedules_8760!$F1037,DHW_StPt_Sch_EZ!$C$30:$I$30,0)),"F","C")</f>
        <v>53.333333333333329</v>
      </c>
      <c r="N1037" s="12"/>
      <c r="O1037" s="12"/>
      <c r="P1037" s="12"/>
    </row>
    <row r="1038" spans="1:16" x14ac:dyDescent="0.25">
      <c r="A1038" s="35">
        <v>1037</v>
      </c>
      <c r="B1038" s="89">
        <v>44.166666666666657</v>
      </c>
      <c r="C1038" s="35">
        <f t="shared" si="80"/>
        <v>5</v>
      </c>
      <c r="D1038" s="35">
        <f t="shared" si="83"/>
        <v>44</v>
      </c>
      <c r="E1038" s="35">
        <f t="shared" si="84"/>
        <v>2</v>
      </c>
      <c r="F1038" s="35" t="str">
        <f t="shared" si="81"/>
        <v>Monday</v>
      </c>
      <c r="G1038" s="35">
        <f t="shared" si="82"/>
        <v>2</v>
      </c>
      <c r="H1038" s="34">
        <f>CONVERT(INDEX(Htg_StPt_Sch_EZ!$C$4:$I$27,MATCH(Schedules_8760!$C1038,Htg_StPt_Sch_EZ!$B$4:$B$27,0),MATCH(Schedules_8760!$F1038,Htg_StPt_Sch_EZ!$C$3:$I$3,0)),"F","C")</f>
        <v>20.555555555555554</v>
      </c>
      <c r="I1038" s="34">
        <f>CONVERT(INDEX(Htg_StPt_Sch_EZ!$C$31:$I$54,MATCH(Schedules_8760!$C1038,Htg_StPt_Sch_EZ!$B$31:$B$54,0),MATCH(Schedules_8760!$F1038,Htg_StPt_Sch_EZ!$C$30:$I$30,0)),"F","C")</f>
        <v>19.444444444444443</v>
      </c>
      <c r="J1038" s="34">
        <f>CONVERT(INDEX(Clg_StPt_Sch_EZ!$C$4:$I$27,MATCH(Schedules_8760!$C1038,Clg_StPt_Sch_EZ!$B$4:$B$27,0),MATCH(Schedules_8760!$F1038,Clg_StPt_Sch_EZ!$C$3:$I$3,0)),"F","C")</f>
        <v>25.555555555555554</v>
      </c>
      <c r="K1038" s="34">
        <f>CONVERT(INDEX(Clg_StPt_Sch_EZ!$C$31:$I$54,MATCH(Schedules_8760!$C1038,Clg_StPt_Sch_EZ!$B$31:$B$54,0),MATCH(Schedules_8760!$F1038,Clg_StPt_Sch_EZ!$C$30:$I$30,0)),"F","C")</f>
        <v>28.333333333333332</v>
      </c>
      <c r="L1038" s="34">
        <f>CONVERT(INDEX(DHW_StPt_Sch_EZ!$C$4:$I$27,MATCH(Schedules_8760!$C1038,DHW_StPt_Sch_EZ!$B$4:$B$27,0),MATCH(Schedules_8760!$F1038,DHW_StPt_Sch_EZ!$C$3:$I$3,0)),"F","C")</f>
        <v>53.333333333333329</v>
      </c>
      <c r="M1038" s="34">
        <f>CONVERT(INDEX(DHW_StPt_Sch_EZ!$C$31:$I$54,MATCH(Schedules_8760!$C1038,DHW_StPt_Sch_EZ!$B$31:$B$54,0),MATCH(Schedules_8760!$F1038,DHW_StPt_Sch_EZ!$C$30:$I$30,0)),"F","C")</f>
        <v>53.333333333333329</v>
      </c>
      <c r="N1038" s="12"/>
      <c r="O1038" s="12"/>
      <c r="P1038" s="12"/>
    </row>
    <row r="1039" spans="1:16" x14ac:dyDescent="0.25">
      <c r="A1039" s="35">
        <v>1038</v>
      </c>
      <c r="B1039" s="89">
        <v>44.208333333333343</v>
      </c>
      <c r="C1039" s="35">
        <f t="shared" si="80"/>
        <v>6</v>
      </c>
      <c r="D1039" s="35">
        <f t="shared" si="83"/>
        <v>44</v>
      </c>
      <c r="E1039" s="35">
        <f t="shared" si="84"/>
        <v>2</v>
      </c>
      <c r="F1039" s="35" t="str">
        <f t="shared" si="81"/>
        <v>Monday</v>
      </c>
      <c r="G1039" s="35">
        <f t="shared" si="82"/>
        <v>2</v>
      </c>
      <c r="H1039" s="34">
        <f>CONVERT(INDEX(Htg_StPt_Sch_EZ!$C$4:$I$27,MATCH(Schedules_8760!$C1039,Htg_StPt_Sch_EZ!$B$4:$B$27,0),MATCH(Schedules_8760!$F1039,Htg_StPt_Sch_EZ!$C$3:$I$3,0)),"F","C")</f>
        <v>20.555555555555554</v>
      </c>
      <c r="I1039" s="34">
        <f>CONVERT(INDEX(Htg_StPt_Sch_EZ!$C$31:$I$54,MATCH(Schedules_8760!$C1039,Htg_StPt_Sch_EZ!$B$31:$B$54,0),MATCH(Schedules_8760!$F1039,Htg_StPt_Sch_EZ!$C$30:$I$30,0)),"F","C")</f>
        <v>19.444444444444443</v>
      </c>
      <c r="J1039" s="34">
        <f>CONVERT(INDEX(Clg_StPt_Sch_EZ!$C$4:$I$27,MATCH(Schedules_8760!$C1039,Clg_StPt_Sch_EZ!$B$4:$B$27,0),MATCH(Schedules_8760!$F1039,Clg_StPt_Sch_EZ!$C$3:$I$3,0)),"F","C")</f>
        <v>25.555555555555554</v>
      </c>
      <c r="K1039" s="34">
        <f>CONVERT(INDEX(Clg_StPt_Sch_EZ!$C$31:$I$54,MATCH(Schedules_8760!$C1039,Clg_StPt_Sch_EZ!$B$31:$B$54,0),MATCH(Schedules_8760!$F1039,Clg_StPt_Sch_EZ!$C$30:$I$30,0)),"F","C")</f>
        <v>28.333333333333332</v>
      </c>
      <c r="L1039" s="34">
        <f>CONVERT(INDEX(DHW_StPt_Sch_EZ!$C$4:$I$27,MATCH(Schedules_8760!$C1039,DHW_StPt_Sch_EZ!$B$4:$B$27,0),MATCH(Schedules_8760!$F1039,DHW_StPt_Sch_EZ!$C$3:$I$3,0)),"F","C")</f>
        <v>53.333333333333329</v>
      </c>
      <c r="M1039" s="34">
        <f>CONVERT(INDEX(DHW_StPt_Sch_EZ!$C$31:$I$54,MATCH(Schedules_8760!$C1039,DHW_StPt_Sch_EZ!$B$31:$B$54,0),MATCH(Schedules_8760!$F1039,DHW_StPt_Sch_EZ!$C$30:$I$30,0)),"F","C")</f>
        <v>53.333333333333329</v>
      </c>
      <c r="N1039" s="12"/>
      <c r="O1039" s="12"/>
      <c r="P1039" s="12"/>
    </row>
    <row r="1040" spans="1:16" x14ac:dyDescent="0.25">
      <c r="A1040" s="35">
        <v>1039</v>
      </c>
      <c r="B1040" s="89">
        <v>44.25</v>
      </c>
      <c r="C1040" s="35">
        <f t="shared" si="80"/>
        <v>7</v>
      </c>
      <c r="D1040" s="35">
        <f t="shared" si="83"/>
        <v>44</v>
      </c>
      <c r="E1040" s="35">
        <f t="shared" si="84"/>
        <v>2</v>
      </c>
      <c r="F1040" s="35" t="str">
        <f t="shared" si="81"/>
        <v>Monday</v>
      </c>
      <c r="G1040" s="35">
        <f t="shared" si="82"/>
        <v>2</v>
      </c>
      <c r="H1040" s="34">
        <f>CONVERT(INDEX(Htg_StPt_Sch_EZ!$C$4:$I$27,MATCH(Schedules_8760!$C1040,Htg_StPt_Sch_EZ!$B$4:$B$27,0),MATCH(Schedules_8760!$F1040,Htg_StPt_Sch_EZ!$C$3:$I$3,0)),"F","C")</f>
        <v>20.555555555555554</v>
      </c>
      <c r="I1040" s="34">
        <f>CONVERT(INDEX(Htg_StPt_Sch_EZ!$C$31:$I$54,MATCH(Schedules_8760!$C1040,Htg_StPt_Sch_EZ!$B$31:$B$54,0),MATCH(Schedules_8760!$F1040,Htg_StPt_Sch_EZ!$C$30:$I$30,0)),"F","C")</f>
        <v>19.444444444444443</v>
      </c>
      <c r="J1040" s="34">
        <f>CONVERT(INDEX(Clg_StPt_Sch_EZ!$C$4:$I$27,MATCH(Schedules_8760!$C1040,Clg_StPt_Sch_EZ!$B$4:$B$27,0),MATCH(Schedules_8760!$F1040,Clg_StPt_Sch_EZ!$C$3:$I$3,0)),"F","C")</f>
        <v>25.555555555555554</v>
      </c>
      <c r="K1040" s="34">
        <f>CONVERT(INDEX(Clg_StPt_Sch_EZ!$C$31:$I$54,MATCH(Schedules_8760!$C1040,Clg_StPt_Sch_EZ!$B$31:$B$54,0),MATCH(Schedules_8760!$F1040,Clg_StPt_Sch_EZ!$C$30:$I$30,0)),"F","C")</f>
        <v>28.333333333333332</v>
      </c>
      <c r="L1040" s="34">
        <f>CONVERT(INDEX(DHW_StPt_Sch_EZ!$C$4:$I$27,MATCH(Schedules_8760!$C1040,DHW_StPt_Sch_EZ!$B$4:$B$27,0),MATCH(Schedules_8760!$F1040,DHW_StPt_Sch_EZ!$C$3:$I$3,0)),"F","C")</f>
        <v>53.333333333333329</v>
      </c>
      <c r="M1040" s="34">
        <f>CONVERT(INDEX(DHW_StPt_Sch_EZ!$C$31:$I$54,MATCH(Schedules_8760!$C1040,DHW_StPt_Sch_EZ!$B$31:$B$54,0),MATCH(Schedules_8760!$F1040,DHW_StPt_Sch_EZ!$C$30:$I$30,0)),"F","C")</f>
        <v>53.333333333333329</v>
      </c>
      <c r="N1040" s="12"/>
      <c r="O1040" s="12"/>
      <c r="P1040" s="12"/>
    </row>
    <row r="1041" spans="1:16" x14ac:dyDescent="0.25">
      <c r="A1041" s="35">
        <v>1040</v>
      </c>
      <c r="B1041" s="89">
        <v>44.291666666666657</v>
      </c>
      <c r="C1041" s="35">
        <f t="shared" si="80"/>
        <v>8</v>
      </c>
      <c r="D1041" s="35">
        <f t="shared" si="83"/>
        <v>44</v>
      </c>
      <c r="E1041" s="35">
        <f t="shared" si="84"/>
        <v>2</v>
      </c>
      <c r="F1041" s="35" t="str">
        <f t="shared" si="81"/>
        <v>Monday</v>
      </c>
      <c r="G1041" s="35">
        <f t="shared" si="82"/>
        <v>2</v>
      </c>
      <c r="H1041" s="34">
        <f>CONVERT(INDEX(Htg_StPt_Sch_EZ!$C$4:$I$27,MATCH(Schedules_8760!$C1041,Htg_StPt_Sch_EZ!$B$4:$B$27,0),MATCH(Schedules_8760!$F1041,Htg_StPt_Sch_EZ!$C$3:$I$3,0)),"F","C")</f>
        <v>20.555555555555554</v>
      </c>
      <c r="I1041" s="34">
        <f>CONVERT(INDEX(Htg_StPt_Sch_EZ!$C$31:$I$54,MATCH(Schedules_8760!$C1041,Htg_StPt_Sch_EZ!$B$31:$B$54,0),MATCH(Schedules_8760!$F1041,Htg_StPt_Sch_EZ!$C$30:$I$30,0)),"F","C")</f>
        <v>19.444444444444443</v>
      </c>
      <c r="J1041" s="34">
        <f>CONVERT(INDEX(Clg_StPt_Sch_EZ!$C$4:$I$27,MATCH(Schedules_8760!$C1041,Clg_StPt_Sch_EZ!$B$4:$B$27,0),MATCH(Schedules_8760!$F1041,Clg_StPt_Sch_EZ!$C$3:$I$3,0)),"F","C")</f>
        <v>25.555555555555554</v>
      </c>
      <c r="K1041" s="34">
        <f>CONVERT(INDEX(Clg_StPt_Sch_EZ!$C$31:$I$54,MATCH(Schedules_8760!$C1041,Clg_StPt_Sch_EZ!$B$31:$B$54,0),MATCH(Schedules_8760!$F1041,Clg_StPt_Sch_EZ!$C$30:$I$30,0)),"F","C")</f>
        <v>25</v>
      </c>
      <c r="L1041" s="34">
        <f>CONVERT(INDEX(DHW_StPt_Sch_EZ!$C$4:$I$27,MATCH(Schedules_8760!$C1041,DHW_StPt_Sch_EZ!$B$4:$B$27,0),MATCH(Schedules_8760!$F1041,DHW_StPt_Sch_EZ!$C$3:$I$3,0)),"F","C")</f>
        <v>53.333333333333329</v>
      </c>
      <c r="M1041" s="34">
        <f>CONVERT(INDEX(DHW_StPt_Sch_EZ!$C$31:$I$54,MATCH(Schedules_8760!$C1041,DHW_StPt_Sch_EZ!$B$31:$B$54,0),MATCH(Schedules_8760!$F1041,DHW_StPt_Sch_EZ!$C$30:$I$30,0)),"F","C")</f>
        <v>53.333333333333329</v>
      </c>
      <c r="N1041" s="12"/>
      <c r="O1041" s="12"/>
      <c r="P1041" s="12"/>
    </row>
    <row r="1042" spans="1:16" x14ac:dyDescent="0.25">
      <c r="A1042" s="35">
        <v>1041</v>
      </c>
      <c r="B1042" s="89">
        <v>44.333333333333343</v>
      </c>
      <c r="C1042" s="35">
        <f t="shared" si="80"/>
        <v>9</v>
      </c>
      <c r="D1042" s="35">
        <f t="shared" si="83"/>
        <v>44</v>
      </c>
      <c r="E1042" s="35">
        <f t="shared" si="84"/>
        <v>2</v>
      </c>
      <c r="F1042" s="35" t="str">
        <f t="shared" si="81"/>
        <v>Monday</v>
      </c>
      <c r="G1042" s="35">
        <f t="shared" si="82"/>
        <v>2</v>
      </c>
      <c r="H1042" s="34">
        <f>CONVERT(INDEX(Htg_StPt_Sch_EZ!$C$4:$I$27,MATCH(Schedules_8760!$C1042,Htg_StPt_Sch_EZ!$B$4:$B$27,0),MATCH(Schedules_8760!$F1042,Htg_StPt_Sch_EZ!$C$3:$I$3,0)),"F","C")</f>
        <v>20.555555555555554</v>
      </c>
      <c r="I1042" s="34">
        <f>CONVERT(INDEX(Htg_StPt_Sch_EZ!$C$31:$I$54,MATCH(Schedules_8760!$C1042,Htg_StPt_Sch_EZ!$B$31:$B$54,0),MATCH(Schedules_8760!$F1042,Htg_StPt_Sch_EZ!$C$30:$I$30,0)),"F","C")</f>
        <v>19.444444444444443</v>
      </c>
      <c r="J1042" s="34">
        <f>CONVERT(INDEX(Clg_StPt_Sch_EZ!$C$4:$I$27,MATCH(Schedules_8760!$C1042,Clg_StPt_Sch_EZ!$B$4:$B$27,0),MATCH(Schedules_8760!$F1042,Clg_StPt_Sch_EZ!$C$3:$I$3,0)),"F","C")</f>
        <v>25.555555555555554</v>
      </c>
      <c r="K1042" s="34">
        <f>CONVERT(INDEX(Clg_StPt_Sch_EZ!$C$31:$I$54,MATCH(Schedules_8760!$C1042,Clg_StPt_Sch_EZ!$B$31:$B$54,0),MATCH(Schedules_8760!$F1042,Clg_StPt_Sch_EZ!$C$30:$I$30,0)),"F","C")</f>
        <v>25</v>
      </c>
      <c r="L1042" s="34">
        <f>CONVERT(INDEX(DHW_StPt_Sch_EZ!$C$4:$I$27,MATCH(Schedules_8760!$C1042,DHW_StPt_Sch_EZ!$B$4:$B$27,0),MATCH(Schedules_8760!$F1042,DHW_StPt_Sch_EZ!$C$3:$I$3,0)),"F","C")</f>
        <v>53.333333333333329</v>
      </c>
      <c r="M1042" s="34">
        <f>CONVERT(INDEX(DHW_StPt_Sch_EZ!$C$31:$I$54,MATCH(Schedules_8760!$C1042,DHW_StPt_Sch_EZ!$B$31:$B$54,0),MATCH(Schedules_8760!$F1042,DHW_StPt_Sch_EZ!$C$30:$I$30,0)),"F","C")</f>
        <v>53.333333333333329</v>
      </c>
      <c r="N1042" s="12"/>
      <c r="O1042" s="12"/>
      <c r="P1042" s="12"/>
    </row>
    <row r="1043" spans="1:16" x14ac:dyDescent="0.25">
      <c r="A1043" s="35">
        <v>1042</v>
      </c>
      <c r="B1043" s="89">
        <v>44.375</v>
      </c>
      <c r="C1043" s="35">
        <f t="shared" si="80"/>
        <v>10</v>
      </c>
      <c r="D1043" s="35">
        <f t="shared" si="83"/>
        <v>44</v>
      </c>
      <c r="E1043" s="35">
        <f t="shared" si="84"/>
        <v>2</v>
      </c>
      <c r="F1043" s="35" t="str">
        <f t="shared" si="81"/>
        <v>Monday</v>
      </c>
      <c r="G1043" s="35">
        <f t="shared" si="82"/>
        <v>2</v>
      </c>
      <c r="H1043" s="34">
        <f>CONVERT(INDEX(Htg_StPt_Sch_EZ!$C$4:$I$27,MATCH(Schedules_8760!$C1043,Htg_StPt_Sch_EZ!$B$4:$B$27,0),MATCH(Schedules_8760!$F1043,Htg_StPt_Sch_EZ!$C$3:$I$3,0)),"F","C")</f>
        <v>20.555555555555554</v>
      </c>
      <c r="I1043" s="34">
        <f>CONVERT(INDEX(Htg_StPt_Sch_EZ!$C$31:$I$54,MATCH(Schedules_8760!$C1043,Htg_StPt_Sch_EZ!$B$31:$B$54,0),MATCH(Schedules_8760!$F1043,Htg_StPt_Sch_EZ!$C$30:$I$30,0)),"F","C")</f>
        <v>19.444444444444443</v>
      </c>
      <c r="J1043" s="34">
        <f>CONVERT(INDEX(Clg_StPt_Sch_EZ!$C$4:$I$27,MATCH(Schedules_8760!$C1043,Clg_StPt_Sch_EZ!$B$4:$B$27,0),MATCH(Schedules_8760!$F1043,Clg_StPt_Sch_EZ!$C$3:$I$3,0)),"F","C")</f>
        <v>25.555555555555554</v>
      </c>
      <c r="K1043" s="34">
        <f>CONVERT(INDEX(Clg_StPt_Sch_EZ!$C$31:$I$54,MATCH(Schedules_8760!$C1043,Clg_StPt_Sch_EZ!$B$31:$B$54,0),MATCH(Schedules_8760!$F1043,Clg_StPt_Sch_EZ!$C$30:$I$30,0)),"F","C")</f>
        <v>25</v>
      </c>
      <c r="L1043" s="34">
        <f>CONVERT(INDEX(DHW_StPt_Sch_EZ!$C$4:$I$27,MATCH(Schedules_8760!$C1043,DHW_StPt_Sch_EZ!$B$4:$B$27,0),MATCH(Schedules_8760!$F1043,DHW_StPt_Sch_EZ!$C$3:$I$3,0)),"F","C")</f>
        <v>53.333333333333329</v>
      </c>
      <c r="M1043" s="34">
        <f>CONVERT(INDEX(DHW_StPt_Sch_EZ!$C$31:$I$54,MATCH(Schedules_8760!$C1043,DHW_StPt_Sch_EZ!$B$31:$B$54,0),MATCH(Schedules_8760!$F1043,DHW_StPt_Sch_EZ!$C$30:$I$30,0)),"F","C")</f>
        <v>53.333333333333329</v>
      </c>
      <c r="N1043" s="12"/>
      <c r="O1043" s="12"/>
      <c r="P1043" s="12"/>
    </row>
    <row r="1044" spans="1:16" x14ac:dyDescent="0.25">
      <c r="A1044" s="35">
        <v>1043</v>
      </c>
      <c r="B1044" s="89">
        <v>44.416666666666657</v>
      </c>
      <c r="C1044" s="35">
        <f t="shared" si="80"/>
        <v>11</v>
      </c>
      <c r="D1044" s="35">
        <f t="shared" si="83"/>
        <v>44</v>
      </c>
      <c r="E1044" s="35">
        <f t="shared" si="84"/>
        <v>2</v>
      </c>
      <c r="F1044" s="35" t="str">
        <f t="shared" si="81"/>
        <v>Monday</v>
      </c>
      <c r="G1044" s="35">
        <f t="shared" si="82"/>
        <v>2</v>
      </c>
      <c r="H1044" s="34">
        <f>CONVERT(INDEX(Htg_StPt_Sch_EZ!$C$4:$I$27,MATCH(Schedules_8760!$C1044,Htg_StPt_Sch_EZ!$B$4:$B$27,0),MATCH(Schedules_8760!$F1044,Htg_StPt_Sch_EZ!$C$3:$I$3,0)),"F","C")</f>
        <v>20.555555555555554</v>
      </c>
      <c r="I1044" s="34">
        <f>CONVERT(INDEX(Htg_StPt_Sch_EZ!$C$31:$I$54,MATCH(Schedules_8760!$C1044,Htg_StPt_Sch_EZ!$B$31:$B$54,0),MATCH(Schedules_8760!$F1044,Htg_StPt_Sch_EZ!$C$30:$I$30,0)),"F","C")</f>
        <v>19.444444444444443</v>
      </c>
      <c r="J1044" s="34">
        <f>CONVERT(INDEX(Clg_StPt_Sch_EZ!$C$4:$I$27,MATCH(Schedules_8760!$C1044,Clg_StPt_Sch_EZ!$B$4:$B$27,0),MATCH(Schedules_8760!$F1044,Clg_StPt_Sch_EZ!$C$3:$I$3,0)),"F","C")</f>
        <v>25.555555555555554</v>
      </c>
      <c r="K1044" s="34">
        <f>CONVERT(INDEX(Clg_StPt_Sch_EZ!$C$31:$I$54,MATCH(Schedules_8760!$C1044,Clg_StPt_Sch_EZ!$B$31:$B$54,0),MATCH(Schedules_8760!$F1044,Clg_StPt_Sch_EZ!$C$30:$I$30,0)),"F","C")</f>
        <v>25</v>
      </c>
      <c r="L1044" s="34">
        <f>CONVERT(INDEX(DHW_StPt_Sch_EZ!$C$4:$I$27,MATCH(Schedules_8760!$C1044,DHW_StPt_Sch_EZ!$B$4:$B$27,0),MATCH(Schedules_8760!$F1044,DHW_StPt_Sch_EZ!$C$3:$I$3,0)),"F","C")</f>
        <v>53.333333333333329</v>
      </c>
      <c r="M1044" s="34">
        <f>CONVERT(INDEX(DHW_StPt_Sch_EZ!$C$31:$I$54,MATCH(Schedules_8760!$C1044,DHW_StPt_Sch_EZ!$B$31:$B$54,0),MATCH(Schedules_8760!$F1044,DHW_StPt_Sch_EZ!$C$30:$I$30,0)),"F","C")</f>
        <v>53.333333333333329</v>
      </c>
      <c r="N1044" s="12"/>
      <c r="O1044" s="12"/>
      <c r="P1044" s="12"/>
    </row>
    <row r="1045" spans="1:16" x14ac:dyDescent="0.25">
      <c r="A1045" s="35">
        <v>1044</v>
      </c>
      <c r="B1045" s="89">
        <v>44.458333333333343</v>
      </c>
      <c r="C1045" s="35">
        <f t="shared" si="80"/>
        <v>12</v>
      </c>
      <c r="D1045" s="35">
        <f t="shared" si="83"/>
        <v>44</v>
      </c>
      <c r="E1045" s="35">
        <f t="shared" si="84"/>
        <v>2</v>
      </c>
      <c r="F1045" s="35" t="str">
        <f t="shared" si="81"/>
        <v>Monday</v>
      </c>
      <c r="G1045" s="35">
        <f t="shared" si="82"/>
        <v>2</v>
      </c>
      <c r="H1045" s="34">
        <f>CONVERT(INDEX(Htg_StPt_Sch_EZ!$C$4:$I$27,MATCH(Schedules_8760!$C1045,Htg_StPt_Sch_EZ!$B$4:$B$27,0),MATCH(Schedules_8760!$F1045,Htg_StPt_Sch_EZ!$C$3:$I$3,0)),"F","C")</f>
        <v>20.555555555555554</v>
      </c>
      <c r="I1045" s="34">
        <f>CONVERT(INDEX(Htg_StPt_Sch_EZ!$C$31:$I$54,MATCH(Schedules_8760!$C1045,Htg_StPt_Sch_EZ!$B$31:$B$54,0),MATCH(Schedules_8760!$F1045,Htg_StPt_Sch_EZ!$C$30:$I$30,0)),"F","C")</f>
        <v>19.444444444444443</v>
      </c>
      <c r="J1045" s="34">
        <f>CONVERT(INDEX(Clg_StPt_Sch_EZ!$C$4:$I$27,MATCH(Schedules_8760!$C1045,Clg_StPt_Sch_EZ!$B$4:$B$27,0),MATCH(Schedules_8760!$F1045,Clg_StPt_Sch_EZ!$C$3:$I$3,0)),"F","C")</f>
        <v>25.555555555555554</v>
      </c>
      <c r="K1045" s="34">
        <f>CONVERT(INDEX(Clg_StPt_Sch_EZ!$C$31:$I$54,MATCH(Schedules_8760!$C1045,Clg_StPt_Sch_EZ!$B$31:$B$54,0),MATCH(Schedules_8760!$F1045,Clg_StPt_Sch_EZ!$C$30:$I$30,0)),"F","C")</f>
        <v>25</v>
      </c>
      <c r="L1045" s="34">
        <f>CONVERT(INDEX(DHW_StPt_Sch_EZ!$C$4:$I$27,MATCH(Schedules_8760!$C1045,DHW_StPt_Sch_EZ!$B$4:$B$27,0),MATCH(Schedules_8760!$F1045,DHW_StPt_Sch_EZ!$C$3:$I$3,0)),"F","C")</f>
        <v>53.333333333333329</v>
      </c>
      <c r="M1045" s="34">
        <f>CONVERT(INDEX(DHW_StPt_Sch_EZ!$C$31:$I$54,MATCH(Schedules_8760!$C1045,DHW_StPt_Sch_EZ!$B$31:$B$54,0),MATCH(Schedules_8760!$F1045,DHW_StPt_Sch_EZ!$C$30:$I$30,0)),"F","C")</f>
        <v>53.333333333333329</v>
      </c>
      <c r="N1045" s="12"/>
      <c r="O1045" s="12"/>
      <c r="P1045" s="12"/>
    </row>
    <row r="1046" spans="1:16" x14ac:dyDescent="0.25">
      <c r="A1046" s="35">
        <v>1045</v>
      </c>
      <c r="B1046" s="89">
        <v>44.5</v>
      </c>
      <c r="C1046" s="35">
        <f t="shared" si="80"/>
        <v>13</v>
      </c>
      <c r="D1046" s="35">
        <f t="shared" si="83"/>
        <v>44</v>
      </c>
      <c r="E1046" s="35">
        <f t="shared" si="84"/>
        <v>2</v>
      </c>
      <c r="F1046" s="35" t="str">
        <f t="shared" si="81"/>
        <v>Monday</v>
      </c>
      <c r="G1046" s="35">
        <f t="shared" si="82"/>
        <v>2</v>
      </c>
      <c r="H1046" s="34">
        <f>CONVERT(INDEX(Htg_StPt_Sch_EZ!$C$4:$I$27,MATCH(Schedules_8760!$C1046,Htg_StPt_Sch_EZ!$B$4:$B$27,0),MATCH(Schedules_8760!$F1046,Htg_StPt_Sch_EZ!$C$3:$I$3,0)),"F","C")</f>
        <v>20.555555555555554</v>
      </c>
      <c r="I1046" s="34">
        <f>CONVERT(INDEX(Htg_StPt_Sch_EZ!$C$31:$I$54,MATCH(Schedules_8760!$C1046,Htg_StPt_Sch_EZ!$B$31:$B$54,0),MATCH(Schedules_8760!$F1046,Htg_StPt_Sch_EZ!$C$30:$I$30,0)),"F","C")</f>
        <v>19.444444444444443</v>
      </c>
      <c r="J1046" s="34">
        <f>CONVERT(INDEX(Clg_StPt_Sch_EZ!$C$4:$I$27,MATCH(Schedules_8760!$C1046,Clg_StPt_Sch_EZ!$B$4:$B$27,0),MATCH(Schedules_8760!$F1046,Clg_StPt_Sch_EZ!$C$3:$I$3,0)),"F","C")</f>
        <v>25.555555555555554</v>
      </c>
      <c r="K1046" s="34">
        <f>CONVERT(INDEX(Clg_StPt_Sch_EZ!$C$31:$I$54,MATCH(Schedules_8760!$C1046,Clg_StPt_Sch_EZ!$B$31:$B$54,0),MATCH(Schedules_8760!$F1046,Clg_StPt_Sch_EZ!$C$30:$I$30,0)),"F","C")</f>
        <v>25</v>
      </c>
      <c r="L1046" s="34">
        <f>CONVERT(INDEX(DHW_StPt_Sch_EZ!$C$4:$I$27,MATCH(Schedules_8760!$C1046,DHW_StPt_Sch_EZ!$B$4:$B$27,0),MATCH(Schedules_8760!$F1046,DHW_StPt_Sch_EZ!$C$3:$I$3,0)),"F","C")</f>
        <v>53.333333333333329</v>
      </c>
      <c r="M1046" s="34">
        <f>CONVERT(INDEX(DHW_StPt_Sch_EZ!$C$31:$I$54,MATCH(Schedules_8760!$C1046,DHW_StPt_Sch_EZ!$B$31:$B$54,0),MATCH(Schedules_8760!$F1046,DHW_StPt_Sch_EZ!$C$30:$I$30,0)),"F","C")</f>
        <v>53.333333333333329</v>
      </c>
      <c r="N1046" s="12"/>
      <c r="O1046" s="12"/>
      <c r="P1046" s="12"/>
    </row>
    <row r="1047" spans="1:16" x14ac:dyDescent="0.25">
      <c r="A1047" s="35">
        <v>1046</v>
      </c>
      <c r="B1047" s="89">
        <v>44.541666666666657</v>
      </c>
      <c r="C1047" s="35">
        <f t="shared" si="80"/>
        <v>14</v>
      </c>
      <c r="D1047" s="35">
        <f t="shared" si="83"/>
        <v>44</v>
      </c>
      <c r="E1047" s="35">
        <f t="shared" si="84"/>
        <v>2</v>
      </c>
      <c r="F1047" s="35" t="str">
        <f t="shared" si="81"/>
        <v>Monday</v>
      </c>
      <c r="G1047" s="35">
        <f t="shared" si="82"/>
        <v>2</v>
      </c>
      <c r="H1047" s="34">
        <f>CONVERT(INDEX(Htg_StPt_Sch_EZ!$C$4:$I$27,MATCH(Schedules_8760!$C1047,Htg_StPt_Sch_EZ!$B$4:$B$27,0),MATCH(Schedules_8760!$F1047,Htg_StPt_Sch_EZ!$C$3:$I$3,0)),"F","C")</f>
        <v>20.555555555555554</v>
      </c>
      <c r="I1047" s="34">
        <f>CONVERT(INDEX(Htg_StPt_Sch_EZ!$C$31:$I$54,MATCH(Schedules_8760!$C1047,Htg_StPt_Sch_EZ!$B$31:$B$54,0),MATCH(Schedules_8760!$F1047,Htg_StPt_Sch_EZ!$C$30:$I$30,0)),"F","C")</f>
        <v>19.444444444444443</v>
      </c>
      <c r="J1047" s="34">
        <f>CONVERT(INDEX(Clg_StPt_Sch_EZ!$C$4:$I$27,MATCH(Schedules_8760!$C1047,Clg_StPt_Sch_EZ!$B$4:$B$27,0),MATCH(Schedules_8760!$F1047,Clg_StPt_Sch_EZ!$C$3:$I$3,0)),"F","C")</f>
        <v>25.555555555555554</v>
      </c>
      <c r="K1047" s="34">
        <f>CONVERT(INDEX(Clg_StPt_Sch_EZ!$C$31:$I$54,MATCH(Schedules_8760!$C1047,Clg_StPt_Sch_EZ!$B$31:$B$54,0),MATCH(Schedules_8760!$F1047,Clg_StPt_Sch_EZ!$C$30:$I$30,0)),"F","C")</f>
        <v>25</v>
      </c>
      <c r="L1047" s="34">
        <f>CONVERT(INDEX(DHW_StPt_Sch_EZ!$C$4:$I$27,MATCH(Schedules_8760!$C1047,DHW_StPt_Sch_EZ!$B$4:$B$27,0),MATCH(Schedules_8760!$F1047,DHW_StPt_Sch_EZ!$C$3:$I$3,0)),"F","C")</f>
        <v>53.333333333333329</v>
      </c>
      <c r="M1047" s="34">
        <f>CONVERT(INDEX(DHW_StPt_Sch_EZ!$C$31:$I$54,MATCH(Schedules_8760!$C1047,DHW_StPt_Sch_EZ!$B$31:$B$54,0),MATCH(Schedules_8760!$F1047,DHW_StPt_Sch_EZ!$C$30:$I$30,0)),"F","C")</f>
        <v>53.333333333333329</v>
      </c>
      <c r="N1047" s="12"/>
      <c r="O1047" s="12"/>
      <c r="P1047" s="12"/>
    </row>
    <row r="1048" spans="1:16" x14ac:dyDescent="0.25">
      <c r="A1048" s="35">
        <v>1047</v>
      </c>
      <c r="B1048" s="89">
        <v>44.583333333333343</v>
      </c>
      <c r="C1048" s="35">
        <f t="shared" si="80"/>
        <v>15</v>
      </c>
      <c r="D1048" s="35">
        <f t="shared" si="83"/>
        <v>44</v>
      </c>
      <c r="E1048" s="35">
        <f t="shared" si="84"/>
        <v>2</v>
      </c>
      <c r="F1048" s="35" t="str">
        <f t="shared" si="81"/>
        <v>Monday</v>
      </c>
      <c r="G1048" s="35">
        <f t="shared" si="82"/>
        <v>2</v>
      </c>
      <c r="H1048" s="34">
        <f>CONVERT(INDEX(Htg_StPt_Sch_EZ!$C$4:$I$27,MATCH(Schedules_8760!$C1048,Htg_StPt_Sch_EZ!$B$4:$B$27,0),MATCH(Schedules_8760!$F1048,Htg_StPt_Sch_EZ!$C$3:$I$3,0)),"F","C")</f>
        <v>20.555555555555554</v>
      </c>
      <c r="I1048" s="34">
        <f>CONVERT(INDEX(Htg_StPt_Sch_EZ!$C$31:$I$54,MATCH(Schedules_8760!$C1048,Htg_StPt_Sch_EZ!$B$31:$B$54,0),MATCH(Schedules_8760!$F1048,Htg_StPt_Sch_EZ!$C$30:$I$30,0)),"F","C")</f>
        <v>21.111111111111111</v>
      </c>
      <c r="J1048" s="34">
        <f>CONVERT(INDEX(Clg_StPt_Sch_EZ!$C$4:$I$27,MATCH(Schedules_8760!$C1048,Clg_StPt_Sch_EZ!$B$4:$B$27,0),MATCH(Schedules_8760!$F1048,Clg_StPt_Sch_EZ!$C$3:$I$3,0)),"F","C")</f>
        <v>25.555555555555554</v>
      </c>
      <c r="K1048" s="34">
        <f>CONVERT(INDEX(Clg_StPt_Sch_EZ!$C$31:$I$54,MATCH(Schedules_8760!$C1048,Clg_StPt_Sch_EZ!$B$31:$B$54,0),MATCH(Schedules_8760!$F1048,Clg_StPt_Sch_EZ!$C$30:$I$30,0)),"F","C")</f>
        <v>25</v>
      </c>
      <c r="L1048" s="34">
        <f>CONVERT(INDEX(DHW_StPt_Sch_EZ!$C$4:$I$27,MATCH(Schedules_8760!$C1048,DHW_StPt_Sch_EZ!$B$4:$B$27,0),MATCH(Schedules_8760!$F1048,DHW_StPt_Sch_EZ!$C$3:$I$3,0)),"F","C")</f>
        <v>53.333333333333329</v>
      </c>
      <c r="M1048" s="34">
        <f>CONVERT(INDEX(DHW_StPt_Sch_EZ!$C$31:$I$54,MATCH(Schedules_8760!$C1048,DHW_StPt_Sch_EZ!$B$31:$B$54,0),MATCH(Schedules_8760!$F1048,DHW_StPt_Sch_EZ!$C$30:$I$30,0)),"F","C")</f>
        <v>53.333333333333329</v>
      </c>
      <c r="N1048" s="12"/>
      <c r="O1048" s="12"/>
      <c r="P1048" s="12"/>
    </row>
    <row r="1049" spans="1:16" x14ac:dyDescent="0.25">
      <c r="A1049" s="35">
        <v>1048</v>
      </c>
      <c r="B1049" s="89">
        <v>44.625</v>
      </c>
      <c r="C1049" s="35">
        <f t="shared" si="80"/>
        <v>16</v>
      </c>
      <c r="D1049" s="35">
        <f t="shared" si="83"/>
        <v>44</v>
      </c>
      <c r="E1049" s="35">
        <f t="shared" si="84"/>
        <v>2</v>
      </c>
      <c r="F1049" s="35" t="str">
        <f t="shared" si="81"/>
        <v>Monday</v>
      </c>
      <c r="G1049" s="35">
        <f t="shared" si="82"/>
        <v>2</v>
      </c>
      <c r="H1049" s="34">
        <f>CONVERT(INDEX(Htg_StPt_Sch_EZ!$C$4:$I$27,MATCH(Schedules_8760!$C1049,Htg_StPt_Sch_EZ!$B$4:$B$27,0),MATCH(Schedules_8760!$F1049,Htg_StPt_Sch_EZ!$C$3:$I$3,0)),"F","C")</f>
        <v>20.555555555555554</v>
      </c>
      <c r="I1049" s="34">
        <f>CONVERT(INDEX(Htg_StPt_Sch_EZ!$C$31:$I$54,MATCH(Schedules_8760!$C1049,Htg_StPt_Sch_EZ!$B$31:$B$54,0),MATCH(Schedules_8760!$F1049,Htg_StPt_Sch_EZ!$C$30:$I$30,0)),"F","C")</f>
        <v>21.111111111111111</v>
      </c>
      <c r="J1049" s="34">
        <f>CONVERT(INDEX(Clg_StPt_Sch_EZ!$C$4:$I$27,MATCH(Schedules_8760!$C1049,Clg_StPt_Sch_EZ!$B$4:$B$27,0),MATCH(Schedules_8760!$F1049,Clg_StPt_Sch_EZ!$C$3:$I$3,0)),"F","C")</f>
        <v>25.555555555555554</v>
      </c>
      <c r="K1049" s="34">
        <f>CONVERT(INDEX(Clg_StPt_Sch_EZ!$C$31:$I$54,MATCH(Schedules_8760!$C1049,Clg_StPt_Sch_EZ!$B$31:$B$54,0),MATCH(Schedules_8760!$F1049,Clg_StPt_Sch_EZ!$C$30:$I$30,0)),"F","C")</f>
        <v>25</v>
      </c>
      <c r="L1049" s="34">
        <f>CONVERT(INDEX(DHW_StPt_Sch_EZ!$C$4:$I$27,MATCH(Schedules_8760!$C1049,DHW_StPt_Sch_EZ!$B$4:$B$27,0),MATCH(Schedules_8760!$F1049,DHW_StPt_Sch_EZ!$C$3:$I$3,0)),"F","C")</f>
        <v>53.333333333333329</v>
      </c>
      <c r="M1049" s="34">
        <f>CONVERT(INDEX(DHW_StPt_Sch_EZ!$C$31:$I$54,MATCH(Schedules_8760!$C1049,DHW_StPt_Sch_EZ!$B$31:$B$54,0),MATCH(Schedules_8760!$F1049,DHW_StPt_Sch_EZ!$C$30:$I$30,0)),"F","C")</f>
        <v>53.333333333333329</v>
      </c>
      <c r="N1049" s="12"/>
      <c r="O1049" s="12"/>
      <c r="P1049" s="12"/>
    </row>
    <row r="1050" spans="1:16" x14ac:dyDescent="0.25">
      <c r="A1050" s="35">
        <v>1049</v>
      </c>
      <c r="B1050" s="89">
        <v>44.666666666666657</v>
      </c>
      <c r="C1050" s="35">
        <f t="shared" si="80"/>
        <v>17</v>
      </c>
      <c r="D1050" s="35">
        <f t="shared" si="83"/>
        <v>44</v>
      </c>
      <c r="E1050" s="35">
        <f t="shared" si="84"/>
        <v>2</v>
      </c>
      <c r="F1050" s="35" t="str">
        <f t="shared" si="81"/>
        <v>Monday</v>
      </c>
      <c r="G1050" s="35">
        <f t="shared" si="82"/>
        <v>2</v>
      </c>
      <c r="H1050" s="34">
        <f>CONVERT(INDEX(Htg_StPt_Sch_EZ!$C$4:$I$27,MATCH(Schedules_8760!$C1050,Htg_StPt_Sch_EZ!$B$4:$B$27,0),MATCH(Schedules_8760!$F1050,Htg_StPt_Sch_EZ!$C$3:$I$3,0)),"F","C")</f>
        <v>20.555555555555554</v>
      </c>
      <c r="I1050" s="34">
        <f>CONVERT(INDEX(Htg_StPt_Sch_EZ!$C$31:$I$54,MATCH(Schedules_8760!$C1050,Htg_StPt_Sch_EZ!$B$31:$B$54,0),MATCH(Schedules_8760!$F1050,Htg_StPt_Sch_EZ!$C$30:$I$30,0)),"F","C")</f>
        <v>17.777777777777779</v>
      </c>
      <c r="J1050" s="34">
        <f>CONVERT(INDEX(Clg_StPt_Sch_EZ!$C$4:$I$27,MATCH(Schedules_8760!$C1050,Clg_StPt_Sch_EZ!$B$4:$B$27,0),MATCH(Schedules_8760!$F1050,Clg_StPt_Sch_EZ!$C$3:$I$3,0)),"F","C")</f>
        <v>25.555555555555554</v>
      </c>
      <c r="K1050" s="34">
        <f>CONVERT(INDEX(Clg_StPt_Sch_EZ!$C$31:$I$54,MATCH(Schedules_8760!$C1050,Clg_StPt_Sch_EZ!$B$31:$B$54,0),MATCH(Schedules_8760!$F1050,Clg_StPt_Sch_EZ!$C$30:$I$30,0)),"F","C")</f>
        <v>25</v>
      </c>
      <c r="L1050" s="34">
        <f>CONVERT(INDEX(DHW_StPt_Sch_EZ!$C$4:$I$27,MATCH(Schedules_8760!$C1050,DHW_StPt_Sch_EZ!$B$4:$B$27,0),MATCH(Schedules_8760!$F1050,DHW_StPt_Sch_EZ!$C$3:$I$3,0)),"F","C")</f>
        <v>53.333333333333329</v>
      </c>
      <c r="M1050" s="34">
        <f>CONVERT(INDEX(DHW_StPt_Sch_EZ!$C$31:$I$54,MATCH(Schedules_8760!$C1050,DHW_StPt_Sch_EZ!$B$31:$B$54,0),MATCH(Schedules_8760!$F1050,DHW_StPt_Sch_EZ!$C$30:$I$30,0)),"F","C")</f>
        <v>53.333333333333329</v>
      </c>
      <c r="N1050" s="12"/>
      <c r="O1050" s="12"/>
      <c r="P1050" s="12"/>
    </row>
    <row r="1051" spans="1:16" x14ac:dyDescent="0.25">
      <c r="A1051" s="35">
        <v>1050</v>
      </c>
      <c r="B1051" s="89">
        <v>44.708333333333343</v>
      </c>
      <c r="C1051" s="35">
        <f t="shared" si="80"/>
        <v>18</v>
      </c>
      <c r="D1051" s="35">
        <f t="shared" si="83"/>
        <v>44</v>
      </c>
      <c r="E1051" s="35">
        <f t="shared" si="84"/>
        <v>2</v>
      </c>
      <c r="F1051" s="35" t="str">
        <f t="shared" si="81"/>
        <v>Monday</v>
      </c>
      <c r="G1051" s="35">
        <f t="shared" si="82"/>
        <v>2</v>
      </c>
      <c r="H1051" s="34">
        <f>CONVERT(INDEX(Htg_StPt_Sch_EZ!$C$4:$I$27,MATCH(Schedules_8760!$C1051,Htg_StPt_Sch_EZ!$B$4:$B$27,0),MATCH(Schedules_8760!$F1051,Htg_StPt_Sch_EZ!$C$3:$I$3,0)),"F","C")</f>
        <v>20.555555555555554</v>
      </c>
      <c r="I1051" s="34">
        <f>CONVERT(INDEX(Htg_StPt_Sch_EZ!$C$31:$I$54,MATCH(Schedules_8760!$C1051,Htg_StPt_Sch_EZ!$B$31:$B$54,0),MATCH(Schedules_8760!$F1051,Htg_StPt_Sch_EZ!$C$30:$I$30,0)),"F","C")</f>
        <v>17.777777777777779</v>
      </c>
      <c r="J1051" s="34">
        <f>CONVERT(INDEX(Clg_StPt_Sch_EZ!$C$4:$I$27,MATCH(Schedules_8760!$C1051,Clg_StPt_Sch_EZ!$B$4:$B$27,0),MATCH(Schedules_8760!$F1051,Clg_StPt_Sch_EZ!$C$3:$I$3,0)),"F","C")</f>
        <v>25.555555555555554</v>
      </c>
      <c r="K1051" s="34">
        <f>CONVERT(INDEX(Clg_StPt_Sch_EZ!$C$31:$I$54,MATCH(Schedules_8760!$C1051,Clg_StPt_Sch_EZ!$B$31:$B$54,0),MATCH(Schedules_8760!$F1051,Clg_StPt_Sch_EZ!$C$30:$I$30,0)),"F","C")</f>
        <v>28.333333333333332</v>
      </c>
      <c r="L1051" s="34">
        <f>CONVERT(INDEX(DHW_StPt_Sch_EZ!$C$4:$I$27,MATCH(Schedules_8760!$C1051,DHW_StPt_Sch_EZ!$B$4:$B$27,0),MATCH(Schedules_8760!$F1051,DHW_StPt_Sch_EZ!$C$3:$I$3,0)),"F","C")</f>
        <v>53.333333333333329</v>
      </c>
      <c r="M1051" s="34">
        <f>CONVERT(INDEX(DHW_StPt_Sch_EZ!$C$31:$I$54,MATCH(Schedules_8760!$C1051,DHW_StPt_Sch_EZ!$B$31:$B$54,0),MATCH(Schedules_8760!$F1051,DHW_StPt_Sch_EZ!$C$30:$I$30,0)),"F","C")</f>
        <v>53.333333333333329</v>
      </c>
      <c r="N1051" s="12"/>
      <c r="O1051" s="12"/>
      <c r="P1051" s="12"/>
    </row>
    <row r="1052" spans="1:16" x14ac:dyDescent="0.25">
      <c r="A1052" s="35">
        <v>1051</v>
      </c>
      <c r="B1052" s="89">
        <v>44.75</v>
      </c>
      <c r="C1052" s="35">
        <f t="shared" si="80"/>
        <v>19</v>
      </c>
      <c r="D1052" s="35">
        <f t="shared" si="83"/>
        <v>44</v>
      </c>
      <c r="E1052" s="35">
        <f t="shared" si="84"/>
        <v>2</v>
      </c>
      <c r="F1052" s="35" t="str">
        <f t="shared" si="81"/>
        <v>Monday</v>
      </c>
      <c r="G1052" s="35">
        <f t="shared" si="82"/>
        <v>2</v>
      </c>
      <c r="H1052" s="34">
        <f>CONVERT(INDEX(Htg_StPt_Sch_EZ!$C$4:$I$27,MATCH(Schedules_8760!$C1052,Htg_StPt_Sch_EZ!$B$4:$B$27,0),MATCH(Schedules_8760!$F1052,Htg_StPt_Sch_EZ!$C$3:$I$3,0)),"F","C")</f>
        <v>20.555555555555554</v>
      </c>
      <c r="I1052" s="34">
        <f>CONVERT(INDEX(Htg_StPt_Sch_EZ!$C$31:$I$54,MATCH(Schedules_8760!$C1052,Htg_StPt_Sch_EZ!$B$31:$B$54,0),MATCH(Schedules_8760!$F1052,Htg_StPt_Sch_EZ!$C$30:$I$30,0)),"F","C")</f>
        <v>18.333333333333332</v>
      </c>
      <c r="J1052" s="34">
        <f>CONVERT(INDEX(Clg_StPt_Sch_EZ!$C$4:$I$27,MATCH(Schedules_8760!$C1052,Clg_StPt_Sch_EZ!$B$4:$B$27,0),MATCH(Schedules_8760!$F1052,Clg_StPt_Sch_EZ!$C$3:$I$3,0)),"F","C")</f>
        <v>25.555555555555554</v>
      </c>
      <c r="K1052" s="34">
        <f>CONVERT(INDEX(Clg_StPt_Sch_EZ!$C$31:$I$54,MATCH(Schedules_8760!$C1052,Clg_StPt_Sch_EZ!$B$31:$B$54,0),MATCH(Schedules_8760!$F1052,Clg_StPt_Sch_EZ!$C$30:$I$30,0)),"F","C")</f>
        <v>28.333333333333332</v>
      </c>
      <c r="L1052" s="34">
        <f>CONVERT(INDEX(DHW_StPt_Sch_EZ!$C$4:$I$27,MATCH(Schedules_8760!$C1052,DHW_StPt_Sch_EZ!$B$4:$B$27,0),MATCH(Schedules_8760!$F1052,DHW_StPt_Sch_EZ!$C$3:$I$3,0)),"F","C")</f>
        <v>53.333333333333329</v>
      </c>
      <c r="M1052" s="34">
        <f>CONVERT(INDEX(DHW_StPt_Sch_EZ!$C$31:$I$54,MATCH(Schedules_8760!$C1052,DHW_StPt_Sch_EZ!$B$31:$B$54,0),MATCH(Schedules_8760!$F1052,DHW_StPt_Sch_EZ!$C$30:$I$30,0)),"F","C")</f>
        <v>53.333333333333329</v>
      </c>
      <c r="N1052" s="12"/>
      <c r="O1052" s="12"/>
      <c r="P1052" s="12"/>
    </row>
    <row r="1053" spans="1:16" x14ac:dyDescent="0.25">
      <c r="A1053" s="35">
        <v>1052</v>
      </c>
      <c r="B1053" s="89">
        <v>44.791666666666657</v>
      </c>
      <c r="C1053" s="35">
        <f t="shared" si="80"/>
        <v>20</v>
      </c>
      <c r="D1053" s="35">
        <f t="shared" si="83"/>
        <v>44</v>
      </c>
      <c r="E1053" s="35">
        <f t="shared" si="84"/>
        <v>2</v>
      </c>
      <c r="F1053" s="35" t="str">
        <f t="shared" si="81"/>
        <v>Monday</v>
      </c>
      <c r="G1053" s="35">
        <f t="shared" si="82"/>
        <v>2</v>
      </c>
      <c r="H1053" s="34">
        <f>CONVERT(INDEX(Htg_StPt_Sch_EZ!$C$4:$I$27,MATCH(Schedules_8760!$C1053,Htg_StPt_Sch_EZ!$B$4:$B$27,0),MATCH(Schedules_8760!$F1053,Htg_StPt_Sch_EZ!$C$3:$I$3,0)),"F","C")</f>
        <v>20.555555555555554</v>
      </c>
      <c r="I1053" s="34">
        <f>CONVERT(INDEX(Htg_StPt_Sch_EZ!$C$31:$I$54,MATCH(Schedules_8760!$C1053,Htg_StPt_Sch_EZ!$B$31:$B$54,0),MATCH(Schedules_8760!$F1053,Htg_StPt_Sch_EZ!$C$30:$I$30,0)),"F","C")</f>
        <v>18.888888888888889</v>
      </c>
      <c r="J1053" s="34">
        <f>CONVERT(INDEX(Clg_StPt_Sch_EZ!$C$4:$I$27,MATCH(Schedules_8760!$C1053,Clg_StPt_Sch_EZ!$B$4:$B$27,0),MATCH(Schedules_8760!$F1053,Clg_StPt_Sch_EZ!$C$3:$I$3,0)),"F","C")</f>
        <v>25.555555555555554</v>
      </c>
      <c r="K1053" s="34">
        <f>CONVERT(INDEX(Clg_StPt_Sch_EZ!$C$31:$I$54,MATCH(Schedules_8760!$C1053,Clg_StPt_Sch_EZ!$B$31:$B$54,0),MATCH(Schedules_8760!$F1053,Clg_StPt_Sch_EZ!$C$30:$I$30,0)),"F","C")</f>
        <v>28.333333333333332</v>
      </c>
      <c r="L1053" s="34">
        <f>CONVERT(INDEX(DHW_StPt_Sch_EZ!$C$4:$I$27,MATCH(Schedules_8760!$C1053,DHW_StPt_Sch_EZ!$B$4:$B$27,0),MATCH(Schedules_8760!$F1053,DHW_StPt_Sch_EZ!$C$3:$I$3,0)),"F","C")</f>
        <v>53.333333333333329</v>
      </c>
      <c r="M1053" s="34">
        <f>CONVERT(INDEX(DHW_StPt_Sch_EZ!$C$31:$I$54,MATCH(Schedules_8760!$C1053,DHW_StPt_Sch_EZ!$B$31:$B$54,0),MATCH(Schedules_8760!$F1053,DHW_StPt_Sch_EZ!$C$30:$I$30,0)),"F","C")</f>
        <v>53.333333333333329</v>
      </c>
      <c r="N1053" s="12"/>
      <c r="O1053" s="12"/>
      <c r="P1053" s="12"/>
    </row>
    <row r="1054" spans="1:16" x14ac:dyDescent="0.25">
      <c r="A1054" s="35">
        <v>1053</v>
      </c>
      <c r="B1054" s="89">
        <v>44.833333333333343</v>
      </c>
      <c r="C1054" s="35">
        <f t="shared" si="80"/>
        <v>21</v>
      </c>
      <c r="D1054" s="35">
        <f t="shared" si="83"/>
        <v>44</v>
      </c>
      <c r="E1054" s="35">
        <f t="shared" si="84"/>
        <v>2</v>
      </c>
      <c r="F1054" s="35" t="str">
        <f t="shared" si="81"/>
        <v>Monday</v>
      </c>
      <c r="G1054" s="35">
        <f t="shared" si="82"/>
        <v>2</v>
      </c>
      <c r="H1054" s="34">
        <f>CONVERT(INDEX(Htg_StPt_Sch_EZ!$C$4:$I$27,MATCH(Schedules_8760!$C1054,Htg_StPt_Sch_EZ!$B$4:$B$27,0),MATCH(Schedules_8760!$F1054,Htg_StPt_Sch_EZ!$C$3:$I$3,0)),"F","C")</f>
        <v>20.555555555555554</v>
      </c>
      <c r="I1054" s="34">
        <f>CONVERT(INDEX(Htg_StPt_Sch_EZ!$C$31:$I$54,MATCH(Schedules_8760!$C1054,Htg_StPt_Sch_EZ!$B$31:$B$54,0),MATCH(Schedules_8760!$F1054,Htg_StPt_Sch_EZ!$C$30:$I$30,0)),"F","C")</f>
        <v>19.444444444444443</v>
      </c>
      <c r="J1054" s="34">
        <f>CONVERT(INDEX(Clg_StPt_Sch_EZ!$C$4:$I$27,MATCH(Schedules_8760!$C1054,Clg_StPt_Sch_EZ!$B$4:$B$27,0),MATCH(Schedules_8760!$F1054,Clg_StPt_Sch_EZ!$C$3:$I$3,0)),"F","C")</f>
        <v>25.555555555555554</v>
      </c>
      <c r="K1054" s="34">
        <f>CONVERT(INDEX(Clg_StPt_Sch_EZ!$C$31:$I$54,MATCH(Schedules_8760!$C1054,Clg_StPt_Sch_EZ!$B$31:$B$54,0),MATCH(Schedules_8760!$F1054,Clg_StPt_Sch_EZ!$C$30:$I$30,0)),"F","C")</f>
        <v>28.333333333333332</v>
      </c>
      <c r="L1054" s="34">
        <f>CONVERT(INDEX(DHW_StPt_Sch_EZ!$C$4:$I$27,MATCH(Schedules_8760!$C1054,DHW_StPt_Sch_EZ!$B$4:$B$27,0),MATCH(Schedules_8760!$F1054,DHW_StPt_Sch_EZ!$C$3:$I$3,0)),"F","C")</f>
        <v>53.333333333333329</v>
      </c>
      <c r="M1054" s="34">
        <f>CONVERT(INDEX(DHW_StPt_Sch_EZ!$C$31:$I$54,MATCH(Schedules_8760!$C1054,DHW_StPt_Sch_EZ!$B$31:$B$54,0),MATCH(Schedules_8760!$F1054,DHW_StPt_Sch_EZ!$C$30:$I$30,0)),"F","C")</f>
        <v>53.333333333333329</v>
      </c>
      <c r="N1054" s="12"/>
      <c r="O1054" s="12"/>
      <c r="P1054" s="12"/>
    </row>
    <row r="1055" spans="1:16" x14ac:dyDescent="0.25">
      <c r="A1055" s="35">
        <v>1054</v>
      </c>
      <c r="B1055" s="89">
        <v>44.875</v>
      </c>
      <c r="C1055" s="35">
        <f t="shared" si="80"/>
        <v>22</v>
      </c>
      <c r="D1055" s="35">
        <f t="shared" si="83"/>
        <v>44</v>
      </c>
      <c r="E1055" s="35">
        <f t="shared" si="84"/>
        <v>2</v>
      </c>
      <c r="F1055" s="35" t="str">
        <f t="shared" si="81"/>
        <v>Monday</v>
      </c>
      <c r="G1055" s="35">
        <f t="shared" si="82"/>
        <v>2</v>
      </c>
      <c r="H1055" s="34">
        <f>CONVERT(INDEX(Htg_StPt_Sch_EZ!$C$4:$I$27,MATCH(Schedules_8760!$C1055,Htg_StPt_Sch_EZ!$B$4:$B$27,0),MATCH(Schedules_8760!$F1055,Htg_StPt_Sch_EZ!$C$3:$I$3,0)),"F","C")</f>
        <v>20.555555555555554</v>
      </c>
      <c r="I1055" s="34">
        <f>CONVERT(INDEX(Htg_StPt_Sch_EZ!$C$31:$I$54,MATCH(Schedules_8760!$C1055,Htg_StPt_Sch_EZ!$B$31:$B$54,0),MATCH(Schedules_8760!$F1055,Htg_StPt_Sch_EZ!$C$30:$I$30,0)),"F","C")</f>
        <v>19.444444444444443</v>
      </c>
      <c r="J1055" s="34">
        <f>CONVERT(INDEX(Clg_StPt_Sch_EZ!$C$4:$I$27,MATCH(Schedules_8760!$C1055,Clg_StPt_Sch_EZ!$B$4:$B$27,0),MATCH(Schedules_8760!$F1055,Clg_StPt_Sch_EZ!$C$3:$I$3,0)),"F","C")</f>
        <v>25.555555555555554</v>
      </c>
      <c r="K1055" s="34">
        <f>CONVERT(INDEX(Clg_StPt_Sch_EZ!$C$31:$I$54,MATCH(Schedules_8760!$C1055,Clg_StPt_Sch_EZ!$B$31:$B$54,0),MATCH(Schedules_8760!$F1055,Clg_StPt_Sch_EZ!$C$30:$I$30,0)),"F","C")</f>
        <v>28.333333333333332</v>
      </c>
      <c r="L1055" s="34">
        <f>CONVERT(INDEX(DHW_StPt_Sch_EZ!$C$4:$I$27,MATCH(Schedules_8760!$C1055,DHW_StPt_Sch_EZ!$B$4:$B$27,0),MATCH(Schedules_8760!$F1055,DHW_StPt_Sch_EZ!$C$3:$I$3,0)),"F","C")</f>
        <v>53.333333333333329</v>
      </c>
      <c r="M1055" s="34">
        <f>CONVERT(INDEX(DHW_StPt_Sch_EZ!$C$31:$I$54,MATCH(Schedules_8760!$C1055,DHW_StPt_Sch_EZ!$B$31:$B$54,0),MATCH(Schedules_8760!$F1055,DHW_StPt_Sch_EZ!$C$30:$I$30,0)),"F","C")</f>
        <v>53.333333333333329</v>
      </c>
      <c r="N1055" s="12"/>
      <c r="O1055" s="12"/>
      <c r="P1055" s="12"/>
    </row>
    <row r="1056" spans="1:16" x14ac:dyDescent="0.25">
      <c r="A1056" s="35">
        <v>1055</v>
      </c>
      <c r="B1056" s="89">
        <v>44.916666666666657</v>
      </c>
      <c r="C1056" s="35">
        <f t="shared" si="80"/>
        <v>23</v>
      </c>
      <c r="D1056" s="35">
        <f t="shared" si="83"/>
        <v>44</v>
      </c>
      <c r="E1056" s="35">
        <f t="shared" si="84"/>
        <v>2</v>
      </c>
      <c r="F1056" s="35" t="str">
        <f t="shared" si="81"/>
        <v>Monday</v>
      </c>
      <c r="G1056" s="35">
        <f t="shared" si="82"/>
        <v>2</v>
      </c>
      <c r="H1056" s="34">
        <f>CONVERT(INDEX(Htg_StPt_Sch_EZ!$C$4:$I$27,MATCH(Schedules_8760!$C1056,Htg_StPt_Sch_EZ!$B$4:$B$27,0),MATCH(Schedules_8760!$F1056,Htg_StPt_Sch_EZ!$C$3:$I$3,0)),"F","C")</f>
        <v>20.555555555555554</v>
      </c>
      <c r="I1056" s="34">
        <f>CONVERT(INDEX(Htg_StPt_Sch_EZ!$C$31:$I$54,MATCH(Schedules_8760!$C1056,Htg_StPt_Sch_EZ!$B$31:$B$54,0),MATCH(Schedules_8760!$F1056,Htg_StPt_Sch_EZ!$C$30:$I$30,0)),"F","C")</f>
        <v>19.444444444444443</v>
      </c>
      <c r="J1056" s="34">
        <f>CONVERT(INDEX(Clg_StPt_Sch_EZ!$C$4:$I$27,MATCH(Schedules_8760!$C1056,Clg_StPt_Sch_EZ!$B$4:$B$27,0),MATCH(Schedules_8760!$F1056,Clg_StPt_Sch_EZ!$C$3:$I$3,0)),"F","C")</f>
        <v>25.555555555555554</v>
      </c>
      <c r="K1056" s="34">
        <f>CONVERT(INDEX(Clg_StPt_Sch_EZ!$C$31:$I$54,MATCH(Schedules_8760!$C1056,Clg_StPt_Sch_EZ!$B$31:$B$54,0),MATCH(Schedules_8760!$F1056,Clg_StPt_Sch_EZ!$C$30:$I$30,0)),"F","C")</f>
        <v>28.333333333333332</v>
      </c>
      <c r="L1056" s="34">
        <f>CONVERT(INDEX(DHW_StPt_Sch_EZ!$C$4:$I$27,MATCH(Schedules_8760!$C1056,DHW_StPt_Sch_EZ!$B$4:$B$27,0),MATCH(Schedules_8760!$F1056,DHW_StPt_Sch_EZ!$C$3:$I$3,0)),"F","C")</f>
        <v>53.333333333333329</v>
      </c>
      <c r="M1056" s="34">
        <f>CONVERT(INDEX(DHW_StPt_Sch_EZ!$C$31:$I$54,MATCH(Schedules_8760!$C1056,DHW_StPt_Sch_EZ!$B$31:$B$54,0),MATCH(Schedules_8760!$F1056,DHW_StPt_Sch_EZ!$C$30:$I$30,0)),"F","C")</f>
        <v>53.333333333333329</v>
      </c>
      <c r="N1056" s="12"/>
      <c r="O1056" s="12"/>
      <c r="P1056" s="12"/>
    </row>
    <row r="1057" spans="1:16" x14ac:dyDescent="0.25">
      <c r="A1057" s="35">
        <v>1056</v>
      </c>
      <c r="B1057" s="89">
        <v>44.958333333333343</v>
      </c>
      <c r="C1057" s="35">
        <f t="shared" si="80"/>
        <v>24</v>
      </c>
      <c r="D1057" s="35">
        <f t="shared" si="83"/>
        <v>44</v>
      </c>
      <c r="E1057" s="35">
        <f t="shared" si="84"/>
        <v>2</v>
      </c>
      <c r="F1057" s="35" t="str">
        <f t="shared" si="81"/>
        <v>Monday</v>
      </c>
      <c r="G1057" s="35">
        <f t="shared" si="82"/>
        <v>2</v>
      </c>
      <c r="H1057" s="34">
        <f>CONVERT(INDEX(Htg_StPt_Sch_EZ!$C$4:$I$27,MATCH(Schedules_8760!$C1057,Htg_StPt_Sch_EZ!$B$4:$B$27,0),MATCH(Schedules_8760!$F1057,Htg_StPt_Sch_EZ!$C$3:$I$3,0)),"F","C")</f>
        <v>20.555555555555554</v>
      </c>
      <c r="I1057" s="34">
        <f>CONVERT(INDEX(Htg_StPt_Sch_EZ!$C$31:$I$54,MATCH(Schedules_8760!$C1057,Htg_StPt_Sch_EZ!$B$31:$B$54,0),MATCH(Schedules_8760!$F1057,Htg_StPt_Sch_EZ!$C$30:$I$30,0)),"F","C")</f>
        <v>19.444444444444443</v>
      </c>
      <c r="J1057" s="34">
        <f>CONVERT(INDEX(Clg_StPt_Sch_EZ!$C$4:$I$27,MATCH(Schedules_8760!$C1057,Clg_StPt_Sch_EZ!$B$4:$B$27,0),MATCH(Schedules_8760!$F1057,Clg_StPt_Sch_EZ!$C$3:$I$3,0)),"F","C")</f>
        <v>25.555555555555554</v>
      </c>
      <c r="K1057" s="34">
        <f>CONVERT(INDEX(Clg_StPt_Sch_EZ!$C$31:$I$54,MATCH(Schedules_8760!$C1057,Clg_StPt_Sch_EZ!$B$31:$B$54,0),MATCH(Schedules_8760!$F1057,Clg_StPt_Sch_EZ!$C$30:$I$30,0)),"F","C")</f>
        <v>28.333333333333332</v>
      </c>
      <c r="L1057" s="34">
        <f>CONVERT(INDEX(DHW_StPt_Sch_EZ!$C$4:$I$27,MATCH(Schedules_8760!$C1057,DHW_StPt_Sch_EZ!$B$4:$B$27,0),MATCH(Schedules_8760!$F1057,DHW_StPt_Sch_EZ!$C$3:$I$3,0)),"F","C")</f>
        <v>53.333333333333329</v>
      </c>
      <c r="M1057" s="34">
        <f>CONVERT(INDEX(DHW_StPt_Sch_EZ!$C$31:$I$54,MATCH(Schedules_8760!$C1057,DHW_StPt_Sch_EZ!$B$31:$B$54,0),MATCH(Schedules_8760!$F1057,DHW_StPt_Sch_EZ!$C$30:$I$30,0)),"F","C")</f>
        <v>53.333333333333329</v>
      </c>
      <c r="N1057" s="12"/>
      <c r="O1057" s="12"/>
      <c r="P1057" s="12"/>
    </row>
    <row r="1058" spans="1:16" x14ac:dyDescent="0.25">
      <c r="A1058" s="35">
        <v>1057</v>
      </c>
      <c r="B1058" s="89">
        <v>45</v>
      </c>
      <c r="C1058" s="35">
        <f t="shared" si="80"/>
        <v>1</v>
      </c>
      <c r="D1058" s="35">
        <f t="shared" si="83"/>
        <v>45</v>
      </c>
      <c r="E1058" s="35">
        <f t="shared" si="84"/>
        <v>3</v>
      </c>
      <c r="F1058" s="35" t="str">
        <f t="shared" si="81"/>
        <v>Tuesday</v>
      </c>
      <c r="G1058" s="35">
        <f t="shared" si="82"/>
        <v>2</v>
      </c>
      <c r="H1058" s="34">
        <f>CONVERT(INDEX(Htg_StPt_Sch_EZ!$C$4:$I$27,MATCH(Schedules_8760!$C1058,Htg_StPt_Sch_EZ!$B$4:$B$27,0),MATCH(Schedules_8760!$F1058,Htg_StPt_Sch_EZ!$C$3:$I$3,0)),"F","C")</f>
        <v>20.555555555555554</v>
      </c>
      <c r="I1058" s="34">
        <f>CONVERT(INDEX(Htg_StPt_Sch_EZ!$C$31:$I$54,MATCH(Schedules_8760!$C1058,Htg_StPt_Sch_EZ!$B$31:$B$54,0),MATCH(Schedules_8760!$F1058,Htg_StPt_Sch_EZ!$C$30:$I$30,0)),"F","C")</f>
        <v>19.444444444444443</v>
      </c>
      <c r="J1058" s="34">
        <f>CONVERT(INDEX(Clg_StPt_Sch_EZ!$C$4:$I$27,MATCH(Schedules_8760!$C1058,Clg_StPt_Sch_EZ!$B$4:$B$27,0),MATCH(Schedules_8760!$F1058,Clg_StPt_Sch_EZ!$C$3:$I$3,0)),"F","C")</f>
        <v>25.555555555555554</v>
      </c>
      <c r="K1058" s="34">
        <f>CONVERT(INDEX(Clg_StPt_Sch_EZ!$C$31:$I$54,MATCH(Schedules_8760!$C1058,Clg_StPt_Sch_EZ!$B$31:$B$54,0),MATCH(Schedules_8760!$F1058,Clg_StPt_Sch_EZ!$C$30:$I$30,0)),"F","C")</f>
        <v>28.333333333333332</v>
      </c>
      <c r="L1058" s="34">
        <f>CONVERT(INDEX(DHW_StPt_Sch_EZ!$C$4:$I$27,MATCH(Schedules_8760!$C1058,DHW_StPt_Sch_EZ!$B$4:$B$27,0),MATCH(Schedules_8760!$F1058,DHW_StPt_Sch_EZ!$C$3:$I$3,0)),"F","C")</f>
        <v>53.333333333333329</v>
      </c>
      <c r="M1058" s="34">
        <f>CONVERT(INDEX(DHW_StPt_Sch_EZ!$C$31:$I$54,MATCH(Schedules_8760!$C1058,DHW_StPt_Sch_EZ!$B$31:$B$54,0),MATCH(Schedules_8760!$F1058,DHW_StPt_Sch_EZ!$C$30:$I$30,0)),"F","C")</f>
        <v>53.333333333333329</v>
      </c>
      <c r="N1058" s="12"/>
      <c r="O1058" s="12"/>
      <c r="P1058" s="12"/>
    </row>
    <row r="1059" spans="1:16" x14ac:dyDescent="0.25">
      <c r="A1059" s="35">
        <v>1058</v>
      </c>
      <c r="B1059" s="89">
        <v>45.041666666666657</v>
      </c>
      <c r="C1059" s="35">
        <f t="shared" si="80"/>
        <v>2</v>
      </c>
      <c r="D1059" s="35">
        <f t="shared" si="83"/>
        <v>45</v>
      </c>
      <c r="E1059" s="35">
        <f t="shared" si="84"/>
        <v>3</v>
      </c>
      <c r="F1059" s="35" t="str">
        <f t="shared" si="81"/>
        <v>Tuesday</v>
      </c>
      <c r="G1059" s="35">
        <f t="shared" si="82"/>
        <v>2</v>
      </c>
      <c r="H1059" s="34">
        <f>CONVERT(INDEX(Htg_StPt_Sch_EZ!$C$4:$I$27,MATCH(Schedules_8760!$C1059,Htg_StPt_Sch_EZ!$B$4:$B$27,0),MATCH(Schedules_8760!$F1059,Htg_StPt_Sch_EZ!$C$3:$I$3,0)),"F","C")</f>
        <v>20.555555555555554</v>
      </c>
      <c r="I1059" s="34">
        <f>CONVERT(INDEX(Htg_StPt_Sch_EZ!$C$31:$I$54,MATCH(Schedules_8760!$C1059,Htg_StPt_Sch_EZ!$B$31:$B$54,0),MATCH(Schedules_8760!$F1059,Htg_StPt_Sch_EZ!$C$30:$I$30,0)),"F","C")</f>
        <v>19.444444444444443</v>
      </c>
      <c r="J1059" s="34">
        <f>CONVERT(INDEX(Clg_StPt_Sch_EZ!$C$4:$I$27,MATCH(Schedules_8760!$C1059,Clg_StPt_Sch_EZ!$B$4:$B$27,0),MATCH(Schedules_8760!$F1059,Clg_StPt_Sch_EZ!$C$3:$I$3,0)),"F","C")</f>
        <v>25.555555555555554</v>
      </c>
      <c r="K1059" s="34">
        <f>CONVERT(INDEX(Clg_StPt_Sch_EZ!$C$31:$I$54,MATCH(Schedules_8760!$C1059,Clg_StPt_Sch_EZ!$B$31:$B$54,0),MATCH(Schedules_8760!$F1059,Clg_StPt_Sch_EZ!$C$30:$I$30,0)),"F","C")</f>
        <v>28.333333333333332</v>
      </c>
      <c r="L1059" s="34">
        <f>CONVERT(INDEX(DHW_StPt_Sch_EZ!$C$4:$I$27,MATCH(Schedules_8760!$C1059,DHW_StPt_Sch_EZ!$B$4:$B$27,0),MATCH(Schedules_8760!$F1059,DHW_StPt_Sch_EZ!$C$3:$I$3,0)),"F","C")</f>
        <v>53.333333333333329</v>
      </c>
      <c r="M1059" s="34">
        <f>CONVERT(INDEX(DHW_StPt_Sch_EZ!$C$31:$I$54,MATCH(Schedules_8760!$C1059,DHW_StPt_Sch_EZ!$B$31:$B$54,0),MATCH(Schedules_8760!$F1059,DHW_StPt_Sch_EZ!$C$30:$I$30,0)),"F","C")</f>
        <v>53.333333333333329</v>
      </c>
      <c r="N1059" s="12"/>
      <c r="O1059" s="12"/>
      <c r="P1059" s="12"/>
    </row>
    <row r="1060" spans="1:16" x14ac:dyDescent="0.25">
      <c r="A1060" s="35">
        <v>1059</v>
      </c>
      <c r="B1060" s="89">
        <v>45.083333333333343</v>
      </c>
      <c r="C1060" s="35">
        <f t="shared" si="80"/>
        <v>3</v>
      </c>
      <c r="D1060" s="35">
        <f t="shared" si="83"/>
        <v>45</v>
      </c>
      <c r="E1060" s="35">
        <f t="shared" si="84"/>
        <v>3</v>
      </c>
      <c r="F1060" s="35" t="str">
        <f t="shared" si="81"/>
        <v>Tuesday</v>
      </c>
      <c r="G1060" s="35">
        <f t="shared" si="82"/>
        <v>2</v>
      </c>
      <c r="H1060" s="34">
        <f>CONVERT(INDEX(Htg_StPt_Sch_EZ!$C$4:$I$27,MATCH(Schedules_8760!$C1060,Htg_StPt_Sch_EZ!$B$4:$B$27,0),MATCH(Schedules_8760!$F1060,Htg_StPt_Sch_EZ!$C$3:$I$3,0)),"F","C")</f>
        <v>20.555555555555554</v>
      </c>
      <c r="I1060" s="34">
        <f>CONVERT(INDEX(Htg_StPt_Sch_EZ!$C$31:$I$54,MATCH(Schedules_8760!$C1060,Htg_StPt_Sch_EZ!$B$31:$B$54,0),MATCH(Schedules_8760!$F1060,Htg_StPt_Sch_EZ!$C$30:$I$30,0)),"F","C")</f>
        <v>19.444444444444443</v>
      </c>
      <c r="J1060" s="34">
        <f>CONVERT(INDEX(Clg_StPt_Sch_EZ!$C$4:$I$27,MATCH(Schedules_8760!$C1060,Clg_StPt_Sch_EZ!$B$4:$B$27,0),MATCH(Schedules_8760!$F1060,Clg_StPt_Sch_EZ!$C$3:$I$3,0)),"F","C")</f>
        <v>25.555555555555554</v>
      </c>
      <c r="K1060" s="34">
        <f>CONVERT(INDEX(Clg_StPt_Sch_EZ!$C$31:$I$54,MATCH(Schedules_8760!$C1060,Clg_StPt_Sch_EZ!$B$31:$B$54,0),MATCH(Schedules_8760!$F1060,Clg_StPt_Sch_EZ!$C$30:$I$30,0)),"F","C")</f>
        <v>28.333333333333332</v>
      </c>
      <c r="L1060" s="34">
        <f>CONVERT(INDEX(DHW_StPt_Sch_EZ!$C$4:$I$27,MATCH(Schedules_8760!$C1060,DHW_StPt_Sch_EZ!$B$4:$B$27,0),MATCH(Schedules_8760!$F1060,DHW_StPt_Sch_EZ!$C$3:$I$3,0)),"F","C")</f>
        <v>53.333333333333329</v>
      </c>
      <c r="M1060" s="34">
        <f>CONVERT(INDEX(DHW_StPt_Sch_EZ!$C$31:$I$54,MATCH(Schedules_8760!$C1060,DHW_StPt_Sch_EZ!$B$31:$B$54,0),MATCH(Schedules_8760!$F1060,DHW_StPt_Sch_EZ!$C$30:$I$30,0)),"F","C")</f>
        <v>53.333333333333329</v>
      </c>
      <c r="N1060" s="12"/>
      <c r="O1060" s="12"/>
      <c r="P1060" s="12"/>
    </row>
    <row r="1061" spans="1:16" x14ac:dyDescent="0.25">
      <c r="A1061" s="35">
        <v>1060</v>
      </c>
      <c r="B1061" s="89">
        <v>45.125</v>
      </c>
      <c r="C1061" s="35">
        <f t="shared" si="80"/>
        <v>4</v>
      </c>
      <c r="D1061" s="35">
        <f t="shared" si="83"/>
        <v>45</v>
      </c>
      <c r="E1061" s="35">
        <f t="shared" si="84"/>
        <v>3</v>
      </c>
      <c r="F1061" s="35" t="str">
        <f t="shared" si="81"/>
        <v>Tuesday</v>
      </c>
      <c r="G1061" s="35">
        <f t="shared" si="82"/>
        <v>2</v>
      </c>
      <c r="H1061" s="34">
        <f>CONVERT(INDEX(Htg_StPt_Sch_EZ!$C$4:$I$27,MATCH(Schedules_8760!$C1061,Htg_StPt_Sch_EZ!$B$4:$B$27,0),MATCH(Schedules_8760!$F1061,Htg_StPt_Sch_EZ!$C$3:$I$3,0)),"F","C")</f>
        <v>20.555555555555554</v>
      </c>
      <c r="I1061" s="34">
        <f>CONVERT(INDEX(Htg_StPt_Sch_EZ!$C$31:$I$54,MATCH(Schedules_8760!$C1061,Htg_StPt_Sch_EZ!$B$31:$B$54,0),MATCH(Schedules_8760!$F1061,Htg_StPt_Sch_EZ!$C$30:$I$30,0)),"F","C")</f>
        <v>19.444444444444443</v>
      </c>
      <c r="J1061" s="34">
        <f>CONVERT(INDEX(Clg_StPt_Sch_EZ!$C$4:$I$27,MATCH(Schedules_8760!$C1061,Clg_StPt_Sch_EZ!$B$4:$B$27,0),MATCH(Schedules_8760!$F1061,Clg_StPt_Sch_EZ!$C$3:$I$3,0)),"F","C")</f>
        <v>25.555555555555554</v>
      </c>
      <c r="K1061" s="34">
        <f>CONVERT(INDEX(Clg_StPt_Sch_EZ!$C$31:$I$54,MATCH(Schedules_8760!$C1061,Clg_StPt_Sch_EZ!$B$31:$B$54,0),MATCH(Schedules_8760!$F1061,Clg_StPt_Sch_EZ!$C$30:$I$30,0)),"F","C")</f>
        <v>28.333333333333332</v>
      </c>
      <c r="L1061" s="34">
        <f>CONVERT(INDEX(DHW_StPt_Sch_EZ!$C$4:$I$27,MATCH(Schedules_8760!$C1061,DHW_StPt_Sch_EZ!$B$4:$B$27,0),MATCH(Schedules_8760!$F1061,DHW_StPt_Sch_EZ!$C$3:$I$3,0)),"F","C")</f>
        <v>53.333333333333329</v>
      </c>
      <c r="M1061" s="34">
        <f>CONVERT(INDEX(DHW_StPt_Sch_EZ!$C$31:$I$54,MATCH(Schedules_8760!$C1061,DHW_StPt_Sch_EZ!$B$31:$B$54,0),MATCH(Schedules_8760!$F1061,DHW_StPt_Sch_EZ!$C$30:$I$30,0)),"F","C")</f>
        <v>53.333333333333329</v>
      </c>
      <c r="N1061" s="12"/>
      <c r="O1061" s="12"/>
      <c r="P1061" s="12"/>
    </row>
    <row r="1062" spans="1:16" x14ac:dyDescent="0.25">
      <c r="A1062" s="35">
        <v>1061</v>
      </c>
      <c r="B1062" s="89">
        <v>45.166666666666657</v>
      </c>
      <c r="C1062" s="35">
        <f t="shared" si="80"/>
        <v>5</v>
      </c>
      <c r="D1062" s="35">
        <f t="shared" si="83"/>
        <v>45</v>
      </c>
      <c r="E1062" s="35">
        <f t="shared" si="84"/>
        <v>3</v>
      </c>
      <c r="F1062" s="35" t="str">
        <f t="shared" si="81"/>
        <v>Tuesday</v>
      </c>
      <c r="G1062" s="35">
        <f t="shared" si="82"/>
        <v>2</v>
      </c>
      <c r="H1062" s="34">
        <f>CONVERT(INDEX(Htg_StPt_Sch_EZ!$C$4:$I$27,MATCH(Schedules_8760!$C1062,Htg_StPt_Sch_EZ!$B$4:$B$27,0),MATCH(Schedules_8760!$F1062,Htg_StPt_Sch_EZ!$C$3:$I$3,0)),"F","C")</f>
        <v>20.555555555555554</v>
      </c>
      <c r="I1062" s="34">
        <f>CONVERT(INDEX(Htg_StPt_Sch_EZ!$C$31:$I$54,MATCH(Schedules_8760!$C1062,Htg_StPt_Sch_EZ!$B$31:$B$54,0),MATCH(Schedules_8760!$F1062,Htg_StPt_Sch_EZ!$C$30:$I$30,0)),"F","C")</f>
        <v>19.444444444444443</v>
      </c>
      <c r="J1062" s="34">
        <f>CONVERT(INDEX(Clg_StPt_Sch_EZ!$C$4:$I$27,MATCH(Schedules_8760!$C1062,Clg_StPt_Sch_EZ!$B$4:$B$27,0),MATCH(Schedules_8760!$F1062,Clg_StPt_Sch_EZ!$C$3:$I$3,0)),"F","C")</f>
        <v>25.555555555555554</v>
      </c>
      <c r="K1062" s="34">
        <f>CONVERT(INDEX(Clg_StPt_Sch_EZ!$C$31:$I$54,MATCH(Schedules_8760!$C1062,Clg_StPt_Sch_EZ!$B$31:$B$54,0),MATCH(Schedules_8760!$F1062,Clg_StPt_Sch_EZ!$C$30:$I$30,0)),"F","C")</f>
        <v>28.333333333333332</v>
      </c>
      <c r="L1062" s="34">
        <f>CONVERT(INDEX(DHW_StPt_Sch_EZ!$C$4:$I$27,MATCH(Schedules_8760!$C1062,DHW_StPt_Sch_EZ!$B$4:$B$27,0),MATCH(Schedules_8760!$F1062,DHW_StPt_Sch_EZ!$C$3:$I$3,0)),"F","C")</f>
        <v>53.333333333333329</v>
      </c>
      <c r="M1062" s="34">
        <f>CONVERT(INDEX(DHW_StPt_Sch_EZ!$C$31:$I$54,MATCH(Schedules_8760!$C1062,DHW_StPt_Sch_EZ!$B$31:$B$54,0),MATCH(Schedules_8760!$F1062,DHW_StPt_Sch_EZ!$C$30:$I$30,0)),"F","C")</f>
        <v>53.333333333333329</v>
      </c>
      <c r="N1062" s="12"/>
      <c r="O1062" s="12"/>
      <c r="P1062" s="12"/>
    </row>
    <row r="1063" spans="1:16" x14ac:dyDescent="0.25">
      <c r="A1063" s="35">
        <v>1062</v>
      </c>
      <c r="B1063" s="89">
        <v>45.208333333333343</v>
      </c>
      <c r="C1063" s="35">
        <f t="shared" si="80"/>
        <v>6</v>
      </c>
      <c r="D1063" s="35">
        <f t="shared" si="83"/>
        <v>45</v>
      </c>
      <c r="E1063" s="35">
        <f t="shared" si="84"/>
        <v>3</v>
      </c>
      <c r="F1063" s="35" t="str">
        <f t="shared" si="81"/>
        <v>Tuesday</v>
      </c>
      <c r="G1063" s="35">
        <f t="shared" si="82"/>
        <v>2</v>
      </c>
      <c r="H1063" s="34">
        <f>CONVERT(INDEX(Htg_StPt_Sch_EZ!$C$4:$I$27,MATCH(Schedules_8760!$C1063,Htg_StPt_Sch_EZ!$B$4:$B$27,0),MATCH(Schedules_8760!$F1063,Htg_StPt_Sch_EZ!$C$3:$I$3,0)),"F","C")</f>
        <v>20.555555555555554</v>
      </c>
      <c r="I1063" s="34">
        <f>CONVERT(INDEX(Htg_StPt_Sch_EZ!$C$31:$I$54,MATCH(Schedules_8760!$C1063,Htg_StPt_Sch_EZ!$B$31:$B$54,0),MATCH(Schedules_8760!$F1063,Htg_StPt_Sch_EZ!$C$30:$I$30,0)),"F","C")</f>
        <v>19.444444444444443</v>
      </c>
      <c r="J1063" s="34">
        <f>CONVERT(INDEX(Clg_StPt_Sch_EZ!$C$4:$I$27,MATCH(Schedules_8760!$C1063,Clg_StPt_Sch_EZ!$B$4:$B$27,0),MATCH(Schedules_8760!$F1063,Clg_StPt_Sch_EZ!$C$3:$I$3,0)),"F","C")</f>
        <v>25.555555555555554</v>
      </c>
      <c r="K1063" s="34">
        <f>CONVERT(INDEX(Clg_StPt_Sch_EZ!$C$31:$I$54,MATCH(Schedules_8760!$C1063,Clg_StPt_Sch_EZ!$B$31:$B$54,0),MATCH(Schedules_8760!$F1063,Clg_StPt_Sch_EZ!$C$30:$I$30,0)),"F","C")</f>
        <v>28.333333333333332</v>
      </c>
      <c r="L1063" s="34">
        <f>CONVERT(INDEX(DHW_StPt_Sch_EZ!$C$4:$I$27,MATCH(Schedules_8760!$C1063,DHW_StPt_Sch_EZ!$B$4:$B$27,0),MATCH(Schedules_8760!$F1063,DHW_StPt_Sch_EZ!$C$3:$I$3,0)),"F","C")</f>
        <v>53.333333333333329</v>
      </c>
      <c r="M1063" s="34">
        <f>CONVERT(INDEX(DHW_StPt_Sch_EZ!$C$31:$I$54,MATCH(Schedules_8760!$C1063,DHW_StPt_Sch_EZ!$B$31:$B$54,0),MATCH(Schedules_8760!$F1063,DHW_StPt_Sch_EZ!$C$30:$I$30,0)),"F","C")</f>
        <v>53.333333333333329</v>
      </c>
      <c r="N1063" s="12"/>
      <c r="O1063" s="12"/>
      <c r="P1063" s="12"/>
    </row>
    <row r="1064" spans="1:16" x14ac:dyDescent="0.25">
      <c r="A1064" s="35">
        <v>1063</v>
      </c>
      <c r="B1064" s="89">
        <v>45.25</v>
      </c>
      <c r="C1064" s="35">
        <f t="shared" si="80"/>
        <v>7</v>
      </c>
      <c r="D1064" s="35">
        <f t="shared" si="83"/>
        <v>45</v>
      </c>
      <c r="E1064" s="35">
        <f t="shared" si="84"/>
        <v>3</v>
      </c>
      <c r="F1064" s="35" t="str">
        <f t="shared" si="81"/>
        <v>Tuesday</v>
      </c>
      <c r="G1064" s="35">
        <f t="shared" si="82"/>
        <v>2</v>
      </c>
      <c r="H1064" s="34">
        <f>CONVERT(INDEX(Htg_StPt_Sch_EZ!$C$4:$I$27,MATCH(Schedules_8760!$C1064,Htg_StPt_Sch_EZ!$B$4:$B$27,0),MATCH(Schedules_8760!$F1064,Htg_StPt_Sch_EZ!$C$3:$I$3,0)),"F","C")</f>
        <v>20.555555555555554</v>
      </c>
      <c r="I1064" s="34">
        <f>CONVERT(INDEX(Htg_StPt_Sch_EZ!$C$31:$I$54,MATCH(Schedules_8760!$C1064,Htg_StPt_Sch_EZ!$B$31:$B$54,0),MATCH(Schedules_8760!$F1064,Htg_StPt_Sch_EZ!$C$30:$I$30,0)),"F","C")</f>
        <v>19.444444444444443</v>
      </c>
      <c r="J1064" s="34">
        <f>CONVERT(INDEX(Clg_StPt_Sch_EZ!$C$4:$I$27,MATCH(Schedules_8760!$C1064,Clg_StPt_Sch_EZ!$B$4:$B$27,0),MATCH(Schedules_8760!$F1064,Clg_StPt_Sch_EZ!$C$3:$I$3,0)),"F","C")</f>
        <v>25.555555555555554</v>
      </c>
      <c r="K1064" s="34">
        <f>CONVERT(INDEX(Clg_StPt_Sch_EZ!$C$31:$I$54,MATCH(Schedules_8760!$C1064,Clg_StPt_Sch_EZ!$B$31:$B$54,0),MATCH(Schedules_8760!$F1064,Clg_StPt_Sch_EZ!$C$30:$I$30,0)),"F","C")</f>
        <v>28.333333333333332</v>
      </c>
      <c r="L1064" s="34">
        <f>CONVERT(INDEX(DHW_StPt_Sch_EZ!$C$4:$I$27,MATCH(Schedules_8760!$C1064,DHW_StPt_Sch_EZ!$B$4:$B$27,0),MATCH(Schedules_8760!$F1064,DHW_StPt_Sch_EZ!$C$3:$I$3,0)),"F","C")</f>
        <v>53.333333333333329</v>
      </c>
      <c r="M1064" s="34">
        <f>CONVERT(INDEX(DHW_StPt_Sch_EZ!$C$31:$I$54,MATCH(Schedules_8760!$C1064,DHW_StPt_Sch_EZ!$B$31:$B$54,0),MATCH(Schedules_8760!$F1064,DHW_StPt_Sch_EZ!$C$30:$I$30,0)),"F","C")</f>
        <v>53.333333333333329</v>
      </c>
      <c r="N1064" s="12"/>
      <c r="O1064" s="12"/>
      <c r="P1064" s="12"/>
    </row>
    <row r="1065" spans="1:16" x14ac:dyDescent="0.25">
      <c r="A1065" s="35">
        <v>1064</v>
      </c>
      <c r="B1065" s="89">
        <v>45.291666666666657</v>
      </c>
      <c r="C1065" s="35">
        <f t="shared" si="80"/>
        <v>8</v>
      </c>
      <c r="D1065" s="35">
        <f t="shared" si="83"/>
        <v>45</v>
      </c>
      <c r="E1065" s="35">
        <f t="shared" si="84"/>
        <v>3</v>
      </c>
      <c r="F1065" s="35" t="str">
        <f t="shared" si="81"/>
        <v>Tuesday</v>
      </c>
      <c r="G1065" s="35">
        <f t="shared" si="82"/>
        <v>2</v>
      </c>
      <c r="H1065" s="34">
        <f>CONVERT(INDEX(Htg_StPt_Sch_EZ!$C$4:$I$27,MATCH(Schedules_8760!$C1065,Htg_StPt_Sch_EZ!$B$4:$B$27,0),MATCH(Schedules_8760!$F1065,Htg_StPt_Sch_EZ!$C$3:$I$3,0)),"F","C")</f>
        <v>20.555555555555554</v>
      </c>
      <c r="I1065" s="34">
        <f>CONVERT(INDEX(Htg_StPt_Sch_EZ!$C$31:$I$54,MATCH(Schedules_8760!$C1065,Htg_StPt_Sch_EZ!$B$31:$B$54,0),MATCH(Schedules_8760!$F1065,Htg_StPt_Sch_EZ!$C$30:$I$30,0)),"F","C")</f>
        <v>19.444444444444443</v>
      </c>
      <c r="J1065" s="34">
        <f>CONVERT(INDEX(Clg_StPt_Sch_EZ!$C$4:$I$27,MATCH(Schedules_8760!$C1065,Clg_StPt_Sch_EZ!$B$4:$B$27,0),MATCH(Schedules_8760!$F1065,Clg_StPt_Sch_EZ!$C$3:$I$3,0)),"F","C")</f>
        <v>25.555555555555554</v>
      </c>
      <c r="K1065" s="34">
        <f>CONVERT(INDEX(Clg_StPt_Sch_EZ!$C$31:$I$54,MATCH(Schedules_8760!$C1065,Clg_StPt_Sch_EZ!$B$31:$B$54,0),MATCH(Schedules_8760!$F1065,Clg_StPt_Sch_EZ!$C$30:$I$30,0)),"F","C")</f>
        <v>25</v>
      </c>
      <c r="L1065" s="34">
        <f>CONVERT(INDEX(DHW_StPt_Sch_EZ!$C$4:$I$27,MATCH(Schedules_8760!$C1065,DHW_StPt_Sch_EZ!$B$4:$B$27,0),MATCH(Schedules_8760!$F1065,DHW_StPt_Sch_EZ!$C$3:$I$3,0)),"F","C")</f>
        <v>53.333333333333329</v>
      </c>
      <c r="M1065" s="34">
        <f>CONVERT(INDEX(DHW_StPt_Sch_EZ!$C$31:$I$54,MATCH(Schedules_8760!$C1065,DHW_StPt_Sch_EZ!$B$31:$B$54,0),MATCH(Schedules_8760!$F1065,DHW_StPt_Sch_EZ!$C$30:$I$30,0)),"F","C")</f>
        <v>53.333333333333329</v>
      </c>
      <c r="N1065" s="12"/>
      <c r="O1065" s="12"/>
      <c r="P1065" s="12"/>
    </row>
    <row r="1066" spans="1:16" x14ac:dyDescent="0.25">
      <c r="A1066" s="35">
        <v>1065</v>
      </c>
      <c r="B1066" s="89">
        <v>45.333333333333343</v>
      </c>
      <c r="C1066" s="35">
        <f t="shared" si="80"/>
        <v>9</v>
      </c>
      <c r="D1066" s="35">
        <f t="shared" si="83"/>
        <v>45</v>
      </c>
      <c r="E1066" s="35">
        <f t="shared" si="84"/>
        <v>3</v>
      </c>
      <c r="F1066" s="35" t="str">
        <f t="shared" si="81"/>
        <v>Tuesday</v>
      </c>
      <c r="G1066" s="35">
        <f t="shared" si="82"/>
        <v>2</v>
      </c>
      <c r="H1066" s="34">
        <f>CONVERT(INDEX(Htg_StPt_Sch_EZ!$C$4:$I$27,MATCH(Schedules_8760!$C1066,Htg_StPt_Sch_EZ!$B$4:$B$27,0),MATCH(Schedules_8760!$F1066,Htg_StPt_Sch_EZ!$C$3:$I$3,0)),"F","C")</f>
        <v>20.555555555555554</v>
      </c>
      <c r="I1066" s="34">
        <f>CONVERT(INDEX(Htg_StPt_Sch_EZ!$C$31:$I$54,MATCH(Schedules_8760!$C1066,Htg_StPt_Sch_EZ!$B$31:$B$54,0),MATCH(Schedules_8760!$F1066,Htg_StPt_Sch_EZ!$C$30:$I$30,0)),"F","C")</f>
        <v>19.444444444444443</v>
      </c>
      <c r="J1066" s="34">
        <f>CONVERT(INDEX(Clg_StPt_Sch_EZ!$C$4:$I$27,MATCH(Schedules_8760!$C1066,Clg_StPt_Sch_EZ!$B$4:$B$27,0),MATCH(Schedules_8760!$F1066,Clg_StPt_Sch_EZ!$C$3:$I$3,0)),"F","C")</f>
        <v>25.555555555555554</v>
      </c>
      <c r="K1066" s="34">
        <f>CONVERT(INDEX(Clg_StPt_Sch_EZ!$C$31:$I$54,MATCH(Schedules_8760!$C1066,Clg_StPt_Sch_EZ!$B$31:$B$54,0),MATCH(Schedules_8760!$F1066,Clg_StPt_Sch_EZ!$C$30:$I$30,0)),"F","C")</f>
        <v>25</v>
      </c>
      <c r="L1066" s="34">
        <f>CONVERT(INDEX(DHW_StPt_Sch_EZ!$C$4:$I$27,MATCH(Schedules_8760!$C1066,DHW_StPt_Sch_EZ!$B$4:$B$27,0),MATCH(Schedules_8760!$F1066,DHW_StPt_Sch_EZ!$C$3:$I$3,0)),"F","C")</f>
        <v>53.333333333333329</v>
      </c>
      <c r="M1066" s="34">
        <f>CONVERT(INDEX(DHW_StPt_Sch_EZ!$C$31:$I$54,MATCH(Schedules_8760!$C1066,DHW_StPt_Sch_EZ!$B$31:$B$54,0),MATCH(Schedules_8760!$F1066,DHW_StPt_Sch_EZ!$C$30:$I$30,0)),"F","C")</f>
        <v>53.333333333333329</v>
      </c>
      <c r="N1066" s="12"/>
      <c r="O1066" s="12"/>
      <c r="P1066" s="12"/>
    </row>
    <row r="1067" spans="1:16" x14ac:dyDescent="0.25">
      <c r="A1067" s="35">
        <v>1066</v>
      </c>
      <c r="B1067" s="89">
        <v>45.375</v>
      </c>
      <c r="C1067" s="35">
        <f t="shared" si="80"/>
        <v>10</v>
      </c>
      <c r="D1067" s="35">
        <f t="shared" si="83"/>
        <v>45</v>
      </c>
      <c r="E1067" s="35">
        <f t="shared" si="84"/>
        <v>3</v>
      </c>
      <c r="F1067" s="35" t="str">
        <f t="shared" si="81"/>
        <v>Tuesday</v>
      </c>
      <c r="G1067" s="35">
        <f t="shared" si="82"/>
        <v>2</v>
      </c>
      <c r="H1067" s="34">
        <f>CONVERT(INDEX(Htg_StPt_Sch_EZ!$C$4:$I$27,MATCH(Schedules_8760!$C1067,Htg_StPt_Sch_EZ!$B$4:$B$27,0),MATCH(Schedules_8760!$F1067,Htg_StPt_Sch_EZ!$C$3:$I$3,0)),"F","C")</f>
        <v>20.555555555555554</v>
      </c>
      <c r="I1067" s="34">
        <f>CONVERT(INDEX(Htg_StPt_Sch_EZ!$C$31:$I$54,MATCH(Schedules_8760!$C1067,Htg_StPt_Sch_EZ!$B$31:$B$54,0),MATCH(Schedules_8760!$F1067,Htg_StPt_Sch_EZ!$C$30:$I$30,0)),"F","C")</f>
        <v>19.444444444444443</v>
      </c>
      <c r="J1067" s="34">
        <f>CONVERT(INDEX(Clg_StPt_Sch_EZ!$C$4:$I$27,MATCH(Schedules_8760!$C1067,Clg_StPt_Sch_EZ!$B$4:$B$27,0),MATCH(Schedules_8760!$F1067,Clg_StPt_Sch_EZ!$C$3:$I$3,0)),"F","C")</f>
        <v>25.555555555555554</v>
      </c>
      <c r="K1067" s="34">
        <f>CONVERT(INDEX(Clg_StPt_Sch_EZ!$C$31:$I$54,MATCH(Schedules_8760!$C1067,Clg_StPt_Sch_EZ!$B$31:$B$54,0),MATCH(Schedules_8760!$F1067,Clg_StPt_Sch_EZ!$C$30:$I$30,0)),"F","C")</f>
        <v>25</v>
      </c>
      <c r="L1067" s="34">
        <f>CONVERT(INDEX(DHW_StPt_Sch_EZ!$C$4:$I$27,MATCH(Schedules_8760!$C1067,DHW_StPt_Sch_EZ!$B$4:$B$27,0),MATCH(Schedules_8760!$F1067,DHW_StPt_Sch_EZ!$C$3:$I$3,0)),"F","C")</f>
        <v>53.333333333333329</v>
      </c>
      <c r="M1067" s="34">
        <f>CONVERT(INDEX(DHW_StPt_Sch_EZ!$C$31:$I$54,MATCH(Schedules_8760!$C1067,DHW_StPt_Sch_EZ!$B$31:$B$54,0),MATCH(Schedules_8760!$F1067,DHW_StPt_Sch_EZ!$C$30:$I$30,0)),"F","C")</f>
        <v>53.333333333333329</v>
      </c>
      <c r="N1067" s="12"/>
      <c r="O1067" s="12"/>
      <c r="P1067" s="12"/>
    </row>
    <row r="1068" spans="1:16" x14ac:dyDescent="0.25">
      <c r="A1068" s="35">
        <v>1067</v>
      </c>
      <c r="B1068" s="89">
        <v>45.416666666666657</v>
      </c>
      <c r="C1068" s="35">
        <f t="shared" si="80"/>
        <v>11</v>
      </c>
      <c r="D1068" s="35">
        <f t="shared" si="83"/>
        <v>45</v>
      </c>
      <c r="E1068" s="35">
        <f t="shared" si="84"/>
        <v>3</v>
      </c>
      <c r="F1068" s="35" t="str">
        <f t="shared" si="81"/>
        <v>Tuesday</v>
      </c>
      <c r="G1068" s="35">
        <f t="shared" si="82"/>
        <v>2</v>
      </c>
      <c r="H1068" s="34">
        <f>CONVERT(INDEX(Htg_StPt_Sch_EZ!$C$4:$I$27,MATCH(Schedules_8760!$C1068,Htg_StPt_Sch_EZ!$B$4:$B$27,0),MATCH(Schedules_8760!$F1068,Htg_StPt_Sch_EZ!$C$3:$I$3,0)),"F","C")</f>
        <v>20.555555555555554</v>
      </c>
      <c r="I1068" s="34">
        <f>CONVERT(INDEX(Htg_StPt_Sch_EZ!$C$31:$I$54,MATCH(Schedules_8760!$C1068,Htg_StPt_Sch_EZ!$B$31:$B$54,0),MATCH(Schedules_8760!$F1068,Htg_StPt_Sch_EZ!$C$30:$I$30,0)),"F","C")</f>
        <v>19.444444444444443</v>
      </c>
      <c r="J1068" s="34">
        <f>CONVERT(INDEX(Clg_StPt_Sch_EZ!$C$4:$I$27,MATCH(Schedules_8760!$C1068,Clg_StPt_Sch_EZ!$B$4:$B$27,0),MATCH(Schedules_8760!$F1068,Clg_StPt_Sch_EZ!$C$3:$I$3,0)),"F","C")</f>
        <v>25.555555555555554</v>
      </c>
      <c r="K1068" s="34">
        <f>CONVERT(INDEX(Clg_StPt_Sch_EZ!$C$31:$I$54,MATCH(Schedules_8760!$C1068,Clg_StPt_Sch_EZ!$B$31:$B$54,0),MATCH(Schedules_8760!$F1068,Clg_StPt_Sch_EZ!$C$30:$I$30,0)),"F","C")</f>
        <v>25</v>
      </c>
      <c r="L1068" s="34">
        <f>CONVERT(INDEX(DHW_StPt_Sch_EZ!$C$4:$I$27,MATCH(Schedules_8760!$C1068,DHW_StPt_Sch_EZ!$B$4:$B$27,0),MATCH(Schedules_8760!$F1068,DHW_StPt_Sch_EZ!$C$3:$I$3,0)),"F","C")</f>
        <v>53.333333333333329</v>
      </c>
      <c r="M1068" s="34">
        <f>CONVERT(INDEX(DHW_StPt_Sch_EZ!$C$31:$I$54,MATCH(Schedules_8760!$C1068,DHW_StPt_Sch_EZ!$B$31:$B$54,0),MATCH(Schedules_8760!$F1068,DHW_StPt_Sch_EZ!$C$30:$I$30,0)),"F","C")</f>
        <v>53.333333333333329</v>
      </c>
      <c r="N1068" s="12"/>
      <c r="O1068" s="12"/>
      <c r="P1068" s="12"/>
    </row>
    <row r="1069" spans="1:16" x14ac:dyDescent="0.25">
      <c r="A1069" s="35">
        <v>1068</v>
      </c>
      <c r="B1069" s="89">
        <v>45.458333333333343</v>
      </c>
      <c r="C1069" s="35">
        <f t="shared" si="80"/>
        <v>12</v>
      </c>
      <c r="D1069" s="35">
        <f t="shared" si="83"/>
        <v>45</v>
      </c>
      <c r="E1069" s="35">
        <f t="shared" si="84"/>
        <v>3</v>
      </c>
      <c r="F1069" s="35" t="str">
        <f t="shared" si="81"/>
        <v>Tuesday</v>
      </c>
      <c r="G1069" s="35">
        <f t="shared" si="82"/>
        <v>2</v>
      </c>
      <c r="H1069" s="34">
        <f>CONVERT(INDEX(Htg_StPt_Sch_EZ!$C$4:$I$27,MATCH(Schedules_8760!$C1069,Htg_StPt_Sch_EZ!$B$4:$B$27,0),MATCH(Schedules_8760!$F1069,Htg_StPt_Sch_EZ!$C$3:$I$3,0)),"F","C")</f>
        <v>20.555555555555554</v>
      </c>
      <c r="I1069" s="34">
        <f>CONVERT(INDEX(Htg_StPt_Sch_EZ!$C$31:$I$54,MATCH(Schedules_8760!$C1069,Htg_StPt_Sch_EZ!$B$31:$B$54,0),MATCH(Schedules_8760!$F1069,Htg_StPt_Sch_EZ!$C$30:$I$30,0)),"F","C")</f>
        <v>19.444444444444443</v>
      </c>
      <c r="J1069" s="34">
        <f>CONVERT(INDEX(Clg_StPt_Sch_EZ!$C$4:$I$27,MATCH(Schedules_8760!$C1069,Clg_StPt_Sch_EZ!$B$4:$B$27,0),MATCH(Schedules_8760!$F1069,Clg_StPt_Sch_EZ!$C$3:$I$3,0)),"F","C")</f>
        <v>25.555555555555554</v>
      </c>
      <c r="K1069" s="34">
        <f>CONVERT(INDEX(Clg_StPt_Sch_EZ!$C$31:$I$54,MATCH(Schedules_8760!$C1069,Clg_StPt_Sch_EZ!$B$31:$B$54,0),MATCH(Schedules_8760!$F1069,Clg_StPt_Sch_EZ!$C$30:$I$30,0)),"F","C")</f>
        <v>25</v>
      </c>
      <c r="L1069" s="34">
        <f>CONVERT(INDEX(DHW_StPt_Sch_EZ!$C$4:$I$27,MATCH(Schedules_8760!$C1069,DHW_StPt_Sch_EZ!$B$4:$B$27,0),MATCH(Schedules_8760!$F1069,DHW_StPt_Sch_EZ!$C$3:$I$3,0)),"F","C")</f>
        <v>53.333333333333329</v>
      </c>
      <c r="M1069" s="34">
        <f>CONVERT(INDEX(DHW_StPt_Sch_EZ!$C$31:$I$54,MATCH(Schedules_8760!$C1069,DHW_StPt_Sch_EZ!$B$31:$B$54,0),MATCH(Schedules_8760!$F1069,DHW_StPt_Sch_EZ!$C$30:$I$30,0)),"F","C")</f>
        <v>53.333333333333329</v>
      </c>
      <c r="N1069" s="12"/>
      <c r="O1069" s="12"/>
      <c r="P1069" s="12"/>
    </row>
    <row r="1070" spans="1:16" x14ac:dyDescent="0.25">
      <c r="A1070" s="35">
        <v>1069</v>
      </c>
      <c r="B1070" s="89">
        <v>45.5</v>
      </c>
      <c r="C1070" s="35">
        <f t="shared" si="80"/>
        <v>13</v>
      </c>
      <c r="D1070" s="35">
        <f t="shared" si="83"/>
        <v>45</v>
      </c>
      <c r="E1070" s="35">
        <f t="shared" si="84"/>
        <v>3</v>
      </c>
      <c r="F1070" s="35" t="str">
        <f t="shared" si="81"/>
        <v>Tuesday</v>
      </c>
      <c r="G1070" s="35">
        <f t="shared" si="82"/>
        <v>2</v>
      </c>
      <c r="H1070" s="34">
        <f>CONVERT(INDEX(Htg_StPt_Sch_EZ!$C$4:$I$27,MATCH(Schedules_8760!$C1070,Htg_StPt_Sch_EZ!$B$4:$B$27,0),MATCH(Schedules_8760!$F1070,Htg_StPt_Sch_EZ!$C$3:$I$3,0)),"F","C")</f>
        <v>20.555555555555554</v>
      </c>
      <c r="I1070" s="34">
        <f>CONVERT(INDEX(Htg_StPt_Sch_EZ!$C$31:$I$54,MATCH(Schedules_8760!$C1070,Htg_StPt_Sch_EZ!$B$31:$B$54,0),MATCH(Schedules_8760!$F1070,Htg_StPt_Sch_EZ!$C$30:$I$30,0)),"F","C")</f>
        <v>19.444444444444443</v>
      </c>
      <c r="J1070" s="34">
        <f>CONVERT(INDEX(Clg_StPt_Sch_EZ!$C$4:$I$27,MATCH(Schedules_8760!$C1070,Clg_StPt_Sch_EZ!$B$4:$B$27,0),MATCH(Schedules_8760!$F1070,Clg_StPt_Sch_EZ!$C$3:$I$3,0)),"F","C")</f>
        <v>25.555555555555554</v>
      </c>
      <c r="K1070" s="34">
        <f>CONVERT(INDEX(Clg_StPt_Sch_EZ!$C$31:$I$54,MATCH(Schedules_8760!$C1070,Clg_StPt_Sch_EZ!$B$31:$B$54,0),MATCH(Schedules_8760!$F1070,Clg_StPt_Sch_EZ!$C$30:$I$30,0)),"F","C")</f>
        <v>25</v>
      </c>
      <c r="L1070" s="34">
        <f>CONVERT(INDEX(DHW_StPt_Sch_EZ!$C$4:$I$27,MATCH(Schedules_8760!$C1070,DHW_StPt_Sch_EZ!$B$4:$B$27,0),MATCH(Schedules_8760!$F1070,DHW_StPt_Sch_EZ!$C$3:$I$3,0)),"F","C")</f>
        <v>53.333333333333329</v>
      </c>
      <c r="M1070" s="34">
        <f>CONVERT(INDEX(DHW_StPt_Sch_EZ!$C$31:$I$54,MATCH(Schedules_8760!$C1070,DHW_StPt_Sch_EZ!$B$31:$B$54,0),MATCH(Schedules_8760!$F1070,DHW_StPt_Sch_EZ!$C$30:$I$30,0)),"F","C")</f>
        <v>53.333333333333329</v>
      </c>
      <c r="N1070" s="12"/>
      <c r="O1070" s="12"/>
      <c r="P1070" s="12"/>
    </row>
    <row r="1071" spans="1:16" x14ac:dyDescent="0.25">
      <c r="A1071" s="35">
        <v>1070</v>
      </c>
      <c r="B1071" s="89">
        <v>45.541666666666657</v>
      </c>
      <c r="C1071" s="35">
        <f t="shared" si="80"/>
        <v>14</v>
      </c>
      <c r="D1071" s="35">
        <f t="shared" si="83"/>
        <v>45</v>
      </c>
      <c r="E1071" s="35">
        <f t="shared" si="84"/>
        <v>3</v>
      </c>
      <c r="F1071" s="35" t="str">
        <f t="shared" si="81"/>
        <v>Tuesday</v>
      </c>
      <c r="G1071" s="35">
        <f t="shared" si="82"/>
        <v>2</v>
      </c>
      <c r="H1071" s="34">
        <f>CONVERT(INDEX(Htg_StPt_Sch_EZ!$C$4:$I$27,MATCH(Schedules_8760!$C1071,Htg_StPt_Sch_EZ!$B$4:$B$27,0),MATCH(Schedules_8760!$F1071,Htg_StPt_Sch_EZ!$C$3:$I$3,0)),"F","C")</f>
        <v>20.555555555555554</v>
      </c>
      <c r="I1071" s="34">
        <f>CONVERT(INDEX(Htg_StPt_Sch_EZ!$C$31:$I$54,MATCH(Schedules_8760!$C1071,Htg_StPt_Sch_EZ!$B$31:$B$54,0),MATCH(Schedules_8760!$F1071,Htg_StPt_Sch_EZ!$C$30:$I$30,0)),"F","C")</f>
        <v>19.444444444444443</v>
      </c>
      <c r="J1071" s="34">
        <f>CONVERT(INDEX(Clg_StPt_Sch_EZ!$C$4:$I$27,MATCH(Schedules_8760!$C1071,Clg_StPt_Sch_EZ!$B$4:$B$27,0),MATCH(Schedules_8760!$F1071,Clg_StPt_Sch_EZ!$C$3:$I$3,0)),"F","C")</f>
        <v>25.555555555555554</v>
      </c>
      <c r="K1071" s="34">
        <f>CONVERT(INDEX(Clg_StPt_Sch_EZ!$C$31:$I$54,MATCH(Schedules_8760!$C1071,Clg_StPt_Sch_EZ!$B$31:$B$54,0),MATCH(Schedules_8760!$F1071,Clg_StPt_Sch_EZ!$C$30:$I$30,0)),"F","C")</f>
        <v>25</v>
      </c>
      <c r="L1071" s="34">
        <f>CONVERT(INDEX(DHW_StPt_Sch_EZ!$C$4:$I$27,MATCH(Schedules_8760!$C1071,DHW_StPt_Sch_EZ!$B$4:$B$27,0),MATCH(Schedules_8760!$F1071,DHW_StPt_Sch_EZ!$C$3:$I$3,0)),"F","C")</f>
        <v>53.333333333333329</v>
      </c>
      <c r="M1071" s="34">
        <f>CONVERT(INDEX(DHW_StPt_Sch_EZ!$C$31:$I$54,MATCH(Schedules_8760!$C1071,DHW_StPt_Sch_EZ!$B$31:$B$54,0),MATCH(Schedules_8760!$F1071,DHW_StPt_Sch_EZ!$C$30:$I$30,0)),"F","C")</f>
        <v>53.333333333333329</v>
      </c>
      <c r="N1071" s="12"/>
      <c r="O1071" s="12"/>
      <c r="P1071" s="12"/>
    </row>
    <row r="1072" spans="1:16" x14ac:dyDescent="0.25">
      <c r="A1072" s="35">
        <v>1071</v>
      </c>
      <c r="B1072" s="89">
        <v>45.583333333333343</v>
      </c>
      <c r="C1072" s="35">
        <f t="shared" si="80"/>
        <v>15</v>
      </c>
      <c r="D1072" s="35">
        <f t="shared" si="83"/>
        <v>45</v>
      </c>
      <c r="E1072" s="35">
        <f t="shared" si="84"/>
        <v>3</v>
      </c>
      <c r="F1072" s="35" t="str">
        <f t="shared" si="81"/>
        <v>Tuesday</v>
      </c>
      <c r="G1072" s="35">
        <f t="shared" si="82"/>
        <v>2</v>
      </c>
      <c r="H1072" s="34">
        <f>CONVERT(INDEX(Htg_StPt_Sch_EZ!$C$4:$I$27,MATCH(Schedules_8760!$C1072,Htg_StPt_Sch_EZ!$B$4:$B$27,0),MATCH(Schedules_8760!$F1072,Htg_StPt_Sch_EZ!$C$3:$I$3,0)),"F","C")</f>
        <v>20.555555555555554</v>
      </c>
      <c r="I1072" s="34">
        <f>CONVERT(INDEX(Htg_StPt_Sch_EZ!$C$31:$I$54,MATCH(Schedules_8760!$C1072,Htg_StPt_Sch_EZ!$B$31:$B$54,0),MATCH(Schedules_8760!$F1072,Htg_StPt_Sch_EZ!$C$30:$I$30,0)),"F","C")</f>
        <v>21.111111111111111</v>
      </c>
      <c r="J1072" s="34">
        <f>CONVERT(INDEX(Clg_StPt_Sch_EZ!$C$4:$I$27,MATCH(Schedules_8760!$C1072,Clg_StPt_Sch_EZ!$B$4:$B$27,0),MATCH(Schedules_8760!$F1072,Clg_StPt_Sch_EZ!$C$3:$I$3,0)),"F","C")</f>
        <v>25.555555555555554</v>
      </c>
      <c r="K1072" s="34">
        <f>CONVERT(INDEX(Clg_StPt_Sch_EZ!$C$31:$I$54,MATCH(Schedules_8760!$C1072,Clg_StPt_Sch_EZ!$B$31:$B$54,0),MATCH(Schedules_8760!$F1072,Clg_StPt_Sch_EZ!$C$30:$I$30,0)),"F","C")</f>
        <v>25</v>
      </c>
      <c r="L1072" s="34">
        <f>CONVERT(INDEX(DHW_StPt_Sch_EZ!$C$4:$I$27,MATCH(Schedules_8760!$C1072,DHW_StPt_Sch_EZ!$B$4:$B$27,0),MATCH(Schedules_8760!$F1072,DHW_StPt_Sch_EZ!$C$3:$I$3,0)),"F","C")</f>
        <v>53.333333333333329</v>
      </c>
      <c r="M1072" s="34">
        <f>CONVERT(INDEX(DHW_StPt_Sch_EZ!$C$31:$I$54,MATCH(Schedules_8760!$C1072,DHW_StPt_Sch_EZ!$B$31:$B$54,0),MATCH(Schedules_8760!$F1072,DHW_StPt_Sch_EZ!$C$30:$I$30,0)),"F","C")</f>
        <v>53.333333333333329</v>
      </c>
      <c r="N1072" s="12"/>
      <c r="O1072" s="12"/>
      <c r="P1072" s="12"/>
    </row>
    <row r="1073" spans="1:16" x14ac:dyDescent="0.25">
      <c r="A1073" s="35">
        <v>1072</v>
      </c>
      <c r="B1073" s="89">
        <v>45.625</v>
      </c>
      <c r="C1073" s="35">
        <f t="shared" si="80"/>
        <v>16</v>
      </c>
      <c r="D1073" s="35">
        <f t="shared" si="83"/>
        <v>45</v>
      </c>
      <c r="E1073" s="35">
        <f t="shared" si="84"/>
        <v>3</v>
      </c>
      <c r="F1073" s="35" t="str">
        <f t="shared" si="81"/>
        <v>Tuesday</v>
      </c>
      <c r="G1073" s="35">
        <f t="shared" si="82"/>
        <v>2</v>
      </c>
      <c r="H1073" s="34">
        <f>CONVERT(INDEX(Htg_StPt_Sch_EZ!$C$4:$I$27,MATCH(Schedules_8760!$C1073,Htg_StPt_Sch_EZ!$B$4:$B$27,0),MATCH(Schedules_8760!$F1073,Htg_StPt_Sch_EZ!$C$3:$I$3,0)),"F","C")</f>
        <v>20.555555555555554</v>
      </c>
      <c r="I1073" s="34">
        <f>CONVERT(INDEX(Htg_StPt_Sch_EZ!$C$31:$I$54,MATCH(Schedules_8760!$C1073,Htg_StPt_Sch_EZ!$B$31:$B$54,0),MATCH(Schedules_8760!$F1073,Htg_StPt_Sch_EZ!$C$30:$I$30,0)),"F","C")</f>
        <v>21.111111111111111</v>
      </c>
      <c r="J1073" s="34">
        <f>CONVERT(INDEX(Clg_StPt_Sch_EZ!$C$4:$I$27,MATCH(Schedules_8760!$C1073,Clg_StPt_Sch_EZ!$B$4:$B$27,0),MATCH(Schedules_8760!$F1073,Clg_StPt_Sch_EZ!$C$3:$I$3,0)),"F","C")</f>
        <v>25.555555555555554</v>
      </c>
      <c r="K1073" s="34">
        <f>CONVERT(INDEX(Clg_StPt_Sch_EZ!$C$31:$I$54,MATCH(Schedules_8760!$C1073,Clg_StPt_Sch_EZ!$B$31:$B$54,0),MATCH(Schedules_8760!$F1073,Clg_StPt_Sch_EZ!$C$30:$I$30,0)),"F","C")</f>
        <v>25</v>
      </c>
      <c r="L1073" s="34">
        <f>CONVERT(INDEX(DHW_StPt_Sch_EZ!$C$4:$I$27,MATCH(Schedules_8760!$C1073,DHW_StPt_Sch_EZ!$B$4:$B$27,0),MATCH(Schedules_8760!$F1073,DHW_StPt_Sch_EZ!$C$3:$I$3,0)),"F","C")</f>
        <v>53.333333333333329</v>
      </c>
      <c r="M1073" s="34">
        <f>CONVERT(INDEX(DHW_StPt_Sch_EZ!$C$31:$I$54,MATCH(Schedules_8760!$C1073,DHW_StPt_Sch_EZ!$B$31:$B$54,0),MATCH(Schedules_8760!$F1073,DHW_StPt_Sch_EZ!$C$30:$I$30,0)),"F","C")</f>
        <v>53.333333333333329</v>
      </c>
      <c r="N1073" s="12"/>
      <c r="O1073" s="12"/>
      <c r="P1073" s="12"/>
    </row>
    <row r="1074" spans="1:16" x14ac:dyDescent="0.25">
      <c r="A1074" s="35">
        <v>1073</v>
      </c>
      <c r="B1074" s="89">
        <v>45.666666666666657</v>
      </c>
      <c r="C1074" s="35">
        <f t="shared" si="80"/>
        <v>17</v>
      </c>
      <c r="D1074" s="35">
        <f t="shared" si="83"/>
        <v>45</v>
      </c>
      <c r="E1074" s="35">
        <f t="shared" si="84"/>
        <v>3</v>
      </c>
      <c r="F1074" s="35" t="str">
        <f t="shared" si="81"/>
        <v>Tuesday</v>
      </c>
      <c r="G1074" s="35">
        <f t="shared" si="82"/>
        <v>2</v>
      </c>
      <c r="H1074" s="34">
        <f>CONVERT(INDEX(Htg_StPt_Sch_EZ!$C$4:$I$27,MATCH(Schedules_8760!$C1074,Htg_StPt_Sch_EZ!$B$4:$B$27,0),MATCH(Schedules_8760!$F1074,Htg_StPt_Sch_EZ!$C$3:$I$3,0)),"F","C")</f>
        <v>20.555555555555554</v>
      </c>
      <c r="I1074" s="34">
        <f>CONVERT(INDEX(Htg_StPt_Sch_EZ!$C$31:$I$54,MATCH(Schedules_8760!$C1074,Htg_StPt_Sch_EZ!$B$31:$B$54,0),MATCH(Schedules_8760!$F1074,Htg_StPt_Sch_EZ!$C$30:$I$30,0)),"F","C")</f>
        <v>17.777777777777779</v>
      </c>
      <c r="J1074" s="34">
        <f>CONVERT(INDEX(Clg_StPt_Sch_EZ!$C$4:$I$27,MATCH(Schedules_8760!$C1074,Clg_StPt_Sch_EZ!$B$4:$B$27,0),MATCH(Schedules_8760!$F1074,Clg_StPt_Sch_EZ!$C$3:$I$3,0)),"F","C")</f>
        <v>25.555555555555554</v>
      </c>
      <c r="K1074" s="34">
        <f>CONVERT(INDEX(Clg_StPt_Sch_EZ!$C$31:$I$54,MATCH(Schedules_8760!$C1074,Clg_StPt_Sch_EZ!$B$31:$B$54,0),MATCH(Schedules_8760!$F1074,Clg_StPt_Sch_EZ!$C$30:$I$30,0)),"F","C")</f>
        <v>25</v>
      </c>
      <c r="L1074" s="34">
        <f>CONVERT(INDEX(DHW_StPt_Sch_EZ!$C$4:$I$27,MATCH(Schedules_8760!$C1074,DHW_StPt_Sch_EZ!$B$4:$B$27,0),MATCH(Schedules_8760!$F1074,DHW_StPt_Sch_EZ!$C$3:$I$3,0)),"F","C")</f>
        <v>53.333333333333329</v>
      </c>
      <c r="M1074" s="34">
        <f>CONVERT(INDEX(DHW_StPt_Sch_EZ!$C$31:$I$54,MATCH(Schedules_8760!$C1074,DHW_StPt_Sch_EZ!$B$31:$B$54,0),MATCH(Schedules_8760!$F1074,DHW_StPt_Sch_EZ!$C$30:$I$30,0)),"F","C")</f>
        <v>53.333333333333329</v>
      </c>
      <c r="N1074" s="12"/>
      <c r="O1074" s="12"/>
      <c r="P1074" s="12"/>
    </row>
    <row r="1075" spans="1:16" x14ac:dyDescent="0.25">
      <c r="A1075" s="35">
        <v>1074</v>
      </c>
      <c r="B1075" s="89">
        <v>45.708333333333343</v>
      </c>
      <c r="C1075" s="35">
        <f t="shared" si="80"/>
        <v>18</v>
      </c>
      <c r="D1075" s="35">
        <f t="shared" si="83"/>
        <v>45</v>
      </c>
      <c r="E1075" s="35">
        <f t="shared" si="84"/>
        <v>3</v>
      </c>
      <c r="F1075" s="35" t="str">
        <f t="shared" si="81"/>
        <v>Tuesday</v>
      </c>
      <c r="G1075" s="35">
        <f t="shared" si="82"/>
        <v>2</v>
      </c>
      <c r="H1075" s="34">
        <f>CONVERT(INDEX(Htg_StPt_Sch_EZ!$C$4:$I$27,MATCH(Schedules_8760!$C1075,Htg_StPt_Sch_EZ!$B$4:$B$27,0),MATCH(Schedules_8760!$F1075,Htg_StPt_Sch_EZ!$C$3:$I$3,0)),"F","C")</f>
        <v>20.555555555555554</v>
      </c>
      <c r="I1075" s="34">
        <f>CONVERT(INDEX(Htg_StPt_Sch_EZ!$C$31:$I$54,MATCH(Schedules_8760!$C1075,Htg_StPt_Sch_EZ!$B$31:$B$54,0),MATCH(Schedules_8760!$F1075,Htg_StPt_Sch_EZ!$C$30:$I$30,0)),"F","C")</f>
        <v>17.777777777777779</v>
      </c>
      <c r="J1075" s="34">
        <f>CONVERT(INDEX(Clg_StPt_Sch_EZ!$C$4:$I$27,MATCH(Schedules_8760!$C1075,Clg_StPt_Sch_EZ!$B$4:$B$27,0),MATCH(Schedules_8760!$F1075,Clg_StPt_Sch_EZ!$C$3:$I$3,0)),"F","C")</f>
        <v>25.555555555555554</v>
      </c>
      <c r="K1075" s="34">
        <f>CONVERT(INDEX(Clg_StPt_Sch_EZ!$C$31:$I$54,MATCH(Schedules_8760!$C1075,Clg_StPt_Sch_EZ!$B$31:$B$54,0),MATCH(Schedules_8760!$F1075,Clg_StPt_Sch_EZ!$C$30:$I$30,0)),"F","C")</f>
        <v>28.333333333333332</v>
      </c>
      <c r="L1075" s="34">
        <f>CONVERT(INDEX(DHW_StPt_Sch_EZ!$C$4:$I$27,MATCH(Schedules_8760!$C1075,DHW_StPt_Sch_EZ!$B$4:$B$27,0),MATCH(Schedules_8760!$F1075,DHW_StPt_Sch_EZ!$C$3:$I$3,0)),"F","C")</f>
        <v>53.333333333333329</v>
      </c>
      <c r="M1075" s="34">
        <f>CONVERT(INDEX(DHW_StPt_Sch_EZ!$C$31:$I$54,MATCH(Schedules_8760!$C1075,DHW_StPt_Sch_EZ!$B$31:$B$54,0),MATCH(Schedules_8760!$F1075,DHW_StPt_Sch_EZ!$C$30:$I$30,0)),"F","C")</f>
        <v>53.333333333333329</v>
      </c>
      <c r="N1075" s="12"/>
      <c r="O1075" s="12"/>
      <c r="P1075" s="12"/>
    </row>
    <row r="1076" spans="1:16" x14ac:dyDescent="0.25">
      <c r="A1076" s="35">
        <v>1075</v>
      </c>
      <c r="B1076" s="89">
        <v>45.75</v>
      </c>
      <c r="C1076" s="35">
        <f t="shared" si="80"/>
        <v>19</v>
      </c>
      <c r="D1076" s="35">
        <f t="shared" si="83"/>
        <v>45</v>
      </c>
      <c r="E1076" s="35">
        <f t="shared" si="84"/>
        <v>3</v>
      </c>
      <c r="F1076" s="35" t="str">
        <f t="shared" si="81"/>
        <v>Tuesday</v>
      </c>
      <c r="G1076" s="35">
        <f t="shared" si="82"/>
        <v>2</v>
      </c>
      <c r="H1076" s="34">
        <f>CONVERT(INDEX(Htg_StPt_Sch_EZ!$C$4:$I$27,MATCH(Schedules_8760!$C1076,Htg_StPt_Sch_EZ!$B$4:$B$27,0),MATCH(Schedules_8760!$F1076,Htg_StPt_Sch_EZ!$C$3:$I$3,0)),"F","C")</f>
        <v>20.555555555555554</v>
      </c>
      <c r="I1076" s="34">
        <f>CONVERT(INDEX(Htg_StPt_Sch_EZ!$C$31:$I$54,MATCH(Schedules_8760!$C1076,Htg_StPt_Sch_EZ!$B$31:$B$54,0),MATCH(Schedules_8760!$F1076,Htg_StPt_Sch_EZ!$C$30:$I$30,0)),"F","C")</f>
        <v>18.333333333333332</v>
      </c>
      <c r="J1076" s="34">
        <f>CONVERT(INDEX(Clg_StPt_Sch_EZ!$C$4:$I$27,MATCH(Schedules_8760!$C1076,Clg_StPt_Sch_EZ!$B$4:$B$27,0),MATCH(Schedules_8760!$F1076,Clg_StPt_Sch_EZ!$C$3:$I$3,0)),"F","C")</f>
        <v>25.555555555555554</v>
      </c>
      <c r="K1076" s="34">
        <f>CONVERT(INDEX(Clg_StPt_Sch_EZ!$C$31:$I$54,MATCH(Schedules_8760!$C1076,Clg_StPt_Sch_EZ!$B$31:$B$54,0),MATCH(Schedules_8760!$F1076,Clg_StPt_Sch_EZ!$C$30:$I$30,0)),"F","C")</f>
        <v>28.333333333333332</v>
      </c>
      <c r="L1076" s="34">
        <f>CONVERT(INDEX(DHW_StPt_Sch_EZ!$C$4:$I$27,MATCH(Schedules_8760!$C1076,DHW_StPt_Sch_EZ!$B$4:$B$27,0),MATCH(Schedules_8760!$F1076,DHW_StPt_Sch_EZ!$C$3:$I$3,0)),"F","C")</f>
        <v>53.333333333333329</v>
      </c>
      <c r="M1076" s="34">
        <f>CONVERT(INDEX(DHW_StPt_Sch_EZ!$C$31:$I$54,MATCH(Schedules_8760!$C1076,DHW_StPt_Sch_EZ!$B$31:$B$54,0),MATCH(Schedules_8760!$F1076,DHW_StPt_Sch_EZ!$C$30:$I$30,0)),"F","C")</f>
        <v>53.333333333333329</v>
      </c>
      <c r="N1076" s="12"/>
      <c r="O1076" s="12"/>
      <c r="P1076" s="12"/>
    </row>
    <row r="1077" spans="1:16" x14ac:dyDescent="0.25">
      <c r="A1077" s="35">
        <v>1076</v>
      </c>
      <c r="B1077" s="89">
        <v>45.791666666666657</v>
      </c>
      <c r="C1077" s="35">
        <f t="shared" si="80"/>
        <v>20</v>
      </c>
      <c r="D1077" s="35">
        <f t="shared" si="83"/>
        <v>45</v>
      </c>
      <c r="E1077" s="35">
        <f t="shared" si="84"/>
        <v>3</v>
      </c>
      <c r="F1077" s="35" t="str">
        <f t="shared" si="81"/>
        <v>Tuesday</v>
      </c>
      <c r="G1077" s="35">
        <f t="shared" si="82"/>
        <v>2</v>
      </c>
      <c r="H1077" s="34">
        <f>CONVERT(INDEX(Htg_StPt_Sch_EZ!$C$4:$I$27,MATCH(Schedules_8760!$C1077,Htg_StPt_Sch_EZ!$B$4:$B$27,0),MATCH(Schedules_8760!$F1077,Htg_StPt_Sch_EZ!$C$3:$I$3,0)),"F","C")</f>
        <v>20.555555555555554</v>
      </c>
      <c r="I1077" s="34">
        <f>CONVERT(INDEX(Htg_StPt_Sch_EZ!$C$31:$I$54,MATCH(Schedules_8760!$C1077,Htg_StPt_Sch_EZ!$B$31:$B$54,0),MATCH(Schedules_8760!$F1077,Htg_StPt_Sch_EZ!$C$30:$I$30,0)),"F","C")</f>
        <v>18.888888888888889</v>
      </c>
      <c r="J1077" s="34">
        <f>CONVERT(INDEX(Clg_StPt_Sch_EZ!$C$4:$I$27,MATCH(Schedules_8760!$C1077,Clg_StPt_Sch_EZ!$B$4:$B$27,0),MATCH(Schedules_8760!$F1077,Clg_StPt_Sch_EZ!$C$3:$I$3,0)),"F","C")</f>
        <v>25.555555555555554</v>
      </c>
      <c r="K1077" s="34">
        <f>CONVERT(INDEX(Clg_StPt_Sch_EZ!$C$31:$I$54,MATCH(Schedules_8760!$C1077,Clg_StPt_Sch_EZ!$B$31:$B$54,0),MATCH(Schedules_8760!$F1077,Clg_StPt_Sch_EZ!$C$30:$I$30,0)),"F","C")</f>
        <v>28.333333333333332</v>
      </c>
      <c r="L1077" s="34">
        <f>CONVERT(INDEX(DHW_StPt_Sch_EZ!$C$4:$I$27,MATCH(Schedules_8760!$C1077,DHW_StPt_Sch_EZ!$B$4:$B$27,0),MATCH(Schedules_8760!$F1077,DHW_StPt_Sch_EZ!$C$3:$I$3,0)),"F","C")</f>
        <v>53.333333333333329</v>
      </c>
      <c r="M1077" s="34">
        <f>CONVERT(INDEX(DHW_StPt_Sch_EZ!$C$31:$I$54,MATCH(Schedules_8760!$C1077,DHW_StPt_Sch_EZ!$B$31:$B$54,0),MATCH(Schedules_8760!$F1077,DHW_StPt_Sch_EZ!$C$30:$I$30,0)),"F","C")</f>
        <v>53.333333333333329</v>
      </c>
      <c r="N1077" s="12"/>
      <c r="O1077" s="12"/>
      <c r="P1077" s="12"/>
    </row>
    <row r="1078" spans="1:16" x14ac:dyDescent="0.25">
      <c r="A1078" s="35">
        <v>1077</v>
      </c>
      <c r="B1078" s="89">
        <v>45.833333333333343</v>
      </c>
      <c r="C1078" s="35">
        <f t="shared" si="80"/>
        <v>21</v>
      </c>
      <c r="D1078" s="35">
        <f t="shared" si="83"/>
        <v>45</v>
      </c>
      <c r="E1078" s="35">
        <f t="shared" si="84"/>
        <v>3</v>
      </c>
      <c r="F1078" s="35" t="str">
        <f t="shared" si="81"/>
        <v>Tuesday</v>
      </c>
      <c r="G1078" s="35">
        <f t="shared" si="82"/>
        <v>2</v>
      </c>
      <c r="H1078" s="34">
        <f>CONVERT(INDEX(Htg_StPt_Sch_EZ!$C$4:$I$27,MATCH(Schedules_8760!$C1078,Htg_StPt_Sch_EZ!$B$4:$B$27,0),MATCH(Schedules_8760!$F1078,Htg_StPt_Sch_EZ!$C$3:$I$3,0)),"F","C")</f>
        <v>20.555555555555554</v>
      </c>
      <c r="I1078" s="34">
        <f>CONVERT(INDEX(Htg_StPt_Sch_EZ!$C$31:$I$54,MATCH(Schedules_8760!$C1078,Htg_StPt_Sch_EZ!$B$31:$B$54,0),MATCH(Schedules_8760!$F1078,Htg_StPt_Sch_EZ!$C$30:$I$30,0)),"F","C")</f>
        <v>19.444444444444443</v>
      </c>
      <c r="J1078" s="34">
        <f>CONVERT(INDEX(Clg_StPt_Sch_EZ!$C$4:$I$27,MATCH(Schedules_8760!$C1078,Clg_StPt_Sch_EZ!$B$4:$B$27,0),MATCH(Schedules_8760!$F1078,Clg_StPt_Sch_EZ!$C$3:$I$3,0)),"F","C")</f>
        <v>25.555555555555554</v>
      </c>
      <c r="K1078" s="34">
        <f>CONVERT(INDEX(Clg_StPt_Sch_EZ!$C$31:$I$54,MATCH(Schedules_8760!$C1078,Clg_StPt_Sch_EZ!$B$31:$B$54,0),MATCH(Schedules_8760!$F1078,Clg_StPt_Sch_EZ!$C$30:$I$30,0)),"F","C")</f>
        <v>28.333333333333332</v>
      </c>
      <c r="L1078" s="34">
        <f>CONVERT(INDEX(DHW_StPt_Sch_EZ!$C$4:$I$27,MATCH(Schedules_8760!$C1078,DHW_StPt_Sch_EZ!$B$4:$B$27,0),MATCH(Schedules_8760!$F1078,DHW_StPt_Sch_EZ!$C$3:$I$3,0)),"F","C")</f>
        <v>53.333333333333329</v>
      </c>
      <c r="M1078" s="34">
        <f>CONVERT(INDEX(DHW_StPt_Sch_EZ!$C$31:$I$54,MATCH(Schedules_8760!$C1078,DHW_StPt_Sch_EZ!$B$31:$B$54,0),MATCH(Schedules_8760!$F1078,DHW_StPt_Sch_EZ!$C$30:$I$30,0)),"F","C")</f>
        <v>53.333333333333329</v>
      </c>
      <c r="N1078" s="12"/>
      <c r="O1078" s="12"/>
      <c r="P1078" s="12"/>
    </row>
    <row r="1079" spans="1:16" x14ac:dyDescent="0.25">
      <c r="A1079" s="35">
        <v>1078</v>
      </c>
      <c r="B1079" s="89">
        <v>45.875</v>
      </c>
      <c r="C1079" s="35">
        <f t="shared" si="80"/>
        <v>22</v>
      </c>
      <c r="D1079" s="35">
        <f t="shared" si="83"/>
        <v>45</v>
      </c>
      <c r="E1079" s="35">
        <f t="shared" si="84"/>
        <v>3</v>
      </c>
      <c r="F1079" s="35" t="str">
        <f t="shared" si="81"/>
        <v>Tuesday</v>
      </c>
      <c r="G1079" s="35">
        <f t="shared" si="82"/>
        <v>2</v>
      </c>
      <c r="H1079" s="34">
        <f>CONVERT(INDEX(Htg_StPt_Sch_EZ!$C$4:$I$27,MATCH(Schedules_8760!$C1079,Htg_StPt_Sch_EZ!$B$4:$B$27,0),MATCH(Schedules_8760!$F1079,Htg_StPt_Sch_EZ!$C$3:$I$3,0)),"F","C")</f>
        <v>20.555555555555554</v>
      </c>
      <c r="I1079" s="34">
        <f>CONVERT(INDEX(Htg_StPt_Sch_EZ!$C$31:$I$54,MATCH(Schedules_8760!$C1079,Htg_StPt_Sch_EZ!$B$31:$B$54,0),MATCH(Schedules_8760!$F1079,Htg_StPt_Sch_EZ!$C$30:$I$30,0)),"F","C")</f>
        <v>19.444444444444443</v>
      </c>
      <c r="J1079" s="34">
        <f>CONVERT(INDEX(Clg_StPt_Sch_EZ!$C$4:$I$27,MATCH(Schedules_8760!$C1079,Clg_StPt_Sch_EZ!$B$4:$B$27,0),MATCH(Schedules_8760!$F1079,Clg_StPt_Sch_EZ!$C$3:$I$3,0)),"F","C")</f>
        <v>25.555555555555554</v>
      </c>
      <c r="K1079" s="34">
        <f>CONVERT(INDEX(Clg_StPt_Sch_EZ!$C$31:$I$54,MATCH(Schedules_8760!$C1079,Clg_StPt_Sch_EZ!$B$31:$B$54,0),MATCH(Schedules_8760!$F1079,Clg_StPt_Sch_EZ!$C$30:$I$30,0)),"F","C")</f>
        <v>28.333333333333332</v>
      </c>
      <c r="L1079" s="34">
        <f>CONVERT(INDEX(DHW_StPt_Sch_EZ!$C$4:$I$27,MATCH(Schedules_8760!$C1079,DHW_StPt_Sch_EZ!$B$4:$B$27,0),MATCH(Schedules_8760!$F1079,DHW_StPt_Sch_EZ!$C$3:$I$3,0)),"F","C")</f>
        <v>53.333333333333329</v>
      </c>
      <c r="M1079" s="34">
        <f>CONVERT(INDEX(DHW_StPt_Sch_EZ!$C$31:$I$54,MATCH(Schedules_8760!$C1079,DHW_StPt_Sch_EZ!$B$31:$B$54,0),MATCH(Schedules_8760!$F1079,DHW_StPt_Sch_EZ!$C$30:$I$30,0)),"F","C")</f>
        <v>53.333333333333329</v>
      </c>
      <c r="N1079" s="12"/>
      <c r="O1079" s="12"/>
      <c r="P1079" s="12"/>
    </row>
    <row r="1080" spans="1:16" x14ac:dyDescent="0.25">
      <c r="A1080" s="35">
        <v>1079</v>
      </c>
      <c r="B1080" s="89">
        <v>45.916666666666657</v>
      </c>
      <c r="C1080" s="35">
        <f t="shared" si="80"/>
        <v>23</v>
      </c>
      <c r="D1080" s="35">
        <f t="shared" si="83"/>
        <v>45</v>
      </c>
      <c r="E1080" s="35">
        <f t="shared" si="84"/>
        <v>3</v>
      </c>
      <c r="F1080" s="35" t="str">
        <f t="shared" si="81"/>
        <v>Tuesday</v>
      </c>
      <c r="G1080" s="35">
        <f t="shared" si="82"/>
        <v>2</v>
      </c>
      <c r="H1080" s="34">
        <f>CONVERT(INDEX(Htg_StPt_Sch_EZ!$C$4:$I$27,MATCH(Schedules_8760!$C1080,Htg_StPt_Sch_EZ!$B$4:$B$27,0),MATCH(Schedules_8760!$F1080,Htg_StPt_Sch_EZ!$C$3:$I$3,0)),"F","C")</f>
        <v>20.555555555555554</v>
      </c>
      <c r="I1080" s="34">
        <f>CONVERT(INDEX(Htg_StPt_Sch_EZ!$C$31:$I$54,MATCH(Schedules_8760!$C1080,Htg_StPt_Sch_EZ!$B$31:$B$54,0),MATCH(Schedules_8760!$F1080,Htg_StPt_Sch_EZ!$C$30:$I$30,0)),"F","C")</f>
        <v>19.444444444444443</v>
      </c>
      <c r="J1080" s="34">
        <f>CONVERT(INDEX(Clg_StPt_Sch_EZ!$C$4:$I$27,MATCH(Schedules_8760!$C1080,Clg_StPt_Sch_EZ!$B$4:$B$27,0),MATCH(Schedules_8760!$F1080,Clg_StPt_Sch_EZ!$C$3:$I$3,0)),"F","C")</f>
        <v>25.555555555555554</v>
      </c>
      <c r="K1080" s="34">
        <f>CONVERT(INDEX(Clg_StPt_Sch_EZ!$C$31:$I$54,MATCH(Schedules_8760!$C1080,Clg_StPt_Sch_EZ!$B$31:$B$54,0),MATCH(Schedules_8760!$F1080,Clg_StPt_Sch_EZ!$C$30:$I$30,0)),"F","C")</f>
        <v>28.333333333333332</v>
      </c>
      <c r="L1080" s="34">
        <f>CONVERT(INDEX(DHW_StPt_Sch_EZ!$C$4:$I$27,MATCH(Schedules_8760!$C1080,DHW_StPt_Sch_EZ!$B$4:$B$27,0),MATCH(Schedules_8760!$F1080,DHW_StPt_Sch_EZ!$C$3:$I$3,0)),"F","C")</f>
        <v>53.333333333333329</v>
      </c>
      <c r="M1080" s="34">
        <f>CONVERT(INDEX(DHW_StPt_Sch_EZ!$C$31:$I$54,MATCH(Schedules_8760!$C1080,DHW_StPt_Sch_EZ!$B$31:$B$54,0),MATCH(Schedules_8760!$F1080,DHW_StPt_Sch_EZ!$C$30:$I$30,0)),"F","C")</f>
        <v>53.333333333333329</v>
      </c>
      <c r="N1080" s="12"/>
      <c r="O1080" s="12"/>
      <c r="P1080" s="12"/>
    </row>
    <row r="1081" spans="1:16" x14ac:dyDescent="0.25">
      <c r="A1081" s="35">
        <v>1080</v>
      </c>
      <c r="B1081" s="89">
        <v>45.958333333333343</v>
      </c>
      <c r="C1081" s="35">
        <f t="shared" si="80"/>
        <v>24</v>
      </c>
      <c r="D1081" s="35">
        <f t="shared" si="83"/>
        <v>45</v>
      </c>
      <c r="E1081" s="35">
        <f t="shared" si="84"/>
        <v>3</v>
      </c>
      <c r="F1081" s="35" t="str">
        <f t="shared" si="81"/>
        <v>Tuesday</v>
      </c>
      <c r="G1081" s="35">
        <f t="shared" si="82"/>
        <v>2</v>
      </c>
      <c r="H1081" s="34">
        <f>CONVERT(INDEX(Htg_StPt_Sch_EZ!$C$4:$I$27,MATCH(Schedules_8760!$C1081,Htg_StPt_Sch_EZ!$B$4:$B$27,0),MATCH(Schedules_8760!$F1081,Htg_StPt_Sch_EZ!$C$3:$I$3,0)),"F","C")</f>
        <v>20.555555555555554</v>
      </c>
      <c r="I1081" s="34">
        <f>CONVERT(INDEX(Htg_StPt_Sch_EZ!$C$31:$I$54,MATCH(Schedules_8760!$C1081,Htg_StPt_Sch_EZ!$B$31:$B$54,0),MATCH(Schedules_8760!$F1081,Htg_StPt_Sch_EZ!$C$30:$I$30,0)),"F","C")</f>
        <v>19.444444444444443</v>
      </c>
      <c r="J1081" s="34">
        <f>CONVERT(INDEX(Clg_StPt_Sch_EZ!$C$4:$I$27,MATCH(Schedules_8760!$C1081,Clg_StPt_Sch_EZ!$B$4:$B$27,0),MATCH(Schedules_8760!$F1081,Clg_StPt_Sch_EZ!$C$3:$I$3,0)),"F","C")</f>
        <v>25.555555555555554</v>
      </c>
      <c r="K1081" s="34">
        <f>CONVERT(INDEX(Clg_StPt_Sch_EZ!$C$31:$I$54,MATCH(Schedules_8760!$C1081,Clg_StPt_Sch_EZ!$B$31:$B$54,0),MATCH(Schedules_8760!$F1081,Clg_StPt_Sch_EZ!$C$30:$I$30,0)),"F","C")</f>
        <v>28.333333333333332</v>
      </c>
      <c r="L1081" s="34">
        <f>CONVERT(INDEX(DHW_StPt_Sch_EZ!$C$4:$I$27,MATCH(Schedules_8760!$C1081,DHW_StPt_Sch_EZ!$B$4:$B$27,0),MATCH(Schedules_8760!$F1081,DHW_StPt_Sch_EZ!$C$3:$I$3,0)),"F","C")</f>
        <v>53.333333333333329</v>
      </c>
      <c r="M1081" s="34">
        <f>CONVERT(INDEX(DHW_StPt_Sch_EZ!$C$31:$I$54,MATCH(Schedules_8760!$C1081,DHW_StPt_Sch_EZ!$B$31:$B$54,0),MATCH(Schedules_8760!$F1081,DHW_StPt_Sch_EZ!$C$30:$I$30,0)),"F","C")</f>
        <v>53.333333333333329</v>
      </c>
      <c r="N1081" s="12"/>
      <c r="O1081" s="12"/>
      <c r="P1081" s="12"/>
    </row>
    <row r="1082" spans="1:16" x14ac:dyDescent="0.25">
      <c r="A1082" s="35">
        <v>1081</v>
      </c>
      <c r="B1082" s="89">
        <v>46</v>
      </c>
      <c r="C1082" s="35">
        <f t="shared" si="80"/>
        <v>1</v>
      </c>
      <c r="D1082" s="35">
        <f t="shared" si="83"/>
        <v>46</v>
      </c>
      <c r="E1082" s="35">
        <f t="shared" si="84"/>
        <v>4</v>
      </c>
      <c r="F1082" s="35" t="str">
        <f t="shared" si="81"/>
        <v>Wednesday</v>
      </c>
      <c r="G1082" s="35">
        <f t="shared" si="82"/>
        <v>2</v>
      </c>
      <c r="H1082" s="34">
        <f>CONVERT(INDEX(Htg_StPt_Sch_EZ!$C$4:$I$27,MATCH(Schedules_8760!$C1082,Htg_StPt_Sch_EZ!$B$4:$B$27,0),MATCH(Schedules_8760!$F1082,Htg_StPt_Sch_EZ!$C$3:$I$3,0)),"F","C")</f>
        <v>20.555555555555554</v>
      </c>
      <c r="I1082" s="34">
        <f>CONVERT(INDEX(Htg_StPt_Sch_EZ!$C$31:$I$54,MATCH(Schedules_8760!$C1082,Htg_StPt_Sch_EZ!$B$31:$B$54,0),MATCH(Schedules_8760!$F1082,Htg_StPt_Sch_EZ!$C$30:$I$30,0)),"F","C")</f>
        <v>19.444444444444443</v>
      </c>
      <c r="J1082" s="34">
        <f>CONVERT(INDEX(Clg_StPt_Sch_EZ!$C$4:$I$27,MATCH(Schedules_8760!$C1082,Clg_StPt_Sch_EZ!$B$4:$B$27,0),MATCH(Schedules_8760!$F1082,Clg_StPt_Sch_EZ!$C$3:$I$3,0)),"F","C")</f>
        <v>25.555555555555554</v>
      </c>
      <c r="K1082" s="34">
        <f>CONVERT(INDEX(Clg_StPt_Sch_EZ!$C$31:$I$54,MATCH(Schedules_8760!$C1082,Clg_StPt_Sch_EZ!$B$31:$B$54,0),MATCH(Schedules_8760!$F1082,Clg_StPt_Sch_EZ!$C$30:$I$30,0)),"F","C")</f>
        <v>28.333333333333332</v>
      </c>
      <c r="L1082" s="34">
        <f>CONVERT(INDEX(DHW_StPt_Sch_EZ!$C$4:$I$27,MATCH(Schedules_8760!$C1082,DHW_StPt_Sch_EZ!$B$4:$B$27,0),MATCH(Schedules_8760!$F1082,DHW_StPt_Sch_EZ!$C$3:$I$3,0)),"F","C")</f>
        <v>53.333333333333329</v>
      </c>
      <c r="M1082" s="34">
        <f>CONVERT(INDEX(DHW_StPt_Sch_EZ!$C$31:$I$54,MATCH(Schedules_8760!$C1082,DHW_StPt_Sch_EZ!$B$31:$B$54,0),MATCH(Schedules_8760!$F1082,DHW_StPt_Sch_EZ!$C$30:$I$30,0)),"F","C")</f>
        <v>53.333333333333329</v>
      </c>
      <c r="N1082" s="12"/>
      <c r="O1082" s="12"/>
      <c r="P1082" s="12"/>
    </row>
    <row r="1083" spans="1:16" x14ac:dyDescent="0.25">
      <c r="A1083" s="35">
        <v>1082</v>
      </c>
      <c r="B1083" s="89">
        <v>46.041666666666657</v>
      </c>
      <c r="C1083" s="35">
        <f t="shared" si="80"/>
        <v>2</v>
      </c>
      <c r="D1083" s="35">
        <f t="shared" si="83"/>
        <v>46</v>
      </c>
      <c r="E1083" s="35">
        <f t="shared" si="84"/>
        <v>4</v>
      </c>
      <c r="F1083" s="35" t="str">
        <f t="shared" si="81"/>
        <v>Wednesday</v>
      </c>
      <c r="G1083" s="35">
        <f t="shared" si="82"/>
        <v>2</v>
      </c>
      <c r="H1083" s="34">
        <f>CONVERT(INDEX(Htg_StPt_Sch_EZ!$C$4:$I$27,MATCH(Schedules_8760!$C1083,Htg_StPt_Sch_EZ!$B$4:$B$27,0),MATCH(Schedules_8760!$F1083,Htg_StPt_Sch_EZ!$C$3:$I$3,0)),"F","C")</f>
        <v>20.555555555555554</v>
      </c>
      <c r="I1083" s="34">
        <f>CONVERT(INDEX(Htg_StPt_Sch_EZ!$C$31:$I$54,MATCH(Schedules_8760!$C1083,Htg_StPt_Sch_EZ!$B$31:$B$54,0),MATCH(Schedules_8760!$F1083,Htg_StPt_Sch_EZ!$C$30:$I$30,0)),"F","C")</f>
        <v>19.444444444444443</v>
      </c>
      <c r="J1083" s="34">
        <f>CONVERT(INDEX(Clg_StPt_Sch_EZ!$C$4:$I$27,MATCH(Schedules_8760!$C1083,Clg_StPt_Sch_EZ!$B$4:$B$27,0),MATCH(Schedules_8760!$F1083,Clg_StPt_Sch_EZ!$C$3:$I$3,0)),"F","C")</f>
        <v>25.555555555555554</v>
      </c>
      <c r="K1083" s="34">
        <f>CONVERT(INDEX(Clg_StPt_Sch_EZ!$C$31:$I$54,MATCH(Schedules_8760!$C1083,Clg_StPt_Sch_EZ!$B$31:$B$54,0),MATCH(Schedules_8760!$F1083,Clg_StPt_Sch_EZ!$C$30:$I$30,0)),"F","C")</f>
        <v>28.333333333333332</v>
      </c>
      <c r="L1083" s="34">
        <f>CONVERT(INDEX(DHW_StPt_Sch_EZ!$C$4:$I$27,MATCH(Schedules_8760!$C1083,DHW_StPt_Sch_EZ!$B$4:$B$27,0),MATCH(Schedules_8760!$F1083,DHW_StPt_Sch_EZ!$C$3:$I$3,0)),"F","C")</f>
        <v>53.333333333333329</v>
      </c>
      <c r="M1083" s="34">
        <f>CONVERT(INDEX(DHW_StPt_Sch_EZ!$C$31:$I$54,MATCH(Schedules_8760!$C1083,DHW_StPt_Sch_EZ!$B$31:$B$54,0),MATCH(Schedules_8760!$F1083,DHW_StPt_Sch_EZ!$C$30:$I$30,0)),"F","C")</f>
        <v>53.333333333333329</v>
      </c>
      <c r="N1083" s="12"/>
      <c r="O1083" s="12"/>
      <c r="P1083" s="12"/>
    </row>
    <row r="1084" spans="1:16" x14ac:dyDescent="0.25">
      <c r="A1084" s="35">
        <v>1083</v>
      </c>
      <c r="B1084" s="89">
        <v>46.083333333333343</v>
      </c>
      <c r="C1084" s="35">
        <f t="shared" si="80"/>
        <v>3</v>
      </c>
      <c r="D1084" s="35">
        <f t="shared" si="83"/>
        <v>46</v>
      </c>
      <c r="E1084" s="35">
        <f t="shared" si="84"/>
        <v>4</v>
      </c>
      <c r="F1084" s="35" t="str">
        <f t="shared" si="81"/>
        <v>Wednesday</v>
      </c>
      <c r="G1084" s="35">
        <f t="shared" si="82"/>
        <v>2</v>
      </c>
      <c r="H1084" s="34">
        <f>CONVERT(INDEX(Htg_StPt_Sch_EZ!$C$4:$I$27,MATCH(Schedules_8760!$C1084,Htg_StPt_Sch_EZ!$B$4:$B$27,0),MATCH(Schedules_8760!$F1084,Htg_StPt_Sch_EZ!$C$3:$I$3,0)),"F","C")</f>
        <v>20.555555555555554</v>
      </c>
      <c r="I1084" s="34">
        <f>CONVERT(INDEX(Htg_StPt_Sch_EZ!$C$31:$I$54,MATCH(Schedules_8760!$C1084,Htg_StPt_Sch_EZ!$B$31:$B$54,0),MATCH(Schedules_8760!$F1084,Htg_StPt_Sch_EZ!$C$30:$I$30,0)),"F","C")</f>
        <v>19.444444444444443</v>
      </c>
      <c r="J1084" s="34">
        <f>CONVERT(INDEX(Clg_StPt_Sch_EZ!$C$4:$I$27,MATCH(Schedules_8760!$C1084,Clg_StPt_Sch_EZ!$B$4:$B$27,0),MATCH(Schedules_8760!$F1084,Clg_StPt_Sch_EZ!$C$3:$I$3,0)),"F","C")</f>
        <v>25.555555555555554</v>
      </c>
      <c r="K1084" s="34">
        <f>CONVERT(INDEX(Clg_StPt_Sch_EZ!$C$31:$I$54,MATCH(Schedules_8760!$C1084,Clg_StPt_Sch_EZ!$B$31:$B$54,0),MATCH(Schedules_8760!$F1084,Clg_StPt_Sch_EZ!$C$30:$I$30,0)),"F","C")</f>
        <v>28.333333333333332</v>
      </c>
      <c r="L1084" s="34">
        <f>CONVERT(INDEX(DHW_StPt_Sch_EZ!$C$4:$I$27,MATCH(Schedules_8760!$C1084,DHW_StPt_Sch_EZ!$B$4:$B$27,0),MATCH(Schedules_8760!$F1084,DHW_StPt_Sch_EZ!$C$3:$I$3,0)),"F","C")</f>
        <v>53.333333333333329</v>
      </c>
      <c r="M1084" s="34">
        <f>CONVERT(INDEX(DHW_StPt_Sch_EZ!$C$31:$I$54,MATCH(Schedules_8760!$C1084,DHW_StPt_Sch_EZ!$B$31:$B$54,0),MATCH(Schedules_8760!$F1084,DHW_StPt_Sch_EZ!$C$30:$I$30,0)),"F","C")</f>
        <v>53.333333333333329</v>
      </c>
      <c r="N1084" s="12"/>
      <c r="O1084" s="12"/>
      <c r="P1084" s="12"/>
    </row>
    <row r="1085" spans="1:16" x14ac:dyDescent="0.25">
      <c r="A1085" s="35">
        <v>1084</v>
      </c>
      <c r="B1085" s="89">
        <v>46.125</v>
      </c>
      <c r="C1085" s="35">
        <f t="shared" si="80"/>
        <v>4</v>
      </c>
      <c r="D1085" s="35">
        <f t="shared" si="83"/>
        <v>46</v>
      </c>
      <c r="E1085" s="35">
        <f t="shared" si="84"/>
        <v>4</v>
      </c>
      <c r="F1085" s="35" t="str">
        <f t="shared" si="81"/>
        <v>Wednesday</v>
      </c>
      <c r="G1085" s="35">
        <f t="shared" si="82"/>
        <v>2</v>
      </c>
      <c r="H1085" s="34">
        <f>CONVERT(INDEX(Htg_StPt_Sch_EZ!$C$4:$I$27,MATCH(Schedules_8760!$C1085,Htg_StPt_Sch_EZ!$B$4:$B$27,0),MATCH(Schedules_8760!$F1085,Htg_StPt_Sch_EZ!$C$3:$I$3,0)),"F","C")</f>
        <v>20.555555555555554</v>
      </c>
      <c r="I1085" s="34">
        <f>CONVERT(INDEX(Htg_StPt_Sch_EZ!$C$31:$I$54,MATCH(Schedules_8760!$C1085,Htg_StPt_Sch_EZ!$B$31:$B$54,0),MATCH(Schedules_8760!$F1085,Htg_StPt_Sch_EZ!$C$30:$I$30,0)),"F","C")</f>
        <v>19.444444444444443</v>
      </c>
      <c r="J1085" s="34">
        <f>CONVERT(INDEX(Clg_StPt_Sch_EZ!$C$4:$I$27,MATCH(Schedules_8760!$C1085,Clg_StPt_Sch_EZ!$B$4:$B$27,0),MATCH(Schedules_8760!$F1085,Clg_StPt_Sch_EZ!$C$3:$I$3,0)),"F","C")</f>
        <v>25.555555555555554</v>
      </c>
      <c r="K1085" s="34">
        <f>CONVERT(INDEX(Clg_StPt_Sch_EZ!$C$31:$I$54,MATCH(Schedules_8760!$C1085,Clg_StPt_Sch_EZ!$B$31:$B$54,0),MATCH(Schedules_8760!$F1085,Clg_StPt_Sch_EZ!$C$30:$I$30,0)),"F","C")</f>
        <v>28.333333333333332</v>
      </c>
      <c r="L1085" s="34">
        <f>CONVERT(INDEX(DHW_StPt_Sch_EZ!$C$4:$I$27,MATCH(Schedules_8760!$C1085,DHW_StPt_Sch_EZ!$B$4:$B$27,0),MATCH(Schedules_8760!$F1085,DHW_StPt_Sch_EZ!$C$3:$I$3,0)),"F","C")</f>
        <v>53.333333333333329</v>
      </c>
      <c r="M1085" s="34">
        <f>CONVERT(INDEX(DHW_StPt_Sch_EZ!$C$31:$I$54,MATCH(Schedules_8760!$C1085,DHW_StPt_Sch_EZ!$B$31:$B$54,0),MATCH(Schedules_8760!$F1085,DHW_StPt_Sch_EZ!$C$30:$I$30,0)),"F","C")</f>
        <v>53.333333333333329</v>
      </c>
      <c r="N1085" s="12"/>
      <c r="O1085" s="12"/>
      <c r="P1085" s="12"/>
    </row>
    <row r="1086" spans="1:16" x14ac:dyDescent="0.25">
      <c r="A1086" s="35">
        <v>1085</v>
      </c>
      <c r="B1086" s="89">
        <v>46.166666666666657</v>
      </c>
      <c r="C1086" s="35">
        <f t="shared" si="80"/>
        <v>5</v>
      </c>
      <c r="D1086" s="35">
        <f t="shared" si="83"/>
        <v>46</v>
      </c>
      <c r="E1086" s="35">
        <f t="shared" si="84"/>
        <v>4</v>
      </c>
      <c r="F1086" s="35" t="str">
        <f t="shared" si="81"/>
        <v>Wednesday</v>
      </c>
      <c r="G1086" s="35">
        <f t="shared" si="82"/>
        <v>2</v>
      </c>
      <c r="H1086" s="34">
        <f>CONVERT(INDEX(Htg_StPt_Sch_EZ!$C$4:$I$27,MATCH(Schedules_8760!$C1086,Htg_StPt_Sch_EZ!$B$4:$B$27,0),MATCH(Schedules_8760!$F1086,Htg_StPt_Sch_EZ!$C$3:$I$3,0)),"F","C")</f>
        <v>20.555555555555554</v>
      </c>
      <c r="I1086" s="34">
        <f>CONVERT(INDEX(Htg_StPt_Sch_EZ!$C$31:$I$54,MATCH(Schedules_8760!$C1086,Htg_StPt_Sch_EZ!$B$31:$B$54,0),MATCH(Schedules_8760!$F1086,Htg_StPt_Sch_EZ!$C$30:$I$30,0)),"F","C")</f>
        <v>19.444444444444443</v>
      </c>
      <c r="J1086" s="34">
        <f>CONVERT(INDEX(Clg_StPt_Sch_EZ!$C$4:$I$27,MATCH(Schedules_8760!$C1086,Clg_StPt_Sch_EZ!$B$4:$B$27,0),MATCH(Schedules_8760!$F1086,Clg_StPt_Sch_EZ!$C$3:$I$3,0)),"F","C")</f>
        <v>25.555555555555554</v>
      </c>
      <c r="K1086" s="34">
        <f>CONVERT(INDEX(Clg_StPt_Sch_EZ!$C$31:$I$54,MATCH(Schedules_8760!$C1086,Clg_StPt_Sch_EZ!$B$31:$B$54,0),MATCH(Schedules_8760!$F1086,Clg_StPt_Sch_EZ!$C$30:$I$30,0)),"F","C")</f>
        <v>28.333333333333332</v>
      </c>
      <c r="L1086" s="34">
        <f>CONVERT(INDEX(DHW_StPt_Sch_EZ!$C$4:$I$27,MATCH(Schedules_8760!$C1086,DHW_StPt_Sch_EZ!$B$4:$B$27,0),MATCH(Schedules_8760!$F1086,DHW_StPt_Sch_EZ!$C$3:$I$3,0)),"F","C")</f>
        <v>53.333333333333329</v>
      </c>
      <c r="M1086" s="34">
        <f>CONVERT(INDEX(DHW_StPt_Sch_EZ!$C$31:$I$54,MATCH(Schedules_8760!$C1086,DHW_StPt_Sch_EZ!$B$31:$B$54,0),MATCH(Schedules_8760!$F1086,DHW_StPt_Sch_EZ!$C$30:$I$30,0)),"F","C")</f>
        <v>53.333333333333329</v>
      </c>
      <c r="N1086" s="12"/>
      <c r="O1086" s="12"/>
      <c r="P1086" s="12"/>
    </row>
    <row r="1087" spans="1:16" x14ac:dyDescent="0.25">
      <c r="A1087" s="35">
        <v>1086</v>
      </c>
      <c r="B1087" s="89">
        <v>46.208333333333343</v>
      </c>
      <c r="C1087" s="35">
        <f t="shared" si="80"/>
        <v>6</v>
      </c>
      <c r="D1087" s="35">
        <f t="shared" si="83"/>
        <v>46</v>
      </c>
      <c r="E1087" s="35">
        <f t="shared" si="84"/>
        <v>4</v>
      </c>
      <c r="F1087" s="35" t="str">
        <f t="shared" si="81"/>
        <v>Wednesday</v>
      </c>
      <c r="G1087" s="35">
        <f t="shared" si="82"/>
        <v>2</v>
      </c>
      <c r="H1087" s="34">
        <f>CONVERT(INDEX(Htg_StPt_Sch_EZ!$C$4:$I$27,MATCH(Schedules_8760!$C1087,Htg_StPt_Sch_EZ!$B$4:$B$27,0),MATCH(Schedules_8760!$F1087,Htg_StPt_Sch_EZ!$C$3:$I$3,0)),"F","C")</f>
        <v>20.555555555555554</v>
      </c>
      <c r="I1087" s="34">
        <f>CONVERT(INDEX(Htg_StPt_Sch_EZ!$C$31:$I$54,MATCH(Schedules_8760!$C1087,Htg_StPt_Sch_EZ!$B$31:$B$54,0),MATCH(Schedules_8760!$F1087,Htg_StPt_Sch_EZ!$C$30:$I$30,0)),"F","C")</f>
        <v>19.444444444444443</v>
      </c>
      <c r="J1087" s="34">
        <f>CONVERT(INDEX(Clg_StPt_Sch_EZ!$C$4:$I$27,MATCH(Schedules_8760!$C1087,Clg_StPt_Sch_EZ!$B$4:$B$27,0),MATCH(Schedules_8760!$F1087,Clg_StPt_Sch_EZ!$C$3:$I$3,0)),"F","C")</f>
        <v>25.555555555555554</v>
      </c>
      <c r="K1087" s="34">
        <f>CONVERT(INDEX(Clg_StPt_Sch_EZ!$C$31:$I$54,MATCH(Schedules_8760!$C1087,Clg_StPt_Sch_EZ!$B$31:$B$54,0),MATCH(Schedules_8760!$F1087,Clg_StPt_Sch_EZ!$C$30:$I$30,0)),"F","C")</f>
        <v>28.333333333333332</v>
      </c>
      <c r="L1087" s="34">
        <f>CONVERT(INDEX(DHW_StPt_Sch_EZ!$C$4:$I$27,MATCH(Schedules_8760!$C1087,DHW_StPt_Sch_EZ!$B$4:$B$27,0),MATCH(Schedules_8760!$F1087,DHW_StPt_Sch_EZ!$C$3:$I$3,0)),"F","C")</f>
        <v>53.333333333333329</v>
      </c>
      <c r="M1087" s="34">
        <f>CONVERT(INDEX(DHW_StPt_Sch_EZ!$C$31:$I$54,MATCH(Schedules_8760!$C1087,DHW_StPt_Sch_EZ!$B$31:$B$54,0),MATCH(Schedules_8760!$F1087,DHW_StPt_Sch_EZ!$C$30:$I$30,0)),"F","C")</f>
        <v>53.333333333333329</v>
      </c>
      <c r="N1087" s="12"/>
      <c r="O1087" s="12"/>
      <c r="P1087" s="12"/>
    </row>
    <row r="1088" spans="1:16" x14ac:dyDescent="0.25">
      <c r="A1088" s="35">
        <v>1087</v>
      </c>
      <c r="B1088" s="89">
        <v>46.25</v>
      </c>
      <c r="C1088" s="35">
        <f t="shared" si="80"/>
        <v>7</v>
      </c>
      <c r="D1088" s="35">
        <f t="shared" si="83"/>
        <v>46</v>
      </c>
      <c r="E1088" s="35">
        <f t="shared" si="84"/>
        <v>4</v>
      </c>
      <c r="F1088" s="35" t="str">
        <f t="shared" si="81"/>
        <v>Wednesday</v>
      </c>
      <c r="G1088" s="35">
        <f t="shared" si="82"/>
        <v>2</v>
      </c>
      <c r="H1088" s="34">
        <f>CONVERT(INDEX(Htg_StPt_Sch_EZ!$C$4:$I$27,MATCH(Schedules_8760!$C1088,Htg_StPt_Sch_EZ!$B$4:$B$27,0),MATCH(Schedules_8760!$F1088,Htg_StPt_Sch_EZ!$C$3:$I$3,0)),"F","C")</f>
        <v>20.555555555555554</v>
      </c>
      <c r="I1088" s="34">
        <f>CONVERT(INDEX(Htg_StPt_Sch_EZ!$C$31:$I$54,MATCH(Schedules_8760!$C1088,Htg_StPt_Sch_EZ!$B$31:$B$54,0),MATCH(Schedules_8760!$F1088,Htg_StPt_Sch_EZ!$C$30:$I$30,0)),"F","C")</f>
        <v>19.444444444444443</v>
      </c>
      <c r="J1088" s="34">
        <f>CONVERT(INDEX(Clg_StPt_Sch_EZ!$C$4:$I$27,MATCH(Schedules_8760!$C1088,Clg_StPt_Sch_EZ!$B$4:$B$27,0),MATCH(Schedules_8760!$F1088,Clg_StPt_Sch_EZ!$C$3:$I$3,0)),"F","C")</f>
        <v>25.555555555555554</v>
      </c>
      <c r="K1088" s="34">
        <f>CONVERT(INDEX(Clg_StPt_Sch_EZ!$C$31:$I$54,MATCH(Schedules_8760!$C1088,Clg_StPt_Sch_EZ!$B$31:$B$54,0),MATCH(Schedules_8760!$F1088,Clg_StPt_Sch_EZ!$C$30:$I$30,0)),"F","C")</f>
        <v>28.333333333333332</v>
      </c>
      <c r="L1088" s="34">
        <f>CONVERT(INDEX(DHW_StPt_Sch_EZ!$C$4:$I$27,MATCH(Schedules_8760!$C1088,DHW_StPt_Sch_EZ!$B$4:$B$27,0),MATCH(Schedules_8760!$F1088,DHW_StPt_Sch_EZ!$C$3:$I$3,0)),"F","C")</f>
        <v>53.333333333333329</v>
      </c>
      <c r="M1088" s="34">
        <f>CONVERT(INDEX(DHW_StPt_Sch_EZ!$C$31:$I$54,MATCH(Schedules_8760!$C1088,DHW_StPt_Sch_EZ!$B$31:$B$54,0),MATCH(Schedules_8760!$F1088,DHW_StPt_Sch_EZ!$C$30:$I$30,0)),"F","C")</f>
        <v>53.333333333333329</v>
      </c>
      <c r="N1088" s="12"/>
      <c r="O1088" s="12"/>
      <c r="P1088" s="12"/>
    </row>
    <row r="1089" spans="1:16" x14ac:dyDescent="0.25">
      <c r="A1089" s="35">
        <v>1088</v>
      </c>
      <c r="B1089" s="89">
        <v>46.291666666666657</v>
      </c>
      <c r="C1089" s="35">
        <f t="shared" si="80"/>
        <v>8</v>
      </c>
      <c r="D1089" s="35">
        <f t="shared" si="83"/>
        <v>46</v>
      </c>
      <c r="E1089" s="35">
        <f t="shared" si="84"/>
        <v>4</v>
      </c>
      <c r="F1089" s="35" t="str">
        <f t="shared" si="81"/>
        <v>Wednesday</v>
      </c>
      <c r="G1089" s="35">
        <f t="shared" si="82"/>
        <v>2</v>
      </c>
      <c r="H1089" s="34">
        <f>CONVERT(INDEX(Htg_StPt_Sch_EZ!$C$4:$I$27,MATCH(Schedules_8760!$C1089,Htg_StPt_Sch_EZ!$B$4:$B$27,0),MATCH(Schedules_8760!$F1089,Htg_StPt_Sch_EZ!$C$3:$I$3,0)),"F","C")</f>
        <v>20.555555555555554</v>
      </c>
      <c r="I1089" s="34">
        <f>CONVERT(INDEX(Htg_StPt_Sch_EZ!$C$31:$I$54,MATCH(Schedules_8760!$C1089,Htg_StPt_Sch_EZ!$B$31:$B$54,0),MATCH(Schedules_8760!$F1089,Htg_StPt_Sch_EZ!$C$30:$I$30,0)),"F","C")</f>
        <v>19.444444444444443</v>
      </c>
      <c r="J1089" s="34">
        <f>CONVERT(INDEX(Clg_StPt_Sch_EZ!$C$4:$I$27,MATCH(Schedules_8760!$C1089,Clg_StPt_Sch_EZ!$B$4:$B$27,0),MATCH(Schedules_8760!$F1089,Clg_StPt_Sch_EZ!$C$3:$I$3,0)),"F","C")</f>
        <v>25.555555555555554</v>
      </c>
      <c r="K1089" s="34">
        <f>CONVERT(INDEX(Clg_StPt_Sch_EZ!$C$31:$I$54,MATCH(Schedules_8760!$C1089,Clg_StPt_Sch_EZ!$B$31:$B$54,0),MATCH(Schedules_8760!$F1089,Clg_StPt_Sch_EZ!$C$30:$I$30,0)),"F","C")</f>
        <v>25</v>
      </c>
      <c r="L1089" s="34">
        <f>CONVERT(INDEX(DHW_StPt_Sch_EZ!$C$4:$I$27,MATCH(Schedules_8760!$C1089,DHW_StPt_Sch_EZ!$B$4:$B$27,0),MATCH(Schedules_8760!$F1089,DHW_StPt_Sch_EZ!$C$3:$I$3,0)),"F","C")</f>
        <v>53.333333333333329</v>
      </c>
      <c r="M1089" s="34">
        <f>CONVERT(INDEX(DHW_StPt_Sch_EZ!$C$31:$I$54,MATCH(Schedules_8760!$C1089,DHW_StPt_Sch_EZ!$B$31:$B$54,0),MATCH(Schedules_8760!$F1089,DHW_StPt_Sch_EZ!$C$30:$I$30,0)),"F","C")</f>
        <v>53.333333333333329</v>
      </c>
      <c r="N1089" s="12"/>
      <c r="O1089" s="12"/>
      <c r="P1089" s="12"/>
    </row>
    <row r="1090" spans="1:16" x14ac:dyDescent="0.25">
      <c r="A1090" s="35">
        <v>1089</v>
      </c>
      <c r="B1090" s="89">
        <v>46.333333333333343</v>
      </c>
      <c r="C1090" s="35">
        <f t="shared" ref="C1090:C1153" si="85">HOUR(B1090)+1</f>
        <v>9</v>
      </c>
      <c r="D1090" s="35">
        <f t="shared" si="83"/>
        <v>46</v>
      </c>
      <c r="E1090" s="35">
        <f t="shared" si="84"/>
        <v>4</v>
      </c>
      <c r="F1090" s="35" t="str">
        <f t="shared" ref="F1090:F1153" si="86">IF(E1090=1,"Sunday",IF(E1090=2,"Monday",IF(E1090=3,"Tuesday",IF(E1090=4,"Wednesday",IF(E1090=5,"Thursday",IF(E1090=6,"Friday","Saturday"))))))</f>
        <v>Wednesday</v>
      </c>
      <c r="G1090" s="35">
        <f t="shared" ref="G1090:G1153" si="87">MONTH(B1090)</f>
        <v>2</v>
      </c>
      <c r="H1090" s="34">
        <f>CONVERT(INDEX(Htg_StPt_Sch_EZ!$C$4:$I$27,MATCH(Schedules_8760!$C1090,Htg_StPt_Sch_EZ!$B$4:$B$27,0),MATCH(Schedules_8760!$F1090,Htg_StPt_Sch_EZ!$C$3:$I$3,0)),"F","C")</f>
        <v>20.555555555555554</v>
      </c>
      <c r="I1090" s="34">
        <f>CONVERT(INDEX(Htg_StPt_Sch_EZ!$C$31:$I$54,MATCH(Schedules_8760!$C1090,Htg_StPt_Sch_EZ!$B$31:$B$54,0),MATCH(Schedules_8760!$F1090,Htg_StPt_Sch_EZ!$C$30:$I$30,0)),"F","C")</f>
        <v>19.444444444444443</v>
      </c>
      <c r="J1090" s="34">
        <f>CONVERT(INDEX(Clg_StPt_Sch_EZ!$C$4:$I$27,MATCH(Schedules_8760!$C1090,Clg_StPt_Sch_EZ!$B$4:$B$27,0),MATCH(Schedules_8760!$F1090,Clg_StPt_Sch_EZ!$C$3:$I$3,0)),"F","C")</f>
        <v>25.555555555555554</v>
      </c>
      <c r="K1090" s="34">
        <f>CONVERT(INDEX(Clg_StPt_Sch_EZ!$C$31:$I$54,MATCH(Schedules_8760!$C1090,Clg_StPt_Sch_EZ!$B$31:$B$54,0),MATCH(Schedules_8760!$F1090,Clg_StPt_Sch_EZ!$C$30:$I$30,0)),"F","C")</f>
        <v>25</v>
      </c>
      <c r="L1090" s="34">
        <f>CONVERT(INDEX(DHW_StPt_Sch_EZ!$C$4:$I$27,MATCH(Schedules_8760!$C1090,DHW_StPt_Sch_EZ!$B$4:$B$27,0),MATCH(Schedules_8760!$F1090,DHW_StPt_Sch_EZ!$C$3:$I$3,0)),"F","C")</f>
        <v>53.333333333333329</v>
      </c>
      <c r="M1090" s="34">
        <f>CONVERT(INDEX(DHW_StPt_Sch_EZ!$C$31:$I$54,MATCH(Schedules_8760!$C1090,DHW_StPt_Sch_EZ!$B$31:$B$54,0),MATCH(Schedules_8760!$F1090,DHW_StPt_Sch_EZ!$C$30:$I$30,0)),"F","C")</f>
        <v>53.333333333333329</v>
      </c>
      <c r="N1090" s="12"/>
      <c r="O1090" s="12"/>
      <c r="P1090" s="12"/>
    </row>
    <row r="1091" spans="1:16" x14ac:dyDescent="0.25">
      <c r="A1091" s="35">
        <v>1090</v>
      </c>
      <c r="B1091" s="89">
        <v>46.375</v>
      </c>
      <c r="C1091" s="35">
        <f t="shared" si="85"/>
        <v>10</v>
      </c>
      <c r="D1091" s="35">
        <f t="shared" ref="D1091:D1154" si="88">IF(C1091=1,D1090+1,D1090)</f>
        <v>46</v>
      </c>
      <c r="E1091" s="35">
        <f t="shared" ref="E1091:E1154" si="89">IF(AND(C1091=1,E1090=7),1,IF(C1091=1,E1090+1,E1090))</f>
        <v>4</v>
      </c>
      <c r="F1091" s="35" t="str">
        <f t="shared" si="86"/>
        <v>Wednesday</v>
      </c>
      <c r="G1091" s="35">
        <f t="shared" si="87"/>
        <v>2</v>
      </c>
      <c r="H1091" s="34">
        <f>CONVERT(INDEX(Htg_StPt_Sch_EZ!$C$4:$I$27,MATCH(Schedules_8760!$C1091,Htg_StPt_Sch_EZ!$B$4:$B$27,0),MATCH(Schedules_8760!$F1091,Htg_StPt_Sch_EZ!$C$3:$I$3,0)),"F","C")</f>
        <v>20.555555555555554</v>
      </c>
      <c r="I1091" s="34">
        <f>CONVERT(INDEX(Htg_StPt_Sch_EZ!$C$31:$I$54,MATCH(Schedules_8760!$C1091,Htg_StPt_Sch_EZ!$B$31:$B$54,0),MATCH(Schedules_8760!$F1091,Htg_StPt_Sch_EZ!$C$30:$I$30,0)),"F","C")</f>
        <v>19.444444444444443</v>
      </c>
      <c r="J1091" s="34">
        <f>CONVERT(INDEX(Clg_StPt_Sch_EZ!$C$4:$I$27,MATCH(Schedules_8760!$C1091,Clg_StPt_Sch_EZ!$B$4:$B$27,0),MATCH(Schedules_8760!$F1091,Clg_StPt_Sch_EZ!$C$3:$I$3,0)),"F","C")</f>
        <v>25.555555555555554</v>
      </c>
      <c r="K1091" s="34">
        <f>CONVERT(INDEX(Clg_StPt_Sch_EZ!$C$31:$I$54,MATCH(Schedules_8760!$C1091,Clg_StPt_Sch_EZ!$B$31:$B$54,0),MATCH(Schedules_8760!$F1091,Clg_StPt_Sch_EZ!$C$30:$I$30,0)),"F","C")</f>
        <v>25</v>
      </c>
      <c r="L1091" s="34">
        <f>CONVERT(INDEX(DHW_StPt_Sch_EZ!$C$4:$I$27,MATCH(Schedules_8760!$C1091,DHW_StPt_Sch_EZ!$B$4:$B$27,0),MATCH(Schedules_8760!$F1091,DHW_StPt_Sch_EZ!$C$3:$I$3,0)),"F","C")</f>
        <v>53.333333333333329</v>
      </c>
      <c r="M1091" s="34">
        <f>CONVERT(INDEX(DHW_StPt_Sch_EZ!$C$31:$I$54,MATCH(Schedules_8760!$C1091,DHW_StPt_Sch_EZ!$B$31:$B$54,0),MATCH(Schedules_8760!$F1091,DHW_StPt_Sch_EZ!$C$30:$I$30,0)),"F","C")</f>
        <v>53.333333333333329</v>
      </c>
      <c r="N1091" s="12"/>
      <c r="O1091" s="12"/>
      <c r="P1091" s="12"/>
    </row>
    <row r="1092" spans="1:16" x14ac:dyDescent="0.25">
      <c r="A1092" s="35">
        <v>1091</v>
      </c>
      <c r="B1092" s="89">
        <v>46.416666666666657</v>
      </c>
      <c r="C1092" s="35">
        <f t="shared" si="85"/>
        <v>11</v>
      </c>
      <c r="D1092" s="35">
        <f t="shared" si="88"/>
        <v>46</v>
      </c>
      <c r="E1092" s="35">
        <f t="shared" si="89"/>
        <v>4</v>
      </c>
      <c r="F1092" s="35" t="str">
        <f t="shared" si="86"/>
        <v>Wednesday</v>
      </c>
      <c r="G1092" s="35">
        <f t="shared" si="87"/>
        <v>2</v>
      </c>
      <c r="H1092" s="34">
        <f>CONVERT(INDEX(Htg_StPt_Sch_EZ!$C$4:$I$27,MATCH(Schedules_8760!$C1092,Htg_StPt_Sch_EZ!$B$4:$B$27,0),MATCH(Schedules_8760!$F1092,Htg_StPt_Sch_EZ!$C$3:$I$3,0)),"F","C")</f>
        <v>20.555555555555554</v>
      </c>
      <c r="I1092" s="34">
        <f>CONVERT(INDEX(Htg_StPt_Sch_EZ!$C$31:$I$54,MATCH(Schedules_8760!$C1092,Htg_StPt_Sch_EZ!$B$31:$B$54,0),MATCH(Schedules_8760!$F1092,Htg_StPt_Sch_EZ!$C$30:$I$30,0)),"F","C")</f>
        <v>19.444444444444443</v>
      </c>
      <c r="J1092" s="34">
        <f>CONVERT(INDEX(Clg_StPt_Sch_EZ!$C$4:$I$27,MATCH(Schedules_8760!$C1092,Clg_StPt_Sch_EZ!$B$4:$B$27,0),MATCH(Schedules_8760!$F1092,Clg_StPt_Sch_EZ!$C$3:$I$3,0)),"F","C")</f>
        <v>25.555555555555554</v>
      </c>
      <c r="K1092" s="34">
        <f>CONVERT(INDEX(Clg_StPt_Sch_EZ!$C$31:$I$54,MATCH(Schedules_8760!$C1092,Clg_StPt_Sch_EZ!$B$31:$B$54,0),MATCH(Schedules_8760!$F1092,Clg_StPt_Sch_EZ!$C$30:$I$30,0)),"F","C")</f>
        <v>25</v>
      </c>
      <c r="L1092" s="34">
        <f>CONVERT(INDEX(DHW_StPt_Sch_EZ!$C$4:$I$27,MATCH(Schedules_8760!$C1092,DHW_StPt_Sch_EZ!$B$4:$B$27,0),MATCH(Schedules_8760!$F1092,DHW_StPt_Sch_EZ!$C$3:$I$3,0)),"F","C")</f>
        <v>53.333333333333329</v>
      </c>
      <c r="M1092" s="34">
        <f>CONVERT(INDEX(DHW_StPt_Sch_EZ!$C$31:$I$54,MATCH(Schedules_8760!$C1092,DHW_StPt_Sch_EZ!$B$31:$B$54,0),MATCH(Schedules_8760!$F1092,DHW_StPt_Sch_EZ!$C$30:$I$30,0)),"F","C")</f>
        <v>53.333333333333329</v>
      </c>
      <c r="N1092" s="12"/>
      <c r="O1092" s="12"/>
      <c r="P1092" s="12"/>
    </row>
    <row r="1093" spans="1:16" x14ac:dyDescent="0.25">
      <c r="A1093" s="35">
        <v>1092</v>
      </c>
      <c r="B1093" s="89">
        <v>46.458333333333343</v>
      </c>
      <c r="C1093" s="35">
        <f t="shared" si="85"/>
        <v>12</v>
      </c>
      <c r="D1093" s="35">
        <f t="shared" si="88"/>
        <v>46</v>
      </c>
      <c r="E1093" s="35">
        <f t="shared" si="89"/>
        <v>4</v>
      </c>
      <c r="F1093" s="35" t="str">
        <f t="shared" si="86"/>
        <v>Wednesday</v>
      </c>
      <c r="G1093" s="35">
        <f t="shared" si="87"/>
        <v>2</v>
      </c>
      <c r="H1093" s="34">
        <f>CONVERT(INDEX(Htg_StPt_Sch_EZ!$C$4:$I$27,MATCH(Schedules_8760!$C1093,Htg_StPt_Sch_EZ!$B$4:$B$27,0),MATCH(Schedules_8760!$F1093,Htg_StPt_Sch_EZ!$C$3:$I$3,0)),"F","C")</f>
        <v>20.555555555555554</v>
      </c>
      <c r="I1093" s="34">
        <f>CONVERT(INDEX(Htg_StPt_Sch_EZ!$C$31:$I$54,MATCH(Schedules_8760!$C1093,Htg_StPt_Sch_EZ!$B$31:$B$54,0),MATCH(Schedules_8760!$F1093,Htg_StPt_Sch_EZ!$C$30:$I$30,0)),"F","C")</f>
        <v>19.444444444444443</v>
      </c>
      <c r="J1093" s="34">
        <f>CONVERT(INDEX(Clg_StPt_Sch_EZ!$C$4:$I$27,MATCH(Schedules_8760!$C1093,Clg_StPt_Sch_EZ!$B$4:$B$27,0),MATCH(Schedules_8760!$F1093,Clg_StPt_Sch_EZ!$C$3:$I$3,0)),"F","C")</f>
        <v>25.555555555555554</v>
      </c>
      <c r="K1093" s="34">
        <f>CONVERT(INDEX(Clg_StPt_Sch_EZ!$C$31:$I$54,MATCH(Schedules_8760!$C1093,Clg_StPt_Sch_EZ!$B$31:$B$54,0),MATCH(Schedules_8760!$F1093,Clg_StPt_Sch_EZ!$C$30:$I$30,0)),"F","C")</f>
        <v>25</v>
      </c>
      <c r="L1093" s="34">
        <f>CONVERT(INDEX(DHW_StPt_Sch_EZ!$C$4:$I$27,MATCH(Schedules_8760!$C1093,DHW_StPt_Sch_EZ!$B$4:$B$27,0),MATCH(Schedules_8760!$F1093,DHW_StPt_Sch_EZ!$C$3:$I$3,0)),"F","C")</f>
        <v>53.333333333333329</v>
      </c>
      <c r="M1093" s="34">
        <f>CONVERT(INDEX(DHW_StPt_Sch_EZ!$C$31:$I$54,MATCH(Schedules_8760!$C1093,DHW_StPt_Sch_EZ!$B$31:$B$54,0),MATCH(Schedules_8760!$F1093,DHW_StPt_Sch_EZ!$C$30:$I$30,0)),"F","C")</f>
        <v>53.333333333333329</v>
      </c>
      <c r="N1093" s="12"/>
      <c r="O1093" s="12"/>
      <c r="P1093" s="12"/>
    </row>
    <row r="1094" spans="1:16" x14ac:dyDescent="0.25">
      <c r="A1094" s="35">
        <v>1093</v>
      </c>
      <c r="B1094" s="89">
        <v>46.5</v>
      </c>
      <c r="C1094" s="35">
        <f t="shared" si="85"/>
        <v>13</v>
      </c>
      <c r="D1094" s="35">
        <f t="shared" si="88"/>
        <v>46</v>
      </c>
      <c r="E1094" s="35">
        <f t="shared" si="89"/>
        <v>4</v>
      </c>
      <c r="F1094" s="35" t="str">
        <f t="shared" si="86"/>
        <v>Wednesday</v>
      </c>
      <c r="G1094" s="35">
        <f t="shared" si="87"/>
        <v>2</v>
      </c>
      <c r="H1094" s="34">
        <f>CONVERT(INDEX(Htg_StPt_Sch_EZ!$C$4:$I$27,MATCH(Schedules_8760!$C1094,Htg_StPt_Sch_EZ!$B$4:$B$27,0),MATCH(Schedules_8760!$F1094,Htg_StPt_Sch_EZ!$C$3:$I$3,0)),"F","C")</f>
        <v>20.555555555555554</v>
      </c>
      <c r="I1094" s="34">
        <f>CONVERT(INDEX(Htg_StPt_Sch_EZ!$C$31:$I$54,MATCH(Schedules_8760!$C1094,Htg_StPt_Sch_EZ!$B$31:$B$54,0),MATCH(Schedules_8760!$F1094,Htg_StPt_Sch_EZ!$C$30:$I$30,0)),"F","C")</f>
        <v>19.444444444444443</v>
      </c>
      <c r="J1094" s="34">
        <f>CONVERT(INDEX(Clg_StPt_Sch_EZ!$C$4:$I$27,MATCH(Schedules_8760!$C1094,Clg_StPt_Sch_EZ!$B$4:$B$27,0),MATCH(Schedules_8760!$F1094,Clg_StPt_Sch_EZ!$C$3:$I$3,0)),"F","C")</f>
        <v>25.555555555555554</v>
      </c>
      <c r="K1094" s="34">
        <f>CONVERT(INDEX(Clg_StPt_Sch_EZ!$C$31:$I$54,MATCH(Schedules_8760!$C1094,Clg_StPt_Sch_EZ!$B$31:$B$54,0),MATCH(Schedules_8760!$F1094,Clg_StPt_Sch_EZ!$C$30:$I$30,0)),"F","C")</f>
        <v>25</v>
      </c>
      <c r="L1094" s="34">
        <f>CONVERT(INDEX(DHW_StPt_Sch_EZ!$C$4:$I$27,MATCH(Schedules_8760!$C1094,DHW_StPt_Sch_EZ!$B$4:$B$27,0),MATCH(Schedules_8760!$F1094,DHW_StPt_Sch_EZ!$C$3:$I$3,0)),"F","C")</f>
        <v>53.333333333333329</v>
      </c>
      <c r="M1094" s="34">
        <f>CONVERT(INDEX(DHW_StPt_Sch_EZ!$C$31:$I$54,MATCH(Schedules_8760!$C1094,DHW_StPt_Sch_EZ!$B$31:$B$54,0),MATCH(Schedules_8760!$F1094,DHW_StPt_Sch_EZ!$C$30:$I$30,0)),"F","C")</f>
        <v>53.333333333333329</v>
      </c>
      <c r="N1094" s="12"/>
      <c r="O1094" s="12"/>
      <c r="P1094" s="12"/>
    </row>
    <row r="1095" spans="1:16" x14ac:dyDescent="0.25">
      <c r="A1095" s="35">
        <v>1094</v>
      </c>
      <c r="B1095" s="89">
        <v>46.541666666666657</v>
      </c>
      <c r="C1095" s="35">
        <f t="shared" si="85"/>
        <v>14</v>
      </c>
      <c r="D1095" s="35">
        <f t="shared" si="88"/>
        <v>46</v>
      </c>
      <c r="E1095" s="35">
        <f t="shared" si="89"/>
        <v>4</v>
      </c>
      <c r="F1095" s="35" t="str">
        <f t="shared" si="86"/>
        <v>Wednesday</v>
      </c>
      <c r="G1095" s="35">
        <f t="shared" si="87"/>
        <v>2</v>
      </c>
      <c r="H1095" s="34">
        <f>CONVERT(INDEX(Htg_StPt_Sch_EZ!$C$4:$I$27,MATCH(Schedules_8760!$C1095,Htg_StPt_Sch_EZ!$B$4:$B$27,0),MATCH(Schedules_8760!$F1095,Htg_StPt_Sch_EZ!$C$3:$I$3,0)),"F","C")</f>
        <v>20.555555555555554</v>
      </c>
      <c r="I1095" s="34">
        <f>CONVERT(INDEX(Htg_StPt_Sch_EZ!$C$31:$I$54,MATCH(Schedules_8760!$C1095,Htg_StPt_Sch_EZ!$B$31:$B$54,0),MATCH(Schedules_8760!$F1095,Htg_StPt_Sch_EZ!$C$30:$I$30,0)),"F","C")</f>
        <v>19.444444444444443</v>
      </c>
      <c r="J1095" s="34">
        <f>CONVERT(INDEX(Clg_StPt_Sch_EZ!$C$4:$I$27,MATCH(Schedules_8760!$C1095,Clg_StPt_Sch_EZ!$B$4:$B$27,0),MATCH(Schedules_8760!$F1095,Clg_StPt_Sch_EZ!$C$3:$I$3,0)),"F","C")</f>
        <v>25.555555555555554</v>
      </c>
      <c r="K1095" s="34">
        <f>CONVERT(INDEX(Clg_StPt_Sch_EZ!$C$31:$I$54,MATCH(Schedules_8760!$C1095,Clg_StPt_Sch_EZ!$B$31:$B$54,0),MATCH(Schedules_8760!$F1095,Clg_StPt_Sch_EZ!$C$30:$I$30,0)),"F","C")</f>
        <v>25</v>
      </c>
      <c r="L1095" s="34">
        <f>CONVERT(INDEX(DHW_StPt_Sch_EZ!$C$4:$I$27,MATCH(Schedules_8760!$C1095,DHW_StPt_Sch_EZ!$B$4:$B$27,0),MATCH(Schedules_8760!$F1095,DHW_StPt_Sch_EZ!$C$3:$I$3,0)),"F","C")</f>
        <v>53.333333333333329</v>
      </c>
      <c r="M1095" s="34">
        <f>CONVERT(INDEX(DHW_StPt_Sch_EZ!$C$31:$I$54,MATCH(Schedules_8760!$C1095,DHW_StPt_Sch_EZ!$B$31:$B$54,0),MATCH(Schedules_8760!$F1095,DHW_StPt_Sch_EZ!$C$30:$I$30,0)),"F","C")</f>
        <v>53.333333333333329</v>
      </c>
      <c r="N1095" s="12"/>
      <c r="O1095" s="12"/>
      <c r="P1095" s="12"/>
    </row>
    <row r="1096" spans="1:16" x14ac:dyDescent="0.25">
      <c r="A1096" s="35">
        <v>1095</v>
      </c>
      <c r="B1096" s="89">
        <v>46.583333333333343</v>
      </c>
      <c r="C1096" s="35">
        <f t="shared" si="85"/>
        <v>15</v>
      </c>
      <c r="D1096" s="35">
        <f t="shared" si="88"/>
        <v>46</v>
      </c>
      <c r="E1096" s="35">
        <f t="shared" si="89"/>
        <v>4</v>
      </c>
      <c r="F1096" s="35" t="str">
        <f t="shared" si="86"/>
        <v>Wednesday</v>
      </c>
      <c r="G1096" s="35">
        <f t="shared" si="87"/>
        <v>2</v>
      </c>
      <c r="H1096" s="34">
        <f>CONVERT(INDEX(Htg_StPt_Sch_EZ!$C$4:$I$27,MATCH(Schedules_8760!$C1096,Htg_StPt_Sch_EZ!$B$4:$B$27,0),MATCH(Schedules_8760!$F1096,Htg_StPt_Sch_EZ!$C$3:$I$3,0)),"F","C")</f>
        <v>20.555555555555554</v>
      </c>
      <c r="I1096" s="34">
        <f>CONVERT(INDEX(Htg_StPt_Sch_EZ!$C$31:$I$54,MATCH(Schedules_8760!$C1096,Htg_StPt_Sch_EZ!$B$31:$B$54,0),MATCH(Schedules_8760!$F1096,Htg_StPt_Sch_EZ!$C$30:$I$30,0)),"F","C")</f>
        <v>21.111111111111111</v>
      </c>
      <c r="J1096" s="34">
        <f>CONVERT(INDEX(Clg_StPt_Sch_EZ!$C$4:$I$27,MATCH(Schedules_8760!$C1096,Clg_StPt_Sch_EZ!$B$4:$B$27,0),MATCH(Schedules_8760!$F1096,Clg_StPt_Sch_EZ!$C$3:$I$3,0)),"F","C")</f>
        <v>25.555555555555554</v>
      </c>
      <c r="K1096" s="34">
        <f>CONVERT(INDEX(Clg_StPt_Sch_EZ!$C$31:$I$54,MATCH(Schedules_8760!$C1096,Clg_StPt_Sch_EZ!$B$31:$B$54,0),MATCH(Schedules_8760!$F1096,Clg_StPt_Sch_EZ!$C$30:$I$30,0)),"F","C")</f>
        <v>25</v>
      </c>
      <c r="L1096" s="34">
        <f>CONVERT(INDEX(DHW_StPt_Sch_EZ!$C$4:$I$27,MATCH(Schedules_8760!$C1096,DHW_StPt_Sch_EZ!$B$4:$B$27,0),MATCH(Schedules_8760!$F1096,DHW_StPt_Sch_EZ!$C$3:$I$3,0)),"F","C")</f>
        <v>53.333333333333329</v>
      </c>
      <c r="M1096" s="34">
        <f>CONVERT(INDEX(DHW_StPt_Sch_EZ!$C$31:$I$54,MATCH(Schedules_8760!$C1096,DHW_StPt_Sch_EZ!$B$31:$B$54,0),MATCH(Schedules_8760!$F1096,DHW_StPt_Sch_EZ!$C$30:$I$30,0)),"F","C")</f>
        <v>53.333333333333329</v>
      </c>
      <c r="N1096" s="12"/>
      <c r="O1096" s="12"/>
      <c r="P1096" s="12"/>
    </row>
    <row r="1097" spans="1:16" x14ac:dyDescent="0.25">
      <c r="A1097" s="35">
        <v>1096</v>
      </c>
      <c r="B1097" s="89">
        <v>46.625</v>
      </c>
      <c r="C1097" s="35">
        <f t="shared" si="85"/>
        <v>16</v>
      </c>
      <c r="D1097" s="35">
        <f t="shared" si="88"/>
        <v>46</v>
      </c>
      <c r="E1097" s="35">
        <f t="shared" si="89"/>
        <v>4</v>
      </c>
      <c r="F1097" s="35" t="str">
        <f t="shared" si="86"/>
        <v>Wednesday</v>
      </c>
      <c r="G1097" s="35">
        <f t="shared" si="87"/>
        <v>2</v>
      </c>
      <c r="H1097" s="34">
        <f>CONVERT(INDEX(Htg_StPt_Sch_EZ!$C$4:$I$27,MATCH(Schedules_8760!$C1097,Htg_StPt_Sch_EZ!$B$4:$B$27,0),MATCH(Schedules_8760!$F1097,Htg_StPt_Sch_EZ!$C$3:$I$3,0)),"F","C")</f>
        <v>20.555555555555554</v>
      </c>
      <c r="I1097" s="34">
        <f>CONVERT(INDEX(Htg_StPt_Sch_EZ!$C$31:$I$54,MATCH(Schedules_8760!$C1097,Htg_StPt_Sch_EZ!$B$31:$B$54,0),MATCH(Schedules_8760!$F1097,Htg_StPt_Sch_EZ!$C$30:$I$30,0)),"F","C")</f>
        <v>21.111111111111111</v>
      </c>
      <c r="J1097" s="34">
        <f>CONVERT(INDEX(Clg_StPt_Sch_EZ!$C$4:$I$27,MATCH(Schedules_8760!$C1097,Clg_StPt_Sch_EZ!$B$4:$B$27,0),MATCH(Schedules_8760!$F1097,Clg_StPt_Sch_EZ!$C$3:$I$3,0)),"F","C")</f>
        <v>25.555555555555554</v>
      </c>
      <c r="K1097" s="34">
        <f>CONVERT(INDEX(Clg_StPt_Sch_EZ!$C$31:$I$54,MATCH(Schedules_8760!$C1097,Clg_StPt_Sch_EZ!$B$31:$B$54,0),MATCH(Schedules_8760!$F1097,Clg_StPt_Sch_EZ!$C$30:$I$30,0)),"F","C")</f>
        <v>25</v>
      </c>
      <c r="L1097" s="34">
        <f>CONVERT(INDEX(DHW_StPt_Sch_EZ!$C$4:$I$27,MATCH(Schedules_8760!$C1097,DHW_StPt_Sch_EZ!$B$4:$B$27,0),MATCH(Schedules_8760!$F1097,DHW_StPt_Sch_EZ!$C$3:$I$3,0)),"F","C")</f>
        <v>53.333333333333329</v>
      </c>
      <c r="M1097" s="34">
        <f>CONVERT(INDEX(DHW_StPt_Sch_EZ!$C$31:$I$54,MATCH(Schedules_8760!$C1097,DHW_StPt_Sch_EZ!$B$31:$B$54,0),MATCH(Schedules_8760!$F1097,DHW_StPt_Sch_EZ!$C$30:$I$30,0)),"F","C")</f>
        <v>53.333333333333329</v>
      </c>
      <c r="N1097" s="12"/>
      <c r="O1097" s="12"/>
      <c r="P1097" s="12"/>
    </row>
    <row r="1098" spans="1:16" x14ac:dyDescent="0.25">
      <c r="A1098" s="35">
        <v>1097</v>
      </c>
      <c r="B1098" s="89">
        <v>46.666666666666657</v>
      </c>
      <c r="C1098" s="35">
        <f t="shared" si="85"/>
        <v>17</v>
      </c>
      <c r="D1098" s="35">
        <f t="shared" si="88"/>
        <v>46</v>
      </c>
      <c r="E1098" s="35">
        <f t="shared" si="89"/>
        <v>4</v>
      </c>
      <c r="F1098" s="35" t="str">
        <f t="shared" si="86"/>
        <v>Wednesday</v>
      </c>
      <c r="G1098" s="35">
        <f t="shared" si="87"/>
        <v>2</v>
      </c>
      <c r="H1098" s="34">
        <f>CONVERT(INDEX(Htg_StPt_Sch_EZ!$C$4:$I$27,MATCH(Schedules_8760!$C1098,Htg_StPt_Sch_EZ!$B$4:$B$27,0),MATCH(Schedules_8760!$F1098,Htg_StPt_Sch_EZ!$C$3:$I$3,0)),"F","C")</f>
        <v>20.555555555555554</v>
      </c>
      <c r="I1098" s="34">
        <f>CONVERT(INDEX(Htg_StPt_Sch_EZ!$C$31:$I$54,MATCH(Schedules_8760!$C1098,Htg_StPt_Sch_EZ!$B$31:$B$54,0),MATCH(Schedules_8760!$F1098,Htg_StPt_Sch_EZ!$C$30:$I$30,0)),"F","C")</f>
        <v>17.777777777777779</v>
      </c>
      <c r="J1098" s="34">
        <f>CONVERT(INDEX(Clg_StPt_Sch_EZ!$C$4:$I$27,MATCH(Schedules_8760!$C1098,Clg_StPt_Sch_EZ!$B$4:$B$27,0),MATCH(Schedules_8760!$F1098,Clg_StPt_Sch_EZ!$C$3:$I$3,0)),"F","C")</f>
        <v>25.555555555555554</v>
      </c>
      <c r="K1098" s="34">
        <f>CONVERT(INDEX(Clg_StPt_Sch_EZ!$C$31:$I$54,MATCH(Schedules_8760!$C1098,Clg_StPt_Sch_EZ!$B$31:$B$54,0),MATCH(Schedules_8760!$F1098,Clg_StPt_Sch_EZ!$C$30:$I$30,0)),"F","C")</f>
        <v>25</v>
      </c>
      <c r="L1098" s="34">
        <f>CONVERT(INDEX(DHW_StPt_Sch_EZ!$C$4:$I$27,MATCH(Schedules_8760!$C1098,DHW_StPt_Sch_EZ!$B$4:$B$27,0),MATCH(Schedules_8760!$F1098,DHW_StPt_Sch_EZ!$C$3:$I$3,0)),"F","C")</f>
        <v>53.333333333333329</v>
      </c>
      <c r="M1098" s="34">
        <f>CONVERT(INDEX(DHW_StPt_Sch_EZ!$C$31:$I$54,MATCH(Schedules_8760!$C1098,DHW_StPt_Sch_EZ!$B$31:$B$54,0),MATCH(Schedules_8760!$F1098,DHW_StPt_Sch_EZ!$C$30:$I$30,0)),"F","C")</f>
        <v>53.333333333333329</v>
      </c>
      <c r="N1098" s="12"/>
      <c r="O1098" s="12"/>
      <c r="P1098" s="12"/>
    </row>
    <row r="1099" spans="1:16" x14ac:dyDescent="0.25">
      <c r="A1099" s="35">
        <v>1098</v>
      </c>
      <c r="B1099" s="89">
        <v>46.708333333333343</v>
      </c>
      <c r="C1099" s="35">
        <f t="shared" si="85"/>
        <v>18</v>
      </c>
      <c r="D1099" s="35">
        <f t="shared" si="88"/>
        <v>46</v>
      </c>
      <c r="E1099" s="35">
        <f t="shared" si="89"/>
        <v>4</v>
      </c>
      <c r="F1099" s="35" t="str">
        <f t="shared" si="86"/>
        <v>Wednesday</v>
      </c>
      <c r="G1099" s="35">
        <f t="shared" si="87"/>
        <v>2</v>
      </c>
      <c r="H1099" s="34">
        <f>CONVERT(INDEX(Htg_StPt_Sch_EZ!$C$4:$I$27,MATCH(Schedules_8760!$C1099,Htg_StPt_Sch_EZ!$B$4:$B$27,0),MATCH(Schedules_8760!$F1099,Htg_StPt_Sch_EZ!$C$3:$I$3,0)),"F","C")</f>
        <v>20.555555555555554</v>
      </c>
      <c r="I1099" s="34">
        <f>CONVERT(INDEX(Htg_StPt_Sch_EZ!$C$31:$I$54,MATCH(Schedules_8760!$C1099,Htg_StPt_Sch_EZ!$B$31:$B$54,0),MATCH(Schedules_8760!$F1099,Htg_StPt_Sch_EZ!$C$30:$I$30,0)),"F","C")</f>
        <v>17.777777777777779</v>
      </c>
      <c r="J1099" s="34">
        <f>CONVERT(INDEX(Clg_StPt_Sch_EZ!$C$4:$I$27,MATCH(Schedules_8760!$C1099,Clg_StPt_Sch_EZ!$B$4:$B$27,0),MATCH(Schedules_8760!$F1099,Clg_StPt_Sch_EZ!$C$3:$I$3,0)),"F","C")</f>
        <v>25.555555555555554</v>
      </c>
      <c r="K1099" s="34">
        <f>CONVERT(INDEX(Clg_StPt_Sch_EZ!$C$31:$I$54,MATCH(Schedules_8760!$C1099,Clg_StPt_Sch_EZ!$B$31:$B$54,0),MATCH(Schedules_8760!$F1099,Clg_StPt_Sch_EZ!$C$30:$I$30,0)),"F","C")</f>
        <v>28.333333333333332</v>
      </c>
      <c r="L1099" s="34">
        <f>CONVERT(INDEX(DHW_StPt_Sch_EZ!$C$4:$I$27,MATCH(Schedules_8760!$C1099,DHW_StPt_Sch_EZ!$B$4:$B$27,0),MATCH(Schedules_8760!$F1099,DHW_StPt_Sch_EZ!$C$3:$I$3,0)),"F","C")</f>
        <v>53.333333333333329</v>
      </c>
      <c r="M1099" s="34">
        <f>CONVERT(INDEX(DHW_StPt_Sch_EZ!$C$31:$I$54,MATCH(Schedules_8760!$C1099,DHW_StPt_Sch_EZ!$B$31:$B$54,0),MATCH(Schedules_8760!$F1099,DHW_StPt_Sch_EZ!$C$30:$I$30,0)),"F","C")</f>
        <v>53.333333333333329</v>
      </c>
      <c r="N1099" s="12"/>
      <c r="O1099" s="12"/>
      <c r="P1099" s="12"/>
    </row>
    <row r="1100" spans="1:16" x14ac:dyDescent="0.25">
      <c r="A1100" s="35">
        <v>1099</v>
      </c>
      <c r="B1100" s="89">
        <v>46.75</v>
      </c>
      <c r="C1100" s="35">
        <f t="shared" si="85"/>
        <v>19</v>
      </c>
      <c r="D1100" s="35">
        <f t="shared" si="88"/>
        <v>46</v>
      </c>
      <c r="E1100" s="35">
        <f t="shared" si="89"/>
        <v>4</v>
      </c>
      <c r="F1100" s="35" t="str">
        <f t="shared" si="86"/>
        <v>Wednesday</v>
      </c>
      <c r="G1100" s="35">
        <f t="shared" si="87"/>
        <v>2</v>
      </c>
      <c r="H1100" s="34">
        <f>CONVERT(INDEX(Htg_StPt_Sch_EZ!$C$4:$I$27,MATCH(Schedules_8760!$C1100,Htg_StPt_Sch_EZ!$B$4:$B$27,0),MATCH(Schedules_8760!$F1100,Htg_StPt_Sch_EZ!$C$3:$I$3,0)),"F","C")</f>
        <v>20.555555555555554</v>
      </c>
      <c r="I1100" s="34">
        <f>CONVERT(INDEX(Htg_StPt_Sch_EZ!$C$31:$I$54,MATCH(Schedules_8760!$C1100,Htg_StPt_Sch_EZ!$B$31:$B$54,0),MATCH(Schedules_8760!$F1100,Htg_StPt_Sch_EZ!$C$30:$I$30,0)),"F","C")</f>
        <v>18.333333333333332</v>
      </c>
      <c r="J1100" s="34">
        <f>CONVERT(INDEX(Clg_StPt_Sch_EZ!$C$4:$I$27,MATCH(Schedules_8760!$C1100,Clg_StPt_Sch_EZ!$B$4:$B$27,0),MATCH(Schedules_8760!$F1100,Clg_StPt_Sch_EZ!$C$3:$I$3,0)),"F","C")</f>
        <v>25.555555555555554</v>
      </c>
      <c r="K1100" s="34">
        <f>CONVERT(INDEX(Clg_StPt_Sch_EZ!$C$31:$I$54,MATCH(Schedules_8760!$C1100,Clg_StPt_Sch_EZ!$B$31:$B$54,0),MATCH(Schedules_8760!$F1100,Clg_StPt_Sch_EZ!$C$30:$I$30,0)),"F","C")</f>
        <v>28.333333333333332</v>
      </c>
      <c r="L1100" s="34">
        <f>CONVERT(INDEX(DHW_StPt_Sch_EZ!$C$4:$I$27,MATCH(Schedules_8760!$C1100,DHW_StPt_Sch_EZ!$B$4:$B$27,0),MATCH(Schedules_8760!$F1100,DHW_StPt_Sch_EZ!$C$3:$I$3,0)),"F","C")</f>
        <v>53.333333333333329</v>
      </c>
      <c r="M1100" s="34">
        <f>CONVERT(INDEX(DHW_StPt_Sch_EZ!$C$31:$I$54,MATCH(Schedules_8760!$C1100,DHW_StPt_Sch_EZ!$B$31:$B$54,0),MATCH(Schedules_8760!$F1100,DHW_StPt_Sch_EZ!$C$30:$I$30,0)),"F","C")</f>
        <v>53.333333333333329</v>
      </c>
      <c r="N1100" s="12"/>
      <c r="O1100" s="12"/>
      <c r="P1100" s="12"/>
    </row>
    <row r="1101" spans="1:16" x14ac:dyDescent="0.25">
      <c r="A1101" s="35">
        <v>1100</v>
      </c>
      <c r="B1101" s="89">
        <v>46.791666666666657</v>
      </c>
      <c r="C1101" s="35">
        <f t="shared" si="85"/>
        <v>20</v>
      </c>
      <c r="D1101" s="35">
        <f t="shared" si="88"/>
        <v>46</v>
      </c>
      <c r="E1101" s="35">
        <f t="shared" si="89"/>
        <v>4</v>
      </c>
      <c r="F1101" s="35" t="str">
        <f t="shared" si="86"/>
        <v>Wednesday</v>
      </c>
      <c r="G1101" s="35">
        <f t="shared" si="87"/>
        <v>2</v>
      </c>
      <c r="H1101" s="34">
        <f>CONVERT(INDEX(Htg_StPt_Sch_EZ!$C$4:$I$27,MATCH(Schedules_8760!$C1101,Htg_StPt_Sch_EZ!$B$4:$B$27,0),MATCH(Schedules_8760!$F1101,Htg_StPt_Sch_EZ!$C$3:$I$3,0)),"F","C")</f>
        <v>20.555555555555554</v>
      </c>
      <c r="I1101" s="34">
        <f>CONVERT(INDEX(Htg_StPt_Sch_EZ!$C$31:$I$54,MATCH(Schedules_8760!$C1101,Htg_StPt_Sch_EZ!$B$31:$B$54,0),MATCH(Schedules_8760!$F1101,Htg_StPt_Sch_EZ!$C$30:$I$30,0)),"F","C")</f>
        <v>18.888888888888889</v>
      </c>
      <c r="J1101" s="34">
        <f>CONVERT(INDEX(Clg_StPt_Sch_EZ!$C$4:$I$27,MATCH(Schedules_8760!$C1101,Clg_StPt_Sch_EZ!$B$4:$B$27,0),MATCH(Schedules_8760!$F1101,Clg_StPt_Sch_EZ!$C$3:$I$3,0)),"F","C")</f>
        <v>25.555555555555554</v>
      </c>
      <c r="K1101" s="34">
        <f>CONVERT(INDEX(Clg_StPt_Sch_EZ!$C$31:$I$54,MATCH(Schedules_8760!$C1101,Clg_StPt_Sch_EZ!$B$31:$B$54,0),MATCH(Schedules_8760!$F1101,Clg_StPt_Sch_EZ!$C$30:$I$30,0)),"F","C")</f>
        <v>28.333333333333332</v>
      </c>
      <c r="L1101" s="34">
        <f>CONVERT(INDEX(DHW_StPt_Sch_EZ!$C$4:$I$27,MATCH(Schedules_8760!$C1101,DHW_StPt_Sch_EZ!$B$4:$B$27,0),MATCH(Schedules_8760!$F1101,DHW_StPt_Sch_EZ!$C$3:$I$3,0)),"F","C")</f>
        <v>53.333333333333329</v>
      </c>
      <c r="M1101" s="34">
        <f>CONVERT(INDEX(DHW_StPt_Sch_EZ!$C$31:$I$54,MATCH(Schedules_8760!$C1101,DHW_StPt_Sch_EZ!$B$31:$B$54,0),MATCH(Schedules_8760!$F1101,DHW_StPt_Sch_EZ!$C$30:$I$30,0)),"F","C")</f>
        <v>53.333333333333329</v>
      </c>
      <c r="N1101" s="12"/>
      <c r="O1101" s="12"/>
      <c r="P1101" s="12"/>
    </row>
    <row r="1102" spans="1:16" x14ac:dyDescent="0.25">
      <c r="A1102" s="35">
        <v>1101</v>
      </c>
      <c r="B1102" s="89">
        <v>46.833333333333343</v>
      </c>
      <c r="C1102" s="35">
        <f t="shared" si="85"/>
        <v>21</v>
      </c>
      <c r="D1102" s="35">
        <f t="shared" si="88"/>
        <v>46</v>
      </c>
      <c r="E1102" s="35">
        <f t="shared" si="89"/>
        <v>4</v>
      </c>
      <c r="F1102" s="35" t="str">
        <f t="shared" si="86"/>
        <v>Wednesday</v>
      </c>
      <c r="G1102" s="35">
        <f t="shared" si="87"/>
        <v>2</v>
      </c>
      <c r="H1102" s="34">
        <f>CONVERT(INDEX(Htg_StPt_Sch_EZ!$C$4:$I$27,MATCH(Schedules_8760!$C1102,Htg_StPt_Sch_EZ!$B$4:$B$27,0),MATCH(Schedules_8760!$F1102,Htg_StPt_Sch_EZ!$C$3:$I$3,0)),"F","C")</f>
        <v>20.555555555555554</v>
      </c>
      <c r="I1102" s="34">
        <f>CONVERT(INDEX(Htg_StPt_Sch_EZ!$C$31:$I$54,MATCH(Schedules_8760!$C1102,Htg_StPt_Sch_EZ!$B$31:$B$54,0),MATCH(Schedules_8760!$F1102,Htg_StPt_Sch_EZ!$C$30:$I$30,0)),"F","C")</f>
        <v>19.444444444444443</v>
      </c>
      <c r="J1102" s="34">
        <f>CONVERT(INDEX(Clg_StPt_Sch_EZ!$C$4:$I$27,MATCH(Schedules_8760!$C1102,Clg_StPt_Sch_EZ!$B$4:$B$27,0),MATCH(Schedules_8760!$F1102,Clg_StPt_Sch_EZ!$C$3:$I$3,0)),"F","C")</f>
        <v>25.555555555555554</v>
      </c>
      <c r="K1102" s="34">
        <f>CONVERT(INDEX(Clg_StPt_Sch_EZ!$C$31:$I$54,MATCH(Schedules_8760!$C1102,Clg_StPt_Sch_EZ!$B$31:$B$54,0),MATCH(Schedules_8760!$F1102,Clg_StPt_Sch_EZ!$C$30:$I$30,0)),"F","C")</f>
        <v>28.333333333333332</v>
      </c>
      <c r="L1102" s="34">
        <f>CONVERT(INDEX(DHW_StPt_Sch_EZ!$C$4:$I$27,MATCH(Schedules_8760!$C1102,DHW_StPt_Sch_EZ!$B$4:$B$27,0),MATCH(Schedules_8760!$F1102,DHW_StPt_Sch_EZ!$C$3:$I$3,0)),"F","C")</f>
        <v>53.333333333333329</v>
      </c>
      <c r="M1102" s="34">
        <f>CONVERT(INDEX(DHW_StPt_Sch_EZ!$C$31:$I$54,MATCH(Schedules_8760!$C1102,DHW_StPt_Sch_EZ!$B$31:$B$54,0),MATCH(Schedules_8760!$F1102,DHW_StPt_Sch_EZ!$C$30:$I$30,0)),"F","C")</f>
        <v>53.333333333333329</v>
      </c>
      <c r="N1102" s="12"/>
      <c r="O1102" s="12"/>
      <c r="P1102" s="12"/>
    </row>
    <row r="1103" spans="1:16" x14ac:dyDescent="0.25">
      <c r="A1103" s="35">
        <v>1102</v>
      </c>
      <c r="B1103" s="89">
        <v>46.875</v>
      </c>
      <c r="C1103" s="35">
        <f t="shared" si="85"/>
        <v>22</v>
      </c>
      <c r="D1103" s="35">
        <f t="shared" si="88"/>
        <v>46</v>
      </c>
      <c r="E1103" s="35">
        <f t="shared" si="89"/>
        <v>4</v>
      </c>
      <c r="F1103" s="35" t="str">
        <f t="shared" si="86"/>
        <v>Wednesday</v>
      </c>
      <c r="G1103" s="35">
        <f t="shared" si="87"/>
        <v>2</v>
      </c>
      <c r="H1103" s="34">
        <f>CONVERT(INDEX(Htg_StPt_Sch_EZ!$C$4:$I$27,MATCH(Schedules_8760!$C1103,Htg_StPt_Sch_EZ!$B$4:$B$27,0),MATCH(Schedules_8760!$F1103,Htg_StPt_Sch_EZ!$C$3:$I$3,0)),"F","C")</f>
        <v>20.555555555555554</v>
      </c>
      <c r="I1103" s="34">
        <f>CONVERT(INDEX(Htg_StPt_Sch_EZ!$C$31:$I$54,MATCH(Schedules_8760!$C1103,Htg_StPt_Sch_EZ!$B$31:$B$54,0),MATCH(Schedules_8760!$F1103,Htg_StPt_Sch_EZ!$C$30:$I$30,0)),"F","C")</f>
        <v>19.444444444444443</v>
      </c>
      <c r="J1103" s="34">
        <f>CONVERT(INDEX(Clg_StPt_Sch_EZ!$C$4:$I$27,MATCH(Schedules_8760!$C1103,Clg_StPt_Sch_EZ!$B$4:$B$27,0),MATCH(Schedules_8760!$F1103,Clg_StPt_Sch_EZ!$C$3:$I$3,0)),"F","C")</f>
        <v>25.555555555555554</v>
      </c>
      <c r="K1103" s="34">
        <f>CONVERT(INDEX(Clg_StPt_Sch_EZ!$C$31:$I$54,MATCH(Schedules_8760!$C1103,Clg_StPt_Sch_EZ!$B$31:$B$54,0),MATCH(Schedules_8760!$F1103,Clg_StPt_Sch_EZ!$C$30:$I$30,0)),"F","C")</f>
        <v>28.333333333333332</v>
      </c>
      <c r="L1103" s="34">
        <f>CONVERT(INDEX(DHW_StPt_Sch_EZ!$C$4:$I$27,MATCH(Schedules_8760!$C1103,DHW_StPt_Sch_EZ!$B$4:$B$27,0),MATCH(Schedules_8760!$F1103,DHW_StPt_Sch_EZ!$C$3:$I$3,0)),"F","C")</f>
        <v>53.333333333333329</v>
      </c>
      <c r="M1103" s="34">
        <f>CONVERT(INDEX(DHW_StPt_Sch_EZ!$C$31:$I$54,MATCH(Schedules_8760!$C1103,DHW_StPt_Sch_EZ!$B$31:$B$54,0),MATCH(Schedules_8760!$F1103,DHW_StPt_Sch_EZ!$C$30:$I$30,0)),"F","C")</f>
        <v>53.333333333333329</v>
      </c>
      <c r="N1103" s="12"/>
      <c r="O1103" s="12"/>
      <c r="P1103" s="12"/>
    </row>
    <row r="1104" spans="1:16" x14ac:dyDescent="0.25">
      <c r="A1104" s="35">
        <v>1103</v>
      </c>
      <c r="B1104" s="89">
        <v>46.916666666666657</v>
      </c>
      <c r="C1104" s="35">
        <f t="shared" si="85"/>
        <v>23</v>
      </c>
      <c r="D1104" s="35">
        <f t="shared" si="88"/>
        <v>46</v>
      </c>
      <c r="E1104" s="35">
        <f t="shared" si="89"/>
        <v>4</v>
      </c>
      <c r="F1104" s="35" t="str">
        <f t="shared" si="86"/>
        <v>Wednesday</v>
      </c>
      <c r="G1104" s="35">
        <f t="shared" si="87"/>
        <v>2</v>
      </c>
      <c r="H1104" s="34">
        <f>CONVERT(INDEX(Htg_StPt_Sch_EZ!$C$4:$I$27,MATCH(Schedules_8760!$C1104,Htg_StPt_Sch_EZ!$B$4:$B$27,0),MATCH(Schedules_8760!$F1104,Htg_StPt_Sch_EZ!$C$3:$I$3,0)),"F","C")</f>
        <v>20.555555555555554</v>
      </c>
      <c r="I1104" s="34">
        <f>CONVERT(INDEX(Htg_StPt_Sch_EZ!$C$31:$I$54,MATCH(Schedules_8760!$C1104,Htg_StPt_Sch_EZ!$B$31:$B$54,0),MATCH(Schedules_8760!$F1104,Htg_StPt_Sch_EZ!$C$30:$I$30,0)),"F","C")</f>
        <v>19.444444444444443</v>
      </c>
      <c r="J1104" s="34">
        <f>CONVERT(INDEX(Clg_StPt_Sch_EZ!$C$4:$I$27,MATCH(Schedules_8760!$C1104,Clg_StPt_Sch_EZ!$B$4:$B$27,0),MATCH(Schedules_8760!$F1104,Clg_StPt_Sch_EZ!$C$3:$I$3,0)),"F","C")</f>
        <v>25.555555555555554</v>
      </c>
      <c r="K1104" s="34">
        <f>CONVERT(INDEX(Clg_StPt_Sch_EZ!$C$31:$I$54,MATCH(Schedules_8760!$C1104,Clg_StPt_Sch_EZ!$B$31:$B$54,0),MATCH(Schedules_8760!$F1104,Clg_StPt_Sch_EZ!$C$30:$I$30,0)),"F","C")</f>
        <v>28.333333333333332</v>
      </c>
      <c r="L1104" s="34">
        <f>CONVERT(INDEX(DHW_StPt_Sch_EZ!$C$4:$I$27,MATCH(Schedules_8760!$C1104,DHW_StPt_Sch_EZ!$B$4:$B$27,0),MATCH(Schedules_8760!$F1104,DHW_StPt_Sch_EZ!$C$3:$I$3,0)),"F","C")</f>
        <v>53.333333333333329</v>
      </c>
      <c r="M1104" s="34">
        <f>CONVERT(INDEX(DHW_StPt_Sch_EZ!$C$31:$I$54,MATCH(Schedules_8760!$C1104,DHW_StPt_Sch_EZ!$B$31:$B$54,0),MATCH(Schedules_8760!$F1104,DHW_StPt_Sch_EZ!$C$30:$I$30,0)),"F","C")</f>
        <v>53.333333333333329</v>
      </c>
      <c r="N1104" s="12"/>
      <c r="O1104" s="12"/>
      <c r="P1104" s="12"/>
    </row>
    <row r="1105" spans="1:16" x14ac:dyDescent="0.25">
      <c r="A1105" s="35">
        <v>1104</v>
      </c>
      <c r="B1105" s="89">
        <v>46.958333333333343</v>
      </c>
      <c r="C1105" s="35">
        <f t="shared" si="85"/>
        <v>24</v>
      </c>
      <c r="D1105" s="35">
        <f t="shared" si="88"/>
        <v>46</v>
      </c>
      <c r="E1105" s="35">
        <f t="shared" si="89"/>
        <v>4</v>
      </c>
      <c r="F1105" s="35" t="str">
        <f t="shared" si="86"/>
        <v>Wednesday</v>
      </c>
      <c r="G1105" s="35">
        <f t="shared" si="87"/>
        <v>2</v>
      </c>
      <c r="H1105" s="34">
        <f>CONVERT(INDEX(Htg_StPt_Sch_EZ!$C$4:$I$27,MATCH(Schedules_8760!$C1105,Htg_StPt_Sch_EZ!$B$4:$B$27,0),MATCH(Schedules_8760!$F1105,Htg_StPt_Sch_EZ!$C$3:$I$3,0)),"F","C")</f>
        <v>20.555555555555554</v>
      </c>
      <c r="I1105" s="34">
        <f>CONVERT(INDEX(Htg_StPt_Sch_EZ!$C$31:$I$54,MATCH(Schedules_8760!$C1105,Htg_StPt_Sch_EZ!$B$31:$B$54,0),MATCH(Schedules_8760!$F1105,Htg_StPt_Sch_EZ!$C$30:$I$30,0)),"F","C")</f>
        <v>19.444444444444443</v>
      </c>
      <c r="J1105" s="34">
        <f>CONVERT(INDEX(Clg_StPt_Sch_EZ!$C$4:$I$27,MATCH(Schedules_8760!$C1105,Clg_StPt_Sch_EZ!$B$4:$B$27,0),MATCH(Schedules_8760!$F1105,Clg_StPt_Sch_EZ!$C$3:$I$3,0)),"F","C")</f>
        <v>25.555555555555554</v>
      </c>
      <c r="K1105" s="34">
        <f>CONVERT(INDEX(Clg_StPt_Sch_EZ!$C$31:$I$54,MATCH(Schedules_8760!$C1105,Clg_StPt_Sch_EZ!$B$31:$B$54,0),MATCH(Schedules_8760!$F1105,Clg_StPt_Sch_EZ!$C$30:$I$30,0)),"F","C")</f>
        <v>28.333333333333332</v>
      </c>
      <c r="L1105" s="34">
        <f>CONVERT(INDEX(DHW_StPt_Sch_EZ!$C$4:$I$27,MATCH(Schedules_8760!$C1105,DHW_StPt_Sch_EZ!$B$4:$B$27,0),MATCH(Schedules_8760!$F1105,DHW_StPt_Sch_EZ!$C$3:$I$3,0)),"F","C")</f>
        <v>53.333333333333329</v>
      </c>
      <c r="M1105" s="34">
        <f>CONVERT(INDEX(DHW_StPt_Sch_EZ!$C$31:$I$54,MATCH(Schedules_8760!$C1105,DHW_StPt_Sch_EZ!$B$31:$B$54,0),MATCH(Schedules_8760!$F1105,DHW_StPt_Sch_EZ!$C$30:$I$30,0)),"F","C")</f>
        <v>53.333333333333329</v>
      </c>
      <c r="N1105" s="12"/>
      <c r="O1105" s="12"/>
      <c r="P1105" s="12"/>
    </row>
    <row r="1106" spans="1:16" x14ac:dyDescent="0.25">
      <c r="A1106" s="35">
        <v>1105</v>
      </c>
      <c r="B1106" s="89">
        <v>47</v>
      </c>
      <c r="C1106" s="35">
        <f t="shared" si="85"/>
        <v>1</v>
      </c>
      <c r="D1106" s="35">
        <f t="shared" si="88"/>
        <v>47</v>
      </c>
      <c r="E1106" s="35">
        <f t="shared" si="89"/>
        <v>5</v>
      </c>
      <c r="F1106" s="35" t="str">
        <f t="shared" si="86"/>
        <v>Thursday</v>
      </c>
      <c r="G1106" s="35">
        <f t="shared" si="87"/>
        <v>2</v>
      </c>
      <c r="H1106" s="34">
        <f>CONVERT(INDEX(Htg_StPt_Sch_EZ!$C$4:$I$27,MATCH(Schedules_8760!$C1106,Htg_StPt_Sch_EZ!$B$4:$B$27,0),MATCH(Schedules_8760!$F1106,Htg_StPt_Sch_EZ!$C$3:$I$3,0)),"F","C")</f>
        <v>20.555555555555554</v>
      </c>
      <c r="I1106" s="34">
        <f>CONVERT(INDEX(Htg_StPt_Sch_EZ!$C$31:$I$54,MATCH(Schedules_8760!$C1106,Htg_StPt_Sch_EZ!$B$31:$B$54,0),MATCH(Schedules_8760!$F1106,Htg_StPt_Sch_EZ!$C$30:$I$30,0)),"F","C")</f>
        <v>19.444444444444443</v>
      </c>
      <c r="J1106" s="34">
        <f>CONVERT(INDEX(Clg_StPt_Sch_EZ!$C$4:$I$27,MATCH(Schedules_8760!$C1106,Clg_StPt_Sch_EZ!$B$4:$B$27,0),MATCH(Schedules_8760!$F1106,Clg_StPt_Sch_EZ!$C$3:$I$3,0)),"F","C")</f>
        <v>25.555555555555554</v>
      </c>
      <c r="K1106" s="34">
        <f>CONVERT(INDEX(Clg_StPt_Sch_EZ!$C$31:$I$54,MATCH(Schedules_8760!$C1106,Clg_StPt_Sch_EZ!$B$31:$B$54,0),MATCH(Schedules_8760!$F1106,Clg_StPt_Sch_EZ!$C$30:$I$30,0)),"F","C")</f>
        <v>28.333333333333332</v>
      </c>
      <c r="L1106" s="34">
        <f>CONVERT(INDEX(DHW_StPt_Sch_EZ!$C$4:$I$27,MATCH(Schedules_8760!$C1106,DHW_StPt_Sch_EZ!$B$4:$B$27,0),MATCH(Schedules_8760!$F1106,DHW_StPt_Sch_EZ!$C$3:$I$3,0)),"F","C")</f>
        <v>53.333333333333329</v>
      </c>
      <c r="M1106" s="34">
        <f>CONVERT(INDEX(DHW_StPt_Sch_EZ!$C$31:$I$54,MATCH(Schedules_8760!$C1106,DHW_StPt_Sch_EZ!$B$31:$B$54,0),MATCH(Schedules_8760!$F1106,DHW_StPt_Sch_EZ!$C$30:$I$30,0)),"F","C")</f>
        <v>53.333333333333329</v>
      </c>
      <c r="N1106" s="12"/>
      <c r="O1106" s="12"/>
      <c r="P1106" s="12"/>
    </row>
    <row r="1107" spans="1:16" x14ac:dyDescent="0.25">
      <c r="A1107" s="35">
        <v>1106</v>
      </c>
      <c r="B1107" s="89">
        <v>47.041666666666657</v>
      </c>
      <c r="C1107" s="35">
        <f t="shared" si="85"/>
        <v>2</v>
      </c>
      <c r="D1107" s="35">
        <f t="shared" si="88"/>
        <v>47</v>
      </c>
      <c r="E1107" s="35">
        <f t="shared" si="89"/>
        <v>5</v>
      </c>
      <c r="F1107" s="35" t="str">
        <f t="shared" si="86"/>
        <v>Thursday</v>
      </c>
      <c r="G1107" s="35">
        <f t="shared" si="87"/>
        <v>2</v>
      </c>
      <c r="H1107" s="34">
        <f>CONVERT(INDEX(Htg_StPt_Sch_EZ!$C$4:$I$27,MATCH(Schedules_8760!$C1107,Htg_StPt_Sch_EZ!$B$4:$B$27,0),MATCH(Schedules_8760!$F1107,Htg_StPt_Sch_EZ!$C$3:$I$3,0)),"F","C")</f>
        <v>20.555555555555554</v>
      </c>
      <c r="I1107" s="34">
        <f>CONVERT(INDEX(Htg_StPt_Sch_EZ!$C$31:$I$54,MATCH(Schedules_8760!$C1107,Htg_StPt_Sch_EZ!$B$31:$B$54,0),MATCH(Schedules_8760!$F1107,Htg_StPt_Sch_EZ!$C$30:$I$30,0)),"F","C")</f>
        <v>19.444444444444443</v>
      </c>
      <c r="J1107" s="34">
        <f>CONVERT(INDEX(Clg_StPt_Sch_EZ!$C$4:$I$27,MATCH(Schedules_8760!$C1107,Clg_StPt_Sch_EZ!$B$4:$B$27,0),MATCH(Schedules_8760!$F1107,Clg_StPt_Sch_EZ!$C$3:$I$3,0)),"F","C")</f>
        <v>25.555555555555554</v>
      </c>
      <c r="K1107" s="34">
        <f>CONVERT(INDEX(Clg_StPt_Sch_EZ!$C$31:$I$54,MATCH(Schedules_8760!$C1107,Clg_StPt_Sch_EZ!$B$31:$B$54,0),MATCH(Schedules_8760!$F1107,Clg_StPt_Sch_EZ!$C$30:$I$30,0)),"F","C")</f>
        <v>28.333333333333332</v>
      </c>
      <c r="L1107" s="34">
        <f>CONVERT(INDEX(DHW_StPt_Sch_EZ!$C$4:$I$27,MATCH(Schedules_8760!$C1107,DHW_StPt_Sch_EZ!$B$4:$B$27,0),MATCH(Schedules_8760!$F1107,DHW_StPt_Sch_EZ!$C$3:$I$3,0)),"F","C")</f>
        <v>53.333333333333329</v>
      </c>
      <c r="M1107" s="34">
        <f>CONVERT(INDEX(DHW_StPt_Sch_EZ!$C$31:$I$54,MATCH(Schedules_8760!$C1107,DHW_StPt_Sch_EZ!$B$31:$B$54,0),MATCH(Schedules_8760!$F1107,DHW_StPt_Sch_EZ!$C$30:$I$30,0)),"F","C")</f>
        <v>53.333333333333329</v>
      </c>
      <c r="N1107" s="12"/>
      <c r="O1107" s="12"/>
      <c r="P1107" s="12"/>
    </row>
    <row r="1108" spans="1:16" x14ac:dyDescent="0.25">
      <c r="A1108" s="35">
        <v>1107</v>
      </c>
      <c r="B1108" s="89">
        <v>47.083333333333343</v>
      </c>
      <c r="C1108" s="35">
        <f t="shared" si="85"/>
        <v>3</v>
      </c>
      <c r="D1108" s="35">
        <f t="shared" si="88"/>
        <v>47</v>
      </c>
      <c r="E1108" s="35">
        <f t="shared" si="89"/>
        <v>5</v>
      </c>
      <c r="F1108" s="35" t="str">
        <f t="shared" si="86"/>
        <v>Thursday</v>
      </c>
      <c r="G1108" s="35">
        <f t="shared" si="87"/>
        <v>2</v>
      </c>
      <c r="H1108" s="34">
        <f>CONVERT(INDEX(Htg_StPt_Sch_EZ!$C$4:$I$27,MATCH(Schedules_8760!$C1108,Htg_StPt_Sch_EZ!$B$4:$B$27,0),MATCH(Schedules_8760!$F1108,Htg_StPt_Sch_EZ!$C$3:$I$3,0)),"F","C")</f>
        <v>20.555555555555554</v>
      </c>
      <c r="I1108" s="34">
        <f>CONVERT(INDEX(Htg_StPt_Sch_EZ!$C$31:$I$54,MATCH(Schedules_8760!$C1108,Htg_StPt_Sch_EZ!$B$31:$B$54,0),MATCH(Schedules_8760!$F1108,Htg_StPt_Sch_EZ!$C$30:$I$30,0)),"F","C")</f>
        <v>19.444444444444443</v>
      </c>
      <c r="J1108" s="34">
        <f>CONVERT(INDEX(Clg_StPt_Sch_EZ!$C$4:$I$27,MATCH(Schedules_8760!$C1108,Clg_StPt_Sch_EZ!$B$4:$B$27,0),MATCH(Schedules_8760!$F1108,Clg_StPt_Sch_EZ!$C$3:$I$3,0)),"F","C")</f>
        <v>25.555555555555554</v>
      </c>
      <c r="K1108" s="34">
        <f>CONVERT(INDEX(Clg_StPt_Sch_EZ!$C$31:$I$54,MATCH(Schedules_8760!$C1108,Clg_StPt_Sch_EZ!$B$31:$B$54,0),MATCH(Schedules_8760!$F1108,Clg_StPt_Sch_EZ!$C$30:$I$30,0)),"F","C")</f>
        <v>28.333333333333332</v>
      </c>
      <c r="L1108" s="34">
        <f>CONVERT(INDEX(DHW_StPt_Sch_EZ!$C$4:$I$27,MATCH(Schedules_8760!$C1108,DHW_StPt_Sch_EZ!$B$4:$B$27,0),MATCH(Schedules_8760!$F1108,DHW_StPt_Sch_EZ!$C$3:$I$3,0)),"F","C")</f>
        <v>53.333333333333329</v>
      </c>
      <c r="M1108" s="34">
        <f>CONVERT(INDEX(DHW_StPt_Sch_EZ!$C$31:$I$54,MATCH(Schedules_8760!$C1108,DHW_StPt_Sch_EZ!$B$31:$B$54,0),MATCH(Schedules_8760!$F1108,DHW_StPt_Sch_EZ!$C$30:$I$30,0)),"F","C")</f>
        <v>53.333333333333329</v>
      </c>
      <c r="N1108" s="12"/>
      <c r="O1108" s="12"/>
      <c r="P1108" s="12"/>
    </row>
    <row r="1109" spans="1:16" x14ac:dyDescent="0.25">
      <c r="A1109" s="35">
        <v>1108</v>
      </c>
      <c r="B1109" s="89">
        <v>47.125</v>
      </c>
      <c r="C1109" s="35">
        <f t="shared" si="85"/>
        <v>4</v>
      </c>
      <c r="D1109" s="35">
        <f t="shared" si="88"/>
        <v>47</v>
      </c>
      <c r="E1109" s="35">
        <f t="shared" si="89"/>
        <v>5</v>
      </c>
      <c r="F1109" s="35" t="str">
        <f t="shared" si="86"/>
        <v>Thursday</v>
      </c>
      <c r="G1109" s="35">
        <f t="shared" si="87"/>
        <v>2</v>
      </c>
      <c r="H1109" s="34">
        <f>CONVERT(INDEX(Htg_StPt_Sch_EZ!$C$4:$I$27,MATCH(Schedules_8760!$C1109,Htg_StPt_Sch_EZ!$B$4:$B$27,0),MATCH(Schedules_8760!$F1109,Htg_StPt_Sch_EZ!$C$3:$I$3,0)),"F","C")</f>
        <v>20.555555555555554</v>
      </c>
      <c r="I1109" s="34">
        <f>CONVERT(INDEX(Htg_StPt_Sch_EZ!$C$31:$I$54,MATCH(Schedules_8760!$C1109,Htg_StPt_Sch_EZ!$B$31:$B$54,0),MATCH(Schedules_8760!$F1109,Htg_StPt_Sch_EZ!$C$30:$I$30,0)),"F","C")</f>
        <v>19.444444444444443</v>
      </c>
      <c r="J1109" s="34">
        <f>CONVERT(INDEX(Clg_StPt_Sch_EZ!$C$4:$I$27,MATCH(Schedules_8760!$C1109,Clg_StPt_Sch_EZ!$B$4:$B$27,0),MATCH(Schedules_8760!$F1109,Clg_StPt_Sch_EZ!$C$3:$I$3,0)),"F","C")</f>
        <v>25.555555555555554</v>
      </c>
      <c r="K1109" s="34">
        <f>CONVERT(INDEX(Clg_StPt_Sch_EZ!$C$31:$I$54,MATCH(Schedules_8760!$C1109,Clg_StPt_Sch_EZ!$B$31:$B$54,0),MATCH(Schedules_8760!$F1109,Clg_StPt_Sch_EZ!$C$30:$I$30,0)),"F","C")</f>
        <v>28.333333333333332</v>
      </c>
      <c r="L1109" s="34">
        <f>CONVERT(INDEX(DHW_StPt_Sch_EZ!$C$4:$I$27,MATCH(Schedules_8760!$C1109,DHW_StPt_Sch_EZ!$B$4:$B$27,0),MATCH(Schedules_8760!$F1109,DHW_StPt_Sch_EZ!$C$3:$I$3,0)),"F","C")</f>
        <v>53.333333333333329</v>
      </c>
      <c r="M1109" s="34">
        <f>CONVERT(INDEX(DHW_StPt_Sch_EZ!$C$31:$I$54,MATCH(Schedules_8760!$C1109,DHW_StPt_Sch_EZ!$B$31:$B$54,0),MATCH(Schedules_8760!$F1109,DHW_StPt_Sch_EZ!$C$30:$I$30,0)),"F","C")</f>
        <v>53.333333333333329</v>
      </c>
      <c r="N1109" s="12"/>
      <c r="O1109" s="12"/>
      <c r="P1109" s="12"/>
    </row>
    <row r="1110" spans="1:16" x14ac:dyDescent="0.25">
      <c r="A1110" s="35">
        <v>1109</v>
      </c>
      <c r="B1110" s="89">
        <v>47.166666666666657</v>
      </c>
      <c r="C1110" s="35">
        <f t="shared" si="85"/>
        <v>5</v>
      </c>
      <c r="D1110" s="35">
        <f t="shared" si="88"/>
        <v>47</v>
      </c>
      <c r="E1110" s="35">
        <f t="shared" si="89"/>
        <v>5</v>
      </c>
      <c r="F1110" s="35" t="str">
        <f t="shared" si="86"/>
        <v>Thursday</v>
      </c>
      <c r="G1110" s="35">
        <f t="shared" si="87"/>
        <v>2</v>
      </c>
      <c r="H1110" s="34">
        <f>CONVERT(INDEX(Htg_StPt_Sch_EZ!$C$4:$I$27,MATCH(Schedules_8760!$C1110,Htg_StPt_Sch_EZ!$B$4:$B$27,0),MATCH(Schedules_8760!$F1110,Htg_StPt_Sch_EZ!$C$3:$I$3,0)),"F","C")</f>
        <v>20.555555555555554</v>
      </c>
      <c r="I1110" s="34">
        <f>CONVERT(INDEX(Htg_StPt_Sch_EZ!$C$31:$I$54,MATCH(Schedules_8760!$C1110,Htg_StPt_Sch_EZ!$B$31:$B$54,0),MATCH(Schedules_8760!$F1110,Htg_StPt_Sch_EZ!$C$30:$I$30,0)),"F","C")</f>
        <v>19.444444444444443</v>
      </c>
      <c r="J1110" s="34">
        <f>CONVERT(INDEX(Clg_StPt_Sch_EZ!$C$4:$I$27,MATCH(Schedules_8760!$C1110,Clg_StPt_Sch_EZ!$B$4:$B$27,0),MATCH(Schedules_8760!$F1110,Clg_StPt_Sch_EZ!$C$3:$I$3,0)),"F","C")</f>
        <v>25.555555555555554</v>
      </c>
      <c r="K1110" s="34">
        <f>CONVERT(INDEX(Clg_StPt_Sch_EZ!$C$31:$I$54,MATCH(Schedules_8760!$C1110,Clg_StPt_Sch_EZ!$B$31:$B$54,0),MATCH(Schedules_8760!$F1110,Clg_StPt_Sch_EZ!$C$30:$I$30,0)),"F","C")</f>
        <v>28.333333333333332</v>
      </c>
      <c r="L1110" s="34">
        <f>CONVERT(INDEX(DHW_StPt_Sch_EZ!$C$4:$I$27,MATCH(Schedules_8760!$C1110,DHW_StPt_Sch_EZ!$B$4:$B$27,0),MATCH(Schedules_8760!$F1110,DHW_StPt_Sch_EZ!$C$3:$I$3,0)),"F","C")</f>
        <v>53.333333333333329</v>
      </c>
      <c r="M1110" s="34">
        <f>CONVERT(INDEX(DHW_StPt_Sch_EZ!$C$31:$I$54,MATCH(Schedules_8760!$C1110,DHW_StPt_Sch_EZ!$B$31:$B$54,0),MATCH(Schedules_8760!$F1110,DHW_StPt_Sch_EZ!$C$30:$I$30,0)),"F","C")</f>
        <v>53.333333333333329</v>
      </c>
      <c r="N1110" s="12"/>
      <c r="O1110" s="12"/>
      <c r="P1110" s="12"/>
    </row>
    <row r="1111" spans="1:16" x14ac:dyDescent="0.25">
      <c r="A1111" s="35">
        <v>1110</v>
      </c>
      <c r="B1111" s="89">
        <v>47.208333333333343</v>
      </c>
      <c r="C1111" s="35">
        <f t="shared" si="85"/>
        <v>6</v>
      </c>
      <c r="D1111" s="35">
        <f t="shared" si="88"/>
        <v>47</v>
      </c>
      <c r="E1111" s="35">
        <f t="shared" si="89"/>
        <v>5</v>
      </c>
      <c r="F1111" s="35" t="str">
        <f t="shared" si="86"/>
        <v>Thursday</v>
      </c>
      <c r="G1111" s="35">
        <f t="shared" si="87"/>
        <v>2</v>
      </c>
      <c r="H1111" s="34">
        <f>CONVERT(INDEX(Htg_StPt_Sch_EZ!$C$4:$I$27,MATCH(Schedules_8760!$C1111,Htg_StPt_Sch_EZ!$B$4:$B$27,0),MATCH(Schedules_8760!$F1111,Htg_StPt_Sch_EZ!$C$3:$I$3,0)),"F","C")</f>
        <v>20.555555555555554</v>
      </c>
      <c r="I1111" s="34">
        <f>CONVERT(INDEX(Htg_StPt_Sch_EZ!$C$31:$I$54,MATCH(Schedules_8760!$C1111,Htg_StPt_Sch_EZ!$B$31:$B$54,0),MATCH(Schedules_8760!$F1111,Htg_StPt_Sch_EZ!$C$30:$I$30,0)),"F","C")</f>
        <v>19.444444444444443</v>
      </c>
      <c r="J1111" s="34">
        <f>CONVERT(INDEX(Clg_StPt_Sch_EZ!$C$4:$I$27,MATCH(Schedules_8760!$C1111,Clg_StPt_Sch_EZ!$B$4:$B$27,0),MATCH(Schedules_8760!$F1111,Clg_StPt_Sch_EZ!$C$3:$I$3,0)),"F","C")</f>
        <v>25.555555555555554</v>
      </c>
      <c r="K1111" s="34">
        <f>CONVERT(INDEX(Clg_StPt_Sch_EZ!$C$31:$I$54,MATCH(Schedules_8760!$C1111,Clg_StPt_Sch_EZ!$B$31:$B$54,0),MATCH(Schedules_8760!$F1111,Clg_StPt_Sch_EZ!$C$30:$I$30,0)),"F","C")</f>
        <v>28.333333333333332</v>
      </c>
      <c r="L1111" s="34">
        <f>CONVERT(INDEX(DHW_StPt_Sch_EZ!$C$4:$I$27,MATCH(Schedules_8760!$C1111,DHW_StPt_Sch_EZ!$B$4:$B$27,0),MATCH(Schedules_8760!$F1111,DHW_StPt_Sch_EZ!$C$3:$I$3,0)),"F","C")</f>
        <v>53.333333333333329</v>
      </c>
      <c r="M1111" s="34">
        <f>CONVERT(INDEX(DHW_StPt_Sch_EZ!$C$31:$I$54,MATCH(Schedules_8760!$C1111,DHW_StPt_Sch_EZ!$B$31:$B$54,0),MATCH(Schedules_8760!$F1111,DHW_StPt_Sch_EZ!$C$30:$I$30,0)),"F","C")</f>
        <v>53.333333333333329</v>
      </c>
      <c r="N1111" s="12"/>
      <c r="O1111" s="12"/>
      <c r="P1111" s="12"/>
    </row>
    <row r="1112" spans="1:16" x14ac:dyDescent="0.25">
      <c r="A1112" s="35">
        <v>1111</v>
      </c>
      <c r="B1112" s="89">
        <v>47.25</v>
      </c>
      <c r="C1112" s="35">
        <f t="shared" si="85"/>
        <v>7</v>
      </c>
      <c r="D1112" s="35">
        <f t="shared" si="88"/>
        <v>47</v>
      </c>
      <c r="E1112" s="35">
        <f t="shared" si="89"/>
        <v>5</v>
      </c>
      <c r="F1112" s="35" t="str">
        <f t="shared" si="86"/>
        <v>Thursday</v>
      </c>
      <c r="G1112" s="35">
        <f t="shared" si="87"/>
        <v>2</v>
      </c>
      <c r="H1112" s="34">
        <f>CONVERT(INDEX(Htg_StPt_Sch_EZ!$C$4:$I$27,MATCH(Schedules_8760!$C1112,Htg_StPt_Sch_EZ!$B$4:$B$27,0),MATCH(Schedules_8760!$F1112,Htg_StPt_Sch_EZ!$C$3:$I$3,0)),"F","C")</f>
        <v>20.555555555555554</v>
      </c>
      <c r="I1112" s="34">
        <f>CONVERT(INDEX(Htg_StPt_Sch_EZ!$C$31:$I$54,MATCH(Schedules_8760!$C1112,Htg_StPt_Sch_EZ!$B$31:$B$54,0),MATCH(Schedules_8760!$F1112,Htg_StPt_Sch_EZ!$C$30:$I$30,0)),"F","C")</f>
        <v>19.444444444444443</v>
      </c>
      <c r="J1112" s="34">
        <f>CONVERT(INDEX(Clg_StPt_Sch_EZ!$C$4:$I$27,MATCH(Schedules_8760!$C1112,Clg_StPt_Sch_EZ!$B$4:$B$27,0),MATCH(Schedules_8760!$F1112,Clg_StPt_Sch_EZ!$C$3:$I$3,0)),"F","C")</f>
        <v>25.555555555555554</v>
      </c>
      <c r="K1112" s="34">
        <f>CONVERT(INDEX(Clg_StPt_Sch_EZ!$C$31:$I$54,MATCH(Schedules_8760!$C1112,Clg_StPt_Sch_EZ!$B$31:$B$54,0),MATCH(Schedules_8760!$F1112,Clg_StPt_Sch_EZ!$C$30:$I$30,0)),"F","C")</f>
        <v>28.333333333333332</v>
      </c>
      <c r="L1112" s="34">
        <f>CONVERT(INDEX(DHW_StPt_Sch_EZ!$C$4:$I$27,MATCH(Schedules_8760!$C1112,DHW_StPt_Sch_EZ!$B$4:$B$27,0),MATCH(Schedules_8760!$F1112,DHW_StPt_Sch_EZ!$C$3:$I$3,0)),"F","C")</f>
        <v>53.333333333333329</v>
      </c>
      <c r="M1112" s="34">
        <f>CONVERT(INDEX(DHW_StPt_Sch_EZ!$C$31:$I$54,MATCH(Schedules_8760!$C1112,DHW_StPt_Sch_EZ!$B$31:$B$54,0),MATCH(Schedules_8760!$F1112,DHW_StPt_Sch_EZ!$C$30:$I$30,0)),"F","C")</f>
        <v>53.333333333333329</v>
      </c>
      <c r="N1112" s="12"/>
      <c r="O1112" s="12"/>
      <c r="P1112" s="12"/>
    </row>
    <row r="1113" spans="1:16" x14ac:dyDescent="0.25">
      <c r="A1113" s="35">
        <v>1112</v>
      </c>
      <c r="B1113" s="89">
        <v>47.291666666666657</v>
      </c>
      <c r="C1113" s="35">
        <f t="shared" si="85"/>
        <v>8</v>
      </c>
      <c r="D1113" s="35">
        <f t="shared" si="88"/>
        <v>47</v>
      </c>
      <c r="E1113" s="35">
        <f t="shared" si="89"/>
        <v>5</v>
      </c>
      <c r="F1113" s="35" t="str">
        <f t="shared" si="86"/>
        <v>Thursday</v>
      </c>
      <c r="G1113" s="35">
        <f t="shared" si="87"/>
        <v>2</v>
      </c>
      <c r="H1113" s="34">
        <f>CONVERT(INDEX(Htg_StPt_Sch_EZ!$C$4:$I$27,MATCH(Schedules_8760!$C1113,Htg_StPt_Sch_EZ!$B$4:$B$27,0),MATCH(Schedules_8760!$F1113,Htg_StPt_Sch_EZ!$C$3:$I$3,0)),"F","C")</f>
        <v>20.555555555555554</v>
      </c>
      <c r="I1113" s="34">
        <f>CONVERT(INDEX(Htg_StPt_Sch_EZ!$C$31:$I$54,MATCH(Schedules_8760!$C1113,Htg_StPt_Sch_EZ!$B$31:$B$54,0),MATCH(Schedules_8760!$F1113,Htg_StPt_Sch_EZ!$C$30:$I$30,0)),"F","C")</f>
        <v>19.444444444444443</v>
      </c>
      <c r="J1113" s="34">
        <f>CONVERT(INDEX(Clg_StPt_Sch_EZ!$C$4:$I$27,MATCH(Schedules_8760!$C1113,Clg_StPt_Sch_EZ!$B$4:$B$27,0),MATCH(Schedules_8760!$F1113,Clg_StPt_Sch_EZ!$C$3:$I$3,0)),"F","C")</f>
        <v>25.555555555555554</v>
      </c>
      <c r="K1113" s="34">
        <f>CONVERT(INDEX(Clg_StPt_Sch_EZ!$C$31:$I$54,MATCH(Schedules_8760!$C1113,Clg_StPt_Sch_EZ!$B$31:$B$54,0),MATCH(Schedules_8760!$F1113,Clg_StPt_Sch_EZ!$C$30:$I$30,0)),"F","C")</f>
        <v>25</v>
      </c>
      <c r="L1113" s="34">
        <f>CONVERT(INDEX(DHW_StPt_Sch_EZ!$C$4:$I$27,MATCH(Schedules_8760!$C1113,DHW_StPt_Sch_EZ!$B$4:$B$27,0),MATCH(Schedules_8760!$F1113,DHW_StPt_Sch_EZ!$C$3:$I$3,0)),"F","C")</f>
        <v>53.333333333333329</v>
      </c>
      <c r="M1113" s="34">
        <f>CONVERT(INDEX(DHW_StPt_Sch_EZ!$C$31:$I$54,MATCH(Schedules_8760!$C1113,DHW_StPt_Sch_EZ!$B$31:$B$54,0),MATCH(Schedules_8760!$F1113,DHW_StPt_Sch_EZ!$C$30:$I$30,0)),"F","C")</f>
        <v>53.333333333333329</v>
      </c>
      <c r="N1113" s="12"/>
      <c r="O1113" s="12"/>
      <c r="P1113" s="12"/>
    </row>
    <row r="1114" spans="1:16" x14ac:dyDescent="0.25">
      <c r="A1114" s="35">
        <v>1113</v>
      </c>
      <c r="B1114" s="89">
        <v>47.333333333333343</v>
      </c>
      <c r="C1114" s="35">
        <f t="shared" si="85"/>
        <v>9</v>
      </c>
      <c r="D1114" s="35">
        <f t="shared" si="88"/>
        <v>47</v>
      </c>
      <c r="E1114" s="35">
        <f t="shared" si="89"/>
        <v>5</v>
      </c>
      <c r="F1114" s="35" t="str">
        <f t="shared" si="86"/>
        <v>Thursday</v>
      </c>
      <c r="G1114" s="35">
        <f t="shared" si="87"/>
        <v>2</v>
      </c>
      <c r="H1114" s="34">
        <f>CONVERT(INDEX(Htg_StPt_Sch_EZ!$C$4:$I$27,MATCH(Schedules_8760!$C1114,Htg_StPt_Sch_EZ!$B$4:$B$27,0),MATCH(Schedules_8760!$F1114,Htg_StPt_Sch_EZ!$C$3:$I$3,0)),"F","C")</f>
        <v>20.555555555555554</v>
      </c>
      <c r="I1114" s="34">
        <f>CONVERT(INDEX(Htg_StPt_Sch_EZ!$C$31:$I$54,MATCH(Schedules_8760!$C1114,Htg_StPt_Sch_EZ!$B$31:$B$54,0),MATCH(Schedules_8760!$F1114,Htg_StPt_Sch_EZ!$C$30:$I$30,0)),"F","C")</f>
        <v>19.444444444444443</v>
      </c>
      <c r="J1114" s="34">
        <f>CONVERT(INDEX(Clg_StPt_Sch_EZ!$C$4:$I$27,MATCH(Schedules_8760!$C1114,Clg_StPt_Sch_EZ!$B$4:$B$27,0),MATCH(Schedules_8760!$F1114,Clg_StPt_Sch_EZ!$C$3:$I$3,0)),"F","C")</f>
        <v>25.555555555555554</v>
      </c>
      <c r="K1114" s="34">
        <f>CONVERT(INDEX(Clg_StPt_Sch_EZ!$C$31:$I$54,MATCH(Schedules_8760!$C1114,Clg_StPt_Sch_EZ!$B$31:$B$54,0),MATCH(Schedules_8760!$F1114,Clg_StPt_Sch_EZ!$C$30:$I$30,0)),"F","C")</f>
        <v>25</v>
      </c>
      <c r="L1114" s="34">
        <f>CONVERT(INDEX(DHW_StPt_Sch_EZ!$C$4:$I$27,MATCH(Schedules_8760!$C1114,DHW_StPt_Sch_EZ!$B$4:$B$27,0),MATCH(Schedules_8760!$F1114,DHW_StPt_Sch_EZ!$C$3:$I$3,0)),"F","C")</f>
        <v>53.333333333333329</v>
      </c>
      <c r="M1114" s="34">
        <f>CONVERT(INDEX(DHW_StPt_Sch_EZ!$C$31:$I$54,MATCH(Schedules_8760!$C1114,DHW_StPt_Sch_EZ!$B$31:$B$54,0),MATCH(Schedules_8760!$F1114,DHW_StPt_Sch_EZ!$C$30:$I$30,0)),"F","C")</f>
        <v>53.333333333333329</v>
      </c>
      <c r="N1114" s="12"/>
      <c r="O1114" s="12"/>
      <c r="P1114" s="12"/>
    </row>
    <row r="1115" spans="1:16" x14ac:dyDescent="0.25">
      <c r="A1115" s="35">
        <v>1114</v>
      </c>
      <c r="B1115" s="89">
        <v>47.375</v>
      </c>
      <c r="C1115" s="35">
        <f t="shared" si="85"/>
        <v>10</v>
      </c>
      <c r="D1115" s="35">
        <f t="shared" si="88"/>
        <v>47</v>
      </c>
      <c r="E1115" s="35">
        <f t="shared" si="89"/>
        <v>5</v>
      </c>
      <c r="F1115" s="35" t="str">
        <f t="shared" si="86"/>
        <v>Thursday</v>
      </c>
      <c r="G1115" s="35">
        <f t="shared" si="87"/>
        <v>2</v>
      </c>
      <c r="H1115" s="34">
        <f>CONVERT(INDEX(Htg_StPt_Sch_EZ!$C$4:$I$27,MATCH(Schedules_8760!$C1115,Htg_StPt_Sch_EZ!$B$4:$B$27,0),MATCH(Schedules_8760!$F1115,Htg_StPt_Sch_EZ!$C$3:$I$3,0)),"F","C")</f>
        <v>20.555555555555554</v>
      </c>
      <c r="I1115" s="34">
        <f>CONVERT(INDEX(Htg_StPt_Sch_EZ!$C$31:$I$54,MATCH(Schedules_8760!$C1115,Htg_StPt_Sch_EZ!$B$31:$B$54,0),MATCH(Schedules_8760!$F1115,Htg_StPt_Sch_EZ!$C$30:$I$30,0)),"F","C")</f>
        <v>19.444444444444443</v>
      </c>
      <c r="J1115" s="34">
        <f>CONVERT(INDEX(Clg_StPt_Sch_EZ!$C$4:$I$27,MATCH(Schedules_8760!$C1115,Clg_StPt_Sch_EZ!$B$4:$B$27,0),MATCH(Schedules_8760!$F1115,Clg_StPt_Sch_EZ!$C$3:$I$3,0)),"F","C")</f>
        <v>25.555555555555554</v>
      </c>
      <c r="K1115" s="34">
        <f>CONVERT(INDEX(Clg_StPt_Sch_EZ!$C$31:$I$54,MATCH(Schedules_8760!$C1115,Clg_StPt_Sch_EZ!$B$31:$B$54,0),MATCH(Schedules_8760!$F1115,Clg_StPt_Sch_EZ!$C$30:$I$30,0)),"F","C")</f>
        <v>25</v>
      </c>
      <c r="L1115" s="34">
        <f>CONVERT(INDEX(DHW_StPt_Sch_EZ!$C$4:$I$27,MATCH(Schedules_8760!$C1115,DHW_StPt_Sch_EZ!$B$4:$B$27,0),MATCH(Schedules_8760!$F1115,DHW_StPt_Sch_EZ!$C$3:$I$3,0)),"F","C")</f>
        <v>53.333333333333329</v>
      </c>
      <c r="M1115" s="34">
        <f>CONVERT(INDEX(DHW_StPt_Sch_EZ!$C$31:$I$54,MATCH(Schedules_8760!$C1115,DHW_StPt_Sch_EZ!$B$31:$B$54,0),MATCH(Schedules_8760!$F1115,DHW_StPt_Sch_EZ!$C$30:$I$30,0)),"F","C")</f>
        <v>53.333333333333329</v>
      </c>
      <c r="N1115" s="12"/>
      <c r="O1115" s="12"/>
      <c r="P1115" s="12"/>
    </row>
    <row r="1116" spans="1:16" x14ac:dyDescent="0.25">
      <c r="A1116" s="35">
        <v>1115</v>
      </c>
      <c r="B1116" s="89">
        <v>47.416666666666657</v>
      </c>
      <c r="C1116" s="35">
        <f t="shared" si="85"/>
        <v>11</v>
      </c>
      <c r="D1116" s="35">
        <f t="shared" si="88"/>
        <v>47</v>
      </c>
      <c r="E1116" s="35">
        <f t="shared" si="89"/>
        <v>5</v>
      </c>
      <c r="F1116" s="35" t="str">
        <f t="shared" si="86"/>
        <v>Thursday</v>
      </c>
      <c r="G1116" s="35">
        <f t="shared" si="87"/>
        <v>2</v>
      </c>
      <c r="H1116" s="34">
        <f>CONVERT(INDEX(Htg_StPt_Sch_EZ!$C$4:$I$27,MATCH(Schedules_8760!$C1116,Htg_StPt_Sch_EZ!$B$4:$B$27,0),MATCH(Schedules_8760!$F1116,Htg_StPt_Sch_EZ!$C$3:$I$3,0)),"F","C")</f>
        <v>20.555555555555554</v>
      </c>
      <c r="I1116" s="34">
        <f>CONVERT(INDEX(Htg_StPt_Sch_EZ!$C$31:$I$54,MATCH(Schedules_8760!$C1116,Htg_StPt_Sch_EZ!$B$31:$B$54,0),MATCH(Schedules_8760!$F1116,Htg_StPt_Sch_EZ!$C$30:$I$30,0)),"F","C")</f>
        <v>19.444444444444443</v>
      </c>
      <c r="J1116" s="34">
        <f>CONVERT(INDEX(Clg_StPt_Sch_EZ!$C$4:$I$27,MATCH(Schedules_8760!$C1116,Clg_StPt_Sch_EZ!$B$4:$B$27,0),MATCH(Schedules_8760!$F1116,Clg_StPt_Sch_EZ!$C$3:$I$3,0)),"F","C")</f>
        <v>25.555555555555554</v>
      </c>
      <c r="K1116" s="34">
        <f>CONVERT(INDEX(Clg_StPt_Sch_EZ!$C$31:$I$54,MATCH(Schedules_8760!$C1116,Clg_StPt_Sch_EZ!$B$31:$B$54,0),MATCH(Schedules_8760!$F1116,Clg_StPt_Sch_EZ!$C$30:$I$30,0)),"F","C")</f>
        <v>25</v>
      </c>
      <c r="L1116" s="34">
        <f>CONVERT(INDEX(DHW_StPt_Sch_EZ!$C$4:$I$27,MATCH(Schedules_8760!$C1116,DHW_StPt_Sch_EZ!$B$4:$B$27,0),MATCH(Schedules_8760!$F1116,DHW_StPt_Sch_EZ!$C$3:$I$3,0)),"F","C")</f>
        <v>53.333333333333329</v>
      </c>
      <c r="M1116" s="34">
        <f>CONVERT(INDEX(DHW_StPt_Sch_EZ!$C$31:$I$54,MATCH(Schedules_8760!$C1116,DHW_StPt_Sch_EZ!$B$31:$B$54,0),MATCH(Schedules_8760!$F1116,DHW_StPt_Sch_EZ!$C$30:$I$30,0)),"F","C")</f>
        <v>53.333333333333329</v>
      </c>
      <c r="N1116" s="12"/>
      <c r="O1116" s="12"/>
      <c r="P1116" s="12"/>
    </row>
    <row r="1117" spans="1:16" x14ac:dyDescent="0.25">
      <c r="A1117" s="35">
        <v>1116</v>
      </c>
      <c r="B1117" s="89">
        <v>47.458333333333343</v>
      </c>
      <c r="C1117" s="35">
        <f t="shared" si="85"/>
        <v>12</v>
      </c>
      <c r="D1117" s="35">
        <f t="shared" si="88"/>
        <v>47</v>
      </c>
      <c r="E1117" s="35">
        <f t="shared" si="89"/>
        <v>5</v>
      </c>
      <c r="F1117" s="35" t="str">
        <f t="shared" si="86"/>
        <v>Thursday</v>
      </c>
      <c r="G1117" s="35">
        <f t="shared" si="87"/>
        <v>2</v>
      </c>
      <c r="H1117" s="34">
        <f>CONVERT(INDEX(Htg_StPt_Sch_EZ!$C$4:$I$27,MATCH(Schedules_8760!$C1117,Htg_StPt_Sch_EZ!$B$4:$B$27,0),MATCH(Schedules_8760!$F1117,Htg_StPt_Sch_EZ!$C$3:$I$3,0)),"F","C")</f>
        <v>20.555555555555554</v>
      </c>
      <c r="I1117" s="34">
        <f>CONVERT(INDEX(Htg_StPt_Sch_EZ!$C$31:$I$54,MATCH(Schedules_8760!$C1117,Htg_StPt_Sch_EZ!$B$31:$B$54,0),MATCH(Schedules_8760!$F1117,Htg_StPt_Sch_EZ!$C$30:$I$30,0)),"F","C")</f>
        <v>19.444444444444443</v>
      </c>
      <c r="J1117" s="34">
        <f>CONVERT(INDEX(Clg_StPt_Sch_EZ!$C$4:$I$27,MATCH(Schedules_8760!$C1117,Clg_StPt_Sch_EZ!$B$4:$B$27,0),MATCH(Schedules_8760!$F1117,Clg_StPt_Sch_EZ!$C$3:$I$3,0)),"F","C")</f>
        <v>25.555555555555554</v>
      </c>
      <c r="K1117" s="34">
        <f>CONVERT(INDEX(Clg_StPt_Sch_EZ!$C$31:$I$54,MATCH(Schedules_8760!$C1117,Clg_StPt_Sch_EZ!$B$31:$B$54,0),MATCH(Schedules_8760!$F1117,Clg_StPt_Sch_EZ!$C$30:$I$30,0)),"F","C")</f>
        <v>25</v>
      </c>
      <c r="L1117" s="34">
        <f>CONVERT(INDEX(DHW_StPt_Sch_EZ!$C$4:$I$27,MATCH(Schedules_8760!$C1117,DHW_StPt_Sch_EZ!$B$4:$B$27,0),MATCH(Schedules_8760!$F1117,DHW_StPt_Sch_EZ!$C$3:$I$3,0)),"F","C")</f>
        <v>53.333333333333329</v>
      </c>
      <c r="M1117" s="34">
        <f>CONVERT(INDEX(DHW_StPt_Sch_EZ!$C$31:$I$54,MATCH(Schedules_8760!$C1117,DHW_StPt_Sch_EZ!$B$31:$B$54,0),MATCH(Schedules_8760!$F1117,DHW_StPt_Sch_EZ!$C$30:$I$30,0)),"F","C")</f>
        <v>53.333333333333329</v>
      </c>
      <c r="N1117" s="12"/>
      <c r="O1117" s="12"/>
      <c r="P1117" s="12"/>
    </row>
    <row r="1118" spans="1:16" x14ac:dyDescent="0.25">
      <c r="A1118" s="35">
        <v>1117</v>
      </c>
      <c r="B1118" s="89">
        <v>47.5</v>
      </c>
      <c r="C1118" s="35">
        <f t="shared" si="85"/>
        <v>13</v>
      </c>
      <c r="D1118" s="35">
        <f t="shared" si="88"/>
        <v>47</v>
      </c>
      <c r="E1118" s="35">
        <f t="shared" si="89"/>
        <v>5</v>
      </c>
      <c r="F1118" s="35" t="str">
        <f t="shared" si="86"/>
        <v>Thursday</v>
      </c>
      <c r="G1118" s="35">
        <f t="shared" si="87"/>
        <v>2</v>
      </c>
      <c r="H1118" s="34">
        <f>CONVERT(INDEX(Htg_StPt_Sch_EZ!$C$4:$I$27,MATCH(Schedules_8760!$C1118,Htg_StPt_Sch_EZ!$B$4:$B$27,0),MATCH(Schedules_8760!$F1118,Htg_StPt_Sch_EZ!$C$3:$I$3,0)),"F","C")</f>
        <v>20.555555555555554</v>
      </c>
      <c r="I1118" s="34">
        <f>CONVERT(INDEX(Htg_StPt_Sch_EZ!$C$31:$I$54,MATCH(Schedules_8760!$C1118,Htg_StPt_Sch_EZ!$B$31:$B$54,0),MATCH(Schedules_8760!$F1118,Htg_StPt_Sch_EZ!$C$30:$I$30,0)),"F","C")</f>
        <v>19.444444444444443</v>
      </c>
      <c r="J1118" s="34">
        <f>CONVERT(INDEX(Clg_StPt_Sch_EZ!$C$4:$I$27,MATCH(Schedules_8760!$C1118,Clg_StPt_Sch_EZ!$B$4:$B$27,0),MATCH(Schedules_8760!$F1118,Clg_StPt_Sch_EZ!$C$3:$I$3,0)),"F","C")</f>
        <v>25.555555555555554</v>
      </c>
      <c r="K1118" s="34">
        <f>CONVERT(INDEX(Clg_StPt_Sch_EZ!$C$31:$I$54,MATCH(Schedules_8760!$C1118,Clg_StPt_Sch_EZ!$B$31:$B$54,0),MATCH(Schedules_8760!$F1118,Clg_StPt_Sch_EZ!$C$30:$I$30,0)),"F","C")</f>
        <v>25</v>
      </c>
      <c r="L1118" s="34">
        <f>CONVERT(INDEX(DHW_StPt_Sch_EZ!$C$4:$I$27,MATCH(Schedules_8760!$C1118,DHW_StPt_Sch_EZ!$B$4:$B$27,0),MATCH(Schedules_8760!$F1118,DHW_StPt_Sch_EZ!$C$3:$I$3,0)),"F","C")</f>
        <v>53.333333333333329</v>
      </c>
      <c r="M1118" s="34">
        <f>CONVERT(INDEX(DHW_StPt_Sch_EZ!$C$31:$I$54,MATCH(Schedules_8760!$C1118,DHW_StPt_Sch_EZ!$B$31:$B$54,0),MATCH(Schedules_8760!$F1118,DHW_StPt_Sch_EZ!$C$30:$I$30,0)),"F","C")</f>
        <v>53.333333333333329</v>
      </c>
      <c r="N1118" s="12"/>
      <c r="O1118" s="12"/>
      <c r="P1118" s="12"/>
    </row>
    <row r="1119" spans="1:16" x14ac:dyDescent="0.25">
      <c r="A1119" s="35">
        <v>1118</v>
      </c>
      <c r="B1119" s="89">
        <v>47.541666666666657</v>
      </c>
      <c r="C1119" s="35">
        <f t="shared" si="85"/>
        <v>14</v>
      </c>
      <c r="D1119" s="35">
        <f t="shared" si="88"/>
        <v>47</v>
      </c>
      <c r="E1119" s="35">
        <f t="shared" si="89"/>
        <v>5</v>
      </c>
      <c r="F1119" s="35" t="str">
        <f t="shared" si="86"/>
        <v>Thursday</v>
      </c>
      <c r="G1119" s="35">
        <f t="shared" si="87"/>
        <v>2</v>
      </c>
      <c r="H1119" s="34">
        <f>CONVERT(INDEX(Htg_StPt_Sch_EZ!$C$4:$I$27,MATCH(Schedules_8760!$C1119,Htg_StPt_Sch_EZ!$B$4:$B$27,0),MATCH(Schedules_8760!$F1119,Htg_StPt_Sch_EZ!$C$3:$I$3,0)),"F","C")</f>
        <v>20.555555555555554</v>
      </c>
      <c r="I1119" s="34">
        <f>CONVERT(INDEX(Htg_StPt_Sch_EZ!$C$31:$I$54,MATCH(Schedules_8760!$C1119,Htg_StPt_Sch_EZ!$B$31:$B$54,0),MATCH(Schedules_8760!$F1119,Htg_StPt_Sch_EZ!$C$30:$I$30,0)),"F","C")</f>
        <v>19.444444444444443</v>
      </c>
      <c r="J1119" s="34">
        <f>CONVERT(INDEX(Clg_StPt_Sch_EZ!$C$4:$I$27,MATCH(Schedules_8760!$C1119,Clg_StPt_Sch_EZ!$B$4:$B$27,0),MATCH(Schedules_8760!$F1119,Clg_StPt_Sch_EZ!$C$3:$I$3,0)),"F","C")</f>
        <v>25.555555555555554</v>
      </c>
      <c r="K1119" s="34">
        <f>CONVERT(INDEX(Clg_StPt_Sch_EZ!$C$31:$I$54,MATCH(Schedules_8760!$C1119,Clg_StPt_Sch_EZ!$B$31:$B$54,0),MATCH(Schedules_8760!$F1119,Clg_StPt_Sch_EZ!$C$30:$I$30,0)),"F","C")</f>
        <v>25</v>
      </c>
      <c r="L1119" s="34">
        <f>CONVERT(INDEX(DHW_StPt_Sch_EZ!$C$4:$I$27,MATCH(Schedules_8760!$C1119,DHW_StPt_Sch_EZ!$B$4:$B$27,0),MATCH(Schedules_8760!$F1119,DHW_StPt_Sch_EZ!$C$3:$I$3,0)),"F","C")</f>
        <v>53.333333333333329</v>
      </c>
      <c r="M1119" s="34">
        <f>CONVERT(INDEX(DHW_StPt_Sch_EZ!$C$31:$I$54,MATCH(Schedules_8760!$C1119,DHW_StPt_Sch_EZ!$B$31:$B$54,0),MATCH(Schedules_8760!$F1119,DHW_StPt_Sch_EZ!$C$30:$I$30,0)),"F","C")</f>
        <v>53.333333333333329</v>
      </c>
      <c r="N1119" s="12"/>
      <c r="O1119" s="12"/>
      <c r="P1119" s="12"/>
    </row>
    <row r="1120" spans="1:16" x14ac:dyDescent="0.25">
      <c r="A1120" s="35">
        <v>1119</v>
      </c>
      <c r="B1120" s="89">
        <v>47.583333333333343</v>
      </c>
      <c r="C1120" s="35">
        <f t="shared" si="85"/>
        <v>15</v>
      </c>
      <c r="D1120" s="35">
        <f t="shared" si="88"/>
        <v>47</v>
      </c>
      <c r="E1120" s="35">
        <f t="shared" si="89"/>
        <v>5</v>
      </c>
      <c r="F1120" s="35" t="str">
        <f t="shared" si="86"/>
        <v>Thursday</v>
      </c>
      <c r="G1120" s="35">
        <f t="shared" si="87"/>
        <v>2</v>
      </c>
      <c r="H1120" s="34">
        <f>CONVERT(INDEX(Htg_StPt_Sch_EZ!$C$4:$I$27,MATCH(Schedules_8760!$C1120,Htg_StPt_Sch_EZ!$B$4:$B$27,0),MATCH(Schedules_8760!$F1120,Htg_StPt_Sch_EZ!$C$3:$I$3,0)),"F","C")</f>
        <v>20.555555555555554</v>
      </c>
      <c r="I1120" s="34">
        <f>CONVERT(INDEX(Htg_StPt_Sch_EZ!$C$31:$I$54,MATCH(Schedules_8760!$C1120,Htg_StPt_Sch_EZ!$B$31:$B$54,0),MATCH(Schedules_8760!$F1120,Htg_StPt_Sch_EZ!$C$30:$I$30,0)),"F","C")</f>
        <v>21.111111111111111</v>
      </c>
      <c r="J1120" s="34">
        <f>CONVERT(INDEX(Clg_StPt_Sch_EZ!$C$4:$I$27,MATCH(Schedules_8760!$C1120,Clg_StPt_Sch_EZ!$B$4:$B$27,0),MATCH(Schedules_8760!$F1120,Clg_StPt_Sch_EZ!$C$3:$I$3,0)),"F","C")</f>
        <v>25.555555555555554</v>
      </c>
      <c r="K1120" s="34">
        <f>CONVERT(INDEX(Clg_StPt_Sch_EZ!$C$31:$I$54,MATCH(Schedules_8760!$C1120,Clg_StPt_Sch_EZ!$B$31:$B$54,0),MATCH(Schedules_8760!$F1120,Clg_StPt_Sch_EZ!$C$30:$I$30,0)),"F","C")</f>
        <v>25</v>
      </c>
      <c r="L1120" s="34">
        <f>CONVERT(INDEX(DHW_StPt_Sch_EZ!$C$4:$I$27,MATCH(Schedules_8760!$C1120,DHW_StPt_Sch_EZ!$B$4:$B$27,0),MATCH(Schedules_8760!$F1120,DHW_StPt_Sch_EZ!$C$3:$I$3,0)),"F","C")</f>
        <v>53.333333333333329</v>
      </c>
      <c r="M1120" s="34">
        <f>CONVERT(INDEX(DHW_StPt_Sch_EZ!$C$31:$I$54,MATCH(Schedules_8760!$C1120,DHW_StPt_Sch_EZ!$B$31:$B$54,0),MATCH(Schedules_8760!$F1120,DHW_StPt_Sch_EZ!$C$30:$I$30,0)),"F","C")</f>
        <v>53.333333333333329</v>
      </c>
      <c r="N1120" s="12"/>
      <c r="O1120" s="12"/>
      <c r="P1120" s="12"/>
    </row>
    <row r="1121" spans="1:16" x14ac:dyDescent="0.25">
      <c r="A1121" s="35">
        <v>1120</v>
      </c>
      <c r="B1121" s="89">
        <v>47.625</v>
      </c>
      <c r="C1121" s="35">
        <f t="shared" si="85"/>
        <v>16</v>
      </c>
      <c r="D1121" s="35">
        <f t="shared" si="88"/>
        <v>47</v>
      </c>
      <c r="E1121" s="35">
        <f t="shared" si="89"/>
        <v>5</v>
      </c>
      <c r="F1121" s="35" t="str">
        <f t="shared" si="86"/>
        <v>Thursday</v>
      </c>
      <c r="G1121" s="35">
        <f t="shared" si="87"/>
        <v>2</v>
      </c>
      <c r="H1121" s="34">
        <f>CONVERT(INDEX(Htg_StPt_Sch_EZ!$C$4:$I$27,MATCH(Schedules_8760!$C1121,Htg_StPt_Sch_EZ!$B$4:$B$27,0),MATCH(Schedules_8760!$F1121,Htg_StPt_Sch_EZ!$C$3:$I$3,0)),"F","C")</f>
        <v>20.555555555555554</v>
      </c>
      <c r="I1121" s="34">
        <f>CONVERT(INDEX(Htg_StPt_Sch_EZ!$C$31:$I$54,MATCH(Schedules_8760!$C1121,Htg_StPt_Sch_EZ!$B$31:$B$54,0),MATCH(Schedules_8760!$F1121,Htg_StPt_Sch_EZ!$C$30:$I$30,0)),"F","C")</f>
        <v>21.111111111111111</v>
      </c>
      <c r="J1121" s="34">
        <f>CONVERT(INDEX(Clg_StPt_Sch_EZ!$C$4:$I$27,MATCH(Schedules_8760!$C1121,Clg_StPt_Sch_EZ!$B$4:$B$27,0),MATCH(Schedules_8760!$F1121,Clg_StPt_Sch_EZ!$C$3:$I$3,0)),"F","C")</f>
        <v>25.555555555555554</v>
      </c>
      <c r="K1121" s="34">
        <f>CONVERT(INDEX(Clg_StPt_Sch_EZ!$C$31:$I$54,MATCH(Schedules_8760!$C1121,Clg_StPt_Sch_EZ!$B$31:$B$54,0),MATCH(Schedules_8760!$F1121,Clg_StPt_Sch_EZ!$C$30:$I$30,0)),"F","C")</f>
        <v>25</v>
      </c>
      <c r="L1121" s="34">
        <f>CONVERT(INDEX(DHW_StPt_Sch_EZ!$C$4:$I$27,MATCH(Schedules_8760!$C1121,DHW_StPt_Sch_EZ!$B$4:$B$27,0),MATCH(Schedules_8760!$F1121,DHW_StPt_Sch_EZ!$C$3:$I$3,0)),"F","C")</f>
        <v>53.333333333333329</v>
      </c>
      <c r="M1121" s="34">
        <f>CONVERT(INDEX(DHW_StPt_Sch_EZ!$C$31:$I$54,MATCH(Schedules_8760!$C1121,DHW_StPt_Sch_EZ!$B$31:$B$54,0),MATCH(Schedules_8760!$F1121,DHW_StPt_Sch_EZ!$C$30:$I$30,0)),"F","C")</f>
        <v>53.333333333333329</v>
      </c>
      <c r="N1121" s="12"/>
      <c r="O1121" s="12"/>
      <c r="P1121" s="12"/>
    </row>
    <row r="1122" spans="1:16" x14ac:dyDescent="0.25">
      <c r="A1122" s="35">
        <v>1121</v>
      </c>
      <c r="B1122" s="89">
        <v>47.666666666666657</v>
      </c>
      <c r="C1122" s="35">
        <f t="shared" si="85"/>
        <v>17</v>
      </c>
      <c r="D1122" s="35">
        <f t="shared" si="88"/>
        <v>47</v>
      </c>
      <c r="E1122" s="35">
        <f t="shared" si="89"/>
        <v>5</v>
      </c>
      <c r="F1122" s="35" t="str">
        <f t="shared" si="86"/>
        <v>Thursday</v>
      </c>
      <c r="G1122" s="35">
        <f t="shared" si="87"/>
        <v>2</v>
      </c>
      <c r="H1122" s="34">
        <f>CONVERT(INDEX(Htg_StPt_Sch_EZ!$C$4:$I$27,MATCH(Schedules_8760!$C1122,Htg_StPt_Sch_EZ!$B$4:$B$27,0),MATCH(Schedules_8760!$F1122,Htg_StPt_Sch_EZ!$C$3:$I$3,0)),"F","C")</f>
        <v>20.555555555555554</v>
      </c>
      <c r="I1122" s="34">
        <f>CONVERT(INDEX(Htg_StPt_Sch_EZ!$C$31:$I$54,MATCH(Schedules_8760!$C1122,Htg_StPt_Sch_EZ!$B$31:$B$54,0),MATCH(Schedules_8760!$F1122,Htg_StPt_Sch_EZ!$C$30:$I$30,0)),"F","C")</f>
        <v>17.777777777777779</v>
      </c>
      <c r="J1122" s="34">
        <f>CONVERT(INDEX(Clg_StPt_Sch_EZ!$C$4:$I$27,MATCH(Schedules_8760!$C1122,Clg_StPt_Sch_EZ!$B$4:$B$27,0),MATCH(Schedules_8760!$F1122,Clg_StPt_Sch_EZ!$C$3:$I$3,0)),"F","C")</f>
        <v>25.555555555555554</v>
      </c>
      <c r="K1122" s="34">
        <f>CONVERT(INDEX(Clg_StPt_Sch_EZ!$C$31:$I$54,MATCH(Schedules_8760!$C1122,Clg_StPt_Sch_EZ!$B$31:$B$54,0),MATCH(Schedules_8760!$F1122,Clg_StPt_Sch_EZ!$C$30:$I$30,0)),"F","C")</f>
        <v>25</v>
      </c>
      <c r="L1122" s="34">
        <f>CONVERT(INDEX(DHW_StPt_Sch_EZ!$C$4:$I$27,MATCH(Schedules_8760!$C1122,DHW_StPt_Sch_EZ!$B$4:$B$27,0),MATCH(Schedules_8760!$F1122,DHW_StPt_Sch_EZ!$C$3:$I$3,0)),"F","C")</f>
        <v>53.333333333333329</v>
      </c>
      <c r="M1122" s="34">
        <f>CONVERT(INDEX(DHW_StPt_Sch_EZ!$C$31:$I$54,MATCH(Schedules_8760!$C1122,DHW_StPt_Sch_EZ!$B$31:$B$54,0),MATCH(Schedules_8760!$F1122,DHW_StPt_Sch_EZ!$C$30:$I$30,0)),"F","C")</f>
        <v>53.333333333333329</v>
      </c>
      <c r="N1122" s="12"/>
      <c r="O1122" s="12"/>
      <c r="P1122" s="12"/>
    </row>
    <row r="1123" spans="1:16" x14ac:dyDescent="0.25">
      <c r="A1123" s="35">
        <v>1122</v>
      </c>
      <c r="B1123" s="89">
        <v>47.708333333333343</v>
      </c>
      <c r="C1123" s="35">
        <f t="shared" si="85"/>
        <v>18</v>
      </c>
      <c r="D1123" s="35">
        <f t="shared" si="88"/>
        <v>47</v>
      </c>
      <c r="E1123" s="35">
        <f t="shared" si="89"/>
        <v>5</v>
      </c>
      <c r="F1123" s="35" t="str">
        <f t="shared" si="86"/>
        <v>Thursday</v>
      </c>
      <c r="G1123" s="35">
        <f t="shared" si="87"/>
        <v>2</v>
      </c>
      <c r="H1123" s="34">
        <f>CONVERT(INDEX(Htg_StPt_Sch_EZ!$C$4:$I$27,MATCH(Schedules_8760!$C1123,Htg_StPt_Sch_EZ!$B$4:$B$27,0),MATCH(Schedules_8760!$F1123,Htg_StPt_Sch_EZ!$C$3:$I$3,0)),"F","C")</f>
        <v>20.555555555555554</v>
      </c>
      <c r="I1123" s="34">
        <f>CONVERT(INDEX(Htg_StPt_Sch_EZ!$C$31:$I$54,MATCH(Schedules_8760!$C1123,Htg_StPt_Sch_EZ!$B$31:$B$54,0),MATCH(Schedules_8760!$F1123,Htg_StPt_Sch_EZ!$C$30:$I$30,0)),"F","C")</f>
        <v>17.777777777777779</v>
      </c>
      <c r="J1123" s="34">
        <f>CONVERT(INDEX(Clg_StPt_Sch_EZ!$C$4:$I$27,MATCH(Schedules_8760!$C1123,Clg_StPt_Sch_EZ!$B$4:$B$27,0),MATCH(Schedules_8760!$F1123,Clg_StPt_Sch_EZ!$C$3:$I$3,0)),"F","C")</f>
        <v>25.555555555555554</v>
      </c>
      <c r="K1123" s="34">
        <f>CONVERT(INDEX(Clg_StPt_Sch_EZ!$C$31:$I$54,MATCH(Schedules_8760!$C1123,Clg_StPt_Sch_EZ!$B$31:$B$54,0),MATCH(Schedules_8760!$F1123,Clg_StPt_Sch_EZ!$C$30:$I$30,0)),"F","C")</f>
        <v>28.333333333333332</v>
      </c>
      <c r="L1123" s="34">
        <f>CONVERT(INDEX(DHW_StPt_Sch_EZ!$C$4:$I$27,MATCH(Schedules_8760!$C1123,DHW_StPt_Sch_EZ!$B$4:$B$27,0),MATCH(Schedules_8760!$F1123,DHW_StPt_Sch_EZ!$C$3:$I$3,0)),"F","C")</f>
        <v>53.333333333333329</v>
      </c>
      <c r="M1123" s="34">
        <f>CONVERT(INDEX(DHW_StPt_Sch_EZ!$C$31:$I$54,MATCH(Schedules_8760!$C1123,DHW_StPt_Sch_EZ!$B$31:$B$54,0),MATCH(Schedules_8760!$F1123,DHW_StPt_Sch_EZ!$C$30:$I$30,0)),"F","C")</f>
        <v>53.333333333333329</v>
      </c>
      <c r="N1123" s="12"/>
      <c r="O1123" s="12"/>
      <c r="P1123" s="12"/>
    </row>
    <row r="1124" spans="1:16" x14ac:dyDescent="0.25">
      <c r="A1124" s="35">
        <v>1123</v>
      </c>
      <c r="B1124" s="89">
        <v>47.75</v>
      </c>
      <c r="C1124" s="35">
        <f t="shared" si="85"/>
        <v>19</v>
      </c>
      <c r="D1124" s="35">
        <f t="shared" si="88"/>
        <v>47</v>
      </c>
      <c r="E1124" s="35">
        <f t="shared" si="89"/>
        <v>5</v>
      </c>
      <c r="F1124" s="35" t="str">
        <f t="shared" si="86"/>
        <v>Thursday</v>
      </c>
      <c r="G1124" s="35">
        <f t="shared" si="87"/>
        <v>2</v>
      </c>
      <c r="H1124" s="34">
        <f>CONVERT(INDEX(Htg_StPt_Sch_EZ!$C$4:$I$27,MATCH(Schedules_8760!$C1124,Htg_StPt_Sch_EZ!$B$4:$B$27,0),MATCH(Schedules_8760!$F1124,Htg_StPt_Sch_EZ!$C$3:$I$3,0)),"F","C")</f>
        <v>20.555555555555554</v>
      </c>
      <c r="I1124" s="34">
        <f>CONVERT(INDEX(Htg_StPt_Sch_EZ!$C$31:$I$54,MATCH(Schedules_8760!$C1124,Htg_StPt_Sch_EZ!$B$31:$B$54,0),MATCH(Schedules_8760!$F1124,Htg_StPt_Sch_EZ!$C$30:$I$30,0)),"F","C")</f>
        <v>18.333333333333332</v>
      </c>
      <c r="J1124" s="34">
        <f>CONVERT(INDEX(Clg_StPt_Sch_EZ!$C$4:$I$27,MATCH(Schedules_8760!$C1124,Clg_StPt_Sch_EZ!$B$4:$B$27,0),MATCH(Schedules_8760!$F1124,Clg_StPt_Sch_EZ!$C$3:$I$3,0)),"F","C")</f>
        <v>25.555555555555554</v>
      </c>
      <c r="K1124" s="34">
        <f>CONVERT(INDEX(Clg_StPt_Sch_EZ!$C$31:$I$54,MATCH(Schedules_8760!$C1124,Clg_StPt_Sch_EZ!$B$31:$B$54,0),MATCH(Schedules_8760!$F1124,Clg_StPt_Sch_EZ!$C$30:$I$30,0)),"F","C")</f>
        <v>28.333333333333332</v>
      </c>
      <c r="L1124" s="34">
        <f>CONVERT(INDEX(DHW_StPt_Sch_EZ!$C$4:$I$27,MATCH(Schedules_8760!$C1124,DHW_StPt_Sch_EZ!$B$4:$B$27,0),MATCH(Schedules_8760!$F1124,DHW_StPt_Sch_EZ!$C$3:$I$3,0)),"F","C")</f>
        <v>53.333333333333329</v>
      </c>
      <c r="M1124" s="34">
        <f>CONVERT(INDEX(DHW_StPt_Sch_EZ!$C$31:$I$54,MATCH(Schedules_8760!$C1124,DHW_StPt_Sch_EZ!$B$31:$B$54,0),MATCH(Schedules_8760!$F1124,DHW_StPt_Sch_EZ!$C$30:$I$30,0)),"F","C")</f>
        <v>53.333333333333329</v>
      </c>
      <c r="N1124" s="12"/>
      <c r="O1124" s="12"/>
      <c r="P1124" s="12"/>
    </row>
    <row r="1125" spans="1:16" x14ac:dyDescent="0.25">
      <c r="A1125" s="35">
        <v>1124</v>
      </c>
      <c r="B1125" s="89">
        <v>47.791666666666657</v>
      </c>
      <c r="C1125" s="35">
        <f t="shared" si="85"/>
        <v>20</v>
      </c>
      <c r="D1125" s="35">
        <f t="shared" si="88"/>
        <v>47</v>
      </c>
      <c r="E1125" s="35">
        <f t="shared" si="89"/>
        <v>5</v>
      </c>
      <c r="F1125" s="35" t="str">
        <f t="shared" si="86"/>
        <v>Thursday</v>
      </c>
      <c r="G1125" s="35">
        <f t="shared" si="87"/>
        <v>2</v>
      </c>
      <c r="H1125" s="34">
        <f>CONVERT(INDEX(Htg_StPt_Sch_EZ!$C$4:$I$27,MATCH(Schedules_8760!$C1125,Htg_StPt_Sch_EZ!$B$4:$B$27,0),MATCH(Schedules_8760!$F1125,Htg_StPt_Sch_EZ!$C$3:$I$3,0)),"F","C")</f>
        <v>20.555555555555554</v>
      </c>
      <c r="I1125" s="34">
        <f>CONVERT(INDEX(Htg_StPt_Sch_EZ!$C$31:$I$54,MATCH(Schedules_8760!$C1125,Htg_StPt_Sch_EZ!$B$31:$B$54,0),MATCH(Schedules_8760!$F1125,Htg_StPt_Sch_EZ!$C$30:$I$30,0)),"F","C")</f>
        <v>18.888888888888889</v>
      </c>
      <c r="J1125" s="34">
        <f>CONVERT(INDEX(Clg_StPt_Sch_EZ!$C$4:$I$27,MATCH(Schedules_8760!$C1125,Clg_StPt_Sch_EZ!$B$4:$B$27,0),MATCH(Schedules_8760!$F1125,Clg_StPt_Sch_EZ!$C$3:$I$3,0)),"F","C")</f>
        <v>25.555555555555554</v>
      </c>
      <c r="K1125" s="34">
        <f>CONVERT(INDEX(Clg_StPt_Sch_EZ!$C$31:$I$54,MATCH(Schedules_8760!$C1125,Clg_StPt_Sch_EZ!$B$31:$B$54,0),MATCH(Schedules_8760!$F1125,Clg_StPt_Sch_EZ!$C$30:$I$30,0)),"F","C")</f>
        <v>28.333333333333332</v>
      </c>
      <c r="L1125" s="34">
        <f>CONVERT(INDEX(DHW_StPt_Sch_EZ!$C$4:$I$27,MATCH(Schedules_8760!$C1125,DHW_StPt_Sch_EZ!$B$4:$B$27,0),MATCH(Schedules_8760!$F1125,DHW_StPt_Sch_EZ!$C$3:$I$3,0)),"F","C")</f>
        <v>53.333333333333329</v>
      </c>
      <c r="M1125" s="34">
        <f>CONVERT(INDEX(DHW_StPt_Sch_EZ!$C$31:$I$54,MATCH(Schedules_8760!$C1125,DHW_StPt_Sch_EZ!$B$31:$B$54,0),MATCH(Schedules_8760!$F1125,DHW_StPt_Sch_EZ!$C$30:$I$30,0)),"F","C")</f>
        <v>53.333333333333329</v>
      </c>
      <c r="N1125" s="12"/>
      <c r="O1125" s="12"/>
      <c r="P1125" s="12"/>
    </row>
    <row r="1126" spans="1:16" x14ac:dyDescent="0.25">
      <c r="A1126" s="35">
        <v>1125</v>
      </c>
      <c r="B1126" s="89">
        <v>47.833333333333343</v>
      </c>
      <c r="C1126" s="35">
        <f t="shared" si="85"/>
        <v>21</v>
      </c>
      <c r="D1126" s="35">
        <f t="shared" si="88"/>
        <v>47</v>
      </c>
      <c r="E1126" s="35">
        <f t="shared" si="89"/>
        <v>5</v>
      </c>
      <c r="F1126" s="35" t="str">
        <f t="shared" si="86"/>
        <v>Thursday</v>
      </c>
      <c r="G1126" s="35">
        <f t="shared" si="87"/>
        <v>2</v>
      </c>
      <c r="H1126" s="34">
        <f>CONVERT(INDEX(Htg_StPt_Sch_EZ!$C$4:$I$27,MATCH(Schedules_8760!$C1126,Htg_StPt_Sch_EZ!$B$4:$B$27,0),MATCH(Schedules_8760!$F1126,Htg_StPt_Sch_EZ!$C$3:$I$3,0)),"F","C")</f>
        <v>20.555555555555554</v>
      </c>
      <c r="I1126" s="34">
        <f>CONVERT(INDEX(Htg_StPt_Sch_EZ!$C$31:$I$54,MATCH(Schedules_8760!$C1126,Htg_StPt_Sch_EZ!$B$31:$B$54,0),MATCH(Schedules_8760!$F1126,Htg_StPt_Sch_EZ!$C$30:$I$30,0)),"F","C")</f>
        <v>19.444444444444443</v>
      </c>
      <c r="J1126" s="34">
        <f>CONVERT(INDEX(Clg_StPt_Sch_EZ!$C$4:$I$27,MATCH(Schedules_8760!$C1126,Clg_StPt_Sch_EZ!$B$4:$B$27,0),MATCH(Schedules_8760!$F1126,Clg_StPt_Sch_EZ!$C$3:$I$3,0)),"F","C")</f>
        <v>25.555555555555554</v>
      </c>
      <c r="K1126" s="34">
        <f>CONVERT(INDEX(Clg_StPt_Sch_EZ!$C$31:$I$54,MATCH(Schedules_8760!$C1126,Clg_StPt_Sch_EZ!$B$31:$B$54,0),MATCH(Schedules_8760!$F1126,Clg_StPt_Sch_EZ!$C$30:$I$30,0)),"F","C")</f>
        <v>28.333333333333332</v>
      </c>
      <c r="L1126" s="34">
        <f>CONVERT(INDEX(DHW_StPt_Sch_EZ!$C$4:$I$27,MATCH(Schedules_8760!$C1126,DHW_StPt_Sch_EZ!$B$4:$B$27,0),MATCH(Schedules_8760!$F1126,DHW_StPt_Sch_EZ!$C$3:$I$3,0)),"F","C")</f>
        <v>53.333333333333329</v>
      </c>
      <c r="M1126" s="34">
        <f>CONVERT(INDEX(DHW_StPt_Sch_EZ!$C$31:$I$54,MATCH(Schedules_8760!$C1126,DHW_StPt_Sch_EZ!$B$31:$B$54,0),MATCH(Schedules_8760!$F1126,DHW_StPt_Sch_EZ!$C$30:$I$30,0)),"F","C")</f>
        <v>53.333333333333329</v>
      </c>
      <c r="N1126" s="12"/>
      <c r="O1126" s="12"/>
      <c r="P1126" s="12"/>
    </row>
    <row r="1127" spans="1:16" x14ac:dyDescent="0.25">
      <c r="A1127" s="35">
        <v>1126</v>
      </c>
      <c r="B1127" s="89">
        <v>47.875</v>
      </c>
      <c r="C1127" s="35">
        <f t="shared" si="85"/>
        <v>22</v>
      </c>
      <c r="D1127" s="35">
        <f t="shared" si="88"/>
        <v>47</v>
      </c>
      <c r="E1127" s="35">
        <f t="shared" si="89"/>
        <v>5</v>
      </c>
      <c r="F1127" s="35" t="str">
        <f t="shared" si="86"/>
        <v>Thursday</v>
      </c>
      <c r="G1127" s="35">
        <f t="shared" si="87"/>
        <v>2</v>
      </c>
      <c r="H1127" s="34">
        <f>CONVERT(INDEX(Htg_StPt_Sch_EZ!$C$4:$I$27,MATCH(Schedules_8760!$C1127,Htg_StPt_Sch_EZ!$B$4:$B$27,0),MATCH(Schedules_8760!$F1127,Htg_StPt_Sch_EZ!$C$3:$I$3,0)),"F","C")</f>
        <v>20.555555555555554</v>
      </c>
      <c r="I1127" s="34">
        <f>CONVERT(INDEX(Htg_StPt_Sch_EZ!$C$31:$I$54,MATCH(Schedules_8760!$C1127,Htg_StPt_Sch_EZ!$B$31:$B$54,0),MATCH(Schedules_8760!$F1127,Htg_StPt_Sch_EZ!$C$30:$I$30,0)),"F","C")</f>
        <v>19.444444444444443</v>
      </c>
      <c r="J1127" s="34">
        <f>CONVERT(INDEX(Clg_StPt_Sch_EZ!$C$4:$I$27,MATCH(Schedules_8760!$C1127,Clg_StPt_Sch_EZ!$B$4:$B$27,0),MATCH(Schedules_8760!$F1127,Clg_StPt_Sch_EZ!$C$3:$I$3,0)),"F","C")</f>
        <v>25.555555555555554</v>
      </c>
      <c r="K1127" s="34">
        <f>CONVERT(INDEX(Clg_StPt_Sch_EZ!$C$31:$I$54,MATCH(Schedules_8760!$C1127,Clg_StPt_Sch_EZ!$B$31:$B$54,0),MATCH(Schedules_8760!$F1127,Clg_StPt_Sch_EZ!$C$30:$I$30,0)),"F","C")</f>
        <v>28.333333333333332</v>
      </c>
      <c r="L1127" s="34">
        <f>CONVERT(INDEX(DHW_StPt_Sch_EZ!$C$4:$I$27,MATCH(Schedules_8760!$C1127,DHW_StPt_Sch_EZ!$B$4:$B$27,0),MATCH(Schedules_8760!$F1127,DHW_StPt_Sch_EZ!$C$3:$I$3,0)),"F","C")</f>
        <v>53.333333333333329</v>
      </c>
      <c r="M1127" s="34">
        <f>CONVERT(INDEX(DHW_StPt_Sch_EZ!$C$31:$I$54,MATCH(Schedules_8760!$C1127,DHW_StPt_Sch_EZ!$B$31:$B$54,0),MATCH(Schedules_8760!$F1127,DHW_StPt_Sch_EZ!$C$30:$I$30,0)),"F","C")</f>
        <v>53.333333333333329</v>
      </c>
      <c r="N1127" s="12"/>
      <c r="O1127" s="12"/>
      <c r="P1127" s="12"/>
    </row>
    <row r="1128" spans="1:16" x14ac:dyDescent="0.25">
      <c r="A1128" s="35">
        <v>1127</v>
      </c>
      <c r="B1128" s="89">
        <v>47.916666666666657</v>
      </c>
      <c r="C1128" s="35">
        <f t="shared" si="85"/>
        <v>23</v>
      </c>
      <c r="D1128" s="35">
        <f t="shared" si="88"/>
        <v>47</v>
      </c>
      <c r="E1128" s="35">
        <f t="shared" si="89"/>
        <v>5</v>
      </c>
      <c r="F1128" s="35" t="str">
        <f t="shared" si="86"/>
        <v>Thursday</v>
      </c>
      <c r="G1128" s="35">
        <f t="shared" si="87"/>
        <v>2</v>
      </c>
      <c r="H1128" s="34">
        <f>CONVERT(INDEX(Htg_StPt_Sch_EZ!$C$4:$I$27,MATCH(Schedules_8760!$C1128,Htg_StPt_Sch_EZ!$B$4:$B$27,0),MATCH(Schedules_8760!$F1128,Htg_StPt_Sch_EZ!$C$3:$I$3,0)),"F","C")</f>
        <v>20.555555555555554</v>
      </c>
      <c r="I1128" s="34">
        <f>CONVERT(INDEX(Htg_StPt_Sch_EZ!$C$31:$I$54,MATCH(Schedules_8760!$C1128,Htg_StPt_Sch_EZ!$B$31:$B$54,0),MATCH(Schedules_8760!$F1128,Htg_StPt_Sch_EZ!$C$30:$I$30,0)),"F","C")</f>
        <v>19.444444444444443</v>
      </c>
      <c r="J1128" s="34">
        <f>CONVERT(INDEX(Clg_StPt_Sch_EZ!$C$4:$I$27,MATCH(Schedules_8760!$C1128,Clg_StPt_Sch_EZ!$B$4:$B$27,0),MATCH(Schedules_8760!$F1128,Clg_StPt_Sch_EZ!$C$3:$I$3,0)),"F","C")</f>
        <v>25.555555555555554</v>
      </c>
      <c r="K1128" s="34">
        <f>CONVERT(INDEX(Clg_StPt_Sch_EZ!$C$31:$I$54,MATCH(Schedules_8760!$C1128,Clg_StPt_Sch_EZ!$B$31:$B$54,0),MATCH(Schedules_8760!$F1128,Clg_StPt_Sch_EZ!$C$30:$I$30,0)),"F","C")</f>
        <v>28.333333333333332</v>
      </c>
      <c r="L1128" s="34">
        <f>CONVERT(INDEX(DHW_StPt_Sch_EZ!$C$4:$I$27,MATCH(Schedules_8760!$C1128,DHW_StPt_Sch_EZ!$B$4:$B$27,0),MATCH(Schedules_8760!$F1128,DHW_StPt_Sch_EZ!$C$3:$I$3,0)),"F","C")</f>
        <v>53.333333333333329</v>
      </c>
      <c r="M1128" s="34">
        <f>CONVERT(INDEX(DHW_StPt_Sch_EZ!$C$31:$I$54,MATCH(Schedules_8760!$C1128,DHW_StPt_Sch_EZ!$B$31:$B$54,0),MATCH(Schedules_8760!$F1128,DHW_StPt_Sch_EZ!$C$30:$I$30,0)),"F","C")</f>
        <v>53.333333333333329</v>
      </c>
      <c r="N1128" s="12"/>
      <c r="O1128" s="12"/>
      <c r="P1128" s="12"/>
    </row>
    <row r="1129" spans="1:16" x14ac:dyDescent="0.25">
      <c r="A1129" s="35">
        <v>1128</v>
      </c>
      <c r="B1129" s="89">
        <v>47.958333333333343</v>
      </c>
      <c r="C1129" s="35">
        <f t="shared" si="85"/>
        <v>24</v>
      </c>
      <c r="D1129" s="35">
        <f t="shared" si="88"/>
        <v>47</v>
      </c>
      <c r="E1129" s="35">
        <f t="shared" si="89"/>
        <v>5</v>
      </c>
      <c r="F1129" s="35" t="str">
        <f t="shared" si="86"/>
        <v>Thursday</v>
      </c>
      <c r="G1129" s="35">
        <f t="shared" si="87"/>
        <v>2</v>
      </c>
      <c r="H1129" s="34">
        <f>CONVERT(INDEX(Htg_StPt_Sch_EZ!$C$4:$I$27,MATCH(Schedules_8760!$C1129,Htg_StPt_Sch_EZ!$B$4:$B$27,0),MATCH(Schedules_8760!$F1129,Htg_StPt_Sch_EZ!$C$3:$I$3,0)),"F","C")</f>
        <v>20.555555555555554</v>
      </c>
      <c r="I1129" s="34">
        <f>CONVERT(INDEX(Htg_StPt_Sch_EZ!$C$31:$I$54,MATCH(Schedules_8760!$C1129,Htg_StPt_Sch_EZ!$B$31:$B$54,0),MATCH(Schedules_8760!$F1129,Htg_StPt_Sch_EZ!$C$30:$I$30,0)),"F","C")</f>
        <v>19.444444444444443</v>
      </c>
      <c r="J1129" s="34">
        <f>CONVERT(INDEX(Clg_StPt_Sch_EZ!$C$4:$I$27,MATCH(Schedules_8760!$C1129,Clg_StPt_Sch_EZ!$B$4:$B$27,0),MATCH(Schedules_8760!$F1129,Clg_StPt_Sch_EZ!$C$3:$I$3,0)),"F","C")</f>
        <v>25.555555555555554</v>
      </c>
      <c r="K1129" s="34">
        <f>CONVERT(INDEX(Clg_StPt_Sch_EZ!$C$31:$I$54,MATCH(Schedules_8760!$C1129,Clg_StPt_Sch_EZ!$B$31:$B$54,0),MATCH(Schedules_8760!$F1129,Clg_StPt_Sch_EZ!$C$30:$I$30,0)),"F","C")</f>
        <v>28.333333333333332</v>
      </c>
      <c r="L1129" s="34">
        <f>CONVERT(INDEX(DHW_StPt_Sch_EZ!$C$4:$I$27,MATCH(Schedules_8760!$C1129,DHW_StPt_Sch_EZ!$B$4:$B$27,0),MATCH(Schedules_8760!$F1129,DHW_StPt_Sch_EZ!$C$3:$I$3,0)),"F","C")</f>
        <v>53.333333333333329</v>
      </c>
      <c r="M1129" s="34">
        <f>CONVERT(INDEX(DHW_StPt_Sch_EZ!$C$31:$I$54,MATCH(Schedules_8760!$C1129,DHW_StPt_Sch_EZ!$B$31:$B$54,0),MATCH(Schedules_8760!$F1129,DHW_StPt_Sch_EZ!$C$30:$I$30,0)),"F","C")</f>
        <v>53.333333333333329</v>
      </c>
      <c r="N1129" s="12"/>
      <c r="O1129" s="12"/>
      <c r="P1129" s="12"/>
    </row>
    <row r="1130" spans="1:16" x14ac:dyDescent="0.25">
      <c r="A1130" s="35">
        <v>1129</v>
      </c>
      <c r="B1130" s="89">
        <v>48</v>
      </c>
      <c r="C1130" s="35">
        <f t="shared" si="85"/>
        <v>1</v>
      </c>
      <c r="D1130" s="35">
        <f t="shared" si="88"/>
        <v>48</v>
      </c>
      <c r="E1130" s="35">
        <f t="shared" si="89"/>
        <v>6</v>
      </c>
      <c r="F1130" s="35" t="str">
        <f t="shared" si="86"/>
        <v>Friday</v>
      </c>
      <c r="G1130" s="35">
        <f t="shared" si="87"/>
        <v>2</v>
      </c>
      <c r="H1130" s="34">
        <f>CONVERT(INDEX(Htg_StPt_Sch_EZ!$C$4:$I$27,MATCH(Schedules_8760!$C1130,Htg_StPt_Sch_EZ!$B$4:$B$27,0),MATCH(Schedules_8760!$F1130,Htg_StPt_Sch_EZ!$C$3:$I$3,0)),"F","C")</f>
        <v>20.555555555555554</v>
      </c>
      <c r="I1130" s="34">
        <f>CONVERT(INDEX(Htg_StPt_Sch_EZ!$C$31:$I$54,MATCH(Schedules_8760!$C1130,Htg_StPt_Sch_EZ!$B$31:$B$54,0),MATCH(Schedules_8760!$F1130,Htg_StPt_Sch_EZ!$C$30:$I$30,0)),"F","C")</f>
        <v>19.444444444444443</v>
      </c>
      <c r="J1130" s="34">
        <f>CONVERT(INDEX(Clg_StPt_Sch_EZ!$C$4:$I$27,MATCH(Schedules_8760!$C1130,Clg_StPt_Sch_EZ!$B$4:$B$27,0),MATCH(Schedules_8760!$F1130,Clg_StPt_Sch_EZ!$C$3:$I$3,0)),"F","C")</f>
        <v>25.555555555555554</v>
      </c>
      <c r="K1130" s="34">
        <f>CONVERT(INDEX(Clg_StPt_Sch_EZ!$C$31:$I$54,MATCH(Schedules_8760!$C1130,Clg_StPt_Sch_EZ!$B$31:$B$54,0),MATCH(Schedules_8760!$F1130,Clg_StPt_Sch_EZ!$C$30:$I$30,0)),"F","C")</f>
        <v>28.333333333333332</v>
      </c>
      <c r="L1130" s="34">
        <f>CONVERT(INDEX(DHW_StPt_Sch_EZ!$C$4:$I$27,MATCH(Schedules_8760!$C1130,DHW_StPt_Sch_EZ!$B$4:$B$27,0),MATCH(Schedules_8760!$F1130,DHW_StPt_Sch_EZ!$C$3:$I$3,0)),"F","C")</f>
        <v>53.333333333333329</v>
      </c>
      <c r="M1130" s="34">
        <f>CONVERT(INDEX(DHW_StPt_Sch_EZ!$C$31:$I$54,MATCH(Schedules_8760!$C1130,DHW_StPt_Sch_EZ!$B$31:$B$54,0),MATCH(Schedules_8760!$F1130,DHW_StPt_Sch_EZ!$C$30:$I$30,0)),"F","C")</f>
        <v>53.333333333333329</v>
      </c>
      <c r="N1130" s="12"/>
      <c r="O1130" s="12"/>
      <c r="P1130" s="12"/>
    </row>
    <row r="1131" spans="1:16" x14ac:dyDescent="0.25">
      <c r="A1131" s="35">
        <v>1130</v>
      </c>
      <c r="B1131" s="89">
        <v>48.041666666666657</v>
      </c>
      <c r="C1131" s="35">
        <f t="shared" si="85"/>
        <v>2</v>
      </c>
      <c r="D1131" s="35">
        <f t="shared" si="88"/>
        <v>48</v>
      </c>
      <c r="E1131" s="35">
        <f t="shared" si="89"/>
        <v>6</v>
      </c>
      <c r="F1131" s="35" t="str">
        <f t="shared" si="86"/>
        <v>Friday</v>
      </c>
      <c r="G1131" s="35">
        <f t="shared" si="87"/>
        <v>2</v>
      </c>
      <c r="H1131" s="34">
        <f>CONVERT(INDEX(Htg_StPt_Sch_EZ!$C$4:$I$27,MATCH(Schedules_8760!$C1131,Htg_StPt_Sch_EZ!$B$4:$B$27,0),MATCH(Schedules_8760!$F1131,Htg_StPt_Sch_EZ!$C$3:$I$3,0)),"F","C")</f>
        <v>20.555555555555554</v>
      </c>
      <c r="I1131" s="34">
        <f>CONVERT(INDEX(Htg_StPt_Sch_EZ!$C$31:$I$54,MATCH(Schedules_8760!$C1131,Htg_StPt_Sch_EZ!$B$31:$B$54,0),MATCH(Schedules_8760!$F1131,Htg_StPt_Sch_EZ!$C$30:$I$30,0)),"F","C")</f>
        <v>19.444444444444443</v>
      </c>
      <c r="J1131" s="34">
        <f>CONVERT(INDEX(Clg_StPt_Sch_EZ!$C$4:$I$27,MATCH(Schedules_8760!$C1131,Clg_StPt_Sch_EZ!$B$4:$B$27,0),MATCH(Schedules_8760!$F1131,Clg_StPt_Sch_EZ!$C$3:$I$3,0)),"F","C")</f>
        <v>25.555555555555554</v>
      </c>
      <c r="K1131" s="34">
        <f>CONVERT(INDEX(Clg_StPt_Sch_EZ!$C$31:$I$54,MATCH(Schedules_8760!$C1131,Clg_StPt_Sch_EZ!$B$31:$B$54,0),MATCH(Schedules_8760!$F1131,Clg_StPt_Sch_EZ!$C$30:$I$30,0)),"F","C")</f>
        <v>28.333333333333332</v>
      </c>
      <c r="L1131" s="34">
        <f>CONVERT(INDEX(DHW_StPt_Sch_EZ!$C$4:$I$27,MATCH(Schedules_8760!$C1131,DHW_StPt_Sch_EZ!$B$4:$B$27,0),MATCH(Schedules_8760!$F1131,DHW_StPt_Sch_EZ!$C$3:$I$3,0)),"F","C")</f>
        <v>53.333333333333329</v>
      </c>
      <c r="M1131" s="34">
        <f>CONVERT(INDEX(DHW_StPt_Sch_EZ!$C$31:$I$54,MATCH(Schedules_8760!$C1131,DHW_StPt_Sch_EZ!$B$31:$B$54,0),MATCH(Schedules_8760!$F1131,DHW_StPt_Sch_EZ!$C$30:$I$30,0)),"F","C")</f>
        <v>53.333333333333329</v>
      </c>
      <c r="N1131" s="12"/>
      <c r="O1131" s="12"/>
      <c r="P1131" s="12"/>
    </row>
    <row r="1132" spans="1:16" x14ac:dyDescent="0.25">
      <c r="A1132" s="35">
        <v>1131</v>
      </c>
      <c r="B1132" s="89">
        <v>48.083333333333343</v>
      </c>
      <c r="C1132" s="35">
        <f t="shared" si="85"/>
        <v>3</v>
      </c>
      <c r="D1132" s="35">
        <f t="shared" si="88"/>
        <v>48</v>
      </c>
      <c r="E1132" s="35">
        <f t="shared" si="89"/>
        <v>6</v>
      </c>
      <c r="F1132" s="35" t="str">
        <f t="shared" si="86"/>
        <v>Friday</v>
      </c>
      <c r="G1132" s="35">
        <f t="shared" si="87"/>
        <v>2</v>
      </c>
      <c r="H1132" s="34">
        <f>CONVERT(INDEX(Htg_StPt_Sch_EZ!$C$4:$I$27,MATCH(Schedules_8760!$C1132,Htg_StPt_Sch_EZ!$B$4:$B$27,0),MATCH(Schedules_8760!$F1132,Htg_StPt_Sch_EZ!$C$3:$I$3,0)),"F","C")</f>
        <v>20.555555555555554</v>
      </c>
      <c r="I1132" s="34">
        <f>CONVERT(INDEX(Htg_StPt_Sch_EZ!$C$31:$I$54,MATCH(Schedules_8760!$C1132,Htg_StPt_Sch_EZ!$B$31:$B$54,0),MATCH(Schedules_8760!$F1132,Htg_StPt_Sch_EZ!$C$30:$I$30,0)),"F","C")</f>
        <v>19.444444444444443</v>
      </c>
      <c r="J1132" s="34">
        <f>CONVERT(INDEX(Clg_StPt_Sch_EZ!$C$4:$I$27,MATCH(Schedules_8760!$C1132,Clg_StPt_Sch_EZ!$B$4:$B$27,0),MATCH(Schedules_8760!$F1132,Clg_StPt_Sch_EZ!$C$3:$I$3,0)),"F","C")</f>
        <v>25.555555555555554</v>
      </c>
      <c r="K1132" s="34">
        <f>CONVERT(INDEX(Clg_StPt_Sch_EZ!$C$31:$I$54,MATCH(Schedules_8760!$C1132,Clg_StPt_Sch_EZ!$B$31:$B$54,0),MATCH(Schedules_8760!$F1132,Clg_StPt_Sch_EZ!$C$30:$I$30,0)),"F","C")</f>
        <v>28.333333333333332</v>
      </c>
      <c r="L1132" s="34">
        <f>CONVERT(INDEX(DHW_StPt_Sch_EZ!$C$4:$I$27,MATCH(Schedules_8760!$C1132,DHW_StPt_Sch_EZ!$B$4:$B$27,0),MATCH(Schedules_8760!$F1132,DHW_StPt_Sch_EZ!$C$3:$I$3,0)),"F","C")</f>
        <v>53.333333333333329</v>
      </c>
      <c r="M1132" s="34">
        <f>CONVERT(INDEX(DHW_StPt_Sch_EZ!$C$31:$I$54,MATCH(Schedules_8760!$C1132,DHW_StPt_Sch_EZ!$B$31:$B$54,0),MATCH(Schedules_8760!$F1132,DHW_StPt_Sch_EZ!$C$30:$I$30,0)),"F","C")</f>
        <v>53.333333333333329</v>
      </c>
      <c r="N1132" s="12"/>
      <c r="O1132" s="12"/>
      <c r="P1132" s="12"/>
    </row>
    <row r="1133" spans="1:16" x14ac:dyDescent="0.25">
      <c r="A1133" s="35">
        <v>1132</v>
      </c>
      <c r="B1133" s="89">
        <v>48.125</v>
      </c>
      <c r="C1133" s="35">
        <f t="shared" si="85"/>
        <v>4</v>
      </c>
      <c r="D1133" s="35">
        <f t="shared" si="88"/>
        <v>48</v>
      </c>
      <c r="E1133" s="35">
        <f t="shared" si="89"/>
        <v>6</v>
      </c>
      <c r="F1133" s="35" t="str">
        <f t="shared" si="86"/>
        <v>Friday</v>
      </c>
      <c r="G1133" s="35">
        <f t="shared" si="87"/>
        <v>2</v>
      </c>
      <c r="H1133" s="34">
        <f>CONVERT(INDEX(Htg_StPt_Sch_EZ!$C$4:$I$27,MATCH(Schedules_8760!$C1133,Htg_StPt_Sch_EZ!$B$4:$B$27,0),MATCH(Schedules_8760!$F1133,Htg_StPt_Sch_EZ!$C$3:$I$3,0)),"F","C")</f>
        <v>20.555555555555554</v>
      </c>
      <c r="I1133" s="34">
        <f>CONVERT(INDEX(Htg_StPt_Sch_EZ!$C$31:$I$54,MATCH(Schedules_8760!$C1133,Htg_StPt_Sch_EZ!$B$31:$B$54,0),MATCH(Schedules_8760!$F1133,Htg_StPt_Sch_EZ!$C$30:$I$30,0)),"F","C")</f>
        <v>19.444444444444443</v>
      </c>
      <c r="J1133" s="34">
        <f>CONVERT(INDEX(Clg_StPt_Sch_EZ!$C$4:$I$27,MATCH(Schedules_8760!$C1133,Clg_StPt_Sch_EZ!$B$4:$B$27,0),MATCH(Schedules_8760!$F1133,Clg_StPt_Sch_EZ!$C$3:$I$3,0)),"F","C")</f>
        <v>25.555555555555554</v>
      </c>
      <c r="K1133" s="34">
        <f>CONVERT(INDEX(Clg_StPt_Sch_EZ!$C$31:$I$54,MATCH(Schedules_8760!$C1133,Clg_StPt_Sch_EZ!$B$31:$B$54,0),MATCH(Schedules_8760!$F1133,Clg_StPt_Sch_EZ!$C$30:$I$30,0)),"F","C")</f>
        <v>28.333333333333332</v>
      </c>
      <c r="L1133" s="34">
        <f>CONVERT(INDEX(DHW_StPt_Sch_EZ!$C$4:$I$27,MATCH(Schedules_8760!$C1133,DHW_StPt_Sch_EZ!$B$4:$B$27,0),MATCH(Schedules_8760!$F1133,DHW_StPt_Sch_EZ!$C$3:$I$3,0)),"F","C")</f>
        <v>53.333333333333329</v>
      </c>
      <c r="M1133" s="34">
        <f>CONVERT(INDEX(DHW_StPt_Sch_EZ!$C$31:$I$54,MATCH(Schedules_8760!$C1133,DHW_StPt_Sch_EZ!$B$31:$B$54,0),MATCH(Schedules_8760!$F1133,DHW_StPt_Sch_EZ!$C$30:$I$30,0)),"F","C")</f>
        <v>53.333333333333329</v>
      </c>
      <c r="N1133" s="12"/>
      <c r="O1133" s="12"/>
      <c r="P1133" s="12"/>
    </row>
    <row r="1134" spans="1:16" x14ac:dyDescent="0.25">
      <c r="A1134" s="35">
        <v>1133</v>
      </c>
      <c r="B1134" s="89">
        <v>48.166666666666657</v>
      </c>
      <c r="C1134" s="35">
        <f t="shared" si="85"/>
        <v>5</v>
      </c>
      <c r="D1134" s="35">
        <f t="shared" si="88"/>
        <v>48</v>
      </c>
      <c r="E1134" s="35">
        <f t="shared" si="89"/>
        <v>6</v>
      </c>
      <c r="F1134" s="35" t="str">
        <f t="shared" si="86"/>
        <v>Friday</v>
      </c>
      <c r="G1134" s="35">
        <f t="shared" si="87"/>
        <v>2</v>
      </c>
      <c r="H1134" s="34">
        <f>CONVERT(INDEX(Htg_StPt_Sch_EZ!$C$4:$I$27,MATCH(Schedules_8760!$C1134,Htg_StPt_Sch_EZ!$B$4:$B$27,0),MATCH(Schedules_8760!$F1134,Htg_StPt_Sch_EZ!$C$3:$I$3,0)),"F","C")</f>
        <v>20.555555555555554</v>
      </c>
      <c r="I1134" s="34">
        <f>CONVERT(INDEX(Htg_StPt_Sch_EZ!$C$31:$I$54,MATCH(Schedules_8760!$C1134,Htg_StPt_Sch_EZ!$B$31:$B$54,0),MATCH(Schedules_8760!$F1134,Htg_StPt_Sch_EZ!$C$30:$I$30,0)),"F","C")</f>
        <v>19.444444444444443</v>
      </c>
      <c r="J1134" s="34">
        <f>CONVERT(INDEX(Clg_StPt_Sch_EZ!$C$4:$I$27,MATCH(Schedules_8760!$C1134,Clg_StPt_Sch_EZ!$B$4:$B$27,0),MATCH(Schedules_8760!$F1134,Clg_StPt_Sch_EZ!$C$3:$I$3,0)),"F","C")</f>
        <v>25.555555555555554</v>
      </c>
      <c r="K1134" s="34">
        <f>CONVERT(INDEX(Clg_StPt_Sch_EZ!$C$31:$I$54,MATCH(Schedules_8760!$C1134,Clg_StPt_Sch_EZ!$B$31:$B$54,0),MATCH(Schedules_8760!$F1134,Clg_StPt_Sch_EZ!$C$30:$I$30,0)),"F","C")</f>
        <v>28.333333333333332</v>
      </c>
      <c r="L1134" s="34">
        <f>CONVERT(INDEX(DHW_StPt_Sch_EZ!$C$4:$I$27,MATCH(Schedules_8760!$C1134,DHW_StPt_Sch_EZ!$B$4:$B$27,0),MATCH(Schedules_8760!$F1134,DHW_StPt_Sch_EZ!$C$3:$I$3,0)),"F","C")</f>
        <v>53.333333333333329</v>
      </c>
      <c r="M1134" s="34">
        <f>CONVERT(INDEX(DHW_StPt_Sch_EZ!$C$31:$I$54,MATCH(Schedules_8760!$C1134,DHW_StPt_Sch_EZ!$B$31:$B$54,0),MATCH(Schedules_8760!$F1134,DHW_StPt_Sch_EZ!$C$30:$I$30,0)),"F","C")</f>
        <v>53.333333333333329</v>
      </c>
      <c r="N1134" s="12"/>
      <c r="O1134" s="12"/>
      <c r="P1134" s="12"/>
    </row>
    <row r="1135" spans="1:16" x14ac:dyDescent="0.25">
      <c r="A1135" s="35">
        <v>1134</v>
      </c>
      <c r="B1135" s="89">
        <v>48.208333333333343</v>
      </c>
      <c r="C1135" s="35">
        <f t="shared" si="85"/>
        <v>6</v>
      </c>
      <c r="D1135" s="35">
        <f t="shared" si="88"/>
        <v>48</v>
      </c>
      <c r="E1135" s="35">
        <f t="shared" si="89"/>
        <v>6</v>
      </c>
      <c r="F1135" s="35" t="str">
        <f t="shared" si="86"/>
        <v>Friday</v>
      </c>
      <c r="G1135" s="35">
        <f t="shared" si="87"/>
        <v>2</v>
      </c>
      <c r="H1135" s="34">
        <f>CONVERT(INDEX(Htg_StPt_Sch_EZ!$C$4:$I$27,MATCH(Schedules_8760!$C1135,Htg_StPt_Sch_EZ!$B$4:$B$27,0),MATCH(Schedules_8760!$F1135,Htg_StPt_Sch_EZ!$C$3:$I$3,0)),"F","C")</f>
        <v>20.555555555555554</v>
      </c>
      <c r="I1135" s="34">
        <f>CONVERT(INDEX(Htg_StPt_Sch_EZ!$C$31:$I$54,MATCH(Schedules_8760!$C1135,Htg_StPt_Sch_EZ!$B$31:$B$54,0),MATCH(Schedules_8760!$F1135,Htg_StPt_Sch_EZ!$C$30:$I$30,0)),"F","C")</f>
        <v>19.444444444444443</v>
      </c>
      <c r="J1135" s="34">
        <f>CONVERT(INDEX(Clg_StPt_Sch_EZ!$C$4:$I$27,MATCH(Schedules_8760!$C1135,Clg_StPt_Sch_EZ!$B$4:$B$27,0),MATCH(Schedules_8760!$F1135,Clg_StPt_Sch_EZ!$C$3:$I$3,0)),"F","C")</f>
        <v>25.555555555555554</v>
      </c>
      <c r="K1135" s="34">
        <f>CONVERT(INDEX(Clg_StPt_Sch_EZ!$C$31:$I$54,MATCH(Schedules_8760!$C1135,Clg_StPt_Sch_EZ!$B$31:$B$54,0),MATCH(Schedules_8760!$F1135,Clg_StPt_Sch_EZ!$C$30:$I$30,0)),"F","C")</f>
        <v>28.333333333333332</v>
      </c>
      <c r="L1135" s="34">
        <f>CONVERT(INDEX(DHW_StPt_Sch_EZ!$C$4:$I$27,MATCH(Schedules_8760!$C1135,DHW_StPt_Sch_EZ!$B$4:$B$27,0),MATCH(Schedules_8760!$F1135,DHW_StPt_Sch_EZ!$C$3:$I$3,0)),"F","C")</f>
        <v>53.333333333333329</v>
      </c>
      <c r="M1135" s="34">
        <f>CONVERT(INDEX(DHW_StPt_Sch_EZ!$C$31:$I$54,MATCH(Schedules_8760!$C1135,DHW_StPt_Sch_EZ!$B$31:$B$54,0),MATCH(Schedules_8760!$F1135,DHW_StPt_Sch_EZ!$C$30:$I$30,0)),"F","C")</f>
        <v>53.333333333333329</v>
      </c>
      <c r="N1135" s="12"/>
      <c r="O1135" s="12"/>
      <c r="P1135" s="12"/>
    </row>
    <row r="1136" spans="1:16" x14ac:dyDescent="0.25">
      <c r="A1136" s="35">
        <v>1135</v>
      </c>
      <c r="B1136" s="89">
        <v>48.25</v>
      </c>
      <c r="C1136" s="35">
        <f t="shared" si="85"/>
        <v>7</v>
      </c>
      <c r="D1136" s="35">
        <f t="shared" si="88"/>
        <v>48</v>
      </c>
      <c r="E1136" s="35">
        <f t="shared" si="89"/>
        <v>6</v>
      </c>
      <c r="F1136" s="35" t="str">
        <f t="shared" si="86"/>
        <v>Friday</v>
      </c>
      <c r="G1136" s="35">
        <f t="shared" si="87"/>
        <v>2</v>
      </c>
      <c r="H1136" s="34">
        <f>CONVERT(INDEX(Htg_StPt_Sch_EZ!$C$4:$I$27,MATCH(Schedules_8760!$C1136,Htg_StPt_Sch_EZ!$B$4:$B$27,0),MATCH(Schedules_8760!$F1136,Htg_StPt_Sch_EZ!$C$3:$I$3,0)),"F","C")</f>
        <v>20.555555555555554</v>
      </c>
      <c r="I1136" s="34">
        <f>CONVERT(INDEX(Htg_StPt_Sch_EZ!$C$31:$I$54,MATCH(Schedules_8760!$C1136,Htg_StPt_Sch_EZ!$B$31:$B$54,0),MATCH(Schedules_8760!$F1136,Htg_StPt_Sch_EZ!$C$30:$I$30,0)),"F","C")</f>
        <v>19.444444444444443</v>
      </c>
      <c r="J1136" s="34">
        <f>CONVERT(INDEX(Clg_StPt_Sch_EZ!$C$4:$I$27,MATCH(Schedules_8760!$C1136,Clg_StPt_Sch_EZ!$B$4:$B$27,0),MATCH(Schedules_8760!$F1136,Clg_StPt_Sch_EZ!$C$3:$I$3,0)),"F","C")</f>
        <v>25.555555555555554</v>
      </c>
      <c r="K1136" s="34">
        <f>CONVERT(INDEX(Clg_StPt_Sch_EZ!$C$31:$I$54,MATCH(Schedules_8760!$C1136,Clg_StPt_Sch_EZ!$B$31:$B$54,0),MATCH(Schedules_8760!$F1136,Clg_StPt_Sch_EZ!$C$30:$I$30,0)),"F","C")</f>
        <v>28.333333333333332</v>
      </c>
      <c r="L1136" s="34">
        <f>CONVERT(INDEX(DHW_StPt_Sch_EZ!$C$4:$I$27,MATCH(Schedules_8760!$C1136,DHW_StPt_Sch_EZ!$B$4:$B$27,0),MATCH(Schedules_8760!$F1136,DHW_StPt_Sch_EZ!$C$3:$I$3,0)),"F","C")</f>
        <v>53.333333333333329</v>
      </c>
      <c r="M1136" s="34">
        <f>CONVERT(INDEX(DHW_StPt_Sch_EZ!$C$31:$I$54,MATCH(Schedules_8760!$C1136,DHW_StPt_Sch_EZ!$B$31:$B$54,0),MATCH(Schedules_8760!$F1136,DHW_StPt_Sch_EZ!$C$30:$I$30,0)),"F","C")</f>
        <v>53.333333333333329</v>
      </c>
      <c r="N1136" s="12"/>
      <c r="O1136" s="12"/>
      <c r="P1136" s="12"/>
    </row>
    <row r="1137" spans="1:16" x14ac:dyDescent="0.25">
      <c r="A1137" s="35">
        <v>1136</v>
      </c>
      <c r="B1137" s="89">
        <v>48.291666666666657</v>
      </c>
      <c r="C1137" s="35">
        <f t="shared" si="85"/>
        <v>8</v>
      </c>
      <c r="D1137" s="35">
        <f t="shared" si="88"/>
        <v>48</v>
      </c>
      <c r="E1137" s="35">
        <f t="shared" si="89"/>
        <v>6</v>
      </c>
      <c r="F1137" s="35" t="str">
        <f t="shared" si="86"/>
        <v>Friday</v>
      </c>
      <c r="G1137" s="35">
        <f t="shared" si="87"/>
        <v>2</v>
      </c>
      <c r="H1137" s="34">
        <f>CONVERT(INDEX(Htg_StPt_Sch_EZ!$C$4:$I$27,MATCH(Schedules_8760!$C1137,Htg_StPt_Sch_EZ!$B$4:$B$27,0),MATCH(Schedules_8760!$F1137,Htg_StPt_Sch_EZ!$C$3:$I$3,0)),"F","C")</f>
        <v>20.555555555555554</v>
      </c>
      <c r="I1137" s="34">
        <f>CONVERT(INDEX(Htg_StPt_Sch_EZ!$C$31:$I$54,MATCH(Schedules_8760!$C1137,Htg_StPt_Sch_EZ!$B$31:$B$54,0),MATCH(Schedules_8760!$F1137,Htg_StPt_Sch_EZ!$C$30:$I$30,0)),"F","C")</f>
        <v>19.444444444444443</v>
      </c>
      <c r="J1137" s="34">
        <f>CONVERT(INDEX(Clg_StPt_Sch_EZ!$C$4:$I$27,MATCH(Schedules_8760!$C1137,Clg_StPt_Sch_EZ!$B$4:$B$27,0),MATCH(Schedules_8760!$F1137,Clg_StPt_Sch_EZ!$C$3:$I$3,0)),"F","C")</f>
        <v>25.555555555555554</v>
      </c>
      <c r="K1137" s="34">
        <f>CONVERT(INDEX(Clg_StPt_Sch_EZ!$C$31:$I$54,MATCH(Schedules_8760!$C1137,Clg_StPt_Sch_EZ!$B$31:$B$54,0),MATCH(Schedules_8760!$F1137,Clg_StPt_Sch_EZ!$C$30:$I$30,0)),"F","C")</f>
        <v>25</v>
      </c>
      <c r="L1137" s="34">
        <f>CONVERT(INDEX(DHW_StPt_Sch_EZ!$C$4:$I$27,MATCH(Schedules_8760!$C1137,DHW_StPt_Sch_EZ!$B$4:$B$27,0),MATCH(Schedules_8760!$F1137,DHW_StPt_Sch_EZ!$C$3:$I$3,0)),"F","C")</f>
        <v>53.333333333333329</v>
      </c>
      <c r="M1137" s="34">
        <f>CONVERT(INDEX(DHW_StPt_Sch_EZ!$C$31:$I$54,MATCH(Schedules_8760!$C1137,DHW_StPt_Sch_EZ!$B$31:$B$54,0),MATCH(Schedules_8760!$F1137,DHW_StPt_Sch_EZ!$C$30:$I$30,0)),"F","C")</f>
        <v>53.333333333333329</v>
      </c>
      <c r="N1137" s="12"/>
      <c r="O1137" s="12"/>
      <c r="P1137" s="12"/>
    </row>
    <row r="1138" spans="1:16" x14ac:dyDescent="0.25">
      <c r="A1138" s="35">
        <v>1137</v>
      </c>
      <c r="B1138" s="89">
        <v>48.333333333333343</v>
      </c>
      <c r="C1138" s="35">
        <f t="shared" si="85"/>
        <v>9</v>
      </c>
      <c r="D1138" s="35">
        <f t="shared" si="88"/>
        <v>48</v>
      </c>
      <c r="E1138" s="35">
        <f t="shared" si="89"/>
        <v>6</v>
      </c>
      <c r="F1138" s="35" t="str">
        <f t="shared" si="86"/>
        <v>Friday</v>
      </c>
      <c r="G1138" s="35">
        <f t="shared" si="87"/>
        <v>2</v>
      </c>
      <c r="H1138" s="34">
        <f>CONVERT(INDEX(Htg_StPt_Sch_EZ!$C$4:$I$27,MATCH(Schedules_8760!$C1138,Htg_StPt_Sch_EZ!$B$4:$B$27,0),MATCH(Schedules_8760!$F1138,Htg_StPt_Sch_EZ!$C$3:$I$3,0)),"F","C")</f>
        <v>20.555555555555554</v>
      </c>
      <c r="I1138" s="34">
        <f>CONVERT(INDEX(Htg_StPt_Sch_EZ!$C$31:$I$54,MATCH(Schedules_8760!$C1138,Htg_StPt_Sch_EZ!$B$31:$B$54,0),MATCH(Schedules_8760!$F1138,Htg_StPt_Sch_EZ!$C$30:$I$30,0)),"F","C")</f>
        <v>19.444444444444443</v>
      </c>
      <c r="J1138" s="34">
        <f>CONVERT(INDEX(Clg_StPt_Sch_EZ!$C$4:$I$27,MATCH(Schedules_8760!$C1138,Clg_StPt_Sch_EZ!$B$4:$B$27,0),MATCH(Schedules_8760!$F1138,Clg_StPt_Sch_EZ!$C$3:$I$3,0)),"F","C")</f>
        <v>25.555555555555554</v>
      </c>
      <c r="K1138" s="34">
        <f>CONVERT(INDEX(Clg_StPt_Sch_EZ!$C$31:$I$54,MATCH(Schedules_8760!$C1138,Clg_StPt_Sch_EZ!$B$31:$B$54,0),MATCH(Schedules_8760!$F1138,Clg_StPt_Sch_EZ!$C$30:$I$30,0)),"F","C")</f>
        <v>25</v>
      </c>
      <c r="L1138" s="34">
        <f>CONVERT(INDEX(DHW_StPt_Sch_EZ!$C$4:$I$27,MATCH(Schedules_8760!$C1138,DHW_StPt_Sch_EZ!$B$4:$B$27,0),MATCH(Schedules_8760!$F1138,DHW_StPt_Sch_EZ!$C$3:$I$3,0)),"F","C")</f>
        <v>53.333333333333329</v>
      </c>
      <c r="M1138" s="34">
        <f>CONVERT(INDEX(DHW_StPt_Sch_EZ!$C$31:$I$54,MATCH(Schedules_8760!$C1138,DHW_StPt_Sch_EZ!$B$31:$B$54,0),MATCH(Schedules_8760!$F1138,DHW_StPt_Sch_EZ!$C$30:$I$30,0)),"F","C")</f>
        <v>53.333333333333329</v>
      </c>
      <c r="N1138" s="12"/>
      <c r="O1138" s="12"/>
      <c r="P1138" s="12"/>
    </row>
    <row r="1139" spans="1:16" x14ac:dyDescent="0.25">
      <c r="A1139" s="35">
        <v>1138</v>
      </c>
      <c r="B1139" s="89">
        <v>48.375</v>
      </c>
      <c r="C1139" s="35">
        <f t="shared" si="85"/>
        <v>10</v>
      </c>
      <c r="D1139" s="35">
        <f t="shared" si="88"/>
        <v>48</v>
      </c>
      <c r="E1139" s="35">
        <f t="shared" si="89"/>
        <v>6</v>
      </c>
      <c r="F1139" s="35" t="str">
        <f t="shared" si="86"/>
        <v>Friday</v>
      </c>
      <c r="G1139" s="35">
        <f t="shared" si="87"/>
        <v>2</v>
      </c>
      <c r="H1139" s="34">
        <f>CONVERT(INDEX(Htg_StPt_Sch_EZ!$C$4:$I$27,MATCH(Schedules_8760!$C1139,Htg_StPt_Sch_EZ!$B$4:$B$27,0),MATCH(Schedules_8760!$F1139,Htg_StPt_Sch_EZ!$C$3:$I$3,0)),"F","C")</f>
        <v>20.555555555555554</v>
      </c>
      <c r="I1139" s="34">
        <f>CONVERT(INDEX(Htg_StPt_Sch_EZ!$C$31:$I$54,MATCH(Schedules_8760!$C1139,Htg_StPt_Sch_EZ!$B$31:$B$54,0),MATCH(Schedules_8760!$F1139,Htg_StPt_Sch_EZ!$C$30:$I$30,0)),"F","C")</f>
        <v>19.444444444444443</v>
      </c>
      <c r="J1139" s="34">
        <f>CONVERT(INDEX(Clg_StPt_Sch_EZ!$C$4:$I$27,MATCH(Schedules_8760!$C1139,Clg_StPt_Sch_EZ!$B$4:$B$27,0),MATCH(Schedules_8760!$F1139,Clg_StPt_Sch_EZ!$C$3:$I$3,0)),"F","C")</f>
        <v>25.555555555555554</v>
      </c>
      <c r="K1139" s="34">
        <f>CONVERT(INDEX(Clg_StPt_Sch_EZ!$C$31:$I$54,MATCH(Schedules_8760!$C1139,Clg_StPt_Sch_EZ!$B$31:$B$54,0),MATCH(Schedules_8760!$F1139,Clg_StPt_Sch_EZ!$C$30:$I$30,0)),"F","C")</f>
        <v>25</v>
      </c>
      <c r="L1139" s="34">
        <f>CONVERT(INDEX(DHW_StPt_Sch_EZ!$C$4:$I$27,MATCH(Schedules_8760!$C1139,DHW_StPt_Sch_EZ!$B$4:$B$27,0),MATCH(Schedules_8760!$F1139,DHW_StPt_Sch_EZ!$C$3:$I$3,0)),"F","C")</f>
        <v>53.333333333333329</v>
      </c>
      <c r="M1139" s="34">
        <f>CONVERT(INDEX(DHW_StPt_Sch_EZ!$C$31:$I$54,MATCH(Schedules_8760!$C1139,DHW_StPt_Sch_EZ!$B$31:$B$54,0),MATCH(Schedules_8760!$F1139,DHW_StPt_Sch_EZ!$C$30:$I$30,0)),"F","C")</f>
        <v>53.333333333333329</v>
      </c>
      <c r="N1139" s="12"/>
      <c r="O1139" s="12"/>
      <c r="P1139" s="12"/>
    </row>
    <row r="1140" spans="1:16" x14ac:dyDescent="0.25">
      <c r="A1140" s="35">
        <v>1139</v>
      </c>
      <c r="B1140" s="89">
        <v>48.416666666666657</v>
      </c>
      <c r="C1140" s="35">
        <f t="shared" si="85"/>
        <v>11</v>
      </c>
      <c r="D1140" s="35">
        <f t="shared" si="88"/>
        <v>48</v>
      </c>
      <c r="E1140" s="35">
        <f t="shared" si="89"/>
        <v>6</v>
      </c>
      <c r="F1140" s="35" t="str">
        <f t="shared" si="86"/>
        <v>Friday</v>
      </c>
      <c r="G1140" s="35">
        <f t="shared" si="87"/>
        <v>2</v>
      </c>
      <c r="H1140" s="34">
        <f>CONVERT(INDEX(Htg_StPt_Sch_EZ!$C$4:$I$27,MATCH(Schedules_8760!$C1140,Htg_StPt_Sch_EZ!$B$4:$B$27,0),MATCH(Schedules_8760!$F1140,Htg_StPt_Sch_EZ!$C$3:$I$3,0)),"F","C")</f>
        <v>20.555555555555554</v>
      </c>
      <c r="I1140" s="34">
        <f>CONVERT(INDEX(Htg_StPt_Sch_EZ!$C$31:$I$54,MATCH(Schedules_8760!$C1140,Htg_StPt_Sch_EZ!$B$31:$B$54,0),MATCH(Schedules_8760!$F1140,Htg_StPt_Sch_EZ!$C$30:$I$30,0)),"F","C")</f>
        <v>19.444444444444443</v>
      </c>
      <c r="J1140" s="34">
        <f>CONVERT(INDEX(Clg_StPt_Sch_EZ!$C$4:$I$27,MATCH(Schedules_8760!$C1140,Clg_StPt_Sch_EZ!$B$4:$B$27,0),MATCH(Schedules_8760!$F1140,Clg_StPt_Sch_EZ!$C$3:$I$3,0)),"F","C")</f>
        <v>25.555555555555554</v>
      </c>
      <c r="K1140" s="34">
        <f>CONVERT(INDEX(Clg_StPt_Sch_EZ!$C$31:$I$54,MATCH(Schedules_8760!$C1140,Clg_StPt_Sch_EZ!$B$31:$B$54,0),MATCH(Schedules_8760!$F1140,Clg_StPt_Sch_EZ!$C$30:$I$30,0)),"F","C")</f>
        <v>25</v>
      </c>
      <c r="L1140" s="34">
        <f>CONVERT(INDEX(DHW_StPt_Sch_EZ!$C$4:$I$27,MATCH(Schedules_8760!$C1140,DHW_StPt_Sch_EZ!$B$4:$B$27,0),MATCH(Schedules_8760!$F1140,DHW_StPt_Sch_EZ!$C$3:$I$3,0)),"F","C")</f>
        <v>53.333333333333329</v>
      </c>
      <c r="M1140" s="34">
        <f>CONVERT(INDEX(DHW_StPt_Sch_EZ!$C$31:$I$54,MATCH(Schedules_8760!$C1140,DHW_StPt_Sch_EZ!$B$31:$B$54,0),MATCH(Schedules_8760!$F1140,DHW_StPt_Sch_EZ!$C$30:$I$30,0)),"F","C")</f>
        <v>53.333333333333329</v>
      </c>
      <c r="N1140" s="12"/>
      <c r="O1140" s="12"/>
      <c r="P1140" s="12"/>
    </row>
    <row r="1141" spans="1:16" x14ac:dyDescent="0.25">
      <c r="A1141" s="35">
        <v>1140</v>
      </c>
      <c r="B1141" s="89">
        <v>48.458333333333343</v>
      </c>
      <c r="C1141" s="35">
        <f t="shared" si="85"/>
        <v>12</v>
      </c>
      <c r="D1141" s="35">
        <f t="shared" si="88"/>
        <v>48</v>
      </c>
      <c r="E1141" s="35">
        <f t="shared" si="89"/>
        <v>6</v>
      </c>
      <c r="F1141" s="35" t="str">
        <f t="shared" si="86"/>
        <v>Friday</v>
      </c>
      <c r="G1141" s="35">
        <f t="shared" si="87"/>
        <v>2</v>
      </c>
      <c r="H1141" s="34">
        <f>CONVERT(INDEX(Htg_StPt_Sch_EZ!$C$4:$I$27,MATCH(Schedules_8760!$C1141,Htg_StPt_Sch_EZ!$B$4:$B$27,0),MATCH(Schedules_8760!$F1141,Htg_StPt_Sch_EZ!$C$3:$I$3,0)),"F","C")</f>
        <v>20.555555555555554</v>
      </c>
      <c r="I1141" s="34">
        <f>CONVERT(INDEX(Htg_StPt_Sch_EZ!$C$31:$I$54,MATCH(Schedules_8760!$C1141,Htg_StPt_Sch_EZ!$B$31:$B$54,0),MATCH(Schedules_8760!$F1141,Htg_StPt_Sch_EZ!$C$30:$I$30,0)),"F","C")</f>
        <v>19.444444444444443</v>
      </c>
      <c r="J1141" s="34">
        <f>CONVERT(INDEX(Clg_StPt_Sch_EZ!$C$4:$I$27,MATCH(Schedules_8760!$C1141,Clg_StPt_Sch_EZ!$B$4:$B$27,0),MATCH(Schedules_8760!$F1141,Clg_StPt_Sch_EZ!$C$3:$I$3,0)),"F","C")</f>
        <v>25.555555555555554</v>
      </c>
      <c r="K1141" s="34">
        <f>CONVERT(INDEX(Clg_StPt_Sch_EZ!$C$31:$I$54,MATCH(Schedules_8760!$C1141,Clg_StPt_Sch_EZ!$B$31:$B$54,0),MATCH(Schedules_8760!$F1141,Clg_StPt_Sch_EZ!$C$30:$I$30,0)),"F","C")</f>
        <v>25</v>
      </c>
      <c r="L1141" s="34">
        <f>CONVERT(INDEX(DHW_StPt_Sch_EZ!$C$4:$I$27,MATCH(Schedules_8760!$C1141,DHW_StPt_Sch_EZ!$B$4:$B$27,0),MATCH(Schedules_8760!$F1141,DHW_StPt_Sch_EZ!$C$3:$I$3,0)),"F","C")</f>
        <v>53.333333333333329</v>
      </c>
      <c r="M1141" s="34">
        <f>CONVERT(INDEX(DHW_StPt_Sch_EZ!$C$31:$I$54,MATCH(Schedules_8760!$C1141,DHW_StPt_Sch_EZ!$B$31:$B$54,0),MATCH(Schedules_8760!$F1141,DHW_StPt_Sch_EZ!$C$30:$I$30,0)),"F","C")</f>
        <v>53.333333333333329</v>
      </c>
      <c r="N1141" s="12"/>
      <c r="O1141" s="12"/>
      <c r="P1141" s="12"/>
    </row>
    <row r="1142" spans="1:16" x14ac:dyDescent="0.25">
      <c r="A1142" s="35">
        <v>1141</v>
      </c>
      <c r="B1142" s="89">
        <v>48.5</v>
      </c>
      <c r="C1142" s="35">
        <f t="shared" si="85"/>
        <v>13</v>
      </c>
      <c r="D1142" s="35">
        <f t="shared" si="88"/>
        <v>48</v>
      </c>
      <c r="E1142" s="35">
        <f t="shared" si="89"/>
        <v>6</v>
      </c>
      <c r="F1142" s="35" t="str">
        <f t="shared" si="86"/>
        <v>Friday</v>
      </c>
      <c r="G1142" s="35">
        <f t="shared" si="87"/>
        <v>2</v>
      </c>
      <c r="H1142" s="34">
        <f>CONVERT(INDEX(Htg_StPt_Sch_EZ!$C$4:$I$27,MATCH(Schedules_8760!$C1142,Htg_StPt_Sch_EZ!$B$4:$B$27,0),MATCH(Schedules_8760!$F1142,Htg_StPt_Sch_EZ!$C$3:$I$3,0)),"F","C")</f>
        <v>20.555555555555554</v>
      </c>
      <c r="I1142" s="34">
        <f>CONVERT(INDEX(Htg_StPt_Sch_EZ!$C$31:$I$54,MATCH(Schedules_8760!$C1142,Htg_StPt_Sch_EZ!$B$31:$B$54,0),MATCH(Schedules_8760!$F1142,Htg_StPt_Sch_EZ!$C$30:$I$30,0)),"F","C")</f>
        <v>19.444444444444443</v>
      </c>
      <c r="J1142" s="34">
        <f>CONVERT(INDEX(Clg_StPt_Sch_EZ!$C$4:$I$27,MATCH(Schedules_8760!$C1142,Clg_StPt_Sch_EZ!$B$4:$B$27,0),MATCH(Schedules_8760!$F1142,Clg_StPt_Sch_EZ!$C$3:$I$3,0)),"F","C")</f>
        <v>25.555555555555554</v>
      </c>
      <c r="K1142" s="34">
        <f>CONVERT(INDEX(Clg_StPt_Sch_EZ!$C$31:$I$54,MATCH(Schedules_8760!$C1142,Clg_StPt_Sch_EZ!$B$31:$B$54,0),MATCH(Schedules_8760!$F1142,Clg_StPt_Sch_EZ!$C$30:$I$30,0)),"F","C")</f>
        <v>25</v>
      </c>
      <c r="L1142" s="34">
        <f>CONVERT(INDEX(DHW_StPt_Sch_EZ!$C$4:$I$27,MATCH(Schedules_8760!$C1142,DHW_StPt_Sch_EZ!$B$4:$B$27,0),MATCH(Schedules_8760!$F1142,DHW_StPt_Sch_EZ!$C$3:$I$3,0)),"F","C")</f>
        <v>53.333333333333329</v>
      </c>
      <c r="M1142" s="34">
        <f>CONVERT(INDEX(DHW_StPt_Sch_EZ!$C$31:$I$54,MATCH(Schedules_8760!$C1142,DHW_StPt_Sch_EZ!$B$31:$B$54,0),MATCH(Schedules_8760!$F1142,DHW_StPt_Sch_EZ!$C$30:$I$30,0)),"F","C")</f>
        <v>53.333333333333329</v>
      </c>
      <c r="N1142" s="12"/>
      <c r="O1142" s="12"/>
      <c r="P1142" s="12"/>
    </row>
    <row r="1143" spans="1:16" x14ac:dyDescent="0.25">
      <c r="A1143" s="35">
        <v>1142</v>
      </c>
      <c r="B1143" s="89">
        <v>48.541666666666657</v>
      </c>
      <c r="C1143" s="35">
        <f t="shared" si="85"/>
        <v>14</v>
      </c>
      <c r="D1143" s="35">
        <f t="shared" si="88"/>
        <v>48</v>
      </c>
      <c r="E1143" s="35">
        <f t="shared" si="89"/>
        <v>6</v>
      </c>
      <c r="F1143" s="35" t="str">
        <f t="shared" si="86"/>
        <v>Friday</v>
      </c>
      <c r="G1143" s="35">
        <f t="shared" si="87"/>
        <v>2</v>
      </c>
      <c r="H1143" s="34">
        <f>CONVERT(INDEX(Htg_StPt_Sch_EZ!$C$4:$I$27,MATCH(Schedules_8760!$C1143,Htg_StPt_Sch_EZ!$B$4:$B$27,0),MATCH(Schedules_8760!$F1143,Htg_StPt_Sch_EZ!$C$3:$I$3,0)),"F","C")</f>
        <v>20.555555555555554</v>
      </c>
      <c r="I1143" s="34">
        <f>CONVERT(INDEX(Htg_StPt_Sch_EZ!$C$31:$I$54,MATCH(Schedules_8760!$C1143,Htg_StPt_Sch_EZ!$B$31:$B$54,0),MATCH(Schedules_8760!$F1143,Htg_StPt_Sch_EZ!$C$30:$I$30,0)),"F","C")</f>
        <v>19.444444444444443</v>
      </c>
      <c r="J1143" s="34">
        <f>CONVERT(INDEX(Clg_StPt_Sch_EZ!$C$4:$I$27,MATCH(Schedules_8760!$C1143,Clg_StPt_Sch_EZ!$B$4:$B$27,0),MATCH(Schedules_8760!$F1143,Clg_StPt_Sch_EZ!$C$3:$I$3,0)),"F","C")</f>
        <v>25.555555555555554</v>
      </c>
      <c r="K1143" s="34">
        <f>CONVERT(INDEX(Clg_StPt_Sch_EZ!$C$31:$I$54,MATCH(Schedules_8760!$C1143,Clg_StPt_Sch_EZ!$B$31:$B$54,0),MATCH(Schedules_8760!$F1143,Clg_StPt_Sch_EZ!$C$30:$I$30,0)),"F","C")</f>
        <v>25</v>
      </c>
      <c r="L1143" s="34">
        <f>CONVERT(INDEX(DHW_StPt_Sch_EZ!$C$4:$I$27,MATCH(Schedules_8760!$C1143,DHW_StPt_Sch_EZ!$B$4:$B$27,0),MATCH(Schedules_8760!$F1143,DHW_StPt_Sch_EZ!$C$3:$I$3,0)),"F","C")</f>
        <v>53.333333333333329</v>
      </c>
      <c r="M1143" s="34">
        <f>CONVERT(INDEX(DHW_StPt_Sch_EZ!$C$31:$I$54,MATCH(Schedules_8760!$C1143,DHW_StPt_Sch_EZ!$B$31:$B$54,0),MATCH(Schedules_8760!$F1143,DHW_StPt_Sch_EZ!$C$30:$I$30,0)),"F","C")</f>
        <v>53.333333333333329</v>
      </c>
      <c r="N1143" s="12"/>
      <c r="O1143" s="12"/>
      <c r="P1143" s="12"/>
    </row>
    <row r="1144" spans="1:16" x14ac:dyDescent="0.25">
      <c r="A1144" s="35">
        <v>1143</v>
      </c>
      <c r="B1144" s="89">
        <v>48.583333333333343</v>
      </c>
      <c r="C1144" s="35">
        <f t="shared" si="85"/>
        <v>15</v>
      </c>
      <c r="D1144" s="35">
        <f t="shared" si="88"/>
        <v>48</v>
      </c>
      <c r="E1144" s="35">
        <f t="shared" si="89"/>
        <v>6</v>
      </c>
      <c r="F1144" s="35" t="str">
        <f t="shared" si="86"/>
        <v>Friday</v>
      </c>
      <c r="G1144" s="35">
        <f t="shared" si="87"/>
        <v>2</v>
      </c>
      <c r="H1144" s="34">
        <f>CONVERT(INDEX(Htg_StPt_Sch_EZ!$C$4:$I$27,MATCH(Schedules_8760!$C1144,Htg_StPt_Sch_EZ!$B$4:$B$27,0),MATCH(Schedules_8760!$F1144,Htg_StPt_Sch_EZ!$C$3:$I$3,0)),"F","C")</f>
        <v>20.555555555555554</v>
      </c>
      <c r="I1144" s="34">
        <f>CONVERT(INDEX(Htg_StPt_Sch_EZ!$C$31:$I$54,MATCH(Schedules_8760!$C1144,Htg_StPt_Sch_EZ!$B$31:$B$54,0),MATCH(Schedules_8760!$F1144,Htg_StPt_Sch_EZ!$C$30:$I$30,0)),"F","C")</f>
        <v>21.111111111111111</v>
      </c>
      <c r="J1144" s="34">
        <f>CONVERT(INDEX(Clg_StPt_Sch_EZ!$C$4:$I$27,MATCH(Schedules_8760!$C1144,Clg_StPt_Sch_EZ!$B$4:$B$27,0),MATCH(Schedules_8760!$F1144,Clg_StPt_Sch_EZ!$C$3:$I$3,0)),"F","C")</f>
        <v>25.555555555555554</v>
      </c>
      <c r="K1144" s="34">
        <f>CONVERT(INDEX(Clg_StPt_Sch_EZ!$C$31:$I$54,MATCH(Schedules_8760!$C1144,Clg_StPt_Sch_EZ!$B$31:$B$54,0),MATCH(Schedules_8760!$F1144,Clg_StPt_Sch_EZ!$C$30:$I$30,0)),"F","C")</f>
        <v>25</v>
      </c>
      <c r="L1144" s="34">
        <f>CONVERT(INDEX(DHW_StPt_Sch_EZ!$C$4:$I$27,MATCH(Schedules_8760!$C1144,DHW_StPt_Sch_EZ!$B$4:$B$27,0),MATCH(Schedules_8760!$F1144,DHW_StPt_Sch_EZ!$C$3:$I$3,0)),"F","C")</f>
        <v>53.333333333333329</v>
      </c>
      <c r="M1144" s="34">
        <f>CONVERT(INDEX(DHW_StPt_Sch_EZ!$C$31:$I$54,MATCH(Schedules_8760!$C1144,DHW_StPt_Sch_EZ!$B$31:$B$54,0),MATCH(Schedules_8760!$F1144,DHW_StPt_Sch_EZ!$C$30:$I$30,0)),"F","C")</f>
        <v>53.333333333333329</v>
      </c>
      <c r="N1144" s="12"/>
      <c r="O1144" s="12"/>
      <c r="P1144" s="12"/>
    </row>
    <row r="1145" spans="1:16" x14ac:dyDescent="0.25">
      <c r="A1145" s="35">
        <v>1144</v>
      </c>
      <c r="B1145" s="89">
        <v>48.625</v>
      </c>
      <c r="C1145" s="35">
        <f t="shared" si="85"/>
        <v>16</v>
      </c>
      <c r="D1145" s="35">
        <f t="shared" si="88"/>
        <v>48</v>
      </c>
      <c r="E1145" s="35">
        <f t="shared" si="89"/>
        <v>6</v>
      </c>
      <c r="F1145" s="35" t="str">
        <f t="shared" si="86"/>
        <v>Friday</v>
      </c>
      <c r="G1145" s="35">
        <f t="shared" si="87"/>
        <v>2</v>
      </c>
      <c r="H1145" s="34">
        <f>CONVERT(INDEX(Htg_StPt_Sch_EZ!$C$4:$I$27,MATCH(Schedules_8760!$C1145,Htg_StPt_Sch_EZ!$B$4:$B$27,0),MATCH(Schedules_8760!$F1145,Htg_StPt_Sch_EZ!$C$3:$I$3,0)),"F","C")</f>
        <v>20.555555555555554</v>
      </c>
      <c r="I1145" s="34">
        <f>CONVERT(INDEX(Htg_StPt_Sch_EZ!$C$31:$I$54,MATCH(Schedules_8760!$C1145,Htg_StPt_Sch_EZ!$B$31:$B$54,0),MATCH(Schedules_8760!$F1145,Htg_StPt_Sch_EZ!$C$30:$I$30,0)),"F","C")</f>
        <v>21.111111111111111</v>
      </c>
      <c r="J1145" s="34">
        <f>CONVERT(INDEX(Clg_StPt_Sch_EZ!$C$4:$I$27,MATCH(Schedules_8760!$C1145,Clg_StPt_Sch_EZ!$B$4:$B$27,0),MATCH(Schedules_8760!$F1145,Clg_StPt_Sch_EZ!$C$3:$I$3,0)),"F","C")</f>
        <v>25.555555555555554</v>
      </c>
      <c r="K1145" s="34">
        <f>CONVERT(INDEX(Clg_StPt_Sch_EZ!$C$31:$I$54,MATCH(Schedules_8760!$C1145,Clg_StPt_Sch_EZ!$B$31:$B$54,0),MATCH(Schedules_8760!$F1145,Clg_StPt_Sch_EZ!$C$30:$I$30,0)),"F","C")</f>
        <v>25</v>
      </c>
      <c r="L1145" s="34">
        <f>CONVERT(INDEX(DHW_StPt_Sch_EZ!$C$4:$I$27,MATCH(Schedules_8760!$C1145,DHW_StPt_Sch_EZ!$B$4:$B$27,0),MATCH(Schedules_8760!$F1145,DHW_StPt_Sch_EZ!$C$3:$I$3,0)),"F","C")</f>
        <v>53.333333333333329</v>
      </c>
      <c r="M1145" s="34">
        <f>CONVERT(INDEX(DHW_StPt_Sch_EZ!$C$31:$I$54,MATCH(Schedules_8760!$C1145,DHW_StPt_Sch_EZ!$B$31:$B$54,0),MATCH(Schedules_8760!$F1145,DHW_StPt_Sch_EZ!$C$30:$I$30,0)),"F","C")</f>
        <v>53.333333333333329</v>
      </c>
      <c r="N1145" s="12"/>
      <c r="O1145" s="12"/>
      <c r="P1145" s="12"/>
    </row>
    <row r="1146" spans="1:16" x14ac:dyDescent="0.25">
      <c r="A1146" s="35">
        <v>1145</v>
      </c>
      <c r="B1146" s="89">
        <v>48.666666666666657</v>
      </c>
      <c r="C1146" s="35">
        <f t="shared" si="85"/>
        <v>17</v>
      </c>
      <c r="D1146" s="35">
        <f t="shared" si="88"/>
        <v>48</v>
      </c>
      <c r="E1146" s="35">
        <f t="shared" si="89"/>
        <v>6</v>
      </c>
      <c r="F1146" s="35" t="str">
        <f t="shared" si="86"/>
        <v>Friday</v>
      </c>
      <c r="G1146" s="35">
        <f t="shared" si="87"/>
        <v>2</v>
      </c>
      <c r="H1146" s="34">
        <f>CONVERT(INDEX(Htg_StPt_Sch_EZ!$C$4:$I$27,MATCH(Schedules_8760!$C1146,Htg_StPt_Sch_EZ!$B$4:$B$27,0),MATCH(Schedules_8760!$F1146,Htg_StPt_Sch_EZ!$C$3:$I$3,0)),"F","C")</f>
        <v>20.555555555555554</v>
      </c>
      <c r="I1146" s="34">
        <f>CONVERT(INDEX(Htg_StPt_Sch_EZ!$C$31:$I$54,MATCH(Schedules_8760!$C1146,Htg_StPt_Sch_EZ!$B$31:$B$54,0),MATCH(Schedules_8760!$F1146,Htg_StPt_Sch_EZ!$C$30:$I$30,0)),"F","C")</f>
        <v>17.777777777777779</v>
      </c>
      <c r="J1146" s="34">
        <f>CONVERT(INDEX(Clg_StPt_Sch_EZ!$C$4:$I$27,MATCH(Schedules_8760!$C1146,Clg_StPt_Sch_EZ!$B$4:$B$27,0),MATCH(Schedules_8760!$F1146,Clg_StPt_Sch_EZ!$C$3:$I$3,0)),"F","C")</f>
        <v>25.555555555555554</v>
      </c>
      <c r="K1146" s="34">
        <f>CONVERT(INDEX(Clg_StPt_Sch_EZ!$C$31:$I$54,MATCH(Schedules_8760!$C1146,Clg_StPt_Sch_EZ!$B$31:$B$54,0),MATCH(Schedules_8760!$F1146,Clg_StPt_Sch_EZ!$C$30:$I$30,0)),"F","C")</f>
        <v>25</v>
      </c>
      <c r="L1146" s="34">
        <f>CONVERT(INDEX(DHW_StPt_Sch_EZ!$C$4:$I$27,MATCH(Schedules_8760!$C1146,DHW_StPt_Sch_EZ!$B$4:$B$27,0),MATCH(Schedules_8760!$F1146,DHW_StPt_Sch_EZ!$C$3:$I$3,0)),"F","C")</f>
        <v>53.333333333333329</v>
      </c>
      <c r="M1146" s="34">
        <f>CONVERT(INDEX(DHW_StPt_Sch_EZ!$C$31:$I$54,MATCH(Schedules_8760!$C1146,DHW_StPt_Sch_EZ!$B$31:$B$54,0),MATCH(Schedules_8760!$F1146,DHW_StPt_Sch_EZ!$C$30:$I$30,0)),"F","C")</f>
        <v>53.333333333333329</v>
      </c>
      <c r="N1146" s="12"/>
      <c r="O1146" s="12"/>
      <c r="P1146" s="12"/>
    </row>
    <row r="1147" spans="1:16" x14ac:dyDescent="0.25">
      <c r="A1147" s="35">
        <v>1146</v>
      </c>
      <c r="B1147" s="89">
        <v>48.708333333333343</v>
      </c>
      <c r="C1147" s="35">
        <f t="shared" si="85"/>
        <v>18</v>
      </c>
      <c r="D1147" s="35">
        <f t="shared" si="88"/>
        <v>48</v>
      </c>
      <c r="E1147" s="35">
        <f t="shared" si="89"/>
        <v>6</v>
      </c>
      <c r="F1147" s="35" t="str">
        <f t="shared" si="86"/>
        <v>Friday</v>
      </c>
      <c r="G1147" s="35">
        <f t="shared" si="87"/>
        <v>2</v>
      </c>
      <c r="H1147" s="34">
        <f>CONVERT(INDEX(Htg_StPt_Sch_EZ!$C$4:$I$27,MATCH(Schedules_8760!$C1147,Htg_StPt_Sch_EZ!$B$4:$B$27,0),MATCH(Schedules_8760!$F1147,Htg_StPt_Sch_EZ!$C$3:$I$3,0)),"F","C")</f>
        <v>20.555555555555554</v>
      </c>
      <c r="I1147" s="34">
        <f>CONVERT(INDEX(Htg_StPt_Sch_EZ!$C$31:$I$54,MATCH(Schedules_8760!$C1147,Htg_StPt_Sch_EZ!$B$31:$B$54,0),MATCH(Schedules_8760!$F1147,Htg_StPt_Sch_EZ!$C$30:$I$30,0)),"F","C")</f>
        <v>17.777777777777779</v>
      </c>
      <c r="J1147" s="34">
        <f>CONVERT(INDEX(Clg_StPt_Sch_EZ!$C$4:$I$27,MATCH(Schedules_8760!$C1147,Clg_StPt_Sch_EZ!$B$4:$B$27,0),MATCH(Schedules_8760!$F1147,Clg_StPt_Sch_EZ!$C$3:$I$3,0)),"F","C")</f>
        <v>25.555555555555554</v>
      </c>
      <c r="K1147" s="34">
        <f>CONVERT(INDEX(Clg_StPt_Sch_EZ!$C$31:$I$54,MATCH(Schedules_8760!$C1147,Clg_StPt_Sch_EZ!$B$31:$B$54,0),MATCH(Schedules_8760!$F1147,Clg_StPt_Sch_EZ!$C$30:$I$30,0)),"F","C")</f>
        <v>28.333333333333332</v>
      </c>
      <c r="L1147" s="34">
        <f>CONVERT(INDEX(DHW_StPt_Sch_EZ!$C$4:$I$27,MATCH(Schedules_8760!$C1147,DHW_StPt_Sch_EZ!$B$4:$B$27,0),MATCH(Schedules_8760!$F1147,DHW_StPt_Sch_EZ!$C$3:$I$3,0)),"F","C")</f>
        <v>53.333333333333329</v>
      </c>
      <c r="M1147" s="34">
        <f>CONVERT(INDEX(DHW_StPt_Sch_EZ!$C$31:$I$54,MATCH(Schedules_8760!$C1147,DHW_StPt_Sch_EZ!$B$31:$B$54,0),MATCH(Schedules_8760!$F1147,DHW_StPt_Sch_EZ!$C$30:$I$30,0)),"F","C")</f>
        <v>53.333333333333329</v>
      </c>
      <c r="N1147" s="12"/>
      <c r="O1147" s="12"/>
      <c r="P1147" s="12"/>
    </row>
    <row r="1148" spans="1:16" x14ac:dyDescent="0.25">
      <c r="A1148" s="35">
        <v>1147</v>
      </c>
      <c r="B1148" s="89">
        <v>48.75</v>
      </c>
      <c r="C1148" s="35">
        <f t="shared" si="85"/>
        <v>19</v>
      </c>
      <c r="D1148" s="35">
        <f t="shared" si="88"/>
        <v>48</v>
      </c>
      <c r="E1148" s="35">
        <f t="shared" si="89"/>
        <v>6</v>
      </c>
      <c r="F1148" s="35" t="str">
        <f t="shared" si="86"/>
        <v>Friday</v>
      </c>
      <c r="G1148" s="35">
        <f t="shared" si="87"/>
        <v>2</v>
      </c>
      <c r="H1148" s="34">
        <f>CONVERT(INDEX(Htg_StPt_Sch_EZ!$C$4:$I$27,MATCH(Schedules_8760!$C1148,Htg_StPt_Sch_EZ!$B$4:$B$27,0),MATCH(Schedules_8760!$F1148,Htg_StPt_Sch_EZ!$C$3:$I$3,0)),"F","C")</f>
        <v>20.555555555555554</v>
      </c>
      <c r="I1148" s="34">
        <f>CONVERT(INDEX(Htg_StPt_Sch_EZ!$C$31:$I$54,MATCH(Schedules_8760!$C1148,Htg_StPt_Sch_EZ!$B$31:$B$54,0),MATCH(Schedules_8760!$F1148,Htg_StPt_Sch_EZ!$C$30:$I$30,0)),"F","C")</f>
        <v>18.333333333333332</v>
      </c>
      <c r="J1148" s="34">
        <f>CONVERT(INDEX(Clg_StPt_Sch_EZ!$C$4:$I$27,MATCH(Schedules_8760!$C1148,Clg_StPt_Sch_EZ!$B$4:$B$27,0),MATCH(Schedules_8760!$F1148,Clg_StPt_Sch_EZ!$C$3:$I$3,0)),"F","C")</f>
        <v>25.555555555555554</v>
      </c>
      <c r="K1148" s="34">
        <f>CONVERT(INDEX(Clg_StPt_Sch_EZ!$C$31:$I$54,MATCH(Schedules_8760!$C1148,Clg_StPt_Sch_EZ!$B$31:$B$54,0),MATCH(Schedules_8760!$F1148,Clg_StPt_Sch_EZ!$C$30:$I$30,0)),"F","C")</f>
        <v>28.333333333333332</v>
      </c>
      <c r="L1148" s="34">
        <f>CONVERT(INDEX(DHW_StPt_Sch_EZ!$C$4:$I$27,MATCH(Schedules_8760!$C1148,DHW_StPt_Sch_EZ!$B$4:$B$27,0),MATCH(Schedules_8760!$F1148,DHW_StPt_Sch_EZ!$C$3:$I$3,0)),"F","C")</f>
        <v>53.333333333333329</v>
      </c>
      <c r="M1148" s="34">
        <f>CONVERT(INDEX(DHW_StPt_Sch_EZ!$C$31:$I$54,MATCH(Schedules_8760!$C1148,DHW_StPt_Sch_EZ!$B$31:$B$54,0),MATCH(Schedules_8760!$F1148,DHW_StPt_Sch_EZ!$C$30:$I$30,0)),"F","C")</f>
        <v>53.333333333333329</v>
      </c>
      <c r="N1148" s="12"/>
      <c r="O1148" s="12"/>
      <c r="P1148" s="12"/>
    </row>
    <row r="1149" spans="1:16" x14ac:dyDescent="0.25">
      <c r="A1149" s="35">
        <v>1148</v>
      </c>
      <c r="B1149" s="89">
        <v>48.791666666666657</v>
      </c>
      <c r="C1149" s="35">
        <f t="shared" si="85"/>
        <v>20</v>
      </c>
      <c r="D1149" s="35">
        <f t="shared" si="88"/>
        <v>48</v>
      </c>
      <c r="E1149" s="35">
        <f t="shared" si="89"/>
        <v>6</v>
      </c>
      <c r="F1149" s="35" t="str">
        <f t="shared" si="86"/>
        <v>Friday</v>
      </c>
      <c r="G1149" s="35">
        <f t="shared" si="87"/>
        <v>2</v>
      </c>
      <c r="H1149" s="34">
        <f>CONVERT(INDEX(Htg_StPt_Sch_EZ!$C$4:$I$27,MATCH(Schedules_8760!$C1149,Htg_StPt_Sch_EZ!$B$4:$B$27,0),MATCH(Schedules_8760!$F1149,Htg_StPt_Sch_EZ!$C$3:$I$3,0)),"F","C")</f>
        <v>20.555555555555554</v>
      </c>
      <c r="I1149" s="34">
        <f>CONVERT(INDEX(Htg_StPt_Sch_EZ!$C$31:$I$54,MATCH(Schedules_8760!$C1149,Htg_StPt_Sch_EZ!$B$31:$B$54,0),MATCH(Schedules_8760!$F1149,Htg_StPt_Sch_EZ!$C$30:$I$30,0)),"F","C")</f>
        <v>18.888888888888889</v>
      </c>
      <c r="J1149" s="34">
        <f>CONVERT(INDEX(Clg_StPt_Sch_EZ!$C$4:$I$27,MATCH(Schedules_8760!$C1149,Clg_StPt_Sch_EZ!$B$4:$B$27,0),MATCH(Schedules_8760!$F1149,Clg_StPt_Sch_EZ!$C$3:$I$3,0)),"F","C")</f>
        <v>25.555555555555554</v>
      </c>
      <c r="K1149" s="34">
        <f>CONVERT(INDEX(Clg_StPt_Sch_EZ!$C$31:$I$54,MATCH(Schedules_8760!$C1149,Clg_StPt_Sch_EZ!$B$31:$B$54,0),MATCH(Schedules_8760!$F1149,Clg_StPt_Sch_EZ!$C$30:$I$30,0)),"F","C")</f>
        <v>28.333333333333332</v>
      </c>
      <c r="L1149" s="34">
        <f>CONVERT(INDEX(DHW_StPt_Sch_EZ!$C$4:$I$27,MATCH(Schedules_8760!$C1149,DHW_StPt_Sch_EZ!$B$4:$B$27,0),MATCH(Schedules_8760!$F1149,DHW_StPt_Sch_EZ!$C$3:$I$3,0)),"F","C")</f>
        <v>53.333333333333329</v>
      </c>
      <c r="M1149" s="34">
        <f>CONVERT(INDEX(DHW_StPt_Sch_EZ!$C$31:$I$54,MATCH(Schedules_8760!$C1149,DHW_StPt_Sch_EZ!$B$31:$B$54,0),MATCH(Schedules_8760!$F1149,DHW_StPt_Sch_EZ!$C$30:$I$30,0)),"F","C")</f>
        <v>53.333333333333329</v>
      </c>
      <c r="N1149" s="12"/>
      <c r="O1149" s="12"/>
      <c r="P1149" s="12"/>
    </row>
    <row r="1150" spans="1:16" x14ac:dyDescent="0.25">
      <c r="A1150" s="35">
        <v>1149</v>
      </c>
      <c r="B1150" s="89">
        <v>48.833333333333343</v>
      </c>
      <c r="C1150" s="35">
        <f t="shared" si="85"/>
        <v>21</v>
      </c>
      <c r="D1150" s="35">
        <f t="shared" si="88"/>
        <v>48</v>
      </c>
      <c r="E1150" s="35">
        <f t="shared" si="89"/>
        <v>6</v>
      </c>
      <c r="F1150" s="35" t="str">
        <f t="shared" si="86"/>
        <v>Friday</v>
      </c>
      <c r="G1150" s="35">
        <f t="shared" si="87"/>
        <v>2</v>
      </c>
      <c r="H1150" s="34">
        <f>CONVERT(INDEX(Htg_StPt_Sch_EZ!$C$4:$I$27,MATCH(Schedules_8760!$C1150,Htg_StPt_Sch_EZ!$B$4:$B$27,0),MATCH(Schedules_8760!$F1150,Htg_StPt_Sch_EZ!$C$3:$I$3,0)),"F","C")</f>
        <v>20.555555555555554</v>
      </c>
      <c r="I1150" s="34">
        <f>CONVERT(INDEX(Htg_StPt_Sch_EZ!$C$31:$I$54,MATCH(Schedules_8760!$C1150,Htg_StPt_Sch_EZ!$B$31:$B$54,0),MATCH(Schedules_8760!$F1150,Htg_StPt_Sch_EZ!$C$30:$I$30,0)),"F","C")</f>
        <v>19.444444444444443</v>
      </c>
      <c r="J1150" s="34">
        <f>CONVERT(INDEX(Clg_StPt_Sch_EZ!$C$4:$I$27,MATCH(Schedules_8760!$C1150,Clg_StPt_Sch_EZ!$B$4:$B$27,0),MATCH(Schedules_8760!$F1150,Clg_StPt_Sch_EZ!$C$3:$I$3,0)),"F","C")</f>
        <v>25.555555555555554</v>
      </c>
      <c r="K1150" s="34">
        <f>CONVERT(INDEX(Clg_StPt_Sch_EZ!$C$31:$I$54,MATCH(Schedules_8760!$C1150,Clg_StPt_Sch_EZ!$B$31:$B$54,0),MATCH(Schedules_8760!$F1150,Clg_StPt_Sch_EZ!$C$30:$I$30,0)),"F","C")</f>
        <v>28.333333333333332</v>
      </c>
      <c r="L1150" s="34">
        <f>CONVERT(INDEX(DHW_StPt_Sch_EZ!$C$4:$I$27,MATCH(Schedules_8760!$C1150,DHW_StPt_Sch_EZ!$B$4:$B$27,0),MATCH(Schedules_8760!$F1150,DHW_StPt_Sch_EZ!$C$3:$I$3,0)),"F","C")</f>
        <v>53.333333333333329</v>
      </c>
      <c r="M1150" s="34">
        <f>CONVERT(INDEX(DHW_StPt_Sch_EZ!$C$31:$I$54,MATCH(Schedules_8760!$C1150,DHW_StPt_Sch_EZ!$B$31:$B$54,0),MATCH(Schedules_8760!$F1150,DHW_StPt_Sch_EZ!$C$30:$I$30,0)),"F","C")</f>
        <v>53.333333333333329</v>
      </c>
      <c r="N1150" s="12"/>
      <c r="O1150" s="12"/>
      <c r="P1150" s="12"/>
    </row>
    <row r="1151" spans="1:16" x14ac:dyDescent="0.25">
      <c r="A1151" s="35">
        <v>1150</v>
      </c>
      <c r="B1151" s="89">
        <v>48.875</v>
      </c>
      <c r="C1151" s="35">
        <f t="shared" si="85"/>
        <v>22</v>
      </c>
      <c r="D1151" s="35">
        <f t="shared" si="88"/>
        <v>48</v>
      </c>
      <c r="E1151" s="35">
        <f t="shared" si="89"/>
        <v>6</v>
      </c>
      <c r="F1151" s="35" t="str">
        <f t="shared" si="86"/>
        <v>Friday</v>
      </c>
      <c r="G1151" s="35">
        <f t="shared" si="87"/>
        <v>2</v>
      </c>
      <c r="H1151" s="34">
        <f>CONVERT(INDEX(Htg_StPt_Sch_EZ!$C$4:$I$27,MATCH(Schedules_8760!$C1151,Htg_StPt_Sch_EZ!$B$4:$B$27,0),MATCH(Schedules_8760!$F1151,Htg_StPt_Sch_EZ!$C$3:$I$3,0)),"F","C")</f>
        <v>20.555555555555554</v>
      </c>
      <c r="I1151" s="34">
        <f>CONVERT(INDEX(Htg_StPt_Sch_EZ!$C$31:$I$54,MATCH(Schedules_8760!$C1151,Htg_StPt_Sch_EZ!$B$31:$B$54,0),MATCH(Schedules_8760!$F1151,Htg_StPt_Sch_EZ!$C$30:$I$30,0)),"F","C")</f>
        <v>19.444444444444443</v>
      </c>
      <c r="J1151" s="34">
        <f>CONVERT(INDEX(Clg_StPt_Sch_EZ!$C$4:$I$27,MATCH(Schedules_8760!$C1151,Clg_StPt_Sch_EZ!$B$4:$B$27,0),MATCH(Schedules_8760!$F1151,Clg_StPt_Sch_EZ!$C$3:$I$3,0)),"F","C")</f>
        <v>25.555555555555554</v>
      </c>
      <c r="K1151" s="34">
        <f>CONVERT(INDEX(Clg_StPt_Sch_EZ!$C$31:$I$54,MATCH(Schedules_8760!$C1151,Clg_StPt_Sch_EZ!$B$31:$B$54,0),MATCH(Schedules_8760!$F1151,Clg_StPt_Sch_EZ!$C$30:$I$30,0)),"F","C")</f>
        <v>28.333333333333332</v>
      </c>
      <c r="L1151" s="34">
        <f>CONVERT(INDEX(DHW_StPt_Sch_EZ!$C$4:$I$27,MATCH(Schedules_8760!$C1151,DHW_StPt_Sch_EZ!$B$4:$B$27,0),MATCH(Schedules_8760!$F1151,DHW_StPt_Sch_EZ!$C$3:$I$3,0)),"F","C")</f>
        <v>53.333333333333329</v>
      </c>
      <c r="M1151" s="34">
        <f>CONVERT(INDEX(DHW_StPt_Sch_EZ!$C$31:$I$54,MATCH(Schedules_8760!$C1151,DHW_StPt_Sch_EZ!$B$31:$B$54,0),MATCH(Schedules_8760!$F1151,DHW_StPt_Sch_EZ!$C$30:$I$30,0)),"F","C")</f>
        <v>53.333333333333329</v>
      </c>
      <c r="N1151" s="12"/>
      <c r="O1151" s="12"/>
      <c r="P1151" s="12"/>
    </row>
    <row r="1152" spans="1:16" x14ac:dyDescent="0.25">
      <c r="A1152" s="35">
        <v>1151</v>
      </c>
      <c r="B1152" s="89">
        <v>48.916666666666657</v>
      </c>
      <c r="C1152" s="35">
        <f t="shared" si="85"/>
        <v>23</v>
      </c>
      <c r="D1152" s="35">
        <f t="shared" si="88"/>
        <v>48</v>
      </c>
      <c r="E1152" s="35">
        <f t="shared" si="89"/>
        <v>6</v>
      </c>
      <c r="F1152" s="35" t="str">
        <f t="shared" si="86"/>
        <v>Friday</v>
      </c>
      <c r="G1152" s="35">
        <f t="shared" si="87"/>
        <v>2</v>
      </c>
      <c r="H1152" s="34">
        <f>CONVERT(INDEX(Htg_StPt_Sch_EZ!$C$4:$I$27,MATCH(Schedules_8760!$C1152,Htg_StPt_Sch_EZ!$B$4:$B$27,0),MATCH(Schedules_8760!$F1152,Htg_StPt_Sch_EZ!$C$3:$I$3,0)),"F","C")</f>
        <v>20.555555555555554</v>
      </c>
      <c r="I1152" s="34">
        <f>CONVERT(INDEX(Htg_StPt_Sch_EZ!$C$31:$I$54,MATCH(Schedules_8760!$C1152,Htg_StPt_Sch_EZ!$B$31:$B$54,0),MATCH(Schedules_8760!$F1152,Htg_StPt_Sch_EZ!$C$30:$I$30,0)),"F","C")</f>
        <v>19.444444444444443</v>
      </c>
      <c r="J1152" s="34">
        <f>CONVERT(INDEX(Clg_StPt_Sch_EZ!$C$4:$I$27,MATCH(Schedules_8760!$C1152,Clg_StPt_Sch_EZ!$B$4:$B$27,0),MATCH(Schedules_8760!$F1152,Clg_StPt_Sch_EZ!$C$3:$I$3,0)),"F","C")</f>
        <v>25.555555555555554</v>
      </c>
      <c r="K1152" s="34">
        <f>CONVERT(INDEX(Clg_StPt_Sch_EZ!$C$31:$I$54,MATCH(Schedules_8760!$C1152,Clg_StPt_Sch_EZ!$B$31:$B$54,0),MATCH(Schedules_8760!$F1152,Clg_StPt_Sch_EZ!$C$30:$I$30,0)),"F","C")</f>
        <v>28.333333333333332</v>
      </c>
      <c r="L1152" s="34">
        <f>CONVERT(INDEX(DHW_StPt_Sch_EZ!$C$4:$I$27,MATCH(Schedules_8760!$C1152,DHW_StPt_Sch_EZ!$B$4:$B$27,0),MATCH(Schedules_8760!$F1152,DHW_StPt_Sch_EZ!$C$3:$I$3,0)),"F","C")</f>
        <v>53.333333333333329</v>
      </c>
      <c r="M1152" s="34">
        <f>CONVERT(INDEX(DHW_StPt_Sch_EZ!$C$31:$I$54,MATCH(Schedules_8760!$C1152,DHW_StPt_Sch_EZ!$B$31:$B$54,0),MATCH(Schedules_8760!$F1152,DHW_StPt_Sch_EZ!$C$30:$I$30,0)),"F","C")</f>
        <v>53.333333333333329</v>
      </c>
      <c r="N1152" s="12"/>
      <c r="O1152" s="12"/>
      <c r="P1152" s="12"/>
    </row>
    <row r="1153" spans="1:16" x14ac:dyDescent="0.25">
      <c r="A1153" s="35">
        <v>1152</v>
      </c>
      <c r="B1153" s="89">
        <v>48.958333333333343</v>
      </c>
      <c r="C1153" s="35">
        <f t="shared" si="85"/>
        <v>24</v>
      </c>
      <c r="D1153" s="35">
        <f t="shared" si="88"/>
        <v>48</v>
      </c>
      <c r="E1153" s="35">
        <f t="shared" si="89"/>
        <v>6</v>
      </c>
      <c r="F1153" s="35" t="str">
        <f t="shared" si="86"/>
        <v>Friday</v>
      </c>
      <c r="G1153" s="35">
        <f t="shared" si="87"/>
        <v>2</v>
      </c>
      <c r="H1153" s="34">
        <f>CONVERT(INDEX(Htg_StPt_Sch_EZ!$C$4:$I$27,MATCH(Schedules_8760!$C1153,Htg_StPt_Sch_EZ!$B$4:$B$27,0),MATCH(Schedules_8760!$F1153,Htg_StPt_Sch_EZ!$C$3:$I$3,0)),"F","C")</f>
        <v>20.555555555555554</v>
      </c>
      <c r="I1153" s="34">
        <f>CONVERT(INDEX(Htg_StPt_Sch_EZ!$C$31:$I$54,MATCH(Schedules_8760!$C1153,Htg_StPt_Sch_EZ!$B$31:$B$54,0),MATCH(Schedules_8760!$F1153,Htg_StPt_Sch_EZ!$C$30:$I$30,0)),"F","C")</f>
        <v>19.444444444444443</v>
      </c>
      <c r="J1153" s="34">
        <f>CONVERT(INDEX(Clg_StPt_Sch_EZ!$C$4:$I$27,MATCH(Schedules_8760!$C1153,Clg_StPt_Sch_EZ!$B$4:$B$27,0),MATCH(Schedules_8760!$F1153,Clg_StPt_Sch_EZ!$C$3:$I$3,0)),"F","C")</f>
        <v>25.555555555555554</v>
      </c>
      <c r="K1153" s="34">
        <f>CONVERT(INDEX(Clg_StPt_Sch_EZ!$C$31:$I$54,MATCH(Schedules_8760!$C1153,Clg_StPt_Sch_EZ!$B$31:$B$54,0),MATCH(Schedules_8760!$F1153,Clg_StPt_Sch_EZ!$C$30:$I$30,0)),"F","C")</f>
        <v>28.333333333333332</v>
      </c>
      <c r="L1153" s="34">
        <f>CONVERT(INDEX(DHW_StPt_Sch_EZ!$C$4:$I$27,MATCH(Schedules_8760!$C1153,DHW_StPt_Sch_EZ!$B$4:$B$27,0),MATCH(Schedules_8760!$F1153,DHW_StPt_Sch_EZ!$C$3:$I$3,0)),"F","C")</f>
        <v>53.333333333333329</v>
      </c>
      <c r="M1153" s="34">
        <f>CONVERT(INDEX(DHW_StPt_Sch_EZ!$C$31:$I$54,MATCH(Schedules_8760!$C1153,DHW_StPt_Sch_EZ!$B$31:$B$54,0),MATCH(Schedules_8760!$F1153,DHW_StPt_Sch_EZ!$C$30:$I$30,0)),"F","C")</f>
        <v>53.333333333333329</v>
      </c>
      <c r="N1153" s="12"/>
      <c r="O1153" s="12"/>
      <c r="P1153" s="12"/>
    </row>
    <row r="1154" spans="1:16" x14ac:dyDescent="0.25">
      <c r="A1154" s="35">
        <v>1153</v>
      </c>
      <c r="B1154" s="89">
        <v>49</v>
      </c>
      <c r="C1154" s="35">
        <f t="shared" ref="C1154:C1217" si="90">HOUR(B1154)+1</f>
        <v>1</v>
      </c>
      <c r="D1154" s="35">
        <f t="shared" si="88"/>
        <v>49</v>
      </c>
      <c r="E1154" s="35">
        <f t="shared" si="89"/>
        <v>7</v>
      </c>
      <c r="F1154" s="35" t="str">
        <f t="shared" ref="F1154:F1217" si="91">IF(E1154=1,"Sunday",IF(E1154=2,"Monday",IF(E1154=3,"Tuesday",IF(E1154=4,"Wednesday",IF(E1154=5,"Thursday",IF(E1154=6,"Friday","Saturday"))))))</f>
        <v>Saturday</v>
      </c>
      <c r="G1154" s="35">
        <f t="shared" ref="G1154:G1217" si="92">MONTH(B1154)</f>
        <v>2</v>
      </c>
      <c r="H1154" s="34">
        <f>CONVERT(INDEX(Htg_StPt_Sch_EZ!$C$4:$I$27,MATCH(Schedules_8760!$C1154,Htg_StPt_Sch_EZ!$B$4:$B$27,0),MATCH(Schedules_8760!$F1154,Htg_StPt_Sch_EZ!$C$3:$I$3,0)),"F","C")</f>
        <v>20.555555555555554</v>
      </c>
      <c r="I1154" s="34">
        <f>CONVERT(INDEX(Htg_StPt_Sch_EZ!$C$31:$I$54,MATCH(Schedules_8760!$C1154,Htg_StPt_Sch_EZ!$B$31:$B$54,0),MATCH(Schedules_8760!$F1154,Htg_StPt_Sch_EZ!$C$30:$I$30,0)),"F","C")</f>
        <v>19.444444444444443</v>
      </c>
      <c r="J1154" s="34">
        <f>CONVERT(INDEX(Clg_StPt_Sch_EZ!$C$4:$I$27,MATCH(Schedules_8760!$C1154,Clg_StPt_Sch_EZ!$B$4:$B$27,0),MATCH(Schedules_8760!$F1154,Clg_StPt_Sch_EZ!$C$3:$I$3,0)),"F","C")</f>
        <v>25.555555555555554</v>
      </c>
      <c r="K1154" s="34">
        <f>CONVERT(INDEX(Clg_StPt_Sch_EZ!$C$31:$I$54,MATCH(Schedules_8760!$C1154,Clg_StPt_Sch_EZ!$B$31:$B$54,0),MATCH(Schedules_8760!$F1154,Clg_StPt_Sch_EZ!$C$30:$I$30,0)),"F","C")</f>
        <v>28.333333333333332</v>
      </c>
      <c r="L1154" s="34">
        <f>CONVERT(INDEX(DHW_StPt_Sch_EZ!$C$4:$I$27,MATCH(Schedules_8760!$C1154,DHW_StPt_Sch_EZ!$B$4:$B$27,0),MATCH(Schedules_8760!$F1154,DHW_StPt_Sch_EZ!$C$3:$I$3,0)),"F","C")</f>
        <v>53.333333333333329</v>
      </c>
      <c r="M1154" s="34">
        <f>CONVERT(INDEX(DHW_StPt_Sch_EZ!$C$31:$I$54,MATCH(Schedules_8760!$C1154,DHW_StPt_Sch_EZ!$B$31:$B$54,0),MATCH(Schedules_8760!$F1154,DHW_StPt_Sch_EZ!$C$30:$I$30,0)),"F","C")</f>
        <v>53.333333333333329</v>
      </c>
      <c r="N1154" s="12"/>
      <c r="O1154" s="12"/>
      <c r="P1154" s="12"/>
    </row>
    <row r="1155" spans="1:16" x14ac:dyDescent="0.25">
      <c r="A1155" s="35">
        <v>1154</v>
      </c>
      <c r="B1155" s="89">
        <v>49.041666666666657</v>
      </c>
      <c r="C1155" s="35">
        <f t="shared" si="90"/>
        <v>2</v>
      </c>
      <c r="D1155" s="35">
        <f t="shared" ref="D1155:D1218" si="93">IF(C1155=1,D1154+1,D1154)</f>
        <v>49</v>
      </c>
      <c r="E1155" s="35">
        <f t="shared" ref="E1155:E1218" si="94">IF(AND(C1155=1,E1154=7),1,IF(C1155=1,E1154+1,E1154))</f>
        <v>7</v>
      </c>
      <c r="F1155" s="35" t="str">
        <f t="shared" si="91"/>
        <v>Saturday</v>
      </c>
      <c r="G1155" s="35">
        <f t="shared" si="92"/>
        <v>2</v>
      </c>
      <c r="H1155" s="34">
        <f>CONVERT(INDEX(Htg_StPt_Sch_EZ!$C$4:$I$27,MATCH(Schedules_8760!$C1155,Htg_StPt_Sch_EZ!$B$4:$B$27,0),MATCH(Schedules_8760!$F1155,Htg_StPt_Sch_EZ!$C$3:$I$3,0)),"F","C")</f>
        <v>20.555555555555554</v>
      </c>
      <c r="I1155" s="34">
        <f>CONVERT(INDEX(Htg_StPt_Sch_EZ!$C$31:$I$54,MATCH(Schedules_8760!$C1155,Htg_StPt_Sch_EZ!$B$31:$B$54,0),MATCH(Schedules_8760!$F1155,Htg_StPt_Sch_EZ!$C$30:$I$30,0)),"F","C")</f>
        <v>19.444444444444443</v>
      </c>
      <c r="J1155" s="34">
        <f>CONVERT(INDEX(Clg_StPt_Sch_EZ!$C$4:$I$27,MATCH(Schedules_8760!$C1155,Clg_StPt_Sch_EZ!$B$4:$B$27,0),MATCH(Schedules_8760!$F1155,Clg_StPt_Sch_EZ!$C$3:$I$3,0)),"F","C")</f>
        <v>25.555555555555554</v>
      </c>
      <c r="K1155" s="34">
        <f>CONVERT(INDEX(Clg_StPt_Sch_EZ!$C$31:$I$54,MATCH(Schedules_8760!$C1155,Clg_StPt_Sch_EZ!$B$31:$B$54,0),MATCH(Schedules_8760!$F1155,Clg_StPt_Sch_EZ!$C$30:$I$30,0)),"F","C")</f>
        <v>28.333333333333332</v>
      </c>
      <c r="L1155" s="34">
        <f>CONVERT(INDEX(DHW_StPt_Sch_EZ!$C$4:$I$27,MATCH(Schedules_8760!$C1155,DHW_StPt_Sch_EZ!$B$4:$B$27,0),MATCH(Schedules_8760!$F1155,DHW_StPt_Sch_EZ!$C$3:$I$3,0)),"F","C")</f>
        <v>53.333333333333329</v>
      </c>
      <c r="M1155" s="34">
        <f>CONVERT(INDEX(DHW_StPt_Sch_EZ!$C$31:$I$54,MATCH(Schedules_8760!$C1155,DHW_StPt_Sch_EZ!$B$31:$B$54,0),MATCH(Schedules_8760!$F1155,DHW_StPt_Sch_EZ!$C$30:$I$30,0)),"F","C")</f>
        <v>53.333333333333329</v>
      </c>
      <c r="N1155" s="12"/>
      <c r="O1155" s="12"/>
      <c r="P1155" s="12"/>
    </row>
    <row r="1156" spans="1:16" x14ac:dyDescent="0.25">
      <c r="A1156" s="35">
        <v>1155</v>
      </c>
      <c r="B1156" s="89">
        <v>49.083333333333343</v>
      </c>
      <c r="C1156" s="35">
        <f t="shared" si="90"/>
        <v>3</v>
      </c>
      <c r="D1156" s="35">
        <f t="shared" si="93"/>
        <v>49</v>
      </c>
      <c r="E1156" s="35">
        <f t="shared" si="94"/>
        <v>7</v>
      </c>
      <c r="F1156" s="35" t="str">
        <f t="shared" si="91"/>
        <v>Saturday</v>
      </c>
      <c r="G1156" s="35">
        <f t="shared" si="92"/>
        <v>2</v>
      </c>
      <c r="H1156" s="34">
        <f>CONVERT(INDEX(Htg_StPt_Sch_EZ!$C$4:$I$27,MATCH(Schedules_8760!$C1156,Htg_StPt_Sch_EZ!$B$4:$B$27,0),MATCH(Schedules_8760!$F1156,Htg_StPt_Sch_EZ!$C$3:$I$3,0)),"F","C")</f>
        <v>20.555555555555554</v>
      </c>
      <c r="I1156" s="34">
        <f>CONVERT(INDEX(Htg_StPt_Sch_EZ!$C$31:$I$54,MATCH(Schedules_8760!$C1156,Htg_StPt_Sch_EZ!$B$31:$B$54,0),MATCH(Schedules_8760!$F1156,Htg_StPt_Sch_EZ!$C$30:$I$30,0)),"F","C")</f>
        <v>19.444444444444443</v>
      </c>
      <c r="J1156" s="34">
        <f>CONVERT(INDEX(Clg_StPt_Sch_EZ!$C$4:$I$27,MATCH(Schedules_8760!$C1156,Clg_StPt_Sch_EZ!$B$4:$B$27,0),MATCH(Schedules_8760!$F1156,Clg_StPt_Sch_EZ!$C$3:$I$3,0)),"F","C")</f>
        <v>25.555555555555554</v>
      </c>
      <c r="K1156" s="34">
        <f>CONVERT(INDEX(Clg_StPt_Sch_EZ!$C$31:$I$54,MATCH(Schedules_8760!$C1156,Clg_StPt_Sch_EZ!$B$31:$B$54,0),MATCH(Schedules_8760!$F1156,Clg_StPt_Sch_EZ!$C$30:$I$30,0)),"F","C")</f>
        <v>28.333333333333332</v>
      </c>
      <c r="L1156" s="34">
        <f>CONVERT(INDEX(DHW_StPt_Sch_EZ!$C$4:$I$27,MATCH(Schedules_8760!$C1156,DHW_StPt_Sch_EZ!$B$4:$B$27,0),MATCH(Schedules_8760!$F1156,DHW_StPt_Sch_EZ!$C$3:$I$3,0)),"F","C")</f>
        <v>53.333333333333329</v>
      </c>
      <c r="M1156" s="34">
        <f>CONVERT(INDEX(DHW_StPt_Sch_EZ!$C$31:$I$54,MATCH(Schedules_8760!$C1156,DHW_StPt_Sch_EZ!$B$31:$B$54,0),MATCH(Schedules_8760!$F1156,DHW_StPt_Sch_EZ!$C$30:$I$30,0)),"F","C")</f>
        <v>53.333333333333329</v>
      </c>
      <c r="N1156" s="12"/>
      <c r="O1156" s="12"/>
      <c r="P1156" s="12"/>
    </row>
    <row r="1157" spans="1:16" x14ac:dyDescent="0.25">
      <c r="A1157" s="35">
        <v>1156</v>
      </c>
      <c r="B1157" s="89">
        <v>49.125</v>
      </c>
      <c r="C1157" s="35">
        <f t="shared" si="90"/>
        <v>4</v>
      </c>
      <c r="D1157" s="35">
        <f t="shared" si="93"/>
        <v>49</v>
      </c>
      <c r="E1157" s="35">
        <f t="shared" si="94"/>
        <v>7</v>
      </c>
      <c r="F1157" s="35" t="str">
        <f t="shared" si="91"/>
        <v>Saturday</v>
      </c>
      <c r="G1157" s="35">
        <f t="shared" si="92"/>
        <v>2</v>
      </c>
      <c r="H1157" s="34">
        <f>CONVERT(INDEX(Htg_StPt_Sch_EZ!$C$4:$I$27,MATCH(Schedules_8760!$C1157,Htg_StPt_Sch_EZ!$B$4:$B$27,0),MATCH(Schedules_8760!$F1157,Htg_StPt_Sch_EZ!$C$3:$I$3,0)),"F","C")</f>
        <v>20.555555555555554</v>
      </c>
      <c r="I1157" s="34">
        <f>CONVERT(INDEX(Htg_StPt_Sch_EZ!$C$31:$I$54,MATCH(Schedules_8760!$C1157,Htg_StPt_Sch_EZ!$B$31:$B$54,0),MATCH(Schedules_8760!$F1157,Htg_StPt_Sch_EZ!$C$30:$I$30,0)),"F","C")</f>
        <v>19.444444444444443</v>
      </c>
      <c r="J1157" s="34">
        <f>CONVERT(INDEX(Clg_StPt_Sch_EZ!$C$4:$I$27,MATCH(Schedules_8760!$C1157,Clg_StPt_Sch_EZ!$B$4:$B$27,0),MATCH(Schedules_8760!$F1157,Clg_StPt_Sch_EZ!$C$3:$I$3,0)),"F","C")</f>
        <v>25.555555555555554</v>
      </c>
      <c r="K1157" s="34">
        <f>CONVERT(INDEX(Clg_StPt_Sch_EZ!$C$31:$I$54,MATCH(Schedules_8760!$C1157,Clg_StPt_Sch_EZ!$B$31:$B$54,0),MATCH(Schedules_8760!$F1157,Clg_StPt_Sch_EZ!$C$30:$I$30,0)),"F","C")</f>
        <v>28.333333333333332</v>
      </c>
      <c r="L1157" s="34">
        <f>CONVERT(INDEX(DHW_StPt_Sch_EZ!$C$4:$I$27,MATCH(Schedules_8760!$C1157,DHW_StPt_Sch_EZ!$B$4:$B$27,0),MATCH(Schedules_8760!$F1157,DHW_StPt_Sch_EZ!$C$3:$I$3,0)),"F","C")</f>
        <v>53.333333333333329</v>
      </c>
      <c r="M1157" s="34">
        <f>CONVERT(INDEX(DHW_StPt_Sch_EZ!$C$31:$I$54,MATCH(Schedules_8760!$C1157,DHW_StPt_Sch_EZ!$B$31:$B$54,0),MATCH(Schedules_8760!$F1157,DHW_StPt_Sch_EZ!$C$30:$I$30,0)),"F","C")</f>
        <v>53.333333333333329</v>
      </c>
      <c r="N1157" s="12"/>
      <c r="O1157" s="12"/>
      <c r="P1157" s="12"/>
    </row>
    <row r="1158" spans="1:16" x14ac:dyDescent="0.25">
      <c r="A1158" s="35">
        <v>1157</v>
      </c>
      <c r="B1158" s="89">
        <v>49.166666666666657</v>
      </c>
      <c r="C1158" s="35">
        <f t="shared" si="90"/>
        <v>5</v>
      </c>
      <c r="D1158" s="35">
        <f t="shared" si="93"/>
        <v>49</v>
      </c>
      <c r="E1158" s="35">
        <f t="shared" si="94"/>
        <v>7</v>
      </c>
      <c r="F1158" s="35" t="str">
        <f t="shared" si="91"/>
        <v>Saturday</v>
      </c>
      <c r="G1158" s="35">
        <f t="shared" si="92"/>
        <v>2</v>
      </c>
      <c r="H1158" s="34">
        <f>CONVERT(INDEX(Htg_StPt_Sch_EZ!$C$4:$I$27,MATCH(Schedules_8760!$C1158,Htg_StPt_Sch_EZ!$B$4:$B$27,0),MATCH(Schedules_8760!$F1158,Htg_StPt_Sch_EZ!$C$3:$I$3,0)),"F","C")</f>
        <v>20.555555555555554</v>
      </c>
      <c r="I1158" s="34">
        <f>CONVERT(INDEX(Htg_StPt_Sch_EZ!$C$31:$I$54,MATCH(Schedules_8760!$C1158,Htg_StPt_Sch_EZ!$B$31:$B$54,0),MATCH(Schedules_8760!$F1158,Htg_StPt_Sch_EZ!$C$30:$I$30,0)),"F","C")</f>
        <v>19.444444444444443</v>
      </c>
      <c r="J1158" s="34">
        <f>CONVERT(INDEX(Clg_StPt_Sch_EZ!$C$4:$I$27,MATCH(Schedules_8760!$C1158,Clg_StPt_Sch_EZ!$B$4:$B$27,0),MATCH(Schedules_8760!$F1158,Clg_StPt_Sch_EZ!$C$3:$I$3,0)),"F","C")</f>
        <v>25.555555555555554</v>
      </c>
      <c r="K1158" s="34">
        <f>CONVERT(INDEX(Clg_StPt_Sch_EZ!$C$31:$I$54,MATCH(Schedules_8760!$C1158,Clg_StPt_Sch_EZ!$B$31:$B$54,0),MATCH(Schedules_8760!$F1158,Clg_StPt_Sch_EZ!$C$30:$I$30,0)),"F","C")</f>
        <v>28.333333333333332</v>
      </c>
      <c r="L1158" s="34">
        <f>CONVERT(INDEX(DHW_StPt_Sch_EZ!$C$4:$I$27,MATCH(Schedules_8760!$C1158,DHW_StPt_Sch_EZ!$B$4:$B$27,0),MATCH(Schedules_8760!$F1158,DHW_StPt_Sch_EZ!$C$3:$I$3,0)),"F","C")</f>
        <v>53.333333333333329</v>
      </c>
      <c r="M1158" s="34">
        <f>CONVERT(INDEX(DHW_StPt_Sch_EZ!$C$31:$I$54,MATCH(Schedules_8760!$C1158,DHW_StPt_Sch_EZ!$B$31:$B$54,0),MATCH(Schedules_8760!$F1158,DHW_StPt_Sch_EZ!$C$30:$I$30,0)),"F","C")</f>
        <v>53.333333333333329</v>
      </c>
      <c r="N1158" s="12"/>
      <c r="O1158" s="12"/>
      <c r="P1158" s="12"/>
    </row>
    <row r="1159" spans="1:16" x14ac:dyDescent="0.25">
      <c r="A1159" s="35">
        <v>1158</v>
      </c>
      <c r="B1159" s="89">
        <v>49.208333333333343</v>
      </c>
      <c r="C1159" s="35">
        <f t="shared" si="90"/>
        <v>6</v>
      </c>
      <c r="D1159" s="35">
        <f t="shared" si="93"/>
        <v>49</v>
      </c>
      <c r="E1159" s="35">
        <f t="shared" si="94"/>
        <v>7</v>
      </c>
      <c r="F1159" s="35" t="str">
        <f t="shared" si="91"/>
        <v>Saturday</v>
      </c>
      <c r="G1159" s="35">
        <f t="shared" si="92"/>
        <v>2</v>
      </c>
      <c r="H1159" s="34">
        <f>CONVERT(INDEX(Htg_StPt_Sch_EZ!$C$4:$I$27,MATCH(Schedules_8760!$C1159,Htg_StPt_Sch_EZ!$B$4:$B$27,0),MATCH(Schedules_8760!$F1159,Htg_StPt_Sch_EZ!$C$3:$I$3,0)),"F","C")</f>
        <v>20.555555555555554</v>
      </c>
      <c r="I1159" s="34">
        <f>CONVERT(INDEX(Htg_StPt_Sch_EZ!$C$31:$I$54,MATCH(Schedules_8760!$C1159,Htg_StPt_Sch_EZ!$B$31:$B$54,0),MATCH(Schedules_8760!$F1159,Htg_StPt_Sch_EZ!$C$30:$I$30,0)),"F","C")</f>
        <v>19.444444444444443</v>
      </c>
      <c r="J1159" s="34">
        <f>CONVERT(INDEX(Clg_StPt_Sch_EZ!$C$4:$I$27,MATCH(Schedules_8760!$C1159,Clg_StPt_Sch_EZ!$B$4:$B$27,0),MATCH(Schedules_8760!$F1159,Clg_StPt_Sch_EZ!$C$3:$I$3,0)),"F","C")</f>
        <v>25.555555555555554</v>
      </c>
      <c r="K1159" s="34">
        <f>CONVERT(INDEX(Clg_StPt_Sch_EZ!$C$31:$I$54,MATCH(Schedules_8760!$C1159,Clg_StPt_Sch_EZ!$B$31:$B$54,0),MATCH(Schedules_8760!$F1159,Clg_StPt_Sch_EZ!$C$30:$I$30,0)),"F","C")</f>
        <v>28.333333333333332</v>
      </c>
      <c r="L1159" s="34">
        <f>CONVERT(INDEX(DHW_StPt_Sch_EZ!$C$4:$I$27,MATCH(Schedules_8760!$C1159,DHW_StPt_Sch_EZ!$B$4:$B$27,0),MATCH(Schedules_8760!$F1159,DHW_StPt_Sch_EZ!$C$3:$I$3,0)),"F","C")</f>
        <v>53.333333333333329</v>
      </c>
      <c r="M1159" s="34">
        <f>CONVERT(INDEX(DHW_StPt_Sch_EZ!$C$31:$I$54,MATCH(Schedules_8760!$C1159,DHW_StPt_Sch_EZ!$B$31:$B$54,0),MATCH(Schedules_8760!$F1159,DHW_StPt_Sch_EZ!$C$30:$I$30,0)),"F","C")</f>
        <v>53.333333333333329</v>
      </c>
      <c r="N1159" s="12"/>
      <c r="O1159" s="12"/>
      <c r="P1159" s="12"/>
    </row>
    <row r="1160" spans="1:16" x14ac:dyDescent="0.25">
      <c r="A1160" s="35">
        <v>1159</v>
      </c>
      <c r="B1160" s="89">
        <v>49.25</v>
      </c>
      <c r="C1160" s="35">
        <f t="shared" si="90"/>
        <v>7</v>
      </c>
      <c r="D1160" s="35">
        <f t="shared" si="93"/>
        <v>49</v>
      </c>
      <c r="E1160" s="35">
        <f t="shared" si="94"/>
        <v>7</v>
      </c>
      <c r="F1160" s="35" t="str">
        <f t="shared" si="91"/>
        <v>Saturday</v>
      </c>
      <c r="G1160" s="35">
        <f t="shared" si="92"/>
        <v>2</v>
      </c>
      <c r="H1160" s="34">
        <f>CONVERT(INDEX(Htg_StPt_Sch_EZ!$C$4:$I$27,MATCH(Schedules_8760!$C1160,Htg_StPt_Sch_EZ!$B$4:$B$27,0),MATCH(Schedules_8760!$F1160,Htg_StPt_Sch_EZ!$C$3:$I$3,0)),"F","C")</f>
        <v>20.555555555555554</v>
      </c>
      <c r="I1160" s="34">
        <f>CONVERT(INDEX(Htg_StPt_Sch_EZ!$C$31:$I$54,MATCH(Schedules_8760!$C1160,Htg_StPt_Sch_EZ!$B$31:$B$54,0),MATCH(Schedules_8760!$F1160,Htg_StPt_Sch_EZ!$C$30:$I$30,0)),"F","C")</f>
        <v>19.444444444444443</v>
      </c>
      <c r="J1160" s="34">
        <f>CONVERT(INDEX(Clg_StPt_Sch_EZ!$C$4:$I$27,MATCH(Schedules_8760!$C1160,Clg_StPt_Sch_EZ!$B$4:$B$27,0),MATCH(Schedules_8760!$F1160,Clg_StPt_Sch_EZ!$C$3:$I$3,0)),"F","C")</f>
        <v>25.555555555555554</v>
      </c>
      <c r="K1160" s="34">
        <f>CONVERT(INDEX(Clg_StPt_Sch_EZ!$C$31:$I$54,MATCH(Schedules_8760!$C1160,Clg_StPt_Sch_EZ!$B$31:$B$54,0),MATCH(Schedules_8760!$F1160,Clg_StPt_Sch_EZ!$C$30:$I$30,0)),"F","C")</f>
        <v>28.333333333333332</v>
      </c>
      <c r="L1160" s="34">
        <f>CONVERT(INDEX(DHW_StPt_Sch_EZ!$C$4:$I$27,MATCH(Schedules_8760!$C1160,DHW_StPt_Sch_EZ!$B$4:$B$27,0),MATCH(Schedules_8760!$F1160,DHW_StPt_Sch_EZ!$C$3:$I$3,0)),"F","C")</f>
        <v>53.333333333333329</v>
      </c>
      <c r="M1160" s="34">
        <f>CONVERT(INDEX(DHW_StPt_Sch_EZ!$C$31:$I$54,MATCH(Schedules_8760!$C1160,DHW_StPt_Sch_EZ!$B$31:$B$54,0),MATCH(Schedules_8760!$F1160,DHW_StPt_Sch_EZ!$C$30:$I$30,0)),"F","C")</f>
        <v>53.333333333333329</v>
      </c>
      <c r="N1160" s="12"/>
      <c r="O1160" s="12"/>
      <c r="P1160" s="12"/>
    </row>
    <row r="1161" spans="1:16" x14ac:dyDescent="0.25">
      <c r="A1161" s="35">
        <v>1160</v>
      </c>
      <c r="B1161" s="89">
        <v>49.291666666666657</v>
      </c>
      <c r="C1161" s="35">
        <f t="shared" si="90"/>
        <v>8</v>
      </c>
      <c r="D1161" s="35">
        <f t="shared" si="93"/>
        <v>49</v>
      </c>
      <c r="E1161" s="35">
        <f t="shared" si="94"/>
        <v>7</v>
      </c>
      <c r="F1161" s="35" t="str">
        <f t="shared" si="91"/>
        <v>Saturday</v>
      </c>
      <c r="G1161" s="35">
        <f t="shared" si="92"/>
        <v>2</v>
      </c>
      <c r="H1161" s="34">
        <f>CONVERT(INDEX(Htg_StPt_Sch_EZ!$C$4:$I$27,MATCH(Schedules_8760!$C1161,Htg_StPt_Sch_EZ!$B$4:$B$27,0),MATCH(Schedules_8760!$F1161,Htg_StPt_Sch_EZ!$C$3:$I$3,0)),"F","C")</f>
        <v>20.555555555555554</v>
      </c>
      <c r="I1161" s="34">
        <f>CONVERT(INDEX(Htg_StPt_Sch_EZ!$C$31:$I$54,MATCH(Schedules_8760!$C1161,Htg_StPt_Sch_EZ!$B$31:$B$54,0),MATCH(Schedules_8760!$F1161,Htg_StPt_Sch_EZ!$C$30:$I$30,0)),"F","C")</f>
        <v>19.444444444444443</v>
      </c>
      <c r="J1161" s="34">
        <f>CONVERT(INDEX(Clg_StPt_Sch_EZ!$C$4:$I$27,MATCH(Schedules_8760!$C1161,Clg_StPt_Sch_EZ!$B$4:$B$27,0),MATCH(Schedules_8760!$F1161,Clg_StPt_Sch_EZ!$C$3:$I$3,0)),"F","C")</f>
        <v>25.555555555555554</v>
      </c>
      <c r="K1161" s="34">
        <f>CONVERT(INDEX(Clg_StPt_Sch_EZ!$C$31:$I$54,MATCH(Schedules_8760!$C1161,Clg_StPt_Sch_EZ!$B$31:$B$54,0),MATCH(Schedules_8760!$F1161,Clg_StPt_Sch_EZ!$C$30:$I$30,0)),"F","C")</f>
        <v>25</v>
      </c>
      <c r="L1161" s="34">
        <f>CONVERT(INDEX(DHW_StPt_Sch_EZ!$C$4:$I$27,MATCH(Schedules_8760!$C1161,DHW_StPt_Sch_EZ!$B$4:$B$27,0),MATCH(Schedules_8760!$F1161,DHW_StPt_Sch_EZ!$C$3:$I$3,0)),"F","C")</f>
        <v>53.333333333333329</v>
      </c>
      <c r="M1161" s="34">
        <f>CONVERT(INDEX(DHW_StPt_Sch_EZ!$C$31:$I$54,MATCH(Schedules_8760!$C1161,DHW_StPt_Sch_EZ!$B$31:$B$54,0),MATCH(Schedules_8760!$F1161,DHW_StPt_Sch_EZ!$C$30:$I$30,0)),"F","C")</f>
        <v>53.333333333333329</v>
      </c>
      <c r="N1161" s="12"/>
      <c r="O1161" s="12"/>
      <c r="P1161" s="12"/>
    </row>
    <row r="1162" spans="1:16" x14ac:dyDescent="0.25">
      <c r="A1162" s="35">
        <v>1161</v>
      </c>
      <c r="B1162" s="89">
        <v>49.333333333333343</v>
      </c>
      <c r="C1162" s="35">
        <f t="shared" si="90"/>
        <v>9</v>
      </c>
      <c r="D1162" s="35">
        <f t="shared" si="93"/>
        <v>49</v>
      </c>
      <c r="E1162" s="35">
        <f t="shared" si="94"/>
        <v>7</v>
      </c>
      <c r="F1162" s="35" t="str">
        <f t="shared" si="91"/>
        <v>Saturday</v>
      </c>
      <c r="G1162" s="35">
        <f t="shared" si="92"/>
        <v>2</v>
      </c>
      <c r="H1162" s="34">
        <f>CONVERT(INDEX(Htg_StPt_Sch_EZ!$C$4:$I$27,MATCH(Schedules_8760!$C1162,Htg_StPt_Sch_EZ!$B$4:$B$27,0),MATCH(Schedules_8760!$F1162,Htg_StPt_Sch_EZ!$C$3:$I$3,0)),"F","C")</f>
        <v>20.555555555555554</v>
      </c>
      <c r="I1162" s="34">
        <f>CONVERT(INDEX(Htg_StPt_Sch_EZ!$C$31:$I$54,MATCH(Schedules_8760!$C1162,Htg_StPt_Sch_EZ!$B$31:$B$54,0),MATCH(Schedules_8760!$F1162,Htg_StPt_Sch_EZ!$C$30:$I$30,0)),"F","C")</f>
        <v>19.444444444444443</v>
      </c>
      <c r="J1162" s="34">
        <f>CONVERT(INDEX(Clg_StPt_Sch_EZ!$C$4:$I$27,MATCH(Schedules_8760!$C1162,Clg_StPt_Sch_EZ!$B$4:$B$27,0),MATCH(Schedules_8760!$F1162,Clg_StPt_Sch_EZ!$C$3:$I$3,0)),"F","C")</f>
        <v>25.555555555555554</v>
      </c>
      <c r="K1162" s="34">
        <f>CONVERT(INDEX(Clg_StPt_Sch_EZ!$C$31:$I$54,MATCH(Schedules_8760!$C1162,Clg_StPt_Sch_EZ!$B$31:$B$54,0),MATCH(Schedules_8760!$F1162,Clg_StPt_Sch_EZ!$C$30:$I$30,0)),"F","C")</f>
        <v>25</v>
      </c>
      <c r="L1162" s="34">
        <f>CONVERT(INDEX(DHW_StPt_Sch_EZ!$C$4:$I$27,MATCH(Schedules_8760!$C1162,DHW_StPt_Sch_EZ!$B$4:$B$27,0),MATCH(Schedules_8760!$F1162,DHW_StPt_Sch_EZ!$C$3:$I$3,0)),"F","C")</f>
        <v>53.333333333333329</v>
      </c>
      <c r="M1162" s="34">
        <f>CONVERT(INDEX(DHW_StPt_Sch_EZ!$C$31:$I$54,MATCH(Schedules_8760!$C1162,DHW_StPt_Sch_EZ!$B$31:$B$54,0),MATCH(Schedules_8760!$F1162,DHW_StPt_Sch_EZ!$C$30:$I$30,0)),"F","C")</f>
        <v>53.333333333333329</v>
      </c>
      <c r="N1162" s="12"/>
      <c r="O1162" s="12"/>
      <c r="P1162" s="12"/>
    </row>
    <row r="1163" spans="1:16" x14ac:dyDescent="0.25">
      <c r="A1163" s="35">
        <v>1162</v>
      </c>
      <c r="B1163" s="89">
        <v>49.375</v>
      </c>
      <c r="C1163" s="35">
        <f t="shared" si="90"/>
        <v>10</v>
      </c>
      <c r="D1163" s="35">
        <f t="shared" si="93"/>
        <v>49</v>
      </c>
      <c r="E1163" s="35">
        <f t="shared" si="94"/>
        <v>7</v>
      </c>
      <c r="F1163" s="35" t="str">
        <f t="shared" si="91"/>
        <v>Saturday</v>
      </c>
      <c r="G1163" s="35">
        <f t="shared" si="92"/>
        <v>2</v>
      </c>
      <c r="H1163" s="34">
        <f>CONVERT(INDEX(Htg_StPt_Sch_EZ!$C$4:$I$27,MATCH(Schedules_8760!$C1163,Htg_StPt_Sch_EZ!$B$4:$B$27,0),MATCH(Schedules_8760!$F1163,Htg_StPt_Sch_EZ!$C$3:$I$3,0)),"F","C")</f>
        <v>20.555555555555554</v>
      </c>
      <c r="I1163" s="34">
        <f>CONVERT(INDEX(Htg_StPt_Sch_EZ!$C$31:$I$54,MATCH(Schedules_8760!$C1163,Htg_StPt_Sch_EZ!$B$31:$B$54,0),MATCH(Schedules_8760!$F1163,Htg_StPt_Sch_EZ!$C$30:$I$30,0)),"F","C")</f>
        <v>19.444444444444443</v>
      </c>
      <c r="J1163" s="34">
        <f>CONVERT(INDEX(Clg_StPt_Sch_EZ!$C$4:$I$27,MATCH(Schedules_8760!$C1163,Clg_StPt_Sch_EZ!$B$4:$B$27,0),MATCH(Schedules_8760!$F1163,Clg_StPt_Sch_EZ!$C$3:$I$3,0)),"F","C")</f>
        <v>25.555555555555554</v>
      </c>
      <c r="K1163" s="34">
        <f>CONVERT(INDEX(Clg_StPt_Sch_EZ!$C$31:$I$54,MATCH(Schedules_8760!$C1163,Clg_StPt_Sch_EZ!$B$31:$B$54,0),MATCH(Schedules_8760!$F1163,Clg_StPt_Sch_EZ!$C$30:$I$30,0)),"F","C")</f>
        <v>25</v>
      </c>
      <c r="L1163" s="34">
        <f>CONVERT(INDEX(DHW_StPt_Sch_EZ!$C$4:$I$27,MATCH(Schedules_8760!$C1163,DHW_StPt_Sch_EZ!$B$4:$B$27,0),MATCH(Schedules_8760!$F1163,DHW_StPt_Sch_EZ!$C$3:$I$3,0)),"F","C")</f>
        <v>53.333333333333329</v>
      </c>
      <c r="M1163" s="34">
        <f>CONVERT(INDEX(DHW_StPt_Sch_EZ!$C$31:$I$54,MATCH(Schedules_8760!$C1163,DHW_StPt_Sch_EZ!$B$31:$B$54,0),MATCH(Schedules_8760!$F1163,DHW_StPt_Sch_EZ!$C$30:$I$30,0)),"F","C")</f>
        <v>53.333333333333329</v>
      </c>
      <c r="N1163" s="12"/>
      <c r="O1163" s="12"/>
      <c r="P1163" s="12"/>
    </row>
    <row r="1164" spans="1:16" x14ac:dyDescent="0.25">
      <c r="A1164" s="35">
        <v>1163</v>
      </c>
      <c r="B1164" s="89">
        <v>49.416666666666657</v>
      </c>
      <c r="C1164" s="35">
        <f t="shared" si="90"/>
        <v>11</v>
      </c>
      <c r="D1164" s="35">
        <f t="shared" si="93"/>
        <v>49</v>
      </c>
      <c r="E1164" s="35">
        <f t="shared" si="94"/>
        <v>7</v>
      </c>
      <c r="F1164" s="35" t="str">
        <f t="shared" si="91"/>
        <v>Saturday</v>
      </c>
      <c r="G1164" s="35">
        <f t="shared" si="92"/>
        <v>2</v>
      </c>
      <c r="H1164" s="34">
        <f>CONVERT(INDEX(Htg_StPt_Sch_EZ!$C$4:$I$27,MATCH(Schedules_8760!$C1164,Htg_StPt_Sch_EZ!$B$4:$B$27,0),MATCH(Schedules_8760!$F1164,Htg_StPt_Sch_EZ!$C$3:$I$3,0)),"F","C")</f>
        <v>20.555555555555554</v>
      </c>
      <c r="I1164" s="34">
        <f>CONVERT(INDEX(Htg_StPt_Sch_EZ!$C$31:$I$54,MATCH(Schedules_8760!$C1164,Htg_StPt_Sch_EZ!$B$31:$B$54,0),MATCH(Schedules_8760!$F1164,Htg_StPt_Sch_EZ!$C$30:$I$30,0)),"F","C")</f>
        <v>19.444444444444443</v>
      </c>
      <c r="J1164" s="34">
        <f>CONVERT(INDEX(Clg_StPt_Sch_EZ!$C$4:$I$27,MATCH(Schedules_8760!$C1164,Clg_StPt_Sch_EZ!$B$4:$B$27,0),MATCH(Schedules_8760!$F1164,Clg_StPt_Sch_EZ!$C$3:$I$3,0)),"F","C")</f>
        <v>25.555555555555554</v>
      </c>
      <c r="K1164" s="34">
        <f>CONVERT(INDEX(Clg_StPt_Sch_EZ!$C$31:$I$54,MATCH(Schedules_8760!$C1164,Clg_StPt_Sch_EZ!$B$31:$B$54,0),MATCH(Schedules_8760!$F1164,Clg_StPt_Sch_EZ!$C$30:$I$30,0)),"F","C")</f>
        <v>25</v>
      </c>
      <c r="L1164" s="34">
        <f>CONVERT(INDEX(DHW_StPt_Sch_EZ!$C$4:$I$27,MATCH(Schedules_8760!$C1164,DHW_StPt_Sch_EZ!$B$4:$B$27,0),MATCH(Schedules_8760!$F1164,DHW_StPt_Sch_EZ!$C$3:$I$3,0)),"F","C")</f>
        <v>53.333333333333329</v>
      </c>
      <c r="M1164" s="34">
        <f>CONVERT(INDEX(DHW_StPt_Sch_EZ!$C$31:$I$54,MATCH(Schedules_8760!$C1164,DHW_StPt_Sch_EZ!$B$31:$B$54,0),MATCH(Schedules_8760!$F1164,DHW_StPt_Sch_EZ!$C$30:$I$30,0)),"F","C")</f>
        <v>53.333333333333329</v>
      </c>
      <c r="N1164" s="12"/>
      <c r="O1164" s="12"/>
      <c r="P1164" s="12"/>
    </row>
    <row r="1165" spans="1:16" x14ac:dyDescent="0.25">
      <c r="A1165" s="35">
        <v>1164</v>
      </c>
      <c r="B1165" s="89">
        <v>49.458333333333343</v>
      </c>
      <c r="C1165" s="35">
        <f t="shared" si="90"/>
        <v>12</v>
      </c>
      <c r="D1165" s="35">
        <f t="shared" si="93"/>
        <v>49</v>
      </c>
      <c r="E1165" s="35">
        <f t="shared" si="94"/>
        <v>7</v>
      </c>
      <c r="F1165" s="35" t="str">
        <f t="shared" si="91"/>
        <v>Saturday</v>
      </c>
      <c r="G1165" s="35">
        <f t="shared" si="92"/>
        <v>2</v>
      </c>
      <c r="H1165" s="34">
        <f>CONVERT(INDEX(Htg_StPt_Sch_EZ!$C$4:$I$27,MATCH(Schedules_8760!$C1165,Htg_StPt_Sch_EZ!$B$4:$B$27,0),MATCH(Schedules_8760!$F1165,Htg_StPt_Sch_EZ!$C$3:$I$3,0)),"F","C")</f>
        <v>20.555555555555554</v>
      </c>
      <c r="I1165" s="34">
        <f>CONVERT(INDEX(Htg_StPt_Sch_EZ!$C$31:$I$54,MATCH(Schedules_8760!$C1165,Htg_StPt_Sch_EZ!$B$31:$B$54,0),MATCH(Schedules_8760!$F1165,Htg_StPt_Sch_EZ!$C$30:$I$30,0)),"F","C")</f>
        <v>19.444444444444443</v>
      </c>
      <c r="J1165" s="34">
        <f>CONVERT(INDEX(Clg_StPt_Sch_EZ!$C$4:$I$27,MATCH(Schedules_8760!$C1165,Clg_StPt_Sch_EZ!$B$4:$B$27,0),MATCH(Schedules_8760!$F1165,Clg_StPt_Sch_EZ!$C$3:$I$3,0)),"F","C")</f>
        <v>25.555555555555554</v>
      </c>
      <c r="K1165" s="34">
        <f>CONVERT(INDEX(Clg_StPt_Sch_EZ!$C$31:$I$54,MATCH(Schedules_8760!$C1165,Clg_StPt_Sch_EZ!$B$31:$B$54,0),MATCH(Schedules_8760!$F1165,Clg_StPt_Sch_EZ!$C$30:$I$30,0)),"F","C")</f>
        <v>25</v>
      </c>
      <c r="L1165" s="34">
        <f>CONVERT(INDEX(DHW_StPt_Sch_EZ!$C$4:$I$27,MATCH(Schedules_8760!$C1165,DHW_StPt_Sch_EZ!$B$4:$B$27,0),MATCH(Schedules_8760!$F1165,DHW_StPt_Sch_EZ!$C$3:$I$3,0)),"F","C")</f>
        <v>53.333333333333329</v>
      </c>
      <c r="M1165" s="34">
        <f>CONVERT(INDEX(DHW_StPt_Sch_EZ!$C$31:$I$54,MATCH(Schedules_8760!$C1165,DHW_StPt_Sch_EZ!$B$31:$B$54,0),MATCH(Schedules_8760!$F1165,DHW_StPt_Sch_EZ!$C$30:$I$30,0)),"F","C")</f>
        <v>53.333333333333329</v>
      </c>
      <c r="N1165" s="12"/>
      <c r="O1165" s="12"/>
      <c r="P1165" s="12"/>
    </row>
    <row r="1166" spans="1:16" x14ac:dyDescent="0.25">
      <c r="A1166" s="35">
        <v>1165</v>
      </c>
      <c r="B1166" s="89">
        <v>49.5</v>
      </c>
      <c r="C1166" s="35">
        <f t="shared" si="90"/>
        <v>13</v>
      </c>
      <c r="D1166" s="35">
        <f t="shared" si="93"/>
        <v>49</v>
      </c>
      <c r="E1166" s="35">
        <f t="shared" si="94"/>
        <v>7</v>
      </c>
      <c r="F1166" s="35" t="str">
        <f t="shared" si="91"/>
        <v>Saturday</v>
      </c>
      <c r="G1166" s="35">
        <f t="shared" si="92"/>
        <v>2</v>
      </c>
      <c r="H1166" s="34">
        <f>CONVERT(INDEX(Htg_StPt_Sch_EZ!$C$4:$I$27,MATCH(Schedules_8760!$C1166,Htg_StPt_Sch_EZ!$B$4:$B$27,0),MATCH(Schedules_8760!$F1166,Htg_StPt_Sch_EZ!$C$3:$I$3,0)),"F","C")</f>
        <v>20.555555555555554</v>
      </c>
      <c r="I1166" s="34">
        <f>CONVERT(INDEX(Htg_StPt_Sch_EZ!$C$31:$I$54,MATCH(Schedules_8760!$C1166,Htg_StPt_Sch_EZ!$B$31:$B$54,0),MATCH(Schedules_8760!$F1166,Htg_StPt_Sch_EZ!$C$30:$I$30,0)),"F","C")</f>
        <v>19.444444444444443</v>
      </c>
      <c r="J1166" s="34">
        <f>CONVERT(INDEX(Clg_StPt_Sch_EZ!$C$4:$I$27,MATCH(Schedules_8760!$C1166,Clg_StPt_Sch_EZ!$B$4:$B$27,0),MATCH(Schedules_8760!$F1166,Clg_StPt_Sch_EZ!$C$3:$I$3,0)),"F","C")</f>
        <v>25.555555555555554</v>
      </c>
      <c r="K1166" s="34">
        <f>CONVERT(INDEX(Clg_StPt_Sch_EZ!$C$31:$I$54,MATCH(Schedules_8760!$C1166,Clg_StPt_Sch_EZ!$B$31:$B$54,0),MATCH(Schedules_8760!$F1166,Clg_StPt_Sch_EZ!$C$30:$I$30,0)),"F","C")</f>
        <v>25</v>
      </c>
      <c r="L1166" s="34">
        <f>CONVERT(INDEX(DHW_StPt_Sch_EZ!$C$4:$I$27,MATCH(Schedules_8760!$C1166,DHW_StPt_Sch_EZ!$B$4:$B$27,0),MATCH(Schedules_8760!$F1166,DHW_StPt_Sch_EZ!$C$3:$I$3,0)),"F","C")</f>
        <v>53.333333333333329</v>
      </c>
      <c r="M1166" s="34">
        <f>CONVERT(INDEX(DHW_StPt_Sch_EZ!$C$31:$I$54,MATCH(Schedules_8760!$C1166,DHW_StPt_Sch_EZ!$B$31:$B$54,0),MATCH(Schedules_8760!$F1166,DHW_StPt_Sch_EZ!$C$30:$I$30,0)),"F","C")</f>
        <v>53.333333333333329</v>
      </c>
      <c r="N1166" s="12"/>
      <c r="O1166" s="12"/>
      <c r="P1166" s="12"/>
    </row>
    <row r="1167" spans="1:16" x14ac:dyDescent="0.25">
      <c r="A1167" s="35">
        <v>1166</v>
      </c>
      <c r="B1167" s="89">
        <v>49.541666666666657</v>
      </c>
      <c r="C1167" s="35">
        <f t="shared" si="90"/>
        <v>14</v>
      </c>
      <c r="D1167" s="35">
        <f t="shared" si="93"/>
        <v>49</v>
      </c>
      <c r="E1167" s="35">
        <f t="shared" si="94"/>
        <v>7</v>
      </c>
      <c r="F1167" s="35" t="str">
        <f t="shared" si="91"/>
        <v>Saturday</v>
      </c>
      <c r="G1167" s="35">
        <f t="shared" si="92"/>
        <v>2</v>
      </c>
      <c r="H1167" s="34">
        <f>CONVERT(INDEX(Htg_StPt_Sch_EZ!$C$4:$I$27,MATCH(Schedules_8760!$C1167,Htg_StPt_Sch_EZ!$B$4:$B$27,0),MATCH(Schedules_8760!$F1167,Htg_StPt_Sch_EZ!$C$3:$I$3,0)),"F","C")</f>
        <v>20.555555555555554</v>
      </c>
      <c r="I1167" s="34">
        <f>CONVERT(INDEX(Htg_StPt_Sch_EZ!$C$31:$I$54,MATCH(Schedules_8760!$C1167,Htg_StPt_Sch_EZ!$B$31:$B$54,0),MATCH(Schedules_8760!$F1167,Htg_StPt_Sch_EZ!$C$30:$I$30,0)),"F","C")</f>
        <v>19.444444444444443</v>
      </c>
      <c r="J1167" s="34">
        <f>CONVERT(INDEX(Clg_StPt_Sch_EZ!$C$4:$I$27,MATCH(Schedules_8760!$C1167,Clg_StPt_Sch_EZ!$B$4:$B$27,0),MATCH(Schedules_8760!$F1167,Clg_StPt_Sch_EZ!$C$3:$I$3,0)),"F","C")</f>
        <v>25.555555555555554</v>
      </c>
      <c r="K1167" s="34">
        <f>CONVERT(INDEX(Clg_StPt_Sch_EZ!$C$31:$I$54,MATCH(Schedules_8760!$C1167,Clg_StPt_Sch_EZ!$B$31:$B$54,0),MATCH(Schedules_8760!$F1167,Clg_StPt_Sch_EZ!$C$30:$I$30,0)),"F","C")</f>
        <v>25</v>
      </c>
      <c r="L1167" s="34">
        <f>CONVERT(INDEX(DHW_StPt_Sch_EZ!$C$4:$I$27,MATCH(Schedules_8760!$C1167,DHW_StPt_Sch_EZ!$B$4:$B$27,0),MATCH(Schedules_8760!$F1167,DHW_StPt_Sch_EZ!$C$3:$I$3,0)),"F","C")</f>
        <v>53.333333333333329</v>
      </c>
      <c r="M1167" s="34">
        <f>CONVERT(INDEX(DHW_StPt_Sch_EZ!$C$31:$I$54,MATCH(Schedules_8760!$C1167,DHW_StPt_Sch_EZ!$B$31:$B$54,0),MATCH(Schedules_8760!$F1167,DHW_StPt_Sch_EZ!$C$30:$I$30,0)),"F","C")</f>
        <v>53.333333333333329</v>
      </c>
      <c r="N1167" s="12"/>
      <c r="O1167" s="12"/>
      <c r="P1167" s="12"/>
    </row>
    <row r="1168" spans="1:16" x14ac:dyDescent="0.25">
      <c r="A1168" s="35">
        <v>1167</v>
      </c>
      <c r="B1168" s="89">
        <v>49.583333333333343</v>
      </c>
      <c r="C1168" s="35">
        <f t="shared" si="90"/>
        <v>15</v>
      </c>
      <c r="D1168" s="35">
        <f t="shared" si="93"/>
        <v>49</v>
      </c>
      <c r="E1168" s="35">
        <f t="shared" si="94"/>
        <v>7</v>
      </c>
      <c r="F1168" s="35" t="str">
        <f t="shared" si="91"/>
        <v>Saturday</v>
      </c>
      <c r="G1168" s="35">
        <f t="shared" si="92"/>
        <v>2</v>
      </c>
      <c r="H1168" s="34">
        <f>CONVERT(INDEX(Htg_StPt_Sch_EZ!$C$4:$I$27,MATCH(Schedules_8760!$C1168,Htg_StPt_Sch_EZ!$B$4:$B$27,0),MATCH(Schedules_8760!$F1168,Htg_StPt_Sch_EZ!$C$3:$I$3,0)),"F","C")</f>
        <v>20.555555555555554</v>
      </c>
      <c r="I1168" s="34">
        <f>CONVERT(INDEX(Htg_StPt_Sch_EZ!$C$31:$I$54,MATCH(Schedules_8760!$C1168,Htg_StPt_Sch_EZ!$B$31:$B$54,0),MATCH(Schedules_8760!$F1168,Htg_StPt_Sch_EZ!$C$30:$I$30,0)),"F","C")</f>
        <v>21.111111111111111</v>
      </c>
      <c r="J1168" s="34">
        <f>CONVERT(INDEX(Clg_StPt_Sch_EZ!$C$4:$I$27,MATCH(Schedules_8760!$C1168,Clg_StPt_Sch_EZ!$B$4:$B$27,0),MATCH(Schedules_8760!$F1168,Clg_StPt_Sch_EZ!$C$3:$I$3,0)),"F","C")</f>
        <v>25.555555555555554</v>
      </c>
      <c r="K1168" s="34">
        <f>CONVERT(INDEX(Clg_StPt_Sch_EZ!$C$31:$I$54,MATCH(Schedules_8760!$C1168,Clg_StPt_Sch_EZ!$B$31:$B$54,0),MATCH(Schedules_8760!$F1168,Clg_StPt_Sch_EZ!$C$30:$I$30,0)),"F","C")</f>
        <v>25</v>
      </c>
      <c r="L1168" s="34">
        <f>CONVERT(INDEX(DHW_StPt_Sch_EZ!$C$4:$I$27,MATCH(Schedules_8760!$C1168,DHW_StPt_Sch_EZ!$B$4:$B$27,0),MATCH(Schedules_8760!$F1168,DHW_StPt_Sch_EZ!$C$3:$I$3,0)),"F","C")</f>
        <v>53.333333333333329</v>
      </c>
      <c r="M1168" s="34">
        <f>CONVERT(INDEX(DHW_StPt_Sch_EZ!$C$31:$I$54,MATCH(Schedules_8760!$C1168,DHW_StPt_Sch_EZ!$B$31:$B$54,0),MATCH(Schedules_8760!$F1168,DHW_StPt_Sch_EZ!$C$30:$I$30,0)),"F","C")</f>
        <v>53.333333333333329</v>
      </c>
      <c r="N1168" s="12"/>
      <c r="O1168" s="12"/>
      <c r="P1168" s="12"/>
    </row>
    <row r="1169" spans="1:16" x14ac:dyDescent="0.25">
      <c r="A1169" s="35">
        <v>1168</v>
      </c>
      <c r="B1169" s="89">
        <v>49.625</v>
      </c>
      <c r="C1169" s="35">
        <f t="shared" si="90"/>
        <v>16</v>
      </c>
      <c r="D1169" s="35">
        <f t="shared" si="93"/>
        <v>49</v>
      </c>
      <c r="E1169" s="35">
        <f t="shared" si="94"/>
        <v>7</v>
      </c>
      <c r="F1169" s="35" t="str">
        <f t="shared" si="91"/>
        <v>Saturday</v>
      </c>
      <c r="G1169" s="35">
        <f t="shared" si="92"/>
        <v>2</v>
      </c>
      <c r="H1169" s="34">
        <f>CONVERT(INDEX(Htg_StPt_Sch_EZ!$C$4:$I$27,MATCH(Schedules_8760!$C1169,Htg_StPt_Sch_EZ!$B$4:$B$27,0),MATCH(Schedules_8760!$F1169,Htg_StPt_Sch_EZ!$C$3:$I$3,0)),"F","C")</f>
        <v>20.555555555555554</v>
      </c>
      <c r="I1169" s="34">
        <f>CONVERT(INDEX(Htg_StPt_Sch_EZ!$C$31:$I$54,MATCH(Schedules_8760!$C1169,Htg_StPt_Sch_EZ!$B$31:$B$54,0),MATCH(Schedules_8760!$F1169,Htg_StPt_Sch_EZ!$C$30:$I$30,0)),"F","C")</f>
        <v>21.111111111111111</v>
      </c>
      <c r="J1169" s="34">
        <f>CONVERT(INDEX(Clg_StPt_Sch_EZ!$C$4:$I$27,MATCH(Schedules_8760!$C1169,Clg_StPt_Sch_EZ!$B$4:$B$27,0),MATCH(Schedules_8760!$F1169,Clg_StPt_Sch_EZ!$C$3:$I$3,0)),"F","C")</f>
        <v>25.555555555555554</v>
      </c>
      <c r="K1169" s="34">
        <f>CONVERT(INDEX(Clg_StPt_Sch_EZ!$C$31:$I$54,MATCH(Schedules_8760!$C1169,Clg_StPt_Sch_EZ!$B$31:$B$54,0),MATCH(Schedules_8760!$F1169,Clg_StPt_Sch_EZ!$C$30:$I$30,0)),"F","C")</f>
        <v>25</v>
      </c>
      <c r="L1169" s="34">
        <f>CONVERT(INDEX(DHW_StPt_Sch_EZ!$C$4:$I$27,MATCH(Schedules_8760!$C1169,DHW_StPt_Sch_EZ!$B$4:$B$27,0),MATCH(Schedules_8760!$F1169,DHW_StPt_Sch_EZ!$C$3:$I$3,0)),"F","C")</f>
        <v>53.333333333333329</v>
      </c>
      <c r="M1169" s="34">
        <f>CONVERT(INDEX(DHW_StPt_Sch_EZ!$C$31:$I$54,MATCH(Schedules_8760!$C1169,DHW_StPt_Sch_EZ!$B$31:$B$54,0),MATCH(Schedules_8760!$F1169,DHW_StPt_Sch_EZ!$C$30:$I$30,0)),"F","C")</f>
        <v>53.333333333333329</v>
      </c>
      <c r="N1169" s="12"/>
      <c r="O1169" s="12"/>
      <c r="P1169" s="12"/>
    </row>
    <row r="1170" spans="1:16" x14ac:dyDescent="0.25">
      <c r="A1170" s="35">
        <v>1169</v>
      </c>
      <c r="B1170" s="89">
        <v>49.666666666666657</v>
      </c>
      <c r="C1170" s="35">
        <f t="shared" si="90"/>
        <v>17</v>
      </c>
      <c r="D1170" s="35">
        <f t="shared" si="93"/>
        <v>49</v>
      </c>
      <c r="E1170" s="35">
        <f t="shared" si="94"/>
        <v>7</v>
      </c>
      <c r="F1170" s="35" t="str">
        <f t="shared" si="91"/>
        <v>Saturday</v>
      </c>
      <c r="G1170" s="35">
        <f t="shared" si="92"/>
        <v>2</v>
      </c>
      <c r="H1170" s="34">
        <f>CONVERT(INDEX(Htg_StPt_Sch_EZ!$C$4:$I$27,MATCH(Schedules_8760!$C1170,Htg_StPt_Sch_EZ!$B$4:$B$27,0),MATCH(Schedules_8760!$F1170,Htg_StPt_Sch_EZ!$C$3:$I$3,0)),"F","C")</f>
        <v>20.555555555555554</v>
      </c>
      <c r="I1170" s="34">
        <f>CONVERT(INDEX(Htg_StPt_Sch_EZ!$C$31:$I$54,MATCH(Schedules_8760!$C1170,Htg_StPt_Sch_EZ!$B$31:$B$54,0),MATCH(Schedules_8760!$F1170,Htg_StPt_Sch_EZ!$C$30:$I$30,0)),"F","C")</f>
        <v>17.777777777777779</v>
      </c>
      <c r="J1170" s="34">
        <f>CONVERT(INDEX(Clg_StPt_Sch_EZ!$C$4:$I$27,MATCH(Schedules_8760!$C1170,Clg_StPt_Sch_EZ!$B$4:$B$27,0),MATCH(Schedules_8760!$F1170,Clg_StPt_Sch_EZ!$C$3:$I$3,0)),"F","C")</f>
        <v>25.555555555555554</v>
      </c>
      <c r="K1170" s="34">
        <f>CONVERT(INDEX(Clg_StPt_Sch_EZ!$C$31:$I$54,MATCH(Schedules_8760!$C1170,Clg_StPt_Sch_EZ!$B$31:$B$54,0),MATCH(Schedules_8760!$F1170,Clg_StPt_Sch_EZ!$C$30:$I$30,0)),"F","C")</f>
        <v>25</v>
      </c>
      <c r="L1170" s="34">
        <f>CONVERT(INDEX(DHW_StPt_Sch_EZ!$C$4:$I$27,MATCH(Schedules_8760!$C1170,DHW_StPt_Sch_EZ!$B$4:$B$27,0),MATCH(Schedules_8760!$F1170,DHW_StPt_Sch_EZ!$C$3:$I$3,0)),"F","C")</f>
        <v>53.333333333333329</v>
      </c>
      <c r="M1170" s="34">
        <f>CONVERT(INDEX(DHW_StPt_Sch_EZ!$C$31:$I$54,MATCH(Schedules_8760!$C1170,DHW_StPt_Sch_EZ!$B$31:$B$54,0),MATCH(Schedules_8760!$F1170,DHW_StPt_Sch_EZ!$C$30:$I$30,0)),"F","C")</f>
        <v>53.333333333333329</v>
      </c>
      <c r="N1170" s="12"/>
      <c r="O1170" s="12"/>
      <c r="P1170" s="12"/>
    </row>
    <row r="1171" spans="1:16" x14ac:dyDescent="0.25">
      <c r="A1171" s="35">
        <v>1170</v>
      </c>
      <c r="B1171" s="89">
        <v>49.708333333333343</v>
      </c>
      <c r="C1171" s="35">
        <f t="shared" si="90"/>
        <v>18</v>
      </c>
      <c r="D1171" s="35">
        <f t="shared" si="93"/>
        <v>49</v>
      </c>
      <c r="E1171" s="35">
        <f t="shared" si="94"/>
        <v>7</v>
      </c>
      <c r="F1171" s="35" t="str">
        <f t="shared" si="91"/>
        <v>Saturday</v>
      </c>
      <c r="G1171" s="35">
        <f t="shared" si="92"/>
        <v>2</v>
      </c>
      <c r="H1171" s="34">
        <f>CONVERT(INDEX(Htg_StPt_Sch_EZ!$C$4:$I$27,MATCH(Schedules_8760!$C1171,Htg_StPt_Sch_EZ!$B$4:$B$27,0),MATCH(Schedules_8760!$F1171,Htg_StPt_Sch_EZ!$C$3:$I$3,0)),"F","C")</f>
        <v>20.555555555555554</v>
      </c>
      <c r="I1171" s="34">
        <f>CONVERT(INDEX(Htg_StPt_Sch_EZ!$C$31:$I$54,MATCH(Schedules_8760!$C1171,Htg_StPt_Sch_EZ!$B$31:$B$54,0),MATCH(Schedules_8760!$F1171,Htg_StPt_Sch_EZ!$C$30:$I$30,0)),"F","C")</f>
        <v>17.777777777777779</v>
      </c>
      <c r="J1171" s="34">
        <f>CONVERT(INDEX(Clg_StPt_Sch_EZ!$C$4:$I$27,MATCH(Schedules_8760!$C1171,Clg_StPt_Sch_EZ!$B$4:$B$27,0),MATCH(Schedules_8760!$F1171,Clg_StPt_Sch_EZ!$C$3:$I$3,0)),"F","C")</f>
        <v>25.555555555555554</v>
      </c>
      <c r="K1171" s="34">
        <f>CONVERT(INDEX(Clg_StPt_Sch_EZ!$C$31:$I$54,MATCH(Schedules_8760!$C1171,Clg_StPt_Sch_EZ!$B$31:$B$54,0),MATCH(Schedules_8760!$F1171,Clg_StPt_Sch_EZ!$C$30:$I$30,0)),"F","C")</f>
        <v>28.333333333333332</v>
      </c>
      <c r="L1171" s="34">
        <f>CONVERT(INDEX(DHW_StPt_Sch_EZ!$C$4:$I$27,MATCH(Schedules_8760!$C1171,DHW_StPt_Sch_EZ!$B$4:$B$27,0),MATCH(Schedules_8760!$F1171,DHW_StPt_Sch_EZ!$C$3:$I$3,0)),"F","C")</f>
        <v>53.333333333333329</v>
      </c>
      <c r="M1171" s="34">
        <f>CONVERT(INDEX(DHW_StPt_Sch_EZ!$C$31:$I$54,MATCH(Schedules_8760!$C1171,DHW_StPt_Sch_EZ!$B$31:$B$54,0),MATCH(Schedules_8760!$F1171,DHW_StPt_Sch_EZ!$C$30:$I$30,0)),"F","C")</f>
        <v>53.333333333333329</v>
      </c>
      <c r="N1171" s="12"/>
      <c r="O1171" s="12"/>
      <c r="P1171" s="12"/>
    </row>
    <row r="1172" spans="1:16" x14ac:dyDescent="0.25">
      <c r="A1172" s="35">
        <v>1171</v>
      </c>
      <c r="B1172" s="89">
        <v>49.75</v>
      </c>
      <c r="C1172" s="35">
        <f t="shared" si="90"/>
        <v>19</v>
      </c>
      <c r="D1172" s="35">
        <f t="shared" si="93"/>
        <v>49</v>
      </c>
      <c r="E1172" s="35">
        <f t="shared" si="94"/>
        <v>7</v>
      </c>
      <c r="F1172" s="35" t="str">
        <f t="shared" si="91"/>
        <v>Saturday</v>
      </c>
      <c r="G1172" s="35">
        <f t="shared" si="92"/>
        <v>2</v>
      </c>
      <c r="H1172" s="34">
        <f>CONVERT(INDEX(Htg_StPt_Sch_EZ!$C$4:$I$27,MATCH(Schedules_8760!$C1172,Htg_StPt_Sch_EZ!$B$4:$B$27,0),MATCH(Schedules_8760!$F1172,Htg_StPt_Sch_EZ!$C$3:$I$3,0)),"F","C")</f>
        <v>20.555555555555554</v>
      </c>
      <c r="I1172" s="34">
        <f>CONVERT(INDEX(Htg_StPt_Sch_EZ!$C$31:$I$54,MATCH(Schedules_8760!$C1172,Htg_StPt_Sch_EZ!$B$31:$B$54,0),MATCH(Schedules_8760!$F1172,Htg_StPt_Sch_EZ!$C$30:$I$30,0)),"F","C")</f>
        <v>18.333333333333332</v>
      </c>
      <c r="J1172" s="34">
        <f>CONVERT(INDEX(Clg_StPt_Sch_EZ!$C$4:$I$27,MATCH(Schedules_8760!$C1172,Clg_StPt_Sch_EZ!$B$4:$B$27,0),MATCH(Schedules_8760!$F1172,Clg_StPt_Sch_EZ!$C$3:$I$3,0)),"F","C")</f>
        <v>25.555555555555554</v>
      </c>
      <c r="K1172" s="34">
        <f>CONVERT(INDEX(Clg_StPt_Sch_EZ!$C$31:$I$54,MATCH(Schedules_8760!$C1172,Clg_StPt_Sch_EZ!$B$31:$B$54,0),MATCH(Schedules_8760!$F1172,Clg_StPt_Sch_EZ!$C$30:$I$30,0)),"F","C")</f>
        <v>28.333333333333332</v>
      </c>
      <c r="L1172" s="34">
        <f>CONVERT(INDEX(DHW_StPt_Sch_EZ!$C$4:$I$27,MATCH(Schedules_8760!$C1172,DHW_StPt_Sch_EZ!$B$4:$B$27,0),MATCH(Schedules_8760!$F1172,DHW_StPt_Sch_EZ!$C$3:$I$3,0)),"F","C")</f>
        <v>53.333333333333329</v>
      </c>
      <c r="M1172" s="34">
        <f>CONVERT(INDEX(DHW_StPt_Sch_EZ!$C$31:$I$54,MATCH(Schedules_8760!$C1172,DHW_StPt_Sch_EZ!$B$31:$B$54,0),MATCH(Schedules_8760!$F1172,DHW_StPt_Sch_EZ!$C$30:$I$30,0)),"F","C")</f>
        <v>53.333333333333329</v>
      </c>
      <c r="N1172" s="12"/>
      <c r="O1172" s="12"/>
      <c r="P1172" s="12"/>
    </row>
    <row r="1173" spans="1:16" x14ac:dyDescent="0.25">
      <c r="A1173" s="35">
        <v>1172</v>
      </c>
      <c r="B1173" s="89">
        <v>49.791666666666657</v>
      </c>
      <c r="C1173" s="35">
        <f t="shared" si="90"/>
        <v>20</v>
      </c>
      <c r="D1173" s="35">
        <f t="shared" si="93"/>
        <v>49</v>
      </c>
      <c r="E1173" s="35">
        <f t="shared" si="94"/>
        <v>7</v>
      </c>
      <c r="F1173" s="35" t="str">
        <f t="shared" si="91"/>
        <v>Saturday</v>
      </c>
      <c r="G1173" s="35">
        <f t="shared" si="92"/>
        <v>2</v>
      </c>
      <c r="H1173" s="34">
        <f>CONVERT(INDEX(Htg_StPt_Sch_EZ!$C$4:$I$27,MATCH(Schedules_8760!$C1173,Htg_StPt_Sch_EZ!$B$4:$B$27,0),MATCH(Schedules_8760!$F1173,Htg_StPt_Sch_EZ!$C$3:$I$3,0)),"F","C")</f>
        <v>20.555555555555554</v>
      </c>
      <c r="I1173" s="34">
        <f>CONVERT(INDEX(Htg_StPt_Sch_EZ!$C$31:$I$54,MATCH(Schedules_8760!$C1173,Htg_StPt_Sch_EZ!$B$31:$B$54,0),MATCH(Schedules_8760!$F1173,Htg_StPt_Sch_EZ!$C$30:$I$30,0)),"F","C")</f>
        <v>18.888888888888889</v>
      </c>
      <c r="J1173" s="34">
        <f>CONVERT(INDEX(Clg_StPt_Sch_EZ!$C$4:$I$27,MATCH(Schedules_8760!$C1173,Clg_StPt_Sch_EZ!$B$4:$B$27,0),MATCH(Schedules_8760!$F1173,Clg_StPt_Sch_EZ!$C$3:$I$3,0)),"F","C")</f>
        <v>25.555555555555554</v>
      </c>
      <c r="K1173" s="34">
        <f>CONVERT(INDEX(Clg_StPt_Sch_EZ!$C$31:$I$54,MATCH(Schedules_8760!$C1173,Clg_StPt_Sch_EZ!$B$31:$B$54,0),MATCH(Schedules_8760!$F1173,Clg_StPt_Sch_EZ!$C$30:$I$30,0)),"F","C")</f>
        <v>28.333333333333332</v>
      </c>
      <c r="L1173" s="34">
        <f>CONVERT(INDEX(DHW_StPt_Sch_EZ!$C$4:$I$27,MATCH(Schedules_8760!$C1173,DHW_StPt_Sch_EZ!$B$4:$B$27,0),MATCH(Schedules_8760!$F1173,DHW_StPt_Sch_EZ!$C$3:$I$3,0)),"F","C")</f>
        <v>53.333333333333329</v>
      </c>
      <c r="M1173" s="34">
        <f>CONVERT(INDEX(DHW_StPt_Sch_EZ!$C$31:$I$54,MATCH(Schedules_8760!$C1173,DHW_StPt_Sch_EZ!$B$31:$B$54,0),MATCH(Schedules_8760!$F1173,DHW_StPt_Sch_EZ!$C$30:$I$30,0)),"F","C")</f>
        <v>53.333333333333329</v>
      </c>
      <c r="N1173" s="12"/>
      <c r="O1173" s="12"/>
      <c r="P1173" s="12"/>
    </row>
    <row r="1174" spans="1:16" x14ac:dyDescent="0.25">
      <c r="A1174" s="35">
        <v>1173</v>
      </c>
      <c r="B1174" s="89">
        <v>49.833333333333343</v>
      </c>
      <c r="C1174" s="35">
        <f t="shared" si="90"/>
        <v>21</v>
      </c>
      <c r="D1174" s="35">
        <f t="shared" si="93"/>
        <v>49</v>
      </c>
      <c r="E1174" s="35">
        <f t="shared" si="94"/>
        <v>7</v>
      </c>
      <c r="F1174" s="35" t="str">
        <f t="shared" si="91"/>
        <v>Saturday</v>
      </c>
      <c r="G1174" s="35">
        <f t="shared" si="92"/>
        <v>2</v>
      </c>
      <c r="H1174" s="34">
        <f>CONVERT(INDEX(Htg_StPt_Sch_EZ!$C$4:$I$27,MATCH(Schedules_8760!$C1174,Htg_StPt_Sch_EZ!$B$4:$B$27,0),MATCH(Schedules_8760!$F1174,Htg_StPt_Sch_EZ!$C$3:$I$3,0)),"F","C")</f>
        <v>20.555555555555554</v>
      </c>
      <c r="I1174" s="34">
        <f>CONVERT(INDEX(Htg_StPt_Sch_EZ!$C$31:$I$54,MATCH(Schedules_8760!$C1174,Htg_StPt_Sch_EZ!$B$31:$B$54,0),MATCH(Schedules_8760!$F1174,Htg_StPt_Sch_EZ!$C$30:$I$30,0)),"F","C")</f>
        <v>19.444444444444443</v>
      </c>
      <c r="J1174" s="34">
        <f>CONVERT(INDEX(Clg_StPt_Sch_EZ!$C$4:$I$27,MATCH(Schedules_8760!$C1174,Clg_StPt_Sch_EZ!$B$4:$B$27,0),MATCH(Schedules_8760!$F1174,Clg_StPt_Sch_EZ!$C$3:$I$3,0)),"F","C")</f>
        <v>25.555555555555554</v>
      </c>
      <c r="K1174" s="34">
        <f>CONVERT(INDEX(Clg_StPt_Sch_EZ!$C$31:$I$54,MATCH(Schedules_8760!$C1174,Clg_StPt_Sch_EZ!$B$31:$B$54,0),MATCH(Schedules_8760!$F1174,Clg_StPt_Sch_EZ!$C$30:$I$30,0)),"F","C")</f>
        <v>28.333333333333332</v>
      </c>
      <c r="L1174" s="34">
        <f>CONVERT(INDEX(DHW_StPt_Sch_EZ!$C$4:$I$27,MATCH(Schedules_8760!$C1174,DHW_StPt_Sch_EZ!$B$4:$B$27,0),MATCH(Schedules_8760!$F1174,DHW_StPt_Sch_EZ!$C$3:$I$3,0)),"F","C")</f>
        <v>53.333333333333329</v>
      </c>
      <c r="M1174" s="34">
        <f>CONVERT(INDEX(DHW_StPt_Sch_EZ!$C$31:$I$54,MATCH(Schedules_8760!$C1174,DHW_StPt_Sch_EZ!$B$31:$B$54,0),MATCH(Schedules_8760!$F1174,DHW_StPt_Sch_EZ!$C$30:$I$30,0)),"F","C")</f>
        <v>53.333333333333329</v>
      </c>
      <c r="N1174" s="12"/>
      <c r="O1174" s="12"/>
      <c r="P1174" s="12"/>
    </row>
    <row r="1175" spans="1:16" x14ac:dyDescent="0.25">
      <c r="A1175" s="35">
        <v>1174</v>
      </c>
      <c r="B1175" s="89">
        <v>49.875</v>
      </c>
      <c r="C1175" s="35">
        <f t="shared" si="90"/>
        <v>22</v>
      </c>
      <c r="D1175" s="35">
        <f t="shared" si="93"/>
        <v>49</v>
      </c>
      <c r="E1175" s="35">
        <f t="shared" si="94"/>
        <v>7</v>
      </c>
      <c r="F1175" s="35" t="str">
        <f t="shared" si="91"/>
        <v>Saturday</v>
      </c>
      <c r="G1175" s="35">
        <f t="shared" si="92"/>
        <v>2</v>
      </c>
      <c r="H1175" s="34">
        <f>CONVERT(INDEX(Htg_StPt_Sch_EZ!$C$4:$I$27,MATCH(Schedules_8760!$C1175,Htg_StPt_Sch_EZ!$B$4:$B$27,0),MATCH(Schedules_8760!$F1175,Htg_StPt_Sch_EZ!$C$3:$I$3,0)),"F","C")</f>
        <v>20.555555555555554</v>
      </c>
      <c r="I1175" s="34">
        <f>CONVERT(INDEX(Htg_StPt_Sch_EZ!$C$31:$I$54,MATCH(Schedules_8760!$C1175,Htg_StPt_Sch_EZ!$B$31:$B$54,0),MATCH(Schedules_8760!$F1175,Htg_StPt_Sch_EZ!$C$30:$I$30,0)),"F","C")</f>
        <v>19.444444444444443</v>
      </c>
      <c r="J1175" s="34">
        <f>CONVERT(INDEX(Clg_StPt_Sch_EZ!$C$4:$I$27,MATCH(Schedules_8760!$C1175,Clg_StPt_Sch_EZ!$B$4:$B$27,0),MATCH(Schedules_8760!$F1175,Clg_StPt_Sch_EZ!$C$3:$I$3,0)),"F","C")</f>
        <v>25.555555555555554</v>
      </c>
      <c r="K1175" s="34">
        <f>CONVERT(INDEX(Clg_StPt_Sch_EZ!$C$31:$I$54,MATCH(Schedules_8760!$C1175,Clg_StPt_Sch_EZ!$B$31:$B$54,0),MATCH(Schedules_8760!$F1175,Clg_StPt_Sch_EZ!$C$30:$I$30,0)),"F","C")</f>
        <v>28.333333333333332</v>
      </c>
      <c r="L1175" s="34">
        <f>CONVERT(INDEX(DHW_StPt_Sch_EZ!$C$4:$I$27,MATCH(Schedules_8760!$C1175,DHW_StPt_Sch_EZ!$B$4:$B$27,0),MATCH(Schedules_8760!$F1175,DHW_StPt_Sch_EZ!$C$3:$I$3,0)),"F","C")</f>
        <v>53.333333333333329</v>
      </c>
      <c r="M1175" s="34">
        <f>CONVERT(INDEX(DHW_StPt_Sch_EZ!$C$31:$I$54,MATCH(Schedules_8760!$C1175,DHW_StPt_Sch_EZ!$B$31:$B$54,0),MATCH(Schedules_8760!$F1175,DHW_StPt_Sch_EZ!$C$30:$I$30,0)),"F","C")</f>
        <v>53.333333333333329</v>
      </c>
      <c r="N1175" s="12"/>
      <c r="O1175" s="12"/>
      <c r="P1175" s="12"/>
    </row>
    <row r="1176" spans="1:16" x14ac:dyDescent="0.25">
      <c r="A1176" s="35">
        <v>1175</v>
      </c>
      <c r="B1176" s="89">
        <v>49.916666666666657</v>
      </c>
      <c r="C1176" s="35">
        <f t="shared" si="90"/>
        <v>23</v>
      </c>
      <c r="D1176" s="35">
        <f t="shared" si="93"/>
        <v>49</v>
      </c>
      <c r="E1176" s="35">
        <f t="shared" si="94"/>
        <v>7</v>
      </c>
      <c r="F1176" s="35" t="str">
        <f t="shared" si="91"/>
        <v>Saturday</v>
      </c>
      <c r="G1176" s="35">
        <f t="shared" si="92"/>
        <v>2</v>
      </c>
      <c r="H1176" s="34">
        <f>CONVERT(INDEX(Htg_StPt_Sch_EZ!$C$4:$I$27,MATCH(Schedules_8760!$C1176,Htg_StPt_Sch_EZ!$B$4:$B$27,0),MATCH(Schedules_8760!$F1176,Htg_StPt_Sch_EZ!$C$3:$I$3,0)),"F","C")</f>
        <v>20.555555555555554</v>
      </c>
      <c r="I1176" s="34">
        <f>CONVERT(INDEX(Htg_StPt_Sch_EZ!$C$31:$I$54,MATCH(Schedules_8760!$C1176,Htg_StPt_Sch_EZ!$B$31:$B$54,0),MATCH(Schedules_8760!$F1176,Htg_StPt_Sch_EZ!$C$30:$I$30,0)),"F","C")</f>
        <v>19.444444444444443</v>
      </c>
      <c r="J1176" s="34">
        <f>CONVERT(INDEX(Clg_StPt_Sch_EZ!$C$4:$I$27,MATCH(Schedules_8760!$C1176,Clg_StPt_Sch_EZ!$B$4:$B$27,0),MATCH(Schedules_8760!$F1176,Clg_StPt_Sch_EZ!$C$3:$I$3,0)),"F","C")</f>
        <v>25.555555555555554</v>
      </c>
      <c r="K1176" s="34">
        <f>CONVERT(INDEX(Clg_StPt_Sch_EZ!$C$31:$I$54,MATCH(Schedules_8760!$C1176,Clg_StPt_Sch_EZ!$B$31:$B$54,0),MATCH(Schedules_8760!$F1176,Clg_StPt_Sch_EZ!$C$30:$I$30,0)),"F","C")</f>
        <v>28.333333333333332</v>
      </c>
      <c r="L1176" s="34">
        <f>CONVERT(INDEX(DHW_StPt_Sch_EZ!$C$4:$I$27,MATCH(Schedules_8760!$C1176,DHW_StPt_Sch_EZ!$B$4:$B$27,0),MATCH(Schedules_8760!$F1176,DHW_StPt_Sch_EZ!$C$3:$I$3,0)),"F","C")</f>
        <v>53.333333333333329</v>
      </c>
      <c r="M1176" s="34">
        <f>CONVERT(INDEX(DHW_StPt_Sch_EZ!$C$31:$I$54,MATCH(Schedules_8760!$C1176,DHW_StPt_Sch_EZ!$B$31:$B$54,0),MATCH(Schedules_8760!$F1176,DHW_StPt_Sch_EZ!$C$30:$I$30,0)),"F","C")</f>
        <v>53.333333333333329</v>
      </c>
      <c r="N1176" s="12"/>
      <c r="O1176" s="12"/>
      <c r="P1176" s="12"/>
    </row>
    <row r="1177" spans="1:16" x14ac:dyDescent="0.25">
      <c r="A1177" s="35">
        <v>1176</v>
      </c>
      <c r="B1177" s="89">
        <v>49.958333333333343</v>
      </c>
      <c r="C1177" s="35">
        <f t="shared" si="90"/>
        <v>24</v>
      </c>
      <c r="D1177" s="35">
        <f t="shared" si="93"/>
        <v>49</v>
      </c>
      <c r="E1177" s="35">
        <f t="shared" si="94"/>
        <v>7</v>
      </c>
      <c r="F1177" s="35" t="str">
        <f t="shared" si="91"/>
        <v>Saturday</v>
      </c>
      <c r="G1177" s="35">
        <f t="shared" si="92"/>
        <v>2</v>
      </c>
      <c r="H1177" s="34">
        <f>CONVERT(INDEX(Htg_StPt_Sch_EZ!$C$4:$I$27,MATCH(Schedules_8760!$C1177,Htg_StPt_Sch_EZ!$B$4:$B$27,0),MATCH(Schedules_8760!$F1177,Htg_StPt_Sch_EZ!$C$3:$I$3,0)),"F","C")</f>
        <v>20.555555555555554</v>
      </c>
      <c r="I1177" s="34">
        <f>CONVERT(INDEX(Htg_StPt_Sch_EZ!$C$31:$I$54,MATCH(Schedules_8760!$C1177,Htg_StPt_Sch_EZ!$B$31:$B$54,0),MATCH(Schedules_8760!$F1177,Htg_StPt_Sch_EZ!$C$30:$I$30,0)),"F","C")</f>
        <v>19.444444444444443</v>
      </c>
      <c r="J1177" s="34">
        <f>CONVERT(INDEX(Clg_StPt_Sch_EZ!$C$4:$I$27,MATCH(Schedules_8760!$C1177,Clg_StPt_Sch_EZ!$B$4:$B$27,0),MATCH(Schedules_8760!$F1177,Clg_StPt_Sch_EZ!$C$3:$I$3,0)),"F","C")</f>
        <v>25.555555555555554</v>
      </c>
      <c r="K1177" s="34">
        <f>CONVERT(INDEX(Clg_StPt_Sch_EZ!$C$31:$I$54,MATCH(Schedules_8760!$C1177,Clg_StPt_Sch_EZ!$B$31:$B$54,0),MATCH(Schedules_8760!$F1177,Clg_StPt_Sch_EZ!$C$30:$I$30,0)),"F","C")</f>
        <v>28.333333333333332</v>
      </c>
      <c r="L1177" s="34">
        <f>CONVERT(INDEX(DHW_StPt_Sch_EZ!$C$4:$I$27,MATCH(Schedules_8760!$C1177,DHW_StPt_Sch_EZ!$B$4:$B$27,0),MATCH(Schedules_8760!$F1177,DHW_StPt_Sch_EZ!$C$3:$I$3,0)),"F","C")</f>
        <v>53.333333333333329</v>
      </c>
      <c r="M1177" s="34">
        <f>CONVERT(INDEX(DHW_StPt_Sch_EZ!$C$31:$I$54,MATCH(Schedules_8760!$C1177,DHW_StPt_Sch_EZ!$B$31:$B$54,0),MATCH(Schedules_8760!$F1177,DHW_StPt_Sch_EZ!$C$30:$I$30,0)),"F","C")</f>
        <v>53.333333333333329</v>
      </c>
      <c r="N1177" s="12"/>
      <c r="O1177" s="12"/>
      <c r="P1177" s="12"/>
    </row>
    <row r="1178" spans="1:16" x14ac:dyDescent="0.25">
      <c r="A1178" s="35">
        <v>1177</v>
      </c>
      <c r="B1178" s="89">
        <v>50</v>
      </c>
      <c r="C1178" s="35">
        <f t="shared" si="90"/>
        <v>1</v>
      </c>
      <c r="D1178" s="35">
        <f t="shared" si="93"/>
        <v>50</v>
      </c>
      <c r="E1178" s="35">
        <f t="shared" si="94"/>
        <v>1</v>
      </c>
      <c r="F1178" s="35" t="str">
        <f t="shared" si="91"/>
        <v>Sunday</v>
      </c>
      <c r="G1178" s="35">
        <f t="shared" si="92"/>
        <v>2</v>
      </c>
      <c r="H1178" s="34">
        <f>CONVERT(INDEX(Htg_StPt_Sch_EZ!$C$4:$I$27,MATCH(Schedules_8760!$C1178,Htg_StPt_Sch_EZ!$B$4:$B$27,0),MATCH(Schedules_8760!$F1178,Htg_StPt_Sch_EZ!$C$3:$I$3,0)),"F","C")</f>
        <v>20.555555555555554</v>
      </c>
      <c r="I1178" s="34">
        <f>CONVERT(INDEX(Htg_StPt_Sch_EZ!$C$31:$I$54,MATCH(Schedules_8760!$C1178,Htg_StPt_Sch_EZ!$B$31:$B$54,0),MATCH(Schedules_8760!$F1178,Htg_StPt_Sch_EZ!$C$30:$I$30,0)),"F","C")</f>
        <v>19.444444444444443</v>
      </c>
      <c r="J1178" s="34">
        <f>CONVERT(INDEX(Clg_StPt_Sch_EZ!$C$4:$I$27,MATCH(Schedules_8760!$C1178,Clg_StPt_Sch_EZ!$B$4:$B$27,0),MATCH(Schedules_8760!$F1178,Clg_StPt_Sch_EZ!$C$3:$I$3,0)),"F","C")</f>
        <v>25.555555555555554</v>
      </c>
      <c r="K1178" s="34">
        <f>CONVERT(INDEX(Clg_StPt_Sch_EZ!$C$31:$I$54,MATCH(Schedules_8760!$C1178,Clg_StPt_Sch_EZ!$B$31:$B$54,0),MATCH(Schedules_8760!$F1178,Clg_StPt_Sch_EZ!$C$30:$I$30,0)),"F","C")</f>
        <v>28.333333333333332</v>
      </c>
      <c r="L1178" s="34">
        <f>CONVERT(INDEX(DHW_StPt_Sch_EZ!$C$4:$I$27,MATCH(Schedules_8760!$C1178,DHW_StPt_Sch_EZ!$B$4:$B$27,0),MATCH(Schedules_8760!$F1178,DHW_StPt_Sch_EZ!$C$3:$I$3,0)),"F","C")</f>
        <v>53.333333333333329</v>
      </c>
      <c r="M1178" s="34">
        <f>CONVERT(INDEX(DHW_StPt_Sch_EZ!$C$31:$I$54,MATCH(Schedules_8760!$C1178,DHW_StPt_Sch_EZ!$B$31:$B$54,0),MATCH(Schedules_8760!$F1178,DHW_StPt_Sch_EZ!$C$30:$I$30,0)),"F","C")</f>
        <v>53.333333333333329</v>
      </c>
      <c r="N1178" s="12"/>
      <c r="O1178" s="12"/>
      <c r="P1178" s="12"/>
    </row>
    <row r="1179" spans="1:16" x14ac:dyDescent="0.25">
      <c r="A1179" s="35">
        <v>1178</v>
      </c>
      <c r="B1179" s="89">
        <v>50.041666666666657</v>
      </c>
      <c r="C1179" s="35">
        <f t="shared" si="90"/>
        <v>2</v>
      </c>
      <c r="D1179" s="35">
        <f t="shared" si="93"/>
        <v>50</v>
      </c>
      <c r="E1179" s="35">
        <f t="shared" si="94"/>
        <v>1</v>
      </c>
      <c r="F1179" s="35" t="str">
        <f t="shared" si="91"/>
        <v>Sunday</v>
      </c>
      <c r="G1179" s="35">
        <f t="shared" si="92"/>
        <v>2</v>
      </c>
      <c r="H1179" s="34">
        <f>CONVERT(INDEX(Htg_StPt_Sch_EZ!$C$4:$I$27,MATCH(Schedules_8760!$C1179,Htg_StPt_Sch_EZ!$B$4:$B$27,0),MATCH(Schedules_8760!$F1179,Htg_StPt_Sch_EZ!$C$3:$I$3,0)),"F","C")</f>
        <v>20.555555555555554</v>
      </c>
      <c r="I1179" s="34">
        <f>CONVERT(INDEX(Htg_StPt_Sch_EZ!$C$31:$I$54,MATCH(Schedules_8760!$C1179,Htg_StPt_Sch_EZ!$B$31:$B$54,0),MATCH(Schedules_8760!$F1179,Htg_StPt_Sch_EZ!$C$30:$I$30,0)),"F","C")</f>
        <v>19.444444444444443</v>
      </c>
      <c r="J1179" s="34">
        <f>CONVERT(INDEX(Clg_StPt_Sch_EZ!$C$4:$I$27,MATCH(Schedules_8760!$C1179,Clg_StPt_Sch_EZ!$B$4:$B$27,0),MATCH(Schedules_8760!$F1179,Clg_StPt_Sch_EZ!$C$3:$I$3,0)),"F","C")</f>
        <v>25.555555555555554</v>
      </c>
      <c r="K1179" s="34">
        <f>CONVERT(INDEX(Clg_StPt_Sch_EZ!$C$31:$I$54,MATCH(Schedules_8760!$C1179,Clg_StPt_Sch_EZ!$B$31:$B$54,0),MATCH(Schedules_8760!$F1179,Clg_StPt_Sch_EZ!$C$30:$I$30,0)),"F","C")</f>
        <v>28.333333333333332</v>
      </c>
      <c r="L1179" s="34">
        <f>CONVERT(INDEX(DHW_StPt_Sch_EZ!$C$4:$I$27,MATCH(Schedules_8760!$C1179,DHW_StPt_Sch_EZ!$B$4:$B$27,0),MATCH(Schedules_8760!$F1179,DHW_StPt_Sch_EZ!$C$3:$I$3,0)),"F","C")</f>
        <v>53.333333333333329</v>
      </c>
      <c r="M1179" s="34">
        <f>CONVERT(INDEX(DHW_StPt_Sch_EZ!$C$31:$I$54,MATCH(Schedules_8760!$C1179,DHW_StPt_Sch_EZ!$B$31:$B$54,0),MATCH(Schedules_8760!$F1179,DHW_StPt_Sch_EZ!$C$30:$I$30,0)),"F","C")</f>
        <v>53.333333333333329</v>
      </c>
      <c r="N1179" s="12"/>
      <c r="O1179" s="12"/>
      <c r="P1179" s="12"/>
    </row>
    <row r="1180" spans="1:16" x14ac:dyDescent="0.25">
      <c r="A1180" s="35">
        <v>1179</v>
      </c>
      <c r="B1180" s="89">
        <v>50.083333333333343</v>
      </c>
      <c r="C1180" s="35">
        <f t="shared" si="90"/>
        <v>3</v>
      </c>
      <c r="D1180" s="35">
        <f t="shared" si="93"/>
        <v>50</v>
      </c>
      <c r="E1180" s="35">
        <f t="shared" si="94"/>
        <v>1</v>
      </c>
      <c r="F1180" s="35" t="str">
        <f t="shared" si="91"/>
        <v>Sunday</v>
      </c>
      <c r="G1180" s="35">
        <f t="shared" si="92"/>
        <v>2</v>
      </c>
      <c r="H1180" s="34">
        <f>CONVERT(INDEX(Htg_StPt_Sch_EZ!$C$4:$I$27,MATCH(Schedules_8760!$C1180,Htg_StPt_Sch_EZ!$B$4:$B$27,0),MATCH(Schedules_8760!$F1180,Htg_StPt_Sch_EZ!$C$3:$I$3,0)),"F","C")</f>
        <v>20.555555555555554</v>
      </c>
      <c r="I1180" s="34">
        <f>CONVERT(INDEX(Htg_StPt_Sch_EZ!$C$31:$I$54,MATCH(Schedules_8760!$C1180,Htg_StPt_Sch_EZ!$B$31:$B$54,0),MATCH(Schedules_8760!$F1180,Htg_StPt_Sch_EZ!$C$30:$I$30,0)),"F","C")</f>
        <v>19.444444444444443</v>
      </c>
      <c r="J1180" s="34">
        <f>CONVERT(INDEX(Clg_StPt_Sch_EZ!$C$4:$I$27,MATCH(Schedules_8760!$C1180,Clg_StPt_Sch_EZ!$B$4:$B$27,0),MATCH(Schedules_8760!$F1180,Clg_StPt_Sch_EZ!$C$3:$I$3,0)),"F","C")</f>
        <v>25.555555555555554</v>
      </c>
      <c r="K1180" s="34">
        <f>CONVERT(INDEX(Clg_StPt_Sch_EZ!$C$31:$I$54,MATCH(Schedules_8760!$C1180,Clg_StPt_Sch_EZ!$B$31:$B$54,0),MATCH(Schedules_8760!$F1180,Clg_StPt_Sch_EZ!$C$30:$I$30,0)),"F","C")</f>
        <v>28.333333333333332</v>
      </c>
      <c r="L1180" s="34">
        <f>CONVERT(INDEX(DHW_StPt_Sch_EZ!$C$4:$I$27,MATCH(Schedules_8760!$C1180,DHW_StPt_Sch_EZ!$B$4:$B$27,0),MATCH(Schedules_8760!$F1180,DHW_StPt_Sch_EZ!$C$3:$I$3,0)),"F","C")</f>
        <v>53.333333333333329</v>
      </c>
      <c r="M1180" s="34">
        <f>CONVERT(INDEX(DHW_StPt_Sch_EZ!$C$31:$I$54,MATCH(Schedules_8760!$C1180,DHW_StPt_Sch_EZ!$B$31:$B$54,0),MATCH(Schedules_8760!$F1180,DHW_StPt_Sch_EZ!$C$30:$I$30,0)),"F","C")</f>
        <v>53.333333333333329</v>
      </c>
      <c r="N1180" s="12"/>
      <c r="O1180" s="12"/>
      <c r="P1180" s="12"/>
    </row>
    <row r="1181" spans="1:16" x14ac:dyDescent="0.25">
      <c r="A1181" s="35">
        <v>1180</v>
      </c>
      <c r="B1181" s="89">
        <v>50.125</v>
      </c>
      <c r="C1181" s="35">
        <f t="shared" si="90"/>
        <v>4</v>
      </c>
      <c r="D1181" s="35">
        <f t="shared" si="93"/>
        <v>50</v>
      </c>
      <c r="E1181" s="35">
        <f t="shared" si="94"/>
        <v>1</v>
      </c>
      <c r="F1181" s="35" t="str">
        <f t="shared" si="91"/>
        <v>Sunday</v>
      </c>
      <c r="G1181" s="35">
        <f t="shared" si="92"/>
        <v>2</v>
      </c>
      <c r="H1181" s="34">
        <f>CONVERT(INDEX(Htg_StPt_Sch_EZ!$C$4:$I$27,MATCH(Schedules_8760!$C1181,Htg_StPt_Sch_EZ!$B$4:$B$27,0),MATCH(Schedules_8760!$F1181,Htg_StPt_Sch_EZ!$C$3:$I$3,0)),"F","C")</f>
        <v>20.555555555555554</v>
      </c>
      <c r="I1181" s="34">
        <f>CONVERT(INDEX(Htg_StPt_Sch_EZ!$C$31:$I$54,MATCH(Schedules_8760!$C1181,Htg_StPt_Sch_EZ!$B$31:$B$54,0),MATCH(Schedules_8760!$F1181,Htg_StPt_Sch_EZ!$C$30:$I$30,0)),"F","C")</f>
        <v>19.444444444444443</v>
      </c>
      <c r="J1181" s="34">
        <f>CONVERT(INDEX(Clg_StPt_Sch_EZ!$C$4:$I$27,MATCH(Schedules_8760!$C1181,Clg_StPt_Sch_EZ!$B$4:$B$27,0),MATCH(Schedules_8760!$F1181,Clg_StPt_Sch_EZ!$C$3:$I$3,0)),"F","C")</f>
        <v>25.555555555555554</v>
      </c>
      <c r="K1181" s="34">
        <f>CONVERT(INDEX(Clg_StPt_Sch_EZ!$C$31:$I$54,MATCH(Schedules_8760!$C1181,Clg_StPt_Sch_EZ!$B$31:$B$54,0),MATCH(Schedules_8760!$F1181,Clg_StPt_Sch_EZ!$C$30:$I$30,0)),"F","C")</f>
        <v>28.333333333333332</v>
      </c>
      <c r="L1181" s="34">
        <f>CONVERT(INDEX(DHW_StPt_Sch_EZ!$C$4:$I$27,MATCH(Schedules_8760!$C1181,DHW_StPt_Sch_EZ!$B$4:$B$27,0),MATCH(Schedules_8760!$F1181,DHW_StPt_Sch_EZ!$C$3:$I$3,0)),"F","C")</f>
        <v>53.333333333333329</v>
      </c>
      <c r="M1181" s="34">
        <f>CONVERT(INDEX(DHW_StPt_Sch_EZ!$C$31:$I$54,MATCH(Schedules_8760!$C1181,DHW_StPt_Sch_EZ!$B$31:$B$54,0),MATCH(Schedules_8760!$F1181,DHW_StPt_Sch_EZ!$C$30:$I$30,0)),"F","C")</f>
        <v>53.333333333333329</v>
      </c>
      <c r="N1181" s="12"/>
      <c r="O1181" s="12"/>
      <c r="P1181" s="12"/>
    </row>
    <row r="1182" spans="1:16" x14ac:dyDescent="0.25">
      <c r="A1182" s="35">
        <v>1181</v>
      </c>
      <c r="B1182" s="89">
        <v>50.166666666666657</v>
      </c>
      <c r="C1182" s="35">
        <f t="shared" si="90"/>
        <v>5</v>
      </c>
      <c r="D1182" s="35">
        <f t="shared" si="93"/>
        <v>50</v>
      </c>
      <c r="E1182" s="35">
        <f t="shared" si="94"/>
        <v>1</v>
      </c>
      <c r="F1182" s="35" t="str">
        <f t="shared" si="91"/>
        <v>Sunday</v>
      </c>
      <c r="G1182" s="35">
        <f t="shared" si="92"/>
        <v>2</v>
      </c>
      <c r="H1182" s="34">
        <f>CONVERT(INDEX(Htg_StPt_Sch_EZ!$C$4:$I$27,MATCH(Schedules_8760!$C1182,Htg_StPt_Sch_EZ!$B$4:$B$27,0),MATCH(Schedules_8760!$F1182,Htg_StPt_Sch_EZ!$C$3:$I$3,0)),"F","C")</f>
        <v>20.555555555555554</v>
      </c>
      <c r="I1182" s="34">
        <f>CONVERT(INDEX(Htg_StPt_Sch_EZ!$C$31:$I$54,MATCH(Schedules_8760!$C1182,Htg_StPt_Sch_EZ!$B$31:$B$54,0),MATCH(Schedules_8760!$F1182,Htg_StPt_Sch_EZ!$C$30:$I$30,0)),"F","C")</f>
        <v>19.444444444444443</v>
      </c>
      <c r="J1182" s="34">
        <f>CONVERT(INDEX(Clg_StPt_Sch_EZ!$C$4:$I$27,MATCH(Schedules_8760!$C1182,Clg_StPt_Sch_EZ!$B$4:$B$27,0),MATCH(Schedules_8760!$F1182,Clg_StPt_Sch_EZ!$C$3:$I$3,0)),"F","C")</f>
        <v>25.555555555555554</v>
      </c>
      <c r="K1182" s="34">
        <f>CONVERT(INDEX(Clg_StPt_Sch_EZ!$C$31:$I$54,MATCH(Schedules_8760!$C1182,Clg_StPt_Sch_EZ!$B$31:$B$54,0),MATCH(Schedules_8760!$F1182,Clg_StPt_Sch_EZ!$C$30:$I$30,0)),"F","C")</f>
        <v>28.333333333333332</v>
      </c>
      <c r="L1182" s="34">
        <f>CONVERT(INDEX(DHW_StPt_Sch_EZ!$C$4:$I$27,MATCH(Schedules_8760!$C1182,DHW_StPt_Sch_EZ!$B$4:$B$27,0),MATCH(Schedules_8760!$F1182,DHW_StPt_Sch_EZ!$C$3:$I$3,0)),"F","C")</f>
        <v>53.333333333333329</v>
      </c>
      <c r="M1182" s="34">
        <f>CONVERT(INDEX(DHW_StPt_Sch_EZ!$C$31:$I$54,MATCH(Schedules_8760!$C1182,DHW_StPt_Sch_EZ!$B$31:$B$54,0),MATCH(Schedules_8760!$F1182,DHW_StPt_Sch_EZ!$C$30:$I$30,0)),"F","C")</f>
        <v>53.333333333333329</v>
      </c>
      <c r="N1182" s="12"/>
      <c r="O1182" s="12"/>
      <c r="P1182" s="12"/>
    </row>
    <row r="1183" spans="1:16" x14ac:dyDescent="0.25">
      <c r="A1183" s="35">
        <v>1182</v>
      </c>
      <c r="B1183" s="89">
        <v>50.208333333333343</v>
      </c>
      <c r="C1183" s="35">
        <f t="shared" si="90"/>
        <v>6</v>
      </c>
      <c r="D1183" s="35">
        <f t="shared" si="93"/>
        <v>50</v>
      </c>
      <c r="E1183" s="35">
        <f t="shared" si="94"/>
        <v>1</v>
      </c>
      <c r="F1183" s="35" t="str">
        <f t="shared" si="91"/>
        <v>Sunday</v>
      </c>
      <c r="G1183" s="35">
        <f t="shared" si="92"/>
        <v>2</v>
      </c>
      <c r="H1183" s="34">
        <f>CONVERT(INDEX(Htg_StPt_Sch_EZ!$C$4:$I$27,MATCH(Schedules_8760!$C1183,Htg_StPt_Sch_EZ!$B$4:$B$27,0),MATCH(Schedules_8760!$F1183,Htg_StPt_Sch_EZ!$C$3:$I$3,0)),"F","C")</f>
        <v>20.555555555555554</v>
      </c>
      <c r="I1183" s="34">
        <f>CONVERT(INDEX(Htg_StPt_Sch_EZ!$C$31:$I$54,MATCH(Schedules_8760!$C1183,Htg_StPt_Sch_EZ!$B$31:$B$54,0),MATCH(Schedules_8760!$F1183,Htg_StPt_Sch_EZ!$C$30:$I$30,0)),"F","C")</f>
        <v>19.444444444444443</v>
      </c>
      <c r="J1183" s="34">
        <f>CONVERT(INDEX(Clg_StPt_Sch_EZ!$C$4:$I$27,MATCH(Schedules_8760!$C1183,Clg_StPt_Sch_EZ!$B$4:$B$27,0),MATCH(Schedules_8760!$F1183,Clg_StPt_Sch_EZ!$C$3:$I$3,0)),"F","C")</f>
        <v>25.555555555555554</v>
      </c>
      <c r="K1183" s="34">
        <f>CONVERT(INDEX(Clg_StPt_Sch_EZ!$C$31:$I$54,MATCH(Schedules_8760!$C1183,Clg_StPt_Sch_EZ!$B$31:$B$54,0),MATCH(Schedules_8760!$F1183,Clg_StPt_Sch_EZ!$C$30:$I$30,0)),"F","C")</f>
        <v>28.333333333333332</v>
      </c>
      <c r="L1183" s="34">
        <f>CONVERT(INDEX(DHW_StPt_Sch_EZ!$C$4:$I$27,MATCH(Schedules_8760!$C1183,DHW_StPt_Sch_EZ!$B$4:$B$27,0),MATCH(Schedules_8760!$F1183,DHW_StPt_Sch_EZ!$C$3:$I$3,0)),"F","C")</f>
        <v>53.333333333333329</v>
      </c>
      <c r="M1183" s="34">
        <f>CONVERT(INDEX(DHW_StPt_Sch_EZ!$C$31:$I$54,MATCH(Schedules_8760!$C1183,DHW_StPt_Sch_EZ!$B$31:$B$54,0),MATCH(Schedules_8760!$F1183,DHW_StPt_Sch_EZ!$C$30:$I$30,0)),"F","C")</f>
        <v>53.333333333333329</v>
      </c>
      <c r="N1183" s="12"/>
      <c r="O1183" s="12"/>
      <c r="P1183" s="12"/>
    </row>
    <row r="1184" spans="1:16" x14ac:dyDescent="0.25">
      <c r="A1184" s="35">
        <v>1183</v>
      </c>
      <c r="B1184" s="89">
        <v>50.25</v>
      </c>
      <c r="C1184" s="35">
        <f t="shared" si="90"/>
        <v>7</v>
      </c>
      <c r="D1184" s="35">
        <f t="shared" si="93"/>
        <v>50</v>
      </c>
      <c r="E1184" s="35">
        <f t="shared" si="94"/>
        <v>1</v>
      </c>
      <c r="F1184" s="35" t="str">
        <f t="shared" si="91"/>
        <v>Sunday</v>
      </c>
      <c r="G1184" s="35">
        <f t="shared" si="92"/>
        <v>2</v>
      </c>
      <c r="H1184" s="34">
        <f>CONVERT(INDEX(Htg_StPt_Sch_EZ!$C$4:$I$27,MATCH(Schedules_8760!$C1184,Htg_StPt_Sch_EZ!$B$4:$B$27,0),MATCH(Schedules_8760!$F1184,Htg_StPt_Sch_EZ!$C$3:$I$3,0)),"F","C")</f>
        <v>20.555555555555554</v>
      </c>
      <c r="I1184" s="34">
        <f>CONVERT(INDEX(Htg_StPt_Sch_EZ!$C$31:$I$54,MATCH(Schedules_8760!$C1184,Htg_StPt_Sch_EZ!$B$31:$B$54,0),MATCH(Schedules_8760!$F1184,Htg_StPt_Sch_EZ!$C$30:$I$30,0)),"F","C")</f>
        <v>19.444444444444443</v>
      </c>
      <c r="J1184" s="34">
        <f>CONVERT(INDEX(Clg_StPt_Sch_EZ!$C$4:$I$27,MATCH(Schedules_8760!$C1184,Clg_StPt_Sch_EZ!$B$4:$B$27,0),MATCH(Schedules_8760!$F1184,Clg_StPt_Sch_EZ!$C$3:$I$3,0)),"F","C")</f>
        <v>25.555555555555554</v>
      </c>
      <c r="K1184" s="34">
        <f>CONVERT(INDEX(Clg_StPt_Sch_EZ!$C$31:$I$54,MATCH(Schedules_8760!$C1184,Clg_StPt_Sch_EZ!$B$31:$B$54,0),MATCH(Schedules_8760!$F1184,Clg_StPt_Sch_EZ!$C$30:$I$30,0)),"F","C")</f>
        <v>28.333333333333332</v>
      </c>
      <c r="L1184" s="34">
        <f>CONVERT(INDEX(DHW_StPt_Sch_EZ!$C$4:$I$27,MATCH(Schedules_8760!$C1184,DHW_StPt_Sch_EZ!$B$4:$B$27,0),MATCH(Schedules_8760!$F1184,DHW_StPt_Sch_EZ!$C$3:$I$3,0)),"F","C")</f>
        <v>53.333333333333329</v>
      </c>
      <c r="M1184" s="34">
        <f>CONVERT(INDEX(DHW_StPt_Sch_EZ!$C$31:$I$54,MATCH(Schedules_8760!$C1184,DHW_StPt_Sch_EZ!$B$31:$B$54,0),MATCH(Schedules_8760!$F1184,DHW_StPt_Sch_EZ!$C$30:$I$30,0)),"F","C")</f>
        <v>53.333333333333329</v>
      </c>
      <c r="N1184" s="12"/>
      <c r="O1184" s="12"/>
      <c r="P1184" s="12"/>
    </row>
    <row r="1185" spans="1:16" x14ac:dyDescent="0.25">
      <c r="A1185" s="35">
        <v>1184</v>
      </c>
      <c r="B1185" s="89">
        <v>50.291666666666657</v>
      </c>
      <c r="C1185" s="35">
        <f t="shared" si="90"/>
        <v>8</v>
      </c>
      <c r="D1185" s="35">
        <f t="shared" si="93"/>
        <v>50</v>
      </c>
      <c r="E1185" s="35">
        <f t="shared" si="94"/>
        <v>1</v>
      </c>
      <c r="F1185" s="35" t="str">
        <f t="shared" si="91"/>
        <v>Sunday</v>
      </c>
      <c r="G1185" s="35">
        <f t="shared" si="92"/>
        <v>2</v>
      </c>
      <c r="H1185" s="34">
        <f>CONVERT(INDEX(Htg_StPt_Sch_EZ!$C$4:$I$27,MATCH(Schedules_8760!$C1185,Htg_StPt_Sch_EZ!$B$4:$B$27,0),MATCH(Schedules_8760!$F1185,Htg_StPt_Sch_EZ!$C$3:$I$3,0)),"F","C")</f>
        <v>20.555555555555554</v>
      </c>
      <c r="I1185" s="34">
        <f>CONVERT(INDEX(Htg_StPt_Sch_EZ!$C$31:$I$54,MATCH(Schedules_8760!$C1185,Htg_StPt_Sch_EZ!$B$31:$B$54,0),MATCH(Schedules_8760!$F1185,Htg_StPt_Sch_EZ!$C$30:$I$30,0)),"F","C")</f>
        <v>19.444444444444443</v>
      </c>
      <c r="J1185" s="34">
        <f>CONVERT(INDEX(Clg_StPt_Sch_EZ!$C$4:$I$27,MATCH(Schedules_8760!$C1185,Clg_StPt_Sch_EZ!$B$4:$B$27,0),MATCH(Schedules_8760!$F1185,Clg_StPt_Sch_EZ!$C$3:$I$3,0)),"F","C")</f>
        <v>25.555555555555554</v>
      </c>
      <c r="K1185" s="34">
        <f>CONVERT(INDEX(Clg_StPt_Sch_EZ!$C$31:$I$54,MATCH(Schedules_8760!$C1185,Clg_StPt_Sch_EZ!$B$31:$B$54,0),MATCH(Schedules_8760!$F1185,Clg_StPt_Sch_EZ!$C$30:$I$30,0)),"F","C")</f>
        <v>25</v>
      </c>
      <c r="L1185" s="34">
        <f>CONVERT(INDEX(DHW_StPt_Sch_EZ!$C$4:$I$27,MATCH(Schedules_8760!$C1185,DHW_StPt_Sch_EZ!$B$4:$B$27,0),MATCH(Schedules_8760!$F1185,DHW_StPt_Sch_EZ!$C$3:$I$3,0)),"F","C")</f>
        <v>53.333333333333329</v>
      </c>
      <c r="M1185" s="34">
        <f>CONVERT(INDEX(DHW_StPt_Sch_EZ!$C$31:$I$54,MATCH(Schedules_8760!$C1185,DHW_StPt_Sch_EZ!$B$31:$B$54,0),MATCH(Schedules_8760!$F1185,DHW_StPt_Sch_EZ!$C$30:$I$30,0)),"F","C")</f>
        <v>53.333333333333329</v>
      </c>
      <c r="N1185" s="12"/>
      <c r="O1185" s="12"/>
      <c r="P1185" s="12"/>
    </row>
    <row r="1186" spans="1:16" x14ac:dyDescent="0.25">
      <c r="A1186" s="35">
        <v>1185</v>
      </c>
      <c r="B1186" s="89">
        <v>50.333333333333343</v>
      </c>
      <c r="C1186" s="35">
        <f t="shared" si="90"/>
        <v>9</v>
      </c>
      <c r="D1186" s="35">
        <f t="shared" si="93"/>
        <v>50</v>
      </c>
      <c r="E1186" s="35">
        <f t="shared" si="94"/>
        <v>1</v>
      </c>
      <c r="F1186" s="35" t="str">
        <f t="shared" si="91"/>
        <v>Sunday</v>
      </c>
      <c r="G1186" s="35">
        <f t="shared" si="92"/>
        <v>2</v>
      </c>
      <c r="H1186" s="34">
        <f>CONVERT(INDEX(Htg_StPt_Sch_EZ!$C$4:$I$27,MATCH(Schedules_8760!$C1186,Htg_StPt_Sch_EZ!$B$4:$B$27,0),MATCH(Schedules_8760!$F1186,Htg_StPt_Sch_EZ!$C$3:$I$3,0)),"F","C")</f>
        <v>20.555555555555554</v>
      </c>
      <c r="I1186" s="34">
        <f>CONVERT(INDEX(Htg_StPt_Sch_EZ!$C$31:$I$54,MATCH(Schedules_8760!$C1186,Htg_StPt_Sch_EZ!$B$31:$B$54,0),MATCH(Schedules_8760!$F1186,Htg_StPt_Sch_EZ!$C$30:$I$30,0)),"F","C")</f>
        <v>19.444444444444443</v>
      </c>
      <c r="J1186" s="34">
        <f>CONVERT(INDEX(Clg_StPt_Sch_EZ!$C$4:$I$27,MATCH(Schedules_8760!$C1186,Clg_StPt_Sch_EZ!$B$4:$B$27,0),MATCH(Schedules_8760!$F1186,Clg_StPt_Sch_EZ!$C$3:$I$3,0)),"F","C")</f>
        <v>25.555555555555554</v>
      </c>
      <c r="K1186" s="34">
        <f>CONVERT(INDEX(Clg_StPt_Sch_EZ!$C$31:$I$54,MATCH(Schedules_8760!$C1186,Clg_StPt_Sch_EZ!$B$31:$B$54,0),MATCH(Schedules_8760!$F1186,Clg_StPt_Sch_EZ!$C$30:$I$30,0)),"F","C")</f>
        <v>25</v>
      </c>
      <c r="L1186" s="34">
        <f>CONVERT(INDEX(DHW_StPt_Sch_EZ!$C$4:$I$27,MATCH(Schedules_8760!$C1186,DHW_StPt_Sch_EZ!$B$4:$B$27,0),MATCH(Schedules_8760!$F1186,DHW_StPt_Sch_EZ!$C$3:$I$3,0)),"F","C")</f>
        <v>53.333333333333329</v>
      </c>
      <c r="M1186" s="34">
        <f>CONVERT(INDEX(DHW_StPt_Sch_EZ!$C$31:$I$54,MATCH(Schedules_8760!$C1186,DHW_StPt_Sch_EZ!$B$31:$B$54,0),MATCH(Schedules_8760!$F1186,DHW_StPt_Sch_EZ!$C$30:$I$30,0)),"F","C")</f>
        <v>53.333333333333329</v>
      </c>
      <c r="N1186" s="12"/>
      <c r="O1186" s="12"/>
      <c r="P1186" s="12"/>
    </row>
    <row r="1187" spans="1:16" x14ac:dyDescent="0.25">
      <c r="A1187" s="35">
        <v>1186</v>
      </c>
      <c r="B1187" s="89">
        <v>50.375</v>
      </c>
      <c r="C1187" s="35">
        <f t="shared" si="90"/>
        <v>10</v>
      </c>
      <c r="D1187" s="35">
        <f t="shared" si="93"/>
        <v>50</v>
      </c>
      <c r="E1187" s="35">
        <f t="shared" si="94"/>
        <v>1</v>
      </c>
      <c r="F1187" s="35" t="str">
        <f t="shared" si="91"/>
        <v>Sunday</v>
      </c>
      <c r="G1187" s="35">
        <f t="shared" si="92"/>
        <v>2</v>
      </c>
      <c r="H1187" s="34">
        <f>CONVERT(INDEX(Htg_StPt_Sch_EZ!$C$4:$I$27,MATCH(Schedules_8760!$C1187,Htg_StPt_Sch_EZ!$B$4:$B$27,0),MATCH(Schedules_8760!$F1187,Htg_StPt_Sch_EZ!$C$3:$I$3,0)),"F","C")</f>
        <v>20.555555555555554</v>
      </c>
      <c r="I1187" s="34">
        <f>CONVERT(INDEX(Htg_StPt_Sch_EZ!$C$31:$I$54,MATCH(Schedules_8760!$C1187,Htg_StPt_Sch_EZ!$B$31:$B$54,0),MATCH(Schedules_8760!$F1187,Htg_StPt_Sch_EZ!$C$30:$I$30,0)),"F","C")</f>
        <v>19.444444444444443</v>
      </c>
      <c r="J1187" s="34">
        <f>CONVERT(INDEX(Clg_StPt_Sch_EZ!$C$4:$I$27,MATCH(Schedules_8760!$C1187,Clg_StPt_Sch_EZ!$B$4:$B$27,0),MATCH(Schedules_8760!$F1187,Clg_StPt_Sch_EZ!$C$3:$I$3,0)),"F","C")</f>
        <v>25.555555555555554</v>
      </c>
      <c r="K1187" s="34">
        <f>CONVERT(INDEX(Clg_StPt_Sch_EZ!$C$31:$I$54,MATCH(Schedules_8760!$C1187,Clg_StPt_Sch_EZ!$B$31:$B$54,0),MATCH(Schedules_8760!$F1187,Clg_StPt_Sch_EZ!$C$30:$I$30,0)),"F","C")</f>
        <v>25</v>
      </c>
      <c r="L1187" s="34">
        <f>CONVERT(INDEX(DHW_StPt_Sch_EZ!$C$4:$I$27,MATCH(Schedules_8760!$C1187,DHW_StPt_Sch_EZ!$B$4:$B$27,0),MATCH(Schedules_8760!$F1187,DHW_StPt_Sch_EZ!$C$3:$I$3,0)),"F","C")</f>
        <v>53.333333333333329</v>
      </c>
      <c r="M1187" s="34">
        <f>CONVERT(INDEX(DHW_StPt_Sch_EZ!$C$31:$I$54,MATCH(Schedules_8760!$C1187,DHW_StPt_Sch_EZ!$B$31:$B$54,0),MATCH(Schedules_8760!$F1187,DHW_StPt_Sch_EZ!$C$30:$I$30,0)),"F","C")</f>
        <v>53.333333333333329</v>
      </c>
      <c r="N1187" s="12"/>
      <c r="O1187" s="12"/>
      <c r="P1187" s="12"/>
    </row>
    <row r="1188" spans="1:16" x14ac:dyDescent="0.25">
      <c r="A1188" s="35">
        <v>1187</v>
      </c>
      <c r="B1188" s="89">
        <v>50.416666666666657</v>
      </c>
      <c r="C1188" s="35">
        <f t="shared" si="90"/>
        <v>11</v>
      </c>
      <c r="D1188" s="35">
        <f t="shared" si="93"/>
        <v>50</v>
      </c>
      <c r="E1188" s="35">
        <f t="shared" si="94"/>
        <v>1</v>
      </c>
      <c r="F1188" s="35" t="str">
        <f t="shared" si="91"/>
        <v>Sunday</v>
      </c>
      <c r="G1188" s="35">
        <f t="shared" si="92"/>
        <v>2</v>
      </c>
      <c r="H1188" s="34">
        <f>CONVERT(INDEX(Htg_StPt_Sch_EZ!$C$4:$I$27,MATCH(Schedules_8760!$C1188,Htg_StPt_Sch_EZ!$B$4:$B$27,0),MATCH(Schedules_8760!$F1188,Htg_StPt_Sch_EZ!$C$3:$I$3,0)),"F","C")</f>
        <v>20.555555555555554</v>
      </c>
      <c r="I1188" s="34">
        <f>CONVERT(INDEX(Htg_StPt_Sch_EZ!$C$31:$I$54,MATCH(Schedules_8760!$C1188,Htg_StPt_Sch_EZ!$B$31:$B$54,0),MATCH(Schedules_8760!$F1188,Htg_StPt_Sch_EZ!$C$30:$I$30,0)),"F","C")</f>
        <v>19.444444444444443</v>
      </c>
      <c r="J1188" s="34">
        <f>CONVERT(INDEX(Clg_StPt_Sch_EZ!$C$4:$I$27,MATCH(Schedules_8760!$C1188,Clg_StPt_Sch_EZ!$B$4:$B$27,0),MATCH(Schedules_8760!$F1188,Clg_StPt_Sch_EZ!$C$3:$I$3,0)),"F","C")</f>
        <v>25.555555555555554</v>
      </c>
      <c r="K1188" s="34">
        <f>CONVERT(INDEX(Clg_StPt_Sch_EZ!$C$31:$I$54,MATCH(Schedules_8760!$C1188,Clg_StPt_Sch_EZ!$B$31:$B$54,0),MATCH(Schedules_8760!$F1188,Clg_StPt_Sch_EZ!$C$30:$I$30,0)),"F","C")</f>
        <v>25</v>
      </c>
      <c r="L1188" s="34">
        <f>CONVERT(INDEX(DHW_StPt_Sch_EZ!$C$4:$I$27,MATCH(Schedules_8760!$C1188,DHW_StPt_Sch_EZ!$B$4:$B$27,0),MATCH(Schedules_8760!$F1188,DHW_StPt_Sch_EZ!$C$3:$I$3,0)),"F","C")</f>
        <v>53.333333333333329</v>
      </c>
      <c r="M1188" s="34">
        <f>CONVERT(INDEX(DHW_StPt_Sch_EZ!$C$31:$I$54,MATCH(Schedules_8760!$C1188,DHW_StPt_Sch_EZ!$B$31:$B$54,0),MATCH(Schedules_8760!$F1188,DHW_StPt_Sch_EZ!$C$30:$I$30,0)),"F","C")</f>
        <v>53.333333333333329</v>
      </c>
      <c r="N1188" s="12"/>
      <c r="O1188" s="12"/>
      <c r="P1188" s="12"/>
    </row>
    <row r="1189" spans="1:16" x14ac:dyDescent="0.25">
      <c r="A1189" s="35">
        <v>1188</v>
      </c>
      <c r="B1189" s="89">
        <v>50.458333333333343</v>
      </c>
      <c r="C1189" s="35">
        <f t="shared" si="90"/>
        <v>12</v>
      </c>
      <c r="D1189" s="35">
        <f t="shared" si="93"/>
        <v>50</v>
      </c>
      <c r="E1189" s="35">
        <f t="shared" si="94"/>
        <v>1</v>
      </c>
      <c r="F1189" s="35" t="str">
        <f t="shared" si="91"/>
        <v>Sunday</v>
      </c>
      <c r="G1189" s="35">
        <f t="shared" si="92"/>
        <v>2</v>
      </c>
      <c r="H1189" s="34">
        <f>CONVERT(INDEX(Htg_StPt_Sch_EZ!$C$4:$I$27,MATCH(Schedules_8760!$C1189,Htg_StPt_Sch_EZ!$B$4:$B$27,0),MATCH(Schedules_8760!$F1189,Htg_StPt_Sch_EZ!$C$3:$I$3,0)),"F","C")</f>
        <v>20.555555555555554</v>
      </c>
      <c r="I1189" s="34">
        <f>CONVERT(INDEX(Htg_StPt_Sch_EZ!$C$31:$I$54,MATCH(Schedules_8760!$C1189,Htg_StPt_Sch_EZ!$B$31:$B$54,0),MATCH(Schedules_8760!$F1189,Htg_StPt_Sch_EZ!$C$30:$I$30,0)),"F","C")</f>
        <v>19.444444444444443</v>
      </c>
      <c r="J1189" s="34">
        <f>CONVERT(INDEX(Clg_StPt_Sch_EZ!$C$4:$I$27,MATCH(Schedules_8760!$C1189,Clg_StPt_Sch_EZ!$B$4:$B$27,0),MATCH(Schedules_8760!$F1189,Clg_StPt_Sch_EZ!$C$3:$I$3,0)),"F","C")</f>
        <v>25.555555555555554</v>
      </c>
      <c r="K1189" s="34">
        <f>CONVERT(INDEX(Clg_StPt_Sch_EZ!$C$31:$I$54,MATCH(Schedules_8760!$C1189,Clg_StPt_Sch_EZ!$B$31:$B$54,0),MATCH(Schedules_8760!$F1189,Clg_StPt_Sch_EZ!$C$30:$I$30,0)),"F","C")</f>
        <v>25</v>
      </c>
      <c r="L1189" s="34">
        <f>CONVERT(INDEX(DHW_StPt_Sch_EZ!$C$4:$I$27,MATCH(Schedules_8760!$C1189,DHW_StPt_Sch_EZ!$B$4:$B$27,0),MATCH(Schedules_8760!$F1189,DHW_StPt_Sch_EZ!$C$3:$I$3,0)),"F","C")</f>
        <v>53.333333333333329</v>
      </c>
      <c r="M1189" s="34">
        <f>CONVERT(INDEX(DHW_StPt_Sch_EZ!$C$31:$I$54,MATCH(Schedules_8760!$C1189,DHW_StPt_Sch_EZ!$B$31:$B$54,0),MATCH(Schedules_8760!$F1189,DHW_StPt_Sch_EZ!$C$30:$I$30,0)),"F","C")</f>
        <v>53.333333333333329</v>
      </c>
      <c r="N1189" s="12"/>
      <c r="O1189" s="12"/>
      <c r="P1189" s="12"/>
    </row>
    <row r="1190" spans="1:16" x14ac:dyDescent="0.25">
      <c r="A1190" s="35">
        <v>1189</v>
      </c>
      <c r="B1190" s="89">
        <v>50.5</v>
      </c>
      <c r="C1190" s="35">
        <f t="shared" si="90"/>
        <v>13</v>
      </c>
      <c r="D1190" s="35">
        <f t="shared" si="93"/>
        <v>50</v>
      </c>
      <c r="E1190" s="35">
        <f t="shared" si="94"/>
        <v>1</v>
      </c>
      <c r="F1190" s="35" t="str">
        <f t="shared" si="91"/>
        <v>Sunday</v>
      </c>
      <c r="G1190" s="35">
        <f t="shared" si="92"/>
        <v>2</v>
      </c>
      <c r="H1190" s="34">
        <f>CONVERT(INDEX(Htg_StPt_Sch_EZ!$C$4:$I$27,MATCH(Schedules_8760!$C1190,Htg_StPt_Sch_EZ!$B$4:$B$27,0),MATCH(Schedules_8760!$F1190,Htg_StPt_Sch_EZ!$C$3:$I$3,0)),"F","C")</f>
        <v>20.555555555555554</v>
      </c>
      <c r="I1190" s="34">
        <f>CONVERT(INDEX(Htg_StPt_Sch_EZ!$C$31:$I$54,MATCH(Schedules_8760!$C1190,Htg_StPt_Sch_EZ!$B$31:$B$54,0),MATCH(Schedules_8760!$F1190,Htg_StPt_Sch_EZ!$C$30:$I$30,0)),"F","C")</f>
        <v>19.444444444444443</v>
      </c>
      <c r="J1190" s="34">
        <f>CONVERT(INDEX(Clg_StPt_Sch_EZ!$C$4:$I$27,MATCH(Schedules_8760!$C1190,Clg_StPt_Sch_EZ!$B$4:$B$27,0),MATCH(Schedules_8760!$F1190,Clg_StPt_Sch_EZ!$C$3:$I$3,0)),"F","C")</f>
        <v>25.555555555555554</v>
      </c>
      <c r="K1190" s="34">
        <f>CONVERT(INDEX(Clg_StPt_Sch_EZ!$C$31:$I$54,MATCH(Schedules_8760!$C1190,Clg_StPt_Sch_EZ!$B$31:$B$54,0),MATCH(Schedules_8760!$F1190,Clg_StPt_Sch_EZ!$C$30:$I$30,0)),"F","C")</f>
        <v>25</v>
      </c>
      <c r="L1190" s="34">
        <f>CONVERT(INDEX(DHW_StPt_Sch_EZ!$C$4:$I$27,MATCH(Schedules_8760!$C1190,DHW_StPt_Sch_EZ!$B$4:$B$27,0),MATCH(Schedules_8760!$F1190,DHW_StPt_Sch_EZ!$C$3:$I$3,0)),"F","C")</f>
        <v>53.333333333333329</v>
      </c>
      <c r="M1190" s="34">
        <f>CONVERT(INDEX(DHW_StPt_Sch_EZ!$C$31:$I$54,MATCH(Schedules_8760!$C1190,DHW_StPt_Sch_EZ!$B$31:$B$54,0),MATCH(Schedules_8760!$F1190,DHW_StPt_Sch_EZ!$C$30:$I$30,0)),"F","C")</f>
        <v>53.333333333333329</v>
      </c>
      <c r="N1190" s="12"/>
      <c r="O1190" s="12"/>
      <c r="P1190" s="12"/>
    </row>
    <row r="1191" spans="1:16" x14ac:dyDescent="0.25">
      <c r="A1191" s="35">
        <v>1190</v>
      </c>
      <c r="B1191" s="89">
        <v>50.541666666666657</v>
      </c>
      <c r="C1191" s="35">
        <f t="shared" si="90"/>
        <v>14</v>
      </c>
      <c r="D1191" s="35">
        <f t="shared" si="93"/>
        <v>50</v>
      </c>
      <c r="E1191" s="35">
        <f t="shared" si="94"/>
        <v>1</v>
      </c>
      <c r="F1191" s="35" t="str">
        <f t="shared" si="91"/>
        <v>Sunday</v>
      </c>
      <c r="G1191" s="35">
        <f t="shared" si="92"/>
        <v>2</v>
      </c>
      <c r="H1191" s="34">
        <f>CONVERT(INDEX(Htg_StPt_Sch_EZ!$C$4:$I$27,MATCH(Schedules_8760!$C1191,Htg_StPt_Sch_EZ!$B$4:$B$27,0),MATCH(Schedules_8760!$F1191,Htg_StPt_Sch_EZ!$C$3:$I$3,0)),"F","C")</f>
        <v>20.555555555555554</v>
      </c>
      <c r="I1191" s="34">
        <f>CONVERT(INDEX(Htg_StPt_Sch_EZ!$C$31:$I$54,MATCH(Schedules_8760!$C1191,Htg_StPt_Sch_EZ!$B$31:$B$54,0),MATCH(Schedules_8760!$F1191,Htg_StPt_Sch_EZ!$C$30:$I$30,0)),"F","C")</f>
        <v>19.444444444444443</v>
      </c>
      <c r="J1191" s="34">
        <f>CONVERT(INDEX(Clg_StPt_Sch_EZ!$C$4:$I$27,MATCH(Schedules_8760!$C1191,Clg_StPt_Sch_EZ!$B$4:$B$27,0),MATCH(Schedules_8760!$F1191,Clg_StPt_Sch_EZ!$C$3:$I$3,0)),"F","C")</f>
        <v>25.555555555555554</v>
      </c>
      <c r="K1191" s="34">
        <f>CONVERT(INDEX(Clg_StPt_Sch_EZ!$C$31:$I$54,MATCH(Schedules_8760!$C1191,Clg_StPt_Sch_EZ!$B$31:$B$54,0),MATCH(Schedules_8760!$F1191,Clg_StPt_Sch_EZ!$C$30:$I$30,0)),"F","C")</f>
        <v>25</v>
      </c>
      <c r="L1191" s="34">
        <f>CONVERT(INDEX(DHW_StPt_Sch_EZ!$C$4:$I$27,MATCH(Schedules_8760!$C1191,DHW_StPt_Sch_EZ!$B$4:$B$27,0),MATCH(Schedules_8760!$F1191,DHW_StPt_Sch_EZ!$C$3:$I$3,0)),"F","C")</f>
        <v>53.333333333333329</v>
      </c>
      <c r="M1191" s="34">
        <f>CONVERT(INDEX(DHW_StPt_Sch_EZ!$C$31:$I$54,MATCH(Schedules_8760!$C1191,DHW_StPt_Sch_EZ!$B$31:$B$54,0),MATCH(Schedules_8760!$F1191,DHW_StPt_Sch_EZ!$C$30:$I$30,0)),"F","C")</f>
        <v>53.333333333333329</v>
      </c>
      <c r="N1191" s="12"/>
      <c r="O1191" s="12"/>
      <c r="P1191" s="12"/>
    </row>
    <row r="1192" spans="1:16" x14ac:dyDescent="0.25">
      <c r="A1192" s="35">
        <v>1191</v>
      </c>
      <c r="B1192" s="89">
        <v>50.583333333333343</v>
      </c>
      <c r="C1192" s="35">
        <f t="shared" si="90"/>
        <v>15</v>
      </c>
      <c r="D1192" s="35">
        <f t="shared" si="93"/>
        <v>50</v>
      </c>
      <c r="E1192" s="35">
        <f t="shared" si="94"/>
        <v>1</v>
      </c>
      <c r="F1192" s="35" t="str">
        <f t="shared" si="91"/>
        <v>Sunday</v>
      </c>
      <c r="G1192" s="35">
        <f t="shared" si="92"/>
        <v>2</v>
      </c>
      <c r="H1192" s="34">
        <f>CONVERT(INDEX(Htg_StPt_Sch_EZ!$C$4:$I$27,MATCH(Schedules_8760!$C1192,Htg_StPt_Sch_EZ!$B$4:$B$27,0),MATCH(Schedules_8760!$F1192,Htg_StPt_Sch_EZ!$C$3:$I$3,0)),"F","C")</f>
        <v>20.555555555555554</v>
      </c>
      <c r="I1192" s="34">
        <f>CONVERT(INDEX(Htg_StPt_Sch_EZ!$C$31:$I$54,MATCH(Schedules_8760!$C1192,Htg_StPt_Sch_EZ!$B$31:$B$54,0),MATCH(Schedules_8760!$F1192,Htg_StPt_Sch_EZ!$C$30:$I$30,0)),"F","C")</f>
        <v>21.111111111111111</v>
      </c>
      <c r="J1192" s="34">
        <f>CONVERT(INDEX(Clg_StPt_Sch_EZ!$C$4:$I$27,MATCH(Schedules_8760!$C1192,Clg_StPt_Sch_EZ!$B$4:$B$27,0),MATCH(Schedules_8760!$F1192,Clg_StPt_Sch_EZ!$C$3:$I$3,0)),"F","C")</f>
        <v>25.555555555555554</v>
      </c>
      <c r="K1192" s="34">
        <f>CONVERT(INDEX(Clg_StPt_Sch_EZ!$C$31:$I$54,MATCH(Schedules_8760!$C1192,Clg_StPt_Sch_EZ!$B$31:$B$54,0),MATCH(Schedules_8760!$F1192,Clg_StPt_Sch_EZ!$C$30:$I$30,0)),"F","C")</f>
        <v>25</v>
      </c>
      <c r="L1192" s="34">
        <f>CONVERT(INDEX(DHW_StPt_Sch_EZ!$C$4:$I$27,MATCH(Schedules_8760!$C1192,DHW_StPt_Sch_EZ!$B$4:$B$27,0),MATCH(Schedules_8760!$F1192,DHW_StPt_Sch_EZ!$C$3:$I$3,0)),"F","C")</f>
        <v>53.333333333333329</v>
      </c>
      <c r="M1192" s="34">
        <f>CONVERT(INDEX(DHW_StPt_Sch_EZ!$C$31:$I$54,MATCH(Schedules_8760!$C1192,DHW_StPt_Sch_EZ!$B$31:$B$54,0),MATCH(Schedules_8760!$F1192,DHW_StPt_Sch_EZ!$C$30:$I$30,0)),"F","C")</f>
        <v>53.333333333333329</v>
      </c>
      <c r="N1192" s="12"/>
      <c r="O1192" s="12"/>
      <c r="P1192" s="12"/>
    </row>
    <row r="1193" spans="1:16" x14ac:dyDescent="0.25">
      <c r="A1193" s="35">
        <v>1192</v>
      </c>
      <c r="B1193" s="89">
        <v>50.625</v>
      </c>
      <c r="C1193" s="35">
        <f t="shared" si="90"/>
        <v>16</v>
      </c>
      <c r="D1193" s="35">
        <f t="shared" si="93"/>
        <v>50</v>
      </c>
      <c r="E1193" s="35">
        <f t="shared" si="94"/>
        <v>1</v>
      </c>
      <c r="F1193" s="35" t="str">
        <f t="shared" si="91"/>
        <v>Sunday</v>
      </c>
      <c r="G1193" s="35">
        <f t="shared" si="92"/>
        <v>2</v>
      </c>
      <c r="H1193" s="34">
        <f>CONVERT(INDEX(Htg_StPt_Sch_EZ!$C$4:$I$27,MATCH(Schedules_8760!$C1193,Htg_StPt_Sch_EZ!$B$4:$B$27,0),MATCH(Schedules_8760!$F1193,Htg_StPt_Sch_EZ!$C$3:$I$3,0)),"F","C")</f>
        <v>20.555555555555554</v>
      </c>
      <c r="I1193" s="34">
        <f>CONVERT(INDEX(Htg_StPt_Sch_EZ!$C$31:$I$54,MATCH(Schedules_8760!$C1193,Htg_StPt_Sch_EZ!$B$31:$B$54,0),MATCH(Schedules_8760!$F1193,Htg_StPt_Sch_EZ!$C$30:$I$30,0)),"F","C")</f>
        <v>21.111111111111111</v>
      </c>
      <c r="J1193" s="34">
        <f>CONVERT(INDEX(Clg_StPt_Sch_EZ!$C$4:$I$27,MATCH(Schedules_8760!$C1193,Clg_StPt_Sch_EZ!$B$4:$B$27,0),MATCH(Schedules_8760!$F1193,Clg_StPt_Sch_EZ!$C$3:$I$3,0)),"F","C")</f>
        <v>25.555555555555554</v>
      </c>
      <c r="K1193" s="34">
        <f>CONVERT(INDEX(Clg_StPt_Sch_EZ!$C$31:$I$54,MATCH(Schedules_8760!$C1193,Clg_StPt_Sch_EZ!$B$31:$B$54,0),MATCH(Schedules_8760!$F1193,Clg_StPt_Sch_EZ!$C$30:$I$30,0)),"F","C")</f>
        <v>25</v>
      </c>
      <c r="L1193" s="34">
        <f>CONVERT(INDEX(DHW_StPt_Sch_EZ!$C$4:$I$27,MATCH(Schedules_8760!$C1193,DHW_StPt_Sch_EZ!$B$4:$B$27,0),MATCH(Schedules_8760!$F1193,DHW_StPt_Sch_EZ!$C$3:$I$3,0)),"F","C")</f>
        <v>53.333333333333329</v>
      </c>
      <c r="M1193" s="34">
        <f>CONVERT(INDEX(DHW_StPt_Sch_EZ!$C$31:$I$54,MATCH(Schedules_8760!$C1193,DHW_StPt_Sch_EZ!$B$31:$B$54,0),MATCH(Schedules_8760!$F1193,DHW_StPt_Sch_EZ!$C$30:$I$30,0)),"F","C")</f>
        <v>53.333333333333329</v>
      </c>
      <c r="N1193" s="12"/>
      <c r="O1193" s="12"/>
      <c r="P1193" s="12"/>
    </row>
    <row r="1194" spans="1:16" x14ac:dyDescent="0.25">
      <c r="A1194" s="35">
        <v>1193</v>
      </c>
      <c r="B1194" s="89">
        <v>50.666666666666657</v>
      </c>
      <c r="C1194" s="35">
        <f t="shared" si="90"/>
        <v>17</v>
      </c>
      <c r="D1194" s="35">
        <f t="shared" si="93"/>
        <v>50</v>
      </c>
      <c r="E1194" s="35">
        <f t="shared" si="94"/>
        <v>1</v>
      </c>
      <c r="F1194" s="35" t="str">
        <f t="shared" si="91"/>
        <v>Sunday</v>
      </c>
      <c r="G1194" s="35">
        <f t="shared" si="92"/>
        <v>2</v>
      </c>
      <c r="H1194" s="34">
        <f>CONVERT(INDEX(Htg_StPt_Sch_EZ!$C$4:$I$27,MATCH(Schedules_8760!$C1194,Htg_StPt_Sch_EZ!$B$4:$B$27,0),MATCH(Schedules_8760!$F1194,Htg_StPt_Sch_EZ!$C$3:$I$3,0)),"F","C")</f>
        <v>20.555555555555554</v>
      </c>
      <c r="I1194" s="34">
        <f>CONVERT(INDEX(Htg_StPt_Sch_EZ!$C$31:$I$54,MATCH(Schedules_8760!$C1194,Htg_StPt_Sch_EZ!$B$31:$B$54,0),MATCH(Schedules_8760!$F1194,Htg_StPt_Sch_EZ!$C$30:$I$30,0)),"F","C")</f>
        <v>17.777777777777779</v>
      </c>
      <c r="J1194" s="34">
        <f>CONVERT(INDEX(Clg_StPt_Sch_EZ!$C$4:$I$27,MATCH(Schedules_8760!$C1194,Clg_StPt_Sch_EZ!$B$4:$B$27,0),MATCH(Schedules_8760!$F1194,Clg_StPt_Sch_EZ!$C$3:$I$3,0)),"F","C")</f>
        <v>25.555555555555554</v>
      </c>
      <c r="K1194" s="34">
        <f>CONVERT(INDEX(Clg_StPt_Sch_EZ!$C$31:$I$54,MATCH(Schedules_8760!$C1194,Clg_StPt_Sch_EZ!$B$31:$B$54,0),MATCH(Schedules_8760!$F1194,Clg_StPt_Sch_EZ!$C$30:$I$30,0)),"F","C")</f>
        <v>25</v>
      </c>
      <c r="L1194" s="34">
        <f>CONVERT(INDEX(DHW_StPt_Sch_EZ!$C$4:$I$27,MATCH(Schedules_8760!$C1194,DHW_StPt_Sch_EZ!$B$4:$B$27,0),MATCH(Schedules_8760!$F1194,DHW_StPt_Sch_EZ!$C$3:$I$3,0)),"F","C")</f>
        <v>53.333333333333329</v>
      </c>
      <c r="M1194" s="34">
        <f>CONVERT(INDEX(DHW_StPt_Sch_EZ!$C$31:$I$54,MATCH(Schedules_8760!$C1194,DHW_StPt_Sch_EZ!$B$31:$B$54,0),MATCH(Schedules_8760!$F1194,DHW_StPt_Sch_EZ!$C$30:$I$30,0)),"F","C")</f>
        <v>53.333333333333329</v>
      </c>
      <c r="N1194" s="12"/>
      <c r="O1194" s="12"/>
      <c r="P1194" s="12"/>
    </row>
    <row r="1195" spans="1:16" x14ac:dyDescent="0.25">
      <c r="A1195" s="35">
        <v>1194</v>
      </c>
      <c r="B1195" s="89">
        <v>50.708333333333343</v>
      </c>
      <c r="C1195" s="35">
        <f t="shared" si="90"/>
        <v>18</v>
      </c>
      <c r="D1195" s="35">
        <f t="shared" si="93"/>
        <v>50</v>
      </c>
      <c r="E1195" s="35">
        <f t="shared" si="94"/>
        <v>1</v>
      </c>
      <c r="F1195" s="35" t="str">
        <f t="shared" si="91"/>
        <v>Sunday</v>
      </c>
      <c r="G1195" s="35">
        <f t="shared" si="92"/>
        <v>2</v>
      </c>
      <c r="H1195" s="34">
        <f>CONVERT(INDEX(Htg_StPt_Sch_EZ!$C$4:$I$27,MATCH(Schedules_8760!$C1195,Htg_StPt_Sch_EZ!$B$4:$B$27,0),MATCH(Schedules_8760!$F1195,Htg_StPt_Sch_EZ!$C$3:$I$3,0)),"F","C")</f>
        <v>20.555555555555554</v>
      </c>
      <c r="I1195" s="34">
        <f>CONVERT(INDEX(Htg_StPt_Sch_EZ!$C$31:$I$54,MATCH(Schedules_8760!$C1195,Htg_StPt_Sch_EZ!$B$31:$B$54,0),MATCH(Schedules_8760!$F1195,Htg_StPt_Sch_EZ!$C$30:$I$30,0)),"F","C")</f>
        <v>17.777777777777779</v>
      </c>
      <c r="J1195" s="34">
        <f>CONVERT(INDEX(Clg_StPt_Sch_EZ!$C$4:$I$27,MATCH(Schedules_8760!$C1195,Clg_StPt_Sch_EZ!$B$4:$B$27,0),MATCH(Schedules_8760!$F1195,Clg_StPt_Sch_EZ!$C$3:$I$3,0)),"F","C")</f>
        <v>25.555555555555554</v>
      </c>
      <c r="K1195" s="34">
        <f>CONVERT(INDEX(Clg_StPt_Sch_EZ!$C$31:$I$54,MATCH(Schedules_8760!$C1195,Clg_StPt_Sch_EZ!$B$31:$B$54,0),MATCH(Schedules_8760!$F1195,Clg_StPt_Sch_EZ!$C$30:$I$30,0)),"F","C")</f>
        <v>28.333333333333332</v>
      </c>
      <c r="L1195" s="34">
        <f>CONVERT(INDEX(DHW_StPt_Sch_EZ!$C$4:$I$27,MATCH(Schedules_8760!$C1195,DHW_StPt_Sch_EZ!$B$4:$B$27,0),MATCH(Schedules_8760!$F1195,DHW_StPt_Sch_EZ!$C$3:$I$3,0)),"F","C")</f>
        <v>53.333333333333329</v>
      </c>
      <c r="M1195" s="34">
        <f>CONVERT(INDEX(DHW_StPt_Sch_EZ!$C$31:$I$54,MATCH(Schedules_8760!$C1195,DHW_StPt_Sch_EZ!$B$31:$B$54,0),MATCH(Schedules_8760!$F1195,DHW_StPt_Sch_EZ!$C$30:$I$30,0)),"F","C")</f>
        <v>53.333333333333329</v>
      </c>
      <c r="N1195" s="12"/>
      <c r="O1195" s="12"/>
      <c r="P1195" s="12"/>
    </row>
    <row r="1196" spans="1:16" x14ac:dyDescent="0.25">
      <c r="A1196" s="35">
        <v>1195</v>
      </c>
      <c r="B1196" s="89">
        <v>50.75</v>
      </c>
      <c r="C1196" s="35">
        <f t="shared" si="90"/>
        <v>19</v>
      </c>
      <c r="D1196" s="35">
        <f t="shared" si="93"/>
        <v>50</v>
      </c>
      <c r="E1196" s="35">
        <f t="shared" si="94"/>
        <v>1</v>
      </c>
      <c r="F1196" s="35" t="str">
        <f t="shared" si="91"/>
        <v>Sunday</v>
      </c>
      <c r="G1196" s="35">
        <f t="shared" si="92"/>
        <v>2</v>
      </c>
      <c r="H1196" s="34">
        <f>CONVERT(INDEX(Htg_StPt_Sch_EZ!$C$4:$I$27,MATCH(Schedules_8760!$C1196,Htg_StPt_Sch_EZ!$B$4:$B$27,0),MATCH(Schedules_8760!$F1196,Htg_StPt_Sch_EZ!$C$3:$I$3,0)),"F","C")</f>
        <v>20.555555555555554</v>
      </c>
      <c r="I1196" s="34">
        <f>CONVERT(INDEX(Htg_StPt_Sch_EZ!$C$31:$I$54,MATCH(Schedules_8760!$C1196,Htg_StPt_Sch_EZ!$B$31:$B$54,0),MATCH(Schedules_8760!$F1196,Htg_StPt_Sch_EZ!$C$30:$I$30,0)),"F","C")</f>
        <v>18.333333333333332</v>
      </c>
      <c r="J1196" s="34">
        <f>CONVERT(INDEX(Clg_StPt_Sch_EZ!$C$4:$I$27,MATCH(Schedules_8760!$C1196,Clg_StPt_Sch_EZ!$B$4:$B$27,0),MATCH(Schedules_8760!$F1196,Clg_StPt_Sch_EZ!$C$3:$I$3,0)),"F","C")</f>
        <v>25.555555555555554</v>
      </c>
      <c r="K1196" s="34">
        <f>CONVERT(INDEX(Clg_StPt_Sch_EZ!$C$31:$I$54,MATCH(Schedules_8760!$C1196,Clg_StPt_Sch_EZ!$B$31:$B$54,0),MATCH(Schedules_8760!$F1196,Clg_StPt_Sch_EZ!$C$30:$I$30,0)),"F","C")</f>
        <v>28.333333333333332</v>
      </c>
      <c r="L1196" s="34">
        <f>CONVERT(INDEX(DHW_StPt_Sch_EZ!$C$4:$I$27,MATCH(Schedules_8760!$C1196,DHW_StPt_Sch_EZ!$B$4:$B$27,0),MATCH(Schedules_8760!$F1196,DHW_StPt_Sch_EZ!$C$3:$I$3,0)),"F","C")</f>
        <v>53.333333333333329</v>
      </c>
      <c r="M1196" s="34">
        <f>CONVERT(INDEX(DHW_StPt_Sch_EZ!$C$31:$I$54,MATCH(Schedules_8760!$C1196,DHW_StPt_Sch_EZ!$B$31:$B$54,0),MATCH(Schedules_8760!$F1196,DHW_StPt_Sch_EZ!$C$30:$I$30,0)),"F","C")</f>
        <v>53.333333333333329</v>
      </c>
      <c r="N1196" s="12"/>
      <c r="O1196" s="12"/>
      <c r="P1196" s="12"/>
    </row>
    <row r="1197" spans="1:16" x14ac:dyDescent="0.25">
      <c r="A1197" s="35">
        <v>1196</v>
      </c>
      <c r="B1197" s="89">
        <v>50.791666666666657</v>
      </c>
      <c r="C1197" s="35">
        <f t="shared" si="90"/>
        <v>20</v>
      </c>
      <c r="D1197" s="35">
        <f t="shared" si="93"/>
        <v>50</v>
      </c>
      <c r="E1197" s="35">
        <f t="shared" si="94"/>
        <v>1</v>
      </c>
      <c r="F1197" s="35" t="str">
        <f t="shared" si="91"/>
        <v>Sunday</v>
      </c>
      <c r="G1197" s="35">
        <f t="shared" si="92"/>
        <v>2</v>
      </c>
      <c r="H1197" s="34">
        <f>CONVERT(INDEX(Htg_StPt_Sch_EZ!$C$4:$I$27,MATCH(Schedules_8760!$C1197,Htg_StPt_Sch_EZ!$B$4:$B$27,0),MATCH(Schedules_8760!$F1197,Htg_StPt_Sch_EZ!$C$3:$I$3,0)),"F","C")</f>
        <v>20.555555555555554</v>
      </c>
      <c r="I1197" s="34">
        <f>CONVERT(INDEX(Htg_StPt_Sch_EZ!$C$31:$I$54,MATCH(Schedules_8760!$C1197,Htg_StPt_Sch_EZ!$B$31:$B$54,0),MATCH(Schedules_8760!$F1197,Htg_StPt_Sch_EZ!$C$30:$I$30,0)),"F","C")</f>
        <v>18.888888888888889</v>
      </c>
      <c r="J1197" s="34">
        <f>CONVERT(INDEX(Clg_StPt_Sch_EZ!$C$4:$I$27,MATCH(Schedules_8760!$C1197,Clg_StPt_Sch_EZ!$B$4:$B$27,0),MATCH(Schedules_8760!$F1197,Clg_StPt_Sch_EZ!$C$3:$I$3,0)),"F","C")</f>
        <v>25.555555555555554</v>
      </c>
      <c r="K1197" s="34">
        <f>CONVERT(INDEX(Clg_StPt_Sch_EZ!$C$31:$I$54,MATCH(Schedules_8760!$C1197,Clg_StPt_Sch_EZ!$B$31:$B$54,0),MATCH(Schedules_8760!$F1197,Clg_StPt_Sch_EZ!$C$30:$I$30,0)),"F","C")</f>
        <v>28.333333333333332</v>
      </c>
      <c r="L1197" s="34">
        <f>CONVERT(INDEX(DHW_StPt_Sch_EZ!$C$4:$I$27,MATCH(Schedules_8760!$C1197,DHW_StPt_Sch_EZ!$B$4:$B$27,0),MATCH(Schedules_8760!$F1197,DHW_StPt_Sch_EZ!$C$3:$I$3,0)),"F","C")</f>
        <v>53.333333333333329</v>
      </c>
      <c r="M1197" s="34">
        <f>CONVERT(INDEX(DHW_StPt_Sch_EZ!$C$31:$I$54,MATCH(Schedules_8760!$C1197,DHW_StPt_Sch_EZ!$B$31:$B$54,0),MATCH(Schedules_8760!$F1197,DHW_StPt_Sch_EZ!$C$30:$I$30,0)),"F","C")</f>
        <v>53.333333333333329</v>
      </c>
      <c r="N1197" s="12"/>
      <c r="O1197" s="12"/>
      <c r="P1197" s="12"/>
    </row>
    <row r="1198" spans="1:16" x14ac:dyDescent="0.25">
      <c r="A1198" s="35">
        <v>1197</v>
      </c>
      <c r="B1198" s="89">
        <v>50.833333333333343</v>
      </c>
      <c r="C1198" s="35">
        <f t="shared" si="90"/>
        <v>21</v>
      </c>
      <c r="D1198" s="35">
        <f t="shared" si="93"/>
        <v>50</v>
      </c>
      <c r="E1198" s="35">
        <f t="shared" si="94"/>
        <v>1</v>
      </c>
      <c r="F1198" s="35" t="str">
        <f t="shared" si="91"/>
        <v>Sunday</v>
      </c>
      <c r="G1198" s="35">
        <f t="shared" si="92"/>
        <v>2</v>
      </c>
      <c r="H1198" s="34">
        <f>CONVERT(INDEX(Htg_StPt_Sch_EZ!$C$4:$I$27,MATCH(Schedules_8760!$C1198,Htg_StPt_Sch_EZ!$B$4:$B$27,0),MATCH(Schedules_8760!$F1198,Htg_StPt_Sch_EZ!$C$3:$I$3,0)),"F","C")</f>
        <v>20.555555555555554</v>
      </c>
      <c r="I1198" s="34">
        <f>CONVERT(INDEX(Htg_StPt_Sch_EZ!$C$31:$I$54,MATCH(Schedules_8760!$C1198,Htg_StPt_Sch_EZ!$B$31:$B$54,0),MATCH(Schedules_8760!$F1198,Htg_StPt_Sch_EZ!$C$30:$I$30,0)),"F","C")</f>
        <v>19.444444444444443</v>
      </c>
      <c r="J1198" s="34">
        <f>CONVERT(INDEX(Clg_StPt_Sch_EZ!$C$4:$I$27,MATCH(Schedules_8760!$C1198,Clg_StPt_Sch_EZ!$B$4:$B$27,0),MATCH(Schedules_8760!$F1198,Clg_StPt_Sch_EZ!$C$3:$I$3,0)),"F","C")</f>
        <v>25.555555555555554</v>
      </c>
      <c r="K1198" s="34">
        <f>CONVERT(INDEX(Clg_StPt_Sch_EZ!$C$31:$I$54,MATCH(Schedules_8760!$C1198,Clg_StPt_Sch_EZ!$B$31:$B$54,0),MATCH(Schedules_8760!$F1198,Clg_StPt_Sch_EZ!$C$30:$I$30,0)),"F","C")</f>
        <v>28.333333333333332</v>
      </c>
      <c r="L1198" s="34">
        <f>CONVERT(INDEX(DHW_StPt_Sch_EZ!$C$4:$I$27,MATCH(Schedules_8760!$C1198,DHW_StPt_Sch_EZ!$B$4:$B$27,0),MATCH(Schedules_8760!$F1198,DHW_StPt_Sch_EZ!$C$3:$I$3,0)),"F","C")</f>
        <v>53.333333333333329</v>
      </c>
      <c r="M1198" s="34">
        <f>CONVERT(INDEX(DHW_StPt_Sch_EZ!$C$31:$I$54,MATCH(Schedules_8760!$C1198,DHW_StPt_Sch_EZ!$B$31:$B$54,0),MATCH(Schedules_8760!$F1198,DHW_StPt_Sch_EZ!$C$30:$I$30,0)),"F","C")</f>
        <v>53.333333333333329</v>
      </c>
      <c r="N1198" s="12"/>
      <c r="O1198" s="12"/>
      <c r="P1198" s="12"/>
    </row>
    <row r="1199" spans="1:16" x14ac:dyDescent="0.25">
      <c r="A1199" s="35">
        <v>1198</v>
      </c>
      <c r="B1199" s="89">
        <v>50.875</v>
      </c>
      <c r="C1199" s="35">
        <f t="shared" si="90"/>
        <v>22</v>
      </c>
      <c r="D1199" s="35">
        <f t="shared" si="93"/>
        <v>50</v>
      </c>
      <c r="E1199" s="35">
        <f t="shared" si="94"/>
        <v>1</v>
      </c>
      <c r="F1199" s="35" t="str">
        <f t="shared" si="91"/>
        <v>Sunday</v>
      </c>
      <c r="G1199" s="35">
        <f t="shared" si="92"/>
        <v>2</v>
      </c>
      <c r="H1199" s="34">
        <f>CONVERT(INDEX(Htg_StPt_Sch_EZ!$C$4:$I$27,MATCH(Schedules_8760!$C1199,Htg_StPt_Sch_EZ!$B$4:$B$27,0),MATCH(Schedules_8760!$F1199,Htg_StPt_Sch_EZ!$C$3:$I$3,0)),"F","C")</f>
        <v>20.555555555555554</v>
      </c>
      <c r="I1199" s="34">
        <f>CONVERT(INDEX(Htg_StPt_Sch_EZ!$C$31:$I$54,MATCH(Schedules_8760!$C1199,Htg_StPt_Sch_EZ!$B$31:$B$54,0),MATCH(Schedules_8760!$F1199,Htg_StPt_Sch_EZ!$C$30:$I$30,0)),"F","C")</f>
        <v>19.444444444444443</v>
      </c>
      <c r="J1199" s="34">
        <f>CONVERT(INDEX(Clg_StPt_Sch_EZ!$C$4:$I$27,MATCH(Schedules_8760!$C1199,Clg_StPt_Sch_EZ!$B$4:$B$27,0),MATCH(Schedules_8760!$F1199,Clg_StPt_Sch_EZ!$C$3:$I$3,0)),"F","C")</f>
        <v>25.555555555555554</v>
      </c>
      <c r="K1199" s="34">
        <f>CONVERT(INDEX(Clg_StPt_Sch_EZ!$C$31:$I$54,MATCH(Schedules_8760!$C1199,Clg_StPt_Sch_EZ!$B$31:$B$54,0),MATCH(Schedules_8760!$F1199,Clg_StPt_Sch_EZ!$C$30:$I$30,0)),"F","C")</f>
        <v>28.333333333333332</v>
      </c>
      <c r="L1199" s="34">
        <f>CONVERT(INDEX(DHW_StPt_Sch_EZ!$C$4:$I$27,MATCH(Schedules_8760!$C1199,DHW_StPt_Sch_EZ!$B$4:$B$27,0),MATCH(Schedules_8760!$F1199,DHW_StPt_Sch_EZ!$C$3:$I$3,0)),"F","C")</f>
        <v>53.333333333333329</v>
      </c>
      <c r="M1199" s="34">
        <f>CONVERT(INDEX(DHW_StPt_Sch_EZ!$C$31:$I$54,MATCH(Schedules_8760!$C1199,DHW_StPt_Sch_EZ!$B$31:$B$54,0),MATCH(Schedules_8760!$F1199,DHW_StPt_Sch_EZ!$C$30:$I$30,0)),"F","C")</f>
        <v>53.333333333333329</v>
      </c>
      <c r="N1199" s="12"/>
      <c r="O1199" s="12"/>
      <c r="P1199" s="12"/>
    </row>
    <row r="1200" spans="1:16" x14ac:dyDescent="0.25">
      <c r="A1200" s="35">
        <v>1199</v>
      </c>
      <c r="B1200" s="89">
        <v>50.916666666666657</v>
      </c>
      <c r="C1200" s="35">
        <f t="shared" si="90"/>
        <v>23</v>
      </c>
      <c r="D1200" s="35">
        <f t="shared" si="93"/>
        <v>50</v>
      </c>
      <c r="E1200" s="35">
        <f t="shared" si="94"/>
        <v>1</v>
      </c>
      <c r="F1200" s="35" t="str">
        <f t="shared" si="91"/>
        <v>Sunday</v>
      </c>
      <c r="G1200" s="35">
        <f t="shared" si="92"/>
        <v>2</v>
      </c>
      <c r="H1200" s="34">
        <f>CONVERT(INDEX(Htg_StPt_Sch_EZ!$C$4:$I$27,MATCH(Schedules_8760!$C1200,Htg_StPt_Sch_EZ!$B$4:$B$27,0),MATCH(Schedules_8760!$F1200,Htg_StPt_Sch_EZ!$C$3:$I$3,0)),"F","C")</f>
        <v>20.555555555555554</v>
      </c>
      <c r="I1200" s="34">
        <f>CONVERT(INDEX(Htg_StPt_Sch_EZ!$C$31:$I$54,MATCH(Schedules_8760!$C1200,Htg_StPt_Sch_EZ!$B$31:$B$54,0),MATCH(Schedules_8760!$F1200,Htg_StPt_Sch_EZ!$C$30:$I$30,0)),"F","C")</f>
        <v>19.444444444444443</v>
      </c>
      <c r="J1200" s="34">
        <f>CONVERT(INDEX(Clg_StPt_Sch_EZ!$C$4:$I$27,MATCH(Schedules_8760!$C1200,Clg_StPt_Sch_EZ!$B$4:$B$27,0),MATCH(Schedules_8760!$F1200,Clg_StPt_Sch_EZ!$C$3:$I$3,0)),"F","C")</f>
        <v>25.555555555555554</v>
      </c>
      <c r="K1200" s="34">
        <f>CONVERT(INDEX(Clg_StPt_Sch_EZ!$C$31:$I$54,MATCH(Schedules_8760!$C1200,Clg_StPt_Sch_EZ!$B$31:$B$54,0),MATCH(Schedules_8760!$F1200,Clg_StPt_Sch_EZ!$C$30:$I$30,0)),"F","C")</f>
        <v>28.333333333333332</v>
      </c>
      <c r="L1200" s="34">
        <f>CONVERT(INDEX(DHW_StPt_Sch_EZ!$C$4:$I$27,MATCH(Schedules_8760!$C1200,DHW_StPt_Sch_EZ!$B$4:$B$27,0),MATCH(Schedules_8760!$F1200,DHW_StPt_Sch_EZ!$C$3:$I$3,0)),"F","C")</f>
        <v>53.333333333333329</v>
      </c>
      <c r="M1200" s="34">
        <f>CONVERT(INDEX(DHW_StPt_Sch_EZ!$C$31:$I$54,MATCH(Schedules_8760!$C1200,DHW_StPt_Sch_EZ!$B$31:$B$54,0),MATCH(Schedules_8760!$F1200,DHW_StPt_Sch_EZ!$C$30:$I$30,0)),"F","C")</f>
        <v>53.333333333333329</v>
      </c>
      <c r="N1200" s="12"/>
      <c r="O1200" s="12"/>
      <c r="P1200" s="12"/>
    </row>
    <row r="1201" spans="1:16" x14ac:dyDescent="0.25">
      <c r="A1201" s="35">
        <v>1200</v>
      </c>
      <c r="B1201" s="89">
        <v>50.958333333333343</v>
      </c>
      <c r="C1201" s="35">
        <f t="shared" si="90"/>
        <v>24</v>
      </c>
      <c r="D1201" s="35">
        <f t="shared" si="93"/>
        <v>50</v>
      </c>
      <c r="E1201" s="35">
        <f t="shared" si="94"/>
        <v>1</v>
      </c>
      <c r="F1201" s="35" t="str">
        <f t="shared" si="91"/>
        <v>Sunday</v>
      </c>
      <c r="G1201" s="35">
        <f t="shared" si="92"/>
        <v>2</v>
      </c>
      <c r="H1201" s="34">
        <f>CONVERT(INDEX(Htg_StPt_Sch_EZ!$C$4:$I$27,MATCH(Schedules_8760!$C1201,Htg_StPt_Sch_EZ!$B$4:$B$27,0),MATCH(Schedules_8760!$F1201,Htg_StPt_Sch_EZ!$C$3:$I$3,0)),"F","C")</f>
        <v>20.555555555555554</v>
      </c>
      <c r="I1201" s="34">
        <f>CONVERT(INDEX(Htg_StPt_Sch_EZ!$C$31:$I$54,MATCH(Schedules_8760!$C1201,Htg_StPt_Sch_EZ!$B$31:$B$54,0),MATCH(Schedules_8760!$F1201,Htg_StPt_Sch_EZ!$C$30:$I$30,0)),"F","C")</f>
        <v>19.444444444444443</v>
      </c>
      <c r="J1201" s="34">
        <f>CONVERT(INDEX(Clg_StPt_Sch_EZ!$C$4:$I$27,MATCH(Schedules_8760!$C1201,Clg_StPt_Sch_EZ!$B$4:$B$27,0),MATCH(Schedules_8760!$F1201,Clg_StPt_Sch_EZ!$C$3:$I$3,0)),"F","C")</f>
        <v>25.555555555555554</v>
      </c>
      <c r="K1201" s="34">
        <f>CONVERT(INDEX(Clg_StPt_Sch_EZ!$C$31:$I$54,MATCH(Schedules_8760!$C1201,Clg_StPt_Sch_EZ!$B$31:$B$54,0),MATCH(Schedules_8760!$F1201,Clg_StPt_Sch_EZ!$C$30:$I$30,0)),"F","C")</f>
        <v>28.333333333333332</v>
      </c>
      <c r="L1201" s="34">
        <f>CONVERT(INDEX(DHW_StPt_Sch_EZ!$C$4:$I$27,MATCH(Schedules_8760!$C1201,DHW_StPt_Sch_EZ!$B$4:$B$27,0),MATCH(Schedules_8760!$F1201,DHW_StPt_Sch_EZ!$C$3:$I$3,0)),"F","C")</f>
        <v>53.333333333333329</v>
      </c>
      <c r="M1201" s="34">
        <f>CONVERT(INDEX(DHW_StPt_Sch_EZ!$C$31:$I$54,MATCH(Schedules_8760!$C1201,DHW_StPt_Sch_EZ!$B$31:$B$54,0),MATCH(Schedules_8760!$F1201,DHW_StPt_Sch_EZ!$C$30:$I$30,0)),"F","C")</f>
        <v>53.333333333333329</v>
      </c>
      <c r="N1201" s="12"/>
      <c r="O1201" s="12"/>
      <c r="P1201" s="12"/>
    </row>
    <row r="1202" spans="1:16" x14ac:dyDescent="0.25">
      <c r="A1202" s="35">
        <v>1201</v>
      </c>
      <c r="B1202" s="89">
        <v>51</v>
      </c>
      <c r="C1202" s="35">
        <f t="shared" si="90"/>
        <v>1</v>
      </c>
      <c r="D1202" s="35">
        <f t="shared" si="93"/>
        <v>51</v>
      </c>
      <c r="E1202" s="35">
        <f t="shared" si="94"/>
        <v>2</v>
      </c>
      <c r="F1202" s="35" t="str">
        <f t="shared" si="91"/>
        <v>Monday</v>
      </c>
      <c r="G1202" s="35">
        <f t="shared" si="92"/>
        <v>2</v>
      </c>
      <c r="H1202" s="34">
        <f>CONVERT(INDEX(Htg_StPt_Sch_EZ!$C$4:$I$27,MATCH(Schedules_8760!$C1202,Htg_StPt_Sch_EZ!$B$4:$B$27,0),MATCH(Schedules_8760!$F1202,Htg_StPt_Sch_EZ!$C$3:$I$3,0)),"F","C")</f>
        <v>20.555555555555554</v>
      </c>
      <c r="I1202" s="34">
        <f>CONVERT(INDEX(Htg_StPt_Sch_EZ!$C$31:$I$54,MATCH(Schedules_8760!$C1202,Htg_StPt_Sch_EZ!$B$31:$B$54,0),MATCH(Schedules_8760!$F1202,Htg_StPt_Sch_EZ!$C$30:$I$30,0)),"F","C")</f>
        <v>19.444444444444443</v>
      </c>
      <c r="J1202" s="34">
        <f>CONVERT(INDEX(Clg_StPt_Sch_EZ!$C$4:$I$27,MATCH(Schedules_8760!$C1202,Clg_StPt_Sch_EZ!$B$4:$B$27,0),MATCH(Schedules_8760!$F1202,Clg_StPt_Sch_EZ!$C$3:$I$3,0)),"F","C")</f>
        <v>25.555555555555554</v>
      </c>
      <c r="K1202" s="34">
        <f>CONVERT(INDEX(Clg_StPt_Sch_EZ!$C$31:$I$54,MATCH(Schedules_8760!$C1202,Clg_StPt_Sch_EZ!$B$31:$B$54,0),MATCH(Schedules_8760!$F1202,Clg_StPt_Sch_EZ!$C$30:$I$30,0)),"F","C")</f>
        <v>28.333333333333332</v>
      </c>
      <c r="L1202" s="34">
        <f>CONVERT(INDEX(DHW_StPt_Sch_EZ!$C$4:$I$27,MATCH(Schedules_8760!$C1202,DHW_StPt_Sch_EZ!$B$4:$B$27,0),MATCH(Schedules_8760!$F1202,DHW_StPt_Sch_EZ!$C$3:$I$3,0)),"F","C")</f>
        <v>53.333333333333329</v>
      </c>
      <c r="M1202" s="34">
        <f>CONVERT(INDEX(DHW_StPt_Sch_EZ!$C$31:$I$54,MATCH(Schedules_8760!$C1202,DHW_StPt_Sch_EZ!$B$31:$B$54,0),MATCH(Schedules_8760!$F1202,DHW_StPt_Sch_EZ!$C$30:$I$30,0)),"F","C")</f>
        <v>53.333333333333329</v>
      </c>
      <c r="N1202" s="12"/>
      <c r="O1202" s="12"/>
      <c r="P1202" s="12"/>
    </row>
    <row r="1203" spans="1:16" x14ac:dyDescent="0.25">
      <c r="A1203" s="35">
        <v>1202</v>
      </c>
      <c r="B1203" s="89">
        <v>51.041666666666657</v>
      </c>
      <c r="C1203" s="35">
        <f t="shared" si="90"/>
        <v>2</v>
      </c>
      <c r="D1203" s="35">
        <f t="shared" si="93"/>
        <v>51</v>
      </c>
      <c r="E1203" s="35">
        <f t="shared" si="94"/>
        <v>2</v>
      </c>
      <c r="F1203" s="35" t="str">
        <f t="shared" si="91"/>
        <v>Monday</v>
      </c>
      <c r="G1203" s="35">
        <f t="shared" si="92"/>
        <v>2</v>
      </c>
      <c r="H1203" s="34">
        <f>CONVERT(INDEX(Htg_StPt_Sch_EZ!$C$4:$I$27,MATCH(Schedules_8760!$C1203,Htg_StPt_Sch_EZ!$B$4:$B$27,0),MATCH(Schedules_8760!$F1203,Htg_StPt_Sch_EZ!$C$3:$I$3,0)),"F","C")</f>
        <v>20.555555555555554</v>
      </c>
      <c r="I1203" s="34">
        <f>CONVERT(INDEX(Htg_StPt_Sch_EZ!$C$31:$I$54,MATCH(Schedules_8760!$C1203,Htg_StPt_Sch_EZ!$B$31:$B$54,0),MATCH(Schedules_8760!$F1203,Htg_StPt_Sch_EZ!$C$30:$I$30,0)),"F","C")</f>
        <v>19.444444444444443</v>
      </c>
      <c r="J1203" s="34">
        <f>CONVERT(INDEX(Clg_StPt_Sch_EZ!$C$4:$I$27,MATCH(Schedules_8760!$C1203,Clg_StPt_Sch_EZ!$B$4:$B$27,0),MATCH(Schedules_8760!$F1203,Clg_StPt_Sch_EZ!$C$3:$I$3,0)),"F","C")</f>
        <v>25.555555555555554</v>
      </c>
      <c r="K1203" s="34">
        <f>CONVERT(INDEX(Clg_StPt_Sch_EZ!$C$31:$I$54,MATCH(Schedules_8760!$C1203,Clg_StPt_Sch_EZ!$B$31:$B$54,0),MATCH(Schedules_8760!$F1203,Clg_StPt_Sch_EZ!$C$30:$I$30,0)),"F","C")</f>
        <v>28.333333333333332</v>
      </c>
      <c r="L1203" s="34">
        <f>CONVERT(INDEX(DHW_StPt_Sch_EZ!$C$4:$I$27,MATCH(Schedules_8760!$C1203,DHW_StPt_Sch_EZ!$B$4:$B$27,0),MATCH(Schedules_8760!$F1203,DHW_StPt_Sch_EZ!$C$3:$I$3,0)),"F","C")</f>
        <v>53.333333333333329</v>
      </c>
      <c r="M1203" s="34">
        <f>CONVERT(INDEX(DHW_StPt_Sch_EZ!$C$31:$I$54,MATCH(Schedules_8760!$C1203,DHW_StPt_Sch_EZ!$B$31:$B$54,0),MATCH(Schedules_8760!$F1203,DHW_StPt_Sch_EZ!$C$30:$I$30,0)),"F","C")</f>
        <v>53.333333333333329</v>
      </c>
      <c r="N1203" s="12"/>
      <c r="O1203" s="12"/>
      <c r="P1203" s="12"/>
    </row>
    <row r="1204" spans="1:16" x14ac:dyDescent="0.25">
      <c r="A1204" s="35">
        <v>1203</v>
      </c>
      <c r="B1204" s="89">
        <v>51.083333333333343</v>
      </c>
      <c r="C1204" s="35">
        <f t="shared" si="90"/>
        <v>3</v>
      </c>
      <c r="D1204" s="35">
        <f t="shared" si="93"/>
        <v>51</v>
      </c>
      <c r="E1204" s="35">
        <f t="shared" si="94"/>
        <v>2</v>
      </c>
      <c r="F1204" s="35" t="str">
        <f t="shared" si="91"/>
        <v>Monday</v>
      </c>
      <c r="G1204" s="35">
        <f t="shared" si="92"/>
        <v>2</v>
      </c>
      <c r="H1204" s="34">
        <f>CONVERT(INDEX(Htg_StPt_Sch_EZ!$C$4:$I$27,MATCH(Schedules_8760!$C1204,Htg_StPt_Sch_EZ!$B$4:$B$27,0),MATCH(Schedules_8760!$F1204,Htg_StPt_Sch_EZ!$C$3:$I$3,0)),"F","C")</f>
        <v>20.555555555555554</v>
      </c>
      <c r="I1204" s="34">
        <f>CONVERT(INDEX(Htg_StPt_Sch_EZ!$C$31:$I$54,MATCH(Schedules_8760!$C1204,Htg_StPt_Sch_EZ!$B$31:$B$54,0),MATCH(Schedules_8760!$F1204,Htg_StPt_Sch_EZ!$C$30:$I$30,0)),"F","C")</f>
        <v>19.444444444444443</v>
      </c>
      <c r="J1204" s="34">
        <f>CONVERT(INDEX(Clg_StPt_Sch_EZ!$C$4:$I$27,MATCH(Schedules_8760!$C1204,Clg_StPt_Sch_EZ!$B$4:$B$27,0),MATCH(Schedules_8760!$F1204,Clg_StPt_Sch_EZ!$C$3:$I$3,0)),"F","C")</f>
        <v>25.555555555555554</v>
      </c>
      <c r="K1204" s="34">
        <f>CONVERT(INDEX(Clg_StPt_Sch_EZ!$C$31:$I$54,MATCH(Schedules_8760!$C1204,Clg_StPt_Sch_EZ!$B$31:$B$54,0),MATCH(Schedules_8760!$F1204,Clg_StPt_Sch_EZ!$C$30:$I$30,0)),"F","C")</f>
        <v>28.333333333333332</v>
      </c>
      <c r="L1204" s="34">
        <f>CONVERT(INDEX(DHW_StPt_Sch_EZ!$C$4:$I$27,MATCH(Schedules_8760!$C1204,DHW_StPt_Sch_EZ!$B$4:$B$27,0),MATCH(Schedules_8760!$F1204,DHW_StPt_Sch_EZ!$C$3:$I$3,0)),"F","C")</f>
        <v>53.333333333333329</v>
      </c>
      <c r="M1204" s="34">
        <f>CONVERT(INDEX(DHW_StPt_Sch_EZ!$C$31:$I$54,MATCH(Schedules_8760!$C1204,DHW_StPt_Sch_EZ!$B$31:$B$54,0),MATCH(Schedules_8760!$F1204,DHW_StPt_Sch_EZ!$C$30:$I$30,0)),"F","C")</f>
        <v>53.333333333333329</v>
      </c>
      <c r="N1204" s="12"/>
      <c r="O1204" s="12"/>
      <c r="P1204" s="12"/>
    </row>
    <row r="1205" spans="1:16" x14ac:dyDescent="0.25">
      <c r="A1205" s="35">
        <v>1204</v>
      </c>
      <c r="B1205" s="89">
        <v>51.125</v>
      </c>
      <c r="C1205" s="35">
        <f t="shared" si="90"/>
        <v>4</v>
      </c>
      <c r="D1205" s="35">
        <f t="shared" si="93"/>
        <v>51</v>
      </c>
      <c r="E1205" s="35">
        <f t="shared" si="94"/>
        <v>2</v>
      </c>
      <c r="F1205" s="35" t="str">
        <f t="shared" si="91"/>
        <v>Monday</v>
      </c>
      <c r="G1205" s="35">
        <f t="shared" si="92"/>
        <v>2</v>
      </c>
      <c r="H1205" s="34">
        <f>CONVERT(INDEX(Htg_StPt_Sch_EZ!$C$4:$I$27,MATCH(Schedules_8760!$C1205,Htg_StPt_Sch_EZ!$B$4:$B$27,0),MATCH(Schedules_8760!$F1205,Htg_StPt_Sch_EZ!$C$3:$I$3,0)),"F","C")</f>
        <v>20.555555555555554</v>
      </c>
      <c r="I1205" s="34">
        <f>CONVERT(INDEX(Htg_StPt_Sch_EZ!$C$31:$I$54,MATCH(Schedules_8760!$C1205,Htg_StPt_Sch_EZ!$B$31:$B$54,0),MATCH(Schedules_8760!$F1205,Htg_StPt_Sch_EZ!$C$30:$I$30,0)),"F","C")</f>
        <v>19.444444444444443</v>
      </c>
      <c r="J1205" s="34">
        <f>CONVERT(INDEX(Clg_StPt_Sch_EZ!$C$4:$I$27,MATCH(Schedules_8760!$C1205,Clg_StPt_Sch_EZ!$B$4:$B$27,0),MATCH(Schedules_8760!$F1205,Clg_StPt_Sch_EZ!$C$3:$I$3,0)),"F","C")</f>
        <v>25.555555555555554</v>
      </c>
      <c r="K1205" s="34">
        <f>CONVERT(INDEX(Clg_StPt_Sch_EZ!$C$31:$I$54,MATCH(Schedules_8760!$C1205,Clg_StPt_Sch_EZ!$B$31:$B$54,0),MATCH(Schedules_8760!$F1205,Clg_StPt_Sch_EZ!$C$30:$I$30,0)),"F","C")</f>
        <v>28.333333333333332</v>
      </c>
      <c r="L1205" s="34">
        <f>CONVERT(INDEX(DHW_StPt_Sch_EZ!$C$4:$I$27,MATCH(Schedules_8760!$C1205,DHW_StPt_Sch_EZ!$B$4:$B$27,0),MATCH(Schedules_8760!$F1205,DHW_StPt_Sch_EZ!$C$3:$I$3,0)),"F","C")</f>
        <v>53.333333333333329</v>
      </c>
      <c r="M1205" s="34">
        <f>CONVERT(INDEX(DHW_StPt_Sch_EZ!$C$31:$I$54,MATCH(Schedules_8760!$C1205,DHW_StPt_Sch_EZ!$B$31:$B$54,0),MATCH(Schedules_8760!$F1205,DHW_StPt_Sch_EZ!$C$30:$I$30,0)),"F","C")</f>
        <v>53.333333333333329</v>
      </c>
      <c r="N1205" s="12"/>
      <c r="O1205" s="12"/>
      <c r="P1205" s="12"/>
    </row>
    <row r="1206" spans="1:16" x14ac:dyDescent="0.25">
      <c r="A1206" s="35">
        <v>1205</v>
      </c>
      <c r="B1206" s="89">
        <v>51.166666666666657</v>
      </c>
      <c r="C1206" s="35">
        <f t="shared" si="90"/>
        <v>5</v>
      </c>
      <c r="D1206" s="35">
        <f t="shared" si="93"/>
        <v>51</v>
      </c>
      <c r="E1206" s="35">
        <f t="shared" si="94"/>
        <v>2</v>
      </c>
      <c r="F1206" s="35" t="str">
        <f t="shared" si="91"/>
        <v>Monday</v>
      </c>
      <c r="G1206" s="35">
        <f t="shared" si="92"/>
        <v>2</v>
      </c>
      <c r="H1206" s="34">
        <f>CONVERT(INDEX(Htg_StPt_Sch_EZ!$C$4:$I$27,MATCH(Schedules_8760!$C1206,Htg_StPt_Sch_EZ!$B$4:$B$27,0),MATCH(Schedules_8760!$F1206,Htg_StPt_Sch_EZ!$C$3:$I$3,0)),"F","C")</f>
        <v>20.555555555555554</v>
      </c>
      <c r="I1206" s="34">
        <f>CONVERT(INDEX(Htg_StPt_Sch_EZ!$C$31:$I$54,MATCH(Schedules_8760!$C1206,Htg_StPt_Sch_EZ!$B$31:$B$54,0),MATCH(Schedules_8760!$F1206,Htg_StPt_Sch_EZ!$C$30:$I$30,0)),"F","C")</f>
        <v>19.444444444444443</v>
      </c>
      <c r="J1206" s="34">
        <f>CONVERT(INDEX(Clg_StPt_Sch_EZ!$C$4:$I$27,MATCH(Schedules_8760!$C1206,Clg_StPt_Sch_EZ!$B$4:$B$27,0),MATCH(Schedules_8760!$F1206,Clg_StPt_Sch_EZ!$C$3:$I$3,0)),"F","C")</f>
        <v>25.555555555555554</v>
      </c>
      <c r="K1206" s="34">
        <f>CONVERT(INDEX(Clg_StPt_Sch_EZ!$C$31:$I$54,MATCH(Schedules_8760!$C1206,Clg_StPt_Sch_EZ!$B$31:$B$54,0),MATCH(Schedules_8760!$F1206,Clg_StPt_Sch_EZ!$C$30:$I$30,0)),"F","C")</f>
        <v>28.333333333333332</v>
      </c>
      <c r="L1206" s="34">
        <f>CONVERT(INDEX(DHW_StPt_Sch_EZ!$C$4:$I$27,MATCH(Schedules_8760!$C1206,DHW_StPt_Sch_EZ!$B$4:$B$27,0),MATCH(Schedules_8760!$F1206,DHW_StPt_Sch_EZ!$C$3:$I$3,0)),"F","C")</f>
        <v>53.333333333333329</v>
      </c>
      <c r="M1206" s="34">
        <f>CONVERT(INDEX(DHW_StPt_Sch_EZ!$C$31:$I$54,MATCH(Schedules_8760!$C1206,DHW_StPt_Sch_EZ!$B$31:$B$54,0),MATCH(Schedules_8760!$F1206,DHW_StPt_Sch_EZ!$C$30:$I$30,0)),"F","C")</f>
        <v>53.333333333333329</v>
      </c>
      <c r="N1206" s="12"/>
      <c r="O1206" s="12"/>
      <c r="P1206" s="12"/>
    </row>
    <row r="1207" spans="1:16" x14ac:dyDescent="0.25">
      <c r="A1207" s="35">
        <v>1206</v>
      </c>
      <c r="B1207" s="89">
        <v>51.208333333333343</v>
      </c>
      <c r="C1207" s="35">
        <f t="shared" si="90"/>
        <v>6</v>
      </c>
      <c r="D1207" s="35">
        <f t="shared" si="93"/>
        <v>51</v>
      </c>
      <c r="E1207" s="35">
        <f t="shared" si="94"/>
        <v>2</v>
      </c>
      <c r="F1207" s="35" t="str">
        <f t="shared" si="91"/>
        <v>Monday</v>
      </c>
      <c r="G1207" s="35">
        <f t="shared" si="92"/>
        <v>2</v>
      </c>
      <c r="H1207" s="34">
        <f>CONVERT(INDEX(Htg_StPt_Sch_EZ!$C$4:$I$27,MATCH(Schedules_8760!$C1207,Htg_StPt_Sch_EZ!$B$4:$B$27,0),MATCH(Schedules_8760!$F1207,Htg_StPt_Sch_EZ!$C$3:$I$3,0)),"F","C")</f>
        <v>20.555555555555554</v>
      </c>
      <c r="I1207" s="34">
        <f>CONVERT(INDEX(Htg_StPt_Sch_EZ!$C$31:$I$54,MATCH(Schedules_8760!$C1207,Htg_StPt_Sch_EZ!$B$31:$B$54,0),MATCH(Schedules_8760!$F1207,Htg_StPt_Sch_EZ!$C$30:$I$30,0)),"F","C")</f>
        <v>19.444444444444443</v>
      </c>
      <c r="J1207" s="34">
        <f>CONVERT(INDEX(Clg_StPt_Sch_EZ!$C$4:$I$27,MATCH(Schedules_8760!$C1207,Clg_StPt_Sch_EZ!$B$4:$B$27,0),MATCH(Schedules_8760!$F1207,Clg_StPt_Sch_EZ!$C$3:$I$3,0)),"F","C")</f>
        <v>25.555555555555554</v>
      </c>
      <c r="K1207" s="34">
        <f>CONVERT(INDEX(Clg_StPt_Sch_EZ!$C$31:$I$54,MATCH(Schedules_8760!$C1207,Clg_StPt_Sch_EZ!$B$31:$B$54,0),MATCH(Schedules_8760!$F1207,Clg_StPt_Sch_EZ!$C$30:$I$30,0)),"F","C")</f>
        <v>28.333333333333332</v>
      </c>
      <c r="L1207" s="34">
        <f>CONVERT(INDEX(DHW_StPt_Sch_EZ!$C$4:$I$27,MATCH(Schedules_8760!$C1207,DHW_StPt_Sch_EZ!$B$4:$B$27,0),MATCH(Schedules_8760!$F1207,DHW_StPt_Sch_EZ!$C$3:$I$3,0)),"F","C")</f>
        <v>53.333333333333329</v>
      </c>
      <c r="M1207" s="34">
        <f>CONVERT(INDEX(DHW_StPt_Sch_EZ!$C$31:$I$54,MATCH(Schedules_8760!$C1207,DHW_StPt_Sch_EZ!$B$31:$B$54,0),MATCH(Schedules_8760!$F1207,DHW_StPt_Sch_EZ!$C$30:$I$30,0)),"F","C")</f>
        <v>53.333333333333329</v>
      </c>
      <c r="N1207" s="12"/>
      <c r="O1207" s="12"/>
      <c r="P1207" s="12"/>
    </row>
    <row r="1208" spans="1:16" x14ac:dyDescent="0.25">
      <c r="A1208" s="35">
        <v>1207</v>
      </c>
      <c r="B1208" s="89">
        <v>51.25</v>
      </c>
      <c r="C1208" s="35">
        <f t="shared" si="90"/>
        <v>7</v>
      </c>
      <c r="D1208" s="35">
        <f t="shared" si="93"/>
        <v>51</v>
      </c>
      <c r="E1208" s="35">
        <f t="shared" si="94"/>
        <v>2</v>
      </c>
      <c r="F1208" s="35" t="str">
        <f t="shared" si="91"/>
        <v>Monday</v>
      </c>
      <c r="G1208" s="35">
        <f t="shared" si="92"/>
        <v>2</v>
      </c>
      <c r="H1208" s="34">
        <f>CONVERT(INDEX(Htg_StPt_Sch_EZ!$C$4:$I$27,MATCH(Schedules_8760!$C1208,Htg_StPt_Sch_EZ!$B$4:$B$27,0),MATCH(Schedules_8760!$F1208,Htg_StPt_Sch_EZ!$C$3:$I$3,0)),"F","C")</f>
        <v>20.555555555555554</v>
      </c>
      <c r="I1208" s="34">
        <f>CONVERT(INDEX(Htg_StPt_Sch_EZ!$C$31:$I$54,MATCH(Schedules_8760!$C1208,Htg_StPt_Sch_EZ!$B$31:$B$54,0),MATCH(Schedules_8760!$F1208,Htg_StPt_Sch_EZ!$C$30:$I$30,0)),"F","C")</f>
        <v>19.444444444444443</v>
      </c>
      <c r="J1208" s="34">
        <f>CONVERT(INDEX(Clg_StPt_Sch_EZ!$C$4:$I$27,MATCH(Schedules_8760!$C1208,Clg_StPt_Sch_EZ!$B$4:$B$27,0),MATCH(Schedules_8760!$F1208,Clg_StPt_Sch_EZ!$C$3:$I$3,0)),"F","C")</f>
        <v>25.555555555555554</v>
      </c>
      <c r="K1208" s="34">
        <f>CONVERT(INDEX(Clg_StPt_Sch_EZ!$C$31:$I$54,MATCH(Schedules_8760!$C1208,Clg_StPt_Sch_EZ!$B$31:$B$54,0),MATCH(Schedules_8760!$F1208,Clg_StPt_Sch_EZ!$C$30:$I$30,0)),"F","C")</f>
        <v>28.333333333333332</v>
      </c>
      <c r="L1208" s="34">
        <f>CONVERT(INDEX(DHW_StPt_Sch_EZ!$C$4:$I$27,MATCH(Schedules_8760!$C1208,DHW_StPt_Sch_EZ!$B$4:$B$27,0),MATCH(Schedules_8760!$F1208,DHW_StPt_Sch_EZ!$C$3:$I$3,0)),"F","C")</f>
        <v>53.333333333333329</v>
      </c>
      <c r="M1208" s="34">
        <f>CONVERT(INDEX(DHW_StPt_Sch_EZ!$C$31:$I$54,MATCH(Schedules_8760!$C1208,DHW_StPt_Sch_EZ!$B$31:$B$54,0),MATCH(Schedules_8760!$F1208,DHW_StPt_Sch_EZ!$C$30:$I$30,0)),"F","C")</f>
        <v>53.333333333333329</v>
      </c>
      <c r="N1208" s="12"/>
      <c r="O1208" s="12"/>
      <c r="P1208" s="12"/>
    </row>
    <row r="1209" spans="1:16" x14ac:dyDescent="0.25">
      <c r="A1209" s="35">
        <v>1208</v>
      </c>
      <c r="B1209" s="89">
        <v>51.291666666666657</v>
      </c>
      <c r="C1209" s="35">
        <f t="shared" si="90"/>
        <v>8</v>
      </c>
      <c r="D1209" s="35">
        <f t="shared" si="93"/>
        <v>51</v>
      </c>
      <c r="E1209" s="35">
        <f t="shared" si="94"/>
        <v>2</v>
      </c>
      <c r="F1209" s="35" t="str">
        <f t="shared" si="91"/>
        <v>Monday</v>
      </c>
      <c r="G1209" s="35">
        <f t="shared" si="92"/>
        <v>2</v>
      </c>
      <c r="H1209" s="34">
        <f>CONVERT(INDEX(Htg_StPt_Sch_EZ!$C$4:$I$27,MATCH(Schedules_8760!$C1209,Htg_StPt_Sch_EZ!$B$4:$B$27,0),MATCH(Schedules_8760!$F1209,Htg_StPt_Sch_EZ!$C$3:$I$3,0)),"F","C")</f>
        <v>20.555555555555554</v>
      </c>
      <c r="I1209" s="34">
        <f>CONVERT(INDEX(Htg_StPt_Sch_EZ!$C$31:$I$54,MATCH(Schedules_8760!$C1209,Htg_StPt_Sch_EZ!$B$31:$B$54,0),MATCH(Schedules_8760!$F1209,Htg_StPt_Sch_EZ!$C$30:$I$30,0)),"F","C")</f>
        <v>19.444444444444443</v>
      </c>
      <c r="J1209" s="34">
        <f>CONVERT(INDEX(Clg_StPt_Sch_EZ!$C$4:$I$27,MATCH(Schedules_8760!$C1209,Clg_StPt_Sch_EZ!$B$4:$B$27,0),MATCH(Schedules_8760!$F1209,Clg_StPt_Sch_EZ!$C$3:$I$3,0)),"F","C")</f>
        <v>25.555555555555554</v>
      </c>
      <c r="K1209" s="34">
        <f>CONVERT(INDEX(Clg_StPt_Sch_EZ!$C$31:$I$54,MATCH(Schedules_8760!$C1209,Clg_StPt_Sch_EZ!$B$31:$B$54,0),MATCH(Schedules_8760!$F1209,Clg_StPt_Sch_EZ!$C$30:$I$30,0)),"F","C")</f>
        <v>25</v>
      </c>
      <c r="L1209" s="34">
        <f>CONVERT(INDEX(DHW_StPt_Sch_EZ!$C$4:$I$27,MATCH(Schedules_8760!$C1209,DHW_StPt_Sch_EZ!$B$4:$B$27,0),MATCH(Schedules_8760!$F1209,DHW_StPt_Sch_EZ!$C$3:$I$3,0)),"F","C")</f>
        <v>53.333333333333329</v>
      </c>
      <c r="M1209" s="34">
        <f>CONVERT(INDEX(DHW_StPt_Sch_EZ!$C$31:$I$54,MATCH(Schedules_8760!$C1209,DHW_StPt_Sch_EZ!$B$31:$B$54,0),MATCH(Schedules_8760!$F1209,DHW_StPt_Sch_EZ!$C$30:$I$30,0)),"F","C")</f>
        <v>53.333333333333329</v>
      </c>
      <c r="N1209" s="12"/>
      <c r="O1209" s="12"/>
      <c r="P1209" s="12"/>
    </row>
    <row r="1210" spans="1:16" x14ac:dyDescent="0.25">
      <c r="A1210" s="35">
        <v>1209</v>
      </c>
      <c r="B1210" s="89">
        <v>51.333333333333343</v>
      </c>
      <c r="C1210" s="35">
        <f t="shared" si="90"/>
        <v>9</v>
      </c>
      <c r="D1210" s="35">
        <f t="shared" si="93"/>
        <v>51</v>
      </c>
      <c r="E1210" s="35">
        <f t="shared" si="94"/>
        <v>2</v>
      </c>
      <c r="F1210" s="35" t="str">
        <f t="shared" si="91"/>
        <v>Monday</v>
      </c>
      <c r="G1210" s="35">
        <f t="shared" si="92"/>
        <v>2</v>
      </c>
      <c r="H1210" s="34">
        <f>CONVERT(INDEX(Htg_StPt_Sch_EZ!$C$4:$I$27,MATCH(Schedules_8760!$C1210,Htg_StPt_Sch_EZ!$B$4:$B$27,0),MATCH(Schedules_8760!$F1210,Htg_StPt_Sch_EZ!$C$3:$I$3,0)),"F","C")</f>
        <v>20.555555555555554</v>
      </c>
      <c r="I1210" s="34">
        <f>CONVERT(INDEX(Htg_StPt_Sch_EZ!$C$31:$I$54,MATCH(Schedules_8760!$C1210,Htg_StPt_Sch_EZ!$B$31:$B$54,0),MATCH(Schedules_8760!$F1210,Htg_StPt_Sch_EZ!$C$30:$I$30,0)),"F","C")</f>
        <v>19.444444444444443</v>
      </c>
      <c r="J1210" s="34">
        <f>CONVERT(INDEX(Clg_StPt_Sch_EZ!$C$4:$I$27,MATCH(Schedules_8760!$C1210,Clg_StPt_Sch_EZ!$B$4:$B$27,0),MATCH(Schedules_8760!$F1210,Clg_StPt_Sch_EZ!$C$3:$I$3,0)),"F","C")</f>
        <v>25.555555555555554</v>
      </c>
      <c r="K1210" s="34">
        <f>CONVERT(INDEX(Clg_StPt_Sch_EZ!$C$31:$I$54,MATCH(Schedules_8760!$C1210,Clg_StPt_Sch_EZ!$B$31:$B$54,0),MATCH(Schedules_8760!$F1210,Clg_StPt_Sch_EZ!$C$30:$I$30,0)),"F","C")</f>
        <v>25</v>
      </c>
      <c r="L1210" s="34">
        <f>CONVERT(INDEX(DHW_StPt_Sch_EZ!$C$4:$I$27,MATCH(Schedules_8760!$C1210,DHW_StPt_Sch_EZ!$B$4:$B$27,0),MATCH(Schedules_8760!$F1210,DHW_StPt_Sch_EZ!$C$3:$I$3,0)),"F","C")</f>
        <v>53.333333333333329</v>
      </c>
      <c r="M1210" s="34">
        <f>CONVERT(INDEX(DHW_StPt_Sch_EZ!$C$31:$I$54,MATCH(Schedules_8760!$C1210,DHW_StPt_Sch_EZ!$B$31:$B$54,0),MATCH(Schedules_8760!$F1210,DHW_StPt_Sch_EZ!$C$30:$I$30,0)),"F","C")</f>
        <v>53.333333333333329</v>
      </c>
      <c r="N1210" s="12"/>
      <c r="O1210" s="12"/>
      <c r="P1210" s="12"/>
    </row>
    <row r="1211" spans="1:16" x14ac:dyDescent="0.25">
      <c r="A1211" s="35">
        <v>1210</v>
      </c>
      <c r="B1211" s="89">
        <v>51.375</v>
      </c>
      <c r="C1211" s="35">
        <f t="shared" si="90"/>
        <v>10</v>
      </c>
      <c r="D1211" s="35">
        <f t="shared" si="93"/>
        <v>51</v>
      </c>
      <c r="E1211" s="35">
        <f t="shared" si="94"/>
        <v>2</v>
      </c>
      <c r="F1211" s="35" t="str">
        <f t="shared" si="91"/>
        <v>Monday</v>
      </c>
      <c r="G1211" s="35">
        <f t="shared" si="92"/>
        <v>2</v>
      </c>
      <c r="H1211" s="34">
        <f>CONVERT(INDEX(Htg_StPt_Sch_EZ!$C$4:$I$27,MATCH(Schedules_8760!$C1211,Htg_StPt_Sch_EZ!$B$4:$B$27,0),MATCH(Schedules_8760!$F1211,Htg_StPt_Sch_EZ!$C$3:$I$3,0)),"F","C")</f>
        <v>20.555555555555554</v>
      </c>
      <c r="I1211" s="34">
        <f>CONVERT(INDEX(Htg_StPt_Sch_EZ!$C$31:$I$54,MATCH(Schedules_8760!$C1211,Htg_StPt_Sch_EZ!$B$31:$B$54,0),MATCH(Schedules_8760!$F1211,Htg_StPt_Sch_EZ!$C$30:$I$30,0)),"F","C")</f>
        <v>19.444444444444443</v>
      </c>
      <c r="J1211" s="34">
        <f>CONVERT(INDEX(Clg_StPt_Sch_EZ!$C$4:$I$27,MATCH(Schedules_8760!$C1211,Clg_StPt_Sch_EZ!$B$4:$B$27,0),MATCH(Schedules_8760!$F1211,Clg_StPt_Sch_EZ!$C$3:$I$3,0)),"F","C")</f>
        <v>25.555555555555554</v>
      </c>
      <c r="K1211" s="34">
        <f>CONVERT(INDEX(Clg_StPt_Sch_EZ!$C$31:$I$54,MATCH(Schedules_8760!$C1211,Clg_StPt_Sch_EZ!$B$31:$B$54,0),MATCH(Schedules_8760!$F1211,Clg_StPt_Sch_EZ!$C$30:$I$30,0)),"F","C")</f>
        <v>25</v>
      </c>
      <c r="L1211" s="34">
        <f>CONVERT(INDEX(DHW_StPt_Sch_EZ!$C$4:$I$27,MATCH(Schedules_8760!$C1211,DHW_StPt_Sch_EZ!$B$4:$B$27,0),MATCH(Schedules_8760!$F1211,DHW_StPt_Sch_EZ!$C$3:$I$3,0)),"F","C")</f>
        <v>53.333333333333329</v>
      </c>
      <c r="M1211" s="34">
        <f>CONVERT(INDEX(DHW_StPt_Sch_EZ!$C$31:$I$54,MATCH(Schedules_8760!$C1211,DHW_StPt_Sch_EZ!$B$31:$B$54,0),MATCH(Schedules_8760!$F1211,DHW_StPt_Sch_EZ!$C$30:$I$30,0)),"F","C")</f>
        <v>53.333333333333329</v>
      </c>
      <c r="N1211" s="12"/>
      <c r="O1211" s="12"/>
      <c r="P1211" s="12"/>
    </row>
    <row r="1212" spans="1:16" x14ac:dyDescent="0.25">
      <c r="A1212" s="35">
        <v>1211</v>
      </c>
      <c r="B1212" s="89">
        <v>51.416666666666657</v>
      </c>
      <c r="C1212" s="35">
        <f t="shared" si="90"/>
        <v>11</v>
      </c>
      <c r="D1212" s="35">
        <f t="shared" si="93"/>
        <v>51</v>
      </c>
      <c r="E1212" s="35">
        <f t="shared" si="94"/>
        <v>2</v>
      </c>
      <c r="F1212" s="35" t="str">
        <f t="shared" si="91"/>
        <v>Monday</v>
      </c>
      <c r="G1212" s="35">
        <f t="shared" si="92"/>
        <v>2</v>
      </c>
      <c r="H1212" s="34">
        <f>CONVERT(INDEX(Htg_StPt_Sch_EZ!$C$4:$I$27,MATCH(Schedules_8760!$C1212,Htg_StPt_Sch_EZ!$B$4:$B$27,0),MATCH(Schedules_8760!$F1212,Htg_StPt_Sch_EZ!$C$3:$I$3,0)),"F","C")</f>
        <v>20.555555555555554</v>
      </c>
      <c r="I1212" s="34">
        <f>CONVERT(INDEX(Htg_StPt_Sch_EZ!$C$31:$I$54,MATCH(Schedules_8760!$C1212,Htg_StPt_Sch_EZ!$B$31:$B$54,0),MATCH(Schedules_8760!$F1212,Htg_StPt_Sch_EZ!$C$30:$I$30,0)),"F","C")</f>
        <v>19.444444444444443</v>
      </c>
      <c r="J1212" s="34">
        <f>CONVERT(INDEX(Clg_StPt_Sch_EZ!$C$4:$I$27,MATCH(Schedules_8760!$C1212,Clg_StPt_Sch_EZ!$B$4:$B$27,0),MATCH(Schedules_8760!$F1212,Clg_StPt_Sch_EZ!$C$3:$I$3,0)),"F","C")</f>
        <v>25.555555555555554</v>
      </c>
      <c r="K1212" s="34">
        <f>CONVERT(INDEX(Clg_StPt_Sch_EZ!$C$31:$I$54,MATCH(Schedules_8760!$C1212,Clg_StPt_Sch_EZ!$B$31:$B$54,0),MATCH(Schedules_8760!$F1212,Clg_StPt_Sch_EZ!$C$30:$I$30,0)),"F","C")</f>
        <v>25</v>
      </c>
      <c r="L1212" s="34">
        <f>CONVERT(INDEX(DHW_StPt_Sch_EZ!$C$4:$I$27,MATCH(Schedules_8760!$C1212,DHW_StPt_Sch_EZ!$B$4:$B$27,0),MATCH(Schedules_8760!$F1212,DHW_StPt_Sch_EZ!$C$3:$I$3,0)),"F","C")</f>
        <v>53.333333333333329</v>
      </c>
      <c r="M1212" s="34">
        <f>CONVERT(INDEX(DHW_StPt_Sch_EZ!$C$31:$I$54,MATCH(Schedules_8760!$C1212,DHW_StPt_Sch_EZ!$B$31:$B$54,0),MATCH(Schedules_8760!$F1212,DHW_StPt_Sch_EZ!$C$30:$I$30,0)),"F","C")</f>
        <v>53.333333333333329</v>
      </c>
      <c r="N1212" s="12"/>
      <c r="O1212" s="12"/>
      <c r="P1212" s="12"/>
    </row>
    <row r="1213" spans="1:16" x14ac:dyDescent="0.25">
      <c r="A1213" s="35">
        <v>1212</v>
      </c>
      <c r="B1213" s="89">
        <v>51.458333333333343</v>
      </c>
      <c r="C1213" s="35">
        <f t="shared" si="90"/>
        <v>12</v>
      </c>
      <c r="D1213" s="35">
        <f t="shared" si="93"/>
        <v>51</v>
      </c>
      <c r="E1213" s="35">
        <f t="shared" si="94"/>
        <v>2</v>
      </c>
      <c r="F1213" s="35" t="str">
        <f t="shared" si="91"/>
        <v>Monday</v>
      </c>
      <c r="G1213" s="35">
        <f t="shared" si="92"/>
        <v>2</v>
      </c>
      <c r="H1213" s="34">
        <f>CONVERT(INDEX(Htg_StPt_Sch_EZ!$C$4:$I$27,MATCH(Schedules_8760!$C1213,Htg_StPt_Sch_EZ!$B$4:$B$27,0),MATCH(Schedules_8760!$F1213,Htg_StPt_Sch_EZ!$C$3:$I$3,0)),"F","C")</f>
        <v>20.555555555555554</v>
      </c>
      <c r="I1213" s="34">
        <f>CONVERT(INDEX(Htg_StPt_Sch_EZ!$C$31:$I$54,MATCH(Schedules_8760!$C1213,Htg_StPt_Sch_EZ!$B$31:$B$54,0),MATCH(Schedules_8760!$F1213,Htg_StPt_Sch_EZ!$C$30:$I$30,0)),"F","C")</f>
        <v>19.444444444444443</v>
      </c>
      <c r="J1213" s="34">
        <f>CONVERT(INDEX(Clg_StPt_Sch_EZ!$C$4:$I$27,MATCH(Schedules_8760!$C1213,Clg_StPt_Sch_EZ!$B$4:$B$27,0),MATCH(Schedules_8760!$F1213,Clg_StPt_Sch_EZ!$C$3:$I$3,0)),"F","C")</f>
        <v>25.555555555555554</v>
      </c>
      <c r="K1213" s="34">
        <f>CONVERT(INDEX(Clg_StPt_Sch_EZ!$C$31:$I$54,MATCH(Schedules_8760!$C1213,Clg_StPt_Sch_EZ!$B$31:$B$54,0),MATCH(Schedules_8760!$F1213,Clg_StPt_Sch_EZ!$C$30:$I$30,0)),"F","C")</f>
        <v>25</v>
      </c>
      <c r="L1213" s="34">
        <f>CONVERT(INDEX(DHW_StPt_Sch_EZ!$C$4:$I$27,MATCH(Schedules_8760!$C1213,DHW_StPt_Sch_EZ!$B$4:$B$27,0),MATCH(Schedules_8760!$F1213,DHW_StPt_Sch_EZ!$C$3:$I$3,0)),"F","C")</f>
        <v>53.333333333333329</v>
      </c>
      <c r="M1213" s="34">
        <f>CONVERT(INDEX(DHW_StPt_Sch_EZ!$C$31:$I$54,MATCH(Schedules_8760!$C1213,DHW_StPt_Sch_EZ!$B$31:$B$54,0),MATCH(Schedules_8760!$F1213,DHW_StPt_Sch_EZ!$C$30:$I$30,0)),"F","C")</f>
        <v>53.333333333333329</v>
      </c>
      <c r="N1213" s="12"/>
      <c r="O1213" s="12"/>
      <c r="P1213" s="12"/>
    </row>
    <row r="1214" spans="1:16" x14ac:dyDescent="0.25">
      <c r="A1214" s="35">
        <v>1213</v>
      </c>
      <c r="B1214" s="89">
        <v>51.5</v>
      </c>
      <c r="C1214" s="35">
        <f t="shared" si="90"/>
        <v>13</v>
      </c>
      <c r="D1214" s="35">
        <f t="shared" si="93"/>
        <v>51</v>
      </c>
      <c r="E1214" s="35">
        <f t="shared" si="94"/>
        <v>2</v>
      </c>
      <c r="F1214" s="35" t="str">
        <f t="shared" si="91"/>
        <v>Monday</v>
      </c>
      <c r="G1214" s="35">
        <f t="shared" si="92"/>
        <v>2</v>
      </c>
      <c r="H1214" s="34">
        <f>CONVERT(INDEX(Htg_StPt_Sch_EZ!$C$4:$I$27,MATCH(Schedules_8760!$C1214,Htg_StPt_Sch_EZ!$B$4:$B$27,0),MATCH(Schedules_8760!$F1214,Htg_StPt_Sch_EZ!$C$3:$I$3,0)),"F","C")</f>
        <v>20.555555555555554</v>
      </c>
      <c r="I1214" s="34">
        <f>CONVERT(INDEX(Htg_StPt_Sch_EZ!$C$31:$I$54,MATCH(Schedules_8760!$C1214,Htg_StPt_Sch_EZ!$B$31:$B$54,0),MATCH(Schedules_8760!$F1214,Htg_StPt_Sch_EZ!$C$30:$I$30,0)),"F","C")</f>
        <v>19.444444444444443</v>
      </c>
      <c r="J1214" s="34">
        <f>CONVERT(INDEX(Clg_StPt_Sch_EZ!$C$4:$I$27,MATCH(Schedules_8760!$C1214,Clg_StPt_Sch_EZ!$B$4:$B$27,0),MATCH(Schedules_8760!$F1214,Clg_StPt_Sch_EZ!$C$3:$I$3,0)),"F","C")</f>
        <v>25.555555555555554</v>
      </c>
      <c r="K1214" s="34">
        <f>CONVERT(INDEX(Clg_StPt_Sch_EZ!$C$31:$I$54,MATCH(Schedules_8760!$C1214,Clg_StPt_Sch_EZ!$B$31:$B$54,0),MATCH(Schedules_8760!$F1214,Clg_StPt_Sch_EZ!$C$30:$I$30,0)),"F","C")</f>
        <v>25</v>
      </c>
      <c r="L1214" s="34">
        <f>CONVERT(INDEX(DHW_StPt_Sch_EZ!$C$4:$I$27,MATCH(Schedules_8760!$C1214,DHW_StPt_Sch_EZ!$B$4:$B$27,0),MATCH(Schedules_8760!$F1214,DHW_StPt_Sch_EZ!$C$3:$I$3,0)),"F","C")</f>
        <v>53.333333333333329</v>
      </c>
      <c r="M1214" s="34">
        <f>CONVERT(INDEX(DHW_StPt_Sch_EZ!$C$31:$I$54,MATCH(Schedules_8760!$C1214,DHW_StPt_Sch_EZ!$B$31:$B$54,0),MATCH(Schedules_8760!$F1214,DHW_StPt_Sch_EZ!$C$30:$I$30,0)),"F","C")</f>
        <v>53.333333333333329</v>
      </c>
      <c r="N1214" s="12"/>
      <c r="O1214" s="12"/>
      <c r="P1214" s="12"/>
    </row>
    <row r="1215" spans="1:16" x14ac:dyDescent="0.25">
      <c r="A1215" s="35">
        <v>1214</v>
      </c>
      <c r="B1215" s="89">
        <v>51.541666666666657</v>
      </c>
      <c r="C1215" s="35">
        <f t="shared" si="90"/>
        <v>14</v>
      </c>
      <c r="D1215" s="35">
        <f t="shared" si="93"/>
        <v>51</v>
      </c>
      <c r="E1215" s="35">
        <f t="shared" si="94"/>
        <v>2</v>
      </c>
      <c r="F1215" s="35" t="str">
        <f t="shared" si="91"/>
        <v>Monday</v>
      </c>
      <c r="G1215" s="35">
        <f t="shared" si="92"/>
        <v>2</v>
      </c>
      <c r="H1215" s="34">
        <f>CONVERT(INDEX(Htg_StPt_Sch_EZ!$C$4:$I$27,MATCH(Schedules_8760!$C1215,Htg_StPt_Sch_EZ!$B$4:$B$27,0),MATCH(Schedules_8760!$F1215,Htg_StPt_Sch_EZ!$C$3:$I$3,0)),"F","C")</f>
        <v>20.555555555555554</v>
      </c>
      <c r="I1215" s="34">
        <f>CONVERT(INDEX(Htg_StPt_Sch_EZ!$C$31:$I$54,MATCH(Schedules_8760!$C1215,Htg_StPt_Sch_EZ!$B$31:$B$54,0),MATCH(Schedules_8760!$F1215,Htg_StPt_Sch_EZ!$C$30:$I$30,0)),"F","C")</f>
        <v>19.444444444444443</v>
      </c>
      <c r="J1215" s="34">
        <f>CONVERT(INDEX(Clg_StPt_Sch_EZ!$C$4:$I$27,MATCH(Schedules_8760!$C1215,Clg_StPt_Sch_EZ!$B$4:$B$27,0),MATCH(Schedules_8760!$F1215,Clg_StPt_Sch_EZ!$C$3:$I$3,0)),"F","C")</f>
        <v>25.555555555555554</v>
      </c>
      <c r="K1215" s="34">
        <f>CONVERT(INDEX(Clg_StPt_Sch_EZ!$C$31:$I$54,MATCH(Schedules_8760!$C1215,Clg_StPt_Sch_EZ!$B$31:$B$54,0),MATCH(Schedules_8760!$F1215,Clg_StPt_Sch_EZ!$C$30:$I$30,0)),"F","C")</f>
        <v>25</v>
      </c>
      <c r="L1215" s="34">
        <f>CONVERT(INDEX(DHW_StPt_Sch_EZ!$C$4:$I$27,MATCH(Schedules_8760!$C1215,DHW_StPt_Sch_EZ!$B$4:$B$27,0),MATCH(Schedules_8760!$F1215,DHW_StPt_Sch_EZ!$C$3:$I$3,0)),"F","C")</f>
        <v>53.333333333333329</v>
      </c>
      <c r="M1215" s="34">
        <f>CONVERT(INDEX(DHW_StPt_Sch_EZ!$C$31:$I$54,MATCH(Schedules_8760!$C1215,DHW_StPt_Sch_EZ!$B$31:$B$54,0),MATCH(Schedules_8760!$F1215,DHW_StPt_Sch_EZ!$C$30:$I$30,0)),"F","C")</f>
        <v>53.333333333333329</v>
      </c>
      <c r="N1215" s="12"/>
      <c r="O1215" s="12"/>
      <c r="P1215" s="12"/>
    </row>
    <row r="1216" spans="1:16" x14ac:dyDescent="0.25">
      <c r="A1216" s="35">
        <v>1215</v>
      </c>
      <c r="B1216" s="89">
        <v>51.583333333333343</v>
      </c>
      <c r="C1216" s="35">
        <f t="shared" si="90"/>
        <v>15</v>
      </c>
      <c r="D1216" s="35">
        <f t="shared" si="93"/>
        <v>51</v>
      </c>
      <c r="E1216" s="35">
        <f t="shared" si="94"/>
        <v>2</v>
      </c>
      <c r="F1216" s="35" t="str">
        <f t="shared" si="91"/>
        <v>Monday</v>
      </c>
      <c r="G1216" s="35">
        <f t="shared" si="92"/>
        <v>2</v>
      </c>
      <c r="H1216" s="34">
        <f>CONVERT(INDEX(Htg_StPt_Sch_EZ!$C$4:$I$27,MATCH(Schedules_8760!$C1216,Htg_StPt_Sch_EZ!$B$4:$B$27,0),MATCH(Schedules_8760!$F1216,Htg_StPt_Sch_EZ!$C$3:$I$3,0)),"F","C")</f>
        <v>20.555555555555554</v>
      </c>
      <c r="I1216" s="34">
        <f>CONVERT(INDEX(Htg_StPt_Sch_EZ!$C$31:$I$54,MATCH(Schedules_8760!$C1216,Htg_StPt_Sch_EZ!$B$31:$B$54,0),MATCH(Schedules_8760!$F1216,Htg_StPt_Sch_EZ!$C$30:$I$30,0)),"F","C")</f>
        <v>21.111111111111111</v>
      </c>
      <c r="J1216" s="34">
        <f>CONVERT(INDEX(Clg_StPt_Sch_EZ!$C$4:$I$27,MATCH(Schedules_8760!$C1216,Clg_StPt_Sch_EZ!$B$4:$B$27,0),MATCH(Schedules_8760!$F1216,Clg_StPt_Sch_EZ!$C$3:$I$3,0)),"F","C")</f>
        <v>25.555555555555554</v>
      </c>
      <c r="K1216" s="34">
        <f>CONVERT(INDEX(Clg_StPt_Sch_EZ!$C$31:$I$54,MATCH(Schedules_8760!$C1216,Clg_StPt_Sch_EZ!$B$31:$B$54,0),MATCH(Schedules_8760!$F1216,Clg_StPt_Sch_EZ!$C$30:$I$30,0)),"F","C")</f>
        <v>25</v>
      </c>
      <c r="L1216" s="34">
        <f>CONVERT(INDEX(DHW_StPt_Sch_EZ!$C$4:$I$27,MATCH(Schedules_8760!$C1216,DHW_StPt_Sch_EZ!$B$4:$B$27,0),MATCH(Schedules_8760!$F1216,DHW_StPt_Sch_EZ!$C$3:$I$3,0)),"F","C")</f>
        <v>53.333333333333329</v>
      </c>
      <c r="M1216" s="34">
        <f>CONVERT(INDEX(DHW_StPt_Sch_EZ!$C$31:$I$54,MATCH(Schedules_8760!$C1216,DHW_StPt_Sch_EZ!$B$31:$B$54,0),MATCH(Schedules_8760!$F1216,DHW_StPt_Sch_EZ!$C$30:$I$30,0)),"F","C")</f>
        <v>53.333333333333329</v>
      </c>
      <c r="N1216" s="12"/>
      <c r="O1216" s="12"/>
      <c r="P1216" s="12"/>
    </row>
    <row r="1217" spans="1:16" x14ac:dyDescent="0.25">
      <c r="A1217" s="35">
        <v>1216</v>
      </c>
      <c r="B1217" s="89">
        <v>51.625</v>
      </c>
      <c r="C1217" s="35">
        <f t="shared" si="90"/>
        <v>16</v>
      </c>
      <c r="D1217" s="35">
        <f t="shared" si="93"/>
        <v>51</v>
      </c>
      <c r="E1217" s="35">
        <f t="shared" si="94"/>
        <v>2</v>
      </c>
      <c r="F1217" s="35" t="str">
        <f t="shared" si="91"/>
        <v>Monday</v>
      </c>
      <c r="G1217" s="35">
        <f t="shared" si="92"/>
        <v>2</v>
      </c>
      <c r="H1217" s="34">
        <f>CONVERT(INDEX(Htg_StPt_Sch_EZ!$C$4:$I$27,MATCH(Schedules_8760!$C1217,Htg_StPt_Sch_EZ!$B$4:$B$27,0),MATCH(Schedules_8760!$F1217,Htg_StPt_Sch_EZ!$C$3:$I$3,0)),"F","C")</f>
        <v>20.555555555555554</v>
      </c>
      <c r="I1217" s="34">
        <f>CONVERT(INDEX(Htg_StPt_Sch_EZ!$C$31:$I$54,MATCH(Schedules_8760!$C1217,Htg_StPt_Sch_EZ!$B$31:$B$54,0),MATCH(Schedules_8760!$F1217,Htg_StPt_Sch_EZ!$C$30:$I$30,0)),"F","C")</f>
        <v>21.111111111111111</v>
      </c>
      <c r="J1217" s="34">
        <f>CONVERT(INDEX(Clg_StPt_Sch_EZ!$C$4:$I$27,MATCH(Schedules_8760!$C1217,Clg_StPt_Sch_EZ!$B$4:$B$27,0),MATCH(Schedules_8760!$F1217,Clg_StPt_Sch_EZ!$C$3:$I$3,0)),"F","C")</f>
        <v>25.555555555555554</v>
      </c>
      <c r="K1217" s="34">
        <f>CONVERT(INDEX(Clg_StPt_Sch_EZ!$C$31:$I$54,MATCH(Schedules_8760!$C1217,Clg_StPt_Sch_EZ!$B$31:$B$54,0),MATCH(Schedules_8760!$F1217,Clg_StPt_Sch_EZ!$C$30:$I$30,0)),"F","C")</f>
        <v>25</v>
      </c>
      <c r="L1217" s="34">
        <f>CONVERT(INDEX(DHW_StPt_Sch_EZ!$C$4:$I$27,MATCH(Schedules_8760!$C1217,DHW_StPt_Sch_EZ!$B$4:$B$27,0),MATCH(Schedules_8760!$F1217,DHW_StPt_Sch_EZ!$C$3:$I$3,0)),"F","C")</f>
        <v>53.333333333333329</v>
      </c>
      <c r="M1217" s="34">
        <f>CONVERT(INDEX(DHW_StPt_Sch_EZ!$C$31:$I$54,MATCH(Schedules_8760!$C1217,DHW_StPt_Sch_EZ!$B$31:$B$54,0),MATCH(Schedules_8760!$F1217,DHW_StPt_Sch_EZ!$C$30:$I$30,0)),"F","C")</f>
        <v>53.333333333333329</v>
      </c>
      <c r="N1217" s="12"/>
      <c r="O1217" s="12"/>
      <c r="P1217" s="12"/>
    </row>
    <row r="1218" spans="1:16" x14ac:dyDescent="0.25">
      <c r="A1218" s="35">
        <v>1217</v>
      </c>
      <c r="B1218" s="89">
        <v>51.666666666666657</v>
      </c>
      <c r="C1218" s="35">
        <f t="shared" ref="C1218:C1281" si="95">HOUR(B1218)+1</f>
        <v>17</v>
      </c>
      <c r="D1218" s="35">
        <f t="shared" si="93"/>
        <v>51</v>
      </c>
      <c r="E1218" s="35">
        <f t="shared" si="94"/>
        <v>2</v>
      </c>
      <c r="F1218" s="35" t="str">
        <f t="shared" ref="F1218:F1281" si="96">IF(E1218=1,"Sunday",IF(E1218=2,"Monday",IF(E1218=3,"Tuesday",IF(E1218=4,"Wednesday",IF(E1218=5,"Thursday",IF(E1218=6,"Friday","Saturday"))))))</f>
        <v>Monday</v>
      </c>
      <c r="G1218" s="35">
        <f t="shared" ref="G1218:G1281" si="97">MONTH(B1218)</f>
        <v>2</v>
      </c>
      <c r="H1218" s="34">
        <f>CONVERT(INDEX(Htg_StPt_Sch_EZ!$C$4:$I$27,MATCH(Schedules_8760!$C1218,Htg_StPt_Sch_EZ!$B$4:$B$27,0),MATCH(Schedules_8760!$F1218,Htg_StPt_Sch_EZ!$C$3:$I$3,0)),"F","C")</f>
        <v>20.555555555555554</v>
      </c>
      <c r="I1218" s="34">
        <f>CONVERT(INDEX(Htg_StPt_Sch_EZ!$C$31:$I$54,MATCH(Schedules_8760!$C1218,Htg_StPt_Sch_EZ!$B$31:$B$54,0),MATCH(Schedules_8760!$F1218,Htg_StPt_Sch_EZ!$C$30:$I$30,0)),"F","C")</f>
        <v>17.777777777777779</v>
      </c>
      <c r="J1218" s="34">
        <f>CONVERT(INDEX(Clg_StPt_Sch_EZ!$C$4:$I$27,MATCH(Schedules_8760!$C1218,Clg_StPt_Sch_EZ!$B$4:$B$27,0),MATCH(Schedules_8760!$F1218,Clg_StPt_Sch_EZ!$C$3:$I$3,0)),"F","C")</f>
        <v>25.555555555555554</v>
      </c>
      <c r="K1218" s="34">
        <f>CONVERT(INDEX(Clg_StPt_Sch_EZ!$C$31:$I$54,MATCH(Schedules_8760!$C1218,Clg_StPt_Sch_EZ!$B$31:$B$54,0),MATCH(Schedules_8760!$F1218,Clg_StPt_Sch_EZ!$C$30:$I$30,0)),"F","C")</f>
        <v>25</v>
      </c>
      <c r="L1218" s="34">
        <f>CONVERT(INDEX(DHW_StPt_Sch_EZ!$C$4:$I$27,MATCH(Schedules_8760!$C1218,DHW_StPt_Sch_EZ!$B$4:$B$27,0),MATCH(Schedules_8760!$F1218,DHW_StPt_Sch_EZ!$C$3:$I$3,0)),"F","C")</f>
        <v>53.333333333333329</v>
      </c>
      <c r="M1218" s="34">
        <f>CONVERT(INDEX(DHW_StPt_Sch_EZ!$C$31:$I$54,MATCH(Schedules_8760!$C1218,DHW_StPt_Sch_EZ!$B$31:$B$54,0),MATCH(Schedules_8760!$F1218,DHW_StPt_Sch_EZ!$C$30:$I$30,0)),"F","C")</f>
        <v>53.333333333333329</v>
      </c>
      <c r="N1218" s="12"/>
      <c r="O1218" s="12"/>
      <c r="P1218" s="12"/>
    </row>
    <row r="1219" spans="1:16" x14ac:dyDescent="0.25">
      <c r="A1219" s="35">
        <v>1218</v>
      </c>
      <c r="B1219" s="89">
        <v>51.708333333333343</v>
      </c>
      <c r="C1219" s="35">
        <f t="shared" si="95"/>
        <v>18</v>
      </c>
      <c r="D1219" s="35">
        <f t="shared" ref="D1219:D1282" si="98">IF(C1219=1,D1218+1,D1218)</f>
        <v>51</v>
      </c>
      <c r="E1219" s="35">
        <f t="shared" ref="E1219:E1282" si="99">IF(AND(C1219=1,E1218=7),1,IF(C1219=1,E1218+1,E1218))</f>
        <v>2</v>
      </c>
      <c r="F1219" s="35" t="str">
        <f t="shared" si="96"/>
        <v>Monday</v>
      </c>
      <c r="G1219" s="35">
        <f t="shared" si="97"/>
        <v>2</v>
      </c>
      <c r="H1219" s="34">
        <f>CONVERT(INDEX(Htg_StPt_Sch_EZ!$C$4:$I$27,MATCH(Schedules_8760!$C1219,Htg_StPt_Sch_EZ!$B$4:$B$27,0),MATCH(Schedules_8760!$F1219,Htg_StPt_Sch_EZ!$C$3:$I$3,0)),"F","C")</f>
        <v>20.555555555555554</v>
      </c>
      <c r="I1219" s="34">
        <f>CONVERT(INDEX(Htg_StPt_Sch_EZ!$C$31:$I$54,MATCH(Schedules_8760!$C1219,Htg_StPt_Sch_EZ!$B$31:$B$54,0),MATCH(Schedules_8760!$F1219,Htg_StPt_Sch_EZ!$C$30:$I$30,0)),"F","C")</f>
        <v>17.777777777777779</v>
      </c>
      <c r="J1219" s="34">
        <f>CONVERT(INDEX(Clg_StPt_Sch_EZ!$C$4:$I$27,MATCH(Schedules_8760!$C1219,Clg_StPt_Sch_EZ!$B$4:$B$27,0),MATCH(Schedules_8760!$F1219,Clg_StPt_Sch_EZ!$C$3:$I$3,0)),"F","C")</f>
        <v>25.555555555555554</v>
      </c>
      <c r="K1219" s="34">
        <f>CONVERT(INDEX(Clg_StPt_Sch_EZ!$C$31:$I$54,MATCH(Schedules_8760!$C1219,Clg_StPt_Sch_EZ!$B$31:$B$54,0),MATCH(Schedules_8760!$F1219,Clg_StPt_Sch_EZ!$C$30:$I$30,0)),"F","C")</f>
        <v>28.333333333333332</v>
      </c>
      <c r="L1219" s="34">
        <f>CONVERT(INDEX(DHW_StPt_Sch_EZ!$C$4:$I$27,MATCH(Schedules_8760!$C1219,DHW_StPt_Sch_EZ!$B$4:$B$27,0),MATCH(Schedules_8760!$F1219,DHW_StPt_Sch_EZ!$C$3:$I$3,0)),"F","C")</f>
        <v>53.333333333333329</v>
      </c>
      <c r="M1219" s="34">
        <f>CONVERT(INDEX(DHW_StPt_Sch_EZ!$C$31:$I$54,MATCH(Schedules_8760!$C1219,DHW_StPt_Sch_EZ!$B$31:$B$54,0),MATCH(Schedules_8760!$F1219,DHW_StPt_Sch_EZ!$C$30:$I$30,0)),"F","C")</f>
        <v>53.333333333333329</v>
      </c>
      <c r="N1219" s="12"/>
      <c r="O1219" s="12"/>
      <c r="P1219" s="12"/>
    </row>
    <row r="1220" spans="1:16" x14ac:dyDescent="0.25">
      <c r="A1220" s="35">
        <v>1219</v>
      </c>
      <c r="B1220" s="89">
        <v>51.75</v>
      </c>
      <c r="C1220" s="35">
        <f t="shared" si="95"/>
        <v>19</v>
      </c>
      <c r="D1220" s="35">
        <f t="shared" si="98"/>
        <v>51</v>
      </c>
      <c r="E1220" s="35">
        <f t="shared" si="99"/>
        <v>2</v>
      </c>
      <c r="F1220" s="35" t="str">
        <f t="shared" si="96"/>
        <v>Monday</v>
      </c>
      <c r="G1220" s="35">
        <f t="shared" si="97"/>
        <v>2</v>
      </c>
      <c r="H1220" s="34">
        <f>CONVERT(INDEX(Htg_StPt_Sch_EZ!$C$4:$I$27,MATCH(Schedules_8760!$C1220,Htg_StPt_Sch_EZ!$B$4:$B$27,0),MATCH(Schedules_8760!$F1220,Htg_StPt_Sch_EZ!$C$3:$I$3,0)),"F","C")</f>
        <v>20.555555555555554</v>
      </c>
      <c r="I1220" s="34">
        <f>CONVERT(INDEX(Htg_StPt_Sch_EZ!$C$31:$I$54,MATCH(Schedules_8760!$C1220,Htg_StPt_Sch_EZ!$B$31:$B$54,0),MATCH(Schedules_8760!$F1220,Htg_StPt_Sch_EZ!$C$30:$I$30,0)),"F","C")</f>
        <v>18.333333333333332</v>
      </c>
      <c r="J1220" s="34">
        <f>CONVERT(INDEX(Clg_StPt_Sch_EZ!$C$4:$I$27,MATCH(Schedules_8760!$C1220,Clg_StPt_Sch_EZ!$B$4:$B$27,0),MATCH(Schedules_8760!$F1220,Clg_StPt_Sch_EZ!$C$3:$I$3,0)),"F","C")</f>
        <v>25.555555555555554</v>
      </c>
      <c r="K1220" s="34">
        <f>CONVERT(INDEX(Clg_StPt_Sch_EZ!$C$31:$I$54,MATCH(Schedules_8760!$C1220,Clg_StPt_Sch_EZ!$B$31:$B$54,0),MATCH(Schedules_8760!$F1220,Clg_StPt_Sch_EZ!$C$30:$I$30,0)),"F","C")</f>
        <v>28.333333333333332</v>
      </c>
      <c r="L1220" s="34">
        <f>CONVERT(INDEX(DHW_StPt_Sch_EZ!$C$4:$I$27,MATCH(Schedules_8760!$C1220,DHW_StPt_Sch_EZ!$B$4:$B$27,0),MATCH(Schedules_8760!$F1220,DHW_StPt_Sch_EZ!$C$3:$I$3,0)),"F","C")</f>
        <v>53.333333333333329</v>
      </c>
      <c r="M1220" s="34">
        <f>CONVERT(INDEX(DHW_StPt_Sch_EZ!$C$31:$I$54,MATCH(Schedules_8760!$C1220,DHW_StPt_Sch_EZ!$B$31:$B$54,0),MATCH(Schedules_8760!$F1220,DHW_StPt_Sch_EZ!$C$30:$I$30,0)),"F","C")</f>
        <v>53.333333333333329</v>
      </c>
      <c r="N1220" s="12"/>
      <c r="O1220" s="12"/>
      <c r="P1220" s="12"/>
    </row>
    <row r="1221" spans="1:16" x14ac:dyDescent="0.25">
      <c r="A1221" s="35">
        <v>1220</v>
      </c>
      <c r="B1221" s="89">
        <v>51.791666666666657</v>
      </c>
      <c r="C1221" s="35">
        <f t="shared" si="95"/>
        <v>20</v>
      </c>
      <c r="D1221" s="35">
        <f t="shared" si="98"/>
        <v>51</v>
      </c>
      <c r="E1221" s="35">
        <f t="shared" si="99"/>
        <v>2</v>
      </c>
      <c r="F1221" s="35" t="str">
        <f t="shared" si="96"/>
        <v>Monday</v>
      </c>
      <c r="G1221" s="35">
        <f t="shared" si="97"/>
        <v>2</v>
      </c>
      <c r="H1221" s="34">
        <f>CONVERT(INDEX(Htg_StPt_Sch_EZ!$C$4:$I$27,MATCH(Schedules_8760!$C1221,Htg_StPt_Sch_EZ!$B$4:$B$27,0),MATCH(Schedules_8760!$F1221,Htg_StPt_Sch_EZ!$C$3:$I$3,0)),"F","C")</f>
        <v>20.555555555555554</v>
      </c>
      <c r="I1221" s="34">
        <f>CONVERT(INDEX(Htg_StPt_Sch_EZ!$C$31:$I$54,MATCH(Schedules_8760!$C1221,Htg_StPt_Sch_EZ!$B$31:$B$54,0),MATCH(Schedules_8760!$F1221,Htg_StPt_Sch_EZ!$C$30:$I$30,0)),"F","C")</f>
        <v>18.888888888888889</v>
      </c>
      <c r="J1221" s="34">
        <f>CONVERT(INDEX(Clg_StPt_Sch_EZ!$C$4:$I$27,MATCH(Schedules_8760!$C1221,Clg_StPt_Sch_EZ!$B$4:$B$27,0),MATCH(Schedules_8760!$F1221,Clg_StPt_Sch_EZ!$C$3:$I$3,0)),"F","C")</f>
        <v>25.555555555555554</v>
      </c>
      <c r="K1221" s="34">
        <f>CONVERT(INDEX(Clg_StPt_Sch_EZ!$C$31:$I$54,MATCH(Schedules_8760!$C1221,Clg_StPt_Sch_EZ!$B$31:$B$54,0),MATCH(Schedules_8760!$F1221,Clg_StPt_Sch_EZ!$C$30:$I$30,0)),"F","C")</f>
        <v>28.333333333333332</v>
      </c>
      <c r="L1221" s="34">
        <f>CONVERT(INDEX(DHW_StPt_Sch_EZ!$C$4:$I$27,MATCH(Schedules_8760!$C1221,DHW_StPt_Sch_EZ!$B$4:$B$27,0),MATCH(Schedules_8760!$F1221,DHW_StPt_Sch_EZ!$C$3:$I$3,0)),"F","C")</f>
        <v>53.333333333333329</v>
      </c>
      <c r="M1221" s="34">
        <f>CONVERT(INDEX(DHW_StPt_Sch_EZ!$C$31:$I$54,MATCH(Schedules_8760!$C1221,DHW_StPt_Sch_EZ!$B$31:$B$54,0),MATCH(Schedules_8760!$F1221,DHW_StPt_Sch_EZ!$C$30:$I$30,0)),"F","C")</f>
        <v>53.333333333333329</v>
      </c>
      <c r="N1221" s="12"/>
      <c r="O1221" s="12"/>
      <c r="P1221" s="12"/>
    </row>
    <row r="1222" spans="1:16" x14ac:dyDescent="0.25">
      <c r="A1222" s="35">
        <v>1221</v>
      </c>
      <c r="B1222" s="89">
        <v>51.833333333333343</v>
      </c>
      <c r="C1222" s="35">
        <f t="shared" si="95"/>
        <v>21</v>
      </c>
      <c r="D1222" s="35">
        <f t="shared" si="98"/>
        <v>51</v>
      </c>
      <c r="E1222" s="35">
        <f t="shared" si="99"/>
        <v>2</v>
      </c>
      <c r="F1222" s="35" t="str">
        <f t="shared" si="96"/>
        <v>Monday</v>
      </c>
      <c r="G1222" s="35">
        <f t="shared" si="97"/>
        <v>2</v>
      </c>
      <c r="H1222" s="34">
        <f>CONVERT(INDEX(Htg_StPt_Sch_EZ!$C$4:$I$27,MATCH(Schedules_8760!$C1222,Htg_StPt_Sch_EZ!$B$4:$B$27,0),MATCH(Schedules_8760!$F1222,Htg_StPt_Sch_EZ!$C$3:$I$3,0)),"F","C")</f>
        <v>20.555555555555554</v>
      </c>
      <c r="I1222" s="34">
        <f>CONVERT(INDEX(Htg_StPt_Sch_EZ!$C$31:$I$54,MATCH(Schedules_8760!$C1222,Htg_StPt_Sch_EZ!$B$31:$B$54,0),MATCH(Schedules_8760!$F1222,Htg_StPt_Sch_EZ!$C$30:$I$30,0)),"F","C")</f>
        <v>19.444444444444443</v>
      </c>
      <c r="J1222" s="34">
        <f>CONVERT(INDEX(Clg_StPt_Sch_EZ!$C$4:$I$27,MATCH(Schedules_8760!$C1222,Clg_StPt_Sch_EZ!$B$4:$B$27,0),MATCH(Schedules_8760!$F1222,Clg_StPt_Sch_EZ!$C$3:$I$3,0)),"F","C")</f>
        <v>25.555555555555554</v>
      </c>
      <c r="K1222" s="34">
        <f>CONVERT(INDEX(Clg_StPt_Sch_EZ!$C$31:$I$54,MATCH(Schedules_8760!$C1222,Clg_StPt_Sch_EZ!$B$31:$B$54,0),MATCH(Schedules_8760!$F1222,Clg_StPt_Sch_EZ!$C$30:$I$30,0)),"F","C")</f>
        <v>28.333333333333332</v>
      </c>
      <c r="L1222" s="34">
        <f>CONVERT(INDEX(DHW_StPt_Sch_EZ!$C$4:$I$27,MATCH(Schedules_8760!$C1222,DHW_StPt_Sch_EZ!$B$4:$B$27,0),MATCH(Schedules_8760!$F1222,DHW_StPt_Sch_EZ!$C$3:$I$3,0)),"F","C")</f>
        <v>53.333333333333329</v>
      </c>
      <c r="M1222" s="34">
        <f>CONVERT(INDEX(DHW_StPt_Sch_EZ!$C$31:$I$54,MATCH(Schedules_8760!$C1222,DHW_StPt_Sch_EZ!$B$31:$B$54,0),MATCH(Schedules_8760!$F1222,DHW_StPt_Sch_EZ!$C$30:$I$30,0)),"F","C")</f>
        <v>53.333333333333329</v>
      </c>
      <c r="N1222" s="12"/>
      <c r="O1222" s="12"/>
      <c r="P1222" s="12"/>
    </row>
    <row r="1223" spans="1:16" x14ac:dyDescent="0.25">
      <c r="A1223" s="35">
        <v>1222</v>
      </c>
      <c r="B1223" s="89">
        <v>51.875</v>
      </c>
      <c r="C1223" s="35">
        <f t="shared" si="95"/>
        <v>22</v>
      </c>
      <c r="D1223" s="35">
        <f t="shared" si="98"/>
        <v>51</v>
      </c>
      <c r="E1223" s="35">
        <f t="shared" si="99"/>
        <v>2</v>
      </c>
      <c r="F1223" s="35" t="str">
        <f t="shared" si="96"/>
        <v>Monday</v>
      </c>
      <c r="G1223" s="35">
        <f t="shared" si="97"/>
        <v>2</v>
      </c>
      <c r="H1223" s="34">
        <f>CONVERT(INDEX(Htg_StPt_Sch_EZ!$C$4:$I$27,MATCH(Schedules_8760!$C1223,Htg_StPt_Sch_EZ!$B$4:$B$27,0),MATCH(Schedules_8760!$F1223,Htg_StPt_Sch_EZ!$C$3:$I$3,0)),"F","C")</f>
        <v>20.555555555555554</v>
      </c>
      <c r="I1223" s="34">
        <f>CONVERT(INDEX(Htg_StPt_Sch_EZ!$C$31:$I$54,MATCH(Schedules_8760!$C1223,Htg_StPt_Sch_EZ!$B$31:$B$54,0),MATCH(Schedules_8760!$F1223,Htg_StPt_Sch_EZ!$C$30:$I$30,0)),"F","C")</f>
        <v>19.444444444444443</v>
      </c>
      <c r="J1223" s="34">
        <f>CONVERT(INDEX(Clg_StPt_Sch_EZ!$C$4:$I$27,MATCH(Schedules_8760!$C1223,Clg_StPt_Sch_EZ!$B$4:$B$27,0),MATCH(Schedules_8760!$F1223,Clg_StPt_Sch_EZ!$C$3:$I$3,0)),"F","C")</f>
        <v>25.555555555555554</v>
      </c>
      <c r="K1223" s="34">
        <f>CONVERT(INDEX(Clg_StPt_Sch_EZ!$C$31:$I$54,MATCH(Schedules_8760!$C1223,Clg_StPt_Sch_EZ!$B$31:$B$54,0),MATCH(Schedules_8760!$F1223,Clg_StPt_Sch_EZ!$C$30:$I$30,0)),"F","C")</f>
        <v>28.333333333333332</v>
      </c>
      <c r="L1223" s="34">
        <f>CONVERT(INDEX(DHW_StPt_Sch_EZ!$C$4:$I$27,MATCH(Schedules_8760!$C1223,DHW_StPt_Sch_EZ!$B$4:$B$27,0),MATCH(Schedules_8760!$F1223,DHW_StPt_Sch_EZ!$C$3:$I$3,0)),"F","C")</f>
        <v>53.333333333333329</v>
      </c>
      <c r="M1223" s="34">
        <f>CONVERT(INDEX(DHW_StPt_Sch_EZ!$C$31:$I$54,MATCH(Schedules_8760!$C1223,DHW_StPt_Sch_EZ!$B$31:$B$54,0),MATCH(Schedules_8760!$F1223,DHW_StPt_Sch_EZ!$C$30:$I$30,0)),"F","C")</f>
        <v>53.333333333333329</v>
      </c>
      <c r="N1223" s="12"/>
      <c r="O1223" s="12"/>
      <c r="P1223" s="12"/>
    </row>
    <row r="1224" spans="1:16" x14ac:dyDescent="0.25">
      <c r="A1224" s="35">
        <v>1223</v>
      </c>
      <c r="B1224" s="89">
        <v>51.916666666666657</v>
      </c>
      <c r="C1224" s="35">
        <f t="shared" si="95"/>
        <v>23</v>
      </c>
      <c r="D1224" s="35">
        <f t="shared" si="98"/>
        <v>51</v>
      </c>
      <c r="E1224" s="35">
        <f t="shared" si="99"/>
        <v>2</v>
      </c>
      <c r="F1224" s="35" t="str">
        <f t="shared" si="96"/>
        <v>Monday</v>
      </c>
      <c r="G1224" s="35">
        <f t="shared" si="97"/>
        <v>2</v>
      </c>
      <c r="H1224" s="34">
        <f>CONVERT(INDEX(Htg_StPt_Sch_EZ!$C$4:$I$27,MATCH(Schedules_8760!$C1224,Htg_StPt_Sch_EZ!$B$4:$B$27,0),MATCH(Schedules_8760!$F1224,Htg_StPt_Sch_EZ!$C$3:$I$3,0)),"F","C")</f>
        <v>20.555555555555554</v>
      </c>
      <c r="I1224" s="34">
        <f>CONVERT(INDEX(Htg_StPt_Sch_EZ!$C$31:$I$54,MATCH(Schedules_8760!$C1224,Htg_StPt_Sch_EZ!$B$31:$B$54,0),MATCH(Schedules_8760!$F1224,Htg_StPt_Sch_EZ!$C$30:$I$30,0)),"F","C")</f>
        <v>19.444444444444443</v>
      </c>
      <c r="J1224" s="34">
        <f>CONVERT(INDEX(Clg_StPt_Sch_EZ!$C$4:$I$27,MATCH(Schedules_8760!$C1224,Clg_StPt_Sch_EZ!$B$4:$B$27,0),MATCH(Schedules_8760!$F1224,Clg_StPt_Sch_EZ!$C$3:$I$3,0)),"F","C")</f>
        <v>25.555555555555554</v>
      </c>
      <c r="K1224" s="34">
        <f>CONVERT(INDEX(Clg_StPt_Sch_EZ!$C$31:$I$54,MATCH(Schedules_8760!$C1224,Clg_StPt_Sch_EZ!$B$31:$B$54,0),MATCH(Schedules_8760!$F1224,Clg_StPt_Sch_EZ!$C$30:$I$30,0)),"F","C")</f>
        <v>28.333333333333332</v>
      </c>
      <c r="L1224" s="34">
        <f>CONVERT(INDEX(DHW_StPt_Sch_EZ!$C$4:$I$27,MATCH(Schedules_8760!$C1224,DHW_StPt_Sch_EZ!$B$4:$B$27,0),MATCH(Schedules_8760!$F1224,DHW_StPt_Sch_EZ!$C$3:$I$3,0)),"F","C")</f>
        <v>53.333333333333329</v>
      </c>
      <c r="M1224" s="34">
        <f>CONVERT(INDEX(DHW_StPt_Sch_EZ!$C$31:$I$54,MATCH(Schedules_8760!$C1224,DHW_StPt_Sch_EZ!$B$31:$B$54,0),MATCH(Schedules_8760!$F1224,DHW_StPt_Sch_EZ!$C$30:$I$30,0)),"F","C")</f>
        <v>53.333333333333329</v>
      </c>
      <c r="N1224" s="12"/>
      <c r="O1224" s="12"/>
      <c r="P1224" s="12"/>
    </row>
    <row r="1225" spans="1:16" x14ac:dyDescent="0.25">
      <c r="A1225" s="35">
        <v>1224</v>
      </c>
      <c r="B1225" s="89">
        <v>51.958333333333343</v>
      </c>
      <c r="C1225" s="35">
        <f t="shared" si="95"/>
        <v>24</v>
      </c>
      <c r="D1225" s="35">
        <f t="shared" si="98"/>
        <v>51</v>
      </c>
      <c r="E1225" s="35">
        <f t="shared" si="99"/>
        <v>2</v>
      </c>
      <c r="F1225" s="35" t="str">
        <f t="shared" si="96"/>
        <v>Monday</v>
      </c>
      <c r="G1225" s="35">
        <f t="shared" si="97"/>
        <v>2</v>
      </c>
      <c r="H1225" s="34">
        <f>CONVERT(INDEX(Htg_StPt_Sch_EZ!$C$4:$I$27,MATCH(Schedules_8760!$C1225,Htg_StPt_Sch_EZ!$B$4:$B$27,0),MATCH(Schedules_8760!$F1225,Htg_StPt_Sch_EZ!$C$3:$I$3,0)),"F","C")</f>
        <v>20.555555555555554</v>
      </c>
      <c r="I1225" s="34">
        <f>CONVERT(INDEX(Htg_StPt_Sch_EZ!$C$31:$I$54,MATCH(Schedules_8760!$C1225,Htg_StPt_Sch_EZ!$B$31:$B$54,0),MATCH(Schedules_8760!$F1225,Htg_StPt_Sch_EZ!$C$30:$I$30,0)),"F","C")</f>
        <v>19.444444444444443</v>
      </c>
      <c r="J1225" s="34">
        <f>CONVERT(INDEX(Clg_StPt_Sch_EZ!$C$4:$I$27,MATCH(Schedules_8760!$C1225,Clg_StPt_Sch_EZ!$B$4:$B$27,0),MATCH(Schedules_8760!$F1225,Clg_StPt_Sch_EZ!$C$3:$I$3,0)),"F","C")</f>
        <v>25.555555555555554</v>
      </c>
      <c r="K1225" s="34">
        <f>CONVERT(INDEX(Clg_StPt_Sch_EZ!$C$31:$I$54,MATCH(Schedules_8760!$C1225,Clg_StPt_Sch_EZ!$B$31:$B$54,0),MATCH(Schedules_8760!$F1225,Clg_StPt_Sch_EZ!$C$30:$I$30,0)),"F","C")</f>
        <v>28.333333333333332</v>
      </c>
      <c r="L1225" s="34">
        <f>CONVERT(INDEX(DHW_StPt_Sch_EZ!$C$4:$I$27,MATCH(Schedules_8760!$C1225,DHW_StPt_Sch_EZ!$B$4:$B$27,0),MATCH(Schedules_8760!$F1225,DHW_StPt_Sch_EZ!$C$3:$I$3,0)),"F","C")</f>
        <v>53.333333333333329</v>
      </c>
      <c r="M1225" s="34">
        <f>CONVERT(INDEX(DHW_StPt_Sch_EZ!$C$31:$I$54,MATCH(Schedules_8760!$C1225,DHW_StPt_Sch_EZ!$B$31:$B$54,0),MATCH(Schedules_8760!$F1225,DHW_StPt_Sch_EZ!$C$30:$I$30,0)),"F","C")</f>
        <v>53.333333333333329</v>
      </c>
      <c r="N1225" s="12"/>
      <c r="O1225" s="12"/>
      <c r="P1225" s="12"/>
    </row>
    <row r="1226" spans="1:16" x14ac:dyDescent="0.25">
      <c r="A1226" s="35">
        <v>1225</v>
      </c>
      <c r="B1226" s="89">
        <v>52</v>
      </c>
      <c r="C1226" s="35">
        <f t="shared" si="95"/>
        <v>1</v>
      </c>
      <c r="D1226" s="35">
        <f t="shared" si="98"/>
        <v>52</v>
      </c>
      <c r="E1226" s="35">
        <f t="shared" si="99"/>
        <v>3</v>
      </c>
      <c r="F1226" s="35" t="str">
        <f t="shared" si="96"/>
        <v>Tuesday</v>
      </c>
      <c r="G1226" s="35">
        <f t="shared" si="97"/>
        <v>2</v>
      </c>
      <c r="H1226" s="34">
        <f>CONVERT(INDEX(Htg_StPt_Sch_EZ!$C$4:$I$27,MATCH(Schedules_8760!$C1226,Htg_StPt_Sch_EZ!$B$4:$B$27,0),MATCH(Schedules_8760!$F1226,Htg_StPt_Sch_EZ!$C$3:$I$3,0)),"F","C")</f>
        <v>20.555555555555554</v>
      </c>
      <c r="I1226" s="34">
        <f>CONVERT(INDEX(Htg_StPt_Sch_EZ!$C$31:$I$54,MATCH(Schedules_8760!$C1226,Htg_StPt_Sch_EZ!$B$31:$B$54,0),MATCH(Schedules_8760!$F1226,Htg_StPt_Sch_EZ!$C$30:$I$30,0)),"F","C")</f>
        <v>19.444444444444443</v>
      </c>
      <c r="J1226" s="34">
        <f>CONVERT(INDEX(Clg_StPt_Sch_EZ!$C$4:$I$27,MATCH(Schedules_8760!$C1226,Clg_StPt_Sch_EZ!$B$4:$B$27,0),MATCH(Schedules_8760!$F1226,Clg_StPt_Sch_EZ!$C$3:$I$3,0)),"F","C")</f>
        <v>25.555555555555554</v>
      </c>
      <c r="K1226" s="34">
        <f>CONVERT(INDEX(Clg_StPt_Sch_EZ!$C$31:$I$54,MATCH(Schedules_8760!$C1226,Clg_StPt_Sch_EZ!$B$31:$B$54,0),MATCH(Schedules_8760!$F1226,Clg_StPt_Sch_EZ!$C$30:$I$30,0)),"F","C")</f>
        <v>28.333333333333332</v>
      </c>
      <c r="L1226" s="34">
        <f>CONVERT(INDEX(DHW_StPt_Sch_EZ!$C$4:$I$27,MATCH(Schedules_8760!$C1226,DHW_StPt_Sch_EZ!$B$4:$B$27,0),MATCH(Schedules_8760!$F1226,DHW_StPt_Sch_EZ!$C$3:$I$3,0)),"F","C")</f>
        <v>53.333333333333329</v>
      </c>
      <c r="M1226" s="34">
        <f>CONVERT(INDEX(DHW_StPt_Sch_EZ!$C$31:$I$54,MATCH(Schedules_8760!$C1226,DHW_StPt_Sch_EZ!$B$31:$B$54,0),MATCH(Schedules_8760!$F1226,DHW_StPt_Sch_EZ!$C$30:$I$30,0)),"F","C")</f>
        <v>53.333333333333329</v>
      </c>
      <c r="N1226" s="12"/>
      <c r="O1226" s="12"/>
      <c r="P1226" s="12"/>
    </row>
    <row r="1227" spans="1:16" x14ac:dyDescent="0.25">
      <c r="A1227" s="35">
        <v>1226</v>
      </c>
      <c r="B1227" s="89">
        <v>52.041666666666657</v>
      </c>
      <c r="C1227" s="35">
        <f t="shared" si="95"/>
        <v>2</v>
      </c>
      <c r="D1227" s="35">
        <f t="shared" si="98"/>
        <v>52</v>
      </c>
      <c r="E1227" s="35">
        <f t="shared" si="99"/>
        <v>3</v>
      </c>
      <c r="F1227" s="35" t="str">
        <f t="shared" si="96"/>
        <v>Tuesday</v>
      </c>
      <c r="G1227" s="35">
        <f t="shared" si="97"/>
        <v>2</v>
      </c>
      <c r="H1227" s="34">
        <f>CONVERT(INDEX(Htg_StPt_Sch_EZ!$C$4:$I$27,MATCH(Schedules_8760!$C1227,Htg_StPt_Sch_EZ!$B$4:$B$27,0),MATCH(Schedules_8760!$F1227,Htg_StPt_Sch_EZ!$C$3:$I$3,0)),"F","C")</f>
        <v>20.555555555555554</v>
      </c>
      <c r="I1227" s="34">
        <f>CONVERT(INDEX(Htg_StPt_Sch_EZ!$C$31:$I$54,MATCH(Schedules_8760!$C1227,Htg_StPt_Sch_EZ!$B$31:$B$54,0),MATCH(Schedules_8760!$F1227,Htg_StPt_Sch_EZ!$C$30:$I$30,0)),"F","C")</f>
        <v>19.444444444444443</v>
      </c>
      <c r="J1227" s="34">
        <f>CONVERT(INDEX(Clg_StPt_Sch_EZ!$C$4:$I$27,MATCH(Schedules_8760!$C1227,Clg_StPt_Sch_EZ!$B$4:$B$27,0),MATCH(Schedules_8760!$F1227,Clg_StPt_Sch_EZ!$C$3:$I$3,0)),"F","C")</f>
        <v>25.555555555555554</v>
      </c>
      <c r="K1227" s="34">
        <f>CONVERT(INDEX(Clg_StPt_Sch_EZ!$C$31:$I$54,MATCH(Schedules_8760!$C1227,Clg_StPt_Sch_EZ!$B$31:$B$54,0),MATCH(Schedules_8760!$F1227,Clg_StPt_Sch_EZ!$C$30:$I$30,0)),"F","C")</f>
        <v>28.333333333333332</v>
      </c>
      <c r="L1227" s="34">
        <f>CONVERT(INDEX(DHW_StPt_Sch_EZ!$C$4:$I$27,MATCH(Schedules_8760!$C1227,DHW_StPt_Sch_EZ!$B$4:$B$27,0),MATCH(Schedules_8760!$F1227,DHW_StPt_Sch_EZ!$C$3:$I$3,0)),"F","C")</f>
        <v>53.333333333333329</v>
      </c>
      <c r="M1227" s="34">
        <f>CONVERT(INDEX(DHW_StPt_Sch_EZ!$C$31:$I$54,MATCH(Schedules_8760!$C1227,DHW_StPt_Sch_EZ!$B$31:$B$54,0),MATCH(Schedules_8760!$F1227,DHW_StPt_Sch_EZ!$C$30:$I$30,0)),"F","C")</f>
        <v>53.333333333333329</v>
      </c>
      <c r="N1227" s="12"/>
      <c r="O1227" s="12"/>
      <c r="P1227" s="12"/>
    </row>
    <row r="1228" spans="1:16" x14ac:dyDescent="0.25">
      <c r="A1228" s="35">
        <v>1227</v>
      </c>
      <c r="B1228" s="89">
        <v>52.083333333333343</v>
      </c>
      <c r="C1228" s="35">
        <f t="shared" si="95"/>
        <v>3</v>
      </c>
      <c r="D1228" s="35">
        <f t="shared" si="98"/>
        <v>52</v>
      </c>
      <c r="E1228" s="35">
        <f t="shared" si="99"/>
        <v>3</v>
      </c>
      <c r="F1228" s="35" t="str">
        <f t="shared" si="96"/>
        <v>Tuesday</v>
      </c>
      <c r="G1228" s="35">
        <f t="shared" si="97"/>
        <v>2</v>
      </c>
      <c r="H1228" s="34">
        <f>CONVERT(INDEX(Htg_StPt_Sch_EZ!$C$4:$I$27,MATCH(Schedules_8760!$C1228,Htg_StPt_Sch_EZ!$B$4:$B$27,0),MATCH(Schedules_8760!$F1228,Htg_StPt_Sch_EZ!$C$3:$I$3,0)),"F","C")</f>
        <v>20.555555555555554</v>
      </c>
      <c r="I1228" s="34">
        <f>CONVERT(INDEX(Htg_StPt_Sch_EZ!$C$31:$I$54,MATCH(Schedules_8760!$C1228,Htg_StPt_Sch_EZ!$B$31:$B$54,0),MATCH(Schedules_8760!$F1228,Htg_StPt_Sch_EZ!$C$30:$I$30,0)),"F","C")</f>
        <v>19.444444444444443</v>
      </c>
      <c r="J1228" s="34">
        <f>CONVERT(INDEX(Clg_StPt_Sch_EZ!$C$4:$I$27,MATCH(Schedules_8760!$C1228,Clg_StPt_Sch_EZ!$B$4:$B$27,0),MATCH(Schedules_8760!$F1228,Clg_StPt_Sch_EZ!$C$3:$I$3,0)),"F","C")</f>
        <v>25.555555555555554</v>
      </c>
      <c r="K1228" s="34">
        <f>CONVERT(INDEX(Clg_StPt_Sch_EZ!$C$31:$I$54,MATCH(Schedules_8760!$C1228,Clg_StPt_Sch_EZ!$B$31:$B$54,0),MATCH(Schedules_8760!$F1228,Clg_StPt_Sch_EZ!$C$30:$I$30,0)),"F","C")</f>
        <v>28.333333333333332</v>
      </c>
      <c r="L1228" s="34">
        <f>CONVERT(INDEX(DHW_StPt_Sch_EZ!$C$4:$I$27,MATCH(Schedules_8760!$C1228,DHW_StPt_Sch_EZ!$B$4:$B$27,0),MATCH(Schedules_8760!$F1228,DHW_StPt_Sch_EZ!$C$3:$I$3,0)),"F","C")</f>
        <v>53.333333333333329</v>
      </c>
      <c r="M1228" s="34">
        <f>CONVERT(INDEX(DHW_StPt_Sch_EZ!$C$31:$I$54,MATCH(Schedules_8760!$C1228,DHW_StPt_Sch_EZ!$B$31:$B$54,0),MATCH(Schedules_8760!$F1228,DHW_StPt_Sch_EZ!$C$30:$I$30,0)),"F","C")</f>
        <v>53.333333333333329</v>
      </c>
      <c r="N1228" s="12"/>
      <c r="O1228" s="12"/>
      <c r="P1228" s="12"/>
    </row>
    <row r="1229" spans="1:16" x14ac:dyDescent="0.25">
      <c r="A1229" s="35">
        <v>1228</v>
      </c>
      <c r="B1229" s="89">
        <v>52.125</v>
      </c>
      <c r="C1229" s="35">
        <f t="shared" si="95"/>
        <v>4</v>
      </c>
      <c r="D1229" s="35">
        <f t="shared" si="98"/>
        <v>52</v>
      </c>
      <c r="E1229" s="35">
        <f t="shared" si="99"/>
        <v>3</v>
      </c>
      <c r="F1229" s="35" t="str">
        <f t="shared" si="96"/>
        <v>Tuesday</v>
      </c>
      <c r="G1229" s="35">
        <f t="shared" si="97"/>
        <v>2</v>
      </c>
      <c r="H1229" s="34">
        <f>CONVERT(INDEX(Htg_StPt_Sch_EZ!$C$4:$I$27,MATCH(Schedules_8760!$C1229,Htg_StPt_Sch_EZ!$B$4:$B$27,0),MATCH(Schedules_8760!$F1229,Htg_StPt_Sch_EZ!$C$3:$I$3,0)),"F","C")</f>
        <v>20.555555555555554</v>
      </c>
      <c r="I1229" s="34">
        <f>CONVERT(INDEX(Htg_StPt_Sch_EZ!$C$31:$I$54,MATCH(Schedules_8760!$C1229,Htg_StPt_Sch_EZ!$B$31:$B$54,0),MATCH(Schedules_8760!$F1229,Htg_StPt_Sch_EZ!$C$30:$I$30,0)),"F","C")</f>
        <v>19.444444444444443</v>
      </c>
      <c r="J1229" s="34">
        <f>CONVERT(INDEX(Clg_StPt_Sch_EZ!$C$4:$I$27,MATCH(Schedules_8760!$C1229,Clg_StPt_Sch_EZ!$B$4:$B$27,0),MATCH(Schedules_8760!$F1229,Clg_StPt_Sch_EZ!$C$3:$I$3,0)),"F","C")</f>
        <v>25.555555555555554</v>
      </c>
      <c r="K1229" s="34">
        <f>CONVERT(INDEX(Clg_StPt_Sch_EZ!$C$31:$I$54,MATCH(Schedules_8760!$C1229,Clg_StPt_Sch_EZ!$B$31:$B$54,0),MATCH(Schedules_8760!$F1229,Clg_StPt_Sch_EZ!$C$30:$I$30,0)),"F","C")</f>
        <v>28.333333333333332</v>
      </c>
      <c r="L1229" s="34">
        <f>CONVERT(INDEX(DHW_StPt_Sch_EZ!$C$4:$I$27,MATCH(Schedules_8760!$C1229,DHW_StPt_Sch_EZ!$B$4:$B$27,0),MATCH(Schedules_8760!$F1229,DHW_StPt_Sch_EZ!$C$3:$I$3,0)),"F","C")</f>
        <v>53.333333333333329</v>
      </c>
      <c r="M1229" s="34">
        <f>CONVERT(INDEX(DHW_StPt_Sch_EZ!$C$31:$I$54,MATCH(Schedules_8760!$C1229,DHW_StPt_Sch_EZ!$B$31:$B$54,0),MATCH(Schedules_8760!$F1229,DHW_StPt_Sch_EZ!$C$30:$I$30,0)),"F","C")</f>
        <v>53.333333333333329</v>
      </c>
      <c r="N1229" s="12"/>
      <c r="O1229" s="12"/>
      <c r="P1229" s="12"/>
    </row>
    <row r="1230" spans="1:16" x14ac:dyDescent="0.25">
      <c r="A1230" s="35">
        <v>1229</v>
      </c>
      <c r="B1230" s="89">
        <v>52.166666666666657</v>
      </c>
      <c r="C1230" s="35">
        <f t="shared" si="95"/>
        <v>5</v>
      </c>
      <c r="D1230" s="35">
        <f t="shared" si="98"/>
        <v>52</v>
      </c>
      <c r="E1230" s="35">
        <f t="shared" si="99"/>
        <v>3</v>
      </c>
      <c r="F1230" s="35" t="str">
        <f t="shared" si="96"/>
        <v>Tuesday</v>
      </c>
      <c r="G1230" s="35">
        <f t="shared" si="97"/>
        <v>2</v>
      </c>
      <c r="H1230" s="34">
        <f>CONVERT(INDEX(Htg_StPt_Sch_EZ!$C$4:$I$27,MATCH(Schedules_8760!$C1230,Htg_StPt_Sch_EZ!$B$4:$B$27,0),MATCH(Schedules_8760!$F1230,Htg_StPt_Sch_EZ!$C$3:$I$3,0)),"F","C")</f>
        <v>20.555555555555554</v>
      </c>
      <c r="I1230" s="34">
        <f>CONVERT(INDEX(Htg_StPt_Sch_EZ!$C$31:$I$54,MATCH(Schedules_8760!$C1230,Htg_StPt_Sch_EZ!$B$31:$B$54,0),MATCH(Schedules_8760!$F1230,Htg_StPt_Sch_EZ!$C$30:$I$30,0)),"F","C")</f>
        <v>19.444444444444443</v>
      </c>
      <c r="J1230" s="34">
        <f>CONVERT(INDEX(Clg_StPt_Sch_EZ!$C$4:$I$27,MATCH(Schedules_8760!$C1230,Clg_StPt_Sch_EZ!$B$4:$B$27,0),MATCH(Schedules_8760!$F1230,Clg_StPt_Sch_EZ!$C$3:$I$3,0)),"F","C")</f>
        <v>25.555555555555554</v>
      </c>
      <c r="K1230" s="34">
        <f>CONVERT(INDEX(Clg_StPt_Sch_EZ!$C$31:$I$54,MATCH(Schedules_8760!$C1230,Clg_StPt_Sch_EZ!$B$31:$B$54,0),MATCH(Schedules_8760!$F1230,Clg_StPt_Sch_EZ!$C$30:$I$30,0)),"F","C")</f>
        <v>28.333333333333332</v>
      </c>
      <c r="L1230" s="34">
        <f>CONVERT(INDEX(DHW_StPt_Sch_EZ!$C$4:$I$27,MATCH(Schedules_8760!$C1230,DHW_StPt_Sch_EZ!$B$4:$B$27,0),MATCH(Schedules_8760!$F1230,DHW_StPt_Sch_EZ!$C$3:$I$3,0)),"F","C")</f>
        <v>53.333333333333329</v>
      </c>
      <c r="M1230" s="34">
        <f>CONVERT(INDEX(DHW_StPt_Sch_EZ!$C$31:$I$54,MATCH(Schedules_8760!$C1230,DHW_StPt_Sch_EZ!$B$31:$B$54,0),MATCH(Schedules_8760!$F1230,DHW_StPt_Sch_EZ!$C$30:$I$30,0)),"F","C")</f>
        <v>53.333333333333329</v>
      </c>
      <c r="N1230" s="12"/>
      <c r="O1230" s="12"/>
      <c r="P1230" s="12"/>
    </row>
    <row r="1231" spans="1:16" x14ac:dyDescent="0.25">
      <c r="A1231" s="35">
        <v>1230</v>
      </c>
      <c r="B1231" s="89">
        <v>52.208333333333343</v>
      </c>
      <c r="C1231" s="35">
        <f t="shared" si="95"/>
        <v>6</v>
      </c>
      <c r="D1231" s="35">
        <f t="shared" si="98"/>
        <v>52</v>
      </c>
      <c r="E1231" s="35">
        <f t="shared" si="99"/>
        <v>3</v>
      </c>
      <c r="F1231" s="35" t="str">
        <f t="shared" si="96"/>
        <v>Tuesday</v>
      </c>
      <c r="G1231" s="35">
        <f t="shared" si="97"/>
        <v>2</v>
      </c>
      <c r="H1231" s="34">
        <f>CONVERT(INDEX(Htg_StPt_Sch_EZ!$C$4:$I$27,MATCH(Schedules_8760!$C1231,Htg_StPt_Sch_EZ!$B$4:$B$27,0),MATCH(Schedules_8760!$F1231,Htg_StPt_Sch_EZ!$C$3:$I$3,0)),"F","C")</f>
        <v>20.555555555555554</v>
      </c>
      <c r="I1231" s="34">
        <f>CONVERT(INDEX(Htg_StPt_Sch_EZ!$C$31:$I$54,MATCH(Schedules_8760!$C1231,Htg_StPt_Sch_EZ!$B$31:$B$54,0),MATCH(Schedules_8760!$F1231,Htg_StPt_Sch_EZ!$C$30:$I$30,0)),"F","C")</f>
        <v>19.444444444444443</v>
      </c>
      <c r="J1231" s="34">
        <f>CONVERT(INDEX(Clg_StPt_Sch_EZ!$C$4:$I$27,MATCH(Schedules_8760!$C1231,Clg_StPt_Sch_EZ!$B$4:$B$27,0),MATCH(Schedules_8760!$F1231,Clg_StPt_Sch_EZ!$C$3:$I$3,0)),"F","C")</f>
        <v>25.555555555555554</v>
      </c>
      <c r="K1231" s="34">
        <f>CONVERT(INDEX(Clg_StPt_Sch_EZ!$C$31:$I$54,MATCH(Schedules_8760!$C1231,Clg_StPt_Sch_EZ!$B$31:$B$54,0),MATCH(Schedules_8760!$F1231,Clg_StPt_Sch_EZ!$C$30:$I$30,0)),"F","C")</f>
        <v>28.333333333333332</v>
      </c>
      <c r="L1231" s="34">
        <f>CONVERT(INDEX(DHW_StPt_Sch_EZ!$C$4:$I$27,MATCH(Schedules_8760!$C1231,DHW_StPt_Sch_EZ!$B$4:$B$27,0),MATCH(Schedules_8760!$F1231,DHW_StPt_Sch_EZ!$C$3:$I$3,0)),"F","C")</f>
        <v>53.333333333333329</v>
      </c>
      <c r="M1231" s="34">
        <f>CONVERT(INDEX(DHW_StPt_Sch_EZ!$C$31:$I$54,MATCH(Schedules_8760!$C1231,DHW_StPt_Sch_EZ!$B$31:$B$54,0),MATCH(Schedules_8760!$F1231,DHW_StPt_Sch_EZ!$C$30:$I$30,0)),"F","C")</f>
        <v>53.333333333333329</v>
      </c>
      <c r="N1231" s="12"/>
      <c r="O1231" s="12"/>
      <c r="P1231" s="12"/>
    </row>
    <row r="1232" spans="1:16" x14ac:dyDescent="0.25">
      <c r="A1232" s="35">
        <v>1231</v>
      </c>
      <c r="B1232" s="89">
        <v>52.25</v>
      </c>
      <c r="C1232" s="35">
        <f t="shared" si="95"/>
        <v>7</v>
      </c>
      <c r="D1232" s="35">
        <f t="shared" si="98"/>
        <v>52</v>
      </c>
      <c r="E1232" s="35">
        <f t="shared" si="99"/>
        <v>3</v>
      </c>
      <c r="F1232" s="35" t="str">
        <f t="shared" si="96"/>
        <v>Tuesday</v>
      </c>
      <c r="G1232" s="35">
        <f t="shared" si="97"/>
        <v>2</v>
      </c>
      <c r="H1232" s="34">
        <f>CONVERT(INDEX(Htg_StPt_Sch_EZ!$C$4:$I$27,MATCH(Schedules_8760!$C1232,Htg_StPt_Sch_EZ!$B$4:$B$27,0),MATCH(Schedules_8760!$F1232,Htg_StPt_Sch_EZ!$C$3:$I$3,0)),"F","C")</f>
        <v>20.555555555555554</v>
      </c>
      <c r="I1232" s="34">
        <f>CONVERT(INDEX(Htg_StPt_Sch_EZ!$C$31:$I$54,MATCH(Schedules_8760!$C1232,Htg_StPt_Sch_EZ!$B$31:$B$54,0),MATCH(Schedules_8760!$F1232,Htg_StPt_Sch_EZ!$C$30:$I$30,0)),"F","C")</f>
        <v>19.444444444444443</v>
      </c>
      <c r="J1232" s="34">
        <f>CONVERT(INDEX(Clg_StPt_Sch_EZ!$C$4:$I$27,MATCH(Schedules_8760!$C1232,Clg_StPt_Sch_EZ!$B$4:$B$27,0),MATCH(Schedules_8760!$F1232,Clg_StPt_Sch_EZ!$C$3:$I$3,0)),"F","C")</f>
        <v>25.555555555555554</v>
      </c>
      <c r="K1232" s="34">
        <f>CONVERT(INDEX(Clg_StPt_Sch_EZ!$C$31:$I$54,MATCH(Schedules_8760!$C1232,Clg_StPt_Sch_EZ!$B$31:$B$54,0),MATCH(Schedules_8760!$F1232,Clg_StPt_Sch_EZ!$C$30:$I$30,0)),"F","C")</f>
        <v>28.333333333333332</v>
      </c>
      <c r="L1232" s="34">
        <f>CONVERT(INDEX(DHW_StPt_Sch_EZ!$C$4:$I$27,MATCH(Schedules_8760!$C1232,DHW_StPt_Sch_EZ!$B$4:$B$27,0),MATCH(Schedules_8760!$F1232,DHW_StPt_Sch_EZ!$C$3:$I$3,0)),"F","C")</f>
        <v>53.333333333333329</v>
      </c>
      <c r="M1232" s="34">
        <f>CONVERT(INDEX(DHW_StPt_Sch_EZ!$C$31:$I$54,MATCH(Schedules_8760!$C1232,DHW_StPt_Sch_EZ!$B$31:$B$54,0),MATCH(Schedules_8760!$F1232,DHW_StPt_Sch_EZ!$C$30:$I$30,0)),"F","C")</f>
        <v>53.333333333333329</v>
      </c>
      <c r="N1232" s="12"/>
      <c r="O1232" s="12"/>
      <c r="P1232" s="12"/>
    </row>
    <row r="1233" spans="1:16" x14ac:dyDescent="0.25">
      <c r="A1233" s="35">
        <v>1232</v>
      </c>
      <c r="B1233" s="89">
        <v>52.291666666666657</v>
      </c>
      <c r="C1233" s="35">
        <f t="shared" si="95"/>
        <v>8</v>
      </c>
      <c r="D1233" s="35">
        <f t="shared" si="98"/>
        <v>52</v>
      </c>
      <c r="E1233" s="35">
        <f t="shared" si="99"/>
        <v>3</v>
      </c>
      <c r="F1233" s="35" t="str">
        <f t="shared" si="96"/>
        <v>Tuesday</v>
      </c>
      <c r="G1233" s="35">
        <f t="shared" si="97"/>
        <v>2</v>
      </c>
      <c r="H1233" s="34">
        <f>CONVERT(INDEX(Htg_StPt_Sch_EZ!$C$4:$I$27,MATCH(Schedules_8760!$C1233,Htg_StPt_Sch_EZ!$B$4:$B$27,0),MATCH(Schedules_8760!$F1233,Htg_StPt_Sch_EZ!$C$3:$I$3,0)),"F","C")</f>
        <v>20.555555555555554</v>
      </c>
      <c r="I1233" s="34">
        <f>CONVERT(INDEX(Htg_StPt_Sch_EZ!$C$31:$I$54,MATCH(Schedules_8760!$C1233,Htg_StPt_Sch_EZ!$B$31:$B$54,0),MATCH(Schedules_8760!$F1233,Htg_StPt_Sch_EZ!$C$30:$I$30,0)),"F","C")</f>
        <v>19.444444444444443</v>
      </c>
      <c r="J1233" s="34">
        <f>CONVERT(INDEX(Clg_StPt_Sch_EZ!$C$4:$I$27,MATCH(Schedules_8760!$C1233,Clg_StPt_Sch_EZ!$B$4:$B$27,0),MATCH(Schedules_8760!$F1233,Clg_StPt_Sch_EZ!$C$3:$I$3,0)),"F","C")</f>
        <v>25.555555555555554</v>
      </c>
      <c r="K1233" s="34">
        <f>CONVERT(INDEX(Clg_StPt_Sch_EZ!$C$31:$I$54,MATCH(Schedules_8760!$C1233,Clg_StPt_Sch_EZ!$B$31:$B$54,0),MATCH(Schedules_8760!$F1233,Clg_StPt_Sch_EZ!$C$30:$I$30,0)),"F","C")</f>
        <v>25</v>
      </c>
      <c r="L1233" s="34">
        <f>CONVERT(INDEX(DHW_StPt_Sch_EZ!$C$4:$I$27,MATCH(Schedules_8760!$C1233,DHW_StPt_Sch_EZ!$B$4:$B$27,0),MATCH(Schedules_8760!$F1233,DHW_StPt_Sch_EZ!$C$3:$I$3,0)),"F","C")</f>
        <v>53.333333333333329</v>
      </c>
      <c r="M1233" s="34">
        <f>CONVERT(INDEX(DHW_StPt_Sch_EZ!$C$31:$I$54,MATCH(Schedules_8760!$C1233,DHW_StPt_Sch_EZ!$B$31:$B$54,0),MATCH(Schedules_8760!$F1233,DHW_StPt_Sch_EZ!$C$30:$I$30,0)),"F","C")</f>
        <v>53.333333333333329</v>
      </c>
      <c r="N1233" s="12"/>
      <c r="O1233" s="12"/>
      <c r="P1233" s="12"/>
    </row>
    <row r="1234" spans="1:16" x14ac:dyDescent="0.25">
      <c r="A1234" s="35">
        <v>1233</v>
      </c>
      <c r="B1234" s="89">
        <v>52.333333333333343</v>
      </c>
      <c r="C1234" s="35">
        <f t="shared" si="95"/>
        <v>9</v>
      </c>
      <c r="D1234" s="35">
        <f t="shared" si="98"/>
        <v>52</v>
      </c>
      <c r="E1234" s="35">
        <f t="shared" si="99"/>
        <v>3</v>
      </c>
      <c r="F1234" s="35" t="str">
        <f t="shared" si="96"/>
        <v>Tuesday</v>
      </c>
      <c r="G1234" s="35">
        <f t="shared" si="97"/>
        <v>2</v>
      </c>
      <c r="H1234" s="34">
        <f>CONVERT(INDEX(Htg_StPt_Sch_EZ!$C$4:$I$27,MATCH(Schedules_8760!$C1234,Htg_StPt_Sch_EZ!$B$4:$B$27,0),MATCH(Schedules_8760!$F1234,Htg_StPt_Sch_EZ!$C$3:$I$3,0)),"F","C")</f>
        <v>20.555555555555554</v>
      </c>
      <c r="I1234" s="34">
        <f>CONVERT(INDEX(Htg_StPt_Sch_EZ!$C$31:$I$54,MATCH(Schedules_8760!$C1234,Htg_StPt_Sch_EZ!$B$31:$B$54,0),MATCH(Schedules_8760!$F1234,Htg_StPt_Sch_EZ!$C$30:$I$30,0)),"F","C")</f>
        <v>19.444444444444443</v>
      </c>
      <c r="J1234" s="34">
        <f>CONVERT(INDEX(Clg_StPt_Sch_EZ!$C$4:$I$27,MATCH(Schedules_8760!$C1234,Clg_StPt_Sch_EZ!$B$4:$B$27,0),MATCH(Schedules_8760!$F1234,Clg_StPt_Sch_EZ!$C$3:$I$3,0)),"F","C")</f>
        <v>25.555555555555554</v>
      </c>
      <c r="K1234" s="34">
        <f>CONVERT(INDEX(Clg_StPt_Sch_EZ!$C$31:$I$54,MATCH(Schedules_8760!$C1234,Clg_StPt_Sch_EZ!$B$31:$B$54,0),MATCH(Schedules_8760!$F1234,Clg_StPt_Sch_EZ!$C$30:$I$30,0)),"F","C")</f>
        <v>25</v>
      </c>
      <c r="L1234" s="34">
        <f>CONVERT(INDEX(DHW_StPt_Sch_EZ!$C$4:$I$27,MATCH(Schedules_8760!$C1234,DHW_StPt_Sch_EZ!$B$4:$B$27,0),MATCH(Schedules_8760!$F1234,DHW_StPt_Sch_EZ!$C$3:$I$3,0)),"F","C")</f>
        <v>53.333333333333329</v>
      </c>
      <c r="M1234" s="34">
        <f>CONVERT(INDEX(DHW_StPt_Sch_EZ!$C$31:$I$54,MATCH(Schedules_8760!$C1234,DHW_StPt_Sch_EZ!$B$31:$B$54,0),MATCH(Schedules_8760!$F1234,DHW_StPt_Sch_EZ!$C$30:$I$30,0)),"F","C")</f>
        <v>53.333333333333329</v>
      </c>
      <c r="N1234" s="12"/>
      <c r="O1234" s="12"/>
      <c r="P1234" s="12"/>
    </row>
    <row r="1235" spans="1:16" x14ac:dyDescent="0.25">
      <c r="A1235" s="35">
        <v>1234</v>
      </c>
      <c r="B1235" s="89">
        <v>52.375</v>
      </c>
      <c r="C1235" s="35">
        <f t="shared" si="95"/>
        <v>10</v>
      </c>
      <c r="D1235" s="35">
        <f t="shared" si="98"/>
        <v>52</v>
      </c>
      <c r="E1235" s="35">
        <f t="shared" si="99"/>
        <v>3</v>
      </c>
      <c r="F1235" s="35" t="str">
        <f t="shared" si="96"/>
        <v>Tuesday</v>
      </c>
      <c r="G1235" s="35">
        <f t="shared" si="97"/>
        <v>2</v>
      </c>
      <c r="H1235" s="34">
        <f>CONVERT(INDEX(Htg_StPt_Sch_EZ!$C$4:$I$27,MATCH(Schedules_8760!$C1235,Htg_StPt_Sch_EZ!$B$4:$B$27,0),MATCH(Schedules_8760!$F1235,Htg_StPt_Sch_EZ!$C$3:$I$3,0)),"F","C")</f>
        <v>20.555555555555554</v>
      </c>
      <c r="I1235" s="34">
        <f>CONVERT(INDEX(Htg_StPt_Sch_EZ!$C$31:$I$54,MATCH(Schedules_8760!$C1235,Htg_StPt_Sch_EZ!$B$31:$B$54,0),MATCH(Schedules_8760!$F1235,Htg_StPt_Sch_EZ!$C$30:$I$30,0)),"F","C")</f>
        <v>19.444444444444443</v>
      </c>
      <c r="J1235" s="34">
        <f>CONVERT(INDEX(Clg_StPt_Sch_EZ!$C$4:$I$27,MATCH(Schedules_8760!$C1235,Clg_StPt_Sch_EZ!$B$4:$B$27,0),MATCH(Schedules_8760!$F1235,Clg_StPt_Sch_EZ!$C$3:$I$3,0)),"F","C")</f>
        <v>25.555555555555554</v>
      </c>
      <c r="K1235" s="34">
        <f>CONVERT(INDEX(Clg_StPt_Sch_EZ!$C$31:$I$54,MATCH(Schedules_8760!$C1235,Clg_StPt_Sch_EZ!$B$31:$B$54,0),MATCH(Schedules_8760!$F1235,Clg_StPt_Sch_EZ!$C$30:$I$30,0)),"F","C")</f>
        <v>25</v>
      </c>
      <c r="L1235" s="34">
        <f>CONVERT(INDEX(DHW_StPt_Sch_EZ!$C$4:$I$27,MATCH(Schedules_8760!$C1235,DHW_StPt_Sch_EZ!$B$4:$B$27,0),MATCH(Schedules_8760!$F1235,DHW_StPt_Sch_EZ!$C$3:$I$3,0)),"F","C")</f>
        <v>53.333333333333329</v>
      </c>
      <c r="M1235" s="34">
        <f>CONVERT(INDEX(DHW_StPt_Sch_EZ!$C$31:$I$54,MATCH(Schedules_8760!$C1235,DHW_StPt_Sch_EZ!$B$31:$B$54,0),MATCH(Schedules_8760!$F1235,DHW_StPt_Sch_EZ!$C$30:$I$30,0)),"F","C")</f>
        <v>53.333333333333329</v>
      </c>
      <c r="N1235" s="12"/>
      <c r="O1235" s="12"/>
      <c r="P1235" s="12"/>
    </row>
    <row r="1236" spans="1:16" x14ac:dyDescent="0.25">
      <c r="A1236" s="35">
        <v>1235</v>
      </c>
      <c r="B1236" s="89">
        <v>52.416666666666657</v>
      </c>
      <c r="C1236" s="35">
        <f t="shared" si="95"/>
        <v>11</v>
      </c>
      <c r="D1236" s="35">
        <f t="shared" si="98"/>
        <v>52</v>
      </c>
      <c r="E1236" s="35">
        <f t="shared" si="99"/>
        <v>3</v>
      </c>
      <c r="F1236" s="35" t="str">
        <f t="shared" si="96"/>
        <v>Tuesday</v>
      </c>
      <c r="G1236" s="35">
        <f t="shared" si="97"/>
        <v>2</v>
      </c>
      <c r="H1236" s="34">
        <f>CONVERT(INDEX(Htg_StPt_Sch_EZ!$C$4:$I$27,MATCH(Schedules_8760!$C1236,Htg_StPt_Sch_EZ!$B$4:$B$27,0),MATCH(Schedules_8760!$F1236,Htg_StPt_Sch_EZ!$C$3:$I$3,0)),"F","C")</f>
        <v>20.555555555555554</v>
      </c>
      <c r="I1236" s="34">
        <f>CONVERT(INDEX(Htg_StPt_Sch_EZ!$C$31:$I$54,MATCH(Schedules_8760!$C1236,Htg_StPt_Sch_EZ!$B$31:$B$54,0),MATCH(Schedules_8760!$F1236,Htg_StPt_Sch_EZ!$C$30:$I$30,0)),"F","C")</f>
        <v>19.444444444444443</v>
      </c>
      <c r="J1236" s="34">
        <f>CONVERT(INDEX(Clg_StPt_Sch_EZ!$C$4:$I$27,MATCH(Schedules_8760!$C1236,Clg_StPt_Sch_EZ!$B$4:$B$27,0),MATCH(Schedules_8760!$F1236,Clg_StPt_Sch_EZ!$C$3:$I$3,0)),"F","C")</f>
        <v>25.555555555555554</v>
      </c>
      <c r="K1236" s="34">
        <f>CONVERT(INDEX(Clg_StPt_Sch_EZ!$C$31:$I$54,MATCH(Schedules_8760!$C1236,Clg_StPt_Sch_EZ!$B$31:$B$54,0),MATCH(Schedules_8760!$F1236,Clg_StPt_Sch_EZ!$C$30:$I$30,0)),"F","C")</f>
        <v>25</v>
      </c>
      <c r="L1236" s="34">
        <f>CONVERT(INDEX(DHW_StPt_Sch_EZ!$C$4:$I$27,MATCH(Schedules_8760!$C1236,DHW_StPt_Sch_EZ!$B$4:$B$27,0),MATCH(Schedules_8760!$F1236,DHW_StPt_Sch_EZ!$C$3:$I$3,0)),"F","C")</f>
        <v>53.333333333333329</v>
      </c>
      <c r="M1236" s="34">
        <f>CONVERT(INDEX(DHW_StPt_Sch_EZ!$C$31:$I$54,MATCH(Schedules_8760!$C1236,DHW_StPt_Sch_EZ!$B$31:$B$54,0),MATCH(Schedules_8760!$F1236,DHW_StPt_Sch_EZ!$C$30:$I$30,0)),"F","C")</f>
        <v>53.333333333333329</v>
      </c>
      <c r="N1236" s="12"/>
      <c r="O1236" s="12"/>
      <c r="P1236" s="12"/>
    </row>
    <row r="1237" spans="1:16" x14ac:dyDescent="0.25">
      <c r="A1237" s="35">
        <v>1236</v>
      </c>
      <c r="B1237" s="89">
        <v>52.458333333333343</v>
      </c>
      <c r="C1237" s="35">
        <f t="shared" si="95"/>
        <v>12</v>
      </c>
      <c r="D1237" s="35">
        <f t="shared" si="98"/>
        <v>52</v>
      </c>
      <c r="E1237" s="35">
        <f t="shared" si="99"/>
        <v>3</v>
      </c>
      <c r="F1237" s="35" t="str">
        <f t="shared" si="96"/>
        <v>Tuesday</v>
      </c>
      <c r="G1237" s="35">
        <f t="shared" si="97"/>
        <v>2</v>
      </c>
      <c r="H1237" s="34">
        <f>CONVERT(INDEX(Htg_StPt_Sch_EZ!$C$4:$I$27,MATCH(Schedules_8760!$C1237,Htg_StPt_Sch_EZ!$B$4:$B$27,0),MATCH(Schedules_8760!$F1237,Htg_StPt_Sch_EZ!$C$3:$I$3,0)),"F","C")</f>
        <v>20.555555555555554</v>
      </c>
      <c r="I1237" s="34">
        <f>CONVERT(INDEX(Htg_StPt_Sch_EZ!$C$31:$I$54,MATCH(Schedules_8760!$C1237,Htg_StPt_Sch_EZ!$B$31:$B$54,0),MATCH(Schedules_8760!$F1237,Htg_StPt_Sch_EZ!$C$30:$I$30,0)),"F","C")</f>
        <v>19.444444444444443</v>
      </c>
      <c r="J1237" s="34">
        <f>CONVERT(INDEX(Clg_StPt_Sch_EZ!$C$4:$I$27,MATCH(Schedules_8760!$C1237,Clg_StPt_Sch_EZ!$B$4:$B$27,0),MATCH(Schedules_8760!$F1237,Clg_StPt_Sch_EZ!$C$3:$I$3,0)),"F","C")</f>
        <v>25.555555555555554</v>
      </c>
      <c r="K1237" s="34">
        <f>CONVERT(INDEX(Clg_StPt_Sch_EZ!$C$31:$I$54,MATCH(Schedules_8760!$C1237,Clg_StPt_Sch_EZ!$B$31:$B$54,0),MATCH(Schedules_8760!$F1237,Clg_StPt_Sch_EZ!$C$30:$I$30,0)),"F","C")</f>
        <v>25</v>
      </c>
      <c r="L1237" s="34">
        <f>CONVERT(INDEX(DHW_StPt_Sch_EZ!$C$4:$I$27,MATCH(Schedules_8760!$C1237,DHW_StPt_Sch_EZ!$B$4:$B$27,0),MATCH(Schedules_8760!$F1237,DHW_StPt_Sch_EZ!$C$3:$I$3,0)),"F","C")</f>
        <v>53.333333333333329</v>
      </c>
      <c r="M1237" s="34">
        <f>CONVERT(INDEX(DHW_StPt_Sch_EZ!$C$31:$I$54,MATCH(Schedules_8760!$C1237,DHW_StPt_Sch_EZ!$B$31:$B$54,0),MATCH(Schedules_8760!$F1237,DHW_StPt_Sch_EZ!$C$30:$I$30,0)),"F","C")</f>
        <v>53.333333333333329</v>
      </c>
      <c r="N1237" s="12"/>
      <c r="O1237" s="12"/>
      <c r="P1237" s="12"/>
    </row>
    <row r="1238" spans="1:16" x14ac:dyDescent="0.25">
      <c r="A1238" s="35">
        <v>1237</v>
      </c>
      <c r="B1238" s="89">
        <v>52.5</v>
      </c>
      <c r="C1238" s="35">
        <f t="shared" si="95"/>
        <v>13</v>
      </c>
      <c r="D1238" s="35">
        <f t="shared" si="98"/>
        <v>52</v>
      </c>
      <c r="E1238" s="35">
        <f t="shared" si="99"/>
        <v>3</v>
      </c>
      <c r="F1238" s="35" t="str">
        <f t="shared" si="96"/>
        <v>Tuesday</v>
      </c>
      <c r="G1238" s="35">
        <f t="shared" si="97"/>
        <v>2</v>
      </c>
      <c r="H1238" s="34">
        <f>CONVERT(INDEX(Htg_StPt_Sch_EZ!$C$4:$I$27,MATCH(Schedules_8760!$C1238,Htg_StPt_Sch_EZ!$B$4:$B$27,0),MATCH(Schedules_8760!$F1238,Htg_StPt_Sch_EZ!$C$3:$I$3,0)),"F","C")</f>
        <v>20.555555555555554</v>
      </c>
      <c r="I1238" s="34">
        <f>CONVERT(INDEX(Htg_StPt_Sch_EZ!$C$31:$I$54,MATCH(Schedules_8760!$C1238,Htg_StPt_Sch_EZ!$B$31:$B$54,0),MATCH(Schedules_8760!$F1238,Htg_StPt_Sch_EZ!$C$30:$I$30,0)),"F","C")</f>
        <v>19.444444444444443</v>
      </c>
      <c r="J1238" s="34">
        <f>CONVERT(INDEX(Clg_StPt_Sch_EZ!$C$4:$I$27,MATCH(Schedules_8760!$C1238,Clg_StPt_Sch_EZ!$B$4:$B$27,0),MATCH(Schedules_8760!$F1238,Clg_StPt_Sch_EZ!$C$3:$I$3,0)),"F","C")</f>
        <v>25.555555555555554</v>
      </c>
      <c r="K1238" s="34">
        <f>CONVERT(INDEX(Clg_StPt_Sch_EZ!$C$31:$I$54,MATCH(Schedules_8760!$C1238,Clg_StPt_Sch_EZ!$B$31:$B$54,0),MATCH(Schedules_8760!$F1238,Clg_StPt_Sch_EZ!$C$30:$I$30,0)),"F","C")</f>
        <v>25</v>
      </c>
      <c r="L1238" s="34">
        <f>CONVERT(INDEX(DHW_StPt_Sch_EZ!$C$4:$I$27,MATCH(Schedules_8760!$C1238,DHW_StPt_Sch_EZ!$B$4:$B$27,0),MATCH(Schedules_8760!$F1238,DHW_StPt_Sch_EZ!$C$3:$I$3,0)),"F","C")</f>
        <v>53.333333333333329</v>
      </c>
      <c r="M1238" s="34">
        <f>CONVERT(INDEX(DHW_StPt_Sch_EZ!$C$31:$I$54,MATCH(Schedules_8760!$C1238,DHW_StPt_Sch_EZ!$B$31:$B$54,0),MATCH(Schedules_8760!$F1238,DHW_StPt_Sch_EZ!$C$30:$I$30,0)),"F","C")</f>
        <v>53.333333333333329</v>
      </c>
      <c r="N1238" s="12"/>
      <c r="O1238" s="12"/>
      <c r="P1238" s="12"/>
    </row>
    <row r="1239" spans="1:16" x14ac:dyDescent="0.25">
      <c r="A1239" s="35">
        <v>1238</v>
      </c>
      <c r="B1239" s="89">
        <v>52.541666666666657</v>
      </c>
      <c r="C1239" s="35">
        <f t="shared" si="95"/>
        <v>14</v>
      </c>
      <c r="D1239" s="35">
        <f t="shared" si="98"/>
        <v>52</v>
      </c>
      <c r="E1239" s="35">
        <f t="shared" si="99"/>
        <v>3</v>
      </c>
      <c r="F1239" s="35" t="str">
        <f t="shared" si="96"/>
        <v>Tuesday</v>
      </c>
      <c r="G1239" s="35">
        <f t="shared" si="97"/>
        <v>2</v>
      </c>
      <c r="H1239" s="34">
        <f>CONVERT(INDEX(Htg_StPt_Sch_EZ!$C$4:$I$27,MATCH(Schedules_8760!$C1239,Htg_StPt_Sch_EZ!$B$4:$B$27,0),MATCH(Schedules_8760!$F1239,Htg_StPt_Sch_EZ!$C$3:$I$3,0)),"F","C")</f>
        <v>20.555555555555554</v>
      </c>
      <c r="I1239" s="34">
        <f>CONVERT(INDEX(Htg_StPt_Sch_EZ!$C$31:$I$54,MATCH(Schedules_8760!$C1239,Htg_StPt_Sch_EZ!$B$31:$B$54,0),MATCH(Schedules_8760!$F1239,Htg_StPt_Sch_EZ!$C$30:$I$30,0)),"F","C")</f>
        <v>19.444444444444443</v>
      </c>
      <c r="J1239" s="34">
        <f>CONVERT(INDEX(Clg_StPt_Sch_EZ!$C$4:$I$27,MATCH(Schedules_8760!$C1239,Clg_StPt_Sch_EZ!$B$4:$B$27,0),MATCH(Schedules_8760!$F1239,Clg_StPt_Sch_EZ!$C$3:$I$3,0)),"F","C")</f>
        <v>25.555555555555554</v>
      </c>
      <c r="K1239" s="34">
        <f>CONVERT(INDEX(Clg_StPt_Sch_EZ!$C$31:$I$54,MATCH(Schedules_8760!$C1239,Clg_StPt_Sch_EZ!$B$31:$B$54,0),MATCH(Schedules_8760!$F1239,Clg_StPt_Sch_EZ!$C$30:$I$30,0)),"F","C")</f>
        <v>25</v>
      </c>
      <c r="L1239" s="34">
        <f>CONVERT(INDEX(DHW_StPt_Sch_EZ!$C$4:$I$27,MATCH(Schedules_8760!$C1239,DHW_StPt_Sch_EZ!$B$4:$B$27,0),MATCH(Schedules_8760!$F1239,DHW_StPt_Sch_EZ!$C$3:$I$3,0)),"F","C")</f>
        <v>53.333333333333329</v>
      </c>
      <c r="M1239" s="34">
        <f>CONVERT(INDEX(DHW_StPt_Sch_EZ!$C$31:$I$54,MATCH(Schedules_8760!$C1239,DHW_StPt_Sch_EZ!$B$31:$B$54,0),MATCH(Schedules_8760!$F1239,DHW_StPt_Sch_EZ!$C$30:$I$30,0)),"F","C")</f>
        <v>53.333333333333329</v>
      </c>
      <c r="N1239" s="12"/>
      <c r="O1239" s="12"/>
      <c r="P1239" s="12"/>
    </row>
    <row r="1240" spans="1:16" x14ac:dyDescent="0.25">
      <c r="A1240" s="35">
        <v>1239</v>
      </c>
      <c r="B1240" s="89">
        <v>52.583333333333343</v>
      </c>
      <c r="C1240" s="35">
        <f t="shared" si="95"/>
        <v>15</v>
      </c>
      <c r="D1240" s="35">
        <f t="shared" si="98"/>
        <v>52</v>
      </c>
      <c r="E1240" s="35">
        <f t="shared" si="99"/>
        <v>3</v>
      </c>
      <c r="F1240" s="35" t="str">
        <f t="shared" si="96"/>
        <v>Tuesday</v>
      </c>
      <c r="G1240" s="35">
        <f t="shared" si="97"/>
        <v>2</v>
      </c>
      <c r="H1240" s="34">
        <f>CONVERT(INDEX(Htg_StPt_Sch_EZ!$C$4:$I$27,MATCH(Schedules_8760!$C1240,Htg_StPt_Sch_EZ!$B$4:$B$27,0),MATCH(Schedules_8760!$F1240,Htg_StPt_Sch_EZ!$C$3:$I$3,0)),"F","C")</f>
        <v>20.555555555555554</v>
      </c>
      <c r="I1240" s="34">
        <f>CONVERT(INDEX(Htg_StPt_Sch_EZ!$C$31:$I$54,MATCH(Schedules_8760!$C1240,Htg_StPt_Sch_EZ!$B$31:$B$54,0),MATCH(Schedules_8760!$F1240,Htg_StPt_Sch_EZ!$C$30:$I$30,0)),"F","C")</f>
        <v>21.111111111111111</v>
      </c>
      <c r="J1240" s="34">
        <f>CONVERT(INDEX(Clg_StPt_Sch_EZ!$C$4:$I$27,MATCH(Schedules_8760!$C1240,Clg_StPt_Sch_EZ!$B$4:$B$27,0),MATCH(Schedules_8760!$F1240,Clg_StPt_Sch_EZ!$C$3:$I$3,0)),"F","C")</f>
        <v>25.555555555555554</v>
      </c>
      <c r="K1240" s="34">
        <f>CONVERT(INDEX(Clg_StPt_Sch_EZ!$C$31:$I$54,MATCH(Schedules_8760!$C1240,Clg_StPt_Sch_EZ!$B$31:$B$54,0),MATCH(Schedules_8760!$F1240,Clg_StPt_Sch_EZ!$C$30:$I$30,0)),"F","C")</f>
        <v>25</v>
      </c>
      <c r="L1240" s="34">
        <f>CONVERT(INDEX(DHW_StPt_Sch_EZ!$C$4:$I$27,MATCH(Schedules_8760!$C1240,DHW_StPt_Sch_EZ!$B$4:$B$27,0),MATCH(Schedules_8760!$F1240,DHW_StPt_Sch_EZ!$C$3:$I$3,0)),"F","C")</f>
        <v>53.333333333333329</v>
      </c>
      <c r="M1240" s="34">
        <f>CONVERT(INDEX(DHW_StPt_Sch_EZ!$C$31:$I$54,MATCH(Schedules_8760!$C1240,DHW_StPt_Sch_EZ!$B$31:$B$54,0),MATCH(Schedules_8760!$F1240,DHW_StPt_Sch_EZ!$C$30:$I$30,0)),"F","C")</f>
        <v>53.333333333333329</v>
      </c>
      <c r="N1240" s="12"/>
      <c r="O1240" s="12"/>
      <c r="P1240" s="12"/>
    </row>
    <row r="1241" spans="1:16" x14ac:dyDescent="0.25">
      <c r="A1241" s="35">
        <v>1240</v>
      </c>
      <c r="B1241" s="89">
        <v>52.625</v>
      </c>
      <c r="C1241" s="35">
        <f t="shared" si="95"/>
        <v>16</v>
      </c>
      <c r="D1241" s="35">
        <f t="shared" si="98"/>
        <v>52</v>
      </c>
      <c r="E1241" s="35">
        <f t="shared" si="99"/>
        <v>3</v>
      </c>
      <c r="F1241" s="35" t="str">
        <f t="shared" si="96"/>
        <v>Tuesday</v>
      </c>
      <c r="G1241" s="35">
        <f t="shared" si="97"/>
        <v>2</v>
      </c>
      <c r="H1241" s="34">
        <f>CONVERT(INDEX(Htg_StPt_Sch_EZ!$C$4:$I$27,MATCH(Schedules_8760!$C1241,Htg_StPt_Sch_EZ!$B$4:$B$27,0),MATCH(Schedules_8760!$F1241,Htg_StPt_Sch_EZ!$C$3:$I$3,0)),"F","C")</f>
        <v>20.555555555555554</v>
      </c>
      <c r="I1241" s="34">
        <f>CONVERT(INDEX(Htg_StPt_Sch_EZ!$C$31:$I$54,MATCH(Schedules_8760!$C1241,Htg_StPt_Sch_EZ!$B$31:$B$54,0),MATCH(Schedules_8760!$F1241,Htg_StPt_Sch_EZ!$C$30:$I$30,0)),"F","C")</f>
        <v>21.111111111111111</v>
      </c>
      <c r="J1241" s="34">
        <f>CONVERT(INDEX(Clg_StPt_Sch_EZ!$C$4:$I$27,MATCH(Schedules_8760!$C1241,Clg_StPt_Sch_EZ!$B$4:$B$27,0),MATCH(Schedules_8760!$F1241,Clg_StPt_Sch_EZ!$C$3:$I$3,0)),"F","C")</f>
        <v>25.555555555555554</v>
      </c>
      <c r="K1241" s="34">
        <f>CONVERT(INDEX(Clg_StPt_Sch_EZ!$C$31:$I$54,MATCH(Schedules_8760!$C1241,Clg_StPt_Sch_EZ!$B$31:$B$54,0),MATCH(Schedules_8760!$F1241,Clg_StPt_Sch_EZ!$C$30:$I$30,0)),"F","C")</f>
        <v>25</v>
      </c>
      <c r="L1241" s="34">
        <f>CONVERT(INDEX(DHW_StPt_Sch_EZ!$C$4:$I$27,MATCH(Schedules_8760!$C1241,DHW_StPt_Sch_EZ!$B$4:$B$27,0),MATCH(Schedules_8760!$F1241,DHW_StPt_Sch_EZ!$C$3:$I$3,0)),"F","C")</f>
        <v>53.333333333333329</v>
      </c>
      <c r="M1241" s="34">
        <f>CONVERT(INDEX(DHW_StPt_Sch_EZ!$C$31:$I$54,MATCH(Schedules_8760!$C1241,DHW_StPt_Sch_EZ!$B$31:$B$54,0),MATCH(Schedules_8760!$F1241,DHW_StPt_Sch_EZ!$C$30:$I$30,0)),"F","C")</f>
        <v>53.333333333333329</v>
      </c>
      <c r="N1241" s="12"/>
      <c r="O1241" s="12"/>
      <c r="P1241" s="12"/>
    </row>
    <row r="1242" spans="1:16" x14ac:dyDescent="0.25">
      <c r="A1242" s="35">
        <v>1241</v>
      </c>
      <c r="B1242" s="89">
        <v>52.666666666666657</v>
      </c>
      <c r="C1242" s="35">
        <f t="shared" si="95"/>
        <v>17</v>
      </c>
      <c r="D1242" s="35">
        <f t="shared" si="98"/>
        <v>52</v>
      </c>
      <c r="E1242" s="35">
        <f t="shared" si="99"/>
        <v>3</v>
      </c>
      <c r="F1242" s="35" t="str">
        <f t="shared" si="96"/>
        <v>Tuesday</v>
      </c>
      <c r="G1242" s="35">
        <f t="shared" si="97"/>
        <v>2</v>
      </c>
      <c r="H1242" s="34">
        <f>CONVERT(INDEX(Htg_StPt_Sch_EZ!$C$4:$I$27,MATCH(Schedules_8760!$C1242,Htg_StPt_Sch_EZ!$B$4:$B$27,0),MATCH(Schedules_8760!$F1242,Htg_StPt_Sch_EZ!$C$3:$I$3,0)),"F","C")</f>
        <v>20.555555555555554</v>
      </c>
      <c r="I1242" s="34">
        <f>CONVERT(INDEX(Htg_StPt_Sch_EZ!$C$31:$I$54,MATCH(Schedules_8760!$C1242,Htg_StPt_Sch_EZ!$B$31:$B$54,0),MATCH(Schedules_8760!$F1242,Htg_StPt_Sch_EZ!$C$30:$I$30,0)),"F","C")</f>
        <v>17.777777777777779</v>
      </c>
      <c r="J1242" s="34">
        <f>CONVERT(INDEX(Clg_StPt_Sch_EZ!$C$4:$I$27,MATCH(Schedules_8760!$C1242,Clg_StPt_Sch_EZ!$B$4:$B$27,0),MATCH(Schedules_8760!$F1242,Clg_StPt_Sch_EZ!$C$3:$I$3,0)),"F","C")</f>
        <v>25.555555555555554</v>
      </c>
      <c r="K1242" s="34">
        <f>CONVERT(INDEX(Clg_StPt_Sch_EZ!$C$31:$I$54,MATCH(Schedules_8760!$C1242,Clg_StPt_Sch_EZ!$B$31:$B$54,0),MATCH(Schedules_8760!$F1242,Clg_StPt_Sch_EZ!$C$30:$I$30,0)),"F","C")</f>
        <v>25</v>
      </c>
      <c r="L1242" s="34">
        <f>CONVERT(INDEX(DHW_StPt_Sch_EZ!$C$4:$I$27,MATCH(Schedules_8760!$C1242,DHW_StPt_Sch_EZ!$B$4:$B$27,0),MATCH(Schedules_8760!$F1242,DHW_StPt_Sch_EZ!$C$3:$I$3,0)),"F","C")</f>
        <v>53.333333333333329</v>
      </c>
      <c r="M1242" s="34">
        <f>CONVERT(INDEX(DHW_StPt_Sch_EZ!$C$31:$I$54,MATCH(Schedules_8760!$C1242,DHW_StPt_Sch_EZ!$B$31:$B$54,0),MATCH(Schedules_8760!$F1242,DHW_StPt_Sch_EZ!$C$30:$I$30,0)),"F","C")</f>
        <v>53.333333333333329</v>
      </c>
      <c r="N1242" s="12"/>
      <c r="O1242" s="12"/>
      <c r="P1242" s="12"/>
    </row>
    <row r="1243" spans="1:16" x14ac:dyDescent="0.25">
      <c r="A1243" s="35">
        <v>1242</v>
      </c>
      <c r="B1243" s="89">
        <v>52.708333333333343</v>
      </c>
      <c r="C1243" s="35">
        <f t="shared" si="95"/>
        <v>18</v>
      </c>
      <c r="D1243" s="35">
        <f t="shared" si="98"/>
        <v>52</v>
      </c>
      <c r="E1243" s="35">
        <f t="shared" si="99"/>
        <v>3</v>
      </c>
      <c r="F1243" s="35" t="str">
        <f t="shared" si="96"/>
        <v>Tuesday</v>
      </c>
      <c r="G1243" s="35">
        <f t="shared" si="97"/>
        <v>2</v>
      </c>
      <c r="H1243" s="34">
        <f>CONVERT(INDEX(Htg_StPt_Sch_EZ!$C$4:$I$27,MATCH(Schedules_8760!$C1243,Htg_StPt_Sch_EZ!$B$4:$B$27,0),MATCH(Schedules_8760!$F1243,Htg_StPt_Sch_EZ!$C$3:$I$3,0)),"F","C")</f>
        <v>20.555555555555554</v>
      </c>
      <c r="I1243" s="34">
        <f>CONVERT(INDEX(Htg_StPt_Sch_EZ!$C$31:$I$54,MATCH(Schedules_8760!$C1243,Htg_StPt_Sch_EZ!$B$31:$B$54,0),MATCH(Schedules_8760!$F1243,Htg_StPt_Sch_EZ!$C$30:$I$30,0)),"F","C")</f>
        <v>17.777777777777779</v>
      </c>
      <c r="J1243" s="34">
        <f>CONVERT(INDEX(Clg_StPt_Sch_EZ!$C$4:$I$27,MATCH(Schedules_8760!$C1243,Clg_StPt_Sch_EZ!$B$4:$B$27,0),MATCH(Schedules_8760!$F1243,Clg_StPt_Sch_EZ!$C$3:$I$3,0)),"F","C")</f>
        <v>25.555555555555554</v>
      </c>
      <c r="K1243" s="34">
        <f>CONVERT(INDEX(Clg_StPt_Sch_EZ!$C$31:$I$54,MATCH(Schedules_8760!$C1243,Clg_StPt_Sch_EZ!$B$31:$B$54,0),MATCH(Schedules_8760!$F1243,Clg_StPt_Sch_EZ!$C$30:$I$30,0)),"F","C")</f>
        <v>28.333333333333332</v>
      </c>
      <c r="L1243" s="34">
        <f>CONVERT(INDEX(DHW_StPt_Sch_EZ!$C$4:$I$27,MATCH(Schedules_8760!$C1243,DHW_StPt_Sch_EZ!$B$4:$B$27,0),MATCH(Schedules_8760!$F1243,DHW_StPt_Sch_EZ!$C$3:$I$3,0)),"F","C")</f>
        <v>53.333333333333329</v>
      </c>
      <c r="M1243" s="34">
        <f>CONVERT(INDEX(DHW_StPt_Sch_EZ!$C$31:$I$54,MATCH(Schedules_8760!$C1243,DHW_StPt_Sch_EZ!$B$31:$B$54,0),MATCH(Schedules_8760!$F1243,DHW_StPt_Sch_EZ!$C$30:$I$30,0)),"F","C")</f>
        <v>53.333333333333329</v>
      </c>
      <c r="N1243" s="12"/>
      <c r="O1243" s="12"/>
      <c r="P1243" s="12"/>
    </row>
    <row r="1244" spans="1:16" x14ac:dyDescent="0.25">
      <c r="A1244" s="35">
        <v>1243</v>
      </c>
      <c r="B1244" s="89">
        <v>52.75</v>
      </c>
      <c r="C1244" s="35">
        <f t="shared" si="95"/>
        <v>19</v>
      </c>
      <c r="D1244" s="35">
        <f t="shared" si="98"/>
        <v>52</v>
      </c>
      <c r="E1244" s="35">
        <f t="shared" si="99"/>
        <v>3</v>
      </c>
      <c r="F1244" s="35" t="str">
        <f t="shared" si="96"/>
        <v>Tuesday</v>
      </c>
      <c r="G1244" s="35">
        <f t="shared" si="97"/>
        <v>2</v>
      </c>
      <c r="H1244" s="34">
        <f>CONVERT(INDEX(Htg_StPt_Sch_EZ!$C$4:$I$27,MATCH(Schedules_8760!$C1244,Htg_StPt_Sch_EZ!$B$4:$B$27,0),MATCH(Schedules_8760!$F1244,Htg_StPt_Sch_EZ!$C$3:$I$3,0)),"F","C")</f>
        <v>20.555555555555554</v>
      </c>
      <c r="I1244" s="34">
        <f>CONVERT(INDEX(Htg_StPt_Sch_EZ!$C$31:$I$54,MATCH(Schedules_8760!$C1244,Htg_StPt_Sch_EZ!$B$31:$B$54,0),MATCH(Schedules_8760!$F1244,Htg_StPt_Sch_EZ!$C$30:$I$30,0)),"F","C")</f>
        <v>18.333333333333332</v>
      </c>
      <c r="J1244" s="34">
        <f>CONVERT(INDEX(Clg_StPt_Sch_EZ!$C$4:$I$27,MATCH(Schedules_8760!$C1244,Clg_StPt_Sch_EZ!$B$4:$B$27,0),MATCH(Schedules_8760!$F1244,Clg_StPt_Sch_EZ!$C$3:$I$3,0)),"F","C")</f>
        <v>25.555555555555554</v>
      </c>
      <c r="K1244" s="34">
        <f>CONVERT(INDEX(Clg_StPt_Sch_EZ!$C$31:$I$54,MATCH(Schedules_8760!$C1244,Clg_StPt_Sch_EZ!$B$31:$B$54,0),MATCH(Schedules_8760!$F1244,Clg_StPt_Sch_EZ!$C$30:$I$30,0)),"F","C")</f>
        <v>28.333333333333332</v>
      </c>
      <c r="L1244" s="34">
        <f>CONVERT(INDEX(DHW_StPt_Sch_EZ!$C$4:$I$27,MATCH(Schedules_8760!$C1244,DHW_StPt_Sch_EZ!$B$4:$B$27,0),MATCH(Schedules_8760!$F1244,DHW_StPt_Sch_EZ!$C$3:$I$3,0)),"F","C")</f>
        <v>53.333333333333329</v>
      </c>
      <c r="M1244" s="34">
        <f>CONVERT(INDEX(DHW_StPt_Sch_EZ!$C$31:$I$54,MATCH(Schedules_8760!$C1244,DHW_StPt_Sch_EZ!$B$31:$B$54,0),MATCH(Schedules_8760!$F1244,DHW_StPt_Sch_EZ!$C$30:$I$30,0)),"F","C")</f>
        <v>53.333333333333329</v>
      </c>
      <c r="N1244" s="12"/>
      <c r="O1244" s="12"/>
      <c r="P1244" s="12"/>
    </row>
    <row r="1245" spans="1:16" x14ac:dyDescent="0.25">
      <c r="A1245" s="35">
        <v>1244</v>
      </c>
      <c r="B1245" s="89">
        <v>52.791666666666657</v>
      </c>
      <c r="C1245" s="35">
        <f t="shared" si="95"/>
        <v>20</v>
      </c>
      <c r="D1245" s="35">
        <f t="shared" si="98"/>
        <v>52</v>
      </c>
      <c r="E1245" s="35">
        <f t="shared" si="99"/>
        <v>3</v>
      </c>
      <c r="F1245" s="35" t="str">
        <f t="shared" si="96"/>
        <v>Tuesday</v>
      </c>
      <c r="G1245" s="35">
        <f t="shared" si="97"/>
        <v>2</v>
      </c>
      <c r="H1245" s="34">
        <f>CONVERT(INDEX(Htg_StPt_Sch_EZ!$C$4:$I$27,MATCH(Schedules_8760!$C1245,Htg_StPt_Sch_EZ!$B$4:$B$27,0),MATCH(Schedules_8760!$F1245,Htg_StPt_Sch_EZ!$C$3:$I$3,0)),"F","C")</f>
        <v>20.555555555555554</v>
      </c>
      <c r="I1245" s="34">
        <f>CONVERT(INDEX(Htg_StPt_Sch_EZ!$C$31:$I$54,MATCH(Schedules_8760!$C1245,Htg_StPt_Sch_EZ!$B$31:$B$54,0),MATCH(Schedules_8760!$F1245,Htg_StPt_Sch_EZ!$C$30:$I$30,0)),"F","C")</f>
        <v>18.888888888888889</v>
      </c>
      <c r="J1245" s="34">
        <f>CONVERT(INDEX(Clg_StPt_Sch_EZ!$C$4:$I$27,MATCH(Schedules_8760!$C1245,Clg_StPt_Sch_EZ!$B$4:$B$27,0),MATCH(Schedules_8760!$F1245,Clg_StPt_Sch_EZ!$C$3:$I$3,0)),"F","C")</f>
        <v>25.555555555555554</v>
      </c>
      <c r="K1245" s="34">
        <f>CONVERT(INDEX(Clg_StPt_Sch_EZ!$C$31:$I$54,MATCH(Schedules_8760!$C1245,Clg_StPt_Sch_EZ!$B$31:$B$54,0),MATCH(Schedules_8760!$F1245,Clg_StPt_Sch_EZ!$C$30:$I$30,0)),"F","C")</f>
        <v>28.333333333333332</v>
      </c>
      <c r="L1245" s="34">
        <f>CONVERT(INDEX(DHW_StPt_Sch_EZ!$C$4:$I$27,MATCH(Schedules_8760!$C1245,DHW_StPt_Sch_EZ!$B$4:$B$27,0),MATCH(Schedules_8760!$F1245,DHW_StPt_Sch_EZ!$C$3:$I$3,0)),"F","C")</f>
        <v>53.333333333333329</v>
      </c>
      <c r="M1245" s="34">
        <f>CONVERT(INDEX(DHW_StPt_Sch_EZ!$C$31:$I$54,MATCH(Schedules_8760!$C1245,DHW_StPt_Sch_EZ!$B$31:$B$54,0),MATCH(Schedules_8760!$F1245,DHW_StPt_Sch_EZ!$C$30:$I$30,0)),"F","C")</f>
        <v>53.333333333333329</v>
      </c>
      <c r="N1245" s="12"/>
      <c r="O1245" s="12"/>
      <c r="P1245" s="12"/>
    </row>
    <row r="1246" spans="1:16" x14ac:dyDescent="0.25">
      <c r="A1246" s="35">
        <v>1245</v>
      </c>
      <c r="B1246" s="89">
        <v>52.833333333333343</v>
      </c>
      <c r="C1246" s="35">
        <f t="shared" si="95"/>
        <v>21</v>
      </c>
      <c r="D1246" s="35">
        <f t="shared" si="98"/>
        <v>52</v>
      </c>
      <c r="E1246" s="35">
        <f t="shared" si="99"/>
        <v>3</v>
      </c>
      <c r="F1246" s="35" t="str">
        <f t="shared" si="96"/>
        <v>Tuesday</v>
      </c>
      <c r="G1246" s="35">
        <f t="shared" si="97"/>
        <v>2</v>
      </c>
      <c r="H1246" s="34">
        <f>CONVERT(INDEX(Htg_StPt_Sch_EZ!$C$4:$I$27,MATCH(Schedules_8760!$C1246,Htg_StPt_Sch_EZ!$B$4:$B$27,0),MATCH(Schedules_8760!$F1246,Htg_StPt_Sch_EZ!$C$3:$I$3,0)),"F","C")</f>
        <v>20.555555555555554</v>
      </c>
      <c r="I1246" s="34">
        <f>CONVERT(INDEX(Htg_StPt_Sch_EZ!$C$31:$I$54,MATCH(Schedules_8760!$C1246,Htg_StPt_Sch_EZ!$B$31:$B$54,0),MATCH(Schedules_8760!$F1246,Htg_StPt_Sch_EZ!$C$30:$I$30,0)),"F","C")</f>
        <v>19.444444444444443</v>
      </c>
      <c r="J1246" s="34">
        <f>CONVERT(INDEX(Clg_StPt_Sch_EZ!$C$4:$I$27,MATCH(Schedules_8760!$C1246,Clg_StPt_Sch_EZ!$B$4:$B$27,0),MATCH(Schedules_8760!$F1246,Clg_StPt_Sch_EZ!$C$3:$I$3,0)),"F","C")</f>
        <v>25.555555555555554</v>
      </c>
      <c r="K1246" s="34">
        <f>CONVERT(INDEX(Clg_StPt_Sch_EZ!$C$31:$I$54,MATCH(Schedules_8760!$C1246,Clg_StPt_Sch_EZ!$B$31:$B$54,0),MATCH(Schedules_8760!$F1246,Clg_StPt_Sch_EZ!$C$30:$I$30,0)),"F","C")</f>
        <v>28.333333333333332</v>
      </c>
      <c r="L1246" s="34">
        <f>CONVERT(INDEX(DHW_StPt_Sch_EZ!$C$4:$I$27,MATCH(Schedules_8760!$C1246,DHW_StPt_Sch_EZ!$B$4:$B$27,0),MATCH(Schedules_8760!$F1246,DHW_StPt_Sch_EZ!$C$3:$I$3,0)),"F","C")</f>
        <v>53.333333333333329</v>
      </c>
      <c r="M1246" s="34">
        <f>CONVERT(INDEX(DHW_StPt_Sch_EZ!$C$31:$I$54,MATCH(Schedules_8760!$C1246,DHW_StPt_Sch_EZ!$B$31:$B$54,0),MATCH(Schedules_8760!$F1246,DHW_StPt_Sch_EZ!$C$30:$I$30,0)),"F","C")</f>
        <v>53.333333333333329</v>
      </c>
      <c r="N1246" s="12"/>
      <c r="O1246" s="12"/>
      <c r="P1246" s="12"/>
    </row>
    <row r="1247" spans="1:16" x14ac:dyDescent="0.25">
      <c r="A1247" s="35">
        <v>1246</v>
      </c>
      <c r="B1247" s="89">
        <v>52.875</v>
      </c>
      <c r="C1247" s="35">
        <f t="shared" si="95"/>
        <v>22</v>
      </c>
      <c r="D1247" s="35">
        <f t="shared" si="98"/>
        <v>52</v>
      </c>
      <c r="E1247" s="35">
        <f t="shared" si="99"/>
        <v>3</v>
      </c>
      <c r="F1247" s="35" t="str">
        <f t="shared" si="96"/>
        <v>Tuesday</v>
      </c>
      <c r="G1247" s="35">
        <f t="shared" si="97"/>
        <v>2</v>
      </c>
      <c r="H1247" s="34">
        <f>CONVERT(INDEX(Htg_StPt_Sch_EZ!$C$4:$I$27,MATCH(Schedules_8760!$C1247,Htg_StPt_Sch_EZ!$B$4:$B$27,0),MATCH(Schedules_8760!$F1247,Htg_StPt_Sch_EZ!$C$3:$I$3,0)),"F","C")</f>
        <v>20.555555555555554</v>
      </c>
      <c r="I1247" s="34">
        <f>CONVERT(INDEX(Htg_StPt_Sch_EZ!$C$31:$I$54,MATCH(Schedules_8760!$C1247,Htg_StPt_Sch_EZ!$B$31:$B$54,0),MATCH(Schedules_8760!$F1247,Htg_StPt_Sch_EZ!$C$30:$I$30,0)),"F","C")</f>
        <v>19.444444444444443</v>
      </c>
      <c r="J1247" s="34">
        <f>CONVERT(INDEX(Clg_StPt_Sch_EZ!$C$4:$I$27,MATCH(Schedules_8760!$C1247,Clg_StPt_Sch_EZ!$B$4:$B$27,0),MATCH(Schedules_8760!$F1247,Clg_StPt_Sch_EZ!$C$3:$I$3,0)),"F","C")</f>
        <v>25.555555555555554</v>
      </c>
      <c r="K1247" s="34">
        <f>CONVERT(INDEX(Clg_StPt_Sch_EZ!$C$31:$I$54,MATCH(Schedules_8760!$C1247,Clg_StPt_Sch_EZ!$B$31:$B$54,0),MATCH(Schedules_8760!$F1247,Clg_StPt_Sch_EZ!$C$30:$I$30,0)),"F","C")</f>
        <v>28.333333333333332</v>
      </c>
      <c r="L1247" s="34">
        <f>CONVERT(INDEX(DHW_StPt_Sch_EZ!$C$4:$I$27,MATCH(Schedules_8760!$C1247,DHW_StPt_Sch_EZ!$B$4:$B$27,0),MATCH(Schedules_8760!$F1247,DHW_StPt_Sch_EZ!$C$3:$I$3,0)),"F","C")</f>
        <v>53.333333333333329</v>
      </c>
      <c r="M1247" s="34">
        <f>CONVERT(INDEX(DHW_StPt_Sch_EZ!$C$31:$I$54,MATCH(Schedules_8760!$C1247,DHW_StPt_Sch_EZ!$B$31:$B$54,0),MATCH(Schedules_8760!$F1247,DHW_StPt_Sch_EZ!$C$30:$I$30,0)),"F","C")</f>
        <v>53.333333333333329</v>
      </c>
      <c r="N1247" s="12"/>
      <c r="O1247" s="12"/>
      <c r="P1247" s="12"/>
    </row>
    <row r="1248" spans="1:16" x14ac:dyDescent="0.25">
      <c r="A1248" s="35">
        <v>1247</v>
      </c>
      <c r="B1248" s="89">
        <v>52.916666666666657</v>
      </c>
      <c r="C1248" s="35">
        <f t="shared" si="95"/>
        <v>23</v>
      </c>
      <c r="D1248" s="35">
        <f t="shared" si="98"/>
        <v>52</v>
      </c>
      <c r="E1248" s="35">
        <f t="shared" si="99"/>
        <v>3</v>
      </c>
      <c r="F1248" s="35" t="str">
        <f t="shared" si="96"/>
        <v>Tuesday</v>
      </c>
      <c r="G1248" s="35">
        <f t="shared" si="97"/>
        <v>2</v>
      </c>
      <c r="H1248" s="34">
        <f>CONVERT(INDEX(Htg_StPt_Sch_EZ!$C$4:$I$27,MATCH(Schedules_8760!$C1248,Htg_StPt_Sch_EZ!$B$4:$B$27,0),MATCH(Schedules_8760!$F1248,Htg_StPt_Sch_EZ!$C$3:$I$3,0)),"F","C")</f>
        <v>20.555555555555554</v>
      </c>
      <c r="I1248" s="34">
        <f>CONVERT(INDEX(Htg_StPt_Sch_EZ!$C$31:$I$54,MATCH(Schedules_8760!$C1248,Htg_StPt_Sch_EZ!$B$31:$B$54,0),MATCH(Schedules_8760!$F1248,Htg_StPt_Sch_EZ!$C$30:$I$30,0)),"F","C")</f>
        <v>19.444444444444443</v>
      </c>
      <c r="J1248" s="34">
        <f>CONVERT(INDEX(Clg_StPt_Sch_EZ!$C$4:$I$27,MATCH(Schedules_8760!$C1248,Clg_StPt_Sch_EZ!$B$4:$B$27,0),MATCH(Schedules_8760!$F1248,Clg_StPt_Sch_EZ!$C$3:$I$3,0)),"F","C")</f>
        <v>25.555555555555554</v>
      </c>
      <c r="K1248" s="34">
        <f>CONVERT(INDEX(Clg_StPt_Sch_EZ!$C$31:$I$54,MATCH(Schedules_8760!$C1248,Clg_StPt_Sch_EZ!$B$31:$B$54,0),MATCH(Schedules_8760!$F1248,Clg_StPt_Sch_EZ!$C$30:$I$30,0)),"F","C")</f>
        <v>28.333333333333332</v>
      </c>
      <c r="L1248" s="34">
        <f>CONVERT(INDEX(DHW_StPt_Sch_EZ!$C$4:$I$27,MATCH(Schedules_8760!$C1248,DHW_StPt_Sch_EZ!$B$4:$B$27,0),MATCH(Schedules_8760!$F1248,DHW_StPt_Sch_EZ!$C$3:$I$3,0)),"F","C")</f>
        <v>53.333333333333329</v>
      </c>
      <c r="M1248" s="34">
        <f>CONVERT(INDEX(DHW_StPt_Sch_EZ!$C$31:$I$54,MATCH(Schedules_8760!$C1248,DHW_StPt_Sch_EZ!$B$31:$B$54,0),MATCH(Schedules_8760!$F1248,DHW_StPt_Sch_EZ!$C$30:$I$30,0)),"F","C")</f>
        <v>53.333333333333329</v>
      </c>
      <c r="N1248" s="12"/>
      <c r="O1248" s="12"/>
      <c r="P1248" s="12"/>
    </row>
    <row r="1249" spans="1:16" x14ac:dyDescent="0.25">
      <c r="A1249" s="35">
        <v>1248</v>
      </c>
      <c r="B1249" s="89">
        <v>52.958333333333343</v>
      </c>
      <c r="C1249" s="35">
        <f t="shared" si="95"/>
        <v>24</v>
      </c>
      <c r="D1249" s="35">
        <f t="shared" si="98"/>
        <v>52</v>
      </c>
      <c r="E1249" s="35">
        <f t="shared" si="99"/>
        <v>3</v>
      </c>
      <c r="F1249" s="35" t="str">
        <f t="shared" si="96"/>
        <v>Tuesday</v>
      </c>
      <c r="G1249" s="35">
        <f t="shared" si="97"/>
        <v>2</v>
      </c>
      <c r="H1249" s="34">
        <f>CONVERT(INDEX(Htg_StPt_Sch_EZ!$C$4:$I$27,MATCH(Schedules_8760!$C1249,Htg_StPt_Sch_EZ!$B$4:$B$27,0),MATCH(Schedules_8760!$F1249,Htg_StPt_Sch_EZ!$C$3:$I$3,0)),"F","C")</f>
        <v>20.555555555555554</v>
      </c>
      <c r="I1249" s="34">
        <f>CONVERT(INDEX(Htg_StPt_Sch_EZ!$C$31:$I$54,MATCH(Schedules_8760!$C1249,Htg_StPt_Sch_EZ!$B$31:$B$54,0),MATCH(Schedules_8760!$F1249,Htg_StPt_Sch_EZ!$C$30:$I$30,0)),"F","C")</f>
        <v>19.444444444444443</v>
      </c>
      <c r="J1249" s="34">
        <f>CONVERT(INDEX(Clg_StPt_Sch_EZ!$C$4:$I$27,MATCH(Schedules_8760!$C1249,Clg_StPt_Sch_EZ!$B$4:$B$27,0),MATCH(Schedules_8760!$F1249,Clg_StPt_Sch_EZ!$C$3:$I$3,0)),"F","C")</f>
        <v>25.555555555555554</v>
      </c>
      <c r="K1249" s="34">
        <f>CONVERT(INDEX(Clg_StPt_Sch_EZ!$C$31:$I$54,MATCH(Schedules_8760!$C1249,Clg_StPt_Sch_EZ!$B$31:$B$54,0),MATCH(Schedules_8760!$F1249,Clg_StPt_Sch_EZ!$C$30:$I$30,0)),"F","C")</f>
        <v>28.333333333333332</v>
      </c>
      <c r="L1249" s="34">
        <f>CONVERT(INDEX(DHW_StPt_Sch_EZ!$C$4:$I$27,MATCH(Schedules_8760!$C1249,DHW_StPt_Sch_EZ!$B$4:$B$27,0),MATCH(Schedules_8760!$F1249,DHW_StPt_Sch_EZ!$C$3:$I$3,0)),"F","C")</f>
        <v>53.333333333333329</v>
      </c>
      <c r="M1249" s="34">
        <f>CONVERT(INDEX(DHW_StPt_Sch_EZ!$C$31:$I$54,MATCH(Schedules_8760!$C1249,DHW_StPt_Sch_EZ!$B$31:$B$54,0),MATCH(Schedules_8760!$F1249,DHW_StPt_Sch_EZ!$C$30:$I$30,0)),"F","C")</f>
        <v>53.333333333333329</v>
      </c>
      <c r="N1249" s="12"/>
      <c r="O1249" s="12"/>
      <c r="P1249" s="12"/>
    </row>
    <row r="1250" spans="1:16" x14ac:dyDescent="0.25">
      <c r="A1250" s="35">
        <v>1249</v>
      </c>
      <c r="B1250" s="89">
        <v>53</v>
      </c>
      <c r="C1250" s="35">
        <f t="shared" si="95"/>
        <v>1</v>
      </c>
      <c r="D1250" s="35">
        <f t="shared" si="98"/>
        <v>53</v>
      </c>
      <c r="E1250" s="35">
        <f t="shared" si="99"/>
        <v>4</v>
      </c>
      <c r="F1250" s="35" t="str">
        <f t="shared" si="96"/>
        <v>Wednesday</v>
      </c>
      <c r="G1250" s="35">
        <f t="shared" si="97"/>
        <v>2</v>
      </c>
      <c r="H1250" s="34">
        <f>CONVERT(INDEX(Htg_StPt_Sch_EZ!$C$4:$I$27,MATCH(Schedules_8760!$C1250,Htg_StPt_Sch_EZ!$B$4:$B$27,0),MATCH(Schedules_8760!$F1250,Htg_StPt_Sch_EZ!$C$3:$I$3,0)),"F","C")</f>
        <v>20.555555555555554</v>
      </c>
      <c r="I1250" s="34">
        <f>CONVERT(INDEX(Htg_StPt_Sch_EZ!$C$31:$I$54,MATCH(Schedules_8760!$C1250,Htg_StPt_Sch_EZ!$B$31:$B$54,0),MATCH(Schedules_8760!$F1250,Htg_StPt_Sch_EZ!$C$30:$I$30,0)),"F","C")</f>
        <v>19.444444444444443</v>
      </c>
      <c r="J1250" s="34">
        <f>CONVERT(INDEX(Clg_StPt_Sch_EZ!$C$4:$I$27,MATCH(Schedules_8760!$C1250,Clg_StPt_Sch_EZ!$B$4:$B$27,0),MATCH(Schedules_8760!$F1250,Clg_StPt_Sch_EZ!$C$3:$I$3,0)),"F","C")</f>
        <v>25.555555555555554</v>
      </c>
      <c r="K1250" s="34">
        <f>CONVERT(INDEX(Clg_StPt_Sch_EZ!$C$31:$I$54,MATCH(Schedules_8760!$C1250,Clg_StPt_Sch_EZ!$B$31:$B$54,0),MATCH(Schedules_8760!$F1250,Clg_StPt_Sch_EZ!$C$30:$I$30,0)),"F","C")</f>
        <v>28.333333333333332</v>
      </c>
      <c r="L1250" s="34">
        <f>CONVERT(INDEX(DHW_StPt_Sch_EZ!$C$4:$I$27,MATCH(Schedules_8760!$C1250,DHW_StPt_Sch_EZ!$B$4:$B$27,0),MATCH(Schedules_8760!$F1250,DHW_StPt_Sch_EZ!$C$3:$I$3,0)),"F","C")</f>
        <v>53.333333333333329</v>
      </c>
      <c r="M1250" s="34">
        <f>CONVERT(INDEX(DHW_StPt_Sch_EZ!$C$31:$I$54,MATCH(Schedules_8760!$C1250,DHW_StPt_Sch_EZ!$B$31:$B$54,0),MATCH(Schedules_8760!$F1250,DHW_StPt_Sch_EZ!$C$30:$I$30,0)),"F","C")</f>
        <v>53.333333333333329</v>
      </c>
      <c r="N1250" s="12"/>
      <c r="O1250" s="12"/>
      <c r="P1250" s="12"/>
    </row>
    <row r="1251" spans="1:16" x14ac:dyDescent="0.25">
      <c r="A1251" s="35">
        <v>1250</v>
      </c>
      <c r="B1251" s="89">
        <v>53.041666666666657</v>
      </c>
      <c r="C1251" s="35">
        <f t="shared" si="95"/>
        <v>2</v>
      </c>
      <c r="D1251" s="35">
        <f t="shared" si="98"/>
        <v>53</v>
      </c>
      <c r="E1251" s="35">
        <f t="shared" si="99"/>
        <v>4</v>
      </c>
      <c r="F1251" s="35" t="str">
        <f t="shared" si="96"/>
        <v>Wednesday</v>
      </c>
      <c r="G1251" s="35">
        <f t="shared" si="97"/>
        <v>2</v>
      </c>
      <c r="H1251" s="34">
        <f>CONVERT(INDEX(Htg_StPt_Sch_EZ!$C$4:$I$27,MATCH(Schedules_8760!$C1251,Htg_StPt_Sch_EZ!$B$4:$B$27,0),MATCH(Schedules_8760!$F1251,Htg_StPt_Sch_EZ!$C$3:$I$3,0)),"F","C")</f>
        <v>20.555555555555554</v>
      </c>
      <c r="I1251" s="34">
        <f>CONVERT(INDEX(Htg_StPt_Sch_EZ!$C$31:$I$54,MATCH(Schedules_8760!$C1251,Htg_StPt_Sch_EZ!$B$31:$B$54,0),MATCH(Schedules_8760!$F1251,Htg_StPt_Sch_EZ!$C$30:$I$30,0)),"F","C")</f>
        <v>19.444444444444443</v>
      </c>
      <c r="J1251" s="34">
        <f>CONVERT(INDEX(Clg_StPt_Sch_EZ!$C$4:$I$27,MATCH(Schedules_8760!$C1251,Clg_StPt_Sch_EZ!$B$4:$B$27,0),MATCH(Schedules_8760!$F1251,Clg_StPt_Sch_EZ!$C$3:$I$3,0)),"F","C")</f>
        <v>25.555555555555554</v>
      </c>
      <c r="K1251" s="34">
        <f>CONVERT(INDEX(Clg_StPt_Sch_EZ!$C$31:$I$54,MATCH(Schedules_8760!$C1251,Clg_StPt_Sch_EZ!$B$31:$B$54,0),MATCH(Schedules_8760!$F1251,Clg_StPt_Sch_EZ!$C$30:$I$30,0)),"F","C")</f>
        <v>28.333333333333332</v>
      </c>
      <c r="L1251" s="34">
        <f>CONVERT(INDEX(DHW_StPt_Sch_EZ!$C$4:$I$27,MATCH(Schedules_8760!$C1251,DHW_StPt_Sch_EZ!$B$4:$B$27,0),MATCH(Schedules_8760!$F1251,DHW_StPt_Sch_EZ!$C$3:$I$3,0)),"F","C")</f>
        <v>53.333333333333329</v>
      </c>
      <c r="M1251" s="34">
        <f>CONVERT(INDEX(DHW_StPt_Sch_EZ!$C$31:$I$54,MATCH(Schedules_8760!$C1251,DHW_StPt_Sch_EZ!$B$31:$B$54,0),MATCH(Schedules_8760!$F1251,DHW_StPt_Sch_EZ!$C$30:$I$30,0)),"F","C")</f>
        <v>53.333333333333329</v>
      </c>
      <c r="N1251" s="12"/>
      <c r="O1251" s="12"/>
      <c r="P1251" s="12"/>
    </row>
    <row r="1252" spans="1:16" x14ac:dyDescent="0.25">
      <c r="A1252" s="35">
        <v>1251</v>
      </c>
      <c r="B1252" s="89">
        <v>53.083333333333343</v>
      </c>
      <c r="C1252" s="35">
        <f t="shared" si="95"/>
        <v>3</v>
      </c>
      <c r="D1252" s="35">
        <f t="shared" si="98"/>
        <v>53</v>
      </c>
      <c r="E1252" s="35">
        <f t="shared" si="99"/>
        <v>4</v>
      </c>
      <c r="F1252" s="35" t="str">
        <f t="shared" si="96"/>
        <v>Wednesday</v>
      </c>
      <c r="G1252" s="35">
        <f t="shared" si="97"/>
        <v>2</v>
      </c>
      <c r="H1252" s="34">
        <f>CONVERT(INDEX(Htg_StPt_Sch_EZ!$C$4:$I$27,MATCH(Schedules_8760!$C1252,Htg_StPt_Sch_EZ!$B$4:$B$27,0),MATCH(Schedules_8760!$F1252,Htg_StPt_Sch_EZ!$C$3:$I$3,0)),"F","C")</f>
        <v>20.555555555555554</v>
      </c>
      <c r="I1252" s="34">
        <f>CONVERT(INDEX(Htg_StPt_Sch_EZ!$C$31:$I$54,MATCH(Schedules_8760!$C1252,Htg_StPt_Sch_EZ!$B$31:$B$54,0),MATCH(Schedules_8760!$F1252,Htg_StPt_Sch_EZ!$C$30:$I$30,0)),"F","C")</f>
        <v>19.444444444444443</v>
      </c>
      <c r="J1252" s="34">
        <f>CONVERT(INDEX(Clg_StPt_Sch_EZ!$C$4:$I$27,MATCH(Schedules_8760!$C1252,Clg_StPt_Sch_EZ!$B$4:$B$27,0),MATCH(Schedules_8760!$F1252,Clg_StPt_Sch_EZ!$C$3:$I$3,0)),"F","C")</f>
        <v>25.555555555555554</v>
      </c>
      <c r="K1252" s="34">
        <f>CONVERT(INDEX(Clg_StPt_Sch_EZ!$C$31:$I$54,MATCH(Schedules_8760!$C1252,Clg_StPt_Sch_EZ!$B$31:$B$54,0),MATCH(Schedules_8760!$F1252,Clg_StPt_Sch_EZ!$C$30:$I$30,0)),"F","C")</f>
        <v>28.333333333333332</v>
      </c>
      <c r="L1252" s="34">
        <f>CONVERT(INDEX(DHW_StPt_Sch_EZ!$C$4:$I$27,MATCH(Schedules_8760!$C1252,DHW_StPt_Sch_EZ!$B$4:$B$27,0),MATCH(Schedules_8760!$F1252,DHW_StPt_Sch_EZ!$C$3:$I$3,0)),"F","C")</f>
        <v>53.333333333333329</v>
      </c>
      <c r="M1252" s="34">
        <f>CONVERT(INDEX(DHW_StPt_Sch_EZ!$C$31:$I$54,MATCH(Schedules_8760!$C1252,DHW_StPt_Sch_EZ!$B$31:$B$54,0),MATCH(Schedules_8760!$F1252,DHW_StPt_Sch_EZ!$C$30:$I$30,0)),"F","C")</f>
        <v>53.333333333333329</v>
      </c>
      <c r="N1252" s="12"/>
      <c r="O1252" s="12"/>
      <c r="P1252" s="12"/>
    </row>
    <row r="1253" spans="1:16" x14ac:dyDescent="0.25">
      <c r="A1253" s="35">
        <v>1252</v>
      </c>
      <c r="B1253" s="89">
        <v>53.125</v>
      </c>
      <c r="C1253" s="35">
        <f t="shared" si="95"/>
        <v>4</v>
      </c>
      <c r="D1253" s="35">
        <f t="shared" si="98"/>
        <v>53</v>
      </c>
      <c r="E1253" s="35">
        <f t="shared" si="99"/>
        <v>4</v>
      </c>
      <c r="F1253" s="35" t="str">
        <f t="shared" si="96"/>
        <v>Wednesday</v>
      </c>
      <c r="G1253" s="35">
        <f t="shared" si="97"/>
        <v>2</v>
      </c>
      <c r="H1253" s="34">
        <f>CONVERT(INDEX(Htg_StPt_Sch_EZ!$C$4:$I$27,MATCH(Schedules_8760!$C1253,Htg_StPt_Sch_EZ!$B$4:$B$27,0),MATCH(Schedules_8760!$F1253,Htg_StPt_Sch_EZ!$C$3:$I$3,0)),"F","C")</f>
        <v>20.555555555555554</v>
      </c>
      <c r="I1253" s="34">
        <f>CONVERT(INDEX(Htg_StPt_Sch_EZ!$C$31:$I$54,MATCH(Schedules_8760!$C1253,Htg_StPt_Sch_EZ!$B$31:$B$54,0),MATCH(Schedules_8760!$F1253,Htg_StPt_Sch_EZ!$C$30:$I$30,0)),"F","C")</f>
        <v>19.444444444444443</v>
      </c>
      <c r="J1253" s="34">
        <f>CONVERT(INDEX(Clg_StPt_Sch_EZ!$C$4:$I$27,MATCH(Schedules_8760!$C1253,Clg_StPt_Sch_EZ!$B$4:$B$27,0),MATCH(Schedules_8760!$F1253,Clg_StPt_Sch_EZ!$C$3:$I$3,0)),"F","C")</f>
        <v>25.555555555555554</v>
      </c>
      <c r="K1253" s="34">
        <f>CONVERT(INDEX(Clg_StPt_Sch_EZ!$C$31:$I$54,MATCH(Schedules_8760!$C1253,Clg_StPt_Sch_EZ!$B$31:$B$54,0),MATCH(Schedules_8760!$F1253,Clg_StPt_Sch_EZ!$C$30:$I$30,0)),"F","C")</f>
        <v>28.333333333333332</v>
      </c>
      <c r="L1253" s="34">
        <f>CONVERT(INDEX(DHW_StPt_Sch_EZ!$C$4:$I$27,MATCH(Schedules_8760!$C1253,DHW_StPt_Sch_EZ!$B$4:$B$27,0),MATCH(Schedules_8760!$F1253,DHW_StPt_Sch_EZ!$C$3:$I$3,0)),"F","C")</f>
        <v>53.333333333333329</v>
      </c>
      <c r="M1253" s="34">
        <f>CONVERT(INDEX(DHW_StPt_Sch_EZ!$C$31:$I$54,MATCH(Schedules_8760!$C1253,DHW_StPt_Sch_EZ!$B$31:$B$54,0),MATCH(Schedules_8760!$F1253,DHW_StPt_Sch_EZ!$C$30:$I$30,0)),"F","C")</f>
        <v>53.333333333333329</v>
      </c>
      <c r="N1253" s="12"/>
      <c r="O1253" s="12"/>
      <c r="P1253" s="12"/>
    </row>
    <row r="1254" spans="1:16" x14ac:dyDescent="0.25">
      <c r="A1254" s="35">
        <v>1253</v>
      </c>
      <c r="B1254" s="89">
        <v>53.166666666666657</v>
      </c>
      <c r="C1254" s="35">
        <f t="shared" si="95"/>
        <v>5</v>
      </c>
      <c r="D1254" s="35">
        <f t="shared" si="98"/>
        <v>53</v>
      </c>
      <c r="E1254" s="35">
        <f t="shared" si="99"/>
        <v>4</v>
      </c>
      <c r="F1254" s="35" t="str">
        <f t="shared" si="96"/>
        <v>Wednesday</v>
      </c>
      <c r="G1254" s="35">
        <f t="shared" si="97"/>
        <v>2</v>
      </c>
      <c r="H1254" s="34">
        <f>CONVERT(INDEX(Htg_StPt_Sch_EZ!$C$4:$I$27,MATCH(Schedules_8760!$C1254,Htg_StPt_Sch_EZ!$B$4:$B$27,0),MATCH(Schedules_8760!$F1254,Htg_StPt_Sch_EZ!$C$3:$I$3,0)),"F","C")</f>
        <v>20.555555555555554</v>
      </c>
      <c r="I1254" s="34">
        <f>CONVERT(INDEX(Htg_StPt_Sch_EZ!$C$31:$I$54,MATCH(Schedules_8760!$C1254,Htg_StPt_Sch_EZ!$B$31:$B$54,0),MATCH(Schedules_8760!$F1254,Htg_StPt_Sch_EZ!$C$30:$I$30,0)),"F","C")</f>
        <v>19.444444444444443</v>
      </c>
      <c r="J1254" s="34">
        <f>CONVERT(INDEX(Clg_StPt_Sch_EZ!$C$4:$I$27,MATCH(Schedules_8760!$C1254,Clg_StPt_Sch_EZ!$B$4:$B$27,0),MATCH(Schedules_8760!$F1254,Clg_StPt_Sch_EZ!$C$3:$I$3,0)),"F","C")</f>
        <v>25.555555555555554</v>
      </c>
      <c r="K1254" s="34">
        <f>CONVERT(INDEX(Clg_StPt_Sch_EZ!$C$31:$I$54,MATCH(Schedules_8760!$C1254,Clg_StPt_Sch_EZ!$B$31:$B$54,0),MATCH(Schedules_8760!$F1254,Clg_StPt_Sch_EZ!$C$30:$I$30,0)),"F","C")</f>
        <v>28.333333333333332</v>
      </c>
      <c r="L1254" s="34">
        <f>CONVERT(INDEX(DHW_StPt_Sch_EZ!$C$4:$I$27,MATCH(Schedules_8760!$C1254,DHW_StPt_Sch_EZ!$B$4:$B$27,0),MATCH(Schedules_8760!$F1254,DHW_StPt_Sch_EZ!$C$3:$I$3,0)),"F","C")</f>
        <v>53.333333333333329</v>
      </c>
      <c r="M1254" s="34">
        <f>CONVERT(INDEX(DHW_StPt_Sch_EZ!$C$31:$I$54,MATCH(Schedules_8760!$C1254,DHW_StPt_Sch_EZ!$B$31:$B$54,0),MATCH(Schedules_8760!$F1254,DHW_StPt_Sch_EZ!$C$30:$I$30,0)),"F","C")</f>
        <v>53.333333333333329</v>
      </c>
      <c r="N1254" s="12"/>
      <c r="O1254" s="12"/>
      <c r="P1254" s="12"/>
    </row>
    <row r="1255" spans="1:16" x14ac:dyDescent="0.25">
      <c r="A1255" s="35">
        <v>1254</v>
      </c>
      <c r="B1255" s="89">
        <v>53.208333333333343</v>
      </c>
      <c r="C1255" s="35">
        <f t="shared" si="95"/>
        <v>6</v>
      </c>
      <c r="D1255" s="35">
        <f t="shared" si="98"/>
        <v>53</v>
      </c>
      <c r="E1255" s="35">
        <f t="shared" si="99"/>
        <v>4</v>
      </c>
      <c r="F1255" s="35" t="str">
        <f t="shared" si="96"/>
        <v>Wednesday</v>
      </c>
      <c r="G1255" s="35">
        <f t="shared" si="97"/>
        <v>2</v>
      </c>
      <c r="H1255" s="34">
        <f>CONVERT(INDEX(Htg_StPt_Sch_EZ!$C$4:$I$27,MATCH(Schedules_8760!$C1255,Htg_StPt_Sch_EZ!$B$4:$B$27,0),MATCH(Schedules_8760!$F1255,Htg_StPt_Sch_EZ!$C$3:$I$3,0)),"F","C")</f>
        <v>20.555555555555554</v>
      </c>
      <c r="I1255" s="34">
        <f>CONVERT(INDEX(Htg_StPt_Sch_EZ!$C$31:$I$54,MATCH(Schedules_8760!$C1255,Htg_StPt_Sch_EZ!$B$31:$B$54,0),MATCH(Schedules_8760!$F1255,Htg_StPt_Sch_EZ!$C$30:$I$30,0)),"F","C")</f>
        <v>19.444444444444443</v>
      </c>
      <c r="J1255" s="34">
        <f>CONVERT(INDEX(Clg_StPt_Sch_EZ!$C$4:$I$27,MATCH(Schedules_8760!$C1255,Clg_StPt_Sch_EZ!$B$4:$B$27,0),MATCH(Schedules_8760!$F1255,Clg_StPt_Sch_EZ!$C$3:$I$3,0)),"F","C")</f>
        <v>25.555555555555554</v>
      </c>
      <c r="K1255" s="34">
        <f>CONVERT(INDEX(Clg_StPt_Sch_EZ!$C$31:$I$54,MATCH(Schedules_8760!$C1255,Clg_StPt_Sch_EZ!$B$31:$B$54,0),MATCH(Schedules_8760!$F1255,Clg_StPt_Sch_EZ!$C$30:$I$30,0)),"F","C")</f>
        <v>28.333333333333332</v>
      </c>
      <c r="L1255" s="34">
        <f>CONVERT(INDEX(DHW_StPt_Sch_EZ!$C$4:$I$27,MATCH(Schedules_8760!$C1255,DHW_StPt_Sch_EZ!$B$4:$B$27,0),MATCH(Schedules_8760!$F1255,DHW_StPt_Sch_EZ!$C$3:$I$3,0)),"F","C")</f>
        <v>53.333333333333329</v>
      </c>
      <c r="M1255" s="34">
        <f>CONVERT(INDEX(DHW_StPt_Sch_EZ!$C$31:$I$54,MATCH(Schedules_8760!$C1255,DHW_StPt_Sch_EZ!$B$31:$B$54,0),MATCH(Schedules_8760!$F1255,DHW_StPt_Sch_EZ!$C$30:$I$30,0)),"F","C")</f>
        <v>53.333333333333329</v>
      </c>
      <c r="N1255" s="12"/>
      <c r="O1255" s="12"/>
      <c r="P1255" s="12"/>
    </row>
    <row r="1256" spans="1:16" x14ac:dyDescent="0.25">
      <c r="A1256" s="35">
        <v>1255</v>
      </c>
      <c r="B1256" s="89">
        <v>53.25</v>
      </c>
      <c r="C1256" s="35">
        <f t="shared" si="95"/>
        <v>7</v>
      </c>
      <c r="D1256" s="35">
        <f t="shared" si="98"/>
        <v>53</v>
      </c>
      <c r="E1256" s="35">
        <f t="shared" si="99"/>
        <v>4</v>
      </c>
      <c r="F1256" s="35" t="str">
        <f t="shared" si="96"/>
        <v>Wednesday</v>
      </c>
      <c r="G1256" s="35">
        <f t="shared" si="97"/>
        <v>2</v>
      </c>
      <c r="H1256" s="34">
        <f>CONVERT(INDEX(Htg_StPt_Sch_EZ!$C$4:$I$27,MATCH(Schedules_8760!$C1256,Htg_StPt_Sch_EZ!$B$4:$B$27,0),MATCH(Schedules_8760!$F1256,Htg_StPt_Sch_EZ!$C$3:$I$3,0)),"F","C")</f>
        <v>20.555555555555554</v>
      </c>
      <c r="I1256" s="34">
        <f>CONVERT(INDEX(Htg_StPt_Sch_EZ!$C$31:$I$54,MATCH(Schedules_8760!$C1256,Htg_StPt_Sch_EZ!$B$31:$B$54,0),MATCH(Schedules_8760!$F1256,Htg_StPt_Sch_EZ!$C$30:$I$30,0)),"F","C")</f>
        <v>19.444444444444443</v>
      </c>
      <c r="J1256" s="34">
        <f>CONVERT(INDEX(Clg_StPt_Sch_EZ!$C$4:$I$27,MATCH(Schedules_8760!$C1256,Clg_StPt_Sch_EZ!$B$4:$B$27,0),MATCH(Schedules_8760!$F1256,Clg_StPt_Sch_EZ!$C$3:$I$3,0)),"F","C")</f>
        <v>25.555555555555554</v>
      </c>
      <c r="K1256" s="34">
        <f>CONVERT(INDEX(Clg_StPt_Sch_EZ!$C$31:$I$54,MATCH(Schedules_8760!$C1256,Clg_StPt_Sch_EZ!$B$31:$B$54,0),MATCH(Schedules_8760!$F1256,Clg_StPt_Sch_EZ!$C$30:$I$30,0)),"F","C")</f>
        <v>28.333333333333332</v>
      </c>
      <c r="L1256" s="34">
        <f>CONVERT(INDEX(DHW_StPt_Sch_EZ!$C$4:$I$27,MATCH(Schedules_8760!$C1256,DHW_StPt_Sch_EZ!$B$4:$B$27,0),MATCH(Schedules_8760!$F1256,DHW_StPt_Sch_EZ!$C$3:$I$3,0)),"F","C")</f>
        <v>53.333333333333329</v>
      </c>
      <c r="M1256" s="34">
        <f>CONVERT(INDEX(DHW_StPt_Sch_EZ!$C$31:$I$54,MATCH(Schedules_8760!$C1256,DHW_StPt_Sch_EZ!$B$31:$B$54,0),MATCH(Schedules_8760!$F1256,DHW_StPt_Sch_EZ!$C$30:$I$30,0)),"F","C")</f>
        <v>53.333333333333329</v>
      </c>
      <c r="N1256" s="12"/>
      <c r="O1256" s="12"/>
      <c r="P1256" s="12"/>
    </row>
    <row r="1257" spans="1:16" x14ac:dyDescent="0.25">
      <c r="A1257" s="35">
        <v>1256</v>
      </c>
      <c r="B1257" s="89">
        <v>53.291666666666657</v>
      </c>
      <c r="C1257" s="35">
        <f t="shared" si="95"/>
        <v>8</v>
      </c>
      <c r="D1257" s="35">
        <f t="shared" si="98"/>
        <v>53</v>
      </c>
      <c r="E1257" s="35">
        <f t="shared" si="99"/>
        <v>4</v>
      </c>
      <c r="F1257" s="35" t="str">
        <f t="shared" si="96"/>
        <v>Wednesday</v>
      </c>
      <c r="G1257" s="35">
        <f t="shared" si="97"/>
        <v>2</v>
      </c>
      <c r="H1257" s="34">
        <f>CONVERT(INDEX(Htg_StPt_Sch_EZ!$C$4:$I$27,MATCH(Schedules_8760!$C1257,Htg_StPt_Sch_EZ!$B$4:$B$27,0),MATCH(Schedules_8760!$F1257,Htg_StPt_Sch_EZ!$C$3:$I$3,0)),"F","C")</f>
        <v>20.555555555555554</v>
      </c>
      <c r="I1257" s="34">
        <f>CONVERT(INDEX(Htg_StPt_Sch_EZ!$C$31:$I$54,MATCH(Schedules_8760!$C1257,Htg_StPt_Sch_EZ!$B$31:$B$54,0),MATCH(Schedules_8760!$F1257,Htg_StPt_Sch_EZ!$C$30:$I$30,0)),"F","C")</f>
        <v>19.444444444444443</v>
      </c>
      <c r="J1257" s="34">
        <f>CONVERT(INDEX(Clg_StPt_Sch_EZ!$C$4:$I$27,MATCH(Schedules_8760!$C1257,Clg_StPt_Sch_EZ!$B$4:$B$27,0),MATCH(Schedules_8760!$F1257,Clg_StPt_Sch_EZ!$C$3:$I$3,0)),"F","C")</f>
        <v>25.555555555555554</v>
      </c>
      <c r="K1257" s="34">
        <f>CONVERT(INDEX(Clg_StPt_Sch_EZ!$C$31:$I$54,MATCH(Schedules_8760!$C1257,Clg_StPt_Sch_EZ!$B$31:$B$54,0),MATCH(Schedules_8760!$F1257,Clg_StPt_Sch_EZ!$C$30:$I$30,0)),"F","C")</f>
        <v>25</v>
      </c>
      <c r="L1257" s="34">
        <f>CONVERT(INDEX(DHW_StPt_Sch_EZ!$C$4:$I$27,MATCH(Schedules_8760!$C1257,DHW_StPt_Sch_EZ!$B$4:$B$27,0),MATCH(Schedules_8760!$F1257,DHW_StPt_Sch_EZ!$C$3:$I$3,0)),"F","C")</f>
        <v>53.333333333333329</v>
      </c>
      <c r="M1257" s="34">
        <f>CONVERT(INDEX(DHW_StPt_Sch_EZ!$C$31:$I$54,MATCH(Schedules_8760!$C1257,DHW_StPt_Sch_EZ!$B$31:$B$54,0),MATCH(Schedules_8760!$F1257,DHW_StPt_Sch_EZ!$C$30:$I$30,0)),"F","C")</f>
        <v>53.333333333333329</v>
      </c>
      <c r="N1257" s="12"/>
      <c r="O1257" s="12"/>
      <c r="P1257" s="12"/>
    </row>
    <row r="1258" spans="1:16" x14ac:dyDescent="0.25">
      <c r="A1258" s="35">
        <v>1257</v>
      </c>
      <c r="B1258" s="89">
        <v>53.333333333333343</v>
      </c>
      <c r="C1258" s="35">
        <f t="shared" si="95"/>
        <v>9</v>
      </c>
      <c r="D1258" s="35">
        <f t="shared" si="98"/>
        <v>53</v>
      </c>
      <c r="E1258" s="35">
        <f t="shared" si="99"/>
        <v>4</v>
      </c>
      <c r="F1258" s="35" t="str">
        <f t="shared" si="96"/>
        <v>Wednesday</v>
      </c>
      <c r="G1258" s="35">
        <f t="shared" si="97"/>
        <v>2</v>
      </c>
      <c r="H1258" s="34">
        <f>CONVERT(INDEX(Htg_StPt_Sch_EZ!$C$4:$I$27,MATCH(Schedules_8760!$C1258,Htg_StPt_Sch_EZ!$B$4:$B$27,0),MATCH(Schedules_8760!$F1258,Htg_StPt_Sch_EZ!$C$3:$I$3,0)),"F","C")</f>
        <v>20.555555555555554</v>
      </c>
      <c r="I1258" s="34">
        <f>CONVERT(INDEX(Htg_StPt_Sch_EZ!$C$31:$I$54,MATCH(Schedules_8760!$C1258,Htg_StPt_Sch_EZ!$B$31:$B$54,0),MATCH(Schedules_8760!$F1258,Htg_StPt_Sch_EZ!$C$30:$I$30,0)),"F","C")</f>
        <v>19.444444444444443</v>
      </c>
      <c r="J1258" s="34">
        <f>CONVERT(INDEX(Clg_StPt_Sch_EZ!$C$4:$I$27,MATCH(Schedules_8760!$C1258,Clg_StPt_Sch_EZ!$B$4:$B$27,0),MATCH(Schedules_8760!$F1258,Clg_StPt_Sch_EZ!$C$3:$I$3,0)),"F","C")</f>
        <v>25.555555555555554</v>
      </c>
      <c r="K1258" s="34">
        <f>CONVERT(INDEX(Clg_StPt_Sch_EZ!$C$31:$I$54,MATCH(Schedules_8760!$C1258,Clg_StPt_Sch_EZ!$B$31:$B$54,0),MATCH(Schedules_8760!$F1258,Clg_StPt_Sch_EZ!$C$30:$I$30,0)),"F","C")</f>
        <v>25</v>
      </c>
      <c r="L1258" s="34">
        <f>CONVERT(INDEX(DHW_StPt_Sch_EZ!$C$4:$I$27,MATCH(Schedules_8760!$C1258,DHW_StPt_Sch_EZ!$B$4:$B$27,0),MATCH(Schedules_8760!$F1258,DHW_StPt_Sch_EZ!$C$3:$I$3,0)),"F","C")</f>
        <v>53.333333333333329</v>
      </c>
      <c r="M1258" s="34">
        <f>CONVERT(INDEX(DHW_StPt_Sch_EZ!$C$31:$I$54,MATCH(Schedules_8760!$C1258,DHW_StPt_Sch_EZ!$B$31:$B$54,0),MATCH(Schedules_8760!$F1258,DHW_StPt_Sch_EZ!$C$30:$I$30,0)),"F","C")</f>
        <v>53.333333333333329</v>
      </c>
      <c r="N1258" s="12"/>
      <c r="O1258" s="12"/>
      <c r="P1258" s="12"/>
    </row>
    <row r="1259" spans="1:16" x14ac:dyDescent="0.25">
      <c r="A1259" s="35">
        <v>1258</v>
      </c>
      <c r="B1259" s="89">
        <v>53.375</v>
      </c>
      <c r="C1259" s="35">
        <f t="shared" si="95"/>
        <v>10</v>
      </c>
      <c r="D1259" s="35">
        <f t="shared" si="98"/>
        <v>53</v>
      </c>
      <c r="E1259" s="35">
        <f t="shared" si="99"/>
        <v>4</v>
      </c>
      <c r="F1259" s="35" t="str">
        <f t="shared" si="96"/>
        <v>Wednesday</v>
      </c>
      <c r="G1259" s="35">
        <f t="shared" si="97"/>
        <v>2</v>
      </c>
      <c r="H1259" s="34">
        <f>CONVERT(INDEX(Htg_StPt_Sch_EZ!$C$4:$I$27,MATCH(Schedules_8760!$C1259,Htg_StPt_Sch_EZ!$B$4:$B$27,0),MATCH(Schedules_8760!$F1259,Htg_StPt_Sch_EZ!$C$3:$I$3,0)),"F","C")</f>
        <v>20.555555555555554</v>
      </c>
      <c r="I1259" s="34">
        <f>CONVERT(INDEX(Htg_StPt_Sch_EZ!$C$31:$I$54,MATCH(Schedules_8760!$C1259,Htg_StPt_Sch_EZ!$B$31:$B$54,0),MATCH(Schedules_8760!$F1259,Htg_StPt_Sch_EZ!$C$30:$I$30,0)),"F","C")</f>
        <v>19.444444444444443</v>
      </c>
      <c r="J1259" s="34">
        <f>CONVERT(INDEX(Clg_StPt_Sch_EZ!$C$4:$I$27,MATCH(Schedules_8760!$C1259,Clg_StPt_Sch_EZ!$B$4:$B$27,0),MATCH(Schedules_8760!$F1259,Clg_StPt_Sch_EZ!$C$3:$I$3,0)),"F","C")</f>
        <v>25.555555555555554</v>
      </c>
      <c r="K1259" s="34">
        <f>CONVERT(INDEX(Clg_StPt_Sch_EZ!$C$31:$I$54,MATCH(Schedules_8760!$C1259,Clg_StPt_Sch_EZ!$B$31:$B$54,0),MATCH(Schedules_8760!$F1259,Clg_StPt_Sch_EZ!$C$30:$I$30,0)),"F","C")</f>
        <v>25</v>
      </c>
      <c r="L1259" s="34">
        <f>CONVERT(INDEX(DHW_StPt_Sch_EZ!$C$4:$I$27,MATCH(Schedules_8760!$C1259,DHW_StPt_Sch_EZ!$B$4:$B$27,0),MATCH(Schedules_8760!$F1259,DHW_StPt_Sch_EZ!$C$3:$I$3,0)),"F","C")</f>
        <v>53.333333333333329</v>
      </c>
      <c r="M1259" s="34">
        <f>CONVERT(INDEX(DHW_StPt_Sch_EZ!$C$31:$I$54,MATCH(Schedules_8760!$C1259,DHW_StPt_Sch_EZ!$B$31:$B$54,0),MATCH(Schedules_8760!$F1259,DHW_StPt_Sch_EZ!$C$30:$I$30,0)),"F","C")</f>
        <v>53.333333333333329</v>
      </c>
      <c r="N1259" s="12"/>
      <c r="O1259" s="12"/>
      <c r="P1259" s="12"/>
    </row>
    <row r="1260" spans="1:16" x14ac:dyDescent="0.25">
      <c r="A1260" s="35">
        <v>1259</v>
      </c>
      <c r="B1260" s="89">
        <v>53.416666666666657</v>
      </c>
      <c r="C1260" s="35">
        <f t="shared" si="95"/>
        <v>11</v>
      </c>
      <c r="D1260" s="35">
        <f t="shared" si="98"/>
        <v>53</v>
      </c>
      <c r="E1260" s="35">
        <f t="shared" si="99"/>
        <v>4</v>
      </c>
      <c r="F1260" s="35" t="str">
        <f t="shared" si="96"/>
        <v>Wednesday</v>
      </c>
      <c r="G1260" s="35">
        <f t="shared" si="97"/>
        <v>2</v>
      </c>
      <c r="H1260" s="34">
        <f>CONVERT(INDEX(Htg_StPt_Sch_EZ!$C$4:$I$27,MATCH(Schedules_8760!$C1260,Htg_StPt_Sch_EZ!$B$4:$B$27,0),MATCH(Schedules_8760!$F1260,Htg_StPt_Sch_EZ!$C$3:$I$3,0)),"F","C")</f>
        <v>20.555555555555554</v>
      </c>
      <c r="I1260" s="34">
        <f>CONVERT(INDEX(Htg_StPt_Sch_EZ!$C$31:$I$54,MATCH(Schedules_8760!$C1260,Htg_StPt_Sch_EZ!$B$31:$B$54,0),MATCH(Schedules_8760!$F1260,Htg_StPt_Sch_EZ!$C$30:$I$30,0)),"F","C")</f>
        <v>19.444444444444443</v>
      </c>
      <c r="J1260" s="34">
        <f>CONVERT(INDEX(Clg_StPt_Sch_EZ!$C$4:$I$27,MATCH(Schedules_8760!$C1260,Clg_StPt_Sch_EZ!$B$4:$B$27,0),MATCH(Schedules_8760!$F1260,Clg_StPt_Sch_EZ!$C$3:$I$3,0)),"F","C")</f>
        <v>25.555555555555554</v>
      </c>
      <c r="K1260" s="34">
        <f>CONVERT(INDEX(Clg_StPt_Sch_EZ!$C$31:$I$54,MATCH(Schedules_8760!$C1260,Clg_StPt_Sch_EZ!$B$31:$B$54,0),MATCH(Schedules_8760!$F1260,Clg_StPt_Sch_EZ!$C$30:$I$30,0)),"F","C")</f>
        <v>25</v>
      </c>
      <c r="L1260" s="34">
        <f>CONVERT(INDEX(DHW_StPt_Sch_EZ!$C$4:$I$27,MATCH(Schedules_8760!$C1260,DHW_StPt_Sch_EZ!$B$4:$B$27,0),MATCH(Schedules_8760!$F1260,DHW_StPt_Sch_EZ!$C$3:$I$3,0)),"F","C")</f>
        <v>53.333333333333329</v>
      </c>
      <c r="M1260" s="34">
        <f>CONVERT(INDEX(DHW_StPt_Sch_EZ!$C$31:$I$54,MATCH(Schedules_8760!$C1260,DHW_StPt_Sch_EZ!$B$31:$B$54,0),MATCH(Schedules_8760!$F1260,DHW_StPt_Sch_EZ!$C$30:$I$30,0)),"F","C")</f>
        <v>53.333333333333329</v>
      </c>
      <c r="N1260" s="12"/>
      <c r="O1260" s="12"/>
      <c r="P1260" s="12"/>
    </row>
    <row r="1261" spans="1:16" x14ac:dyDescent="0.25">
      <c r="A1261" s="35">
        <v>1260</v>
      </c>
      <c r="B1261" s="89">
        <v>53.458333333333343</v>
      </c>
      <c r="C1261" s="35">
        <f t="shared" si="95"/>
        <v>12</v>
      </c>
      <c r="D1261" s="35">
        <f t="shared" si="98"/>
        <v>53</v>
      </c>
      <c r="E1261" s="35">
        <f t="shared" si="99"/>
        <v>4</v>
      </c>
      <c r="F1261" s="35" t="str">
        <f t="shared" si="96"/>
        <v>Wednesday</v>
      </c>
      <c r="G1261" s="35">
        <f t="shared" si="97"/>
        <v>2</v>
      </c>
      <c r="H1261" s="34">
        <f>CONVERT(INDEX(Htg_StPt_Sch_EZ!$C$4:$I$27,MATCH(Schedules_8760!$C1261,Htg_StPt_Sch_EZ!$B$4:$B$27,0),MATCH(Schedules_8760!$F1261,Htg_StPt_Sch_EZ!$C$3:$I$3,0)),"F","C")</f>
        <v>20.555555555555554</v>
      </c>
      <c r="I1261" s="34">
        <f>CONVERT(INDEX(Htg_StPt_Sch_EZ!$C$31:$I$54,MATCH(Schedules_8760!$C1261,Htg_StPt_Sch_EZ!$B$31:$B$54,0),MATCH(Schedules_8760!$F1261,Htg_StPt_Sch_EZ!$C$30:$I$30,0)),"F","C")</f>
        <v>19.444444444444443</v>
      </c>
      <c r="J1261" s="34">
        <f>CONVERT(INDEX(Clg_StPt_Sch_EZ!$C$4:$I$27,MATCH(Schedules_8760!$C1261,Clg_StPt_Sch_EZ!$B$4:$B$27,0),MATCH(Schedules_8760!$F1261,Clg_StPt_Sch_EZ!$C$3:$I$3,0)),"F","C")</f>
        <v>25.555555555555554</v>
      </c>
      <c r="K1261" s="34">
        <f>CONVERT(INDEX(Clg_StPt_Sch_EZ!$C$31:$I$54,MATCH(Schedules_8760!$C1261,Clg_StPt_Sch_EZ!$B$31:$B$54,0),MATCH(Schedules_8760!$F1261,Clg_StPt_Sch_EZ!$C$30:$I$30,0)),"F","C")</f>
        <v>25</v>
      </c>
      <c r="L1261" s="34">
        <f>CONVERT(INDEX(DHW_StPt_Sch_EZ!$C$4:$I$27,MATCH(Schedules_8760!$C1261,DHW_StPt_Sch_EZ!$B$4:$B$27,0),MATCH(Schedules_8760!$F1261,DHW_StPt_Sch_EZ!$C$3:$I$3,0)),"F","C")</f>
        <v>53.333333333333329</v>
      </c>
      <c r="M1261" s="34">
        <f>CONVERT(INDEX(DHW_StPt_Sch_EZ!$C$31:$I$54,MATCH(Schedules_8760!$C1261,DHW_StPt_Sch_EZ!$B$31:$B$54,0),MATCH(Schedules_8760!$F1261,DHW_StPt_Sch_EZ!$C$30:$I$30,0)),"F","C")</f>
        <v>53.333333333333329</v>
      </c>
      <c r="N1261" s="12"/>
      <c r="O1261" s="12"/>
      <c r="P1261" s="12"/>
    </row>
    <row r="1262" spans="1:16" x14ac:dyDescent="0.25">
      <c r="A1262" s="35">
        <v>1261</v>
      </c>
      <c r="B1262" s="89">
        <v>53.5</v>
      </c>
      <c r="C1262" s="35">
        <f t="shared" si="95"/>
        <v>13</v>
      </c>
      <c r="D1262" s="35">
        <f t="shared" si="98"/>
        <v>53</v>
      </c>
      <c r="E1262" s="35">
        <f t="shared" si="99"/>
        <v>4</v>
      </c>
      <c r="F1262" s="35" t="str">
        <f t="shared" si="96"/>
        <v>Wednesday</v>
      </c>
      <c r="G1262" s="35">
        <f t="shared" si="97"/>
        <v>2</v>
      </c>
      <c r="H1262" s="34">
        <f>CONVERT(INDEX(Htg_StPt_Sch_EZ!$C$4:$I$27,MATCH(Schedules_8760!$C1262,Htg_StPt_Sch_EZ!$B$4:$B$27,0),MATCH(Schedules_8760!$F1262,Htg_StPt_Sch_EZ!$C$3:$I$3,0)),"F","C")</f>
        <v>20.555555555555554</v>
      </c>
      <c r="I1262" s="34">
        <f>CONVERT(INDEX(Htg_StPt_Sch_EZ!$C$31:$I$54,MATCH(Schedules_8760!$C1262,Htg_StPt_Sch_EZ!$B$31:$B$54,0),MATCH(Schedules_8760!$F1262,Htg_StPt_Sch_EZ!$C$30:$I$30,0)),"F","C")</f>
        <v>19.444444444444443</v>
      </c>
      <c r="J1262" s="34">
        <f>CONVERT(INDEX(Clg_StPt_Sch_EZ!$C$4:$I$27,MATCH(Schedules_8760!$C1262,Clg_StPt_Sch_EZ!$B$4:$B$27,0),MATCH(Schedules_8760!$F1262,Clg_StPt_Sch_EZ!$C$3:$I$3,0)),"F","C")</f>
        <v>25.555555555555554</v>
      </c>
      <c r="K1262" s="34">
        <f>CONVERT(INDEX(Clg_StPt_Sch_EZ!$C$31:$I$54,MATCH(Schedules_8760!$C1262,Clg_StPt_Sch_EZ!$B$31:$B$54,0),MATCH(Schedules_8760!$F1262,Clg_StPt_Sch_EZ!$C$30:$I$30,0)),"F","C")</f>
        <v>25</v>
      </c>
      <c r="L1262" s="34">
        <f>CONVERT(INDEX(DHW_StPt_Sch_EZ!$C$4:$I$27,MATCH(Schedules_8760!$C1262,DHW_StPt_Sch_EZ!$B$4:$B$27,0),MATCH(Schedules_8760!$F1262,DHW_StPt_Sch_EZ!$C$3:$I$3,0)),"F","C")</f>
        <v>53.333333333333329</v>
      </c>
      <c r="M1262" s="34">
        <f>CONVERT(INDEX(DHW_StPt_Sch_EZ!$C$31:$I$54,MATCH(Schedules_8760!$C1262,DHW_StPt_Sch_EZ!$B$31:$B$54,0),MATCH(Schedules_8760!$F1262,DHW_StPt_Sch_EZ!$C$30:$I$30,0)),"F","C")</f>
        <v>53.333333333333329</v>
      </c>
      <c r="N1262" s="12"/>
      <c r="O1262" s="12"/>
      <c r="P1262" s="12"/>
    </row>
    <row r="1263" spans="1:16" x14ac:dyDescent="0.25">
      <c r="A1263" s="35">
        <v>1262</v>
      </c>
      <c r="B1263" s="89">
        <v>53.541666666666657</v>
      </c>
      <c r="C1263" s="35">
        <f t="shared" si="95"/>
        <v>14</v>
      </c>
      <c r="D1263" s="35">
        <f t="shared" si="98"/>
        <v>53</v>
      </c>
      <c r="E1263" s="35">
        <f t="shared" si="99"/>
        <v>4</v>
      </c>
      <c r="F1263" s="35" t="str">
        <f t="shared" si="96"/>
        <v>Wednesday</v>
      </c>
      <c r="G1263" s="35">
        <f t="shared" si="97"/>
        <v>2</v>
      </c>
      <c r="H1263" s="34">
        <f>CONVERT(INDEX(Htg_StPt_Sch_EZ!$C$4:$I$27,MATCH(Schedules_8760!$C1263,Htg_StPt_Sch_EZ!$B$4:$B$27,0),MATCH(Schedules_8760!$F1263,Htg_StPt_Sch_EZ!$C$3:$I$3,0)),"F","C")</f>
        <v>20.555555555555554</v>
      </c>
      <c r="I1263" s="34">
        <f>CONVERT(INDEX(Htg_StPt_Sch_EZ!$C$31:$I$54,MATCH(Schedules_8760!$C1263,Htg_StPt_Sch_EZ!$B$31:$B$54,0),MATCH(Schedules_8760!$F1263,Htg_StPt_Sch_EZ!$C$30:$I$30,0)),"F","C")</f>
        <v>19.444444444444443</v>
      </c>
      <c r="J1263" s="34">
        <f>CONVERT(INDEX(Clg_StPt_Sch_EZ!$C$4:$I$27,MATCH(Schedules_8760!$C1263,Clg_StPt_Sch_EZ!$B$4:$B$27,0),MATCH(Schedules_8760!$F1263,Clg_StPt_Sch_EZ!$C$3:$I$3,0)),"F","C")</f>
        <v>25.555555555555554</v>
      </c>
      <c r="K1263" s="34">
        <f>CONVERT(INDEX(Clg_StPt_Sch_EZ!$C$31:$I$54,MATCH(Schedules_8760!$C1263,Clg_StPt_Sch_EZ!$B$31:$B$54,0),MATCH(Schedules_8760!$F1263,Clg_StPt_Sch_EZ!$C$30:$I$30,0)),"F","C")</f>
        <v>25</v>
      </c>
      <c r="L1263" s="34">
        <f>CONVERT(INDEX(DHW_StPt_Sch_EZ!$C$4:$I$27,MATCH(Schedules_8760!$C1263,DHW_StPt_Sch_EZ!$B$4:$B$27,0),MATCH(Schedules_8760!$F1263,DHW_StPt_Sch_EZ!$C$3:$I$3,0)),"F","C")</f>
        <v>53.333333333333329</v>
      </c>
      <c r="M1263" s="34">
        <f>CONVERT(INDEX(DHW_StPt_Sch_EZ!$C$31:$I$54,MATCH(Schedules_8760!$C1263,DHW_StPt_Sch_EZ!$B$31:$B$54,0),MATCH(Schedules_8760!$F1263,DHW_StPt_Sch_EZ!$C$30:$I$30,0)),"F","C")</f>
        <v>53.333333333333329</v>
      </c>
      <c r="N1263" s="12"/>
      <c r="O1263" s="12"/>
      <c r="P1263" s="12"/>
    </row>
    <row r="1264" spans="1:16" x14ac:dyDescent="0.25">
      <c r="A1264" s="35">
        <v>1263</v>
      </c>
      <c r="B1264" s="89">
        <v>53.583333333333343</v>
      </c>
      <c r="C1264" s="35">
        <f t="shared" si="95"/>
        <v>15</v>
      </c>
      <c r="D1264" s="35">
        <f t="shared" si="98"/>
        <v>53</v>
      </c>
      <c r="E1264" s="35">
        <f t="shared" si="99"/>
        <v>4</v>
      </c>
      <c r="F1264" s="35" t="str">
        <f t="shared" si="96"/>
        <v>Wednesday</v>
      </c>
      <c r="G1264" s="35">
        <f t="shared" si="97"/>
        <v>2</v>
      </c>
      <c r="H1264" s="34">
        <f>CONVERT(INDEX(Htg_StPt_Sch_EZ!$C$4:$I$27,MATCH(Schedules_8760!$C1264,Htg_StPt_Sch_EZ!$B$4:$B$27,0),MATCH(Schedules_8760!$F1264,Htg_StPt_Sch_EZ!$C$3:$I$3,0)),"F","C")</f>
        <v>20.555555555555554</v>
      </c>
      <c r="I1264" s="34">
        <f>CONVERT(INDEX(Htg_StPt_Sch_EZ!$C$31:$I$54,MATCH(Schedules_8760!$C1264,Htg_StPt_Sch_EZ!$B$31:$B$54,0),MATCH(Schedules_8760!$F1264,Htg_StPt_Sch_EZ!$C$30:$I$30,0)),"F","C")</f>
        <v>21.111111111111111</v>
      </c>
      <c r="J1264" s="34">
        <f>CONVERT(INDEX(Clg_StPt_Sch_EZ!$C$4:$I$27,MATCH(Schedules_8760!$C1264,Clg_StPt_Sch_EZ!$B$4:$B$27,0),MATCH(Schedules_8760!$F1264,Clg_StPt_Sch_EZ!$C$3:$I$3,0)),"F","C")</f>
        <v>25.555555555555554</v>
      </c>
      <c r="K1264" s="34">
        <f>CONVERT(INDEX(Clg_StPt_Sch_EZ!$C$31:$I$54,MATCH(Schedules_8760!$C1264,Clg_StPt_Sch_EZ!$B$31:$B$54,0),MATCH(Schedules_8760!$F1264,Clg_StPt_Sch_EZ!$C$30:$I$30,0)),"F","C")</f>
        <v>25</v>
      </c>
      <c r="L1264" s="34">
        <f>CONVERT(INDEX(DHW_StPt_Sch_EZ!$C$4:$I$27,MATCH(Schedules_8760!$C1264,DHW_StPt_Sch_EZ!$B$4:$B$27,0),MATCH(Schedules_8760!$F1264,DHW_StPt_Sch_EZ!$C$3:$I$3,0)),"F","C")</f>
        <v>53.333333333333329</v>
      </c>
      <c r="M1264" s="34">
        <f>CONVERT(INDEX(DHW_StPt_Sch_EZ!$C$31:$I$54,MATCH(Schedules_8760!$C1264,DHW_StPt_Sch_EZ!$B$31:$B$54,0),MATCH(Schedules_8760!$F1264,DHW_StPt_Sch_EZ!$C$30:$I$30,0)),"F","C")</f>
        <v>53.333333333333329</v>
      </c>
      <c r="N1264" s="12"/>
      <c r="O1264" s="12"/>
      <c r="P1264" s="12"/>
    </row>
    <row r="1265" spans="1:16" x14ac:dyDescent="0.25">
      <c r="A1265" s="35">
        <v>1264</v>
      </c>
      <c r="B1265" s="89">
        <v>53.625</v>
      </c>
      <c r="C1265" s="35">
        <f t="shared" si="95"/>
        <v>16</v>
      </c>
      <c r="D1265" s="35">
        <f t="shared" si="98"/>
        <v>53</v>
      </c>
      <c r="E1265" s="35">
        <f t="shared" si="99"/>
        <v>4</v>
      </c>
      <c r="F1265" s="35" t="str">
        <f t="shared" si="96"/>
        <v>Wednesday</v>
      </c>
      <c r="G1265" s="35">
        <f t="shared" si="97"/>
        <v>2</v>
      </c>
      <c r="H1265" s="34">
        <f>CONVERT(INDEX(Htg_StPt_Sch_EZ!$C$4:$I$27,MATCH(Schedules_8760!$C1265,Htg_StPt_Sch_EZ!$B$4:$B$27,0),MATCH(Schedules_8760!$F1265,Htg_StPt_Sch_EZ!$C$3:$I$3,0)),"F","C")</f>
        <v>20.555555555555554</v>
      </c>
      <c r="I1265" s="34">
        <f>CONVERT(INDEX(Htg_StPt_Sch_EZ!$C$31:$I$54,MATCH(Schedules_8760!$C1265,Htg_StPt_Sch_EZ!$B$31:$B$54,0),MATCH(Schedules_8760!$F1265,Htg_StPt_Sch_EZ!$C$30:$I$30,0)),"F","C")</f>
        <v>21.111111111111111</v>
      </c>
      <c r="J1265" s="34">
        <f>CONVERT(INDEX(Clg_StPt_Sch_EZ!$C$4:$I$27,MATCH(Schedules_8760!$C1265,Clg_StPt_Sch_EZ!$B$4:$B$27,0),MATCH(Schedules_8760!$F1265,Clg_StPt_Sch_EZ!$C$3:$I$3,0)),"F","C")</f>
        <v>25.555555555555554</v>
      </c>
      <c r="K1265" s="34">
        <f>CONVERT(INDEX(Clg_StPt_Sch_EZ!$C$31:$I$54,MATCH(Schedules_8760!$C1265,Clg_StPt_Sch_EZ!$B$31:$B$54,0),MATCH(Schedules_8760!$F1265,Clg_StPt_Sch_EZ!$C$30:$I$30,0)),"F","C")</f>
        <v>25</v>
      </c>
      <c r="L1265" s="34">
        <f>CONVERT(INDEX(DHW_StPt_Sch_EZ!$C$4:$I$27,MATCH(Schedules_8760!$C1265,DHW_StPt_Sch_EZ!$B$4:$B$27,0),MATCH(Schedules_8760!$F1265,DHW_StPt_Sch_EZ!$C$3:$I$3,0)),"F","C")</f>
        <v>53.333333333333329</v>
      </c>
      <c r="M1265" s="34">
        <f>CONVERT(INDEX(DHW_StPt_Sch_EZ!$C$31:$I$54,MATCH(Schedules_8760!$C1265,DHW_StPt_Sch_EZ!$B$31:$B$54,0),MATCH(Schedules_8760!$F1265,DHW_StPt_Sch_EZ!$C$30:$I$30,0)),"F","C")</f>
        <v>53.333333333333329</v>
      </c>
      <c r="N1265" s="12"/>
      <c r="O1265" s="12"/>
      <c r="P1265" s="12"/>
    </row>
    <row r="1266" spans="1:16" x14ac:dyDescent="0.25">
      <c r="A1266" s="35">
        <v>1265</v>
      </c>
      <c r="B1266" s="89">
        <v>53.666666666666657</v>
      </c>
      <c r="C1266" s="35">
        <f t="shared" si="95"/>
        <v>17</v>
      </c>
      <c r="D1266" s="35">
        <f t="shared" si="98"/>
        <v>53</v>
      </c>
      <c r="E1266" s="35">
        <f t="shared" si="99"/>
        <v>4</v>
      </c>
      <c r="F1266" s="35" t="str">
        <f t="shared" si="96"/>
        <v>Wednesday</v>
      </c>
      <c r="G1266" s="35">
        <f t="shared" si="97"/>
        <v>2</v>
      </c>
      <c r="H1266" s="34">
        <f>CONVERT(INDEX(Htg_StPt_Sch_EZ!$C$4:$I$27,MATCH(Schedules_8760!$C1266,Htg_StPt_Sch_EZ!$B$4:$B$27,0),MATCH(Schedules_8760!$F1266,Htg_StPt_Sch_EZ!$C$3:$I$3,0)),"F","C")</f>
        <v>20.555555555555554</v>
      </c>
      <c r="I1266" s="34">
        <f>CONVERT(INDEX(Htg_StPt_Sch_EZ!$C$31:$I$54,MATCH(Schedules_8760!$C1266,Htg_StPt_Sch_EZ!$B$31:$B$54,0),MATCH(Schedules_8760!$F1266,Htg_StPt_Sch_EZ!$C$30:$I$30,0)),"F","C")</f>
        <v>17.777777777777779</v>
      </c>
      <c r="J1266" s="34">
        <f>CONVERT(INDEX(Clg_StPt_Sch_EZ!$C$4:$I$27,MATCH(Schedules_8760!$C1266,Clg_StPt_Sch_EZ!$B$4:$B$27,0),MATCH(Schedules_8760!$F1266,Clg_StPt_Sch_EZ!$C$3:$I$3,0)),"F","C")</f>
        <v>25.555555555555554</v>
      </c>
      <c r="K1266" s="34">
        <f>CONVERT(INDEX(Clg_StPt_Sch_EZ!$C$31:$I$54,MATCH(Schedules_8760!$C1266,Clg_StPt_Sch_EZ!$B$31:$B$54,0),MATCH(Schedules_8760!$F1266,Clg_StPt_Sch_EZ!$C$30:$I$30,0)),"F","C")</f>
        <v>25</v>
      </c>
      <c r="L1266" s="34">
        <f>CONVERT(INDEX(DHW_StPt_Sch_EZ!$C$4:$I$27,MATCH(Schedules_8760!$C1266,DHW_StPt_Sch_EZ!$B$4:$B$27,0),MATCH(Schedules_8760!$F1266,DHW_StPt_Sch_EZ!$C$3:$I$3,0)),"F","C")</f>
        <v>53.333333333333329</v>
      </c>
      <c r="M1266" s="34">
        <f>CONVERT(INDEX(DHW_StPt_Sch_EZ!$C$31:$I$54,MATCH(Schedules_8760!$C1266,DHW_StPt_Sch_EZ!$B$31:$B$54,0),MATCH(Schedules_8760!$F1266,DHW_StPt_Sch_EZ!$C$30:$I$30,0)),"F","C")</f>
        <v>53.333333333333329</v>
      </c>
      <c r="N1266" s="12"/>
      <c r="O1266" s="12"/>
      <c r="P1266" s="12"/>
    </row>
    <row r="1267" spans="1:16" x14ac:dyDescent="0.25">
      <c r="A1267" s="35">
        <v>1266</v>
      </c>
      <c r="B1267" s="89">
        <v>53.708333333333343</v>
      </c>
      <c r="C1267" s="35">
        <f t="shared" si="95"/>
        <v>18</v>
      </c>
      <c r="D1267" s="35">
        <f t="shared" si="98"/>
        <v>53</v>
      </c>
      <c r="E1267" s="35">
        <f t="shared" si="99"/>
        <v>4</v>
      </c>
      <c r="F1267" s="35" t="str">
        <f t="shared" si="96"/>
        <v>Wednesday</v>
      </c>
      <c r="G1267" s="35">
        <f t="shared" si="97"/>
        <v>2</v>
      </c>
      <c r="H1267" s="34">
        <f>CONVERT(INDEX(Htg_StPt_Sch_EZ!$C$4:$I$27,MATCH(Schedules_8760!$C1267,Htg_StPt_Sch_EZ!$B$4:$B$27,0),MATCH(Schedules_8760!$F1267,Htg_StPt_Sch_EZ!$C$3:$I$3,0)),"F","C")</f>
        <v>20.555555555555554</v>
      </c>
      <c r="I1267" s="34">
        <f>CONVERT(INDEX(Htg_StPt_Sch_EZ!$C$31:$I$54,MATCH(Schedules_8760!$C1267,Htg_StPt_Sch_EZ!$B$31:$B$54,0),MATCH(Schedules_8760!$F1267,Htg_StPt_Sch_EZ!$C$30:$I$30,0)),"F","C")</f>
        <v>17.777777777777779</v>
      </c>
      <c r="J1267" s="34">
        <f>CONVERT(INDEX(Clg_StPt_Sch_EZ!$C$4:$I$27,MATCH(Schedules_8760!$C1267,Clg_StPt_Sch_EZ!$B$4:$B$27,0),MATCH(Schedules_8760!$F1267,Clg_StPt_Sch_EZ!$C$3:$I$3,0)),"F","C")</f>
        <v>25.555555555555554</v>
      </c>
      <c r="K1267" s="34">
        <f>CONVERT(INDEX(Clg_StPt_Sch_EZ!$C$31:$I$54,MATCH(Schedules_8760!$C1267,Clg_StPt_Sch_EZ!$B$31:$B$54,0),MATCH(Schedules_8760!$F1267,Clg_StPt_Sch_EZ!$C$30:$I$30,0)),"F","C")</f>
        <v>28.333333333333332</v>
      </c>
      <c r="L1267" s="34">
        <f>CONVERT(INDEX(DHW_StPt_Sch_EZ!$C$4:$I$27,MATCH(Schedules_8760!$C1267,DHW_StPt_Sch_EZ!$B$4:$B$27,0),MATCH(Schedules_8760!$F1267,DHW_StPt_Sch_EZ!$C$3:$I$3,0)),"F","C")</f>
        <v>53.333333333333329</v>
      </c>
      <c r="M1267" s="34">
        <f>CONVERT(INDEX(DHW_StPt_Sch_EZ!$C$31:$I$54,MATCH(Schedules_8760!$C1267,DHW_StPt_Sch_EZ!$B$31:$B$54,0),MATCH(Schedules_8760!$F1267,DHW_StPt_Sch_EZ!$C$30:$I$30,0)),"F","C")</f>
        <v>53.333333333333329</v>
      </c>
      <c r="N1267" s="12"/>
      <c r="O1267" s="12"/>
      <c r="P1267" s="12"/>
    </row>
    <row r="1268" spans="1:16" x14ac:dyDescent="0.25">
      <c r="A1268" s="35">
        <v>1267</v>
      </c>
      <c r="B1268" s="89">
        <v>53.75</v>
      </c>
      <c r="C1268" s="35">
        <f t="shared" si="95"/>
        <v>19</v>
      </c>
      <c r="D1268" s="35">
        <f t="shared" si="98"/>
        <v>53</v>
      </c>
      <c r="E1268" s="35">
        <f t="shared" si="99"/>
        <v>4</v>
      </c>
      <c r="F1268" s="35" t="str">
        <f t="shared" si="96"/>
        <v>Wednesday</v>
      </c>
      <c r="G1268" s="35">
        <f t="shared" si="97"/>
        <v>2</v>
      </c>
      <c r="H1268" s="34">
        <f>CONVERT(INDEX(Htg_StPt_Sch_EZ!$C$4:$I$27,MATCH(Schedules_8760!$C1268,Htg_StPt_Sch_EZ!$B$4:$B$27,0),MATCH(Schedules_8760!$F1268,Htg_StPt_Sch_EZ!$C$3:$I$3,0)),"F","C")</f>
        <v>20.555555555555554</v>
      </c>
      <c r="I1268" s="34">
        <f>CONVERT(INDEX(Htg_StPt_Sch_EZ!$C$31:$I$54,MATCH(Schedules_8760!$C1268,Htg_StPt_Sch_EZ!$B$31:$B$54,0),MATCH(Schedules_8760!$F1268,Htg_StPt_Sch_EZ!$C$30:$I$30,0)),"F","C")</f>
        <v>18.333333333333332</v>
      </c>
      <c r="J1268" s="34">
        <f>CONVERT(INDEX(Clg_StPt_Sch_EZ!$C$4:$I$27,MATCH(Schedules_8760!$C1268,Clg_StPt_Sch_EZ!$B$4:$B$27,0),MATCH(Schedules_8760!$F1268,Clg_StPt_Sch_EZ!$C$3:$I$3,0)),"F","C")</f>
        <v>25.555555555555554</v>
      </c>
      <c r="K1268" s="34">
        <f>CONVERT(INDEX(Clg_StPt_Sch_EZ!$C$31:$I$54,MATCH(Schedules_8760!$C1268,Clg_StPt_Sch_EZ!$B$31:$B$54,0),MATCH(Schedules_8760!$F1268,Clg_StPt_Sch_EZ!$C$30:$I$30,0)),"F","C")</f>
        <v>28.333333333333332</v>
      </c>
      <c r="L1268" s="34">
        <f>CONVERT(INDEX(DHW_StPt_Sch_EZ!$C$4:$I$27,MATCH(Schedules_8760!$C1268,DHW_StPt_Sch_EZ!$B$4:$B$27,0),MATCH(Schedules_8760!$F1268,DHW_StPt_Sch_EZ!$C$3:$I$3,0)),"F","C")</f>
        <v>53.333333333333329</v>
      </c>
      <c r="M1268" s="34">
        <f>CONVERT(INDEX(DHW_StPt_Sch_EZ!$C$31:$I$54,MATCH(Schedules_8760!$C1268,DHW_StPt_Sch_EZ!$B$31:$B$54,0),MATCH(Schedules_8760!$F1268,DHW_StPt_Sch_EZ!$C$30:$I$30,0)),"F","C")</f>
        <v>53.333333333333329</v>
      </c>
      <c r="N1268" s="12"/>
      <c r="O1268" s="12"/>
      <c r="P1268" s="12"/>
    </row>
    <row r="1269" spans="1:16" x14ac:dyDescent="0.25">
      <c r="A1269" s="35">
        <v>1268</v>
      </c>
      <c r="B1269" s="89">
        <v>53.791666666666657</v>
      </c>
      <c r="C1269" s="35">
        <f t="shared" si="95"/>
        <v>20</v>
      </c>
      <c r="D1269" s="35">
        <f t="shared" si="98"/>
        <v>53</v>
      </c>
      <c r="E1269" s="35">
        <f t="shared" si="99"/>
        <v>4</v>
      </c>
      <c r="F1269" s="35" t="str">
        <f t="shared" si="96"/>
        <v>Wednesday</v>
      </c>
      <c r="G1269" s="35">
        <f t="shared" si="97"/>
        <v>2</v>
      </c>
      <c r="H1269" s="34">
        <f>CONVERT(INDEX(Htg_StPt_Sch_EZ!$C$4:$I$27,MATCH(Schedules_8760!$C1269,Htg_StPt_Sch_EZ!$B$4:$B$27,0),MATCH(Schedules_8760!$F1269,Htg_StPt_Sch_EZ!$C$3:$I$3,0)),"F","C")</f>
        <v>20.555555555555554</v>
      </c>
      <c r="I1269" s="34">
        <f>CONVERT(INDEX(Htg_StPt_Sch_EZ!$C$31:$I$54,MATCH(Schedules_8760!$C1269,Htg_StPt_Sch_EZ!$B$31:$B$54,0),MATCH(Schedules_8760!$F1269,Htg_StPt_Sch_EZ!$C$30:$I$30,0)),"F","C")</f>
        <v>18.888888888888889</v>
      </c>
      <c r="J1269" s="34">
        <f>CONVERT(INDEX(Clg_StPt_Sch_EZ!$C$4:$I$27,MATCH(Schedules_8760!$C1269,Clg_StPt_Sch_EZ!$B$4:$B$27,0),MATCH(Schedules_8760!$F1269,Clg_StPt_Sch_EZ!$C$3:$I$3,0)),"F","C")</f>
        <v>25.555555555555554</v>
      </c>
      <c r="K1269" s="34">
        <f>CONVERT(INDEX(Clg_StPt_Sch_EZ!$C$31:$I$54,MATCH(Schedules_8760!$C1269,Clg_StPt_Sch_EZ!$B$31:$B$54,0),MATCH(Schedules_8760!$F1269,Clg_StPt_Sch_EZ!$C$30:$I$30,0)),"F","C")</f>
        <v>28.333333333333332</v>
      </c>
      <c r="L1269" s="34">
        <f>CONVERT(INDEX(DHW_StPt_Sch_EZ!$C$4:$I$27,MATCH(Schedules_8760!$C1269,DHW_StPt_Sch_EZ!$B$4:$B$27,0),MATCH(Schedules_8760!$F1269,DHW_StPt_Sch_EZ!$C$3:$I$3,0)),"F","C")</f>
        <v>53.333333333333329</v>
      </c>
      <c r="M1269" s="34">
        <f>CONVERT(INDEX(DHW_StPt_Sch_EZ!$C$31:$I$54,MATCH(Schedules_8760!$C1269,DHW_StPt_Sch_EZ!$B$31:$B$54,0),MATCH(Schedules_8760!$F1269,DHW_StPt_Sch_EZ!$C$30:$I$30,0)),"F","C")</f>
        <v>53.333333333333329</v>
      </c>
      <c r="N1269" s="12"/>
      <c r="O1269" s="12"/>
      <c r="P1269" s="12"/>
    </row>
    <row r="1270" spans="1:16" x14ac:dyDescent="0.25">
      <c r="A1270" s="35">
        <v>1269</v>
      </c>
      <c r="B1270" s="89">
        <v>53.833333333333343</v>
      </c>
      <c r="C1270" s="35">
        <f t="shared" si="95"/>
        <v>21</v>
      </c>
      <c r="D1270" s="35">
        <f t="shared" si="98"/>
        <v>53</v>
      </c>
      <c r="E1270" s="35">
        <f t="shared" si="99"/>
        <v>4</v>
      </c>
      <c r="F1270" s="35" t="str">
        <f t="shared" si="96"/>
        <v>Wednesday</v>
      </c>
      <c r="G1270" s="35">
        <f t="shared" si="97"/>
        <v>2</v>
      </c>
      <c r="H1270" s="34">
        <f>CONVERT(INDEX(Htg_StPt_Sch_EZ!$C$4:$I$27,MATCH(Schedules_8760!$C1270,Htg_StPt_Sch_EZ!$B$4:$B$27,0),MATCH(Schedules_8760!$F1270,Htg_StPt_Sch_EZ!$C$3:$I$3,0)),"F","C")</f>
        <v>20.555555555555554</v>
      </c>
      <c r="I1270" s="34">
        <f>CONVERT(INDEX(Htg_StPt_Sch_EZ!$C$31:$I$54,MATCH(Schedules_8760!$C1270,Htg_StPt_Sch_EZ!$B$31:$B$54,0),MATCH(Schedules_8760!$F1270,Htg_StPt_Sch_EZ!$C$30:$I$30,0)),"F","C")</f>
        <v>19.444444444444443</v>
      </c>
      <c r="J1270" s="34">
        <f>CONVERT(INDEX(Clg_StPt_Sch_EZ!$C$4:$I$27,MATCH(Schedules_8760!$C1270,Clg_StPt_Sch_EZ!$B$4:$B$27,0),MATCH(Schedules_8760!$F1270,Clg_StPt_Sch_EZ!$C$3:$I$3,0)),"F","C")</f>
        <v>25.555555555555554</v>
      </c>
      <c r="K1270" s="34">
        <f>CONVERT(INDEX(Clg_StPt_Sch_EZ!$C$31:$I$54,MATCH(Schedules_8760!$C1270,Clg_StPt_Sch_EZ!$B$31:$B$54,0),MATCH(Schedules_8760!$F1270,Clg_StPt_Sch_EZ!$C$30:$I$30,0)),"F","C")</f>
        <v>28.333333333333332</v>
      </c>
      <c r="L1270" s="34">
        <f>CONVERT(INDEX(DHW_StPt_Sch_EZ!$C$4:$I$27,MATCH(Schedules_8760!$C1270,DHW_StPt_Sch_EZ!$B$4:$B$27,0),MATCH(Schedules_8760!$F1270,DHW_StPt_Sch_EZ!$C$3:$I$3,0)),"F","C")</f>
        <v>53.333333333333329</v>
      </c>
      <c r="M1270" s="34">
        <f>CONVERT(INDEX(DHW_StPt_Sch_EZ!$C$31:$I$54,MATCH(Schedules_8760!$C1270,DHW_StPt_Sch_EZ!$B$31:$B$54,0),MATCH(Schedules_8760!$F1270,DHW_StPt_Sch_EZ!$C$30:$I$30,0)),"F","C")</f>
        <v>53.333333333333329</v>
      </c>
      <c r="N1270" s="12"/>
      <c r="O1270" s="12"/>
      <c r="P1270" s="12"/>
    </row>
    <row r="1271" spans="1:16" x14ac:dyDescent="0.25">
      <c r="A1271" s="35">
        <v>1270</v>
      </c>
      <c r="B1271" s="89">
        <v>53.875</v>
      </c>
      <c r="C1271" s="35">
        <f t="shared" si="95"/>
        <v>22</v>
      </c>
      <c r="D1271" s="35">
        <f t="shared" si="98"/>
        <v>53</v>
      </c>
      <c r="E1271" s="35">
        <f t="shared" si="99"/>
        <v>4</v>
      </c>
      <c r="F1271" s="35" t="str">
        <f t="shared" si="96"/>
        <v>Wednesday</v>
      </c>
      <c r="G1271" s="35">
        <f t="shared" si="97"/>
        <v>2</v>
      </c>
      <c r="H1271" s="34">
        <f>CONVERT(INDEX(Htg_StPt_Sch_EZ!$C$4:$I$27,MATCH(Schedules_8760!$C1271,Htg_StPt_Sch_EZ!$B$4:$B$27,0),MATCH(Schedules_8760!$F1271,Htg_StPt_Sch_EZ!$C$3:$I$3,0)),"F","C")</f>
        <v>20.555555555555554</v>
      </c>
      <c r="I1271" s="34">
        <f>CONVERT(INDEX(Htg_StPt_Sch_EZ!$C$31:$I$54,MATCH(Schedules_8760!$C1271,Htg_StPt_Sch_EZ!$B$31:$B$54,0),MATCH(Schedules_8760!$F1271,Htg_StPt_Sch_EZ!$C$30:$I$30,0)),"F","C")</f>
        <v>19.444444444444443</v>
      </c>
      <c r="J1271" s="34">
        <f>CONVERT(INDEX(Clg_StPt_Sch_EZ!$C$4:$I$27,MATCH(Schedules_8760!$C1271,Clg_StPt_Sch_EZ!$B$4:$B$27,0),MATCH(Schedules_8760!$F1271,Clg_StPt_Sch_EZ!$C$3:$I$3,0)),"F","C")</f>
        <v>25.555555555555554</v>
      </c>
      <c r="K1271" s="34">
        <f>CONVERT(INDEX(Clg_StPt_Sch_EZ!$C$31:$I$54,MATCH(Schedules_8760!$C1271,Clg_StPt_Sch_EZ!$B$31:$B$54,0),MATCH(Schedules_8760!$F1271,Clg_StPt_Sch_EZ!$C$30:$I$30,0)),"F","C")</f>
        <v>28.333333333333332</v>
      </c>
      <c r="L1271" s="34">
        <f>CONVERT(INDEX(DHW_StPt_Sch_EZ!$C$4:$I$27,MATCH(Schedules_8760!$C1271,DHW_StPt_Sch_EZ!$B$4:$B$27,0),MATCH(Schedules_8760!$F1271,DHW_StPt_Sch_EZ!$C$3:$I$3,0)),"F","C")</f>
        <v>53.333333333333329</v>
      </c>
      <c r="M1271" s="34">
        <f>CONVERT(INDEX(DHW_StPt_Sch_EZ!$C$31:$I$54,MATCH(Schedules_8760!$C1271,DHW_StPt_Sch_EZ!$B$31:$B$54,0),MATCH(Schedules_8760!$F1271,DHW_StPt_Sch_EZ!$C$30:$I$30,0)),"F","C")</f>
        <v>53.333333333333329</v>
      </c>
      <c r="N1271" s="12"/>
      <c r="O1271" s="12"/>
      <c r="P1271" s="12"/>
    </row>
    <row r="1272" spans="1:16" x14ac:dyDescent="0.25">
      <c r="A1272" s="35">
        <v>1271</v>
      </c>
      <c r="B1272" s="89">
        <v>53.916666666666657</v>
      </c>
      <c r="C1272" s="35">
        <f t="shared" si="95"/>
        <v>23</v>
      </c>
      <c r="D1272" s="35">
        <f t="shared" si="98"/>
        <v>53</v>
      </c>
      <c r="E1272" s="35">
        <f t="shared" si="99"/>
        <v>4</v>
      </c>
      <c r="F1272" s="35" t="str">
        <f t="shared" si="96"/>
        <v>Wednesday</v>
      </c>
      <c r="G1272" s="35">
        <f t="shared" si="97"/>
        <v>2</v>
      </c>
      <c r="H1272" s="34">
        <f>CONVERT(INDEX(Htg_StPt_Sch_EZ!$C$4:$I$27,MATCH(Schedules_8760!$C1272,Htg_StPt_Sch_EZ!$B$4:$B$27,0),MATCH(Schedules_8760!$F1272,Htg_StPt_Sch_EZ!$C$3:$I$3,0)),"F","C")</f>
        <v>20.555555555555554</v>
      </c>
      <c r="I1272" s="34">
        <f>CONVERT(INDEX(Htg_StPt_Sch_EZ!$C$31:$I$54,MATCH(Schedules_8760!$C1272,Htg_StPt_Sch_EZ!$B$31:$B$54,0),MATCH(Schedules_8760!$F1272,Htg_StPt_Sch_EZ!$C$30:$I$30,0)),"F","C")</f>
        <v>19.444444444444443</v>
      </c>
      <c r="J1272" s="34">
        <f>CONVERT(INDEX(Clg_StPt_Sch_EZ!$C$4:$I$27,MATCH(Schedules_8760!$C1272,Clg_StPt_Sch_EZ!$B$4:$B$27,0),MATCH(Schedules_8760!$F1272,Clg_StPt_Sch_EZ!$C$3:$I$3,0)),"F","C")</f>
        <v>25.555555555555554</v>
      </c>
      <c r="K1272" s="34">
        <f>CONVERT(INDEX(Clg_StPt_Sch_EZ!$C$31:$I$54,MATCH(Schedules_8760!$C1272,Clg_StPt_Sch_EZ!$B$31:$B$54,0),MATCH(Schedules_8760!$F1272,Clg_StPt_Sch_EZ!$C$30:$I$30,0)),"F","C")</f>
        <v>28.333333333333332</v>
      </c>
      <c r="L1272" s="34">
        <f>CONVERT(INDEX(DHW_StPt_Sch_EZ!$C$4:$I$27,MATCH(Schedules_8760!$C1272,DHW_StPt_Sch_EZ!$B$4:$B$27,0),MATCH(Schedules_8760!$F1272,DHW_StPt_Sch_EZ!$C$3:$I$3,0)),"F","C")</f>
        <v>53.333333333333329</v>
      </c>
      <c r="M1272" s="34">
        <f>CONVERT(INDEX(DHW_StPt_Sch_EZ!$C$31:$I$54,MATCH(Schedules_8760!$C1272,DHW_StPt_Sch_EZ!$B$31:$B$54,0),MATCH(Schedules_8760!$F1272,DHW_StPt_Sch_EZ!$C$30:$I$30,0)),"F","C")</f>
        <v>53.333333333333329</v>
      </c>
      <c r="N1272" s="12"/>
      <c r="O1272" s="12"/>
      <c r="P1272" s="12"/>
    </row>
    <row r="1273" spans="1:16" x14ac:dyDescent="0.25">
      <c r="A1273" s="35">
        <v>1272</v>
      </c>
      <c r="B1273" s="89">
        <v>53.958333333333343</v>
      </c>
      <c r="C1273" s="35">
        <f t="shared" si="95"/>
        <v>24</v>
      </c>
      <c r="D1273" s="35">
        <f t="shared" si="98"/>
        <v>53</v>
      </c>
      <c r="E1273" s="35">
        <f t="shared" si="99"/>
        <v>4</v>
      </c>
      <c r="F1273" s="35" t="str">
        <f t="shared" si="96"/>
        <v>Wednesday</v>
      </c>
      <c r="G1273" s="35">
        <f t="shared" si="97"/>
        <v>2</v>
      </c>
      <c r="H1273" s="34">
        <f>CONVERT(INDEX(Htg_StPt_Sch_EZ!$C$4:$I$27,MATCH(Schedules_8760!$C1273,Htg_StPt_Sch_EZ!$B$4:$B$27,0),MATCH(Schedules_8760!$F1273,Htg_StPt_Sch_EZ!$C$3:$I$3,0)),"F","C")</f>
        <v>20.555555555555554</v>
      </c>
      <c r="I1273" s="34">
        <f>CONVERT(INDEX(Htg_StPt_Sch_EZ!$C$31:$I$54,MATCH(Schedules_8760!$C1273,Htg_StPt_Sch_EZ!$B$31:$B$54,0),MATCH(Schedules_8760!$F1273,Htg_StPt_Sch_EZ!$C$30:$I$30,0)),"F","C")</f>
        <v>19.444444444444443</v>
      </c>
      <c r="J1273" s="34">
        <f>CONVERT(INDEX(Clg_StPt_Sch_EZ!$C$4:$I$27,MATCH(Schedules_8760!$C1273,Clg_StPt_Sch_EZ!$B$4:$B$27,0),MATCH(Schedules_8760!$F1273,Clg_StPt_Sch_EZ!$C$3:$I$3,0)),"F","C")</f>
        <v>25.555555555555554</v>
      </c>
      <c r="K1273" s="34">
        <f>CONVERT(INDEX(Clg_StPt_Sch_EZ!$C$31:$I$54,MATCH(Schedules_8760!$C1273,Clg_StPt_Sch_EZ!$B$31:$B$54,0),MATCH(Schedules_8760!$F1273,Clg_StPt_Sch_EZ!$C$30:$I$30,0)),"F","C")</f>
        <v>28.333333333333332</v>
      </c>
      <c r="L1273" s="34">
        <f>CONVERT(INDEX(DHW_StPt_Sch_EZ!$C$4:$I$27,MATCH(Schedules_8760!$C1273,DHW_StPt_Sch_EZ!$B$4:$B$27,0),MATCH(Schedules_8760!$F1273,DHW_StPt_Sch_EZ!$C$3:$I$3,0)),"F","C")</f>
        <v>53.333333333333329</v>
      </c>
      <c r="M1273" s="34">
        <f>CONVERT(INDEX(DHW_StPt_Sch_EZ!$C$31:$I$54,MATCH(Schedules_8760!$C1273,DHW_StPt_Sch_EZ!$B$31:$B$54,0),MATCH(Schedules_8760!$F1273,DHW_StPt_Sch_EZ!$C$30:$I$30,0)),"F","C")</f>
        <v>53.333333333333329</v>
      </c>
      <c r="N1273" s="12"/>
      <c r="O1273" s="12"/>
      <c r="P1273" s="12"/>
    </row>
    <row r="1274" spans="1:16" x14ac:dyDescent="0.25">
      <c r="A1274" s="35">
        <v>1273</v>
      </c>
      <c r="B1274" s="89">
        <v>54</v>
      </c>
      <c r="C1274" s="35">
        <f t="shared" si="95"/>
        <v>1</v>
      </c>
      <c r="D1274" s="35">
        <f t="shared" si="98"/>
        <v>54</v>
      </c>
      <c r="E1274" s="35">
        <f t="shared" si="99"/>
        <v>5</v>
      </c>
      <c r="F1274" s="35" t="str">
        <f t="shared" si="96"/>
        <v>Thursday</v>
      </c>
      <c r="G1274" s="35">
        <f t="shared" si="97"/>
        <v>2</v>
      </c>
      <c r="H1274" s="34">
        <f>CONVERT(INDEX(Htg_StPt_Sch_EZ!$C$4:$I$27,MATCH(Schedules_8760!$C1274,Htg_StPt_Sch_EZ!$B$4:$B$27,0),MATCH(Schedules_8760!$F1274,Htg_StPt_Sch_EZ!$C$3:$I$3,0)),"F","C")</f>
        <v>20.555555555555554</v>
      </c>
      <c r="I1274" s="34">
        <f>CONVERT(INDEX(Htg_StPt_Sch_EZ!$C$31:$I$54,MATCH(Schedules_8760!$C1274,Htg_StPt_Sch_EZ!$B$31:$B$54,0),MATCH(Schedules_8760!$F1274,Htg_StPt_Sch_EZ!$C$30:$I$30,0)),"F","C")</f>
        <v>19.444444444444443</v>
      </c>
      <c r="J1274" s="34">
        <f>CONVERT(INDEX(Clg_StPt_Sch_EZ!$C$4:$I$27,MATCH(Schedules_8760!$C1274,Clg_StPt_Sch_EZ!$B$4:$B$27,0),MATCH(Schedules_8760!$F1274,Clg_StPt_Sch_EZ!$C$3:$I$3,0)),"F","C")</f>
        <v>25.555555555555554</v>
      </c>
      <c r="K1274" s="34">
        <f>CONVERT(INDEX(Clg_StPt_Sch_EZ!$C$31:$I$54,MATCH(Schedules_8760!$C1274,Clg_StPt_Sch_EZ!$B$31:$B$54,0),MATCH(Schedules_8760!$F1274,Clg_StPt_Sch_EZ!$C$30:$I$30,0)),"F","C")</f>
        <v>28.333333333333332</v>
      </c>
      <c r="L1274" s="34">
        <f>CONVERT(INDEX(DHW_StPt_Sch_EZ!$C$4:$I$27,MATCH(Schedules_8760!$C1274,DHW_StPt_Sch_EZ!$B$4:$B$27,0),MATCH(Schedules_8760!$F1274,DHW_StPt_Sch_EZ!$C$3:$I$3,0)),"F","C")</f>
        <v>53.333333333333329</v>
      </c>
      <c r="M1274" s="34">
        <f>CONVERT(INDEX(DHW_StPt_Sch_EZ!$C$31:$I$54,MATCH(Schedules_8760!$C1274,DHW_StPt_Sch_EZ!$B$31:$B$54,0),MATCH(Schedules_8760!$F1274,DHW_StPt_Sch_EZ!$C$30:$I$30,0)),"F","C")</f>
        <v>53.333333333333329</v>
      </c>
      <c r="N1274" s="12"/>
      <c r="O1274" s="12"/>
      <c r="P1274" s="12"/>
    </row>
    <row r="1275" spans="1:16" x14ac:dyDescent="0.25">
      <c r="A1275" s="35">
        <v>1274</v>
      </c>
      <c r="B1275" s="89">
        <v>54.041666666666657</v>
      </c>
      <c r="C1275" s="35">
        <f t="shared" si="95"/>
        <v>2</v>
      </c>
      <c r="D1275" s="35">
        <f t="shared" si="98"/>
        <v>54</v>
      </c>
      <c r="E1275" s="35">
        <f t="shared" si="99"/>
        <v>5</v>
      </c>
      <c r="F1275" s="35" t="str">
        <f t="shared" si="96"/>
        <v>Thursday</v>
      </c>
      <c r="G1275" s="35">
        <f t="shared" si="97"/>
        <v>2</v>
      </c>
      <c r="H1275" s="34">
        <f>CONVERT(INDEX(Htg_StPt_Sch_EZ!$C$4:$I$27,MATCH(Schedules_8760!$C1275,Htg_StPt_Sch_EZ!$B$4:$B$27,0),MATCH(Schedules_8760!$F1275,Htg_StPt_Sch_EZ!$C$3:$I$3,0)),"F","C")</f>
        <v>20.555555555555554</v>
      </c>
      <c r="I1275" s="34">
        <f>CONVERT(INDEX(Htg_StPt_Sch_EZ!$C$31:$I$54,MATCH(Schedules_8760!$C1275,Htg_StPt_Sch_EZ!$B$31:$B$54,0),MATCH(Schedules_8760!$F1275,Htg_StPt_Sch_EZ!$C$30:$I$30,0)),"F","C")</f>
        <v>19.444444444444443</v>
      </c>
      <c r="J1275" s="34">
        <f>CONVERT(INDEX(Clg_StPt_Sch_EZ!$C$4:$I$27,MATCH(Schedules_8760!$C1275,Clg_StPt_Sch_EZ!$B$4:$B$27,0),MATCH(Schedules_8760!$F1275,Clg_StPt_Sch_EZ!$C$3:$I$3,0)),"F","C")</f>
        <v>25.555555555555554</v>
      </c>
      <c r="K1275" s="34">
        <f>CONVERT(INDEX(Clg_StPt_Sch_EZ!$C$31:$I$54,MATCH(Schedules_8760!$C1275,Clg_StPt_Sch_EZ!$B$31:$B$54,0),MATCH(Schedules_8760!$F1275,Clg_StPt_Sch_EZ!$C$30:$I$30,0)),"F","C")</f>
        <v>28.333333333333332</v>
      </c>
      <c r="L1275" s="34">
        <f>CONVERT(INDEX(DHW_StPt_Sch_EZ!$C$4:$I$27,MATCH(Schedules_8760!$C1275,DHW_StPt_Sch_EZ!$B$4:$B$27,0),MATCH(Schedules_8760!$F1275,DHW_StPt_Sch_EZ!$C$3:$I$3,0)),"F","C")</f>
        <v>53.333333333333329</v>
      </c>
      <c r="M1275" s="34">
        <f>CONVERT(INDEX(DHW_StPt_Sch_EZ!$C$31:$I$54,MATCH(Schedules_8760!$C1275,DHW_StPt_Sch_EZ!$B$31:$B$54,0),MATCH(Schedules_8760!$F1275,DHW_StPt_Sch_EZ!$C$30:$I$30,0)),"F","C")</f>
        <v>53.333333333333329</v>
      </c>
      <c r="N1275" s="12"/>
      <c r="O1275" s="12"/>
      <c r="P1275" s="12"/>
    </row>
    <row r="1276" spans="1:16" x14ac:dyDescent="0.25">
      <c r="A1276" s="35">
        <v>1275</v>
      </c>
      <c r="B1276" s="89">
        <v>54.083333333333343</v>
      </c>
      <c r="C1276" s="35">
        <f t="shared" si="95"/>
        <v>3</v>
      </c>
      <c r="D1276" s="35">
        <f t="shared" si="98"/>
        <v>54</v>
      </c>
      <c r="E1276" s="35">
        <f t="shared" si="99"/>
        <v>5</v>
      </c>
      <c r="F1276" s="35" t="str">
        <f t="shared" si="96"/>
        <v>Thursday</v>
      </c>
      <c r="G1276" s="35">
        <f t="shared" si="97"/>
        <v>2</v>
      </c>
      <c r="H1276" s="34">
        <f>CONVERT(INDEX(Htg_StPt_Sch_EZ!$C$4:$I$27,MATCH(Schedules_8760!$C1276,Htg_StPt_Sch_EZ!$B$4:$B$27,0),MATCH(Schedules_8760!$F1276,Htg_StPt_Sch_EZ!$C$3:$I$3,0)),"F","C")</f>
        <v>20.555555555555554</v>
      </c>
      <c r="I1276" s="34">
        <f>CONVERT(INDEX(Htg_StPt_Sch_EZ!$C$31:$I$54,MATCH(Schedules_8760!$C1276,Htg_StPt_Sch_EZ!$B$31:$B$54,0),MATCH(Schedules_8760!$F1276,Htg_StPt_Sch_EZ!$C$30:$I$30,0)),"F","C")</f>
        <v>19.444444444444443</v>
      </c>
      <c r="J1276" s="34">
        <f>CONVERT(INDEX(Clg_StPt_Sch_EZ!$C$4:$I$27,MATCH(Schedules_8760!$C1276,Clg_StPt_Sch_EZ!$B$4:$B$27,0),MATCH(Schedules_8760!$F1276,Clg_StPt_Sch_EZ!$C$3:$I$3,0)),"F","C")</f>
        <v>25.555555555555554</v>
      </c>
      <c r="K1276" s="34">
        <f>CONVERT(INDEX(Clg_StPt_Sch_EZ!$C$31:$I$54,MATCH(Schedules_8760!$C1276,Clg_StPt_Sch_EZ!$B$31:$B$54,0),MATCH(Schedules_8760!$F1276,Clg_StPt_Sch_EZ!$C$30:$I$30,0)),"F","C")</f>
        <v>28.333333333333332</v>
      </c>
      <c r="L1276" s="34">
        <f>CONVERT(INDEX(DHW_StPt_Sch_EZ!$C$4:$I$27,MATCH(Schedules_8760!$C1276,DHW_StPt_Sch_EZ!$B$4:$B$27,0),MATCH(Schedules_8760!$F1276,DHW_StPt_Sch_EZ!$C$3:$I$3,0)),"F","C")</f>
        <v>53.333333333333329</v>
      </c>
      <c r="M1276" s="34">
        <f>CONVERT(INDEX(DHW_StPt_Sch_EZ!$C$31:$I$54,MATCH(Schedules_8760!$C1276,DHW_StPt_Sch_EZ!$B$31:$B$54,0),MATCH(Schedules_8760!$F1276,DHW_StPt_Sch_EZ!$C$30:$I$30,0)),"F","C")</f>
        <v>53.333333333333329</v>
      </c>
      <c r="N1276" s="12"/>
      <c r="O1276" s="12"/>
      <c r="P1276" s="12"/>
    </row>
    <row r="1277" spans="1:16" x14ac:dyDescent="0.25">
      <c r="A1277" s="35">
        <v>1276</v>
      </c>
      <c r="B1277" s="89">
        <v>54.125</v>
      </c>
      <c r="C1277" s="35">
        <f t="shared" si="95"/>
        <v>4</v>
      </c>
      <c r="D1277" s="35">
        <f t="shared" si="98"/>
        <v>54</v>
      </c>
      <c r="E1277" s="35">
        <f t="shared" si="99"/>
        <v>5</v>
      </c>
      <c r="F1277" s="35" t="str">
        <f t="shared" si="96"/>
        <v>Thursday</v>
      </c>
      <c r="G1277" s="35">
        <f t="shared" si="97"/>
        <v>2</v>
      </c>
      <c r="H1277" s="34">
        <f>CONVERT(INDEX(Htg_StPt_Sch_EZ!$C$4:$I$27,MATCH(Schedules_8760!$C1277,Htg_StPt_Sch_EZ!$B$4:$B$27,0),MATCH(Schedules_8760!$F1277,Htg_StPt_Sch_EZ!$C$3:$I$3,0)),"F","C")</f>
        <v>20.555555555555554</v>
      </c>
      <c r="I1277" s="34">
        <f>CONVERT(INDEX(Htg_StPt_Sch_EZ!$C$31:$I$54,MATCH(Schedules_8760!$C1277,Htg_StPt_Sch_EZ!$B$31:$B$54,0),MATCH(Schedules_8760!$F1277,Htg_StPt_Sch_EZ!$C$30:$I$30,0)),"F","C")</f>
        <v>19.444444444444443</v>
      </c>
      <c r="J1277" s="34">
        <f>CONVERT(INDEX(Clg_StPt_Sch_EZ!$C$4:$I$27,MATCH(Schedules_8760!$C1277,Clg_StPt_Sch_EZ!$B$4:$B$27,0),MATCH(Schedules_8760!$F1277,Clg_StPt_Sch_EZ!$C$3:$I$3,0)),"F","C")</f>
        <v>25.555555555555554</v>
      </c>
      <c r="K1277" s="34">
        <f>CONVERT(INDEX(Clg_StPt_Sch_EZ!$C$31:$I$54,MATCH(Schedules_8760!$C1277,Clg_StPt_Sch_EZ!$B$31:$B$54,0),MATCH(Schedules_8760!$F1277,Clg_StPt_Sch_EZ!$C$30:$I$30,0)),"F","C")</f>
        <v>28.333333333333332</v>
      </c>
      <c r="L1277" s="34">
        <f>CONVERT(INDEX(DHW_StPt_Sch_EZ!$C$4:$I$27,MATCH(Schedules_8760!$C1277,DHW_StPt_Sch_EZ!$B$4:$B$27,0),MATCH(Schedules_8760!$F1277,DHW_StPt_Sch_EZ!$C$3:$I$3,0)),"F","C")</f>
        <v>53.333333333333329</v>
      </c>
      <c r="M1277" s="34">
        <f>CONVERT(INDEX(DHW_StPt_Sch_EZ!$C$31:$I$54,MATCH(Schedules_8760!$C1277,DHW_StPt_Sch_EZ!$B$31:$B$54,0),MATCH(Schedules_8760!$F1277,DHW_StPt_Sch_EZ!$C$30:$I$30,0)),"F","C")</f>
        <v>53.333333333333329</v>
      </c>
      <c r="N1277" s="12"/>
      <c r="O1277" s="12"/>
      <c r="P1277" s="12"/>
    </row>
    <row r="1278" spans="1:16" x14ac:dyDescent="0.25">
      <c r="A1278" s="35">
        <v>1277</v>
      </c>
      <c r="B1278" s="89">
        <v>54.166666666666657</v>
      </c>
      <c r="C1278" s="35">
        <f t="shared" si="95"/>
        <v>5</v>
      </c>
      <c r="D1278" s="35">
        <f t="shared" si="98"/>
        <v>54</v>
      </c>
      <c r="E1278" s="35">
        <f t="shared" si="99"/>
        <v>5</v>
      </c>
      <c r="F1278" s="35" t="str">
        <f t="shared" si="96"/>
        <v>Thursday</v>
      </c>
      <c r="G1278" s="35">
        <f t="shared" si="97"/>
        <v>2</v>
      </c>
      <c r="H1278" s="34">
        <f>CONVERT(INDEX(Htg_StPt_Sch_EZ!$C$4:$I$27,MATCH(Schedules_8760!$C1278,Htg_StPt_Sch_EZ!$B$4:$B$27,0),MATCH(Schedules_8760!$F1278,Htg_StPt_Sch_EZ!$C$3:$I$3,0)),"F","C")</f>
        <v>20.555555555555554</v>
      </c>
      <c r="I1278" s="34">
        <f>CONVERT(INDEX(Htg_StPt_Sch_EZ!$C$31:$I$54,MATCH(Schedules_8760!$C1278,Htg_StPt_Sch_EZ!$B$31:$B$54,0),MATCH(Schedules_8760!$F1278,Htg_StPt_Sch_EZ!$C$30:$I$30,0)),"F","C")</f>
        <v>19.444444444444443</v>
      </c>
      <c r="J1278" s="34">
        <f>CONVERT(INDEX(Clg_StPt_Sch_EZ!$C$4:$I$27,MATCH(Schedules_8760!$C1278,Clg_StPt_Sch_EZ!$B$4:$B$27,0),MATCH(Schedules_8760!$F1278,Clg_StPt_Sch_EZ!$C$3:$I$3,0)),"F","C")</f>
        <v>25.555555555555554</v>
      </c>
      <c r="K1278" s="34">
        <f>CONVERT(INDEX(Clg_StPt_Sch_EZ!$C$31:$I$54,MATCH(Schedules_8760!$C1278,Clg_StPt_Sch_EZ!$B$31:$B$54,0),MATCH(Schedules_8760!$F1278,Clg_StPt_Sch_EZ!$C$30:$I$30,0)),"F","C")</f>
        <v>28.333333333333332</v>
      </c>
      <c r="L1278" s="34">
        <f>CONVERT(INDEX(DHW_StPt_Sch_EZ!$C$4:$I$27,MATCH(Schedules_8760!$C1278,DHW_StPt_Sch_EZ!$B$4:$B$27,0),MATCH(Schedules_8760!$F1278,DHW_StPt_Sch_EZ!$C$3:$I$3,0)),"F","C")</f>
        <v>53.333333333333329</v>
      </c>
      <c r="M1278" s="34">
        <f>CONVERT(INDEX(DHW_StPt_Sch_EZ!$C$31:$I$54,MATCH(Schedules_8760!$C1278,DHW_StPt_Sch_EZ!$B$31:$B$54,0),MATCH(Schedules_8760!$F1278,DHW_StPt_Sch_EZ!$C$30:$I$30,0)),"F","C")</f>
        <v>53.333333333333329</v>
      </c>
      <c r="N1278" s="12"/>
      <c r="O1278" s="12"/>
      <c r="P1278" s="12"/>
    </row>
    <row r="1279" spans="1:16" x14ac:dyDescent="0.25">
      <c r="A1279" s="35">
        <v>1278</v>
      </c>
      <c r="B1279" s="89">
        <v>54.208333333333343</v>
      </c>
      <c r="C1279" s="35">
        <f t="shared" si="95"/>
        <v>6</v>
      </c>
      <c r="D1279" s="35">
        <f t="shared" si="98"/>
        <v>54</v>
      </c>
      <c r="E1279" s="35">
        <f t="shared" si="99"/>
        <v>5</v>
      </c>
      <c r="F1279" s="35" t="str">
        <f t="shared" si="96"/>
        <v>Thursday</v>
      </c>
      <c r="G1279" s="35">
        <f t="shared" si="97"/>
        <v>2</v>
      </c>
      <c r="H1279" s="34">
        <f>CONVERT(INDEX(Htg_StPt_Sch_EZ!$C$4:$I$27,MATCH(Schedules_8760!$C1279,Htg_StPt_Sch_EZ!$B$4:$B$27,0),MATCH(Schedules_8760!$F1279,Htg_StPt_Sch_EZ!$C$3:$I$3,0)),"F","C")</f>
        <v>20.555555555555554</v>
      </c>
      <c r="I1279" s="34">
        <f>CONVERT(INDEX(Htg_StPt_Sch_EZ!$C$31:$I$54,MATCH(Schedules_8760!$C1279,Htg_StPt_Sch_EZ!$B$31:$B$54,0),MATCH(Schedules_8760!$F1279,Htg_StPt_Sch_EZ!$C$30:$I$30,0)),"F","C")</f>
        <v>19.444444444444443</v>
      </c>
      <c r="J1279" s="34">
        <f>CONVERT(INDEX(Clg_StPt_Sch_EZ!$C$4:$I$27,MATCH(Schedules_8760!$C1279,Clg_StPt_Sch_EZ!$B$4:$B$27,0),MATCH(Schedules_8760!$F1279,Clg_StPt_Sch_EZ!$C$3:$I$3,0)),"F","C")</f>
        <v>25.555555555555554</v>
      </c>
      <c r="K1279" s="34">
        <f>CONVERT(INDEX(Clg_StPt_Sch_EZ!$C$31:$I$54,MATCH(Schedules_8760!$C1279,Clg_StPt_Sch_EZ!$B$31:$B$54,0),MATCH(Schedules_8760!$F1279,Clg_StPt_Sch_EZ!$C$30:$I$30,0)),"F","C")</f>
        <v>28.333333333333332</v>
      </c>
      <c r="L1279" s="34">
        <f>CONVERT(INDEX(DHW_StPt_Sch_EZ!$C$4:$I$27,MATCH(Schedules_8760!$C1279,DHW_StPt_Sch_EZ!$B$4:$B$27,0),MATCH(Schedules_8760!$F1279,DHW_StPt_Sch_EZ!$C$3:$I$3,0)),"F","C")</f>
        <v>53.333333333333329</v>
      </c>
      <c r="M1279" s="34">
        <f>CONVERT(INDEX(DHW_StPt_Sch_EZ!$C$31:$I$54,MATCH(Schedules_8760!$C1279,DHW_StPt_Sch_EZ!$B$31:$B$54,0),MATCH(Schedules_8760!$F1279,DHW_StPt_Sch_EZ!$C$30:$I$30,0)),"F","C")</f>
        <v>53.333333333333329</v>
      </c>
      <c r="N1279" s="12"/>
      <c r="O1279" s="12"/>
      <c r="P1279" s="12"/>
    </row>
    <row r="1280" spans="1:16" x14ac:dyDescent="0.25">
      <c r="A1280" s="35">
        <v>1279</v>
      </c>
      <c r="B1280" s="89">
        <v>54.25</v>
      </c>
      <c r="C1280" s="35">
        <f t="shared" si="95"/>
        <v>7</v>
      </c>
      <c r="D1280" s="35">
        <f t="shared" si="98"/>
        <v>54</v>
      </c>
      <c r="E1280" s="35">
        <f t="shared" si="99"/>
        <v>5</v>
      </c>
      <c r="F1280" s="35" t="str">
        <f t="shared" si="96"/>
        <v>Thursday</v>
      </c>
      <c r="G1280" s="35">
        <f t="shared" si="97"/>
        <v>2</v>
      </c>
      <c r="H1280" s="34">
        <f>CONVERT(INDEX(Htg_StPt_Sch_EZ!$C$4:$I$27,MATCH(Schedules_8760!$C1280,Htg_StPt_Sch_EZ!$B$4:$B$27,0),MATCH(Schedules_8760!$F1280,Htg_StPt_Sch_EZ!$C$3:$I$3,0)),"F","C")</f>
        <v>20.555555555555554</v>
      </c>
      <c r="I1280" s="34">
        <f>CONVERT(INDEX(Htg_StPt_Sch_EZ!$C$31:$I$54,MATCH(Schedules_8760!$C1280,Htg_StPt_Sch_EZ!$B$31:$B$54,0),MATCH(Schedules_8760!$F1280,Htg_StPt_Sch_EZ!$C$30:$I$30,0)),"F","C")</f>
        <v>19.444444444444443</v>
      </c>
      <c r="J1280" s="34">
        <f>CONVERT(INDEX(Clg_StPt_Sch_EZ!$C$4:$I$27,MATCH(Schedules_8760!$C1280,Clg_StPt_Sch_EZ!$B$4:$B$27,0),MATCH(Schedules_8760!$F1280,Clg_StPt_Sch_EZ!$C$3:$I$3,0)),"F","C")</f>
        <v>25.555555555555554</v>
      </c>
      <c r="K1280" s="34">
        <f>CONVERT(INDEX(Clg_StPt_Sch_EZ!$C$31:$I$54,MATCH(Schedules_8760!$C1280,Clg_StPt_Sch_EZ!$B$31:$B$54,0),MATCH(Schedules_8760!$F1280,Clg_StPt_Sch_EZ!$C$30:$I$30,0)),"F","C")</f>
        <v>28.333333333333332</v>
      </c>
      <c r="L1280" s="34">
        <f>CONVERT(INDEX(DHW_StPt_Sch_EZ!$C$4:$I$27,MATCH(Schedules_8760!$C1280,DHW_StPt_Sch_EZ!$B$4:$B$27,0),MATCH(Schedules_8760!$F1280,DHW_StPt_Sch_EZ!$C$3:$I$3,0)),"F","C")</f>
        <v>53.333333333333329</v>
      </c>
      <c r="M1280" s="34">
        <f>CONVERT(INDEX(DHW_StPt_Sch_EZ!$C$31:$I$54,MATCH(Schedules_8760!$C1280,DHW_StPt_Sch_EZ!$B$31:$B$54,0),MATCH(Schedules_8760!$F1280,DHW_StPt_Sch_EZ!$C$30:$I$30,0)),"F","C")</f>
        <v>53.333333333333329</v>
      </c>
      <c r="N1280" s="12"/>
      <c r="O1280" s="12"/>
      <c r="P1280" s="12"/>
    </row>
    <row r="1281" spans="1:16" x14ac:dyDescent="0.25">
      <c r="A1281" s="35">
        <v>1280</v>
      </c>
      <c r="B1281" s="89">
        <v>54.291666666666657</v>
      </c>
      <c r="C1281" s="35">
        <f t="shared" si="95"/>
        <v>8</v>
      </c>
      <c r="D1281" s="35">
        <f t="shared" si="98"/>
        <v>54</v>
      </c>
      <c r="E1281" s="35">
        <f t="shared" si="99"/>
        <v>5</v>
      </c>
      <c r="F1281" s="35" t="str">
        <f t="shared" si="96"/>
        <v>Thursday</v>
      </c>
      <c r="G1281" s="35">
        <f t="shared" si="97"/>
        <v>2</v>
      </c>
      <c r="H1281" s="34">
        <f>CONVERT(INDEX(Htg_StPt_Sch_EZ!$C$4:$I$27,MATCH(Schedules_8760!$C1281,Htg_StPt_Sch_EZ!$B$4:$B$27,0),MATCH(Schedules_8760!$F1281,Htg_StPt_Sch_EZ!$C$3:$I$3,0)),"F","C")</f>
        <v>20.555555555555554</v>
      </c>
      <c r="I1281" s="34">
        <f>CONVERT(INDEX(Htg_StPt_Sch_EZ!$C$31:$I$54,MATCH(Schedules_8760!$C1281,Htg_StPt_Sch_EZ!$B$31:$B$54,0),MATCH(Schedules_8760!$F1281,Htg_StPt_Sch_EZ!$C$30:$I$30,0)),"F","C")</f>
        <v>19.444444444444443</v>
      </c>
      <c r="J1281" s="34">
        <f>CONVERT(INDEX(Clg_StPt_Sch_EZ!$C$4:$I$27,MATCH(Schedules_8760!$C1281,Clg_StPt_Sch_EZ!$B$4:$B$27,0),MATCH(Schedules_8760!$F1281,Clg_StPt_Sch_EZ!$C$3:$I$3,0)),"F","C")</f>
        <v>25.555555555555554</v>
      </c>
      <c r="K1281" s="34">
        <f>CONVERT(INDEX(Clg_StPt_Sch_EZ!$C$31:$I$54,MATCH(Schedules_8760!$C1281,Clg_StPt_Sch_EZ!$B$31:$B$54,0),MATCH(Schedules_8760!$F1281,Clg_StPt_Sch_EZ!$C$30:$I$30,0)),"F","C")</f>
        <v>25</v>
      </c>
      <c r="L1281" s="34">
        <f>CONVERT(INDEX(DHW_StPt_Sch_EZ!$C$4:$I$27,MATCH(Schedules_8760!$C1281,DHW_StPt_Sch_EZ!$B$4:$B$27,0),MATCH(Schedules_8760!$F1281,DHW_StPt_Sch_EZ!$C$3:$I$3,0)),"F","C")</f>
        <v>53.333333333333329</v>
      </c>
      <c r="M1281" s="34">
        <f>CONVERT(INDEX(DHW_StPt_Sch_EZ!$C$31:$I$54,MATCH(Schedules_8760!$C1281,DHW_StPt_Sch_EZ!$B$31:$B$54,0),MATCH(Schedules_8760!$F1281,DHW_StPt_Sch_EZ!$C$30:$I$30,0)),"F","C")</f>
        <v>53.333333333333329</v>
      </c>
      <c r="N1281" s="12"/>
      <c r="O1281" s="12"/>
      <c r="P1281" s="12"/>
    </row>
    <row r="1282" spans="1:16" x14ac:dyDescent="0.25">
      <c r="A1282" s="35">
        <v>1281</v>
      </c>
      <c r="B1282" s="89">
        <v>54.333333333333343</v>
      </c>
      <c r="C1282" s="35">
        <f t="shared" ref="C1282:C1345" si="100">HOUR(B1282)+1</f>
        <v>9</v>
      </c>
      <c r="D1282" s="35">
        <f t="shared" si="98"/>
        <v>54</v>
      </c>
      <c r="E1282" s="35">
        <f t="shared" si="99"/>
        <v>5</v>
      </c>
      <c r="F1282" s="35" t="str">
        <f t="shared" ref="F1282:F1345" si="101">IF(E1282=1,"Sunday",IF(E1282=2,"Monday",IF(E1282=3,"Tuesday",IF(E1282=4,"Wednesday",IF(E1282=5,"Thursday",IF(E1282=6,"Friday","Saturday"))))))</f>
        <v>Thursday</v>
      </c>
      <c r="G1282" s="35">
        <f t="shared" ref="G1282:G1345" si="102">MONTH(B1282)</f>
        <v>2</v>
      </c>
      <c r="H1282" s="34">
        <f>CONVERT(INDEX(Htg_StPt_Sch_EZ!$C$4:$I$27,MATCH(Schedules_8760!$C1282,Htg_StPt_Sch_EZ!$B$4:$B$27,0),MATCH(Schedules_8760!$F1282,Htg_StPt_Sch_EZ!$C$3:$I$3,0)),"F","C")</f>
        <v>20.555555555555554</v>
      </c>
      <c r="I1282" s="34">
        <f>CONVERT(INDEX(Htg_StPt_Sch_EZ!$C$31:$I$54,MATCH(Schedules_8760!$C1282,Htg_StPt_Sch_EZ!$B$31:$B$54,0),MATCH(Schedules_8760!$F1282,Htg_StPt_Sch_EZ!$C$30:$I$30,0)),"F","C")</f>
        <v>19.444444444444443</v>
      </c>
      <c r="J1282" s="34">
        <f>CONVERT(INDEX(Clg_StPt_Sch_EZ!$C$4:$I$27,MATCH(Schedules_8760!$C1282,Clg_StPt_Sch_EZ!$B$4:$B$27,0),MATCH(Schedules_8760!$F1282,Clg_StPt_Sch_EZ!$C$3:$I$3,0)),"F","C")</f>
        <v>25.555555555555554</v>
      </c>
      <c r="K1282" s="34">
        <f>CONVERT(INDEX(Clg_StPt_Sch_EZ!$C$31:$I$54,MATCH(Schedules_8760!$C1282,Clg_StPt_Sch_EZ!$B$31:$B$54,0),MATCH(Schedules_8760!$F1282,Clg_StPt_Sch_EZ!$C$30:$I$30,0)),"F","C")</f>
        <v>25</v>
      </c>
      <c r="L1282" s="34">
        <f>CONVERT(INDEX(DHW_StPt_Sch_EZ!$C$4:$I$27,MATCH(Schedules_8760!$C1282,DHW_StPt_Sch_EZ!$B$4:$B$27,0),MATCH(Schedules_8760!$F1282,DHW_StPt_Sch_EZ!$C$3:$I$3,0)),"F","C")</f>
        <v>53.333333333333329</v>
      </c>
      <c r="M1282" s="34">
        <f>CONVERT(INDEX(DHW_StPt_Sch_EZ!$C$31:$I$54,MATCH(Schedules_8760!$C1282,DHW_StPt_Sch_EZ!$B$31:$B$54,0),MATCH(Schedules_8760!$F1282,DHW_StPt_Sch_EZ!$C$30:$I$30,0)),"F","C")</f>
        <v>53.333333333333329</v>
      </c>
      <c r="N1282" s="12"/>
      <c r="O1282" s="12"/>
      <c r="P1282" s="12"/>
    </row>
    <row r="1283" spans="1:16" x14ac:dyDescent="0.25">
      <c r="A1283" s="35">
        <v>1282</v>
      </c>
      <c r="B1283" s="89">
        <v>54.375</v>
      </c>
      <c r="C1283" s="35">
        <f t="shared" si="100"/>
        <v>10</v>
      </c>
      <c r="D1283" s="35">
        <f t="shared" ref="D1283:D1346" si="103">IF(C1283=1,D1282+1,D1282)</f>
        <v>54</v>
      </c>
      <c r="E1283" s="35">
        <f t="shared" ref="E1283:E1346" si="104">IF(AND(C1283=1,E1282=7),1,IF(C1283=1,E1282+1,E1282))</f>
        <v>5</v>
      </c>
      <c r="F1283" s="35" t="str">
        <f t="shared" si="101"/>
        <v>Thursday</v>
      </c>
      <c r="G1283" s="35">
        <f t="shared" si="102"/>
        <v>2</v>
      </c>
      <c r="H1283" s="34">
        <f>CONVERT(INDEX(Htg_StPt_Sch_EZ!$C$4:$I$27,MATCH(Schedules_8760!$C1283,Htg_StPt_Sch_EZ!$B$4:$B$27,0),MATCH(Schedules_8760!$F1283,Htg_StPt_Sch_EZ!$C$3:$I$3,0)),"F","C")</f>
        <v>20.555555555555554</v>
      </c>
      <c r="I1283" s="34">
        <f>CONVERT(INDEX(Htg_StPt_Sch_EZ!$C$31:$I$54,MATCH(Schedules_8760!$C1283,Htg_StPt_Sch_EZ!$B$31:$B$54,0),MATCH(Schedules_8760!$F1283,Htg_StPt_Sch_EZ!$C$30:$I$30,0)),"F","C")</f>
        <v>19.444444444444443</v>
      </c>
      <c r="J1283" s="34">
        <f>CONVERT(INDEX(Clg_StPt_Sch_EZ!$C$4:$I$27,MATCH(Schedules_8760!$C1283,Clg_StPt_Sch_EZ!$B$4:$B$27,0),MATCH(Schedules_8760!$F1283,Clg_StPt_Sch_EZ!$C$3:$I$3,0)),"F","C")</f>
        <v>25.555555555555554</v>
      </c>
      <c r="K1283" s="34">
        <f>CONVERT(INDEX(Clg_StPt_Sch_EZ!$C$31:$I$54,MATCH(Schedules_8760!$C1283,Clg_StPt_Sch_EZ!$B$31:$B$54,0),MATCH(Schedules_8760!$F1283,Clg_StPt_Sch_EZ!$C$30:$I$30,0)),"F","C")</f>
        <v>25</v>
      </c>
      <c r="L1283" s="34">
        <f>CONVERT(INDEX(DHW_StPt_Sch_EZ!$C$4:$I$27,MATCH(Schedules_8760!$C1283,DHW_StPt_Sch_EZ!$B$4:$B$27,0),MATCH(Schedules_8760!$F1283,DHW_StPt_Sch_EZ!$C$3:$I$3,0)),"F","C")</f>
        <v>53.333333333333329</v>
      </c>
      <c r="M1283" s="34">
        <f>CONVERT(INDEX(DHW_StPt_Sch_EZ!$C$31:$I$54,MATCH(Schedules_8760!$C1283,DHW_StPt_Sch_EZ!$B$31:$B$54,0),MATCH(Schedules_8760!$F1283,DHW_StPt_Sch_EZ!$C$30:$I$30,0)),"F","C")</f>
        <v>53.333333333333329</v>
      </c>
      <c r="N1283" s="12"/>
      <c r="O1283" s="12"/>
      <c r="P1283" s="12"/>
    </row>
    <row r="1284" spans="1:16" x14ac:dyDescent="0.25">
      <c r="A1284" s="35">
        <v>1283</v>
      </c>
      <c r="B1284" s="89">
        <v>54.416666666666657</v>
      </c>
      <c r="C1284" s="35">
        <f t="shared" si="100"/>
        <v>11</v>
      </c>
      <c r="D1284" s="35">
        <f t="shared" si="103"/>
        <v>54</v>
      </c>
      <c r="E1284" s="35">
        <f t="shared" si="104"/>
        <v>5</v>
      </c>
      <c r="F1284" s="35" t="str">
        <f t="shared" si="101"/>
        <v>Thursday</v>
      </c>
      <c r="G1284" s="35">
        <f t="shared" si="102"/>
        <v>2</v>
      </c>
      <c r="H1284" s="34">
        <f>CONVERT(INDEX(Htg_StPt_Sch_EZ!$C$4:$I$27,MATCH(Schedules_8760!$C1284,Htg_StPt_Sch_EZ!$B$4:$B$27,0),MATCH(Schedules_8760!$F1284,Htg_StPt_Sch_EZ!$C$3:$I$3,0)),"F","C")</f>
        <v>20.555555555555554</v>
      </c>
      <c r="I1284" s="34">
        <f>CONVERT(INDEX(Htg_StPt_Sch_EZ!$C$31:$I$54,MATCH(Schedules_8760!$C1284,Htg_StPt_Sch_EZ!$B$31:$B$54,0),MATCH(Schedules_8760!$F1284,Htg_StPt_Sch_EZ!$C$30:$I$30,0)),"F","C")</f>
        <v>19.444444444444443</v>
      </c>
      <c r="J1284" s="34">
        <f>CONVERT(INDEX(Clg_StPt_Sch_EZ!$C$4:$I$27,MATCH(Schedules_8760!$C1284,Clg_StPt_Sch_EZ!$B$4:$B$27,0),MATCH(Schedules_8760!$F1284,Clg_StPt_Sch_EZ!$C$3:$I$3,0)),"F","C")</f>
        <v>25.555555555555554</v>
      </c>
      <c r="K1284" s="34">
        <f>CONVERT(INDEX(Clg_StPt_Sch_EZ!$C$31:$I$54,MATCH(Schedules_8760!$C1284,Clg_StPt_Sch_EZ!$B$31:$B$54,0),MATCH(Schedules_8760!$F1284,Clg_StPt_Sch_EZ!$C$30:$I$30,0)),"F","C")</f>
        <v>25</v>
      </c>
      <c r="L1284" s="34">
        <f>CONVERT(INDEX(DHW_StPt_Sch_EZ!$C$4:$I$27,MATCH(Schedules_8760!$C1284,DHW_StPt_Sch_EZ!$B$4:$B$27,0),MATCH(Schedules_8760!$F1284,DHW_StPt_Sch_EZ!$C$3:$I$3,0)),"F","C")</f>
        <v>53.333333333333329</v>
      </c>
      <c r="M1284" s="34">
        <f>CONVERT(INDEX(DHW_StPt_Sch_EZ!$C$31:$I$54,MATCH(Schedules_8760!$C1284,DHW_StPt_Sch_EZ!$B$31:$B$54,0),MATCH(Schedules_8760!$F1284,DHW_StPt_Sch_EZ!$C$30:$I$30,0)),"F","C")</f>
        <v>53.333333333333329</v>
      </c>
      <c r="N1284" s="12"/>
      <c r="O1284" s="12"/>
      <c r="P1284" s="12"/>
    </row>
    <row r="1285" spans="1:16" x14ac:dyDescent="0.25">
      <c r="A1285" s="35">
        <v>1284</v>
      </c>
      <c r="B1285" s="89">
        <v>54.458333333333343</v>
      </c>
      <c r="C1285" s="35">
        <f t="shared" si="100"/>
        <v>12</v>
      </c>
      <c r="D1285" s="35">
        <f t="shared" si="103"/>
        <v>54</v>
      </c>
      <c r="E1285" s="35">
        <f t="shared" si="104"/>
        <v>5</v>
      </c>
      <c r="F1285" s="35" t="str">
        <f t="shared" si="101"/>
        <v>Thursday</v>
      </c>
      <c r="G1285" s="35">
        <f t="shared" si="102"/>
        <v>2</v>
      </c>
      <c r="H1285" s="34">
        <f>CONVERT(INDEX(Htg_StPt_Sch_EZ!$C$4:$I$27,MATCH(Schedules_8760!$C1285,Htg_StPt_Sch_EZ!$B$4:$B$27,0),MATCH(Schedules_8760!$F1285,Htg_StPt_Sch_EZ!$C$3:$I$3,0)),"F","C")</f>
        <v>20.555555555555554</v>
      </c>
      <c r="I1285" s="34">
        <f>CONVERT(INDEX(Htg_StPt_Sch_EZ!$C$31:$I$54,MATCH(Schedules_8760!$C1285,Htg_StPt_Sch_EZ!$B$31:$B$54,0),MATCH(Schedules_8760!$F1285,Htg_StPt_Sch_EZ!$C$30:$I$30,0)),"F","C")</f>
        <v>19.444444444444443</v>
      </c>
      <c r="J1285" s="34">
        <f>CONVERT(INDEX(Clg_StPt_Sch_EZ!$C$4:$I$27,MATCH(Schedules_8760!$C1285,Clg_StPt_Sch_EZ!$B$4:$B$27,0),MATCH(Schedules_8760!$F1285,Clg_StPt_Sch_EZ!$C$3:$I$3,0)),"F","C")</f>
        <v>25.555555555555554</v>
      </c>
      <c r="K1285" s="34">
        <f>CONVERT(INDEX(Clg_StPt_Sch_EZ!$C$31:$I$54,MATCH(Schedules_8760!$C1285,Clg_StPt_Sch_EZ!$B$31:$B$54,0),MATCH(Schedules_8760!$F1285,Clg_StPt_Sch_EZ!$C$30:$I$30,0)),"F","C")</f>
        <v>25</v>
      </c>
      <c r="L1285" s="34">
        <f>CONVERT(INDEX(DHW_StPt_Sch_EZ!$C$4:$I$27,MATCH(Schedules_8760!$C1285,DHW_StPt_Sch_EZ!$B$4:$B$27,0),MATCH(Schedules_8760!$F1285,DHW_StPt_Sch_EZ!$C$3:$I$3,0)),"F","C")</f>
        <v>53.333333333333329</v>
      </c>
      <c r="M1285" s="34">
        <f>CONVERT(INDEX(DHW_StPt_Sch_EZ!$C$31:$I$54,MATCH(Schedules_8760!$C1285,DHW_StPt_Sch_EZ!$B$31:$B$54,0),MATCH(Schedules_8760!$F1285,DHW_StPt_Sch_EZ!$C$30:$I$30,0)),"F","C")</f>
        <v>53.333333333333329</v>
      </c>
      <c r="N1285" s="12"/>
      <c r="O1285" s="12"/>
      <c r="P1285" s="12"/>
    </row>
    <row r="1286" spans="1:16" x14ac:dyDescent="0.25">
      <c r="A1286" s="35">
        <v>1285</v>
      </c>
      <c r="B1286" s="89">
        <v>54.5</v>
      </c>
      <c r="C1286" s="35">
        <f t="shared" si="100"/>
        <v>13</v>
      </c>
      <c r="D1286" s="35">
        <f t="shared" si="103"/>
        <v>54</v>
      </c>
      <c r="E1286" s="35">
        <f t="shared" si="104"/>
        <v>5</v>
      </c>
      <c r="F1286" s="35" t="str">
        <f t="shared" si="101"/>
        <v>Thursday</v>
      </c>
      <c r="G1286" s="35">
        <f t="shared" si="102"/>
        <v>2</v>
      </c>
      <c r="H1286" s="34">
        <f>CONVERT(INDEX(Htg_StPt_Sch_EZ!$C$4:$I$27,MATCH(Schedules_8760!$C1286,Htg_StPt_Sch_EZ!$B$4:$B$27,0),MATCH(Schedules_8760!$F1286,Htg_StPt_Sch_EZ!$C$3:$I$3,0)),"F","C")</f>
        <v>20.555555555555554</v>
      </c>
      <c r="I1286" s="34">
        <f>CONVERT(INDEX(Htg_StPt_Sch_EZ!$C$31:$I$54,MATCH(Schedules_8760!$C1286,Htg_StPt_Sch_EZ!$B$31:$B$54,0),MATCH(Schedules_8760!$F1286,Htg_StPt_Sch_EZ!$C$30:$I$30,0)),"F","C")</f>
        <v>19.444444444444443</v>
      </c>
      <c r="J1286" s="34">
        <f>CONVERT(INDEX(Clg_StPt_Sch_EZ!$C$4:$I$27,MATCH(Schedules_8760!$C1286,Clg_StPt_Sch_EZ!$B$4:$B$27,0),MATCH(Schedules_8760!$F1286,Clg_StPt_Sch_EZ!$C$3:$I$3,0)),"F","C")</f>
        <v>25.555555555555554</v>
      </c>
      <c r="K1286" s="34">
        <f>CONVERT(INDEX(Clg_StPt_Sch_EZ!$C$31:$I$54,MATCH(Schedules_8760!$C1286,Clg_StPt_Sch_EZ!$B$31:$B$54,0),MATCH(Schedules_8760!$F1286,Clg_StPt_Sch_EZ!$C$30:$I$30,0)),"F","C")</f>
        <v>25</v>
      </c>
      <c r="L1286" s="34">
        <f>CONVERT(INDEX(DHW_StPt_Sch_EZ!$C$4:$I$27,MATCH(Schedules_8760!$C1286,DHW_StPt_Sch_EZ!$B$4:$B$27,0),MATCH(Schedules_8760!$F1286,DHW_StPt_Sch_EZ!$C$3:$I$3,0)),"F","C")</f>
        <v>53.333333333333329</v>
      </c>
      <c r="M1286" s="34">
        <f>CONVERT(INDEX(DHW_StPt_Sch_EZ!$C$31:$I$54,MATCH(Schedules_8760!$C1286,DHW_StPt_Sch_EZ!$B$31:$B$54,0),MATCH(Schedules_8760!$F1286,DHW_StPt_Sch_EZ!$C$30:$I$30,0)),"F","C")</f>
        <v>53.333333333333329</v>
      </c>
      <c r="N1286" s="12"/>
      <c r="O1286" s="12"/>
      <c r="P1286" s="12"/>
    </row>
    <row r="1287" spans="1:16" x14ac:dyDescent="0.25">
      <c r="A1287" s="35">
        <v>1286</v>
      </c>
      <c r="B1287" s="89">
        <v>54.541666666666657</v>
      </c>
      <c r="C1287" s="35">
        <f t="shared" si="100"/>
        <v>14</v>
      </c>
      <c r="D1287" s="35">
        <f t="shared" si="103"/>
        <v>54</v>
      </c>
      <c r="E1287" s="35">
        <f t="shared" si="104"/>
        <v>5</v>
      </c>
      <c r="F1287" s="35" t="str">
        <f t="shared" si="101"/>
        <v>Thursday</v>
      </c>
      <c r="G1287" s="35">
        <f t="shared" si="102"/>
        <v>2</v>
      </c>
      <c r="H1287" s="34">
        <f>CONVERT(INDEX(Htg_StPt_Sch_EZ!$C$4:$I$27,MATCH(Schedules_8760!$C1287,Htg_StPt_Sch_EZ!$B$4:$B$27,0),MATCH(Schedules_8760!$F1287,Htg_StPt_Sch_EZ!$C$3:$I$3,0)),"F","C")</f>
        <v>20.555555555555554</v>
      </c>
      <c r="I1287" s="34">
        <f>CONVERT(INDEX(Htg_StPt_Sch_EZ!$C$31:$I$54,MATCH(Schedules_8760!$C1287,Htg_StPt_Sch_EZ!$B$31:$B$54,0),MATCH(Schedules_8760!$F1287,Htg_StPt_Sch_EZ!$C$30:$I$30,0)),"F","C")</f>
        <v>19.444444444444443</v>
      </c>
      <c r="J1287" s="34">
        <f>CONVERT(INDEX(Clg_StPt_Sch_EZ!$C$4:$I$27,MATCH(Schedules_8760!$C1287,Clg_StPt_Sch_EZ!$B$4:$B$27,0),MATCH(Schedules_8760!$F1287,Clg_StPt_Sch_EZ!$C$3:$I$3,0)),"F","C")</f>
        <v>25.555555555555554</v>
      </c>
      <c r="K1287" s="34">
        <f>CONVERT(INDEX(Clg_StPt_Sch_EZ!$C$31:$I$54,MATCH(Schedules_8760!$C1287,Clg_StPt_Sch_EZ!$B$31:$B$54,0),MATCH(Schedules_8760!$F1287,Clg_StPt_Sch_EZ!$C$30:$I$30,0)),"F","C")</f>
        <v>25</v>
      </c>
      <c r="L1287" s="34">
        <f>CONVERT(INDEX(DHW_StPt_Sch_EZ!$C$4:$I$27,MATCH(Schedules_8760!$C1287,DHW_StPt_Sch_EZ!$B$4:$B$27,0),MATCH(Schedules_8760!$F1287,DHW_StPt_Sch_EZ!$C$3:$I$3,0)),"F","C")</f>
        <v>53.333333333333329</v>
      </c>
      <c r="M1287" s="34">
        <f>CONVERT(INDEX(DHW_StPt_Sch_EZ!$C$31:$I$54,MATCH(Schedules_8760!$C1287,DHW_StPt_Sch_EZ!$B$31:$B$54,0),MATCH(Schedules_8760!$F1287,DHW_StPt_Sch_EZ!$C$30:$I$30,0)),"F","C")</f>
        <v>53.333333333333329</v>
      </c>
      <c r="N1287" s="12"/>
      <c r="O1287" s="12"/>
      <c r="P1287" s="12"/>
    </row>
    <row r="1288" spans="1:16" x14ac:dyDescent="0.25">
      <c r="A1288" s="35">
        <v>1287</v>
      </c>
      <c r="B1288" s="89">
        <v>54.583333333333343</v>
      </c>
      <c r="C1288" s="35">
        <f t="shared" si="100"/>
        <v>15</v>
      </c>
      <c r="D1288" s="35">
        <f t="shared" si="103"/>
        <v>54</v>
      </c>
      <c r="E1288" s="35">
        <f t="shared" si="104"/>
        <v>5</v>
      </c>
      <c r="F1288" s="35" t="str">
        <f t="shared" si="101"/>
        <v>Thursday</v>
      </c>
      <c r="G1288" s="35">
        <f t="shared" si="102"/>
        <v>2</v>
      </c>
      <c r="H1288" s="34">
        <f>CONVERT(INDEX(Htg_StPt_Sch_EZ!$C$4:$I$27,MATCH(Schedules_8760!$C1288,Htg_StPt_Sch_EZ!$B$4:$B$27,0),MATCH(Schedules_8760!$F1288,Htg_StPt_Sch_EZ!$C$3:$I$3,0)),"F","C")</f>
        <v>20.555555555555554</v>
      </c>
      <c r="I1288" s="34">
        <f>CONVERT(INDEX(Htg_StPt_Sch_EZ!$C$31:$I$54,MATCH(Schedules_8760!$C1288,Htg_StPt_Sch_EZ!$B$31:$B$54,0),MATCH(Schedules_8760!$F1288,Htg_StPt_Sch_EZ!$C$30:$I$30,0)),"F","C")</f>
        <v>21.111111111111111</v>
      </c>
      <c r="J1288" s="34">
        <f>CONVERT(INDEX(Clg_StPt_Sch_EZ!$C$4:$I$27,MATCH(Schedules_8760!$C1288,Clg_StPt_Sch_EZ!$B$4:$B$27,0),MATCH(Schedules_8760!$F1288,Clg_StPt_Sch_EZ!$C$3:$I$3,0)),"F","C")</f>
        <v>25.555555555555554</v>
      </c>
      <c r="K1288" s="34">
        <f>CONVERT(INDEX(Clg_StPt_Sch_EZ!$C$31:$I$54,MATCH(Schedules_8760!$C1288,Clg_StPt_Sch_EZ!$B$31:$B$54,0),MATCH(Schedules_8760!$F1288,Clg_StPt_Sch_EZ!$C$30:$I$30,0)),"F","C")</f>
        <v>25</v>
      </c>
      <c r="L1288" s="34">
        <f>CONVERT(INDEX(DHW_StPt_Sch_EZ!$C$4:$I$27,MATCH(Schedules_8760!$C1288,DHW_StPt_Sch_EZ!$B$4:$B$27,0),MATCH(Schedules_8760!$F1288,DHW_StPt_Sch_EZ!$C$3:$I$3,0)),"F","C")</f>
        <v>53.333333333333329</v>
      </c>
      <c r="M1288" s="34">
        <f>CONVERT(INDEX(DHW_StPt_Sch_EZ!$C$31:$I$54,MATCH(Schedules_8760!$C1288,DHW_StPt_Sch_EZ!$B$31:$B$54,0),MATCH(Schedules_8760!$F1288,DHW_StPt_Sch_EZ!$C$30:$I$30,0)),"F","C")</f>
        <v>53.333333333333329</v>
      </c>
      <c r="N1288" s="12"/>
      <c r="O1288" s="12"/>
      <c r="P1288" s="12"/>
    </row>
    <row r="1289" spans="1:16" x14ac:dyDescent="0.25">
      <c r="A1289" s="35">
        <v>1288</v>
      </c>
      <c r="B1289" s="89">
        <v>54.625</v>
      </c>
      <c r="C1289" s="35">
        <f t="shared" si="100"/>
        <v>16</v>
      </c>
      <c r="D1289" s="35">
        <f t="shared" si="103"/>
        <v>54</v>
      </c>
      <c r="E1289" s="35">
        <f t="shared" si="104"/>
        <v>5</v>
      </c>
      <c r="F1289" s="35" t="str">
        <f t="shared" si="101"/>
        <v>Thursday</v>
      </c>
      <c r="G1289" s="35">
        <f t="shared" si="102"/>
        <v>2</v>
      </c>
      <c r="H1289" s="34">
        <f>CONVERT(INDEX(Htg_StPt_Sch_EZ!$C$4:$I$27,MATCH(Schedules_8760!$C1289,Htg_StPt_Sch_EZ!$B$4:$B$27,0),MATCH(Schedules_8760!$F1289,Htg_StPt_Sch_EZ!$C$3:$I$3,0)),"F","C")</f>
        <v>20.555555555555554</v>
      </c>
      <c r="I1289" s="34">
        <f>CONVERT(INDEX(Htg_StPt_Sch_EZ!$C$31:$I$54,MATCH(Schedules_8760!$C1289,Htg_StPt_Sch_EZ!$B$31:$B$54,0),MATCH(Schedules_8760!$F1289,Htg_StPt_Sch_EZ!$C$30:$I$30,0)),"F","C")</f>
        <v>21.111111111111111</v>
      </c>
      <c r="J1289" s="34">
        <f>CONVERT(INDEX(Clg_StPt_Sch_EZ!$C$4:$I$27,MATCH(Schedules_8760!$C1289,Clg_StPt_Sch_EZ!$B$4:$B$27,0),MATCH(Schedules_8760!$F1289,Clg_StPt_Sch_EZ!$C$3:$I$3,0)),"F","C")</f>
        <v>25.555555555555554</v>
      </c>
      <c r="K1289" s="34">
        <f>CONVERT(INDEX(Clg_StPt_Sch_EZ!$C$31:$I$54,MATCH(Schedules_8760!$C1289,Clg_StPt_Sch_EZ!$B$31:$B$54,0),MATCH(Schedules_8760!$F1289,Clg_StPt_Sch_EZ!$C$30:$I$30,0)),"F","C")</f>
        <v>25</v>
      </c>
      <c r="L1289" s="34">
        <f>CONVERT(INDEX(DHW_StPt_Sch_EZ!$C$4:$I$27,MATCH(Schedules_8760!$C1289,DHW_StPt_Sch_EZ!$B$4:$B$27,0),MATCH(Schedules_8760!$F1289,DHW_StPt_Sch_EZ!$C$3:$I$3,0)),"F","C")</f>
        <v>53.333333333333329</v>
      </c>
      <c r="M1289" s="34">
        <f>CONVERT(INDEX(DHW_StPt_Sch_EZ!$C$31:$I$54,MATCH(Schedules_8760!$C1289,DHW_StPt_Sch_EZ!$B$31:$B$54,0),MATCH(Schedules_8760!$F1289,DHW_StPt_Sch_EZ!$C$30:$I$30,0)),"F","C")</f>
        <v>53.333333333333329</v>
      </c>
      <c r="N1289" s="12"/>
      <c r="O1289" s="12"/>
      <c r="P1289" s="12"/>
    </row>
    <row r="1290" spans="1:16" x14ac:dyDescent="0.25">
      <c r="A1290" s="35">
        <v>1289</v>
      </c>
      <c r="B1290" s="89">
        <v>54.666666666666657</v>
      </c>
      <c r="C1290" s="35">
        <f t="shared" si="100"/>
        <v>17</v>
      </c>
      <c r="D1290" s="35">
        <f t="shared" si="103"/>
        <v>54</v>
      </c>
      <c r="E1290" s="35">
        <f t="shared" si="104"/>
        <v>5</v>
      </c>
      <c r="F1290" s="35" t="str">
        <f t="shared" si="101"/>
        <v>Thursday</v>
      </c>
      <c r="G1290" s="35">
        <f t="shared" si="102"/>
        <v>2</v>
      </c>
      <c r="H1290" s="34">
        <f>CONVERT(INDEX(Htg_StPt_Sch_EZ!$C$4:$I$27,MATCH(Schedules_8760!$C1290,Htg_StPt_Sch_EZ!$B$4:$B$27,0),MATCH(Schedules_8760!$F1290,Htg_StPt_Sch_EZ!$C$3:$I$3,0)),"F","C")</f>
        <v>20.555555555555554</v>
      </c>
      <c r="I1290" s="34">
        <f>CONVERT(INDEX(Htg_StPt_Sch_EZ!$C$31:$I$54,MATCH(Schedules_8760!$C1290,Htg_StPt_Sch_EZ!$B$31:$B$54,0),MATCH(Schedules_8760!$F1290,Htg_StPt_Sch_EZ!$C$30:$I$30,0)),"F","C")</f>
        <v>17.777777777777779</v>
      </c>
      <c r="J1290" s="34">
        <f>CONVERT(INDEX(Clg_StPt_Sch_EZ!$C$4:$I$27,MATCH(Schedules_8760!$C1290,Clg_StPt_Sch_EZ!$B$4:$B$27,0),MATCH(Schedules_8760!$F1290,Clg_StPt_Sch_EZ!$C$3:$I$3,0)),"F","C")</f>
        <v>25.555555555555554</v>
      </c>
      <c r="K1290" s="34">
        <f>CONVERT(INDEX(Clg_StPt_Sch_EZ!$C$31:$I$54,MATCH(Schedules_8760!$C1290,Clg_StPt_Sch_EZ!$B$31:$B$54,0),MATCH(Schedules_8760!$F1290,Clg_StPt_Sch_EZ!$C$30:$I$30,0)),"F","C")</f>
        <v>25</v>
      </c>
      <c r="L1290" s="34">
        <f>CONVERT(INDEX(DHW_StPt_Sch_EZ!$C$4:$I$27,MATCH(Schedules_8760!$C1290,DHW_StPt_Sch_EZ!$B$4:$B$27,0),MATCH(Schedules_8760!$F1290,DHW_StPt_Sch_EZ!$C$3:$I$3,0)),"F","C")</f>
        <v>53.333333333333329</v>
      </c>
      <c r="M1290" s="34">
        <f>CONVERT(INDEX(DHW_StPt_Sch_EZ!$C$31:$I$54,MATCH(Schedules_8760!$C1290,DHW_StPt_Sch_EZ!$B$31:$B$54,0),MATCH(Schedules_8760!$F1290,DHW_StPt_Sch_EZ!$C$30:$I$30,0)),"F","C")</f>
        <v>53.333333333333329</v>
      </c>
      <c r="N1290" s="12"/>
      <c r="O1290" s="12"/>
      <c r="P1290" s="12"/>
    </row>
    <row r="1291" spans="1:16" x14ac:dyDescent="0.25">
      <c r="A1291" s="35">
        <v>1290</v>
      </c>
      <c r="B1291" s="89">
        <v>54.708333333333343</v>
      </c>
      <c r="C1291" s="35">
        <f t="shared" si="100"/>
        <v>18</v>
      </c>
      <c r="D1291" s="35">
        <f t="shared" si="103"/>
        <v>54</v>
      </c>
      <c r="E1291" s="35">
        <f t="shared" si="104"/>
        <v>5</v>
      </c>
      <c r="F1291" s="35" t="str">
        <f t="shared" si="101"/>
        <v>Thursday</v>
      </c>
      <c r="G1291" s="35">
        <f t="shared" si="102"/>
        <v>2</v>
      </c>
      <c r="H1291" s="34">
        <f>CONVERT(INDEX(Htg_StPt_Sch_EZ!$C$4:$I$27,MATCH(Schedules_8760!$C1291,Htg_StPt_Sch_EZ!$B$4:$B$27,0),MATCH(Schedules_8760!$F1291,Htg_StPt_Sch_EZ!$C$3:$I$3,0)),"F","C")</f>
        <v>20.555555555555554</v>
      </c>
      <c r="I1291" s="34">
        <f>CONVERT(INDEX(Htg_StPt_Sch_EZ!$C$31:$I$54,MATCH(Schedules_8760!$C1291,Htg_StPt_Sch_EZ!$B$31:$B$54,0),MATCH(Schedules_8760!$F1291,Htg_StPt_Sch_EZ!$C$30:$I$30,0)),"F","C")</f>
        <v>17.777777777777779</v>
      </c>
      <c r="J1291" s="34">
        <f>CONVERT(INDEX(Clg_StPt_Sch_EZ!$C$4:$I$27,MATCH(Schedules_8760!$C1291,Clg_StPt_Sch_EZ!$B$4:$B$27,0),MATCH(Schedules_8760!$F1291,Clg_StPt_Sch_EZ!$C$3:$I$3,0)),"F","C")</f>
        <v>25.555555555555554</v>
      </c>
      <c r="K1291" s="34">
        <f>CONVERT(INDEX(Clg_StPt_Sch_EZ!$C$31:$I$54,MATCH(Schedules_8760!$C1291,Clg_StPt_Sch_EZ!$B$31:$B$54,0),MATCH(Schedules_8760!$F1291,Clg_StPt_Sch_EZ!$C$30:$I$30,0)),"F","C")</f>
        <v>28.333333333333332</v>
      </c>
      <c r="L1291" s="34">
        <f>CONVERT(INDEX(DHW_StPt_Sch_EZ!$C$4:$I$27,MATCH(Schedules_8760!$C1291,DHW_StPt_Sch_EZ!$B$4:$B$27,0),MATCH(Schedules_8760!$F1291,DHW_StPt_Sch_EZ!$C$3:$I$3,0)),"F","C")</f>
        <v>53.333333333333329</v>
      </c>
      <c r="M1291" s="34">
        <f>CONVERT(INDEX(DHW_StPt_Sch_EZ!$C$31:$I$54,MATCH(Schedules_8760!$C1291,DHW_StPt_Sch_EZ!$B$31:$B$54,0),MATCH(Schedules_8760!$F1291,DHW_StPt_Sch_EZ!$C$30:$I$30,0)),"F","C")</f>
        <v>53.333333333333329</v>
      </c>
      <c r="N1291" s="12"/>
      <c r="O1291" s="12"/>
      <c r="P1291" s="12"/>
    </row>
    <row r="1292" spans="1:16" x14ac:dyDescent="0.25">
      <c r="A1292" s="35">
        <v>1291</v>
      </c>
      <c r="B1292" s="89">
        <v>54.75</v>
      </c>
      <c r="C1292" s="35">
        <f t="shared" si="100"/>
        <v>19</v>
      </c>
      <c r="D1292" s="35">
        <f t="shared" si="103"/>
        <v>54</v>
      </c>
      <c r="E1292" s="35">
        <f t="shared" si="104"/>
        <v>5</v>
      </c>
      <c r="F1292" s="35" t="str">
        <f t="shared" si="101"/>
        <v>Thursday</v>
      </c>
      <c r="G1292" s="35">
        <f t="shared" si="102"/>
        <v>2</v>
      </c>
      <c r="H1292" s="34">
        <f>CONVERT(INDEX(Htg_StPt_Sch_EZ!$C$4:$I$27,MATCH(Schedules_8760!$C1292,Htg_StPt_Sch_EZ!$B$4:$B$27,0),MATCH(Schedules_8760!$F1292,Htg_StPt_Sch_EZ!$C$3:$I$3,0)),"F","C")</f>
        <v>20.555555555555554</v>
      </c>
      <c r="I1292" s="34">
        <f>CONVERT(INDEX(Htg_StPt_Sch_EZ!$C$31:$I$54,MATCH(Schedules_8760!$C1292,Htg_StPt_Sch_EZ!$B$31:$B$54,0),MATCH(Schedules_8760!$F1292,Htg_StPt_Sch_EZ!$C$30:$I$30,0)),"F","C")</f>
        <v>18.333333333333332</v>
      </c>
      <c r="J1292" s="34">
        <f>CONVERT(INDEX(Clg_StPt_Sch_EZ!$C$4:$I$27,MATCH(Schedules_8760!$C1292,Clg_StPt_Sch_EZ!$B$4:$B$27,0),MATCH(Schedules_8760!$F1292,Clg_StPt_Sch_EZ!$C$3:$I$3,0)),"F","C")</f>
        <v>25.555555555555554</v>
      </c>
      <c r="K1292" s="34">
        <f>CONVERT(INDEX(Clg_StPt_Sch_EZ!$C$31:$I$54,MATCH(Schedules_8760!$C1292,Clg_StPt_Sch_EZ!$B$31:$B$54,0),MATCH(Schedules_8760!$F1292,Clg_StPt_Sch_EZ!$C$30:$I$30,0)),"F","C")</f>
        <v>28.333333333333332</v>
      </c>
      <c r="L1292" s="34">
        <f>CONVERT(INDEX(DHW_StPt_Sch_EZ!$C$4:$I$27,MATCH(Schedules_8760!$C1292,DHW_StPt_Sch_EZ!$B$4:$B$27,0),MATCH(Schedules_8760!$F1292,DHW_StPt_Sch_EZ!$C$3:$I$3,0)),"F","C")</f>
        <v>53.333333333333329</v>
      </c>
      <c r="M1292" s="34">
        <f>CONVERT(INDEX(DHW_StPt_Sch_EZ!$C$31:$I$54,MATCH(Schedules_8760!$C1292,DHW_StPt_Sch_EZ!$B$31:$B$54,0),MATCH(Schedules_8760!$F1292,DHW_StPt_Sch_EZ!$C$30:$I$30,0)),"F","C")</f>
        <v>53.333333333333329</v>
      </c>
      <c r="N1292" s="12"/>
      <c r="O1292" s="12"/>
      <c r="P1292" s="12"/>
    </row>
    <row r="1293" spans="1:16" x14ac:dyDescent="0.25">
      <c r="A1293" s="35">
        <v>1292</v>
      </c>
      <c r="B1293" s="89">
        <v>54.791666666666657</v>
      </c>
      <c r="C1293" s="35">
        <f t="shared" si="100"/>
        <v>20</v>
      </c>
      <c r="D1293" s="35">
        <f t="shared" si="103"/>
        <v>54</v>
      </c>
      <c r="E1293" s="35">
        <f t="shared" si="104"/>
        <v>5</v>
      </c>
      <c r="F1293" s="35" t="str">
        <f t="shared" si="101"/>
        <v>Thursday</v>
      </c>
      <c r="G1293" s="35">
        <f t="shared" si="102"/>
        <v>2</v>
      </c>
      <c r="H1293" s="34">
        <f>CONVERT(INDEX(Htg_StPt_Sch_EZ!$C$4:$I$27,MATCH(Schedules_8760!$C1293,Htg_StPt_Sch_EZ!$B$4:$B$27,0),MATCH(Schedules_8760!$F1293,Htg_StPt_Sch_EZ!$C$3:$I$3,0)),"F","C")</f>
        <v>20.555555555555554</v>
      </c>
      <c r="I1293" s="34">
        <f>CONVERT(INDEX(Htg_StPt_Sch_EZ!$C$31:$I$54,MATCH(Schedules_8760!$C1293,Htg_StPt_Sch_EZ!$B$31:$B$54,0),MATCH(Schedules_8760!$F1293,Htg_StPt_Sch_EZ!$C$30:$I$30,0)),"F","C")</f>
        <v>18.888888888888889</v>
      </c>
      <c r="J1293" s="34">
        <f>CONVERT(INDEX(Clg_StPt_Sch_EZ!$C$4:$I$27,MATCH(Schedules_8760!$C1293,Clg_StPt_Sch_EZ!$B$4:$B$27,0),MATCH(Schedules_8760!$F1293,Clg_StPt_Sch_EZ!$C$3:$I$3,0)),"F","C")</f>
        <v>25.555555555555554</v>
      </c>
      <c r="K1293" s="34">
        <f>CONVERT(INDEX(Clg_StPt_Sch_EZ!$C$31:$I$54,MATCH(Schedules_8760!$C1293,Clg_StPt_Sch_EZ!$B$31:$B$54,0),MATCH(Schedules_8760!$F1293,Clg_StPt_Sch_EZ!$C$30:$I$30,0)),"F","C")</f>
        <v>28.333333333333332</v>
      </c>
      <c r="L1293" s="34">
        <f>CONVERT(INDEX(DHW_StPt_Sch_EZ!$C$4:$I$27,MATCH(Schedules_8760!$C1293,DHW_StPt_Sch_EZ!$B$4:$B$27,0),MATCH(Schedules_8760!$F1293,DHW_StPt_Sch_EZ!$C$3:$I$3,0)),"F","C")</f>
        <v>53.333333333333329</v>
      </c>
      <c r="M1293" s="34">
        <f>CONVERT(INDEX(DHW_StPt_Sch_EZ!$C$31:$I$54,MATCH(Schedules_8760!$C1293,DHW_StPt_Sch_EZ!$B$31:$B$54,0),MATCH(Schedules_8760!$F1293,DHW_StPt_Sch_EZ!$C$30:$I$30,0)),"F","C")</f>
        <v>53.333333333333329</v>
      </c>
      <c r="N1293" s="12"/>
      <c r="O1293" s="12"/>
      <c r="P1293" s="12"/>
    </row>
    <row r="1294" spans="1:16" x14ac:dyDescent="0.25">
      <c r="A1294" s="35">
        <v>1293</v>
      </c>
      <c r="B1294" s="89">
        <v>54.833333333333343</v>
      </c>
      <c r="C1294" s="35">
        <f t="shared" si="100"/>
        <v>21</v>
      </c>
      <c r="D1294" s="35">
        <f t="shared" si="103"/>
        <v>54</v>
      </c>
      <c r="E1294" s="35">
        <f t="shared" si="104"/>
        <v>5</v>
      </c>
      <c r="F1294" s="35" t="str">
        <f t="shared" si="101"/>
        <v>Thursday</v>
      </c>
      <c r="G1294" s="35">
        <f t="shared" si="102"/>
        <v>2</v>
      </c>
      <c r="H1294" s="34">
        <f>CONVERT(INDEX(Htg_StPt_Sch_EZ!$C$4:$I$27,MATCH(Schedules_8760!$C1294,Htg_StPt_Sch_EZ!$B$4:$B$27,0),MATCH(Schedules_8760!$F1294,Htg_StPt_Sch_EZ!$C$3:$I$3,0)),"F","C")</f>
        <v>20.555555555555554</v>
      </c>
      <c r="I1294" s="34">
        <f>CONVERT(INDEX(Htg_StPt_Sch_EZ!$C$31:$I$54,MATCH(Schedules_8760!$C1294,Htg_StPt_Sch_EZ!$B$31:$B$54,0),MATCH(Schedules_8760!$F1294,Htg_StPt_Sch_EZ!$C$30:$I$30,0)),"F","C")</f>
        <v>19.444444444444443</v>
      </c>
      <c r="J1294" s="34">
        <f>CONVERT(INDEX(Clg_StPt_Sch_EZ!$C$4:$I$27,MATCH(Schedules_8760!$C1294,Clg_StPt_Sch_EZ!$B$4:$B$27,0),MATCH(Schedules_8760!$F1294,Clg_StPt_Sch_EZ!$C$3:$I$3,0)),"F","C")</f>
        <v>25.555555555555554</v>
      </c>
      <c r="K1294" s="34">
        <f>CONVERT(INDEX(Clg_StPt_Sch_EZ!$C$31:$I$54,MATCH(Schedules_8760!$C1294,Clg_StPt_Sch_EZ!$B$31:$B$54,0),MATCH(Schedules_8760!$F1294,Clg_StPt_Sch_EZ!$C$30:$I$30,0)),"F","C")</f>
        <v>28.333333333333332</v>
      </c>
      <c r="L1294" s="34">
        <f>CONVERT(INDEX(DHW_StPt_Sch_EZ!$C$4:$I$27,MATCH(Schedules_8760!$C1294,DHW_StPt_Sch_EZ!$B$4:$B$27,0),MATCH(Schedules_8760!$F1294,DHW_StPt_Sch_EZ!$C$3:$I$3,0)),"F","C")</f>
        <v>53.333333333333329</v>
      </c>
      <c r="M1294" s="34">
        <f>CONVERT(INDEX(DHW_StPt_Sch_EZ!$C$31:$I$54,MATCH(Schedules_8760!$C1294,DHW_StPt_Sch_EZ!$B$31:$B$54,0),MATCH(Schedules_8760!$F1294,DHW_StPt_Sch_EZ!$C$30:$I$30,0)),"F","C")</f>
        <v>53.333333333333329</v>
      </c>
      <c r="N1294" s="12"/>
      <c r="O1294" s="12"/>
      <c r="P1294" s="12"/>
    </row>
    <row r="1295" spans="1:16" x14ac:dyDescent="0.25">
      <c r="A1295" s="35">
        <v>1294</v>
      </c>
      <c r="B1295" s="89">
        <v>54.875</v>
      </c>
      <c r="C1295" s="35">
        <f t="shared" si="100"/>
        <v>22</v>
      </c>
      <c r="D1295" s="35">
        <f t="shared" si="103"/>
        <v>54</v>
      </c>
      <c r="E1295" s="35">
        <f t="shared" si="104"/>
        <v>5</v>
      </c>
      <c r="F1295" s="35" t="str">
        <f t="shared" si="101"/>
        <v>Thursday</v>
      </c>
      <c r="G1295" s="35">
        <f t="shared" si="102"/>
        <v>2</v>
      </c>
      <c r="H1295" s="34">
        <f>CONVERT(INDEX(Htg_StPt_Sch_EZ!$C$4:$I$27,MATCH(Schedules_8760!$C1295,Htg_StPt_Sch_EZ!$B$4:$B$27,0),MATCH(Schedules_8760!$F1295,Htg_StPt_Sch_EZ!$C$3:$I$3,0)),"F","C")</f>
        <v>20.555555555555554</v>
      </c>
      <c r="I1295" s="34">
        <f>CONVERT(INDEX(Htg_StPt_Sch_EZ!$C$31:$I$54,MATCH(Schedules_8760!$C1295,Htg_StPt_Sch_EZ!$B$31:$B$54,0),MATCH(Schedules_8760!$F1295,Htg_StPt_Sch_EZ!$C$30:$I$30,0)),"F","C")</f>
        <v>19.444444444444443</v>
      </c>
      <c r="J1295" s="34">
        <f>CONVERT(INDEX(Clg_StPt_Sch_EZ!$C$4:$I$27,MATCH(Schedules_8760!$C1295,Clg_StPt_Sch_EZ!$B$4:$B$27,0),MATCH(Schedules_8760!$F1295,Clg_StPt_Sch_EZ!$C$3:$I$3,0)),"F","C")</f>
        <v>25.555555555555554</v>
      </c>
      <c r="K1295" s="34">
        <f>CONVERT(INDEX(Clg_StPt_Sch_EZ!$C$31:$I$54,MATCH(Schedules_8760!$C1295,Clg_StPt_Sch_EZ!$B$31:$B$54,0),MATCH(Schedules_8760!$F1295,Clg_StPt_Sch_EZ!$C$30:$I$30,0)),"F","C")</f>
        <v>28.333333333333332</v>
      </c>
      <c r="L1295" s="34">
        <f>CONVERT(INDEX(DHW_StPt_Sch_EZ!$C$4:$I$27,MATCH(Schedules_8760!$C1295,DHW_StPt_Sch_EZ!$B$4:$B$27,0),MATCH(Schedules_8760!$F1295,DHW_StPt_Sch_EZ!$C$3:$I$3,0)),"F","C")</f>
        <v>53.333333333333329</v>
      </c>
      <c r="M1295" s="34">
        <f>CONVERT(INDEX(DHW_StPt_Sch_EZ!$C$31:$I$54,MATCH(Schedules_8760!$C1295,DHW_StPt_Sch_EZ!$B$31:$B$54,0),MATCH(Schedules_8760!$F1295,DHW_StPt_Sch_EZ!$C$30:$I$30,0)),"F","C")</f>
        <v>53.333333333333329</v>
      </c>
      <c r="N1295" s="12"/>
      <c r="O1295" s="12"/>
      <c r="P1295" s="12"/>
    </row>
    <row r="1296" spans="1:16" x14ac:dyDescent="0.25">
      <c r="A1296" s="35">
        <v>1295</v>
      </c>
      <c r="B1296" s="89">
        <v>54.916666666666657</v>
      </c>
      <c r="C1296" s="35">
        <f t="shared" si="100"/>
        <v>23</v>
      </c>
      <c r="D1296" s="35">
        <f t="shared" si="103"/>
        <v>54</v>
      </c>
      <c r="E1296" s="35">
        <f t="shared" si="104"/>
        <v>5</v>
      </c>
      <c r="F1296" s="35" t="str">
        <f t="shared" si="101"/>
        <v>Thursday</v>
      </c>
      <c r="G1296" s="35">
        <f t="shared" si="102"/>
        <v>2</v>
      </c>
      <c r="H1296" s="34">
        <f>CONVERT(INDEX(Htg_StPt_Sch_EZ!$C$4:$I$27,MATCH(Schedules_8760!$C1296,Htg_StPt_Sch_EZ!$B$4:$B$27,0),MATCH(Schedules_8760!$F1296,Htg_StPt_Sch_EZ!$C$3:$I$3,0)),"F","C")</f>
        <v>20.555555555555554</v>
      </c>
      <c r="I1296" s="34">
        <f>CONVERT(INDEX(Htg_StPt_Sch_EZ!$C$31:$I$54,MATCH(Schedules_8760!$C1296,Htg_StPt_Sch_EZ!$B$31:$B$54,0),MATCH(Schedules_8760!$F1296,Htg_StPt_Sch_EZ!$C$30:$I$30,0)),"F","C")</f>
        <v>19.444444444444443</v>
      </c>
      <c r="J1296" s="34">
        <f>CONVERT(INDEX(Clg_StPt_Sch_EZ!$C$4:$I$27,MATCH(Schedules_8760!$C1296,Clg_StPt_Sch_EZ!$B$4:$B$27,0),MATCH(Schedules_8760!$F1296,Clg_StPt_Sch_EZ!$C$3:$I$3,0)),"F","C")</f>
        <v>25.555555555555554</v>
      </c>
      <c r="K1296" s="34">
        <f>CONVERT(INDEX(Clg_StPt_Sch_EZ!$C$31:$I$54,MATCH(Schedules_8760!$C1296,Clg_StPt_Sch_EZ!$B$31:$B$54,0),MATCH(Schedules_8760!$F1296,Clg_StPt_Sch_EZ!$C$30:$I$30,0)),"F","C")</f>
        <v>28.333333333333332</v>
      </c>
      <c r="L1296" s="34">
        <f>CONVERT(INDEX(DHW_StPt_Sch_EZ!$C$4:$I$27,MATCH(Schedules_8760!$C1296,DHW_StPt_Sch_EZ!$B$4:$B$27,0),MATCH(Schedules_8760!$F1296,DHW_StPt_Sch_EZ!$C$3:$I$3,0)),"F","C")</f>
        <v>53.333333333333329</v>
      </c>
      <c r="M1296" s="34">
        <f>CONVERT(INDEX(DHW_StPt_Sch_EZ!$C$31:$I$54,MATCH(Schedules_8760!$C1296,DHW_StPt_Sch_EZ!$B$31:$B$54,0),MATCH(Schedules_8760!$F1296,DHW_StPt_Sch_EZ!$C$30:$I$30,0)),"F","C")</f>
        <v>53.333333333333329</v>
      </c>
      <c r="N1296" s="12"/>
      <c r="O1296" s="12"/>
      <c r="P1296" s="12"/>
    </row>
    <row r="1297" spans="1:16" x14ac:dyDescent="0.25">
      <c r="A1297" s="35">
        <v>1296</v>
      </c>
      <c r="B1297" s="89">
        <v>54.958333333333343</v>
      </c>
      <c r="C1297" s="35">
        <f t="shared" si="100"/>
        <v>24</v>
      </c>
      <c r="D1297" s="35">
        <f t="shared" si="103"/>
        <v>54</v>
      </c>
      <c r="E1297" s="35">
        <f t="shared" si="104"/>
        <v>5</v>
      </c>
      <c r="F1297" s="35" t="str">
        <f t="shared" si="101"/>
        <v>Thursday</v>
      </c>
      <c r="G1297" s="35">
        <f t="shared" si="102"/>
        <v>2</v>
      </c>
      <c r="H1297" s="34">
        <f>CONVERT(INDEX(Htg_StPt_Sch_EZ!$C$4:$I$27,MATCH(Schedules_8760!$C1297,Htg_StPt_Sch_EZ!$B$4:$B$27,0),MATCH(Schedules_8760!$F1297,Htg_StPt_Sch_EZ!$C$3:$I$3,0)),"F","C")</f>
        <v>20.555555555555554</v>
      </c>
      <c r="I1297" s="34">
        <f>CONVERT(INDEX(Htg_StPt_Sch_EZ!$C$31:$I$54,MATCH(Schedules_8760!$C1297,Htg_StPt_Sch_EZ!$B$31:$B$54,0),MATCH(Schedules_8760!$F1297,Htg_StPt_Sch_EZ!$C$30:$I$30,0)),"F","C")</f>
        <v>19.444444444444443</v>
      </c>
      <c r="J1297" s="34">
        <f>CONVERT(INDEX(Clg_StPt_Sch_EZ!$C$4:$I$27,MATCH(Schedules_8760!$C1297,Clg_StPt_Sch_EZ!$B$4:$B$27,0),MATCH(Schedules_8760!$F1297,Clg_StPt_Sch_EZ!$C$3:$I$3,0)),"F","C")</f>
        <v>25.555555555555554</v>
      </c>
      <c r="K1297" s="34">
        <f>CONVERT(INDEX(Clg_StPt_Sch_EZ!$C$31:$I$54,MATCH(Schedules_8760!$C1297,Clg_StPt_Sch_EZ!$B$31:$B$54,0),MATCH(Schedules_8760!$F1297,Clg_StPt_Sch_EZ!$C$30:$I$30,0)),"F","C")</f>
        <v>28.333333333333332</v>
      </c>
      <c r="L1297" s="34">
        <f>CONVERT(INDEX(DHW_StPt_Sch_EZ!$C$4:$I$27,MATCH(Schedules_8760!$C1297,DHW_StPt_Sch_EZ!$B$4:$B$27,0),MATCH(Schedules_8760!$F1297,DHW_StPt_Sch_EZ!$C$3:$I$3,0)),"F","C")</f>
        <v>53.333333333333329</v>
      </c>
      <c r="M1297" s="34">
        <f>CONVERT(INDEX(DHW_StPt_Sch_EZ!$C$31:$I$54,MATCH(Schedules_8760!$C1297,DHW_StPt_Sch_EZ!$B$31:$B$54,0),MATCH(Schedules_8760!$F1297,DHW_StPt_Sch_EZ!$C$30:$I$30,0)),"F","C")</f>
        <v>53.333333333333329</v>
      </c>
      <c r="N1297" s="12"/>
      <c r="O1297" s="12"/>
      <c r="P1297" s="12"/>
    </row>
    <row r="1298" spans="1:16" x14ac:dyDescent="0.25">
      <c r="A1298" s="35">
        <v>1297</v>
      </c>
      <c r="B1298" s="89">
        <v>55</v>
      </c>
      <c r="C1298" s="35">
        <f t="shared" si="100"/>
        <v>1</v>
      </c>
      <c r="D1298" s="35">
        <f t="shared" si="103"/>
        <v>55</v>
      </c>
      <c r="E1298" s="35">
        <f t="shared" si="104"/>
        <v>6</v>
      </c>
      <c r="F1298" s="35" t="str">
        <f t="shared" si="101"/>
        <v>Friday</v>
      </c>
      <c r="G1298" s="35">
        <f t="shared" si="102"/>
        <v>2</v>
      </c>
      <c r="H1298" s="34">
        <f>CONVERT(INDEX(Htg_StPt_Sch_EZ!$C$4:$I$27,MATCH(Schedules_8760!$C1298,Htg_StPt_Sch_EZ!$B$4:$B$27,0),MATCH(Schedules_8760!$F1298,Htg_StPt_Sch_EZ!$C$3:$I$3,0)),"F","C")</f>
        <v>20.555555555555554</v>
      </c>
      <c r="I1298" s="34">
        <f>CONVERT(INDEX(Htg_StPt_Sch_EZ!$C$31:$I$54,MATCH(Schedules_8760!$C1298,Htg_StPt_Sch_EZ!$B$31:$B$54,0),MATCH(Schedules_8760!$F1298,Htg_StPt_Sch_EZ!$C$30:$I$30,0)),"F","C")</f>
        <v>19.444444444444443</v>
      </c>
      <c r="J1298" s="34">
        <f>CONVERT(INDEX(Clg_StPt_Sch_EZ!$C$4:$I$27,MATCH(Schedules_8760!$C1298,Clg_StPt_Sch_EZ!$B$4:$B$27,0),MATCH(Schedules_8760!$F1298,Clg_StPt_Sch_EZ!$C$3:$I$3,0)),"F","C")</f>
        <v>25.555555555555554</v>
      </c>
      <c r="K1298" s="34">
        <f>CONVERT(INDEX(Clg_StPt_Sch_EZ!$C$31:$I$54,MATCH(Schedules_8760!$C1298,Clg_StPt_Sch_EZ!$B$31:$B$54,0),MATCH(Schedules_8760!$F1298,Clg_StPt_Sch_EZ!$C$30:$I$30,0)),"F","C")</f>
        <v>28.333333333333332</v>
      </c>
      <c r="L1298" s="34">
        <f>CONVERT(INDEX(DHW_StPt_Sch_EZ!$C$4:$I$27,MATCH(Schedules_8760!$C1298,DHW_StPt_Sch_EZ!$B$4:$B$27,0),MATCH(Schedules_8760!$F1298,DHW_StPt_Sch_EZ!$C$3:$I$3,0)),"F","C")</f>
        <v>53.333333333333329</v>
      </c>
      <c r="M1298" s="34">
        <f>CONVERT(INDEX(DHW_StPt_Sch_EZ!$C$31:$I$54,MATCH(Schedules_8760!$C1298,DHW_StPt_Sch_EZ!$B$31:$B$54,0),MATCH(Schedules_8760!$F1298,DHW_StPt_Sch_EZ!$C$30:$I$30,0)),"F","C")</f>
        <v>53.333333333333329</v>
      </c>
      <c r="N1298" s="12"/>
      <c r="O1298" s="12"/>
      <c r="P1298" s="12"/>
    </row>
    <row r="1299" spans="1:16" x14ac:dyDescent="0.25">
      <c r="A1299" s="35">
        <v>1298</v>
      </c>
      <c r="B1299" s="89">
        <v>55.041666666666657</v>
      </c>
      <c r="C1299" s="35">
        <f t="shared" si="100"/>
        <v>2</v>
      </c>
      <c r="D1299" s="35">
        <f t="shared" si="103"/>
        <v>55</v>
      </c>
      <c r="E1299" s="35">
        <f t="shared" si="104"/>
        <v>6</v>
      </c>
      <c r="F1299" s="35" t="str">
        <f t="shared" si="101"/>
        <v>Friday</v>
      </c>
      <c r="G1299" s="35">
        <f t="shared" si="102"/>
        <v>2</v>
      </c>
      <c r="H1299" s="34">
        <f>CONVERT(INDEX(Htg_StPt_Sch_EZ!$C$4:$I$27,MATCH(Schedules_8760!$C1299,Htg_StPt_Sch_EZ!$B$4:$B$27,0),MATCH(Schedules_8760!$F1299,Htg_StPt_Sch_EZ!$C$3:$I$3,0)),"F","C")</f>
        <v>20.555555555555554</v>
      </c>
      <c r="I1299" s="34">
        <f>CONVERT(INDEX(Htg_StPt_Sch_EZ!$C$31:$I$54,MATCH(Schedules_8760!$C1299,Htg_StPt_Sch_EZ!$B$31:$B$54,0),MATCH(Schedules_8760!$F1299,Htg_StPt_Sch_EZ!$C$30:$I$30,0)),"F","C")</f>
        <v>19.444444444444443</v>
      </c>
      <c r="J1299" s="34">
        <f>CONVERT(INDEX(Clg_StPt_Sch_EZ!$C$4:$I$27,MATCH(Schedules_8760!$C1299,Clg_StPt_Sch_EZ!$B$4:$B$27,0),MATCH(Schedules_8760!$F1299,Clg_StPt_Sch_EZ!$C$3:$I$3,0)),"F","C")</f>
        <v>25.555555555555554</v>
      </c>
      <c r="K1299" s="34">
        <f>CONVERT(INDEX(Clg_StPt_Sch_EZ!$C$31:$I$54,MATCH(Schedules_8760!$C1299,Clg_StPt_Sch_EZ!$B$31:$B$54,0),MATCH(Schedules_8760!$F1299,Clg_StPt_Sch_EZ!$C$30:$I$30,0)),"F","C")</f>
        <v>28.333333333333332</v>
      </c>
      <c r="L1299" s="34">
        <f>CONVERT(INDEX(DHW_StPt_Sch_EZ!$C$4:$I$27,MATCH(Schedules_8760!$C1299,DHW_StPt_Sch_EZ!$B$4:$B$27,0),MATCH(Schedules_8760!$F1299,DHW_StPt_Sch_EZ!$C$3:$I$3,0)),"F","C")</f>
        <v>53.333333333333329</v>
      </c>
      <c r="M1299" s="34">
        <f>CONVERT(INDEX(DHW_StPt_Sch_EZ!$C$31:$I$54,MATCH(Schedules_8760!$C1299,DHW_StPt_Sch_EZ!$B$31:$B$54,0),MATCH(Schedules_8760!$F1299,DHW_StPt_Sch_EZ!$C$30:$I$30,0)),"F","C")</f>
        <v>53.333333333333329</v>
      </c>
      <c r="N1299" s="12"/>
      <c r="O1299" s="12"/>
      <c r="P1299" s="12"/>
    </row>
    <row r="1300" spans="1:16" x14ac:dyDescent="0.25">
      <c r="A1300" s="35">
        <v>1299</v>
      </c>
      <c r="B1300" s="89">
        <v>55.083333333333343</v>
      </c>
      <c r="C1300" s="35">
        <f t="shared" si="100"/>
        <v>3</v>
      </c>
      <c r="D1300" s="35">
        <f t="shared" si="103"/>
        <v>55</v>
      </c>
      <c r="E1300" s="35">
        <f t="shared" si="104"/>
        <v>6</v>
      </c>
      <c r="F1300" s="35" t="str">
        <f t="shared" si="101"/>
        <v>Friday</v>
      </c>
      <c r="G1300" s="35">
        <f t="shared" si="102"/>
        <v>2</v>
      </c>
      <c r="H1300" s="34">
        <f>CONVERT(INDEX(Htg_StPt_Sch_EZ!$C$4:$I$27,MATCH(Schedules_8760!$C1300,Htg_StPt_Sch_EZ!$B$4:$B$27,0),MATCH(Schedules_8760!$F1300,Htg_StPt_Sch_EZ!$C$3:$I$3,0)),"F","C")</f>
        <v>20.555555555555554</v>
      </c>
      <c r="I1300" s="34">
        <f>CONVERT(INDEX(Htg_StPt_Sch_EZ!$C$31:$I$54,MATCH(Schedules_8760!$C1300,Htg_StPt_Sch_EZ!$B$31:$B$54,0),MATCH(Schedules_8760!$F1300,Htg_StPt_Sch_EZ!$C$30:$I$30,0)),"F","C")</f>
        <v>19.444444444444443</v>
      </c>
      <c r="J1300" s="34">
        <f>CONVERT(INDEX(Clg_StPt_Sch_EZ!$C$4:$I$27,MATCH(Schedules_8760!$C1300,Clg_StPt_Sch_EZ!$B$4:$B$27,0),MATCH(Schedules_8760!$F1300,Clg_StPt_Sch_EZ!$C$3:$I$3,0)),"F","C")</f>
        <v>25.555555555555554</v>
      </c>
      <c r="K1300" s="34">
        <f>CONVERT(INDEX(Clg_StPt_Sch_EZ!$C$31:$I$54,MATCH(Schedules_8760!$C1300,Clg_StPt_Sch_EZ!$B$31:$B$54,0),MATCH(Schedules_8760!$F1300,Clg_StPt_Sch_EZ!$C$30:$I$30,0)),"F","C")</f>
        <v>28.333333333333332</v>
      </c>
      <c r="L1300" s="34">
        <f>CONVERT(INDEX(DHW_StPt_Sch_EZ!$C$4:$I$27,MATCH(Schedules_8760!$C1300,DHW_StPt_Sch_EZ!$B$4:$B$27,0),MATCH(Schedules_8760!$F1300,DHW_StPt_Sch_EZ!$C$3:$I$3,0)),"F","C")</f>
        <v>53.333333333333329</v>
      </c>
      <c r="M1300" s="34">
        <f>CONVERT(INDEX(DHW_StPt_Sch_EZ!$C$31:$I$54,MATCH(Schedules_8760!$C1300,DHW_StPt_Sch_EZ!$B$31:$B$54,0),MATCH(Schedules_8760!$F1300,DHW_StPt_Sch_EZ!$C$30:$I$30,0)),"F","C")</f>
        <v>53.333333333333329</v>
      </c>
      <c r="N1300" s="12"/>
      <c r="O1300" s="12"/>
      <c r="P1300" s="12"/>
    </row>
    <row r="1301" spans="1:16" x14ac:dyDescent="0.25">
      <c r="A1301" s="35">
        <v>1300</v>
      </c>
      <c r="B1301" s="89">
        <v>55.125</v>
      </c>
      <c r="C1301" s="35">
        <f t="shared" si="100"/>
        <v>4</v>
      </c>
      <c r="D1301" s="35">
        <f t="shared" si="103"/>
        <v>55</v>
      </c>
      <c r="E1301" s="35">
        <f t="shared" si="104"/>
        <v>6</v>
      </c>
      <c r="F1301" s="35" t="str">
        <f t="shared" si="101"/>
        <v>Friday</v>
      </c>
      <c r="G1301" s="35">
        <f t="shared" si="102"/>
        <v>2</v>
      </c>
      <c r="H1301" s="34">
        <f>CONVERT(INDEX(Htg_StPt_Sch_EZ!$C$4:$I$27,MATCH(Schedules_8760!$C1301,Htg_StPt_Sch_EZ!$B$4:$B$27,0),MATCH(Schedules_8760!$F1301,Htg_StPt_Sch_EZ!$C$3:$I$3,0)),"F","C")</f>
        <v>20.555555555555554</v>
      </c>
      <c r="I1301" s="34">
        <f>CONVERT(INDEX(Htg_StPt_Sch_EZ!$C$31:$I$54,MATCH(Schedules_8760!$C1301,Htg_StPt_Sch_EZ!$B$31:$B$54,0),MATCH(Schedules_8760!$F1301,Htg_StPt_Sch_EZ!$C$30:$I$30,0)),"F","C")</f>
        <v>19.444444444444443</v>
      </c>
      <c r="J1301" s="34">
        <f>CONVERT(INDEX(Clg_StPt_Sch_EZ!$C$4:$I$27,MATCH(Schedules_8760!$C1301,Clg_StPt_Sch_EZ!$B$4:$B$27,0),MATCH(Schedules_8760!$F1301,Clg_StPt_Sch_EZ!$C$3:$I$3,0)),"F","C")</f>
        <v>25.555555555555554</v>
      </c>
      <c r="K1301" s="34">
        <f>CONVERT(INDEX(Clg_StPt_Sch_EZ!$C$31:$I$54,MATCH(Schedules_8760!$C1301,Clg_StPt_Sch_EZ!$B$31:$B$54,0),MATCH(Schedules_8760!$F1301,Clg_StPt_Sch_EZ!$C$30:$I$30,0)),"F","C")</f>
        <v>28.333333333333332</v>
      </c>
      <c r="L1301" s="34">
        <f>CONVERT(INDEX(DHW_StPt_Sch_EZ!$C$4:$I$27,MATCH(Schedules_8760!$C1301,DHW_StPt_Sch_EZ!$B$4:$B$27,0),MATCH(Schedules_8760!$F1301,DHW_StPt_Sch_EZ!$C$3:$I$3,0)),"F","C")</f>
        <v>53.333333333333329</v>
      </c>
      <c r="M1301" s="34">
        <f>CONVERT(INDEX(DHW_StPt_Sch_EZ!$C$31:$I$54,MATCH(Schedules_8760!$C1301,DHW_StPt_Sch_EZ!$B$31:$B$54,0),MATCH(Schedules_8760!$F1301,DHW_StPt_Sch_EZ!$C$30:$I$30,0)),"F","C")</f>
        <v>53.333333333333329</v>
      </c>
      <c r="N1301" s="12"/>
      <c r="O1301" s="12"/>
      <c r="P1301" s="12"/>
    </row>
    <row r="1302" spans="1:16" x14ac:dyDescent="0.25">
      <c r="A1302" s="35">
        <v>1301</v>
      </c>
      <c r="B1302" s="89">
        <v>55.166666666666657</v>
      </c>
      <c r="C1302" s="35">
        <f t="shared" si="100"/>
        <v>5</v>
      </c>
      <c r="D1302" s="35">
        <f t="shared" si="103"/>
        <v>55</v>
      </c>
      <c r="E1302" s="35">
        <f t="shared" si="104"/>
        <v>6</v>
      </c>
      <c r="F1302" s="35" t="str">
        <f t="shared" si="101"/>
        <v>Friday</v>
      </c>
      <c r="G1302" s="35">
        <f t="shared" si="102"/>
        <v>2</v>
      </c>
      <c r="H1302" s="34">
        <f>CONVERT(INDEX(Htg_StPt_Sch_EZ!$C$4:$I$27,MATCH(Schedules_8760!$C1302,Htg_StPt_Sch_EZ!$B$4:$B$27,0),MATCH(Schedules_8760!$F1302,Htg_StPt_Sch_EZ!$C$3:$I$3,0)),"F","C")</f>
        <v>20.555555555555554</v>
      </c>
      <c r="I1302" s="34">
        <f>CONVERT(INDEX(Htg_StPt_Sch_EZ!$C$31:$I$54,MATCH(Schedules_8760!$C1302,Htg_StPt_Sch_EZ!$B$31:$B$54,0),MATCH(Schedules_8760!$F1302,Htg_StPt_Sch_EZ!$C$30:$I$30,0)),"F","C")</f>
        <v>19.444444444444443</v>
      </c>
      <c r="J1302" s="34">
        <f>CONVERT(INDEX(Clg_StPt_Sch_EZ!$C$4:$I$27,MATCH(Schedules_8760!$C1302,Clg_StPt_Sch_EZ!$B$4:$B$27,0),MATCH(Schedules_8760!$F1302,Clg_StPt_Sch_EZ!$C$3:$I$3,0)),"F","C")</f>
        <v>25.555555555555554</v>
      </c>
      <c r="K1302" s="34">
        <f>CONVERT(INDEX(Clg_StPt_Sch_EZ!$C$31:$I$54,MATCH(Schedules_8760!$C1302,Clg_StPt_Sch_EZ!$B$31:$B$54,0),MATCH(Schedules_8760!$F1302,Clg_StPt_Sch_EZ!$C$30:$I$30,0)),"F","C")</f>
        <v>28.333333333333332</v>
      </c>
      <c r="L1302" s="34">
        <f>CONVERT(INDEX(DHW_StPt_Sch_EZ!$C$4:$I$27,MATCH(Schedules_8760!$C1302,DHW_StPt_Sch_EZ!$B$4:$B$27,0),MATCH(Schedules_8760!$F1302,DHW_StPt_Sch_EZ!$C$3:$I$3,0)),"F","C")</f>
        <v>53.333333333333329</v>
      </c>
      <c r="M1302" s="34">
        <f>CONVERT(INDEX(DHW_StPt_Sch_EZ!$C$31:$I$54,MATCH(Schedules_8760!$C1302,DHW_StPt_Sch_EZ!$B$31:$B$54,0),MATCH(Schedules_8760!$F1302,DHW_StPt_Sch_EZ!$C$30:$I$30,0)),"F","C")</f>
        <v>53.333333333333329</v>
      </c>
      <c r="N1302" s="12"/>
      <c r="O1302" s="12"/>
      <c r="P1302" s="12"/>
    </row>
    <row r="1303" spans="1:16" x14ac:dyDescent="0.25">
      <c r="A1303" s="35">
        <v>1302</v>
      </c>
      <c r="B1303" s="89">
        <v>55.208333333333343</v>
      </c>
      <c r="C1303" s="35">
        <f t="shared" si="100"/>
        <v>6</v>
      </c>
      <c r="D1303" s="35">
        <f t="shared" si="103"/>
        <v>55</v>
      </c>
      <c r="E1303" s="35">
        <f t="shared" si="104"/>
        <v>6</v>
      </c>
      <c r="F1303" s="35" t="str">
        <f t="shared" si="101"/>
        <v>Friday</v>
      </c>
      <c r="G1303" s="35">
        <f t="shared" si="102"/>
        <v>2</v>
      </c>
      <c r="H1303" s="34">
        <f>CONVERT(INDEX(Htg_StPt_Sch_EZ!$C$4:$I$27,MATCH(Schedules_8760!$C1303,Htg_StPt_Sch_EZ!$B$4:$B$27,0),MATCH(Schedules_8760!$F1303,Htg_StPt_Sch_EZ!$C$3:$I$3,0)),"F","C")</f>
        <v>20.555555555555554</v>
      </c>
      <c r="I1303" s="34">
        <f>CONVERT(INDEX(Htg_StPt_Sch_EZ!$C$31:$I$54,MATCH(Schedules_8760!$C1303,Htg_StPt_Sch_EZ!$B$31:$B$54,0),MATCH(Schedules_8760!$F1303,Htg_StPt_Sch_EZ!$C$30:$I$30,0)),"F","C")</f>
        <v>19.444444444444443</v>
      </c>
      <c r="J1303" s="34">
        <f>CONVERT(INDEX(Clg_StPt_Sch_EZ!$C$4:$I$27,MATCH(Schedules_8760!$C1303,Clg_StPt_Sch_EZ!$B$4:$B$27,0),MATCH(Schedules_8760!$F1303,Clg_StPt_Sch_EZ!$C$3:$I$3,0)),"F","C")</f>
        <v>25.555555555555554</v>
      </c>
      <c r="K1303" s="34">
        <f>CONVERT(INDEX(Clg_StPt_Sch_EZ!$C$31:$I$54,MATCH(Schedules_8760!$C1303,Clg_StPt_Sch_EZ!$B$31:$B$54,0),MATCH(Schedules_8760!$F1303,Clg_StPt_Sch_EZ!$C$30:$I$30,0)),"F","C")</f>
        <v>28.333333333333332</v>
      </c>
      <c r="L1303" s="34">
        <f>CONVERT(INDEX(DHW_StPt_Sch_EZ!$C$4:$I$27,MATCH(Schedules_8760!$C1303,DHW_StPt_Sch_EZ!$B$4:$B$27,0),MATCH(Schedules_8760!$F1303,DHW_StPt_Sch_EZ!$C$3:$I$3,0)),"F","C")</f>
        <v>53.333333333333329</v>
      </c>
      <c r="M1303" s="34">
        <f>CONVERT(INDEX(DHW_StPt_Sch_EZ!$C$31:$I$54,MATCH(Schedules_8760!$C1303,DHW_StPt_Sch_EZ!$B$31:$B$54,0),MATCH(Schedules_8760!$F1303,DHW_StPt_Sch_EZ!$C$30:$I$30,0)),"F","C")</f>
        <v>53.333333333333329</v>
      </c>
      <c r="N1303" s="12"/>
      <c r="O1303" s="12"/>
      <c r="P1303" s="12"/>
    </row>
    <row r="1304" spans="1:16" x14ac:dyDescent="0.25">
      <c r="A1304" s="35">
        <v>1303</v>
      </c>
      <c r="B1304" s="89">
        <v>55.25</v>
      </c>
      <c r="C1304" s="35">
        <f t="shared" si="100"/>
        <v>7</v>
      </c>
      <c r="D1304" s="35">
        <f t="shared" si="103"/>
        <v>55</v>
      </c>
      <c r="E1304" s="35">
        <f t="shared" si="104"/>
        <v>6</v>
      </c>
      <c r="F1304" s="35" t="str">
        <f t="shared" si="101"/>
        <v>Friday</v>
      </c>
      <c r="G1304" s="35">
        <f t="shared" si="102"/>
        <v>2</v>
      </c>
      <c r="H1304" s="34">
        <f>CONVERT(INDEX(Htg_StPt_Sch_EZ!$C$4:$I$27,MATCH(Schedules_8760!$C1304,Htg_StPt_Sch_EZ!$B$4:$B$27,0),MATCH(Schedules_8760!$F1304,Htg_StPt_Sch_EZ!$C$3:$I$3,0)),"F","C")</f>
        <v>20.555555555555554</v>
      </c>
      <c r="I1304" s="34">
        <f>CONVERT(INDEX(Htg_StPt_Sch_EZ!$C$31:$I$54,MATCH(Schedules_8760!$C1304,Htg_StPt_Sch_EZ!$B$31:$B$54,0),MATCH(Schedules_8760!$F1304,Htg_StPt_Sch_EZ!$C$30:$I$30,0)),"F","C")</f>
        <v>19.444444444444443</v>
      </c>
      <c r="J1304" s="34">
        <f>CONVERT(INDEX(Clg_StPt_Sch_EZ!$C$4:$I$27,MATCH(Schedules_8760!$C1304,Clg_StPt_Sch_EZ!$B$4:$B$27,0),MATCH(Schedules_8760!$F1304,Clg_StPt_Sch_EZ!$C$3:$I$3,0)),"F","C")</f>
        <v>25.555555555555554</v>
      </c>
      <c r="K1304" s="34">
        <f>CONVERT(INDEX(Clg_StPt_Sch_EZ!$C$31:$I$54,MATCH(Schedules_8760!$C1304,Clg_StPt_Sch_EZ!$B$31:$B$54,0),MATCH(Schedules_8760!$F1304,Clg_StPt_Sch_EZ!$C$30:$I$30,0)),"F","C")</f>
        <v>28.333333333333332</v>
      </c>
      <c r="L1304" s="34">
        <f>CONVERT(INDEX(DHW_StPt_Sch_EZ!$C$4:$I$27,MATCH(Schedules_8760!$C1304,DHW_StPt_Sch_EZ!$B$4:$B$27,0),MATCH(Schedules_8760!$F1304,DHW_StPt_Sch_EZ!$C$3:$I$3,0)),"F","C")</f>
        <v>53.333333333333329</v>
      </c>
      <c r="M1304" s="34">
        <f>CONVERT(INDEX(DHW_StPt_Sch_EZ!$C$31:$I$54,MATCH(Schedules_8760!$C1304,DHW_StPt_Sch_EZ!$B$31:$B$54,0),MATCH(Schedules_8760!$F1304,DHW_StPt_Sch_EZ!$C$30:$I$30,0)),"F","C")</f>
        <v>53.333333333333329</v>
      </c>
      <c r="N1304" s="12"/>
      <c r="O1304" s="12"/>
      <c r="P1304" s="12"/>
    </row>
    <row r="1305" spans="1:16" x14ac:dyDescent="0.25">
      <c r="A1305" s="35">
        <v>1304</v>
      </c>
      <c r="B1305" s="89">
        <v>55.291666666666657</v>
      </c>
      <c r="C1305" s="35">
        <f t="shared" si="100"/>
        <v>8</v>
      </c>
      <c r="D1305" s="35">
        <f t="shared" si="103"/>
        <v>55</v>
      </c>
      <c r="E1305" s="35">
        <f t="shared" si="104"/>
        <v>6</v>
      </c>
      <c r="F1305" s="35" t="str">
        <f t="shared" si="101"/>
        <v>Friday</v>
      </c>
      <c r="G1305" s="35">
        <f t="shared" si="102"/>
        <v>2</v>
      </c>
      <c r="H1305" s="34">
        <f>CONVERT(INDEX(Htg_StPt_Sch_EZ!$C$4:$I$27,MATCH(Schedules_8760!$C1305,Htg_StPt_Sch_EZ!$B$4:$B$27,0),MATCH(Schedules_8760!$F1305,Htg_StPt_Sch_EZ!$C$3:$I$3,0)),"F","C")</f>
        <v>20.555555555555554</v>
      </c>
      <c r="I1305" s="34">
        <f>CONVERT(INDEX(Htg_StPt_Sch_EZ!$C$31:$I$54,MATCH(Schedules_8760!$C1305,Htg_StPt_Sch_EZ!$B$31:$B$54,0),MATCH(Schedules_8760!$F1305,Htg_StPt_Sch_EZ!$C$30:$I$30,0)),"F","C")</f>
        <v>19.444444444444443</v>
      </c>
      <c r="J1305" s="34">
        <f>CONVERT(INDEX(Clg_StPt_Sch_EZ!$C$4:$I$27,MATCH(Schedules_8760!$C1305,Clg_StPt_Sch_EZ!$B$4:$B$27,0),MATCH(Schedules_8760!$F1305,Clg_StPt_Sch_EZ!$C$3:$I$3,0)),"F","C")</f>
        <v>25.555555555555554</v>
      </c>
      <c r="K1305" s="34">
        <f>CONVERT(INDEX(Clg_StPt_Sch_EZ!$C$31:$I$54,MATCH(Schedules_8760!$C1305,Clg_StPt_Sch_EZ!$B$31:$B$54,0),MATCH(Schedules_8760!$F1305,Clg_StPt_Sch_EZ!$C$30:$I$30,0)),"F","C")</f>
        <v>25</v>
      </c>
      <c r="L1305" s="34">
        <f>CONVERT(INDEX(DHW_StPt_Sch_EZ!$C$4:$I$27,MATCH(Schedules_8760!$C1305,DHW_StPt_Sch_EZ!$B$4:$B$27,0),MATCH(Schedules_8760!$F1305,DHW_StPt_Sch_EZ!$C$3:$I$3,0)),"F","C")</f>
        <v>53.333333333333329</v>
      </c>
      <c r="M1305" s="34">
        <f>CONVERT(INDEX(DHW_StPt_Sch_EZ!$C$31:$I$54,MATCH(Schedules_8760!$C1305,DHW_StPt_Sch_EZ!$B$31:$B$54,0),MATCH(Schedules_8760!$F1305,DHW_StPt_Sch_EZ!$C$30:$I$30,0)),"F","C")</f>
        <v>53.333333333333329</v>
      </c>
      <c r="N1305" s="12"/>
      <c r="O1305" s="12"/>
      <c r="P1305" s="12"/>
    </row>
    <row r="1306" spans="1:16" x14ac:dyDescent="0.25">
      <c r="A1306" s="35">
        <v>1305</v>
      </c>
      <c r="B1306" s="89">
        <v>55.333333333333343</v>
      </c>
      <c r="C1306" s="35">
        <f t="shared" si="100"/>
        <v>9</v>
      </c>
      <c r="D1306" s="35">
        <f t="shared" si="103"/>
        <v>55</v>
      </c>
      <c r="E1306" s="35">
        <f t="shared" si="104"/>
        <v>6</v>
      </c>
      <c r="F1306" s="35" t="str">
        <f t="shared" si="101"/>
        <v>Friday</v>
      </c>
      <c r="G1306" s="35">
        <f t="shared" si="102"/>
        <v>2</v>
      </c>
      <c r="H1306" s="34">
        <f>CONVERT(INDEX(Htg_StPt_Sch_EZ!$C$4:$I$27,MATCH(Schedules_8760!$C1306,Htg_StPt_Sch_EZ!$B$4:$B$27,0),MATCH(Schedules_8760!$F1306,Htg_StPt_Sch_EZ!$C$3:$I$3,0)),"F","C")</f>
        <v>20.555555555555554</v>
      </c>
      <c r="I1306" s="34">
        <f>CONVERT(INDEX(Htg_StPt_Sch_EZ!$C$31:$I$54,MATCH(Schedules_8760!$C1306,Htg_StPt_Sch_EZ!$B$31:$B$54,0),MATCH(Schedules_8760!$F1306,Htg_StPt_Sch_EZ!$C$30:$I$30,0)),"F","C")</f>
        <v>19.444444444444443</v>
      </c>
      <c r="J1306" s="34">
        <f>CONVERT(INDEX(Clg_StPt_Sch_EZ!$C$4:$I$27,MATCH(Schedules_8760!$C1306,Clg_StPt_Sch_EZ!$B$4:$B$27,0),MATCH(Schedules_8760!$F1306,Clg_StPt_Sch_EZ!$C$3:$I$3,0)),"F","C")</f>
        <v>25.555555555555554</v>
      </c>
      <c r="K1306" s="34">
        <f>CONVERT(INDEX(Clg_StPt_Sch_EZ!$C$31:$I$54,MATCH(Schedules_8760!$C1306,Clg_StPt_Sch_EZ!$B$31:$B$54,0),MATCH(Schedules_8760!$F1306,Clg_StPt_Sch_EZ!$C$30:$I$30,0)),"F","C")</f>
        <v>25</v>
      </c>
      <c r="L1306" s="34">
        <f>CONVERT(INDEX(DHW_StPt_Sch_EZ!$C$4:$I$27,MATCH(Schedules_8760!$C1306,DHW_StPt_Sch_EZ!$B$4:$B$27,0),MATCH(Schedules_8760!$F1306,DHW_StPt_Sch_EZ!$C$3:$I$3,0)),"F","C")</f>
        <v>53.333333333333329</v>
      </c>
      <c r="M1306" s="34">
        <f>CONVERT(INDEX(DHW_StPt_Sch_EZ!$C$31:$I$54,MATCH(Schedules_8760!$C1306,DHW_StPt_Sch_EZ!$B$31:$B$54,0),MATCH(Schedules_8760!$F1306,DHW_StPt_Sch_EZ!$C$30:$I$30,0)),"F","C")</f>
        <v>53.333333333333329</v>
      </c>
      <c r="N1306" s="12"/>
      <c r="O1306" s="12"/>
      <c r="P1306" s="12"/>
    </row>
    <row r="1307" spans="1:16" x14ac:dyDescent="0.25">
      <c r="A1307" s="35">
        <v>1306</v>
      </c>
      <c r="B1307" s="89">
        <v>55.375</v>
      </c>
      <c r="C1307" s="35">
        <f t="shared" si="100"/>
        <v>10</v>
      </c>
      <c r="D1307" s="35">
        <f t="shared" si="103"/>
        <v>55</v>
      </c>
      <c r="E1307" s="35">
        <f t="shared" si="104"/>
        <v>6</v>
      </c>
      <c r="F1307" s="35" t="str">
        <f t="shared" si="101"/>
        <v>Friday</v>
      </c>
      <c r="G1307" s="35">
        <f t="shared" si="102"/>
        <v>2</v>
      </c>
      <c r="H1307" s="34">
        <f>CONVERT(INDEX(Htg_StPt_Sch_EZ!$C$4:$I$27,MATCH(Schedules_8760!$C1307,Htg_StPt_Sch_EZ!$B$4:$B$27,0),MATCH(Schedules_8760!$F1307,Htg_StPt_Sch_EZ!$C$3:$I$3,0)),"F","C")</f>
        <v>20.555555555555554</v>
      </c>
      <c r="I1307" s="34">
        <f>CONVERT(INDEX(Htg_StPt_Sch_EZ!$C$31:$I$54,MATCH(Schedules_8760!$C1307,Htg_StPt_Sch_EZ!$B$31:$B$54,0),MATCH(Schedules_8760!$F1307,Htg_StPt_Sch_EZ!$C$30:$I$30,0)),"F","C")</f>
        <v>19.444444444444443</v>
      </c>
      <c r="J1307" s="34">
        <f>CONVERT(INDEX(Clg_StPt_Sch_EZ!$C$4:$I$27,MATCH(Schedules_8760!$C1307,Clg_StPt_Sch_EZ!$B$4:$B$27,0),MATCH(Schedules_8760!$F1307,Clg_StPt_Sch_EZ!$C$3:$I$3,0)),"F","C")</f>
        <v>25.555555555555554</v>
      </c>
      <c r="K1307" s="34">
        <f>CONVERT(INDEX(Clg_StPt_Sch_EZ!$C$31:$I$54,MATCH(Schedules_8760!$C1307,Clg_StPt_Sch_EZ!$B$31:$B$54,0),MATCH(Schedules_8760!$F1307,Clg_StPt_Sch_EZ!$C$30:$I$30,0)),"F","C")</f>
        <v>25</v>
      </c>
      <c r="L1307" s="34">
        <f>CONVERT(INDEX(DHW_StPt_Sch_EZ!$C$4:$I$27,MATCH(Schedules_8760!$C1307,DHW_StPt_Sch_EZ!$B$4:$B$27,0),MATCH(Schedules_8760!$F1307,DHW_StPt_Sch_EZ!$C$3:$I$3,0)),"F","C")</f>
        <v>53.333333333333329</v>
      </c>
      <c r="M1307" s="34">
        <f>CONVERT(INDEX(DHW_StPt_Sch_EZ!$C$31:$I$54,MATCH(Schedules_8760!$C1307,DHW_StPt_Sch_EZ!$B$31:$B$54,0),MATCH(Schedules_8760!$F1307,DHW_StPt_Sch_EZ!$C$30:$I$30,0)),"F","C")</f>
        <v>53.333333333333329</v>
      </c>
      <c r="N1307" s="12"/>
      <c r="O1307" s="12"/>
      <c r="P1307" s="12"/>
    </row>
    <row r="1308" spans="1:16" x14ac:dyDescent="0.25">
      <c r="A1308" s="35">
        <v>1307</v>
      </c>
      <c r="B1308" s="89">
        <v>55.416666666666657</v>
      </c>
      <c r="C1308" s="35">
        <f t="shared" si="100"/>
        <v>11</v>
      </c>
      <c r="D1308" s="35">
        <f t="shared" si="103"/>
        <v>55</v>
      </c>
      <c r="E1308" s="35">
        <f t="shared" si="104"/>
        <v>6</v>
      </c>
      <c r="F1308" s="35" t="str">
        <f t="shared" si="101"/>
        <v>Friday</v>
      </c>
      <c r="G1308" s="35">
        <f t="shared" si="102"/>
        <v>2</v>
      </c>
      <c r="H1308" s="34">
        <f>CONVERT(INDEX(Htg_StPt_Sch_EZ!$C$4:$I$27,MATCH(Schedules_8760!$C1308,Htg_StPt_Sch_EZ!$B$4:$B$27,0),MATCH(Schedules_8760!$F1308,Htg_StPt_Sch_EZ!$C$3:$I$3,0)),"F","C")</f>
        <v>20.555555555555554</v>
      </c>
      <c r="I1308" s="34">
        <f>CONVERT(INDEX(Htg_StPt_Sch_EZ!$C$31:$I$54,MATCH(Schedules_8760!$C1308,Htg_StPt_Sch_EZ!$B$31:$B$54,0),MATCH(Schedules_8760!$F1308,Htg_StPt_Sch_EZ!$C$30:$I$30,0)),"F","C")</f>
        <v>19.444444444444443</v>
      </c>
      <c r="J1308" s="34">
        <f>CONVERT(INDEX(Clg_StPt_Sch_EZ!$C$4:$I$27,MATCH(Schedules_8760!$C1308,Clg_StPt_Sch_EZ!$B$4:$B$27,0),MATCH(Schedules_8760!$F1308,Clg_StPt_Sch_EZ!$C$3:$I$3,0)),"F","C")</f>
        <v>25.555555555555554</v>
      </c>
      <c r="K1308" s="34">
        <f>CONVERT(INDEX(Clg_StPt_Sch_EZ!$C$31:$I$54,MATCH(Schedules_8760!$C1308,Clg_StPt_Sch_EZ!$B$31:$B$54,0),MATCH(Schedules_8760!$F1308,Clg_StPt_Sch_EZ!$C$30:$I$30,0)),"F","C")</f>
        <v>25</v>
      </c>
      <c r="L1308" s="34">
        <f>CONVERT(INDEX(DHW_StPt_Sch_EZ!$C$4:$I$27,MATCH(Schedules_8760!$C1308,DHW_StPt_Sch_EZ!$B$4:$B$27,0),MATCH(Schedules_8760!$F1308,DHW_StPt_Sch_EZ!$C$3:$I$3,0)),"F","C")</f>
        <v>53.333333333333329</v>
      </c>
      <c r="M1308" s="34">
        <f>CONVERT(INDEX(DHW_StPt_Sch_EZ!$C$31:$I$54,MATCH(Schedules_8760!$C1308,DHW_StPt_Sch_EZ!$B$31:$B$54,0),MATCH(Schedules_8760!$F1308,DHW_StPt_Sch_EZ!$C$30:$I$30,0)),"F","C")</f>
        <v>53.333333333333329</v>
      </c>
      <c r="N1308" s="12"/>
      <c r="O1308" s="12"/>
      <c r="P1308" s="12"/>
    </row>
    <row r="1309" spans="1:16" x14ac:dyDescent="0.25">
      <c r="A1309" s="35">
        <v>1308</v>
      </c>
      <c r="B1309" s="89">
        <v>55.458333333333343</v>
      </c>
      <c r="C1309" s="35">
        <f t="shared" si="100"/>
        <v>12</v>
      </c>
      <c r="D1309" s="35">
        <f t="shared" si="103"/>
        <v>55</v>
      </c>
      <c r="E1309" s="35">
        <f t="shared" si="104"/>
        <v>6</v>
      </c>
      <c r="F1309" s="35" t="str">
        <f t="shared" si="101"/>
        <v>Friday</v>
      </c>
      <c r="G1309" s="35">
        <f t="shared" si="102"/>
        <v>2</v>
      </c>
      <c r="H1309" s="34">
        <f>CONVERT(INDEX(Htg_StPt_Sch_EZ!$C$4:$I$27,MATCH(Schedules_8760!$C1309,Htg_StPt_Sch_EZ!$B$4:$B$27,0),MATCH(Schedules_8760!$F1309,Htg_StPt_Sch_EZ!$C$3:$I$3,0)),"F","C")</f>
        <v>20.555555555555554</v>
      </c>
      <c r="I1309" s="34">
        <f>CONVERT(INDEX(Htg_StPt_Sch_EZ!$C$31:$I$54,MATCH(Schedules_8760!$C1309,Htg_StPt_Sch_EZ!$B$31:$B$54,0),MATCH(Schedules_8760!$F1309,Htg_StPt_Sch_EZ!$C$30:$I$30,0)),"F","C")</f>
        <v>19.444444444444443</v>
      </c>
      <c r="J1309" s="34">
        <f>CONVERT(INDEX(Clg_StPt_Sch_EZ!$C$4:$I$27,MATCH(Schedules_8760!$C1309,Clg_StPt_Sch_EZ!$B$4:$B$27,0),MATCH(Schedules_8760!$F1309,Clg_StPt_Sch_EZ!$C$3:$I$3,0)),"F","C")</f>
        <v>25.555555555555554</v>
      </c>
      <c r="K1309" s="34">
        <f>CONVERT(INDEX(Clg_StPt_Sch_EZ!$C$31:$I$54,MATCH(Schedules_8760!$C1309,Clg_StPt_Sch_EZ!$B$31:$B$54,0),MATCH(Schedules_8760!$F1309,Clg_StPt_Sch_EZ!$C$30:$I$30,0)),"F","C")</f>
        <v>25</v>
      </c>
      <c r="L1309" s="34">
        <f>CONVERT(INDEX(DHW_StPt_Sch_EZ!$C$4:$I$27,MATCH(Schedules_8760!$C1309,DHW_StPt_Sch_EZ!$B$4:$B$27,0),MATCH(Schedules_8760!$F1309,DHW_StPt_Sch_EZ!$C$3:$I$3,0)),"F","C")</f>
        <v>53.333333333333329</v>
      </c>
      <c r="M1309" s="34">
        <f>CONVERT(INDEX(DHW_StPt_Sch_EZ!$C$31:$I$54,MATCH(Schedules_8760!$C1309,DHW_StPt_Sch_EZ!$B$31:$B$54,0),MATCH(Schedules_8760!$F1309,DHW_StPt_Sch_EZ!$C$30:$I$30,0)),"F","C")</f>
        <v>53.333333333333329</v>
      </c>
      <c r="N1309" s="12"/>
      <c r="O1309" s="12"/>
      <c r="P1309" s="12"/>
    </row>
    <row r="1310" spans="1:16" x14ac:dyDescent="0.25">
      <c r="A1310" s="35">
        <v>1309</v>
      </c>
      <c r="B1310" s="89">
        <v>55.5</v>
      </c>
      <c r="C1310" s="35">
        <f t="shared" si="100"/>
        <v>13</v>
      </c>
      <c r="D1310" s="35">
        <f t="shared" si="103"/>
        <v>55</v>
      </c>
      <c r="E1310" s="35">
        <f t="shared" si="104"/>
        <v>6</v>
      </c>
      <c r="F1310" s="35" t="str">
        <f t="shared" si="101"/>
        <v>Friday</v>
      </c>
      <c r="G1310" s="35">
        <f t="shared" si="102"/>
        <v>2</v>
      </c>
      <c r="H1310" s="34">
        <f>CONVERT(INDEX(Htg_StPt_Sch_EZ!$C$4:$I$27,MATCH(Schedules_8760!$C1310,Htg_StPt_Sch_EZ!$B$4:$B$27,0),MATCH(Schedules_8760!$F1310,Htg_StPt_Sch_EZ!$C$3:$I$3,0)),"F","C")</f>
        <v>20.555555555555554</v>
      </c>
      <c r="I1310" s="34">
        <f>CONVERT(INDEX(Htg_StPt_Sch_EZ!$C$31:$I$54,MATCH(Schedules_8760!$C1310,Htg_StPt_Sch_EZ!$B$31:$B$54,0),MATCH(Schedules_8760!$F1310,Htg_StPt_Sch_EZ!$C$30:$I$30,0)),"F","C")</f>
        <v>19.444444444444443</v>
      </c>
      <c r="J1310" s="34">
        <f>CONVERT(INDEX(Clg_StPt_Sch_EZ!$C$4:$I$27,MATCH(Schedules_8760!$C1310,Clg_StPt_Sch_EZ!$B$4:$B$27,0),MATCH(Schedules_8760!$F1310,Clg_StPt_Sch_EZ!$C$3:$I$3,0)),"F","C")</f>
        <v>25.555555555555554</v>
      </c>
      <c r="K1310" s="34">
        <f>CONVERT(INDEX(Clg_StPt_Sch_EZ!$C$31:$I$54,MATCH(Schedules_8760!$C1310,Clg_StPt_Sch_EZ!$B$31:$B$54,0),MATCH(Schedules_8760!$F1310,Clg_StPt_Sch_EZ!$C$30:$I$30,0)),"F","C")</f>
        <v>25</v>
      </c>
      <c r="L1310" s="34">
        <f>CONVERT(INDEX(DHW_StPt_Sch_EZ!$C$4:$I$27,MATCH(Schedules_8760!$C1310,DHW_StPt_Sch_EZ!$B$4:$B$27,0),MATCH(Schedules_8760!$F1310,DHW_StPt_Sch_EZ!$C$3:$I$3,0)),"F","C")</f>
        <v>53.333333333333329</v>
      </c>
      <c r="M1310" s="34">
        <f>CONVERT(INDEX(DHW_StPt_Sch_EZ!$C$31:$I$54,MATCH(Schedules_8760!$C1310,DHW_StPt_Sch_EZ!$B$31:$B$54,0),MATCH(Schedules_8760!$F1310,DHW_StPt_Sch_EZ!$C$30:$I$30,0)),"F","C")</f>
        <v>53.333333333333329</v>
      </c>
      <c r="N1310" s="12"/>
      <c r="O1310" s="12"/>
      <c r="P1310" s="12"/>
    </row>
    <row r="1311" spans="1:16" x14ac:dyDescent="0.25">
      <c r="A1311" s="35">
        <v>1310</v>
      </c>
      <c r="B1311" s="89">
        <v>55.541666666666657</v>
      </c>
      <c r="C1311" s="35">
        <f t="shared" si="100"/>
        <v>14</v>
      </c>
      <c r="D1311" s="35">
        <f t="shared" si="103"/>
        <v>55</v>
      </c>
      <c r="E1311" s="35">
        <f t="shared" si="104"/>
        <v>6</v>
      </c>
      <c r="F1311" s="35" t="str">
        <f t="shared" si="101"/>
        <v>Friday</v>
      </c>
      <c r="G1311" s="35">
        <f t="shared" si="102"/>
        <v>2</v>
      </c>
      <c r="H1311" s="34">
        <f>CONVERT(INDEX(Htg_StPt_Sch_EZ!$C$4:$I$27,MATCH(Schedules_8760!$C1311,Htg_StPt_Sch_EZ!$B$4:$B$27,0),MATCH(Schedules_8760!$F1311,Htg_StPt_Sch_EZ!$C$3:$I$3,0)),"F","C")</f>
        <v>20.555555555555554</v>
      </c>
      <c r="I1311" s="34">
        <f>CONVERT(INDEX(Htg_StPt_Sch_EZ!$C$31:$I$54,MATCH(Schedules_8760!$C1311,Htg_StPt_Sch_EZ!$B$31:$B$54,0),MATCH(Schedules_8760!$F1311,Htg_StPt_Sch_EZ!$C$30:$I$30,0)),"F","C")</f>
        <v>19.444444444444443</v>
      </c>
      <c r="J1311" s="34">
        <f>CONVERT(INDEX(Clg_StPt_Sch_EZ!$C$4:$I$27,MATCH(Schedules_8760!$C1311,Clg_StPt_Sch_EZ!$B$4:$B$27,0),MATCH(Schedules_8760!$F1311,Clg_StPt_Sch_EZ!$C$3:$I$3,0)),"F","C")</f>
        <v>25.555555555555554</v>
      </c>
      <c r="K1311" s="34">
        <f>CONVERT(INDEX(Clg_StPt_Sch_EZ!$C$31:$I$54,MATCH(Schedules_8760!$C1311,Clg_StPt_Sch_EZ!$B$31:$B$54,0),MATCH(Schedules_8760!$F1311,Clg_StPt_Sch_EZ!$C$30:$I$30,0)),"F","C")</f>
        <v>25</v>
      </c>
      <c r="L1311" s="34">
        <f>CONVERT(INDEX(DHW_StPt_Sch_EZ!$C$4:$I$27,MATCH(Schedules_8760!$C1311,DHW_StPt_Sch_EZ!$B$4:$B$27,0),MATCH(Schedules_8760!$F1311,DHW_StPt_Sch_EZ!$C$3:$I$3,0)),"F","C")</f>
        <v>53.333333333333329</v>
      </c>
      <c r="M1311" s="34">
        <f>CONVERT(INDEX(DHW_StPt_Sch_EZ!$C$31:$I$54,MATCH(Schedules_8760!$C1311,DHW_StPt_Sch_EZ!$B$31:$B$54,0),MATCH(Schedules_8760!$F1311,DHW_StPt_Sch_EZ!$C$30:$I$30,0)),"F","C")</f>
        <v>53.333333333333329</v>
      </c>
      <c r="N1311" s="12"/>
      <c r="O1311" s="12"/>
      <c r="P1311" s="12"/>
    </row>
    <row r="1312" spans="1:16" x14ac:dyDescent="0.25">
      <c r="A1312" s="35">
        <v>1311</v>
      </c>
      <c r="B1312" s="89">
        <v>55.583333333333343</v>
      </c>
      <c r="C1312" s="35">
        <f t="shared" si="100"/>
        <v>15</v>
      </c>
      <c r="D1312" s="35">
        <f t="shared" si="103"/>
        <v>55</v>
      </c>
      <c r="E1312" s="35">
        <f t="shared" si="104"/>
        <v>6</v>
      </c>
      <c r="F1312" s="35" t="str">
        <f t="shared" si="101"/>
        <v>Friday</v>
      </c>
      <c r="G1312" s="35">
        <f t="shared" si="102"/>
        <v>2</v>
      </c>
      <c r="H1312" s="34">
        <f>CONVERT(INDEX(Htg_StPt_Sch_EZ!$C$4:$I$27,MATCH(Schedules_8760!$C1312,Htg_StPt_Sch_EZ!$B$4:$B$27,0),MATCH(Schedules_8760!$F1312,Htg_StPt_Sch_EZ!$C$3:$I$3,0)),"F","C")</f>
        <v>20.555555555555554</v>
      </c>
      <c r="I1312" s="34">
        <f>CONVERT(INDEX(Htg_StPt_Sch_EZ!$C$31:$I$54,MATCH(Schedules_8760!$C1312,Htg_StPt_Sch_EZ!$B$31:$B$54,0),MATCH(Schedules_8760!$F1312,Htg_StPt_Sch_EZ!$C$30:$I$30,0)),"F","C")</f>
        <v>21.111111111111111</v>
      </c>
      <c r="J1312" s="34">
        <f>CONVERT(INDEX(Clg_StPt_Sch_EZ!$C$4:$I$27,MATCH(Schedules_8760!$C1312,Clg_StPt_Sch_EZ!$B$4:$B$27,0),MATCH(Schedules_8760!$F1312,Clg_StPt_Sch_EZ!$C$3:$I$3,0)),"F","C")</f>
        <v>25.555555555555554</v>
      </c>
      <c r="K1312" s="34">
        <f>CONVERT(INDEX(Clg_StPt_Sch_EZ!$C$31:$I$54,MATCH(Schedules_8760!$C1312,Clg_StPt_Sch_EZ!$B$31:$B$54,0),MATCH(Schedules_8760!$F1312,Clg_StPt_Sch_EZ!$C$30:$I$30,0)),"F","C")</f>
        <v>25</v>
      </c>
      <c r="L1312" s="34">
        <f>CONVERT(INDEX(DHW_StPt_Sch_EZ!$C$4:$I$27,MATCH(Schedules_8760!$C1312,DHW_StPt_Sch_EZ!$B$4:$B$27,0),MATCH(Schedules_8760!$F1312,DHW_StPt_Sch_EZ!$C$3:$I$3,0)),"F","C")</f>
        <v>53.333333333333329</v>
      </c>
      <c r="M1312" s="34">
        <f>CONVERT(INDEX(DHW_StPt_Sch_EZ!$C$31:$I$54,MATCH(Schedules_8760!$C1312,DHW_StPt_Sch_EZ!$B$31:$B$54,0),MATCH(Schedules_8760!$F1312,DHW_StPt_Sch_EZ!$C$30:$I$30,0)),"F","C")</f>
        <v>53.333333333333329</v>
      </c>
      <c r="N1312" s="12"/>
      <c r="O1312" s="12"/>
      <c r="P1312" s="12"/>
    </row>
    <row r="1313" spans="1:16" x14ac:dyDescent="0.25">
      <c r="A1313" s="35">
        <v>1312</v>
      </c>
      <c r="B1313" s="89">
        <v>55.625</v>
      </c>
      <c r="C1313" s="35">
        <f t="shared" si="100"/>
        <v>16</v>
      </c>
      <c r="D1313" s="35">
        <f t="shared" si="103"/>
        <v>55</v>
      </c>
      <c r="E1313" s="35">
        <f t="shared" si="104"/>
        <v>6</v>
      </c>
      <c r="F1313" s="35" t="str">
        <f t="shared" si="101"/>
        <v>Friday</v>
      </c>
      <c r="G1313" s="35">
        <f t="shared" si="102"/>
        <v>2</v>
      </c>
      <c r="H1313" s="34">
        <f>CONVERT(INDEX(Htg_StPt_Sch_EZ!$C$4:$I$27,MATCH(Schedules_8760!$C1313,Htg_StPt_Sch_EZ!$B$4:$B$27,0),MATCH(Schedules_8760!$F1313,Htg_StPt_Sch_EZ!$C$3:$I$3,0)),"F","C")</f>
        <v>20.555555555555554</v>
      </c>
      <c r="I1313" s="34">
        <f>CONVERT(INDEX(Htg_StPt_Sch_EZ!$C$31:$I$54,MATCH(Schedules_8760!$C1313,Htg_StPt_Sch_EZ!$B$31:$B$54,0),MATCH(Schedules_8760!$F1313,Htg_StPt_Sch_EZ!$C$30:$I$30,0)),"F","C")</f>
        <v>21.111111111111111</v>
      </c>
      <c r="J1313" s="34">
        <f>CONVERT(INDEX(Clg_StPt_Sch_EZ!$C$4:$I$27,MATCH(Schedules_8760!$C1313,Clg_StPt_Sch_EZ!$B$4:$B$27,0),MATCH(Schedules_8760!$F1313,Clg_StPt_Sch_EZ!$C$3:$I$3,0)),"F","C")</f>
        <v>25.555555555555554</v>
      </c>
      <c r="K1313" s="34">
        <f>CONVERT(INDEX(Clg_StPt_Sch_EZ!$C$31:$I$54,MATCH(Schedules_8760!$C1313,Clg_StPt_Sch_EZ!$B$31:$B$54,0),MATCH(Schedules_8760!$F1313,Clg_StPt_Sch_EZ!$C$30:$I$30,0)),"F","C")</f>
        <v>25</v>
      </c>
      <c r="L1313" s="34">
        <f>CONVERT(INDEX(DHW_StPt_Sch_EZ!$C$4:$I$27,MATCH(Schedules_8760!$C1313,DHW_StPt_Sch_EZ!$B$4:$B$27,0),MATCH(Schedules_8760!$F1313,DHW_StPt_Sch_EZ!$C$3:$I$3,0)),"F","C")</f>
        <v>53.333333333333329</v>
      </c>
      <c r="M1313" s="34">
        <f>CONVERT(INDEX(DHW_StPt_Sch_EZ!$C$31:$I$54,MATCH(Schedules_8760!$C1313,DHW_StPt_Sch_EZ!$B$31:$B$54,0),MATCH(Schedules_8760!$F1313,DHW_StPt_Sch_EZ!$C$30:$I$30,0)),"F","C")</f>
        <v>53.333333333333329</v>
      </c>
      <c r="N1313" s="12"/>
      <c r="O1313" s="12"/>
      <c r="P1313" s="12"/>
    </row>
    <row r="1314" spans="1:16" x14ac:dyDescent="0.25">
      <c r="A1314" s="35">
        <v>1313</v>
      </c>
      <c r="B1314" s="89">
        <v>55.666666666666657</v>
      </c>
      <c r="C1314" s="35">
        <f t="shared" si="100"/>
        <v>17</v>
      </c>
      <c r="D1314" s="35">
        <f t="shared" si="103"/>
        <v>55</v>
      </c>
      <c r="E1314" s="35">
        <f t="shared" si="104"/>
        <v>6</v>
      </c>
      <c r="F1314" s="35" t="str">
        <f t="shared" si="101"/>
        <v>Friday</v>
      </c>
      <c r="G1314" s="35">
        <f t="shared" si="102"/>
        <v>2</v>
      </c>
      <c r="H1314" s="34">
        <f>CONVERT(INDEX(Htg_StPt_Sch_EZ!$C$4:$I$27,MATCH(Schedules_8760!$C1314,Htg_StPt_Sch_EZ!$B$4:$B$27,0),MATCH(Schedules_8760!$F1314,Htg_StPt_Sch_EZ!$C$3:$I$3,0)),"F","C")</f>
        <v>20.555555555555554</v>
      </c>
      <c r="I1314" s="34">
        <f>CONVERT(INDEX(Htg_StPt_Sch_EZ!$C$31:$I$54,MATCH(Schedules_8760!$C1314,Htg_StPt_Sch_EZ!$B$31:$B$54,0),MATCH(Schedules_8760!$F1314,Htg_StPt_Sch_EZ!$C$30:$I$30,0)),"F","C")</f>
        <v>17.777777777777779</v>
      </c>
      <c r="J1314" s="34">
        <f>CONVERT(INDEX(Clg_StPt_Sch_EZ!$C$4:$I$27,MATCH(Schedules_8760!$C1314,Clg_StPt_Sch_EZ!$B$4:$B$27,0),MATCH(Schedules_8760!$F1314,Clg_StPt_Sch_EZ!$C$3:$I$3,0)),"F","C")</f>
        <v>25.555555555555554</v>
      </c>
      <c r="K1314" s="34">
        <f>CONVERT(INDEX(Clg_StPt_Sch_EZ!$C$31:$I$54,MATCH(Schedules_8760!$C1314,Clg_StPt_Sch_EZ!$B$31:$B$54,0),MATCH(Schedules_8760!$F1314,Clg_StPt_Sch_EZ!$C$30:$I$30,0)),"F","C")</f>
        <v>25</v>
      </c>
      <c r="L1314" s="34">
        <f>CONVERT(INDEX(DHW_StPt_Sch_EZ!$C$4:$I$27,MATCH(Schedules_8760!$C1314,DHW_StPt_Sch_EZ!$B$4:$B$27,0),MATCH(Schedules_8760!$F1314,DHW_StPt_Sch_EZ!$C$3:$I$3,0)),"F","C")</f>
        <v>53.333333333333329</v>
      </c>
      <c r="M1314" s="34">
        <f>CONVERT(INDEX(DHW_StPt_Sch_EZ!$C$31:$I$54,MATCH(Schedules_8760!$C1314,DHW_StPt_Sch_EZ!$B$31:$B$54,0),MATCH(Schedules_8760!$F1314,DHW_StPt_Sch_EZ!$C$30:$I$30,0)),"F","C")</f>
        <v>53.333333333333329</v>
      </c>
      <c r="N1314" s="12"/>
      <c r="O1314" s="12"/>
      <c r="P1314" s="12"/>
    </row>
    <row r="1315" spans="1:16" x14ac:dyDescent="0.25">
      <c r="A1315" s="35">
        <v>1314</v>
      </c>
      <c r="B1315" s="89">
        <v>55.708333333333343</v>
      </c>
      <c r="C1315" s="35">
        <f t="shared" si="100"/>
        <v>18</v>
      </c>
      <c r="D1315" s="35">
        <f t="shared" si="103"/>
        <v>55</v>
      </c>
      <c r="E1315" s="35">
        <f t="shared" si="104"/>
        <v>6</v>
      </c>
      <c r="F1315" s="35" t="str">
        <f t="shared" si="101"/>
        <v>Friday</v>
      </c>
      <c r="G1315" s="35">
        <f t="shared" si="102"/>
        <v>2</v>
      </c>
      <c r="H1315" s="34">
        <f>CONVERT(INDEX(Htg_StPt_Sch_EZ!$C$4:$I$27,MATCH(Schedules_8760!$C1315,Htg_StPt_Sch_EZ!$B$4:$B$27,0),MATCH(Schedules_8760!$F1315,Htg_StPt_Sch_EZ!$C$3:$I$3,0)),"F","C")</f>
        <v>20.555555555555554</v>
      </c>
      <c r="I1315" s="34">
        <f>CONVERT(INDEX(Htg_StPt_Sch_EZ!$C$31:$I$54,MATCH(Schedules_8760!$C1315,Htg_StPt_Sch_EZ!$B$31:$B$54,0),MATCH(Schedules_8760!$F1315,Htg_StPt_Sch_EZ!$C$30:$I$30,0)),"F","C")</f>
        <v>17.777777777777779</v>
      </c>
      <c r="J1315" s="34">
        <f>CONVERT(INDEX(Clg_StPt_Sch_EZ!$C$4:$I$27,MATCH(Schedules_8760!$C1315,Clg_StPt_Sch_EZ!$B$4:$B$27,0),MATCH(Schedules_8760!$F1315,Clg_StPt_Sch_EZ!$C$3:$I$3,0)),"F","C")</f>
        <v>25.555555555555554</v>
      </c>
      <c r="K1315" s="34">
        <f>CONVERT(INDEX(Clg_StPt_Sch_EZ!$C$31:$I$54,MATCH(Schedules_8760!$C1315,Clg_StPt_Sch_EZ!$B$31:$B$54,0),MATCH(Schedules_8760!$F1315,Clg_StPt_Sch_EZ!$C$30:$I$30,0)),"F","C")</f>
        <v>28.333333333333332</v>
      </c>
      <c r="L1315" s="34">
        <f>CONVERT(INDEX(DHW_StPt_Sch_EZ!$C$4:$I$27,MATCH(Schedules_8760!$C1315,DHW_StPt_Sch_EZ!$B$4:$B$27,0),MATCH(Schedules_8760!$F1315,DHW_StPt_Sch_EZ!$C$3:$I$3,0)),"F","C")</f>
        <v>53.333333333333329</v>
      </c>
      <c r="M1315" s="34">
        <f>CONVERT(INDEX(DHW_StPt_Sch_EZ!$C$31:$I$54,MATCH(Schedules_8760!$C1315,DHW_StPt_Sch_EZ!$B$31:$B$54,0),MATCH(Schedules_8760!$F1315,DHW_StPt_Sch_EZ!$C$30:$I$30,0)),"F","C")</f>
        <v>53.333333333333329</v>
      </c>
      <c r="N1315" s="12"/>
      <c r="O1315" s="12"/>
      <c r="P1315" s="12"/>
    </row>
    <row r="1316" spans="1:16" x14ac:dyDescent="0.25">
      <c r="A1316" s="35">
        <v>1315</v>
      </c>
      <c r="B1316" s="89">
        <v>55.75</v>
      </c>
      <c r="C1316" s="35">
        <f t="shared" si="100"/>
        <v>19</v>
      </c>
      <c r="D1316" s="35">
        <f t="shared" si="103"/>
        <v>55</v>
      </c>
      <c r="E1316" s="35">
        <f t="shared" si="104"/>
        <v>6</v>
      </c>
      <c r="F1316" s="35" t="str">
        <f t="shared" si="101"/>
        <v>Friday</v>
      </c>
      <c r="G1316" s="35">
        <f t="shared" si="102"/>
        <v>2</v>
      </c>
      <c r="H1316" s="34">
        <f>CONVERT(INDEX(Htg_StPt_Sch_EZ!$C$4:$I$27,MATCH(Schedules_8760!$C1316,Htg_StPt_Sch_EZ!$B$4:$B$27,0),MATCH(Schedules_8760!$F1316,Htg_StPt_Sch_EZ!$C$3:$I$3,0)),"F","C")</f>
        <v>20.555555555555554</v>
      </c>
      <c r="I1316" s="34">
        <f>CONVERT(INDEX(Htg_StPt_Sch_EZ!$C$31:$I$54,MATCH(Schedules_8760!$C1316,Htg_StPt_Sch_EZ!$B$31:$B$54,0),MATCH(Schedules_8760!$F1316,Htg_StPt_Sch_EZ!$C$30:$I$30,0)),"F","C")</f>
        <v>18.333333333333332</v>
      </c>
      <c r="J1316" s="34">
        <f>CONVERT(INDEX(Clg_StPt_Sch_EZ!$C$4:$I$27,MATCH(Schedules_8760!$C1316,Clg_StPt_Sch_EZ!$B$4:$B$27,0),MATCH(Schedules_8760!$F1316,Clg_StPt_Sch_EZ!$C$3:$I$3,0)),"F","C")</f>
        <v>25.555555555555554</v>
      </c>
      <c r="K1316" s="34">
        <f>CONVERT(INDEX(Clg_StPt_Sch_EZ!$C$31:$I$54,MATCH(Schedules_8760!$C1316,Clg_StPt_Sch_EZ!$B$31:$B$54,0),MATCH(Schedules_8760!$F1316,Clg_StPt_Sch_EZ!$C$30:$I$30,0)),"F","C")</f>
        <v>28.333333333333332</v>
      </c>
      <c r="L1316" s="34">
        <f>CONVERT(INDEX(DHW_StPt_Sch_EZ!$C$4:$I$27,MATCH(Schedules_8760!$C1316,DHW_StPt_Sch_EZ!$B$4:$B$27,0),MATCH(Schedules_8760!$F1316,DHW_StPt_Sch_EZ!$C$3:$I$3,0)),"F","C")</f>
        <v>53.333333333333329</v>
      </c>
      <c r="M1316" s="34">
        <f>CONVERT(INDEX(DHW_StPt_Sch_EZ!$C$31:$I$54,MATCH(Schedules_8760!$C1316,DHW_StPt_Sch_EZ!$B$31:$B$54,0),MATCH(Schedules_8760!$F1316,DHW_StPt_Sch_EZ!$C$30:$I$30,0)),"F","C")</f>
        <v>53.333333333333329</v>
      </c>
      <c r="N1316" s="12"/>
      <c r="O1316" s="12"/>
      <c r="P1316" s="12"/>
    </row>
    <row r="1317" spans="1:16" x14ac:dyDescent="0.25">
      <c r="A1317" s="35">
        <v>1316</v>
      </c>
      <c r="B1317" s="89">
        <v>55.791666666666657</v>
      </c>
      <c r="C1317" s="35">
        <f t="shared" si="100"/>
        <v>20</v>
      </c>
      <c r="D1317" s="35">
        <f t="shared" si="103"/>
        <v>55</v>
      </c>
      <c r="E1317" s="35">
        <f t="shared" si="104"/>
        <v>6</v>
      </c>
      <c r="F1317" s="35" t="str">
        <f t="shared" si="101"/>
        <v>Friday</v>
      </c>
      <c r="G1317" s="35">
        <f t="shared" si="102"/>
        <v>2</v>
      </c>
      <c r="H1317" s="34">
        <f>CONVERT(INDEX(Htg_StPt_Sch_EZ!$C$4:$I$27,MATCH(Schedules_8760!$C1317,Htg_StPt_Sch_EZ!$B$4:$B$27,0),MATCH(Schedules_8760!$F1317,Htg_StPt_Sch_EZ!$C$3:$I$3,0)),"F","C")</f>
        <v>20.555555555555554</v>
      </c>
      <c r="I1317" s="34">
        <f>CONVERT(INDEX(Htg_StPt_Sch_EZ!$C$31:$I$54,MATCH(Schedules_8760!$C1317,Htg_StPt_Sch_EZ!$B$31:$B$54,0),MATCH(Schedules_8760!$F1317,Htg_StPt_Sch_EZ!$C$30:$I$30,0)),"F","C")</f>
        <v>18.888888888888889</v>
      </c>
      <c r="J1317" s="34">
        <f>CONVERT(INDEX(Clg_StPt_Sch_EZ!$C$4:$I$27,MATCH(Schedules_8760!$C1317,Clg_StPt_Sch_EZ!$B$4:$B$27,0),MATCH(Schedules_8760!$F1317,Clg_StPt_Sch_EZ!$C$3:$I$3,0)),"F","C")</f>
        <v>25.555555555555554</v>
      </c>
      <c r="K1317" s="34">
        <f>CONVERT(INDEX(Clg_StPt_Sch_EZ!$C$31:$I$54,MATCH(Schedules_8760!$C1317,Clg_StPt_Sch_EZ!$B$31:$B$54,0),MATCH(Schedules_8760!$F1317,Clg_StPt_Sch_EZ!$C$30:$I$30,0)),"F","C")</f>
        <v>28.333333333333332</v>
      </c>
      <c r="L1317" s="34">
        <f>CONVERT(INDEX(DHW_StPt_Sch_EZ!$C$4:$I$27,MATCH(Schedules_8760!$C1317,DHW_StPt_Sch_EZ!$B$4:$B$27,0),MATCH(Schedules_8760!$F1317,DHW_StPt_Sch_EZ!$C$3:$I$3,0)),"F","C")</f>
        <v>53.333333333333329</v>
      </c>
      <c r="M1317" s="34">
        <f>CONVERT(INDEX(DHW_StPt_Sch_EZ!$C$31:$I$54,MATCH(Schedules_8760!$C1317,DHW_StPt_Sch_EZ!$B$31:$B$54,0),MATCH(Schedules_8760!$F1317,DHW_StPt_Sch_EZ!$C$30:$I$30,0)),"F","C")</f>
        <v>53.333333333333329</v>
      </c>
      <c r="N1317" s="12"/>
      <c r="O1317" s="12"/>
      <c r="P1317" s="12"/>
    </row>
    <row r="1318" spans="1:16" x14ac:dyDescent="0.25">
      <c r="A1318" s="35">
        <v>1317</v>
      </c>
      <c r="B1318" s="89">
        <v>55.833333333333343</v>
      </c>
      <c r="C1318" s="35">
        <f t="shared" si="100"/>
        <v>21</v>
      </c>
      <c r="D1318" s="35">
        <f t="shared" si="103"/>
        <v>55</v>
      </c>
      <c r="E1318" s="35">
        <f t="shared" si="104"/>
        <v>6</v>
      </c>
      <c r="F1318" s="35" t="str">
        <f t="shared" si="101"/>
        <v>Friday</v>
      </c>
      <c r="G1318" s="35">
        <f t="shared" si="102"/>
        <v>2</v>
      </c>
      <c r="H1318" s="34">
        <f>CONVERT(INDEX(Htg_StPt_Sch_EZ!$C$4:$I$27,MATCH(Schedules_8760!$C1318,Htg_StPt_Sch_EZ!$B$4:$B$27,0),MATCH(Schedules_8760!$F1318,Htg_StPt_Sch_EZ!$C$3:$I$3,0)),"F","C")</f>
        <v>20.555555555555554</v>
      </c>
      <c r="I1318" s="34">
        <f>CONVERT(INDEX(Htg_StPt_Sch_EZ!$C$31:$I$54,MATCH(Schedules_8760!$C1318,Htg_StPt_Sch_EZ!$B$31:$B$54,0),MATCH(Schedules_8760!$F1318,Htg_StPt_Sch_EZ!$C$30:$I$30,0)),"F","C")</f>
        <v>19.444444444444443</v>
      </c>
      <c r="J1318" s="34">
        <f>CONVERT(INDEX(Clg_StPt_Sch_EZ!$C$4:$I$27,MATCH(Schedules_8760!$C1318,Clg_StPt_Sch_EZ!$B$4:$B$27,0),MATCH(Schedules_8760!$F1318,Clg_StPt_Sch_EZ!$C$3:$I$3,0)),"F","C")</f>
        <v>25.555555555555554</v>
      </c>
      <c r="K1318" s="34">
        <f>CONVERT(INDEX(Clg_StPt_Sch_EZ!$C$31:$I$54,MATCH(Schedules_8760!$C1318,Clg_StPt_Sch_EZ!$B$31:$B$54,0),MATCH(Schedules_8760!$F1318,Clg_StPt_Sch_EZ!$C$30:$I$30,0)),"F","C")</f>
        <v>28.333333333333332</v>
      </c>
      <c r="L1318" s="34">
        <f>CONVERT(INDEX(DHW_StPt_Sch_EZ!$C$4:$I$27,MATCH(Schedules_8760!$C1318,DHW_StPt_Sch_EZ!$B$4:$B$27,0),MATCH(Schedules_8760!$F1318,DHW_StPt_Sch_EZ!$C$3:$I$3,0)),"F","C")</f>
        <v>53.333333333333329</v>
      </c>
      <c r="M1318" s="34">
        <f>CONVERT(INDEX(DHW_StPt_Sch_EZ!$C$31:$I$54,MATCH(Schedules_8760!$C1318,DHW_StPt_Sch_EZ!$B$31:$B$54,0),MATCH(Schedules_8760!$F1318,DHW_StPt_Sch_EZ!$C$30:$I$30,0)),"F","C")</f>
        <v>53.333333333333329</v>
      </c>
      <c r="N1318" s="12"/>
      <c r="O1318" s="12"/>
      <c r="P1318" s="12"/>
    </row>
    <row r="1319" spans="1:16" x14ac:dyDescent="0.25">
      <c r="A1319" s="35">
        <v>1318</v>
      </c>
      <c r="B1319" s="89">
        <v>55.875</v>
      </c>
      <c r="C1319" s="35">
        <f t="shared" si="100"/>
        <v>22</v>
      </c>
      <c r="D1319" s="35">
        <f t="shared" si="103"/>
        <v>55</v>
      </c>
      <c r="E1319" s="35">
        <f t="shared" si="104"/>
        <v>6</v>
      </c>
      <c r="F1319" s="35" t="str">
        <f t="shared" si="101"/>
        <v>Friday</v>
      </c>
      <c r="G1319" s="35">
        <f t="shared" si="102"/>
        <v>2</v>
      </c>
      <c r="H1319" s="34">
        <f>CONVERT(INDEX(Htg_StPt_Sch_EZ!$C$4:$I$27,MATCH(Schedules_8760!$C1319,Htg_StPt_Sch_EZ!$B$4:$B$27,0),MATCH(Schedules_8760!$F1319,Htg_StPt_Sch_EZ!$C$3:$I$3,0)),"F","C")</f>
        <v>20.555555555555554</v>
      </c>
      <c r="I1319" s="34">
        <f>CONVERT(INDEX(Htg_StPt_Sch_EZ!$C$31:$I$54,MATCH(Schedules_8760!$C1319,Htg_StPt_Sch_EZ!$B$31:$B$54,0),MATCH(Schedules_8760!$F1319,Htg_StPt_Sch_EZ!$C$30:$I$30,0)),"F","C")</f>
        <v>19.444444444444443</v>
      </c>
      <c r="J1319" s="34">
        <f>CONVERT(INDEX(Clg_StPt_Sch_EZ!$C$4:$I$27,MATCH(Schedules_8760!$C1319,Clg_StPt_Sch_EZ!$B$4:$B$27,0),MATCH(Schedules_8760!$F1319,Clg_StPt_Sch_EZ!$C$3:$I$3,0)),"F","C")</f>
        <v>25.555555555555554</v>
      </c>
      <c r="K1319" s="34">
        <f>CONVERT(INDEX(Clg_StPt_Sch_EZ!$C$31:$I$54,MATCH(Schedules_8760!$C1319,Clg_StPt_Sch_EZ!$B$31:$B$54,0),MATCH(Schedules_8760!$F1319,Clg_StPt_Sch_EZ!$C$30:$I$30,0)),"F","C")</f>
        <v>28.333333333333332</v>
      </c>
      <c r="L1319" s="34">
        <f>CONVERT(INDEX(DHW_StPt_Sch_EZ!$C$4:$I$27,MATCH(Schedules_8760!$C1319,DHW_StPt_Sch_EZ!$B$4:$B$27,0),MATCH(Schedules_8760!$F1319,DHW_StPt_Sch_EZ!$C$3:$I$3,0)),"F","C")</f>
        <v>53.333333333333329</v>
      </c>
      <c r="M1319" s="34">
        <f>CONVERT(INDEX(DHW_StPt_Sch_EZ!$C$31:$I$54,MATCH(Schedules_8760!$C1319,DHW_StPt_Sch_EZ!$B$31:$B$54,0),MATCH(Schedules_8760!$F1319,DHW_StPt_Sch_EZ!$C$30:$I$30,0)),"F","C")</f>
        <v>53.333333333333329</v>
      </c>
      <c r="N1319" s="12"/>
      <c r="O1319" s="12"/>
      <c r="P1319" s="12"/>
    </row>
    <row r="1320" spans="1:16" x14ac:dyDescent="0.25">
      <c r="A1320" s="35">
        <v>1319</v>
      </c>
      <c r="B1320" s="89">
        <v>55.916666666666657</v>
      </c>
      <c r="C1320" s="35">
        <f t="shared" si="100"/>
        <v>23</v>
      </c>
      <c r="D1320" s="35">
        <f t="shared" si="103"/>
        <v>55</v>
      </c>
      <c r="E1320" s="35">
        <f t="shared" si="104"/>
        <v>6</v>
      </c>
      <c r="F1320" s="35" t="str">
        <f t="shared" si="101"/>
        <v>Friday</v>
      </c>
      <c r="G1320" s="35">
        <f t="shared" si="102"/>
        <v>2</v>
      </c>
      <c r="H1320" s="34">
        <f>CONVERT(INDEX(Htg_StPt_Sch_EZ!$C$4:$I$27,MATCH(Schedules_8760!$C1320,Htg_StPt_Sch_EZ!$B$4:$B$27,0),MATCH(Schedules_8760!$F1320,Htg_StPt_Sch_EZ!$C$3:$I$3,0)),"F","C")</f>
        <v>20.555555555555554</v>
      </c>
      <c r="I1320" s="34">
        <f>CONVERT(INDEX(Htg_StPt_Sch_EZ!$C$31:$I$54,MATCH(Schedules_8760!$C1320,Htg_StPt_Sch_EZ!$B$31:$B$54,0),MATCH(Schedules_8760!$F1320,Htg_StPt_Sch_EZ!$C$30:$I$30,0)),"F","C")</f>
        <v>19.444444444444443</v>
      </c>
      <c r="J1320" s="34">
        <f>CONVERT(INDEX(Clg_StPt_Sch_EZ!$C$4:$I$27,MATCH(Schedules_8760!$C1320,Clg_StPt_Sch_EZ!$B$4:$B$27,0),MATCH(Schedules_8760!$F1320,Clg_StPt_Sch_EZ!$C$3:$I$3,0)),"F","C")</f>
        <v>25.555555555555554</v>
      </c>
      <c r="K1320" s="34">
        <f>CONVERT(INDEX(Clg_StPt_Sch_EZ!$C$31:$I$54,MATCH(Schedules_8760!$C1320,Clg_StPt_Sch_EZ!$B$31:$B$54,0),MATCH(Schedules_8760!$F1320,Clg_StPt_Sch_EZ!$C$30:$I$30,0)),"F","C")</f>
        <v>28.333333333333332</v>
      </c>
      <c r="L1320" s="34">
        <f>CONVERT(INDEX(DHW_StPt_Sch_EZ!$C$4:$I$27,MATCH(Schedules_8760!$C1320,DHW_StPt_Sch_EZ!$B$4:$B$27,0),MATCH(Schedules_8760!$F1320,DHW_StPt_Sch_EZ!$C$3:$I$3,0)),"F","C")</f>
        <v>53.333333333333329</v>
      </c>
      <c r="M1320" s="34">
        <f>CONVERT(INDEX(DHW_StPt_Sch_EZ!$C$31:$I$54,MATCH(Schedules_8760!$C1320,DHW_StPt_Sch_EZ!$B$31:$B$54,0),MATCH(Schedules_8760!$F1320,DHW_StPt_Sch_EZ!$C$30:$I$30,0)),"F","C")</f>
        <v>53.333333333333329</v>
      </c>
      <c r="N1320" s="12"/>
      <c r="O1320" s="12"/>
      <c r="P1320" s="12"/>
    </row>
    <row r="1321" spans="1:16" x14ac:dyDescent="0.25">
      <c r="A1321" s="35">
        <v>1320</v>
      </c>
      <c r="B1321" s="89">
        <v>55.958333333333343</v>
      </c>
      <c r="C1321" s="35">
        <f t="shared" si="100"/>
        <v>24</v>
      </c>
      <c r="D1321" s="35">
        <f t="shared" si="103"/>
        <v>55</v>
      </c>
      <c r="E1321" s="35">
        <f t="shared" si="104"/>
        <v>6</v>
      </c>
      <c r="F1321" s="35" t="str">
        <f t="shared" si="101"/>
        <v>Friday</v>
      </c>
      <c r="G1321" s="35">
        <f t="shared" si="102"/>
        <v>2</v>
      </c>
      <c r="H1321" s="34">
        <f>CONVERT(INDEX(Htg_StPt_Sch_EZ!$C$4:$I$27,MATCH(Schedules_8760!$C1321,Htg_StPt_Sch_EZ!$B$4:$B$27,0),MATCH(Schedules_8760!$F1321,Htg_StPt_Sch_EZ!$C$3:$I$3,0)),"F","C")</f>
        <v>20.555555555555554</v>
      </c>
      <c r="I1321" s="34">
        <f>CONVERT(INDEX(Htg_StPt_Sch_EZ!$C$31:$I$54,MATCH(Schedules_8760!$C1321,Htg_StPt_Sch_EZ!$B$31:$B$54,0),MATCH(Schedules_8760!$F1321,Htg_StPt_Sch_EZ!$C$30:$I$30,0)),"F","C")</f>
        <v>19.444444444444443</v>
      </c>
      <c r="J1321" s="34">
        <f>CONVERT(INDEX(Clg_StPt_Sch_EZ!$C$4:$I$27,MATCH(Schedules_8760!$C1321,Clg_StPt_Sch_EZ!$B$4:$B$27,0),MATCH(Schedules_8760!$F1321,Clg_StPt_Sch_EZ!$C$3:$I$3,0)),"F","C")</f>
        <v>25.555555555555554</v>
      </c>
      <c r="K1321" s="34">
        <f>CONVERT(INDEX(Clg_StPt_Sch_EZ!$C$31:$I$54,MATCH(Schedules_8760!$C1321,Clg_StPt_Sch_EZ!$B$31:$B$54,0),MATCH(Schedules_8760!$F1321,Clg_StPt_Sch_EZ!$C$30:$I$30,0)),"F","C")</f>
        <v>28.333333333333332</v>
      </c>
      <c r="L1321" s="34">
        <f>CONVERT(INDEX(DHW_StPt_Sch_EZ!$C$4:$I$27,MATCH(Schedules_8760!$C1321,DHW_StPt_Sch_EZ!$B$4:$B$27,0),MATCH(Schedules_8760!$F1321,DHW_StPt_Sch_EZ!$C$3:$I$3,0)),"F","C")</f>
        <v>53.333333333333329</v>
      </c>
      <c r="M1321" s="34">
        <f>CONVERT(INDEX(DHW_StPt_Sch_EZ!$C$31:$I$54,MATCH(Schedules_8760!$C1321,DHW_StPt_Sch_EZ!$B$31:$B$54,0),MATCH(Schedules_8760!$F1321,DHW_StPt_Sch_EZ!$C$30:$I$30,0)),"F","C")</f>
        <v>53.333333333333329</v>
      </c>
      <c r="N1321" s="12"/>
      <c r="O1321" s="12"/>
      <c r="P1321" s="12"/>
    </row>
    <row r="1322" spans="1:16" x14ac:dyDescent="0.25">
      <c r="A1322" s="35">
        <v>1321</v>
      </c>
      <c r="B1322" s="89">
        <v>56</v>
      </c>
      <c r="C1322" s="35">
        <f t="shared" si="100"/>
        <v>1</v>
      </c>
      <c r="D1322" s="35">
        <f t="shared" si="103"/>
        <v>56</v>
      </c>
      <c r="E1322" s="35">
        <f t="shared" si="104"/>
        <v>7</v>
      </c>
      <c r="F1322" s="35" t="str">
        <f t="shared" si="101"/>
        <v>Saturday</v>
      </c>
      <c r="G1322" s="35">
        <f t="shared" si="102"/>
        <v>2</v>
      </c>
      <c r="H1322" s="34">
        <f>CONVERT(INDEX(Htg_StPt_Sch_EZ!$C$4:$I$27,MATCH(Schedules_8760!$C1322,Htg_StPt_Sch_EZ!$B$4:$B$27,0),MATCH(Schedules_8760!$F1322,Htg_StPt_Sch_EZ!$C$3:$I$3,0)),"F","C")</f>
        <v>20.555555555555554</v>
      </c>
      <c r="I1322" s="34">
        <f>CONVERT(INDEX(Htg_StPt_Sch_EZ!$C$31:$I$54,MATCH(Schedules_8760!$C1322,Htg_StPt_Sch_EZ!$B$31:$B$54,0),MATCH(Schedules_8760!$F1322,Htg_StPt_Sch_EZ!$C$30:$I$30,0)),"F","C")</f>
        <v>19.444444444444443</v>
      </c>
      <c r="J1322" s="34">
        <f>CONVERT(INDEX(Clg_StPt_Sch_EZ!$C$4:$I$27,MATCH(Schedules_8760!$C1322,Clg_StPt_Sch_EZ!$B$4:$B$27,0),MATCH(Schedules_8760!$F1322,Clg_StPt_Sch_EZ!$C$3:$I$3,0)),"F","C")</f>
        <v>25.555555555555554</v>
      </c>
      <c r="K1322" s="34">
        <f>CONVERT(INDEX(Clg_StPt_Sch_EZ!$C$31:$I$54,MATCH(Schedules_8760!$C1322,Clg_StPt_Sch_EZ!$B$31:$B$54,0),MATCH(Schedules_8760!$F1322,Clg_StPt_Sch_EZ!$C$30:$I$30,0)),"F","C")</f>
        <v>28.333333333333332</v>
      </c>
      <c r="L1322" s="34">
        <f>CONVERT(INDEX(DHW_StPt_Sch_EZ!$C$4:$I$27,MATCH(Schedules_8760!$C1322,DHW_StPt_Sch_EZ!$B$4:$B$27,0),MATCH(Schedules_8760!$F1322,DHW_StPt_Sch_EZ!$C$3:$I$3,0)),"F","C")</f>
        <v>53.333333333333329</v>
      </c>
      <c r="M1322" s="34">
        <f>CONVERT(INDEX(DHW_StPt_Sch_EZ!$C$31:$I$54,MATCH(Schedules_8760!$C1322,DHW_StPt_Sch_EZ!$B$31:$B$54,0),MATCH(Schedules_8760!$F1322,DHW_StPt_Sch_EZ!$C$30:$I$30,0)),"F","C")</f>
        <v>53.333333333333329</v>
      </c>
      <c r="N1322" s="12"/>
      <c r="O1322" s="12"/>
      <c r="P1322" s="12"/>
    </row>
    <row r="1323" spans="1:16" x14ac:dyDescent="0.25">
      <c r="A1323" s="35">
        <v>1322</v>
      </c>
      <c r="B1323" s="89">
        <v>56.041666666666657</v>
      </c>
      <c r="C1323" s="35">
        <f t="shared" si="100"/>
        <v>2</v>
      </c>
      <c r="D1323" s="35">
        <f t="shared" si="103"/>
        <v>56</v>
      </c>
      <c r="E1323" s="35">
        <f t="shared" si="104"/>
        <v>7</v>
      </c>
      <c r="F1323" s="35" t="str">
        <f t="shared" si="101"/>
        <v>Saturday</v>
      </c>
      <c r="G1323" s="35">
        <f t="shared" si="102"/>
        <v>2</v>
      </c>
      <c r="H1323" s="34">
        <f>CONVERT(INDEX(Htg_StPt_Sch_EZ!$C$4:$I$27,MATCH(Schedules_8760!$C1323,Htg_StPt_Sch_EZ!$B$4:$B$27,0),MATCH(Schedules_8760!$F1323,Htg_StPt_Sch_EZ!$C$3:$I$3,0)),"F","C")</f>
        <v>20.555555555555554</v>
      </c>
      <c r="I1323" s="34">
        <f>CONVERT(INDEX(Htg_StPt_Sch_EZ!$C$31:$I$54,MATCH(Schedules_8760!$C1323,Htg_StPt_Sch_EZ!$B$31:$B$54,0),MATCH(Schedules_8760!$F1323,Htg_StPt_Sch_EZ!$C$30:$I$30,0)),"F","C")</f>
        <v>19.444444444444443</v>
      </c>
      <c r="J1323" s="34">
        <f>CONVERT(INDEX(Clg_StPt_Sch_EZ!$C$4:$I$27,MATCH(Schedules_8760!$C1323,Clg_StPt_Sch_EZ!$B$4:$B$27,0),MATCH(Schedules_8760!$F1323,Clg_StPt_Sch_EZ!$C$3:$I$3,0)),"F","C")</f>
        <v>25.555555555555554</v>
      </c>
      <c r="K1323" s="34">
        <f>CONVERT(INDEX(Clg_StPt_Sch_EZ!$C$31:$I$54,MATCH(Schedules_8760!$C1323,Clg_StPt_Sch_EZ!$B$31:$B$54,0),MATCH(Schedules_8760!$F1323,Clg_StPt_Sch_EZ!$C$30:$I$30,0)),"F","C")</f>
        <v>28.333333333333332</v>
      </c>
      <c r="L1323" s="34">
        <f>CONVERT(INDEX(DHW_StPt_Sch_EZ!$C$4:$I$27,MATCH(Schedules_8760!$C1323,DHW_StPt_Sch_EZ!$B$4:$B$27,0),MATCH(Schedules_8760!$F1323,DHW_StPt_Sch_EZ!$C$3:$I$3,0)),"F","C")</f>
        <v>53.333333333333329</v>
      </c>
      <c r="M1323" s="34">
        <f>CONVERT(INDEX(DHW_StPt_Sch_EZ!$C$31:$I$54,MATCH(Schedules_8760!$C1323,DHW_StPt_Sch_EZ!$B$31:$B$54,0),MATCH(Schedules_8760!$F1323,DHW_StPt_Sch_EZ!$C$30:$I$30,0)),"F","C")</f>
        <v>53.333333333333329</v>
      </c>
      <c r="N1323" s="12"/>
      <c r="O1323" s="12"/>
      <c r="P1323" s="12"/>
    </row>
    <row r="1324" spans="1:16" x14ac:dyDescent="0.25">
      <c r="A1324" s="35">
        <v>1323</v>
      </c>
      <c r="B1324" s="89">
        <v>56.083333333333343</v>
      </c>
      <c r="C1324" s="35">
        <f t="shared" si="100"/>
        <v>3</v>
      </c>
      <c r="D1324" s="35">
        <f t="shared" si="103"/>
        <v>56</v>
      </c>
      <c r="E1324" s="35">
        <f t="shared" si="104"/>
        <v>7</v>
      </c>
      <c r="F1324" s="35" t="str">
        <f t="shared" si="101"/>
        <v>Saturday</v>
      </c>
      <c r="G1324" s="35">
        <f t="shared" si="102"/>
        <v>2</v>
      </c>
      <c r="H1324" s="34">
        <f>CONVERT(INDEX(Htg_StPt_Sch_EZ!$C$4:$I$27,MATCH(Schedules_8760!$C1324,Htg_StPt_Sch_EZ!$B$4:$B$27,0),MATCH(Schedules_8760!$F1324,Htg_StPt_Sch_EZ!$C$3:$I$3,0)),"F","C")</f>
        <v>20.555555555555554</v>
      </c>
      <c r="I1324" s="34">
        <f>CONVERT(INDEX(Htg_StPt_Sch_EZ!$C$31:$I$54,MATCH(Schedules_8760!$C1324,Htg_StPt_Sch_EZ!$B$31:$B$54,0),MATCH(Schedules_8760!$F1324,Htg_StPt_Sch_EZ!$C$30:$I$30,0)),"F","C")</f>
        <v>19.444444444444443</v>
      </c>
      <c r="J1324" s="34">
        <f>CONVERT(INDEX(Clg_StPt_Sch_EZ!$C$4:$I$27,MATCH(Schedules_8760!$C1324,Clg_StPt_Sch_EZ!$B$4:$B$27,0),MATCH(Schedules_8760!$F1324,Clg_StPt_Sch_EZ!$C$3:$I$3,0)),"F","C")</f>
        <v>25.555555555555554</v>
      </c>
      <c r="K1324" s="34">
        <f>CONVERT(INDEX(Clg_StPt_Sch_EZ!$C$31:$I$54,MATCH(Schedules_8760!$C1324,Clg_StPt_Sch_EZ!$B$31:$B$54,0),MATCH(Schedules_8760!$F1324,Clg_StPt_Sch_EZ!$C$30:$I$30,0)),"F","C")</f>
        <v>28.333333333333332</v>
      </c>
      <c r="L1324" s="34">
        <f>CONVERT(INDEX(DHW_StPt_Sch_EZ!$C$4:$I$27,MATCH(Schedules_8760!$C1324,DHW_StPt_Sch_EZ!$B$4:$B$27,0),MATCH(Schedules_8760!$F1324,DHW_StPt_Sch_EZ!$C$3:$I$3,0)),"F","C")</f>
        <v>53.333333333333329</v>
      </c>
      <c r="M1324" s="34">
        <f>CONVERT(INDEX(DHW_StPt_Sch_EZ!$C$31:$I$54,MATCH(Schedules_8760!$C1324,DHW_StPt_Sch_EZ!$B$31:$B$54,0),MATCH(Schedules_8760!$F1324,DHW_StPt_Sch_EZ!$C$30:$I$30,0)),"F","C")</f>
        <v>53.333333333333329</v>
      </c>
      <c r="N1324" s="12"/>
      <c r="O1324" s="12"/>
      <c r="P1324" s="12"/>
    </row>
    <row r="1325" spans="1:16" x14ac:dyDescent="0.25">
      <c r="A1325" s="35">
        <v>1324</v>
      </c>
      <c r="B1325" s="89">
        <v>56.125</v>
      </c>
      <c r="C1325" s="35">
        <f t="shared" si="100"/>
        <v>4</v>
      </c>
      <c r="D1325" s="35">
        <f t="shared" si="103"/>
        <v>56</v>
      </c>
      <c r="E1325" s="35">
        <f t="shared" si="104"/>
        <v>7</v>
      </c>
      <c r="F1325" s="35" t="str">
        <f t="shared" si="101"/>
        <v>Saturday</v>
      </c>
      <c r="G1325" s="35">
        <f t="shared" si="102"/>
        <v>2</v>
      </c>
      <c r="H1325" s="34">
        <f>CONVERT(INDEX(Htg_StPt_Sch_EZ!$C$4:$I$27,MATCH(Schedules_8760!$C1325,Htg_StPt_Sch_EZ!$B$4:$B$27,0),MATCH(Schedules_8760!$F1325,Htg_StPt_Sch_EZ!$C$3:$I$3,0)),"F","C")</f>
        <v>20.555555555555554</v>
      </c>
      <c r="I1325" s="34">
        <f>CONVERT(INDEX(Htg_StPt_Sch_EZ!$C$31:$I$54,MATCH(Schedules_8760!$C1325,Htg_StPt_Sch_EZ!$B$31:$B$54,0),MATCH(Schedules_8760!$F1325,Htg_StPt_Sch_EZ!$C$30:$I$30,0)),"F","C")</f>
        <v>19.444444444444443</v>
      </c>
      <c r="J1325" s="34">
        <f>CONVERT(INDEX(Clg_StPt_Sch_EZ!$C$4:$I$27,MATCH(Schedules_8760!$C1325,Clg_StPt_Sch_EZ!$B$4:$B$27,0),MATCH(Schedules_8760!$F1325,Clg_StPt_Sch_EZ!$C$3:$I$3,0)),"F","C")</f>
        <v>25.555555555555554</v>
      </c>
      <c r="K1325" s="34">
        <f>CONVERT(INDEX(Clg_StPt_Sch_EZ!$C$31:$I$54,MATCH(Schedules_8760!$C1325,Clg_StPt_Sch_EZ!$B$31:$B$54,0),MATCH(Schedules_8760!$F1325,Clg_StPt_Sch_EZ!$C$30:$I$30,0)),"F","C")</f>
        <v>28.333333333333332</v>
      </c>
      <c r="L1325" s="34">
        <f>CONVERT(INDEX(DHW_StPt_Sch_EZ!$C$4:$I$27,MATCH(Schedules_8760!$C1325,DHW_StPt_Sch_EZ!$B$4:$B$27,0),MATCH(Schedules_8760!$F1325,DHW_StPt_Sch_EZ!$C$3:$I$3,0)),"F","C")</f>
        <v>53.333333333333329</v>
      </c>
      <c r="M1325" s="34">
        <f>CONVERT(INDEX(DHW_StPt_Sch_EZ!$C$31:$I$54,MATCH(Schedules_8760!$C1325,DHW_StPt_Sch_EZ!$B$31:$B$54,0),MATCH(Schedules_8760!$F1325,DHW_StPt_Sch_EZ!$C$30:$I$30,0)),"F","C")</f>
        <v>53.333333333333329</v>
      </c>
      <c r="N1325" s="12"/>
      <c r="O1325" s="12"/>
      <c r="P1325" s="12"/>
    </row>
    <row r="1326" spans="1:16" x14ac:dyDescent="0.25">
      <c r="A1326" s="35">
        <v>1325</v>
      </c>
      <c r="B1326" s="89">
        <v>56.166666666666657</v>
      </c>
      <c r="C1326" s="35">
        <f t="shared" si="100"/>
        <v>5</v>
      </c>
      <c r="D1326" s="35">
        <f t="shared" si="103"/>
        <v>56</v>
      </c>
      <c r="E1326" s="35">
        <f t="shared" si="104"/>
        <v>7</v>
      </c>
      <c r="F1326" s="35" t="str">
        <f t="shared" si="101"/>
        <v>Saturday</v>
      </c>
      <c r="G1326" s="35">
        <f t="shared" si="102"/>
        <v>2</v>
      </c>
      <c r="H1326" s="34">
        <f>CONVERT(INDEX(Htg_StPt_Sch_EZ!$C$4:$I$27,MATCH(Schedules_8760!$C1326,Htg_StPt_Sch_EZ!$B$4:$B$27,0),MATCH(Schedules_8760!$F1326,Htg_StPt_Sch_EZ!$C$3:$I$3,0)),"F","C")</f>
        <v>20.555555555555554</v>
      </c>
      <c r="I1326" s="34">
        <f>CONVERT(INDEX(Htg_StPt_Sch_EZ!$C$31:$I$54,MATCH(Schedules_8760!$C1326,Htg_StPt_Sch_EZ!$B$31:$B$54,0),MATCH(Schedules_8760!$F1326,Htg_StPt_Sch_EZ!$C$30:$I$30,0)),"F","C")</f>
        <v>19.444444444444443</v>
      </c>
      <c r="J1326" s="34">
        <f>CONVERT(INDEX(Clg_StPt_Sch_EZ!$C$4:$I$27,MATCH(Schedules_8760!$C1326,Clg_StPt_Sch_EZ!$B$4:$B$27,0),MATCH(Schedules_8760!$F1326,Clg_StPt_Sch_EZ!$C$3:$I$3,0)),"F","C")</f>
        <v>25.555555555555554</v>
      </c>
      <c r="K1326" s="34">
        <f>CONVERT(INDEX(Clg_StPt_Sch_EZ!$C$31:$I$54,MATCH(Schedules_8760!$C1326,Clg_StPt_Sch_EZ!$B$31:$B$54,0),MATCH(Schedules_8760!$F1326,Clg_StPt_Sch_EZ!$C$30:$I$30,0)),"F","C")</f>
        <v>28.333333333333332</v>
      </c>
      <c r="L1326" s="34">
        <f>CONVERT(INDEX(DHW_StPt_Sch_EZ!$C$4:$I$27,MATCH(Schedules_8760!$C1326,DHW_StPt_Sch_EZ!$B$4:$B$27,0),MATCH(Schedules_8760!$F1326,DHW_StPt_Sch_EZ!$C$3:$I$3,0)),"F","C")</f>
        <v>53.333333333333329</v>
      </c>
      <c r="M1326" s="34">
        <f>CONVERT(INDEX(DHW_StPt_Sch_EZ!$C$31:$I$54,MATCH(Schedules_8760!$C1326,DHW_StPt_Sch_EZ!$B$31:$B$54,0),MATCH(Schedules_8760!$F1326,DHW_StPt_Sch_EZ!$C$30:$I$30,0)),"F","C")</f>
        <v>53.333333333333329</v>
      </c>
      <c r="N1326" s="12"/>
      <c r="O1326" s="12"/>
      <c r="P1326" s="12"/>
    </row>
    <row r="1327" spans="1:16" x14ac:dyDescent="0.25">
      <c r="A1327" s="35">
        <v>1326</v>
      </c>
      <c r="B1327" s="89">
        <v>56.208333333333343</v>
      </c>
      <c r="C1327" s="35">
        <f t="shared" si="100"/>
        <v>6</v>
      </c>
      <c r="D1327" s="35">
        <f t="shared" si="103"/>
        <v>56</v>
      </c>
      <c r="E1327" s="35">
        <f t="shared" si="104"/>
        <v>7</v>
      </c>
      <c r="F1327" s="35" t="str">
        <f t="shared" si="101"/>
        <v>Saturday</v>
      </c>
      <c r="G1327" s="35">
        <f t="shared" si="102"/>
        <v>2</v>
      </c>
      <c r="H1327" s="34">
        <f>CONVERT(INDEX(Htg_StPt_Sch_EZ!$C$4:$I$27,MATCH(Schedules_8760!$C1327,Htg_StPt_Sch_EZ!$B$4:$B$27,0),MATCH(Schedules_8760!$F1327,Htg_StPt_Sch_EZ!$C$3:$I$3,0)),"F","C")</f>
        <v>20.555555555555554</v>
      </c>
      <c r="I1327" s="34">
        <f>CONVERT(INDEX(Htg_StPt_Sch_EZ!$C$31:$I$54,MATCH(Schedules_8760!$C1327,Htg_StPt_Sch_EZ!$B$31:$B$54,0),MATCH(Schedules_8760!$F1327,Htg_StPt_Sch_EZ!$C$30:$I$30,0)),"F","C")</f>
        <v>19.444444444444443</v>
      </c>
      <c r="J1327" s="34">
        <f>CONVERT(INDEX(Clg_StPt_Sch_EZ!$C$4:$I$27,MATCH(Schedules_8760!$C1327,Clg_StPt_Sch_EZ!$B$4:$B$27,0),MATCH(Schedules_8760!$F1327,Clg_StPt_Sch_EZ!$C$3:$I$3,0)),"F","C")</f>
        <v>25.555555555555554</v>
      </c>
      <c r="K1327" s="34">
        <f>CONVERT(INDEX(Clg_StPt_Sch_EZ!$C$31:$I$54,MATCH(Schedules_8760!$C1327,Clg_StPt_Sch_EZ!$B$31:$B$54,0),MATCH(Schedules_8760!$F1327,Clg_StPt_Sch_EZ!$C$30:$I$30,0)),"F","C")</f>
        <v>28.333333333333332</v>
      </c>
      <c r="L1327" s="34">
        <f>CONVERT(INDEX(DHW_StPt_Sch_EZ!$C$4:$I$27,MATCH(Schedules_8760!$C1327,DHW_StPt_Sch_EZ!$B$4:$B$27,0),MATCH(Schedules_8760!$F1327,DHW_StPt_Sch_EZ!$C$3:$I$3,0)),"F","C")</f>
        <v>53.333333333333329</v>
      </c>
      <c r="M1327" s="34">
        <f>CONVERT(INDEX(DHW_StPt_Sch_EZ!$C$31:$I$54,MATCH(Schedules_8760!$C1327,DHW_StPt_Sch_EZ!$B$31:$B$54,0),MATCH(Schedules_8760!$F1327,DHW_StPt_Sch_EZ!$C$30:$I$30,0)),"F","C")</f>
        <v>53.333333333333329</v>
      </c>
      <c r="N1327" s="12"/>
      <c r="O1327" s="12"/>
      <c r="P1327" s="12"/>
    </row>
    <row r="1328" spans="1:16" x14ac:dyDescent="0.25">
      <c r="A1328" s="35">
        <v>1327</v>
      </c>
      <c r="B1328" s="89">
        <v>56.25</v>
      </c>
      <c r="C1328" s="35">
        <f t="shared" si="100"/>
        <v>7</v>
      </c>
      <c r="D1328" s="35">
        <f t="shared" si="103"/>
        <v>56</v>
      </c>
      <c r="E1328" s="35">
        <f t="shared" si="104"/>
        <v>7</v>
      </c>
      <c r="F1328" s="35" t="str">
        <f t="shared" si="101"/>
        <v>Saturday</v>
      </c>
      <c r="G1328" s="35">
        <f t="shared" si="102"/>
        <v>2</v>
      </c>
      <c r="H1328" s="34">
        <f>CONVERT(INDEX(Htg_StPt_Sch_EZ!$C$4:$I$27,MATCH(Schedules_8760!$C1328,Htg_StPt_Sch_EZ!$B$4:$B$27,0),MATCH(Schedules_8760!$F1328,Htg_StPt_Sch_EZ!$C$3:$I$3,0)),"F","C")</f>
        <v>20.555555555555554</v>
      </c>
      <c r="I1328" s="34">
        <f>CONVERT(INDEX(Htg_StPt_Sch_EZ!$C$31:$I$54,MATCH(Schedules_8760!$C1328,Htg_StPt_Sch_EZ!$B$31:$B$54,0),MATCH(Schedules_8760!$F1328,Htg_StPt_Sch_EZ!$C$30:$I$30,0)),"F","C")</f>
        <v>19.444444444444443</v>
      </c>
      <c r="J1328" s="34">
        <f>CONVERT(INDEX(Clg_StPt_Sch_EZ!$C$4:$I$27,MATCH(Schedules_8760!$C1328,Clg_StPt_Sch_EZ!$B$4:$B$27,0),MATCH(Schedules_8760!$F1328,Clg_StPt_Sch_EZ!$C$3:$I$3,0)),"F","C")</f>
        <v>25.555555555555554</v>
      </c>
      <c r="K1328" s="34">
        <f>CONVERT(INDEX(Clg_StPt_Sch_EZ!$C$31:$I$54,MATCH(Schedules_8760!$C1328,Clg_StPt_Sch_EZ!$B$31:$B$54,0),MATCH(Schedules_8760!$F1328,Clg_StPt_Sch_EZ!$C$30:$I$30,0)),"F","C")</f>
        <v>28.333333333333332</v>
      </c>
      <c r="L1328" s="34">
        <f>CONVERT(INDEX(DHW_StPt_Sch_EZ!$C$4:$I$27,MATCH(Schedules_8760!$C1328,DHW_StPt_Sch_EZ!$B$4:$B$27,0),MATCH(Schedules_8760!$F1328,DHW_StPt_Sch_EZ!$C$3:$I$3,0)),"F","C")</f>
        <v>53.333333333333329</v>
      </c>
      <c r="M1328" s="34">
        <f>CONVERT(INDEX(DHW_StPt_Sch_EZ!$C$31:$I$54,MATCH(Schedules_8760!$C1328,DHW_StPt_Sch_EZ!$B$31:$B$54,0),MATCH(Schedules_8760!$F1328,DHW_StPt_Sch_EZ!$C$30:$I$30,0)),"F","C")</f>
        <v>53.333333333333329</v>
      </c>
      <c r="N1328" s="12"/>
      <c r="O1328" s="12"/>
      <c r="P1328" s="12"/>
    </row>
    <row r="1329" spans="1:16" x14ac:dyDescent="0.25">
      <c r="A1329" s="35">
        <v>1328</v>
      </c>
      <c r="B1329" s="89">
        <v>56.291666666666657</v>
      </c>
      <c r="C1329" s="35">
        <f t="shared" si="100"/>
        <v>8</v>
      </c>
      <c r="D1329" s="35">
        <f t="shared" si="103"/>
        <v>56</v>
      </c>
      <c r="E1329" s="35">
        <f t="shared" si="104"/>
        <v>7</v>
      </c>
      <c r="F1329" s="35" t="str">
        <f t="shared" si="101"/>
        <v>Saturday</v>
      </c>
      <c r="G1329" s="35">
        <f t="shared" si="102"/>
        <v>2</v>
      </c>
      <c r="H1329" s="34">
        <f>CONVERT(INDEX(Htg_StPt_Sch_EZ!$C$4:$I$27,MATCH(Schedules_8760!$C1329,Htg_StPt_Sch_EZ!$B$4:$B$27,0),MATCH(Schedules_8760!$F1329,Htg_StPt_Sch_EZ!$C$3:$I$3,0)),"F","C")</f>
        <v>20.555555555555554</v>
      </c>
      <c r="I1329" s="34">
        <f>CONVERT(INDEX(Htg_StPt_Sch_EZ!$C$31:$I$54,MATCH(Schedules_8760!$C1329,Htg_StPt_Sch_EZ!$B$31:$B$54,0),MATCH(Schedules_8760!$F1329,Htg_StPt_Sch_EZ!$C$30:$I$30,0)),"F","C")</f>
        <v>19.444444444444443</v>
      </c>
      <c r="J1329" s="34">
        <f>CONVERT(INDEX(Clg_StPt_Sch_EZ!$C$4:$I$27,MATCH(Schedules_8760!$C1329,Clg_StPt_Sch_EZ!$B$4:$B$27,0),MATCH(Schedules_8760!$F1329,Clg_StPt_Sch_EZ!$C$3:$I$3,0)),"F","C")</f>
        <v>25.555555555555554</v>
      </c>
      <c r="K1329" s="34">
        <f>CONVERT(INDEX(Clg_StPt_Sch_EZ!$C$31:$I$54,MATCH(Schedules_8760!$C1329,Clg_StPt_Sch_EZ!$B$31:$B$54,0),MATCH(Schedules_8760!$F1329,Clg_StPt_Sch_EZ!$C$30:$I$30,0)),"F","C")</f>
        <v>25</v>
      </c>
      <c r="L1329" s="34">
        <f>CONVERT(INDEX(DHW_StPt_Sch_EZ!$C$4:$I$27,MATCH(Schedules_8760!$C1329,DHW_StPt_Sch_EZ!$B$4:$B$27,0),MATCH(Schedules_8760!$F1329,DHW_StPt_Sch_EZ!$C$3:$I$3,0)),"F","C")</f>
        <v>53.333333333333329</v>
      </c>
      <c r="M1329" s="34">
        <f>CONVERT(INDEX(DHW_StPt_Sch_EZ!$C$31:$I$54,MATCH(Schedules_8760!$C1329,DHW_StPt_Sch_EZ!$B$31:$B$54,0),MATCH(Schedules_8760!$F1329,DHW_StPt_Sch_EZ!$C$30:$I$30,0)),"F","C")</f>
        <v>53.333333333333329</v>
      </c>
      <c r="N1329" s="12"/>
      <c r="O1329" s="12"/>
      <c r="P1329" s="12"/>
    </row>
    <row r="1330" spans="1:16" x14ac:dyDescent="0.25">
      <c r="A1330" s="35">
        <v>1329</v>
      </c>
      <c r="B1330" s="89">
        <v>56.333333333333343</v>
      </c>
      <c r="C1330" s="35">
        <f t="shared" si="100"/>
        <v>9</v>
      </c>
      <c r="D1330" s="35">
        <f t="shared" si="103"/>
        <v>56</v>
      </c>
      <c r="E1330" s="35">
        <f t="shared" si="104"/>
        <v>7</v>
      </c>
      <c r="F1330" s="35" t="str">
        <f t="shared" si="101"/>
        <v>Saturday</v>
      </c>
      <c r="G1330" s="35">
        <f t="shared" si="102"/>
        <v>2</v>
      </c>
      <c r="H1330" s="34">
        <f>CONVERT(INDEX(Htg_StPt_Sch_EZ!$C$4:$I$27,MATCH(Schedules_8760!$C1330,Htg_StPt_Sch_EZ!$B$4:$B$27,0),MATCH(Schedules_8760!$F1330,Htg_StPt_Sch_EZ!$C$3:$I$3,0)),"F","C")</f>
        <v>20.555555555555554</v>
      </c>
      <c r="I1330" s="34">
        <f>CONVERT(INDEX(Htg_StPt_Sch_EZ!$C$31:$I$54,MATCH(Schedules_8760!$C1330,Htg_StPt_Sch_EZ!$B$31:$B$54,0),MATCH(Schedules_8760!$F1330,Htg_StPt_Sch_EZ!$C$30:$I$30,0)),"F","C")</f>
        <v>19.444444444444443</v>
      </c>
      <c r="J1330" s="34">
        <f>CONVERT(INDEX(Clg_StPt_Sch_EZ!$C$4:$I$27,MATCH(Schedules_8760!$C1330,Clg_StPt_Sch_EZ!$B$4:$B$27,0),MATCH(Schedules_8760!$F1330,Clg_StPt_Sch_EZ!$C$3:$I$3,0)),"F","C")</f>
        <v>25.555555555555554</v>
      </c>
      <c r="K1330" s="34">
        <f>CONVERT(INDEX(Clg_StPt_Sch_EZ!$C$31:$I$54,MATCH(Schedules_8760!$C1330,Clg_StPt_Sch_EZ!$B$31:$B$54,0),MATCH(Schedules_8760!$F1330,Clg_StPt_Sch_EZ!$C$30:$I$30,0)),"F","C")</f>
        <v>25</v>
      </c>
      <c r="L1330" s="34">
        <f>CONVERT(INDEX(DHW_StPt_Sch_EZ!$C$4:$I$27,MATCH(Schedules_8760!$C1330,DHW_StPt_Sch_EZ!$B$4:$B$27,0),MATCH(Schedules_8760!$F1330,DHW_StPt_Sch_EZ!$C$3:$I$3,0)),"F","C")</f>
        <v>53.333333333333329</v>
      </c>
      <c r="M1330" s="34">
        <f>CONVERT(INDEX(DHW_StPt_Sch_EZ!$C$31:$I$54,MATCH(Schedules_8760!$C1330,DHW_StPt_Sch_EZ!$B$31:$B$54,0),MATCH(Schedules_8760!$F1330,DHW_StPt_Sch_EZ!$C$30:$I$30,0)),"F","C")</f>
        <v>53.333333333333329</v>
      </c>
      <c r="N1330" s="12"/>
      <c r="O1330" s="12"/>
      <c r="P1330" s="12"/>
    </row>
    <row r="1331" spans="1:16" x14ac:dyDescent="0.25">
      <c r="A1331" s="35">
        <v>1330</v>
      </c>
      <c r="B1331" s="89">
        <v>56.375</v>
      </c>
      <c r="C1331" s="35">
        <f t="shared" si="100"/>
        <v>10</v>
      </c>
      <c r="D1331" s="35">
        <f t="shared" si="103"/>
        <v>56</v>
      </c>
      <c r="E1331" s="35">
        <f t="shared" si="104"/>
        <v>7</v>
      </c>
      <c r="F1331" s="35" t="str">
        <f t="shared" si="101"/>
        <v>Saturday</v>
      </c>
      <c r="G1331" s="35">
        <f t="shared" si="102"/>
        <v>2</v>
      </c>
      <c r="H1331" s="34">
        <f>CONVERT(INDEX(Htg_StPt_Sch_EZ!$C$4:$I$27,MATCH(Schedules_8760!$C1331,Htg_StPt_Sch_EZ!$B$4:$B$27,0),MATCH(Schedules_8760!$F1331,Htg_StPt_Sch_EZ!$C$3:$I$3,0)),"F","C")</f>
        <v>20.555555555555554</v>
      </c>
      <c r="I1331" s="34">
        <f>CONVERT(INDEX(Htg_StPt_Sch_EZ!$C$31:$I$54,MATCH(Schedules_8760!$C1331,Htg_StPt_Sch_EZ!$B$31:$B$54,0),MATCH(Schedules_8760!$F1331,Htg_StPt_Sch_EZ!$C$30:$I$30,0)),"F","C")</f>
        <v>19.444444444444443</v>
      </c>
      <c r="J1331" s="34">
        <f>CONVERT(INDEX(Clg_StPt_Sch_EZ!$C$4:$I$27,MATCH(Schedules_8760!$C1331,Clg_StPt_Sch_EZ!$B$4:$B$27,0),MATCH(Schedules_8760!$F1331,Clg_StPt_Sch_EZ!$C$3:$I$3,0)),"F","C")</f>
        <v>25.555555555555554</v>
      </c>
      <c r="K1331" s="34">
        <f>CONVERT(INDEX(Clg_StPt_Sch_EZ!$C$31:$I$54,MATCH(Schedules_8760!$C1331,Clg_StPt_Sch_EZ!$B$31:$B$54,0),MATCH(Schedules_8760!$F1331,Clg_StPt_Sch_EZ!$C$30:$I$30,0)),"F","C")</f>
        <v>25</v>
      </c>
      <c r="L1331" s="34">
        <f>CONVERT(INDEX(DHW_StPt_Sch_EZ!$C$4:$I$27,MATCH(Schedules_8760!$C1331,DHW_StPt_Sch_EZ!$B$4:$B$27,0),MATCH(Schedules_8760!$F1331,DHW_StPt_Sch_EZ!$C$3:$I$3,0)),"F","C")</f>
        <v>53.333333333333329</v>
      </c>
      <c r="M1331" s="34">
        <f>CONVERT(INDEX(DHW_StPt_Sch_EZ!$C$31:$I$54,MATCH(Schedules_8760!$C1331,DHW_StPt_Sch_EZ!$B$31:$B$54,0),MATCH(Schedules_8760!$F1331,DHW_StPt_Sch_EZ!$C$30:$I$30,0)),"F","C")</f>
        <v>53.333333333333329</v>
      </c>
      <c r="N1331" s="12"/>
      <c r="O1331" s="12"/>
      <c r="P1331" s="12"/>
    </row>
    <row r="1332" spans="1:16" x14ac:dyDescent="0.25">
      <c r="A1332" s="35">
        <v>1331</v>
      </c>
      <c r="B1332" s="89">
        <v>56.416666666666657</v>
      </c>
      <c r="C1332" s="35">
        <f t="shared" si="100"/>
        <v>11</v>
      </c>
      <c r="D1332" s="35">
        <f t="shared" si="103"/>
        <v>56</v>
      </c>
      <c r="E1332" s="35">
        <f t="shared" si="104"/>
        <v>7</v>
      </c>
      <c r="F1332" s="35" t="str">
        <f t="shared" si="101"/>
        <v>Saturday</v>
      </c>
      <c r="G1332" s="35">
        <f t="shared" si="102"/>
        <v>2</v>
      </c>
      <c r="H1332" s="34">
        <f>CONVERT(INDEX(Htg_StPt_Sch_EZ!$C$4:$I$27,MATCH(Schedules_8760!$C1332,Htg_StPt_Sch_EZ!$B$4:$B$27,0),MATCH(Schedules_8760!$F1332,Htg_StPt_Sch_EZ!$C$3:$I$3,0)),"F","C")</f>
        <v>20.555555555555554</v>
      </c>
      <c r="I1332" s="34">
        <f>CONVERT(INDEX(Htg_StPt_Sch_EZ!$C$31:$I$54,MATCH(Schedules_8760!$C1332,Htg_StPt_Sch_EZ!$B$31:$B$54,0),MATCH(Schedules_8760!$F1332,Htg_StPt_Sch_EZ!$C$30:$I$30,0)),"F","C")</f>
        <v>19.444444444444443</v>
      </c>
      <c r="J1332" s="34">
        <f>CONVERT(INDEX(Clg_StPt_Sch_EZ!$C$4:$I$27,MATCH(Schedules_8760!$C1332,Clg_StPt_Sch_EZ!$B$4:$B$27,0),MATCH(Schedules_8760!$F1332,Clg_StPt_Sch_EZ!$C$3:$I$3,0)),"F","C")</f>
        <v>25.555555555555554</v>
      </c>
      <c r="K1332" s="34">
        <f>CONVERT(INDEX(Clg_StPt_Sch_EZ!$C$31:$I$54,MATCH(Schedules_8760!$C1332,Clg_StPt_Sch_EZ!$B$31:$B$54,0),MATCH(Schedules_8760!$F1332,Clg_StPt_Sch_EZ!$C$30:$I$30,0)),"F","C")</f>
        <v>25</v>
      </c>
      <c r="L1332" s="34">
        <f>CONVERT(INDEX(DHW_StPt_Sch_EZ!$C$4:$I$27,MATCH(Schedules_8760!$C1332,DHW_StPt_Sch_EZ!$B$4:$B$27,0),MATCH(Schedules_8760!$F1332,DHW_StPt_Sch_EZ!$C$3:$I$3,0)),"F","C")</f>
        <v>53.333333333333329</v>
      </c>
      <c r="M1332" s="34">
        <f>CONVERT(INDEX(DHW_StPt_Sch_EZ!$C$31:$I$54,MATCH(Schedules_8760!$C1332,DHW_StPt_Sch_EZ!$B$31:$B$54,0),MATCH(Schedules_8760!$F1332,DHW_StPt_Sch_EZ!$C$30:$I$30,0)),"F","C")</f>
        <v>53.333333333333329</v>
      </c>
      <c r="N1332" s="12"/>
      <c r="O1332" s="12"/>
      <c r="P1332" s="12"/>
    </row>
    <row r="1333" spans="1:16" x14ac:dyDescent="0.25">
      <c r="A1333" s="35">
        <v>1332</v>
      </c>
      <c r="B1333" s="89">
        <v>56.458333333333343</v>
      </c>
      <c r="C1333" s="35">
        <f t="shared" si="100"/>
        <v>12</v>
      </c>
      <c r="D1333" s="35">
        <f t="shared" si="103"/>
        <v>56</v>
      </c>
      <c r="E1333" s="35">
        <f t="shared" si="104"/>
        <v>7</v>
      </c>
      <c r="F1333" s="35" t="str">
        <f t="shared" si="101"/>
        <v>Saturday</v>
      </c>
      <c r="G1333" s="35">
        <f t="shared" si="102"/>
        <v>2</v>
      </c>
      <c r="H1333" s="34">
        <f>CONVERT(INDEX(Htg_StPt_Sch_EZ!$C$4:$I$27,MATCH(Schedules_8760!$C1333,Htg_StPt_Sch_EZ!$B$4:$B$27,0),MATCH(Schedules_8760!$F1333,Htg_StPt_Sch_EZ!$C$3:$I$3,0)),"F","C")</f>
        <v>20.555555555555554</v>
      </c>
      <c r="I1333" s="34">
        <f>CONVERT(INDEX(Htg_StPt_Sch_EZ!$C$31:$I$54,MATCH(Schedules_8760!$C1333,Htg_StPt_Sch_EZ!$B$31:$B$54,0),MATCH(Schedules_8760!$F1333,Htg_StPt_Sch_EZ!$C$30:$I$30,0)),"F","C")</f>
        <v>19.444444444444443</v>
      </c>
      <c r="J1333" s="34">
        <f>CONVERT(INDEX(Clg_StPt_Sch_EZ!$C$4:$I$27,MATCH(Schedules_8760!$C1333,Clg_StPt_Sch_EZ!$B$4:$B$27,0),MATCH(Schedules_8760!$F1333,Clg_StPt_Sch_EZ!$C$3:$I$3,0)),"F","C")</f>
        <v>25.555555555555554</v>
      </c>
      <c r="K1333" s="34">
        <f>CONVERT(INDEX(Clg_StPt_Sch_EZ!$C$31:$I$54,MATCH(Schedules_8760!$C1333,Clg_StPt_Sch_EZ!$B$31:$B$54,0),MATCH(Schedules_8760!$F1333,Clg_StPt_Sch_EZ!$C$30:$I$30,0)),"F","C")</f>
        <v>25</v>
      </c>
      <c r="L1333" s="34">
        <f>CONVERT(INDEX(DHW_StPt_Sch_EZ!$C$4:$I$27,MATCH(Schedules_8760!$C1333,DHW_StPt_Sch_EZ!$B$4:$B$27,0),MATCH(Schedules_8760!$F1333,DHW_StPt_Sch_EZ!$C$3:$I$3,0)),"F","C")</f>
        <v>53.333333333333329</v>
      </c>
      <c r="M1333" s="34">
        <f>CONVERT(INDEX(DHW_StPt_Sch_EZ!$C$31:$I$54,MATCH(Schedules_8760!$C1333,DHW_StPt_Sch_EZ!$B$31:$B$54,0),MATCH(Schedules_8760!$F1333,DHW_StPt_Sch_EZ!$C$30:$I$30,0)),"F","C")</f>
        <v>53.333333333333329</v>
      </c>
      <c r="N1333" s="12"/>
      <c r="O1333" s="12"/>
      <c r="P1333" s="12"/>
    </row>
    <row r="1334" spans="1:16" x14ac:dyDescent="0.25">
      <c r="A1334" s="35">
        <v>1333</v>
      </c>
      <c r="B1334" s="89">
        <v>56.5</v>
      </c>
      <c r="C1334" s="35">
        <f t="shared" si="100"/>
        <v>13</v>
      </c>
      <c r="D1334" s="35">
        <f t="shared" si="103"/>
        <v>56</v>
      </c>
      <c r="E1334" s="35">
        <f t="shared" si="104"/>
        <v>7</v>
      </c>
      <c r="F1334" s="35" t="str">
        <f t="shared" si="101"/>
        <v>Saturday</v>
      </c>
      <c r="G1334" s="35">
        <f t="shared" si="102"/>
        <v>2</v>
      </c>
      <c r="H1334" s="34">
        <f>CONVERT(INDEX(Htg_StPt_Sch_EZ!$C$4:$I$27,MATCH(Schedules_8760!$C1334,Htg_StPt_Sch_EZ!$B$4:$B$27,0),MATCH(Schedules_8760!$F1334,Htg_StPt_Sch_EZ!$C$3:$I$3,0)),"F","C")</f>
        <v>20.555555555555554</v>
      </c>
      <c r="I1334" s="34">
        <f>CONVERT(INDEX(Htg_StPt_Sch_EZ!$C$31:$I$54,MATCH(Schedules_8760!$C1334,Htg_StPt_Sch_EZ!$B$31:$B$54,0),MATCH(Schedules_8760!$F1334,Htg_StPt_Sch_EZ!$C$30:$I$30,0)),"F","C")</f>
        <v>19.444444444444443</v>
      </c>
      <c r="J1334" s="34">
        <f>CONVERT(INDEX(Clg_StPt_Sch_EZ!$C$4:$I$27,MATCH(Schedules_8760!$C1334,Clg_StPt_Sch_EZ!$B$4:$B$27,0),MATCH(Schedules_8760!$F1334,Clg_StPt_Sch_EZ!$C$3:$I$3,0)),"F","C")</f>
        <v>25.555555555555554</v>
      </c>
      <c r="K1334" s="34">
        <f>CONVERT(INDEX(Clg_StPt_Sch_EZ!$C$31:$I$54,MATCH(Schedules_8760!$C1334,Clg_StPt_Sch_EZ!$B$31:$B$54,0),MATCH(Schedules_8760!$F1334,Clg_StPt_Sch_EZ!$C$30:$I$30,0)),"F","C")</f>
        <v>25</v>
      </c>
      <c r="L1334" s="34">
        <f>CONVERT(INDEX(DHW_StPt_Sch_EZ!$C$4:$I$27,MATCH(Schedules_8760!$C1334,DHW_StPt_Sch_EZ!$B$4:$B$27,0),MATCH(Schedules_8760!$F1334,DHW_StPt_Sch_EZ!$C$3:$I$3,0)),"F","C")</f>
        <v>53.333333333333329</v>
      </c>
      <c r="M1334" s="34">
        <f>CONVERT(INDEX(DHW_StPt_Sch_EZ!$C$31:$I$54,MATCH(Schedules_8760!$C1334,DHW_StPt_Sch_EZ!$B$31:$B$54,0),MATCH(Schedules_8760!$F1334,DHW_StPt_Sch_EZ!$C$30:$I$30,0)),"F","C")</f>
        <v>53.333333333333329</v>
      </c>
      <c r="N1334" s="12"/>
      <c r="O1334" s="12"/>
      <c r="P1334" s="12"/>
    </row>
    <row r="1335" spans="1:16" x14ac:dyDescent="0.25">
      <c r="A1335" s="35">
        <v>1334</v>
      </c>
      <c r="B1335" s="89">
        <v>56.541666666666657</v>
      </c>
      <c r="C1335" s="35">
        <f t="shared" si="100"/>
        <v>14</v>
      </c>
      <c r="D1335" s="35">
        <f t="shared" si="103"/>
        <v>56</v>
      </c>
      <c r="E1335" s="35">
        <f t="shared" si="104"/>
        <v>7</v>
      </c>
      <c r="F1335" s="35" t="str">
        <f t="shared" si="101"/>
        <v>Saturday</v>
      </c>
      <c r="G1335" s="35">
        <f t="shared" si="102"/>
        <v>2</v>
      </c>
      <c r="H1335" s="34">
        <f>CONVERT(INDEX(Htg_StPt_Sch_EZ!$C$4:$I$27,MATCH(Schedules_8760!$C1335,Htg_StPt_Sch_EZ!$B$4:$B$27,0),MATCH(Schedules_8760!$F1335,Htg_StPt_Sch_EZ!$C$3:$I$3,0)),"F","C")</f>
        <v>20.555555555555554</v>
      </c>
      <c r="I1335" s="34">
        <f>CONVERT(INDEX(Htg_StPt_Sch_EZ!$C$31:$I$54,MATCH(Schedules_8760!$C1335,Htg_StPt_Sch_EZ!$B$31:$B$54,0),MATCH(Schedules_8760!$F1335,Htg_StPt_Sch_EZ!$C$30:$I$30,0)),"F","C")</f>
        <v>19.444444444444443</v>
      </c>
      <c r="J1335" s="34">
        <f>CONVERT(INDEX(Clg_StPt_Sch_EZ!$C$4:$I$27,MATCH(Schedules_8760!$C1335,Clg_StPt_Sch_EZ!$B$4:$B$27,0),MATCH(Schedules_8760!$F1335,Clg_StPt_Sch_EZ!$C$3:$I$3,0)),"F","C")</f>
        <v>25.555555555555554</v>
      </c>
      <c r="K1335" s="34">
        <f>CONVERT(INDEX(Clg_StPt_Sch_EZ!$C$31:$I$54,MATCH(Schedules_8760!$C1335,Clg_StPt_Sch_EZ!$B$31:$B$54,0),MATCH(Schedules_8760!$F1335,Clg_StPt_Sch_EZ!$C$30:$I$30,0)),"F","C")</f>
        <v>25</v>
      </c>
      <c r="L1335" s="34">
        <f>CONVERT(INDEX(DHW_StPt_Sch_EZ!$C$4:$I$27,MATCH(Schedules_8760!$C1335,DHW_StPt_Sch_EZ!$B$4:$B$27,0),MATCH(Schedules_8760!$F1335,DHW_StPt_Sch_EZ!$C$3:$I$3,0)),"F","C")</f>
        <v>53.333333333333329</v>
      </c>
      <c r="M1335" s="34">
        <f>CONVERT(INDEX(DHW_StPt_Sch_EZ!$C$31:$I$54,MATCH(Schedules_8760!$C1335,DHW_StPt_Sch_EZ!$B$31:$B$54,0),MATCH(Schedules_8760!$F1335,DHW_StPt_Sch_EZ!$C$30:$I$30,0)),"F","C")</f>
        <v>53.333333333333329</v>
      </c>
      <c r="N1335" s="12"/>
      <c r="O1335" s="12"/>
      <c r="P1335" s="12"/>
    </row>
    <row r="1336" spans="1:16" x14ac:dyDescent="0.25">
      <c r="A1336" s="35">
        <v>1335</v>
      </c>
      <c r="B1336" s="89">
        <v>56.583333333333343</v>
      </c>
      <c r="C1336" s="35">
        <f t="shared" si="100"/>
        <v>15</v>
      </c>
      <c r="D1336" s="35">
        <f t="shared" si="103"/>
        <v>56</v>
      </c>
      <c r="E1336" s="35">
        <f t="shared" si="104"/>
        <v>7</v>
      </c>
      <c r="F1336" s="35" t="str">
        <f t="shared" si="101"/>
        <v>Saturday</v>
      </c>
      <c r="G1336" s="35">
        <f t="shared" si="102"/>
        <v>2</v>
      </c>
      <c r="H1336" s="34">
        <f>CONVERT(INDEX(Htg_StPt_Sch_EZ!$C$4:$I$27,MATCH(Schedules_8760!$C1336,Htg_StPt_Sch_EZ!$B$4:$B$27,0),MATCH(Schedules_8760!$F1336,Htg_StPt_Sch_EZ!$C$3:$I$3,0)),"F","C")</f>
        <v>20.555555555555554</v>
      </c>
      <c r="I1336" s="34">
        <f>CONVERT(INDEX(Htg_StPt_Sch_EZ!$C$31:$I$54,MATCH(Schedules_8760!$C1336,Htg_StPt_Sch_EZ!$B$31:$B$54,0),MATCH(Schedules_8760!$F1336,Htg_StPt_Sch_EZ!$C$30:$I$30,0)),"F","C")</f>
        <v>21.111111111111111</v>
      </c>
      <c r="J1336" s="34">
        <f>CONVERT(INDEX(Clg_StPt_Sch_EZ!$C$4:$I$27,MATCH(Schedules_8760!$C1336,Clg_StPt_Sch_EZ!$B$4:$B$27,0),MATCH(Schedules_8760!$F1336,Clg_StPt_Sch_EZ!$C$3:$I$3,0)),"F","C")</f>
        <v>25.555555555555554</v>
      </c>
      <c r="K1336" s="34">
        <f>CONVERT(INDEX(Clg_StPt_Sch_EZ!$C$31:$I$54,MATCH(Schedules_8760!$C1336,Clg_StPt_Sch_EZ!$B$31:$B$54,0),MATCH(Schedules_8760!$F1336,Clg_StPt_Sch_EZ!$C$30:$I$30,0)),"F","C")</f>
        <v>25</v>
      </c>
      <c r="L1336" s="34">
        <f>CONVERT(INDEX(DHW_StPt_Sch_EZ!$C$4:$I$27,MATCH(Schedules_8760!$C1336,DHW_StPt_Sch_EZ!$B$4:$B$27,0),MATCH(Schedules_8760!$F1336,DHW_StPt_Sch_EZ!$C$3:$I$3,0)),"F","C")</f>
        <v>53.333333333333329</v>
      </c>
      <c r="M1336" s="34">
        <f>CONVERT(INDEX(DHW_StPt_Sch_EZ!$C$31:$I$54,MATCH(Schedules_8760!$C1336,DHW_StPt_Sch_EZ!$B$31:$B$54,0),MATCH(Schedules_8760!$F1336,DHW_StPt_Sch_EZ!$C$30:$I$30,0)),"F","C")</f>
        <v>53.333333333333329</v>
      </c>
      <c r="N1336" s="12"/>
      <c r="O1336" s="12"/>
      <c r="P1336" s="12"/>
    </row>
    <row r="1337" spans="1:16" x14ac:dyDescent="0.25">
      <c r="A1337" s="35">
        <v>1336</v>
      </c>
      <c r="B1337" s="89">
        <v>56.625</v>
      </c>
      <c r="C1337" s="35">
        <f t="shared" si="100"/>
        <v>16</v>
      </c>
      <c r="D1337" s="35">
        <f t="shared" si="103"/>
        <v>56</v>
      </c>
      <c r="E1337" s="35">
        <f t="shared" si="104"/>
        <v>7</v>
      </c>
      <c r="F1337" s="35" t="str">
        <f t="shared" si="101"/>
        <v>Saturday</v>
      </c>
      <c r="G1337" s="35">
        <f t="shared" si="102"/>
        <v>2</v>
      </c>
      <c r="H1337" s="34">
        <f>CONVERT(INDEX(Htg_StPt_Sch_EZ!$C$4:$I$27,MATCH(Schedules_8760!$C1337,Htg_StPt_Sch_EZ!$B$4:$B$27,0),MATCH(Schedules_8760!$F1337,Htg_StPt_Sch_EZ!$C$3:$I$3,0)),"F","C")</f>
        <v>20.555555555555554</v>
      </c>
      <c r="I1337" s="34">
        <f>CONVERT(INDEX(Htg_StPt_Sch_EZ!$C$31:$I$54,MATCH(Schedules_8760!$C1337,Htg_StPt_Sch_EZ!$B$31:$B$54,0),MATCH(Schedules_8760!$F1337,Htg_StPt_Sch_EZ!$C$30:$I$30,0)),"F","C")</f>
        <v>21.111111111111111</v>
      </c>
      <c r="J1337" s="34">
        <f>CONVERT(INDEX(Clg_StPt_Sch_EZ!$C$4:$I$27,MATCH(Schedules_8760!$C1337,Clg_StPt_Sch_EZ!$B$4:$B$27,0),MATCH(Schedules_8760!$F1337,Clg_StPt_Sch_EZ!$C$3:$I$3,0)),"F","C")</f>
        <v>25.555555555555554</v>
      </c>
      <c r="K1337" s="34">
        <f>CONVERT(INDEX(Clg_StPt_Sch_EZ!$C$31:$I$54,MATCH(Schedules_8760!$C1337,Clg_StPt_Sch_EZ!$B$31:$B$54,0),MATCH(Schedules_8760!$F1337,Clg_StPt_Sch_EZ!$C$30:$I$30,0)),"F","C")</f>
        <v>25</v>
      </c>
      <c r="L1337" s="34">
        <f>CONVERT(INDEX(DHW_StPt_Sch_EZ!$C$4:$I$27,MATCH(Schedules_8760!$C1337,DHW_StPt_Sch_EZ!$B$4:$B$27,0),MATCH(Schedules_8760!$F1337,DHW_StPt_Sch_EZ!$C$3:$I$3,0)),"F","C")</f>
        <v>53.333333333333329</v>
      </c>
      <c r="M1337" s="34">
        <f>CONVERT(INDEX(DHW_StPt_Sch_EZ!$C$31:$I$54,MATCH(Schedules_8760!$C1337,DHW_StPt_Sch_EZ!$B$31:$B$54,0),MATCH(Schedules_8760!$F1337,DHW_StPt_Sch_EZ!$C$30:$I$30,0)),"F","C")</f>
        <v>53.333333333333329</v>
      </c>
      <c r="N1337" s="12"/>
      <c r="O1337" s="12"/>
      <c r="P1337" s="12"/>
    </row>
    <row r="1338" spans="1:16" x14ac:dyDescent="0.25">
      <c r="A1338" s="35">
        <v>1337</v>
      </c>
      <c r="B1338" s="89">
        <v>56.666666666666657</v>
      </c>
      <c r="C1338" s="35">
        <f t="shared" si="100"/>
        <v>17</v>
      </c>
      <c r="D1338" s="35">
        <f t="shared" si="103"/>
        <v>56</v>
      </c>
      <c r="E1338" s="35">
        <f t="shared" si="104"/>
        <v>7</v>
      </c>
      <c r="F1338" s="35" t="str">
        <f t="shared" si="101"/>
        <v>Saturday</v>
      </c>
      <c r="G1338" s="35">
        <f t="shared" si="102"/>
        <v>2</v>
      </c>
      <c r="H1338" s="34">
        <f>CONVERT(INDEX(Htg_StPt_Sch_EZ!$C$4:$I$27,MATCH(Schedules_8760!$C1338,Htg_StPt_Sch_EZ!$B$4:$B$27,0),MATCH(Schedules_8760!$F1338,Htg_StPt_Sch_EZ!$C$3:$I$3,0)),"F","C")</f>
        <v>20.555555555555554</v>
      </c>
      <c r="I1338" s="34">
        <f>CONVERT(INDEX(Htg_StPt_Sch_EZ!$C$31:$I$54,MATCH(Schedules_8760!$C1338,Htg_StPt_Sch_EZ!$B$31:$B$54,0),MATCH(Schedules_8760!$F1338,Htg_StPt_Sch_EZ!$C$30:$I$30,0)),"F","C")</f>
        <v>17.777777777777779</v>
      </c>
      <c r="J1338" s="34">
        <f>CONVERT(INDEX(Clg_StPt_Sch_EZ!$C$4:$I$27,MATCH(Schedules_8760!$C1338,Clg_StPt_Sch_EZ!$B$4:$B$27,0),MATCH(Schedules_8760!$F1338,Clg_StPt_Sch_EZ!$C$3:$I$3,0)),"F","C")</f>
        <v>25.555555555555554</v>
      </c>
      <c r="K1338" s="34">
        <f>CONVERT(INDEX(Clg_StPt_Sch_EZ!$C$31:$I$54,MATCH(Schedules_8760!$C1338,Clg_StPt_Sch_EZ!$B$31:$B$54,0),MATCH(Schedules_8760!$F1338,Clg_StPt_Sch_EZ!$C$30:$I$30,0)),"F","C")</f>
        <v>25</v>
      </c>
      <c r="L1338" s="34">
        <f>CONVERT(INDEX(DHW_StPt_Sch_EZ!$C$4:$I$27,MATCH(Schedules_8760!$C1338,DHW_StPt_Sch_EZ!$B$4:$B$27,0),MATCH(Schedules_8760!$F1338,DHW_StPt_Sch_EZ!$C$3:$I$3,0)),"F","C")</f>
        <v>53.333333333333329</v>
      </c>
      <c r="M1338" s="34">
        <f>CONVERT(INDEX(DHW_StPt_Sch_EZ!$C$31:$I$54,MATCH(Schedules_8760!$C1338,DHW_StPt_Sch_EZ!$B$31:$B$54,0),MATCH(Schedules_8760!$F1338,DHW_StPt_Sch_EZ!$C$30:$I$30,0)),"F","C")</f>
        <v>53.333333333333329</v>
      </c>
      <c r="N1338" s="12"/>
      <c r="O1338" s="12"/>
      <c r="P1338" s="12"/>
    </row>
    <row r="1339" spans="1:16" x14ac:dyDescent="0.25">
      <c r="A1339" s="35">
        <v>1338</v>
      </c>
      <c r="B1339" s="89">
        <v>56.708333333333343</v>
      </c>
      <c r="C1339" s="35">
        <f t="shared" si="100"/>
        <v>18</v>
      </c>
      <c r="D1339" s="35">
        <f t="shared" si="103"/>
        <v>56</v>
      </c>
      <c r="E1339" s="35">
        <f t="shared" si="104"/>
        <v>7</v>
      </c>
      <c r="F1339" s="35" t="str">
        <f t="shared" si="101"/>
        <v>Saturday</v>
      </c>
      <c r="G1339" s="35">
        <f t="shared" si="102"/>
        <v>2</v>
      </c>
      <c r="H1339" s="34">
        <f>CONVERT(INDEX(Htg_StPt_Sch_EZ!$C$4:$I$27,MATCH(Schedules_8760!$C1339,Htg_StPt_Sch_EZ!$B$4:$B$27,0),MATCH(Schedules_8760!$F1339,Htg_StPt_Sch_EZ!$C$3:$I$3,0)),"F","C")</f>
        <v>20.555555555555554</v>
      </c>
      <c r="I1339" s="34">
        <f>CONVERT(INDEX(Htg_StPt_Sch_EZ!$C$31:$I$54,MATCH(Schedules_8760!$C1339,Htg_StPt_Sch_EZ!$B$31:$B$54,0),MATCH(Schedules_8760!$F1339,Htg_StPt_Sch_EZ!$C$30:$I$30,0)),"F","C")</f>
        <v>17.777777777777779</v>
      </c>
      <c r="J1339" s="34">
        <f>CONVERT(INDEX(Clg_StPt_Sch_EZ!$C$4:$I$27,MATCH(Schedules_8760!$C1339,Clg_StPt_Sch_EZ!$B$4:$B$27,0),MATCH(Schedules_8760!$F1339,Clg_StPt_Sch_EZ!$C$3:$I$3,0)),"F","C")</f>
        <v>25.555555555555554</v>
      </c>
      <c r="K1339" s="34">
        <f>CONVERT(INDEX(Clg_StPt_Sch_EZ!$C$31:$I$54,MATCH(Schedules_8760!$C1339,Clg_StPt_Sch_EZ!$B$31:$B$54,0),MATCH(Schedules_8760!$F1339,Clg_StPt_Sch_EZ!$C$30:$I$30,0)),"F","C")</f>
        <v>28.333333333333332</v>
      </c>
      <c r="L1339" s="34">
        <f>CONVERT(INDEX(DHW_StPt_Sch_EZ!$C$4:$I$27,MATCH(Schedules_8760!$C1339,DHW_StPt_Sch_EZ!$B$4:$B$27,0),MATCH(Schedules_8760!$F1339,DHW_StPt_Sch_EZ!$C$3:$I$3,0)),"F","C")</f>
        <v>53.333333333333329</v>
      </c>
      <c r="M1339" s="34">
        <f>CONVERT(INDEX(DHW_StPt_Sch_EZ!$C$31:$I$54,MATCH(Schedules_8760!$C1339,DHW_StPt_Sch_EZ!$B$31:$B$54,0),MATCH(Schedules_8760!$F1339,DHW_StPt_Sch_EZ!$C$30:$I$30,0)),"F","C")</f>
        <v>53.333333333333329</v>
      </c>
      <c r="N1339" s="12"/>
      <c r="O1339" s="12"/>
      <c r="P1339" s="12"/>
    </row>
    <row r="1340" spans="1:16" x14ac:dyDescent="0.25">
      <c r="A1340" s="35">
        <v>1339</v>
      </c>
      <c r="B1340" s="89">
        <v>56.75</v>
      </c>
      <c r="C1340" s="35">
        <f t="shared" si="100"/>
        <v>19</v>
      </c>
      <c r="D1340" s="35">
        <f t="shared" si="103"/>
        <v>56</v>
      </c>
      <c r="E1340" s="35">
        <f t="shared" si="104"/>
        <v>7</v>
      </c>
      <c r="F1340" s="35" t="str">
        <f t="shared" si="101"/>
        <v>Saturday</v>
      </c>
      <c r="G1340" s="35">
        <f t="shared" si="102"/>
        <v>2</v>
      </c>
      <c r="H1340" s="34">
        <f>CONVERT(INDEX(Htg_StPt_Sch_EZ!$C$4:$I$27,MATCH(Schedules_8760!$C1340,Htg_StPt_Sch_EZ!$B$4:$B$27,0),MATCH(Schedules_8760!$F1340,Htg_StPt_Sch_EZ!$C$3:$I$3,0)),"F","C")</f>
        <v>20.555555555555554</v>
      </c>
      <c r="I1340" s="34">
        <f>CONVERT(INDEX(Htg_StPt_Sch_EZ!$C$31:$I$54,MATCH(Schedules_8760!$C1340,Htg_StPt_Sch_EZ!$B$31:$B$54,0),MATCH(Schedules_8760!$F1340,Htg_StPt_Sch_EZ!$C$30:$I$30,0)),"F","C")</f>
        <v>18.333333333333332</v>
      </c>
      <c r="J1340" s="34">
        <f>CONVERT(INDEX(Clg_StPt_Sch_EZ!$C$4:$I$27,MATCH(Schedules_8760!$C1340,Clg_StPt_Sch_EZ!$B$4:$B$27,0),MATCH(Schedules_8760!$F1340,Clg_StPt_Sch_EZ!$C$3:$I$3,0)),"F","C")</f>
        <v>25.555555555555554</v>
      </c>
      <c r="K1340" s="34">
        <f>CONVERT(INDEX(Clg_StPt_Sch_EZ!$C$31:$I$54,MATCH(Schedules_8760!$C1340,Clg_StPt_Sch_EZ!$B$31:$B$54,0),MATCH(Schedules_8760!$F1340,Clg_StPt_Sch_EZ!$C$30:$I$30,0)),"F","C")</f>
        <v>28.333333333333332</v>
      </c>
      <c r="L1340" s="34">
        <f>CONVERT(INDEX(DHW_StPt_Sch_EZ!$C$4:$I$27,MATCH(Schedules_8760!$C1340,DHW_StPt_Sch_EZ!$B$4:$B$27,0),MATCH(Schedules_8760!$F1340,DHW_StPt_Sch_EZ!$C$3:$I$3,0)),"F","C")</f>
        <v>53.333333333333329</v>
      </c>
      <c r="M1340" s="34">
        <f>CONVERT(INDEX(DHW_StPt_Sch_EZ!$C$31:$I$54,MATCH(Schedules_8760!$C1340,DHW_StPt_Sch_EZ!$B$31:$B$54,0),MATCH(Schedules_8760!$F1340,DHW_StPt_Sch_EZ!$C$30:$I$30,0)),"F","C")</f>
        <v>53.333333333333329</v>
      </c>
      <c r="N1340" s="12"/>
      <c r="O1340" s="12"/>
      <c r="P1340" s="12"/>
    </row>
    <row r="1341" spans="1:16" x14ac:dyDescent="0.25">
      <c r="A1341" s="35">
        <v>1340</v>
      </c>
      <c r="B1341" s="89">
        <v>56.791666666666657</v>
      </c>
      <c r="C1341" s="35">
        <f t="shared" si="100"/>
        <v>20</v>
      </c>
      <c r="D1341" s="35">
        <f t="shared" si="103"/>
        <v>56</v>
      </c>
      <c r="E1341" s="35">
        <f t="shared" si="104"/>
        <v>7</v>
      </c>
      <c r="F1341" s="35" t="str">
        <f t="shared" si="101"/>
        <v>Saturday</v>
      </c>
      <c r="G1341" s="35">
        <f t="shared" si="102"/>
        <v>2</v>
      </c>
      <c r="H1341" s="34">
        <f>CONVERT(INDEX(Htg_StPt_Sch_EZ!$C$4:$I$27,MATCH(Schedules_8760!$C1341,Htg_StPt_Sch_EZ!$B$4:$B$27,0),MATCH(Schedules_8760!$F1341,Htg_StPt_Sch_EZ!$C$3:$I$3,0)),"F","C")</f>
        <v>20.555555555555554</v>
      </c>
      <c r="I1341" s="34">
        <f>CONVERT(INDEX(Htg_StPt_Sch_EZ!$C$31:$I$54,MATCH(Schedules_8760!$C1341,Htg_StPt_Sch_EZ!$B$31:$B$54,0),MATCH(Schedules_8760!$F1341,Htg_StPt_Sch_EZ!$C$30:$I$30,0)),"F","C")</f>
        <v>18.888888888888889</v>
      </c>
      <c r="J1341" s="34">
        <f>CONVERT(INDEX(Clg_StPt_Sch_EZ!$C$4:$I$27,MATCH(Schedules_8760!$C1341,Clg_StPt_Sch_EZ!$B$4:$B$27,0),MATCH(Schedules_8760!$F1341,Clg_StPt_Sch_EZ!$C$3:$I$3,0)),"F","C")</f>
        <v>25.555555555555554</v>
      </c>
      <c r="K1341" s="34">
        <f>CONVERT(INDEX(Clg_StPt_Sch_EZ!$C$31:$I$54,MATCH(Schedules_8760!$C1341,Clg_StPt_Sch_EZ!$B$31:$B$54,0),MATCH(Schedules_8760!$F1341,Clg_StPt_Sch_EZ!$C$30:$I$30,0)),"F","C")</f>
        <v>28.333333333333332</v>
      </c>
      <c r="L1341" s="34">
        <f>CONVERT(INDEX(DHW_StPt_Sch_EZ!$C$4:$I$27,MATCH(Schedules_8760!$C1341,DHW_StPt_Sch_EZ!$B$4:$B$27,0),MATCH(Schedules_8760!$F1341,DHW_StPt_Sch_EZ!$C$3:$I$3,0)),"F","C")</f>
        <v>53.333333333333329</v>
      </c>
      <c r="M1341" s="34">
        <f>CONVERT(INDEX(DHW_StPt_Sch_EZ!$C$31:$I$54,MATCH(Schedules_8760!$C1341,DHW_StPt_Sch_EZ!$B$31:$B$54,0),MATCH(Schedules_8760!$F1341,DHW_StPt_Sch_EZ!$C$30:$I$30,0)),"F","C")</f>
        <v>53.333333333333329</v>
      </c>
      <c r="N1341" s="12"/>
      <c r="O1341" s="12"/>
      <c r="P1341" s="12"/>
    </row>
    <row r="1342" spans="1:16" x14ac:dyDescent="0.25">
      <c r="A1342" s="35">
        <v>1341</v>
      </c>
      <c r="B1342" s="89">
        <v>56.833333333333343</v>
      </c>
      <c r="C1342" s="35">
        <f t="shared" si="100"/>
        <v>21</v>
      </c>
      <c r="D1342" s="35">
        <f t="shared" si="103"/>
        <v>56</v>
      </c>
      <c r="E1342" s="35">
        <f t="shared" si="104"/>
        <v>7</v>
      </c>
      <c r="F1342" s="35" t="str">
        <f t="shared" si="101"/>
        <v>Saturday</v>
      </c>
      <c r="G1342" s="35">
        <f t="shared" si="102"/>
        <v>2</v>
      </c>
      <c r="H1342" s="34">
        <f>CONVERT(INDEX(Htg_StPt_Sch_EZ!$C$4:$I$27,MATCH(Schedules_8760!$C1342,Htg_StPt_Sch_EZ!$B$4:$B$27,0),MATCH(Schedules_8760!$F1342,Htg_StPt_Sch_EZ!$C$3:$I$3,0)),"F","C")</f>
        <v>20.555555555555554</v>
      </c>
      <c r="I1342" s="34">
        <f>CONVERT(INDEX(Htg_StPt_Sch_EZ!$C$31:$I$54,MATCH(Schedules_8760!$C1342,Htg_StPt_Sch_EZ!$B$31:$B$54,0),MATCH(Schedules_8760!$F1342,Htg_StPt_Sch_EZ!$C$30:$I$30,0)),"F","C")</f>
        <v>19.444444444444443</v>
      </c>
      <c r="J1342" s="34">
        <f>CONVERT(INDEX(Clg_StPt_Sch_EZ!$C$4:$I$27,MATCH(Schedules_8760!$C1342,Clg_StPt_Sch_EZ!$B$4:$B$27,0),MATCH(Schedules_8760!$F1342,Clg_StPt_Sch_EZ!$C$3:$I$3,0)),"F","C")</f>
        <v>25.555555555555554</v>
      </c>
      <c r="K1342" s="34">
        <f>CONVERT(INDEX(Clg_StPt_Sch_EZ!$C$31:$I$54,MATCH(Schedules_8760!$C1342,Clg_StPt_Sch_EZ!$B$31:$B$54,0),MATCH(Schedules_8760!$F1342,Clg_StPt_Sch_EZ!$C$30:$I$30,0)),"F","C")</f>
        <v>28.333333333333332</v>
      </c>
      <c r="L1342" s="34">
        <f>CONVERT(INDEX(DHW_StPt_Sch_EZ!$C$4:$I$27,MATCH(Schedules_8760!$C1342,DHW_StPt_Sch_EZ!$B$4:$B$27,0),MATCH(Schedules_8760!$F1342,DHW_StPt_Sch_EZ!$C$3:$I$3,0)),"F","C")</f>
        <v>53.333333333333329</v>
      </c>
      <c r="M1342" s="34">
        <f>CONVERT(INDEX(DHW_StPt_Sch_EZ!$C$31:$I$54,MATCH(Schedules_8760!$C1342,DHW_StPt_Sch_EZ!$B$31:$B$54,0),MATCH(Schedules_8760!$F1342,DHW_StPt_Sch_EZ!$C$30:$I$30,0)),"F","C")</f>
        <v>53.333333333333329</v>
      </c>
      <c r="N1342" s="12"/>
      <c r="O1342" s="12"/>
      <c r="P1342" s="12"/>
    </row>
    <row r="1343" spans="1:16" x14ac:dyDescent="0.25">
      <c r="A1343" s="35">
        <v>1342</v>
      </c>
      <c r="B1343" s="89">
        <v>56.875</v>
      </c>
      <c r="C1343" s="35">
        <f t="shared" si="100"/>
        <v>22</v>
      </c>
      <c r="D1343" s="35">
        <f t="shared" si="103"/>
        <v>56</v>
      </c>
      <c r="E1343" s="35">
        <f t="shared" si="104"/>
        <v>7</v>
      </c>
      <c r="F1343" s="35" t="str">
        <f t="shared" si="101"/>
        <v>Saturday</v>
      </c>
      <c r="G1343" s="35">
        <f t="shared" si="102"/>
        <v>2</v>
      </c>
      <c r="H1343" s="34">
        <f>CONVERT(INDEX(Htg_StPt_Sch_EZ!$C$4:$I$27,MATCH(Schedules_8760!$C1343,Htg_StPt_Sch_EZ!$B$4:$B$27,0),MATCH(Schedules_8760!$F1343,Htg_StPt_Sch_EZ!$C$3:$I$3,0)),"F","C")</f>
        <v>20.555555555555554</v>
      </c>
      <c r="I1343" s="34">
        <f>CONVERT(INDEX(Htg_StPt_Sch_EZ!$C$31:$I$54,MATCH(Schedules_8760!$C1343,Htg_StPt_Sch_EZ!$B$31:$B$54,0),MATCH(Schedules_8760!$F1343,Htg_StPt_Sch_EZ!$C$30:$I$30,0)),"F","C")</f>
        <v>19.444444444444443</v>
      </c>
      <c r="J1343" s="34">
        <f>CONVERT(INDEX(Clg_StPt_Sch_EZ!$C$4:$I$27,MATCH(Schedules_8760!$C1343,Clg_StPt_Sch_EZ!$B$4:$B$27,0),MATCH(Schedules_8760!$F1343,Clg_StPt_Sch_EZ!$C$3:$I$3,0)),"F","C")</f>
        <v>25.555555555555554</v>
      </c>
      <c r="K1343" s="34">
        <f>CONVERT(INDEX(Clg_StPt_Sch_EZ!$C$31:$I$54,MATCH(Schedules_8760!$C1343,Clg_StPt_Sch_EZ!$B$31:$B$54,0),MATCH(Schedules_8760!$F1343,Clg_StPt_Sch_EZ!$C$30:$I$30,0)),"F","C")</f>
        <v>28.333333333333332</v>
      </c>
      <c r="L1343" s="34">
        <f>CONVERT(INDEX(DHW_StPt_Sch_EZ!$C$4:$I$27,MATCH(Schedules_8760!$C1343,DHW_StPt_Sch_EZ!$B$4:$B$27,0),MATCH(Schedules_8760!$F1343,DHW_StPt_Sch_EZ!$C$3:$I$3,0)),"F","C")</f>
        <v>53.333333333333329</v>
      </c>
      <c r="M1343" s="34">
        <f>CONVERT(INDEX(DHW_StPt_Sch_EZ!$C$31:$I$54,MATCH(Schedules_8760!$C1343,DHW_StPt_Sch_EZ!$B$31:$B$54,0),MATCH(Schedules_8760!$F1343,DHW_StPt_Sch_EZ!$C$30:$I$30,0)),"F","C")</f>
        <v>53.333333333333329</v>
      </c>
      <c r="N1343" s="12"/>
      <c r="O1343" s="12"/>
      <c r="P1343" s="12"/>
    </row>
    <row r="1344" spans="1:16" x14ac:dyDescent="0.25">
      <c r="A1344" s="35">
        <v>1343</v>
      </c>
      <c r="B1344" s="89">
        <v>56.916666666666657</v>
      </c>
      <c r="C1344" s="35">
        <f t="shared" si="100"/>
        <v>23</v>
      </c>
      <c r="D1344" s="35">
        <f t="shared" si="103"/>
        <v>56</v>
      </c>
      <c r="E1344" s="35">
        <f t="shared" si="104"/>
        <v>7</v>
      </c>
      <c r="F1344" s="35" t="str">
        <f t="shared" si="101"/>
        <v>Saturday</v>
      </c>
      <c r="G1344" s="35">
        <f t="shared" si="102"/>
        <v>2</v>
      </c>
      <c r="H1344" s="34">
        <f>CONVERT(INDEX(Htg_StPt_Sch_EZ!$C$4:$I$27,MATCH(Schedules_8760!$C1344,Htg_StPt_Sch_EZ!$B$4:$B$27,0),MATCH(Schedules_8760!$F1344,Htg_StPt_Sch_EZ!$C$3:$I$3,0)),"F","C")</f>
        <v>20.555555555555554</v>
      </c>
      <c r="I1344" s="34">
        <f>CONVERT(INDEX(Htg_StPt_Sch_EZ!$C$31:$I$54,MATCH(Schedules_8760!$C1344,Htg_StPt_Sch_EZ!$B$31:$B$54,0),MATCH(Schedules_8760!$F1344,Htg_StPt_Sch_EZ!$C$30:$I$30,0)),"F","C")</f>
        <v>19.444444444444443</v>
      </c>
      <c r="J1344" s="34">
        <f>CONVERT(INDEX(Clg_StPt_Sch_EZ!$C$4:$I$27,MATCH(Schedules_8760!$C1344,Clg_StPt_Sch_EZ!$B$4:$B$27,0),MATCH(Schedules_8760!$F1344,Clg_StPt_Sch_EZ!$C$3:$I$3,0)),"F","C")</f>
        <v>25.555555555555554</v>
      </c>
      <c r="K1344" s="34">
        <f>CONVERT(INDEX(Clg_StPt_Sch_EZ!$C$31:$I$54,MATCH(Schedules_8760!$C1344,Clg_StPt_Sch_EZ!$B$31:$B$54,0),MATCH(Schedules_8760!$F1344,Clg_StPt_Sch_EZ!$C$30:$I$30,0)),"F","C")</f>
        <v>28.333333333333332</v>
      </c>
      <c r="L1344" s="34">
        <f>CONVERT(INDEX(DHW_StPt_Sch_EZ!$C$4:$I$27,MATCH(Schedules_8760!$C1344,DHW_StPt_Sch_EZ!$B$4:$B$27,0),MATCH(Schedules_8760!$F1344,DHW_StPt_Sch_EZ!$C$3:$I$3,0)),"F","C")</f>
        <v>53.333333333333329</v>
      </c>
      <c r="M1344" s="34">
        <f>CONVERT(INDEX(DHW_StPt_Sch_EZ!$C$31:$I$54,MATCH(Schedules_8760!$C1344,DHW_StPt_Sch_EZ!$B$31:$B$54,0),MATCH(Schedules_8760!$F1344,DHW_StPt_Sch_EZ!$C$30:$I$30,0)),"F","C")</f>
        <v>53.333333333333329</v>
      </c>
      <c r="N1344" s="12"/>
      <c r="O1344" s="12"/>
      <c r="P1344" s="12"/>
    </row>
    <row r="1345" spans="1:16" x14ac:dyDescent="0.25">
      <c r="A1345" s="35">
        <v>1344</v>
      </c>
      <c r="B1345" s="89">
        <v>56.958333333333343</v>
      </c>
      <c r="C1345" s="35">
        <f t="shared" si="100"/>
        <v>24</v>
      </c>
      <c r="D1345" s="35">
        <f t="shared" si="103"/>
        <v>56</v>
      </c>
      <c r="E1345" s="35">
        <f t="shared" si="104"/>
        <v>7</v>
      </c>
      <c r="F1345" s="35" t="str">
        <f t="shared" si="101"/>
        <v>Saturday</v>
      </c>
      <c r="G1345" s="35">
        <f t="shared" si="102"/>
        <v>2</v>
      </c>
      <c r="H1345" s="34">
        <f>CONVERT(INDEX(Htg_StPt_Sch_EZ!$C$4:$I$27,MATCH(Schedules_8760!$C1345,Htg_StPt_Sch_EZ!$B$4:$B$27,0),MATCH(Schedules_8760!$F1345,Htg_StPt_Sch_EZ!$C$3:$I$3,0)),"F","C")</f>
        <v>20.555555555555554</v>
      </c>
      <c r="I1345" s="34">
        <f>CONVERT(INDEX(Htg_StPt_Sch_EZ!$C$31:$I$54,MATCH(Schedules_8760!$C1345,Htg_StPt_Sch_EZ!$B$31:$B$54,0),MATCH(Schedules_8760!$F1345,Htg_StPt_Sch_EZ!$C$30:$I$30,0)),"F","C")</f>
        <v>19.444444444444443</v>
      </c>
      <c r="J1345" s="34">
        <f>CONVERT(INDEX(Clg_StPt_Sch_EZ!$C$4:$I$27,MATCH(Schedules_8760!$C1345,Clg_StPt_Sch_EZ!$B$4:$B$27,0),MATCH(Schedules_8760!$F1345,Clg_StPt_Sch_EZ!$C$3:$I$3,0)),"F","C")</f>
        <v>25.555555555555554</v>
      </c>
      <c r="K1345" s="34">
        <f>CONVERT(INDEX(Clg_StPt_Sch_EZ!$C$31:$I$54,MATCH(Schedules_8760!$C1345,Clg_StPt_Sch_EZ!$B$31:$B$54,0),MATCH(Schedules_8760!$F1345,Clg_StPt_Sch_EZ!$C$30:$I$30,0)),"F","C")</f>
        <v>28.333333333333332</v>
      </c>
      <c r="L1345" s="34">
        <f>CONVERT(INDEX(DHW_StPt_Sch_EZ!$C$4:$I$27,MATCH(Schedules_8760!$C1345,DHW_StPt_Sch_EZ!$B$4:$B$27,0),MATCH(Schedules_8760!$F1345,DHW_StPt_Sch_EZ!$C$3:$I$3,0)),"F","C")</f>
        <v>53.333333333333329</v>
      </c>
      <c r="M1345" s="34">
        <f>CONVERT(INDEX(DHW_StPt_Sch_EZ!$C$31:$I$54,MATCH(Schedules_8760!$C1345,DHW_StPt_Sch_EZ!$B$31:$B$54,0),MATCH(Schedules_8760!$F1345,DHW_StPt_Sch_EZ!$C$30:$I$30,0)),"F","C")</f>
        <v>53.333333333333329</v>
      </c>
      <c r="N1345" s="12"/>
      <c r="O1345" s="12"/>
      <c r="P1345" s="12"/>
    </row>
    <row r="1346" spans="1:16" x14ac:dyDescent="0.25">
      <c r="A1346" s="35">
        <v>1345</v>
      </c>
      <c r="B1346" s="89">
        <v>57</v>
      </c>
      <c r="C1346" s="35">
        <f t="shared" ref="C1346:C1409" si="105">HOUR(B1346)+1</f>
        <v>1</v>
      </c>
      <c r="D1346" s="35">
        <f t="shared" si="103"/>
        <v>57</v>
      </c>
      <c r="E1346" s="35">
        <f t="shared" si="104"/>
        <v>1</v>
      </c>
      <c r="F1346" s="35" t="str">
        <f t="shared" ref="F1346:F1409" si="106">IF(E1346=1,"Sunday",IF(E1346=2,"Monday",IF(E1346=3,"Tuesday",IF(E1346=4,"Wednesday",IF(E1346=5,"Thursday",IF(E1346=6,"Friday","Saturday"))))))</f>
        <v>Sunday</v>
      </c>
      <c r="G1346" s="35">
        <f t="shared" ref="G1346:G1409" si="107">MONTH(B1346)</f>
        <v>2</v>
      </c>
      <c r="H1346" s="34">
        <f>CONVERT(INDEX(Htg_StPt_Sch_EZ!$C$4:$I$27,MATCH(Schedules_8760!$C1346,Htg_StPt_Sch_EZ!$B$4:$B$27,0),MATCH(Schedules_8760!$F1346,Htg_StPt_Sch_EZ!$C$3:$I$3,0)),"F","C")</f>
        <v>20.555555555555554</v>
      </c>
      <c r="I1346" s="34">
        <f>CONVERT(INDEX(Htg_StPt_Sch_EZ!$C$31:$I$54,MATCH(Schedules_8760!$C1346,Htg_StPt_Sch_EZ!$B$31:$B$54,0),MATCH(Schedules_8760!$F1346,Htg_StPt_Sch_EZ!$C$30:$I$30,0)),"F","C")</f>
        <v>19.444444444444443</v>
      </c>
      <c r="J1346" s="34">
        <f>CONVERT(INDEX(Clg_StPt_Sch_EZ!$C$4:$I$27,MATCH(Schedules_8760!$C1346,Clg_StPt_Sch_EZ!$B$4:$B$27,0),MATCH(Schedules_8760!$F1346,Clg_StPt_Sch_EZ!$C$3:$I$3,0)),"F","C")</f>
        <v>25.555555555555554</v>
      </c>
      <c r="K1346" s="34">
        <f>CONVERT(INDEX(Clg_StPt_Sch_EZ!$C$31:$I$54,MATCH(Schedules_8760!$C1346,Clg_StPt_Sch_EZ!$B$31:$B$54,0),MATCH(Schedules_8760!$F1346,Clg_StPt_Sch_EZ!$C$30:$I$30,0)),"F","C")</f>
        <v>28.333333333333332</v>
      </c>
      <c r="L1346" s="34">
        <f>CONVERT(INDEX(DHW_StPt_Sch_EZ!$C$4:$I$27,MATCH(Schedules_8760!$C1346,DHW_StPt_Sch_EZ!$B$4:$B$27,0),MATCH(Schedules_8760!$F1346,DHW_StPt_Sch_EZ!$C$3:$I$3,0)),"F","C")</f>
        <v>53.333333333333329</v>
      </c>
      <c r="M1346" s="34">
        <f>CONVERT(INDEX(DHW_StPt_Sch_EZ!$C$31:$I$54,MATCH(Schedules_8760!$C1346,DHW_StPt_Sch_EZ!$B$31:$B$54,0),MATCH(Schedules_8760!$F1346,DHW_StPt_Sch_EZ!$C$30:$I$30,0)),"F","C")</f>
        <v>53.333333333333329</v>
      </c>
      <c r="N1346" s="12"/>
      <c r="O1346" s="12"/>
      <c r="P1346" s="12"/>
    </row>
    <row r="1347" spans="1:16" x14ac:dyDescent="0.25">
      <c r="A1347" s="35">
        <v>1346</v>
      </c>
      <c r="B1347" s="89">
        <v>57.041666666666657</v>
      </c>
      <c r="C1347" s="35">
        <f t="shared" si="105"/>
        <v>2</v>
      </c>
      <c r="D1347" s="35">
        <f t="shared" ref="D1347:D1410" si="108">IF(C1347=1,D1346+1,D1346)</f>
        <v>57</v>
      </c>
      <c r="E1347" s="35">
        <f t="shared" ref="E1347:E1410" si="109">IF(AND(C1347=1,E1346=7),1,IF(C1347=1,E1346+1,E1346))</f>
        <v>1</v>
      </c>
      <c r="F1347" s="35" t="str">
        <f t="shared" si="106"/>
        <v>Sunday</v>
      </c>
      <c r="G1347" s="35">
        <f t="shared" si="107"/>
        <v>2</v>
      </c>
      <c r="H1347" s="34">
        <f>CONVERT(INDEX(Htg_StPt_Sch_EZ!$C$4:$I$27,MATCH(Schedules_8760!$C1347,Htg_StPt_Sch_EZ!$B$4:$B$27,0),MATCH(Schedules_8760!$F1347,Htg_StPt_Sch_EZ!$C$3:$I$3,0)),"F","C")</f>
        <v>20.555555555555554</v>
      </c>
      <c r="I1347" s="34">
        <f>CONVERT(INDEX(Htg_StPt_Sch_EZ!$C$31:$I$54,MATCH(Schedules_8760!$C1347,Htg_StPt_Sch_EZ!$B$31:$B$54,0),MATCH(Schedules_8760!$F1347,Htg_StPt_Sch_EZ!$C$30:$I$30,0)),"F","C")</f>
        <v>19.444444444444443</v>
      </c>
      <c r="J1347" s="34">
        <f>CONVERT(INDEX(Clg_StPt_Sch_EZ!$C$4:$I$27,MATCH(Schedules_8760!$C1347,Clg_StPt_Sch_EZ!$B$4:$B$27,0),MATCH(Schedules_8760!$F1347,Clg_StPt_Sch_EZ!$C$3:$I$3,0)),"F","C")</f>
        <v>25.555555555555554</v>
      </c>
      <c r="K1347" s="34">
        <f>CONVERT(INDEX(Clg_StPt_Sch_EZ!$C$31:$I$54,MATCH(Schedules_8760!$C1347,Clg_StPt_Sch_EZ!$B$31:$B$54,0),MATCH(Schedules_8760!$F1347,Clg_StPt_Sch_EZ!$C$30:$I$30,0)),"F","C")</f>
        <v>28.333333333333332</v>
      </c>
      <c r="L1347" s="34">
        <f>CONVERT(INDEX(DHW_StPt_Sch_EZ!$C$4:$I$27,MATCH(Schedules_8760!$C1347,DHW_StPt_Sch_EZ!$B$4:$B$27,0),MATCH(Schedules_8760!$F1347,DHW_StPt_Sch_EZ!$C$3:$I$3,0)),"F","C")</f>
        <v>53.333333333333329</v>
      </c>
      <c r="M1347" s="34">
        <f>CONVERT(INDEX(DHW_StPt_Sch_EZ!$C$31:$I$54,MATCH(Schedules_8760!$C1347,DHW_StPt_Sch_EZ!$B$31:$B$54,0),MATCH(Schedules_8760!$F1347,DHW_StPt_Sch_EZ!$C$30:$I$30,0)),"F","C")</f>
        <v>53.333333333333329</v>
      </c>
      <c r="N1347" s="12"/>
      <c r="O1347" s="12"/>
      <c r="P1347" s="12"/>
    </row>
    <row r="1348" spans="1:16" x14ac:dyDescent="0.25">
      <c r="A1348" s="35">
        <v>1347</v>
      </c>
      <c r="B1348" s="89">
        <v>57.083333333333343</v>
      </c>
      <c r="C1348" s="35">
        <f t="shared" si="105"/>
        <v>3</v>
      </c>
      <c r="D1348" s="35">
        <f t="shared" si="108"/>
        <v>57</v>
      </c>
      <c r="E1348" s="35">
        <f t="shared" si="109"/>
        <v>1</v>
      </c>
      <c r="F1348" s="35" t="str">
        <f t="shared" si="106"/>
        <v>Sunday</v>
      </c>
      <c r="G1348" s="35">
        <f t="shared" si="107"/>
        <v>2</v>
      </c>
      <c r="H1348" s="34">
        <f>CONVERT(INDEX(Htg_StPt_Sch_EZ!$C$4:$I$27,MATCH(Schedules_8760!$C1348,Htg_StPt_Sch_EZ!$B$4:$B$27,0),MATCH(Schedules_8760!$F1348,Htg_StPt_Sch_EZ!$C$3:$I$3,0)),"F","C")</f>
        <v>20.555555555555554</v>
      </c>
      <c r="I1348" s="34">
        <f>CONVERT(INDEX(Htg_StPt_Sch_EZ!$C$31:$I$54,MATCH(Schedules_8760!$C1348,Htg_StPt_Sch_EZ!$B$31:$B$54,0),MATCH(Schedules_8760!$F1348,Htg_StPt_Sch_EZ!$C$30:$I$30,0)),"F","C")</f>
        <v>19.444444444444443</v>
      </c>
      <c r="J1348" s="34">
        <f>CONVERT(INDEX(Clg_StPt_Sch_EZ!$C$4:$I$27,MATCH(Schedules_8760!$C1348,Clg_StPt_Sch_EZ!$B$4:$B$27,0),MATCH(Schedules_8760!$F1348,Clg_StPt_Sch_EZ!$C$3:$I$3,0)),"F","C")</f>
        <v>25.555555555555554</v>
      </c>
      <c r="K1348" s="34">
        <f>CONVERT(INDEX(Clg_StPt_Sch_EZ!$C$31:$I$54,MATCH(Schedules_8760!$C1348,Clg_StPt_Sch_EZ!$B$31:$B$54,0),MATCH(Schedules_8760!$F1348,Clg_StPt_Sch_EZ!$C$30:$I$30,0)),"F","C")</f>
        <v>28.333333333333332</v>
      </c>
      <c r="L1348" s="34">
        <f>CONVERT(INDEX(DHW_StPt_Sch_EZ!$C$4:$I$27,MATCH(Schedules_8760!$C1348,DHW_StPt_Sch_EZ!$B$4:$B$27,0),MATCH(Schedules_8760!$F1348,DHW_StPt_Sch_EZ!$C$3:$I$3,0)),"F","C")</f>
        <v>53.333333333333329</v>
      </c>
      <c r="M1348" s="34">
        <f>CONVERT(INDEX(DHW_StPt_Sch_EZ!$C$31:$I$54,MATCH(Schedules_8760!$C1348,DHW_StPt_Sch_EZ!$B$31:$B$54,0),MATCH(Schedules_8760!$F1348,DHW_StPt_Sch_EZ!$C$30:$I$30,0)),"F","C")</f>
        <v>53.333333333333329</v>
      </c>
      <c r="N1348" s="12"/>
      <c r="O1348" s="12"/>
      <c r="P1348" s="12"/>
    </row>
    <row r="1349" spans="1:16" x14ac:dyDescent="0.25">
      <c r="A1349" s="35">
        <v>1348</v>
      </c>
      <c r="B1349" s="89">
        <v>57.125</v>
      </c>
      <c r="C1349" s="35">
        <f t="shared" si="105"/>
        <v>4</v>
      </c>
      <c r="D1349" s="35">
        <f t="shared" si="108"/>
        <v>57</v>
      </c>
      <c r="E1349" s="35">
        <f t="shared" si="109"/>
        <v>1</v>
      </c>
      <c r="F1349" s="35" t="str">
        <f t="shared" si="106"/>
        <v>Sunday</v>
      </c>
      <c r="G1349" s="35">
        <f t="shared" si="107"/>
        <v>2</v>
      </c>
      <c r="H1349" s="34">
        <f>CONVERT(INDEX(Htg_StPt_Sch_EZ!$C$4:$I$27,MATCH(Schedules_8760!$C1349,Htg_StPt_Sch_EZ!$B$4:$B$27,0),MATCH(Schedules_8760!$F1349,Htg_StPt_Sch_EZ!$C$3:$I$3,0)),"F","C")</f>
        <v>20.555555555555554</v>
      </c>
      <c r="I1349" s="34">
        <f>CONVERT(INDEX(Htg_StPt_Sch_EZ!$C$31:$I$54,MATCH(Schedules_8760!$C1349,Htg_StPt_Sch_EZ!$B$31:$B$54,0),MATCH(Schedules_8760!$F1349,Htg_StPt_Sch_EZ!$C$30:$I$30,0)),"F","C")</f>
        <v>19.444444444444443</v>
      </c>
      <c r="J1349" s="34">
        <f>CONVERT(INDEX(Clg_StPt_Sch_EZ!$C$4:$I$27,MATCH(Schedules_8760!$C1349,Clg_StPt_Sch_EZ!$B$4:$B$27,0),MATCH(Schedules_8760!$F1349,Clg_StPt_Sch_EZ!$C$3:$I$3,0)),"F","C")</f>
        <v>25.555555555555554</v>
      </c>
      <c r="K1349" s="34">
        <f>CONVERT(INDEX(Clg_StPt_Sch_EZ!$C$31:$I$54,MATCH(Schedules_8760!$C1349,Clg_StPt_Sch_EZ!$B$31:$B$54,0),MATCH(Schedules_8760!$F1349,Clg_StPt_Sch_EZ!$C$30:$I$30,0)),"F","C")</f>
        <v>28.333333333333332</v>
      </c>
      <c r="L1349" s="34">
        <f>CONVERT(INDEX(DHW_StPt_Sch_EZ!$C$4:$I$27,MATCH(Schedules_8760!$C1349,DHW_StPt_Sch_EZ!$B$4:$B$27,0),MATCH(Schedules_8760!$F1349,DHW_StPt_Sch_EZ!$C$3:$I$3,0)),"F","C")</f>
        <v>53.333333333333329</v>
      </c>
      <c r="M1349" s="34">
        <f>CONVERT(INDEX(DHW_StPt_Sch_EZ!$C$31:$I$54,MATCH(Schedules_8760!$C1349,DHW_StPt_Sch_EZ!$B$31:$B$54,0),MATCH(Schedules_8760!$F1349,DHW_StPt_Sch_EZ!$C$30:$I$30,0)),"F","C")</f>
        <v>53.333333333333329</v>
      </c>
      <c r="N1349" s="12"/>
      <c r="O1349" s="12"/>
      <c r="P1349" s="12"/>
    </row>
    <row r="1350" spans="1:16" x14ac:dyDescent="0.25">
      <c r="A1350" s="35">
        <v>1349</v>
      </c>
      <c r="B1350" s="89">
        <v>57.166666666666657</v>
      </c>
      <c r="C1350" s="35">
        <f t="shared" si="105"/>
        <v>5</v>
      </c>
      <c r="D1350" s="35">
        <f t="shared" si="108"/>
        <v>57</v>
      </c>
      <c r="E1350" s="35">
        <f t="shared" si="109"/>
        <v>1</v>
      </c>
      <c r="F1350" s="35" t="str">
        <f t="shared" si="106"/>
        <v>Sunday</v>
      </c>
      <c r="G1350" s="35">
        <f t="shared" si="107"/>
        <v>2</v>
      </c>
      <c r="H1350" s="34">
        <f>CONVERT(INDEX(Htg_StPt_Sch_EZ!$C$4:$I$27,MATCH(Schedules_8760!$C1350,Htg_StPt_Sch_EZ!$B$4:$B$27,0),MATCH(Schedules_8760!$F1350,Htg_StPt_Sch_EZ!$C$3:$I$3,0)),"F","C")</f>
        <v>20.555555555555554</v>
      </c>
      <c r="I1350" s="34">
        <f>CONVERT(INDEX(Htg_StPt_Sch_EZ!$C$31:$I$54,MATCH(Schedules_8760!$C1350,Htg_StPt_Sch_EZ!$B$31:$B$54,0),MATCH(Schedules_8760!$F1350,Htg_StPt_Sch_EZ!$C$30:$I$30,0)),"F","C")</f>
        <v>19.444444444444443</v>
      </c>
      <c r="J1350" s="34">
        <f>CONVERT(INDEX(Clg_StPt_Sch_EZ!$C$4:$I$27,MATCH(Schedules_8760!$C1350,Clg_StPt_Sch_EZ!$B$4:$B$27,0),MATCH(Schedules_8760!$F1350,Clg_StPt_Sch_EZ!$C$3:$I$3,0)),"F","C")</f>
        <v>25.555555555555554</v>
      </c>
      <c r="K1350" s="34">
        <f>CONVERT(INDEX(Clg_StPt_Sch_EZ!$C$31:$I$54,MATCH(Schedules_8760!$C1350,Clg_StPt_Sch_EZ!$B$31:$B$54,0),MATCH(Schedules_8760!$F1350,Clg_StPt_Sch_EZ!$C$30:$I$30,0)),"F","C")</f>
        <v>28.333333333333332</v>
      </c>
      <c r="L1350" s="34">
        <f>CONVERT(INDEX(DHW_StPt_Sch_EZ!$C$4:$I$27,MATCH(Schedules_8760!$C1350,DHW_StPt_Sch_EZ!$B$4:$B$27,0),MATCH(Schedules_8760!$F1350,DHW_StPt_Sch_EZ!$C$3:$I$3,0)),"F","C")</f>
        <v>53.333333333333329</v>
      </c>
      <c r="M1350" s="34">
        <f>CONVERT(INDEX(DHW_StPt_Sch_EZ!$C$31:$I$54,MATCH(Schedules_8760!$C1350,DHW_StPt_Sch_EZ!$B$31:$B$54,0),MATCH(Schedules_8760!$F1350,DHW_StPt_Sch_EZ!$C$30:$I$30,0)),"F","C")</f>
        <v>53.333333333333329</v>
      </c>
      <c r="N1350" s="12"/>
      <c r="O1350" s="12"/>
      <c r="P1350" s="12"/>
    </row>
    <row r="1351" spans="1:16" x14ac:dyDescent="0.25">
      <c r="A1351" s="35">
        <v>1350</v>
      </c>
      <c r="B1351" s="89">
        <v>57.208333333333343</v>
      </c>
      <c r="C1351" s="35">
        <f t="shared" si="105"/>
        <v>6</v>
      </c>
      <c r="D1351" s="35">
        <f t="shared" si="108"/>
        <v>57</v>
      </c>
      <c r="E1351" s="35">
        <f t="shared" si="109"/>
        <v>1</v>
      </c>
      <c r="F1351" s="35" t="str">
        <f t="shared" si="106"/>
        <v>Sunday</v>
      </c>
      <c r="G1351" s="35">
        <f t="shared" si="107"/>
        <v>2</v>
      </c>
      <c r="H1351" s="34">
        <f>CONVERT(INDEX(Htg_StPt_Sch_EZ!$C$4:$I$27,MATCH(Schedules_8760!$C1351,Htg_StPt_Sch_EZ!$B$4:$B$27,0),MATCH(Schedules_8760!$F1351,Htg_StPt_Sch_EZ!$C$3:$I$3,0)),"F","C")</f>
        <v>20.555555555555554</v>
      </c>
      <c r="I1351" s="34">
        <f>CONVERT(INDEX(Htg_StPt_Sch_EZ!$C$31:$I$54,MATCH(Schedules_8760!$C1351,Htg_StPt_Sch_EZ!$B$31:$B$54,0),MATCH(Schedules_8760!$F1351,Htg_StPt_Sch_EZ!$C$30:$I$30,0)),"F","C")</f>
        <v>19.444444444444443</v>
      </c>
      <c r="J1351" s="34">
        <f>CONVERT(INDEX(Clg_StPt_Sch_EZ!$C$4:$I$27,MATCH(Schedules_8760!$C1351,Clg_StPt_Sch_EZ!$B$4:$B$27,0),MATCH(Schedules_8760!$F1351,Clg_StPt_Sch_EZ!$C$3:$I$3,0)),"F","C")</f>
        <v>25.555555555555554</v>
      </c>
      <c r="K1351" s="34">
        <f>CONVERT(INDEX(Clg_StPt_Sch_EZ!$C$31:$I$54,MATCH(Schedules_8760!$C1351,Clg_StPt_Sch_EZ!$B$31:$B$54,0),MATCH(Schedules_8760!$F1351,Clg_StPt_Sch_EZ!$C$30:$I$30,0)),"F","C")</f>
        <v>28.333333333333332</v>
      </c>
      <c r="L1351" s="34">
        <f>CONVERT(INDEX(DHW_StPt_Sch_EZ!$C$4:$I$27,MATCH(Schedules_8760!$C1351,DHW_StPt_Sch_EZ!$B$4:$B$27,0),MATCH(Schedules_8760!$F1351,DHW_StPt_Sch_EZ!$C$3:$I$3,0)),"F","C")</f>
        <v>53.333333333333329</v>
      </c>
      <c r="M1351" s="34">
        <f>CONVERT(INDEX(DHW_StPt_Sch_EZ!$C$31:$I$54,MATCH(Schedules_8760!$C1351,DHW_StPt_Sch_EZ!$B$31:$B$54,0),MATCH(Schedules_8760!$F1351,DHW_StPt_Sch_EZ!$C$30:$I$30,0)),"F","C")</f>
        <v>53.333333333333329</v>
      </c>
      <c r="N1351" s="12"/>
      <c r="O1351" s="12"/>
      <c r="P1351" s="12"/>
    </row>
    <row r="1352" spans="1:16" x14ac:dyDescent="0.25">
      <c r="A1352" s="35">
        <v>1351</v>
      </c>
      <c r="B1352" s="89">
        <v>57.25</v>
      </c>
      <c r="C1352" s="35">
        <f t="shared" si="105"/>
        <v>7</v>
      </c>
      <c r="D1352" s="35">
        <f t="shared" si="108"/>
        <v>57</v>
      </c>
      <c r="E1352" s="35">
        <f t="shared" si="109"/>
        <v>1</v>
      </c>
      <c r="F1352" s="35" t="str">
        <f t="shared" si="106"/>
        <v>Sunday</v>
      </c>
      <c r="G1352" s="35">
        <f t="shared" si="107"/>
        <v>2</v>
      </c>
      <c r="H1352" s="34">
        <f>CONVERT(INDEX(Htg_StPt_Sch_EZ!$C$4:$I$27,MATCH(Schedules_8760!$C1352,Htg_StPt_Sch_EZ!$B$4:$B$27,0),MATCH(Schedules_8760!$F1352,Htg_StPt_Sch_EZ!$C$3:$I$3,0)),"F","C")</f>
        <v>20.555555555555554</v>
      </c>
      <c r="I1352" s="34">
        <f>CONVERT(INDEX(Htg_StPt_Sch_EZ!$C$31:$I$54,MATCH(Schedules_8760!$C1352,Htg_StPt_Sch_EZ!$B$31:$B$54,0),MATCH(Schedules_8760!$F1352,Htg_StPt_Sch_EZ!$C$30:$I$30,0)),"F","C")</f>
        <v>19.444444444444443</v>
      </c>
      <c r="J1352" s="34">
        <f>CONVERT(INDEX(Clg_StPt_Sch_EZ!$C$4:$I$27,MATCH(Schedules_8760!$C1352,Clg_StPt_Sch_EZ!$B$4:$B$27,0),MATCH(Schedules_8760!$F1352,Clg_StPt_Sch_EZ!$C$3:$I$3,0)),"F","C")</f>
        <v>25.555555555555554</v>
      </c>
      <c r="K1352" s="34">
        <f>CONVERT(INDEX(Clg_StPt_Sch_EZ!$C$31:$I$54,MATCH(Schedules_8760!$C1352,Clg_StPt_Sch_EZ!$B$31:$B$54,0),MATCH(Schedules_8760!$F1352,Clg_StPt_Sch_EZ!$C$30:$I$30,0)),"F","C")</f>
        <v>28.333333333333332</v>
      </c>
      <c r="L1352" s="34">
        <f>CONVERT(INDEX(DHW_StPt_Sch_EZ!$C$4:$I$27,MATCH(Schedules_8760!$C1352,DHW_StPt_Sch_EZ!$B$4:$B$27,0),MATCH(Schedules_8760!$F1352,DHW_StPt_Sch_EZ!$C$3:$I$3,0)),"F","C")</f>
        <v>53.333333333333329</v>
      </c>
      <c r="M1352" s="34">
        <f>CONVERT(INDEX(DHW_StPt_Sch_EZ!$C$31:$I$54,MATCH(Schedules_8760!$C1352,DHW_StPt_Sch_EZ!$B$31:$B$54,0),MATCH(Schedules_8760!$F1352,DHW_StPt_Sch_EZ!$C$30:$I$30,0)),"F","C")</f>
        <v>53.333333333333329</v>
      </c>
      <c r="N1352" s="12"/>
      <c r="O1352" s="12"/>
      <c r="P1352" s="12"/>
    </row>
    <row r="1353" spans="1:16" x14ac:dyDescent="0.25">
      <c r="A1353" s="35">
        <v>1352</v>
      </c>
      <c r="B1353" s="89">
        <v>57.291666666666657</v>
      </c>
      <c r="C1353" s="35">
        <f t="shared" si="105"/>
        <v>8</v>
      </c>
      <c r="D1353" s="35">
        <f t="shared" si="108"/>
        <v>57</v>
      </c>
      <c r="E1353" s="35">
        <f t="shared" si="109"/>
        <v>1</v>
      </c>
      <c r="F1353" s="35" t="str">
        <f t="shared" si="106"/>
        <v>Sunday</v>
      </c>
      <c r="G1353" s="35">
        <f t="shared" si="107"/>
        <v>2</v>
      </c>
      <c r="H1353" s="34">
        <f>CONVERT(INDEX(Htg_StPt_Sch_EZ!$C$4:$I$27,MATCH(Schedules_8760!$C1353,Htg_StPt_Sch_EZ!$B$4:$B$27,0),MATCH(Schedules_8760!$F1353,Htg_StPt_Sch_EZ!$C$3:$I$3,0)),"F","C")</f>
        <v>20.555555555555554</v>
      </c>
      <c r="I1353" s="34">
        <f>CONVERT(INDEX(Htg_StPt_Sch_EZ!$C$31:$I$54,MATCH(Schedules_8760!$C1353,Htg_StPt_Sch_EZ!$B$31:$B$54,0),MATCH(Schedules_8760!$F1353,Htg_StPt_Sch_EZ!$C$30:$I$30,0)),"F","C")</f>
        <v>19.444444444444443</v>
      </c>
      <c r="J1353" s="34">
        <f>CONVERT(INDEX(Clg_StPt_Sch_EZ!$C$4:$I$27,MATCH(Schedules_8760!$C1353,Clg_StPt_Sch_EZ!$B$4:$B$27,0),MATCH(Schedules_8760!$F1353,Clg_StPt_Sch_EZ!$C$3:$I$3,0)),"F","C")</f>
        <v>25.555555555555554</v>
      </c>
      <c r="K1353" s="34">
        <f>CONVERT(INDEX(Clg_StPt_Sch_EZ!$C$31:$I$54,MATCH(Schedules_8760!$C1353,Clg_StPt_Sch_EZ!$B$31:$B$54,0),MATCH(Schedules_8760!$F1353,Clg_StPt_Sch_EZ!$C$30:$I$30,0)),"F","C")</f>
        <v>25</v>
      </c>
      <c r="L1353" s="34">
        <f>CONVERT(INDEX(DHW_StPt_Sch_EZ!$C$4:$I$27,MATCH(Schedules_8760!$C1353,DHW_StPt_Sch_EZ!$B$4:$B$27,0),MATCH(Schedules_8760!$F1353,DHW_StPt_Sch_EZ!$C$3:$I$3,0)),"F","C")</f>
        <v>53.333333333333329</v>
      </c>
      <c r="M1353" s="34">
        <f>CONVERT(INDEX(DHW_StPt_Sch_EZ!$C$31:$I$54,MATCH(Schedules_8760!$C1353,DHW_StPt_Sch_EZ!$B$31:$B$54,0),MATCH(Schedules_8760!$F1353,DHW_StPt_Sch_EZ!$C$30:$I$30,0)),"F","C")</f>
        <v>53.333333333333329</v>
      </c>
      <c r="N1353" s="12"/>
      <c r="O1353" s="12"/>
      <c r="P1353" s="12"/>
    </row>
    <row r="1354" spans="1:16" x14ac:dyDescent="0.25">
      <c r="A1354" s="35">
        <v>1353</v>
      </c>
      <c r="B1354" s="89">
        <v>57.333333333333343</v>
      </c>
      <c r="C1354" s="35">
        <f t="shared" si="105"/>
        <v>9</v>
      </c>
      <c r="D1354" s="35">
        <f t="shared" si="108"/>
        <v>57</v>
      </c>
      <c r="E1354" s="35">
        <f t="shared" si="109"/>
        <v>1</v>
      </c>
      <c r="F1354" s="35" t="str">
        <f t="shared" si="106"/>
        <v>Sunday</v>
      </c>
      <c r="G1354" s="35">
        <f t="shared" si="107"/>
        <v>2</v>
      </c>
      <c r="H1354" s="34">
        <f>CONVERT(INDEX(Htg_StPt_Sch_EZ!$C$4:$I$27,MATCH(Schedules_8760!$C1354,Htg_StPt_Sch_EZ!$B$4:$B$27,0),MATCH(Schedules_8760!$F1354,Htg_StPt_Sch_EZ!$C$3:$I$3,0)),"F","C")</f>
        <v>20.555555555555554</v>
      </c>
      <c r="I1354" s="34">
        <f>CONVERT(INDEX(Htg_StPt_Sch_EZ!$C$31:$I$54,MATCH(Schedules_8760!$C1354,Htg_StPt_Sch_EZ!$B$31:$B$54,0),MATCH(Schedules_8760!$F1354,Htg_StPt_Sch_EZ!$C$30:$I$30,0)),"F","C")</f>
        <v>19.444444444444443</v>
      </c>
      <c r="J1354" s="34">
        <f>CONVERT(INDEX(Clg_StPt_Sch_EZ!$C$4:$I$27,MATCH(Schedules_8760!$C1354,Clg_StPt_Sch_EZ!$B$4:$B$27,0),MATCH(Schedules_8760!$F1354,Clg_StPt_Sch_EZ!$C$3:$I$3,0)),"F","C")</f>
        <v>25.555555555555554</v>
      </c>
      <c r="K1354" s="34">
        <f>CONVERT(INDEX(Clg_StPt_Sch_EZ!$C$31:$I$54,MATCH(Schedules_8760!$C1354,Clg_StPt_Sch_EZ!$B$31:$B$54,0),MATCH(Schedules_8760!$F1354,Clg_StPt_Sch_EZ!$C$30:$I$30,0)),"F","C")</f>
        <v>25</v>
      </c>
      <c r="L1354" s="34">
        <f>CONVERT(INDEX(DHW_StPt_Sch_EZ!$C$4:$I$27,MATCH(Schedules_8760!$C1354,DHW_StPt_Sch_EZ!$B$4:$B$27,0),MATCH(Schedules_8760!$F1354,DHW_StPt_Sch_EZ!$C$3:$I$3,0)),"F","C")</f>
        <v>53.333333333333329</v>
      </c>
      <c r="M1354" s="34">
        <f>CONVERT(INDEX(DHW_StPt_Sch_EZ!$C$31:$I$54,MATCH(Schedules_8760!$C1354,DHW_StPt_Sch_EZ!$B$31:$B$54,0),MATCH(Schedules_8760!$F1354,DHW_StPt_Sch_EZ!$C$30:$I$30,0)),"F","C")</f>
        <v>53.333333333333329</v>
      </c>
      <c r="N1354" s="12"/>
      <c r="O1354" s="12"/>
      <c r="P1354" s="12"/>
    </row>
    <row r="1355" spans="1:16" x14ac:dyDescent="0.25">
      <c r="A1355" s="35">
        <v>1354</v>
      </c>
      <c r="B1355" s="89">
        <v>57.375</v>
      </c>
      <c r="C1355" s="35">
        <f t="shared" si="105"/>
        <v>10</v>
      </c>
      <c r="D1355" s="35">
        <f t="shared" si="108"/>
        <v>57</v>
      </c>
      <c r="E1355" s="35">
        <f t="shared" si="109"/>
        <v>1</v>
      </c>
      <c r="F1355" s="35" t="str">
        <f t="shared" si="106"/>
        <v>Sunday</v>
      </c>
      <c r="G1355" s="35">
        <f t="shared" si="107"/>
        <v>2</v>
      </c>
      <c r="H1355" s="34">
        <f>CONVERT(INDEX(Htg_StPt_Sch_EZ!$C$4:$I$27,MATCH(Schedules_8760!$C1355,Htg_StPt_Sch_EZ!$B$4:$B$27,0),MATCH(Schedules_8760!$F1355,Htg_StPt_Sch_EZ!$C$3:$I$3,0)),"F","C")</f>
        <v>20.555555555555554</v>
      </c>
      <c r="I1355" s="34">
        <f>CONVERT(INDEX(Htg_StPt_Sch_EZ!$C$31:$I$54,MATCH(Schedules_8760!$C1355,Htg_StPt_Sch_EZ!$B$31:$B$54,0),MATCH(Schedules_8760!$F1355,Htg_StPt_Sch_EZ!$C$30:$I$30,0)),"F","C")</f>
        <v>19.444444444444443</v>
      </c>
      <c r="J1355" s="34">
        <f>CONVERT(INDEX(Clg_StPt_Sch_EZ!$C$4:$I$27,MATCH(Schedules_8760!$C1355,Clg_StPt_Sch_EZ!$B$4:$B$27,0),MATCH(Schedules_8760!$F1355,Clg_StPt_Sch_EZ!$C$3:$I$3,0)),"F","C")</f>
        <v>25.555555555555554</v>
      </c>
      <c r="K1355" s="34">
        <f>CONVERT(INDEX(Clg_StPt_Sch_EZ!$C$31:$I$54,MATCH(Schedules_8760!$C1355,Clg_StPt_Sch_EZ!$B$31:$B$54,0),MATCH(Schedules_8760!$F1355,Clg_StPt_Sch_EZ!$C$30:$I$30,0)),"F","C")</f>
        <v>25</v>
      </c>
      <c r="L1355" s="34">
        <f>CONVERT(INDEX(DHW_StPt_Sch_EZ!$C$4:$I$27,MATCH(Schedules_8760!$C1355,DHW_StPt_Sch_EZ!$B$4:$B$27,0),MATCH(Schedules_8760!$F1355,DHW_StPt_Sch_EZ!$C$3:$I$3,0)),"F","C")</f>
        <v>53.333333333333329</v>
      </c>
      <c r="M1355" s="34">
        <f>CONVERT(INDEX(DHW_StPt_Sch_EZ!$C$31:$I$54,MATCH(Schedules_8760!$C1355,DHW_StPt_Sch_EZ!$B$31:$B$54,0),MATCH(Schedules_8760!$F1355,DHW_StPt_Sch_EZ!$C$30:$I$30,0)),"F","C")</f>
        <v>53.333333333333329</v>
      </c>
      <c r="N1355" s="12"/>
      <c r="O1355" s="12"/>
      <c r="P1355" s="12"/>
    </row>
    <row r="1356" spans="1:16" x14ac:dyDescent="0.25">
      <c r="A1356" s="35">
        <v>1355</v>
      </c>
      <c r="B1356" s="89">
        <v>57.416666666666657</v>
      </c>
      <c r="C1356" s="35">
        <f t="shared" si="105"/>
        <v>11</v>
      </c>
      <c r="D1356" s="35">
        <f t="shared" si="108"/>
        <v>57</v>
      </c>
      <c r="E1356" s="35">
        <f t="shared" si="109"/>
        <v>1</v>
      </c>
      <c r="F1356" s="35" t="str">
        <f t="shared" si="106"/>
        <v>Sunday</v>
      </c>
      <c r="G1356" s="35">
        <f t="shared" si="107"/>
        <v>2</v>
      </c>
      <c r="H1356" s="34">
        <f>CONVERT(INDEX(Htg_StPt_Sch_EZ!$C$4:$I$27,MATCH(Schedules_8760!$C1356,Htg_StPt_Sch_EZ!$B$4:$B$27,0),MATCH(Schedules_8760!$F1356,Htg_StPt_Sch_EZ!$C$3:$I$3,0)),"F","C")</f>
        <v>20.555555555555554</v>
      </c>
      <c r="I1356" s="34">
        <f>CONVERT(INDEX(Htg_StPt_Sch_EZ!$C$31:$I$54,MATCH(Schedules_8760!$C1356,Htg_StPt_Sch_EZ!$B$31:$B$54,0),MATCH(Schedules_8760!$F1356,Htg_StPt_Sch_EZ!$C$30:$I$30,0)),"F","C")</f>
        <v>19.444444444444443</v>
      </c>
      <c r="J1356" s="34">
        <f>CONVERT(INDEX(Clg_StPt_Sch_EZ!$C$4:$I$27,MATCH(Schedules_8760!$C1356,Clg_StPt_Sch_EZ!$B$4:$B$27,0),MATCH(Schedules_8760!$F1356,Clg_StPt_Sch_EZ!$C$3:$I$3,0)),"F","C")</f>
        <v>25.555555555555554</v>
      </c>
      <c r="K1356" s="34">
        <f>CONVERT(INDEX(Clg_StPt_Sch_EZ!$C$31:$I$54,MATCH(Schedules_8760!$C1356,Clg_StPt_Sch_EZ!$B$31:$B$54,0),MATCH(Schedules_8760!$F1356,Clg_StPt_Sch_EZ!$C$30:$I$30,0)),"F","C")</f>
        <v>25</v>
      </c>
      <c r="L1356" s="34">
        <f>CONVERT(INDEX(DHW_StPt_Sch_EZ!$C$4:$I$27,MATCH(Schedules_8760!$C1356,DHW_StPt_Sch_EZ!$B$4:$B$27,0),MATCH(Schedules_8760!$F1356,DHW_StPt_Sch_EZ!$C$3:$I$3,0)),"F","C")</f>
        <v>53.333333333333329</v>
      </c>
      <c r="M1356" s="34">
        <f>CONVERT(INDEX(DHW_StPt_Sch_EZ!$C$31:$I$54,MATCH(Schedules_8760!$C1356,DHW_StPt_Sch_EZ!$B$31:$B$54,0),MATCH(Schedules_8760!$F1356,DHW_StPt_Sch_EZ!$C$30:$I$30,0)),"F","C")</f>
        <v>53.333333333333329</v>
      </c>
      <c r="N1356" s="12"/>
      <c r="O1356" s="12"/>
      <c r="P1356" s="12"/>
    </row>
    <row r="1357" spans="1:16" x14ac:dyDescent="0.25">
      <c r="A1357" s="35">
        <v>1356</v>
      </c>
      <c r="B1357" s="89">
        <v>57.458333333333343</v>
      </c>
      <c r="C1357" s="35">
        <f t="shared" si="105"/>
        <v>12</v>
      </c>
      <c r="D1357" s="35">
        <f t="shared" si="108"/>
        <v>57</v>
      </c>
      <c r="E1357" s="35">
        <f t="shared" si="109"/>
        <v>1</v>
      </c>
      <c r="F1357" s="35" t="str">
        <f t="shared" si="106"/>
        <v>Sunday</v>
      </c>
      <c r="G1357" s="35">
        <f t="shared" si="107"/>
        <v>2</v>
      </c>
      <c r="H1357" s="34">
        <f>CONVERT(INDEX(Htg_StPt_Sch_EZ!$C$4:$I$27,MATCH(Schedules_8760!$C1357,Htg_StPt_Sch_EZ!$B$4:$B$27,0),MATCH(Schedules_8760!$F1357,Htg_StPt_Sch_EZ!$C$3:$I$3,0)),"F","C")</f>
        <v>20.555555555555554</v>
      </c>
      <c r="I1357" s="34">
        <f>CONVERT(INDEX(Htg_StPt_Sch_EZ!$C$31:$I$54,MATCH(Schedules_8760!$C1357,Htg_StPt_Sch_EZ!$B$31:$B$54,0),MATCH(Schedules_8760!$F1357,Htg_StPt_Sch_EZ!$C$30:$I$30,0)),"F","C")</f>
        <v>19.444444444444443</v>
      </c>
      <c r="J1357" s="34">
        <f>CONVERT(INDEX(Clg_StPt_Sch_EZ!$C$4:$I$27,MATCH(Schedules_8760!$C1357,Clg_StPt_Sch_EZ!$B$4:$B$27,0),MATCH(Schedules_8760!$F1357,Clg_StPt_Sch_EZ!$C$3:$I$3,0)),"F","C")</f>
        <v>25.555555555555554</v>
      </c>
      <c r="K1357" s="34">
        <f>CONVERT(INDEX(Clg_StPt_Sch_EZ!$C$31:$I$54,MATCH(Schedules_8760!$C1357,Clg_StPt_Sch_EZ!$B$31:$B$54,0),MATCH(Schedules_8760!$F1357,Clg_StPt_Sch_EZ!$C$30:$I$30,0)),"F","C")</f>
        <v>25</v>
      </c>
      <c r="L1357" s="34">
        <f>CONVERT(INDEX(DHW_StPt_Sch_EZ!$C$4:$I$27,MATCH(Schedules_8760!$C1357,DHW_StPt_Sch_EZ!$B$4:$B$27,0),MATCH(Schedules_8760!$F1357,DHW_StPt_Sch_EZ!$C$3:$I$3,0)),"F","C")</f>
        <v>53.333333333333329</v>
      </c>
      <c r="M1357" s="34">
        <f>CONVERT(INDEX(DHW_StPt_Sch_EZ!$C$31:$I$54,MATCH(Schedules_8760!$C1357,DHW_StPt_Sch_EZ!$B$31:$B$54,0),MATCH(Schedules_8760!$F1357,DHW_StPt_Sch_EZ!$C$30:$I$30,0)),"F","C")</f>
        <v>53.333333333333329</v>
      </c>
      <c r="N1357" s="12"/>
      <c r="O1357" s="12"/>
      <c r="P1357" s="12"/>
    </row>
    <row r="1358" spans="1:16" x14ac:dyDescent="0.25">
      <c r="A1358" s="35">
        <v>1357</v>
      </c>
      <c r="B1358" s="89">
        <v>57.5</v>
      </c>
      <c r="C1358" s="35">
        <f t="shared" si="105"/>
        <v>13</v>
      </c>
      <c r="D1358" s="35">
        <f t="shared" si="108"/>
        <v>57</v>
      </c>
      <c r="E1358" s="35">
        <f t="shared" si="109"/>
        <v>1</v>
      </c>
      <c r="F1358" s="35" t="str">
        <f t="shared" si="106"/>
        <v>Sunday</v>
      </c>
      <c r="G1358" s="35">
        <f t="shared" si="107"/>
        <v>2</v>
      </c>
      <c r="H1358" s="34">
        <f>CONVERT(INDEX(Htg_StPt_Sch_EZ!$C$4:$I$27,MATCH(Schedules_8760!$C1358,Htg_StPt_Sch_EZ!$B$4:$B$27,0),MATCH(Schedules_8760!$F1358,Htg_StPt_Sch_EZ!$C$3:$I$3,0)),"F","C")</f>
        <v>20.555555555555554</v>
      </c>
      <c r="I1358" s="34">
        <f>CONVERT(INDEX(Htg_StPt_Sch_EZ!$C$31:$I$54,MATCH(Schedules_8760!$C1358,Htg_StPt_Sch_EZ!$B$31:$B$54,0),MATCH(Schedules_8760!$F1358,Htg_StPt_Sch_EZ!$C$30:$I$30,0)),"F","C")</f>
        <v>19.444444444444443</v>
      </c>
      <c r="J1358" s="34">
        <f>CONVERT(INDEX(Clg_StPt_Sch_EZ!$C$4:$I$27,MATCH(Schedules_8760!$C1358,Clg_StPt_Sch_EZ!$B$4:$B$27,0),MATCH(Schedules_8760!$F1358,Clg_StPt_Sch_EZ!$C$3:$I$3,0)),"F","C")</f>
        <v>25.555555555555554</v>
      </c>
      <c r="K1358" s="34">
        <f>CONVERT(INDEX(Clg_StPt_Sch_EZ!$C$31:$I$54,MATCH(Schedules_8760!$C1358,Clg_StPt_Sch_EZ!$B$31:$B$54,0),MATCH(Schedules_8760!$F1358,Clg_StPt_Sch_EZ!$C$30:$I$30,0)),"F","C")</f>
        <v>25</v>
      </c>
      <c r="L1358" s="34">
        <f>CONVERT(INDEX(DHW_StPt_Sch_EZ!$C$4:$I$27,MATCH(Schedules_8760!$C1358,DHW_StPt_Sch_EZ!$B$4:$B$27,0),MATCH(Schedules_8760!$F1358,DHW_StPt_Sch_EZ!$C$3:$I$3,0)),"F","C")</f>
        <v>53.333333333333329</v>
      </c>
      <c r="M1358" s="34">
        <f>CONVERT(INDEX(DHW_StPt_Sch_EZ!$C$31:$I$54,MATCH(Schedules_8760!$C1358,DHW_StPt_Sch_EZ!$B$31:$B$54,0),MATCH(Schedules_8760!$F1358,DHW_StPt_Sch_EZ!$C$30:$I$30,0)),"F","C")</f>
        <v>53.333333333333329</v>
      </c>
      <c r="N1358" s="12"/>
      <c r="O1358" s="12"/>
      <c r="P1358" s="12"/>
    </row>
    <row r="1359" spans="1:16" x14ac:dyDescent="0.25">
      <c r="A1359" s="35">
        <v>1358</v>
      </c>
      <c r="B1359" s="89">
        <v>57.541666666666657</v>
      </c>
      <c r="C1359" s="35">
        <f t="shared" si="105"/>
        <v>14</v>
      </c>
      <c r="D1359" s="35">
        <f t="shared" si="108"/>
        <v>57</v>
      </c>
      <c r="E1359" s="35">
        <f t="shared" si="109"/>
        <v>1</v>
      </c>
      <c r="F1359" s="35" t="str">
        <f t="shared" si="106"/>
        <v>Sunday</v>
      </c>
      <c r="G1359" s="35">
        <f t="shared" si="107"/>
        <v>2</v>
      </c>
      <c r="H1359" s="34">
        <f>CONVERT(INDEX(Htg_StPt_Sch_EZ!$C$4:$I$27,MATCH(Schedules_8760!$C1359,Htg_StPt_Sch_EZ!$B$4:$B$27,0),MATCH(Schedules_8760!$F1359,Htg_StPt_Sch_EZ!$C$3:$I$3,0)),"F","C")</f>
        <v>20.555555555555554</v>
      </c>
      <c r="I1359" s="34">
        <f>CONVERT(INDEX(Htg_StPt_Sch_EZ!$C$31:$I$54,MATCH(Schedules_8760!$C1359,Htg_StPt_Sch_EZ!$B$31:$B$54,0),MATCH(Schedules_8760!$F1359,Htg_StPt_Sch_EZ!$C$30:$I$30,0)),"F","C")</f>
        <v>19.444444444444443</v>
      </c>
      <c r="J1359" s="34">
        <f>CONVERT(INDEX(Clg_StPt_Sch_EZ!$C$4:$I$27,MATCH(Schedules_8760!$C1359,Clg_StPt_Sch_EZ!$B$4:$B$27,0),MATCH(Schedules_8760!$F1359,Clg_StPt_Sch_EZ!$C$3:$I$3,0)),"F","C")</f>
        <v>25.555555555555554</v>
      </c>
      <c r="K1359" s="34">
        <f>CONVERT(INDEX(Clg_StPt_Sch_EZ!$C$31:$I$54,MATCH(Schedules_8760!$C1359,Clg_StPt_Sch_EZ!$B$31:$B$54,0),MATCH(Schedules_8760!$F1359,Clg_StPt_Sch_EZ!$C$30:$I$30,0)),"F","C")</f>
        <v>25</v>
      </c>
      <c r="L1359" s="34">
        <f>CONVERT(INDEX(DHW_StPt_Sch_EZ!$C$4:$I$27,MATCH(Schedules_8760!$C1359,DHW_StPt_Sch_EZ!$B$4:$B$27,0),MATCH(Schedules_8760!$F1359,DHW_StPt_Sch_EZ!$C$3:$I$3,0)),"F","C")</f>
        <v>53.333333333333329</v>
      </c>
      <c r="M1359" s="34">
        <f>CONVERT(INDEX(DHW_StPt_Sch_EZ!$C$31:$I$54,MATCH(Schedules_8760!$C1359,DHW_StPt_Sch_EZ!$B$31:$B$54,0),MATCH(Schedules_8760!$F1359,DHW_StPt_Sch_EZ!$C$30:$I$30,0)),"F","C")</f>
        <v>53.333333333333329</v>
      </c>
      <c r="N1359" s="12"/>
      <c r="O1359" s="12"/>
      <c r="P1359" s="12"/>
    </row>
    <row r="1360" spans="1:16" x14ac:dyDescent="0.25">
      <c r="A1360" s="35">
        <v>1359</v>
      </c>
      <c r="B1360" s="89">
        <v>57.583333333333343</v>
      </c>
      <c r="C1360" s="35">
        <f t="shared" si="105"/>
        <v>15</v>
      </c>
      <c r="D1360" s="35">
        <f t="shared" si="108"/>
        <v>57</v>
      </c>
      <c r="E1360" s="35">
        <f t="shared" si="109"/>
        <v>1</v>
      </c>
      <c r="F1360" s="35" t="str">
        <f t="shared" si="106"/>
        <v>Sunday</v>
      </c>
      <c r="G1360" s="35">
        <f t="shared" si="107"/>
        <v>2</v>
      </c>
      <c r="H1360" s="34">
        <f>CONVERT(INDEX(Htg_StPt_Sch_EZ!$C$4:$I$27,MATCH(Schedules_8760!$C1360,Htg_StPt_Sch_EZ!$B$4:$B$27,0),MATCH(Schedules_8760!$F1360,Htg_StPt_Sch_EZ!$C$3:$I$3,0)),"F","C")</f>
        <v>20.555555555555554</v>
      </c>
      <c r="I1360" s="34">
        <f>CONVERT(INDEX(Htg_StPt_Sch_EZ!$C$31:$I$54,MATCH(Schedules_8760!$C1360,Htg_StPt_Sch_EZ!$B$31:$B$54,0),MATCH(Schedules_8760!$F1360,Htg_StPt_Sch_EZ!$C$30:$I$30,0)),"F","C")</f>
        <v>21.111111111111111</v>
      </c>
      <c r="J1360" s="34">
        <f>CONVERT(INDEX(Clg_StPt_Sch_EZ!$C$4:$I$27,MATCH(Schedules_8760!$C1360,Clg_StPt_Sch_EZ!$B$4:$B$27,0),MATCH(Schedules_8760!$F1360,Clg_StPt_Sch_EZ!$C$3:$I$3,0)),"F","C")</f>
        <v>25.555555555555554</v>
      </c>
      <c r="K1360" s="34">
        <f>CONVERT(INDEX(Clg_StPt_Sch_EZ!$C$31:$I$54,MATCH(Schedules_8760!$C1360,Clg_StPt_Sch_EZ!$B$31:$B$54,0),MATCH(Schedules_8760!$F1360,Clg_StPt_Sch_EZ!$C$30:$I$30,0)),"F","C")</f>
        <v>25</v>
      </c>
      <c r="L1360" s="34">
        <f>CONVERT(INDEX(DHW_StPt_Sch_EZ!$C$4:$I$27,MATCH(Schedules_8760!$C1360,DHW_StPt_Sch_EZ!$B$4:$B$27,0),MATCH(Schedules_8760!$F1360,DHW_StPt_Sch_EZ!$C$3:$I$3,0)),"F","C")</f>
        <v>53.333333333333329</v>
      </c>
      <c r="M1360" s="34">
        <f>CONVERT(INDEX(DHW_StPt_Sch_EZ!$C$31:$I$54,MATCH(Schedules_8760!$C1360,DHW_StPt_Sch_EZ!$B$31:$B$54,0),MATCH(Schedules_8760!$F1360,DHW_StPt_Sch_EZ!$C$30:$I$30,0)),"F","C")</f>
        <v>53.333333333333329</v>
      </c>
      <c r="N1360" s="12"/>
      <c r="O1360" s="12"/>
      <c r="P1360" s="12"/>
    </row>
    <row r="1361" spans="1:16" x14ac:dyDescent="0.25">
      <c r="A1361" s="35">
        <v>1360</v>
      </c>
      <c r="B1361" s="89">
        <v>57.625</v>
      </c>
      <c r="C1361" s="35">
        <f t="shared" si="105"/>
        <v>16</v>
      </c>
      <c r="D1361" s="35">
        <f t="shared" si="108"/>
        <v>57</v>
      </c>
      <c r="E1361" s="35">
        <f t="shared" si="109"/>
        <v>1</v>
      </c>
      <c r="F1361" s="35" t="str">
        <f t="shared" si="106"/>
        <v>Sunday</v>
      </c>
      <c r="G1361" s="35">
        <f t="shared" si="107"/>
        <v>2</v>
      </c>
      <c r="H1361" s="34">
        <f>CONVERT(INDEX(Htg_StPt_Sch_EZ!$C$4:$I$27,MATCH(Schedules_8760!$C1361,Htg_StPt_Sch_EZ!$B$4:$B$27,0),MATCH(Schedules_8760!$F1361,Htg_StPt_Sch_EZ!$C$3:$I$3,0)),"F","C")</f>
        <v>20.555555555555554</v>
      </c>
      <c r="I1361" s="34">
        <f>CONVERT(INDEX(Htg_StPt_Sch_EZ!$C$31:$I$54,MATCH(Schedules_8760!$C1361,Htg_StPt_Sch_EZ!$B$31:$B$54,0),MATCH(Schedules_8760!$F1361,Htg_StPt_Sch_EZ!$C$30:$I$30,0)),"F","C")</f>
        <v>21.111111111111111</v>
      </c>
      <c r="J1361" s="34">
        <f>CONVERT(INDEX(Clg_StPt_Sch_EZ!$C$4:$I$27,MATCH(Schedules_8760!$C1361,Clg_StPt_Sch_EZ!$B$4:$B$27,0),MATCH(Schedules_8760!$F1361,Clg_StPt_Sch_EZ!$C$3:$I$3,0)),"F","C")</f>
        <v>25.555555555555554</v>
      </c>
      <c r="K1361" s="34">
        <f>CONVERT(INDEX(Clg_StPt_Sch_EZ!$C$31:$I$54,MATCH(Schedules_8760!$C1361,Clg_StPt_Sch_EZ!$B$31:$B$54,0),MATCH(Schedules_8760!$F1361,Clg_StPt_Sch_EZ!$C$30:$I$30,0)),"F","C")</f>
        <v>25</v>
      </c>
      <c r="L1361" s="34">
        <f>CONVERT(INDEX(DHW_StPt_Sch_EZ!$C$4:$I$27,MATCH(Schedules_8760!$C1361,DHW_StPt_Sch_EZ!$B$4:$B$27,0),MATCH(Schedules_8760!$F1361,DHW_StPt_Sch_EZ!$C$3:$I$3,0)),"F","C")</f>
        <v>53.333333333333329</v>
      </c>
      <c r="M1361" s="34">
        <f>CONVERT(INDEX(DHW_StPt_Sch_EZ!$C$31:$I$54,MATCH(Schedules_8760!$C1361,DHW_StPt_Sch_EZ!$B$31:$B$54,0),MATCH(Schedules_8760!$F1361,DHW_StPt_Sch_EZ!$C$30:$I$30,0)),"F","C")</f>
        <v>53.333333333333329</v>
      </c>
      <c r="N1361" s="12"/>
      <c r="O1361" s="12"/>
      <c r="P1361" s="12"/>
    </row>
    <row r="1362" spans="1:16" x14ac:dyDescent="0.25">
      <c r="A1362" s="35">
        <v>1361</v>
      </c>
      <c r="B1362" s="89">
        <v>57.666666666666657</v>
      </c>
      <c r="C1362" s="35">
        <f t="shared" si="105"/>
        <v>17</v>
      </c>
      <c r="D1362" s="35">
        <f t="shared" si="108"/>
        <v>57</v>
      </c>
      <c r="E1362" s="35">
        <f t="shared" si="109"/>
        <v>1</v>
      </c>
      <c r="F1362" s="35" t="str">
        <f t="shared" si="106"/>
        <v>Sunday</v>
      </c>
      <c r="G1362" s="35">
        <f t="shared" si="107"/>
        <v>2</v>
      </c>
      <c r="H1362" s="34">
        <f>CONVERT(INDEX(Htg_StPt_Sch_EZ!$C$4:$I$27,MATCH(Schedules_8760!$C1362,Htg_StPt_Sch_EZ!$B$4:$B$27,0),MATCH(Schedules_8760!$F1362,Htg_StPt_Sch_EZ!$C$3:$I$3,0)),"F","C")</f>
        <v>20.555555555555554</v>
      </c>
      <c r="I1362" s="34">
        <f>CONVERT(INDEX(Htg_StPt_Sch_EZ!$C$31:$I$54,MATCH(Schedules_8760!$C1362,Htg_StPt_Sch_EZ!$B$31:$B$54,0),MATCH(Schedules_8760!$F1362,Htg_StPt_Sch_EZ!$C$30:$I$30,0)),"F","C")</f>
        <v>17.777777777777779</v>
      </c>
      <c r="J1362" s="34">
        <f>CONVERT(INDEX(Clg_StPt_Sch_EZ!$C$4:$I$27,MATCH(Schedules_8760!$C1362,Clg_StPt_Sch_EZ!$B$4:$B$27,0),MATCH(Schedules_8760!$F1362,Clg_StPt_Sch_EZ!$C$3:$I$3,0)),"F","C")</f>
        <v>25.555555555555554</v>
      </c>
      <c r="K1362" s="34">
        <f>CONVERT(INDEX(Clg_StPt_Sch_EZ!$C$31:$I$54,MATCH(Schedules_8760!$C1362,Clg_StPt_Sch_EZ!$B$31:$B$54,0),MATCH(Schedules_8760!$F1362,Clg_StPt_Sch_EZ!$C$30:$I$30,0)),"F","C")</f>
        <v>25</v>
      </c>
      <c r="L1362" s="34">
        <f>CONVERT(INDEX(DHW_StPt_Sch_EZ!$C$4:$I$27,MATCH(Schedules_8760!$C1362,DHW_StPt_Sch_EZ!$B$4:$B$27,0),MATCH(Schedules_8760!$F1362,DHW_StPt_Sch_EZ!$C$3:$I$3,0)),"F","C")</f>
        <v>53.333333333333329</v>
      </c>
      <c r="M1362" s="34">
        <f>CONVERT(INDEX(DHW_StPt_Sch_EZ!$C$31:$I$54,MATCH(Schedules_8760!$C1362,DHW_StPt_Sch_EZ!$B$31:$B$54,0),MATCH(Schedules_8760!$F1362,DHW_StPt_Sch_EZ!$C$30:$I$30,0)),"F","C")</f>
        <v>53.333333333333329</v>
      </c>
      <c r="N1362" s="12"/>
      <c r="O1362" s="12"/>
      <c r="P1362" s="12"/>
    </row>
    <row r="1363" spans="1:16" x14ac:dyDescent="0.25">
      <c r="A1363" s="35">
        <v>1362</v>
      </c>
      <c r="B1363" s="89">
        <v>57.708333333333343</v>
      </c>
      <c r="C1363" s="35">
        <f t="shared" si="105"/>
        <v>18</v>
      </c>
      <c r="D1363" s="35">
        <f t="shared" si="108"/>
        <v>57</v>
      </c>
      <c r="E1363" s="35">
        <f t="shared" si="109"/>
        <v>1</v>
      </c>
      <c r="F1363" s="35" t="str">
        <f t="shared" si="106"/>
        <v>Sunday</v>
      </c>
      <c r="G1363" s="35">
        <f t="shared" si="107"/>
        <v>2</v>
      </c>
      <c r="H1363" s="34">
        <f>CONVERT(INDEX(Htg_StPt_Sch_EZ!$C$4:$I$27,MATCH(Schedules_8760!$C1363,Htg_StPt_Sch_EZ!$B$4:$B$27,0),MATCH(Schedules_8760!$F1363,Htg_StPt_Sch_EZ!$C$3:$I$3,0)),"F","C")</f>
        <v>20.555555555555554</v>
      </c>
      <c r="I1363" s="34">
        <f>CONVERT(INDEX(Htg_StPt_Sch_EZ!$C$31:$I$54,MATCH(Schedules_8760!$C1363,Htg_StPt_Sch_EZ!$B$31:$B$54,0),MATCH(Schedules_8760!$F1363,Htg_StPt_Sch_EZ!$C$30:$I$30,0)),"F","C")</f>
        <v>17.777777777777779</v>
      </c>
      <c r="J1363" s="34">
        <f>CONVERT(INDEX(Clg_StPt_Sch_EZ!$C$4:$I$27,MATCH(Schedules_8760!$C1363,Clg_StPt_Sch_EZ!$B$4:$B$27,0),MATCH(Schedules_8760!$F1363,Clg_StPt_Sch_EZ!$C$3:$I$3,0)),"F","C")</f>
        <v>25.555555555555554</v>
      </c>
      <c r="K1363" s="34">
        <f>CONVERT(INDEX(Clg_StPt_Sch_EZ!$C$31:$I$54,MATCH(Schedules_8760!$C1363,Clg_StPt_Sch_EZ!$B$31:$B$54,0),MATCH(Schedules_8760!$F1363,Clg_StPt_Sch_EZ!$C$30:$I$30,0)),"F","C")</f>
        <v>28.333333333333332</v>
      </c>
      <c r="L1363" s="34">
        <f>CONVERT(INDEX(DHW_StPt_Sch_EZ!$C$4:$I$27,MATCH(Schedules_8760!$C1363,DHW_StPt_Sch_EZ!$B$4:$B$27,0),MATCH(Schedules_8760!$F1363,DHW_StPt_Sch_EZ!$C$3:$I$3,0)),"F","C")</f>
        <v>53.333333333333329</v>
      </c>
      <c r="M1363" s="34">
        <f>CONVERT(INDEX(DHW_StPt_Sch_EZ!$C$31:$I$54,MATCH(Schedules_8760!$C1363,DHW_StPt_Sch_EZ!$B$31:$B$54,0),MATCH(Schedules_8760!$F1363,DHW_StPt_Sch_EZ!$C$30:$I$30,0)),"F","C")</f>
        <v>53.333333333333329</v>
      </c>
      <c r="N1363" s="12"/>
      <c r="O1363" s="12"/>
      <c r="P1363" s="12"/>
    </row>
    <row r="1364" spans="1:16" x14ac:dyDescent="0.25">
      <c r="A1364" s="35">
        <v>1363</v>
      </c>
      <c r="B1364" s="89">
        <v>57.75</v>
      </c>
      <c r="C1364" s="35">
        <f t="shared" si="105"/>
        <v>19</v>
      </c>
      <c r="D1364" s="35">
        <f t="shared" si="108"/>
        <v>57</v>
      </c>
      <c r="E1364" s="35">
        <f t="shared" si="109"/>
        <v>1</v>
      </c>
      <c r="F1364" s="35" t="str">
        <f t="shared" si="106"/>
        <v>Sunday</v>
      </c>
      <c r="G1364" s="35">
        <f t="shared" si="107"/>
        <v>2</v>
      </c>
      <c r="H1364" s="34">
        <f>CONVERT(INDEX(Htg_StPt_Sch_EZ!$C$4:$I$27,MATCH(Schedules_8760!$C1364,Htg_StPt_Sch_EZ!$B$4:$B$27,0),MATCH(Schedules_8760!$F1364,Htg_StPt_Sch_EZ!$C$3:$I$3,0)),"F","C")</f>
        <v>20.555555555555554</v>
      </c>
      <c r="I1364" s="34">
        <f>CONVERT(INDEX(Htg_StPt_Sch_EZ!$C$31:$I$54,MATCH(Schedules_8760!$C1364,Htg_StPt_Sch_EZ!$B$31:$B$54,0),MATCH(Schedules_8760!$F1364,Htg_StPt_Sch_EZ!$C$30:$I$30,0)),"F","C")</f>
        <v>18.333333333333332</v>
      </c>
      <c r="J1364" s="34">
        <f>CONVERT(INDEX(Clg_StPt_Sch_EZ!$C$4:$I$27,MATCH(Schedules_8760!$C1364,Clg_StPt_Sch_EZ!$B$4:$B$27,0),MATCH(Schedules_8760!$F1364,Clg_StPt_Sch_EZ!$C$3:$I$3,0)),"F","C")</f>
        <v>25.555555555555554</v>
      </c>
      <c r="K1364" s="34">
        <f>CONVERT(INDEX(Clg_StPt_Sch_EZ!$C$31:$I$54,MATCH(Schedules_8760!$C1364,Clg_StPt_Sch_EZ!$B$31:$B$54,0),MATCH(Schedules_8760!$F1364,Clg_StPt_Sch_EZ!$C$30:$I$30,0)),"F","C")</f>
        <v>28.333333333333332</v>
      </c>
      <c r="L1364" s="34">
        <f>CONVERT(INDEX(DHW_StPt_Sch_EZ!$C$4:$I$27,MATCH(Schedules_8760!$C1364,DHW_StPt_Sch_EZ!$B$4:$B$27,0),MATCH(Schedules_8760!$F1364,DHW_StPt_Sch_EZ!$C$3:$I$3,0)),"F","C")</f>
        <v>53.333333333333329</v>
      </c>
      <c r="M1364" s="34">
        <f>CONVERT(INDEX(DHW_StPt_Sch_EZ!$C$31:$I$54,MATCH(Schedules_8760!$C1364,DHW_StPt_Sch_EZ!$B$31:$B$54,0),MATCH(Schedules_8760!$F1364,DHW_StPt_Sch_EZ!$C$30:$I$30,0)),"F","C")</f>
        <v>53.333333333333329</v>
      </c>
      <c r="N1364" s="12"/>
      <c r="O1364" s="12"/>
      <c r="P1364" s="12"/>
    </row>
    <row r="1365" spans="1:16" x14ac:dyDescent="0.25">
      <c r="A1365" s="35">
        <v>1364</v>
      </c>
      <c r="B1365" s="89">
        <v>57.791666666666657</v>
      </c>
      <c r="C1365" s="35">
        <f t="shared" si="105"/>
        <v>20</v>
      </c>
      <c r="D1365" s="35">
        <f t="shared" si="108"/>
        <v>57</v>
      </c>
      <c r="E1365" s="35">
        <f t="shared" si="109"/>
        <v>1</v>
      </c>
      <c r="F1365" s="35" t="str">
        <f t="shared" si="106"/>
        <v>Sunday</v>
      </c>
      <c r="G1365" s="35">
        <f t="shared" si="107"/>
        <v>2</v>
      </c>
      <c r="H1365" s="34">
        <f>CONVERT(INDEX(Htg_StPt_Sch_EZ!$C$4:$I$27,MATCH(Schedules_8760!$C1365,Htg_StPt_Sch_EZ!$B$4:$B$27,0),MATCH(Schedules_8760!$F1365,Htg_StPt_Sch_EZ!$C$3:$I$3,0)),"F","C")</f>
        <v>20.555555555555554</v>
      </c>
      <c r="I1365" s="34">
        <f>CONVERT(INDEX(Htg_StPt_Sch_EZ!$C$31:$I$54,MATCH(Schedules_8760!$C1365,Htg_StPt_Sch_EZ!$B$31:$B$54,0),MATCH(Schedules_8760!$F1365,Htg_StPt_Sch_EZ!$C$30:$I$30,0)),"F","C")</f>
        <v>18.888888888888889</v>
      </c>
      <c r="J1365" s="34">
        <f>CONVERT(INDEX(Clg_StPt_Sch_EZ!$C$4:$I$27,MATCH(Schedules_8760!$C1365,Clg_StPt_Sch_EZ!$B$4:$B$27,0),MATCH(Schedules_8760!$F1365,Clg_StPt_Sch_EZ!$C$3:$I$3,0)),"F","C")</f>
        <v>25.555555555555554</v>
      </c>
      <c r="K1365" s="34">
        <f>CONVERT(INDEX(Clg_StPt_Sch_EZ!$C$31:$I$54,MATCH(Schedules_8760!$C1365,Clg_StPt_Sch_EZ!$B$31:$B$54,0),MATCH(Schedules_8760!$F1365,Clg_StPt_Sch_EZ!$C$30:$I$30,0)),"F","C")</f>
        <v>28.333333333333332</v>
      </c>
      <c r="L1365" s="34">
        <f>CONVERT(INDEX(DHW_StPt_Sch_EZ!$C$4:$I$27,MATCH(Schedules_8760!$C1365,DHW_StPt_Sch_EZ!$B$4:$B$27,0),MATCH(Schedules_8760!$F1365,DHW_StPt_Sch_EZ!$C$3:$I$3,0)),"F","C")</f>
        <v>53.333333333333329</v>
      </c>
      <c r="M1365" s="34">
        <f>CONVERT(INDEX(DHW_StPt_Sch_EZ!$C$31:$I$54,MATCH(Schedules_8760!$C1365,DHW_StPt_Sch_EZ!$B$31:$B$54,0),MATCH(Schedules_8760!$F1365,DHW_StPt_Sch_EZ!$C$30:$I$30,0)),"F","C")</f>
        <v>53.333333333333329</v>
      </c>
      <c r="N1365" s="12"/>
      <c r="O1365" s="12"/>
      <c r="P1365" s="12"/>
    </row>
    <row r="1366" spans="1:16" x14ac:dyDescent="0.25">
      <c r="A1366" s="35">
        <v>1365</v>
      </c>
      <c r="B1366" s="89">
        <v>57.833333333333343</v>
      </c>
      <c r="C1366" s="35">
        <f t="shared" si="105"/>
        <v>21</v>
      </c>
      <c r="D1366" s="35">
        <f t="shared" si="108"/>
        <v>57</v>
      </c>
      <c r="E1366" s="35">
        <f t="shared" si="109"/>
        <v>1</v>
      </c>
      <c r="F1366" s="35" t="str">
        <f t="shared" si="106"/>
        <v>Sunday</v>
      </c>
      <c r="G1366" s="35">
        <f t="shared" si="107"/>
        <v>2</v>
      </c>
      <c r="H1366" s="34">
        <f>CONVERT(INDEX(Htg_StPt_Sch_EZ!$C$4:$I$27,MATCH(Schedules_8760!$C1366,Htg_StPt_Sch_EZ!$B$4:$B$27,0),MATCH(Schedules_8760!$F1366,Htg_StPt_Sch_EZ!$C$3:$I$3,0)),"F","C")</f>
        <v>20.555555555555554</v>
      </c>
      <c r="I1366" s="34">
        <f>CONVERT(INDEX(Htg_StPt_Sch_EZ!$C$31:$I$54,MATCH(Schedules_8760!$C1366,Htg_StPt_Sch_EZ!$B$31:$B$54,0),MATCH(Schedules_8760!$F1366,Htg_StPt_Sch_EZ!$C$30:$I$30,0)),"F","C")</f>
        <v>19.444444444444443</v>
      </c>
      <c r="J1366" s="34">
        <f>CONVERT(INDEX(Clg_StPt_Sch_EZ!$C$4:$I$27,MATCH(Schedules_8760!$C1366,Clg_StPt_Sch_EZ!$B$4:$B$27,0),MATCH(Schedules_8760!$F1366,Clg_StPt_Sch_EZ!$C$3:$I$3,0)),"F","C")</f>
        <v>25.555555555555554</v>
      </c>
      <c r="K1366" s="34">
        <f>CONVERT(INDEX(Clg_StPt_Sch_EZ!$C$31:$I$54,MATCH(Schedules_8760!$C1366,Clg_StPt_Sch_EZ!$B$31:$B$54,0),MATCH(Schedules_8760!$F1366,Clg_StPt_Sch_EZ!$C$30:$I$30,0)),"F","C")</f>
        <v>28.333333333333332</v>
      </c>
      <c r="L1366" s="34">
        <f>CONVERT(INDEX(DHW_StPt_Sch_EZ!$C$4:$I$27,MATCH(Schedules_8760!$C1366,DHW_StPt_Sch_EZ!$B$4:$B$27,0),MATCH(Schedules_8760!$F1366,DHW_StPt_Sch_EZ!$C$3:$I$3,0)),"F","C")</f>
        <v>53.333333333333329</v>
      </c>
      <c r="M1366" s="34">
        <f>CONVERT(INDEX(DHW_StPt_Sch_EZ!$C$31:$I$54,MATCH(Schedules_8760!$C1366,DHW_StPt_Sch_EZ!$B$31:$B$54,0),MATCH(Schedules_8760!$F1366,DHW_StPt_Sch_EZ!$C$30:$I$30,0)),"F","C")</f>
        <v>53.333333333333329</v>
      </c>
      <c r="N1366" s="12"/>
      <c r="O1366" s="12"/>
      <c r="P1366" s="12"/>
    </row>
    <row r="1367" spans="1:16" x14ac:dyDescent="0.25">
      <c r="A1367" s="35">
        <v>1366</v>
      </c>
      <c r="B1367" s="89">
        <v>57.875</v>
      </c>
      <c r="C1367" s="35">
        <f t="shared" si="105"/>
        <v>22</v>
      </c>
      <c r="D1367" s="35">
        <f t="shared" si="108"/>
        <v>57</v>
      </c>
      <c r="E1367" s="35">
        <f t="shared" si="109"/>
        <v>1</v>
      </c>
      <c r="F1367" s="35" t="str">
        <f t="shared" si="106"/>
        <v>Sunday</v>
      </c>
      <c r="G1367" s="35">
        <f t="shared" si="107"/>
        <v>2</v>
      </c>
      <c r="H1367" s="34">
        <f>CONVERT(INDEX(Htg_StPt_Sch_EZ!$C$4:$I$27,MATCH(Schedules_8760!$C1367,Htg_StPt_Sch_EZ!$B$4:$B$27,0),MATCH(Schedules_8760!$F1367,Htg_StPt_Sch_EZ!$C$3:$I$3,0)),"F","C")</f>
        <v>20.555555555555554</v>
      </c>
      <c r="I1367" s="34">
        <f>CONVERT(INDEX(Htg_StPt_Sch_EZ!$C$31:$I$54,MATCH(Schedules_8760!$C1367,Htg_StPt_Sch_EZ!$B$31:$B$54,0),MATCH(Schedules_8760!$F1367,Htg_StPt_Sch_EZ!$C$30:$I$30,0)),"F","C")</f>
        <v>19.444444444444443</v>
      </c>
      <c r="J1367" s="34">
        <f>CONVERT(INDEX(Clg_StPt_Sch_EZ!$C$4:$I$27,MATCH(Schedules_8760!$C1367,Clg_StPt_Sch_EZ!$B$4:$B$27,0),MATCH(Schedules_8760!$F1367,Clg_StPt_Sch_EZ!$C$3:$I$3,0)),"F","C")</f>
        <v>25.555555555555554</v>
      </c>
      <c r="K1367" s="34">
        <f>CONVERT(INDEX(Clg_StPt_Sch_EZ!$C$31:$I$54,MATCH(Schedules_8760!$C1367,Clg_StPt_Sch_EZ!$B$31:$B$54,0),MATCH(Schedules_8760!$F1367,Clg_StPt_Sch_EZ!$C$30:$I$30,0)),"F","C")</f>
        <v>28.333333333333332</v>
      </c>
      <c r="L1367" s="34">
        <f>CONVERT(INDEX(DHW_StPt_Sch_EZ!$C$4:$I$27,MATCH(Schedules_8760!$C1367,DHW_StPt_Sch_EZ!$B$4:$B$27,0),MATCH(Schedules_8760!$F1367,DHW_StPt_Sch_EZ!$C$3:$I$3,0)),"F","C")</f>
        <v>53.333333333333329</v>
      </c>
      <c r="M1367" s="34">
        <f>CONVERT(INDEX(DHW_StPt_Sch_EZ!$C$31:$I$54,MATCH(Schedules_8760!$C1367,DHW_StPt_Sch_EZ!$B$31:$B$54,0),MATCH(Schedules_8760!$F1367,DHW_StPt_Sch_EZ!$C$30:$I$30,0)),"F","C")</f>
        <v>53.333333333333329</v>
      </c>
      <c r="N1367" s="12"/>
      <c r="O1367" s="12"/>
      <c r="P1367" s="12"/>
    </row>
    <row r="1368" spans="1:16" x14ac:dyDescent="0.25">
      <c r="A1368" s="35">
        <v>1367</v>
      </c>
      <c r="B1368" s="89">
        <v>57.916666666666657</v>
      </c>
      <c r="C1368" s="35">
        <f t="shared" si="105"/>
        <v>23</v>
      </c>
      <c r="D1368" s="35">
        <f t="shared" si="108"/>
        <v>57</v>
      </c>
      <c r="E1368" s="35">
        <f t="shared" si="109"/>
        <v>1</v>
      </c>
      <c r="F1368" s="35" t="str">
        <f t="shared" si="106"/>
        <v>Sunday</v>
      </c>
      <c r="G1368" s="35">
        <f t="shared" si="107"/>
        <v>2</v>
      </c>
      <c r="H1368" s="34">
        <f>CONVERT(INDEX(Htg_StPt_Sch_EZ!$C$4:$I$27,MATCH(Schedules_8760!$C1368,Htg_StPt_Sch_EZ!$B$4:$B$27,0),MATCH(Schedules_8760!$F1368,Htg_StPt_Sch_EZ!$C$3:$I$3,0)),"F","C")</f>
        <v>20.555555555555554</v>
      </c>
      <c r="I1368" s="34">
        <f>CONVERT(INDEX(Htg_StPt_Sch_EZ!$C$31:$I$54,MATCH(Schedules_8760!$C1368,Htg_StPt_Sch_EZ!$B$31:$B$54,0),MATCH(Schedules_8760!$F1368,Htg_StPt_Sch_EZ!$C$30:$I$30,0)),"F","C")</f>
        <v>19.444444444444443</v>
      </c>
      <c r="J1368" s="34">
        <f>CONVERT(INDEX(Clg_StPt_Sch_EZ!$C$4:$I$27,MATCH(Schedules_8760!$C1368,Clg_StPt_Sch_EZ!$B$4:$B$27,0),MATCH(Schedules_8760!$F1368,Clg_StPt_Sch_EZ!$C$3:$I$3,0)),"F","C")</f>
        <v>25.555555555555554</v>
      </c>
      <c r="K1368" s="34">
        <f>CONVERT(INDEX(Clg_StPt_Sch_EZ!$C$31:$I$54,MATCH(Schedules_8760!$C1368,Clg_StPt_Sch_EZ!$B$31:$B$54,0),MATCH(Schedules_8760!$F1368,Clg_StPt_Sch_EZ!$C$30:$I$30,0)),"F","C")</f>
        <v>28.333333333333332</v>
      </c>
      <c r="L1368" s="34">
        <f>CONVERT(INDEX(DHW_StPt_Sch_EZ!$C$4:$I$27,MATCH(Schedules_8760!$C1368,DHW_StPt_Sch_EZ!$B$4:$B$27,0),MATCH(Schedules_8760!$F1368,DHW_StPt_Sch_EZ!$C$3:$I$3,0)),"F","C")</f>
        <v>53.333333333333329</v>
      </c>
      <c r="M1368" s="34">
        <f>CONVERT(INDEX(DHW_StPt_Sch_EZ!$C$31:$I$54,MATCH(Schedules_8760!$C1368,DHW_StPt_Sch_EZ!$B$31:$B$54,0),MATCH(Schedules_8760!$F1368,DHW_StPt_Sch_EZ!$C$30:$I$30,0)),"F","C")</f>
        <v>53.333333333333329</v>
      </c>
      <c r="N1368" s="12"/>
      <c r="O1368" s="12"/>
      <c r="P1368" s="12"/>
    </row>
    <row r="1369" spans="1:16" x14ac:dyDescent="0.25">
      <c r="A1369" s="35">
        <v>1368</v>
      </c>
      <c r="B1369" s="89">
        <v>57.958333333333343</v>
      </c>
      <c r="C1369" s="35">
        <f t="shared" si="105"/>
        <v>24</v>
      </c>
      <c r="D1369" s="35">
        <f t="shared" si="108"/>
        <v>57</v>
      </c>
      <c r="E1369" s="35">
        <f t="shared" si="109"/>
        <v>1</v>
      </c>
      <c r="F1369" s="35" t="str">
        <f t="shared" si="106"/>
        <v>Sunday</v>
      </c>
      <c r="G1369" s="35">
        <f t="shared" si="107"/>
        <v>2</v>
      </c>
      <c r="H1369" s="34">
        <f>CONVERT(INDEX(Htg_StPt_Sch_EZ!$C$4:$I$27,MATCH(Schedules_8760!$C1369,Htg_StPt_Sch_EZ!$B$4:$B$27,0),MATCH(Schedules_8760!$F1369,Htg_StPt_Sch_EZ!$C$3:$I$3,0)),"F","C")</f>
        <v>20.555555555555554</v>
      </c>
      <c r="I1369" s="34">
        <f>CONVERT(INDEX(Htg_StPt_Sch_EZ!$C$31:$I$54,MATCH(Schedules_8760!$C1369,Htg_StPt_Sch_EZ!$B$31:$B$54,0),MATCH(Schedules_8760!$F1369,Htg_StPt_Sch_EZ!$C$30:$I$30,0)),"F","C")</f>
        <v>19.444444444444443</v>
      </c>
      <c r="J1369" s="34">
        <f>CONVERT(INDEX(Clg_StPt_Sch_EZ!$C$4:$I$27,MATCH(Schedules_8760!$C1369,Clg_StPt_Sch_EZ!$B$4:$B$27,0),MATCH(Schedules_8760!$F1369,Clg_StPt_Sch_EZ!$C$3:$I$3,0)),"F","C")</f>
        <v>25.555555555555554</v>
      </c>
      <c r="K1369" s="34">
        <f>CONVERT(INDEX(Clg_StPt_Sch_EZ!$C$31:$I$54,MATCH(Schedules_8760!$C1369,Clg_StPt_Sch_EZ!$B$31:$B$54,0),MATCH(Schedules_8760!$F1369,Clg_StPt_Sch_EZ!$C$30:$I$30,0)),"F","C")</f>
        <v>28.333333333333332</v>
      </c>
      <c r="L1369" s="34">
        <f>CONVERT(INDEX(DHW_StPt_Sch_EZ!$C$4:$I$27,MATCH(Schedules_8760!$C1369,DHW_StPt_Sch_EZ!$B$4:$B$27,0),MATCH(Schedules_8760!$F1369,DHW_StPt_Sch_EZ!$C$3:$I$3,0)),"F","C")</f>
        <v>53.333333333333329</v>
      </c>
      <c r="M1369" s="34">
        <f>CONVERT(INDEX(DHW_StPt_Sch_EZ!$C$31:$I$54,MATCH(Schedules_8760!$C1369,DHW_StPt_Sch_EZ!$B$31:$B$54,0),MATCH(Schedules_8760!$F1369,DHW_StPt_Sch_EZ!$C$30:$I$30,0)),"F","C")</f>
        <v>53.333333333333329</v>
      </c>
      <c r="N1369" s="12"/>
      <c r="O1369" s="12"/>
      <c r="P1369" s="12"/>
    </row>
    <row r="1370" spans="1:16" x14ac:dyDescent="0.25">
      <c r="A1370" s="35">
        <v>1369</v>
      </c>
      <c r="B1370" s="89">
        <v>58</v>
      </c>
      <c r="C1370" s="35">
        <f t="shared" si="105"/>
        <v>1</v>
      </c>
      <c r="D1370" s="35">
        <f t="shared" si="108"/>
        <v>58</v>
      </c>
      <c r="E1370" s="35">
        <f t="shared" si="109"/>
        <v>2</v>
      </c>
      <c r="F1370" s="35" t="str">
        <f t="shared" si="106"/>
        <v>Monday</v>
      </c>
      <c r="G1370" s="35">
        <f t="shared" si="107"/>
        <v>2</v>
      </c>
      <c r="H1370" s="34">
        <f>CONVERT(INDEX(Htg_StPt_Sch_EZ!$C$4:$I$27,MATCH(Schedules_8760!$C1370,Htg_StPt_Sch_EZ!$B$4:$B$27,0),MATCH(Schedules_8760!$F1370,Htg_StPt_Sch_EZ!$C$3:$I$3,0)),"F","C")</f>
        <v>20.555555555555554</v>
      </c>
      <c r="I1370" s="34">
        <f>CONVERT(INDEX(Htg_StPt_Sch_EZ!$C$31:$I$54,MATCH(Schedules_8760!$C1370,Htg_StPt_Sch_EZ!$B$31:$B$54,0),MATCH(Schedules_8760!$F1370,Htg_StPt_Sch_EZ!$C$30:$I$30,0)),"F","C")</f>
        <v>19.444444444444443</v>
      </c>
      <c r="J1370" s="34">
        <f>CONVERT(INDEX(Clg_StPt_Sch_EZ!$C$4:$I$27,MATCH(Schedules_8760!$C1370,Clg_StPt_Sch_EZ!$B$4:$B$27,0),MATCH(Schedules_8760!$F1370,Clg_StPt_Sch_EZ!$C$3:$I$3,0)),"F","C")</f>
        <v>25.555555555555554</v>
      </c>
      <c r="K1370" s="34">
        <f>CONVERT(INDEX(Clg_StPt_Sch_EZ!$C$31:$I$54,MATCH(Schedules_8760!$C1370,Clg_StPt_Sch_EZ!$B$31:$B$54,0),MATCH(Schedules_8760!$F1370,Clg_StPt_Sch_EZ!$C$30:$I$30,0)),"F","C")</f>
        <v>28.333333333333332</v>
      </c>
      <c r="L1370" s="34">
        <f>CONVERT(INDEX(DHW_StPt_Sch_EZ!$C$4:$I$27,MATCH(Schedules_8760!$C1370,DHW_StPt_Sch_EZ!$B$4:$B$27,0),MATCH(Schedules_8760!$F1370,DHW_StPt_Sch_EZ!$C$3:$I$3,0)),"F","C")</f>
        <v>53.333333333333329</v>
      </c>
      <c r="M1370" s="34">
        <f>CONVERT(INDEX(DHW_StPt_Sch_EZ!$C$31:$I$54,MATCH(Schedules_8760!$C1370,DHW_StPt_Sch_EZ!$B$31:$B$54,0),MATCH(Schedules_8760!$F1370,DHW_StPt_Sch_EZ!$C$30:$I$30,0)),"F","C")</f>
        <v>53.333333333333329</v>
      </c>
      <c r="N1370" s="12"/>
      <c r="O1370" s="12"/>
      <c r="P1370" s="12"/>
    </row>
    <row r="1371" spans="1:16" x14ac:dyDescent="0.25">
      <c r="A1371" s="35">
        <v>1370</v>
      </c>
      <c r="B1371" s="89">
        <v>58.041666666666657</v>
      </c>
      <c r="C1371" s="35">
        <f t="shared" si="105"/>
        <v>2</v>
      </c>
      <c r="D1371" s="35">
        <f t="shared" si="108"/>
        <v>58</v>
      </c>
      <c r="E1371" s="35">
        <f t="shared" si="109"/>
        <v>2</v>
      </c>
      <c r="F1371" s="35" t="str">
        <f t="shared" si="106"/>
        <v>Monday</v>
      </c>
      <c r="G1371" s="35">
        <f t="shared" si="107"/>
        <v>2</v>
      </c>
      <c r="H1371" s="34">
        <f>CONVERT(INDEX(Htg_StPt_Sch_EZ!$C$4:$I$27,MATCH(Schedules_8760!$C1371,Htg_StPt_Sch_EZ!$B$4:$B$27,0),MATCH(Schedules_8760!$F1371,Htg_StPt_Sch_EZ!$C$3:$I$3,0)),"F","C")</f>
        <v>20.555555555555554</v>
      </c>
      <c r="I1371" s="34">
        <f>CONVERT(INDEX(Htg_StPt_Sch_EZ!$C$31:$I$54,MATCH(Schedules_8760!$C1371,Htg_StPt_Sch_EZ!$B$31:$B$54,0),MATCH(Schedules_8760!$F1371,Htg_StPt_Sch_EZ!$C$30:$I$30,0)),"F","C")</f>
        <v>19.444444444444443</v>
      </c>
      <c r="J1371" s="34">
        <f>CONVERT(INDEX(Clg_StPt_Sch_EZ!$C$4:$I$27,MATCH(Schedules_8760!$C1371,Clg_StPt_Sch_EZ!$B$4:$B$27,0),MATCH(Schedules_8760!$F1371,Clg_StPt_Sch_EZ!$C$3:$I$3,0)),"F","C")</f>
        <v>25.555555555555554</v>
      </c>
      <c r="K1371" s="34">
        <f>CONVERT(INDEX(Clg_StPt_Sch_EZ!$C$31:$I$54,MATCH(Schedules_8760!$C1371,Clg_StPt_Sch_EZ!$B$31:$B$54,0),MATCH(Schedules_8760!$F1371,Clg_StPt_Sch_EZ!$C$30:$I$30,0)),"F","C")</f>
        <v>28.333333333333332</v>
      </c>
      <c r="L1371" s="34">
        <f>CONVERT(INDEX(DHW_StPt_Sch_EZ!$C$4:$I$27,MATCH(Schedules_8760!$C1371,DHW_StPt_Sch_EZ!$B$4:$B$27,0),MATCH(Schedules_8760!$F1371,DHW_StPt_Sch_EZ!$C$3:$I$3,0)),"F","C")</f>
        <v>53.333333333333329</v>
      </c>
      <c r="M1371" s="34">
        <f>CONVERT(INDEX(DHW_StPt_Sch_EZ!$C$31:$I$54,MATCH(Schedules_8760!$C1371,DHW_StPt_Sch_EZ!$B$31:$B$54,0),MATCH(Schedules_8760!$F1371,DHW_StPt_Sch_EZ!$C$30:$I$30,0)),"F","C")</f>
        <v>53.333333333333329</v>
      </c>
      <c r="N1371" s="12"/>
      <c r="O1371" s="12"/>
      <c r="P1371" s="12"/>
    </row>
    <row r="1372" spans="1:16" x14ac:dyDescent="0.25">
      <c r="A1372" s="35">
        <v>1371</v>
      </c>
      <c r="B1372" s="89">
        <v>58.083333333333343</v>
      </c>
      <c r="C1372" s="35">
        <f t="shared" si="105"/>
        <v>3</v>
      </c>
      <c r="D1372" s="35">
        <f t="shared" si="108"/>
        <v>58</v>
      </c>
      <c r="E1372" s="35">
        <f t="shared" si="109"/>
        <v>2</v>
      </c>
      <c r="F1372" s="35" t="str">
        <f t="shared" si="106"/>
        <v>Monday</v>
      </c>
      <c r="G1372" s="35">
        <f t="shared" si="107"/>
        <v>2</v>
      </c>
      <c r="H1372" s="34">
        <f>CONVERT(INDEX(Htg_StPt_Sch_EZ!$C$4:$I$27,MATCH(Schedules_8760!$C1372,Htg_StPt_Sch_EZ!$B$4:$B$27,0),MATCH(Schedules_8760!$F1372,Htg_StPt_Sch_EZ!$C$3:$I$3,0)),"F","C")</f>
        <v>20.555555555555554</v>
      </c>
      <c r="I1372" s="34">
        <f>CONVERT(INDEX(Htg_StPt_Sch_EZ!$C$31:$I$54,MATCH(Schedules_8760!$C1372,Htg_StPt_Sch_EZ!$B$31:$B$54,0),MATCH(Schedules_8760!$F1372,Htg_StPt_Sch_EZ!$C$30:$I$30,0)),"F","C")</f>
        <v>19.444444444444443</v>
      </c>
      <c r="J1372" s="34">
        <f>CONVERT(INDEX(Clg_StPt_Sch_EZ!$C$4:$I$27,MATCH(Schedules_8760!$C1372,Clg_StPt_Sch_EZ!$B$4:$B$27,0),MATCH(Schedules_8760!$F1372,Clg_StPt_Sch_EZ!$C$3:$I$3,0)),"F","C")</f>
        <v>25.555555555555554</v>
      </c>
      <c r="K1372" s="34">
        <f>CONVERT(INDEX(Clg_StPt_Sch_EZ!$C$31:$I$54,MATCH(Schedules_8760!$C1372,Clg_StPt_Sch_EZ!$B$31:$B$54,0),MATCH(Schedules_8760!$F1372,Clg_StPt_Sch_EZ!$C$30:$I$30,0)),"F","C")</f>
        <v>28.333333333333332</v>
      </c>
      <c r="L1372" s="34">
        <f>CONVERT(INDEX(DHW_StPt_Sch_EZ!$C$4:$I$27,MATCH(Schedules_8760!$C1372,DHW_StPt_Sch_EZ!$B$4:$B$27,0),MATCH(Schedules_8760!$F1372,DHW_StPt_Sch_EZ!$C$3:$I$3,0)),"F","C")</f>
        <v>53.333333333333329</v>
      </c>
      <c r="M1372" s="34">
        <f>CONVERT(INDEX(DHW_StPt_Sch_EZ!$C$31:$I$54,MATCH(Schedules_8760!$C1372,DHW_StPt_Sch_EZ!$B$31:$B$54,0),MATCH(Schedules_8760!$F1372,DHW_StPt_Sch_EZ!$C$30:$I$30,0)),"F","C")</f>
        <v>53.333333333333329</v>
      </c>
      <c r="N1372" s="12"/>
      <c r="O1372" s="12"/>
      <c r="P1372" s="12"/>
    </row>
    <row r="1373" spans="1:16" x14ac:dyDescent="0.25">
      <c r="A1373" s="35">
        <v>1372</v>
      </c>
      <c r="B1373" s="89">
        <v>58.125</v>
      </c>
      <c r="C1373" s="35">
        <f t="shared" si="105"/>
        <v>4</v>
      </c>
      <c r="D1373" s="35">
        <f t="shared" si="108"/>
        <v>58</v>
      </c>
      <c r="E1373" s="35">
        <f t="shared" si="109"/>
        <v>2</v>
      </c>
      <c r="F1373" s="35" t="str">
        <f t="shared" si="106"/>
        <v>Monday</v>
      </c>
      <c r="G1373" s="35">
        <f t="shared" si="107"/>
        <v>2</v>
      </c>
      <c r="H1373" s="34">
        <f>CONVERT(INDEX(Htg_StPt_Sch_EZ!$C$4:$I$27,MATCH(Schedules_8760!$C1373,Htg_StPt_Sch_EZ!$B$4:$B$27,0),MATCH(Schedules_8760!$F1373,Htg_StPt_Sch_EZ!$C$3:$I$3,0)),"F","C")</f>
        <v>20.555555555555554</v>
      </c>
      <c r="I1373" s="34">
        <f>CONVERT(INDEX(Htg_StPt_Sch_EZ!$C$31:$I$54,MATCH(Schedules_8760!$C1373,Htg_StPt_Sch_EZ!$B$31:$B$54,0),MATCH(Schedules_8760!$F1373,Htg_StPt_Sch_EZ!$C$30:$I$30,0)),"F","C")</f>
        <v>19.444444444444443</v>
      </c>
      <c r="J1373" s="34">
        <f>CONVERT(INDEX(Clg_StPt_Sch_EZ!$C$4:$I$27,MATCH(Schedules_8760!$C1373,Clg_StPt_Sch_EZ!$B$4:$B$27,0),MATCH(Schedules_8760!$F1373,Clg_StPt_Sch_EZ!$C$3:$I$3,0)),"F","C")</f>
        <v>25.555555555555554</v>
      </c>
      <c r="K1373" s="34">
        <f>CONVERT(INDEX(Clg_StPt_Sch_EZ!$C$31:$I$54,MATCH(Schedules_8760!$C1373,Clg_StPt_Sch_EZ!$B$31:$B$54,0),MATCH(Schedules_8760!$F1373,Clg_StPt_Sch_EZ!$C$30:$I$30,0)),"F","C")</f>
        <v>28.333333333333332</v>
      </c>
      <c r="L1373" s="34">
        <f>CONVERT(INDEX(DHW_StPt_Sch_EZ!$C$4:$I$27,MATCH(Schedules_8760!$C1373,DHW_StPt_Sch_EZ!$B$4:$B$27,0),MATCH(Schedules_8760!$F1373,DHW_StPt_Sch_EZ!$C$3:$I$3,0)),"F","C")</f>
        <v>53.333333333333329</v>
      </c>
      <c r="M1373" s="34">
        <f>CONVERT(INDEX(DHW_StPt_Sch_EZ!$C$31:$I$54,MATCH(Schedules_8760!$C1373,DHW_StPt_Sch_EZ!$B$31:$B$54,0),MATCH(Schedules_8760!$F1373,DHW_StPt_Sch_EZ!$C$30:$I$30,0)),"F","C")</f>
        <v>53.333333333333329</v>
      </c>
      <c r="N1373" s="12"/>
      <c r="O1373" s="12"/>
      <c r="P1373" s="12"/>
    </row>
    <row r="1374" spans="1:16" x14ac:dyDescent="0.25">
      <c r="A1374" s="35">
        <v>1373</v>
      </c>
      <c r="B1374" s="89">
        <v>58.166666666666657</v>
      </c>
      <c r="C1374" s="35">
        <f t="shared" si="105"/>
        <v>5</v>
      </c>
      <c r="D1374" s="35">
        <f t="shared" si="108"/>
        <v>58</v>
      </c>
      <c r="E1374" s="35">
        <f t="shared" si="109"/>
        <v>2</v>
      </c>
      <c r="F1374" s="35" t="str">
        <f t="shared" si="106"/>
        <v>Monday</v>
      </c>
      <c r="G1374" s="35">
        <f t="shared" si="107"/>
        <v>2</v>
      </c>
      <c r="H1374" s="34">
        <f>CONVERT(INDEX(Htg_StPt_Sch_EZ!$C$4:$I$27,MATCH(Schedules_8760!$C1374,Htg_StPt_Sch_EZ!$B$4:$B$27,0),MATCH(Schedules_8760!$F1374,Htg_StPt_Sch_EZ!$C$3:$I$3,0)),"F","C")</f>
        <v>20.555555555555554</v>
      </c>
      <c r="I1374" s="34">
        <f>CONVERT(INDEX(Htg_StPt_Sch_EZ!$C$31:$I$54,MATCH(Schedules_8760!$C1374,Htg_StPt_Sch_EZ!$B$31:$B$54,0),MATCH(Schedules_8760!$F1374,Htg_StPt_Sch_EZ!$C$30:$I$30,0)),"F","C")</f>
        <v>19.444444444444443</v>
      </c>
      <c r="J1374" s="34">
        <f>CONVERT(INDEX(Clg_StPt_Sch_EZ!$C$4:$I$27,MATCH(Schedules_8760!$C1374,Clg_StPt_Sch_EZ!$B$4:$B$27,0),MATCH(Schedules_8760!$F1374,Clg_StPt_Sch_EZ!$C$3:$I$3,0)),"F","C")</f>
        <v>25.555555555555554</v>
      </c>
      <c r="K1374" s="34">
        <f>CONVERT(INDEX(Clg_StPt_Sch_EZ!$C$31:$I$54,MATCH(Schedules_8760!$C1374,Clg_StPt_Sch_EZ!$B$31:$B$54,0),MATCH(Schedules_8760!$F1374,Clg_StPt_Sch_EZ!$C$30:$I$30,0)),"F","C")</f>
        <v>28.333333333333332</v>
      </c>
      <c r="L1374" s="34">
        <f>CONVERT(INDEX(DHW_StPt_Sch_EZ!$C$4:$I$27,MATCH(Schedules_8760!$C1374,DHW_StPt_Sch_EZ!$B$4:$B$27,0),MATCH(Schedules_8760!$F1374,DHW_StPt_Sch_EZ!$C$3:$I$3,0)),"F","C")</f>
        <v>53.333333333333329</v>
      </c>
      <c r="M1374" s="34">
        <f>CONVERT(INDEX(DHW_StPt_Sch_EZ!$C$31:$I$54,MATCH(Schedules_8760!$C1374,DHW_StPt_Sch_EZ!$B$31:$B$54,0),MATCH(Schedules_8760!$F1374,DHW_StPt_Sch_EZ!$C$30:$I$30,0)),"F","C")</f>
        <v>53.333333333333329</v>
      </c>
      <c r="N1374" s="12"/>
      <c r="O1374" s="12"/>
      <c r="P1374" s="12"/>
    </row>
    <row r="1375" spans="1:16" x14ac:dyDescent="0.25">
      <c r="A1375" s="35">
        <v>1374</v>
      </c>
      <c r="B1375" s="89">
        <v>58.208333333333343</v>
      </c>
      <c r="C1375" s="35">
        <f t="shared" si="105"/>
        <v>6</v>
      </c>
      <c r="D1375" s="35">
        <f t="shared" si="108"/>
        <v>58</v>
      </c>
      <c r="E1375" s="35">
        <f t="shared" si="109"/>
        <v>2</v>
      </c>
      <c r="F1375" s="35" t="str">
        <f t="shared" si="106"/>
        <v>Monday</v>
      </c>
      <c r="G1375" s="35">
        <f t="shared" si="107"/>
        <v>2</v>
      </c>
      <c r="H1375" s="34">
        <f>CONVERT(INDEX(Htg_StPt_Sch_EZ!$C$4:$I$27,MATCH(Schedules_8760!$C1375,Htg_StPt_Sch_EZ!$B$4:$B$27,0),MATCH(Schedules_8760!$F1375,Htg_StPt_Sch_EZ!$C$3:$I$3,0)),"F","C")</f>
        <v>20.555555555555554</v>
      </c>
      <c r="I1375" s="34">
        <f>CONVERT(INDEX(Htg_StPt_Sch_EZ!$C$31:$I$54,MATCH(Schedules_8760!$C1375,Htg_StPt_Sch_EZ!$B$31:$B$54,0),MATCH(Schedules_8760!$F1375,Htg_StPt_Sch_EZ!$C$30:$I$30,0)),"F","C")</f>
        <v>19.444444444444443</v>
      </c>
      <c r="J1375" s="34">
        <f>CONVERT(INDEX(Clg_StPt_Sch_EZ!$C$4:$I$27,MATCH(Schedules_8760!$C1375,Clg_StPt_Sch_EZ!$B$4:$B$27,0),MATCH(Schedules_8760!$F1375,Clg_StPt_Sch_EZ!$C$3:$I$3,0)),"F","C")</f>
        <v>25.555555555555554</v>
      </c>
      <c r="K1375" s="34">
        <f>CONVERT(INDEX(Clg_StPt_Sch_EZ!$C$31:$I$54,MATCH(Schedules_8760!$C1375,Clg_StPt_Sch_EZ!$B$31:$B$54,0),MATCH(Schedules_8760!$F1375,Clg_StPt_Sch_EZ!$C$30:$I$30,0)),"F","C")</f>
        <v>28.333333333333332</v>
      </c>
      <c r="L1375" s="34">
        <f>CONVERT(INDEX(DHW_StPt_Sch_EZ!$C$4:$I$27,MATCH(Schedules_8760!$C1375,DHW_StPt_Sch_EZ!$B$4:$B$27,0),MATCH(Schedules_8760!$F1375,DHW_StPt_Sch_EZ!$C$3:$I$3,0)),"F","C")</f>
        <v>53.333333333333329</v>
      </c>
      <c r="M1375" s="34">
        <f>CONVERT(INDEX(DHW_StPt_Sch_EZ!$C$31:$I$54,MATCH(Schedules_8760!$C1375,DHW_StPt_Sch_EZ!$B$31:$B$54,0),MATCH(Schedules_8760!$F1375,DHW_StPt_Sch_EZ!$C$30:$I$30,0)),"F","C")</f>
        <v>53.333333333333329</v>
      </c>
      <c r="N1375" s="12"/>
      <c r="O1375" s="12"/>
      <c r="P1375" s="12"/>
    </row>
    <row r="1376" spans="1:16" x14ac:dyDescent="0.25">
      <c r="A1376" s="35">
        <v>1375</v>
      </c>
      <c r="B1376" s="89">
        <v>58.25</v>
      </c>
      <c r="C1376" s="35">
        <f t="shared" si="105"/>
        <v>7</v>
      </c>
      <c r="D1376" s="35">
        <f t="shared" si="108"/>
        <v>58</v>
      </c>
      <c r="E1376" s="35">
        <f t="shared" si="109"/>
        <v>2</v>
      </c>
      <c r="F1376" s="35" t="str">
        <f t="shared" si="106"/>
        <v>Monday</v>
      </c>
      <c r="G1376" s="35">
        <f t="shared" si="107"/>
        <v>2</v>
      </c>
      <c r="H1376" s="34">
        <f>CONVERT(INDEX(Htg_StPt_Sch_EZ!$C$4:$I$27,MATCH(Schedules_8760!$C1376,Htg_StPt_Sch_EZ!$B$4:$B$27,0),MATCH(Schedules_8760!$F1376,Htg_StPt_Sch_EZ!$C$3:$I$3,0)),"F","C")</f>
        <v>20.555555555555554</v>
      </c>
      <c r="I1376" s="34">
        <f>CONVERT(INDEX(Htg_StPt_Sch_EZ!$C$31:$I$54,MATCH(Schedules_8760!$C1376,Htg_StPt_Sch_EZ!$B$31:$B$54,0),MATCH(Schedules_8760!$F1376,Htg_StPt_Sch_EZ!$C$30:$I$30,0)),"F","C")</f>
        <v>19.444444444444443</v>
      </c>
      <c r="J1376" s="34">
        <f>CONVERT(INDEX(Clg_StPt_Sch_EZ!$C$4:$I$27,MATCH(Schedules_8760!$C1376,Clg_StPt_Sch_EZ!$B$4:$B$27,0),MATCH(Schedules_8760!$F1376,Clg_StPt_Sch_EZ!$C$3:$I$3,0)),"F","C")</f>
        <v>25.555555555555554</v>
      </c>
      <c r="K1376" s="34">
        <f>CONVERT(INDEX(Clg_StPt_Sch_EZ!$C$31:$I$54,MATCH(Schedules_8760!$C1376,Clg_StPt_Sch_EZ!$B$31:$B$54,0),MATCH(Schedules_8760!$F1376,Clg_StPt_Sch_EZ!$C$30:$I$30,0)),"F","C")</f>
        <v>28.333333333333332</v>
      </c>
      <c r="L1376" s="34">
        <f>CONVERT(INDEX(DHW_StPt_Sch_EZ!$C$4:$I$27,MATCH(Schedules_8760!$C1376,DHW_StPt_Sch_EZ!$B$4:$B$27,0),MATCH(Schedules_8760!$F1376,DHW_StPt_Sch_EZ!$C$3:$I$3,0)),"F","C")</f>
        <v>53.333333333333329</v>
      </c>
      <c r="M1376" s="34">
        <f>CONVERT(INDEX(DHW_StPt_Sch_EZ!$C$31:$I$54,MATCH(Schedules_8760!$C1376,DHW_StPt_Sch_EZ!$B$31:$B$54,0),MATCH(Schedules_8760!$F1376,DHW_StPt_Sch_EZ!$C$30:$I$30,0)),"F","C")</f>
        <v>53.333333333333329</v>
      </c>
      <c r="N1376" s="12"/>
      <c r="O1376" s="12"/>
      <c r="P1376" s="12"/>
    </row>
    <row r="1377" spans="1:16" x14ac:dyDescent="0.25">
      <c r="A1377" s="35">
        <v>1376</v>
      </c>
      <c r="B1377" s="89">
        <v>58.291666666666657</v>
      </c>
      <c r="C1377" s="35">
        <f t="shared" si="105"/>
        <v>8</v>
      </c>
      <c r="D1377" s="35">
        <f t="shared" si="108"/>
        <v>58</v>
      </c>
      <c r="E1377" s="35">
        <f t="shared" si="109"/>
        <v>2</v>
      </c>
      <c r="F1377" s="35" t="str">
        <f t="shared" si="106"/>
        <v>Monday</v>
      </c>
      <c r="G1377" s="35">
        <f t="shared" si="107"/>
        <v>2</v>
      </c>
      <c r="H1377" s="34">
        <f>CONVERT(INDEX(Htg_StPt_Sch_EZ!$C$4:$I$27,MATCH(Schedules_8760!$C1377,Htg_StPt_Sch_EZ!$B$4:$B$27,0),MATCH(Schedules_8760!$F1377,Htg_StPt_Sch_EZ!$C$3:$I$3,0)),"F","C")</f>
        <v>20.555555555555554</v>
      </c>
      <c r="I1377" s="34">
        <f>CONVERT(INDEX(Htg_StPt_Sch_EZ!$C$31:$I$54,MATCH(Schedules_8760!$C1377,Htg_StPt_Sch_EZ!$B$31:$B$54,0),MATCH(Schedules_8760!$F1377,Htg_StPt_Sch_EZ!$C$30:$I$30,0)),"F","C")</f>
        <v>19.444444444444443</v>
      </c>
      <c r="J1377" s="34">
        <f>CONVERT(INDEX(Clg_StPt_Sch_EZ!$C$4:$I$27,MATCH(Schedules_8760!$C1377,Clg_StPt_Sch_EZ!$B$4:$B$27,0),MATCH(Schedules_8760!$F1377,Clg_StPt_Sch_EZ!$C$3:$I$3,0)),"F","C")</f>
        <v>25.555555555555554</v>
      </c>
      <c r="K1377" s="34">
        <f>CONVERT(INDEX(Clg_StPt_Sch_EZ!$C$31:$I$54,MATCH(Schedules_8760!$C1377,Clg_StPt_Sch_EZ!$B$31:$B$54,0),MATCH(Schedules_8760!$F1377,Clg_StPt_Sch_EZ!$C$30:$I$30,0)),"F","C")</f>
        <v>25</v>
      </c>
      <c r="L1377" s="34">
        <f>CONVERT(INDEX(DHW_StPt_Sch_EZ!$C$4:$I$27,MATCH(Schedules_8760!$C1377,DHW_StPt_Sch_EZ!$B$4:$B$27,0),MATCH(Schedules_8760!$F1377,DHW_StPt_Sch_EZ!$C$3:$I$3,0)),"F","C")</f>
        <v>53.333333333333329</v>
      </c>
      <c r="M1377" s="34">
        <f>CONVERT(INDEX(DHW_StPt_Sch_EZ!$C$31:$I$54,MATCH(Schedules_8760!$C1377,DHW_StPt_Sch_EZ!$B$31:$B$54,0),MATCH(Schedules_8760!$F1377,DHW_StPt_Sch_EZ!$C$30:$I$30,0)),"F","C")</f>
        <v>53.333333333333329</v>
      </c>
      <c r="N1377" s="12"/>
      <c r="O1377" s="12"/>
      <c r="P1377" s="12"/>
    </row>
    <row r="1378" spans="1:16" x14ac:dyDescent="0.25">
      <c r="A1378" s="35">
        <v>1377</v>
      </c>
      <c r="B1378" s="89">
        <v>58.333333333333343</v>
      </c>
      <c r="C1378" s="35">
        <f t="shared" si="105"/>
        <v>9</v>
      </c>
      <c r="D1378" s="35">
        <f t="shared" si="108"/>
        <v>58</v>
      </c>
      <c r="E1378" s="35">
        <f t="shared" si="109"/>
        <v>2</v>
      </c>
      <c r="F1378" s="35" t="str">
        <f t="shared" si="106"/>
        <v>Monday</v>
      </c>
      <c r="G1378" s="35">
        <f t="shared" si="107"/>
        <v>2</v>
      </c>
      <c r="H1378" s="34">
        <f>CONVERT(INDEX(Htg_StPt_Sch_EZ!$C$4:$I$27,MATCH(Schedules_8760!$C1378,Htg_StPt_Sch_EZ!$B$4:$B$27,0),MATCH(Schedules_8760!$F1378,Htg_StPt_Sch_EZ!$C$3:$I$3,0)),"F","C")</f>
        <v>20.555555555555554</v>
      </c>
      <c r="I1378" s="34">
        <f>CONVERT(INDEX(Htg_StPt_Sch_EZ!$C$31:$I$54,MATCH(Schedules_8760!$C1378,Htg_StPt_Sch_EZ!$B$31:$B$54,0),MATCH(Schedules_8760!$F1378,Htg_StPt_Sch_EZ!$C$30:$I$30,0)),"F","C")</f>
        <v>19.444444444444443</v>
      </c>
      <c r="J1378" s="34">
        <f>CONVERT(INDEX(Clg_StPt_Sch_EZ!$C$4:$I$27,MATCH(Schedules_8760!$C1378,Clg_StPt_Sch_EZ!$B$4:$B$27,0),MATCH(Schedules_8760!$F1378,Clg_StPt_Sch_EZ!$C$3:$I$3,0)),"F","C")</f>
        <v>25.555555555555554</v>
      </c>
      <c r="K1378" s="34">
        <f>CONVERT(INDEX(Clg_StPt_Sch_EZ!$C$31:$I$54,MATCH(Schedules_8760!$C1378,Clg_StPt_Sch_EZ!$B$31:$B$54,0),MATCH(Schedules_8760!$F1378,Clg_StPt_Sch_EZ!$C$30:$I$30,0)),"F","C")</f>
        <v>25</v>
      </c>
      <c r="L1378" s="34">
        <f>CONVERT(INDEX(DHW_StPt_Sch_EZ!$C$4:$I$27,MATCH(Schedules_8760!$C1378,DHW_StPt_Sch_EZ!$B$4:$B$27,0),MATCH(Schedules_8760!$F1378,DHW_StPt_Sch_EZ!$C$3:$I$3,0)),"F","C")</f>
        <v>53.333333333333329</v>
      </c>
      <c r="M1378" s="34">
        <f>CONVERT(INDEX(DHW_StPt_Sch_EZ!$C$31:$I$54,MATCH(Schedules_8760!$C1378,DHW_StPt_Sch_EZ!$B$31:$B$54,0),MATCH(Schedules_8760!$F1378,DHW_StPt_Sch_EZ!$C$30:$I$30,0)),"F","C")</f>
        <v>53.333333333333329</v>
      </c>
      <c r="N1378" s="12"/>
      <c r="O1378" s="12"/>
      <c r="P1378" s="12"/>
    </row>
    <row r="1379" spans="1:16" x14ac:dyDescent="0.25">
      <c r="A1379" s="35">
        <v>1378</v>
      </c>
      <c r="B1379" s="89">
        <v>58.375</v>
      </c>
      <c r="C1379" s="35">
        <f t="shared" si="105"/>
        <v>10</v>
      </c>
      <c r="D1379" s="35">
        <f t="shared" si="108"/>
        <v>58</v>
      </c>
      <c r="E1379" s="35">
        <f t="shared" si="109"/>
        <v>2</v>
      </c>
      <c r="F1379" s="35" t="str">
        <f t="shared" si="106"/>
        <v>Monday</v>
      </c>
      <c r="G1379" s="35">
        <f t="shared" si="107"/>
        <v>2</v>
      </c>
      <c r="H1379" s="34">
        <f>CONVERT(INDEX(Htg_StPt_Sch_EZ!$C$4:$I$27,MATCH(Schedules_8760!$C1379,Htg_StPt_Sch_EZ!$B$4:$B$27,0),MATCH(Schedules_8760!$F1379,Htg_StPt_Sch_EZ!$C$3:$I$3,0)),"F","C")</f>
        <v>20.555555555555554</v>
      </c>
      <c r="I1379" s="34">
        <f>CONVERT(INDEX(Htg_StPt_Sch_EZ!$C$31:$I$54,MATCH(Schedules_8760!$C1379,Htg_StPt_Sch_EZ!$B$31:$B$54,0),MATCH(Schedules_8760!$F1379,Htg_StPt_Sch_EZ!$C$30:$I$30,0)),"F","C")</f>
        <v>19.444444444444443</v>
      </c>
      <c r="J1379" s="34">
        <f>CONVERT(INDEX(Clg_StPt_Sch_EZ!$C$4:$I$27,MATCH(Schedules_8760!$C1379,Clg_StPt_Sch_EZ!$B$4:$B$27,0),MATCH(Schedules_8760!$F1379,Clg_StPt_Sch_EZ!$C$3:$I$3,0)),"F","C")</f>
        <v>25.555555555555554</v>
      </c>
      <c r="K1379" s="34">
        <f>CONVERT(INDEX(Clg_StPt_Sch_EZ!$C$31:$I$54,MATCH(Schedules_8760!$C1379,Clg_StPt_Sch_EZ!$B$31:$B$54,0),MATCH(Schedules_8760!$F1379,Clg_StPt_Sch_EZ!$C$30:$I$30,0)),"F","C")</f>
        <v>25</v>
      </c>
      <c r="L1379" s="34">
        <f>CONVERT(INDEX(DHW_StPt_Sch_EZ!$C$4:$I$27,MATCH(Schedules_8760!$C1379,DHW_StPt_Sch_EZ!$B$4:$B$27,0),MATCH(Schedules_8760!$F1379,DHW_StPt_Sch_EZ!$C$3:$I$3,0)),"F","C")</f>
        <v>53.333333333333329</v>
      </c>
      <c r="M1379" s="34">
        <f>CONVERT(INDEX(DHW_StPt_Sch_EZ!$C$31:$I$54,MATCH(Schedules_8760!$C1379,DHW_StPt_Sch_EZ!$B$31:$B$54,0),MATCH(Schedules_8760!$F1379,DHW_StPt_Sch_EZ!$C$30:$I$30,0)),"F","C")</f>
        <v>53.333333333333329</v>
      </c>
      <c r="N1379" s="12"/>
      <c r="O1379" s="12"/>
      <c r="P1379" s="12"/>
    </row>
    <row r="1380" spans="1:16" x14ac:dyDescent="0.25">
      <c r="A1380" s="35">
        <v>1379</v>
      </c>
      <c r="B1380" s="89">
        <v>58.416666666666657</v>
      </c>
      <c r="C1380" s="35">
        <f t="shared" si="105"/>
        <v>11</v>
      </c>
      <c r="D1380" s="35">
        <f t="shared" si="108"/>
        <v>58</v>
      </c>
      <c r="E1380" s="35">
        <f t="shared" si="109"/>
        <v>2</v>
      </c>
      <c r="F1380" s="35" t="str">
        <f t="shared" si="106"/>
        <v>Monday</v>
      </c>
      <c r="G1380" s="35">
        <f t="shared" si="107"/>
        <v>2</v>
      </c>
      <c r="H1380" s="34">
        <f>CONVERT(INDEX(Htg_StPt_Sch_EZ!$C$4:$I$27,MATCH(Schedules_8760!$C1380,Htg_StPt_Sch_EZ!$B$4:$B$27,0),MATCH(Schedules_8760!$F1380,Htg_StPt_Sch_EZ!$C$3:$I$3,0)),"F","C")</f>
        <v>20.555555555555554</v>
      </c>
      <c r="I1380" s="34">
        <f>CONVERT(INDEX(Htg_StPt_Sch_EZ!$C$31:$I$54,MATCH(Schedules_8760!$C1380,Htg_StPt_Sch_EZ!$B$31:$B$54,0),MATCH(Schedules_8760!$F1380,Htg_StPt_Sch_EZ!$C$30:$I$30,0)),"F","C")</f>
        <v>19.444444444444443</v>
      </c>
      <c r="J1380" s="34">
        <f>CONVERT(INDEX(Clg_StPt_Sch_EZ!$C$4:$I$27,MATCH(Schedules_8760!$C1380,Clg_StPt_Sch_EZ!$B$4:$B$27,0),MATCH(Schedules_8760!$F1380,Clg_StPt_Sch_EZ!$C$3:$I$3,0)),"F","C")</f>
        <v>25.555555555555554</v>
      </c>
      <c r="K1380" s="34">
        <f>CONVERT(INDEX(Clg_StPt_Sch_EZ!$C$31:$I$54,MATCH(Schedules_8760!$C1380,Clg_StPt_Sch_EZ!$B$31:$B$54,0),MATCH(Schedules_8760!$F1380,Clg_StPt_Sch_EZ!$C$30:$I$30,0)),"F","C")</f>
        <v>25</v>
      </c>
      <c r="L1380" s="34">
        <f>CONVERT(INDEX(DHW_StPt_Sch_EZ!$C$4:$I$27,MATCH(Schedules_8760!$C1380,DHW_StPt_Sch_EZ!$B$4:$B$27,0),MATCH(Schedules_8760!$F1380,DHW_StPt_Sch_EZ!$C$3:$I$3,0)),"F","C")</f>
        <v>53.333333333333329</v>
      </c>
      <c r="M1380" s="34">
        <f>CONVERT(INDEX(DHW_StPt_Sch_EZ!$C$31:$I$54,MATCH(Schedules_8760!$C1380,DHW_StPt_Sch_EZ!$B$31:$B$54,0),MATCH(Schedules_8760!$F1380,DHW_StPt_Sch_EZ!$C$30:$I$30,0)),"F","C")</f>
        <v>53.333333333333329</v>
      </c>
      <c r="N1380" s="12"/>
      <c r="O1380" s="12"/>
      <c r="P1380" s="12"/>
    </row>
    <row r="1381" spans="1:16" x14ac:dyDescent="0.25">
      <c r="A1381" s="35">
        <v>1380</v>
      </c>
      <c r="B1381" s="89">
        <v>58.458333333333343</v>
      </c>
      <c r="C1381" s="35">
        <f t="shared" si="105"/>
        <v>12</v>
      </c>
      <c r="D1381" s="35">
        <f t="shared" si="108"/>
        <v>58</v>
      </c>
      <c r="E1381" s="35">
        <f t="shared" si="109"/>
        <v>2</v>
      </c>
      <c r="F1381" s="35" t="str">
        <f t="shared" si="106"/>
        <v>Monday</v>
      </c>
      <c r="G1381" s="35">
        <f t="shared" si="107"/>
        <v>2</v>
      </c>
      <c r="H1381" s="34">
        <f>CONVERT(INDEX(Htg_StPt_Sch_EZ!$C$4:$I$27,MATCH(Schedules_8760!$C1381,Htg_StPt_Sch_EZ!$B$4:$B$27,0),MATCH(Schedules_8760!$F1381,Htg_StPt_Sch_EZ!$C$3:$I$3,0)),"F","C")</f>
        <v>20.555555555555554</v>
      </c>
      <c r="I1381" s="34">
        <f>CONVERT(INDEX(Htg_StPt_Sch_EZ!$C$31:$I$54,MATCH(Schedules_8760!$C1381,Htg_StPt_Sch_EZ!$B$31:$B$54,0),MATCH(Schedules_8760!$F1381,Htg_StPt_Sch_EZ!$C$30:$I$30,0)),"F","C")</f>
        <v>19.444444444444443</v>
      </c>
      <c r="J1381" s="34">
        <f>CONVERT(INDEX(Clg_StPt_Sch_EZ!$C$4:$I$27,MATCH(Schedules_8760!$C1381,Clg_StPt_Sch_EZ!$B$4:$B$27,0),MATCH(Schedules_8760!$F1381,Clg_StPt_Sch_EZ!$C$3:$I$3,0)),"F","C")</f>
        <v>25.555555555555554</v>
      </c>
      <c r="K1381" s="34">
        <f>CONVERT(INDEX(Clg_StPt_Sch_EZ!$C$31:$I$54,MATCH(Schedules_8760!$C1381,Clg_StPt_Sch_EZ!$B$31:$B$54,0),MATCH(Schedules_8760!$F1381,Clg_StPt_Sch_EZ!$C$30:$I$30,0)),"F","C")</f>
        <v>25</v>
      </c>
      <c r="L1381" s="34">
        <f>CONVERT(INDEX(DHW_StPt_Sch_EZ!$C$4:$I$27,MATCH(Schedules_8760!$C1381,DHW_StPt_Sch_EZ!$B$4:$B$27,0),MATCH(Schedules_8760!$F1381,DHW_StPt_Sch_EZ!$C$3:$I$3,0)),"F","C")</f>
        <v>53.333333333333329</v>
      </c>
      <c r="M1381" s="34">
        <f>CONVERT(INDEX(DHW_StPt_Sch_EZ!$C$31:$I$54,MATCH(Schedules_8760!$C1381,DHW_StPt_Sch_EZ!$B$31:$B$54,0),MATCH(Schedules_8760!$F1381,DHW_StPt_Sch_EZ!$C$30:$I$30,0)),"F","C")</f>
        <v>53.333333333333329</v>
      </c>
      <c r="N1381" s="12"/>
      <c r="O1381" s="12"/>
      <c r="P1381" s="12"/>
    </row>
    <row r="1382" spans="1:16" x14ac:dyDescent="0.25">
      <c r="A1382" s="35">
        <v>1381</v>
      </c>
      <c r="B1382" s="89">
        <v>58.5</v>
      </c>
      <c r="C1382" s="35">
        <f t="shared" si="105"/>
        <v>13</v>
      </c>
      <c r="D1382" s="35">
        <f t="shared" si="108"/>
        <v>58</v>
      </c>
      <c r="E1382" s="35">
        <f t="shared" si="109"/>
        <v>2</v>
      </c>
      <c r="F1382" s="35" t="str">
        <f t="shared" si="106"/>
        <v>Monday</v>
      </c>
      <c r="G1382" s="35">
        <f t="shared" si="107"/>
        <v>2</v>
      </c>
      <c r="H1382" s="34">
        <f>CONVERT(INDEX(Htg_StPt_Sch_EZ!$C$4:$I$27,MATCH(Schedules_8760!$C1382,Htg_StPt_Sch_EZ!$B$4:$B$27,0),MATCH(Schedules_8760!$F1382,Htg_StPt_Sch_EZ!$C$3:$I$3,0)),"F","C")</f>
        <v>20.555555555555554</v>
      </c>
      <c r="I1382" s="34">
        <f>CONVERT(INDEX(Htg_StPt_Sch_EZ!$C$31:$I$54,MATCH(Schedules_8760!$C1382,Htg_StPt_Sch_EZ!$B$31:$B$54,0),MATCH(Schedules_8760!$F1382,Htg_StPt_Sch_EZ!$C$30:$I$30,0)),"F","C")</f>
        <v>19.444444444444443</v>
      </c>
      <c r="J1382" s="34">
        <f>CONVERT(INDEX(Clg_StPt_Sch_EZ!$C$4:$I$27,MATCH(Schedules_8760!$C1382,Clg_StPt_Sch_EZ!$B$4:$B$27,0),MATCH(Schedules_8760!$F1382,Clg_StPt_Sch_EZ!$C$3:$I$3,0)),"F","C")</f>
        <v>25.555555555555554</v>
      </c>
      <c r="K1382" s="34">
        <f>CONVERT(INDEX(Clg_StPt_Sch_EZ!$C$31:$I$54,MATCH(Schedules_8760!$C1382,Clg_StPt_Sch_EZ!$B$31:$B$54,0),MATCH(Schedules_8760!$F1382,Clg_StPt_Sch_EZ!$C$30:$I$30,0)),"F","C")</f>
        <v>25</v>
      </c>
      <c r="L1382" s="34">
        <f>CONVERT(INDEX(DHW_StPt_Sch_EZ!$C$4:$I$27,MATCH(Schedules_8760!$C1382,DHW_StPt_Sch_EZ!$B$4:$B$27,0),MATCH(Schedules_8760!$F1382,DHW_StPt_Sch_EZ!$C$3:$I$3,0)),"F","C")</f>
        <v>53.333333333333329</v>
      </c>
      <c r="M1382" s="34">
        <f>CONVERT(INDEX(DHW_StPt_Sch_EZ!$C$31:$I$54,MATCH(Schedules_8760!$C1382,DHW_StPt_Sch_EZ!$B$31:$B$54,0),MATCH(Schedules_8760!$F1382,DHW_StPt_Sch_EZ!$C$30:$I$30,0)),"F","C")</f>
        <v>53.333333333333329</v>
      </c>
      <c r="N1382" s="12"/>
      <c r="O1382" s="12"/>
      <c r="P1382" s="12"/>
    </row>
    <row r="1383" spans="1:16" x14ac:dyDescent="0.25">
      <c r="A1383" s="35">
        <v>1382</v>
      </c>
      <c r="B1383" s="89">
        <v>58.541666666666657</v>
      </c>
      <c r="C1383" s="35">
        <f t="shared" si="105"/>
        <v>14</v>
      </c>
      <c r="D1383" s="35">
        <f t="shared" si="108"/>
        <v>58</v>
      </c>
      <c r="E1383" s="35">
        <f t="shared" si="109"/>
        <v>2</v>
      </c>
      <c r="F1383" s="35" t="str">
        <f t="shared" si="106"/>
        <v>Monday</v>
      </c>
      <c r="G1383" s="35">
        <f t="shared" si="107"/>
        <v>2</v>
      </c>
      <c r="H1383" s="34">
        <f>CONVERT(INDEX(Htg_StPt_Sch_EZ!$C$4:$I$27,MATCH(Schedules_8760!$C1383,Htg_StPt_Sch_EZ!$B$4:$B$27,0),MATCH(Schedules_8760!$F1383,Htg_StPt_Sch_EZ!$C$3:$I$3,0)),"F","C")</f>
        <v>20.555555555555554</v>
      </c>
      <c r="I1383" s="34">
        <f>CONVERT(INDEX(Htg_StPt_Sch_EZ!$C$31:$I$54,MATCH(Schedules_8760!$C1383,Htg_StPt_Sch_EZ!$B$31:$B$54,0),MATCH(Schedules_8760!$F1383,Htg_StPt_Sch_EZ!$C$30:$I$30,0)),"F","C")</f>
        <v>19.444444444444443</v>
      </c>
      <c r="J1383" s="34">
        <f>CONVERT(INDEX(Clg_StPt_Sch_EZ!$C$4:$I$27,MATCH(Schedules_8760!$C1383,Clg_StPt_Sch_EZ!$B$4:$B$27,0),MATCH(Schedules_8760!$F1383,Clg_StPt_Sch_EZ!$C$3:$I$3,0)),"F","C")</f>
        <v>25.555555555555554</v>
      </c>
      <c r="K1383" s="34">
        <f>CONVERT(INDEX(Clg_StPt_Sch_EZ!$C$31:$I$54,MATCH(Schedules_8760!$C1383,Clg_StPt_Sch_EZ!$B$31:$B$54,0),MATCH(Schedules_8760!$F1383,Clg_StPt_Sch_EZ!$C$30:$I$30,0)),"F","C")</f>
        <v>25</v>
      </c>
      <c r="L1383" s="34">
        <f>CONVERT(INDEX(DHW_StPt_Sch_EZ!$C$4:$I$27,MATCH(Schedules_8760!$C1383,DHW_StPt_Sch_EZ!$B$4:$B$27,0),MATCH(Schedules_8760!$F1383,DHW_StPt_Sch_EZ!$C$3:$I$3,0)),"F","C")</f>
        <v>53.333333333333329</v>
      </c>
      <c r="M1383" s="34">
        <f>CONVERT(INDEX(DHW_StPt_Sch_EZ!$C$31:$I$54,MATCH(Schedules_8760!$C1383,DHW_StPt_Sch_EZ!$B$31:$B$54,0),MATCH(Schedules_8760!$F1383,DHW_StPt_Sch_EZ!$C$30:$I$30,0)),"F","C")</f>
        <v>53.333333333333329</v>
      </c>
      <c r="N1383" s="12"/>
      <c r="O1383" s="12"/>
      <c r="P1383" s="12"/>
    </row>
    <row r="1384" spans="1:16" x14ac:dyDescent="0.25">
      <c r="A1384" s="35">
        <v>1383</v>
      </c>
      <c r="B1384" s="89">
        <v>58.583333333333343</v>
      </c>
      <c r="C1384" s="35">
        <f t="shared" si="105"/>
        <v>15</v>
      </c>
      <c r="D1384" s="35">
        <f t="shared" si="108"/>
        <v>58</v>
      </c>
      <c r="E1384" s="35">
        <f t="shared" si="109"/>
        <v>2</v>
      </c>
      <c r="F1384" s="35" t="str">
        <f t="shared" si="106"/>
        <v>Monday</v>
      </c>
      <c r="G1384" s="35">
        <f t="shared" si="107"/>
        <v>2</v>
      </c>
      <c r="H1384" s="34">
        <f>CONVERT(INDEX(Htg_StPt_Sch_EZ!$C$4:$I$27,MATCH(Schedules_8760!$C1384,Htg_StPt_Sch_EZ!$B$4:$B$27,0),MATCH(Schedules_8760!$F1384,Htg_StPt_Sch_EZ!$C$3:$I$3,0)),"F","C")</f>
        <v>20.555555555555554</v>
      </c>
      <c r="I1384" s="34">
        <f>CONVERT(INDEX(Htg_StPt_Sch_EZ!$C$31:$I$54,MATCH(Schedules_8760!$C1384,Htg_StPt_Sch_EZ!$B$31:$B$54,0),MATCH(Schedules_8760!$F1384,Htg_StPt_Sch_EZ!$C$30:$I$30,0)),"F","C")</f>
        <v>21.111111111111111</v>
      </c>
      <c r="J1384" s="34">
        <f>CONVERT(INDEX(Clg_StPt_Sch_EZ!$C$4:$I$27,MATCH(Schedules_8760!$C1384,Clg_StPt_Sch_EZ!$B$4:$B$27,0),MATCH(Schedules_8760!$F1384,Clg_StPt_Sch_EZ!$C$3:$I$3,0)),"F","C")</f>
        <v>25.555555555555554</v>
      </c>
      <c r="K1384" s="34">
        <f>CONVERT(INDEX(Clg_StPt_Sch_EZ!$C$31:$I$54,MATCH(Schedules_8760!$C1384,Clg_StPt_Sch_EZ!$B$31:$B$54,0),MATCH(Schedules_8760!$F1384,Clg_StPt_Sch_EZ!$C$30:$I$30,0)),"F","C")</f>
        <v>25</v>
      </c>
      <c r="L1384" s="34">
        <f>CONVERT(INDEX(DHW_StPt_Sch_EZ!$C$4:$I$27,MATCH(Schedules_8760!$C1384,DHW_StPt_Sch_EZ!$B$4:$B$27,0),MATCH(Schedules_8760!$F1384,DHW_StPt_Sch_EZ!$C$3:$I$3,0)),"F","C")</f>
        <v>53.333333333333329</v>
      </c>
      <c r="M1384" s="34">
        <f>CONVERT(INDEX(DHW_StPt_Sch_EZ!$C$31:$I$54,MATCH(Schedules_8760!$C1384,DHW_StPt_Sch_EZ!$B$31:$B$54,0),MATCH(Schedules_8760!$F1384,DHW_StPt_Sch_EZ!$C$30:$I$30,0)),"F","C")</f>
        <v>53.333333333333329</v>
      </c>
      <c r="N1384" s="12"/>
      <c r="O1384" s="12"/>
      <c r="P1384" s="12"/>
    </row>
    <row r="1385" spans="1:16" x14ac:dyDescent="0.25">
      <c r="A1385" s="35">
        <v>1384</v>
      </c>
      <c r="B1385" s="89">
        <v>58.625</v>
      </c>
      <c r="C1385" s="35">
        <f t="shared" si="105"/>
        <v>16</v>
      </c>
      <c r="D1385" s="35">
        <f t="shared" si="108"/>
        <v>58</v>
      </c>
      <c r="E1385" s="35">
        <f t="shared" si="109"/>
        <v>2</v>
      </c>
      <c r="F1385" s="35" t="str">
        <f t="shared" si="106"/>
        <v>Monday</v>
      </c>
      <c r="G1385" s="35">
        <f t="shared" si="107"/>
        <v>2</v>
      </c>
      <c r="H1385" s="34">
        <f>CONVERT(INDEX(Htg_StPt_Sch_EZ!$C$4:$I$27,MATCH(Schedules_8760!$C1385,Htg_StPt_Sch_EZ!$B$4:$B$27,0),MATCH(Schedules_8760!$F1385,Htg_StPt_Sch_EZ!$C$3:$I$3,0)),"F","C")</f>
        <v>20.555555555555554</v>
      </c>
      <c r="I1385" s="34">
        <f>CONVERT(INDEX(Htg_StPt_Sch_EZ!$C$31:$I$54,MATCH(Schedules_8760!$C1385,Htg_StPt_Sch_EZ!$B$31:$B$54,0),MATCH(Schedules_8760!$F1385,Htg_StPt_Sch_EZ!$C$30:$I$30,0)),"F","C")</f>
        <v>21.111111111111111</v>
      </c>
      <c r="J1385" s="34">
        <f>CONVERT(INDEX(Clg_StPt_Sch_EZ!$C$4:$I$27,MATCH(Schedules_8760!$C1385,Clg_StPt_Sch_EZ!$B$4:$B$27,0),MATCH(Schedules_8760!$F1385,Clg_StPt_Sch_EZ!$C$3:$I$3,0)),"F","C")</f>
        <v>25.555555555555554</v>
      </c>
      <c r="K1385" s="34">
        <f>CONVERT(INDEX(Clg_StPt_Sch_EZ!$C$31:$I$54,MATCH(Schedules_8760!$C1385,Clg_StPt_Sch_EZ!$B$31:$B$54,0),MATCH(Schedules_8760!$F1385,Clg_StPt_Sch_EZ!$C$30:$I$30,0)),"F","C")</f>
        <v>25</v>
      </c>
      <c r="L1385" s="34">
        <f>CONVERT(INDEX(DHW_StPt_Sch_EZ!$C$4:$I$27,MATCH(Schedules_8760!$C1385,DHW_StPt_Sch_EZ!$B$4:$B$27,0),MATCH(Schedules_8760!$F1385,DHW_StPt_Sch_EZ!$C$3:$I$3,0)),"F","C")</f>
        <v>53.333333333333329</v>
      </c>
      <c r="M1385" s="34">
        <f>CONVERT(INDEX(DHW_StPt_Sch_EZ!$C$31:$I$54,MATCH(Schedules_8760!$C1385,DHW_StPt_Sch_EZ!$B$31:$B$54,0),MATCH(Schedules_8760!$F1385,DHW_StPt_Sch_EZ!$C$30:$I$30,0)),"F","C")</f>
        <v>53.333333333333329</v>
      </c>
      <c r="N1385" s="12"/>
      <c r="O1385" s="12"/>
      <c r="P1385" s="12"/>
    </row>
    <row r="1386" spans="1:16" x14ac:dyDescent="0.25">
      <c r="A1386" s="35">
        <v>1385</v>
      </c>
      <c r="B1386" s="89">
        <v>58.666666666666657</v>
      </c>
      <c r="C1386" s="35">
        <f t="shared" si="105"/>
        <v>17</v>
      </c>
      <c r="D1386" s="35">
        <f t="shared" si="108"/>
        <v>58</v>
      </c>
      <c r="E1386" s="35">
        <f t="shared" si="109"/>
        <v>2</v>
      </c>
      <c r="F1386" s="35" t="str">
        <f t="shared" si="106"/>
        <v>Monday</v>
      </c>
      <c r="G1386" s="35">
        <f t="shared" si="107"/>
        <v>2</v>
      </c>
      <c r="H1386" s="34">
        <f>CONVERT(INDEX(Htg_StPt_Sch_EZ!$C$4:$I$27,MATCH(Schedules_8760!$C1386,Htg_StPt_Sch_EZ!$B$4:$B$27,0),MATCH(Schedules_8760!$F1386,Htg_StPt_Sch_EZ!$C$3:$I$3,0)),"F","C")</f>
        <v>20.555555555555554</v>
      </c>
      <c r="I1386" s="34">
        <f>CONVERT(INDEX(Htg_StPt_Sch_EZ!$C$31:$I$54,MATCH(Schedules_8760!$C1386,Htg_StPt_Sch_EZ!$B$31:$B$54,0),MATCH(Schedules_8760!$F1386,Htg_StPt_Sch_EZ!$C$30:$I$30,0)),"F","C")</f>
        <v>17.777777777777779</v>
      </c>
      <c r="J1386" s="34">
        <f>CONVERT(INDEX(Clg_StPt_Sch_EZ!$C$4:$I$27,MATCH(Schedules_8760!$C1386,Clg_StPt_Sch_EZ!$B$4:$B$27,0),MATCH(Schedules_8760!$F1386,Clg_StPt_Sch_EZ!$C$3:$I$3,0)),"F","C")</f>
        <v>25.555555555555554</v>
      </c>
      <c r="K1386" s="34">
        <f>CONVERT(INDEX(Clg_StPt_Sch_EZ!$C$31:$I$54,MATCH(Schedules_8760!$C1386,Clg_StPt_Sch_EZ!$B$31:$B$54,0),MATCH(Schedules_8760!$F1386,Clg_StPt_Sch_EZ!$C$30:$I$30,0)),"F","C")</f>
        <v>25</v>
      </c>
      <c r="L1386" s="34">
        <f>CONVERT(INDEX(DHW_StPt_Sch_EZ!$C$4:$I$27,MATCH(Schedules_8760!$C1386,DHW_StPt_Sch_EZ!$B$4:$B$27,0),MATCH(Schedules_8760!$F1386,DHW_StPt_Sch_EZ!$C$3:$I$3,0)),"F","C")</f>
        <v>53.333333333333329</v>
      </c>
      <c r="M1386" s="34">
        <f>CONVERT(INDEX(DHW_StPt_Sch_EZ!$C$31:$I$54,MATCH(Schedules_8760!$C1386,DHW_StPt_Sch_EZ!$B$31:$B$54,0),MATCH(Schedules_8760!$F1386,DHW_StPt_Sch_EZ!$C$30:$I$30,0)),"F","C")</f>
        <v>53.333333333333329</v>
      </c>
      <c r="N1386" s="12"/>
      <c r="O1386" s="12"/>
      <c r="P1386" s="12"/>
    </row>
    <row r="1387" spans="1:16" x14ac:dyDescent="0.25">
      <c r="A1387" s="35">
        <v>1386</v>
      </c>
      <c r="B1387" s="89">
        <v>58.708333333333343</v>
      </c>
      <c r="C1387" s="35">
        <f t="shared" si="105"/>
        <v>18</v>
      </c>
      <c r="D1387" s="35">
        <f t="shared" si="108"/>
        <v>58</v>
      </c>
      <c r="E1387" s="35">
        <f t="shared" si="109"/>
        <v>2</v>
      </c>
      <c r="F1387" s="35" t="str">
        <f t="shared" si="106"/>
        <v>Monday</v>
      </c>
      <c r="G1387" s="35">
        <f t="shared" si="107"/>
        <v>2</v>
      </c>
      <c r="H1387" s="34">
        <f>CONVERT(INDEX(Htg_StPt_Sch_EZ!$C$4:$I$27,MATCH(Schedules_8760!$C1387,Htg_StPt_Sch_EZ!$B$4:$B$27,0),MATCH(Schedules_8760!$F1387,Htg_StPt_Sch_EZ!$C$3:$I$3,0)),"F","C")</f>
        <v>20.555555555555554</v>
      </c>
      <c r="I1387" s="34">
        <f>CONVERT(INDEX(Htg_StPt_Sch_EZ!$C$31:$I$54,MATCH(Schedules_8760!$C1387,Htg_StPt_Sch_EZ!$B$31:$B$54,0),MATCH(Schedules_8760!$F1387,Htg_StPt_Sch_EZ!$C$30:$I$30,0)),"F","C")</f>
        <v>17.777777777777779</v>
      </c>
      <c r="J1387" s="34">
        <f>CONVERT(INDEX(Clg_StPt_Sch_EZ!$C$4:$I$27,MATCH(Schedules_8760!$C1387,Clg_StPt_Sch_EZ!$B$4:$B$27,0),MATCH(Schedules_8760!$F1387,Clg_StPt_Sch_EZ!$C$3:$I$3,0)),"F","C")</f>
        <v>25.555555555555554</v>
      </c>
      <c r="K1387" s="34">
        <f>CONVERT(INDEX(Clg_StPt_Sch_EZ!$C$31:$I$54,MATCH(Schedules_8760!$C1387,Clg_StPt_Sch_EZ!$B$31:$B$54,0),MATCH(Schedules_8760!$F1387,Clg_StPt_Sch_EZ!$C$30:$I$30,0)),"F","C")</f>
        <v>28.333333333333332</v>
      </c>
      <c r="L1387" s="34">
        <f>CONVERT(INDEX(DHW_StPt_Sch_EZ!$C$4:$I$27,MATCH(Schedules_8760!$C1387,DHW_StPt_Sch_EZ!$B$4:$B$27,0),MATCH(Schedules_8760!$F1387,DHW_StPt_Sch_EZ!$C$3:$I$3,0)),"F","C")</f>
        <v>53.333333333333329</v>
      </c>
      <c r="M1387" s="34">
        <f>CONVERT(INDEX(DHW_StPt_Sch_EZ!$C$31:$I$54,MATCH(Schedules_8760!$C1387,DHW_StPt_Sch_EZ!$B$31:$B$54,0),MATCH(Schedules_8760!$F1387,DHW_StPt_Sch_EZ!$C$30:$I$30,0)),"F","C")</f>
        <v>53.333333333333329</v>
      </c>
      <c r="N1387" s="12"/>
      <c r="O1387" s="12"/>
      <c r="P1387" s="12"/>
    </row>
    <row r="1388" spans="1:16" x14ac:dyDescent="0.25">
      <c r="A1388" s="35">
        <v>1387</v>
      </c>
      <c r="B1388" s="89">
        <v>58.75</v>
      </c>
      <c r="C1388" s="35">
        <f t="shared" si="105"/>
        <v>19</v>
      </c>
      <c r="D1388" s="35">
        <f t="shared" si="108"/>
        <v>58</v>
      </c>
      <c r="E1388" s="35">
        <f t="shared" si="109"/>
        <v>2</v>
      </c>
      <c r="F1388" s="35" t="str">
        <f t="shared" si="106"/>
        <v>Monday</v>
      </c>
      <c r="G1388" s="35">
        <f t="shared" si="107"/>
        <v>2</v>
      </c>
      <c r="H1388" s="34">
        <f>CONVERT(INDEX(Htg_StPt_Sch_EZ!$C$4:$I$27,MATCH(Schedules_8760!$C1388,Htg_StPt_Sch_EZ!$B$4:$B$27,0),MATCH(Schedules_8760!$F1388,Htg_StPt_Sch_EZ!$C$3:$I$3,0)),"F","C")</f>
        <v>20.555555555555554</v>
      </c>
      <c r="I1388" s="34">
        <f>CONVERT(INDEX(Htg_StPt_Sch_EZ!$C$31:$I$54,MATCH(Schedules_8760!$C1388,Htg_StPt_Sch_EZ!$B$31:$B$54,0),MATCH(Schedules_8760!$F1388,Htg_StPt_Sch_EZ!$C$30:$I$30,0)),"F","C")</f>
        <v>18.333333333333332</v>
      </c>
      <c r="J1388" s="34">
        <f>CONVERT(INDEX(Clg_StPt_Sch_EZ!$C$4:$I$27,MATCH(Schedules_8760!$C1388,Clg_StPt_Sch_EZ!$B$4:$B$27,0),MATCH(Schedules_8760!$F1388,Clg_StPt_Sch_EZ!$C$3:$I$3,0)),"F","C")</f>
        <v>25.555555555555554</v>
      </c>
      <c r="K1388" s="34">
        <f>CONVERT(INDEX(Clg_StPt_Sch_EZ!$C$31:$I$54,MATCH(Schedules_8760!$C1388,Clg_StPt_Sch_EZ!$B$31:$B$54,0),MATCH(Schedules_8760!$F1388,Clg_StPt_Sch_EZ!$C$30:$I$30,0)),"F","C")</f>
        <v>28.333333333333332</v>
      </c>
      <c r="L1388" s="34">
        <f>CONVERT(INDEX(DHW_StPt_Sch_EZ!$C$4:$I$27,MATCH(Schedules_8760!$C1388,DHW_StPt_Sch_EZ!$B$4:$B$27,0),MATCH(Schedules_8760!$F1388,DHW_StPt_Sch_EZ!$C$3:$I$3,0)),"F","C")</f>
        <v>53.333333333333329</v>
      </c>
      <c r="M1388" s="34">
        <f>CONVERT(INDEX(DHW_StPt_Sch_EZ!$C$31:$I$54,MATCH(Schedules_8760!$C1388,DHW_StPt_Sch_EZ!$B$31:$B$54,0),MATCH(Schedules_8760!$F1388,DHW_StPt_Sch_EZ!$C$30:$I$30,0)),"F","C")</f>
        <v>53.333333333333329</v>
      </c>
      <c r="N1388" s="12"/>
      <c r="O1388" s="12"/>
      <c r="P1388" s="12"/>
    </row>
    <row r="1389" spans="1:16" x14ac:dyDescent="0.25">
      <c r="A1389" s="35">
        <v>1388</v>
      </c>
      <c r="B1389" s="89">
        <v>58.791666666666657</v>
      </c>
      <c r="C1389" s="35">
        <f t="shared" si="105"/>
        <v>20</v>
      </c>
      <c r="D1389" s="35">
        <f t="shared" si="108"/>
        <v>58</v>
      </c>
      <c r="E1389" s="35">
        <f t="shared" si="109"/>
        <v>2</v>
      </c>
      <c r="F1389" s="35" t="str">
        <f t="shared" si="106"/>
        <v>Monday</v>
      </c>
      <c r="G1389" s="35">
        <f t="shared" si="107"/>
        <v>2</v>
      </c>
      <c r="H1389" s="34">
        <f>CONVERT(INDEX(Htg_StPt_Sch_EZ!$C$4:$I$27,MATCH(Schedules_8760!$C1389,Htg_StPt_Sch_EZ!$B$4:$B$27,0),MATCH(Schedules_8760!$F1389,Htg_StPt_Sch_EZ!$C$3:$I$3,0)),"F","C")</f>
        <v>20.555555555555554</v>
      </c>
      <c r="I1389" s="34">
        <f>CONVERT(INDEX(Htg_StPt_Sch_EZ!$C$31:$I$54,MATCH(Schedules_8760!$C1389,Htg_StPt_Sch_EZ!$B$31:$B$54,0),MATCH(Schedules_8760!$F1389,Htg_StPt_Sch_EZ!$C$30:$I$30,0)),"F","C")</f>
        <v>18.888888888888889</v>
      </c>
      <c r="J1389" s="34">
        <f>CONVERT(INDEX(Clg_StPt_Sch_EZ!$C$4:$I$27,MATCH(Schedules_8760!$C1389,Clg_StPt_Sch_EZ!$B$4:$B$27,0),MATCH(Schedules_8760!$F1389,Clg_StPt_Sch_EZ!$C$3:$I$3,0)),"F","C")</f>
        <v>25.555555555555554</v>
      </c>
      <c r="K1389" s="34">
        <f>CONVERT(INDEX(Clg_StPt_Sch_EZ!$C$31:$I$54,MATCH(Schedules_8760!$C1389,Clg_StPt_Sch_EZ!$B$31:$B$54,0),MATCH(Schedules_8760!$F1389,Clg_StPt_Sch_EZ!$C$30:$I$30,0)),"F","C")</f>
        <v>28.333333333333332</v>
      </c>
      <c r="L1389" s="34">
        <f>CONVERT(INDEX(DHW_StPt_Sch_EZ!$C$4:$I$27,MATCH(Schedules_8760!$C1389,DHW_StPt_Sch_EZ!$B$4:$B$27,0),MATCH(Schedules_8760!$F1389,DHW_StPt_Sch_EZ!$C$3:$I$3,0)),"F","C")</f>
        <v>53.333333333333329</v>
      </c>
      <c r="M1389" s="34">
        <f>CONVERT(INDEX(DHW_StPt_Sch_EZ!$C$31:$I$54,MATCH(Schedules_8760!$C1389,DHW_StPt_Sch_EZ!$B$31:$B$54,0),MATCH(Schedules_8760!$F1389,DHW_StPt_Sch_EZ!$C$30:$I$30,0)),"F","C")</f>
        <v>53.333333333333329</v>
      </c>
      <c r="N1389" s="12"/>
      <c r="O1389" s="12"/>
      <c r="P1389" s="12"/>
    </row>
    <row r="1390" spans="1:16" x14ac:dyDescent="0.25">
      <c r="A1390" s="35">
        <v>1389</v>
      </c>
      <c r="B1390" s="89">
        <v>58.833333333333343</v>
      </c>
      <c r="C1390" s="35">
        <f t="shared" si="105"/>
        <v>21</v>
      </c>
      <c r="D1390" s="35">
        <f t="shared" si="108"/>
        <v>58</v>
      </c>
      <c r="E1390" s="35">
        <f t="shared" si="109"/>
        <v>2</v>
      </c>
      <c r="F1390" s="35" t="str">
        <f t="shared" si="106"/>
        <v>Monday</v>
      </c>
      <c r="G1390" s="35">
        <f t="shared" si="107"/>
        <v>2</v>
      </c>
      <c r="H1390" s="34">
        <f>CONVERT(INDEX(Htg_StPt_Sch_EZ!$C$4:$I$27,MATCH(Schedules_8760!$C1390,Htg_StPt_Sch_EZ!$B$4:$B$27,0),MATCH(Schedules_8760!$F1390,Htg_StPt_Sch_EZ!$C$3:$I$3,0)),"F","C")</f>
        <v>20.555555555555554</v>
      </c>
      <c r="I1390" s="34">
        <f>CONVERT(INDEX(Htg_StPt_Sch_EZ!$C$31:$I$54,MATCH(Schedules_8760!$C1390,Htg_StPt_Sch_EZ!$B$31:$B$54,0),MATCH(Schedules_8760!$F1390,Htg_StPt_Sch_EZ!$C$30:$I$30,0)),"F","C")</f>
        <v>19.444444444444443</v>
      </c>
      <c r="J1390" s="34">
        <f>CONVERT(INDEX(Clg_StPt_Sch_EZ!$C$4:$I$27,MATCH(Schedules_8760!$C1390,Clg_StPt_Sch_EZ!$B$4:$B$27,0),MATCH(Schedules_8760!$F1390,Clg_StPt_Sch_EZ!$C$3:$I$3,0)),"F","C")</f>
        <v>25.555555555555554</v>
      </c>
      <c r="K1390" s="34">
        <f>CONVERT(INDEX(Clg_StPt_Sch_EZ!$C$31:$I$54,MATCH(Schedules_8760!$C1390,Clg_StPt_Sch_EZ!$B$31:$B$54,0),MATCH(Schedules_8760!$F1390,Clg_StPt_Sch_EZ!$C$30:$I$30,0)),"F","C")</f>
        <v>28.333333333333332</v>
      </c>
      <c r="L1390" s="34">
        <f>CONVERT(INDEX(DHW_StPt_Sch_EZ!$C$4:$I$27,MATCH(Schedules_8760!$C1390,DHW_StPt_Sch_EZ!$B$4:$B$27,0),MATCH(Schedules_8760!$F1390,DHW_StPt_Sch_EZ!$C$3:$I$3,0)),"F","C")</f>
        <v>53.333333333333329</v>
      </c>
      <c r="M1390" s="34">
        <f>CONVERT(INDEX(DHW_StPt_Sch_EZ!$C$31:$I$54,MATCH(Schedules_8760!$C1390,DHW_StPt_Sch_EZ!$B$31:$B$54,0),MATCH(Schedules_8760!$F1390,DHW_StPt_Sch_EZ!$C$30:$I$30,0)),"F","C")</f>
        <v>53.333333333333329</v>
      </c>
      <c r="N1390" s="12"/>
      <c r="O1390" s="12"/>
      <c r="P1390" s="12"/>
    </row>
    <row r="1391" spans="1:16" x14ac:dyDescent="0.25">
      <c r="A1391" s="35">
        <v>1390</v>
      </c>
      <c r="B1391" s="89">
        <v>58.875</v>
      </c>
      <c r="C1391" s="35">
        <f t="shared" si="105"/>
        <v>22</v>
      </c>
      <c r="D1391" s="35">
        <f t="shared" si="108"/>
        <v>58</v>
      </c>
      <c r="E1391" s="35">
        <f t="shared" si="109"/>
        <v>2</v>
      </c>
      <c r="F1391" s="35" t="str">
        <f t="shared" si="106"/>
        <v>Monday</v>
      </c>
      <c r="G1391" s="35">
        <f t="shared" si="107"/>
        <v>2</v>
      </c>
      <c r="H1391" s="34">
        <f>CONVERT(INDEX(Htg_StPt_Sch_EZ!$C$4:$I$27,MATCH(Schedules_8760!$C1391,Htg_StPt_Sch_EZ!$B$4:$B$27,0),MATCH(Schedules_8760!$F1391,Htg_StPt_Sch_EZ!$C$3:$I$3,0)),"F","C")</f>
        <v>20.555555555555554</v>
      </c>
      <c r="I1391" s="34">
        <f>CONVERT(INDEX(Htg_StPt_Sch_EZ!$C$31:$I$54,MATCH(Schedules_8760!$C1391,Htg_StPt_Sch_EZ!$B$31:$B$54,0),MATCH(Schedules_8760!$F1391,Htg_StPt_Sch_EZ!$C$30:$I$30,0)),"F","C")</f>
        <v>19.444444444444443</v>
      </c>
      <c r="J1391" s="34">
        <f>CONVERT(INDEX(Clg_StPt_Sch_EZ!$C$4:$I$27,MATCH(Schedules_8760!$C1391,Clg_StPt_Sch_EZ!$B$4:$B$27,0),MATCH(Schedules_8760!$F1391,Clg_StPt_Sch_EZ!$C$3:$I$3,0)),"F","C")</f>
        <v>25.555555555555554</v>
      </c>
      <c r="K1391" s="34">
        <f>CONVERT(INDEX(Clg_StPt_Sch_EZ!$C$31:$I$54,MATCH(Schedules_8760!$C1391,Clg_StPt_Sch_EZ!$B$31:$B$54,0),MATCH(Schedules_8760!$F1391,Clg_StPt_Sch_EZ!$C$30:$I$30,0)),"F","C")</f>
        <v>28.333333333333332</v>
      </c>
      <c r="L1391" s="34">
        <f>CONVERT(INDEX(DHW_StPt_Sch_EZ!$C$4:$I$27,MATCH(Schedules_8760!$C1391,DHW_StPt_Sch_EZ!$B$4:$B$27,0),MATCH(Schedules_8760!$F1391,DHW_StPt_Sch_EZ!$C$3:$I$3,0)),"F","C")</f>
        <v>53.333333333333329</v>
      </c>
      <c r="M1391" s="34">
        <f>CONVERT(INDEX(DHW_StPt_Sch_EZ!$C$31:$I$54,MATCH(Schedules_8760!$C1391,DHW_StPt_Sch_EZ!$B$31:$B$54,0),MATCH(Schedules_8760!$F1391,DHW_StPt_Sch_EZ!$C$30:$I$30,0)),"F","C")</f>
        <v>53.333333333333329</v>
      </c>
      <c r="N1391" s="12"/>
      <c r="O1391" s="12"/>
      <c r="P1391" s="12"/>
    </row>
    <row r="1392" spans="1:16" x14ac:dyDescent="0.25">
      <c r="A1392" s="35">
        <v>1391</v>
      </c>
      <c r="B1392" s="89">
        <v>58.916666666666657</v>
      </c>
      <c r="C1392" s="35">
        <f t="shared" si="105"/>
        <v>23</v>
      </c>
      <c r="D1392" s="35">
        <f t="shared" si="108"/>
        <v>58</v>
      </c>
      <c r="E1392" s="35">
        <f t="shared" si="109"/>
        <v>2</v>
      </c>
      <c r="F1392" s="35" t="str">
        <f t="shared" si="106"/>
        <v>Monday</v>
      </c>
      <c r="G1392" s="35">
        <f t="shared" si="107"/>
        <v>2</v>
      </c>
      <c r="H1392" s="34">
        <f>CONVERT(INDEX(Htg_StPt_Sch_EZ!$C$4:$I$27,MATCH(Schedules_8760!$C1392,Htg_StPt_Sch_EZ!$B$4:$B$27,0),MATCH(Schedules_8760!$F1392,Htg_StPt_Sch_EZ!$C$3:$I$3,0)),"F","C")</f>
        <v>20.555555555555554</v>
      </c>
      <c r="I1392" s="34">
        <f>CONVERT(INDEX(Htg_StPt_Sch_EZ!$C$31:$I$54,MATCH(Schedules_8760!$C1392,Htg_StPt_Sch_EZ!$B$31:$B$54,0),MATCH(Schedules_8760!$F1392,Htg_StPt_Sch_EZ!$C$30:$I$30,0)),"F","C")</f>
        <v>19.444444444444443</v>
      </c>
      <c r="J1392" s="34">
        <f>CONVERT(INDEX(Clg_StPt_Sch_EZ!$C$4:$I$27,MATCH(Schedules_8760!$C1392,Clg_StPt_Sch_EZ!$B$4:$B$27,0),MATCH(Schedules_8760!$F1392,Clg_StPt_Sch_EZ!$C$3:$I$3,0)),"F","C")</f>
        <v>25.555555555555554</v>
      </c>
      <c r="K1392" s="34">
        <f>CONVERT(INDEX(Clg_StPt_Sch_EZ!$C$31:$I$54,MATCH(Schedules_8760!$C1392,Clg_StPt_Sch_EZ!$B$31:$B$54,0),MATCH(Schedules_8760!$F1392,Clg_StPt_Sch_EZ!$C$30:$I$30,0)),"F","C")</f>
        <v>28.333333333333332</v>
      </c>
      <c r="L1392" s="34">
        <f>CONVERT(INDEX(DHW_StPt_Sch_EZ!$C$4:$I$27,MATCH(Schedules_8760!$C1392,DHW_StPt_Sch_EZ!$B$4:$B$27,0),MATCH(Schedules_8760!$F1392,DHW_StPt_Sch_EZ!$C$3:$I$3,0)),"F","C")</f>
        <v>53.333333333333329</v>
      </c>
      <c r="M1392" s="34">
        <f>CONVERT(INDEX(DHW_StPt_Sch_EZ!$C$31:$I$54,MATCH(Schedules_8760!$C1392,DHW_StPt_Sch_EZ!$B$31:$B$54,0),MATCH(Schedules_8760!$F1392,DHW_StPt_Sch_EZ!$C$30:$I$30,0)),"F","C")</f>
        <v>53.333333333333329</v>
      </c>
      <c r="N1392" s="12"/>
      <c r="O1392" s="12"/>
      <c r="P1392" s="12"/>
    </row>
    <row r="1393" spans="1:16" x14ac:dyDescent="0.25">
      <c r="A1393" s="35">
        <v>1392</v>
      </c>
      <c r="B1393" s="89">
        <v>58.958333333333343</v>
      </c>
      <c r="C1393" s="35">
        <f t="shared" si="105"/>
        <v>24</v>
      </c>
      <c r="D1393" s="35">
        <f t="shared" si="108"/>
        <v>58</v>
      </c>
      <c r="E1393" s="35">
        <f t="shared" si="109"/>
        <v>2</v>
      </c>
      <c r="F1393" s="35" t="str">
        <f t="shared" si="106"/>
        <v>Monday</v>
      </c>
      <c r="G1393" s="35">
        <f t="shared" si="107"/>
        <v>2</v>
      </c>
      <c r="H1393" s="34">
        <f>CONVERT(INDEX(Htg_StPt_Sch_EZ!$C$4:$I$27,MATCH(Schedules_8760!$C1393,Htg_StPt_Sch_EZ!$B$4:$B$27,0),MATCH(Schedules_8760!$F1393,Htg_StPt_Sch_EZ!$C$3:$I$3,0)),"F","C")</f>
        <v>20.555555555555554</v>
      </c>
      <c r="I1393" s="34">
        <f>CONVERT(INDEX(Htg_StPt_Sch_EZ!$C$31:$I$54,MATCH(Schedules_8760!$C1393,Htg_StPt_Sch_EZ!$B$31:$B$54,0),MATCH(Schedules_8760!$F1393,Htg_StPt_Sch_EZ!$C$30:$I$30,0)),"F","C")</f>
        <v>19.444444444444443</v>
      </c>
      <c r="J1393" s="34">
        <f>CONVERT(INDEX(Clg_StPt_Sch_EZ!$C$4:$I$27,MATCH(Schedules_8760!$C1393,Clg_StPt_Sch_EZ!$B$4:$B$27,0),MATCH(Schedules_8760!$F1393,Clg_StPt_Sch_EZ!$C$3:$I$3,0)),"F","C")</f>
        <v>25.555555555555554</v>
      </c>
      <c r="K1393" s="34">
        <f>CONVERT(INDEX(Clg_StPt_Sch_EZ!$C$31:$I$54,MATCH(Schedules_8760!$C1393,Clg_StPt_Sch_EZ!$B$31:$B$54,0),MATCH(Schedules_8760!$F1393,Clg_StPt_Sch_EZ!$C$30:$I$30,0)),"F","C")</f>
        <v>28.333333333333332</v>
      </c>
      <c r="L1393" s="34">
        <f>CONVERT(INDEX(DHW_StPt_Sch_EZ!$C$4:$I$27,MATCH(Schedules_8760!$C1393,DHW_StPt_Sch_EZ!$B$4:$B$27,0),MATCH(Schedules_8760!$F1393,DHW_StPt_Sch_EZ!$C$3:$I$3,0)),"F","C")</f>
        <v>53.333333333333329</v>
      </c>
      <c r="M1393" s="34">
        <f>CONVERT(INDEX(DHW_StPt_Sch_EZ!$C$31:$I$54,MATCH(Schedules_8760!$C1393,DHW_StPt_Sch_EZ!$B$31:$B$54,0),MATCH(Schedules_8760!$F1393,DHW_StPt_Sch_EZ!$C$30:$I$30,0)),"F","C")</f>
        <v>53.333333333333329</v>
      </c>
      <c r="N1393" s="12"/>
      <c r="O1393" s="12"/>
      <c r="P1393" s="12"/>
    </row>
    <row r="1394" spans="1:16" x14ac:dyDescent="0.25">
      <c r="A1394" s="35">
        <v>1393</v>
      </c>
      <c r="B1394" s="89">
        <v>59</v>
      </c>
      <c r="C1394" s="35">
        <f t="shared" si="105"/>
        <v>1</v>
      </c>
      <c r="D1394" s="35">
        <f t="shared" si="108"/>
        <v>59</v>
      </c>
      <c r="E1394" s="35">
        <f t="shared" si="109"/>
        <v>3</v>
      </c>
      <c r="F1394" s="35" t="str">
        <f t="shared" si="106"/>
        <v>Tuesday</v>
      </c>
      <c r="G1394" s="35">
        <f t="shared" si="107"/>
        <v>2</v>
      </c>
      <c r="H1394" s="34">
        <f>CONVERT(INDEX(Htg_StPt_Sch_EZ!$C$4:$I$27,MATCH(Schedules_8760!$C1394,Htg_StPt_Sch_EZ!$B$4:$B$27,0),MATCH(Schedules_8760!$F1394,Htg_StPt_Sch_EZ!$C$3:$I$3,0)),"F","C")</f>
        <v>20.555555555555554</v>
      </c>
      <c r="I1394" s="34">
        <f>CONVERT(INDEX(Htg_StPt_Sch_EZ!$C$31:$I$54,MATCH(Schedules_8760!$C1394,Htg_StPt_Sch_EZ!$B$31:$B$54,0),MATCH(Schedules_8760!$F1394,Htg_StPt_Sch_EZ!$C$30:$I$30,0)),"F","C")</f>
        <v>19.444444444444443</v>
      </c>
      <c r="J1394" s="34">
        <f>CONVERT(INDEX(Clg_StPt_Sch_EZ!$C$4:$I$27,MATCH(Schedules_8760!$C1394,Clg_StPt_Sch_EZ!$B$4:$B$27,0),MATCH(Schedules_8760!$F1394,Clg_StPt_Sch_EZ!$C$3:$I$3,0)),"F","C")</f>
        <v>25.555555555555554</v>
      </c>
      <c r="K1394" s="34">
        <f>CONVERT(INDEX(Clg_StPt_Sch_EZ!$C$31:$I$54,MATCH(Schedules_8760!$C1394,Clg_StPt_Sch_EZ!$B$31:$B$54,0),MATCH(Schedules_8760!$F1394,Clg_StPt_Sch_EZ!$C$30:$I$30,0)),"F","C")</f>
        <v>28.333333333333332</v>
      </c>
      <c r="L1394" s="34">
        <f>CONVERT(INDEX(DHW_StPt_Sch_EZ!$C$4:$I$27,MATCH(Schedules_8760!$C1394,DHW_StPt_Sch_EZ!$B$4:$B$27,0),MATCH(Schedules_8760!$F1394,DHW_StPt_Sch_EZ!$C$3:$I$3,0)),"F","C")</f>
        <v>53.333333333333329</v>
      </c>
      <c r="M1394" s="34">
        <f>CONVERT(INDEX(DHW_StPt_Sch_EZ!$C$31:$I$54,MATCH(Schedules_8760!$C1394,DHW_StPt_Sch_EZ!$B$31:$B$54,0),MATCH(Schedules_8760!$F1394,DHW_StPt_Sch_EZ!$C$30:$I$30,0)),"F","C")</f>
        <v>53.333333333333329</v>
      </c>
      <c r="N1394" s="12"/>
      <c r="O1394" s="12"/>
      <c r="P1394" s="12"/>
    </row>
    <row r="1395" spans="1:16" x14ac:dyDescent="0.25">
      <c r="A1395" s="35">
        <v>1394</v>
      </c>
      <c r="B1395" s="89">
        <v>59.041666666666657</v>
      </c>
      <c r="C1395" s="35">
        <f t="shared" si="105"/>
        <v>2</v>
      </c>
      <c r="D1395" s="35">
        <f t="shared" si="108"/>
        <v>59</v>
      </c>
      <c r="E1395" s="35">
        <f t="shared" si="109"/>
        <v>3</v>
      </c>
      <c r="F1395" s="35" t="str">
        <f t="shared" si="106"/>
        <v>Tuesday</v>
      </c>
      <c r="G1395" s="35">
        <f t="shared" si="107"/>
        <v>2</v>
      </c>
      <c r="H1395" s="34">
        <f>CONVERT(INDEX(Htg_StPt_Sch_EZ!$C$4:$I$27,MATCH(Schedules_8760!$C1395,Htg_StPt_Sch_EZ!$B$4:$B$27,0),MATCH(Schedules_8760!$F1395,Htg_StPt_Sch_EZ!$C$3:$I$3,0)),"F","C")</f>
        <v>20.555555555555554</v>
      </c>
      <c r="I1395" s="34">
        <f>CONVERT(INDEX(Htg_StPt_Sch_EZ!$C$31:$I$54,MATCH(Schedules_8760!$C1395,Htg_StPt_Sch_EZ!$B$31:$B$54,0),MATCH(Schedules_8760!$F1395,Htg_StPt_Sch_EZ!$C$30:$I$30,0)),"F","C")</f>
        <v>19.444444444444443</v>
      </c>
      <c r="J1395" s="34">
        <f>CONVERT(INDEX(Clg_StPt_Sch_EZ!$C$4:$I$27,MATCH(Schedules_8760!$C1395,Clg_StPt_Sch_EZ!$B$4:$B$27,0),MATCH(Schedules_8760!$F1395,Clg_StPt_Sch_EZ!$C$3:$I$3,0)),"F","C")</f>
        <v>25.555555555555554</v>
      </c>
      <c r="K1395" s="34">
        <f>CONVERT(INDEX(Clg_StPt_Sch_EZ!$C$31:$I$54,MATCH(Schedules_8760!$C1395,Clg_StPt_Sch_EZ!$B$31:$B$54,0),MATCH(Schedules_8760!$F1395,Clg_StPt_Sch_EZ!$C$30:$I$30,0)),"F","C")</f>
        <v>28.333333333333332</v>
      </c>
      <c r="L1395" s="34">
        <f>CONVERT(INDEX(DHW_StPt_Sch_EZ!$C$4:$I$27,MATCH(Schedules_8760!$C1395,DHW_StPt_Sch_EZ!$B$4:$B$27,0),MATCH(Schedules_8760!$F1395,DHW_StPt_Sch_EZ!$C$3:$I$3,0)),"F","C")</f>
        <v>53.333333333333329</v>
      </c>
      <c r="M1395" s="34">
        <f>CONVERT(INDEX(DHW_StPt_Sch_EZ!$C$31:$I$54,MATCH(Schedules_8760!$C1395,DHW_StPt_Sch_EZ!$B$31:$B$54,0),MATCH(Schedules_8760!$F1395,DHW_StPt_Sch_EZ!$C$30:$I$30,0)),"F","C")</f>
        <v>53.333333333333329</v>
      </c>
      <c r="N1395" s="12"/>
      <c r="O1395" s="12"/>
      <c r="P1395" s="12"/>
    </row>
    <row r="1396" spans="1:16" x14ac:dyDescent="0.25">
      <c r="A1396" s="35">
        <v>1395</v>
      </c>
      <c r="B1396" s="89">
        <v>59.083333333333343</v>
      </c>
      <c r="C1396" s="35">
        <f t="shared" si="105"/>
        <v>3</v>
      </c>
      <c r="D1396" s="35">
        <f t="shared" si="108"/>
        <v>59</v>
      </c>
      <c r="E1396" s="35">
        <f t="shared" si="109"/>
        <v>3</v>
      </c>
      <c r="F1396" s="35" t="str">
        <f t="shared" si="106"/>
        <v>Tuesday</v>
      </c>
      <c r="G1396" s="35">
        <f t="shared" si="107"/>
        <v>2</v>
      </c>
      <c r="H1396" s="34">
        <f>CONVERT(INDEX(Htg_StPt_Sch_EZ!$C$4:$I$27,MATCH(Schedules_8760!$C1396,Htg_StPt_Sch_EZ!$B$4:$B$27,0),MATCH(Schedules_8760!$F1396,Htg_StPt_Sch_EZ!$C$3:$I$3,0)),"F","C")</f>
        <v>20.555555555555554</v>
      </c>
      <c r="I1396" s="34">
        <f>CONVERT(INDEX(Htg_StPt_Sch_EZ!$C$31:$I$54,MATCH(Schedules_8760!$C1396,Htg_StPt_Sch_EZ!$B$31:$B$54,0),MATCH(Schedules_8760!$F1396,Htg_StPt_Sch_EZ!$C$30:$I$30,0)),"F","C")</f>
        <v>19.444444444444443</v>
      </c>
      <c r="J1396" s="34">
        <f>CONVERT(INDEX(Clg_StPt_Sch_EZ!$C$4:$I$27,MATCH(Schedules_8760!$C1396,Clg_StPt_Sch_EZ!$B$4:$B$27,0),MATCH(Schedules_8760!$F1396,Clg_StPt_Sch_EZ!$C$3:$I$3,0)),"F","C")</f>
        <v>25.555555555555554</v>
      </c>
      <c r="K1396" s="34">
        <f>CONVERT(INDEX(Clg_StPt_Sch_EZ!$C$31:$I$54,MATCH(Schedules_8760!$C1396,Clg_StPt_Sch_EZ!$B$31:$B$54,0),MATCH(Schedules_8760!$F1396,Clg_StPt_Sch_EZ!$C$30:$I$30,0)),"F","C")</f>
        <v>28.333333333333332</v>
      </c>
      <c r="L1396" s="34">
        <f>CONVERT(INDEX(DHW_StPt_Sch_EZ!$C$4:$I$27,MATCH(Schedules_8760!$C1396,DHW_StPt_Sch_EZ!$B$4:$B$27,0),MATCH(Schedules_8760!$F1396,DHW_StPt_Sch_EZ!$C$3:$I$3,0)),"F","C")</f>
        <v>53.333333333333329</v>
      </c>
      <c r="M1396" s="34">
        <f>CONVERT(INDEX(DHW_StPt_Sch_EZ!$C$31:$I$54,MATCH(Schedules_8760!$C1396,DHW_StPt_Sch_EZ!$B$31:$B$54,0),MATCH(Schedules_8760!$F1396,DHW_StPt_Sch_EZ!$C$30:$I$30,0)),"F","C")</f>
        <v>53.333333333333329</v>
      </c>
      <c r="N1396" s="12"/>
      <c r="O1396" s="12"/>
      <c r="P1396" s="12"/>
    </row>
    <row r="1397" spans="1:16" x14ac:dyDescent="0.25">
      <c r="A1397" s="35">
        <v>1396</v>
      </c>
      <c r="B1397" s="89">
        <v>59.125</v>
      </c>
      <c r="C1397" s="35">
        <f t="shared" si="105"/>
        <v>4</v>
      </c>
      <c r="D1397" s="35">
        <f t="shared" si="108"/>
        <v>59</v>
      </c>
      <c r="E1397" s="35">
        <f t="shared" si="109"/>
        <v>3</v>
      </c>
      <c r="F1397" s="35" t="str">
        <f t="shared" si="106"/>
        <v>Tuesday</v>
      </c>
      <c r="G1397" s="35">
        <f t="shared" si="107"/>
        <v>2</v>
      </c>
      <c r="H1397" s="34">
        <f>CONVERT(INDEX(Htg_StPt_Sch_EZ!$C$4:$I$27,MATCH(Schedules_8760!$C1397,Htg_StPt_Sch_EZ!$B$4:$B$27,0),MATCH(Schedules_8760!$F1397,Htg_StPt_Sch_EZ!$C$3:$I$3,0)),"F","C")</f>
        <v>20.555555555555554</v>
      </c>
      <c r="I1397" s="34">
        <f>CONVERT(INDEX(Htg_StPt_Sch_EZ!$C$31:$I$54,MATCH(Schedules_8760!$C1397,Htg_StPt_Sch_EZ!$B$31:$B$54,0),MATCH(Schedules_8760!$F1397,Htg_StPt_Sch_EZ!$C$30:$I$30,0)),"F","C")</f>
        <v>19.444444444444443</v>
      </c>
      <c r="J1397" s="34">
        <f>CONVERT(INDEX(Clg_StPt_Sch_EZ!$C$4:$I$27,MATCH(Schedules_8760!$C1397,Clg_StPt_Sch_EZ!$B$4:$B$27,0),MATCH(Schedules_8760!$F1397,Clg_StPt_Sch_EZ!$C$3:$I$3,0)),"F","C")</f>
        <v>25.555555555555554</v>
      </c>
      <c r="K1397" s="34">
        <f>CONVERT(INDEX(Clg_StPt_Sch_EZ!$C$31:$I$54,MATCH(Schedules_8760!$C1397,Clg_StPt_Sch_EZ!$B$31:$B$54,0),MATCH(Schedules_8760!$F1397,Clg_StPt_Sch_EZ!$C$30:$I$30,0)),"F","C")</f>
        <v>28.333333333333332</v>
      </c>
      <c r="L1397" s="34">
        <f>CONVERT(INDEX(DHW_StPt_Sch_EZ!$C$4:$I$27,MATCH(Schedules_8760!$C1397,DHW_StPt_Sch_EZ!$B$4:$B$27,0),MATCH(Schedules_8760!$F1397,DHW_StPt_Sch_EZ!$C$3:$I$3,0)),"F","C")</f>
        <v>53.333333333333329</v>
      </c>
      <c r="M1397" s="34">
        <f>CONVERT(INDEX(DHW_StPt_Sch_EZ!$C$31:$I$54,MATCH(Schedules_8760!$C1397,DHW_StPt_Sch_EZ!$B$31:$B$54,0),MATCH(Schedules_8760!$F1397,DHW_StPt_Sch_EZ!$C$30:$I$30,0)),"F","C")</f>
        <v>53.333333333333329</v>
      </c>
      <c r="N1397" s="12"/>
      <c r="O1397" s="12"/>
      <c r="P1397" s="12"/>
    </row>
    <row r="1398" spans="1:16" x14ac:dyDescent="0.25">
      <c r="A1398" s="35">
        <v>1397</v>
      </c>
      <c r="B1398" s="89">
        <v>59.166666666666657</v>
      </c>
      <c r="C1398" s="35">
        <f t="shared" si="105"/>
        <v>5</v>
      </c>
      <c r="D1398" s="35">
        <f t="shared" si="108"/>
        <v>59</v>
      </c>
      <c r="E1398" s="35">
        <f t="shared" si="109"/>
        <v>3</v>
      </c>
      <c r="F1398" s="35" t="str">
        <f t="shared" si="106"/>
        <v>Tuesday</v>
      </c>
      <c r="G1398" s="35">
        <f t="shared" si="107"/>
        <v>2</v>
      </c>
      <c r="H1398" s="34">
        <f>CONVERT(INDEX(Htg_StPt_Sch_EZ!$C$4:$I$27,MATCH(Schedules_8760!$C1398,Htg_StPt_Sch_EZ!$B$4:$B$27,0),MATCH(Schedules_8760!$F1398,Htg_StPt_Sch_EZ!$C$3:$I$3,0)),"F","C")</f>
        <v>20.555555555555554</v>
      </c>
      <c r="I1398" s="34">
        <f>CONVERT(INDEX(Htg_StPt_Sch_EZ!$C$31:$I$54,MATCH(Schedules_8760!$C1398,Htg_StPt_Sch_EZ!$B$31:$B$54,0),MATCH(Schedules_8760!$F1398,Htg_StPt_Sch_EZ!$C$30:$I$30,0)),"F","C")</f>
        <v>19.444444444444443</v>
      </c>
      <c r="J1398" s="34">
        <f>CONVERT(INDEX(Clg_StPt_Sch_EZ!$C$4:$I$27,MATCH(Schedules_8760!$C1398,Clg_StPt_Sch_EZ!$B$4:$B$27,0),MATCH(Schedules_8760!$F1398,Clg_StPt_Sch_EZ!$C$3:$I$3,0)),"F","C")</f>
        <v>25.555555555555554</v>
      </c>
      <c r="K1398" s="34">
        <f>CONVERT(INDEX(Clg_StPt_Sch_EZ!$C$31:$I$54,MATCH(Schedules_8760!$C1398,Clg_StPt_Sch_EZ!$B$31:$B$54,0),MATCH(Schedules_8760!$F1398,Clg_StPt_Sch_EZ!$C$30:$I$30,0)),"F","C")</f>
        <v>28.333333333333332</v>
      </c>
      <c r="L1398" s="34">
        <f>CONVERT(INDEX(DHW_StPt_Sch_EZ!$C$4:$I$27,MATCH(Schedules_8760!$C1398,DHW_StPt_Sch_EZ!$B$4:$B$27,0),MATCH(Schedules_8760!$F1398,DHW_StPt_Sch_EZ!$C$3:$I$3,0)),"F","C")</f>
        <v>53.333333333333329</v>
      </c>
      <c r="M1398" s="34">
        <f>CONVERT(INDEX(DHW_StPt_Sch_EZ!$C$31:$I$54,MATCH(Schedules_8760!$C1398,DHW_StPt_Sch_EZ!$B$31:$B$54,0),MATCH(Schedules_8760!$F1398,DHW_StPt_Sch_EZ!$C$30:$I$30,0)),"F","C")</f>
        <v>53.333333333333329</v>
      </c>
      <c r="N1398" s="12"/>
      <c r="O1398" s="12"/>
      <c r="P1398" s="12"/>
    </row>
    <row r="1399" spans="1:16" x14ac:dyDescent="0.25">
      <c r="A1399" s="35">
        <v>1398</v>
      </c>
      <c r="B1399" s="89">
        <v>59.208333333333343</v>
      </c>
      <c r="C1399" s="35">
        <f t="shared" si="105"/>
        <v>6</v>
      </c>
      <c r="D1399" s="35">
        <f t="shared" si="108"/>
        <v>59</v>
      </c>
      <c r="E1399" s="35">
        <f t="shared" si="109"/>
        <v>3</v>
      </c>
      <c r="F1399" s="35" t="str">
        <f t="shared" si="106"/>
        <v>Tuesday</v>
      </c>
      <c r="G1399" s="35">
        <f t="shared" si="107"/>
        <v>2</v>
      </c>
      <c r="H1399" s="34">
        <f>CONVERT(INDEX(Htg_StPt_Sch_EZ!$C$4:$I$27,MATCH(Schedules_8760!$C1399,Htg_StPt_Sch_EZ!$B$4:$B$27,0),MATCH(Schedules_8760!$F1399,Htg_StPt_Sch_EZ!$C$3:$I$3,0)),"F","C")</f>
        <v>20.555555555555554</v>
      </c>
      <c r="I1399" s="34">
        <f>CONVERT(INDEX(Htg_StPt_Sch_EZ!$C$31:$I$54,MATCH(Schedules_8760!$C1399,Htg_StPt_Sch_EZ!$B$31:$B$54,0),MATCH(Schedules_8760!$F1399,Htg_StPt_Sch_EZ!$C$30:$I$30,0)),"F","C")</f>
        <v>19.444444444444443</v>
      </c>
      <c r="J1399" s="34">
        <f>CONVERT(INDEX(Clg_StPt_Sch_EZ!$C$4:$I$27,MATCH(Schedules_8760!$C1399,Clg_StPt_Sch_EZ!$B$4:$B$27,0),MATCH(Schedules_8760!$F1399,Clg_StPt_Sch_EZ!$C$3:$I$3,0)),"F","C")</f>
        <v>25.555555555555554</v>
      </c>
      <c r="K1399" s="34">
        <f>CONVERT(INDEX(Clg_StPt_Sch_EZ!$C$31:$I$54,MATCH(Schedules_8760!$C1399,Clg_StPt_Sch_EZ!$B$31:$B$54,0),MATCH(Schedules_8760!$F1399,Clg_StPt_Sch_EZ!$C$30:$I$30,0)),"F","C")</f>
        <v>28.333333333333332</v>
      </c>
      <c r="L1399" s="34">
        <f>CONVERT(INDEX(DHW_StPt_Sch_EZ!$C$4:$I$27,MATCH(Schedules_8760!$C1399,DHW_StPt_Sch_EZ!$B$4:$B$27,0),MATCH(Schedules_8760!$F1399,DHW_StPt_Sch_EZ!$C$3:$I$3,0)),"F","C")</f>
        <v>53.333333333333329</v>
      </c>
      <c r="M1399" s="34">
        <f>CONVERT(INDEX(DHW_StPt_Sch_EZ!$C$31:$I$54,MATCH(Schedules_8760!$C1399,DHW_StPt_Sch_EZ!$B$31:$B$54,0),MATCH(Schedules_8760!$F1399,DHW_StPt_Sch_EZ!$C$30:$I$30,0)),"F","C")</f>
        <v>53.333333333333329</v>
      </c>
      <c r="N1399" s="12"/>
      <c r="O1399" s="12"/>
      <c r="P1399" s="12"/>
    </row>
    <row r="1400" spans="1:16" x14ac:dyDescent="0.25">
      <c r="A1400" s="35">
        <v>1399</v>
      </c>
      <c r="B1400" s="89">
        <v>59.25</v>
      </c>
      <c r="C1400" s="35">
        <f t="shared" si="105"/>
        <v>7</v>
      </c>
      <c r="D1400" s="35">
        <f t="shared" si="108"/>
        <v>59</v>
      </c>
      <c r="E1400" s="35">
        <f t="shared" si="109"/>
        <v>3</v>
      </c>
      <c r="F1400" s="35" t="str">
        <f t="shared" si="106"/>
        <v>Tuesday</v>
      </c>
      <c r="G1400" s="35">
        <f t="shared" si="107"/>
        <v>2</v>
      </c>
      <c r="H1400" s="34">
        <f>CONVERT(INDEX(Htg_StPt_Sch_EZ!$C$4:$I$27,MATCH(Schedules_8760!$C1400,Htg_StPt_Sch_EZ!$B$4:$B$27,0),MATCH(Schedules_8760!$F1400,Htg_StPt_Sch_EZ!$C$3:$I$3,0)),"F","C")</f>
        <v>20.555555555555554</v>
      </c>
      <c r="I1400" s="34">
        <f>CONVERT(INDEX(Htg_StPt_Sch_EZ!$C$31:$I$54,MATCH(Schedules_8760!$C1400,Htg_StPt_Sch_EZ!$B$31:$B$54,0),MATCH(Schedules_8760!$F1400,Htg_StPt_Sch_EZ!$C$30:$I$30,0)),"F","C")</f>
        <v>19.444444444444443</v>
      </c>
      <c r="J1400" s="34">
        <f>CONVERT(INDEX(Clg_StPt_Sch_EZ!$C$4:$I$27,MATCH(Schedules_8760!$C1400,Clg_StPt_Sch_EZ!$B$4:$B$27,0),MATCH(Schedules_8760!$F1400,Clg_StPt_Sch_EZ!$C$3:$I$3,0)),"F","C")</f>
        <v>25.555555555555554</v>
      </c>
      <c r="K1400" s="34">
        <f>CONVERT(INDEX(Clg_StPt_Sch_EZ!$C$31:$I$54,MATCH(Schedules_8760!$C1400,Clg_StPt_Sch_EZ!$B$31:$B$54,0),MATCH(Schedules_8760!$F1400,Clg_StPt_Sch_EZ!$C$30:$I$30,0)),"F","C")</f>
        <v>28.333333333333332</v>
      </c>
      <c r="L1400" s="34">
        <f>CONVERT(INDEX(DHW_StPt_Sch_EZ!$C$4:$I$27,MATCH(Schedules_8760!$C1400,DHW_StPt_Sch_EZ!$B$4:$B$27,0),MATCH(Schedules_8760!$F1400,DHW_StPt_Sch_EZ!$C$3:$I$3,0)),"F","C")</f>
        <v>53.333333333333329</v>
      </c>
      <c r="M1400" s="34">
        <f>CONVERT(INDEX(DHW_StPt_Sch_EZ!$C$31:$I$54,MATCH(Schedules_8760!$C1400,DHW_StPt_Sch_EZ!$B$31:$B$54,0),MATCH(Schedules_8760!$F1400,DHW_StPt_Sch_EZ!$C$30:$I$30,0)),"F","C")</f>
        <v>53.333333333333329</v>
      </c>
      <c r="N1400" s="12"/>
      <c r="O1400" s="12"/>
      <c r="P1400" s="12"/>
    </row>
    <row r="1401" spans="1:16" x14ac:dyDescent="0.25">
      <c r="A1401" s="35">
        <v>1400</v>
      </c>
      <c r="B1401" s="89">
        <v>59.291666666666657</v>
      </c>
      <c r="C1401" s="35">
        <f t="shared" si="105"/>
        <v>8</v>
      </c>
      <c r="D1401" s="35">
        <f t="shared" si="108"/>
        <v>59</v>
      </c>
      <c r="E1401" s="35">
        <f t="shared" si="109"/>
        <v>3</v>
      </c>
      <c r="F1401" s="35" t="str">
        <f t="shared" si="106"/>
        <v>Tuesday</v>
      </c>
      <c r="G1401" s="35">
        <f t="shared" si="107"/>
        <v>2</v>
      </c>
      <c r="H1401" s="34">
        <f>CONVERT(INDEX(Htg_StPt_Sch_EZ!$C$4:$I$27,MATCH(Schedules_8760!$C1401,Htg_StPt_Sch_EZ!$B$4:$B$27,0),MATCH(Schedules_8760!$F1401,Htg_StPt_Sch_EZ!$C$3:$I$3,0)),"F","C")</f>
        <v>20.555555555555554</v>
      </c>
      <c r="I1401" s="34">
        <f>CONVERT(INDEX(Htg_StPt_Sch_EZ!$C$31:$I$54,MATCH(Schedules_8760!$C1401,Htg_StPt_Sch_EZ!$B$31:$B$54,0),MATCH(Schedules_8760!$F1401,Htg_StPt_Sch_EZ!$C$30:$I$30,0)),"F","C")</f>
        <v>19.444444444444443</v>
      </c>
      <c r="J1401" s="34">
        <f>CONVERT(INDEX(Clg_StPt_Sch_EZ!$C$4:$I$27,MATCH(Schedules_8760!$C1401,Clg_StPt_Sch_EZ!$B$4:$B$27,0),MATCH(Schedules_8760!$F1401,Clg_StPt_Sch_EZ!$C$3:$I$3,0)),"F","C")</f>
        <v>25.555555555555554</v>
      </c>
      <c r="K1401" s="34">
        <f>CONVERT(INDEX(Clg_StPt_Sch_EZ!$C$31:$I$54,MATCH(Schedules_8760!$C1401,Clg_StPt_Sch_EZ!$B$31:$B$54,0),MATCH(Schedules_8760!$F1401,Clg_StPt_Sch_EZ!$C$30:$I$30,0)),"F","C")</f>
        <v>25</v>
      </c>
      <c r="L1401" s="34">
        <f>CONVERT(INDEX(DHW_StPt_Sch_EZ!$C$4:$I$27,MATCH(Schedules_8760!$C1401,DHW_StPt_Sch_EZ!$B$4:$B$27,0),MATCH(Schedules_8760!$F1401,DHW_StPt_Sch_EZ!$C$3:$I$3,0)),"F","C")</f>
        <v>53.333333333333329</v>
      </c>
      <c r="M1401" s="34">
        <f>CONVERT(INDEX(DHW_StPt_Sch_EZ!$C$31:$I$54,MATCH(Schedules_8760!$C1401,DHW_StPt_Sch_EZ!$B$31:$B$54,0),MATCH(Schedules_8760!$F1401,DHW_StPt_Sch_EZ!$C$30:$I$30,0)),"F","C")</f>
        <v>53.333333333333329</v>
      </c>
      <c r="N1401" s="12"/>
      <c r="O1401" s="12"/>
      <c r="P1401" s="12"/>
    </row>
    <row r="1402" spans="1:16" x14ac:dyDescent="0.25">
      <c r="A1402" s="35">
        <v>1401</v>
      </c>
      <c r="B1402" s="89">
        <v>59.333333333333343</v>
      </c>
      <c r="C1402" s="35">
        <f t="shared" si="105"/>
        <v>9</v>
      </c>
      <c r="D1402" s="35">
        <f t="shared" si="108"/>
        <v>59</v>
      </c>
      <c r="E1402" s="35">
        <f t="shared" si="109"/>
        <v>3</v>
      </c>
      <c r="F1402" s="35" t="str">
        <f t="shared" si="106"/>
        <v>Tuesday</v>
      </c>
      <c r="G1402" s="35">
        <f t="shared" si="107"/>
        <v>2</v>
      </c>
      <c r="H1402" s="34">
        <f>CONVERT(INDEX(Htg_StPt_Sch_EZ!$C$4:$I$27,MATCH(Schedules_8760!$C1402,Htg_StPt_Sch_EZ!$B$4:$B$27,0),MATCH(Schedules_8760!$F1402,Htg_StPt_Sch_EZ!$C$3:$I$3,0)),"F","C")</f>
        <v>20.555555555555554</v>
      </c>
      <c r="I1402" s="34">
        <f>CONVERT(INDEX(Htg_StPt_Sch_EZ!$C$31:$I$54,MATCH(Schedules_8760!$C1402,Htg_StPt_Sch_EZ!$B$31:$B$54,0),MATCH(Schedules_8760!$F1402,Htg_StPt_Sch_EZ!$C$30:$I$30,0)),"F","C")</f>
        <v>19.444444444444443</v>
      </c>
      <c r="J1402" s="34">
        <f>CONVERT(INDEX(Clg_StPt_Sch_EZ!$C$4:$I$27,MATCH(Schedules_8760!$C1402,Clg_StPt_Sch_EZ!$B$4:$B$27,0),MATCH(Schedules_8760!$F1402,Clg_StPt_Sch_EZ!$C$3:$I$3,0)),"F","C")</f>
        <v>25.555555555555554</v>
      </c>
      <c r="K1402" s="34">
        <f>CONVERT(INDEX(Clg_StPt_Sch_EZ!$C$31:$I$54,MATCH(Schedules_8760!$C1402,Clg_StPt_Sch_EZ!$B$31:$B$54,0),MATCH(Schedules_8760!$F1402,Clg_StPt_Sch_EZ!$C$30:$I$30,0)),"F","C")</f>
        <v>25</v>
      </c>
      <c r="L1402" s="34">
        <f>CONVERT(INDEX(DHW_StPt_Sch_EZ!$C$4:$I$27,MATCH(Schedules_8760!$C1402,DHW_StPt_Sch_EZ!$B$4:$B$27,0),MATCH(Schedules_8760!$F1402,DHW_StPt_Sch_EZ!$C$3:$I$3,0)),"F","C")</f>
        <v>53.333333333333329</v>
      </c>
      <c r="M1402" s="34">
        <f>CONVERT(INDEX(DHW_StPt_Sch_EZ!$C$31:$I$54,MATCH(Schedules_8760!$C1402,DHW_StPt_Sch_EZ!$B$31:$B$54,0),MATCH(Schedules_8760!$F1402,DHW_StPt_Sch_EZ!$C$30:$I$30,0)),"F","C")</f>
        <v>53.333333333333329</v>
      </c>
      <c r="N1402" s="12"/>
      <c r="O1402" s="12"/>
      <c r="P1402" s="12"/>
    </row>
    <row r="1403" spans="1:16" x14ac:dyDescent="0.25">
      <c r="A1403" s="35">
        <v>1402</v>
      </c>
      <c r="B1403" s="89">
        <v>59.375</v>
      </c>
      <c r="C1403" s="35">
        <f t="shared" si="105"/>
        <v>10</v>
      </c>
      <c r="D1403" s="35">
        <f t="shared" si="108"/>
        <v>59</v>
      </c>
      <c r="E1403" s="35">
        <f t="shared" si="109"/>
        <v>3</v>
      </c>
      <c r="F1403" s="35" t="str">
        <f t="shared" si="106"/>
        <v>Tuesday</v>
      </c>
      <c r="G1403" s="35">
        <f t="shared" si="107"/>
        <v>2</v>
      </c>
      <c r="H1403" s="34">
        <f>CONVERT(INDEX(Htg_StPt_Sch_EZ!$C$4:$I$27,MATCH(Schedules_8760!$C1403,Htg_StPt_Sch_EZ!$B$4:$B$27,0),MATCH(Schedules_8760!$F1403,Htg_StPt_Sch_EZ!$C$3:$I$3,0)),"F","C")</f>
        <v>20.555555555555554</v>
      </c>
      <c r="I1403" s="34">
        <f>CONVERT(INDEX(Htg_StPt_Sch_EZ!$C$31:$I$54,MATCH(Schedules_8760!$C1403,Htg_StPt_Sch_EZ!$B$31:$B$54,0),MATCH(Schedules_8760!$F1403,Htg_StPt_Sch_EZ!$C$30:$I$30,0)),"F","C")</f>
        <v>19.444444444444443</v>
      </c>
      <c r="J1403" s="34">
        <f>CONVERT(INDEX(Clg_StPt_Sch_EZ!$C$4:$I$27,MATCH(Schedules_8760!$C1403,Clg_StPt_Sch_EZ!$B$4:$B$27,0),MATCH(Schedules_8760!$F1403,Clg_StPt_Sch_EZ!$C$3:$I$3,0)),"F","C")</f>
        <v>25.555555555555554</v>
      </c>
      <c r="K1403" s="34">
        <f>CONVERT(INDEX(Clg_StPt_Sch_EZ!$C$31:$I$54,MATCH(Schedules_8760!$C1403,Clg_StPt_Sch_EZ!$B$31:$B$54,0),MATCH(Schedules_8760!$F1403,Clg_StPt_Sch_EZ!$C$30:$I$30,0)),"F","C")</f>
        <v>25</v>
      </c>
      <c r="L1403" s="34">
        <f>CONVERT(INDEX(DHW_StPt_Sch_EZ!$C$4:$I$27,MATCH(Schedules_8760!$C1403,DHW_StPt_Sch_EZ!$B$4:$B$27,0),MATCH(Schedules_8760!$F1403,DHW_StPt_Sch_EZ!$C$3:$I$3,0)),"F","C")</f>
        <v>53.333333333333329</v>
      </c>
      <c r="M1403" s="34">
        <f>CONVERT(INDEX(DHW_StPt_Sch_EZ!$C$31:$I$54,MATCH(Schedules_8760!$C1403,DHW_StPt_Sch_EZ!$B$31:$B$54,0),MATCH(Schedules_8760!$F1403,DHW_StPt_Sch_EZ!$C$30:$I$30,0)),"F","C")</f>
        <v>53.333333333333329</v>
      </c>
      <c r="N1403" s="12"/>
      <c r="O1403" s="12"/>
      <c r="P1403" s="12"/>
    </row>
    <row r="1404" spans="1:16" x14ac:dyDescent="0.25">
      <c r="A1404" s="35">
        <v>1403</v>
      </c>
      <c r="B1404" s="89">
        <v>59.416666666666657</v>
      </c>
      <c r="C1404" s="35">
        <f t="shared" si="105"/>
        <v>11</v>
      </c>
      <c r="D1404" s="35">
        <f t="shared" si="108"/>
        <v>59</v>
      </c>
      <c r="E1404" s="35">
        <f t="shared" si="109"/>
        <v>3</v>
      </c>
      <c r="F1404" s="35" t="str">
        <f t="shared" si="106"/>
        <v>Tuesday</v>
      </c>
      <c r="G1404" s="35">
        <f t="shared" si="107"/>
        <v>2</v>
      </c>
      <c r="H1404" s="34">
        <f>CONVERT(INDEX(Htg_StPt_Sch_EZ!$C$4:$I$27,MATCH(Schedules_8760!$C1404,Htg_StPt_Sch_EZ!$B$4:$B$27,0),MATCH(Schedules_8760!$F1404,Htg_StPt_Sch_EZ!$C$3:$I$3,0)),"F","C")</f>
        <v>20.555555555555554</v>
      </c>
      <c r="I1404" s="34">
        <f>CONVERT(INDEX(Htg_StPt_Sch_EZ!$C$31:$I$54,MATCH(Schedules_8760!$C1404,Htg_StPt_Sch_EZ!$B$31:$B$54,0),MATCH(Schedules_8760!$F1404,Htg_StPt_Sch_EZ!$C$30:$I$30,0)),"F","C")</f>
        <v>19.444444444444443</v>
      </c>
      <c r="J1404" s="34">
        <f>CONVERT(INDEX(Clg_StPt_Sch_EZ!$C$4:$I$27,MATCH(Schedules_8760!$C1404,Clg_StPt_Sch_EZ!$B$4:$B$27,0),MATCH(Schedules_8760!$F1404,Clg_StPt_Sch_EZ!$C$3:$I$3,0)),"F","C")</f>
        <v>25.555555555555554</v>
      </c>
      <c r="K1404" s="34">
        <f>CONVERT(INDEX(Clg_StPt_Sch_EZ!$C$31:$I$54,MATCH(Schedules_8760!$C1404,Clg_StPt_Sch_EZ!$B$31:$B$54,0),MATCH(Schedules_8760!$F1404,Clg_StPt_Sch_EZ!$C$30:$I$30,0)),"F","C")</f>
        <v>25</v>
      </c>
      <c r="L1404" s="34">
        <f>CONVERT(INDEX(DHW_StPt_Sch_EZ!$C$4:$I$27,MATCH(Schedules_8760!$C1404,DHW_StPt_Sch_EZ!$B$4:$B$27,0),MATCH(Schedules_8760!$F1404,DHW_StPt_Sch_EZ!$C$3:$I$3,0)),"F","C")</f>
        <v>53.333333333333329</v>
      </c>
      <c r="M1404" s="34">
        <f>CONVERT(INDEX(DHW_StPt_Sch_EZ!$C$31:$I$54,MATCH(Schedules_8760!$C1404,DHW_StPt_Sch_EZ!$B$31:$B$54,0),MATCH(Schedules_8760!$F1404,DHW_StPt_Sch_EZ!$C$30:$I$30,0)),"F","C")</f>
        <v>53.333333333333329</v>
      </c>
      <c r="N1404" s="12"/>
      <c r="O1404" s="12"/>
      <c r="P1404" s="12"/>
    </row>
    <row r="1405" spans="1:16" x14ac:dyDescent="0.25">
      <c r="A1405" s="35">
        <v>1404</v>
      </c>
      <c r="B1405" s="89">
        <v>59.458333333333343</v>
      </c>
      <c r="C1405" s="35">
        <f t="shared" si="105"/>
        <v>12</v>
      </c>
      <c r="D1405" s="35">
        <f t="shared" si="108"/>
        <v>59</v>
      </c>
      <c r="E1405" s="35">
        <f t="shared" si="109"/>
        <v>3</v>
      </c>
      <c r="F1405" s="35" t="str">
        <f t="shared" si="106"/>
        <v>Tuesday</v>
      </c>
      <c r="G1405" s="35">
        <f t="shared" si="107"/>
        <v>2</v>
      </c>
      <c r="H1405" s="34">
        <f>CONVERT(INDEX(Htg_StPt_Sch_EZ!$C$4:$I$27,MATCH(Schedules_8760!$C1405,Htg_StPt_Sch_EZ!$B$4:$B$27,0),MATCH(Schedules_8760!$F1405,Htg_StPt_Sch_EZ!$C$3:$I$3,0)),"F","C")</f>
        <v>20.555555555555554</v>
      </c>
      <c r="I1405" s="34">
        <f>CONVERT(INDEX(Htg_StPt_Sch_EZ!$C$31:$I$54,MATCH(Schedules_8760!$C1405,Htg_StPt_Sch_EZ!$B$31:$B$54,0),MATCH(Schedules_8760!$F1405,Htg_StPt_Sch_EZ!$C$30:$I$30,0)),"F","C")</f>
        <v>19.444444444444443</v>
      </c>
      <c r="J1405" s="34">
        <f>CONVERT(INDEX(Clg_StPt_Sch_EZ!$C$4:$I$27,MATCH(Schedules_8760!$C1405,Clg_StPt_Sch_EZ!$B$4:$B$27,0),MATCH(Schedules_8760!$F1405,Clg_StPt_Sch_EZ!$C$3:$I$3,0)),"F","C")</f>
        <v>25.555555555555554</v>
      </c>
      <c r="K1405" s="34">
        <f>CONVERT(INDEX(Clg_StPt_Sch_EZ!$C$31:$I$54,MATCH(Schedules_8760!$C1405,Clg_StPt_Sch_EZ!$B$31:$B$54,0),MATCH(Schedules_8760!$F1405,Clg_StPt_Sch_EZ!$C$30:$I$30,0)),"F","C")</f>
        <v>25</v>
      </c>
      <c r="L1405" s="34">
        <f>CONVERT(INDEX(DHW_StPt_Sch_EZ!$C$4:$I$27,MATCH(Schedules_8760!$C1405,DHW_StPt_Sch_EZ!$B$4:$B$27,0),MATCH(Schedules_8760!$F1405,DHW_StPt_Sch_EZ!$C$3:$I$3,0)),"F","C")</f>
        <v>53.333333333333329</v>
      </c>
      <c r="M1405" s="34">
        <f>CONVERT(INDEX(DHW_StPt_Sch_EZ!$C$31:$I$54,MATCH(Schedules_8760!$C1405,DHW_StPt_Sch_EZ!$B$31:$B$54,0),MATCH(Schedules_8760!$F1405,DHW_StPt_Sch_EZ!$C$30:$I$30,0)),"F","C")</f>
        <v>53.333333333333329</v>
      </c>
      <c r="N1405" s="12"/>
      <c r="O1405" s="12"/>
      <c r="P1405" s="12"/>
    </row>
    <row r="1406" spans="1:16" x14ac:dyDescent="0.25">
      <c r="A1406" s="35">
        <v>1405</v>
      </c>
      <c r="B1406" s="89">
        <v>59.5</v>
      </c>
      <c r="C1406" s="35">
        <f t="shared" si="105"/>
        <v>13</v>
      </c>
      <c r="D1406" s="35">
        <f t="shared" si="108"/>
        <v>59</v>
      </c>
      <c r="E1406" s="35">
        <f t="shared" si="109"/>
        <v>3</v>
      </c>
      <c r="F1406" s="35" t="str">
        <f t="shared" si="106"/>
        <v>Tuesday</v>
      </c>
      <c r="G1406" s="35">
        <f t="shared" si="107"/>
        <v>2</v>
      </c>
      <c r="H1406" s="34">
        <f>CONVERT(INDEX(Htg_StPt_Sch_EZ!$C$4:$I$27,MATCH(Schedules_8760!$C1406,Htg_StPt_Sch_EZ!$B$4:$B$27,0),MATCH(Schedules_8760!$F1406,Htg_StPt_Sch_EZ!$C$3:$I$3,0)),"F","C")</f>
        <v>20.555555555555554</v>
      </c>
      <c r="I1406" s="34">
        <f>CONVERT(INDEX(Htg_StPt_Sch_EZ!$C$31:$I$54,MATCH(Schedules_8760!$C1406,Htg_StPt_Sch_EZ!$B$31:$B$54,0),MATCH(Schedules_8760!$F1406,Htg_StPt_Sch_EZ!$C$30:$I$30,0)),"F","C")</f>
        <v>19.444444444444443</v>
      </c>
      <c r="J1406" s="34">
        <f>CONVERT(INDEX(Clg_StPt_Sch_EZ!$C$4:$I$27,MATCH(Schedules_8760!$C1406,Clg_StPt_Sch_EZ!$B$4:$B$27,0),MATCH(Schedules_8760!$F1406,Clg_StPt_Sch_EZ!$C$3:$I$3,0)),"F","C")</f>
        <v>25.555555555555554</v>
      </c>
      <c r="K1406" s="34">
        <f>CONVERT(INDEX(Clg_StPt_Sch_EZ!$C$31:$I$54,MATCH(Schedules_8760!$C1406,Clg_StPt_Sch_EZ!$B$31:$B$54,0),MATCH(Schedules_8760!$F1406,Clg_StPt_Sch_EZ!$C$30:$I$30,0)),"F","C")</f>
        <v>25</v>
      </c>
      <c r="L1406" s="34">
        <f>CONVERT(INDEX(DHW_StPt_Sch_EZ!$C$4:$I$27,MATCH(Schedules_8760!$C1406,DHW_StPt_Sch_EZ!$B$4:$B$27,0),MATCH(Schedules_8760!$F1406,DHW_StPt_Sch_EZ!$C$3:$I$3,0)),"F","C")</f>
        <v>53.333333333333329</v>
      </c>
      <c r="M1406" s="34">
        <f>CONVERT(INDEX(DHW_StPt_Sch_EZ!$C$31:$I$54,MATCH(Schedules_8760!$C1406,DHW_StPt_Sch_EZ!$B$31:$B$54,0),MATCH(Schedules_8760!$F1406,DHW_StPt_Sch_EZ!$C$30:$I$30,0)),"F","C")</f>
        <v>53.333333333333329</v>
      </c>
      <c r="N1406" s="12"/>
      <c r="O1406" s="12"/>
      <c r="P1406" s="12"/>
    </row>
    <row r="1407" spans="1:16" x14ac:dyDescent="0.25">
      <c r="A1407" s="35">
        <v>1406</v>
      </c>
      <c r="B1407" s="89">
        <v>59.541666666666657</v>
      </c>
      <c r="C1407" s="35">
        <f t="shared" si="105"/>
        <v>14</v>
      </c>
      <c r="D1407" s="35">
        <f t="shared" si="108"/>
        <v>59</v>
      </c>
      <c r="E1407" s="35">
        <f t="shared" si="109"/>
        <v>3</v>
      </c>
      <c r="F1407" s="35" t="str">
        <f t="shared" si="106"/>
        <v>Tuesday</v>
      </c>
      <c r="G1407" s="35">
        <f t="shared" si="107"/>
        <v>2</v>
      </c>
      <c r="H1407" s="34">
        <f>CONVERT(INDEX(Htg_StPt_Sch_EZ!$C$4:$I$27,MATCH(Schedules_8760!$C1407,Htg_StPt_Sch_EZ!$B$4:$B$27,0),MATCH(Schedules_8760!$F1407,Htg_StPt_Sch_EZ!$C$3:$I$3,0)),"F","C")</f>
        <v>20.555555555555554</v>
      </c>
      <c r="I1407" s="34">
        <f>CONVERT(INDEX(Htg_StPt_Sch_EZ!$C$31:$I$54,MATCH(Schedules_8760!$C1407,Htg_StPt_Sch_EZ!$B$31:$B$54,0),MATCH(Schedules_8760!$F1407,Htg_StPt_Sch_EZ!$C$30:$I$30,0)),"F","C")</f>
        <v>19.444444444444443</v>
      </c>
      <c r="J1407" s="34">
        <f>CONVERT(INDEX(Clg_StPt_Sch_EZ!$C$4:$I$27,MATCH(Schedules_8760!$C1407,Clg_StPt_Sch_EZ!$B$4:$B$27,0),MATCH(Schedules_8760!$F1407,Clg_StPt_Sch_EZ!$C$3:$I$3,0)),"F","C")</f>
        <v>25.555555555555554</v>
      </c>
      <c r="K1407" s="34">
        <f>CONVERT(INDEX(Clg_StPt_Sch_EZ!$C$31:$I$54,MATCH(Schedules_8760!$C1407,Clg_StPt_Sch_EZ!$B$31:$B$54,0),MATCH(Schedules_8760!$F1407,Clg_StPt_Sch_EZ!$C$30:$I$30,0)),"F","C")</f>
        <v>25</v>
      </c>
      <c r="L1407" s="34">
        <f>CONVERT(INDEX(DHW_StPt_Sch_EZ!$C$4:$I$27,MATCH(Schedules_8760!$C1407,DHW_StPt_Sch_EZ!$B$4:$B$27,0),MATCH(Schedules_8760!$F1407,DHW_StPt_Sch_EZ!$C$3:$I$3,0)),"F","C")</f>
        <v>53.333333333333329</v>
      </c>
      <c r="M1407" s="34">
        <f>CONVERT(INDEX(DHW_StPt_Sch_EZ!$C$31:$I$54,MATCH(Schedules_8760!$C1407,DHW_StPt_Sch_EZ!$B$31:$B$54,0),MATCH(Schedules_8760!$F1407,DHW_StPt_Sch_EZ!$C$30:$I$30,0)),"F","C")</f>
        <v>53.333333333333329</v>
      </c>
      <c r="N1407" s="12"/>
      <c r="O1407" s="12"/>
      <c r="P1407" s="12"/>
    </row>
    <row r="1408" spans="1:16" x14ac:dyDescent="0.25">
      <c r="A1408" s="35">
        <v>1407</v>
      </c>
      <c r="B1408" s="89">
        <v>59.583333333333343</v>
      </c>
      <c r="C1408" s="35">
        <f t="shared" si="105"/>
        <v>15</v>
      </c>
      <c r="D1408" s="35">
        <f t="shared" si="108"/>
        <v>59</v>
      </c>
      <c r="E1408" s="35">
        <f t="shared" si="109"/>
        <v>3</v>
      </c>
      <c r="F1408" s="35" t="str">
        <f t="shared" si="106"/>
        <v>Tuesday</v>
      </c>
      <c r="G1408" s="35">
        <f t="shared" si="107"/>
        <v>2</v>
      </c>
      <c r="H1408" s="34">
        <f>CONVERT(INDEX(Htg_StPt_Sch_EZ!$C$4:$I$27,MATCH(Schedules_8760!$C1408,Htg_StPt_Sch_EZ!$B$4:$B$27,0),MATCH(Schedules_8760!$F1408,Htg_StPt_Sch_EZ!$C$3:$I$3,0)),"F","C")</f>
        <v>20.555555555555554</v>
      </c>
      <c r="I1408" s="34">
        <f>CONVERT(INDEX(Htg_StPt_Sch_EZ!$C$31:$I$54,MATCH(Schedules_8760!$C1408,Htg_StPt_Sch_EZ!$B$31:$B$54,0),MATCH(Schedules_8760!$F1408,Htg_StPt_Sch_EZ!$C$30:$I$30,0)),"F","C")</f>
        <v>21.111111111111111</v>
      </c>
      <c r="J1408" s="34">
        <f>CONVERT(INDEX(Clg_StPt_Sch_EZ!$C$4:$I$27,MATCH(Schedules_8760!$C1408,Clg_StPt_Sch_EZ!$B$4:$B$27,0),MATCH(Schedules_8760!$F1408,Clg_StPt_Sch_EZ!$C$3:$I$3,0)),"F","C")</f>
        <v>25.555555555555554</v>
      </c>
      <c r="K1408" s="34">
        <f>CONVERT(INDEX(Clg_StPt_Sch_EZ!$C$31:$I$54,MATCH(Schedules_8760!$C1408,Clg_StPt_Sch_EZ!$B$31:$B$54,0),MATCH(Schedules_8760!$F1408,Clg_StPt_Sch_EZ!$C$30:$I$30,0)),"F","C")</f>
        <v>25</v>
      </c>
      <c r="L1408" s="34">
        <f>CONVERT(INDEX(DHW_StPt_Sch_EZ!$C$4:$I$27,MATCH(Schedules_8760!$C1408,DHW_StPt_Sch_EZ!$B$4:$B$27,0),MATCH(Schedules_8760!$F1408,DHW_StPt_Sch_EZ!$C$3:$I$3,0)),"F","C")</f>
        <v>53.333333333333329</v>
      </c>
      <c r="M1408" s="34">
        <f>CONVERT(INDEX(DHW_StPt_Sch_EZ!$C$31:$I$54,MATCH(Schedules_8760!$C1408,DHW_StPt_Sch_EZ!$B$31:$B$54,0),MATCH(Schedules_8760!$F1408,DHW_StPt_Sch_EZ!$C$30:$I$30,0)),"F","C")</f>
        <v>53.333333333333329</v>
      </c>
      <c r="N1408" s="12"/>
      <c r="O1408" s="12"/>
      <c r="P1408" s="12"/>
    </row>
    <row r="1409" spans="1:16" x14ac:dyDescent="0.25">
      <c r="A1409" s="35">
        <v>1408</v>
      </c>
      <c r="B1409" s="89">
        <v>59.625</v>
      </c>
      <c r="C1409" s="35">
        <f t="shared" si="105"/>
        <v>16</v>
      </c>
      <c r="D1409" s="35">
        <f t="shared" si="108"/>
        <v>59</v>
      </c>
      <c r="E1409" s="35">
        <f t="shared" si="109"/>
        <v>3</v>
      </c>
      <c r="F1409" s="35" t="str">
        <f t="shared" si="106"/>
        <v>Tuesday</v>
      </c>
      <c r="G1409" s="35">
        <f t="shared" si="107"/>
        <v>2</v>
      </c>
      <c r="H1409" s="34">
        <f>CONVERT(INDEX(Htg_StPt_Sch_EZ!$C$4:$I$27,MATCH(Schedules_8760!$C1409,Htg_StPt_Sch_EZ!$B$4:$B$27,0),MATCH(Schedules_8760!$F1409,Htg_StPt_Sch_EZ!$C$3:$I$3,0)),"F","C")</f>
        <v>20.555555555555554</v>
      </c>
      <c r="I1409" s="34">
        <f>CONVERT(INDEX(Htg_StPt_Sch_EZ!$C$31:$I$54,MATCH(Schedules_8760!$C1409,Htg_StPt_Sch_EZ!$B$31:$B$54,0),MATCH(Schedules_8760!$F1409,Htg_StPt_Sch_EZ!$C$30:$I$30,0)),"F","C")</f>
        <v>21.111111111111111</v>
      </c>
      <c r="J1409" s="34">
        <f>CONVERT(INDEX(Clg_StPt_Sch_EZ!$C$4:$I$27,MATCH(Schedules_8760!$C1409,Clg_StPt_Sch_EZ!$B$4:$B$27,0),MATCH(Schedules_8760!$F1409,Clg_StPt_Sch_EZ!$C$3:$I$3,0)),"F","C")</f>
        <v>25.555555555555554</v>
      </c>
      <c r="K1409" s="34">
        <f>CONVERT(INDEX(Clg_StPt_Sch_EZ!$C$31:$I$54,MATCH(Schedules_8760!$C1409,Clg_StPt_Sch_EZ!$B$31:$B$54,0),MATCH(Schedules_8760!$F1409,Clg_StPt_Sch_EZ!$C$30:$I$30,0)),"F","C")</f>
        <v>25</v>
      </c>
      <c r="L1409" s="34">
        <f>CONVERT(INDEX(DHW_StPt_Sch_EZ!$C$4:$I$27,MATCH(Schedules_8760!$C1409,DHW_StPt_Sch_EZ!$B$4:$B$27,0),MATCH(Schedules_8760!$F1409,DHW_StPt_Sch_EZ!$C$3:$I$3,0)),"F","C")</f>
        <v>53.333333333333329</v>
      </c>
      <c r="M1409" s="34">
        <f>CONVERT(INDEX(DHW_StPt_Sch_EZ!$C$31:$I$54,MATCH(Schedules_8760!$C1409,DHW_StPt_Sch_EZ!$B$31:$B$54,0),MATCH(Schedules_8760!$F1409,DHW_StPt_Sch_EZ!$C$30:$I$30,0)),"F","C")</f>
        <v>53.333333333333329</v>
      </c>
      <c r="N1409" s="12"/>
      <c r="O1409" s="12"/>
      <c r="P1409" s="12"/>
    </row>
    <row r="1410" spans="1:16" x14ac:dyDescent="0.25">
      <c r="A1410" s="35">
        <v>1409</v>
      </c>
      <c r="B1410" s="89">
        <v>59.666666666666657</v>
      </c>
      <c r="C1410" s="35">
        <f t="shared" ref="C1410:C1473" si="110">HOUR(B1410)+1</f>
        <v>17</v>
      </c>
      <c r="D1410" s="35">
        <f t="shared" si="108"/>
        <v>59</v>
      </c>
      <c r="E1410" s="35">
        <f t="shared" si="109"/>
        <v>3</v>
      </c>
      <c r="F1410" s="35" t="str">
        <f t="shared" ref="F1410:F1473" si="111">IF(E1410=1,"Sunday",IF(E1410=2,"Monday",IF(E1410=3,"Tuesday",IF(E1410=4,"Wednesday",IF(E1410=5,"Thursday",IF(E1410=6,"Friday","Saturday"))))))</f>
        <v>Tuesday</v>
      </c>
      <c r="G1410" s="35">
        <f t="shared" ref="G1410:G1473" si="112">MONTH(B1410)</f>
        <v>2</v>
      </c>
      <c r="H1410" s="34">
        <f>CONVERT(INDEX(Htg_StPt_Sch_EZ!$C$4:$I$27,MATCH(Schedules_8760!$C1410,Htg_StPt_Sch_EZ!$B$4:$B$27,0),MATCH(Schedules_8760!$F1410,Htg_StPt_Sch_EZ!$C$3:$I$3,0)),"F","C")</f>
        <v>20.555555555555554</v>
      </c>
      <c r="I1410" s="34">
        <f>CONVERT(INDEX(Htg_StPt_Sch_EZ!$C$31:$I$54,MATCH(Schedules_8760!$C1410,Htg_StPt_Sch_EZ!$B$31:$B$54,0),MATCH(Schedules_8760!$F1410,Htg_StPt_Sch_EZ!$C$30:$I$30,0)),"F","C")</f>
        <v>17.777777777777779</v>
      </c>
      <c r="J1410" s="34">
        <f>CONVERT(INDEX(Clg_StPt_Sch_EZ!$C$4:$I$27,MATCH(Schedules_8760!$C1410,Clg_StPt_Sch_EZ!$B$4:$B$27,0),MATCH(Schedules_8760!$F1410,Clg_StPt_Sch_EZ!$C$3:$I$3,0)),"F","C")</f>
        <v>25.555555555555554</v>
      </c>
      <c r="K1410" s="34">
        <f>CONVERT(INDEX(Clg_StPt_Sch_EZ!$C$31:$I$54,MATCH(Schedules_8760!$C1410,Clg_StPt_Sch_EZ!$B$31:$B$54,0),MATCH(Schedules_8760!$F1410,Clg_StPt_Sch_EZ!$C$30:$I$30,0)),"F","C")</f>
        <v>25</v>
      </c>
      <c r="L1410" s="34">
        <f>CONVERT(INDEX(DHW_StPt_Sch_EZ!$C$4:$I$27,MATCH(Schedules_8760!$C1410,DHW_StPt_Sch_EZ!$B$4:$B$27,0),MATCH(Schedules_8760!$F1410,DHW_StPt_Sch_EZ!$C$3:$I$3,0)),"F","C")</f>
        <v>53.333333333333329</v>
      </c>
      <c r="M1410" s="34">
        <f>CONVERT(INDEX(DHW_StPt_Sch_EZ!$C$31:$I$54,MATCH(Schedules_8760!$C1410,DHW_StPt_Sch_EZ!$B$31:$B$54,0),MATCH(Schedules_8760!$F1410,DHW_StPt_Sch_EZ!$C$30:$I$30,0)),"F","C")</f>
        <v>53.333333333333329</v>
      </c>
      <c r="N1410" s="12"/>
      <c r="O1410" s="12"/>
      <c r="P1410" s="12"/>
    </row>
    <row r="1411" spans="1:16" x14ac:dyDescent="0.25">
      <c r="A1411" s="35">
        <v>1410</v>
      </c>
      <c r="B1411" s="89">
        <v>59.708333333333343</v>
      </c>
      <c r="C1411" s="35">
        <f t="shared" si="110"/>
        <v>18</v>
      </c>
      <c r="D1411" s="35">
        <f t="shared" ref="D1411:D1474" si="113">IF(C1411=1,D1410+1,D1410)</f>
        <v>59</v>
      </c>
      <c r="E1411" s="35">
        <f t="shared" ref="E1411:E1474" si="114">IF(AND(C1411=1,E1410=7),1,IF(C1411=1,E1410+1,E1410))</f>
        <v>3</v>
      </c>
      <c r="F1411" s="35" t="str">
        <f t="shared" si="111"/>
        <v>Tuesday</v>
      </c>
      <c r="G1411" s="35">
        <f t="shared" si="112"/>
        <v>2</v>
      </c>
      <c r="H1411" s="34">
        <f>CONVERT(INDEX(Htg_StPt_Sch_EZ!$C$4:$I$27,MATCH(Schedules_8760!$C1411,Htg_StPt_Sch_EZ!$B$4:$B$27,0),MATCH(Schedules_8760!$F1411,Htg_StPt_Sch_EZ!$C$3:$I$3,0)),"F","C")</f>
        <v>20.555555555555554</v>
      </c>
      <c r="I1411" s="34">
        <f>CONVERT(INDEX(Htg_StPt_Sch_EZ!$C$31:$I$54,MATCH(Schedules_8760!$C1411,Htg_StPt_Sch_EZ!$B$31:$B$54,0),MATCH(Schedules_8760!$F1411,Htg_StPt_Sch_EZ!$C$30:$I$30,0)),"F","C")</f>
        <v>17.777777777777779</v>
      </c>
      <c r="J1411" s="34">
        <f>CONVERT(INDEX(Clg_StPt_Sch_EZ!$C$4:$I$27,MATCH(Schedules_8760!$C1411,Clg_StPt_Sch_EZ!$B$4:$B$27,0),MATCH(Schedules_8760!$F1411,Clg_StPt_Sch_EZ!$C$3:$I$3,0)),"F","C")</f>
        <v>25.555555555555554</v>
      </c>
      <c r="K1411" s="34">
        <f>CONVERT(INDEX(Clg_StPt_Sch_EZ!$C$31:$I$54,MATCH(Schedules_8760!$C1411,Clg_StPt_Sch_EZ!$B$31:$B$54,0),MATCH(Schedules_8760!$F1411,Clg_StPt_Sch_EZ!$C$30:$I$30,0)),"F","C")</f>
        <v>28.333333333333332</v>
      </c>
      <c r="L1411" s="34">
        <f>CONVERT(INDEX(DHW_StPt_Sch_EZ!$C$4:$I$27,MATCH(Schedules_8760!$C1411,DHW_StPt_Sch_EZ!$B$4:$B$27,0),MATCH(Schedules_8760!$F1411,DHW_StPt_Sch_EZ!$C$3:$I$3,0)),"F","C")</f>
        <v>53.333333333333329</v>
      </c>
      <c r="M1411" s="34">
        <f>CONVERT(INDEX(DHW_StPt_Sch_EZ!$C$31:$I$54,MATCH(Schedules_8760!$C1411,DHW_StPt_Sch_EZ!$B$31:$B$54,0),MATCH(Schedules_8760!$F1411,DHW_StPt_Sch_EZ!$C$30:$I$30,0)),"F","C")</f>
        <v>53.333333333333329</v>
      </c>
      <c r="N1411" s="12"/>
      <c r="O1411" s="12"/>
      <c r="P1411" s="12"/>
    </row>
    <row r="1412" spans="1:16" x14ac:dyDescent="0.25">
      <c r="A1412" s="35">
        <v>1411</v>
      </c>
      <c r="B1412" s="89">
        <v>59.75</v>
      </c>
      <c r="C1412" s="35">
        <f t="shared" si="110"/>
        <v>19</v>
      </c>
      <c r="D1412" s="35">
        <f t="shared" si="113"/>
        <v>59</v>
      </c>
      <c r="E1412" s="35">
        <f t="shared" si="114"/>
        <v>3</v>
      </c>
      <c r="F1412" s="35" t="str">
        <f t="shared" si="111"/>
        <v>Tuesday</v>
      </c>
      <c r="G1412" s="35">
        <f t="shared" si="112"/>
        <v>2</v>
      </c>
      <c r="H1412" s="34">
        <f>CONVERT(INDEX(Htg_StPt_Sch_EZ!$C$4:$I$27,MATCH(Schedules_8760!$C1412,Htg_StPt_Sch_EZ!$B$4:$B$27,0),MATCH(Schedules_8760!$F1412,Htg_StPt_Sch_EZ!$C$3:$I$3,0)),"F","C")</f>
        <v>20.555555555555554</v>
      </c>
      <c r="I1412" s="34">
        <f>CONVERT(INDEX(Htg_StPt_Sch_EZ!$C$31:$I$54,MATCH(Schedules_8760!$C1412,Htg_StPt_Sch_EZ!$B$31:$B$54,0),MATCH(Schedules_8760!$F1412,Htg_StPt_Sch_EZ!$C$30:$I$30,0)),"F","C")</f>
        <v>18.333333333333332</v>
      </c>
      <c r="J1412" s="34">
        <f>CONVERT(INDEX(Clg_StPt_Sch_EZ!$C$4:$I$27,MATCH(Schedules_8760!$C1412,Clg_StPt_Sch_EZ!$B$4:$B$27,0),MATCH(Schedules_8760!$F1412,Clg_StPt_Sch_EZ!$C$3:$I$3,0)),"F","C")</f>
        <v>25.555555555555554</v>
      </c>
      <c r="K1412" s="34">
        <f>CONVERT(INDEX(Clg_StPt_Sch_EZ!$C$31:$I$54,MATCH(Schedules_8760!$C1412,Clg_StPt_Sch_EZ!$B$31:$B$54,0),MATCH(Schedules_8760!$F1412,Clg_StPt_Sch_EZ!$C$30:$I$30,0)),"F","C")</f>
        <v>28.333333333333332</v>
      </c>
      <c r="L1412" s="34">
        <f>CONVERT(INDEX(DHW_StPt_Sch_EZ!$C$4:$I$27,MATCH(Schedules_8760!$C1412,DHW_StPt_Sch_EZ!$B$4:$B$27,0),MATCH(Schedules_8760!$F1412,DHW_StPt_Sch_EZ!$C$3:$I$3,0)),"F","C")</f>
        <v>53.333333333333329</v>
      </c>
      <c r="M1412" s="34">
        <f>CONVERT(INDEX(DHW_StPt_Sch_EZ!$C$31:$I$54,MATCH(Schedules_8760!$C1412,DHW_StPt_Sch_EZ!$B$31:$B$54,0),MATCH(Schedules_8760!$F1412,DHW_StPt_Sch_EZ!$C$30:$I$30,0)),"F","C")</f>
        <v>53.333333333333329</v>
      </c>
      <c r="N1412" s="12"/>
      <c r="O1412" s="12"/>
      <c r="P1412" s="12"/>
    </row>
    <row r="1413" spans="1:16" x14ac:dyDescent="0.25">
      <c r="A1413" s="35">
        <v>1412</v>
      </c>
      <c r="B1413" s="89">
        <v>59.791666666666657</v>
      </c>
      <c r="C1413" s="35">
        <f t="shared" si="110"/>
        <v>20</v>
      </c>
      <c r="D1413" s="35">
        <f t="shared" si="113"/>
        <v>59</v>
      </c>
      <c r="E1413" s="35">
        <f t="shared" si="114"/>
        <v>3</v>
      </c>
      <c r="F1413" s="35" t="str">
        <f t="shared" si="111"/>
        <v>Tuesday</v>
      </c>
      <c r="G1413" s="35">
        <f t="shared" si="112"/>
        <v>2</v>
      </c>
      <c r="H1413" s="34">
        <f>CONVERT(INDEX(Htg_StPt_Sch_EZ!$C$4:$I$27,MATCH(Schedules_8760!$C1413,Htg_StPt_Sch_EZ!$B$4:$B$27,0),MATCH(Schedules_8760!$F1413,Htg_StPt_Sch_EZ!$C$3:$I$3,0)),"F","C")</f>
        <v>20.555555555555554</v>
      </c>
      <c r="I1413" s="34">
        <f>CONVERT(INDEX(Htg_StPt_Sch_EZ!$C$31:$I$54,MATCH(Schedules_8760!$C1413,Htg_StPt_Sch_EZ!$B$31:$B$54,0),MATCH(Schedules_8760!$F1413,Htg_StPt_Sch_EZ!$C$30:$I$30,0)),"F","C")</f>
        <v>18.888888888888889</v>
      </c>
      <c r="J1413" s="34">
        <f>CONVERT(INDEX(Clg_StPt_Sch_EZ!$C$4:$I$27,MATCH(Schedules_8760!$C1413,Clg_StPt_Sch_EZ!$B$4:$B$27,0),MATCH(Schedules_8760!$F1413,Clg_StPt_Sch_EZ!$C$3:$I$3,0)),"F","C")</f>
        <v>25.555555555555554</v>
      </c>
      <c r="K1413" s="34">
        <f>CONVERT(INDEX(Clg_StPt_Sch_EZ!$C$31:$I$54,MATCH(Schedules_8760!$C1413,Clg_StPt_Sch_EZ!$B$31:$B$54,0),MATCH(Schedules_8760!$F1413,Clg_StPt_Sch_EZ!$C$30:$I$30,0)),"F","C")</f>
        <v>28.333333333333332</v>
      </c>
      <c r="L1413" s="34">
        <f>CONVERT(INDEX(DHW_StPt_Sch_EZ!$C$4:$I$27,MATCH(Schedules_8760!$C1413,DHW_StPt_Sch_EZ!$B$4:$B$27,0),MATCH(Schedules_8760!$F1413,DHW_StPt_Sch_EZ!$C$3:$I$3,0)),"F","C")</f>
        <v>53.333333333333329</v>
      </c>
      <c r="M1413" s="34">
        <f>CONVERT(INDEX(DHW_StPt_Sch_EZ!$C$31:$I$54,MATCH(Schedules_8760!$C1413,DHW_StPt_Sch_EZ!$B$31:$B$54,0),MATCH(Schedules_8760!$F1413,DHW_StPt_Sch_EZ!$C$30:$I$30,0)),"F","C")</f>
        <v>53.333333333333329</v>
      </c>
      <c r="N1413" s="12"/>
      <c r="O1413" s="12"/>
      <c r="P1413" s="12"/>
    </row>
    <row r="1414" spans="1:16" x14ac:dyDescent="0.25">
      <c r="A1414" s="35">
        <v>1413</v>
      </c>
      <c r="B1414" s="89">
        <v>59.833333333333343</v>
      </c>
      <c r="C1414" s="35">
        <f t="shared" si="110"/>
        <v>21</v>
      </c>
      <c r="D1414" s="35">
        <f t="shared" si="113"/>
        <v>59</v>
      </c>
      <c r="E1414" s="35">
        <f t="shared" si="114"/>
        <v>3</v>
      </c>
      <c r="F1414" s="35" t="str">
        <f t="shared" si="111"/>
        <v>Tuesday</v>
      </c>
      <c r="G1414" s="35">
        <f t="shared" si="112"/>
        <v>2</v>
      </c>
      <c r="H1414" s="34">
        <f>CONVERT(INDEX(Htg_StPt_Sch_EZ!$C$4:$I$27,MATCH(Schedules_8760!$C1414,Htg_StPt_Sch_EZ!$B$4:$B$27,0),MATCH(Schedules_8760!$F1414,Htg_StPt_Sch_EZ!$C$3:$I$3,0)),"F","C")</f>
        <v>20.555555555555554</v>
      </c>
      <c r="I1414" s="34">
        <f>CONVERT(INDEX(Htg_StPt_Sch_EZ!$C$31:$I$54,MATCH(Schedules_8760!$C1414,Htg_StPt_Sch_EZ!$B$31:$B$54,0),MATCH(Schedules_8760!$F1414,Htg_StPt_Sch_EZ!$C$30:$I$30,0)),"F","C")</f>
        <v>19.444444444444443</v>
      </c>
      <c r="J1414" s="34">
        <f>CONVERT(INDEX(Clg_StPt_Sch_EZ!$C$4:$I$27,MATCH(Schedules_8760!$C1414,Clg_StPt_Sch_EZ!$B$4:$B$27,0),MATCH(Schedules_8760!$F1414,Clg_StPt_Sch_EZ!$C$3:$I$3,0)),"F","C")</f>
        <v>25.555555555555554</v>
      </c>
      <c r="K1414" s="34">
        <f>CONVERT(INDEX(Clg_StPt_Sch_EZ!$C$31:$I$54,MATCH(Schedules_8760!$C1414,Clg_StPt_Sch_EZ!$B$31:$B$54,0),MATCH(Schedules_8760!$F1414,Clg_StPt_Sch_EZ!$C$30:$I$30,0)),"F","C")</f>
        <v>28.333333333333332</v>
      </c>
      <c r="L1414" s="34">
        <f>CONVERT(INDEX(DHW_StPt_Sch_EZ!$C$4:$I$27,MATCH(Schedules_8760!$C1414,DHW_StPt_Sch_EZ!$B$4:$B$27,0),MATCH(Schedules_8760!$F1414,DHW_StPt_Sch_EZ!$C$3:$I$3,0)),"F","C")</f>
        <v>53.333333333333329</v>
      </c>
      <c r="M1414" s="34">
        <f>CONVERT(INDEX(DHW_StPt_Sch_EZ!$C$31:$I$54,MATCH(Schedules_8760!$C1414,DHW_StPt_Sch_EZ!$B$31:$B$54,0),MATCH(Schedules_8760!$F1414,DHW_StPt_Sch_EZ!$C$30:$I$30,0)),"F","C")</f>
        <v>53.333333333333329</v>
      </c>
      <c r="N1414" s="12"/>
      <c r="O1414" s="12"/>
      <c r="P1414" s="12"/>
    </row>
    <row r="1415" spans="1:16" x14ac:dyDescent="0.25">
      <c r="A1415" s="35">
        <v>1414</v>
      </c>
      <c r="B1415" s="89">
        <v>59.875</v>
      </c>
      <c r="C1415" s="35">
        <f t="shared" si="110"/>
        <v>22</v>
      </c>
      <c r="D1415" s="35">
        <f t="shared" si="113"/>
        <v>59</v>
      </c>
      <c r="E1415" s="35">
        <f t="shared" si="114"/>
        <v>3</v>
      </c>
      <c r="F1415" s="35" t="str">
        <f t="shared" si="111"/>
        <v>Tuesday</v>
      </c>
      <c r="G1415" s="35">
        <f t="shared" si="112"/>
        <v>2</v>
      </c>
      <c r="H1415" s="34">
        <f>CONVERT(INDEX(Htg_StPt_Sch_EZ!$C$4:$I$27,MATCH(Schedules_8760!$C1415,Htg_StPt_Sch_EZ!$B$4:$B$27,0),MATCH(Schedules_8760!$F1415,Htg_StPt_Sch_EZ!$C$3:$I$3,0)),"F","C")</f>
        <v>20.555555555555554</v>
      </c>
      <c r="I1415" s="34">
        <f>CONVERT(INDEX(Htg_StPt_Sch_EZ!$C$31:$I$54,MATCH(Schedules_8760!$C1415,Htg_StPt_Sch_EZ!$B$31:$B$54,0),MATCH(Schedules_8760!$F1415,Htg_StPt_Sch_EZ!$C$30:$I$30,0)),"F","C")</f>
        <v>19.444444444444443</v>
      </c>
      <c r="J1415" s="34">
        <f>CONVERT(INDEX(Clg_StPt_Sch_EZ!$C$4:$I$27,MATCH(Schedules_8760!$C1415,Clg_StPt_Sch_EZ!$B$4:$B$27,0),MATCH(Schedules_8760!$F1415,Clg_StPt_Sch_EZ!$C$3:$I$3,0)),"F","C")</f>
        <v>25.555555555555554</v>
      </c>
      <c r="K1415" s="34">
        <f>CONVERT(INDEX(Clg_StPt_Sch_EZ!$C$31:$I$54,MATCH(Schedules_8760!$C1415,Clg_StPt_Sch_EZ!$B$31:$B$54,0),MATCH(Schedules_8760!$F1415,Clg_StPt_Sch_EZ!$C$30:$I$30,0)),"F","C")</f>
        <v>28.333333333333332</v>
      </c>
      <c r="L1415" s="34">
        <f>CONVERT(INDEX(DHW_StPt_Sch_EZ!$C$4:$I$27,MATCH(Schedules_8760!$C1415,DHW_StPt_Sch_EZ!$B$4:$B$27,0),MATCH(Schedules_8760!$F1415,DHW_StPt_Sch_EZ!$C$3:$I$3,0)),"F","C")</f>
        <v>53.333333333333329</v>
      </c>
      <c r="M1415" s="34">
        <f>CONVERT(INDEX(DHW_StPt_Sch_EZ!$C$31:$I$54,MATCH(Schedules_8760!$C1415,DHW_StPt_Sch_EZ!$B$31:$B$54,0),MATCH(Schedules_8760!$F1415,DHW_StPt_Sch_EZ!$C$30:$I$30,0)),"F","C")</f>
        <v>53.333333333333329</v>
      </c>
      <c r="N1415" s="12"/>
      <c r="O1415" s="12"/>
      <c r="P1415" s="12"/>
    </row>
    <row r="1416" spans="1:16" x14ac:dyDescent="0.25">
      <c r="A1416" s="35">
        <v>1415</v>
      </c>
      <c r="B1416" s="89">
        <v>59.916666666666657</v>
      </c>
      <c r="C1416" s="35">
        <f t="shared" si="110"/>
        <v>23</v>
      </c>
      <c r="D1416" s="35">
        <f t="shared" si="113"/>
        <v>59</v>
      </c>
      <c r="E1416" s="35">
        <f t="shared" si="114"/>
        <v>3</v>
      </c>
      <c r="F1416" s="35" t="str">
        <f t="shared" si="111"/>
        <v>Tuesday</v>
      </c>
      <c r="G1416" s="35">
        <f t="shared" si="112"/>
        <v>2</v>
      </c>
      <c r="H1416" s="34">
        <f>CONVERT(INDEX(Htg_StPt_Sch_EZ!$C$4:$I$27,MATCH(Schedules_8760!$C1416,Htg_StPt_Sch_EZ!$B$4:$B$27,0),MATCH(Schedules_8760!$F1416,Htg_StPt_Sch_EZ!$C$3:$I$3,0)),"F","C")</f>
        <v>20.555555555555554</v>
      </c>
      <c r="I1416" s="34">
        <f>CONVERT(INDEX(Htg_StPt_Sch_EZ!$C$31:$I$54,MATCH(Schedules_8760!$C1416,Htg_StPt_Sch_EZ!$B$31:$B$54,0),MATCH(Schedules_8760!$F1416,Htg_StPt_Sch_EZ!$C$30:$I$30,0)),"F","C")</f>
        <v>19.444444444444443</v>
      </c>
      <c r="J1416" s="34">
        <f>CONVERT(INDEX(Clg_StPt_Sch_EZ!$C$4:$I$27,MATCH(Schedules_8760!$C1416,Clg_StPt_Sch_EZ!$B$4:$B$27,0),MATCH(Schedules_8760!$F1416,Clg_StPt_Sch_EZ!$C$3:$I$3,0)),"F","C")</f>
        <v>25.555555555555554</v>
      </c>
      <c r="K1416" s="34">
        <f>CONVERT(INDEX(Clg_StPt_Sch_EZ!$C$31:$I$54,MATCH(Schedules_8760!$C1416,Clg_StPt_Sch_EZ!$B$31:$B$54,0),MATCH(Schedules_8760!$F1416,Clg_StPt_Sch_EZ!$C$30:$I$30,0)),"F","C")</f>
        <v>28.333333333333332</v>
      </c>
      <c r="L1416" s="34">
        <f>CONVERT(INDEX(DHW_StPt_Sch_EZ!$C$4:$I$27,MATCH(Schedules_8760!$C1416,DHW_StPt_Sch_EZ!$B$4:$B$27,0),MATCH(Schedules_8760!$F1416,DHW_StPt_Sch_EZ!$C$3:$I$3,0)),"F","C")</f>
        <v>53.333333333333329</v>
      </c>
      <c r="M1416" s="34">
        <f>CONVERT(INDEX(DHW_StPt_Sch_EZ!$C$31:$I$54,MATCH(Schedules_8760!$C1416,DHW_StPt_Sch_EZ!$B$31:$B$54,0),MATCH(Schedules_8760!$F1416,DHW_StPt_Sch_EZ!$C$30:$I$30,0)),"F","C")</f>
        <v>53.333333333333329</v>
      </c>
      <c r="N1416" s="12"/>
      <c r="O1416" s="12"/>
      <c r="P1416" s="12"/>
    </row>
    <row r="1417" spans="1:16" x14ac:dyDescent="0.25">
      <c r="A1417" s="35">
        <v>1416</v>
      </c>
      <c r="B1417" s="89">
        <v>59.958333333333343</v>
      </c>
      <c r="C1417" s="35">
        <f t="shared" si="110"/>
        <v>24</v>
      </c>
      <c r="D1417" s="35">
        <f t="shared" si="113"/>
        <v>59</v>
      </c>
      <c r="E1417" s="35">
        <f t="shared" si="114"/>
        <v>3</v>
      </c>
      <c r="F1417" s="35" t="str">
        <f t="shared" si="111"/>
        <v>Tuesday</v>
      </c>
      <c r="G1417" s="35">
        <f t="shared" si="112"/>
        <v>2</v>
      </c>
      <c r="H1417" s="34">
        <f>CONVERT(INDEX(Htg_StPt_Sch_EZ!$C$4:$I$27,MATCH(Schedules_8760!$C1417,Htg_StPt_Sch_EZ!$B$4:$B$27,0),MATCH(Schedules_8760!$F1417,Htg_StPt_Sch_EZ!$C$3:$I$3,0)),"F","C")</f>
        <v>20.555555555555554</v>
      </c>
      <c r="I1417" s="34">
        <f>CONVERT(INDEX(Htg_StPt_Sch_EZ!$C$31:$I$54,MATCH(Schedules_8760!$C1417,Htg_StPt_Sch_EZ!$B$31:$B$54,0),MATCH(Schedules_8760!$F1417,Htg_StPt_Sch_EZ!$C$30:$I$30,0)),"F","C")</f>
        <v>19.444444444444443</v>
      </c>
      <c r="J1417" s="34">
        <f>CONVERT(INDEX(Clg_StPt_Sch_EZ!$C$4:$I$27,MATCH(Schedules_8760!$C1417,Clg_StPt_Sch_EZ!$B$4:$B$27,0),MATCH(Schedules_8760!$F1417,Clg_StPt_Sch_EZ!$C$3:$I$3,0)),"F","C")</f>
        <v>25.555555555555554</v>
      </c>
      <c r="K1417" s="34">
        <f>CONVERT(INDEX(Clg_StPt_Sch_EZ!$C$31:$I$54,MATCH(Schedules_8760!$C1417,Clg_StPt_Sch_EZ!$B$31:$B$54,0),MATCH(Schedules_8760!$F1417,Clg_StPt_Sch_EZ!$C$30:$I$30,0)),"F","C")</f>
        <v>28.333333333333332</v>
      </c>
      <c r="L1417" s="34">
        <f>CONVERT(INDEX(DHW_StPt_Sch_EZ!$C$4:$I$27,MATCH(Schedules_8760!$C1417,DHW_StPt_Sch_EZ!$B$4:$B$27,0),MATCH(Schedules_8760!$F1417,DHW_StPt_Sch_EZ!$C$3:$I$3,0)),"F","C")</f>
        <v>53.333333333333329</v>
      </c>
      <c r="M1417" s="34">
        <f>CONVERT(INDEX(DHW_StPt_Sch_EZ!$C$31:$I$54,MATCH(Schedules_8760!$C1417,DHW_StPt_Sch_EZ!$B$31:$B$54,0),MATCH(Schedules_8760!$F1417,DHW_StPt_Sch_EZ!$C$30:$I$30,0)),"F","C")</f>
        <v>53.333333333333329</v>
      </c>
      <c r="N1417" s="12"/>
      <c r="O1417" s="12"/>
      <c r="P1417" s="12"/>
    </row>
    <row r="1418" spans="1:16" x14ac:dyDescent="0.25">
      <c r="A1418" s="35">
        <v>1417</v>
      </c>
      <c r="B1418" s="89">
        <v>59</v>
      </c>
      <c r="C1418" s="35">
        <f t="shared" si="110"/>
        <v>1</v>
      </c>
      <c r="D1418" s="35">
        <f t="shared" si="113"/>
        <v>60</v>
      </c>
      <c r="E1418" s="35">
        <f t="shared" si="114"/>
        <v>4</v>
      </c>
      <c r="F1418" s="35" t="str">
        <f t="shared" si="111"/>
        <v>Wednesday</v>
      </c>
      <c r="G1418" s="35">
        <f t="shared" si="112"/>
        <v>2</v>
      </c>
      <c r="H1418" s="34">
        <f>CONVERT(INDEX(Htg_StPt_Sch_EZ!$C$4:$I$27,MATCH(Schedules_8760!$C1418,Htg_StPt_Sch_EZ!$B$4:$B$27,0),MATCH(Schedules_8760!$F1418,Htg_StPt_Sch_EZ!$C$3:$I$3,0)),"F","C")</f>
        <v>20.555555555555554</v>
      </c>
      <c r="I1418" s="34">
        <f>CONVERT(INDEX(Htg_StPt_Sch_EZ!$C$31:$I$54,MATCH(Schedules_8760!$C1418,Htg_StPt_Sch_EZ!$B$31:$B$54,0),MATCH(Schedules_8760!$F1418,Htg_StPt_Sch_EZ!$C$30:$I$30,0)),"F","C")</f>
        <v>19.444444444444443</v>
      </c>
      <c r="J1418" s="34">
        <f>CONVERT(INDEX(Clg_StPt_Sch_EZ!$C$4:$I$27,MATCH(Schedules_8760!$C1418,Clg_StPt_Sch_EZ!$B$4:$B$27,0),MATCH(Schedules_8760!$F1418,Clg_StPt_Sch_EZ!$C$3:$I$3,0)),"F","C")</f>
        <v>25.555555555555554</v>
      </c>
      <c r="K1418" s="34">
        <f>CONVERT(INDEX(Clg_StPt_Sch_EZ!$C$31:$I$54,MATCH(Schedules_8760!$C1418,Clg_StPt_Sch_EZ!$B$31:$B$54,0),MATCH(Schedules_8760!$F1418,Clg_StPt_Sch_EZ!$C$30:$I$30,0)),"F","C")</f>
        <v>28.333333333333332</v>
      </c>
      <c r="L1418" s="34">
        <f>CONVERT(INDEX(DHW_StPt_Sch_EZ!$C$4:$I$27,MATCH(Schedules_8760!$C1418,DHW_StPt_Sch_EZ!$B$4:$B$27,0),MATCH(Schedules_8760!$F1418,DHW_StPt_Sch_EZ!$C$3:$I$3,0)),"F","C")</f>
        <v>53.333333333333329</v>
      </c>
      <c r="M1418" s="34">
        <f>CONVERT(INDEX(DHW_StPt_Sch_EZ!$C$31:$I$54,MATCH(Schedules_8760!$C1418,DHW_StPt_Sch_EZ!$B$31:$B$54,0),MATCH(Schedules_8760!$F1418,DHW_StPt_Sch_EZ!$C$30:$I$30,0)),"F","C")</f>
        <v>53.333333333333329</v>
      </c>
      <c r="N1418" s="12"/>
      <c r="O1418" s="12"/>
      <c r="P1418" s="12"/>
    </row>
    <row r="1419" spans="1:16" x14ac:dyDescent="0.25">
      <c r="A1419" s="35">
        <v>1418</v>
      </c>
      <c r="B1419" s="89">
        <v>59.041666666666657</v>
      </c>
      <c r="C1419" s="35">
        <f t="shared" si="110"/>
        <v>2</v>
      </c>
      <c r="D1419" s="35">
        <f t="shared" si="113"/>
        <v>60</v>
      </c>
      <c r="E1419" s="35">
        <f t="shared" si="114"/>
        <v>4</v>
      </c>
      <c r="F1419" s="35" t="str">
        <f t="shared" si="111"/>
        <v>Wednesday</v>
      </c>
      <c r="G1419" s="35">
        <f t="shared" si="112"/>
        <v>2</v>
      </c>
      <c r="H1419" s="34">
        <f>CONVERT(INDEX(Htg_StPt_Sch_EZ!$C$4:$I$27,MATCH(Schedules_8760!$C1419,Htg_StPt_Sch_EZ!$B$4:$B$27,0),MATCH(Schedules_8760!$F1419,Htg_StPt_Sch_EZ!$C$3:$I$3,0)),"F","C")</f>
        <v>20.555555555555554</v>
      </c>
      <c r="I1419" s="34">
        <f>CONVERT(INDEX(Htg_StPt_Sch_EZ!$C$31:$I$54,MATCH(Schedules_8760!$C1419,Htg_StPt_Sch_EZ!$B$31:$B$54,0),MATCH(Schedules_8760!$F1419,Htg_StPt_Sch_EZ!$C$30:$I$30,0)),"F","C")</f>
        <v>19.444444444444443</v>
      </c>
      <c r="J1419" s="34">
        <f>CONVERT(INDEX(Clg_StPt_Sch_EZ!$C$4:$I$27,MATCH(Schedules_8760!$C1419,Clg_StPt_Sch_EZ!$B$4:$B$27,0),MATCH(Schedules_8760!$F1419,Clg_StPt_Sch_EZ!$C$3:$I$3,0)),"F","C")</f>
        <v>25.555555555555554</v>
      </c>
      <c r="K1419" s="34">
        <f>CONVERT(INDEX(Clg_StPt_Sch_EZ!$C$31:$I$54,MATCH(Schedules_8760!$C1419,Clg_StPt_Sch_EZ!$B$31:$B$54,0),MATCH(Schedules_8760!$F1419,Clg_StPt_Sch_EZ!$C$30:$I$30,0)),"F","C")</f>
        <v>28.333333333333332</v>
      </c>
      <c r="L1419" s="34">
        <f>CONVERT(INDEX(DHW_StPt_Sch_EZ!$C$4:$I$27,MATCH(Schedules_8760!$C1419,DHW_StPt_Sch_EZ!$B$4:$B$27,0),MATCH(Schedules_8760!$F1419,DHW_StPt_Sch_EZ!$C$3:$I$3,0)),"F","C")</f>
        <v>53.333333333333329</v>
      </c>
      <c r="M1419" s="34">
        <f>CONVERT(INDEX(DHW_StPt_Sch_EZ!$C$31:$I$54,MATCH(Schedules_8760!$C1419,DHW_StPt_Sch_EZ!$B$31:$B$54,0),MATCH(Schedules_8760!$F1419,DHW_StPt_Sch_EZ!$C$30:$I$30,0)),"F","C")</f>
        <v>53.333333333333329</v>
      </c>
      <c r="N1419" s="12"/>
      <c r="O1419" s="12"/>
      <c r="P1419" s="12"/>
    </row>
    <row r="1420" spans="1:16" x14ac:dyDescent="0.25">
      <c r="A1420" s="35">
        <v>1419</v>
      </c>
      <c r="B1420" s="89">
        <v>59.083333333333343</v>
      </c>
      <c r="C1420" s="35">
        <f t="shared" si="110"/>
        <v>3</v>
      </c>
      <c r="D1420" s="35">
        <f t="shared" si="113"/>
        <v>60</v>
      </c>
      <c r="E1420" s="35">
        <f t="shared" si="114"/>
        <v>4</v>
      </c>
      <c r="F1420" s="35" t="str">
        <f t="shared" si="111"/>
        <v>Wednesday</v>
      </c>
      <c r="G1420" s="35">
        <f t="shared" si="112"/>
        <v>2</v>
      </c>
      <c r="H1420" s="34">
        <f>CONVERT(INDEX(Htg_StPt_Sch_EZ!$C$4:$I$27,MATCH(Schedules_8760!$C1420,Htg_StPt_Sch_EZ!$B$4:$B$27,0),MATCH(Schedules_8760!$F1420,Htg_StPt_Sch_EZ!$C$3:$I$3,0)),"F","C")</f>
        <v>20.555555555555554</v>
      </c>
      <c r="I1420" s="34">
        <f>CONVERT(INDEX(Htg_StPt_Sch_EZ!$C$31:$I$54,MATCH(Schedules_8760!$C1420,Htg_StPt_Sch_EZ!$B$31:$B$54,0),MATCH(Schedules_8760!$F1420,Htg_StPt_Sch_EZ!$C$30:$I$30,0)),"F","C")</f>
        <v>19.444444444444443</v>
      </c>
      <c r="J1420" s="34">
        <f>CONVERT(INDEX(Clg_StPt_Sch_EZ!$C$4:$I$27,MATCH(Schedules_8760!$C1420,Clg_StPt_Sch_EZ!$B$4:$B$27,0),MATCH(Schedules_8760!$F1420,Clg_StPt_Sch_EZ!$C$3:$I$3,0)),"F","C")</f>
        <v>25.555555555555554</v>
      </c>
      <c r="K1420" s="34">
        <f>CONVERT(INDEX(Clg_StPt_Sch_EZ!$C$31:$I$54,MATCH(Schedules_8760!$C1420,Clg_StPt_Sch_EZ!$B$31:$B$54,0),MATCH(Schedules_8760!$F1420,Clg_StPt_Sch_EZ!$C$30:$I$30,0)),"F","C")</f>
        <v>28.333333333333332</v>
      </c>
      <c r="L1420" s="34">
        <f>CONVERT(INDEX(DHW_StPt_Sch_EZ!$C$4:$I$27,MATCH(Schedules_8760!$C1420,DHW_StPt_Sch_EZ!$B$4:$B$27,0),MATCH(Schedules_8760!$F1420,DHW_StPt_Sch_EZ!$C$3:$I$3,0)),"F","C")</f>
        <v>53.333333333333329</v>
      </c>
      <c r="M1420" s="34">
        <f>CONVERT(INDEX(DHW_StPt_Sch_EZ!$C$31:$I$54,MATCH(Schedules_8760!$C1420,DHW_StPt_Sch_EZ!$B$31:$B$54,0),MATCH(Schedules_8760!$F1420,DHW_StPt_Sch_EZ!$C$30:$I$30,0)),"F","C")</f>
        <v>53.333333333333329</v>
      </c>
      <c r="N1420" s="12"/>
      <c r="O1420" s="12"/>
      <c r="P1420" s="12"/>
    </row>
    <row r="1421" spans="1:16" x14ac:dyDescent="0.25">
      <c r="A1421" s="35">
        <v>1420</v>
      </c>
      <c r="B1421" s="89">
        <v>59.125</v>
      </c>
      <c r="C1421" s="35">
        <f t="shared" si="110"/>
        <v>4</v>
      </c>
      <c r="D1421" s="35">
        <f t="shared" si="113"/>
        <v>60</v>
      </c>
      <c r="E1421" s="35">
        <f t="shared" si="114"/>
        <v>4</v>
      </c>
      <c r="F1421" s="35" t="str">
        <f t="shared" si="111"/>
        <v>Wednesday</v>
      </c>
      <c r="G1421" s="35">
        <f t="shared" si="112"/>
        <v>2</v>
      </c>
      <c r="H1421" s="34">
        <f>CONVERT(INDEX(Htg_StPt_Sch_EZ!$C$4:$I$27,MATCH(Schedules_8760!$C1421,Htg_StPt_Sch_EZ!$B$4:$B$27,0),MATCH(Schedules_8760!$F1421,Htg_StPt_Sch_EZ!$C$3:$I$3,0)),"F","C")</f>
        <v>20.555555555555554</v>
      </c>
      <c r="I1421" s="34">
        <f>CONVERT(INDEX(Htg_StPt_Sch_EZ!$C$31:$I$54,MATCH(Schedules_8760!$C1421,Htg_StPt_Sch_EZ!$B$31:$B$54,0),MATCH(Schedules_8760!$F1421,Htg_StPt_Sch_EZ!$C$30:$I$30,0)),"F","C")</f>
        <v>19.444444444444443</v>
      </c>
      <c r="J1421" s="34">
        <f>CONVERT(INDEX(Clg_StPt_Sch_EZ!$C$4:$I$27,MATCH(Schedules_8760!$C1421,Clg_StPt_Sch_EZ!$B$4:$B$27,0),MATCH(Schedules_8760!$F1421,Clg_StPt_Sch_EZ!$C$3:$I$3,0)),"F","C")</f>
        <v>25.555555555555554</v>
      </c>
      <c r="K1421" s="34">
        <f>CONVERT(INDEX(Clg_StPt_Sch_EZ!$C$31:$I$54,MATCH(Schedules_8760!$C1421,Clg_StPt_Sch_EZ!$B$31:$B$54,0),MATCH(Schedules_8760!$F1421,Clg_StPt_Sch_EZ!$C$30:$I$30,0)),"F","C")</f>
        <v>28.333333333333332</v>
      </c>
      <c r="L1421" s="34">
        <f>CONVERT(INDEX(DHW_StPt_Sch_EZ!$C$4:$I$27,MATCH(Schedules_8760!$C1421,DHW_StPt_Sch_EZ!$B$4:$B$27,0),MATCH(Schedules_8760!$F1421,DHW_StPt_Sch_EZ!$C$3:$I$3,0)),"F","C")</f>
        <v>53.333333333333329</v>
      </c>
      <c r="M1421" s="34">
        <f>CONVERT(INDEX(DHW_StPt_Sch_EZ!$C$31:$I$54,MATCH(Schedules_8760!$C1421,DHW_StPt_Sch_EZ!$B$31:$B$54,0),MATCH(Schedules_8760!$F1421,DHW_StPt_Sch_EZ!$C$30:$I$30,0)),"F","C")</f>
        <v>53.333333333333329</v>
      </c>
      <c r="N1421" s="12"/>
      <c r="O1421" s="12"/>
      <c r="P1421" s="12"/>
    </row>
    <row r="1422" spans="1:16" x14ac:dyDescent="0.25">
      <c r="A1422" s="35">
        <v>1421</v>
      </c>
      <c r="B1422" s="89">
        <v>59.166666666666657</v>
      </c>
      <c r="C1422" s="35">
        <f t="shared" si="110"/>
        <v>5</v>
      </c>
      <c r="D1422" s="35">
        <f t="shared" si="113"/>
        <v>60</v>
      </c>
      <c r="E1422" s="35">
        <f t="shared" si="114"/>
        <v>4</v>
      </c>
      <c r="F1422" s="35" t="str">
        <f t="shared" si="111"/>
        <v>Wednesday</v>
      </c>
      <c r="G1422" s="35">
        <f t="shared" si="112"/>
        <v>2</v>
      </c>
      <c r="H1422" s="34">
        <f>CONVERT(INDEX(Htg_StPt_Sch_EZ!$C$4:$I$27,MATCH(Schedules_8760!$C1422,Htg_StPt_Sch_EZ!$B$4:$B$27,0),MATCH(Schedules_8760!$F1422,Htg_StPt_Sch_EZ!$C$3:$I$3,0)),"F","C")</f>
        <v>20.555555555555554</v>
      </c>
      <c r="I1422" s="34">
        <f>CONVERT(INDEX(Htg_StPt_Sch_EZ!$C$31:$I$54,MATCH(Schedules_8760!$C1422,Htg_StPt_Sch_EZ!$B$31:$B$54,0),MATCH(Schedules_8760!$F1422,Htg_StPt_Sch_EZ!$C$30:$I$30,0)),"F","C")</f>
        <v>19.444444444444443</v>
      </c>
      <c r="J1422" s="34">
        <f>CONVERT(INDEX(Clg_StPt_Sch_EZ!$C$4:$I$27,MATCH(Schedules_8760!$C1422,Clg_StPt_Sch_EZ!$B$4:$B$27,0),MATCH(Schedules_8760!$F1422,Clg_StPt_Sch_EZ!$C$3:$I$3,0)),"F","C")</f>
        <v>25.555555555555554</v>
      </c>
      <c r="K1422" s="34">
        <f>CONVERT(INDEX(Clg_StPt_Sch_EZ!$C$31:$I$54,MATCH(Schedules_8760!$C1422,Clg_StPt_Sch_EZ!$B$31:$B$54,0),MATCH(Schedules_8760!$F1422,Clg_StPt_Sch_EZ!$C$30:$I$30,0)),"F","C")</f>
        <v>28.333333333333332</v>
      </c>
      <c r="L1422" s="34">
        <f>CONVERT(INDEX(DHW_StPt_Sch_EZ!$C$4:$I$27,MATCH(Schedules_8760!$C1422,DHW_StPt_Sch_EZ!$B$4:$B$27,0),MATCH(Schedules_8760!$F1422,DHW_StPt_Sch_EZ!$C$3:$I$3,0)),"F","C")</f>
        <v>53.333333333333329</v>
      </c>
      <c r="M1422" s="34">
        <f>CONVERT(INDEX(DHW_StPt_Sch_EZ!$C$31:$I$54,MATCH(Schedules_8760!$C1422,DHW_StPt_Sch_EZ!$B$31:$B$54,0),MATCH(Schedules_8760!$F1422,DHW_StPt_Sch_EZ!$C$30:$I$30,0)),"F","C")</f>
        <v>53.333333333333329</v>
      </c>
      <c r="N1422" s="12"/>
      <c r="O1422" s="12"/>
      <c r="P1422" s="12"/>
    </row>
    <row r="1423" spans="1:16" x14ac:dyDescent="0.25">
      <c r="A1423" s="35">
        <v>1422</v>
      </c>
      <c r="B1423" s="89">
        <v>59.208333333333343</v>
      </c>
      <c r="C1423" s="35">
        <f t="shared" si="110"/>
        <v>6</v>
      </c>
      <c r="D1423" s="35">
        <f t="shared" si="113"/>
        <v>60</v>
      </c>
      <c r="E1423" s="35">
        <f t="shared" si="114"/>
        <v>4</v>
      </c>
      <c r="F1423" s="35" t="str">
        <f t="shared" si="111"/>
        <v>Wednesday</v>
      </c>
      <c r="G1423" s="35">
        <f t="shared" si="112"/>
        <v>2</v>
      </c>
      <c r="H1423" s="34">
        <f>CONVERT(INDEX(Htg_StPt_Sch_EZ!$C$4:$I$27,MATCH(Schedules_8760!$C1423,Htg_StPt_Sch_EZ!$B$4:$B$27,0),MATCH(Schedules_8760!$F1423,Htg_StPt_Sch_EZ!$C$3:$I$3,0)),"F","C")</f>
        <v>20.555555555555554</v>
      </c>
      <c r="I1423" s="34">
        <f>CONVERT(INDEX(Htg_StPt_Sch_EZ!$C$31:$I$54,MATCH(Schedules_8760!$C1423,Htg_StPt_Sch_EZ!$B$31:$B$54,0),MATCH(Schedules_8760!$F1423,Htg_StPt_Sch_EZ!$C$30:$I$30,0)),"F","C")</f>
        <v>19.444444444444443</v>
      </c>
      <c r="J1423" s="34">
        <f>CONVERT(INDEX(Clg_StPt_Sch_EZ!$C$4:$I$27,MATCH(Schedules_8760!$C1423,Clg_StPt_Sch_EZ!$B$4:$B$27,0),MATCH(Schedules_8760!$F1423,Clg_StPt_Sch_EZ!$C$3:$I$3,0)),"F","C")</f>
        <v>25.555555555555554</v>
      </c>
      <c r="K1423" s="34">
        <f>CONVERT(INDEX(Clg_StPt_Sch_EZ!$C$31:$I$54,MATCH(Schedules_8760!$C1423,Clg_StPt_Sch_EZ!$B$31:$B$54,0),MATCH(Schedules_8760!$F1423,Clg_StPt_Sch_EZ!$C$30:$I$30,0)),"F","C")</f>
        <v>28.333333333333332</v>
      </c>
      <c r="L1423" s="34">
        <f>CONVERT(INDEX(DHW_StPt_Sch_EZ!$C$4:$I$27,MATCH(Schedules_8760!$C1423,DHW_StPt_Sch_EZ!$B$4:$B$27,0),MATCH(Schedules_8760!$F1423,DHW_StPt_Sch_EZ!$C$3:$I$3,0)),"F","C")</f>
        <v>53.333333333333329</v>
      </c>
      <c r="M1423" s="34">
        <f>CONVERT(INDEX(DHW_StPt_Sch_EZ!$C$31:$I$54,MATCH(Schedules_8760!$C1423,DHW_StPt_Sch_EZ!$B$31:$B$54,0),MATCH(Schedules_8760!$F1423,DHW_StPt_Sch_EZ!$C$30:$I$30,0)),"F","C")</f>
        <v>53.333333333333329</v>
      </c>
      <c r="N1423" s="12"/>
      <c r="O1423" s="12"/>
      <c r="P1423" s="12"/>
    </row>
    <row r="1424" spans="1:16" x14ac:dyDescent="0.25">
      <c r="A1424" s="35">
        <v>1423</v>
      </c>
      <c r="B1424" s="89">
        <v>59.25</v>
      </c>
      <c r="C1424" s="35">
        <f t="shared" si="110"/>
        <v>7</v>
      </c>
      <c r="D1424" s="35">
        <f t="shared" si="113"/>
        <v>60</v>
      </c>
      <c r="E1424" s="35">
        <f t="shared" si="114"/>
        <v>4</v>
      </c>
      <c r="F1424" s="35" t="str">
        <f t="shared" si="111"/>
        <v>Wednesday</v>
      </c>
      <c r="G1424" s="35">
        <f t="shared" si="112"/>
        <v>2</v>
      </c>
      <c r="H1424" s="34">
        <f>CONVERT(INDEX(Htg_StPt_Sch_EZ!$C$4:$I$27,MATCH(Schedules_8760!$C1424,Htg_StPt_Sch_EZ!$B$4:$B$27,0),MATCH(Schedules_8760!$F1424,Htg_StPt_Sch_EZ!$C$3:$I$3,0)),"F","C")</f>
        <v>20.555555555555554</v>
      </c>
      <c r="I1424" s="34">
        <f>CONVERT(INDEX(Htg_StPt_Sch_EZ!$C$31:$I$54,MATCH(Schedules_8760!$C1424,Htg_StPt_Sch_EZ!$B$31:$B$54,0),MATCH(Schedules_8760!$F1424,Htg_StPt_Sch_EZ!$C$30:$I$30,0)),"F","C")</f>
        <v>19.444444444444443</v>
      </c>
      <c r="J1424" s="34">
        <f>CONVERT(INDEX(Clg_StPt_Sch_EZ!$C$4:$I$27,MATCH(Schedules_8760!$C1424,Clg_StPt_Sch_EZ!$B$4:$B$27,0),MATCH(Schedules_8760!$F1424,Clg_StPt_Sch_EZ!$C$3:$I$3,0)),"F","C")</f>
        <v>25.555555555555554</v>
      </c>
      <c r="K1424" s="34">
        <f>CONVERT(INDEX(Clg_StPt_Sch_EZ!$C$31:$I$54,MATCH(Schedules_8760!$C1424,Clg_StPt_Sch_EZ!$B$31:$B$54,0),MATCH(Schedules_8760!$F1424,Clg_StPt_Sch_EZ!$C$30:$I$30,0)),"F","C")</f>
        <v>28.333333333333332</v>
      </c>
      <c r="L1424" s="34">
        <f>CONVERT(INDEX(DHW_StPt_Sch_EZ!$C$4:$I$27,MATCH(Schedules_8760!$C1424,DHW_StPt_Sch_EZ!$B$4:$B$27,0),MATCH(Schedules_8760!$F1424,DHW_StPt_Sch_EZ!$C$3:$I$3,0)),"F","C")</f>
        <v>53.333333333333329</v>
      </c>
      <c r="M1424" s="34">
        <f>CONVERT(INDEX(DHW_StPt_Sch_EZ!$C$31:$I$54,MATCH(Schedules_8760!$C1424,DHW_StPt_Sch_EZ!$B$31:$B$54,0),MATCH(Schedules_8760!$F1424,DHW_StPt_Sch_EZ!$C$30:$I$30,0)),"F","C")</f>
        <v>53.333333333333329</v>
      </c>
      <c r="N1424" s="12"/>
      <c r="O1424" s="12"/>
      <c r="P1424" s="12"/>
    </row>
    <row r="1425" spans="1:16" x14ac:dyDescent="0.25">
      <c r="A1425" s="35">
        <v>1424</v>
      </c>
      <c r="B1425" s="89">
        <v>59.291666666666657</v>
      </c>
      <c r="C1425" s="35">
        <f t="shared" si="110"/>
        <v>8</v>
      </c>
      <c r="D1425" s="35">
        <f t="shared" si="113"/>
        <v>60</v>
      </c>
      <c r="E1425" s="35">
        <f t="shared" si="114"/>
        <v>4</v>
      </c>
      <c r="F1425" s="35" t="str">
        <f t="shared" si="111"/>
        <v>Wednesday</v>
      </c>
      <c r="G1425" s="35">
        <f t="shared" si="112"/>
        <v>2</v>
      </c>
      <c r="H1425" s="34">
        <f>CONVERT(INDEX(Htg_StPt_Sch_EZ!$C$4:$I$27,MATCH(Schedules_8760!$C1425,Htg_StPt_Sch_EZ!$B$4:$B$27,0),MATCH(Schedules_8760!$F1425,Htg_StPt_Sch_EZ!$C$3:$I$3,0)),"F","C")</f>
        <v>20.555555555555554</v>
      </c>
      <c r="I1425" s="34">
        <f>CONVERT(INDEX(Htg_StPt_Sch_EZ!$C$31:$I$54,MATCH(Schedules_8760!$C1425,Htg_StPt_Sch_EZ!$B$31:$B$54,0),MATCH(Schedules_8760!$F1425,Htg_StPt_Sch_EZ!$C$30:$I$30,0)),"F","C")</f>
        <v>19.444444444444443</v>
      </c>
      <c r="J1425" s="34">
        <f>CONVERT(INDEX(Clg_StPt_Sch_EZ!$C$4:$I$27,MATCH(Schedules_8760!$C1425,Clg_StPt_Sch_EZ!$B$4:$B$27,0),MATCH(Schedules_8760!$F1425,Clg_StPt_Sch_EZ!$C$3:$I$3,0)),"F","C")</f>
        <v>25.555555555555554</v>
      </c>
      <c r="K1425" s="34">
        <f>CONVERT(INDEX(Clg_StPt_Sch_EZ!$C$31:$I$54,MATCH(Schedules_8760!$C1425,Clg_StPt_Sch_EZ!$B$31:$B$54,0),MATCH(Schedules_8760!$F1425,Clg_StPt_Sch_EZ!$C$30:$I$30,0)),"F","C")</f>
        <v>25</v>
      </c>
      <c r="L1425" s="34">
        <f>CONVERT(INDEX(DHW_StPt_Sch_EZ!$C$4:$I$27,MATCH(Schedules_8760!$C1425,DHW_StPt_Sch_EZ!$B$4:$B$27,0),MATCH(Schedules_8760!$F1425,DHW_StPt_Sch_EZ!$C$3:$I$3,0)),"F","C")</f>
        <v>53.333333333333329</v>
      </c>
      <c r="M1425" s="34">
        <f>CONVERT(INDEX(DHW_StPt_Sch_EZ!$C$31:$I$54,MATCH(Schedules_8760!$C1425,DHW_StPt_Sch_EZ!$B$31:$B$54,0),MATCH(Schedules_8760!$F1425,DHW_StPt_Sch_EZ!$C$30:$I$30,0)),"F","C")</f>
        <v>53.333333333333329</v>
      </c>
      <c r="N1425" s="12"/>
      <c r="O1425" s="12"/>
      <c r="P1425" s="12"/>
    </row>
    <row r="1426" spans="1:16" x14ac:dyDescent="0.25">
      <c r="A1426" s="35">
        <v>1425</v>
      </c>
      <c r="B1426" s="89">
        <v>59.333333333333343</v>
      </c>
      <c r="C1426" s="35">
        <f t="shared" si="110"/>
        <v>9</v>
      </c>
      <c r="D1426" s="35">
        <f t="shared" si="113"/>
        <v>60</v>
      </c>
      <c r="E1426" s="35">
        <f t="shared" si="114"/>
        <v>4</v>
      </c>
      <c r="F1426" s="35" t="str">
        <f t="shared" si="111"/>
        <v>Wednesday</v>
      </c>
      <c r="G1426" s="35">
        <f t="shared" si="112"/>
        <v>2</v>
      </c>
      <c r="H1426" s="34">
        <f>CONVERT(INDEX(Htg_StPt_Sch_EZ!$C$4:$I$27,MATCH(Schedules_8760!$C1426,Htg_StPt_Sch_EZ!$B$4:$B$27,0),MATCH(Schedules_8760!$F1426,Htg_StPt_Sch_EZ!$C$3:$I$3,0)),"F","C")</f>
        <v>20.555555555555554</v>
      </c>
      <c r="I1426" s="34">
        <f>CONVERT(INDEX(Htg_StPt_Sch_EZ!$C$31:$I$54,MATCH(Schedules_8760!$C1426,Htg_StPt_Sch_EZ!$B$31:$B$54,0),MATCH(Schedules_8760!$F1426,Htg_StPt_Sch_EZ!$C$30:$I$30,0)),"F","C")</f>
        <v>19.444444444444443</v>
      </c>
      <c r="J1426" s="34">
        <f>CONVERT(INDEX(Clg_StPt_Sch_EZ!$C$4:$I$27,MATCH(Schedules_8760!$C1426,Clg_StPt_Sch_EZ!$B$4:$B$27,0),MATCH(Schedules_8760!$F1426,Clg_StPt_Sch_EZ!$C$3:$I$3,0)),"F","C")</f>
        <v>25.555555555555554</v>
      </c>
      <c r="K1426" s="34">
        <f>CONVERT(INDEX(Clg_StPt_Sch_EZ!$C$31:$I$54,MATCH(Schedules_8760!$C1426,Clg_StPt_Sch_EZ!$B$31:$B$54,0),MATCH(Schedules_8760!$F1426,Clg_StPt_Sch_EZ!$C$30:$I$30,0)),"F","C")</f>
        <v>25</v>
      </c>
      <c r="L1426" s="34">
        <f>CONVERT(INDEX(DHW_StPt_Sch_EZ!$C$4:$I$27,MATCH(Schedules_8760!$C1426,DHW_StPt_Sch_EZ!$B$4:$B$27,0),MATCH(Schedules_8760!$F1426,DHW_StPt_Sch_EZ!$C$3:$I$3,0)),"F","C")</f>
        <v>53.333333333333329</v>
      </c>
      <c r="M1426" s="34">
        <f>CONVERT(INDEX(DHW_StPt_Sch_EZ!$C$31:$I$54,MATCH(Schedules_8760!$C1426,DHW_StPt_Sch_EZ!$B$31:$B$54,0),MATCH(Schedules_8760!$F1426,DHW_StPt_Sch_EZ!$C$30:$I$30,0)),"F","C")</f>
        <v>53.333333333333329</v>
      </c>
      <c r="N1426" s="12"/>
      <c r="O1426" s="12"/>
      <c r="P1426" s="12"/>
    </row>
    <row r="1427" spans="1:16" x14ac:dyDescent="0.25">
      <c r="A1427" s="35">
        <v>1426</v>
      </c>
      <c r="B1427" s="89">
        <v>59.375</v>
      </c>
      <c r="C1427" s="35">
        <f t="shared" si="110"/>
        <v>10</v>
      </c>
      <c r="D1427" s="35">
        <f t="shared" si="113"/>
        <v>60</v>
      </c>
      <c r="E1427" s="35">
        <f t="shared" si="114"/>
        <v>4</v>
      </c>
      <c r="F1427" s="35" t="str">
        <f t="shared" si="111"/>
        <v>Wednesday</v>
      </c>
      <c r="G1427" s="35">
        <f t="shared" si="112"/>
        <v>2</v>
      </c>
      <c r="H1427" s="34">
        <f>CONVERT(INDEX(Htg_StPt_Sch_EZ!$C$4:$I$27,MATCH(Schedules_8760!$C1427,Htg_StPt_Sch_EZ!$B$4:$B$27,0),MATCH(Schedules_8760!$F1427,Htg_StPt_Sch_EZ!$C$3:$I$3,0)),"F","C")</f>
        <v>20.555555555555554</v>
      </c>
      <c r="I1427" s="34">
        <f>CONVERT(INDEX(Htg_StPt_Sch_EZ!$C$31:$I$54,MATCH(Schedules_8760!$C1427,Htg_StPt_Sch_EZ!$B$31:$B$54,0),MATCH(Schedules_8760!$F1427,Htg_StPt_Sch_EZ!$C$30:$I$30,0)),"F","C")</f>
        <v>19.444444444444443</v>
      </c>
      <c r="J1427" s="34">
        <f>CONVERT(INDEX(Clg_StPt_Sch_EZ!$C$4:$I$27,MATCH(Schedules_8760!$C1427,Clg_StPt_Sch_EZ!$B$4:$B$27,0),MATCH(Schedules_8760!$F1427,Clg_StPt_Sch_EZ!$C$3:$I$3,0)),"F","C")</f>
        <v>25.555555555555554</v>
      </c>
      <c r="K1427" s="34">
        <f>CONVERT(INDEX(Clg_StPt_Sch_EZ!$C$31:$I$54,MATCH(Schedules_8760!$C1427,Clg_StPt_Sch_EZ!$B$31:$B$54,0),MATCH(Schedules_8760!$F1427,Clg_StPt_Sch_EZ!$C$30:$I$30,0)),"F","C")</f>
        <v>25</v>
      </c>
      <c r="L1427" s="34">
        <f>CONVERT(INDEX(DHW_StPt_Sch_EZ!$C$4:$I$27,MATCH(Schedules_8760!$C1427,DHW_StPt_Sch_EZ!$B$4:$B$27,0),MATCH(Schedules_8760!$F1427,DHW_StPt_Sch_EZ!$C$3:$I$3,0)),"F","C")</f>
        <v>53.333333333333329</v>
      </c>
      <c r="M1427" s="34">
        <f>CONVERT(INDEX(DHW_StPt_Sch_EZ!$C$31:$I$54,MATCH(Schedules_8760!$C1427,DHW_StPt_Sch_EZ!$B$31:$B$54,0),MATCH(Schedules_8760!$F1427,DHW_StPt_Sch_EZ!$C$30:$I$30,0)),"F","C")</f>
        <v>53.333333333333329</v>
      </c>
      <c r="N1427" s="12"/>
      <c r="O1427" s="12"/>
      <c r="P1427" s="12"/>
    </row>
    <row r="1428" spans="1:16" x14ac:dyDescent="0.25">
      <c r="A1428" s="35">
        <v>1427</v>
      </c>
      <c r="B1428" s="89">
        <v>59.416666666666657</v>
      </c>
      <c r="C1428" s="35">
        <f t="shared" si="110"/>
        <v>11</v>
      </c>
      <c r="D1428" s="35">
        <f t="shared" si="113"/>
        <v>60</v>
      </c>
      <c r="E1428" s="35">
        <f t="shared" si="114"/>
        <v>4</v>
      </c>
      <c r="F1428" s="35" t="str">
        <f t="shared" si="111"/>
        <v>Wednesday</v>
      </c>
      <c r="G1428" s="35">
        <f t="shared" si="112"/>
        <v>2</v>
      </c>
      <c r="H1428" s="34">
        <f>CONVERT(INDEX(Htg_StPt_Sch_EZ!$C$4:$I$27,MATCH(Schedules_8760!$C1428,Htg_StPt_Sch_EZ!$B$4:$B$27,0),MATCH(Schedules_8760!$F1428,Htg_StPt_Sch_EZ!$C$3:$I$3,0)),"F","C")</f>
        <v>20.555555555555554</v>
      </c>
      <c r="I1428" s="34">
        <f>CONVERT(INDEX(Htg_StPt_Sch_EZ!$C$31:$I$54,MATCH(Schedules_8760!$C1428,Htg_StPt_Sch_EZ!$B$31:$B$54,0),MATCH(Schedules_8760!$F1428,Htg_StPt_Sch_EZ!$C$30:$I$30,0)),"F","C")</f>
        <v>19.444444444444443</v>
      </c>
      <c r="J1428" s="34">
        <f>CONVERT(INDEX(Clg_StPt_Sch_EZ!$C$4:$I$27,MATCH(Schedules_8760!$C1428,Clg_StPt_Sch_EZ!$B$4:$B$27,0),MATCH(Schedules_8760!$F1428,Clg_StPt_Sch_EZ!$C$3:$I$3,0)),"F","C")</f>
        <v>25.555555555555554</v>
      </c>
      <c r="K1428" s="34">
        <f>CONVERT(INDEX(Clg_StPt_Sch_EZ!$C$31:$I$54,MATCH(Schedules_8760!$C1428,Clg_StPt_Sch_EZ!$B$31:$B$54,0),MATCH(Schedules_8760!$F1428,Clg_StPt_Sch_EZ!$C$30:$I$30,0)),"F","C")</f>
        <v>25</v>
      </c>
      <c r="L1428" s="34">
        <f>CONVERT(INDEX(DHW_StPt_Sch_EZ!$C$4:$I$27,MATCH(Schedules_8760!$C1428,DHW_StPt_Sch_EZ!$B$4:$B$27,0),MATCH(Schedules_8760!$F1428,DHW_StPt_Sch_EZ!$C$3:$I$3,0)),"F","C")</f>
        <v>53.333333333333329</v>
      </c>
      <c r="M1428" s="34">
        <f>CONVERT(INDEX(DHW_StPt_Sch_EZ!$C$31:$I$54,MATCH(Schedules_8760!$C1428,DHW_StPt_Sch_EZ!$B$31:$B$54,0),MATCH(Schedules_8760!$F1428,DHW_StPt_Sch_EZ!$C$30:$I$30,0)),"F","C")</f>
        <v>53.333333333333329</v>
      </c>
      <c r="N1428" s="12"/>
      <c r="O1428" s="12"/>
      <c r="P1428" s="12"/>
    </row>
    <row r="1429" spans="1:16" x14ac:dyDescent="0.25">
      <c r="A1429" s="35">
        <v>1428</v>
      </c>
      <c r="B1429" s="89">
        <v>59.458333333333343</v>
      </c>
      <c r="C1429" s="35">
        <f t="shared" si="110"/>
        <v>12</v>
      </c>
      <c r="D1429" s="35">
        <f t="shared" si="113"/>
        <v>60</v>
      </c>
      <c r="E1429" s="35">
        <f t="shared" si="114"/>
        <v>4</v>
      </c>
      <c r="F1429" s="35" t="str">
        <f t="shared" si="111"/>
        <v>Wednesday</v>
      </c>
      <c r="G1429" s="35">
        <f t="shared" si="112"/>
        <v>2</v>
      </c>
      <c r="H1429" s="34">
        <f>CONVERT(INDEX(Htg_StPt_Sch_EZ!$C$4:$I$27,MATCH(Schedules_8760!$C1429,Htg_StPt_Sch_EZ!$B$4:$B$27,0),MATCH(Schedules_8760!$F1429,Htg_StPt_Sch_EZ!$C$3:$I$3,0)),"F","C")</f>
        <v>20.555555555555554</v>
      </c>
      <c r="I1429" s="34">
        <f>CONVERT(INDEX(Htg_StPt_Sch_EZ!$C$31:$I$54,MATCH(Schedules_8760!$C1429,Htg_StPt_Sch_EZ!$B$31:$B$54,0),MATCH(Schedules_8760!$F1429,Htg_StPt_Sch_EZ!$C$30:$I$30,0)),"F","C")</f>
        <v>19.444444444444443</v>
      </c>
      <c r="J1429" s="34">
        <f>CONVERT(INDEX(Clg_StPt_Sch_EZ!$C$4:$I$27,MATCH(Schedules_8760!$C1429,Clg_StPt_Sch_EZ!$B$4:$B$27,0),MATCH(Schedules_8760!$F1429,Clg_StPt_Sch_EZ!$C$3:$I$3,0)),"F","C")</f>
        <v>25.555555555555554</v>
      </c>
      <c r="K1429" s="34">
        <f>CONVERT(INDEX(Clg_StPt_Sch_EZ!$C$31:$I$54,MATCH(Schedules_8760!$C1429,Clg_StPt_Sch_EZ!$B$31:$B$54,0),MATCH(Schedules_8760!$F1429,Clg_StPt_Sch_EZ!$C$30:$I$30,0)),"F","C")</f>
        <v>25</v>
      </c>
      <c r="L1429" s="34">
        <f>CONVERT(INDEX(DHW_StPt_Sch_EZ!$C$4:$I$27,MATCH(Schedules_8760!$C1429,DHW_StPt_Sch_EZ!$B$4:$B$27,0),MATCH(Schedules_8760!$F1429,DHW_StPt_Sch_EZ!$C$3:$I$3,0)),"F","C")</f>
        <v>53.333333333333329</v>
      </c>
      <c r="M1429" s="34">
        <f>CONVERT(INDEX(DHW_StPt_Sch_EZ!$C$31:$I$54,MATCH(Schedules_8760!$C1429,DHW_StPt_Sch_EZ!$B$31:$B$54,0),MATCH(Schedules_8760!$F1429,DHW_StPt_Sch_EZ!$C$30:$I$30,0)),"F","C")</f>
        <v>53.333333333333329</v>
      </c>
      <c r="N1429" s="12"/>
      <c r="O1429" s="12"/>
      <c r="P1429" s="12"/>
    </row>
    <row r="1430" spans="1:16" x14ac:dyDescent="0.25">
      <c r="A1430" s="35">
        <v>1429</v>
      </c>
      <c r="B1430" s="89">
        <v>59.5</v>
      </c>
      <c r="C1430" s="35">
        <f t="shared" si="110"/>
        <v>13</v>
      </c>
      <c r="D1430" s="35">
        <f t="shared" si="113"/>
        <v>60</v>
      </c>
      <c r="E1430" s="35">
        <f t="shared" si="114"/>
        <v>4</v>
      </c>
      <c r="F1430" s="35" t="str">
        <f t="shared" si="111"/>
        <v>Wednesday</v>
      </c>
      <c r="G1430" s="35">
        <f t="shared" si="112"/>
        <v>2</v>
      </c>
      <c r="H1430" s="34">
        <f>CONVERT(INDEX(Htg_StPt_Sch_EZ!$C$4:$I$27,MATCH(Schedules_8760!$C1430,Htg_StPt_Sch_EZ!$B$4:$B$27,0),MATCH(Schedules_8760!$F1430,Htg_StPt_Sch_EZ!$C$3:$I$3,0)),"F","C")</f>
        <v>20.555555555555554</v>
      </c>
      <c r="I1430" s="34">
        <f>CONVERT(INDEX(Htg_StPt_Sch_EZ!$C$31:$I$54,MATCH(Schedules_8760!$C1430,Htg_StPt_Sch_EZ!$B$31:$B$54,0),MATCH(Schedules_8760!$F1430,Htg_StPt_Sch_EZ!$C$30:$I$30,0)),"F","C")</f>
        <v>19.444444444444443</v>
      </c>
      <c r="J1430" s="34">
        <f>CONVERT(INDEX(Clg_StPt_Sch_EZ!$C$4:$I$27,MATCH(Schedules_8760!$C1430,Clg_StPt_Sch_EZ!$B$4:$B$27,0),MATCH(Schedules_8760!$F1430,Clg_StPt_Sch_EZ!$C$3:$I$3,0)),"F","C")</f>
        <v>25.555555555555554</v>
      </c>
      <c r="K1430" s="34">
        <f>CONVERT(INDEX(Clg_StPt_Sch_EZ!$C$31:$I$54,MATCH(Schedules_8760!$C1430,Clg_StPt_Sch_EZ!$B$31:$B$54,0),MATCH(Schedules_8760!$F1430,Clg_StPt_Sch_EZ!$C$30:$I$30,0)),"F","C")</f>
        <v>25</v>
      </c>
      <c r="L1430" s="34">
        <f>CONVERT(INDEX(DHW_StPt_Sch_EZ!$C$4:$I$27,MATCH(Schedules_8760!$C1430,DHW_StPt_Sch_EZ!$B$4:$B$27,0),MATCH(Schedules_8760!$F1430,DHW_StPt_Sch_EZ!$C$3:$I$3,0)),"F","C")</f>
        <v>53.333333333333329</v>
      </c>
      <c r="M1430" s="34">
        <f>CONVERT(INDEX(DHW_StPt_Sch_EZ!$C$31:$I$54,MATCH(Schedules_8760!$C1430,DHW_StPt_Sch_EZ!$B$31:$B$54,0),MATCH(Schedules_8760!$F1430,DHW_StPt_Sch_EZ!$C$30:$I$30,0)),"F","C")</f>
        <v>53.333333333333329</v>
      </c>
      <c r="N1430" s="12"/>
      <c r="O1430" s="12"/>
      <c r="P1430" s="12"/>
    </row>
    <row r="1431" spans="1:16" x14ac:dyDescent="0.25">
      <c r="A1431" s="35">
        <v>1430</v>
      </c>
      <c r="B1431" s="89">
        <v>59.541666666666657</v>
      </c>
      <c r="C1431" s="35">
        <f t="shared" si="110"/>
        <v>14</v>
      </c>
      <c r="D1431" s="35">
        <f t="shared" si="113"/>
        <v>60</v>
      </c>
      <c r="E1431" s="35">
        <f t="shared" si="114"/>
        <v>4</v>
      </c>
      <c r="F1431" s="35" t="str">
        <f t="shared" si="111"/>
        <v>Wednesday</v>
      </c>
      <c r="G1431" s="35">
        <f t="shared" si="112"/>
        <v>2</v>
      </c>
      <c r="H1431" s="34">
        <f>CONVERT(INDEX(Htg_StPt_Sch_EZ!$C$4:$I$27,MATCH(Schedules_8760!$C1431,Htg_StPt_Sch_EZ!$B$4:$B$27,0),MATCH(Schedules_8760!$F1431,Htg_StPt_Sch_EZ!$C$3:$I$3,0)),"F","C")</f>
        <v>20.555555555555554</v>
      </c>
      <c r="I1431" s="34">
        <f>CONVERT(INDEX(Htg_StPt_Sch_EZ!$C$31:$I$54,MATCH(Schedules_8760!$C1431,Htg_StPt_Sch_EZ!$B$31:$B$54,0),MATCH(Schedules_8760!$F1431,Htg_StPt_Sch_EZ!$C$30:$I$30,0)),"F","C")</f>
        <v>19.444444444444443</v>
      </c>
      <c r="J1431" s="34">
        <f>CONVERT(INDEX(Clg_StPt_Sch_EZ!$C$4:$I$27,MATCH(Schedules_8760!$C1431,Clg_StPt_Sch_EZ!$B$4:$B$27,0),MATCH(Schedules_8760!$F1431,Clg_StPt_Sch_EZ!$C$3:$I$3,0)),"F","C")</f>
        <v>25.555555555555554</v>
      </c>
      <c r="K1431" s="34">
        <f>CONVERT(INDEX(Clg_StPt_Sch_EZ!$C$31:$I$54,MATCH(Schedules_8760!$C1431,Clg_StPt_Sch_EZ!$B$31:$B$54,0),MATCH(Schedules_8760!$F1431,Clg_StPt_Sch_EZ!$C$30:$I$30,0)),"F","C")</f>
        <v>25</v>
      </c>
      <c r="L1431" s="34">
        <f>CONVERT(INDEX(DHW_StPt_Sch_EZ!$C$4:$I$27,MATCH(Schedules_8760!$C1431,DHW_StPt_Sch_EZ!$B$4:$B$27,0),MATCH(Schedules_8760!$F1431,DHW_StPt_Sch_EZ!$C$3:$I$3,0)),"F","C")</f>
        <v>53.333333333333329</v>
      </c>
      <c r="M1431" s="34">
        <f>CONVERT(INDEX(DHW_StPt_Sch_EZ!$C$31:$I$54,MATCH(Schedules_8760!$C1431,DHW_StPt_Sch_EZ!$B$31:$B$54,0),MATCH(Schedules_8760!$F1431,DHW_StPt_Sch_EZ!$C$30:$I$30,0)),"F","C")</f>
        <v>53.333333333333329</v>
      </c>
      <c r="N1431" s="12"/>
      <c r="O1431" s="12"/>
      <c r="P1431" s="12"/>
    </row>
    <row r="1432" spans="1:16" x14ac:dyDescent="0.25">
      <c r="A1432" s="35">
        <v>1431</v>
      </c>
      <c r="B1432" s="89">
        <v>59.583333333333343</v>
      </c>
      <c r="C1432" s="35">
        <f t="shared" si="110"/>
        <v>15</v>
      </c>
      <c r="D1432" s="35">
        <f t="shared" si="113"/>
        <v>60</v>
      </c>
      <c r="E1432" s="35">
        <f t="shared" si="114"/>
        <v>4</v>
      </c>
      <c r="F1432" s="35" t="str">
        <f t="shared" si="111"/>
        <v>Wednesday</v>
      </c>
      <c r="G1432" s="35">
        <f t="shared" si="112"/>
        <v>2</v>
      </c>
      <c r="H1432" s="34">
        <f>CONVERT(INDEX(Htg_StPt_Sch_EZ!$C$4:$I$27,MATCH(Schedules_8760!$C1432,Htg_StPt_Sch_EZ!$B$4:$B$27,0),MATCH(Schedules_8760!$F1432,Htg_StPt_Sch_EZ!$C$3:$I$3,0)),"F","C")</f>
        <v>20.555555555555554</v>
      </c>
      <c r="I1432" s="34">
        <f>CONVERT(INDEX(Htg_StPt_Sch_EZ!$C$31:$I$54,MATCH(Schedules_8760!$C1432,Htg_StPt_Sch_EZ!$B$31:$B$54,0),MATCH(Schedules_8760!$F1432,Htg_StPt_Sch_EZ!$C$30:$I$30,0)),"F","C")</f>
        <v>21.111111111111111</v>
      </c>
      <c r="J1432" s="34">
        <f>CONVERT(INDEX(Clg_StPt_Sch_EZ!$C$4:$I$27,MATCH(Schedules_8760!$C1432,Clg_StPt_Sch_EZ!$B$4:$B$27,0),MATCH(Schedules_8760!$F1432,Clg_StPt_Sch_EZ!$C$3:$I$3,0)),"F","C")</f>
        <v>25.555555555555554</v>
      </c>
      <c r="K1432" s="34">
        <f>CONVERT(INDEX(Clg_StPt_Sch_EZ!$C$31:$I$54,MATCH(Schedules_8760!$C1432,Clg_StPt_Sch_EZ!$B$31:$B$54,0),MATCH(Schedules_8760!$F1432,Clg_StPt_Sch_EZ!$C$30:$I$30,0)),"F","C")</f>
        <v>25</v>
      </c>
      <c r="L1432" s="34">
        <f>CONVERT(INDEX(DHW_StPt_Sch_EZ!$C$4:$I$27,MATCH(Schedules_8760!$C1432,DHW_StPt_Sch_EZ!$B$4:$B$27,0),MATCH(Schedules_8760!$F1432,DHW_StPt_Sch_EZ!$C$3:$I$3,0)),"F","C")</f>
        <v>53.333333333333329</v>
      </c>
      <c r="M1432" s="34">
        <f>CONVERT(INDEX(DHW_StPt_Sch_EZ!$C$31:$I$54,MATCH(Schedules_8760!$C1432,DHW_StPt_Sch_EZ!$B$31:$B$54,0),MATCH(Schedules_8760!$F1432,DHW_StPt_Sch_EZ!$C$30:$I$30,0)),"F","C")</f>
        <v>53.333333333333329</v>
      </c>
      <c r="N1432" s="12"/>
      <c r="O1432" s="12"/>
      <c r="P1432" s="12"/>
    </row>
    <row r="1433" spans="1:16" x14ac:dyDescent="0.25">
      <c r="A1433" s="35">
        <v>1432</v>
      </c>
      <c r="B1433" s="89">
        <v>59.625</v>
      </c>
      <c r="C1433" s="35">
        <f t="shared" si="110"/>
        <v>16</v>
      </c>
      <c r="D1433" s="35">
        <f t="shared" si="113"/>
        <v>60</v>
      </c>
      <c r="E1433" s="35">
        <f t="shared" si="114"/>
        <v>4</v>
      </c>
      <c r="F1433" s="35" t="str">
        <f t="shared" si="111"/>
        <v>Wednesday</v>
      </c>
      <c r="G1433" s="35">
        <f t="shared" si="112"/>
        <v>2</v>
      </c>
      <c r="H1433" s="34">
        <f>CONVERT(INDEX(Htg_StPt_Sch_EZ!$C$4:$I$27,MATCH(Schedules_8760!$C1433,Htg_StPt_Sch_EZ!$B$4:$B$27,0),MATCH(Schedules_8760!$F1433,Htg_StPt_Sch_EZ!$C$3:$I$3,0)),"F","C")</f>
        <v>20.555555555555554</v>
      </c>
      <c r="I1433" s="34">
        <f>CONVERT(INDEX(Htg_StPt_Sch_EZ!$C$31:$I$54,MATCH(Schedules_8760!$C1433,Htg_StPt_Sch_EZ!$B$31:$B$54,0),MATCH(Schedules_8760!$F1433,Htg_StPt_Sch_EZ!$C$30:$I$30,0)),"F","C")</f>
        <v>21.111111111111111</v>
      </c>
      <c r="J1433" s="34">
        <f>CONVERT(INDEX(Clg_StPt_Sch_EZ!$C$4:$I$27,MATCH(Schedules_8760!$C1433,Clg_StPt_Sch_EZ!$B$4:$B$27,0),MATCH(Schedules_8760!$F1433,Clg_StPt_Sch_EZ!$C$3:$I$3,0)),"F","C")</f>
        <v>25.555555555555554</v>
      </c>
      <c r="K1433" s="34">
        <f>CONVERT(INDEX(Clg_StPt_Sch_EZ!$C$31:$I$54,MATCH(Schedules_8760!$C1433,Clg_StPt_Sch_EZ!$B$31:$B$54,0),MATCH(Schedules_8760!$F1433,Clg_StPt_Sch_EZ!$C$30:$I$30,0)),"F","C")</f>
        <v>25</v>
      </c>
      <c r="L1433" s="34">
        <f>CONVERT(INDEX(DHW_StPt_Sch_EZ!$C$4:$I$27,MATCH(Schedules_8760!$C1433,DHW_StPt_Sch_EZ!$B$4:$B$27,0),MATCH(Schedules_8760!$F1433,DHW_StPt_Sch_EZ!$C$3:$I$3,0)),"F","C")</f>
        <v>53.333333333333329</v>
      </c>
      <c r="M1433" s="34">
        <f>CONVERT(INDEX(DHW_StPt_Sch_EZ!$C$31:$I$54,MATCH(Schedules_8760!$C1433,DHW_StPt_Sch_EZ!$B$31:$B$54,0),MATCH(Schedules_8760!$F1433,DHW_StPt_Sch_EZ!$C$30:$I$30,0)),"F","C")</f>
        <v>53.333333333333329</v>
      </c>
      <c r="N1433" s="12"/>
      <c r="O1433" s="12"/>
      <c r="P1433" s="12"/>
    </row>
    <row r="1434" spans="1:16" x14ac:dyDescent="0.25">
      <c r="A1434" s="35">
        <v>1433</v>
      </c>
      <c r="B1434" s="89">
        <v>59.666666666666657</v>
      </c>
      <c r="C1434" s="35">
        <f t="shared" si="110"/>
        <v>17</v>
      </c>
      <c r="D1434" s="35">
        <f t="shared" si="113"/>
        <v>60</v>
      </c>
      <c r="E1434" s="35">
        <f t="shared" si="114"/>
        <v>4</v>
      </c>
      <c r="F1434" s="35" t="str">
        <f t="shared" si="111"/>
        <v>Wednesday</v>
      </c>
      <c r="G1434" s="35">
        <f t="shared" si="112"/>
        <v>2</v>
      </c>
      <c r="H1434" s="34">
        <f>CONVERT(INDEX(Htg_StPt_Sch_EZ!$C$4:$I$27,MATCH(Schedules_8760!$C1434,Htg_StPt_Sch_EZ!$B$4:$B$27,0),MATCH(Schedules_8760!$F1434,Htg_StPt_Sch_EZ!$C$3:$I$3,0)),"F","C")</f>
        <v>20.555555555555554</v>
      </c>
      <c r="I1434" s="34">
        <f>CONVERT(INDEX(Htg_StPt_Sch_EZ!$C$31:$I$54,MATCH(Schedules_8760!$C1434,Htg_StPt_Sch_EZ!$B$31:$B$54,0),MATCH(Schedules_8760!$F1434,Htg_StPt_Sch_EZ!$C$30:$I$30,0)),"F","C")</f>
        <v>17.777777777777779</v>
      </c>
      <c r="J1434" s="34">
        <f>CONVERT(INDEX(Clg_StPt_Sch_EZ!$C$4:$I$27,MATCH(Schedules_8760!$C1434,Clg_StPt_Sch_EZ!$B$4:$B$27,0),MATCH(Schedules_8760!$F1434,Clg_StPt_Sch_EZ!$C$3:$I$3,0)),"F","C")</f>
        <v>25.555555555555554</v>
      </c>
      <c r="K1434" s="34">
        <f>CONVERT(INDEX(Clg_StPt_Sch_EZ!$C$31:$I$54,MATCH(Schedules_8760!$C1434,Clg_StPt_Sch_EZ!$B$31:$B$54,0),MATCH(Schedules_8760!$F1434,Clg_StPt_Sch_EZ!$C$30:$I$30,0)),"F","C")</f>
        <v>25</v>
      </c>
      <c r="L1434" s="34">
        <f>CONVERT(INDEX(DHW_StPt_Sch_EZ!$C$4:$I$27,MATCH(Schedules_8760!$C1434,DHW_StPt_Sch_EZ!$B$4:$B$27,0),MATCH(Schedules_8760!$F1434,DHW_StPt_Sch_EZ!$C$3:$I$3,0)),"F","C")</f>
        <v>53.333333333333329</v>
      </c>
      <c r="M1434" s="34">
        <f>CONVERT(INDEX(DHW_StPt_Sch_EZ!$C$31:$I$54,MATCH(Schedules_8760!$C1434,DHW_StPt_Sch_EZ!$B$31:$B$54,0),MATCH(Schedules_8760!$F1434,DHW_StPt_Sch_EZ!$C$30:$I$30,0)),"F","C")</f>
        <v>53.333333333333329</v>
      </c>
      <c r="N1434" s="12"/>
      <c r="O1434" s="12"/>
      <c r="P1434" s="12"/>
    </row>
    <row r="1435" spans="1:16" x14ac:dyDescent="0.25">
      <c r="A1435" s="35">
        <v>1434</v>
      </c>
      <c r="B1435" s="89">
        <v>59.708333333333343</v>
      </c>
      <c r="C1435" s="35">
        <f t="shared" si="110"/>
        <v>18</v>
      </c>
      <c r="D1435" s="35">
        <f t="shared" si="113"/>
        <v>60</v>
      </c>
      <c r="E1435" s="35">
        <f t="shared" si="114"/>
        <v>4</v>
      </c>
      <c r="F1435" s="35" t="str">
        <f t="shared" si="111"/>
        <v>Wednesday</v>
      </c>
      <c r="G1435" s="35">
        <f t="shared" si="112"/>
        <v>2</v>
      </c>
      <c r="H1435" s="34">
        <f>CONVERT(INDEX(Htg_StPt_Sch_EZ!$C$4:$I$27,MATCH(Schedules_8760!$C1435,Htg_StPt_Sch_EZ!$B$4:$B$27,0),MATCH(Schedules_8760!$F1435,Htg_StPt_Sch_EZ!$C$3:$I$3,0)),"F","C")</f>
        <v>20.555555555555554</v>
      </c>
      <c r="I1435" s="34">
        <f>CONVERT(INDEX(Htg_StPt_Sch_EZ!$C$31:$I$54,MATCH(Schedules_8760!$C1435,Htg_StPt_Sch_EZ!$B$31:$B$54,0),MATCH(Schedules_8760!$F1435,Htg_StPt_Sch_EZ!$C$30:$I$30,0)),"F","C")</f>
        <v>17.777777777777779</v>
      </c>
      <c r="J1435" s="34">
        <f>CONVERT(INDEX(Clg_StPt_Sch_EZ!$C$4:$I$27,MATCH(Schedules_8760!$C1435,Clg_StPt_Sch_EZ!$B$4:$B$27,0),MATCH(Schedules_8760!$F1435,Clg_StPt_Sch_EZ!$C$3:$I$3,0)),"F","C")</f>
        <v>25.555555555555554</v>
      </c>
      <c r="K1435" s="34">
        <f>CONVERT(INDEX(Clg_StPt_Sch_EZ!$C$31:$I$54,MATCH(Schedules_8760!$C1435,Clg_StPt_Sch_EZ!$B$31:$B$54,0),MATCH(Schedules_8760!$F1435,Clg_StPt_Sch_EZ!$C$30:$I$30,0)),"F","C")</f>
        <v>28.333333333333332</v>
      </c>
      <c r="L1435" s="34">
        <f>CONVERT(INDEX(DHW_StPt_Sch_EZ!$C$4:$I$27,MATCH(Schedules_8760!$C1435,DHW_StPt_Sch_EZ!$B$4:$B$27,0),MATCH(Schedules_8760!$F1435,DHW_StPt_Sch_EZ!$C$3:$I$3,0)),"F","C")</f>
        <v>53.333333333333329</v>
      </c>
      <c r="M1435" s="34">
        <f>CONVERT(INDEX(DHW_StPt_Sch_EZ!$C$31:$I$54,MATCH(Schedules_8760!$C1435,DHW_StPt_Sch_EZ!$B$31:$B$54,0),MATCH(Schedules_8760!$F1435,DHW_StPt_Sch_EZ!$C$30:$I$30,0)),"F","C")</f>
        <v>53.333333333333329</v>
      </c>
      <c r="N1435" s="12"/>
      <c r="O1435" s="12"/>
      <c r="P1435" s="12"/>
    </row>
    <row r="1436" spans="1:16" x14ac:dyDescent="0.25">
      <c r="A1436" s="35">
        <v>1435</v>
      </c>
      <c r="B1436" s="89">
        <v>59.75</v>
      </c>
      <c r="C1436" s="35">
        <f t="shared" si="110"/>
        <v>19</v>
      </c>
      <c r="D1436" s="35">
        <f t="shared" si="113"/>
        <v>60</v>
      </c>
      <c r="E1436" s="35">
        <f t="shared" si="114"/>
        <v>4</v>
      </c>
      <c r="F1436" s="35" t="str">
        <f t="shared" si="111"/>
        <v>Wednesday</v>
      </c>
      <c r="G1436" s="35">
        <f t="shared" si="112"/>
        <v>2</v>
      </c>
      <c r="H1436" s="34">
        <f>CONVERT(INDEX(Htg_StPt_Sch_EZ!$C$4:$I$27,MATCH(Schedules_8760!$C1436,Htg_StPt_Sch_EZ!$B$4:$B$27,0),MATCH(Schedules_8760!$F1436,Htg_StPt_Sch_EZ!$C$3:$I$3,0)),"F","C")</f>
        <v>20.555555555555554</v>
      </c>
      <c r="I1436" s="34">
        <f>CONVERT(INDEX(Htg_StPt_Sch_EZ!$C$31:$I$54,MATCH(Schedules_8760!$C1436,Htg_StPt_Sch_EZ!$B$31:$B$54,0),MATCH(Schedules_8760!$F1436,Htg_StPt_Sch_EZ!$C$30:$I$30,0)),"F","C")</f>
        <v>18.333333333333332</v>
      </c>
      <c r="J1436" s="34">
        <f>CONVERT(INDEX(Clg_StPt_Sch_EZ!$C$4:$I$27,MATCH(Schedules_8760!$C1436,Clg_StPt_Sch_EZ!$B$4:$B$27,0),MATCH(Schedules_8760!$F1436,Clg_StPt_Sch_EZ!$C$3:$I$3,0)),"F","C")</f>
        <v>25.555555555555554</v>
      </c>
      <c r="K1436" s="34">
        <f>CONVERT(INDEX(Clg_StPt_Sch_EZ!$C$31:$I$54,MATCH(Schedules_8760!$C1436,Clg_StPt_Sch_EZ!$B$31:$B$54,0),MATCH(Schedules_8760!$F1436,Clg_StPt_Sch_EZ!$C$30:$I$30,0)),"F","C")</f>
        <v>28.333333333333332</v>
      </c>
      <c r="L1436" s="34">
        <f>CONVERT(INDEX(DHW_StPt_Sch_EZ!$C$4:$I$27,MATCH(Schedules_8760!$C1436,DHW_StPt_Sch_EZ!$B$4:$B$27,0),MATCH(Schedules_8760!$F1436,DHW_StPt_Sch_EZ!$C$3:$I$3,0)),"F","C")</f>
        <v>53.333333333333329</v>
      </c>
      <c r="M1436" s="34">
        <f>CONVERT(INDEX(DHW_StPt_Sch_EZ!$C$31:$I$54,MATCH(Schedules_8760!$C1436,DHW_StPt_Sch_EZ!$B$31:$B$54,0),MATCH(Schedules_8760!$F1436,DHW_StPt_Sch_EZ!$C$30:$I$30,0)),"F","C")</f>
        <v>53.333333333333329</v>
      </c>
      <c r="N1436" s="12"/>
      <c r="O1436" s="12"/>
      <c r="P1436" s="12"/>
    </row>
    <row r="1437" spans="1:16" x14ac:dyDescent="0.25">
      <c r="A1437" s="35">
        <v>1436</v>
      </c>
      <c r="B1437" s="89">
        <v>59.791666666666657</v>
      </c>
      <c r="C1437" s="35">
        <f t="shared" si="110"/>
        <v>20</v>
      </c>
      <c r="D1437" s="35">
        <f t="shared" si="113"/>
        <v>60</v>
      </c>
      <c r="E1437" s="35">
        <f t="shared" si="114"/>
        <v>4</v>
      </c>
      <c r="F1437" s="35" t="str">
        <f t="shared" si="111"/>
        <v>Wednesday</v>
      </c>
      <c r="G1437" s="35">
        <f t="shared" si="112"/>
        <v>2</v>
      </c>
      <c r="H1437" s="34">
        <f>CONVERT(INDEX(Htg_StPt_Sch_EZ!$C$4:$I$27,MATCH(Schedules_8760!$C1437,Htg_StPt_Sch_EZ!$B$4:$B$27,0),MATCH(Schedules_8760!$F1437,Htg_StPt_Sch_EZ!$C$3:$I$3,0)),"F","C")</f>
        <v>20.555555555555554</v>
      </c>
      <c r="I1437" s="34">
        <f>CONVERT(INDEX(Htg_StPt_Sch_EZ!$C$31:$I$54,MATCH(Schedules_8760!$C1437,Htg_StPt_Sch_EZ!$B$31:$B$54,0),MATCH(Schedules_8760!$F1437,Htg_StPt_Sch_EZ!$C$30:$I$30,0)),"F","C")</f>
        <v>18.888888888888889</v>
      </c>
      <c r="J1437" s="34">
        <f>CONVERT(INDEX(Clg_StPt_Sch_EZ!$C$4:$I$27,MATCH(Schedules_8760!$C1437,Clg_StPt_Sch_EZ!$B$4:$B$27,0),MATCH(Schedules_8760!$F1437,Clg_StPt_Sch_EZ!$C$3:$I$3,0)),"F","C")</f>
        <v>25.555555555555554</v>
      </c>
      <c r="K1437" s="34">
        <f>CONVERT(INDEX(Clg_StPt_Sch_EZ!$C$31:$I$54,MATCH(Schedules_8760!$C1437,Clg_StPt_Sch_EZ!$B$31:$B$54,0),MATCH(Schedules_8760!$F1437,Clg_StPt_Sch_EZ!$C$30:$I$30,0)),"F","C")</f>
        <v>28.333333333333332</v>
      </c>
      <c r="L1437" s="34">
        <f>CONVERT(INDEX(DHW_StPt_Sch_EZ!$C$4:$I$27,MATCH(Schedules_8760!$C1437,DHW_StPt_Sch_EZ!$B$4:$B$27,0),MATCH(Schedules_8760!$F1437,DHW_StPt_Sch_EZ!$C$3:$I$3,0)),"F","C")</f>
        <v>53.333333333333329</v>
      </c>
      <c r="M1437" s="34">
        <f>CONVERT(INDEX(DHW_StPt_Sch_EZ!$C$31:$I$54,MATCH(Schedules_8760!$C1437,DHW_StPt_Sch_EZ!$B$31:$B$54,0),MATCH(Schedules_8760!$F1437,DHW_StPt_Sch_EZ!$C$30:$I$30,0)),"F","C")</f>
        <v>53.333333333333329</v>
      </c>
      <c r="N1437" s="12"/>
      <c r="O1437" s="12"/>
      <c r="P1437" s="12"/>
    </row>
    <row r="1438" spans="1:16" x14ac:dyDescent="0.25">
      <c r="A1438" s="35">
        <v>1437</v>
      </c>
      <c r="B1438" s="89">
        <v>59.833333333333343</v>
      </c>
      <c r="C1438" s="35">
        <f t="shared" si="110"/>
        <v>21</v>
      </c>
      <c r="D1438" s="35">
        <f t="shared" si="113"/>
        <v>60</v>
      </c>
      <c r="E1438" s="35">
        <f t="shared" si="114"/>
        <v>4</v>
      </c>
      <c r="F1438" s="35" t="str">
        <f t="shared" si="111"/>
        <v>Wednesday</v>
      </c>
      <c r="G1438" s="35">
        <f t="shared" si="112"/>
        <v>2</v>
      </c>
      <c r="H1438" s="34">
        <f>CONVERT(INDEX(Htg_StPt_Sch_EZ!$C$4:$I$27,MATCH(Schedules_8760!$C1438,Htg_StPt_Sch_EZ!$B$4:$B$27,0),MATCH(Schedules_8760!$F1438,Htg_StPt_Sch_EZ!$C$3:$I$3,0)),"F","C")</f>
        <v>20.555555555555554</v>
      </c>
      <c r="I1438" s="34">
        <f>CONVERT(INDEX(Htg_StPt_Sch_EZ!$C$31:$I$54,MATCH(Schedules_8760!$C1438,Htg_StPt_Sch_EZ!$B$31:$B$54,0),MATCH(Schedules_8760!$F1438,Htg_StPt_Sch_EZ!$C$30:$I$30,0)),"F","C")</f>
        <v>19.444444444444443</v>
      </c>
      <c r="J1438" s="34">
        <f>CONVERT(INDEX(Clg_StPt_Sch_EZ!$C$4:$I$27,MATCH(Schedules_8760!$C1438,Clg_StPt_Sch_EZ!$B$4:$B$27,0),MATCH(Schedules_8760!$F1438,Clg_StPt_Sch_EZ!$C$3:$I$3,0)),"F","C")</f>
        <v>25.555555555555554</v>
      </c>
      <c r="K1438" s="34">
        <f>CONVERT(INDEX(Clg_StPt_Sch_EZ!$C$31:$I$54,MATCH(Schedules_8760!$C1438,Clg_StPt_Sch_EZ!$B$31:$B$54,0),MATCH(Schedules_8760!$F1438,Clg_StPt_Sch_EZ!$C$30:$I$30,0)),"F","C")</f>
        <v>28.333333333333332</v>
      </c>
      <c r="L1438" s="34">
        <f>CONVERT(INDEX(DHW_StPt_Sch_EZ!$C$4:$I$27,MATCH(Schedules_8760!$C1438,DHW_StPt_Sch_EZ!$B$4:$B$27,0),MATCH(Schedules_8760!$F1438,DHW_StPt_Sch_EZ!$C$3:$I$3,0)),"F","C")</f>
        <v>53.333333333333329</v>
      </c>
      <c r="M1438" s="34">
        <f>CONVERT(INDEX(DHW_StPt_Sch_EZ!$C$31:$I$54,MATCH(Schedules_8760!$C1438,DHW_StPt_Sch_EZ!$B$31:$B$54,0),MATCH(Schedules_8760!$F1438,DHW_StPt_Sch_EZ!$C$30:$I$30,0)),"F","C")</f>
        <v>53.333333333333329</v>
      </c>
      <c r="N1438" s="12"/>
      <c r="O1438" s="12"/>
      <c r="P1438" s="12"/>
    </row>
    <row r="1439" spans="1:16" x14ac:dyDescent="0.25">
      <c r="A1439" s="35">
        <v>1438</v>
      </c>
      <c r="B1439" s="89">
        <v>59.875</v>
      </c>
      <c r="C1439" s="35">
        <f t="shared" si="110"/>
        <v>22</v>
      </c>
      <c r="D1439" s="35">
        <f t="shared" si="113"/>
        <v>60</v>
      </c>
      <c r="E1439" s="35">
        <f t="shared" si="114"/>
        <v>4</v>
      </c>
      <c r="F1439" s="35" t="str">
        <f t="shared" si="111"/>
        <v>Wednesday</v>
      </c>
      <c r="G1439" s="35">
        <f t="shared" si="112"/>
        <v>2</v>
      </c>
      <c r="H1439" s="34">
        <f>CONVERT(INDEX(Htg_StPt_Sch_EZ!$C$4:$I$27,MATCH(Schedules_8760!$C1439,Htg_StPt_Sch_EZ!$B$4:$B$27,0),MATCH(Schedules_8760!$F1439,Htg_StPt_Sch_EZ!$C$3:$I$3,0)),"F","C")</f>
        <v>20.555555555555554</v>
      </c>
      <c r="I1439" s="34">
        <f>CONVERT(INDEX(Htg_StPt_Sch_EZ!$C$31:$I$54,MATCH(Schedules_8760!$C1439,Htg_StPt_Sch_EZ!$B$31:$B$54,0),MATCH(Schedules_8760!$F1439,Htg_StPt_Sch_EZ!$C$30:$I$30,0)),"F","C")</f>
        <v>19.444444444444443</v>
      </c>
      <c r="J1439" s="34">
        <f>CONVERT(INDEX(Clg_StPt_Sch_EZ!$C$4:$I$27,MATCH(Schedules_8760!$C1439,Clg_StPt_Sch_EZ!$B$4:$B$27,0),MATCH(Schedules_8760!$F1439,Clg_StPt_Sch_EZ!$C$3:$I$3,0)),"F","C")</f>
        <v>25.555555555555554</v>
      </c>
      <c r="K1439" s="34">
        <f>CONVERT(INDEX(Clg_StPt_Sch_EZ!$C$31:$I$54,MATCH(Schedules_8760!$C1439,Clg_StPt_Sch_EZ!$B$31:$B$54,0),MATCH(Schedules_8760!$F1439,Clg_StPt_Sch_EZ!$C$30:$I$30,0)),"F","C")</f>
        <v>28.333333333333332</v>
      </c>
      <c r="L1439" s="34">
        <f>CONVERT(INDEX(DHW_StPt_Sch_EZ!$C$4:$I$27,MATCH(Schedules_8760!$C1439,DHW_StPt_Sch_EZ!$B$4:$B$27,0),MATCH(Schedules_8760!$F1439,DHW_StPt_Sch_EZ!$C$3:$I$3,0)),"F","C")</f>
        <v>53.333333333333329</v>
      </c>
      <c r="M1439" s="34">
        <f>CONVERT(INDEX(DHW_StPt_Sch_EZ!$C$31:$I$54,MATCH(Schedules_8760!$C1439,DHW_StPt_Sch_EZ!$B$31:$B$54,0),MATCH(Schedules_8760!$F1439,DHW_StPt_Sch_EZ!$C$30:$I$30,0)),"F","C")</f>
        <v>53.333333333333329</v>
      </c>
      <c r="N1439" s="12"/>
      <c r="O1439" s="12"/>
      <c r="P1439" s="12"/>
    </row>
    <row r="1440" spans="1:16" x14ac:dyDescent="0.25">
      <c r="A1440" s="35">
        <v>1439</v>
      </c>
      <c r="B1440" s="89">
        <v>59.916666666666657</v>
      </c>
      <c r="C1440" s="35">
        <f t="shared" si="110"/>
        <v>23</v>
      </c>
      <c r="D1440" s="35">
        <f t="shared" si="113"/>
        <v>60</v>
      </c>
      <c r="E1440" s="35">
        <f t="shared" si="114"/>
        <v>4</v>
      </c>
      <c r="F1440" s="35" t="str">
        <f t="shared" si="111"/>
        <v>Wednesday</v>
      </c>
      <c r="G1440" s="35">
        <f t="shared" si="112"/>
        <v>2</v>
      </c>
      <c r="H1440" s="34">
        <f>CONVERT(INDEX(Htg_StPt_Sch_EZ!$C$4:$I$27,MATCH(Schedules_8760!$C1440,Htg_StPt_Sch_EZ!$B$4:$B$27,0),MATCH(Schedules_8760!$F1440,Htg_StPt_Sch_EZ!$C$3:$I$3,0)),"F","C")</f>
        <v>20.555555555555554</v>
      </c>
      <c r="I1440" s="34">
        <f>CONVERT(INDEX(Htg_StPt_Sch_EZ!$C$31:$I$54,MATCH(Schedules_8760!$C1440,Htg_StPt_Sch_EZ!$B$31:$B$54,0),MATCH(Schedules_8760!$F1440,Htg_StPt_Sch_EZ!$C$30:$I$30,0)),"F","C")</f>
        <v>19.444444444444443</v>
      </c>
      <c r="J1440" s="34">
        <f>CONVERT(INDEX(Clg_StPt_Sch_EZ!$C$4:$I$27,MATCH(Schedules_8760!$C1440,Clg_StPt_Sch_EZ!$B$4:$B$27,0),MATCH(Schedules_8760!$F1440,Clg_StPt_Sch_EZ!$C$3:$I$3,0)),"F","C")</f>
        <v>25.555555555555554</v>
      </c>
      <c r="K1440" s="34">
        <f>CONVERT(INDEX(Clg_StPt_Sch_EZ!$C$31:$I$54,MATCH(Schedules_8760!$C1440,Clg_StPt_Sch_EZ!$B$31:$B$54,0),MATCH(Schedules_8760!$F1440,Clg_StPt_Sch_EZ!$C$30:$I$30,0)),"F","C")</f>
        <v>28.333333333333332</v>
      </c>
      <c r="L1440" s="34">
        <f>CONVERT(INDEX(DHW_StPt_Sch_EZ!$C$4:$I$27,MATCH(Schedules_8760!$C1440,DHW_StPt_Sch_EZ!$B$4:$B$27,0),MATCH(Schedules_8760!$F1440,DHW_StPt_Sch_EZ!$C$3:$I$3,0)),"F","C")</f>
        <v>53.333333333333329</v>
      </c>
      <c r="M1440" s="34">
        <f>CONVERT(INDEX(DHW_StPt_Sch_EZ!$C$31:$I$54,MATCH(Schedules_8760!$C1440,DHW_StPt_Sch_EZ!$B$31:$B$54,0),MATCH(Schedules_8760!$F1440,DHW_StPt_Sch_EZ!$C$30:$I$30,0)),"F","C")</f>
        <v>53.333333333333329</v>
      </c>
      <c r="N1440" s="12"/>
      <c r="O1440" s="12"/>
      <c r="P1440" s="12"/>
    </row>
    <row r="1441" spans="1:16" x14ac:dyDescent="0.25">
      <c r="A1441" s="35">
        <v>1440</v>
      </c>
      <c r="B1441" s="89">
        <v>59.958333333333343</v>
      </c>
      <c r="C1441" s="35">
        <f t="shared" si="110"/>
        <v>24</v>
      </c>
      <c r="D1441" s="35">
        <f t="shared" si="113"/>
        <v>60</v>
      </c>
      <c r="E1441" s="35">
        <f t="shared" si="114"/>
        <v>4</v>
      </c>
      <c r="F1441" s="35" t="str">
        <f t="shared" si="111"/>
        <v>Wednesday</v>
      </c>
      <c r="G1441" s="35">
        <f t="shared" si="112"/>
        <v>2</v>
      </c>
      <c r="H1441" s="34">
        <f>CONVERT(INDEX(Htg_StPt_Sch_EZ!$C$4:$I$27,MATCH(Schedules_8760!$C1441,Htg_StPt_Sch_EZ!$B$4:$B$27,0),MATCH(Schedules_8760!$F1441,Htg_StPt_Sch_EZ!$C$3:$I$3,0)),"F","C")</f>
        <v>20.555555555555554</v>
      </c>
      <c r="I1441" s="34">
        <f>CONVERT(INDEX(Htg_StPt_Sch_EZ!$C$31:$I$54,MATCH(Schedules_8760!$C1441,Htg_StPt_Sch_EZ!$B$31:$B$54,0),MATCH(Schedules_8760!$F1441,Htg_StPt_Sch_EZ!$C$30:$I$30,0)),"F","C")</f>
        <v>19.444444444444443</v>
      </c>
      <c r="J1441" s="34">
        <f>CONVERT(INDEX(Clg_StPt_Sch_EZ!$C$4:$I$27,MATCH(Schedules_8760!$C1441,Clg_StPt_Sch_EZ!$B$4:$B$27,0),MATCH(Schedules_8760!$F1441,Clg_StPt_Sch_EZ!$C$3:$I$3,0)),"F","C")</f>
        <v>25.555555555555554</v>
      </c>
      <c r="K1441" s="34">
        <f>CONVERT(INDEX(Clg_StPt_Sch_EZ!$C$31:$I$54,MATCH(Schedules_8760!$C1441,Clg_StPt_Sch_EZ!$B$31:$B$54,0),MATCH(Schedules_8760!$F1441,Clg_StPt_Sch_EZ!$C$30:$I$30,0)),"F","C")</f>
        <v>28.333333333333332</v>
      </c>
      <c r="L1441" s="34">
        <f>CONVERT(INDEX(DHW_StPt_Sch_EZ!$C$4:$I$27,MATCH(Schedules_8760!$C1441,DHW_StPt_Sch_EZ!$B$4:$B$27,0),MATCH(Schedules_8760!$F1441,DHW_StPt_Sch_EZ!$C$3:$I$3,0)),"F","C")</f>
        <v>53.333333333333329</v>
      </c>
      <c r="M1441" s="34">
        <f>CONVERT(INDEX(DHW_StPt_Sch_EZ!$C$31:$I$54,MATCH(Schedules_8760!$C1441,DHW_StPt_Sch_EZ!$B$31:$B$54,0),MATCH(Schedules_8760!$F1441,DHW_StPt_Sch_EZ!$C$30:$I$30,0)),"F","C")</f>
        <v>53.333333333333329</v>
      </c>
      <c r="N1441" s="12"/>
      <c r="O1441" s="12"/>
      <c r="P1441" s="12"/>
    </row>
    <row r="1442" spans="1:16" x14ac:dyDescent="0.25">
      <c r="A1442" s="35">
        <v>1441</v>
      </c>
      <c r="B1442" s="89">
        <v>61</v>
      </c>
      <c r="C1442" s="35">
        <f t="shared" si="110"/>
        <v>1</v>
      </c>
      <c r="D1442" s="35">
        <f t="shared" si="113"/>
        <v>61</v>
      </c>
      <c r="E1442" s="35">
        <f t="shared" si="114"/>
        <v>5</v>
      </c>
      <c r="F1442" s="35" t="str">
        <f t="shared" si="111"/>
        <v>Thursday</v>
      </c>
      <c r="G1442" s="35">
        <f t="shared" si="112"/>
        <v>3</v>
      </c>
      <c r="H1442" s="34">
        <f>CONVERT(INDEX(Htg_StPt_Sch_EZ!$C$4:$I$27,MATCH(Schedules_8760!$C1442,Htg_StPt_Sch_EZ!$B$4:$B$27,0),MATCH(Schedules_8760!$F1442,Htg_StPt_Sch_EZ!$C$3:$I$3,0)),"F","C")</f>
        <v>20.555555555555554</v>
      </c>
      <c r="I1442" s="34">
        <f>CONVERT(INDEX(Htg_StPt_Sch_EZ!$C$31:$I$54,MATCH(Schedules_8760!$C1442,Htg_StPt_Sch_EZ!$B$31:$B$54,0),MATCH(Schedules_8760!$F1442,Htg_StPt_Sch_EZ!$C$30:$I$30,0)),"F","C")</f>
        <v>19.444444444444443</v>
      </c>
      <c r="J1442" s="34">
        <f>CONVERT(INDEX(Clg_StPt_Sch_EZ!$C$4:$I$27,MATCH(Schedules_8760!$C1442,Clg_StPt_Sch_EZ!$B$4:$B$27,0),MATCH(Schedules_8760!$F1442,Clg_StPt_Sch_EZ!$C$3:$I$3,0)),"F","C")</f>
        <v>25.555555555555554</v>
      </c>
      <c r="K1442" s="34">
        <f>CONVERT(INDEX(Clg_StPt_Sch_EZ!$C$31:$I$54,MATCH(Schedules_8760!$C1442,Clg_StPt_Sch_EZ!$B$31:$B$54,0),MATCH(Schedules_8760!$F1442,Clg_StPt_Sch_EZ!$C$30:$I$30,0)),"F","C")</f>
        <v>28.333333333333332</v>
      </c>
      <c r="L1442" s="34">
        <f>CONVERT(INDEX(DHW_StPt_Sch_EZ!$C$4:$I$27,MATCH(Schedules_8760!$C1442,DHW_StPt_Sch_EZ!$B$4:$B$27,0),MATCH(Schedules_8760!$F1442,DHW_StPt_Sch_EZ!$C$3:$I$3,0)),"F","C")</f>
        <v>53.333333333333329</v>
      </c>
      <c r="M1442" s="34">
        <f>CONVERT(INDEX(DHW_StPt_Sch_EZ!$C$31:$I$54,MATCH(Schedules_8760!$C1442,DHW_StPt_Sch_EZ!$B$31:$B$54,0),MATCH(Schedules_8760!$F1442,DHW_StPt_Sch_EZ!$C$30:$I$30,0)),"F","C")</f>
        <v>53.333333333333329</v>
      </c>
      <c r="N1442" s="12"/>
      <c r="O1442" s="12"/>
      <c r="P1442" s="12"/>
    </row>
    <row r="1443" spans="1:16" x14ac:dyDescent="0.25">
      <c r="A1443" s="35">
        <v>1442</v>
      </c>
      <c r="B1443" s="89">
        <v>61.041666666666657</v>
      </c>
      <c r="C1443" s="35">
        <f t="shared" si="110"/>
        <v>2</v>
      </c>
      <c r="D1443" s="35">
        <f t="shared" si="113"/>
        <v>61</v>
      </c>
      <c r="E1443" s="35">
        <f t="shared" si="114"/>
        <v>5</v>
      </c>
      <c r="F1443" s="35" t="str">
        <f t="shared" si="111"/>
        <v>Thursday</v>
      </c>
      <c r="G1443" s="35">
        <f t="shared" si="112"/>
        <v>3</v>
      </c>
      <c r="H1443" s="34">
        <f>CONVERT(INDEX(Htg_StPt_Sch_EZ!$C$4:$I$27,MATCH(Schedules_8760!$C1443,Htg_StPt_Sch_EZ!$B$4:$B$27,0),MATCH(Schedules_8760!$F1443,Htg_StPt_Sch_EZ!$C$3:$I$3,0)),"F","C")</f>
        <v>20.555555555555554</v>
      </c>
      <c r="I1443" s="34">
        <f>CONVERT(INDEX(Htg_StPt_Sch_EZ!$C$31:$I$54,MATCH(Schedules_8760!$C1443,Htg_StPt_Sch_EZ!$B$31:$B$54,0),MATCH(Schedules_8760!$F1443,Htg_StPt_Sch_EZ!$C$30:$I$30,0)),"F","C")</f>
        <v>19.444444444444443</v>
      </c>
      <c r="J1443" s="34">
        <f>CONVERT(INDEX(Clg_StPt_Sch_EZ!$C$4:$I$27,MATCH(Schedules_8760!$C1443,Clg_StPt_Sch_EZ!$B$4:$B$27,0),MATCH(Schedules_8760!$F1443,Clg_StPt_Sch_EZ!$C$3:$I$3,0)),"F","C")</f>
        <v>25.555555555555554</v>
      </c>
      <c r="K1443" s="34">
        <f>CONVERT(INDEX(Clg_StPt_Sch_EZ!$C$31:$I$54,MATCH(Schedules_8760!$C1443,Clg_StPt_Sch_EZ!$B$31:$B$54,0),MATCH(Schedules_8760!$F1443,Clg_StPt_Sch_EZ!$C$30:$I$30,0)),"F","C")</f>
        <v>28.333333333333332</v>
      </c>
      <c r="L1443" s="34">
        <f>CONVERT(INDEX(DHW_StPt_Sch_EZ!$C$4:$I$27,MATCH(Schedules_8760!$C1443,DHW_StPt_Sch_EZ!$B$4:$B$27,0),MATCH(Schedules_8760!$F1443,DHW_StPt_Sch_EZ!$C$3:$I$3,0)),"F","C")</f>
        <v>53.333333333333329</v>
      </c>
      <c r="M1443" s="34">
        <f>CONVERT(INDEX(DHW_StPt_Sch_EZ!$C$31:$I$54,MATCH(Schedules_8760!$C1443,DHW_StPt_Sch_EZ!$B$31:$B$54,0),MATCH(Schedules_8760!$F1443,DHW_StPt_Sch_EZ!$C$30:$I$30,0)),"F","C")</f>
        <v>53.333333333333329</v>
      </c>
      <c r="N1443" s="12"/>
      <c r="O1443" s="12"/>
      <c r="P1443" s="12"/>
    </row>
    <row r="1444" spans="1:16" x14ac:dyDescent="0.25">
      <c r="A1444" s="35">
        <v>1443</v>
      </c>
      <c r="B1444" s="89">
        <v>61.083333333333343</v>
      </c>
      <c r="C1444" s="35">
        <f t="shared" si="110"/>
        <v>3</v>
      </c>
      <c r="D1444" s="35">
        <f t="shared" si="113"/>
        <v>61</v>
      </c>
      <c r="E1444" s="35">
        <f t="shared" si="114"/>
        <v>5</v>
      </c>
      <c r="F1444" s="35" t="str">
        <f t="shared" si="111"/>
        <v>Thursday</v>
      </c>
      <c r="G1444" s="35">
        <f t="shared" si="112"/>
        <v>3</v>
      </c>
      <c r="H1444" s="34">
        <f>CONVERT(INDEX(Htg_StPt_Sch_EZ!$C$4:$I$27,MATCH(Schedules_8760!$C1444,Htg_StPt_Sch_EZ!$B$4:$B$27,0),MATCH(Schedules_8760!$F1444,Htg_StPt_Sch_EZ!$C$3:$I$3,0)),"F","C")</f>
        <v>20.555555555555554</v>
      </c>
      <c r="I1444" s="34">
        <f>CONVERT(INDEX(Htg_StPt_Sch_EZ!$C$31:$I$54,MATCH(Schedules_8760!$C1444,Htg_StPt_Sch_EZ!$B$31:$B$54,0),MATCH(Schedules_8760!$F1444,Htg_StPt_Sch_EZ!$C$30:$I$30,0)),"F","C")</f>
        <v>19.444444444444443</v>
      </c>
      <c r="J1444" s="34">
        <f>CONVERT(INDEX(Clg_StPt_Sch_EZ!$C$4:$I$27,MATCH(Schedules_8760!$C1444,Clg_StPt_Sch_EZ!$B$4:$B$27,0),MATCH(Schedules_8760!$F1444,Clg_StPt_Sch_EZ!$C$3:$I$3,0)),"F","C")</f>
        <v>25.555555555555554</v>
      </c>
      <c r="K1444" s="34">
        <f>CONVERT(INDEX(Clg_StPt_Sch_EZ!$C$31:$I$54,MATCH(Schedules_8760!$C1444,Clg_StPt_Sch_EZ!$B$31:$B$54,0),MATCH(Schedules_8760!$F1444,Clg_StPt_Sch_EZ!$C$30:$I$30,0)),"F","C")</f>
        <v>28.333333333333332</v>
      </c>
      <c r="L1444" s="34">
        <f>CONVERT(INDEX(DHW_StPt_Sch_EZ!$C$4:$I$27,MATCH(Schedules_8760!$C1444,DHW_StPt_Sch_EZ!$B$4:$B$27,0),MATCH(Schedules_8760!$F1444,DHW_StPt_Sch_EZ!$C$3:$I$3,0)),"F","C")</f>
        <v>53.333333333333329</v>
      </c>
      <c r="M1444" s="34">
        <f>CONVERT(INDEX(DHW_StPt_Sch_EZ!$C$31:$I$54,MATCH(Schedules_8760!$C1444,DHW_StPt_Sch_EZ!$B$31:$B$54,0),MATCH(Schedules_8760!$F1444,DHW_StPt_Sch_EZ!$C$30:$I$30,0)),"F","C")</f>
        <v>53.333333333333329</v>
      </c>
      <c r="N1444" s="12"/>
      <c r="O1444" s="12"/>
      <c r="P1444" s="12"/>
    </row>
    <row r="1445" spans="1:16" x14ac:dyDescent="0.25">
      <c r="A1445" s="35">
        <v>1444</v>
      </c>
      <c r="B1445" s="89">
        <v>61.125</v>
      </c>
      <c r="C1445" s="35">
        <f t="shared" si="110"/>
        <v>4</v>
      </c>
      <c r="D1445" s="35">
        <f t="shared" si="113"/>
        <v>61</v>
      </c>
      <c r="E1445" s="35">
        <f t="shared" si="114"/>
        <v>5</v>
      </c>
      <c r="F1445" s="35" t="str">
        <f t="shared" si="111"/>
        <v>Thursday</v>
      </c>
      <c r="G1445" s="35">
        <f t="shared" si="112"/>
        <v>3</v>
      </c>
      <c r="H1445" s="34">
        <f>CONVERT(INDEX(Htg_StPt_Sch_EZ!$C$4:$I$27,MATCH(Schedules_8760!$C1445,Htg_StPt_Sch_EZ!$B$4:$B$27,0),MATCH(Schedules_8760!$F1445,Htg_StPt_Sch_EZ!$C$3:$I$3,0)),"F","C")</f>
        <v>20.555555555555554</v>
      </c>
      <c r="I1445" s="34">
        <f>CONVERT(INDEX(Htg_StPt_Sch_EZ!$C$31:$I$54,MATCH(Schedules_8760!$C1445,Htg_StPt_Sch_EZ!$B$31:$B$54,0),MATCH(Schedules_8760!$F1445,Htg_StPt_Sch_EZ!$C$30:$I$30,0)),"F","C")</f>
        <v>19.444444444444443</v>
      </c>
      <c r="J1445" s="34">
        <f>CONVERT(INDEX(Clg_StPt_Sch_EZ!$C$4:$I$27,MATCH(Schedules_8760!$C1445,Clg_StPt_Sch_EZ!$B$4:$B$27,0),MATCH(Schedules_8760!$F1445,Clg_StPt_Sch_EZ!$C$3:$I$3,0)),"F","C")</f>
        <v>25.555555555555554</v>
      </c>
      <c r="K1445" s="34">
        <f>CONVERT(INDEX(Clg_StPt_Sch_EZ!$C$31:$I$54,MATCH(Schedules_8760!$C1445,Clg_StPt_Sch_EZ!$B$31:$B$54,0),MATCH(Schedules_8760!$F1445,Clg_StPt_Sch_EZ!$C$30:$I$30,0)),"F","C")</f>
        <v>28.333333333333332</v>
      </c>
      <c r="L1445" s="34">
        <f>CONVERT(INDEX(DHW_StPt_Sch_EZ!$C$4:$I$27,MATCH(Schedules_8760!$C1445,DHW_StPt_Sch_EZ!$B$4:$B$27,0),MATCH(Schedules_8760!$F1445,DHW_StPt_Sch_EZ!$C$3:$I$3,0)),"F","C")</f>
        <v>53.333333333333329</v>
      </c>
      <c r="M1445" s="34">
        <f>CONVERT(INDEX(DHW_StPt_Sch_EZ!$C$31:$I$54,MATCH(Schedules_8760!$C1445,DHW_StPt_Sch_EZ!$B$31:$B$54,0),MATCH(Schedules_8760!$F1445,DHW_StPt_Sch_EZ!$C$30:$I$30,0)),"F","C")</f>
        <v>53.333333333333329</v>
      </c>
      <c r="N1445" s="12"/>
      <c r="O1445" s="12"/>
      <c r="P1445" s="12"/>
    </row>
    <row r="1446" spans="1:16" x14ac:dyDescent="0.25">
      <c r="A1446" s="35">
        <v>1445</v>
      </c>
      <c r="B1446" s="89">
        <v>61.166666666666657</v>
      </c>
      <c r="C1446" s="35">
        <f t="shared" si="110"/>
        <v>5</v>
      </c>
      <c r="D1446" s="35">
        <f t="shared" si="113"/>
        <v>61</v>
      </c>
      <c r="E1446" s="35">
        <f t="shared" si="114"/>
        <v>5</v>
      </c>
      <c r="F1446" s="35" t="str">
        <f t="shared" si="111"/>
        <v>Thursday</v>
      </c>
      <c r="G1446" s="35">
        <f t="shared" si="112"/>
        <v>3</v>
      </c>
      <c r="H1446" s="34">
        <f>CONVERT(INDEX(Htg_StPt_Sch_EZ!$C$4:$I$27,MATCH(Schedules_8760!$C1446,Htg_StPt_Sch_EZ!$B$4:$B$27,0),MATCH(Schedules_8760!$F1446,Htg_StPt_Sch_EZ!$C$3:$I$3,0)),"F","C")</f>
        <v>20.555555555555554</v>
      </c>
      <c r="I1446" s="34">
        <f>CONVERT(INDEX(Htg_StPt_Sch_EZ!$C$31:$I$54,MATCH(Schedules_8760!$C1446,Htg_StPt_Sch_EZ!$B$31:$B$54,0),MATCH(Schedules_8760!$F1446,Htg_StPt_Sch_EZ!$C$30:$I$30,0)),"F","C")</f>
        <v>19.444444444444443</v>
      </c>
      <c r="J1446" s="34">
        <f>CONVERT(INDEX(Clg_StPt_Sch_EZ!$C$4:$I$27,MATCH(Schedules_8760!$C1446,Clg_StPt_Sch_EZ!$B$4:$B$27,0),MATCH(Schedules_8760!$F1446,Clg_StPt_Sch_EZ!$C$3:$I$3,0)),"F","C")</f>
        <v>25.555555555555554</v>
      </c>
      <c r="K1446" s="34">
        <f>CONVERT(INDEX(Clg_StPt_Sch_EZ!$C$31:$I$54,MATCH(Schedules_8760!$C1446,Clg_StPt_Sch_EZ!$B$31:$B$54,0),MATCH(Schedules_8760!$F1446,Clg_StPt_Sch_EZ!$C$30:$I$30,0)),"F","C")</f>
        <v>28.333333333333332</v>
      </c>
      <c r="L1446" s="34">
        <f>CONVERT(INDEX(DHW_StPt_Sch_EZ!$C$4:$I$27,MATCH(Schedules_8760!$C1446,DHW_StPt_Sch_EZ!$B$4:$B$27,0),MATCH(Schedules_8760!$F1446,DHW_StPt_Sch_EZ!$C$3:$I$3,0)),"F","C")</f>
        <v>53.333333333333329</v>
      </c>
      <c r="M1446" s="34">
        <f>CONVERT(INDEX(DHW_StPt_Sch_EZ!$C$31:$I$54,MATCH(Schedules_8760!$C1446,DHW_StPt_Sch_EZ!$B$31:$B$54,0),MATCH(Schedules_8760!$F1446,DHW_StPt_Sch_EZ!$C$30:$I$30,0)),"F","C")</f>
        <v>53.333333333333329</v>
      </c>
      <c r="N1446" s="12"/>
      <c r="O1446" s="12"/>
      <c r="P1446" s="12"/>
    </row>
    <row r="1447" spans="1:16" x14ac:dyDescent="0.25">
      <c r="A1447" s="35">
        <v>1446</v>
      </c>
      <c r="B1447" s="89">
        <v>61.208333333333343</v>
      </c>
      <c r="C1447" s="35">
        <f t="shared" si="110"/>
        <v>6</v>
      </c>
      <c r="D1447" s="35">
        <f t="shared" si="113"/>
        <v>61</v>
      </c>
      <c r="E1447" s="35">
        <f t="shared" si="114"/>
        <v>5</v>
      </c>
      <c r="F1447" s="35" t="str">
        <f t="shared" si="111"/>
        <v>Thursday</v>
      </c>
      <c r="G1447" s="35">
        <f t="shared" si="112"/>
        <v>3</v>
      </c>
      <c r="H1447" s="34">
        <f>CONVERT(INDEX(Htg_StPt_Sch_EZ!$C$4:$I$27,MATCH(Schedules_8760!$C1447,Htg_StPt_Sch_EZ!$B$4:$B$27,0),MATCH(Schedules_8760!$F1447,Htg_StPt_Sch_EZ!$C$3:$I$3,0)),"F","C")</f>
        <v>20.555555555555554</v>
      </c>
      <c r="I1447" s="34">
        <f>CONVERT(INDEX(Htg_StPt_Sch_EZ!$C$31:$I$54,MATCH(Schedules_8760!$C1447,Htg_StPt_Sch_EZ!$B$31:$B$54,0),MATCH(Schedules_8760!$F1447,Htg_StPt_Sch_EZ!$C$30:$I$30,0)),"F","C")</f>
        <v>19.444444444444443</v>
      </c>
      <c r="J1447" s="34">
        <f>CONVERT(INDEX(Clg_StPt_Sch_EZ!$C$4:$I$27,MATCH(Schedules_8760!$C1447,Clg_StPt_Sch_EZ!$B$4:$B$27,0),MATCH(Schedules_8760!$F1447,Clg_StPt_Sch_EZ!$C$3:$I$3,0)),"F","C")</f>
        <v>25.555555555555554</v>
      </c>
      <c r="K1447" s="34">
        <f>CONVERT(INDEX(Clg_StPt_Sch_EZ!$C$31:$I$54,MATCH(Schedules_8760!$C1447,Clg_StPt_Sch_EZ!$B$31:$B$54,0),MATCH(Schedules_8760!$F1447,Clg_StPt_Sch_EZ!$C$30:$I$30,0)),"F","C")</f>
        <v>28.333333333333332</v>
      </c>
      <c r="L1447" s="34">
        <f>CONVERT(INDEX(DHW_StPt_Sch_EZ!$C$4:$I$27,MATCH(Schedules_8760!$C1447,DHW_StPt_Sch_EZ!$B$4:$B$27,0),MATCH(Schedules_8760!$F1447,DHW_StPt_Sch_EZ!$C$3:$I$3,0)),"F","C")</f>
        <v>53.333333333333329</v>
      </c>
      <c r="M1447" s="34">
        <f>CONVERT(INDEX(DHW_StPt_Sch_EZ!$C$31:$I$54,MATCH(Schedules_8760!$C1447,DHW_StPt_Sch_EZ!$B$31:$B$54,0),MATCH(Schedules_8760!$F1447,DHW_StPt_Sch_EZ!$C$30:$I$30,0)),"F","C")</f>
        <v>53.333333333333329</v>
      </c>
      <c r="N1447" s="12"/>
      <c r="O1447" s="12"/>
      <c r="P1447" s="12"/>
    </row>
    <row r="1448" spans="1:16" x14ac:dyDescent="0.25">
      <c r="A1448" s="35">
        <v>1447</v>
      </c>
      <c r="B1448" s="89">
        <v>61.25</v>
      </c>
      <c r="C1448" s="35">
        <f t="shared" si="110"/>
        <v>7</v>
      </c>
      <c r="D1448" s="35">
        <f t="shared" si="113"/>
        <v>61</v>
      </c>
      <c r="E1448" s="35">
        <f t="shared" si="114"/>
        <v>5</v>
      </c>
      <c r="F1448" s="35" t="str">
        <f t="shared" si="111"/>
        <v>Thursday</v>
      </c>
      <c r="G1448" s="35">
        <f t="shared" si="112"/>
        <v>3</v>
      </c>
      <c r="H1448" s="34">
        <f>CONVERT(INDEX(Htg_StPt_Sch_EZ!$C$4:$I$27,MATCH(Schedules_8760!$C1448,Htg_StPt_Sch_EZ!$B$4:$B$27,0),MATCH(Schedules_8760!$F1448,Htg_StPt_Sch_EZ!$C$3:$I$3,0)),"F","C")</f>
        <v>20.555555555555554</v>
      </c>
      <c r="I1448" s="34">
        <f>CONVERT(INDEX(Htg_StPt_Sch_EZ!$C$31:$I$54,MATCH(Schedules_8760!$C1448,Htg_StPt_Sch_EZ!$B$31:$B$54,0),MATCH(Schedules_8760!$F1448,Htg_StPt_Sch_EZ!$C$30:$I$30,0)),"F","C")</f>
        <v>19.444444444444443</v>
      </c>
      <c r="J1448" s="34">
        <f>CONVERT(INDEX(Clg_StPt_Sch_EZ!$C$4:$I$27,MATCH(Schedules_8760!$C1448,Clg_StPt_Sch_EZ!$B$4:$B$27,0),MATCH(Schedules_8760!$F1448,Clg_StPt_Sch_EZ!$C$3:$I$3,0)),"F","C")</f>
        <v>25.555555555555554</v>
      </c>
      <c r="K1448" s="34">
        <f>CONVERT(INDEX(Clg_StPt_Sch_EZ!$C$31:$I$54,MATCH(Schedules_8760!$C1448,Clg_StPt_Sch_EZ!$B$31:$B$54,0),MATCH(Schedules_8760!$F1448,Clg_StPt_Sch_EZ!$C$30:$I$30,0)),"F","C")</f>
        <v>28.333333333333332</v>
      </c>
      <c r="L1448" s="34">
        <f>CONVERT(INDEX(DHW_StPt_Sch_EZ!$C$4:$I$27,MATCH(Schedules_8760!$C1448,DHW_StPt_Sch_EZ!$B$4:$B$27,0),MATCH(Schedules_8760!$F1448,DHW_StPt_Sch_EZ!$C$3:$I$3,0)),"F","C")</f>
        <v>53.333333333333329</v>
      </c>
      <c r="M1448" s="34">
        <f>CONVERT(INDEX(DHW_StPt_Sch_EZ!$C$31:$I$54,MATCH(Schedules_8760!$C1448,DHW_StPt_Sch_EZ!$B$31:$B$54,0),MATCH(Schedules_8760!$F1448,DHW_StPt_Sch_EZ!$C$30:$I$30,0)),"F","C")</f>
        <v>53.333333333333329</v>
      </c>
      <c r="N1448" s="12"/>
      <c r="O1448" s="12"/>
      <c r="P1448" s="12"/>
    </row>
    <row r="1449" spans="1:16" x14ac:dyDescent="0.25">
      <c r="A1449" s="35">
        <v>1448</v>
      </c>
      <c r="B1449" s="89">
        <v>61.291666666666657</v>
      </c>
      <c r="C1449" s="35">
        <f t="shared" si="110"/>
        <v>8</v>
      </c>
      <c r="D1449" s="35">
        <f t="shared" si="113"/>
        <v>61</v>
      </c>
      <c r="E1449" s="35">
        <f t="shared" si="114"/>
        <v>5</v>
      </c>
      <c r="F1449" s="35" t="str">
        <f t="shared" si="111"/>
        <v>Thursday</v>
      </c>
      <c r="G1449" s="35">
        <f t="shared" si="112"/>
        <v>3</v>
      </c>
      <c r="H1449" s="34">
        <f>CONVERT(INDEX(Htg_StPt_Sch_EZ!$C$4:$I$27,MATCH(Schedules_8760!$C1449,Htg_StPt_Sch_EZ!$B$4:$B$27,0),MATCH(Schedules_8760!$F1449,Htg_StPt_Sch_EZ!$C$3:$I$3,0)),"F","C")</f>
        <v>20.555555555555554</v>
      </c>
      <c r="I1449" s="34">
        <f>CONVERT(INDEX(Htg_StPt_Sch_EZ!$C$31:$I$54,MATCH(Schedules_8760!$C1449,Htg_StPt_Sch_EZ!$B$31:$B$54,0),MATCH(Schedules_8760!$F1449,Htg_StPt_Sch_EZ!$C$30:$I$30,0)),"F","C")</f>
        <v>19.444444444444443</v>
      </c>
      <c r="J1449" s="34">
        <f>CONVERT(INDEX(Clg_StPt_Sch_EZ!$C$4:$I$27,MATCH(Schedules_8760!$C1449,Clg_StPt_Sch_EZ!$B$4:$B$27,0),MATCH(Schedules_8760!$F1449,Clg_StPt_Sch_EZ!$C$3:$I$3,0)),"F","C")</f>
        <v>25.555555555555554</v>
      </c>
      <c r="K1449" s="34">
        <f>CONVERT(INDEX(Clg_StPt_Sch_EZ!$C$31:$I$54,MATCH(Schedules_8760!$C1449,Clg_StPt_Sch_EZ!$B$31:$B$54,0),MATCH(Schedules_8760!$F1449,Clg_StPt_Sch_EZ!$C$30:$I$30,0)),"F","C")</f>
        <v>25</v>
      </c>
      <c r="L1449" s="34">
        <f>CONVERT(INDEX(DHW_StPt_Sch_EZ!$C$4:$I$27,MATCH(Schedules_8760!$C1449,DHW_StPt_Sch_EZ!$B$4:$B$27,0),MATCH(Schedules_8760!$F1449,DHW_StPt_Sch_EZ!$C$3:$I$3,0)),"F","C")</f>
        <v>53.333333333333329</v>
      </c>
      <c r="M1449" s="34">
        <f>CONVERT(INDEX(DHW_StPt_Sch_EZ!$C$31:$I$54,MATCH(Schedules_8760!$C1449,DHW_StPt_Sch_EZ!$B$31:$B$54,0),MATCH(Schedules_8760!$F1449,DHW_StPt_Sch_EZ!$C$30:$I$30,0)),"F","C")</f>
        <v>53.333333333333329</v>
      </c>
      <c r="N1449" s="12"/>
      <c r="O1449" s="12"/>
      <c r="P1449" s="12"/>
    </row>
    <row r="1450" spans="1:16" x14ac:dyDescent="0.25">
      <c r="A1450" s="35">
        <v>1449</v>
      </c>
      <c r="B1450" s="89">
        <v>61.333333333333343</v>
      </c>
      <c r="C1450" s="35">
        <f t="shared" si="110"/>
        <v>9</v>
      </c>
      <c r="D1450" s="35">
        <f t="shared" si="113"/>
        <v>61</v>
      </c>
      <c r="E1450" s="35">
        <f t="shared" si="114"/>
        <v>5</v>
      </c>
      <c r="F1450" s="35" t="str">
        <f t="shared" si="111"/>
        <v>Thursday</v>
      </c>
      <c r="G1450" s="35">
        <f t="shared" si="112"/>
        <v>3</v>
      </c>
      <c r="H1450" s="34">
        <f>CONVERT(INDEX(Htg_StPt_Sch_EZ!$C$4:$I$27,MATCH(Schedules_8760!$C1450,Htg_StPt_Sch_EZ!$B$4:$B$27,0),MATCH(Schedules_8760!$F1450,Htg_StPt_Sch_EZ!$C$3:$I$3,0)),"F","C")</f>
        <v>20.555555555555554</v>
      </c>
      <c r="I1450" s="34">
        <f>CONVERT(INDEX(Htg_StPt_Sch_EZ!$C$31:$I$54,MATCH(Schedules_8760!$C1450,Htg_StPt_Sch_EZ!$B$31:$B$54,0),MATCH(Schedules_8760!$F1450,Htg_StPt_Sch_EZ!$C$30:$I$30,0)),"F","C")</f>
        <v>19.444444444444443</v>
      </c>
      <c r="J1450" s="34">
        <f>CONVERT(INDEX(Clg_StPt_Sch_EZ!$C$4:$I$27,MATCH(Schedules_8760!$C1450,Clg_StPt_Sch_EZ!$B$4:$B$27,0),MATCH(Schedules_8760!$F1450,Clg_StPt_Sch_EZ!$C$3:$I$3,0)),"F","C")</f>
        <v>25.555555555555554</v>
      </c>
      <c r="K1450" s="34">
        <f>CONVERT(INDEX(Clg_StPt_Sch_EZ!$C$31:$I$54,MATCH(Schedules_8760!$C1450,Clg_StPt_Sch_EZ!$B$31:$B$54,0),MATCH(Schedules_8760!$F1450,Clg_StPt_Sch_EZ!$C$30:$I$30,0)),"F","C")</f>
        <v>25</v>
      </c>
      <c r="L1450" s="34">
        <f>CONVERT(INDEX(DHW_StPt_Sch_EZ!$C$4:$I$27,MATCH(Schedules_8760!$C1450,DHW_StPt_Sch_EZ!$B$4:$B$27,0),MATCH(Schedules_8760!$F1450,DHW_StPt_Sch_EZ!$C$3:$I$3,0)),"F","C")</f>
        <v>53.333333333333329</v>
      </c>
      <c r="M1450" s="34">
        <f>CONVERT(INDEX(DHW_StPt_Sch_EZ!$C$31:$I$54,MATCH(Schedules_8760!$C1450,DHW_StPt_Sch_EZ!$B$31:$B$54,0),MATCH(Schedules_8760!$F1450,DHW_StPt_Sch_EZ!$C$30:$I$30,0)),"F","C")</f>
        <v>53.333333333333329</v>
      </c>
      <c r="N1450" s="12"/>
      <c r="O1450" s="12"/>
      <c r="P1450" s="12"/>
    </row>
    <row r="1451" spans="1:16" x14ac:dyDescent="0.25">
      <c r="A1451" s="35">
        <v>1450</v>
      </c>
      <c r="B1451" s="89">
        <v>61.375</v>
      </c>
      <c r="C1451" s="35">
        <f t="shared" si="110"/>
        <v>10</v>
      </c>
      <c r="D1451" s="35">
        <f t="shared" si="113"/>
        <v>61</v>
      </c>
      <c r="E1451" s="35">
        <f t="shared" si="114"/>
        <v>5</v>
      </c>
      <c r="F1451" s="35" t="str">
        <f t="shared" si="111"/>
        <v>Thursday</v>
      </c>
      <c r="G1451" s="35">
        <f t="shared" si="112"/>
        <v>3</v>
      </c>
      <c r="H1451" s="34">
        <f>CONVERT(INDEX(Htg_StPt_Sch_EZ!$C$4:$I$27,MATCH(Schedules_8760!$C1451,Htg_StPt_Sch_EZ!$B$4:$B$27,0),MATCH(Schedules_8760!$F1451,Htg_StPt_Sch_EZ!$C$3:$I$3,0)),"F","C")</f>
        <v>20.555555555555554</v>
      </c>
      <c r="I1451" s="34">
        <f>CONVERT(INDEX(Htg_StPt_Sch_EZ!$C$31:$I$54,MATCH(Schedules_8760!$C1451,Htg_StPt_Sch_EZ!$B$31:$B$54,0),MATCH(Schedules_8760!$F1451,Htg_StPt_Sch_EZ!$C$30:$I$30,0)),"F","C")</f>
        <v>19.444444444444443</v>
      </c>
      <c r="J1451" s="34">
        <f>CONVERT(INDEX(Clg_StPt_Sch_EZ!$C$4:$I$27,MATCH(Schedules_8760!$C1451,Clg_StPt_Sch_EZ!$B$4:$B$27,0),MATCH(Schedules_8760!$F1451,Clg_StPt_Sch_EZ!$C$3:$I$3,0)),"F","C")</f>
        <v>25.555555555555554</v>
      </c>
      <c r="K1451" s="34">
        <f>CONVERT(INDEX(Clg_StPt_Sch_EZ!$C$31:$I$54,MATCH(Schedules_8760!$C1451,Clg_StPt_Sch_EZ!$B$31:$B$54,0),MATCH(Schedules_8760!$F1451,Clg_StPt_Sch_EZ!$C$30:$I$30,0)),"F","C")</f>
        <v>25</v>
      </c>
      <c r="L1451" s="34">
        <f>CONVERT(INDEX(DHW_StPt_Sch_EZ!$C$4:$I$27,MATCH(Schedules_8760!$C1451,DHW_StPt_Sch_EZ!$B$4:$B$27,0),MATCH(Schedules_8760!$F1451,DHW_StPt_Sch_EZ!$C$3:$I$3,0)),"F","C")</f>
        <v>53.333333333333329</v>
      </c>
      <c r="M1451" s="34">
        <f>CONVERT(INDEX(DHW_StPt_Sch_EZ!$C$31:$I$54,MATCH(Schedules_8760!$C1451,DHW_StPt_Sch_EZ!$B$31:$B$54,0),MATCH(Schedules_8760!$F1451,DHW_StPt_Sch_EZ!$C$30:$I$30,0)),"F","C")</f>
        <v>53.333333333333329</v>
      </c>
      <c r="N1451" s="12"/>
      <c r="O1451" s="12"/>
      <c r="P1451" s="12"/>
    </row>
    <row r="1452" spans="1:16" x14ac:dyDescent="0.25">
      <c r="A1452" s="35">
        <v>1451</v>
      </c>
      <c r="B1452" s="89">
        <v>61.416666666666657</v>
      </c>
      <c r="C1452" s="35">
        <f t="shared" si="110"/>
        <v>11</v>
      </c>
      <c r="D1452" s="35">
        <f t="shared" si="113"/>
        <v>61</v>
      </c>
      <c r="E1452" s="35">
        <f t="shared" si="114"/>
        <v>5</v>
      </c>
      <c r="F1452" s="35" t="str">
        <f t="shared" si="111"/>
        <v>Thursday</v>
      </c>
      <c r="G1452" s="35">
        <f t="shared" si="112"/>
        <v>3</v>
      </c>
      <c r="H1452" s="34">
        <f>CONVERT(INDEX(Htg_StPt_Sch_EZ!$C$4:$I$27,MATCH(Schedules_8760!$C1452,Htg_StPt_Sch_EZ!$B$4:$B$27,0),MATCH(Schedules_8760!$F1452,Htg_StPt_Sch_EZ!$C$3:$I$3,0)),"F","C")</f>
        <v>20.555555555555554</v>
      </c>
      <c r="I1452" s="34">
        <f>CONVERT(INDEX(Htg_StPt_Sch_EZ!$C$31:$I$54,MATCH(Schedules_8760!$C1452,Htg_StPt_Sch_EZ!$B$31:$B$54,0),MATCH(Schedules_8760!$F1452,Htg_StPt_Sch_EZ!$C$30:$I$30,0)),"F","C")</f>
        <v>19.444444444444443</v>
      </c>
      <c r="J1452" s="34">
        <f>CONVERT(INDEX(Clg_StPt_Sch_EZ!$C$4:$I$27,MATCH(Schedules_8760!$C1452,Clg_StPt_Sch_EZ!$B$4:$B$27,0),MATCH(Schedules_8760!$F1452,Clg_StPt_Sch_EZ!$C$3:$I$3,0)),"F","C")</f>
        <v>25.555555555555554</v>
      </c>
      <c r="K1452" s="34">
        <f>CONVERT(INDEX(Clg_StPt_Sch_EZ!$C$31:$I$54,MATCH(Schedules_8760!$C1452,Clg_StPt_Sch_EZ!$B$31:$B$54,0),MATCH(Schedules_8760!$F1452,Clg_StPt_Sch_EZ!$C$30:$I$30,0)),"F","C")</f>
        <v>25</v>
      </c>
      <c r="L1452" s="34">
        <f>CONVERT(INDEX(DHW_StPt_Sch_EZ!$C$4:$I$27,MATCH(Schedules_8760!$C1452,DHW_StPt_Sch_EZ!$B$4:$B$27,0),MATCH(Schedules_8760!$F1452,DHW_StPt_Sch_EZ!$C$3:$I$3,0)),"F","C")</f>
        <v>53.333333333333329</v>
      </c>
      <c r="M1452" s="34">
        <f>CONVERT(INDEX(DHW_StPt_Sch_EZ!$C$31:$I$54,MATCH(Schedules_8760!$C1452,DHW_StPt_Sch_EZ!$B$31:$B$54,0),MATCH(Schedules_8760!$F1452,DHW_StPt_Sch_EZ!$C$30:$I$30,0)),"F","C")</f>
        <v>53.333333333333329</v>
      </c>
      <c r="N1452" s="12"/>
      <c r="O1452" s="12"/>
      <c r="P1452" s="12"/>
    </row>
    <row r="1453" spans="1:16" x14ac:dyDescent="0.25">
      <c r="A1453" s="35">
        <v>1452</v>
      </c>
      <c r="B1453" s="89">
        <v>61.458333333333343</v>
      </c>
      <c r="C1453" s="35">
        <f t="shared" si="110"/>
        <v>12</v>
      </c>
      <c r="D1453" s="35">
        <f t="shared" si="113"/>
        <v>61</v>
      </c>
      <c r="E1453" s="35">
        <f t="shared" si="114"/>
        <v>5</v>
      </c>
      <c r="F1453" s="35" t="str">
        <f t="shared" si="111"/>
        <v>Thursday</v>
      </c>
      <c r="G1453" s="35">
        <f t="shared" si="112"/>
        <v>3</v>
      </c>
      <c r="H1453" s="34">
        <f>CONVERT(INDEX(Htg_StPt_Sch_EZ!$C$4:$I$27,MATCH(Schedules_8760!$C1453,Htg_StPt_Sch_EZ!$B$4:$B$27,0),MATCH(Schedules_8760!$F1453,Htg_StPt_Sch_EZ!$C$3:$I$3,0)),"F","C")</f>
        <v>20.555555555555554</v>
      </c>
      <c r="I1453" s="34">
        <f>CONVERT(INDEX(Htg_StPt_Sch_EZ!$C$31:$I$54,MATCH(Schedules_8760!$C1453,Htg_StPt_Sch_EZ!$B$31:$B$54,0),MATCH(Schedules_8760!$F1453,Htg_StPt_Sch_EZ!$C$30:$I$30,0)),"F","C")</f>
        <v>19.444444444444443</v>
      </c>
      <c r="J1453" s="34">
        <f>CONVERT(INDEX(Clg_StPt_Sch_EZ!$C$4:$I$27,MATCH(Schedules_8760!$C1453,Clg_StPt_Sch_EZ!$B$4:$B$27,0),MATCH(Schedules_8760!$F1453,Clg_StPt_Sch_EZ!$C$3:$I$3,0)),"F","C")</f>
        <v>25.555555555555554</v>
      </c>
      <c r="K1453" s="34">
        <f>CONVERT(INDEX(Clg_StPt_Sch_EZ!$C$31:$I$54,MATCH(Schedules_8760!$C1453,Clg_StPt_Sch_EZ!$B$31:$B$54,0),MATCH(Schedules_8760!$F1453,Clg_StPt_Sch_EZ!$C$30:$I$30,0)),"F","C")</f>
        <v>25</v>
      </c>
      <c r="L1453" s="34">
        <f>CONVERT(INDEX(DHW_StPt_Sch_EZ!$C$4:$I$27,MATCH(Schedules_8760!$C1453,DHW_StPt_Sch_EZ!$B$4:$B$27,0),MATCH(Schedules_8760!$F1453,DHW_StPt_Sch_EZ!$C$3:$I$3,0)),"F","C")</f>
        <v>53.333333333333329</v>
      </c>
      <c r="M1453" s="34">
        <f>CONVERT(INDEX(DHW_StPt_Sch_EZ!$C$31:$I$54,MATCH(Schedules_8760!$C1453,DHW_StPt_Sch_EZ!$B$31:$B$54,0),MATCH(Schedules_8760!$F1453,DHW_StPt_Sch_EZ!$C$30:$I$30,0)),"F","C")</f>
        <v>53.333333333333329</v>
      </c>
      <c r="N1453" s="12"/>
      <c r="O1453" s="12"/>
      <c r="P1453" s="12"/>
    </row>
    <row r="1454" spans="1:16" x14ac:dyDescent="0.25">
      <c r="A1454" s="35">
        <v>1453</v>
      </c>
      <c r="B1454" s="89">
        <v>61.5</v>
      </c>
      <c r="C1454" s="35">
        <f t="shared" si="110"/>
        <v>13</v>
      </c>
      <c r="D1454" s="35">
        <f t="shared" si="113"/>
        <v>61</v>
      </c>
      <c r="E1454" s="35">
        <f t="shared" si="114"/>
        <v>5</v>
      </c>
      <c r="F1454" s="35" t="str">
        <f t="shared" si="111"/>
        <v>Thursday</v>
      </c>
      <c r="G1454" s="35">
        <f t="shared" si="112"/>
        <v>3</v>
      </c>
      <c r="H1454" s="34">
        <f>CONVERT(INDEX(Htg_StPt_Sch_EZ!$C$4:$I$27,MATCH(Schedules_8760!$C1454,Htg_StPt_Sch_EZ!$B$4:$B$27,0),MATCH(Schedules_8760!$F1454,Htg_StPt_Sch_EZ!$C$3:$I$3,0)),"F","C")</f>
        <v>20.555555555555554</v>
      </c>
      <c r="I1454" s="34">
        <f>CONVERT(INDEX(Htg_StPt_Sch_EZ!$C$31:$I$54,MATCH(Schedules_8760!$C1454,Htg_StPt_Sch_EZ!$B$31:$B$54,0),MATCH(Schedules_8760!$F1454,Htg_StPt_Sch_EZ!$C$30:$I$30,0)),"F","C")</f>
        <v>19.444444444444443</v>
      </c>
      <c r="J1454" s="34">
        <f>CONVERT(INDEX(Clg_StPt_Sch_EZ!$C$4:$I$27,MATCH(Schedules_8760!$C1454,Clg_StPt_Sch_EZ!$B$4:$B$27,0),MATCH(Schedules_8760!$F1454,Clg_StPt_Sch_EZ!$C$3:$I$3,0)),"F","C")</f>
        <v>25.555555555555554</v>
      </c>
      <c r="K1454" s="34">
        <f>CONVERT(INDEX(Clg_StPt_Sch_EZ!$C$31:$I$54,MATCH(Schedules_8760!$C1454,Clg_StPt_Sch_EZ!$B$31:$B$54,0),MATCH(Schedules_8760!$F1454,Clg_StPt_Sch_EZ!$C$30:$I$30,0)),"F","C")</f>
        <v>25</v>
      </c>
      <c r="L1454" s="34">
        <f>CONVERT(INDEX(DHW_StPt_Sch_EZ!$C$4:$I$27,MATCH(Schedules_8760!$C1454,DHW_StPt_Sch_EZ!$B$4:$B$27,0),MATCH(Schedules_8760!$F1454,DHW_StPt_Sch_EZ!$C$3:$I$3,0)),"F","C")</f>
        <v>53.333333333333329</v>
      </c>
      <c r="M1454" s="34">
        <f>CONVERT(INDEX(DHW_StPt_Sch_EZ!$C$31:$I$54,MATCH(Schedules_8760!$C1454,DHW_StPt_Sch_EZ!$B$31:$B$54,0),MATCH(Schedules_8760!$F1454,DHW_StPt_Sch_EZ!$C$30:$I$30,0)),"F","C")</f>
        <v>53.333333333333329</v>
      </c>
      <c r="N1454" s="12"/>
      <c r="O1454" s="12"/>
      <c r="P1454" s="12"/>
    </row>
    <row r="1455" spans="1:16" x14ac:dyDescent="0.25">
      <c r="A1455" s="35">
        <v>1454</v>
      </c>
      <c r="B1455" s="89">
        <v>61.541666666666657</v>
      </c>
      <c r="C1455" s="35">
        <f t="shared" si="110"/>
        <v>14</v>
      </c>
      <c r="D1455" s="35">
        <f t="shared" si="113"/>
        <v>61</v>
      </c>
      <c r="E1455" s="35">
        <f t="shared" si="114"/>
        <v>5</v>
      </c>
      <c r="F1455" s="35" t="str">
        <f t="shared" si="111"/>
        <v>Thursday</v>
      </c>
      <c r="G1455" s="35">
        <f t="shared" si="112"/>
        <v>3</v>
      </c>
      <c r="H1455" s="34">
        <f>CONVERT(INDEX(Htg_StPt_Sch_EZ!$C$4:$I$27,MATCH(Schedules_8760!$C1455,Htg_StPt_Sch_EZ!$B$4:$B$27,0),MATCH(Schedules_8760!$F1455,Htg_StPt_Sch_EZ!$C$3:$I$3,0)),"F","C")</f>
        <v>20.555555555555554</v>
      </c>
      <c r="I1455" s="34">
        <f>CONVERT(INDEX(Htg_StPt_Sch_EZ!$C$31:$I$54,MATCH(Schedules_8760!$C1455,Htg_StPt_Sch_EZ!$B$31:$B$54,0),MATCH(Schedules_8760!$F1455,Htg_StPt_Sch_EZ!$C$30:$I$30,0)),"F","C")</f>
        <v>19.444444444444443</v>
      </c>
      <c r="J1455" s="34">
        <f>CONVERT(INDEX(Clg_StPt_Sch_EZ!$C$4:$I$27,MATCH(Schedules_8760!$C1455,Clg_StPt_Sch_EZ!$B$4:$B$27,0),MATCH(Schedules_8760!$F1455,Clg_StPt_Sch_EZ!$C$3:$I$3,0)),"F","C")</f>
        <v>25.555555555555554</v>
      </c>
      <c r="K1455" s="34">
        <f>CONVERT(INDEX(Clg_StPt_Sch_EZ!$C$31:$I$54,MATCH(Schedules_8760!$C1455,Clg_StPt_Sch_EZ!$B$31:$B$54,0),MATCH(Schedules_8760!$F1455,Clg_StPt_Sch_EZ!$C$30:$I$30,0)),"F","C")</f>
        <v>25</v>
      </c>
      <c r="L1455" s="34">
        <f>CONVERT(INDEX(DHW_StPt_Sch_EZ!$C$4:$I$27,MATCH(Schedules_8760!$C1455,DHW_StPt_Sch_EZ!$B$4:$B$27,0),MATCH(Schedules_8760!$F1455,DHW_StPt_Sch_EZ!$C$3:$I$3,0)),"F","C")</f>
        <v>53.333333333333329</v>
      </c>
      <c r="M1455" s="34">
        <f>CONVERT(INDEX(DHW_StPt_Sch_EZ!$C$31:$I$54,MATCH(Schedules_8760!$C1455,DHW_StPt_Sch_EZ!$B$31:$B$54,0),MATCH(Schedules_8760!$F1455,DHW_StPt_Sch_EZ!$C$30:$I$30,0)),"F","C")</f>
        <v>53.333333333333329</v>
      </c>
      <c r="N1455" s="12"/>
      <c r="O1455" s="12"/>
      <c r="P1455" s="12"/>
    </row>
    <row r="1456" spans="1:16" x14ac:dyDescent="0.25">
      <c r="A1456" s="35">
        <v>1455</v>
      </c>
      <c r="B1456" s="89">
        <v>61.583333333333343</v>
      </c>
      <c r="C1456" s="35">
        <f t="shared" si="110"/>
        <v>15</v>
      </c>
      <c r="D1456" s="35">
        <f t="shared" si="113"/>
        <v>61</v>
      </c>
      <c r="E1456" s="35">
        <f t="shared" si="114"/>
        <v>5</v>
      </c>
      <c r="F1456" s="35" t="str">
        <f t="shared" si="111"/>
        <v>Thursday</v>
      </c>
      <c r="G1456" s="35">
        <f t="shared" si="112"/>
        <v>3</v>
      </c>
      <c r="H1456" s="34">
        <f>CONVERT(INDEX(Htg_StPt_Sch_EZ!$C$4:$I$27,MATCH(Schedules_8760!$C1456,Htg_StPt_Sch_EZ!$B$4:$B$27,0),MATCH(Schedules_8760!$F1456,Htg_StPt_Sch_EZ!$C$3:$I$3,0)),"F","C")</f>
        <v>20.555555555555554</v>
      </c>
      <c r="I1456" s="34">
        <f>CONVERT(INDEX(Htg_StPt_Sch_EZ!$C$31:$I$54,MATCH(Schedules_8760!$C1456,Htg_StPt_Sch_EZ!$B$31:$B$54,0),MATCH(Schedules_8760!$F1456,Htg_StPt_Sch_EZ!$C$30:$I$30,0)),"F","C")</f>
        <v>21.111111111111111</v>
      </c>
      <c r="J1456" s="34">
        <f>CONVERT(INDEX(Clg_StPt_Sch_EZ!$C$4:$I$27,MATCH(Schedules_8760!$C1456,Clg_StPt_Sch_EZ!$B$4:$B$27,0),MATCH(Schedules_8760!$F1456,Clg_StPt_Sch_EZ!$C$3:$I$3,0)),"F","C")</f>
        <v>25.555555555555554</v>
      </c>
      <c r="K1456" s="34">
        <f>CONVERT(INDEX(Clg_StPt_Sch_EZ!$C$31:$I$54,MATCH(Schedules_8760!$C1456,Clg_StPt_Sch_EZ!$B$31:$B$54,0),MATCH(Schedules_8760!$F1456,Clg_StPt_Sch_EZ!$C$30:$I$30,0)),"F","C")</f>
        <v>25</v>
      </c>
      <c r="L1456" s="34">
        <f>CONVERT(INDEX(DHW_StPt_Sch_EZ!$C$4:$I$27,MATCH(Schedules_8760!$C1456,DHW_StPt_Sch_EZ!$B$4:$B$27,0),MATCH(Schedules_8760!$F1456,DHW_StPt_Sch_EZ!$C$3:$I$3,0)),"F","C")</f>
        <v>53.333333333333329</v>
      </c>
      <c r="M1456" s="34">
        <f>CONVERT(INDEX(DHW_StPt_Sch_EZ!$C$31:$I$54,MATCH(Schedules_8760!$C1456,DHW_StPt_Sch_EZ!$B$31:$B$54,0),MATCH(Schedules_8760!$F1456,DHW_StPt_Sch_EZ!$C$30:$I$30,0)),"F","C")</f>
        <v>53.333333333333329</v>
      </c>
      <c r="N1456" s="12"/>
      <c r="O1456" s="12"/>
      <c r="P1456" s="12"/>
    </row>
    <row r="1457" spans="1:16" x14ac:dyDescent="0.25">
      <c r="A1457" s="35">
        <v>1456</v>
      </c>
      <c r="B1457" s="89">
        <v>61.625</v>
      </c>
      <c r="C1457" s="35">
        <f t="shared" si="110"/>
        <v>16</v>
      </c>
      <c r="D1457" s="35">
        <f t="shared" si="113"/>
        <v>61</v>
      </c>
      <c r="E1457" s="35">
        <f t="shared" si="114"/>
        <v>5</v>
      </c>
      <c r="F1457" s="35" t="str">
        <f t="shared" si="111"/>
        <v>Thursday</v>
      </c>
      <c r="G1457" s="35">
        <f t="shared" si="112"/>
        <v>3</v>
      </c>
      <c r="H1457" s="34">
        <f>CONVERT(INDEX(Htg_StPt_Sch_EZ!$C$4:$I$27,MATCH(Schedules_8760!$C1457,Htg_StPt_Sch_EZ!$B$4:$B$27,0),MATCH(Schedules_8760!$F1457,Htg_StPt_Sch_EZ!$C$3:$I$3,0)),"F","C")</f>
        <v>20.555555555555554</v>
      </c>
      <c r="I1457" s="34">
        <f>CONVERT(INDEX(Htg_StPt_Sch_EZ!$C$31:$I$54,MATCH(Schedules_8760!$C1457,Htg_StPt_Sch_EZ!$B$31:$B$54,0),MATCH(Schedules_8760!$F1457,Htg_StPt_Sch_EZ!$C$30:$I$30,0)),"F","C")</f>
        <v>21.111111111111111</v>
      </c>
      <c r="J1457" s="34">
        <f>CONVERT(INDEX(Clg_StPt_Sch_EZ!$C$4:$I$27,MATCH(Schedules_8760!$C1457,Clg_StPt_Sch_EZ!$B$4:$B$27,0),MATCH(Schedules_8760!$F1457,Clg_StPt_Sch_EZ!$C$3:$I$3,0)),"F","C")</f>
        <v>25.555555555555554</v>
      </c>
      <c r="K1457" s="34">
        <f>CONVERT(INDEX(Clg_StPt_Sch_EZ!$C$31:$I$54,MATCH(Schedules_8760!$C1457,Clg_StPt_Sch_EZ!$B$31:$B$54,0),MATCH(Schedules_8760!$F1457,Clg_StPt_Sch_EZ!$C$30:$I$30,0)),"F","C")</f>
        <v>25</v>
      </c>
      <c r="L1457" s="34">
        <f>CONVERT(INDEX(DHW_StPt_Sch_EZ!$C$4:$I$27,MATCH(Schedules_8760!$C1457,DHW_StPt_Sch_EZ!$B$4:$B$27,0),MATCH(Schedules_8760!$F1457,DHW_StPt_Sch_EZ!$C$3:$I$3,0)),"F","C")</f>
        <v>53.333333333333329</v>
      </c>
      <c r="M1457" s="34">
        <f>CONVERT(INDEX(DHW_StPt_Sch_EZ!$C$31:$I$54,MATCH(Schedules_8760!$C1457,DHW_StPt_Sch_EZ!$B$31:$B$54,0),MATCH(Schedules_8760!$F1457,DHW_StPt_Sch_EZ!$C$30:$I$30,0)),"F","C")</f>
        <v>53.333333333333329</v>
      </c>
      <c r="N1457" s="12"/>
      <c r="O1457" s="12"/>
      <c r="P1457" s="12"/>
    </row>
    <row r="1458" spans="1:16" x14ac:dyDescent="0.25">
      <c r="A1458" s="35">
        <v>1457</v>
      </c>
      <c r="B1458" s="89">
        <v>61.666666666666657</v>
      </c>
      <c r="C1458" s="35">
        <f t="shared" si="110"/>
        <v>17</v>
      </c>
      <c r="D1458" s="35">
        <f t="shared" si="113"/>
        <v>61</v>
      </c>
      <c r="E1458" s="35">
        <f t="shared" si="114"/>
        <v>5</v>
      </c>
      <c r="F1458" s="35" t="str">
        <f t="shared" si="111"/>
        <v>Thursday</v>
      </c>
      <c r="G1458" s="35">
        <f t="shared" si="112"/>
        <v>3</v>
      </c>
      <c r="H1458" s="34">
        <f>CONVERT(INDEX(Htg_StPt_Sch_EZ!$C$4:$I$27,MATCH(Schedules_8760!$C1458,Htg_StPt_Sch_EZ!$B$4:$B$27,0),MATCH(Schedules_8760!$F1458,Htg_StPt_Sch_EZ!$C$3:$I$3,0)),"F","C")</f>
        <v>20.555555555555554</v>
      </c>
      <c r="I1458" s="34">
        <f>CONVERT(INDEX(Htg_StPt_Sch_EZ!$C$31:$I$54,MATCH(Schedules_8760!$C1458,Htg_StPt_Sch_EZ!$B$31:$B$54,0),MATCH(Schedules_8760!$F1458,Htg_StPt_Sch_EZ!$C$30:$I$30,0)),"F","C")</f>
        <v>17.777777777777779</v>
      </c>
      <c r="J1458" s="34">
        <f>CONVERT(INDEX(Clg_StPt_Sch_EZ!$C$4:$I$27,MATCH(Schedules_8760!$C1458,Clg_StPt_Sch_EZ!$B$4:$B$27,0),MATCH(Schedules_8760!$F1458,Clg_StPt_Sch_EZ!$C$3:$I$3,0)),"F","C")</f>
        <v>25.555555555555554</v>
      </c>
      <c r="K1458" s="34">
        <f>CONVERT(INDEX(Clg_StPt_Sch_EZ!$C$31:$I$54,MATCH(Schedules_8760!$C1458,Clg_StPt_Sch_EZ!$B$31:$B$54,0),MATCH(Schedules_8760!$F1458,Clg_StPt_Sch_EZ!$C$30:$I$30,0)),"F","C")</f>
        <v>25</v>
      </c>
      <c r="L1458" s="34">
        <f>CONVERT(INDEX(DHW_StPt_Sch_EZ!$C$4:$I$27,MATCH(Schedules_8760!$C1458,DHW_StPt_Sch_EZ!$B$4:$B$27,0),MATCH(Schedules_8760!$F1458,DHW_StPt_Sch_EZ!$C$3:$I$3,0)),"F","C")</f>
        <v>53.333333333333329</v>
      </c>
      <c r="M1458" s="34">
        <f>CONVERT(INDEX(DHW_StPt_Sch_EZ!$C$31:$I$54,MATCH(Schedules_8760!$C1458,DHW_StPt_Sch_EZ!$B$31:$B$54,0),MATCH(Schedules_8760!$F1458,DHW_StPt_Sch_EZ!$C$30:$I$30,0)),"F","C")</f>
        <v>53.333333333333329</v>
      </c>
      <c r="N1458" s="12"/>
      <c r="O1458" s="12"/>
      <c r="P1458" s="12"/>
    </row>
    <row r="1459" spans="1:16" x14ac:dyDescent="0.25">
      <c r="A1459" s="35">
        <v>1458</v>
      </c>
      <c r="B1459" s="89">
        <v>61.708333333333343</v>
      </c>
      <c r="C1459" s="35">
        <f t="shared" si="110"/>
        <v>18</v>
      </c>
      <c r="D1459" s="35">
        <f t="shared" si="113"/>
        <v>61</v>
      </c>
      <c r="E1459" s="35">
        <f t="shared" si="114"/>
        <v>5</v>
      </c>
      <c r="F1459" s="35" t="str">
        <f t="shared" si="111"/>
        <v>Thursday</v>
      </c>
      <c r="G1459" s="35">
        <f t="shared" si="112"/>
        <v>3</v>
      </c>
      <c r="H1459" s="34">
        <f>CONVERT(INDEX(Htg_StPt_Sch_EZ!$C$4:$I$27,MATCH(Schedules_8760!$C1459,Htg_StPt_Sch_EZ!$B$4:$B$27,0),MATCH(Schedules_8760!$F1459,Htg_StPt_Sch_EZ!$C$3:$I$3,0)),"F","C")</f>
        <v>20.555555555555554</v>
      </c>
      <c r="I1459" s="34">
        <f>CONVERT(INDEX(Htg_StPt_Sch_EZ!$C$31:$I$54,MATCH(Schedules_8760!$C1459,Htg_StPt_Sch_EZ!$B$31:$B$54,0),MATCH(Schedules_8760!$F1459,Htg_StPt_Sch_EZ!$C$30:$I$30,0)),"F","C")</f>
        <v>17.777777777777779</v>
      </c>
      <c r="J1459" s="34">
        <f>CONVERT(INDEX(Clg_StPt_Sch_EZ!$C$4:$I$27,MATCH(Schedules_8760!$C1459,Clg_StPt_Sch_EZ!$B$4:$B$27,0),MATCH(Schedules_8760!$F1459,Clg_StPt_Sch_EZ!$C$3:$I$3,0)),"F","C")</f>
        <v>25.555555555555554</v>
      </c>
      <c r="K1459" s="34">
        <f>CONVERT(INDEX(Clg_StPt_Sch_EZ!$C$31:$I$54,MATCH(Schedules_8760!$C1459,Clg_StPt_Sch_EZ!$B$31:$B$54,0),MATCH(Schedules_8760!$F1459,Clg_StPt_Sch_EZ!$C$30:$I$30,0)),"F","C")</f>
        <v>28.333333333333332</v>
      </c>
      <c r="L1459" s="34">
        <f>CONVERT(INDEX(DHW_StPt_Sch_EZ!$C$4:$I$27,MATCH(Schedules_8760!$C1459,DHW_StPt_Sch_EZ!$B$4:$B$27,0),MATCH(Schedules_8760!$F1459,DHW_StPt_Sch_EZ!$C$3:$I$3,0)),"F","C")</f>
        <v>53.333333333333329</v>
      </c>
      <c r="M1459" s="34">
        <f>CONVERT(INDEX(DHW_StPt_Sch_EZ!$C$31:$I$54,MATCH(Schedules_8760!$C1459,DHW_StPt_Sch_EZ!$B$31:$B$54,0),MATCH(Schedules_8760!$F1459,DHW_StPt_Sch_EZ!$C$30:$I$30,0)),"F","C")</f>
        <v>53.333333333333329</v>
      </c>
      <c r="N1459" s="12"/>
      <c r="O1459" s="12"/>
      <c r="P1459" s="12"/>
    </row>
    <row r="1460" spans="1:16" x14ac:dyDescent="0.25">
      <c r="A1460" s="35">
        <v>1459</v>
      </c>
      <c r="B1460" s="89">
        <v>61.75</v>
      </c>
      <c r="C1460" s="35">
        <f t="shared" si="110"/>
        <v>19</v>
      </c>
      <c r="D1460" s="35">
        <f t="shared" si="113"/>
        <v>61</v>
      </c>
      <c r="E1460" s="35">
        <f t="shared" si="114"/>
        <v>5</v>
      </c>
      <c r="F1460" s="35" t="str">
        <f t="shared" si="111"/>
        <v>Thursday</v>
      </c>
      <c r="G1460" s="35">
        <f t="shared" si="112"/>
        <v>3</v>
      </c>
      <c r="H1460" s="34">
        <f>CONVERT(INDEX(Htg_StPt_Sch_EZ!$C$4:$I$27,MATCH(Schedules_8760!$C1460,Htg_StPt_Sch_EZ!$B$4:$B$27,0),MATCH(Schedules_8760!$F1460,Htg_StPt_Sch_EZ!$C$3:$I$3,0)),"F","C")</f>
        <v>20.555555555555554</v>
      </c>
      <c r="I1460" s="34">
        <f>CONVERT(INDEX(Htg_StPt_Sch_EZ!$C$31:$I$54,MATCH(Schedules_8760!$C1460,Htg_StPt_Sch_EZ!$B$31:$B$54,0),MATCH(Schedules_8760!$F1460,Htg_StPt_Sch_EZ!$C$30:$I$30,0)),"F","C")</f>
        <v>18.333333333333332</v>
      </c>
      <c r="J1460" s="34">
        <f>CONVERT(INDEX(Clg_StPt_Sch_EZ!$C$4:$I$27,MATCH(Schedules_8760!$C1460,Clg_StPt_Sch_EZ!$B$4:$B$27,0),MATCH(Schedules_8760!$F1460,Clg_StPt_Sch_EZ!$C$3:$I$3,0)),"F","C")</f>
        <v>25.555555555555554</v>
      </c>
      <c r="K1460" s="34">
        <f>CONVERT(INDEX(Clg_StPt_Sch_EZ!$C$31:$I$54,MATCH(Schedules_8760!$C1460,Clg_StPt_Sch_EZ!$B$31:$B$54,0),MATCH(Schedules_8760!$F1460,Clg_StPt_Sch_EZ!$C$30:$I$30,0)),"F","C")</f>
        <v>28.333333333333332</v>
      </c>
      <c r="L1460" s="34">
        <f>CONVERT(INDEX(DHW_StPt_Sch_EZ!$C$4:$I$27,MATCH(Schedules_8760!$C1460,DHW_StPt_Sch_EZ!$B$4:$B$27,0),MATCH(Schedules_8760!$F1460,DHW_StPt_Sch_EZ!$C$3:$I$3,0)),"F","C")</f>
        <v>53.333333333333329</v>
      </c>
      <c r="M1460" s="34">
        <f>CONVERT(INDEX(DHW_StPt_Sch_EZ!$C$31:$I$54,MATCH(Schedules_8760!$C1460,DHW_StPt_Sch_EZ!$B$31:$B$54,0),MATCH(Schedules_8760!$F1460,DHW_StPt_Sch_EZ!$C$30:$I$30,0)),"F","C")</f>
        <v>53.333333333333329</v>
      </c>
      <c r="N1460" s="12"/>
      <c r="O1460" s="12"/>
      <c r="P1460" s="12"/>
    </row>
    <row r="1461" spans="1:16" x14ac:dyDescent="0.25">
      <c r="A1461" s="35">
        <v>1460</v>
      </c>
      <c r="B1461" s="89">
        <v>61.791666666666657</v>
      </c>
      <c r="C1461" s="35">
        <f t="shared" si="110"/>
        <v>20</v>
      </c>
      <c r="D1461" s="35">
        <f t="shared" si="113"/>
        <v>61</v>
      </c>
      <c r="E1461" s="35">
        <f t="shared" si="114"/>
        <v>5</v>
      </c>
      <c r="F1461" s="35" t="str">
        <f t="shared" si="111"/>
        <v>Thursday</v>
      </c>
      <c r="G1461" s="35">
        <f t="shared" si="112"/>
        <v>3</v>
      </c>
      <c r="H1461" s="34">
        <f>CONVERT(INDEX(Htg_StPt_Sch_EZ!$C$4:$I$27,MATCH(Schedules_8760!$C1461,Htg_StPt_Sch_EZ!$B$4:$B$27,0),MATCH(Schedules_8760!$F1461,Htg_StPt_Sch_EZ!$C$3:$I$3,0)),"F","C")</f>
        <v>20.555555555555554</v>
      </c>
      <c r="I1461" s="34">
        <f>CONVERT(INDEX(Htg_StPt_Sch_EZ!$C$31:$I$54,MATCH(Schedules_8760!$C1461,Htg_StPt_Sch_EZ!$B$31:$B$54,0),MATCH(Schedules_8760!$F1461,Htg_StPt_Sch_EZ!$C$30:$I$30,0)),"F","C")</f>
        <v>18.888888888888889</v>
      </c>
      <c r="J1461" s="34">
        <f>CONVERT(INDEX(Clg_StPt_Sch_EZ!$C$4:$I$27,MATCH(Schedules_8760!$C1461,Clg_StPt_Sch_EZ!$B$4:$B$27,0),MATCH(Schedules_8760!$F1461,Clg_StPt_Sch_EZ!$C$3:$I$3,0)),"F","C")</f>
        <v>25.555555555555554</v>
      </c>
      <c r="K1461" s="34">
        <f>CONVERT(INDEX(Clg_StPt_Sch_EZ!$C$31:$I$54,MATCH(Schedules_8760!$C1461,Clg_StPt_Sch_EZ!$B$31:$B$54,0),MATCH(Schedules_8760!$F1461,Clg_StPt_Sch_EZ!$C$30:$I$30,0)),"F","C")</f>
        <v>28.333333333333332</v>
      </c>
      <c r="L1461" s="34">
        <f>CONVERT(INDEX(DHW_StPt_Sch_EZ!$C$4:$I$27,MATCH(Schedules_8760!$C1461,DHW_StPt_Sch_EZ!$B$4:$B$27,0),MATCH(Schedules_8760!$F1461,DHW_StPt_Sch_EZ!$C$3:$I$3,0)),"F","C")</f>
        <v>53.333333333333329</v>
      </c>
      <c r="M1461" s="34">
        <f>CONVERT(INDEX(DHW_StPt_Sch_EZ!$C$31:$I$54,MATCH(Schedules_8760!$C1461,DHW_StPt_Sch_EZ!$B$31:$B$54,0),MATCH(Schedules_8760!$F1461,DHW_StPt_Sch_EZ!$C$30:$I$30,0)),"F","C")</f>
        <v>53.333333333333329</v>
      </c>
      <c r="N1461" s="12"/>
      <c r="O1461" s="12"/>
      <c r="P1461" s="12"/>
    </row>
    <row r="1462" spans="1:16" x14ac:dyDescent="0.25">
      <c r="A1462" s="35">
        <v>1461</v>
      </c>
      <c r="B1462" s="89">
        <v>61.833333333333343</v>
      </c>
      <c r="C1462" s="35">
        <f t="shared" si="110"/>
        <v>21</v>
      </c>
      <c r="D1462" s="35">
        <f t="shared" si="113"/>
        <v>61</v>
      </c>
      <c r="E1462" s="35">
        <f t="shared" si="114"/>
        <v>5</v>
      </c>
      <c r="F1462" s="35" t="str">
        <f t="shared" si="111"/>
        <v>Thursday</v>
      </c>
      <c r="G1462" s="35">
        <f t="shared" si="112"/>
        <v>3</v>
      </c>
      <c r="H1462" s="34">
        <f>CONVERT(INDEX(Htg_StPt_Sch_EZ!$C$4:$I$27,MATCH(Schedules_8760!$C1462,Htg_StPt_Sch_EZ!$B$4:$B$27,0),MATCH(Schedules_8760!$F1462,Htg_StPt_Sch_EZ!$C$3:$I$3,0)),"F","C")</f>
        <v>20.555555555555554</v>
      </c>
      <c r="I1462" s="34">
        <f>CONVERT(INDEX(Htg_StPt_Sch_EZ!$C$31:$I$54,MATCH(Schedules_8760!$C1462,Htg_StPt_Sch_EZ!$B$31:$B$54,0),MATCH(Schedules_8760!$F1462,Htg_StPt_Sch_EZ!$C$30:$I$30,0)),"F","C")</f>
        <v>19.444444444444443</v>
      </c>
      <c r="J1462" s="34">
        <f>CONVERT(INDEX(Clg_StPt_Sch_EZ!$C$4:$I$27,MATCH(Schedules_8760!$C1462,Clg_StPt_Sch_EZ!$B$4:$B$27,0),MATCH(Schedules_8760!$F1462,Clg_StPt_Sch_EZ!$C$3:$I$3,0)),"F","C")</f>
        <v>25.555555555555554</v>
      </c>
      <c r="K1462" s="34">
        <f>CONVERT(INDEX(Clg_StPt_Sch_EZ!$C$31:$I$54,MATCH(Schedules_8760!$C1462,Clg_StPt_Sch_EZ!$B$31:$B$54,0),MATCH(Schedules_8760!$F1462,Clg_StPt_Sch_EZ!$C$30:$I$30,0)),"F","C")</f>
        <v>28.333333333333332</v>
      </c>
      <c r="L1462" s="34">
        <f>CONVERT(INDEX(DHW_StPt_Sch_EZ!$C$4:$I$27,MATCH(Schedules_8760!$C1462,DHW_StPt_Sch_EZ!$B$4:$B$27,0),MATCH(Schedules_8760!$F1462,DHW_StPt_Sch_EZ!$C$3:$I$3,0)),"F","C")</f>
        <v>53.333333333333329</v>
      </c>
      <c r="M1462" s="34">
        <f>CONVERT(INDEX(DHW_StPt_Sch_EZ!$C$31:$I$54,MATCH(Schedules_8760!$C1462,DHW_StPt_Sch_EZ!$B$31:$B$54,0),MATCH(Schedules_8760!$F1462,DHW_StPt_Sch_EZ!$C$30:$I$30,0)),"F","C")</f>
        <v>53.333333333333329</v>
      </c>
      <c r="N1462" s="12"/>
      <c r="O1462" s="12"/>
      <c r="P1462" s="12"/>
    </row>
    <row r="1463" spans="1:16" x14ac:dyDescent="0.25">
      <c r="A1463" s="35">
        <v>1462</v>
      </c>
      <c r="B1463" s="89">
        <v>61.875</v>
      </c>
      <c r="C1463" s="35">
        <f t="shared" si="110"/>
        <v>22</v>
      </c>
      <c r="D1463" s="35">
        <f t="shared" si="113"/>
        <v>61</v>
      </c>
      <c r="E1463" s="35">
        <f t="shared" si="114"/>
        <v>5</v>
      </c>
      <c r="F1463" s="35" t="str">
        <f t="shared" si="111"/>
        <v>Thursday</v>
      </c>
      <c r="G1463" s="35">
        <f t="shared" si="112"/>
        <v>3</v>
      </c>
      <c r="H1463" s="34">
        <f>CONVERT(INDEX(Htg_StPt_Sch_EZ!$C$4:$I$27,MATCH(Schedules_8760!$C1463,Htg_StPt_Sch_EZ!$B$4:$B$27,0),MATCH(Schedules_8760!$F1463,Htg_StPt_Sch_EZ!$C$3:$I$3,0)),"F","C")</f>
        <v>20.555555555555554</v>
      </c>
      <c r="I1463" s="34">
        <f>CONVERT(INDEX(Htg_StPt_Sch_EZ!$C$31:$I$54,MATCH(Schedules_8760!$C1463,Htg_StPt_Sch_EZ!$B$31:$B$54,0),MATCH(Schedules_8760!$F1463,Htg_StPt_Sch_EZ!$C$30:$I$30,0)),"F","C")</f>
        <v>19.444444444444443</v>
      </c>
      <c r="J1463" s="34">
        <f>CONVERT(INDEX(Clg_StPt_Sch_EZ!$C$4:$I$27,MATCH(Schedules_8760!$C1463,Clg_StPt_Sch_EZ!$B$4:$B$27,0),MATCH(Schedules_8760!$F1463,Clg_StPt_Sch_EZ!$C$3:$I$3,0)),"F","C")</f>
        <v>25.555555555555554</v>
      </c>
      <c r="K1463" s="34">
        <f>CONVERT(INDEX(Clg_StPt_Sch_EZ!$C$31:$I$54,MATCH(Schedules_8760!$C1463,Clg_StPt_Sch_EZ!$B$31:$B$54,0),MATCH(Schedules_8760!$F1463,Clg_StPt_Sch_EZ!$C$30:$I$30,0)),"F","C")</f>
        <v>28.333333333333332</v>
      </c>
      <c r="L1463" s="34">
        <f>CONVERT(INDEX(DHW_StPt_Sch_EZ!$C$4:$I$27,MATCH(Schedules_8760!$C1463,DHW_StPt_Sch_EZ!$B$4:$B$27,0),MATCH(Schedules_8760!$F1463,DHW_StPt_Sch_EZ!$C$3:$I$3,0)),"F","C")</f>
        <v>53.333333333333329</v>
      </c>
      <c r="M1463" s="34">
        <f>CONVERT(INDEX(DHW_StPt_Sch_EZ!$C$31:$I$54,MATCH(Schedules_8760!$C1463,DHW_StPt_Sch_EZ!$B$31:$B$54,0),MATCH(Schedules_8760!$F1463,DHW_StPt_Sch_EZ!$C$30:$I$30,0)),"F","C")</f>
        <v>53.333333333333329</v>
      </c>
      <c r="N1463" s="12"/>
      <c r="O1463" s="12"/>
      <c r="P1463" s="12"/>
    </row>
    <row r="1464" spans="1:16" x14ac:dyDescent="0.25">
      <c r="A1464" s="35">
        <v>1463</v>
      </c>
      <c r="B1464" s="89">
        <v>61.916666666666657</v>
      </c>
      <c r="C1464" s="35">
        <f t="shared" si="110"/>
        <v>23</v>
      </c>
      <c r="D1464" s="35">
        <f t="shared" si="113"/>
        <v>61</v>
      </c>
      <c r="E1464" s="35">
        <f t="shared" si="114"/>
        <v>5</v>
      </c>
      <c r="F1464" s="35" t="str">
        <f t="shared" si="111"/>
        <v>Thursday</v>
      </c>
      <c r="G1464" s="35">
        <f t="shared" si="112"/>
        <v>3</v>
      </c>
      <c r="H1464" s="34">
        <f>CONVERT(INDEX(Htg_StPt_Sch_EZ!$C$4:$I$27,MATCH(Schedules_8760!$C1464,Htg_StPt_Sch_EZ!$B$4:$B$27,0),MATCH(Schedules_8760!$F1464,Htg_StPt_Sch_EZ!$C$3:$I$3,0)),"F","C")</f>
        <v>20.555555555555554</v>
      </c>
      <c r="I1464" s="34">
        <f>CONVERT(INDEX(Htg_StPt_Sch_EZ!$C$31:$I$54,MATCH(Schedules_8760!$C1464,Htg_StPt_Sch_EZ!$B$31:$B$54,0),MATCH(Schedules_8760!$F1464,Htg_StPt_Sch_EZ!$C$30:$I$30,0)),"F","C")</f>
        <v>19.444444444444443</v>
      </c>
      <c r="J1464" s="34">
        <f>CONVERT(INDEX(Clg_StPt_Sch_EZ!$C$4:$I$27,MATCH(Schedules_8760!$C1464,Clg_StPt_Sch_EZ!$B$4:$B$27,0),MATCH(Schedules_8760!$F1464,Clg_StPt_Sch_EZ!$C$3:$I$3,0)),"F","C")</f>
        <v>25.555555555555554</v>
      </c>
      <c r="K1464" s="34">
        <f>CONVERT(INDEX(Clg_StPt_Sch_EZ!$C$31:$I$54,MATCH(Schedules_8760!$C1464,Clg_StPt_Sch_EZ!$B$31:$B$54,0),MATCH(Schedules_8760!$F1464,Clg_StPt_Sch_EZ!$C$30:$I$30,0)),"F","C")</f>
        <v>28.333333333333332</v>
      </c>
      <c r="L1464" s="34">
        <f>CONVERT(INDEX(DHW_StPt_Sch_EZ!$C$4:$I$27,MATCH(Schedules_8760!$C1464,DHW_StPt_Sch_EZ!$B$4:$B$27,0),MATCH(Schedules_8760!$F1464,DHW_StPt_Sch_EZ!$C$3:$I$3,0)),"F","C")</f>
        <v>53.333333333333329</v>
      </c>
      <c r="M1464" s="34">
        <f>CONVERT(INDEX(DHW_StPt_Sch_EZ!$C$31:$I$54,MATCH(Schedules_8760!$C1464,DHW_StPt_Sch_EZ!$B$31:$B$54,0),MATCH(Schedules_8760!$F1464,DHW_StPt_Sch_EZ!$C$30:$I$30,0)),"F","C")</f>
        <v>53.333333333333329</v>
      </c>
      <c r="N1464" s="12"/>
      <c r="O1464" s="12"/>
      <c r="P1464" s="12"/>
    </row>
    <row r="1465" spans="1:16" x14ac:dyDescent="0.25">
      <c r="A1465" s="35">
        <v>1464</v>
      </c>
      <c r="B1465" s="89">
        <v>61.958333333333343</v>
      </c>
      <c r="C1465" s="35">
        <f t="shared" si="110"/>
        <v>24</v>
      </c>
      <c r="D1465" s="35">
        <f t="shared" si="113"/>
        <v>61</v>
      </c>
      <c r="E1465" s="35">
        <f t="shared" si="114"/>
        <v>5</v>
      </c>
      <c r="F1465" s="35" t="str">
        <f t="shared" si="111"/>
        <v>Thursday</v>
      </c>
      <c r="G1465" s="35">
        <f t="shared" si="112"/>
        <v>3</v>
      </c>
      <c r="H1465" s="34">
        <f>CONVERT(INDEX(Htg_StPt_Sch_EZ!$C$4:$I$27,MATCH(Schedules_8760!$C1465,Htg_StPt_Sch_EZ!$B$4:$B$27,0),MATCH(Schedules_8760!$F1465,Htg_StPt_Sch_EZ!$C$3:$I$3,0)),"F","C")</f>
        <v>20.555555555555554</v>
      </c>
      <c r="I1465" s="34">
        <f>CONVERT(INDEX(Htg_StPt_Sch_EZ!$C$31:$I$54,MATCH(Schedules_8760!$C1465,Htg_StPt_Sch_EZ!$B$31:$B$54,0),MATCH(Schedules_8760!$F1465,Htg_StPt_Sch_EZ!$C$30:$I$30,0)),"F","C")</f>
        <v>19.444444444444443</v>
      </c>
      <c r="J1465" s="34">
        <f>CONVERT(INDEX(Clg_StPt_Sch_EZ!$C$4:$I$27,MATCH(Schedules_8760!$C1465,Clg_StPt_Sch_EZ!$B$4:$B$27,0),MATCH(Schedules_8760!$F1465,Clg_StPt_Sch_EZ!$C$3:$I$3,0)),"F","C")</f>
        <v>25.555555555555554</v>
      </c>
      <c r="K1465" s="34">
        <f>CONVERT(INDEX(Clg_StPt_Sch_EZ!$C$31:$I$54,MATCH(Schedules_8760!$C1465,Clg_StPt_Sch_EZ!$B$31:$B$54,0),MATCH(Schedules_8760!$F1465,Clg_StPt_Sch_EZ!$C$30:$I$30,0)),"F","C")</f>
        <v>28.333333333333332</v>
      </c>
      <c r="L1465" s="34">
        <f>CONVERT(INDEX(DHW_StPt_Sch_EZ!$C$4:$I$27,MATCH(Schedules_8760!$C1465,DHW_StPt_Sch_EZ!$B$4:$B$27,0),MATCH(Schedules_8760!$F1465,DHW_StPt_Sch_EZ!$C$3:$I$3,0)),"F","C")</f>
        <v>53.333333333333329</v>
      </c>
      <c r="M1465" s="34">
        <f>CONVERT(INDEX(DHW_StPt_Sch_EZ!$C$31:$I$54,MATCH(Schedules_8760!$C1465,DHW_StPt_Sch_EZ!$B$31:$B$54,0),MATCH(Schedules_8760!$F1465,DHW_StPt_Sch_EZ!$C$30:$I$30,0)),"F","C")</f>
        <v>53.333333333333329</v>
      </c>
      <c r="N1465" s="12"/>
      <c r="O1465" s="12"/>
      <c r="P1465" s="12"/>
    </row>
    <row r="1466" spans="1:16" x14ac:dyDescent="0.25">
      <c r="A1466" s="35">
        <v>1465</v>
      </c>
      <c r="B1466" s="89">
        <v>62</v>
      </c>
      <c r="C1466" s="35">
        <f t="shared" si="110"/>
        <v>1</v>
      </c>
      <c r="D1466" s="35">
        <f t="shared" si="113"/>
        <v>62</v>
      </c>
      <c r="E1466" s="35">
        <f t="shared" si="114"/>
        <v>6</v>
      </c>
      <c r="F1466" s="35" t="str">
        <f t="shared" si="111"/>
        <v>Friday</v>
      </c>
      <c r="G1466" s="35">
        <f t="shared" si="112"/>
        <v>3</v>
      </c>
      <c r="H1466" s="34">
        <f>CONVERT(INDEX(Htg_StPt_Sch_EZ!$C$4:$I$27,MATCH(Schedules_8760!$C1466,Htg_StPt_Sch_EZ!$B$4:$B$27,0),MATCH(Schedules_8760!$F1466,Htg_StPt_Sch_EZ!$C$3:$I$3,0)),"F","C")</f>
        <v>20.555555555555554</v>
      </c>
      <c r="I1466" s="34">
        <f>CONVERT(INDEX(Htg_StPt_Sch_EZ!$C$31:$I$54,MATCH(Schedules_8760!$C1466,Htg_StPt_Sch_EZ!$B$31:$B$54,0),MATCH(Schedules_8760!$F1466,Htg_StPt_Sch_EZ!$C$30:$I$30,0)),"F","C")</f>
        <v>19.444444444444443</v>
      </c>
      <c r="J1466" s="34">
        <f>CONVERT(INDEX(Clg_StPt_Sch_EZ!$C$4:$I$27,MATCH(Schedules_8760!$C1466,Clg_StPt_Sch_EZ!$B$4:$B$27,0),MATCH(Schedules_8760!$F1466,Clg_StPt_Sch_EZ!$C$3:$I$3,0)),"F","C")</f>
        <v>25.555555555555554</v>
      </c>
      <c r="K1466" s="34">
        <f>CONVERT(INDEX(Clg_StPt_Sch_EZ!$C$31:$I$54,MATCH(Schedules_8760!$C1466,Clg_StPt_Sch_EZ!$B$31:$B$54,0),MATCH(Schedules_8760!$F1466,Clg_StPt_Sch_EZ!$C$30:$I$30,0)),"F","C")</f>
        <v>28.333333333333332</v>
      </c>
      <c r="L1466" s="34">
        <f>CONVERT(INDEX(DHW_StPt_Sch_EZ!$C$4:$I$27,MATCH(Schedules_8760!$C1466,DHW_StPt_Sch_EZ!$B$4:$B$27,0),MATCH(Schedules_8760!$F1466,DHW_StPt_Sch_EZ!$C$3:$I$3,0)),"F","C")</f>
        <v>53.333333333333329</v>
      </c>
      <c r="M1466" s="34">
        <f>CONVERT(INDEX(DHW_StPt_Sch_EZ!$C$31:$I$54,MATCH(Schedules_8760!$C1466,DHW_StPt_Sch_EZ!$B$31:$B$54,0),MATCH(Schedules_8760!$F1466,DHW_StPt_Sch_EZ!$C$30:$I$30,0)),"F","C")</f>
        <v>53.333333333333329</v>
      </c>
      <c r="N1466" s="12"/>
      <c r="O1466" s="12"/>
      <c r="P1466" s="12"/>
    </row>
    <row r="1467" spans="1:16" x14ac:dyDescent="0.25">
      <c r="A1467" s="35">
        <v>1466</v>
      </c>
      <c r="B1467" s="89">
        <v>62.041666666666657</v>
      </c>
      <c r="C1467" s="35">
        <f t="shared" si="110"/>
        <v>2</v>
      </c>
      <c r="D1467" s="35">
        <f t="shared" si="113"/>
        <v>62</v>
      </c>
      <c r="E1467" s="35">
        <f t="shared" si="114"/>
        <v>6</v>
      </c>
      <c r="F1467" s="35" t="str">
        <f t="shared" si="111"/>
        <v>Friday</v>
      </c>
      <c r="G1467" s="35">
        <f t="shared" si="112"/>
        <v>3</v>
      </c>
      <c r="H1467" s="34">
        <f>CONVERT(INDEX(Htg_StPt_Sch_EZ!$C$4:$I$27,MATCH(Schedules_8760!$C1467,Htg_StPt_Sch_EZ!$B$4:$B$27,0),MATCH(Schedules_8760!$F1467,Htg_StPt_Sch_EZ!$C$3:$I$3,0)),"F","C")</f>
        <v>20.555555555555554</v>
      </c>
      <c r="I1467" s="34">
        <f>CONVERT(INDEX(Htg_StPt_Sch_EZ!$C$31:$I$54,MATCH(Schedules_8760!$C1467,Htg_StPt_Sch_EZ!$B$31:$B$54,0),MATCH(Schedules_8760!$F1467,Htg_StPt_Sch_EZ!$C$30:$I$30,0)),"F","C")</f>
        <v>19.444444444444443</v>
      </c>
      <c r="J1467" s="34">
        <f>CONVERT(INDEX(Clg_StPt_Sch_EZ!$C$4:$I$27,MATCH(Schedules_8760!$C1467,Clg_StPt_Sch_EZ!$B$4:$B$27,0),MATCH(Schedules_8760!$F1467,Clg_StPt_Sch_EZ!$C$3:$I$3,0)),"F","C")</f>
        <v>25.555555555555554</v>
      </c>
      <c r="K1467" s="34">
        <f>CONVERT(INDEX(Clg_StPt_Sch_EZ!$C$31:$I$54,MATCH(Schedules_8760!$C1467,Clg_StPt_Sch_EZ!$B$31:$B$54,0),MATCH(Schedules_8760!$F1467,Clg_StPt_Sch_EZ!$C$30:$I$30,0)),"F","C")</f>
        <v>28.333333333333332</v>
      </c>
      <c r="L1467" s="34">
        <f>CONVERT(INDEX(DHW_StPt_Sch_EZ!$C$4:$I$27,MATCH(Schedules_8760!$C1467,DHW_StPt_Sch_EZ!$B$4:$B$27,0),MATCH(Schedules_8760!$F1467,DHW_StPt_Sch_EZ!$C$3:$I$3,0)),"F","C")</f>
        <v>53.333333333333329</v>
      </c>
      <c r="M1467" s="34">
        <f>CONVERT(INDEX(DHW_StPt_Sch_EZ!$C$31:$I$54,MATCH(Schedules_8760!$C1467,DHW_StPt_Sch_EZ!$B$31:$B$54,0),MATCH(Schedules_8760!$F1467,DHW_StPt_Sch_EZ!$C$30:$I$30,0)),"F","C")</f>
        <v>53.333333333333329</v>
      </c>
      <c r="N1467" s="12"/>
      <c r="O1467" s="12"/>
      <c r="P1467" s="12"/>
    </row>
    <row r="1468" spans="1:16" x14ac:dyDescent="0.25">
      <c r="A1468" s="35">
        <v>1467</v>
      </c>
      <c r="B1468" s="89">
        <v>62.083333333333343</v>
      </c>
      <c r="C1468" s="35">
        <f t="shared" si="110"/>
        <v>3</v>
      </c>
      <c r="D1468" s="35">
        <f t="shared" si="113"/>
        <v>62</v>
      </c>
      <c r="E1468" s="35">
        <f t="shared" si="114"/>
        <v>6</v>
      </c>
      <c r="F1468" s="35" t="str">
        <f t="shared" si="111"/>
        <v>Friday</v>
      </c>
      <c r="G1468" s="35">
        <f t="shared" si="112"/>
        <v>3</v>
      </c>
      <c r="H1468" s="34">
        <f>CONVERT(INDEX(Htg_StPt_Sch_EZ!$C$4:$I$27,MATCH(Schedules_8760!$C1468,Htg_StPt_Sch_EZ!$B$4:$B$27,0),MATCH(Schedules_8760!$F1468,Htg_StPt_Sch_EZ!$C$3:$I$3,0)),"F","C")</f>
        <v>20.555555555555554</v>
      </c>
      <c r="I1468" s="34">
        <f>CONVERT(INDEX(Htg_StPt_Sch_EZ!$C$31:$I$54,MATCH(Schedules_8760!$C1468,Htg_StPt_Sch_EZ!$B$31:$B$54,0),MATCH(Schedules_8760!$F1468,Htg_StPt_Sch_EZ!$C$30:$I$30,0)),"F","C")</f>
        <v>19.444444444444443</v>
      </c>
      <c r="J1468" s="34">
        <f>CONVERT(INDEX(Clg_StPt_Sch_EZ!$C$4:$I$27,MATCH(Schedules_8760!$C1468,Clg_StPt_Sch_EZ!$B$4:$B$27,0),MATCH(Schedules_8760!$F1468,Clg_StPt_Sch_EZ!$C$3:$I$3,0)),"F","C")</f>
        <v>25.555555555555554</v>
      </c>
      <c r="K1468" s="34">
        <f>CONVERT(INDEX(Clg_StPt_Sch_EZ!$C$31:$I$54,MATCH(Schedules_8760!$C1468,Clg_StPt_Sch_EZ!$B$31:$B$54,0),MATCH(Schedules_8760!$F1468,Clg_StPt_Sch_EZ!$C$30:$I$30,0)),"F","C")</f>
        <v>28.333333333333332</v>
      </c>
      <c r="L1468" s="34">
        <f>CONVERT(INDEX(DHW_StPt_Sch_EZ!$C$4:$I$27,MATCH(Schedules_8760!$C1468,DHW_StPt_Sch_EZ!$B$4:$B$27,0),MATCH(Schedules_8760!$F1468,DHW_StPt_Sch_EZ!$C$3:$I$3,0)),"F","C")</f>
        <v>53.333333333333329</v>
      </c>
      <c r="M1468" s="34">
        <f>CONVERT(INDEX(DHW_StPt_Sch_EZ!$C$31:$I$54,MATCH(Schedules_8760!$C1468,DHW_StPt_Sch_EZ!$B$31:$B$54,0),MATCH(Schedules_8760!$F1468,DHW_StPt_Sch_EZ!$C$30:$I$30,0)),"F","C")</f>
        <v>53.333333333333329</v>
      </c>
      <c r="N1468" s="12"/>
      <c r="O1468" s="12"/>
      <c r="P1468" s="12"/>
    </row>
    <row r="1469" spans="1:16" x14ac:dyDescent="0.25">
      <c r="A1469" s="35">
        <v>1468</v>
      </c>
      <c r="B1469" s="89">
        <v>62.125</v>
      </c>
      <c r="C1469" s="35">
        <f t="shared" si="110"/>
        <v>4</v>
      </c>
      <c r="D1469" s="35">
        <f t="shared" si="113"/>
        <v>62</v>
      </c>
      <c r="E1469" s="35">
        <f t="shared" si="114"/>
        <v>6</v>
      </c>
      <c r="F1469" s="35" t="str">
        <f t="shared" si="111"/>
        <v>Friday</v>
      </c>
      <c r="G1469" s="35">
        <f t="shared" si="112"/>
        <v>3</v>
      </c>
      <c r="H1469" s="34">
        <f>CONVERT(INDEX(Htg_StPt_Sch_EZ!$C$4:$I$27,MATCH(Schedules_8760!$C1469,Htg_StPt_Sch_EZ!$B$4:$B$27,0),MATCH(Schedules_8760!$F1469,Htg_StPt_Sch_EZ!$C$3:$I$3,0)),"F","C")</f>
        <v>20.555555555555554</v>
      </c>
      <c r="I1469" s="34">
        <f>CONVERT(INDEX(Htg_StPt_Sch_EZ!$C$31:$I$54,MATCH(Schedules_8760!$C1469,Htg_StPt_Sch_EZ!$B$31:$B$54,0),MATCH(Schedules_8760!$F1469,Htg_StPt_Sch_EZ!$C$30:$I$30,0)),"F","C")</f>
        <v>19.444444444444443</v>
      </c>
      <c r="J1469" s="34">
        <f>CONVERT(INDEX(Clg_StPt_Sch_EZ!$C$4:$I$27,MATCH(Schedules_8760!$C1469,Clg_StPt_Sch_EZ!$B$4:$B$27,0),MATCH(Schedules_8760!$F1469,Clg_StPt_Sch_EZ!$C$3:$I$3,0)),"F","C")</f>
        <v>25.555555555555554</v>
      </c>
      <c r="K1469" s="34">
        <f>CONVERT(INDEX(Clg_StPt_Sch_EZ!$C$31:$I$54,MATCH(Schedules_8760!$C1469,Clg_StPt_Sch_EZ!$B$31:$B$54,0),MATCH(Schedules_8760!$F1469,Clg_StPt_Sch_EZ!$C$30:$I$30,0)),"F","C")</f>
        <v>28.333333333333332</v>
      </c>
      <c r="L1469" s="34">
        <f>CONVERT(INDEX(DHW_StPt_Sch_EZ!$C$4:$I$27,MATCH(Schedules_8760!$C1469,DHW_StPt_Sch_EZ!$B$4:$B$27,0),MATCH(Schedules_8760!$F1469,DHW_StPt_Sch_EZ!$C$3:$I$3,0)),"F","C")</f>
        <v>53.333333333333329</v>
      </c>
      <c r="M1469" s="34">
        <f>CONVERT(INDEX(DHW_StPt_Sch_EZ!$C$31:$I$54,MATCH(Schedules_8760!$C1469,DHW_StPt_Sch_EZ!$B$31:$B$54,0),MATCH(Schedules_8760!$F1469,DHW_StPt_Sch_EZ!$C$30:$I$30,0)),"F","C")</f>
        <v>53.333333333333329</v>
      </c>
      <c r="N1469" s="12"/>
      <c r="O1469" s="12"/>
      <c r="P1469" s="12"/>
    </row>
    <row r="1470" spans="1:16" x14ac:dyDescent="0.25">
      <c r="A1470" s="35">
        <v>1469</v>
      </c>
      <c r="B1470" s="89">
        <v>62.166666666666657</v>
      </c>
      <c r="C1470" s="35">
        <f t="shared" si="110"/>
        <v>5</v>
      </c>
      <c r="D1470" s="35">
        <f t="shared" si="113"/>
        <v>62</v>
      </c>
      <c r="E1470" s="35">
        <f t="shared" si="114"/>
        <v>6</v>
      </c>
      <c r="F1470" s="35" t="str">
        <f t="shared" si="111"/>
        <v>Friday</v>
      </c>
      <c r="G1470" s="35">
        <f t="shared" si="112"/>
        <v>3</v>
      </c>
      <c r="H1470" s="34">
        <f>CONVERT(INDEX(Htg_StPt_Sch_EZ!$C$4:$I$27,MATCH(Schedules_8760!$C1470,Htg_StPt_Sch_EZ!$B$4:$B$27,0),MATCH(Schedules_8760!$F1470,Htg_StPt_Sch_EZ!$C$3:$I$3,0)),"F","C")</f>
        <v>20.555555555555554</v>
      </c>
      <c r="I1470" s="34">
        <f>CONVERT(INDEX(Htg_StPt_Sch_EZ!$C$31:$I$54,MATCH(Schedules_8760!$C1470,Htg_StPt_Sch_EZ!$B$31:$B$54,0),MATCH(Schedules_8760!$F1470,Htg_StPt_Sch_EZ!$C$30:$I$30,0)),"F","C")</f>
        <v>19.444444444444443</v>
      </c>
      <c r="J1470" s="34">
        <f>CONVERT(INDEX(Clg_StPt_Sch_EZ!$C$4:$I$27,MATCH(Schedules_8760!$C1470,Clg_StPt_Sch_EZ!$B$4:$B$27,0),MATCH(Schedules_8760!$F1470,Clg_StPt_Sch_EZ!$C$3:$I$3,0)),"F","C")</f>
        <v>25.555555555555554</v>
      </c>
      <c r="K1470" s="34">
        <f>CONVERT(INDEX(Clg_StPt_Sch_EZ!$C$31:$I$54,MATCH(Schedules_8760!$C1470,Clg_StPt_Sch_EZ!$B$31:$B$54,0),MATCH(Schedules_8760!$F1470,Clg_StPt_Sch_EZ!$C$30:$I$30,0)),"F","C")</f>
        <v>28.333333333333332</v>
      </c>
      <c r="L1470" s="34">
        <f>CONVERT(INDEX(DHW_StPt_Sch_EZ!$C$4:$I$27,MATCH(Schedules_8760!$C1470,DHW_StPt_Sch_EZ!$B$4:$B$27,0),MATCH(Schedules_8760!$F1470,DHW_StPt_Sch_EZ!$C$3:$I$3,0)),"F","C")</f>
        <v>53.333333333333329</v>
      </c>
      <c r="M1470" s="34">
        <f>CONVERT(INDEX(DHW_StPt_Sch_EZ!$C$31:$I$54,MATCH(Schedules_8760!$C1470,DHW_StPt_Sch_EZ!$B$31:$B$54,0),MATCH(Schedules_8760!$F1470,DHW_StPt_Sch_EZ!$C$30:$I$30,0)),"F","C")</f>
        <v>53.333333333333329</v>
      </c>
      <c r="N1470" s="12"/>
      <c r="O1470" s="12"/>
      <c r="P1470" s="12"/>
    </row>
    <row r="1471" spans="1:16" x14ac:dyDescent="0.25">
      <c r="A1471" s="35">
        <v>1470</v>
      </c>
      <c r="B1471" s="89">
        <v>62.208333333333343</v>
      </c>
      <c r="C1471" s="35">
        <f t="shared" si="110"/>
        <v>6</v>
      </c>
      <c r="D1471" s="35">
        <f t="shared" si="113"/>
        <v>62</v>
      </c>
      <c r="E1471" s="35">
        <f t="shared" si="114"/>
        <v>6</v>
      </c>
      <c r="F1471" s="35" t="str">
        <f t="shared" si="111"/>
        <v>Friday</v>
      </c>
      <c r="G1471" s="35">
        <f t="shared" si="112"/>
        <v>3</v>
      </c>
      <c r="H1471" s="34">
        <f>CONVERT(INDEX(Htg_StPt_Sch_EZ!$C$4:$I$27,MATCH(Schedules_8760!$C1471,Htg_StPt_Sch_EZ!$B$4:$B$27,0),MATCH(Schedules_8760!$F1471,Htg_StPt_Sch_EZ!$C$3:$I$3,0)),"F","C")</f>
        <v>20.555555555555554</v>
      </c>
      <c r="I1471" s="34">
        <f>CONVERT(INDEX(Htg_StPt_Sch_EZ!$C$31:$I$54,MATCH(Schedules_8760!$C1471,Htg_StPt_Sch_EZ!$B$31:$B$54,0),MATCH(Schedules_8760!$F1471,Htg_StPt_Sch_EZ!$C$30:$I$30,0)),"F","C")</f>
        <v>19.444444444444443</v>
      </c>
      <c r="J1471" s="34">
        <f>CONVERT(INDEX(Clg_StPt_Sch_EZ!$C$4:$I$27,MATCH(Schedules_8760!$C1471,Clg_StPt_Sch_EZ!$B$4:$B$27,0),MATCH(Schedules_8760!$F1471,Clg_StPt_Sch_EZ!$C$3:$I$3,0)),"F","C")</f>
        <v>25.555555555555554</v>
      </c>
      <c r="K1471" s="34">
        <f>CONVERT(INDEX(Clg_StPt_Sch_EZ!$C$31:$I$54,MATCH(Schedules_8760!$C1471,Clg_StPt_Sch_EZ!$B$31:$B$54,0),MATCH(Schedules_8760!$F1471,Clg_StPt_Sch_EZ!$C$30:$I$30,0)),"F","C")</f>
        <v>28.333333333333332</v>
      </c>
      <c r="L1471" s="34">
        <f>CONVERT(INDEX(DHW_StPt_Sch_EZ!$C$4:$I$27,MATCH(Schedules_8760!$C1471,DHW_StPt_Sch_EZ!$B$4:$B$27,0),MATCH(Schedules_8760!$F1471,DHW_StPt_Sch_EZ!$C$3:$I$3,0)),"F","C")</f>
        <v>53.333333333333329</v>
      </c>
      <c r="M1471" s="34">
        <f>CONVERT(INDEX(DHW_StPt_Sch_EZ!$C$31:$I$54,MATCH(Schedules_8760!$C1471,DHW_StPt_Sch_EZ!$B$31:$B$54,0),MATCH(Schedules_8760!$F1471,DHW_StPt_Sch_EZ!$C$30:$I$30,0)),"F","C")</f>
        <v>53.333333333333329</v>
      </c>
      <c r="N1471" s="12"/>
      <c r="O1471" s="12"/>
      <c r="P1471" s="12"/>
    </row>
    <row r="1472" spans="1:16" x14ac:dyDescent="0.25">
      <c r="A1472" s="35">
        <v>1471</v>
      </c>
      <c r="B1472" s="89">
        <v>62.25</v>
      </c>
      <c r="C1472" s="35">
        <f t="shared" si="110"/>
        <v>7</v>
      </c>
      <c r="D1472" s="35">
        <f t="shared" si="113"/>
        <v>62</v>
      </c>
      <c r="E1472" s="35">
        <f t="shared" si="114"/>
        <v>6</v>
      </c>
      <c r="F1472" s="35" t="str">
        <f t="shared" si="111"/>
        <v>Friday</v>
      </c>
      <c r="G1472" s="35">
        <f t="shared" si="112"/>
        <v>3</v>
      </c>
      <c r="H1472" s="34">
        <f>CONVERT(INDEX(Htg_StPt_Sch_EZ!$C$4:$I$27,MATCH(Schedules_8760!$C1472,Htg_StPt_Sch_EZ!$B$4:$B$27,0),MATCH(Schedules_8760!$F1472,Htg_StPt_Sch_EZ!$C$3:$I$3,0)),"F","C")</f>
        <v>20.555555555555554</v>
      </c>
      <c r="I1472" s="34">
        <f>CONVERT(INDEX(Htg_StPt_Sch_EZ!$C$31:$I$54,MATCH(Schedules_8760!$C1472,Htg_StPt_Sch_EZ!$B$31:$B$54,0),MATCH(Schedules_8760!$F1472,Htg_StPt_Sch_EZ!$C$30:$I$30,0)),"F","C")</f>
        <v>19.444444444444443</v>
      </c>
      <c r="J1472" s="34">
        <f>CONVERT(INDEX(Clg_StPt_Sch_EZ!$C$4:$I$27,MATCH(Schedules_8760!$C1472,Clg_StPt_Sch_EZ!$B$4:$B$27,0),MATCH(Schedules_8760!$F1472,Clg_StPt_Sch_EZ!$C$3:$I$3,0)),"F","C")</f>
        <v>25.555555555555554</v>
      </c>
      <c r="K1472" s="34">
        <f>CONVERT(INDEX(Clg_StPt_Sch_EZ!$C$31:$I$54,MATCH(Schedules_8760!$C1472,Clg_StPt_Sch_EZ!$B$31:$B$54,0),MATCH(Schedules_8760!$F1472,Clg_StPt_Sch_EZ!$C$30:$I$30,0)),"F","C")</f>
        <v>28.333333333333332</v>
      </c>
      <c r="L1472" s="34">
        <f>CONVERT(INDEX(DHW_StPt_Sch_EZ!$C$4:$I$27,MATCH(Schedules_8760!$C1472,DHW_StPt_Sch_EZ!$B$4:$B$27,0),MATCH(Schedules_8760!$F1472,DHW_StPt_Sch_EZ!$C$3:$I$3,0)),"F","C")</f>
        <v>53.333333333333329</v>
      </c>
      <c r="M1472" s="34">
        <f>CONVERT(INDEX(DHW_StPt_Sch_EZ!$C$31:$I$54,MATCH(Schedules_8760!$C1472,DHW_StPt_Sch_EZ!$B$31:$B$54,0),MATCH(Schedules_8760!$F1472,DHW_StPt_Sch_EZ!$C$30:$I$30,0)),"F","C")</f>
        <v>53.333333333333329</v>
      </c>
      <c r="N1472" s="12"/>
      <c r="O1472" s="12"/>
      <c r="P1472" s="12"/>
    </row>
    <row r="1473" spans="1:16" x14ac:dyDescent="0.25">
      <c r="A1473" s="35">
        <v>1472</v>
      </c>
      <c r="B1473" s="89">
        <v>62.291666666666657</v>
      </c>
      <c r="C1473" s="35">
        <f t="shared" si="110"/>
        <v>8</v>
      </c>
      <c r="D1473" s="35">
        <f t="shared" si="113"/>
        <v>62</v>
      </c>
      <c r="E1473" s="35">
        <f t="shared" si="114"/>
        <v>6</v>
      </c>
      <c r="F1473" s="35" t="str">
        <f t="shared" si="111"/>
        <v>Friday</v>
      </c>
      <c r="G1473" s="35">
        <f t="shared" si="112"/>
        <v>3</v>
      </c>
      <c r="H1473" s="34">
        <f>CONVERT(INDEX(Htg_StPt_Sch_EZ!$C$4:$I$27,MATCH(Schedules_8760!$C1473,Htg_StPt_Sch_EZ!$B$4:$B$27,0),MATCH(Schedules_8760!$F1473,Htg_StPt_Sch_EZ!$C$3:$I$3,0)),"F","C")</f>
        <v>20.555555555555554</v>
      </c>
      <c r="I1473" s="34">
        <f>CONVERT(INDEX(Htg_StPt_Sch_EZ!$C$31:$I$54,MATCH(Schedules_8760!$C1473,Htg_StPt_Sch_EZ!$B$31:$B$54,0),MATCH(Schedules_8760!$F1473,Htg_StPt_Sch_EZ!$C$30:$I$30,0)),"F","C")</f>
        <v>19.444444444444443</v>
      </c>
      <c r="J1473" s="34">
        <f>CONVERT(INDEX(Clg_StPt_Sch_EZ!$C$4:$I$27,MATCH(Schedules_8760!$C1473,Clg_StPt_Sch_EZ!$B$4:$B$27,0),MATCH(Schedules_8760!$F1473,Clg_StPt_Sch_EZ!$C$3:$I$3,0)),"F","C")</f>
        <v>25.555555555555554</v>
      </c>
      <c r="K1473" s="34">
        <f>CONVERT(INDEX(Clg_StPt_Sch_EZ!$C$31:$I$54,MATCH(Schedules_8760!$C1473,Clg_StPt_Sch_EZ!$B$31:$B$54,0),MATCH(Schedules_8760!$F1473,Clg_StPt_Sch_EZ!$C$30:$I$30,0)),"F","C")</f>
        <v>25</v>
      </c>
      <c r="L1473" s="34">
        <f>CONVERT(INDEX(DHW_StPt_Sch_EZ!$C$4:$I$27,MATCH(Schedules_8760!$C1473,DHW_StPt_Sch_EZ!$B$4:$B$27,0),MATCH(Schedules_8760!$F1473,DHW_StPt_Sch_EZ!$C$3:$I$3,0)),"F","C")</f>
        <v>53.333333333333329</v>
      </c>
      <c r="M1473" s="34">
        <f>CONVERT(INDEX(DHW_StPt_Sch_EZ!$C$31:$I$54,MATCH(Schedules_8760!$C1473,DHW_StPt_Sch_EZ!$B$31:$B$54,0),MATCH(Schedules_8760!$F1473,DHW_StPt_Sch_EZ!$C$30:$I$30,0)),"F","C")</f>
        <v>53.333333333333329</v>
      </c>
      <c r="N1473" s="12"/>
      <c r="O1473" s="12"/>
      <c r="P1473" s="12"/>
    </row>
    <row r="1474" spans="1:16" x14ac:dyDescent="0.25">
      <c r="A1474" s="35">
        <v>1473</v>
      </c>
      <c r="B1474" s="89">
        <v>62.333333333333343</v>
      </c>
      <c r="C1474" s="35">
        <f t="shared" ref="C1474:C1537" si="115">HOUR(B1474)+1</f>
        <v>9</v>
      </c>
      <c r="D1474" s="35">
        <f t="shared" si="113"/>
        <v>62</v>
      </c>
      <c r="E1474" s="35">
        <f t="shared" si="114"/>
        <v>6</v>
      </c>
      <c r="F1474" s="35" t="str">
        <f t="shared" ref="F1474:F1537" si="116">IF(E1474=1,"Sunday",IF(E1474=2,"Monday",IF(E1474=3,"Tuesday",IF(E1474=4,"Wednesday",IF(E1474=5,"Thursday",IF(E1474=6,"Friday","Saturday"))))))</f>
        <v>Friday</v>
      </c>
      <c r="G1474" s="35">
        <f t="shared" ref="G1474:G1537" si="117">MONTH(B1474)</f>
        <v>3</v>
      </c>
      <c r="H1474" s="34">
        <f>CONVERT(INDEX(Htg_StPt_Sch_EZ!$C$4:$I$27,MATCH(Schedules_8760!$C1474,Htg_StPt_Sch_EZ!$B$4:$B$27,0),MATCH(Schedules_8760!$F1474,Htg_StPt_Sch_EZ!$C$3:$I$3,0)),"F","C")</f>
        <v>20.555555555555554</v>
      </c>
      <c r="I1474" s="34">
        <f>CONVERT(INDEX(Htg_StPt_Sch_EZ!$C$31:$I$54,MATCH(Schedules_8760!$C1474,Htg_StPt_Sch_EZ!$B$31:$B$54,0),MATCH(Schedules_8760!$F1474,Htg_StPt_Sch_EZ!$C$30:$I$30,0)),"F","C")</f>
        <v>19.444444444444443</v>
      </c>
      <c r="J1474" s="34">
        <f>CONVERT(INDEX(Clg_StPt_Sch_EZ!$C$4:$I$27,MATCH(Schedules_8760!$C1474,Clg_StPt_Sch_EZ!$B$4:$B$27,0),MATCH(Schedules_8760!$F1474,Clg_StPt_Sch_EZ!$C$3:$I$3,0)),"F","C")</f>
        <v>25.555555555555554</v>
      </c>
      <c r="K1474" s="34">
        <f>CONVERT(INDEX(Clg_StPt_Sch_EZ!$C$31:$I$54,MATCH(Schedules_8760!$C1474,Clg_StPt_Sch_EZ!$B$31:$B$54,0),MATCH(Schedules_8760!$F1474,Clg_StPt_Sch_EZ!$C$30:$I$30,0)),"F","C")</f>
        <v>25</v>
      </c>
      <c r="L1474" s="34">
        <f>CONVERT(INDEX(DHW_StPt_Sch_EZ!$C$4:$I$27,MATCH(Schedules_8760!$C1474,DHW_StPt_Sch_EZ!$B$4:$B$27,0),MATCH(Schedules_8760!$F1474,DHW_StPt_Sch_EZ!$C$3:$I$3,0)),"F","C")</f>
        <v>53.333333333333329</v>
      </c>
      <c r="M1474" s="34">
        <f>CONVERT(INDEX(DHW_StPt_Sch_EZ!$C$31:$I$54,MATCH(Schedules_8760!$C1474,DHW_StPt_Sch_EZ!$B$31:$B$54,0),MATCH(Schedules_8760!$F1474,DHW_StPt_Sch_EZ!$C$30:$I$30,0)),"F","C")</f>
        <v>53.333333333333329</v>
      </c>
      <c r="N1474" s="12"/>
      <c r="O1474" s="12"/>
      <c r="P1474" s="12"/>
    </row>
    <row r="1475" spans="1:16" x14ac:dyDescent="0.25">
      <c r="A1475" s="35">
        <v>1474</v>
      </c>
      <c r="B1475" s="89">
        <v>62.375</v>
      </c>
      <c r="C1475" s="35">
        <f t="shared" si="115"/>
        <v>10</v>
      </c>
      <c r="D1475" s="35">
        <f t="shared" ref="D1475:D1538" si="118">IF(C1475=1,D1474+1,D1474)</f>
        <v>62</v>
      </c>
      <c r="E1475" s="35">
        <f t="shared" ref="E1475:E1538" si="119">IF(AND(C1475=1,E1474=7),1,IF(C1475=1,E1474+1,E1474))</f>
        <v>6</v>
      </c>
      <c r="F1475" s="35" t="str">
        <f t="shared" si="116"/>
        <v>Friday</v>
      </c>
      <c r="G1475" s="35">
        <f t="shared" si="117"/>
        <v>3</v>
      </c>
      <c r="H1475" s="34">
        <f>CONVERT(INDEX(Htg_StPt_Sch_EZ!$C$4:$I$27,MATCH(Schedules_8760!$C1475,Htg_StPt_Sch_EZ!$B$4:$B$27,0),MATCH(Schedules_8760!$F1475,Htg_StPt_Sch_EZ!$C$3:$I$3,0)),"F","C")</f>
        <v>20.555555555555554</v>
      </c>
      <c r="I1475" s="34">
        <f>CONVERT(INDEX(Htg_StPt_Sch_EZ!$C$31:$I$54,MATCH(Schedules_8760!$C1475,Htg_StPt_Sch_EZ!$B$31:$B$54,0),MATCH(Schedules_8760!$F1475,Htg_StPt_Sch_EZ!$C$30:$I$30,0)),"F","C")</f>
        <v>19.444444444444443</v>
      </c>
      <c r="J1475" s="34">
        <f>CONVERT(INDEX(Clg_StPt_Sch_EZ!$C$4:$I$27,MATCH(Schedules_8760!$C1475,Clg_StPt_Sch_EZ!$B$4:$B$27,0),MATCH(Schedules_8760!$F1475,Clg_StPt_Sch_EZ!$C$3:$I$3,0)),"F","C")</f>
        <v>25.555555555555554</v>
      </c>
      <c r="K1475" s="34">
        <f>CONVERT(INDEX(Clg_StPt_Sch_EZ!$C$31:$I$54,MATCH(Schedules_8760!$C1475,Clg_StPt_Sch_EZ!$B$31:$B$54,0),MATCH(Schedules_8760!$F1475,Clg_StPt_Sch_EZ!$C$30:$I$30,0)),"F","C")</f>
        <v>25</v>
      </c>
      <c r="L1475" s="34">
        <f>CONVERT(INDEX(DHW_StPt_Sch_EZ!$C$4:$I$27,MATCH(Schedules_8760!$C1475,DHW_StPt_Sch_EZ!$B$4:$B$27,0),MATCH(Schedules_8760!$F1475,DHW_StPt_Sch_EZ!$C$3:$I$3,0)),"F","C")</f>
        <v>53.333333333333329</v>
      </c>
      <c r="M1475" s="34">
        <f>CONVERT(INDEX(DHW_StPt_Sch_EZ!$C$31:$I$54,MATCH(Schedules_8760!$C1475,DHW_StPt_Sch_EZ!$B$31:$B$54,0),MATCH(Schedules_8760!$F1475,DHW_StPt_Sch_EZ!$C$30:$I$30,0)),"F","C")</f>
        <v>53.333333333333329</v>
      </c>
      <c r="N1475" s="12"/>
      <c r="O1475" s="12"/>
      <c r="P1475" s="12"/>
    </row>
    <row r="1476" spans="1:16" x14ac:dyDescent="0.25">
      <c r="A1476" s="35">
        <v>1475</v>
      </c>
      <c r="B1476" s="89">
        <v>62.416666666666657</v>
      </c>
      <c r="C1476" s="35">
        <f t="shared" si="115"/>
        <v>11</v>
      </c>
      <c r="D1476" s="35">
        <f t="shared" si="118"/>
        <v>62</v>
      </c>
      <c r="E1476" s="35">
        <f t="shared" si="119"/>
        <v>6</v>
      </c>
      <c r="F1476" s="35" t="str">
        <f t="shared" si="116"/>
        <v>Friday</v>
      </c>
      <c r="G1476" s="35">
        <f t="shared" si="117"/>
        <v>3</v>
      </c>
      <c r="H1476" s="34">
        <f>CONVERT(INDEX(Htg_StPt_Sch_EZ!$C$4:$I$27,MATCH(Schedules_8760!$C1476,Htg_StPt_Sch_EZ!$B$4:$B$27,0),MATCH(Schedules_8760!$F1476,Htg_StPt_Sch_EZ!$C$3:$I$3,0)),"F","C")</f>
        <v>20.555555555555554</v>
      </c>
      <c r="I1476" s="34">
        <f>CONVERT(INDEX(Htg_StPt_Sch_EZ!$C$31:$I$54,MATCH(Schedules_8760!$C1476,Htg_StPt_Sch_EZ!$B$31:$B$54,0),MATCH(Schedules_8760!$F1476,Htg_StPt_Sch_EZ!$C$30:$I$30,0)),"F","C")</f>
        <v>19.444444444444443</v>
      </c>
      <c r="J1476" s="34">
        <f>CONVERT(INDEX(Clg_StPt_Sch_EZ!$C$4:$I$27,MATCH(Schedules_8760!$C1476,Clg_StPt_Sch_EZ!$B$4:$B$27,0),MATCH(Schedules_8760!$F1476,Clg_StPt_Sch_EZ!$C$3:$I$3,0)),"F","C")</f>
        <v>25.555555555555554</v>
      </c>
      <c r="K1476" s="34">
        <f>CONVERT(INDEX(Clg_StPt_Sch_EZ!$C$31:$I$54,MATCH(Schedules_8760!$C1476,Clg_StPt_Sch_EZ!$B$31:$B$54,0),MATCH(Schedules_8760!$F1476,Clg_StPt_Sch_EZ!$C$30:$I$30,0)),"F","C")</f>
        <v>25</v>
      </c>
      <c r="L1476" s="34">
        <f>CONVERT(INDEX(DHW_StPt_Sch_EZ!$C$4:$I$27,MATCH(Schedules_8760!$C1476,DHW_StPt_Sch_EZ!$B$4:$B$27,0),MATCH(Schedules_8760!$F1476,DHW_StPt_Sch_EZ!$C$3:$I$3,0)),"F","C")</f>
        <v>53.333333333333329</v>
      </c>
      <c r="M1476" s="34">
        <f>CONVERT(INDEX(DHW_StPt_Sch_EZ!$C$31:$I$54,MATCH(Schedules_8760!$C1476,DHW_StPt_Sch_EZ!$B$31:$B$54,0),MATCH(Schedules_8760!$F1476,DHW_StPt_Sch_EZ!$C$30:$I$30,0)),"F","C")</f>
        <v>53.333333333333329</v>
      </c>
      <c r="N1476" s="12"/>
      <c r="O1476" s="12"/>
      <c r="P1476" s="12"/>
    </row>
    <row r="1477" spans="1:16" x14ac:dyDescent="0.25">
      <c r="A1477" s="35">
        <v>1476</v>
      </c>
      <c r="B1477" s="89">
        <v>62.458333333333343</v>
      </c>
      <c r="C1477" s="35">
        <f t="shared" si="115"/>
        <v>12</v>
      </c>
      <c r="D1477" s="35">
        <f t="shared" si="118"/>
        <v>62</v>
      </c>
      <c r="E1477" s="35">
        <f t="shared" si="119"/>
        <v>6</v>
      </c>
      <c r="F1477" s="35" t="str">
        <f t="shared" si="116"/>
        <v>Friday</v>
      </c>
      <c r="G1477" s="35">
        <f t="shared" si="117"/>
        <v>3</v>
      </c>
      <c r="H1477" s="34">
        <f>CONVERT(INDEX(Htg_StPt_Sch_EZ!$C$4:$I$27,MATCH(Schedules_8760!$C1477,Htg_StPt_Sch_EZ!$B$4:$B$27,0),MATCH(Schedules_8760!$F1477,Htg_StPt_Sch_EZ!$C$3:$I$3,0)),"F","C")</f>
        <v>20.555555555555554</v>
      </c>
      <c r="I1477" s="34">
        <f>CONVERT(INDEX(Htg_StPt_Sch_EZ!$C$31:$I$54,MATCH(Schedules_8760!$C1477,Htg_StPt_Sch_EZ!$B$31:$B$54,0),MATCH(Schedules_8760!$F1477,Htg_StPt_Sch_EZ!$C$30:$I$30,0)),"F","C")</f>
        <v>19.444444444444443</v>
      </c>
      <c r="J1477" s="34">
        <f>CONVERT(INDEX(Clg_StPt_Sch_EZ!$C$4:$I$27,MATCH(Schedules_8760!$C1477,Clg_StPt_Sch_EZ!$B$4:$B$27,0),MATCH(Schedules_8760!$F1477,Clg_StPt_Sch_EZ!$C$3:$I$3,0)),"F","C")</f>
        <v>25.555555555555554</v>
      </c>
      <c r="K1477" s="34">
        <f>CONVERT(INDEX(Clg_StPt_Sch_EZ!$C$31:$I$54,MATCH(Schedules_8760!$C1477,Clg_StPt_Sch_EZ!$B$31:$B$54,0),MATCH(Schedules_8760!$F1477,Clg_StPt_Sch_EZ!$C$30:$I$30,0)),"F","C")</f>
        <v>25</v>
      </c>
      <c r="L1477" s="34">
        <f>CONVERT(INDEX(DHW_StPt_Sch_EZ!$C$4:$I$27,MATCH(Schedules_8760!$C1477,DHW_StPt_Sch_EZ!$B$4:$B$27,0),MATCH(Schedules_8760!$F1477,DHW_StPt_Sch_EZ!$C$3:$I$3,0)),"F","C")</f>
        <v>53.333333333333329</v>
      </c>
      <c r="M1477" s="34">
        <f>CONVERT(INDEX(DHW_StPt_Sch_EZ!$C$31:$I$54,MATCH(Schedules_8760!$C1477,DHW_StPt_Sch_EZ!$B$31:$B$54,0),MATCH(Schedules_8760!$F1477,DHW_StPt_Sch_EZ!$C$30:$I$30,0)),"F","C")</f>
        <v>53.333333333333329</v>
      </c>
      <c r="N1477" s="12"/>
      <c r="O1477" s="12"/>
      <c r="P1477" s="12"/>
    </row>
    <row r="1478" spans="1:16" x14ac:dyDescent="0.25">
      <c r="A1478" s="35">
        <v>1477</v>
      </c>
      <c r="B1478" s="89">
        <v>62.5</v>
      </c>
      <c r="C1478" s="35">
        <f t="shared" si="115"/>
        <v>13</v>
      </c>
      <c r="D1478" s="35">
        <f t="shared" si="118"/>
        <v>62</v>
      </c>
      <c r="E1478" s="35">
        <f t="shared" si="119"/>
        <v>6</v>
      </c>
      <c r="F1478" s="35" t="str">
        <f t="shared" si="116"/>
        <v>Friday</v>
      </c>
      <c r="G1478" s="35">
        <f t="shared" si="117"/>
        <v>3</v>
      </c>
      <c r="H1478" s="34">
        <f>CONVERT(INDEX(Htg_StPt_Sch_EZ!$C$4:$I$27,MATCH(Schedules_8760!$C1478,Htg_StPt_Sch_EZ!$B$4:$B$27,0),MATCH(Schedules_8760!$F1478,Htg_StPt_Sch_EZ!$C$3:$I$3,0)),"F","C")</f>
        <v>20.555555555555554</v>
      </c>
      <c r="I1478" s="34">
        <f>CONVERT(INDEX(Htg_StPt_Sch_EZ!$C$31:$I$54,MATCH(Schedules_8760!$C1478,Htg_StPt_Sch_EZ!$B$31:$B$54,0),MATCH(Schedules_8760!$F1478,Htg_StPt_Sch_EZ!$C$30:$I$30,0)),"F","C")</f>
        <v>19.444444444444443</v>
      </c>
      <c r="J1478" s="34">
        <f>CONVERT(INDEX(Clg_StPt_Sch_EZ!$C$4:$I$27,MATCH(Schedules_8760!$C1478,Clg_StPt_Sch_EZ!$B$4:$B$27,0),MATCH(Schedules_8760!$F1478,Clg_StPt_Sch_EZ!$C$3:$I$3,0)),"F","C")</f>
        <v>25.555555555555554</v>
      </c>
      <c r="K1478" s="34">
        <f>CONVERT(INDEX(Clg_StPt_Sch_EZ!$C$31:$I$54,MATCH(Schedules_8760!$C1478,Clg_StPt_Sch_EZ!$B$31:$B$54,0),MATCH(Schedules_8760!$F1478,Clg_StPt_Sch_EZ!$C$30:$I$30,0)),"F","C")</f>
        <v>25</v>
      </c>
      <c r="L1478" s="34">
        <f>CONVERT(INDEX(DHW_StPt_Sch_EZ!$C$4:$I$27,MATCH(Schedules_8760!$C1478,DHW_StPt_Sch_EZ!$B$4:$B$27,0),MATCH(Schedules_8760!$F1478,DHW_StPt_Sch_EZ!$C$3:$I$3,0)),"F","C")</f>
        <v>53.333333333333329</v>
      </c>
      <c r="M1478" s="34">
        <f>CONVERT(INDEX(DHW_StPt_Sch_EZ!$C$31:$I$54,MATCH(Schedules_8760!$C1478,DHW_StPt_Sch_EZ!$B$31:$B$54,0),MATCH(Schedules_8760!$F1478,DHW_StPt_Sch_EZ!$C$30:$I$30,0)),"F","C")</f>
        <v>53.333333333333329</v>
      </c>
      <c r="N1478" s="12"/>
      <c r="O1478" s="12"/>
      <c r="P1478" s="12"/>
    </row>
    <row r="1479" spans="1:16" x14ac:dyDescent="0.25">
      <c r="A1479" s="35">
        <v>1478</v>
      </c>
      <c r="B1479" s="89">
        <v>62.541666666666657</v>
      </c>
      <c r="C1479" s="35">
        <f t="shared" si="115"/>
        <v>14</v>
      </c>
      <c r="D1479" s="35">
        <f t="shared" si="118"/>
        <v>62</v>
      </c>
      <c r="E1479" s="35">
        <f t="shared" si="119"/>
        <v>6</v>
      </c>
      <c r="F1479" s="35" t="str">
        <f t="shared" si="116"/>
        <v>Friday</v>
      </c>
      <c r="G1479" s="35">
        <f t="shared" si="117"/>
        <v>3</v>
      </c>
      <c r="H1479" s="34">
        <f>CONVERT(INDEX(Htg_StPt_Sch_EZ!$C$4:$I$27,MATCH(Schedules_8760!$C1479,Htg_StPt_Sch_EZ!$B$4:$B$27,0),MATCH(Schedules_8760!$F1479,Htg_StPt_Sch_EZ!$C$3:$I$3,0)),"F","C")</f>
        <v>20.555555555555554</v>
      </c>
      <c r="I1479" s="34">
        <f>CONVERT(INDEX(Htg_StPt_Sch_EZ!$C$31:$I$54,MATCH(Schedules_8760!$C1479,Htg_StPt_Sch_EZ!$B$31:$B$54,0),MATCH(Schedules_8760!$F1479,Htg_StPt_Sch_EZ!$C$30:$I$30,0)),"F","C")</f>
        <v>19.444444444444443</v>
      </c>
      <c r="J1479" s="34">
        <f>CONVERT(INDEX(Clg_StPt_Sch_EZ!$C$4:$I$27,MATCH(Schedules_8760!$C1479,Clg_StPt_Sch_EZ!$B$4:$B$27,0),MATCH(Schedules_8760!$F1479,Clg_StPt_Sch_EZ!$C$3:$I$3,0)),"F","C")</f>
        <v>25.555555555555554</v>
      </c>
      <c r="K1479" s="34">
        <f>CONVERT(INDEX(Clg_StPt_Sch_EZ!$C$31:$I$54,MATCH(Schedules_8760!$C1479,Clg_StPt_Sch_EZ!$B$31:$B$54,0),MATCH(Schedules_8760!$F1479,Clg_StPt_Sch_EZ!$C$30:$I$30,0)),"F","C")</f>
        <v>25</v>
      </c>
      <c r="L1479" s="34">
        <f>CONVERT(INDEX(DHW_StPt_Sch_EZ!$C$4:$I$27,MATCH(Schedules_8760!$C1479,DHW_StPt_Sch_EZ!$B$4:$B$27,0),MATCH(Schedules_8760!$F1479,DHW_StPt_Sch_EZ!$C$3:$I$3,0)),"F","C")</f>
        <v>53.333333333333329</v>
      </c>
      <c r="M1479" s="34">
        <f>CONVERT(INDEX(DHW_StPt_Sch_EZ!$C$31:$I$54,MATCH(Schedules_8760!$C1479,DHW_StPt_Sch_EZ!$B$31:$B$54,0),MATCH(Schedules_8760!$F1479,DHW_StPt_Sch_EZ!$C$30:$I$30,0)),"F","C")</f>
        <v>53.333333333333329</v>
      </c>
      <c r="N1479" s="12"/>
      <c r="O1479" s="12"/>
      <c r="P1479" s="12"/>
    </row>
    <row r="1480" spans="1:16" x14ac:dyDescent="0.25">
      <c r="A1480" s="35">
        <v>1479</v>
      </c>
      <c r="B1480" s="89">
        <v>62.583333333333343</v>
      </c>
      <c r="C1480" s="35">
        <f t="shared" si="115"/>
        <v>15</v>
      </c>
      <c r="D1480" s="35">
        <f t="shared" si="118"/>
        <v>62</v>
      </c>
      <c r="E1480" s="35">
        <f t="shared" si="119"/>
        <v>6</v>
      </c>
      <c r="F1480" s="35" t="str">
        <f t="shared" si="116"/>
        <v>Friday</v>
      </c>
      <c r="G1480" s="35">
        <f t="shared" si="117"/>
        <v>3</v>
      </c>
      <c r="H1480" s="34">
        <f>CONVERT(INDEX(Htg_StPt_Sch_EZ!$C$4:$I$27,MATCH(Schedules_8760!$C1480,Htg_StPt_Sch_EZ!$B$4:$B$27,0),MATCH(Schedules_8760!$F1480,Htg_StPt_Sch_EZ!$C$3:$I$3,0)),"F","C")</f>
        <v>20.555555555555554</v>
      </c>
      <c r="I1480" s="34">
        <f>CONVERT(INDEX(Htg_StPt_Sch_EZ!$C$31:$I$54,MATCH(Schedules_8760!$C1480,Htg_StPt_Sch_EZ!$B$31:$B$54,0),MATCH(Schedules_8760!$F1480,Htg_StPt_Sch_EZ!$C$30:$I$30,0)),"F","C")</f>
        <v>21.111111111111111</v>
      </c>
      <c r="J1480" s="34">
        <f>CONVERT(INDEX(Clg_StPt_Sch_EZ!$C$4:$I$27,MATCH(Schedules_8760!$C1480,Clg_StPt_Sch_EZ!$B$4:$B$27,0),MATCH(Schedules_8760!$F1480,Clg_StPt_Sch_EZ!$C$3:$I$3,0)),"F","C")</f>
        <v>25.555555555555554</v>
      </c>
      <c r="K1480" s="34">
        <f>CONVERT(INDEX(Clg_StPt_Sch_EZ!$C$31:$I$54,MATCH(Schedules_8760!$C1480,Clg_StPt_Sch_EZ!$B$31:$B$54,0),MATCH(Schedules_8760!$F1480,Clg_StPt_Sch_EZ!$C$30:$I$30,0)),"F","C")</f>
        <v>25</v>
      </c>
      <c r="L1480" s="34">
        <f>CONVERT(INDEX(DHW_StPt_Sch_EZ!$C$4:$I$27,MATCH(Schedules_8760!$C1480,DHW_StPt_Sch_EZ!$B$4:$B$27,0),MATCH(Schedules_8760!$F1480,DHW_StPt_Sch_EZ!$C$3:$I$3,0)),"F","C")</f>
        <v>53.333333333333329</v>
      </c>
      <c r="M1480" s="34">
        <f>CONVERT(INDEX(DHW_StPt_Sch_EZ!$C$31:$I$54,MATCH(Schedules_8760!$C1480,DHW_StPt_Sch_EZ!$B$31:$B$54,0),MATCH(Schedules_8760!$F1480,DHW_StPt_Sch_EZ!$C$30:$I$30,0)),"F","C")</f>
        <v>53.333333333333329</v>
      </c>
      <c r="N1480" s="12"/>
      <c r="O1480" s="12"/>
      <c r="P1480" s="12"/>
    </row>
    <row r="1481" spans="1:16" x14ac:dyDescent="0.25">
      <c r="A1481" s="35">
        <v>1480</v>
      </c>
      <c r="B1481" s="89">
        <v>62.625</v>
      </c>
      <c r="C1481" s="35">
        <f t="shared" si="115"/>
        <v>16</v>
      </c>
      <c r="D1481" s="35">
        <f t="shared" si="118"/>
        <v>62</v>
      </c>
      <c r="E1481" s="35">
        <f t="shared" si="119"/>
        <v>6</v>
      </c>
      <c r="F1481" s="35" t="str">
        <f t="shared" si="116"/>
        <v>Friday</v>
      </c>
      <c r="G1481" s="35">
        <f t="shared" si="117"/>
        <v>3</v>
      </c>
      <c r="H1481" s="34">
        <f>CONVERT(INDEX(Htg_StPt_Sch_EZ!$C$4:$I$27,MATCH(Schedules_8760!$C1481,Htg_StPt_Sch_EZ!$B$4:$B$27,0),MATCH(Schedules_8760!$F1481,Htg_StPt_Sch_EZ!$C$3:$I$3,0)),"F","C")</f>
        <v>20.555555555555554</v>
      </c>
      <c r="I1481" s="34">
        <f>CONVERT(INDEX(Htg_StPt_Sch_EZ!$C$31:$I$54,MATCH(Schedules_8760!$C1481,Htg_StPt_Sch_EZ!$B$31:$B$54,0),MATCH(Schedules_8760!$F1481,Htg_StPt_Sch_EZ!$C$30:$I$30,0)),"F","C")</f>
        <v>21.111111111111111</v>
      </c>
      <c r="J1481" s="34">
        <f>CONVERT(INDEX(Clg_StPt_Sch_EZ!$C$4:$I$27,MATCH(Schedules_8760!$C1481,Clg_StPt_Sch_EZ!$B$4:$B$27,0),MATCH(Schedules_8760!$F1481,Clg_StPt_Sch_EZ!$C$3:$I$3,0)),"F","C")</f>
        <v>25.555555555555554</v>
      </c>
      <c r="K1481" s="34">
        <f>CONVERT(INDEX(Clg_StPt_Sch_EZ!$C$31:$I$54,MATCH(Schedules_8760!$C1481,Clg_StPt_Sch_EZ!$B$31:$B$54,0),MATCH(Schedules_8760!$F1481,Clg_StPt_Sch_EZ!$C$30:$I$30,0)),"F","C")</f>
        <v>25</v>
      </c>
      <c r="L1481" s="34">
        <f>CONVERT(INDEX(DHW_StPt_Sch_EZ!$C$4:$I$27,MATCH(Schedules_8760!$C1481,DHW_StPt_Sch_EZ!$B$4:$B$27,0),MATCH(Schedules_8760!$F1481,DHW_StPt_Sch_EZ!$C$3:$I$3,0)),"F","C")</f>
        <v>53.333333333333329</v>
      </c>
      <c r="M1481" s="34">
        <f>CONVERT(INDEX(DHW_StPt_Sch_EZ!$C$31:$I$54,MATCH(Schedules_8760!$C1481,DHW_StPt_Sch_EZ!$B$31:$B$54,0),MATCH(Schedules_8760!$F1481,DHW_StPt_Sch_EZ!$C$30:$I$30,0)),"F","C")</f>
        <v>53.333333333333329</v>
      </c>
      <c r="N1481" s="12"/>
      <c r="O1481" s="12"/>
      <c r="P1481" s="12"/>
    </row>
    <row r="1482" spans="1:16" x14ac:dyDescent="0.25">
      <c r="A1482" s="35">
        <v>1481</v>
      </c>
      <c r="B1482" s="89">
        <v>62.666666666666657</v>
      </c>
      <c r="C1482" s="35">
        <f t="shared" si="115"/>
        <v>17</v>
      </c>
      <c r="D1482" s="35">
        <f t="shared" si="118"/>
        <v>62</v>
      </c>
      <c r="E1482" s="35">
        <f t="shared" si="119"/>
        <v>6</v>
      </c>
      <c r="F1482" s="35" t="str">
        <f t="shared" si="116"/>
        <v>Friday</v>
      </c>
      <c r="G1482" s="35">
        <f t="shared" si="117"/>
        <v>3</v>
      </c>
      <c r="H1482" s="34">
        <f>CONVERT(INDEX(Htg_StPt_Sch_EZ!$C$4:$I$27,MATCH(Schedules_8760!$C1482,Htg_StPt_Sch_EZ!$B$4:$B$27,0),MATCH(Schedules_8760!$F1482,Htg_StPt_Sch_EZ!$C$3:$I$3,0)),"F","C")</f>
        <v>20.555555555555554</v>
      </c>
      <c r="I1482" s="34">
        <f>CONVERT(INDEX(Htg_StPt_Sch_EZ!$C$31:$I$54,MATCH(Schedules_8760!$C1482,Htg_StPt_Sch_EZ!$B$31:$B$54,0),MATCH(Schedules_8760!$F1482,Htg_StPt_Sch_EZ!$C$30:$I$30,0)),"F","C")</f>
        <v>17.777777777777779</v>
      </c>
      <c r="J1482" s="34">
        <f>CONVERT(INDEX(Clg_StPt_Sch_EZ!$C$4:$I$27,MATCH(Schedules_8760!$C1482,Clg_StPt_Sch_EZ!$B$4:$B$27,0),MATCH(Schedules_8760!$F1482,Clg_StPt_Sch_EZ!$C$3:$I$3,0)),"F","C")</f>
        <v>25.555555555555554</v>
      </c>
      <c r="K1482" s="34">
        <f>CONVERT(INDEX(Clg_StPt_Sch_EZ!$C$31:$I$54,MATCH(Schedules_8760!$C1482,Clg_StPt_Sch_EZ!$B$31:$B$54,0),MATCH(Schedules_8760!$F1482,Clg_StPt_Sch_EZ!$C$30:$I$30,0)),"F","C")</f>
        <v>25</v>
      </c>
      <c r="L1482" s="34">
        <f>CONVERT(INDEX(DHW_StPt_Sch_EZ!$C$4:$I$27,MATCH(Schedules_8760!$C1482,DHW_StPt_Sch_EZ!$B$4:$B$27,0),MATCH(Schedules_8760!$F1482,DHW_StPt_Sch_EZ!$C$3:$I$3,0)),"F","C")</f>
        <v>53.333333333333329</v>
      </c>
      <c r="M1482" s="34">
        <f>CONVERT(INDEX(DHW_StPt_Sch_EZ!$C$31:$I$54,MATCH(Schedules_8760!$C1482,DHW_StPt_Sch_EZ!$B$31:$B$54,0),MATCH(Schedules_8760!$F1482,DHW_StPt_Sch_EZ!$C$30:$I$30,0)),"F","C")</f>
        <v>53.333333333333329</v>
      </c>
      <c r="N1482" s="12"/>
      <c r="O1482" s="12"/>
      <c r="P1482" s="12"/>
    </row>
    <row r="1483" spans="1:16" x14ac:dyDescent="0.25">
      <c r="A1483" s="35">
        <v>1482</v>
      </c>
      <c r="B1483" s="89">
        <v>62.708333333333343</v>
      </c>
      <c r="C1483" s="35">
        <f t="shared" si="115"/>
        <v>18</v>
      </c>
      <c r="D1483" s="35">
        <f t="shared" si="118"/>
        <v>62</v>
      </c>
      <c r="E1483" s="35">
        <f t="shared" si="119"/>
        <v>6</v>
      </c>
      <c r="F1483" s="35" t="str">
        <f t="shared" si="116"/>
        <v>Friday</v>
      </c>
      <c r="G1483" s="35">
        <f t="shared" si="117"/>
        <v>3</v>
      </c>
      <c r="H1483" s="34">
        <f>CONVERT(INDEX(Htg_StPt_Sch_EZ!$C$4:$I$27,MATCH(Schedules_8760!$C1483,Htg_StPt_Sch_EZ!$B$4:$B$27,0),MATCH(Schedules_8760!$F1483,Htg_StPt_Sch_EZ!$C$3:$I$3,0)),"F","C")</f>
        <v>20.555555555555554</v>
      </c>
      <c r="I1483" s="34">
        <f>CONVERT(INDEX(Htg_StPt_Sch_EZ!$C$31:$I$54,MATCH(Schedules_8760!$C1483,Htg_StPt_Sch_EZ!$B$31:$B$54,0),MATCH(Schedules_8760!$F1483,Htg_StPt_Sch_EZ!$C$30:$I$30,0)),"F","C")</f>
        <v>17.777777777777779</v>
      </c>
      <c r="J1483" s="34">
        <f>CONVERT(INDEX(Clg_StPt_Sch_EZ!$C$4:$I$27,MATCH(Schedules_8760!$C1483,Clg_StPt_Sch_EZ!$B$4:$B$27,0),MATCH(Schedules_8760!$F1483,Clg_StPt_Sch_EZ!$C$3:$I$3,0)),"F","C")</f>
        <v>25.555555555555554</v>
      </c>
      <c r="K1483" s="34">
        <f>CONVERT(INDEX(Clg_StPt_Sch_EZ!$C$31:$I$54,MATCH(Schedules_8760!$C1483,Clg_StPt_Sch_EZ!$B$31:$B$54,0),MATCH(Schedules_8760!$F1483,Clg_StPt_Sch_EZ!$C$30:$I$30,0)),"F","C")</f>
        <v>28.333333333333332</v>
      </c>
      <c r="L1483" s="34">
        <f>CONVERT(INDEX(DHW_StPt_Sch_EZ!$C$4:$I$27,MATCH(Schedules_8760!$C1483,DHW_StPt_Sch_EZ!$B$4:$B$27,0),MATCH(Schedules_8760!$F1483,DHW_StPt_Sch_EZ!$C$3:$I$3,0)),"F","C")</f>
        <v>53.333333333333329</v>
      </c>
      <c r="M1483" s="34">
        <f>CONVERT(INDEX(DHW_StPt_Sch_EZ!$C$31:$I$54,MATCH(Schedules_8760!$C1483,DHW_StPt_Sch_EZ!$B$31:$B$54,0),MATCH(Schedules_8760!$F1483,DHW_StPt_Sch_EZ!$C$30:$I$30,0)),"F","C")</f>
        <v>53.333333333333329</v>
      </c>
      <c r="N1483" s="12"/>
      <c r="O1483" s="12"/>
      <c r="P1483" s="12"/>
    </row>
    <row r="1484" spans="1:16" x14ac:dyDescent="0.25">
      <c r="A1484" s="35">
        <v>1483</v>
      </c>
      <c r="B1484" s="89">
        <v>62.75</v>
      </c>
      <c r="C1484" s="35">
        <f t="shared" si="115"/>
        <v>19</v>
      </c>
      <c r="D1484" s="35">
        <f t="shared" si="118"/>
        <v>62</v>
      </c>
      <c r="E1484" s="35">
        <f t="shared" si="119"/>
        <v>6</v>
      </c>
      <c r="F1484" s="35" t="str">
        <f t="shared" si="116"/>
        <v>Friday</v>
      </c>
      <c r="G1484" s="35">
        <f t="shared" si="117"/>
        <v>3</v>
      </c>
      <c r="H1484" s="34">
        <f>CONVERT(INDEX(Htg_StPt_Sch_EZ!$C$4:$I$27,MATCH(Schedules_8760!$C1484,Htg_StPt_Sch_EZ!$B$4:$B$27,0),MATCH(Schedules_8760!$F1484,Htg_StPt_Sch_EZ!$C$3:$I$3,0)),"F","C")</f>
        <v>20.555555555555554</v>
      </c>
      <c r="I1484" s="34">
        <f>CONVERT(INDEX(Htg_StPt_Sch_EZ!$C$31:$I$54,MATCH(Schedules_8760!$C1484,Htg_StPt_Sch_EZ!$B$31:$B$54,0),MATCH(Schedules_8760!$F1484,Htg_StPt_Sch_EZ!$C$30:$I$30,0)),"F","C")</f>
        <v>18.333333333333332</v>
      </c>
      <c r="J1484" s="34">
        <f>CONVERT(INDEX(Clg_StPt_Sch_EZ!$C$4:$I$27,MATCH(Schedules_8760!$C1484,Clg_StPt_Sch_EZ!$B$4:$B$27,0),MATCH(Schedules_8760!$F1484,Clg_StPt_Sch_EZ!$C$3:$I$3,0)),"F","C")</f>
        <v>25.555555555555554</v>
      </c>
      <c r="K1484" s="34">
        <f>CONVERT(INDEX(Clg_StPt_Sch_EZ!$C$31:$I$54,MATCH(Schedules_8760!$C1484,Clg_StPt_Sch_EZ!$B$31:$B$54,0),MATCH(Schedules_8760!$F1484,Clg_StPt_Sch_EZ!$C$30:$I$30,0)),"F","C")</f>
        <v>28.333333333333332</v>
      </c>
      <c r="L1484" s="34">
        <f>CONVERT(INDEX(DHW_StPt_Sch_EZ!$C$4:$I$27,MATCH(Schedules_8760!$C1484,DHW_StPt_Sch_EZ!$B$4:$B$27,0),MATCH(Schedules_8760!$F1484,DHW_StPt_Sch_EZ!$C$3:$I$3,0)),"F","C")</f>
        <v>53.333333333333329</v>
      </c>
      <c r="M1484" s="34">
        <f>CONVERT(INDEX(DHW_StPt_Sch_EZ!$C$31:$I$54,MATCH(Schedules_8760!$C1484,DHW_StPt_Sch_EZ!$B$31:$B$54,0),MATCH(Schedules_8760!$F1484,DHW_StPt_Sch_EZ!$C$30:$I$30,0)),"F","C")</f>
        <v>53.333333333333329</v>
      </c>
      <c r="N1484" s="12"/>
      <c r="O1484" s="12"/>
      <c r="P1484" s="12"/>
    </row>
    <row r="1485" spans="1:16" x14ac:dyDescent="0.25">
      <c r="A1485" s="35">
        <v>1484</v>
      </c>
      <c r="B1485" s="89">
        <v>62.791666666666657</v>
      </c>
      <c r="C1485" s="35">
        <f t="shared" si="115"/>
        <v>20</v>
      </c>
      <c r="D1485" s="35">
        <f t="shared" si="118"/>
        <v>62</v>
      </c>
      <c r="E1485" s="35">
        <f t="shared" si="119"/>
        <v>6</v>
      </c>
      <c r="F1485" s="35" t="str">
        <f t="shared" si="116"/>
        <v>Friday</v>
      </c>
      <c r="G1485" s="35">
        <f t="shared" si="117"/>
        <v>3</v>
      </c>
      <c r="H1485" s="34">
        <f>CONVERT(INDEX(Htg_StPt_Sch_EZ!$C$4:$I$27,MATCH(Schedules_8760!$C1485,Htg_StPt_Sch_EZ!$B$4:$B$27,0),MATCH(Schedules_8760!$F1485,Htg_StPt_Sch_EZ!$C$3:$I$3,0)),"F","C")</f>
        <v>20.555555555555554</v>
      </c>
      <c r="I1485" s="34">
        <f>CONVERT(INDEX(Htg_StPt_Sch_EZ!$C$31:$I$54,MATCH(Schedules_8760!$C1485,Htg_StPt_Sch_EZ!$B$31:$B$54,0),MATCH(Schedules_8760!$F1485,Htg_StPt_Sch_EZ!$C$30:$I$30,0)),"F","C")</f>
        <v>18.888888888888889</v>
      </c>
      <c r="J1485" s="34">
        <f>CONVERT(INDEX(Clg_StPt_Sch_EZ!$C$4:$I$27,MATCH(Schedules_8760!$C1485,Clg_StPt_Sch_EZ!$B$4:$B$27,0),MATCH(Schedules_8760!$F1485,Clg_StPt_Sch_EZ!$C$3:$I$3,0)),"F","C")</f>
        <v>25.555555555555554</v>
      </c>
      <c r="K1485" s="34">
        <f>CONVERT(INDEX(Clg_StPt_Sch_EZ!$C$31:$I$54,MATCH(Schedules_8760!$C1485,Clg_StPt_Sch_EZ!$B$31:$B$54,0),MATCH(Schedules_8760!$F1485,Clg_StPt_Sch_EZ!$C$30:$I$30,0)),"F","C")</f>
        <v>28.333333333333332</v>
      </c>
      <c r="L1485" s="34">
        <f>CONVERT(INDEX(DHW_StPt_Sch_EZ!$C$4:$I$27,MATCH(Schedules_8760!$C1485,DHW_StPt_Sch_EZ!$B$4:$B$27,0),MATCH(Schedules_8760!$F1485,DHW_StPt_Sch_EZ!$C$3:$I$3,0)),"F","C")</f>
        <v>53.333333333333329</v>
      </c>
      <c r="M1485" s="34">
        <f>CONVERT(INDEX(DHW_StPt_Sch_EZ!$C$31:$I$54,MATCH(Schedules_8760!$C1485,DHW_StPt_Sch_EZ!$B$31:$B$54,0),MATCH(Schedules_8760!$F1485,DHW_StPt_Sch_EZ!$C$30:$I$30,0)),"F","C")</f>
        <v>53.333333333333329</v>
      </c>
      <c r="N1485" s="12"/>
      <c r="O1485" s="12"/>
      <c r="P1485" s="12"/>
    </row>
    <row r="1486" spans="1:16" x14ac:dyDescent="0.25">
      <c r="A1486" s="35">
        <v>1485</v>
      </c>
      <c r="B1486" s="89">
        <v>62.833333333333343</v>
      </c>
      <c r="C1486" s="35">
        <f t="shared" si="115"/>
        <v>21</v>
      </c>
      <c r="D1486" s="35">
        <f t="shared" si="118"/>
        <v>62</v>
      </c>
      <c r="E1486" s="35">
        <f t="shared" si="119"/>
        <v>6</v>
      </c>
      <c r="F1486" s="35" t="str">
        <f t="shared" si="116"/>
        <v>Friday</v>
      </c>
      <c r="G1486" s="35">
        <f t="shared" si="117"/>
        <v>3</v>
      </c>
      <c r="H1486" s="34">
        <f>CONVERT(INDEX(Htg_StPt_Sch_EZ!$C$4:$I$27,MATCH(Schedules_8760!$C1486,Htg_StPt_Sch_EZ!$B$4:$B$27,0),MATCH(Schedules_8760!$F1486,Htg_StPt_Sch_EZ!$C$3:$I$3,0)),"F","C")</f>
        <v>20.555555555555554</v>
      </c>
      <c r="I1486" s="34">
        <f>CONVERT(INDEX(Htg_StPt_Sch_EZ!$C$31:$I$54,MATCH(Schedules_8760!$C1486,Htg_StPt_Sch_EZ!$B$31:$B$54,0),MATCH(Schedules_8760!$F1486,Htg_StPt_Sch_EZ!$C$30:$I$30,0)),"F","C")</f>
        <v>19.444444444444443</v>
      </c>
      <c r="J1486" s="34">
        <f>CONVERT(INDEX(Clg_StPt_Sch_EZ!$C$4:$I$27,MATCH(Schedules_8760!$C1486,Clg_StPt_Sch_EZ!$B$4:$B$27,0),MATCH(Schedules_8760!$F1486,Clg_StPt_Sch_EZ!$C$3:$I$3,0)),"F","C")</f>
        <v>25.555555555555554</v>
      </c>
      <c r="K1486" s="34">
        <f>CONVERT(INDEX(Clg_StPt_Sch_EZ!$C$31:$I$54,MATCH(Schedules_8760!$C1486,Clg_StPt_Sch_EZ!$B$31:$B$54,0),MATCH(Schedules_8760!$F1486,Clg_StPt_Sch_EZ!$C$30:$I$30,0)),"F","C")</f>
        <v>28.333333333333332</v>
      </c>
      <c r="L1486" s="34">
        <f>CONVERT(INDEX(DHW_StPt_Sch_EZ!$C$4:$I$27,MATCH(Schedules_8760!$C1486,DHW_StPt_Sch_EZ!$B$4:$B$27,0),MATCH(Schedules_8760!$F1486,DHW_StPt_Sch_EZ!$C$3:$I$3,0)),"F","C")</f>
        <v>53.333333333333329</v>
      </c>
      <c r="M1486" s="34">
        <f>CONVERT(INDEX(DHW_StPt_Sch_EZ!$C$31:$I$54,MATCH(Schedules_8760!$C1486,DHW_StPt_Sch_EZ!$B$31:$B$54,0),MATCH(Schedules_8760!$F1486,DHW_StPt_Sch_EZ!$C$30:$I$30,0)),"F","C")</f>
        <v>53.333333333333329</v>
      </c>
      <c r="N1486" s="12"/>
      <c r="O1486" s="12"/>
      <c r="P1486" s="12"/>
    </row>
    <row r="1487" spans="1:16" x14ac:dyDescent="0.25">
      <c r="A1487" s="35">
        <v>1486</v>
      </c>
      <c r="B1487" s="89">
        <v>62.875</v>
      </c>
      <c r="C1487" s="35">
        <f t="shared" si="115"/>
        <v>22</v>
      </c>
      <c r="D1487" s="35">
        <f t="shared" si="118"/>
        <v>62</v>
      </c>
      <c r="E1487" s="35">
        <f t="shared" si="119"/>
        <v>6</v>
      </c>
      <c r="F1487" s="35" t="str">
        <f t="shared" si="116"/>
        <v>Friday</v>
      </c>
      <c r="G1487" s="35">
        <f t="shared" si="117"/>
        <v>3</v>
      </c>
      <c r="H1487" s="34">
        <f>CONVERT(INDEX(Htg_StPt_Sch_EZ!$C$4:$I$27,MATCH(Schedules_8760!$C1487,Htg_StPt_Sch_EZ!$B$4:$B$27,0),MATCH(Schedules_8760!$F1487,Htg_StPt_Sch_EZ!$C$3:$I$3,0)),"F","C")</f>
        <v>20.555555555555554</v>
      </c>
      <c r="I1487" s="34">
        <f>CONVERT(INDEX(Htg_StPt_Sch_EZ!$C$31:$I$54,MATCH(Schedules_8760!$C1487,Htg_StPt_Sch_EZ!$B$31:$B$54,0),MATCH(Schedules_8760!$F1487,Htg_StPt_Sch_EZ!$C$30:$I$30,0)),"F","C")</f>
        <v>19.444444444444443</v>
      </c>
      <c r="J1487" s="34">
        <f>CONVERT(INDEX(Clg_StPt_Sch_EZ!$C$4:$I$27,MATCH(Schedules_8760!$C1487,Clg_StPt_Sch_EZ!$B$4:$B$27,0),MATCH(Schedules_8760!$F1487,Clg_StPt_Sch_EZ!$C$3:$I$3,0)),"F","C")</f>
        <v>25.555555555555554</v>
      </c>
      <c r="K1487" s="34">
        <f>CONVERT(INDEX(Clg_StPt_Sch_EZ!$C$31:$I$54,MATCH(Schedules_8760!$C1487,Clg_StPt_Sch_EZ!$B$31:$B$54,0),MATCH(Schedules_8760!$F1487,Clg_StPt_Sch_EZ!$C$30:$I$30,0)),"F","C")</f>
        <v>28.333333333333332</v>
      </c>
      <c r="L1487" s="34">
        <f>CONVERT(INDEX(DHW_StPt_Sch_EZ!$C$4:$I$27,MATCH(Schedules_8760!$C1487,DHW_StPt_Sch_EZ!$B$4:$B$27,0),MATCH(Schedules_8760!$F1487,DHW_StPt_Sch_EZ!$C$3:$I$3,0)),"F","C")</f>
        <v>53.333333333333329</v>
      </c>
      <c r="M1487" s="34">
        <f>CONVERT(INDEX(DHW_StPt_Sch_EZ!$C$31:$I$54,MATCH(Schedules_8760!$C1487,DHW_StPt_Sch_EZ!$B$31:$B$54,0),MATCH(Schedules_8760!$F1487,DHW_StPt_Sch_EZ!$C$30:$I$30,0)),"F","C")</f>
        <v>53.333333333333329</v>
      </c>
      <c r="N1487" s="12"/>
      <c r="O1487" s="12"/>
      <c r="P1487" s="12"/>
    </row>
    <row r="1488" spans="1:16" x14ac:dyDescent="0.25">
      <c r="A1488" s="35">
        <v>1487</v>
      </c>
      <c r="B1488" s="89">
        <v>62.916666666666657</v>
      </c>
      <c r="C1488" s="35">
        <f t="shared" si="115"/>
        <v>23</v>
      </c>
      <c r="D1488" s="35">
        <f t="shared" si="118"/>
        <v>62</v>
      </c>
      <c r="E1488" s="35">
        <f t="shared" si="119"/>
        <v>6</v>
      </c>
      <c r="F1488" s="35" t="str">
        <f t="shared" si="116"/>
        <v>Friday</v>
      </c>
      <c r="G1488" s="35">
        <f t="shared" si="117"/>
        <v>3</v>
      </c>
      <c r="H1488" s="34">
        <f>CONVERT(INDEX(Htg_StPt_Sch_EZ!$C$4:$I$27,MATCH(Schedules_8760!$C1488,Htg_StPt_Sch_EZ!$B$4:$B$27,0),MATCH(Schedules_8760!$F1488,Htg_StPt_Sch_EZ!$C$3:$I$3,0)),"F","C")</f>
        <v>20.555555555555554</v>
      </c>
      <c r="I1488" s="34">
        <f>CONVERT(INDEX(Htg_StPt_Sch_EZ!$C$31:$I$54,MATCH(Schedules_8760!$C1488,Htg_StPt_Sch_EZ!$B$31:$B$54,0),MATCH(Schedules_8760!$F1488,Htg_StPt_Sch_EZ!$C$30:$I$30,0)),"F","C")</f>
        <v>19.444444444444443</v>
      </c>
      <c r="J1488" s="34">
        <f>CONVERT(INDEX(Clg_StPt_Sch_EZ!$C$4:$I$27,MATCH(Schedules_8760!$C1488,Clg_StPt_Sch_EZ!$B$4:$B$27,0),MATCH(Schedules_8760!$F1488,Clg_StPt_Sch_EZ!$C$3:$I$3,0)),"F","C")</f>
        <v>25.555555555555554</v>
      </c>
      <c r="K1488" s="34">
        <f>CONVERT(INDEX(Clg_StPt_Sch_EZ!$C$31:$I$54,MATCH(Schedules_8760!$C1488,Clg_StPt_Sch_EZ!$B$31:$B$54,0),MATCH(Schedules_8760!$F1488,Clg_StPt_Sch_EZ!$C$30:$I$30,0)),"F","C")</f>
        <v>28.333333333333332</v>
      </c>
      <c r="L1488" s="34">
        <f>CONVERT(INDEX(DHW_StPt_Sch_EZ!$C$4:$I$27,MATCH(Schedules_8760!$C1488,DHW_StPt_Sch_EZ!$B$4:$B$27,0),MATCH(Schedules_8760!$F1488,DHW_StPt_Sch_EZ!$C$3:$I$3,0)),"F","C")</f>
        <v>53.333333333333329</v>
      </c>
      <c r="M1488" s="34">
        <f>CONVERT(INDEX(DHW_StPt_Sch_EZ!$C$31:$I$54,MATCH(Schedules_8760!$C1488,DHW_StPt_Sch_EZ!$B$31:$B$54,0),MATCH(Schedules_8760!$F1488,DHW_StPt_Sch_EZ!$C$30:$I$30,0)),"F","C")</f>
        <v>53.333333333333329</v>
      </c>
      <c r="N1488" s="12"/>
      <c r="O1488" s="12"/>
      <c r="P1488" s="12"/>
    </row>
    <row r="1489" spans="1:16" x14ac:dyDescent="0.25">
      <c r="A1489" s="35">
        <v>1488</v>
      </c>
      <c r="B1489" s="89">
        <v>62.958333333333343</v>
      </c>
      <c r="C1489" s="35">
        <f t="shared" si="115"/>
        <v>24</v>
      </c>
      <c r="D1489" s="35">
        <f t="shared" si="118"/>
        <v>62</v>
      </c>
      <c r="E1489" s="35">
        <f t="shared" si="119"/>
        <v>6</v>
      </c>
      <c r="F1489" s="35" t="str">
        <f t="shared" si="116"/>
        <v>Friday</v>
      </c>
      <c r="G1489" s="35">
        <f t="shared" si="117"/>
        <v>3</v>
      </c>
      <c r="H1489" s="34">
        <f>CONVERT(INDEX(Htg_StPt_Sch_EZ!$C$4:$I$27,MATCH(Schedules_8760!$C1489,Htg_StPt_Sch_EZ!$B$4:$B$27,0),MATCH(Schedules_8760!$F1489,Htg_StPt_Sch_EZ!$C$3:$I$3,0)),"F","C")</f>
        <v>20.555555555555554</v>
      </c>
      <c r="I1489" s="34">
        <f>CONVERT(INDEX(Htg_StPt_Sch_EZ!$C$31:$I$54,MATCH(Schedules_8760!$C1489,Htg_StPt_Sch_EZ!$B$31:$B$54,0),MATCH(Schedules_8760!$F1489,Htg_StPt_Sch_EZ!$C$30:$I$30,0)),"F","C")</f>
        <v>19.444444444444443</v>
      </c>
      <c r="J1489" s="34">
        <f>CONVERT(INDEX(Clg_StPt_Sch_EZ!$C$4:$I$27,MATCH(Schedules_8760!$C1489,Clg_StPt_Sch_EZ!$B$4:$B$27,0),MATCH(Schedules_8760!$F1489,Clg_StPt_Sch_EZ!$C$3:$I$3,0)),"F","C")</f>
        <v>25.555555555555554</v>
      </c>
      <c r="K1489" s="34">
        <f>CONVERT(INDEX(Clg_StPt_Sch_EZ!$C$31:$I$54,MATCH(Schedules_8760!$C1489,Clg_StPt_Sch_EZ!$B$31:$B$54,0),MATCH(Schedules_8760!$F1489,Clg_StPt_Sch_EZ!$C$30:$I$30,0)),"F","C")</f>
        <v>28.333333333333332</v>
      </c>
      <c r="L1489" s="34">
        <f>CONVERT(INDEX(DHW_StPt_Sch_EZ!$C$4:$I$27,MATCH(Schedules_8760!$C1489,DHW_StPt_Sch_EZ!$B$4:$B$27,0),MATCH(Schedules_8760!$F1489,DHW_StPt_Sch_EZ!$C$3:$I$3,0)),"F","C")</f>
        <v>53.333333333333329</v>
      </c>
      <c r="M1489" s="34">
        <f>CONVERT(INDEX(DHW_StPt_Sch_EZ!$C$31:$I$54,MATCH(Schedules_8760!$C1489,DHW_StPt_Sch_EZ!$B$31:$B$54,0),MATCH(Schedules_8760!$F1489,DHW_StPt_Sch_EZ!$C$30:$I$30,0)),"F","C")</f>
        <v>53.333333333333329</v>
      </c>
      <c r="N1489" s="12"/>
      <c r="O1489" s="12"/>
      <c r="P1489" s="12"/>
    </row>
    <row r="1490" spans="1:16" x14ac:dyDescent="0.25">
      <c r="A1490" s="35">
        <v>1489</v>
      </c>
      <c r="B1490" s="89">
        <v>63</v>
      </c>
      <c r="C1490" s="35">
        <f t="shared" si="115"/>
        <v>1</v>
      </c>
      <c r="D1490" s="35">
        <f t="shared" si="118"/>
        <v>63</v>
      </c>
      <c r="E1490" s="35">
        <f t="shared" si="119"/>
        <v>7</v>
      </c>
      <c r="F1490" s="35" t="str">
        <f t="shared" si="116"/>
        <v>Saturday</v>
      </c>
      <c r="G1490" s="35">
        <f t="shared" si="117"/>
        <v>3</v>
      </c>
      <c r="H1490" s="34">
        <f>CONVERT(INDEX(Htg_StPt_Sch_EZ!$C$4:$I$27,MATCH(Schedules_8760!$C1490,Htg_StPt_Sch_EZ!$B$4:$B$27,0),MATCH(Schedules_8760!$F1490,Htg_StPt_Sch_EZ!$C$3:$I$3,0)),"F","C")</f>
        <v>20.555555555555554</v>
      </c>
      <c r="I1490" s="34">
        <f>CONVERT(INDEX(Htg_StPt_Sch_EZ!$C$31:$I$54,MATCH(Schedules_8760!$C1490,Htg_StPt_Sch_EZ!$B$31:$B$54,0),MATCH(Schedules_8760!$F1490,Htg_StPt_Sch_EZ!$C$30:$I$30,0)),"F","C")</f>
        <v>19.444444444444443</v>
      </c>
      <c r="J1490" s="34">
        <f>CONVERT(INDEX(Clg_StPt_Sch_EZ!$C$4:$I$27,MATCH(Schedules_8760!$C1490,Clg_StPt_Sch_EZ!$B$4:$B$27,0),MATCH(Schedules_8760!$F1490,Clg_StPt_Sch_EZ!$C$3:$I$3,0)),"F","C")</f>
        <v>25.555555555555554</v>
      </c>
      <c r="K1490" s="34">
        <f>CONVERT(INDEX(Clg_StPt_Sch_EZ!$C$31:$I$54,MATCH(Schedules_8760!$C1490,Clg_StPt_Sch_EZ!$B$31:$B$54,0),MATCH(Schedules_8760!$F1490,Clg_StPt_Sch_EZ!$C$30:$I$30,0)),"F","C")</f>
        <v>28.333333333333332</v>
      </c>
      <c r="L1490" s="34">
        <f>CONVERT(INDEX(DHW_StPt_Sch_EZ!$C$4:$I$27,MATCH(Schedules_8760!$C1490,DHW_StPt_Sch_EZ!$B$4:$B$27,0),MATCH(Schedules_8760!$F1490,DHW_StPt_Sch_EZ!$C$3:$I$3,0)),"F","C")</f>
        <v>53.333333333333329</v>
      </c>
      <c r="M1490" s="34">
        <f>CONVERT(INDEX(DHW_StPt_Sch_EZ!$C$31:$I$54,MATCH(Schedules_8760!$C1490,DHW_StPt_Sch_EZ!$B$31:$B$54,0),MATCH(Schedules_8760!$F1490,DHW_StPt_Sch_EZ!$C$30:$I$30,0)),"F","C")</f>
        <v>53.333333333333329</v>
      </c>
      <c r="N1490" s="12"/>
      <c r="O1490" s="12"/>
      <c r="P1490" s="12"/>
    </row>
    <row r="1491" spans="1:16" x14ac:dyDescent="0.25">
      <c r="A1491" s="35">
        <v>1490</v>
      </c>
      <c r="B1491" s="89">
        <v>63.041666666666657</v>
      </c>
      <c r="C1491" s="35">
        <f t="shared" si="115"/>
        <v>2</v>
      </c>
      <c r="D1491" s="35">
        <f t="shared" si="118"/>
        <v>63</v>
      </c>
      <c r="E1491" s="35">
        <f t="shared" si="119"/>
        <v>7</v>
      </c>
      <c r="F1491" s="35" t="str">
        <f t="shared" si="116"/>
        <v>Saturday</v>
      </c>
      <c r="G1491" s="35">
        <f t="shared" si="117"/>
        <v>3</v>
      </c>
      <c r="H1491" s="34">
        <f>CONVERT(INDEX(Htg_StPt_Sch_EZ!$C$4:$I$27,MATCH(Schedules_8760!$C1491,Htg_StPt_Sch_EZ!$B$4:$B$27,0),MATCH(Schedules_8760!$F1491,Htg_StPt_Sch_EZ!$C$3:$I$3,0)),"F","C")</f>
        <v>20.555555555555554</v>
      </c>
      <c r="I1491" s="34">
        <f>CONVERT(INDEX(Htg_StPt_Sch_EZ!$C$31:$I$54,MATCH(Schedules_8760!$C1491,Htg_StPt_Sch_EZ!$B$31:$B$54,0),MATCH(Schedules_8760!$F1491,Htg_StPt_Sch_EZ!$C$30:$I$30,0)),"F","C")</f>
        <v>19.444444444444443</v>
      </c>
      <c r="J1491" s="34">
        <f>CONVERT(INDEX(Clg_StPt_Sch_EZ!$C$4:$I$27,MATCH(Schedules_8760!$C1491,Clg_StPt_Sch_EZ!$B$4:$B$27,0),MATCH(Schedules_8760!$F1491,Clg_StPt_Sch_EZ!$C$3:$I$3,0)),"F","C")</f>
        <v>25.555555555555554</v>
      </c>
      <c r="K1491" s="34">
        <f>CONVERT(INDEX(Clg_StPt_Sch_EZ!$C$31:$I$54,MATCH(Schedules_8760!$C1491,Clg_StPt_Sch_EZ!$B$31:$B$54,0),MATCH(Schedules_8760!$F1491,Clg_StPt_Sch_EZ!$C$30:$I$30,0)),"F","C")</f>
        <v>28.333333333333332</v>
      </c>
      <c r="L1491" s="34">
        <f>CONVERT(INDEX(DHW_StPt_Sch_EZ!$C$4:$I$27,MATCH(Schedules_8760!$C1491,DHW_StPt_Sch_EZ!$B$4:$B$27,0),MATCH(Schedules_8760!$F1491,DHW_StPt_Sch_EZ!$C$3:$I$3,0)),"F","C")</f>
        <v>53.333333333333329</v>
      </c>
      <c r="M1491" s="34">
        <f>CONVERT(INDEX(DHW_StPt_Sch_EZ!$C$31:$I$54,MATCH(Schedules_8760!$C1491,DHW_StPt_Sch_EZ!$B$31:$B$54,0),MATCH(Schedules_8760!$F1491,DHW_StPt_Sch_EZ!$C$30:$I$30,0)),"F","C")</f>
        <v>53.333333333333329</v>
      </c>
      <c r="N1491" s="12"/>
      <c r="O1491" s="12"/>
      <c r="P1491" s="12"/>
    </row>
    <row r="1492" spans="1:16" x14ac:dyDescent="0.25">
      <c r="A1492" s="35">
        <v>1491</v>
      </c>
      <c r="B1492" s="89">
        <v>63.083333333333343</v>
      </c>
      <c r="C1492" s="35">
        <f t="shared" si="115"/>
        <v>3</v>
      </c>
      <c r="D1492" s="35">
        <f t="shared" si="118"/>
        <v>63</v>
      </c>
      <c r="E1492" s="35">
        <f t="shared" si="119"/>
        <v>7</v>
      </c>
      <c r="F1492" s="35" t="str">
        <f t="shared" si="116"/>
        <v>Saturday</v>
      </c>
      <c r="G1492" s="35">
        <f t="shared" si="117"/>
        <v>3</v>
      </c>
      <c r="H1492" s="34">
        <f>CONVERT(INDEX(Htg_StPt_Sch_EZ!$C$4:$I$27,MATCH(Schedules_8760!$C1492,Htg_StPt_Sch_EZ!$B$4:$B$27,0),MATCH(Schedules_8760!$F1492,Htg_StPt_Sch_EZ!$C$3:$I$3,0)),"F","C")</f>
        <v>20.555555555555554</v>
      </c>
      <c r="I1492" s="34">
        <f>CONVERT(INDEX(Htg_StPt_Sch_EZ!$C$31:$I$54,MATCH(Schedules_8760!$C1492,Htg_StPt_Sch_EZ!$B$31:$B$54,0),MATCH(Schedules_8760!$F1492,Htg_StPt_Sch_EZ!$C$30:$I$30,0)),"F","C")</f>
        <v>19.444444444444443</v>
      </c>
      <c r="J1492" s="34">
        <f>CONVERT(INDEX(Clg_StPt_Sch_EZ!$C$4:$I$27,MATCH(Schedules_8760!$C1492,Clg_StPt_Sch_EZ!$B$4:$B$27,0),MATCH(Schedules_8760!$F1492,Clg_StPt_Sch_EZ!$C$3:$I$3,0)),"F","C")</f>
        <v>25.555555555555554</v>
      </c>
      <c r="K1492" s="34">
        <f>CONVERT(INDEX(Clg_StPt_Sch_EZ!$C$31:$I$54,MATCH(Schedules_8760!$C1492,Clg_StPt_Sch_EZ!$B$31:$B$54,0),MATCH(Schedules_8760!$F1492,Clg_StPt_Sch_EZ!$C$30:$I$30,0)),"F","C")</f>
        <v>28.333333333333332</v>
      </c>
      <c r="L1492" s="34">
        <f>CONVERT(INDEX(DHW_StPt_Sch_EZ!$C$4:$I$27,MATCH(Schedules_8760!$C1492,DHW_StPt_Sch_EZ!$B$4:$B$27,0),MATCH(Schedules_8760!$F1492,DHW_StPt_Sch_EZ!$C$3:$I$3,0)),"F","C")</f>
        <v>53.333333333333329</v>
      </c>
      <c r="M1492" s="34">
        <f>CONVERT(INDEX(DHW_StPt_Sch_EZ!$C$31:$I$54,MATCH(Schedules_8760!$C1492,DHW_StPt_Sch_EZ!$B$31:$B$54,0),MATCH(Schedules_8760!$F1492,DHW_StPt_Sch_EZ!$C$30:$I$30,0)),"F","C")</f>
        <v>53.333333333333329</v>
      </c>
      <c r="N1492" s="12"/>
      <c r="O1492" s="12"/>
      <c r="P1492" s="12"/>
    </row>
    <row r="1493" spans="1:16" x14ac:dyDescent="0.25">
      <c r="A1493" s="35">
        <v>1492</v>
      </c>
      <c r="B1493" s="89">
        <v>63.125</v>
      </c>
      <c r="C1493" s="35">
        <f t="shared" si="115"/>
        <v>4</v>
      </c>
      <c r="D1493" s="35">
        <f t="shared" si="118"/>
        <v>63</v>
      </c>
      <c r="E1493" s="35">
        <f t="shared" si="119"/>
        <v>7</v>
      </c>
      <c r="F1493" s="35" t="str">
        <f t="shared" si="116"/>
        <v>Saturday</v>
      </c>
      <c r="G1493" s="35">
        <f t="shared" si="117"/>
        <v>3</v>
      </c>
      <c r="H1493" s="34">
        <f>CONVERT(INDEX(Htg_StPt_Sch_EZ!$C$4:$I$27,MATCH(Schedules_8760!$C1493,Htg_StPt_Sch_EZ!$B$4:$B$27,0),MATCH(Schedules_8760!$F1493,Htg_StPt_Sch_EZ!$C$3:$I$3,0)),"F","C")</f>
        <v>20.555555555555554</v>
      </c>
      <c r="I1493" s="34">
        <f>CONVERT(INDEX(Htg_StPt_Sch_EZ!$C$31:$I$54,MATCH(Schedules_8760!$C1493,Htg_StPt_Sch_EZ!$B$31:$B$54,0),MATCH(Schedules_8760!$F1493,Htg_StPt_Sch_EZ!$C$30:$I$30,0)),"F","C")</f>
        <v>19.444444444444443</v>
      </c>
      <c r="J1493" s="34">
        <f>CONVERT(INDEX(Clg_StPt_Sch_EZ!$C$4:$I$27,MATCH(Schedules_8760!$C1493,Clg_StPt_Sch_EZ!$B$4:$B$27,0),MATCH(Schedules_8760!$F1493,Clg_StPt_Sch_EZ!$C$3:$I$3,0)),"F","C")</f>
        <v>25.555555555555554</v>
      </c>
      <c r="K1493" s="34">
        <f>CONVERT(INDEX(Clg_StPt_Sch_EZ!$C$31:$I$54,MATCH(Schedules_8760!$C1493,Clg_StPt_Sch_EZ!$B$31:$B$54,0),MATCH(Schedules_8760!$F1493,Clg_StPt_Sch_EZ!$C$30:$I$30,0)),"F","C")</f>
        <v>28.333333333333332</v>
      </c>
      <c r="L1493" s="34">
        <f>CONVERT(INDEX(DHW_StPt_Sch_EZ!$C$4:$I$27,MATCH(Schedules_8760!$C1493,DHW_StPt_Sch_EZ!$B$4:$B$27,0),MATCH(Schedules_8760!$F1493,DHW_StPt_Sch_EZ!$C$3:$I$3,0)),"F","C")</f>
        <v>53.333333333333329</v>
      </c>
      <c r="M1493" s="34">
        <f>CONVERT(INDEX(DHW_StPt_Sch_EZ!$C$31:$I$54,MATCH(Schedules_8760!$C1493,DHW_StPt_Sch_EZ!$B$31:$B$54,0),MATCH(Schedules_8760!$F1493,DHW_StPt_Sch_EZ!$C$30:$I$30,0)),"F","C")</f>
        <v>53.333333333333329</v>
      </c>
      <c r="N1493" s="12"/>
      <c r="O1493" s="12"/>
      <c r="P1493" s="12"/>
    </row>
    <row r="1494" spans="1:16" x14ac:dyDescent="0.25">
      <c r="A1494" s="35">
        <v>1493</v>
      </c>
      <c r="B1494" s="89">
        <v>63.166666666666657</v>
      </c>
      <c r="C1494" s="35">
        <f t="shared" si="115"/>
        <v>5</v>
      </c>
      <c r="D1494" s="35">
        <f t="shared" si="118"/>
        <v>63</v>
      </c>
      <c r="E1494" s="35">
        <f t="shared" si="119"/>
        <v>7</v>
      </c>
      <c r="F1494" s="35" t="str">
        <f t="shared" si="116"/>
        <v>Saturday</v>
      </c>
      <c r="G1494" s="35">
        <f t="shared" si="117"/>
        <v>3</v>
      </c>
      <c r="H1494" s="34">
        <f>CONVERT(INDEX(Htg_StPt_Sch_EZ!$C$4:$I$27,MATCH(Schedules_8760!$C1494,Htg_StPt_Sch_EZ!$B$4:$B$27,0),MATCH(Schedules_8760!$F1494,Htg_StPt_Sch_EZ!$C$3:$I$3,0)),"F","C")</f>
        <v>20.555555555555554</v>
      </c>
      <c r="I1494" s="34">
        <f>CONVERT(INDEX(Htg_StPt_Sch_EZ!$C$31:$I$54,MATCH(Schedules_8760!$C1494,Htg_StPt_Sch_EZ!$B$31:$B$54,0),MATCH(Schedules_8760!$F1494,Htg_StPt_Sch_EZ!$C$30:$I$30,0)),"F","C")</f>
        <v>19.444444444444443</v>
      </c>
      <c r="J1494" s="34">
        <f>CONVERT(INDEX(Clg_StPt_Sch_EZ!$C$4:$I$27,MATCH(Schedules_8760!$C1494,Clg_StPt_Sch_EZ!$B$4:$B$27,0),MATCH(Schedules_8760!$F1494,Clg_StPt_Sch_EZ!$C$3:$I$3,0)),"F","C")</f>
        <v>25.555555555555554</v>
      </c>
      <c r="K1494" s="34">
        <f>CONVERT(INDEX(Clg_StPt_Sch_EZ!$C$31:$I$54,MATCH(Schedules_8760!$C1494,Clg_StPt_Sch_EZ!$B$31:$B$54,0),MATCH(Schedules_8760!$F1494,Clg_StPt_Sch_EZ!$C$30:$I$30,0)),"F","C")</f>
        <v>28.333333333333332</v>
      </c>
      <c r="L1494" s="34">
        <f>CONVERT(INDEX(DHW_StPt_Sch_EZ!$C$4:$I$27,MATCH(Schedules_8760!$C1494,DHW_StPt_Sch_EZ!$B$4:$B$27,0),MATCH(Schedules_8760!$F1494,DHW_StPt_Sch_EZ!$C$3:$I$3,0)),"F","C")</f>
        <v>53.333333333333329</v>
      </c>
      <c r="M1494" s="34">
        <f>CONVERT(INDEX(DHW_StPt_Sch_EZ!$C$31:$I$54,MATCH(Schedules_8760!$C1494,DHW_StPt_Sch_EZ!$B$31:$B$54,0),MATCH(Schedules_8760!$F1494,DHW_StPt_Sch_EZ!$C$30:$I$30,0)),"F","C")</f>
        <v>53.333333333333329</v>
      </c>
      <c r="N1494" s="12"/>
      <c r="O1494" s="12"/>
      <c r="P1494" s="12"/>
    </row>
    <row r="1495" spans="1:16" x14ac:dyDescent="0.25">
      <c r="A1495" s="35">
        <v>1494</v>
      </c>
      <c r="B1495" s="89">
        <v>63.208333333333343</v>
      </c>
      <c r="C1495" s="35">
        <f t="shared" si="115"/>
        <v>6</v>
      </c>
      <c r="D1495" s="35">
        <f t="shared" si="118"/>
        <v>63</v>
      </c>
      <c r="E1495" s="35">
        <f t="shared" si="119"/>
        <v>7</v>
      </c>
      <c r="F1495" s="35" t="str">
        <f t="shared" si="116"/>
        <v>Saturday</v>
      </c>
      <c r="G1495" s="35">
        <f t="shared" si="117"/>
        <v>3</v>
      </c>
      <c r="H1495" s="34">
        <f>CONVERT(INDEX(Htg_StPt_Sch_EZ!$C$4:$I$27,MATCH(Schedules_8760!$C1495,Htg_StPt_Sch_EZ!$B$4:$B$27,0),MATCH(Schedules_8760!$F1495,Htg_StPt_Sch_EZ!$C$3:$I$3,0)),"F","C")</f>
        <v>20.555555555555554</v>
      </c>
      <c r="I1495" s="34">
        <f>CONVERT(INDEX(Htg_StPt_Sch_EZ!$C$31:$I$54,MATCH(Schedules_8760!$C1495,Htg_StPt_Sch_EZ!$B$31:$B$54,0),MATCH(Schedules_8760!$F1495,Htg_StPt_Sch_EZ!$C$30:$I$30,0)),"F","C")</f>
        <v>19.444444444444443</v>
      </c>
      <c r="J1495" s="34">
        <f>CONVERT(INDEX(Clg_StPt_Sch_EZ!$C$4:$I$27,MATCH(Schedules_8760!$C1495,Clg_StPt_Sch_EZ!$B$4:$B$27,0),MATCH(Schedules_8760!$F1495,Clg_StPt_Sch_EZ!$C$3:$I$3,0)),"F","C")</f>
        <v>25.555555555555554</v>
      </c>
      <c r="K1495" s="34">
        <f>CONVERT(INDEX(Clg_StPt_Sch_EZ!$C$31:$I$54,MATCH(Schedules_8760!$C1495,Clg_StPt_Sch_EZ!$B$31:$B$54,0),MATCH(Schedules_8760!$F1495,Clg_StPt_Sch_EZ!$C$30:$I$30,0)),"F","C")</f>
        <v>28.333333333333332</v>
      </c>
      <c r="L1495" s="34">
        <f>CONVERT(INDEX(DHW_StPt_Sch_EZ!$C$4:$I$27,MATCH(Schedules_8760!$C1495,DHW_StPt_Sch_EZ!$B$4:$B$27,0),MATCH(Schedules_8760!$F1495,DHW_StPt_Sch_EZ!$C$3:$I$3,0)),"F","C")</f>
        <v>53.333333333333329</v>
      </c>
      <c r="M1495" s="34">
        <f>CONVERT(INDEX(DHW_StPt_Sch_EZ!$C$31:$I$54,MATCH(Schedules_8760!$C1495,DHW_StPt_Sch_EZ!$B$31:$B$54,0),MATCH(Schedules_8760!$F1495,DHW_StPt_Sch_EZ!$C$30:$I$30,0)),"F","C")</f>
        <v>53.333333333333329</v>
      </c>
      <c r="N1495" s="12"/>
      <c r="O1495" s="12"/>
      <c r="P1495" s="12"/>
    </row>
    <row r="1496" spans="1:16" x14ac:dyDescent="0.25">
      <c r="A1496" s="35">
        <v>1495</v>
      </c>
      <c r="B1496" s="89">
        <v>63.25</v>
      </c>
      <c r="C1496" s="35">
        <f t="shared" si="115"/>
        <v>7</v>
      </c>
      <c r="D1496" s="35">
        <f t="shared" si="118"/>
        <v>63</v>
      </c>
      <c r="E1496" s="35">
        <f t="shared" si="119"/>
        <v>7</v>
      </c>
      <c r="F1496" s="35" t="str">
        <f t="shared" si="116"/>
        <v>Saturday</v>
      </c>
      <c r="G1496" s="35">
        <f t="shared" si="117"/>
        <v>3</v>
      </c>
      <c r="H1496" s="34">
        <f>CONVERT(INDEX(Htg_StPt_Sch_EZ!$C$4:$I$27,MATCH(Schedules_8760!$C1496,Htg_StPt_Sch_EZ!$B$4:$B$27,0),MATCH(Schedules_8760!$F1496,Htg_StPt_Sch_EZ!$C$3:$I$3,0)),"F","C")</f>
        <v>20.555555555555554</v>
      </c>
      <c r="I1496" s="34">
        <f>CONVERT(INDEX(Htg_StPt_Sch_EZ!$C$31:$I$54,MATCH(Schedules_8760!$C1496,Htg_StPt_Sch_EZ!$B$31:$B$54,0),MATCH(Schedules_8760!$F1496,Htg_StPt_Sch_EZ!$C$30:$I$30,0)),"F","C")</f>
        <v>19.444444444444443</v>
      </c>
      <c r="J1496" s="34">
        <f>CONVERT(INDEX(Clg_StPt_Sch_EZ!$C$4:$I$27,MATCH(Schedules_8760!$C1496,Clg_StPt_Sch_EZ!$B$4:$B$27,0),MATCH(Schedules_8760!$F1496,Clg_StPt_Sch_EZ!$C$3:$I$3,0)),"F","C")</f>
        <v>25.555555555555554</v>
      </c>
      <c r="K1496" s="34">
        <f>CONVERT(INDEX(Clg_StPt_Sch_EZ!$C$31:$I$54,MATCH(Schedules_8760!$C1496,Clg_StPt_Sch_EZ!$B$31:$B$54,0),MATCH(Schedules_8760!$F1496,Clg_StPt_Sch_EZ!$C$30:$I$30,0)),"F","C")</f>
        <v>28.333333333333332</v>
      </c>
      <c r="L1496" s="34">
        <f>CONVERT(INDEX(DHW_StPt_Sch_EZ!$C$4:$I$27,MATCH(Schedules_8760!$C1496,DHW_StPt_Sch_EZ!$B$4:$B$27,0),MATCH(Schedules_8760!$F1496,DHW_StPt_Sch_EZ!$C$3:$I$3,0)),"F","C")</f>
        <v>53.333333333333329</v>
      </c>
      <c r="M1496" s="34">
        <f>CONVERT(INDEX(DHW_StPt_Sch_EZ!$C$31:$I$54,MATCH(Schedules_8760!$C1496,DHW_StPt_Sch_EZ!$B$31:$B$54,0),MATCH(Schedules_8760!$F1496,DHW_StPt_Sch_EZ!$C$30:$I$30,0)),"F","C")</f>
        <v>53.333333333333329</v>
      </c>
      <c r="N1496" s="12"/>
      <c r="O1496" s="12"/>
      <c r="P1496" s="12"/>
    </row>
    <row r="1497" spans="1:16" x14ac:dyDescent="0.25">
      <c r="A1497" s="35">
        <v>1496</v>
      </c>
      <c r="B1497" s="89">
        <v>63.291666666666657</v>
      </c>
      <c r="C1497" s="35">
        <f t="shared" si="115"/>
        <v>8</v>
      </c>
      <c r="D1497" s="35">
        <f t="shared" si="118"/>
        <v>63</v>
      </c>
      <c r="E1497" s="35">
        <f t="shared" si="119"/>
        <v>7</v>
      </c>
      <c r="F1497" s="35" t="str">
        <f t="shared" si="116"/>
        <v>Saturday</v>
      </c>
      <c r="G1497" s="35">
        <f t="shared" si="117"/>
        <v>3</v>
      </c>
      <c r="H1497" s="34">
        <f>CONVERT(INDEX(Htg_StPt_Sch_EZ!$C$4:$I$27,MATCH(Schedules_8760!$C1497,Htg_StPt_Sch_EZ!$B$4:$B$27,0),MATCH(Schedules_8760!$F1497,Htg_StPt_Sch_EZ!$C$3:$I$3,0)),"F","C")</f>
        <v>20.555555555555554</v>
      </c>
      <c r="I1497" s="34">
        <f>CONVERT(INDEX(Htg_StPt_Sch_EZ!$C$31:$I$54,MATCH(Schedules_8760!$C1497,Htg_StPt_Sch_EZ!$B$31:$B$54,0),MATCH(Schedules_8760!$F1497,Htg_StPt_Sch_EZ!$C$30:$I$30,0)),"F","C")</f>
        <v>19.444444444444443</v>
      </c>
      <c r="J1497" s="34">
        <f>CONVERT(INDEX(Clg_StPt_Sch_EZ!$C$4:$I$27,MATCH(Schedules_8760!$C1497,Clg_StPt_Sch_EZ!$B$4:$B$27,0),MATCH(Schedules_8760!$F1497,Clg_StPt_Sch_EZ!$C$3:$I$3,0)),"F","C")</f>
        <v>25.555555555555554</v>
      </c>
      <c r="K1497" s="34">
        <f>CONVERT(INDEX(Clg_StPt_Sch_EZ!$C$31:$I$54,MATCH(Schedules_8760!$C1497,Clg_StPt_Sch_EZ!$B$31:$B$54,0),MATCH(Schedules_8760!$F1497,Clg_StPt_Sch_EZ!$C$30:$I$30,0)),"F","C")</f>
        <v>25</v>
      </c>
      <c r="L1497" s="34">
        <f>CONVERT(INDEX(DHW_StPt_Sch_EZ!$C$4:$I$27,MATCH(Schedules_8760!$C1497,DHW_StPt_Sch_EZ!$B$4:$B$27,0),MATCH(Schedules_8760!$F1497,DHW_StPt_Sch_EZ!$C$3:$I$3,0)),"F","C")</f>
        <v>53.333333333333329</v>
      </c>
      <c r="M1497" s="34">
        <f>CONVERT(INDEX(DHW_StPt_Sch_EZ!$C$31:$I$54,MATCH(Schedules_8760!$C1497,DHW_StPt_Sch_EZ!$B$31:$B$54,0),MATCH(Schedules_8760!$F1497,DHW_StPt_Sch_EZ!$C$30:$I$30,0)),"F","C")</f>
        <v>53.333333333333329</v>
      </c>
      <c r="N1497" s="12"/>
      <c r="O1497" s="12"/>
      <c r="P1497" s="12"/>
    </row>
    <row r="1498" spans="1:16" x14ac:dyDescent="0.25">
      <c r="A1498" s="35">
        <v>1497</v>
      </c>
      <c r="B1498" s="89">
        <v>63.333333333333343</v>
      </c>
      <c r="C1498" s="35">
        <f t="shared" si="115"/>
        <v>9</v>
      </c>
      <c r="D1498" s="35">
        <f t="shared" si="118"/>
        <v>63</v>
      </c>
      <c r="E1498" s="35">
        <f t="shared" si="119"/>
        <v>7</v>
      </c>
      <c r="F1498" s="35" t="str">
        <f t="shared" si="116"/>
        <v>Saturday</v>
      </c>
      <c r="G1498" s="35">
        <f t="shared" si="117"/>
        <v>3</v>
      </c>
      <c r="H1498" s="34">
        <f>CONVERT(INDEX(Htg_StPt_Sch_EZ!$C$4:$I$27,MATCH(Schedules_8760!$C1498,Htg_StPt_Sch_EZ!$B$4:$B$27,0),MATCH(Schedules_8760!$F1498,Htg_StPt_Sch_EZ!$C$3:$I$3,0)),"F","C")</f>
        <v>20.555555555555554</v>
      </c>
      <c r="I1498" s="34">
        <f>CONVERT(INDEX(Htg_StPt_Sch_EZ!$C$31:$I$54,MATCH(Schedules_8760!$C1498,Htg_StPt_Sch_EZ!$B$31:$B$54,0),MATCH(Schedules_8760!$F1498,Htg_StPt_Sch_EZ!$C$30:$I$30,0)),"F","C")</f>
        <v>19.444444444444443</v>
      </c>
      <c r="J1498" s="34">
        <f>CONVERT(INDEX(Clg_StPt_Sch_EZ!$C$4:$I$27,MATCH(Schedules_8760!$C1498,Clg_StPt_Sch_EZ!$B$4:$B$27,0),MATCH(Schedules_8760!$F1498,Clg_StPt_Sch_EZ!$C$3:$I$3,0)),"F","C")</f>
        <v>25.555555555555554</v>
      </c>
      <c r="K1498" s="34">
        <f>CONVERT(INDEX(Clg_StPt_Sch_EZ!$C$31:$I$54,MATCH(Schedules_8760!$C1498,Clg_StPt_Sch_EZ!$B$31:$B$54,0),MATCH(Schedules_8760!$F1498,Clg_StPt_Sch_EZ!$C$30:$I$30,0)),"F","C")</f>
        <v>25</v>
      </c>
      <c r="L1498" s="34">
        <f>CONVERT(INDEX(DHW_StPt_Sch_EZ!$C$4:$I$27,MATCH(Schedules_8760!$C1498,DHW_StPt_Sch_EZ!$B$4:$B$27,0),MATCH(Schedules_8760!$F1498,DHW_StPt_Sch_EZ!$C$3:$I$3,0)),"F","C")</f>
        <v>53.333333333333329</v>
      </c>
      <c r="M1498" s="34">
        <f>CONVERT(INDEX(DHW_StPt_Sch_EZ!$C$31:$I$54,MATCH(Schedules_8760!$C1498,DHW_StPt_Sch_EZ!$B$31:$B$54,0),MATCH(Schedules_8760!$F1498,DHW_StPt_Sch_EZ!$C$30:$I$30,0)),"F","C")</f>
        <v>53.333333333333329</v>
      </c>
      <c r="N1498" s="12"/>
      <c r="O1498" s="12"/>
      <c r="P1498" s="12"/>
    </row>
    <row r="1499" spans="1:16" x14ac:dyDescent="0.25">
      <c r="A1499" s="35">
        <v>1498</v>
      </c>
      <c r="B1499" s="89">
        <v>63.375</v>
      </c>
      <c r="C1499" s="35">
        <f t="shared" si="115"/>
        <v>10</v>
      </c>
      <c r="D1499" s="35">
        <f t="shared" si="118"/>
        <v>63</v>
      </c>
      <c r="E1499" s="35">
        <f t="shared" si="119"/>
        <v>7</v>
      </c>
      <c r="F1499" s="35" t="str">
        <f t="shared" si="116"/>
        <v>Saturday</v>
      </c>
      <c r="G1499" s="35">
        <f t="shared" si="117"/>
        <v>3</v>
      </c>
      <c r="H1499" s="34">
        <f>CONVERT(INDEX(Htg_StPt_Sch_EZ!$C$4:$I$27,MATCH(Schedules_8760!$C1499,Htg_StPt_Sch_EZ!$B$4:$B$27,0),MATCH(Schedules_8760!$F1499,Htg_StPt_Sch_EZ!$C$3:$I$3,0)),"F","C")</f>
        <v>20.555555555555554</v>
      </c>
      <c r="I1499" s="34">
        <f>CONVERT(INDEX(Htg_StPt_Sch_EZ!$C$31:$I$54,MATCH(Schedules_8760!$C1499,Htg_StPt_Sch_EZ!$B$31:$B$54,0),MATCH(Schedules_8760!$F1499,Htg_StPt_Sch_EZ!$C$30:$I$30,0)),"F","C")</f>
        <v>19.444444444444443</v>
      </c>
      <c r="J1499" s="34">
        <f>CONVERT(INDEX(Clg_StPt_Sch_EZ!$C$4:$I$27,MATCH(Schedules_8760!$C1499,Clg_StPt_Sch_EZ!$B$4:$B$27,0),MATCH(Schedules_8760!$F1499,Clg_StPt_Sch_EZ!$C$3:$I$3,0)),"F","C")</f>
        <v>25.555555555555554</v>
      </c>
      <c r="K1499" s="34">
        <f>CONVERT(INDEX(Clg_StPt_Sch_EZ!$C$31:$I$54,MATCH(Schedules_8760!$C1499,Clg_StPt_Sch_EZ!$B$31:$B$54,0),MATCH(Schedules_8760!$F1499,Clg_StPt_Sch_EZ!$C$30:$I$30,0)),"F","C")</f>
        <v>25</v>
      </c>
      <c r="L1499" s="34">
        <f>CONVERT(INDEX(DHW_StPt_Sch_EZ!$C$4:$I$27,MATCH(Schedules_8760!$C1499,DHW_StPt_Sch_EZ!$B$4:$B$27,0),MATCH(Schedules_8760!$F1499,DHW_StPt_Sch_EZ!$C$3:$I$3,0)),"F","C")</f>
        <v>53.333333333333329</v>
      </c>
      <c r="M1499" s="34">
        <f>CONVERT(INDEX(DHW_StPt_Sch_EZ!$C$31:$I$54,MATCH(Schedules_8760!$C1499,DHW_StPt_Sch_EZ!$B$31:$B$54,0),MATCH(Schedules_8760!$F1499,DHW_StPt_Sch_EZ!$C$30:$I$30,0)),"F","C")</f>
        <v>53.333333333333329</v>
      </c>
      <c r="N1499" s="12"/>
      <c r="O1499" s="12"/>
      <c r="P1499" s="12"/>
    </row>
    <row r="1500" spans="1:16" x14ac:dyDescent="0.25">
      <c r="A1500" s="35">
        <v>1499</v>
      </c>
      <c r="B1500" s="89">
        <v>63.416666666666657</v>
      </c>
      <c r="C1500" s="35">
        <f t="shared" si="115"/>
        <v>11</v>
      </c>
      <c r="D1500" s="35">
        <f t="shared" si="118"/>
        <v>63</v>
      </c>
      <c r="E1500" s="35">
        <f t="shared" si="119"/>
        <v>7</v>
      </c>
      <c r="F1500" s="35" t="str">
        <f t="shared" si="116"/>
        <v>Saturday</v>
      </c>
      <c r="G1500" s="35">
        <f t="shared" si="117"/>
        <v>3</v>
      </c>
      <c r="H1500" s="34">
        <f>CONVERT(INDEX(Htg_StPt_Sch_EZ!$C$4:$I$27,MATCH(Schedules_8760!$C1500,Htg_StPt_Sch_EZ!$B$4:$B$27,0),MATCH(Schedules_8760!$F1500,Htg_StPt_Sch_EZ!$C$3:$I$3,0)),"F","C")</f>
        <v>20.555555555555554</v>
      </c>
      <c r="I1500" s="34">
        <f>CONVERT(INDEX(Htg_StPt_Sch_EZ!$C$31:$I$54,MATCH(Schedules_8760!$C1500,Htg_StPt_Sch_EZ!$B$31:$B$54,0),MATCH(Schedules_8760!$F1500,Htg_StPt_Sch_EZ!$C$30:$I$30,0)),"F","C")</f>
        <v>19.444444444444443</v>
      </c>
      <c r="J1500" s="34">
        <f>CONVERT(INDEX(Clg_StPt_Sch_EZ!$C$4:$I$27,MATCH(Schedules_8760!$C1500,Clg_StPt_Sch_EZ!$B$4:$B$27,0),MATCH(Schedules_8760!$F1500,Clg_StPt_Sch_EZ!$C$3:$I$3,0)),"F","C")</f>
        <v>25.555555555555554</v>
      </c>
      <c r="K1500" s="34">
        <f>CONVERT(INDEX(Clg_StPt_Sch_EZ!$C$31:$I$54,MATCH(Schedules_8760!$C1500,Clg_StPt_Sch_EZ!$B$31:$B$54,0),MATCH(Schedules_8760!$F1500,Clg_StPt_Sch_EZ!$C$30:$I$30,0)),"F","C")</f>
        <v>25</v>
      </c>
      <c r="L1500" s="34">
        <f>CONVERT(INDEX(DHW_StPt_Sch_EZ!$C$4:$I$27,MATCH(Schedules_8760!$C1500,DHW_StPt_Sch_EZ!$B$4:$B$27,0),MATCH(Schedules_8760!$F1500,DHW_StPt_Sch_EZ!$C$3:$I$3,0)),"F","C")</f>
        <v>53.333333333333329</v>
      </c>
      <c r="M1500" s="34">
        <f>CONVERT(INDEX(DHW_StPt_Sch_EZ!$C$31:$I$54,MATCH(Schedules_8760!$C1500,DHW_StPt_Sch_EZ!$B$31:$B$54,0),MATCH(Schedules_8760!$F1500,DHW_StPt_Sch_EZ!$C$30:$I$30,0)),"F","C")</f>
        <v>53.333333333333329</v>
      </c>
      <c r="N1500" s="12"/>
      <c r="O1500" s="12"/>
      <c r="P1500" s="12"/>
    </row>
    <row r="1501" spans="1:16" x14ac:dyDescent="0.25">
      <c r="A1501" s="35">
        <v>1500</v>
      </c>
      <c r="B1501" s="89">
        <v>63.458333333333343</v>
      </c>
      <c r="C1501" s="35">
        <f t="shared" si="115"/>
        <v>12</v>
      </c>
      <c r="D1501" s="35">
        <f t="shared" si="118"/>
        <v>63</v>
      </c>
      <c r="E1501" s="35">
        <f t="shared" si="119"/>
        <v>7</v>
      </c>
      <c r="F1501" s="35" t="str">
        <f t="shared" si="116"/>
        <v>Saturday</v>
      </c>
      <c r="G1501" s="35">
        <f t="shared" si="117"/>
        <v>3</v>
      </c>
      <c r="H1501" s="34">
        <f>CONVERT(INDEX(Htg_StPt_Sch_EZ!$C$4:$I$27,MATCH(Schedules_8760!$C1501,Htg_StPt_Sch_EZ!$B$4:$B$27,0),MATCH(Schedules_8760!$F1501,Htg_StPt_Sch_EZ!$C$3:$I$3,0)),"F","C")</f>
        <v>20.555555555555554</v>
      </c>
      <c r="I1501" s="34">
        <f>CONVERT(INDEX(Htg_StPt_Sch_EZ!$C$31:$I$54,MATCH(Schedules_8760!$C1501,Htg_StPt_Sch_EZ!$B$31:$B$54,0),MATCH(Schedules_8760!$F1501,Htg_StPt_Sch_EZ!$C$30:$I$30,0)),"F","C")</f>
        <v>19.444444444444443</v>
      </c>
      <c r="J1501" s="34">
        <f>CONVERT(INDEX(Clg_StPt_Sch_EZ!$C$4:$I$27,MATCH(Schedules_8760!$C1501,Clg_StPt_Sch_EZ!$B$4:$B$27,0),MATCH(Schedules_8760!$F1501,Clg_StPt_Sch_EZ!$C$3:$I$3,0)),"F","C")</f>
        <v>25.555555555555554</v>
      </c>
      <c r="K1501" s="34">
        <f>CONVERT(INDEX(Clg_StPt_Sch_EZ!$C$31:$I$54,MATCH(Schedules_8760!$C1501,Clg_StPt_Sch_EZ!$B$31:$B$54,0),MATCH(Schedules_8760!$F1501,Clg_StPt_Sch_EZ!$C$30:$I$30,0)),"F","C")</f>
        <v>25</v>
      </c>
      <c r="L1501" s="34">
        <f>CONVERT(INDEX(DHW_StPt_Sch_EZ!$C$4:$I$27,MATCH(Schedules_8760!$C1501,DHW_StPt_Sch_EZ!$B$4:$B$27,0),MATCH(Schedules_8760!$F1501,DHW_StPt_Sch_EZ!$C$3:$I$3,0)),"F","C")</f>
        <v>53.333333333333329</v>
      </c>
      <c r="M1501" s="34">
        <f>CONVERT(INDEX(DHW_StPt_Sch_EZ!$C$31:$I$54,MATCH(Schedules_8760!$C1501,DHW_StPt_Sch_EZ!$B$31:$B$54,0),MATCH(Schedules_8760!$F1501,DHW_StPt_Sch_EZ!$C$30:$I$30,0)),"F","C")</f>
        <v>53.333333333333329</v>
      </c>
      <c r="N1501" s="12"/>
      <c r="O1501" s="12"/>
      <c r="P1501" s="12"/>
    </row>
    <row r="1502" spans="1:16" x14ac:dyDescent="0.25">
      <c r="A1502" s="35">
        <v>1501</v>
      </c>
      <c r="B1502" s="89">
        <v>63.5</v>
      </c>
      <c r="C1502" s="35">
        <f t="shared" si="115"/>
        <v>13</v>
      </c>
      <c r="D1502" s="35">
        <f t="shared" si="118"/>
        <v>63</v>
      </c>
      <c r="E1502" s="35">
        <f t="shared" si="119"/>
        <v>7</v>
      </c>
      <c r="F1502" s="35" t="str">
        <f t="shared" si="116"/>
        <v>Saturday</v>
      </c>
      <c r="G1502" s="35">
        <f t="shared" si="117"/>
        <v>3</v>
      </c>
      <c r="H1502" s="34">
        <f>CONVERT(INDEX(Htg_StPt_Sch_EZ!$C$4:$I$27,MATCH(Schedules_8760!$C1502,Htg_StPt_Sch_EZ!$B$4:$B$27,0),MATCH(Schedules_8760!$F1502,Htg_StPt_Sch_EZ!$C$3:$I$3,0)),"F","C")</f>
        <v>20.555555555555554</v>
      </c>
      <c r="I1502" s="34">
        <f>CONVERT(INDEX(Htg_StPt_Sch_EZ!$C$31:$I$54,MATCH(Schedules_8760!$C1502,Htg_StPt_Sch_EZ!$B$31:$B$54,0),MATCH(Schedules_8760!$F1502,Htg_StPt_Sch_EZ!$C$30:$I$30,0)),"F","C")</f>
        <v>19.444444444444443</v>
      </c>
      <c r="J1502" s="34">
        <f>CONVERT(INDEX(Clg_StPt_Sch_EZ!$C$4:$I$27,MATCH(Schedules_8760!$C1502,Clg_StPt_Sch_EZ!$B$4:$B$27,0),MATCH(Schedules_8760!$F1502,Clg_StPt_Sch_EZ!$C$3:$I$3,0)),"F","C")</f>
        <v>25.555555555555554</v>
      </c>
      <c r="K1502" s="34">
        <f>CONVERT(INDEX(Clg_StPt_Sch_EZ!$C$31:$I$54,MATCH(Schedules_8760!$C1502,Clg_StPt_Sch_EZ!$B$31:$B$54,0),MATCH(Schedules_8760!$F1502,Clg_StPt_Sch_EZ!$C$30:$I$30,0)),"F","C")</f>
        <v>25</v>
      </c>
      <c r="L1502" s="34">
        <f>CONVERT(INDEX(DHW_StPt_Sch_EZ!$C$4:$I$27,MATCH(Schedules_8760!$C1502,DHW_StPt_Sch_EZ!$B$4:$B$27,0),MATCH(Schedules_8760!$F1502,DHW_StPt_Sch_EZ!$C$3:$I$3,0)),"F","C")</f>
        <v>53.333333333333329</v>
      </c>
      <c r="M1502" s="34">
        <f>CONVERT(INDEX(DHW_StPt_Sch_EZ!$C$31:$I$54,MATCH(Schedules_8760!$C1502,DHW_StPt_Sch_EZ!$B$31:$B$54,0),MATCH(Schedules_8760!$F1502,DHW_StPt_Sch_EZ!$C$30:$I$30,0)),"F","C")</f>
        <v>53.333333333333329</v>
      </c>
      <c r="N1502" s="12"/>
      <c r="O1502" s="12"/>
      <c r="P1502" s="12"/>
    </row>
    <row r="1503" spans="1:16" x14ac:dyDescent="0.25">
      <c r="A1503" s="35">
        <v>1502</v>
      </c>
      <c r="B1503" s="89">
        <v>63.541666666666657</v>
      </c>
      <c r="C1503" s="35">
        <f t="shared" si="115"/>
        <v>14</v>
      </c>
      <c r="D1503" s="35">
        <f t="shared" si="118"/>
        <v>63</v>
      </c>
      <c r="E1503" s="35">
        <f t="shared" si="119"/>
        <v>7</v>
      </c>
      <c r="F1503" s="35" t="str">
        <f t="shared" si="116"/>
        <v>Saturday</v>
      </c>
      <c r="G1503" s="35">
        <f t="shared" si="117"/>
        <v>3</v>
      </c>
      <c r="H1503" s="34">
        <f>CONVERT(INDEX(Htg_StPt_Sch_EZ!$C$4:$I$27,MATCH(Schedules_8760!$C1503,Htg_StPt_Sch_EZ!$B$4:$B$27,0),MATCH(Schedules_8760!$F1503,Htg_StPt_Sch_EZ!$C$3:$I$3,0)),"F","C")</f>
        <v>20.555555555555554</v>
      </c>
      <c r="I1503" s="34">
        <f>CONVERT(INDEX(Htg_StPt_Sch_EZ!$C$31:$I$54,MATCH(Schedules_8760!$C1503,Htg_StPt_Sch_EZ!$B$31:$B$54,0),MATCH(Schedules_8760!$F1503,Htg_StPt_Sch_EZ!$C$30:$I$30,0)),"F","C")</f>
        <v>19.444444444444443</v>
      </c>
      <c r="J1503" s="34">
        <f>CONVERT(INDEX(Clg_StPt_Sch_EZ!$C$4:$I$27,MATCH(Schedules_8760!$C1503,Clg_StPt_Sch_EZ!$B$4:$B$27,0),MATCH(Schedules_8760!$F1503,Clg_StPt_Sch_EZ!$C$3:$I$3,0)),"F","C")</f>
        <v>25.555555555555554</v>
      </c>
      <c r="K1503" s="34">
        <f>CONVERT(INDEX(Clg_StPt_Sch_EZ!$C$31:$I$54,MATCH(Schedules_8760!$C1503,Clg_StPt_Sch_EZ!$B$31:$B$54,0),MATCH(Schedules_8760!$F1503,Clg_StPt_Sch_EZ!$C$30:$I$30,0)),"F","C")</f>
        <v>25</v>
      </c>
      <c r="L1503" s="34">
        <f>CONVERT(INDEX(DHW_StPt_Sch_EZ!$C$4:$I$27,MATCH(Schedules_8760!$C1503,DHW_StPt_Sch_EZ!$B$4:$B$27,0),MATCH(Schedules_8760!$F1503,DHW_StPt_Sch_EZ!$C$3:$I$3,0)),"F","C")</f>
        <v>53.333333333333329</v>
      </c>
      <c r="M1503" s="34">
        <f>CONVERT(INDEX(DHW_StPt_Sch_EZ!$C$31:$I$54,MATCH(Schedules_8760!$C1503,DHW_StPt_Sch_EZ!$B$31:$B$54,0),MATCH(Schedules_8760!$F1503,DHW_StPt_Sch_EZ!$C$30:$I$30,0)),"F","C")</f>
        <v>53.333333333333329</v>
      </c>
      <c r="N1503" s="12"/>
      <c r="O1503" s="12"/>
      <c r="P1503" s="12"/>
    </row>
    <row r="1504" spans="1:16" x14ac:dyDescent="0.25">
      <c r="A1504" s="35">
        <v>1503</v>
      </c>
      <c r="B1504" s="89">
        <v>63.583333333333343</v>
      </c>
      <c r="C1504" s="35">
        <f t="shared" si="115"/>
        <v>15</v>
      </c>
      <c r="D1504" s="35">
        <f t="shared" si="118"/>
        <v>63</v>
      </c>
      <c r="E1504" s="35">
        <f t="shared" si="119"/>
        <v>7</v>
      </c>
      <c r="F1504" s="35" t="str">
        <f t="shared" si="116"/>
        <v>Saturday</v>
      </c>
      <c r="G1504" s="35">
        <f t="shared" si="117"/>
        <v>3</v>
      </c>
      <c r="H1504" s="34">
        <f>CONVERT(INDEX(Htg_StPt_Sch_EZ!$C$4:$I$27,MATCH(Schedules_8760!$C1504,Htg_StPt_Sch_EZ!$B$4:$B$27,0),MATCH(Schedules_8760!$F1504,Htg_StPt_Sch_EZ!$C$3:$I$3,0)),"F","C")</f>
        <v>20.555555555555554</v>
      </c>
      <c r="I1504" s="34">
        <f>CONVERT(INDEX(Htg_StPt_Sch_EZ!$C$31:$I$54,MATCH(Schedules_8760!$C1504,Htg_StPt_Sch_EZ!$B$31:$B$54,0),MATCH(Schedules_8760!$F1504,Htg_StPt_Sch_EZ!$C$30:$I$30,0)),"F","C")</f>
        <v>21.111111111111111</v>
      </c>
      <c r="J1504" s="34">
        <f>CONVERT(INDEX(Clg_StPt_Sch_EZ!$C$4:$I$27,MATCH(Schedules_8760!$C1504,Clg_StPt_Sch_EZ!$B$4:$B$27,0),MATCH(Schedules_8760!$F1504,Clg_StPt_Sch_EZ!$C$3:$I$3,0)),"F","C")</f>
        <v>25.555555555555554</v>
      </c>
      <c r="K1504" s="34">
        <f>CONVERT(INDEX(Clg_StPt_Sch_EZ!$C$31:$I$54,MATCH(Schedules_8760!$C1504,Clg_StPt_Sch_EZ!$B$31:$B$54,0),MATCH(Schedules_8760!$F1504,Clg_StPt_Sch_EZ!$C$30:$I$30,0)),"F","C")</f>
        <v>25</v>
      </c>
      <c r="L1504" s="34">
        <f>CONVERT(INDEX(DHW_StPt_Sch_EZ!$C$4:$I$27,MATCH(Schedules_8760!$C1504,DHW_StPt_Sch_EZ!$B$4:$B$27,0),MATCH(Schedules_8760!$F1504,DHW_StPt_Sch_EZ!$C$3:$I$3,0)),"F","C")</f>
        <v>53.333333333333329</v>
      </c>
      <c r="M1504" s="34">
        <f>CONVERT(INDEX(DHW_StPt_Sch_EZ!$C$31:$I$54,MATCH(Schedules_8760!$C1504,DHW_StPt_Sch_EZ!$B$31:$B$54,0),MATCH(Schedules_8760!$F1504,DHW_StPt_Sch_EZ!$C$30:$I$30,0)),"F","C")</f>
        <v>53.333333333333329</v>
      </c>
      <c r="N1504" s="12"/>
      <c r="O1504" s="12"/>
      <c r="P1504" s="12"/>
    </row>
    <row r="1505" spans="1:16" x14ac:dyDescent="0.25">
      <c r="A1505" s="35">
        <v>1504</v>
      </c>
      <c r="B1505" s="89">
        <v>63.625</v>
      </c>
      <c r="C1505" s="35">
        <f t="shared" si="115"/>
        <v>16</v>
      </c>
      <c r="D1505" s="35">
        <f t="shared" si="118"/>
        <v>63</v>
      </c>
      <c r="E1505" s="35">
        <f t="shared" si="119"/>
        <v>7</v>
      </c>
      <c r="F1505" s="35" t="str">
        <f t="shared" si="116"/>
        <v>Saturday</v>
      </c>
      <c r="G1505" s="35">
        <f t="shared" si="117"/>
        <v>3</v>
      </c>
      <c r="H1505" s="34">
        <f>CONVERT(INDEX(Htg_StPt_Sch_EZ!$C$4:$I$27,MATCH(Schedules_8760!$C1505,Htg_StPt_Sch_EZ!$B$4:$B$27,0),MATCH(Schedules_8760!$F1505,Htg_StPt_Sch_EZ!$C$3:$I$3,0)),"F","C")</f>
        <v>20.555555555555554</v>
      </c>
      <c r="I1505" s="34">
        <f>CONVERT(INDEX(Htg_StPt_Sch_EZ!$C$31:$I$54,MATCH(Schedules_8760!$C1505,Htg_StPt_Sch_EZ!$B$31:$B$54,0),MATCH(Schedules_8760!$F1505,Htg_StPt_Sch_EZ!$C$30:$I$30,0)),"F","C")</f>
        <v>21.111111111111111</v>
      </c>
      <c r="J1505" s="34">
        <f>CONVERT(INDEX(Clg_StPt_Sch_EZ!$C$4:$I$27,MATCH(Schedules_8760!$C1505,Clg_StPt_Sch_EZ!$B$4:$B$27,0),MATCH(Schedules_8760!$F1505,Clg_StPt_Sch_EZ!$C$3:$I$3,0)),"F","C")</f>
        <v>25.555555555555554</v>
      </c>
      <c r="K1505" s="34">
        <f>CONVERT(INDEX(Clg_StPt_Sch_EZ!$C$31:$I$54,MATCH(Schedules_8760!$C1505,Clg_StPt_Sch_EZ!$B$31:$B$54,0),MATCH(Schedules_8760!$F1505,Clg_StPt_Sch_EZ!$C$30:$I$30,0)),"F","C")</f>
        <v>25</v>
      </c>
      <c r="L1505" s="34">
        <f>CONVERT(INDEX(DHW_StPt_Sch_EZ!$C$4:$I$27,MATCH(Schedules_8760!$C1505,DHW_StPt_Sch_EZ!$B$4:$B$27,0),MATCH(Schedules_8760!$F1505,DHW_StPt_Sch_EZ!$C$3:$I$3,0)),"F","C")</f>
        <v>53.333333333333329</v>
      </c>
      <c r="M1505" s="34">
        <f>CONVERT(INDEX(DHW_StPt_Sch_EZ!$C$31:$I$54,MATCH(Schedules_8760!$C1505,DHW_StPt_Sch_EZ!$B$31:$B$54,0),MATCH(Schedules_8760!$F1505,DHW_StPt_Sch_EZ!$C$30:$I$30,0)),"F","C")</f>
        <v>53.333333333333329</v>
      </c>
      <c r="N1505" s="12"/>
      <c r="O1505" s="12"/>
      <c r="P1505" s="12"/>
    </row>
    <row r="1506" spans="1:16" x14ac:dyDescent="0.25">
      <c r="A1506" s="35">
        <v>1505</v>
      </c>
      <c r="B1506" s="89">
        <v>63.666666666666657</v>
      </c>
      <c r="C1506" s="35">
        <f t="shared" si="115"/>
        <v>17</v>
      </c>
      <c r="D1506" s="35">
        <f t="shared" si="118"/>
        <v>63</v>
      </c>
      <c r="E1506" s="35">
        <f t="shared" si="119"/>
        <v>7</v>
      </c>
      <c r="F1506" s="35" t="str">
        <f t="shared" si="116"/>
        <v>Saturday</v>
      </c>
      <c r="G1506" s="35">
        <f t="shared" si="117"/>
        <v>3</v>
      </c>
      <c r="H1506" s="34">
        <f>CONVERT(INDEX(Htg_StPt_Sch_EZ!$C$4:$I$27,MATCH(Schedules_8760!$C1506,Htg_StPt_Sch_EZ!$B$4:$B$27,0),MATCH(Schedules_8760!$F1506,Htg_StPt_Sch_EZ!$C$3:$I$3,0)),"F","C")</f>
        <v>20.555555555555554</v>
      </c>
      <c r="I1506" s="34">
        <f>CONVERT(INDEX(Htg_StPt_Sch_EZ!$C$31:$I$54,MATCH(Schedules_8760!$C1506,Htg_StPt_Sch_EZ!$B$31:$B$54,0),MATCH(Schedules_8760!$F1506,Htg_StPt_Sch_EZ!$C$30:$I$30,0)),"F","C")</f>
        <v>17.777777777777779</v>
      </c>
      <c r="J1506" s="34">
        <f>CONVERT(INDEX(Clg_StPt_Sch_EZ!$C$4:$I$27,MATCH(Schedules_8760!$C1506,Clg_StPt_Sch_EZ!$B$4:$B$27,0),MATCH(Schedules_8760!$F1506,Clg_StPt_Sch_EZ!$C$3:$I$3,0)),"F","C")</f>
        <v>25.555555555555554</v>
      </c>
      <c r="K1506" s="34">
        <f>CONVERT(INDEX(Clg_StPt_Sch_EZ!$C$31:$I$54,MATCH(Schedules_8760!$C1506,Clg_StPt_Sch_EZ!$B$31:$B$54,0),MATCH(Schedules_8760!$F1506,Clg_StPt_Sch_EZ!$C$30:$I$30,0)),"F","C")</f>
        <v>25</v>
      </c>
      <c r="L1506" s="34">
        <f>CONVERT(INDEX(DHW_StPt_Sch_EZ!$C$4:$I$27,MATCH(Schedules_8760!$C1506,DHW_StPt_Sch_EZ!$B$4:$B$27,0),MATCH(Schedules_8760!$F1506,DHW_StPt_Sch_EZ!$C$3:$I$3,0)),"F","C")</f>
        <v>53.333333333333329</v>
      </c>
      <c r="M1506" s="34">
        <f>CONVERT(INDEX(DHW_StPt_Sch_EZ!$C$31:$I$54,MATCH(Schedules_8760!$C1506,DHW_StPt_Sch_EZ!$B$31:$B$54,0),MATCH(Schedules_8760!$F1506,DHW_StPt_Sch_EZ!$C$30:$I$30,0)),"F","C")</f>
        <v>53.333333333333329</v>
      </c>
      <c r="N1506" s="12"/>
      <c r="O1506" s="12"/>
      <c r="P1506" s="12"/>
    </row>
    <row r="1507" spans="1:16" x14ac:dyDescent="0.25">
      <c r="A1507" s="35">
        <v>1506</v>
      </c>
      <c r="B1507" s="89">
        <v>63.708333333333343</v>
      </c>
      <c r="C1507" s="35">
        <f t="shared" si="115"/>
        <v>18</v>
      </c>
      <c r="D1507" s="35">
        <f t="shared" si="118"/>
        <v>63</v>
      </c>
      <c r="E1507" s="35">
        <f t="shared" si="119"/>
        <v>7</v>
      </c>
      <c r="F1507" s="35" t="str">
        <f t="shared" si="116"/>
        <v>Saturday</v>
      </c>
      <c r="G1507" s="35">
        <f t="shared" si="117"/>
        <v>3</v>
      </c>
      <c r="H1507" s="34">
        <f>CONVERT(INDEX(Htg_StPt_Sch_EZ!$C$4:$I$27,MATCH(Schedules_8760!$C1507,Htg_StPt_Sch_EZ!$B$4:$B$27,0),MATCH(Schedules_8760!$F1507,Htg_StPt_Sch_EZ!$C$3:$I$3,0)),"F","C")</f>
        <v>20.555555555555554</v>
      </c>
      <c r="I1507" s="34">
        <f>CONVERT(INDEX(Htg_StPt_Sch_EZ!$C$31:$I$54,MATCH(Schedules_8760!$C1507,Htg_StPt_Sch_EZ!$B$31:$B$54,0),MATCH(Schedules_8760!$F1507,Htg_StPt_Sch_EZ!$C$30:$I$30,0)),"F","C")</f>
        <v>17.777777777777779</v>
      </c>
      <c r="J1507" s="34">
        <f>CONVERT(INDEX(Clg_StPt_Sch_EZ!$C$4:$I$27,MATCH(Schedules_8760!$C1507,Clg_StPt_Sch_EZ!$B$4:$B$27,0),MATCH(Schedules_8760!$F1507,Clg_StPt_Sch_EZ!$C$3:$I$3,0)),"F","C")</f>
        <v>25.555555555555554</v>
      </c>
      <c r="K1507" s="34">
        <f>CONVERT(INDEX(Clg_StPt_Sch_EZ!$C$31:$I$54,MATCH(Schedules_8760!$C1507,Clg_StPt_Sch_EZ!$B$31:$B$54,0),MATCH(Schedules_8760!$F1507,Clg_StPt_Sch_EZ!$C$30:$I$30,0)),"F","C")</f>
        <v>28.333333333333332</v>
      </c>
      <c r="L1507" s="34">
        <f>CONVERT(INDEX(DHW_StPt_Sch_EZ!$C$4:$I$27,MATCH(Schedules_8760!$C1507,DHW_StPt_Sch_EZ!$B$4:$B$27,0),MATCH(Schedules_8760!$F1507,DHW_StPt_Sch_EZ!$C$3:$I$3,0)),"F","C")</f>
        <v>53.333333333333329</v>
      </c>
      <c r="M1507" s="34">
        <f>CONVERT(INDEX(DHW_StPt_Sch_EZ!$C$31:$I$54,MATCH(Schedules_8760!$C1507,DHW_StPt_Sch_EZ!$B$31:$B$54,0),MATCH(Schedules_8760!$F1507,DHW_StPt_Sch_EZ!$C$30:$I$30,0)),"F","C")</f>
        <v>53.333333333333329</v>
      </c>
      <c r="N1507" s="12"/>
      <c r="O1507" s="12"/>
      <c r="P1507" s="12"/>
    </row>
    <row r="1508" spans="1:16" x14ac:dyDescent="0.25">
      <c r="A1508" s="35">
        <v>1507</v>
      </c>
      <c r="B1508" s="89">
        <v>63.75</v>
      </c>
      <c r="C1508" s="35">
        <f t="shared" si="115"/>
        <v>19</v>
      </c>
      <c r="D1508" s="35">
        <f t="shared" si="118"/>
        <v>63</v>
      </c>
      <c r="E1508" s="35">
        <f t="shared" si="119"/>
        <v>7</v>
      </c>
      <c r="F1508" s="35" t="str">
        <f t="shared" si="116"/>
        <v>Saturday</v>
      </c>
      <c r="G1508" s="35">
        <f t="shared" si="117"/>
        <v>3</v>
      </c>
      <c r="H1508" s="34">
        <f>CONVERT(INDEX(Htg_StPt_Sch_EZ!$C$4:$I$27,MATCH(Schedules_8760!$C1508,Htg_StPt_Sch_EZ!$B$4:$B$27,0),MATCH(Schedules_8760!$F1508,Htg_StPt_Sch_EZ!$C$3:$I$3,0)),"F","C")</f>
        <v>20.555555555555554</v>
      </c>
      <c r="I1508" s="34">
        <f>CONVERT(INDEX(Htg_StPt_Sch_EZ!$C$31:$I$54,MATCH(Schedules_8760!$C1508,Htg_StPt_Sch_EZ!$B$31:$B$54,0),MATCH(Schedules_8760!$F1508,Htg_StPt_Sch_EZ!$C$30:$I$30,0)),"F","C")</f>
        <v>18.333333333333332</v>
      </c>
      <c r="J1508" s="34">
        <f>CONVERT(INDEX(Clg_StPt_Sch_EZ!$C$4:$I$27,MATCH(Schedules_8760!$C1508,Clg_StPt_Sch_EZ!$B$4:$B$27,0),MATCH(Schedules_8760!$F1508,Clg_StPt_Sch_EZ!$C$3:$I$3,0)),"F","C")</f>
        <v>25.555555555555554</v>
      </c>
      <c r="K1508" s="34">
        <f>CONVERT(INDEX(Clg_StPt_Sch_EZ!$C$31:$I$54,MATCH(Schedules_8760!$C1508,Clg_StPt_Sch_EZ!$B$31:$B$54,0),MATCH(Schedules_8760!$F1508,Clg_StPt_Sch_EZ!$C$30:$I$30,0)),"F","C")</f>
        <v>28.333333333333332</v>
      </c>
      <c r="L1508" s="34">
        <f>CONVERT(INDEX(DHW_StPt_Sch_EZ!$C$4:$I$27,MATCH(Schedules_8760!$C1508,DHW_StPt_Sch_EZ!$B$4:$B$27,0),MATCH(Schedules_8760!$F1508,DHW_StPt_Sch_EZ!$C$3:$I$3,0)),"F","C")</f>
        <v>53.333333333333329</v>
      </c>
      <c r="M1508" s="34">
        <f>CONVERT(INDEX(DHW_StPt_Sch_EZ!$C$31:$I$54,MATCH(Schedules_8760!$C1508,DHW_StPt_Sch_EZ!$B$31:$B$54,0),MATCH(Schedules_8760!$F1508,DHW_StPt_Sch_EZ!$C$30:$I$30,0)),"F","C")</f>
        <v>53.333333333333329</v>
      </c>
      <c r="N1508" s="12"/>
      <c r="O1508" s="12"/>
      <c r="P1508" s="12"/>
    </row>
    <row r="1509" spans="1:16" x14ac:dyDescent="0.25">
      <c r="A1509" s="35">
        <v>1508</v>
      </c>
      <c r="B1509" s="89">
        <v>63.791666666666657</v>
      </c>
      <c r="C1509" s="35">
        <f t="shared" si="115"/>
        <v>20</v>
      </c>
      <c r="D1509" s="35">
        <f t="shared" si="118"/>
        <v>63</v>
      </c>
      <c r="E1509" s="35">
        <f t="shared" si="119"/>
        <v>7</v>
      </c>
      <c r="F1509" s="35" t="str">
        <f t="shared" si="116"/>
        <v>Saturday</v>
      </c>
      <c r="G1509" s="35">
        <f t="shared" si="117"/>
        <v>3</v>
      </c>
      <c r="H1509" s="34">
        <f>CONVERT(INDEX(Htg_StPt_Sch_EZ!$C$4:$I$27,MATCH(Schedules_8760!$C1509,Htg_StPt_Sch_EZ!$B$4:$B$27,0),MATCH(Schedules_8760!$F1509,Htg_StPt_Sch_EZ!$C$3:$I$3,0)),"F","C")</f>
        <v>20.555555555555554</v>
      </c>
      <c r="I1509" s="34">
        <f>CONVERT(INDEX(Htg_StPt_Sch_EZ!$C$31:$I$54,MATCH(Schedules_8760!$C1509,Htg_StPt_Sch_EZ!$B$31:$B$54,0),MATCH(Schedules_8760!$F1509,Htg_StPt_Sch_EZ!$C$30:$I$30,0)),"F","C")</f>
        <v>18.888888888888889</v>
      </c>
      <c r="J1509" s="34">
        <f>CONVERT(INDEX(Clg_StPt_Sch_EZ!$C$4:$I$27,MATCH(Schedules_8760!$C1509,Clg_StPt_Sch_EZ!$B$4:$B$27,0),MATCH(Schedules_8760!$F1509,Clg_StPt_Sch_EZ!$C$3:$I$3,0)),"F","C")</f>
        <v>25.555555555555554</v>
      </c>
      <c r="K1509" s="34">
        <f>CONVERT(INDEX(Clg_StPt_Sch_EZ!$C$31:$I$54,MATCH(Schedules_8760!$C1509,Clg_StPt_Sch_EZ!$B$31:$B$54,0),MATCH(Schedules_8760!$F1509,Clg_StPt_Sch_EZ!$C$30:$I$30,0)),"F","C")</f>
        <v>28.333333333333332</v>
      </c>
      <c r="L1509" s="34">
        <f>CONVERT(INDEX(DHW_StPt_Sch_EZ!$C$4:$I$27,MATCH(Schedules_8760!$C1509,DHW_StPt_Sch_EZ!$B$4:$B$27,0),MATCH(Schedules_8760!$F1509,DHW_StPt_Sch_EZ!$C$3:$I$3,0)),"F","C")</f>
        <v>53.333333333333329</v>
      </c>
      <c r="M1509" s="34">
        <f>CONVERT(INDEX(DHW_StPt_Sch_EZ!$C$31:$I$54,MATCH(Schedules_8760!$C1509,DHW_StPt_Sch_EZ!$B$31:$B$54,0),MATCH(Schedules_8760!$F1509,DHW_StPt_Sch_EZ!$C$30:$I$30,0)),"F","C")</f>
        <v>53.333333333333329</v>
      </c>
      <c r="N1509" s="12"/>
      <c r="O1509" s="12"/>
      <c r="P1509" s="12"/>
    </row>
    <row r="1510" spans="1:16" x14ac:dyDescent="0.25">
      <c r="A1510" s="35">
        <v>1509</v>
      </c>
      <c r="B1510" s="89">
        <v>63.833333333333343</v>
      </c>
      <c r="C1510" s="35">
        <f t="shared" si="115"/>
        <v>21</v>
      </c>
      <c r="D1510" s="35">
        <f t="shared" si="118"/>
        <v>63</v>
      </c>
      <c r="E1510" s="35">
        <f t="shared" si="119"/>
        <v>7</v>
      </c>
      <c r="F1510" s="35" t="str">
        <f t="shared" si="116"/>
        <v>Saturday</v>
      </c>
      <c r="G1510" s="35">
        <f t="shared" si="117"/>
        <v>3</v>
      </c>
      <c r="H1510" s="34">
        <f>CONVERT(INDEX(Htg_StPt_Sch_EZ!$C$4:$I$27,MATCH(Schedules_8760!$C1510,Htg_StPt_Sch_EZ!$B$4:$B$27,0),MATCH(Schedules_8760!$F1510,Htg_StPt_Sch_EZ!$C$3:$I$3,0)),"F","C")</f>
        <v>20.555555555555554</v>
      </c>
      <c r="I1510" s="34">
        <f>CONVERT(INDEX(Htg_StPt_Sch_EZ!$C$31:$I$54,MATCH(Schedules_8760!$C1510,Htg_StPt_Sch_EZ!$B$31:$B$54,0),MATCH(Schedules_8760!$F1510,Htg_StPt_Sch_EZ!$C$30:$I$30,0)),"F","C")</f>
        <v>19.444444444444443</v>
      </c>
      <c r="J1510" s="34">
        <f>CONVERT(INDEX(Clg_StPt_Sch_EZ!$C$4:$I$27,MATCH(Schedules_8760!$C1510,Clg_StPt_Sch_EZ!$B$4:$B$27,0),MATCH(Schedules_8760!$F1510,Clg_StPt_Sch_EZ!$C$3:$I$3,0)),"F","C")</f>
        <v>25.555555555555554</v>
      </c>
      <c r="K1510" s="34">
        <f>CONVERT(INDEX(Clg_StPt_Sch_EZ!$C$31:$I$54,MATCH(Schedules_8760!$C1510,Clg_StPt_Sch_EZ!$B$31:$B$54,0),MATCH(Schedules_8760!$F1510,Clg_StPt_Sch_EZ!$C$30:$I$30,0)),"F","C")</f>
        <v>28.333333333333332</v>
      </c>
      <c r="L1510" s="34">
        <f>CONVERT(INDEX(DHW_StPt_Sch_EZ!$C$4:$I$27,MATCH(Schedules_8760!$C1510,DHW_StPt_Sch_EZ!$B$4:$B$27,0),MATCH(Schedules_8760!$F1510,DHW_StPt_Sch_EZ!$C$3:$I$3,0)),"F","C")</f>
        <v>53.333333333333329</v>
      </c>
      <c r="M1510" s="34">
        <f>CONVERT(INDEX(DHW_StPt_Sch_EZ!$C$31:$I$54,MATCH(Schedules_8760!$C1510,DHW_StPt_Sch_EZ!$B$31:$B$54,0),MATCH(Schedules_8760!$F1510,DHW_StPt_Sch_EZ!$C$30:$I$30,0)),"F","C")</f>
        <v>53.333333333333329</v>
      </c>
      <c r="N1510" s="12"/>
      <c r="O1510" s="12"/>
      <c r="P1510" s="12"/>
    </row>
    <row r="1511" spans="1:16" x14ac:dyDescent="0.25">
      <c r="A1511" s="35">
        <v>1510</v>
      </c>
      <c r="B1511" s="89">
        <v>63.875</v>
      </c>
      <c r="C1511" s="35">
        <f t="shared" si="115"/>
        <v>22</v>
      </c>
      <c r="D1511" s="35">
        <f t="shared" si="118"/>
        <v>63</v>
      </c>
      <c r="E1511" s="35">
        <f t="shared" si="119"/>
        <v>7</v>
      </c>
      <c r="F1511" s="35" t="str">
        <f t="shared" si="116"/>
        <v>Saturday</v>
      </c>
      <c r="G1511" s="35">
        <f t="shared" si="117"/>
        <v>3</v>
      </c>
      <c r="H1511" s="34">
        <f>CONVERT(INDEX(Htg_StPt_Sch_EZ!$C$4:$I$27,MATCH(Schedules_8760!$C1511,Htg_StPt_Sch_EZ!$B$4:$B$27,0),MATCH(Schedules_8760!$F1511,Htg_StPt_Sch_EZ!$C$3:$I$3,0)),"F","C")</f>
        <v>20.555555555555554</v>
      </c>
      <c r="I1511" s="34">
        <f>CONVERT(INDEX(Htg_StPt_Sch_EZ!$C$31:$I$54,MATCH(Schedules_8760!$C1511,Htg_StPt_Sch_EZ!$B$31:$B$54,0),MATCH(Schedules_8760!$F1511,Htg_StPt_Sch_EZ!$C$30:$I$30,0)),"F","C")</f>
        <v>19.444444444444443</v>
      </c>
      <c r="J1511" s="34">
        <f>CONVERT(INDEX(Clg_StPt_Sch_EZ!$C$4:$I$27,MATCH(Schedules_8760!$C1511,Clg_StPt_Sch_EZ!$B$4:$B$27,0),MATCH(Schedules_8760!$F1511,Clg_StPt_Sch_EZ!$C$3:$I$3,0)),"F","C")</f>
        <v>25.555555555555554</v>
      </c>
      <c r="K1511" s="34">
        <f>CONVERT(INDEX(Clg_StPt_Sch_EZ!$C$31:$I$54,MATCH(Schedules_8760!$C1511,Clg_StPt_Sch_EZ!$B$31:$B$54,0),MATCH(Schedules_8760!$F1511,Clg_StPt_Sch_EZ!$C$30:$I$30,0)),"F","C")</f>
        <v>28.333333333333332</v>
      </c>
      <c r="L1511" s="34">
        <f>CONVERT(INDEX(DHW_StPt_Sch_EZ!$C$4:$I$27,MATCH(Schedules_8760!$C1511,DHW_StPt_Sch_EZ!$B$4:$B$27,0),MATCH(Schedules_8760!$F1511,DHW_StPt_Sch_EZ!$C$3:$I$3,0)),"F","C")</f>
        <v>53.333333333333329</v>
      </c>
      <c r="M1511" s="34">
        <f>CONVERT(INDEX(DHW_StPt_Sch_EZ!$C$31:$I$54,MATCH(Schedules_8760!$C1511,DHW_StPt_Sch_EZ!$B$31:$B$54,0),MATCH(Schedules_8760!$F1511,DHW_StPt_Sch_EZ!$C$30:$I$30,0)),"F","C")</f>
        <v>53.333333333333329</v>
      </c>
      <c r="N1511" s="12"/>
      <c r="O1511" s="12"/>
      <c r="P1511" s="12"/>
    </row>
    <row r="1512" spans="1:16" x14ac:dyDescent="0.25">
      <c r="A1512" s="35">
        <v>1511</v>
      </c>
      <c r="B1512" s="89">
        <v>63.916666666666657</v>
      </c>
      <c r="C1512" s="35">
        <f t="shared" si="115"/>
        <v>23</v>
      </c>
      <c r="D1512" s="35">
        <f t="shared" si="118"/>
        <v>63</v>
      </c>
      <c r="E1512" s="35">
        <f t="shared" si="119"/>
        <v>7</v>
      </c>
      <c r="F1512" s="35" t="str">
        <f t="shared" si="116"/>
        <v>Saturday</v>
      </c>
      <c r="G1512" s="35">
        <f t="shared" si="117"/>
        <v>3</v>
      </c>
      <c r="H1512" s="34">
        <f>CONVERT(INDEX(Htg_StPt_Sch_EZ!$C$4:$I$27,MATCH(Schedules_8760!$C1512,Htg_StPt_Sch_EZ!$B$4:$B$27,0),MATCH(Schedules_8760!$F1512,Htg_StPt_Sch_EZ!$C$3:$I$3,0)),"F","C")</f>
        <v>20.555555555555554</v>
      </c>
      <c r="I1512" s="34">
        <f>CONVERT(INDEX(Htg_StPt_Sch_EZ!$C$31:$I$54,MATCH(Schedules_8760!$C1512,Htg_StPt_Sch_EZ!$B$31:$B$54,0),MATCH(Schedules_8760!$F1512,Htg_StPt_Sch_EZ!$C$30:$I$30,0)),"F","C")</f>
        <v>19.444444444444443</v>
      </c>
      <c r="J1512" s="34">
        <f>CONVERT(INDEX(Clg_StPt_Sch_EZ!$C$4:$I$27,MATCH(Schedules_8760!$C1512,Clg_StPt_Sch_EZ!$B$4:$B$27,0),MATCH(Schedules_8760!$F1512,Clg_StPt_Sch_EZ!$C$3:$I$3,0)),"F","C")</f>
        <v>25.555555555555554</v>
      </c>
      <c r="K1512" s="34">
        <f>CONVERT(INDEX(Clg_StPt_Sch_EZ!$C$31:$I$54,MATCH(Schedules_8760!$C1512,Clg_StPt_Sch_EZ!$B$31:$B$54,0),MATCH(Schedules_8760!$F1512,Clg_StPt_Sch_EZ!$C$30:$I$30,0)),"F","C")</f>
        <v>28.333333333333332</v>
      </c>
      <c r="L1512" s="34">
        <f>CONVERT(INDEX(DHW_StPt_Sch_EZ!$C$4:$I$27,MATCH(Schedules_8760!$C1512,DHW_StPt_Sch_EZ!$B$4:$B$27,0),MATCH(Schedules_8760!$F1512,DHW_StPt_Sch_EZ!$C$3:$I$3,0)),"F","C")</f>
        <v>53.333333333333329</v>
      </c>
      <c r="M1512" s="34">
        <f>CONVERT(INDEX(DHW_StPt_Sch_EZ!$C$31:$I$54,MATCH(Schedules_8760!$C1512,DHW_StPt_Sch_EZ!$B$31:$B$54,0),MATCH(Schedules_8760!$F1512,DHW_StPt_Sch_EZ!$C$30:$I$30,0)),"F","C")</f>
        <v>53.333333333333329</v>
      </c>
      <c r="N1512" s="12"/>
      <c r="O1512" s="12"/>
      <c r="P1512" s="12"/>
    </row>
    <row r="1513" spans="1:16" x14ac:dyDescent="0.25">
      <c r="A1513" s="35">
        <v>1512</v>
      </c>
      <c r="B1513" s="89">
        <v>63.958333333333343</v>
      </c>
      <c r="C1513" s="35">
        <f t="shared" si="115"/>
        <v>24</v>
      </c>
      <c r="D1513" s="35">
        <f t="shared" si="118"/>
        <v>63</v>
      </c>
      <c r="E1513" s="35">
        <f t="shared" si="119"/>
        <v>7</v>
      </c>
      <c r="F1513" s="35" t="str">
        <f t="shared" si="116"/>
        <v>Saturday</v>
      </c>
      <c r="G1513" s="35">
        <f t="shared" si="117"/>
        <v>3</v>
      </c>
      <c r="H1513" s="34">
        <f>CONVERT(INDEX(Htg_StPt_Sch_EZ!$C$4:$I$27,MATCH(Schedules_8760!$C1513,Htg_StPt_Sch_EZ!$B$4:$B$27,0),MATCH(Schedules_8760!$F1513,Htg_StPt_Sch_EZ!$C$3:$I$3,0)),"F","C")</f>
        <v>20.555555555555554</v>
      </c>
      <c r="I1513" s="34">
        <f>CONVERT(INDEX(Htg_StPt_Sch_EZ!$C$31:$I$54,MATCH(Schedules_8760!$C1513,Htg_StPt_Sch_EZ!$B$31:$B$54,0),MATCH(Schedules_8760!$F1513,Htg_StPt_Sch_EZ!$C$30:$I$30,0)),"F","C")</f>
        <v>19.444444444444443</v>
      </c>
      <c r="J1513" s="34">
        <f>CONVERT(INDEX(Clg_StPt_Sch_EZ!$C$4:$I$27,MATCH(Schedules_8760!$C1513,Clg_StPt_Sch_EZ!$B$4:$B$27,0),MATCH(Schedules_8760!$F1513,Clg_StPt_Sch_EZ!$C$3:$I$3,0)),"F","C")</f>
        <v>25.555555555555554</v>
      </c>
      <c r="K1513" s="34">
        <f>CONVERT(INDEX(Clg_StPt_Sch_EZ!$C$31:$I$54,MATCH(Schedules_8760!$C1513,Clg_StPt_Sch_EZ!$B$31:$B$54,0),MATCH(Schedules_8760!$F1513,Clg_StPt_Sch_EZ!$C$30:$I$30,0)),"F","C")</f>
        <v>28.333333333333332</v>
      </c>
      <c r="L1513" s="34">
        <f>CONVERT(INDEX(DHW_StPt_Sch_EZ!$C$4:$I$27,MATCH(Schedules_8760!$C1513,DHW_StPt_Sch_EZ!$B$4:$B$27,0),MATCH(Schedules_8760!$F1513,DHW_StPt_Sch_EZ!$C$3:$I$3,0)),"F","C")</f>
        <v>53.333333333333329</v>
      </c>
      <c r="M1513" s="34">
        <f>CONVERT(INDEX(DHW_StPt_Sch_EZ!$C$31:$I$54,MATCH(Schedules_8760!$C1513,DHW_StPt_Sch_EZ!$B$31:$B$54,0),MATCH(Schedules_8760!$F1513,DHW_StPt_Sch_EZ!$C$30:$I$30,0)),"F","C")</f>
        <v>53.333333333333329</v>
      </c>
      <c r="N1513" s="12"/>
      <c r="O1513" s="12"/>
      <c r="P1513" s="12"/>
    </row>
    <row r="1514" spans="1:16" x14ac:dyDescent="0.25">
      <c r="A1514" s="35">
        <v>1513</v>
      </c>
      <c r="B1514" s="89">
        <v>64</v>
      </c>
      <c r="C1514" s="35">
        <f t="shared" si="115"/>
        <v>1</v>
      </c>
      <c r="D1514" s="35">
        <f t="shared" si="118"/>
        <v>64</v>
      </c>
      <c r="E1514" s="35">
        <f t="shared" si="119"/>
        <v>1</v>
      </c>
      <c r="F1514" s="35" t="str">
        <f t="shared" si="116"/>
        <v>Sunday</v>
      </c>
      <c r="G1514" s="35">
        <f t="shared" si="117"/>
        <v>3</v>
      </c>
      <c r="H1514" s="34">
        <f>CONVERT(INDEX(Htg_StPt_Sch_EZ!$C$4:$I$27,MATCH(Schedules_8760!$C1514,Htg_StPt_Sch_EZ!$B$4:$B$27,0),MATCH(Schedules_8760!$F1514,Htg_StPt_Sch_EZ!$C$3:$I$3,0)),"F","C")</f>
        <v>20.555555555555554</v>
      </c>
      <c r="I1514" s="34">
        <f>CONVERT(INDEX(Htg_StPt_Sch_EZ!$C$31:$I$54,MATCH(Schedules_8760!$C1514,Htg_StPt_Sch_EZ!$B$31:$B$54,0),MATCH(Schedules_8760!$F1514,Htg_StPt_Sch_EZ!$C$30:$I$30,0)),"F","C")</f>
        <v>19.444444444444443</v>
      </c>
      <c r="J1514" s="34">
        <f>CONVERT(INDEX(Clg_StPt_Sch_EZ!$C$4:$I$27,MATCH(Schedules_8760!$C1514,Clg_StPt_Sch_EZ!$B$4:$B$27,0),MATCH(Schedules_8760!$F1514,Clg_StPt_Sch_EZ!$C$3:$I$3,0)),"F","C")</f>
        <v>25.555555555555554</v>
      </c>
      <c r="K1514" s="34">
        <f>CONVERT(INDEX(Clg_StPt_Sch_EZ!$C$31:$I$54,MATCH(Schedules_8760!$C1514,Clg_StPt_Sch_EZ!$B$31:$B$54,0),MATCH(Schedules_8760!$F1514,Clg_StPt_Sch_EZ!$C$30:$I$30,0)),"F","C")</f>
        <v>28.333333333333332</v>
      </c>
      <c r="L1514" s="34">
        <f>CONVERT(INDEX(DHW_StPt_Sch_EZ!$C$4:$I$27,MATCH(Schedules_8760!$C1514,DHW_StPt_Sch_EZ!$B$4:$B$27,0),MATCH(Schedules_8760!$F1514,DHW_StPt_Sch_EZ!$C$3:$I$3,0)),"F","C")</f>
        <v>53.333333333333329</v>
      </c>
      <c r="M1514" s="34">
        <f>CONVERT(INDEX(DHW_StPt_Sch_EZ!$C$31:$I$54,MATCH(Schedules_8760!$C1514,DHW_StPt_Sch_EZ!$B$31:$B$54,0),MATCH(Schedules_8760!$F1514,DHW_StPt_Sch_EZ!$C$30:$I$30,0)),"F","C")</f>
        <v>53.333333333333329</v>
      </c>
      <c r="N1514" s="12"/>
      <c r="O1514" s="12"/>
      <c r="P1514" s="12"/>
    </row>
    <row r="1515" spans="1:16" x14ac:dyDescent="0.25">
      <c r="A1515" s="35">
        <v>1514</v>
      </c>
      <c r="B1515" s="89">
        <v>64.041666666666671</v>
      </c>
      <c r="C1515" s="35">
        <f t="shared" si="115"/>
        <v>2</v>
      </c>
      <c r="D1515" s="35">
        <f t="shared" si="118"/>
        <v>64</v>
      </c>
      <c r="E1515" s="35">
        <f t="shared" si="119"/>
        <v>1</v>
      </c>
      <c r="F1515" s="35" t="str">
        <f t="shared" si="116"/>
        <v>Sunday</v>
      </c>
      <c r="G1515" s="35">
        <f t="shared" si="117"/>
        <v>3</v>
      </c>
      <c r="H1515" s="34">
        <f>CONVERT(INDEX(Htg_StPt_Sch_EZ!$C$4:$I$27,MATCH(Schedules_8760!$C1515,Htg_StPt_Sch_EZ!$B$4:$B$27,0),MATCH(Schedules_8760!$F1515,Htg_StPt_Sch_EZ!$C$3:$I$3,0)),"F","C")</f>
        <v>20.555555555555554</v>
      </c>
      <c r="I1515" s="34">
        <f>CONVERT(INDEX(Htg_StPt_Sch_EZ!$C$31:$I$54,MATCH(Schedules_8760!$C1515,Htg_StPt_Sch_EZ!$B$31:$B$54,0),MATCH(Schedules_8760!$F1515,Htg_StPt_Sch_EZ!$C$30:$I$30,0)),"F","C")</f>
        <v>19.444444444444443</v>
      </c>
      <c r="J1515" s="34">
        <f>CONVERT(INDEX(Clg_StPt_Sch_EZ!$C$4:$I$27,MATCH(Schedules_8760!$C1515,Clg_StPt_Sch_EZ!$B$4:$B$27,0),MATCH(Schedules_8760!$F1515,Clg_StPt_Sch_EZ!$C$3:$I$3,0)),"F","C")</f>
        <v>25.555555555555554</v>
      </c>
      <c r="K1515" s="34">
        <f>CONVERT(INDEX(Clg_StPt_Sch_EZ!$C$31:$I$54,MATCH(Schedules_8760!$C1515,Clg_StPt_Sch_EZ!$B$31:$B$54,0),MATCH(Schedules_8760!$F1515,Clg_StPt_Sch_EZ!$C$30:$I$30,0)),"F","C")</f>
        <v>28.333333333333332</v>
      </c>
      <c r="L1515" s="34">
        <f>CONVERT(INDEX(DHW_StPt_Sch_EZ!$C$4:$I$27,MATCH(Schedules_8760!$C1515,DHW_StPt_Sch_EZ!$B$4:$B$27,0),MATCH(Schedules_8760!$F1515,DHW_StPt_Sch_EZ!$C$3:$I$3,0)),"F","C")</f>
        <v>53.333333333333329</v>
      </c>
      <c r="M1515" s="34">
        <f>CONVERT(INDEX(DHW_StPt_Sch_EZ!$C$31:$I$54,MATCH(Schedules_8760!$C1515,DHW_StPt_Sch_EZ!$B$31:$B$54,0),MATCH(Schedules_8760!$F1515,DHW_StPt_Sch_EZ!$C$30:$I$30,0)),"F","C")</f>
        <v>53.333333333333329</v>
      </c>
      <c r="N1515" s="12"/>
      <c r="O1515" s="12"/>
      <c r="P1515" s="12"/>
    </row>
    <row r="1516" spans="1:16" x14ac:dyDescent="0.25">
      <c r="A1516" s="35">
        <v>1515</v>
      </c>
      <c r="B1516" s="89">
        <v>64.083333333333329</v>
      </c>
      <c r="C1516" s="35">
        <f t="shared" si="115"/>
        <v>3</v>
      </c>
      <c r="D1516" s="35">
        <f t="shared" si="118"/>
        <v>64</v>
      </c>
      <c r="E1516" s="35">
        <f t="shared" si="119"/>
        <v>1</v>
      </c>
      <c r="F1516" s="35" t="str">
        <f t="shared" si="116"/>
        <v>Sunday</v>
      </c>
      <c r="G1516" s="35">
        <f t="shared" si="117"/>
        <v>3</v>
      </c>
      <c r="H1516" s="34">
        <f>CONVERT(INDEX(Htg_StPt_Sch_EZ!$C$4:$I$27,MATCH(Schedules_8760!$C1516,Htg_StPt_Sch_EZ!$B$4:$B$27,0),MATCH(Schedules_8760!$F1516,Htg_StPt_Sch_EZ!$C$3:$I$3,0)),"F","C")</f>
        <v>20.555555555555554</v>
      </c>
      <c r="I1516" s="34">
        <f>CONVERT(INDEX(Htg_StPt_Sch_EZ!$C$31:$I$54,MATCH(Schedules_8760!$C1516,Htg_StPt_Sch_EZ!$B$31:$B$54,0),MATCH(Schedules_8760!$F1516,Htg_StPt_Sch_EZ!$C$30:$I$30,0)),"F","C")</f>
        <v>19.444444444444443</v>
      </c>
      <c r="J1516" s="34">
        <f>CONVERT(INDEX(Clg_StPt_Sch_EZ!$C$4:$I$27,MATCH(Schedules_8760!$C1516,Clg_StPt_Sch_EZ!$B$4:$B$27,0),MATCH(Schedules_8760!$F1516,Clg_StPt_Sch_EZ!$C$3:$I$3,0)),"F","C")</f>
        <v>25.555555555555554</v>
      </c>
      <c r="K1516" s="34">
        <f>CONVERT(INDEX(Clg_StPt_Sch_EZ!$C$31:$I$54,MATCH(Schedules_8760!$C1516,Clg_StPt_Sch_EZ!$B$31:$B$54,0),MATCH(Schedules_8760!$F1516,Clg_StPt_Sch_EZ!$C$30:$I$30,0)),"F","C")</f>
        <v>28.333333333333332</v>
      </c>
      <c r="L1516" s="34">
        <f>CONVERT(INDEX(DHW_StPt_Sch_EZ!$C$4:$I$27,MATCH(Schedules_8760!$C1516,DHW_StPt_Sch_EZ!$B$4:$B$27,0),MATCH(Schedules_8760!$F1516,DHW_StPt_Sch_EZ!$C$3:$I$3,0)),"F","C")</f>
        <v>53.333333333333329</v>
      </c>
      <c r="M1516" s="34">
        <f>CONVERT(INDEX(DHW_StPt_Sch_EZ!$C$31:$I$54,MATCH(Schedules_8760!$C1516,DHW_StPt_Sch_EZ!$B$31:$B$54,0),MATCH(Schedules_8760!$F1516,DHW_StPt_Sch_EZ!$C$30:$I$30,0)),"F","C")</f>
        <v>53.333333333333329</v>
      </c>
      <c r="N1516" s="12"/>
      <c r="O1516" s="12"/>
      <c r="P1516" s="12"/>
    </row>
    <row r="1517" spans="1:16" x14ac:dyDescent="0.25">
      <c r="A1517" s="35">
        <v>1516</v>
      </c>
      <c r="B1517" s="89">
        <v>64.125</v>
      </c>
      <c r="C1517" s="35">
        <f t="shared" si="115"/>
        <v>4</v>
      </c>
      <c r="D1517" s="35">
        <f t="shared" si="118"/>
        <v>64</v>
      </c>
      <c r="E1517" s="35">
        <f t="shared" si="119"/>
        <v>1</v>
      </c>
      <c r="F1517" s="35" t="str">
        <f t="shared" si="116"/>
        <v>Sunday</v>
      </c>
      <c r="G1517" s="35">
        <f t="shared" si="117"/>
        <v>3</v>
      </c>
      <c r="H1517" s="34">
        <f>CONVERT(INDEX(Htg_StPt_Sch_EZ!$C$4:$I$27,MATCH(Schedules_8760!$C1517,Htg_StPt_Sch_EZ!$B$4:$B$27,0),MATCH(Schedules_8760!$F1517,Htg_StPt_Sch_EZ!$C$3:$I$3,0)),"F","C")</f>
        <v>20.555555555555554</v>
      </c>
      <c r="I1517" s="34">
        <f>CONVERT(INDEX(Htg_StPt_Sch_EZ!$C$31:$I$54,MATCH(Schedules_8760!$C1517,Htg_StPt_Sch_EZ!$B$31:$B$54,0),MATCH(Schedules_8760!$F1517,Htg_StPt_Sch_EZ!$C$30:$I$30,0)),"F","C")</f>
        <v>19.444444444444443</v>
      </c>
      <c r="J1517" s="34">
        <f>CONVERT(INDEX(Clg_StPt_Sch_EZ!$C$4:$I$27,MATCH(Schedules_8760!$C1517,Clg_StPt_Sch_EZ!$B$4:$B$27,0),MATCH(Schedules_8760!$F1517,Clg_StPt_Sch_EZ!$C$3:$I$3,0)),"F","C")</f>
        <v>25.555555555555554</v>
      </c>
      <c r="K1517" s="34">
        <f>CONVERT(INDEX(Clg_StPt_Sch_EZ!$C$31:$I$54,MATCH(Schedules_8760!$C1517,Clg_StPt_Sch_EZ!$B$31:$B$54,0),MATCH(Schedules_8760!$F1517,Clg_StPt_Sch_EZ!$C$30:$I$30,0)),"F","C")</f>
        <v>28.333333333333332</v>
      </c>
      <c r="L1517" s="34">
        <f>CONVERT(INDEX(DHW_StPt_Sch_EZ!$C$4:$I$27,MATCH(Schedules_8760!$C1517,DHW_StPt_Sch_EZ!$B$4:$B$27,0),MATCH(Schedules_8760!$F1517,DHW_StPt_Sch_EZ!$C$3:$I$3,0)),"F","C")</f>
        <v>53.333333333333329</v>
      </c>
      <c r="M1517" s="34">
        <f>CONVERT(INDEX(DHW_StPt_Sch_EZ!$C$31:$I$54,MATCH(Schedules_8760!$C1517,DHW_StPt_Sch_EZ!$B$31:$B$54,0),MATCH(Schedules_8760!$F1517,DHW_StPt_Sch_EZ!$C$30:$I$30,0)),"F","C")</f>
        <v>53.333333333333329</v>
      </c>
      <c r="N1517" s="12"/>
      <c r="O1517" s="12"/>
      <c r="P1517" s="12"/>
    </row>
    <row r="1518" spans="1:16" x14ac:dyDescent="0.25">
      <c r="A1518" s="35">
        <v>1517</v>
      </c>
      <c r="B1518" s="89">
        <v>64.166666666666671</v>
      </c>
      <c r="C1518" s="35">
        <f t="shared" si="115"/>
        <v>5</v>
      </c>
      <c r="D1518" s="35">
        <f t="shared" si="118"/>
        <v>64</v>
      </c>
      <c r="E1518" s="35">
        <f t="shared" si="119"/>
        <v>1</v>
      </c>
      <c r="F1518" s="35" t="str">
        <f t="shared" si="116"/>
        <v>Sunday</v>
      </c>
      <c r="G1518" s="35">
        <f t="shared" si="117"/>
        <v>3</v>
      </c>
      <c r="H1518" s="34">
        <f>CONVERT(INDEX(Htg_StPt_Sch_EZ!$C$4:$I$27,MATCH(Schedules_8760!$C1518,Htg_StPt_Sch_EZ!$B$4:$B$27,0),MATCH(Schedules_8760!$F1518,Htg_StPt_Sch_EZ!$C$3:$I$3,0)),"F","C")</f>
        <v>20.555555555555554</v>
      </c>
      <c r="I1518" s="34">
        <f>CONVERT(INDEX(Htg_StPt_Sch_EZ!$C$31:$I$54,MATCH(Schedules_8760!$C1518,Htg_StPt_Sch_EZ!$B$31:$B$54,0),MATCH(Schedules_8760!$F1518,Htg_StPt_Sch_EZ!$C$30:$I$30,0)),"F","C")</f>
        <v>19.444444444444443</v>
      </c>
      <c r="J1518" s="34">
        <f>CONVERT(INDEX(Clg_StPt_Sch_EZ!$C$4:$I$27,MATCH(Schedules_8760!$C1518,Clg_StPt_Sch_EZ!$B$4:$B$27,0),MATCH(Schedules_8760!$F1518,Clg_StPt_Sch_EZ!$C$3:$I$3,0)),"F","C")</f>
        <v>25.555555555555554</v>
      </c>
      <c r="K1518" s="34">
        <f>CONVERT(INDEX(Clg_StPt_Sch_EZ!$C$31:$I$54,MATCH(Schedules_8760!$C1518,Clg_StPt_Sch_EZ!$B$31:$B$54,0),MATCH(Schedules_8760!$F1518,Clg_StPt_Sch_EZ!$C$30:$I$30,0)),"F","C")</f>
        <v>28.333333333333332</v>
      </c>
      <c r="L1518" s="34">
        <f>CONVERT(INDEX(DHW_StPt_Sch_EZ!$C$4:$I$27,MATCH(Schedules_8760!$C1518,DHW_StPt_Sch_EZ!$B$4:$B$27,0),MATCH(Schedules_8760!$F1518,DHW_StPt_Sch_EZ!$C$3:$I$3,0)),"F","C")</f>
        <v>53.333333333333329</v>
      </c>
      <c r="M1518" s="34">
        <f>CONVERT(INDEX(DHW_StPt_Sch_EZ!$C$31:$I$54,MATCH(Schedules_8760!$C1518,DHW_StPt_Sch_EZ!$B$31:$B$54,0),MATCH(Schedules_8760!$F1518,DHW_StPt_Sch_EZ!$C$30:$I$30,0)),"F","C")</f>
        <v>53.333333333333329</v>
      </c>
      <c r="N1518" s="12"/>
      <c r="O1518" s="12"/>
      <c r="P1518" s="12"/>
    </row>
    <row r="1519" spans="1:16" x14ac:dyDescent="0.25">
      <c r="A1519" s="35">
        <v>1518</v>
      </c>
      <c r="B1519" s="89">
        <v>64.208333333333329</v>
      </c>
      <c r="C1519" s="35">
        <f t="shared" si="115"/>
        <v>6</v>
      </c>
      <c r="D1519" s="35">
        <f t="shared" si="118"/>
        <v>64</v>
      </c>
      <c r="E1519" s="35">
        <f t="shared" si="119"/>
        <v>1</v>
      </c>
      <c r="F1519" s="35" t="str">
        <f t="shared" si="116"/>
        <v>Sunday</v>
      </c>
      <c r="G1519" s="35">
        <f t="shared" si="117"/>
        <v>3</v>
      </c>
      <c r="H1519" s="34">
        <f>CONVERT(INDEX(Htg_StPt_Sch_EZ!$C$4:$I$27,MATCH(Schedules_8760!$C1519,Htg_StPt_Sch_EZ!$B$4:$B$27,0),MATCH(Schedules_8760!$F1519,Htg_StPt_Sch_EZ!$C$3:$I$3,0)),"F","C")</f>
        <v>20.555555555555554</v>
      </c>
      <c r="I1519" s="34">
        <f>CONVERT(INDEX(Htg_StPt_Sch_EZ!$C$31:$I$54,MATCH(Schedules_8760!$C1519,Htg_StPt_Sch_EZ!$B$31:$B$54,0),MATCH(Schedules_8760!$F1519,Htg_StPt_Sch_EZ!$C$30:$I$30,0)),"F","C")</f>
        <v>19.444444444444443</v>
      </c>
      <c r="J1519" s="34">
        <f>CONVERT(INDEX(Clg_StPt_Sch_EZ!$C$4:$I$27,MATCH(Schedules_8760!$C1519,Clg_StPt_Sch_EZ!$B$4:$B$27,0),MATCH(Schedules_8760!$F1519,Clg_StPt_Sch_EZ!$C$3:$I$3,0)),"F","C")</f>
        <v>25.555555555555554</v>
      </c>
      <c r="K1519" s="34">
        <f>CONVERT(INDEX(Clg_StPt_Sch_EZ!$C$31:$I$54,MATCH(Schedules_8760!$C1519,Clg_StPt_Sch_EZ!$B$31:$B$54,0),MATCH(Schedules_8760!$F1519,Clg_StPt_Sch_EZ!$C$30:$I$30,0)),"F","C")</f>
        <v>28.333333333333332</v>
      </c>
      <c r="L1519" s="34">
        <f>CONVERT(INDEX(DHW_StPt_Sch_EZ!$C$4:$I$27,MATCH(Schedules_8760!$C1519,DHW_StPt_Sch_EZ!$B$4:$B$27,0),MATCH(Schedules_8760!$F1519,DHW_StPt_Sch_EZ!$C$3:$I$3,0)),"F","C")</f>
        <v>53.333333333333329</v>
      </c>
      <c r="M1519" s="34">
        <f>CONVERT(INDEX(DHW_StPt_Sch_EZ!$C$31:$I$54,MATCH(Schedules_8760!$C1519,DHW_StPt_Sch_EZ!$B$31:$B$54,0),MATCH(Schedules_8760!$F1519,DHW_StPt_Sch_EZ!$C$30:$I$30,0)),"F","C")</f>
        <v>53.333333333333329</v>
      </c>
      <c r="N1519" s="12"/>
      <c r="O1519" s="12"/>
      <c r="P1519" s="12"/>
    </row>
    <row r="1520" spans="1:16" x14ac:dyDescent="0.25">
      <c r="A1520" s="35">
        <v>1519</v>
      </c>
      <c r="B1520" s="89">
        <v>64.25</v>
      </c>
      <c r="C1520" s="35">
        <f t="shared" si="115"/>
        <v>7</v>
      </c>
      <c r="D1520" s="35">
        <f t="shared" si="118"/>
        <v>64</v>
      </c>
      <c r="E1520" s="35">
        <f t="shared" si="119"/>
        <v>1</v>
      </c>
      <c r="F1520" s="35" t="str">
        <f t="shared" si="116"/>
        <v>Sunday</v>
      </c>
      <c r="G1520" s="35">
        <f t="shared" si="117"/>
        <v>3</v>
      </c>
      <c r="H1520" s="34">
        <f>CONVERT(INDEX(Htg_StPt_Sch_EZ!$C$4:$I$27,MATCH(Schedules_8760!$C1520,Htg_StPt_Sch_EZ!$B$4:$B$27,0),MATCH(Schedules_8760!$F1520,Htg_StPt_Sch_EZ!$C$3:$I$3,0)),"F","C")</f>
        <v>20.555555555555554</v>
      </c>
      <c r="I1520" s="34">
        <f>CONVERT(INDEX(Htg_StPt_Sch_EZ!$C$31:$I$54,MATCH(Schedules_8760!$C1520,Htg_StPt_Sch_EZ!$B$31:$B$54,0),MATCH(Schedules_8760!$F1520,Htg_StPt_Sch_EZ!$C$30:$I$30,0)),"F","C")</f>
        <v>19.444444444444443</v>
      </c>
      <c r="J1520" s="34">
        <f>CONVERT(INDEX(Clg_StPt_Sch_EZ!$C$4:$I$27,MATCH(Schedules_8760!$C1520,Clg_StPt_Sch_EZ!$B$4:$B$27,0),MATCH(Schedules_8760!$F1520,Clg_StPt_Sch_EZ!$C$3:$I$3,0)),"F","C")</f>
        <v>25.555555555555554</v>
      </c>
      <c r="K1520" s="34">
        <f>CONVERT(INDEX(Clg_StPt_Sch_EZ!$C$31:$I$54,MATCH(Schedules_8760!$C1520,Clg_StPt_Sch_EZ!$B$31:$B$54,0),MATCH(Schedules_8760!$F1520,Clg_StPt_Sch_EZ!$C$30:$I$30,0)),"F","C")</f>
        <v>28.333333333333332</v>
      </c>
      <c r="L1520" s="34">
        <f>CONVERT(INDEX(DHW_StPt_Sch_EZ!$C$4:$I$27,MATCH(Schedules_8760!$C1520,DHW_StPt_Sch_EZ!$B$4:$B$27,0),MATCH(Schedules_8760!$F1520,DHW_StPt_Sch_EZ!$C$3:$I$3,0)),"F","C")</f>
        <v>53.333333333333329</v>
      </c>
      <c r="M1520" s="34">
        <f>CONVERT(INDEX(DHW_StPt_Sch_EZ!$C$31:$I$54,MATCH(Schedules_8760!$C1520,DHW_StPt_Sch_EZ!$B$31:$B$54,0),MATCH(Schedules_8760!$F1520,DHW_StPt_Sch_EZ!$C$30:$I$30,0)),"F","C")</f>
        <v>53.333333333333329</v>
      </c>
      <c r="N1520" s="12"/>
      <c r="O1520" s="12"/>
      <c r="P1520" s="12"/>
    </row>
    <row r="1521" spans="1:16" x14ac:dyDescent="0.25">
      <c r="A1521" s="35">
        <v>1520</v>
      </c>
      <c r="B1521" s="89">
        <v>64.291666666666671</v>
      </c>
      <c r="C1521" s="35">
        <f t="shared" si="115"/>
        <v>8</v>
      </c>
      <c r="D1521" s="35">
        <f t="shared" si="118"/>
        <v>64</v>
      </c>
      <c r="E1521" s="35">
        <f t="shared" si="119"/>
        <v>1</v>
      </c>
      <c r="F1521" s="35" t="str">
        <f t="shared" si="116"/>
        <v>Sunday</v>
      </c>
      <c r="G1521" s="35">
        <f t="shared" si="117"/>
        <v>3</v>
      </c>
      <c r="H1521" s="34">
        <f>CONVERT(INDEX(Htg_StPt_Sch_EZ!$C$4:$I$27,MATCH(Schedules_8760!$C1521,Htg_StPt_Sch_EZ!$B$4:$B$27,0),MATCH(Schedules_8760!$F1521,Htg_StPt_Sch_EZ!$C$3:$I$3,0)),"F","C")</f>
        <v>20.555555555555554</v>
      </c>
      <c r="I1521" s="34">
        <f>CONVERT(INDEX(Htg_StPt_Sch_EZ!$C$31:$I$54,MATCH(Schedules_8760!$C1521,Htg_StPt_Sch_EZ!$B$31:$B$54,0),MATCH(Schedules_8760!$F1521,Htg_StPt_Sch_EZ!$C$30:$I$30,0)),"F","C")</f>
        <v>19.444444444444443</v>
      </c>
      <c r="J1521" s="34">
        <f>CONVERT(INDEX(Clg_StPt_Sch_EZ!$C$4:$I$27,MATCH(Schedules_8760!$C1521,Clg_StPt_Sch_EZ!$B$4:$B$27,0),MATCH(Schedules_8760!$F1521,Clg_StPt_Sch_EZ!$C$3:$I$3,0)),"F","C")</f>
        <v>25.555555555555554</v>
      </c>
      <c r="K1521" s="34">
        <f>CONVERT(INDEX(Clg_StPt_Sch_EZ!$C$31:$I$54,MATCH(Schedules_8760!$C1521,Clg_StPt_Sch_EZ!$B$31:$B$54,0),MATCH(Schedules_8760!$F1521,Clg_StPt_Sch_EZ!$C$30:$I$30,0)),"F","C")</f>
        <v>25</v>
      </c>
      <c r="L1521" s="34">
        <f>CONVERT(INDEX(DHW_StPt_Sch_EZ!$C$4:$I$27,MATCH(Schedules_8760!$C1521,DHW_StPt_Sch_EZ!$B$4:$B$27,0),MATCH(Schedules_8760!$F1521,DHW_StPt_Sch_EZ!$C$3:$I$3,0)),"F","C")</f>
        <v>53.333333333333329</v>
      </c>
      <c r="M1521" s="34">
        <f>CONVERT(INDEX(DHW_StPt_Sch_EZ!$C$31:$I$54,MATCH(Schedules_8760!$C1521,DHW_StPt_Sch_EZ!$B$31:$B$54,0),MATCH(Schedules_8760!$F1521,DHW_StPt_Sch_EZ!$C$30:$I$30,0)),"F","C")</f>
        <v>53.333333333333329</v>
      </c>
      <c r="N1521" s="12"/>
      <c r="O1521" s="12"/>
      <c r="P1521" s="12"/>
    </row>
    <row r="1522" spans="1:16" x14ac:dyDescent="0.25">
      <c r="A1522" s="35">
        <v>1521</v>
      </c>
      <c r="B1522" s="89">
        <v>64.333333333333329</v>
      </c>
      <c r="C1522" s="35">
        <f t="shared" si="115"/>
        <v>9</v>
      </c>
      <c r="D1522" s="35">
        <f t="shared" si="118"/>
        <v>64</v>
      </c>
      <c r="E1522" s="35">
        <f t="shared" si="119"/>
        <v>1</v>
      </c>
      <c r="F1522" s="35" t="str">
        <f t="shared" si="116"/>
        <v>Sunday</v>
      </c>
      <c r="G1522" s="35">
        <f t="shared" si="117"/>
        <v>3</v>
      </c>
      <c r="H1522" s="34">
        <f>CONVERT(INDEX(Htg_StPt_Sch_EZ!$C$4:$I$27,MATCH(Schedules_8760!$C1522,Htg_StPt_Sch_EZ!$B$4:$B$27,0),MATCH(Schedules_8760!$F1522,Htg_StPt_Sch_EZ!$C$3:$I$3,0)),"F","C")</f>
        <v>20.555555555555554</v>
      </c>
      <c r="I1522" s="34">
        <f>CONVERT(INDEX(Htg_StPt_Sch_EZ!$C$31:$I$54,MATCH(Schedules_8760!$C1522,Htg_StPt_Sch_EZ!$B$31:$B$54,0),MATCH(Schedules_8760!$F1522,Htg_StPt_Sch_EZ!$C$30:$I$30,0)),"F","C")</f>
        <v>19.444444444444443</v>
      </c>
      <c r="J1522" s="34">
        <f>CONVERT(INDEX(Clg_StPt_Sch_EZ!$C$4:$I$27,MATCH(Schedules_8760!$C1522,Clg_StPt_Sch_EZ!$B$4:$B$27,0),MATCH(Schedules_8760!$F1522,Clg_StPt_Sch_EZ!$C$3:$I$3,0)),"F","C")</f>
        <v>25.555555555555554</v>
      </c>
      <c r="K1522" s="34">
        <f>CONVERT(INDEX(Clg_StPt_Sch_EZ!$C$31:$I$54,MATCH(Schedules_8760!$C1522,Clg_StPt_Sch_EZ!$B$31:$B$54,0),MATCH(Schedules_8760!$F1522,Clg_StPt_Sch_EZ!$C$30:$I$30,0)),"F","C")</f>
        <v>25</v>
      </c>
      <c r="L1522" s="34">
        <f>CONVERT(INDEX(DHW_StPt_Sch_EZ!$C$4:$I$27,MATCH(Schedules_8760!$C1522,DHW_StPt_Sch_EZ!$B$4:$B$27,0),MATCH(Schedules_8760!$F1522,DHW_StPt_Sch_EZ!$C$3:$I$3,0)),"F","C")</f>
        <v>53.333333333333329</v>
      </c>
      <c r="M1522" s="34">
        <f>CONVERT(INDEX(DHW_StPt_Sch_EZ!$C$31:$I$54,MATCH(Schedules_8760!$C1522,DHW_StPt_Sch_EZ!$B$31:$B$54,0),MATCH(Schedules_8760!$F1522,DHW_StPt_Sch_EZ!$C$30:$I$30,0)),"F","C")</f>
        <v>53.333333333333329</v>
      </c>
      <c r="N1522" s="12"/>
      <c r="O1522" s="12"/>
      <c r="P1522" s="12"/>
    </row>
    <row r="1523" spans="1:16" x14ac:dyDescent="0.25">
      <c r="A1523" s="35">
        <v>1522</v>
      </c>
      <c r="B1523" s="89">
        <v>64.375</v>
      </c>
      <c r="C1523" s="35">
        <f t="shared" si="115"/>
        <v>10</v>
      </c>
      <c r="D1523" s="35">
        <f t="shared" si="118"/>
        <v>64</v>
      </c>
      <c r="E1523" s="35">
        <f t="shared" si="119"/>
        <v>1</v>
      </c>
      <c r="F1523" s="35" t="str">
        <f t="shared" si="116"/>
        <v>Sunday</v>
      </c>
      <c r="G1523" s="35">
        <f t="shared" si="117"/>
        <v>3</v>
      </c>
      <c r="H1523" s="34">
        <f>CONVERT(INDEX(Htg_StPt_Sch_EZ!$C$4:$I$27,MATCH(Schedules_8760!$C1523,Htg_StPt_Sch_EZ!$B$4:$B$27,0),MATCH(Schedules_8760!$F1523,Htg_StPt_Sch_EZ!$C$3:$I$3,0)),"F","C")</f>
        <v>20.555555555555554</v>
      </c>
      <c r="I1523" s="34">
        <f>CONVERT(INDEX(Htg_StPt_Sch_EZ!$C$31:$I$54,MATCH(Schedules_8760!$C1523,Htg_StPt_Sch_EZ!$B$31:$B$54,0),MATCH(Schedules_8760!$F1523,Htg_StPt_Sch_EZ!$C$30:$I$30,0)),"F","C")</f>
        <v>19.444444444444443</v>
      </c>
      <c r="J1523" s="34">
        <f>CONVERT(INDEX(Clg_StPt_Sch_EZ!$C$4:$I$27,MATCH(Schedules_8760!$C1523,Clg_StPt_Sch_EZ!$B$4:$B$27,0),MATCH(Schedules_8760!$F1523,Clg_StPt_Sch_EZ!$C$3:$I$3,0)),"F","C")</f>
        <v>25.555555555555554</v>
      </c>
      <c r="K1523" s="34">
        <f>CONVERT(INDEX(Clg_StPt_Sch_EZ!$C$31:$I$54,MATCH(Schedules_8760!$C1523,Clg_StPt_Sch_EZ!$B$31:$B$54,0),MATCH(Schedules_8760!$F1523,Clg_StPt_Sch_EZ!$C$30:$I$30,0)),"F","C")</f>
        <v>25</v>
      </c>
      <c r="L1523" s="34">
        <f>CONVERT(INDEX(DHW_StPt_Sch_EZ!$C$4:$I$27,MATCH(Schedules_8760!$C1523,DHW_StPt_Sch_EZ!$B$4:$B$27,0),MATCH(Schedules_8760!$F1523,DHW_StPt_Sch_EZ!$C$3:$I$3,0)),"F","C")</f>
        <v>53.333333333333329</v>
      </c>
      <c r="M1523" s="34">
        <f>CONVERT(INDEX(DHW_StPt_Sch_EZ!$C$31:$I$54,MATCH(Schedules_8760!$C1523,DHW_StPt_Sch_EZ!$B$31:$B$54,0),MATCH(Schedules_8760!$F1523,DHW_StPt_Sch_EZ!$C$30:$I$30,0)),"F","C")</f>
        <v>53.333333333333329</v>
      </c>
      <c r="N1523" s="12"/>
      <c r="O1523" s="12"/>
      <c r="P1523" s="12"/>
    </row>
    <row r="1524" spans="1:16" x14ac:dyDescent="0.25">
      <c r="A1524" s="35">
        <v>1523</v>
      </c>
      <c r="B1524" s="89">
        <v>64.416666666666671</v>
      </c>
      <c r="C1524" s="35">
        <f t="shared" si="115"/>
        <v>11</v>
      </c>
      <c r="D1524" s="35">
        <f t="shared" si="118"/>
        <v>64</v>
      </c>
      <c r="E1524" s="35">
        <f t="shared" si="119"/>
        <v>1</v>
      </c>
      <c r="F1524" s="35" t="str">
        <f t="shared" si="116"/>
        <v>Sunday</v>
      </c>
      <c r="G1524" s="35">
        <f t="shared" si="117"/>
        <v>3</v>
      </c>
      <c r="H1524" s="34">
        <f>CONVERT(INDEX(Htg_StPt_Sch_EZ!$C$4:$I$27,MATCH(Schedules_8760!$C1524,Htg_StPt_Sch_EZ!$B$4:$B$27,0),MATCH(Schedules_8760!$F1524,Htg_StPt_Sch_EZ!$C$3:$I$3,0)),"F","C")</f>
        <v>20.555555555555554</v>
      </c>
      <c r="I1524" s="34">
        <f>CONVERT(INDEX(Htg_StPt_Sch_EZ!$C$31:$I$54,MATCH(Schedules_8760!$C1524,Htg_StPt_Sch_EZ!$B$31:$B$54,0),MATCH(Schedules_8760!$F1524,Htg_StPt_Sch_EZ!$C$30:$I$30,0)),"F","C")</f>
        <v>19.444444444444443</v>
      </c>
      <c r="J1524" s="34">
        <f>CONVERT(INDEX(Clg_StPt_Sch_EZ!$C$4:$I$27,MATCH(Schedules_8760!$C1524,Clg_StPt_Sch_EZ!$B$4:$B$27,0),MATCH(Schedules_8760!$F1524,Clg_StPt_Sch_EZ!$C$3:$I$3,0)),"F","C")</f>
        <v>25.555555555555554</v>
      </c>
      <c r="K1524" s="34">
        <f>CONVERT(INDEX(Clg_StPt_Sch_EZ!$C$31:$I$54,MATCH(Schedules_8760!$C1524,Clg_StPt_Sch_EZ!$B$31:$B$54,0),MATCH(Schedules_8760!$F1524,Clg_StPt_Sch_EZ!$C$30:$I$30,0)),"F","C")</f>
        <v>25</v>
      </c>
      <c r="L1524" s="34">
        <f>CONVERT(INDEX(DHW_StPt_Sch_EZ!$C$4:$I$27,MATCH(Schedules_8760!$C1524,DHW_StPt_Sch_EZ!$B$4:$B$27,0),MATCH(Schedules_8760!$F1524,DHW_StPt_Sch_EZ!$C$3:$I$3,0)),"F","C")</f>
        <v>53.333333333333329</v>
      </c>
      <c r="M1524" s="34">
        <f>CONVERT(INDEX(DHW_StPt_Sch_EZ!$C$31:$I$54,MATCH(Schedules_8760!$C1524,DHW_StPt_Sch_EZ!$B$31:$B$54,0),MATCH(Schedules_8760!$F1524,DHW_StPt_Sch_EZ!$C$30:$I$30,0)),"F","C")</f>
        <v>53.333333333333329</v>
      </c>
      <c r="N1524" s="12"/>
      <c r="O1524" s="12"/>
      <c r="P1524" s="12"/>
    </row>
    <row r="1525" spans="1:16" x14ac:dyDescent="0.25">
      <c r="A1525" s="35">
        <v>1524</v>
      </c>
      <c r="B1525" s="89">
        <v>64.458333333333329</v>
      </c>
      <c r="C1525" s="35">
        <f t="shared" si="115"/>
        <v>12</v>
      </c>
      <c r="D1525" s="35">
        <f t="shared" si="118"/>
        <v>64</v>
      </c>
      <c r="E1525" s="35">
        <f t="shared" si="119"/>
        <v>1</v>
      </c>
      <c r="F1525" s="35" t="str">
        <f t="shared" si="116"/>
        <v>Sunday</v>
      </c>
      <c r="G1525" s="35">
        <f t="shared" si="117"/>
        <v>3</v>
      </c>
      <c r="H1525" s="34">
        <f>CONVERT(INDEX(Htg_StPt_Sch_EZ!$C$4:$I$27,MATCH(Schedules_8760!$C1525,Htg_StPt_Sch_EZ!$B$4:$B$27,0),MATCH(Schedules_8760!$F1525,Htg_StPt_Sch_EZ!$C$3:$I$3,0)),"F","C")</f>
        <v>20.555555555555554</v>
      </c>
      <c r="I1525" s="34">
        <f>CONVERT(INDEX(Htg_StPt_Sch_EZ!$C$31:$I$54,MATCH(Schedules_8760!$C1525,Htg_StPt_Sch_EZ!$B$31:$B$54,0),MATCH(Schedules_8760!$F1525,Htg_StPt_Sch_EZ!$C$30:$I$30,0)),"F","C")</f>
        <v>19.444444444444443</v>
      </c>
      <c r="J1525" s="34">
        <f>CONVERT(INDEX(Clg_StPt_Sch_EZ!$C$4:$I$27,MATCH(Schedules_8760!$C1525,Clg_StPt_Sch_EZ!$B$4:$B$27,0),MATCH(Schedules_8760!$F1525,Clg_StPt_Sch_EZ!$C$3:$I$3,0)),"F","C")</f>
        <v>25.555555555555554</v>
      </c>
      <c r="K1525" s="34">
        <f>CONVERT(INDEX(Clg_StPt_Sch_EZ!$C$31:$I$54,MATCH(Schedules_8760!$C1525,Clg_StPt_Sch_EZ!$B$31:$B$54,0),MATCH(Schedules_8760!$F1525,Clg_StPt_Sch_EZ!$C$30:$I$30,0)),"F","C")</f>
        <v>25</v>
      </c>
      <c r="L1525" s="34">
        <f>CONVERT(INDEX(DHW_StPt_Sch_EZ!$C$4:$I$27,MATCH(Schedules_8760!$C1525,DHW_StPt_Sch_EZ!$B$4:$B$27,0),MATCH(Schedules_8760!$F1525,DHW_StPt_Sch_EZ!$C$3:$I$3,0)),"F","C")</f>
        <v>53.333333333333329</v>
      </c>
      <c r="M1525" s="34">
        <f>CONVERT(INDEX(DHW_StPt_Sch_EZ!$C$31:$I$54,MATCH(Schedules_8760!$C1525,DHW_StPt_Sch_EZ!$B$31:$B$54,0),MATCH(Schedules_8760!$F1525,DHW_StPt_Sch_EZ!$C$30:$I$30,0)),"F","C")</f>
        <v>53.333333333333329</v>
      </c>
      <c r="N1525" s="12"/>
      <c r="O1525" s="12"/>
      <c r="P1525" s="12"/>
    </row>
    <row r="1526" spans="1:16" x14ac:dyDescent="0.25">
      <c r="A1526" s="35">
        <v>1525</v>
      </c>
      <c r="B1526" s="89">
        <v>64.5</v>
      </c>
      <c r="C1526" s="35">
        <f t="shared" si="115"/>
        <v>13</v>
      </c>
      <c r="D1526" s="35">
        <f t="shared" si="118"/>
        <v>64</v>
      </c>
      <c r="E1526" s="35">
        <f t="shared" si="119"/>
        <v>1</v>
      </c>
      <c r="F1526" s="35" t="str">
        <f t="shared" si="116"/>
        <v>Sunday</v>
      </c>
      <c r="G1526" s="35">
        <f t="shared" si="117"/>
        <v>3</v>
      </c>
      <c r="H1526" s="34">
        <f>CONVERT(INDEX(Htg_StPt_Sch_EZ!$C$4:$I$27,MATCH(Schedules_8760!$C1526,Htg_StPt_Sch_EZ!$B$4:$B$27,0),MATCH(Schedules_8760!$F1526,Htg_StPt_Sch_EZ!$C$3:$I$3,0)),"F","C")</f>
        <v>20.555555555555554</v>
      </c>
      <c r="I1526" s="34">
        <f>CONVERT(INDEX(Htg_StPt_Sch_EZ!$C$31:$I$54,MATCH(Schedules_8760!$C1526,Htg_StPt_Sch_EZ!$B$31:$B$54,0),MATCH(Schedules_8760!$F1526,Htg_StPt_Sch_EZ!$C$30:$I$30,0)),"F","C")</f>
        <v>19.444444444444443</v>
      </c>
      <c r="J1526" s="34">
        <f>CONVERT(INDEX(Clg_StPt_Sch_EZ!$C$4:$I$27,MATCH(Schedules_8760!$C1526,Clg_StPt_Sch_EZ!$B$4:$B$27,0),MATCH(Schedules_8760!$F1526,Clg_StPt_Sch_EZ!$C$3:$I$3,0)),"F","C")</f>
        <v>25.555555555555554</v>
      </c>
      <c r="K1526" s="34">
        <f>CONVERT(INDEX(Clg_StPt_Sch_EZ!$C$31:$I$54,MATCH(Schedules_8760!$C1526,Clg_StPt_Sch_EZ!$B$31:$B$54,0),MATCH(Schedules_8760!$F1526,Clg_StPt_Sch_EZ!$C$30:$I$30,0)),"F","C")</f>
        <v>25</v>
      </c>
      <c r="L1526" s="34">
        <f>CONVERT(INDEX(DHW_StPt_Sch_EZ!$C$4:$I$27,MATCH(Schedules_8760!$C1526,DHW_StPt_Sch_EZ!$B$4:$B$27,0),MATCH(Schedules_8760!$F1526,DHW_StPt_Sch_EZ!$C$3:$I$3,0)),"F","C")</f>
        <v>53.333333333333329</v>
      </c>
      <c r="M1526" s="34">
        <f>CONVERT(INDEX(DHW_StPt_Sch_EZ!$C$31:$I$54,MATCH(Schedules_8760!$C1526,DHW_StPt_Sch_EZ!$B$31:$B$54,0),MATCH(Schedules_8760!$F1526,DHW_StPt_Sch_EZ!$C$30:$I$30,0)),"F","C")</f>
        <v>53.333333333333329</v>
      </c>
      <c r="N1526" s="12"/>
      <c r="O1526" s="12"/>
      <c r="P1526" s="12"/>
    </row>
    <row r="1527" spans="1:16" x14ac:dyDescent="0.25">
      <c r="A1527" s="35">
        <v>1526</v>
      </c>
      <c r="B1527" s="89">
        <v>64.541666666666671</v>
      </c>
      <c r="C1527" s="35">
        <f t="shared" si="115"/>
        <v>14</v>
      </c>
      <c r="D1527" s="35">
        <f t="shared" si="118"/>
        <v>64</v>
      </c>
      <c r="E1527" s="35">
        <f t="shared" si="119"/>
        <v>1</v>
      </c>
      <c r="F1527" s="35" t="str">
        <f t="shared" si="116"/>
        <v>Sunday</v>
      </c>
      <c r="G1527" s="35">
        <f t="shared" si="117"/>
        <v>3</v>
      </c>
      <c r="H1527" s="34">
        <f>CONVERT(INDEX(Htg_StPt_Sch_EZ!$C$4:$I$27,MATCH(Schedules_8760!$C1527,Htg_StPt_Sch_EZ!$B$4:$B$27,0),MATCH(Schedules_8760!$F1527,Htg_StPt_Sch_EZ!$C$3:$I$3,0)),"F","C")</f>
        <v>20.555555555555554</v>
      </c>
      <c r="I1527" s="34">
        <f>CONVERT(INDEX(Htg_StPt_Sch_EZ!$C$31:$I$54,MATCH(Schedules_8760!$C1527,Htg_StPt_Sch_EZ!$B$31:$B$54,0),MATCH(Schedules_8760!$F1527,Htg_StPt_Sch_EZ!$C$30:$I$30,0)),"F","C")</f>
        <v>19.444444444444443</v>
      </c>
      <c r="J1527" s="34">
        <f>CONVERT(INDEX(Clg_StPt_Sch_EZ!$C$4:$I$27,MATCH(Schedules_8760!$C1527,Clg_StPt_Sch_EZ!$B$4:$B$27,0),MATCH(Schedules_8760!$F1527,Clg_StPt_Sch_EZ!$C$3:$I$3,0)),"F","C")</f>
        <v>25.555555555555554</v>
      </c>
      <c r="K1527" s="34">
        <f>CONVERT(INDEX(Clg_StPt_Sch_EZ!$C$31:$I$54,MATCH(Schedules_8760!$C1527,Clg_StPt_Sch_EZ!$B$31:$B$54,0),MATCH(Schedules_8760!$F1527,Clg_StPt_Sch_EZ!$C$30:$I$30,0)),"F","C")</f>
        <v>25</v>
      </c>
      <c r="L1527" s="34">
        <f>CONVERT(INDEX(DHW_StPt_Sch_EZ!$C$4:$I$27,MATCH(Schedules_8760!$C1527,DHW_StPt_Sch_EZ!$B$4:$B$27,0),MATCH(Schedules_8760!$F1527,DHW_StPt_Sch_EZ!$C$3:$I$3,0)),"F","C")</f>
        <v>53.333333333333329</v>
      </c>
      <c r="M1527" s="34">
        <f>CONVERT(INDEX(DHW_StPt_Sch_EZ!$C$31:$I$54,MATCH(Schedules_8760!$C1527,DHW_StPt_Sch_EZ!$B$31:$B$54,0),MATCH(Schedules_8760!$F1527,DHW_StPt_Sch_EZ!$C$30:$I$30,0)),"F","C")</f>
        <v>53.333333333333329</v>
      </c>
      <c r="N1527" s="12"/>
      <c r="O1527" s="12"/>
      <c r="P1527" s="12"/>
    </row>
    <row r="1528" spans="1:16" x14ac:dyDescent="0.25">
      <c r="A1528" s="35">
        <v>1527</v>
      </c>
      <c r="B1528" s="89">
        <v>64.583333333333329</v>
      </c>
      <c r="C1528" s="35">
        <f t="shared" si="115"/>
        <v>15</v>
      </c>
      <c r="D1528" s="35">
        <f t="shared" si="118"/>
        <v>64</v>
      </c>
      <c r="E1528" s="35">
        <f t="shared" si="119"/>
        <v>1</v>
      </c>
      <c r="F1528" s="35" t="str">
        <f t="shared" si="116"/>
        <v>Sunday</v>
      </c>
      <c r="G1528" s="35">
        <f t="shared" si="117"/>
        <v>3</v>
      </c>
      <c r="H1528" s="34">
        <f>CONVERT(INDEX(Htg_StPt_Sch_EZ!$C$4:$I$27,MATCH(Schedules_8760!$C1528,Htg_StPt_Sch_EZ!$B$4:$B$27,0),MATCH(Schedules_8760!$F1528,Htg_StPt_Sch_EZ!$C$3:$I$3,0)),"F","C")</f>
        <v>20.555555555555554</v>
      </c>
      <c r="I1528" s="34">
        <f>CONVERT(INDEX(Htg_StPt_Sch_EZ!$C$31:$I$54,MATCH(Schedules_8760!$C1528,Htg_StPt_Sch_EZ!$B$31:$B$54,0),MATCH(Schedules_8760!$F1528,Htg_StPt_Sch_EZ!$C$30:$I$30,0)),"F","C")</f>
        <v>21.111111111111111</v>
      </c>
      <c r="J1528" s="34">
        <f>CONVERT(INDEX(Clg_StPt_Sch_EZ!$C$4:$I$27,MATCH(Schedules_8760!$C1528,Clg_StPt_Sch_EZ!$B$4:$B$27,0),MATCH(Schedules_8760!$F1528,Clg_StPt_Sch_EZ!$C$3:$I$3,0)),"F","C")</f>
        <v>25.555555555555554</v>
      </c>
      <c r="K1528" s="34">
        <f>CONVERT(INDEX(Clg_StPt_Sch_EZ!$C$31:$I$54,MATCH(Schedules_8760!$C1528,Clg_StPt_Sch_EZ!$B$31:$B$54,0),MATCH(Schedules_8760!$F1528,Clg_StPt_Sch_EZ!$C$30:$I$30,0)),"F","C")</f>
        <v>25</v>
      </c>
      <c r="L1528" s="34">
        <f>CONVERT(INDEX(DHW_StPt_Sch_EZ!$C$4:$I$27,MATCH(Schedules_8760!$C1528,DHW_StPt_Sch_EZ!$B$4:$B$27,0),MATCH(Schedules_8760!$F1528,DHW_StPt_Sch_EZ!$C$3:$I$3,0)),"F","C")</f>
        <v>53.333333333333329</v>
      </c>
      <c r="M1528" s="34">
        <f>CONVERT(INDEX(DHW_StPt_Sch_EZ!$C$31:$I$54,MATCH(Schedules_8760!$C1528,DHW_StPt_Sch_EZ!$B$31:$B$54,0),MATCH(Schedules_8760!$F1528,DHW_StPt_Sch_EZ!$C$30:$I$30,0)),"F","C")</f>
        <v>53.333333333333329</v>
      </c>
      <c r="N1528" s="12"/>
      <c r="O1528" s="12"/>
      <c r="P1528" s="12"/>
    </row>
    <row r="1529" spans="1:16" x14ac:dyDescent="0.25">
      <c r="A1529" s="35">
        <v>1528</v>
      </c>
      <c r="B1529" s="89">
        <v>64.625</v>
      </c>
      <c r="C1529" s="35">
        <f t="shared" si="115"/>
        <v>16</v>
      </c>
      <c r="D1529" s="35">
        <f t="shared" si="118"/>
        <v>64</v>
      </c>
      <c r="E1529" s="35">
        <f t="shared" si="119"/>
        <v>1</v>
      </c>
      <c r="F1529" s="35" t="str">
        <f t="shared" si="116"/>
        <v>Sunday</v>
      </c>
      <c r="G1529" s="35">
        <f t="shared" si="117"/>
        <v>3</v>
      </c>
      <c r="H1529" s="34">
        <f>CONVERT(INDEX(Htg_StPt_Sch_EZ!$C$4:$I$27,MATCH(Schedules_8760!$C1529,Htg_StPt_Sch_EZ!$B$4:$B$27,0),MATCH(Schedules_8760!$F1529,Htg_StPt_Sch_EZ!$C$3:$I$3,0)),"F","C")</f>
        <v>20.555555555555554</v>
      </c>
      <c r="I1529" s="34">
        <f>CONVERT(INDEX(Htg_StPt_Sch_EZ!$C$31:$I$54,MATCH(Schedules_8760!$C1529,Htg_StPt_Sch_EZ!$B$31:$B$54,0),MATCH(Schedules_8760!$F1529,Htg_StPt_Sch_EZ!$C$30:$I$30,0)),"F","C")</f>
        <v>21.111111111111111</v>
      </c>
      <c r="J1529" s="34">
        <f>CONVERT(INDEX(Clg_StPt_Sch_EZ!$C$4:$I$27,MATCH(Schedules_8760!$C1529,Clg_StPt_Sch_EZ!$B$4:$B$27,0),MATCH(Schedules_8760!$F1529,Clg_StPt_Sch_EZ!$C$3:$I$3,0)),"F","C")</f>
        <v>25.555555555555554</v>
      </c>
      <c r="K1529" s="34">
        <f>CONVERT(INDEX(Clg_StPt_Sch_EZ!$C$31:$I$54,MATCH(Schedules_8760!$C1529,Clg_StPt_Sch_EZ!$B$31:$B$54,0),MATCH(Schedules_8760!$F1529,Clg_StPt_Sch_EZ!$C$30:$I$30,0)),"F","C")</f>
        <v>25</v>
      </c>
      <c r="L1529" s="34">
        <f>CONVERT(INDEX(DHW_StPt_Sch_EZ!$C$4:$I$27,MATCH(Schedules_8760!$C1529,DHW_StPt_Sch_EZ!$B$4:$B$27,0),MATCH(Schedules_8760!$F1529,DHW_StPt_Sch_EZ!$C$3:$I$3,0)),"F","C")</f>
        <v>53.333333333333329</v>
      </c>
      <c r="M1529" s="34">
        <f>CONVERT(INDEX(DHW_StPt_Sch_EZ!$C$31:$I$54,MATCH(Schedules_8760!$C1529,DHW_StPt_Sch_EZ!$B$31:$B$54,0),MATCH(Schedules_8760!$F1529,DHW_StPt_Sch_EZ!$C$30:$I$30,0)),"F","C")</f>
        <v>53.333333333333329</v>
      </c>
      <c r="N1529" s="12"/>
      <c r="O1529" s="12"/>
      <c r="P1529" s="12"/>
    </row>
    <row r="1530" spans="1:16" x14ac:dyDescent="0.25">
      <c r="A1530" s="35">
        <v>1529</v>
      </c>
      <c r="B1530" s="89">
        <v>64.666666666666671</v>
      </c>
      <c r="C1530" s="35">
        <f t="shared" si="115"/>
        <v>17</v>
      </c>
      <c r="D1530" s="35">
        <f t="shared" si="118"/>
        <v>64</v>
      </c>
      <c r="E1530" s="35">
        <f t="shared" si="119"/>
        <v>1</v>
      </c>
      <c r="F1530" s="35" t="str">
        <f t="shared" si="116"/>
        <v>Sunday</v>
      </c>
      <c r="G1530" s="35">
        <f t="shared" si="117"/>
        <v>3</v>
      </c>
      <c r="H1530" s="34">
        <f>CONVERT(INDEX(Htg_StPt_Sch_EZ!$C$4:$I$27,MATCH(Schedules_8760!$C1530,Htg_StPt_Sch_EZ!$B$4:$B$27,0),MATCH(Schedules_8760!$F1530,Htg_StPt_Sch_EZ!$C$3:$I$3,0)),"F","C")</f>
        <v>20.555555555555554</v>
      </c>
      <c r="I1530" s="34">
        <f>CONVERT(INDEX(Htg_StPt_Sch_EZ!$C$31:$I$54,MATCH(Schedules_8760!$C1530,Htg_StPt_Sch_EZ!$B$31:$B$54,0),MATCH(Schedules_8760!$F1530,Htg_StPt_Sch_EZ!$C$30:$I$30,0)),"F","C")</f>
        <v>17.777777777777779</v>
      </c>
      <c r="J1530" s="34">
        <f>CONVERT(INDEX(Clg_StPt_Sch_EZ!$C$4:$I$27,MATCH(Schedules_8760!$C1530,Clg_StPt_Sch_EZ!$B$4:$B$27,0),MATCH(Schedules_8760!$F1530,Clg_StPt_Sch_EZ!$C$3:$I$3,0)),"F","C")</f>
        <v>25.555555555555554</v>
      </c>
      <c r="K1530" s="34">
        <f>CONVERT(INDEX(Clg_StPt_Sch_EZ!$C$31:$I$54,MATCH(Schedules_8760!$C1530,Clg_StPt_Sch_EZ!$B$31:$B$54,0),MATCH(Schedules_8760!$F1530,Clg_StPt_Sch_EZ!$C$30:$I$30,0)),"F","C")</f>
        <v>25</v>
      </c>
      <c r="L1530" s="34">
        <f>CONVERT(INDEX(DHW_StPt_Sch_EZ!$C$4:$I$27,MATCH(Schedules_8760!$C1530,DHW_StPt_Sch_EZ!$B$4:$B$27,0),MATCH(Schedules_8760!$F1530,DHW_StPt_Sch_EZ!$C$3:$I$3,0)),"F","C")</f>
        <v>53.333333333333329</v>
      </c>
      <c r="M1530" s="34">
        <f>CONVERT(INDEX(DHW_StPt_Sch_EZ!$C$31:$I$54,MATCH(Schedules_8760!$C1530,DHW_StPt_Sch_EZ!$B$31:$B$54,0),MATCH(Schedules_8760!$F1530,DHW_StPt_Sch_EZ!$C$30:$I$30,0)),"F","C")</f>
        <v>53.333333333333329</v>
      </c>
      <c r="N1530" s="12"/>
      <c r="O1530" s="12"/>
      <c r="P1530" s="12"/>
    </row>
    <row r="1531" spans="1:16" x14ac:dyDescent="0.25">
      <c r="A1531" s="35">
        <v>1530</v>
      </c>
      <c r="B1531" s="89">
        <v>64.708333333333329</v>
      </c>
      <c r="C1531" s="35">
        <f t="shared" si="115"/>
        <v>18</v>
      </c>
      <c r="D1531" s="35">
        <f t="shared" si="118"/>
        <v>64</v>
      </c>
      <c r="E1531" s="35">
        <f t="shared" si="119"/>
        <v>1</v>
      </c>
      <c r="F1531" s="35" t="str">
        <f t="shared" si="116"/>
        <v>Sunday</v>
      </c>
      <c r="G1531" s="35">
        <f t="shared" si="117"/>
        <v>3</v>
      </c>
      <c r="H1531" s="34">
        <f>CONVERT(INDEX(Htg_StPt_Sch_EZ!$C$4:$I$27,MATCH(Schedules_8760!$C1531,Htg_StPt_Sch_EZ!$B$4:$B$27,0),MATCH(Schedules_8760!$F1531,Htg_StPt_Sch_EZ!$C$3:$I$3,0)),"F","C")</f>
        <v>20.555555555555554</v>
      </c>
      <c r="I1531" s="34">
        <f>CONVERT(INDEX(Htg_StPt_Sch_EZ!$C$31:$I$54,MATCH(Schedules_8760!$C1531,Htg_StPt_Sch_EZ!$B$31:$B$54,0),MATCH(Schedules_8760!$F1531,Htg_StPt_Sch_EZ!$C$30:$I$30,0)),"F","C")</f>
        <v>17.777777777777779</v>
      </c>
      <c r="J1531" s="34">
        <f>CONVERT(INDEX(Clg_StPt_Sch_EZ!$C$4:$I$27,MATCH(Schedules_8760!$C1531,Clg_StPt_Sch_EZ!$B$4:$B$27,0),MATCH(Schedules_8760!$F1531,Clg_StPt_Sch_EZ!$C$3:$I$3,0)),"F","C")</f>
        <v>25.555555555555554</v>
      </c>
      <c r="K1531" s="34">
        <f>CONVERT(INDEX(Clg_StPt_Sch_EZ!$C$31:$I$54,MATCH(Schedules_8760!$C1531,Clg_StPt_Sch_EZ!$B$31:$B$54,0),MATCH(Schedules_8760!$F1531,Clg_StPt_Sch_EZ!$C$30:$I$30,0)),"F","C")</f>
        <v>28.333333333333332</v>
      </c>
      <c r="L1531" s="34">
        <f>CONVERT(INDEX(DHW_StPt_Sch_EZ!$C$4:$I$27,MATCH(Schedules_8760!$C1531,DHW_StPt_Sch_EZ!$B$4:$B$27,0),MATCH(Schedules_8760!$F1531,DHW_StPt_Sch_EZ!$C$3:$I$3,0)),"F","C")</f>
        <v>53.333333333333329</v>
      </c>
      <c r="M1531" s="34">
        <f>CONVERT(INDEX(DHW_StPt_Sch_EZ!$C$31:$I$54,MATCH(Schedules_8760!$C1531,DHW_StPt_Sch_EZ!$B$31:$B$54,0),MATCH(Schedules_8760!$F1531,DHW_StPt_Sch_EZ!$C$30:$I$30,0)),"F","C")</f>
        <v>53.333333333333329</v>
      </c>
      <c r="N1531" s="12"/>
      <c r="O1531" s="12"/>
      <c r="P1531" s="12"/>
    </row>
    <row r="1532" spans="1:16" x14ac:dyDescent="0.25">
      <c r="A1532" s="35">
        <v>1531</v>
      </c>
      <c r="B1532" s="89">
        <v>64.75</v>
      </c>
      <c r="C1532" s="35">
        <f t="shared" si="115"/>
        <v>19</v>
      </c>
      <c r="D1532" s="35">
        <f t="shared" si="118"/>
        <v>64</v>
      </c>
      <c r="E1532" s="35">
        <f t="shared" si="119"/>
        <v>1</v>
      </c>
      <c r="F1532" s="35" t="str">
        <f t="shared" si="116"/>
        <v>Sunday</v>
      </c>
      <c r="G1532" s="35">
        <f t="shared" si="117"/>
        <v>3</v>
      </c>
      <c r="H1532" s="34">
        <f>CONVERT(INDEX(Htg_StPt_Sch_EZ!$C$4:$I$27,MATCH(Schedules_8760!$C1532,Htg_StPt_Sch_EZ!$B$4:$B$27,0),MATCH(Schedules_8760!$F1532,Htg_StPt_Sch_EZ!$C$3:$I$3,0)),"F","C")</f>
        <v>20.555555555555554</v>
      </c>
      <c r="I1532" s="34">
        <f>CONVERT(INDEX(Htg_StPt_Sch_EZ!$C$31:$I$54,MATCH(Schedules_8760!$C1532,Htg_StPt_Sch_EZ!$B$31:$B$54,0),MATCH(Schedules_8760!$F1532,Htg_StPt_Sch_EZ!$C$30:$I$30,0)),"F","C")</f>
        <v>18.333333333333332</v>
      </c>
      <c r="J1532" s="34">
        <f>CONVERT(INDEX(Clg_StPt_Sch_EZ!$C$4:$I$27,MATCH(Schedules_8760!$C1532,Clg_StPt_Sch_EZ!$B$4:$B$27,0),MATCH(Schedules_8760!$F1532,Clg_StPt_Sch_EZ!$C$3:$I$3,0)),"F","C")</f>
        <v>25.555555555555554</v>
      </c>
      <c r="K1532" s="34">
        <f>CONVERT(INDEX(Clg_StPt_Sch_EZ!$C$31:$I$54,MATCH(Schedules_8760!$C1532,Clg_StPt_Sch_EZ!$B$31:$B$54,0),MATCH(Schedules_8760!$F1532,Clg_StPt_Sch_EZ!$C$30:$I$30,0)),"F","C")</f>
        <v>28.333333333333332</v>
      </c>
      <c r="L1532" s="34">
        <f>CONVERT(INDEX(DHW_StPt_Sch_EZ!$C$4:$I$27,MATCH(Schedules_8760!$C1532,DHW_StPt_Sch_EZ!$B$4:$B$27,0),MATCH(Schedules_8760!$F1532,DHW_StPt_Sch_EZ!$C$3:$I$3,0)),"F","C")</f>
        <v>53.333333333333329</v>
      </c>
      <c r="M1532" s="34">
        <f>CONVERT(INDEX(DHW_StPt_Sch_EZ!$C$31:$I$54,MATCH(Schedules_8760!$C1532,DHW_StPt_Sch_EZ!$B$31:$B$54,0),MATCH(Schedules_8760!$F1532,DHW_StPt_Sch_EZ!$C$30:$I$30,0)),"F","C")</f>
        <v>53.333333333333329</v>
      </c>
      <c r="N1532" s="12"/>
      <c r="O1532" s="12"/>
      <c r="P1532" s="12"/>
    </row>
    <row r="1533" spans="1:16" x14ac:dyDescent="0.25">
      <c r="A1533" s="35">
        <v>1532</v>
      </c>
      <c r="B1533" s="89">
        <v>64.791666666666671</v>
      </c>
      <c r="C1533" s="35">
        <f t="shared" si="115"/>
        <v>20</v>
      </c>
      <c r="D1533" s="35">
        <f t="shared" si="118"/>
        <v>64</v>
      </c>
      <c r="E1533" s="35">
        <f t="shared" si="119"/>
        <v>1</v>
      </c>
      <c r="F1533" s="35" t="str">
        <f t="shared" si="116"/>
        <v>Sunday</v>
      </c>
      <c r="G1533" s="35">
        <f t="shared" si="117"/>
        <v>3</v>
      </c>
      <c r="H1533" s="34">
        <f>CONVERT(INDEX(Htg_StPt_Sch_EZ!$C$4:$I$27,MATCH(Schedules_8760!$C1533,Htg_StPt_Sch_EZ!$B$4:$B$27,0),MATCH(Schedules_8760!$F1533,Htg_StPt_Sch_EZ!$C$3:$I$3,0)),"F","C")</f>
        <v>20.555555555555554</v>
      </c>
      <c r="I1533" s="34">
        <f>CONVERT(INDEX(Htg_StPt_Sch_EZ!$C$31:$I$54,MATCH(Schedules_8760!$C1533,Htg_StPt_Sch_EZ!$B$31:$B$54,0),MATCH(Schedules_8760!$F1533,Htg_StPt_Sch_EZ!$C$30:$I$30,0)),"F","C")</f>
        <v>18.888888888888889</v>
      </c>
      <c r="J1533" s="34">
        <f>CONVERT(INDEX(Clg_StPt_Sch_EZ!$C$4:$I$27,MATCH(Schedules_8760!$C1533,Clg_StPt_Sch_EZ!$B$4:$B$27,0),MATCH(Schedules_8760!$F1533,Clg_StPt_Sch_EZ!$C$3:$I$3,0)),"F","C")</f>
        <v>25.555555555555554</v>
      </c>
      <c r="K1533" s="34">
        <f>CONVERT(INDEX(Clg_StPt_Sch_EZ!$C$31:$I$54,MATCH(Schedules_8760!$C1533,Clg_StPt_Sch_EZ!$B$31:$B$54,0),MATCH(Schedules_8760!$F1533,Clg_StPt_Sch_EZ!$C$30:$I$30,0)),"F","C")</f>
        <v>28.333333333333332</v>
      </c>
      <c r="L1533" s="34">
        <f>CONVERT(INDEX(DHW_StPt_Sch_EZ!$C$4:$I$27,MATCH(Schedules_8760!$C1533,DHW_StPt_Sch_EZ!$B$4:$B$27,0),MATCH(Schedules_8760!$F1533,DHW_StPt_Sch_EZ!$C$3:$I$3,0)),"F","C")</f>
        <v>53.333333333333329</v>
      </c>
      <c r="M1533" s="34">
        <f>CONVERT(INDEX(DHW_StPt_Sch_EZ!$C$31:$I$54,MATCH(Schedules_8760!$C1533,DHW_StPt_Sch_EZ!$B$31:$B$54,0),MATCH(Schedules_8760!$F1533,DHW_StPt_Sch_EZ!$C$30:$I$30,0)),"F","C")</f>
        <v>53.333333333333329</v>
      </c>
      <c r="N1533" s="12"/>
      <c r="O1533" s="12"/>
      <c r="P1533" s="12"/>
    </row>
    <row r="1534" spans="1:16" x14ac:dyDescent="0.25">
      <c r="A1534" s="35">
        <v>1533</v>
      </c>
      <c r="B1534" s="89">
        <v>64.833333333333329</v>
      </c>
      <c r="C1534" s="35">
        <f t="shared" si="115"/>
        <v>21</v>
      </c>
      <c r="D1534" s="35">
        <f t="shared" si="118"/>
        <v>64</v>
      </c>
      <c r="E1534" s="35">
        <f t="shared" si="119"/>
        <v>1</v>
      </c>
      <c r="F1534" s="35" t="str">
        <f t="shared" si="116"/>
        <v>Sunday</v>
      </c>
      <c r="G1534" s="35">
        <f t="shared" si="117"/>
        <v>3</v>
      </c>
      <c r="H1534" s="34">
        <f>CONVERT(INDEX(Htg_StPt_Sch_EZ!$C$4:$I$27,MATCH(Schedules_8760!$C1534,Htg_StPt_Sch_EZ!$B$4:$B$27,0),MATCH(Schedules_8760!$F1534,Htg_StPt_Sch_EZ!$C$3:$I$3,0)),"F","C")</f>
        <v>20.555555555555554</v>
      </c>
      <c r="I1534" s="34">
        <f>CONVERT(INDEX(Htg_StPt_Sch_EZ!$C$31:$I$54,MATCH(Schedules_8760!$C1534,Htg_StPt_Sch_EZ!$B$31:$B$54,0),MATCH(Schedules_8760!$F1534,Htg_StPt_Sch_EZ!$C$30:$I$30,0)),"F","C")</f>
        <v>19.444444444444443</v>
      </c>
      <c r="J1534" s="34">
        <f>CONVERT(INDEX(Clg_StPt_Sch_EZ!$C$4:$I$27,MATCH(Schedules_8760!$C1534,Clg_StPt_Sch_EZ!$B$4:$B$27,0),MATCH(Schedules_8760!$F1534,Clg_StPt_Sch_EZ!$C$3:$I$3,0)),"F","C")</f>
        <v>25.555555555555554</v>
      </c>
      <c r="K1534" s="34">
        <f>CONVERT(INDEX(Clg_StPt_Sch_EZ!$C$31:$I$54,MATCH(Schedules_8760!$C1534,Clg_StPt_Sch_EZ!$B$31:$B$54,0),MATCH(Schedules_8760!$F1534,Clg_StPt_Sch_EZ!$C$30:$I$30,0)),"F","C")</f>
        <v>28.333333333333332</v>
      </c>
      <c r="L1534" s="34">
        <f>CONVERT(INDEX(DHW_StPt_Sch_EZ!$C$4:$I$27,MATCH(Schedules_8760!$C1534,DHW_StPt_Sch_EZ!$B$4:$B$27,0),MATCH(Schedules_8760!$F1534,DHW_StPt_Sch_EZ!$C$3:$I$3,0)),"F","C")</f>
        <v>53.333333333333329</v>
      </c>
      <c r="M1534" s="34">
        <f>CONVERT(INDEX(DHW_StPt_Sch_EZ!$C$31:$I$54,MATCH(Schedules_8760!$C1534,DHW_StPt_Sch_EZ!$B$31:$B$54,0),MATCH(Schedules_8760!$F1534,DHW_StPt_Sch_EZ!$C$30:$I$30,0)),"F","C")</f>
        <v>53.333333333333329</v>
      </c>
      <c r="N1534" s="12"/>
      <c r="O1534" s="12"/>
      <c r="P1534" s="12"/>
    </row>
    <row r="1535" spans="1:16" x14ac:dyDescent="0.25">
      <c r="A1535" s="35">
        <v>1534</v>
      </c>
      <c r="B1535" s="89">
        <v>64.875</v>
      </c>
      <c r="C1535" s="35">
        <f t="shared" si="115"/>
        <v>22</v>
      </c>
      <c r="D1535" s="35">
        <f t="shared" si="118"/>
        <v>64</v>
      </c>
      <c r="E1535" s="35">
        <f t="shared" si="119"/>
        <v>1</v>
      </c>
      <c r="F1535" s="35" t="str">
        <f t="shared" si="116"/>
        <v>Sunday</v>
      </c>
      <c r="G1535" s="35">
        <f t="shared" si="117"/>
        <v>3</v>
      </c>
      <c r="H1535" s="34">
        <f>CONVERT(INDEX(Htg_StPt_Sch_EZ!$C$4:$I$27,MATCH(Schedules_8760!$C1535,Htg_StPt_Sch_EZ!$B$4:$B$27,0),MATCH(Schedules_8760!$F1535,Htg_StPt_Sch_EZ!$C$3:$I$3,0)),"F","C")</f>
        <v>20.555555555555554</v>
      </c>
      <c r="I1535" s="34">
        <f>CONVERT(INDEX(Htg_StPt_Sch_EZ!$C$31:$I$54,MATCH(Schedules_8760!$C1535,Htg_StPt_Sch_EZ!$B$31:$B$54,0),MATCH(Schedules_8760!$F1535,Htg_StPt_Sch_EZ!$C$30:$I$30,0)),"F","C")</f>
        <v>19.444444444444443</v>
      </c>
      <c r="J1535" s="34">
        <f>CONVERT(INDEX(Clg_StPt_Sch_EZ!$C$4:$I$27,MATCH(Schedules_8760!$C1535,Clg_StPt_Sch_EZ!$B$4:$B$27,0),MATCH(Schedules_8760!$F1535,Clg_StPt_Sch_EZ!$C$3:$I$3,0)),"F","C")</f>
        <v>25.555555555555554</v>
      </c>
      <c r="K1535" s="34">
        <f>CONVERT(INDEX(Clg_StPt_Sch_EZ!$C$31:$I$54,MATCH(Schedules_8760!$C1535,Clg_StPt_Sch_EZ!$B$31:$B$54,0),MATCH(Schedules_8760!$F1535,Clg_StPt_Sch_EZ!$C$30:$I$30,0)),"F","C")</f>
        <v>28.333333333333332</v>
      </c>
      <c r="L1535" s="34">
        <f>CONVERT(INDEX(DHW_StPt_Sch_EZ!$C$4:$I$27,MATCH(Schedules_8760!$C1535,DHW_StPt_Sch_EZ!$B$4:$B$27,0),MATCH(Schedules_8760!$F1535,DHW_StPt_Sch_EZ!$C$3:$I$3,0)),"F","C")</f>
        <v>53.333333333333329</v>
      </c>
      <c r="M1535" s="34">
        <f>CONVERT(INDEX(DHW_StPt_Sch_EZ!$C$31:$I$54,MATCH(Schedules_8760!$C1535,DHW_StPt_Sch_EZ!$B$31:$B$54,0),MATCH(Schedules_8760!$F1535,DHW_StPt_Sch_EZ!$C$30:$I$30,0)),"F","C")</f>
        <v>53.333333333333329</v>
      </c>
      <c r="N1535" s="12"/>
      <c r="O1535" s="12"/>
      <c r="P1535" s="12"/>
    </row>
    <row r="1536" spans="1:16" x14ac:dyDescent="0.25">
      <c r="A1536" s="35">
        <v>1535</v>
      </c>
      <c r="B1536" s="89">
        <v>64.916666666666671</v>
      </c>
      <c r="C1536" s="35">
        <f t="shared" si="115"/>
        <v>23</v>
      </c>
      <c r="D1536" s="35">
        <f t="shared" si="118"/>
        <v>64</v>
      </c>
      <c r="E1536" s="35">
        <f t="shared" si="119"/>
        <v>1</v>
      </c>
      <c r="F1536" s="35" t="str">
        <f t="shared" si="116"/>
        <v>Sunday</v>
      </c>
      <c r="G1536" s="35">
        <f t="shared" si="117"/>
        <v>3</v>
      </c>
      <c r="H1536" s="34">
        <f>CONVERT(INDEX(Htg_StPt_Sch_EZ!$C$4:$I$27,MATCH(Schedules_8760!$C1536,Htg_StPt_Sch_EZ!$B$4:$B$27,0),MATCH(Schedules_8760!$F1536,Htg_StPt_Sch_EZ!$C$3:$I$3,0)),"F","C")</f>
        <v>20.555555555555554</v>
      </c>
      <c r="I1536" s="34">
        <f>CONVERT(INDEX(Htg_StPt_Sch_EZ!$C$31:$I$54,MATCH(Schedules_8760!$C1536,Htg_StPt_Sch_EZ!$B$31:$B$54,0),MATCH(Schedules_8760!$F1536,Htg_StPt_Sch_EZ!$C$30:$I$30,0)),"F","C")</f>
        <v>19.444444444444443</v>
      </c>
      <c r="J1536" s="34">
        <f>CONVERT(INDEX(Clg_StPt_Sch_EZ!$C$4:$I$27,MATCH(Schedules_8760!$C1536,Clg_StPt_Sch_EZ!$B$4:$B$27,0),MATCH(Schedules_8760!$F1536,Clg_StPt_Sch_EZ!$C$3:$I$3,0)),"F","C")</f>
        <v>25.555555555555554</v>
      </c>
      <c r="K1536" s="34">
        <f>CONVERT(INDEX(Clg_StPt_Sch_EZ!$C$31:$I$54,MATCH(Schedules_8760!$C1536,Clg_StPt_Sch_EZ!$B$31:$B$54,0),MATCH(Schedules_8760!$F1536,Clg_StPt_Sch_EZ!$C$30:$I$30,0)),"F","C")</f>
        <v>28.333333333333332</v>
      </c>
      <c r="L1536" s="34">
        <f>CONVERT(INDEX(DHW_StPt_Sch_EZ!$C$4:$I$27,MATCH(Schedules_8760!$C1536,DHW_StPt_Sch_EZ!$B$4:$B$27,0),MATCH(Schedules_8760!$F1536,DHW_StPt_Sch_EZ!$C$3:$I$3,0)),"F","C")</f>
        <v>53.333333333333329</v>
      </c>
      <c r="M1536" s="34">
        <f>CONVERT(INDEX(DHW_StPt_Sch_EZ!$C$31:$I$54,MATCH(Schedules_8760!$C1536,DHW_StPt_Sch_EZ!$B$31:$B$54,0),MATCH(Schedules_8760!$F1536,DHW_StPt_Sch_EZ!$C$30:$I$30,0)),"F","C")</f>
        <v>53.333333333333329</v>
      </c>
      <c r="N1536" s="12"/>
      <c r="O1536" s="12"/>
      <c r="P1536" s="12"/>
    </row>
    <row r="1537" spans="1:16" x14ac:dyDescent="0.25">
      <c r="A1537" s="35">
        <v>1536</v>
      </c>
      <c r="B1537" s="89">
        <v>64.958333333333329</v>
      </c>
      <c r="C1537" s="35">
        <f t="shared" si="115"/>
        <v>24</v>
      </c>
      <c r="D1537" s="35">
        <f t="shared" si="118"/>
        <v>64</v>
      </c>
      <c r="E1537" s="35">
        <f t="shared" si="119"/>
        <v>1</v>
      </c>
      <c r="F1537" s="35" t="str">
        <f t="shared" si="116"/>
        <v>Sunday</v>
      </c>
      <c r="G1537" s="35">
        <f t="shared" si="117"/>
        <v>3</v>
      </c>
      <c r="H1537" s="34">
        <f>CONVERT(INDEX(Htg_StPt_Sch_EZ!$C$4:$I$27,MATCH(Schedules_8760!$C1537,Htg_StPt_Sch_EZ!$B$4:$B$27,0),MATCH(Schedules_8760!$F1537,Htg_StPt_Sch_EZ!$C$3:$I$3,0)),"F","C")</f>
        <v>20.555555555555554</v>
      </c>
      <c r="I1537" s="34">
        <f>CONVERT(INDEX(Htg_StPt_Sch_EZ!$C$31:$I$54,MATCH(Schedules_8760!$C1537,Htg_StPt_Sch_EZ!$B$31:$B$54,0),MATCH(Schedules_8760!$F1537,Htg_StPt_Sch_EZ!$C$30:$I$30,0)),"F","C")</f>
        <v>19.444444444444443</v>
      </c>
      <c r="J1537" s="34">
        <f>CONVERT(INDEX(Clg_StPt_Sch_EZ!$C$4:$I$27,MATCH(Schedules_8760!$C1537,Clg_StPt_Sch_EZ!$B$4:$B$27,0),MATCH(Schedules_8760!$F1537,Clg_StPt_Sch_EZ!$C$3:$I$3,0)),"F","C")</f>
        <v>25.555555555555554</v>
      </c>
      <c r="K1537" s="34">
        <f>CONVERT(INDEX(Clg_StPt_Sch_EZ!$C$31:$I$54,MATCH(Schedules_8760!$C1537,Clg_StPt_Sch_EZ!$B$31:$B$54,0),MATCH(Schedules_8760!$F1537,Clg_StPt_Sch_EZ!$C$30:$I$30,0)),"F","C")</f>
        <v>28.333333333333332</v>
      </c>
      <c r="L1537" s="34">
        <f>CONVERT(INDEX(DHW_StPt_Sch_EZ!$C$4:$I$27,MATCH(Schedules_8760!$C1537,DHW_StPt_Sch_EZ!$B$4:$B$27,0),MATCH(Schedules_8760!$F1537,DHW_StPt_Sch_EZ!$C$3:$I$3,0)),"F","C")</f>
        <v>53.333333333333329</v>
      </c>
      <c r="M1537" s="34">
        <f>CONVERT(INDEX(DHW_StPt_Sch_EZ!$C$31:$I$54,MATCH(Schedules_8760!$C1537,DHW_StPt_Sch_EZ!$B$31:$B$54,0),MATCH(Schedules_8760!$F1537,DHW_StPt_Sch_EZ!$C$30:$I$30,0)),"F","C")</f>
        <v>53.333333333333329</v>
      </c>
      <c r="N1537" s="12"/>
      <c r="O1537" s="12"/>
      <c r="P1537" s="12"/>
    </row>
    <row r="1538" spans="1:16" x14ac:dyDescent="0.25">
      <c r="A1538" s="35">
        <v>1537</v>
      </c>
      <c r="B1538" s="89">
        <v>65</v>
      </c>
      <c r="C1538" s="35">
        <f t="shared" ref="C1538:C1601" si="120">HOUR(B1538)+1</f>
        <v>1</v>
      </c>
      <c r="D1538" s="35">
        <f t="shared" si="118"/>
        <v>65</v>
      </c>
      <c r="E1538" s="35">
        <f t="shared" si="119"/>
        <v>2</v>
      </c>
      <c r="F1538" s="35" t="str">
        <f t="shared" ref="F1538:F1601" si="121">IF(E1538=1,"Sunday",IF(E1538=2,"Monday",IF(E1538=3,"Tuesday",IF(E1538=4,"Wednesday",IF(E1538=5,"Thursday",IF(E1538=6,"Friday","Saturday"))))))</f>
        <v>Monday</v>
      </c>
      <c r="G1538" s="35">
        <f t="shared" ref="G1538:G1601" si="122">MONTH(B1538)</f>
        <v>3</v>
      </c>
      <c r="H1538" s="34">
        <f>CONVERT(INDEX(Htg_StPt_Sch_EZ!$C$4:$I$27,MATCH(Schedules_8760!$C1538,Htg_StPt_Sch_EZ!$B$4:$B$27,0),MATCH(Schedules_8760!$F1538,Htg_StPt_Sch_EZ!$C$3:$I$3,0)),"F","C")</f>
        <v>20.555555555555554</v>
      </c>
      <c r="I1538" s="34">
        <f>CONVERT(INDEX(Htg_StPt_Sch_EZ!$C$31:$I$54,MATCH(Schedules_8760!$C1538,Htg_StPt_Sch_EZ!$B$31:$B$54,0),MATCH(Schedules_8760!$F1538,Htg_StPt_Sch_EZ!$C$30:$I$30,0)),"F","C")</f>
        <v>19.444444444444443</v>
      </c>
      <c r="J1538" s="34">
        <f>CONVERT(INDEX(Clg_StPt_Sch_EZ!$C$4:$I$27,MATCH(Schedules_8760!$C1538,Clg_StPt_Sch_EZ!$B$4:$B$27,0),MATCH(Schedules_8760!$F1538,Clg_StPt_Sch_EZ!$C$3:$I$3,0)),"F","C")</f>
        <v>25.555555555555554</v>
      </c>
      <c r="K1538" s="34">
        <f>CONVERT(INDEX(Clg_StPt_Sch_EZ!$C$31:$I$54,MATCH(Schedules_8760!$C1538,Clg_StPt_Sch_EZ!$B$31:$B$54,0),MATCH(Schedules_8760!$F1538,Clg_StPt_Sch_EZ!$C$30:$I$30,0)),"F","C")</f>
        <v>28.333333333333332</v>
      </c>
      <c r="L1538" s="34">
        <f>CONVERT(INDEX(DHW_StPt_Sch_EZ!$C$4:$I$27,MATCH(Schedules_8760!$C1538,DHW_StPt_Sch_EZ!$B$4:$B$27,0),MATCH(Schedules_8760!$F1538,DHW_StPt_Sch_EZ!$C$3:$I$3,0)),"F","C")</f>
        <v>53.333333333333329</v>
      </c>
      <c r="M1538" s="34">
        <f>CONVERT(INDEX(DHW_StPt_Sch_EZ!$C$31:$I$54,MATCH(Schedules_8760!$C1538,DHW_StPt_Sch_EZ!$B$31:$B$54,0),MATCH(Schedules_8760!$F1538,DHW_StPt_Sch_EZ!$C$30:$I$30,0)),"F","C")</f>
        <v>53.333333333333329</v>
      </c>
      <c r="N1538" s="12"/>
      <c r="O1538" s="12"/>
      <c r="P1538" s="12"/>
    </row>
    <row r="1539" spans="1:16" x14ac:dyDescent="0.25">
      <c r="A1539" s="35">
        <v>1538</v>
      </c>
      <c r="B1539" s="89">
        <v>65.041666666666671</v>
      </c>
      <c r="C1539" s="35">
        <f t="shared" si="120"/>
        <v>2</v>
      </c>
      <c r="D1539" s="35">
        <f t="shared" ref="D1539:D1602" si="123">IF(C1539=1,D1538+1,D1538)</f>
        <v>65</v>
      </c>
      <c r="E1539" s="35">
        <f t="shared" ref="E1539:E1602" si="124">IF(AND(C1539=1,E1538=7),1,IF(C1539=1,E1538+1,E1538))</f>
        <v>2</v>
      </c>
      <c r="F1539" s="35" t="str">
        <f t="shared" si="121"/>
        <v>Monday</v>
      </c>
      <c r="G1539" s="35">
        <f t="shared" si="122"/>
        <v>3</v>
      </c>
      <c r="H1539" s="34">
        <f>CONVERT(INDEX(Htg_StPt_Sch_EZ!$C$4:$I$27,MATCH(Schedules_8760!$C1539,Htg_StPt_Sch_EZ!$B$4:$B$27,0),MATCH(Schedules_8760!$F1539,Htg_StPt_Sch_EZ!$C$3:$I$3,0)),"F","C")</f>
        <v>20.555555555555554</v>
      </c>
      <c r="I1539" s="34">
        <f>CONVERT(INDEX(Htg_StPt_Sch_EZ!$C$31:$I$54,MATCH(Schedules_8760!$C1539,Htg_StPt_Sch_EZ!$B$31:$B$54,0),MATCH(Schedules_8760!$F1539,Htg_StPt_Sch_EZ!$C$30:$I$30,0)),"F","C")</f>
        <v>19.444444444444443</v>
      </c>
      <c r="J1539" s="34">
        <f>CONVERT(INDEX(Clg_StPt_Sch_EZ!$C$4:$I$27,MATCH(Schedules_8760!$C1539,Clg_StPt_Sch_EZ!$B$4:$B$27,0),MATCH(Schedules_8760!$F1539,Clg_StPt_Sch_EZ!$C$3:$I$3,0)),"F","C")</f>
        <v>25.555555555555554</v>
      </c>
      <c r="K1539" s="34">
        <f>CONVERT(INDEX(Clg_StPt_Sch_EZ!$C$31:$I$54,MATCH(Schedules_8760!$C1539,Clg_StPt_Sch_EZ!$B$31:$B$54,0),MATCH(Schedules_8760!$F1539,Clg_StPt_Sch_EZ!$C$30:$I$30,0)),"F","C")</f>
        <v>28.333333333333332</v>
      </c>
      <c r="L1539" s="34">
        <f>CONVERT(INDEX(DHW_StPt_Sch_EZ!$C$4:$I$27,MATCH(Schedules_8760!$C1539,DHW_StPt_Sch_EZ!$B$4:$B$27,0),MATCH(Schedules_8760!$F1539,DHW_StPt_Sch_EZ!$C$3:$I$3,0)),"F","C")</f>
        <v>53.333333333333329</v>
      </c>
      <c r="M1539" s="34">
        <f>CONVERT(INDEX(DHW_StPt_Sch_EZ!$C$31:$I$54,MATCH(Schedules_8760!$C1539,DHW_StPt_Sch_EZ!$B$31:$B$54,0),MATCH(Schedules_8760!$F1539,DHW_StPt_Sch_EZ!$C$30:$I$30,0)),"F","C")</f>
        <v>53.333333333333329</v>
      </c>
      <c r="N1539" s="12"/>
      <c r="O1539" s="12"/>
      <c r="P1539" s="12"/>
    </row>
    <row r="1540" spans="1:16" x14ac:dyDescent="0.25">
      <c r="A1540" s="35">
        <v>1539</v>
      </c>
      <c r="B1540" s="89">
        <v>65.083333333333329</v>
      </c>
      <c r="C1540" s="35">
        <f t="shared" si="120"/>
        <v>3</v>
      </c>
      <c r="D1540" s="35">
        <f t="shared" si="123"/>
        <v>65</v>
      </c>
      <c r="E1540" s="35">
        <f t="shared" si="124"/>
        <v>2</v>
      </c>
      <c r="F1540" s="35" t="str">
        <f t="shared" si="121"/>
        <v>Monday</v>
      </c>
      <c r="G1540" s="35">
        <f t="shared" si="122"/>
        <v>3</v>
      </c>
      <c r="H1540" s="34">
        <f>CONVERT(INDEX(Htg_StPt_Sch_EZ!$C$4:$I$27,MATCH(Schedules_8760!$C1540,Htg_StPt_Sch_EZ!$B$4:$B$27,0),MATCH(Schedules_8760!$F1540,Htg_StPt_Sch_EZ!$C$3:$I$3,0)),"F","C")</f>
        <v>20.555555555555554</v>
      </c>
      <c r="I1540" s="34">
        <f>CONVERT(INDEX(Htg_StPt_Sch_EZ!$C$31:$I$54,MATCH(Schedules_8760!$C1540,Htg_StPt_Sch_EZ!$B$31:$B$54,0),MATCH(Schedules_8760!$F1540,Htg_StPt_Sch_EZ!$C$30:$I$30,0)),"F","C")</f>
        <v>19.444444444444443</v>
      </c>
      <c r="J1540" s="34">
        <f>CONVERT(INDEX(Clg_StPt_Sch_EZ!$C$4:$I$27,MATCH(Schedules_8760!$C1540,Clg_StPt_Sch_EZ!$B$4:$B$27,0),MATCH(Schedules_8760!$F1540,Clg_StPt_Sch_EZ!$C$3:$I$3,0)),"F","C")</f>
        <v>25.555555555555554</v>
      </c>
      <c r="K1540" s="34">
        <f>CONVERT(INDEX(Clg_StPt_Sch_EZ!$C$31:$I$54,MATCH(Schedules_8760!$C1540,Clg_StPt_Sch_EZ!$B$31:$B$54,0),MATCH(Schedules_8760!$F1540,Clg_StPt_Sch_EZ!$C$30:$I$30,0)),"F","C")</f>
        <v>28.333333333333332</v>
      </c>
      <c r="L1540" s="34">
        <f>CONVERT(INDEX(DHW_StPt_Sch_EZ!$C$4:$I$27,MATCH(Schedules_8760!$C1540,DHW_StPt_Sch_EZ!$B$4:$B$27,0),MATCH(Schedules_8760!$F1540,DHW_StPt_Sch_EZ!$C$3:$I$3,0)),"F","C")</f>
        <v>53.333333333333329</v>
      </c>
      <c r="M1540" s="34">
        <f>CONVERT(INDEX(DHW_StPt_Sch_EZ!$C$31:$I$54,MATCH(Schedules_8760!$C1540,DHW_StPt_Sch_EZ!$B$31:$B$54,0),MATCH(Schedules_8760!$F1540,DHW_StPt_Sch_EZ!$C$30:$I$30,0)),"F","C")</f>
        <v>53.333333333333329</v>
      </c>
      <c r="N1540" s="12"/>
      <c r="O1540" s="12"/>
      <c r="P1540" s="12"/>
    </row>
    <row r="1541" spans="1:16" x14ac:dyDescent="0.25">
      <c r="A1541" s="35">
        <v>1540</v>
      </c>
      <c r="B1541" s="89">
        <v>65.125</v>
      </c>
      <c r="C1541" s="35">
        <f t="shared" si="120"/>
        <v>4</v>
      </c>
      <c r="D1541" s="35">
        <f t="shared" si="123"/>
        <v>65</v>
      </c>
      <c r="E1541" s="35">
        <f t="shared" si="124"/>
        <v>2</v>
      </c>
      <c r="F1541" s="35" t="str">
        <f t="shared" si="121"/>
        <v>Monday</v>
      </c>
      <c r="G1541" s="35">
        <f t="shared" si="122"/>
        <v>3</v>
      </c>
      <c r="H1541" s="34">
        <f>CONVERT(INDEX(Htg_StPt_Sch_EZ!$C$4:$I$27,MATCH(Schedules_8760!$C1541,Htg_StPt_Sch_EZ!$B$4:$B$27,0),MATCH(Schedules_8760!$F1541,Htg_StPt_Sch_EZ!$C$3:$I$3,0)),"F","C")</f>
        <v>20.555555555555554</v>
      </c>
      <c r="I1541" s="34">
        <f>CONVERT(INDEX(Htg_StPt_Sch_EZ!$C$31:$I$54,MATCH(Schedules_8760!$C1541,Htg_StPt_Sch_EZ!$B$31:$B$54,0),MATCH(Schedules_8760!$F1541,Htg_StPt_Sch_EZ!$C$30:$I$30,0)),"F","C")</f>
        <v>19.444444444444443</v>
      </c>
      <c r="J1541" s="34">
        <f>CONVERT(INDEX(Clg_StPt_Sch_EZ!$C$4:$I$27,MATCH(Schedules_8760!$C1541,Clg_StPt_Sch_EZ!$B$4:$B$27,0),MATCH(Schedules_8760!$F1541,Clg_StPt_Sch_EZ!$C$3:$I$3,0)),"F","C")</f>
        <v>25.555555555555554</v>
      </c>
      <c r="K1541" s="34">
        <f>CONVERT(INDEX(Clg_StPt_Sch_EZ!$C$31:$I$54,MATCH(Schedules_8760!$C1541,Clg_StPt_Sch_EZ!$B$31:$B$54,0),MATCH(Schedules_8760!$F1541,Clg_StPt_Sch_EZ!$C$30:$I$30,0)),"F","C")</f>
        <v>28.333333333333332</v>
      </c>
      <c r="L1541" s="34">
        <f>CONVERT(INDEX(DHW_StPt_Sch_EZ!$C$4:$I$27,MATCH(Schedules_8760!$C1541,DHW_StPt_Sch_EZ!$B$4:$B$27,0),MATCH(Schedules_8760!$F1541,DHW_StPt_Sch_EZ!$C$3:$I$3,0)),"F","C")</f>
        <v>53.333333333333329</v>
      </c>
      <c r="M1541" s="34">
        <f>CONVERT(INDEX(DHW_StPt_Sch_EZ!$C$31:$I$54,MATCH(Schedules_8760!$C1541,DHW_StPt_Sch_EZ!$B$31:$B$54,0),MATCH(Schedules_8760!$F1541,DHW_StPt_Sch_EZ!$C$30:$I$30,0)),"F","C")</f>
        <v>53.333333333333329</v>
      </c>
      <c r="N1541" s="12"/>
      <c r="O1541" s="12"/>
      <c r="P1541" s="12"/>
    </row>
    <row r="1542" spans="1:16" x14ac:dyDescent="0.25">
      <c r="A1542" s="35">
        <v>1541</v>
      </c>
      <c r="B1542" s="89">
        <v>65.166666666666671</v>
      </c>
      <c r="C1542" s="35">
        <f t="shared" si="120"/>
        <v>5</v>
      </c>
      <c r="D1542" s="35">
        <f t="shared" si="123"/>
        <v>65</v>
      </c>
      <c r="E1542" s="35">
        <f t="shared" si="124"/>
        <v>2</v>
      </c>
      <c r="F1542" s="35" t="str">
        <f t="shared" si="121"/>
        <v>Monday</v>
      </c>
      <c r="G1542" s="35">
        <f t="shared" si="122"/>
        <v>3</v>
      </c>
      <c r="H1542" s="34">
        <f>CONVERT(INDEX(Htg_StPt_Sch_EZ!$C$4:$I$27,MATCH(Schedules_8760!$C1542,Htg_StPt_Sch_EZ!$B$4:$B$27,0),MATCH(Schedules_8760!$F1542,Htg_StPt_Sch_EZ!$C$3:$I$3,0)),"F","C")</f>
        <v>20.555555555555554</v>
      </c>
      <c r="I1542" s="34">
        <f>CONVERT(INDEX(Htg_StPt_Sch_EZ!$C$31:$I$54,MATCH(Schedules_8760!$C1542,Htg_StPt_Sch_EZ!$B$31:$B$54,0),MATCH(Schedules_8760!$F1542,Htg_StPt_Sch_EZ!$C$30:$I$30,0)),"F","C")</f>
        <v>19.444444444444443</v>
      </c>
      <c r="J1542" s="34">
        <f>CONVERT(INDEX(Clg_StPt_Sch_EZ!$C$4:$I$27,MATCH(Schedules_8760!$C1542,Clg_StPt_Sch_EZ!$B$4:$B$27,0),MATCH(Schedules_8760!$F1542,Clg_StPt_Sch_EZ!$C$3:$I$3,0)),"F","C")</f>
        <v>25.555555555555554</v>
      </c>
      <c r="K1542" s="34">
        <f>CONVERT(INDEX(Clg_StPt_Sch_EZ!$C$31:$I$54,MATCH(Schedules_8760!$C1542,Clg_StPt_Sch_EZ!$B$31:$B$54,0),MATCH(Schedules_8760!$F1542,Clg_StPt_Sch_EZ!$C$30:$I$30,0)),"F","C")</f>
        <v>28.333333333333332</v>
      </c>
      <c r="L1542" s="34">
        <f>CONVERT(INDEX(DHW_StPt_Sch_EZ!$C$4:$I$27,MATCH(Schedules_8760!$C1542,DHW_StPt_Sch_EZ!$B$4:$B$27,0),MATCH(Schedules_8760!$F1542,DHW_StPt_Sch_EZ!$C$3:$I$3,0)),"F","C")</f>
        <v>53.333333333333329</v>
      </c>
      <c r="M1542" s="34">
        <f>CONVERT(INDEX(DHW_StPt_Sch_EZ!$C$31:$I$54,MATCH(Schedules_8760!$C1542,DHW_StPt_Sch_EZ!$B$31:$B$54,0),MATCH(Schedules_8760!$F1542,DHW_StPt_Sch_EZ!$C$30:$I$30,0)),"F","C")</f>
        <v>53.333333333333329</v>
      </c>
      <c r="N1542" s="12"/>
      <c r="O1542" s="12"/>
      <c r="P1542" s="12"/>
    </row>
    <row r="1543" spans="1:16" x14ac:dyDescent="0.25">
      <c r="A1543" s="35">
        <v>1542</v>
      </c>
      <c r="B1543" s="89">
        <v>65.208333333333329</v>
      </c>
      <c r="C1543" s="35">
        <f t="shared" si="120"/>
        <v>6</v>
      </c>
      <c r="D1543" s="35">
        <f t="shared" si="123"/>
        <v>65</v>
      </c>
      <c r="E1543" s="35">
        <f t="shared" si="124"/>
        <v>2</v>
      </c>
      <c r="F1543" s="35" t="str">
        <f t="shared" si="121"/>
        <v>Monday</v>
      </c>
      <c r="G1543" s="35">
        <f t="shared" si="122"/>
        <v>3</v>
      </c>
      <c r="H1543" s="34">
        <f>CONVERT(INDEX(Htg_StPt_Sch_EZ!$C$4:$I$27,MATCH(Schedules_8760!$C1543,Htg_StPt_Sch_EZ!$B$4:$B$27,0),MATCH(Schedules_8760!$F1543,Htg_StPt_Sch_EZ!$C$3:$I$3,0)),"F","C")</f>
        <v>20.555555555555554</v>
      </c>
      <c r="I1543" s="34">
        <f>CONVERT(INDEX(Htg_StPt_Sch_EZ!$C$31:$I$54,MATCH(Schedules_8760!$C1543,Htg_StPt_Sch_EZ!$B$31:$B$54,0),MATCH(Schedules_8760!$F1543,Htg_StPt_Sch_EZ!$C$30:$I$30,0)),"F","C")</f>
        <v>19.444444444444443</v>
      </c>
      <c r="J1543" s="34">
        <f>CONVERT(INDEX(Clg_StPt_Sch_EZ!$C$4:$I$27,MATCH(Schedules_8760!$C1543,Clg_StPt_Sch_EZ!$B$4:$B$27,0),MATCH(Schedules_8760!$F1543,Clg_StPt_Sch_EZ!$C$3:$I$3,0)),"F","C")</f>
        <v>25.555555555555554</v>
      </c>
      <c r="K1543" s="34">
        <f>CONVERT(INDEX(Clg_StPt_Sch_EZ!$C$31:$I$54,MATCH(Schedules_8760!$C1543,Clg_StPt_Sch_EZ!$B$31:$B$54,0),MATCH(Schedules_8760!$F1543,Clg_StPt_Sch_EZ!$C$30:$I$30,0)),"F","C")</f>
        <v>28.333333333333332</v>
      </c>
      <c r="L1543" s="34">
        <f>CONVERT(INDEX(DHW_StPt_Sch_EZ!$C$4:$I$27,MATCH(Schedules_8760!$C1543,DHW_StPt_Sch_EZ!$B$4:$B$27,0),MATCH(Schedules_8760!$F1543,DHW_StPt_Sch_EZ!$C$3:$I$3,0)),"F","C")</f>
        <v>53.333333333333329</v>
      </c>
      <c r="M1543" s="34">
        <f>CONVERT(INDEX(DHW_StPt_Sch_EZ!$C$31:$I$54,MATCH(Schedules_8760!$C1543,DHW_StPt_Sch_EZ!$B$31:$B$54,0),MATCH(Schedules_8760!$F1543,DHW_StPt_Sch_EZ!$C$30:$I$30,0)),"F","C")</f>
        <v>53.333333333333329</v>
      </c>
      <c r="N1543" s="12"/>
      <c r="O1543" s="12"/>
      <c r="P1543" s="12"/>
    </row>
    <row r="1544" spans="1:16" x14ac:dyDescent="0.25">
      <c r="A1544" s="35">
        <v>1543</v>
      </c>
      <c r="B1544" s="89">
        <v>65.25</v>
      </c>
      <c r="C1544" s="35">
        <f t="shared" si="120"/>
        <v>7</v>
      </c>
      <c r="D1544" s="35">
        <f t="shared" si="123"/>
        <v>65</v>
      </c>
      <c r="E1544" s="35">
        <f t="shared" si="124"/>
        <v>2</v>
      </c>
      <c r="F1544" s="35" t="str">
        <f t="shared" si="121"/>
        <v>Monday</v>
      </c>
      <c r="G1544" s="35">
        <f t="shared" si="122"/>
        <v>3</v>
      </c>
      <c r="H1544" s="34">
        <f>CONVERT(INDEX(Htg_StPt_Sch_EZ!$C$4:$I$27,MATCH(Schedules_8760!$C1544,Htg_StPt_Sch_EZ!$B$4:$B$27,0),MATCH(Schedules_8760!$F1544,Htg_StPt_Sch_EZ!$C$3:$I$3,0)),"F","C")</f>
        <v>20.555555555555554</v>
      </c>
      <c r="I1544" s="34">
        <f>CONVERT(INDEX(Htg_StPt_Sch_EZ!$C$31:$I$54,MATCH(Schedules_8760!$C1544,Htg_StPt_Sch_EZ!$B$31:$B$54,0),MATCH(Schedules_8760!$F1544,Htg_StPt_Sch_EZ!$C$30:$I$30,0)),"F","C")</f>
        <v>19.444444444444443</v>
      </c>
      <c r="J1544" s="34">
        <f>CONVERT(INDEX(Clg_StPt_Sch_EZ!$C$4:$I$27,MATCH(Schedules_8760!$C1544,Clg_StPt_Sch_EZ!$B$4:$B$27,0),MATCH(Schedules_8760!$F1544,Clg_StPt_Sch_EZ!$C$3:$I$3,0)),"F","C")</f>
        <v>25.555555555555554</v>
      </c>
      <c r="K1544" s="34">
        <f>CONVERT(INDEX(Clg_StPt_Sch_EZ!$C$31:$I$54,MATCH(Schedules_8760!$C1544,Clg_StPt_Sch_EZ!$B$31:$B$54,0),MATCH(Schedules_8760!$F1544,Clg_StPt_Sch_EZ!$C$30:$I$30,0)),"F","C")</f>
        <v>28.333333333333332</v>
      </c>
      <c r="L1544" s="34">
        <f>CONVERT(INDEX(DHW_StPt_Sch_EZ!$C$4:$I$27,MATCH(Schedules_8760!$C1544,DHW_StPt_Sch_EZ!$B$4:$B$27,0),MATCH(Schedules_8760!$F1544,DHW_StPt_Sch_EZ!$C$3:$I$3,0)),"F","C")</f>
        <v>53.333333333333329</v>
      </c>
      <c r="M1544" s="34">
        <f>CONVERT(INDEX(DHW_StPt_Sch_EZ!$C$31:$I$54,MATCH(Schedules_8760!$C1544,DHW_StPt_Sch_EZ!$B$31:$B$54,0),MATCH(Schedules_8760!$F1544,DHW_StPt_Sch_EZ!$C$30:$I$30,0)),"F","C")</f>
        <v>53.333333333333329</v>
      </c>
      <c r="N1544" s="12"/>
      <c r="O1544" s="12"/>
      <c r="P1544" s="12"/>
    </row>
    <row r="1545" spans="1:16" x14ac:dyDescent="0.25">
      <c r="A1545" s="35">
        <v>1544</v>
      </c>
      <c r="B1545" s="89">
        <v>65.291666666666671</v>
      </c>
      <c r="C1545" s="35">
        <f t="shared" si="120"/>
        <v>8</v>
      </c>
      <c r="D1545" s="35">
        <f t="shared" si="123"/>
        <v>65</v>
      </c>
      <c r="E1545" s="35">
        <f t="shared" si="124"/>
        <v>2</v>
      </c>
      <c r="F1545" s="35" t="str">
        <f t="shared" si="121"/>
        <v>Monday</v>
      </c>
      <c r="G1545" s="35">
        <f t="shared" si="122"/>
        <v>3</v>
      </c>
      <c r="H1545" s="34">
        <f>CONVERT(INDEX(Htg_StPt_Sch_EZ!$C$4:$I$27,MATCH(Schedules_8760!$C1545,Htg_StPt_Sch_EZ!$B$4:$B$27,0),MATCH(Schedules_8760!$F1545,Htg_StPt_Sch_EZ!$C$3:$I$3,0)),"F","C")</f>
        <v>20.555555555555554</v>
      </c>
      <c r="I1545" s="34">
        <f>CONVERT(INDEX(Htg_StPt_Sch_EZ!$C$31:$I$54,MATCH(Schedules_8760!$C1545,Htg_StPt_Sch_EZ!$B$31:$B$54,0),MATCH(Schedules_8760!$F1545,Htg_StPt_Sch_EZ!$C$30:$I$30,0)),"F","C")</f>
        <v>19.444444444444443</v>
      </c>
      <c r="J1545" s="34">
        <f>CONVERT(INDEX(Clg_StPt_Sch_EZ!$C$4:$I$27,MATCH(Schedules_8760!$C1545,Clg_StPt_Sch_EZ!$B$4:$B$27,0),MATCH(Schedules_8760!$F1545,Clg_StPt_Sch_EZ!$C$3:$I$3,0)),"F","C")</f>
        <v>25.555555555555554</v>
      </c>
      <c r="K1545" s="34">
        <f>CONVERT(INDEX(Clg_StPt_Sch_EZ!$C$31:$I$54,MATCH(Schedules_8760!$C1545,Clg_StPt_Sch_EZ!$B$31:$B$54,0),MATCH(Schedules_8760!$F1545,Clg_StPt_Sch_EZ!$C$30:$I$30,0)),"F","C")</f>
        <v>25</v>
      </c>
      <c r="L1545" s="34">
        <f>CONVERT(INDEX(DHW_StPt_Sch_EZ!$C$4:$I$27,MATCH(Schedules_8760!$C1545,DHW_StPt_Sch_EZ!$B$4:$B$27,0),MATCH(Schedules_8760!$F1545,DHW_StPt_Sch_EZ!$C$3:$I$3,0)),"F","C")</f>
        <v>53.333333333333329</v>
      </c>
      <c r="M1545" s="34">
        <f>CONVERT(INDEX(DHW_StPt_Sch_EZ!$C$31:$I$54,MATCH(Schedules_8760!$C1545,DHW_StPt_Sch_EZ!$B$31:$B$54,0),MATCH(Schedules_8760!$F1545,DHW_StPt_Sch_EZ!$C$30:$I$30,0)),"F","C")</f>
        <v>53.333333333333329</v>
      </c>
      <c r="N1545" s="12"/>
      <c r="O1545" s="12"/>
      <c r="P1545" s="12"/>
    </row>
    <row r="1546" spans="1:16" x14ac:dyDescent="0.25">
      <c r="A1546" s="35">
        <v>1545</v>
      </c>
      <c r="B1546" s="89">
        <v>65.333333333333329</v>
      </c>
      <c r="C1546" s="35">
        <f t="shared" si="120"/>
        <v>9</v>
      </c>
      <c r="D1546" s="35">
        <f t="shared" si="123"/>
        <v>65</v>
      </c>
      <c r="E1546" s="35">
        <f t="shared" si="124"/>
        <v>2</v>
      </c>
      <c r="F1546" s="35" t="str">
        <f t="shared" si="121"/>
        <v>Monday</v>
      </c>
      <c r="G1546" s="35">
        <f t="shared" si="122"/>
        <v>3</v>
      </c>
      <c r="H1546" s="34">
        <f>CONVERT(INDEX(Htg_StPt_Sch_EZ!$C$4:$I$27,MATCH(Schedules_8760!$C1546,Htg_StPt_Sch_EZ!$B$4:$B$27,0),MATCH(Schedules_8760!$F1546,Htg_StPt_Sch_EZ!$C$3:$I$3,0)),"F","C")</f>
        <v>20.555555555555554</v>
      </c>
      <c r="I1546" s="34">
        <f>CONVERT(INDEX(Htg_StPt_Sch_EZ!$C$31:$I$54,MATCH(Schedules_8760!$C1546,Htg_StPt_Sch_EZ!$B$31:$B$54,0),MATCH(Schedules_8760!$F1546,Htg_StPt_Sch_EZ!$C$30:$I$30,0)),"F","C")</f>
        <v>19.444444444444443</v>
      </c>
      <c r="J1546" s="34">
        <f>CONVERT(INDEX(Clg_StPt_Sch_EZ!$C$4:$I$27,MATCH(Schedules_8760!$C1546,Clg_StPt_Sch_EZ!$B$4:$B$27,0),MATCH(Schedules_8760!$F1546,Clg_StPt_Sch_EZ!$C$3:$I$3,0)),"F","C")</f>
        <v>25.555555555555554</v>
      </c>
      <c r="K1546" s="34">
        <f>CONVERT(INDEX(Clg_StPt_Sch_EZ!$C$31:$I$54,MATCH(Schedules_8760!$C1546,Clg_StPt_Sch_EZ!$B$31:$B$54,0),MATCH(Schedules_8760!$F1546,Clg_StPt_Sch_EZ!$C$30:$I$30,0)),"F","C")</f>
        <v>25</v>
      </c>
      <c r="L1546" s="34">
        <f>CONVERT(INDEX(DHW_StPt_Sch_EZ!$C$4:$I$27,MATCH(Schedules_8760!$C1546,DHW_StPt_Sch_EZ!$B$4:$B$27,0),MATCH(Schedules_8760!$F1546,DHW_StPt_Sch_EZ!$C$3:$I$3,0)),"F","C")</f>
        <v>53.333333333333329</v>
      </c>
      <c r="M1546" s="34">
        <f>CONVERT(INDEX(DHW_StPt_Sch_EZ!$C$31:$I$54,MATCH(Schedules_8760!$C1546,DHW_StPt_Sch_EZ!$B$31:$B$54,0),MATCH(Schedules_8760!$F1546,DHW_StPt_Sch_EZ!$C$30:$I$30,0)),"F","C")</f>
        <v>53.333333333333329</v>
      </c>
      <c r="N1546" s="12"/>
      <c r="O1546" s="12"/>
      <c r="P1546" s="12"/>
    </row>
    <row r="1547" spans="1:16" x14ac:dyDescent="0.25">
      <c r="A1547" s="35">
        <v>1546</v>
      </c>
      <c r="B1547" s="89">
        <v>65.375</v>
      </c>
      <c r="C1547" s="35">
        <f t="shared" si="120"/>
        <v>10</v>
      </c>
      <c r="D1547" s="35">
        <f t="shared" si="123"/>
        <v>65</v>
      </c>
      <c r="E1547" s="35">
        <f t="shared" si="124"/>
        <v>2</v>
      </c>
      <c r="F1547" s="35" t="str">
        <f t="shared" si="121"/>
        <v>Monday</v>
      </c>
      <c r="G1547" s="35">
        <f t="shared" si="122"/>
        <v>3</v>
      </c>
      <c r="H1547" s="34">
        <f>CONVERT(INDEX(Htg_StPt_Sch_EZ!$C$4:$I$27,MATCH(Schedules_8760!$C1547,Htg_StPt_Sch_EZ!$B$4:$B$27,0),MATCH(Schedules_8760!$F1547,Htg_StPt_Sch_EZ!$C$3:$I$3,0)),"F","C")</f>
        <v>20.555555555555554</v>
      </c>
      <c r="I1547" s="34">
        <f>CONVERT(INDEX(Htg_StPt_Sch_EZ!$C$31:$I$54,MATCH(Schedules_8760!$C1547,Htg_StPt_Sch_EZ!$B$31:$B$54,0),MATCH(Schedules_8760!$F1547,Htg_StPt_Sch_EZ!$C$30:$I$30,0)),"F","C")</f>
        <v>19.444444444444443</v>
      </c>
      <c r="J1547" s="34">
        <f>CONVERT(INDEX(Clg_StPt_Sch_EZ!$C$4:$I$27,MATCH(Schedules_8760!$C1547,Clg_StPt_Sch_EZ!$B$4:$B$27,0),MATCH(Schedules_8760!$F1547,Clg_StPt_Sch_EZ!$C$3:$I$3,0)),"F","C")</f>
        <v>25.555555555555554</v>
      </c>
      <c r="K1547" s="34">
        <f>CONVERT(INDEX(Clg_StPt_Sch_EZ!$C$31:$I$54,MATCH(Schedules_8760!$C1547,Clg_StPt_Sch_EZ!$B$31:$B$54,0),MATCH(Schedules_8760!$F1547,Clg_StPt_Sch_EZ!$C$30:$I$30,0)),"F","C")</f>
        <v>25</v>
      </c>
      <c r="L1547" s="34">
        <f>CONVERT(INDEX(DHW_StPt_Sch_EZ!$C$4:$I$27,MATCH(Schedules_8760!$C1547,DHW_StPt_Sch_EZ!$B$4:$B$27,0),MATCH(Schedules_8760!$F1547,DHW_StPt_Sch_EZ!$C$3:$I$3,0)),"F","C")</f>
        <v>53.333333333333329</v>
      </c>
      <c r="M1547" s="34">
        <f>CONVERT(INDEX(DHW_StPt_Sch_EZ!$C$31:$I$54,MATCH(Schedules_8760!$C1547,DHW_StPt_Sch_EZ!$B$31:$B$54,0),MATCH(Schedules_8760!$F1547,DHW_StPt_Sch_EZ!$C$30:$I$30,0)),"F","C")</f>
        <v>53.333333333333329</v>
      </c>
      <c r="N1547" s="12"/>
      <c r="O1547" s="12"/>
      <c r="P1547" s="12"/>
    </row>
    <row r="1548" spans="1:16" x14ac:dyDescent="0.25">
      <c r="A1548" s="35">
        <v>1547</v>
      </c>
      <c r="B1548" s="89">
        <v>65.416666666666671</v>
      </c>
      <c r="C1548" s="35">
        <f t="shared" si="120"/>
        <v>11</v>
      </c>
      <c r="D1548" s="35">
        <f t="shared" si="123"/>
        <v>65</v>
      </c>
      <c r="E1548" s="35">
        <f t="shared" si="124"/>
        <v>2</v>
      </c>
      <c r="F1548" s="35" t="str">
        <f t="shared" si="121"/>
        <v>Monday</v>
      </c>
      <c r="G1548" s="35">
        <f t="shared" si="122"/>
        <v>3</v>
      </c>
      <c r="H1548" s="34">
        <f>CONVERT(INDEX(Htg_StPt_Sch_EZ!$C$4:$I$27,MATCH(Schedules_8760!$C1548,Htg_StPt_Sch_EZ!$B$4:$B$27,0),MATCH(Schedules_8760!$F1548,Htg_StPt_Sch_EZ!$C$3:$I$3,0)),"F","C")</f>
        <v>20.555555555555554</v>
      </c>
      <c r="I1548" s="34">
        <f>CONVERT(INDEX(Htg_StPt_Sch_EZ!$C$31:$I$54,MATCH(Schedules_8760!$C1548,Htg_StPt_Sch_EZ!$B$31:$B$54,0),MATCH(Schedules_8760!$F1548,Htg_StPt_Sch_EZ!$C$30:$I$30,0)),"F","C")</f>
        <v>19.444444444444443</v>
      </c>
      <c r="J1548" s="34">
        <f>CONVERT(INDEX(Clg_StPt_Sch_EZ!$C$4:$I$27,MATCH(Schedules_8760!$C1548,Clg_StPt_Sch_EZ!$B$4:$B$27,0),MATCH(Schedules_8760!$F1548,Clg_StPt_Sch_EZ!$C$3:$I$3,0)),"F","C")</f>
        <v>25.555555555555554</v>
      </c>
      <c r="K1548" s="34">
        <f>CONVERT(INDEX(Clg_StPt_Sch_EZ!$C$31:$I$54,MATCH(Schedules_8760!$C1548,Clg_StPt_Sch_EZ!$B$31:$B$54,0),MATCH(Schedules_8760!$F1548,Clg_StPt_Sch_EZ!$C$30:$I$30,0)),"F","C")</f>
        <v>25</v>
      </c>
      <c r="L1548" s="34">
        <f>CONVERT(INDEX(DHW_StPt_Sch_EZ!$C$4:$I$27,MATCH(Schedules_8760!$C1548,DHW_StPt_Sch_EZ!$B$4:$B$27,0),MATCH(Schedules_8760!$F1548,DHW_StPt_Sch_EZ!$C$3:$I$3,0)),"F","C")</f>
        <v>53.333333333333329</v>
      </c>
      <c r="M1548" s="34">
        <f>CONVERT(INDEX(DHW_StPt_Sch_EZ!$C$31:$I$54,MATCH(Schedules_8760!$C1548,DHW_StPt_Sch_EZ!$B$31:$B$54,0),MATCH(Schedules_8760!$F1548,DHW_StPt_Sch_EZ!$C$30:$I$30,0)),"F","C")</f>
        <v>53.333333333333329</v>
      </c>
      <c r="N1548" s="12"/>
      <c r="O1548" s="12"/>
      <c r="P1548" s="12"/>
    </row>
    <row r="1549" spans="1:16" x14ac:dyDescent="0.25">
      <c r="A1549" s="35">
        <v>1548</v>
      </c>
      <c r="B1549" s="89">
        <v>65.458333333333329</v>
      </c>
      <c r="C1549" s="35">
        <f t="shared" si="120"/>
        <v>12</v>
      </c>
      <c r="D1549" s="35">
        <f t="shared" si="123"/>
        <v>65</v>
      </c>
      <c r="E1549" s="35">
        <f t="shared" si="124"/>
        <v>2</v>
      </c>
      <c r="F1549" s="35" t="str">
        <f t="shared" si="121"/>
        <v>Monday</v>
      </c>
      <c r="G1549" s="35">
        <f t="shared" si="122"/>
        <v>3</v>
      </c>
      <c r="H1549" s="34">
        <f>CONVERT(INDEX(Htg_StPt_Sch_EZ!$C$4:$I$27,MATCH(Schedules_8760!$C1549,Htg_StPt_Sch_EZ!$B$4:$B$27,0),MATCH(Schedules_8760!$F1549,Htg_StPt_Sch_EZ!$C$3:$I$3,0)),"F","C")</f>
        <v>20.555555555555554</v>
      </c>
      <c r="I1549" s="34">
        <f>CONVERT(INDEX(Htg_StPt_Sch_EZ!$C$31:$I$54,MATCH(Schedules_8760!$C1549,Htg_StPt_Sch_EZ!$B$31:$B$54,0),MATCH(Schedules_8760!$F1549,Htg_StPt_Sch_EZ!$C$30:$I$30,0)),"F","C")</f>
        <v>19.444444444444443</v>
      </c>
      <c r="J1549" s="34">
        <f>CONVERT(INDEX(Clg_StPt_Sch_EZ!$C$4:$I$27,MATCH(Schedules_8760!$C1549,Clg_StPt_Sch_EZ!$B$4:$B$27,0),MATCH(Schedules_8760!$F1549,Clg_StPt_Sch_EZ!$C$3:$I$3,0)),"F","C")</f>
        <v>25.555555555555554</v>
      </c>
      <c r="K1549" s="34">
        <f>CONVERT(INDEX(Clg_StPt_Sch_EZ!$C$31:$I$54,MATCH(Schedules_8760!$C1549,Clg_StPt_Sch_EZ!$B$31:$B$54,0),MATCH(Schedules_8760!$F1549,Clg_StPt_Sch_EZ!$C$30:$I$30,0)),"F","C")</f>
        <v>25</v>
      </c>
      <c r="L1549" s="34">
        <f>CONVERT(INDEX(DHW_StPt_Sch_EZ!$C$4:$I$27,MATCH(Schedules_8760!$C1549,DHW_StPt_Sch_EZ!$B$4:$B$27,0),MATCH(Schedules_8760!$F1549,DHW_StPt_Sch_EZ!$C$3:$I$3,0)),"F","C")</f>
        <v>53.333333333333329</v>
      </c>
      <c r="M1549" s="34">
        <f>CONVERT(INDEX(DHW_StPt_Sch_EZ!$C$31:$I$54,MATCH(Schedules_8760!$C1549,DHW_StPt_Sch_EZ!$B$31:$B$54,0),MATCH(Schedules_8760!$F1549,DHW_StPt_Sch_EZ!$C$30:$I$30,0)),"F","C")</f>
        <v>53.333333333333329</v>
      </c>
      <c r="N1549" s="12"/>
      <c r="O1549" s="12"/>
      <c r="P1549" s="12"/>
    </row>
    <row r="1550" spans="1:16" x14ac:dyDescent="0.25">
      <c r="A1550" s="35">
        <v>1549</v>
      </c>
      <c r="B1550" s="89">
        <v>65.5</v>
      </c>
      <c r="C1550" s="35">
        <f t="shared" si="120"/>
        <v>13</v>
      </c>
      <c r="D1550" s="35">
        <f t="shared" si="123"/>
        <v>65</v>
      </c>
      <c r="E1550" s="35">
        <f t="shared" si="124"/>
        <v>2</v>
      </c>
      <c r="F1550" s="35" t="str">
        <f t="shared" si="121"/>
        <v>Monday</v>
      </c>
      <c r="G1550" s="35">
        <f t="shared" si="122"/>
        <v>3</v>
      </c>
      <c r="H1550" s="34">
        <f>CONVERT(INDEX(Htg_StPt_Sch_EZ!$C$4:$I$27,MATCH(Schedules_8760!$C1550,Htg_StPt_Sch_EZ!$B$4:$B$27,0),MATCH(Schedules_8760!$F1550,Htg_StPt_Sch_EZ!$C$3:$I$3,0)),"F","C")</f>
        <v>20.555555555555554</v>
      </c>
      <c r="I1550" s="34">
        <f>CONVERT(INDEX(Htg_StPt_Sch_EZ!$C$31:$I$54,MATCH(Schedules_8760!$C1550,Htg_StPt_Sch_EZ!$B$31:$B$54,0),MATCH(Schedules_8760!$F1550,Htg_StPt_Sch_EZ!$C$30:$I$30,0)),"F","C")</f>
        <v>19.444444444444443</v>
      </c>
      <c r="J1550" s="34">
        <f>CONVERT(INDEX(Clg_StPt_Sch_EZ!$C$4:$I$27,MATCH(Schedules_8760!$C1550,Clg_StPt_Sch_EZ!$B$4:$B$27,0),MATCH(Schedules_8760!$F1550,Clg_StPt_Sch_EZ!$C$3:$I$3,0)),"F","C")</f>
        <v>25.555555555555554</v>
      </c>
      <c r="K1550" s="34">
        <f>CONVERT(INDEX(Clg_StPt_Sch_EZ!$C$31:$I$54,MATCH(Schedules_8760!$C1550,Clg_StPt_Sch_EZ!$B$31:$B$54,0),MATCH(Schedules_8760!$F1550,Clg_StPt_Sch_EZ!$C$30:$I$30,0)),"F","C")</f>
        <v>25</v>
      </c>
      <c r="L1550" s="34">
        <f>CONVERT(INDEX(DHW_StPt_Sch_EZ!$C$4:$I$27,MATCH(Schedules_8760!$C1550,DHW_StPt_Sch_EZ!$B$4:$B$27,0),MATCH(Schedules_8760!$F1550,DHW_StPt_Sch_EZ!$C$3:$I$3,0)),"F","C")</f>
        <v>53.333333333333329</v>
      </c>
      <c r="M1550" s="34">
        <f>CONVERT(INDEX(DHW_StPt_Sch_EZ!$C$31:$I$54,MATCH(Schedules_8760!$C1550,DHW_StPt_Sch_EZ!$B$31:$B$54,0),MATCH(Schedules_8760!$F1550,DHW_StPt_Sch_EZ!$C$30:$I$30,0)),"F","C")</f>
        <v>53.333333333333329</v>
      </c>
      <c r="N1550" s="12"/>
      <c r="O1550" s="12"/>
      <c r="P1550" s="12"/>
    </row>
    <row r="1551" spans="1:16" x14ac:dyDescent="0.25">
      <c r="A1551" s="35">
        <v>1550</v>
      </c>
      <c r="B1551" s="89">
        <v>65.541666666666671</v>
      </c>
      <c r="C1551" s="35">
        <f t="shared" si="120"/>
        <v>14</v>
      </c>
      <c r="D1551" s="35">
        <f t="shared" si="123"/>
        <v>65</v>
      </c>
      <c r="E1551" s="35">
        <f t="shared" si="124"/>
        <v>2</v>
      </c>
      <c r="F1551" s="35" t="str">
        <f t="shared" si="121"/>
        <v>Monday</v>
      </c>
      <c r="G1551" s="35">
        <f t="shared" si="122"/>
        <v>3</v>
      </c>
      <c r="H1551" s="34">
        <f>CONVERT(INDEX(Htg_StPt_Sch_EZ!$C$4:$I$27,MATCH(Schedules_8760!$C1551,Htg_StPt_Sch_EZ!$B$4:$B$27,0),MATCH(Schedules_8760!$F1551,Htg_StPt_Sch_EZ!$C$3:$I$3,0)),"F","C")</f>
        <v>20.555555555555554</v>
      </c>
      <c r="I1551" s="34">
        <f>CONVERT(INDEX(Htg_StPt_Sch_EZ!$C$31:$I$54,MATCH(Schedules_8760!$C1551,Htg_StPt_Sch_EZ!$B$31:$B$54,0),MATCH(Schedules_8760!$F1551,Htg_StPt_Sch_EZ!$C$30:$I$30,0)),"F","C")</f>
        <v>19.444444444444443</v>
      </c>
      <c r="J1551" s="34">
        <f>CONVERT(INDEX(Clg_StPt_Sch_EZ!$C$4:$I$27,MATCH(Schedules_8760!$C1551,Clg_StPt_Sch_EZ!$B$4:$B$27,0),MATCH(Schedules_8760!$F1551,Clg_StPt_Sch_EZ!$C$3:$I$3,0)),"F","C")</f>
        <v>25.555555555555554</v>
      </c>
      <c r="K1551" s="34">
        <f>CONVERT(INDEX(Clg_StPt_Sch_EZ!$C$31:$I$54,MATCH(Schedules_8760!$C1551,Clg_StPt_Sch_EZ!$B$31:$B$54,0),MATCH(Schedules_8760!$F1551,Clg_StPt_Sch_EZ!$C$30:$I$30,0)),"F","C")</f>
        <v>25</v>
      </c>
      <c r="L1551" s="34">
        <f>CONVERT(INDEX(DHW_StPt_Sch_EZ!$C$4:$I$27,MATCH(Schedules_8760!$C1551,DHW_StPt_Sch_EZ!$B$4:$B$27,0),MATCH(Schedules_8760!$F1551,DHW_StPt_Sch_EZ!$C$3:$I$3,0)),"F","C")</f>
        <v>53.333333333333329</v>
      </c>
      <c r="M1551" s="34">
        <f>CONVERT(INDEX(DHW_StPt_Sch_EZ!$C$31:$I$54,MATCH(Schedules_8760!$C1551,DHW_StPt_Sch_EZ!$B$31:$B$54,0),MATCH(Schedules_8760!$F1551,DHW_StPt_Sch_EZ!$C$30:$I$30,0)),"F","C")</f>
        <v>53.333333333333329</v>
      </c>
      <c r="N1551" s="12"/>
      <c r="O1551" s="12"/>
      <c r="P1551" s="12"/>
    </row>
    <row r="1552" spans="1:16" x14ac:dyDescent="0.25">
      <c r="A1552" s="35">
        <v>1551</v>
      </c>
      <c r="B1552" s="89">
        <v>65.583333333333329</v>
      </c>
      <c r="C1552" s="35">
        <f t="shared" si="120"/>
        <v>15</v>
      </c>
      <c r="D1552" s="35">
        <f t="shared" si="123"/>
        <v>65</v>
      </c>
      <c r="E1552" s="35">
        <f t="shared" si="124"/>
        <v>2</v>
      </c>
      <c r="F1552" s="35" t="str">
        <f t="shared" si="121"/>
        <v>Monday</v>
      </c>
      <c r="G1552" s="35">
        <f t="shared" si="122"/>
        <v>3</v>
      </c>
      <c r="H1552" s="34">
        <f>CONVERT(INDEX(Htg_StPt_Sch_EZ!$C$4:$I$27,MATCH(Schedules_8760!$C1552,Htg_StPt_Sch_EZ!$B$4:$B$27,0),MATCH(Schedules_8760!$F1552,Htg_StPt_Sch_EZ!$C$3:$I$3,0)),"F","C")</f>
        <v>20.555555555555554</v>
      </c>
      <c r="I1552" s="34">
        <f>CONVERT(INDEX(Htg_StPt_Sch_EZ!$C$31:$I$54,MATCH(Schedules_8760!$C1552,Htg_StPt_Sch_EZ!$B$31:$B$54,0),MATCH(Schedules_8760!$F1552,Htg_StPt_Sch_EZ!$C$30:$I$30,0)),"F","C")</f>
        <v>21.111111111111111</v>
      </c>
      <c r="J1552" s="34">
        <f>CONVERT(INDEX(Clg_StPt_Sch_EZ!$C$4:$I$27,MATCH(Schedules_8760!$C1552,Clg_StPt_Sch_EZ!$B$4:$B$27,0),MATCH(Schedules_8760!$F1552,Clg_StPt_Sch_EZ!$C$3:$I$3,0)),"F","C")</f>
        <v>25.555555555555554</v>
      </c>
      <c r="K1552" s="34">
        <f>CONVERT(INDEX(Clg_StPt_Sch_EZ!$C$31:$I$54,MATCH(Schedules_8760!$C1552,Clg_StPt_Sch_EZ!$B$31:$B$54,0),MATCH(Schedules_8760!$F1552,Clg_StPt_Sch_EZ!$C$30:$I$30,0)),"F","C")</f>
        <v>25</v>
      </c>
      <c r="L1552" s="34">
        <f>CONVERT(INDEX(DHW_StPt_Sch_EZ!$C$4:$I$27,MATCH(Schedules_8760!$C1552,DHW_StPt_Sch_EZ!$B$4:$B$27,0),MATCH(Schedules_8760!$F1552,DHW_StPt_Sch_EZ!$C$3:$I$3,0)),"F","C")</f>
        <v>53.333333333333329</v>
      </c>
      <c r="M1552" s="34">
        <f>CONVERT(INDEX(DHW_StPt_Sch_EZ!$C$31:$I$54,MATCH(Schedules_8760!$C1552,DHW_StPt_Sch_EZ!$B$31:$B$54,0),MATCH(Schedules_8760!$F1552,DHW_StPt_Sch_EZ!$C$30:$I$30,0)),"F","C")</f>
        <v>53.333333333333329</v>
      </c>
      <c r="N1552" s="12"/>
      <c r="O1552" s="12"/>
      <c r="P1552" s="12"/>
    </row>
    <row r="1553" spans="1:16" x14ac:dyDescent="0.25">
      <c r="A1553" s="35">
        <v>1552</v>
      </c>
      <c r="B1553" s="89">
        <v>65.625</v>
      </c>
      <c r="C1553" s="35">
        <f t="shared" si="120"/>
        <v>16</v>
      </c>
      <c r="D1553" s="35">
        <f t="shared" si="123"/>
        <v>65</v>
      </c>
      <c r="E1553" s="35">
        <f t="shared" si="124"/>
        <v>2</v>
      </c>
      <c r="F1553" s="35" t="str">
        <f t="shared" si="121"/>
        <v>Monday</v>
      </c>
      <c r="G1553" s="35">
        <f t="shared" si="122"/>
        <v>3</v>
      </c>
      <c r="H1553" s="34">
        <f>CONVERT(INDEX(Htg_StPt_Sch_EZ!$C$4:$I$27,MATCH(Schedules_8760!$C1553,Htg_StPt_Sch_EZ!$B$4:$B$27,0),MATCH(Schedules_8760!$F1553,Htg_StPt_Sch_EZ!$C$3:$I$3,0)),"F","C")</f>
        <v>20.555555555555554</v>
      </c>
      <c r="I1553" s="34">
        <f>CONVERT(INDEX(Htg_StPt_Sch_EZ!$C$31:$I$54,MATCH(Schedules_8760!$C1553,Htg_StPt_Sch_EZ!$B$31:$B$54,0),MATCH(Schedules_8760!$F1553,Htg_StPt_Sch_EZ!$C$30:$I$30,0)),"F","C")</f>
        <v>21.111111111111111</v>
      </c>
      <c r="J1553" s="34">
        <f>CONVERT(INDEX(Clg_StPt_Sch_EZ!$C$4:$I$27,MATCH(Schedules_8760!$C1553,Clg_StPt_Sch_EZ!$B$4:$B$27,0),MATCH(Schedules_8760!$F1553,Clg_StPt_Sch_EZ!$C$3:$I$3,0)),"F","C")</f>
        <v>25.555555555555554</v>
      </c>
      <c r="K1553" s="34">
        <f>CONVERT(INDEX(Clg_StPt_Sch_EZ!$C$31:$I$54,MATCH(Schedules_8760!$C1553,Clg_StPt_Sch_EZ!$B$31:$B$54,0),MATCH(Schedules_8760!$F1553,Clg_StPt_Sch_EZ!$C$30:$I$30,0)),"F","C")</f>
        <v>25</v>
      </c>
      <c r="L1553" s="34">
        <f>CONVERT(INDEX(DHW_StPt_Sch_EZ!$C$4:$I$27,MATCH(Schedules_8760!$C1553,DHW_StPt_Sch_EZ!$B$4:$B$27,0),MATCH(Schedules_8760!$F1553,DHW_StPt_Sch_EZ!$C$3:$I$3,0)),"F","C")</f>
        <v>53.333333333333329</v>
      </c>
      <c r="M1553" s="34">
        <f>CONVERT(INDEX(DHW_StPt_Sch_EZ!$C$31:$I$54,MATCH(Schedules_8760!$C1553,DHW_StPt_Sch_EZ!$B$31:$B$54,0),MATCH(Schedules_8760!$F1553,DHW_StPt_Sch_EZ!$C$30:$I$30,0)),"F","C")</f>
        <v>53.333333333333329</v>
      </c>
      <c r="N1553" s="12"/>
      <c r="O1553" s="12"/>
      <c r="P1553" s="12"/>
    </row>
    <row r="1554" spans="1:16" x14ac:dyDescent="0.25">
      <c r="A1554" s="35">
        <v>1553</v>
      </c>
      <c r="B1554" s="89">
        <v>65.666666666666671</v>
      </c>
      <c r="C1554" s="35">
        <f t="shared" si="120"/>
        <v>17</v>
      </c>
      <c r="D1554" s="35">
        <f t="shared" si="123"/>
        <v>65</v>
      </c>
      <c r="E1554" s="35">
        <f t="shared" si="124"/>
        <v>2</v>
      </c>
      <c r="F1554" s="35" t="str">
        <f t="shared" si="121"/>
        <v>Monday</v>
      </c>
      <c r="G1554" s="35">
        <f t="shared" si="122"/>
        <v>3</v>
      </c>
      <c r="H1554" s="34">
        <f>CONVERT(INDEX(Htg_StPt_Sch_EZ!$C$4:$I$27,MATCH(Schedules_8760!$C1554,Htg_StPt_Sch_EZ!$B$4:$B$27,0),MATCH(Schedules_8760!$F1554,Htg_StPt_Sch_EZ!$C$3:$I$3,0)),"F","C")</f>
        <v>20.555555555555554</v>
      </c>
      <c r="I1554" s="34">
        <f>CONVERT(INDEX(Htg_StPt_Sch_EZ!$C$31:$I$54,MATCH(Schedules_8760!$C1554,Htg_StPt_Sch_EZ!$B$31:$B$54,0),MATCH(Schedules_8760!$F1554,Htg_StPt_Sch_EZ!$C$30:$I$30,0)),"F","C")</f>
        <v>17.777777777777779</v>
      </c>
      <c r="J1554" s="34">
        <f>CONVERT(INDEX(Clg_StPt_Sch_EZ!$C$4:$I$27,MATCH(Schedules_8760!$C1554,Clg_StPt_Sch_EZ!$B$4:$B$27,0),MATCH(Schedules_8760!$F1554,Clg_StPt_Sch_EZ!$C$3:$I$3,0)),"F","C")</f>
        <v>25.555555555555554</v>
      </c>
      <c r="K1554" s="34">
        <f>CONVERT(INDEX(Clg_StPt_Sch_EZ!$C$31:$I$54,MATCH(Schedules_8760!$C1554,Clg_StPt_Sch_EZ!$B$31:$B$54,0),MATCH(Schedules_8760!$F1554,Clg_StPt_Sch_EZ!$C$30:$I$30,0)),"F","C")</f>
        <v>25</v>
      </c>
      <c r="L1554" s="34">
        <f>CONVERT(INDEX(DHW_StPt_Sch_EZ!$C$4:$I$27,MATCH(Schedules_8760!$C1554,DHW_StPt_Sch_EZ!$B$4:$B$27,0),MATCH(Schedules_8760!$F1554,DHW_StPt_Sch_EZ!$C$3:$I$3,0)),"F","C")</f>
        <v>53.333333333333329</v>
      </c>
      <c r="M1554" s="34">
        <f>CONVERT(INDEX(DHW_StPt_Sch_EZ!$C$31:$I$54,MATCH(Schedules_8760!$C1554,DHW_StPt_Sch_EZ!$B$31:$B$54,0),MATCH(Schedules_8760!$F1554,DHW_StPt_Sch_EZ!$C$30:$I$30,0)),"F","C")</f>
        <v>53.333333333333329</v>
      </c>
      <c r="N1554" s="12"/>
      <c r="O1554" s="12"/>
      <c r="P1554" s="12"/>
    </row>
    <row r="1555" spans="1:16" x14ac:dyDescent="0.25">
      <c r="A1555" s="35">
        <v>1554</v>
      </c>
      <c r="B1555" s="89">
        <v>65.708333333333329</v>
      </c>
      <c r="C1555" s="35">
        <f t="shared" si="120"/>
        <v>18</v>
      </c>
      <c r="D1555" s="35">
        <f t="shared" si="123"/>
        <v>65</v>
      </c>
      <c r="E1555" s="35">
        <f t="shared" si="124"/>
        <v>2</v>
      </c>
      <c r="F1555" s="35" t="str">
        <f t="shared" si="121"/>
        <v>Monday</v>
      </c>
      <c r="G1555" s="35">
        <f t="shared" si="122"/>
        <v>3</v>
      </c>
      <c r="H1555" s="34">
        <f>CONVERT(INDEX(Htg_StPt_Sch_EZ!$C$4:$I$27,MATCH(Schedules_8760!$C1555,Htg_StPt_Sch_EZ!$B$4:$B$27,0),MATCH(Schedules_8760!$F1555,Htg_StPt_Sch_EZ!$C$3:$I$3,0)),"F","C")</f>
        <v>20.555555555555554</v>
      </c>
      <c r="I1555" s="34">
        <f>CONVERT(INDEX(Htg_StPt_Sch_EZ!$C$31:$I$54,MATCH(Schedules_8760!$C1555,Htg_StPt_Sch_EZ!$B$31:$B$54,0),MATCH(Schedules_8760!$F1555,Htg_StPt_Sch_EZ!$C$30:$I$30,0)),"F","C")</f>
        <v>17.777777777777779</v>
      </c>
      <c r="J1555" s="34">
        <f>CONVERT(INDEX(Clg_StPt_Sch_EZ!$C$4:$I$27,MATCH(Schedules_8760!$C1555,Clg_StPt_Sch_EZ!$B$4:$B$27,0),MATCH(Schedules_8760!$F1555,Clg_StPt_Sch_EZ!$C$3:$I$3,0)),"F","C")</f>
        <v>25.555555555555554</v>
      </c>
      <c r="K1555" s="34">
        <f>CONVERT(INDEX(Clg_StPt_Sch_EZ!$C$31:$I$54,MATCH(Schedules_8760!$C1555,Clg_StPt_Sch_EZ!$B$31:$B$54,0),MATCH(Schedules_8760!$F1555,Clg_StPt_Sch_EZ!$C$30:$I$30,0)),"F","C")</f>
        <v>28.333333333333332</v>
      </c>
      <c r="L1555" s="34">
        <f>CONVERT(INDEX(DHW_StPt_Sch_EZ!$C$4:$I$27,MATCH(Schedules_8760!$C1555,DHW_StPt_Sch_EZ!$B$4:$B$27,0),MATCH(Schedules_8760!$F1555,DHW_StPt_Sch_EZ!$C$3:$I$3,0)),"F","C")</f>
        <v>53.333333333333329</v>
      </c>
      <c r="M1555" s="34">
        <f>CONVERT(INDEX(DHW_StPt_Sch_EZ!$C$31:$I$54,MATCH(Schedules_8760!$C1555,DHW_StPt_Sch_EZ!$B$31:$B$54,0),MATCH(Schedules_8760!$F1555,DHW_StPt_Sch_EZ!$C$30:$I$30,0)),"F","C")</f>
        <v>53.333333333333329</v>
      </c>
      <c r="N1555" s="12"/>
      <c r="O1555" s="12"/>
      <c r="P1555" s="12"/>
    </row>
    <row r="1556" spans="1:16" x14ac:dyDescent="0.25">
      <c r="A1556" s="35">
        <v>1555</v>
      </c>
      <c r="B1556" s="89">
        <v>65.75</v>
      </c>
      <c r="C1556" s="35">
        <f t="shared" si="120"/>
        <v>19</v>
      </c>
      <c r="D1556" s="35">
        <f t="shared" si="123"/>
        <v>65</v>
      </c>
      <c r="E1556" s="35">
        <f t="shared" si="124"/>
        <v>2</v>
      </c>
      <c r="F1556" s="35" t="str">
        <f t="shared" si="121"/>
        <v>Monday</v>
      </c>
      <c r="G1556" s="35">
        <f t="shared" si="122"/>
        <v>3</v>
      </c>
      <c r="H1556" s="34">
        <f>CONVERT(INDEX(Htg_StPt_Sch_EZ!$C$4:$I$27,MATCH(Schedules_8760!$C1556,Htg_StPt_Sch_EZ!$B$4:$B$27,0),MATCH(Schedules_8760!$F1556,Htg_StPt_Sch_EZ!$C$3:$I$3,0)),"F","C")</f>
        <v>20.555555555555554</v>
      </c>
      <c r="I1556" s="34">
        <f>CONVERT(INDEX(Htg_StPt_Sch_EZ!$C$31:$I$54,MATCH(Schedules_8760!$C1556,Htg_StPt_Sch_EZ!$B$31:$B$54,0),MATCH(Schedules_8760!$F1556,Htg_StPt_Sch_EZ!$C$30:$I$30,0)),"F","C")</f>
        <v>18.333333333333332</v>
      </c>
      <c r="J1556" s="34">
        <f>CONVERT(INDEX(Clg_StPt_Sch_EZ!$C$4:$I$27,MATCH(Schedules_8760!$C1556,Clg_StPt_Sch_EZ!$B$4:$B$27,0),MATCH(Schedules_8760!$F1556,Clg_StPt_Sch_EZ!$C$3:$I$3,0)),"F","C")</f>
        <v>25.555555555555554</v>
      </c>
      <c r="K1556" s="34">
        <f>CONVERT(INDEX(Clg_StPt_Sch_EZ!$C$31:$I$54,MATCH(Schedules_8760!$C1556,Clg_StPt_Sch_EZ!$B$31:$B$54,0),MATCH(Schedules_8760!$F1556,Clg_StPt_Sch_EZ!$C$30:$I$30,0)),"F","C")</f>
        <v>28.333333333333332</v>
      </c>
      <c r="L1556" s="34">
        <f>CONVERT(INDEX(DHW_StPt_Sch_EZ!$C$4:$I$27,MATCH(Schedules_8760!$C1556,DHW_StPt_Sch_EZ!$B$4:$B$27,0),MATCH(Schedules_8760!$F1556,DHW_StPt_Sch_EZ!$C$3:$I$3,0)),"F","C")</f>
        <v>53.333333333333329</v>
      </c>
      <c r="M1556" s="34">
        <f>CONVERT(INDEX(DHW_StPt_Sch_EZ!$C$31:$I$54,MATCH(Schedules_8760!$C1556,DHW_StPt_Sch_EZ!$B$31:$B$54,0),MATCH(Schedules_8760!$F1556,DHW_StPt_Sch_EZ!$C$30:$I$30,0)),"F","C")</f>
        <v>53.333333333333329</v>
      </c>
      <c r="N1556" s="12"/>
      <c r="O1556" s="12"/>
      <c r="P1556" s="12"/>
    </row>
    <row r="1557" spans="1:16" x14ac:dyDescent="0.25">
      <c r="A1557" s="35">
        <v>1556</v>
      </c>
      <c r="B1557" s="89">
        <v>65.791666666666671</v>
      </c>
      <c r="C1557" s="35">
        <f t="shared" si="120"/>
        <v>20</v>
      </c>
      <c r="D1557" s="35">
        <f t="shared" si="123"/>
        <v>65</v>
      </c>
      <c r="E1557" s="35">
        <f t="shared" si="124"/>
        <v>2</v>
      </c>
      <c r="F1557" s="35" t="str">
        <f t="shared" si="121"/>
        <v>Monday</v>
      </c>
      <c r="G1557" s="35">
        <f t="shared" si="122"/>
        <v>3</v>
      </c>
      <c r="H1557" s="34">
        <f>CONVERT(INDEX(Htg_StPt_Sch_EZ!$C$4:$I$27,MATCH(Schedules_8760!$C1557,Htg_StPt_Sch_EZ!$B$4:$B$27,0),MATCH(Schedules_8760!$F1557,Htg_StPt_Sch_EZ!$C$3:$I$3,0)),"F","C")</f>
        <v>20.555555555555554</v>
      </c>
      <c r="I1557" s="34">
        <f>CONVERT(INDEX(Htg_StPt_Sch_EZ!$C$31:$I$54,MATCH(Schedules_8760!$C1557,Htg_StPt_Sch_EZ!$B$31:$B$54,0),MATCH(Schedules_8760!$F1557,Htg_StPt_Sch_EZ!$C$30:$I$30,0)),"F","C")</f>
        <v>18.888888888888889</v>
      </c>
      <c r="J1557" s="34">
        <f>CONVERT(INDEX(Clg_StPt_Sch_EZ!$C$4:$I$27,MATCH(Schedules_8760!$C1557,Clg_StPt_Sch_EZ!$B$4:$B$27,0),MATCH(Schedules_8760!$F1557,Clg_StPt_Sch_EZ!$C$3:$I$3,0)),"F","C")</f>
        <v>25.555555555555554</v>
      </c>
      <c r="K1557" s="34">
        <f>CONVERT(INDEX(Clg_StPt_Sch_EZ!$C$31:$I$54,MATCH(Schedules_8760!$C1557,Clg_StPt_Sch_EZ!$B$31:$B$54,0),MATCH(Schedules_8760!$F1557,Clg_StPt_Sch_EZ!$C$30:$I$30,0)),"F","C")</f>
        <v>28.333333333333332</v>
      </c>
      <c r="L1557" s="34">
        <f>CONVERT(INDEX(DHW_StPt_Sch_EZ!$C$4:$I$27,MATCH(Schedules_8760!$C1557,DHW_StPt_Sch_EZ!$B$4:$B$27,0),MATCH(Schedules_8760!$F1557,DHW_StPt_Sch_EZ!$C$3:$I$3,0)),"F","C")</f>
        <v>53.333333333333329</v>
      </c>
      <c r="M1557" s="34">
        <f>CONVERT(INDEX(DHW_StPt_Sch_EZ!$C$31:$I$54,MATCH(Schedules_8760!$C1557,DHW_StPt_Sch_EZ!$B$31:$B$54,0),MATCH(Schedules_8760!$F1557,DHW_StPt_Sch_EZ!$C$30:$I$30,0)),"F","C")</f>
        <v>53.333333333333329</v>
      </c>
      <c r="N1557" s="12"/>
      <c r="O1557" s="12"/>
      <c r="P1557" s="12"/>
    </row>
    <row r="1558" spans="1:16" x14ac:dyDescent="0.25">
      <c r="A1558" s="35">
        <v>1557</v>
      </c>
      <c r="B1558" s="89">
        <v>65.833333333333329</v>
      </c>
      <c r="C1558" s="35">
        <f t="shared" si="120"/>
        <v>21</v>
      </c>
      <c r="D1558" s="35">
        <f t="shared" si="123"/>
        <v>65</v>
      </c>
      <c r="E1558" s="35">
        <f t="shared" si="124"/>
        <v>2</v>
      </c>
      <c r="F1558" s="35" t="str">
        <f t="shared" si="121"/>
        <v>Monday</v>
      </c>
      <c r="G1558" s="35">
        <f t="shared" si="122"/>
        <v>3</v>
      </c>
      <c r="H1558" s="34">
        <f>CONVERT(INDEX(Htg_StPt_Sch_EZ!$C$4:$I$27,MATCH(Schedules_8760!$C1558,Htg_StPt_Sch_EZ!$B$4:$B$27,0),MATCH(Schedules_8760!$F1558,Htg_StPt_Sch_EZ!$C$3:$I$3,0)),"F","C")</f>
        <v>20.555555555555554</v>
      </c>
      <c r="I1558" s="34">
        <f>CONVERT(INDEX(Htg_StPt_Sch_EZ!$C$31:$I$54,MATCH(Schedules_8760!$C1558,Htg_StPt_Sch_EZ!$B$31:$B$54,0),MATCH(Schedules_8760!$F1558,Htg_StPt_Sch_EZ!$C$30:$I$30,0)),"F","C")</f>
        <v>19.444444444444443</v>
      </c>
      <c r="J1558" s="34">
        <f>CONVERT(INDEX(Clg_StPt_Sch_EZ!$C$4:$I$27,MATCH(Schedules_8760!$C1558,Clg_StPt_Sch_EZ!$B$4:$B$27,0),MATCH(Schedules_8760!$F1558,Clg_StPt_Sch_EZ!$C$3:$I$3,0)),"F","C")</f>
        <v>25.555555555555554</v>
      </c>
      <c r="K1558" s="34">
        <f>CONVERT(INDEX(Clg_StPt_Sch_EZ!$C$31:$I$54,MATCH(Schedules_8760!$C1558,Clg_StPt_Sch_EZ!$B$31:$B$54,0),MATCH(Schedules_8760!$F1558,Clg_StPt_Sch_EZ!$C$30:$I$30,0)),"F","C")</f>
        <v>28.333333333333332</v>
      </c>
      <c r="L1558" s="34">
        <f>CONVERT(INDEX(DHW_StPt_Sch_EZ!$C$4:$I$27,MATCH(Schedules_8760!$C1558,DHW_StPt_Sch_EZ!$B$4:$B$27,0),MATCH(Schedules_8760!$F1558,DHW_StPt_Sch_EZ!$C$3:$I$3,0)),"F","C")</f>
        <v>53.333333333333329</v>
      </c>
      <c r="M1558" s="34">
        <f>CONVERT(INDEX(DHW_StPt_Sch_EZ!$C$31:$I$54,MATCH(Schedules_8760!$C1558,DHW_StPt_Sch_EZ!$B$31:$B$54,0),MATCH(Schedules_8760!$F1558,DHW_StPt_Sch_EZ!$C$30:$I$30,0)),"F","C")</f>
        <v>53.333333333333329</v>
      </c>
      <c r="N1558" s="12"/>
      <c r="O1558" s="12"/>
      <c r="P1558" s="12"/>
    </row>
    <row r="1559" spans="1:16" x14ac:dyDescent="0.25">
      <c r="A1559" s="35">
        <v>1558</v>
      </c>
      <c r="B1559" s="89">
        <v>65.875</v>
      </c>
      <c r="C1559" s="35">
        <f t="shared" si="120"/>
        <v>22</v>
      </c>
      <c r="D1559" s="35">
        <f t="shared" si="123"/>
        <v>65</v>
      </c>
      <c r="E1559" s="35">
        <f t="shared" si="124"/>
        <v>2</v>
      </c>
      <c r="F1559" s="35" t="str">
        <f t="shared" si="121"/>
        <v>Monday</v>
      </c>
      <c r="G1559" s="35">
        <f t="shared" si="122"/>
        <v>3</v>
      </c>
      <c r="H1559" s="34">
        <f>CONVERT(INDEX(Htg_StPt_Sch_EZ!$C$4:$I$27,MATCH(Schedules_8760!$C1559,Htg_StPt_Sch_EZ!$B$4:$B$27,0),MATCH(Schedules_8760!$F1559,Htg_StPt_Sch_EZ!$C$3:$I$3,0)),"F","C")</f>
        <v>20.555555555555554</v>
      </c>
      <c r="I1559" s="34">
        <f>CONVERT(INDEX(Htg_StPt_Sch_EZ!$C$31:$I$54,MATCH(Schedules_8760!$C1559,Htg_StPt_Sch_EZ!$B$31:$B$54,0),MATCH(Schedules_8760!$F1559,Htg_StPt_Sch_EZ!$C$30:$I$30,0)),"F","C")</f>
        <v>19.444444444444443</v>
      </c>
      <c r="J1559" s="34">
        <f>CONVERT(INDEX(Clg_StPt_Sch_EZ!$C$4:$I$27,MATCH(Schedules_8760!$C1559,Clg_StPt_Sch_EZ!$B$4:$B$27,0),MATCH(Schedules_8760!$F1559,Clg_StPt_Sch_EZ!$C$3:$I$3,0)),"F","C")</f>
        <v>25.555555555555554</v>
      </c>
      <c r="K1559" s="34">
        <f>CONVERT(INDEX(Clg_StPt_Sch_EZ!$C$31:$I$54,MATCH(Schedules_8760!$C1559,Clg_StPt_Sch_EZ!$B$31:$B$54,0),MATCH(Schedules_8760!$F1559,Clg_StPt_Sch_EZ!$C$30:$I$30,0)),"F","C")</f>
        <v>28.333333333333332</v>
      </c>
      <c r="L1559" s="34">
        <f>CONVERT(INDEX(DHW_StPt_Sch_EZ!$C$4:$I$27,MATCH(Schedules_8760!$C1559,DHW_StPt_Sch_EZ!$B$4:$B$27,0),MATCH(Schedules_8760!$F1559,DHW_StPt_Sch_EZ!$C$3:$I$3,0)),"F","C")</f>
        <v>53.333333333333329</v>
      </c>
      <c r="M1559" s="34">
        <f>CONVERT(INDEX(DHW_StPt_Sch_EZ!$C$31:$I$54,MATCH(Schedules_8760!$C1559,DHW_StPt_Sch_EZ!$B$31:$B$54,0),MATCH(Schedules_8760!$F1559,DHW_StPt_Sch_EZ!$C$30:$I$30,0)),"F","C")</f>
        <v>53.333333333333329</v>
      </c>
      <c r="N1559" s="12"/>
      <c r="O1559" s="12"/>
      <c r="P1559" s="12"/>
    </row>
    <row r="1560" spans="1:16" x14ac:dyDescent="0.25">
      <c r="A1560" s="35">
        <v>1559</v>
      </c>
      <c r="B1560" s="89">
        <v>65.916666666666671</v>
      </c>
      <c r="C1560" s="35">
        <f t="shared" si="120"/>
        <v>23</v>
      </c>
      <c r="D1560" s="35">
        <f t="shared" si="123"/>
        <v>65</v>
      </c>
      <c r="E1560" s="35">
        <f t="shared" si="124"/>
        <v>2</v>
      </c>
      <c r="F1560" s="35" t="str">
        <f t="shared" si="121"/>
        <v>Monday</v>
      </c>
      <c r="G1560" s="35">
        <f t="shared" si="122"/>
        <v>3</v>
      </c>
      <c r="H1560" s="34">
        <f>CONVERT(INDEX(Htg_StPt_Sch_EZ!$C$4:$I$27,MATCH(Schedules_8760!$C1560,Htg_StPt_Sch_EZ!$B$4:$B$27,0),MATCH(Schedules_8760!$F1560,Htg_StPt_Sch_EZ!$C$3:$I$3,0)),"F","C")</f>
        <v>20.555555555555554</v>
      </c>
      <c r="I1560" s="34">
        <f>CONVERT(INDEX(Htg_StPt_Sch_EZ!$C$31:$I$54,MATCH(Schedules_8760!$C1560,Htg_StPt_Sch_EZ!$B$31:$B$54,0),MATCH(Schedules_8760!$F1560,Htg_StPt_Sch_EZ!$C$30:$I$30,0)),"F","C")</f>
        <v>19.444444444444443</v>
      </c>
      <c r="J1560" s="34">
        <f>CONVERT(INDEX(Clg_StPt_Sch_EZ!$C$4:$I$27,MATCH(Schedules_8760!$C1560,Clg_StPt_Sch_EZ!$B$4:$B$27,0),MATCH(Schedules_8760!$F1560,Clg_StPt_Sch_EZ!$C$3:$I$3,0)),"F","C")</f>
        <v>25.555555555555554</v>
      </c>
      <c r="K1560" s="34">
        <f>CONVERT(INDEX(Clg_StPt_Sch_EZ!$C$31:$I$54,MATCH(Schedules_8760!$C1560,Clg_StPt_Sch_EZ!$B$31:$B$54,0),MATCH(Schedules_8760!$F1560,Clg_StPt_Sch_EZ!$C$30:$I$30,0)),"F","C")</f>
        <v>28.333333333333332</v>
      </c>
      <c r="L1560" s="34">
        <f>CONVERT(INDEX(DHW_StPt_Sch_EZ!$C$4:$I$27,MATCH(Schedules_8760!$C1560,DHW_StPt_Sch_EZ!$B$4:$B$27,0),MATCH(Schedules_8760!$F1560,DHW_StPt_Sch_EZ!$C$3:$I$3,0)),"F","C")</f>
        <v>53.333333333333329</v>
      </c>
      <c r="M1560" s="34">
        <f>CONVERT(INDEX(DHW_StPt_Sch_EZ!$C$31:$I$54,MATCH(Schedules_8760!$C1560,DHW_StPt_Sch_EZ!$B$31:$B$54,0),MATCH(Schedules_8760!$F1560,DHW_StPt_Sch_EZ!$C$30:$I$30,0)),"F","C")</f>
        <v>53.333333333333329</v>
      </c>
      <c r="N1560" s="12"/>
      <c r="O1560" s="12"/>
      <c r="P1560" s="12"/>
    </row>
    <row r="1561" spans="1:16" x14ac:dyDescent="0.25">
      <c r="A1561" s="35">
        <v>1560</v>
      </c>
      <c r="B1561" s="89">
        <v>65.958333333333329</v>
      </c>
      <c r="C1561" s="35">
        <f t="shared" si="120"/>
        <v>24</v>
      </c>
      <c r="D1561" s="35">
        <f t="shared" si="123"/>
        <v>65</v>
      </c>
      <c r="E1561" s="35">
        <f t="shared" si="124"/>
        <v>2</v>
      </c>
      <c r="F1561" s="35" t="str">
        <f t="shared" si="121"/>
        <v>Monday</v>
      </c>
      <c r="G1561" s="35">
        <f t="shared" si="122"/>
        <v>3</v>
      </c>
      <c r="H1561" s="34">
        <f>CONVERT(INDEX(Htg_StPt_Sch_EZ!$C$4:$I$27,MATCH(Schedules_8760!$C1561,Htg_StPt_Sch_EZ!$B$4:$B$27,0),MATCH(Schedules_8760!$F1561,Htg_StPt_Sch_EZ!$C$3:$I$3,0)),"F","C")</f>
        <v>20.555555555555554</v>
      </c>
      <c r="I1561" s="34">
        <f>CONVERT(INDEX(Htg_StPt_Sch_EZ!$C$31:$I$54,MATCH(Schedules_8760!$C1561,Htg_StPt_Sch_EZ!$B$31:$B$54,0),MATCH(Schedules_8760!$F1561,Htg_StPt_Sch_EZ!$C$30:$I$30,0)),"F","C")</f>
        <v>19.444444444444443</v>
      </c>
      <c r="J1561" s="34">
        <f>CONVERT(INDEX(Clg_StPt_Sch_EZ!$C$4:$I$27,MATCH(Schedules_8760!$C1561,Clg_StPt_Sch_EZ!$B$4:$B$27,0),MATCH(Schedules_8760!$F1561,Clg_StPt_Sch_EZ!$C$3:$I$3,0)),"F","C")</f>
        <v>25.555555555555554</v>
      </c>
      <c r="K1561" s="34">
        <f>CONVERT(INDEX(Clg_StPt_Sch_EZ!$C$31:$I$54,MATCH(Schedules_8760!$C1561,Clg_StPt_Sch_EZ!$B$31:$B$54,0),MATCH(Schedules_8760!$F1561,Clg_StPt_Sch_EZ!$C$30:$I$30,0)),"F","C")</f>
        <v>28.333333333333332</v>
      </c>
      <c r="L1561" s="34">
        <f>CONVERT(INDEX(DHW_StPt_Sch_EZ!$C$4:$I$27,MATCH(Schedules_8760!$C1561,DHW_StPt_Sch_EZ!$B$4:$B$27,0),MATCH(Schedules_8760!$F1561,DHW_StPt_Sch_EZ!$C$3:$I$3,0)),"F","C")</f>
        <v>53.333333333333329</v>
      </c>
      <c r="M1561" s="34">
        <f>CONVERT(INDEX(DHW_StPt_Sch_EZ!$C$31:$I$54,MATCH(Schedules_8760!$C1561,DHW_StPt_Sch_EZ!$B$31:$B$54,0),MATCH(Schedules_8760!$F1561,DHW_StPt_Sch_EZ!$C$30:$I$30,0)),"F","C")</f>
        <v>53.333333333333329</v>
      </c>
      <c r="N1561" s="12"/>
      <c r="O1561" s="12"/>
      <c r="P1561" s="12"/>
    </row>
    <row r="1562" spans="1:16" x14ac:dyDescent="0.25">
      <c r="A1562" s="35">
        <v>1561</v>
      </c>
      <c r="B1562" s="89">
        <v>66</v>
      </c>
      <c r="C1562" s="35">
        <f t="shared" si="120"/>
        <v>1</v>
      </c>
      <c r="D1562" s="35">
        <f t="shared" si="123"/>
        <v>66</v>
      </c>
      <c r="E1562" s="35">
        <f t="shared" si="124"/>
        <v>3</v>
      </c>
      <c r="F1562" s="35" t="str">
        <f t="shared" si="121"/>
        <v>Tuesday</v>
      </c>
      <c r="G1562" s="35">
        <f t="shared" si="122"/>
        <v>3</v>
      </c>
      <c r="H1562" s="34">
        <f>CONVERT(INDEX(Htg_StPt_Sch_EZ!$C$4:$I$27,MATCH(Schedules_8760!$C1562,Htg_StPt_Sch_EZ!$B$4:$B$27,0),MATCH(Schedules_8760!$F1562,Htg_StPt_Sch_EZ!$C$3:$I$3,0)),"F","C")</f>
        <v>20.555555555555554</v>
      </c>
      <c r="I1562" s="34">
        <f>CONVERT(INDEX(Htg_StPt_Sch_EZ!$C$31:$I$54,MATCH(Schedules_8760!$C1562,Htg_StPt_Sch_EZ!$B$31:$B$54,0),MATCH(Schedules_8760!$F1562,Htg_StPt_Sch_EZ!$C$30:$I$30,0)),"F","C")</f>
        <v>19.444444444444443</v>
      </c>
      <c r="J1562" s="34">
        <f>CONVERT(INDEX(Clg_StPt_Sch_EZ!$C$4:$I$27,MATCH(Schedules_8760!$C1562,Clg_StPt_Sch_EZ!$B$4:$B$27,0),MATCH(Schedules_8760!$F1562,Clg_StPt_Sch_EZ!$C$3:$I$3,0)),"F","C")</f>
        <v>25.555555555555554</v>
      </c>
      <c r="K1562" s="34">
        <f>CONVERT(INDEX(Clg_StPt_Sch_EZ!$C$31:$I$54,MATCH(Schedules_8760!$C1562,Clg_StPt_Sch_EZ!$B$31:$B$54,0),MATCH(Schedules_8760!$F1562,Clg_StPt_Sch_EZ!$C$30:$I$30,0)),"F","C")</f>
        <v>28.333333333333332</v>
      </c>
      <c r="L1562" s="34">
        <f>CONVERT(INDEX(DHW_StPt_Sch_EZ!$C$4:$I$27,MATCH(Schedules_8760!$C1562,DHW_StPt_Sch_EZ!$B$4:$B$27,0),MATCH(Schedules_8760!$F1562,DHW_StPt_Sch_EZ!$C$3:$I$3,0)),"F","C")</f>
        <v>53.333333333333329</v>
      </c>
      <c r="M1562" s="34">
        <f>CONVERT(INDEX(DHW_StPt_Sch_EZ!$C$31:$I$54,MATCH(Schedules_8760!$C1562,DHW_StPt_Sch_EZ!$B$31:$B$54,0),MATCH(Schedules_8760!$F1562,DHW_StPt_Sch_EZ!$C$30:$I$30,0)),"F","C")</f>
        <v>53.333333333333329</v>
      </c>
      <c r="N1562" s="12"/>
      <c r="O1562" s="12"/>
      <c r="P1562" s="12"/>
    </row>
    <row r="1563" spans="1:16" x14ac:dyDescent="0.25">
      <c r="A1563" s="35">
        <v>1562</v>
      </c>
      <c r="B1563" s="89">
        <v>66.041666666666671</v>
      </c>
      <c r="C1563" s="35">
        <f t="shared" si="120"/>
        <v>2</v>
      </c>
      <c r="D1563" s="35">
        <f t="shared" si="123"/>
        <v>66</v>
      </c>
      <c r="E1563" s="35">
        <f t="shared" si="124"/>
        <v>3</v>
      </c>
      <c r="F1563" s="35" t="str">
        <f t="shared" si="121"/>
        <v>Tuesday</v>
      </c>
      <c r="G1563" s="35">
        <f t="shared" si="122"/>
        <v>3</v>
      </c>
      <c r="H1563" s="34">
        <f>CONVERT(INDEX(Htg_StPt_Sch_EZ!$C$4:$I$27,MATCH(Schedules_8760!$C1563,Htg_StPt_Sch_EZ!$B$4:$B$27,0),MATCH(Schedules_8760!$F1563,Htg_StPt_Sch_EZ!$C$3:$I$3,0)),"F","C")</f>
        <v>20.555555555555554</v>
      </c>
      <c r="I1563" s="34">
        <f>CONVERT(INDEX(Htg_StPt_Sch_EZ!$C$31:$I$54,MATCH(Schedules_8760!$C1563,Htg_StPt_Sch_EZ!$B$31:$B$54,0),MATCH(Schedules_8760!$F1563,Htg_StPt_Sch_EZ!$C$30:$I$30,0)),"F","C")</f>
        <v>19.444444444444443</v>
      </c>
      <c r="J1563" s="34">
        <f>CONVERT(INDEX(Clg_StPt_Sch_EZ!$C$4:$I$27,MATCH(Schedules_8760!$C1563,Clg_StPt_Sch_EZ!$B$4:$B$27,0),MATCH(Schedules_8760!$F1563,Clg_StPt_Sch_EZ!$C$3:$I$3,0)),"F","C")</f>
        <v>25.555555555555554</v>
      </c>
      <c r="K1563" s="34">
        <f>CONVERT(INDEX(Clg_StPt_Sch_EZ!$C$31:$I$54,MATCH(Schedules_8760!$C1563,Clg_StPt_Sch_EZ!$B$31:$B$54,0),MATCH(Schedules_8760!$F1563,Clg_StPt_Sch_EZ!$C$30:$I$30,0)),"F","C")</f>
        <v>28.333333333333332</v>
      </c>
      <c r="L1563" s="34">
        <f>CONVERT(INDEX(DHW_StPt_Sch_EZ!$C$4:$I$27,MATCH(Schedules_8760!$C1563,DHW_StPt_Sch_EZ!$B$4:$B$27,0),MATCH(Schedules_8760!$F1563,DHW_StPt_Sch_EZ!$C$3:$I$3,0)),"F","C")</f>
        <v>53.333333333333329</v>
      </c>
      <c r="M1563" s="34">
        <f>CONVERT(INDEX(DHW_StPt_Sch_EZ!$C$31:$I$54,MATCH(Schedules_8760!$C1563,DHW_StPt_Sch_EZ!$B$31:$B$54,0),MATCH(Schedules_8760!$F1563,DHW_StPt_Sch_EZ!$C$30:$I$30,0)),"F","C")</f>
        <v>53.333333333333329</v>
      </c>
      <c r="N1563" s="12"/>
      <c r="O1563" s="12"/>
      <c r="P1563" s="12"/>
    </row>
    <row r="1564" spans="1:16" x14ac:dyDescent="0.25">
      <c r="A1564" s="35">
        <v>1563</v>
      </c>
      <c r="B1564" s="89">
        <v>66.083333333333329</v>
      </c>
      <c r="C1564" s="35">
        <f t="shared" si="120"/>
        <v>3</v>
      </c>
      <c r="D1564" s="35">
        <f t="shared" si="123"/>
        <v>66</v>
      </c>
      <c r="E1564" s="35">
        <f t="shared" si="124"/>
        <v>3</v>
      </c>
      <c r="F1564" s="35" t="str">
        <f t="shared" si="121"/>
        <v>Tuesday</v>
      </c>
      <c r="G1564" s="35">
        <f t="shared" si="122"/>
        <v>3</v>
      </c>
      <c r="H1564" s="34">
        <f>CONVERT(INDEX(Htg_StPt_Sch_EZ!$C$4:$I$27,MATCH(Schedules_8760!$C1564,Htg_StPt_Sch_EZ!$B$4:$B$27,0),MATCH(Schedules_8760!$F1564,Htg_StPt_Sch_EZ!$C$3:$I$3,0)),"F","C")</f>
        <v>20.555555555555554</v>
      </c>
      <c r="I1564" s="34">
        <f>CONVERT(INDEX(Htg_StPt_Sch_EZ!$C$31:$I$54,MATCH(Schedules_8760!$C1564,Htg_StPt_Sch_EZ!$B$31:$B$54,0),MATCH(Schedules_8760!$F1564,Htg_StPt_Sch_EZ!$C$30:$I$30,0)),"F","C")</f>
        <v>19.444444444444443</v>
      </c>
      <c r="J1564" s="34">
        <f>CONVERT(INDEX(Clg_StPt_Sch_EZ!$C$4:$I$27,MATCH(Schedules_8760!$C1564,Clg_StPt_Sch_EZ!$B$4:$B$27,0),MATCH(Schedules_8760!$F1564,Clg_StPt_Sch_EZ!$C$3:$I$3,0)),"F","C")</f>
        <v>25.555555555555554</v>
      </c>
      <c r="K1564" s="34">
        <f>CONVERT(INDEX(Clg_StPt_Sch_EZ!$C$31:$I$54,MATCH(Schedules_8760!$C1564,Clg_StPt_Sch_EZ!$B$31:$B$54,0),MATCH(Schedules_8760!$F1564,Clg_StPt_Sch_EZ!$C$30:$I$30,0)),"F","C")</f>
        <v>28.333333333333332</v>
      </c>
      <c r="L1564" s="34">
        <f>CONVERT(INDEX(DHW_StPt_Sch_EZ!$C$4:$I$27,MATCH(Schedules_8760!$C1564,DHW_StPt_Sch_EZ!$B$4:$B$27,0),MATCH(Schedules_8760!$F1564,DHW_StPt_Sch_EZ!$C$3:$I$3,0)),"F","C")</f>
        <v>53.333333333333329</v>
      </c>
      <c r="M1564" s="34">
        <f>CONVERT(INDEX(DHW_StPt_Sch_EZ!$C$31:$I$54,MATCH(Schedules_8760!$C1564,DHW_StPt_Sch_EZ!$B$31:$B$54,0),MATCH(Schedules_8760!$F1564,DHW_StPt_Sch_EZ!$C$30:$I$30,0)),"F","C")</f>
        <v>53.333333333333329</v>
      </c>
      <c r="N1564" s="12"/>
      <c r="O1564" s="12"/>
      <c r="P1564" s="12"/>
    </row>
    <row r="1565" spans="1:16" x14ac:dyDescent="0.25">
      <c r="A1565" s="35">
        <v>1564</v>
      </c>
      <c r="B1565" s="89">
        <v>66.125</v>
      </c>
      <c r="C1565" s="35">
        <f t="shared" si="120"/>
        <v>4</v>
      </c>
      <c r="D1565" s="35">
        <f t="shared" si="123"/>
        <v>66</v>
      </c>
      <c r="E1565" s="35">
        <f t="shared" si="124"/>
        <v>3</v>
      </c>
      <c r="F1565" s="35" t="str">
        <f t="shared" si="121"/>
        <v>Tuesday</v>
      </c>
      <c r="G1565" s="35">
        <f t="shared" si="122"/>
        <v>3</v>
      </c>
      <c r="H1565" s="34">
        <f>CONVERT(INDEX(Htg_StPt_Sch_EZ!$C$4:$I$27,MATCH(Schedules_8760!$C1565,Htg_StPt_Sch_EZ!$B$4:$B$27,0),MATCH(Schedules_8760!$F1565,Htg_StPt_Sch_EZ!$C$3:$I$3,0)),"F","C")</f>
        <v>20.555555555555554</v>
      </c>
      <c r="I1565" s="34">
        <f>CONVERT(INDEX(Htg_StPt_Sch_EZ!$C$31:$I$54,MATCH(Schedules_8760!$C1565,Htg_StPt_Sch_EZ!$B$31:$B$54,0),MATCH(Schedules_8760!$F1565,Htg_StPt_Sch_EZ!$C$30:$I$30,0)),"F","C")</f>
        <v>19.444444444444443</v>
      </c>
      <c r="J1565" s="34">
        <f>CONVERT(INDEX(Clg_StPt_Sch_EZ!$C$4:$I$27,MATCH(Schedules_8760!$C1565,Clg_StPt_Sch_EZ!$B$4:$B$27,0),MATCH(Schedules_8760!$F1565,Clg_StPt_Sch_EZ!$C$3:$I$3,0)),"F","C")</f>
        <v>25.555555555555554</v>
      </c>
      <c r="K1565" s="34">
        <f>CONVERT(INDEX(Clg_StPt_Sch_EZ!$C$31:$I$54,MATCH(Schedules_8760!$C1565,Clg_StPt_Sch_EZ!$B$31:$B$54,0),MATCH(Schedules_8760!$F1565,Clg_StPt_Sch_EZ!$C$30:$I$30,0)),"F","C")</f>
        <v>28.333333333333332</v>
      </c>
      <c r="L1565" s="34">
        <f>CONVERT(INDEX(DHW_StPt_Sch_EZ!$C$4:$I$27,MATCH(Schedules_8760!$C1565,DHW_StPt_Sch_EZ!$B$4:$B$27,0),MATCH(Schedules_8760!$F1565,DHW_StPt_Sch_EZ!$C$3:$I$3,0)),"F","C")</f>
        <v>53.333333333333329</v>
      </c>
      <c r="M1565" s="34">
        <f>CONVERT(INDEX(DHW_StPt_Sch_EZ!$C$31:$I$54,MATCH(Schedules_8760!$C1565,DHW_StPt_Sch_EZ!$B$31:$B$54,0),MATCH(Schedules_8760!$F1565,DHW_StPt_Sch_EZ!$C$30:$I$30,0)),"F","C")</f>
        <v>53.333333333333329</v>
      </c>
      <c r="N1565" s="12"/>
      <c r="O1565" s="12"/>
      <c r="P1565" s="12"/>
    </row>
    <row r="1566" spans="1:16" x14ac:dyDescent="0.25">
      <c r="A1566" s="35">
        <v>1565</v>
      </c>
      <c r="B1566" s="89">
        <v>66.166666666666671</v>
      </c>
      <c r="C1566" s="35">
        <f t="shared" si="120"/>
        <v>5</v>
      </c>
      <c r="D1566" s="35">
        <f t="shared" si="123"/>
        <v>66</v>
      </c>
      <c r="E1566" s="35">
        <f t="shared" si="124"/>
        <v>3</v>
      </c>
      <c r="F1566" s="35" t="str">
        <f t="shared" si="121"/>
        <v>Tuesday</v>
      </c>
      <c r="G1566" s="35">
        <f t="shared" si="122"/>
        <v>3</v>
      </c>
      <c r="H1566" s="34">
        <f>CONVERT(INDEX(Htg_StPt_Sch_EZ!$C$4:$I$27,MATCH(Schedules_8760!$C1566,Htg_StPt_Sch_EZ!$B$4:$B$27,0),MATCH(Schedules_8760!$F1566,Htg_StPt_Sch_EZ!$C$3:$I$3,0)),"F","C")</f>
        <v>20.555555555555554</v>
      </c>
      <c r="I1566" s="34">
        <f>CONVERT(INDEX(Htg_StPt_Sch_EZ!$C$31:$I$54,MATCH(Schedules_8760!$C1566,Htg_StPt_Sch_EZ!$B$31:$B$54,0),MATCH(Schedules_8760!$F1566,Htg_StPt_Sch_EZ!$C$30:$I$30,0)),"F","C")</f>
        <v>19.444444444444443</v>
      </c>
      <c r="J1566" s="34">
        <f>CONVERT(INDEX(Clg_StPt_Sch_EZ!$C$4:$I$27,MATCH(Schedules_8760!$C1566,Clg_StPt_Sch_EZ!$B$4:$B$27,0),MATCH(Schedules_8760!$F1566,Clg_StPt_Sch_EZ!$C$3:$I$3,0)),"F","C")</f>
        <v>25.555555555555554</v>
      </c>
      <c r="K1566" s="34">
        <f>CONVERT(INDEX(Clg_StPt_Sch_EZ!$C$31:$I$54,MATCH(Schedules_8760!$C1566,Clg_StPt_Sch_EZ!$B$31:$B$54,0),MATCH(Schedules_8760!$F1566,Clg_StPt_Sch_EZ!$C$30:$I$30,0)),"F","C")</f>
        <v>28.333333333333332</v>
      </c>
      <c r="L1566" s="34">
        <f>CONVERT(INDEX(DHW_StPt_Sch_EZ!$C$4:$I$27,MATCH(Schedules_8760!$C1566,DHW_StPt_Sch_EZ!$B$4:$B$27,0),MATCH(Schedules_8760!$F1566,DHW_StPt_Sch_EZ!$C$3:$I$3,0)),"F","C")</f>
        <v>53.333333333333329</v>
      </c>
      <c r="M1566" s="34">
        <f>CONVERT(INDEX(DHW_StPt_Sch_EZ!$C$31:$I$54,MATCH(Schedules_8760!$C1566,DHW_StPt_Sch_EZ!$B$31:$B$54,0),MATCH(Schedules_8760!$F1566,DHW_StPt_Sch_EZ!$C$30:$I$30,0)),"F","C")</f>
        <v>53.333333333333329</v>
      </c>
      <c r="N1566" s="12"/>
      <c r="O1566" s="12"/>
      <c r="P1566" s="12"/>
    </row>
    <row r="1567" spans="1:16" x14ac:dyDescent="0.25">
      <c r="A1567" s="35">
        <v>1566</v>
      </c>
      <c r="B1567" s="89">
        <v>66.208333333333329</v>
      </c>
      <c r="C1567" s="35">
        <f t="shared" si="120"/>
        <v>6</v>
      </c>
      <c r="D1567" s="35">
        <f t="shared" si="123"/>
        <v>66</v>
      </c>
      <c r="E1567" s="35">
        <f t="shared" si="124"/>
        <v>3</v>
      </c>
      <c r="F1567" s="35" t="str">
        <f t="shared" si="121"/>
        <v>Tuesday</v>
      </c>
      <c r="G1567" s="35">
        <f t="shared" si="122"/>
        <v>3</v>
      </c>
      <c r="H1567" s="34">
        <f>CONVERT(INDEX(Htg_StPt_Sch_EZ!$C$4:$I$27,MATCH(Schedules_8760!$C1567,Htg_StPt_Sch_EZ!$B$4:$B$27,0),MATCH(Schedules_8760!$F1567,Htg_StPt_Sch_EZ!$C$3:$I$3,0)),"F","C")</f>
        <v>20.555555555555554</v>
      </c>
      <c r="I1567" s="34">
        <f>CONVERT(INDEX(Htg_StPt_Sch_EZ!$C$31:$I$54,MATCH(Schedules_8760!$C1567,Htg_StPt_Sch_EZ!$B$31:$B$54,0),MATCH(Schedules_8760!$F1567,Htg_StPt_Sch_EZ!$C$30:$I$30,0)),"F","C")</f>
        <v>19.444444444444443</v>
      </c>
      <c r="J1567" s="34">
        <f>CONVERT(INDEX(Clg_StPt_Sch_EZ!$C$4:$I$27,MATCH(Schedules_8760!$C1567,Clg_StPt_Sch_EZ!$B$4:$B$27,0),MATCH(Schedules_8760!$F1567,Clg_StPt_Sch_EZ!$C$3:$I$3,0)),"F","C")</f>
        <v>25.555555555555554</v>
      </c>
      <c r="K1567" s="34">
        <f>CONVERT(INDEX(Clg_StPt_Sch_EZ!$C$31:$I$54,MATCH(Schedules_8760!$C1567,Clg_StPt_Sch_EZ!$B$31:$B$54,0),MATCH(Schedules_8760!$F1567,Clg_StPt_Sch_EZ!$C$30:$I$30,0)),"F","C")</f>
        <v>28.333333333333332</v>
      </c>
      <c r="L1567" s="34">
        <f>CONVERT(INDEX(DHW_StPt_Sch_EZ!$C$4:$I$27,MATCH(Schedules_8760!$C1567,DHW_StPt_Sch_EZ!$B$4:$B$27,0),MATCH(Schedules_8760!$F1567,DHW_StPt_Sch_EZ!$C$3:$I$3,0)),"F","C")</f>
        <v>53.333333333333329</v>
      </c>
      <c r="M1567" s="34">
        <f>CONVERT(INDEX(DHW_StPt_Sch_EZ!$C$31:$I$54,MATCH(Schedules_8760!$C1567,DHW_StPt_Sch_EZ!$B$31:$B$54,0),MATCH(Schedules_8760!$F1567,DHW_StPt_Sch_EZ!$C$30:$I$30,0)),"F","C")</f>
        <v>53.333333333333329</v>
      </c>
      <c r="N1567" s="12"/>
      <c r="O1567" s="12"/>
      <c r="P1567" s="12"/>
    </row>
    <row r="1568" spans="1:16" x14ac:dyDescent="0.25">
      <c r="A1568" s="35">
        <v>1567</v>
      </c>
      <c r="B1568" s="89">
        <v>66.25</v>
      </c>
      <c r="C1568" s="35">
        <f t="shared" si="120"/>
        <v>7</v>
      </c>
      <c r="D1568" s="35">
        <f t="shared" si="123"/>
        <v>66</v>
      </c>
      <c r="E1568" s="35">
        <f t="shared" si="124"/>
        <v>3</v>
      </c>
      <c r="F1568" s="35" t="str">
        <f t="shared" si="121"/>
        <v>Tuesday</v>
      </c>
      <c r="G1568" s="35">
        <f t="shared" si="122"/>
        <v>3</v>
      </c>
      <c r="H1568" s="34">
        <f>CONVERT(INDEX(Htg_StPt_Sch_EZ!$C$4:$I$27,MATCH(Schedules_8760!$C1568,Htg_StPt_Sch_EZ!$B$4:$B$27,0),MATCH(Schedules_8760!$F1568,Htg_StPt_Sch_EZ!$C$3:$I$3,0)),"F","C")</f>
        <v>20.555555555555554</v>
      </c>
      <c r="I1568" s="34">
        <f>CONVERT(INDEX(Htg_StPt_Sch_EZ!$C$31:$I$54,MATCH(Schedules_8760!$C1568,Htg_StPt_Sch_EZ!$B$31:$B$54,0),MATCH(Schedules_8760!$F1568,Htg_StPt_Sch_EZ!$C$30:$I$30,0)),"F","C")</f>
        <v>19.444444444444443</v>
      </c>
      <c r="J1568" s="34">
        <f>CONVERT(INDEX(Clg_StPt_Sch_EZ!$C$4:$I$27,MATCH(Schedules_8760!$C1568,Clg_StPt_Sch_EZ!$B$4:$B$27,0),MATCH(Schedules_8760!$F1568,Clg_StPt_Sch_EZ!$C$3:$I$3,0)),"F","C")</f>
        <v>25.555555555555554</v>
      </c>
      <c r="K1568" s="34">
        <f>CONVERT(INDEX(Clg_StPt_Sch_EZ!$C$31:$I$54,MATCH(Schedules_8760!$C1568,Clg_StPt_Sch_EZ!$B$31:$B$54,0),MATCH(Schedules_8760!$F1568,Clg_StPt_Sch_EZ!$C$30:$I$30,0)),"F","C")</f>
        <v>28.333333333333332</v>
      </c>
      <c r="L1568" s="34">
        <f>CONVERT(INDEX(DHW_StPt_Sch_EZ!$C$4:$I$27,MATCH(Schedules_8760!$C1568,DHW_StPt_Sch_EZ!$B$4:$B$27,0),MATCH(Schedules_8760!$F1568,DHW_StPt_Sch_EZ!$C$3:$I$3,0)),"F","C")</f>
        <v>53.333333333333329</v>
      </c>
      <c r="M1568" s="34">
        <f>CONVERT(INDEX(DHW_StPt_Sch_EZ!$C$31:$I$54,MATCH(Schedules_8760!$C1568,DHW_StPt_Sch_EZ!$B$31:$B$54,0),MATCH(Schedules_8760!$F1568,DHW_StPt_Sch_EZ!$C$30:$I$30,0)),"F","C")</f>
        <v>53.333333333333329</v>
      </c>
      <c r="N1568" s="12"/>
      <c r="O1568" s="12"/>
      <c r="P1568" s="12"/>
    </row>
    <row r="1569" spans="1:16" x14ac:dyDescent="0.25">
      <c r="A1569" s="35">
        <v>1568</v>
      </c>
      <c r="B1569" s="89">
        <v>66.291666666666671</v>
      </c>
      <c r="C1569" s="35">
        <f t="shared" si="120"/>
        <v>8</v>
      </c>
      <c r="D1569" s="35">
        <f t="shared" si="123"/>
        <v>66</v>
      </c>
      <c r="E1569" s="35">
        <f t="shared" si="124"/>
        <v>3</v>
      </c>
      <c r="F1569" s="35" t="str">
        <f t="shared" si="121"/>
        <v>Tuesday</v>
      </c>
      <c r="G1569" s="35">
        <f t="shared" si="122"/>
        <v>3</v>
      </c>
      <c r="H1569" s="34">
        <f>CONVERT(INDEX(Htg_StPt_Sch_EZ!$C$4:$I$27,MATCH(Schedules_8760!$C1569,Htg_StPt_Sch_EZ!$B$4:$B$27,0),MATCH(Schedules_8760!$F1569,Htg_StPt_Sch_EZ!$C$3:$I$3,0)),"F","C")</f>
        <v>20.555555555555554</v>
      </c>
      <c r="I1569" s="34">
        <f>CONVERT(INDEX(Htg_StPt_Sch_EZ!$C$31:$I$54,MATCH(Schedules_8760!$C1569,Htg_StPt_Sch_EZ!$B$31:$B$54,0),MATCH(Schedules_8760!$F1569,Htg_StPt_Sch_EZ!$C$30:$I$30,0)),"F","C")</f>
        <v>19.444444444444443</v>
      </c>
      <c r="J1569" s="34">
        <f>CONVERT(INDEX(Clg_StPt_Sch_EZ!$C$4:$I$27,MATCH(Schedules_8760!$C1569,Clg_StPt_Sch_EZ!$B$4:$B$27,0),MATCH(Schedules_8760!$F1569,Clg_StPt_Sch_EZ!$C$3:$I$3,0)),"F","C")</f>
        <v>25.555555555555554</v>
      </c>
      <c r="K1569" s="34">
        <f>CONVERT(INDEX(Clg_StPt_Sch_EZ!$C$31:$I$54,MATCH(Schedules_8760!$C1569,Clg_StPt_Sch_EZ!$B$31:$B$54,0),MATCH(Schedules_8760!$F1569,Clg_StPt_Sch_EZ!$C$30:$I$30,0)),"F","C")</f>
        <v>25</v>
      </c>
      <c r="L1569" s="34">
        <f>CONVERT(INDEX(DHW_StPt_Sch_EZ!$C$4:$I$27,MATCH(Schedules_8760!$C1569,DHW_StPt_Sch_EZ!$B$4:$B$27,0),MATCH(Schedules_8760!$F1569,DHW_StPt_Sch_EZ!$C$3:$I$3,0)),"F","C")</f>
        <v>53.333333333333329</v>
      </c>
      <c r="M1569" s="34">
        <f>CONVERT(INDEX(DHW_StPt_Sch_EZ!$C$31:$I$54,MATCH(Schedules_8760!$C1569,DHW_StPt_Sch_EZ!$B$31:$B$54,0),MATCH(Schedules_8760!$F1569,DHW_StPt_Sch_EZ!$C$30:$I$30,0)),"F","C")</f>
        <v>53.333333333333329</v>
      </c>
      <c r="N1569" s="12"/>
      <c r="O1569" s="12"/>
      <c r="P1569" s="12"/>
    </row>
    <row r="1570" spans="1:16" x14ac:dyDescent="0.25">
      <c r="A1570" s="35">
        <v>1569</v>
      </c>
      <c r="B1570" s="89">
        <v>66.333333333333329</v>
      </c>
      <c r="C1570" s="35">
        <f t="shared" si="120"/>
        <v>9</v>
      </c>
      <c r="D1570" s="35">
        <f t="shared" si="123"/>
        <v>66</v>
      </c>
      <c r="E1570" s="35">
        <f t="shared" si="124"/>
        <v>3</v>
      </c>
      <c r="F1570" s="35" t="str">
        <f t="shared" si="121"/>
        <v>Tuesday</v>
      </c>
      <c r="G1570" s="35">
        <f t="shared" si="122"/>
        <v>3</v>
      </c>
      <c r="H1570" s="34">
        <f>CONVERT(INDEX(Htg_StPt_Sch_EZ!$C$4:$I$27,MATCH(Schedules_8760!$C1570,Htg_StPt_Sch_EZ!$B$4:$B$27,0),MATCH(Schedules_8760!$F1570,Htg_StPt_Sch_EZ!$C$3:$I$3,0)),"F","C")</f>
        <v>20.555555555555554</v>
      </c>
      <c r="I1570" s="34">
        <f>CONVERT(INDEX(Htg_StPt_Sch_EZ!$C$31:$I$54,MATCH(Schedules_8760!$C1570,Htg_StPt_Sch_EZ!$B$31:$B$54,0),MATCH(Schedules_8760!$F1570,Htg_StPt_Sch_EZ!$C$30:$I$30,0)),"F","C")</f>
        <v>19.444444444444443</v>
      </c>
      <c r="J1570" s="34">
        <f>CONVERT(INDEX(Clg_StPt_Sch_EZ!$C$4:$I$27,MATCH(Schedules_8760!$C1570,Clg_StPt_Sch_EZ!$B$4:$B$27,0),MATCH(Schedules_8760!$F1570,Clg_StPt_Sch_EZ!$C$3:$I$3,0)),"F","C")</f>
        <v>25.555555555555554</v>
      </c>
      <c r="K1570" s="34">
        <f>CONVERT(INDEX(Clg_StPt_Sch_EZ!$C$31:$I$54,MATCH(Schedules_8760!$C1570,Clg_StPt_Sch_EZ!$B$31:$B$54,0),MATCH(Schedules_8760!$F1570,Clg_StPt_Sch_EZ!$C$30:$I$30,0)),"F","C")</f>
        <v>25</v>
      </c>
      <c r="L1570" s="34">
        <f>CONVERT(INDEX(DHW_StPt_Sch_EZ!$C$4:$I$27,MATCH(Schedules_8760!$C1570,DHW_StPt_Sch_EZ!$B$4:$B$27,0),MATCH(Schedules_8760!$F1570,DHW_StPt_Sch_EZ!$C$3:$I$3,0)),"F","C")</f>
        <v>53.333333333333329</v>
      </c>
      <c r="M1570" s="34">
        <f>CONVERT(INDEX(DHW_StPt_Sch_EZ!$C$31:$I$54,MATCH(Schedules_8760!$C1570,DHW_StPt_Sch_EZ!$B$31:$B$54,0),MATCH(Schedules_8760!$F1570,DHW_StPt_Sch_EZ!$C$30:$I$30,0)),"F","C")</f>
        <v>53.333333333333329</v>
      </c>
      <c r="N1570" s="12"/>
      <c r="O1570" s="12"/>
      <c r="P1570" s="12"/>
    </row>
    <row r="1571" spans="1:16" x14ac:dyDescent="0.25">
      <c r="A1571" s="35">
        <v>1570</v>
      </c>
      <c r="B1571" s="89">
        <v>66.375</v>
      </c>
      <c r="C1571" s="35">
        <f t="shared" si="120"/>
        <v>10</v>
      </c>
      <c r="D1571" s="35">
        <f t="shared" si="123"/>
        <v>66</v>
      </c>
      <c r="E1571" s="35">
        <f t="shared" si="124"/>
        <v>3</v>
      </c>
      <c r="F1571" s="35" t="str">
        <f t="shared" si="121"/>
        <v>Tuesday</v>
      </c>
      <c r="G1571" s="35">
        <f t="shared" si="122"/>
        <v>3</v>
      </c>
      <c r="H1571" s="34">
        <f>CONVERT(INDEX(Htg_StPt_Sch_EZ!$C$4:$I$27,MATCH(Schedules_8760!$C1571,Htg_StPt_Sch_EZ!$B$4:$B$27,0),MATCH(Schedules_8760!$F1571,Htg_StPt_Sch_EZ!$C$3:$I$3,0)),"F","C")</f>
        <v>20.555555555555554</v>
      </c>
      <c r="I1571" s="34">
        <f>CONVERT(INDEX(Htg_StPt_Sch_EZ!$C$31:$I$54,MATCH(Schedules_8760!$C1571,Htg_StPt_Sch_EZ!$B$31:$B$54,0),MATCH(Schedules_8760!$F1571,Htg_StPt_Sch_EZ!$C$30:$I$30,0)),"F","C")</f>
        <v>19.444444444444443</v>
      </c>
      <c r="J1571" s="34">
        <f>CONVERT(INDEX(Clg_StPt_Sch_EZ!$C$4:$I$27,MATCH(Schedules_8760!$C1571,Clg_StPt_Sch_EZ!$B$4:$B$27,0),MATCH(Schedules_8760!$F1571,Clg_StPt_Sch_EZ!$C$3:$I$3,0)),"F","C")</f>
        <v>25.555555555555554</v>
      </c>
      <c r="K1571" s="34">
        <f>CONVERT(INDEX(Clg_StPt_Sch_EZ!$C$31:$I$54,MATCH(Schedules_8760!$C1571,Clg_StPt_Sch_EZ!$B$31:$B$54,0),MATCH(Schedules_8760!$F1571,Clg_StPt_Sch_EZ!$C$30:$I$30,0)),"F","C")</f>
        <v>25</v>
      </c>
      <c r="L1571" s="34">
        <f>CONVERT(INDEX(DHW_StPt_Sch_EZ!$C$4:$I$27,MATCH(Schedules_8760!$C1571,DHW_StPt_Sch_EZ!$B$4:$B$27,0),MATCH(Schedules_8760!$F1571,DHW_StPt_Sch_EZ!$C$3:$I$3,0)),"F","C")</f>
        <v>53.333333333333329</v>
      </c>
      <c r="M1571" s="34">
        <f>CONVERT(INDEX(DHW_StPt_Sch_EZ!$C$31:$I$54,MATCH(Schedules_8760!$C1571,DHW_StPt_Sch_EZ!$B$31:$B$54,0),MATCH(Schedules_8760!$F1571,DHW_StPt_Sch_EZ!$C$30:$I$30,0)),"F","C")</f>
        <v>53.333333333333329</v>
      </c>
      <c r="N1571" s="12"/>
      <c r="O1571" s="12"/>
      <c r="P1571" s="12"/>
    </row>
    <row r="1572" spans="1:16" x14ac:dyDescent="0.25">
      <c r="A1572" s="35">
        <v>1571</v>
      </c>
      <c r="B1572" s="89">
        <v>66.416666666666671</v>
      </c>
      <c r="C1572" s="35">
        <f t="shared" si="120"/>
        <v>11</v>
      </c>
      <c r="D1572" s="35">
        <f t="shared" si="123"/>
        <v>66</v>
      </c>
      <c r="E1572" s="35">
        <f t="shared" si="124"/>
        <v>3</v>
      </c>
      <c r="F1572" s="35" t="str">
        <f t="shared" si="121"/>
        <v>Tuesday</v>
      </c>
      <c r="G1572" s="35">
        <f t="shared" si="122"/>
        <v>3</v>
      </c>
      <c r="H1572" s="34">
        <f>CONVERT(INDEX(Htg_StPt_Sch_EZ!$C$4:$I$27,MATCH(Schedules_8760!$C1572,Htg_StPt_Sch_EZ!$B$4:$B$27,0),MATCH(Schedules_8760!$F1572,Htg_StPt_Sch_EZ!$C$3:$I$3,0)),"F","C")</f>
        <v>20.555555555555554</v>
      </c>
      <c r="I1572" s="34">
        <f>CONVERT(INDEX(Htg_StPt_Sch_EZ!$C$31:$I$54,MATCH(Schedules_8760!$C1572,Htg_StPt_Sch_EZ!$B$31:$B$54,0),MATCH(Schedules_8760!$F1572,Htg_StPt_Sch_EZ!$C$30:$I$30,0)),"F","C")</f>
        <v>19.444444444444443</v>
      </c>
      <c r="J1572" s="34">
        <f>CONVERT(INDEX(Clg_StPt_Sch_EZ!$C$4:$I$27,MATCH(Schedules_8760!$C1572,Clg_StPt_Sch_EZ!$B$4:$B$27,0),MATCH(Schedules_8760!$F1572,Clg_StPt_Sch_EZ!$C$3:$I$3,0)),"F","C")</f>
        <v>25.555555555555554</v>
      </c>
      <c r="K1572" s="34">
        <f>CONVERT(INDEX(Clg_StPt_Sch_EZ!$C$31:$I$54,MATCH(Schedules_8760!$C1572,Clg_StPt_Sch_EZ!$B$31:$B$54,0),MATCH(Schedules_8760!$F1572,Clg_StPt_Sch_EZ!$C$30:$I$30,0)),"F","C")</f>
        <v>25</v>
      </c>
      <c r="L1572" s="34">
        <f>CONVERT(INDEX(DHW_StPt_Sch_EZ!$C$4:$I$27,MATCH(Schedules_8760!$C1572,DHW_StPt_Sch_EZ!$B$4:$B$27,0),MATCH(Schedules_8760!$F1572,DHW_StPt_Sch_EZ!$C$3:$I$3,0)),"F","C")</f>
        <v>53.333333333333329</v>
      </c>
      <c r="M1572" s="34">
        <f>CONVERT(INDEX(DHW_StPt_Sch_EZ!$C$31:$I$54,MATCH(Schedules_8760!$C1572,DHW_StPt_Sch_EZ!$B$31:$B$54,0),MATCH(Schedules_8760!$F1572,DHW_StPt_Sch_EZ!$C$30:$I$30,0)),"F","C")</f>
        <v>53.333333333333329</v>
      </c>
      <c r="N1572" s="12"/>
      <c r="O1572" s="12"/>
      <c r="P1572" s="12"/>
    </row>
    <row r="1573" spans="1:16" x14ac:dyDescent="0.25">
      <c r="A1573" s="35">
        <v>1572</v>
      </c>
      <c r="B1573" s="89">
        <v>66.458333333333329</v>
      </c>
      <c r="C1573" s="35">
        <f t="shared" si="120"/>
        <v>12</v>
      </c>
      <c r="D1573" s="35">
        <f t="shared" si="123"/>
        <v>66</v>
      </c>
      <c r="E1573" s="35">
        <f t="shared" si="124"/>
        <v>3</v>
      </c>
      <c r="F1573" s="35" t="str">
        <f t="shared" si="121"/>
        <v>Tuesday</v>
      </c>
      <c r="G1573" s="35">
        <f t="shared" si="122"/>
        <v>3</v>
      </c>
      <c r="H1573" s="34">
        <f>CONVERT(INDEX(Htg_StPt_Sch_EZ!$C$4:$I$27,MATCH(Schedules_8760!$C1573,Htg_StPt_Sch_EZ!$B$4:$B$27,0),MATCH(Schedules_8760!$F1573,Htg_StPt_Sch_EZ!$C$3:$I$3,0)),"F","C")</f>
        <v>20.555555555555554</v>
      </c>
      <c r="I1573" s="34">
        <f>CONVERT(INDEX(Htg_StPt_Sch_EZ!$C$31:$I$54,MATCH(Schedules_8760!$C1573,Htg_StPt_Sch_EZ!$B$31:$B$54,0),MATCH(Schedules_8760!$F1573,Htg_StPt_Sch_EZ!$C$30:$I$30,0)),"F","C")</f>
        <v>19.444444444444443</v>
      </c>
      <c r="J1573" s="34">
        <f>CONVERT(INDEX(Clg_StPt_Sch_EZ!$C$4:$I$27,MATCH(Schedules_8760!$C1573,Clg_StPt_Sch_EZ!$B$4:$B$27,0),MATCH(Schedules_8760!$F1573,Clg_StPt_Sch_EZ!$C$3:$I$3,0)),"F","C")</f>
        <v>25.555555555555554</v>
      </c>
      <c r="K1573" s="34">
        <f>CONVERT(INDEX(Clg_StPt_Sch_EZ!$C$31:$I$54,MATCH(Schedules_8760!$C1573,Clg_StPt_Sch_EZ!$B$31:$B$54,0),MATCH(Schedules_8760!$F1573,Clg_StPt_Sch_EZ!$C$30:$I$30,0)),"F","C")</f>
        <v>25</v>
      </c>
      <c r="L1573" s="34">
        <f>CONVERT(INDEX(DHW_StPt_Sch_EZ!$C$4:$I$27,MATCH(Schedules_8760!$C1573,DHW_StPt_Sch_EZ!$B$4:$B$27,0),MATCH(Schedules_8760!$F1573,DHW_StPt_Sch_EZ!$C$3:$I$3,0)),"F","C")</f>
        <v>53.333333333333329</v>
      </c>
      <c r="M1573" s="34">
        <f>CONVERT(INDEX(DHW_StPt_Sch_EZ!$C$31:$I$54,MATCH(Schedules_8760!$C1573,DHW_StPt_Sch_EZ!$B$31:$B$54,0),MATCH(Schedules_8760!$F1573,DHW_StPt_Sch_EZ!$C$30:$I$30,0)),"F","C")</f>
        <v>53.333333333333329</v>
      </c>
      <c r="N1573" s="12"/>
      <c r="O1573" s="12"/>
      <c r="P1573" s="12"/>
    </row>
    <row r="1574" spans="1:16" x14ac:dyDescent="0.25">
      <c r="A1574" s="35">
        <v>1573</v>
      </c>
      <c r="B1574" s="89">
        <v>66.5</v>
      </c>
      <c r="C1574" s="35">
        <f t="shared" si="120"/>
        <v>13</v>
      </c>
      <c r="D1574" s="35">
        <f t="shared" si="123"/>
        <v>66</v>
      </c>
      <c r="E1574" s="35">
        <f t="shared" si="124"/>
        <v>3</v>
      </c>
      <c r="F1574" s="35" t="str">
        <f t="shared" si="121"/>
        <v>Tuesday</v>
      </c>
      <c r="G1574" s="35">
        <f t="shared" si="122"/>
        <v>3</v>
      </c>
      <c r="H1574" s="34">
        <f>CONVERT(INDEX(Htg_StPt_Sch_EZ!$C$4:$I$27,MATCH(Schedules_8760!$C1574,Htg_StPt_Sch_EZ!$B$4:$B$27,0),MATCH(Schedules_8760!$F1574,Htg_StPt_Sch_EZ!$C$3:$I$3,0)),"F","C")</f>
        <v>20.555555555555554</v>
      </c>
      <c r="I1574" s="34">
        <f>CONVERT(INDEX(Htg_StPt_Sch_EZ!$C$31:$I$54,MATCH(Schedules_8760!$C1574,Htg_StPt_Sch_EZ!$B$31:$B$54,0),MATCH(Schedules_8760!$F1574,Htg_StPt_Sch_EZ!$C$30:$I$30,0)),"F","C")</f>
        <v>19.444444444444443</v>
      </c>
      <c r="J1574" s="34">
        <f>CONVERT(INDEX(Clg_StPt_Sch_EZ!$C$4:$I$27,MATCH(Schedules_8760!$C1574,Clg_StPt_Sch_EZ!$B$4:$B$27,0),MATCH(Schedules_8760!$F1574,Clg_StPt_Sch_EZ!$C$3:$I$3,0)),"F","C")</f>
        <v>25.555555555555554</v>
      </c>
      <c r="K1574" s="34">
        <f>CONVERT(INDEX(Clg_StPt_Sch_EZ!$C$31:$I$54,MATCH(Schedules_8760!$C1574,Clg_StPt_Sch_EZ!$B$31:$B$54,0),MATCH(Schedules_8760!$F1574,Clg_StPt_Sch_EZ!$C$30:$I$30,0)),"F","C")</f>
        <v>25</v>
      </c>
      <c r="L1574" s="34">
        <f>CONVERT(INDEX(DHW_StPt_Sch_EZ!$C$4:$I$27,MATCH(Schedules_8760!$C1574,DHW_StPt_Sch_EZ!$B$4:$B$27,0),MATCH(Schedules_8760!$F1574,DHW_StPt_Sch_EZ!$C$3:$I$3,0)),"F","C")</f>
        <v>53.333333333333329</v>
      </c>
      <c r="M1574" s="34">
        <f>CONVERT(INDEX(DHW_StPt_Sch_EZ!$C$31:$I$54,MATCH(Schedules_8760!$C1574,DHW_StPt_Sch_EZ!$B$31:$B$54,0),MATCH(Schedules_8760!$F1574,DHW_StPt_Sch_EZ!$C$30:$I$30,0)),"F","C")</f>
        <v>53.333333333333329</v>
      </c>
      <c r="N1574" s="12"/>
      <c r="O1574" s="12"/>
      <c r="P1574" s="12"/>
    </row>
    <row r="1575" spans="1:16" x14ac:dyDescent="0.25">
      <c r="A1575" s="35">
        <v>1574</v>
      </c>
      <c r="B1575" s="89">
        <v>66.541666666666671</v>
      </c>
      <c r="C1575" s="35">
        <f t="shared" si="120"/>
        <v>14</v>
      </c>
      <c r="D1575" s="35">
        <f t="shared" si="123"/>
        <v>66</v>
      </c>
      <c r="E1575" s="35">
        <f t="shared" si="124"/>
        <v>3</v>
      </c>
      <c r="F1575" s="35" t="str">
        <f t="shared" si="121"/>
        <v>Tuesday</v>
      </c>
      <c r="G1575" s="35">
        <f t="shared" si="122"/>
        <v>3</v>
      </c>
      <c r="H1575" s="34">
        <f>CONVERT(INDEX(Htg_StPt_Sch_EZ!$C$4:$I$27,MATCH(Schedules_8760!$C1575,Htg_StPt_Sch_EZ!$B$4:$B$27,0),MATCH(Schedules_8760!$F1575,Htg_StPt_Sch_EZ!$C$3:$I$3,0)),"F","C")</f>
        <v>20.555555555555554</v>
      </c>
      <c r="I1575" s="34">
        <f>CONVERT(INDEX(Htg_StPt_Sch_EZ!$C$31:$I$54,MATCH(Schedules_8760!$C1575,Htg_StPt_Sch_EZ!$B$31:$B$54,0),MATCH(Schedules_8760!$F1575,Htg_StPt_Sch_EZ!$C$30:$I$30,0)),"F","C")</f>
        <v>19.444444444444443</v>
      </c>
      <c r="J1575" s="34">
        <f>CONVERT(INDEX(Clg_StPt_Sch_EZ!$C$4:$I$27,MATCH(Schedules_8760!$C1575,Clg_StPt_Sch_EZ!$B$4:$B$27,0),MATCH(Schedules_8760!$F1575,Clg_StPt_Sch_EZ!$C$3:$I$3,0)),"F","C")</f>
        <v>25.555555555555554</v>
      </c>
      <c r="K1575" s="34">
        <f>CONVERT(INDEX(Clg_StPt_Sch_EZ!$C$31:$I$54,MATCH(Schedules_8760!$C1575,Clg_StPt_Sch_EZ!$B$31:$B$54,0),MATCH(Schedules_8760!$F1575,Clg_StPt_Sch_EZ!$C$30:$I$30,0)),"F","C")</f>
        <v>25</v>
      </c>
      <c r="L1575" s="34">
        <f>CONVERT(INDEX(DHW_StPt_Sch_EZ!$C$4:$I$27,MATCH(Schedules_8760!$C1575,DHW_StPt_Sch_EZ!$B$4:$B$27,0),MATCH(Schedules_8760!$F1575,DHW_StPt_Sch_EZ!$C$3:$I$3,0)),"F","C")</f>
        <v>53.333333333333329</v>
      </c>
      <c r="M1575" s="34">
        <f>CONVERT(INDEX(DHW_StPt_Sch_EZ!$C$31:$I$54,MATCH(Schedules_8760!$C1575,DHW_StPt_Sch_EZ!$B$31:$B$54,0),MATCH(Schedules_8760!$F1575,DHW_StPt_Sch_EZ!$C$30:$I$30,0)),"F","C")</f>
        <v>53.333333333333329</v>
      </c>
      <c r="N1575" s="12"/>
      <c r="O1575" s="12"/>
      <c r="P1575" s="12"/>
    </row>
    <row r="1576" spans="1:16" x14ac:dyDescent="0.25">
      <c r="A1576" s="35">
        <v>1575</v>
      </c>
      <c r="B1576" s="89">
        <v>66.583333333333329</v>
      </c>
      <c r="C1576" s="35">
        <f t="shared" si="120"/>
        <v>15</v>
      </c>
      <c r="D1576" s="35">
        <f t="shared" si="123"/>
        <v>66</v>
      </c>
      <c r="E1576" s="35">
        <f t="shared" si="124"/>
        <v>3</v>
      </c>
      <c r="F1576" s="35" t="str">
        <f t="shared" si="121"/>
        <v>Tuesday</v>
      </c>
      <c r="G1576" s="35">
        <f t="shared" si="122"/>
        <v>3</v>
      </c>
      <c r="H1576" s="34">
        <f>CONVERT(INDEX(Htg_StPt_Sch_EZ!$C$4:$I$27,MATCH(Schedules_8760!$C1576,Htg_StPt_Sch_EZ!$B$4:$B$27,0),MATCH(Schedules_8760!$F1576,Htg_StPt_Sch_EZ!$C$3:$I$3,0)),"F","C")</f>
        <v>20.555555555555554</v>
      </c>
      <c r="I1576" s="34">
        <f>CONVERT(INDEX(Htg_StPt_Sch_EZ!$C$31:$I$54,MATCH(Schedules_8760!$C1576,Htg_StPt_Sch_EZ!$B$31:$B$54,0),MATCH(Schedules_8760!$F1576,Htg_StPt_Sch_EZ!$C$30:$I$30,0)),"F","C")</f>
        <v>21.111111111111111</v>
      </c>
      <c r="J1576" s="34">
        <f>CONVERT(INDEX(Clg_StPt_Sch_EZ!$C$4:$I$27,MATCH(Schedules_8760!$C1576,Clg_StPt_Sch_EZ!$B$4:$B$27,0),MATCH(Schedules_8760!$F1576,Clg_StPt_Sch_EZ!$C$3:$I$3,0)),"F","C")</f>
        <v>25.555555555555554</v>
      </c>
      <c r="K1576" s="34">
        <f>CONVERT(INDEX(Clg_StPt_Sch_EZ!$C$31:$I$54,MATCH(Schedules_8760!$C1576,Clg_StPt_Sch_EZ!$B$31:$B$54,0),MATCH(Schedules_8760!$F1576,Clg_StPt_Sch_EZ!$C$30:$I$30,0)),"F","C")</f>
        <v>25</v>
      </c>
      <c r="L1576" s="34">
        <f>CONVERT(INDEX(DHW_StPt_Sch_EZ!$C$4:$I$27,MATCH(Schedules_8760!$C1576,DHW_StPt_Sch_EZ!$B$4:$B$27,0),MATCH(Schedules_8760!$F1576,DHW_StPt_Sch_EZ!$C$3:$I$3,0)),"F","C")</f>
        <v>53.333333333333329</v>
      </c>
      <c r="M1576" s="34">
        <f>CONVERT(INDEX(DHW_StPt_Sch_EZ!$C$31:$I$54,MATCH(Schedules_8760!$C1576,DHW_StPt_Sch_EZ!$B$31:$B$54,0),MATCH(Schedules_8760!$F1576,DHW_StPt_Sch_EZ!$C$30:$I$30,0)),"F","C")</f>
        <v>53.333333333333329</v>
      </c>
      <c r="N1576" s="12"/>
      <c r="O1576" s="12"/>
      <c r="P1576" s="12"/>
    </row>
    <row r="1577" spans="1:16" x14ac:dyDescent="0.25">
      <c r="A1577" s="35">
        <v>1576</v>
      </c>
      <c r="B1577" s="89">
        <v>66.625</v>
      </c>
      <c r="C1577" s="35">
        <f t="shared" si="120"/>
        <v>16</v>
      </c>
      <c r="D1577" s="35">
        <f t="shared" si="123"/>
        <v>66</v>
      </c>
      <c r="E1577" s="35">
        <f t="shared" si="124"/>
        <v>3</v>
      </c>
      <c r="F1577" s="35" t="str">
        <f t="shared" si="121"/>
        <v>Tuesday</v>
      </c>
      <c r="G1577" s="35">
        <f t="shared" si="122"/>
        <v>3</v>
      </c>
      <c r="H1577" s="34">
        <f>CONVERT(INDEX(Htg_StPt_Sch_EZ!$C$4:$I$27,MATCH(Schedules_8760!$C1577,Htg_StPt_Sch_EZ!$B$4:$B$27,0),MATCH(Schedules_8760!$F1577,Htg_StPt_Sch_EZ!$C$3:$I$3,0)),"F","C")</f>
        <v>20.555555555555554</v>
      </c>
      <c r="I1577" s="34">
        <f>CONVERT(INDEX(Htg_StPt_Sch_EZ!$C$31:$I$54,MATCH(Schedules_8760!$C1577,Htg_StPt_Sch_EZ!$B$31:$B$54,0),MATCH(Schedules_8760!$F1577,Htg_StPt_Sch_EZ!$C$30:$I$30,0)),"F","C")</f>
        <v>21.111111111111111</v>
      </c>
      <c r="J1577" s="34">
        <f>CONVERT(INDEX(Clg_StPt_Sch_EZ!$C$4:$I$27,MATCH(Schedules_8760!$C1577,Clg_StPt_Sch_EZ!$B$4:$B$27,0),MATCH(Schedules_8760!$F1577,Clg_StPt_Sch_EZ!$C$3:$I$3,0)),"F","C")</f>
        <v>25.555555555555554</v>
      </c>
      <c r="K1577" s="34">
        <f>CONVERT(INDEX(Clg_StPt_Sch_EZ!$C$31:$I$54,MATCH(Schedules_8760!$C1577,Clg_StPt_Sch_EZ!$B$31:$B$54,0),MATCH(Schedules_8760!$F1577,Clg_StPt_Sch_EZ!$C$30:$I$30,0)),"F","C")</f>
        <v>25</v>
      </c>
      <c r="L1577" s="34">
        <f>CONVERT(INDEX(DHW_StPt_Sch_EZ!$C$4:$I$27,MATCH(Schedules_8760!$C1577,DHW_StPt_Sch_EZ!$B$4:$B$27,0),MATCH(Schedules_8760!$F1577,DHW_StPt_Sch_EZ!$C$3:$I$3,0)),"F","C")</f>
        <v>53.333333333333329</v>
      </c>
      <c r="M1577" s="34">
        <f>CONVERT(INDEX(DHW_StPt_Sch_EZ!$C$31:$I$54,MATCH(Schedules_8760!$C1577,DHW_StPt_Sch_EZ!$B$31:$B$54,0),MATCH(Schedules_8760!$F1577,DHW_StPt_Sch_EZ!$C$30:$I$30,0)),"F","C")</f>
        <v>53.333333333333329</v>
      </c>
      <c r="N1577" s="12"/>
      <c r="O1577" s="12"/>
      <c r="P1577" s="12"/>
    </row>
    <row r="1578" spans="1:16" x14ac:dyDescent="0.25">
      <c r="A1578" s="35">
        <v>1577</v>
      </c>
      <c r="B1578" s="89">
        <v>66.666666666666671</v>
      </c>
      <c r="C1578" s="35">
        <f t="shared" si="120"/>
        <v>17</v>
      </c>
      <c r="D1578" s="35">
        <f t="shared" si="123"/>
        <v>66</v>
      </c>
      <c r="E1578" s="35">
        <f t="shared" si="124"/>
        <v>3</v>
      </c>
      <c r="F1578" s="35" t="str">
        <f t="shared" si="121"/>
        <v>Tuesday</v>
      </c>
      <c r="G1578" s="35">
        <f t="shared" si="122"/>
        <v>3</v>
      </c>
      <c r="H1578" s="34">
        <f>CONVERT(INDEX(Htg_StPt_Sch_EZ!$C$4:$I$27,MATCH(Schedules_8760!$C1578,Htg_StPt_Sch_EZ!$B$4:$B$27,0),MATCH(Schedules_8760!$F1578,Htg_StPt_Sch_EZ!$C$3:$I$3,0)),"F","C")</f>
        <v>20.555555555555554</v>
      </c>
      <c r="I1578" s="34">
        <f>CONVERT(INDEX(Htg_StPt_Sch_EZ!$C$31:$I$54,MATCH(Schedules_8760!$C1578,Htg_StPt_Sch_EZ!$B$31:$B$54,0),MATCH(Schedules_8760!$F1578,Htg_StPt_Sch_EZ!$C$30:$I$30,0)),"F","C")</f>
        <v>17.777777777777779</v>
      </c>
      <c r="J1578" s="34">
        <f>CONVERT(INDEX(Clg_StPt_Sch_EZ!$C$4:$I$27,MATCH(Schedules_8760!$C1578,Clg_StPt_Sch_EZ!$B$4:$B$27,0),MATCH(Schedules_8760!$F1578,Clg_StPt_Sch_EZ!$C$3:$I$3,0)),"F","C")</f>
        <v>25.555555555555554</v>
      </c>
      <c r="K1578" s="34">
        <f>CONVERT(INDEX(Clg_StPt_Sch_EZ!$C$31:$I$54,MATCH(Schedules_8760!$C1578,Clg_StPt_Sch_EZ!$B$31:$B$54,0),MATCH(Schedules_8760!$F1578,Clg_StPt_Sch_EZ!$C$30:$I$30,0)),"F","C")</f>
        <v>25</v>
      </c>
      <c r="L1578" s="34">
        <f>CONVERT(INDEX(DHW_StPt_Sch_EZ!$C$4:$I$27,MATCH(Schedules_8760!$C1578,DHW_StPt_Sch_EZ!$B$4:$B$27,0),MATCH(Schedules_8760!$F1578,DHW_StPt_Sch_EZ!$C$3:$I$3,0)),"F","C")</f>
        <v>53.333333333333329</v>
      </c>
      <c r="M1578" s="34">
        <f>CONVERT(INDEX(DHW_StPt_Sch_EZ!$C$31:$I$54,MATCH(Schedules_8760!$C1578,DHW_StPt_Sch_EZ!$B$31:$B$54,0),MATCH(Schedules_8760!$F1578,DHW_StPt_Sch_EZ!$C$30:$I$30,0)),"F","C")</f>
        <v>53.333333333333329</v>
      </c>
      <c r="N1578" s="12"/>
      <c r="O1578" s="12"/>
      <c r="P1578" s="12"/>
    </row>
    <row r="1579" spans="1:16" x14ac:dyDescent="0.25">
      <c r="A1579" s="35">
        <v>1578</v>
      </c>
      <c r="B1579" s="89">
        <v>66.708333333333329</v>
      </c>
      <c r="C1579" s="35">
        <f t="shared" si="120"/>
        <v>18</v>
      </c>
      <c r="D1579" s="35">
        <f t="shared" si="123"/>
        <v>66</v>
      </c>
      <c r="E1579" s="35">
        <f t="shared" si="124"/>
        <v>3</v>
      </c>
      <c r="F1579" s="35" t="str">
        <f t="shared" si="121"/>
        <v>Tuesday</v>
      </c>
      <c r="G1579" s="35">
        <f t="shared" si="122"/>
        <v>3</v>
      </c>
      <c r="H1579" s="34">
        <f>CONVERT(INDEX(Htg_StPt_Sch_EZ!$C$4:$I$27,MATCH(Schedules_8760!$C1579,Htg_StPt_Sch_EZ!$B$4:$B$27,0),MATCH(Schedules_8760!$F1579,Htg_StPt_Sch_EZ!$C$3:$I$3,0)),"F","C")</f>
        <v>20.555555555555554</v>
      </c>
      <c r="I1579" s="34">
        <f>CONVERT(INDEX(Htg_StPt_Sch_EZ!$C$31:$I$54,MATCH(Schedules_8760!$C1579,Htg_StPt_Sch_EZ!$B$31:$B$54,0),MATCH(Schedules_8760!$F1579,Htg_StPt_Sch_EZ!$C$30:$I$30,0)),"F","C")</f>
        <v>17.777777777777779</v>
      </c>
      <c r="J1579" s="34">
        <f>CONVERT(INDEX(Clg_StPt_Sch_EZ!$C$4:$I$27,MATCH(Schedules_8760!$C1579,Clg_StPt_Sch_EZ!$B$4:$B$27,0),MATCH(Schedules_8760!$F1579,Clg_StPt_Sch_EZ!$C$3:$I$3,0)),"F","C")</f>
        <v>25.555555555555554</v>
      </c>
      <c r="K1579" s="34">
        <f>CONVERT(INDEX(Clg_StPt_Sch_EZ!$C$31:$I$54,MATCH(Schedules_8760!$C1579,Clg_StPt_Sch_EZ!$B$31:$B$54,0),MATCH(Schedules_8760!$F1579,Clg_StPt_Sch_EZ!$C$30:$I$30,0)),"F","C")</f>
        <v>28.333333333333332</v>
      </c>
      <c r="L1579" s="34">
        <f>CONVERT(INDEX(DHW_StPt_Sch_EZ!$C$4:$I$27,MATCH(Schedules_8760!$C1579,DHW_StPt_Sch_EZ!$B$4:$B$27,0),MATCH(Schedules_8760!$F1579,DHW_StPt_Sch_EZ!$C$3:$I$3,0)),"F","C")</f>
        <v>53.333333333333329</v>
      </c>
      <c r="M1579" s="34">
        <f>CONVERT(INDEX(DHW_StPt_Sch_EZ!$C$31:$I$54,MATCH(Schedules_8760!$C1579,DHW_StPt_Sch_EZ!$B$31:$B$54,0),MATCH(Schedules_8760!$F1579,DHW_StPt_Sch_EZ!$C$30:$I$30,0)),"F","C")</f>
        <v>53.333333333333329</v>
      </c>
      <c r="N1579" s="12"/>
      <c r="O1579" s="12"/>
      <c r="P1579" s="12"/>
    </row>
    <row r="1580" spans="1:16" x14ac:dyDescent="0.25">
      <c r="A1580" s="35">
        <v>1579</v>
      </c>
      <c r="B1580" s="89">
        <v>66.75</v>
      </c>
      <c r="C1580" s="35">
        <f t="shared" si="120"/>
        <v>19</v>
      </c>
      <c r="D1580" s="35">
        <f t="shared" si="123"/>
        <v>66</v>
      </c>
      <c r="E1580" s="35">
        <f t="shared" si="124"/>
        <v>3</v>
      </c>
      <c r="F1580" s="35" t="str">
        <f t="shared" si="121"/>
        <v>Tuesday</v>
      </c>
      <c r="G1580" s="35">
        <f t="shared" si="122"/>
        <v>3</v>
      </c>
      <c r="H1580" s="34">
        <f>CONVERT(INDEX(Htg_StPt_Sch_EZ!$C$4:$I$27,MATCH(Schedules_8760!$C1580,Htg_StPt_Sch_EZ!$B$4:$B$27,0),MATCH(Schedules_8760!$F1580,Htg_StPt_Sch_EZ!$C$3:$I$3,0)),"F","C")</f>
        <v>20.555555555555554</v>
      </c>
      <c r="I1580" s="34">
        <f>CONVERT(INDEX(Htg_StPt_Sch_EZ!$C$31:$I$54,MATCH(Schedules_8760!$C1580,Htg_StPt_Sch_EZ!$B$31:$B$54,0),MATCH(Schedules_8760!$F1580,Htg_StPt_Sch_EZ!$C$30:$I$30,0)),"F","C")</f>
        <v>18.333333333333332</v>
      </c>
      <c r="J1580" s="34">
        <f>CONVERT(INDEX(Clg_StPt_Sch_EZ!$C$4:$I$27,MATCH(Schedules_8760!$C1580,Clg_StPt_Sch_EZ!$B$4:$B$27,0),MATCH(Schedules_8760!$F1580,Clg_StPt_Sch_EZ!$C$3:$I$3,0)),"F","C")</f>
        <v>25.555555555555554</v>
      </c>
      <c r="K1580" s="34">
        <f>CONVERT(INDEX(Clg_StPt_Sch_EZ!$C$31:$I$54,MATCH(Schedules_8760!$C1580,Clg_StPt_Sch_EZ!$B$31:$B$54,0),MATCH(Schedules_8760!$F1580,Clg_StPt_Sch_EZ!$C$30:$I$30,0)),"F","C")</f>
        <v>28.333333333333332</v>
      </c>
      <c r="L1580" s="34">
        <f>CONVERT(INDEX(DHW_StPt_Sch_EZ!$C$4:$I$27,MATCH(Schedules_8760!$C1580,DHW_StPt_Sch_EZ!$B$4:$B$27,0),MATCH(Schedules_8760!$F1580,DHW_StPt_Sch_EZ!$C$3:$I$3,0)),"F","C")</f>
        <v>53.333333333333329</v>
      </c>
      <c r="M1580" s="34">
        <f>CONVERT(INDEX(DHW_StPt_Sch_EZ!$C$31:$I$54,MATCH(Schedules_8760!$C1580,DHW_StPt_Sch_EZ!$B$31:$B$54,0),MATCH(Schedules_8760!$F1580,DHW_StPt_Sch_EZ!$C$30:$I$30,0)),"F","C")</f>
        <v>53.333333333333329</v>
      </c>
      <c r="N1580" s="12"/>
      <c r="O1580" s="12"/>
      <c r="P1580" s="12"/>
    </row>
    <row r="1581" spans="1:16" x14ac:dyDescent="0.25">
      <c r="A1581" s="35">
        <v>1580</v>
      </c>
      <c r="B1581" s="89">
        <v>66.791666666666671</v>
      </c>
      <c r="C1581" s="35">
        <f t="shared" si="120"/>
        <v>20</v>
      </c>
      <c r="D1581" s="35">
        <f t="shared" si="123"/>
        <v>66</v>
      </c>
      <c r="E1581" s="35">
        <f t="shared" si="124"/>
        <v>3</v>
      </c>
      <c r="F1581" s="35" t="str">
        <f t="shared" si="121"/>
        <v>Tuesday</v>
      </c>
      <c r="G1581" s="35">
        <f t="shared" si="122"/>
        <v>3</v>
      </c>
      <c r="H1581" s="34">
        <f>CONVERT(INDEX(Htg_StPt_Sch_EZ!$C$4:$I$27,MATCH(Schedules_8760!$C1581,Htg_StPt_Sch_EZ!$B$4:$B$27,0),MATCH(Schedules_8760!$F1581,Htg_StPt_Sch_EZ!$C$3:$I$3,0)),"F","C")</f>
        <v>20.555555555555554</v>
      </c>
      <c r="I1581" s="34">
        <f>CONVERT(INDEX(Htg_StPt_Sch_EZ!$C$31:$I$54,MATCH(Schedules_8760!$C1581,Htg_StPt_Sch_EZ!$B$31:$B$54,0),MATCH(Schedules_8760!$F1581,Htg_StPt_Sch_EZ!$C$30:$I$30,0)),"F","C")</f>
        <v>18.888888888888889</v>
      </c>
      <c r="J1581" s="34">
        <f>CONVERT(INDEX(Clg_StPt_Sch_EZ!$C$4:$I$27,MATCH(Schedules_8760!$C1581,Clg_StPt_Sch_EZ!$B$4:$B$27,0),MATCH(Schedules_8760!$F1581,Clg_StPt_Sch_EZ!$C$3:$I$3,0)),"F","C")</f>
        <v>25.555555555555554</v>
      </c>
      <c r="K1581" s="34">
        <f>CONVERT(INDEX(Clg_StPt_Sch_EZ!$C$31:$I$54,MATCH(Schedules_8760!$C1581,Clg_StPt_Sch_EZ!$B$31:$B$54,0),MATCH(Schedules_8760!$F1581,Clg_StPt_Sch_EZ!$C$30:$I$30,0)),"F","C")</f>
        <v>28.333333333333332</v>
      </c>
      <c r="L1581" s="34">
        <f>CONVERT(INDEX(DHW_StPt_Sch_EZ!$C$4:$I$27,MATCH(Schedules_8760!$C1581,DHW_StPt_Sch_EZ!$B$4:$B$27,0),MATCH(Schedules_8760!$F1581,DHW_StPt_Sch_EZ!$C$3:$I$3,0)),"F","C")</f>
        <v>53.333333333333329</v>
      </c>
      <c r="M1581" s="34">
        <f>CONVERT(INDEX(DHW_StPt_Sch_EZ!$C$31:$I$54,MATCH(Schedules_8760!$C1581,DHW_StPt_Sch_EZ!$B$31:$B$54,0),MATCH(Schedules_8760!$F1581,DHW_StPt_Sch_EZ!$C$30:$I$30,0)),"F","C")</f>
        <v>53.333333333333329</v>
      </c>
      <c r="N1581" s="12"/>
      <c r="O1581" s="12"/>
      <c r="P1581" s="12"/>
    </row>
    <row r="1582" spans="1:16" x14ac:dyDescent="0.25">
      <c r="A1582" s="35">
        <v>1581</v>
      </c>
      <c r="B1582" s="89">
        <v>66.833333333333329</v>
      </c>
      <c r="C1582" s="35">
        <f t="shared" si="120"/>
        <v>21</v>
      </c>
      <c r="D1582" s="35">
        <f t="shared" si="123"/>
        <v>66</v>
      </c>
      <c r="E1582" s="35">
        <f t="shared" si="124"/>
        <v>3</v>
      </c>
      <c r="F1582" s="35" t="str">
        <f t="shared" si="121"/>
        <v>Tuesday</v>
      </c>
      <c r="G1582" s="35">
        <f t="shared" si="122"/>
        <v>3</v>
      </c>
      <c r="H1582" s="34">
        <f>CONVERT(INDEX(Htg_StPt_Sch_EZ!$C$4:$I$27,MATCH(Schedules_8760!$C1582,Htg_StPt_Sch_EZ!$B$4:$B$27,0),MATCH(Schedules_8760!$F1582,Htg_StPt_Sch_EZ!$C$3:$I$3,0)),"F","C")</f>
        <v>20.555555555555554</v>
      </c>
      <c r="I1582" s="34">
        <f>CONVERT(INDEX(Htg_StPt_Sch_EZ!$C$31:$I$54,MATCH(Schedules_8760!$C1582,Htg_StPt_Sch_EZ!$B$31:$B$54,0),MATCH(Schedules_8760!$F1582,Htg_StPt_Sch_EZ!$C$30:$I$30,0)),"F","C")</f>
        <v>19.444444444444443</v>
      </c>
      <c r="J1582" s="34">
        <f>CONVERT(INDEX(Clg_StPt_Sch_EZ!$C$4:$I$27,MATCH(Schedules_8760!$C1582,Clg_StPt_Sch_EZ!$B$4:$B$27,0),MATCH(Schedules_8760!$F1582,Clg_StPt_Sch_EZ!$C$3:$I$3,0)),"F","C")</f>
        <v>25.555555555555554</v>
      </c>
      <c r="K1582" s="34">
        <f>CONVERT(INDEX(Clg_StPt_Sch_EZ!$C$31:$I$54,MATCH(Schedules_8760!$C1582,Clg_StPt_Sch_EZ!$B$31:$B$54,0),MATCH(Schedules_8760!$F1582,Clg_StPt_Sch_EZ!$C$30:$I$30,0)),"F","C")</f>
        <v>28.333333333333332</v>
      </c>
      <c r="L1582" s="34">
        <f>CONVERT(INDEX(DHW_StPt_Sch_EZ!$C$4:$I$27,MATCH(Schedules_8760!$C1582,DHW_StPt_Sch_EZ!$B$4:$B$27,0),MATCH(Schedules_8760!$F1582,DHW_StPt_Sch_EZ!$C$3:$I$3,0)),"F","C")</f>
        <v>53.333333333333329</v>
      </c>
      <c r="M1582" s="34">
        <f>CONVERT(INDEX(DHW_StPt_Sch_EZ!$C$31:$I$54,MATCH(Schedules_8760!$C1582,DHW_StPt_Sch_EZ!$B$31:$B$54,0),MATCH(Schedules_8760!$F1582,DHW_StPt_Sch_EZ!$C$30:$I$30,0)),"F","C")</f>
        <v>53.333333333333329</v>
      </c>
      <c r="N1582" s="12"/>
      <c r="O1582" s="12"/>
      <c r="P1582" s="12"/>
    </row>
    <row r="1583" spans="1:16" x14ac:dyDescent="0.25">
      <c r="A1583" s="35">
        <v>1582</v>
      </c>
      <c r="B1583" s="89">
        <v>66.875</v>
      </c>
      <c r="C1583" s="35">
        <f t="shared" si="120"/>
        <v>22</v>
      </c>
      <c r="D1583" s="35">
        <f t="shared" si="123"/>
        <v>66</v>
      </c>
      <c r="E1583" s="35">
        <f t="shared" si="124"/>
        <v>3</v>
      </c>
      <c r="F1583" s="35" t="str">
        <f t="shared" si="121"/>
        <v>Tuesday</v>
      </c>
      <c r="G1583" s="35">
        <f t="shared" si="122"/>
        <v>3</v>
      </c>
      <c r="H1583" s="34">
        <f>CONVERT(INDEX(Htg_StPt_Sch_EZ!$C$4:$I$27,MATCH(Schedules_8760!$C1583,Htg_StPt_Sch_EZ!$B$4:$B$27,0),MATCH(Schedules_8760!$F1583,Htg_StPt_Sch_EZ!$C$3:$I$3,0)),"F","C")</f>
        <v>20.555555555555554</v>
      </c>
      <c r="I1583" s="34">
        <f>CONVERT(INDEX(Htg_StPt_Sch_EZ!$C$31:$I$54,MATCH(Schedules_8760!$C1583,Htg_StPt_Sch_EZ!$B$31:$B$54,0),MATCH(Schedules_8760!$F1583,Htg_StPt_Sch_EZ!$C$30:$I$30,0)),"F","C")</f>
        <v>19.444444444444443</v>
      </c>
      <c r="J1583" s="34">
        <f>CONVERT(INDEX(Clg_StPt_Sch_EZ!$C$4:$I$27,MATCH(Schedules_8760!$C1583,Clg_StPt_Sch_EZ!$B$4:$B$27,0),MATCH(Schedules_8760!$F1583,Clg_StPt_Sch_EZ!$C$3:$I$3,0)),"F","C")</f>
        <v>25.555555555555554</v>
      </c>
      <c r="K1583" s="34">
        <f>CONVERT(INDEX(Clg_StPt_Sch_EZ!$C$31:$I$54,MATCH(Schedules_8760!$C1583,Clg_StPt_Sch_EZ!$B$31:$B$54,0),MATCH(Schedules_8760!$F1583,Clg_StPt_Sch_EZ!$C$30:$I$30,0)),"F","C")</f>
        <v>28.333333333333332</v>
      </c>
      <c r="L1583" s="34">
        <f>CONVERT(INDEX(DHW_StPt_Sch_EZ!$C$4:$I$27,MATCH(Schedules_8760!$C1583,DHW_StPt_Sch_EZ!$B$4:$B$27,0),MATCH(Schedules_8760!$F1583,DHW_StPt_Sch_EZ!$C$3:$I$3,0)),"F","C")</f>
        <v>53.333333333333329</v>
      </c>
      <c r="M1583" s="34">
        <f>CONVERT(INDEX(DHW_StPt_Sch_EZ!$C$31:$I$54,MATCH(Schedules_8760!$C1583,DHW_StPt_Sch_EZ!$B$31:$B$54,0),MATCH(Schedules_8760!$F1583,DHW_StPt_Sch_EZ!$C$30:$I$30,0)),"F","C")</f>
        <v>53.333333333333329</v>
      </c>
      <c r="N1583" s="12"/>
      <c r="O1583" s="12"/>
      <c r="P1583" s="12"/>
    </row>
    <row r="1584" spans="1:16" x14ac:dyDescent="0.25">
      <c r="A1584" s="35">
        <v>1583</v>
      </c>
      <c r="B1584" s="89">
        <v>66.916666666666671</v>
      </c>
      <c r="C1584" s="35">
        <f t="shared" si="120"/>
        <v>23</v>
      </c>
      <c r="D1584" s="35">
        <f t="shared" si="123"/>
        <v>66</v>
      </c>
      <c r="E1584" s="35">
        <f t="shared" si="124"/>
        <v>3</v>
      </c>
      <c r="F1584" s="35" t="str">
        <f t="shared" si="121"/>
        <v>Tuesday</v>
      </c>
      <c r="G1584" s="35">
        <f t="shared" si="122"/>
        <v>3</v>
      </c>
      <c r="H1584" s="34">
        <f>CONVERT(INDEX(Htg_StPt_Sch_EZ!$C$4:$I$27,MATCH(Schedules_8760!$C1584,Htg_StPt_Sch_EZ!$B$4:$B$27,0),MATCH(Schedules_8760!$F1584,Htg_StPt_Sch_EZ!$C$3:$I$3,0)),"F","C")</f>
        <v>20.555555555555554</v>
      </c>
      <c r="I1584" s="34">
        <f>CONVERT(INDEX(Htg_StPt_Sch_EZ!$C$31:$I$54,MATCH(Schedules_8760!$C1584,Htg_StPt_Sch_EZ!$B$31:$B$54,0),MATCH(Schedules_8760!$F1584,Htg_StPt_Sch_EZ!$C$30:$I$30,0)),"F","C")</f>
        <v>19.444444444444443</v>
      </c>
      <c r="J1584" s="34">
        <f>CONVERT(INDEX(Clg_StPt_Sch_EZ!$C$4:$I$27,MATCH(Schedules_8760!$C1584,Clg_StPt_Sch_EZ!$B$4:$B$27,0),MATCH(Schedules_8760!$F1584,Clg_StPt_Sch_EZ!$C$3:$I$3,0)),"F","C")</f>
        <v>25.555555555555554</v>
      </c>
      <c r="K1584" s="34">
        <f>CONVERT(INDEX(Clg_StPt_Sch_EZ!$C$31:$I$54,MATCH(Schedules_8760!$C1584,Clg_StPt_Sch_EZ!$B$31:$B$54,0),MATCH(Schedules_8760!$F1584,Clg_StPt_Sch_EZ!$C$30:$I$30,0)),"F","C")</f>
        <v>28.333333333333332</v>
      </c>
      <c r="L1584" s="34">
        <f>CONVERT(INDEX(DHW_StPt_Sch_EZ!$C$4:$I$27,MATCH(Schedules_8760!$C1584,DHW_StPt_Sch_EZ!$B$4:$B$27,0),MATCH(Schedules_8760!$F1584,DHW_StPt_Sch_EZ!$C$3:$I$3,0)),"F","C")</f>
        <v>53.333333333333329</v>
      </c>
      <c r="M1584" s="34">
        <f>CONVERT(INDEX(DHW_StPt_Sch_EZ!$C$31:$I$54,MATCH(Schedules_8760!$C1584,DHW_StPt_Sch_EZ!$B$31:$B$54,0),MATCH(Schedules_8760!$F1584,DHW_StPt_Sch_EZ!$C$30:$I$30,0)),"F","C")</f>
        <v>53.333333333333329</v>
      </c>
      <c r="N1584" s="12"/>
      <c r="O1584" s="12"/>
      <c r="P1584" s="12"/>
    </row>
    <row r="1585" spans="1:16" x14ac:dyDescent="0.25">
      <c r="A1585" s="35">
        <v>1584</v>
      </c>
      <c r="B1585" s="89">
        <v>66.958333333333329</v>
      </c>
      <c r="C1585" s="35">
        <f t="shared" si="120"/>
        <v>24</v>
      </c>
      <c r="D1585" s="35">
        <f t="shared" si="123"/>
        <v>66</v>
      </c>
      <c r="E1585" s="35">
        <f t="shared" si="124"/>
        <v>3</v>
      </c>
      <c r="F1585" s="35" t="str">
        <f t="shared" si="121"/>
        <v>Tuesday</v>
      </c>
      <c r="G1585" s="35">
        <f t="shared" si="122"/>
        <v>3</v>
      </c>
      <c r="H1585" s="34">
        <f>CONVERT(INDEX(Htg_StPt_Sch_EZ!$C$4:$I$27,MATCH(Schedules_8760!$C1585,Htg_StPt_Sch_EZ!$B$4:$B$27,0),MATCH(Schedules_8760!$F1585,Htg_StPt_Sch_EZ!$C$3:$I$3,0)),"F","C")</f>
        <v>20.555555555555554</v>
      </c>
      <c r="I1585" s="34">
        <f>CONVERT(INDEX(Htg_StPt_Sch_EZ!$C$31:$I$54,MATCH(Schedules_8760!$C1585,Htg_StPt_Sch_EZ!$B$31:$B$54,0),MATCH(Schedules_8760!$F1585,Htg_StPt_Sch_EZ!$C$30:$I$30,0)),"F","C")</f>
        <v>19.444444444444443</v>
      </c>
      <c r="J1585" s="34">
        <f>CONVERT(INDEX(Clg_StPt_Sch_EZ!$C$4:$I$27,MATCH(Schedules_8760!$C1585,Clg_StPt_Sch_EZ!$B$4:$B$27,0),MATCH(Schedules_8760!$F1585,Clg_StPt_Sch_EZ!$C$3:$I$3,0)),"F","C")</f>
        <v>25.555555555555554</v>
      </c>
      <c r="K1585" s="34">
        <f>CONVERT(INDEX(Clg_StPt_Sch_EZ!$C$31:$I$54,MATCH(Schedules_8760!$C1585,Clg_StPt_Sch_EZ!$B$31:$B$54,0),MATCH(Schedules_8760!$F1585,Clg_StPt_Sch_EZ!$C$30:$I$30,0)),"F","C")</f>
        <v>28.333333333333332</v>
      </c>
      <c r="L1585" s="34">
        <f>CONVERT(INDEX(DHW_StPt_Sch_EZ!$C$4:$I$27,MATCH(Schedules_8760!$C1585,DHW_StPt_Sch_EZ!$B$4:$B$27,0),MATCH(Schedules_8760!$F1585,DHW_StPt_Sch_EZ!$C$3:$I$3,0)),"F","C")</f>
        <v>53.333333333333329</v>
      </c>
      <c r="M1585" s="34">
        <f>CONVERT(INDEX(DHW_StPt_Sch_EZ!$C$31:$I$54,MATCH(Schedules_8760!$C1585,DHW_StPt_Sch_EZ!$B$31:$B$54,0),MATCH(Schedules_8760!$F1585,DHW_StPt_Sch_EZ!$C$30:$I$30,0)),"F","C")</f>
        <v>53.333333333333329</v>
      </c>
      <c r="N1585" s="12"/>
      <c r="O1585" s="12"/>
      <c r="P1585" s="12"/>
    </row>
    <row r="1586" spans="1:16" x14ac:dyDescent="0.25">
      <c r="A1586" s="35">
        <v>1585</v>
      </c>
      <c r="B1586" s="89">
        <v>67</v>
      </c>
      <c r="C1586" s="35">
        <f t="shared" si="120"/>
        <v>1</v>
      </c>
      <c r="D1586" s="35">
        <f t="shared" si="123"/>
        <v>67</v>
      </c>
      <c r="E1586" s="35">
        <f t="shared" si="124"/>
        <v>4</v>
      </c>
      <c r="F1586" s="35" t="str">
        <f t="shared" si="121"/>
        <v>Wednesday</v>
      </c>
      <c r="G1586" s="35">
        <f t="shared" si="122"/>
        <v>3</v>
      </c>
      <c r="H1586" s="34">
        <f>CONVERT(INDEX(Htg_StPt_Sch_EZ!$C$4:$I$27,MATCH(Schedules_8760!$C1586,Htg_StPt_Sch_EZ!$B$4:$B$27,0),MATCH(Schedules_8760!$F1586,Htg_StPt_Sch_EZ!$C$3:$I$3,0)),"F","C")</f>
        <v>20.555555555555554</v>
      </c>
      <c r="I1586" s="34">
        <f>CONVERT(INDEX(Htg_StPt_Sch_EZ!$C$31:$I$54,MATCH(Schedules_8760!$C1586,Htg_StPt_Sch_EZ!$B$31:$B$54,0),MATCH(Schedules_8760!$F1586,Htg_StPt_Sch_EZ!$C$30:$I$30,0)),"F","C")</f>
        <v>19.444444444444443</v>
      </c>
      <c r="J1586" s="34">
        <f>CONVERT(INDEX(Clg_StPt_Sch_EZ!$C$4:$I$27,MATCH(Schedules_8760!$C1586,Clg_StPt_Sch_EZ!$B$4:$B$27,0),MATCH(Schedules_8760!$F1586,Clg_StPt_Sch_EZ!$C$3:$I$3,0)),"F","C")</f>
        <v>25.555555555555554</v>
      </c>
      <c r="K1586" s="34">
        <f>CONVERT(INDEX(Clg_StPt_Sch_EZ!$C$31:$I$54,MATCH(Schedules_8760!$C1586,Clg_StPt_Sch_EZ!$B$31:$B$54,0),MATCH(Schedules_8760!$F1586,Clg_StPt_Sch_EZ!$C$30:$I$30,0)),"F","C")</f>
        <v>28.333333333333332</v>
      </c>
      <c r="L1586" s="34">
        <f>CONVERT(INDEX(DHW_StPt_Sch_EZ!$C$4:$I$27,MATCH(Schedules_8760!$C1586,DHW_StPt_Sch_EZ!$B$4:$B$27,0),MATCH(Schedules_8760!$F1586,DHW_StPt_Sch_EZ!$C$3:$I$3,0)),"F","C")</f>
        <v>53.333333333333329</v>
      </c>
      <c r="M1586" s="34">
        <f>CONVERT(INDEX(DHW_StPt_Sch_EZ!$C$31:$I$54,MATCH(Schedules_8760!$C1586,DHW_StPt_Sch_EZ!$B$31:$B$54,0),MATCH(Schedules_8760!$F1586,DHW_StPt_Sch_EZ!$C$30:$I$30,0)),"F","C")</f>
        <v>53.333333333333329</v>
      </c>
      <c r="N1586" s="12"/>
      <c r="O1586" s="12"/>
      <c r="P1586" s="12"/>
    </row>
    <row r="1587" spans="1:16" x14ac:dyDescent="0.25">
      <c r="A1587" s="35">
        <v>1586</v>
      </c>
      <c r="B1587" s="89">
        <v>67.041666666666671</v>
      </c>
      <c r="C1587" s="35">
        <f t="shared" si="120"/>
        <v>2</v>
      </c>
      <c r="D1587" s="35">
        <f t="shared" si="123"/>
        <v>67</v>
      </c>
      <c r="E1587" s="35">
        <f t="shared" si="124"/>
        <v>4</v>
      </c>
      <c r="F1587" s="35" t="str">
        <f t="shared" si="121"/>
        <v>Wednesday</v>
      </c>
      <c r="G1587" s="35">
        <f t="shared" si="122"/>
        <v>3</v>
      </c>
      <c r="H1587" s="34">
        <f>CONVERT(INDEX(Htg_StPt_Sch_EZ!$C$4:$I$27,MATCH(Schedules_8760!$C1587,Htg_StPt_Sch_EZ!$B$4:$B$27,0),MATCH(Schedules_8760!$F1587,Htg_StPt_Sch_EZ!$C$3:$I$3,0)),"F","C")</f>
        <v>20.555555555555554</v>
      </c>
      <c r="I1587" s="34">
        <f>CONVERT(INDEX(Htg_StPt_Sch_EZ!$C$31:$I$54,MATCH(Schedules_8760!$C1587,Htg_StPt_Sch_EZ!$B$31:$B$54,0),MATCH(Schedules_8760!$F1587,Htg_StPt_Sch_EZ!$C$30:$I$30,0)),"F","C")</f>
        <v>19.444444444444443</v>
      </c>
      <c r="J1587" s="34">
        <f>CONVERT(INDEX(Clg_StPt_Sch_EZ!$C$4:$I$27,MATCH(Schedules_8760!$C1587,Clg_StPt_Sch_EZ!$B$4:$B$27,0),MATCH(Schedules_8760!$F1587,Clg_StPt_Sch_EZ!$C$3:$I$3,0)),"F","C")</f>
        <v>25.555555555555554</v>
      </c>
      <c r="K1587" s="34">
        <f>CONVERT(INDEX(Clg_StPt_Sch_EZ!$C$31:$I$54,MATCH(Schedules_8760!$C1587,Clg_StPt_Sch_EZ!$B$31:$B$54,0),MATCH(Schedules_8760!$F1587,Clg_StPt_Sch_EZ!$C$30:$I$30,0)),"F","C")</f>
        <v>28.333333333333332</v>
      </c>
      <c r="L1587" s="34">
        <f>CONVERT(INDEX(DHW_StPt_Sch_EZ!$C$4:$I$27,MATCH(Schedules_8760!$C1587,DHW_StPt_Sch_EZ!$B$4:$B$27,0),MATCH(Schedules_8760!$F1587,DHW_StPt_Sch_EZ!$C$3:$I$3,0)),"F","C")</f>
        <v>53.333333333333329</v>
      </c>
      <c r="M1587" s="34">
        <f>CONVERT(INDEX(DHW_StPt_Sch_EZ!$C$31:$I$54,MATCH(Schedules_8760!$C1587,DHW_StPt_Sch_EZ!$B$31:$B$54,0),MATCH(Schedules_8760!$F1587,DHW_StPt_Sch_EZ!$C$30:$I$30,0)),"F","C")</f>
        <v>53.333333333333329</v>
      </c>
      <c r="N1587" s="12"/>
      <c r="O1587" s="12"/>
      <c r="P1587" s="12"/>
    </row>
    <row r="1588" spans="1:16" x14ac:dyDescent="0.25">
      <c r="A1588" s="35">
        <v>1587</v>
      </c>
      <c r="B1588" s="89">
        <v>67.083333333333329</v>
      </c>
      <c r="C1588" s="35">
        <f t="shared" si="120"/>
        <v>3</v>
      </c>
      <c r="D1588" s="35">
        <f t="shared" si="123"/>
        <v>67</v>
      </c>
      <c r="E1588" s="35">
        <f t="shared" si="124"/>
        <v>4</v>
      </c>
      <c r="F1588" s="35" t="str">
        <f t="shared" si="121"/>
        <v>Wednesday</v>
      </c>
      <c r="G1588" s="35">
        <f t="shared" si="122"/>
        <v>3</v>
      </c>
      <c r="H1588" s="34">
        <f>CONVERT(INDEX(Htg_StPt_Sch_EZ!$C$4:$I$27,MATCH(Schedules_8760!$C1588,Htg_StPt_Sch_EZ!$B$4:$B$27,0),MATCH(Schedules_8760!$F1588,Htg_StPt_Sch_EZ!$C$3:$I$3,0)),"F","C")</f>
        <v>20.555555555555554</v>
      </c>
      <c r="I1588" s="34">
        <f>CONVERT(INDEX(Htg_StPt_Sch_EZ!$C$31:$I$54,MATCH(Schedules_8760!$C1588,Htg_StPt_Sch_EZ!$B$31:$B$54,0),MATCH(Schedules_8760!$F1588,Htg_StPt_Sch_EZ!$C$30:$I$30,0)),"F","C")</f>
        <v>19.444444444444443</v>
      </c>
      <c r="J1588" s="34">
        <f>CONVERT(INDEX(Clg_StPt_Sch_EZ!$C$4:$I$27,MATCH(Schedules_8760!$C1588,Clg_StPt_Sch_EZ!$B$4:$B$27,0),MATCH(Schedules_8760!$F1588,Clg_StPt_Sch_EZ!$C$3:$I$3,0)),"F","C")</f>
        <v>25.555555555555554</v>
      </c>
      <c r="K1588" s="34">
        <f>CONVERT(INDEX(Clg_StPt_Sch_EZ!$C$31:$I$54,MATCH(Schedules_8760!$C1588,Clg_StPt_Sch_EZ!$B$31:$B$54,0),MATCH(Schedules_8760!$F1588,Clg_StPt_Sch_EZ!$C$30:$I$30,0)),"F","C")</f>
        <v>28.333333333333332</v>
      </c>
      <c r="L1588" s="34">
        <f>CONVERT(INDEX(DHW_StPt_Sch_EZ!$C$4:$I$27,MATCH(Schedules_8760!$C1588,DHW_StPt_Sch_EZ!$B$4:$B$27,0),MATCH(Schedules_8760!$F1588,DHW_StPt_Sch_EZ!$C$3:$I$3,0)),"F","C")</f>
        <v>53.333333333333329</v>
      </c>
      <c r="M1588" s="34">
        <f>CONVERT(INDEX(DHW_StPt_Sch_EZ!$C$31:$I$54,MATCH(Schedules_8760!$C1588,DHW_StPt_Sch_EZ!$B$31:$B$54,0),MATCH(Schedules_8760!$F1588,DHW_StPt_Sch_EZ!$C$30:$I$30,0)),"F","C")</f>
        <v>53.333333333333329</v>
      </c>
      <c r="N1588" s="12"/>
      <c r="O1588" s="12"/>
      <c r="P1588" s="12"/>
    </row>
    <row r="1589" spans="1:16" x14ac:dyDescent="0.25">
      <c r="A1589" s="35">
        <v>1588</v>
      </c>
      <c r="B1589" s="89">
        <v>67.125</v>
      </c>
      <c r="C1589" s="35">
        <f t="shared" si="120"/>
        <v>4</v>
      </c>
      <c r="D1589" s="35">
        <f t="shared" si="123"/>
        <v>67</v>
      </c>
      <c r="E1589" s="35">
        <f t="shared" si="124"/>
        <v>4</v>
      </c>
      <c r="F1589" s="35" t="str">
        <f t="shared" si="121"/>
        <v>Wednesday</v>
      </c>
      <c r="G1589" s="35">
        <f t="shared" si="122"/>
        <v>3</v>
      </c>
      <c r="H1589" s="34">
        <f>CONVERT(INDEX(Htg_StPt_Sch_EZ!$C$4:$I$27,MATCH(Schedules_8760!$C1589,Htg_StPt_Sch_EZ!$B$4:$B$27,0),MATCH(Schedules_8760!$F1589,Htg_StPt_Sch_EZ!$C$3:$I$3,0)),"F","C")</f>
        <v>20.555555555555554</v>
      </c>
      <c r="I1589" s="34">
        <f>CONVERT(INDEX(Htg_StPt_Sch_EZ!$C$31:$I$54,MATCH(Schedules_8760!$C1589,Htg_StPt_Sch_EZ!$B$31:$B$54,0),MATCH(Schedules_8760!$F1589,Htg_StPt_Sch_EZ!$C$30:$I$30,0)),"F","C")</f>
        <v>19.444444444444443</v>
      </c>
      <c r="J1589" s="34">
        <f>CONVERT(INDEX(Clg_StPt_Sch_EZ!$C$4:$I$27,MATCH(Schedules_8760!$C1589,Clg_StPt_Sch_EZ!$B$4:$B$27,0),MATCH(Schedules_8760!$F1589,Clg_StPt_Sch_EZ!$C$3:$I$3,0)),"F","C")</f>
        <v>25.555555555555554</v>
      </c>
      <c r="K1589" s="34">
        <f>CONVERT(INDEX(Clg_StPt_Sch_EZ!$C$31:$I$54,MATCH(Schedules_8760!$C1589,Clg_StPt_Sch_EZ!$B$31:$B$54,0),MATCH(Schedules_8760!$F1589,Clg_StPt_Sch_EZ!$C$30:$I$30,0)),"F","C")</f>
        <v>28.333333333333332</v>
      </c>
      <c r="L1589" s="34">
        <f>CONVERT(INDEX(DHW_StPt_Sch_EZ!$C$4:$I$27,MATCH(Schedules_8760!$C1589,DHW_StPt_Sch_EZ!$B$4:$B$27,0),MATCH(Schedules_8760!$F1589,DHW_StPt_Sch_EZ!$C$3:$I$3,0)),"F","C")</f>
        <v>53.333333333333329</v>
      </c>
      <c r="M1589" s="34">
        <f>CONVERT(INDEX(DHW_StPt_Sch_EZ!$C$31:$I$54,MATCH(Schedules_8760!$C1589,DHW_StPt_Sch_EZ!$B$31:$B$54,0),MATCH(Schedules_8760!$F1589,DHW_StPt_Sch_EZ!$C$30:$I$30,0)),"F","C")</f>
        <v>53.333333333333329</v>
      </c>
      <c r="N1589" s="12"/>
      <c r="O1589" s="12"/>
      <c r="P1589" s="12"/>
    </row>
    <row r="1590" spans="1:16" x14ac:dyDescent="0.25">
      <c r="A1590" s="35">
        <v>1589</v>
      </c>
      <c r="B1590" s="89">
        <v>67.166666666666671</v>
      </c>
      <c r="C1590" s="35">
        <f t="shared" si="120"/>
        <v>5</v>
      </c>
      <c r="D1590" s="35">
        <f t="shared" si="123"/>
        <v>67</v>
      </c>
      <c r="E1590" s="35">
        <f t="shared" si="124"/>
        <v>4</v>
      </c>
      <c r="F1590" s="35" t="str">
        <f t="shared" si="121"/>
        <v>Wednesday</v>
      </c>
      <c r="G1590" s="35">
        <f t="shared" si="122"/>
        <v>3</v>
      </c>
      <c r="H1590" s="34">
        <f>CONVERT(INDEX(Htg_StPt_Sch_EZ!$C$4:$I$27,MATCH(Schedules_8760!$C1590,Htg_StPt_Sch_EZ!$B$4:$B$27,0),MATCH(Schedules_8760!$F1590,Htg_StPt_Sch_EZ!$C$3:$I$3,0)),"F","C")</f>
        <v>20.555555555555554</v>
      </c>
      <c r="I1590" s="34">
        <f>CONVERT(INDEX(Htg_StPt_Sch_EZ!$C$31:$I$54,MATCH(Schedules_8760!$C1590,Htg_StPt_Sch_EZ!$B$31:$B$54,0),MATCH(Schedules_8760!$F1590,Htg_StPt_Sch_EZ!$C$30:$I$30,0)),"F","C")</f>
        <v>19.444444444444443</v>
      </c>
      <c r="J1590" s="34">
        <f>CONVERT(INDEX(Clg_StPt_Sch_EZ!$C$4:$I$27,MATCH(Schedules_8760!$C1590,Clg_StPt_Sch_EZ!$B$4:$B$27,0),MATCH(Schedules_8760!$F1590,Clg_StPt_Sch_EZ!$C$3:$I$3,0)),"F","C")</f>
        <v>25.555555555555554</v>
      </c>
      <c r="K1590" s="34">
        <f>CONVERT(INDEX(Clg_StPt_Sch_EZ!$C$31:$I$54,MATCH(Schedules_8760!$C1590,Clg_StPt_Sch_EZ!$B$31:$B$54,0),MATCH(Schedules_8760!$F1590,Clg_StPt_Sch_EZ!$C$30:$I$30,0)),"F","C")</f>
        <v>28.333333333333332</v>
      </c>
      <c r="L1590" s="34">
        <f>CONVERT(INDEX(DHW_StPt_Sch_EZ!$C$4:$I$27,MATCH(Schedules_8760!$C1590,DHW_StPt_Sch_EZ!$B$4:$B$27,0),MATCH(Schedules_8760!$F1590,DHW_StPt_Sch_EZ!$C$3:$I$3,0)),"F","C")</f>
        <v>53.333333333333329</v>
      </c>
      <c r="M1590" s="34">
        <f>CONVERT(INDEX(DHW_StPt_Sch_EZ!$C$31:$I$54,MATCH(Schedules_8760!$C1590,DHW_StPt_Sch_EZ!$B$31:$B$54,0),MATCH(Schedules_8760!$F1590,DHW_StPt_Sch_EZ!$C$30:$I$30,0)),"F","C")</f>
        <v>53.333333333333329</v>
      </c>
      <c r="N1590" s="12"/>
      <c r="O1590" s="12"/>
      <c r="P1590" s="12"/>
    </row>
    <row r="1591" spans="1:16" x14ac:dyDescent="0.25">
      <c r="A1591" s="35">
        <v>1590</v>
      </c>
      <c r="B1591" s="89">
        <v>67.208333333333329</v>
      </c>
      <c r="C1591" s="35">
        <f t="shared" si="120"/>
        <v>6</v>
      </c>
      <c r="D1591" s="35">
        <f t="shared" si="123"/>
        <v>67</v>
      </c>
      <c r="E1591" s="35">
        <f t="shared" si="124"/>
        <v>4</v>
      </c>
      <c r="F1591" s="35" t="str">
        <f t="shared" si="121"/>
        <v>Wednesday</v>
      </c>
      <c r="G1591" s="35">
        <f t="shared" si="122"/>
        <v>3</v>
      </c>
      <c r="H1591" s="34">
        <f>CONVERT(INDEX(Htg_StPt_Sch_EZ!$C$4:$I$27,MATCH(Schedules_8760!$C1591,Htg_StPt_Sch_EZ!$B$4:$B$27,0),MATCH(Schedules_8760!$F1591,Htg_StPt_Sch_EZ!$C$3:$I$3,0)),"F","C")</f>
        <v>20.555555555555554</v>
      </c>
      <c r="I1591" s="34">
        <f>CONVERT(INDEX(Htg_StPt_Sch_EZ!$C$31:$I$54,MATCH(Schedules_8760!$C1591,Htg_StPt_Sch_EZ!$B$31:$B$54,0),MATCH(Schedules_8760!$F1591,Htg_StPt_Sch_EZ!$C$30:$I$30,0)),"F","C")</f>
        <v>19.444444444444443</v>
      </c>
      <c r="J1591" s="34">
        <f>CONVERT(INDEX(Clg_StPt_Sch_EZ!$C$4:$I$27,MATCH(Schedules_8760!$C1591,Clg_StPt_Sch_EZ!$B$4:$B$27,0),MATCH(Schedules_8760!$F1591,Clg_StPt_Sch_EZ!$C$3:$I$3,0)),"F","C")</f>
        <v>25.555555555555554</v>
      </c>
      <c r="K1591" s="34">
        <f>CONVERT(INDEX(Clg_StPt_Sch_EZ!$C$31:$I$54,MATCH(Schedules_8760!$C1591,Clg_StPt_Sch_EZ!$B$31:$B$54,0),MATCH(Schedules_8760!$F1591,Clg_StPt_Sch_EZ!$C$30:$I$30,0)),"F","C")</f>
        <v>28.333333333333332</v>
      </c>
      <c r="L1591" s="34">
        <f>CONVERT(INDEX(DHW_StPt_Sch_EZ!$C$4:$I$27,MATCH(Schedules_8760!$C1591,DHW_StPt_Sch_EZ!$B$4:$B$27,0),MATCH(Schedules_8760!$F1591,DHW_StPt_Sch_EZ!$C$3:$I$3,0)),"F","C")</f>
        <v>53.333333333333329</v>
      </c>
      <c r="M1591" s="34">
        <f>CONVERT(INDEX(DHW_StPt_Sch_EZ!$C$31:$I$54,MATCH(Schedules_8760!$C1591,DHW_StPt_Sch_EZ!$B$31:$B$54,0),MATCH(Schedules_8760!$F1591,DHW_StPt_Sch_EZ!$C$30:$I$30,0)),"F","C")</f>
        <v>53.333333333333329</v>
      </c>
      <c r="N1591" s="12"/>
      <c r="O1591" s="12"/>
      <c r="P1591" s="12"/>
    </row>
    <row r="1592" spans="1:16" x14ac:dyDescent="0.25">
      <c r="A1592" s="35">
        <v>1591</v>
      </c>
      <c r="B1592" s="89">
        <v>67.25</v>
      </c>
      <c r="C1592" s="35">
        <f t="shared" si="120"/>
        <v>7</v>
      </c>
      <c r="D1592" s="35">
        <f t="shared" si="123"/>
        <v>67</v>
      </c>
      <c r="E1592" s="35">
        <f t="shared" si="124"/>
        <v>4</v>
      </c>
      <c r="F1592" s="35" t="str">
        <f t="shared" si="121"/>
        <v>Wednesday</v>
      </c>
      <c r="G1592" s="35">
        <f t="shared" si="122"/>
        <v>3</v>
      </c>
      <c r="H1592" s="34">
        <f>CONVERT(INDEX(Htg_StPt_Sch_EZ!$C$4:$I$27,MATCH(Schedules_8760!$C1592,Htg_StPt_Sch_EZ!$B$4:$B$27,0),MATCH(Schedules_8760!$F1592,Htg_StPt_Sch_EZ!$C$3:$I$3,0)),"F","C")</f>
        <v>20.555555555555554</v>
      </c>
      <c r="I1592" s="34">
        <f>CONVERT(INDEX(Htg_StPt_Sch_EZ!$C$31:$I$54,MATCH(Schedules_8760!$C1592,Htg_StPt_Sch_EZ!$B$31:$B$54,0),MATCH(Schedules_8760!$F1592,Htg_StPt_Sch_EZ!$C$30:$I$30,0)),"F","C")</f>
        <v>19.444444444444443</v>
      </c>
      <c r="J1592" s="34">
        <f>CONVERT(INDEX(Clg_StPt_Sch_EZ!$C$4:$I$27,MATCH(Schedules_8760!$C1592,Clg_StPt_Sch_EZ!$B$4:$B$27,0),MATCH(Schedules_8760!$F1592,Clg_StPt_Sch_EZ!$C$3:$I$3,0)),"F","C")</f>
        <v>25.555555555555554</v>
      </c>
      <c r="K1592" s="34">
        <f>CONVERT(INDEX(Clg_StPt_Sch_EZ!$C$31:$I$54,MATCH(Schedules_8760!$C1592,Clg_StPt_Sch_EZ!$B$31:$B$54,0),MATCH(Schedules_8760!$F1592,Clg_StPt_Sch_EZ!$C$30:$I$30,0)),"F","C")</f>
        <v>28.333333333333332</v>
      </c>
      <c r="L1592" s="34">
        <f>CONVERT(INDEX(DHW_StPt_Sch_EZ!$C$4:$I$27,MATCH(Schedules_8760!$C1592,DHW_StPt_Sch_EZ!$B$4:$B$27,0),MATCH(Schedules_8760!$F1592,DHW_StPt_Sch_EZ!$C$3:$I$3,0)),"F","C")</f>
        <v>53.333333333333329</v>
      </c>
      <c r="M1592" s="34">
        <f>CONVERT(INDEX(DHW_StPt_Sch_EZ!$C$31:$I$54,MATCH(Schedules_8760!$C1592,DHW_StPt_Sch_EZ!$B$31:$B$54,0),MATCH(Schedules_8760!$F1592,DHW_StPt_Sch_EZ!$C$30:$I$30,0)),"F","C")</f>
        <v>53.333333333333329</v>
      </c>
      <c r="N1592" s="12"/>
      <c r="O1592" s="12"/>
      <c r="P1592" s="12"/>
    </row>
    <row r="1593" spans="1:16" x14ac:dyDescent="0.25">
      <c r="A1593" s="35">
        <v>1592</v>
      </c>
      <c r="B1593" s="89">
        <v>67.291666666666671</v>
      </c>
      <c r="C1593" s="35">
        <f t="shared" si="120"/>
        <v>8</v>
      </c>
      <c r="D1593" s="35">
        <f t="shared" si="123"/>
        <v>67</v>
      </c>
      <c r="E1593" s="35">
        <f t="shared" si="124"/>
        <v>4</v>
      </c>
      <c r="F1593" s="35" t="str">
        <f t="shared" si="121"/>
        <v>Wednesday</v>
      </c>
      <c r="G1593" s="35">
        <f t="shared" si="122"/>
        <v>3</v>
      </c>
      <c r="H1593" s="34">
        <f>CONVERT(INDEX(Htg_StPt_Sch_EZ!$C$4:$I$27,MATCH(Schedules_8760!$C1593,Htg_StPt_Sch_EZ!$B$4:$B$27,0),MATCH(Schedules_8760!$F1593,Htg_StPt_Sch_EZ!$C$3:$I$3,0)),"F","C")</f>
        <v>20.555555555555554</v>
      </c>
      <c r="I1593" s="34">
        <f>CONVERT(INDEX(Htg_StPt_Sch_EZ!$C$31:$I$54,MATCH(Schedules_8760!$C1593,Htg_StPt_Sch_EZ!$B$31:$B$54,0),MATCH(Schedules_8760!$F1593,Htg_StPt_Sch_EZ!$C$30:$I$30,0)),"F","C")</f>
        <v>19.444444444444443</v>
      </c>
      <c r="J1593" s="34">
        <f>CONVERT(INDEX(Clg_StPt_Sch_EZ!$C$4:$I$27,MATCH(Schedules_8760!$C1593,Clg_StPt_Sch_EZ!$B$4:$B$27,0),MATCH(Schedules_8760!$F1593,Clg_StPt_Sch_EZ!$C$3:$I$3,0)),"F","C")</f>
        <v>25.555555555555554</v>
      </c>
      <c r="K1593" s="34">
        <f>CONVERT(INDEX(Clg_StPt_Sch_EZ!$C$31:$I$54,MATCH(Schedules_8760!$C1593,Clg_StPt_Sch_EZ!$B$31:$B$54,0),MATCH(Schedules_8760!$F1593,Clg_StPt_Sch_EZ!$C$30:$I$30,0)),"F","C")</f>
        <v>25</v>
      </c>
      <c r="L1593" s="34">
        <f>CONVERT(INDEX(DHW_StPt_Sch_EZ!$C$4:$I$27,MATCH(Schedules_8760!$C1593,DHW_StPt_Sch_EZ!$B$4:$B$27,0),MATCH(Schedules_8760!$F1593,DHW_StPt_Sch_EZ!$C$3:$I$3,0)),"F","C")</f>
        <v>53.333333333333329</v>
      </c>
      <c r="M1593" s="34">
        <f>CONVERT(INDEX(DHW_StPt_Sch_EZ!$C$31:$I$54,MATCH(Schedules_8760!$C1593,DHW_StPt_Sch_EZ!$B$31:$B$54,0),MATCH(Schedules_8760!$F1593,DHW_StPt_Sch_EZ!$C$30:$I$30,0)),"F","C")</f>
        <v>53.333333333333329</v>
      </c>
      <c r="N1593" s="12"/>
      <c r="O1593" s="12"/>
      <c r="P1593" s="12"/>
    </row>
    <row r="1594" spans="1:16" x14ac:dyDescent="0.25">
      <c r="A1594" s="35">
        <v>1593</v>
      </c>
      <c r="B1594" s="89">
        <v>67.333333333333329</v>
      </c>
      <c r="C1594" s="35">
        <f t="shared" si="120"/>
        <v>9</v>
      </c>
      <c r="D1594" s="35">
        <f t="shared" si="123"/>
        <v>67</v>
      </c>
      <c r="E1594" s="35">
        <f t="shared" si="124"/>
        <v>4</v>
      </c>
      <c r="F1594" s="35" t="str">
        <f t="shared" si="121"/>
        <v>Wednesday</v>
      </c>
      <c r="G1594" s="35">
        <f t="shared" si="122"/>
        <v>3</v>
      </c>
      <c r="H1594" s="34">
        <f>CONVERT(INDEX(Htg_StPt_Sch_EZ!$C$4:$I$27,MATCH(Schedules_8760!$C1594,Htg_StPt_Sch_EZ!$B$4:$B$27,0),MATCH(Schedules_8760!$F1594,Htg_StPt_Sch_EZ!$C$3:$I$3,0)),"F","C")</f>
        <v>20.555555555555554</v>
      </c>
      <c r="I1594" s="34">
        <f>CONVERT(INDEX(Htg_StPt_Sch_EZ!$C$31:$I$54,MATCH(Schedules_8760!$C1594,Htg_StPt_Sch_EZ!$B$31:$B$54,0),MATCH(Schedules_8760!$F1594,Htg_StPt_Sch_EZ!$C$30:$I$30,0)),"F","C")</f>
        <v>19.444444444444443</v>
      </c>
      <c r="J1594" s="34">
        <f>CONVERT(INDEX(Clg_StPt_Sch_EZ!$C$4:$I$27,MATCH(Schedules_8760!$C1594,Clg_StPt_Sch_EZ!$B$4:$B$27,0),MATCH(Schedules_8760!$F1594,Clg_StPt_Sch_EZ!$C$3:$I$3,0)),"F","C")</f>
        <v>25.555555555555554</v>
      </c>
      <c r="K1594" s="34">
        <f>CONVERT(INDEX(Clg_StPt_Sch_EZ!$C$31:$I$54,MATCH(Schedules_8760!$C1594,Clg_StPt_Sch_EZ!$B$31:$B$54,0),MATCH(Schedules_8760!$F1594,Clg_StPt_Sch_EZ!$C$30:$I$30,0)),"F","C")</f>
        <v>25</v>
      </c>
      <c r="L1594" s="34">
        <f>CONVERT(INDEX(DHW_StPt_Sch_EZ!$C$4:$I$27,MATCH(Schedules_8760!$C1594,DHW_StPt_Sch_EZ!$B$4:$B$27,0),MATCH(Schedules_8760!$F1594,DHW_StPt_Sch_EZ!$C$3:$I$3,0)),"F","C")</f>
        <v>53.333333333333329</v>
      </c>
      <c r="M1594" s="34">
        <f>CONVERT(INDEX(DHW_StPt_Sch_EZ!$C$31:$I$54,MATCH(Schedules_8760!$C1594,DHW_StPt_Sch_EZ!$B$31:$B$54,0),MATCH(Schedules_8760!$F1594,DHW_StPt_Sch_EZ!$C$30:$I$30,0)),"F","C")</f>
        <v>53.333333333333329</v>
      </c>
      <c r="N1594" s="12"/>
      <c r="O1594" s="12"/>
      <c r="P1594" s="12"/>
    </row>
    <row r="1595" spans="1:16" x14ac:dyDescent="0.25">
      <c r="A1595" s="35">
        <v>1594</v>
      </c>
      <c r="B1595" s="89">
        <v>67.375</v>
      </c>
      <c r="C1595" s="35">
        <f t="shared" si="120"/>
        <v>10</v>
      </c>
      <c r="D1595" s="35">
        <f t="shared" si="123"/>
        <v>67</v>
      </c>
      <c r="E1595" s="35">
        <f t="shared" si="124"/>
        <v>4</v>
      </c>
      <c r="F1595" s="35" t="str">
        <f t="shared" si="121"/>
        <v>Wednesday</v>
      </c>
      <c r="G1595" s="35">
        <f t="shared" si="122"/>
        <v>3</v>
      </c>
      <c r="H1595" s="34">
        <f>CONVERT(INDEX(Htg_StPt_Sch_EZ!$C$4:$I$27,MATCH(Schedules_8760!$C1595,Htg_StPt_Sch_EZ!$B$4:$B$27,0),MATCH(Schedules_8760!$F1595,Htg_StPt_Sch_EZ!$C$3:$I$3,0)),"F","C")</f>
        <v>20.555555555555554</v>
      </c>
      <c r="I1595" s="34">
        <f>CONVERT(INDEX(Htg_StPt_Sch_EZ!$C$31:$I$54,MATCH(Schedules_8760!$C1595,Htg_StPt_Sch_EZ!$B$31:$B$54,0),MATCH(Schedules_8760!$F1595,Htg_StPt_Sch_EZ!$C$30:$I$30,0)),"F","C")</f>
        <v>19.444444444444443</v>
      </c>
      <c r="J1595" s="34">
        <f>CONVERT(INDEX(Clg_StPt_Sch_EZ!$C$4:$I$27,MATCH(Schedules_8760!$C1595,Clg_StPt_Sch_EZ!$B$4:$B$27,0),MATCH(Schedules_8760!$F1595,Clg_StPt_Sch_EZ!$C$3:$I$3,0)),"F","C")</f>
        <v>25.555555555555554</v>
      </c>
      <c r="K1595" s="34">
        <f>CONVERT(INDEX(Clg_StPt_Sch_EZ!$C$31:$I$54,MATCH(Schedules_8760!$C1595,Clg_StPt_Sch_EZ!$B$31:$B$54,0),MATCH(Schedules_8760!$F1595,Clg_StPt_Sch_EZ!$C$30:$I$30,0)),"F","C")</f>
        <v>25</v>
      </c>
      <c r="L1595" s="34">
        <f>CONVERT(INDEX(DHW_StPt_Sch_EZ!$C$4:$I$27,MATCH(Schedules_8760!$C1595,DHW_StPt_Sch_EZ!$B$4:$B$27,0),MATCH(Schedules_8760!$F1595,DHW_StPt_Sch_EZ!$C$3:$I$3,0)),"F","C")</f>
        <v>53.333333333333329</v>
      </c>
      <c r="M1595" s="34">
        <f>CONVERT(INDEX(DHW_StPt_Sch_EZ!$C$31:$I$54,MATCH(Schedules_8760!$C1595,DHW_StPt_Sch_EZ!$B$31:$B$54,0),MATCH(Schedules_8760!$F1595,DHW_StPt_Sch_EZ!$C$30:$I$30,0)),"F","C")</f>
        <v>53.333333333333329</v>
      </c>
      <c r="N1595" s="12"/>
      <c r="O1595" s="12"/>
      <c r="P1595" s="12"/>
    </row>
    <row r="1596" spans="1:16" x14ac:dyDescent="0.25">
      <c r="A1596" s="35">
        <v>1595</v>
      </c>
      <c r="B1596" s="89">
        <v>67.416666666666671</v>
      </c>
      <c r="C1596" s="35">
        <f t="shared" si="120"/>
        <v>11</v>
      </c>
      <c r="D1596" s="35">
        <f t="shared" si="123"/>
        <v>67</v>
      </c>
      <c r="E1596" s="35">
        <f t="shared" si="124"/>
        <v>4</v>
      </c>
      <c r="F1596" s="35" t="str">
        <f t="shared" si="121"/>
        <v>Wednesday</v>
      </c>
      <c r="G1596" s="35">
        <f t="shared" si="122"/>
        <v>3</v>
      </c>
      <c r="H1596" s="34">
        <f>CONVERT(INDEX(Htg_StPt_Sch_EZ!$C$4:$I$27,MATCH(Schedules_8760!$C1596,Htg_StPt_Sch_EZ!$B$4:$B$27,0),MATCH(Schedules_8760!$F1596,Htg_StPt_Sch_EZ!$C$3:$I$3,0)),"F","C")</f>
        <v>20.555555555555554</v>
      </c>
      <c r="I1596" s="34">
        <f>CONVERT(INDEX(Htg_StPt_Sch_EZ!$C$31:$I$54,MATCH(Schedules_8760!$C1596,Htg_StPt_Sch_EZ!$B$31:$B$54,0),MATCH(Schedules_8760!$F1596,Htg_StPt_Sch_EZ!$C$30:$I$30,0)),"F","C")</f>
        <v>19.444444444444443</v>
      </c>
      <c r="J1596" s="34">
        <f>CONVERT(INDEX(Clg_StPt_Sch_EZ!$C$4:$I$27,MATCH(Schedules_8760!$C1596,Clg_StPt_Sch_EZ!$B$4:$B$27,0),MATCH(Schedules_8760!$F1596,Clg_StPt_Sch_EZ!$C$3:$I$3,0)),"F","C")</f>
        <v>25.555555555555554</v>
      </c>
      <c r="K1596" s="34">
        <f>CONVERT(INDEX(Clg_StPt_Sch_EZ!$C$31:$I$54,MATCH(Schedules_8760!$C1596,Clg_StPt_Sch_EZ!$B$31:$B$54,0),MATCH(Schedules_8760!$F1596,Clg_StPt_Sch_EZ!$C$30:$I$30,0)),"F","C")</f>
        <v>25</v>
      </c>
      <c r="L1596" s="34">
        <f>CONVERT(INDEX(DHW_StPt_Sch_EZ!$C$4:$I$27,MATCH(Schedules_8760!$C1596,DHW_StPt_Sch_EZ!$B$4:$B$27,0),MATCH(Schedules_8760!$F1596,DHW_StPt_Sch_EZ!$C$3:$I$3,0)),"F","C")</f>
        <v>53.333333333333329</v>
      </c>
      <c r="M1596" s="34">
        <f>CONVERT(INDEX(DHW_StPt_Sch_EZ!$C$31:$I$54,MATCH(Schedules_8760!$C1596,DHW_StPt_Sch_EZ!$B$31:$B$54,0),MATCH(Schedules_8760!$F1596,DHW_StPt_Sch_EZ!$C$30:$I$30,0)),"F","C")</f>
        <v>53.333333333333329</v>
      </c>
      <c r="N1596" s="12"/>
      <c r="O1596" s="12"/>
      <c r="P1596" s="12"/>
    </row>
    <row r="1597" spans="1:16" x14ac:dyDescent="0.25">
      <c r="A1597" s="35">
        <v>1596</v>
      </c>
      <c r="B1597" s="89">
        <v>67.458333333333329</v>
      </c>
      <c r="C1597" s="35">
        <f t="shared" si="120"/>
        <v>12</v>
      </c>
      <c r="D1597" s="35">
        <f t="shared" si="123"/>
        <v>67</v>
      </c>
      <c r="E1597" s="35">
        <f t="shared" si="124"/>
        <v>4</v>
      </c>
      <c r="F1597" s="35" t="str">
        <f t="shared" si="121"/>
        <v>Wednesday</v>
      </c>
      <c r="G1597" s="35">
        <f t="shared" si="122"/>
        <v>3</v>
      </c>
      <c r="H1597" s="34">
        <f>CONVERT(INDEX(Htg_StPt_Sch_EZ!$C$4:$I$27,MATCH(Schedules_8760!$C1597,Htg_StPt_Sch_EZ!$B$4:$B$27,0),MATCH(Schedules_8760!$F1597,Htg_StPt_Sch_EZ!$C$3:$I$3,0)),"F","C")</f>
        <v>20.555555555555554</v>
      </c>
      <c r="I1597" s="34">
        <f>CONVERT(INDEX(Htg_StPt_Sch_EZ!$C$31:$I$54,MATCH(Schedules_8760!$C1597,Htg_StPt_Sch_EZ!$B$31:$B$54,0),MATCH(Schedules_8760!$F1597,Htg_StPt_Sch_EZ!$C$30:$I$30,0)),"F","C")</f>
        <v>19.444444444444443</v>
      </c>
      <c r="J1597" s="34">
        <f>CONVERT(INDEX(Clg_StPt_Sch_EZ!$C$4:$I$27,MATCH(Schedules_8760!$C1597,Clg_StPt_Sch_EZ!$B$4:$B$27,0),MATCH(Schedules_8760!$F1597,Clg_StPt_Sch_EZ!$C$3:$I$3,0)),"F","C")</f>
        <v>25.555555555555554</v>
      </c>
      <c r="K1597" s="34">
        <f>CONVERT(INDEX(Clg_StPt_Sch_EZ!$C$31:$I$54,MATCH(Schedules_8760!$C1597,Clg_StPt_Sch_EZ!$B$31:$B$54,0),MATCH(Schedules_8760!$F1597,Clg_StPt_Sch_EZ!$C$30:$I$30,0)),"F","C")</f>
        <v>25</v>
      </c>
      <c r="L1597" s="34">
        <f>CONVERT(INDEX(DHW_StPt_Sch_EZ!$C$4:$I$27,MATCH(Schedules_8760!$C1597,DHW_StPt_Sch_EZ!$B$4:$B$27,0),MATCH(Schedules_8760!$F1597,DHW_StPt_Sch_EZ!$C$3:$I$3,0)),"F","C")</f>
        <v>53.333333333333329</v>
      </c>
      <c r="M1597" s="34">
        <f>CONVERT(INDEX(DHW_StPt_Sch_EZ!$C$31:$I$54,MATCH(Schedules_8760!$C1597,DHW_StPt_Sch_EZ!$B$31:$B$54,0),MATCH(Schedules_8760!$F1597,DHW_StPt_Sch_EZ!$C$30:$I$30,0)),"F","C")</f>
        <v>53.333333333333329</v>
      </c>
      <c r="N1597" s="12"/>
      <c r="O1597" s="12"/>
      <c r="P1597" s="12"/>
    </row>
    <row r="1598" spans="1:16" x14ac:dyDescent="0.25">
      <c r="A1598" s="35">
        <v>1597</v>
      </c>
      <c r="B1598" s="89">
        <v>67.5</v>
      </c>
      <c r="C1598" s="35">
        <f t="shared" si="120"/>
        <v>13</v>
      </c>
      <c r="D1598" s="35">
        <f t="shared" si="123"/>
        <v>67</v>
      </c>
      <c r="E1598" s="35">
        <f t="shared" si="124"/>
        <v>4</v>
      </c>
      <c r="F1598" s="35" t="str">
        <f t="shared" si="121"/>
        <v>Wednesday</v>
      </c>
      <c r="G1598" s="35">
        <f t="shared" si="122"/>
        <v>3</v>
      </c>
      <c r="H1598" s="34">
        <f>CONVERT(INDEX(Htg_StPt_Sch_EZ!$C$4:$I$27,MATCH(Schedules_8760!$C1598,Htg_StPt_Sch_EZ!$B$4:$B$27,0),MATCH(Schedules_8760!$F1598,Htg_StPt_Sch_EZ!$C$3:$I$3,0)),"F","C")</f>
        <v>20.555555555555554</v>
      </c>
      <c r="I1598" s="34">
        <f>CONVERT(INDEX(Htg_StPt_Sch_EZ!$C$31:$I$54,MATCH(Schedules_8760!$C1598,Htg_StPt_Sch_EZ!$B$31:$B$54,0),MATCH(Schedules_8760!$F1598,Htg_StPt_Sch_EZ!$C$30:$I$30,0)),"F","C")</f>
        <v>19.444444444444443</v>
      </c>
      <c r="J1598" s="34">
        <f>CONVERT(INDEX(Clg_StPt_Sch_EZ!$C$4:$I$27,MATCH(Schedules_8760!$C1598,Clg_StPt_Sch_EZ!$B$4:$B$27,0),MATCH(Schedules_8760!$F1598,Clg_StPt_Sch_EZ!$C$3:$I$3,0)),"F","C")</f>
        <v>25.555555555555554</v>
      </c>
      <c r="K1598" s="34">
        <f>CONVERT(INDEX(Clg_StPt_Sch_EZ!$C$31:$I$54,MATCH(Schedules_8760!$C1598,Clg_StPt_Sch_EZ!$B$31:$B$54,0),MATCH(Schedules_8760!$F1598,Clg_StPt_Sch_EZ!$C$30:$I$30,0)),"F","C")</f>
        <v>25</v>
      </c>
      <c r="L1598" s="34">
        <f>CONVERT(INDEX(DHW_StPt_Sch_EZ!$C$4:$I$27,MATCH(Schedules_8760!$C1598,DHW_StPt_Sch_EZ!$B$4:$B$27,0),MATCH(Schedules_8760!$F1598,DHW_StPt_Sch_EZ!$C$3:$I$3,0)),"F","C")</f>
        <v>53.333333333333329</v>
      </c>
      <c r="M1598" s="34">
        <f>CONVERT(INDEX(DHW_StPt_Sch_EZ!$C$31:$I$54,MATCH(Schedules_8760!$C1598,DHW_StPt_Sch_EZ!$B$31:$B$54,0),MATCH(Schedules_8760!$F1598,DHW_StPt_Sch_EZ!$C$30:$I$30,0)),"F","C")</f>
        <v>53.333333333333329</v>
      </c>
      <c r="N1598" s="12"/>
      <c r="O1598" s="12"/>
      <c r="P1598" s="12"/>
    </row>
    <row r="1599" spans="1:16" x14ac:dyDescent="0.25">
      <c r="A1599" s="35">
        <v>1598</v>
      </c>
      <c r="B1599" s="89">
        <v>67.541666666666671</v>
      </c>
      <c r="C1599" s="35">
        <f t="shared" si="120"/>
        <v>14</v>
      </c>
      <c r="D1599" s="35">
        <f t="shared" si="123"/>
        <v>67</v>
      </c>
      <c r="E1599" s="35">
        <f t="shared" si="124"/>
        <v>4</v>
      </c>
      <c r="F1599" s="35" t="str">
        <f t="shared" si="121"/>
        <v>Wednesday</v>
      </c>
      <c r="G1599" s="35">
        <f t="shared" si="122"/>
        <v>3</v>
      </c>
      <c r="H1599" s="34">
        <f>CONVERT(INDEX(Htg_StPt_Sch_EZ!$C$4:$I$27,MATCH(Schedules_8760!$C1599,Htg_StPt_Sch_EZ!$B$4:$B$27,0),MATCH(Schedules_8760!$F1599,Htg_StPt_Sch_EZ!$C$3:$I$3,0)),"F","C")</f>
        <v>20.555555555555554</v>
      </c>
      <c r="I1599" s="34">
        <f>CONVERT(INDEX(Htg_StPt_Sch_EZ!$C$31:$I$54,MATCH(Schedules_8760!$C1599,Htg_StPt_Sch_EZ!$B$31:$B$54,0),MATCH(Schedules_8760!$F1599,Htg_StPt_Sch_EZ!$C$30:$I$30,0)),"F","C")</f>
        <v>19.444444444444443</v>
      </c>
      <c r="J1599" s="34">
        <f>CONVERT(INDEX(Clg_StPt_Sch_EZ!$C$4:$I$27,MATCH(Schedules_8760!$C1599,Clg_StPt_Sch_EZ!$B$4:$B$27,0),MATCH(Schedules_8760!$F1599,Clg_StPt_Sch_EZ!$C$3:$I$3,0)),"F","C")</f>
        <v>25.555555555555554</v>
      </c>
      <c r="K1599" s="34">
        <f>CONVERT(INDEX(Clg_StPt_Sch_EZ!$C$31:$I$54,MATCH(Schedules_8760!$C1599,Clg_StPt_Sch_EZ!$B$31:$B$54,0),MATCH(Schedules_8760!$F1599,Clg_StPt_Sch_EZ!$C$30:$I$30,0)),"F","C")</f>
        <v>25</v>
      </c>
      <c r="L1599" s="34">
        <f>CONVERT(INDEX(DHW_StPt_Sch_EZ!$C$4:$I$27,MATCH(Schedules_8760!$C1599,DHW_StPt_Sch_EZ!$B$4:$B$27,0),MATCH(Schedules_8760!$F1599,DHW_StPt_Sch_EZ!$C$3:$I$3,0)),"F","C")</f>
        <v>53.333333333333329</v>
      </c>
      <c r="M1599" s="34">
        <f>CONVERT(INDEX(DHW_StPt_Sch_EZ!$C$31:$I$54,MATCH(Schedules_8760!$C1599,DHW_StPt_Sch_EZ!$B$31:$B$54,0),MATCH(Schedules_8760!$F1599,DHW_StPt_Sch_EZ!$C$30:$I$30,0)),"F","C")</f>
        <v>53.333333333333329</v>
      </c>
      <c r="N1599" s="12"/>
      <c r="O1599" s="12"/>
      <c r="P1599" s="12"/>
    </row>
    <row r="1600" spans="1:16" x14ac:dyDescent="0.25">
      <c r="A1600" s="35">
        <v>1599</v>
      </c>
      <c r="B1600" s="89">
        <v>67.583333333333329</v>
      </c>
      <c r="C1600" s="35">
        <f t="shared" si="120"/>
        <v>15</v>
      </c>
      <c r="D1600" s="35">
        <f t="shared" si="123"/>
        <v>67</v>
      </c>
      <c r="E1600" s="35">
        <f t="shared" si="124"/>
        <v>4</v>
      </c>
      <c r="F1600" s="35" t="str">
        <f t="shared" si="121"/>
        <v>Wednesday</v>
      </c>
      <c r="G1600" s="35">
        <f t="shared" si="122"/>
        <v>3</v>
      </c>
      <c r="H1600" s="34">
        <f>CONVERT(INDEX(Htg_StPt_Sch_EZ!$C$4:$I$27,MATCH(Schedules_8760!$C1600,Htg_StPt_Sch_EZ!$B$4:$B$27,0),MATCH(Schedules_8760!$F1600,Htg_StPt_Sch_EZ!$C$3:$I$3,0)),"F","C")</f>
        <v>20.555555555555554</v>
      </c>
      <c r="I1600" s="34">
        <f>CONVERT(INDEX(Htg_StPt_Sch_EZ!$C$31:$I$54,MATCH(Schedules_8760!$C1600,Htg_StPt_Sch_EZ!$B$31:$B$54,0),MATCH(Schedules_8760!$F1600,Htg_StPt_Sch_EZ!$C$30:$I$30,0)),"F","C")</f>
        <v>21.111111111111111</v>
      </c>
      <c r="J1600" s="34">
        <f>CONVERT(INDEX(Clg_StPt_Sch_EZ!$C$4:$I$27,MATCH(Schedules_8760!$C1600,Clg_StPt_Sch_EZ!$B$4:$B$27,0),MATCH(Schedules_8760!$F1600,Clg_StPt_Sch_EZ!$C$3:$I$3,0)),"F","C")</f>
        <v>25.555555555555554</v>
      </c>
      <c r="K1600" s="34">
        <f>CONVERT(INDEX(Clg_StPt_Sch_EZ!$C$31:$I$54,MATCH(Schedules_8760!$C1600,Clg_StPt_Sch_EZ!$B$31:$B$54,0),MATCH(Schedules_8760!$F1600,Clg_StPt_Sch_EZ!$C$30:$I$30,0)),"F","C")</f>
        <v>25</v>
      </c>
      <c r="L1600" s="34">
        <f>CONVERT(INDEX(DHW_StPt_Sch_EZ!$C$4:$I$27,MATCH(Schedules_8760!$C1600,DHW_StPt_Sch_EZ!$B$4:$B$27,0),MATCH(Schedules_8760!$F1600,DHW_StPt_Sch_EZ!$C$3:$I$3,0)),"F","C")</f>
        <v>53.333333333333329</v>
      </c>
      <c r="M1600" s="34">
        <f>CONVERT(INDEX(DHW_StPt_Sch_EZ!$C$31:$I$54,MATCH(Schedules_8760!$C1600,DHW_StPt_Sch_EZ!$B$31:$B$54,0),MATCH(Schedules_8760!$F1600,DHW_StPt_Sch_EZ!$C$30:$I$30,0)),"F","C")</f>
        <v>53.333333333333329</v>
      </c>
      <c r="N1600" s="12"/>
      <c r="O1600" s="12"/>
      <c r="P1600" s="12"/>
    </row>
    <row r="1601" spans="1:16" x14ac:dyDescent="0.25">
      <c r="A1601" s="35">
        <v>1600</v>
      </c>
      <c r="B1601" s="89">
        <v>67.625</v>
      </c>
      <c r="C1601" s="35">
        <f t="shared" si="120"/>
        <v>16</v>
      </c>
      <c r="D1601" s="35">
        <f t="shared" si="123"/>
        <v>67</v>
      </c>
      <c r="E1601" s="35">
        <f t="shared" si="124"/>
        <v>4</v>
      </c>
      <c r="F1601" s="35" t="str">
        <f t="shared" si="121"/>
        <v>Wednesday</v>
      </c>
      <c r="G1601" s="35">
        <f t="shared" si="122"/>
        <v>3</v>
      </c>
      <c r="H1601" s="34">
        <f>CONVERT(INDEX(Htg_StPt_Sch_EZ!$C$4:$I$27,MATCH(Schedules_8760!$C1601,Htg_StPt_Sch_EZ!$B$4:$B$27,0),MATCH(Schedules_8760!$F1601,Htg_StPt_Sch_EZ!$C$3:$I$3,0)),"F","C")</f>
        <v>20.555555555555554</v>
      </c>
      <c r="I1601" s="34">
        <f>CONVERT(INDEX(Htg_StPt_Sch_EZ!$C$31:$I$54,MATCH(Schedules_8760!$C1601,Htg_StPt_Sch_EZ!$B$31:$B$54,0),MATCH(Schedules_8760!$F1601,Htg_StPt_Sch_EZ!$C$30:$I$30,0)),"F","C")</f>
        <v>21.111111111111111</v>
      </c>
      <c r="J1601" s="34">
        <f>CONVERT(INDEX(Clg_StPt_Sch_EZ!$C$4:$I$27,MATCH(Schedules_8760!$C1601,Clg_StPt_Sch_EZ!$B$4:$B$27,0),MATCH(Schedules_8760!$F1601,Clg_StPt_Sch_EZ!$C$3:$I$3,0)),"F","C")</f>
        <v>25.555555555555554</v>
      </c>
      <c r="K1601" s="34">
        <f>CONVERT(INDEX(Clg_StPt_Sch_EZ!$C$31:$I$54,MATCH(Schedules_8760!$C1601,Clg_StPt_Sch_EZ!$B$31:$B$54,0),MATCH(Schedules_8760!$F1601,Clg_StPt_Sch_EZ!$C$30:$I$30,0)),"F","C")</f>
        <v>25</v>
      </c>
      <c r="L1601" s="34">
        <f>CONVERT(INDEX(DHW_StPt_Sch_EZ!$C$4:$I$27,MATCH(Schedules_8760!$C1601,DHW_StPt_Sch_EZ!$B$4:$B$27,0),MATCH(Schedules_8760!$F1601,DHW_StPt_Sch_EZ!$C$3:$I$3,0)),"F","C")</f>
        <v>53.333333333333329</v>
      </c>
      <c r="M1601" s="34">
        <f>CONVERT(INDEX(DHW_StPt_Sch_EZ!$C$31:$I$54,MATCH(Schedules_8760!$C1601,DHW_StPt_Sch_EZ!$B$31:$B$54,0),MATCH(Schedules_8760!$F1601,DHW_StPt_Sch_EZ!$C$30:$I$30,0)),"F","C")</f>
        <v>53.333333333333329</v>
      </c>
      <c r="N1601" s="12"/>
      <c r="O1601" s="12"/>
      <c r="P1601" s="12"/>
    </row>
    <row r="1602" spans="1:16" x14ac:dyDescent="0.25">
      <c r="A1602" s="35">
        <v>1601</v>
      </c>
      <c r="B1602" s="89">
        <v>67.666666666666671</v>
      </c>
      <c r="C1602" s="35">
        <f t="shared" ref="C1602:C1665" si="125">HOUR(B1602)+1</f>
        <v>17</v>
      </c>
      <c r="D1602" s="35">
        <f t="shared" si="123"/>
        <v>67</v>
      </c>
      <c r="E1602" s="35">
        <f t="shared" si="124"/>
        <v>4</v>
      </c>
      <c r="F1602" s="35" t="str">
        <f t="shared" ref="F1602:F1665" si="126">IF(E1602=1,"Sunday",IF(E1602=2,"Monday",IF(E1602=3,"Tuesday",IF(E1602=4,"Wednesday",IF(E1602=5,"Thursday",IF(E1602=6,"Friday","Saturday"))))))</f>
        <v>Wednesday</v>
      </c>
      <c r="G1602" s="35">
        <f t="shared" ref="G1602:G1665" si="127">MONTH(B1602)</f>
        <v>3</v>
      </c>
      <c r="H1602" s="34">
        <f>CONVERT(INDEX(Htg_StPt_Sch_EZ!$C$4:$I$27,MATCH(Schedules_8760!$C1602,Htg_StPt_Sch_EZ!$B$4:$B$27,0),MATCH(Schedules_8760!$F1602,Htg_StPt_Sch_EZ!$C$3:$I$3,0)),"F","C")</f>
        <v>20.555555555555554</v>
      </c>
      <c r="I1602" s="34">
        <f>CONVERT(INDEX(Htg_StPt_Sch_EZ!$C$31:$I$54,MATCH(Schedules_8760!$C1602,Htg_StPt_Sch_EZ!$B$31:$B$54,0),MATCH(Schedules_8760!$F1602,Htg_StPt_Sch_EZ!$C$30:$I$30,0)),"F","C")</f>
        <v>17.777777777777779</v>
      </c>
      <c r="J1602" s="34">
        <f>CONVERT(INDEX(Clg_StPt_Sch_EZ!$C$4:$I$27,MATCH(Schedules_8760!$C1602,Clg_StPt_Sch_EZ!$B$4:$B$27,0),MATCH(Schedules_8760!$F1602,Clg_StPt_Sch_EZ!$C$3:$I$3,0)),"F","C")</f>
        <v>25.555555555555554</v>
      </c>
      <c r="K1602" s="34">
        <f>CONVERT(INDEX(Clg_StPt_Sch_EZ!$C$31:$I$54,MATCH(Schedules_8760!$C1602,Clg_StPt_Sch_EZ!$B$31:$B$54,0),MATCH(Schedules_8760!$F1602,Clg_StPt_Sch_EZ!$C$30:$I$30,0)),"F","C")</f>
        <v>25</v>
      </c>
      <c r="L1602" s="34">
        <f>CONVERT(INDEX(DHW_StPt_Sch_EZ!$C$4:$I$27,MATCH(Schedules_8760!$C1602,DHW_StPt_Sch_EZ!$B$4:$B$27,0),MATCH(Schedules_8760!$F1602,DHW_StPt_Sch_EZ!$C$3:$I$3,0)),"F","C")</f>
        <v>53.333333333333329</v>
      </c>
      <c r="M1602" s="34">
        <f>CONVERT(INDEX(DHW_StPt_Sch_EZ!$C$31:$I$54,MATCH(Schedules_8760!$C1602,DHW_StPt_Sch_EZ!$B$31:$B$54,0),MATCH(Schedules_8760!$F1602,DHW_StPt_Sch_EZ!$C$30:$I$30,0)),"F","C")</f>
        <v>53.333333333333329</v>
      </c>
      <c r="N1602" s="12"/>
      <c r="O1602" s="12"/>
      <c r="P1602" s="12"/>
    </row>
    <row r="1603" spans="1:16" x14ac:dyDescent="0.25">
      <c r="A1603" s="35">
        <v>1602</v>
      </c>
      <c r="B1603" s="89">
        <v>67.708333333333329</v>
      </c>
      <c r="C1603" s="35">
        <f t="shared" si="125"/>
        <v>18</v>
      </c>
      <c r="D1603" s="35">
        <f t="shared" ref="D1603:D1666" si="128">IF(C1603=1,D1602+1,D1602)</f>
        <v>67</v>
      </c>
      <c r="E1603" s="35">
        <f t="shared" ref="E1603:E1666" si="129">IF(AND(C1603=1,E1602=7),1,IF(C1603=1,E1602+1,E1602))</f>
        <v>4</v>
      </c>
      <c r="F1603" s="35" t="str">
        <f t="shared" si="126"/>
        <v>Wednesday</v>
      </c>
      <c r="G1603" s="35">
        <f t="shared" si="127"/>
        <v>3</v>
      </c>
      <c r="H1603" s="34">
        <f>CONVERT(INDEX(Htg_StPt_Sch_EZ!$C$4:$I$27,MATCH(Schedules_8760!$C1603,Htg_StPt_Sch_EZ!$B$4:$B$27,0),MATCH(Schedules_8760!$F1603,Htg_StPt_Sch_EZ!$C$3:$I$3,0)),"F","C")</f>
        <v>20.555555555555554</v>
      </c>
      <c r="I1603" s="34">
        <f>CONVERT(INDEX(Htg_StPt_Sch_EZ!$C$31:$I$54,MATCH(Schedules_8760!$C1603,Htg_StPt_Sch_EZ!$B$31:$B$54,0),MATCH(Schedules_8760!$F1603,Htg_StPt_Sch_EZ!$C$30:$I$30,0)),"F","C")</f>
        <v>17.777777777777779</v>
      </c>
      <c r="J1603" s="34">
        <f>CONVERT(INDEX(Clg_StPt_Sch_EZ!$C$4:$I$27,MATCH(Schedules_8760!$C1603,Clg_StPt_Sch_EZ!$B$4:$B$27,0),MATCH(Schedules_8760!$F1603,Clg_StPt_Sch_EZ!$C$3:$I$3,0)),"F","C")</f>
        <v>25.555555555555554</v>
      </c>
      <c r="K1603" s="34">
        <f>CONVERT(INDEX(Clg_StPt_Sch_EZ!$C$31:$I$54,MATCH(Schedules_8760!$C1603,Clg_StPt_Sch_EZ!$B$31:$B$54,0),MATCH(Schedules_8760!$F1603,Clg_StPt_Sch_EZ!$C$30:$I$30,0)),"F","C")</f>
        <v>28.333333333333332</v>
      </c>
      <c r="L1603" s="34">
        <f>CONVERT(INDEX(DHW_StPt_Sch_EZ!$C$4:$I$27,MATCH(Schedules_8760!$C1603,DHW_StPt_Sch_EZ!$B$4:$B$27,0),MATCH(Schedules_8760!$F1603,DHW_StPt_Sch_EZ!$C$3:$I$3,0)),"F","C")</f>
        <v>53.333333333333329</v>
      </c>
      <c r="M1603" s="34">
        <f>CONVERT(INDEX(DHW_StPt_Sch_EZ!$C$31:$I$54,MATCH(Schedules_8760!$C1603,DHW_StPt_Sch_EZ!$B$31:$B$54,0),MATCH(Schedules_8760!$F1603,DHW_StPt_Sch_EZ!$C$30:$I$30,0)),"F","C")</f>
        <v>53.333333333333329</v>
      </c>
      <c r="N1603" s="12"/>
      <c r="O1603" s="12"/>
      <c r="P1603" s="12"/>
    </row>
    <row r="1604" spans="1:16" x14ac:dyDescent="0.25">
      <c r="A1604" s="35">
        <v>1603</v>
      </c>
      <c r="B1604" s="89">
        <v>67.75</v>
      </c>
      <c r="C1604" s="35">
        <f t="shared" si="125"/>
        <v>19</v>
      </c>
      <c r="D1604" s="35">
        <f t="shared" si="128"/>
        <v>67</v>
      </c>
      <c r="E1604" s="35">
        <f t="shared" si="129"/>
        <v>4</v>
      </c>
      <c r="F1604" s="35" t="str">
        <f t="shared" si="126"/>
        <v>Wednesday</v>
      </c>
      <c r="G1604" s="35">
        <f t="shared" si="127"/>
        <v>3</v>
      </c>
      <c r="H1604" s="34">
        <f>CONVERT(INDEX(Htg_StPt_Sch_EZ!$C$4:$I$27,MATCH(Schedules_8760!$C1604,Htg_StPt_Sch_EZ!$B$4:$B$27,0),MATCH(Schedules_8760!$F1604,Htg_StPt_Sch_EZ!$C$3:$I$3,0)),"F","C")</f>
        <v>20.555555555555554</v>
      </c>
      <c r="I1604" s="34">
        <f>CONVERT(INDEX(Htg_StPt_Sch_EZ!$C$31:$I$54,MATCH(Schedules_8760!$C1604,Htg_StPt_Sch_EZ!$B$31:$B$54,0),MATCH(Schedules_8760!$F1604,Htg_StPt_Sch_EZ!$C$30:$I$30,0)),"F","C")</f>
        <v>18.333333333333332</v>
      </c>
      <c r="J1604" s="34">
        <f>CONVERT(INDEX(Clg_StPt_Sch_EZ!$C$4:$I$27,MATCH(Schedules_8760!$C1604,Clg_StPt_Sch_EZ!$B$4:$B$27,0),MATCH(Schedules_8760!$F1604,Clg_StPt_Sch_EZ!$C$3:$I$3,0)),"F","C")</f>
        <v>25.555555555555554</v>
      </c>
      <c r="K1604" s="34">
        <f>CONVERT(INDEX(Clg_StPt_Sch_EZ!$C$31:$I$54,MATCH(Schedules_8760!$C1604,Clg_StPt_Sch_EZ!$B$31:$B$54,0),MATCH(Schedules_8760!$F1604,Clg_StPt_Sch_EZ!$C$30:$I$30,0)),"F","C")</f>
        <v>28.333333333333332</v>
      </c>
      <c r="L1604" s="34">
        <f>CONVERT(INDEX(DHW_StPt_Sch_EZ!$C$4:$I$27,MATCH(Schedules_8760!$C1604,DHW_StPt_Sch_EZ!$B$4:$B$27,0),MATCH(Schedules_8760!$F1604,DHW_StPt_Sch_EZ!$C$3:$I$3,0)),"F","C")</f>
        <v>53.333333333333329</v>
      </c>
      <c r="M1604" s="34">
        <f>CONVERT(INDEX(DHW_StPt_Sch_EZ!$C$31:$I$54,MATCH(Schedules_8760!$C1604,DHW_StPt_Sch_EZ!$B$31:$B$54,0),MATCH(Schedules_8760!$F1604,DHW_StPt_Sch_EZ!$C$30:$I$30,0)),"F","C")</f>
        <v>53.333333333333329</v>
      </c>
      <c r="N1604" s="12"/>
      <c r="O1604" s="12"/>
      <c r="P1604" s="12"/>
    </row>
    <row r="1605" spans="1:16" x14ac:dyDescent="0.25">
      <c r="A1605" s="35">
        <v>1604</v>
      </c>
      <c r="B1605" s="89">
        <v>67.791666666666671</v>
      </c>
      <c r="C1605" s="35">
        <f t="shared" si="125"/>
        <v>20</v>
      </c>
      <c r="D1605" s="35">
        <f t="shared" si="128"/>
        <v>67</v>
      </c>
      <c r="E1605" s="35">
        <f t="shared" si="129"/>
        <v>4</v>
      </c>
      <c r="F1605" s="35" t="str">
        <f t="shared" si="126"/>
        <v>Wednesday</v>
      </c>
      <c r="G1605" s="35">
        <f t="shared" si="127"/>
        <v>3</v>
      </c>
      <c r="H1605" s="34">
        <f>CONVERT(INDEX(Htg_StPt_Sch_EZ!$C$4:$I$27,MATCH(Schedules_8760!$C1605,Htg_StPt_Sch_EZ!$B$4:$B$27,0),MATCH(Schedules_8760!$F1605,Htg_StPt_Sch_EZ!$C$3:$I$3,0)),"F","C")</f>
        <v>20.555555555555554</v>
      </c>
      <c r="I1605" s="34">
        <f>CONVERT(INDEX(Htg_StPt_Sch_EZ!$C$31:$I$54,MATCH(Schedules_8760!$C1605,Htg_StPt_Sch_EZ!$B$31:$B$54,0),MATCH(Schedules_8760!$F1605,Htg_StPt_Sch_EZ!$C$30:$I$30,0)),"F","C")</f>
        <v>18.888888888888889</v>
      </c>
      <c r="J1605" s="34">
        <f>CONVERT(INDEX(Clg_StPt_Sch_EZ!$C$4:$I$27,MATCH(Schedules_8760!$C1605,Clg_StPt_Sch_EZ!$B$4:$B$27,0),MATCH(Schedules_8760!$F1605,Clg_StPt_Sch_EZ!$C$3:$I$3,0)),"F","C")</f>
        <v>25.555555555555554</v>
      </c>
      <c r="K1605" s="34">
        <f>CONVERT(INDEX(Clg_StPt_Sch_EZ!$C$31:$I$54,MATCH(Schedules_8760!$C1605,Clg_StPt_Sch_EZ!$B$31:$B$54,0),MATCH(Schedules_8760!$F1605,Clg_StPt_Sch_EZ!$C$30:$I$30,0)),"F","C")</f>
        <v>28.333333333333332</v>
      </c>
      <c r="L1605" s="34">
        <f>CONVERT(INDEX(DHW_StPt_Sch_EZ!$C$4:$I$27,MATCH(Schedules_8760!$C1605,DHW_StPt_Sch_EZ!$B$4:$B$27,0),MATCH(Schedules_8760!$F1605,DHW_StPt_Sch_EZ!$C$3:$I$3,0)),"F","C")</f>
        <v>53.333333333333329</v>
      </c>
      <c r="M1605" s="34">
        <f>CONVERT(INDEX(DHW_StPt_Sch_EZ!$C$31:$I$54,MATCH(Schedules_8760!$C1605,DHW_StPt_Sch_EZ!$B$31:$B$54,0),MATCH(Schedules_8760!$F1605,DHW_StPt_Sch_EZ!$C$30:$I$30,0)),"F","C")</f>
        <v>53.333333333333329</v>
      </c>
      <c r="N1605" s="12"/>
      <c r="O1605" s="12"/>
      <c r="P1605" s="12"/>
    </row>
    <row r="1606" spans="1:16" x14ac:dyDescent="0.25">
      <c r="A1606" s="35">
        <v>1605</v>
      </c>
      <c r="B1606" s="89">
        <v>67.833333333333329</v>
      </c>
      <c r="C1606" s="35">
        <f t="shared" si="125"/>
        <v>21</v>
      </c>
      <c r="D1606" s="35">
        <f t="shared" si="128"/>
        <v>67</v>
      </c>
      <c r="E1606" s="35">
        <f t="shared" si="129"/>
        <v>4</v>
      </c>
      <c r="F1606" s="35" t="str">
        <f t="shared" si="126"/>
        <v>Wednesday</v>
      </c>
      <c r="G1606" s="35">
        <f t="shared" si="127"/>
        <v>3</v>
      </c>
      <c r="H1606" s="34">
        <f>CONVERT(INDEX(Htg_StPt_Sch_EZ!$C$4:$I$27,MATCH(Schedules_8760!$C1606,Htg_StPt_Sch_EZ!$B$4:$B$27,0),MATCH(Schedules_8760!$F1606,Htg_StPt_Sch_EZ!$C$3:$I$3,0)),"F","C")</f>
        <v>20.555555555555554</v>
      </c>
      <c r="I1606" s="34">
        <f>CONVERT(INDEX(Htg_StPt_Sch_EZ!$C$31:$I$54,MATCH(Schedules_8760!$C1606,Htg_StPt_Sch_EZ!$B$31:$B$54,0),MATCH(Schedules_8760!$F1606,Htg_StPt_Sch_EZ!$C$30:$I$30,0)),"F","C")</f>
        <v>19.444444444444443</v>
      </c>
      <c r="J1606" s="34">
        <f>CONVERT(INDEX(Clg_StPt_Sch_EZ!$C$4:$I$27,MATCH(Schedules_8760!$C1606,Clg_StPt_Sch_EZ!$B$4:$B$27,0),MATCH(Schedules_8760!$F1606,Clg_StPt_Sch_EZ!$C$3:$I$3,0)),"F","C")</f>
        <v>25.555555555555554</v>
      </c>
      <c r="K1606" s="34">
        <f>CONVERT(INDEX(Clg_StPt_Sch_EZ!$C$31:$I$54,MATCH(Schedules_8760!$C1606,Clg_StPt_Sch_EZ!$B$31:$B$54,0),MATCH(Schedules_8760!$F1606,Clg_StPt_Sch_EZ!$C$30:$I$30,0)),"F","C")</f>
        <v>28.333333333333332</v>
      </c>
      <c r="L1606" s="34">
        <f>CONVERT(INDEX(DHW_StPt_Sch_EZ!$C$4:$I$27,MATCH(Schedules_8760!$C1606,DHW_StPt_Sch_EZ!$B$4:$B$27,0),MATCH(Schedules_8760!$F1606,DHW_StPt_Sch_EZ!$C$3:$I$3,0)),"F","C")</f>
        <v>53.333333333333329</v>
      </c>
      <c r="M1606" s="34">
        <f>CONVERT(INDEX(DHW_StPt_Sch_EZ!$C$31:$I$54,MATCH(Schedules_8760!$C1606,DHW_StPt_Sch_EZ!$B$31:$B$54,0),MATCH(Schedules_8760!$F1606,DHW_StPt_Sch_EZ!$C$30:$I$30,0)),"F","C")</f>
        <v>53.333333333333329</v>
      </c>
      <c r="N1606" s="12"/>
      <c r="O1606" s="12"/>
      <c r="P1606" s="12"/>
    </row>
    <row r="1607" spans="1:16" x14ac:dyDescent="0.25">
      <c r="A1607" s="35">
        <v>1606</v>
      </c>
      <c r="B1607" s="89">
        <v>67.875</v>
      </c>
      <c r="C1607" s="35">
        <f t="shared" si="125"/>
        <v>22</v>
      </c>
      <c r="D1607" s="35">
        <f t="shared" si="128"/>
        <v>67</v>
      </c>
      <c r="E1607" s="35">
        <f t="shared" si="129"/>
        <v>4</v>
      </c>
      <c r="F1607" s="35" t="str">
        <f t="shared" si="126"/>
        <v>Wednesday</v>
      </c>
      <c r="G1607" s="35">
        <f t="shared" si="127"/>
        <v>3</v>
      </c>
      <c r="H1607" s="34">
        <f>CONVERT(INDEX(Htg_StPt_Sch_EZ!$C$4:$I$27,MATCH(Schedules_8760!$C1607,Htg_StPt_Sch_EZ!$B$4:$B$27,0),MATCH(Schedules_8760!$F1607,Htg_StPt_Sch_EZ!$C$3:$I$3,0)),"F","C")</f>
        <v>20.555555555555554</v>
      </c>
      <c r="I1607" s="34">
        <f>CONVERT(INDEX(Htg_StPt_Sch_EZ!$C$31:$I$54,MATCH(Schedules_8760!$C1607,Htg_StPt_Sch_EZ!$B$31:$B$54,0),MATCH(Schedules_8760!$F1607,Htg_StPt_Sch_EZ!$C$30:$I$30,0)),"F","C")</f>
        <v>19.444444444444443</v>
      </c>
      <c r="J1607" s="34">
        <f>CONVERT(INDEX(Clg_StPt_Sch_EZ!$C$4:$I$27,MATCH(Schedules_8760!$C1607,Clg_StPt_Sch_EZ!$B$4:$B$27,0),MATCH(Schedules_8760!$F1607,Clg_StPt_Sch_EZ!$C$3:$I$3,0)),"F","C")</f>
        <v>25.555555555555554</v>
      </c>
      <c r="K1607" s="34">
        <f>CONVERT(INDEX(Clg_StPt_Sch_EZ!$C$31:$I$54,MATCH(Schedules_8760!$C1607,Clg_StPt_Sch_EZ!$B$31:$B$54,0),MATCH(Schedules_8760!$F1607,Clg_StPt_Sch_EZ!$C$30:$I$30,0)),"F","C")</f>
        <v>28.333333333333332</v>
      </c>
      <c r="L1607" s="34">
        <f>CONVERT(INDEX(DHW_StPt_Sch_EZ!$C$4:$I$27,MATCH(Schedules_8760!$C1607,DHW_StPt_Sch_EZ!$B$4:$B$27,0),MATCH(Schedules_8760!$F1607,DHW_StPt_Sch_EZ!$C$3:$I$3,0)),"F","C")</f>
        <v>53.333333333333329</v>
      </c>
      <c r="M1607" s="34">
        <f>CONVERT(INDEX(DHW_StPt_Sch_EZ!$C$31:$I$54,MATCH(Schedules_8760!$C1607,DHW_StPt_Sch_EZ!$B$31:$B$54,0),MATCH(Schedules_8760!$F1607,DHW_StPt_Sch_EZ!$C$30:$I$30,0)),"F","C")</f>
        <v>53.333333333333329</v>
      </c>
      <c r="N1607" s="12"/>
      <c r="O1607" s="12"/>
      <c r="P1607" s="12"/>
    </row>
    <row r="1608" spans="1:16" x14ac:dyDescent="0.25">
      <c r="A1608" s="35">
        <v>1607</v>
      </c>
      <c r="B1608" s="89">
        <v>67.916666666666671</v>
      </c>
      <c r="C1608" s="35">
        <f t="shared" si="125"/>
        <v>23</v>
      </c>
      <c r="D1608" s="35">
        <f t="shared" si="128"/>
        <v>67</v>
      </c>
      <c r="E1608" s="35">
        <f t="shared" si="129"/>
        <v>4</v>
      </c>
      <c r="F1608" s="35" t="str">
        <f t="shared" si="126"/>
        <v>Wednesday</v>
      </c>
      <c r="G1608" s="35">
        <f t="shared" si="127"/>
        <v>3</v>
      </c>
      <c r="H1608" s="34">
        <f>CONVERT(INDEX(Htg_StPt_Sch_EZ!$C$4:$I$27,MATCH(Schedules_8760!$C1608,Htg_StPt_Sch_EZ!$B$4:$B$27,0),MATCH(Schedules_8760!$F1608,Htg_StPt_Sch_EZ!$C$3:$I$3,0)),"F","C")</f>
        <v>20.555555555555554</v>
      </c>
      <c r="I1608" s="34">
        <f>CONVERT(INDEX(Htg_StPt_Sch_EZ!$C$31:$I$54,MATCH(Schedules_8760!$C1608,Htg_StPt_Sch_EZ!$B$31:$B$54,0),MATCH(Schedules_8760!$F1608,Htg_StPt_Sch_EZ!$C$30:$I$30,0)),"F","C")</f>
        <v>19.444444444444443</v>
      </c>
      <c r="J1608" s="34">
        <f>CONVERT(INDEX(Clg_StPt_Sch_EZ!$C$4:$I$27,MATCH(Schedules_8760!$C1608,Clg_StPt_Sch_EZ!$B$4:$B$27,0),MATCH(Schedules_8760!$F1608,Clg_StPt_Sch_EZ!$C$3:$I$3,0)),"F","C")</f>
        <v>25.555555555555554</v>
      </c>
      <c r="K1608" s="34">
        <f>CONVERT(INDEX(Clg_StPt_Sch_EZ!$C$31:$I$54,MATCH(Schedules_8760!$C1608,Clg_StPt_Sch_EZ!$B$31:$B$54,0),MATCH(Schedules_8760!$F1608,Clg_StPt_Sch_EZ!$C$30:$I$30,0)),"F","C")</f>
        <v>28.333333333333332</v>
      </c>
      <c r="L1608" s="34">
        <f>CONVERT(INDEX(DHW_StPt_Sch_EZ!$C$4:$I$27,MATCH(Schedules_8760!$C1608,DHW_StPt_Sch_EZ!$B$4:$B$27,0),MATCH(Schedules_8760!$F1608,DHW_StPt_Sch_EZ!$C$3:$I$3,0)),"F","C")</f>
        <v>53.333333333333329</v>
      </c>
      <c r="M1608" s="34">
        <f>CONVERT(INDEX(DHW_StPt_Sch_EZ!$C$31:$I$54,MATCH(Schedules_8760!$C1608,DHW_StPt_Sch_EZ!$B$31:$B$54,0),MATCH(Schedules_8760!$F1608,DHW_StPt_Sch_EZ!$C$30:$I$30,0)),"F","C")</f>
        <v>53.333333333333329</v>
      </c>
      <c r="N1608" s="12"/>
      <c r="O1608" s="12"/>
      <c r="P1608" s="12"/>
    </row>
    <row r="1609" spans="1:16" x14ac:dyDescent="0.25">
      <c r="A1609" s="35">
        <v>1608</v>
      </c>
      <c r="B1609" s="89">
        <v>67.958333333333329</v>
      </c>
      <c r="C1609" s="35">
        <f t="shared" si="125"/>
        <v>24</v>
      </c>
      <c r="D1609" s="35">
        <f t="shared" si="128"/>
        <v>67</v>
      </c>
      <c r="E1609" s="35">
        <f t="shared" si="129"/>
        <v>4</v>
      </c>
      <c r="F1609" s="35" t="str">
        <f t="shared" si="126"/>
        <v>Wednesday</v>
      </c>
      <c r="G1609" s="35">
        <f t="shared" si="127"/>
        <v>3</v>
      </c>
      <c r="H1609" s="34">
        <f>CONVERT(INDEX(Htg_StPt_Sch_EZ!$C$4:$I$27,MATCH(Schedules_8760!$C1609,Htg_StPt_Sch_EZ!$B$4:$B$27,0),MATCH(Schedules_8760!$F1609,Htg_StPt_Sch_EZ!$C$3:$I$3,0)),"F","C")</f>
        <v>20.555555555555554</v>
      </c>
      <c r="I1609" s="34">
        <f>CONVERT(INDEX(Htg_StPt_Sch_EZ!$C$31:$I$54,MATCH(Schedules_8760!$C1609,Htg_StPt_Sch_EZ!$B$31:$B$54,0),MATCH(Schedules_8760!$F1609,Htg_StPt_Sch_EZ!$C$30:$I$30,0)),"F","C")</f>
        <v>19.444444444444443</v>
      </c>
      <c r="J1609" s="34">
        <f>CONVERT(INDEX(Clg_StPt_Sch_EZ!$C$4:$I$27,MATCH(Schedules_8760!$C1609,Clg_StPt_Sch_EZ!$B$4:$B$27,0),MATCH(Schedules_8760!$F1609,Clg_StPt_Sch_EZ!$C$3:$I$3,0)),"F","C")</f>
        <v>25.555555555555554</v>
      </c>
      <c r="K1609" s="34">
        <f>CONVERT(INDEX(Clg_StPt_Sch_EZ!$C$31:$I$54,MATCH(Schedules_8760!$C1609,Clg_StPt_Sch_EZ!$B$31:$B$54,0),MATCH(Schedules_8760!$F1609,Clg_StPt_Sch_EZ!$C$30:$I$30,0)),"F","C")</f>
        <v>28.333333333333332</v>
      </c>
      <c r="L1609" s="34">
        <f>CONVERT(INDEX(DHW_StPt_Sch_EZ!$C$4:$I$27,MATCH(Schedules_8760!$C1609,DHW_StPt_Sch_EZ!$B$4:$B$27,0),MATCH(Schedules_8760!$F1609,DHW_StPt_Sch_EZ!$C$3:$I$3,0)),"F","C")</f>
        <v>53.333333333333329</v>
      </c>
      <c r="M1609" s="34">
        <f>CONVERT(INDEX(DHW_StPt_Sch_EZ!$C$31:$I$54,MATCH(Schedules_8760!$C1609,DHW_StPt_Sch_EZ!$B$31:$B$54,0),MATCH(Schedules_8760!$F1609,DHW_StPt_Sch_EZ!$C$30:$I$30,0)),"F","C")</f>
        <v>53.333333333333329</v>
      </c>
      <c r="N1609" s="12"/>
      <c r="O1609" s="12"/>
      <c r="P1609" s="12"/>
    </row>
    <row r="1610" spans="1:16" x14ac:dyDescent="0.25">
      <c r="A1610" s="35">
        <v>1609</v>
      </c>
      <c r="B1610" s="89">
        <v>68</v>
      </c>
      <c r="C1610" s="35">
        <f t="shared" si="125"/>
        <v>1</v>
      </c>
      <c r="D1610" s="35">
        <f t="shared" si="128"/>
        <v>68</v>
      </c>
      <c r="E1610" s="35">
        <f t="shared" si="129"/>
        <v>5</v>
      </c>
      <c r="F1610" s="35" t="str">
        <f t="shared" si="126"/>
        <v>Thursday</v>
      </c>
      <c r="G1610" s="35">
        <f t="shared" si="127"/>
        <v>3</v>
      </c>
      <c r="H1610" s="34">
        <f>CONVERT(INDEX(Htg_StPt_Sch_EZ!$C$4:$I$27,MATCH(Schedules_8760!$C1610,Htg_StPt_Sch_EZ!$B$4:$B$27,0),MATCH(Schedules_8760!$F1610,Htg_StPt_Sch_EZ!$C$3:$I$3,0)),"F","C")</f>
        <v>20.555555555555554</v>
      </c>
      <c r="I1610" s="34">
        <f>CONVERT(INDEX(Htg_StPt_Sch_EZ!$C$31:$I$54,MATCH(Schedules_8760!$C1610,Htg_StPt_Sch_EZ!$B$31:$B$54,0),MATCH(Schedules_8760!$F1610,Htg_StPt_Sch_EZ!$C$30:$I$30,0)),"F","C")</f>
        <v>19.444444444444443</v>
      </c>
      <c r="J1610" s="34">
        <f>CONVERT(INDEX(Clg_StPt_Sch_EZ!$C$4:$I$27,MATCH(Schedules_8760!$C1610,Clg_StPt_Sch_EZ!$B$4:$B$27,0),MATCH(Schedules_8760!$F1610,Clg_StPt_Sch_EZ!$C$3:$I$3,0)),"F","C")</f>
        <v>25.555555555555554</v>
      </c>
      <c r="K1610" s="34">
        <f>CONVERT(INDEX(Clg_StPt_Sch_EZ!$C$31:$I$54,MATCH(Schedules_8760!$C1610,Clg_StPt_Sch_EZ!$B$31:$B$54,0),MATCH(Schedules_8760!$F1610,Clg_StPt_Sch_EZ!$C$30:$I$30,0)),"F","C")</f>
        <v>28.333333333333332</v>
      </c>
      <c r="L1610" s="34">
        <f>CONVERT(INDEX(DHW_StPt_Sch_EZ!$C$4:$I$27,MATCH(Schedules_8760!$C1610,DHW_StPt_Sch_EZ!$B$4:$B$27,0),MATCH(Schedules_8760!$F1610,DHW_StPt_Sch_EZ!$C$3:$I$3,0)),"F","C")</f>
        <v>53.333333333333329</v>
      </c>
      <c r="M1610" s="34">
        <f>CONVERT(INDEX(DHW_StPt_Sch_EZ!$C$31:$I$54,MATCH(Schedules_8760!$C1610,DHW_StPt_Sch_EZ!$B$31:$B$54,0),MATCH(Schedules_8760!$F1610,DHW_StPt_Sch_EZ!$C$30:$I$30,0)),"F","C")</f>
        <v>53.333333333333329</v>
      </c>
      <c r="N1610" s="12"/>
      <c r="O1610" s="12"/>
      <c r="P1610" s="12"/>
    </row>
    <row r="1611" spans="1:16" x14ac:dyDescent="0.25">
      <c r="A1611" s="35">
        <v>1610</v>
      </c>
      <c r="B1611" s="89">
        <v>68.041666666666671</v>
      </c>
      <c r="C1611" s="35">
        <f t="shared" si="125"/>
        <v>2</v>
      </c>
      <c r="D1611" s="35">
        <f t="shared" si="128"/>
        <v>68</v>
      </c>
      <c r="E1611" s="35">
        <f t="shared" si="129"/>
        <v>5</v>
      </c>
      <c r="F1611" s="35" t="str">
        <f t="shared" si="126"/>
        <v>Thursday</v>
      </c>
      <c r="G1611" s="35">
        <f t="shared" si="127"/>
        <v>3</v>
      </c>
      <c r="H1611" s="34">
        <f>CONVERT(INDEX(Htg_StPt_Sch_EZ!$C$4:$I$27,MATCH(Schedules_8760!$C1611,Htg_StPt_Sch_EZ!$B$4:$B$27,0),MATCH(Schedules_8760!$F1611,Htg_StPt_Sch_EZ!$C$3:$I$3,0)),"F","C")</f>
        <v>20.555555555555554</v>
      </c>
      <c r="I1611" s="34">
        <f>CONVERT(INDEX(Htg_StPt_Sch_EZ!$C$31:$I$54,MATCH(Schedules_8760!$C1611,Htg_StPt_Sch_EZ!$B$31:$B$54,0),MATCH(Schedules_8760!$F1611,Htg_StPt_Sch_EZ!$C$30:$I$30,0)),"F","C")</f>
        <v>19.444444444444443</v>
      </c>
      <c r="J1611" s="34">
        <f>CONVERT(INDEX(Clg_StPt_Sch_EZ!$C$4:$I$27,MATCH(Schedules_8760!$C1611,Clg_StPt_Sch_EZ!$B$4:$B$27,0),MATCH(Schedules_8760!$F1611,Clg_StPt_Sch_EZ!$C$3:$I$3,0)),"F","C")</f>
        <v>25.555555555555554</v>
      </c>
      <c r="K1611" s="34">
        <f>CONVERT(INDEX(Clg_StPt_Sch_EZ!$C$31:$I$54,MATCH(Schedules_8760!$C1611,Clg_StPt_Sch_EZ!$B$31:$B$54,0),MATCH(Schedules_8760!$F1611,Clg_StPt_Sch_EZ!$C$30:$I$30,0)),"F","C")</f>
        <v>28.333333333333332</v>
      </c>
      <c r="L1611" s="34">
        <f>CONVERT(INDEX(DHW_StPt_Sch_EZ!$C$4:$I$27,MATCH(Schedules_8760!$C1611,DHW_StPt_Sch_EZ!$B$4:$B$27,0),MATCH(Schedules_8760!$F1611,DHW_StPt_Sch_EZ!$C$3:$I$3,0)),"F","C")</f>
        <v>53.333333333333329</v>
      </c>
      <c r="M1611" s="34">
        <f>CONVERT(INDEX(DHW_StPt_Sch_EZ!$C$31:$I$54,MATCH(Schedules_8760!$C1611,DHW_StPt_Sch_EZ!$B$31:$B$54,0),MATCH(Schedules_8760!$F1611,DHW_StPt_Sch_EZ!$C$30:$I$30,0)),"F","C")</f>
        <v>53.333333333333329</v>
      </c>
      <c r="N1611" s="12"/>
      <c r="O1611" s="12"/>
      <c r="P1611" s="12"/>
    </row>
    <row r="1612" spans="1:16" x14ac:dyDescent="0.25">
      <c r="A1612" s="35">
        <v>1611</v>
      </c>
      <c r="B1612" s="89">
        <v>68.083333333333329</v>
      </c>
      <c r="C1612" s="35">
        <f t="shared" si="125"/>
        <v>3</v>
      </c>
      <c r="D1612" s="35">
        <f t="shared" si="128"/>
        <v>68</v>
      </c>
      <c r="E1612" s="35">
        <f t="shared" si="129"/>
        <v>5</v>
      </c>
      <c r="F1612" s="35" t="str">
        <f t="shared" si="126"/>
        <v>Thursday</v>
      </c>
      <c r="G1612" s="35">
        <f t="shared" si="127"/>
        <v>3</v>
      </c>
      <c r="H1612" s="34">
        <f>CONVERT(INDEX(Htg_StPt_Sch_EZ!$C$4:$I$27,MATCH(Schedules_8760!$C1612,Htg_StPt_Sch_EZ!$B$4:$B$27,0),MATCH(Schedules_8760!$F1612,Htg_StPt_Sch_EZ!$C$3:$I$3,0)),"F","C")</f>
        <v>20.555555555555554</v>
      </c>
      <c r="I1612" s="34">
        <f>CONVERT(INDEX(Htg_StPt_Sch_EZ!$C$31:$I$54,MATCH(Schedules_8760!$C1612,Htg_StPt_Sch_EZ!$B$31:$B$54,0),MATCH(Schedules_8760!$F1612,Htg_StPt_Sch_EZ!$C$30:$I$30,0)),"F","C")</f>
        <v>19.444444444444443</v>
      </c>
      <c r="J1612" s="34">
        <f>CONVERT(INDEX(Clg_StPt_Sch_EZ!$C$4:$I$27,MATCH(Schedules_8760!$C1612,Clg_StPt_Sch_EZ!$B$4:$B$27,0),MATCH(Schedules_8760!$F1612,Clg_StPt_Sch_EZ!$C$3:$I$3,0)),"F","C")</f>
        <v>25.555555555555554</v>
      </c>
      <c r="K1612" s="34">
        <f>CONVERT(INDEX(Clg_StPt_Sch_EZ!$C$31:$I$54,MATCH(Schedules_8760!$C1612,Clg_StPt_Sch_EZ!$B$31:$B$54,0),MATCH(Schedules_8760!$F1612,Clg_StPt_Sch_EZ!$C$30:$I$30,0)),"F","C")</f>
        <v>28.333333333333332</v>
      </c>
      <c r="L1612" s="34">
        <f>CONVERT(INDEX(DHW_StPt_Sch_EZ!$C$4:$I$27,MATCH(Schedules_8760!$C1612,DHW_StPt_Sch_EZ!$B$4:$B$27,0),MATCH(Schedules_8760!$F1612,DHW_StPt_Sch_EZ!$C$3:$I$3,0)),"F","C")</f>
        <v>53.333333333333329</v>
      </c>
      <c r="M1612" s="34">
        <f>CONVERT(INDEX(DHW_StPt_Sch_EZ!$C$31:$I$54,MATCH(Schedules_8760!$C1612,DHW_StPt_Sch_EZ!$B$31:$B$54,0),MATCH(Schedules_8760!$F1612,DHW_StPt_Sch_EZ!$C$30:$I$30,0)),"F","C")</f>
        <v>53.333333333333329</v>
      </c>
      <c r="N1612" s="12"/>
      <c r="O1612" s="12"/>
      <c r="P1612" s="12"/>
    </row>
    <row r="1613" spans="1:16" x14ac:dyDescent="0.25">
      <c r="A1613" s="35">
        <v>1612</v>
      </c>
      <c r="B1613" s="89">
        <v>68.125</v>
      </c>
      <c r="C1613" s="35">
        <f t="shared" si="125"/>
        <v>4</v>
      </c>
      <c r="D1613" s="35">
        <f t="shared" si="128"/>
        <v>68</v>
      </c>
      <c r="E1613" s="35">
        <f t="shared" si="129"/>
        <v>5</v>
      </c>
      <c r="F1613" s="35" t="str">
        <f t="shared" si="126"/>
        <v>Thursday</v>
      </c>
      <c r="G1613" s="35">
        <f t="shared" si="127"/>
        <v>3</v>
      </c>
      <c r="H1613" s="34">
        <f>CONVERT(INDEX(Htg_StPt_Sch_EZ!$C$4:$I$27,MATCH(Schedules_8760!$C1613,Htg_StPt_Sch_EZ!$B$4:$B$27,0),MATCH(Schedules_8760!$F1613,Htg_StPt_Sch_EZ!$C$3:$I$3,0)),"F","C")</f>
        <v>20.555555555555554</v>
      </c>
      <c r="I1613" s="34">
        <f>CONVERT(INDEX(Htg_StPt_Sch_EZ!$C$31:$I$54,MATCH(Schedules_8760!$C1613,Htg_StPt_Sch_EZ!$B$31:$B$54,0),MATCH(Schedules_8760!$F1613,Htg_StPt_Sch_EZ!$C$30:$I$30,0)),"F","C")</f>
        <v>19.444444444444443</v>
      </c>
      <c r="J1613" s="34">
        <f>CONVERT(INDEX(Clg_StPt_Sch_EZ!$C$4:$I$27,MATCH(Schedules_8760!$C1613,Clg_StPt_Sch_EZ!$B$4:$B$27,0),MATCH(Schedules_8760!$F1613,Clg_StPt_Sch_EZ!$C$3:$I$3,0)),"F","C")</f>
        <v>25.555555555555554</v>
      </c>
      <c r="K1613" s="34">
        <f>CONVERT(INDEX(Clg_StPt_Sch_EZ!$C$31:$I$54,MATCH(Schedules_8760!$C1613,Clg_StPt_Sch_EZ!$B$31:$B$54,0),MATCH(Schedules_8760!$F1613,Clg_StPt_Sch_EZ!$C$30:$I$30,0)),"F","C")</f>
        <v>28.333333333333332</v>
      </c>
      <c r="L1613" s="34">
        <f>CONVERT(INDEX(DHW_StPt_Sch_EZ!$C$4:$I$27,MATCH(Schedules_8760!$C1613,DHW_StPt_Sch_EZ!$B$4:$B$27,0),MATCH(Schedules_8760!$F1613,DHW_StPt_Sch_EZ!$C$3:$I$3,0)),"F","C")</f>
        <v>53.333333333333329</v>
      </c>
      <c r="M1613" s="34">
        <f>CONVERT(INDEX(DHW_StPt_Sch_EZ!$C$31:$I$54,MATCH(Schedules_8760!$C1613,DHW_StPt_Sch_EZ!$B$31:$B$54,0),MATCH(Schedules_8760!$F1613,DHW_StPt_Sch_EZ!$C$30:$I$30,0)),"F","C")</f>
        <v>53.333333333333329</v>
      </c>
      <c r="N1613" s="12"/>
      <c r="O1613" s="12"/>
      <c r="P1613" s="12"/>
    </row>
    <row r="1614" spans="1:16" x14ac:dyDescent="0.25">
      <c r="A1614" s="35">
        <v>1613</v>
      </c>
      <c r="B1614" s="89">
        <v>68.166666666666671</v>
      </c>
      <c r="C1614" s="35">
        <f t="shared" si="125"/>
        <v>5</v>
      </c>
      <c r="D1614" s="35">
        <f t="shared" si="128"/>
        <v>68</v>
      </c>
      <c r="E1614" s="35">
        <f t="shared" si="129"/>
        <v>5</v>
      </c>
      <c r="F1614" s="35" t="str">
        <f t="shared" si="126"/>
        <v>Thursday</v>
      </c>
      <c r="G1614" s="35">
        <f t="shared" si="127"/>
        <v>3</v>
      </c>
      <c r="H1614" s="34">
        <f>CONVERT(INDEX(Htg_StPt_Sch_EZ!$C$4:$I$27,MATCH(Schedules_8760!$C1614,Htg_StPt_Sch_EZ!$B$4:$B$27,0),MATCH(Schedules_8760!$F1614,Htg_StPt_Sch_EZ!$C$3:$I$3,0)),"F","C")</f>
        <v>20.555555555555554</v>
      </c>
      <c r="I1614" s="34">
        <f>CONVERT(INDEX(Htg_StPt_Sch_EZ!$C$31:$I$54,MATCH(Schedules_8760!$C1614,Htg_StPt_Sch_EZ!$B$31:$B$54,0),MATCH(Schedules_8760!$F1614,Htg_StPt_Sch_EZ!$C$30:$I$30,0)),"F","C")</f>
        <v>19.444444444444443</v>
      </c>
      <c r="J1614" s="34">
        <f>CONVERT(INDEX(Clg_StPt_Sch_EZ!$C$4:$I$27,MATCH(Schedules_8760!$C1614,Clg_StPt_Sch_EZ!$B$4:$B$27,0),MATCH(Schedules_8760!$F1614,Clg_StPt_Sch_EZ!$C$3:$I$3,0)),"F","C")</f>
        <v>25.555555555555554</v>
      </c>
      <c r="K1614" s="34">
        <f>CONVERT(INDEX(Clg_StPt_Sch_EZ!$C$31:$I$54,MATCH(Schedules_8760!$C1614,Clg_StPt_Sch_EZ!$B$31:$B$54,0),MATCH(Schedules_8760!$F1614,Clg_StPt_Sch_EZ!$C$30:$I$30,0)),"F","C")</f>
        <v>28.333333333333332</v>
      </c>
      <c r="L1614" s="34">
        <f>CONVERT(INDEX(DHW_StPt_Sch_EZ!$C$4:$I$27,MATCH(Schedules_8760!$C1614,DHW_StPt_Sch_EZ!$B$4:$B$27,0),MATCH(Schedules_8760!$F1614,DHW_StPt_Sch_EZ!$C$3:$I$3,0)),"F","C")</f>
        <v>53.333333333333329</v>
      </c>
      <c r="M1614" s="34">
        <f>CONVERT(INDEX(DHW_StPt_Sch_EZ!$C$31:$I$54,MATCH(Schedules_8760!$C1614,DHW_StPt_Sch_EZ!$B$31:$B$54,0),MATCH(Schedules_8760!$F1614,DHW_StPt_Sch_EZ!$C$30:$I$30,0)),"F","C")</f>
        <v>53.333333333333329</v>
      </c>
      <c r="N1614" s="12"/>
      <c r="O1614" s="12"/>
      <c r="P1614" s="12"/>
    </row>
    <row r="1615" spans="1:16" x14ac:dyDescent="0.25">
      <c r="A1615" s="35">
        <v>1614</v>
      </c>
      <c r="B1615" s="89">
        <v>68.208333333333329</v>
      </c>
      <c r="C1615" s="35">
        <f t="shared" si="125"/>
        <v>6</v>
      </c>
      <c r="D1615" s="35">
        <f t="shared" si="128"/>
        <v>68</v>
      </c>
      <c r="E1615" s="35">
        <f t="shared" si="129"/>
        <v>5</v>
      </c>
      <c r="F1615" s="35" t="str">
        <f t="shared" si="126"/>
        <v>Thursday</v>
      </c>
      <c r="G1615" s="35">
        <f t="shared" si="127"/>
        <v>3</v>
      </c>
      <c r="H1615" s="34">
        <f>CONVERT(INDEX(Htg_StPt_Sch_EZ!$C$4:$I$27,MATCH(Schedules_8760!$C1615,Htg_StPt_Sch_EZ!$B$4:$B$27,0),MATCH(Schedules_8760!$F1615,Htg_StPt_Sch_EZ!$C$3:$I$3,0)),"F","C")</f>
        <v>20.555555555555554</v>
      </c>
      <c r="I1615" s="34">
        <f>CONVERT(INDEX(Htg_StPt_Sch_EZ!$C$31:$I$54,MATCH(Schedules_8760!$C1615,Htg_StPt_Sch_EZ!$B$31:$B$54,0),MATCH(Schedules_8760!$F1615,Htg_StPt_Sch_EZ!$C$30:$I$30,0)),"F","C")</f>
        <v>19.444444444444443</v>
      </c>
      <c r="J1615" s="34">
        <f>CONVERT(INDEX(Clg_StPt_Sch_EZ!$C$4:$I$27,MATCH(Schedules_8760!$C1615,Clg_StPt_Sch_EZ!$B$4:$B$27,0),MATCH(Schedules_8760!$F1615,Clg_StPt_Sch_EZ!$C$3:$I$3,0)),"F","C")</f>
        <v>25.555555555555554</v>
      </c>
      <c r="K1615" s="34">
        <f>CONVERT(INDEX(Clg_StPt_Sch_EZ!$C$31:$I$54,MATCH(Schedules_8760!$C1615,Clg_StPt_Sch_EZ!$B$31:$B$54,0),MATCH(Schedules_8760!$F1615,Clg_StPt_Sch_EZ!$C$30:$I$30,0)),"F","C")</f>
        <v>28.333333333333332</v>
      </c>
      <c r="L1615" s="34">
        <f>CONVERT(INDEX(DHW_StPt_Sch_EZ!$C$4:$I$27,MATCH(Schedules_8760!$C1615,DHW_StPt_Sch_EZ!$B$4:$B$27,0),MATCH(Schedules_8760!$F1615,DHW_StPt_Sch_EZ!$C$3:$I$3,0)),"F","C")</f>
        <v>53.333333333333329</v>
      </c>
      <c r="M1615" s="34">
        <f>CONVERT(INDEX(DHW_StPt_Sch_EZ!$C$31:$I$54,MATCH(Schedules_8760!$C1615,DHW_StPt_Sch_EZ!$B$31:$B$54,0),MATCH(Schedules_8760!$F1615,DHW_StPt_Sch_EZ!$C$30:$I$30,0)),"F","C")</f>
        <v>53.333333333333329</v>
      </c>
      <c r="N1615" s="12"/>
      <c r="O1615" s="12"/>
      <c r="P1615" s="12"/>
    </row>
    <row r="1616" spans="1:16" x14ac:dyDescent="0.25">
      <c r="A1616" s="35">
        <v>1615</v>
      </c>
      <c r="B1616" s="89">
        <v>68.25</v>
      </c>
      <c r="C1616" s="35">
        <f t="shared" si="125"/>
        <v>7</v>
      </c>
      <c r="D1616" s="35">
        <f t="shared" si="128"/>
        <v>68</v>
      </c>
      <c r="E1616" s="35">
        <f t="shared" si="129"/>
        <v>5</v>
      </c>
      <c r="F1616" s="35" t="str">
        <f t="shared" si="126"/>
        <v>Thursday</v>
      </c>
      <c r="G1616" s="35">
        <f t="shared" si="127"/>
        <v>3</v>
      </c>
      <c r="H1616" s="34">
        <f>CONVERT(INDEX(Htg_StPt_Sch_EZ!$C$4:$I$27,MATCH(Schedules_8760!$C1616,Htg_StPt_Sch_EZ!$B$4:$B$27,0),MATCH(Schedules_8760!$F1616,Htg_StPt_Sch_EZ!$C$3:$I$3,0)),"F","C")</f>
        <v>20.555555555555554</v>
      </c>
      <c r="I1616" s="34">
        <f>CONVERT(INDEX(Htg_StPt_Sch_EZ!$C$31:$I$54,MATCH(Schedules_8760!$C1616,Htg_StPt_Sch_EZ!$B$31:$B$54,0),MATCH(Schedules_8760!$F1616,Htg_StPt_Sch_EZ!$C$30:$I$30,0)),"F","C")</f>
        <v>19.444444444444443</v>
      </c>
      <c r="J1616" s="34">
        <f>CONVERT(INDEX(Clg_StPt_Sch_EZ!$C$4:$I$27,MATCH(Schedules_8760!$C1616,Clg_StPt_Sch_EZ!$B$4:$B$27,0),MATCH(Schedules_8760!$F1616,Clg_StPt_Sch_EZ!$C$3:$I$3,0)),"F","C")</f>
        <v>25.555555555555554</v>
      </c>
      <c r="K1616" s="34">
        <f>CONVERT(INDEX(Clg_StPt_Sch_EZ!$C$31:$I$54,MATCH(Schedules_8760!$C1616,Clg_StPt_Sch_EZ!$B$31:$B$54,0),MATCH(Schedules_8760!$F1616,Clg_StPt_Sch_EZ!$C$30:$I$30,0)),"F","C")</f>
        <v>28.333333333333332</v>
      </c>
      <c r="L1616" s="34">
        <f>CONVERT(INDEX(DHW_StPt_Sch_EZ!$C$4:$I$27,MATCH(Schedules_8760!$C1616,DHW_StPt_Sch_EZ!$B$4:$B$27,0),MATCH(Schedules_8760!$F1616,DHW_StPt_Sch_EZ!$C$3:$I$3,0)),"F","C")</f>
        <v>53.333333333333329</v>
      </c>
      <c r="M1616" s="34">
        <f>CONVERT(INDEX(DHW_StPt_Sch_EZ!$C$31:$I$54,MATCH(Schedules_8760!$C1616,DHW_StPt_Sch_EZ!$B$31:$B$54,0),MATCH(Schedules_8760!$F1616,DHW_StPt_Sch_EZ!$C$30:$I$30,0)),"F","C")</f>
        <v>53.333333333333329</v>
      </c>
      <c r="N1616" s="12"/>
      <c r="O1616" s="12"/>
      <c r="P1616" s="12"/>
    </row>
    <row r="1617" spans="1:16" x14ac:dyDescent="0.25">
      <c r="A1617" s="35">
        <v>1616</v>
      </c>
      <c r="B1617" s="89">
        <v>68.291666666666671</v>
      </c>
      <c r="C1617" s="35">
        <f t="shared" si="125"/>
        <v>8</v>
      </c>
      <c r="D1617" s="35">
        <f t="shared" si="128"/>
        <v>68</v>
      </c>
      <c r="E1617" s="35">
        <f t="shared" si="129"/>
        <v>5</v>
      </c>
      <c r="F1617" s="35" t="str">
        <f t="shared" si="126"/>
        <v>Thursday</v>
      </c>
      <c r="G1617" s="35">
        <f t="shared" si="127"/>
        <v>3</v>
      </c>
      <c r="H1617" s="34">
        <f>CONVERT(INDEX(Htg_StPt_Sch_EZ!$C$4:$I$27,MATCH(Schedules_8760!$C1617,Htg_StPt_Sch_EZ!$B$4:$B$27,0),MATCH(Schedules_8760!$F1617,Htg_StPt_Sch_EZ!$C$3:$I$3,0)),"F","C")</f>
        <v>20.555555555555554</v>
      </c>
      <c r="I1617" s="34">
        <f>CONVERT(INDEX(Htg_StPt_Sch_EZ!$C$31:$I$54,MATCH(Schedules_8760!$C1617,Htg_StPt_Sch_EZ!$B$31:$B$54,0),MATCH(Schedules_8760!$F1617,Htg_StPt_Sch_EZ!$C$30:$I$30,0)),"F","C")</f>
        <v>19.444444444444443</v>
      </c>
      <c r="J1617" s="34">
        <f>CONVERT(INDEX(Clg_StPt_Sch_EZ!$C$4:$I$27,MATCH(Schedules_8760!$C1617,Clg_StPt_Sch_EZ!$B$4:$B$27,0),MATCH(Schedules_8760!$F1617,Clg_StPt_Sch_EZ!$C$3:$I$3,0)),"F","C")</f>
        <v>25.555555555555554</v>
      </c>
      <c r="K1617" s="34">
        <f>CONVERT(INDEX(Clg_StPt_Sch_EZ!$C$31:$I$54,MATCH(Schedules_8760!$C1617,Clg_StPt_Sch_EZ!$B$31:$B$54,0),MATCH(Schedules_8760!$F1617,Clg_StPt_Sch_EZ!$C$30:$I$30,0)),"F","C")</f>
        <v>25</v>
      </c>
      <c r="L1617" s="34">
        <f>CONVERT(INDEX(DHW_StPt_Sch_EZ!$C$4:$I$27,MATCH(Schedules_8760!$C1617,DHW_StPt_Sch_EZ!$B$4:$B$27,0),MATCH(Schedules_8760!$F1617,DHW_StPt_Sch_EZ!$C$3:$I$3,0)),"F","C")</f>
        <v>53.333333333333329</v>
      </c>
      <c r="M1617" s="34">
        <f>CONVERT(INDEX(DHW_StPt_Sch_EZ!$C$31:$I$54,MATCH(Schedules_8760!$C1617,DHW_StPt_Sch_EZ!$B$31:$B$54,0),MATCH(Schedules_8760!$F1617,DHW_StPt_Sch_EZ!$C$30:$I$30,0)),"F","C")</f>
        <v>53.333333333333329</v>
      </c>
      <c r="N1617" s="12"/>
      <c r="O1617" s="12"/>
      <c r="P1617" s="12"/>
    </row>
    <row r="1618" spans="1:16" x14ac:dyDescent="0.25">
      <c r="A1618" s="35">
        <v>1617</v>
      </c>
      <c r="B1618" s="89">
        <v>68.333333333333329</v>
      </c>
      <c r="C1618" s="35">
        <f t="shared" si="125"/>
        <v>9</v>
      </c>
      <c r="D1618" s="35">
        <f t="shared" si="128"/>
        <v>68</v>
      </c>
      <c r="E1618" s="35">
        <f t="shared" si="129"/>
        <v>5</v>
      </c>
      <c r="F1618" s="35" t="str">
        <f t="shared" si="126"/>
        <v>Thursday</v>
      </c>
      <c r="G1618" s="35">
        <f t="shared" si="127"/>
        <v>3</v>
      </c>
      <c r="H1618" s="34">
        <f>CONVERT(INDEX(Htg_StPt_Sch_EZ!$C$4:$I$27,MATCH(Schedules_8760!$C1618,Htg_StPt_Sch_EZ!$B$4:$B$27,0),MATCH(Schedules_8760!$F1618,Htg_StPt_Sch_EZ!$C$3:$I$3,0)),"F","C")</f>
        <v>20.555555555555554</v>
      </c>
      <c r="I1618" s="34">
        <f>CONVERT(INDEX(Htg_StPt_Sch_EZ!$C$31:$I$54,MATCH(Schedules_8760!$C1618,Htg_StPt_Sch_EZ!$B$31:$B$54,0),MATCH(Schedules_8760!$F1618,Htg_StPt_Sch_EZ!$C$30:$I$30,0)),"F","C")</f>
        <v>19.444444444444443</v>
      </c>
      <c r="J1618" s="34">
        <f>CONVERT(INDEX(Clg_StPt_Sch_EZ!$C$4:$I$27,MATCH(Schedules_8760!$C1618,Clg_StPt_Sch_EZ!$B$4:$B$27,0),MATCH(Schedules_8760!$F1618,Clg_StPt_Sch_EZ!$C$3:$I$3,0)),"F","C")</f>
        <v>25.555555555555554</v>
      </c>
      <c r="K1618" s="34">
        <f>CONVERT(INDEX(Clg_StPt_Sch_EZ!$C$31:$I$54,MATCH(Schedules_8760!$C1618,Clg_StPt_Sch_EZ!$B$31:$B$54,0),MATCH(Schedules_8760!$F1618,Clg_StPt_Sch_EZ!$C$30:$I$30,0)),"F","C")</f>
        <v>25</v>
      </c>
      <c r="L1618" s="34">
        <f>CONVERT(INDEX(DHW_StPt_Sch_EZ!$C$4:$I$27,MATCH(Schedules_8760!$C1618,DHW_StPt_Sch_EZ!$B$4:$B$27,0),MATCH(Schedules_8760!$F1618,DHW_StPt_Sch_EZ!$C$3:$I$3,0)),"F","C")</f>
        <v>53.333333333333329</v>
      </c>
      <c r="M1618" s="34">
        <f>CONVERT(INDEX(DHW_StPt_Sch_EZ!$C$31:$I$54,MATCH(Schedules_8760!$C1618,DHW_StPt_Sch_EZ!$B$31:$B$54,0),MATCH(Schedules_8760!$F1618,DHW_StPt_Sch_EZ!$C$30:$I$30,0)),"F","C")</f>
        <v>53.333333333333329</v>
      </c>
      <c r="N1618" s="12"/>
      <c r="O1618" s="12"/>
      <c r="P1618" s="12"/>
    </row>
    <row r="1619" spans="1:16" x14ac:dyDescent="0.25">
      <c r="A1619" s="35">
        <v>1618</v>
      </c>
      <c r="B1619" s="89">
        <v>68.375</v>
      </c>
      <c r="C1619" s="35">
        <f t="shared" si="125"/>
        <v>10</v>
      </c>
      <c r="D1619" s="35">
        <f t="shared" si="128"/>
        <v>68</v>
      </c>
      <c r="E1619" s="35">
        <f t="shared" si="129"/>
        <v>5</v>
      </c>
      <c r="F1619" s="35" t="str">
        <f t="shared" si="126"/>
        <v>Thursday</v>
      </c>
      <c r="G1619" s="35">
        <f t="shared" si="127"/>
        <v>3</v>
      </c>
      <c r="H1619" s="34">
        <f>CONVERT(INDEX(Htg_StPt_Sch_EZ!$C$4:$I$27,MATCH(Schedules_8760!$C1619,Htg_StPt_Sch_EZ!$B$4:$B$27,0),MATCH(Schedules_8760!$F1619,Htg_StPt_Sch_EZ!$C$3:$I$3,0)),"F","C")</f>
        <v>20.555555555555554</v>
      </c>
      <c r="I1619" s="34">
        <f>CONVERT(INDEX(Htg_StPt_Sch_EZ!$C$31:$I$54,MATCH(Schedules_8760!$C1619,Htg_StPt_Sch_EZ!$B$31:$B$54,0),MATCH(Schedules_8760!$F1619,Htg_StPt_Sch_EZ!$C$30:$I$30,0)),"F","C")</f>
        <v>19.444444444444443</v>
      </c>
      <c r="J1619" s="34">
        <f>CONVERT(INDEX(Clg_StPt_Sch_EZ!$C$4:$I$27,MATCH(Schedules_8760!$C1619,Clg_StPt_Sch_EZ!$B$4:$B$27,0),MATCH(Schedules_8760!$F1619,Clg_StPt_Sch_EZ!$C$3:$I$3,0)),"F","C")</f>
        <v>25.555555555555554</v>
      </c>
      <c r="K1619" s="34">
        <f>CONVERT(INDEX(Clg_StPt_Sch_EZ!$C$31:$I$54,MATCH(Schedules_8760!$C1619,Clg_StPt_Sch_EZ!$B$31:$B$54,0),MATCH(Schedules_8760!$F1619,Clg_StPt_Sch_EZ!$C$30:$I$30,0)),"F","C")</f>
        <v>25</v>
      </c>
      <c r="L1619" s="34">
        <f>CONVERT(INDEX(DHW_StPt_Sch_EZ!$C$4:$I$27,MATCH(Schedules_8760!$C1619,DHW_StPt_Sch_EZ!$B$4:$B$27,0),MATCH(Schedules_8760!$F1619,DHW_StPt_Sch_EZ!$C$3:$I$3,0)),"F","C")</f>
        <v>53.333333333333329</v>
      </c>
      <c r="M1619" s="34">
        <f>CONVERT(INDEX(DHW_StPt_Sch_EZ!$C$31:$I$54,MATCH(Schedules_8760!$C1619,DHW_StPt_Sch_EZ!$B$31:$B$54,0),MATCH(Schedules_8760!$F1619,DHW_StPt_Sch_EZ!$C$30:$I$30,0)),"F","C")</f>
        <v>53.333333333333329</v>
      </c>
      <c r="N1619" s="12"/>
      <c r="O1619" s="12"/>
      <c r="P1619" s="12"/>
    </row>
    <row r="1620" spans="1:16" x14ac:dyDescent="0.25">
      <c r="A1620" s="35">
        <v>1619</v>
      </c>
      <c r="B1620" s="89">
        <v>68.416666666666671</v>
      </c>
      <c r="C1620" s="35">
        <f t="shared" si="125"/>
        <v>11</v>
      </c>
      <c r="D1620" s="35">
        <f t="shared" si="128"/>
        <v>68</v>
      </c>
      <c r="E1620" s="35">
        <f t="shared" si="129"/>
        <v>5</v>
      </c>
      <c r="F1620" s="35" t="str">
        <f t="shared" si="126"/>
        <v>Thursday</v>
      </c>
      <c r="G1620" s="35">
        <f t="shared" si="127"/>
        <v>3</v>
      </c>
      <c r="H1620" s="34">
        <f>CONVERT(INDEX(Htg_StPt_Sch_EZ!$C$4:$I$27,MATCH(Schedules_8760!$C1620,Htg_StPt_Sch_EZ!$B$4:$B$27,0),MATCH(Schedules_8760!$F1620,Htg_StPt_Sch_EZ!$C$3:$I$3,0)),"F","C")</f>
        <v>20.555555555555554</v>
      </c>
      <c r="I1620" s="34">
        <f>CONVERT(INDEX(Htg_StPt_Sch_EZ!$C$31:$I$54,MATCH(Schedules_8760!$C1620,Htg_StPt_Sch_EZ!$B$31:$B$54,0),MATCH(Schedules_8760!$F1620,Htg_StPt_Sch_EZ!$C$30:$I$30,0)),"F","C")</f>
        <v>19.444444444444443</v>
      </c>
      <c r="J1620" s="34">
        <f>CONVERT(INDEX(Clg_StPt_Sch_EZ!$C$4:$I$27,MATCH(Schedules_8760!$C1620,Clg_StPt_Sch_EZ!$B$4:$B$27,0),MATCH(Schedules_8760!$F1620,Clg_StPt_Sch_EZ!$C$3:$I$3,0)),"F","C")</f>
        <v>25.555555555555554</v>
      </c>
      <c r="K1620" s="34">
        <f>CONVERT(INDEX(Clg_StPt_Sch_EZ!$C$31:$I$54,MATCH(Schedules_8760!$C1620,Clg_StPt_Sch_EZ!$B$31:$B$54,0),MATCH(Schedules_8760!$F1620,Clg_StPt_Sch_EZ!$C$30:$I$30,0)),"F","C")</f>
        <v>25</v>
      </c>
      <c r="L1620" s="34">
        <f>CONVERT(INDEX(DHW_StPt_Sch_EZ!$C$4:$I$27,MATCH(Schedules_8760!$C1620,DHW_StPt_Sch_EZ!$B$4:$B$27,0),MATCH(Schedules_8760!$F1620,DHW_StPt_Sch_EZ!$C$3:$I$3,0)),"F","C")</f>
        <v>53.333333333333329</v>
      </c>
      <c r="M1620" s="34">
        <f>CONVERT(INDEX(DHW_StPt_Sch_EZ!$C$31:$I$54,MATCH(Schedules_8760!$C1620,DHW_StPt_Sch_EZ!$B$31:$B$54,0),MATCH(Schedules_8760!$F1620,DHW_StPt_Sch_EZ!$C$30:$I$30,0)),"F","C")</f>
        <v>53.333333333333329</v>
      </c>
      <c r="N1620" s="12"/>
      <c r="O1620" s="12"/>
      <c r="P1620" s="12"/>
    </row>
    <row r="1621" spans="1:16" x14ac:dyDescent="0.25">
      <c r="A1621" s="35">
        <v>1620</v>
      </c>
      <c r="B1621" s="89">
        <v>68.458333333333329</v>
      </c>
      <c r="C1621" s="35">
        <f t="shared" si="125"/>
        <v>12</v>
      </c>
      <c r="D1621" s="35">
        <f t="shared" si="128"/>
        <v>68</v>
      </c>
      <c r="E1621" s="35">
        <f t="shared" si="129"/>
        <v>5</v>
      </c>
      <c r="F1621" s="35" t="str">
        <f t="shared" si="126"/>
        <v>Thursday</v>
      </c>
      <c r="G1621" s="35">
        <f t="shared" si="127"/>
        <v>3</v>
      </c>
      <c r="H1621" s="34">
        <f>CONVERT(INDEX(Htg_StPt_Sch_EZ!$C$4:$I$27,MATCH(Schedules_8760!$C1621,Htg_StPt_Sch_EZ!$B$4:$B$27,0),MATCH(Schedules_8760!$F1621,Htg_StPt_Sch_EZ!$C$3:$I$3,0)),"F","C")</f>
        <v>20.555555555555554</v>
      </c>
      <c r="I1621" s="34">
        <f>CONVERT(INDEX(Htg_StPt_Sch_EZ!$C$31:$I$54,MATCH(Schedules_8760!$C1621,Htg_StPt_Sch_EZ!$B$31:$B$54,0),MATCH(Schedules_8760!$F1621,Htg_StPt_Sch_EZ!$C$30:$I$30,0)),"F","C")</f>
        <v>19.444444444444443</v>
      </c>
      <c r="J1621" s="34">
        <f>CONVERT(INDEX(Clg_StPt_Sch_EZ!$C$4:$I$27,MATCH(Schedules_8760!$C1621,Clg_StPt_Sch_EZ!$B$4:$B$27,0),MATCH(Schedules_8760!$F1621,Clg_StPt_Sch_EZ!$C$3:$I$3,0)),"F","C")</f>
        <v>25.555555555555554</v>
      </c>
      <c r="K1621" s="34">
        <f>CONVERT(INDEX(Clg_StPt_Sch_EZ!$C$31:$I$54,MATCH(Schedules_8760!$C1621,Clg_StPt_Sch_EZ!$B$31:$B$54,0),MATCH(Schedules_8760!$F1621,Clg_StPt_Sch_EZ!$C$30:$I$30,0)),"F","C")</f>
        <v>25</v>
      </c>
      <c r="L1621" s="34">
        <f>CONVERT(INDEX(DHW_StPt_Sch_EZ!$C$4:$I$27,MATCH(Schedules_8760!$C1621,DHW_StPt_Sch_EZ!$B$4:$B$27,0),MATCH(Schedules_8760!$F1621,DHW_StPt_Sch_EZ!$C$3:$I$3,0)),"F","C")</f>
        <v>53.333333333333329</v>
      </c>
      <c r="M1621" s="34">
        <f>CONVERT(INDEX(DHW_StPt_Sch_EZ!$C$31:$I$54,MATCH(Schedules_8760!$C1621,DHW_StPt_Sch_EZ!$B$31:$B$54,0),MATCH(Schedules_8760!$F1621,DHW_StPt_Sch_EZ!$C$30:$I$30,0)),"F","C")</f>
        <v>53.333333333333329</v>
      </c>
      <c r="N1621" s="12"/>
      <c r="O1621" s="12"/>
      <c r="P1621" s="12"/>
    </row>
    <row r="1622" spans="1:16" x14ac:dyDescent="0.25">
      <c r="A1622" s="35">
        <v>1621</v>
      </c>
      <c r="B1622" s="89">
        <v>68.5</v>
      </c>
      <c r="C1622" s="35">
        <f t="shared" si="125"/>
        <v>13</v>
      </c>
      <c r="D1622" s="35">
        <f t="shared" si="128"/>
        <v>68</v>
      </c>
      <c r="E1622" s="35">
        <f t="shared" si="129"/>
        <v>5</v>
      </c>
      <c r="F1622" s="35" t="str">
        <f t="shared" si="126"/>
        <v>Thursday</v>
      </c>
      <c r="G1622" s="35">
        <f t="shared" si="127"/>
        <v>3</v>
      </c>
      <c r="H1622" s="34">
        <f>CONVERT(INDEX(Htg_StPt_Sch_EZ!$C$4:$I$27,MATCH(Schedules_8760!$C1622,Htg_StPt_Sch_EZ!$B$4:$B$27,0),MATCH(Schedules_8760!$F1622,Htg_StPt_Sch_EZ!$C$3:$I$3,0)),"F","C")</f>
        <v>20.555555555555554</v>
      </c>
      <c r="I1622" s="34">
        <f>CONVERT(INDEX(Htg_StPt_Sch_EZ!$C$31:$I$54,MATCH(Schedules_8760!$C1622,Htg_StPt_Sch_EZ!$B$31:$B$54,0),MATCH(Schedules_8760!$F1622,Htg_StPt_Sch_EZ!$C$30:$I$30,0)),"F","C")</f>
        <v>19.444444444444443</v>
      </c>
      <c r="J1622" s="34">
        <f>CONVERT(INDEX(Clg_StPt_Sch_EZ!$C$4:$I$27,MATCH(Schedules_8760!$C1622,Clg_StPt_Sch_EZ!$B$4:$B$27,0),MATCH(Schedules_8760!$F1622,Clg_StPt_Sch_EZ!$C$3:$I$3,0)),"F","C")</f>
        <v>25.555555555555554</v>
      </c>
      <c r="K1622" s="34">
        <f>CONVERT(INDEX(Clg_StPt_Sch_EZ!$C$31:$I$54,MATCH(Schedules_8760!$C1622,Clg_StPt_Sch_EZ!$B$31:$B$54,0),MATCH(Schedules_8760!$F1622,Clg_StPt_Sch_EZ!$C$30:$I$30,0)),"F","C")</f>
        <v>25</v>
      </c>
      <c r="L1622" s="34">
        <f>CONVERT(INDEX(DHW_StPt_Sch_EZ!$C$4:$I$27,MATCH(Schedules_8760!$C1622,DHW_StPt_Sch_EZ!$B$4:$B$27,0),MATCH(Schedules_8760!$F1622,DHW_StPt_Sch_EZ!$C$3:$I$3,0)),"F","C")</f>
        <v>53.333333333333329</v>
      </c>
      <c r="M1622" s="34">
        <f>CONVERT(INDEX(DHW_StPt_Sch_EZ!$C$31:$I$54,MATCH(Schedules_8760!$C1622,DHW_StPt_Sch_EZ!$B$31:$B$54,0),MATCH(Schedules_8760!$F1622,DHW_StPt_Sch_EZ!$C$30:$I$30,0)),"F","C")</f>
        <v>53.333333333333329</v>
      </c>
      <c r="N1622" s="12"/>
      <c r="O1622" s="12"/>
      <c r="P1622" s="12"/>
    </row>
    <row r="1623" spans="1:16" x14ac:dyDescent="0.25">
      <c r="A1623" s="35">
        <v>1622</v>
      </c>
      <c r="B1623" s="89">
        <v>68.541666666666671</v>
      </c>
      <c r="C1623" s="35">
        <f t="shared" si="125"/>
        <v>14</v>
      </c>
      <c r="D1623" s="35">
        <f t="shared" si="128"/>
        <v>68</v>
      </c>
      <c r="E1623" s="35">
        <f t="shared" si="129"/>
        <v>5</v>
      </c>
      <c r="F1623" s="35" t="str">
        <f t="shared" si="126"/>
        <v>Thursday</v>
      </c>
      <c r="G1623" s="35">
        <f t="shared" si="127"/>
        <v>3</v>
      </c>
      <c r="H1623" s="34">
        <f>CONVERT(INDEX(Htg_StPt_Sch_EZ!$C$4:$I$27,MATCH(Schedules_8760!$C1623,Htg_StPt_Sch_EZ!$B$4:$B$27,0),MATCH(Schedules_8760!$F1623,Htg_StPt_Sch_EZ!$C$3:$I$3,0)),"F","C")</f>
        <v>20.555555555555554</v>
      </c>
      <c r="I1623" s="34">
        <f>CONVERT(INDEX(Htg_StPt_Sch_EZ!$C$31:$I$54,MATCH(Schedules_8760!$C1623,Htg_StPt_Sch_EZ!$B$31:$B$54,0),MATCH(Schedules_8760!$F1623,Htg_StPt_Sch_EZ!$C$30:$I$30,0)),"F","C")</f>
        <v>19.444444444444443</v>
      </c>
      <c r="J1623" s="34">
        <f>CONVERT(INDEX(Clg_StPt_Sch_EZ!$C$4:$I$27,MATCH(Schedules_8760!$C1623,Clg_StPt_Sch_EZ!$B$4:$B$27,0),MATCH(Schedules_8760!$F1623,Clg_StPt_Sch_EZ!$C$3:$I$3,0)),"F","C")</f>
        <v>25.555555555555554</v>
      </c>
      <c r="K1623" s="34">
        <f>CONVERT(INDEX(Clg_StPt_Sch_EZ!$C$31:$I$54,MATCH(Schedules_8760!$C1623,Clg_StPt_Sch_EZ!$B$31:$B$54,0),MATCH(Schedules_8760!$F1623,Clg_StPt_Sch_EZ!$C$30:$I$30,0)),"F","C")</f>
        <v>25</v>
      </c>
      <c r="L1623" s="34">
        <f>CONVERT(INDEX(DHW_StPt_Sch_EZ!$C$4:$I$27,MATCH(Schedules_8760!$C1623,DHW_StPt_Sch_EZ!$B$4:$B$27,0),MATCH(Schedules_8760!$F1623,DHW_StPt_Sch_EZ!$C$3:$I$3,0)),"F","C")</f>
        <v>53.333333333333329</v>
      </c>
      <c r="M1623" s="34">
        <f>CONVERT(INDEX(DHW_StPt_Sch_EZ!$C$31:$I$54,MATCH(Schedules_8760!$C1623,DHW_StPt_Sch_EZ!$B$31:$B$54,0),MATCH(Schedules_8760!$F1623,DHW_StPt_Sch_EZ!$C$30:$I$30,0)),"F","C")</f>
        <v>53.333333333333329</v>
      </c>
      <c r="N1623" s="12"/>
      <c r="O1623" s="12"/>
      <c r="P1623" s="12"/>
    </row>
    <row r="1624" spans="1:16" x14ac:dyDescent="0.25">
      <c r="A1624" s="35">
        <v>1623</v>
      </c>
      <c r="B1624" s="89">
        <v>68.583333333333329</v>
      </c>
      <c r="C1624" s="35">
        <f t="shared" si="125"/>
        <v>15</v>
      </c>
      <c r="D1624" s="35">
        <f t="shared" si="128"/>
        <v>68</v>
      </c>
      <c r="E1624" s="35">
        <f t="shared" si="129"/>
        <v>5</v>
      </c>
      <c r="F1624" s="35" t="str">
        <f t="shared" si="126"/>
        <v>Thursday</v>
      </c>
      <c r="G1624" s="35">
        <f t="shared" si="127"/>
        <v>3</v>
      </c>
      <c r="H1624" s="34">
        <f>CONVERT(INDEX(Htg_StPt_Sch_EZ!$C$4:$I$27,MATCH(Schedules_8760!$C1624,Htg_StPt_Sch_EZ!$B$4:$B$27,0),MATCH(Schedules_8760!$F1624,Htg_StPt_Sch_EZ!$C$3:$I$3,0)),"F","C")</f>
        <v>20.555555555555554</v>
      </c>
      <c r="I1624" s="34">
        <f>CONVERT(INDEX(Htg_StPt_Sch_EZ!$C$31:$I$54,MATCH(Schedules_8760!$C1624,Htg_StPt_Sch_EZ!$B$31:$B$54,0),MATCH(Schedules_8760!$F1624,Htg_StPt_Sch_EZ!$C$30:$I$30,0)),"F","C")</f>
        <v>21.111111111111111</v>
      </c>
      <c r="J1624" s="34">
        <f>CONVERT(INDEX(Clg_StPt_Sch_EZ!$C$4:$I$27,MATCH(Schedules_8760!$C1624,Clg_StPt_Sch_EZ!$B$4:$B$27,0),MATCH(Schedules_8760!$F1624,Clg_StPt_Sch_EZ!$C$3:$I$3,0)),"F","C")</f>
        <v>25.555555555555554</v>
      </c>
      <c r="K1624" s="34">
        <f>CONVERT(INDEX(Clg_StPt_Sch_EZ!$C$31:$I$54,MATCH(Schedules_8760!$C1624,Clg_StPt_Sch_EZ!$B$31:$B$54,0),MATCH(Schedules_8760!$F1624,Clg_StPt_Sch_EZ!$C$30:$I$30,0)),"F","C")</f>
        <v>25</v>
      </c>
      <c r="L1624" s="34">
        <f>CONVERT(INDEX(DHW_StPt_Sch_EZ!$C$4:$I$27,MATCH(Schedules_8760!$C1624,DHW_StPt_Sch_EZ!$B$4:$B$27,0),MATCH(Schedules_8760!$F1624,DHW_StPt_Sch_EZ!$C$3:$I$3,0)),"F","C")</f>
        <v>53.333333333333329</v>
      </c>
      <c r="M1624" s="34">
        <f>CONVERT(INDEX(DHW_StPt_Sch_EZ!$C$31:$I$54,MATCH(Schedules_8760!$C1624,DHW_StPt_Sch_EZ!$B$31:$B$54,0),MATCH(Schedules_8760!$F1624,DHW_StPt_Sch_EZ!$C$30:$I$30,0)),"F","C")</f>
        <v>53.333333333333329</v>
      </c>
      <c r="N1624" s="12"/>
      <c r="O1624" s="12"/>
      <c r="P1624" s="12"/>
    </row>
    <row r="1625" spans="1:16" x14ac:dyDescent="0.25">
      <c r="A1625" s="35">
        <v>1624</v>
      </c>
      <c r="B1625" s="89">
        <v>68.625</v>
      </c>
      <c r="C1625" s="35">
        <f t="shared" si="125"/>
        <v>16</v>
      </c>
      <c r="D1625" s="35">
        <f t="shared" si="128"/>
        <v>68</v>
      </c>
      <c r="E1625" s="35">
        <f t="shared" si="129"/>
        <v>5</v>
      </c>
      <c r="F1625" s="35" t="str">
        <f t="shared" si="126"/>
        <v>Thursday</v>
      </c>
      <c r="G1625" s="35">
        <f t="shared" si="127"/>
        <v>3</v>
      </c>
      <c r="H1625" s="34">
        <f>CONVERT(INDEX(Htg_StPt_Sch_EZ!$C$4:$I$27,MATCH(Schedules_8760!$C1625,Htg_StPt_Sch_EZ!$B$4:$B$27,0),MATCH(Schedules_8760!$F1625,Htg_StPt_Sch_EZ!$C$3:$I$3,0)),"F","C")</f>
        <v>20.555555555555554</v>
      </c>
      <c r="I1625" s="34">
        <f>CONVERT(INDEX(Htg_StPt_Sch_EZ!$C$31:$I$54,MATCH(Schedules_8760!$C1625,Htg_StPt_Sch_EZ!$B$31:$B$54,0),MATCH(Schedules_8760!$F1625,Htg_StPt_Sch_EZ!$C$30:$I$30,0)),"F","C")</f>
        <v>21.111111111111111</v>
      </c>
      <c r="J1625" s="34">
        <f>CONVERT(INDEX(Clg_StPt_Sch_EZ!$C$4:$I$27,MATCH(Schedules_8760!$C1625,Clg_StPt_Sch_EZ!$B$4:$B$27,0),MATCH(Schedules_8760!$F1625,Clg_StPt_Sch_EZ!$C$3:$I$3,0)),"F","C")</f>
        <v>25.555555555555554</v>
      </c>
      <c r="K1625" s="34">
        <f>CONVERT(INDEX(Clg_StPt_Sch_EZ!$C$31:$I$54,MATCH(Schedules_8760!$C1625,Clg_StPt_Sch_EZ!$B$31:$B$54,0),MATCH(Schedules_8760!$F1625,Clg_StPt_Sch_EZ!$C$30:$I$30,0)),"F","C")</f>
        <v>25</v>
      </c>
      <c r="L1625" s="34">
        <f>CONVERT(INDEX(DHW_StPt_Sch_EZ!$C$4:$I$27,MATCH(Schedules_8760!$C1625,DHW_StPt_Sch_EZ!$B$4:$B$27,0),MATCH(Schedules_8760!$F1625,DHW_StPt_Sch_EZ!$C$3:$I$3,0)),"F","C")</f>
        <v>53.333333333333329</v>
      </c>
      <c r="M1625" s="34">
        <f>CONVERT(INDEX(DHW_StPt_Sch_EZ!$C$31:$I$54,MATCH(Schedules_8760!$C1625,DHW_StPt_Sch_EZ!$B$31:$B$54,0),MATCH(Schedules_8760!$F1625,DHW_StPt_Sch_EZ!$C$30:$I$30,0)),"F","C")</f>
        <v>53.333333333333329</v>
      </c>
      <c r="N1625" s="12"/>
      <c r="O1625" s="12"/>
      <c r="P1625" s="12"/>
    </row>
    <row r="1626" spans="1:16" x14ac:dyDescent="0.25">
      <c r="A1626" s="35">
        <v>1625</v>
      </c>
      <c r="B1626" s="89">
        <v>68.666666666666671</v>
      </c>
      <c r="C1626" s="35">
        <f t="shared" si="125"/>
        <v>17</v>
      </c>
      <c r="D1626" s="35">
        <f t="shared" si="128"/>
        <v>68</v>
      </c>
      <c r="E1626" s="35">
        <f t="shared" si="129"/>
        <v>5</v>
      </c>
      <c r="F1626" s="35" t="str">
        <f t="shared" si="126"/>
        <v>Thursday</v>
      </c>
      <c r="G1626" s="35">
        <f t="shared" si="127"/>
        <v>3</v>
      </c>
      <c r="H1626" s="34">
        <f>CONVERT(INDEX(Htg_StPt_Sch_EZ!$C$4:$I$27,MATCH(Schedules_8760!$C1626,Htg_StPt_Sch_EZ!$B$4:$B$27,0),MATCH(Schedules_8760!$F1626,Htg_StPt_Sch_EZ!$C$3:$I$3,0)),"F","C")</f>
        <v>20.555555555555554</v>
      </c>
      <c r="I1626" s="34">
        <f>CONVERT(INDEX(Htg_StPt_Sch_EZ!$C$31:$I$54,MATCH(Schedules_8760!$C1626,Htg_StPt_Sch_EZ!$B$31:$B$54,0),MATCH(Schedules_8760!$F1626,Htg_StPt_Sch_EZ!$C$30:$I$30,0)),"F","C")</f>
        <v>17.777777777777779</v>
      </c>
      <c r="J1626" s="34">
        <f>CONVERT(INDEX(Clg_StPt_Sch_EZ!$C$4:$I$27,MATCH(Schedules_8760!$C1626,Clg_StPt_Sch_EZ!$B$4:$B$27,0),MATCH(Schedules_8760!$F1626,Clg_StPt_Sch_EZ!$C$3:$I$3,0)),"F","C")</f>
        <v>25.555555555555554</v>
      </c>
      <c r="K1626" s="34">
        <f>CONVERT(INDEX(Clg_StPt_Sch_EZ!$C$31:$I$54,MATCH(Schedules_8760!$C1626,Clg_StPt_Sch_EZ!$B$31:$B$54,0),MATCH(Schedules_8760!$F1626,Clg_StPt_Sch_EZ!$C$30:$I$30,0)),"F","C")</f>
        <v>25</v>
      </c>
      <c r="L1626" s="34">
        <f>CONVERT(INDEX(DHW_StPt_Sch_EZ!$C$4:$I$27,MATCH(Schedules_8760!$C1626,DHW_StPt_Sch_EZ!$B$4:$B$27,0),MATCH(Schedules_8760!$F1626,DHW_StPt_Sch_EZ!$C$3:$I$3,0)),"F","C")</f>
        <v>53.333333333333329</v>
      </c>
      <c r="M1626" s="34">
        <f>CONVERT(INDEX(DHW_StPt_Sch_EZ!$C$31:$I$54,MATCH(Schedules_8760!$C1626,DHW_StPt_Sch_EZ!$B$31:$B$54,0),MATCH(Schedules_8760!$F1626,DHW_StPt_Sch_EZ!$C$30:$I$30,0)),"F","C")</f>
        <v>53.333333333333329</v>
      </c>
      <c r="N1626" s="12"/>
      <c r="O1626" s="12"/>
      <c r="P1626" s="12"/>
    </row>
    <row r="1627" spans="1:16" x14ac:dyDescent="0.25">
      <c r="A1627" s="35">
        <v>1626</v>
      </c>
      <c r="B1627" s="89">
        <v>68.708333333333329</v>
      </c>
      <c r="C1627" s="35">
        <f t="shared" si="125"/>
        <v>18</v>
      </c>
      <c r="D1627" s="35">
        <f t="shared" si="128"/>
        <v>68</v>
      </c>
      <c r="E1627" s="35">
        <f t="shared" si="129"/>
        <v>5</v>
      </c>
      <c r="F1627" s="35" t="str">
        <f t="shared" si="126"/>
        <v>Thursday</v>
      </c>
      <c r="G1627" s="35">
        <f t="shared" si="127"/>
        <v>3</v>
      </c>
      <c r="H1627" s="34">
        <f>CONVERT(INDEX(Htg_StPt_Sch_EZ!$C$4:$I$27,MATCH(Schedules_8760!$C1627,Htg_StPt_Sch_EZ!$B$4:$B$27,0),MATCH(Schedules_8760!$F1627,Htg_StPt_Sch_EZ!$C$3:$I$3,0)),"F","C")</f>
        <v>20.555555555555554</v>
      </c>
      <c r="I1627" s="34">
        <f>CONVERT(INDEX(Htg_StPt_Sch_EZ!$C$31:$I$54,MATCH(Schedules_8760!$C1627,Htg_StPt_Sch_EZ!$B$31:$B$54,0),MATCH(Schedules_8760!$F1627,Htg_StPt_Sch_EZ!$C$30:$I$30,0)),"F","C")</f>
        <v>17.777777777777779</v>
      </c>
      <c r="J1627" s="34">
        <f>CONVERT(INDEX(Clg_StPt_Sch_EZ!$C$4:$I$27,MATCH(Schedules_8760!$C1627,Clg_StPt_Sch_EZ!$B$4:$B$27,0),MATCH(Schedules_8760!$F1627,Clg_StPt_Sch_EZ!$C$3:$I$3,0)),"F","C")</f>
        <v>25.555555555555554</v>
      </c>
      <c r="K1627" s="34">
        <f>CONVERT(INDEX(Clg_StPt_Sch_EZ!$C$31:$I$54,MATCH(Schedules_8760!$C1627,Clg_StPt_Sch_EZ!$B$31:$B$54,0),MATCH(Schedules_8760!$F1627,Clg_StPt_Sch_EZ!$C$30:$I$30,0)),"F","C")</f>
        <v>28.333333333333332</v>
      </c>
      <c r="L1627" s="34">
        <f>CONVERT(INDEX(DHW_StPt_Sch_EZ!$C$4:$I$27,MATCH(Schedules_8760!$C1627,DHW_StPt_Sch_EZ!$B$4:$B$27,0),MATCH(Schedules_8760!$F1627,DHW_StPt_Sch_EZ!$C$3:$I$3,0)),"F","C")</f>
        <v>53.333333333333329</v>
      </c>
      <c r="M1627" s="34">
        <f>CONVERT(INDEX(DHW_StPt_Sch_EZ!$C$31:$I$54,MATCH(Schedules_8760!$C1627,DHW_StPt_Sch_EZ!$B$31:$B$54,0),MATCH(Schedules_8760!$F1627,DHW_StPt_Sch_EZ!$C$30:$I$30,0)),"F","C")</f>
        <v>53.333333333333329</v>
      </c>
      <c r="N1627" s="12"/>
      <c r="O1627" s="12"/>
      <c r="P1627" s="12"/>
    </row>
    <row r="1628" spans="1:16" x14ac:dyDescent="0.25">
      <c r="A1628" s="35">
        <v>1627</v>
      </c>
      <c r="B1628" s="89">
        <v>68.75</v>
      </c>
      <c r="C1628" s="35">
        <f t="shared" si="125"/>
        <v>19</v>
      </c>
      <c r="D1628" s="35">
        <f t="shared" si="128"/>
        <v>68</v>
      </c>
      <c r="E1628" s="35">
        <f t="shared" si="129"/>
        <v>5</v>
      </c>
      <c r="F1628" s="35" t="str">
        <f t="shared" si="126"/>
        <v>Thursday</v>
      </c>
      <c r="G1628" s="35">
        <f t="shared" si="127"/>
        <v>3</v>
      </c>
      <c r="H1628" s="34">
        <f>CONVERT(INDEX(Htg_StPt_Sch_EZ!$C$4:$I$27,MATCH(Schedules_8760!$C1628,Htg_StPt_Sch_EZ!$B$4:$B$27,0),MATCH(Schedules_8760!$F1628,Htg_StPt_Sch_EZ!$C$3:$I$3,0)),"F","C")</f>
        <v>20.555555555555554</v>
      </c>
      <c r="I1628" s="34">
        <f>CONVERT(INDEX(Htg_StPt_Sch_EZ!$C$31:$I$54,MATCH(Schedules_8760!$C1628,Htg_StPt_Sch_EZ!$B$31:$B$54,0),MATCH(Schedules_8760!$F1628,Htg_StPt_Sch_EZ!$C$30:$I$30,0)),"F","C")</f>
        <v>18.333333333333332</v>
      </c>
      <c r="J1628" s="34">
        <f>CONVERT(INDEX(Clg_StPt_Sch_EZ!$C$4:$I$27,MATCH(Schedules_8760!$C1628,Clg_StPt_Sch_EZ!$B$4:$B$27,0),MATCH(Schedules_8760!$F1628,Clg_StPt_Sch_EZ!$C$3:$I$3,0)),"F","C")</f>
        <v>25.555555555555554</v>
      </c>
      <c r="K1628" s="34">
        <f>CONVERT(INDEX(Clg_StPt_Sch_EZ!$C$31:$I$54,MATCH(Schedules_8760!$C1628,Clg_StPt_Sch_EZ!$B$31:$B$54,0),MATCH(Schedules_8760!$F1628,Clg_StPt_Sch_EZ!$C$30:$I$30,0)),"F","C")</f>
        <v>28.333333333333332</v>
      </c>
      <c r="L1628" s="34">
        <f>CONVERT(INDEX(DHW_StPt_Sch_EZ!$C$4:$I$27,MATCH(Schedules_8760!$C1628,DHW_StPt_Sch_EZ!$B$4:$B$27,0),MATCH(Schedules_8760!$F1628,DHW_StPt_Sch_EZ!$C$3:$I$3,0)),"F","C")</f>
        <v>53.333333333333329</v>
      </c>
      <c r="M1628" s="34">
        <f>CONVERT(INDEX(DHW_StPt_Sch_EZ!$C$31:$I$54,MATCH(Schedules_8760!$C1628,DHW_StPt_Sch_EZ!$B$31:$B$54,0),MATCH(Schedules_8760!$F1628,DHW_StPt_Sch_EZ!$C$30:$I$30,0)),"F","C")</f>
        <v>53.333333333333329</v>
      </c>
      <c r="N1628" s="12"/>
      <c r="O1628" s="12"/>
      <c r="P1628" s="12"/>
    </row>
    <row r="1629" spans="1:16" x14ac:dyDescent="0.25">
      <c r="A1629" s="35">
        <v>1628</v>
      </c>
      <c r="B1629" s="89">
        <v>68.791666666666671</v>
      </c>
      <c r="C1629" s="35">
        <f t="shared" si="125"/>
        <v>20</v>
      </c>
      <c r="D1629" s="35">
        <f t="shared" si="128"/>
        <v>68</v>
      </c>
      <c r="E1629" s="35">
        <f t="shared" si="129"/>
        <v>5</v>
      </c>
      <c r="F1629" s="35" t="str">
        <f t="shared" si="126"/>
        <v>Thursday</v>
      </c>
      <c r="G1629" s="35">
        <f t="shared" si="127"/>
        <v>3</v>
      </c>
      <c r="H1629" s="34">
        <f>CONVERT(INDEX(Htg_StPt_Sch_EZ!$C$4:$I$27,MATCH(Schedules_8760!$C1629,Htg_StPt_Sch_EZ!$B$4:$B$27,0),MATCH(Schedules_8760!$F1629,Htg_StPt_Sch_EZ!$C$3:$I$3,0)),"F","C")</f>
        <v>20.555555555555554</v>
      </c>
      <c r="I1629" s="34">
        <f>CONVERT(INDEX(Htg_StPt_Sch_EZ!$C$31:$I$54,MATCH(Schedules_8760!$C1629,Htg_StPt_Sch_EZ!$B$31:$B$54,0),MATCH(Schedules_8760!$F1629,Htg_StPt_Sch_EZ!$C$30:$I$30,0)),"F","C")</f>
        <v>18.888888888888889</v>
      </c>
      <c r="J1629" s="34">
        <f>CONVERT(INDEX(Clg_StPt_Sch_EZ!$C$4:$I$27,MATCH(Schedules_8760!$C1629,Clg_StPt_Sch_EZ!$B$4:$B$27,0),MATCH(Schedules_8760!$F1629,Clg_StPt_Sch_EZ!$C$3:$I$3,0)),"F","C")</f>
        <v>25.555555555555554</v>
      </c>
      <c r="K1629" s="34">
        <f>CONVERT(INDEX(Clg_StPt_Sch_EZ!$C$31:$I$54,MATCH(Schedules_8760!$C1629,Clg_StPt_Sch_EZ!$B$31:$B$54,0),MATCH(Schedules_8760!$F1629,Clg_StPt_Sch_EZ!$C$30:$I$30,0)),"F","C")</f>
        <v>28.333333333333332</v>
      </c>
      <c r="L1629" s="34">
        <f>CONVERT(INDEX(DHW_StPt_Sch_EZ!$C$4:$I$27,MATCH(Schedules_8760!$C1629,DHW_StPt_Sch_EZ!$B$4:$B$27,0),MATCH(Schedules_8760!$F1629,DHW_StPt_Sch_EZ!$C$3:$I$3,0)),"F","C")</f>
        <v>53.333333333333329</v>
      </c>
      <c r="M1629" s="34">
        <f>CONVERT(INDEX(DHW_StPt_Sch_EZ!$C$31:$I$54,MATCH(Schedules_8760!$C1629,DHW_StPt_Sch_EZ!$B$31:$B$54,0),MATCH(Schedules_8760!$F1629,DHW_StPt_Sch_EZ!$C$30:$I$30,0)),"F","C")</f>
        <v>53.333333333333329</v>
      </c>
      <c r="N1629" s="12"/>
      <c r="O1629" s="12"/>
      <c r="P1629" s="12"/>
    </row>
    <row r="1630" spans="1:16" x14ac:dyDescent="0.25">
      <c r="A1630" s="35">
        <v>1629</v>
      </c>
      <c r="B1630" s="89">
        <v>68.833333333333329</v>
      </c>
      <c r="C1630" s="35">
        <f t="shared" si="125"/>
        <v>21</v>
      </c>
      <c r="D1630" s="35">
        <f t="shared" si="128"/>
        <v>68</v>
      </c>
      <c r="E1630" s="35">
        <f t="shared" si="129"/>
        <v>5</v>
      </c>
      <c r="F1630" s="35" t="str">
        <f t="shared" si="126"/>
        <v>Thursday</v>
      </c>
      <c r="G1630" s="35">
        <f t="shared" si="127"/>
        <v>3</v>
      </c>
      <c r="H1630" s="34">
        <f>CONVERT(INDEX(Htg_StPt_Sch_EZ!$C$4:$I$27,MATCH(Schedules_8760!$C1630,Htg_StPt_Sch_EZ!$B$4:$B$27,0),MATCH(Schedules_8760!$F1630,Htg_StPt_Sch_EZ!$C$3:$I$3,0)),"F","C")</f>
        <v>20.555555555555554</v>
      </c>
      <c r="I1630" s="34">
        <f>CONVERT(INDEX(Htg_StPt_Sch_EZ!$C$31:$I$54,MATCH(Schedules_8760!$C1630,Htg_StPt_Sch_EZ!$B$31:$B$54,0),MATCH(Schedules_8760!$F1630,Htg_StPt_Sch_EZ!$C$30:$I$30,0)),"F","C")</f>
        <v>19.444444444444443</v>
      </c>
      <c r="J1630" s="34">
        <f>CONVERT(INDEX(Clg_StPt_Sch_EZ!$C$4:$I$27,MATCH(Schedules_8760!$C1630,Clg_StPt_Sch_EZ!$B$4:$B$27,0),MATCH(Schedules_8760!$F1630,Clg_StPt_Sch_EZ!$C$3:$I$3,0)),"F","C")</f>
        <v>25.555555555555554</v>
      </c>
      <c r="K1630" s="34">
        <f>CONVERT(INDEX(Clg_StPt_Sch_EZ!$C$31:$I$54,MATCH(Schedules_8760!$C1630,Clg_StPt_Sch_EZ!$B$31:$B$54,0),MATCH(Schedules_8760!$F1630,Clg_StPt_Sch_EZ!$C$30:$I$30,0)),"F","C")</f>
        <v>28.333333333333332</v>
      </c>
      <c r="L1630" s="34">
        <f>CONVERT(INDEX(DHW_StPt_Sch_EZ!$C$4:$I$27,MATCH(Schedules_8760!$C1630,DHW_StPt_Sch_EZ!$B$4:$B$27,0),MATCH(Schedules_8760!$F1630,DHW_StPt_Sch_EZ!$C$3:$I$3,0)),"F","C")</f>
        <v>53.333333333333329</v>
      </c>
      <c r="M1630" s="34">
        <f>CONVERT(INDEX(DHW_StPt_Sch_EZ!$C$31:$I$54,MATCH(Schedules_8760!$C1630,DHW_StPt_Sch_EZ!$B$31:$B$54,0),MATCH(Schedules_8760!$F1630,DHW_StPt_Sch_EZ!$C$30:$I$30,0)),"F","C")</f>
        <v>53.333333333333329</v>
      </c>
      <c r="N1630" s="12"/>
      <c r="O1630" s="12"/>
      <c r="P1630" s="12"/>
    </row>
    <row r="1631" spans="1:16" x14ac:dyDescent="0.25">
      <c r="A1631" s="35">
        <v>1630</v>
      </c>
      <c r="B1631" s="89">
        <v>68.875</v>
      </c>
      <c r="C1631" s="35">
        <f t="shared" si="125"/>
        <v>22</v>
      </c>
      <c r="D1631" s="35">
        <f t="shared" si="128"/>
        <v>68</v>
      </c>
      <c r="E1631" s="35">
        <f t="shared" si="129"/>
        <v>5</v>
      </c>
      <c r="F1631" s="35" t="str">
        <f t="shared" si="126"/>
        <v>Thursday</v>
      </c>
      <c r="G1631" s="35">
        <f t="shared" si="127"/>
        <v>3</v>
      </c>
      <c r="H1631" s="34">
        <f>CONVERT(INDEX(Htg_StPt_Sch_EZ!$C$4:$I$27,MATCH(Schedules_8760!$C1631,Htg_StPt_Sch_EZ!$B$4:$B$27,0),MATCH(Schedules_8760!$F1631,Htg_StPt_Sch_EZ!$C$3:$I$3,0)),"F","C")</f>
        <v>20.555555555555554</v>
      </c>
      <c r="I1631" s="34">
        <f>CONVERT(INDEX(Htg_StPt_Sch_EZ!$C$31:$I$54,MATCH(Schedules_8760!$C1631,Htg_StPt_Sch_EZ!$B$31:$B$54,0),MATCH(Schedules_8760!$F1631,Htg_StPt_Sch_EZ!$C$30:$I$30,0)),"F","C")</f>
        <v>19.444444444444443</v>
      </c>
      <c r="J1631" s="34">
        <f>CONVERT(INDEX(Clg_StPt_Sch_EZ!$C$4:$I$27,MATCH(Schedules_8760!$C1631,Clg_StPt_Sch_EZ!$B$4:$B$27,0),MATCH(Schedules_8760!$F1631,Clg_StPt_Sch_EZ!$C$3:$I$3,0)),"F","C")</f>
        <v>25.555555555555554</v>
      </c>
      <c r="K1631" s="34">
        <f>CONVERT(INDEX(Clg_StPt_Sch_EZ!$C$31:$I$54,MATCH(Schedules_8760!$C1631,Clg_StPt_Sch_EZ!$B$31:$B$54,0),MATCH(Schedules_8760!$F1631,Clg_StPt_Sch_EZ!$C$30:$I$30,0)),"F","C")</f>
        <v>28.333333333333332</v>
      </c>
      <c r="L1631" s="34">
        <f>CONVERT(INDEX(DHW_StPt_Sch_EZ!$C$4:$I$27,MATCH(Schedules_8760!$C1631,DHW_StPt_Sch_EZ!$B$4:$B$27,0),MATCH(Schedules_8760!$F1631,DHW_StPt_Sch_EZ!$C$3:$I$3,0)),"F","C")</f>
        <v>53.333333333333329</v>
      </c>
      <c r="M1631" s="34">
        <f>CONVERT(INDEX(DHW_StPt_Sch_EZ!$C$31:$I$54,MATCH(Schedules_8760!$C1631,DHW_StPt_Sch_EZ!$B$31:$B$54,0),MATCH(Schedules_8760!$F1631,DHW_StPt_Sch_EZ!$C$30:$I$30,0)),"F","C")</f>
        <v>53.333333333333329</v>
      </c>
      <c r="N1631" s="12"/>
      <c r="O1631" s="12"/>
      <c r="P1631" s="12"/>
    </row>
    <row r="1632" spans="1:16" x14ac:dyDescent="0.25">
      <c r="A1632" s="35">
        <v>1631</v>
      </c>
      <c r="B1632" s="89">
        <v>68.916666666666671</v>
      </c>
      <c r="C1632" s="35">
        <f t="shared" si="125"/>
        <v>23</v>
      </c>
      <c r="D1632" s="35">
        <f t="shared" si="128"/>
        <v>68</v>
      </c>
      <c r="E1632" s="35">
        <f t="shared" si="129"/>
        <v>5</v>
      </c>
      <c r="F1632" s="35" t="str">
        <f t="shared" si="126"/>
        <v>Thursday</v>
      </c>
      <c r="G1632" s="35">
        <f t="shared" si="127"/>
        <v>3</v>
      </c>
      <c r="H1632" s="34">
        <f>CONVERT(INDEX(Htg_StPt_Sch_EZ!$C$4:$I$27,MATCH(Schedules_8760!$C1632,Htg_StPt_Sch_EZ!$B$4:$B$27,0),MATCH(Schedules_8760!$F1632,Htg_StPt_Sch_EZ!$C$3:$I$3,0)),"F","C")</f>
        <v>20.555555555555554</v>
      </c>
      <c r="I1632" s="34">
        <f>CONVERT(INDEX(Htg_StPt_Sch_EZ!$C$31:$I$54,MATCH(Schedules_8760!$C1632,Htg_StPt_Sch_EZ!$B$31:$B$54,0),MATCH(Schedules_8760!$F1632,Htg_StPt_Sch_EZ!$C$30:$I$30,0)),"F","C")</f>
        <v>19.444444444444443</v>
      </c>
      <c r="J1632" s="34">
        <f>CONVERT(INDEX(Clg_StPt_Sch_EZ!$C$4:$I$27,MATCH(Schedules_8760!$C1632,Clg_StPt_Sch_EZ!$B$4:$B$27,0),MATCH(Schedules_8760!$F1632,Clg_StPt_Sch_EZ!$C$3:$I$3,0)),"F","C")</f>
        <v>25.555555555555554</v>
      </c>
      <c r="K1632" s="34">
        <f>CONVERT(INDEX(Clg_StPt_Sch_EZ!$C$31:$I$54,MATCH(Schedules_8760!$C1632,Clg_StPt_Sch_EZ!$B$31:$B$54,0),MATCH(Schedules_8760!$F1632,Clg_StPt_Sch_EZ!$C$30:$I$30,0)),"F","C")</f>
        <v>28.333333333333332</v>
      </c>
      <c r="L1632" s="34">
        <f>CONVERT(INDEX(DHW_StPt_Sch_EZ!$C$4:$I$27,MATCH(Schedules_8760!$C1632,DHW_StPt_Sch_EZ!$B$4:$B$27,0),MATCH(Schedules_8760!$F1632,DHW_StPt_Sch_EZ!$C$3:$I$3,0)),"F","C")</f>
        <v>53.333333333333329</v>
      </c>
      <c r="M1632" s="34">
        <f>CONVERT(INDEX(DHW_StPt_Sch_EZ!$C$31:$I$54,MATCH(Schedules_8760!$C1632,DHW_StPt_Sch_EZ!$B$31:$B$54,0),MATCH(Schedules_8760!$F1632,DHW_StPt_Sch_EZ!$C$30:$I$30,0)),"F","C")</f>
        <v>53.333333333333329</v>
      </c>
      <c r="N1632" s="12"/>
      <c r="O1632" s="12"/>
      <c r="P1632" s="12"/>
    </row>
    <row r="1633" spans="1:16" x14ac:dyDescent="0.25">
      <c r="A1633" s="35">
        <v>1632</v>
      </c>
      <c r="B1633" s="89">
        <v>68.958333333333329</v>
      </c>
      <c r="C1633" s="35">
        <f t="shared" si="125"/>
        <v>24</v>
      </c>
      <c r="D1633" s="35">
        <f t="shared" si="128"/>
        <v>68</v>
      </c>
      <c r="E1633" s="35">
        <f t="shared" si="129"/>
        <v>5</v>
      </c>
      <c r="F1633" s="35" t="str">
        <f t="shared" si="126"/>
        <v>Thursday</v>
      </c>
      <c r="G1633" s="35">
        <f t="shared" si="127"/>
        <v>3</v>
      </c>
      <c r="H1633" s="34">
        <f>CONVERT(INDEX(Htg_StPt_Sch_EZ!$C$4:$I$27,MATCH(Schedules_8760!$C1633,Htg_StPt_Sch_EZ!$B$4:$B$27,0),MATCH(Schedules_8760!$F1633,Htg_StPt_Sch_EZ!$C$3:$I$3,0)),"F","C")</f>
        <v>20.555555555555554</v>
      </c>
      <c r="I1633" s="34">
        <f>CONVERT(INDEX(Htg_StPt_Sch_EZ!$C$31:$I$54,MATCH(Schedules_8760!$C1633,Htg_StPt_Sch_EZ!$B$31:$B$54,0),MATCH(Schedules_8760!$F1633,Htg_StPt_Sch_EZ!$C$30:$I$30,0)),"F","C")</f>
        <v>19.444444444444443</v>
      </c>
      <c r="J1633" s="34">
        <f>CONVERT(INDEX(Clg_StPt_Sch_EZ!$C$4:$I$27,MATCH(Schedules_8760!$C1633,Clg_StPt_Sch_EZ!$B$4:$B$27,0),MATCH(Schedules_8760!$F1633,Clg_StPt_Sch_EZ!$C$3:$I$3,0)),"F","C")</f>
        <v>25.555555555555554</v>
      </c>
      <c r="K1633" s="34">
        <f>CONVERT(INDEX(Clg_StPt_Sch_EZ!$C$31:$I$54,MATCH(Schedules_8760!$C1633,Clg_StPt_Sch_EZ!$B$31:$B$54,0),MATCH(Schedules_8760!$F1633,Clg_StPt_Sch_EZ!$C$30:$I$30,0)),"F","C")</f>
        <v>28.333333333333332</v>
      </c>
      <c r="L1633" s="34">
        <f>CONVERT(INDEX(DHW_StPt_Sch_EZ!$C$4:$I$27,MATCH(Schedules_8760!$C1633,DHW_StPt_Sch_EZ!$B$4:$B$27,0),MATCH(Schedules_8760!$F1633,DHW_StPt_Sch_EZ!$C$3:$I$3,0)),"F","C")</f>
        <v>53.333333333333329</v>
      </c>
      <c r="M1633" s="34">
        <f>CONVERT(INDEX(DHW_StPt_Sch_EZ!$C$31:$I$54,MATCH(Schedules_8760!$C1633,DHW_StPt_Sch_EZ!$B$31:$B$54,0),MATCH(Schedules_8760!$F1633,DHW_StPt_Sch_EZ!$C$30:$I$30,0)),"F","C")</f>
        <v>53.333333333333329</v>
      </c>
      <c r="N1633" s="12"/>
      <c r="O1633" s="12"/>
      <c r="P1633" s="12"/>
    </row>
    <row r="1634" spans="1:16" x14ac:dyDescent="0.25">
      <c r="A1634" s="35">
        <v>1633</v>
      </c>
      <c r="B1634" s="89">
        <v>69</v>
      </c>
      <c r="C1634" s="35">
        <f t="shared" si="125"/>
        <v>1</v>
      </c>
      <c r="D1634" s="35">
        <f t="shared" si="128"/>
        <v>69</v>
      </c>
      <c r="E1634" s="35">
        <f t="shared" si="129"/>
        <v>6</v>
      </c>
      <c r="F1634" s="35" t="str">
        <f t="shared" si="126"/>
        <v>Friday</v>
      </c>
      <c r="G1634" s="35">
        <f t="shared" si="127"/>
        <v>3</v>
      </c>
      <c r="H1634" s="34">
        <f>CONVERT(INDEX(Htg_StPt_Sch_EZ!$C$4:$I$27,MATCH(Schedules_8760!$C1634,Htg_StPt_Sch_EZ!$B$4:$B$27,0),MATCH(Schedules_8760!$F1634,Htg_StPt_Sch_EZ!$C$3:$I$3,0)),"F","C")</f>
        <v>20.555555555555554</v>
      </c>
      <c r="I1634" s="34">
        <f>CONVERT(INDEX(Htg_StPt_Sch_EZ!$C$31:$I$54,MATCH(Schedules_8760!$C1634,Htg_StPt_Sch_EZ!$B$31:$B$54,0),MATCH(Schedules_8760!$F1634,Htg_StPt_Sch_EZ!$C$30:$I$30,0)),"F","C")</f>
        <v>19.444444444444443</v>
      </c>
      <c r="J1634" s="34">
        <f>CONVERT(INDEX(Clg_StPt_Sch_EZ!$C$4:$I$27,MATCH(Schedules_8760!$C1634,Clg_StPt_Sch_EZ!$B$4:$B$27,0),MATCH(Schedules_8760!$F1634,Clg_StPt_Sch_EZ!$C$3:$I$3,0)),"F","C")</f>
        <v>25.555555555555554</v>
      </c>
      <c r="K1634" s="34">
        <f>CONVERT(INDEX(Clg_StPt_Sch_EZ!$C$31:$I$54,MATCH(Schedules_8760!$C1634,Clg_StPt_Sch_EZ!$B$31:$B$54,0),MATCH(Schedules_8760!$F1634,Clg_StPt_Sch_EZ!$C$30:$I$30,0)),"F","C")</f>
        <v>28.333333333333332</v>
      </c>
      <c r="L1634" s="34">
        <f>CONVERT(INDEX(DHW_StPt_Sch_EZ!$C$4:$I$27,MATCH(Schedules_8760!$C1634,DHW_StPt_Sch_EZ!$B$4:$B$27,0),MATCH(Schedules_8760!$F1634,DHW_StPt_Sch_EZ!$C$3:$I$3,0)),"F","C")</f>
        <v>53.333333333333329</v>
      </c>
      <c r="M1634" s="34">
        <f>CONVERT(INDEX(DHW_StPt_Sch_EZ!$C$31:$I$54,MATCH(Schedules_8760!$C1634,DHW_StPt_Sch_EZ!$B$31:$B$54,0),MATCH(Schedules_8760!$F1634,DHW_StPt_Sch_EZ!$C$30:$I$30,0)),"F","C")</f>
        <v>53.333333333333329</v>
      </c>
      <c r="N1634" s="12"/>
      <c r="O1634" s="12"/>
      <c r="P1634" s="12"/>
    </row>
    <row r="1635" spans="1:16" x14ac:dyDescent="0.25">
      <c r="A1635" s="35">
        <v>1634</v>
      </c>
      <c r="B1635" s="89">
        <v>69.041666666666671</v>
      </c>
      <c r="C1635" s="35">
        <f t="shared" si="125"/>
        <v>2</v>
      </c>
      <c r="D1635" s="35">
        <f t="shared" si="128"/>
        <v>69</v>
      </c>
      <c r="E1635" s="35">
        <f t="shared" si="129"/>
        <v>6</v>
      </c>
      <c r="F1635" s="35" t="str">
        <f t="shared" si="126"/>
        <v>Friday</v>
      </c>
      <c r="G1635" s="35">
        <f t="shared" si="127"/>
        <v>3</v>
      </c>
      <c r="H1635" s="34">
        <f>CONVERT(INDEX(Htg_StPt_Sch_EZ!$C$4:$I$27,MATCH(Schedules_8760!$C1635,Htg_StPt_Sch_EZ!$B$4:$B$27,0),MATCH(Schedules_8760!$F1635,Htg_StPt_Sch_EZ!$C$3:$I$3,0)),"F","C")</f>
        <v>20.555555555555554</v>
      </c>
      <c r="I1635" s="34">
        <f>CONVERT(INDEX(Htg_StPt_Sch_EZ!$C$31:$I$54,MATCH(Schedules_8760!$C1635,Htg_StPt_Sch_EZ!$B$31:$B$54,0),MATCH(Schedules_8760!$F1635,Htg_StPt_Sch_EZ!$C$30:$I$30,0)),"F","C")</f>
        <v>19.444444444444443</v>
      </c>
      <c r="J1635" s="34">
        <f>CONVERT(INDEX(Clg_StPt_Sch_EZ!$C$4:$I$27,MATCH(Schedules_8760!$C1635,Clg_StPt_Sch_EZ!$B$4:$B$27,0),MATCH(Schedules_8760!$F1635,Clg_StPt_Sch_EZ!$C$3:$I$3,0)),"F","C")</f>
        <v>25.555555555555554</v>
      </c>
      <c r="K1635" s="34">
        <f>CONVERT(INDEX(Clg_StPt_Sch_EZ!$C$31:$I$54,MATCH(Schedules_8760!$C1635,Clg_StPt_Sch_EZ!$B$31:$B$54,0),MATCH(Schedules_8760!$F1635,Clg_StPt_Sch_EZ!$C$30:$I$30,0)),"F","C")</f>
        <v>28.333333333333332</v>
      </c>
      <c r="L1635" s="34">
        <f>CONVERT(INDEX(DHW_StPt_Sch_EZ!$C$4:$I$27,MATCH(Schedules_8760!$C1635,DHW_StPt_Sch_EZ!$B$4:$B$27,0),MATCH(Schedules_8760!$F1635,DHW_StPt_Sch_EZ!$C$3:$I$3,0)),"F","C")</f>
        <v>53.333333333333329</v>
      </c>
      <c r="M1635" s="34">
        <f>CONVERT(INDEX(DHW_StPt_Sch_EZ!$C$31:$I$54,MATCH(Schedules_8760!$C1635,DHW_StPt_Sch_EZ!$B$31:$B$54,0),MATCH(Schedules_8760!$F1635,DHW_StPt_Sch_EZ!$C$30:$I$30,0)),"F","C")</f>
        <v>53.333333333333329</v>
      </c>
      <c r="N1635" s="12"/>
      <c r="O1635" s="12"/>
      <c r="P1635" s="12"/>
    </row>
    <row r="1636" spans="1:16" x14ac:dyDescent="0.25">
      <c r="A1636" s="35">
        <v>1635</v>
      </c>
      <c r="B1636" s="89">
        <v>69.083333333333329</v>
      </c>
      <c r="C1636" s="35">
        <f t="shared" si="125"/>
        <v>3</v>
      </c>
      <c r="D1636" s="35">
        <f t="shared" si="128"/>
        <v>69</v>
      </c>
      <c r="E1636" s="35">
        <f t="shared" si="129"/>
        <v>6</v>
      </c>
      <c r="F1636" s="35" t="str">
        <f t="shared" si="126"/>
        <v>Friday</v>
      </c>
      <c r="G1636" s="35">
        <f t="shared" si="127"/>
        <v>3</v>
      </c>
      <c r="H1636" s="34">
        <f>CONVERT(INDEX(Htg_StPt_Sch_EZ!$C$4:$I$27,MATCH(Schedules_8760!$C1636,Htg_StPt_Sch_EZ!$B$4:$B$27,0),MATCH(Schedules_8760!$F1636,Htg_StPt_Sch_EZ!$C$3:$I$3,0)),"F","C")</f>
        <v>20.555555555555554</v>
      </c>
      <c r="I1636" s="34">
        <f>CONVERT(INDEX(Htg_StPt_Sch_EZ!$C$31:$I$54,MATCH(Schedules_8760!$C1636,Htg_StPt_Sch_EZ!$B$31:$B$54,0),MATCH(Schedules_8760!$F1636,Htg_StPt_Sch_EZ!$C$30:$I$30,0)),"F","C")</f>
        <v>19.444444444444443</v>
      </c>
      <c r="J1636" s="34">
        <f>CONVERT(INDEX(Clg_StPt_Sch_EZ!$C$4:$I$27,MATCH(Schedules_8760!$C1636,Clg_StPt_Sch_EZ!$B$4:$B$27,0),MATCH(Schedules_8760!$F1636,Clg_StPt_Sch_EZ!$C$3:$I$3,0)),"F","C")</f>
        <v>25.555555555555554</v>
      </c>
      <c r="K1636" s="34">
        <f>CONVERT(INDEX(Clg_StPt_Sch_EZ!$C$31:$I$54,MATCH(Schedules_8760!$C1636,Clg_StPt_Sch_EZ!$B$31:$B$54,0),MATCH(Schedules_8760!$F1636,Clg_StPt_Sch_EZ!$C$30:$I$30,0)),"F","C")</f>
        <v>28.333333333333332</v>
      </c>
      <c r="L1636" s="34">
        <f>CONVERT(INDEX(DHW_StPt_Sch_EZ!$C$4:$I$27,MATCH(Schedules_8760!$C1636,DHW_StPt_Sch_EZ!$B$4:$B$27,0),MATCH(Schedules_8760!$F1636,DHW_StPt_Sch_EZ!$C$3:$I$3,0)),"F","C")</f>
        <v>53.333333333333329</v>
      </c>
      <c r="M1636" s="34">
        <f>CONVERT(INDEX(DHW_StPt_Sch_EZ!$C$31:$I$54,MATCH(Schedules_8760!$C1636,DHW_StPt_Sch_EZ!$B$31:$B$54,0),MATCH(Schedules_8760!$F1636,DHW_StPt_Sch_EZ!$C$30:$I$30,0)),"F","C")</f>
        <v>53.333333333333329</v>
      </c>
      <c r="N1636" s="12"/>
      <c r="O1636" s="12"/>
      <c r="P1636" s="12"/>
    </row>
    <row r="1637" spans="1:16" x14ac:dyDescent="0.25">
      <c r="A1637" s="35">
        <v>1636</v>
      </c>
      <c r="B1637" s="89">
        <v>69.125</v>
      </c>
      <c r="C1637" s="35">
        <f t="shared" si="125"/>
        <v>4</v>
      </c>
      <c r="D1637" s="35">
        <f t="shared" si="128"/>
        <v>69</v>
      </c>
      <c r="E1637" s="35">
        <f t="shared" si="129"/>
        <v>6</v>
      </c>
      <c r="F1637" s="35" t="str">
        <f t="shared" si="126"/>
        <v>Friday</v>
      </c>
      <c r="G1637" s="35">
        <f t="shared" si="127"/>
        <v>3</v>
      </c>
      <c r="H1637" s="34">
        <f>CONVERT(INDEX(Htg_StPt_Sch_EZ!$C$4:$I$27,MATCH(Schedules_8760!$C1637,Htg_StPt_Sch_EZ!$B$4:$B$27,0),MATCH(Schedules_8760!$F1637,Htg_StPt_Sch_EZ!$C$3:$I$3,0)),"F","C")</f>
        <v>20.555555555555554</v>
      </c>
      <c r="I1637" s="34">
        <f>CONVERT(INDEX(Htg_StPt_Sch_EZ!$C$31:$I$54,MATCH(Schedules_8760!$C1637,Htg_StPt_Sch_EZ!$B$31:$B$54,0),MATCH(Schedules_8760!$F1637,Htg_StPt_Sch_EZ!$C$30:$I$30,0)),"F","C")</f>
        <v>19.444444444444443</v>
      </c>
      <c r="J1637" s="34">
        <f>CONVERT(INDEX(Clg_StPt_Sch_EZ!$C$4:$I$27,MATCH(Schedules_8760!$C1637,Clg_StPt_Sch_EZ!$B$4:$B$27,0),MATCH(Schedules_8760!$F1637,Clg_StPt_Sch_EZ!$C$3:$I$3,0)),"F","C")</f>
        <v>25.555555555555554</v>
      </c>
      <c r="K1637" s="34">
        <f>CONVERT(INDEX(Clg_StPt_Sch_EZ!$C$31:$I$54,MATCH(Schedules_8760!$C1637,Clg_StPt_Sch_EZ!$B$31:$B$54,0),MATCH(Schedules_8760!$F1637,Clg_StPt_Sch_EZ!$C$30:$I$30,0)),"F","C")</f>
        <v>28.333333333333332</v>
      </c>
      <c r="L1637" s="34">
        <f>CONVERT(INDEX(DHW_StPt_Sch_EZ!$C$4:$I$27,MATCH(Schedules_8760!$C1637,DHW_StPt_Sch_EZ!$B$4:$B$27,0),MATCH(Schedules_8760!$F1637,DHW_StPt_Sch_EZ!$C$3:$I$3,0)),"F","C")</f>
        <v>53.333333333333329</v>
      </c>
      <c r="M1637" s="34">
        <f>CONVERT(INDEX(DHW_StPt_Sch_EZ!$C$31:$I$54,MATCH(Schedules_8760!$C1637,DHW_StPt_Sch_EZ!$B$31:$B$54,0),MATCH(Schedules_8760!$F1637,DHW_StPt_Sch_EZ!$C$30:$I$30,0)),"F","C")</f>
        <v>53.333333333333329</v>
      </c>
      <c r="N1637" s="12"/>
      <c r="O1637" s="12"/>
      <c r="P1637" s="12"/>
    </row>
    <row r="1638" spans="1:16" x14ac:dyDescent="0.25">
      <c r="A1638" s="35">
        <v>1637</v>
      </c>
      <c r="B1638" s="89">
        <v>69.166666666666671</v>
      </c>
      <c r="C1638" s="35">
        <f t="shared" si="125"/>
        <v>5</v>
      </c>
      <c r="D1638" s="35">
        <f t="shared" si="128"/>
        <v>69</v>
      </c>
      <c r="E1638" s="35">
        <f t="shared" si="129"/>
        <v>6</v>
      </c>
      <c r="F1638" s="35" t="str">
        <f t="shared" si="126"/>
        <v>Friday</v>
      </c>
      <c r="G1638" s="35">
        <f t="shared" si="127"/>
        <v>3</v>
      </c>
      <c r="H1638" s="34">
        <f>CONVERT(INDEX(Htg_StPt_Sch_EZ!$C$4:$I$27,MATCH(Schedules_8760!$C1638,Htg_StPt_Sch_EZ!$B$4:$B$27,0),MATCH(Schedules_8760!$F1638,Htg_StPt_Sch_EZ!$C$3:$I$3,0)),"F","C")</f>
        <v>20.555555555555554</v>
      </c>
      <c r="I1638" s="34">
        <f>CONVERT(INDEX(Htg_StPt_Sch_EZ!$C$31:$I$54,MATCH(Schedules_8760!$C1638,Htg_StPt_Sch_EZ!$B$31:$B$54,0),MATCH(Schedules_8760!$F1638,Htg_StPt_Sch_EZ!$C$30:$I$30,0)),"F","C")</f>
        <v>19.444444444444443</v>
      </c>
      <c r="J1638" s="34">
        <f>CONVERT(INDEX(Clg_StPt_Sch_EZ!$C$4:$I$27,MATCH(Schedules_8760!$C1638,Clg_StPt_Sch_EZ!$B$4:$B$27,0),MATCH(Schedules_8760!$F1638,Clg_StPt_Sch_EZ!$C$3:$I$3,0)),"F","C")</f>
        <v>25.555555555555554</v>
      </c>
      <c r="K1638" s="34">
        <f>CONVERT(INDEX(Clg_StPt_Sch_EZ!$C$31:$I$54,MATCH(Schedules_8760!$C1638,Clg_StPt_Sch_EZ!$B$31:$B$54,0),MATCH(Schedules_8760!$F1638,Clg_StPt_Sch_EZ!$C$30:$I$30,0)),"F","C")</f>
        <v>28.333333333333332</v>
      </c>
      <c r="L1638" s="34">
        <f>CONVERT(INDEX(DHW_StPt_Sch_EZ!$C$4:$I$27,MATCH(Schedules_8760!$C1638,DHW_StPt_Sch_EZ!$B$4:$B$27,0),MATCH(Schedules_8760!$F1638,DHW_StPt_Sch_EZ!$C$3:$I$3,0)),"F","C")</f>
        <v>53.333333333333329</v>
      </c>
      <c r="M1638" s="34">
        <f>CONVERT(INDEX(DHW_StPt_Sch_EZ!$C$31:$I$54,MATCH(Schedules_8760!$C1638,DHW_StPt_Sch_EZ!$B$31:$B$54,0),MATCH(Schedules_8760!$F1638,DHW_StPt_Sch_EZ!$C$30:$I$30,0)),"F","C")</f>
        <v>53.333333333333329</v>
      </c>
      <c r="N1638" s="12"/>
      <c r="O1638" s="12"/>
      <c r="P1638" s="12"/>
    </row>
    <row r="1639" spans="1:16" x14ac:dyDescent="0.25">
      <c r="A1639" s="35">
        <v>1638</v>
      </c>
      <c r="B1639" s="89">
        <v>69.208333333333329</v>
      </c>
      <c r="C1639" s="35">
        <f t="shared" si="125"/>
        <v>6</v>
      </c>
      <c r="D1639" s="35">
        <f t="shared" si="128"/>
        <v>69</v>
      </c>
      <c r="E1639" s="35">
        <f t="shared" si="129"/>
        <v>6</v>
      </c>
      <c r="F1639" s="35" t="str">
        <f t="shared" si="126"/>
        <v>Friday</v>
      </c>
      <c r="G1639" s="35">
        <f t="shared" si="127"/>
        <v>3</v>
      </c>
      <c r="H1639" s="34">
        <f>CONVERT(INDEX(Htg_StPt_Sch_EZ!$C$4:$I$27,MATCH(Schedules_8760!$C1639,Htg_StPt_Sch_EZ!$B$4:$B$27,0),MATCH(Schedules_8760!$F1639,Htg_StPt_Sch_EZ!$C$3:$I$3,0)),"F","C")</f>
        <v>20.555555555555554</v>
      </c>
      <c r="I1639" s="34">
        <f>CONVERT(INDEX(Htg_StPt_Sch_EZ!$C$31:$I$54,MATCH(Schedules_8760!$C1639,Htg_StPt_Sch_EZ!$B$31:$B$54,0),MATCH(Schedules_8760!$F1639,Htg_StPt_Sch_EZ!$C$30:$I$30,0)),"F","C")</f>
        <v>19.444444444444443</v>
      </c>
      <c r="J1639" s="34">
        <f>CONVERT(INDEX(Clg_StPt_Sch_EZ!$C$4:$I$27,MATCH(Schedules_8760!$C1639,Clg_StPt_Sch_EZ!$B$4:$B$27,0),MATCH(Schedules_8760!$F1639,Clg_StPt_Sch_EZ!$C$3:$I$3,0)),"F","C")</f>
        <v>25.555555555555554</v>
      </c>
      <c r="K1639" s="34">
        <f>CONVERT(INDEX(Clg_StPt_Sch_EZ!$C$31:$I$54,MATCH(Schedules_8760!$C1639,Clg_StPt_Sch_EZ!$B$31:$B$54,0),MATCH(Schedules_8760!$F1639,Clg_StPt_Sch_EZ!$C$30:$I$30,0)),"F","C")</f>
        <v>28.333333333333332</v>
      </c>
      <c r="L1639" s="34">
        <f>CONVERT(INDEX(DHW_StPt_Sch_EZ!$C$4:$I$27,MATCH(Schedules_8760!$C1639,DHW_StPt_Sch_EZ!$B$4:$B$27,0),MATCH(Schedules_8760!$F1639,DHW_StPt_Sch_EZ!$C$3:$I$3,0)),"F","C")</f>
        <v>53.333333333333329</v>
      </c>
      <c r="M1639" s="34">
        <f>CONVERT(INDEX(DHW_StPt_Sch_EZ!$C$31:$I$54,MATCH(Schedules_8760!$C1639,DHW_StPt_Sch_EZ!$B$31:$B$54,0),MATCH(Schedules_8760!$F1639,DHW_StPt_Sch_EZ!$C$30:$I$30,0)),"F","C")</f>
        <v>53.333333333333329</v>
      </c>
      <c r="N1639" s="12"/>
      <c r="O1639" s="12"/>
      <c r="P1639" s="12"/>
    </row>
    <row r="1640" spans="1:16" x14ac:dyDescent="0.25">
      <c r="A1640" s="35">
        <v>1639</v>
      </c>
      <c r="B1640" s="89">
        <v>69.25</v>
      </c>
      <c r="C1640" s="35">
        <f t="shared" si="125"/>
        <v>7</v>
      </c>
      <c r="D1640" s="35">
        <f t="shared" si="128"/>
        <v>69</v>
      </c>
      <c r="E1640" s="35">
        <f t="shared" si="129"/>
        <v>6</v>
      </c>
      <c r="F1640" s="35" t="str">
        <f t="shared" si="126"/>
        <v>Friday</v>
      </c>
      <c r="G1640" s="35">
        <f t="shared" si="127"/>
        <v>3</v>
      </c>
      <c r="H1640" s="34">
        <f>CONVERT(INDEX(Htg_StPt_Sch_EZ!$C$4:$I$27,MATCH(Schedules_8760!$C1640,Htg_StPt_Sch_EZ!$B$4:$B$27,0),MATCH(Schedules_8760!$F1640,Htg_StPt_Sch_EZ!$C$3:$I$3,0)),"F","C")</f>
        <v>20.555555555555554</v>
      </c>
      <c r="I1640" s="34">
        <f>CONVERT(INDEX(Htg_StPt_Sch_EZ!$C$31:$I$54,MATCH(Schedules_8760!$C1640,Htg_StPt_Sch_EZ!$B$31:$B$54,0),MATCH(Schedules_8760!$F1640,Htg_StPt_Sch_EZ!$C$30:$I$30,0)),"F","C")</f>
        <v>19.444444444444443</v>
      </c>
      <c r="J1640" s="34">
        <f>CONVERT(INDEX(Clg_StPt_Sch_EZ!$C$4:$I$27,MATCH(Schedules_8760!$C1640,Clg_StPt_Sch_EZ!$B$4:$B$27,0),MATCH(Schedules_8760!$F1640,Clg_StPt_Sch_EZ!$C$3:$I$3,0)),"F","C")</f>
        <v>25.555555555555554</v>
      </c>
      <c r="K1640" s="34">
        <f>CONVERT(INDEX(Clg_StPt_Sch_EZ!$C$31:$I$54,MATCH(Schedules_8760!$C1640,Clg_StPt_Sch_EZ!$B$31:$B$54,0),MATCH(Schedules_8760!$F1640,Clg_StPt_Sch_EZ!$C$30:$I$30,0)),"F","C")</f>
        <v>28.333333333333332</v>
      </c>
      <c r="L1640" s="34">
        <f>CONVERT(INDEX(DHW_StPt_Sch_EZ!$C$4:$I$27,MATCH(Schedules_8760!$C1640,DHW_StPt_Sch_EZ!$B$4:$B$27,0),MATCH(Schedules_8760!$F1640,DHW_StPt_Sch_EZ!$C$3:$I$3,0)),"F","C")</f>
        <v>53.333333333333329</v>
      </c>
      <c r="M1640" s="34">
        <f>CONVERT(INDEX(DHW_StPt_Sch_EZ!$C$31:$I$54,MATCH(Schedules_8760!$C1640,DHW_StPt_Sch_EZ!$B$31:$B$54,0),MATCH(Schedules_8760!$F1640,DHW_StPt_Sch_EZ!$C$30:$I$30,0)),"F","C")</f>
        <v>53.333333333333329</v>
      </c>
      <c r="N1640" s="12"/>
      <c r="O1640" s="12"/>
      <c r="P1640" s="12"/>
    </row>
    <row r="1641" spans="1:16" x14ac:dyDescent="0.25">
      <c r="A1641" s="35">
        <v>1640</v>
      </c>
      <c r="B1641" s="89">
        <v>69.291666666666671</v>
      </c>
      <c r="C1641" s="35">
        <f t="shared" si="125"/>
        <v>8</v>
      </c>
      <c r="D1641" s="35">
        <f t="shared" si="128"/>
        <v>69</v>
      </c>
      <c r="E1641" s="35">
        <f t="shared" si="129"/>
        <v>6</v>
      </c>
      <c r="F1641" s="35" t="str">
        <f t="shared" si="126"/>
        <v>Friday</v>
      </c>
      <c r="G1641" s="35">
        <f t="shared" si="127"/>
        <v>3</v>
      </c>
      <c r="H1641" s="34">
        <f>CONVERT(INDEX(Htg_StPt_Sch_EZ!$C$4:$I$27,MATCH(Schedules_8760!$C1641,Htg_StPt_Sch_EZ!$B$4:$B$27,0),MATCH(Schedules_8760!$F1641,Htg_StPt_Sch_EZ!$C$3:$I$3,0)),"F","C")</f>
        <v>20.555555555555554</v>
      </c>
      <c r="I1641" s="34">
        <f>CONVERT(INDEX(Htg_StPt_Sch_EZ!$C$31:$I$54,MATCH(Schedules_8760!$C1641,Htg_StPt_Sch_EZ!$B$31:$B$54,0),MATCH(Schedules_8760!$F1641,Htg_StPt_Sch_EZ!$C$30:$I$30,0)),"F","C")</f>
        <v>19.444444444444443</v>
      </c>
      <c r="J1641" s="34">
        <f>CONVERT(INDEX(Clg_StPt_Sch_EZ!$C$4:$I$27,MATCH(Schedules_8760!$C1641,Clg_StPt_Sch_EZ!$B$4:$B$27,0),MATCH(Schedules_8760!$F1641,Clg_StPt_Sch_EZ!$C$3:$I$3,0)),"F","C")</f>
        <v>25.555555555555554</v>
      </c>
      <c r="K1641" s="34">
        <f>CONVERT(INDEX(Clg_StPt_Sch_EZ!$C$31:$I$54,MATCH(Schedules_8760!$C1641,Clg_StPt_Sch_EZ!$B$31:$B$54,0),MATCH(Schedules_8760!$F1641,Clg_StPt_Sch_EZ!$C$30:$I$30,0)),"F","C")</f>
        <v>25</v>
      </c>
      <c r="L1641" s="34">
        <f>CONVERT(INDEX(DHW_StPt_Sch_EZ!$C$4:$I$27,MATCH(Schedules_8760!$C1641,DHW_StPt_Sch_EZ!$B$4:$B$27,0),MATCH(Schedules_8760!$F1641,DHW_StPt_Sch_EZ!$C$3:$I$3,0)),"F","C")</f>
        <v>53.333333333333329</v>
      </c>
      <c r="M1641" s="34">
        <f>CONVERT(INDEX(DHW_StPt_Sch_EZ!$C$31:$I$54,MATCH(Schedules_8760!$C1641,DHW_StPt_Sch_EZ!$B$31:$B$54,0),MATCH(Schedules_8760!$F1641,DHW_StPt_Sch_EZ!$C$30:$I$30,0)),"F","C")</f>
        <v>53.333333333333329</v>
      </c>
      <c r="N1641" s="12"/>
      <c r="O1641" s="12"/>
      <c r="P1641" s="12"/>
    </row>
    <row r="1642" spans="1:16" x14ac:dyDescent="0.25">
      <c r="A1642" s="35">
        <v>1641</v>
      </c>
      <c r="B1642" s="89">
        <v>69.333333333333329</v>
      </c>
      <c r="C1642" s="35">
        <f t="shared" si="125"/>
        <v>9</v>
      </c>
      <c r="D1642" s="35">
        <f t="shared" si="128"/>
        <v>69</v>
      </c>
      <c r="E1642" s="35">
        <f t="shared" si="129"/>
        <v>6</v>
      </c>
      <c r="F1642" s="35" t="str">
        <f t="shared" si="126"/>
        <v>Friday</v>
      </c>
      <c r="G1642" s="35">
        <f t="shared" si="127"/>
        <v>3</v>
      </c>
      <c r="H1642" s="34">
        <f>CONVERT(INDEX(Htg_StPt_Sch_EZ!$C$4:$I$27,MATCH(Schedules_8760!$C1642,Htg_StPt_Sch_EZ!$B$4:$B$27,0),MATCH(Schedules_8760!$F1642,Htg_StPt_Sch_EZ!$C$3:$I$3,0)),"F","C")</f>
        <v>20.555555555555554</v>
      </c>
      <c r="I1642" s="34">
        <f>CONVERT(INDEX(Htg_StPt_Sch_EZ!$C$31:$I$54,MATCH(Schedules_8760!$C1642,Htg_StPt_Sch_EZ!$B$31:$B$54,0),MATCH(Schedules_8760!$F1642,Htg_StPt_Sch_EZ!$C$30:$I$30,0)),"F","C")</f>
        <v>19.444444444444443</v>
      </c>
      <c r="J1642" s="34">
        <f>CONVERT(INDEX(Clg_StPt_Sch_EZ!$C$4:$I$27,MATCH(Schedules_8760!$C1642,Clg_StPt_Sch_EZ!$B$4:$B$27,0),MATCH(Schedules_8760!$F1642,Clg_StPt_Sch_EZ!$C$3:$I$3,0)),"F","C")</f>
        <v>25.555555555555554</v>
      </c>
      <c r="K1642" s="34">
        <f>CONVERT(INDEX(Clg_StPt_Sch_EZ!$C$31:$I$54,MATCH(Schedules_8760!$C1642,Clg_StPt_Sch_EZ!$B$31:$B$54,0),MATCH(Schedules_8760!$F1642,Clg_StPt_Sch_EZ!$C$30:$I$30,0)),"F","C")</f>
        <v>25</v>
      </c>
      <c r="L1642" s="34">
        <f>CONVERT(INDEX(DHW_StPt_Sch_EZ!$C$4:$I$27,MATCH(Schedules_8760!$C1642,DHW_StPt_Sch_EZ!$B$4:$B$27,0),MATCH(Schedules_8760!$F1642,DHW_StPt_Sch_EZ!$C$3:$I$3,0)),"F","C")</f>
        <v>53.333333333333329</v>
      </c>
      <c r="M1642" s="34">
        <f>CONVERT(INDEX(DHW_StPt_Sch_EZ!$C$31:$I$54,MATCH(Schedules_8760!$C1642,DHW_StPt_Sch_EZ!$B$31:$B$54,0),MATCH(Schedules_8760!$F1642,DHW_StPt_Sch_EZ!$C$30:$I$30,0)),"F","C")</f>
        <v>53.333333333333329</v>
      </c>
      <c r="N1642" s="12"/>
      <c r="O1642" s="12"/>
      <c r="P1642" s="12"/>
    </row>
    <row r="1643" spans="1:16" x14ac:dyDescent="0.25">
      <c r="A1643" s="35">
        <v>1642</v>
      </c>
      <c r="B1643" s="89">
        <v>69.375</v>
      </c>
      <c r="C1643" s="35">
        <f t="shared" si="125"/>
        <v>10</v>
      </c>
      <c r="D1643" s="35">
        <f t="shared" si="128"/>
        <v>69</v>
      </c>
      <c r="E1643" s="35">
        <f t="shared" si="129"/>
        <v>6</v>
      </c>
      <c r="F1643" s="35" t="str">
        <f t="shared" si="126"/>
        <v>Friday</v>
      </c>
      <c r="G1643" s="35">
        <f t="shared" si="127"/>
        <v>3</v>
      </c>
      <c r="H1643" s="34">
        <f>CONVERT(INDEX(Htg_StPt_Sch_EZ!$C$4:$I$27,MATCH(Schedules_8760!$C1643,Htg_StPt_Sch_EZ!$B$4:$B$27,0),MATCH(Schedules_8760!$F1643,Htg_StPt_Sch_EZ!$C$3:$I$3,0)),"F","C")</f>
        <v>20.555555555555554</v>
      </c>
      <c r="I1643" s="34">
        <f>CONVERT(INDEX(Htg_StPt_Sch_EZ!$C$31:$I$54,MATCH(Schedules_8760!$C1643,Htg_StPt_Sch_EZ!$B$31:$B$54,0),MATCH(Schedules_8760!$F1643,Htg_StPt_Sch_EZ!$C$30:$I$30,0)),"F","C")</f>
        <v>19.444444444444443</v>
      </c>
      <c r="J1643" s="34">
        <f>CONVERT(INDEX(Clg_StPt_Sch_EZ!$C$4:$I$27,MATCH(Schedules_8760!$C1643,Clg_StPt_Sch_EZ!$B$4:$B$27,0),MATCH(Schedules_8760!$F1643,Clg_StPt_Sch_EZ!$C$3:$I$3,0)),"F","C")</f>
        <v>25.555555555555554</v>
      </c>
      <c r="K1643" s="34">
        <f>CONVERT(INDEX(Clg_StPt_Sch_EZ!$C$31:$I$54,MATCH(Schedules_8760!$C1643,Clg_StPt_Sch_EZ!$B$31:$B$54,0),MATCH(Schedules_8760!$F1643,Clg_StPt_Sch_EZ!$C$30:$I$30,0)),"F","C")</f>
        <v>25</v>
      </c>
      <c r="L1643" s="34">
        <f>CONVERT(INDEX(DHW_StPt_Sch_EZ!$C$4:$I$27,MATCH(Schedules_8760!$C1643,DHW_StPt_Sch_EZ!$B$4:$B$27,0),MATCH(Schedules_8760!$F1643,DHW_StPt_Sch_EZ!$C$3:$I$3,0)),"F","C")</f>
        <v>53.333333333333329</v>
      </c>
      <c r="M1643" s="34">
        <f>CONVERT(INDEX(DHW_StPt_Sch_EZ!$C$31:$I$54,MATCH(Schedules_8760!$C1643,DHW_StPt_Sch_EZ!$B$31:$B$54,0),MATCH(Schedules_8760!$F1643,DHW_StPt_Sch_EZ!$C$30:$I$30,0)),"F","C")</f>
        <v>53.333333333333329</v>
      </c>
      <c r="N1643" s="12"/>
      <c r="O1643" s="12"/>
      <c r="P1643" s="12"/>
    </row>
    <row r="1644" spans="1:16" x14ac:dyDescent="0.25">
      <c r="A1644" s="35">
        <v>1643</v>
      </c>
      <c r="B1644" s="89">
        <v>69.416666666666671</v>
      </c>
      <c r="C1644" s="35">
        <f t="shared" si="125"/>
        <v>11</v>
      </c>
      <c r="D1644" s="35">
        <f t="shared" si="128"/>
        <v>69</v>
      </c>
      <c r="E1644" s="35">
        <f t="shared" si="129"/>
        <v>6</v>
      </c>
      <c r="F1644" s="35" t="str">
        <f t="shared" si="126"/>
        <v>Friday</v>
      </c>
      <c r="G1644" s="35">
        <f t="shared" si="127"/>
        <v>3</v>
      </c>
      <c r="H1644" s="34">
        <f>CONVERT(INDEX(Htg_StPt_Sch_EZ!$C$4:$I$27,MATCH(Schedules_8760!$C1644,Htg_StPt_Sch_EZ!$B$4:$B$27,0),MATCH(Schedules_8760!$F1644,Htg_StPt_Sch_EZ!$C$3:$I$3,0)),"F","C")</f>
        <v>20.555555555555554</v>
      </c>
      <c r="I1644" s="34">
        <f>CONVERT(INDEX(Htg_StPt_Sch_EZ!$C$31:$I$54,MATCH(Schedules_8760!$C1644,Htg_StPt_Sch_EZ!$B$31:$B$54,0),MATCH(Schedules_8760!$F1644,Htg_StPt_Sch_EZ!$C$30:$I$30,0)),"F","C")</f>
        <v>19.444444444444443</v>
      </c>
      <c r="J1644" s="34">
        <f>CONVERT(INDEX(Clg_StPt_Sch_EZ!$C$4:$I$27,MATCH(Schedules_8760!$C1644,Clg_StPt_Sch_EZ!$B$4:$B$27,0),MATCH(Schedules_8760!$F1644,Clg_StPt_Sch_EZ!$C$3:$I$3,0)),"F","C")</f>
        <v>25.555555555555554</v>
      </c>
      <c r="K1644" s="34">
        <f>CONVERT(INDEX(Clg_StPt_Sch_EZ!$C$31:$I$54,MATCH(Schedules_8760!$C1644,Clg_StPt_Sch_EZ!$B$31:$B$54,0),MATCH(Schedules_8760!$F1644,Clg_StPt_Sch_EZ!$C$30:$I$30,0)),"F","C")</f>
        <v>25</v>
      </c>
      <c r="L1644" s="34">
        <f>CONVERT(INDEX(DHW_StPt_Sch_EZ!$C$4:$I$27,MATCH(Schedules_8760!$C1644,DHW_StPt_Sch_EZ!$B$4:$B$27,0),MATCH(Schedules_8760!$F1644,DHW_StPt_Sch_EZ!$C$3:$I$3,0)),"F","C")</f>
        <v>53.333333333333329</v>
      </c>
      <c r="M1644" s="34">
        <f>CONVERT(INDEX(DHW_StPt_Sch_EZ!$C$31:$I$54,MATCH(Schedules_8760!$C1644,DHW_StPt_Sch_EZ!$B$31:$B$54,0),MATCH(Schedules_8760!$F1644,DHW_StPt_Sch_EZ!$C$30:$I$30,0)),"F","C")</f>
        <v>53.333333333333329</v>
      </c>
      <c r="N1644" s="12"/>
      <c r="O1644" s="12"/>
      <c r="P1644" s="12"/>
    </row>
    <row r="1645" spans="1:16" x14ac:dyDescent="0.25">
      <c r="A1645" s="35">
        <v>1644</v>
      </c>
      <c r="B1645" s="89">
        <v>69.458333333333329</v>
      </c>
      <c r="C1645" s="35">
        <f t="shared" si="125"/>
        <v>12</v>
      </c>
      <c r="D1645" s="35">
        <f t="shared" si="128"/>
        <v>69</v>
      </c>
      <c r="E1645" s="35">
        <f t="shared" si="129"/>
        <v>6</v>
      </c>
      <c r="F1645" s="35" t="str">
        <f t="shared" si="126"/>
        <v>Friday</v>
      </c>
      <c r="G1645" s="35">
        <f t="shared" si="127"/>
        <v>3</v>
      </c>
      <c r="H1645" s="34">
        <f>CONVERT(INDEX(Htg_StPt_Sch_EZ!$C$4:$I$27,MATCH(Schedules_8760!$C1645,Htg_StPt_Sch_EZ!$B$4:$B$27,0),MATCH(Schedules_8760!$F1645,Htg_StPt_Sch_EZ!$C$3:$I$3,0)),"F","C")</f>
        <v>20.555555555555554</v>
      </c>
      <c r="I1645" s="34">
        <f>CONVERT(INDEX(Htg_StPt_Sch_EZ!$C$31:$I$54,MATCH(Schedules_8760!$C1645,Htg_StPt_Sch_EZ!$B$31:$B$54,0),MATCH(Schedules_8760!$F1645,Htg_StPt_Sch_EZ!$C$30:$I$30,0)),"F","C")</f>
        <v>19.444444444444443</v>
      </c>
      <c r="J1645" s="34">
        <f>CONVERT(INDEX(Clg_StPt_Sch_EZ!$C$4:$I$27,MATCH(Schedules_8760!$C1645,Clg_StPt_Sch_EZ!$B$4:$B$27,0),MATCH(Schedules_8760!$F1645,Clg_StPt_Sch_EZ!$C$3:$I$3,0)),"F","C")</f>
        <v>25.555555555555554</v>
      </c>
      <c r="K1645" s="34">
        <f>CONVERT(INDEX(Clg_StPt_Sch_EZ!$C$31:$I$54,MATCH(Schedules_8760!$C1645,Clg_StPt_Sch_EZ!$B$31:$B$54,0),MATCH(Schedules_8760!$F1645,Clg_StPt_Sch_EZ!$C$30:$I$30,0)),"F","C")</f>
        <v>25</v>
      </c>
      <c r="L1645" s="34">
        <f>CONVERT(INDEX(DHW_StPt_Sch_EZ!$C$4:$I$27,MATCH(Schedules_8760!$C1645,DHW_StPt_Sch_EZ!$B$4:$B$27,0),MATCH(Schedules_8760!$F1645,DHW_StPt_Sch_EZ!$C$3:$I$3,0)),"F","C")</f>
        <v>53.333333333333329</v>
      </c>
      <c r="M1645" s="34">
        <f>CONVERT(INDEX(DHW_StPt_Sch_EZ!$C$31:$I$54,MATCH(Schedules_8760!$C1645,DHW_StPt_Sch_EZ!$B$31:$B$54,0),MATCH(Schedules_8760!$F1645,DHW_StPt_Sch_EZ!$C$30:$I$30,0)),"F","C")</f>
        <v>53.333333333333329</v>
      </c>
      <c r="N1645" s="12"/>
      <c r="O1645" s="12"/>
      <c r="P1645" s="12"/>
    </row>
    <row r="1646" spans="1:16" x14ac:dyDescent="0.25">
      <c r="A1646" s="35">
        <v>1645</v>
      </c>
      <c r="B1646" s="89">
        <v>69.5</v>
      </c>
      <c r="C1646" s="35">
        <f t="shared" si="125"/>
        <v>13</v>
      </c>
      <c r="D1646" s="35">
        <f t="shared" si="128"/>
        <v>69</v>
      </c>
      <c r="E1646" s="35">
        <f t="shared" si="129"/>
        <v>6</v>
      </c>
      <c r="F1646" s="35" t="str">
        <f t="shared" si="126"/>
        <v>Friday</v>
      </c>
      <c r="G1646" s="35">
        <f t="shared" si="127"/>
        <v>3</v>
      </c>
      <c r="H1646" s="34">
        <f>CONVERT(INDEX(Htg_StPt_Sch_EZ!$C$4:$I$27,MATCH(Schedules_8760!$C1646,Htg_StPt_Sch_EZ!$B$4:$B$27,0),MATCH(Schedules_8760!$F1646,Htg_StPt_Sch_EZ!$C$3:$I$3,0)),"F","C")</f>
        <v>20.555555555555554</v>
      </c>
      <c r="I1646" s="34">
        <f>CONVERT(INDEX(Htg_StPt_Sch_EZ!$C$31:$I$54,MATCH(Schedules_8760!$C1646,Htg_StPt_Sch_EZ!$B$31:$B$54,0),MATCH(Schedules_8760!$F1646,Htg_StPt_Sch_EZ!$C$30:$I$30,0)),"F","C")</f>
        <v>19.444444444444443</v>
      </c>
      <c r="J1646" s="34">
        <f>CONVERT(INDEX(Clg_StPt_Sch_EZ!$C$4:$I$27,MATCH(Schedules_8760!$C1646,Clg_StPt_Sch_EZ!$B$4:$B$27,0),MATCH(Schedules_8760!$F1646,Clg_StPt_Sch_EZ!$C$3:$I$3,0)),"F","C")</f>
        <v>25.555555555555554</v>
      </c>
      <c r="K1646" s="34">
        <f>CONVERT(INDEX(Clg_StPt_Sch_EZ!$C$31:$I$54,MATCH(Schedules_8760!$C1646,Clg_StPt_Sch_EZ!$B$31:$B$54,0),MATCH(Schedules_8760!$F1646,Clg_StPt_Sch_EZ!$C$30:$I$30,0)),"F","C")</f>
        <v>25</v>
      </c>
      <c r="L1646" s="34">
        <f>CONVERT(INDEX(DHW_StPt_Sch_EZ!$C$4:$I$27,MATCH(Schedules_8760!$C1646,DHW_StPt_Sch_EZ!$B$4:$B$27,0),MATCH(Schedules_8760!$F1646,DHW_StPt_Sch_EZ!$C$3:$I$3,0)),"F","C")</f>
        <v>53.333333333333329</v>
      </c>
      <c r="M1646" s="34">
        <f>CONVERT(INDEX(DHW_StPt_Sch_EZ!$C$31:$I$54,MATCH(Schedules_8760!$C1646,DHW_StPt_Sch_EZ!$B$31:$B$54,0),MATCH(Schedules_8760!$F1646,DHW_StPt_Sch_EZ!$C$30:$I$30,0)),"F","C")</f>
        <v>53.333333333333329</v>
      </c>
      <c r="N1646" s="12"/>
      <c r="O1646" s="12"/>
      <c r="P1646" s="12"/>
    </row>
    <row r="1647" spans="1:16" x14ac:dyDescent="0.25">
      <c r="A1647" s="35">
        <v>1646</v>
      </c>
      <c r="B1647" s="89">
        <v>69.541666666666671</v>
      </c>
      <c r="C1647" s="35">
        <f t="shared" si="125"/>
        <v>14</v>
      </c>
      <c r="D1647" s="35">
        <f t="shared" si="128"/>
        <v>69</v>
      </c>
      <c r="E1647" s="35">
        <f t="shared" si="129"/>
        <v>6</v>
      </c>
      <c r="F1647" s="35" t="str">
        <f t="shared" si="126"/>
        <v>Friday</v>
      </c>
      <c r="G1647" s="35">
        <f t="shared" si="127"/>
        <v>3</v>
      </c>
      <c r="H1647" s="34">
        <f>CONVERT(INDEX(Htg_StPt_Sch_EZ!$C$4:$I$27,MATCH(Schedules_8760!$C1647,Htg_StPt_Sch_EZ!$B$4:$B$27,0),MATCH(Schedules_8760!$F1647,Htg_StPt_Sch_EZ!$C$3:$I$3,0)),"F","C")</f>
        <v>20.555555555555554</v>
      </c>
      <c r="I1647" s="34">
        <f>CONVERT(INDEX(Htg_StPt_Sch_EZ!$C$31:$I$54,MATCH(Schedules_8760!$C1647,Htg_StPt_Sch_EZ!$B$31:$B$54,0),MATCH(Schedules_8760!$F1647,Htg_StPt_Sch_EZ!$C$30:$I$30,0)),"F","C")</f>
        <v>19.444444444444443</v>
      </c>
      <c r="J1647" s="34">
        <f>CONVERT(INDEX(Clg_StPt_Sch_EZ!$C$4:$I$27,MATCH(Schedules_8760!$C1647,Clg_StPt_Sch_EZ!$B$4:$B$27,0),MATCH(Schedules_8760!$F1647,Clg_StPt_Sch_EZ!$C$3:$I$3,0)),"F","C")</f>
        <v>25.555555555555554</v>
      </c>
      <c r="K1647" s="34">
        <f>CONVERT(INDEX(Clg_StPt_Sch_EZ!$C$31:$I$54,MATCH(Schedules_8760!$C1647,Clg_StPt_Sch_EZ!$B$31:$B$54,0),MATCH(Schedules_8760!$F1647,Clg_StPt_Sch_EZ!$C$30:$I$30,0)),"F","C")</f>
        <v>25</v>
      </c>
      <c r="L1647" s="34">
        <f>CONVERT(INDEX(DHW_StPt_Sch_EZ!$C$4:$I$27,MATCH(Schedules_8760!$C1647,DHW_StPt_Sch_EZ!$B$4:$B$27,0),MATCH(Schedules_8760!$F1647,DHW_StPt_Sch_EZ!$C$3:$I$3,0)),"F","C")</f>
        <v>53.333333333333329</v>
      </c>
      <c r="M1647" s="34">
        <f>CONVERT(INDEX(DHW_StPt_Sch_EZ!$C$31:$I$54,MATCH(Schedules_8760!$C1647,DHW_StPt_Sch_EZ!$B$31:$B$54,0),MATCH(Schedules_8760!$F1647,DHW_StPt_Sch_EZ!$C$30:$I$30,0)),"F","C")</f>
        <v>53.333333333333329</v>
      </c>
      <c r="N1647" s="12"/>
      <c r="O1647" s="12"/>
      <c r="P1647" s="12"/>
    </row>
    <row r="1648" spans="1:16" x14ac:dyDescent="0.25">
      <c r="A1648" s="35">
        <v>1647</v>
      </c>
      <c r="B1648" s="89">
        <v>69.583333333333329</v>
      </c>
      <c r="C1648" s="35">
        <f t="shared" si="125"/>
        <v>15</v>
      </c>
      <c r="D1648" s="35">
        <f t="shared" si="128"/>
        <v>69</v>
      </c>
      <c r="E1648" s="35">
        <f t="shared" si="129"/>
        <v>6</v>
      </c>
      <c r="F1648" s="35" t="str">
        <f t="shared" si="126"/>
        <v>Friday</v>
      </c>
      <c r="G1648" s="35">
        <f t="shared" si="127"/>
        <v>3</v>
      </c>
      <c r="H1648" s="34">
        <f>CONVERT(INDEX(Htg_StPt_Sch_EZ!$C$4:$I$27,MATCH(Schedules_8760!$C1648,Htg_StPt_Sch_EZ!$B$4:$B$27,0),MATCH(Schedules_8760!$F1648,Htg_StPt_Sch_EZ!$C$3:$I$3,0)),"F","C")</f>
        <v>20.555555555555554</v>
      </c>
      <c r="I1648" s="34">
        <f>CONVERT(INDEX(Htg_StPt_Sch_EZ!$C$31:$I$54,MATCH(Schedules_8760!$C1648,Htg_StPt_Sch_EZ!$B$31:$B$54,0),MATCH(Schedules_8760!$F1648,Htg_StPt_Sch_EZ!$C$30:$I$30,0)),"F","C")</f>
        <v>21.111111111111111</v>
      </c>
      <c r="J1648" s="34">
        <f>CONVERT(INDEX(Clg_StPt_Sch_EZ!$C$4:$I$27,MATCH(Schedules_8760!$C1648,Clg_StPt_Sch_EZ!$B$4:$B$27,0),MATCH(Schedules_8760!$F1648,Clg_StPt_Sch_EZ!$C$3:$I$3,0)),"F","C")</f>
        <v>25.555555555555554</v>
      </c>
      <c r="K1648" s="34">
        <f>CONVERT(INDEX(Clg_StPt_Sch_EZ!$C$31:$I$54,MATCH(Schedules_8760!$C1648,Clg_StPt_Sch_EZ!$B$31:$B$54,0),MATCH(Schedules_8760!$F1648,Clg_StPt_Sch_EZ!$C$30:$I$30,0)),"F","C")</f>
        <v>25</v>
      </c>
      <c r="L1648" s="34">
        <f>CONVERT(INDEX(DHW_StPt_Sch_EZ!$C$4:$I$27,MATCH(Schedules_8760!$C1648,DHW_StPt_Sch_EZ!$B$4:$B$27,0),MATCH(Schedules_8760!$F1648,DHW_StPt_Sch_EZ!$C$3:$I$3,0)),"F","C")</f>
        <v>53.333333333333329</v>
      </c>
      <c r="M1648" s="34">
        <f>CONVERT(INDEX(DHW_StPt_Sch_EZ!$C$31:$I$54,MATCH(Schedules_8760!$C1648,DHW_StPt_Sch_EZ!$B$31:$B$54,0),MATCH(Schedules_8760!$F1648,DHW_StPt_Sch_EZ!$C$30:$I$30,0)),"F","C")</f>
        <v>53.333333333333329</v>
      </c>
      <c r="N1648" s="12"/>
      <c r="O1648" s="12"/>
      <c r="P1648" s="12"/>
    </row>
    <row r="1649" spans="1:16" x14ac:dyDescent="0.25">
      <c r="A1649" s="35">
        <v>1648</v>
      </c>
      <c r="B1649" s="89">
        <v>69.625</v>
      </c>
      <c r="C1649" s="35">
        <f t="shared" si="125"/>
        <v>16</v>
      </c>
      <c r="D1649" s="35">
        <f t="shared" si="128"/>
        <v>69</v>
      </c>
      <c r="E1649" s="35">
        <f t="shared" si="129"/>
        <v>6</v>
      </c>
      <c r="F1649" s="35" t="str">
        <f t="shared" si="126"/>
        <v>Friday</v>
      </c>
      <c r="G1649" s="35">
        <f t="shared" si="127"/>
        <v>3</v>
      </c>
      <c r="H1649" s="34">
        <f>CONVERT(INDEX(Htg_StPt_Sch_EZ!$C$4:$I$27,MATCH(Schedules_8760!$C1649,Htg_StPt_Sch_EZ!$B$4:$B$27,0),MATCH(Schedules_8760!$F1649,Htg_StPt_Sch_EZ!$C$3:$I$3,0)),"F","C")</f>
        <v>20.555555555555554</v>
      </c>
      <c r="I1649" s="34">
        <f>CONVERT(INDEX(Htg_StPt_Sch_EZ!$C$31:$I$54,MATCH(Schedules_8760!$C1649,Htg_StPt_Sch_EZ!$B$31:$B$54,0),MATCH(Schedules_8760!$F1649,Htg_StPt_Sch_EZ!$C$30:$I$30,0)),"F","C")</f>
        <v>21.111111111111111</v>
      </c>
      <c r="J1649" s="34">
        <f>CONVERT(INDEX(Clg_StPt_Sch_EZ!$C$4:$I$27,MATCH(Schedules_8760!$C1649,Clg_StPt_Sch_EZ!$B$4:$B$27,0),MATCH(Schedules_8760!$F1649,Clg_StPt_Sch_EZ!$C$3:$I$3,0)),"F","C")</f>
        <v>25.555555555555554</v>
      </c>
      <c r="K1649" s="34">
        <f>CONVERT(INDEX(Clg_StPt_Sch_EZ!$C$31:$I$54,MATCH(Schedules_8760!$C1649,Clg_StPt_Sch_EZ!$B$31:$B$54,0),MATCH(Schedules_8760!$F1649,Clg_StPt_Sch_EZ!$C$30:$I$30,0)),"F","C")</f>
        <v>25</v>
      </c>
      <c r="L1649" s="34">
        <f>CONVERT(INDEX(DHW_StPt_Sch_EZ!$C$4:$I$27,MATCH(Schedules_8760!$C1649,DHW_StPt_Sch_EZ!$B$4:$B$27,0),MATCH(Schedules_8760!$F1649,DHW_StPt_Sch_EZ!$C$3:$I$3,0)),"F","C")</f>
        <v>53.333333333333329</v>
      </c>
      <c r="M1649" s="34">
        <f>CONVERT(INDEX(DHW_StPt_Sch_EZ!$C$31:$I$54,MATCH(Schedules_8760!$C1649,DHW_StPt_Sch_EZ!$B$31:$B$54,0),MATCH(Schedules_8760!$F1649,DHW_StPt_Sch_EZ!$C$30:$I$30,0)),"F","C")</f>
        <v>53.333333333333329</v>
      </c>
      <c r="N1649" s="12"/>
      <c r="O1649" s="12"/>
      <c r="P1649" s="12"/>
    </row>
    <row r="1650" spans="1:16" x14ac:dyDescent="0.25">
      <c r="A1650" s="35">
        <v>1649</v>
      </c>
      <c r="B1650" s="89">
        <v>69.666666666666671</v>
      </c>
      <c r="C1650" s="35">
        <f t="shared" si="125"/>
        <v>17</v>
      </c>
      <c r="D1650" s="35">
        <f t="shared" si="128"/>
        <v>69</v>
      </c>
      <c r="E1650" s="35">
        <f t="shared" si="129"/>
        <v>6</v>
      </c>
      <c r="F1650" s="35" t="str">
        <f t="shared" si="126"/>
        <v>Friday</v>
      </c>
      <c r="G1650" s="35">
        <f t="shared" si="127"/>
        <v>3</v>
      </c>
      <c r="H1650" s="34">
        <f>CONVERT(INDEX(Htg_StPt_Sch_EZ!$C$4:$I$27,MATCH(Schedules_8760!$C1650,Htg_StPt_Sch_EZ!$B$4:$B$27,0),MATCH(Schedules_8760!$F1650,Htg_StPt_Sch_EZ!$C$3:$I$3,0)),"F","C")</f>
        <v>20.555555555555554</v>
      </c>
      <c r="I1650" s="34">
        <f>CONVERT(INDEX(Htg_StPt_Sch_EZ!$C$31:$I$54,MATCH(Schedules_8760!$C1650,Htg_StPt_Sch_EZ!$B$31:$B$54,0),MATCH(Schedules_8760!$F1650,Htg_StPt_Sch_EZ!$C$30:$I$30,0)),"F","C")</f>
        <v>17.777777777777779</v>
      </c>
      <c r="J1650" s="34">
        <f>CONVERT(INDEX(Clg_StPt_Sch_EZ!$C$4:$I$27,MATCH(Schedules_8760!$C1650,Clg_StPt_Sch_EZ!$B$4:$B$27,0),MATCH(Schedules_8760!$F1650,Clg_StPt_Sch_EZ!$C$3:$I$3,0)),"F","C")</f>
        <v>25.555555555555554</v>
      </c>
      <c r="K1650" s="34">
        <f>CONVERT(INDEX(Clg_StPt_Sch_EZ!$C$31:$I$54,MATCH(Schedules_8760!$C1650,Clg_StPt_Sch_EZ!$B$31:$B$54,0),MATCH(Schedules_8760!$F1650,Clg_StPt_Sch_EZ!$C$30:$I$30,0)),"F","C")</f>
        <v>25</v>
      </c>
      <c r="L1650" s="34">
        <f>CONVERT(INDEX(DHW_StPt_Sch_EZ!$C$4:$I$27,MATCH(Schedules_8760!$C1650,DHW_StPt_Sch_EZ!$B$4:$B$27,0),MATCH(Schedules_8760!$F1650,DHW_StPt_Sch_EZ!$C$3:$I$3,0)),"F","C")</f>
        <v>53.333333333333329</v>
      </c>
      <c r="M1650" s="34">
        <f>CONVERT(INDEX(DHW_StPt_Sch_EZ!$C$31:$I$54,MATCH(Schedules_8760!$C1650,DHW_StPt_Sch_EZ!$B$31:$B$54,0),MATCH(Schedules_8760!$F1650,DHW_StPt_Sch_EZ!$C$30:$I$30,0)),"F","C")</f>
        <v>53.333333333333329</v>
      </c>
      <c r="N1650" s="12"/>
      <c r="O1650" s="12"/>
      <c r="P1650" s="12"/>
    </row>
    <row r="1651" spans="1:16" x14ac:dyDescent="0.25">
      <c r="A1651" s="35">
        <v>1650</v>
      </c>
      <c r="B1651" s="89">
        <v>69.708333333333329</v>
      </c>
      <c r="C1651" s="35">
        <f t="shared" si="125"/>
        <v>18</v>
      </c>
      <c r="D1651" s="35">
        <f t="shared" si="128"/>
        <v>69</v>
      </c>
      <c r="E1651" s="35">
        <f t="shared" si="129"/>
        <v>6</v>
      </c>
      <c r="F1651" s="35" t="str">
        <f t="shared" si="126"/>
        <v>Friday</v>
      </c>
      <c r="G1651" s="35">
        <f t="shared" si="127"/>
        <v>3</v>
      </c>
      <c r="H1651" s="34">
        <f>CONVERT(INDEX(Htg_StPt_Sch_EZ!$C$4:$I$27,MATCH(Schedules_8760!$C1651,Htg_StPt_Sch_EZ!$B$4:$B$27,0),MATCH(Schedules_8760!$F1651,Htg_StPt_Sch_EZ!$C$3:$I$3,0)),"F","C")</f>
        <v>20.555555555555554</v>
      </c>
      <c r="I1651" s="34">
        <f>CONVERT(INDEX(Htg_StPt_Sch_EZ!$C$31:$I$54,MATCH(Schedules_8760!$C1651,Htg_StPt_Sch_EZ!$B$31:$B$54,0),MATCH(Schedules_8760!$F1651,Htg_StPt_Sch_EZ!$C$30:$I$30,0)),"F","C")</f>
        <v>17.777777777777779</v>
      </c>
      <c r="J1651" s="34">
        <f>CONVERT(INDEX(Clg_StPt_Sch_EZ!$C$4:$I$27,MATCH(Schedules_8760!$C1651,Clg_StPt_Sch_EZ!$B$4:$B$27,0),MATCH(Schedules_8760!$F1651,Clg_StPt_Sch_EZ!$C$3:$I$3,0)),"F","C")</f>
        <v>25.555555555555554</v>
      </c>
      <c r="K1651" s="34">
        <f>CONVERT(INDEX(Clg_StPt_Sch_EZ!$C$31:$I$54,MATCH(Schedules_8760!$C1651,Clg_StPt_Sch_EZ!$B$31:$B$54,0),MATCH(Schedules_8760!$F1651,Clg_StPt_Sch_EZ!$C$30:$I$30,0)),"F","C")</f>
        <v>28.333333333333332</v>
      </c>
      <c r="L1651" s="34">
        <f>CONVERT(INDEX(DHW_StPt_Sch_EZ!$C$4:$I$27,MATCH(Schedules_8760!$C1651,DHW_StPt_Sch_EZ!$B$4:$B$27,0),MATCH(Schedules_8760!$F1651,DHW_StPt_Sch_EZ!$C$3:$I$3,0)),"F","C")</f>
        <v>53.333333333333329</v>
      </c>
      <c r="M1651" s="34">
        <f>CONVERT(INDEX(DHW_StPt_Sch_EZ!$C$31:$I$54,MATCH(Schedules_8760!$C1651,DHW_StPt_Sch_EZ!$B$31:$B$54,0),MATCH(Schedules_8760!$F1651,DHW_StPt_Sch_EZ!$C$30:$I$30,0)),"F","C")</f>
        <v>53.333333333333329</v>
      </c>
      <c r="N1651" s="12"/>
      <c r="O1651" s="12"/>
      <c r="P1651" s="12"/>
    </row>
    <row r="1652" spans="1:16" x14ac:dyDescent="0.25">
      <c r="A1652" s="35">
        <v>1651</v>
      </c>
      <c r="B1652" s="89">
        <v>69.75</v>
      </c>
      <c r="C1652" s="35">
        <f t="shared" si="125"/>
        <v>19</v>
      </c>
      <c r="D1652" s="35">
        <f t="shared" si="128"/>
        <v>69</v>
      </c>
      <c r="E1652" s="35">
        <f t="shared" si="129"/>
        <v>6</v>
      </c>
      <c r="F1652" s="35" t="str">
        <f t="shared" si="126"/>
        <v>Friday</v>
      </c>
      <c r="G1652" s="35">
        <f t="shared" si="127"/>
        <v>3</v>
      </c>
      <c r="H1652" s="34">
        <f>CONVERT(INDEX(Htg_StPt_Sch_EZ!$C$4:$I$27,MATCH(Schedules_8760!$C1652,Htg_StPt_Sch_EZ!$B$4:$B$27,0),MATCH(Schedules_8760!$F1652,Htg_StPt_Sch_EZ!$C$3:$I$3,0)),"F","C")</f>
        <v>20.555555555555554</v>
      </c>
      <c r="I1652" s="34">
        <f>CONVERT(INDEX(Htg_StPt_Sch_EZ!$C$31:$I$54,MATCH(Schedules_8760!$C1652,Htg_StPt_Sch_EZ!$B$31:$B$54,0),MATCH(Schedules_8760!$F1652,Htg_StPt_Sch_EZ!$C$30:$I$30,0)),"F","C")</f>
        <v>18.333333333333332</v>
      </c>
      <c r="J1652" s="34">
        <f>CONVERT(INDEX(Clg_StPt_Sch_EZ!$C$4:$I$27,MATCH(Schedules_8760!$C1652,Clg_StPt_Sch_EZ!$B$4:$B$27,0),MATCH(Schedules_8760!$F1652,Clg_StPt_Sch_EZ!$C$3:$I$3,0)),"F","C")</f>
        <v>25.555555555555554</v>
      </c>
      <c r="K1652" s="34">
        <f>CONVERT(INDEX(Clg_StPt_Sch_EZ!$C$31:$I$54,MATCH(Schedules_8760!$C1652,Clg_StPt_Sch_EZ!$B$31:$B$54,0),MATCH(Schedules_8760!$F1652,Clg_StPt_Sch_EZ!$C$30:$I$30,0)),"F","C")</f>
        <v>28.333333333333332</v>
      </c>
      <c r="L1652" s="34">
        <f>CONVERT(INDEX(DHW_StPt_Sch_EZ!$C$4:$I$27,MATCH(Schedules_8760!$C1652,DHW_StPt_Sch_EZ!$B$4:$B$27,0),MATCH(Schedules_8760!$F1652,DHW_StPt_Sch_EZ!$C$3:$I$3,0)),"F","C")</f>
        <v>53.333333333333329</v>
      </c>
      <c r="M1652" s="34">
        <f>CONVERT(INDEX(DHW_StPt_Sch_EZ!$C$31:$I$54,MATCH(Schedules_8760!$C1652,DHW_StPt_Sch_EZ!$B$31:$B$54,0),MATCH(Schedules_8760!$F1652,DHW_StPt_Sch_EZ!$C$30:$I$30,0)),"F","C")</f>
        <v>53.333333333333329</v>
      </c>
      <c r="N1652" s="12"/>
      <c r="O1652" s="12"/>
      <c r="P1652" s="12"/>
    </row>
    <row r="1653" spans="1:16" x14ac:dyDescent="0.25">
      <c r="A1653" s="35">
        <v>1652</v>
      </c>
      <c r="B1653" s="89">
        <v>69.791666666666671</v>
      </c>
      <c r="C1653" s="35">
        <f t="shared" si="125"/>
        <v>20</v>
      </c>
      <c r="D1653" s="35">
        <f t="shared" si="128"/>
        <v>69</v>
      </c>
      <c r="E1653" s="35">
        <f t="shared" si="129"/>
        <v>6</v>
      </c>
      <c r="F1653" s="35" t="str">
        <f t="shared" si="126"/>
        <v>Friday</v>
      </c>
      <c r="G1653" s="35">
        <f t="shared" si="127"/>
        <v>3</v>
      </c>
      <c r="H1653" s="34">
        <f>CONVERT(INDEX(Htg_StPt_Sch_EZ!$C$4:$I$27,MATCH(Schedules_8760!$C1653,Htg_StPt_Sch_EZ!$B$4:$B$27,0),MATCH(Schedules_8760!$F1653,Htg_StPt_Sch_EZ!$C$3:$I$3,0)),"F","C")</f>
        <v>20.555555555555554</v>
      </c>
      <c r="I1653" s="34">
        <f>CONVERT(INDEX(Htg_StPt_Sch_EZ!$C$31:$I$54,MATCH(Schedules_8760!$C1653,Htg_StPt_Sch_EZ!$B$31:$B$54,0),MATCH(Schedules_8760!$F1653,Htg_StPt_Sch_EZ!$C$30:$I$30,0)),"F","C")</f>
        <v>18.888888888888889</v>
      </c>
      <c r="J1653" s="34">
        <f>CONVERT(INDEX(Clg_StPt_Sch_EZ!$C$4:$I$27,MATCH(Schedules_8760!$C1653,Clg_StPt_Sch_EZ!$B$4:$B$27,0),MATCH(Schedules_8760!$F1653,Clg_StPt_Sch_EZ!$C$3:$I$3,0)),"F","C")</f>
        <v>25.555555555555554</v>
      </c>
      <c r="K1653" s="34">
        <f>CONVERT(INDEX(Clg_StPt_Sch_EZ!$C$31:$I$54,MATCH(Schedules_8760!$C1653,Clg_StPt_Sch_EZ!$B$31:$B$54,0),MATCH(Schedules_8760!$F1653,Clg_StPt_Sch_EZ!$C$30:$I$30,0)),"F","C")</f>
        <v>28.333333333333332</v>
      </c>
      <c r="L1653" s="34">
        <f>CONVERT(INDEX(DHW_StPt_Sch_EZ!$C$4:$I$27,MATCH(Schedules_8760!$C1653,DHW_StPt_Sch_EZ!$B$4:$B$27,0),MATCH(Schedules_8760!$F1653,DHW_StPt_Sch_EZ!$C$3:$I$3,0)),"F","C")</f>
        <v>53.333333333333329</v>
      </c>
      <c r="M1653" s="34">
        <f>CONVERT(INDEX(DHW_StPt_Sch_EZ!$C$31:$I$54,MATCH(Schedules_8760!$C1653,DHW_StPt_Sch_EZ!$B$31:$B$54,0),MATCH(Schedules_8760!$F1653,DHW_StPt_Sch_EZ!$C$30:$I$30,0)),"F","C")</f>
        <v>53.333333333333329</v>
      </c>
      <c r="N1653" s="12"/>
      <c r="O1653" s="12"/>
      <c r="P1653" s="12"/>
    </row>
    <row r="1654" spans="1:16" x14ac:dyDescent="0.25">
      <c r="A1654" s="35">
        <v>1653</v>
      </c>
      <c r="B1654" s="89">
        <v>69.833333333333329</v>
      </c>
      <c r="C1654" s="35">
        <f t="shared" si="125"/>
        <v>21</v>
      </c>
      <c r="D1654" s="35">
        <f t="shared" si="128"/>
        <v>69</v>
      </c>
      <c r="E1654" s="35">
        <f t="shared" si="129"/>
        <v>6</v>
      </c>
      <c r="F1654" s="35" t="str">
        <f t="shared" si="126"/>
        <v>Friday</v>
      </c>
      <c r="G1654" s="35">
        <f t="shared" si="127"/>
        <v>3</v>
      </c>
      <c r="H1654" s="34">
        <f>CONVERT(INDEX(Htg_StPt_Sch_EZ!$C$4:$I$27,MATCH(Schedules_8760!$C1654,Htg_StPt_Sch_EZ!$B$4:$B$27,0),MATCH(Schedules_8760!$F1654,Htg_StPt_Sch_EZ!$C$3:$I$3,0)),"F","C")</f>
        <v>20.555555555555554</v>
      </c>
      <c r="I1654" s="34">
        <f>CONVERT(INDEX(Htg_StPt_Sch_EZ!$C$31:$I$54,MATCH(Schedules_8760!$C1654,Htg_StPt_Sch_EZ!$B$31:$B$54,0),MATCH(Schedules_8760!$F1654,Htg_StPt_Sch_EZ!$C$30:$I$30,0)),"F","C")</f>
        <v>19.444444444444443</v>
      </c>
      <c r="J1654" s="34">
        <f>CONVERT(INDEX(Clg_StPt_Sch_EZ!$C$4:$I$27,MATCH(Schedules_8760!$C1654,Clg_StPt_Sch_EZ!$B$4:$B$27,0),MATCH(Schedules_8760!$F1654,Clg_StPt_Sch_EZ!$C$3:$I$3,0)),"F","C")</f>
        <v>25.555555555555554</v>
      </c>
      <c r="K1654" s="34">
        <f>CONVERT(INDEX(Clg_StPt_Sch_EZ!$C$31:$I$54,MATCH(Schedules_8760!$C1654,Clg_StPt_Sch_EZ!$B$31:$B$54,0),MATCH(Schedules_8760!$F1654,Clg_StPt_Sch_EZ!$C$30:$I$30,0)),"F","C")</f>
        <v>28.333333333333332</v>
      </c>
      <c r="L1654" s="34">
        <f>CONVERT(INDEX(DHW_StPt_Sch_EZ!$C$4:$I$27,MATCH(Schedules_8760!$C1654,DHW_StPt_Sch_EZ!$B$4:$B$27,0),MATCH(Schedules_8760!$F1654,DHW_StPt_Sch_EZ!$C$3:$I$3,0)),"F","C")</f>
        <v>53.333333333333329</v>
      </c>
      <c r="M1654" s="34">
        <f>CONVERT(INDEX(DHW_StPt_Sch_EZ!$C$31:$I$54,MATCH(Schedules_8760!$C1654,DHW_StPt_Sch_EZ!$B$31:$B$54,0),MATCH(Schedules_8760!$F1654,DHW_StPt_Sch_EZ!$C$30:$I$30,0)),"F","C")</f>
        <v>53.333333333333329</v>
      </c>
      <c r="N1654" s="12"/>
      <c r="O1654" s="12"/>
      <c r="P1654" s="12"/>
    </row>
    <row r="1655" spans="1:16" x14ac:dyDescent="0.25">
      <c r="A1655" s="35">
        <v>1654</v>
      </c>
      <c r="B1655" s="89">
        <v>69.875</v>
      </c>
      <c r="C1655" s="35">
        <f t="shared" si="125"/>
        <v>22</v>
      </c>
      <c r="D1655" s="35">
        <f t="shared" si="128"/>
        <v>69</v>
      </c>
      <c r="E1655" s="35">
        <f t="shared" si="129"/>
        <v>6</v>
      </c>
      <c r="F1655" s="35" t="str">
        <f t="shared" si="126"/>
        <v>Friday</v>
      </c>
      <c r="G1655" s="35">
        <f t="shared" si="127"/>
        <v>3</v>
      </c>
      <c r="H1655" s="34">
        <f>CONVERT(INDEX(Htg_StPt_Sch_EZ!$C$4:$I$27,MATCH(Schedules_8760!$C1655,Htg_StPt_Sch_EZ!$B$4:$B$27,0),MATCH(Schedules_8760!$F1655,Htg_StPt_Sch_EZ!$C$3:$I$3,0)),"F","C")</f>
        <v>20.555555555555554</v>
      </c>
      <c r="I1655" s="34">
        <f>CONVERT(INDEX(Htg_StPt_Sch_EZ!$C$31:$I$54,MATCH(Schedules_8760!$C1655,Htg_StPt_Sch_EZ!$B$31:$B$54,0),MATCH(Schedules_8760!$F1655,Htg_StPt_Sch_EZ!$C$30:$I$30,0)),"F","C")</f>
        <v>19.444444444444443</v>
      </c>
      <c r="J1655" s="34">
        <f>CONVERT(INDEX(Clg_StPt_Sch_EZ!$C$4:$I$27,MATCH(Schedules_8760!$C1655,Clg_StPt_Sch_EZ!$B$4:$B$27,0),MATCH(Schedules_8760!$F1655,Clg_StPt_Sch_EZ!$C$3:$I$3,0)),"F","C")</f>
        <v>25.555555555555554</v>
      </c>
      <c r="K1655" s="34">
        <f>CONVERT(INDEX(Clg_StPt_Sch_EZ!$C$31:$I$54,MATCH(Schedules_8760!$C1655,Clg_StPt_Sch_EZ!$B$31:$B$54,0),MATCH(Schedules_8760!$F1655,Clg_StPt_Sch_EZ!$C$30:$I$30,0)),"F","C")</f>
        <v>28.333333333333332</v>
      </c>
      <c r="L1655" s="34">
        <f>CONVERT(INDEX(DHW_StPt_Sch_EZ!$C$4:$I$27,MATCH(Schedules_8760!$C1655,DHW_StPt_Sch_EZ!$B$4:$B$27,0),MATCH(Schedules_8760!$F1655,DHW_StPt_Sch_EZ!$C$3:$I$3,0)),"F","C")</f>
        <v>53.333333333333329</v>
      </c>
      <c r="M1655" s="34">
        <f>CONVERT(INDEX(DHW_StPt_Sch_EZ!$C$31:$I$54,MATCH(Schedules_8760!$C1655,DHW_StPt_Sch_EZ!$B$31:$B$54,0),MATCH(Schedules_8760!$F1655,DHW_StPt_Sch_EZ!$C$30:$I$30,0)),"F","C")</f>
        <v>53.333333333333329</v>
      </c>
      <c r="N1655" s="12"/>
      <c r="O1655" s="12"/>
      <c r="P1655" s="12"/>
    </row>
    <row r="1656" spans="1:16" x14ac:dyDescent="0.25">
      <c r="A1656" s="35">
        <v>1655</v>
      </c>
      <c r="B1656" s="89">
        <v>69.916666666666671</v>
      </c>
      <c r="C1656" s="35">
        <f t="shared" si="125"/>
        <v>23</v>
      </c>
      <c r="D1656" s="35">
        <f t="shared" si="128"/>
        <v>69</v>
      </c>
      <c r="E1656" s="35">
        <f t="shared" si="129"/>
        <v>6</v>
      </c>
      <c r="F1656" s="35" t="str">
        <f t="shared" si="126"/>
        <v>Friday</v>
      </c>
      <c r="G1656" s="35">
        <f t="shared" si="127"/>
        <v>3</v>
      </c>
      <c r="H1656" s="34">
        <f>CONVERT(INDEX(Htg_StPt_Sch_EZ!$C$4:$I$27,MATCH(Schedules_8760!$C1656,Htg_StPt_Sch_EZ!$B$4:$B$27,0),MATCH(Schedules_8760!$F1656,Htg_StPt_Sch_EZ!$C$3:$I$3,0)),"F","C")</f>
        <v>20.555555555555554</v>
      </c>
      <c r="I1656" s="34">
        <f>CONVERT(INDEX(Htg_StPt_Sch_EZ!$C$31:$I$54,MATCH(Schedules_8760!$C1656,Htg_StPt_Sch_EZ!$B$31:$B$54,0),MATCH(Schedules_8760!$F1656,Htg_StPt_Sch_EZ!$C$30:$I$30,0)),"F","C")</f>
        <v>19.444444444444443</v>
      </c>
      <c r="J1656" s="34">
        <f>CONVERT(INDEX(Clg_StPt_Sch_EZ!$C$4:$I$27,MATCH(Schedules_8760!$C1656,Clg_StPt_Sch_EZ!$B$4:$B$27,0),MATCH(Schedules_8760!$F1656,Clg_StPt_Sch_EZ!$C$3:$I$3,0)),"F","C")</f>
        <v>25.555555555555554</v>
      </c>
      <c r="K1656" s="34">
        <f>CONVERT(INDEX(Clg_StPt_Sch_EZ!$C$31:$I$54,MATCH(Schedules_8760!$C1656,Clg_StPt_Sch_EZ!$B$31:$B$54,0),MATCH(Schedules_8760!$F1656,Clg_StPt_Sch_EZ!$C$30:$I$30,0)),"F","C")</f>
        <v>28.333333333333332</v>
      </c>
      <c r="L1656" s="34">
        <f>CONVERT(INDEX(DHW_StPt_Sch_EZ!$C$4:$I$27,MATCH(Schedules_8760!$C1656,DHW_StPt_Sch_EZ!$B$4:$B$27,0),MATCH(Schedules_8760!$F1656,DHW_StPt_Sch_EZ!$C$3:$I$3,0)),"F","C")</f>
        <v>53.333333333333329</v>
      </c>
      <c r="M1656" s="34">
        <f>CONVERT(INDEX(DHW_StPt_Sch_EZ!$C$31:$I$54,MATCH(Schedules_8760!$C1656,DHW_StPt_Sch_EZ!$B$31:$B$54,0),MATCH(Schedules_8760!$F1656,DHW_StPt_Sch_EZ!$C$30:$I$30,0)),"F","C")</f>
        <v>53.333333333333329</v>
      </c>
      <c r="N1656" s="12"/>
      <c r="O1656" s="12"/>
      <c r="P1656" s="12"/>
    </row>
    <row r="1657" spans="1:16" x14ac:dyDescent="0.25">
      <c r="A1657" s="35">
        <v>1656</v>
      </c>
      <c r="B1657" s="89">
        <v>69.958333333333329</v>
      </c>
      <c r="C1657" s="35">
        <f t="shared" si="125"/>
        <v>24</v>
      </c>
      <c r="D1657" s="35">
        <f t="shared" si="128"/>
        <v>69</v>
      </c>
      <c r="E1657" s="35">
        <f t="shared" si="129"/>
        <v>6</v>
      </c>
      <c r="F1657" s="35" t="str">
        <f t="shared" si="126"/>
        <v>Friday</v>
      </c>
      <c r="G1657" s="35">
        <f t="shared" si="127"/>
        <v>3</v>
      </c>
      <c r="H1657" s="34">
        <f>CONVERT(INDEX(Htg_StPt_Sch_EZ!$C$4:$I$27,MATCH(Schedules_8760!$C1657,Htg_StPt_Sch_EZ!$B$4:$B$27,0),MATCH(Schedules_8760!$F1657,Htg_StPt_Sch_EZ!$C$3:$I$3,0)),"F","C")</f>
        <v>20.555555555555554</v>
      </c>
      <c r="I1657" s="34">
        <f>CONVERT(INDEX(Htg_StPt_Sch_EZ!$C$31:$I$54,MATCH(Schedules_8760!$C1657,Htg_StPt_Sch_EZ!$B$31:$B$54,0),MATCH(Schedules_8760!$F1657,Htg_StPt_Sch_EZ!$C$30:$I$30,0)),"F","C")</f>
        <v>19.444444444444443</v>
      </c>
      <c r="J1657" s="34">
        <f>CONVERT(INDEX(Clg_StPt_Sch_EZ!$C$4:$I$27,MATCH(Schedules_8760!$C1657,Clg_StPt_Sch_EZ!$B$4:$B$27,0),MATCH(Schedules_8760!$F1657,Clg_StPt_Sch_EZ!$C$3:$I$3,0)),"F","C")</f>
        <v>25.555555555555554</v>
      </c>
      <c r="K1657" s="34">
        <f>CONVERT(INDEX(Clg_StPt_Sch_EZ!$C$31:$I$54,MATCH(Schedules_8760!$C1657,Clg_StPt_Sch_EZ!$B$31:$B$54,0),MATCH(Schedules_8760!$F1657,Clg_StPt_Sch_EZ!$C$30:$I$30,0)),"F","C")</f>
        <v>28.333333333333332</v>
      </c>
      <c r="L1657" s="34">
        <f>CONVERT(INDEX(DHW_StPt_Sch_EZ!$C$4:$I$27,MATCH(Schedules_8760!$C1657,DHW_StPt_Sch_EZ!$B$4:$B$27,0),MATCH(Schedules_8760!$F1657,DHW_StPt_Sch_EZ!$C$3:$I$3,0)),"F","C")</f>
        <v>53.333333333333329</v>
      </c>
      <c r="M1657" s="34">
        <f>CONVERT(INDEX(DHW_StPt_Sch_EZ!$C$31:$I$54,MATCH(Schedules_8760!$C1657,DHW_StPt_Sch_EZ!$B$31:$B$54,0),MATCH(Schedules_8760!$F1657,DHW_StPt_Sch_EZ!$C$30:$I$30,0)),"F","C")</f>
        <v>53.333333333333329</v>
      </c>
      <c r="N1657" s="12"/>
      <c r="O1657" s="12"/>
      <c r="P1657" s="12"/>
    </row>
    <row r="1658" spans="1:16" x14ac:dyDescent="0.25">
      <c r="A1658" s="35">
        <v>1657</v>
      </c>
      <c r="B1658" s="89">
        <v>70</v>
      </c>
      <c r="C1658" s="35">
        <f t="shared" si="125"/>
        <v>1</v>
      </c>
      <c r="D1658" s="35">
        <f t="shared" si="128"/>
        <v>70</v>
      </c>
      <c r="E1658" s="35">
        <f t="shared" si="129"/>
        <v>7</v>
      </c>
      <c r="F1658" s="35" t="str">
        <f t="shared" si="126"/>
        <v>Saturday</v>
      </c>
      <c r="G1658" s="35">
        <f t="shared" si="127"/>
        <v>3</v>
      </c>
      <c r="H1658" s="34">
        <f>CONVERT(INDEX(Htg_StPt_Sch_EZ!$C$4:$I$27,MATCH(Schedules_8760!$C1658,Htg_StPt_Sch_EZ!$B$4:$B$27,0),MATCH(Schedules_8760!$F1658,Htg_StPt_Sch_EZ!$C$3:$I$3,0)),"F","C")</f>
        <v>20.555555555555554</v>
      </c>
      <c r="I1658" s="34">
        <f>CONVERT(INDEX(Htg_StPt_Sch_EZ!$C$31:$I$54,MATCH(Schedules_8760!$C1658,Htg_StPt_Sch_EZ!$B$31:$B$54,0),MATCH(Schedules_8760!$F1658,Htg_StPt_Sch_EZ!$C$30:$I$30,0)),"F","C")</f>
        <v>19.444444444444443</v>
      </c>
      <c r="J1658" s="34">
        <f>CONVERT(INDEX(Clg_StPt_Sch_EZ!$C$4:$I$27,MATCH(Schedules_8760!$C1658,Clg_StPt_Sch_EZ!$B$4:$B$27,0),MATCH(Schedules_8760!$F1658,Clg_StPt_Sch_EZ!$C$3:$I$3,0)),"F","C")</f>
        <v>25.555555555555554</v>
      </c>
      <c r="K1658" s="34">
        <f>CONVERT(INDEX(Clg_StPt_Sch_EZ!$C$31:$I$54,MATCH(Schedules_8760!$C1658,Clg_StPt_Sch_EZ!$B$31:$B$54,0),MATCH(Schedules_8760!$F1658,Clg_StPt_Sch_EZ!$C$30:$I$30,0)),"F","C")</f>
        <v>28.333333333333332</v>
      </c>
      <c r="L1658" s="34">
        <f>CONVERT(INDEX(DHW_StPt_Sch_EZ!$C$4:$I$27,MATCH(Schedules_8760!$C1658,DHW_StPt_Sch_EZ!$B$4:$B$27,0),MATCH(Schedules_8760!$F1658,DHW_StPt_Sch_EZ!$C$3:$I$3,0)),"F","C")</f>
        <v>53.333333333333329</v>
      </c>
      <c r="M1658" s="34">
        <f>CONVERT(INDEX(DHW_StPt_Sch_EZ!$C$31:$I$54,MATCH(Schedules_8760!$C1658,DHW_StPt_Sch_EZ!$B$31:$B$54,0),MATCH(Schedules_8760!$F1658,DHW_StPt_Sch_EZ!$C$30:$I$30,0)),"F","C")</f>
        <v>53.333333333333329</v>
      </c>
      <c r="N1658" s="12"/>
      <c r="O1658" s="12"/>
      <c r="P1658" s="12"/>
    </row>
    <row r="1659" spans="1:16" x14ac:dyDescent="0.25">
      <c r="A1659" s="35">
        <v>1658</v>
      </c>
      <c r="B1659" s="89">
        <v>70.041666666666671</v>
      </c>
      <c r="C1659" s="35">
        <f t="shared" si="125"/>
        <v>2</v>
      </c>
      <c r="D1659" s="35">
        <f t="shared" si="128"/>
        <v>70</v>
      </c>
      <c r="E1659" s="35">
        <f t="shared" si="129"/>
        <v>7</v>
      </c>
      <c r="F1659" s="35" t="str">
        <f t="shared" si="126"/>
        <v>Saturday</v>
      </c>
      <c r="G1659" s="35">
        <f t="shared" si="127"/>
        <v>3</v>
      </c>
      <c r="H1659" s="34">
        <f>CONVERT(INDEX(Htg_StPt_Sch_EZ!$C$4:$I$27,MATCH(Schedules_8760!$C1659,Htg_StPt_Sch_EZ!$B$4:$B$27,0),MATCH(Schedules_8760!$F1659,Htg_StPt_Sch_EZ!$C$3:$I$3,0)),"F","C")</f>
        <v>20.555555555555554</v>
      </c>
      <c r="I1659" s="34">
        <f>CONVERT(INDEX(Htg_StPt_Sch_EZ!$C$31:$I$54,MATCH(Schedules_8760!$C1659,Htg_StPt_Sch_EZ!$B$31:$B$54,0),MATCH(Schedules_8760!$F1659,Htg_StPt_Sch_EZ!$C$30:$I$30,0)),"F","C")</f>
        <v>19.444444444444443</v>
      </c>
      <c r="J1659" s="34">
        <f>CONVERT(INDEX(Clg_StPt_Sch_EZ!$C$4:$I$27,MATCH(Schedules_8760!$C1659,Clg_StPt_Sch_EZ!$B$4:$B$27,0),MATCH(Schedules_8760!$F1659,Clg_StPt_Sch_EZ!$C$3:$I$3,0)),"F","C")</f>
        <v>25.555555555555554</v>
      </c>
      <c r="K1659" s="34">
        <f>CONVERT(INDEX(Clg_StPt_Sch_EZ!$C$31:$I$54,MATCH(Schedules_8760!$C1659,Clg_StPt_Sch_EZ!$B$31:$B$54,0),MATCH(Schedules_8760!$F1659,Clg_StPt_Sch_EZ!$C$30:$I$30,0)),"F","C")</f>
        <v>28.333333333333332</v>
      </c>
      <c r="L1659" s="34">
        <f>CONVERT(INDEX(DHW_StPt_Sch_EZ!$C$4:$I$27,MATCH(Schedules_8760!$C1659,DHW_StPt_Sch_EZ!$B$4:$B$27,0),MATCH(Schedules_8760!$F1659,DHW_StPt_Sch_EZ!$C$3:$I$3,0)),"F","C")</f>
        <v>53.333333333333329</v>
      </c>
      <c r="M1659" s="34">
        <f>CONVERT(INDEX(DHW_StPt_Sch_EZ!$C$31:$I$54,MATCH(Schedules_8760!$C1659,DHW_StPt_Sch_EZ!$B$31:$B$54,0),MATCH(Schedules_8760!$F1659,DHW_StPt_Sch_EZ!$C$30:$I$30,0)),"F","C")</f>
        <v>53.333333333333329</v>
      </c>
      <c r="N1659" s="12"/>
      <c r="O1659" s="12"/>
      <c r="P1659" s="12"/>
    </row>
    <row r="1660" spans="1:16" x14ac:dyDescent="0.25">
      <c r="A1660" s="35">
        <v>1659</v>
      </c>
      <c r="B1660" s="89">
        <v>70.083333333333329</v>
      </c>
      <c r="C1660" s="35">
        <f t="shared" si="125"/>
        <v>3</v>
      </c>
      <c r="D1660" s="35">
        <f t="shared" si="128"/>
        <v>70</v>
      </c>
      <c r="E1660" s="35">
        <f t="shared" si="129"/>
        <v>7</v>
      </c>
      <c r="F1660" s="35" t="str">
        <f t="shared" si="126"/>
        <v>Saturday</v>
      </c>
      <c r="G1660" s="35">
        <f t="shared" si="127"/>
        <v>3</v>
      </c>
      <c r="H1660" s="34">
        <f>CONVERT(INDEX(Htg_StPt_Sch_EZ!$C$4:$I$27,MATCH(Schedules_8760!$C1660,Htg_StPt_Sch_EZ!$B$4:$B$27,0),MATCH(Schedules_8760!$F1660,Htg_StPt_Sch_EZ!$C$3:$I$3,0)),"F","C")</f>
        <v>20.555555555555554</v>
      </c>
      <c r="I1660" s="34">
        <f>CONVERT(INDEX(Htg_StPt_Sch_EZ!$C$31:$I$54,MATCH(Schedules_8760!$C1660,Htg_StPt_Sch_EZ!$B$31:$B$54,0),MATCH(Schedules_8760!$F1660,Htg_StPt_Sch_EZ!$C$30:$I$30,0)),"F","C")</f>
        <v>19.444444444444443</v>
      </c>
      <c r="J1660" s="34">
        <f>CONVERT(INDEX(Clg_StPt_Sch_EZ!$C$4:$I$27,MATCH(Schedules_8760!$C1660,Clg_StPt_Sch_EZ!$B$4:$B$27,0),MATCH(Schedules_8760!$F1660,Clg_StPt_Sch_EZ!$C$3:$I$3,0)),"F","C")</f>
        <v>25.555555555555554</v>
      </c>
      <c r="K1660" s="34">
        <f>CONVERT(INDEX(Clg_StPt_Sch_EZ!$C$31:$I$54,MATCH(Schedules_8760!$C1660,Clg_StPt_Sch_EZ!$B$31:$B$54,0),MATCH(Schedules_8760!$F1660,Clg_StPt_Sch_EZ!$C$30:$I$30,0)),"F","C")</f>
        <v>28.333333333333332</v>
      </c>
      <c r="L1660" s="34">
        <f>CONVERT(INDEX(DHW_StPt_Sch_EZ!$C$4:$I$27,MATCH(Schedules_8760!$C1660,DHW_StPt_Sch_EZ!$B$4:$B$27,0),MATCH(Schedules_8760!$F1660,DHW_StPt_Sch_EZ!$C$3:$I$3,0)),"F","C")</f>
        <v>53.333333333333329</v>
      </c>
      <c r="M1660" s="34">
        <f>CONVERT(INDEX(DHW_StPt_Sch_EZ!$C$31:$I$54,MATCH(Schedules_8760!$C1660,DHW_StPt_Sch_EZ!$B$31:$B$54,0),MATCH(Schedules_8760!$F1660,DHW_StPt_Sch_EZ!$C$30:$I$30,0)),"F","C")</f>
        <v>53.333333333333329</v>
      </c>
      <c r="N1660" s="12"/>
      <c r="O1660" s="12"/>
      <c r="P1660" s="12"/>
    </row>
    <row r="1661" spans="1:16" x14ac:dyDescent="0.25">
      <c r="A1661" s="35">
        <v>1660</v>
      </c>
      <c r="B1661" s="89">
        <v>70.125</v>
      </c>
      <c r="C1661" s="35">
        <f t="shared" si="125"/>
        <v>4</v>
      </c>
      <c r="D1661" s="35">
        <f t="shared" si="128"/>
        <v>70</v>
      </c>
      <c r="E1661" s="35">
        <f t="shared" si="129"/>
        <v>7</v>
      </c>
      <c r="F1661" s="35" t="str">
        <f t="shared" si="126"/>
        <v>Saturday</v>
      </c>
      <c r="G1661" s="35">
        <f t="shared" si="127"/>
        <v>3</v>
      </c>
      <c r="H1661" s="34">
        <f>CONVERT(INDEX(Htg_StPt_Sch_EZ!$C$4:$I$27,MATCH(Schedules_8760!$C1661,Htg_StPt_Sch_EZ!$B$4:$B$27,0),MATCH(Schedules_8760!$F1661,Htg_StPt_Sch_EZ!$C$3:$I$3,0)),"F","C")</f>
        <v>20.555555555555554</v>
      </c>
      <c r="I1661" s="34">
        <f>CONVERT(INDEX(Htg_StPt_Sch_EZ!$C$31:$I$54,MATCH(Schedules_8760!$C1661,Htg_StPt_Sch_EZ!$B$31:$B$54,0),MATCH(Schedules_8760!$F1661,Htg_StPt_Sch_EZ!$C$30:$I$30,0)),"F","C")</f>
        <v>19.444444444444443</v>
      </c>
      <c r="J1661" s="34">
        <f>CONVERT(INDEX(Clg_StPt_Sch_EZ!$C$4:$I$27,MATCH(Schedules_8760!$C1661,Clg_StPt_Sch_EZ!$B$4:$B$27,0),MATCH(Schedules_8760!$F1661,Clg_StPt_Sch_EZ!$C$3:$I$3,0)),"F","C")</f>
        <v>25.555555555555554</v>
      </c>
      <c r="K1661" s="34">
        <f>CONVERT(INDEX(Clg_StPt_Sch_EZ!$C$31:$I$54,MATCH(Schedules_8760!$C1661,Clg_StPt_Sch_EZ!$B$31:$B$54,0),MATCH(Schedules_8760!$F1661,Clg_StPt_Sch_EZ!$C$30:$I$30,0)),"F","C")</f>
        <v>28.333333333333332</v>
      </c>
      <c r="L1661" s="34">
        <f>CONVERT(INDEX(DHW_StPt_Sch_EZ!$C$4:$I$27,MATCH(Schedules_8760!$C1661,DHW_StPt_Sch_EZ!$B$4:$B$27,0),MATCH(Schedules_8760!$F1661,DHW_StPt_Sch_EZ!$C$3:$I$3,0)),"F","C")</f>
        <v>53.333333333333329</v>
      </c>
      <c r="M1661" s="34">
        <f>CONVERT(INDEX(DHW_StPt_Sch_EZ!$C$31:$I$54,MATCH(Schedules_8760!$C1661,DHW_StPt_Sch_EZ!$B$31:$B$54,0),MATCH(Schedules_8760!$F1661,DHW_StPt_Sch_EZ!$C$30:$I$30,0)),"F","C")</f>
        <v>53.333333333333329</v>
      </c>
      <c r="N1661" s="12"/>
      <c r="O1661" s="12"/>
      <c r="P1661" s="12"/>
    </row>
    <row r="1662" spans="1:16" x14ac:dyDescent="0.25">
      <c r="A1662" s="35">
        <v>1661</v>
      </c>
      <c r="B1662" s="89">
        <v>70.166666666666671</v>
      </c>
      <c r="C1662" s="35">
        <f t="shared" si="125"/>
        <v>5</v>
      </c>
      <c r="D1662" s="35">
        <f t="shared" si="128"/>
        <v>70</v>
      </c>
      <c r="E1662" s="35">
        <f t="shared" si="129"/>
        <v>7</v>
      </c>
      <c r="F1662" s="35" t="str">
        <f t="shared" si="126"/>
        <v>Saturday</v>
      </c>
      <c r="G1662" s="35">
        <f t="shared" si="127"/>
        <v>3</v>
      </c>
      <c r="H1662" s="34">
        <f>CONVERT(INDEX(Htg_StPt_Sch_EZ!$C$4:$I$27,MATCH(Schedules_8760!$C1662,Htg_StPt_Sch_EZ!$B$4:$B$27,0),MATCH(Schedules_8760!$F1662,Htg_StPt_Sch_EZ!$C$3:$I$3,0)),"F","C")</f>
        <v>20.555555555555554</v>
      </c>
      <c r="I1662" s="34">
        <f>CONVERT(INDEX(Htg_StPt_Sch_EZ!$C$31:$I$54,MATCH(Schedules_8760!$C1662,Htg_StPt_Sch_EZ!$B$31:$B$54,0),MATCH(Schedules_8760!$F1662,Htg_StPt_Sch_EZ!$C$30:$I$30,0)),"F","C")</f>
        <v>19.444444444444443</v>
      </c>
      <c r="J1662" s="34">
        <f>CONVERT(INDEX(Clg_StPt_Sch_EZ!$C$4:$I$27,MATCH(Schedules_8760!$C1662,Clg_StPt_Sch_EZ!$B$4:$B$27,0),MATCH(Schedules_8760!$F1662,Clg_StPt_Sch_EZ!$C$3:$I$3,0)),"F","C")</f>
        <v>25.555555555555554</v>
      </c>
      <c r="K1662" s="34">
        <f>CONVERT(INDEX(Clg_StPt_Sch_EZ!$C$31:$I$54,MATCH(Schedules_8760!$C1662,Clg_StPt_Sch_EZ!$B$31:$B$54,0),MATCH(Schedules_8760!$F1662,Clg_StPt_Sch_EZ!$C$30:$I$30,0)),"F","C")</f>
        <v>28.333333333333332</v>
      </c>
      <c r="L1662" s="34">
        <f>CONVERT(INDEX(DHW_StPt_Sch_EZ!$C$4:$I$27,MATCH(Schedules_8760!$C1662,DHW_StPt_Sch_EZ!$B$4:$B$27,0),MATCH(Schedules_8760!$F1662,DHW_StPt_Sch_EZ!$C$3:$I$3,0)),"F","C")</f>
        <v>53.333333333333329</v>
      </c>
      <c r="M1662" s="34">
        <f>CONVERT(INDEX(DHW_StPt_Sch_EZ!$C$31:$I$54,MATCH(Schedules_8760!$C1662,DHW_StPt_Sch_EZ!$B$31:$B$54,0),MATCH(Schedules_8760!$F1662,DHW_StPt_Sch_EZ!$C$30:$I$30,0)),"F","C")</f>
        <v>53.333333333333329</v>
      </c>
      <c r="N1662" s="12"/>
      <c r="O1662" s="12"/>
      <c r="P1662" s="12"/>
    </row>
    <row r="1663" spans="1:16" x14ac:dyDescent="0.25">
      <c r="A1663" s="35">
        <v>1662</v>
      </c>
      <c r="B1663" s="89">
        <v>70.208333333333329</v>
      </c>
      <c r="C1663" s="35">
        <f t="shared" si="125"/>
        <v>6</v>
      </c>
      <c r="D1663" s="35">
        <f t="shared" si="128"/>
        <v>70</v>
      </c>
      <c r="E1663" s="35">
        <f t="shared" si="129"/>
        <v>7</v>
      </c>
      <c r="F1663" s="35" t="str">
        <f t="shared" si="126"/>
        <v>Saturday</v>
      </c>
      <c r="G1663" s="35">
        <f t="shared" si="127"/>
        <v>3</v>
      </c>
      <c r="H1663" s="34">
        <f>CONVERT(INDEX(Htg_StPt_Sch_EZ!$C$4:$I$27,MATCH(Schedules_8760!$C1663,Htg_StPt_Sch_EZ!$B$4:$B$27,0),MATCH(Schedules_8760!$F1663,Htg_StPt_Sch_EZ!$C$3:$I$3,0)),"F","C")</f>
        <v>20.555555555555554</v>
      </c>
      <c r="I1663" s="34">
        <f>CONVERT(INDEX(Htg_StPt_Sch_EZ!$C$31:$I$54,MATCH(Schedules_8760!$C1663,Htg_StPt_Sch_EZ!$B$31:$B$54,0),MATCH(Schedules_8760!$F1663,Htg_StPt_Sch_EZ!$C$30:$I$30,0)),"F","C")</f>
        <v>19.444444444444443</v>
      </c>
      <c r="J1663" s="34">
        <f>CONVERT(INDEX(Clg_StPt_Sch_EZ!$C$4:$I$27,MATCH(Schedules_8760!$C1663,Clg_StPt_Sch_EZ!$B$4:$B$27,0),MATCH(Schedules_8760!$F1663,Clg_StPt_Sch_EZ!$C$3:$I$3,0)),"F","C")</f>
        <v>25.555555555555554</v>
      </c>
      <c r="K1663" s="34">
        <f>CONVERT(INDEX(Clg_StPt_Sch_EZ!$C$31:$I$54,MATCH(Schedules_8760!$C1663,Clg_StPt_Sch_EZ!$B$31:$B$54,0),MATCH(Schedules_8760!$F1663,Clg_StPt_Sch_EZ!$C$30:$I$30,0)),"F","C")</f>
        <v>28.333333333333332</v>
      </c>
      <c r="L1663" s="34">
        <f>CONVERT(INDEX(DHW_StPt_Sch_EZ!$C$4:$I$27,MATCH(Schedules_8760!$C1663,DHW_StPt_Sch_EZ!$B$4:$B$27,0),MATCH(Schedules_8760!$F1663,DHW_StPt_Sch_EZ!$C$3:$I$3,0)),"F","C")</f>
        <v>53.333333333333329</v>
      </c>
      <c r="M1663" s="34">
        <f>CONVERT(INDEX(DHW_StPt_Sch_EZ!$C$31:$I$54,MATCH(Schedules_8760!$C1663,DHW_StPt_Sch_EZ!$B$31:$B$54,0),MATCH(Schedules_8760!$F1663,DHW_StPt_Sch_EZ!$C$30:$I$30,0)),"F","C")</f>
        <v>53.333333333333329</v>
      </c>
      <c r="N1663" s="12"/>
      <c r="O1663" s="12"/>
      <c r="P1663" s="12"/>
    </row>
    <row r="1664" spans="1:16" x14ac:dyDescent="0.25">
      <c r="A1664" s="35">
        <v>1663</v>
      </c>
      <c r="B1664" s="89">
        <v>70.25</v>
      </c>
      <c r="C1664" s="35">
        <f t="shared" si="125"/>
        <v>7</v>
      </c>
      <c r="D1664" s="35">
        <f t="shared" si="128"/>
        <v>70</v>
      </c>
      <c r="E1664" s="35">
        <f t="shared" si="129"/>
        <v>7</v>
      </c>
      <c r="F1664" s="35" t="str">
        <f t="shared" si="126"/>
        <v>Saturday</v>
      </c>
      <c r="G1664" s="35">
        <f t="shared" si="127"/>
        <v>3</v>
      </c>
      <c r="H1664" s="34">
        <f>CONVERT(INDEX(Htg_StPt_Sch_EZ!$C$4:$I$27,MATCH(Schedules_8760!$C1664,Htg_StPt_Sch_EZ!$B$4:$B$27,0),MATCH(Schedules_8760!$F1664,Htg_StPt_Sch_EZ!$C$3:$I$3,0)),"F","C")</f>
        <v>20.555555555555554</v>
      </c>
      <c r="I1664" s="34">
        <f>CONVERT(INDEX(Htg_StPt_Sch_EZ!$C$31:$I$54,MATCH(Schedules_8760!$C1664,Htg_StPt_Sch_EZ!$B$31:$B$54,0),MATCH(Schedules_8760!$F1664,Htg_StPt_Sch_EZ!$C$30:$I$30,0)),"F","C")</f>
        <v>19.444444444444443</v>
      </c>
      <c r="J1664" s="34">
        <f>CONVERT(INDEX(Clg_StPt_Sch_EZ!$C$4:$I$27,MATCH(Schedules_8760!$C1664,Clg_StPt_Sch_EZ!$B$4:$B$27,0),MATCH(Schedules_8760!$F1664,Clg_StPt_Sch_EZ!$C$3:$I$3,0)),"F","C")</f>
        <v>25.555555555555554</v>
      </c>
      <c r="K1664" s="34">
        <f>CONVERT(INDEX(Clg_StPt_Sch_EZ!$C$31:$I$54,MATCH(Schedules_8760!$C1664,Clg_StPt_Sch_EZ!$B$31:$B$54,0),MATCH(Schedules_8760!$F1664,Clg_StPt_Sch_EZ!$C$30:$I$30,0)),"F","C")</f>
        <v>28.333333333333332</v>
      </c>
      <c r="L1664" s="34">
        <f>CONVERT(INDEX(DHW_StPt_Sch_EZ!$C$4:$I$27,MATCH(Schedules_8760!$C1664,DHW_StPt_Sch_EZ!$B$4:$B$27,0),MATCH(Schedules_8760!$F1664,DHW_StPt_Sch_EZ!$C$3:$I$3,0)),"F","C")</f>
        <v>53.333333333333329</v>
      </c>
      <c r="M1664" s="34">
        <f>CONVERT(INDEX(DHW_StPt_Sch_EZ!$C$31:$I$54,MATCH(Schedules_8760!$C1664,DHW_StPt_Sch_EZ!$B$31:$B$54,0),MATCH(Schedules_8760!$F1664,DHW_StPt_Sch_EZ!$C$30:$I$30,0)),"F","C")</f>
        <v>53.333333333333329</v>
      </c>
      <c r="N1664" s="12"/>
      <c r="O1664" s="12"/>
      <c r="P1664" s="12"/>
    </row>
    <row r="1665" spans="1:16" x14ac:dyDescent="0.25">
      <c r="A1665" s="35">
        <v>1664</v>
      </c>
      <c r="B1665" s="89">
        <v>70.291666666666671</v>
      </c>
      <c r="C1665" s="35">
        <f t="shared" si="125"/>
        <v>8</v>
      </c>
      <c r="D1665" s="35">
        <f t="shared" si="128"/>
        <v>70</v>
      </c>
      <c r="E1665" s="35">
        <f t="shared" si="129"/>
        <v>7</v>
      </c>
      <c r="F1665" s="35" t="str">
        <f t="shared" si="126"/>
        <v>Saturday</v>
      </c>
      <c r="G1665" s="35">
        <f t="shared" si="127"/>
        <v>3</v>
      </c>
      <c r="H1665" s="34">
        <f>CONVERT(INDEX(Htg_StPt_Sch_EZ!$C$4:$I$27,MATCH(Schedules_8760!$C1665,Htg_StPt_Sch_EZ!$B$4:$B$27,0),MATCH(Schedules_8760!$F1665,Htg_StPt_Sch_EZ!$C$3:$I$3,0)),"F","C")</f>
        <v>20.555555555555554</v>
      </c>
      <c r="I1665" s="34">
        <f>CONVERT(INDEX(Htg_StPt_Sch_EZ!$C$31:$I$54,MATCH(Schedules_8760!$C1665,Htg_StPt_Sch_EZ!$B$31:$B$54,0),MATCH(Schedules_8760!$F1665,Htg_StPt_Sch_EZ!$C$30:$I$30,0)),"F","C")</f>
        <v>19.444444444444443</v>
      </c>
      <c r="J1665" s="34">
        <f>CONVERT(INDEX(Clg_StPt_Sch_EZ!$C$4:$I$27,MATCH(Schedules_8760!$C1665,Clg_StPt_Sch_EZ!$B$4:$B$27,0),MATCH(Schedules_8760!$F1665,Clg_StPt_Sch_EZ!$C$3:$I$3,0)),"F","C")</f>
        <v>25.555555555555554</v>
      </c>
      <c r="K1665" s="34">
        <f>CONVERT(INDEX(Clg_StPt_Sch_EZ!$C$31:$I$54,MATCH(Schedules_8760!$C1665,Clg_StPt_Sch_EZ!$B$31:$B$54,0),MATCH(Schedules_8760!$F1665,Clg_StPt_Sch_EZ!$C$30:$I$30,0)),"F","C")</f>
        <v>25</v>
      </c>
      <c r="L1665" s="34">
        <f>CONVERT(INDEX(DHW_StPt_Sch_EZ!$C$4:$I$27,MATCH(Schedules_8760!$C1665,DHW_StPt_Sch_EZ!$B$4:$B$27,0),MATCH(Schedules_8760!$F1665,DHW_StPt_Sch_EZ!$C$3:$I$3,0)),"F","C")</f>
        <v>53.333333333333329</v>
      </c>
      <c r="M1665" s="34">
        <f>CONVERT(INDEX(DHW_StPt_Sch_EZ!$C$31:$I$54,MATCH(Schedules_8760!$C1665,DHW_StPt_Sch_EZ!$B$31:$B$54,0),MATCH(Schedules_8760!$F1665,DHW_StPt_Sch_EZ!$C$30:$I$30,0)),"F","C")</f>
        <v>53.333333333333329</v>
      </c>
      <c r="N1665" s="12"/>
      <c r="O1665" s="12"/>
      <c r="P1665" s="12"/>
    </row>
    <row r="1666" spans="1:16" x14ac:dyDescent="0.25">
      <c r="A1666" s="35">
        <v>1665</v>
      </c>
      <c r="B1666" s="89">
        <v>70.333333333333329</v>
      </c>
      <c r="C1666" s="35">
        <f t="shared" ref="C1666:C1729" si="130">HOUR(B1666)+1</f>
        <v>9</v>
      </c>
      <c r="D1666" s="35">
        <f t="shared" si="128"/>
        <v>70</v>
      </c>
      <c r="E1666" s="35">
        <f t="shared" si="129"/>
        <v>7</v>
      </c>
      <c r="F1666" s="35" t="str">
        <f t="shared" ref="F1666:F1729" si="131">IF(E1666=1,"Sunday",IF(E1666=2,"Monday",IF(E1666=3,"Tuesday",IF(E1666=4,"Wednesday",IF(E1666=5,"Thursday",IF(E1666=6,"Friday","Saturday"))))))</f>
        <v>Saturday</v>
      </c>
      <c r="G1666" s="35">
        <f t="shared" ref="G1666:G1729" si="132">MONTH(B1666)</f>
        <v>3</v>
      </c>
      <c r="H1666" s="34">
        <f>CONVERT(INDEX(Htg_StPt_Sch_EZ!$C$4:$I$27,MATCH(Schedules_8760!$C1666,Htg_StPt_Sch_EZ!$B$4:$B$27,0),MATCH(Schedules_8760!$F1666,Htg_StPt_Sch_EZ!$C$3:$I$3,0)),"F","C")</f>
        <v>20.555555555555554</v>
      </c>
      <c r="I1666" s="34">
        <f>CONVERT(INDEX(Htg_StPt_Sch_EZ!$C$31:$I$54,MATCH(Schedules_8760!$C1666,Htg_StPt_Sch_EZ!$B$31:$B$54,0),MATCH(Schedules_8760!$F1666,Htg_StPt_Sch_EZ!$C$30:$I$30,0)),"F","C")</f>
        <v>19.444444444444443</v>
      </c>
      <c r="J1666" s="34">
        <f>CONVERT(INDEX(Clg_StPt_Sch_EZ!$C$4:$I$27,MATCH(Schedules_8760!$C1666,Clg_StPt_Sch_EZ!$B$4:$B$27,0),MATCH(Schedules_8760!$F1666,Clg_StPt_Sch_EZ!$C$3:$I$3,0)),"F","C")</f>
        <v>25.555555555555554</v>
      </c>
      <c r="K1666" s="34">
        <f>CONVERT(INDEX(Clg_StPt_Sch_EZ!$C$31:$I$54,MATCH(Schedules_8760!$C1666,Clg_StPt_Sch_EZ!$B$31:$B$54,0),MATCH(Schedules_8760!$F1666,Clg_StPt_Sch_EZ!$C$30:$I$30,0)),"F","C")</f>
        <v>25</v>
      </c>
      <c r="L1666" s="34">
        <f>CONVERT(INDEX(DHW_StPt_Sch_EZ!$C$4:$I$27,MATCH(Schedules_8760!$C1666,DHW_StPt_Sch_EZ!$B$4:$B$27,0),MATCH(Schedules_8760!$F1666,DHW_StPt_Sch_EZ!$C$3:$I$3,0)),"F","C")</f>
        <v>53.333333333333329</v>
      </c>
      <c r="M1666" s="34">
        <f>CONVERT(INDEX(DHW_StPt_Sch_EZ!$C$31:$I$54,MATCH(Schedules_8760!$C1666,DHW_StPt_Sch_EZ!$B$31:$B$54,0),MATCH(Schedules_8760!$F1666,DHW_StPt_Sch_EZ!$C$30:$I$30,0)),"F","C")</f>
        <v>53.333333333333329</v>
      </c>
      <c r="N1666" s="12"/>
      <c r="O1666" s="12"/>
      <c r="P1666" s="12"/>
    </row>
    <row r="1667" spans="1:16" x14ac:dyDescent="0.25">
      <c r="A1667" s="35">
        <v>1666</v>
      </c>
      <c r="B1667" s="89">
        <v>70.375</v>
      </c>
      <c r="C1667" s="35">
        <f t="shared" si="130"/>
        <v>10</v>
      </c>
      <c r="D1667" s="35">
        <f t="shared" ref="D1667:D1730" si="133">IF(C1667=1,D1666+1,D1666)</f>
        <v>70</v>
      </c>
      <c r="E1667" s="35">
        <f t="shared" ref="E1667:E1730" si="134">IF(AND(C1667=1,E1666=7),1,IF(C1667=1,E1666+1,E1666))</f>
        <v>7</v>
      </c>
      <c r="F1667" s="35" t="str">
        <f t="shared" si="131"/>
        <v>Saturday</v>
      </c>
      <c r="G1667" s="35">
        <f t="shared" si="132"/>
        <v>3</v>
      </c>
      <c r="H1667" s="34">
        <f>CONVERT(INDEX(Htg_StPt_Sch_EZ!$C$4:$I$27,MATCH(Schedules_8760!$C1667,Htg_StPt_Sch_EZ!$B$4:$B$27,0),MATCH(Schedules_8760!$F1667,Htg_StPt_Sch_EZ!$C$3:$I$3,0)),"F","C")</f>
        <v>20.555555555555554</v>
      </c>
      <c r="I1667" s="34">
        <f>CONVERT(INDEX(Htg_StPt_Sch_EZ!$C$31:$I$54,MATCH(Schedules_8760!$C1667,Htg_StPt_Sch_EZ!$B$31:$B$54,0),MATCH(Schedules_8760!$F1667,Htg_StPt_Sch_EZ!$C$30:$I$30,0)),"F","C")</f>
        <v>19.444444444444443</v>
      </c>
      <c r="J1667" s="34">
        <f>CONVERT(INDEX(Clg_StPt_Sch_EZ!$C$4:$I$27,MATCH(Schedules_8760!$C1667,Clg_StPt_Sch_EZ!$B$4:$B$27,0),MATCH(Schedules_8760!$F1667,Clg_StPt_Sch_EZ!$C$3:$I$3,0)),"F","C")</f>
        <v>25.555555555555554</v>
      </c>
      <c r="K1667" s="34">
        <f>CONVERT(INDEX(Clg_StPt_Sch_EZ!$C$31:$I$54,MATCH(Schedules_8760!$C1667,Clg_StPt_Sch_EZ!$B$31:$B$54,0),MATCH(Schedules_8760!$F1667,Clg_StPt_Sch_EZ!$C$30:$I$30,0)),"F","C")</f>
        <v>25</v>
      </c>
      <c r="L1667" s="34">
        <f>CONVERT(INDEX(DHW_StPt_Sch_EZ!$C$4:$I$27,MATCH(Schedules_8760!$C1667,DHW_StPt_Sch_EZ!$B$4:$B$27,0),MATCH(Schedules_8760!$F1667,DHW_StPt_Sch_EZ!$C$3:$I$3,0)),"F","C")</f>
        <v>53.333333333333329</v>
      </c>
      <c r="M1667" s="34">
        <f>CONVERT(INDEX(DHW_StPt_Sch_EZ!$C$31:$I$54,MATCH(Schedules_8760!$C1667,DHW_StPt_Sch_EZ!$B$31:$B$54,0),MATCH(Schedules_8760!$F1667,DHW_StPt_Sch_EZ!$C$30:$I$30,0)),"F","C")</f>
        <v>53.333333333333329</v>
      </c>
      <c r="N1667" s="12"/>
      <c r="O1667" s="12"/>
      <c r="P1667" s="12"/>
    </row>
    <row r="1668" spans="1:16" x14ac:dyDescent="0.25">
      <c r="A1668" s="35">
        <v>1667</v>
      </c>
      <c r="B1668" s="89">
        <v>70.416666666666671</v>
      </c>
      <c r="C1668" s="35">
        <f t="shared" si="130"/>
        <v>11</v>
      </c>
      <c r="D1668" s="35">
        <f t="shared" si="133"/>
        <v>70</v>
      </c>
      <c r="E1668" s="35">
        <f t="shared" si="134"/>
        <v>7</v>
      </c>
      <c r="F1668" s="35" t="str">
        <f t="shared" si="131"/>
        <v>Saturday</v>
      </c>
      <c r="G1668" s="35">
        <f t="shared" si="132"/>
        <v>3</v>
      </c>
      <c r="H1668" s="34">
        <f>CONVERT(INDEX(Htg_StPt_Sch_EZ!$C$4:$I$27,MATCH(Schedules_8760!$C1668,Htg_StPt_Sch_EZ!$B$4:$B$27,0),MATCH(Schedules_8760!$F1668,Htg_StPt_Sch_EZ!$C$3:$I$3,0)),"F","C")</f>
        <v>20.555555555555554</v>
      </c>
      <c r="I1668" s="34">
        <f>CONVERT(INDEX(Htg_StPt_Sch_EZ!$C$31:$I$54,MATCH(Schedules_8760!$C1668,Htg_StPt_Sch_EZ!$B$31:$B$54,0),MATCH(Schedules_8760!$F1668,Htg_StPt_Sch_EZ!$C$30:$I$30,0)),"F","C")</f>
        <v>19.444444444444443</v>
      </c>
      <c r="J1668" s="34">
        <f>CONVERT(INDEX(Clg_StPt_Sch_EZ!$C$4:$I$27,MATCH(Schedules_8760!$C1668,Clg_StPt_Sch_EZ!$B$4:$B$27,0),MATCH(Schedules_8760!$F1668,Clg_StPt_Sch_EZ!$C$3:$I$3,0)),"F","C")</f>
        <v>25.555555555555554</v>
      </c>
      <c r="K1668" s="34">
        <f>CONVERT(INDEX(Clg_StPt_Sch_EZ!$C$31:$I$54,MATCH(Schedules_8760!$C1668,Clg_StPt_Sch_EZ!$B$31:$B$54,0),MATCH(Schedules_8760!$F1668,Clg_StPt_Sch_EZ!$C$30:$I$30,0)),"F","C")</f>
        <v>25</v>
      </c>
      <c r="L1668" s="34">
        <f>CONVERT(INDEX(DHW_StPt_Sch_EZ!$C$4:$I$27,MATCH(Schedules_8760!$C1668,DHW_StPt_Sch_EZ!$B$4:$B$27,0),MATCH(Schedules_8760!$F1668,DHW_StPt_Sch_EZ!$C$3:$I$3,0)),"F","C")</f>
        <v>53.333333333333329</v>
      </c>
      <c r="M1668" s="34">
        <f>CONVERT(INDEX(DHW_StPt_Sch_EZ!$C$31:$I$54,MATCH(Schedules_8760!$C1668,DHW_StPt_Sch_EZ!$B$31:$B$54,0),MATCH(Schedules_8760!$F1668,DHW_StPt_Sch_EZ!$C$30:$I$30,0)),"F","C")</f>
        <v>53.333333333333329</v>
      </c>
      <c r="N1668" s="12"/>
      <c r="O1668" s="12"/>
      <c r="P1668" s="12"/>
    </row>
    <row r="1669" spans="1:16" x14ac:dyDescent="0.25">
      <c r="A1669" s="35">
        <v>1668</v>
      </c>
      <c r="B1669" s="89">
        <v>70.458333333333329</v>
      </c>
      <c r="C1669" s="35">
        <f t="shared" si="130"/>
        <v>12</v>
      </c>
      <c r="D1669" s="35">
        <f t="shared" si="133"/>
        <v>70</v>
      </c>
      <c r="E1669" s="35">
        <f t="shared" si="134"/>
        <v>7</v>
      </c>
      <c r="F1669" s="35" t="str">
        <f t="shared" si="131"/>
        <v>Saturday</v>
      </c>
      <c r="G1669" s="35">
        <f t="shared" si="132"/>
        <v>3</v>
      </c>
      <c r="H1669" s="34">
        <f>CONVERT(INDEX(Htg_StPt_Sch_EZ!$C$4:$I$27,MATCH(Schedules_8760!$C1669,Htg_StPt_Sch_EZ!$B$4:$B$27,0),MATCH(Schedules_8760!$F1669,Htg_StPt_Sch_EZ!$C$3:$I$3,0)),"F","C")</f>
        <v>20.555555555555554</v>
      </c>
      <c r="I1669" s="34">
        <f>CONVERT(INDEX(Htg_StPt_Sch_EZ!$C$31:$I$54,MATCH(Schedules_8760!$C1669,Htg_StPt_Sch_EZ!$B$31:$B$54,0),MATCH(Schedules_8760!$F1669,Htg_StPt_Sch_EZ!$C$30:$I$30,0)),"F","C")</f>
        <v>19.444444444444443</v>
      </c>
      <c r="J1669" s="34">
        <f>CONVERT(INDEX(Clg_StPt_Sch_EZ!$C$4:$I$27,MATCH(Schedules_8760!$C1669,Clg_StPt_Sch_EZ!$B$4:$B$27,0),MATCH(Schedules_8760!$F1669,Clg_StPt_Sch_EZ!$C$3:$I$3,0)),"F","C")</f>
        <v>25.555555555555554</v>
      </c>
      <c r="K1669" s="34">
        <f>CONVERT(INDEX(Clg_StPt_Sch_EZ!$C$31:$I$54,MATCH(Schedules_8760!$C1669,Clg_StPt_Sch_EZ!$B$31:$B$54,0),MATCH(Schedules_8760!$F1669,Clg_StPt_Sch_EZ!$C$30:$I$30,0)),"F","C")</f>
        <v>25</v>
      </c>
      <c r="L1669" s="34">
        <f>CONVERT(INDEX(DHW_StPt_Sch_EZ!$C$4:$I$27,MATCH(Schedules_8760!$C1669,DHW_StPt_Sch_EZ!$B$4:$B$27,0),MATCH(Schedules_8760!$F1669,DHW_StPt_Sch_EZ!$C$3:$I$3,0)),"F","C")</f>
        <v>53.333333333333329</v>
      </c>
      <c r="M1669" s="34">
        <f>CONVERT(INDEX(DHW_StPt_Sch_EZ!$C$31:$I$54,MATCH(Schedules_8760!$C1669,DHW_StPt_Sch_EZ!$B$31:$B$54,0),MATCH(Schedules_8760!$F1669,DHW_StPt_Sch_EZ!$C$30:$I$30,0)),"F","C")</f>
        <v>53.333333333333329</v>
      </c>
      <c r="N1669" s="12"/>
      <c r="O1669" s="12"/>
      <c r="P1669" s="12"/>
    </row>
    <row r="1670" spans="1:16" x14ac:dyDescent="0.25">
      <c r="A1670" s="35">
        <v>1669</v>
      </c>
      <c r="B1670" s="89">
        <v>70.5</v>
      </c>
      <c r="C1670" s="35">
        <f t="shared" si="130"/>
        <v>13</v>
      </c>
      <c r="D1670" s="35">
        <f t="shared" si="133"/>
        <v>70</v>
      </c>
      <c r="E1670" s="35">
        <f t="shared" si="134"/>
        <v>7</v>
      </c>
      <c r="F1670" s="35" t="str">
        <f t="shared" si="131"/>
        <v>Saturday</v>
      </c>
      <c r="G1670" s="35">
        <f t="shared" si="132"/>
        <v>3</v>
      </c>
      <c r="H1670" s="34">
        <f>CONVERT(INDEX(Htg_StPt_Sch_EZ!$C$4:$I$27,MATCH(Schedules_8760!$C1670,Htg_StPt_Sch_EZ!$B$4:$B$27,0),MATCH(Schedules_8760!$F1670,Htg_StPt_Sch_EZ!$C$3:$I$3,0)),"F","C")</f>
        <v>20.555555555555554</v>
      </c>
      <c r="I1670" s="34">
        <f>CONVERT(INDEX(Htg_StPt_Sch_EZ!$C$31:$I$54,MATCH(Schedules_8760!$C1670,Htg_StPt_Sch_EZ!$B$31:$B$54,0),MATCH(Schedules_8760!$F1670,Htg_StPt_Sch_EZ!$C$30:$I$30,0)),"F","C")</f>
        <v>19.444444444444443</v>
      </c>
      <c r="J1670" s="34">
        <f>CONVERT(INDEX(Clg_StPt_Sch_EZ!$C$4:$I$27,MATCH(Schedules_8760!$C1670,Clg_StPt_Sch_EZ!$B$4:$B$27,0),MATCH(Schedules_8760!$F1670,Clg_StPt_Sch_EZ!$C$3:$I$3,0)),"F","C")</f>
        <v>25.555555555555554</v>
      </c>
      <c r="K1670" s="34">
        <f>CONVERT(INDEX(Clg_StPt_Sch_EZ!$C$31:$I$54,MATCH(Schedules_8760!$C1670,Clg_StPt_Sch_EZ!$B$31:$B$54,0),MATCH(Schedules_8760!$F1670,Clg_StPt_Sch_EZ!$C$30:$I$30,0)),"F","C")</f>
        <v>25</v>
      </c>
      <c r="L1670" s="34">
        <f>CONVERT(INDEX(DHW_StPt_Sch_EZ!$C$4:$I$27,MATCH(Schedules_8760!$C1670,DHW_StPt_Sch_EZ!$B$4:$B$27,0),MATCH(Schedules_8760!$F1670,DHW_StPt_Sch_EZ!$C$3:$I$3,0)),"F","C")</f>
        <v>53.333333333333329</v>
      </c>
      <c r="M1670" s="34">
        <f>CONVERT(INDEX(DHW_StPt_Sch_EZ!$C$31:$I$54,MATCH(Schedules_8760!$C1670,DHW_StPt_Sch_EZ!$B$31:$B$54,0),MATCH(Schedules_8760!$F1670,DHW_StPt_Sch_EZ!$C$30:$I$30,0)),"F","C")</f>
        <v>53.333333333333329</v>
      </c>
      <c r="N1670" s="12"/>
      <c r="O1670" s="12"/>
      <c r="P1670" s="12"/>
    </row>
    <row r="1671" spans="1:16" x14ac:dyDescent="0.25">
      <c r="A1671" s="35">
        <v>1670</v>
      </c>
      <c r="B1671" s="89">
        <v>70.541666666666671</v>
      </c>
      <c r="C1671" s="35">
        <f t="shared" si="130"/>
        <v>14</v>
      </c>
      <c r="D1671" s="35">
        <f t="shared" si="133"/>
        <v>70</v>
      </c>
      <c r="E1671" s="35">
        <f t="shared" si="134"/>
        <v>7</v>
      </c>
      <c r="F1671" s="35" t="str">
        <f t="shared" si="131"/>
        <v>Saturday</v>
      </c>
      <c r="G1671" s="35">
        <f t="shared" si="132"/>
        <v>3</v>
      </c>
      <c r="H1671" s="34">
        <f>CONVERT(INDEX(Htg_StPt_Sch_EZ!$C$4:$I$27,MATCH(Schedules_8760!$C1671,Htg_StPt_Sch_EZ!$B$4:$B$27,0),MATCH(Schedules_8760!$F1671,Htg_StPt_Sch_EZ!$C$3:$I$3,0)),"F","C")</f>
        <v>20.555555555555554</v>
      </c>
      <c r="I1671" s="34">
        <f>CONVERT(INDEX(Htg_StPt_Sch_EZ!$C$31:$I$54,MATCH(Schedules_8760!$C1671,Htg_StPt_Sch_EZ!$B$31:$B$54,0),MATCH(Schedules_8760!$F1671,Htg_StPt_Sch_EZ!$C$30:$I$30,0)),"F","C")</f>
        <v>19.444444444444443</v>
      </c>
      <c r="J1671" s="34">
        <f>CONVERT(INDEX(Clg_StPt_Sch_EZ!$C$4:$I$27,MATCH(Schedules_8760!$C1671,Clg_StPt_Sch_EZ!$B$4:$B$27,0),MATCH(Schedules_8760!$F1671,Clg_StPt_Sch_EZ!$C$3:$I$3,0)),"F","C")</f>
        <v>25.555555555555554</v>
      </c>
      <c r="K1671" s="34">
        <f>CONVERT(INDEX(Clg_StPt_Sch_EZ!$C$31:$I$54,MATCH(Schedules_8760!$C1671,Clg_StPt_Sch_EZ!$B$31:$B$54,0),MATCH(Schedules_8760!$F1671,Clg_StPt_Sch_EZ!$C$30:$I$30,0)),"F","C")</f>
        <v>25</v>
      </c>
      <c r="L1671" s="34">
        <f>CONVERT(INDEX(DHW_StPt_Sch_EZ!$C$4:$I$27,MATCH(Schedules_8760!$C1671,DHW_StPt_Sch_EZ!$B$4:$B$27,0),MATCH(Schedules_8760!$F1671,DHW_StPt_Sch_EZ!$C$3:$I$3,0)),"F","C")</f>
        <v>53.333333333333329</v>
      </c>
      <c r="M1671" s="34">
        <f>CONVERT(INDEX(DHW_StPt_Sch_EZ!$C$31:$I$54,MATCH(Schedules_8760!$C1671,DHW_StPt_Sch_EZ!$B$31:$B$54,0),MATCH(Schedules_8760!$F1671,DHW_StPt_Sch_EZ!$C$30:$I$30,0)),"F","C")</f>
        <v>53.333333333333329</v>
      </c>
      <c r="N1671" s="12"/>
      <c r="O1671" s="12"/>
      <c r="P1671" s="12"/>
    </row>
    <row r="1672" spans="1:16" x14ac:dyDescent="0.25">
      <c r="A1672" s="35">
        <v>1671</v>
      </c>
      <c r="B1672" s="89">
        <v>70.583333333333329</v>
      </c>
      <c r="C1672" s="35">
        <f t="shared" si="130"/>
        <v>15</v>
      </c>
      <c r="D1672" s="35">
        <f t="shared" si="133"/>
        <v>70</v>
      </c>
      <c r="E1672" s="35">
        <f t="shared" si="134"/>
        <v>7</v>
      </c>
      <c r="F1672" s="35" t="str">
        <f t="shared" si="131"/>
        <v>Saturday</v>
      </c>
      <c r="G1672" s="35">
        <f t="shared" si="132"/>
        <v>3</v>
      </c>
      <c r="H1672" s="34">
        <f>CONVERT(INDEX(Htg_StPt_Sch_EZ!$C$4:$I$27,MATCH(Schedules_8760!$C1672,Htg_StPt_Sch_EZ!$B$4:$B$27,0),MATCH(Schedules_8760!$F1672,Htg_StPt_Sch_EZ!$C$3:$I$3,0)),"F","C")</f>
        <v>20.555555555555554</v>
      </c>
      <c r="I1672" s="34">
        <f>CONVERT(INDEX(Htg_StPt_Sch_EZ!$C$31:$I$54,MATCH(Schedules_8760!$C1672,Htg_StPt_Sch_EZ!$B$31:$B$54,0),MATCH(Schedules_8760!$F1672,Htg_StPt_Sch_EZ!$C$30:$I$30,0)),"F","C")</f>
        <v>21.111111111111111</v>
      </c>
      <c r="J1672" s="34">
        <f>CONVERT(INDEX(Clg_StPt_Sch_EZ!$C$4:$I$27,MATCH(Schedules_8760!$C1672,Clg_StPt_Sch_EZ!$B$4:$B$27,0),MATCH(Schedules_8760!$F1672,Clg_StPt_Sch_EZ!$C$3:$I$3,0)),"F","C")</f>
        <v>25.555555555555554</v>
      </c>
      <c r="K1672" s="34">
        <f>CONVERT(INDEX(Clg_StPt_Sch_EZ!$C$31:$I$54,MATCH(Schedules_8760!$C1672,Clg_StPt_Sch_EZ!$B$31:$B$54,0),MATCH(Schedules_8760!$F1672,Clg_StPt_Sch_EZ!$C$30:$I$30,0)),"F","C")</f>
        <v>25</v>
      </c>
      <c r="L1672" s="34">
        <f>CONVERT(INDEX(DHW_StPt_Sch_EZ!$C$4:$I$27,MATCH(Schedules_8760!$C1672,DHW_StPt_Sch_EZ!$B$4:$B$27,0),MATCH(Schedules_8760!$F1672,DHW_StPt_Sch_EZ!$C$3:$I$3,0)),"F","C")</f>
        <v>53.333333333333329</v>
      </c>
      <c r="M1672" s="34">
        <f>CONVERT(INDEX(DHW_StPt_Sch_EZ!$C$31:$I$54,MATCH(Schedules_8760!$C1672,DHW_StPt_Sch_EZ!$B$31:$B$54,0),MATCH(Schedules_8760!$F1672,DHW_StPt_Sch_EZ!$C$30:$I$30,0)),"F","C")</f>
        <v>53.333333333333329</v>
      </c>
      <c r="N1672" s="12"/>
      <c r="O1672" s="12"/>
      <c r="P1672" s="12"/>
    </row>
    <row r="1673" spans="1:16" x14ac:dyDescent="0.25">
      <c r="A1673" s="35">
        <v>1672</v>
      </c>
      <c r="B1673" s="89">
        <v>70.625</v>
      </c>
      <c r="C1673" s="35">
        <f t="shared" si="130"/>
        <v>16</v>
      </c>
      <c r="D1673" s="35">
        <f t="shared" si="133"/>
        <v>70</v>
      </c>
      <c r="E1673" s="35">
        <f t="shared" si="134"/>
        <v>7</v>
      </c>
      <c r="F1673" s="35" t="str">
        <f t="shared" si="131"/>
        <v>Saturday</v>
      </c>
      <c r="G1673" s="35">
        <f t="shared" si="132"/>
        <v>3</v>
      </c>
      <c r="H1673" s="34">
        <f>CONVERT(INDEX(Htg_StPt_Sch_EZ!$C$4:$I$27,MATCH(Schedules_8760!$C1673,Htg_StPt_Sch_EZ!$B$4:$B$27,0),MATCH(Schedules_8760!$F1673,Htg_StPt_Sch_EZ!$C$3:$I$3,0)),"F","C")</f>
        <v>20.555555555555554</v>
      </c>
      <c r="I1673" s="34">
        <f>CONVERT(INDEX(Htg_StPt_Sch_EZ!$C$31:$I$54,MATCH(Schedules_8760!$C1673,Htg_StPt_Sch_EZ!$B$31:$B$54,0),MATCH(Schedules_8760!$F1673,Htg_StPt_Sch_EZ!$C$30:$I$30,0)),"F","C")</f>
        <v>21.111111111111111</v>
      </c>
      <c r="J1673" s="34">
        <f>CONVERT(INDEX(Clg_StPt_Sch_EZ!$C$4:$I$27,MATCH(Schedules_8760!$C1673,Clg_StPt_Sch_EZ!$B$4:$B$27,0),MATCH(Schedules_8760!$F1673,Clg_StPt_Sch_EZ!$C$3:$I$3,0)),"F","C")</f>
        <v>25.555555555555554</v>
      </c>
      <c r="K1673" s="34">
        <f>CONVERT(INDEX(Clg_StPt_Sch_EZ!$C$31:$I$54,MATCH(Schedules_8760!$C1673,Clg_StPt_Sch_EZ!$B$31:$B$54,0),MATCH(Schedules_8760!$F1673,Clg_StPt_Sch_EZ!$C$30:$I$30,0)),"F","C")</f>
        <v>25</v>
      </c>
      <c r="L1673" s="34">
        <f>CONVERT(INDEX(DHW_StPt_Sch_EZ!$C$4:$I$27,MATCH(Schedules_8760!$C1673,DHW_StPt_Sch_EZ!$B$4:$B$27,0),MATCH(Schedules_8760!$F1673,DHW_StPt_Sch_EZ!$C$3:$I$3,0)),"F","C")</f>
        <v>53.333333333333329</v>
      </c>
      <c r="M1673" s="34">
        <f>CONVERT(INDEX(DHW_StPt_Sch_EZ!$C$31:$I$54,MATCH(Schedules_8760!$C1673,DHW_StPt_Sch_EZ!$B$31:$B$54,0),MATCH(Schedules_8760!$F1673,DHW_StPt_Sch_EZ!$C$30:$I$30,0)),"F","C")</f>
        <v>53.333333333333329</v>
      </c>
      <c r="N1673" s="12"/>
      <c r="O1673" s="12"/>
      <c r="P1673" s="12"/>
    </row>
    <row r="1674" spans="1:16" x14ac:dyDescent="0.25">
      <c r="A1674" s="35">
        <v>1673</v>
      </c>
      <c r="B1674" s="89">
        <v>70.666666666666671</v>
      </c>
      <c r="C1674" s="35">
        <f t="shared" si="130"/>
        <v>17</v>
      </c>
      <c r="D1674" s="35">
        <f t="shared" si="133"/>
        <v>70</v>
      </c>
      <c r="E1674" s="35">
        <f t="shared" si="134"/>
        <v>7</v>
      </c>
      <c r="F1674" s="35" t="str">
        <f t="shared" si="131"/>
        <v>Saturday</v>
      </c>
      <c r="G1674" s="35">
        <f t="shared" si="132"/>
        <v>3</v>
      </c>
      <c r="H1674" s="34">
        <f>CONVERT(INDEX(Htg_StPt_Sch_EZ!$C$4:$I$27,MATCH(Schedules_8760!$C1674,Htg_StPt_Sch_EZ!$B$4:$B$27,0),MATCH(Schedules_8760!$F1674,Htg_StPt_Sch_EZ!$C$3:$I$3,0)),"F","C")</f>
        <v>20.555555555555554</v>
      </c>
      <c r="I1674" s="34">
        <f>CONVERT(INDEX(Htg_StPt_Sch_EZ!$C$31:$I$54,MATCH(Schedules_8760!$C1674,Htg_StPt_Sch_EZ!$B$31:$B$54,0),MATCH(Schedules_8760!$F1674,Htg_StPt_Sch_EZ!$C$30:$I$30,0)),"F","C")</f>
        <v>17.777777777777779</v>
      </c>
      <c r="J1674" s="34">
        <f>CONVERT(INDEX(Clg_StPt_Sch_EZ!$C$4:$I$27,MATCH(Schedules_8760!$C1674,Clg_StPt_Sch_EZ!$B$4:$B$27,0),MATCH(Schedules_8760!$F1674,Clg_StPt_Sch_EZ!$C$3:$I$3,0)),"F","C")</f>
        <v>25.555555555555554</v>
      </c>
      <c r="K1674" s="34">
        <f>CONVERT(INDEX(Clg_StPt_Sch_EZ!$C$31:$I$54,MATCH(Schedules_8760!$C1674,Clg_StPt_Sch_EZ!$B$31:$B$54,0),MATCH(Schedules_8760!$F1674,Clg_StPt_Sch_EZ!$C$30:$I$30,0)),"F","C")</f>
        <v>25</v>
      </c>
      <c r="L1674" s="34">
        <f>CONVERT(INDEX(DHW_StPt_Sch_EZ!$C$4:$I$27,MATCH(Schedules_8760!$C1674,DHW_StPt_Sch_EZ!$B$4:$B$27,0),MATCH(Schedules_8760!$F1674,DHW_StPt_Sch_EZ!$C$3:$I$3,0)),"F","C")</f>
        <v>53.333333333333329</v>
      </c>
      <c r="M1674" s="34">
        <f>CONVERT(INDEX(DHW_StPt_Sch_EZ!$C$31:$I$54,MATCH(Schedules_8760!$C1674,DHW_StPt_Sch_EZ!$B$31:$B$54,0),MATCH(Schedules_8760!$F1674,DHW_StPt_Sch_EZ!$C$30:$I$30,0)),"F","C")</f>
        <v>53.333333333333329</v>
      </c>
      <c r="N1674" s="12"/>
      <c r="O1674" s="12"/>
      <c r="P1674" s="12"/>
    </row>
    <row r="1675" spans="1:16" x14ac:dyDescent="0.25">
      <c r="A1675" s="35">
        <v>1674</v>
      </c>
      <c r="B1675" s="89">
        <v>70.708333333333329</v>
      </c>
      <c r="C1675" s="35">
        <f t="shared" si="130"/>
        <v>18</v>
      </c>
      <c r="D1675" s="35">
        <f t="shared" si="133"/>
        <v>70</v>
      </c>
      <c r="E1675" s="35">
        <f t="shared" si="134"/>
        <v>7</v>
      </c>
      <c r="F1675" s="35" t="str">
        <f t="shared" si="131"/>
        <v>Saturday</v>
      </c>
      <c r="G1675" s="35">
        <f t="shared" si="132"/>
        <v>3</v>
      </c>
      <c r="H1675" s="34">
        <f>CONVERT(INDEX(Htg_StPt_Sch_EZ!$C$4:$I$27,MATCH(Schedules_8760!$C1675,Htg_StPt_Sch_EZ!$B$4:$B$27,0),MATCH(Schedules_8760!$F1675,Htg_StPt_Sch_EZ!$C$3:$I$3,0)),"F","C")</f>
        <v>20.555555555555554</v>
      </c>
      <c r="I1675" s="34">
        <f>CONVERT(INDEX(Htg_StPt_Sch_EZ!$C$31:$I$54,MATCH(Schedules_8760!$C1675,Htg_StPt_Sch_EZ!$B$31:$B$54,0),MATCH(Schedules_8760!$F1675,Htg_StPt_Sch_EZ!$C$30:$I$30,0)),"F","C")</f>
        <v>17.777777777777779</v>
      </c>
      <c r="J1675" s="34">
        <f>CONVERT(INDEX(Clg_StPt_Sch_EZ!$C$4:$I$27,MATCH(Schedules_8760!$C1675,Clg_StPt_Sch_EZ!$B$4:$B$27,0),MATCH(Schedules_8760!$F1675,Clg_StPt_Sch_EZ!$C$3:$I$3,0)),"F","C")</f>
        <v>25.555555555555554</v>
      </c>
      <c r="K1675" s="34">
        <f>CONVERT(INDEX(Clg_StPt_Sch_EZ!$C$31:$I$54,MATCH(Schedules_8760!$C1675,Clg_StPt_Sch_EZ!$B$31:$B$54,0),MATCH(Schedules_8760!$F1675,Clg_StPt_Sch_EZ!$C$30:$I$30,0)),"F","C")</f>
        <v>28.333333333333332</v>
      </c>
      <c r="L1675" s="34">
        <f>CONVERT(INDEX(DHW_StPt_Sch_EZ!$C$4:$I$27,MATCH(Schedules_8760!$C1675,DHW_StPt_Sch_EZ!$B$4:$B$27,0),MATCH(Schedules_8760!$F1675,DHW_StPt_Sch_EZ!$C$3:$I$3,0)),"F","C")</f>
        <v>53.333333333333329</v>
      </c>
      <c r="M1675" s="34">
        <f>CONVERT(INDEX(DHW_StPt_Sch_EZ!$C$31:$I$54,MATCH(Schedules_8760!$C1675,DHW_StPt_Sch_EZ!$B$31:$B$54,0),MATCH(Schedules_8760!$F1675,DHW_StPt_Sch_EZ!$C$30:$I$30,0)),"F","C")</f>
        <v>53.333333333333329</v>
      </c>
      <c r="N1675" s="12"/>
      <c r="O1675" s="12"/>
      <c r="P1675" s="12"/>
    </row>
    <row r="1676" spans="1:16" x14ac:dyDescent="0.25">
      <c r="A1676" s="35">
        <v>1675</v>
      </c>
      <c r="B1676" s="89">
        <v>70.75</v>
      </c>
      <c r="C1676" s="35">
        <f t="shared" si="130"/>
        <v>19</v>
      </c>
      <c r="D1676" s="35">
        <f t="shared" si="133"/>
        <v>70</v>
      </c>
      <c r="E1676" s="35">
        <f t="shared" si="134"/>
        <v>7</v>
      </c>
      <c r="F1676" s="35" t="str">
        <f t="shared" si="131"/>
        <v>Saturday</v>
      </c>
      <c r="G1676" s="35">
        <f t="shared" si="132"/>
        <v>3</v>
      </c>
      <c r="H1676" s="34">
        <f>CONVERT(INDEX(Htg_StPt_Sch_EZ!$C$4:$I$27,MATCH(Schedules_8760!$C1676,Htg_StPt_Sch_EZ!$B$4:$B$27,0),MATCH(Schedules_8760!$F1676,Htg_StPt_Sch_EZ!$C$3:$I$3,0)),"F","C")</f>
        <v>20.555555555555554</v>
      </c>
      <c r="I1676" s="34">
        <f>CONVERT(INDEX(Htg_StPt_Sch_EZ!$C$31:$I$54,MATCH(Schedules_8760!$C1676,Htg_StPt_Sch_EZ!$B$31:$B$54,0),MATCH(Schedules_8760!$F1676,Htg_StPt_Sch_EZ!$C$30:$I$30,0)),"F","C")</f>
        <v>18.333333333333332</v>
      </c>
      <c r="J1676" s="34">
        <f>CONVERT(INDEX(Clg_StPt_Sch_EZ!$C$4:$I$27,MATCH(Schedules_8760!$C1676,Clg_StPt_Sch_EZ!$B$4:$B$27,0),MATCH(Schedules_8760!$F1676,Clg_StPt_Sch_EZ!$C$3:$I$3,0)),"F","C")</f>
        <v>25.555555555555554</v>
      </c>
      <c r="K1676" s="34">
        <f>CONVERT(INDEX(Clg_StPt_Sch_EZ!$C$31:$I$54,MATCH(Schedules_8760!$C1676,Clg_StPt_Sch_EZ!$B$31:$B$54,0),MATCH(Schedules_8760!$F1676,Clg_StPt_Sch_EZ!$C$30:$I$30,0)),"F","C")</f>
        <v>28.333333333333332</v>
      </c>
      <c r="L1676" s="34">
        <f>CONVERT(INDEX(DHW_StPt_Sch_EZ!$C$4:$I$27,MATCH(Schedules_8760!$C1676,DHW_StPt_Sch_EZ!$B$4:$B$27,0),MATCH(Schedules_8760!$F1676,DHW_StPt_Sch_EZ!$C$3:$I$3,0)),"F","C")</f>
        <v>53.333333333333329</v>
      </c>
      <c r="M1676" s="34">
        <f>CONVERT(INDEX(DHW_StPt_Sch_EZ!$C$31:$I$54,MATCH(Schedules_8760!$C1676,DHW_StPt_Sch_EZ!$B$31:$B$54,0),MATCH(Schedules_8760!$F1676,DHW_StPt_Sch_EZ!$C$30:$I$30,0)),"F","C")</f>
        <v>53.333333333333329</v>
      </c>
      <c r="N1676" s="12"/>
      <c r="O1676" s="12"/>
      <c r="P1676" s="12"/>
    </row>
    <row r="1677" spans="1:16" x14ac:dyDescent="0.25">
      <c r="A1677" s="35">
        <v>1676</v>
      </c>
      <c r="B1677" s="89">
        <v>70.791666666666671</v>
      </c>
      <c r="C1677" s="35">
        <f t="shared" si="130"/>
        <v>20</v>
      </c>
      <c r="D1677" s="35">
        <f t="shared" si="133"/>
        <v>70</v>
      </c>
      <c r="E1677" s="35">
        <f t="shared" si="134"/>
        <v>7</v>
      </c>
      <c r="F1677" s="35" t="str">
        <f t="shared" si="131"/>
        <v>Saturday</v>
      </c>
      <c r="G1677" s="35">
        <f t="shared" si="132"/>
        <v>3</v>
      </c>
      <c r="H1677" s="34">
        <f>CONVERT(INDEX(Htg_StPt_Sch_EZ!$C$4:$I$27,MATCH(Schedules_8760!$C1677,Htg_StPt_Sch_EZ!$B$4:$B$27,0),MATCH(Schedules_8760!$F1677,Htg_StPt_Sch_EZ!$C$3:$I$3,0)),"F","C")</f>
        <v>20.555555555555554</v>
      </c>
      <c r="I1677" s="34">
        <f>CONVERT(INDEX(Htg_StPt_Sch_EZ!$C$31:$I$54,MATCH(Schedules_8760!$C1677,Htg_StPt_Sch_EZ!$B$31:$B$54,0),MATCH(Schedules_8760!$F1677,Htg_StPt_Sch_EZ!$C$30:$I$30,0)),"F","C")</f>
        <v>18.888888888888889</v>
      </c>
      <c r="J1677" s="34">
        <f>CONVERT(INDEX(Clg_StPt_Sch_EZ!$C$4:$I$27,MATCH(Schedules_8760!$C1677,Clg_StPt_Sch_EZ!$B$4:$B$27,0),MATCH(Schedules_8760!$F1677,Clg_StPt_Sch_EZ!$C$3:$I$3,0)),"F","C")</f>
        <v>25.555555555555554</v>
      </c>
      <c r="K1677" s="34">
        <f>CONVERT(INDEX(Clg_StPt_Sch_EZ!$C$31:$I$54,MATCH(Schedules_8760!$C1677,Clg_StPt_Sch_EZ!$B$31:$B$54,0),MATCH(Schedules_8760!$F1677,Clg_StPt_Sch_EZ!$C$30:$I$30,0)),"F","C")</f>
        <v>28.333333333333332</v>
      </c>
      <c r="L1677" s="34">
        <f>CONVERT(INDEX(DHW_StPt_Sch_EZ!$C$4:$I$27,MATCH(Schedules_8760!$C1677,DHW_StPt_Sch_EZ!$B$4:$B$27,0),MATCH(Schedules_8760!$F1677,DHW_StPt_Sch_EZ!$C$3:$I$3,0)),"F","C")</f>
        <v>53.333333333333329</v>
      </c>
      <c r="M1677" s="34">
        <f>CONVERT(INDEX(DHW_StPt_Sch_EZ!$C$31:$I$54,MATCH(Schedules_8760!$C1677,DHW_StPt_Sch_EZ!$B$31:$B$54,0),MATCH(Schedules_8760!$F1677,DHW_StPt_Sch_EZ!$C$30:$I$30,0)),"F","C")</f>
        <v>53.333333333333329</v>
      </c>
      <c r="N1677" s="12"/>
      <c r="O1677" s="12"/>
      <c r="P1677" s="12"/>
    </row>
    <row r="1678" spans="1:16" x14ac:dyDescent="0.25">
      <c r="A1678" s="35">
        <v>1677</v>
      </c>
      <c r="B1678" s="89">
        <v>70.833333333333329</v>
      </c>
      <c r="C1678" s="35">
        <f t="shared" si="130"/>
        <v>21</v>
      </c>
      <c r="D1678" s="35">
        <f t="shared" si="133"/>
        <v>70</v>
      </c>
      <c r="E1678" s="35">
        <f t="shared" si="134"/>
        <v>7</v>
      </c>
      <c r="F1678" s="35" t="str">
        <f t="shared" si="131"/>
        <v>Saturday</v>
      </c>
      <c r="G1678" s="35">
        <f t="shared" si="132"/>
        <v>3</v>
      </c>
      <c r="H1678" s="34">
        <f>CONVERT(INDEX(Htg_StPt_Sch_EZ!$C$4:$I$27,MATCH(Schedules_8760!$C1678,Htg_StPt_Sch_EZ!$B$4:$B$27,0),MATCH(Schedules_8760!$F1678,Htg_StPt_Sch_EZ!$C$3:$I$3,0)),"F","C")</f>
        <v>20.555555555555554</v>
      </c>
      <c r="I1678" s="34">
        <f>CONVERT(INDEX(Htg_StPt_Sch_EZ!$C$31:$I$54,MATCH(Schedules_8760!$C1678,Htg_StPt_Sch_EZ!$B$31:$B$54,0),MATCH(Schedules_8760!$F1678,Htg_StPt_Sch_EZ!$C$30:$I$30,0)),"F","C")</f>
        <v>19.444444444444443</v>
      </c>
      <c r="J1678" s="34">
        <f>CONVERT(INDEX(Clg_StPt_Sch_EZ!$C$4:$I$27,MATCH(Schedules_8760!$C1678,Clg_StPt_Sch_EZ!$B$4:$B$27,0),MATCH(Schedules_8760!$F1678,Clg_StPt_Sch_EZ!$C$3:$I$3,0)),"F","C")</f>
        <v>25.555555555555554</v>
      </c>
      <c r="K1678" s="34">
        <f>CONVERT(INDEX(Clg_StPt_Sch_EZ!$C$31:$I$54,MATCH(Schedules_8760!$C1678,Clg_StPt_Sch_EZ!$B$31:$B$54,0),MATCH(Schedules_8760!$F1678,Clg_StPt_Sch_EZ!$C$30:$I$30,0)),"F","C")</f>
        <v>28.333333333333332</v>
      </c>
      <c r="L1678" s="34">
        <f>CONVERT(INDEX(DHW_StPt_Sch_EZ!$C$4:$I$27,MATCH(Schedules_8760!$C1678,DHW_StPt_Sch_EZ!$B$4:$B$27,0),MATCH(Schedules_8760!$F1678,DHW_StPt_Sch_EZ!$C$3:$I$3,0)),"F","C")</f>
        <v>53.333333333333329</v>
      </c>
      <c r="M1678" s="34">
        <f>CONVERT(INDEX(DHW_StPt_Sch_EZ!$C$31:$I$54,MATCH(Schedules_8760!$C1678,DHW_StPt_Sch_EZ!$B$31:$B$54,0),MATCH(Schedules_8760!$F1678,DHW_StPt_Sch_EZ!$C$30:$I$30,0)),"F","C")</f>
        <v>53.333333333333329</v>
      </c>
      <c r="N1678" s="12"/>
      <c r="O1678" s="12"/>
      <c r="P1678" s="12"/>
    </row>
    <row r="1679" spans="1:16" x14ac:dyDescent="0.25">
      <c r="A1679" s="35">
        <v>1678</v>
      </c>
      <c r="B1679" s="89">
        <v>70.875</v>
      </c>
      <c r="C1679" s="35">
        <f t="shared" si="130"/>
        <v>22</v>
      </c>
      <c r="D1679" s="35">
        <f t="shared" si="133"/>
        <v>70</v>
      </c>
      <c r="E1679" s="35">
        <f t="shared" si="134"/>
        <v>7</v>
      </c>
      <c r="F1679" s="35" t="str">
        <f t="shared" si="131"/>
        <v>Saturday</v>
      </c>
      <c r="G1679" s="35">
        <f t="shared" si="132"/>
        <v>3</v>
      </c>
      <c r="H1679" s="34">
        <f>CONVERT(INDEX(Htg_StPt_Sch_EZ!$C$4:$I$27,MATCH(Schedules_8760!$C1679,Htg_StPt_Sch_EZ!$B$4:$B$27,0),MATCH(Schedules_8760!$F1679,Htg_StPt_Sch_EZ!$C$3:$I$3,0)),"F","C")</f>
        <v>20.555555555555554</v>
      </c>
      <c r="I1679" s="34">
        <f>CONVERT(INDEX(Htg_StPt_Sch_EZ!$C$31:$I$54,MATCH(Schedules_8760!$C1679,Htg_StPt_Sch_EZ!$B$31:$B$54,0),MATCH(Schedules_8760!$F1679,Htg_StPt_Sch_EZ!$C$30:$I$30,0)),"F","C")</f>
        <v>19.444444444444443</v>
      </c>
      <c r="J1679" s="34">
        <f>CONVERT(INDEX(Clg_StPt_Sch_EZ!$C$4:$I$27,MATCH(Schedules_8760!$C1679,Clg_StPt_Sch_EZ!$B$4:$B$27,0),MATCH(Schedules_8760!$F1679,Clg_StPt_Sch_EZ!$C$3:$I$3,0)),"F","C")</f>
        <v>25.555555555555554</v>
      </c>
      <c r="K1679" s="34">
        <f>CONVERT(INDEX(Clg_StPt_Sch_EZ!$C$31:$I$54,MATCH(Schedules_8760!$C1679,Clg_StPt_Sch_EZ!$B$31:$B$54,0),MATCH(Schedules_8760!$F1679,Clg_StPt_Sch_EZ!$C$30:$I$30,0)),"F","C")</f>
        <v>28.333333333333332</v>
      </c>
      <c r="L1679" s="34">
        <f>CONVERT(INDEX(DHW_StPt_Sch_EZ!$C$4:$I$27,MATCH(Schedules_8760!$C1679,DHW_StPt_Sch_EZ!$B$4:$B$27,0),MATCH(Schedules_8760!$F1679,DHW_StPt_Sch_EZ!$C$3:$I$3,0)),"F","C")</f>
        <v>53.333333333333329</v>
      </c>
      <c r="M1679" s="34">
        <f>CONVERT(INDEX(DHW_StPt_Sch_EZ!$C$31:$I$54,MATCH(Schedules_8760!$C1679,DHW_StPt_Sch_EZ!$B$31:$B$54,0),MATCH(Schedules_8760!$F1679,DHW_StPt_Sch_EZ!$C$30:$I$30,0)),"F","C")</f>
        <v>53.333333333333329</v>
      </c>
      <c r="N1679" s="12"/>
      <c r="O1679" s="12"/>
      <c r="P1679" s="12"/>
    </row>
    <row r="1680" spans="1:16" x14ac:dyDescent="0.25">
      <c r="A1680" s="35">
        <v>1679</v>
      </c>
      <c r="B1680" s="89">
        <v>70.916666666666671</v>
      </c>
      <c r="C1680" s="35">
        <f t="shared" si="130"/>
        <v>23</v>
      </c>
      <c r="D1680" s="35">
        <f t="shared" si="133"/>
        <v>70</v>
      </c>
      <c r="E1680" s="35">
        <f t="shared" si="134"/>
        <v>7</v>
      </c>
      <c r="F1680" s="35" t="str">
        <f t="shared" si="131"/>
        <v>Saturday</v>
      </c>
      <c r="G1680" s="35">
        <f t="shared" si="132"/>
        <v>3</v>
      </c>
      <c r="H1680" s="34">
        <f>CONVERT(INDEX(Htg_StPt_Sch_EZ!$C$4:$I$27,MATCH(Schedules_8760!$C1680,Htg_StPt_Sch_EZ!$B$4:$B$27,0),MATCH(Schedules_8760!$F1680,Htg_StPt_Sch_EZ!$C$3:$I$3,0)),"F","C")</f>
        <v>20.555555555555554</v>
      </c>
      <c r="I1680" s="34">
        <f>CONVERT(INDEX(Htg_StPt_Sch_EZ!$C$31:$I$54,MATCH(Schedules_8760!$C1680,Htg_StPt_Sch_EZ!$B$31:$B$54,0),MATCH(Schedules_8760!$F1680,Htg_StPt_Sch_EZ!$C$30:$I$30,0)),"F","C")</f>
        <v>19.444444444444443</v>
      </c>
      <c r="J1680" s="34">
        <f>CONVERT(INDEX(Clg_StPt_Sch_EZ!$C$4:$I$27,MATCH(Schedules_8760!$C1680,Clg_StPt_Sch_EZ!$B$4:$B$27,0),MATCH(Schedules_8760!$F1680,Clg_StPt_Sch_EZ!$C$3:$I$3,0)),"F","C")</f>
        <v>25.555555555555554</v>
      </c>
      <c r="K1680" s="34">
        <f>CONVERT(INDEX(Clg_StPt_Sch_EZ!$C$31:$I$54,MATCH(Schedules_8760!$C1680,Clg_StPt_Sch_EZ!$B$31:$B$54,0),MATCH(Schedules_8760!$F1680,Clg_StPt_Sch_EZ!$C$30:$I$30,0)),"F","C")</f>
        <v>28.333333333333332</v>
      </c>
      <c r="L1680" s="34">
        <f>CONVERT(INDEX(DHW_StPt_Sch_EZ!$C$4:$I$27,MATCH(Schedules_8760!$C1680,DHW_StPt_Sch_EZ!$B$4:$B$27,0),MATCH(Schedules_8760!$F1680,DHW_StPt_Sch_EZ!$C$3:$I$3,0)),"F","C")</f>
        <v>53.333333333333329</v>
      </c>
      <c r="M1680" s="34">
        <f>CONVERT(INDEX(DHW_StPt_Sch_EZ!$C$31:$I$54,MATCH(Schedules_8760!$C1680,DHW_StPt_Sch_EZ!$B$31:$B$54,0),MATCH(Schedules_8760!$F1680,DHW_StPt_Sch_EZ!$C$30:$I$30,0)),"F","C")</f>
        <v>53.333333333333329</v>
      </c>
      <c r="N1680" s="12"/>
      <c r="O1680" s="12"/>
      <c r="P1680" s="12"/>
    </row>
    <row r="1681" spans="1:16" x14ac:dyDescent="0.25">
      <c r="A1681" s="35">
        <v>1680</v>
      </c>
      <c r="B1681" s="89">
        <v>70.958333333333329</v>
      </c>
      <c r="C1681" s="35">
        <f t="shared" si="130"/>
        <v>24</v>
      </c>
      <c r="D1681" s="35">
        <f t="shared" si="133"/>
        <v>70</v>
      </c>
      <c r="E1681" s="35">
        <f t="shared" si="134"/>
        <v>7</v>
      </c>
      <c r="F1681" s="35" t="str">
        <f t="shared" si="131"/>
        <v>Saturday</v>
      </c>
      <c r="G1681" s="35">
        <f t="shared" si="132"/>
        <v>3</v>
      </c>
      <c r="H1681" s="34">
        <f>CONVERT(INDEX(Htg_StPt_Sch_EZ!$C$4:$I$27,MATCH(Schedules_8760!$C1681,Htg_StPt_Sch_EZ!$B$4:$B$27,0),MATCH(Schedules_8760!$F1681,Htg_StPt_Sch_EZ!$C$3:$I$3,0)),"F","C")</f>
        <v>20.555555555555554</v>
      </c>
      <c r="I1681" s="34">
        <f>CONVERT(INDEX(Htg_StPt_Sch_EZ!$C$31:$I$54,MATCH(Schedules_8760!$C1681,Htg_StPt_Sch_EZ!$B$31:$B$54,0),MATCH(Schedules_8760!$F1681,Htg_StPt_Sch_EZ!$C$30:$I$30,0)),"F","C")</f>
        <v>19.444444444444443</v>
      </c>
      <c r="J1681" s="34">
        <f>CONVERT(INDEX(Clg_StPt_Sch_EZ!$C$4:$I$27,MATCH(Schedules_8760!$C1681,Clg_StPt_Sch_EZ!$B$4:$B$27,0),MATCH(Schedules_8760!$F1681,Clg_StPt_Sch_EZ!$C$3:$I$3,0)),"F","C")</f>
        <v>25.555555555555554</v>
      </c>
      <c r="K1681" s="34">
        <f>CONVERT(INDEX(Clg_StPt_Sch_EZ!$C$31:$I$54,MATCH(Schedules_8760!$C1681,Clg_StPt_Sch_EZ!$B$31:$B$54,0),MATCH(Schedules_8760!$F1681,Clg_StPt_Sch_EZ!$C$30:$I$30,0)),"F","C")</f>
        <v>28.333333333333332</v>
      </c>
      <c r="L1681" s="34">
        <f>CONVERT(INDEX(DHW_StPt_Sch_EZ!$C$4:$I$27,MATCH(Schedules_8760!$C1681,DHW_StPt_Sch_EZ!$B$4:$B$27,0),MATCH(Schedules_8760!$F1681,DHW_StPt_Sch_EZ!$C$3:$I$3,0)),"F","C")</f>
        <v>53.333333333333329</v>
      </c>
      <c r="M1681" s="34">
        <f>CONVERT(INDEX(DHW_StPt_Sch_EZ!$C$31:$I$54,MATCH(Schedules_8760!$C1681,DHW_StPt_Sch_EZ!$B$31:$B$54,0),MATCH(Schedules_8760!$F1681,DHW_StPt_Sch_EZ!$C$30:$I$30,0)),"F","C")</f>
        <v>53.333333333333329</v>
      </c>
      <c r="N1681" s="12"/>
      <c r="O1681" s="12"/>
      <c r="P1681" s="12"/>
    </row>
    <row r="1682" spans="1:16" x14ac:dyDescent="0.25">
      <c r="A1682" s="35">
        <v>1681</v>
      </c>
      <c r="B1682" s="89">
        <v>71</v>
      </c>
      <c r="C1682" s="35">
        <f t="shared" si="130"/>
        <v>1</v>
      </c>
      <c r="D1682" s="35">
        <f t="shared" si="133"/>
        <v>71</v>
      </c>
      <c r="E1682" s="35">
        <f t="shared" si="134"/>
        <v>1</v>
      </c>
      <c r="F1682" s="35" t="str">
        <f t="shared" si="131"/>
        <v>Sunday</v>
      </c>
      <c r="G1682" s="35">
        <f t="shared" si="132"/>
        <v>3</v>
      </c>
      <c r="H1682" s="34">
        <f>CONVERT(INDEX(Htg_StPt_Sch_EZ!$C$4:$I$27,MATCH(Schedules_8760!$C1682,Htg_StPt_Sch_EZ!$B$4:$B$27,0),MATCH(Schedules_8760!$F1682,Htg_StPt_Sch_EZ!$C$3:$I$3,0)),"F","C")</f>
        <v>20.555555555555554</v>
      </c>
      <c r="I1682" s="34">
        <f>CONVERT(INDEX(Htg_StPt_Sch_EZ!$C$31:$I$54,MATCH(Schedules_8760!$C1682,Htg_StPt_Sch_EZ!$B$31:$B$54,0),MATCH(Schedules_8760!$F1682,Htg_StPt_Sch_EZ!$C$30:$I$30,0)),"F","C")</f>
        <v>19.444444444444443</v>
      </c>
      <c r="J1682" s="34">
        <f>CONVERT(INDEX(Clg_StPt_Sch_EZ!$C$4:$I$27,MATCH(Schedules_8760!$C1682,Clg_StPt_Sch_EZ!$B$4:$B$27,0),MATCH(Schedules_8760!$F1682,Clg_StPt_Sch_EZ!$C$3:$I$3,0)),"F","C")</f>
        <v>25.555555555555554</v>
      </c>
      <c r="K1682" s="34">
        <f>CONVERT(INDEX(Clg_StPt_Sch_EZ!$C$31:$I$54,MATCH(Schedules_8760!$C1682,Clg_StPt_Sch_EZ!$B$31:$B$54,0),MATCH(Schedules_8760!$F1682,Clg_StPt_Sch_EZ!$C$30:$I$30,0)),"F","C")</f>
        <v>28.333333333333332</v>
      </c>
      <c r="L1682" s="34">
        <f>CONVERT(INDEX(DHW_StPt_Sch_EZ!$C$4:$I$27,MATCH(Schedules_8760!$C1682,DHW_StPt_Sch_EZ!$B$4:$B$27,0),MATCH(Schedules_8760!$F1682,DHW_StPt_Sch_EZ!$C$3:$I$3,0)),"F","C")</f>
        <v>53.333333333333329</v>
      </c>
      <c r="M1682" s="34">
        <f>CONVERT(INDEX(DHW_StPt_Sch_EZ!$C$31:$I$54,MATCH(Schedules_8760!$C1682,DHW_StPt_Sch_EZ!$B$31:$B$54,0),MATCH(Schedules_8760!$F1682,DHW_StPt_Sch_EZ!$C$30:$I$30,0)),"F","C")</f>
        <v>53.333333333333329</v>
      </c>
      <c r="N1682" s="12"/>
      <c r="O1682" s="12"/>
      <c r="P1682" s="12"/>
    </row>
    <row r="1683" spans="1:16" x14ac:dyDescent="0.25">
      <c r="A1683" s="35">
        <v>1682</v>
      </c>
      <c r="B1683" s="89">
        <v>71.041666666666671</v>
      </c>
      <c r="C1683" s="35">
        <f t="shared" si="130"/>
        <v>2</v>
      </c>
      <c r="D1683" s="35">
        <f t="shared" si="133"/>
        <v>71</v>
      </c>
      <c r="E1683" s="35">
        <f t="shared" si="134"/>
        <v>1</v>
      </c>
      <c r="F1683" s="35" t="str">
        <f t="shared" si="131"/>
        <v>Sunday</v>
      </c>
      <c r="G1683" s="35">
        <f t="shared" si="132"/>
        <v>3</v>
      </c>
      <c r="H1683" s="34">
        <f>CONVERT(INDEX(Htg_StPt_Sch_EZ!$C$4:$I$27,MATCH(Schedules_8760!$C1683,Htg_StPt_Sch_EZ!$B$4:$B$27,0),MATCH(Schedules_8760!$F1683,Htg_StPt_Sch_EZ!$C$3:$I$3,0)),"F","C")</f>
        <v>20.555555555555554</v>
      </c>
      <c r="I1683" s="34">
        <f>CONVERT(INDEX(Htg_StPt_Sch_EZ!$C$31:$I$54,MATCH(Schedules_8760!$C1683,Htg_StPt_Sch_EZ!$B$31:$B$54,0),MATCH(Schedules_8760!$F1683,Htg_StPt_Sch_EZ!$C$30:$I$30,0)),"F","C")</f>
        <v>19.444444444444443</v>
      </c>
      <c r="J1683" s="34">
        <f>CONVERT(INDEX(Clg_StPt_Sch_EZ!$C$4:$I$27,MATCH(Schedules_8760!$C1683,Clg_StPt_Sch_EZ!$B$4:$B$27,0),MATCH(Schedules_8760!$F1683,Clg_StPt_Sch_EZ!$C$3:$I$3,0)),"F","C")</f>
        <v>25.555555555555554</v>
      </c>
      <c r="K1683" s="34">
        <f>CONVERT(INDEX(Clg_StPt_Sch_EZ!$C$31:$I$54,MATCH(Schedules_8760!$C1683,Clg_StPt_Sch_EZ!$B$31:$B$54,0),MATCH(Schedules_8760!$F1683,Clg_StPt_Sch_EZ!$C$30:$I$30,0)),"F","C")</f>
        <v>28.333333333333332</v>
      </c>
      <c r="L1683" s="34">
        <f>CONVERT(INDEX(DHW_StPt_Sch_EZ!$C$4:$I$27,MATCH(Schedules_8760!$C1683,DHW_StPt_Sch_EZ!$B$4:$B$27,0),MATCH(Schedules_8760!$F1683,DHW_StPt_Sch_EZ!$C$3:$I$3,0)),"F","C")</f>
        <v>53.333333333333329</v>
      </c>
      <c r="M1683" s="34">
        <f>CONVERT(INDEX(DHW_StPt_Sch_EZ!$C$31:$I$54,MATCH(Schedules_8760!$C1683,DHW_StPt_Sch_EZ!$B$31:$B$54,0),MATCH(Schedules_8760!$F1683,DHW_StPt_Sch_EZ!$C$30:$I$30,0)),"F","C")</f>
        <v>53.333333333333329</v>
      </c>
      <c r="N1683" s="12"/>
      <c r="O1683" s="12"/>
      <c r="P1683" s="12"/>
    </row>
    <row r="1684" spans="1:16" x14ac:dyDescent="0.25">
      <c r="A1684" s="35">
        <v>1683</v>
      </c>
      <c r="B1684" s="89">
        <v>71.083333333333329</v>
      </c>
      <c r="C1684" s="35">
        <f t="shared" si="130"/>
        <v>3</v>
      </c>
      <c r="D1684" s="35">
        <f t="shared" si="133"/>
        <v>71</v>
      </c>
      <c r="E1684" s="35">
        <f t="shared" si="134"/>
        <v>1</v>
      </c>
      <c r="F1684" s="35" t="str">
        <f t="shared" si="131"/>
        <v>Sunday</v>
      </c>
      <c r="G1684" s="35">
        <f t="shared" si="132"/>
        <v>3</v>
      </c>
      <c r="H1684" s="34">
        <f>CONVERT(INDEX(Htg_StPt_Sch_EZ!$C$4:$I$27,MATCH(Schedules_8760!$C1684,Htg_StPt_Sch_EZ!$B$4:$B$27,0),MATCH(Schedules_8760!$F1684,Htg_StPt_Sch_EZ!$C$3:$I$3,0)),"F","C")</f>
        <v>20.555555555555554</v>
      </c>
      <c r="I1684" s="34">
        <f>CONVERT(INDEX(Htg_StPt_Sch_EZ!$C$31:$I$54,MATCH(Schedules_8760!$C1684,Htg_StPt_Sch_EZ!$B$31:$B$54,0),MATCH(Schedules_8760!$F1684,Htg_StPt_Sch_EZ!$C$30:$I$30,0)),"F","C")</f>
        <v>19.444444444444443</v>
      </c>
      <c r="J1684" s="34">
        <f>CONVERT(INDEX(Clg_StPt_Sch_EZ!$C$4:$I$27,MATCH(Schedules_8760!$C1684,Clg_StPt_Sch_EZ!$B$4:$B$27,0),MATCH(Schedules_8760!$F1684,Clg_StPt_Sch_EZ!$C$3:$I$3,0)),"F","C")</f>
        <v>25.555555555555554</v>
      </c>
      <c r="K1684" s="34">
        <f>CONVERT(INDEX(Clg_StPt_Sch_EZ!$C$31:$I$54,MATCH(Schedules_8760!$C1684,Clg_StPt_Sch_EZ!$B$31:$B$54,0),MATCH(Schedules_8760!$F1684,Clg_StPt_Sch_EZ!$C$30:$I$30,0)),"F","C")</f>
        <v>28.333333333333332</v>
      </c>
      <c r="L1684" s="34">
        <f>CONVERT(INDEX(DHW_StPt_Sch_EZ!$C$4:$I$27,MATCH(Schedules_8760!$C1684,DHW_StPt_Sch_EZ!$B$4:$B$27,0),MATCH(Schedules_8760!$F1684,DHW_StPt_Sch_EZ!$C$3:$I$3,0)),"F","C")</f>
        <v>53.333333333333329</v>
      </c>
      <c r="M1684" s="34">
        <f>CONVERT(INDEX(DHW_StPt_Sch_EZ!$C$31:$I$54,MATCH(Schedules_8760!$C1684,DHW_StPt_Sch_EZ!$B$31:$B$54,0),MATCH(Schedules_8760!$F1684,DHW_StPt_Sch_EZ!$C$30:$I$30,0)),"F","C")</f>
        <v>53.333333333333329</v>
      </c>
      <c r="N1684" s="12"/>
      <c r="O1684" s="12"/>
      <c r="P1684" s="12"/>
    </row>
    <row r="1685" spans="1:16" x14ac:dyDescent="0.25">
      <c r="A1685" s="35">
        <v>1684</v>
      </c>
      <c r="B1685" s="89">
        <v>71.125</v>
      </c>
      <c r="C1685" s="35">
        <f t="shared" si="130"/>
        <v>4</v>
      </c>
      <c r="D1685" s="35">
        <f t="shared" si="133"/>
        <v>71</v>
      </c>
      <c r="E1685" s="35">
        <f t="shared" si="134"/>
        <v>1</v>
      </c>
      <c r="F1685" s="35" t="str">
        <f t="shared" si="131"/>
        <v>Sunday</v>
      </c>
      <c r="G1685" s="35">
        <f t="shared" si="132"/>
        <v>3</v>
      </c>
      <c r="H1685" s="34">
        <f>CONVERT(INDEX(Htg_StPt_Sch_EZ!$C$4:$I$27,MATCH(Schedules_8760!$C1685,Htg_StPt_Sch_EZ!$B$4:$B$27,0),MATCH(Schedules_8760!$F1685,Htg_StPt_Sch_EZ!$C$3:$I$3,0)),"F","C")</f>
        <v>20.555555555555554</v>
      </c>
      <c r="I1685" s="34">
        <f>CONVERT(INDEX(Htg_StPt_Sch_EZ!$C$31:$I$54,MATCH(Schedules_8760!$C1685,Htg_StPt_Sch_EZ!$B$31:$B$54,0),MATCH(Schedules_8760!$F1685,Htg_StPt_Sch_EZ!$C$30:$I$30,0)),"F","C")</f>
        <v>19.444444444444443</v>
      </c>
      <c r="J1685" s="34">
        <f>CONVERT(INDEX(Clg_StPt_Sch_EZ!$C$4:$I$27,MATCH(Schedules_8760!$C1685,Clg_StPt_Sch_EZ!$B$4:$B$27,0),MATCH(Schedules_8760!$F1685,Clg_StPt_Sch_EZ!$C$3:$I$3,0)),"F","C")</f>
        <v>25.555555555555554</v>
      </c>
      <c r="K1685" s="34">
        <f>CONVERT(INDEX(Clg_StPt_Sch_EZ!$C$31:$I$54,MATCH(Schedules_8760!$C1685,Clg_StPt_Sch_EZ!$B$31:$B$54,0),MATCH(Schedules_8760!$F1685,Clg_StPt_Sch_EZ!$C$30:$I$30,0)),"F","C")</f>
        <v>28.333333333333332</v>
      </c>
      <c r="L1685" s="34">
        <f>CONVERT(INDEX(DHW_StPt_Sch_EZ!$C$4:$I$27,MATCH(Schedules_8760!$C1685,DHW_StPt_Sch_EZ!$B$4:$B$27,0),MATCH(Schedules_8760!$F1685,DHW_StPt_Sch_EZ!$C$3:$I$3,0)),"F","C")</f>
        <v>53.333333333333329</v>
      </c>
      <c r="M1685" s="34">
        <f>CONVERT(INDEX(DHW_StPt_Sch_EZ!$C$31:$I$54,MATCH(Schedules_8760!$C1685,DHW_StPt_Sch_EZ!$B$31:$B$54,0),MATCH(Schedules_8760!$F1685,DHW_StPt_Sch_EZ!$C$30:$I$30,0)),"F","C")</f>
        <v>53.333333333333329</v>
      </c>
      <c r="N1685" s="12"/>
      <c r="O1685" s="12"/>
      <c r="P1685" s="12"/>
    </row>
    <row r="1686" spans="1:16" x14ac:dyDescent="0.25">
      <c r="A1686" s="35">
        <v>1685</v>
      </c>
      <c r="B1686" s="89">
        <v>71.166666666666671</v>
      </c>
      <c r="C1686" s="35">
        <f t="shared" si="130"/>
        <v>5</v>
      </c>
      <c r="D1686" s="35">
        <f t="shared" si="133"/>
        <v>71</v>
      </c>
      <c r="E1686" s="35">
        <f t="shared" si="134"/>
        <v>1</v>
      </c>
      <c r="F1686" s="35" t="str">
        <f t="shared" si="131"/>
        <v>Sunday</v>
      </c>
      <c r="G1686" s="35">
        <f t="shared" si="132"/>
        <v>3</v>
      </c>
      <c r="H1686" s="34">
        <f>CONVERT(INDEX(Htg_StPt_Sch_EZ!$C$4:$I$27,MATCH(Schedules_8760!$C1686,Htg_StPt_Sch_EZ!$B$4:$B$27,0),MATCH(Schedules_8760!$F1686,Htg_StPt_Sch_EZ!$C$3:$I$3,0)),"F","C")</f>
        <v>20.555555555555554</v>
      </c>
      <c r="I1686" s="34">
        <f>CONVERT(INDEX(Htg_StPt_Sch_EZ!$C$31:$I$54,MATCH(Schedules_8760!$C1686,Htg_StPt_Sch_EZ!$B$31:$B$54,0),MATCH(Schedules_8760!$F1686,Htg_StPt_Sch_EZ!$C$30:$I$30,0)),"F","C")</f>
        <v>19.444444444444443</v>
      </c>
      <c r="J1686" s="34">
        <f>CONVERT(INDEX(Clg_StPt_Sch_EZ!$C$4:$I$27,MATCH(Schedules_8760!$C1686,Clg_StPt_Sch_EZ!$B$4:$B$27,0),MATCH(Schedules_8760!$F1686,Clg_StPt_Sch_EZ!$C$3:$I$3,0)),"F","C")</f>
        <v>25.555555555555554</v>
      </c>
      <c r="K1686" s="34">
        <f>CONVERT(INDEX(Clg_StPt_Sch_EZ!$C$31:$I$54,MATCH(Schedules_8760!$C1686,Clg_StPt_Sch_EZ!$B$31:$B$54,0),MATCH(Schedules_8760!$F1686,Clg_StPt_Sch_EZ!$C$30:$I$30,0)),"F","C")</f>
        <v>28.333333333333332</v>
      </c>
      <c r="L1686" s="34">
        <f>CONVERT(INDEX(DHW_StPt_Sch_EZ!$C$4:$I$27,MATCH(Schedules_8760!$C1686,DHW_StPt_Sch_EZ!$B$4:$B$27,0),MATCH(Schedules_8760!$F1686,DHW_StPt_Sch_EZ!$C$3:$I$3,0)),"F","C")</f>
        <v>53.333333333333329</v>
      </c>
      <c r="M1686" s="34">
        <f>CONVERT(INDEX(DHW_StPt_Sch_EZ!$C$31:$I$54,MATCH(Schedules_8760!$C1686,DHW_StPt_Sch_EZ!$B$31:$B$54,0),MATCH(Schedules_8760!$F1686,DHW_StPt_Sch_EZ!$C$30:$I$30,0)),"F","C")</f>
        <v>53.333333333333329</v>
      </c>
      <c r="N1686" s="12"/>
      <c r="O1686" s="12"/>
      <c r="P1686" s="12"/>
    </row>
    <row r="1687" spans="1:16" x14ac:dyDescent="0.25">
      <c r="A1687" s="35">
        <v>1686</v>
      </c>
      <c r="B1687" s="89">
        <v>71.208333333333329</v>
      </c>
      <c r="C1687" s="35">
        <f t="shared" si="130"/>
        <v>6</v>
      </c>
      <c r="D1687" s="35">
        <f t="shared" si="133"/>
        <v>71</v>
      </c>
      <c r="E1687" s="35">
        <f t="shared" si="134"/>
        <v>1</v>
      </c>
      <c r="F1687" s="35" t="str">
        <f t="shared" si="131"/>
        <v>Sunday</v>
      </c>
      <c r="G1687" s="35">
        <f t="shared" si="132"/>
        <v>3</v>
      </c>
      <c r="H1687" s="34">
        <f>CONVERT(INDEX(Htg_StPt_Sch_EZ!$C$4:$I$27,MATCH(Schedules_8760!$C1687,Htg_StPt_Sch_EZ!$B$4:$B$27,0),MATCH(Schedules_8760!$F1687,Htg_StPt_Sch_EZ!$C$3:$I$3,0)),"F","C")</f>
        <v>20.555555555555554</v>
      </c>
      <c r="I1687" s="34">
        <f>CONVERT(INDEX(Htg_StPt_Sch_EZ!$C$31:$I$54,MATCH(Schedules_8760!$C1687,Htg_StPt_Sch_EZ!$B$31:$B$54,0),MATCH(Schedules_8760!$F1687,Htg_StPt_Sch_EZ!$C$30:$I$30,0)),"F","C")</f>
        <v>19.444444444444443</v>
      </c>
      <c r="J1687" s="34">
        <f>CONVERT(INDEX(Clg_StPt_Sch_EZ!$C$4:$I$27,MATCH(Schedules_8760!$C1687,Clg_StPt_Sch_EZ!$B$4:$B$27,0),MATCH(Schedules_8760!$F1687,Clg_StPt_Sch_EZ!$C$3:$I$3,0)),"F","C")</f>
        <v>25.555555555555554</v>
      </c>
      <c r="K1687" s="34">
        <f>CONVERT(INDEX(Clg_StPt_Sch_EZ!$C$31:$I$54,MATCH(Schedules_8760!$C1687,Clg_StPt_Sch_EZ!$B$31:$B$54,0),MATCH(Schedules_8760!$F1687,Clg_StPt_Sch_EZ!$C$30:$I$30,0)),"F","C")</f>
        <v>28.333333333333332</v>
      </c>
      <c r="L1687" s="34">
        <f>CONVERT(INDEX(DHW_StPt_Sch_EZ!$C$4:$I$27,MATCH(Schedules_8760!$C1687,DHW_StPt_Sch_EZ!$B$4:$B$27,0),MATCH(Schedules_8760!$F1687,DHW_StPt_Sch_EZ!$C$3:$I$3,0)),"F","C")</f>
        <v>53.333333333333329</v>
      </c>
      <c r="M1687" s="34">
        <f>CONVERT(INDEX(DHW_StPt_Sch_EZ!$C$31:$I$54,MATCH(Schedules_8760!$C1687,DHW_StPt_Sch_EZ!$B$31:$B$54,0),MATCH(Schedules_8760!$F1687,DHW_StPt_Sch_EZ!$C$30:$I$30,0)),"F","C")</f>
        <v>53.333333333333329</v>
      </c>
      <c r="N1687" s="12"/>
      <c r="O1687" s="12"/>
      <c r="P1687" s="12"/>
    </row>
    <row r="1688" spans="1:16" x14ac:dyDescent="0.25">
      <c r="A1688" s="35">
        <v>1687</v>
      </c>
      <c r="B1688" s="89">
        <v>71.25</v>
      </c>
      <c r="C1688" s="35">
        <f t="shared" si="130"/>
        <v>7</v>
      </c>
      <c r="D1688" s="35">
        <f t="shared" si="133"/>
        <v>71</v>
      </c>
      <c r="E1688" s="35">
        <f t="shared" si="134"/>
        <v>1</v>
      </c>
      <c r="F1688" s="35" t="str">
        <f t="shared" si="131"/>
        <v>Sunday</v>
      </c>
      <c r="G1688" s="35">
        <f t="shared" si="132"/>
        <v>3</v>
      </c>
      <c r="H1688" s="34">
        <f>CONVERT(INDEX(Htg_StPt_Sch_EZ!$C$4:$I$27,MATCH(Schedules_8760!$C1688,Htg_StPt_Sch_EZ!$B$4:$B$27,0),MATCH(Schedules_8760!$F1688,Htg_StPt_Sch_EZ!$C$3:$I$3,0)),"F","C")</f>
        <v>20.555555555555554</v>
      </c>
      <c r="I1688" s="34">
        <f>CONVERT(INDEX(Htg_StPt_Sch_EZ!$C$31:$I$54,MATCH(Schedules_8760!$C1688,Htg_StPt_Sch_EZ!$B$31:$B$54,0),MATCH(Schedules_8760!$F1688,Htg_StPt_Sch_EZ!$C$30:$I$30,0)),"F","C")</f>
        <v>19.444444444444443</v>
      </c>
      <c r="J1688" s="34">
        <f>CONVERT(INDEX(Clg_StPt_Sch_EZ!$C$4:$I$27,MATCH(Schedules_8760!$C1688,Clg_StPt_Sch_EZ!$B$4:$B$27,0),MATCH(Schedules_8760!$F1688,Clg_StPt_Sch_EZ!$C$3:$I$3,0)),"F","C")</f>
        <v>25.555555555555554</v>
      </c>
      <c r="K1688" s="34">
        <f>CONVERT(INDEX(Clg_StPt_Sch_EZ!$C$31:$I$54,MATCH(Schedules_8760!$C1688,Clg_StPt_Sch_EZ!$B$31:$B$54,0),MATCH(Schedules_8760!$F1688,Clg_StPt_Sch_EZ!$C$30:$I$30,0)),"F","C")</f>
        <v>28.333333333333332</v>
      </c>
      <c r="L1688" s="34">
        <f>CONVERT(INDEX(DHW_StPt_Sch_EZ!$C$4:$I$27,MATCH(Schedules_8760!$C1688,DHW_StPt_Sch_EZ!$B$4:$B$27,0),MATCH(Schedules_8760!$F1688,DHW_StPt_Sch_EZ!$C$3:$I$3,0)),"F","C")</f>
        <v>53.333333333333329</v>
      </c>
      <c r="M1688" s="34">
        <f>CONVERT(INDEX(DHW_StPt_Sch_EZ!$C$31:$I$54,MATCH(Schedules_8760!$C1688,DHW_StPt_Sch_EZ!$B$31:$B$54,0),MATCH(Schedules_8760!$F1688,DHW_StPt_Sch_EZ!$C$30:$I$30,0)),"F","C")</f>
        <v>53.333333333333329</v>
      </c>
      <c r="N1688" s="12"/>
      <c r="O1688" s="12"/>
      <c r="P1688" s="12"/>
    </row>
    <row r="1689" spans="1:16" x14ac:dyDescent="0.25">
      <c r="A1689" s="35">
        <v>1688</v>
      </c>
      <c r="B1689" s="89">
        <v>71.291666666666671</v>
      </c>
      <c r="C1689" s="35">
        <f t="shared" si="130"/>
        <v>8</v>
      </c>
      <c r="D1689" s="35">
        <f t="shared" si="133"/>
        <v>71</v>
      </c>
      <c r="E1689" s="35">
        <f t="shared" si="134"/>
        <v>1</v>
      </c>
      <c r="F1689" s="35" t="str">
        <f t="shared" si="131"/>
        <v>Sunday</v>
      </c>
      <c r="G1689" s="35">
        <f t="shared" si="132"/>
        <v>3</v>
      </c>
      <c r="H1689" s="34">
        <f>CONVERT(INDEX(Htg_StPt_Sch_EZ!$C$4:$I$27,MATCH(Schedules_8760!$C1689,Htg_StPt_Sch_EZ!$B$4:$B$27,0),MATCH(Schedules_8760!$F1689,Htg_StPt_Sch_EZ!$C$3:$I$3,0)),"F","C")</f>
        <v>20.555555555555554</v>
      </c>
      <c r="I1689" s="34">
        <f>CONVERT(INDEX(Htg_StPt_Sch_EZ!$C$31:$I$54,MATCH(Schedules_8760!$C1689,Htg_StPt_Sch_EZ!$B$31:$B$54,0),MATCH(Schedules_8760!$F1689,Htg_StPt_Sch_EZ!$C$30:$I$30,0)),"F","C")</f>
        <v>19.444444444444443</v>
      </c>
      <c r="J1689" s="34">
        <f>CONVERT(INDEX(Clg_StPt_Sch_EZ!$C$4:$I$27,MATCH(Schedules_8760!$C1689,Clg_StPt_Sch_EZ!$B$4:$B$27,0),MATCH(Schedules_8760!$F1689,Clg_StPt_Sch_EZ!$C$3:$I$3,0)),"F","C")</f>
        <v>25.555555555555554</v>
      </c>
      <c r="K1689" s="34">
        <f>CONVERT(INDEX(Clg_StPt_Sch_EZ!$C$31:$I$54,MATCH(Schedules_8760!$C1689,Clg_StPt_Sch_EZ!$B$31:$B$54,0),MATCH(Schedules_8760!$F1689,Clg_StPt_Sch_EZ!$C$30:$I$30,0)),"F","C")</f>
        <v>25</v>
      </c>
      <c r="L1689" s="34">
        <f>CONVERT(INDEX(DHW_StPt_Sch_EZ!$C$4:$I$27,MATCH(Schedules_8760!$C1689,DHW_StPt_Sch_EZ!$B$4:$B$27,0),MATCH(Schedules_8760!$F1689,DHW_StPt_Sch_EZ!$C$3:$I$3,0)),"F","C")</f>
        <v>53.333333333333329</v>
      </c>
      <c r="M1689" s="34">
        <f>CONVERT(INDEX(DHW_StPt_Sch_EZ!$C$31:$I$54,MATCH(Schedules_8760!$C1689,DHW_StPt_Sch_EZ!$B$31:$B$54,0),MATCH(Schedules_8760!$F1689,DHW_StPt_Sch_EZ!$C$30:$I$30,0)),"F","C")</f>
        <v>53.333333333333329</v>
      </c>
      <c r="N1689" s="12"/>
      <c r="O1689" s="12"/>
      <c r="P1689" s="12"/>
    </row>
    <row r="1690" spans="1:16" x14ac:dyDescent="0.25">
      <c r="A1690" s="35">
        <v>1689</v>
      </c>
      <c r="B1690" s="89">
        <v>71.333333333333329</v>
      </c>
      <c r="C1690" s="35">
        <f t="shared" si="130"/>
        <v>9</v>
      </c>
      <c r="D1690" s="35">
        <f t="shared" si="133"/>
        <v>71</v>
      </c>
      <c r="E1690" s="35">
        <f t="shared" si="134"/>
        <v>1</v>
      </c>
      <c r="F1690" s="35" t="str">
        <f t="shared" si="131"/>
        <v>Sunday</v>
      </c>
      <c r="G1690" s="35">
        <f t="shared" si="132"/>
        <v>3</v>
      </c>
      <c r="H1690" s="34">
        <f>CONVERT(INDEX(Htg_StPt_Sch_EZ!$C$4:$I$27,MATCH(Schedules_8760!$C1690,Htg_StPt_Sch_EZ!$B$4:$B$27,0),MATCH(Schedules_8760!$F1690,Htg_StPt_Sch_EZ!$C$3:$I$3,0)),"F","C")</f>
        <v>20.555555555555554</v>
      </c>
      <c r="I1690" s="34">
        <f>CONVERT(INDEX(Htg_StPt_Sch_EZ!$C$31:$I$54,MATCH(Schedules_8760!$C1690,Htg_StPt_Sch_EZ!$B$31:$B$54,0),MATCH(Schedules_8760!$F1690,Htg_StPt_Sch_EZ!$C$30:$I$30,0)),"F","C")</f>
        <v>19.444444444444443</v>
      </c>
      <c r="J1690" s="34">
        <f>CONVERT(INDEX(Clg_StPt_Sch_EZ!$C$4:$I$27,MATCH(Schedules_8760!$C1690,Clg_StPt_Sch_EZ!$B$4:$B$27,0),MATCH(Schedules_8760!$F1690,Clg_StPt_Sch_EZ!$C$3:$I$3,0)),"F","C")</f>
        <v>25.555555555555554</v>
      </c>
      <c r="K1690" s="34">
        <f>CONVERT(INDEX(Clg_StPt_Sch_EZ!$C$31:$I$54,MATCH(Schedules_8760!$C1690,Clg_StPt_Sch_EZ!$B$31:$B$54,0),MATCH(Schedules_8760!$F1690,Clg_StPt_Sch_EZ!$C$30:$I$30,0)),"F","C")</f>
        <v>25</v>
      </c>
      <c r="L1690" s="34">
        <f>CONVERT(INDEX(DHW_StPt_Sch_EZ!$C$4:$I$27,MATCH(Schedules_8760!$C1690,DHW_StPt_Sch_EZ!$B$4:$B$27,0),MATCH(Schedules_8760!$F1690,DHW_StPt_Sch_EZ!$C$3:$I$3,0)),"F","C")</f>
        <v>53.333333333333329</v>
      </c>
      <c r="M1690" s="34">
        <f>CONVERT(INDEX(DHW_StPt_Sch_EZ!$C$31:$I$54,MATCH(Schedules_8760!$C1690,DHW_StPt_Sch_EZ!$B$31:$B$54,0),MATCH(Schedules_8760!$F1690,DHW_StPt_Sch_EZ!$C$30:$I$30,0)),"F","C")</f>
        <v>53.333333333333329</v>
      </c>
      <c r="N1690" s="12"/>
      <c r="O1690" s="12"/>
      <c r="P1690" s="12"/>
    </row>
    <row r="1691" spans="1:16" x14ac:dyDescent="0.25">
      <c r="A1691" s="35">
        <v>1690</v>
      </c>
      <c r="B1691" s="89">
        <v>71.375</v>
      </c>
      <c r="C1691" s="35">
        <f t="shared" si="130"/>
        <v>10</v>
      </c>
      <c r="D1691" s="35">
        <f t="shared" si="133"/>
        <v>71</v>
      </c>
      <c r="E1691" s="35">
        <f t="shared" si="134"/>
        <v>1</v>
      </c>
      <c r="F1691" s="35" t="str">
        <f t="shared" si="131"/>
        <v>Sunday</v>
      </c>
      <c r="G1691" s="35">
        <f t="shared" si="132"/>
        <v>3</v>
      </c>
      <c r="H1691" s="34">
        <f>CONVERT(INDEX(Htg_StPt_Sch_EZ!$C$4:$I$27,MATCH(Schedules_8760!$C1691,Htg_StPt_Sch_EZ!$B$4:$B$27,0),MATCH(Schedules_8760!$F1691,Htg_StPt_Sch_EZ!$C$3:$I$3,0)),"F","C")</f>
        <v>20.555555555555554</v>
      </c>
      <c r="I1691" s="34">
        <f>CONVERT(INDEX(Htg_StPt_Sch_EZ!$C$31:$I$54,MATCH(Schedules_8760!$C1691,Htg_StPt_Sch_EZ!$B$31:$B$54,0),MATCH(Schedules_8760!$F1691,Htg_StPt_Sch_EZ!$C$30:$I$30,0)),"F","C")</f>
        <v>19.444444444444443</v>
      </c>
      <c r="J1691" s="34">
        <f>CONVERT(INDEX(Clg_StPt_Sch_EZ!$C$4:$I$27,MATCH(Schedules_8760!$C1691,Clg_StPt_Sch_EZ!$B$4:$B$27,0),MATCH(Schedules_8760!$F1691,Clg_StPt_Sch_EZ!$C$3:$I$3,0)),"F","C")</f>
        <v>25.555555555555554</v>
      </c>
      <c r="K1691" s="34">
        <f>CONVERT(INDEX(Clg_StPt_Sch_EZ!$C$31:$I$54,MATCH(Schedules_8760!$C1691,Clg_StPt_Sch_EZ!$B$31:$B$54,0),MATCH(Schedules_8760!$F1691,Clg_StPt_Sch_EZ!$C$30:$I$30,0)),"F","C")</f>
        <v>25</v>
      </c>
      <c r="L1691" s="34">
        <f>CONVERT(INDEX(DHW_StPt_Sch_EZ!$C$4:$I$27,MATCH(Schedules_8760!$C1691,DHW_StPt_Sch_EZ!$B$4:$B$27,0),MATCH(Schedules_8760!$F1691,DHW_StPt_Sch_EZ!$C$3:$I$3,0)),"F","C")</f>
        <v>53.333333333333329</v>
      </c>
      <c r="M1691" s="34">
        <f>CONVERT(INDEX(DHW_StPt_Sch_EZ!$C$31:$I$54,MATCH(Schedules_8760!$C1691,DHW_StPt_Sch_EZ!$B$31:$B$54,0),MATCH(Schedules_8760!$F1691,DHW_StPt_Sch_EZ!$C$30:$I$30,0)),"F","C")</f>
        <v>53.333333333333329</v>
      </c>
      <c r="N1691" s="12"/>
      <c r="O1691" s="12"/>
      <c r="P1691" s="12"/>
    </row>
    <row r="1692" spans="1:16" x14ac:dyDescent="0.25">
      <c r="A1692" s="35">
        <v>1691</v>
      </c>
      <c r="B1692" s="89">
        <v>71.416666666666671</v>
      </c>
      <c r="C1692" s="35">
        <f t="shared" si="130"/>
        <v>11</v>
      </c>
      <c r="D1692" s="35">
        <f t="shared" si="133"/>
        <v>71</v>
      </c>
      <c r="E1692" s="35">
        <f t="shared" si="134"/>
        <v>1</v>
      </c>
      <c r="F1692" s="35" t="str">
        <f t="shared" si="131"/>
        <v>Sunday</v>
      </c>
      <c r="G1692" s="35">
        <f t="shared" si="132"/>
        <v>3</v>
      </c>
      <c r="H1692" s="34">
        <f>CONVERT(INDEX(Htg_StPt_Sch_EZ!$C$4:$I$27,MATCH(Schedules_8760!$C1692,Htg_StPt_Sch_EZ!$B$4:$B$27,0),MATCH(Schedules_8760!$F1692,Htg_StPt_Sch_EZ!$C$3:$I$3,0)),"F","C")</f>
        <v>20.555555555555554</v>
      </c>
      <c r="I1692" s="34">
        <f>CONVERT(INDEX(Htg_StPt_Sch_EZ!$C$31:$I$54,MATCH(Schedules_8760!$C1692,Htg_StPt_Sch_EZ!$B$31:$B$54,0),MATCH(Schedules_8760!$F1692,Htg_StPt_Sch_EZ!$C$30:$I$30,0)),"F","C")</f>
        <v>19.444444444444443</v>
      </c>
      <c r="J1692" s="34">
        <f>CONVERT(INDEX(Clg_StPt_Sch_EZ!$C$4:$I$27,MATCH(Schedules_8760!$C1692,Clg_StPt_Sch_EZ!$B$4:$B$27,0),MATCH(Schedules_8760!$F1692,Clg_StPt_Sch_EZ!$C$3:$I$3,0)),"F","C")</f>
        <v>25.555555555555554</v>
      </c>
      <c r="K1692" s="34">
        <f>CONVERT(INDEX(Clg_StPt_Sch_EZ!$C$31:$I$54,MATCH(Schedules_8760!$C1692,Clg_StPt_Sch_EZ!$B$31:$B$54,0),MATCH(Schedules_8760!$F1692,Clg_StPt_Sch_EZ!$C$30:$I$30,0)),"F","C")</f>
        <v>25</v>
      </c>
      <c r="L1692" s="34">
        <f>CONVERT(INDEX(DHW_StPt_Sch_EZ!$C$4:$I$27,MATCH(Schedules_8760!$C1692,DHW_StPt_Sch_EZ!$B$4:$B$27,0),MATCH(Schedules_8760!$F1692,DHW_StPt_Sch_EZ!$C$3:$I$3,0)),"F","C")</f>
        <v>53.333333333333329</v>
      </c>
      <c r="M1692" s="34">
        <f>CONVERT(INDEX(DHW_StPt_Sch_EZ!$C$31:$I$54,MATCH(Schedules_8760!$C1692,DHW_StPt_Sch_EZ!$B$31:$B$54,0),MATCH(Schedules_8760!$F1692,DHW_StPt_Sch_EZ!$C$30:$I$30,0)),"F","C")</f>
        <v>53.333333333333329</v>
      </c>
      <c r="N1692" s="12"/>
      <c r="O1692" s="12"/>
      <c r="P1692" s="12"/>
    </row>
    <row r="1693" spans="1:16" x14ac:dyDescent="0.25">
      <c r="A1693" s="35">
        <v>1692</v>
      </c>
      <c r="B1693" s="89">
        <v>71.458333333333329</v>
      </c>
      <c r="C1693" s="35">
        <f t="shared" si="130"/>
        <v>12</v>
      </c>
      <c r="D1693" s="35">
        <f t="shared" si="133"/>
        <v>71</v>
      </c>
      <c r="E1693" s="35">
        <f t="shared" si="134"/>
        <v>1</v>
      </c>
      <c r="F1693" s="35" t="str">
        <f t="shared" si="131"/>
        <v>Sunday</v>
      </c>
      <c r="G1693" s="35">
        <f t="shared" si="132"/>
        <v>3</v>
      </c>
      <c r="H1693" s="34">
        <f>CONVERT(INDEX(Htg_StPt_Sch_EZ!$C$4:$I$27,MATCH(Schedules_8760!$C1693,Htg_StPt_Sch_EZ!$B$4:$B$27,0),MATCH(Schedules_8760!$F1693,Htg_StPt_Sch_EZ!$C$3:$I$3,0)),"F","C")</f>
        <v>20.555555555555554</v>
      </c>
      <c r="I1693" s="34">
        <f>CONVERT(INDEX(Htg_StPt_Sch_EZ!$C$31:$I$54,MATCH(Schedules_8760!$C1693,Htg_StPt_Sch_EZ!$B$31:$B$54,0),MATCH(Schedules_8760!$F1693,Htg_StPt_Sch_EZ!$C$30:$I$30,0)),"F","C")</f>
        <v>19.444444444444443</v>
      </c>
      <c r="J1693" s="34">
        <f>CONVERT(INDEX(Clg_StPt_Sch_EZ!$C$4:$I$27,MATCH(Schedules_8760!$C1693,Clg_StPt_Sch_EZ!$B$4:$B$27,0),MATCH(Schedules_8760!$F1693,Clg_StPt_Sch_EZ!$C$3:$I$3,0)),"F","C")</f>
        <v>25.555555555555554</v>
      </c>
      <c r="K1693" s="34">
        <f>CONVERT(INDEX(Clg_StPt_Sch_EZ!$C$31:$I$54,MATCH(Schedules_8760!$C1693,Clg_StPt_Sch_EZ!$B$31:$B$54,0),MATCH(Schedules_8760!$F1693,Clg_StPt_Sch_EZ!$C$30:$I$30,0)),"F","C")</f>
        <v>25</v>
      </c>
      <c r="L1693" s="34">
        <f>CONVERT(INDEX(DHW_StPt_Sch_EZ!$C$4:$I$27,MATCH(Schedules_8760!$C1693,DHW_StPt_Sch_EZ!$B$4:$B$27,0),MATCH(Schedules_8760!$F1693,DHW_StPt_Sch_EZ!$C$3:$I$3,0)),"F","C")</f>
        <v>53.333333333333329</v>
      </c>
      <c r="M1693" s="34">
        <f>CONVERT(INDEX(DHW_StPt_Sch_EZ!$C$31:$I$54,MATCH(Schedules_8760!$C1693,DHW_StPt_Sch_EZ!$B$31:$B$54,0),MATCH(Schedules_8760!$F1693,DHW_StPt_Sch_EZ!$C$30:$I$30,0)),"F","C")</f>
        <v>53.333333333333329</v>
      </c>
      <c r="N1693" s="12"/>
      <c r="O1693" s="12"/>
      <c r="P1693" s="12"/>
    </row>
    <row r="1694" spans="1:16" x14ac:dyDescent="0.25">
      <c r="A1694" s="35">
        <v>1693</v>
      </c>
      <c r="B1694" s="89">
        <v>71.5</v>
      </c>
      <c r="C1694" s="35">
        <f t="shared" si="130"/>
        <v>13</v>
      </c>
      <c r="D1694" s="35">
        <f t="shared" si="133"/>
        <v>71</v>
      </c>
      <c r="E1694" s="35">
        <f t="shared" si="134"/>
        <v>1</v>
      </c>
      <c r="F1694" s="35" t="str">
        <f t="shared" si="131"/>
        <v>Sunday</v>
      </c>
      <c r="G1694" s="35">
        <f t="shared" si="132"/>
        <v>3</v>
      </c>
      <c r="H1694" s="34">
        <f>CONVERT(INDEX(Htg_StPt_Sch_EZ!$C$4:$I$27,MATCH(Schedules_8760!$C1694,Htg_StPt_Sch_EZ!$B$4:$B$27,0),MATCH(Schedules_8760!$F1694,Htg_StPt_Sch_EZ!$C$3:$I$3,0)),"F","C")</f>
        <v>20.555555555555554</v>
      </c>
      <c r="I1694" s="34">
        <f>CONVERT(INDEX(Htg_StPt_Sch_EZ!$C$31:$I$54,MATCH(Schedules_8760!$C1694,Htg_StPt_Sch_EZ!$B$31:$B$54,0),MATCH(Schedules_8760!$F1694,Htg_StPt_Sch_EZ!$C$30:$I$30,0)),"F","C")</f>
        <v>19.444444444444443</v>
      </c>
      <c r="J1694" s="34">
        <f>CONVERT(INDEX(Clg_StPt_Sch_EZ!$C$4:$I$27,MATCH(Schedules_8760!$C1694,Clg_StPt_Sch_EZ!$B$4:$B$27,0),MATCH(Schedules_8760!$F1694,Clg_StPt_Sch_EZ!$C$3:$I$3,0)),"F","C")</f>
        <v>25.555555555555554</v>
      </c>
      <c r="K1694" s="34">
        <f>CONVERT(INDEX(Clg_StPt_Sch_EZ!$C$31:$I$54,MATCH(Schedules_8760!$C1694,Clg_StPt_Sch_EZ!$B$31:$B$54,0),MATCH(Schedules_8760!$F1694,Clg_StPt_Sch_EZ!$C$30:$I$30,0)),"F","C")</f>
        <v>25</v>
      </c>
      <c r="L1694" s="34">
        <f>CONVERT(INDEX(DHW_StPt_Sch_EZ!$C$4:$I$27,MATCH(Schedules_8760!$C1694,DHW_StPt_Sch_EZ!$B$4:$B$27,0),MATCH(Schedules_8760!$F1694,DHW_StPt_Sch_EZ!$C$3:$I$3,0)),"F","C")</f>
        <v>53.333333333333329</v>
      </c>
      <c r="M1694" s="34">
        <f>CONVERT(INDEX(DHW_StPt_Sch_EZ!$C$31:$I$54,MATCH(Schedules_8760!$C1694,DHW_StPt_Sch_EZ!$B$31:$B$54,0),MATCH(Schedules_8760!$F1694,DHW_StPt_Sch_EZ!$C$30:$I$30,0)),"F","C")</f>
        <v>53.333333333333329</v>
      </c>
      <c r="N1694" s="12"/>
      <c r="O1694" s="12"/>
      <c r="P1694" s="12"/>
    </row>
    <row r="1695" spans="1:16" x14ac:dyDescent="0.25">
      <c r="A1695" s="35">
        <v>1694</v>
      </c>
      <c r="B1695" s="89">
        <v>71.541666666666671</v>
      </c>
      <c r="C1695" s="35">
        <f t="shared" si="130"/>
        <v>14</v>
      </c>
      <c r="D1695" s="35">
        <f t="shared" si="133"/>
        <v>71</v>
      </c>
      <c r="E1695" s="35">
        <f t="shared" si="134"/>
        <v>1</v>
      </c>
      <c r="F1695" s="35" t="str">
        <f t="shared" si="131"/>
        <v>Sunday</v>
      </c>
      <c r="G1695" s="35">
        <f t="shared" si="132"/>
        <v>3</v>
      </c>
      <c r="H1695" s="34">
        <f>CONVERT(INDEX(Htg_StPt_Sch_EZ!$C$4:$I$27,MATCH(Schedules_8760!$C1695,Htg_StPt_Sch_EZ!$B$4:$B$27,0),MATCH(Schedules_8760!$F1695,Htg_StPt_Sch_EZ!$C$3:$I$3,0)),"F","C")</f>
        <v>20.555555555555554</v>
      </c>
      <c r="I1695" s="34">
        <f>CONVERT(INDEX(Htg_StPt_Sch_EZ!$C$31:$I$54,MATCH(Schedules_8760!$C1695,Htg_StPt_Sch_EZ!$B$31:$B$54,0),MATCH(Schedules_8760!$F1695,Htg_StPt_Sch_EZ!$C$30:$I$30,0)),"F","C")</f>
        <v>19.444444444444443</v>
      </c>
      <c r="J1695" s="34">
        <f>CONVERT(INDEX(Clg_StPt_Sch_EZ!$C$4:$I$27,MATCH(Schedules_8760!$C1695,Clg_StPt_Sch_EZ!$B$4:$B$27,0),MATCH(Schedules_8760!$F1695,Clg_StPt_Sch_EZ!$C$3:$I$3,0)),"F","C")</f>
        <v>25.555555555555554</v>
      </c>
      <c r="K1695" s="34">
        <f>CONVERT(INDEX(Clg_StPt_Sch_EZ!$C$31:$I$54,MATCH(Schedules_8760!$C1695,Clg_StPt_Sch_EZ!$B$31:$B$54,0),MATCH(Schedules_8760!$F1695,Clg_StPt_Sch_EZ!$C$30:$I$30,0)),"F","C")</f>
        <v>25</v>
      </c>
      <c r="L1695" s="34">
        <f>CONVERT(INDEX(DHW_StPt_Sch_EZ!$C$4:$I$27,MATCH(Schedules_8760!$C1695,DHW_StPt_Sch_EZ!$B$4:$B$27,0),MATCH(Schedules_8760!$F1695,DHW_StPt_Sch_EZ!$C$3:$I$3,0)),"F","C")</f>
        <v>53.333333333333329</v>
      </c>
      <c r="M1695" s="34">
        <f>CONVERT(INDEX(DHW_StPt_Sch_EZ!$C$31:$I$54,MATCH(Schedules_8760!$C1695,DHW_StPt_Sch_EZ!$B$31:$B$54,0),MATCH(Schedules_8760!$F1695,DHW_StPt_Sch_EZ!$C$30:$I$30,0)),"F","C")</f>
        <v>53.333333333333329</v>
      </c>
      <c r="N1695" s="12"/>
      <c r="O1695" s="12"/>
      <c r="P1695" s="12"/>
    </row>
    <row r="1696" spans="1:16" x14ac:dyDescent="0.25">
      <c r="A1696" s="35">
        <v>1695</v>
      </c>
      <c r="B1696" s="89">
        <v>71.583333333333329</v>
      </c>
      <c r="C1696" s="35">
        <f t="shared" si="130"/>
        <v>15</v>
      </c>
      <c r="D1696" s="35">
        <f t="shared" si="133"/>
        <v>71</v>
      </c>
      <c r="E1696" s="35">
        <f t="shared" si="134"/>
        <v>1</v>
      </c>
      <c r="F1696" s="35" t="str">
        <f t="shared" si="131"/>
        <v>Sunday</v>
      </c>
      <c r="G1696" s="35">
        <f t="shared" si="132"/>
        <v>3</v>
      </c>
      <c r="H1696" s="34">
        <f>CONVERT(INDEX(Htg_StPt_Sch_EZ!$C$4:$I$27,MATCH(Schedules_8760!$C1696,Htg_StPt_Sch_EZ!$B$4:$B$27,0),MATCH(Schedules_8760!$F1696,Htg_StPt_Sch_EZ!$C$3:$I$3,0)),"F","C")</f>
        <v>20.555555555555554</v>
      </c>
      <c r="I1696" s="34">
        <f>CONVERT(INDEX(Htg_StPt_Sch_EZ!$C$31:$I$54,MATCH(Schedules_8760!$C1696,Htg_StPt_Sch_EZ!$B$31:$B$54,0),MATCH(Schedules_8760!$F1696,Htg_StPt_Sch_EZ!$C$30:$I$30,0)),"F","C")</f>
        <v>21.111111111111111</v>
      </c>
      <c r="J1696" s="34">
        <f>CONVERT(INDEX(Clg_StPt_Sch_EZ!$C$4:$I$27,MATCH(Schedules_8760!$C1696,Clg_StPt_Sch_EZ!$B$4:$B$27,0),MATCH(Schedules_8760!$F1696,Clg_StPt_Sch_EZ!$C$3:$I$3,0)),"F","C")</f>
        <v>25.555555555555554</v>
      </c>
      <c r="K1696" s="34">
        <f>CONVERT(INDEX(Clg_StPt_Sch_EZ!$C$31:$I$54,MATCH(Schedules_8760!$C1696,Clg_StPt_Sch_EZ!$B$31:$B$54,0),MATCH(Schedules_8760!$F1696,Clg_StPt_Sch_EZ!$C$30:$I$30,0)),"F","C")</f>
        <v>25</v>
      </c>
      <c r="L1696" s="34">
        <f>CONVERT(INDEX(DHW_StPt_Sch_EZ!$C$4:$I$27,MATCH(Schedules_8760!$C1696,DHW_StPt_Sch_EZ!$B$4:$B$27,0),MATCH(Schedules_8760!$F1696,DHW_StPt_Sch_EZ!$C$3:$I$3,0)),"F","C")</f>
        <v>53.333333333333329</v>
      </c>
      <c r="M1696" s="34">
        <f>CONVERT(INDEX(DHW_StPt_Sch_EZ!$C$31:$I$54,MATCH(Schedules_8760!$C1696,DHW_StPt_Sch_EZ!$B$31:$B$54,0),MATCH(Schedules_8760!$F1696,DHW_StPt_Sch_EZ!$C$30:$I$30,0)),"F","C")</f>
        <v>53.333333333333329</v>
      </c>
      <c r="N1696" s="12"/>
      <c r="O1696" s="12"/>
      <c r="P1696" s="12"/>
    </row>
    <row r="1697" spans="1:16" x14ac:dyDescent="0.25">
      <c r="A1697" s="35">
        <v>1696</v>
      </c>
      <c r="B1697" s="89">
        <v>71.625</v>
      </c>
      <c r="C1697" s="35">
        <f t="shared" si="130"/>
        <v>16</v>
      </c>
      <c r="D1697" s="35">
        <f t="shared" si="133"/>
        <v>71</v>
      </c>
      <c r="E1697" s="35">
        <f t="shared" si="134"/>
        <v>1</v>
      </c>
      <c r="F1697" s="35" t="str">
        <f t="shared" si="131"/>
        <v>Sunday</v>
      </c>
      <c r="G1697" s="35">
        <f t="shared" si="132"/>
        <v>3</v>
      </c>
      <c r="H1697" s="34">
        <f>CONVERT(INDEX(Htg_StPt_Sch_EZ!$C$4:$I$27,MATCH(Schedules_8760!$C1697,Htg_StPt_Sch_EZ!$B$4:$B$27,0),MATCH(Schedules_8760!$F1697,Htg_StPt_Sch_EZ!$C$3:$I$3,0)),"F","C")</f>
        <v>20.555555555555554</v>
      </c>
      <c r="I1697" s="34">
        <f>CONVERT(INDEX(Htg_StPt_Sch_EZ!$C$31:$I$54,MATCH(Schedules_8760!$C1697,Htg_StPt_Sch_EZ!$B$31:$B$54,0),MATCH(Schedules_8760!$F1697,Htg_StPt_Sch_EZ!$C$30:$I$30,0)),"F","C")</f>
        <v>21.111111111111111</v>
      </c>
      <c r="J1697" s="34">
        <f>CONVERT(INDEX(Clg_StPt_Sch_EZ!$C$4:$I$27,MATCH(Schedules_8760!$C1697,Clg_StPt_Sch_EZ!$B$4:$B$27,0),MATCH(Schedules_8760!$F1697,Clg_StPt_Sch_EZ!$C$3:$I$3,0)),"F","C")</f>
        <v>25.555555555555554</v>
      </c>
      <c r="K1697" s="34">
        <f>CONVERT(INDEX(Clg_StPt_Sch_EZ!$C$31:$I$54,MATCH(Schedules_8760!$C1697,Clg_StPt_Sch_EZ!$B$31:$B$54,0),MATCH(Schedules_8760!$F1697,Clg_StPt_Sch_EZ!$C$30:$I$30,0)),"F","C")</f>
        <v>25</v>
      </c>
      <c r="L1697" s="34">
        <f>CONVERT(INDEX(DHW_StPt_Sch_EZ!$C$4:$I$27,MATCH(Schedules_8760!$C1697,DHW_StPt_Sch_EZ!$B$4:$B$27,0),MATCH(Schedules_8760!$F1697,DHW_StPt_Sch_EZ!$C$3:$I$3,0)),"F","C")</f>
        <v>53.333333333333329</v>
      </c>
      <c r="M1697" s="34">
        <f>CONVERT(INDEX(DHW_StPt_Sch_EZ!$C$31:$I$54,MATCH(Schedules_8760!$C1697,DHW_StPt_Sch_EZ!$B$31:$B$54,0),MATCH(Schedules_8760!$F1697,DHW_StPt_Sch_EZ!$C$30:$I$30,0)),"F","C")</f>
        <v>53.333333333333329</v>
      </c>
      <c r="N1697" s="12"/>
      <c r="O1697" s="12"/>
      <c r="P1697" s="12"/>
    </row>
    <row r="1698" spans="1:16" x14ac:dyDescent="0.25">
      <c r="A1698" s="35">
        <v>1697</v>
      </c>
      <c r="B1698" s="89">
        <v>71.666666666666671</v>
      </c>
      <c r="C1698" s="35">
        <f t="shared" si="130"/>
        <v>17</v>
      </c>
      <c r="D1698" s="35">
        <f t="shared" si="133"/>
        <v>71</v>
      </c>
      <c r="E1698" s="35">
        <f t="shared" si="134"/>
        <v>1</v>
      </c>
      <c r="F1698" s="35" t="str">
        <f t="shared" si="131"/>
        <v>Sunday</v>
      </c>
      <c r="G1698" s="35">
        <f t="shared" si="132"/>
        <v>3</v>
      </c>
      <c r="H1698" s="34">
        <f>CONVERT(INDEX(Htg_StPt_Sch_EZ!$C$4:$I$27,MATCH(Schedules_8760!$C1698,Htg_StPt_Sch_EZ!$B$4:$B$27,0),MATCH(Schedules_8760!$F1698,Htg_StPt_Sch_EZ!$C$3:$I$3,0)),"F","C")</f>
        <v>20.555555555555554</v>
      </c>
      <c r="I1698" s="34">
        <f>CONVERT(INDEX(Htg_StPt_Sch_EZ!$C$31:$I$54,MATCH(Schedules_8760!$C1698,Htg_StPt_Sch_EZ!$B$31:$B$54,0),MATCH(Schedules_8760!$F1698,Htg_StPt_Sch_EZ!$C$30:$I$30,0)),"F","C")</f>
        <v>17.777777777777779</v>
      </c>
      <c r="J1698" s="34">
        <f>CONVERT(INDEX(Clg_StPt_Sch_EZ!$C$4:$I$27,MATCH(Schedules_8760!$C1698,Clg_StPt_Sch_EZ!$B$4:$B$27,0),MATCH(Schedules_8760!$F1698,Clg_StPt_Sch_EZ!$C$3:$I$3,0)),"F","C")</f>
        <v>25.555555555555554</v>
      </c>
      <c r="K1698" s="34">
        <f>CONVERT(INDEX(Clg_StPt_Sch_EZ!$C$31:$I$54,MATCH(Schedules_8760!$C1698,Clg_StPt_Sch_EZ!$B$31:$B$54,0),MATCH(Schedules_8760!$F1698,Clg_StPt_Sch_EZ!$C$30:$I$30,0)),"F","C")</f>
        <v>25</v>
      </c>
      <c r="L1698" s="34">
        <f>CONVERT(INDEX(DHW_StPt_Sch_EZ!$C$4:$I$27,MATCH(Schedules_8760!$C1698,DHW_StPt_Sch_EZ!$B$4:$B$27,0),MATCH(Schedules_8760!$F1698,DHW_StPt_Sch_EZ!$C$3:$I$3,0)),"F","C")</f>
        <v>53.333333333333329</v>
      </c>
      <c r="M1698" s="34">
        <f>CONVERT(INDEX(DHW_StPt_Sch_EZ!$C$31:$I$54,MATCH(Schedules_8760!$C1698,DHW_StPt_Sch_EZ!$B$31:$B$54,0),MATCH(Schedules_8760!$F1698,DHW_StPt_Sch_EZ!$C$30:$I$30,0)),"F","C")</f>
        <v>53.333333333333329</v>
      </c>
      <c r="N1698" s="12"/>
      <c r="O1698" s="12"/>
      <c r="P1698" s="12"/>
    </row>
    <row r="1699" spans="1:16" x14ac:dyDescent="0.25">
      <c r="A1699" s="35">
        <v>1698</v>
      </c>
      <c r="B1699" s="89">
        <v>71.708333333333329</v>
      </c>
      <c r="C1699" s="35">
        <f t="shared" si="130"/>
        <v>18</v>
      </c>
      <c r="D1699" s="35">
        <f t="shared" si="133"/>
        <v>71</v>
      </c>
      <c r="E1699" s="35">
        <f t="shared" si="134"/>
        <v>1</v>
      </c>
      <c r="F1699" s="35" t="str">
        <f t="shared" si="131"/>
        <v>Sunday</v>
      </c>
      <c r="G1699" s="35">
        <f t="shared" si="132"/>
        <v>3</v>
      </c>
      <c r="H1699" s="34">
        <f>CONVERT(INDEX(Htg_StPt_Sch_EZ!$C$4:$I$27,MATCH(Schedules_8760!$C1699,Htg_StPt_Sch_EZ!$B$4:$B$27,0),MATCH(Schedules_8760!$F1699,Htg_StPt_Sch_EZ!$C$3:$I$3,0)),"F","C")</f>
        <v>20.555555555555554</v>
      </c>
      <c r="I1699" s="34">
        <f>CONVERT(INDEX(Htg_StPt_Sch_EZ!$C$31:$I$54,MATCH(Schedules_8760!$C1699,Htg_StPt_Sch_EZ!$B$31:$B$54,0),MATCH(Schedules_8760!$F1699,Htg_StPt_Sch_EZ!$C$30:$I$30,0)),"F","C")</f>
        <v>17.777777777777779</v>
      </c>
      <c r="J1699" s="34">
        <f>CONVERT(INDEX(Clg_StPt_Sch_EZ!$C$4:$I$27,MATCH(Schedules_8760!$C1699,Clg_StPt_Sch_EZ!$B$4:$B$27,0),MATCH(Schedules_8760!$F1699,Clg_StPt_Sch_EZ!$C$3:$I$3,0)),"F","C")</f>
        <v>25.555555555555554</v>
      </c>
      <c r="K1699" s="34">
        <f>CONVERT(INDEX(Clg_StPt_Sch_EZ!$C$31:$I$54,MATCH(Schedules_8760!$C1699,Clg_StPt_Sch_EZ!$B$31:$B$54,0),MATCH(Schedules_8760!$F1699,Clg_StPt_Sch_EZ!$C$30:$I$30,0)),"F","C")</f>
        <v>28.333333333333332</v>
      </c>
      <c r="L1699" s="34">
        <f>CONVERT(INDEX(DHW_StPt_Sch_EZ!$C$4:$I$27,MATCH(Schedules_8760!$C1699,DHW_StPt_Sch_EZ!$B$4:$B$27,0),MATCH(Schedules_8760!$F1699,DHW_StPt_Sch_EZ!$C$3:$I$3,0)),"F","C")</f>
        <v>53.333333333333329</v>
      </c>
      <c r="M1699" s="34">
        <f>CONVERT(INDEX(DHW_StPt_Sch_EZ!$C$31:$I$54,MATCH(Schedules_8760!$C1699,DHW_StPt_Sch_EZ!$B$31:$B$54,0),MATCH(Schedules_8760!$F1699,DHW_StPt_Sch_EZ!$C$30:$I$30,0)),"F","C")</f>
        <v>53.333333333333329</v>
      </c>
      <c r="N1699" s="12"/>
      <c r="O1699" s="12"/>
      <c r="P1699" s="12"/>
    </row>
    <row r="1700" spans="1:16" x14ac:dyDescent="0.25">
      <c r="A1700" s="35">
        <v>1699</v>
      </c>
      <c r="B1700" s="89">
        <v>71.75</v>
      </c>
      <c r="C1700" s="35">
        <f t="shared" si="130"/>
        <v>19</v>
      </c>
      <c r="D1700" s="35">
        <f t="shared" si="133"/>
        <v>71</v>
      </c>
      <c r="E1700" s="35">
        <f t="shared" si="134"/>
        <v>1</v>
      </c>
      <c r="F1700" s="35" t="str">
        <f t="shared" si="131"/>
        <v>Sunday</v>
      </c>
      <c r="G1700" s="35">
        <f t="shared" si="132"/>
        <v>3</v>
      </c>
      <c r="H1700" s="34">
        <f>CONVERT(INDEX(Htg_StPt_Sch_EZ!$C$4:$I$27,MATCH(Schedules_8760!$C1700,Htg_StPt_Sch_EZ!$B$4:$B$27,0),MATCH(Schedules_8760!$F1700,Htg_StPt_Sch_EZ!$C$3:$I$3,0)),"F","C")</f>
        <v>20.555555555555554</v>
      </c>
      <c r="I1700" s="34">
        <f>CONVERT(INDEX(Htg_StPt_Sch_EZ!$C$31:$I$54,MATCH(Schedules_8760!$C1700,Htg_StPt_Sch_EZ!$B$31:$B$54,0),MATCH(Schedules_8760!$F1700,Htg_StPt_Sch_EZ!$C$30:$I$30,0)),"F","C")</f>
        <v>18.333333333333332</v>
      </c>
      <c r="J1700" s="34">
        <f>CONVERT(INDEX(Clg_StPt_Sch_EZ!$C$4:$I$27,MATCH(Schedules_8760!$C1700,Clg_StPt_Sch_EZ!$B$4:$B$27,0),MATCH(Schedules_8760!$F1700,Clg_StPt_Sch_EZ!$C$3:$I$3,0)),"F","C")</f>
        <v>25.555555555555554</v>
      </c>
      <c r="K1700" s="34">
        <f>CONVERT(INDEX(Clg_StPt_Sch_EZ!$C$31:$I$54,MATCH(Schedules_8760!$C1700,Clg_StPt_Sch_EZ!$B$31:$B$54,0),MATCH(Schedules_8760!$F1700,Clg_StPt_Sch_EZ!$C$30:$I$30,0)),"F","C")</f>
        <v>28.333333333333332</v>
      </c>
      <c r="L1700" s="34">
        <f>CONVERT(INDEX(DHW_StPt_Sch_EZ!$C$4:$I$27,MATCH(Schedules_8760!$C1700,DHW_StPt_Sch_EZ!$B$4:$B$27,0),MATCH(Schedules_8760!$F1700,DHW_StPt_Sch_EZ!$C$3:$I$3,0)),"F","C")</f>
        <v>53.333333333333329</v>
      </c>
      <c r="M1700" s="34">
        <f>CONVERT(INDEX(DHW_StPt_Sch_EZ!$C$31:$I$54,MATCH(Schedules_8760!$C1700,DHW_StPt_Sch_EZ!$B$31:$B$54,0),MATCH(Schedules_8760!$F1700,DHW_StPt_Sch_EZ!$C$30:$I$30,0)),"F","C")</f>
        <v>53.333333333333329</v>
      </c>
      <c r="N1700" s="12"/>
      <c r="O1700" s="12"/>
      <c r="P1700" s="12"/>
    </row>
    <row r="1701" spans="1:16" x14ac:dyDescent="0.25">
      <c r="A1701" s="35">
        <v>1700</v>
      </c>
      <c r="B1701" s="89">
        <v>71.791666666666671</v>
      </c>
      <c r="C1701" s="35">
        <f t="shared" si="130"/>
        <v>20</v>
      </c>
      <c r="D1701" s="35">
        <f t="shared" si="133"/>
        <v>71</v>
      </c>
      <c r="E1701" s="35">
        <f t="shared" si="134"/>
        <v>1</v>
      </c>
      <c r="F1701" s="35" t="str">
        <f t="shared" si="131"/>
        <v>Sunday</v>
      </c>
      <c r="G1701" s="35">
        <f t="shared" si="132"/>
        <v>3</v>
      </c>
      <c r="H1701" s="34">
        <f>CONVERT(INDEX(Htg_StPt_Sch_EZ!$C$4:$I$27,MATCH(Schedules_8760!$C1701,Htg_StPt_Sch_EZ!$B$4:$B$27,0),MATCH(Schedules_8760!$F1701,Htg_StPt_Sch_EZ!$C$3:$I$3,0)),"F","C")</f>
        <v>20.555555555555554</v>
      </c>
      <c r="I1701" s="34">
        <f>CONVERT(INDEX(Htg_StPt_Sch_EZ!$C$31:$I$54,MATCH(Schedules_8760!$C1701,Htg_StPt_Sch_EZ!$B$31:$B$54,0),MATCH(Schedules_8760!$F1701,Htg_StPt_Sch_EZ!$C$30:$I$30,0)),"F","C")</f>
        <v>18.888888888888889</v>
      </c>
      <c r="J1701" s="34">
        <f>CONVERT(INDEX(Clg_StPt_Sch_EZ!$C$4:$I$27,MATCH(Schedules_8760!$C1701,Clg_StPt_Sch_EZ!$B$4:$B$27,0),MATCH(Schedules_8760!$F1701,Clg_StPt_Sch_EZ!$C$3:$I$3,0)),"F","C")</f>
        <v>25.555555555555554</v>
      </c>
      <c r="K1701" s="34">
        <f>CONVERT(INDEX(Clg_StPt_Sch_EZ!$C$31:$I$54,MATCH(Schedules_8760!$C1701,Clg_StPt_Sch_EZ!$B$31:$B$54,0),MATCH(Schedules_8760!$F1701,Clg_StPt_Sch_EZ!$C$30:$I$30,0)),"F","C")</f>
        <v>28.333333333333332</v>
      </c>
      <c r="L1701" s="34">
        <f>CONVERT(INDEX(DHW_StPt_Sch_EZ!$C$4:$I$27,MATCH(Schedules_8760!$C1701,DHW_StPt_Sch_EZ!$B$4:$B$27,0),MATCH(Schedules_8760!$F1701,DHW_StPt_Sch_EZ!$C$3:$I$3,0)),"F","C")</f>
        <v>53.333333333333329</v>
      </c>
      <c r="M1701" s="34">
        <f>CONVERT(INDEX(DHW_StPt_Sch_EZ!$C$31:$I$54,MATCH(Schedules_8760!$C1701,DHW_StPt_Sch_EZ!$B$31:$B$54,0),MATCH(Schedules_8760!$F1701,DHW_StPt_Sch_EZ!$C$30:$I$30,0)),"F","C")</f>
        <v>53.333333333333329</v>
      </c>
      <c r="N1701" s="12"/>
      <c r="O1701" s="12"/>
      <c r="P1701" s="12"/>
    </row>
    <row r="1702" spans="1:16" x14ac:dyDescent="0.25">
      <c r="A1702" s="35">
        <v>1701</v>
      </c>
      <c r="B1702" s="89">
        <v>71.833333333333329</v>
      </c>
      <c r="C1702" s="35">
        <f t="shared" si="130"/>
        <v>21</v>
      </c>
      <c r="D1702" s="35">
        <f t="shared" si="133"/>
        <v>71</v>
      </c>
      <c r="E1702" s="35">
        <f t="shared" si="134"/>
        <v>1</v>
      </c>
      <c r="F1702" s="35" t="str">
        <f t="shared" si="131"/>
        <v>Sunday</v>
      </c>
      <c r="G1702" s="35">
        <f t="shared" si="132"/>
        <v>3</v>
      </c>
      <c r="H1702" s="34">
        <f>CONVERT(INDEX(Htg_StPt_Sch_EZ!$C$4:$I$27,MATCH(Schedules_8760!$C1702,Htg_StPt_Sch_EZ!$B$4:$B$27,0),MATCH(Schedules_8760!$F1702,Htg_StPt_Sch_EZ!$C$3:$I$3,0)),"F","C")</f>
        <v>20.555555555555554</v>
      </c>
      <c r="I1702" s="34">
        <f>CONVERT(INDEX(Htg_StPt_Sch_EZ!$C$31:$I$54,MATCH(Schedules_8760!$C1702,Htg_StPt_Sch_EZ!$B$31:$B$54,0),MATCH(Schedules_8760!$F1702,Htg_StPt_Sch_EZ!$C$30:$I$30,0)),"F","C")</f>
        <v>19.444444444444443</v>
      </c>
      <c r="J1702" s="34">
        <f>CONVERT(INDEX(Clg_StPt_Sch_EZ!$C$4:$I$27,MATCH(Schedules_8760!$C1702,Clg_StPt_Sch_EZ!$B$4:$B$27,0),MATCH(Schedules_8760!$F1702,Clg_StPt_Sch_EZ!$C$3:$I$3,0)),"F","C")</f>
        <v>25.555555555555554</v>
      </c>
      <c r="K1702" s="34">
        <f>CONVERT(INDEX(Clg_StPt_Sch_EZ!$C$31:$I$54,MATCH(Schedules_8760!$C1702,Clg_StPt_Sch_EZ!$B$31:$B$54,0),MATCH(Schedules_8760!$F1702,Clg_StPt_Sch_EZ!$C$30:$I$30,0)),"F","C")</f>
        <v>28.333333333333332</v>
      </c>
      <c r="L1702" s="34">
        <f>CONVERT(INDEX(DHW_StPt_Sch_EZ!$C$4:$I$27,MATCH(Schedules_8760!$C1702,DHW_StPt_Sch_EZ!$B$4:$B$27,0),MATCH(Schedules_8760!$F1702,DHW_StPt_Sch_EZ!$C$3:$I$3,0)),"F","C")</f>
        <v>53.333333333333329</v>
      </c>
      <c r="M1702" s="34">
        <f>CONVERT(INDEX(DHW_StPt_Sch_EZ!$C$31:$I$54,MATCH(Schedules_8760!$C1702,DHW_StPt_Sch_EZ!$B$31:$B$54,0),MATCH(Schedules_8760!$F1702,DHW_StPt_Sch_EZ!$C$30:$I$30,0)),"F","C")</f>
        <v>53.333333333333329</v>
      </c>
      <c r="N1702" s="12"/>
      <c r="O1702" s="12"/>
      <c r="P1702" s="12"/>
    </row>
    <row r="1703" spans="1:16" x14ac:dyDescent="0.25">
      <c r="A1703" s="35">
        <v>1702</v>
      </c>
      <c r="B1703" s="89">
        <v>71.875</v>
      </c>
      <c r="C1703" s="35">
        <f t="shared" si="130"/>
        <v>22</v>
      </c>
      <c r="D1703" s="35">
        <f t="shared" si="133"/>
        <v>71</v>
      </c>
      <c r="E1703" s="35">
        <f t="shared" si="134"/>
        <v>1</v>
      </c>
      <c r="F1703" s="35" t="str">
        <f t="shared" si="131"/>
        <v>Sunday</v>
      </c>
      <c r="G1703" s="35">
        <f t="shared" si="132"/>
        <v>3</v>
      </c>
      <c r="H1703" s="34">
        <f>CONVERT(INDEX(Htg_StPt_Sch_EZ!$C$4:$I$27,MATCH(Schedules_8760!$C1703,Htg_StPt_Sch_EZ!$B$4:$B$27,0),MATCH(Schedules_8760!$F1703,Htg_StPt_Sch_EZ!$C$3:$I$3,0)),"F","C")</f>
        <v>20.555555555555554</v>
      </c>
      <c r="I1703" s="34">
        <f>CONVERT(INDEX(Htg_StPt_Sch_EZ!$C$31:$I$54,MATCH(Schedules_8760!$C1703,Htg_StPt_Sch_EZ!$B$31:$B$54,0),MATCH(Schedules_8760!$F1703,Htg_StPt_Sch_EZ!$C$30:$I$30,0)),"F","C")</f>
        <v>19.444444444444443</v>
      </c>
      <c r="J1703" s="34">
        <f>CONVERT(INDEX(Clg_StPt_Sch_EZ!$C$4:$I$27,MATCH(Schedules_8760!$C1703,Clg_StPt_Sch_EZ!$B$4:$B$27,0),MATCH(Schedules_8760!$F1703,Clg_StPt_Sch_EZ!$C$3:$I$3,0)),"F","C")</f>
        <v>25.555555555555554</v>
      </c>
      <c r="K1703" s="34">
        <f>CONVERT(INDEX(Clg_StPt_Sch_EZ!$C$31:$I$54,MATCH(Schedules_8760!$C1703,Clg_StPt_Sch_EZ!$B$31:$B$54,0),MATCH(Schedules_8760!$F1703,Clg_StPt_Sch_EZ!$C$30:$I$30,0)),"F","C")</f>
        <v>28.333333333333332</v>
      </c>
      <c r="L1703" s="34">
        <f>CONVERT(INDEX(DHW_StPt_Sch_EZ!$C$4:$I$27,MATCH(Schedules_8760!$C1703,DHW_StPt_Sch_EZ!$B$4:$B$27,0),MATCH(Schedules_8760!$F1703,DHW_StPt_Sch_EZ!$C$3:$I$3,0)),"F","C")</f>
        <v>53.333333333333329</v>
      </c>
      <c r="M1703" s="34">
        <f>CONVERT(INDEX(DHW_StPt_Sch_EZ!$C$31:$I$54,MATCH(Schedules_8760!$C1703,DHW_StPt_Sch_EZ!$B$31:$B$54,0),MATCH(Schedules_8760!$F1703,DHW_StPt_Sch_EZ!$C$30:$I$30,0)),"F","C")</f>
        <v>53.333333333333329</v>
      </c>
      <c r="N1703" s="12"/>
      <c r="O1703" s="12"/>
      <c r="P1703" s="12"/>
    </row>
    <row r="1704" spans="1:16" x14ac:dyDescent="0.25">
      <c r="A1704" s="35">
        <v>1703</v>
      </c>
      <c r="B1704" s="89">
        <v>71.916666666666671</v>
      </c>
      <c r="C1704" s="35">
        <f t="shared" si="130"/>
        <v>23</v>
      </c>
      <c r="D1704" s="35">
        <f t="shared" si="133"/>
        <v>71</v>
      </c>
      <c r="E1704" s="35">
        <f t="shared" si="134"/>
        <v>1</v>
      </c>
      <c r="F1704" s="35" t="str">
        <f t="shared" si="131"/>
        <v>Sunday</v>
      </c>
      <c r="G1704" s="35">
        <f t="shared" si="132"/>
        <v>3</v>
      </c>
      <c r="H1704" s="34">
        <f>CONVERT(INDEX(Htg_StPt_Sch_EZ!$C$4:$I$27,MATCH(Schedules_8760!$C1704,Htg_StPt_Sch_EZ!$B$4:$B$27,0),MATCH(Schedules_8760!$F1704,Htg_StPt_Sch_EZ!$C$3:$I$3,0)),"F","C")</f>
        <v>20.555555555555554</v>
      </c>
      <c r="I1704" s="34">
        <f>CONVERT(INDEX(Htg_StPt_Sch_EZ!$C$31:$I$54,MATCH(Schedules_8760!$C1704,Htg_StPt_Sch_EZ!$B$31:$B$54,0),MATCH(Schedules_8760!$F1704,Htg_StPt_Sch_EZ!$C$30:$I$30,0)),"F","C")</f>
        <v>19.444444444444443</v>
      </c>
      <c r="J1704" s="34">
        <f>CONVERT(INDEX(Clg_StPt_Sch_EZ!$C$4:$I$27,MATCH(Schedules_8760!$C1704,Clg_StPt_Sch_EZ!$B$4:$B$27,0),MATCH(Schedules_8760!$F1704,Clg_StPt_Sch_EZ!$C$3:$I$3,0)),"F","C")</f>
        <v>25.555555555555554</v>
      </c>
      <c r="K1704" s="34">
        <f>CONVERT(INDEX(Clg_StPt_Sch_EZ!$C$31:$I$54,MATCH(Schedules_8760!$C1704,Clg_StPt_Sch_EZ!$B$31:$B$54,0),MATCH(Schedules_8760!$F1704,Clg_StPt_Sch_EZ!$C$30:$I$30,0)),"F","C")</f>
        <v>28.333333333333332</v>
      </c>
      <c r="L1704" s="34">
        <f>CONVERT(INDEX(DHW_StPt_Sch_EZ!$C$4:$I$27,MATCH(Schedules_8760!$C1704,DHW_StPt_Sch_EZ!$B$4:$B$27,0),MATCH(Schedules_8760!$F1704,DHW_StPt_Sch_EZ!$C$3:$I$3,0)),"F","C")</f>
        <v>53.333333333333329</v>
      </c>
      <c r="M1704" s="34">
        <f>CONVERT(INDEX(DHW_StPt_Sch_EZ!$C$31:$I$54,MATCH(Schedules_8760!$C1704,DHW_StPt_Sch_EZ!$B$31:$B$54,0),MATCH(Schedules_8760!$F1704,DHW_StPt_Sch_EZ!$C$30:$I$30,0)),"F","C")</f>
        <v>53.333333333333329</v>
      </c>
      <c r="N1704" s="12"/>
      <c r="O1704" s="12"/>
      <c r="P1704" s="12"/>
    </row>
    <row r="1705" spans="1:16" x14ac:dyDescent="0.25">
      <c r="A1705" s="35">
        <v>1704</v>
      </c>
      <c r="B1705" s="89">
        <v>71.958333333333329</v>
      </c>
      <c r="C1705" s="35">
        <f t="shared" si="130"/>
        <v>24</v>
      </c>
      <c r="D1705" s="35">
        <f t="shared" si="133"/>
        <v>71</v>
      </c>
      <c r="E1705" s="35">
        <f t="shared" si="134"/>
        <v>1</v>
      </c>
      <c r="F1705" s="35" t="str">
        <f t="shared" si="131"/>
        <v>Sunday</v>
      </c>
      <c r="G1705" s="35">
        <f t="shared" si="132"/>
        <v>3</v>
      </c>
      <c r="H1705" s="34">
        <f>CONVERT(INDEX(Htg_StPt_Sch_EZ!$C$4:$I$27,MATCH(Schedules_8760!$C1705,Htg_StPt_Sch_EZ!$B$4:$B$27,0),MATCH(Schedules_8760!$F1705,Htg_StPt_Sch_EZ!$C$3:$I$3,0)),"F","C")</f>
        <v>20.555555555555554</v>
      </c>
      <c r="I1705" s="34">
        <f>CONVERT(INDEX(Htg_StPt_Sch_EZ!$C$31:$I$54,MATCH(Schedules_8760!$C1705,Htg_StPt_Sch_EZ!$B$31:$B$54,0),MATCH(Schedules_8760!$F1705,Htg_StPt_Sch_EZ!$C$30:$I$30,0)),"F","C")</f>
        <v>19.444444444444443</v>
      </c>
      <c r="J1705" s="34">
        <f>CONVERT(INDEX(Clg_StPt_Sch_EZ!$C$4:$I$27,MATCH(Schedules_8760!$C1705,Clg_StPt_Sch_EZ!$B$4:$B$27,0),MATCH(Schedules_8760!$F1705,Clg_StPt_Sch_EZ!$C$3:$I$3,0)),"F","C")</f>
        <v>25.555555555555554</v>
      </c>
      <c r="K1705" s="34">
        <f>CONVERT(INDEX(Clg_StPt_Sch_EZ!$C$31:$I$54,MATCH(Schedules_8760!$C1705,Clg_StPt_Sch_EZ!$B$31:$B$54,0),MATCH(Schedules_8760!$F1705,Clg_StPt_Sch_EZ!$C$30:$I$30,0)),"F","C")</f>
        <v>28.333333333333332</v>
      </c>
      <c r="L1705" s="34">
        <f>CONVERT(INDEX(DHW_StPt_Sch_EZ!$C$4:$I$27,MATCH(Schedules_8760!$C1705,DHW_StPt_Sch_EZ!$B$4:$B$27,0),MATCH(Schedules_8760!$F1705,DHW_StPt_Sch_EZ!$C$3:$I$3,0)),"F","C")</f>
        <v>53.333333333333329</v>
      </c>
      <c r="M1705" s="34">
        <f>CONVERT(INDEX(DHW_StPt_Sch_EZ!$C$31:$I$54,MATCH(Schedules_8760!$C1705,DHW_StPt_Sch_EZ!$B$31:$B$54,0),MATCH(Schedules_8760!$F1705,DHW_StPt_Sch_EZ!$C$30:$I$30,0)),"F","C")</f>
        <v>53.333333333333329</v>
      </c>
      <c r="N1705" s="12"/>
      <c r="O1705" s="12"/>
      <c r="P1705" s="12"/>
    </row>
    <row r="1706" spans="1:16" x14ac:dyDescent="0.25">
      <c r="A1706" s="35">
        <v>1705</v>
      </c>
      <c r="B1706" s="89">
        <v>72</v>
      </c>
      <c r="C1706" s="35">
        <f t="shared" si="130"/>
        <v>1</v>
      </c>
      <c r="D1706" s="35">
        <f t="shared" si="133"/>
        <v>72</v>
      </c>
      <c r="E1706" s="35">
        <f t="shared" si="134"/>
        <v>2</v>
      </c>
      <c r="F1706" s="35" t="str">
        <f t="shared" si="131"/>
        <v>Monday</v>
      </c>
      <c r="G1706" s="35">
        <f t="shared" si="132"/>
        <v>3</v>
      </c>
      <c r="H1706" s="34">
        <f>CONVERT(INDEX(Htg_StPt_Sch_EZ!$C$4:$I$27,MATCH(Schedules_8760!$C1706,Htg_StPt_Sch_EZ!$B$4:$B$27,0),MATCH(Schedules_8760!$F1706,Htg_StPt_Sch_EZ!$C$3:$I$3,0)),"F","C")</f>
        <v>20.555555555555554</v>
      </c>
      <c r="I1706" s="34">
        <f>CONVERT(INDEX(Htg_StPt_Sch_EZ!$C$31:$I$54,MATCH(Schedules_8760!$C1706,Htg_StPt_Sch_EZ!$B$31:$B$54,0),MATCH(Schedules_8760!$F1706,Htg_StPt_Sch_EZ!$C$30:$I$30,0)),"F","C")</f>
        <v>19.444444444444443</v>
      </c>
      <c r="J1706" s="34">
        <f>CONVERT(INDEX(Clg_StPt_Sch_EZ!$C$4:$I$27,MATCH(Schedules_8760!$C1706,Clg_StPt_Sch_EZ!$B$4:$B$27,0),MATCH(Schedules_8760!$F1706,Clg_StPt_Sch_EZ!$C$3:$I$3,0)),"F","C")</f>
        <v>25.555555555555554</v>
      </c>
      <c r="K1706" s="34">
        <f>CONVERT(INDEX(Clg_StPt_Sch_EZ!$C$31:$I$54,MATCH(Schedules_8760!$C1706,Clg_StPt_Sch_EZ!$B$31:$B$54,0),MATCH(Schedules_8760!$F1706,Clg_StPt_Sch_EZ!$C$30:$I$30,0)),"F","C")</f>
        <v>28.333333333333332</v>
      </c>
      <c r="L1706" s="34">
        <f>CONVERT(INDEX(DHW_StPt_Sch_EZ!$C$4:$I$27,MATCH(Schedules_8760!$C1706,DHW_StPt_Sch_EZ!$B$4:$B$27,0),MATCH(Schedules_8760!$F1706,DHW_StPt_Sch_EZ!$C$3:$I$3,0)),"F","C")</f>
        <v>53.333333333333329</v>
      </c>
      <c r="M1706" s="34">
        <f>CONVERT(INDEX(DHW_StPt_Sch_EZ!$C$31:$I$54,MATCH(Schedules_8760!$C1706,DHW_StPt_Sch_EZ!$B$31:$B$54,0),MATCH(Schedules_8760!$F1706,DHW_StPt_Sch_EZ!$C$30:$I$30,0)),"F","C")</f>
        <v>53.333333333333329</v>
      </c>
      <c r="N1706" s="12"/>
      <c r="O1706" s="12"/>
      <c r="P1706" s="12"/>
    </row>
    <row r="1707" spans="1:16" x14ac:dyDescent="0.25">
      <c r="A1707" s="35">
        <v>1706</v>
      </c>
      <c r="B1707" s="89">
        <v>72.041666666666671</v>
      </c>
      <c r="C1707" s="35">
        <f t="shared" si="130"/>
        <v>2</v>
      </c>
      <c r="D1707" s="35">
        <f t="shared" si="133"/>
        <v>72</v>
      </c>
      <c r="E1707" s="35">
        <f t="shared" si="134"/>
        <v>2</v>
      </c>
      <c r="F1707" s="35" t="str">
        <f t="shared" si="131"/>
        <v>Monday</v>
      </c>
      <c r="G1707" s="35">
        <f t="shared" si="132"/>
        <v>3</v>
      </c>
      <c r="H1707" s="34">
        <f>CONVERT(INDEX(Htg_StPt_Sch_EZ!$C$4:$I$27,MATCH(Schedules_8760!$C1707,Htg_StPt_Sch_EZ!$B$4:$B$27,0),MATCH(Schedules_8760!$F1707,Htg_StPt_Sch_EZ!$C$3:$I$3,0)),"F","C")</f>
        <v>20.555555555555554</v>
      </c>
      <c r="I1707" s="34">
        <f>CONVERT(INDEX(Htg_StPt_Sch_EZ!$C$31:$I$54,MATCH(Schedules_8760!$C1707,Htg_StPt_Sch_EZ!$B$31:$B$54,0),MATCH(Schedules_8760!$F1707,Htg_StPt_Sch_EZ!$C$30:$I$30,0)),"F","C")</f>
        <v>19.444444444444443</v>
      </c>
      <c r="J1707" s="34">
        <f>CONVERT(INDEX(Clg_StPt_Sch_EZ!$C$4:$I$27,MATCH(Schedules_8760!$C1707,Clg_StPt_Sch_EZ!$B$4:$B$27,0),MATCH(Schedules_8760!$F1707,Clg_StPt_Sch_EZ!$C$3:$I$3,0)),"F","C")</f>
        <v>25.555555555555554</v>
      </c>
      <c r="K1707" s="34">
        <f>CONVERT(INDEX(Clg_StPt_Sch_EZ!$C$31:$I$54,MATCH(Schedules_8760!$C1707,Clg_StPt_Sch_EZ!$B$31:$B$54,0),MATCH(Schedules_8760!$F1707,Clg_StPt_Sch_EZ!$C$30:$I$30,0)),"F","C")</f>
        <v>28.333333333333332</v>
      </c>
      <c r="L1707" s="34">
        <f>CONVERT(INDEX(DHW_StPt_Sch_EZ!$C$4:$I$27,MATCH(Schedules_8760!$C1707,DHW_StPt_Sch_EZ!$B$4:$B$27,0),MATCH(Schedules_8760!$F1707,DHW_StPt_Sch_EZ!$C$3:$I$3,0)),"F","C")</f>
        <v>53.333333333333329</v>
      </c>
      <c r="M1707" s="34">
        <f>CONVERT(INDEX(DHW_StPt_Sch_EZ!$C$31:$I$54,MATCH(Schedules_8760!$C1707,DHW_StPt_Sch_EZ!$B$31:$B$54,0),MATCH(Schedules_8760!$F1707,DHW_StPt_Sch_EZ!$C$30:$I$30,0)),"F","C")</f>
        <v>53.333333333333329</v>
      </c>
      <c r="N1707" s="12"/>
      <c r="O1707" s="12"/>
      <c r="P1707" s="12"/>
    </row>
    <row r="1708" spans="1:16" x14ac:dyDescent="0.25">
      <c r="A1708" s="35">
        <v>1707</v>
      </c>
      <c r="B1708" s="89">
        <v>72.083333333333329</v>
      </c>
      <c r="C1708" s="35">
        <f t="shared" si="130"/>
        <v>3</v>
      </c>
      <c r="D1708" s="35">
        <f t="shared" si="133"/>
        <v>72</v>
      </c>
      <c r="E1708" s="35">
        <f t="shared" si="134"/>
        <v>2</v>
      </c>
      <c r="F1708" s="35" t="str">
        <f t="shared" si="131"/>
        <v>Monday</v>
      </c>
      <c r="G1708" s="35">
        <f t="shared" si="132"/>
        <v>3</v>
      </c>
      <c r="H1708" s="34">
        <f>CONVERT(INDEX(Htg_StPt_Sch_EZ!$C$4:$I$27,MATCH(Schedules_8760!$C1708,Htg_StPt_Sch_EZ!$B$4:$B$27,0),MATCH(Schedules_8760!$F1708,Htg_StPt_Sch_EZ!$C$3:$I$3,0)),"F","C")</f>
        <v>20.555555555555554</v>
      </c>
      <c r="I1708" s="34">
        <f>CONVERT(INDEX(Htg_StPt_Sch_EZ!$C$31:$I$54,MATCH(Schedules_8760!$C1708,Htg_StPt_Sch_EZ!$B$31:$B$54,0),MATCH(Schedules_8760!$F1708,Htg_StPt_Sch_EZ!$C$30:$I$30,0)),"F","C")</f>
        <v>19.444444444444443</v>
      </c>
      <c r="J1708" s="34">
        <f>CONVERT(INDEX(Clg_StPt_Sch_EZ!$C$4:$I$27,MATCH(Schedules_8760!$C1708,Clg_StPt_Sch_EZ!$B$4:$B$27,0),MATCH(Schedules_8760!$F1708,Clg_StPt_Sch_EZ!$C$3:$I$3,0)),"F","C")</f>
        <v>25.555555555555554</v>
      </c>
      <c r="K1708" s="34">
        <f>CONVERT(INDEX(Clg_StPt_Sch_EZ!$C$31:$I$54,MATCH(Schedules_8760!$C1708,Clg_StPt_Sch_EZ!$B$31:$B$54,0),MATCH(Schedules_8760!$F1708,Clg_StPt_Sch_EZ!$C$30:$I$30,0)),"F","C")</f>
        <v>28.333333333333332</v>
      </c>
      <c r="L1708" s="34">
        <f>CONVERT(INDEX(DHW_StPt_Sch_EZ!$C$4:$I$27,MATCH(Schedules_8760!$C1708,DHW_StPt_Sch_EZ!$B$4:$B$27,0),MATCH(Schedules_8760!$F1708,DHW_StPt_Sch_EZ!$C$3:$I$3,0)),"F","C")</f>
        <v>53.333333333333329</v>
      </c>
      <c r="M1708" s="34">
        <f>CONVERT(INDEX(DHW_StPt_Sch_EZ!$C$31:$I$54,MATCH(Schedules_8760!$C1708,DHW_StPt_Sch_EZ!$B$31:$B$54,0),MATCH(Schedules_8760!$F1708,DHW_StPt_Sch_EZ!$C$30:$I$30,0)),"F","C")</f>
        <v>53.333333333333329</v>
      </c>
      <c r="N1708" s="12"/>
      <c r="O1708" s="12"/>
      <c r="P1708" s="12"/>
    </row>
    <row r="1709" spans="1:16" x14ac:dyDescent="0.25">
      <c r="A1709" s="35">
        <v>1708</v>
      </c>
      <c r="B1709" s="89">
        <v>72.125</v>
      </c>
      <c r="C1709" s="35">
        <f t="shared" si="130"/>
        <v>4</v>
      </c>
      <c r="D1709" s="35">
        <f t="shared" si="133"/>
        <v>72</v>
      </c>
      <c r="E1709" s="35">
        <f t="shared" si="134"/>
        <v>2</v>
      </c>
      <c r="F1709" s="35" t="str">
        <f t="shared" si="131"/>
        <v>Monday</v>
      </c>
      <c r="G1709" s="35">
        <f t="shared" si="132"/>
        <v>3</v>
      </c>
      <c r="H1709" s="34">
        <f>CONVERT(INDEX(Htg_StPt_Sch_EZ!$C$4:$I$27,MATCH(Schedules_8760!$C1709,Htg_StPt_Sch_EZ!$B$4:$B$27,0),MATCH(Schedules_8760!$F1709,Htg_StPt_Sch_EZ!$C$3:$I$3,0)),"F","C")</f>
        <v>20.555555555555554</v>
      </c>
      <c r="I1709" s="34">
        <f>CONVERT(INDEX(Htg_StPt_Sch_EZ!$C$31:$I$54,MATCH(Schedules_8760!$C1709,Htg_StPt_Sch_EZ!$B$31:$B$54,0),MATCH(Schedules_8760!$F1709,Htg_StPt_Sch_EZ!$C$30:$I$30,0)),"F","C")</f>
        <v>19.444444444444443</v>
      </c>
      <c r="J1709" s="34">
        <f>CONVERT(INDEX(Clg_StPt_Sch_EZ!$C$4:$I$27,MATCH(Schedules_8760!$C1709,Clg_StPt_Sch_EZ!$B$4:$B$27,0),MATCH(Schedules_8760!$F1709,Clg_StPt_Sch_EZ!$C$3:$I$3,0)),"F","C")</f>
        <v>25.555555555555554</v>
      </c>
      <c r="K1709" s="34">
        <f>CONVERT(INDEX(Clg_StPt_Sch_EZ!$C$31:$I$54,MATCH(Schedules_8760!$C1709,Clg_StPt_Sch_EZ!$B$31:$B$54,0),MATCH(Schedules_8760!$F1709,Clg_StPt_Sch_EZ!$C$30:$I$30,0)),"F","C")</f>
        <v>28.333333333333332</v>
      </c>
      <c r="L1709" s="34">
        <f>CONVERT(INDEX(DHW_StPt_Sch_EZ!$C$4:$I$27,MATCH(Schedules_8760!$C1709,DHW_StPt_Sch_EZ!$B$4:$B$27,0),MATCH(Schedules_8760!$F1709,DHW_StPt_Sch_EZ!$C$3:$I$3,0)),"F","C")</f>
        <v>53.333333333333329</v>
      </c>
      <c r="M1709" s="34">
        <f>CONVERT(INDEX(DHW_StPt_Sch_EZ!$C$31:$I$54,MATCH(Schedules_8760!$C1709,DHW_StPt_Sch_EZ!$B$31:$B$54,0),MATCH(Schedules_8760!$F1709,DHW_StPt_Sch_EZ!$C$30:$I$30,0)),"F","C")</f>
        <v>53.333333333333329</v>
      </c>
      <c r="N1709" s="12"/>
      <c r="O1709" s="12"/>
      <c r="P1709" s="12"/>
    </row>
    <row r="1710" spans="1:16" x14ac:dyDescent="0.25">
      <c r="A1710" s="35">
        <v>1709</v>
      </c>
      <c r="B1710" s="89">
        <v>72.166666666666671</v>
      </c>
      <c r="C1710" s="35">
        <f t="shared" si="130"/>
        <v>5</v>
      </c>
      <c r="D1710" s="35">
        <f t="shared" si="133"/>
        <v>72</v>
      </c>
      <c r="E1710" s="35">
        <f t="shared" si="134"/>
        <v>2</v>
      </c>
      <c r="F1710" s="35" t="str">
        <f t="shared" si="131"/>
        <v>Monday</v>
      </c>
      <c r="G1710" s="35">
        <f t="shared" si="132"/>
        <v>3</v>
      </c>
      <c r="H1710" s="34">
        <f>CONVERT(INDEX(Htg_StPt_Sch_EZ!$C$4:$I$27,MATCH(Schedules_8760!$C1710,Htg_StPt_Sch_EZ!$B$4:$B$27,0),MATCH(Schedules_8760!$F1710,Htg_StPt_Sch_EZ!$C$3:$I$3,0)),"F","C")</f>
        <v>20.555555555555554</v>
      </c>
      <c r="I1710" s="34">
        <f>CONVERT(INDEX(Htg_StPt_Sch_EZ!$C$31:$I$54,MATCH(Schedules_8760!$C1710,Htg_StPt_Sch_EZ!$B$31:$B$54,0),MATCH(Schedules_8760!$F1710,Htg_StPt_Sch_EZ!$C$30:$I$30,0)),"F","C")</f>
        <v>19.444444444444443</v>
      </c>
      <c r="J1710" s="34">
        <f>CONVERT(INDEX(Clg_StPt_Sch_EZ!$C$4:$I$27,MATCH(Schedules_8760!$C1710,Clg_StPt_Sch_EZ!$B$4:$B$27,0),MATCH(Schedules_8760!$F1710,Clg_StPt_Sch_EZ!$C$3:$I$3,0)),"F","C")</f>
        <v>25.555555555555554</v>
      </c>
      <c r="K1710" s="34">
        <f>CONVERT(INDEX(Clg_StPt_Sch_EZ!$C$31:$I$54,MATCH(Schedules_8760!$C1710,Clg_StPt_Sch_EZ!$B$31:$B$54,0),MATCH(Schedules_8760!$F1710,Clg_StPt_Sch_EZ!$C$30:$I$30,0)),"F","C")</f>
        <v>28.333333333333332</v>
      </c>
      <c r="L1710" s="34">
        <f>CONVERT(INDEX(DHW_StPt_Sch_EZ!$C$4:$I$27,MATCH(Schedules_8760!$C1710,DHW_StPt_Sch_EZ!$B$4:$B$27,0),MATCH(Schedules_8760!$F1710,DHW_StPt_Sch_EZ!$C$3:$I$3,0)),"F","C")</f>
        <v>53.333333333333329</v>
      </c>
      <c r="M1710" s="34">
        <f>CONVERT(INDEX(DHW_StPt_Sch_EZ!$C$31:$I$54,MATCH(Schedules_8760!$C1710,DHW_StPt_Sch_EZ!$B$31:$B$54,0),MATCH(Schedules_8760!$F1710,DHW_StPt_Sch_EZ!$C$30:$I$30,0)),"F","C")</f>
        <v>53.333333333333329</v>
      </c>
      <c r="N1710" s="12"/>
      <c r="O1710" s="12"/>
      <c r="P1710" s="12"/>
    </row>
    <row r="1711" spans="1:16" x14ac:dyDescent="0.25">
      <c r="A1711" s="35">
        <v>1710</v>
      </c>
      <c r="B1711" s="89">
        <v>72.208333333333329</v>
      </c>
      <c r="C1711" s="35">
        <f t="shared" si="130"/>
        <v>6</v>
      </c>
      <c r="D1711" s="35">
        <f t="shared" si="133"/>
        <v>72</v>
      </c>
      <c r="E1711" s="35">
        <f t="shared" si="134"/>
        <v>2</v>
      </c>
      <c r="F1711" s="35" t="str">
        <f t="shared" si="131"/>
        <v>Monday</v>
      </c>
      <c r="G1711" s="35">
        <f t="shared" si="132"/>
        <v>3</v>
      </c>
      <c r="H1711" s="34">
        <f>CONVERT(INDEX(Htg_StPt_Sch_EZ!$C$4:$I$27,MATCH(Schedules_8760!$C1711,Htg_StPt_Sch_EZ!$B$4:$B$27,0),MATCH(Schedules_8760!$F1711,Htg_StPt_Sch_EZ!$C$3:$I$3,0)),"F","C")</f>
        <v>20.555555555555554</v>
      </c>
      <c r="I1711" s="34">
        <f>CONVERT(INDEX(Htg_StPt_Sch_EZ!$C$31:$I$54,MATCH(Schedules_8760!$C1711,Htg_StPt_Sch_EZ!$B$31:$B$54,0),MATCH(Schedules_8760!$F1711,Htg_StPt_Sch_EZ!$C$30:$I$30,0)),"F","C")</f>
        <v>19.444444444444443</v>
      </c>
      <c r="J1711" s="34">
        <f>CONVERT(INDEX(Clg_StPt_Sch_EZ!$C$4:$I$27,MATCH(Schedules_8760!$C1711,Clg_StPt_Sch_EZ!$B$4:$B$27,0),MATCH(Schedules_8760!$F1711,Clg_StPt_Sch_EZ!$C$3:$I$3,0)),"F","C")</f>
        <v>25.555555555555554</v>
      </c>
      <c r="K1711" s="34">
        <f>CONVERT(INDEX(Clg_StPt_Sch_EZ!$C$31:$I$54,MATCH(Schedules_8760!$C1711,Clg_StPt_Sch_EZ!$B$31:$B$54,0),MATCH(Schedules_8760!$F1711,Clg_StPt_Sch_EZ!$C$30:$I$30,0)),"F","C")</f>
        <v>28.333333333333332</v>
      </c>
      <c r="L1711" s="34">
        <f>CONVERT(INDEX(DHW_StPt_Sch_EZ!$C$4:$I$27,MATCH(Schedules_8760!$C1711,DHW_StPt_Sch_EZ!$B$4:$B$27,0),MATCH(Schedules_8760!$F1711,DHW_StPt_Sch_EZ!$C$3:$I$3,0)),"F","C")</f>
        <v>53.333333333333329</v>
      </c>
      <c r="M1711" s="34">
        <f>CONVERT(INDEX(DHW_StPt_Sch_EZ!$C$31:$I$54,MATCH(Schedules_8760!$C1711,DHW_StPt_Sch_EZ!$B$31:$B$54,0),MATCH(Schedules_8760!$F1711,DHW_StPt_Sch_EZ!$C$30:$I$30,0)),"F","C")</f>
        <v>53.333333333333329</v>
      </c>
      <c r="N1711" s="12"/>
      <c r="O1711" s="12"/>
      <c r="P1711" s="12"/>
    </row>
    <row r="1712" spans="1:16" x14ac:dyDescent="0.25">
      <c r="A1712" s="35">
        <v>1711</v>
      </c>
      <c r="B1712" s="89">
        <v>72.25</v>
      </c>
      <c r="C1712" s="35">
        <f t="shared" si="130"/>
        <v>7</v>
      </c>
      <c r="D1712" s="35">
        <f t="shared" si="133"/>
        <v>72</v>
      </c>
      <c r="E1712" s="35">
        <f t="shared" si="134"/>
        <v>2</v>
      </c>
      <c r="F1712" s="35" t="str">
        <f t="shared" si="131"/>
        <v>Monday</v>
      </c>
      <c r="G1712" s="35">
        <f t="shared" si="132"/>
        <v>3</v>
      </c>
      <c r="H1712" s="34">
        <f>CONVERT(INDEX(Htg_StPt_Sch_EZ!$C$4:$I$27,MATCH(Schedules_8760!$C1712,Htg_StPt_Sch_EZ!$B$4:$B$27,0),MATCH(Schedules_8760!$F1712,Htg_StPt_Sch_EZ!$C$3:$I$3,0)),"F","C")</f>
        <v>20.555555555555554</v>
      </c>
      <c r="I1712" s="34">
        <f>CONVERT(INDEX(Htg_StPt_Sch_EZ!$C$31:$I$54,MATCH(Schedules_8760!$C1712,Htg_StPt_Sch_EZ!$B$31:$B$54,0),MATCH(Schedules_8760!$F1712,Htg_StPt_Sch_EZ!$C$30:$I$30,0)),"F","C")</f>
        <v>19.444444444444443</v>
      </c>
      <c r="J1712" s="34">
        <f>CONVERT(INDEX(Clg_StPt_Sch_EZ!$C$4:$I$27,MATCH(Schedules_8760!$C1712,Clg_StPt_Sch_EZ!$B$4:$B$27,0),MATCH(Schedules_8760!$F1712,Clg_StPt_Sch_EZ!$C$3:$I$3,0)),"F","C")</f>
        <v>25.555555555555554</v>
      </c>
      <c r="K1712" s="34">
        <f>CONVERT(INDEX(Clg_StPt_Sch_EZ!$C$31:$I$54,MATCH(Schedules_8760!$C1712,Clg_StPt_Sch_EZ!$B$31:$B$54,0),MATCH(Schedules_8760!$F1712,Clg_StPt_Sch_EZ!$C$30:$I$30,0)),"F","C")</f>
        <v>28.333333333333332</v>
      </c>
      <c r="L1712" s="34">
        <f>CONVERT(INDEX(DHW_StPt_Sch_EZ!$C$4:$I$27,MATCH(Schedules_8760!$C1712,DHW_StPt_Sch_EZ!$B$4:$B$27,0),MATCH(Schedules_8760!$F1712,DHW_StPt_Sch_EZ!$C$3:$I$3,0)),"F","C")</f>
        <v>53.333333333333329</v>
      </c>
      <c r="M1712" s="34">
        <f>CONVERT(INDEX(DHW_StPt_Sch_EZ!$C$31:$I$54,MATCH(Schedules_8760!$C1712,DHW_StPt_Sch_EZ!$B$31:$B$54,0),MATCH(Schedules_8760!$F1712,DHW_StPt_Sch_EZ!$C$30:$I$30,0)),"F","C")</f>
        <v>53.333333333333329</v>
      </c>
      <c r="N1712" s="12"/>
      <c r="O1712" s="12"/>
      <c r="P1712" s="12"/>
    </row>
    <row r="1713" spans="1:16" x14ac:dyDescent="0.25">
      <c r="A1713" s="35">
        <v>1712</v>
      </c>
      <c r="B1713" s="89">
        <v>72.291666666666671</v>
      </c>
      <c r="C1713" s="35">
        <f t="shared" si="130"/>
        <v>8</v>
      </c>
      <c r="D1713" s="35">
        <f t="shared" si="133"/>
        <v>72</v>
      </c>
      <c r="E1713" s="35">
        <f t="shared" si="134"/>
        <v>2</v>
      </c>
      <c r="F1713" s="35" t="str">
        <f t="shared" si="131"/>
        <v>Monday</v>
      </c>
      <c r="G1713" s="35">
        <f t="shared" si="132"/>
        <v>3</v>
      </c>
      <c r="H1713" s="34">
        <f>CONVERT(INDEX(Htg_StPt_Sch_EZ!$C$4:$I$27,MATCH(Schedules_8760!$C1713,Htg_StPt_Sch_EZ!$B$4:$B$27,0),MATCH(Schedules_8760!$F1713,Htg_StPt_Sch_EZ!$C$3:$I$3,0)),"F","C")</f>
        <v>20.555555555555554</v>
      </c>
      <c r="I1713" s="34">
        <f>CONVERT(INDEX(Htg_StPt_Sch_EZ!$C$31:$I$54,MATCH(Schedules_8760!$C1713,Htg_StPt_Sch_EZ!$B$31:$B$54,0),MATCH(Schedules_8760!$F1713,Htg_StPt_Sch_EZ!$C$30:$I$30,0)),"F","C")</f>
        <v>19.444444444444443</v>
      </c>
      <c r="J1713" s="34">
        <f>CONVERT(INDEX(Clg_StPt_Sch_EZ!$C$4:$I$27,MATCH(Schedules_8760!$C1713,Clg_StPt_Sch_EZ!$B$4:$B$27,0),MATCH(Schedules_8760!$F1713,Clg_StPt_Sch_EZ!$C$3:$I$3,0)),"F","C")</f>
        <v>25.555555555555554</v>
      </c>
      <c r="K1713" s="34">
        <f>CONVERT(INDEX(Clg_StPt_Sch_EZ!$C$31:$I$54,MATCH(Schedules_8760!$C1713,Clg_StPt_Sch_EZ!$B$31:$B$54,0),MATCH(Schedules_8760!$F1713,Clg_StPt_Sch_EZ!$C$30:$I$30,0)),"F","C")</f>
        <v>25</v>
      </c>
      <c r="L1713" s="34">
        <f>CONVERT(INDEX(DHW_StPt_Sch_EZ!$C$4:$I$27,MATCH(Schedules_8760!$C1713,DHW_StPt_Sch_EZ!$B$4:$B$27,0),MATCH(Schedules_8760!$F1713,DHW_StPt_Sch_EZ!$C$3:$I$3,0)),"F","C")</f>
        <v>53.333333333333329</v>
      </c>
      <c r="M1713" s="34">
        <f>CONVERT(INDEX(DHW_StPt_Sch_EZ!$C$31:$I$54,MATCH(Schedules_8760!$C1713,DHW_StPt_Sch_EZ!$B$31:$B$54,0),MATCH(Schedules_8760!$F1713,DHW_StPt_Sch_EZ!$C$30:$I$30,0)),"F","C")</f>
        <v>53.333333333333329</v>
      </c>
      <c r="N1713" s="12"/>
      <c r="O1713" s="12"/>
      <c r="P1713" s="12"/>
    </row>
    <row r="1714" spans="1:16" x14ac:dyDescent="0.25">
      <c r="A1714" s="35">
        <v>1713</v>
      </c>
      <c r="B1714" s="89">
        <v>72.333333333333329</v>
      </c>
      <c r="C1714" s="35">
        <f t="shared" si="130"/>
        <v>9</v>
      </c>
      <c r="D1714" s="35">
        <f t="shared" si="133"/>
        <v>72</v>
      </c>
      <c r="E1714" s="35">
        <f t="shared" si="134"/>
        <v>2</v>
      </c>
      <c r="F1714" s="35" t="str">
        <f t="shared" si="131"/>
        <v>Monday</v>
      </c>
      <c r="G1714" s="35">
        <f t="shared" si="132"/>
        <v>3</v>
      </c>
      <c r="H1714" s="34">
        <f>CONVERT(INDEX(Htg_StPt_Sch_EZ!$C$4:$I$27,MATCH(Schedules_8760!$C1714,Htg_StPt_Sch_EZ!$B$4:$B$27,0),MATCH(Schedules_8760!$F1714,Htg_StPt_Sch_EZ!$C$3:$I$3,0)),"F","C")</f>
        <v>20.555555555555554</v>
      </c>
      <c r="I1714" s="34">
        <f>CONVERT(INDEX(Htg_StPt_Sch_EZ!$C$31:$I$54,MATCH(Schedules_8760!$C1714,Htg_StPt_Sch_EZ!$B$31:$B$54,0),MATCH(Schedules_8760!$F1714,Htg_StPt_Sch_EZ!$C$30:$I$30,0)),"F","C")</f>
        <v>19.444444444444443</v>
      </c>
      <c r="J1714" s="34">
        <f>CONVERT(INDEX(Clg_StPt_Sch_EZ!$C$4:$I$27,MATCH(Schedules_8760!$C1714,Clg_StPt_Sch_EZ!$B$4:$B$27,0),MATCH(Schedules_8760!$F1714,Clg_StPt_Sch_EZ!$C$3:$I$3,0)),"F","C")</f>
        <v>25.555555555555554</v>
      </c>
      <c r="K1714" s="34">
        <f>CONVERT(INDEX(Clg_StPt_Sch_EZ!$C$31:$I$54,MATCH(Schedules_8760!$C1714,Clg_StPt_Sch_EZ!$B$31:$B$54,0),MATCH(Schedules_8760!$F1714,Clg_StPt_Sch_EZ!$C$30:$I$30,0)),"F","C")</f>
        <v>25</v>
      </c>
      <c r="L1714" s="34">
        <f>CONVERT(INDEX(DHW_StPt_Sch_EZ!$C$4:$I$27,MATCH(Schedules_8760!$C1714,DHW_StPt_Sch_EZ!$B$4:$B$27,0),MATCH(Schedules_8760!$F1714,DHW_StPt_Sch_EZ!$C$3:$I$3,0)),"F","C")</f>
        <v>53.333333333333329</v>
      </c>
      <c r="M1714" s="34">
        <f>CONVERT(INDEX(DHW_StPt_Sch_EZ!$C$31:$I$54,MATCH(Schedules_8760!$C1714,DHW_StPt_Sch_EZ!$B$31:$B$54,0),MATCH(Schedules_8760!$F1714,DHW_StPt_Sch_EZ!$C$30:$I$30,0)),"F","C")</f>
        <v>53.333333333333329</v>
      </c>
      <c r="N1714" s="12"/>
      <c r="O1714" s="12"/>
      <c r="P1714" s="12"/>
    </row>
    <row r="1715" spans="1:16" x14ac:dyDescent="0.25">
      <c r="A1715" s="35">
        <v>1714</v>
      </c>
      <c r="B1715" s="89">
        <v>72.375</v>
      </c>
      <c r="C1715" s="35">
        <f t="shared" si="130"/>
        <v>10</v>
      </c>
      <c r="D1715" s="35">
        <f t="shared" si="133"/>
        <v>72</v>
      </c>
      <c r="E1715" s="35">
        <f t="shared" si="134"/>
        <v>2</v>
      </c>
      <c r="F1715" s="35" t="str">
        <f t="shared" si="131"/>
        <v>Monday</v>
      </c>
      <c r="G1715" s="35">
        <f t="shared" si="132"/>
        <v>3</v>
      </c>
      <c r="H1715" s="34">
        <f>CONVERT(INDEX(Htg_StPt_Sch_EZ!$C$4:$I$27,MATCH(Schedules_8760!$C1715,Htg_StPt_Sch_EZ!$B$4:$B$27,0),MATCH(Schedules_8760!$F1715,Htg_StPt_Sch_EZ!$C$3:$I$3,0)),"F","C")</f>
        <v>20.555555555555554</v>
      </c>
      <c r="I1715" s="34">
        <f>CONVERT(INDEX(Htg_StPt_Sch_EZ!$C$31:$I$54,MATCH(Schedules_8760!$C1715,Htg_StPt_Sch_EZ!$B$31:$B$54,0),MATCH(Schedules_8760!$F1715,Htg_StPt_Sch_EZ!$C$30:$I$30,0)),"F","C")</f>
        <v>19.444444444444443</v>
      </c>
      <c r="J1715" s="34">
        <f>CONVERT(INDEX(Clg_StPt_Sch_EZ!$C$4:$I$27,MATCH(Schedules_8760!$C1715,Clg_StPt_Sch_EZ!$B$4:$B$27,0),MATCH(Schedules_8760!$F1715,Clg_StPt_Sch_EZ!$C$3:$I$3,0)),"F","C")</f>
        <v>25.555555555555554</v>
      </c>
      <c r="K1715" s="34">
        <f>CONVERT(INDEX(Clg_StPt_Sch_EZ!$C$31:$I$54,MATCH(Schedules_8760!$C1715,Clg_StPt_Sch_EZ!$B$31:$B$54,0),MATCH(Schedules_8760!$F1715,Clg_StPt_Sch_EZ!$C$30:$I$30,0)),"F","C")</f>
        <v>25</v>
      </c>
      <c r="L1715" s="34">
        <f>CONVERT(INDEX(DHW_StPt_Sch_EZ!$C$4:$I$27,MATCH(Schedules_8760!$C1715,DHW_StPt_Sch_EZ!$B$4:$B$27,0),MATCH(Schedules_8760!$F1715,DHW_StPt_Sch_EZ!$C$3:$I$3,0)),"F","C")</f>
        <v>53.333333333333329</v>
      </c>
      <c r="M1715" s="34">
        <f>CONVERT(INDEX(DHW_StPt_Sch_EZ!$C$31:$I$54,MATCH(Schedules_8760!$C1715,DHW_StPt_Sch_EZ!$B$31:$B$54,0),MATCH(Schedules_8760!$F1715,DHW_StPt_Sch_EZ!$C$30:$I$30,0)),"F","C")</f>
        <v>53.333333333333329</v>
      </c>
      <c r="N1715" s="12"/>
      <c r="O1715" s="12"/>
      <c r="P1715" s="12"/>
    </row>
    <row r="1716" spans="1:16" x14ac:dyDescent="0.25">
      <c r="A1716" s="35">
        <v>1715</v>
      </c>
      <c r="B1716" s="89">
        <v>72.416666666666671</v>
      </c>
      <c r="C1716" s="35">
        <f t="shared" si="130"/>
        <v>11</v>
      </c>
      <c r="D1716" s="35">
        <f t="shared" si="133"/>
        <v>72</v>
      </c>
      <c r="E1716" s="35">
        <f t="shared" si="134"/>
        <v>2</v>
      </c>
      <c r="F1716" s="35" t="str">
        <f t="shared" si="131"/>
        <v>Monday</v>
      </c>
      <c r="G1716" s="35">
        <f t="shared" si="132"/>
        <v>3</v>
      </c>
      <c r="H1716" s="34">
        <f>CONVERT(INDEX(Htg_StPt_Sch_EZ!$C$4:$I$27,MATCH(Schedules_8760!$C1716,Htg_StPt_Sch_EZ!$B$4:$B$27,0),MATCH(Schedules_8760!$F1716,Htg_StPt_Sch_EZ!$C$3:$I$3,0)),"F","C")</f>
        <v>20.555555555555554</v>
      </c>
      <c r="I1716" s="34">
        <f>CONVERT(INDEX(Htg_StPt_Sch_EZ!$C$31:$I$54,MATCH(Schedules_8760!$C1716,Htg_StPt_Sch_EZ!$B$31:$B$54,0),MATCH(Schedules_8760!$F1716,Htg_StPt_Sch_EZ!$C$30:$I$30,0)),"F","C")</f>
        <v>19.444444444444443</v>
      </c>
      <c r="J1716" s="34">
        <f>CONVERT(INDEX(Clg_StPt_Sch_EZ!$C$4:$I$27,MATCH(Schedules_8760!$C1716,Clg_StPt_Sch_EZ!$B$4:$B$27,0),MATCH(Schedules_8760!$F1716,Clg_StPt_Sch_EZ!$C$3:$I$3,0)),"F","C")</f>
        <v>25.555555555555554</v>
      </c>
      <c r="K1716" s="34">
        <f>CONVERT(INDEX(Clg_StPt_Sch_EZ!$C$31:$I$54,MATCH(Schedules_8760!$C1716,Clg_StPt_Sch_EZ!$B$31:$B$54,0),MATCH(Schedules_8760!$F1716,Clg_StPt_Sch_EZ!$C$30:$I$30,0)),"F","C")</f>
        <v>25</v>
      </c>
      <c r="L1716" s="34">
        <f>CONVERT(INDEX(DHW_StPt_Sch_EZ!$C$4:$I$27,MATCH(Schedules_8760!$C1716,DHW_StPt_Sch_EZ!$B$4:$B$27,0),MATCH(Schedules_8760!$F1716,DHW_StPt_Sch_EZ!$C$3:$I$3,0)),"F","C")</f>
        <v>53.333333333333329</v>
      </c>
      <c r="M1716" s="34">
        <f>CONVERT(INDEX(DHW_StPt_Sch_EZ!$C$31:$I$54,MATCH(Schedules_8760!$C1716,DHW_StPt_Sch_EZ!$B$31:$B$54,0),MATCH(Schedules_8760!$F1716,DHW_StPt_Sch_EZ!$C$30:$I$30,0)),"F","C")</f>
        <v>53.333333333333329</v>
      </c>
      <c r="N1716" s="12"/>
      <c r="O1716" s="12"/>
      <c r="P1716" s="12"/>
    </row>
    <row r="1717" spans="1:16" x14ac:dyDescent="0.25">
      <c r="A1717" s="35">
        <v>1716</v>
      </c>
      <c r="B1717" s="89">
        <v>72.458333333333329</v>
      </c>
      <c r="C1717" s="35">
        <f t="shared" si="130"/>
        <v>12</v>
      </c>
      <c r="D1717" s="35">
        <f t="shared" si="133"/>
        <v>72</v>
      </c>
      <c r="E1717" s="35">
        <f t="shared" si="134"/>
        <v>2</v>
      </c>
      <c r="F1717" s="35" t="str">
        <f t="shared" si="131"/>
        <v>Monday</v>
      </c>
      <c r="G1717" s="35">
        <f t="shared" si="132"/>
        <v>3</v>
      </c>
      <c r="H1717" s="34">
        <f>CONVERT(INDEX(Htg_StPt_Sch_EZ!$C$4:$I$27,MATCH(Schedules_8760!$C1717,Htg_StPt_Sch_EZ!$B$4:$B$27,0),MATCH(Schedules_8760!$F1717,Htg_StPt_Sch_EZ!$C$3:$I$3,0)),"F","C")</f>
        <v>20.555555555555554</v>
      </c>
      <c r="I1717" s="34">
        <f>CONVERT(INDEX(Htg_StPt_Sch_EZ!$C$31:$I$54,MATCH(Schedules_8760!$C1717,Htg_StPt_Sch_EZ!$B$31:$B$54,0),MATCH(Schedules_8760!$F1717,Htg_StPt_Sch_EZ!$C$30:$I$30,0)),"F","C")</f>
        <v>19.444444444444443</v>
      </c>
      <c r="J1717" s="34">
        <f>CONVERT(INDEX(Clg_StPt_Sch_EZ!$C$4:$I$27,MATCH(Schedules_8760!$C1717,Clg_StPt_Sch_EZ!$B$4:$B$27,0),MATCH(Schedules_8760!$F1717,Clg_StPt_Sch_EZ!$C$3:$I$3,0)),"F","C")</f>
        <v>25.555555555555554</v>
      </c>
      <c r="K1717" s="34">
        <f>CONVERT(INDEX(Clg_StPt_Sch_EZ!$C$31:$I$54,MATCH(Schedules_8760!$C1717,Clg_StPt_Sch_EZ!$B$31:$B$54,0),MATCH(Schedules_8760!$F1717,Clg_StPt_Sch_EZ!$C$30:$I$30,0)),"F","C")</f>
        <v>25</v>
      </c>
      <c r="L1717" s="34">
        <f>CONVERT(INDEX(DHW_StPt_Sch_EZ!$C$4:$I$27,MATCH(Schedules_8760!$C1717,DHW_StPt_Sch_EZ!$B$4:$B$27,0),MATCH(Schedules_8760!$F1717,DHW_StPt_Sch_EZ!$C$3:$I$3,0)),"F","C")</f>
        <v>53.333333333333329</v>
      </c>
      <c r="M1717" s="34">
        <f>CONVERT(INDEX(DHW_StPt_Sch_EZ!$C$31:$I$54,MATCH(Schedules_8760!$C1717,DHW_StPt_Sch_EZ!$B$31:$B$54,0),MATCH(Schedules_8760!$F1717,DHW_StPt_Sch_EZ!$C$30:$I$30,0)),"F","C")</f>
        <v>53.333333333333329</v>
      </c>
      <c r="N1717" s="12"/>
      <c r="O1717" s="12"/>
      <c r="P1717" s="12"/>
    </row>
    <row r="1718" spans="1:16" x14ac:dyDescent="0.25">
      <c r="A1718" s="35">
        <v>1717</v>
      </c>
      <c r="B1718" s="89">
        <v>72.5</v>
      </c>
      <c r="C1718" s="35">
        <f t="shared" si="130"/>
        <v>13</v>
      </c>
      <c r="D1718" s="35">
        <f t="shared" si="133"/>
        <v>72</v>
      </c>
      <c r="E1718" s="35">
        <f t="shared" si="134"/>
        <v>2</v>
      </c>
      <c r="F1718" s="35" t="str">
        <f t="shared" si="131"/>
        <v>Monday</v>
      </c>
      <c r="G1718" s="35">
        <f t="shared" si="132"/>
        <v>3</v>
      </c>
      <c r="H1718" s="34">
        <f>CONVERT(INDEX(Htg_StPt_Sch_EZ!$C$4:$I$27,MATCH(Schedules_8760!$C1718,Htg_StPt_Sch_EZ!$B$4:$B$27,0),MATCH(Schedules_8760!$F1718,Htg_StPt_Sch_EZ!$C$3:$I$3,0)),"F","C")</f>
        <v>20.555555555555554</v>
      </c>
      <c r="I1718" s="34">
        <f>CONVERT(INDEX(Htg_StPt_Sch_EZ!$C$31:$I$54,MATCH(Schedules_8760!$C1718,Htg_StPt_Sch_EZ!$B$31:$B$54,0),MATCH(Schedules_8760!$F1718,Htg_StPt_Sch_EZ!$C$30:$I$30,0)),"F","C")</f>
        <v>19.444444444444443</v>
      </c>
      <c r="J1718" s="34">
        <f>CONVERT(INDEX(Clg_StPt_Sch_EZ!$C$4:$I$27,MATCH(Schedules_8760!$C1718,Clg_StPt_Sch_EZ!$B$4:$B$27,0),MATCH(Schedules_8760!$F1718,Clg_StPt_Sch_EZ!$C$3:$I$3,0)),"F","C")</f>
        <v>25.555555555555554</v>
      </c>
      <c r="K1718" s="34">
        <f>CONVERT(INDEX(Clg_StPt_Sch_EZ!$C$31:$I$54,MATCH(Schedules_8760!$C1718,Clg_StPt_Sch_EZ!$B$31:$B$54,0),MATCH(Schedules_8760!$F1718,Clg_StPt_Sch_EZ!$C$30:$I$30,0)),"F","C")</f>
        <v>25</v>
      </c>
      <c r="L1718" s="34">
        <f>CONVERT(INDEX(DHW_StPt_Sch_EZ!$C$4:$I$27,MATCH(Schedules_8760!$C1718,DHW_StPt_Sch_EZ!$B$4:$B$27,0),MATCH(Schedules_8760!$F1718,DHW_StPt_Sch_EZ!$C$3:$I$3,0)),"F","C")</f>
        <v>53.333333333333329</v>
      </c>
      <c r="M1718" s="34">
        <f>CONVERT(INDEX(DHW_StPt_Sch_EZ!$C$31:$I$54,MATCH(Schedules_8760!$C1718,DHW_StPt_Sch_EZ!$B$31:$B$54,0),MATCH(Schedules_8760!$F1718,DHW_StPt_Sch_EZ!$C$30:$I$30,0)),"F","C")</f>
        <v>53.333333333333329</v>
      </c>
      <c r="N1718" s="12"/>
      <c r="O1718" s="12"/>
      <c r="P1718" s="12"/>
    </row>
    <row r="1719" spans="1:16" x14ac:dyDescent="0.25">
      <c r="A1719" s="35">
        <v>1718</v>
      </c>
      <c r="B1719" s="89">
        <v>72.541666666666671</v>
      </c>
      <c r="C1719" s="35">
        <f t="shared" si="130"/>
        <v>14</v>
      </c>
      <c r="D1719" s="35">
        <f t="shared" si="133"/>
        <v>72</v>
      </c>
      <c r="E1719" s="35">
        <f t="shared" si="134"/>
        <v>2</v>
      </c>
      <c r="F1719" s="35" t="str">
        <f t="shared" si="131"/>
        <v>Monday</v>
      </c>
      <c r="G1719" s="35">
        <f t="shared" si="132"/>
        <v>3</v>
      </c>
      <c r="H1719" s="34">
        <f>CONVERT(INDEX(Htg_StPt_Sch_EZ!$C$4:$I$27,MATCH(Schedules_8760!$C1719,Htg_StPt_Sch_EZ!$B$4:$B$27,0),MATCH(Schedules_8760!$F1719,Htg_StPt_Sch_EZ!$C$3:$I$3,0)),"F","C")</f>
        <v>20.555555555555554</v>
      </c>
      <c r="I1719" s="34">
        <f>CONVERT(INDEX(Htg_StPt_Sch_EZ!$C$31:$I$54,MATCH(Schedules_8760!$C1719,Htg_StPt_Sch_EZ!$B$31:$B$54,0),MATCH(Schedules_8760!$F1719,Htg_StPt_Sch_EZ!$C$30:$I$30,0)),"F","C")</f>
        <v>19.444444444444443</v>
      </c>
      <c r="J1719" s="34">
        <f>CONVERT(INDEX(Clg_StPt_Sch_EZ!$C$4:$I$27,MATCH(Schedules_8760!$C1719,Clg_StPt_Sch_EZ!$B$4:$B$27,0),MATCH(Schedules_8760!$F1719,Clg_StPt_Sch_EZ!$C$3:$I$3,0)),"F","C")</f>
        <v>25.555555555555554</v>
      </c>
      <c r="K1719" s="34">
        <f>CONVERT(INDEX(Clg_StPt_Sch_EZ!$C$31:$I$54,MATCH(Schedules_8760!$C1719,Clg_StPt_Sch_EZ!$B$31:$B$54,0),MATCH(Schedules_8760!$F1719,Clg_StPt_Sch_EZ!$C$30:$I$30,0)),"F","C")</f>
        <v>25</v>
      </c>
      <c r="L1719" s="34">
        <f>CONVERT(INDEX(DHW_StPt_Sch_EZ!$C$4:$I$27,MATCH(Schedules_8760!$C1719,DHW_StPt_Sch_EZ!$B$4:$B$27,0),MATCH(Schedules_8760!$F1719,DHW_StPt_Sch_EZ!$C$3:$I$3,0)),"F","C")</f>
        <v>53.333333333333329</v>
      </c>
      <c r="M1719" s="34">
        <f>CONVERT(INDEX(DHW_StPt_Sch_EZ!$C$31:$I$54,MATCH(Schedules_8760!$C1719,DHW_StPt_Sch_EZ!$B$31:$B$54,0),MATCH(Schedules_8760!$F1719,DHW_StPt_Sch_EZ!$C$30:$I$30,0)),"F","C")</f>
        <v>53.333333333333329</v>
      </c>
      <c r="N1719" s="12"/>
      <c r="O1719" s="12"/>
      <c r="P1719" s="12"/>
    </row>
    <row r="1720" spans="1:16" x14ac:dyDescent="0.25">
      <c r="A1720" s="35">
        <v>1719</v>
      </c>
      <c r="B1720" s="89">
        <v>72.583333333333329</v>
      </c>
      <c r="C1720" s="35">
        <f t="shared" si="130"/>
        <v>15</v>
      </c>
      <c r="D1720" s="35">
        <f t="shared" si="133"/>
        <v>72</v>
      </c>
      <c r="E1720" s="35">
        <f t="shared" si="134"/>
        <v>2</v>
      </c>
      <c r="F1720" s="35" t="str">
        <f t="shared" si="131"/>
        <v>Monday</v>
      </c>
      <c r="G1720" s="35">
        <f t="shared" si="132"/>
        <v>3</v>
      </c>
      <c r="H1720" s="34">
        <f>CONVERT(INDEX(Htg_StPt_Sch_EZ!$C$4:$I$27,MATCH(Schedules_8760!$C1720,Htg_StPt_Sch_EZ!$B$4:$B$27,0),MATCH(Schedules_8760!$F1720,Htg_StPt_Sch_EZ!$C$3:$I$3,0)),"F","C")</f>
        <v>20.555555555555554</v>
      </c>
      <c r="I1720" s="34">
        <f>CONVERT(INDEX(Htg_StPt_Sch_EZ!$C$31:$I$54,MATCH(Schedules_8760!$C1720,Htg_StPt_Sch_EZ!$B$31:$B$54,0),MATCH(Schedules_8760!$F1720,Htg_StPt_Sch_EZ!$C$30:$I$30,0)),"F","C")</f>
        <v>21.111111111111111</v>
      </c>
      <c r="J1720" s="34">
        <f>CONVERT(INDEX(Clg_StPt_Sch_EZ!$C$4:$I$27,MATCH(Schedules_8760!$C1720,Clg_StPt_Sch_EZ!$B$4:$B$27,0),MATCH(Schedules_8760!$F1720,Clg_StPt_Sch_EZ!$C$3:$I$3,0)),"F","C")</f>
        <v>25.555555555555554</v>
      </c>
      <c r="K1720" s="34">
        <f>CONVERT(INDEX(Clg_StPt_Sch_EZ!$C$31:$I$54,MATCH(Schedules_8760!$C1720,Clg_StPt_Sch_EZ!$B$31:$B$54,0),MATCH(Schedules_8760!$F1720,Clg_StPt_Sch_EZ!$C$30:$I$30,0)),"F","C")</f>
        <v>25</v>
      </c>
      <c r="L1720" s="34">
        <f>CONVERT(INDEX(DHW_StPt_Sch_EZ!$C$4:$I$27,MATCH(Schedules_8760!$C1720,DHW_StPt_Sch_EZ!$B$4:$B$27,0),MATCH(Schedules_8760!$F1720,DHW_StPt_Sch_EZ!$C$3:$I$3,0)),"F","C")</f>
        <v>53.333333333333329</v>
      </c>
      <c r="M1720" s="34">
        <f>CONVERT(INDEX(DHW_StPt_Sch_EZ!$C$31:$I$54,MATCH(Schedules_8760!$C1720,DHW_StPt_Sch_EZ!$B$31:$B$54,0),MATCH(Schedules_8760!$F1720,DHW_StPt_Sch_EZ!$C$30:$I$30,0)),"F","C")</f>
        <v>53.333333333333329</v>
      </c>
      <c r="N1720" s="12"/>
      <c r="O1720" s="12"/>
      <c r="P1720" s="12"/>
    </row>
    <row r="1721" spans="1:16" x14ac:dyDescent="0.25">
      <c r="A1721" s="35">
        <v>1720</v>
      </c>
      <c r="B1721" s="89">
        <v>72.625</v>
      </c>
      <c r="C1721" s="35">
        <f t="shared" si="130"/>
        <v>16</v>
      </c>
      <c r="D1721" s="35">
        <f t="shared" si="133"/>
        <v>72</v>
      </c>
      <c r="E1721" s="35">
        <f t="shared" si="134"/>
        <v>2</v>
      </c>
      <c r="F1721" s="35" t="str">
        <f t="shared" si="131"/>
        <v>Monday</v>
      </c>
      <c r="G1721" s="35">
        <f t="shared" si="132"/>
        <v>3</v>
      </c>
      <c r="H1721" s="34">
        <f>CONVERT(INDEX(Htg_StPt_Sch_EZ!$C$4:$I$27,MATCH(Schedules_8760!$C1721,Htg_StPt_Sch_EZ!$B$4:$B$27,0),MATCH(Schedules_8760!$F1721,Htg_StPt_Sch_EZ!$C$3:$I$3,0)),"F","C")</f>
        <v>20.555555555555554</v>
      </c>
      <c r="I1721" s="34">
        <f>CONVERT(INDEX(Htg_StPt_Sch_EZ!$C$31:$I$54,MATCH(Schedules_8760!$C1721,Htg_StPt_Sch_EZ!$B$31:$B$54,0),MATCH(Schedules_8760!$F1721,Htg_StPt_Sch_EZ!$C$30:$I$30,0)),"F","C")</f>
        <v>21.111111111111111</v>
      </c>
      <c r="J1721" s="34">
        <f>CONVERT(INDEX(Clg_StPt_Sch_EZ!$C$4:$I$27,MATCH(Schedules_8760!$C1721,Clg_StPt_Sch_EZ!$B$4:$B$27,0),MATCH(Schedules_8760!$F1721,Clg_StPt_Sch_EZ!$C$3:$I$3,0)),"F","C")</f>
        <v>25.555555555555554</v>
      </c>
      <c r="K1721" s="34">
        <f>CONVERT(INDEX(Clg_StPt_Sch_EZ!$C$31:$I$54,MATCH(Schedules_8760!$C1721,Clg_StPt_Sch_EZ!$B$31:$B$54,0),MATCH(Schedules_8760!$F1721,Clg_StPt_Sch_EZ!$C$30:$I$30,0)),"F","C")</f>
        <v>25</v>
      </c>
      <c r="L1721" s="34">
        <f>CONVERT(INDEX(DHW_StPt_Sch_EZ!$C$4:$I$27,MATCH(Schedules_8760!$C1721,DHW_StPt_Sch_EZ!$B$4:$B$27,0),MATCH(Schedules_8760!$F1721,DHW_StPt_Sch_EZ!$C$3:$I$3,0)),"F","C")</f>
        <v>53.333333333333329</v>
      </c>
      <c r="M1721" s="34">
        <f>CONVERT(INDEX(DHW_StPt_Sch_EZ!$C$31:$I$54,MATCH(Schedules_8760!$C1721,DHW_StPt_Sch_EZ!$B$31:$B$54,0),MATCH(Schedules_8760!$F1721,DHW_StPt_Sch_EZ!$C$30:$I$30,0)),"F","C")</f>
        <v>53.333333333333329</v>
      </c>
      <c r="N1721" s="12"/>
      <c r="O1721" s="12"/>
      <c r="P1721" s="12"/>
    </row>
    <row r="1722" spans="1:16" x14ac:dyDescent="0.25">
      <c r="A1722" s="35">
        <v>1721</v>
      </c>
      <c r="B1722" s="89">
        <v>72.666666666666671</v>
      </c>
      <c r="C1722" s="35">
        <f t="shared" si="130"/>
        <v>17</v>
      </c>
      <c r="D1722" s="35">
        <f t="shared" si="133"/>
        <v>72</v>
      </c>
      <c r="E1722" s="35">
        <f t="shared" si="134"/>
        <v>2</v>
      </c>
      <c r="F1722" s="35" t="str">
        <f t="shared" si="131"/>
        <v>Monday</v>
      </c>
      <c r="G1722" s="35">
        <f t="shared" si="132"/>
        <v>3</v>
      </c>
      <c r="H1722" s="34">
        <f>CONVERT(INDEX(Htg_StPt_Sch_EZ!$C$4:$I$27,MATCH(Schedules_8760!$C1722,Htg_StPt_Sch_EZ!$B$4:$B$27,0),MATCH(Schedules_8760!$F1722,Htg_StPt_Sch_EZ!$C$3:$I$3,0)),"F","C")</f>
        <v>20.555555555555554</v>
      </c>
      <c r="I1722" s="34">
        <f>CONVERT(INDEX(Htg_StPt_Sch_EZ!$C$31:$I$54,MATCH(Schedules_8760!$C1722,Htg_StPt_Sch_EZ!$B$31:$B$54,0),MATCH(Schedules_8760!$F1722,Htg_StPt_Sch_EZ!$C$30:$I$30,0)),"F","C")</f>
        <v>17.777777777777779</v>
      </c>
      <c r="J1722" s="34">
        <f>CONVERT(INDEX(Clg_StPt_Sch_EZ!$C$4:$I$27,MATCH(Schedules_8760!$C1722,Clg_StPt_Sch_EZ!$B$4:$B$27,0),MATCH(Schedules_8760!$F1722,Clg_StPt_Sch_EZ!$C$3:$I$3,0)),"F","C")</f>
        <v>25.555555555555554</v>
      </c>
      <c r="K1722" s="34">
        <f>CONVERT(INDEX(Clg_StPt_Sch_EZ!$C$31:$I$54,MATCH(Schedules_8760!$C1722,Clg_StPt_Sch_EZ!$B$31:$B$54,0),MATCH(Schedules_8760!$F1722,Clg_StPt_Sch_EZ!$C$30:$I$30,0)),"F","C")</f>
        <v>25</v>
      </c>
      <c r="L1722" s="34">
        <f>CONVERT(INDEX(DHW_StPt_Sch_EZ!$C$4:$I$27,MATCH(Schedules_8760!$C1722,DHW_StPt_Sch_EZ!$B$4:$B$27,0),MATCH(Schedules_8760!$F1722,DHW_StPt_Sch_EZ!$C$3:$I$3,0)),"F","C")</f>
        <v>53.333333333333329</v>
      </c>
      <c r="M1722" s="34">
        <f>CONVERT(INDEX(DHW_StPt_Sch_EZ!$C$31:$I$54,MATCH(Schedules_8760!$C1722,DHW_StPt_Sch_EZ!$B$31:$B$54,0),MATCH(Schedules_8760!$F1722,DHW_StPt_Sch_EZ!$C$30:$I$30,0)),"F","C")</f>
        <v>53.333333333333329</v>
      </c>
      <c r="N1722" s="12"/>
      <c r="O1722" s="12"/>
      <c r="P1722" s="12"/>
    </row>
    <row r="1723" spans="1:16" x14ac:dyDescent="0.25">
      <c r="A1723" s="35">
        <v>1722</v>
      </c>
      <c r="B1723" s="89">
        <v>72.708333333333329</v>
      </c>
      <c r="C1723" s="35">
        <f t="shared" si="130"/>
        <v>18</v>
      </c>
      <c r="D1723" s="35">
        <f t="shared" si="133"/>
        <v>72</v>
      </c>
      <c r="E1723" s="35">
        <f t="shared" si="134"/>
        <v>2</v>
      </c>
      <c r="F1723" s="35" t="str">
        <f t="shared" si="131"/>
        <v>Monday</v>
      </c>
      <c r="G1723" s="35">
        <f t="shared" si="132"/>
        <v>3</v>
      </c>
      <c r="H1723" s="34">
        <f>CONVERT(INDEX(Htg_StPt_Sch_EZ!$C$4:$I$27,MATCH(Schedules_8760!$C1723,Htg_StPt_Sch_EZ!$B$4:$B$27,0),MATCH(Schedules_8760!$F1723,Htg_StPt_Sch_EZ!$C$3:$I$3,0)),"F","C")</f>
        <v>20.555555555555554</v>
      </c>
      <c r="I1723" s="34">
        <f>CONVERT(INDEX(Htg_StPt_Sch_EZ!$C$31:$I$54,MATCH(Schedules_8760!$C1723,Htg_StPt_Sch_EZ!$B$31:$B$54,0),MATCH(Schedules_8760!$F1723,Htg_StPt_Sch_EZ!$C$30:$I$30,0)),"F","C")</f>
        <v>17.777777777777779</v>
      </c>
      <c r="J1723" s="34">
        <f>CONVERT(INDEX(Clg_StPt_Sch_EZ!$C$4:$I$27,MATCH(Schedules_8760!$C1723,Clg_StPt_Sch_EZ!$B$4:$B$27,0),MATCH(Schedules_8760!$F1723,Clg_StPt_Sch_EZ!$C$3:$I$3,0)),"F","C")</f>
        <v>25.555555555555554</v>
      </c>
      <c r="K1723" s="34">
        <f>CONVERT(INDEX(Clg_StPt_Sch_EZ!$C$31:$I$54,MATCH(Schedules_8760!$C1723,Clg_StPt_Sch_EZ!$B$31:$B$54,0),MATCH(Schedules_8760!$F1723,Clg_StPt_Sch_EZ!$C$30:$I$30,0)),"F","C")</f>
        <v>28.333333333333332</v>
      </c>
      <c r="L1723" s="34">
        <f>CONVERT(INDEX(DHW_StPt_Sch_EZ!$C$4:$I$27,MATCH(Schedules_8760!$C1723,DHW_StPt_Sch_EZ!$B$4:$B$27,0),MATCH(Schedules_8760!$F1723,DHW_StPt_Sch_EZ!$C$3:$I$3,0)),"F","C")</f>
        <v>53.333333333333329</v>
      </c>
      <c r="M1723" s="34">
        <f>CONVERT(INDEX(DHW_StPt_Sch_EZ!$C$31:$I$54,MATCH(Schedules_8760!$C1723,DHW_StPt_Sch_EZ!$B$31:$B$54,0),MATCH(Schedules_8760!$F1723,DHW_StPt_Sch_EZ!$C$30:$I$30,0)),"F","C")</f>
        <v>53.333333333333329</v>
      </c>
      <c r="N1723" s="12"/>
      <c r="O1723" s="12"/>
      <c r="P1723" s="12"/>
    </row>
    <row r="1724" spans="1:16" x14ac:dyDescent="0.25">
      <c r="A1724" s="35">
        <v>1723</v>
      </c>
      <c r="B1724" s="89">
        <v>72.75</v>
      </c>
      <c r="C1724" s="35">
        <f t="shared" si="130"/>
        <v>19</v>
      </c>
      <c r="D1724" s="35">
        <f t="shared" si="133"/>
        <v>72</v>
      </c>
      <c r="E1724" s="35">
        <f t="shared" si="134"/>
        <v>2</v>
      </c>
      <c r="F1724" s="35" t="str">
        <f t="shared" si="131"/>
        <v>Monday</v>
      </c>
      <c r="G1724" s="35">
        <f t="shared" si="132"/>
        <v>3</v>
      </c>
      <c r="H1724" s="34">
        <f>CONVERT(INDEX(Htg_StPt_Sch_EZ!$C$4:$I$27,MATCH(Schedules_8760!$C1724,Htg_StPt_Sch_EZ!$B$4:$B$27,0),MATCH(Schedules_8760!$F1724,Htg_StPt_Sch_EZ!$C$3:$I$3,0)),"F","C")</f>
        <v>20.555555555555554</v>
      </c>
      <c r="I1724" s="34">
        <f>CONVERT(INDEX(Htg_StPt_Sch_EZ!$C$31:$I$54,MATCH(Schedules_8760!$C1724,Htg_StPt_Sch_EZ!$B$31:$B$54,0),MATCH(Schedules_8760!$F1724,Htg_StPt_Sch_EZ!$C$30:$I$30,0)),"F","C")</f>
        <v>18.333333333333332</v>
      </c>
      <c r="J1724" s="34">
        <f>CONVERT(INDEX(Clg_StPt_Sch_EZ!$C$4:$I$27,MATCH(Schedules_8760!$C1724,Clg_StPt_Sch_EZ!$B$4:$B$27,0),MATCH(Schedules_8760!$F1724,Clg_StPt_Sch_EZ!$C$3:$I$3,0)),"F","C")</f>
        <v>25.555555555555554</v>
      </c>
      <c r="K1724" s="34">
        <f>CONVERT(INDEX(Clg_StPt_Sch_EZ!$C$31:$I$54,MATCH(Schedules_8760!$C1724,Clg_StPt_Sch_EZ!$B$31:$B$54,0),MATCH(Schedules_8760!$F1724,Clg_StPt_Sch_EZ!$C$30:$I$30,0)),"F","C")</f>
        <v>28.333333333333332</v>
      </c>
      <c r="L1724" s="34">
        <f>CONVERT(INDEX(DHW_StPt_Sch_EZ!$C$4:$I$27,MATCH(Schedules_8760!$C1724,DHW_StPt_Sch_EZ!$B$4:$B$27,0),MATCH(Schedules_8760!$F1724,DHW_StPt_Sch_EZ!$C$3:$I$3,0)),"F","C")</f>
        <v>53.333333333333329</v>
      </c>
      <c r="M1724" s="34">
        <f>CONVERT(INDEX(DHW_StPt_Sch_EZ!$C$31:$I$54,MATCH(Schedules_8760!$C1724,DHW_StPt_Sch_EZ!$B$31:$B$54,0),MATCH(Schedules_8760!$F1724,DHW_StPt_Sch_EZ!$C$30:$I$30,0)),"F","C")</f>
        <v>53.333333333333329</v>
      </c>
      <c r="N1724" s="12"/>
      <c r="O1724" s="12"/>
      <c r="P1724" s="12"/>
    </row>
    <row r="1725" spans="1:16" x14ac:dyDescent="0.25">
      <c r="A1725" s="35">
        <v>1724</v>
      </c>
      <c r="B1725" s="89">
        <v>72.791666666666671</v>
      </c>
      <c r="C1725" s="35">
        <f t="shared" si="130"/>
        <v>20</v>
      </c>
      <c r="D1725" s="35">
        <f t="shared" si="133"/>
        <v>72</v>
      </c>
      <c r="E1725" s="35">
        <f t="shared" si="134"/>
        <v>2</v>
      </c>
      <c r="F1725" s="35" t="str">
        <f t="shared" si="131"/>
        <v>Monday</v>
      </c>
      <c r="G1725" s="35">
        <f t="shared" si="132"/>
        <v>3</v>
      </c>
      <c r="H1725" s="34">
        <f>CONVERT(INDEX(Htg_StPt_Sch_EZ!$C$4:$I$27,MATCH(Schedules_8760!$C1725,Htg_StPt_Sch_EZ!$B$4:$B$27,0),MATCH(Schedules_8760!$F1725,Htg_StPt_Sch_EZ!$C$3:$I$3,0)),"F","C")</f>
        <v>20.555555555555554</v>
      </c>
      <c r="I1725" s="34">
        <f>CONVERT(INDEX(Htg_StPt_Sch_EZ!$C$31:$I$54,MATCH(Schedules_8760!$C1725,Htg_StPt_Sch_EZ!$B$31:$B$54,0),MATCH(Schedules_8760!$F1725,Htg_StPt_Sch_EZ!$C$30:$I$30,0)),"F","C")</f>
        <v>18.888888888888889</v>
      </c>
      <c r="J1725" s="34">
        <f>CONVERT(INDEX(Clg_StPt_Sch_EZ!$C$4:$I$27,MATCH(Schedules_8760!$C1725,Clg_StPt_Sch_EZ!$B$4:$B$27,0),MATCH(Schedules_8760!$F1725,Clg_StPt_Sch_EZ!$C$3:$I$3,0)),"F","C")</f>
        <v>25.555555555555554</v>
      </c>
      <c r="K1725" s="34">
        <f>CONVERT(INDEX(Clg_StPt_Sch_EZ!$C$31:$I$54,MATCH(Schedules_8760!$C1725,Clg_StPt_Sch_EZ!$B$31:$B$54,0),MATCH(Schedules_8760!$F1725,Clg_StPt_Sch_EZ!$C$30:$I$30,0)),"F","C")</f>
        <v>28.333333333333332</v>
      </c>
      <c r="L1725" s="34">
        <f>CONVERT(INDEX(DHW_StPt_Sch_EZ!$C$4:$I$27,MATCH(Schedules_8760!$C1725,DHW_StPt_Sch_EZ!$B$4:$B$27,0),MATCH(Schedules_8760!$F1725,DHW_StPt_Sch_EZ!$C$3:$I$3,0)),"F","C")</f>
        <v>53.333333333333329</v>
      </c>
      <c r="M1725" s="34">
        <f>CONVERT(INDEX(DHW_StPt_Sch_EZ!$C$31:$I$54,MATCH(Schedules_8760!$C1725,DHW_StPt_Sch_EZ!$B$31:$B$54,0),MATCH(Schedules_8760!$F1725,DHW_StPt_Sch_EZ!$C$30:$I$30,0)),"F","C")</f>
        <v>53.333333333333329</v>
      </c>
      <c r="N1725" s="12"/>
      <c r="O1725" s="12"/>
      <c r="P1725" s="12"/>
    </row>
    <row r="1726" spans="1:16" x14ac:dyDescent="0.25">
      <c r="A1726" s="35">
        <v>1725</v>
      </c>
      <c r="B1726" s="89">
        <v>72.833333333333329</v>
      </c>
      <c r="C1726" s="35">
        <f t="shared" si="130"/>
        <v>21</v>
      </c>
      <c r="D1726" s="35">
        <f t="shared" si="133"/>
        <v>72</v>
      </c>
      <c r="E1726" s="35">
        <f t="shared" si="134"/>
        <v>2</v>
      </c>
      <c r="F1726" s="35" t="str">
        <f t="shared" si="131"/>
        <v>Monday</v>
      </c>
      <c r="G1726" s="35">
        <f t="shared" si="132"/>
        <v>3</v>
      </c>
      <c r="H1726" s="34">
        <f>CONVERT(INDEX(Htg_StPt_Sch_EZ!$C$4:$I$27,MATCH(Schedules_8760!$C1726,Htg_StPt_Sch_EZ!$B$4:$B$27,0),MATCH(Schedules_8760!$F1726,Htg_StPt_Sch_EZ!$C$3:$I$3,0)),"F","C")</f>
        <v>20.555555555555554</v>
      </c>
      <c r="I1726" s="34">
        <f>CONVERT(INDEX(Htg_StPt_Sch_EZ!$C$31:$I$54,MATCH(Schedules_8760!$C1726,Htg_StPt_Sch_EZ!$B$31:$B$54,0),MATCH(Schedules_8760!$F1726,Htg_StPt_Sch_EZ!$C$30:$I$30,0)),"F","C")</f>
        <v>19.444444444444443</v>
      </c>
      <c r="J1726" s="34">
        <f>CONVERT(INDEX(Clg_StPt_Sch_EZ!$C$4:$I$27,MATCH(Schedules_8760!$C1726,Clg_StPt_Sch_EZ!$B$4:$B$27,0),MATCH(Schedules_8760!$F1726,Clg_StPt_Sch_EZ!$C$3:$I$3,0)),"F","C")</f>
        <v>25.555555555555554</v>
      </c>
      <c r="K1726" s="34">
        <f>CONVERT(INDEX(Clg_StPt_Sch_EZ!$C$31:$I$54,MATCH(Schedules_8760!$C1726,Clg_StPt_Sch_EZ!$B$31:$B$54,0),MATCH(Schedules_8760!$F1726,Clg_StPt_Sch_EZ!$C$30:$I$30,0)),"F","C")</f>
        <v>28.333333333333332</v>
      </c>
      <c r="L1726" s="34">
        <f>CONVERT(INDEX(DHW_StPt_Sch_EZ!$C$4:$I$27,MATCH(Schedules_8760!$C1726,DHW_StPt_Sch_EZ!$B$4:$B$27,0),MATCH(Schedules_8760!$F1726,DHW_StPt_Sch_EZ!$C$3:$I$3,0)),"F","C")</f>
        <v>53.333333333333329</v>
      </c>
      <c r="M1726" s="34">
        <f>CONVERT(INDEX(DHW_StPt_Sch_EZ!$C$31:$I$54,MATCH(Schedules_8760!$C1726,DHW_StPt_Sch_EZ!$B$31:$B$54,0),MATCH(Schedules_8760!$F1726,DHW_StPt_Sch_EZ!$C$30:$I$30,0)),"F","C")</f>
        <v>53.333333333333329</v>
      </c>
      <c r="N1726" s="12"/>
      <c r="O1726" s="12"/>
      <c r="P1726" s="12"/>
    </row>
    <row r="1727" spans="1:16" x14ac:dyDescent="0.25">
      <c r="A1727" s="35">
        <v>1726</v>
      </c>
      <c r="B1727" s="89">
        <v>72.875</v>
      </c>
      <c r="C1727" s="35">
        <f t="shared" si="130"/>
        <v>22</v>
      </c>
      <c r="D1727" s="35">
        <f t="shared" si="133"/>
        <v>72</v>
      </c>
      <c r="E1727" s="35">
        <f t="shared" si="134"/>
        <v>2</v>
      </c>
      <c r="F1727" s="35" t="str">
        <f t="shared" si="131"/>
        <v>Monday</v>
      </c>
      <c r="G1727" s="35">
        <f t="shared" si="132"/>
        <v>3</v>
      </c>
      <c r="H1727" s="34">
        <f>CONVERT(INDEX(Htg_StPt_Sch_EZ!$C$4:$I$27,MATCH(Schedules_8760!$C1727,Htg_StPt_Sch_EZ!$B$4:$B$27,0),MATCH(Schedules_8760!$F1727,Htg_StPt_Sch_EZ!$C$3:$I$3,0)),"F","C")</f>
        <v>20.555555555555554</v>
      </c>
      <c r="I1727" s="34">
        <f>CONVERT(INDEX(Htg_StPt_Sch_EZ!$C$31:$I$54,MATCH(Schedules_8760!$C1727,Htg_StPt_Sch_EZ!$B$31:$B$54,0),MATCH(Schedules_8760!$F1727,Htg_StPt_Sch_EZ!$C$30:$I$30,0)),"F","C")</f>
        <v>19.444444444444443</v>
      </c>
      <c r="J1727" s="34">
        <f>CONVERT(INDEX(Clg_StPt_Sch_EZ!$C$4:$I$27,MATCH(Schedules_8760!$C1727,Clg_StPt_Sch_EZ!$B$4:$B$27,0),MATCH(Schedules_8760!$F1727,Clg_StPt_Sch_EZ!$C$3:$I$3,0)),"F","C")</f>
        <v>25.555555555555554</v>
      </c>
      <c r="K1727" s="34">
        <f>CONVERT(INDEX(Clg_StPt_Sch_EZ!$C$31:$I$54,MATCH(Schedules_8760!$C1727,Clg_StPt_Sch_EZ!$B$31:$B$54,0),MATCH(Schedules_8760!$F1727,Clg_StPt_Sch_EZ!$C$30:$I$30,0)),"F","C")</f>
        <v>28.333333333333332</v>
      </c>
      <c r="L1727" s="34">
        <f>CONVERT(INDEX(DHW_StPt_Sch_EZ!$C$4:$I$27,MATCH(Schedules_8760!$C1727,DHW_StPt_Sch_EZ!$B$4:$B$27,0),MATCH(Schedules_8760!$F1727,DHW_StPt_Sch_EZ!$C$3:$I$3,0)),"F","C")</f>
        <v>53.333333333333329</v>
      </c>
      <c r="M1727" s="34">
        <f>CONVERT(INDEX(DHW_StPt_Sch_EZ!$C$31:$I$54,MATCH(Schedules_8760!$C1727,DHW_StPt_Sch_EZ!$B$31:$B$54,0),MATCH(Schedules_8760!$F1727,DHW_StPt_Sch_EZ!$C$30:$I$30,0)),"F","C")</f>
        <v>53.333333333333329</v>
      </c>
      <c r="N1727" s="12"/>
      <c r="O1727" s="12"/>
      <c r="P1727" s="12"/>
    </row>
    <row r="1728" spans="1:16" x14ac:dyDescent="0.25">
      <c r="A1728" s="35">
        <v>1727</v>
      </c>
      <c r="B1728" s="89">
        <v>72.916666666666671</v>
      </c>
      <c r="C1728" s="35">
        <f t="shared" si="130"/>
        <v>23</v>
      </c>
      <c r="D1728" s="35">
        <f t="shared" si="133"/>
        <v>72</v>
      </c>
      <c r="E1728" s="35">
        <f t="shared" si="134"/>
        <v>2</v>
      </c>
      <c r="F1728" s="35" t="str">
        <f t="shared" si="131"/>
        <v>Monday</v>
      </c>
      <c r="G1728" s="35">
        <f t="shared" si="132"/>
        <v>3</v>
      </c>
      <c r="H1728" s="34">
        <f>CONVERT(INDEX(Htg_StPt_Sch_EZ!$C$4:$I$27,MATCH(Schedules_8760!$C1728,Htg_StPt_Sch_EZ!$B$4:$B$27,0),MATCH(Schedules_8760!$F1728,Htg_StPt_Sch_EZ!$C$3:$I$3,0)),"F","C")</f>
        <v>20.555555555555554</v>
      </c>
      <c r="I1728" s="34">
        <f>CONVERT(INDEX(Htg_StPt_Sch_EZ!$C$31:$I$54,MATCH(Schedules_8760!$C1728,Htg_StPt_Sch_EZ!$B$31:$B$54,0),MATCH(Schedules_8760!$F1728,Htg_StPt_Sch_EZ!$C$30:$I$30,0)),"F","C")</f>
        <v>19.444444444444443</v>
      </c>
      <c r="J1728" s="34">
        <f>CONVERT(INDEX(Clg_StPt_Sch_EZ!$C$4:$I$27,MATCH(Schedules_8760!$C1728,Clg_StPt_Sch_EZ!$B$4:$B$27,0),MATCH(Schedules_8760!$F1728,Clg_StPt_Sch_EZ!$C$3:$I$3,0)),"F","C")</f>
        <v>25.555555555555554</v>
      </c>
      <c r="K1728" s="34">
        <f>CONVERT(INDEX(Clg_StPt_Sch_EZ!$C$31:$I$54,MATCH(Schedules_8760!$C1728,Clg_StPt_Sch_EZ!$B$31:$B$54,0),MATCH(Schedules_8760!$F1728,Clg_StPt_Sch_EZ!$C$30:$I$30,0)),"F","C")</f>
        <v>28.333333333333332</v>
      </c>
      <c r="L1728" s="34">
        <f>CONVERT(INDEX(DHW_StPt_Sch_EZ!$C$4:$I$27,MATCH(Schedules_8760!$C1728,DHW_StPt_Sch_EZ!$B$4:$B$27,0),MATCH(Schedules_8760!$F1728,DHW_StPt_Sch_EZ!$C$3:$I$3,0)),"F","C")</f>
        <v>53.333333333333329</v>
      </c>
      <c r="M1728" s="34">
        <f>CONVERT(INDEX(DHW_StPt_Sch_EZ!$C$31:$I$54,MATCH(Schedules_8760!$C1728,DHW_StPt_Sch_EZ!$B$31:$B$54,0),MATCH(Schedules_8760!$F1728,DHW_StPt_Sch_EZ!$C$30:$I$30,0)),"F","C")</f>
        <v>53.333333333333329</v>
      </c>
      <c r="N1728" s="12"/>
      <c r="O1728" s="12"/>
      <c r="P1728" s="12"/>
    </row>
    <row r="1729" spans="1:16" x14ac:dyDescent="0.25">
      <c r="A1729" s="35">
        <v>1728</v>
      </c>
      <c r="B1729" s="89">
        <v>72.958333333333329</v>
      </c>
      <c r="C1729" s="35">
        <f t="shared" si="130"/>
        <v>24</v>
      </c>
      <c r="D1729" s="35">
        <f t="shared" si="133"/>
        <v>72</v>
      </c>
      <c r="E1729" s="35">
        <f t="shared" si="134"/>
        <v>2</v>
      </c>
      <c r="F1729" s="35" t="str">
        <f t="shared" si="131"/>
        <v>Monday</v>
      </c>
      <c r="G1729" s="35">
        <f t="shared" si="132"/>
        <v>3</v>
      </c>
      <c r="H1729" s="34">
        <f>CONVERT(INDEX(Htg_StPt_Sch_EZ!$C$4:$I$27,MATCH(Schedules_8760!$C1729,Htg_StPt_Sch_EZ!$B$4:$B$27,0),MATCH(Schedules_8760!$F1729,Htg_StPt_Sch_EZ!$C$3:$I$3,0)),"F","C")</f>
        <v>20.555555555555554</v>
      </c>
      <c r="I1729" s="34">
        <f>CONVERT(INDEX(Htg_StPt_Sch_EZ!$C$31:$I$54,MATCH(Schedules_8760!$C1729,Htg_StPt_Sch_EZ!$B$31:$B$54,0),MATCH(Schedules_8760!$F1729,Htg_StPt_Sch_EZ!$C$30:$I$30,0)),"F","C")</f>
        <v>19.444444444444443</v>
      </c>
      <c r="J1729" s="34">
        <f>CONVERT(INDEX(Clg_StPt_Sch_EZ!$C$4:$I$27,MATCH(Schedules_8760!$C1729,Clg_StPt_Sch_EZ!$B$4:$B$27,0),MATCH(Schedules_8760!$F1729,Clg_StPt_Sch_EZ!$C$3:$I$3,0)),"F","C")</f>
        <v>25.555555555555554</v>
      </c>
      <c r="K1729" s="34">
        <f>CONVERT(INDEX(Clg_StPt_Sch_EZ!$C$31:$I$54,MATCH(Schedules_8760!$C1729,Clg_StPt_Sch_EZ!$B$31:$B$54,0),MATCH(Schedules_8760!$F1729,Clg_StPt_Sch_EZ!$C$30:$I$30,0)),"F","C")</f>
        <v>28.333333333333332</v>
      </c>
      <c r="L1729" s="34">
        <f>CONVERT(INDEX(DHW_StPt_Sch_EZ!$C$4:$I$27,MATCH(Schedules_8760!$C1729,DHW_StPt_Sch_EZ!$B$4:$B$27,0),MATCH(Schedules_8760!$F1729,DHW_StPt_Sch_EZ!$C$3:$I$3,0)),"F","C")</f>
        <v>53.333333333333329</v>
      </c>
      <c r="M1729" s="34">
        <f>CONVERT(INDEX(DHW_StPt_Sch_EZ!$C$31:$I$54,MATCH(Schedules_8760!$C1729,DHW_StPt_Sch_EZ!$B$31:$B$54,0),MATCH(Schedules_8760!$F1729,DHW_StPt_Sch_EZ!$C$30:$I$30,0)),"F","C")</f>
        <v>53.333333333333329</v>
      </c>
      <c r="N1729" s="12"/>
      <c r="O1729" s="12"/>
      <c r="P1729" s="12"/>
    </row>
    <row r="1730" spans="1:16" x14ac:dyDescent="0.25">
      <c r="A1730" s="35">
        <v>1729</v>
      </c>
      <c r="B1730" s="89">
        <v>73</v>
      </c>
      <c r="C1730" s="35">
        <f t="shared" ref="C1730:C1793" si="135">HOUR(B1730)+1</f>
        <v>1</v>
      </c>
      <c r="D1730" s="35">
        <f t="shared" si="133"/>
        <v>73</v>
      </c>
      <c r="E1730" s="35">
        <f t="shared" si="134"/>
        <v>3</v>
      </c>
      <c r="F1730" s="35" t="str">
        <f t="shared" ref="F1730:F1793" si="136">IF(E1730=1,"Sunday",IF(E1730=2,"Monday",IF(E1730=3,"Tuesday",IF(E1730=4,"Wednesday",IF(E1730=5,"Thursday",IF(E1730=6,"Friday","Saturday"))))))</f>
        <v>Tuesday</v>
      </c>
      <c r="G1730" s="35">
        <f t="shared" ref="G1730:G1793" si="137">MONTH(B1730)</f>
        <v>3</v>
      </c>
      <c r="H1730" s="34">
        <f>CONVERT(INDEX(Htg_StPt_Sch_EZ!$C$4:$I$27,MATCH(Schedules_8760!$C1730,Htg_StPt_Sch_EZ!$B$4:$B$27,0),MATCH(Schedules_8760!$F1730,Htg_StPt_Sch_EZ!$C$3:$I$3,0)),"F","C")</f>
        <v>20.555555555555554</v>
      </c>
      <c r="I1730" s="34">
        <f>CONVERT(INDEX(Htg_StPt_Sch_EZ!$C$31:$I$54,MATCH(Schedules_8760!$C1730,Htg_StPt_Sch_EZ!$B$31:$B$54,0),MATCH(Schedules_8760!$F1730,Htg_StPt_Sch_EZ!$C$30:$I$30,0)),"F","C")</f>
        <v>19.444444444444443</v>
      </c>
      <c r="J1730" s="34">
        <f>CONVERT(INDEX(Clg_StPt_Sch_EZ!$C$4:$I$27,MATCH(Schedules_8760!$C1730,Clg_StPt_Sch_EZ!$B$4:$B$27,0),MATCH(Schedules_8760!$F1730,Clg_StPt_Sch_EZ!$C$3:$I$3,0)),"F","C")</f>
        <v>25.555555555555554</v>
      </c>
      <c r="K1730" s="34">
        <f>CONVERT(INDEX(Clg_StPt_Sch_EZ!$C$31:$I$54,MATCH(Schedules_8760!$C1730,Clg_StPt_Sch_EZ!$B$31:$B$54,0),MATCH(Schedules_8760!$F1730,Clg_StPt_Sch_EZ!$C$30:$I$30,0)),"F","C")</f>
        <v>28.333333333333332</v>
      </c>
      <c r="L1730" s="34">
        <f>CONVERT(INDEX(DHW_StPt_Sch_EZ!$C$4:$I$27,MATCH(Schedules_8760!$C1730,DHW_StPt_Sch_EZ!$B$4:$B$27,0),MATCH(Schedules_8760!$F1730,DHW_StPt_Sch_EZ!$C$3:$I$3,0)),"F","C")</f>
        <v>53.333333333333329</v>
      </c>
      <c r="M1730" s="34">
        <f>CONVERT(INDEX(DHW_StPt_Sch_EZ!$C$31:$I$54,MATCH(Schedules_8760!$C1730,DHW_StPt_Sch_EZ!$B$31:$B$54,0),MATCH(Schedules_8760!$F1730,DHW_StPt_Sch_EZ!$C$30:$I$30,0)),"F","C")</f>
        <v>53.333333333333329</v>
      </c>
      <c r="N1730" s="12"/>
      <c r="O1730" s="12"/>
      <c r="P1730" s="12"/>
    </row>
    <row r="1731" spans="1:16" x14ac:dyDescent="0.25">
      <c r="A1731" s="35">
        <v>1730</v>
      </c>
      <c r="B1731" s="89">
        <v>73.041666666666671</v>
      </c>
      <c r="C1731" s="35">
        <f t="shared" si="135"/>
        <v>2</v>
      </c>
      <c r="D1731" s="35">
        <f t="shared" ref="D1731:D1794" si="138">IF(C1731=1,D1730+1,D1730)</f>
        <v>73</v>
      </c>
      <c r="E1731" s="35">
        <f t="shared" ref="E1731:E1794" si="139">IF(AND(C1731=1,E1730=7),1,IF(C1731=1,E1730+1,E1730))</f>
        <v>3</v>
      </c>
      <c r="F1731" s="35" t="str">
        <f t="shared" si="136"/>
        <v>Tuesday</v>
      </c>
      <c r="G1731" s="35">
        <f t="shared" si="137"/>
        <v>3</v>
      </c>
      <c r="H1731" s="34">
        <f>CONVERT(INDEX(Htg_StPt_Sch_EZ!$C$4:$I$27,MATCH(Schedules_8760!$C1731,Htg_StPt_Sch_EZ!$B$4:$B$27,0),MATCH(Schedules_8760!$F1731,Htg_StPt_Sch_EZ!$C$3:$I$3,0)),"F","C")</f>
        <v>20.555555555555554</v>
      </c>
      <c r="I1731" s="34">
        <f>CONVERT(INDEX(Htg_StPt_Sch_EZ!$C$31:$I$54,MATCH(Schedules_8760!$C1731,Htg_StPt_Sch_EZ!$B$31:$B$54,0),MATCH(Schedules_8760!$F1731,Htg_StPt_Sch_EZ!$C$30:$I$30,0)),"F","C")</f>
        <v>19.444444444444443</v>
      </c>
      <c r="J1731" s="34">
        <f>CONVERT(INDEX(Clg_StPt_Sch_EZ!$C$4:$I$27,MATCH(Schedules_8760!$C1731,Clg_StPt_Sch_EZ!$B$4:$B$27,0),MATCH(Schedules_8760!$F1731,Clg_StPt_Sch_EZ!$C$3:$I$3,0)),"F","C")</f>
        <v>25.555555555555554</v>
      </c>
      <c r="K1731" s="34">
        <f>CONVERT(INDEX(Clg_StPt_Sch_EZ!$C$31:$I$54,MATCH(Schedules_8760!$C1731,Clg_StPt_Sch_EZ!$B$31:$B$54,0),MATCH(Schedules_8760!$F1731,Clg_StPt_Sch_EZ!$C$30:$I$30,0)),"F","C")</f>
        <v>28.333333333333332</v>
      </c>
      <c r="L1731" s="34">
        <f>CONVERT(INDEX(DHW_StPt_Sch_EZ!$C$4:$I$27,MATCH(Schedules_8760!$C1731,DHW_StPt_Sch_EZ!$B$4:$B$27,0),MATCH(Schedules_8760!$F1731,DHW_StPt_Sch_EZ!$C$3:$I$3,0)),"F","C")</f>
        <v>53.333333333333329</v>
      </c>
      <c r="M1731" s="34">
        <f>CONVERT(INDEX(DHW_StPt_Sch_EZ!$C$31:$I$54,MATCH(Schedules_8760!$C1731,DHW_StPt_Sch_EZ!$B$31:$B$54,0),MATCH(Schedules_8760!$F1731,DHW_StPt_Sch_EZ!$C$30:$I$30,0)),"F","C")</f>
        <v>53.333333333333329</v>
      </c>
      <c r="N1731" s="12"/>
      <c r="O1731" s="12"/>
      <c r="P1731" s="12"/>
    </row>
    <row r="1732" spans="1:16" x14ac:dyDescent="0.25">
      <c r="A1732" s="35">
        <v>1731</v>
      </c>
      <c r="B1732" s="89">
        <v>73.083333333333329</v>
      </c>
      <c r="C1732" s="35">
        <f t="shared" si="135"/>
        <v>3</v>
      </c>
      <c r="D1732" s="35">
        <f t="shared" si="138"/>
        <v>73</v>
      </c>
      <c r="E1732" s="35">
        <f t="shared" si="139"/>
        <v>3</v>
      </c>
      <c r="F1732" s="35" t="str">
        <f t="shared" si="136"/>
        <v>Tuesday</v>
      </c>
      <c r="G1732" s="35">
        <f t="shared" si="137"/>
        <v>3</v>
      </c>
      <c r="H1732" s="34">
        <f>CONVERT(INDEX(Htg_StPt_Sch_EZ!$C$4:$I$27,MATCH(Schedules_8760!$C1732,Htg_StPt_Sch_EZ!$B$4:$B$27,0),MATCH(Schedules_8760!$F1732,Htg_StPt_Sch_EZ!$C$3:$I$3,0)),"F","C")</f>
        <v>20.555555555555554</v>
      </c>
      <c r="I1732" s="34">
        <f>CONVERT(INDEX(Htg_StPt_Sch_EZ!$C$31:$I$54,MATCH(Schedules_8760!$C1732,Htg_StPt_Sch_EZ!$B$31:$B$54,0),MATCH(Schedules_8760!$F1732,Htg_StPt_Sch_EZ!$C$30:$I$30,0)),"F","C")</f>
        <v>19.444444444444443</v>
      </c>
      <c r="J1732" s="34">
        <f>CONVERT(INDEX(Clg_StPt_Sch_EZ!$C$4:$I$27,MATCH(Schedules_8760!$C1732,Clg_StPt_Sch_EZ!$B$4:$B$27,0),MATCH(Schedules_8760!$F1732,Clg_StPt_Sch_EZ!$C$3:$I$3,0)),"F","C")</f>
        <v>25.555555555555554</v>
      </c>
      <c r="K1732" s="34">
        <f>CONVERT(INDEX(Clg_StPt_Sch_EZ!$C$31:$I$54,MATCH(Schedules_8760!$C1732,Clg_StPt_Sch_EZ!$B$31:$B$54,0),MATCH(Schedules_8760!$F1732,Clg_StPt_Sch_EZ!$C$30:$I$30,0)),"F","C")</f>
        <v>28.333333333333332</v>
      </c>
      <c r="L1732" s="34">
        <f>CONVERT(INDEX(DHW_StPt_Sch_EZ!$C$4:$I$27,MATCH(Schedules_8760!$C1732,DHW_StPt_Sch_EZ!$B$4:$B$27,0),MATCH(Schedules_8760!$F1732,DHW_StPt_Sch_EZ!$C$3:$I$3,0)),"F","C")</f>
        <v>53.333333333333329</v>
      </c>
      <c r="M1732" s="34">
        <f>CONVERT(INDEX(DHW_StPt_Sch_EZ!$C$31:$I$54,MATCH(Schedules_8760!$C1732,DHW_StPt_Sch_EZ!$B$31:$B$54,0),MATCH(Schedules_8760!$F1732,DHW_StPt_Sch_EZ!$C$30:$I$30,0)),"F","C")</f>
        <v>53.333333333333329</v>
      </c>
      <c r="N1732" s="12"/>
      <c r="O1732" s="12"/>
      <c r="P1732" s="12"/>
    </row>
    <row r="1733" spans="1:16" x14ac:dyDescent="0.25">
      <c r="A1733" s="35">
        <v>1732</v>
      </c>
      <c r="B1733" s="89">
        <v>73.125</v>
      </c>
      <c r="C1733" s="35">
        <f t="shared" si="135"/>
        <v>4</v>
      </c>
      <c r="D1733" s="35">
        <f t="shared" si="138"/>
        <v>73</v>
      </c>
      <c r="E1733" s="35">
        <f t="shared" si="139"/>
        <v>3</v>
      </c>
      <c r="F1733" s="35" t="str">
        <f t="shared" si="136"/>
        <v>Tuesday</v>
      </c>
      <c r="G1733" s="35">
        <f t="shared" si="137"/>
        <v>3</v>
      </c>
      <c r="H1733" s="34">
        <f>CONVERT(INDEX(Htg_StPt_Sch_EZ!$C$4:$I$27,MATCH(Schedules_8760!$C1733,Htg_StPt_Sch_EZ!$B$4:$B$27,0),MATCH(Schedules_8760!$F1733,Htg_StPt_Sch_EZ!$C$3:$I$3,0)),"F","C")</f>
        <v>20.555555555555554</v>
      </c>
      <c r="I1733" s="34">
        <f>CONVERT(INDEX(Htg_StPt_Sch_EZ!$C$31:$I$54,MATCH(Schedules_8760!$C1733,Htg_StPt_Sch_EZ!$B$31:$B$54,0),MATCH(Schedules_8760!$F1733,Htg_StPt_Sch_EZ!$C$30:$I$30,0)),"F","C")</f>
        <v>19.444444444444443</v>
      </c>
      <c r="J1733" s="34">
        <f>CONVERT(INDEX(Clg_StPt_Sch_EZ!$C$4:$I$27,MATCH(Schedules_8760!$C1733,Clg_StPt_Sch_EZ!$B$4:$B$27,0),MATCH(Schedules_8760!$F1733,Clg_StPt_Sch_EZ!$C$3:$I$3,0)),"F","C")</f>
        <v>25.555555555555554</v>
      </c>
      <c r="K1733" s="34">
        <f>CONVERT(INDEX(Clg_StPt_Sch_EZ!$C$31:$I$54,MATCH(Schedules_8760!$C1733,Clg_StPt_Sch_EZ!$B$31:$B$54,0),MATCH(Schedules_8760!$F1733,Clg_StPt_Sch_EZ!$C$30:$I$30,0)),"F","C")</f>
        <v>28.333333333333332</v>
      </c>
      <c r="L1733" s="34">
        <f>CONVERT(INDEX(DHW_StPt_Sch_EZ!$C$4:$I$27,MATCH(Schedules_8760!$C1733,DHW_StPt_Sch_EZ!$B$4:$B$27,0),MATCH(Schedules_8760!$F1733,DHW_StPt_Sch_EZ!$C$3:$I$3,0)),"F","C")</f>
        <v>53.333333333333329</v>
      </c>
      <c r="M1733" s="34">
        <f>CONVERT(INDEX(DHW_StPt_Sch_EZ!$C$31:$I$54,MATCH(Schedules_8760!$C1733,DHW_StPt_Sch_EZ!$B$31:$B$54,0),MATCH(Schedules_8760!$F1733,DHW_StPt_Sch_EZ!$C$30:$I$30,0)),"F","C")</f>
        <v>53.333333333333329</v>
      </c>
      <c r="N1733" s="12"/>
      <c r="O1733" s="12"/>
      <c r="P1733" s="12"/>
    </row>
    <row r="1734" spans="1:16" x14ac:dyDescent="0.25">
      <c r="A1734" s="35">
        <v>1733</v>
      </c>
      <c r="B1734" s="89">
        <v>73.166666666666671</v>
      </c>
      <c r="C1734" s="35">
        <f t="shared" si="135"/>
        <v>5</v>
      </c>
      <c r="D1734" s="35">
        <f t="shared" si="138"/>
        <v>73</v>
      </c>
      <c r="E1734" s="35">
        <f t="shared" si="139"/>
        <v>3</v>
      </c>
      <c r="F1734" s="35" t="str">
        <f t="shared" si="136"/>
        <v>Tuesday</v>
      </c>
      <c r="G1734" s="35">
        <f t="shared" si="137"/>
        <v>3</v>
      </c>
      <c r="H1734" s="34">
        <f>CONVERT(INDEX(Htg_StPt_Sch_EZ!$C$4:$I$27,MATCH(Schedules_8760!$C1734,Htg_StPt_Sch_EZ!$B$4:$B$27,0),MATCH(Schedules_8760!$F1734,Htg_StPt_Sch_EZ!$C$3:$I$3,0)),"F","C")</f>
        <v>20.555555555555554</v>
      </c>
      <c r="I1734" s="34">
        <f>CONVERT(INDEX(Htg_StPt_Sch_EZ!$C$31:$I$54,MATCH(Schedules_8760!$C1734,Htg_StPt_Sch_EZ!$B$31:$B$54,0),MATCH(Schedules_8760!$F1734,Htg_StPt_Sch_EZ!$C$30:$I$30,0)),"F","C")</f>
        <v>19.444444444444443</v>
      </c>
      <c r="J1734" s="34">
        <f>CONVERT(INDEX(Clg_StPt_Sch_EZ!$C$4:$I$27,MATCH(Schedules_8760!$C1734,Clg_StPt_Sch_EZ!$B$4:$B$27,0),MATCH(Schedules_8760!$F1734,Clg_StPt_Sch_EZ!$C$3:$I$3,0)),"F","C")</f>
        <v>25.555555555555554</v>
      </c>
      <c r="K1734" s="34">
        <f>CONVERT(INDEX(Clg_StPt_Sch_EZ!$C$31:$I$54,MATCH(Schedules_8760!$C1734,Clg_StPt_Sch_EZ!$B$31:$B$54,0),MATCH(Schedules_8760!$F1734,Clg_StPt_Sch_EZ!$C$30:$I$30,0)),"F","C")</f>
        <v>28.333333333333332</v>
      </c>
      <c r="L1734" s="34">
        <f>CONVERT(INDEX(DHW_StPt_Sch_EZ!$C$4:$I$27,MATCH(Schedules_8760!$C1734,DHW_StPt_Sch_EZ!$B$4:$B$27,0),MATCH(Schedules_8760!$F1734,DHW_StPt_Sch_EZ!$C$3:$I$3,0)),"F","C")</f>
        <v>53.333333333333329</v>
      </c>
      <c r="M1734" s="34">
        <f>CONVERT(INDEX(DHW_StPt_Sch_EZ!$C$31:$I$54,MATCH(Schedules_8760!$C1734,DHW_StPt_Sch_EZ!$B$31:$B$54,0),MATCH(Schedules_8760!$F1734,DHW_StPt_Sch_EZ!$C$30:$I$30,0)),"F","C")</f>
        <v>53.333333333333329</v>
      </c>
      <c r="N1734" s="12"/>
      <c r="O1734" s="12"/>
      <c r="P1734" s="12"/>
    </row>
    <row r="1735" spans="1:16" x14ac:dyDescent="0.25">
      <c r="A1735" s="35">
        <v>1734</v>
      </c>
      <c r="B1735" s="89">
        <v>73.208333333333329</v>
      </c>
      <c r="C1735" s="35">
        <f t="shared" si="135"/>
        <v>6</v>
      </c>
      <c r="D1735" s="35">
        <f t="shared" si="138"/>
        <v>73</v>
      </c>
      <c r="E1735" s="35">
        <f t="shared" si="139"/>
        <v>3</v>
      </c>
      <c r="F1735" s="35" t="str">
        <f t="shared" si="136"/>
        <v>Tuesday</v>
      </c>
      <c r="G1735" s="35">
        <f t="shared" si="137"/>
        <v>3</v>
      </c>
      <c r="H1735" s="34">
        <f>CONVERT(INDEX(Htg_StPt_Sch_EZ!$C$4:$I$27,MATCH(Schedules_8760!$C1735,Htg_StPt_Sch_EZ!$B$4:$B$27,0),MATCH(Schedules_8760!$F1735,Htg_StPt_Sch_EZ!$C$3:$I$3,0)),"F","C")</f>
        <v>20.555555555555554</v>
      </c>
      <c r="I1735" s="34">
        <f>CONVERT(INDEX(Htg_StPt_Sch_EZ!$C$31:$I$54,MATCH(Schedules_8760!$C1735,Htg_StPt_Sch_EZ!$B$31:$B$54,0),MATCH(Schedules_8760!$F1735,Htg_StPt_Sch_EZ!$C$30:$I$30,0)),"F","C")</f>
        <v>19.444444444444443</v>
      </c>
      <c r="J1735" s="34">
        <f>CONVERT(INDEX(Clg_StPt_Sch_EZ!$C$4:$I$27,MATCH(Schedules_8760!$C1735,Clg_StPt_Sch_EZ!$B$4:$B$27,0),MATCH(Schedules_8760!$F1735,Clg_StPt_Sch_EZ!$C$3:$I$3,0)),"F","C")</f>
        <v>25.555555555555554</v>
      </c>
      <c r="K1735" s="34">
        <f>CONVERT(INDEX(Clg_StPt_Sch_EZ!$C$31:$I$54,MATCH(Schedules_8760!$C1735,Clg_StPt_Sch_EZ!$B$31:$B$54,0),MATCH(Schedules_8760!$F1735,Clg_StPt_Sch_EZ!$C$30:$I$30,0)),"F","C")</f>
        <v>28.333333333333332</v>
      </c>
      <c r="L1735" s="34">
        <f>CONVERT(INDEX(DHW_StPt_Sch_EZ!$C$4:$I$27,MATCH(Schedules_8760!$C1735,DHW_StPt_Sch_EZ!$B$4:$B$27,0),MATCH(Schedules_8760!$F1735,DHW_StPt_Sch_EZ!$C$3:$I$3,0)),"F","C")</f>
        <v>53.333333333333329</v>
      </c>
      <c r="M1735" s="34">
        <f>CONVERT(INDEX(DHW_StPt_Sch_EZ!$C$31:$I$54,MATCH(Schedules_8760!$C1735,DHW_StPt_Sch_EZ!$B$31:$B$54,0),MATCH(Schedules_8760!$F1735,DHW_StPt_Sch_EZ!$C$30:$I$30,0)),"F","C")</f>
        <v>53.333333333333329</v>
      </c>
      <c r="N1735" s="12"/>
      <c r="O1735" s="12"/>
      <c r="P1735" s="12"/>
    </row>
    <row r="1736" spans="1:16" x14ac:dyDescent="0.25">
      <c r="A1736" s="35">
        <v>1735</v>
      </c>
      <c r="B1736" s="89">
        <v>73.25</v>
      </c>
      <c r="C1736" s="35">
        <f t="shared" si="135"/>
        <v>7</v>
      </c>
      <c r="D1736" s="35">
        <f t="shared" si="138"/>
        <v>73</v>
      </c>
      <c r="E1736" s="35">
        <f t="shared" si="139"/>
        <v>3</v>
      </c>
      <c r="F1736" s="35" t="str">
        <f t="shared" si="136"/>
        <v>Tuesday</v>
      </c>
      <c r="G1736" s="35">
        <f t="shared" si="137"/>
        <v>3</v>
      </c>
      <c r="H1736" s="34">
        <f>CONVERT(INDEX(Htg_StPt_Sch_EZ!$C$4:$I$27,MATCH(Schedules_8760!$C1736,Htg_StPt_Sch_EZ!$B$4:$B$27,0),MATCH(Schedules_8760!$F1736,Htg_StPt_Sch_EZ!$C$3:$I$3,0)),"F","C")</f>
        <v>20.555555555555554</v>
      </c>
      <c r="I1736" s="34">
        <f>CONVERT(INDEX(Htg_StPt_Sch_EZ!$C$31:$I$54,MATCH(Schedules_8760!$C1736,Htg_StPt_Sch_EZ!$B$31:$B$54,0),MATCH(Schedules_8760!$F1736,Htg_StPt_Sch_EZ!$C$30:$I$30,0)),"F","C")</f>
        <v>19.444444444444443</v>
      </c>
      <c r="J1736" s="34">
        <f>CONVERT(INDEX(Clg_StPt_Sch_EZ!$C$4:$I$27,MATCH(Schedules_8760!$C1736,Clg_StPt_Sch_EZ!$B$4:$B$27,0),MATCH(Schedules_8760!$F1736,Clg_StPt_Sch_EZ!$C$3:$I$3,0)),"F","C")</f>
        <v>25.555555555555554</v>
      </c>
      <c r="K1736" s="34">
        <f>CONVERT(INDEX(Clg_StPt_Sch_EZ!$C$31:$I$54,MATCH(Schedules_8760!$C1736,Clg_StPt_Sch_EZ!$B$31:$B$54,0),MATCH(Schedules_8760!$F1736,Clg_StPt_Sch_EZ!$C$30:$I$30,0)),"F","C")</f>
        <v>28.333333333333332</v>
      </c>
      <c r="L1736" s="34">
        <f>CONVERT(INDEX(DHW_StPt_Sch_EZ!$C$4:$I$27,MATCH(Schedules_8760!$C1736,DHW_StPt_Sch_EZ!$B$4:$B$27,0),MATCH(Schedules_8760!$F1736,DHW_StPt_Sch_EZ!$C$3:$I$3,0)),"F","C")</f>
        <v>53.333333333333329</v>
      </c>
      <c r="M1736" s="34">
        <f>CONVERT(INDEX(DHW_StPt_Sch_EZ!$C$31:$I$54,MATCH(Schedules_8760!$C1736,DHW_StPt_Sch_EZ!$B$31:$B$54,0),MATCH(Schedules_8760!$F1736,DHW_StPt_Sch_EZ!$C$30:$I$30,0)),"F","C")</f>
        <v>53.333333333333329</v>
      </c>
      <c r="N1736" s="12"/>
      <c r="O1736" s="12"/>
      <c r="P1736" s="12"/>
    </row>
    <row r="1737" spans="1:16" x14ac:dyDescent="0.25">
      <c r="A1737" s="35">
        <v>1736</v>
      </c>
      <c r="B1737" s="89">
        <v>73.291666666666671</v>
      </c>
      <c r="C1737" s="35">
        <f t="shared" si="135"/>
        <v>8</v>
      </c>
      <c r="D1737" s="35">
        <f t="shared" si="138"/>
        <v>73</v>
      </c>
      <c r="E1737" s="35">
        <f t="shared" si="139"/>
        <v>3</v>
      </c>
      <c r="F1737" s="35" t="str">
        <f t="shared" si="136"/>
        <v>Tuesday</v>
      </c>
      <c r="G1737" s="35">
        <f t="shared" si="137"/>
        <v>3</v>
      </c>
      <c r="H1737" s="34">
        <f>CONVERT(INDEX(Htg_StPt_Sch_EZ!$C$4:$I$27,MATCH(Schedules_8760!$C1737,Htg_StPt_Sch_EZ!$B$4:$B$27,0),MATCH(Schedules_8760!$F1737,Htg_StPt_Sch_EZ!$C$3:$I$3,0)),"F","C")</f>
        <v>20.555555555555554</v>
      </c>
      <c r="I1737" s="34">
        <f>CONVERT(INDEX(Htg_StPt_Sch_EZ!$C$31:$I$54,MATCH(Schedules_8760!$C1737,Htg_StPt_Sch_EZ!$B$31:$B$54,0),MATCH(Schedules_8760!$F1737,Htg_StPt_Sch_EZ!$C$30:$I$30,0)),"F","C")</f>
        <v>19.444444444444443</v>
      </c>
      <c r="J1737" s="34">
        <f>CONVERT(INDEX(Clg_StPt_Sch_EZ!$C$4:$I$27,MATCH(Schedules_8760!$C1737,Clg_StPt_Sch_EZ!$B$4:$B$27,0),MATCH(Schedules_8760!$F1737,Clg_StPt_Sch_EZ!$C$3:$I$3,0)),"F","C")</f>
        <v>25.555555555555554</v>
      </c>
      <c r="K1737" s="34">
        <f>CONVERT(INDEX(Clg_StPt_Sch_EZ!$C$31:$I$54,MATCH(Schedules_8760!$C1737,Clg_StPt_Sch_EZ!$B$31:$B$54,0),MATCH(Schedules_8760!$F1737,Clg_StPt_Sch_EZ!$C$30:$I$30,0)),"F","C")</f>
        <v>25</v>
      </c>
      <c r="L1737" s="34">
        <f>CONVERT(INDEX(DHW_StPt_Sch_EZ!$C$4:$I$27,MATCH(Schedules_8760!$C1737,DHW_StPt_Sch_EZ!$B$4:$B$27,0),MATCH(Schedules_8760!$F1737,DHW_StPt_Sch_EZ!$C$3:$I$3,0)),"F","C")</f>
        <v>53.333333333333329</v>
      </c>
      <c r="M1737" s="34">
        <f>CONVERT(INDEX(DHW_StPt_Sch_EZ!$C$31:$I$54,MATCH(Schedules_8760!$C1737,DHW_StPt_Sch_EZ!$B$31:$B$54,0),MATCH(Schedules_8760!$F1737,DHW_StPt_Sch_EZ!$C$30:$I$30,0)),"F","C")</f>
        <v>53.333333333333329</v>
      </c>
      <c r="N1737" s="12"/>
      <c r="O1737" s="12"/>
      <c r="P1737" s="12"/>
    </row>
    <row r="1738" spans="1:16" x14ac:dyDescent="0.25">
      <c r="A1738" s="35">
        <v>1737</v>
      </c>
      <c r="B1738" s="89">
        <v>73.333333333333329</v>
      </c>
      <c r="C1738" s="35">
        <f t="shared" si="135"/>
        <v>9</v>
      </c>
      <c r="D1738" s="35">
        <f t="shared" si="138"/>
        <v>73</v>
      </c>
      <c r="E1738" s="35">
        <f t="shared" si="139"/>
        <v>3</v>
      </c>
      <c r="F1738" s="35" t="str">
        <f t="shared" si="136"/>
        <v>Tuesday</v>
      </c>
      <c r="G1738" s="35">
        <f t="shared" si="137"/>
        <v>3</v>
      </c>
      <c r="H1738" s="34">
        <f>CONVERT(INDEX(Htg_StPt_Sch_EZ!$C$4:$I$27,MATCH(Schedules_8760!$C1738,Htg_StPt_Sch_EZ!$B$4:$B$27,0),MATCH(Schedules_8760!$F1738,Htg_StPt_Sch_EZ!$C$3:$I$3,0)),"F","C")</f>
        <v>20.555555555555554</v>
      </c>
      <c r="I1738" s="34">
        <f>CONVERT(INDEX(Htg_StPt_Sch_EZ!$C$31:$I$54,MATCH(Schedules_8760!$C1738,Htg_StPt_Sch_EZ!$B$31:$B$54,0),MATCH(Schedules_8760!$F1738,Htg_StPt_Sch_EZ!$C$30:$I$30,0)),"F","C")</f>
        <v>19.444444444444443</v>
      </c>
      <c r="J1738" s="34">
        <f>CONVERT(INDEX(Clg_StPt_Sch_EZ!$C$4:$I$27,MATCH(Schedules_8760!$C1738,Clg_StPt_Sch_EZ!$B$4:$B$27,0),MATCH(Schedules_8760!$F1738,Clg_StPt_Sch_EZ!$C$3:$I$3,0)),"F","C")</f>
        <v>25.555555555555554</v>
      </c>
      <c r="K1738" s="34">
        <f>CONVERT(INDEX(Clg_StPt_Sch_EZ!$C$31:$I$54,MATCH(Schedules_8760!$C1738,Clg_StPt_Sch_EZ!$B$31:$B$54,0),MATCH(Schedules_8760!$F1738,Clg_StPt_Sch_EZ!$C$30:$I$30,0)),"F","C")</f>
        <v>25</v>
      </c>
      <c r="L1738" s="34">
        <f>CONVERT(INDEX(DHW_StPt_Sch_EZ!$C$4:$I$27,MATCH(Schedules_8760!$C1738,DHW_StPt_Sch_EZ!$B$4:$B$27,0),MATCH(Schedules_8760!$F1738,DHW_StPt_Sch_EZ!$C$3:$I$3,0)),"F","C")</f>
        <v>53.333333333333329</v>
      </c>
      <c r="M1738" s="34">
        <f>CONVERT(INDEX(DHW_StPt_Sch_EZ!$C$31:$I$54,MATCH(Schedules_8760!$C1738,DHW_StPt_Sch_EZ!$B$31:$B$54,0),MATCH(Schedules_8760!$F1738,DHW_StPt_Sch_EZ!$C$30:$I$30,0)),"F","C")</f>
        <v>53.333333333333329</v>
      </c>
      <c r="N1738" s="12"/>
      <c r="O1738" s="12"/>
      <c r="P1738" s="12"/>
    </row>
    <row r="1739" spans="1:16" x14ac:dyDescent="0.25">
      <c r="A1739" s="35">
        <v>1738</v>
      </c>
      <c r="B1739" s="89">
        <v>73.375</v>
      </c>
      <c r="C1739" s="35">
        <f t="shared" si="135"/>
        <v>10</v>
      </c>
      <c r="D1739" s="35">
        <f t="shared" si="138"/>
        <v>73</v>
      </c>
      <c r="E1739" s="35">
        <f t="shared" si="139"/>
        <v>3</v>
      </c>
      <c r="F1739" s="35" t="str">
        <f t="shared" si="136"/>
        <v>Tuesday</v>
      </c>
      <c r="G1739" s="35">
        <f t="shared" si="137"/>
        <v>3</v>
      </c>
      <c r="H1739" s="34">
        <f>CONVERT(INDEX(Htg_StPt_Sch_EZ!$C$4:$I$27,MATCH(Schedules_8760!$C1739,Htg_StPt_Sch_EZ!$B$4:$B$27,0),MATCH(Schedules_8760!$F1739,Htg_StPt_Sch_EZ!$C$3:$I$3,0)),"F","C")</f>
        <v>20.555555555555554</v>
      </c>
      <c r="I1739" s="34">
        <f>CONVERT(INDEX(Htg_StPt_Sch_EZ!$C$31:$I$54,MATCH(Schedules_8760!$C1739,Htg_StPt_Sch_EZ!$B$31:$B$54,0),MATCH(Schedules_8760!$F1739,Htg_StPt_Sch_EZ!$C$30:$I$30,0)),"F","C")</f>
        <v>19.444444444444443</v>
      </c>
      <c r="J1739" s="34">
        <f>CONVERT(INDEX(Clg_StPt_Sch_EZ!$C$4:$I$27,MATCH(Schedules_8760!$C1739,Clg_StPt_Sch_EZ!$B$4:$B$27,0),MATCH(Schedules_8760!$F1739,Clg_StPt_Sch_EZ!$C$3:$I$3,0)),"F","C")</f>
        <v>25.555555555555554</v>
      </c>
      <c r="K1739" s="34">
        <f>CONVERT(INDEX(Clg_StPt_Sch_EZ!$C$31:$I$54,MATCH(Schedules_8760!$C1739,Clg_StPt_Sch_EZ!$B$31:$B$54,0),MATCH(Schedules_8760!$F1739,Clg_StPt_Sch_EZ!$C$30:$I$30,0)),"F","C")</f>
        <v>25</v>
      </c>
      <c r="L1739" s="34">
        <f>CONVERT(INDEX(DHW_StPt_Sch_EZ!$C$4:$I$27,MATCH(Schedules_8760!$C1739,DHW_StPt_Sch_EZ!$B$4:$B$27,0),MATCH(Schedules_8760!$F1739,DHW_StPt_Sch_EZ!$C$3:$I$3,0)),"F","C")</f>
        <v>53.333333333333329</v>
      </c>
      <c r="M1739" s="34">
        <f>CONVERT(INDEX(DHW_StPt_Sch_EZ!$C$31:$I$54,MATCH(Schedules_8760!$C1739,DHW_StPt_Sch_EZ!$B$31:$B$54,0),MATCH(Schedules_8760!$F1739,DHW_StPt_Sch_EZ!$C$30:$I$30,0)),"F","C")</f>
        <v>53.333333333333329</v>
      </c>
      <c r="N1739" s="12"/>
      <c r="O1739" s="12"/>
      <c r="P1739" s="12"/>
    </row>
    <row r="1740" spans="1:16" x14ac:dyDescent="0.25">
      <c r="A1740" s="35">
        <v>1739</v>
      </c>
      <c r="B1740" s="89">
        <v>73.416666666666671</v>
      </c>
      <c r="C1740" s="35">
        <f t="shared" si="135"/>
        <v>11</v>
      </c>
      <c r="D1740" s="35">
        <f t="shared" si="138"/>
        <v>73</v>
      </c>
      <c r="E1740" s="35">
        <f t="shared" si="139"/>
        <v>3</v>
      </c>
      <c r="F1740" s="35" t="str">
        <f t="shared" si="136"/>
        <v>Tuesday</v>
      </c>
      <c r="G1740" s="35">
        <f t="shared" si="137"/>
        <v>3</v>
      </c>
      <c r="H1740" s="34">
        <f>CONVERT(INDEX(Htg_StPt_Sch_EZ!$C$4:$I$27,MATCH(Schedules_8760!$C1740,Htg_StPt_Sch_EZ!$B$4:$B$27,0),MATCH(Schedules_8760!$F1740,Htg_StPt_Sch_EZ!$C$3:$I$3,0)),"F","C")</f>
        <v>20.555555555555554</v>
      </c>
      <c r="I1740" s="34">
        <f>CONVERT(INDEX(Htg_StPt_Sch_EZ!$C$31:$I$54,MATCH(Schedules_8760!$C1740,Htg_StPt_Sch_EZ!$B$31:$B$54,0),MATCH(Schedules_8760!$F1740,Htg_StPt_Sch_EZ!$C$30:$I$30,0)),"F","C")</f>
        <v>19.444444444444443</v>
      </c>
      <c r="J1740" s="34">
        <f>CONVERT(INDEX(Clg_StPt_Sch_EZ!$C$4:$I$27,MATCH(Schedules_8760!$C1740,Clg_StPt_Sch_EZ!$B$4:$B$27,0),MATCH(Schedules_8760!$F1740,Clg_StPt_Sch_EZ!$C$3:$I$3,0)),"F","C")</f>
        <v>25.555555555555554</v>
      </c>
      <c r="K1740" s="34">
        <f>CONVERT(INDEX(Clg_StPt_Sch_EZ!$C$31:$I$54,MATCH(Schedules_8760!$C1740,Clg_StPt_Sch_EZ!$B$31:$B$54,0),MATCH(Schedules_8760!$F1740,Clg_StPt_Sch_EZ!$C$30:$I$30,0)),"F","C")</f>
        <v>25</v>
      </c>
      <c r="L1740" s="34">
        <f>CONVERT(INDEX(DHW_StPt_Sch_EZ!$C$4:$I$27,MATCH(Schedules_8760!$C1740,DHW_StPt_Sch_EZ!$B$4:$B$27,0),MATCH(Schedules_8760!$F1740,DHW_StPt_Sch_EZ!$C$3:$I$3,0)),"F","C")</f>
        <v>53.333333333333329</v>
      </c>
      <c r="M1740" s="34">
        <f>CONVERT(INDEX(DHW_StPt_Sch_EZ!$C$31:$I$54,MATCH(Schedules_8760!$C1740,DHW_StPt_Sch_EZ!$B$31:$B$54,0),MATCH(Schedules_8760!$F1740,DHW_StPt_Sch_EZ!$C$30:$I$30,0)),"F","C")</f>
        <v>53.333333333333329</v>
      </c>
      <c r="N1740" s="12"/>
      <c r="O1740" s="12"/>
      <c r="P1740" s="12"/>
    </row>
    <row r="1741" spans="1:16" x14ac:dyDescent="0.25">
      <c r="A1741" s="35">
        <v>1740</v>
      </c>
      <c r="B1741" s="89">
        <v>73.458333333333329</v>
      </c>
      <c r="C1741" s="35">
        <f t="shared" si="135"/>
        <v>12</v>
      </c>
      <c r="D1741" s="35">
        <f t="shared" si="138"/>
        <v>73</v>
      </c>
      <c r="E1741" s="35">
        <f t="shared" si="139"/>
        <v>3</v>
      </c>
      <c r="F1741" s="35" t="str">
        <f t="shared" si="136"/>
        <v>Tuesday</v>
      </c>
      <c r="G1741" s="35">
        <f t="shared" si="137"/>
        <v>3</v>
      </c>
      <c r="H1741" s="34">
        <f>CONVERT(INDEX(Htg_StPt_Sch_EZ!$C$4:$I$27,MATCH(Schedules_8760!$C1741,Htg_StPt_Sch_EZ!$B$4:$B$27,0),MATCH(Schedules_8760!$F1741,Htg_StPt_Sch_EZ!$C$3:$I$3,0)),"F","C")</f>
        <v>20.555555555555554</v>
      </c>
      <c r="I1741" s="34">
        <f>CONVERT(INDEX(Htg_StPt_Sch_EZ!$C$31:$I$54,MATCH(Schedules_8760!$C1741,Htg_StPt_Sch_EZ!$B$31:$B$54,0),MATCH(Schedules_8760!$F1741,Htg_StPt_Sch_EZ!$C$30:$I$30,0)),"F","C")</f>
        <v>19.444444444444443</v>
      </c>
      <c r="J1741" s="34">
        <f>CONVERT(INDEX(Clg_StPt_Sch_EZ!$C$4:$I$27,MATCH(Schedules_8760!$C1741,Clg_StPt_Sch_EZ!$B$4:$B$27,0),MATCH(Schedules_8760!$F1741,Clg_StPt_Sch_EZ!$C$3:$I$3,0)),"F","C")</f>
        <v>25.555555555555554</v>
      </c>
      <c r="K1741" s="34">
        <f>CONVERT(INDEX(Clg_StPt_Sch_EZ!$C$31:$I$54,MATCH(Schedules_8760!$C1741,Clg_StPt_Sch_EZ!$B$31:$B$54,0),MATCH(Schedules_8760!$F1741,Clg_StPt_Sch_EZ!$C$30:$I$30,0)),"F","C")</f>
        <v>25</v>
      </c>
      <c r="L1741" s="34">
        <f>CONVERT(INDEX(DHW_StPt_Sch_EZ!$C$4:$I$27,MATCH(Schedules_8760!$C1741,DHW_StPt_Sch_EZ!$B$4:$B$27,0),MATCH(Schedules_8760!$F1741,DHW_StPt_Sch_EZ!$C$3:$I$3,0)),"F","C")</f>
        <v>53.333333333333329</v>
      </c>
      <c r="M1741" s="34">
        <f>CONVERT(INDEX(DHW_StPt_Sch_EZ!$C$31:$I$54,MATCH(Schedules_8760!$C1741,DHW_StPt_Sch_EZ!$B$31:$B$54,0),MATCH(Schedules_8760!$F1741,DHW_StPt_Sch_EZ!$C$30:$I$30,0)),"F","C")</f>
        <v>53.333333333333329</v>
      </c>
      <c r="N1741" s="12"/>
      <c r="O1741" s="12"/>
      <c r="P1741" s="12"/>
    </row>
    <row r="1742" spans="1:16" x14ac:dyDescent="0.25">
      <c r="A1742" s="35">
        <v>1741</v>
      </c>
      <c r="B1742" s="89">
        <v>73.5</v>
      </c>
      <c r="C1742" s="35">
        <f t="shared" si="135"/>
        <v>13</v>
      </c>
      <c r="D1742" s="35">
        <f t="shared" si="138"/>
        <v>73</v>
      </c>
      <c r="E1742" s="35">
        <f t="shared" si="139"/>
        <v>3</v>
      </c>
      <c r="F1742" s="35" t="str">
        <f t="shared" si="136"/>
        <v>Tuesday</v>
      </c>
      <c r="G1742" s="35">
        <f t="shared" si="137"/>
        <v>3</v>
      </c>
      <c r="H1742" s="34">
        <f>CONVERT(INDEX(Htg_StPt_Sch_EZ!$C$4:$I$27,MATCH(Schedules_8760!$C1742,Htg_StPt_Sch_EZ!$B$4:$B$27,0),MATCH(Schedules_8760!$F1742,Htg_StPt_Sch_EZ!$C$3:$I$3,0)),"F","C")</f>
        <v>20.555555555555554</v>
      </c>
      <c r="I1742" s="34">
        <f>CONVERT(INDEX(Htg_StPt_Sch_EZ!$C$31:$I$54,MATCH(Schedules_8760!$C1742,Htg_StPt_Sch_EZ!$B$31:$B$54,0),MATCH(Schedules_8760!$F1742,Htg_StPt_Sch_EZ!$C$30:$I$30,0)),"F","C")</f>
        <v>19.444444444444443</v>
      </c>
      <c r="J1742" s="34">
        <f>CONVERT(INDEX(Clg_StPt_Sch_EZ!$C$4:$I$27,MATCH(Schedules_8760!$C1742,Clg_StPt_Sch_EZ!$B$4:$B$27,0),MATCH(Schedules_8760!$F1742,Clg_StPt_Sch_EZ!$C$3:$I$3,0)),"F","C")</f>
        <v>25.555555555555554</v>
      </c>
      <c r="K1742" s="34">
        <f>CONVERT(INDEX(Clg_StPt_Sch_EZ!$C$31:$I$54,MATCH(Schedules_8760!$C1742,Clg_StPt_Sch_EZ!$B$31:$B$54,0),MATCH(Schedules_8760!$F1742,Clg_StPt_Sch_EZ!$C$30:$I$30,0)),"F","C")</f>
        <v>25</v>
      </c>
      <c r="L1742" s="34">
        <f>CONVERT(INDEX(DHW_StPt_Sch_EZ!$C$4:$I$27,MATCH(Schedules_8760!$C1742,DHW_StPt_Sch_EZ!$B$4:$B$27,0),MATCH(Schedules_8760!$F1742,DHW_StPt_Sch_EZ!$C$3:$I$3,0)),"F","C")</f>
        <v>53.333333333333329</v>
      </c>
      <c r="M1742" s="34">
        <f>CONVERT(INDEX(DHW_StPt_Sch_EZ!$C$31:$I$54,MATCH(Schedules_8760!$C1742,DHW_StPt_Sch_EZ!$B$31:$B$54,0),MATCH(Schedules_8760!$F1742,DHW_StPt_Sch_EZ!$C$30:$I$30,0)),"F","C")</f>
        <v>53.333333333333329</v>
      </c>
      <c r="N1742" s="12"/>
      <c r="O1742" s="12"/>
      <c r="P1742" s="12"/>
    </row>
    <row r="1743" spans="1:16" x14ac:dyDescent="0.25">
      <c r="A1743" s="35">
        <v>1742</v>
      </c>
      <c r="B1743" s="89">
        <v>73.541666666666671</v>
      </c>
      <c r="C1743" s="35">
        <f t="shared" si="135"/>
        <v>14</v>
      </c>
      <c r="D1743" s="35">
        <f t="shared" si="138"/>
        <v>73</v>
      </c>
      <c r="E1743" s="35">
        <f t="shared" si="139"/>
        <v>3</v>
      </c>
      <c r="F1743" s="35" t="str">
        <f t="shared" si="136"/>
        <v>Tuesday</v>
      </c>
      <c r="G1743" s="35">
        <f t="shared" si="137"/>
        <v>3</v>
      </c>
      <c r="H1743" s="34">
        <f>CONVERT(INDEX(Htg_StPt_Sch_EZ!$C$4:$I$27,MATCH(Schedules_8760!$C1743,Htg_StPt_Sch_EZ!$B$4:$B$27,0),MATCH(Schedules_8760!$F1743,Htg_StPt_Sch_EZ!$C$3:$I$3,0)),"F","C")</f>
        <v>20.555555555555554</v>
      </c>
      <c r="I1743" s="34">
        <f>CONVERT(INDEX(Htg_StPt_Sch_EZ!$C$31:$I$54,MATCH(Schedules_8760!$C1743,Htg_StPt_Sch_EZ!$B$31:$B$54,0),MATCH(Schedules_8760!$F1743,Htg_StPt_Sch_EZ!$C$30:$I$30,0)),"F","C")</f>
        <v>19.444444444444443</v>
      </c>
      <c r="J1743" s="34">
        <f>CONVERT(INDEX(Clg_StPt_Sch_EZ!$C$4:$I$27,MATCH(Schedules_8760!$C1743,Clg_StPt_Sch_EZ!$B$4:$B$27,0),MATCH(Schedules_8760!$F1743,Clg_StPt_Sch_EZ!$C$3:$I$3,0)),"F","C")</f>
        <v>25.555555555555554</v>
      </c>
      <c r="K1743" s="34">
        <f>CONVERT(INDEX(Clg_StPt_Sch_EZ!$C$31:$I$54,MATCH(Schedules_8760!$C1743,Clg_StPt_Sch_EZ!$B$31:$B$54,0),MATCH(Schedules_8760!$F1743,Clg_StPt_Sch_EZ!$C$30:$I$30,0)),"F","C")</f>
        <v>25</v>
      </c>
      <c r="L1743" s="34">
        <f>CONVERT(INDEX(DHW_StPt_Sch_EZ!$C$4:$I$27,MATCH(Schedules_8760!$C1743,DHW_StPt_Sch_EZ!$B$4:$B$27,0),MATCH(Schedules_8760!$F1743,DHW_StPt_Sch_EZ!$C$3:$I$3,0)),"F","C")</f>
        <v>53.333333333333329</v>
      </c>
      <c r="M1743" s="34">
        <f>CONVERT(INDEX(DHW_StPt_Sch_EZ!$C$31:$I$54,MATCH(Schedules_8760!$C1743,DHW_StPt_Sch_EZ!$B$31:$B$54,0),MATCH(Schedules_8760!$F1743,DHW_StPt_Sch_EZ!$C$30:$I$30,0)),"F","C")</f>
        <v>53.333333333333329</v>
      </c>
      <c r="N1743" s="12"/>
      <c r="O1743" s="12"/>
      <c r="P1743" s="12"/>
    </row>
    <row r="1744" spans="1:16" x14ac:dyDescent="0.25">
      <c r="A1744" s="35">
        <v>1743</v>
      </c>
      <c r="B1744" s="89">
        <v>73.583333333333329</v>
      </c>
      <c r="C1744" s="35">
        <f t="shared" si="135"/>
        <v>15</v>
      </c>
      <c r="D1744" s="35">
        <f t="shared" si="138"/>
        <v>73</v>
      </c>
      <c r="E1744" s="35">
        <f t="shared" si="139"/>
        <v>3</v>
      </c>
      <c r="F1744" s="35" t="str">
        <f t="shared" si="136"/>
        <v>Tuesday</v>
      </c>
      <c r="G1744" s="35">
        <f t="shared" si="137"/>
        <v>3</v>
      </c>
      <c r="H1744" s="34">
        <f>CONVERT(INDEX(Htg_StPt_Sch_EZ!$C$4:$I$27,MATCH(Schedules_8760!$C1744,Htg_StPt_Sch_EZ!$B$4:$B$27,0),MATCH(Schedules_8760!$F1744,Htg_StPt_Sch_EZ!$C$3:$I$3,0)),"F","C")</f>
        <v>20.555555555555554</v>
      </c>
      <c r="I1744" s="34">
        <f>CONVERT(INDEX(Htg_StPt_Sch_EZ!$C$31:$I$54,MATCH(Schedules_8760!$C1744,Htg_StPt_Sch_EZ!$B$31:$B$54,0),MATCH(Schedules_8760!$F1744,Htg_StPt_Sch_EZ!$C$30:$I$30,0)),"F","C")</f>
        <v>21.111111111111111</v>
      </c>
      <c r="J1744" s="34">
        <f>CONVERT(INDEX(Clg_StPt_Sch_EZ!$C$4:$I$27,MATCH(Schedules_8760!$C1744,Clg_StPt_Sch_EZ!$B$4:$B$27,0),MATCH(Schedules_8760!$F1744,Clg_StPt_Sch_EZ!$C$3:$I$3,0)),"F","C")</f>
        <v>25.555555555555554</v>
      </c>
      <c r="K1744" s="34">
        <f>CONVERT(INDEX(Clg_StPt_Sch_EZ!$C$31:$I$54,MATCH(Schedules_8760!$C1744,Clg_StPt_Sch_EZ!$B$31:$B$54,0),MATCH(Schedules_8760!$F1744,Clg_StPt_Sch_EZ!$C$30:$I$30,0)),"F","C")</f>
        <v>25</v>
      </c>
      <c r="L1744" s="34">
        <f>CONVERT(INDEX(DHW_StPt_Sch_EZ!$C$4:$I$27,MATCH(Schedules_8760!$C1744,DHW_StPt_Sch_EZ!$B$4:$B$27,0),MATCH(Schedules_8760!$F1744,DHW_StPt_Sch_EZ!$C$3:$I$3,0)),"F","C")</f>
        <v>53.333333333333329</v>
      </c>
      <c r="M1744" s="34">
        <f>CONVERT(INDEX(DHW_StPt_Sch_EZ!$C$31:$I$54,MATCH(Schedules_8760!$C1744,DHW_StPt_Sch_EZ!$B$31:$B$54,0),MATCH(Schedules_8760!$F1744,DHW_StPt_Sch_EZ!$C$30:$I$30,0)),"F","C")</f>
        <v>53.333333333333329</v>
      </c>
      <c r="N1744" s="12"/>
      <c r="O1744" s="12"/>
      <c r="P1744" s="12"/>
    </row>
    <row r="1745" spans="1:16" x14ac:dyDescent="0.25">
      <c r="A1745" s="35">
        <v>1744</v>
      </c>
      <c r="B1745" s="89">
        <v>73.625</v>
      </c>
      <c r="C1745" s="35">
        <f t="shared" si="135"/>
        <v>16</v>
      </c>
      <c r="D1745" s="35">
        <f t="shared" si="138"/>
        <v>73</v>
      </c>
      <c r="E1745" s="35">
        <f t="shared" si="139"/>
        <v>3</v>
      </c>
      <c r="F1745" s="35" t="str">
        <f t="shared" si="136"/>
        <v>Tuesday</v>
      </c>
      <c r="G1745" s="35">
        <f t="shared" si="137"/>
        <v>3</v>
      </c>
      <c r="H1745" s="34">
        <f>CONVERT(INDEX(Htg_StPt_Sch_EZ!$C$4:$I$27,MATCH(Schedules_8760!$C1745,Htg_StPt_Sch_EZ!$B$4:$B$27,0),MATCH(Schedules_8760!$F1745,Htg_StPt_Sch_EZ!$C$3:$I$3,0)),"F","C")</f>
        <v>20.555555555555554</v>
      </c>
      <c r="I1745" s="34">
        <f>CONVERT(INDEX(Htg_StPt_Sch_EZ!$C$31:$I$54,MATCH(Schedules_8760!$C1745,Htg_StPt_Sch_EZ!$B$31:$B$54,0),MATCH(Schedules_8760!$F1745,Htg_StPt_Sch_EZ!$C$30:$I$30,0)),"F","C")</f>
        <v>21.111111111111111</v>
      </c>
      <c r="J1745" s="34">
        <f>CONVERT(INDEX(Clg_StPt_Sch_EZ!$C$4:$I$27,MATCH(Schedules_8760!$C1745,Clg_StPt_Sch_EZ!$B$4:$B$27,0),MATCH(Schedules_8760!$F1745,Clg_StPt_Sch_EZ!$C$3:$I$3,0)),"F","C")</f>
        <v>25.555555555555554</v>
      </c>
      <c r="K1745" s="34">
        <f>CONVERT(INDEX(Clg_StPt_Sch_EZ!$C$31:$I$54,MATCH(Schedules_8760!$C1745,Clg_StPt_Sch_EZ!$B$31:$B$54,0),MATCH(Schedules_8760!$F1745,Clg_StPt_Sch_EZ!$C$30:$I$30,0)),"F","C")</f>
        <v>25</v>
      </c>
      <c r="L1745" s="34">
        <f>CONVERT(INDEX(DHW_StPt_Sch_EZ!$C$4:$I$27,MATCH(Schedules_8760!$C1745,DHW_StPt_Sch_EZ!$B$4:$B$27,0),MATCH(Schedules_8760!$F1745,DHW_StPt_Sch_EZ!$C$3:$I$3,0)),"F","C")</f>
        <v>53.333333333333329</v>
      </c>
      <c r="M1745" s="34">
        <f>CONVERT(INDEX(DHW_StPt_Sch_EZ!$C$31:$I$54,MATCH(Schedules_8760!$C1745,DHW_StPt_Sch_EZ!$B$31:$B$54,0),MATCH(Schedules_8760!$F1745,DHW_StPt_Sch_EZ!$C$30:$I$30,0)),"F","C")</f>
        <v>53.333333333333329</v>
      </c>
      <c r="N1745" s="12"/>
      <c r="O1745" s="12"/>
      <c r="P1745" s="12"/>
    </row>
    <row r="1746" spans="1:16" x14ac:dyDescent="0.25">
      <c r="A1746" s="35">
        <v>1745</v>
      </c>
      <c r="B1746" s="89">
        <v>73.666666666666671</v>
      </c>
      <c r="C1746" s="35">
        <f t="shared" si="135"/>
        <v>17</v>
      </c>
      <c r="D1746" s="35">
        <f t="shared" si="138"/>
        <v>73</v>
      </c>
      <c r="E1746" s="35">
        <f t="shared" si="139"/>
        <v>3</v>
      </c>
      <c r="F1746" s="35" t="str">
        <f t="shared" si="136"/>
        <v>Tuesday</v>
      </c>
      <c r="G1746" s="35">
        <f t="shared" si="137"/>
        <v>3</v>
      </c>
      <c r="H1746" s="34">
        <f>CONVERT(INDEX(Htg_StPt_Sch_EZ!$C$4:$I$27,MATCH(Schedules_8760!$C1746,Htg_StPt_Sch_EZ!$B$4:$B$27,0),MATCH(Schedules_8760!$F1746,Htg_StPt_Sch_EZ!$C$3:$I$3,0)),"F","C")</f>
        <v>20.555555555555554</v>
      </c>
      <c r="I1746" s="34">
        <f>CONVERT(INDEX(Htg_StPt_Sch_EZ!$C$31:$I$54,MATCH(Schedules_8760!$C1746,Htg_StPt_Sch_EZ!$B$31:$B$54,0),MATCH(Schedules_8760!$F1746,Htg_StPt_Sch_EZ!$C$30:$I$30,0)),"F","C")</f>
        <v>17.777777777777779</v>
      </c>
      <c r="J1746" s="34">
        <f>CONVERT(INDEX(Clg_StPt_Sch_EZ!$C$4:$I$27,MATCH(Schedules_8760!$C1746,Clg_StPt_Sch_EZ!$B$4:$B$27,0),MATCH(Schedules_8760!$F1746,Clg_StPt_Sch_EZ!$C$3:$I$3,0)),"F","C")</f>
        <v>25.555555555555554</v>
      </c>
      <c r="K1746" s="34">
        <f>CONVERT(INDEX(Clg_StPt_Sch_EZ!$C$31:$I$54,MATCH(Schedules_8760!$C1746,Clg_StPt_Sch_EZ!$B$31:$B$54,0),MATCH(Schedules_8760!$F1746,Clg_StPt_Sch_EZ!$C$30:$I$30,0)),"F","C")</f>
        <v>25</v>
      </c>
      <c r="L1746" s="34">
        <f>CONVERT(INDEX(DHW_StPt_Sch_EZ!$C$4:$I$27,MATCH(Schedules_8760!$C1746,DHW_StPt_Sch_EZ!$B$4:$B$27,0),MATCH(Schedules_8760!$F1746,DHW_StPt_Sch_EZ!$C$3:$I$3,0)),"F","C")</f>
        <v>53.333333333333329</v>
      </c>
      <c r="M1746" s="34">
        <f>CONVERT(INDEX(DHW_StPt_Sch_EZ!$C$31:$I$54,MATCH(Schedules_8760!$C1746,DHW_StPt_Sch_EZ!$B$31:$B$54,0),MATCH(Schedules_8760!$F1746,DHW_StPt_Sch_EZ!$C$30:$I$30,0)),"F","C")</f>
        <v>53.333333333333329</v>
      </c>
      <c r="N1746" s="12"/>
      <c r="O1746" s="12"/>
      <c r="P1746" s="12"/>
    </row>
    <row r="1747" spans="1:16" x14ac:dyDescent="0.25">
      <c r="A1747" s="35">
        <v>1746</v>
      </c>
      <c r="B1747" s="89">
        <v>73.708333333333329</v>
      </c>
      <c r="C1747" s="35">
        <f t="shared" si="135"/>
        <v>18</v>
      </c>
      <c r="D1747" s="35">
        <f t="shared" si="138"/>
        <v>73</v>
      </c>
      <c r="E1747" s="35">
        <f t="shared" si="139"/>
        <v>3</v>
      </c>
      <c r="F1747" s="35" t="str">
        <f t="shared" si="136"/>
        <v>Tuesday</v>
      </c>
      <c r="G1747" s="35">
        <f t="shared" si="137"/>
        <v>3</v>
      </c>
      <c r="H1747" s="34">
        <f>CONVERT(INDEX(Htg_StPt_Sch_EZ!$C$4:$I$27,MATCH(Schedules_8760!$C1747,Htg_StPt_Sch_EZ!$B$4:$B$27,0),MATCH(Schedules_8760!$F1747,Htg_StPt_Sch_EZ!$C$3:$I$3,0)),"F","C")</f>
        <v>20.555555555555554</v>
      </c>
      <c r="I1747" s="34">
        <f>CONVERT(INDEX(Htg_StPt_Sch_EZ!$C$31:$I$54,MATCH(Schedules_8760!$C1747,Htg_StPt_Sch_EZ!$B$31:$B$54,0),MATCH(Schedules_8760!$F1747,Htg_StPt_Sch_EZ!$C$30:$I$30,0)),"F","C")</f>
        <v>17.777777777777779</v>
      </c>
      <c r="J1747" s="34">
        <f>CONVERT(INDEX(Clg_StPt_Sch_EZ!$C$4:$I$27,MATCH(Schedules_8760!$C1747,Clg_StPt_Sch_EZ!$B$4:$B$27,0),MATCH(Schedules_8760!$F1747,Clg_StPt_Sch_EZ!$C$3:$I$3,0)),"F","C")</f>
        <v>25.555555555555554</v>
      </c>
      <c r="K1747" s="34">
        <f>CONVERT(INDEX(Clg_StPt_Sch_EZ!$C$31:$I$54,MATCH(Schedules_8760!$C1747,Clg_StPt_Sch_EZ!$B$31:$B$54,0),MATCH(Schedules_8760!$F1747,Clg_StPt_Sch_EZ!$C$30:$I$30,0)),"F","C")</f>
        <v>28.333333333333332</v>
      </c>
      <c r="L1747" s="34">
        <f>CONVERT(INDEX(DHW_StPt_Sch_EZ!$C$4:$I$27,MATCH(Schedules_8760!$C1747,DHW_StPt_Sch_EZ!$B$4:$B$27,0),MATCH(Schedules_8760!$F1747,DHW_StPt_Sch_EZ!$C$3:$I$3,0)),"F","C")</f>
        <v>53.333333333333329</v>
      </c>
      <c r="M1747" s="34">
        <f>CONVERT(INDEX(DHW_StPt_Sch_EZ!$C$31:$I$54,MATCH(Schedules_8760!$C1747,DHW_StPt_Sch_EZ!$B$31:$B$54,0),MATCH(Schedules_8760!$F1747,DHW_StPt_Sch_EZ!$C$30:$I$30,0)),"F","C")</f>
        <v>53.333333333333329</v>
      </c>
      <c r="N1747" s="12"/>
      <c r="O1747" s="12"/>
      <c r="P1747" s="12"/>
    </row>
    <row r="1748" spans="1:16" x14ac:dyDescent="0.25">
      <c r="A1748" s="35">
        <v>1747</v>
      </c>
      <c r="B1748" s="89">
        <v>73.75</v>
      </c>
      <c r="C1748" s="35">
        <f t="shared" si="135"/>
        <v>19</v>
      </c>
      <c r="D1748" s="35">
        <f t="shared" si="138"/>
        <v>73</v>
      </c>
      <c r="E1748" s="35">
        <f t="shared" si="139"/>
        <v>3</v>
      </c>
      <c r="F1748" s="35" t="str">
        <f t="shared" si="136"/>
        <v>Tuesday</v>
      </c>
      <c r="G1748" s="35">
        <f t="shared" si="137"/>
        <v>3</v>
      </c>
      <c r="H1748" s="34">
        <f>CONVERT(INDEX(Htg_StPt_Sch_EZ!$C$4:$I$27,MATCH(Schedules_8760!$C1748,Htg_StPt_Sch_EZ!$B$4:$B$27,0),MATCH(Schedules_8760!$F1748,Htg_StPt_Sch_EZ!$C$3:$I$3,0)),"F","C")</f>
        <v>20.555555555555554</v>
      </c>
      <c r="I1748" s="34">
        <f>CONVERT(INDEX(Htg_StPt_Sch_EZ!$C$31:$I$54,MATCH(Schedules_8760!$C1748,Htg_StPt_Sch_EZ!$B$31:$B$54,0),MATCH(Schedules_8760!$F1748,Htg_StPt_Sch_EZ!$C$30:$I$30,0)),"F","C")</f>
        <v>18.333333333333332</v>
      </c>
      <c r="J1748" s="34">
        <f>CONVERT(INDEX(Clg_StPt_Sch_EZ!$C$4:$I$27,MATCH(Schedules_8760!$C1748,Clg_StPt_Sch_EZ!$B$4:$B$27,0),MATCH(Schedules_8760!$F1748,Clg_StPt_Sch_EZ!$C$3:$I$3,0)),"F","C")</f>
        <v>25.555555555555554</v>
      </c>
      <c r="K1748" s="34">
        <f>CONVERT(INDEX(Clg_StPt_Sch_EZ!$C$31:$I$54,MATCH(Schedules_8760!$C1748,Clg_StPt_Sch_EZ!$B$31:$B$54,0),MATCH(Schedules_8760!$F1748,Clg_StPt_Sch_EZ!$C$30:$I$30,0)),"F","C")</f>
        <v>28.333333333333332</v>
      </c>
      <c r="L1748" s="34">
        <f>CONVERT(INDEX(DHW_StPt_Sch_EZ!$C$4:$I$27,MATCH(Schedules_8760!$C1748,DHW_StPt_Sch_EZ!$B$4:$B$27,0),MATCH(Schedules_8760!$F1748,DHW_StPt_Sch_EZ!$C$3:$I$3,0)),"F","C")</f>
        <v>53.333333333333329</v>
      </c>
      <c r="M1748" s="34">
        <f>CONVERT(INDEX(DHW_StPt_Sch_EZ!$C$31:$I$54,MATCH(Schedules_8760!$C1748,DHW_StPt_Sch_EZ!$B$31:$B$54,0),MATCH(Schedules_8760!$F1748,DHW_StPt_Sch_EZ!$C$30:$I$30,0)),"F","C")</f>
        <v>53.333333333333329</v>
      </c>
      <c r="N1748" s="12"/>
      <c r="O1748" s="12"/>
      <c r="P1748" s="12"/>
    </row>
    <row r="1749" spans="1:16" x14ac:dyDescent="0.25">
      <c r="A1749" s="35">
        <v>1748</v>
      </c>
      <c r="B1749" s="89">
        <v>73.791666666666671</v>
      </c>
      <c r="C1749" s="35">
        <f t="shared" si="135"/>
        <v>20</v>
      </c>
      <c r="D1749" s="35">
        <f t="shared" si="138"/>
        <v>73</v>
      </c>
      <c r="E1749" s="35">
        <f t="shared" si="139"/>
        <v>3</v>
      </c>
      <c r="F1749" s="35" t="str">
        <f t="shared" si="136"/>
        <v>Tuesday</v>
      </c>
      <c r="G1749" s="35">
        <f t="shared" si="137"/>
        <v>3</v>
      </c>
      <c r="H1749" s="34">
        <f>CONVERT(INDEX(Htg_StPt_Sch_EZ!$C$4:$I$27,MATCH(Schedules_8760!$C1749,Htg_StPt_Sch_EZ!$B$4:$B$27,0),MATCH(Schedules_8760!$F1749,Htg_StPt_Sch_EZ!$C$3:$I$3,0)),"F","C")</f>
        <v>20.555555555555554</v>
      </c>
      <c r="I1749" s="34">
        <f>CONVERT(INDEX(Htg_StPt_Sch_EZ!$C$31:$I$54,MATCH(Schedules_8760!$C1749,Htg_StPt_Sch_EZ!$B$31:$B$54,0),MATCH(Schedules_8760!$F1749,Htg_StPt_Sch_EZ!$C$30:$I$30,0)),"F","C")</f>
        <v>18.888888888888889</v>
      </c>
      <c r="J1749" s="34">
        <f>CONVERT(INDEX(Clg_StPt_Sch_EZ!$C$4:$I$27,MATCH(Schedules_8760!$C1749,Clg_StPt_Sch_EZ!$B$4:$B$27,0),MATCH(Schedules_8760!$F1749,Clg_StPt_Sch_EZ!$C$3:$I$3,0)),"F","C")</f>
        <v>25.555555555555554</v>
      </c>
      <c r="K1749" s="34">
        <f>CONVERT(INDEX(Clg_StPt_Sch_EZ!$C$31:$I$54,MATCH(Schedules_8760!$C1749,Clg_StPt_Sch_EZ!$B$31:$B$54,0),MATCH(Schedules_8760!$F1749,Clg_StPt_Sch_EZ!$C$30:$I$30,0)),"F","C")</f>
        <v>28.333333333333332</v>
      </c>
      <c r="L1749" s="34">
        <f>CONVERT(INDEX(DHW_StPt_Sch_EZ!$C$4:$I$27,MATCH(Schedules_8760!$C1749,DHW_StPt_Sch_EZ!$B$4:$B$27,0),MATCH(Schedules_8760!$F1749,DHW_StPt_Sch_EZ!$C$3:$I$3,0)),"F","C")</f>
        <v>53.333333333333329</v>
      </c>
      <c r="M1749" s="34">
        <f>CONVERT(INDEX(DHW_StPt_Sch_EZ!$C$31:$I$54,MATCH(Schedules_8760!$C1749,DHW_StPt_Sch_EZ!$B$31:$B$54,0),MATCH(Schedules_8760!$F1749,DHW_StPt_Sch_EZ!$C$30:$I$30,0)),"F","C")</f>
        <v>53.333333333333329</v>
      </c>
      <c r="N1749" s="12"/>
      <c r="O1749" s="12"/>
      <c r="P1749" s="12"/>
    </row>
    <row r="1750" spans="1:16" x14ac:dyDescent="0.25">
      <c r="A1750" s="35">
        <v>1749</v>
      </c>
      <c r="B1750" s="89">
        <v>73.833333333333329</v>
      </c>
      <c r="C1750" s="35">
        <f t="shared" si="135"/>
        <v>21</v>
      </c>
      <c r="D1750" s="35">
        <f t="shared" si="138"/>
        <v>73</v>
      </c>
      <c r="E1750" s="35">
        <f t="shared" si="139"/>
        <v>3</v>
      </c>
      <c r="F1750" s="35" t="str">
        <f t="shared" si="136"/>
        <v>Tuesday</v>
      </c>
      <c r="G1750" s="35">
        <f t="shared" si="137"/>
        <v>3</v>
      </c>
      <c r="H1750" s="34">
        <f>CONVERT(INDEX(Htg_StPt_Sch_EZ!$C$4:$I$27,MATCH(Schedules_8760!$C1750,Htg_StPt_Sch_EZ!$B$4:$B$27,0),MATCH(Schedules_8760!$F1750,Htg_StPt_Sch_EZ!$C$3:$I$3,0)),"F","C")</f>
        <v>20.555555555555554</v>
      </c>
      <c r="I1750" s="34">
        <f>CONVERT(INDEX(Htg_StPt_Sch_EZ!$C$31:$I$54,MATCH(Schedules_8760!$C1750,Htg_StPt_Sch_EZ!$B$31:$B$54,0),MATCH(Schedules_8760!$F1750,Htg_StPt_Sch_EZ!$C$30:$I$30,0)),"F","C")</f>
        <v>19.444444444444443</v>
      </c>
      <c r="J1750" s="34">
        <f>CONVERT(INDEX(Clg_StPt_Sch_EZ!$C$4:$I$27,MATCH(Schedules_8760!$C1750,Clg_StPt_Sch_EZ!$B$4:$B$27,0),MATCH(Schedules_8760!$F1750,Clg_StPt_Sch_EZ!$C$3:$I$3,0)),"F","C")</f>
        <v>25.555555555555554</v>
      </c>
      <c r="K1750" s="34">
        <f>CONVERT(INDEX(Clg_StPt_Sch_EZ!$C$31:$I$54,MATCH(Schedules_8760!$C1750,Clg_StPt_Sch_EZ!$B$31:$B$54,0),MATCH(Schedules_8760!$F1750,Clg_StPt_Sch_EZ!$C$30:$I$30,0)),"F","C")</f>
        <v>28.333333333333332</v>
      </c>
      <c r="L1750" s="34">
        <f>CONVERT(INDEX(DHW_StPt_Sch_EZ!$C$4:$I$27,MATCH(Schedules_8760!$C1750,DHW_StPt_Sch_EZ!$B$4:$B$27,0),MATCH(Schedules_8760!$F1750,DHW_StPt_Sch_EZ!$C$3:$I$3,0)),"F","C")</f>
        <v>53.333333333333329</v>
      </c>
      <c r="M1750" s="34">
        <f>CONVERT(INDEX(DHW_StPt_Sch_EZ!$C$31:$I$54,MATCH(Schedules_8760!$C1750,DHW_StPt_Sch_EZ!$B$31:$B$54,0),MATCH(Schedules_8760!$F1750,DHW_StPt_Sch_EZ!$C$30:$I$30,0)),"F","C")</f>
        <v>53.333333333333329</v>
      </c>
      <c r="N1750" s="12"/>
      <c r="O1750" s="12"/>
      <c r="P1750" s="12"/>
    </row>
    <row r="1751" spans="1:16" x14ac:dyDescent="0.25">
      <c r="A1751" s="35">
        <v>1750</v>
      </c>
      <c r="B1751" s="89">
        <v>73.875</v>
      </c>
      <c r="C1751" s="35">
        <f t="shared" si="135"/>
        <v>22</v>
      </c>
      <c r="D1751" s="35">
        <f t="shared" si="138"/>
        <v>73</v>
      </c>
      <c r="E1751" s="35">
        <f t="shared" si="139"/>
        <v>3</v>
      </c>
      <c r="F1751" s="35" t="str">
        <f t="shared" si="136"/>
        <v>Tuesday</v>
      </c>
      <c r="G1751" s="35">
        <f t="shared" si="137"/>
        <v>3</v>
      </c>
      <c r="H1751" s="34">
        <f>CONVERT(INDEX(Htg_StPt_Sch_EZ!$C$4:$I$27,MATCH(Schedules_8760!$C1751,Htg_StPt_Sch_EZ!$B$4:$B$27,0),MATCH(Schedules_8760!$F1751,Htg_StPt_Sch_EZ!$C$3:$I$3,0)),"F","C")</f>
        <v>20.555555555555554</v>
      </c>
      <c r="I1751" s="34">
        <f>CONVERT(INDEX(Htg_StPt_Sch_EZ!$C$31:$I$54,MATCH(Schedules_8760!$C1751,Htg_StPt_Sch_EZ!$B$31:$B$54,0),MATCH(Schedules_8760!$F1751,Htg_StPt_Sch_EZ!$C$30:$I$30,0)),"F","C")</f>
        <v>19.444444444444443</v>
      </c>
      <c r="J1751" s="34">
        <f>CONVERT(INDEX(Clg_StPt_Sch_EZ!$C$4:$I$27,MATCH(Schedules_8760!$C1751,Clg_StPt_Sch_EZ!$B$4:$B$27,0),MATCH(Schedules_8760!$F1751,Clg_StPt_Sch_EZ!$C$3:$I$3,0)),"F","C")</f>
        <v>25.555555555555554</v>
      </c>
      <c r="K1751" s="34">
        <f>CONVERT(INDEX(Clg_StPt_Sch_EZ!$C$31:$I$54,MATCH(Schedules_8760!$C1751,Clg_StPt_Sch_EZ!$B$31:$B$54,0),MATCH(Schedules_8760!$F1751,Clg_StPt_Sch_EZ!$C$30:$I$30,0)),"F","C")</f>
        <v>28.333333333333332</v>
      </c>
      <c r="L1751" s="34">
        <f>CONVERT(INDEX(DHW_StPt_Sch_EZ!$C$4:$I$27,MATCH(Schedules_8760!$C1751,DHW_StPt_Sch_EZ!$B$4:$B$27,0),MATCH(Schedules_8760!$F1751,DHW_StPt_Sch_EZ!$C$3:$I$3,0)),"F","C")</f>
        <v>53.333333333333329</v>
      </c>
      <c r="M1751" s="34">
        <f>CONVERT(INDEX(DHW_StPt_Sch_EZ!$C$31:$I$54,MATCH(Schedules_8760!$C1751,DHW_StPt_Sch_EZ!$B$31:$B$54,0),MATCH(Schedules_8760!$F1751,DHW_StPt_Sch_EZ!$C$30:$I$30,0)),"F","C")</f>
        <v>53.333333333333329</v>
      </c>
      <c r="N1751" s="12"/>
      <c r="O1751" s="12"/>
      <c r="P1751" s="12"/>
    </row>
    <row r="1752" spans="1:16" x14ac:dyDescent="0.25">
      <c r="A1752" s="35">
        <v>1751</v>
      </c>
      <c r="B1752" s="89">
        <v>73.916666666666671</v>
      </c>
      <c r="C1752" s="35">
        <f t="shared" si="135"/>
        <v>23</v>
      </c>
      <c r="D1752" s="35">
        <f t="shared" si="138"/>
        <v>73</v>
      </c>
      <c r="E1752" s="35">
        <f t="shared" si="139"/>
        <v>3</v>
      </c>
      <c r="F1752" s="35" t="str">
        <f t="shared" si="136"/>
        <v>Tuesday</v>
      </c>
      <c r="G1752" s="35">
        <f t="shared" si="137"/>
        <v>3</v>
      </c>
      <c r="H1752" s="34">
        <f>CONVERT(INDEX(Htg_StPt_Sch_EZ!$C$4:$I$27,MATCH(Schedules_8760!$C1752,Htg_StPt_Sch_EZ!$B$4:$B$27,0),MATCH(Schedules_8760!$F1752,Htg_StPt_Sch_EZ!$C$3:$I$3,0)),"F","C")</f>
        <v>20.555555555555554</v>
      </c>
      <c r="I1752" s="34">
        <f>CONVERT(INDEX(Htg_StPt_Sch_EZ!$C$31:$I$54,MATCH(Schedules_8760!$C1752,Htg_StPt_Sch_EZ!$B$31:$B$54,0),MATCH(Schedules_8760!$F1752,Htg_StPt_Sch_EZ!$C$30:$I$30,0)),"F","C")</f>
        <v>19.444444444444443</v>
      </c>
      <c r="J1752" s="34">
        <f>CONVERT(INDEX(Clg_StPt_Sch_EZ!$C$4:$I$27,MATCH(Schedules_8760!$C1752,Clg_StPt_Sch_EZ!$B$4:$B$27,0),MATCH(Schedules_8760!$F1752,Clg_StPt_Sch_EZ!$C$3:$I$3,0)),"F","C")</f>
        <v>25.555555555555554</v>
      </c>
      <c r="K1752" s="34">
        <f>CONVERT(INDEX(Clg_StPt_Sch_EZ!$C$31:$I$54,MATCH(Schedules_8760!$C1752,Clg_StPt_Sch_EZ!$B$31:$B$54,0),MATCH(Schedules_8760!$F1752,Clg_StPt_Sch_EZ!$C$30:$I$30,0)),"F","C")</f>
        <v>28.333333333333332</v>
      </c>
      <c r="L1752" s="34">
        <f>CONVERT(INDEX(DHW_StPt_Sch_EZ!$C$4:$I$27,MATCH(Schedules_8760!$C1752,DHW_StPt_Sch_EZ!$B$4:$B$27,0),MATCH(Schedules_8760!$F1752,DHW_StPt_Sch_EZ!$C$3:$I$3,0)),"F","C")</f>
        <v>53.333333333333329</v>
      </c>
      <c r="M1752" s="34">
        <f>CONVERT(INDEX(DHW_StPt_Sch_EZ!$C$31:$I$54,MATCH(Schedules_8760!$C1752,DHW_StPt_Sch_EZ!$B$31:$B$54,0),MATCH(Schedules_8760!$F1752,DHW_StPt_Sch_EZ!$C$30:$I$30,0)),"F","C")</f>
        <v>53.333333333333329</v>
      </c>
      <c r="N1752" s="12"/>
      <c r="O1752" s="12"/>
      <c r="P1752" s="12"/>
    </row>
    <row r="1753" spans="1:16" x14ac:dyDescent="0.25">
      <c r="A1753" s="35">
        <v>1752</v>
      </c>
      <c r="B1753" s="89">
        <v>73.958333333333329</v>
      </c>
      <c r="C1753" s="35">
        <f t="shared" si="135"/>
        <v>24</v>
      </c>
      <c r="D1753" s="35">
        <f t="shared" si="138"/>
        <v>73</v>
      </c>
      <c r="E1753" s="35">
        <f t="shared" si="139"/>
        <v>3</v>
      </c>
      <c r="F1753" s="35" t="str">
        <f t="shared" si="136"/>
        <v>Tuesday</v>
      </c>
      <c r="G1753" s="35">
        <f t="shared" si="137"/>
        <v>3</v>
      </c>
      <c r="H1753" s="34">
        <f>CONVERT(INDEX(Htg_StPt_Sch_EZ!$C$4:$I$27,MATCH(Schedules_8760!$C1753,Htg_StPt_Sch_EZ!$B$4:$B$27,0),MATCH(Schedules_8760!$F1753,Htg_StPt_Sch_EZ!$C$3:$I$3,0)),"F","C")</f>
        <v>20.555555555555554</v>
      </c>
      <c r="I1753" s="34">
        <f>CONVERT(INDEX(Htg_StPt_Sch_EZ!$C$31:$I$54,MATCH(Schedules_8760!$C1753,Htg_StPt_Sch_EZ!$B$31:$B$54,0),MATCH(Schedules_8760!$F1753,Htg_StPt_Sch_EZ!$C$30:$I$30,0)),"F","C")</f>
        <v>19.444444444444443</v>
      </c>
      <c r="J1753" s="34">
        <f>CONVERT(INDEX(Clg_StPt_Sch_EZ!$C$4:$I$27,MATCH(Schedules_8760!$C1753,Clg_StPt_Sch_EZ!$B$4:$B$27,0),MATCH(Schedules_8760!$F1753,Clg_StPt_Sch_EZ!$C$3:$I$3,0)),"F","C")</f>
        <v>25.555555555555554</v>
      </c>
      <c r="K1753" s="34">
        <f>CONVERT(INDEX(Clg_StPt_Sch_EZ!$C$31:$I$54,MATCH(Schedules_8760!$C1753,Clg_StPt_Sch_EZ!$B$31:$B$54,0),MATCH(Schedules_8760!$F1753,Clg_StPt_Sch_EZ!$C$30:$I$30,0)),"F","C")</f>
        <v>28.333333333333332</v>
      </c>
      <c r="L1753" s="34">
        <f>CONVERT(INDEX(DHW_StPt_Sch_EZ!$C$4:$I$27,MATCH(Schedules_8760!$C1753,DHW_StPt_Sch_EZ!$B$4:$B$27,0),MATCH(Schedules_8760!$F1753,DHW_StPt_Sch_EZ!$C$3:$I$3,0)),"F","C")</f>
        <v>53.333333333333329</v>
      </c>
      <c r="M1753" s="34">
        <f>CONVERT(INDEX(DHW_StPt_Sch_EZ!$C$31:$I$54,MATCH(Schedules_8760!$C1753,DHW_StPt_Sch_EZ!$B$31:$B$54,0),MATCH(Schedules_8760!$F1753,DHW_StPt_Sch_EZ!$C$30:$I$30,0)),"F","C")</f>
        <v>53.333333333333329</v>
      </c>
      <c r="N1753" s="12"/>
      <c r="O1753" s="12"/>
      <c r="P1753" s="12"/>
    </row>
    <row r="1754" spans="1:16" x14ac:dyDescent="0.25">
      <c r="A1754" s="35">
        <v>1753</v>
      </c>
      <c r="B1754" s="89">
        <v>74</v>
      </c>
      <c r="C1754" s="35">
        <f t="shared" si="135"/>
        <v>1</v>
      </c>
      <c r="D1754" s="35">
        <f t="shared" si="138"/>
        <v>74</v>
      </c>
      <c r="E1754" s="35">
        <f t="shared" si="139"/>
        <v>4</v>
      </c>
      <c r="F1754" s="35" t="str">
        <f t="shared" si="136"/>
        <v>Wednesday</v>
      </c>
      <c r="G1754" s="35">
        <f t="shared" si="137"/>
        <v>3</v>
      </c>
      <c r="H1754" s="34">
        <f>CONVERT(INDEX(Htg_StPt_Sch_EZ!$C$4:$I$27,MATCH(Schedules_8760!$C1754,Htg_StPt_Sch_EZ!$B$4:$B$27,0),MATCH(Schedules_8760!$F1754,Htg_StPt_Sch_EZ!$C$3:$I$3,0)),"F","C")</f>
        <v>20.555555555555554</v>
      </c>
      <c r="I1754" s="34">
        <f>CONVERT(INDEX(Htg_StPt_Sch_EZ!$C$31:$I$54,MATCH(Schedules_8760!$C1754,Htg_StPt_Sch_EZ!$B$31:$B$54,0),MATCH(Schedules_8760!$F1754,Htg_StPt_Sch_EZ!$C$30:$I$30,0)),"F","C")</f>
        <v>19.444444444444443</v>
      </c>
      <c r="J1754" s="34">
        <f>CONVERT(INDEX(Clg_StPt_Sch_EZ!$C$4:$I$27,MATCH(Schedules_8760!$C1754,Clg_StPt_Sch_EZ!$B$4:$B$27,0),MATCH(Schedules_8760!$F1754,Clg_StPt_Sch_EZ!$C$3:$I$3,0)),"F","C")</f>
        <v>25.555555555555554</v>
      </c>
      <c r="K1754" s="34">
        <f>CONVERT(INDEX(Clg_StPt_Sch_EZ!$C$31:$I$54,MATCH(Schedules_8760!$C1754,Clg_StPt_Sch_EZ!$B$31:$B$54,0),MATCH(Schedules_8760!$F1754,Clg_StPt_Sch_EZ!$C$30:$I$30,0)),"F","C")</f>
        <v>28.333333333333332</v>
      </c>
      <c r="L1754" s="34">
        <f>CONVERT(INDEX(DHW_StPt_Sch_EZ!$C$4:$I$27,MATCH(Schedules_8760!$C1754,DHW_StPt_Sch_EZ!$B$4:$B$27,0),MATCH(Schedules_8760!$F1754,DHW_StPt_Sch_EZ!$C$3:$I$3,0)),"F","C")</f>
        <v>53.333333333333329</v>
      </c>
      <c r="M1754" s="34">
        <f>CONVERT(INDEX(DHW_StPt_Sch_EZ!$C$31:$I$54,MATCH(Schedules_8760!$C1754,DHW_StPt_Sch_EZ!$B$31:$B$54,0),MATCH(Schedules_8760!$F1754,DHW_StPt_Sch_EZ!$C$30:$I$30,0)),"F","C")</f>
        <v>53.333333333333329</v>
      </c>
      <c r="N1754" s="12"/>
      <c r="O1754" s="12"/>
      <c r="P1754" s="12"/>
    </row>
    <row r="1755" spans="1:16" x14ac:dyDescent="0.25">
      <c r="A1755" s="35">
        <v>1754</v>
      </c>
      <c r="B1755" s="89">
        <v>74.041666666666671</v>
      </c>
      <c r="C1755" s="35">
        <f t="shared" si="135"/>
        <v>2</v>
      </c>
      <c r="D1755" s="35">
        <f t="shared" si="138"/>
        <v>74</v>
      </c>
      <c r="E1755" s="35">
        <f t="shared" si="139"/>
        <v>4</v>
      </c>
      <c r="F1755" s="35" t="str">
        <f t="shared" si="136"/>
        <v>Wednesday</v>
      </c>
      <c r="G1755" s="35">
        <f t="shared" si="137"/>
        <v>3</v>
      </c>
      <c r="H1755" s="34">
        <f>CONVERT(INDEX(Htg_StPt_Sch_EZ!$C$4:$I$27,MATCH(Schedules_8760!$C1755,Htg_StPt_Sch_EZ!$B$4:$B$27,0),MATCH(Schedules_8760!$F1755,Htg_StPt_Sch_EZ!$C$3:$I$3,0)),"F","C")</f>
        <v>20.555555555555554</v>
      </c>
      <c r="I1755" s="34">
        <f>CONVERT(INDEX(Htg_StPt_Sch_EZ!$C$31:$I$54,MATCH(Schedules_8760!$C1755,Htg_StPt_Sch_EZ!$B$31:$B$54,0),MATCH(Schedules_8760!$F1755,Htg_StPt_Sch_EZ!$C$30:$I$30,0)),"F","C")</f>
        <v>19.444444444444443</v>
      </c>
      <c r="J1755" s="34">
        <f>CONVERT(INDEX(Clg_StPt_Sch_EZ!$C$4:$I$27,MATCH(Schedules_8760!$C1755,Clg_StPt_Sch_EZ!$B$4:$B$27,0),MATCH(Schedules_8760!$F1755,Clg_StPt_Sch_EZ!$C$3:$I$3,0)),"F","C")</f>
        <v>25.555555555555554</v>
      </c>
      <c r="K1755" s="34">
        <f>CONVERT(INDEX(Clg_StPt_Sch_EZ!$C$31:$I$54,MATCH(Schedules_8760!$C1755,Clg_StPt_Sch_EZ!$B$31:$B$54,0),MATCH(Schedules_8760!$F1755,Clg_StPt_Sch_EZ!$C$30:$I$30,0)),"F","C")</f>
        <v>28.333333333333332</v>
      </c>
      <c r="L1755" s="34">
        <f>CONVERT(INDEX(DHW_StPt_Sch_EZ!$C$4:$I$27,MATCH(Schedules_8760!$C1755,DHW_StPt_Sch_EZ!$B$4:$B$27,0),MATCH(Schedules_8760!$F1755,DHW_StPt_Sch_EZ!$C$3:$I$3,0)),"F","C")</f>
        <v>53.333333333333329</v>
      </c>
      <c r="M1755" s="34">
        <f>CONVERT(INDEX(DHW_StPt_Sch_EZ!$C$31:$I$54,MATCH(Schedules_8760!$C1755,DHW_StPt_Sch_EZ!$B$31:$B$54,0),MATCH(Schedules_8760!$F1755,DHW_StPt_Sch_EZ!$C$30:$I$30,0)),"F","C")</f>
        <v>53.333333333333329</v>
      </c>
      <c r="N1755" s="12"/>
      <c r="O1755" s="12"/>
      <c r="P1755" s="12"/>
    </row>
    <row r="1756" spans="1:16" x14ac:dyDescent="0.25">
      <c r="A1756" s="35">
        <v>1755</v>
      </c>
      <c r="B1756" s="89">
        <v>74.083333333333329</v>
      </c>
      <c r="C1756" s="35">
        <f t="shared" si="135"/>
        <v>3</v>
      </c>
      <c r="D1756" s="35">
        <f t="shared" si="138"/>
        <v>74</v>
      </c>
      <c r="E1756" s="35">
        <f t="shared" si="139"/>
        <v>4</v>
      </c>
      <c r="F1756" s="35" t="str">
        <f t="shared" si="136"/>
        <v>Wednesday</v>
      </c>
      <c r="G1756" s="35">
        <f t="shared" si="137"/>
        <v>3</v>
      </c>
      <c r="H1756" s="34">
        <f>CONVERT(INDEX(Htg_StPt_Sch_EZ!$C$4:$I$27,MATCH(Schedules_8760!$C1756,Htg_StPt_Sch_EZ!$B$4:$B$27,0),MATCH(Schedules_8760!$F1756,Htg_StPt_Sch_EZ!$C$3:$I$3,0)),"F","C")</f>
        <v>20.555555555555554</v>
      </c>
      <c r="I1756" s="34">
        <f>CONVERT(INDEX(Htg_StPt_Sch_EZ!$C$31:$I$54,MATCH(Schedules_8760!$C1756,Htg_StPt_Sch_EZ!$B$31:$B$54,0),MATCH(Schedules_8760!$F1756,Htg_StPt_Sch_EZ!$C$30:$I$30,0)),"F","C")</f>
        <v>19.444444444444443</v>
      </c>
      <c r="J1756" s="34">
        <f>CONVERT(INDEX(Clg_StPt_Sch_EZ!$C$4:$I$27,MATCH(Schedules_8760!$C1756,Clg_StPt_Sch_EZ!$B$4:$B$27,0),MATCH(Schedules_8760!$F1756,Clg_StPt_Sch_EZ!$C$3:$I$3,0)),"F","C")</f>
        <v>25.555555555555554</v>
      </c>
      <c r="K1756" s="34">
        <f>CONVERT(INDEX(Clg_StPt_Sch_EZ!$C$31:$I$54,MATCH(Schedules_8760!$C1756,Clg_StPt_Sch_EZ!$B$31:$B$54,0),MATCH(Schedules_8760!$F1756,Clg_StPt_Sch_EZ!$C$30:$I$30,0)),"F","C")</f>
        <v>28.333333333333332</v>
      </c>
      <c r="L1756" s="34">
        <f>CONVERT(INDEX(DHW_StPt_Sch_EZ!$C$4:$I$27,MATCH(Schedules_8760!$C1756,DHW_StPt_Sch_EZ!$B$4:$B$27,0),MATCH(Schedules_8760!$F1756,DHW_StPt_Sch_EZ!$C$3:$I$3,0)),"F","C")</f>
        <v>53.333333333333329</v>
      </c>
      <c r="M1756" s="34">
        <f>CONVERT(INDEX(DHW_StPt_Sch_EZ!$C$31:$I$54,MATCH(Schedules_8760!$C1756,DHW_StPt_Sch_EZ!$B$31:$B$54,0),MATCH(Schedules_8760!$F1756,DHW_StPt_Sch_EZ!$C$30:$I$30,0)),"F","C")</f>
        <v>53.333333333333329</v>
      </c>
      <c r="N1756" s="12"/>
      <c r="O1756" s="12"/>
      <c r="P1756" s="12"/>
    </row>
    <row r="1757" spans="1:16" x14ac:dyDescent="0.25">
      <c r="A1757" s="35">
        <v>1756</v>
      </c>
      <c r="B1757" s="89">
        <v>74.125</v>
      </c>
      <c r="C1757" s="35">
        <f t="shared" si="135"/>
        <v>4</v>
      </c>
      <c r="D1757" s="35">
        <f t="shared" si="138"/>
        <v>74</v>
      </c>
      <c r="E1757" s="35">
        <f t="shared" si="139"/>
        <v>4</v>
      </c>
      <c r="F1757" s="35" t="str">
        <f t="shared" si="136"/>
        <v>Wednesday</v>
      </c>
      <c r="G1757" s="35">
        <f t="shared" si="137"/>
        <v>3</v>
      </c>
      <c r="H1757" s="34">
        <f>CONVERT(INDEX(Htg_StPt_Sch_EZ!$C$4:$I$27,MATCH(Schedules_8760!$C1757,Htg_StPt_Sch_EZ!$B$4:$B$27,0),MATCH(Schedules_8760!$F1757,Htg_StPt_Sch_EZ!$C$3:$I$3,0)),"F","C")</f>
        <v>20.555555555555554</v>
      </c>
      <c r="I1757" s="34">
        <f>CONVERT(INDEX(Htg_StPt_Sch_EZ!$C$31:$I$54,MATCH(Schedules_8760!$C1757,Htg_StPt_Sch_EZ!$B$31:$B$54,0),MATCH(Schedules_8760!$F1757,Htg_StPt_Sch_EZ!$C$30:$I$30,0)),"F","C")</f>
        <v>19.444444444444443</v>
      </c>
      <c r="J1757" s="34">
        <f>CONVERT(INDEX(Clg_StPt_Sch_EZ!$C$4:$I$27,MATCH(Schedules_8760!$C1757,Clg_StPt_Sch_EZ!$B$4:$B$27,0),MATCH(Schedules_8760!$F1757,Clg_StPt_Sch_EZ!$C$3:$I$3,0)),"F","C")</f>
        <v>25.555555555555554</v>
      </c>
      <c r="K1757" s="34">
        <f>CONVERT(INDEX(Clg_StPt_Sch_EZ!$C$31:$I$54,MATCH(Schedules_8760!$C1757,Clg_StPt_Sch_EZ!$B$31:$B$54,0),MATCH(Schedules_8760!$F1757,Clg_StPt_Sch_EZ!$C$30:$I$30,0)),"F","C")</f>
        <v>28.333333333333332</v>
      </c>
      <c r="L1757" s="34">
        <f>CONVERT(INDEX(DHW_StPt_Sch_EZ!$C$4:$I$27,MATCH(Schedules_8760!$C1757,DHW_StPt_Sch_EZ!$B$4:$B$27,0),MATCH(Schedules_8760!$F1757,DHW_StPt_Sch_EZ!$C$3:$I$3,0)),"F","C")</f>
        <v>53.333333333333329</v>
      </c>
      <c r="M1757" s="34">
        <f>CONVERT(INDEX(DHW_StPt_Sch_EZ!$C$31:$I$54,MATCH(Schedules_8760!$C1757,DHW_StPt_Sch_EZ!$B$31:$B$54,0),MATCH(Schedules_8760!$F1757,DHW_StPt_Sch_EZ!$C$30:$I$30,0)),"F","C")</f>
        <v>53.333333333333329</v>
      </c>
      <c r="N1757" s="12"/>
      <c r="O1757" s="12"/>
      <c r="P1757" s="12"/>
    </row>
    <row r="1758" spans="1:16" x14ac:dyDescent="0.25">
      <c r="A1758" s="35">
        <v>1757</v>
      </c>
      <c r="B1758" s="89">
        <v>74.166666666666671</v>
      </c>
      <c r="C1758" s="35">
        <f t="shared" si="135"/>
        <v>5</v>
      </c>
      <c r="D1758" s="35">
        <f t="shared" si="138"/>
        <v>74</v>
      </c>
      <c r="E1758" s="35">
        <f t="shared" si="139"/>
        <v>4</v>
      </c>
      <c r="F1758" s="35" t="str">
        <f t="shared" si="136"/>
        <v>Wednesday</v>
      </c>
      <c r="G1758" s="35">
        <f t="shared" si="137"/>
        <v>3</v>
      </c>
      <c r="H1758" s="34">
        <f>CONVERT(INDEX(Htg_StPt_Sch_EZ!$C$4:$I$27,MATCH(Schedules_8760!$C1758,Htg_StPt_Sch_EZ!$B$4:$B$27,0),MATCH(Schedules_8760!$F1758,Htg_StPt_Sch_EZ!$C$3:$I$3,0)),"F","C")</f>
        <v>20.555555555555554</v>
      </c>
      <c r="I1758" s="34">
        <f>CONVERT(INDEX(Htg_StPt_Sch_EZ!$C$31:$I$54,MATCH(Schedules_8760!$C1758,Htg_StPt_Sch_EZ!$B$31:$B$54,0),MATCH(Schedules_8760!$F1758,Htg_StPt_Sch_EZ!$C$30:$I$30,0)),"F","C")</f>
        <v>19.444444444444443</v>
      </c>
      <c r="J1758" s="34">
        <f>CONVERT(INDEX(Clg_StPt_Sch_EZ!$C$4:$I$27,MATCH(Schedules_8760!$C1758,Clg_StPt_Sch_EZ!$B$4:$B$27,0),MATCH(Schedules_8760!$F1758,Clg_StPt_Sch_EZ!$C$3:$I$3,0)),"F","C")</f>
        <v>25.555555555555554</v>
      </c>
      <c r="K1758" s="34">
        <f>CONVERT(INDEX(Clg_StPt_Sch_EZ!$C$31:$I$54,MATCH(Schedules_8760!$C1758,Clg_StPt_Sch_EZ!$B$31:$B$54,0),MATCH(Schedules_8760!$F1758,Clg_StPt_Sch_EZ!$C$30:$I$30,0)),"F","C")</f>
        <v>28.333333333333332</v>
      </c>
      <c r="L1758" s="34">
        <f>CONVERT(INDEX(DHW_StPt_Sch_EZ!$C$4:$I$27,MATCH(Schedules_8760!$C1758,DHW_StPt_Sch_EZ!$B$4:$B$27,0),MATCH(Schedules_8760!$F1758,DHW_StPt_Sch_EZ!$C$3:$I$3,0)),"F","C")</f>
        <v>53.333333333333329</v>
      </c>
      <c r="M1758" s="34">
        <f>CONVERT(INDEX(DHW_StPt_Sch_EZ!$C$31:$I$54,MATCH(Schedules_8760!$C1758,DHW_StPt_Sch_EZ!$B$31:$B$54,0),MATCH(Schedules_8760!$F1758,DHW_StPt_Sch_EZ!$C$30:$I$30,0)),"F","C")</f>
        <v>53.333333333333329</v>
      </c>
      <c r="N1758" s="12"/>
      <c r="O1758" s="12"/>
      <c r="P1758" s="12"/>
    </row>
    <row r="1759" spans="1:16" x14ac:dyDescent="0.25">
      <c r="A1759" s="35">
        <v>1758</v>
      </c>
      <c r="B1759" s="89">
        <v>74.208333333333329</v>
      </c>
      <c r="C1759" s="35">
        <f t="shared" si="135"/>
        <v>6</v>
      </c>
      <c r="D1759" s="35">
        <f t="shared" si="138"/>
        <v>74</v>
      </c>
      <c r="E1759" s="35">
        <f t="shared" si="139"/>
        <v>4</v>
      </c>
      <c r="F1759" s="35" t="str">
        <f t="shared" si="136"/>
        <v>Wednesday</v>
      </c>
      <c r="G1759" s="35">
        <f t="shared" si="137"/>
        <v>3</v>
      </c>
      <c r="H1759" s="34">
        <f>CONVERT(INDEX(Htg_StPt_Sch_EZ!$C$4:$I$27,MATCH(Schedules_8760!$C1759,Htg_StPt_Sch_EZ!$B$4:$B$27,0),MATCH(Schedules_8760!$F1759,Htg_StPt_Sch_EZ!$C$3:$I$3,0)),"F","C")</f>
        <v>20.555555555555554</v>
      </c>
      <c r="I1759" s="34">
        <f>CONVERT(INDEX(Htg_StPt_Sch_EZ!$C$31:$I$54,MATCH(Schedules_8760!$C1759,Htg_StPt_Sch_EZ!$B$31:$B$54,0),MATCH(Schedules_8760!$F1759,Htg_StPt_Sch_EZ!$C$30:$I$30,0)),"F","C")</f>
        <v>19.444444444444443</v>
      </c>
      <c r="J1759" s="34">
        <f>CONVERT(INDEX(Clg_StPt_Sch_EZ!$C$4:$I$27,MATCH(Schedules_8760!$C1759,Clg_StPt_Sch_EZ!$B$4:$B$27,0),MATCH(Schedules_8760!$F1759,Clg_StPt_Sch_EZ!$C$3:$I$3,0)),"F","C")</f>
        <v>25.555555555555554</v>
      </c>
      <c r="K1759" s="34">
        <f>CONVERT(INDEX(Clg_StPt_Sch_EZ!$C$31:$I$54,MATCH(Schedules_8760!$C1759,Clg_StPt_Sch_EZ!$B$31:$B$54,0),MATCH(Schedules_8760!$F1759,Clg_StPt_Sch_EZ!$C$30:$I$30,0)),"F","C")</f>
        <v>28.333333333333332</v>
      </c>
      <c r="L1759" s="34">
        <f>CONVERT(INDEX(DHW_StPt_Sch_EZ!$C$4:$I$27,MATCH(Schedules_8760!$C1759,DHW_StPt_Sch_EZ!$B$4:$B$27,0),MATCH(Schedules_8760!$F1759,DHW_StPt_Sch_EZ!$C$3:$I$3,0)),"F","C")</f>
        <v>53.333333333333329</v>
      </c>
      <c r="M1759" s="34">
        <f>CONVERT(INDEX(DHW_StPt_Sch_EZ!$C$31:$I$54,MATCH(Schedules_8760!$C1759,DHW_StPt_Sch_EZ!$B$31:$B$54,0),MATCH(Schedules_8760!$F1759,DHW_StPt_Sch_EZ!$C$30:$I$30,0)),"F","C")</f>
        <v>53.333333333333329</v>
      </c>
      <c r="N1759" s="12"/>
      <c r="O1759" s="12"/>
      <c r="P1759" s="12"/>
    </row>
    <row r="1760" spans="1:16" x14ac:dyDescent="0.25">
      <c r="A1760" s="35">
        <v>1759</v>
      </c>
      <c r="B1760" s="89">
        <v>74.25</v>
      </c>
      <c r="C1760" s="35">
        <f t="shared" si="135"/>
        <v>7</v>
      </c>
      <c r="D1760" s="35">
        <f t="shared" si="138"/>
        <v>74</v>
      </c>
      <c r="E1760" s="35">
        <f t="shared" si="139"/>
        <v>4</v>
      </c>
      <c r="F1760" s="35" t="str">
        <f t="shared" si="136"/>
        <v>Wednesday</v>
      </c>
      <c r="G1760" s="35">
        <f t="shared" si="137"/>
        <v>3</v>
      </c>
      <c r="H1760" s="34">
        <f>CONVERT(INDEX(Htg_StPt_Sch_EZ!$C$4:$I$27,MATCH(Schedules_8760!$C1760,Htg_StPt_Sch_EZ!$B$4:$B$27,0),MATCH(Schedules_8760!$F1760,Htg_StPt_Sch_EZ!$C$3:$I$3,0)),"F","C")</f>
        <v>20.555555555555554</v>
      </c>
      <c r="I1760" s="34">
        <f>CONVERT(INDEX(Htg_StPt_Sch_EZ!$C$31:$I$54,MATCH(Schedules_8760!$C1760,Htg_StPt_Sch_EZ!$B$31:$B$54,0),MATCH(Schedules_8760!$F1760,Htg_StPt_Sch_EZ!$C$30:$I$30,0)),"F","C")</f>
        <v>19.444444444444443</v>
      </c>
      <c r="J1760" s="34">
        <f>CONVERT(INDEX(Clg_StPt_Sch_EZ!$C$4:$I$27,MATCH(Schedules_8760!$C1760,Clg_StPt_Sch_EZ!$B$4:$B$27,0),MATCH(Schedules_8760!$F1760,Clg_StPt_Sch_EZ!$C$3:$I$3,0)),"F","C")</f>
        <v>25.555555555555554</v>
      </c>
      <c r="K1760" s="34">
        <f>CONVERT(INDEX(Clg_StPt_Sch_EZ!$C$31:$I$54,MATCH(Schedules_8760!$C1760,Clg_StPt_Sch_EZ!$B$31:$B$54,0),MATCH(Schedules_8760!$F1760,Clg_StPt_Sch_EZ!$C$30:$I$30,0)),"F","C")</f>
        <v>28.333333333333332</v>
      </c>
      <c r="L1760" s="34">
        <f>CONVERT(INDEX(DHW_StPt_Sch_EZ!$C$4:$I$27,MATCH(Schedules_8760!$C1760,DHW_StPt_Sch_EZ!$B$4:$B$27,0),MATCH(Schedules_8760!$F1760,DHW_StPt_Sch_EZ!$C$3:$I$3,0)),"F","C")</f>
        <v>53.333333333333329</v>
      </c>
      <c r="M1760" s="34">
        <f>CONVERT(INDEX(DHW_StPt_Sch_EZ!$C$31:$I$54,MATCH(Schedules_8760!$C1760,DHW_StPt_Sch_EZ!$B$31:$B$54,0),MATCH(Schedules_8760!$F1760,DHW_StPt_Sch_EZ!$C$30:$I$30,0)),"F","C")</f>
        <v>53.333333333333329</v>
      </c>
      <c r="N1760" s="12"/>
      <c r="O1760" s="12"/>
      <c r="P1760" s="12"/>
    </row>
    <row r="1761" spans="1:16" x14ac:dyDescent="0.25">
      <c r="A1761" s="35">
        <v>1760</v>
      </c>
      <c r="B1761" s="89">
        <v>74.291666666666671</v>
      </c>
      <c r="C1761" s="35">
        <f t="shared" si="135"/>
        <v>8</v>
      </c>
      <c r="D1761" s="35">
        <f t="shared" si="138"/>
        <v>74</v>
      </c>
      <c r="E1761" s="35">
        <f t="shared" si="139"/>
        <v>4</v>
      </c>
      <c r="F1761" s="35" t="str">
        <f t="shared" si="136"/>
        <v>Wednesday</v>
      </c>
      <c r="G1761" s="35">
        <f t="shared" si="137"/>
        <v>3</v>
      </c>
      <c r="H1761" s="34">
        <f>CONVERT(INDEX(Htg_StPt_Sch_EZ!$C$4:$I$27,MATCH(Schedules_8760!$C1761,Htg_StPt_Sch_EZ!$B$4:$B$27,0),MATCH(Schedules_8760!$F1761,Htg_StPt_Sch_EZ!$C$3:$I$3,0)),"F","C")</f>
        <v>20.555555555555554</v>
      </c>
      <c r="I1761" s="34">
        <f>CONVERT(INDEX(Htg_StPt_Sch_EZ!$C$31:$I$54,MATCH(Schedules_8760!$C1761,Htg_StPt_Sch_EZ!$B$31:$B$54,0),MATCH(Schedules_8760!$F1761,Htg_StPt_Sch_EZ!$C$30:$I$30,0)),"F","C")</f>
        <v>19.444444444444443</v>
      </c>
      <c r="J1761" s="34">
        <f>CONVERT(INDEX(Clg_StPt_Sch_EZ!$C$4:$I$27,MATCH(Schedules_8760!$C1761,Clg_StPt_Sch_EZ!$B$4:$B$27,0),MATCH(Schedules_8760!$F1761,Clg_StPt_Sch_EZ!$C$3:$I$3,0)),"F","C")</f>
        <v>25.555555555555554</v>
      </c>
      <c r="K1761" s="34">
        <f>CONVERT(INDEX(Clg_StPt_Sch_EZ!$C$31:$I$54,MATCH(Schedules_8760!$C1761,Clg_StPt_Sch_EZ!$B$31:$B$54,0),MATCH(Schedules_8760!$F1761,Clg_StPt_Sch_EZ!$C$30:$I$30,0)),"F","C")</f>
        <v>25</v>
      </c>
      <c r="L1761" s="34">
        <f>CONVERT(INDEX(DHW_StPt_Sch_EZ!$C$4:$I$27,MATCH(Schedules_8760!$C1761,DHW_StPt_Sch_EZ!$B$4:$B$27,0),MATCH(Schedules_8760!$F1761,DHW_StPt_Sch_EZ!$C$3:$I$3,0)),"F","C")</f>
        <v>53.333333333333329</v>
      </c>
      <c r="M1761" s="34">
        <f>CONVERT(INDEX(DHW_StPt_Sch_EZ!$C$31:$I$54,MATCH(Schedules_8760!$C1761,DHW_StPt_Sch_EZ!$B$31:$B$54,0),MATCH(Schedules_8760!$F1761,DHW_StPt_Sch_EZ!$C$30:$I$30,0)),"F","C")</f>
        <v>53.333333333333329</v>
      </c>
      <c r="N1761" s="12"/>
      <c r="O1761" s="12"/>
      <c r="P1761" s="12"/>
    </row>
    <row r="1762" spans="1:16" x14ac:dyDescent="0.25">
      <c r="A1762" s="35">
        <v>1761</v>
      </c>
      <c r="B1762" s="89">
        <v>74.333333333333329</v>
      </c>
      <c r="C1762" s="35">
        <f t="shared" si="135"/>
        <v>9</v>
      </c>
      <c r="D1762" s="35">
        <f t="shared" si="138"/>
        <v>74</v>
      </c>
      <c r="E1762" s="35">
        <f t="shared" si="139"/>
        <v>4</v>
      </c>
      <c r="F1762" s="35" t="str">
        <f t="shared" si="136"/>
        <v>Wednesday</v>
      </c>
      <c r="G1762" s="35">
        <f t="shared" si="137"/>
        <v>3</v>
      </c>
      <c r="H1762" s="34">
        <f>CONVERT(INDEX(Htg_StPt_Sch_EZ!$C$4:$I$27,MATCH(Schedules_8760!$C1762,Htg_StPt_Sch_EZ!$B$4:$B$27,0),MATCH(Schedules_8760!$F1762,Htg_StPt_Sch_EZ!$C$3:$I$3,0)),"F","C")</f>
        <v>20.555555555555554</v>
      </c>
      <c r="I1762" s="34">
        <f>CONVERT(INDEX(Htg_StPt_Sch_EZ!$C$31:$I$54,MATCH(Schedules_8760!$C1762,Htg_StPt_Sch_EZ!$B$31:$B$54,0),MATCH(Schedules_8760!$F1762,Htg_StPt_Sch_EZ!$C$30:$I$30,0)),"F","C")</f>
        <v>19.444444444444443</v>
      </c>
      <c r="J1762" s="34">
        <f>CONVERT(INDEX(Clg_StPt_Sch_EZ!$C$4:$I$27,MATCH(Schedules_8760!$C1762,Clg_StPt_Sch_EZ!$B$4:$B$27,0),MATCH(Schedules_8760!$F1762,Clg_StPt_Sch_EZ!$C$3:$I$3,0)),"F","C")</f>
        <v>25.555555555555554</v>
      </c>
      <c r="K1762" s="34">
        <f>CONVERT(INDEX(Clg_StPt_Sch_EZ!$C$31:$I$54,MATCH(Schedules_8760!$C1762,Clg_StPt_Sch_EZ!$B$31:$B$54,0),MATCH(Schedules_8760!$F1762,Clg_StPt_Sch_EZ!$C$30:$I$30,0)),"F","C")</f>
        <v>25</v>
      </c>
      <c r="L1762" s="34">
        <f>CONVERT(INDEX(DHW_StPt_Sch_EZ!$C$4:$I$27,MATCH(Schedules_8760!$C1762,DHW_StPt_Sch_EZ!$B$4:$B$27,0),MATCH(Schedules_8760!$F1762,DHW_StPt_Sch_EZ!$C$3:$I$3,0)),"F","C")</f>
        <v>53.333333333333329</v>
      </c>
      <c r="M1762" s="34">
        <f>CONVERT(INDEX(DHW_StPt_Sch_EZ!$C$31:$I$54,MATCH(Schedules_8760!$C1762,DHW_StPt_Sch_EZ!$B$31:$B$54,0),MATCH(Schedules_8760!$F1762,DHW_StPt_Sch_EZ!$C$30:$I$30,0)),"F","C")</f>
        <v>53.333333333333329</v>
      </c>
      <c r="N1762" s="12"/>
      <c r="O1762" s="12"/>
      <c r="P1762" s="12"/>
    </row>
    <row r="1763" spans="1:16" x14ac:dyDescent="0.25">
      <c r="A1763" s="35">
        <v>1762</v>
      </c>
      <c r="B1763" s="89">
        <v>74.375</v>
      </c>
      <c r="C1763" s="35">
        <f t="shared" si="135"/>
        <v>10</v>
      </c>
      <c r="D1763" s="35">
        <f t="shared" si="138"/>
        <v>74</v>
      </c>
      <c r="E1763" s="35">
        <f t="shared" si="139"/>
        <v>4</v>
      </c>
      <c r="F1763" s="35" t="str">
        <f t="shared" si="136"/>
        <v>Wednesday</v>
      </c>
      <c r="G1763" s="35">
        <f t="shared" si="137"/>
        <v>3</v>
      </c>
      <c r="H1763" s="34">
        <f>CONVERT(INDEX(Htg_StPt_Sch_EZ!$C$4:$I$27,MATCH(Schedules_8760!$C1763,Htg_StPt_Sch_EZ!$B$4:$B$27,0),MATCH(Schedules_8760!$F1763,Htg_StPt_Sch_EZ!$C$3:$I$3,0)),"F","C")</f>
        <v>20.555555555555554</v>
      </c>
      <c r="I1763" s="34">
        <f>CONVERT(INDEX(Htg_StPt_Sch_EZ!$C$31:$I$54,MATCH(Schedules_8760!$C1763,Htg_StPt_Sch_EZ!$B$31:$B$54,0),MATCH(Schedules_8760!$F1763,Htg_StPt_Sch_EZ!$C$30:$I$30,0)),"F","C")</f>
        <v>19.444444444444443</v>
      </c>
      <c r="J1763" s="34">
        <f>CONVERT(INDEX(Clg_StPt_Sch_EZ!$C$4:$I$27,MATCH(Schedules_8760!$C1763,Clg_StPt_Sch_EZ!$B$4:$B$27,0),MATCH(Schedules_8760!$F1763,Clg_StPt_Sch_EZ!$C$3:$I$3,0)),"F","C")</f>
        <v>25.555555555555554</v>
      </c>
      <c r="K1763" s="34">
        <f>CONVERT(INDEX(Clg_StPt_Sch_EZ!$C$31:$I$54,MATCH(Schedules_8760!$C1763,Clg_StPt_Sch_EZ!$B$31:$B$54,0),MATCH(Schedules_8760!$F1763,Clg_StPt_Sch_EZ!$C$30:$I$30,0)),"F","C")</f>
        <v>25</v>
      </c>
      <c r="L1763" s="34">
        <f>CONVERT(INDEX(DHW_StPt_Sch_EZ!$C$4:$I$27,MATCH(Schedules_8760!$C1763,DHW_StPt_Sch_EZ!$B$4:$B$27,0),MATCH(Schedules_8760!$F1763,DHW_StPt_Sch_EZ!$C$3:$I$3,0)),"F","C")</f>
        <v>53.333333333333329</v>
      </c>
      <c r="M1763" s="34">
        <f>CONVERT(INDEX(DHW_StPt_Sch_EZ!$C$31:$I$54,MATCH(Schedules_8760!$C1763,DHW_StPt_Sch_EZ!$B$31:$B$54,0),MATCH(Schedules_8760!$F1763,DHW_StPt_Sch_EZ!$C$30:$I$30,0)),"F","C")</f>
        <v>53.333333333333329</v>
      </c>
      <c r="N1763" s="12"/>
      <c r="O1763" s="12"/>
      <c r="P1763" s="12"/>
    </row>
    <row r="1764" spans="1:16" x14ac:dyDescent="0.25">
      <c r="A1764" s="35">
        <v>1763</v>
      </c>
      <c r="B1764" s="89">
        <v>74.416666666666671</v>
      </c>
      <c r="C1764" s="35">
        <f t="shared" si="135"/>
        <v>11</v>
      </c>
      <c r="D1764" s="35">
        <f t="shared" si="138"/>
        <v>74</v>
      </c>
      <c r="E1764" s="35">
        <f t="shared" si="139"/>
        <v>4</v>
      </c>
      <c r="F1764" s="35" t="str">
        <f t="shared" si="136"/>
        <v>Wednesday</v>
      </c>
      <c r="G1764" s="35">
        <f t="shared" si="137"/>
        <v>3</v>
      </c>
      <c r="H1764" s="34">
        <f>CONVERT(INDEX(Htg_StPt_Sch_EZ!$C$4:$I$27,MATCH(Schedules_8760!$C1764,Htg_StPt_Sch_EZ!$B$4:$B$27,0),MATCH(Schedules_8760!$F1764,Htg_StPt_Sch_EZ!$C$3:$I$3,0)),"F","C")</f>
        <v>20.555555555555554</v>
      </c>
      <c r="I1764" s="34">
        <f>CONVERT(INDEX(Htg_StPt_Sch_EZ!$C$31:$I$54,MATCH(Schedules_8760!$C1764,Htg_StPt_Sch_EZ!$B$31:$B$54,0),MATCH(Schedules_8760!$F1764,Htg_StPt_Sch_EZ!$C$30:$I$30,0)),"F","C")</f>
        <v>19.444444444444443</v>
      </c>
      <c r="J1764" s="34">
        <f>CONVERT(INDEX(Clg_StPt_Sch_EZ!$C$4:$I$27,MATCH(Schedules_8760!$C1764,Clg_StPt_Sch_EZ!$B$4:$B$27,0),MATCH(Schedules_8760!$F1764,Clg_StPt_Sch_EZ!$C$3:$I$3,0)),"F","C")</f>
        <v>25.555555555555554</v>
      </c>
      <c r="K1764" s="34">
        <f>CONVERT(INDEX(Clg_StPt_Sch_EZ!$C$31:$I$54,MATCH(Schedules_8760!$C1764,Clg_StPt_Sch_EZ!$B$31:$B$54,0),MATCH(Schedules_8760!$F1764,Clg_StPt_Sch_EZ!$C$30:$I$30,0)),"F","C")</f>
        <v>25</v>
      </c>
      <c r="L1764" s="34">
        <f>CONVERT(INDEX(DHW_StPt_Sch_EZ!$C$4:$I$27,MATCH(Schedules_8760!$C1764,DHW_StPt_Sch_EZ!$B$4:$B$27,0),MATCH(Schedules_8760!$F1764,DHW_StPt_Sch_EZ!$C$3:$I$3,0)),"F","C")</f>
        <v>53.333333333333329</v>
      </c>
      <c r="M1764" s="34">
        <f>CONVERT(INDEX(DHW_StPt_Sch_EZ!$C$31:$I$54,MATCH(Schedules_8760!$C1764,DHW_StPt_Sch_EZ!$B$31:$B$54,0),MATCH(Schedules_8760!$F1764,DHW_StPt_Sch_EZ!$C$30:$I$30,0)),"F","C")</f>
        <v>53.333333333333329</v>
      </c>
      <c r="N1764" s="12"/>
      <c r="O1764" s="12"/>
      <c r="P1764" s="12"/>
    </row>
    <row r="1765" spans="1:16" x14ac:dyDescent="0.25">
      <c r="A1765" s="35">
        <v>1764</v>
      </c>
      <c r="B1765" s="89">
        <v>74.458333333333329</v>
      </c>
      <c r="C1765" s="35">
        <f t="shared" si="135"/>
        <v>12</v>
      </c>
      <c r="D1765" s="35">
        <f t="shared" si="138"/>
        <v>74</v>
      </c>
      <c r="E1765" s="35">
        <f t="shared" si="139"/>
        <v>4</v>
      </c>
      <c r="F1765" s="35" t="str">
        <f t="shared" si="136"/>
        <v>Wednesday</v>
      </c>
      <c r="G1765" s="35">
        <f t="shared" si="137"/>
        <v>3</v>
      </c>
      <c r="H1765" s="34">
        <f>CONVERT(INDEX(Htg_StPt_Sch_EZ!$C$4:$I$27,MATCH(Schedules_8760!$C1765,Htg_StPt_Sch_EZ!$B$4:$B$27,0),MATCH(Schedules_8760!$F1765,Htg_StPt_Sch_EZ!$C$3:$I$3,0)),"F","C")</f>
        <v>20.555555555555554</v>
      </c>
      <c r="I1765" s="34">
        <f>CONVERT(INDEX(Htg_StPt_Sch_EZ!$C$31:$I$54,MATCH(Schedules_8760!$C1765,Htg_StPt_Sch_EZ!$B$31:$B$54,0),MATCH(Schedules_8760!$F1765,Htg_StPt_Sch_EZ!$C$30:$I$30,0)),"F","C")</f>
        <v>19.444444444444443</v>
      </c>
      <c r="J1765" s="34">
        <f>CONVERT(INDEX(Clg_StPt_Sch_EZ!$C$4:$I$27,MATCH(Schedules_8760!$C1765,Clg_StPt_Sch_EZ!$B$4:$B$27,0),MATCH(Schedules_8760!$F1765,Clg_StPt_Sch_EZ!$C$3:$I$3,0)),"F","C")</f>
        <v>25.555555555555554</v>
      </c>
      <c r="K1765" s="34">
        <f>CONVERT(INDEX(Clg_StPt_Sch_EZ!$C$31:$I$54,MATCH(Schedules_8760!$C1765,Clg_StPt_Sch_EZ!$B$31:$B$54,0),MATCH(Schedules_8760!$F1765,Clg_StPt_Sch_EZ!$C$30:$I$30,0)),"F","C")</f>
        <v>25</v>
      </c>
      <c r="L1765" s="34">
        <f>CONVERT(INDEX(DHW_StPt_Sch_EZ!$C$4:$I$27,MATCH(Schedules_8760!$C1765,DHW_StPt_Sch_EZ!$B$4:$B$27,0),MATCH(Schedules_8760!$F1765,DHW_StPt_Sch_EZ!$C$3:$I$3,0)),"F","C")</f>
        <v>53.333333333333329</v>
      </c>
      <c r="M1765" s="34">
        <f>CONVERT(INDEX(DHW_StPt_Sch_EZ!$C$31:$I$54,MATCH(Schedules_8760!$C1765,DHW_StPt_Sch_EZ!$B$31:$B$54,0),MATCH(Schedules_8760!$F1765,DHW_StPt_Sch_EZ!$C$30:$I$30,0)),"F","C")</f>
        <v>53.333333333333329</v>
      </c>
      <c r="N1765" s="12"/>
      <c r="O1765" s="12"/>
      <c r="P1765" s="12"/>
    </row>
    <row r="1766" spans="1:16" x14ac:dyDescent="0.25">
      <c r="A1766" s="35">
        <v>1765</v>
      </c>
      <c r="B1766" s="89">
        <v>74.5</v>
      </c>
      <c r="C1766" s="35">
        <f t="shared" si="135"/>
        <v>13</v>
      </c>
      <c r="D1766" s="35">
        <f t="shared" si="138"/>
        <v>74</v>
      </c>
      <c r="E1766" s="35">
        <f t="shared" si="139"/>
        <v>4</v>
      </c>
      <c r="F1766" s="35" t="str">
        <f t="shared" si="136"/>
        <v>Wednesday</v>
      </c>
      <c r="G1766" s="35">
        <f t="shared" si="137"/>
        <v>3</v>
      </c>
      <c r="H1766" s="34">
        <f>CONVERT(INDEX(Htg_StPt_Sch_EZ!$C$4:$I$27,MATCH(Schedules_8760!$C1766,Htg_StPt_Sch_EZ!$B$4:$B$27,0),MATCH(Schedules_8760!$F1766,Htg_StPt_Sch_EZ!$C$3:$I$3,0)),"F","C")</f>
        <v>20.555555555555554</v>
      </c>
      <c r="I1766" s="34">
        <f>CONVERT(INDEX(Htg_StPt_Sch_EZ!$C$31:$I$54,MATCH(Schedules_8760!$C1766,Htg_StPt_Sch_EZ!$B$31:$B$54,0),MATCH(Schedules_8760!$F1766,Htg_StPt_Sch_EZ!$C$30:$I$30,0)),"F","C")</f>
        <v>19.444444444444443</v>
      </c>
      <c r="J1766" s="34">
        <f>CONVERT(INDEX(Clg_StPt_Sch_EZ!$C$4:$I$27,MATCH(Schedules_8760!$C1766,Clg_StPt_Sch_EZ!$B$4:$B$27,0),MATCH(Schedules_8760!$F1766,Clg_StPt_Sch_EZ!$C$3:$I$3,0)),"F","C")</f>
        <v>25.555555555555554</v>
      </c>
      <c r="K1766" s="34">
        <f>CONVERT(INDEX(Clg_StPt_Sch_EZ!$C$31:$I$54,MATCH(Schedules_8760!$C1766,Clg_StPt_Sch_EZ!$B$31:$B$54,0),MATCH(Schedules_8760!$F1766,Clg_StPt_Sch_EZ!$C$30:$I$30,0)),"F","C")</f>
        <v>25</v>
      </c>
      <c r="L1766" s="34">
        <f>CONVERT(INDEX(DHW_StPt_Sch_EZ!$C$4:$I$27,MATCH(Schedules_8760!$C1766,DHW_StPt_Sch_EZ!$B$4:$B$27,0),MATCH(Schedules_8760!$F1766,DHW_StPt_Sch_EZ!$C$3:$I$3,0)),"F","C")</f>
        <v>53.333333333333329</v>
      </c>
      <c r="M1766" s="34">
        <f>CONVERT(INDEX(DHW_StPt_Sch_EZ!$C$31:$I$54,MATCH(Schedules_8760!$C1766,DHW_StPt_Sch_EZ!$B$31:$B$54,0),MATCH(Schedules_8760!$F1766,DHW_StPt_Sch_EZ!$C$30:$I$30,0)),"F","C")</f>
        <v>53.333333333333329</v>
      </c>
      <c r="N1766" s="12"/>
      <c r="O1766" s="12"/>
      <c r="P1766" s="12"/>
    </row>
    <row r="1767" spans="1:16" x14ac:dyDescent="0.25">
      <c r="A1767" s="35">
        <v>1766</v>
      </c>
      <c r="B1767" s="89">
        <v>74.541666666666671</v>
      </c>
      <c r="C1767" s="35">
        <f t="shared" si="135"/>
        <v>14</v>
      </c>
      <c r="D1767" s="35">
        <f t="shared" si="138"/>
        <v>74</v>
      </c>
      <c r="E1767" s="35">
        <f t="shared" si="139"/>
        <v>4</v>
      </c>
      <c r="F1767" s="35" t="str">
        <f t="shared" si="136"/>
        <v>Wednesday</v>
      </c>
      <c r="G1767" s="35">
        <f t="shared" si="137"/>
        <v>3</v>
      </c>
      <c r="H1767" s="34">
        <f>CONVERT(INDEX(Htg_StPt_Sch_EZ!$C$4:$I$27,MATCH(Schedules_8760!$C1767,Htg_StPt_Sch_EZ!$B$4:$B$27,0),MATCH(Schedules_8760!$F1767,Htg_StPt_Sch_EZ!$C$3:$I$3,0)),"F","C")</f>
        <v>20.555555555555554</v>
      </c>
      <c r="I1767" s="34">
        <f>CONVERT(INDEX(Htg_StPt_Sch_EZ!$C$31:$I$54,MATCH(Schedules_8760!$C1767,Htg_StPt_Sch_EZ!$B$31:$B$54,0),MATCH(Schedules_8760!$F1767,Htg_StPt_Sch_EZ!$C$30:$I$30,0)),"F","C")</f>
        <v>19.444444444444443</v>
      </c>
      <c r="J1767" s="34">
        <f>CONVERT(INDEX(Clg_StPt_Sch_EZ!$C$4:$I$27,MATCH(Schedules_8760!$C1767,Clg_StPt_Sch_EZ!$B$4:$B$27,0),MATCH(Schedules_8760!$F1767,Clg_StPt_Sch_EZ!$C$3:$I$3,0)),"F","C")</f>
        <v>25.555555555555554</v>
      </c>
      <c r="K1767" s="34">
        <f>CONVERT(INDEX(Clg_StPt_Sch_EZ!$C$31:$I$54,MATCH(Schedules_8760!$C1767,Clg_StPt_Sch_EZ!$B$31:$B$54,0),MATCH(Schedules_8760!$F1767,Clg_StPt_Sch_EZ!$C$30:$I$30,0)),"F","C")</f>
        <v>25</v>
      </c>
      <c r="L1767" s="34">
        <f>CONVERT(INDEX(DHW_StPt_Sch_EZ!$C$4:$I$27,MATCH(Schedules_8760!$C1767,DHW_StPt_Sch_EZ!$B$4:$B$27,0),MATCH(Schedules_8760!$F1767,DHW_StPt_Sch_EZ!$C$3:$I$3,0)),"F","C")</f>
        <v>53.333333333333329</v>
      </c>
      <c r="M1767" s="34">
        <f>CONVERT(INDEX(DHW_StPt_Sch_EZ!$C$31:$I$54,MATCH(Schedules_8760!$C1767,DHW_StPt_Sch_EZ!$B$31:$B$54,0),MATCH(Schedules_8760!$F1767,DHW_StPt_Sch_EZ!$C$30:$I$30,0)),"F","C")</f>
        <v>53.333333333333329</v>
      </c>
      <c r="N1767" s="12"/>
      <c r="O1767" s="12"/>
      <c r="P1767" s="12"/>
    </row>
    <row r="1768" spans="1:16" x14ac:dyDescent="0.25">
      <c r="A1768" s="35">
        <v>1767</v>
      </c>
      <c r="B1768" s="89">
        <v>74.583333333333329</v>
      </c>
      <c r="C1768" s="35">
        <f t="shared" si="135"/>
        <v>15</v>
      </c>
      <c r="D1768" s="35">
        <f t="shared" si="138"/>
        <v>74</v>
      </c>
      <c r="E1768" s="35">
        <f t="shared" si="139"/>
        <v>4</v>
      </c>
      <c r="F1768" s="35" t="str">
        <f t="shared" si="136"/>
        <v>Wednesday</v>
      </c>
      <c r="G1768" s="35">
        <f t="shared" si="137"/>
        <v>3</v>
      </c>
      <c r="H1768" s="34">
        <f>CONVERT(INDEX(Htg_StPt_Sch_EZ!$C$4:$I$27,MATCH(Schedules_8760!$C1768,Htg_StPt_Sch_EZ!$B$4:$B$27,0),MATCH(Schedules_8760!$F1768,Htg_StPt_Sch_EZ!$C$3:$I$3,0)),"F","C")</f>
        <v>20.555555555555554</v>
      </c>
      <c r="I1768" s="34">
        <f>CONVERT(INDEX(Htg_StPt_Sch_EZ!$C$31:$I$54,MATCH(Schedules_8760!$C1768,Htg_StPt_Sch_EZ!$B$31:$B$54,0),MATCH(Schedules_8760!$F1768,Htg_StPt_Sch_EZ!$C$30:$I$30,0)),"F","C")</f>
        <v>21.111111111111111</v>
      </c>
      <c r="J1768" s="34">
        <f>CONVERT(INDEX(Clg_StPt_Sch_EZ!$C$4:$I$27,MATCH(Schedules_8760!$C1768,Clg_StPt_Sch_EZ!$B$4:$B$27,0),MATCH(Schedules_8760!$F1768,Clg_StPt_Sch_EZ!$C$3:$I$3,0)),"F","C")</f>
        <v>25.555555555555554</v>
      </c>
      <c r="K1768" s="34">
        <f>CONVERT(INDEX(Clg_StPt_Sch_EZ!$C$31:$I$54,MATCH(Schedules_8760!$C1768,Clg_StPt_Sch_EZ!$B$31:$B$54,0),MATCH(Schedules_8760!$F1768,Clg_StPt_Sch_EZ!$C$30:$I$30,0)),"F","C")</f>
        <v>25</v>
      </c>
      <c r="L1768" s="34">
        <f>CONVERT(INDEX(DHW_StPt_Sch_EZ!$C$4:$I$27,MATCH(Schedules_8760!$C1768,DHW_StPt_Sch_EZ!$B$4:$B$27,0),MATCH(Schedules_8760!$F1768,DHW_StPt_Sch_EZ!$C$3:$I$3,0)),"F","C")</f>
        <v>53.333333333333329</v>
      </c>
      <c r="M1768" s="34">
        <f>CONVERT(INDEX(DHW_StPt_Sch_EZ!$C$31:$I$54,MATCH(Schedules_8760!$C1768,DHW_StPt_Sch_EZ!$B$31:$B$54,0),MATCH(Schedules_8760!$F1768,DHW_StPt_Sch_EZ!$C$30:$I$30,0)),"F","C")</f>
        <v>53.333333333333329</v>
      </c>
      <c r="N1768" s="12"/>
      <c r="O1768" s="12"/>
      <c r="P1768" s="12"/>
    </row>
    <row r="1769" spans="1:16" x14ac:dyDescent="0.25">
      <c r="A1769" s="35">
        <v>1768</v>
      </c>
      <c r="B1769" s="89">
        <v>74.625</v>
      </c>
      <c r="C1769" s="35">
        <f t="shared" si="135"/>
        <v>16</v>
      </c>
      <c r="D1769" s="35">
        <f t="shared" si="138"/>
        <v>74</v>
      </c>
      <c r="E1769" s="35">
        <f t="shared" si="139"/>
        <v>4</v>
      </c>
      <c r="F1769" s="35" t="str">
        <f t="shared" si="136"/>
        <v>Wednesday</v>
      </c>
      <c r="G1769" s="35">
        <f t="shared" si="137"/>
        <v>3</v>
      </c>
      <c r="H1769" s="34">
        <f>CONVERT(INDEX(Htg_StPt_Sch_EZ!$C$4:$I$27,MATCH(Schedules_8760!$C1769,Htg_StPt_Sch_EZ!$B$4:$B$27,0),MATCH(Schedules_8760!$F1769,Htg_StPt_Sch_EZ!$C$3:$I$3,0)),"F","C")</f>
        <v>20.555555555555554</v>
      </c>
      <c r="I1769" s="34">
        <f>CONVERT(INDEX(Htg_StPt_Sch_EZ!$C$31:$I$54,MATCH(Schedules_8760!$C1769,Htg_StPt_Sch_EZ!$B$31:$B$54,0),MATCH(Schedules_8760!$F1769,Htg_StPt_Sch_EZ!$C$30:$I$30,0)),"F","C")</f>
        <v>21.111111111111111</v>
      </c>
      <c r="J1769" s="34">
        <f>CONVERT(INDEX(Clg_StPt_Sch_EZ!$C$4:$I$27,MATCH(Schedules_8760!$C1769,Clg_StPt_Sch_EZ!$B$4:$B$27,0),MATCH(Schedules_8760!$F1769,Clg_StPt_Sch_EZ!$C$3:$I$3,0)),"F","C")</f>
        <v>25.555555555555554</v>
      </c>
      <c r="K1769" s="34">
        <f>CONVERT(INDEX(Clg_StPt_Sch_EZ!$C$31:$I$54,MATCH(Schedules_8760!$C1769,Clg_StPt_Sch_EZ!$B$31:$B$54,0),MATCH(Schedules_8760!$F1769,Clg_StPt_Sch_EZ!$C$30:$I$30,0)),"F","C")</f>
        <v>25</v>
      </c>
      <c r="L1769" s="34">
        <f>CONVERT(INDEX(DHW_StPt_Sch_EZ!$C$4:$I$27,MATCH(Schedules_8760!$C1769,DHW_StPt_Sch_EZ!$B$4:$B$27,0),MATCH(Schedules_8760!$F1769,DHW_StPt_Sch_EZ!$C$3:$I$3,0)),"F","C")</f>
        <v>53.333333333333329</v>
      </c>
      <c r="M1769" s="34">
        <f>CONVERT(INDEX(DHW_StPt_Sch_EZ!$C$31:$I$54,MATCH(Schedules_8760!$C1769,DHW_StPt_Sch_EZ!$B$31:$B$54,0),MATCH(Schedules_8760!$F1769,DHW_StPt_Sch_EZ!$C$30:$I$30,0)),"F","C")</f>
        <v>53.333333333333329</v>
      </c>
      <c r="N1769" s="12"/>
      <c r="O1769" s="12"/>
      <c r="P1769" s="12"/>
    </row>
    <row r="1770" spans="1:16" x14ac:dyDescent="0.25">
      <c r="A1770" s="35">
        <v>1769</v>
      </c>
      <c r="B1770" s="89">
        <v>74.666666666666671</v>
      </c>
      <c r="C1770" s="35">
        <f t="shared" si="135"/>
        <v>17</v>
      </c>
      <c r="D1770" s="35">
        <f t="shared" si="138"/>
        <v>74</v>
      </c>
      <c r="E1770" s="35">
        <f t="shared" si="139"/>
        <v>4</v>
      </c>
      <c r="F1770" s="35" t="str">
        <f t="shared" si="136"/>
        <v>Wednesday</v>
      </c>
      <c r="G1770" s="35">
        <f t="shared" si="137"/>
        <v>3</v>
      </c>
      <c r="H1770" s="34">
        <f>CONVERT(INDEX(Htg_StPt_Sch_EZ!$C$4:$I$27,MATCH(Schedules_8760!$C1770,Htg_StPt_Sch_EZ!$B$4:$B$27,0),MATCH(Schedules_8760!$F1770,Htg_StPt_Sch_EZ!$C$3:$I$3,0)),"F","C")</f>
        <v>20.555555555555554</v>
      </c>
      <c r="I1770" s="34">
        <f>CONVERT(INDEX(Htg_StPt_Sch_EZ!$C$31:$I$54,MATCH(Schedules_8760!$C1770,Htg_StPt_Sch_EZ!$B$31:$B$54,0),MATCH(Schedules_8760!$F1770,Htg_StPt_Sch_EZ!$C$30:$I$30,0)),"F","C")</f>
        <v>17.777777777777779</v>
      </c>
      <c r="J1770" s="34">
        <f>CONVERT(INDEX(Clg_StPt_Sch_EZ!$C$4:$I$27,MATCH(Schedules_8760!$C1770,Clg_StPt_Sch_EZ!$B$4:$B$27,0),MATCH(Schedules_8760!$F1770,Clg_StPt_Sch_EZ!$C$3:$I$3,0)),"F","C")</f>
        <v>25.555555555555554</v>
      </c>
      <c r="K1770" s="34">
        <f>CONVERT(INDEX(Clg_StPt_Sch_EZ!$C$31:$I$54,MATCH(Schedules_8760!$C1770,Clg_StPt_Sch_EZ!$B$31:$B$54,0),MATCH(Schedules_8760!$F1770,Clg_StPt_Sch_EZ!$C$30:$I$30,0)),"F","C")</f>
        <v>25</v>
      </c>
      <c r="L1770" s="34">
        <f>CONVERT(INDEX(DHW_StPt_Sch_EZ!$C$4:$I$27,MATCH(Schedules_8760!$C1770,DHW_StPt_Sch_EZ!$B$4:$B$27,0),MATCH(Schedules_8760!$F1770,DHW_StPt_Sch_EZ!$C$3:$I$3,0)),"F","C")</f>
        <v>53.333333333333329</v>
      </c>
      <c r="M1770" s="34">
        <f>CONVERT(INDEX(DHW_StPt_Sch_EZ!$C$31:$I$54,MATCH(Schedules_8760!$C1770,DHW_StPt_Sch_EZ!$B$31:$B$54,0),MATCH(Schedules_8760!$F1770,DHW_StPt_Sch_EZ!$C$30:$I$30,0)),"F","C")</f>
        <v>53.333333333333329</v>
      </c>
      <c r="N1770" s="12"/>
      <c r="O1770" s="12"/>
      <c r="P1770" s="12"/>
    </row>
    <row r="1771" spans="1:16" x14ac:dyDescent="0.25">
      <c r="A1771" s="35">
        <v>1770</v>
      </c>
      <c r="B1771" s="89">
        <v>74.708333333333329</v>
      </c>
      <c r="C1771" s="35">
        <f t="shared" si="135"/>
        <v>18</v>
      </c>
      <c r="D1771" s="35">
        <f t="shared" si="138"/>
        <v>74</v>
      </c>
      <c r="E1771" s="35">
        <f t="shared" si="139"/>
        <v>4</v>
      </c>
      <c r="F1771" s="35" t="str">
        <f t="shared" si="136"/>
        <v>Wednesday</v>
      </c>
      <c r="G1771" s="35">
        <f t="shared" si="137"/>
        <v>3</v>
      </c>
      <c r="H1771" s="34">
        <f>CONVERT(INDEX(Htg_StPt_Sch_EZ!$C$4:$I$27,MATCH(Schedules_8760!$C1771,Htg_StPt_Sch_EZ!$B$4:$B$27,0),MATCH(Schedules_8760!$F1771,Htg_StPt_Sch_EZ!$C$3:$I$3,0)),"F","C")</f>
        <v>20.555555555555554</v>
      </c>
      <c r="I1771" s="34">
        <f>CONVERT(INDEX(Htg_StPt_Sch_EZ!$C$31:$I$54,MATCH(Schedules_8760!$C1771,Htg_StPt_Sch_EZ!$B$31:$B$54,0),MATCH(Schedules_8760!$F1771,Htg_StPt_Sch_EZ!$C$30:$I$30,0)),"F","C")</f>
        <v>17.777777777777779</v>
      </c>
      <c r="J1771" s="34">
        <f>CONVERT(INDEX(Clg_StPt_Sch_EZ!$C$4:$I$27,MATCH(Schedules_8760!$C1771,Clg_StPt_Sch_EZ!$B$4:$B$27,0),MATCH(Schedules_8760!$F1771,Clg_StPt_Sch_EZ!$C$3:$I$3,0)),"F","C")</f>
        <v>25.555555555555554</v>
      </c>
      <c r="K1771" s="34">
        <f>CONVERT(INDEX(Clg_StPt_Sch_EZ!$C$31:$I$54,MATCH(Schedules_8760!$C1771,Clg_StPt_Sch_EZ!$B$31:$B$54,0),MATCH(Schedules_8760!$F1771,Clg_StPt_Sch_EZ!$C$30:$I$30,0)),"F","C")</f>
        <v>28.333333333333332</v>
      </c>
      <c r="L1771" s="34">
        <f>CONVERT(INDEX(DHW_StPt_Sch_EZ!$C$4:$I$27,MATCH(Schedules_8760!$C1771,DHW_StPt_Sch_EZ!$B$4:$B$27,0),MATCH(Schedules_8760!$F1771,DHW_StPt_Sch_EZ!$C$3:$I$3,0)),"F","C")</f>
        <v>53.333333333333329</v>
      </c>
      <c r="M1771" s="34">
        <f>CONVERT(INDEX(DHW_StPt_Sch_EZ!$C$31:$I$54,MATCH(Schedules_8760!$C1771,DHW_StPt_Sch_EZ!$B$31:$B$54,0),MATCH(Schedules_8760!$F1771,DHW_StPt_Sch_EZ!$C$30:$I$30,0)),"F","C")</f>
        <v>53.333333333333329</v>
      </c>
      <c r="N1771" s="12"/>
      <c r="O1771" s="12"/>
      <c r="P1771" s="12"/>
    </row>
    <row r="1772" spans="1:16" x14ac:dyDescent="0.25">
      <c r="A1772" s="35">
        <v>1771</v>
      </c>
      <c r="B1772" s="89">
        <v>74.75</v>
      </c>
      <c r="C1772" s="35">
        <f t="shared" si="135"/>
        <v>19</v>
      </c>
      <c r="D1772" s="35">
        <f t="shared" si="138"/>
        <v>74</v>
      </c>
      <c r="E1772" s="35">
        <f t="shared" si="139"/>
        <v>4</v>
      </c>
      <c r="F1772" s="35" t="str">
        <f t="shared" si="136"/>
        <v>Wednesday</v>
      </c>
      <c r="G1772" s="35">
        <f t="shared" si="137"/>
        <v>3</v>
      </c>
      <c r="H1772" s="34">
        <f>CONVERT(INDEX(Htg_StPt_Sch_EZ!$C$4:$I$27,MATCH(Schedules_8760!$C1772,Htg_StPt_Sch_EZ!$B$4:$B$27,0),MATCH(Schedules_8760!$F1772,Htg_StPt_Sch_EZ!$C$3:$I$3,0)),"F","C")</f>
        <v>20.555555555555554</v>
      </c>
      <c r="I1772" s="34">
        <f>CONVERT(INDEX(Htg_StPt_Sch_EZ!$C$31:$I$54,MATCH(Schedules_8760!$C1772,Htg_StPt_Sch_EZ!$B$31:$B$54,0),MATCH(Schedules_8760!$F1772,Htg_StPt_Sch_EZ!$C$30:$I$30,0)),"F","C")</f>
        <v>18.333333333333332</v>
      </c>
      <c r="J1772" s="34">
        <f>CONVERT(INDEX(Clg_StPt_Sch_EZ!$C$4:$I$27,MATCH(Schedules_8760!$C1772,Clg_StPt_Sch_EZ!$B$4:$B$27,0),MATCH(Schedules_8760!$F1772,Clg_StPt_Sch_EZ!$C$3:$I$3,0)),"F","C")</f>
        <v>25.555555555555554</v>
      </c>
      <c r="K1772" s="34">
        <f>CONVERT(INDEX(Clg_StPt_Sch_EZ!$C$31:$I$54,MATCH(Schedules_8760!$C1772,Clg_StPt_Sch_EZ!$B$31:$B$54,0),MATCH(Schedules_8760!$F1772,Clg_StPt_Sch_EZ!$C$30:$I$30,0)),"F","C")</f>
        <v>28.333333333333332</v>
      </c>
      <c r="L1772" s="34">
        <f>CONVERT(INDEX(DHW_StPt_Sch_EZ!$C$4:$I$27,MATCH(Schedules_8760!$C1772,DHW_StPt_Sch_EZ!$B$4:$B$27,0),MATCH(Schedules_8760!$F1772,DHW_StPt_Sch_EZ!$C$3:$I$3,0)),"F","C")</f>
        <v>53.333333333333329</v>
      </c>
      <c r="M1772" s="34">
        <f>CONVERT(INDEX(DHW_StPt_Sch_EZ!$C$31:$I$54,MATCH(Schedules_8760!$C1772,DHW_StPt_Sch_EZ!$B$31:$B$54,0),MATCH(Schedules_8760!$F1772,DHW_StPt_Sch_EZ!$C$30:$I$30,0)),"F","C")</f>
        <v>53.333333333333329</v>
      </c>
      <c r="N1772" s="12"/>
      <c r="O1772" s="12"/>
      <c r="P1772" s="12"/>
    </row>
    <row r="1773" spans="1:16" x14ac:dyDescent="0.25">
      <c r="A1773" s="35">
        <v>1772</v>
      </c>
      <c r="B1773" s="89">
        <v>74.791666666666671</v>
      </c>
      <c r="C1773" s="35">
        <f t="shared" si="135"/>
        <v>20</v>
      </c>
      <c r="D1773" s="35">
        <f t="shared" si="138"/>
        <v>74</v>
      </c>
      <c r="E1773" s="35">
        <f t="shared" si="139"/>
        <v>4</v>
      </c>
      <c r="F1773" s="35" t="str">
        <f t="shared" si="136"/>
        <v>Wednesday</v>
      </c>
      <c r="G1773" s="35">
        <f t="shared" si="137"/>
        <v>3</v>
      </c>
      <c r="H1773" s="34">
        <f>CONVERT(INDEX(Htg_StPt_Sch_EZ!$C$4:$I$27,MATCH(Schedules_8760!$C1773,Htg_StPt_Sch_EZ!$B$4:$B$27,0),MATCH(Schedules_8760!$F1773,Htg_StPt_Sch_EZ!$C$3:$I$3,0)),"F","C")</f>
        <v>20.555555555555554</v>
      </c>
      <c r="I1773" s="34">
        <f>CONVERT(INDEX(Htg_StPt_Sch_EZ!$C$31:$I$54,MATCH(Schedules_8760!$C1773,Htg_StPt_Sch_EZ!$B$31:$B$54,0),MATCH(Schedules_8760!$F1773,Htg_StPt_Sch_EZ!$C$30:$I$30,0)),"F","C")</f>
        <v>18.888888888888889</v>
      </c>
      <c r="J1773" s="34">
        <f>CONVERT(INDEX(Clg_StPt_Sch_EZ!$C$4:$I$27,MATCH(Schedules_8760!$C1773,Clg_StPt_Sch_EZ!$B$4:$B$27,0),MATCH(Schedules_8760!$F1773,Clg_StPt_Sch_EZ!$C$3:$I$3,0)),"F","C")</f>
        <v>25.555555555555554</v>
      </c>
      <c r="K1773" s="34">
        <f>CONVERT(INDEX(Clg_StPt_Sch_EZ!$C$31:$I$54,MATCH(Schedules_8760!$C1773,Clg_StPt_Sch_EZ!$B$31:$B$54,0),MATCH(Schedules_8760!$F1773,Clg_StPt_Sch_EZ!$C$30:$I$30,0)),"F","C")</f>
        <v>28.333333333333332</v>
      </c>
      <c r="L1773" s="34">
        <f>CONVERT(INDEX(DHW_StPt_Sch_EZ!$C$4:$I$27,MATCH(Schedules_8760!$C1773,DHW_StPt_Sch_EZ!$B$4:$B$27,0),MATCH(Schedules_8760!$F1773,DHW_StPt_Sch_EZ!$C$3:$I$3,0)),"F","C")</f>
        <v>53.333333333333329</v>
      </c>
      <c r="M1773" s="34">
        <f>CONVERT(INDEX(DHW_StPt_Sch_EZ!$C$31:$I$54,MATCH(Schedules_8760!$C1773,DHW_StPt_Sch_EZ!$B$31:$B$54,0),MATCH(Schedules_8760!$F1773,DHW_StPt_Sch_EZ!$C$30:$I$30,0)),"F","C")</f>
        <v>53.333333333333329</v>
      </c>
      <c r="N1773" s="12"/>
      <c r="O1773" s="12"/>
      <c r="P1773" s="12"/>
    </row>
    <row r="1774" spans="1:16" x14ac:dyDescent="0.25">
      <c r="A1774" s="35">
        <v>1773</v>
      </c>
      <c r="B1774" s="89">
        <v>74.833333333333329</v>
      </c>
      <c r="C1774" s="35">
        <f t="shared" si="135"/>
        <v>21</v>
      </c>
      <c r="D1774" s="35">
        <f t="shared" si="138"/>
        <v>74</v>
      </c>
      <c r="E1774" s="35">
        <f t="shared" si="139"/>
        <v>4</v>
      </c>
      <c r="F1774" s="35" t="str">
        <f t="shared" si="136"/>
        <v>Wednesday</v>
      </c>
      <c r="G1774" s="35">
        <f t="shared" si="137"/>
        <v>3</v>
      </c>
      <c r="H1774" s="34">
        <f>CONVERT(INDEX(Htg_StPt_Sch_EZ!$C$4:$I$27,MATCH(Schedules_8760!$C1774,Htg_StPt_Sch_EZ!$B$4:$B$27,0),MATCH(Schedules_8760!$F1774,Htg_StPt_Sch_EZ!$C$3:$I$3,0)),"F","C")</f>
        <v>20.555555555555554</v>
      </c>
      <c r="I1774" s="34">
        <f>CONVERT(INDEX(Htg_StPt_Sch_EZ!$C$31:$I$54,MATCH(Schedules_8760!$C1774,Htg_StPt_Sch_EZ!$B$31:$B$54,0),MATCH(Schedules_8760!$F1774,Htg_StPt_Sch_EZ!$C$30:$I$30,0)),"F","C")</f>
        <v>19.444444444444443</v>
      </c>
      <c r="J1774" s="34">
        <f>CONVERT(INDEX(Clg_StPt_Sch_EZ!$C$4:$I$27,MATCH(Schedules_8760!$C1774,Clg_StPt_Sch_EZ!$B$4:$B$27,0),MATCH(Schedules_8760!$F1774,Clg_StPt_Sch_EZ!$C$3:$I$3,0)),"F","C")</f>
        <v>25.555555555555554</v>
      </c>
      <c r="K1774" s="34">
        <f>CONVERT(INDEX(Clg_StPt_Sch_EZ!$C$31:$I$54,MATCH(Schedules_8760!$C1774,Clg_StPt_Sch_EZ!$B$31:$B$54,0),MATCH(Schedules_8760!$F1774,Clg_StPt_Sch_EZ!$C$30:$I$30,0)),"F","C")</f>
        <v>28.333333333333332</v>
      </c>
      <c r="L1774" s="34">
        <f>CONVERT(INDEX(DHW_StPt_Sch_EZ!$C$4:$I$27,MATCH(Schedules_8760!$C1774,DHW_StPt_Sch_EZ!$B$4:$B$27,0),MATCH(Schedules_8760!$F1774,DHW_StPt_Sch_EZ!$C$3:$I$3,0)),"F","C")</f>
        <v>53.333333333333329</v>
      </c>
      <c r="M1774" s="34">
        <f>CONVERT(INDEX(DHW_StPt_Sch_EZ!$C$31:$I$54,MATCH(Schedules_8760!$C1774,DHW_StPt_Sch_EZ!$B$31:$B$54,0),MATCH(Schedules_8760!$F1774,DHW_StPt_Sch_EZ!$C$30:$I$30,0)),"F","C")</f>
        <v>53.333333333333329</v>
      </c>
      <c r="N1774" s="12"/>
      <c r="O1774" s="12"/>
      <c r="P1774" s="12"/>
    </row>
    <row r="1775" spans="1:16" x14ac:dyDescent="0.25">
      <c r="A1775" s="35">
        <v>1774</v>
      </c>
      <c r="B1775" s="89">
        <v>74.875</v>
      </c>
      <c r="C1775" s="35">
        <f t="shared" si="135"/>
        <v>22</v>
      </c>
      <c r="D1775" s="35">
        <f t="shared" si="138"/>
        <v>74</v>
      </c>
      <c r="E1775" s="35">
        <f t="shared" si="139"/>
        <v>4</v>
      </c>
      <c r="F1775" s="35" t="str">
        <f t="shared" si="136"/>
        <v>Wednesday</v>
      </c>
      <c r="G1775" s="35">
        <f t="shared" si="137"/>
        <v>3</v>
      </c>
      <c r="H1775" s="34">
        <f>CONVERT(INDEX(Htg_StPt_Sch_EZ!$C$4:$I$27,MATCH(Schedules_8760!$C1775,Htg_StPt_Sch_EZ!$B$4:$B$27,0),MATCH(Schedules_8760!$F1775,Htg_StPt_Sch_EZ!$C$3:$I$3,0)),"F","C")</f>
        <v>20.555555555555554</v>
      </c>
      <c r="I1775" s="34">
        <f>CONVERT(INDEX(Htg_StPt_Sch_EZ!$C$31:$I$54,MATCH(Schedules_8760!$C1775,Htg_StPt_Sch_EZ!$B$31:$B$54,0),MATCH(Schedules_8760!$F1775,Htg_StPt_Sch_EZ!$C$30:$I$30,0)),"F","C")</f>
        <v>19.444444444444443</v>
      </c>
      <c r="J1775" s="34">
        <f>CONVERT(INDEX(Clg_StPt_Sch_EZ!$C$4:$I$27,MATCH(Schedules_8760!$C1775,Clg_StPt_Sch_EZ!$B$4:$B$27,0),MATCH(Schedules_8760!$F1775,Clg_StPt_Sch_EZ!$C$3:$I$3,0)),"F","C")</f>
        <v>25.555555555555554</v>
      </c>
      <c r="K1775" s="34">
        <f>CONVERT(INDEX(Clg_StPt_Sch_EZ!$C$31:$I$54,MATCH(Schedules_8760!$C1775,Clg_StPt_Sch_EZ!$B$31:$B$54,0),MATCH(Schedules_8760!$F1775,Clg_StPt_Sch_EZ!$C$30:$I$30,0)),"F","C")</f>
        <v>28.333333333333332</v>
      </c>
      <c r="L1775" s="34">
        <f>CONVERT(INDEX(DHW_StPt_Sch_EZ!$C$4:$I$27,MATCH(Schedules_8760!$C1775,DHW_StPt_Sch_EZ!$B$4:$B$27,0),MATCH(Schedules_8760!$F1775,DHW_StPt_Sch_EZ!$C$3:$I$3,0)),"F","C")</f>
        <v>53.333333333333329</v>
      </c>
      <c r="M1775" s="34">
        <f>CONVERT(INDEX(DHW_StPt_Sch_EZ!$C$31:$I$54,MATCH(Schedules_8760!$C1775,DHW_StPt_Sch_EZ!$B$31:$B$54,0),MATCH(Schedules_8760!$F1775,DHW_StPt_Sch_EZ!$C$30:$I$30,0)),"F","C")</f>
        <v>53.333333333333329</v>
      </c>
      <c r="N1775" s="12"/>
      <c r="O1775" s="12"/>
      <c r="P1775" s="12"/>
    </row>
    <row r="1776" spans="1:16" x14ac:dyDescent="0.25">
      <c r="A1776" s="35">
        <v>1775</v>
      </c>
      <c r="B1776" s="89">
        <v>74.916666666666671</v>
      </c>
      <c r="C1776" s="35">
        <f t="shared" si="135"/>
        <v>23</v>
      </c>
      <c r="D1776" s="35">
        <f t="shared" si="138"/>
        <v>74</v>
      </c>
      <c r="E1776" s="35">
        <f t="shared" si="139"/>
        <v>4</v>
      </c>
      <c r="F1776" s="35" t="str">
        <f t="shared" si="136"/>
        <v>Wednesday</v>
      </c>
      <c r="G1776" s="35">
        <f t="shared" si="137"/>
        <v>3</v>
      </c>
      <c r="H1776" s="34">
        <f>CONVERT(INDEX(Htg_StPt_Sch_EZ!$C$4:$I$27,MATCH(Schedules_8760!$C1776,Htg_StPt_Sch_EZ!$B$4:$B$27,0),MATCH(Schedules_8760!$F1776,Htg_StPt_Sch_EZ!$C$3:$I$3,0)),"F","C")</f>
        <v>20.555555555555554</v>
      </c>
      <c r="I1776" s="34">
        <f>CONVERT(INDEX(Htg_StPt_Sch_EZ!$C$31:$I$54,MATCH(Schedules_8760!$C1776,Htg_StPt_Sch_EZ!$B$31:$B$54,0),MATCH(Schedules_8760!$F1776,Htg_StPt_Sch_EZ!$C$30:$I$30,0)),"F","C")</f>
        <v>19.444444444444443</v>
      </c>
      <c r="J1776" s="34">
        <f>CONVERT(INDEX(Clg_StPt_Sch_EZ!$C$4:$I$27,MATCH(Schedules_8760!$C1776,Clg_StPt_Sch_EZ!$B$4:$B$27,0),MATCH(Schedules_8760!$F1776,Clg_StPt_Sch_EZ!$C$3:$I$3,0)),"F","C")</f>
        <v>25.555555555555554</v>
      </c>
      <c r="K1776" s="34">
        <f>CONVERT(INDEX(Clg_StPt_Sch_EZ!$C$31:$I$54,MATCH(Schedules_8760!$C1776,Clg_StPt_Sch_EZ!$B$31:$B$54,0),MATCH(Schedules_8760!$F1776,Clg_StPt_Sch_EZ!$C$30:$I$30,0)),"F","C")</f>
        <v>28.333333333333332</v>
      </c>
      <c r="L1776" s="34">
        <f>CONVERT(INDEX(DHW_StPt_Sch_EZ!$C$4:$I$27,MATCH(Schedules_8760!$C1776,DHW_StPt_Sch_EZ!$B$4:$B$27,0),MATCH(Schedules_8760!$F1776,DHW_StPt_Sch_EZ!$C$3:$I$3,0)),"F","C")</f>
        <v>53.333333333333329</v>
      </c>
      <c r="M1776" s="34">
        <f>CONVERT(INDEX(DHW_StPt_Sch_EZ!$C$31:$I$54,MATCH(Schedules_8760!$C1776,DHW_StPt_Sch_EZ!$B$31:$B$54,0),MATCH(Schedules_8760!$F1776,DHW_StPt_Sch_EZ!$C$30:$I$30,0)),"F","C")</f>
        <v>53.333333333333329</v>
      </c>
      <c r="N1776" s="12"/>
      <c r="O1776" s="12"/>
      <c r="P1776" s="12"/>
    </row>
    <row r="1777" spans="1:16" x14ac:dyDescent="0.25">
      <c r="A1777" s="35">
        <v>1776</v>
      </c>
      <c r="B1777" s="89">
        <v>74.958333333333329</v>
      </c>
      <c r="C1777" s="35">
        <f t="shared" si="135"/>
        <v>24</v>
      </c>
      <c r="D1777" s="35">
        <f t="shared" si="138"/>
        <v>74</v>
      </c>
      <c r="E1777" s="35">
        <f t="shared" si="139"/>
        <v>4</v>
      </c>
      <c r="F1777" s="35" t="str">
        <f t="shared" si="136"/>
        <v>Wednesday</v>
      </c>
      <c r="G1777" s="35">
        <f t="shared" si="137"/>
        <v>3</v>
      </c>
      <c r="H1777" s="34">
        <f>CONVERT(INDEX(Htg_StPt_Sch_EZ!$C$4:$I$27,MATCH(Schedules_8760!$C1777,Htg_StPt_Sch_EZ!$B$4:$B$27,0),MATCH(Schedules_8760!$F1777,Htg_StPt_Sch_EZ!$C$3:$I$3,0)),"F","C")</f>
        <v>20.555555555555554</v>
      </c>
      <c r="I1777" s="34">
        <f>CONVERT(INDEX(Htg_StPt_Sch_EZ!$C$31:$I$54,MATCH(Schedules_8760!$C1777,Htg_StPt_Sch_EZ!$B$31:$B$54,0),MATCH(Schedules_8760!$F1777,Htg_StPt_Sch_EZ!$C$30:$I$30,0)),"F","C")</f>
        <v>19.444444444444443</v>
      </c>
      <c r="J1777" s="34">
        <f>CONVERT(INDEX(Clg_StPt_Sch_EZ!$C$4:$I$27,MATCH(Schedules_8760!$C1777,Clg_StPt_Sch_EZ!$B$4:$B$27,0),MATCH(Schedules_8760!$F1777,Clg_StPt_Sch_EZ!$C$3:$I$3,0)),"F","C")</f>
        <v>25.555555555555554</v>
      </c>
      <c r="K1777" s="34">
        <f>CONVERT(INDEX(Clg_StPt_Sch_EZ!$C$31:$I$54,MATCH(Schedules_8760!$C1777,Clg_StPt_Sch_EZ!$B$31:$B$54,0),MATCH(Schedules_8760!$F1777,Clg_StPt_Sch_EZ!$C$30:$I$30,0)),"F","C")</f>
        <v>28.333333333333332</v>
      </c>
      <c r="L1777" s="34">
        <f>CONVERT(INDEX(DHW_StPt_Sch_EZ!$C$4:$I$27,MATCH(Schedules_8760!$C1777,DHW_StPt_Sch_EZ!$B$4:$B$27,0),MATCH(Schedules_8760!$F1777,DHW_StPt_Sch_EZ!$C$3:$I$3,0)),"F","C")</f>
        <v>53.333333333333329</v>
      </c>
      <c r="M1777" s="34">
        <f>CONVERT(INDEX(DHW_StPt_Sch_EZ!$C$31:$I$54,MATCH(Schedules_8760!$C1777,DHW_StPt_Sch_EZ!$B$31:$B$54,0),MATCH(Schedules_8760!$F1777,DHW_StPt_Sch_EZ!$C$30:$I$30,0)),"F","C")</f>
        <v>53.333333333333329</v>
      </c>
      <c r="N1777" s="12"/>
      <c r="O1777" s="12"/>
      <c r="P1777" s="12"/>
    </row>
    <row r="1778" spans="1:16" x14ac:dyDescent="0.25">
      <c r="A1778" s="35">
        <v>1777</v>
      </c>
      <c r="B1778" s="89">
        <v>75</v>
      </c>
      <c r="C1778" s="35">
        <f t="shared" si="135"/>
        <v>1</v>
      </c>
      <c r="D1778" s="35">
        <f t="shared" si="138"/>
        <v>75</v>
      </c>
      <c r="E1778" s="35">
        <f t="shared" si="139"/>
        <v>5</v>
      </c>
      <c r="F1778" s="35" t="str">
        <f t="shared" si="136"/>
        <v>Thursday</v>
      </c>
      <c r="G1778" s="35">
        <f t="shared" si="137"/>
        <v>3</v>
      </c>
      <c r="H1778" s="34">
        <f>CONVERT(INDEX(Htg_StPt_Sch_EZ!$C$4:$I$27,MATCH(Schedules_8760!$C1778,Htg_StPt_Sch_EZ!$B$4:$B$27,0),MATCH(Schedules_8760!$F1778,Htg_StPt_Sch_EZ!$C$3:$I$3,0)),"F","C")</f>
        <v>20.555555555555554</v>
      </c>
      <c r="I1778" s="34">
        <f>CONVERT(INDEX(Htg_StPt_Sch_EZ!$C$31:$I$54,MATCH(Schedules_8760!$C1778,Htg_StPt_Sch_EZ!$B$31:$B$54,0),MATCH(Schedules_8760!$F1778,Htg_StPt_Sch_EZ!$C$30:$I$30,0)),"F","C")</f>
        <v>19.444444444444443</v>
      </c>
      <c r="J1778" s="34">
        <f>CONVERT(INDEX(Clg_StPt_Sch_EZ!$C$4:$I$27,MATCH(Schedules_8760!$C1778,Clg_StPt_Sch_EZ!$B$4:$B$27,0),MATCH(Schedules_8760!$F1778,Clg_StPt_Sch_EZ!$C$3:$I$3,0)),"F","C")</f>
        <v>25.555555555555554</v>
      </c>
      <c r="K1778" s="34">
        <f>CONVERT(INDEX(Clg_StPt_Sch_EZ!$C$31:$I$54,MATCH(Schedules_8760!$C1778,Clg_StPt_Sch_EZ!$B$31:$B$54,0),MATCH(Schedules_8760!$F1778,Clg_StPt_Sch_EZ!$C$30:$I$30,0)),"F","C")</f>
        <v>28.333333333333332</v>
      </c>
      <c r="L1778" s="34">
        <f>CONVERT(INDEX(DHW_StPt_Sch_EZ!$C$4:$I$27,MATCH(Schedules_8760!$C1778,DHW_StPt_Sch_EZ!$B$4:$B$27,0),MATCH(Schedules_8760!$F1778,DHW_StPt_Sch_EZ!$C$3:$I$3,0)),"F","C")</f>
        <v>53.333333333333329</v>
      </c>
      <c r="M1778" s="34">
        <f>CONVERT(INDEX(DHW_StPt_Sch_EZ!$C$31:$I$54,MATCH(Schedules_8760!$C1778,DHW_StPt_Sch_EZ!$B$31:$B$54,0),MATCH(Schedules_8760!$F1778,DHW_StPt_Sch_EZ!$C$30:$I$30,0)),"F","C")</f>
        <v>53.333333333333329</v>
      </c>
      <c r="N1778" s="12"/>
      <c r="O1778" s="12"/>
      <c r="P1778" s="12"/>
    </row>
    <row r="1779" spans="1:16" x14ac:dyDescent="0.25">
      <c r="A1779" s="35">
        <v>1778</v>
      </c>
      <c r="B1779" s="89">
        <v>75.041666666666671</v>
      </c>
      <c r="C1779" s="35">
        <f t="shared" si="135"/>
        <v>2</v>
      </c>
      <c r="D1779" s="35">
        <f t="shared" si="138"/>
        <v>75</v>
      </c>
      <c r="E1779" s="35">
        <f t="shared" si="139"/>
        <v>5</v>
      </c>
      <c r="F1779" s="35" t="str">
        <f t="shared" si="136"/>
        <v>Thursday</v>
      </c>
      <c r="G1779" s="35">
        <f t="shared" si="137"/>
        <v>3</v>
      </c>
      <c r="H1779" s="34">
        <f>CONVERT(INDEX(Htg_StPt_Sch_EZ!$C$4:$I$27,MATCH(Schedules_8760!$C1779,Htg_StPt_Sch_EZ!$B$4:$B$27,0),MATCH(Schedules_8760!$F1779,Htg_StPt_Sch_EZ!$C$3:$I$3,0)),"F","C")</f>
        <v>20.555555555555554</v>
      </c>
      <c r="I1779" s="34">
        <f>CONVERT(INDEX(Htg_StPt_Sch_EZ!$C$31:$I$54,MATCH(Schedules_8760!$C1779,Htg_StPt_Sch_EZ!$B$31:$B$54,0),MATCH(Schedules_8760!$F1779,Htg_StPt_Sch_EZ!$C$30:$I$30,0)),"F","C")</f>
        <v>19.444444444444443</v>
      </c>
      <c r="J1779" s="34">
        <f>CONVERT(INDEX(Clg_StPt_Sch_EZ!$C$4:$I$27,MATCH(Schedules_8760!$C1779,Clg_StPt_Sch_EZ!$B$4:$B$27,0),MATCH(Schedules_8760!$F1779,Clg_StPt_Sch_EZ!$C$3:$I$3,0)),"F","C")</f>
        <v>25.555555555555554</v>
      </c>
      <c r="K1779" s="34">
        <f>CONVERT(INDEX(Clg_StPt_Sch_EZ!$C$31:$I$54,MATCH(Schedules_8760!$C1779,Clg_StPt_Sch_EZ!$B$31:$B$54,0),MATCH(Schedules_8760!$F1779,Clg_StPt_Sch_EZ!$C$30:$I$30,0)),"F","C")</f>
        <v>28.333333333333332</v>
      </c>
      <c r="L1779" s="34">
        <f>CONVERT(INDEX(DHW_StPt_Sch_EZ!$C$4:$I$27,MATCH(Schedules_8760!$C1779,DHW_StPt_Sch_EZ!$B$4:$B$27,0),MATCH(Schedules_8760!$F1779,DHW_StPt_Sch_EZ!$C$3:$I$3,0)),"F","C")</f>
        <v>53.333333333333329</v>
      </c>
      <c r="M1779" s="34">
        <f>CONVERT(INDEX(DHW_StPt_Sch_EZ!$C$31:$I$54,MATCH(Schedules_8760!$C1779,DHW_StPt_Sch_EZ!$B$31:$B$54,0),MATCH(Schedules_8760!$F1779,DHW_StPt_Sch_EZ!$C$30:$I$30,0)),"F","C")</f>
        <v>53.333333333333329</v>
      </c>
      <c r="N1779" s="12"/>
      <c r="O1779" s="12"/>
      <c r="P1779" s="12"/>
    </row>
    <row r="1780" spans="1:16" x14ac:dyDescent="0.25">
      <c r="A1780" s="35">
        <v>1779</v>
      </c>
      <c r="B1780" s="89">
        <v>75.083333333333329</v>
      </c>
      <c r="C1780" s="35">
        <f t="shared" si="135"/>
        <v>3</v>
      </c>
      <c r="D1780" s="35">
        <f t="shared" si="138"/>
        <v>75</v>
      </c>
      <c r="E1780" s="35">
        <f t="shared" si="139"/>
        <v>5</v>
      </c>
      <c r="F1780" s="35" t="str">
        <f t="shared" si="136"/>
        <v>Thursday</v>
      </c>
      <c r="G1780" s="35">
        <f t="shared" si="137"/>
        <v>3</v>
      </c>
      <c r="H1780" s="34">
        <f>CONVERT(INDEX(Htg_StPt_Sch_EZ!$C$4:$I$27,MATCH(Schedules_8760!$C1780,Htg_StPt_Sch_EZ!$B$4:$B$27,0),MATCH(Schedules_8760!$F1780,Htg_StPt_Sch_EZ!$C$3:$I$3,0)),"F","C")</f>
        <v>20.555555555555554</v>
      </c>
      <c r="I1780" s="34">
        <f>CONVERT(INDEX(Htg_StPt_Sch_EZ!$C$31:$I$54,MATCH(Schedules_8760!$C1780,Htg_StPt_Sch_EZ!$B$31:$B$54,0),MATCH(Schedules_8760!$F1780,Htg_StPt_Sch_EZ!$C$30:$I$30,0)),"F","C")</f>
        <v>19.444444444444443</v>
      </c>
      <c r="J1780" s="34">
        <f>CONVERT(INDEX(Clg_StPt_Sch_EZ!$C$4:$I$27,MATCH(Schedules_8760!$C1780,Clg_StPt_Sch_EZ!$B$4:$B$27,0),MATCH(Schedules_8760!$F1780,Clg_StPt_Sch_EZ!$C$3:$I$3,0)),"F","C")</f>
        <v>25.555555555555554</v>
      </c>
      <c r="K1780" s="34">
        <f>CONVERT(INDEX(Clg_StPt_Sch_EZ!$C$31:$I$54,MATCH(Schedules_8760!$C1780,Clg_StPt_Sch_EZ!$B$31:$B$54,0),MATCH(Schedules_8760!$F1780,Clg_StPt_Sch_EZ!$C$30:$I$30,0)),"F","C")</f>
        <v>28.333333333333332</v>
      </c>
      <c r="L1780" s="34">
        <f>CONVERT(INDEX(DHW_StPt_Sch_EZ!$C$4:$I$27,MATCH(Schedules_8760!$C1780,DHW_StPt_Sch_EZ!$B$4:$B$27,0),MATCH(Schedules_8760!$F1780,DHW_StPt_Sch_EZ!$C$3:$I$3,0)),"F","C")</f>
        <v>53.333333333333329</v>
      </c>
      <c r="M1780" s="34">
        <f>CONVERT(INDEX(DHW_StPt_Sch_EZ!$C$31:$I$54,MATCH(Schedules_8760!$C1780,DHW_StPt_Sch_EZ!$B$31:$B$54,0),MATCH(Schedules_8760!$F1780,DHW_StPt_Sch_EZ!$C$30:$I$30,0)),"F","C")</f>
        <v>53.333333333333329</v>
      </c>
      <c r="N1780" s="12"/>
      <c r="O1780" s="12"/>
      <c r="P1780" s="12"/>
    </row>
    <row r="1781" spans="1:16" x14ac:dyDescent="0.25">
      <c r="A1781" s="35">
        <v>1780</v>
      </c>
      <c r="B1781" s="89">
        <v>75.125</v>
      </c>
      <c r="C1781" s="35">
        <f t="shared" si="135"/>
        <v>4</v>
      </c>
      <c r="D1781" s="35">
        <f t="shared" si="138"/>
        <v>75</v>
      </c>
      <c r="E1781" s="35">
        <f t="shared" si="139"/>
        <v>5</v>
      </c>
      <c r="F1781" s="35" t="str">
        <f t="shared" si="136"/>
        <v>Thursday</v>
      </c>
      <c r="G1781" s="35">
        <f t="shared" si="137"/>
        <v>3</v>
      </c>
      <c r="H1781" s="34">
        <f>CONVERT(INDEX(Htg_StPt_Sch_EZ!$C$4:$I$27,MATCH(Schedules_8760!$C1781,Htg_StPt_Sch_EZ!$B$4:$B$27,0),MATCH(Schedules_8760!$F1781,Htg_StPt_Sch_EZ!$C$3:$I$3,0)),"F","C")</f>
        <v>20.555555555555554</v>
      </c>
      <c r="I1781" s="34">
        <f>CONVERT(INDEX(Htg_StPt_Sch_EZ!$C$31:$I$54,MATCH(Schedules_8760!$C1781,Htg_StPt_Sch_EZ!$B$31:$B$54,0),MATCH(Schedules_8760!$F1781,Htg_StPt_Sch_EZ!$C$30:$I$30,0)),"F","C")</f>
        <v>19.444444444444443</v>
      </c>
      <c r="J1781" s="34">
        <f>CONVERT(INDEX(Clg_StPt_Sch_EZ!$C$4:$I$27,MATCH(Schedules_8760!$C1781,Clg_StPt_Sch_EZ!$B$4:$B$27,0),MATCH(Schedules_8760!$F1781,Clg_StPt_Sch_EZ!$C$3:$I$3,0)),"F","C")</f>
        <v>25.555555555555554</v>
      </c>
      <c r="K1781" s="34">
        <f>CONVERT(INDEX(Clg_StPt_Sch_EZ!$C$31:$I$54,MATCH(Schedules_8760!$C1781,Clg_StPt_Sch_EZ!$B$31:$B$54,0),MATCH(Schedules_8760!$F1781,Clg_StPt_Sch_EZ!$C$30:$I$30,0)),"F","C")</f>
        <v>28.333333333333332</v>
      </c>
      <c r="L1781" s="34">
        <f>CONVERT(INDEX(DHW_StPt_Sch_EZ!$C$4:$I$27,MATCH(Schedules_8760!$C1781,DHW_StPt_Sch_EZ!$B$4:$B$27,0),MATCH(Schedules_8760!$F1781,DHW_StPt_Sch_EZ!$C$3:$I$3,0)),"F","C")</f>
        <v>53.333333333333329</v>
      </c>
      <c r="M1781" s="34">
        <f>CONVERT(INDEX(DHW_StPt_Sch_EZ!$C$31:$I$54,MATCH(Schedules_8760!$C1781,DHW_StPt_Sch_EZ!$B$31:$B$54,0),MATCH(Schedules_8760!$F1781,DHW_StPt_Sch_EZ!$C$30:$I$30,0)),"F","C")</f>
        <v>53.333333333333329</v>
      </c>
      <c r="N1781" s="12"/>
      <c r="O1781" s="12"/>
      <c r="P1781" s="12"/>
    </row>
    <row r="1782" spans="1:16" x14ac:dyDescent="0.25">
      <c r="A1782" s="35">
        <v>1781</v>
      </c>
      <c r="B1782" s="89">
        <v>75.166666666666671</v>
      </c>
      <c r="C1782" s="35">
        <f t="shared" si="135"/>
        <v>5</v>
      </c>
      <c r="D1782" s="35">
        <f t="shared" si="138"/>
        <v>75</v>
      </c>
      <c r="E1782" s="35">
        <f t="shared" si="139"/>
        <v>5</v>
      </c>
      <c r="F1782" s="35" t="str">
        <f t="shared" si="136"/>
        <v>Thursday</v>
      </c>
      <c r="G1782" s="35">
        <f t="shared" si="137"/>
        <v>3</v>
      </c>
      <c r="H1782" s="34">
        <f>CONVERT(INDEX(Htg_StPt_Sch_EZ!$C$4:$I$27,MATCH(Schedules_8760!$C1782,Htg_StPt_Sch_EZ!$B$4:$B$27,0),MATCH(Schedules_8760!$F1782,Htg_StPt_Sch_EZ!$C$3:$I$3,0)),"F","C")</f>
        <v>20.555555555555554</v>
      </c>
      <c r="I1782" s="34">
        <f>CONVERT(INDEX(Htg_StPt_Sch_EZ!$C$31:$I$54,MATCH(Schedules_8760!$C1782,Htg_StPt_Sch_EZ!$B$31:$B$54,0),MATCH(Schedules_8760!$F1782,Htg_StPt_Sch_EZ!$C$30:$I$30,0)),"F","C")</f>
        <v>19.444444444444443</v>
      </c>
      <c r="J1782" s="34">
        <f>CONVERT(INDEX(Clg_StPt_Sch_EZ!$C$4:$I$27,MATCH(Schedules_8760!$C1782,Clg_StPt_Sch_EZ!$B$4:$B$27,0),MATCH(Schedules_8760!$F1782,Clg_StPt_Sch_EZ!$C$3:$I$3,0)),"F","C")</f>
        <v>25.555555555555554</v>
      </c>
      <c r="K1782" s="34">
        <f>CONVERT(INDEX(Clg_StPt_Sch_EZ!$C$31:$I$54,MATCH(Schedules_8760!$C1782,Clg_StPt_Sch_EZ!$B$31:$B$54,0),MATCH(Schedules_8760!$F1782,Clg_StPt_Sch_EZ!$C$30:$I$30,0)),"F","C")</f>
        <v>28.333333333333332</v>
      </c>
      <c r="L1782" s="34">
        <f>CONVERT(INDEX(DHW_StPt_Sch_EZ!$C$4:$I$27,MATCH(Schedules_8760!$C1782,DHW_StPt_Sch_EZ!$B$4:$B$27,0),MATCH(Schedules_8760!$F1782,DHW_StPt_Sch_EZ!$C$3:$I$3,0)),"F","C")</f>
        <v>53.333333333333329</v>
      </c>
      <c r="M1782" s="34">
        <f>CONVERT(INDEX(DHW_StPt_Sch_EZ!$C$31:$I$54,MATCH(Schedules_8760!$C1782,DHW_StPt_Sch_EZ!$B$31:$B$54,0),MATCH(Schedules_8760!$F1782,DHW_StPt_Sch_EZ!$C$30:$I$30,0)),"F","C")</f>
        <v>53.333333333333329</v>
      </c>
      <c r="N1782" s="12"/>
      <c r="O1782" s="12"/>
      <c r="P1782" s="12"/>
    </row>
    <row r="1783" spans="1:16" x14ac:dyDescent="0.25">
      <c r="A1783" s="35">
        <v>1782</v>
      </c>
      <c r="B1783" s="89">
        <v>75.208333333333329</v>
      </c>
      <c r="C1783" s="35">
        <f t="shared" si="135"/>
        <v>6</v>
      </c>
      <c r="D1783" s="35">
        <f t="shared" si="138"/>
        <v>75</v>
      </c>
      <c r="E1783" s="35">
        <f t="shared" si="139"/>
        <v>5</v>
      </c>
      <c r="F1783" s="35" t="str">
        <f t="shared" si="136"/>
        <v>Thursday</v>
      </c>
      <c r="G1783" s="35">
        <f t="shared" si="137"/>
        <v>3</v>
      </c>
      <c r="H1783" s="34">
        <f>CONVERT(INDEX(Htg_StPt_Sch_EZ!$C$4:$I$27,MATCH(Schedules_8760!$C1783,Htg_StPt_Sch_EZ!$B$4:$B$27,0),MATCH(Schedules_8760!$F1783,Htg_StPt_Sch_EZ!$C$3:$I$3,0)),"F","C")</f>
        <v>20.555555555555554</v>
      </c>
      <c r="I1783" s="34">
        <f>CONVERT(INDEX(Htg_StPt_Sch_EZ!$C$31:$I$54,MATCH(Schedules_8760!$C1783,Htg_StPt_Sch_EZ!$B$31:$B$54,0),MATCH(Schedules_8760!$F1783,Htg_StPt_Sch_EZ!$C$30:$I$30,0)),"F","C")</f>
        <v>19.444444444444443</v>
      </c>
      <c r="J1783" s="34">
        <f>CONVERT(INDEX(Clg_StPt_Sch_EZ!$C$4:$I$27,MATCH(Schedules_8760!$C1783,Clg_StPt_Sch_EZ!$B$4:$B$27,0),MATCH(Schedules_8760!$F1783,Clg_StPt_Sch_EZ!$C$3:$I$3,0)),"F","C")</f>
        <v>25.555555555555554</v>
      </c>
      <c r="K1783" s="34">
        <f>CONVERT(INDEX(Clg_StPt_Sch_EZ!$C$31:$I$54,MATCH(Schedules_8760!$C1783,Clg_StPt_Sch_EZ!$B$31:$B$54,0),MATCH(Schedules_8760!$F1783,Clg_StPt_Sch_EZ!$C$30:$I$30,0)),"F","C")</f>
        <v>28.333333333333332</v>
      </c>
      <c r="L1783" s="34">
        <f>CONVERT(INDEX(DHW_StPt_Sch_EZ!$C$4:$I$27,MATCH(Schedules_8760!$C1783,DHW_StPt_Sch_EZ!$B$4:$B$27,0),MATCH(Schedules_8760!$F1783,DHW_StPt_Sch_EZ!$C$3:$I$3,0)),"F","C")</f>
        <v>53.333333333333329</v>
      </c>
      <c r="M1783" s="34">
        <f>CONVERT(INDEX(DHW_StPt_Sch_EZ!$C$31:$I$54,MATCH(Schedules_8760!$C1783,DHW_StPt_Sch_EZ!$B$31:$B$54,0),MATCH(Schedules_8760!$F1783,DHW_StPt_Sch_EZ!$C$30:$I$30,0)),"F","C")</f>
        <v>53.333333333333329</v>
      </c>
      <c r="N1783" s="12"/>
      <c r="O1783" s="12"/>
      <c r="P1783" s="12"/>
    </row>
    <row r="1784" spans="1:16" x14ac:dyDescent="0.25">
      <c r="A1784" s="35">
        <v>1783</v>
      </c>
      <c r="B1784" s="89">
        <v>75.25</v>
      </c>
      <c r="C1784" s="35">
        <f t="shared" si="135"/>
        <v>7</v>
      </c>
      <c r="D1784" s="35">
        <f t="shared" si="138"/>
        <v>75</v>
      </c>
      <c r="E1784" s="35">
        <f t="shared" si="139"/>
        <v>5</v>
      </c>
      <c r="F1784" s="35" t="str">
        <f t="shared" si="136"/>
        <v>Thursday</v>
      </c>
      <c r="G1784" s="35">
        <f t="shared" si="137"/>
        <v>3</v>
      </c>
      <c r="H1784" s="34">
        <f>CONVERT(INDEX(Htg_StPt_Sch_EZ!$C$4:$I$27,MATCH(Schedules_8760!$C1784,Htg_StPt_Sch_EZ!$B$4:$B$27,0),MATCH(Schedules_8760!$F1784,Htg_StPt_Sch_EZ!$C$3:$I$3,0)),"F","C")</f>
        <v>20.555555555555554</v>
      </c>
      <c r="I1784" s="34">
        <f>CONVERT(INDEX(Htg_StPt_Sch_EZ!$C$31:$I$54,MATCH(Schedules_8760!$C1784,Htg_StPt_Sch_EZ!$B$31:$B$54,0),MATCH(Schedules_8760!$F1784,Htg_StPt_Sch_EZ!$C$30:$I$30,0)),"F","C")</f>
        <v>19.444444444444443</v>
      </c>
      <c r="J1784" s="34">
        <f>CONVERT(INDEX(Clg_StPt_Sch_EZ!$C$4:$I$27,MATCH(Schedules_8760!$C1784,Clg_StPt_Sch_EZ!$B$4:$B$27,0),MATCH(Schedules_8760!$F1784,Clg_StPt_Sch_EZ!$C$3:$I$3,0)),"F","C")</f>
        <v>25.555555555555554</v>
      </c>
      <c r="K1784" s="34">
        <f>CONVERT(INDEX(Clg_StPt_Sch_EZ!$C$31:$I$54,MATCH(Schedules_8760!$C1784,Clg_StPt_Sch_EZ!$B$31:$B$54,0),MATCH(Schedules_8760!$F1784,Clg_StPt_Sch_EZ!$C$30:$I$30,0)),"F","C")</f>
        <v>28.333333333333332</v>
      </c>
      <c r="L1784" s="34">
        <f>CONVERT(INDEX(DHW_StPt_Sch_EZ!$C$4:$I$27,MATCH(Schedules_8760!$C1784,DHW_StPt_Sch_EZ!$B$4:$B$27,0),MATCH(Schedules_8760!$F1784,DHW_StPt_Sch_EZ!$C$3:$I$3,0)),"F","C")</f>
        <v>53.333333333333329</v>
      </c>
      <c r="M1784" s="34">
        <f>CONVERT(INDEX(DHW_StPt_Sch_EZ!$C$31:$I$54,MATCH(Schedules_8760!$C1784,DHW_StPt_Sch_EZ!$B$31:$B$54,0),MATCH(Schedules_8760!$F1784,DHW_StPt_Sch_EZ!$C$30:$I$30,0)),"F","C")</f>
        <v>53.333333333333329</v>
      </c>
      <c r="N1784" s="12"/>
      <c r="O1784" s="12"/>
      <c r="P1784" s="12"/>
    </row>
    <row r="1785" spans="1:16" x14ac:dyDescent="0.25">
      <c r="A1785" s="35">
        <v>1784</v>
      </c>
      <c r="B1785" s="89">
        <v>75.291666666666671</v>
      </c>
      <c r="C1785" s="35">
        <f t="shared" si="135"/>
        <v>8</v>
      </c>
      <c r="D1785" s="35">
        <f t="shared" si="138"/>
        <v>75</v>
      </c>
      <c r="E1785" s="35">
        <f t="shared" si="139"/>
        <v>5</v>
      </c>
      <c r="F1785" s="35" t="str">
        <f t="shared" si="136"/>
        <v>Thursday</v>
      </c>
      <c r="G1785" s="35">
        <f t="shared" si="137"/>
        <v>3</v>
      </c>
      <c r="H1785" s="34">
        <f>CONVERT(INDEX(Htg_StPt_Sch_EZ!$C$4:$I$27,MATCH(Schedules_8760!$C1785,Htg_StPt_Sch_EZ!$B$4:$B$27,0),MATCH(Schedules_8760!$F1785,Htg_StPt_Sch_EZ!$C$3:$I$3,0)),"F","C")</f>
        <v>20.555555555555554</v>
      </c>
      <c r="I1785" s="34">
        <f>CONVERT(INDEX(Htg_StPt_Sch_EZ!$C$31:$I$54,MATCH(Schedules_8760!$C1785,Htg_StPt_Sch_EZ!$B$31:$B$54,0),MATCH(Schedules_8760!$F1785,Htg_StPt_Sch_EZ!$C$30:$I$30,0)),"F","C")</f>
        <v>19.444444444444443</v>
      </c>
      <c r="J1785" s="34">
        <f>CONVERT(INDEX(Clg_StPt_Sch_EZ!$C$4:$I$27,MATCH(Schedules_8760!$C1785,Clg_StPt_Sch_EZ!$B$4:$B$27,0),MATCH(Schedules_8760!$F1785,Clg_StPt_Sch_EZ!$C$3:$I$3,0)),"F","C")</f>
        <v>25.555555555555554</v>
      </c>
      <c r="K1785" s="34">
        <f>CONVERT(INDEX(Clg_StPt_Sch_EZ!$C$31:$I$54,MATCH(Schedules_8760!$C1785,Clg_StPt_Sch_EZ!$B$31:$B$54,0),MATCH(Schedules_8760!$F1785,Clg_StPt_Sch_EZ!$C$30:$I$30,0)),"F","C")</f>
        <v>25</v>
      </c>
      <c r="L1785" s="34">
        <f>CONVERT(INDEX(DHW_StPt_Sch_EZ!$C$4:$I$27,MATCH(Schedules_8760!$C1785,DHW_StPt_Sch_EZ!$B$4:$B$27,0),MATCH(Schedules_8760!$F1785,DHW_StPt_Sch_EZ!$C$3:$I$3,0)),"F","C")</f>
        <v>53.333333333333329</v>
      </c>
      <c r="M1785" s="34">
        <f>CONVERT(INDEX(DHW_StPt_Sch_EZ!$C$31:$I$54,MATCH(Schedules_8760!$C1785,DHW_StPt_Sch_EZ!$B$31:$B$54,0),MATCH(Schedules_8760!$F1785,DHW_StPt_Sch_EZ!$C$30:$I$30,0)),"F","C")</f>
        <v>53.333333333333329</v>
      </c>
      <c r="N1785" s="12"/>
      <c r="O1785" s="12"/>
      <c r="P1785" s="12"/>
    </row>
    <row r="1786" spans="1:16" x14ac:dyDescent="0.25">
      <c r="A1786" s="35">
        <v>1785</v>
      </c>
      <c r="B1786" s="89">
        <v>75.333333333333329</v>
      </c>
      <c r="C1786" s="35">
        <f t="shared" si="135"/>
        <v>9</v>
      </c>
      <c r="D1786" s="35">
        <f t="shared" si="138"/>
        <v>75</v>
      </c>
      <c r="E1786" s="35">
        <f t="shared" si="139"/>
        <v>5</v>
      </c>
      <c r="F1786" s="35" t="str">
        <f t="shared" si="136"/>
        <v>Thursday</v>
      </c>
      <c r="G1786" s="35">
        <f t="shared" si="137"/>
        <v>3</v>
      </c>
      <c r="H1786" s="34">
        <f>CONVERT(INDEX(Htg_StPt_Sch_EZ!$C$4:$I$27,MATCH(Schedules_8760!$C1786,Htg_StPt_Sch_EZ!$B$4:$B$27,0),MATCH(Schedules_8760!$F1786,Htg_StPt_Sch_EZ!$C$3:$I$3,0)),"F","C")</f>
        <v>20.555555555555554</v>
      </c>
      <c r="I1786" s="34">
        <f>CONVERT(INDEX(Htg_StPt_Sch_EZ!$C$31:$I$54,MATCH(Schedules_8760!$C1786,Htg_StPt_Sch_EZ!$B$31:$B$54,0),MATCH(Schedules_8760!$F1786,Htg_StPt_Sch_EZ!$C$30:$I$30,0)),"F","C")</f>
        <v>19.444444444444443</v>
      </c>
      <c r="J1786" s="34">
        <f>CONVERT(INDEX(Clg_StPt_Sch_EZ!$C$4:$I$27,MATCH(Schedules_8760!$C1786,Clg_StPt_Sch_EZ!$B$4:$B$27,0),MATCH(Schedules_8760!$F1786,Clg_StPt_Sch_EZ!$C$3:$I$3,0)),"F","C")</f>
        <v>25.555555555555554</v>
      </c>
      <c r="K1786" s="34">
        <f>CONVERT(INDEX(Clg_StPt_Sch_EZ!$C$31:$I$54,MATCH(Schedules_8760!$C1786,Clg_StPt_Sch_EZ!$B$31:$B$54,0),MATCH(Schedules_8760!$F1786,Clg_StPt_Sch_EZ!$C$30:$I$30,0)),"F","C")</f>
        <v>25</v>
      </c>
      <c r="L1786" s="34">
        <f>CONVERT(INDEX(DHW_StPt_Sch_EZ!$C$4:$I$27,MATCH(Schedules_8760!$C1786,DHW_StPt_Sch_EZ!$B$4:$B$27,0),MATCH(Schedules_8760!$F1786,DHW_StPt_Sch_EZ!$C$3:$I$3,0)),"F","C")</f>
        <v>53.333333333333329</v>
      </c>
      <c r="M1786" s="34">
        <f>CONVERT(INDEX(DHW_StPt_Sch_EZ!$C$31:$I$54,MATCH(Schedules_8760!$C1786,DHW_StPt_Sch_EZ!$B$31:$B$54,0),MATCH(Schedules_8760!$F1786,DHW_StPt_Sch_EZ!$C$30:$I$30,0)),"F","C")</f>
        <v>53.333333333333329</v>
      </c>
      <c r="N1786" s="12"/>
      <c r="O1786" s="12"/>
      <c r="P1786" s="12"/>
    </row>
    <row r="1787" spans="1:16" x14ac:dyDescent="0.25">
      <c r="A1787" s="35">
        <v>1786</v>
      </c>
      <c r="B1787" s="89">
        <v>75.375</v>
      </c>
      <c r="C1787" s="35">
        <f t="shared" si="135"/>
        <v>10</v>
      </c>
      <c r="D1787" s="35">
        <f t="shared" si="138"/>
        <v>75</v>
      </c>
      <c r="E1787" s="35">
        <f t="shared" si="139"/>
        <v>5</v>
      </c>
      <c r="F1787" s="35" t="str">
        <f t="shared" si="136"/>
        <v>Thursday</v>
      </c>
      <c r="G1787" s="35">
        <f t="shared" si="137"/>
        <v>3</v>
      </c>
      <c r="H1787" s="34">
        <f>CONVERT(INDEX(Htg_StPt_Sch_EZ!$C$4:$I$27,MATCH(Schedules_8760!$C1787,Htg_StPt_Sch_EZ!$B$4:$B$27,0),MATCH(Schedules_8760!$F1787,Htg_StPt_Sch_EZ!$C$3:$I$3,0)),"F","C")</f>
        <v>20.555555555555554</v>
      </c>
      <c r="I1787" s="34">
        <f>CONVERT(INDEX(Htg_StPt_Sch_EZ!$C$31:$I$54,MATCH(Schedules_8760!$C1787,Htg_StPt_Sch_EZ!$B$31:$B$54,0),MATCH(Schedules_8760!$F1787,Htg_StPt_Sch_EZ!$C$30:$I$30,0)),"F","C")</f>
        <v>19.444444444444443</v>
      </c>
      <c r="J1787" s="34">
        <f>CONVERT(INDEX(Clg_StPt_Sch_EZ!$C$4:$I$27,MATCH(Schedules_8760!$C1787,Clg_StPt_Sch_EZ!$B$4:$B$27,0),MATCH(Schedules_8760!$F1787,Clg_StPt_Sch_EZ!$C$3:$I$3,0)),"F","C")</f>
        <v>25.555555555555554</v>
      </c>
      <c r="K1787" s="34">
        <f>CONVERT(INDEX(Clg_StPt_Sch_EZ!$C$31:$I$54,MATCH(Schedules_8760!$C1787,Clg_StPt_Sch_EZ!$B$31:$B$54,0),MATCH(Schedules_8760!$F1787,Clg_StPt_Sch_EZ!$C$30:$I$30,0)),"F","C")</f>
        <v>25</v>
      </c>
      <c r="L1787" s="34">
        <f>CONVERT(INDEX(DHW_StPt_Sch_EZ!$C$4:$I$27,MATCH(Schedules_8760!$C1787,DHW_StPt_Sch_EZ!$B$4:$B$27,0),MATCH(Schedules_8760!$F1787,DHW_StPt_Sch_EZ!$C$3:$I$3,0)),"F","C")</f>
        <v>53.333333333333329</v>
      </c>
      <c r="M1787" s="34">
        <f>CONVERT(INDEX(DHW_StPt_Sch_EZ!$C$31:$I$54,MATCH(Schedules_8760!$C1787,DHW_StPt_Sch_EZ!$B$31:$B$54,0),MATCH(Schedules_8760!$F1787,DHW_StPt_Sch_EZ!$C$30:$I$30,0)),"F","C")</f>
        <v>53.333333333333329</v>
      </c>
      <c r="N1787" s="12"/>
      <c r="O1787" s="12"/>
      <c r="P1787" s="12"/>
    </row>
    <row r="1788" spans="1:16" x14ac:dyDescent="0.25">
      <c r="A1788" s="35">
        <v>1787</v>
      </c>
      <c r="B1788" s="89">
        <v>75.416666666666671</v>
      </c>
      <c r="C1788" s="35">
        <f t="shared" si="135"/>
        <v>11</v>
      </c>
      <c r="D1788" s="35">
        <f t="shared" si="138"/>
        <v>75</v>
      </c>
      <c r="E1788" s="35">
        <f t="shared" si="139"/>
        <v>5</v>
      </c>
      <c r="F1788" s="35" t="str">
        <f t="shared" si="136"/>
        <v>Thursday</v>
      </c>
      <c r="G1788" s="35">
        <f t="shared" si="137"/>
        <v>3</v>
      </c>
      <c r="H1788" s="34">
        <f>CONVERT(INDEX(Htg_StPt_Sch_EZ!$C$4:$I$27,MATCH(Schedules_8760!$C1788,Htg_StPt_Sch_EZ!$B$4:$B$27,0),MATCH(Schedules_8760!$F1788,Htg_StPt_Sch_EZ!$C$3:$I$3,0)),"F","C")</f>
        <v>20.555555555555554</v>
      </c>
      <c r="I1788" s="34">
        <f>CONVERT(INDEX(Htg_StPt_Sch_EZ!$C$31:$I$54,MATCH(Schedules_8760!$C1788,Htg_StPt_Sch_EZ!$B$31:$B$54,0),MATCH(Schedules_8760!$F1788,Htg_StPt_Sch_EZ!$C$30:$I$30,0)),"F","C")</f>
        <v>19.444444444444443</v>
      </c>
      <c r="J1788" s="34">
        <f>CONVERT(INDEX(Clg_StPt_Sch_EZ!$C$4:$I$27,MATCH(Schedules_8760!$C1788,Clg_StPt_Sch_EZ!$B$4:$B$27,0),MATCH(Schedules_8760!$F1788,Clg_StPt_Sch_EZ!$C$3:$I$3,0)),"F","C")</f>
        <v>25.555555555555554</v>
      </c>
      <c r="K1788" s="34">
        <f>CONVERT(INDEX(Clg_StPt_Sch_EZ!$C$31:$I$54,MATCH(Schedules_8760!$C1788,Clg_StPt_Sch_EZ!$B$31:$B$54,0),MATCH(Schedules_8760!$F1788,Clg_StPt_Sch_EZ!$C$30:$I$30,0)),"F","C")</f>
        <v>25</v>
      </c>
      <c r="L1788" s="34">
        <f>CONVERT(INDEX(DHW_StPt_Sch_EZ!$C$4:$I$27,MATCH(Schedules_8760!$C1788,DHW_StPt_Sch_EZ!$B$4:$B$27,0),MATCH(Schedules_8760!$F1788,DHW_StPt_Sch_EZ!$C$3:$I$3,0)),"F","C")</f>
        <v>53.333333333333329</v>
      </c>
      <c r="M1788" s="34">
        <f>CONVERT(INDEX(DHW_StPt_Sch_EZ!$C$31:$I$54,MATCH(Schedules_8760!$C1788,DHW_StPt_Sch_EZ!$B$31:$B$54,0),MATCH(Schedules_8760!$F1788,DHW_StPt_Sch_EZ!$C$30:$I$30,0)),"F","C")</f>
        <v>53.333333333333329</v>
      </c>
      <c r="N1788" s="12"/>
      <c r="O1788" s="12"/>
      <c r="P1788" s="12"/>
    </row>
    <row r="1789" spans="1:16" x14ac:dyDescent="0.25">
      <c r="A1789" s="35">
        <v>1788</v>
      </c>
      <c r="B1789" s="89">
        <v>75.458333333333329</v>
      </c>
      <c r="C1789" s="35">
        <f t="shared" si="135"/>
        <v>12</v>
      </c>
      <c r="D1789" s="35">
        <f t="shared" si="138"/>
        <v>75</v>
      </c>
      <c r="E1789" s="35">
        <f t="shared" si="139"/>
        <v>5</v>
      </c>
      <c r="F1789" s="35" t="str">
        <f t="shared" si="136"/>
        <v>Thursday</v>
      </c>
      <c r="G1789" s="35">
        <f t="shared" si="137"/>
        <v>3</v>
      </c>
      <c r="H1789" s="34">
        <f>CONVERT(INDEX(Htg_StPt_Sch_EZ!$C$4:$I$27,MATCH(Schedules_8760!$C1789,Htg_StPt_Sch_EZ!$B$4:$B$27,0),MATCH(Schedules_8760!$F1789,Htg_StPt_Sch_EZ!$C$3:$I$3,0)),"F","C")</f>
        <v>20.555555555555554</v>
      </c>
      <c r="I1789" s="34">
        <f>CONVERT(INDEX(Htg_StPt_Sch_EZ!$C$31:$I$54,MATCH(Schedules_8760!$C1789,Htg_StPt_Sch_EZ!$B$31:$B$54,0),MATCH(Schedules_8760!$F1789,Htg_StPt_Sch_EZ!$C$30:$I$30,0)),"F","C")</f>
        <v>19.444444444444443</v>
      </c>
      <c r="J1789" s="34">
        <f>CONVERT(INDEX(Clg_StPt_Sch_EZ!$C$4:$I$27,MATCH(Schedules_8760!$C1789,Clg_StPt_Sch_EZ!$B$4:$B$27,0),MATCH(Schedules_8760!$F1789,Clg_StPt_Sch_EZ!$C$3:$I$3,0)),"F","C")</f>
        <v>25.555555555555554</v>
      </c>
      <c r="K1789" s="34">
        <f>CONVERT(INDEX(Clg_StPt_Sch_EZ!$C$31:$I$54,MATCH(Schedules_8760!$C1789,Clg_StPt_Sch_EZ!$B$31:$B$54,0),MATCH(Schedules_8760!$F1789,Clg_StPt_Sch_EZ!$C$30:$I$30,0)),"F","C")</f>
        <v>25</v>
      </c>
      <c r="L1789" s="34">
        <f>CONVERT(INDEX(DHW_StPt_Sch_EZ!$C$4:$I$27,MATCH(Schedules_8760!$C1789,DHW_StPt_Sch_EZ!$B$4:$B$27,0),MATCH(Schedules_8760!$F1789,DHW_StPt_Sch_EZ!$C$3:$I$3,0)),"F","C")</f>
        <v>53.333333333333329</v>
      </c>
      <c r="M1789" s="34">
        <f>CONVERT(INDEX(DHW_StPt_Sch_EZ!$C$31:$I$54,MATCH(Schedules_8760!$C1789,DHW_StPt_Sch_EZ!$B$31:$B$54,0),MATCH(Schedules_8760!$F1789,DHW_StPt_Sch_EZ!$C$30:$I$30,0)),"F","C")</f>
        <v>53.333333333333329</v>
      </c>
      <c r="N1789" s="12"/>
      <c r="O1789" s="12"/>
      <c r="P1789" s="12"/>
    </row>
    <row r="1790" spans="1:16" x14ac:dyDescent="0.25">
      <c r="A1790" s="35">
        <v>1789</v>
      </c>
      <c r="B1790" s="89">
        <v>75.5</v>
      </c>
      <c r="C1790" s="35">
        <f t="shared" si="135"/>
        <v>13</v>
      </c>
      <c r="D1790" s="35">
        <f t="shared" si="138"/>
        <v>75</v>
      </c>
      <c r="E1790" s="35">
        <f t="shared" si="139"/>
        <v>5</v>
      </c>
      <c r="F1790" s="35" t="str">
        <f t="shared" si="136"/>
        <v>Thursday</v>
      </c>
      <c r="G1790" s="35">
        <f t="shared" si="137"/>
        <v>3</v>
      </c>
      <c r="H1790" s="34">
        <f>CONVERT(INDEX(Htg_StPt_Sch_EZ!$C$4:$I$27,MATCH(Schedules_8760!$C1790,Htg_StPt_Sch_EZ!$B$4:$B$27,0),MATCH(Schedules_8760!$F1790,Htg_StPt_Sch_EZ!$C$3:$I$3,0)),"F","C")</f>
        <v>20.555555555555554</v>
      </c>
      <c r="I1790" s="34">
        <f>CONVERT(INDEX(Htg_StPt_Sch_EZ!$C$31:$I$54,MATCH(Schedules_8760!$C1790,Htg_StPt_Sch_EZ!$B$31:$B$54,0),MATCH(Schedules_8760!$F1790,Htg_StPt_Sch_EZ!$C$30:$I$30,0)),"F","C")</f>
        <v>19.444444444444443</v>
      </c>
      <c r="J1790" s="34">
        <f>CONVERT(INDEX(Clg_StPt_Sch_EZ!$C$4:$I$27,MATCH(Schedules_8760!$C1790,Clg_StPt_Sch_EZ!$B$4:$B$27,0),MATCH(Schedules_8760!$F1790,Clg_StPt_Sch_EZ!$C$3:$I$3,0)),"F","C")</f>
        <v>25.555555555555554</v>
      </c>
      <c r="K1790" s="34">
        <f>CONVERT(INDEX(Clg_StPt_Sch_EZ!$C$31:$I$54,MATCH(Schedules_8760!$C1790,Clg_StPt_Sch_EZ!$B$31:$B$54,0),MATCH(Schedules_8760!$F1790,Clg_StPt_Sch_EZ!$C$30:$I$30,0)),"F","C")</f>
        <v>25</v>
      </c>
      <c r="L1790" s="34">
        <f>CONVERT(INDEX(DHW_StPt_Sch_EZ!$C$4:$I$27,MATCH(Schedules_8760!$C1790,DHW_StPt_Sch_EZ!$B$4:$B$27,0),MATCH(Schedules_8760!$F1790,DHW_StPt_Sch_EZ!$C$3:$I$3,0)),"F","C")</f>
        <v>53.333333333333329</v>
      </c>
      <c r="M1790" s="34">
        <f>CONVERT(INDEX(DHW_StPt_Sch_EZ!$C$31:$I$54,MATCH(Schedules_8760!$C1790,DHW_StPt_Sch_EZ!$B$31:$B$54,0),MATCH(Schedules_8760!$F1790,DHW_StPt_Sch_EZ!$C$30:$I$30,0)),"F","C")</f>
        <v>53.333333333333329</v>
      </c>
      <c r="N1790" s="12"/>
      <c r="O1790" s="12"/>
      <c r="P1790" s="12"/>
    </row>
    <row r="1791" spans="1:16" x14ac:dyDescent="0.25">
      <c r="A1791" s="35">
        <v>1790</v>
      </c>
      <c r="B1791" s="89">
        <v>75.541666666666671</v>
      </c>
      <c r="C1791" s="35">
        <f t="shared" si="135"/>
        <v>14</v>
      </c>
      <c r="D1791" s="35">
        <f t="shared" si="138"/>
        <v>75</v>
      </c>
      <c r="E1791" s="35">
        <f t="shared" si="139"/>
        <v>5</v>
      </c>
      <c r="F1791" s="35" t="str">
        <f t="shared" si="136"/>
        <v>Thursday</v>
      </c>
      <c r="G1791" s="35">
        <f t="shared" si="137"/>
        <v>3</v>
      </c>
      <c r="H1791" s="34">
        <f>CONVERT(INDEX(Htg_StPt_Sch_EZ!$C$4:$I$27,MATCH(Schedules_8760!$C1791,Htg_StPt_Sch_EZ!$B$4:$B$27,0),MATCH(Schedules_8760!$F1791,Htg_StPt_Sch_EZ!$C$3:$I$3,0)),"F","C")</f>
        <v>20.555555555555554</v>
      </c>
      <c r="I1791" s="34">
        <f>CONVERT(INDEX(Htg_StPt_Sch_EZ!$C$31:$I$54,MATCH(Schedules_8760!$C1791,Htg_StPt_Sch_EZ!$B$31:$B$54,0),MATCH(Schedules_8760!$F1791,Htg_StPt_Sch_EZ!$C$30:$I$30,0)),"F","C")</f>
        <v>19.444444444444443</v>
      </c>
      <c r="J1791" s="34">
        <f>CONVERT(INDEX(Clg_StPt_Sch_EZ!$C$4:$I$27,MATCH(Schedules_8760!$C1791,Clg_StPt_Sch_EZ!$B$4:$B$27,0),MATCH(Schedules_8760!$F1791,Clg_StPt_Sch_EZ!$C$3:$I$3,0)),"F","C")</f>
        <v>25.555555555555554</v>
      </c>
      <c r="K1791" s="34">
        <f>CONVERT(INDEX(Clg_StPt_Sch_EZ!$C$31:$I$54,MATCH(Schedules_8760!$C1791,Clg_StPt_Sch_EZ!$B$31:$B$54,0),MATCH(Schedules_8760!$F1791,Clg_StPt_Sch_EZ!$C$30:$I$30,0)),"F","C")</f>
        <v>25</v>
      </c>
      <c r="L1791" s="34">
        <f>CONVERT(INDEX(DHW_StPt_Sch_EZ!$C$4:$I$27,MATCH(Schedules_8760!$C1791,DHW_StPt_Sch_EZ!$B$4:$B$27,0),MATCH(Schedules_8760!$F1791,DHW_StPt_Sch_EZ!$C$3:$I$3,0)),"F","C")</f>
        <v>53.333333333333329</v>
      </c>
      <c r="M1791" s="34">
        <f>CONVERT(INDEX(DHW_StPt_Sch_EZ!$C$31:$I$54,MATCH(Schedules_8760!$C1791,DHW_StPt_Sch_EZ!$B$31:$B$54,0),MATCH(Schedules_8760!$F1791,DHW_StPt_Sch_EZ!$C$30:$I$30,0)),"F","C")</f>
        <v>53.333333333333329</v>
      </c>
      <c r="N1791" s="12"/>
      <c r="O1791" s="12"/>
      <c r="P1791" s="12"/>
    </row>
    <row r="1792" spans="1:16" x14ac:dyDescent="0.25">
      <c r="A1792" s="35">
        <v>1791</v>
      </c>
      <c r="B1792" s="89">
        <v>75.583333333333329</v>
      </c>
      <c r="C1792" s="35">
        <f t="shared" si="135"/>
        <v>15</v>
      </c>
      <c r="D1792" s="35">
        <f t="shared" si="138"/>
        <v>75</v>
      </c>
      <c r="E1792" s="35">
        <f t="shared" si="139"/>
        <v>5</v>
      </c>
      <c r="F1792" s="35" t="str">
        <f t="shared" si="136"/>
        <v>Thursday</v>
      </c>
      <c r="G1792" s="35">
        <f t="shared" si="137"/>
        <v>3</v>
      </c>
      <c r="H1792" s="34">
        <f>CONVERT(INDEX(Htg_StPt_Sch_EZ!$C$4:$I$27,MATCH(Schedules_8760!$C1792,Htg_StPt_Sch_EZ!$B$4:$B$27,0),MATCH(Schedules_8760!$F1792,Htg_StPt_Sch_EZ!$C$3:$I$3,0)),"F","C")</f>
        <v>20.555555555555554</v>
      </c>
      <c r="I1792" s="34">
        <f>CONVERT(INDEX(Htg_StPt_Sch_EZ!$C$31:$I$54,MATCH(Schedules_8760!$C1792,Htg_StPt_Sch_EZ!$B$31:$B$54,0),MATCH(Schedules_8760!$F1792,Htg_StPt_Sch_EZ!$C$30:$I$30,0)),"F","C")</f>
        <v>21.111111111111111</v>
      </c>
      <c r="J1792" s="34">
        <f>CONVERT(INDEX(Clg_StPt_Sch_EZ!$C$4:$I$27,MATCH(Schedules_8760!$C1792,Clg_StPt_Sch_EZ!$B$4:$B$27,0),MATCH(Schedules_8760!$F1792,Clg_StPt_Sch_EZ!$C$3:$I$3,0)),"F","C")</f>
        <v>25.555555555555554</v>
      </c>
      <c r="K1792" s="34">
        <f>CONVERT(INDEX(Clg_StPt_Sch_EZ!$C$31:$I$54,MATCH(Schedules_8760!$C1792,Clg_StPt_Sch_EZ!$B$31:$B$54,0),MATCH(Schedules_8760!$F1792,Clg_StPt_Sch_EZ!$C$30:$I$30,0)),"F","C")</f>
        <v>25</v>
      </c>
      <c r="L1792" s="34">
        <f>CONVERT(INDEX(DHW_StPt_Sch_EZ!$C$4:$I$27,MATCH(Schedules_8760!$C1792,DHW_StPt_Sch_EZ!$B$4:$B$27,0),MATCH(Schedules_8760!$F1792,DHW_StPt_Sch_EZ!$C$3:$I$3,0)),"F","C")</f>
        <v>53.333333333333329</v>
      </c>
      <c r="M1792" s="34">
        <f>CONVERT(INDEX(DHW_StPt_Sch_EZ!$C$31:$I$54,MATCH(Schedules_8760!$C1792,DHW_StPt_Sch_EZ!$B$31:$B$54,0),MATCH(Schedules_8760!$F1792,DHW_StPt_Sch_EZ!$C$30:$I$30,0)),"F","C")</f>
        <v>53.333333333333329</v>
      </c>
      <c r="N1792" s="12"/>
      <c r="O1792" s="12"/>
      <c r="P1792" s="12"/>
    </row>
    <row r="1793" spans="1:16" x14ac:dyDescent="0.25">
      <c r="A1793" s="35">
        <v>1792</v>
      </c>
      <c r="B1793" s="89">
        <v>75.625</v>
      </c>
      <c r="C1793" s="35">
        <f t="shared" si="135"/>
        <v>16</v>
      </c>
      <c r="D1793" s="35">
        <f t="shared" si="138"/>
        <v>75</v>
      </c>
      <c r="E1793" s="35">
        <f t="shared" si="139"/>
        <v>5</v>
      </c>
      <c r="F1793" s="35" t="str">
        <f t="shared" si="136"/>
        <v>Thursday</v>
      </c>
      <c r="G1793" s="35">
        <f t="shared" si="137"/>
        <v>3</v>
      </c>
      <c r="H1793" s="34">
        <f>CONVERT(INDEX(Htg_StPt_Sch_EZ!$C$4:$I$27,MATCH(Schedules_8760!$C1793,Htg_StPt_Sch_EZ!$B$4:$B$27,0),MATCH(Schedules_8760!$F1793,Htg_StPt_Sch_EZ!$C$3:$I$3,0)),"F","C")</f>
        <v>20.555555555555554</v>
      </c>
      <c r="I1793" s="34">
        <f>CONVERT(INDEX(Htg_StPt_Sch_EZ!$C$31:$I$54,MATCH(Schedules_8760!$C1793,Htg_StPt_Sch_EZ!$B$31:$B$54,0),MATCH(Schedules_8760!$F1793,Htg_StPt_Sch_EZ!$C$30:$I$30,0)),"F","C")</f>
        <v>21.111111111111111</v>
      </c>
      <c r="J1793" s="34">
        <f>CONVERT(INDEX(Clg_StPt_Sch_EZ!$C$4:$I$27,MATCH(Schedules_8760!$C1793,Clg_StPt_Sch_EZ!$B$4:$B$27,0),MATCH(Schedules_8760!$F1793,Clg_StPt_Sch_EZ!$C$3:$I$3,0)),"F","C")</f>
        <v>25.555555555555554</v>
      </c>
      <c r="K1793" s="34">
        <f>CONVERT(INDEX(Clg_StPt_Sch_EZ!$C$31:$I$54,MATCH(Schedules_8760!$C1793,Clg_StPt_Sch_EZ!$B$31:$B$54,0),MATCH(Schedules_8760!$F1793,Clg_StPt_Sch_EZ!$C$30:$I$30,0)),"F","C")</f>
        <v>25</v>
      </c>
      <c r="L1793" s="34">
        <f>CONVERT(INDEX(DHW_StPt_Sch_EZ!$C$4:$I$27,MATCH(Schedules_8760!$C1793,DHW_StPt_Sch_EZ!$B$4:$B$27,0),MATCH(Schedules_8760!$F1793,DHW_StPt_Sch_EZ!$C$3:$I$3,0)),"F","C")</f>
        <v>53.333333333333329</v>
      </c>
      <c r="M1793" s="34">
        <f>CONVERT(INDEX(DHW_StPt_Sch_EZ!$C$31:$I$54,MATCH(Schedules_8760!$C1793,DHW_StPt_Sch_EZ!$B$31:$B$54,0),MATCH(Schedules_8760!$F1793,DHW_StPt_Sch_EZ!$C$30:$I$30,0)),"F","C")</f>
        <v>53.333333333333329</v>
      </c>
      <c r="N1793" s="12"/>
      <c r="O1793" s="12"/>
      <c r="P1793" s="12"/>
    </row>
    <row r="1794" spans="1:16" x14ac:dyDescent="0.25">
      <c r="A1794" s="35">
        <v>1793</v>
      </c>
      <c r="B1794" s="89">
        <v>75.666666666666671</v>
      </c>
      <c r="C1794" s="35">
        <f t="shared" ref="C1794:C1857" si="140">HOUR(B1794)+1</f>
        <v>17</v>
      </c>
      <c r="D1794" s="35">
        <f t="shared" si="138"/>
        <v>75</v>
      </c>
      <c r="E1794" s="35">
        <f t="shared" si="139"/>
        <v>5</v>
      </c>
      <c r="F1794" s="35" t="str">
        <f t="shared" ref="F1794:F1857" si="141">IF(E1794=1,"Sunday",IF(E1794=2,"Monday",IF(E1794=3,"Tuesday",IF(E1794=4,"Wednesday",IF(E1794=5,"Thursday",IF(E1794=6,"Friday","Saturday"))))))</f>
        <v>Thursday</v>
      </c>
      <c r="G1794" s="35">
        <f t="shared" ref="G1794:G1857" si="142">MONTH(B1794)</f>
        <v>3</v>
      </c>
      <c r="H1794" s="34">
        <f>CONVERT(INDEX(Htg_StPt_Sch_EZ!$C$4:$I$27,MATCH(Schedules_8760!$C1794,Htg_StPt_Sch_EZ!$B$4:$B$27,0),MATCH(Schedules_8760!$F1794,Htg_StPt_Sch_EZ!$C$3:$I$3,0)),"F","C")</f>
        <v>20.555555555555554</v>
      </c>
      <c r="I1794" s="34">
        <f>CONVERT(INDEX(Htg_StPt_Sch_EZ!$C$31:$I$54,MATCH(Schedules_8760!$C1794,Htg_StPt_Sch_EZ!$B$31:$B$54,0),MATCH(Schedules_8760!$F1794,Htg_StPt_Sch_EZ!$C$30:$I$30,0)),"F","C")</f>
        <v>17.777777777777779</v>
      </c>
      <c r="J1794" s="34">
        <f>CONVERT(INDEX(Clg_StPt_Sch_EZ!$C$4:$I$27,MATCH(Schedules_8760!$C1794,Clg_StPt_Sch_EZ!$B$4:$B$27,0),MATCH(Schedules_8760!$F1794,Clg_StPt_Sch_EZ!$C$3:$I$3,0)),"F","C")</f>
        <v>25.555555555555554</v>
      </c>
      <c r="K1794" s="34">
        <f>CONVERT(INDEX(Clg_StPt_Sch_EZ!$C$31:$I$54,MATCH(Schedules_8760!$C1794,Clg_StPt_Sch_EZ!$B$31:$B$54,0),MATCH(Schedules_8760!$F1794,Clg_StPt_Sch_EZ!$C$30:$I$30,0)),"F","C")</f>
        <v>25</v>
      </c>
      <c r="L1794" s="34">
        <f>CONVERT(INDEX(DHW_StPt_Sch_EZ!$C$4:$I$27,MATCH(Schedules_8760!$C1794,DHW_StPt_Sch_EZ!$B$4:$B$27,0),MATCH(Schedules_8760!$F1794,DHW_StPt_Sch_EZ!$C$3:$I$3,0)),"F","C")</f>
        <v>53.333333333333329</v>
      </c>
      <c r="M1794" s="34">
        <f>CONVERT(INDEX(DHW_StPt_Sch_EZ!$C$31:$I$54,MATCH(Schedules_8760!$C1794,DHW_StPt_Sch_EZ!$B$31:$B$54,0),MATCH(Schedules_8760!$F1794,DHW_StPt_Sch_EZ!$C$30:$I$30,0)),"F","C")</f>
        <v>53.333333333333329</v>
      </c>
      <c r="N1794" s="12"/>
      <c r="O1794" s="12"/>
      <c r="P1794" s="12"/>
    </row>
    <row r="1795" spans="1:16" x14ac:dyDescent="0.25">
      <c r="A1795" s="35">
        <v>1794</v>
      </c>
      <c r="B1795" s="89">
        <v>75.708333333333329</v>
      </c>
      <c r="C1795" s="35">
        <f t="shared" si="140"/>
        <v>18</v>
      </c>
      <c r="D1795" s="35">
        <f t="shared" ref="D1795:D1858" si="143">IF(C1795=1,D1794+1,D1794)</f>
        <v>75</v>
      </c>
      <c r="E1795" s="35">
        <f t="shared" ref="E1795:E1858" si="144">IF(AND(C1795=1,E1794=7),1,IF(C1795=1,E1794+1,E1794))</f>
        <v>5</v>
      </c>
      <c r="F1795" s="35" t="str">
        <f t="shared" si="141"/>
        <v>Thursday</v>
      </c>
      <c r="G1795" s="35">
        <f t="shared" si="142"/>
        <v>3</v>
      </c>
      <c r="H1795" s="34">
        <f>CONVERT(INDEX(Htg_StPt_Sch_EZ!$C$4:$I$27,MATCH(Schedules_8760!$C1795,Htg_StPt_Sch_EZ!$B$4:$B$27,0),MATCH(Schedules_8760!$F1795,Htg_StPt_Sch_EZ!$C$3:$I$3,0)),"F","C")</f>
        <v>20.555555555555554</v>
      </c>
      <c r="I1795" s="34">
        <f>CONVERT(INDEX(Htg_StPt_Sch_EZ!$C$31:$I$54,MATCH(Schedules_8760!$C1795,Htg_StPt_Sch_EZ!$B$31:$B$54,0),MATCH(Schedules_8760!$F1795,Htg_StPt_Sch_EZ!$C$30:$I$30,0)),"F","C")</f>
        <v>17.777777777777779</v>
      </c>
      <c r="J1795" s="34">
        <f>CONVERT(INDEX(Clg_StPt_Sch_EZ!$C$4:$I$27,MATCH(Schedules_8760!$C1795,Clg_StPt_Sch_EZ!$B$4:$B$27,0),MATCH(Schedules_8760!$F1795,Clg_StPt_Sch_EZ!$C$3:$I$3,0)),"F","C")</f>
        <v>25.555555555555554</v>
      </c>
      <c r="K1795" s="34">
        <f>CONVERT(INDEX(Clg_StPt_Sch_EZ!$C$31:$I$54,MATCH(Schedules_8760!$C1795,Clg_StPt_Sch_EZ!$B$31:$B$54,0),MATCH(Schedules_8760!$F1795,Clg_StPt_Sch_EZ!$C$30:$I$30,0)),"F","C")</f>
        <v>28.333333333333332</v>
      </c>
      <c r="L1795" s="34">
        <f>CONVERT(INDEX(DHW_StPt_Sch_EZ!$C$4:$I$27,MATCH(Schedules_8760!$C1795,DHW_StPt_Sch_EZ!$B$4:$B$27,0),MATCH(Schedules_8760!$F1795,DHW_StPt_Sch_EZ!$C$3:$I$3,0)),"F","C")</f>
        <v>53.333333333333329</v>
      </c>
      <c r="M1795" s="34">
        <f>CONVERT(INDEX(DHW_StPt_Sch_EZ!$C$31:$I$54,MATCH(Schedules_8760!$C1795,DHW_StPt_Sch_EZ!$B$31:$B$54,0),MATCH(Schedules_8760!$F1795,DHW_StPt_Sch_EZ!$C$30:$I$30,0)),"F","C")</f>
        <v>53.333333333333329</v>
      </c>
      <c r="N1795" s="12"/>
      <c r="O1795" s="12"/>
      <c r="P1795" s="12"/>
    </row>
    <row r="1796" spans="1:16" x14ac:dyDescent="0.25">
      <c r="A1796" s="35">
        <v>1795</v>
      </c>
      <c r="B1796" s="89">
        <v>75.75</v>
      </c>
      <c r="C1796" s="35">
        <f t="shared" si="140"/>
        <v>19</v>
      </c>
      <c r="D1796" s="35">
        <f t="shared" si="143"/>
        <v>75</v>
      </c>
      <c r="E1796" s="35">
        <f t="shared" si="144"/>
        <v>5</v>
      </c>
      <c r="F1796" s="35" t="str">
        <f t="shared" si="141"/>
        <v>Thursday</v>
      </c>
      <c r="G1796" s="35">
        <f t="shared" si="142"/>
        <v>3</v>
      </c>
      <c r="H1796" s="34">
        <f>CONVERT(INDEX(Htg_StPt_Sch_EZ!$C$4:$I$27,MATCH(Schedules_8760!$C1796,Htg_StPt_Sch_EZ!$B$4:$B$27,0),MATCH(Schedules_8760!$F1796,Htg_StPt_Sch_EZ!$C$3:$I$3,0)),"F","C")</f>
        <v>20.555555555555554</v>
      </c>
      <c r="I1796" s="34">
        <f>CONVERT(INDEX(Htg_StPt_Sch_EZ!$C$31:$I$54,MATCH(Schedules_8760!$C1796,Htg_StPt_Sch_EZ!$B$31:$B$54,0),MATCH(Schedules_8760!$F1796,Htg_StPt_Sch_EZ!$C$30:$I$30,0)),"F","C")</f>
        <v>18.333333333333332</v>
      </c>
      <c r="J1796" s="34">
        <f>CONVERT(INDEX(Clg_StPt_Sch_EZ!$C$4:$I$27,MATCH(Schedules_8760!$C1796,Clg_StPt_Sch_EZ!$B$4:$B$27,0),MATCH(Schedules_8760!$F1796,Clg_StPt_Sch_EZ!$C$3:$I$3,0)),"F","C")</f>
        <v>25.555555555555554</v>
      </c>
      <c r="K1796" s="34">
        <f>CONVERT(INDEX(Clg_StPt_Sch_EZ!$C$31:$I$54,MATCH(Schedules_8760!$C1796,Clg_StPt_Sch_EZ!$B$31:$B$54,0),MATCH(Schedules_8760!$F1796,Clg_StPt_Sch_EZ!$C$30:$I$30,0)),"F","C")</f>
        <v>28.333333333333332</v>
      </c>
      <c r="L1796" s="34">
        <f>CONVERT(INDEX(DHW_StPt_Sch_EZ!$C$4:$I$27,MATCH(Schedules_8760!$C1796,DHW_StPt_Sch_EZ!$B$4:$B$27,0),MATCH(Schedules_8760!$F1796,DHW_StPt_Sch_EZ!$C$3:$I$3,0)),"F","C")</f>
        <v>53.333333333333329</v>
      </c>
      <c r="M1796" s="34">
        <f>CONVERT(INDEX(DHW_StPt_Sch_EZ!$C$31:$I$54,MATCH(Schedules_8760!$C1796,DHW_StPt_Sch_EZ!$B$31:$B$54,0),MATCH(Schedules_8760!$F1796,DHW_StPt_Sch_EZ!$C$30:$I$30,0)),"F","C")</f>
        <v>53.333333333333329</v>
      </c>
      <c r="N1796" s="12"/>
      <c r="O1796" s="12"/>
      <c r="P1796" s="12"/>
    </row>
    <row r="1797" spans="1:16" x14ac:dyDescent="0.25">
      <c r="A1797" s="35">
        <v>1796</v>
      </c>
      <c r="B1797" s="89">
        <v>75.791666666666671</v>
      </c>
      <c r="C1797" s="35">
        <f t="shared" si="140"/>
        <v>20</v>
      </c>
      <c r="D1797" s="35">
        <f t="shared" si="143"/>
        <v>75</v>
      </c>
      <c r="E1797" s="35">
        <f t="shared" si="144"/>
        <v>5</v>
      </c>
      <c r="F1797" s="35" t="str">
        <f t="shared" si="141"/>
        <v>Thursday</v>
      </c>
      <c r="G1797" s="35">
        <f t="shared" si="142"/>
        <v>3</v>
      </c>
      <c r="H1797" s="34">
        <f>CONVERT(INDEX(Htg_StPt_Sch_EZ!$C$4:$I$27,MATCH(Schedules_8760!$C1797,Htg_StPt_Sch_EZ!$B$4:$B$27,0),MATCH(Schedules_8760!$F1797,Htg_StPt_Sch_EZ!$C$3:$I$3,0)),"F","C")</f>
        <v>20.555555555555554</v>
      </c>
      <c r="I1797" s="34">
        <f>CONVERT(INDEX(Htg_StPt_Sch_EZ!$C$31:$I$54,MATCH(Schedules_8760!$C1797,Htg_StPt_Sch_EZ!$B$31:$B$54,0),MATCH(Schedules_8760!$F1797,Htg_StPt_Sch_EZ!$C$30:$I$30,0)),"F","C")</f>
        <v>18.888888888888889</v>
      </c>
      <c r="J1797" s="34">
        <f>CONVERT(INDEX(Clg_StPt_Sch_EZ!$C$4:$I$27,MATCH(Schedules_8760!$C1797,Clg_StPt_Sch_EZ!$B$4:$B$27,0),MATCH(Schedules_8760!$F1797,Clg_StPt_Sch_EZ!$C$3:$I$3,0)),"F","C")</f>
        <v>25.555555555555554</v>
      </c>
      <c r="K1797" s="34">
        <f>CONVERT(INDEX(Clg_StPt_Sch_EZ!$C$31:$I$54,MATCH(Schedules_8760!$C1797,Clg_StPt_Sch_EZ!$B$31:$B$54,0),MATCH(Schedules_8760!$F1797,Clg_StPt_Sch_EZ!$C$30:$I$30,0)),"F","C")</f>
        <v>28.333333333333332</v>
      </c>
      <c r="L1797" s="34">
        <f>CONVERT(INDEX(DHW_StPt_Sch_EZ!$C$4:$I$27,MATCH(Schedules_8760!$C1797,DHW_StPt_Sch_EZ!$B$4:$B$27,0),MATCH(Schedules_8760!$F1797,DHW_StPt_Sch_EZ!$C$3:$I$3,0)),"F","C")</f>
        <v>53.333333333333329</v>
      </c>
      <c r="M1797" s="34">
        <f>CONVERT(INDEX(DHW_StPt_Sch_EZ!$C$31:$I$54,MATCH(Schedules_8760!$C1797,DHW_StPt_Sch_EZ!$B$31:$B$54,0),MATCH(Schedules_8760!$F1797,DHW_StPt_Sch_EZ!$C$30:$I$30,0)),"F","C")</f>
        <v>53.333333333333329</v>
      </c>
      <c r="N1797" s="12"/>
      <c r="O1797" s="12"/>
      <c r="P1797" s="12"/>
    </row>
    <row r="1798" spans="1:16" x14ac:dyDescent="0.25">
      <c r="A1798" s="35">
        <v>1797</v>
      </c>
      <c r="B1798" s="89">
        <v>75.833333333333329</v>
      </c>
      <c r="C1798" s="35">
        <f t="shared" si="140"/>
        <v>21</v>
      </c>
      <c r="D1798" s="35">
        <f t="shared" si="143"/>
        <v>75</v>
      </c>
      <c r="E1798" s="35">
        <f t="shared" si="144"/>
        <v>5</v>
      </c>
      <c r="F1798" s="35" t="str">
        <f t="shared" si="141"/>
        <v>Thursday</v>
      </c>
      <c r="G1798" s="35">
        <f t="shared" si="142"/>
        <v>3</v>
      </c>
      <c r="H1798" s="34">
        <f>CONVERT(INDEX(Htg_StPt_Sch_EZ!$C$4:$I$27,MATCH(Schedules_8760!$C1798,Htg_StPt_Sch_EZ!$B$4:$B$27,0),MATCH(Schedules_8760!$F1798,Htg_StPt_Sch_EZ!$C$3:$I$3,0)),"F","C")</f>
        <v>20.555555555555554</v>
      </c>
      <c r="I1798" s="34">
        <f>CONVERT(INDEX(Htg_StPt_Sch_EZ!$C$31:$I$54,MATCH(Schedules_8760!$C1798,Htg_StPt_Sch_EZ!$B$31:$B$54,0),MATCH(Schedules_8760!$F1798,Htg_StPt_Sch_EZ!$C$30:$I$30,0)),"F","C")</f>
        <v>19.444444444444443</v>
      </c>
      <c r="J1798" s="34">
        <f>CONVERT(INDEX(Clg_StPt_Sch_EZ!$C$4:$I$27,MATCH(Schedules_8760!$C1798,Clg_StPt_Sch_EZ!$B$4:$B$27,0),MATCH(Schedules_8760!$F1798,Clg_StPt_Sch_EZ!$C$3:$I$3,0)),"F","C")</f>
        <v>25.555555555555554</v>
      </c>
      <c r="K1798" s="34">
        <f>CONVERT(INDEX(Clg_StPt_Sch_EZ!$C$31:$I$54,MATCH(Schedules_8760!$C1798,Clg_StPt_Sch_EZ!$B$31:$B$54,0),MATCH(Schedules_8760!$F1798,Clg_StPt_Sch_EZ!$C$30:$I$30,0)),"F","C")</f>
        <v>28.333333333333332</v>
      </c>
      <c r="L1798" s="34">
        <f>CONVERT(INDEX(DHW_StPt_Sch_EZ!$C$4:$I$27,MATCH(Schedules_8760!$C1798,DHW_StPt_Sch_EZ!$B$4:$B$27,0),MATCH(Schedules_8760!$F1798,DHW_StPt_Sch_EZ!$C$3:$I$3,0)),"F","C")</f>
        <v>53.333333333333329</v>
      </c>
      <c r="M1798" s="34">
        <f>CONVERT(INDEX(DHW_StPt_Sch_EZ!$C$31:$I$54,MATCH(Schedules_8760!$C1798,DHW_StPt_Sch_EZ!$B$31:$B$54,0),MATCH(Schedules_8760!$F1798,DHW_StPt_Sch_EZ!$C$30:$I$30,0)),"F","C")</f>
        <v>53.333333333333329</v>
      </c>
      <c r="N1798" s="12"/>
      <c r="O1798" s="12"/>
      <c r="P1798" s="12"/>
    </row>
    <row r="1799" spans="1:16" x14ac:dyDescent="0.25">
      <c r="A1799" s="35">
        <v>1798</v>
      </c>
      <c r="B1799" s="89">
        <v>75.875</v>
      </c>
      <c r="C1799" s="35">
        <f t="shared" si="140"/>
        <v>22</v>
      </c>
      <c r="D1799" s="35">
        <f t="shared" si="143"/>
        <v>75</v>
      </c>
      <c r="E1799" s="35">
        <f t="shared" si="144"/>
        <v>5</v>
      </c>
      <c r="F1799" s="35" t="str">
        <f t="shared" si="141"/>
        <v>Thursday</v>
      </c>
      <c r="G1799" s="35">
        <f t="shared" si="142"/>
        <v>3</v>
      </c>
      <c r="H1799" s="34">
        <f>CONVERT(INDEX(Htg_StPt_Sch_EZ!$C$4:$I$27,MATCH(Schedules_8760!$C1799,Htg_StPt_Sch_EZ!$B$4:$B$27,0),MATCH(Schedules_8760!$F1799,Htg_StPt_Sch_EZ!$C$3:$I$3,0)),"F","C")</f>
        <v>20.555555555555554</v>
      </c>
      <c r="I1799" s="34">
        <f>CONVERT(INDEX(Htg_StPt_Sch_EZ!$C$31:$I$54,MATCH(Schedules_8760!$C1799,Htg_StPt_Sch_EZ!$B$31:$B$54,0),MATCH(Schedules_8760!$F1799,Htg_StPt_Sch_EZ!$C$30:$I$30,0)),"F","C")</f>
        <v>19.444444444444443</v>
      </c>
      <c r="J1799" s="34">
        <f>CONVERT(INDEX(Clg_StPt_Sch_EZ!$C$4:$I$27,MATCH(Schedules_8760!$C1799,Clg_StPt_Sch_EZ!$B$4:$B$27,0),MATCH(Schedules_8760!$F1799,Clg_StPt_Sch_EZ!$C$3:$I$3,0)),"F","C")</f>
        <v>25.555555555555554</v>
      </c>
      <c r="K1799" s="34">
        <f>CONVERT(INDEX(Clg_StPt_Sch_EZ!$C$31:$I$54,MATCH(Schedules_8760!$C1799,Clg_StPt_Sch_EZ!$B$31:$B$54,0),MATCH(Schedules_8760!$F1799,Clg_StPt_Sch_EZ!$C$30:$I$30,0)),"F","C")</f>
        <v>28.333333333333332</v>
      </c>
      <c r="L1799" s="34">
        <f>CONVERT(INDEX(DHW_StPt_Sch_EZ!$C$4:$I$27,MATCH(Schedules_8760!$C1799,DHW_StPt_Sch_EZ!$B$4:$B$27,0),MATCH(Schedules_8760!$F1799,DHW_StPt_Sch_EZ!$C$3:$I$3,0)),"F","C")</f>
        <v>53.333333333333329</v>
      </c>
      <c r="M1799" s="34">
        <f>CONVERT(INDEX(DHW_StPt_Sch_EZ!$C$31:$I$54,MATCH(Schedules_8760!$C1799,DHW_StPt_Sch_EZ!$B$31:$B$54,0),MATCH(Schedules_8760!$F1799,DHW_StPt_Sch_EZ!$C$30:$I$30,0)),"F","C")</f>
        <v>53.333333333333329</v>
      </c>
      <c r="N1799" s="12"/>
      <c r="O1799" s="12"/>
      <c r="P1799" s="12"/>
    </row>
    <row r="1800" spans="1:16" x14ac:dyDescent="0.25">
      <c r="A1800" s="35">
        <v>1799</v>
      </c>
      <c r="B1800" s="89">
        <v>75.916666666666671</v>
      </c>
      <c r="C1800" s="35">
        <f t="shared" si="140"/>
        <v>23</v>
      </c>
      <c r="D1800" s="35">
        <f t="shared" si="143"/>
        <v>75</v>
      </c>
      <c r="E1800" s="35">
        <f t="shared" si="144"/>
        <v>5</v>
      </c>
      <c r="F1800" s="35" t="str">
        <f t="shared" si="141"/>
        <v>Thursday</v>
      </c>
      <c r="G1800" s="35">
        <f t="shared" si="142"/>
        <v>3</v>
      </c>
      <c r="H1800" s="34">
        <f>CONVERT(INDEX(Htg_StPt_Sch_EZ!$C$4:$I$27,MATCH(Schedules_8760!$C1800,Htg_StPt_Sch_EZ!$B$4:$B$27,0),MATCH(Schedules_8760!$F1800,Htg_StPt_Sch_EZ!$C$3:$I$3,0)),"F","C")</f>
        <v>20.555555555555554</v>
      </c>
      <c r="I1800" s="34">
        <f>CONVERT(INDEX(Htg_StPt_Sch_EZ!$C$31:$I$54,MATCH(Schedules_8760!$C1800,Htg_StPt_Sch_EZ!$B$31:$B$54,0),MATCH(Schedules_8760!$F1800,Htg_StPt_Sch_EZ!$C$30:$I$30,0)),"F","C")</f>
        <v>19.444444444444443</v>
      </c>
      <c r="J1800" s="34">
        <f>CONVERT(INDEX(Clg_StPt_Sch_EZ!$C$4:$I$27,MATCH(Schedules_8760!$C1800,Clg_StPt_Sch_EZ!$B$4:$B$27,0),MATCH(Schedules_8760!$F1800,Clg_StPt_Sch_EZ!$C$3:$I$3,0)),"F","C")</f>
        <v>25.555555555555554</v>
      </c>
      <c r="K1800" s="34">
        <f>CONVERT(INDEX(Clg_StPt_Sch_EZ!$C$31:$I$54,MATCH(Schedules_8760!$C1800,Clg_StPt_Sch_EZ!$B$31:$B$54,0),MATCH(Schedules_8760!$F1800,Clg_StPt_Sch_EZ!$C$30:$I$30,0)),"F","C")</f>
        <v>28.333333333333332</v>
      </c>
      <c r="L1800" s="34">
        <f>CONVERT(INDEX(DHW_StPt_Sch_EZ!$C$4:$I$27,MATCH(Schedules_8760!$C1800,DHW_StPt_Sch_EZ!$B$4:$B$27,0),MATCH(Schedules_8760!$F1800,DHW_StPt_Sch_EZ!$C$3:$I$3,0)),"F","C")</f>
        <v>53.333333333333329</v>
      </c>
      <c r="M1800" s="34">
        <f>CONVERT(INDEX(DHW_StPt_Sch_EZ!$C$31:$I$54,MATCH(Schedules_8760!$C1800,DHW_StPt_Sch_EZ!$B$31:$B$54,0),MATCH(Schedules_8760!$F1800,DHW_StPt_Sch_EZ!$C$30:$I$30,0)),"F","C")</f>
        <v>53.333333333333329</v>
      </c>
      <c r="N1800" s="12"/>
      <c r="O1800" s="12"/>
      <c r="P1800" s="12"/>
    </row>
    <row r="1801" spans="1:16" x14ac:dyDescent="0.25">
      <c r="A1801" s="35">
        <v>1800</v>
      </c>
      <c r="B1801" s="89">
        <v>75.958333333333329</v>
      </c>
      <c r="C1801" s="35">
        <f t="shared" si="140"/>
        <v>24</v>
      </c>
      <c r="D1801" s="35">
        <f t="shared" si="143"/>
        <v>75</v>
      </c>
      <c r="E1801" s="35">
        <f t="shared" si="144"/>
        <v>5</v>
      </c>
      <c r="F1801" s="35" t="str">
        <f t="shared" si="141"/>
        <v>Thursday</v>
      </c>
      <c r="G1801" s="35">
        <f t="shared" si="142"/>
        <v>3</v>
      </c>
      <c r="H1801" s="34">
        <f>CONVERT(INDEX(Htg_StPt_Sch_EZ!$C$4:$I$27,MATCH(Schedules_8760!$C1801,Htg_StPt_Sch_EZ!$B$4:$B$27,0),MATCH(Schedules_8760!$F1801,Htg_StPt_Sch_EZ!$C$3:$I$3,0)),"F","C")</f>
        <v>20.555555555555554</v>
      </c>
      <c r="I1801" s="34">
        <f>CONVERT(INDEX(Htg_StPt_Sch_EZ!$C$31:$I$54,MATCH(Schedules_8760!$C1801,Htg_StPt_Sch_EZ!$B$31:$B$54,0),MATCH(Schedules_8760!$F1801,Htg_StPt_Sch_EZ!$C$30:$I$30,0)),"F","C")</f>
        <v>19.444444444444443</v>
      </c>
      <c r="J1801" s="34">
        <f>CONVERT(INDEX(Clg_StPt_Sch_EZ!$C$4:$I$27,MATCH(Schedules_8760!$C1801,Clg_StPt_Sch_EZ!$B$4:$B$27,0),MATCH(Schedules_8760!$F1801,Clg_StPt_Sch_EZ!$C$3:$I$3,0)),"F","C")</f>
        <v>25.555555555555554</v>
      </c>
      <c r="K1801" s="34">
        <f>CONVERT(INDEX(Clg_StPt_Sch_EZ!$C$31:$I$54,MATCH(Schedules_8760!$C1801,Clg_StPt_Sch_EZ!$B$31:$B$54,0),MATCH(Schedules_8760!$F1801,Clg_StPt_Sch_EZ!$C$30:$I$30,0)),"F","C")</f>
        <v>28.333333333333332</v>
      </c>
      <c r="L1801" s="34">
        <f>CONVERT(INDEX(DHW_StPt_Sch_EZ!$C$4:$I$27,MATCH(Schedules_8760!$C1801,DHW_StPt_Sch_EZ!$B$4:$B$27,0),MATCH(Schedules_8760!$F1801,DHW_StPt_Sch_EZ!$C$3:$I$3,0)),"F","C")</f>
        <v>53.333333333333329</v>
      </c>
      <c r="M1801" s="34">
        <f>CONVERT(INDEX(DHW_StPt_Sch_EZ!$C$31:$I$54,MATCH(Schedules_8760!$C1801,DHW_StPt_Sch_EZ!$B$31:$B$54,0),MATCH(Schedules_8760!$F1801,DHW_StPt_Sch_EZ!$C$30:$I$30,0)),"F","C")</f>
        <v>53.333333333333329</v>
      </c>
      <c r="N1801" s="12"/>
      <c r="O1801" s="12"/>
      <c r="P1801" s="12"/>
    </row>
    <row r="1802" spans="1:16" x14ac:dyDescent="0.25">
      <c r="A1802" s="35">
        <v>1801</v>
      </c>
      <c r="B1802" s="89">
        <v>76</v>
      </c>
      <c r="C1802" s="35">
        <f t="shared" si="140"/>
        <v>1</v>
      </c>
      <c r="D1802" s="35">
        <f t="shared" si="143"/>
        <v>76</v>
      </c>
      <c r="E1802" s="35">
        <f t="shared" si="144"/>
        <v>6</v>
      </c>
      <c r="F1802" s="35" t="str">
        <f t="shared" si="141"/>
        <v>Friday</v>
      </c>
      <c r="G1802" s="35">
        <f t="shared" si="142"/>
        <v>3</v>
      </c>
      <c r="H1802" s="34">
        <f>CONVERT(INDEX(Htg_StPt_Sch_EZ!$C$4:$I$27,MATCH(Schedules_8760!$C1802,Htg_StPt_Sch_EZ!$B$4:$B$27,0),MATCH(Schedules_8760!$F1802,Htg_StPt_Sch_EZ!$C$3:$I$3,0)),"F","C")</f>
        <v>20.555555555555554</v>
      </c>
      <c r="I1802" s="34">
        <f>CONVERT(INDEX(Htg_StPt_Sch_EZ!$C$31:$I$54,MATCH(Schedules_8760!$C1802,Htg_StPt_Sch_EZ!$B$31:$B$54,0),MATCH(Schedules_8760!$F1802,Htg_StPt_Sch_EZ!$C$30:$I$30,0)),"F","C")</f>
        <v>19.444444444444443</v>
      </c>
      <c r="J1802" s="34">
        <f>CONVERT(INDEX(Clg_StPt_Sch_EZ!$C$4:$I$27,MATCH(Schedules_8760!$C1802,Clg_StPt_Sch_EZ!$B$4:$B$27,0),MATCH(Schedules_8760!$F1802,Clg_StPt_Sch_EZ!$C$3:$I$3,0)),"F","C")</f>
        <v>25.555555555555554</v>
      </c>
      <c r="K1802" s="34">
        <f>CONVERT(INDEX(Clg_StPt_Sch_EZ!$C$31:$I$54,MATCH(Schedules_8760!$C1802,Clg_StPt_Sch_EZ!$B$31:$B$54,0),MATCH(Schedules_8760!$F1802,Clg_StPt_Sch_EZ!$C$30:$I$30,0)),"F","C")</f>
        <v>28.333333333333332</v>
      </c>
      <c r="L1802" s="34">
        <f>CONVERT(INDEX(DHW_StPt_Sch_EZ!$C$4:$I$27,MATCH(Schedules_8760!$C1802,DHW_StPt_Sch_EZ!$B$4:$B$27,0),MATCH(Schedules_8760!$F1802,DHW_StPt_Sch_EZ!$C$3:$I$3,0)),"F","C")</f>
        <v>53.333333333333329</v>
      </c>
      <c r="M1802" s="34">
        <f>CONVERT(INDEX(DHW_StPt_Sch_EZ!$C$31:$I$54,MATCH(Schedules_8760!$C1802,DHW_StPt_Sch_EZ!$B$31:$B$54,0),MATCH(Schedules_8760!$F1802,DHW_StPt_Sch_EZ!$C$30:$I$30,0)),"F","C")</f>
        <v>53.333333333333329</v>
      </c>
      <c r="N1802" s="12"/>
      <c r="O1802" s="12"/>
      <c r="P1802" s="12"/>
    </row>
    <row r="1803" spans="1:16" x14ac:dyDescent="0.25">
      <c r="A1803" s="35">
        <v>1802</v>
      </c>
      <c r="B1803" s="89">
        <v>76.041666666666671</v>
      </c>
      <c r="C1803" s="35">
        <f t="shared" si="140"/>
        <v>2</v>
      </c>
      <c r="D1803" s="35">
        <f t="shared" si="143"/>
        <v>76</v>
      </c>
      <c r="E1803" s="35">
        <f t="shared" si="144"/>
        <v>6</v>
      </c>
      <c r="F1803" s="35" t="str">
        <f t="shared" si="141"/>
        <v>Friday</v>
      </c>
      <c r="G1803" s="35">
        <f t="shared" si="142"/>
        <v>3</v>
      </c>
      <c r="H1803" s="34">
        <f>CONVERT(INDEX(Htg_StPt_Sch_EZ!$C$4:$I$27,MATCH(Schedules_8760!$C1803,Htg_StPt_Sch_EZ!$B$4:$B$27,0),MATCH(Schedules_8760!$F1803,Htg_StPt_Sch_EZ!$C$3:$I$3,0)),"F","C")</f>
        <v>20.555555555555554</v>
      </c>
      <c r="I1803" s="34">
        <f>CONVERT(INDEX(Htg_StPt_Sch_EZ!$C$31:$I$54,MATCH(Schedules_8760!$C1803,Htg_StPt_Sch_EZ!$B$31:$B$54,0),MATCH(Schedules_8760!$F1803,Htg_StPt_Sch_EZ!$C$30:$I$30,0)),"F","C")</f>
        <v>19.444444444444443</v>
      </c>
      <c r="J1803" s="34">
        <f>CONVERT(INDEX(Clg_StPt_Sch_EZ!$C$4:$I$27,MATCH(Schedules_8760!$C1803,Clg_StPt_Sch_EZ!$B$4:$B$27,0),MATCH(Schedules_8760!$F1803,Clg_StPt_Sch_EZ!$C$3:$I$3,0)),"F","C")</f>
        <v>25.555555555555554</v>
      </c>
      <c r="K1803" s="34">
        <f>CONVERT(INDEX(Clg_StPt_Sch_EZ!$C$31:$I$54,MATCH(Schedules_8760!$C1803,Clg_StPt_Sch_EZ!$B$31:$B$54,0),MATCH(Schedules_8760!$F1803,Clg_StPt_Sch_EZ!$C$30:$I$30,0)),"F","C")</f>
        <v>28.333333333333332</v>
      </c>
      <c r="L1803" s="34">
        <f>CONVERT(INDEX(DHW_StPt_Sch_EZ!$C$4:$I$27,MATCH(Schedules_8760!$C1803,DHW_StPt_Sch_EZ!$B$4:$B$27,0),MATCH(Schedules_8760!$F1803,DHW_StPt_Sch_EZ!$C$3:$I$3,0)),"F","C")</f>
        <v>53.333333333333329</v>
      </c>
      <c r="M1803" s="34">
        <f>CONVERT(INDEX(DHW_StPt_Sch_EZ!$C$31:$I$54,MATCH(Schedules_8760!$C1803,DHW_StPt_Sch_EZ!$B$31:$B$54,0),MATCH(Schedules_8760!$F1803,DHW_StPt_Sch_EZ!$C$30:$I$30,0)),"F","C")</f>
        <v>53.333333333333329</v>
      </c>
      <c r="N1803" s="12"/>
      <c r="O1803" s="12"/>
      <c r="P1803" s="12"/>
    </row>
    <row r="1804" spans="1:16" x14ac:dyDescent="0.25">
      <c r="A1804" s="35">
        <v>1803</v>
      </c>
      <c r="B1804" s="89">
        <v>76.083333333333329</v>
      </c>
      <c r="C1804" s="35">
        <f t="shared" si="140"/>
        <v>3</v>
      </c>
      <c r="D1804" s="35">
        <f t="shared" si="143"/>
        <v>76</v>
      </c>
      <c r="E1804" s="35">
        <f t="shared" si="144"/>
        <v>6</v>
      </c>
      <c r="F1804" s="35" t="str">
        <f t="shared" si="141"/>
        <v>Friday</v>
      </c>
      <c r="G1804" s="35">
        <f t="shared" si="142"/>
        <v>3</v>
      </c>
      <c r="H1804" s="34">
        <f>CONVERT(INDEX(Htg_StPt_Sch_EZ!$C$4:$I$27,MATCH(Schedules_8760!$C1804,Htg_StPt_Sch_EZ!$B$4:$B$27,0),MATCH(Schedules_8760!$F1804,Htg_StPt_Sch_EZ!$C$3:$I$3,0)),"F","C")</f>
        <v>20.555555555555554</v>
      </c>
      <c r="I1804" s="34">
        <f>CONVERT(INDEX(Htg_StPt_Sch_EZ!$C$31:$I$54,MATCH(Schedules_8760!$C1804,Htg_StPt_Sch_EZ!$B$31:$B$54,0),MATCH(Schedules_8760!$F1804,Htg_StPt_Sch_EZ!$C$30:$I$30,0)),"F","C")</f>
        <v>19.444444444444443</v>
      </c>
      <c r="J1804" s="34">
        <f>CONVERT(INDEX(Clg_StPt_Sch_EZ!$C$4:$I$27,MATCH(Schedules_8760!$C1804,Clg_StPt_Sch_EZ!$B$4:$B$27,0),MATCH(Schedules_8760!$F1804,Clg_StPt_Sch_EZ!$C$3:$I$3,0)),"F","C")</f>
        <v>25.555555555555554</v>
      </c>
      <c r="K1804" s="34">
        <f>CONVERT(INDEX(Clg_StPt_Sch_EZ!$C$31:$I$54,MATCH(Schedules_8760!$C1804,Clg_StPt_Sch_EZ!$B$31:$B$54,0),MATCH(Schedules_8760!$F1804,Clg_StPt_Sch_EZ!$C$30:$I$30,0)),"F","C")</f>
        <v>28.333333333333332</v>
      </c>
      <c r="L1804" s="34">
        <f>CONVERT(INDEX(DHW_StPt_Sch_EZ!$C$4:$I$27,MATCH(Schedules_8760!$C1804,DHW_StPt_Sch_EZ!$B$4:$B$27,0),MATCH(Schedules_8760!$F1804,DHW_StPt_Sch_EZ!$C$3:$I$3,0)),"F","C")</f>
        <v>53.333333333333329</v>
      </c>
      <c r="M1804" s="34">
        <f>CONVERT(INDEX(DHW_StPt_Sch_EZ!$C$31:$I$54,MATCH(Schedules_8760!$C1804,DHW_StPt_Sch_EZ!$B$31:$B$54,0),MATCH(Schedules_8760!$F1804,DHW_StPt_Sch_EZ!$C$30:$I$30,0)),"F","C")</f>
        <v>53.333333333333329</v>
      </c>
      <c r="N1804" s="12"/>
      <c r="O1804" s="12"/>
      <c r="P1804" s="12"/>
    </row>
    <row r="1805" spans="1:16" x14ac:dyDescent="0.25">
      <c r="A1805" s="35">
        <v>1804</v>
      </c>
      <c r="B1805" s="89">
        <v>76.125</v>
      </c>
      <c r="C1805" s="35">
        <f t="shared" si="140"/>
        <v>4</v>
      </c>
      <c r="D1805" s="35">
        <f t="shared" si="143"/>
        <v>76</v>
      </c>
      <c r="E1805" s="35">
        <f t="shared" si="144"/>
        <v>6</v>
      </c>
      <c r="F1805" s="35" t="str">
        <f t="shared" si="141"/>
        <v>Friday</v>
      </c>
      <c r="G1805" s="35">
        <f t="shared" si="142"/>
        <v>3</v>
      </c>
      <c r="H1805" s="34">
        <f>CONVERT(INDEX(Htg_StPt_Sch_EZ!$C$4:$I$27,MATCH(Schedules_8760!$C1805,Htg_StPt_Sch_EZ!$B$4:$B$27,0),MATCH(Schedules_8760!$F1805,Htg_StPt_Sch_EZ!$C$3:$I$3,0)),"F","C")</f>
        <v>20.555555555555554</v>
      </c>
      <c r="I1805" s="34">
        <f>CONVERT(INDEX(Htg_StPt_Sch_EZ!$C$31:$I$54,MATCH(Schedules_8760!$C1805,Htg_StPt_Sch_EZ!$B$31:$B$54,0),MATCH(Schedules_8760!$F1805,Htg_StPt_Sch_EZ!$C$30:$I$30,0)),"F","C")</f>
        <v>19.444444444444443</v>
      </c>
      <c r="J1805" s="34">
        <f>CONVERT(INDEX(Clg_StPt_Sch_EZ!$C$4:$I$27,MATCH(Schedules_8760!$C1805,Clg_StPt_Sch_EZ!$B$4:$B$27,0),MATCH(Schedules_8760!$F1805,Clg_StPt_Sch_EZ!$C$3:$I$3,0)),"F","C")</f>
        <v>25.555555555555554</v>
      </c>
      <c r="K1805" s="34">
        <f>CONVERT(INDEX(Clg_StPt_Sch_EZ!$C$31:$I$54,MATCH(Schedules_8760!$C1805,Clg_StPt_Sch_EZ!$B$31:$B$54,0),MATCH(Schedules_8760!$F1805,Clg_StPt_Sch_EZ!$C$30:$I$30,0)),"F","C")</f>
        <v>28.333333333333332</v>
      </c>
      <c r="L1805" s="34">
        <f>CONVERT(INDEX(DHW_StPt_Sch_EZ!$C$4:$I$27,MATCH(Schedules_8760!$C1805,DHW_StPt_Sch_EZ!$B$4:$B$27,0),MATCH(Schedules_8760!$F1805,DHW_StPt_Sch_EZ!$C$3:$I$3,0)),"F","C")</f>
        <v>53.333333333333329</v>
      </c>
      <c r="M1805" s="34">
        <f>CONVERT(INDEX(DHW_StPt_Sch_EZ!$C$31:$I$54,MATCH(Schedules_8760!$C1805,DHW_StPt_Sch_EZ!$B$31:$B$54,0),MATCH(Schedules_8760!$F1805,DHW_StPt_Sch_EZ!$C$30:$I$30,0)),"F","C")</f>
        <v>53.333333333333329</v>
      </c>
      <c r="N1805" s="12"/>
      <c r="O1805" s="12"/>
      <c r="P1805" s="12"/>
    </row>
    <row r="1806" spans="1:16" x14ac:dyDescent="0.25">
      <c r="A1806" s="35">
        <v>1805</v>
      </c>
      <c r="B1806" s="89">
        <v>76.166666666666671</v>
      </c>
      <c r="C1806" s="35">
        <f t="shared" si="140"/>
        <v>5</v>
      </c>
      <c r="D1806" s="35">
        <f t="shared" si="143"/>
        <v>76</v>
      </c>
      <c r="E1806" s="35">
        <f t="shared" si="144"/>
        <v>6</v>
      </c>
      <c r="F1806" s="35" t="str">
        <f t="shared" si="141"/>
        <v>Friday</v>
      </c>
      <c r="G1806" s="35">
        <f t="shared" si="142"/>
        <v>3</v>
      </c>
      <c r="H1806" s="34">
        <f>CONVERT(INDEX(Htg_StPt_Sch_EZ!$C$4:$I$27,MATCH(Schedules_8760!$C1806,Htg_StPt_Sch_EZ!$B$4:$B$27,0),MATCH(Schedules_8760!$F1806,Htg_StPt_Sch_EZ!$C$3:$I$3,0)),"F","C")</f>
        <v>20.555555555555554</v>
      </c>
      <c r="I1806" s="34">
        <f>CONVERT(INDEX(Htg_StPt_Sch_EZ!$C$31:$I$54,MATCH(Schedules_8760!$C1806,Htg_StPt_Sch_EZ!$B$31:$B$54,0),MATCH(Schedules_8760!$F1806,Htg_StPt_Sch_EZ!$C$30:$I$30,0)),"F","C")</f>
        <v>19.444444444444443</v>
      </c>
      <c r="J1806" s="34">
        <f>CONVERT(INDEX(Clg_StPt_Sch_EZ!$C$4:$I$27,MATCH(Schedules_8760!$C1806,Clg_StPt_Sch_EZ!$B$4:$B$27,0),MATCH(Schedules_8760!$F1806,Clg_StPt_Sch_EZ!$C$3:$I$3,0)),"F","C")</f>
        <v>25.555555555555554</v>
      </c>
      <c r="K1806" s="34">
        <f>CONVERT(INDEX(Clg_StPt_Sch_EZ!$C$31:$I$54,MATCH(Schedules_8760!$C1806,Clg_StPt_Sch_EZ!$B$31:$B$54,0),MATCH(Schedules_8760!$F1806,Clg_StPt_Sch_EZ!$C$30:$I$30,0)),"F","C")</f>
        <v>28.333333333333332</v>
      </c>
      <c r="L1806" s="34">
        <f>CONVERT(INDEX(DHW_StPt_Sch_EZ!$C$4:$I$27,MATCH(Schedules_8760!$C1806,DHW_StPt_Sch_EZ!$B$4:$B$27,0),MATCH(Schedules_8760!$F1806,DHW_StPt_Sch_EZ!$C$3:$I$3,0)),"F","C")</f>
        <v>53.333333333333329</v>
      </c>
      <c r="M1806" s="34">
        <f>CONVERT(INDEX(DHW_StPt_Sch_EZ!$C$31:$I$54,MATCH(Schedules_8760!$C1806,DHW_StPt_Sch_EZ!$B$31:$B$54,0),MATCH(Schedules_8760!$F1806,DHW_StPt_Sch_EZ!$C$30:$I$30,0)),"F","C")</f>
        <v>53.333333333333329</v>
      </c>
      <c r="N1806" s="12"/>
      <c r="O1806" s="12"/>
      <c r="P1806" s="12"/>
    </row>
    <row r="1807" spans="1:16" x14ac:dyDescent="0.25">
      <c r="A1807" s="35">
        <v>1806</v>
      </c>
      <c r="B1807" s="89">
        <v>76.208333333333329</v>
      </c>
      <c r="C1807" s="35">
        <f t="shared" si="140"/>
        <v>6</v>
      </c>
      <c r="D1807" s="35">
        <f t="shared" si="143"/>
        <v>76</v>
      </c>
      <c r="E1807" s="35">
        <f t="shared" si="144"/>
        <v>6</v>
      </c>
      <c r="F1807" s="35" t="str">
        <f t="shared" si="141"/>
        <v>Friday</v>
      </c>
      <c r="G1807" s="35">
        <f t="shared" si="142"/>
        <v>3</v>
      </c>
      <c r="H1807" s="34">
        <f>CONVERT(INDEX(Htg_StPt_Sch_EZ!$C$4:$I$27,MATCH(Schedules_8760!$C1807,Htg_StPt_Sch_EZ!$B$4:$B$27,0),MATCH(Schedules_8760!$F1807,Htg_StPt_Sch_EZ!$C$3:$I$3,0)),"F","C")</f>
        <v>20.555555555555554</v>
      </c>
      <c r="I1807" s="34">
        <f>CONVERT(INDEX(Htg_StPt_Sch_EZ!$C$31:$I$54,MATCH(Schedules_8760!$C1807,Htg_StPt_Sch_EZ!$B$31:$B$54,0),MATCH(Schedules_8760!$F1807,Htg_StPt_Sch_EZ!$C$30:$I$30,0)),"F","C")</f>
        <v>19.444444444444443</v>
      </c>
      <c r="J1807" s="34">
        <f>CONVERT(INDEX(Clg_StPt_Sch_EZ!$C$4:$I$27,MATCH(Schedules_8760!$C1807,Clg_StPt_Sch_EZ!$B$4:$B$27,0),MATCH(Schedules_8760!$F1807,Clg_StPt_Sch_EZ!$C$3:$I$3,0)),"F","C")</f>
        <v>25.555555555555554</v>
      </c>
      <c r="K1807" s="34">
        <f>CONVERT(INDEX(Clg_StPt_Sch_EZ!$C$31:$I$54,MATCH(Schedules_8760!$C1807,Clg_StPt_Sch_EZ!$B$31:$B$54,0),MATCH(Schedules_8760!$F1807,Clg_StPt_Sch_EZ!$C$30:$I$30,0)),"F","C")</f>
        <v>28.333333333333332</v>
      </c>
      <c r="L1807" s="34">
        <f>CONVERT(INDEX(DHW_StPt_Sch_EZ!$C$4:$I$27,MATCH(Schedules_8760!$C1807,DHW_StPt_Sch_EZ!$B$4:$B$27,0),MATCH(Schedules_8760!$F1807,DHW_StPt_Sch_EZ!$C$3:$I$3,0)),"F","C")</f>
        <v>53.333333333333329</v>
      </c>
      <c r="M1807" s="34">
        <f>CONVERT(INDEX(DHW_StPt_Sch_EZ!$C$31:$I$54,MATCH(Schedules_8760!$C1807,DHW_StPt_Sch_EZ!$B$31:$B$54,0),MATCH(Schedules_8760!$F1807,DHW_StPt_Sch_EZ!$C$30:$I$30,0)),"F","C")</f>
        <v>53.333333333333329</v>
      </c>
      <c r="N1807" s="12"/>
      <c r="O1807" s="12"/>
      <c r="P1807" s="12"/>
    </row>
    <row r="1808" spans="1:16" x14ac:dyDescent="0.25">
      <c r="A1808" s="35">
        <v>1807</v>
      </c>
      <c r="B1808" s="89">
        <v>76.25</v>
      </c>
      <c r="C1808" s="35">
        <f t="shared" si="140"/>
        <v>7</v>
      </c>
      <c r="D1808" s="35">
        <f t="shared" si="143"/>
        <v>76</v>
      </c>
      <c r="E1808" s="35">
        <f t="shared" si="144"/>
        <v>6</v>
      </c>
      <c r="F1808" s="35" t="str">
        <f t="shared" si="141"/>
        <v>Friday</v>
      </c>
      <c r="G1808" s="35">
        <f t="shared" si="142"/>
        <v>3</v>
      </c>
      <c r="H1808" s="34">
        <f>CONVERT(INDEX(Htg_StPt_Sch_EZ!$C$4:$I$27,MATCH(Schedules_8760!$C1808,Htg_StPt_Sch_EZ!$B$4:$B$27,0),MATCH(Schedules_8760!$F1808,Htg_StPt_Sch_EZ!$C$3:$I$3,0)),"F","C")</f>
        <v>20.555555555555554</v>
      </c>
      <c r="I1808" s="34">
        <f>CONVERT(INDEX(Htg_StPt_Sch_EZ!$C$31:$I$54,MATCH(Schedules_8760!$C1808,Htg_StPt_Sch_EZ!$B$31:$B$54,0),MATCH(Schedules_8760!$F1808,Htg_StPt_Sch_EZ!$C$30:$I$30,0)),"F","C")</f>
        <v>19.444444444444443</v>
      </c>
      <c r="J1808" s="34">
        <f>CONVERT(INDEX(Clg_StPt_Sch_EZ!$C$4:$I$27,MATCH(Schedules_8760!$C1808,Clg_StPt_Sch_EZ!$B$4:$B$27,0),MATCH(Schedules_8760!$F1808,Clg_StPt_Sch_EZ!$C$3:$I$3,0)),"F","C")</f>
        <v>25.555555555555554</v>
      </c>
      <c r="K1808" s="34">
        <f>CONVERT(INDEX(Clg_StPt_Sch_EZ!$C$31:$I$54,MATCH(Schedules_8760!$C1808,Clg_StPt_Sch_EZ!$B$31:$B$54,0),MATCH(Schedules_8760!$F1808,Clg_StPt_Sch_EZ!$C$30:$I$30,0)),"F","C")</f>
        <v>28.333333333333332</v>
      </c>
      <c r="L1808" s="34">
        <f>CONVERT(INDEX(DHW_StPt_Sch_EZ!$C$4:$I$27,MATCH(Schedules_8760!$C1808,DHW_StPt_Sch_EZ!$B$4:$B$27,0),MATCH(Schedules_8760!$F1808,DHW_StPt_Sch_EZ!$C$3:$I$3,0)),"F","C")</f>
        <v>53.333333333333329</v>
      </c>
      <c r="M1808" s="34">
        <f>CONVERT(INDEX(DHW_StPt_Sch_EZ!$C$31:$I$54,MATCH(Schedules_8760!$C1808,DHW_StPt_Sch_EZ!$B$31:$B$54,0),MATCH(Schedules_8760!$F1808,DHW_StPt_Sch_EZ!$C$30:$I$30,0)),"F","C")</f>
        <v>53.333333333333329</v>
      </c>
      <c r="N1808" s="12"/>
      <c r="O1808" s="12"/>
      <c r="P1808" s="12"/>
    </row>
    <row r="1809" spans="1:16" x14ac:dyDescent="0.25">
      <c r="A1809" s="35">
        <v>1808</v>
      </c>
      <c r="B1809" s="89">
        <v>76.291666666666671</v>
      </c>
      <c r="C1809" s="35">
        <f t="shared" si="140"/>
        <v>8</v>
      </c>
      <c r="D1809" s="35">
        <f t="shared" si="143"/>
        <v>76</v>
      </c>
      <c r="E1809" s="35">
        <f t="shared" si="144"/>
        <v>6</v>
      </c>
      <c r="F1809" s="35" t="str">
        <f t="shared" si="141"/>
        <v>Friday</v>
      </c>
      <c r="G1809" s="35">
        <f t="shared" si="142"/>
        <v>3</v>
      </c>
      <c r="H1809" s="34">
        <f>CONVERT(INDEX(Htg_StPt_Sch_EZ!$C$4:$I$27,MATCH(Schedules_8760!$C1809,Htg_StPt_Sch_EZ!$B$4:$B$27,0),MATCH(Schedules_8760!$F1809,Htg_StPt_Sch_EZ!$C$3:$I$3,0)),"F","C")</f>
        <v>20.555555555555554</v>
      </c>
      <c r="I1809" s="34">
        <f>CONVERT(INDEX(Htg_StPt_Sch_EZ!$C$31:$I$54,MATCH(Schedules_8760!$C1809,Htg_StPt_Sch_EZ!$B$31:$B$54,0),MATCH(Schedules_8760!$F1809,Htg_StPt_Sch_EZ!$C$30:$I$30,0)),"F","C")</f>
        <v>19.444444444444443</v>
      </c>
      <c r="J1809" s="34">
        <f>CONVERT(INDEX(Clg_StPt_Sch_EZ!$C$4:$I$27,MATCH(Schedules_8760!$C1809,Clg_StPt_Sch_EZ!$B$4:$B$27,0),MATCH(Schedules_8760!$F1809,Clg_StPt_Sch_EZ!$C$3:$I$3,0)),"F","C")</f>
        <v>25.555555555555554</v>
      </c>
      <c r="K1809" s="34">
        <f>CONVERT(INDEX(Clg_StPt_Sch_EZ!$C$31:$I$54,MATCH(Schedules_8760!$C1809,Clg_StPt_Sch_EZ!$B$31:$B$54,0),MATCH(Schedules_8760!$F1809,Clg_StPt_Sch_EZ!$C$30:$I$30,0)),"F","C")</f>
        <v>25</v>
      </c>
      <c r="L1809" s="34">
        <f>CONVERT(INDEX(DHW_StPt_Sch_EZ!$C$4:$I$27,MATCH(Schedules_8760!$C1809,DHW_StPt_Sch_EZ!$B$4:$B$27,0),MATCH(Schedules_8760!$F1809,DHW_StPt_Sch_EZ!$C$3:$I$3,0)),"F","C")</f>
        <v>53.333333333333329</v>
      </c>
      <c r="M1809" s="34">
        <f>CONVERT(INDEX(DHW_StPt_Sch_EZ!$C$31:$I$54,MATCH(Schedules_8760!$C1809,DHW_StPt_Sch_EZ!$B$31:$B$54,0),MATCH(Schedules_8760!$F1809,DHW_StPt_Sch_EZ!$C$30:$I$30,0)),"F","C")</f>
        <v>53.333333333333329</v>
      </c>
      <c r="N1809" s="12"/>
      <c r="O1809" s="12"/>
      <c r="P1809" s="12"/>
    </row>
    <row r="1810" spans="1:16" x14ac:dyDescent="0.25">
      <c r="A1810" s="35">
        <v>1809</v>
      </c>
      <c r="B1810" s="89">
        <v>76.333333333333329</v>
      </c>
      <c r="C1810" s="35">
        <f t="shared" si="140"/>
        <v>9</v>
      </c>
      <c r="D1810" s="35">
        <f t="shared" si="143"/>
        <v>76</v>
      </c>
      <c r="E1810" s="35">
        <f t="shared" si="144"/>
        <v>6</v>
      </c>
      <c r="F1810" s="35" t="str">
        <f t="shared" si="141"/>
        <v>Friday</v>
      </c>
      <c r="G1810" s="35">
        <f t="shared" si="142"/>
        <v>3</v>
      </c>
      <c r="H1810" s="34">
        <f>CONVERT(INDEX(Htg_StPt_Sch_EZ!$C$4:$I$27,MATCH(Schedules_8760!$C1810,Htg_StPt_Sch_EZ!$B$4:$B$27,0),MATCH(Schedules_8760!$F1810,Htg_StPt_Sch_EZ!$C$3:$I$3,0)),"F","C")</f>
        <v>20.555555555555554</v>
      </c>
      <c r="I1810" s="34">
        <f>CONVERT(INDEX(Htg_StPt_Sch_EZ!$C$31:$I$54,MATCH(Schedules_8760!$C1810,Htg_StPt_Sch_EZ!$B$31:$B$54,0),MATCH(Schedules_8760!$F1810,Htg_StPt_Sch_EZ!$C$30:$I$30,0)),"F","C")</f>
        <v>19.444444444444443</v>
      </c>
      <c r="J1810" s="34">
        <f>CONVERT(INDEX(Clg_StPt_Sch_EZ!$C$4:$I$27,MATCH(Schedules_8760!$C1810,Clg_StPt_Sch_EZ!$B$4:$B$27,0),MATCH(Schedules_8760!$F1810,Clg_StPt_Sch_EZ!$C$3:$I$3,0)),"F","C")</f>
        <v>25.555555555555554</v>
      </c>
      <c r="K1810" s="34">
        <f>CONVERT(INDEX(Clg_StPt_Sch_EZ!$C$31:$I$54,MATCH(Schedules_8760!$C1810,Clg_StPt_Sch_EZ!$B$31:$B$54,0),MATCH(Schedules_8760!$F1810,Clg_StPt_Sch_EZ!$C$30:$I$30,0)),"F","C")</f>
        <v>25</v>
      </c>
      <c r="L1810" s="34">
        <f>CONVERT(INDEX(DHW_StPt_Sch_EZ!$C$4:$I$27,MATCH(Schedules_8760!$C1810,DHW_StPt_Sch_EZ!$B$4:$B$27,0),MATCH(Schedules_8760!$F1810,DHW_StPt_Sch_EZ!$C$3:$I$3,0)),"F","C")</f>
        <v>53.333333333333329</v>
      </c>
      <c r="M1810" s="34">
        <f>CONVERT(INDEX(DHW_StPt_Sch_EZ!$C$31:$I$54,MATCH(Schedules_8760!$C1810,DHW_StPt_Sch_EZ!$B$31:$B$54,0),MATCH(Schedules_8760!$F1810,DHW_StPt_Sch_EZ!$C$30:$I$30,0)),"F","C")</f>
        <v>53.333333333333329</v>
      </c>
      <c r="N1810" s="12"/>
      <c r="O1810" s="12"/>
      <c r="P1810" s="12"/>
    </row>
    <row r="1811" spans="1:16" x14ac:dyDescent="0.25">
      <c r="A1811" s="35">
        <v>1810</v>
      </c>
      <c r="B1811" s="89">
        <v>76.375</v>
      </c>
      <c r="C1811" s="35">
        <f t="shared" si="140"/>
        <v>10</v>
      </c>
      <c r="D1811" s="35">
        <f t="shared" si="143"/>
        <v>76</v>
      </c>
      <c r="E1811" s="35">
        <f t="shared" si="144"/>
        <v>6</v>
      </c>
      <c r="F1811" s="35" t="str">
        <f t="shared" si="141"/>
        <v>Friday</v>
      </c>
      <c r="G1811" s="35">
        <f t="shared" si="142"/>
        <v>3</v>
      </c>
      <c r="H1811" s="34">
        <f>CONVERT(INDEX(Htg_StPt_Sch_EZ!$C$4:$I$27,MATCH(Schedules_8760!$C1811,Htg_StPt_Sch_EZ!$B$4:$B$27,0),MATCH(Schedules_8760!$F1811,Htg_StPt_Sch_EZ!$C$3:$I$3,0)),"F","C")</f>
        <v>20.555555555555554</v>
      </c>
      <c r="I1811" s="34">
        <f>CONVERT(INDEX(Htg_StPt_Sch_EZ!$C$31:$I$54,MATCH(Schedules_8760!$C1811,Htg_StPt_Sch_EZ!$B$31:$B$54,0),MATCH(Schedules_8760!$F1811,Htg_StPt_Sch_EZ!$C$30:$I$30,0)),"F","C")</f>
        <v>19.444444444444443</v>
      </c>
      <c r="J1811" s="34">
        <f>CONVERT(INDEX(Clg_StPt_Sch_EZ!$C$4:$I$27,MATCH(Schedules_8760!$C1811,Clg_StPt_Sch_EZ!$B$4:$B$27,0),MATCH(Schedules_8760!$F1811,Clg_StPt_Sch_EZ!$C$3:$I$3,0)),"F","C")</f>
        <v>25.555555555555554</v>
      </c>
      <c r="K1811" s="34">
        <f>CONVERT(INDEX(Clg_StPt_Sch_EZ!$C$31:$I$54,MATCH(Schedules_8760!$C1811,Clg_StPt_Sch_EZ!$B$31:$B$54,0),MATCH(Schedules_8760!$F1811,Clg_StPt_Sch_EZ!$C$30:$I$30,0)),"F","C")</f>
        <v>25</v>
      </c>
      <c r="L1811" s="34">
        <f>CONVERT(INDEX(DHW_StPt_Sch_EZ!$C$4:$I$27,MATCH(Schedules_8760!$C1811,DHW_StPt_Sch_EZ!$B$4:$B$27,0),MATCH(Schedules_8760!$F1811,DHW_StPt_Sch_EZ!$C$3:$I$3,0)),"F","C")</f>
        <v>53.333333333333329</v>
      </c>
      <c r="M1811" s="34">
        <f>CONVERT(INDEX(DHW_StPt_Sch_EZ!$C$31:$I$54,MATCH(Schedules_8760!$C1811,DHW_StPt_Sch_EZ!$B$31:$B$54,0),MATCH(Schedules_8760!$F1811,DHW_StPt_Sch_EZ!$C$30:$I$30,0)),"F","C")</f>
        <v>53.333333333333329</v>
      </c>
      <c r="N1811" s="12"/>
      <c r="O1811" s="12"/>
      <c r="P1811" s="12"/>
    </row>
    <row r="1812" spans="1:16" x14ac:dyDescent="0.25">
      <c r="A1812" s="35">
        <v>1811</v>
      </c>
      <c r="B1812" s="89">
        <v>76.416666666666671</v>
      </c>
      <c r="C1812" s="35">
        <f t="shared" si="140"/>
        <v>11</v>
      </c>
      <c r="D1812" s="35">
        <f t="shared" si="143"/>
        <v>76</v>
      </c>
      <c r="E1812" s="35">
        <f t="shared" si="144"/>
        <v>6</v>
      </c>
      <c r="F1812" s="35" t="str">
        <f t="shared" si="141"/>
        <v>Friday</v>
      </c>
      <c r="G1812" s="35">
        <f t="shared" si="142"/>
        <v>3</v>
      </c>
      <c r="H1812" s="34">
        <f>CONVERT(INDEX(Htg_StPt_Sch_EZ!$C$4:$I$27,MATCH(Schedules_8760!$C1812,Htg_StPt_Sch_EZ!$B$4:$B$27,0),MATCH(Schedules_8760!$F1812,Htg_StPt_Sch_EZ!$C$3:$I$3,0)),"F","C")</f>
        <v>20.555555555555554</v>
      </c>
      <c r="I1812" s="34">
        <f>CONVERT(INDEX(Htg_StPt_Sch_EZ!$C$31:$I$54,MATCH(Schedules_8760!$C1812,Htg_StPt_Sch_EZ!$B$31:$B$54,0),MATCH(Schedules_8760!$F1812,Htg_StPt_Sch_EZ!$C$30:$I$30,0)),"F","C")</f>
        <v>19.444444444444443</v>
      </c>
      <c r="J1812" s="34">
        <f>CONVERT(INDEX(Clg_StPt_Sch_EZ!$C$4:$I$27,MATCH(Schedules_8760!$C1812,Clg_StPt_Sch_EZ!$B$4:$B$27,0),MATCH(Schedules_8760!$F1812,Clg_StPt_Sch_EZ!$C$3:$I$3,0)),"F","C")</f>
        <v>25.555555555555554</v>
      </c>
      <c r="K1812" s="34">
        <f>CONVERT(INDEX(Clg_StPt_Sch_EZ!$C$31:$I$54,MATCH(Schedules_8760!$C1812,Clg_StPt_Sch_EZ!$B$31:$B$54,0),MATCH(Schedules_8760!$F1812,Clg_StPt_Sch_EZ!$C$30:$I$30,0)),"F","C")</f>
        <v>25</v>
      </c>
      <c r="L1812" s="34">
        <f>CONVERT(INDEX(DHW_StPt_Sch_EZ!$C$4:$I$27,MATCH(Schedules_8760!$C1812,DHW_StPt_Sch_EZ!$B$4:$B$27,0),MATCH(Schedules_8760!$F1812,DHW_StPt_Sch_EZ!$C$3:$I$3,0)),"F","C")</f>
        <v>53.333333333333329</v>
      </c>
      <c r="M1812" s="34">
        <f>CONVERT(INDEX(DHW_StPt_Sch_EZ!$C$31:$I$54,MATCH(Schedules_8760!$C1812,DHW_StPt_Sch_EZ!$B$31:$B$54,0),MATCH(Schedules_8760!$F1812,DHW_StPt_Sch_EZ!$C$30:$I$30,0)),"F","C")</f>
        <v>53.333333333333329</v>
      </c>
      <c r="N1812" s="12"/>
      <c r="O1812" s="12"/>
      <c r="P1812" s="12"/>
    </row>
    <row r="1813" spans="1:16" x14ac:dyDescent="0.25">
      <c r="A1813" s="35">
        <v>1812</v>
      </c>
      <c r="B1813" s="89">
        <v>76.458333333333329</v>
      </c>
      <c r="C1813" s="35">
        <f t="shared" si="140"/>
        <v>12</v>
      </c>
      <c r="D1813" s="35">
        <f t="shared" si="143"/>
        <v>76</v>
      </c>
      <c r="E1813" s="35">
        <f t="shared" si="144"/>
        <v>6</v>
      </c>
      <c r="F1813" s="35" t="str">
        <f t="shared" si="141"/>
        <v>Friday</v>
      </c>
      <c r="G1813" s="35">
        <f t="shared" si="142"/>
        <v>3</v>
      </c>
      <c r="H1813" s="34">
        <f>CONVERT(INDEX(Htg_StPt_Sch_EZ!$C$4:$I$27,MATCH(Schedules_8760!$C1813,Htg_StPt_Sch_EZ!$B$4:$B$27,0),MATCH(Schedules_8760!$F1813,Htg_StPt_Sch_EZ!$C$3:$I$3,0)),"F","C")</f>
        <v>20.555555555555554</v>
      </c>
      <c r="I1813" s="34">
        <f>CONVERT(INDEX(Htg_StPt_Sch_EZ!$C$31:$I$54,MATCH(Schedules_8760!$C1813,Htg_StPt_Sch_EZ!$B$31:$B$54,0),MATCH(Schedules_8760!$F1813,Htg_StPt_Sch_EZ!$C$30:$I$30,0)),"F","C")</f>
        <v>19.444444444444443</v>
      </c>
      <c r="J1813" s="34">
        <f>CONVERT(INDEX(Clg_StPt_Sch_EZ!$C$4:$I$27,MATCH(Schedules_8760!$C1813,Clg_StPt_Sch_EZ!$B$4:$B$27,0),MATCH(Schedules_8760!$F1813,Clg_StPt_Sch_EZ!$C$3:$I$3,0)),"F","C")</f>
        <v>25.555555555555554</v>
      </c>
      <c r="K1813" s="34">
        <f>CONVERT(INDEX(Clg_StPt_Sch_EZ!$C$31:$I$54,MATCH(Schedules_8760!$C1813,Clg_StPt_Sch_EZ!$B$31:$B$54,0),MATCH(Schedules_8760!$F1813,Clg_StPt_Sch_EZ!$C$30:$I$30,0)),"F","C")</f>
        <v>25</v>
      </c>
      <c r="L1813" s="34">
        <f>CONVERT(INDEX(DHW_StPt_Sch_EZ!$C$4:$I$27,MATCH(Schedules_8760!$C1813,DHW_StPt_Sch_EZ!$B$4:$B$27,0),MATCH(Schedules_8760!$F1813,DHW_StPt_Sch_EZ!$C$3:$I$3,0)),"F","C")</f>
        <v>53.333333333333329</v>
      </c>
      <c r="M1813" s="34">
        <f>CONVERT(INDEX(DHW_StPt_Sch_EZ!$C$31:$I$54,MATCH(Schedules_8760!$C1813,DHW_StPt_Sch_EZ!$B$31:$B$54,0),MATCH(Schedules_8760!$F1813,DHW_StPt_Sch_EZ!$C$30:$I$30,0)),"F","C")</f>
        <v>53.333333333333329</v>
      </c>
      <c r="N1813" s="12"/>
      <c r="O1813" s="12"/>
      <c r="P1813" s="12"/>
    </row>
    <row r="1814" spans="1:16" x14ac:dyDescent="0.25">
      <c r="A1814" s="35">
        <v>1813</v>
      </c>
      <c r="B1814" s="89">
        <v>76.5</v>
      </c>
      <c r="C1814" s="35">
        <f t="shared" si="140"/>
        <v>13</v>
      </c>
      <c r="D1814" s="35">
        <f t="shared" si="143"/>
        <v>76</v>
      </c>
      <c r="E1814" s="35">
        <f t="shared" si="144"/>
        <v>6</v>
      </c>
      <c r="F1814" s="35" t="str">
        <f t="shared" si="141"/>
        <v>Friday</v>
      </c>
      <c r="G1814" s="35">
        <f t="shared" si="142"/>
        <v>3</v>
      </c>
      <c r="H1814" s="34">
        <f>CONVERT(INDEX(Htg_StPt_Sch_EZ!$C$4:$I$27,MATCH(Schedules_8760!$C1814,Htg_StPt_Sch_EZ!$B$4:$B$27,0),MATCH(Schedules_8760!$F1814,Htg_StPt_Sch_EZ!$C$3:$I$3,0)),"F","C")</f>
        <v>20.555555555555554</v>
      </c>
      <c r="I1814" s="34">
        <f>CONVERT(INDEX(Htg_StPt_Sch_EZ!$C$31:$I$54,MATCH(Schedules_8760!$C1814,Htg_StPt_Sch_EZ!$B$31:$B$54,0),MATCH(Schedules_8760!$F1814,Htg_StPt_Sch_EZ!$C$30:$I$30,0)),"F","C")</f>
        <v>19.444444444444443</v>
      </c>
      <c r="J1814" s="34">
        <f>CONVERT(INDEX(Clg_StPt_Sch_EZ!$C$4:$I$27,MATCH(Schedules_8760!$C1814,Clg_StPt_Sch_EZ!$B$4:$B$27,0),MATCH(Schedules_8760!$F1814,Clg_StPt_Sch_EZ!$C$3:$I$3,0)),"F","C")</f>
        <v>25.555555555555554</v>
      </c>
      <c r="K1814" s="34">
        <f>CONVERT(INDEX(Clg_StPt_Sch_EZ!$C$31:$I$54,MATCH(Schedules_8760!$C1814,Clg_StPt_Sch_EZ!$B$31:$B$54,0),MATCH(Schedules_8760!$F1814,Clg_StPt_Sch_EZ!$C$30:$I$30,0)),"F","C")</f>
        <v>25</v>
      </c>
      <c r="L1814" s="34">
        <f>CONVERT(INDEX(DHW_StPt_Sch_EZ!$C$4:$I$27,MATCH(Schedules_8760!$C1814,DHW_StPt_Sch_EZ!$B$4:$B$27,0),MATCH(Schedules_8760!$F1814,DHW_StPt_Sch_EZ!$C$3:$I$3,0)),"F","C")</f>
        <v>53.333333333333329</v>
      </c>
      <c r="M1814" s="34">
        <f>CONVERT(INDEX(DHW_StPt_Sch_EZ!$C$31:$I$54,MATCH(Schedules_8760!$C1814,DHW_StPt_Sch_EZ!$B$31:$B$54,0),MATCH(Schedules_8760!$F1814,DHW_StPt_Sch_EZ!$C$30:$I$30,0)),"F","C")</f>
        <v>53.333333333333329</v>
      </c>
      <c r="N1814" s="12"/>
      <c r="O1814" s="12"/>
      <c r="P1814" s="12"/>
    </row>
    <row r="1815" spans="1:16" x14ac:dyDescent="0.25">
      <c r="A1815" s="35">
        <v>1814</v>
      </c>
      <c r="B1815" s="89">
        <v>76.541666666666671</v>
      </c>
      <c r="C1815" s="35">
        <f t="shared" si="140"/>
        <v>14</v>
      </c>
      <c r="D1815" s="35">
        <f t="shared" si="143"/>
        <v>76</v>
      </c>
      <c r="E1815" s="35">
        <f t="shared" si="144"/>
        <v>6</v>
      </c>
      <c r="F1815" s="35" t="str">
        <f t="shared" si="141"/>
        <v>Friday</v>
      </c>
      <c r="G1815" s="35">
        <f t="shared" si="142"/>
        <v>3</v>
      </c>
      <c r="H1815" s="34">
        <f>CONVERT(INDEX(Htg_StPt_Sch_EZ!$C$4:$I$27,MATCH(Schedules_8760!$C1815,Htg_StPt_Sch_EZ!$B$4:$B$27,0),MATCH(Schedules_8760!$F1815,Htg_StPt_Sch_EZ!$C$3:$I$3,0)),"F","C")</f>
        <v>20.555555555555554</v>
      </c>
      <c r="I1815" s="34">
        <f>CONVERT(INDEX(Htg_StPt_Sch_EZ!$C$31:$I$54,MATCH(Schedules_8760!$C1815,Htg_StPt_Sch_EZ!$B$31:$B$54,0),MATCH(Schedules_8760!$F1815,Htg_StPt_Sch_EZ!$C$30:$I$30,0)),"F","C")</f>
        <v>19.444444444444443</v>
      </c>
      <c r="J1815" s="34">
        <f>CONVERT(INDEX(Clg_StPt_Sch_EZ!$C$4:$I$27,MATCH(Schedules_8760!$C1815,Clg_StPt_Sch_EZ!$B$4:$B$27,0),MATCH(Schedules_8760!$F1815,Clg_StPt_Sch_EZ!$C$3:$I$3,0)),"F","C")</f>
        <v>25.555555555555554</v>
      </c>
      <c r="K1815" s="34">
        <f>CONVERT(INDEX(Clg_StPt_Sch_EZ!$C$31:$I$54,MATCH(Schedules_8760!$C1815,Clg_StPt_Sch_EZ!$B$31:$B$54,0),MATCH(Schedules_8760!$F1815,Clg_StPt_Sch_EZ!$C$30:$I$30,0)),"F","C")</f>
        <v>25</v>
      </c>
      <c r="L1815" s="34">
        <f>CONVERT(INDEX(DHW_StPt_Sch_EZ!$C$4:$I$27,MATCH(Schedules_8760!$C1815,DHW_StPt_Sch_EZ!$B$4:$B$27,0),MATCH(Schedules_8760!$F1815,DHW_StPt_Sch_EZ!$C$3:$I$3,0)),"F","C")</f>
        <v>53.333333333333329</v>
      </c>
      <c r="M1815" s="34">
        <f>CONVERT(INDEX(DHW_StPt_Sch_EZ!$C$31:$I$54,MATCH(Schedules_8760!$C1815,DHW_StPt_Sch_EZ!$B$31:$B$54,0),MATCH(Schedules_8760!$F1815,DHW_StPt_Sch_EZ!$C$30:$I$30,0)),"F","C")</f>
        <v>53.333333333333329</v>
      </c>
      <c r="N1815" s="12"/>
      <c r="O1815" s="12"/>
      <c r="P1815" s="12"/>
    </row>
    <row r="1816" spans="1:16" x14ac:dyDescent="0.25">
      <c r="A1816" s="35">
        <v>1815</v>
      </c>
      <c r="B1816" s="89">
        <v>76.583333333333329</v>
      </c>
      <c r="C1816" s="35">
        <f t="shared" si="140"/>
        <v>15</v>
      </c>
      <c r="D1816" s="35">
        <f t="shared" si="143"/>
        <v>76</v>
      </c>
      <c r="E1816" s="35">
        <f t="shared" si="144"/>
        <v>6</v>
      </c>
      <c r="F1816" s="35" t="str">
        <f t="shared" si="141"/>
        <v>Friday</v>
      </c>
      <c r="G1816" s="35">
        <f t="shared" si="142"/>
        <v>3</v>
      </c>
      <c r="H1816" s="34">
        <f>CONVERT(INDEX(Htg_StPt_Sch_EZ!$C$4:$I$27,MATCH(Schedules_8760!$C1816,Htg_StPt_Sch_EZ!$B$4:$B$27,0),MATCH(Schedules_8760!$F1816,Htg_StPt_Sch_EZ!$C$3:$I$3,0)),"F","C")</f>
        <v>20.555555555555554</v>
      </c>
      <c r="I1816" s="34">
        <f>CONVERT(INDEX(Htg_StPt_Sch_EZ!$C$31:$I$54,MATCH(Schedules_8760!$C1816,Htg_StPt_Sch_EZ!$B$31:$B$54,0),MATCH(Schedules_8760!$F1816,Htg_StPt_Sch_EZ!$C$30:$I$30,0)),"F","C")</f>
        <v>21.111111111111111</v>
      </c>
      <c r="J1816" s="34">
        <f>CONVERT(INDEX(Clg_StPt_Sch_EZ!$C$4:$I$27,MATCH(Schedules_8760!$C1816,Clg_StPt_Sch_EZ!$B$4:$B$27,0),MATCH(Schedules_8760!$F1816,Clg_StPt_Sch_EZ!$C$3:$I$3,0)),"F","C")</f>
        <v>25.555555555555554</v>
      </c>
      <c r="K1816" s="34">
        <f>CONVERT(INDEX(Clg_StPt_Sch_EZ!$C$31:$I$54,MATCH(Schedules_8760!$C1816,Clg_StPt_Sch_EZ!$B$31:$B$54,0),MATCH(Schedules_8760!$F1816,Clg_StPt_Sch_EZ!$C$30:$I$30,0)),"F","C")</f>
        <v>25</v>
      </c>
      <c r="L1816" s="34">
        <f>CONVERT(INDEX(DHW_StPt_Sch_EZ!$C$4:$I$27,MATCH(Schedules_8760!$C1816,DHW_StPt_Sch_EZ!$B$4:$B$27,0),MATCH(Schedules_8760!$F1816,DHW_StPt_Sch_EZ!$C$3:$I$3,0)),"F","C")</f>
        <v>53.333333333333329</v>
      </c>
      <c r="M1816" s="34">
        <f>CONVERT(INDEX(DHW_StPt_Sch_EZ!$C$31:$I$54,MATCH(Schedules_8760!$C1816,DHW_StPt_Sch_EZ!$B$31:$B$54,0),MATCH(Schedules_8760!$F1816,DHW_StPt_Sch_EZ!$C$30:$I$30,0)),"F","C")</f>
        <v>53.333333333333329</v>
      </c>
      <c r="N1816" s="12"/>
      <c r="O1816" s="12"/>
      <c r="P1816" s="12"/>
    </row>
    <row r="1817" spans="1:16" x14ac:dyDescent="0.25">
      <c r="A1817" s="35">
        <v>1816</v>
      </c>
      <c r="B1817" s="89">
        <v>76.625</v>
      </c>
      <c r="C1817" s="35">
        <f t="shared" si="140"/>
        <v>16</v>
      </c>
      <c r="D1817" s="35">
        <f t="shared" si="143"/>
        <v>76</v>
      </c>
      <c r="E1817" s="35">
        <f t="shared" si="144"/>
        <v>6</v>
      </c>
      <c r="F1817" s="35" t="str">
        <f t="shared" si="141"/>
        <v>Friday</v>
      </c>
      <c r="G1817" s="35">
        <f t="shared" si="142"/>
        <v>3</v>
      </c>
      <c r="H1817" s="34">
        <f>CONVERT(INDEX(Htg_StPt_Sch_EZ!$C$4:$I$27,MATCH(Schedules_8760!$C1817,Htg_StPt_Sch_EZ!$B$4:$B$27,0),MATCH(Schedules_8760!$F1817,Htg_StPt_Sch_EZ!$C$3:$I$3,0)),"F","C")</f>
        <v>20.555555555555554</v>
      </c>
      <c r="I1817" s="34">
        <f>CONVERT(INDEX(Htg_StPt_Sch_EZ!$C$31:$I$54,MATCH(Schedules_8760!$C1817,Htg_StPt_Sch_EZ!$B$31:$B$54,0),MATCH(Schedules_8760!$F1817,Htg_StPt_Sch_EZ!$C$30:$I$30,0)),"F","C")</f>
        <v>21.111111111111111</v>
      </c>
      <c r="J1817" s="34">
        <f>CONVERT(INDEX(Clg_StPt_Sch_EZ!$C$4:$I$27,MATCH(Schedules_8760!$C1817,Clg_StPt_Sch_EZ!$B$4:$B$27,0),MATCH(Schedules_8760!$F1817,Clg_StPt_Sch_EZ!$C$3:$I$3,0)),"F","C")</f>
        <v>25.555555555555554</v>
      </c>
      <c r="K1817" s="34">
        <f>CONVERT(INDEX(Clg_StPt_Sch_EZ!$C$31:$I$54,MATCH(Schedules_8760!$C1817,Clg_StPt_Sch_EZ!$B$31:$B$54,0),MATCH(Schedules_8760!$F1817,Clg_StPt_Sch_EZ!$C$30:$I$30,0)),"F","C")</f>
        <v>25</v>
      </c>
      <c r="L1817" s="34">
        <f>CONVERT(INDEX(DHW_StPt_Sch_EZ!$C$4:$I$27,MATCH(Schedules_8760!$C1817,DHW_StPt_Sch_EZ!$B$4:$B$27,0),MATCH(Schedules_8760!$F1817,DHW_StPt_Sch_EZ!$C$3:$I$3,0)),"F","C")</f>
        <v>53.333333333333329</v>
      </c>
      <c r="M1817" s="34">
        <f>CONVERT(INDEX(DHW_StPt_Sch_EZ!$C$31:$I$54,MATCH(Schedules_8760!$C1817,DHW_StPt_Sch_EZ!$B$31:$B$54,0),MATCH(Schedules_8760!$F1817,DHW_StPt_Sch_EZ!$C$30:$I$30,0)),"F","C")</f>
        <v>53.333333333333329</v>
      </c>
      <c r="N1817" s="12"/>
      <c r="O1817" s="12"/>
      <c r="P1817" s="12"/>
    </row>
    <row r="1818" spans="1:16" x14ac:dyDescent="0.25">
      <c r="A1818" s="35">
        <v>1817</v>
      </c>
      <c r="B1818" s="89">
        <v>76.666666666666671</v>
      </c>
      <c r="C1818" s="35">
        <f t="shared" si="140"/>
        <v>17</v>
      </c>
      <c r="D1818" s="35">
        <f t="shared" si="143"/>
        <v>76</v>
      </c>
      <c r="E1818" s="35">
        <f t="shared" si="144"/>
        <v>6</v>
      </c>
      <c r="F1818" s="35" t="str">
        <f t="shared" si="141"/>
        <v>Friday</v>
      </c>
      <c r="G1818" s="35">
        <f t="shared" si="142"/>
        <v>3</v>
      </c>
      <c r="H1818" s="34">
        <f>CONVERT(INDEX(Htg_StPt_Sch_EZ!$C$4:$I$27,MATCH(Schedules_8760!$C1818,Htg_StPt_Sch_EZ!$B$4:$B$27,0),MATCH(Schedules_8760!$F1818,Htg_StPt_Sch_EZ!$C$3:$I$3,0)),"F","C")</f>
        <v>20.555555555555554</v>
      </c>
      <c r="I1818" s="34">
        <f>CONVERT(INDEX(Htg_StPt_Sch_EZ!$C$31:$I$54,MATCH(Schedules_8760!$C1818,Htg_StPt_Sch_EZ!$B$31:$B$54,0),MATCH(Schedules_8760!$F1818,Htg_StPt_Sch_EZ!$C$30:$I$30,0)),"F","C")</f>
        <v>17.777777777777779</v>
      </c>
      <c r="J1818" s="34">
        <f>CONVERT(INDEX(Clg_StPt_Sch_EZ!$C$4:$I$27,MATCH(Schedules_8760!$C1818,Clg_StPt_Sch_EZ!$B$4:$B$27,0),MATCH(Schedules_8760!$F1818,Clg_StPt_Sch_EZ!$C$3:$I$3,0)),"F","C")</f>
        <v>25.555555555555554</v>
      </c>
      <c r="K1818" s="34">
        <f>CONVERT(INDEX(Clg_StPt_Sch_EZ!$C$31:$I$54,MATCH(Schedules_8760!$C1818,Clg_StPt_Sch_EZ!$B$31:$B$54,0),MATCH(Schedules_8760!$F1818,Clg_StPt_Sch_EZ!$C$30:$I$30,0)),"F","C")</f>
        <v>25</v>
      </c>
      <c r="L1818" s="34">
        <f>CONVERT(INDEX(DHW_StPt_Sch_EZ!$C$4:$I$27,MATCH(Schedules_8760!$C1818,DHW_StPt_Sch_EZ!$B$4:$B$27,0),MATCH(Schedules_8760!$F1818,DHW_StPt_Sch_EZ!$C$3:$I$3,0)),"F","C")</f>
        <v>53.333333333333329</v>
      </c>
      <c r="M1818" s="34">
        <f>CONVERT(INDEX(DHW_StPt_Sch_EZ!$C$31:$I$54,MATCH(Schedules_8760!$C1818,DHW_StPt_Sch_EZ!$B$31:$B$54,0),MATCH(Schedules_8760!$F1818,DHW_StPt_Sch_EZ!$C$30:$I$30,0)),"F","C")</f>
        <v>53.333333333333329</v>
      </c>
      <c r="N1818" s="12"/>
      <c r="O1818" s="12"/>
      <c r="P1818" s="12"/>
    </row>
    <row r="1819" spans="1:16" x14ac:dyDescent="0.25">
      <c r="A1819" s="35">
        <v>1818</v>
      </c>
      <c r="B1819" s="89">
        <v>76.708333333333329</v>
      </c>
      <c r="C1819" s="35">
        <f t="shared" si="140"/>
        <v>18</v>
      </c>
      <c r="D1819" s="35">
        <f t="shared" si="143"/>
        <v>76</v>
      </c>
      <c r="E1819" s="35">
        <f t="shared" si="144"/>
        <v>6</v>
      </c>
      <c r="F1819" s="35" t="str">
        <f t="shared" si="141"/>
        <v>Friday</v>
      </c>
      <c r="G1819" s="35">
        <f t="shared" si="142"/>
        <v>3</v>
      </c>
      <c r="H1819" s="34">
        <f>CONVERT(INDEX(Htg_StPt_Sch_EZ!$C$4:$I$27,MATCH(Schedules_8760!$C1819,Htg_StPt_Sch_EZ!$B$4:$B$27,0),MATCH(Schedules_8760!$F1819,Htg_StPt_Sch_EZ!$C$3:$I$3,0)),"F","C")</f>
        <v>20.555555555555554</v>
      </c>
      <c r="I1819" s="34">
        <f>CONVERT(INDEX(Htg_StPt_Sch_EZ!$C$31:$I$54,MATCH(Schedules_8760!$C1819,Htg_StPt_Sch_EZ!$B$31:$B$54,0),MATCH(Schedules_8760!$F1819,Htg_StPt_Sch_EZ!$C$30:$I$30,0)),"F","C")</f>
        <v>17.777777777777779</v>
      </c>
      <c r="J1819" s="34">
        <f>CONVERT(INDEX(Clg_StPt_Sch_EZ!$C$4:$I$27,MATCH(Schedules_8760!$C1819,Clg_StPt_Sch_EZ!$B$4:$B$27,0),MATCH(Schedules_8760!$F1819,Clg_StPt_Sch_EZ!$C$3:$I$3,0)),"F","C")</f>
        <v>25.555555555555554</v>
      </c>
      <c r="K1819" s="34">
        <f>CONVERT(INDEX(Clg_StPt_Sch_EZ!$C$31:$I$54,MATCH(Schedules_8760!$C1819,Clg_StPt_Sch_EZ!$B$31:$B$54,0),MATCH(Schedules_8760!$F1819,Clg_StPt_Sch_EZ!$C$30:$I$30,0)),"F","C")</f>
        <v>28.333333333333332</v>
      </c>
      <c r="L1819" s="34">
        <f>CONVERT(INDEX(DHW_StPt_Sch_EZ!$C$4:$I$27,MATCH(Schedules_8760!$C1819,DHW_StPt_Sch_EZ!$B$4:$B$27,0),MATCH(Schedules_8760!$F1819,DHW_StPt_Sch_EZ!$C$3:$I$3,0)),"F","C")</f>
        <v>53.333333333333329</v>
      </c>
      <c r="M1819" s="34">
        <f>CONVERT(INDEX(DHW_StPt_Sch_EZ!$C$31:$I$54,MATCH(Schedules_8760!$C1819,DHW_StPt_Sch_EZ!$B$31:$B$54,0),MATCH(Schedules_8760!$F1819,DHW_StPt_Sch_EZ!$C$30:$I$30,0)),"F","C")</f>
        <v>53.333333333333329</v>
      </c>
      <c r="N1819" s="12"/>
      <c r="O1819" s="12"/>
      <c r="P1819" s="12"/>
    </row>
    <row r="1820" spans="1:16" x14ac:dyDescent="0.25">
      <c r="A1820" s="35">
        <v>1819</v>
      </c>
      <c r="B1820" s="89">
        <v>76.75</v>
      </c>
      <c r="C1820" s="35">
        <f t="shared" si="140"/>
        <v>19</v>
      </c>
      <c r="D1820" s="35">
        <f t="shared" si="143"/>
        <v>76</v>
      </c>
      <c r="E1820" s="35">
        <f t="shared" si="144"/>
        <v>6</v>
      </c>
      <c r="F1820" s="35" t="str">
        <f t="shared" si="141"/>
        <v>Friday</v>
      </c>
      <c r="G1820" s="35">
        <f t="shared" si="142"/>
        <v>3</v>
      </c>
      <c r="H1820" s="34">
        <f>CONVERT(INDEX(Htg_StPt_Sch_EZ!$C$4:$I$27,MATCH(Schedules_8760!$C1820,Htg_StPt_Sch_EZ!$B$4:$B$27,0),MATCH(Schedules_8760!$F1820,Htg_StPt_Sch_EZ!$C$3:$I$3,0)),"F","C")</f>
        <v>20.555555555555554</v>
      </c>
      <c r="I1820" s="34">
        <f>CONVERT(INDEX(Htg_StPt_Sch_EZ!$C$31:$I$54,MATCH(Schedules_8760!$C1820,Htg_StPt_Sch_EZ!$B$31:$B$54,0),MATCH(Schedules_8760!$F1820,Htg_StPt_Sch_EZ!$C$30:$I$30,0)),"F","C")</f>
        <v>18.333333333333332</v>
      </c>
      <c r="J1820" s="34">
        <f>CONVERT(INDEX(Clg_StPt_Sch_EZ!$C$4:$I$27,MATCH(Schedules_8760!$C1820,Clg_StPt_Sch_EZ!$B$4:$B$27,0),MATCH(Schedules_8760!$F1820,Clg_StPt_Sch_EZ!$C$3:$I$3,0)),"F","C")</f>
        <v>25.555555555555554</v>
      </c>
      <c r="K1820" s="34">
        <f>CONVERT(INDEX(Clg_StPt_Sch_EZ!$C$31:$I$54,MATCH(Schedules_8760!$C1820,Clg_StPt_Sch_EZ!$B$31:$B$54,0),MATCH(Schedules_8760!$F1820,Clg_StPt_Sch_EZ!$C$30:$I$30,0)),"F","C")</f>
        <v>28.333333333333332</v>
      </c>
      <c r="L1820" s="34">
        <f>CONVERT(INDEX(DHW_StPt_Sch_EZ!$C$4:$I$27,MATCH(Schedules_8760!$C1820,DHW_StPt_Sch_EZ!$B$4:$B$27,0),MATCH(Schedules_8760!$F1820,DHW_StPt_Sch_EZ!$C$3:$I$3,0)),"F","C")</f>
        <v>53.333333333333329</v>
      </c>
      <c r="M1820" s="34">
        <f>CONVERT(INDEX(DHW_StPt_Sch_EZ!$C$31:$I$54,MATCH(Schedules_8760!$C1820,DHW_StPt_Sch_EZ!$B$31:$B$54,0),MATCH(Schedules_8760!$F1820,DHW_StPt_Sch_EZ!$C$30:$I$30,0)),"F","C")</f>
        <v>53.333333333333329</v>
      </c>
      <c r="N1820" s="12"/>
      <c r="O1820" s="12"/>
      <c r="P1820" s="12"/>
    </row>
    <row r="1821" spans="1:16" x14ac:dyDescent="0.25">
      <c r="A1821" s="35">
        <v>1820</v>
      </c>
      <c r="B1821" s="89">
        <v>76.791666666666671</v>
      </c>
      <c r="C1821" s="35">
        <f t="shared" si="140"/>
        <v>20</v>
      </c>
      <c r="D1821" s="35">
        <f t="shared" si="143"/>
        <v>76</v>
      </c>
      <c r="E1821" s="35">
        <f t="shared" si="144"/>
        <v>6</v>
      </c>
      <c r="F1821" s="35" t="str">
        <f t="shared" si="141"/>
        <v>Friday</v>
      </c>
      <c r="G1821" s="35">
        <f t="shared" si="142"/>
        <v>3</v>
      </c>
      <c r="H1821" s="34">
        <f>CONVERT(INDEX(Htg_StPt_Sch_EZ!$C$4:$I$27,MATCH(Schedules_8760!$C1821,Htg_StPt_Sch_EZ!$B$4:$B$27,0),MATCH(Schedules_8760!$F1821,Htg_StPt_Sch_EZ!$C$3:$I$3,0)),"F","C")</f>
        <v>20.555555555555554</v>
      </c>
      <c r="I1821" s="34">
        <f>CONVERT(INDEX(Htg_StPt_Sch_EZ!$C$31:$I$54,MATCH(Schedules_8760!$C1821,Htg_StPt_Sch_EZ!$B$31:$B$54,0),MATCH(Schedules_8760!$F1821,Htg_StPt_Sch_EZ!$C$30:$I$30,0)),"F","C")</f>
        <v>18.888888888888889</v>
      </c>
      <c r="J1821" s="34">
        <f>CONVERT(INDEX(Clg_StPt_Sch_EZ!$C$4:$I$27,MATCH(Schedules_8760!$C1821,Clg_StPt_Sch_EZ!$B$4:$B$27,0),MATCH(Schedules_8760!$F1821,Clg_StPt_Sch_EZ!$C$3:$I$3,0)),"F","C")</f>
        <v>25.555555555555554</v>
      </c>
      <c r="K1821" s="34">
        <f>CONVERT(INDEX(Clg_StPt_Sch_EZ!$C$31:$I$54,MATCH(Schedules_8760!$C1821,Clg_StPt_Sch_EZ!$B$31:$B$54,0),MATCH(Schedules_8760!$F1821,Clg_StPt_Sch_EZ!$C$30:$I$30,0)),"F","C")</f>
        <v>28.333333333333332</v>
      </c>
      <c r="L1821" s="34">
        <f>CONVERT(INDEX(DHW_StPt_Sch_EZ!$C$4:$I$27,MATCH(Schedules_8760!$C1821,DHW_StPt_Sch_EZ!$B$4:$B$27,0),MATCH(Schedules_8760!$F1821,DHW_StPt_Sch_EZ!$C$3:$I$3,0)),"F","C")</f>
        <v>53.333333333333329</v>
      </c>
      <c r="M1821" s="34">
        <f>CONVERT(INDEX(DHW_StPt_Sch_EZ!$C$31:$I$54,MATCH(Schedules_8760!$C1821,DHW_StPt_Sch_EZ!$B$31:$B$54,0),MATCH(Schedules_8760!$F1821,DHW_StPt_Sch_EZ!$C$30:$I$30,0)),"F","C")</f>
        <v>53.333333333333329</v>
      </c>
      <c r="N1821" s="12"/>
      <c r="O1821" s="12"/>
      <c r="P1821" s="12"/>
    </row>
    <row r="1822" spans="1:16" x14ac:dyDescent="0.25">
      <c r="A1822" s="35">
        <v>1821</v>
      </c>
      <c r="B1822" s="89">
        <v>76.833333333333329</v>
      </c>
      <c r="C1822" s="35">
        <f t="shared" si="140"/>
        <v>21</v>
      </c>
      <c r="D1822" s="35">
        <f t="shared" si="143"/>
        <v>76</v>
      </c>
      <c r="E1822" s="35">
        <f t="shared" si="144"/>
        <v>6</v>
      </c>
      <c r="F1822" s="35" t="str">
        <f t="shared" si="141"/>
        <v>Friday</v>
      </c>
      <c r="G1822" s="35">
        <f t="shared" si="142"/>
        <v>3</v>
      </c>
      <c r="H1822" s="34">
        <f>CONVERT(INDEX(Htg_StPt_Sch_EZ!$C$4:$I$27,MATCH(Schedules_8760!$C1822,Htg_StPt_Sch_EZ!$B$4:$B$27,0),MATCH(Schedules_8760!$F1822,Htg_StPt_Sch_EZ!$C$3:$I$3,0)),"F","C")</f>
        <v>20.555555555555554</v>
      </c>
      <c r="I1822" s="34">
        <f>CONVERT(INDEX(Htg_StPt_Sch_EZ!$C$31:$I$54,MATCH(Schedules_8760!$C1822,Htg_StPt_Sch_EZ!$B$31:$B$54,0),MATCH(Schedules_8760!$F1822,Htg_StPt_Sch_EZ!$C$30:$I$30,0)),"F","C")</f>
        <v>19.444444444444443</v>
      </c>
      <c r="J1822" s="34">
        <f>CONVERT(INDEX(Clg_StPt_Sch_EZ!$C$4:$I$27,MATCH(Schedules_8760!$C1822,Clg_StPt_Sch_EZ!$B$4:$B$27,0),MATCH(Schedules_8760!$F1822,Clg_StPt_Sch_EZ!$C$3:$I$3,0)),"F","C")</f>
        <v>25.555555555555554</v>
      </c>
      <c r="K1822" s="34">
        <f>CONVERT(INDEX(Clg_StPt_Sch_EZ!$C$31:$I$54,MATCH(Schedules_8760!$C1822,Clg_StPt_Sch_EZ!$B$31:$B$54,0),MATCH(Schedules_8760!$F1822,Clg_StPt_Sch_EZ!$C$30:$I$30,0)),"F","C")</f>
        <v>28.333333333333332</v>
      </c>
      <c r="L1822" s="34">
        <f>CONVERT(INDEX(DHW_StPt_Sch_EZ!$C$4:$I$27,MATCH(Schedules_8760!$C1822,DHW_StPt_Sch_EZ!$B$4:$B$27,0),MATCH(Schedules_8760!$F1822,DHW_StPt_Sch_EZ!$C$3:$I$3,0)),"F","C")</f>
        <v>53.333333333333329</v>
      </c>
      <c r="M1822" s="34">
        <f>CONVERT(INDEX(DHW_StPt_Sch_EZ!$C$31:$I$54,MATCH(Schedules_8760!$C1822,DHW_StPt_Sch_EZ!$B$31:$B$54,0),MATCH(Schedules_8760!$F1822,DHW_StPt_Sch_EZ!$C$30:$I$30,0)),"F","C")</f>
        <v>53.333333333333329</v>
      </c>
      <c r="N1822" s="12"/>
      <c r="O1822" s="12"/>
      <c r="P1822" s="12"/>
    </row>
    <row r="1823" spans="1:16" x14ac:dyDescent="0.25">
      <c r="A1823" s="35">
        <v>1822</v>
      </c>
      <c r="B1823" s="89">
        <v>76.875</v>
      </c>
      <c r="C1823" s="35">
        <f t="shared" si="140"/>
        <v>22</v>
      </c>
      <c r="D1823" s="35">
        <f t="shared" si="143"/>
        <v>76</v>
      </c>
      <c r="E1823" s="35">
        <f t="shared" si="144"/>
        <v>6</v>
      </c>
      <c r="F1823" s="35" t="str">
        <f t="shared" si="141"/>
        <v>Friday</v>
      </c>
      <c r="G1823" s="35">
        <f t="shared" si="142"/>
        <v>3</v>
      </c>
      <c r="H1823" s="34">
        <f>CONVERT(INDEX(Htg_StPt_Sch_EZ!$C$4:$I$27,MATCH(Schedules_8760!$C1823,Htg_StPt_Sch_EZ!$B$4:$B$27,0),MATCH(Schedules_8760!$F1823,Htg_StPt_Sch_EZ!$C$3:$I$3,0)),"F","C")</f>
        <v>20.555555555555554</v>
      </c>
      <c r="I1823" s="34">
        <f>CONVERT(INDEX(Htg_StPt_Sch_EZ!$C$31:$I$54,MATCH(Schedules_8760!$C1823,Htg_StPt_Sch_EZ!$B$31:$B$54,0),MATCH(Schedules_8760!$F1823,Htg_StPt_Sch_EZ!$C$30:$I$30,0)),"F","C")</f>
        <v>19.444444444444443</v>
      </c>
      <c r="J1823" s="34">
        <f>CONVERT(INDEX(Clg_StPt_Sch_EZ!$C$4:$I$27,MATCH(Schedules_8760!$C1823,Clg_StPt_Sch_EZ!$B$4:$B$27,0),MATCH(Schedules_8760!$F1823,Clg_StPt_Sch_EZ!$C$3:$I$3,0)),"F","C")</f>
        <v>25.555555555555554</v>
      </c>
      <c r="K1823" s="34">
        <f>CONVERT(INDEX(Clg_StPt_Sch_EZ!$C$31:$I$54,MATCH(Schedules_8760!$C1823,Clg_StPt_Sch_EZ!$B$31:$B$54,0),MATCH(Schedules_8760!$F1823,Clg_StPt_Sch_EZ!$C$30:$I$30,0)),"F","C")</f>
        <v>28.333333333333332</v>
      </c>
      <c r="L1823" s="34">
        <f>CONVERT(INDEX(DHW_StPt_Sch_EZ!$C$4:$I$27,MATCH(Schedules_8760!$C1823,DHW_StPt_Sch_EZ!$B$4:$B$27,0),MATCH(Schedules_8760!$F1823,DHW_StPt_Sch_EZ!$C$3:$I$3,0)),"F","C")</f>
        <v>53.333333333333329</v>
      </c>
      <c r="M1823" s="34">
        <f>CONVERT(INDEX(DHW_StPt_Sch_EZ!$C$31:$I$54,MATCH(Schedules_8760!$C1823,DHW_StPt_Sch_EZ!$B$31:$B$54,0),MATCH(Schedules_8760!$F1823,DHW_StPt_Sch_EZ!$C$30:$I$30,0)),"F","C")</f>
        <v>53.333333333333329</v>
      </c>
      <c r="N1823" s="12"/>
      <c r="O1823" s="12"/>
      <c r="P1823" s="12"/>
    </row>
    <row r="1824" spans="1:16" x14ac:dyDescent="0.25">
      <c r="A1824" s="35">
        <v>1823</v>
      </c>
      <c r="B1824" s="89">
        <v>76.916666666666671</v>
      </c>
      <c r="C1824" s="35">
        <f t="shared" si="140"/>
        <v>23</v>
      </c>
      <c r="D1824" s="35">
        <f t="shared" si="143"/>
        <v>76</v>
      </c>
      <c r="E1824" s="35">
        <f t="shared" si="144"/>
        <v>6</v>
      </c>
      <c r="F1824" s="35" t="str">
        <f t="shared" si="141"/>
        <v>Friday</v>
      </c>
      <c r="G1824" s="35">
        <f t="shared" si="142"/>
        <v>3</v>
      </c>
      <c r="H1824" s="34">
        <f>CONVERT(INDEX(Htg_StPt_Sch_EZ!$C$4:$I$27,MATCH(Schedules_8760!$C1824,Htg_StPt_Sch_EZ!$B$4:$B$27,0),MATCH(Schedules_8760!$F1824,Htg_StPt_Sch_EZ!$C$3:$I$3,0)),"F","C")</f>
        <v>20.555555555555554</v>
      </c>
      <c r="I1824" s="34">
        <f>CONVERT(INDEX(Htg_StPt_Sch_EZ!$C$31:$I$54,MATCH(Schedules_8760!$C1824,Htg_StPt_Sch_EZ!$B$31:$B$54,0),MATCH(Schedules_8760!$F1824,Htg_StPt_Sch_EZ!$C$30:$I$30,0)),"F","C")</f>
        <v>19.444444444444443</v>
      </c>
      <c r="J1824" s="34">
        <f>CONVERT(INDEX(Clg_StPt_Sch_EZ!$C$4:$I$27,MATCH(Schedules_8760!$C1824,Clg_StPt_Sch_EZ!$B$4:$B$27,0),MATCH(Schedules_8760!$F1824,Clg_StPt_Sch_EZ!$C$3:$I$3,0)),"F","C")</f>
        <v>25.555555555555554</v>
      </c>
      <c r="K1824" s="34">
        <f>CONVERT(INDEX(Clg_StPt_Sch_EZ!$C$31:$I$54,MATCH(Schedules_8760!$C1824,Clg_StPt_Sch_EZ!$B$31:$B$54,0),MATCH(Schedules_8760!$F1824,Clg_StPt_Sch_EZ!$C$30:$I$30,0)),"F","C")</f>
        <v>28.333333333333332</v>
      </c>
      <c r="L1824" s="34">
        <f>CONVERT(INDEX(DHW_StPt_Sch_EZ!$C$4:$I$27,MATCH(Schedules_8760!$C1824,DHW_StPt_Sch_EZ!$B$4:$B$27,0),MATCH(Schedules_8760!$F1824,DHW_StPt_Sch_EZ!$C$3:$I$3,0)),"F","C")</f>
        <v>53.333333333333329</v>
      </c>
      <c r="M1824" s="34">
        <f>CONVERT(INDEX(DHW_StPt_Sch_EZ!$C$31:$I$54,MATCH(Schedules_8760!$C1824,DHW_StPt_Sch_EZ!$B$31:$B$54,0),MATCH(Schedules_8760!$F1824,DHW_StPt_Sch_EZ!$C$30:$I$30,0)),"F","C")</f>
        <v>53.333333333333329</v>
      </c>
      <c r="N1824" s="12"/>
      <c r="O1824" s="12"/>
      <c r="P1824" s="12"/>
    </row>
    <row r="1825" spans="1:16" x14ac:dyDescent="0.25">
      <c r="A1825" s="35">
        <v>1824</v>
      </c>
      <c r="B1825" s="89">
        <v>76.958333333333329</v>
      </c>
      <c r="C1825" s="35">
        <f t="shared" si="140"/>
        <v>24</v>
      </c>
      <c r="D1825" s="35">
        <f t="shared" si="143"/>
        <v>76</v>
      </c>
      <c r="E1825" s="35">
        <f t="shared" si="144"/>
        <v>6</v>
      </c>
      <c r="F1825" s="35" t="str">
        <f t="shared" si="141"/>
        <v>Friday</v>
      </c>
      <c r="G1825" s="35">
        <f t="shared" si="142"/>
        <v>3</v>
      </c>
      <c r="H1825" s="34">
        <f>CONVERT(INDEX(Htg_StPt_Sch_EZ!$C$4:$I$27,MATCH(Schedules_8760!$C1825,Htg_StPt_Sch_EZ!$B$4:$B$27,0),MATCH(Schedules_8760!$F1825,Htg_StPt_Sch_EZ!$C$3:$I$3,0)),"F","C")</f>
        <v>20.555555555555554</v>
      </c>
      <c r="I1825" s="34">
        <f>CONVERT(INDEX(Htg_StPt_Sch_EZ!$C$31:$I$54,MATCH(Schedules_8760!$C1825,Htg_StPt_Sch_EZ!$B$31:$B$54,0),MATCH(Schedules_8760!$F1825,Htg_StPt_Sch_EZ!$C$30:$I$30,0)),"F","C")</f>
        <v>19.444444444444443</v>
      </c>
      <c r="J1825" s="34">
        <f>CONVERT(INDEX(Clg_StPt_Sch_EZ!$C$4:$I$27,MATCH(Schedules_8760!$C1825,Clg_StPt_Sch_EZ!$B$4:$B$27,0),MATCH(Schedules_8760!$F1825,Clg_StPt_Sch_EZ!$C$3:$I$3,0)),"F","C")</f>
        <v>25.555555555555554</v>
      </c>
      <c r="K1825" s="34">
        <f>CONVERT(INDEX(Clg_StPt_Sch_EZ!$C$31:$I$54,MATCH(Schedules_8760!$C1825,Clg_StPt_Sch_EZ!$B$31:$B$54,0),MATCH(Schedules_8760!$F1825,Clg_StPt_Sch_EZ!$C$30:$I$30,0)),"F","C")</f>
        <v>28.333333333333332</v>
      </c>
      <c r="L1825" s="34">
        <f>CONVERT(INDEX(DHW_StPt_Sch_EZ!$C$4:$I$27,MATCH(Schedules_8760!$C1825,DHW_StPt_Sch_EZ!$B$4:$B$27,0),MATCH(Schedules_8760!$F1825,DHW_StPt_Sch_EZ!$C$3:$I$3,0)),"F","C")</f>
        <v>53.333333333333329</v>
      </c>
      <c r="M1825" s="34">
        <f>CONVERT(INDEX(DHW_StPt_Sch_EZ!$C$31:$I$54,MATCH(Schedules_8760!$C1825,DHW_StPt_Sch_EZ!$B$31:$B$54,0),MATCH(Schedules_8760!$F1825,DHW_StPt_Sch_EZ!$C$30:$I$30,0)),"F","C")</f>
        <v>53.333333333333329</v>
      </c>
      <c r="N1825" s="12"/>
      <c r="O1825" s="12"/>
      <c r="P1825" s="12"/>
    </row>
    <row r="1826" spans="1:16" x14ac:dyDescent="0.25">
      <c r="A1826" s="35">
        <v>1825</v>
      </c>
      <c r="B1826" s="89">
        <v>77</v>
      </c>
      <c r="C1826" s="35">
        <f t="shared" si="140"/>
        <v>1</v>
      </c>
      <c r="D1826" s="35">
        <f t="shared" si="143"/>
        <v>77</v>
      </c>
      <c r="E1826" s="35">
        <f t="shared" si="144"/>
        <v>7</v>
      </c>
      <c r="F1826" s="35" t="str">
        <f t="shared" si="141"/>
        <v>Saturday</v>
      </c>
      <c r="G1826" s="35">
        <f t="shared" si="142"/>
        <v>3</v>
      </c>
      <c r="H1826" s="34">
        <f>CONVERT(INDEX(Htg_StPt_Sch_EZ!$C$4:$I$27,MATCH(Schedules_8760!$C1826,Htg_StPt_Sch_EZ!$B$4:$B$27,0),MATCH(Schedules_8760!$F1826,Htg_StPt_Sch_EZ!$C$3:$I$3,0)),"F","C")</f>
        <v>20.555555555555554</v>
      </c>
      <c r="I1826" s="34">
        <f>CONVERT(INDEX(Htg_StPt_Sch_EZ!$C$31:$I$54,MATCH(Schedules_8760!$C1826,Htg_StPt_Sch_EZ!$B$31:$B$54,0),MATCH(Schedules_8760!$F1826,Htg_StPt_Sch_EZ!$C$30:$I$30,0)),"F","C")</f>
        <v>19.444444444444443</v>
      </c>
      <c r="J1826" s="34">
        <f>CONVERT(INDEX(Clg_StPt_Sch_EZ!$C$4:$I$27,MATCH(Schedules_8760!$C1826,Clg_StPt_Sch_EZ!$B$4:$B$27,0),MATCH(Schedules_8760!$F1826,Clg_StPt_Sch_EZ!$C$3:$I$3,0)),"F","C")</f>
        <v>25.555555555555554</v>
      </c>
      <c r="K1826" s="34">
        <f>CONVERT(INDEX(Clg_StPt_Sch_EZ!$C$31:$I$54,MATCH(Schedules_8760!$C1826,Clg_StPt_Sch_EZ!$B$31:$B$54,0),MATCH(Schedules_8760!$F1826,Clg_StPt_Sch_EZ!$C$30:$I$30,0)),"F","C")</f>
        <v>28.333333333333332</v>
      </c>
      <c r="L1826" s="34">
        <f>CONVERT(INDEX(DHW_StPt_Sch_EZ!$C$4:$I$27,MATCH(Schedules_8760!$C1826,DHW_StPt_Sch_EZ!$B$4:$B$27,0),MATCH(Schedules_8760!$F1826,DHW_StPt_Sch_EZ!$C$3:$I$3,0)),"F","C")</f>
        <v>53.333333333333329</v>
      </c>
      <c r="M1826" s="34">
        <f>CONVERT(INDEX(DHW_StPt_Sch_EZ!$C$31:$I$54,MATCH(Schedules_8760!$C1826,DHW_StPt_Sch_EZ!$B$31:$B$54,0),MATCH(Schedules_8760!$F1826,DHW_StPt_Sch_EZ!$C$30:$I$30,0)),"F","C")</f>
        <v>53.333333333333329</v>
      </c>
      <c r="N1826" s="12"/>
      <c r="O1826" s="12"/>
      <c r="P1826" s="12"/>
    </row>
    <row r="1827" spans="1:16" x14ac:dyDescent="0.25">
      <c r="A1827" s="35">
        <v>1826</v>
      </c>
      <c r="B1827" s="89">
        <v>77.041666666666671</v>
      </c>
      <c r="C1827" s="35">
        <f t="shared" si="140"/>
        <v>2</v>
      </c>
      <c r="D1827" s="35">
        <f t="shared" si="143"/>
        <v>77</v>
      </c>
      <c r="E1827" s="35">
        <f t="shared" si="144"/>
        <v>7</v>
      </c>
      <c r="F1827" s="35" t="str">
        <f t="shared" si="141"/>
        <v>Saturday</v>
      </c>
      <c r="G1827" s="35">
        <f t="shared" si="142"/>
        <v>3</v>
      </c>
      <c r="H1827" s="34">
        <f>CONVERT(INDEX(Htg_StPt_Sch_EZ!$C$4:$I$27,MATCH(Schedules_8760!$C1827,Htg_StPt_Sch_EZ!$B$4:$B$27,0),MATCH(Schedules_8760!$F1827,Htg_StPt_Sch_EZ!$C$3:$I$3,0)),"F","C")</f>
        <v>20.555555555555554</v>
      </c>
      <c r="I1827" s="34">
        <f>CONVERT(INDEX(Htg_StPt_Sch_EZ!$C$31:$I$54,MATCH(Schedules_8760!$C1827,Htg_StPt_Sch_EZ!$B$31:$B$54,0),MATCH(Schedules_8760!$F1827,Htg_StPt_Sch_EZ!$C$30:$I$30,0)),"F","C")</f>
        <v>19.444444444444443</v>
      </c>
      <c r="J1827" s="34">
        <f>CONVERT(INDEX(Clg_StPt_Sch_EZ!$C$4:$I$27,MATCH(Schedules_8760!$C1827,Clg_StPt_Sch_EZ!$B$4:$B$27,0),MATCH(Schedules_8760!$F1827,Clg_StPt_Sch_EZ!$C$3:$I$3,0)),"F","C")</f>
        <v>25.555555555555554</v>
      </c>
      <c r="K1827" s="34">
        <f>CONVERT(INDEX(Clg_StPt_Sch_EZ!$C$31:$I$54,MATCH(Schedules_8760!$C1827,Clg_StPt_Sch_EZ!$B$31:$B$54,0),MATCH(Schedules_8760!$F1827,Clg_StPt_Sch_EZ!$C$30:$I$30,0)),"F","C")</f>
        <v>28.333333333333332</v>
      </c>
      <c r="L1827" s="34">
        <f>CONVERT(INDEX(DHW_StPt_Sch_EZ!$C$4:$I$27,MATCH(Schedules_8760!$C1827,DHW_StPt_Sch_EZ!$B$4:$B$27,0),MATCH(Schedules_8760!$F1827,DHW_StPt_Sch_EZ!$C$3:$I$3,0)),"F","C")</f>
        <v>53.333333333333329</v>
      </c>
      <c r="M1827" s="34">
        <f>CONVERT(INDEX(DHW_StPt_Sch_EZ!$C$31:$I$54,MATCH(Schedules_8760!$C1827,DHW_StPt_Sch_EZ!$B$31:$B$54,0),MATCH(Schedules_8760!$F1827,DHW_StPt_Sch_EZ!$C$30:$I$30,0)),"F","C")</f>
        <v>53.333333333333329</v>
      </c>
      <c r="N1827" s="12"/>
      <c r="O1827" s="12"/>
      <c r="P1827" s="12"/>
    </row>
    <row r="1828" spans="1:16" x14ac:dyDescent="0.25">
      <c r="A1828" s="35">
        <v>1827</v>
      </c>
      <c r="B1828" s="89">
        <v>77.083333333333329</v>
      </c>
      <c r="C1828" s="35">
        <f t="shared" si="140"/>
        <v>3</v>
      </c>
      <c r="D1828" s="35">
        <f t="shared" si="143"/>
        <v>77</v>
      </c>
      <c r="E1828" s="35">
        <f t="shared" si="144"/>
        <v>7</v>
      </c>
      <c r="F1828" s="35" t="str">
        <f t="shared" si="141"/>
        <v>Saturday</v>
      </c>
      <c r="G1828" s="35">
        <f t="shared" si="142"/>
        <v>3</v>
      </c>
      <c r="H1828" s="34">
        <f>CONVERT(INDEX(Htg_StPt_Sch_EZ!$C$4:$I$27,MATCH(Schedules_8760!$C1828,Htg_StPt_Sch_EZ!$B$4:$B$27,0),MATCH(Schedules_8760!$F1828,Htg_StPt_Sch_EZ!$C$3:$I$3,0)),"F","C")</f>
        <v>20.555555555555554</v>
      </c>
      <c r="I1828" s="34">
        <f>CONVERT(INDEX(Htg_StPt_Sch_EZ!$C$31:$I$54,MATCH(Schedules_8760!$C1828,Htg_StPt_Sch_EZ!$B$31:$B$54,0),MATCH(Schedules_8760!$F1828,Htg_StPt_Sch_EZ!$C$30:$I$30,0)),"F","C")</f>
        <v>19.444444444444443</v>
      </c>
      <c r="J1828" s="34">
        <f>CONVERT(INDEX(Clg_StPt_Sch_EZ!$C$4:$I$27,MATCH(Schedules_8760!$C1828,Clg_StPt_Sch_EZ!$B$4:$B$27,0),MATCH(Schedules_8760!$F1828,Clg_StPt_Sch_EZ!$C$3:$I$3,0)),"F","C")</f>
        <v>25.555555555555554</v>
      </c>
      <c r="K1828" s="34">
        <f>CONVERT(INDEX(Clg_StPt_Sch_EZ!$C$31:$I$54,MATCH(Schedules_8760!$C1828,Clg_StPt_Sch_EZ!$B$31:$B$54,0),MATCH(Schedules_8760!$F1828,Clg_StPt_Sch_EZ!$C$30:$I$30,0)),"F","C")</f>
        <v>28.333333333333332</v>
      </c>
      <c r="L1828" s="34">
        <f>CONVERT(INDEX(DHW_StPt_Sch_EZ!$C$4:$I$27,MATCH(Schedules_8760!$C1828,DHW_StPt_Sch_EZ!$B$4:$B$27,0),MATCH(Schedules_8760!$F1828,DHW_StPt_Sch_EZ!$C$3:$I$3,0)),"F","C")</f>
        <v>53.333333333333329</v>
      </c>
      <c r="M1828" s="34">
        <f>CONVERT(INDEX(DHW_StPt_Sch_EZ!$C$31:$I$54,MATCH(Schedules_8760!$C1828,DHW_StPt_Sch_EZ!$B$31:$B$54,0),MATCH(Schedules_8760!$F1828,DHW_StPt_Sch_EZ!$C$30:$I$30,0)),"F","C")</f>
        <v>53.333333333333329</v>
      </c>
      <c r="N1828" s="12"/>
      <c r="O1828" s="12"/>
      <c r="P1828" s="12"/>
    </row>
    <row r="1829" spans="1:16" x14ac:dyDescent="0.25">
      <c r="A1829" s="35">
        <v>1828</v>
      </c>
      <c r="B1829" s="89">
        <v>77.125</v>
      </c>
      <c r="C1829" s="35">
        <f t="shared" si="140"/>
        <v>4</v>
      </c>
      <c r="D1829" s="35">
        <f t="shared" si="143"/>
        <v>77</v>
      </c>
      <c r="E1829" s="35">
        <f t="shared" si="144"/>
        <v>7</v>
      </c>
      <c r="F1829" s="35" t="str">
        <f t="shared" si="141"/>
        <v>Saturday</v>
      </c>
      <c r="G1829" s="35">
        <f t="shared" si="142"/>
        <v>3</v>
      </c>
      <c r="H1829" s="34">
        <f>CONVERT(INDEX(Htg_StPt_Sch_EZ!$C$4:$I$27,MATCH(Schedules_8760!$C1829,Htg_StPt_Sch_EZ!$B$4:$B$27,0),MATCH(Schedules_8760!$F1829,Htg_StPt_Sch_EZ!$C$3:$I$3,0)),"F","C")</f>
        <v>20.555555555555554</v>
      </c>
      <c r="I1829" s="34">
        <f>CONVERT(INDEX(Htg_StPt_Sch_EZ!$C$31:$I$54,MATCH(Schedules_8760!$C1829,Htg_StPt_Sch_EZ!$B$31:$B$54,0),MATCH(Schedules_8760!$F1829,Htg_StPt_Sch_EZ!$C$30:$I$30,0)),"F","C")</f>
        <v>19.444444444444443</v>
      </c>
      <c r="J1829" s="34">
        <f>CONVERT(INDEX(Clg_StPt_Sch_EZ!$C$4:$I$27,MATCH(Schedules_8760!$C1829,Clg_StPt_Sch_EZ!$B$4:$B$27,0),MATCH(Schedules_8760!$F1829,Clg_StPt_Sch_EZ!$C$3:$I$3,0)),"F","C")</f>
        <v>25.555555555555554</v>
      </c>
      <c r="K1829" s="34">
        <f>CONVERT(INDEX(Clg_StPt_Sch_EZ!$C$31:$I$54,MATCH(Schedules_8760!$C1829,Clg_StPt_Sch_EZ!$B$31:$B$54,0),MATCH(Schedules_8760!$F1829,Clg_StPt_Sch_EZ!$C$30:$I$30,0)),"F","C")</f>
        <v>28.333333333333332</v>
      </c>
      <c r="L1829" s="34">
        <f>CONVERT(INDEX(DHW_StPt_Sch_EZ!$C$4:$I$27,MATCH(Schedules_8760!$C1829,DHW_StPt_Sch_EZ!$B$4:$B$27,0),MATCH(Schedules_8760!$F1829,DHW_StPt_Sch_EZ!$C$3:$I$3,0)),"F","C")</f>
        <v>53.333333333333329</v>
      </c>
      <c r="M1829" s="34">
        <f>CONVERT(INDEX(DHW_StPt_Sch_EZ!$C$31:$I$54,MATCH(Schedules_8760!$C1829,DHW_StPt_Sch_EZ!$B$31:$B$54,0),MATCH(Schedules_8760!$F1829,DHW_StPt_Sch_EZ!$C$30:$I$30,0)),"F","C")</f>
        <v>53.333333333333329</v>
      </c>
      <c r="N1829" s="12"/>
      <c r="O1829" s="12"/>
      <c r="P1829" s="12"/>
    </row>
    <row r="1830" spans="1:16" x14ac:dyDescent="0.25">
      <c r="A1830" s="35">
        <v>1829</v>
      </c>
      <c r="B1830" s="89">
        <v>77.166666666666671</v>
      </c>
      <c r="C1830" s="35">
        <f t="shared" si="140"/>
        <v>5</v>
      </c>
      <c r="D1830" s="35">
        <f t="shared" si="143"/>
        <v>77</v>
      </c>
      <c r="E1830" s="35">
        <f t="shared" si="144"/>
        <v>7</v>
      </c>
      <c r="F1830" s="35" t="str">
        <f t="shared" si="141"/>
        <v>Saturday</v>
      </c>
      <c r="G1830" s="35">
        <f t="shared" si="142"/>
        <v>3</v>
      </c>
      <c r="H1830" s="34">
        <f>CONVERT(INDEX(Htg_StPt_Sch_EZ!$C$4:$I$27,MATCH(Schedules_8760!$C1830,Htg_StPt_Sch_EZ!$B$4:$B$27,0),MATCH(Schedules_8760!$F1830,Htg_StPt_Sch_EZ!$C$3:$I$3,0)),"F","C")</f>
        <v>20.555555555555554</v>
      </c>
      <c r="I1830" s="34">
        <f>CONVERT(INDEX(Htg_StPt_Sch_EZ!$C$31:$I$54,MATCH(Schedules_8760!$C1830,Htg_StPt_Sch_EZ!$B$31:$B$54,0),MATCH(Schedules_8760!$F1830,Htg_StPt_Sch_EZ!$C$30:$I$30,0)),"F","C")</f>
        <v>19.444444444444443</v>
      </c>
      <c r="J1830" s="34">
        <f>CONVERT(INDEX(Clg_StPt_Sch_EZ!$C$4:$I$27,MATCH(Schedules_8760!$C1830,Clg_StPt_Sch_EZ!$B$4:$B$27,0),MATCH(Schedules_8760!$F1830,Clg_StPt_Sch_EZ!$C$3:$I$3,0)),"F","C")</f>
        <v>25.555555555555554</v>
      </c>
      <c r="K1830" s="34">
        <f>CONVERT(INDEX(Clg_StPt_Sch_EZ!$C$31:$I$54,MATCH(Schedules_8760!$C1830,Clg_StPt_Sch_EZ!$B$31:$B$54,0),MATCH(Schedules_8760!$F1830,Clg_StPt_Sch_EZ!$C$30:$I$30,0)),"F","C")</f>
        <v>28.333333333333332</v>
      </c>
      <c r="L1830" s="34">
        <f>CONVERT(INDEX(DHW_StPt_Sch_EZ!$C$4:$I$27,MATCH(Schedules_8760!$C1830,DHW_StPt_Sch_EZ!$B$4:$B$27,0),MATCH(Schedules_8760!$F1830,DHW_StPt_Sch_EZ!$C$3:$I$3,0)),"F","C")</f>
        <v>53.333333333333329</v>
      </c>
      <c r="M1830" s="34">
        <f>CONVERT(INDEX(DHW_StPt_Sch_EZ!$C$31:$I$54,MATCH(Schedules_8760!$C1830,DHW_StPt_Sch_EZ!$B$31:$B$54,0),MATCH(Schedules_8760!$F1830,DHW_StPt_Sch_EZ!$C$30:$I$30,0)),"F","C")</f>
        <v>53.333333333333329</v>
      </c>
      <c r="N1830" s="12"/>
      <c r="O1830" s="12"/>
      <c r="P1830" s="12"/>
    </row>
    <row r="1831" spans="1:16" x14ac:dyDescent="0.25">
      <c r="A1831" s="35">
        <v>1830</v>
      </c>
      <c r="B1831" s="89">
        <v>77.208333333333329</v>
      </c>
      <c r="C1831" s="35">
        <f t="shared" si="140"/>
        <v>6</v>
      </c>
      <c r="D1831" s="35">
        <f t="shared" si="143"/>
        <v>77</v>
      </c>
      <c r="E1831" s="35">
        <f t="shared" si="144"/>
        <v>7</v>
      </c>
      <c r="F1831" s="35" t="str">
        <f t="shared" si="141"/>
        <v>Saturday</v>
      </c>
      <c r="G1831" s="35">
        <f t="shared" si="142"/>
        <v>3</v>
      </c>
      <c r="H1831" s="34">
        <f>CONVERT(INDEX(Htg_StPt_Sch_EZ!$C$4:$I$27,MATCH(Schedules_8760!$C1831,Htg_StPt_Sch_EZ!$B$4:$B$27,0),MATCH(Schedules_8760!$F1831,Htg_StPt_Sch_EZ!$C$3:$I$3,0)),"F","C")</f>
        <v>20.555555555555554</v>
      </c>
      <c r="I1831" s="34">
        <f>CONVERT(INDEX(Htg_StPt_Sch_EZ!$C$31:$I$54,MATCH(Schedules_8760!$C1831,Htg_StPt_Sch_EZ!$B$31:$B$54,0),MATCH(Schedules_8760!$F1831,Htg_StPt_Sch_EZ!$C$30:$I$30,0)),"F","C")</f>
        <v>19.444444444444443</v>
      </c>
      <c r="J1831" s="34">
        <f>CONVERT(INDEX(Clg_StPt_Sch_EZ!$C$4:$I$27,MATCH(Schedules_8760!$C1831,Clg_StPt_Sch_EZ!$B$4:$B$27,0),MATCH(Schedules_8760!$F1831,Clg_StPt_Sch_EZ!$C$3:$I$3,0)),"F","C")</f>
        <v>25.555555555555554</v>
      </c>
      <c r="K1831" s="34">
        <f>CONVERT(INDEX(Clg_StPt_Sch_EZ!$C$31:$I$54,MATCH(Schedules_8760!$C1831,Clg_StPt_Sch_EZ!$B$31:$B$54,0),MATCH(Schedules_8760!$F1831,Clg_StPt_Sch_EZ!$C$30:$I$30,0)),"F","C")</f>
        <v>28.333333333333332</v>
      </c>
      <c r="L1831" s="34">
        <f>CONVERT(INDEX(DHW_StPt_Sch_EZ!$C$4:$I$27,MATCH(Schedules_8760!$C1831,DHW_StPt_Sch_EZ!$B$4:$B$27,0),MATCH(Schedules_8760!$F1831,DHW_StPt_Sch_EZ!$C$3:$I$3,0)),"F","C")</f>
        <v>53.333333333333329</v>
      </c>
      <c r="M1831" s="34">
        <f>CONVERT(INDEX(DHW_StPt_Sch_EZ!$C$31:$I$54,MATCH(Schedules_8760!$C1831,DHW_StPt_Sch_EZ!$B$31:$B$54,0),MATCH(Schedules_8760!$F1831,DHW_StPt_Sch_EZ!$C$30:$I$30,0)),"F","C")</f>
        <v>53.333333333333329</v>
      </c>
      <c r="N1831" s="12"/>
      <c r="O1831" s="12"/>
      <c r="P1831" s="12"/>
    </row>
    <row r="1832" spans="1:16" x14ac:dyDescent="0.25">
      <c r="A1832" s="35">
        <v>1831</v>
      </c>
      <c r="B1832" s="89">
        <v>77.25</v>
      </c>
      <c r="C1832" s="35">
        <f t="shared" si="140"/>
        <v>7</v>
      </c>
      <c r="D1832" s="35">
        <f t="shared" si="143"/>
        <v>77</v>
      </c>
      <c r="E1832" s="35">
        <f t="shared" si="144"/>
        <v>7</v>
      </c>
      <c r="F1832" s="35" t="str">
        <f t="shared" si="141"/>
        <v>Saturday</v>
      </c>
      <c r="G1832" s="35">
        <f t="shared" si="142"/>
        <v>3</v>
      </c>
      <c r="H1832" s="34">
        <f>CONVERT(INDEX(Htg_StPt_Sch_EZ!$C$4:$I$27,MATCH(Schedules_8760!$C1832,Htg_StPt_Sch_EZ!$B$4:$B$27,0),MATCH(Schedules_8760!$F1832,Htg_StPt_Sch_EZ!$C$3:$I$3,0)),"F","C")</f>
        <v>20.555555555555554</v>
      </c>
      <c r="I1832" s="34">
        <f>CONVERT(INDEX(Htg_StPt_Sch_EZ!$C$31:$I$54,MATCH(Schedules_8760!$C1832,Htg_StPt_Sch_EZ!$B$31:$B$54,0),MATCH(Schedules_8760!$F1832,Htg_StPt_Sch_EZ!$C$30:$I$30,0)),"F","C")</f>
        <v>19.444444444444443</v>
      </c>
      <c r="J1832" s="34">
        <f>CONVERT(INDEX(Clg_StPt_Sch_EZ!$C$4:$I$27,MATCH(Schedules_8760!$C1832,Clg_StPt_Sch_EZ!$B$4:$B$27,0),MATCH(Schedules_8760!$F1832,Clg_StPt_Sch_EZ!$C$3:$I$3,0)),"F","C")</f>
        <v>25.555555555555554</v>
      </c>
      <c r="K1832" s="34">
        <f>CONVERT(INDEX(Clg_StPt_Sch_EZ!$C$31:$I$54,MATCH(Schedules_8760!$C1832,Clg_StPt_Sch_EZ!$B$31:$B$54,0),MATCH(Schedules_8760!$F1832,Clg_StPt_Sch_EZ!$C$30:$I$30,0)),"F","C")</f>
        <v>28.333333333333332</v>
      </c>
      <c r="L1832" s="34">
        <f>CONVERT(INDEX(DHW_StPt_Sch_EZ!$C$4:$I$27,MATCH(Schedules_8760!$C1832,DHW_StPt_Sch_EZ!$B$4:$B$27,0),MATCH(Schedules_8760!$F1832,DHW_StPt_Sch_EZ!$C$3:$I$3,0)),"F","C")</f>
        <v>53.333333333333329</v>
      </c>
      <c r="M1832" s="34">
        <f>CONVERT(INDEX(DHW_StPt_Sch_EZ!$C$31:$I$54,MATCH(Schedules_8760!$C1832,DHW_StPt_Sch_EZ!$B$31:$B$54,0),MATCH(Schedules_8760!$F1832,DHW_StPt_Sch_EZ!$C$30:$I$30,0)),"F","C")</f>
        <v>53.333333333333329</v>
      </c>
      <c r="N1832" s="12"/>
      <c r="O1832" s="12"/>
      <c r="P1832" s="12"/>
    </row>
    <row r="1833" spans="1:16" x14ac:dyDescent="0.25">
      <c r="A1833" s="35">
        <v>1832</v>
      </c>
      <c r="B1833" s="89">
        <v>77.291666666666671</v>
      </c>
      <c r="C1833" s="35">
        <f t="shared" si="140"/>
        <v>8</v>
      </c>
      <c r="D1833" s="35">
        <f t="shared" si="143"/>
        <v>77</v>
      </c>
      <c r="E1833" s="35">
        <f t="shared" si="144"/>
        <v>7</v>
      </c>
      <c r="F1833" s="35" t="str">
        <f t="shared" si="141"/>
        <v>Saturday</v>
      </c>
      <c r="G1833" s="35">
        <f t="shared" si="142"/>
        <v>3</v>
      </c>
      <c r="H1833" s="34">
        <f>CONVERT(INDEX(Htg_StPt_Sch_EZ!$C$4:$I$27,MATCH(Schedules_8760!$C1833,Htg_StPt_Sch_EZ!$B$4:$B$27,0),MATCH(Schedules_8760!$F1833,Htg_StPt_Sch_EZ!$C$3:$I$3,0)),"F","C")</f>
        <v>20.555555555555554</v>
      </c>
      <c r="I1833" s="34">
        <f>CONVERT(INDEX(Htg_StPt_Sch_EZ!$C$31:$I$54,MATCH(Schedules_8760!$C1833,Htg_StPt_Sch_EZ!$B$31:$B$54,0),MATCH(Schedules_8760!$F1833,Htg_StPt_Sch_EZ!$C$30:$I$30,0)),"F","C")</f>
        <v>19.444444444444443</v>
      </c>
      <c r="J1833" s="34">
        <f>CONVERT(INDEX(Clg_StPt_Sch_EZ!$C$4:$I$27,MATCH(Schedules_8760!$C1833,Clg_StPt_Sch_EZ!$B$4:$B$27,0),MATCH(Schedules_8760!$F1833,Clg_StPt_Sch_EZ!$C$3:$I$3,0)),"F","C")</f>
        <v>25.555555555555554</v>
      </c>
      <c r="K1833" s="34">
        <f>CONVERT(INDEX(Clg_StPt_Sch_EZ!$C$31:$I$54,MATCH(Schedules_8760!$C1833,Clg_StPt_Sch_EZ!$B$31:$B$54,0),MATCH(Schedules_8760!$F1833,Clg_StPt_Sch_EZ!$C$30:$I$30,0)),"F","C")</f>
        <v>25</v>
      </c>
      <c r="L1833" s="34">
        <f>CONVERT(INDEX(DHW_StPt_Sch_EZ!$C$4:$I$27,MATCH(Schedules_8760!$C1833,DHW_StPt_Sch_EZ!$B$4:$B$27,0),MATCH(Schedules_8760!$F1833,DHW_StPt_Sch_EZ!$C$3:$I$3,0)),"F","C")</f>
        <v>53.333333333333329</v>
      </c>
      <c r="M1833" s="34">
        <f>CONVERT(INDEX(DHW_StPt_Sch_EZ!$C$31:$I$54,MATCH(Schedules_8760!$C1833,DHW_StPt_Sch_EZ!$B$31:$B$54,0),MATCH(Schedules_8760!$F1833,DHW_StPt_Sch_EZ!$C$30:$I$30,0)),"F","C")</f>
        <v>53.333333333333329</v>
      </c>
      <c r="N1833" s="12"/>
      <c r="O1833" s="12"/>
      <c r="P1833" s="12"/>
    </row>
    <row r="1834" spans="1:16" x14ac:dyDescent="0.25">
      <c r="A1834" s="35">
        <v>1833</v>
      </c>
      <c r="B1834" s="89">
        <v>77.333333333333329</v>
      </c>
      <c r="C1834" s="35">
        <f t="shared" si="140"/>
        <v>9</v>
      </c>
      <c r="D1834" s="35">
        <f t="shared" si="143"/>
        <v>77</v>
      </c>
      <c r="E1834" s="35">
        <f t="shared" si="144"/>
        <v>7</v>
      </c>
      <c r="F1834" s="35" t="str">
        <f t="shared" si="141"/>
        <v>Saturday</v>
      </c>
      <c r="G1834" s="35">
        <f t="shared" si="142"/>
        <v>3</v>
      </c>
      <c r="H1834" s="34">
        <f>CONVERT(INDEX(Htg_StPt_Sch_EZ!$C$4:$I$27,MATCH(Schedules_8760!$C1834,Htg_StPt_Sch_EZ!$B$4:$B$27,0),MATCH(Schedules_8760!$F1834,Htg_StPt_Sch_EZ!$C$3:$I$3,0)),"F","C")</f>
        <v>20.555555555555554</v>
      </c>
      <c r="I1834" s="34">
        <f>CONVERT(INDEX(Htg_StPt_Sch_EZ!$C$31:$I$54,MATCH(Schedules_8760!$C1834,Htg_StPt_Sch_EZ!$B$31:$B$54,0),MATCH(Schedules_8760!$F1834,Htg_StPt_Sch_EZ!$C$30:$I$30,0)),"F","C")</f>
        <v>19.444444444444443</v>
      </c>
      <c r="J1834" s="34">
        <f>CONVERT(INDEX(Clg_StPt_Sch_EZ!$C$4:$I$27,MATCH(Schedules_8760!$C1834,Clg_StPt_Sch_EZ!$B$4:$B$27,0),MATCH(Schedules_8760!$F1834,Clg_StPt_Sch_EZ!$C$3:$I$3,0)),"F","C")</f>
        <v>25.555555555555554</v>
      </c>
      <c r="K1834" s="34">
        <f>CONVERT(INDEX(Clg_StPt_Sch_EZ!$C$31:$I$54,MATCH(Schedules_8760!$C1834,Clg_StPt_Sch_EZ!$B$31:$B$54,0),MATCH(Schedules_8760!$F1834,Clg_StPt_Sch_EZ!$C$30:$I$30,0)),"F","C")</f>
        <v>25</v>
      </c>
      <c r="L1834" s="34">
        <f>CONVERT(INDEX(DHW_StPt_Sch_EZ!$C$4:$I$27,MATCH(Schedules_8760!$C1834,DHW_StPt_Sch_EZ!$B$4:$B$27,0),MATCH(Schedules_8760!$F1834,DHW_StPt_Sch_EZ!$C$3:$I$3,0)),"F","C")</f>
        <v>53.333333333333329</v>
      </c>
      <c r="M1834" s="34">
        <f>CONVERT(INDEX(DHW_StPt_Sch_EZ!$C$31:$I$54,MATCH(Schedules_8760!$C1834,DHW_StPt_Sch_EZ!$B$31:$B$54,0),MATCH(Schedules_8760!$F1834,DHW_StPt_Sch_EZ!$C$30:$I$30,0)),"F","C")</f>
        <v>53.333333333333329</v>
      </c>
      <c r="N1834" s="12"/>
      <c r="O1834" s="12"/>
      <c r="P1834" s="12"/>
    </row>
    <row r="1835" spans="1:16" x14ac:dyDescent="0.25">
      <c r="A1835" s="35">
        <v>1834</v>
      </c>
      <c r="B1835" s="89">
        <v>77.375</v>
      </c>
      <c r="C1835" s="35">
        <f t="shared" si="140"/>
        <v>10</v>
      </c>
      <c r="D1835" s="35">
        <f t="shared" si="143"/>
        <v>77</v>
      </c>
      <c r="E1835" s="35">
        <f t="shared" si="144"/>
        <v>7</v>
      </c>
      <c r="F1835" s="35" t="str">
        <f t="shared" si="141"/>
        <v>Saturday</v>
      </c>
      <c r="G1835" s="35">
        <f t="shared" si="142"/>
        <v>3</v>
      </c>
      <c r="H1835" s="34">
        <f>CONVERT(INDEX(Htg_StPt_Sch_EZ!$C$4:$I$27,MATCH(Schedules_8760!$C1835,Htg_StPt_Sch_EZ!$B$4:$B$27,0),MATCH(Schedules_8760!$F1835,Htg_StPt_Sch_EZ!$C$3:$I$3,0)),"F","C")</f>
        <v>20.555555555555554</v>
      </c>
      <c r="I1835" s="34">
        <f>CONVERT(INDEX(Htg_StPt_Sch_EZ!$C$31:$I$54,MATCH(Schedules_8760!$C1835,Htg_StPt_Sch_EZ!$B$31:$B$54,0),MATCH(Schedules_8760!$F1835,Htg_StPt_Sch_EZ!$C$30:$I$30,0)),"F","C")</f>
        <v>19.444444444444443</v>
      </c>
      <c r="J1835" s="34">
        <f>CONVERT(INDEX(Clg_StPt_Sch_EZ!$C$4:$I$27,MATCH(Schedules_8760!$C1835,Clg_StPt_Sch_EZ!$B$4:$B$27,0),MATCH(Schedules_8760!$F1835,Clg_StPt_Sch_EZ!$C$3:$I$3,0)),"F","C")</f>
        <v>25.555555555555554</v>
      </c>
      <c r="K1835" s="34">
        <f>CONVERT(INDEX(Clg_StPt_Sch_EZ!$C$31:$I$54,MATCH(Schedules_8760!$C1835,Clg_StPt_Sch_EZ!$B$31:$B$54,0),MATCH(Schedules_8760!$F1835,Clg_StPt_Sch_EZ!$C$30:$I$30,0)),"F","C")</f>
        <v>25</v>
      </c>
      <c r="L1835" s="34">
        <f>CONVERT(INDEX(DHW_StPt_Sch_EZ!$C$4:$I$27,MATCH(Schedules_8760!$C1835,DHW_StPt_Sch_EZ!$B$4:$B$27,0),MATCH(Schedules_8760!$F1835,DHW_StPt_Sch_EZ!$C$3:$I$3,0)),"F","C")</f>
        <v>53.333333333333329</v>
      </c>
      <c r="M1835" s="34">
        <f>CONVERT(INDEX(DHW_StPt_Sch_EZ!$C$31:$I$54,MATCH(Schedules_8760!$C1835,DHW_StPt_Sch_EZ!$B$31:$B$54,0),MATCH(Schedules_8760!$F1835,DHW_StPt_Sch_EZ!$C$30:$I$30,0)),"F","C")</f>
        <v>53.333333333333329</v>
      </c>
      <c r="N1835" s="12"/>
      <c r="O1835" s="12"/>
      <c r="P1835" s="12"/>
    </row>
    <row r="1836" spans="1:16" x14ac:dyDescent="0.25">
      <c r="A1836" s="35">
        <v>1835</v>
      </c>
      <c r="B1836" s="89">
        <v>77.416666666666671</v>
      </c>
      <c r="C1836" s="35">
        <f t="shared" si="140"/>
        <v>11</v>
      </c>
      <c r="D1836" s="35">
        <f t="shared" si="143"/>
        <v>77</v>
      </c>
      <c r="E1836" s="35">
        <f t="shared" si="144"/>
        <v>7</v>
      </c>
      <c r="F1836" s="35" t="str">
        <f t="shared" si="141"/>
        <v>Saturday</v>
      </c>
      <c r="G1836" s="35">
        <f t="shared" si="142"/>
        <v>3</v>
      </c>
      <c r="H1836" s="34">
        <f>CONVERT(INDEX(Htg_StPt_Sch_EZ!$C$4:$I$27,MATCH(Schedules_8760!$C1836,Htg_StPt_Sch_EZ!$B$4:$B$27,0),MATCH(Schedules_8760!$F1836,Htg_StPt_Sch_EZ!$C$3:$I$3,0)),"F","C")</f>
        <v>20.555555555555554</v>
      </c>
      <c r="I1836" s="34">
        <f>CONVERT(INDEX(Htg_StPt_Sch_EZ!$C$31:$I$54,MATCH(Schedules_8760!$C1836,Htg_StPt_Sch_EZ!$B$31:$B$54,0),MATCH(Schedules_8760!$F1836,Htg_StPt_Sch_EZ!$C$30:$I$30,0)),"F","C")</f>
        <v>19.444444444444443</v>
      </c>
      <c r="J1836" s="34">
        <f>CONVERT(INDEX(Clg_StPt_Sch_EZ!$C$4:$I$27,MATCH(Schedules_8760!$C1836,Clg_StPt_Sch_EZ!$B$4:$B$27,0),MATCH(Schedules_8760!$F1836,Clg_StPt_Sch_EZ!$C$3:$I$3,0)),"F","C")</f>
        <v>25.555555555555554</v>
      </c>
      <c r="K1836" s="34">
        <f>CONVERT(INDEX(Clg_StPt_Sch_EZ!$C$31:$I$54,MATCH(Schedules_8760!$C1836,Clg_StPt_Sch_EZ!$B$31:$B$54,0),MATCH(Schedules_8760!$F1836,Clg_StPt_Sch_EZ!$C$30:$I$30,0)),"F","C")</f>
        <v>25</v>
      </c>
      <c r="L1836" s="34">
        <f>CONVERT(INDEX(DHW_StPt_Sch_EZ!$C$4:$I$27,MATCH(Schedules_8760!$C1836,DHW_StPt_Sch_EZ!$B$4:$B$27,0),MATCH(Schedules_8760!$F1836,DHW_StPt_Sch_EZ!$C$3:$I$3,0)),"F","C")</f>
        <v>53.333333333333329</v>
      </c>
      <c r="M1836" s="34">
        <f>CONVERT(INDEX(DHW_StPt_Sch_EZ!$C$31:$I$54,MATCH(Schedules_8760!$C1836,DHW_StPt_Sch_EZ!$B$31:$B$54,0),MATCH(Schedules_8760!$F1836,DHW_StPt_Sch_EZ!$C$30:$I$30,0)),"F","C")</f>
        <v>53.333333333333329</v>
      </c>
      <c r="N1836" s="12"/>
      <c r="O1836" s="12"/>
      <c r="P1836" s="12"/>
    </row>
    <row r="1837" spans="1:16" x14ac:dyDescent="0.25">
      <c r="A1837" s="35">
        <v>1836</v>
      </c>
      <c r="B1837" s="89">
        <v>77.458333333333329</v>
      </c>
      <c r="C1837" s="35">
        <f t="shared" si="140"/>
        <v>12</v>
      </c>
      <c r="D1837" s="35">
        <f t="shared" si="143"/>
        <v>77</v>
      </c>
      <c r="E1837" s="35">
        <f t="shared" si="144"/>
        <v>7</v>
      </c>
      <c r="F1837" s="35" t="str">
        <f t="shared" si="141"/>
        <v>Saturday</v>
      </c>
      <c r="G1837" s="35">
        <f t="shared" si="142"/>
        <v>3</v>
      </c>
      <c r="H1837" s="34">
        <f>CONVERT(INDEX(Htg_StPt_Sch_EZ!$C$4:$I$27,MATCH(Schedules_8760!$C1837,Htg_StPt_Sch_EZ!$B$4:$B$27,0),MATCH(Schedules_8760!$F1837,Htg_StPt_Sch_EZ!$C$3:$I$3,0)),"F","C")</f>
        <v>20.555555555555554</v>
      </c>
      <c r="I1837" s="34">
        <f>CONVERT(INDEX(Htg_StPt_Sch_EZ!$C$31:$I$54,MATCH(Schedules_8760!$C1837,Htg_StPt_Sch_EZ!$B$31:$B$54,0),MATCH(Schedules_8760!$F1837,Htg_StPt_Sch_EZ!$C$30:$I$30,0)),"F","C")</f>
        <v>19.444444444444443</v>
      </c>
      <c r="J1837" s="34">
        <f>CONVERT(INDEX(Clg_StPt_Sch_EZ!$C$4:$I$27,MATCH(Schedules_8760!$C1837,Clg_StPt_Sch_EZ!$B$4:$B$27,0),MATCH(Schedules_8760!$F1837,Clg_StPt_Sch_EZ!$C$3:$I$3,0)),"F","C")</f>
        <v>25.555555555555554</v>
      </c>
      <c r="K1837" s="34">
        <f>CONVERT(INDEX(Clg_StPt_Sch_EZ!$C$31:$I$54,MATCH(Schedules_8760!$C1837,Clg_StPt_Sch_EZ!$B$31:$B$54,0),MATCH(Schedules_8760!$F1837,Clg_StPt_Sch_EZ!$C$30:$I$30,0)),"F","C")</f>
        <v>25</v>
      </c>
      <c r="L1837" s="34">
        <f>CONVERT(INDEX(DHW_StPt_Sch_EZ!$C$4:$I$27,MATCH(Schedules_8760!$C1837,DHW_StPt_Sch_EZ!$B$4:$B$27,0),MATCH(Schedules_8760!$F1837,DHW_StPt_Sch_EZ!$C$3:$I$3,0)),"F","C")</f>
        <v>53.333333333333329</v>
      </c>
      <c r="M1837" s="34">
        <f>CONVERT(INDEX(DHW_StPt_Sch_EZ!$C$31:$I$54,MATCH(Schedules_8760!$C1837,DHW_StPt_Sch_EZ!$B$31:$B$54,0),MATCH(Schedules_8760!$F1837,DHW_StPt_Sch_EZ!$C$30:$I$30,0)),"F","C")</f>
        <v>53.333333333333329</v>
      </c>
      <c r="N1837" s="12"/>
      <c r="O1837" s="12"/>
      <c r="P1837" s="12"/>
    </row>
    <row r="1838" spans="1:16" x14ac:dyDescent="0.25">
      <c r="A1838" s="35">
        <v>1837</v>
      </c>
      <c r="B1838" s="89">
        <v>77.5</v>
      </c>
      <c r="C1838" s="35">
        <f t="shared" si="140"/>
        <v>13</v>
      </c>
      <c r="D1838" s="35">
        <f t="shared" si="143"/>
        <v>77</v>
      </c>
      <c r="E1838" s="35">
        <f t="shared" si="144"/>
        <v>7</v>
      </c>
      <c r="F1838" s="35" t="str">
        <f t="shared" si="141"/>
        <v>Saturday</v>
      </c>
      <c r="G1838" s="35">
        <f t="shared" si="142"/>
        <v>3</v>
      </c>
      <c r="H1838" s="34">
        <f>CONVERT(INDEX(Htg_StPt_Sch_EZ!$C$4:$I$27,MATCH(Schedules_8760!$C1838,Htg_StPt_Sch_EZ!$B$4:$B$27,0),MATCH(Schedules_8760!$F1838,Htg_StPt_Sch_EZ!$C$3:$I$3,0)),"F","C")</f>
        <v>20.555555555555554</v>
      </c>
      <c r="I1838" s="34">
        <f>CONVERT(INDEX(Htg_StPt_Sch_EZ!$C$31:$I$54,MATCH(Schedules_8760!$C1838,Htg_StPt_Sch_EZ!$B$31:$B$54,0),MATCH(Schedules_8760!$F1838,Htg_StPt_Sch_EZ!$C$30:$I$30,0)),"F","C")</f>
        <v>19.444444444444443</v>
      </c>
      <c r="J1838" s="34">
        <f>CONVERT(INDEX(Clg_StPt_Sch_EZ!$C$4:$I$27,MATCH(Schedules_8760!$C1838,Clg_StPt_Sch_EZ!$B$4:$B$27,0),MATCH(Schedules_8760!$F1838,Clg_StPt_Sch_EZ!$C$3:$I$3,0)),"F","C")</f>
        <v>25.555555555555554</v>
      </c>
      <c r="K1838" s="34">
        <f>CONVERT(INDEX(Clg_StPt_Sch_EZ!$C$31:$I$54,MATCH(Schedules_8760!$C1838,Clg_StPt_Sch_EZ!$B$31:$B$54,0),MATCH(Schedules_8760!$F1838,Clg_StPt_Sch_EZ!$C$30:$I$30,0)),"F","C")</f>
        <v>25</v>
      </c>
      <c r="L1838" s="34">
        <f>CONVERT(INDEX(DHW_StPt_Sch_EZ!$C$4:$I$27,MATCH(Schedules_8760!$C1838,DHW_StPt_Sch_EZ!$B$4:$B$27,0),MATCH(Schedules_8760!$F1838,DHW_StPt_Sch_EZ!$C$3:$I$3,0)),"F","C")</f>
        <v>53.333333333333329</v>
      </c>
      <c r="M1838" s="34">
        <f>CONVERT(INDEX(DHW_StPt_Sch_EZ!$C$31:$I$54,MATCH(Schedules_8760!$C1838,DHW_StPt_Sch_EZ!$B$31:$B$54,0),MATCH(Schedules_8760!$F1838,DHW_StPt_Sch_EZ!$C$30:$I$30,0)),"F","C")</f>
        <v>53.333333333333329</v>
      </c>
      <c r="N1838" s="12"/>
      <c r="O1838" s="12"/>
      <c r="P1838" s="12"/>
    </row>
    <row r="1839" spans="1:16" x14ac:dyDescent="0.25">
      <c r="A1839" s="35">
        <v>1838</v>
      </c>
      <c r="B1839" s="89">
        <v>77.541666666666671</v>
      </c>
      <c r="C1839" s="35">
        <f t="shared" si="140"/>
        <v>14</v>
      </c>
      <c r="D1839" s="35">
        <f t="shared" si="143"/>
        <v>77</v>
      </c>
      <c r="E1839" s="35">
        <f t="shared" si="144"/>
        <v>7</v>
      </c>
      <c r="F1839" s="35" t="str">
        <f t="shared" si="141"/>
        <v>Saturday</v>
      </c>
      <c r="G1839" s="35">
        <f t="shared" si="142"/>
        <v>3</v>
      </c>
      <c r="H1839" s="34">
        <f>CONVERT(INDEX(Htg_StPt_Sch_EZ!$C$4:$I$27,MATCH(Schedules_8760!$C1839,Htg_StPt_Sch_EZ!$B$4:$B$27,0),MATCH(Schedules_8760!$F1839,Htg_StPt_Sch_EZ!$C$3:$I$3,0)),"F","C")</f>
        <v>20.555555555555554</v>
      </c>
      <c r="I1839" s="34">
        <f>CONVERT(INDEX(Htg_StPt_Sch_EZ!$C$31:$I$54,MATCH(Schedules_8760!$C1839,Htg_StPt_Sch_EZ!$B$31:$B$54,0),MATCH(Schedules_8760!$F1839,Htg_StPt_Sch_EZ!$C$30:$I$30,0)),"F","C")</f>
        <v>19.444444444444443</v>
      </c>
      <c r="J1839" s="34">
        <f>CONVERT(INDEX(Clg_StPt_Sch_EZ!$C$4:$I$27,MATCH(Schedules_8760!$C1839,Clg_StPt_Sch_EZ!$B$4:$B$27,0),MATCH(Schedules_8760!$F1839,Clg_StPt_Sch_EZ!$C$3:$I$3,0)),"F","C")</f>
        <v>25.555555555555554</v>
      </c>
      <c r="K1839" s="34">
        <f>CONVERT(INDEX(Clg_StPt_Sch_EZ!$C$31:$I$54,MATCH(Schedules_8760!$C1839,Clg_StPt_Sch_EZ!$B$31:$B$54,0),MATCH(Schedules_8760!$F1839,Clg_StPt_Sch_EZ!$C$30:$I$30,0)),"F","C")</f>
        <v>25</v>
      </c>
      <c r="L1839" s="34">
        <f>CONVERT(INDEX(DHW_StPt_Sch_EZ!$C$4:$I$27,MATCH(Schedules_8760!$C1839,DHW_StPt_Sch_EZ!$B$4:$B$27,0),MATCH(Schedules_8760!$F1839,DHW_StPt_Sch_EZ!$C$3:$I$3,0)),"F","C")</f>
        <v>53.333333333333329</v>
      </c>
      <c r="M1839" s="34">
        <f>CONVERT(INDEX(DHW_StPt_Sch_EZ!$C$31:$I$54,MATCH(Schedules_8760!$C1839,DHW_StPt_Sch_EZ!$B$31:$B$54,0),MATCH(Schedules_8760!$F1839,DHW_StPt_Sch_EZ!$C$30:$I$30,0)),"F","C")</f>
        <v>53.333333333333329</v>
      </c>
      <c r="N1839" s="12"/>
      <c r="O1839" s="12"/>
      <c r="P1839" s="12"/>
    </row>
    <row r="1840" spans="1:16" x14ac:dyDescent="0.25">
      <c r="A1840" s="35">
        <v>1839</v>
      </c>
      <c r="B1840" s="89">
        <v>77.583333333333329</v>
      </c>
      <c r="C1840" s="35">
        <f t="shared" si="140"/>
        <v>15</v>
      </c>
      <c r="D1840" s="35">
        <f t="shared" si="143"/>
        <v>77</v>
      </c>
      <c r="E1840" s="35">
        <f t="shared" si="144"/>
        <v>7</v>
      </c>
      <c r="F1840" s="35" t="str">
        <f t="shared" si="141"/>
        <v>Saturday</v>
      </c>
      <c r="G1840" s="35">
        <f t="shared" si="142"/>
        <v>3</v>
      </c>
      <c r="H1840" s="34">
        <f>CONVERT(INDEX(Htg_StPt_Sch_EZ!$C$4:$I$27,MATCH(Schedules_8760!$C1840,Htg_StPt_Sch_EZ!$B$4:$B$27,0),MATCH(Schedules_8760!$F1840,Htg_StPt_Sch_EZ!$C$3:$I$3,0)),"F","C")</f>
        <v>20.555555555555554</v>
      </c>
      <c r="I1840" s="34">
        <f>CONVERT(INDEX(Htg_StPt_Sch_EZ!$C$31:$I$54,MATCH(Schedules_8760!$C1840,Htg_StPt_Sch_EZ!$B$31:$B$54,0),MATCH(Schedules_8760!$F1840,Htg_StPt_Sch_EZ!$C$30:$I$30,0)),"F","C")</f>
        <v>21.111111111111111</v>
      </c>
      <c r="J1840" s="34">
        <f>CONVERT(INDEX(Clg_StPt_Sch_EZ!$C$4:$I$27,MATCH(Schedules_8760!$C1840,Clg_StPt_Sch_EZ!$B$4:$B$27,0),MATCH(Schedules_8760!$F1840,Clg_StPt_Sch_EZ!$C$3:$I$3,0)),"F","C")</f>
        <v>25.555555555555554</v>
      </c>
      <c r="K1840" s="34">
        <f>CONVERT(INDEX(Clg_StPt_Sch_EZ!$C$31:$I$54,MATCH(Schedules_8760!$C1840,Clg_StPt_Sch_EZ!$B$31:$B$54,0),MATCH(Schedules_8760!$F1840,Clg_StPt_Sch_EZ!$C$30:$I$30,0)),"F","C")</f>
        <v>25</v>
      </c>
      <c r="L1840" s="34">
        <f>CONVERT(INDEX(DHW_StPt_Sch_EZ!$C$4:$I$27,MATCH(Schedules_8760!$C1840,DHW_StPt_Sch_EZ!$B$4:$B$27,0),MATCH(Schedules_8760!$F1840,DHW_StPt_Sch_EZ!$C$3:$I$3,0)),"F","C")</f>
        <v>53.333333333333329</v>
      </c>
      <c r="M1840" s="34">
        <f>CONVERT(INDEX(DHW_StPt_Sch_EZ!$C$31:$I$54,MATCH(Schedules_8760!$C1840,DHW_StPt_Sch_EZ!$B$31:$B$54,0),MATCH(Schedules_8760!$F1840,DHW_StPt_Sch_EZ!$C$30:$I$30,0)),"F","C")</f>
        <v>53.333333333333329</v>
      </c>
      <c r="N1840" s="12"/>
      <c r="O1840" s="12"/>
      <c r="P1840" s="12"/>
    </row>
    <row r="1841" spans="1:16" x14ac:dyDescent="0.25">
      <c r="A1841" s="35">
        <v>1840</v>
      </c>
      <c r="B1841" s="89">
        <v>77.625</v>
      </c>
      <c r="C1841" s="35">
        <f t="shared" si="140"/>
        <v>16</v>
      </c>
      <c r="D1841" s="35">
        <f t="shared" si="143"/>
        <v>77</v>
      </c>
      <c r="E1841" s="35">
        <f t="shared" si="144"/>
        <v>7</v>
      </c>
      <c r="F1841" s="35" t="str">
        <f t="shared" si="141"/>
        <v>Saturday</v>
      </c>
      <c r="G1841" s="35">
        <f t="shared" si="142"/>
        <v>3</v>
      </c>
      <c r="H1841" s="34">
        <f>CONVERT(INDEX(Htg_StPt_Sch_EZ!$C$4:$I$27,MATCH(Schedules_8760!$C1841,Htg_StPt_Sch_EZ!$B$4:$B$27,0),MATCH(Schedules_8760!$F1841,Htg_StPt_Sch_EZ!$C$3:$I$3,0)),"F","C")</f>
        <v>20.555555555555554</v>
      </c>
      <c r="I1841" s="34">
        <f>CONVERT(INDEX(Htg_StPt_Sch_EZ!$C$31:$I$54,MATCH(Schedules_8760!$C1841,Htg_StPt_Sch_EZ!$B$31:$B$54,0),MATCH(Schedules_8760!$F1841,Htg_StPt_Sch_EZ!$C$30:$I$30,0)),"F","C")</f>
        <v>21.111111111111111</v>
      </c>
      <c r="J1841" s="34">
        <f>CONVERT(INDEX(Clg_StPt_Sch_EZ!$C$4:$I$27,MATCH(Schedules_8760!$C1841,Clg_StPt_Sch_EZ!$B$4:$B$27,0),MATCH(Schedules_8760!$F1841,Clg_StPt_Sch_EZ!$C$3:$I$3,0)),"F","C")</f>
        <v>25.555555555555554</v>
      </c>
      <c r="K1841" s="34">
        <f>CONVERT(INDEX(Clg_StPt_Sch_EZ!$C$31:$I$54,MATCH(Schedules_8760!$C1841,Clg_StPt_Sch_EZ!$B$31:$B$54,0),MATCH(Schedules_8760!$F1841,Clg_StPt_Sch_EZ!$C$30:$I$30,0)),"F","C")</f>
        <v>25</v>
      </c>
      <c r="L1841" s="34">
        <f>CONVERT(INDEX(DHW_StPt_Sch_EZ!$C$4:$I$27,MATCH(Schedules_8760!$C1841,DHW_StPt_Sch_EZ!$B$4:$B$27,0),MATCH(Schedules_8760!$F1841,DHW_StPt_Sch_EZ!$C$3:$I$3,0)),"F","C")</f>
        <v>53.333333333333329</v>
      </c>
      <c r="M1841" s="34">
        <f>CONVERT(INDEX(DHW_StPt_Sch_EZ!$C$31:$I$54,MATCH(Schedules_8760!$C1841,DHW_StPt_Sch_EZ!$B$31:$B$54,0),MATCH(Schedules_8760!$F1841,DHW_StPt_Sch_EZ!$C$30:$I$30,0)),"F","C")</f>
        <v>53.333333333333329</v>
      </c>
      <c r="N1841" s="12"/>
      <c r="O1841" s="12"/>
      <c r="P1841" s="12"/>
    </row>
    <row r="1842" spans="1:16" x14ac:dyDescent="0.25">
      <c r="A1842" s="35">
        <v>1841</v>
      </c>
      <c r="B1842" s="89">
        <v>77.666666666666671</v>
      </c>
      <c r="C1842" s="35">
        <f t="shared" si="140"/>
        <v>17</v>
      </c>
      <c r="D1842" s="35">
        <f t="shared" si="143"/>
        <v>77</v>
      </c>
      <c r="E1842" s="35">
        <f t="shared" si="144"/>
        <v>7</v>
      </c>
      <c r="F1842" s="35" t="str">
        <f t="shared" si="141"/>
        <v>Saturday</v>
      </c>
      <c r="G1842" s="35">
        <f t="shared" si="142"/>
        <v>3</v>
      </c>
      <c r="H1842" s="34">
        <f>CONVERT(INDEX(Htg_StPt_Sch_EZ!$C$4:$I$27,MATCH(Schedules_8760!$C1842,Htg_StPt_Sch_EZ!$B$4:$B$27,0),MATCH(Schedules_8760!$F1842,Htg_StPt_Sch_EZ!$C$3:$I$3,0)),"F","C")</f>
        <v>20.555555555555554</v>
      </c>
      <c r="I1842" s="34">
        <f>CONVERT(INDEX(Htg_StPt_Sch_EZ!$C$31:$I$54,MATCH(Schedules_8760!$C1842,Htg_StPt_Sch_EZ!$B$31:$B$54,0),MATCH(Schedules_8760!$F1842,Htg_StPt_Sch_EZ!$C$30:$I$30,0)),"F","C")</f>
        <v>17.777777777777779</v>
      </c>
      <c r="J1842" s="34">
        <f>CONVERT(INDEX(Clg_StPt_Sch_EZ!$C$4:$I$27,MATCH(Schedules_8760!$C1842,Clg_StPt_Sch_EZ!$B$4:$B$27,0),MATCH(Schedules_8760!$F1842,Clg_StPt_Sch_EZ!$C$3:$I$3,0)),"F","C")</f>
        <v>25.555555555555554</v>
      </c>
      <c r="K1842" s="34">
        <f>CONVERT(INDEX(Clg_StPt_Sch_EZ!$C$31:$I$54,MATCH(Schedules_8760!$C1842,Clg_StPt_Sch_EZ!$B$31:$B$54,0),MATCH(Schedules_8760!$F1842,Clg_StPt_Sch_EZ!$C$30:$I$30,0)),"F","C")</f>
        <v>25</v>
      </c>
      <c r="L1842" s="34">
        <f>CONVERT(INDEX(DHW_StPt_Sch_EZ!$C$4:$I$27,MATCH(Schedules_8760!$C1842,DHW_StPt_Sch_EZ!$B$4:$B$27,0),MATCH(Schedules_8760!$F1842,DHW_StPt_Sch_EZ!$C$3:$I$3,0)),"F","C")</f>
        <v>53.333333333333329</v>
      </c>
      <c r="M1842" s="34">
        <f>CONVERT(INDEX(DHW_StPt_Sch_EZ!$C$31:$I$54,MATCH(Schedules_8760!$C1842,DHW_StPt_Sch_EZ!$B$31:$B$54,0),MATCH(Schedules_8760!$F1842,DHW_StPt_Sch_EZ!$C$30:$I$30,0)),"F","C")</f>
        <v>53.333333333333329</v>
      </c>
      <c r="N1842" s="12"/>
      <c r="O1842" s="12"/>
      <c r="P1842" s="12"/>
    </row>
    <row r="1843" spans="1:16" x14ac:dyDescent="0.25">
      <c r="A1843" s="35">
        <v>1842</v>
      </c>
      <c r="B1843" s="89">
        <v>77.708333333333329</v>
      </c>
      <c r="C1843" s="35">
        <f t="shared" si="140"/>
        <v>18</v>
      </c>
      <c r="D1843" s="35">
        <f t="shared" si="143"/>
        <v>77</v>
      </c>
      <c r="E1843" s="35">
        <f t="shared" si="144"/>
        <v>7</v>
      </c>
      <c r="F1843" s="35" t="str">
        <f t="shared" si="141"/>
        <v>Saturday</v>
      </c>
      <c r="G1843" s="35">
        <f t="shared" si="142"/>
        <v>3</v>
      </c>
      <c r="H1843" s="34">
        <f>CONVERT(INDEX(Htg_StPt_Sch_EZ!$C$4:$I$27,MATCH(Schedules_8760!$C1843,Htg_StPt_Sch_EZ!$B$4:$B$27,0),MATCH(Schedules_8760!$F1843,Htg_StPt_Sch_EZ!$C$3:$I$3,0)),"F","C")</f>
        <v>20.555555555555554</v>
      </c>
      <c r="I1843" s="34">
        <f>CONVERT(INDEX(Htg_StPt_Sch_EZ!$C$31:$I$54,MATCH(Schedules_8760!$C1843,Htg_StPt_Sch_EZ!$B$31:$B$54,0),MATCH(Schedules_8760!$F1843,Htg_StPt_Sch_EZ!$C$30:$I$30,0)),"F","C")</f>
        <v>17.777777777777779</v>
      </c>
      <c r="J1843" s="34">
        <f>CONVERT(INDEX(Clg_StPt_Sch_EZ!$C$4:$I$27,MATCH(Schedules_8760!$C1843,Clg_StPt_Sch_EZ!$B$4:$B$27,0),MATCH(Schedules_8760!$F1843,Clg_StPt_Sch_EZ!$C$3:$I$3,0)),"F","C")</f>
        <v>25.555555555555554</v>
      </c>
      <c r="K1843" s="34">
        <f>CONVERT(INDEX(Clg_StPt_Sch_EZ!$C$31:$I$54,MATCH(Schedules_8760!$C1843,Clg_StPt_Sch_EZ!$B$31:$B$54,0),MATCH(Schedules_8760!$F1843,Clg_StPt_Sch_EZ!$C$30:$I$30,0)),"F","C")</f>
        <v>28.333333333333332</v>
      </c>
      <c r="L1843" s="34">
        <f>CONVERT(INDEX(DHW_StPt_Sch_EZ!$C$4:$I$27,MATCH(Schedules_8760!$C1843,DHW_StPt_Sch_EZ!$B$4:$B$27,0),MATCH(Schedules_8760!$F1843,DHW_StPt_Sch_EZ!$C$3:$I$3,0)),"F","C")</f>
        <v>53.333333333333329</v>
      </c>
      <c r="M1843" s="34">
        <f>CONVERT(INDEX(DHW_StPt_Sch_EZ!$C$31:$I$54,MATCH(Schedules_8760!$C1843,DHW_StPt_Sch_EZ!$B$31:$B$54,0),MATCH(Schedules_8760!$F1843,DHW_StPt_Sch_EZ!$C$30:$I$30,0)),"F","C")</f>
        <v>53.333333333333329</v>
      </c>
      <c r="N1843" s="12"/>
      <c r="O1843" s="12"/>
      <c r="P1843" s="12"/>
    </row>
    <row r="1844" spans="1:16" x14ac:dyDescent="0.25">
      <c r="A1844" s="35">
        <v>1843</v>
      </c>
      <c r="B1844" s="89">
        <v>77.75</v>
      </c>
      <c r="C1844" s="35">
        <f t="shared" si="140"/>
        <v>19</v>
      </c>
      <c r="D1844" s="35">
        <f t="shared" si="143"/>
        <v>77</v>
      </c>
      <c r="E1844" s="35">
        <f t="shared" si="144"/>
        <v>7</v>
      </c>
      <c r="F1844" s="35" t="str">
        <f t="shared" si="141"/>
        <v>Saturday</v>
      </c>
      <c r="G1844" s="35">
        <f t="shared" si="142"/>
        <v>3</v>
      </c>
      <c r="H1844" s="34">
        <f>CONVERT(INDEX(Htg_StPt_Sch_EZ!$C$4:$I$27,MATCH(Schedules_8760!$C1844,Htg_StPt_Sch_EZ!$B$4:$B$27,0),MATCH(Schedules_8760!$F1844,Htg_StPt_Sch_EZ!$C$3:$I$3,0)),"F","C")</f>
        <v>20.555555555555554</v>
      </c>
      <c r="I1844" s="34">
        <f>CONVERT(INDEX(Htg_StPt_Sch_EZ!$C$31:$I$54,MATCH(Schedules_8760!$C1844,Htg_StPt_Sch_EZ!$B$31:$B$54,0),MATCH(Schedules_8760!$F1844,Htg_StPt_Sch_EZ!$C$30:$I$30,0)),"F","C")</f>
        <v>18.333333333333332</v>
      </c>
      <c r="J1844" s="34">
        <f>CONVERT(INDEX(Clg_StPt_Sch_EZ!$C$4:$I$27,MATCH(Schedules_8760!$C1844,Clg_StPt_Sch_EZ!$B$4:$B$27,0),MATCH(Schedules_8760!$F1844,Clg_StPt_Sch_EZ!$C$3:$I$3,0)),"F","C")</f>
        <v>25.555555555555554</v>
      </c>
      <c r="K1844" s="34">
        <f>CONVERT(INDEX(Clg_StPt_Sch_EZ!$C$31:$I$54,MATCH(Schedules_8760!$C1844,Clg_StPt_Sch_EZ!$B$31:$B$54,0),MATCH(Schedules_8760!$F1844,Clg_StPt_Sch_EZ!$C$30:$I$30,0)),"F","C")</f>
        <v>28.333333333333332</v>
      </c>
      <c r="L1844" s="34">
        <f>CONVERT(INDEX(DHW_StPt_Sch_EZ!$C$4:$I$27,MATCH(Schedules_8760!$C1844,DHW_StPt_Sch_EZ!$B$4:$B$27,0),MATCH(Schedules_8760!$F1844,DHW_StPt_Sch_EZ!$C$3:$I$3,0)),"F","C")</f>
        <v>53.333333333333329</v>
      </c>
      <c r="M1844" s="34">
        <f>CONVERT(INDEX(DHW_StPt_Sch_EZ!$C$31:$I$54,MATCH(Schedules_8760!$C1844,DHW_StPt_Sch_EZ!$B$31:$B$54,0),MATCH(Schedules_8760!$F1844,DHW_StPt_Sch_EZ!$C$30:$I$30,0)),"F","C")</f>
        <v>53.333333333333329</v>
      </c>
      <c r="N1844" s="12"/>
      <c r="O1844" s="12"/>
      <c r="P1844" s="12"/>
    </row>
    <row r="1845" spans="1:16" x14ac:dyDescent="0.25">
      <c r="A1845" s="35">
        <v>1844</v>
      </c>
      <c r="B1845" s="89">
        <v>77.791666666666671</v>
      </c>
      <c r="C1845" s="35">
        <f t="shared" si="140"/>
        <v>20</v>
      </c>
      <c r="D1845" s="35">
        <f t="shared" si="143"/>
        <v>77</v>
      </c>
      <c r="E1845" s="35">
        <f t="shared" si="144"/>
        <v>7</v>
      </c>
      <c r="F1845" s="35" t="str">
        <f t="shared" si="141"/>
        <v>Saturday</v>
      </c>
      <c r="G1845" s="35">
        <f t="shared" si="142"/>
        <v>3</v>
      </c>
      <c r="H1845" s="34">
        <f>CONVERT(INDEX(Htg_StPt_Sch_EZ!$C$4:$I$27,MATCH(Schedules_8760!$C1845,Htg_StPt_Sch_EZ!$B$4:$B$27,0),MATCH(Schedules_8760!$F1845,Htg_StPt_Sch_EZ!$C$3:$I$3,0)),"F","C")</f>
        <v>20.555555555555554</v>
      </c>
      <c r="I1845" s="34">
        <f>CONVERT(INDEX(Htg_StPt_Sch_EZ!$C$31:$I$54,MATCH(Schedules_8760!$C1845,Htg_StPt_Sch_EZ!$B$31:$B$54,0),MATCH(Schedules_8760!$F1845,Htg_StPt_Sch_EZ!$C$30:$I$30,0)),"F","C")</f>
        <v>18.888888888888889</v>
      </c>
      <c r="J1845" s="34">
        <f>CONVERT(INDEX(Clg_StPt_Sch_EZ!$C$4:$I$27,MATCH(Schedules_8760!$C1845,Clg_StPt_Sch_EZ!$B$4:$B$27,0),MATCH(Schedules_8760!$F1845,Clg_StPt_Sch_EZ!$C$3:$I$3,0)),"F","C")</f>
        <v>25.555555555555554</v>
      </c>
      <c r="K1845" s="34">
        <f>CONVERT(INDEX(Clg_StPt_Sch_EZ!$C$31:$I$54,MATCH(Schedules_8760!$C1845,Clg_StPt_Sch_EZ!$B$31:$B$54,0),MATCH(Schedules_8760!$F1845,Clg_StPt_Sch_EZ!$C$30:$I$30,0)),"F","C")</f>
        <v>28.333333333333332</v>
      </c>
      <c r="L1845" s="34">
        <f>CONVERT(INDEX(DHW_StPt_Sch_EZ!$C$4:$I$27,MATCH(Schedules_8760!$C1845,DHW_StPt_Sch_EZ!$B$4:$B$27,0),MATCH(Schedules_8760!$F1845,DHW_StPt_Sch_EZ!$C$3:$I$3,0)),"F","C")</f>
        <v>53.333333333333329</v>
      </c>
      <c r="M1845" s="34">
        <f>CONVERT(INDEX(DHW_StPt_Sch_EZ!$C$31:$I$54,MATCH(Schedules_8760!$C1845,DHW_StPt_Sch_EZ!$B$31:$B$54,0),MATCH(Schedules_8760!$F1845,DHW_StPt_Sch_EZ!$C$30:$I$30,0)),"F","C")</f>
        <v>53.333333333333329</v>
      </c>
      <c r="N1845" s="12"/>
      <c r="O1845" s="12"/>
      <c r="P1845" s="12"/>
    </row>
    <row r="1846" spans="1:16" x14ac:dyDescent="0.25">
      <c r="A1846" s="35">
        <v>1845</v>
      </c>
      <c r="B1846" s="89">
        <v>77.833333333333329</v>
      </c>
      <c r="C1846" s="35">
        <f t="shared" si="140"/>
        <v>21</v>
      </c>
      <c r="D1846" s="35">
        <f t="shared" si="143"/>
        <v>77</v>
      </c>
      <c r="E1846" s="35">
        <f t="shared" si="144"/>
        <v>7</v>
      </c>
      <c r="F1846" s="35" t="str">
        <f t="shared" si="141"/>
        <v>Saturday</v>
      </c>
      <c r="G1846" s="35">
        <f t="shared" si="142"/>
        <v>3</v>
      </c>
      <c r="H1846" s="34">
        <f>CONVERT(INDEX(Htg_StPt_Sch_EZ!$C$4:$I$27,MATCH(Schedules_8760!$C1846,Htg_StPt_Sch_EZ!$B$4:$B$27,0),MATCH(Schedules_8760!$F1846,Htg_StPt_Sch_EZ!$C$3:$I$3,0)),"F","C")</f>
        <v>20.555555555555554</v>
      </c>
      <c r="I1846" s="34">
        <f>CONVERT(INDEX(Htg_StPt_Sch_EZ!$C$31:$I$54,MATCH(Schedules_8760!$C1846,Htg_StPt_Sch_EZ!$B$31:$B$54,0),MATCH(Schedules_8760!$F1846,Htg_StPt_Sch_EZ!$C$30:$I$30,0)),"F","C")</f>
        <v>19.444444444444443</v>
      </c>
      <c r="J1846" s="34">
        <f>CONVERT(INDEX(Clg_StPt_Sch_EZ!$C$4:$I$27,MATCH(Schedules_8760!$C1846,Clg_StPt_Sch_EZ!$B$4:$B$27,0),MATCH(Schedules_8760!$F1846,Clg_StPt_Sch_EZ!$C$3:$I$3,0)),"F","C")</f>
        <v>25.555555555555554</v>
      </c>
      <c r="K1846" s="34">
        <f>CONVERT(INDEX(Clg_StPt_Sch_EZ!$C$31:$I$54,MATCH(Schedules_8760!$C1846,Clg_StPt_Sch_EZ!$B$31:$B$54,0),MATCH(Schedules_8760!$F1846,Clg_StPt_Sch_EZ!$C$30:$I$30,0)),"F","C")</f>
        <v>28.333333333333332</v>
      </c>
      <c r="L1846" s="34">
        <f>CONVERT(INDEX(DHW_StPt_Sch_EZ!$C$4:$I$27,MATCH(Schedules_8760!$C1846,DHW_StPt_Sch_EZ!$B$4:$B$27,0),MATCH(Schedules_8760!$F1846,DHW_StPt_Sch_EZ!$C$3:$I$3,0)),"F","C")</f>
        <v>53.333333333333329</v>
      </c>
      <c r="M1846" s="34">
        <f>CONVERT(INDEX(DHW_StPt_Sch_EZ!$C$31:$I$54,MATCH(Schedules_8760!$C1846,DHW_StPt_Sch_EZ!$B$31:$B$54,0),MATCH(Schedules_8760!$F1846,DHW_StPt_Sch_EZ!$C$30:$I$30,0)),"F","C")</f>
        <v>53.333333333333329</v>
      </c>
      <c r="N1846" s="12"/>
      <c r="O1846" s="12"/>
      <c r="P1846" s="12"/>
    </row>
    <row r="1847" spans="1:16" x14ac:dyDescent="0.25">
      <c r="A1847" s="35">
        <v>1846</v>
      </c>
      <c r="B1847" s="89">
        <v>77.875</v>
      </c>
      <c r="C1847" s="35">
        <f t="shared" si="140"/>
        <v>22</v>
      </c>
      <c r="D1847" s="35">
        <f t="shared" si="143"/>
        <v>77</v>
      </c>
      <c r="E1847" s="35">
        <f t="shared" si="144"/>
        <v>7</v>
      </c>
      <c r="F1847" s="35" t="str">
        <f t="shared" si="141"/>
        <v>Saturday</v>
      </c>
      <c r="G1847" s="35">
        <f t="shared" si="142"/>
        <v>3</v>
      </c>
      <c r="H1847" s="34">
        <f>CONVERT(INDEX(Htg_StPt_Sch_EZ!$C$4:$I$27,MATCH(Schedules_8760!$C1847,Htg_StPt_Sch_EZ!$B$4:$B$27,0),MATCH(Schedules_8760!$F1847,Htg_StPt_Sch_EZ!$C$3:$I$3,0)),"F","C")</f>
        <v>20.555555555555554</v>
      </c>
      <c r="I1847" s="34">
        <f>CONVERT(INDEX(Htg_StPt_Sch_EZ!$C$31:$I$54,MATCH(Schedules_8760!$C1847,Htg_StPt_Sch_EZ!$B$31:$B$54,0),MATCH(Schedules_8760!$F1847,Htg_StPt_Sch_EZ!$C$30:$I$30,0)),"F","C")</f>
        <v>19.444444444444443</v>
      </c>
      <c r="J1847" s="34">
        <f>CONVERT(INDEX(Clg_StPt_Sch_EZ!$C$4:$I$27,MATCH(Schedules_8760!$C1847,Clg_StPt_Sch_EZ!$B$4:$B$27,0),MATCH(Schedules_8760!$F1847,Clg_StPt_Sch_EZ!$C$3:$I$3,0)),"F","C")</f>
        <v>25.555555555555554</v>
      </c>
      <c r="K1847" s="34">
        <f>CONVERT(INDEX(Clg_StPt_Sch_EZ!$C$31:$I$54,MATCH(Schedules_8760!$C1847,Clg_StPt_Sch_EZ!$B$31:$B$54,0),MATCH(Schedules_8760!$F1847,Clg_StPt_Sch_EZ!$C$30:$I$30,0)),"F","C")</f>
        <v>28.333333333333332</v>
      </c>
      <c r="L1847" s="34">
        <f>CONVERT(INDEX(DHW_StPt_Sch_EZ!$C$4:$I$27,MATCH(Schedules_8760!$C1847,DHW_StPt_Sch_EZ!$B$4:$B$27,0),MATCH(Schedules_8760!$F1847,DHW_StPt_Sch_EZ!$C$3:$I$3,0)),"F","C")</f>
        <v>53.333333333333329</v>
      </c>
      <c r="M1847" s="34">
        <f>CONVERT(INDEX(DHW_StPt_Sch_EZ!$C$31:$I$54,MATCH(Schedules_8760!$C1847,DHW_StPt_Sch_EZ!$B$31:$B$54,0),MATCH(Schedules_8760!$F1847,DHW_StPt_Sch_EZ!$C$30:$I$30,0)),"F","C")</f>
        <v>53.333333333333329</v>
      </c>
      <c r="N1847" s="12"/>
      <c r="O1847" s="12"/>
      <c r="P1847" s="12"/>
    </row>
    <row r="1848" spans="1:16" x14ac:dyDescent="0.25">
      <c r="A1848" s="35">
        <v>1847</v>
      </c>
      <c r="B1848" s="89">
        <v>77.916666666666671</v>
      </c>
      <c r="C1848" s="35">
        <f t="shared" si="140"/>
        <v>23</v>
      </c>
      <c r="D1848" s="35">
        <f t="shared" si="143"/>
        <v>77</v>
      </c>
      <c r="E1848" s="35">
        <f t="shared" si="144"/>
        <v>7</v>
      </c>
      <c r="F1848" s="35" t="str">
        <f t="shared" si="141"/>
        <v>Saturday</v>
      </c>
      <c r="G1848" s="35">
        <f t="shared" si="142"/>
        <v>3</v>
      </c>
      <c r="H1848" s="34">
        <f>CONVERT(INDEX(Htg_StPt_Sch_EZ!$C$4:$I$27,MATCH(Schedules_8760!$C1848,Htg_StPt_Sch_EZ!$B$4:$B$27,0),MATCH(Schedules_8760!$F1848,Htg_StPt_Sch_EZ!$C$3:$I$3,0)),"F","C")</f>
        <v>20.555555555555554</v>
      </c>
      <c r="I1848" s="34">
        <f>CONVERT(INDEX(Htg_StPt_Sch_EZ!$C$31:$I$54,MATCH(Schedules_8760!$C1848,Htg_StPt_Sch_EZ!$B$31:$B$54,0),MATCH(Schedules_8760!$F1848,Htg_StPt_Sch_EZ!$C$30:$I$30,0)),"F","C")</f>
        <v>19.444444444444443</v>
      </c>
      <c r="J1848" s="34">
        <f>CONVERT(INDEX(Clg_StPt_Sch_EZ!$C$4:$I$27,MATCH(Schedules_8760!$C1848,Clg_StPt_Sch_EZ!$B$4:$B$27,0),MATCH(Schedules_8760!$F1848,Clg_StPt_Sch_EZ!$C$3:$I$3,0)),"F","C")</f>
        <v>25.555555555555554</v>
      </c>
      <c r="K1848" s="34">
        <f>CONVERT(INDEX(Clg_StPt_Sch_EZ!$C$31:$I$54,MATCH(Schedules_8760!$C1848,Clg_StPt_Sch_EZ!$B$31:$B$54,0),MATCH(Schedules_8760!$F1848,Clg_StPt_Sch_EZ!$C$30:$I$30,0)),"F","C")</f>
        <v>28.333333333333332</v>
      </c>
      <c r="L1848" s="34">
        <f>CONVERT(INDEX(DHW_StPt_Sch_EZ!$C$4:$I$27,MATCH(Schedules_8760!$C1848,DHW_StPt_Sch_EZ!$B$4:$B$27,0),MATCH(Schedules_8760!$F1848,DHW_StPt_Sch_EZ!$C$3:$I$3,0)),"F","C")</f>
        <v>53.333333333333329</v>
      </c>
      <c r="M1848" s="34">
        <f>CONVERT(INDEX(DHW_StPt_Sch_EZ!$C$31:$I$54,MATCH(Schedules_8760!$C1848,DHW_StPt_Sch_EZ!$B$31:$B$54,0),MATCH(Schedules_8760!$F1848,DHW_StPt_Sch_EZ!$C$30:$I$30,0)),"F","C")</f>
        <v>53.333333333333329</v>
      </c>
      <c r="N1848" s="12"/>
      <c r="O1848" s="12"/>
      <c r="P1848" s="12"/>
    </row>
    <row r="1849" spans="1:16" x14ac:dyDescent="0.25">
      <c r="A1849" s="35">
        <v>1848</v>
      </c>
      <c r="B1849" s="89">
        <v>77.958333333333329</v>
      </c>
      <c r="C1849" s="35">
        <f t="shared" si="140"/>
        <v>24</v>
      </c>
      <c r="D1849" s="35">
        <f t="shared" si="143"/>
        <v>77</v>
      </c>
      <c r="E1849" s="35">
        <f t="shared" si="144"/>
        <v>7</v>
      </c>
      <c r="F1849" s="35" t="str">
        <f t="shared" si="141"/>
        <v>Saturday</v>
      </c>
      <c r="G1849" s="35">
        <f t="shared" si="142"/>
        <v>3</v>
      </c>
      <c r="H1849" s="34">
        <f>CONVERT(INDEX(Htg_StPt_Sch_EZ!$C$4:$I$27,MATCH(Schedules_8760!$C1849,Htg_StPt_Sch_EZ!$B$4:$B$27,0),MATCH(Schedules_8760!$F1849,Htg_StPt_Sch_EZ!$C$3:$I$3,0)),"F","C")</f>
        <v>20.555555555555554</v>
      </c>
      <c r="I1849" s="34">
        <f>CONVERT(INDEX(Htg_StPt_Sch_EZ!$C$31:$I$54,MATCH(Schedules_8760!$C1849,Htg_StPt_Sch_EZ!$B$31:$B$54,0),MATCH(Schedules_8760!$F1849,Htg_StPt_Sch_EZ!$C$30:$I$30,0)),"F","C")</f>
        <v>19.444444444444443</v>
      </c>
      <c r="J1849" s="34">
        <f>CONVERT(INDEX(Clg_StPt_Sch_EZ!$C$4:$I$27,MATCH(Schedules_8760!$C1849,Clg_StPt_Sch_EZ!$B$4:$B$27,0),MATCH(Schedules_8760!$F1849,Clg_StPt_Sch_EZ!$C$3:$I$3,0)),"F","C")</f>
        <v>25.555555555555554</v>
      </c>
      <c r="K1849" s="34">
        <f>CONVERT(INDEX(Clg_StPt_Sch_EZ!$C$31:$I$54,MATCH(Schedules_8760!$C1849,Clg_StPt_Sch_EZ!$B$31:$B$54,0),MATCH(Schedules_8760!$F1849,Clg_StPt_Sch_EZ!$C$30:$I$30,0)),"F","C")</f>
        <v>28.333333333333332</v>
      </c>
      <c r="L1849" s="34">
        <f>CONVERT(INDEX(DHW_StPt_Sch_EZ!$C$4:$I$27,MATCH(Schedules_8760!$C1849,DHW_StPt_Sch_EZ!$B$4:$B$27,0),MATCH(Schedules_8760!$F1849,DHW_StPt_Sch_EZ!$C$3:$I$3,0)),"F","C")</f>
        <v>53.333333333333329</v>
      </c>
      <c r="M1849" s="34">
        <f>CONVERT(INDEX(DHW_StPt_Sch_EZ!$C$31:$I$54,MATCH(Schedules_8760!$C1849,DHW_StPt_Sch_EZ!$B$31:$B$54,0),MATCH(Schedules_8760!$F1849,DHW_StPt_Sch_EZ!$C$30:$I$30,0)),"F","C")</f>
        <v>53.333333333333329</v>
      </c>
      <c r="N1849" s="12"/>
      <c r="O1849" s="12"/>
      <c r="P1849" s="12"/>
    </row>
    <row r="1850" spans="1:16" x14ac:dyDescent="0.25">
      <c r="A1850" s="35">
        <v>1849</v>
      </c>
      <c r="B1850" s="89">
        <v>78</v>
      </c>
      <c r="C1850" s="35">
        <f t="shared" si="140"/>
        <v>1</v>
      </c>
      <c r="D1850" s="35">
        <f t="shared" si="143"/>
        <v>78</v>
      </c>
      <c r="E1850" s="35">
        <f t="shared" si="144"/>
        <v>1</v>
      </c>
      <c r="F1850" s="35" t="str">
        <f t="shared" si="141"/>
        <v>Sunday</v>
      </c>
      <c r="G1850" s="35">
        <f t="shared" si="142"/>
        <v>3</v>
      </c>
      <c r="H1850" s="34">
        <f>CONVERT(INDEX(Htg_StPt_Sch_EZ!$C$4:$I$27,MATCH(Schedules_8760!$C1850,Htg_StPt_Sch_EZ!$B$4:$B$27,0),MATCH(Schedules_8760!$F1850,Htg_StPt_Sch_EZ!$C$3:$I$3,0)),"F","C")</f>
        <v>20.555555555555554</v>
      </c>
      <c r="I1850" s="34">
        <f>CONVERT(INDEX(Htg_StPt_Sch_EZ!$C$31:$I$54,MATCH(Schedules_8760!$C1850,Htg_StPt_Sch_EZ!$B$31:$B$54,0),MATCH(Schedules_8760!$F1850,Htg_StPt_Sch_EZ!$C$30:$I$30,0)),"F","C")</f>
        <v>19.444444444444443</v>
      </c>
      <c r="J1850" s="34">
        <f>CONVERT(INDEX(Clg_StPt_Sch_EZ!$C$4:$I$27,MATCH(Schedules_8760!$C1850,Clg_StPt_Sch_EZ!$B$4:$B$27,0),MATCH(Schedules_8760!$F1850,Clg_StPt_Sch_EZ!$C$3:$I$3,0)),"F","C")</f>
        <v>25.555555555555554</v>
      </c>
      <c r="K1850" s="34">
        <f>CONVERT(INDEX(Clg_StPt_Sch_EZ!$C$31:$I$54,MATCH(Schedules_8760!$C1850,Clg_StPt_Sch_EZ!$B$31:$B$54,0),MATCH(Schedules_8760!$F1850,Clg_StPt_Sch_EZ!$C$30:$I$30,0)),"F","C")</f>
        <v>28.333333333333332</v>
      </c>
      <c r="L1850" s="34">
        <f>CONVERT(INDEX(DHW_StPt_Sch_EZ!$C$4:$I$27,MATCH(Schedules_8760!$C1850,DHW_StPt_Sch_EZ!$B$4:$B$27,0),MATCH(Schedules_8760!$F1850,DHW_StPt_Sch_EZ!$C$3:$I$3,0)),"F","C")</f>
        <v>53.333333333333329</v>
      </c>
      <c r="M1850" s="34">
        <f>CONVERT(INDEX(DHW_StPt_Sch_EZ!$C$31:$I$54,MATCH(Schedules_8760!$C1850,DHW_StPt_Sch_EZ!$B$31:$B$54,0),MATCH(Schedules_8760!$F1850,DHW_StPt_Sch_EZ!$C$30:$I$30,0)),"F","C")</f>
        <v>53.333333333333329</v>
      </c>
      <c r="N1850" s="12"/>
      <c r="O1850" s="12"/>
      <c r="P1850" s="12"/>
    </row>
    <row r="1851" spans="1:16" x14ac:dyDescent="0.25">
      <c r="A1851" s="35">
        <v>1850</v>
      </c>
      <c r="B1851" s="89">
        <v>78.041666666666671</v>
      </c>
      <c r="C1851" s="35">
        <f t="shared" si="140"/>
        <v>2</v>
      </c>
      <c r="D1851" s="35">
        <f t="shared" si="143"/>
        <v>78</v>
      </c>
      <c r="E1851" s="35">
        <f t="shared" si="144"/>
        <v>1</v>
      </c>
      <c r="F1851" s="35" t="str">
        <f t="shared" si="141"/>
        <v>Sunday</v>
      </c>
      <c r="G1851" s="35">
        <f t="shared" si="142"/>
        <v>3</v>
      </c>
      <c r="H1851" s="34">
        <f>CONVERT(INDEX(Htg_StPt_Sch_EZ!$C$4:$I$27,MATCH(Schedules_8760!$C1851,Htg_StPt_Sch_EZ!$B$4:$B$27,0),MATCH(Schedules_8760!$F1851,Htg_StPt_Sch_EZ!$C$3:$I$3,0)),"F","C")</f>
        <v>20.555555555555554</v>
      </c>
      <c r="I1851" s="34">
        <f>CONVERT(INDEX(Htg_StPt_Sch_EZ!$C$31:$I$54,MATCH(Schedules_8760!$C1851,Htg_StPt_Sch_EZ!$B$31:$B$54,0),MATCH(Schedules_8760!$F1851,Htg_StPt_Sch_EZ!$C$30:$I$30,0)),"F","C")</f>
        <v>19.444444444444443</v>
      </c>
      <c r="J1851" s="34">
        <f>CONVERT(INDEX(Clg_StPt_Sch_EZ!$C$4:$I$27,MATCH(Schedules_8760!$C1851,Clg_StPt_Sch_EZ!$B$4:$B$27,0),MATCH(Schedules_8760!$F1851,Clg_StPt_Sch_EZ!$C$3:$I$3,0)),"F","C")</f>
        <v>25.555555555555554</v>
      </c>
      <c r="K1851" s="34">
        <f>CONVERT(INDEX(Clg_StPt_Sch_EZ!$C$31:$I$54,MATCH(Schedules_8760!$C1851,Clg_StPt_Sch_EZ!$B$31:$B$54,0),MATCH(Schedules_8760!$F1851,Clg_StPt_Sch_EZ!$C$30:$I$30,0)),"F","C")</f>
        <v>28.333333333333332</v>
      </c>
      <c r="L1851" s="34">
        <f>CONVERT(INDEX(DHW_StPt_Sch_EZ!$C$4:$I$27,MATCH(Schedules_8760!$C1851,DHW_StPt_Sch_EZ!$B$4:$B$27,0),MATCH(Schedules_8760!$F1851,DHW_StPt_Sch_EZ!$C$3:$I$3,0)),"F","C")</f>
        <v>53.333333333333329</v>
      </c>
      <c r="M1851" s="34">
        <f>CONVERT(INDEX(DHW_StPt_Sch_EZ!$C$31:$I$54,MATCH(Schedules_8760!$C1851,DHW_StPt_Sch_EZ!$B$31:$B$54,0),MATCH(Schedules_8760!$F1851,DHW_StPt_Sch_EZ!$C$30:$I$30,0)),"F","C")</f>
        <v>53.333333333333329</v>
      </c>
      <c r="N1851" s="12"/>
      <c r="O1851" s="12"/>
      <c r="P1851" s="12"/>
    </row>
    <row r="1852" spans="1:16" x14ac:dyDescent="0.25">
      <c r="A1852" s="35">
        <v>1851</v>
      </c>
      <c r="B1852" s="89">
        <v>78.083333333333329</v>
      </c>
      <c r="C1852" s="35">
        <f t="shared" si="140"/>
        <v>3</v>
      </c>
      <c r="D1852" s="35">
        <f t="shared" si="143"/>
        <v>78</v>
      </c>
      <c r="E1852" s="35">
        <f t="shared" si="144"/>
        <v>1</v>
      </c>
      <c r="F1852" s="35" t="str">
        <f t="shared" si="141"/>
        <v>Sunday</v>
      </c>
      <c r="G1852" s="35">
        <f t="shared" si="142"/>
        <v>3</v>
      </c>
      <c r="H1852" s="34">
        <f>CONVERT(INDEX(Htg_StPt_Sch_EZ!$C$4:$I$27,MATCH(Schedules_8760!$C1852,Htg_StPt_Sch_EZ!$B$4:$B$27,0),MATCH(Schedules_8760!$F1852,Htg_StPt_Sch_EZ!$C$3:$I$3,0)),"F","C")</f>
        <v>20.555555555555554</v>
      </c>
      <c r="I1852" s="34">
        <f>CONVERT(INDEX(Htg_StPt_Sch_EZ!$C$31:$I$54,MATCH(Schedules_8760!$C1852,Htg_StPt_Sch_EZ!$B$31:$B$54,0),MATCH(Schedules_8760!$F1852,Htg_StPt_Sch_EZ!$C$30:$I$30,0)),"F","C")</f>
        <v>19.444444444444443</v>
      </c>
      <c r="J1852" s="34">
        <f>CONVERT(INDEX(Clg_StPt_Sch_EZ!$C$4:$I$27,MATCH(Schedules_8760!$C1852,Clg_StPt_Sch_EZ!$B$4:$B$27,0),MATCH(Schedules_8760!$F1852,Clg_StPt_Sch_EZ!$C$3:$I$3,0)),"F","C")</f>
        <v>25.555555555555554</v>
      </c>
      <c r="K1852" s="34">
        <f>CONVERT(INDEX(Clg_StPt_Sch_EZ!$C$31:$I$54,MATCH(Schedules_8760!$C1852,Clg_StPt_Sch_EZ!$B$31:$B$54,0),MATCH(Schedules_8760!$F1852,Clg_StPt_Sch_EZ!$C$30:$I$30,0)),"F","C")</f>
        <v>28.333333333333332</v>
      </c>
      <c r="L1852" s="34">
        <f>CONVERT(INDEX(DHW_StPt_Sch_EZ!$C$4:$I$27,MATCH(Schedules_8760!$C1852,DHW_StPt_Sch_EZ!$B$4:$B$27,0),MATCH(Schedules_8760!$F1852,DHW_StPt_Sch_EZ!$C$3:$I$3,0)),"F","C")</f>
        <v>53.333333333333329</v>
      </c>
      <c r="M1852" s="34">
        <f>CONVERT(INDEX(DHW_StPt_Sch_EZ!$C$31:$I$54,MATCH(Schedules_8760!$C1852,DHW_StPt_Sch_EZ!$B$31:$B$54,0),MATCH(Schedules_8760!$F1852,DHW_StPt_Sch_EZ!$C$30:$I$30,0)),"F","C")</f>
        <v>53.333333333333329</v>
      </c>
      <c r="N1852" s="12"/>
      <c r="O1852" s="12"/>
      <c r="P1852" s="12"/>
    </row>
    <row r="1853" spans="1:16" x14ac:dyDescent="0.25">
      <c r="A1853" s="35">
        <v>1852</v>
      </c>
      <c r="B1853" s="89">
        <v>78.125</v>
      </c>
      <c r="C1853" s="35">
        <f t="shared" si="140"/>
        <v>4</v>
      </c>
      <c r="D1853" s="35">
        <f t="shared" si="143"/>
        <v>78</v>
      </c>
      <c r="E1853" s="35">
        <f t="shared" si="144"/>
        <v>1</v>
      </c>
      <c r="F1853" s="35" t="str">
        <f t="shared" si="141"/>
        <v>Sunday</v>
      </c>
      <c r="G1853" s="35">
        <f t="shared" si="142"/>
        <v>3</v>
      </c>
      <c r="H1853" s="34">
        <f>CONVERT(INDEX(Htg_StPt_Sch_EZ!$C$4:$I$27,MATCH(Schedules_8760!$C1853,Htg_StPt_Sch_EZ!$B$4:$B$27,0),MATCH(Schedules_8760!$F1853,Htg_StPt_Sch_EZ!$C$3:$I$3,0)),"F","C")</f>
        <v>20.555555555555554</v>
      </c>
      <c r="I1853" s="34">
        <f>CONVERT(INDEX(Htg_StPt_Sch_EZ!$C$31:$I$54,MATCH(Schedules_8760!$C1853,Htg_StPt_Sch_EZ!$B$31:$B$54,0),MATCH(Schedules_8760!$F1853,Htg_StPt_Sch_EZ!$C$30:$I$30,0)),"F","C")</f>
        <v>19.444444444444443</v>
      </c>
      <c r="J1853" s="34">
        <f>CONVERT(INDEX(Clg_StPt_Sch_EZ!$C$4:$I$27,MATCH(Schedules_8760!$C1853,Clg_StPt_Sch_EZ!$B$4:$B$27,0),MATCH(Schedules_8760!$F1853,Clg_StPt_Sch_EZ!$C$3:$I$3,0)),"F","C")</f>
        <v>25.555555555555554</v>
      </c>
      <c r="K1853" s="34">
        <f>CONVERT(INDEX(Clg_StPt_Sch_EZ!$C$31:$I$54,MATCH(Schedules_8760!$C1853,Clg_StPt_Sch_EZ!$B$31:$B$54,0),MATCH(Schedules_8760!$F1853,Clg_StPt_Sch_EZ!$C$30:$I$30,0)),"F","C")</f>
        <v>28.333333333333332</v>
      </c>
      <c r="L1853" s="34">
        <f>CONVERT(INDEX(DHW_StPt_Sch_EZ!$C$4:$I$27,MATCH(Schedules_8760!$C1853,DHW_StPt_Sch_EZ!$B$4:$B$27,0),MATCH(Schedules_8760!$F1853,DHW_StPt_Sch_EZ!$C$3:$I$3,0)),"F","C")</f>
        <v>53.333333333333329</v>
      </c>
      <c r="M1853" s="34">
        <f>CONVERT(INDEX(DHW_StPt_Sch_EZ!$C$31:$I$54,MATCH(Schedules_8760!$C1853,DHW_StPt_Sch_EZ!$B$31:$B$54,0),MATCH(Schedules_8760!$F1853,DHW_StPt_Sch_EZ!$C$30:$I$30,0)),"F","C")</f>
        <v>53.333333333333329</v>
      </c>
      <c r="N1853" s="12"/>
      <c r="O1853" s="12"/>
      <c r="P1853" s="12"/>
    </row>
    <row r="1854" spans="1:16" x14ac:dyDescent="0.25">
      <c r="A1854" s="35">
        <v>1853</v>
      </c>
      <c r="B1854" s="89">
        <v>78.166666666666671</v>
      </c>
      <c r="C1854" s="35">
        <f t="shared" si="140"/>
        <v>5</v>
      </c>
      <c r="D1854" s="35">
        <f t="shared" si="143"/>
        <v>78</v>
      </c>
      <c r="E1854" s="35">
        <f t="shared" si="144"/>
        <v>1</v>
      </c>
      <c r="F1854" s="35" t="str">
        <f t="shared" si="141"/>
        <v>Sunday</v>
      </c>
      <c r="G1854" s="35">
        <f t="shared" si="142"/>
        <v>3</v>
      </c>
      <c r="H1854" s="34">
        <f>CONVERT(INDEX(Htg_StPt_Sch_EZ!$C$4:$I$27,MATCH(Schedules_8760!$C1854,Htg_StPt_Sch_EZ!$B$4:$B$27,0),MATCH(Schedules_8760!$F1854,Htg_StPt_Sch_EZ!$C$3:$I$3,0)),"F","C")</f>
        <v>20.555555555555554</v>
      </c>
      <c r="I1854" s="34">
        <f>CONVERT(INDEX(Htg_StPt_Sch_EZ!$C$31:$I$54,MATCH(Schedules_8760!$C1854,Htg_StPt_Sch_EZ!$B$31:$B$54,0),MATCH(Schedules_8760!$F1854,Htg_StPt_Sch_EZ!$C$30:$I$30,0)),"F","C")</f>
        <v>19.444444444444443</v>
      </c>
      <c r="J1854" s="34">
        <f>CONVERT(INDEX(Clg_StPt_Sch_EZ!$C$4:$I$27,MATCH(Schedules_8760!$C1854,Clg_StPt_Sch_EZ!$B$4:$B$27,0),MATCH(Schedules_8760!$F1854,Clg_StPt_Sch_EZ!$C$3:$I$3,0)),"F","C")</f>
        <v>25.555555555555554</v>
      </c>
      <c r="K1854" s="34">
        <f>CONVERT(INDEX(Clg_StPt_Sch_EZ!$C$31:$I$54,MATCH(Schedules_8760!$C1854,Clg_StPt_Sch_EZ!$B$31:$B$54,0),MATCH(Schedules_8760!$F1854,Clg_StPt_Sch_EZ!$C$30:$I$30,0)),"F","C")</f>
        <v>28.333333333333332</v>
      </c>
      <c r="L1854" s="34">
        <f>CONVERT(INDEX(DHW_StPt_Sch_EZ!$C$4:$I$27,MATCH(Schedules_8760!$C1854,DHW_StPt_Sch_EZ!$B$4:$B$27,0),MATCH(Schedules_8760!$F1854,DHW_StPt_Sch_EZ!$C$3:$I$3,0)),"F","C")</f>
        <v>53.333333333333329</v>
      </c>
      <c r="M1854" s="34">
        <f>CONVERT(INDEX(DHW_StPt_Sch_EZ!$C$31:$I$54,MATCH(Schedules_8760!$C1854,DHW_StPt_Sch_EZ!$B$31:$B$54,0),MATCH(Schedules_8760!$F1854,DHW_StPt_Sch_EZ!$C$30:$I$30,0)),"F","C")</f>
        <v>53.333333333333329</v>
      </c>
      <c r="N1854" s="12"/>
      <c r="O1854" s="12"/>
      <c r="P1854" s="12"/>
    </row>
    <row r="1855" spans="1:16" x14ac:dyDescent="0.25">
      <c r="A1855" s="35">
        <v>1854</v>
      </c>
      <c r="B1855" s="89">
        <v>78.208333333333329</v>
      </c>
      <c r="C1855" s="35">
        <f t="shared" si="140"/>
        <v>6</v>
      </c>
      <c r="D1855" s="35">
        <f t="shared" si="143"/>
        <v>78</v>
      </c>
      <c r="E1855" s="35">
        <f t="shared" si="144"/>
        <v>1</v>
      </c>
      <c r="F1855" s="35" t="str">
        <f t="shared" si="141"/>
        <v>Sunday</v>
      </c>
      <c r="G1855" s="35">
        <f t="shared" si="142"/>
        <v>3</v>
      </c>
      <c r="H1855" s="34">
        <f>CONVERT(INDEX(Htg_StPt_Sch_EZ!$C$4:$I$27,MATCH(Schedules_8760!$C1855,Htg_StPt_Sch_EZ!$B$4:$B$27,0),MATCH(Schedules_8760!$F1855,Htg_StPt_Sch_EZ!$C$3:$I$3,0)),"F","C")</f>
        <v>20.555555555555554</v>
      </c>
      <c r="I1855" s="34">
        <f>CONVERT(INDEX(Htg_StPt_Sch_EZ!$C$31:$I$54,MATCH(Schedules_8760!$C1855,Htg_StPt_Sch_EZ!$B$31:$B$54,0),MATCH(Schedules_8760!$F1855,Htg_StPt_Sch_EZ!$C$30:$I$30,0)),"F","C")</f>
        <v>19.444444444444443</v>
      </c>
      <c r="J1855" s="34">
        <f>CONVERT(INDEX(Clg_StPt_Sch_EZ!$C$4:$I$27,MATCH(Schedules_8760!$C1855,Clg_StPt_Sch_EZ!$B$4:$B$27,0),MATCH(Schedules_8760!$F1855,Clg_StPt_Sch_EZ!$C$3:$I$3,0)),"F","C")</f>
        <v>25.555555555555554</v>
      </c>
      <c r="K1855" s="34">
        <f>CONVERT(INDEX(Clg_StPt_Sch_EZ!$C$31:$I$54,MATCH(Schedules_8760!$C1855,Clg_StPt_Sch_EZ!$B$31:$B$54,0),MATCH(Schedules_8760!$F1855,Clg_StPt_Sch_EZ!$C$30:$I$30,0)),"F","C")</f>
        <v>28.333333333333332</v>
      </c>
      <c r="L1855" s="34">
        <f>CONVERT(INDEX(DHW_StPt_Sch_EZ!$C$4:$I$27,MATCH(Schedules_8760!$C1855,DHW_StPt_Sch_EZ!$B$4:$B$27,0),MATCH(Schedules_8760!$F1855,DHW_StPt_Sch_EZ!$C$3:$I$3,0)),"F","C")</f>
        <v>53.333333333333329</v>
      </c>
      <c r="M1855" s="34">
        <f>CONVERT(INDEX(DHW_StPt_Sch_EZ!$C$31:$I$54,MATCH(Schedules_8760!$C1855,DHW_StPt_Sch_EZ!$B$31:$B$54,0),MATCH(Schedules_8760!$F1855,DHW_StPt_Sch_EZ!$C$30:$I$30,0)),"F","C")</f>
        <v>53.333333333333329</v>
      </c>
      <c r="N1855" s="12"/>
      <c r="O1855" s="12"/>
      <c r="P1855" s="12"/>
    </row>
    <row r="1856" spans="1:16" x14ac:dyDescent="0.25">
      <c r="A1856" s="35">
        <v>1855</v>
      </c>
      <c r="B1856" s="89">
        <v>78.25</v>
      </c>
      <c r="C1856" s="35">
        <f t="shared" si="140"/>
        <v>7</v>
      </c>
      <c r="D1856" s="35">
        <f t="shared" si="143"/>
        <v>78</v>
      </c>
      <c r="E1856" s="35">
        <f t="shared" si="144"/>
        <v>1</v>
      </c>
      <c r="F1856" s="35" t="str">
        <f t="shared" si="141"/>
        <v>Sunday</v>
      </c>
      <c r="G1856" s="35">
        <f t="shared" si="142"/>
        <v>3</v>
      </c>
      <c r="H1856" s="34">
        <f>CONVERT(INDEX(Htg_StPt_Sch_EZ!$C$4:$I$27,MATCH(Schedules_8760!$C1856,Htg_StPt_Sch_EZ!$B$4:$B$27,0),MATCH(Schedules_8760!$F1856,Htg_StPt_Sch_EZ!$C$3:$I$3,0)),"F","C")</f>
        <v>20.555555555555554</v>
      </c>
      <c r="I1856" s="34">
        <f>CONVERT(INDEX(Htg_StPt_Sch_EZ!$C$31:$I$54,MATCH(Schedules_8760!$C1856,Htg_StPt_Sch_EZ!$B$31:$B$54,0),MATCH(Schedules_8760!$F1856,Htg_StPt_Sch_EZ!$C$30:$I$30,0)),"F","C")</f>
        <v>19.444444444444443</v>
      </c>
      <c r="J1856" s="34">
        <f>CONVERT(INDEX(Clg_StPt_Sch_EZ!$C$4:$I$27,MATCH(Schedules_8760!$C1856,Clg_StPt_Sch_EZ!$B$4:$B$27,0),MATCH(Schedules_8760!$F1856,Clg_StPt_Sch_EZ!$C$3:$I$3,0)),"F","C")</f>
        <v>25.555555555555554</v>
      </c>
      <c r="K1856" s="34">
        <f>CONVERT(INDEX(Clg_StPt_Sch_EZ!$C$31:$I$54,MATCH(Schedules_8760!$C1856,Clg_StPt_Sch_EZ!$B$31:$B$54,0),MATCH(Schedules_8760!$F1856,Clg_StPt_Sch_EZ!$C$30:$I$30,0)),"F","C")</f>
        <v>28.333333333333332</v>
      </c>
      <c r="L1856" s="34">
        <f>CONVERT(INDEX(DHW_StPt_Sch_EZ!$C$4:$I$27,MATCH(Schedules_8760!$C1856,DHW_StPt_Sch_EZ!$B$4:$B$27,0),MATCH(Schedules_8760!$F1856,DHW_StPt_Sch_EZ!$C$3:$I$3,0)),"F","C")</f>
        <v>53.333333333333329</v>
      </c>
      <c r="M1856" s="34">
        <f>CONVERT(INDEX(DHW_StPt_Sch_EZ!$C$31:$I$54,MATCH(Schedules_8760!$C1856,DHW_StPt_Sch_EZ!$B$31:$B$54,0),MATCH(Schedules_8760!$F1856,DHW_StPt_Sch_EZ!$C$30:$I$30,0)),"F","C")</f>
        <v>53.333333333333329</v>
      </c>
      <c r="N1856" s="12"/>
      <c r="O1856" s="12"/>
      <c r="P1856" s="12"/>
    </row>
    <row r="1857" spans="1:16" x14ac:dyDescent="0.25">
      <c r="A1857" s="35">
        <v>1856</v>
      </c>
      <c r="B1857" s="89">
        <v>78.291666666666671</v>
      </c>
      <c r="C1857" s="35">
        <f t="shared" si="140"/>
        <v>8</v>
      </c>
      <c r="D1857" s="35">
        <f t="shared" si="143"/>
        <v>78</v>
      </c>
      <c r="E1857" s="35">
        <f t="shared" si="144"/>
        <v>1</v>
      </c>
      <c r="F1857" s="35" t="str">
        <f t="shared" si="141"/>
        <v>Sunday</v>
      </c>
      <c r="G1857" s="35">
        <f t="shared" si="142"/>
        <v>3</v>
      </c>
      <c r="H1857" s="34">
        <f>CONVERT(INDEX(Htg_StPt_Sch_EZ!$C$4:$I$27,MATCH(Schedules_8760!$C1857,Htg_StPt_Sch_EZ!$B$4:$B$27,0),MATCH(Schedules_8760!$F1857,Htg_StPt_Sch_EZ!$C$3:$I$3,0)),"F","C")</f>
        <v>20.555555555555554</v>
      </c>
      <c r="I1857" s="34">
        <f>CONVERT(INDEX(Htg_StPt_Sch_EZ!$C$31:$I$54,MATCH(Schedules_8760!$C1857,Htg_StPt_Sch_EZ!$B$31:$B$54,0),MATCH(Schedules_8760!$F1857,Htg_StPt_Sch_EZ!$C$30:$I$30,0)),"F","C")</f>
        <v>19.444444444444443</v>
      </c>
      <c r="J1857" s="34">
        <f>CONVERT(INDEX(Clg_StPt_Sch_EZ!$C$4:$I$27,MATCH(Schedules_8760!$C1857,Clg_StPt_Sch_EZ!$B$4:$B$27,0),MATCH(Schedules_8760!$F1857,Clg_StPt_Sch_EZ!$C$3:$I$3,0)),"F","C")</f>
        <v>25.555555555555554</v>
      </c>
      <c r="K1857" s="34">
        <f>CONVERT(INDEX(Clg_StPt_Sch_EZ!$C$31:$I$54,MATCH(Schedules_8760!$C1857,Clg_StPt_Sch_EZ!$B$31:$B$54,0),MATCH(Schedules_8760!$F1857,Clg_StPt_Sch_EZ!$C$30:$I$30,0)),"F","C")</f>
        <v>25</v>
      </c>
      <c r="L1857" s="34">
        <f>CONVERT(INDEX(DHW_StPt_Sch_EZ!$C$4:$I$27,MATCH(Schedules_8760!$C1857,DHW_StPt_Sch_EZ!$B$4:$B$27,0),MATCH(Schedules_8760!$F1857,DHW_StPt_Sch_EZ!$C$3:$I$3,0)),"F","C")</f>
        <v>53.333333333333329</v>
      </c>
      <c r="M1857" s="34">
        <f>CONVERT(INDEX(DHW_StPt_Sch_EZ!$C$31:$I$54,MATCH(Schedules_8760!$C1857,DHW_StPt_Sch_EZ!$B$31:$B$54,0),MATCH(Schedules_8760!$F1857,DHW_StPt_Sch_EZ!$C$30:$I$30,0)),"F","C")</f>
        <v>53.333333333333329</v>
      </c>
      <c r="N1857" s="12"/>
      <c r="O1857" s="12"/>
      <c r="P1857" s="12"/>
    </row>
    <row r="1858" spans="1:16" x14ac:dyDescent="0.25">
      <c r="A1858" s="35">
        <v>1857</v>
      </c>
      <c r="B1858" s="89">
        <v>78.333333333333329</v>
      </c>
      <c r="C1858" s="35">
        <f t="shared" ref="C1858:C1921" si="145">HOUR(B1858)+1</f>
        <v>9</v>
      </c>
      <c r="D1858" s="35">
        <f t="shared" si="143"/>
        <v>78</v>
      </c>
      <c r="E1858" s="35">
        <f t="shared" si="144"/>
        <v>1</v>
      </c>
      <c r="F1858" s="35" t="str">
        <f t="shared" ref="F1858:F1921" si="146">IF(E1858=1,"Sunday",IF(E1858=2,"Monday",IF(E1858=3,"Tuesday",IF(E1858=4,"Wednesday",IF(E1858=5,"Thursday",IF(E1858=6,"Friday","Saturday"))))))</f>
        <v>Sunday</v>
      </c>
      <c r="G1858" s="35">
        <f t="shared" ref="G1858:G1921" si="147">MONTH(B1858)</f>
        <v>3</v>
      </c>
      <c r="H1858" s="34">
        <f>CONVERT(INDEX(Htg_StPt_Sch_EZ!$C$4:$I$27,MATCH(Schedules_8760!$C1858,Htg_StPt_Sch_EZ!$B$4:$B$27,0),MATCH(Schedules_8760!$F1858,Htg_StPt_Sch_EZ!$C$3:$I$3,0)),"F","C")</f>
        <v>20.555555555555554</v>
      </c>
      <c r="I1858" s="34">
        <f>CONVERT(INDEX(Htg_StPt_Sch_EZ!$C$31:$I$54,MATCH(Schedules_8760!$C1858,Htg_StPt_Sch_EZ!$B$31:$B$54,0),MATCH(Schedules_8760!$F1858,Htg_StPt_Sch_EZ!$C$30:$I$30,0)),"F","C")</f>
        <v>19.444444444444443</v>
      </c>
      <c r="J1858" s="34">
        <f>CONVERT(INDEX(Clg_StPt_Sch_EZ!$C$4:$I$27,MATCH(Schedules_8760!$C1858,Clg_StPt_Sch_EZ!$B$4:$B$27,0),MATCH(Schedules_8760!$F1858,Clg_StPt_Sch_EZ!$C$3:$I$3,0)),"F","C")</f>
        <v>25.555555555555554</v>
      </c>
      <c r="K1858" s="34">
        <f>CONVERT(INDEX(Clg_StPt_Sch_EZ!$C$31:$I$54,MATCH(Schedules_8760!$C1858,Clg_StPt_Sch_EZ!$B$31:$B$54,0),MATCH(Schedules_8760!$F1858,Clg_StPt_Sch_EZ!$C$30:$I$30,0)),"F","C")</f>
        <v>25</v>
      </c>
      <c r="L1858" s="34">
        <f>CONVERT(INDEX(DHW_StPt_Sch_EZ!$C$4:$I$27,MATCH(Schedules_8760!$C1858,DHW_StPt_Sch_EZ!$B$4:$B$27,0),MATCH(Schedules_8760!$F1858,DHW_StPt_Sch_EZ!$C$3:$I$3,0)),"F","C")</f>
        <v>53.333333333333329</v>
      </c>
      <c r="M1858" s="34">
        <f>CONVERT(INDEX(DHW_StPt_Sch_EZ!$C$31:$I$54,MATCH(Schedules_8760!$C1858,DHW_StPt_Sch_EZ!$B$31:$B$54,0),MATCH(Schedules_8760!$F1858,DHW_StPt_Sch_EZ!$C$30:$I$30,0)),"F","C")</f>
        <v>53.333333333333329</v>
      </c>
      <c r="N1858" s="12"/>
      <c r="O1858" s="12"/>
      <c r="P1858" s="12"/>
    </row>
    <row r="1859" spans="1:16" x14ac:dyDescent="0.25">
      <c r="A1859" s="35">
        <v>1858</v>
      </c>
      <c r="B1859" s="89">
        <v>78.375</v>
      </c>
      <c r="C1859" s="35">
        <f t="shared" si="145"/>
        <v>10</v>
      </c>
      <c r="D1859" s="35">
        <f t="shared" ref="D1859:D1922" si="148">IF(C1859=1,D1858+1,D1858)</f>
        <v>78</v>
      </c>
      <c r="E1859" s="35">
        <f t="shared" ref="E1859:E1922" si="149">IF(AND(C1859=1,E1858=7),1,IF(C1859=1,E1858+1,E1858))</f>
        <v>1</v>
      </c>
      <c r="F1859" s="35" t="str">
        <f t="shared" si="146"/>
        <v>Sunday</v>
      </c>
      <c r="G1859" s="35">
        <f t="shared" si="147"/>
        <v>3</v>
      </c>
      <c r="H1859" s="34">
        <f>CONVERT(INDEX(Htg_StPt_Sch_EZ!$C$4:$I$27,MATCH(Schedules_8760!$C1859,Htg_StPt_Sch_EZ!$B$4:$B$27,0),MATCH(Schedules_8760!$F1859,Htg_StPt_Sch_EZ!$C$3:$I$3,0)),"F","C")</f>
        <v>20.555555555555554</v>
      </c>
      <c r="I1859" s="34">
        <f>CONVERT(INDEX(Htg_StPt_Sch_EZ!$C$31:$I$54,MATCH(Schedules_8760!$C1859,Htg_StPt_Sch_EZ!$B$31:$B$54,0),MATCH(Schedules_8760!$F1859,Htg_StPt_Sch_EZ!$C$30:$I$30,0)),"F","C")</f>
        <v>19.444444444444443</v>
      </c>
      <c r="J1859" s="34">
        <f>CONVERT(INDEX(Clg_StPt_Sch_EZ!$C$4:$I$27,MATCH(Schedules_8760!$C1859,Clg_StPt_Sch_EZ!$B$4:$B$27,0),MATCH(Schedules_8760!$F1859,Clg_StPt_Sch_EZ!$C$3:$I$3,0)),"F","C")</f>
        <v>25.555555555555554</v>
      </c>
      <c r="K1859" s="34">
        <f>CONVERT(INDEX(Clg_StPt_Sch_EZ!$C$31:$I$54,MATCH(Schedules_8760!$C1859,Clg_StPt_Sch_EZ!$B$31:$B$54,0),MATCH(Schedules_8760!$F1859,Clg_StPt_Sch_EZ!$C$30:$I$30,0)),"F","C")</f>
        <v>25</v>
      </c>
      <c r="L1859" s="34">
        <f>CONVERT(INDEX(DHW_StPt_Sch_EZ!$C$4:$I$27,MATCH(Schedules_8760!$C1859,DHW_StPt_Sch_EZ!$B$4:$B$27,0),MATCH(Schedules_8760!$F1859,DHW_StPt_Sch_EZ!$C$3:$I$3,0)),"F","C")</f>
        <v>53.333333333333329</v>
      </c>
      <c r="M1859" s="34">
        <f>CONVERT(INDEX(DHW_StPt_Sch_EZ!$C$31:$I$54,MATCH(Schedules_8760!$C1859,DHW_StPt_Sch_EZ!$B$31:$B$54,0),MATCH(Schedules_8760!$F1859,DHW_StPt_Sch_EZ!$C$30:$I$30,0)),"F","C")</f>
        <v>53.333333333333329</v>
      </c>
      <c r="N1859" s="12"/>
      <c r="O1859" s="12"/>
      <c r="P1859" s="12"/>
    </row>
    <row r="1860" spans="1:16" x14ac:dyDescent="0.25">
      <c r="A1860" s="35">
        <v>1859</v>
      </c>
      <c r="B1860" s="89">
        <v>78.416666666666671</v>
      </c>
      <c r="C1860" s="35">
        <f t="shared" si="145"/>
        <v>11</v>
      </c>
      <c r="D1860" s="35">
        <f t="shared" si="148"/>
        <v>78</v>
      </c>
      <c r="E1860" s="35">
        <f t="shared" si="149"/>
        <v>1</v>
      </c>
      <c r="F1860" s="35" t="str">
        <f t="shared" si="146"/>
        <v>Sunday</v>
      </c>
      <c r="G1860" s="35">
        <f t="shared" si="147"/>
        <v>3</v>
      </c>
      <c r="H1860" s="34">
        <f>CONVERT(INDEX(Htg_StPt_Sch_EZ!$C$4:$I$27,MATCH(Schedules_8760!$C1860,Htg_StPt_Sch_EZ!$B$4:$B$27,0),MATCH(Schedules_8760!$F1860,Htg_StPt_Sch_EZ!$C$3:$I$3,0)),"F","C")</f>
        <v>20.555555555555554</v>
      </c>
      <c r="I1860" s="34">
        <f>CONVERT(INDEX(Htg_StPt_Sch_EZ!$C$31:$I$54,MATCH(Schedules_8760!$C1860,Htg_StPt_Sch_EZ!$B$31:$B$54,0),MATCH(Schedules_8760!$F1860,Htg_StPt_Sch_EZ!$C$30:$I$30,0)),"F","C")</f>
        <v>19.444444444444443</v>
      </c>
      <c r="J1860" s="34">
        <f>CONVERT(INDEX(Clg_StPt_Sch_EZ!$C$4:$I$27,MATCH(Schedules_8760!$C1860,Clg_StPt_Sch_EZ!$B$4:$B$27,0),MATCH(Schedules_8760!$F1860,Clg_StPt_Sch_EZ!$C$3:$I$3,0)),"F","C")</f>
        <v>25.555555555555554</v>
      </c>
      <c r="K1860" s="34">
        <f>CONVERT(INDEX(Clg_StPt_Sch_EZ!$C$31:$I$54,MATCH(Schedules_8760!$C1860,Clg_StPt_Sch_EZ!$B$31:$B$54,0),MATCH(Schedules_8760!$F1860,Clg_StPt_Sch_EZ!$C$30:$I$30,0)),"F","C")</f>
        <v>25</v>
      </c>
      <c r="L1860" s="34">
        <f>CONVERT(INDEX(DHW_StPt_Sch_EZ!$C$4:$I$27,MATCH(Schedules_8760!$C1860,DHW_StPt_Sch_EZ!$B$4:$B$27,0),MATCH(Schedules_8760!$F1860,DHW_StPt_Sch_EZ!$C$3:$I$3,0)),"F","C")</f>
        <v>53.333333333333329</v>
      </c>
      <c r="M1860" s="34">
        <f>CONVERT(INDEX(DHW_StPt_Sch_EZ!$C$31:$I$54,MATCH(Schedules_8760!$C1860,DHW_StPt_Sch_EZ!$B$31:$B$54,0),MATCH(Schedules_8760!$F1860,DHW_StPt_Sch_EZ!$C$30:$I$30,0)),"F","C")</f>
        <v>53.333333333333329</v>
      </c>
      <c r="N1860" s="12"/>
      <c r="O1860" s="12"/>
      <c r="P1860" s="12"/>
    </row>
    <row r="1861" spans="1:16" x14ac:dyDescent="0.25">
      <c r="A1861" s="35">
        <v>1860</v>
      </c>
      <c r="B1861" s="89">
        <v>78.458333333333329</v>
      </c>
      <c r="C1861" s="35">
        <f t="shared" si="145"/>
        <v>12</v>
      </c>
      <c r="D1861" s="35">
        <f t="shared" si="148"/>
        <v>78</v>
      </c>
      <c r="E1861" s="35">
        <f t="shared" si="149"/>
        <v>1</v>
      </c>
      <c r="F1861" s="35" t="str">
        <f t="shared" si="146"/>
        <v>Sunday</v>
      </c>
      <c r="G1861" s="35">
        <f t="shared" si="147"/>
        <v>3</v>
      </c>
      <c r="H1861" s="34">
        <f>CONVERT(INDEX(Htg_StPt_Sch_EZ!$C$4:$I$27,MATCH(Schedules_8760!$C1861,Htg_StPt_Sch_EZ!$B$4:$B$27,0),MATCH(Schedules_8760!$F1861,Htg_StPt_Sch_EZ!$C$3:$I$3,0)),"F","C")</f>
        <v>20.555555555555554</v>
      </c>
      <c r="I1861" s="34">
        <f>CONVERT(INDEX(Htg_StPt_Sch_EZ!$C$31:$I$54,MATCH(Schedules_8760!$C1861,Htg_StPt_Sch_EZ!$B$31:$B$54,0),MATCH(Schedules_8760!$F1861,Htg_StPt_Sch_EZ!$C$30:$I$30,0)),"F","C")</f>
        <v>19.444444444444443</v>
      </c>
      <c r="J1861" s="34">
        <f>CONVERT(INDEX(Clg_StPt_Sch_EZ!$C$4:$I$27,MATCH(Schedules_8760!$C1861,Clg_StPt_Sch_EZ!$B$4:$B$27,0),MATCH(Schedules_8760!$F1861,Clg_StPt_Sch_EZ!$C$3:$I$3,0)),"F","C")</f>
        <v>25.555555555555554</v>
      </c>
      <c r="K1861" s="34">
        <f>CONVERT(INDEX(Clg_StPt_Sch_EZ!$C$31:$I$54,MATCH(Schedules_8760!$C1861,Clg_StPt_Sch_EZ!$B$31:$B$54,0),MATCH(Schedules_8760!$F1861,Clg_StPt_Sch_EZ!$C$30:$I$30,0)),"F","C")</f>
        <v>25</v>
      </c>
      <c r="L1861" s="34">
        <f>CONVERT(INDEX(DHW_StPt_Sch_EZ!$C$4:$I$27,MATCH(Schedules_8760!$C1861,DHW_StPt_Sch_EZ!$B$4:$B$27,0),MATCH(Schedules_8760!$F1861,DHW_StPt_Sch_EZ!$C$3:$I$3,0)),"F","C")</f>
        <v>53.333333333333329</v>
      </c>
      <c r="M1861" s="34">
        <f>CONVERT(INDEX(DHW_StPt_Sch_EZ!$C$31:$I$54,MATCH(Schedules_8760!$C1861,DHW_StPt_Sch_EZ!$B$31:$B$54,0),MATCH(Schedules_8760!$F1861,DHW_StPt_Sch_EZ!$C$30:$I$30,0)),"F","C")</f>
        <v>53.333333333333329</v>
      </c>
      <c r="N1861" s="12"/>
      <c r="O1861" s="12"/>
      <c r="P1861" s="12"/>
    </row>
    <row r="1862" spans="1:16" x14ac:dyDescent="0.25">
      <c r="A1862" s="35">
        <v>1861</v>
      </c>
      <c r="B1862" s="89">
        <v>78.5</v>
      </c>
      <c r="C1862" s="35">
        <f t="shared" si="145"/>
        <v>13</v>
      </c>
      <c r="D1862" s="35">
        <f t="shared" si="148"/>
        <v>78</v>
      </c>
      <c r="E1862" s="35">
        <f t="shared" si="149"/>
        <v>1</v>
      </c>
      <c r="F1862" s="35" t="str">
        <f t="shared" si="146"/>
        <v>Sunday</v>
      </c>
      <c r="G1862" s="35">
        <f t="shared" si="147"/>
        <v>3</v>
      </c>
      <c r="H1862" s="34">
        <f>CONVERT(INDEX(Htg_StPt_Sch_EZ!$C$4:$I$27,MATCH(Schedules_8760!$C1862,Htg_StPt_Sch_EZ!$B$4:$B$27,0),MATCH(Schedules_8760!$F1862,Htg_StPt_Sch_EZ!$C$3:$I$3,0)),"F","C")</f>
        <v>20.555555555555554</v>
      </c>
      <c r="I1862" s="34">
        <f>CONVERT(INDEX(Htg_StPt_Sch_EZ!$C$31:$I$54,MATCH(Schedules_8760!$C1862,Htg_StPt_Sch_EZ!$B$31:$B$54,0),MATCH(Schedules_8760!$F1862,Htg_StPt_Sch_EZ!$C$30:$I$30,0)),"F","C")</f>
        <v>19.444444444444443</v>
      </c>
      <c r="J1862" s="34">
        <f>CONVERT(INDEX(Clg_StPt_Sch_EZ!$C$4:$I$27,MATCH(Schedules_8760!$C1862,Clg_StPt_Sch_EZ!$B$4:$B$27,0),MATCH(Schedules_8760!$F1862,Clg_StPt_Sch_EZ!$C$3:$I$3,0)),"F","C")</f>
        <v>25.555555555555554</v>
      </c>
      <c r="K1862" s="34">
        <f>CONVERT(INDEX(Clg_StPt_Sch_EZ!$C$31:$I$54,MATCH(Schedules_8760!$C1862,Clg_StPt_Sch_EZ!$B$31:$B$54,0),MATCH(Schedules_8760!$F1862,Clg_StPt_Sch_EZ!$C$30:$I$30,0)),"F","C")</f>
        <v>25</v>
      </c>
      <c r="L1862" s="34">
        <f>CONVERT(INDEX(DHW_StPt_Sch_EZ!$C$4:$I$27,MATCH(Schedules_8760!$C1862,DHW_StPt_Sch_EZ!$B$4:$B$27,0),MATCH(Schedules_8760!$F1862,DHW_StPt_Sch_EZ!$C$3:$I$3,0)),"F","C")</f>
        <v>53.333333333333329</v>
      </c>
      <c r="M1862" s="34">
        <f>CONVERT(INDEX(DHW_StPt_Sch_EZ!$C$31:$I$54,MATCH(Schedules_8760!$C1862,DHW_StPt_Sch_EZ!$B$31:$B$54,0),MATCH(Schedules_8760!$F1862,DHW_StPt_Sch_EZ!$C$30:$I$30,0)),"F","C")</f>
        <v>53.333333333333329</v>
      </c>
      <c r="N1862" s="12"/>
      <c r="O1862" s="12"/>
      <c r="P1862" s="12"/>
    </row>
    <row r="1863" spans="1:16" x14ac:dyDescent="0.25">
      <c r="A1863" s="35">
        <v>1862</v>
      </c>
      <c r="B1863" s="89">
        <v>78.541666666666671</v>
      </c>
      <c r="C1863" s="35">
        <f t="shared" si="145"/>
        <v>14</v>
      </c>
      <c r="D1863" s="35">
        <f t="shared" si="148"/>
        <v>78</v>
      </c>
      <c r="E1863" s="35">
        <f t="shared" si="149"/>
        <v>1</v>
      </c>
      <c r="F1863" s="35" t="str">
        <f t="shared" si="146"/>
        <v>Sunday</v>
      </c>
      <c r="G1863" s="35">
        <f t="shared" si="147"/>
        <v>3</v>
      </c>
      <c r="H1863" s="34">
        <f>CONVERT(INDEX(Htg_StPt_Sch_EZ!$C$4:$I$27,MATCH(Schedules_8760!$C1863,Htg_StPt_Sch_EZ!$B$4:$B$27,0),MATCH(Schedules_8760!$F1863,Htg_StPt_Sch_EZ!$C$3:$I$3,0)),"F","C")</f>
        <v>20.555555555555554</v>
      </c>
      <c r="I1863" s="34">
        <f>CONVERT(INDEX(Htg_StPt_Sch_EZ!$C$31:$I$54,MATCH(Schedules_8760!$C1863,Htg_StPt_Sch_EZ!$B$31:$B$54,0),MATCH(Schedules_8760!$F1863,Htg_StPt_Sch_EZ!$C$30:$I$30,0)),"F","C")</f>
        <v>19.444444444444443</v>
      </c>
      <c r="J1863" s="34">
        <f>CONVERT(INDEX(Clg_StPt_Sch_EZ!$C$4:$I$27,MATCH(Schedules_8760!$C1863,Clg_StPt_Sch_EZ!$B$4:$B$27,0),MATCH(Schedules_8760!$F1863,Clg_StPt_Sch_EZ!$C$3:$I$3,0)),"F","C")</f>
        <v>25.555555555555554</v>
      </c>
      <c r="K1863" s="34">
        <f>CONVERT(INDEX(Clg_StPt_Sch_EZ!$C$31:$I$54,MATCH(Schedules_8760!$C1863,Clg_StPt_Sch_EZ!$B$31:$B$54,0),MATCH(Schedules_8760!$F1863,Clg_StPt_Sch_EZ!$C$30:$I$30,0)),"F","C")</f>
        <v>25</v>
      </c>
      <c r="L1863" s="34">
        <f>CONVERT(INDEX(DHW_StPt_Sch_EZ!$C$4:$I$27,MATCH(Schedules_8760!$C1863,DHW_StPt_Sch_EZ!$B$4:$B$27,0),MATCH(Schedules_8760!$F1863,DHW_StPt_Sch_EZ!$C$3:$I$3,0)),"F","C")</f>
        <v>53.333333333333329</v>
      </c>
      <c r="M1863" s="34">
        <f>CONVERT(INDEX(DHW_StPt_Sch_EZ!$C$31:$I$54,MATCH(Schedules_8760!$C1863,DHW_StPt_Sch_EZ!$B$31:$B$54,0),MATCH(Schedules_8760!$F1863,DHW_StPt_Sch_EZ!$C$30:$I$30,0)),"F","C")</f>
        <v>53.333333333333329</v>
      </c>
      <c r="N1863" s="12"/>
      <c r="O1863" s="12"/>
      <c r="P1863" s="12"/>
    </row>
    <row r="1864" spans="1:16" x14ac:dyDescent="0.25">
      <c r="A1864" s="35">
        <v>1863</v>
      </c>
      <c r="B1864" s="89">
        <v>78.583333333333329</v>
      </c>
      <c r="C1864" s="35">
        <f t="shared" si="145"/>
        <v>15</v>
      </c>
      <c r="D1864" s="35">
        <f t="shared" si="148"/>
        <v>78</v>
      </c>
      <c r="E1864" s="35">
        <f t="shared" si="149"/>
        <v>1</v>
      </c>
      <c r="F1864" s="35" t="str">
        <f t="shared" si="146"/>
        <v>Sunday</v>
      </c>
      <c r="G1864" s="35">
        <f t="shared" si="147"/>
        <v>3</v>
      </c>
      <c r="H1864" s="34">
        <f>CONVERT(INDEX(Htg_StPt_Sch_EZ!$C$4:$I$27,MATCH(Schedules_8760!$C1864,Htg_StPt_Sch_EZ!$B$4:$B$27,0),MATCH(Schedules_8760!$F1864,Htg_StPt_Sch_EZ!$C$3:$I$3,0)),"F","C")</f>
        <v>20.555555555555554</v>
      </c>
      <c r="I1864" s="34">
        <f>CONVERT(INDEX(Htg_StPt_Sch_EZ!$C$31:$I$54,MATCH(Schedules_8760!$C1864,Htg_StPt_Sch_EZ!$B$31:$B$54,0),MATCH(Schedules_8760!$F1864,Htg_StPt_Sch_EZ!$C$30:$I$30,0)),"F","C")</f>
        <v>21.111111111111111</v>
      </c>
      <c r="J1864" s="34">
        <f>CONVERT(INDEX(Clg_StPt_Sch_EZ!$C$4:$I$27,MATCH(Schedules_8760!$C1864,Clg_StPt_Sch_EZ!$B$4:$B$27,0),MATCH(Schedules_8760!$F1864,Clg_StPt_Sch_EZ!$C$3:$I$3,0)),"F","C")</f>
        <v>25.555555555555554</v>
      </c>
      <c r="K1864" s="34">
        <f>CONVERT(INDEX(Clg_StPt_Sch_EZ!$C$31:$I$54,MATCH(Schedules_8760!$C1864,Clg_StPt_Sch_EZ!$B$31:$B$54,0),MATCH(Schedules_8760!$F1864,Clg_StPt_Sch_EZ!$C$30:$I$30,0)),"F","C")</f>
        <v>25</v>
      </c>
      <c r="L1864" s="34">
        <f>CONVERT(INDEX(DHW_StPt_Sch_EZ!$C$4:$I$27,MATCH(Schedules_8760!$C1864,DHW_StPt_Sch_EZ!$B$4:$B$27,0),MATCH(Schedules_8760!$F1864,DHW_StPt_Sch_EZ!$C$3:$I$3,0)),"F","C")</f>
        <v>53.333333333333329</v>
      </c>
      <c r="M1864" s="34">
        <f>CONVERT(INDEX(DHW_StPt_Sch_EZ!$C$31:$I$54,MATCH(Schedules_8760!$C1864,DHW_StPt_Sch_EZ!$B$31:$B$54,0),MATCH(Schedules_8760!$F1864,DHW_StPt_Sch_EZ!$C$30:$I$30,0)),"F","C")</f>
        <v>53.333333333333329</v>
      </c>
      <c r="N1864" s="12"/>
      <c r="O1864" s="12"/>
      <c r="P1864" s="12"/>
    </row>
    <row r="1865" spans="1:16" x14ac:dyDescent="0.25">
      <c r="A1865" s="35">
        <v>1864</v>
      </c>
      <c r="B1865" s="89">
        <v>78.625</v>
      </c>
      <c r="C1865" s="35">
        <f t="shared" si="145"/>
        <v>16</v>
      </c>
      <c r="D1865" s="35">
        <f t="shared" si="148"/>
        <v>78</v>
      </c>
      <c r="E1865" s="35">
        <f t="shared" si="149"/>
        <v>1</v>
      </c>
      <c r="F1865" s="35" t="str">
        <f t="shared" si="146"/>
        <v>Sunday</v>
      </c>
      <c r="G1865" s="35">
        <f t="shared" si="147"/>
        <v>3</v>
      </c>
      <c r="H1865" s="34">
        <f>CONVERT(INDEX(Htg_StPt_Sch_EZ!$C$4:$I$27,MATCH(Schedules_8760!$C1865,Htg_StPt_Sch_EZ!$B$4:$B$27,0),MATCH(Schedules_8760!$F1865,Htg_StPt_Sch_EZ!$C$3:$I$3,0)),"F","C")</f>
        <v>20.555555555555554</v>
      </c>
      <c r="I1865" s="34">
        <f>CONVERT(INDEX(Htg_StPt_Sch_EZ!$C$31:$I$54,MATCH(Schedules_8760!$C1865,Htg_StPt_Sch_EZ!$B$31:$B$54,0),MATCH(Schedules_8760!$F1865,Htg_StPt_Sch_EZ!$C$30:$I$30,0)),"F","C")</f>
        <v>21.111111111111111</v>
      </c>
      <c r="J1865" s="34">
        <f>CONVERT(INDEX(Clg_StPt_Sch_EZ!$C$4:$I$27,MATCH(Schedules_8760!$C1865,Clg_StPt_Sch_EZ!$B$4:$B$27,0),MATCH(Schedules_8760!$F1865,Clg_StPt_Sch_EZ!$C$3:$I$3,0)),"F","C")</f>
        <v>25.555555555555554</v>
      </c>
      <c r="K1865" s="34">
        <f>CONVERT(INDEX(Clg_StPt_Sch_EZ!$C$31:$I$54,MATCH(Schedules_8760!$C1865,Clg_StPt_Sch_EZ!$B$31:$B$54,0),MATCH(Schedules_8760!$F1865,Clg_StPt_Sch_EZ!$C$30:$I$30,0)),"F","C")</f>
        <v>25</v>
      </c>
      <c r="L1865" s="34">
        <f>CONVERT(INDEX(DHW_StPt_Sch_EZ!$C$4:$I$27,MATCH(Schedules_8760!$C1865,DHW_StPt_Sch_EZ!$B$4:$B$27,0),MATCH(Schedules_8760!$F1865,DHW_StPt_Sch_EZ!$C$3:$I$3,0)),"F","C")</f>
        <v>53.333333333333329</v>
      </c>
      <c r="M1865" s="34">
        <f>CONVERT(INDEX(DHW_StPt_Sch_EZ!$C$31:$I$54,MATCH(Schedules_8760!$C1865,DHW_StPt_Sch_EZ!$B$31:$B$54,0),MATCH(Schedules_8760!$F1865,DHW_StPt_Sch_EZ!$C$30:$I$30,0)),"F","C")</f>
        <v>53.333333333333329</v>
      </c>
      <c r="N1865" s="12"/>
      <c r="O1865" s="12"/>
      <c r="P1865" s="12"/>
    </row>
    <row r="1866" spans="1:16" x14ac:dyDescent="0.25">
      <c r="A1866" s="35">
        <v>1865</v>
      </c>
      <c r="B1866" s="89">
        <v>78.666666666666671</v>
      </c>
      <c r="C1866" s="35">
        <f t="shared" si="145"/>
        <v>17</v>
      </c>
      <c r="D1866" s="35">
        <f t="shared" si="148"/>
        <v>78</v>
      </c>
      <c r="E1866" s="35">
        <f t="shared" si="149"/>
        <v>1</v>
      </c>
      <c r="F1866" s="35" t="str">
        <f t="shared" si="146"/>
        <v>Sunday</v>
      </c>
      <c r="G1866" s="35">
        <f t="shared" si="147"/>
        <v>3</v>
      </c>
      <c r="H1866" s="34">
        <f>CONVERT(INDEX(Htg_StPt_Sch_EZ!$C$4:$I$27,MATCH(Schedules_8760!$C1866,Htg_StPt_Sch_EZ!$B$4:$B$27,0),MATCH(Schedules_8760!$F1866,Htg_StPt_Sch_EZ!$C$3:$I$3,0)),"F","C")</f>
        <v>20.555555555555554</v>
      </c>
      <c r="I1866" s="34">
        <f>CONVERT(INDEX(Htg_StPt_Sch_EZ!$C$31:$I$54,MATCH(Schedules_8760!$C1866,Htg_StPt_Sch_EZ!$B$31:$B$54,0),MATCH(Schedules_8760!$F1866,Htg_StPt_Sch_EZ!$C$30:$I$30,0)),"F","C")</f>
        <v>17.777777777777779</v>
      </c>
      <c r="J1866" s="34">
        <f>CONVERT(INDEX(Clg_StPt_Sch_EZ!$C$4:$I$27,MATCH(Schedules_8760!$C1866,Clg_StPt_Sch_EZ!$B$4:$B$27,0),MATCH(Schedules_8760!$F1866,Clg_StPt_Sch_EZ!$C$3:$I$3,0)),"F","C")</f>
        <v>25.555555555555554</v>
      </c>
      <c r="K1866" s="34">
        <f>CONVERT(INDEX(Clg_StPt_Sch_EZ!$C$31:$I$54,MATCH(Schedules_8760!$C1866,Clg_StPt_Sch_EZ!$B$31:$B$54,0),MATCH(Schedules_8760!$F1866,Clg_StPt_Sch_EZ!$C$30:$I$30,0)),"F","C")</f>
        <v>25</v>
      </c>
      <c r="L1866" s="34">
        <f>CONVERT(INDEX(DHW_StPt_Sch_EZ!$C$4:$I$27,MATCH(Schedules_8760!$C1866,DHW_StPt_Sch_EZ!$B$4:$B$27,0),MATCH(Schedules_8760!$F1866,DHW_StPt_Sch_EZ!$C$3:$I$3,0)),"F","C")</f>
        <v>53.333333333333329</v>
      </c>
      <c r="M1866" s="34">
        <f>CONVERT(INDEX(DHW_StPt_Sch_EZ!$C$31:$I$54,MATCH(Schedules_8760!$C1866,DHW_StPt_Sch_EZ!$B$31:$B$54,0),MATCH(Schedules_8760!$F1866,DHW_StPt_Sch_EZ!$C$30:$I$30,0)),"F","C")</f>
        <v>53.333333333333329</v>
      </c>
      <c r="N1866" s="12"/>
      <c r="O1866" s="12"/>
      <c r="P1866" s="12"/>
    </row>
    <row r="1867" spans="1:16" x14ac:dyDescent="0.25">
      <c r="A1867" s="35">
        <v>1866</v>
      </c>
      <c r="B1867" s="89">
        <v>78.708333333333329</v>
      </c>
      <c r="C1867" s="35">
        <f t="shared" si="145"/>
        <v>18</v>
      </c>
      <c r="D1867" s="35">
        <f t="shared" si="148"/>
        <v>78</v>
      </c>
      <c r="E1867" s="35">
        <f t="shared" si="149"/>
        <v>1</v>
      </c>
      <c r="F1867" s="35" t="str">
        <f t="shared" si="146"/>
        <v>Sunday</v>
      </c>
      <c r="G1867" s="35">
        <f t="shared" si="147"/>
        <v>3</v>
      </c>
      <c r="H1867" s="34">
        <f>CONVERT(INDEX(Htg_StPt_Sch_EZ!$C$4:$I$27,MATCH(Schedules_8760!$C1867,Htg_StPt_Sch_EZ!$B$4:$B$27,0),MATCH(Schedules_8760!$F1867,Htg_StPt_Sch_EZ!$C$3:$I$3,0)),"F","C")</f>
        <v>20.555555555555554</v>
      </c>
      <c r="I1867" s="34">
        <f>CONVERT(INDEX(Htg_StPt_Sch_EZ!$C$31:$I$54,MATCH(Schedules_8760!$C1867,Htg_StPt_Sch_EZ!$B$31:$B$54,0),MATCH(Schedules_8760!$F1867,Htg_StPt_Sch_EZ!$C$30:$I$30,0)),"F","C")</f>
        <v>17.777777777777779</v>
      </c>
      <c r="J1867" s="34">
        <f>CONVERT(INDEX(Clg_StPt_Sch_EZ!$C$4:$I$27,MATCH(Schedules_8760!$C1867,Clg_StPt_Sch_EZ!$B$4:$B$27,0),MATCH(Schedules_8760!$F1867,Clg_StPt_Sch_EZ!$C$3:$I$3,0)),"F","C")</f>
        <v>25.555555555555554</v>
      </c>
      <c r="K1867" s="34">
        <f>CONVERT(INDEX(Clg_StPt_Sch_EZ!$C$31:$I$54,MATCH(Schedules_8760!$C1867,Clg_StPt_Sch_EZ!$B$31:$B$54,0),MATCH(Schedules_8760!$F1867,Clg_StPt_Sch_EZ!$C$30:$I$30,0)),"F","C")</f>
        <v>28.333333333333332</v>
      </c>
      <c r="L1867" s="34">
        <f>CONVERT(INDEX(DHW_StPt_Sch_EZ!$C$4:$I$27,MATCH(Schedules_8760!$C1867,DHW_StPt_Sch_EZ!$B$4:$B$27,0),MATCH(Schedules_8760!$F1867,DHW_StPt_Sch_EZ!$C$3:$I$3,0)),"F","C")</f>
        <v>53.333333333333329</v>
      </c>
      <c r="M1867" s="34">
        <f>CONVERT(INDEX(DHW_StPt_Sch_EZ!$C$31:$I$54,MATCH(Schedules_8760!$C1867,DHW_StPt_Sch_EZ!$B$31:$B$54,0),MATCH(Schedules_8760!$F1867,DHW_StPt_Sch_EZ!$C$30:$I$30,0)),"F","C")</f>
        <v>53.333333333333329</v>
      </c>
      <c r="N1867" s="12"/>
      <c r="O1867" s="12"/>
      <c r="P1867" s="12"/>
    </row>
    <row r="1868" spans="1:16" x14ac:dyDescent="0.25">
      <c r="A1868" s="35">
        <v>1867</v>
      </c>
      <c r="B1868" s="89">
        <v>78.75</v>
      </c>
      <c r="C1868" s="35">
        <f t="shared" si="145"/>
        <v>19</v>
      </c>
      <c r="D1868" s="35">
        <f t="shared" si="148"/>
        <v>78</v>
      </c>
      <c r="E1868" s="35">
        <f t="shared" si="149"/>
        <v>1</v>
      </c>
      <c r="F1868" s="35" t="str">
        <f t="shared" si="146"/>
        <v>Sunday</v>
      </c>
      <c r="G1868" s="35">
        <f t="shared" si="147"/>
        <v>3</v>
      </c>
      <c r="H1868" s="34">
        <f>CONVERT(INDEX(Htg_StPt_Sch_EZ!$C$4:$I$27,MATCH(Schedules_8760!$C1868,Htg_StPt_Sch_EZ!$B$4:$B$27,0),MATCH(Schedules_8760!$F1868,Htg_StPt_Sch_EZ!$C$3:$I$3,0)),"F","C")</f>
        <v>20.555555555555554</v>
      </c>
      <c r="I1868" s="34">
        <f>CONVERT(INDEX(Htg_StPt_Sch_EZ!$C$31:$I$54,MATCH(Schedules_8760!$C1868,Htg_StPt_Sch_EZ!$B$31:$B$54,0),MATCH(Schedules_8760!$F1868,Htg_StPt_Sch_EZ!$C$30:$I$30,0)),"F","C")</f>
        <v>18.333333333333332</v>
      </c>
      <c r="J1868" s="34">
        <f>CONVERT(INDEX(Clg_StPt_Sch_EZ!$C$4:$I$27,MATCH(Schedules_8760!$C1868,Clg_StPt_Sch_EZ!$B$4:$B$27,0),MATCH(Schedules_8760!$F1868,Clg_StPt_Sch_EZ!$C$3:$I$3,0)),"F","C")</f>
        <v>25.555555555555554</v>
      </c>
      <c r="K1868" s="34">
        <f>CONVERT(INDEX(Clg_StPt_Sch_EZ!$C$31:$I$54,MATCH(Schedules_8760!$C1868,Clg_StPt_Sch_EZ!$B$31:$B$54,0),MATCH(Schedules_8760!$F1868,Clg_StPt_Sch_EZ!$C$30:$I$30,0)),"F","C")</f>
        <v>28.333333333333332</v>
      </c>
      <c r="L1868" s="34">
        <f>CONVERT(INDEX(DHW_StPt_Sch_EZ!$C$4:$I$27,MATCH(Schedules_8760!$C1868,DHW_StPt_Sch_EZ!$B$4:$B$27,0),MATCH(Schedules_8760!$F1868,DHW_StPt_Sch_EZ!$C$3:$I$3,0)),"F","C")</f>
        <v>53.333333333333329</v>
      </c>
      <c r="M1868" s="34">
        <f>CONVERT(INDEX(DHW_StPt_Sch_EZ!$C$31:$I$54,MATCH(Schedules_8760!$C1868,DHW_StPt_Sch_EZ!$B$31:$B$54,0),MATCH(Schedules_8760!$F1868,DHW_StPt_Sch_EZ!$C$30:$I$30,0)),"F","C")</f>
        <v>53.333333333333329</v>
      </c>
      <c r="N1868" s="12"/>
      <c r="O1868" s="12"/>
      <c r="P1868" s="12"/>
    </row>
    <row r="1869" spans="1:16" x14ac:dyDescent="0.25">
      <c r="A1869" s="35">
        <v>1868</v>
      </c>
      <c r="B1869" s="89">
        <v>78.791666666666671</v>
      </c>
      <c r="C1869" s="35">
        <f t="shared" si="145"/>
        <v>20</v>
      </c>
      <c r="D1869" s="35">
        <f t="shared" si="148"/>
        <v>78</v>
      </c>
      <c r="E1869" s="35">
        <f t="shared" si="149"/>
        <v>1</v>
      </c>
      <c r="F1869" s="35" t="str">
        <f t="shared" si="146"/>
        <v>Sunday</v>
      </c>
      <c r="G1869" s="35">
        <f t="shared" si="147"/>
        <v>3</v>
      </c>
      <c r="H1869" s="34">
        <f>CONVERT(INDEX(Htg_StPt_Sch_EZ!$C$4:$I$27,MATCH(Schedules_8760!$C1869,Htg_StPt_Sch_EZ!$B$4:$B$27,0),MATCH(Schedules_8760!$F1869,Htg_StPt_Sch_EZ!$C$3:$I$3,0)),"F","C")</f>
        <v>20.555555555555554</v>
      </c>
      <c r="I1869" s="34">
        <f>CONVERT(INDEX(Htg_StPt_Sch_EZ!$C$31:$I$54,MATCH(Schedules_8760!$C1869,Htg_StPt_Sch_EZ!$B$31:$B$54,0),MATCH(Schedules_8760!$F1869,Htg_StPt_Sch_EZ!$C$30:$I$30,0)),"F","C")</f>
        <v>18.888888888888889</v>
      </c>
      <c r="J1869" s="34">
        <f>CONVERT(INDEX(Clg_StPt_Sch_EZ!$C$4:$I$27,MATCH(Schedules_8760!$C1869,Clg_StPt_Sch_EZ!$B$4:$B$27,0),MATCH(Schedules_8760!$F1869,Clg_StPt_Sch_EZ!$C$3:$I$3,0)),"F","C")</f>
        <v>25.555555555555554</v>
      </c>
      <c r="K1869" s="34">
        <f>CONVERT(INDEX(Clg_StPt_Sch_EZ!$C$31:$I$54,MATCH(Schedules_8760!$C1869,Clg_StPt_Sch_EZ!$B$31:$B$54,0),MATCH(Schedules_8760!$F1869,Clg_StPt_Sch_EZ!$C$30:$I$30,0)),"F","C")</f>
        <v>28.333333333333332</v>
      </c>
      <c r="L1869" s="34">
        <f>CONVERT(INDEX(DHW_StPt_Sch_EZ!$C$4:$I$27,MATCH(Schedules_8760!$C1869,DHW_StPt_Sch_EZ!$B$4:$B$27,0),MATCH(Schedules_8760!$F1869,DHW_StPt_Sch_EZ!$C$3:$I$3,0)),"F","C")</f>
        <v>53.333333333333329</v>
      </c>
      <c r="M1869" s="34">
        <f>CONVERT(INDEX(DHW_StPt_Sch_EZ!$C$31:$I$54,MATCH(Schedules_8760!$C1869,DHW_StPt_Sch_EZ!$B$31:$B$54,0),MATCH(Schedules_8760!$F1869,DHW_StPt_Sch_EZ!$C$30:$I$30,0)),"F","C")</f>
        <v>53.333333333333329</v>
      </c>
      <c r="N1869" s="12"/>
      <c r="O1869" s="12"/>
      <c r="P1869" s="12"/>
    </row>
    <row r="1870" spans="1:16" x14ac:dyDescent="0.25">
      <c r="A1870" s="35">
        <v>1869</v>
      </c>
      <c r="B1870" s="89">
        <v>78.833333333333329</v>
      </c>
      <c r="C1870" s="35">
        <f t="shared" si="145"/>
        <v>21</v>
      </c>
      <c r="D1870" s="35">
        <f t="shared" si="148"/>
        <v>78</v>
      </c>
      <c r="E1870" s="35">
        <f t="shared" si="149"/>
        <v>1</v>
      </c>
      <c r="F1870" s="35" t="str">
        <f t="shared" si="146"/>
        <v>Sunday</v>
      </c>
      <c r="G1870" s="35">
        <f t="shared" si="147"/>
        <v>3</v>
      </c>
      <c r="H1870" s="34">
        <f>CONVERT(INDEX(Htg_StPt_Sch_EZ!$C$4:$I$27,MATCH(Schedules_8760!$C1870,Htg_StPt_Sch_EZ!$B$4:$B$27,0),MATCH(Schedules_8760!$F1870,Htg_StPt_Sch_EZ!$C$3:$I$3,0)),"F","C")</f>
        <v>20.555555555555554</v>
      </c>
      <c r="I1870" s="34">
        <f>CONVERT(INDEX(Htg_StPt_Sch_EZ!$C$31:$I$54,MATCH(Schedules_8760!$C1870,Htg_StPt_Sch_EZ!$B$31:$B$54,0),MATCH(Schedules_8760!$F1870,Htg_StPt_Sch_EZ!$C$30:$I$30,0)),"F","C")</f>
        <v>19.444444444444443</v>
      </c>
      <c r="J1870" s="34">
        <f>CONVERT(INDEX(Clg_StPt_Sch_EZ!$C$4:$I$27,MATCH(Schedules_8760!$C1870,Clg_StPt_Sch_EZ!$B$4:$B$27,0),MATCH(Schedules_8760!$F1870,Clg_StPt_Sch_EZ!$C$3:$I$3,0)),"F","C")</f>
        <v>25.555555555555554</v>
      </c>
      <c r="K1870" s="34">
        <f>CONVERT(INDEX(Clg_StPt_Sch_EZ!$C$31:$I$54,MATCH(Schedules_8760!$C1870,Clg_StPt_Sch_EZ!$B$31:$B$54,0),MATCH(Schedules_8760!$F1870,Clg_StPt_Sch_EZ!$C$30:$I$30,0)),"F","C")</f>
        <v>28.333333333333332</v>
      </c>
      <c r="L1870" s="34">
        <f>CONVERT(INDEX(DHW_StPt_Sch_EZ!$C$4:$I$27,MATCH(Schedules_8760!$C1870,DHW_StPt_Sch_EZ!$B$4:$B$27,0),MATCH(Schedules_8760!$F1870,DHW_StPt_Sch_EZ!$C$3:$I$3,0)),"F","C")</f>
        <v>53.333333333333329</v>
      </c>
      <c r="M1870" s="34">
        <f>CONVERT(INDEX(DHW_StPt_Sch_EZ!$C$31:$I$54,MATCH(Schedules_8760!$C1870,DHW_StPt_Sch_EZ!$B$31:$B$54,0),MATCH(Schedules_8760!$F1870,DHW_StPt_Sch_EZ!$C$30:$I$30,0)),"F","C")</f>
        <v>53.333333333333329</v>
      </c>
      <c r="N1870" s="12"/>
      <c r="O1870" s="12"/>
      <c r="P1870" s="12"/>
    </row>
    <row r="1871" spans="1:16" x14ac:dyDescent="0.25">
      <c r="A1871" s="35">
        <v>1870</v>
      </c>
      <c r="B1871" s="89">
        <v>78.875</v>
      </c>
      <c r="C1871" s="35">
        <f t="shared" si="145"/>
        <v>22</v>
      </c>
      <c r="D1871" s="35">
        <f t="shared" si="148"/>
        <v>78</v>
      </c>
      <c r="E1871" s="35">
        <f t="shared" si="149"/>
        <v>1</v>
      </c>
      <c r="F1871" s="35" t="str">
        <f t="shared" si="146"/>
        <v>Sunday</v>
      </c>
      <c r="G1871" s="35">
        <f t="shared" si="147"/>
        <v>3</v>
      </c>
      <c r="H1871" s="34">
        <f>CONVERT(INDEX(Htg_StPt_Sch_EZ!$C$4:$I$27,MATCH(Schedules_8760!$C1871,Htg_StPt_Sch_EZ!$B$4:$B$27,0),MATCH(Schedules_8760!$F1871,Htg_StPt_Sch_EZ!$C$3:$I$3,0)),"F","C")</f>
        <v>20.555555555555554</v>
      </c>
      <c r="I1871" s="34">
        <f>CONVERT(INDEX(Htg_StPt_Sch_EZ!$C$31:$I$54,MATCH(Schedules_8760!$C1871,Htg_StPt_Sch_EZ!$B$31:$B$54,0),MATCH(Schedules_8760!$F1871,Htg_StPt_Sch_EZ!$C$30:$I$30,0)),"F","C")</f>
        <v>19.444444444444443</v>
      </c>
      <c r="J1871" s="34">
        <f>CONVERT(INDEX(Clg_StPt_Sch_EZ!$C$4:$I$27,MATCH(Schedules_8760!$C1871,Clg_StPt_Sch_EZ!$B$4:$B$27,0),MATCH(Schedules_8760!$F1871,Clg_StPt_Sch_EZ!$C$3:$I$3,0)),"F","C")</f>
        <v>25.555555555555554</v>
      </c>
      <c r="K1871" s="34">
        <f>CONVERT(INDEX(Clg_StPt_Sch_EZ!$C$31:$I$54,MATCH(Schedules_8760!$C1871,Clg_StPt_Sch_EZ!$B$31:$B$54,0),MATCH(Schedules_8760!$F1871,Clg_StPt_Sch_EZ!$C$30:$I$30,0)),"F","C")</f>
        <v>28.333333333333332</v>
      </c>
      <c r="L1871" s="34">
        <f>CONVERT(INDEX(DHW_StPt_Sch_EZ!$C$4:$I$27,MATCH(Schedules_8760!$C1871,DHW_StPt_Sch_EZ!$B$4:$B$27,0),MATCH(Schedules_8760!$F1871,DHW_StPt_Sch_EZ!$C$3:$I$3,0)),"F","C")</f>
        <v>53.333333333333329</v>
      </c>
      <c r="M1871" s="34">
        <f>CONVERT(INDEX(DHW_StPt_Sch_EZ!$C$31:$I$54,MATCH(Schedules_8760!$C1871,DHW_StPt_Sch_EZ!$B$31:$B$54,0),MATCH(Schedules_8760!$F1871,DHW_StPt_Sch_EZ!$C$30:$I$30,0)),"F","C")</f>
        <v>53.333333333333329</v>
      </c>
      <c r="N1871" s="12"/>
      <c r="O1871" s="12"/>
      <c r="P1871" s="12"/>
    </row>
    <row r="1872" spans="1:16" x14ac:dyDescent="0.25">
      <c r="A1872" s="35">
        <v>1871</v>
      </c>
      <c r="B1872" s="89">
        <v>78.916666666666671</v>
      </c>
      <c r="C1872" s="35">
        <f t="shared" si="145"/>
        <v>23</v>
      </c>
      <c r="D1872" s="35">
        <f t="shared" si="148"/>
        <v>78</v>
      </c>
      <c r="E1872" s="35">
        <f t="shared" si="149"/>
        <v>1</v>
      </c>
      <c r="F1872" s="35" t="str">
        <f t="shared" si="146"/>
        <v>Sunday</v>
      </c>
      <c r="G1872" s="35">
        <f t="shared" si="147"/>
        <v>3</v>
      </c>
      <c r="H1872" s="34">
        <f>CONVERT(INDEX(Htg_StPt_Sch_EZ!$C$4:$I$27,MATCH(Schedules_8760!$C1872,Htg_StPt_Sch_EZ!$B$4:$B$27,0),MATCH(Schedules_8760!$F1872,Htg_StPt_Sch_EZ!$C$3:$I$3,0)),"F","C")</f>
        <v>20.555555555555554</v>
      </c>
      <c r="I1872" s="34">
        <f>CONVERT(INDEX(Htg_StPt_Sch_EZ!$C$31:$I$54,MATCH(Schedules_8760!$C1872,Htg_StPt_Sch_EZ!$B$31:$B$54,0),MATCH(Schedules_8760!$F1872,Htg_StPt_Sch_EZ!$C$30:$I$30,0)),"F","C")</f>
        <v>19.444444444444443</v>
      </c>
      <c r="J1872" s="34">
        <f>CONVERT(INDEX(Clg_StPt_Sch_EZ!$C$4:$I$27,MATCH(Schedules_8760!$C1872,Clg_StPt_Sch_EZ!$B$4:$B$27,0),MATCH(Schedules_8760!$F1872,Clg_StPt_Sch_EZ!$C$3:$I$3,0)),"F","C")</f>
        <v>25.555555555555554</v>
      </c>
      <c r="K1872" s="34">
        <f>CONVERT(INDEX(Clg_StPt_Sch_EZ!$C$31:$I$54,MATCH(Schedules_8760!$C1872,Clg_StPt_Sch_EZ!$B$31:$B$54,0),MATCH(Schedules_8760!$F1872,Clg_StPt_Sch_EZ!$C$30:$I$30,0)),"F","C")</f>
        <v>28.333333333333332</v>
      </c>
      <c r="L1872" s="34">
        <f>CONVERT(INDEX(DHW_StPt_Sch_EZ!$C$4:$I$27,MATCH(Schedules_8760!$C1872,DHW_StPt_Sch_EZ!$B$4:$B$27,0),MATCH(Schedules_8760!$F1872,DHW_StPt_Sch_EZ!$C$3:$I$3,0)),"F","C")</f>
        <v>53.333333333333329</v>
      </c>
      <c r="M1872" s="34">
        <f>CONVERT(INDEX(DHW_StPt_Sch_EZ!$C$31:$I$54,MATCH(Schedules_8760!$C1872,DHW_StPt_Sch_EZ!$B$31:$B$54,0),MATCH(Schedules_8760!$F1872,DHW_StPt_Sch_EZ!$C$30:$I$30,0)),"F","C")</f>
        <v>53.333333333333329</v>
      </c>
      <c r="N1872" s="12"/>
      <c r="O1872" s="12"/>
      <c r="P1872" s="12"/>
    </row>
    <row r="1873" spans="1:16" x14ac:dyDescent="0.25">
      <c r="A1873" s="35">
        <v>1872</v>
      </c>
      <c r="B1873" s="89">
        <v>78.958333333333329</v>
      </c>
      <c r="C1873" s="35">
        <f t="shared" si="145"/>
        <v>24</v>
      </c>
      <c r="D1873" s="35">
        <f t="shared" si="148"/>
        <v>78</v>
      </c>
      <c r="E1873" s="35">
        <f t="shared" si="149"/>
        <v>1</v>
      </c>
      <c r="F1873" s="35" t="str">
        <f t="shared" si="146"/>
        <v>Sunday</v>
      </c>
      <c r="G1873" s="35">
        <f t="shared" si="147"/>
        <v>3</v>
      </c>
      <c r="H1873" s="34">
        <f>CONVERT(INDEX(Htg_StPt_Sch_EZ!$C$4:$I$27,MATCH(Schedules_8760!$C1873,Htg_StPt_Sch_EZ!$B$4:$B$27,0),MATCH(Schedules_8760!$F1873,Htg_StPt_Sch_EZ!$C$3:$I$3,0)),"F","C")</f>
        <v>20.555555555555554</v>
      </c>
      <c r="I1873" s="34">
        <f>CONVERT(INDEX(Htg_StPt_Sch_EZ!$C$31:$I$54,MATCH(Schedules_8760!$C1873,Htg_StPt_Sch_EZ!$B$31:$B$54,0),MATCH(Schedules_8760!$F1873,Htg_StPt_Sch_EZ!$C$30:$I$30,0)),"F","C")</f>
        <v>19.444444444444443</v>
      </c>
      <c r="J1873" s="34">
        <f>CONVERT(INDEX(Clg_StPt_Sch_EZ!$C$4:$I$27,MATCH(Schedules_8760!$C1873,Clg_StPt_Sch_EZ!$B$4:$B$27,0),MATCH(Schedules_8760!$F1873,Clg_StPt_Sch_EZ!$C$3:$I$3,0)),"F","C")</f>
        <v>25.555555555555554</v>
      </c>
      <c r="K1873" s="34">
        <f>CONVERT(INDEX(Clg_StPt_Sch_EZ!$C$31:$I$54,MATCH(Schedules_8760!$C1873,Clg_StPt_Sch_EZ!$B$31:$B$54,0),MATCH(Schedules_8760!$F1873,Clg_StPt_Sch_EZ!$C$30:$I$30,0)),"F","C")</f>
        <v>28.333333333333332</v>
      </c>
      <c r="L1873" s="34">
        <f>CONVERT(INDEX(DHW_StPt_Sch_EZ!$C$4:$I$27,MATCH(Schedules_8760!$C1873,DHW_StPt_Sch_EZ!$B$4:$B$27,0),MATCH(Schedules_8760!$F1873,DHW_StPt_Sch_EZ!$C$3:$I$3,0)),"F","C")</f>
        <v>53.333333333333329</v>
      </c>
      <c r="M1873" s="34">
        <f>CONVERT(INDEX(DHW_StPt_Sch_EZ!$C$31:$I$54,MATCH(Schedules_8760!$C1873,DHW_StPt_Sch_EZ!$B$31:$B$54,0),MATCH(Schedules_8760!$F1873,DHW_StPt_Sch_EZ!$C$30:$I$30,0)),"F","C")</f>
        <v>53.333333333333329</v>
      </c>
      <c r="N1873" s="12"/>
      <c r="O1873" s="12"/>
      <c r="P1873" s="12"/>
    </row>
    <row r="1874" spans="1:16" x14ac:dyDescent="0.25">
      <c r="A1874" s="35">
        <v>1873</v>
      </c>
      <c r="B1874" s="89">
        <v>79</v>
      </c>
      <c r="C1874" s="35">
        <f t="shared" si="145"/>
        <v>1</v>
      </c>
      <c r="D1874" s="35">
        <f t="shared" si="148"/>
        <v>79</v>
      </c>
      <c r="E1874" s="35">
        <f t="shared" si="149"/>
        <v>2</v>
      </c>
      <c r="F1874" s="35" t="str">
        <f t="shared" si="146"/>
        <v>Monday</v>
      </c>
      <c r="G1874" s="35">
        <f t="shared" si="147"/>
        <v>3</v>
      </c>
      <c r="H1874" s="34">
        <f>CONVERT(INDEX(Htg_StPt_Sch_EZ!$C$4:$I$27,MATCH(Schedules_8760!$C1874,Htg_StPt_Sch_EZ!$B$4:$B$27,0),MATCH(Schedules_8760!$F1874,Htg_StPt_Sch_EZ!$C$3:$I$3,0)),"F","C")</f>
        <v>20.555555555555554</v>
      </c>
      <c r="I1874" s="34">
        <f>CONVERT(INDEX(Htg_StPt_Sch_EZ!$C$31:$I$54,MATCH(Schedules_8760!$C1874,Htg_StPt_Sch_EZ!$B$31:$B$54,0),MATCH(Schedules_8760!$F1874,Htg_StPt_Sch_EZ!$C$30:$I$30,0)),"F","C")</f>
        <v>19.444444444444443</v>
      </c>
      <c r="J1874" s="34">
        <f>CONVERT(INDEX(Clg_StPt_Sch_EZ!$C$4:$I$27,MATCH(Schedules_8760!$C1874,Clg_StPt_Sch_EZ!$B$4:$B$27,0),MATCH(Schedules_8760!$F1874,Clg_StPt_Sch_EZ!$C$3:$I$3,0)),"F","C")</f>
        <v>25.555555555555554</v>
      </c>
      <c r="K1874" s="34">
        <f>CONVERT(INDEX(Clg_StPt_Sch_EZ!$C$31:$I$54,MATCH(Schedules_8760!$C1874,Clg_StPt_Sch_EZ!$B$31:$B$54,0),MATCH(Schedules_8760!$F1874,Clg_StPt_Sch_EZ!$C$30:$I$30,0)),"F","C")</f>
        <v>28.333333333333332</v>
      </c>
      <c r="L1874" s="34">
        <f>CONVERT(INDEX(DHW_StPt_Sch_EZ!$C$4:$I$27,MATCH(Schedules_8760!$C1874,DHW_StPt_Sch_EZ!$B$4:$B$27,0),MATCH(Schedules_8760!$F1874,DHW_StPt_Sch_EZ!$C$3:$I$3,0)),"F","C")</f>
        <v>53.333333333333329</v>
      </c>
      <c r="M1874" s="34">
        <f>CONVERT(INDEX(DHW_StPt_Sch_EZ!$C$31:$I$54,MATCH(Schedules_8760!$C1874,DHW_StPt_Sch_EZ!$B$31:$B$54,0),MATCH(Schedules_8760!$F1874,DHW_StPt_Sch_EZ!$C$30:$I$30,0)),"F","C")</f>
        <v>53.333333333333329</v>
      </c>
      <c r="N1874" s="12"/>
      <c r="O1874" s="12"/>
      <c r="P1874" s="12"/>
    </row>
    <row r="1875" spans="1:16" x14ac:dyDescent="0.25">
      <c r="A1875" s="35">
        <v>1874</v>
      </c>
      <c r="B1875" s="89">
        <v>79.041666666666671</v>
      </c>
      <c r="C1875" s="35">
        <f t="shared" si="145"/>
        <v>2</v>
      </c>
      <c r="D1875" s="35">
        <f t="shared" si="148"/>
        <v>79</v>
      </c>
      <c r="E1875" s="35">
        <f t="shared" si="149"/>
        <v>2</v>
      </c>
      <c r="F1875" s="35" t="str">
        <f t="shared" si="146"/>
        <v>Monday</v>
      </c>
      <c r="G1875" s="35">
        <f t="shared" si="147"/>
        <v>3</v>
      </c>
      <c r="H1875" s="34">
        <f>CONVERT(INDEX(Htg_StPt_Sch_EZ!$C$4:$I$27,MATCH(Schedules_8760!$C1875,Htg_StPt_Sch_EZ!$B$4:$B$27,0),MATCH(Schedules_8760!$F1875,Htg_StPt_Sch_EZ!$C$3:$I$3,0)),"F","C")</f>
        <v>20.555555555555554</v>
      </c>
      <c r="I1875" s="34">
        <f>CONVERT(INDEX(Htg_StPt_Sch_EZ!$C$31:$I$54,MATCH(Schedules_8760!$C1875,Htg_StPt_Sch_EZ!$B$31:$B$54,0),MATCH(Schedules_8760!$F1875,Htg_StPt_Sch_EZ!$C$30:$I$30,0)),"F","C")</f>
        <v>19.444444444444443</v>
      </c>
      <c r="J1875" s="34">
        <f>CONVERT(INDEX(Clg_StPt_Sch_EZ!$C$4:$I$27,MATCH(Schedules_8760!$C1875,Clg_StPt_Sch_EZ!$B$4:$B$27,0),MATCH(Schedules_8760!$F1875,Clg_StPt_Sch_EZ!$C$3:$I$3,0)),"F","C")</f>
        <v>25.555555555555554</v>
      </c>
      <c r="K1875" s="34">
        <f>CONVERT(INDEX(Clg_StPt_Sch_EZ!$C$31:$I$54,MATCH(Schedules_8760!$C1875,Clg_StPt_Sch_EZ!$B$31:$B$54,0),MATCH(Schedules_8760!$F1875,Clg_StPt_Sch_EZ!$C$30:$I$30,0)),"F","C")</f>
        <v>28.333333333333332</v>
      </c>
      <c r="L1875" s="34">
        <f>CONVERT(INDEX(DHW_StPt_Sch_EZ!$C$4:$I$27,MATCH(Schedules_8760!$C1875,DHW_StPt_Sch_EZ!$B$4:$B$27,0),MATCH(Schedules_8760!$F1875,DHW_StPt_Sch_EZ!$C$3:$I$3,0)),"F","C")</f>
        <v>53.333333333333329</v>
      </c>
      <c r="M1875" s="34">
        <f>CONVERT(INDEX(DHW_StPt_Sch_EZ!$C$31:$I$54,MATCH(Schedules_8760!$C1875,DHW_StPt_Sch_EZ!$B$31:$B$54,0),MATCH(Schedules_8760!$F1875,DHW_StPt_Sch_EZ!$C$30:$I$30,0)),"F","C")</f>
        <v>53.333333333333329</v>
      </c>
      <c r="N1875" s="12"/>
      <c r="O1875" s="12"/>
      <c r="P1875" s="12"/>
    </row>
    <row r="1876" spans="1:16" x14ac:dyDescent="0.25">
      <c r="A1876" s="35">
        <v>1875</v>
      </c>
      <c r="B1876" s="89">
        <v>79.083333333333329</v>
      </c>
      <c r="C1876" s="35">
        <f t="shared" si="145"/>
        <v>3</v>
      </c>
      <c r="D1876" s="35">
        <f t="shared" si="148"/>
        <v>79</v>
      </c>
      <c r="E1876" s="35">
        <f t="shared" si="149"/>
        <v>2</v>
      </c>
      <c r="F1876" s="35" t="str">
        <f t="shared" si="146"/>
        <v>Monday</v>
      </c>
      <c r="G1876" s="35">
        <f t="shared" si="147"/>
        <v>3</v>
      </c>
      <c r="H1876" s="34">
        <f>CONVERT(INDEX(Htg_StPt_Sch_EZ!$C$4:$I$27,MATCH(Schedules_8760!$C1876,Htg_StPt_Sch_EZ!$B$4:$B$27,0),MATCH(Schedules_8760!$F1876,Htg_StPt_Sch_EZ!$C$3:$I$3,0)),"F","C")</f>
        <v>20.555555555555554</v>
      </c>
      <c r="I1876" s="34">
        <f>CONVERT(INDEX(Htg_StPt_Sch_EZ!$C$31:$I$54,MATCH(Schedules_8760!$C1876,Htg_StPt_Sch_EZ!$B$31:$B$54,0),MATCH(Schedules_8760!$F1876,Htg_StPt_Sch_EZ!$C$30:$I$30,0)),"F","C")</f>
        <v>19.444444444444443</v>
      </c>
      <c r="J1876" s="34">
        <f>CONVERT(INDEX(Clg_StPt_Sch_EZ!$C$4:$I$27,MATCH(Schedules_8760!$C1876,Clg_StPt_Sch_EZ!$B$4:$B$27,0),MATCH(Schedules_8760!$F1876,Clg_StPt_Sch_EZ!$C$3:$I$3,0)),"F","C")</f>
        <v>25.555555555555554</v>
      </c>
      <c r="K1876" s="34">
        <f>CONVERT(INDEX(Clg_StPt_Sch_EZ!$C$31:$I$54,MATCH(Schedules_8760!$C1876,Clg_StPt_Sch_EZ!$B$31:$B$54,0),MATCH(Schedules_8760!$F1876,Clg_StPt_Sch_EZ!$C$30:$I$30,0)),"F","C")</f>
        <v>28.333333333333332</v>
      </c>
      <c r="L1876" s="34">
        <f>CONVERT(INDEX(DHW_StPt_Sch_EZ!$C$4:$I$27,MATCH(Schedules_8760!$C1876,DHW_StPt_Sch_EZ!$B$4:$B$27,0),MATCH(Schedules_8760!$F1876,DHW_StPt_Sch_EZ!$C$3:$I$3,0)),"F","C")</f>
        <v>53.333333333333329</v>
      </c>
      <c r="M1876" s="34">
        <f>CONVERT(INDEX(DHW_StPt_Sch_EZ!$C$31:$I$54,MATCH(Schedules_8760!$C1876,DHW_StPt_Sch_EZ!$B$31:$B$54,0),MATCH(Schedules_8760!$F1876,DHW_StPt_Sch_EZ!$C$30:$I$30,0)),"F","C")</f>
        <v>53.333333333333329</v>
      </c>
      <c r="N1876" s="12"/>
      <c r="O1876" s="12"/>
      <c r="P1876" s="12"/>
    </row>
    <row r="1877" spans="1:16" x14ac:dyDescent="0.25">
      <c r="A1877" s="35">
        <v>1876</v>
      </c>
      <c r="B1877" s="89">
        <v>79.125</v>
      </c>
      <c r="C1877" s="35">
        <f t="shared" si="145"/>
        <v>4</v>
      </c>
      <c r="D1877" s="35">
        <f t="shared" si="148"/>
        <v>79</v>
      </c>
      <c r="E1877" s="35">
        <f t="shared" si="149"/>
        <v>2</v>
      </c>
      <c r="F1877" s="35" t="str">
        <f t="shared" si="146"/>
        <v>Monday</v>
      </c>
      <c r="G1877" s="35">
        <f t="shared" si="147"/>
        <v>3</v>
      </c>
      <c r="H1877" s="34">
        <f>CONVERT(INDEX(Htg_StPt_Sch_EZ!$C$4:$I$27,MATCH(Schedules_8760!$C1877,Htg_StPt_Sch_EZ!$B$4:$B$27,0),MATCH(Schedules_8760!$F1877,Htg_StPt_Sch_EZ!$C$3:$I$3,0)),"F","C")</f>
        <v>20.555555555555554</v>
      </c>
      <c r="I1877" s="34">
        <f>CONVERT(INDEX(Htg_StPt_Sch_EZ!$C$31:$I$54,MATCH(Schedules_8760!$C1877,Htg_StPt_Sch_EZ!$B$31:$B$54,0),MATCH(Schedules_8760!$F1877,Htg_StPt_Sch_EZ!$C$30:$I$30,0)),"F","C")</f>
        <v>19.444444444444443</v>
      </c>
      <c r="J1877" s="34">
        <f>CONVERT(INDEX(Clg_StPt_Sch_EZ!$C$4:$I$27,MATCH(Schedules_8760!$C1877,Clg_StPt_Sch_EZ!$B$4:$B$27,0),MATCH(Schedules_8760!$F1877,Clg_StPt_Sch_EZ!$C$3:$I$3,0)),"F","C")</f>
        <v>25.555555555555554</v>
      </c>
      <c r="K1877" s="34">
        <f>CONVERT(INDEX(Clg_StPt_Sch_EZ!$C$31:$I$54,MATCH(Schedules_8760!$C1877,Clg_StPt_Sch_EZ!$B$31:$B$54,0),MATCH(Schedules_8760!$F1877,Clg_StPt_Sch_EZ!$C$30:$I$30,0)),"F","C")</f>
        <v>28.333333333333332</v>
      </c>
      <c r="L1877" s="34">
        <f>CONVERT(INDEX(DHW_StPt_Sch_EZ!$C$4:$I$27,MATCH(Schedules_8760!$C1877,DHW_StPt_Sch_EZ!$B$4:$B$27,0),MATCH(Schedules_8760!$F1877,DHW_StPt_Sch_EZ!$C$3:$I$3,0)),"F","C")</f>
        <v>53.333333333333329</v>
      </c>
      <c r="M1877" s="34">
        <f>CONVERT(INDEX(DHW_StPt_Sch_EZ!$C$31:$I$54,MATCH(Schedules_8760!$C1877,DHW_StPt_Sch_EZ!$B$31:$B$54,0),MATCH(Schedules_8760!$F1877,DHW_StPt_Sch_EZ!$C$30:$I$30,0)),"F","C")</f>
        <v>53.333333333333329</v>
      </c>
      <c r="N1877" s="12"/>
      <c r="O1877" s="12"/>
      <c r="P1877" s="12"/>
    </row>
    <row r="1878" spans="1:16" x14ac:dyDescent="0.25">
      <c r="A1878" s="35">
        <v>1877</v>
      </c>
      <c r="B1878" s="89">
        <v>79.166666666666671</v>
      </c>
      <c r="C1878" s="35">
        <f t="shared" si="145"/>
        <v>5</v>
      </c>
      <c r="D1878" s="35">
        <f t="shared" si="148"/>
        <v>79</v>
      </c>
      <c r="E1878" s="35">
        <f t="shared" si="149"/>
        <v>2</v>
      </c>
      <c r="F1878" s="35" t="str">
        <f t="shared" si="146"/>
        <v>Monday</v>
      </c>
      <c r="G1878" s="35">
        <f t="shared" si="147"/>
        <v>3</v>
      </c>
      <c r="H1878" s="34">
        <f>CONVERT(INDEX(Htg_StPt_Sch_EZ!$C$4:$I$27,MATCH(Schedules_8760!$C1878,Htg_StPt_Sch_EZ!$B$4:$B$27,0),MATCH(Schedules_8760!$F1878,Htg_StPt_Sch_EZ!$C$3:$I$3,0)),"F","C")</f>
        <v>20.555555555555554</v>
      </c>
      <c r="I1878" s="34">
        <f>CONVERT(INDEX(Htg_StPt_Sch_EZ!$C$31:$I$54,MATCH(Schedules_8760!$C1878,Htg_StPt_Sch_EZ!$B$31:$B$54,0),MATCH(Schedules_8760!$F1878,Htg_StPt_Sch_EZ!$C$30:$I$30,0)),"F","C")</f>
        <v>19.444444444444443</v>
      </c>
      <c r="J1878" s="34">
        <f>CONVERT(INDEX(Clg_StPt_Sch_EZ!$C$4:$I$27,MATCH(Schedules_8760!$C1878,Clg_StPt_Sch_EZ!$B$4:$B$27,0),MATCH(Schedules_8760!$F1878,Clg_StPt_Sch_EZ!$C$3:$I$3,0)),"F","C")</f>
        <v>25.555555555555554</v>
      </c>
      <c r="K1878" s="34">
        <f>CONVERT(INDEX(Clg_StPt_Sch_EZ!$C$31:$I$54,MATCH(Schedules_8760!$C1878,Clg_StPt_Sch_EZ!$B$31:$B$54,0),MATCH(Schedules_8760!$F1878,Clg_StPt_Sch_EZ!$C$30:$I$30,0)),"F","C")</f>
        <v>28.333333333333332</v>
      </c>
      <c r="L1878" s="34">
        <f>CONVERT(INDEX(DHW_StPt_Sch_EZ!$C$4:$I$27,MATCH(Schedules_8760!$C1878,DHW_StPt_Sch_EZ!$B$4:$B$27,0),MATCH(Schedules_8760!$F1878,DHW_StPt_Sch_EZ!$C$3:$I$3,0)),"F","C")</f>
        <v>53.333333333333329</v>
      </c>
      <c r="M1878" s="34">
        <f>CONVERT(INDEX(DHW_StPt_Sch_EZ!$C$31:$I$54,MATCH(Schedules_8760!$C1878,DHW_StPt_Sch_EZ!$B$31:$B$54,0),MATCH(Schedules_8760!$F1878,DHW_StPt_Sch_EZ!$C$30:$I$30,0)),"F","C")</f>
        <v>53.333333333333329</v>
      </c>
      <c r="N1878" s="12"/>
      <c r="O1878" s="12"/>
      <c r="P1878" s="12"/>
    </row>
    <row r="1879" spans="1:16" x14ac:dyDescent="0.25">
      <c r="A1879" s="35">
        <v>1878</v>
      </c>
      <c r="B1879" s="89">
        <v>79.208333333333329</v>
      </c>
      <c r="C1879" s="35">
        <f t="shared" si="145"/>
        <v>6</v>
      </c>
      <c r="D1879" s="35">
        <f t="shared" si="148"/>
        <v>79</v>
      </c>
      <c r="E1879" s="35">
        <f t="shared" si="149"/>
        <v>2</v>
      </c>
      <c r="F1879" s="35" t="str">
        <f t="shared" si="146"/>
        <v>Monday</v>
      </c>
      <c r="G1879" s="35">
        <f t="shared" si="147"/>
        <v>3</v>
      </c>
      <c r="H1879" s="34">
        <f>CONVERT(INDEX(Htg_StPt_Sch_EZ!$C$4:$I$27,MATCH(Schedules_8760!$C1879,Htg_StPt_Sch_EZ!$B$4:$B$27,0),MATCH(Schedules_8760!$F1879,Htg_StPt_Sch_EZ!$C$3:$I$3,0)),"F","C")</f>
        <v>20.555555555555554</v>
      </c>
      <c r="I1879" s="34">
        <f>CONVERT(INDEX(Htg_StPt_Sch_EZ!$C$31:$I$54,MATCH(Schedules_8760!$C1879,Htg_StPt_Sch_EZ!$B$31:$B$54,0),MATCH(Schedules_8760!$F1879,Htg_StPt_Sch_EZ!$C$30:$I$30,0)),"F","C")</f>
        <v>19.444444444444443</v>
      </c>
      <c r="J1879" s="34">
        <f>CONVERT(INDEX(Clg_StPt_Sch_EZ!$C$4:$I$27,MATCH(Schedules_8760!$C1879,Clg_StPt_Sch_EZ!$B$4:$B$27,0),MATCH(Schedules_8760!$F1879,Clg_StPt_Sch_EZ!$C$3:$I$3,0)),"F","C")</f>
        <v>25.555555555555554</v>
      </c>
      <c r="K1879" s="34">
        <f>CONVERT(INDEX(Clg_StPt_Sch_EZ!$C$31:$I$54,MATCH(Schedules_8760!$C1879,Clg_StPt_Sch_EZ!$B$31:$B$54,0),MATCH(Schedules_8760!$F1879,Clg_StPt_Sch_EZ!$C$30:$I$30,0)),"F","C")</f>
        <v>28.333333333333332</v>
      </c>
      <c r="L1879" s="34">
        <f>CONVERT(INDEX(DHW_StPt_Sch_EZ!$C$4:$I$27,MATCH(Schedules_8760!$C1879,DHW_StPt_Sch_EZ!$B$4:$B$27,0),MATCH(Schedules_8760!$F1879,DHW_StPt_Sch_EZ!$C$3:$I$3,0)),"F","C")</f>
        <v>53.333333333333329</v>
      </c>
      <c r="M1879" s="34">
        <f>CONVERT(INDEX(DHW_StPt_Sch_EZ!$C$31:$I$54,MATCH(Schedules_8760!$C1879,DHW_StPt_Sch_EZ!$B$31:$B$54,0),MATCH(Schedules_8760!$F1879,DHW_StPt_Sch_EZ!$C$30:$I$30,0)),"F","C")</f>
        <v>53.333333333333329</v>
      </c>
      <c r="N1879" s="12"/>
      <c r="O1879" s="12"/>
      <c r="P1879" s="12"/>
    </row>
    <row r="1880" spans="1:16" x14ac:dyDescent="0.25">
      <c r="A1880" s="35">
        <v>1879</v>
      </c>
      <c r="B1880" s="89">
        <v>79.25</v>
      </c>
      <c r="C1880" s="35">
        <f t="shared" si="145"/>
        <v>7</v>
      </c>
      <c r="D1880" s="35">
        <f t="shared" si="148"/>
        <v>79</v>
      </c>
      <c r="E1880" s="35">
        <f t="shared" si="149"/>
        <v>2</v>
      </c>
      <c r="F1880" s="35" t="str">
        <f t="shared" si="146"/>
        <v>Monday</v>
      </c>
      <c r="G1880" s="35">
        <f t="shared" si="147"/>
        <v>3</v>
      </c>
      <c r="H1880" s="34">
        <f>CONVERT(INDEX(Htg_StPt_Sch_EZ!$C$4:$I$27,MATCH(Schedules_8760!$C1880,Htg_StPt_Sch_EZ!$B$4:$B$27,0),MATCH(Schedules_8760!$F1880,Htg_StPt_Sch_EZ!$C$3:$I$3,0)),"F","C")</f>
        <v>20.555555555555554</v>
      </c>
      <c r="I1880" s="34">
        <f>CONVERT(INDEX(Htg_StPt_Sch_EZ!$C$31:$I$54,MATCH(Schedules_8760!$C1880,Htg_StPt_Sch_EZ!$B$31:$B$54,0),MATCH(Schedules_8760!$F1880,Htg_StPt_Sch_EZ!$C$30:$I$30,0)),"F","C")</f>
        <v>19.444444444444443</v>
      </c>
      <c r="J1880" s="34">
        <f>CONVERT(INDEX(Clg_StPt_Sch_EZ!$C$4:$I$27,MATCH(Schedules_8760!$C1880,Clg_StPt_Sch_EZ!$B$4:$B$27,0),MATCH(Schedules_8760!$F1880,Clg_StPt_Sch_EZ!$C$3:$I$3,0)),"F","C")</f>
        <v>25.555555555555554</v>
      </c>
      <c r="K1880" s="34">
        <f>CONVERT(INDEX(Clg_StPt_Sch_EZ!$C$31:$I$54,MATCH(Schedules_8760!$C1880,Clg_StPt_Sch_EZ!$B$31:$B$54,0),MATCH(Schedules_8760!$F1880,Clg_StPt_Sch_EZ!$C$30:$I$30,0)),"F","C")</f>
        <v>28.333333333333332</v>
      </c>
      <c r="L1880" s="34">
        <f>CONVERT(INDEX(DHW_StPt_Sch_EZ!$C$4:$I$27,MATCH(Schedules_8760!$C1880,DHW_StPt_Sch_EZ!$B$4:$B$27,0),MATCH(Schedules_8760!$F1880,DHW_StPt_Sch_EZ!$C$3:$I$3,0)),"F","C")</f>
        <v>53.333333333333329</v>
      </c>
      <c r="M1880" s="34">
        <f>CONVERT(INDEX(DHW_StPt_Sch_EZ!$C$31:$I$54,MATCH(Schedules_8760!$C1880,DHW_StPt_Sch_EZ!$B$31:$B$54,0),MATCH(Schedules_8760!$F1880,DHW_StPt_Sch_EZ!$C$30:$I$30,0)),"F","C")</f>
        <v>53.333333333333329</v>
      </c>
      <c r="N1880" s="12"/>
      <c r="O1880" s="12"/>
      <c r="P1880" s="12"/>
    </row>
    <row r="1881" spans="1:16" x14ac:dyDescent="0.25">
      <c r="A1881" s="35">
        <v>1880</v>
      </c>
      <c r="B1881" s="89">
        <v>79.291666666666671</v>
      </c>
      <c r="C1881" s="35">
        <f t="shared" si="145"/>
        <v>8</v>
      </c>
      <c r="D1881" s="35">
        <f t="shared" si="148"/>
        <v>79</v>
      </c>
      <c r="E1881" s="35">
        <f t="shared" si="149"/>
        <v>2</v>
      </c>
      <c r="F1881" s="35" t="str">
        <f t="shared" si="146"/>
        <v>Monday</v>
      </c>
      <c r="G1881" s="35">
        <f t="shared" si="147"/>
        <v>3</v>
      </c>
      <c r="H1881" s="34">
        <f>CONVERT(INDEX(Htg_StPt_Sch_EZ!$C$4:$I$27,MATCH(Schedules_8760!$C1881,Htg_StPt_Sch_EZ!$B$4:$B$27,0),MATCH(Schedules_8760!$F1881,Htg_StPt_Sch_EZ!$C$3:$I$3,0)),"F","C")</f>
        <v>20.555555555555554</v>
      </c>
      <c r="I1881" s="34">
        <f>CONVERT(INDEX(Htg_StPt_Sch_EZ!$C$31:$I$54,MATCH(Schedules_8760!$C1881,Htg_StPt_Sch_EZ!$B$31:$B$54,0),MATCH(Schedules_8760!$F1881,Htg_StPt_Sch_EZ!$C$30:$I$30,0)),"F","C")</f>
        <v>19.444444444444443</v>
      </c>
      <c r="J1881" s="34">
        <f>CONVERT(INDEX(Clg_StPt_Sch_EZ!$C$4:$I$27,MATCH(Schedules_8760!$C1881,Clg_StPt_Sch_EZ!$B$4:$B$27,0),MATCH(Schedules_8760!$F1881,Clg_StPt_Sch_EZ!$C$3:$I$3,0)),"F","C")</f>
        <v>25.555555555555554</v>
      </c>
      <c r="K1881" s="34">
        <f>CONVERT(INDEX(Clg_StPt_Sch_EZ!$C$31:$I$54,MATCH(Schedules_8760!$C1881,Clg_StPt_Sch_EZ!$B$31:$B$54,0),MATCH(Schedules_8760!$F1881,Clg_StPt_Sch_EZ!$C$30:$I$30,0)),"F","C")</f>
        <v>25</v>
      </c>
      <c r="L1881" s="34">
        <f>CONVERT(INDEX(DHW_StPt_Sch_EZ!$C$4:$I$27,MATCH(Schedules_8760!$C1881,DHW_StPt_Sch_EZ!$B$4:$B$27,0),MATCH(Schedules_8760!$F1881,DHW_StPt_Sch_EZ!$C$3:$I$3,0)),"F","C")</f>
        <v>53.333333333333329</v>
      </c>
      <c r="M1881" s="34">
        <f>CONVERT(INDEX(DHW_StPt_Sch_EZ!$C$31:$I$54,MATCH(Schedules_8760!$C1881,DHW_StPt_Sch_EZ!$B$31:$B$54,0),MATCH(Schedules_8760!$F1881,DHW_StPt_Sch_EZ!$C$30:$I$30,0)),"F","C")</f>
        <v>53.333333333333329</v>
      </c>
      <c r="N1881" s="12"/>
      <c r="O1881" s="12"/>
      <c r="P1881" s="12"/>
    </row>
    <row r="1882" spans="1:16" x14ac:dyDescent="0.25">
      <c r="A1882" s="35">
        <v>1881</v>
      </c>
      <c r="B1882" s="89">
        <v>79.333333333333329</v>
      </c>
      <c r="C1882" s="35">
        <f t="shared" si="145"/>
        <v>9</v>
      </c>
      <c r="D1882" s="35">
        <f t="shared" si="148"/>
        <v>79</v>
      </c>
      <c r="E1882" s="35">
        <f t="shared" si="149"/>
        <v>2</v>
      </c>
      <c r="F1882" s="35" t="str">
        <f t="shared" si="146"/>
        <v>Monday</v>
      </c>
      <c r="G1882" s="35">
        <f t="shared" si="147"/>
        <v>3</v>
      </c>
      <c r="H1882" s="34">
        <f>CONVERT(INDEX(Htg_StPt_Sch_EZ!$C$4:$I$27,MATCH(Schedules_8760!$C1882,Htg_StPt_Sch_EZ!$B$4:$B$27,0),MATCH(Schedules_8760!$F1882,Htg_StPt_Sch_EZ!$C$3:$I$3,0)),"F","C")</f>
        <v>20.555555555555554</v>
      </c>
      <c r="I1882" s="34">
        <f>CONVERT(INDEX(Htg_StPt_Sch_EZ!$C$31:$I$54,MATCH(Schedules_8760!$C1882,Htg_StPt_Sch_EZ!$B$31:$B$54,0),MATCH(Schedules_8760!$F1882,Htg_StPt_Sch_EZ!$C$30:$I$30,0)),"F","C")</f>
        <v>19.444444444444443</v>
      </c>
      <c r="J1882" s="34">
        <f>CONVERT(INDEX(Clg_StPt_Sch_EZ!$C$4:$I$27,MATCH(Schedules_8760!$C1882,Clg_StPt_Sch_EZ!$B$4:$B$27,0),MATCH(Schedules_8760!$F1882,Clg_StPt_Sch_EZ!$C$3:$I$3,0)),"F","C")</f>
        <v>25.555555555555554</v>
      </c>
      <c r="K1882" s="34">
        <f>CONVERT(INDEX(Clg_StPt_Sch_EZ!$C$31:$I$54,MATCH(Schedules_8760!$C1882,Clg_StPt_Sch_EZ!$B$31:$B$54,0),MATCH(Schedules_8760!$F1882,Clg_StPt_Sch_EZ!$C$30:$I$30,0)),"F","C")</f>
        <v>25</v>
      </c>
      <c r="L1882" s="34">
        <f>CONVERT(INDEX(DHW_StPt_Sch_EZ!$C$4:$I$27,MATCH(Schedules_8760!$C1882,DHW_StPt_Sch_EZ!$B$4:$B$27,0),MATCH(Schedules_8760!$F1882,DHW_StPt_Sch_EZ!$C$3:$I$3,0)),"F","C")</f>
        <v>53.333333333333329</v>
      </c>
      <c r="M1882" s="34">
        <f>CONVERT(INDEX(DHW_StPt_Sch_EZ!$C$31:$I$54,MATCH(Schedules_8760!$C1882,DHW_StPt_Sch_EZ!$B$31:$B$54,0),MATCH(Schedules_8760!$F1882,DHW_StPt_Sch_EZ!$C$30:$I$30,0)),"F","C")</f>
        <v>53.333333333333329</v>
      </c>
      <c r="N1882" s="12"/>
      <c r="O1882" s="12"/>
      <c r="P1882" s="12"/>
    </row>
    <row r="1883" spans="1:16" x14ac:dyDescent="0.25">
      <c r="A1883" s="35">
        <v>1882</v>
      </c>
      <c r="B1883" s="89">
        <v>79.375</v>
      </c>
      <c r="C1883" s="35">
        <f t="shared" si="145"/>
        <v>10</v>
      </c>
      <c r="D1883" s="35">
        <f t="shared" si="148"/>
        <v>79</v>
      </c>
      <c r="E1883" s="35">
        <f t="shared" si="149"/>
        <v>2</v>
      </c>
      <c r="F1883" s="35" t="str">
        <f t="shared" si="146"/>
        <v>Monday</v>
      </c>
      <c r="G1883" s="35">
        <f t="shared" si="147"/>
        <v>3</v>
      </c>
      <c r="H1883" s="34">
        <f>CONVERT(INDEX(Htg_StPt_Sch_EZ!$C$4:$I$27,MATCH(Schedules_8760!$C1883,Htg_StPt_Sch_EZ!$B$4:$B$27,0),MATCH(Schedules_8760!$F1883,Htg_StPt_Sch_EZ!$C$3:$I$3,0)),"F","C")</f>
        <v>20.555555555555554</v>
      </c>
      <c r="I1883" s="34">
        <f>CONVERT(INDEX(Htg_StPt_Sch_EZ!$C$31:$I$54,MATCH(Schedules_8760!$C1883,Htg_StPt_Sch_EZ!$B$31:$B$54,0),MATCH(Schedules_8760!$F1883,Htg_StPt_Sch_EZ!$C$30:$I$30,0)),"F","C")</f>
        <v>19.444444444444443</v>
      </c>
      <c r="J1883" s="34">
        <f>CONVERT(INDEX(Clg_StPt_Sch_EZ!$C$4:$I$27,MATCH(Schedules_8760!$C1883,Clg_StPt_Sch_EZ!$B$4:$B$27,0),MATCH(Schedules_8760!$F1883,Clg_StPt_Sch_EZ!$C$3:$I$3,0)),"F","C")</f>
        <v>25.555555555555554</v>
      </c>
      <c r="K1883" s="34">
        <f>CONVERT(INDEX(Clg_StPt_Sch_EZ!$C$31:$I$54,MATCH(Schedules_8760!$C1883,Clg_StPt_Sch_EZ!$B$31:$B$54,0),MATCH(Schedules_8760!$F1883,Clg_StPt_Sch_EZ!$C$30:$I$30,0)),"F","C")</f>
        <v>25</v>
      </c>
      <c r="L1883" s="34">
        <f>CONVERT(INDEX(DHW_StPt_Sch_EZ!$C$4:$I$27,MATCH(Schedules_8760!$C1883,DHW_StPt_Sch_EZ!$B$4:$B$27,0),MATCH(Schedules_8760!$F1883,DHW_StPt_Sch_EZ!$C$3:$I$3,0)),"F","C")</f>
        <v>53.333333333333329</v>
      </c>
      <c r="M1883" s="34">
        <f>CONVERT(INDEX(DHW_StPt_Sch_EZ!$C$31:$I$54,MATCH(Schedules_8760!$C1883,DHW_StPt_Sch_EZ!$B$31:$B$54,0),MATCH(Schedules_8760!$F1883,DHW_StPt_Sch_EZ!$C$30:$I$30,0)),"F","C")</f>
        <v>53.333333333333329</v>
      </c>
      <c r="N1883" s="12"/>
      <c r="O1883" s="12"/>
      <c r="P1883" s="12"/>
    </row>
    <row r="1884" spans="1:16" x14ac:dyDescent="0.25">
      <c r="A1884" s="35">
        <v>1883</v>
      </c>
      <c r="B1884" s="89">
        <v>79.416666666666671</v>
      </c>
      <c r="C1884" s="35">
        <f t="shared" si="145"/>
        <v>11</v>
      </c>
      <c r="D1884" s="35">
        <f t="shared" si="148"/>
        <v>79</v>
      </c>
      <c r="E1884" s="35">
        <f t="shared" si="149"/>
        <v>2</v>
      </c>
      <c r="F1884" s="35" t="str">
        <f t="shared" si="146"/>
        <v>Monday</v>
      </c>
      <c r="G1884" s="35">
        <f t="shared" si="147"/>
        <v>3</v>
      </c>
      <c r="H1884" s="34">
        <f>CONVERT(INDEX(Htg_StPt_Sch_EZ!$C$4:$I$27,MATCH(Schedules_8760!$C1884,Htg_StPt_Sch_EZ!$B$4:$B$27,0),MATCH(Schedules_8760!$F1884,Htg_StPt_Sch_EZ!$C$3:$I$3,0)),"F","C")</f>
        <v>20.555555555555554</v>
      </c>
      <c r="I1884" s="34">
        <f>CONVERT(INDEX(Htg_StPt_Sch_EZ!$C$31:$I$54,MATCH(Schedules_8760!$C1884,Htg_StPt_Sch_EZ!$B$31:$B$54,0),MATCH(Schedules_8760!$F1884,Htg_StPt_Sch_EZ!$C$30:$I$30,0)),"F","C")</f>
        <v>19.444444444444443</v>
      </c>
      <c r="J1884" s="34">
        <f>CONVERT(INDEX(Clg_StPt_Sch_EZ!$C$4:$I$27,MATCH(Schedules_8760!$C1884,Clg_StPt_Sch_EZ!$B$4:$B$27,0),MATCH(Schedules_8760!$F1884,Clg_StPt_Sch_EZ!$C$3:$I$3,0)),"F","C")</f>
        <v>25.555555555555554</v>
      </c>
      <c r="K1884" s="34">
        <f>CONVERT(INDEX(Clg_StPt_Sch_EZ!$C$31:$I$54,MATCH(Schedules_8760!$C1884,Clg_StPt_Sch_EZ!$B$31:$B$54,0),MATCH(Schedules_8760!$F1884,Clg_StPt_Sch_EZ!$C$30:$I$30,0)),"F","C")</f>
        <v>25</v>
      </c>
      <c r="L1884" s="34">
        <f>CONVERT(INDEX(DHW_StPt_Sch_EZ!$C$4:$I$27,MATCH(Schedules_8760!$C1884,DHW_StPt_Sch_EZ!$B$4:$B$27,0),MATCH(Schedules_8760!$F1884,DHW_StPt_Sch_EZ!$C$3:$I$3,0)),"F","C")</f>
        <v>53.333333333333329</v>
      </c>
      <c r="M1884" s="34">
        <f>CONVERT(INDEX(DHW_StPt_Sch_EZ!$C$31:$I$54,MATCH(Schedules_8760!$C1884,DHW_StPt_Sch_EZ!$B$31:$B$54,0),MATCH(Schedules_8760!$F1884,DHW_StPt_Sch_EZ!$C$30:$I$30,0)),"F","C")</f>
        <v>53.333333333333329</v>
      </c>
      <c r="N1884" s="12"/>
      <c r="O1884" s="12"/>
      <c r="P1884" s="12"/>
    </row>
    <row r="1885" spans="1:16" x14ac:dyDescent="0.25">
      <c r="A1885" s="35">
        <v>1884</v>
      </c>
      <c r="B1885" s="89">
        <v>79.458333333333329</v>
      </c>
      <c r="C1885" s="35">
        <f t="shared" si="145"/>
        <v>12</v>
      </c>
      <c r="D1885" s="35">
        <f t="shared" si="148"/>
        <v>79</v>
      </c>
      <c r="E1885" s="35">
        <f t="shared" si="149"/>
        <v>2</v>
      </c>
      <c r="F1885" s="35" t="str">
        <f t="shared" si="146"/>
        <v>Monday</v>
      </c>
      <c r="G1885" s="35">
        <f t="shared" si="147"/>
        <v>3</v>
      </c>
      <c r="H1885" s="34">
        <f>CONVERT(INDEX(Htg_StPt_Sch_EZ!$C$4:$I$27,MATCH(Schedules_8760!$C1885,Htg_StPt_Sch_EZ!$B$4:$B$27,0),MATCH(Schedules_8760!$F1885,Htg_StPt_Sch_EZ!$C$3:$I$3,0)),"F","C")</f>
        <v>20.555555555555554</v>
      </c>
      <c r="I1885" s="34">
        <f>CONVERT(INDEX(Htg_StPt_Sch_EZ!$C$31:$I$54,MATCH(Schedules_8760!$C1885,Htg_StPt_Sch_EZ!$B$31:$B$54,0),MATCH(Schedules_8760!$F1885,Htg_StPt_Sch_EZ!$C$30:$I$30,0)),"F","C")</f>
        <v>19.444444444444443</v>
      </c>
      <c r="J1885" s="34">
        <f>CONVERT(INDEX(Clg_StPt_Sch_EZ!$C$4:$I$27,MATCH(Schedules_8760!$C1885,Clg_StPt_Sch_EZ!$B$4:$B$27,0),MATCH(Schedules_8760!$F1885,Clg_StPt_Sch_EZ!$C$3:$I$3,0)),"F","C")</f>
        <v>25.555555555555554</v>
      </c>
      <c r="K1885" s="34">
        <f>CONVERT(INDEX(Clg_StPt_Sch_EZ!$C$31:$I$54,MATCH(Schedules_8760!$C1885,Clg_StPt_Sch_EZ!$B$31:$B$54,0),MATCH(Schedules_8760!$F1885,Clg_StPt_Sch_EZ!$C$30:$I$30,0)),"F","C")</f>
        <v>25</v>
      </c>
      <c r="L1885" s="34">
        <f>CONVERT(INDEX(DHW_StPt_Sch_EZ!$C$4:$I$27,MATCH(Schedules_8760!$C1885,DHW_StPt_Sch_EZ!$B$4:$B$27,0),MATCH(Schedules_8760!$F1885,DHW_StPt_Sch_EZ!$C$3:$I$3,0)),"F","C")</f>
        <v>53.333333333333329</v>
      </c>
      <c r="M1885" s="34">
        <f>CONVERT(INDEX(DHW_StPt_Sch_EZ!$C$31:$I$54,MATCH(Schedules_8760!$C1885,DHW_StPt_Sch_EZ!$B$31:$B$54,0),MATCH(Schedules_8760!$F1885,DHW_StPt_Sch_EZ!$C$30:$I$30,0)),"F","C")</f>
        <v>53.333333333333329</v>
      </c>
      <c r="N1885" s="12"/>
      <c r="O1885" s="12"/>
      <c r="P1885" s="12"/>
    </row>
    <row r="1886" spans="1:16" x14ac:dyDescent="0.25">
      <c r="A1886" s="35">
        <v>1885</v>
      </c>
      <c r="B1886" s="89">
        <v>79.5</v>
      </c>
      <c r="C1886" s="35">
        <f t="shared" si="145"/>
        <v>13</v>
      </c>
      <c r="D1886" s="35">
        <f t="shared" si="148"/>
        <v>79</v>
      </c>
      <c r="E1886" s="35">
        <f t="shared" si="149"/>
        <v>2</v>
      </c>
      <c r="F1886" s="35" t="str">
        <f t="shared" si="146"/>
        <v>Monday</v>
      </c>
      <c r="G1886" s="35">
        <f t="shared" si="147"/>
        <v>3</v>
      </c>
      <c r="H1886" s="34">
        <f>CONVERT(INDEX(Htg_StPt_Sch_EZ!$C$4:$I$27,MATCH(Schedules_8760!$C1886,Htg_StPt_Sch_EZ!$B$4:$B$27,0),MATCH(Schedules_8760!$F1886,Htg_StPt_Sch_EZ!$C$3:$I$3,0)),"F","C")</f>
        <v>20.555555555555554</v>
      </c>
      <c r="I1886" s="34">
        <f>CONVERT(INDEX(Htg_StPt_Sch_EZ!$C$31:$I$54,MATCH(Schedules_8760!$C1886,Htg_StPt_Sch_EZ!$B$31:$B$54,0),MATCH(Schedules_8760!$F1886,Htg_StPt_Sch_EZ!$C$30:$I$30,0)),"F","C")</f>
        <v>19.444444444444443</v>
      </c>
      <c r="J1886" s="34">
        <f>CONVERT(INDEX(Clg_StPt_Sch_EZ!$C$4:$I$27,MATCH(Schedules_8760!$C1886,Clg_StPt_Sch_EZ!$B$4:$B$27,0),MATCH(Schedules_8760!$F1886,Clg_StPt_Sch_EZ!$C$3:$I$3,0)),"F","C")</f>
        <v>25.555555555555554</v>
      </c>
      <c r="K1886" s="34">
        <f>CONVERT(INDEX(Clg_StPt_Sch_EZ!$C$31:$I$54,MATCH(Schedules_8760!$C1886,Clg_StPt_Sch_EZ!$B$31:$B$54,0),MATCH(Schedules_8760!$F1886,Clg_StPt_Sch_EZ!$C$30:$I$30,0)),"F","C")</f>
        <v>25</v>
      </c>
      <c r="L1886" s="34">
        <f>CONVERT(INDEX(DHW_StPt_Sch_EZ!$C$4:$I$27,MATCH(Schedules_8760!$C1886,DHW_StPt_Sch_EZ!$B$4:$B$27,0),MATCH(Schedules_8760!$F1886,DHW_StPt_Sch_EZ!$C$3:$I$3,0)),"F","C")</f>
        <v>53.333333333333329</v>
      </c>
      <c r="M1886" s="34">
        <f>CONVERT(INDEX(DHW_StPt_Sch_EZ!$C$31:$I$54,MATCH(Schedules_8760!$C1886,DHW_StPt_Sch_EZ!$B$31:$B$54,0),MATCH(Schedules_8760!$F1886,DHW_StPt_Sch_EZ!$C$30:$I$30,0)),"F","C")</f>
        <v>53.333333333333329</v>
      </c>
      <c r="N1886" s="12"/>
      <c r="O1886" s="12"/>
      <c r="P1886" s="12"/>
    </row>
    <row r="1887" spans="1:16" x14ac:dyDescent="0.25">
      <c r="A1887" s="35">
        <v>1886</v>
      </c>
      <c r="B1887" s="89">
        <v>79.541666666666671</v>
      </c>
      <c r="C1887" s="35">
        <f t="shared" si="145"/>
        <v>14</v>
      </c>
      <c r="D1887" s="35">
        <f t="shared" si="148"/>
        <v>79</v>
      </c>
      <c r="E1887" s="35">
        <f t="shared" si="149"/>
        <v>2</v>
      </c>
      <c r="F1887" s="35" t="str">
        <f t="shared" si="146"/>
        <v>Monday</v>
      </c>
      <c r="G1887" s="35">
        <f t="shared" si="147"/>
        <v>3</v>
      </c>
      <c r="H1887" s="34">
        <f>CONVERT(INDEX(Htg_StPt_Sch_EZ!$C$4:$I$27,MATCH(Schedules_8760!$C1887,Htg_StPt_Sch_EZ!$B$4:$B$27,0),MATCH(Schedules_8760!$F1887,Htg_StPt_Sch_EZ!$C$3:$I$3,0)),"F","C")</f>
        <v>20.555555555555554</v>
      </c>
      <c r="I1887" s="34">
        <f>CONVERT(INDEX(Htg_StPt_Sch_EZ!$C$31:$I$54,MATCH(Schedules_8760!$C1887,Htg_StPt_Sch_EZ!$B$31:$B$54,0),MATCH(Schedules_8760!$F1887,Htg_StPt_Sch_EZ!$C$30:$I$30,0)),"F","C")</f>
        <v>19.444444444444443</v>
      </c>
      <c r="J1887" s="34">
        <f>CONVERT(INDEX(Clg_StPt_Sch_EZ!$C$4:$I$27,MATCH(Schedules_8760!$C1887,Clg_StPt_Sch_EZ!$B$4:$B$27,0),MATCH(Schedules_8760!$F1887,Clg_StPt_Sch_EZ!$C$3:$I$3,0)),"F","C")</f>
        <v>25.555555555555554</v>
      </c>
      <c r="K1887" s="34">
        <f>CONVERT(INDEX(Clg_StPt_Sch_EZ!$C$31:$I$54,MATCH(Schedules_8760!$C1887,Clg_StPt_Sch_EZ!$B$31:$B$54,0),MATCH(Schedules_8760!$F1887,Clg_StPt_Sch_EZ!$C$30:$I$30,0)),"F","C")</f>
        <v>25</v>
      </c>
      <c r="L1887" s="34">
        <f>CONVERT(INDEX(DHW_StPt_Sch_EZ!$C$4:$I$27,MATCH(Schedules_8760!$C1887,DHW_StPt_Sch_EZ!$B$4:$B$27,0),MATCH(Schedules_8760!$F1887,DHW_StPt_Sch_EZ!$C$3:$I$3,0)),"F","C")</f>
        <v>53.333333333333329</v>
      </c>
      <c r="M1887" s="34">
        <f>CONVERT(INDEX(DHW_StPt_Sch_EZ!$C$31:$I$54,MATCH(Schedules_8760!$C1887,DHW_StPt_Sch_EZ!$B$31:$B$54,0),MATCH(Schedules_8760!$F1887,DHW_StPt_Sch_EZ!$C$30:$I$30,0)),"F","C")</f>
        <v>53.333333333333329</v>
      </c>
      <c r="N1887" s="12"/>
      <c r="O1887" s="12"/>
      <c r="P1887" s="12"/>
    </row>
    <row r="1888" spans="1:16" x14ac:dyDescent="0.25">
      <c r="A1888" s="35">
        <v>1887</v>
      </c>
      <c r="B1888" s="89">
        <v>79.583333333333329</v>
      </c>
      <c r="C1888" s="35">
        <f t="shared" si="145"/>
        <v>15</v>
      </c>
      <c r="D1888" s="35">
        <f t="shared" si="148"/>
        <v>79</v>
      </c>
      <c r="E1888" s="35">
        <f t="shared" si="149"/>
        <v>2</v>
      </c>
      <c r="F1888" s="35" t="str">
        <f t="shared" si="146"/>
        <v>Monday</v>
      </c>
      <c r="G1888" s="35">
        <f t="shared" si="147"/>
        <v>3</v>
      </c>
      <c r="H1888" s="34">
        <f>CONVERT(INDEX(Htg_StPt_Sch_EZ!$C$4:$I$27,MATCH(Schedules_8760!$C1888,Htg_StPt_Sch_EZ!$B$4:$B$27,0),MATCH(Schedules_8760!$F1888,Htg_StPt_Sch_EZ!$C$3:$I$3,0)),"F","C")</f>
        <v>20.555555555555554</v>
      </c>
      <c r="I1888" s="34">
        <f>CONVERT(INDEX(Htg_StPt_Sch_EZ!$C$31:$I$54,MATCH(Schedules_8760!$C1888,Htg_StPt_Sch_EZ!$B$31:$B$54,0),MATCH(Schedules_8760!$F1888,Htg_StPt_Sch_EZ!$C$30:$I$30,0)),"F","C")</f>
        <v>21.111111111111111</v>
      </c>
      <c r="J1888" s="34">
        <f>CONVERT(INDEX(Clg_StPt_Sch_EZ!$C$4:$I$27,MATCH(Schedules_8760!$C1888,Clg_StPt_Sch_EZ!$B$4:$B$27,0),MATCH(Schedules_8760!$F1888,Clg_StPt_Sch_EZ!$C$3:$I$3,0)),"F","C")</f>
        <v>25.555555555555554</v>
      </c>
      <c r="K1888" s="34">
        <f>CONVERT(INDEX(Clg_StPt_Sch_EZ!$C$31:$I$54,MATCH(Schedules_8760!$C1888,Clg_StPt_Sch_EZ!$B$31:$B$54,0),MATCH(Schedules_8760!$F1888,Clg_StPt_Sch_EZ!$C$30:$I$30,0)),"F","C")</f>
        <v>25</v>
      </c>
      <c r="L1888" s="34">
        <f>CONVERT(INDEX(DHW_StPt_Sch_EZ!$C$4:$I$27,MATCH(Schedules_8760!$C1888,DHW_StPt_Sch_EZ!$B$4:$B$27,0),MATCH(Schedules_8760!$F1888,DHW_StPt_Sch_EZ!$C$3:$I$3,0)),"F","C")</f>
        <v>53.333333333333329</v>
      </c>
      <c r="M1888" s="34">
        <f>CONVERT(INDEX(DHW_StPt_Sch_EZ!$C$31:$I$54,MATCH(Schedules_8760!$C1888,DHW_StPt_Sch_EZ!$B$31:$B$54,0),MATCH(Schedules_8760!$F1888,DHW_StPt_Sch_EZ!$C$30:$I$30,0)),"F","C")</f>
        <v>53.333333333333329</v>
      </c>
      <c r="N1888" s="12"/>
      <c r="O1888" s="12"/>
      <c r="P1888" s="12"/>
    </row>
    <row r="1889" spans="1:16" x14ac:dyDescent="0.25">
      <c r="A1889" s="35">
        <v>1888</v>
      </c>
      <c r="B1889" s="89">
        <v>79.625</v>
      </c>
      <c r="C1889" s="35">
        <f t="shared" si="145"/>
        <v>16</v>
      </c>
      <c r="D1889" s="35">
        <f t="shared" si="148"/>
        <v>79</v>
      </c>
      <c r="E1889" s="35">
        <f t="shared" si="149"/>
        <v>2</v>
      </c>
      <c r="F1889" s="35" t="str">
        <f t="shared" si="146"/>
        <v>Monday</v>
      </c>
      <c r="G1889" s="35">
        <f t="shared" si="147"/>
        <v>3</v>
      </c>
      <c r="H1889" s="34">
        <f>CONVERT(INDEX(Htg_StPt_Sch_EZ!$C$4:$I$27,MATCH(Schedules_8760!$C1889,Htg_StPt_Sch_EZ!$B$4:$B$27,0),MATCH(Schedules_8760!$F1889,Htg_StPt_Sch_EZ!$C$3:$I$3,0)),"F","C")</f>
        <v>20.555555555555554</v>
      </c>
      <c r="I1889" s="34">
        <f>CONVERT(INDEX(Htg_StPt_Sch_EZ!$C$31:$I$54,MATCH(Schedules_8760!$C1889,Htg_StPt_Sch_EZ!$B$31:$B$54,0),MATCH(Schedules_8760!$F1889,Htg_StPt_Sch_EZ!$C$30:$I$30,0)),"F","C")</f>
        <v>21.111111111111111</v>
      </c>
      <c r="J1889" s="34">
        <f>CONVERT(INDEX(Clg_StPt_Sch_EZ!$C$4:$I$27,MATCH(Schedules_8760!$C1889,Clg_StPt_Sch_EZ!$B$4:$B$27,0),MATCH(Schedules_8760!$F1889,Clg_StPt_Sch_EZ!$C$3:$I$3,0)),"F","C")</f>
        <v>25.555555555555554</v>
      </c>
      <c r="K1889" s="34">
        <f>CONVERT(INDEX(Clg_StPt_Sch_EZ!$C$31:$I$54,MATCH(Schedules_8760!$C1889,Clg_StPt_Sch_EZ!$B$31:$B$54,0),MATCH(Schedules_8760!$F1889,Clg_StPt_Sch_EZ!$C$30:$I$30,0)),"F","C")</f>
        <v>25</v>
      </c>
      <c r="L1889" s="34">
        <f>CONVERT(INDEX(DHW_StPt_Sch_EZ!$C$4:$I$27,MATCH(Schedules_8760!$C1889,DHW_StPt_Sch_EZ!$B$4:$B$27,0),MATCH(Schedules_8760!$F1889,DHW_StPt_Sch_EZ!$C$3:$I$3,0)),"F","C")</f>
        <v>53.333333333333329</v>
      </c>
      <c r="M1889" s="34">
        <f>CONVERT(INDEX(DHW_StPt_Sch_EZ!$C$31:$I$54,MATCH(Schedules_8760!$C1889,DHW_StPt_Sch_EZ!$B$31:$B$54,0),MATCH(Schedules_8760!$F1889,DHW_StPt_Sch_EZ!$C$30:$I$30,0)),"F","C")</f>
        <v>53.333333333333329</v>
      </c>
      <c r="N1889" s="12"/>
      <c r="O1889" s="12"/>
      <c r="P1889" s="12"/>
    </row>
    <row r="1890" spans="1:16" x14ac:dyDescent="0.25">
      <c r="A1890" s="35">
        <v>1889</v>
      </c>
      <c r="B1890" s="89">
        <v>79.666666666666671</v>
      </c>
      <c r="C1890" s="35">
        <f t="shared" si="145"/>
        <v>17</v>
      </c>
      <c r="D1890" s="35">
        <f t="shared" si="148"/>
        <v>79</v>
      </c>
      <c r="E1890" s="35">
        <f t="shared" si="149"/>
        <v>2</v>
      </c>
      <c r="F1890" s="35" t="str">
        <f t="shared" si="146"/>
        <v>Monday</v>
      </c>
      <c r="G1890" s="35">
        <f t="shared" si="147"/>
        <v>3</v>
      </c>
      <c r="H1890" s="34">
        <f>CONVERT(INDEX(Htg_StPt_Sch_EZ!$C$4:$I$27,MATCH(Schedules_8760!$C1890,Htg_StPt_Sch_EZ!$B$4:$B$27,0),MATCH(Schedules_8760!$F1890,Htg_StPt_Sch_EZ!$C$3:$I$3,0)),"F","C")</f>
        <v>20.555555555555554</v>
      </c>
      <c r="I1890" s="34">
        <f>CONVERT(INDEX(Htg_StPt_Sch_EZ!$C$31:$I$54,MATCH(Schedules_8760!$C1890,Htg_StPt_Sch_EZ!$B$31:$B$54,0),MATCH(Schedules_8760!$F1890,Htg_StPt_Sch_EZ!$C$30:$I$30,0)),"F","C")</f>
        <v>17.777777777777779</v>
      </c>
      <c r="J1890" s="34">
        <f>CONVERT(INDEX(Clg_StPt_Sch_EZ!$C$4:$I$27,MATCH(Schedules_8760!$C1890,Clg_StPt_Sch_EZ!$B$4:$B$27,0),MATCH(Schedules_8760!$F1890,Clg_StPt_Sch_EZ!$C$3:$I$3,0)),"F","C")</f>
        <v>25.555555555555554</v>
      </c>
      <c r="K1890" s="34">
        <f>CONVERT(INDEX(Clg_StPt_Sch_EZ!$C$31:$I$54,MATCH(Schedules_8760!$C1890,Clg_StPt_Sch_EZ!$B$31:$B$54,0),MATCH(Schedules_8760!$F1890,Clg_StPt_Sch_EZ!$C$30:$I$30,0)),"F","C")</f>
        <v>25</v>
      </c>
      <c r="L1890" s="34">
        <f>CONVERT(INDEX(DHW_StPt_Sch_EZ!$C$4:$I$27,MATCH(Schedules_8760!$C1890,DHW_StPt_Sch_EZ!$B$4:$B$27,0),MATCH(Schedules_8760!$F1890,DHW_StPt_Sch_EZ!$C$3:$I$3,0)),"F","C")</f>
        <v>53.333333333333329</v>
      </c>
      <c r="M1890" s="34">
        <f>CONVERT(INDEX(DHW_StPt_Sch_EZ!$C$31:$I$54,MATCH(Schedules_8760!$C1890,DHW_StPt_Sch_EZ!$B$31:$B$54,0),MATCH(Schedules_8760!$F1890,DHW_StPt_Sch_EZ!$C$30:$I$30,0)),"F","C")</f>
        <v>53.333333333333329</v>
      </c>
      <c r="N1890" s="12"/>
      <c r="O1890" s="12"/>
      <c r="P1890" s="12"/>
    </row>
    <row r="1891" spans="1:16" x14ac:dyDescent="0.25">
      <c r="A1891" s="35">
        <v>1890</v>
      </c>
      <c r="B1891" s="89">
        <v>79.708333333333329</v>
      </c>
      <c r="C1891" s="35">
        <f t="shared" si="145"/>
        <v>18</v>
      </c>
      <c r="D1891" s="35">
        <f t="shared" si="148"/>
        <v>79</v>
      </c>
      <c r="E1891" s="35">
        <f t="shared" si="149"/>
        <v>2</v>
      </c>
      <c r="F1891" s="35" t="str">
        <f t="shared" si="146"/>
        <v>Monday</v>
      </c>
      <c r="G1891" s="35">
        <f t="shared" si="147"/>
        <v>3</v>
      </c>
      <c r="H1891" s="34">
        <f>CONVERT(INDEX(Htg_StPt_Sch_EZ!$C$4:$I$27,MATCH(Schedules_8760!$C1891,Htg_StPt_Sch_EZ!$B$4:$B$27,0),MATCH(Schedules_8760!$F1891,Htg_StPt_Sch_EZ!$C$3:$I$3,0)),"F","C")</f>
        <v>20.555555555555554</v>
      </c>
      <c r="I1891" s="34">
        <f>CONVERT(INDEX(Htg_StPt_Sch_EZ!$C$31:$I$54,MATCH(Schedules_8760!$C1891,Htg_StPt_Sch_EZ!$B$31:$B$54,0),MATCH(Schedules_8760!$F1891,Htg_StPt_Sch_EZ!$C$30:$I$30,0)),"F","C")</f>
        <v>17.777777777777779</v>
      </c>
      <c r="J1891" s="34">
        <f>CONVERT(INDEX(Clg_StPt_Sch_EZ!$C$4:$I$27,MATCH(Schedules_8760!$C1891,Clg_StPt_Sch_EZ!$B$4:$B$27,0),MATCH(Schedules_8760!$F1891,Clg_StPt_Sch_EZ!$C$3:$I$3,0)),"F","C")</f>
        <v>25.555555555555554</v>
      </c>
      <c r="K1891" s="34">
        <f>CONVERT(INDEX(Clg_StPt_Sch_EZ!$C$31:$I$54,MATCH(Schedules_8760!$C1891,Clg_StPt_Sch_EZ!$B$31:$B$54,0),MATCH(Schedules_8760!$F1891,Clg_StPt_Sch_EZ!$C$30:$I$30,0)),"F","C")</f>
        <v>28.333333333333332</v>
      </c>
      <c r="L1891" s="34">
        <f>CONVERT(INDEX(DHW_StPt_Sch_EZ!$C$4:$I$27,MATCH(Schedules_8760!$C1891,DHW_StPt_Sch_EZ!$B$4:$B$27,0),MATCH(Schedules_8760!$F1891,DHW_StPt_Sch_EZ!$C$3:$I$3,0)),"F","C")</f>
        <v>53.333333333333329</v>
      </c>
      <c r="M1891" s="34">
        <f>CONVERT(INDEX(DHW_StPt_Sch_EZ!$C$31:$I$54,MATCH(Schedules_8760!$C1891,DHW_StPt_Sch_EZ!$B$31:$B$54,0),MATCH(Schedules_8760!$F1891,DHW_StPt_Sch_EZ!$C$30:$I$30,0)),"F","C")</f>
        <v>53.333333333333329</v>
      </c>
      <c r="N1891" s="12"/>
      <c r="O1891" s="12"/>
      <c r="P1891" s="12"/>
    </row>
    <row r="1892" spans="1:16" x14ac:dyDescent="0.25">
      <c r="A1892" s="35">
        <v>1891</v>
      </c>
      <c r="B1892" s="89">
        <v>79.75</v>
      </c>
      <c r="C1892" s="35">
        <f t="shared" si="145"/>
        <v>19</v>
      </c>
      <c r="D1892" s="35">
        <f t="shared" si="148"/>
        <v>79</v>
      </c>
      <c r="E1892" s="35">
        <f t="shared" si="149"/>
        <v>2</v>
      </c>
      <c r="F1892" s="35" t="str">
        <f t="shared" si="146"/>
        <v>Monday</v>
      </c>
      <c r="G1892" s="35">
        <f t="shared" si="147"/>
        <v>3</v>
      </c>
      <c r="H1892" s="34">
        <f>CONVERT(INDEX(Htg_StPt_Sch_EZ!$C$4:$I$27,MATCH(Schedules_8760!$C1892,Htg_StPt_Sch_EZ!$B$4:$B$27,0),MATCH(Schedules_8760!$F1892,Htg_StPt_Sch_EZ!$C$3:$I$3,0)),"F","C")</f>
        <v>20.555555555555554</v>
      </c>
      <c r="I1892" s="34">
        <f>CONVERT(INDEX(Htg_StPt_Sch_EZ!$C$31:$I$54,MATCH(Schedules_8760!$C1892,Htg_StPt_Sch_EZ!$B$31:$B$54,0),MATCH(Schedules_8760!$F1892,Htg_StPt_Sch_EZ!$C$30:$I$30,0)),"F","C")</f>
        <v>18.333333333333332</v>
      </c>
      <c r="J1892" s="34">
        <f>CONVERT(INDEX(Clg_StPt_Sch_EZ!$C$4:$I$27,MATCH(Schedules_8760!$C1892,Clg_StPt_Sch_EZ!$B$4:$B$27,0),MATCH(Schedules_8760!$F1892,Clg_StPt_Sch_EZ!$C$3:$I$3,0)),"F","C")</f>
        <v>25.555555555555554</v>
      </c>
      <c r="K1892" s="34">
        <f>CONVERT(INDEX(Clg_StPt_Sch_EZ!$C$31:$I$54,MATCH(Schedules_8760!$C1892,Clg_StPt_Sch_EZ!$B$31:$B$54,0),MATCH(Schedules_8760!$F1892,Clg_StPt_Sch_EZ!$C$30:$I$30,0)),"F","C")</f>
        <v>28.333333333333332</v>
      </c>
      <c r="L1892" s="34">
        <f>CONVERT(INDEX(DHW_StPt_Sch_EZ!$C$4:$I$27,MATCH(Schedules_8760!$C1892,DHW_StPt_Sch_EZ!$B$4:$B$27,0),MATCH(Schedules_8760!$F1892,DHW_StPt_Sch_EZ!$C$3:$I$3,0)),"F","C")</f>
        <v>53.333333333333329</v>
      </c>
      <c r="M1892" s="34">
        <f>CONVERT(INDEX(DHW_StPt_Sch_EZ!$C$31:$I$54,MATCH(Schedules_8760!$C1892,DHW_StPt_Sch_EZ!$B$31:$B$54,0),MATCH(Schedules_8760!$F1892,DHW_StPt_Sch_EZ!$C$30:$I$30,0)),"F","C")</f>
        <v>53.333333333333329</v>
      </c>
      <c r="N1892" s="12"/>
      <c r="O1892" s="12"/>
      <c r="P1892" s="12"/>
    </row>
    <row r="1893" spans="1:16" x14ac:dyDescent="0.25">
      <c r="A1893" s="35">
        <v>1892</v>
      </c>
      <c r="B1893" s="89">
        <v>79.791666666666671</v>
      </c>
      <c r="C1893" s="35">
        <f t="shared" si="145"/>
        <v>20</v>
      </c>
      <c r="D1893" s="35">
        <f t="shared" si="148"/>
        <v>79</v>
      </c>
      <c r="E1893" s="35">
        <f t="shared" si="149"/>
        <v>2</v>
      </c>
      <c r="F1893" s="35" t="str">
        <f t="shared" si="146"/>
        <v>Monday</v>
      </c>
      <c r="G1893" s="35">
        <f t="shared" si="147"/>
        <v>3</v>
      </c>
      <c r="H1893" s="34">
        <f>CONVERT(INDEX(Htg_StPt_Sch_EZ!$C$4:$I$27,MATCH(Schedules_8760!$C1893,Htg_StPt_Sch_EZ!$B$4:$B$27,0),MATCH(Schedules_8760!$F1893,Htg_StPt_Sch_EZ!$C$3:$I$3,0)),"F","C")</f>
        <v>20.555555555555554</v>
      </c>
      <c r="I1893" s="34">
        <f>CONVERT(INDEX(Htg_StPt_Sch_EZ!$C$31:$I$54,MATCH(Schedules_8760!$C1893,Htg_StPt_Sch_EZ!$B$31:$B$54,0),MATCH(Schedules_8760!$F1893,Htg_StPt_Sch_EZ!$C$30:$I$30,0)),"F","C")</f>
        <v>18.888888888888889</v>
      </c>
      <c r="J1893" s="34">
        <f>CONVERT(INDEX(Clg_StPt_Sch_EZ!$C$4:$I$27,MATCH(Schedules_8760!$C1893,Clg_StPt_Sch_EZ!$B$4:$B$27,0),MATCH(Schedules_8760!$F1893,Clg_StPt_Sch_EZ!$C$3:$I$3,0)),"F","C")</f>
        <v>25.555555555555554</v>
      </c>
      <c r="K1893" s="34">
        <f>CONVERT(INDEX(Clg_StPt_Sch_EZ!$C$31:$I$54,MATCH(Schedules_8760!$C1893,Clg_StPt_Sch_EZ!$B$31:$B$54,0),MATCH(Schedules_8760!$F1893,Clg_StPt_Sch_EZ!$C$30:$I$30,0)),"F","C")</f>
        <v>28.333333333333332</v>
      </c>
      <c r="L1893" s="34">
        <f>CONVERT(INDEX(DHW_StPt_Sch_EZ!$C$4:$I$27,MATCH(Schedules_8760!$C1893,DHW_StPt_Sch_EZ!$B$4:$B$27,0),MATCH(Schedules_8760!$F1893,DHW_StPt_Sch_EZ!$C$3:$I$3,0)),"F","C")</f>
        <v>53.333333333333329</v>
      </c>
      <c r="M1893" s="34">
        <f>CONVERT(INDEX(DHW_StPt_Sch_EZ!$C$31:$I$54,MATCH(Schedules_8760!$C1893,DHW_StPt_Sch_EZ!$B$31:$B$54,0),MATCH(Schedules_8760!$F1893,DHW_StPt_Sch_EZ!$C$30:$I$30,0)),"F","C")</f>
        <v>53.333333333333329</v>
      </c>
      <c r="N1893" s="12"/>
      <c r="O1893" s="12"/>
      <c r="P1893" s="12"/>
    </row>
    <row r="1894" spans="1:16" x14ac:dyDescent="0.25">
      <c r="A1894" s="35">
        <v>1893</v>
      </c>
      <c r="B1894" s="89">
        <v>79.833333333333329</v>
      </c>
      <c r="C1894" s="35">
        <f t="shared" si="145"/>
        <v>21</v>
      </c>
      <c r="D1894" s="35">
        <f t="shared" si="148"/>
        <v>79</v>
      </c>
      <c r="E1894" s="35">
        <f t="shared" si="149"/>
        <v>2</v>
      </c>
      <c r="F1894" s="35" t="str">
        <f t="shared" si="146"/>
        <v>Monday</v>
      </c>
      <c r="G1894" s="35">
        <f t="shared" si="147"/>
        <v>3</v>
      </c>
      <c r="H1894" s="34">
        <f>CONVERT(INDEX(Htg_StPt_Sch_EZ!$C$4:$I$27,MATCH(Schedules_8760!$C1894,Htg_StPt_Sch_EZ!$B$4:$B$27,0),MATCH(Schedules_8760!$F1894,Htg_StPt_Sch_EZ!$C$3:$I$3,0)),"F","C")</f>
        <v>20.555555555555554</v>
      </c>
      <c r="I1894" s="34">
        <f>CONVERT(INDEX(Htg_StPt_Sch_EZ!$C$31:$I$54,MATCH(Schedules_8760!$C1894,Htg_StPt_Sch_EZ!$B$31:$B$54,0),MATCH(Schedules_8760!$F1894,Htg_StPt_Sch_EZ!$C$30:$I$30,0)),"F","C")</f>
        <v>19.444444444444443</v>
      </c>
      <c r="J1894" s="34">
        <f>CONVERT(INDEX(Clg_StPt_Sch_EZ!$C$4:$I$27,MATCH(Schedules_8760!$C1894,Clg_StPt_Sch_EZ!$B$4:$B$27,0),MATCH(Schedules_8760!$F1894,Clg_StPt_Sch_EZ!$C$3:$I$3,0)),"F","C")</f>
        <v>25.555555555555554</v>
      </c>
      <c r="K1894" s="34">
        <f>CONVERT(INDEX(Clg_StPt_Sch_EZ!$C$31:$I$54,MATCH(Schedules_8760!$C1894,Clg_StPt_Sch_EZ!$B$31:$B$54,0),MATCH(Schedules_8760!$F1894,Clg_StPt_Sch_EZ!$C$30:$I$30,0)),"F","C")</f>
        <v>28.333333333333332</v>
      </c>
      <c r="L1894" s="34">
        <f>CONVERT(INDEX(DHW_StPt_Sch_EZ!$C$4:$I$27,MATCH(Schedules_8760!$C1894,DHW_StPt_Sch_EZ!$B$4:$B$27,0),MATCH(Schedules_8760!$F1894,DHW_StPt_Sch_EZ!$C$3:$I$3,0)),"F","C")</f>
        <v>53.333333333333329</v>
      </c>
      <c r="M1894" s="34">
        <f>CONVERT(INDEX(DHW_StPt_Sch_EZ!$C$31:$I$54,MATCH(Schedules_8760!$C1894,DHW_StPt_Sch_EZ!$B$31:$B$54,0),MATCH(Schedules_8760!$F1894,DHW_StPt_Sch_EZ!$C$30:$I$30,0)),"F","C")</f>
        <v>53.333333333333329</v>
      </c>
      <c r="N1894" s="12"/>
      <c r="O1894" s="12"/>
      <c r="P1894" s="12"/>
    </row>
    <row r="1895" spans="1:16" x14ac:dyDescent="0.25">
      <c r="A1895" s="35">
        <v>1894</v>
      </c>
      <c r="B1895" s="89">
        <v>79.875</v>
      </c>
      <c r="C1895" s="35">
        <f t="shared" si="145"/>
        <v>22</v>
      </c>
      <c r="D1895" s="35">
        <f t="shared" si="148"/>
        <v>79</v>
      </c>
      <c r="E1895" s="35">
        <f t="shared" si="149"/>
        <v>2</v>
      </c>
      <c r="F1895" s="35" t="str">
        <f t="shared" si="146"/>
        <v>Monday</v>
      </c>
      <c r="G1895" s="35">
        <f t="shared" si="147"/>
        <v>3</v>
      </c>
      <c r="H1895" s="34">
        <f>CONVERT(INDEX(Htg_StPt_Sch_EZ!$C$4:$I$27,MATCH(Schedules_8760!$C1895,Htg_StPt_Sch_EZ!$B$4:$B$27,0),MATCH(Schedules_8760!$F1895,Htg_StPt_Sch_EZ!$C$3:$I$3,0)),"F","C")</f>
        <v>20.555555555555554</v>
      </c>
      <c r="I1895" s="34">
        <f>CONVERT(INDEX(Htg_StPt_Sch_EZ!$C$31:$I$54,MATCH(Schedules_8760!$C1895,Htg_StPt_Sch_EZ!$B$31:$B$54,0),MATCH(Schedules_8760!$F1895,Htg_StPt_Sch_EZ!$C$30:$I$30,0)),"F","C")</f>
        <v>19.444444444444443</v>
      </c>
      <c r="J1895" s="34">
        <f>CONVERT(INDEX(Clg_StPt_Sch_EZ!$C$4:$I$27,MATCH(Schedules_8760!$C1895,Clg_StPt_Sch_EZ!$B$4:$B$27,0),MATCH(Schedules_8760!$F1895,Clg_StPt_Sch_EZ!$C$3:$I$3,0)),"F","C")</f>
        <v>25.555555555555554</v>
      </c>
      <c r="K1895" s="34">
        <f>CONVERT(INDEX(Clg_StPt_Sch_EZ!$C$31:$I$54,MATCH(Schedules_8760!$C1895,Clg_StPt_Sch_EZ!$B$31:$B$54,0),MATCH(Schedules_8760!$F1895,Clg_StPt_Sch_EZ!$C$30:$I$30,0)),"F","C")</f>
        <v>28.333333333333332</v>
      </c>
      <c r="L1895" s="34">
        <f>CONVERT(INDEX(DHW_StPt_Sch_EZ!$C$4:$I$27,MATCH(Schedules_8760!$C1895,DHW_StPt_Sch_EZ!$B$4:$B$27,0),MATCH(Schedules_8760!$F1895,DHW_StPt_Sch_EZ!$C$3:$I$3,0)),"F","C")</f>
        <v>53.333333333333329</v>
      </c>
      <c r="M1895" s="34">
        <f>CONVERT(INDEX(DHW_StPt_Sch_EZ!$C$31:$I$54,MATCH(Schedules_8760!$C1895,DHW_StPt_Sch_EZ!$B$31:$B$54,0),MATCH(Schedules_8760!$F1895,DHW_StPt_Sch_EZ!$C$30:$I$30,0)),"F","C")</f>
        <v>53.333333333333329</v>
      </c>
      <c r="N1895" s="12"/>
      <c r="O1895" s="12"/>
      <c r="P1895" s="12"/>
    </row>
    <row r="1896" spans="1:16" x14ac:dyDescent="0.25">
      <c r="A1896" s="35">
        <v>1895</v>
      </c>
      <c r="B1896" s="89">
        <v>79.916666666666671</v>
      </c>
      <c r="C1896" s="35">
        <f t="shared" si="145"/>
        <v>23</v>
      </c>
      <c r="D1896" s="35">
        <f t="shared" si="148"/>
        <v>79</v>
      </c>
      <c r="E1896" s="35">
        <f t="shared" si="149"/>
        <v>2</v>
      </c>
      <c r="F1896" s="35" t="str">
        <f t="shared" si="146"/>
        <v>Monday</v>
      </c>
      <c r="G1896" s="35">
        <f t="shared" si="147"/>
        <v>3</v>
      </c>
      <c r="H1896" s="34">
        <f>CONVERT(INDEX(Htg_StPt_Sch_EZ!$C$4:$I$27,MATCH(Schedules_8760!$C1896,Htg_StPt_Sch_EZ!$B$4:$B$27,0),MATCH(Schedules_8760!$F1896,Htg_StPt_Sch_EZ!$C$3:$I$3,0)),"F","C")</f>
        <v>20.555555555555554</v>
      </c>
      <c r="I1896" s="34">
        <f>CONVERT(INDEX(Htg_StPt_Sch_EZ!$C$31:$I$54,MATCH(Schedules_8760!$C1896,Htg_StPt_Sch_EZ!$B$31:$B$54,0),MATCH(Schedules_8760!$F1896,Htg_StPt_Sch_EZ!$C$30:$I$30,0)),"F","C")</f>
        <v>19.444444444444443</v>
      </c>
      <c r="J1896" s="34">
        <f>CONVERT(INDEX(Clg_StPt_Sch_EZ!$C$4:$I$27,MATCH(Schedules_8760!$C1896,Clg_StPt_Sch_EZ!$B$4:$B$27,0),MATCH(Schedules_8760!$F1896,Clg_StPt_Sch_EZ!$C$3:$I$3,0)),"F","C")</f>
        <v>25.555555555555554</v>
      </c>
      <c r="K1896" s="34">
        <f>CONVERT(INDEX(Clg_StPt_Sch_EZ!$C$31:$I$54,MATCH(Schedules_8760!$C1896,Clg_StPt_Sch_EZ!$B$31:$B$54,0),MATCH(Schedules_8760!$F1896,Clg_StPt_Sch_EZ!$C$30:$I$30,0)),"F","C")</f>
        <v>28.333333333333332</v>
      </c>
      <c r="L1896" s="34">
        <f>CONVERT(INDEX(DHW_StPt_Sch_EZ!$C$4:$I$27,MATCH(Schedules_8760!$C1896,DHW_StPt_Sch_EZ!$B$4:$B$27,0),MATCH(Schedules_8760!$F1896,DHW_StPt_Sch_EZ!$C$3:$I$3,0)),"F","C")</f>
        <v>53.333333333333329</v>
      </c>
      <c r="M1896" s="34">
        <f>CONVERT(INDEX(DHW_StPt_Sch_EZ!$C$31:$I$54,MATCH(Schedules_8760!$C1896,DHW_StPt_Sch_EZ!$B$31:$B$54,0),MATCH(Schedules_8760!$F1896,DHW_StPt_Sch_EZ!$C$30:$I$30,0)),"F","C")</f>
        <v>53.333333333333329</v>
      </c>
      <c r="N1896" s="12"/>
      <c r="O1896" s="12"/>
      <c r="P1896" s="12"/>
    </row>
    <row r="1897" spans="1:16" x14ac:dyDescent="0.25">
      <c r="A1897" s="35">
        <v>1896</v>
      </c>
      <c r="B1897" s="89">
        <v>79.958333333333329</v>
      </c>
      <c r="C1897" s="35">
        <f t="shared" si="145"/>
        <v>24</v>
      </c>
      <c r="D1897" s="35">
        <f t="shared" si="148"/>
        <v>79</v>
      </c>
      <c r="E1897" s="35">
        <f t="shared" si="149"/>
        <v>2</v>
      </c>
      <c r="F1897" s="35" t="str">
        <f t="shared" si="146"/>
        <v>Monday</v>
      </c>
      <c r="G1897" s="35">
        <f t="shared" si="147"/>
        <v>3</v>
      </c>
      <c r="H1897" s="34">
        <f>CONVERT(INDEX(Htg_StPt_Sch_EZ!$C$4:$I$27,MATCH(Schedules_8760!$C1897,Htg_StPt_Sch_EZ!$B$4:$B$27,0),MATCH(Schedules_8760!$F1897,Htg_StPt_Sch_EZ!$C$3:$I$3,0)),"F","C")</f>
        <v>20.555555555555554</v>
      </c>
      <c r="I1897" s="34">
        <f>CONVERT(INDEX(Htg_StPt_Sch_EZ!$C$31:$I$54,MATCH(Schedules_8760!$C1897,Htg_StPt_Sch_EZ!$B$31:$B$54,0),MATCH(Schedules_8760!$F1897,Htg_StPt_Sch_EZ!$C$30:$I$30,0)),"F","C")</f>
        <v>19.444444444444443</v>
      </c>
      <c r="J1897" s="34">
        <f>CONVERT(INDEX(Clg_StPt_Sch_EZ!$C$4:$I$27,MATCH(Schedules_8760!$C1897,Clg_StPt_Sch_EZ!$B$4:$B$27,0),MATCH(Schedules_8760!$F1897,Clg_StPt_Sch_EZ!$C$3:$I$3,0)),"F","C")</f>
        <v>25.555555555555554</v>
      </c>
      <c r="K1897" s="34">
        <f>CONVERT(INDEX(Clg_StPt_Sch_EZ!$C$31:$I$54,MATCH(Schedules_8760!$C1897,Clg_StPt_Sch_EZ!$B$31:$B$54,0),MATCH(Schedules_8760!$F1897,Clg_StPt_Sch_EZ!$C$30:$I$30,0)),"F","C")</f>
        <v>28.333333333333332</v>
      </c>
      <c r="L1897" s="34">
        <f>CONVERT(INDEX(DHW_StPt_Sch_EZ!$C$4:$I$27,MATCH(Schedules_8760!$C1897,DHW_StPt_Sch_EZ!$B$4:$B$27,0),MATCH(Schedules_8760!$F1897,DHW_StPt_Sch_EZ!$C$3:$I$3,0)),"F","C")</f>
        <v>53.333333333333329</v>
      </c>
      <c r="M1897" s="34">
        <f>CONVERT(INDEX(DHW_StPt_Sch_EZ!$C$31:$I$54,MATCH(Schedules_8760!$C1897,DHW_StPt_Sch_EZ!$B$31:$B$54,0),MATCH(Schedules_8760!$F1897,DHW_StPt_Sch_EZ!$C$30:$I$30,0)),"F","C")</f>
        <v>53.333333333333329</v>
      </c>
      <c r="N1897" s="12"/>
      <c r="O1897" s="12"/>
      <c r="P1897" s="12"/>
    </row>
    <row r="1898" spans="1:16" x14ac:dyDescent="0.25">
      <c r="A1898" s="35">
        <v>1897</v>
      </c>
      <c r="B1898" s="89">
        <v>80</v>
      </c>
      <c r="C1898" s="35">
        <f t="shared" si="145"/>
        <v>1</v>
      </c>
      <c r="D1898" s="35">
        <f t="shared" si="148"/>
        <v>80</v>
      </c>
      <c r="E1898" s="35">
        <f t="shared" si="149"/>
        <v>3</v>
      </c>
      <c r="F1898" s="35" t="str">
        <f t="shared" si="146"/>
        <v>Tuesday</v>
      </c>
      <c r="G1898" s="35">
        <f t="shared" si="147"/>
        <v>3</v>
      </c>
      <c r="H1898" s="34">
        <f>CONVERT(INDEX(Htg_StPt_Sch_EZ!$C$4:$I$27,MATCH(Schedules_8760!$C1898,Htg_StPt_Sch_EZ!$B$4:$B$27,0),MATCH(Schedules_8760!$F1898,Htg_StPt_Sch_EZ!$C$3:$I$3,0)),"F","C")</f>
        <v>20.555555555555554</v>
      </c>
      <c r="I1898" s="34">
        <f>CONVERT(INDEX(Htg_StPt_Sch_EZ!$C$31:$I$54,MATCH(Schedules_8760!$C1898,Htg_StPt_Sch_EZ!$B$31:$B$54,0),MATCH(Schedules_8760!$F1898,Htg_StPt_Sch_EZ!$C$30:$I$30,0)),"F","C")</f>
        <v>19.444444444444443</v>
      </c>
      <c r="J1898" s="34">
        <f>CONVERT(INDEX(Clg_StPt_Sch_EZ!$C$4:$I$27,MATCH(Schedules_8760!$C1898,Clg_StPt_Sch_EZ!$B$4:$B$27,0),MATCH(Schedules_8760!$F1898,Clg_StPt_Sch_EZ!$C$3:$I$3,0)),"F","C")</f>
        <v>25.555555555555554</v>
      </c>
      <c r="K1898" s="34">
        <f>CONVERT(INDEX(Clg_StPt_Sch_EZ!$C$31:$I$54,MATCH(Schedules_8760!$C1898,Clg_StPt_Sch_EZ!$B$31:$B$54,0),MATCH(Schedules_8760!$F1898,Clg_StPt_Sch_EZ!$C$30:$I$30,0)),"F","C")</f>
        <v>28.333333333333332</v>
      </c>
      <c r="L1898" s="34">
        <f>CONVERT(INDEX(DHW_StPt_Sch_EZ!$C$4:$I$27,MATCH(Schedules_8760!$C1898,DHW_StPt_Sch_EZ!$B$4:$B$27,0),MATCH(Schedules_8760!$F1898,DHW_StPt_Sch_EZ!$C$3:$I$3,0)),"F","C")</f>
        <v>53.333333333333329</v>
      </c>
      <c r="M1898" s="34">
        <f>CONVERT(INDEX(DHW_StPt_Sch_EZ!$C$31:$I$54,MATCH(Schedules_8760!$C1898,DHW_StPt_Sch_EZ!$B$31:$B$54,0),MATCH(Schedules_8760!$F1898,DHW_StPt_Sch_EZ!$C$30:$I$30,0)),"F","C")</f>
        <v>53.333333333333329</v>
      </c>
      <c r="N1898" s="12"/>
      <c r="O1898" s="12"/>
      <c r="P1898" s="12"/>
    </row>
    <row r="1899" spans="1:16" x14ac:dyDescent="0.25">
      <c r="A1899" s="35">
        <v>1898</v>
      </c>
      <c r="B1899" s="89">
        <v>80.041666666666671</v>
      </c>
      <c r="C1899" s="35">
        <f t="shared" si="145"/>
        <v>2</v>
      </c>
      <c r="D1899" s="35">
        <f t="shared" si="148"/>
        <v>80</v>
      </c>
      <c r="E1899" s="35">
        <f t="shared" si="149"/>
        <v>3</v>
      </c>
      <c r="F1899" s="35" t="str">
        <f t="shared" si="146"/>
        <v>Tuesday</v>
      </c>
      <c r="G1899" s="35">
        <f t="shared" si="147"/>
        <v>3</v>
      </c>
      <c r="H1899" s="34">
        <f>CONVERT(INDEX(Htg_StPt_Sch_EZ!$C$4:$I$27,MATCH(Schedules_8760!$C1899,Htg_StPt_Sch_EZ!$B$4:$B$27,0),MATCH(Schedules_8760!$F1899,Htg_StPt_Sch_EZ!$C$3:$I$3,0)),"F","C")</f>
        <v>20.555555555555554</v>
      </c>
      <c r="I1899" s="34">
        <f>CONVERT(INDEX(Htg_StPt_Sch_EZ!$C$31:$I$54,MATCH(Schedules_8760!$C1899,Htg_StPt_Sch_EZ!$B$31:$B$54,0),MATCH(Schedules_8760!$F1899,Htg_StPt_Sch_EZ!$C$30:$I$30,0)),"F","C")</f>
        <v>19.444444444444443</v>
      </c>
      <c r="J1899" s="34">
        <f>CONVERT(INDEX(Clg_StPt_Sch_EZ!$C$4:$I$27,MATCH(Schedules_8760!$C1899,Clg_StPt_Sch_EZ!$B$4:$B$27,0),MATCH(Schedules_8760!$F1899,Clg_StPt_Sch_EZ!$C$3:$I$3,0)),"F","C")</f>
        <v>25.555555555555554</v>
      </c>
      <c r="K1899" s="34">
        <f>CONVERT(INDEX(Clg_StPt_Sch_EZ!$C$31:$I$54,MATCH(Schedules_8760!$C1899,Clg_StPt_Sch_EZ!$B$31:$B$54,0),MATCH(Schedules_8760!$F1899,Clg_StPt_Sch_EZ!$C$30:$I$30,0)),"F","C")</f>
        <v>28.333333333333332</v>
      </c>
      <c r="L1899" s="34">
        <f>CONVERT(INDEX(DHW_StPt_Sch_EZ!$C$4:$I$27,MATCH(Schedules_8760!$C1899,DHW_StPt_Sch_EZ!$B$4:$B$27,0),MATCH(Schedules_8760!$F1899,DHW_StPt_Sch_EZ!$C$3:$I$3,0)),"F","C")</f>
        <v>53.333333333333329</v>
      </c>
      <c r="M1899" s="34">
        <f>CONVERT(INDEX(DHW_StPt_Sch_EZ!$C$31:$I$54,MATCH(Schedules_8760!$C1899,DHW_StPt_Sch_EZ!$B$31:$B$54,0),MATCH(Schedules_8760!$F1899,DHW_StPt_Sch_EZ!$C$30:$I$30,0)),"F","C")</f>
        <v>53.333333333333329</v>
      </c>
      <c r="N1899" s="12"/>
      <c r="O1899" s="12"/>
      <c r="P1899" s="12"/>
    </row>
    <row r="1900" spans="1:16" x14ac:dyDescent="0.25">
      <c r="A1900" s="35">
        <v>1899</v>
      </c>
      <c r="B1900" s="89">
        <v>80.083333333333329</v>
      </c>
      <c r="C1900" s="35">
        <f t="shared" si="145"/>
        <v>3</v>
      </c>
      <c r="D1900" s="35">
        <f t="shared" si="148"/>
        <v>80</v>
      </c>
      <c r="E1900" s="35">
        <f t="shared" si="149"/>
        <v>3</v>
      </c>
      <c r="F1900" s="35" t="str">
        <f t="shared" si="146"/>
        <v>Tuesday</v>
      </c>
      <c r="G1900" s="35">
        <f t="shared" si="147"/>
        <v>3</v>
      </c>
      <c r="H1900" s="34">
        <f>CONVERT(INDEX(Htg_StPt_Sch_EZ!$C$4:$I$27,MATCH(Schedules_8760!$C1900,Htg_StPt_Sch_EZ!$B$4:$B$27,0),MATCH(Schedules_8760!$F1900,Htg_StPt_Sch_EZ!$C$3:$I$3,0)),"F","C")</f>
        <v>20.555555555555554</v>
      </c>
      <c r="I1900" s="34">
        <f>CONVERT(INDEX(Htg_StPt_Sch_EZ!$C$31:$I$54,MATCH(Schedules_8760!$C1900,Htg_StPt_Sch_EZ!$B$31:$B$54,0),MATCH(Schedules_8760!$F1900,Htg_StPt_Sch_EZ!$C$30:$I$30,0)),"F","C")</f>
        <v>19.444444444444443</v>
      </c>
      <c r="J1900" s="34">
        <f>CONVERT(INDEX(Clg_StPt_Sch_EZ!$C$4:$I$27,MATCH(Schedules_8760!$C1900,Clg_StPt_Sch_EZ!$B$4:$B$27,0),MATCH(Schedules_8760!$F1900,Clg_StPt_Sch_EZ!$C$3:$I$3,0)),"F","C")</f>
        <v>25.555555555555554</v>
      </c>
      <c r="K1900" s="34">
        <f>CONVERT(INDEX(Clg_StPt_Sch_EZ!$C$31:$I$54,MATCH(Schedules_8760!$C1900,Clg_StPt_Sch_EZ!$B$31:$B$54,0),MATCH(Schedules_8760!$F1900,Clg_StPt_Sch_EZ!$C$30:$I$30,0)),"F","C")</f>
        <v>28.333333333333332</v>
      </c>
      <c r="L1900" s="34">
        <f>CONVERT(INDEX(DHW_StPt_Sch_EZ!$C$4:$I$27,MATCH(Schedules_8760!$C1900,DHW_StPt_Sch_EZ!$B$4:$B$27,0),MATCH(Schedules_8760!$F1900,DHW_StPt_Sch_EZ!$C$3:$I$3,0)),"F","C")</f>
        <v>53.333333333333329</v>
      </c>
      <c r="M1900" s="34">
        <f>CONVERT(INDEX(DHW_StPt_Sch_EZ!$C$31:$I$54,MATCH(Schedules_8760!$C1900,DHW_StPt_Sch_EZ!$B$31:$B$54,0),MATCH(Schedules_8760!$F1900,DHW_StPt_Sch_EZ!$C$30:$I$30,0)),"F","C")</f>
        <v>53.333333333333329</v>
      </c>
      <c r="N1900" s="12"/>
      <c r="O1900" s="12"/>
      <c r="P1900" s="12"/>
    </row>
    <row r="1901" spans="1:16" x14ac:dyDescent="0.25">
      <c r="A1901" s="35">
        <v>1900</v>
      </c>
      <c r="B1901" s="89">
        <v>80.125</v>
      </c>
      <c r="C1901" s="35">
        <f t="shared" si="145"/>
        <v>4</v>
      </c>
      <c r="D1901" s="35">
        <f t="shared" si="148"/>
        <v>80</v>
      </c>
      <c r="E1901" s="35">
        <f t="shared" si="149"/>
        <v>3</v>
      </c>
      <c r="F1901" s="35" t="str">
        <f t="shared" si="146"/>
        <v>Tuesday</v>
      </c>
      <c r="G1901" s="35">
        <f t="shared" si="147"/>
        <v>3</v>
      </c>
      <c r="H1901" s="34">
        <f>CONVERT(INDEX(Htg_StPt_Sch_EZ!$C$4:$I$27,MATCH(Schedules_8760!$C1901,Htg_StPt_Sch_EZ!$B$4:$B$27,0),MATCH(Schedules_8760!$F1901,Htg_StPt_Sch_EZ!$C$3:$I$3,0)),"F","C")</f>
        <v>20.555555555555554</v>
      </c>
      <c r="I1901" s="34">
        <f>CONVERT(INDEX(Htg_StPt_Sch_EZ!$C$31:$I$54,MATCH(Schedules_8760!$C1901,Htg_StPt_Sch_EZ!$B$31:$B$54,0),MATCH(Schedules_8760!$F1901,Htg_StPt_Sch_EZ!$C$30:$I$30,0)),"F","C")</f>
        <v>19.444444444444443</v>
      </c>
      <c r="J1901" s="34">
        <f>CONVERT(INDEX(Clg_StPt_Sch_EZ!$C$4:$I$27,MATCH(Schedules_8760!$C1901,Clg_StPt_Sch_EZ!$B$4:$B$27,0),MATCH(Schedules_8760!$F1901,Clg_StPt_Sch_EZ!$C$3:$I$3,0)),"F","C")</f>
        <v>25.555555555555554</v>
      </c>
      <c r="K1901" s="34">
        <f>CONVERT(INDEX(Clg_StPt_Sch_EZ!$C$31:$I$54,MATCH(Schedules_8760!$C1901,Clg_StPt_Sch_EZ!$B$31:$B$54,0),MATCH(Schedules_8760!$F1901,Clg_StPt_Sch_EZ!$C$30:$I$30,0)),"F","C")</f>
        <v>28.333333333333332</v>
      </c>
      <c r="L1901" s="34">
        <f>CONVERT(INDEX(DHW_StPt_Sch_EZ!$C$4:$I$27,MATCH(Schedules_8760!$C1901,DHW_StPt_Sch_EZ!$B$4:$B$27,0),MATCH(Schedules_8760!$F1901,DHW_StPt_Sch_EZ!$C$3:$I$3,0)),"F","C")</f>
        <v>53.333333333333329</v>
      </c>
      <c r="M1901" s="34">
        <f>CONVERT(INDEX(DHW_StPt_Sch_EZ!$C$31:$I$54,MATCH(Schedules_8760!$C1901,DHW_StPt_Sch_EZ!$B$31:$B$54,0),MATCH(Schedules_8760!$F1901,DHW_StPt_Sch_EZ!$C$30:$I$30,0)),"F","C")</f>
        <v>53.333333333333329</v>
      </c>
      <c r="N1901" s="12"/>
      <c r="O1901" s="12"/>
      <c r="P1901" s="12"/>
    </row>
    <row r="1902" spans="1:16" x14ac:dyDescent="0.25">
      <c r="A1902" s="35">
        <v>1901</v>
      </c>
      <c r="B1902" s="89">
        <v>80.166666666666671</v>
      </c>
      <c r="C1902" s="35">
        <f t="shared" si="145"/>
        <v>5</v>
      </c>
      <c r="D1902" s="35">
        <f t="shared" si="148"/>
        <v>80</v>
      </c>
      <c r="E1902" s="35">
        <f t="shared" si="149"/>
        <v>3</v>
      </c>
      <c r="F1902" s="35" t="str">
        <f t="shared" si="146"/>
        <v>Tuesday</v>
      </c>
      <c r="G1902" s="35">
        <f t="shared" si="147"/>
        <v>3</v>
      </c>
      <c r="H1902" s="34">
        <f>CONVERT(INDEX(Htg_StPt_Sch_EZ!$C$4:$I$27,MATCH(Schedules_8760!$C1902,Htg_StPt_Sch_EZ!$B$4:$B$27,0),MATCH(Schedules_8760!$F1902,Htg_StPt_Sch_EZ!$C$3:$I$3,0)),"F","C")</f>
        <v>20.555555555555554</v>
      </c>
      <c r="I1902" s="34">
        <f>CONVERT(INDEX(Htg_StPt_Sch_EZ!$C$31:$I$54,MATCH(Schedules_8760!$C1902,Htg_StPt_Sch_EZ!$B$31:$B$54,0),MATCH(Schedules_8760!$F1902,Htg_StPt_Sch_EZ!$C$30:$I$30,0)),"F","C")</f>
        <v>19.444444444444443</v>
      </c>
      <c r="J1902" s="34">
        <f>CONVERT(INDEX(Clg_StPt_Sch_EZ!$C$4:$I$27,MATCH(Schedules_8760!$C1902,Clg_StPt_Sch_EZ!$B$4:$B$27,0),MATCH(Schedules_8760!$F1902,Clg_StPt_Sch_EZ!$C$3:$I$3,0)),"F","C")</f>
        <v>25.555555555555554</v>
      </c>
      <c r="K1902" s="34">
        <f>CONVERT(INDEX(Clg_StPt_Sch_EZ!$C$31:$I$54,MATCH(Schedules_8760!$C1902,Clg_StPt_Sch_EZ!$B$31:$B$54,0),MATCH(Schedules_8760!$F1902,Clg_StPt_Sch_EZ!$C$30:$I$30,0)),"F","C")</f>
        <v>28.333333333333332</v>
      </c>
      <c r="L1902" s="34">
        <f>CONVERT(INDEX(DHW_StPt_Sch_EZ!$C$4:$I$27,MATCH(Schedules_8760!$C1902,DHW_StPt_Sch_EZ!$B$4:$B$27,0),MATCH(Schedules_8760!$F1902,DHW_StPt_Sch_EZ!$C$3:$I$3,0)),"F","C")</f>
        <v>53.333333333333329</v>
      </c>
      <c r="M1902" s="34">
        <f>CONVERT(INDEX(DHW_StPt_Sch_EZ!$C$31:$I$54,MATCH(Schedules_8760!$C1902,DHW_StPt_Sch_EZ!$B$31:$B$54,0),MATCH(Schedules_8760!$F1902,DHW_StPt_Sch_EZ!$C$30:$I$30,0)),"F","C")</f>
        <v>53.333333333333329</v>
      </c>
      <c r="N1902" s="12"/>
      <c r="O1902" s="12"/>
      <c r="P1902" s="12"/>
    </row>
    <row r="1903" spans="1:16" x14ac:dyDescent="0.25">
      <c r="A1903" s="35">
        <v>1902</v>
      </c>
      <c r="B1903" s="89">
        <v>80.208333333333329</v>
      </c>
      <c r="C1903" s="35">
        <f t="shared" si="145"/>
        <v>6</v>
      </c>
      <c r="D1903" s="35">
        <f t="shared" si="148"/>
        <v>80</v>
      </c>
      <c r="E1903" s="35">
        <f t="shared" si="149"/>
        <v>3</v>
      </c>
      <c r="F1903" s="35" t="str">
        <f t="shared" si="146"/>
        <v>Tuesday</v>
      </c>
      <c r="G1903" s="35">
        <f t="shared" si="147"/>
        <v>3</v>
      </c>
      <c r="H1903" s="34">
        <f>CONVERT(INDEX(Htg_StPt_Sch_EZ!$C$4:$I$27,MATCH(Schedules_8760!$C1903,Htg_StPt_Sch_EZ!$B$4:$B$27,0),MATCH(Schedules_8760!$F1903,Htg_StPt_Sch_EZ!$C$3:$I$3,0)),"F","C")</f>
        <v>20.555555555555554</v>
      </c>
      <c r="I1903" s="34">
        <f>CONVERT(INDEX(Htg_StPt_Sch_EZ!$C$31:$I$54,MATCH(Schedules_8760!$C1903,Htg_StPt_Sch_EZ!$B$31:$B$54,0),MATCH(Schedules_8760!$F1903,Htg_StPt_Sch_EZ!$C$30:$I$30,0)),"F","C")</f>
        <v>19.444444444444443</v>
      </c>
      <c r="J1903" s="34">
        <f>CONVERT(INDEX(Clg_StPt_Sch_EZ!$C$4:$I$27,MATCH(Schedules_8760!$C1903,Clg_StPt_Sch_EZ!$B$4:$B$27,0),MATCH(Schedules_8760!$F1903,Clg_StPt_Sch_EZ!$C$3:$I$3,0)),"F","C")</f>
        <v>25.555555555555554</v>
      </c>
      <c r="K1903" s="34">
        <f>CONVERT(INDEX(Clg_StPt_Sch_EZ!$C$31:$I$54,MATCH(Schedules_8760!$C1903,Clg_StPt_Sch_EZ!$B$31:$B$54,0),MATCH(Schedules_8760!$F1903,Clg_StPt_Sch_EZ!$C$30:$I$30,0)),"F","C")</f>
        <v>28.333333333333332</v>
      </c>
      <c r="L1903" s="34">
        <f>CONVERT(INDEX(DHW_StPt_Sch_EZ!$C$4:$I$27,MATCH(Schedules_8760!$C1903,DHW_StPt_Sch_EZ!$B$4:$B$27,0),MATCH(Schedules_8760!$F1903,DHW_StPt_Sch_EZ!$C$3:$I$3,0)),"F","C")</f>
        <v>53.333333333333329</v>
      </c>
      <c r="M1903" s="34">
        <f>CONVERT(INDEX(DHW_StPt_Sch_EZ!$C$31:$I$54,MATCH(Schedules_8760!$C1903,DHW_StPt_Sch_EZ!$B$31:$B$54,0),MATCH(Schedules_8760!$F1903,DHW_StPt_Sch_EZ!$C$30:$I$30,0)),"F","C")</f>
        <v>53.333333333333329</v>
      </c>
      <c r="N1903" s="12"/>
      <c r="O1903" s="12"/>
      <c r="P1903" s="12"/>
    </row>
    <row r="1904" spans="1:16" x14ac:dyDescent="0.25">
      <c r="A1904" s="35">
        <v>1903</v>
      </c>
      <c r="B1904" s="89">
        <v>80.25</v>
      </c>
      <c r="C1904" s="35">
        <f t="shared" si="145"/>
        <v>7</v>
      </c>
      <c r="D1904" s="35">
        <f t="shared" si="148"/>
        <v>80</v>
      </c>
      <c r="E1904" s="35">
        <f t="shared" si="149"/>
        <v>3</v>
      </c>
      <c r="F1904" s="35" t="str">
        <f t="shared" si="146"/>
        <v>Tuesday</v>
      </c>
      <c r="G1904" s="35">
        <f t="shared" si="147"/>
        <v>3</v>
      </c>
      <c r="H1904" s="34">
        <f>CONVERT(INDEX(Htg_StPt_Sch_EZ!$C$4:$I$27,MATCH(Schedules_8760!$C1904,Htg_StPt_Sch_EZ!$B$4:$B$27,0),MATCH(Schedules_8760!$F1904,Htg_StPt_Sch_EZ!$C$3:$I$3,0)),"F","C")</f>
        <v>20.555555555555554</v>
      </c>
      <c r="I1904" s="34">
        <f>CONVERT(INDEX(Htg_StPt_Sch_EZ!$C$31:$I$54,MATCH(Schedules_8760!$C1904,Htg_StPt_Sch_EZ!$B$31:$B$54,0),MATCH(Schedules_8760!$F1904,Htg_StPt_Sch_EZ!$C$30:$I$30,0)),"F","C")</f>
        <v>19.444444444444443</v>
      </c>
      <c r="J1904" s="34">
        <f>CONVERT(INDEX(Clg_StPt_Sch_EZ!$C$4:$I$27,MATCH(Schedules_8760!$C1904,Clg_StPt_Sch_EZ!$B$4:$B$27,0),MATCH(Schedules_8760!$F1904,Clg_StPt_Sch_EZ!$C$3:$I$3,0)),"F","C")</f>
        <v>25.555555555555554</v>
      </c>
      <c r="K1904" s="34">
        <f>CONVERT(INDEX(Clg_StPt_Sch_EZ!$C$31:$I$54,MATCH(Schedules_8760!$C1904,Clg_StPt_Sch_EZ!$B$31:$B$54,0),MATCH(Schedules_8760!$F1904,Clg_StPt_Sch_EZ!$C$30:$I$30,0)),"F","C")</f>
        <v>28.333333333333332</v>
      </c>
      <c r="L1904" s="34">
        <f>CONVERT(INDEX(DHW_StPt_Sch_EZ!$C$4:$I$27,MATCH(Schedules_8760!$C1904,DHW_StPt_Sch_EZ!$B$4:$B$27,0),MATCH(Schedules_8760!$F1904,DHW_StPt_Sch_EZ!$C$3:$I$3,0)),"F","C")</f>
        <v>53.333333333333329</v>
      </c>
      <c r="M1904" s="34">
        <f>CONVERT(INDEX(DHW_StPt_Sch_EZ!$C$31:$I$54,MATCH(Schedules_8760!$C1904,DHW_StPt_Sch_EZ!$B$31:$B$54,0),MATCH(Schedules_8760!$F1904,DHW_StPt_Sch_EZ!$C$30:$I$30,0)),"F","C")</f>
        <v>53.333333333333329</v>
      </c>
      <c r="N1904" s="12"/>
      <c r="O1904" s="12"/>
      <c r="P1904" s="12"/>
    </row>
    <row r="1905" spans="1:16" x14ac:dyDescent="0.25">
      <c r="A1905" s="35">
        <v>1904</v>
      </c>
      <c r="B1905" s="89">
        <v>80.291666666666671</v>
      </c>
      <c r="C1905" s="35">
        <f t="shared" si="145"/>
        <v>8</v>
      </c>
      <c r="D1905" s="35">
        <f t="shared" si="148"/>
        <v>80</v>
      </c>
      <c r="E1905" s="35">
        <f t="shared" si="149"/>
        <v>3</v>
      </c>
      <c r="F1905" s="35" t="str">
        <f t="shared" si="146"/>
        <v>Tuesday</v>
      </c>
      <c r="G1905" s="35">
        <f t="shared" si="147"/>
        <v>3</v>
      </c>
      <c r="H1905" s="34">
        <f>CONVERT(INDEX(Htg_StPt_Sch_EZ!$C$4:$I$27,MATCH(Schedules_8760!$C1905,Htg_StPt_Sch_EZ!$B$4:$B$27,0),MATCH(Schedules_8760!$F1905,Htg_StPt_Sch_EZ!$C$3:$I$3,0)),"F","C")</f>
        <v>20.555555555555554</v>
      </c>
      <c r="I1905" s="34">
        <f>CONVERT(INDEX(Htg_StPt_Sch_EZ!$C$31:$I$54,MATCH(Schedules_8760!$C1905,Htg_StPt_Sch_EZ!$B$31:$B$54,0),MATCH(Schedules_8760!$F1905,Htg_StPt_Sch_EZ!$C$30:$I$30,0)),"F","C")</f>
        <v>19.444444444444443</v>
      </c>
      <c r="J1905" s="34">
        <f>CONVERT(INDEX(Clg_StPt_Sch_EZ!$C$4:$I$27,MATCH(Schedules_8760!$C1905,Clg_StPt_Sch_EZ!$B$4:$B$27,0),MATCH(Schedules_8760!$F1905,Clg_StPt_Sch_EZ!$C$3:$I$3,0)),"F","C")</f>
        <v>25.555555555555554</v>
      </c>
      <c r="K1905" s="34">
        <f>CONVERT(INDEX(Clg_StPt_Sch_EZ!$C$31:$I$54,MATCH(Schedules_8760!$C1905,Clg_StPt_Sch_EZ!$B$31:$B$54,0),MATCH(Schedules_8760!$F1905,Clg_StPt_Sch_EZ!$C$30:$I$30,0)),"F","C")</f>
        <v>25</v>
      </c>
      <c r="L1905" s="34">
        <f>CONVERT(INDEX(DHW_StPt_Sch_EZ!$C$4:$I$27,MATCH(Schedules_8760!$C1905,DHW_StPt_Sch_EZ!$B$4:$B$27,0),MATCH(Schedules_8760!$F1905,DHW_StPt_Sch_EZ!$C$3:$I$3,0)),"F","C")</f>
        <v>53.333333333333329</v>
      </c>
      <c r="M1905" s="34">
        <f>CONVERT(INDEX(DHW_StPt_Sch_EZ!$C$31:$I$54,MATCH(Schedules_8760!$C1905,DHW_StPt_Sch_EZ!$B$31:$B$54,0),MATCH(Schedules_8760!$F1905,DHW_StPt_Sch_EZ!$C$30:$I$30,0)),"F","C")</f>
        <v>53.333333333333329</v>
      </c>
      <c r="N1905" s="12"/>
      <c r="O1905" s="12"/>
      <c r="P1905" s="12"/>
    </row>
    <row r="1906" spans="1:16" x14ac:dyDescent="0.25">
      <c r="A1906" s="35">
        <v>1905</v>
      </c>
      <c r="B1906" s="89">
        <v>80.333333333333329</v>
      </c>
      <c r="C1906" s="35">
        <f t="shared" si="145"/>
        <v>9</v>
      </c>
      <c r="D1906" s="35">
        <f t="shared" si="148"/>
        <v>80</v>
      </c>
      <c r="E1906" s="35">
        <f t="shared" si="149"/>
        <v>3</v>
      </c>
      <c r="F1906" s="35" t="str">
        <f t="shared" si="146"/>
        <v>Tuesday</v>
      </c>
      <c r="G1906" s="35">
        <f t="shared" si="147"/>
        <v>3</v>
      </c>
      <c r="H1906" s="34">
        <f>CONVERT(INDEX(Htg_StPt_Sch_EZ!$C$4:$I$27,MATCH(Schedules_8760!$C1906,Htg_StPt_Sch_EZ!$B$4:$B$27,0),MATCH(Schedules_8760!$F1906,Htg_StPt_Sch_EZ!$C$3:$I$3,0)),"F","C")</f>
        <v>20.555555555555554</v>
      </c>
      <c r="I1906" s="34">
        <f>CONVERT(INDEX(Htg_StPt_Sch_EZ!$C$31:$I$54,MATCH(Schedules_8760!$C1906,Htg_StPt_Sch_EZ!$B$31:$B$54,0),MATCH(Schedules_8760!$F1906,Htg_StPt_Sch_EZ!$C$30:$I$30,0)),"F","C")</f>
        <v>19.444444444444443</v>
      </c>
      <c r="J1906" s="34">
        <f>CONVERT(INDEX(Clg_StPt_Sch_EZ!$C$4:$I$27,MATCH(Schedules_8760!$C1906,Clg_StPt_Sch_EZ!$B$4:$B$27,0),MATCH(Schedules_8760!$F1906,Clg_StPt_Sch_EZ!$C$3:$I$3,0)),"F","C")</f>
        <v>25.555555555555554</v>
      </c>
      <c r="K1906" s="34">
        <f>CONVERT(INDEX(Clg_StPt_Sch_EZ!$C$31:$I$54,MATCH(Schedules_8760!$C1906,Clg_StPt_Sch_EZ!$B$31:$B$54,0),MATCH(Schedules_8760!$F1906,Clg_StPt_Sch_EZ!$C$30:$I$30,0)),"F","C")</f>
        <v>25</v>
      </c>
      <c r="L1906" s="34">
        <f>CONVERT(INDEX(DHW_StPt_Sch_EZ!$C$4:$I$27,MATCH(Schedules_8760!$C1906,DHW_StPt_Sch_EZ!$B$4:$B$27,0),MATCH(Schedules_8760!$F1906,DHW_StPt_Sch_EZ!$C$3:$I$3,0)),"F","C")</f>
        <v>53.333333333333329</v>
      </c>
      <c r="M1906" s="34">
        <f>CONVERT(INDEX(DHW_StPt_Sch_EZ!$C$31:$I$54,MATCH(Schedules_8760!$C1906,DHW_StPt_Sch_EZ!$B$31:$B$54,0),MATCH(Schedules_8760!$F1906,DHW_StPt_Sch_EZ!$C$30:$I$30,0)),"F","C")</f>
        <v>53.333333333333329</v>
      </c>
      <c r="N1906" s="12"/>
      <c r="O1906" s="12"/>
      <c r="P1906" s="12"/>
    </row>
    <row r="1907" spans="1:16" x14ac:dyDescent="0.25">
      <c r="A1907" s="35">
        <v>1906</v>
      </c>
      <c r="B1907" s="89">
        <v>80.375</v>
      </c>
      <c r="C1907" s="35">
        <f t="shared" si="145"/>
        <v>10</v>
      </c>
      <c r="D1907" s="35">
        <f t="shared" si="148"/>
        <v>80</v>
      </c>
      <c r="E1907" s="35">
        <f t="shared" si="149"/>
        <v>3</v>
      </c>
      <c r="F1907" s="35" t="str">
        <f t="shared" si="146"/>
        <v>Tuesday</v>
      </c>
      <c r="G1907" s="35">
        <f t="shared" si="147"/>
        <v>3</v>
      </c>
      <c r="H1907" s="34">
        <f>CONVERT(INDEX(Htg_StPt_Sch_EZ!$C$4:$I$27,MATCH(Schedules_8760!$C1907,Htg_StPt_Sch_EZ!$B$4:$B$27,0),MATCH(Schedules_8760!$F1907,Htg_StPt_Sch_EZ!$C$3:$I$3,0)),"F","C")</f>
        <v>20.555555555555554</v>
      </c>
      <c r="I1907" s="34">
        <f>CONVERT(INDEX(Htg_StPt_Sch_EZ!$C$31:$I$54,MATCH(Schedules_8760!$C1907,Htg_StPt_Sch_EZ!$B$31:$B$54,0),MATCH(Schedules_8760!$F1907,Htg_StPt_Sch_EZ!$C$30:$I$30,0)),"F","C")</f>
        <v>19.444444444444443</v>
      </c>
      <c r="J1907" s="34">
        <f>CONVERT(INDEX(Clg_StPt_Sch_EZ!$C$4:$I$27,MATCH(Schedules_8760!$C1907,Clg_StPt_Sch_EZ!$B$4:$B$27,0),MATCH(Schedules_8760!$F1907,Clg_StPt_Sch_EZ!$C$3:$I$3,0)),"F","C")</f>
        <v>25.555555555555554</v>
      </c>
      <c r="K1907" s="34">
        <f>CONVERT(INDEX(Clg_StPt_Sch_EZ!$C$31:$I$54,MATCH(Schedules_8760!$C1907,Clg_StPt_Sch_EZ!$B$31:$B$54,0),MATCH(Schedules_8760!$F1907,Clg_StPt_Sch_EZ!$C$30:$I$30,0)),"F","C")</f>
        <v>25</v>
      </c>
      <c r="L1907" s="34">
        <f>CONVERT(INDEX(DHW_StPt_Sch_EZ!$C$4:$I$27,MATCH(Schedules_8760!$C1907,DHW_StPt_Sch_EZ!$B$4:$B$27,0),MATCH(Schedules_8760!$F1907,DHW_StPt_Sch_EZ!$C$3:$I$3,0)),"F","C")</f>
        <v>53.333333333333329</v>
      </c>
      <c r="M1907" s="34">
        <f>CONVERT(INDEX(DHW_StPt_Sch_EZ!$C$31:$I$54,MATCH(Schedules_8760!$C1907,DHW_StPt_Sch_EZ!$B$31:$B$54,0),MATCH(Schedules_8760!$F1907,DHW_StPt_Sch_EZ!$C$30:$I$30,0)),"F","C")</f>
        <v>53.333333333333329</v>
      </c>
      <c r="N1907" s="12"/>
      <c r="O1907" s="12"/>
      <c r="P1907" s="12"/>
    </row>
    <row r="1908" spans="1:16" x14ac:dyDescent="0.25">
      <c r="A1908" s="35">
        <v>1907</v>
      </c>
      <c r="B1908" s="89">
        <v>80.416666666666671</v>
      </c>
      <c r="C1908" s="35">
        <f t="shared" si="145"/>
        <v>11</v>
      </c>
      <c r="D1908" s="35">
        <f t="shared" si="148"/>
        <v>80</v>
      </c>
      <c r="E1908" s="35">
        <f t="shared" si="149"/>
        <v>3</v>
      </c>
      <c r="F1908" s="35" t="str">
        <f t="shared" si="146"/>
        <v>Tuesday</v>
      </c>
      <c r="G1908" s="35">
        <f t="shared" si="147"/>
        <v>3</v>
      </c>
      <c r="H1908" s="34">
        <f>CONVERT(INDEX(Htg_StPt_Sch_EZ!$C$4:$I$27,MATCH(Schedules_8760!$C1908,Htg_StPt_Sch_EZ!$B$4:$B$27,0),MATCH(Schedules_8760!$F1908,Htg_StPt_Sch_EZ!$C$3:$I$3,0)),"F","C")</f>
        <v>20.555555555555554</v>
      </c>
      <c r="I1908" s="34">
        <f>CONVERT(INDEX(Htg_StPt_Sch_EZ!$C$31:$I$54,MATCH(Schedules_8760!$C1908,Htg_StPt_Sch_EZ!$B$31:$B$54,0),MATCH(Schedules_8760!$F1908,Htg_StPt_Sch_EZ!$C$30:$I$30,0)),"F","C")</f>
        <v>19.444444444444443</v>
      </c>
      <c r="J1908" s="34">
        <f>CONVERT(INDEX(Clg_StPt_Sch_EZ!$C$4:$I$27,MATCH(Schedules_8760!$C1908,Clg_StPt_Sch_EZ!$B$4:$B$27,0),MATCH(Schedules_8760!$F1908,Clg_StPt_Sch_EZ!$C$3:$I$3,0)),"F","C")</f>
        <v>25.555555555555554</v>
      </c>
      <c r="K1908" s="34">
        <f>CONVERT(INDEX(Clg_StPt_Sch_EZ!$C$31:$I$54,MATCH(Schedules_8760!$C1908,Clg_StPt_Sch_EZ!$B$31:$B$54,0),MATCH(Schedules_8760!$F1908,Clg_StPt_Sch_EZ!$C$30:$I$30,0)),"F","C")</f>
        <v>25</v>
      </c>
      <c r="L1908" s="34">
        <f>CONVERT(INDEX(DHW_StPt_Sch_EZ!$C$4:$I$27,MATCH(Schedules_8760!$C1908,DHW_StPt_Sch_EZ!$B$4:$B$27,0),MATCH(Schedules_8760!$F1908,DHW_StPt_Sch_EZ!$C$3:$I$3,0)),"F","C")</f>
        <v>53.333333333333329</v>
      </c>
      <c r="M1908" s="34">
        <f>CONVERT(INDEX(DHW_StPt_Sch_EZ!$C$31:$I$54,MATCH(Schedules_8760!$C1908,DHW_StPt_Sch_EZ!$B$31:$B$54,0),MATCH(Schedules_8760!$F1908,DHW_StPt_Sch_EZ!$C$30:$I$30,0)),"F","C")</f>
        <v>53.333333333333329</v>
      </c>
      <c r="N1908" s="12"/>
      <c r="O1908" s="12"/>
      <c r="P1908" s="12"/>
    </row>
    <row r="1909" spans="1:16" x14ac:dyDescent="0.25">
      <c r="A1909" s="35">
        <v>1908</v>
      </c>
      <c r="B1909" s="89">
        <v>80.458333333333329</v>
      </c>
      <c r="C1909" s="35">
        <f t="shared" si="145"/>
        <v>12</v>
      </c>
      <c r="D1909" s="35">
        <f t="shared" si="148"/>
        <v>80</v>
      </c>
      <c r="E1909" s="35">
        <f t="shared" si="149"/>
        <v>3</v>
      </c>
      <c r="F1909" s="35" t="str">
        <f t="shared" si="146"/>
        <v>Tuesday</v>
      </c>
      <c r="G1909" s="35">
        <f t="shared" si="147"/>
        <v>3</v>
      </c>
      <c r="H1909" s="34">
        <f>CONVERT(INDEX(Htg_StPt_Sch_EZ!$C$4:$I$27,MATCH(Schedules_8760!$C1909,Htg_StPt_Sch_EZ!$B$4:$B$27,0),MATCH(Schedules_8760!$F1909,Htg_StPt_Sch_EZ!$C$3:$I$3,0)),"F","C")</f>
        <v>20.555555555555554</v>
      </c>
      <c r="I1909" s="34">
        <f>CONVERT(INDEX(Htg_StPt_Sch_EZ!$C$31:$I$54,MATCH(Schedules_8760!$C1909,Htg_StPt_Sch_EZ!$B$31:$B$54,0),MATCH(Schedules_8760!$F1909,Htg_StPt_Sch_EZ!$C$30:$I$30,0)),"F","C")</f>
        <v>19.444444444444443</v>
      </c>
      <c r="J1909" s="34">
        <f>CONVERT(INDEX(Clg_StPt_Sch_EZ!$C$4:$I$27,MATCH(Schedules_8760!$C1909,Clg_StPt_Sch_EZ!$B$4:$B$27,0),MATCH(Schedules_8760!$F1909,Clg_StPt_Sch_EZ!$C$3:$I$3,0)),"F","C")</f>
        <v>25.555555555555554</v>
      </c>
      <c r="K1909" s="34">
        <f>CONVERT(INDEX(Clg_StPt_Sch_EZ!$C$31:$I$54,MATCH(Schedules_8760!$C1909,Clg_StPt_Sch_EZ!$B$31:$B$54,0),MATCH(Schedules_8760!$F1909,Clg_StPt_Sch_EZ!$C$30:$I$30,0)),"F","C")</f>
        <v>25</v>
      </c>
      <c r="L1909" s="34">
        <f>CONVERT(INDEX(DHW_StPt_Sch_EZ!$C$4:$I$27,MATCH(Schedules_8760!$C1909,DHW_StPt_Sch_EZ!$B$4:$B$27,0),MATCH(Schedules_8760!$F1909,DHW_StPt_Sch_EZ!$C$3:$I$3,0)),"F","C")</f>
        <v>53.333333333333329</v>
      </c>
      <c r="M1909" s="34">
        <f>CONVERT(INDEX(DHW_StPt_Sch_EZ!$C$31:$I$54,MATCH(Schedules_8760!$C1909,DHW_StPt_Sch_EZ!$B$31:$B$54,0),MATCH(Schedules_8760!$F1909,DHW_StPt_Sch_EZ!$C$30:$I$30,0)),"F","C")</f>
        <v>53.333333333333329</v>
      </c>
      <c r="N1909" s="12"/>
      <c r="O1909" s="12"/>
      <c r="P1909" s="12"/>
    </row>
    <row r="1910" spans="1:16" x14ac:dyDescent="0.25">
      <c r="A1910" s="35">
        <v>1909</v>
      </c>
      <c r="B1910" s="89">
        <v>80.5</v>
      </c>
      <c r="C1910" s="35">
        <f t="shared" si="145"/>
        <v>13</v>
      </c>
      <c r="D1910" s="35">
        <f t="shared" si="148"/>
        <v>80</v>
      </c>
      <c r="E1910" s="35">
        <f t="shared" si="149"/>
        <v>3</v>
      </c>
      <c r="F1910" s="35" t="str">
        <f t="shared" si="146"/>
        <v>Tuesday</v>
      </c>
      <c r="G1910" s="35">
        <f t="shared" si="147"/>
        <v>3</v>
      </c>
      <c r="H1910" s="34">
        <f>CONVERT(INDEX(Htg_StPt_Sch_EZ!$C$4:$I$27,MATCH(Schedules_8760!$C1910,Htg_StPt_Sch_EZ!$B$4:$B$27,0),MATCH(Schedules_8760!$F1910,Htg_StPt_Sch_EZ!$C$3:$I$3,0)),"F","C")</f>
        <v>20.555555555555554</v>
      </c>
      <c r="I1910" s="34">
        <f>CONVERT(INDEX(Htg_StPt_Sch_EZ!$C$31:$I$54,MATCH(Schedules_8760!$C1910,Htg_StPt_Sch_EZ!$B$31:$B$54,0),MATCH(Schedules_8760!$F1910,Htg_StPt_Sch_EZ!$C$30:$I$30,0)),"F","C")</f>
        <v>19.444444444444443</v>
      </c>
      <c r="J1910" s="34">
        <f>CONVERT(INDEX(Clg_StPt_Sch_EZ!$C$4:$I$27,MATCH(Schedules_8760!$C1910,Clg_StPt_Sch_EZ!$B$4:$B$27,0),MATCH(Schedules_8760!$F1910,Clg_StPt_Sch_EZ!$C$3:$I$3,0)),"F","C")</f>
        <v>25.555555555555554</v>
      </c>
      <c r="K1910" s="34">
        <f>CONVERT(INDEX(Clg_StPt_Sch_EZ!$C$31:$I$54,MATCH(Schedules_8760!$C1910,Clg_StPt_Sch_EZ!$B$31:$B$54,0),MATCH(Schedules_8760!$F1910,Clg_StPt_Sch_EZ!$C$30:$I$30,0)),"F","C")</f>
        <v>25</v>
      </c>
      <c r="L1910" s="34">
        <f>CONVERT(INDEX(DHW_StPt_Sch_EZ!$C$4:$I$27,MATCH(Schedules_8760!$C1910,DHW_StPt_Sch_EZ!$B$4:$B$27,0),MATCH(Schedules_8760!$F1910,DHW_StPt_Sch_EZ!$C$3:$I$3,0)),"F","C")</f>
        <v>53.333333333333329</v>
      </c>
      <c r="M1910" s="34">
        <f>CONVERT(INDEX(DHW_StPt_Sch_EZ!$C$31:$I$54,MATCH(Schedules_8760!$C1910,DHW_StPt_Sch_EZ!$B$31:$B$54,0),MATCH(Schedules_8760!$F1910,DHW_StPt_Sch_EZ!$C$30:$I$30,0)),"F","C")</f>
        <v>53.333333333333329</v>
      </c>
      <c r="N1910" s="12"/>
      <c r="O1910" s="12"/>
      <c r="P1910" s="12"/>
    </row>
    <row r="1911" spans="1:16" x14ac:dyDescent="0.25">
      <c r="A1911" s="35">
        <v>1910</v>
      </c>
      <c r="B1911" s="89">
        <v>80.541666666666671</v>
      </c>
      <c r="C1911" s="35">
        <f t="shared" si="145"/>
        <v>14</v>
      </c>
      <c r="D1911" s="35">
        <f t="shared" si="148"/>
        <v>80</v>
      </c>
      <c r="E1911" s="35">
        <f t="shared" si="149"/>
        <v>3</v>
      </c>
      <c r="F1911" s="35" t="str">
        <f t="shared" si="146"/>
        <v>Tuesday</v>
      </c>
      <c r="G1911" s="35">
        <f t="shared" si="147"/>
        <v>3</v>
      </c>
      <c r="H1911" s="34">
        <f>CONVERT(INDEX(Htg_StPt_Sch_EZ!$C$4:$I$27,MATCH(Schedules_8760!$C1911,Htg_StPt_Sch_EZ!$B$4:$B$27,0),MATCH(Schedules_8760!$F1911,Htg_StPt_Sch_EZ!$C$3:$I$3,0)),"F","C")</f>
        <v>20.555555555555554</v>
      </c>
      <c r="I1911" s="34">
        <f>CONVERT(INDEX(Htg_StPt_Sch_EZ!$C$31:$I$54,MATCH(Schedules_8760!$C1911,Htg_StPt_Sch_EZ!$B$31:$B$54,0),MATCH(Schedules_8760!$F1911,Htg_StPt_Sch_EZ!$C$30:$I$30,0)),"F","C")</f>
        <v>19.444444444444443</v>
      </c>
      <c r="J1911" s="34">
        <f>CONVERT(INDEX(Clg_StPt_Sch_EZ!$C$4:$I$27,MATCH(Schedules_8760!$C1911,Clg_StPt_Sch_EZ!$B$4:$B$27,0),MATCH(Schedules_8760!$F1911,Clg_StPt_Sch_EZ!$C$3:$I$3,0)),"F","C")</f>
        <v>25.555555555555554</v>
      </c>
      <c r="K1911" s="34">
        <f>CONVERT(INDEX(Clg_StPt_Sch_EZ!$C$31:$I$54,MATCH(Schedules_8760!$C1911,Clg_StPt_Sch_EZ!$B$31:$B$54,0),MATCH(Schedules_8760!$F1911,Clg_StPt_Sch_EZ!$C$30:$I$30,0)),"F","C")</f>
        <v>25</v>
      </c>
      <c r="L1911" s="34">
        <f>CONVERT(INDEX(DHW_StPt_Sch_EZ!$C$4:$I$27,MATCH(Schedules_8760!$C1911,DHW_StPt_Sch_EZ!$B$4:$B$27,0),MATCH(Schedules_8760!$F1911,DHW_StPt_Sch_EZ!$C$3:$I$3,0)),"F","C")</f>
        <v>53.333333333333329</v>
      </c>
      <c r="M1911" s="34">
        <f>CONVERT(INDEX(DHW_StPt_Sch_EZ!$C$31:$I$54,MATCH(Schedules_8760!$C1911,DHW_StPt_Sch_EZ!$B$31:$B$54,0),MATCH(Schedules_8760!$F1911,DHW_StPt_Sch_EZ!$C$30:$I$30,0)),"F","C")</f>
        <v>53.333333333333329</v>
      </c>
      <c r="N1911" s="12"/>
      <c r="O1911" s="12"/>
      <c r="P1911" s="12"/>
    </row>
    <row r="1912" spans="1:16" x14ac:dyDescent="0.25">
      <c r="A1912" s="35">
        <v>1911</v>
      </c>
      <c r="B1912" s="89">
        <v>80.583333333333329</v>
      </c>
      <c r="C1912" s="35">
        <f t="shared" si="145"/>
        <v>15</v>
      </c>
      <c r="D1912" s="35">
        <f t="shared" si="148"/>
        <v>80</v>
      </c>
      <c r="E1912" s="35">
        <f t="shared" si="149"/>
        <v>3</v>
      </c>
      <c r="F1912" s="35" t="str">
        <f t="shared" si="146"/>
        <v>Tuesday</v>
      </c>
      <c r="G1912" s="35">
        <f t="shared" si="147"/>
        <v>3</v>
      </c>
      <c r="H1912" s="34">
        <f>CONVERT(INDEX(Htg_StPt_Sch_EZ!$C$4:$I$27,MATCH(Schedules_8760!$C1912,Htg_StPt_Sch_EZ!$B$4:$B$27,0),MATCH(Schedules_8760!$F1912,Htg_StPt_Sch_EZ!$C$3:$I$3,0)),"F","C")</f>
        <v>20.555555555555554</v>
      </c>
      <c r="I1912" s="34">
        <f>CONVERT(INDEX(Htg_StPt_Sch_EZ!$C$31:$I$54,MATCH(Schedules_8760!$C1912,Htg_StPt_Sch_EZ!$B$31:$B$54,0),MATCH(Schedules_8760!$F1912,Htg_StPt_Sch_EZ!$C$30:$I$30,0)),"F","C")</f>
        <v>21.111111111111111</v>
      </c>
      <c r="J1912" s="34">
        <f>CONVERT(INDEX(Clg_StPt_Sch_EZ!$C$4:$I$27,MATCH(Schedules_8760!$C1912,Clg_StPt_Sch_EZ!$B$4:$B$27,0),MATCH(Schedules_8760!$F1912,Clg_StPt_Sch_EZ!$C$3:$I$3,0)),"F","C")</f>
        <v>25.555555555555554</v>
      </c>
      <c r="K1912" s="34">
        <f>CONVERT(INDEX(Clg_StPt_Sch_EZ!$C$31:$I$54,MATCH(Schedules_8760!$C1912,Clg_StPt_Sch_EZ!$B$31:$B$54,0),MATCH(Schedules_8760!$F1912,Clg_StPt_Sch_EZ!$C$30:$I$30,0)),"F","C")</f>
        <v>25</v>
      </c>
      <c r="L1912" s="34">
        <f>CONVERT(INDEX(DHW_StPt_Sch_EZ!$C$4:$I$27,MATCH(Schedules_8760!$C1912,DHW_StPt_Sch_EZ!$B$4:$B$27,0),MATCH(Schedules_8760!$F1912,DHW_StPt_Sch_EZ!$C$3:$I$3,0)),"F","C")</f>
        <v>53.333333333333329</v>
      </c>
      <c r="M1912" s="34">
        <f>CONVERT(INDEX(DHW_StPt_Sch_EZ!$C$31:$I$54,MATCH(Schedules_8760!$C1912,DHW_StPt_Sch_EZ!$B$31:$B$54,0),MATCH(Schedules_8760!$F1912,DHW_StPt_Sch_EZ!$C$30:$I$30,0)),"F","C")</f>
        <v>53.333333333333329</v>
      </c>
      <c r="N1912" s="12"/>
      <c r="O1912" s="12"/>
      <c r="P1912" s="12"/>
    </row>
    <row r="1913" spans="1:16" x14ac:dyDescent="0.25">
      <c r="A1913" s="35">
        <v>1912</v>
      </c>
      <c r="B1913" s="89">
        <v>80.625</v>
      </c>
      <c r="C1913" s="35">
        <f t="shared" si="145"/>
        <v>16</v>
      </c>
      <c r="D1913" s="35">
        <f t="shared" si="148"/>
        <v>80</v>
      </c>
      <c r="E1913" s="35">
        <f t="shared" si="149"/>
        <v>3</v>
      </c>
      <c r="F1913" s="35" t="str">
        <f t="shared" si="146"/>
        <v>Tuesday</v>
      </c>
      <c r="G1913" s="35">
        <f t="shared" si="147"/>
        <v>3</v>
      </c>
      <c r="H1913" s="34">
        <f>CONVERT(INDEX(Htg_StPt_Sch_EZ!$C$4:$I$27,MATCH(Schedules_8760!$C1913,Htg_StPt_Sch_EZ!$B$4:$B$27,0),MATCH(Schedules_8760!$F1913,Htg_StPt_Sch_EZ!$C$3:$I$3,0)),"F","C")</f>
        <v>20.555555555555554</v>
      </c>
      <c r="I1913" s="34">
        <f>CONVERT(INDEX(Htg_StPt_Sch_EZ!$C$31:$I$54,MATCH(Schedules_8760!$C1913,Htg_StPt_Sch_EZ!$B$31:$B$54,0),MATCH(Schedules_8760!$F1913,Htg_StPt_Sch_EZ!$C$30:$I$30,0)),"F","C")</f>
        <v>21.111111111111111</v>
      </c>
      <c r="J1913" s="34">
        <f>CONVERT(INDEX(Clg_StPt_Sch_EZ!$C$4:$I$27,MATCH(Schedules_8760!$C1913,Clg_StPt_Sch_EZ!$B$4:$B$27,0),MATCH(Schedules_8760!$F1913,Clg_StPt_Sch_EZ!$C$3:$I$3,0)),"F","C")</f>
        <v>25.555555555555554</v>
      </c>
      <c r="K1913" s="34">
        <f>CONVERT(INDEX(Clg_StPt_Sch_EZ!$C$31:$I$54,MATCH(Schedules_8760!$C1913,Clg_StPt_Sch_EZ!$B$31:$B$54,0),MATCH(Schedules_8760!$F1913,Clg_StPt_Sch_EZ!$C$30:$I$30,0)),"F","C")</f>
        <v>25</v>
      </c>
      <c r="L1913" s="34">
        <f>CONVERT(INDEX(DHW_StPt_Sch_EZ!$C$4:$I$27,MATCH(Schedules_8760!$C1913,DHW_StPt_Sch_EZ!$B$4:$B$27,0),MATCH(Schedules_8760!$F1913,DHW_StPt_Sch_EZ!$C$3:$I$3,0)),"F","C")</f>
        <v>53.333333333333329</v>
      </c>
      <c r="M1913" s="34">
        <f>CONVERT(INDEX(DHW_StPt_Sch_EZ!$C$31:$I$54,MATCH(Schedules_8760!$C1913,DHW_StPt_Sch_EZ!$B$31:$B$54,0),MATCH(Schedules_8760!$F1913,DHW_StPt_Sch_EZ!$C$30:$I$30,0)),"F","C")</f>
        <v>53.333333333333329</v>
      </c>
      <c r="N1913" s="12"/>
      <c r="O1913" s="12"/>
      <c r="P1913" s="12"/>
    </row>
    <row r="1914" spans="1:16" x14ac:dyDescent="0.25">
      <c r="A1914" s="35">
        <v>1913</v>
      </c>
      <c r="B1914" s="89">
        <v>80.666666666666671</v>
      </c>
      <c r="C1914" s="35">
        <f t="shared" si="145"/>
        <v>17</v>
      </c>
      <c r="D1914" s="35">
        <f t="shared" si="148"/>
        <v>80</v>
      </c>
      <c r="E1914" s="35">
        <f t="shared" si="149"/>
        <v>3</v>
      </c>
      <c r="F1914" s="35" t="str">
        <f t="shared" si="146"/>
        <v>Tuesday</v>
      </c>
      <c r="G1914" s="35">
        <f t="shared" si="147"/>
        <v>3</v>
      </c>
      <c r="H1914" s="34">
        <f>CONVERT(INDEX(Htg_StPt_Sch_EZ!$C$4:$I$27,MATCH(Schedules_8760!$C1914,Htg_StPt_Sch_EZ!$B$4:$B$27,0),MATCH(Schedules_8760!$F1914,Htg_StPt_Sch_EZ!$C$3:$I$3,0)),"F","C")</f>
        <v>20.555555555555554</v>
      </c>
      <c r="I1914" s="34">
        <f>CONVERT(INDEX(Htg_StPt_Sch_EZ!$C$31:$I$54,MATCH(Schedules_8760!$C1914,Htg_StPt_Sch_EZ!$B$31:$B$54,0),MATCH(Schedules_8760!$F1914,Htg_StPt_Sch_EZ!$C$30:$I$30,0)),"F","C")</f>
        <v>17.777777777777779</v>
      </c>
      <c r="J1914" s="34">
        <f>CONVERT(INDEX(Clg_StPt_Sch_EZ!$C$4:$I$27,MATCH(Schedules_8760!$C1914,Clg_StPt_Sch_EZ!$B$4:$B$27,0),MATCH(Schedules_8760!$F1914,Clg_StPt_Sch_EZ!$C$3:$I$3,0)),"F","C")</f>
        <v>25.555555555555554</v>
      </c>
      <c r="K1914" s="34">
        <f>CONVERT(INDEX(Clg_StPt_Sch_EZ!$C$31:$I$54,MATCH(Schedules_8760!$C1914,Clg_StPt_Sch_EZ!$B$31:$B$54,0),MATCH(Schedules_8760!$F1914,Clg_StPt_Sch_EZ!$C$30:$I$30,0)),"F","C")</f>
        <v>25</v>
      </c>
      <c r="L1914" s="34">
        <f>CONVERT(INDEX(DHW_StPt_Sch_EZ!$C$4:$I$27,MATCH(Schedules_8760!$C1914,DHW_StPt_Sch_EZ!$B$4:$B$27,0),MATCH(Schedules_8760!$F1914,DHW_StPt_Sch_EZ!$C$3:$I$3,0)),"F","C")</f>
        <v>53.333333333333329</v>
      </c>
      <c r="M1914" s="34">
        <f>CONVERT(INDEX(DHW_StPt_Sch_EZ!$C$31:$I$54,MATCH(Schedules_8760!$C1914,DHW_StPt_Sch_EZ!$B$31:$B$54,0),MATCH(Schedules_8760!$F1914,DHW_StPt_Sch_EZ!$C$30:$I$30,0)),"F","C")</f>
        <v>53.333333333333329</v>
      </c>
      <c r="N1914" s="12"/>
      <c r="O1914" s="12"/>
      <c r="P1914" s="12"/>
    </row>
    <row r="1915" spans="1:16" x14ac:dyDescent="0.25">
      <c r="A1915" s="35">
        <v>1914</v>
      </c>
      <c r="B1915" s="89">
        <v>80.708333333333329</v>
      </c>
      <c r="C1915" s="35">
        <f t="shared" si="145"/>
        <v>18</v>
      </c>
      <c r="D1915" s="35">
        <f t="shared" si="148"/>
        <v>80</v>
      </c>
      <c r="E1915" s="35">
        <f t="shared" si="149"/>
        <v>3</v>
      </c>
      <c r="F1915" s="35" t="str">
        <f t="shared" si="146"/>
        <v>Tuesday</v>
      </c>
      <c r="G1915" s="35">
        <f t="shared" si="147"/>
        <v>3</v>
      </c>
      <c r="H1915" s="34">
        <f>CONVERT(INDEX(Htg_StPt_Sch_EZ!$C$4:$I$27,MATCH(Schedules_8760!$C1915,Htg_StPt_Sch_EZ!$B$4:$B$27,0),MATCH(Schedules_8760!$F1915,Htg_StPt_Sch_EZ!$C$3:$I$3,0)),"F","C")</f>
        <v>20.555555555555554</v>
      </c>
      <c r="I1915" s="34">
        <f>CONVERT(INDEX(Htg_StPt_Sch_EZ!$C$31:$I$54,MATCH(Schedules_8760!$C1915,Htg_StPt_Sch_EZ!$B$31:$B$54,0),MATCH(Schedules_8760!$F1915,Htg_StPt_Sch_EZ!$C$30:$I$30,0)),"F","C")</f>
        <v>17.777777777777779</v>
      </c>
      <c r="J1915" s="34">
        <f>CONVERT(INDEX(Clg_StPt_Sch_EZ!$C$4:$I$27,MATCH(Schedules_8760!$C1915,Clg_StPt_Sch_EZ!$B$4:$B$27,0),MATCH(Schedules_8760!$F1915,Clg_StPt_Sch_EZ!$C$3:$I$3,0)),"F","C")</f>
        <v>25.555555555555554</v>
      </c>
      <c r="K1915" s="34">
        <f>CONVERT(INDEX(Clg_StPt_Sch_EZ!$C$31:$I$54,MATCH(Schedules_8760!$C1915,Clg_StPt_Sch_EZ!$B$31:$B$54,0),MATCH(Schedules_8760!$F1915,Clg_StPt_Sch_EZ!$C$30:$I$30,0)),"F","C")</f>
        <v>28.333333333333332</v>
      </c>
      <c r="L1915" s="34">
        <f>CONVERT(INDEX(DHW_StPt_Sch_EZ!$C$4:$I$27,MATCH(Schedules_8760!$C1915,DHW_StPt_Sch_EZ!$B$4:$B$27,0),MATCH(Schedules_8760!$F1915,DHW_StPt_Sch_EZ!$C$3:$I$3,0)),"F","C")</f>
        <v>53.333333333333329</v>
      </c>
      <c r="M1915" s="34">
        <f>CONVERT(INDEX(DHW_StPt_Sch_EZ!$C$31:$I$54,MATCH(Schedules_8760!$C1915,DHW_StPt_Sch_EZ!$B$31:$B$54,0),MATCH(Schedules_8760!$F1915,DHW_StPt_Sch_EZ!$C$30:$I$30,0)),"F","C")</f>
        <v>53.333333333333329</v>
      </c>
      <c r="N1915" s="12"/>
      <c r="O1915" s="12"/>
      <c r="P1915" s="12"/>
    </row>
    <row r="1916" spans="1:16" x14ac:dyDescent="0.25">
      <c r="A1916" s="35">
        <v>1915</v>
      </c>
      <c r="B1916" s="89">
        <v>80.75</v>
      </c>
      <c r="C1916" s="35">
        <f t="shared" si="145"/>
        <v>19</v>
      </c>
      <c r="D1916" s="35">
        <f t="shared" si="148"/>
        <v>80</v>
      </c>
      <c r="E1916" s="35">
        <f t="shared" si="149"/>
        <v>3</v>
      </c>
      <c r="F1916" s="35" t="str">
        <f t="shared" si="146"/>
        <v>Tuesday</v>
      </c>
      <c r="G1916" s="35">
        <f t="shared" si="147"/>
        <v>3</v>
      </c>
      <c r="H1916" s="34">
        <f>CONVERT(INDEX(Htg_StPt_Sch_EZ!$C$4:$I$27,MATCH(Schedules_8760!$C1916,Htg_StPt_Sch_EZ!$B$4:$B$27,0),MATCH(Schedules_8760!$F1916,Htg_StPt_Sch_EZ!$C$3:$I$3,0)),"F","C")</f>
        <v>20.555555555555554</v>
      </c>
      <c r="I1916" s="34">
        <f>CONVERT(INDEX(Htg_StPt_Sch_EZ!$C$31:$I$54,MATCH(Schedules_8760!$C1916,Htg_StPt_Sch_EZ!$B$31:$B$54,0),MATCH(Schedules_8760!$F1916,Htg_StPt_Sch_EZ!$C$30:$I$30,0)),"F","C")</f>
        <v>18.333333333333332</v>
      </c>
      <c r="J1916" s="34">
        <f>CONVERT(INDEX(Clg_StPt_Sch_EZ!$C$4:$I$27,MATCH(Schedules_8760!$C1916,Clg_StPt_Sch_EZ!$B$4:$B$27,0),MATCH(Schedules_8760!$F1916,Clg_StPt_Sch_EZ!$C$3:$I$3,0)),"F","C")</f>
        <v>25.555555555555554</v>
      </c>
      <c r="K1916" s="34">
        <f>CONVERT(INDEX(Clg_StPt_Sch_EZ!$C$31:$I$54,MATCH(Schedules_8760!$C1916,Clg_StPt_Sch_EZ!$B$31:$B$54,0),MATCH(Schedules_8760!$F1916,Clg_StPt_Sch_EZ!$C$30:$I$30,0)),"F","C")</f>
        <v>28.333333333333332</v>
      </c>
      <c r="L1916" s="34">
        <f>CONVERT(INDEX(DHW_StPt_Sch_EZ!$C$4:$I$27,MATCH(Schedules_8760!$C1916,DHW_StPt_Sch_EZ!$B$4:$B$27,0),MATCH(Schedules_8760!$F1916,DHW_StPt_Sch_EZ!$C$3:$I$3,0)),"F","C")</f>
        <v>53.333333333333329</v>
      </c>
      <c r="M1916" s="34">
        <f>CONVERT(INDEX(DHW_StPt_Sch_EZ!$C$31:$I$54,MATCH(Schedules_8760!$C1916,DHW_StPt_Sch_EZ!$B$31:$B$54,0),MATCH(Schedules_8760!$F1916,DHW_StPt_Sch_EZ!$C$30:$I$30,0)),"F","C")</f>
        <v>53.333333333333329</v>
      </c>
      <c r="N1916" s="12"/>
      <c r="O1916" s="12"/>
      <c r="P1916" s="12"/>
    </row>
    <row r="1917" spans="1:16" x14ac:dyDescent="0.25">
      <c r="A1917" s="35">
        <v>1916</v>
      </c>
      <c r="B1917" s="89">
        <v>80.791666666666671</v>
      </c>
      <c r="C1917" s="35">
        <f t="shared" si="145"/>
        <v>20</v>
      </c>
      <c r="D1917" s="35">
        <f t="shared" si="148"/>
        <v>80</v>
      </c>
      <c r="E1917" s="35">
        <f t="shared" si="149"/>
        <v>3</v>
      </c>
      <c r="F1917" s="35" t="str">
        <f t="shared" si="146"/>
        <v>Tuesday</v>
      </c>
      <c r="G1917" s="35">
        <f t="shared" si="147"/>
        <v>3</v>
      </c>
      <c r="H1917" s="34">
        <f>CONVERT(INDEX(Htg_StPt_Sch_EZ!$C$4:$I$27,MATCH(Schedules_8760!$C1917,Htg_StPt_Sch_EZ!$B$4:$B$27,0),MATCH(Schedules_8760!$F1917,Htg_StPt_Sch_EZ!$C$3:$I$3,0)),"F","C")</f>
        <v>20.555555555555554</v>
      </c>
      <c r="I1917" s="34">
        <f>CONVERT(INDEX(Htg_StPt_Sch_EZ!$C$31:$I$54,MATCH(Schedules_8760!$C1917,Htg_StPt_Sch_EZ!$B$31:$B$54,0),MATCH(Schedules_8760!$F1917,Htg_StPt_Sch_EZ!$C$30:$I$30,0)),"F","C")</f>
        <v>18.888888888888889</v>
      </c>
      <c r="J1917" s="34">
        <f>CONVERT(INDEX(Clg_StPt_Sch_EZ!$C$4:$I$27,MATCH(Schedules_8760!$C1917,Clg_StPt_Sch_EZ!$B$4:$B$27,0),MATCH(Schedules_8760!$F1917,Clg_StPt_Sch_EZ!$C$3:$I$3,0)),"F","C")</f>
        <v>25.555555555555554</v>
      </c>
      <c r="K1917" s="34">
        <f>CONVERT(INDEX(Clg_StPt_Sch_EZ!$C$31:$I$54,MATCH(Schedules_8760!$C1917,Clg_StPt_Sch_EZ!$B$31:$B$54,0),MATCH(Schedules_8760!$F1917,Clg_StPt_Sch_EZ!$C$30:$I$30,0)),"F","C")</f>
        <v>28.333333333333332</v>
      </c>
      <c r="L1917" s="34">
        <f>CONVERT(INDEX(DHW_StPt_Sch_EZ!$C$4:$I$27,MATCH(Schedules_8760!$C1917,DHW_StPt_Sch_EZ!$B$4:$B$27,0),MATCH(Schedules_8760!$F1917,DHW_StPt_Sch_EZ!$C$3:$I$3,0)),"F","C")</f>
        <v>53.333333333333329</v>
      </c>
      <c r="M1917" s="34">
        <f>CONVERT(INDEX(DHW_StPt_Sch_EZ!$C$31:$I$54,MATCH(Schedules_8760!$C1917,DHW_StPt_Sch_EZ!$B$31:$B$54,0),MATCH(Schedules_8760!$F1917,DHW_StPt_Sch_EZ!$C$30:$I$30,0)),"F","C")</f>
        <v>53.333333333333329</v>
      </c>
      <c r="N1917" s="12"/>
      <c r="O1917" s="12"/>
      <c r="P1917" s="12"/>
    </row>
    <row r="1918" spans="1:16" x14ac:dyDescent="0.25">
      <c r="A1918" s="35">
        <v>1917</v>
      </c>
      <c r="B1918" s="89">
        <v>80.833333333333329</v>
      </c>
      <c r="C1918" s="35">
        <f t="shared" si="145"/>
        <v>21</v>
      </c>
      <c r="D1918" s="35">
        <f t="shared" si="148"/>
        <v>80</v>
      </c>
      <c r="E1918" s="35">
        <f t="shared" si="149"/>
        <v>3</v>
      </c>
      <c r="F1918" s="35" t="str">
        <f t="shared" si="146"/>
        <v>Tuesday</v>
      </c>
      <c r="G1918" s="35">
        <f t="shared" si="147"/>
        <v>3</v>
      </c>
      <c r="H1918" s="34">
        <f>CONVERT(INDEX(Htg_StPt_Sch_EZ!$C$4:$I$27,MATCH(Schedules_8760!$C1918,Htg_StPt_Sch_EZ!$B$4:$B$27,0),MATCH(Schedules_8760!$F1918,Htg_StPt_Sch_EZ!$C$3:$I$3,0)),"F","C")</f>
        <v>20.555555555555554</v>
      </c>
      <c r="I1918" s="34">
        <f>CONVERT(INDEX(Htg_StPt_Sch_EZ!$C$31:$I$54,MATCH(Schedules_8760!$C1918,Htg_StPt_Sch_EZ!$B$31:$B$54,0),MATCH(Schedules_8760!$F1918,Htg_StPt_Sch_EZ!$C$30:$I$30,0)),"F","C")</f>
        <v>19.444444444444443</v>
      </c>
      <c r="J1918" s="34">
        <f>CONVERT(INDEX(Clg_StPt_Sch_EZ!$C$4:$I$27,MATCH(Schedules_8760!$C1918,Clg_StPt_Sch_EZ!$B$4:$B$27,0),MATCH(Schedules_8760!$F1918,Clg_StPt_Sch_EZ!$C$3:$I$3,0)),"F","C")</f>
        <v>25.555555555555554</v>
      </c>
      <c r="K1918" s="34">
        <f>CONVERT(INDEX(Clg_StPt_Sch_EZ!$C$31:$I$54,MATCH(Schedules_8760!$C1918,Clg_StPt_Sch_EZ!$B$31:$B$54,0),MATCH(Schedules_8760!$F1918,Clg_StPt_Sch_EZ!$C$30:$I$30,0)),"F","C")</f>
        <v>28.333333333333332</v>
      </c>
      <c r="L1918" s="34">
        <f>CONVERT(INDEX(DHW_StPt_Sch_EZ!$C$4:$I$27,MATCH(Schedules_8760!$C1918,DHW_StPt_Sch_EZ!$B$4:$B$27,0),MATCH(Schedules_8760!$F1918,DHW_StPt_Sch_EZ!$C$3:$I$3,0)),"F","C")</f>
        <v>53.333333333333329</v>
      </c>
      <c r="M1918" s="34">
        <f>CONVERT(INDEX(DHW_StPt_Sch_EZ!$C$31:$I$54,MATCH(Schedules_8760!$C1918,DHW_StPt_Sch_EZ!$B$31:$B$54,0),MATCH(Schedules_8760!$F1918,DHW_StPt_Sch_EZ!$C$30:$I$30,0)),"F","C")</f>
        <v>53.333333333333329</v>
      </c>
      <c r="N1918" s="12"/>
      <c r="O1918" s="12"/>
      <c r="P1918" s="12"/>
    </row>
    <row r="1919" spans="1:16" x14ac:dyDescent="0.25">
      <c r="A1919" s="35">
        <v>1918</v>
      </c>
      <c r="B1919" s="89">
        <v>80.875</v>
      </c>
      <c r="C1919" s="35">
        <f t="shared" si="145"/>
        <v>22</v>
      </c>
      <c r="D1919" s="35">
        <f t="shared" si="148"/>
        <v>80</v>
      </c>
      <c r="E1919" s="35">
        <f t="shared" si="149"/>
        <v>3</v>
      </c>
      <c r="F1919" s="35" t="str">
        <f t="shared" si="146"/>
        <v>Tuesday</v>
      </c>
      <c r="G1919" s="35">
        <f t="shared" si="147"/>
        <v>3</v>
      </c>
      <c r="H1919" s="34">
        <f>CONVERT(INDEX(Htg_StPt_Sch_EZ!$C$4:$I$27,MATCH(Schedules_8760!$C1919,Htg_StPt_Sch_EZ!$B$4:$B$27,0),MATCH(Schedules_8760!$F1919,Htg_StPt_Sch_EZ!$C$3:$I$3,0)),"F","C")</f>
        <v>20.555555555555554</v>
      </c>
      <c r="I1919" s="34">
        <f>CONVERT(INDEX(Htg_StPt_Sch_EZ!$C$31:$I$54,MATCH(Schedules_8760!$C1919,Htg_StPt_Sch_EZ!$B$31:$B$54,0),MATCH(Schedules_8760!$F1919,Htg_StPt_Sch_EZ!$C$30:$I$30,0)),"F","C")</f>
        <v>19.444444444444443</v>
      </c>
      <c r="J1919" s="34">
        <f>CONVERT(INDEX(Clg_StPt_Sch_EZ!$C$4:$I$27,MATCH(Schedules_8760!$C1919,Clg_StPt_Sch_EZ!$B$4:$B$27,0),MATCH(Schedules_8760!$F1919,Clg_StPt_Sch_EZ!$C$3:$I$3,0)),"F","C")</f>
        <v>25.555555555555554</v>
      </c>
      <c r="K1919" s="34">
        <f>CONVERT(INDEX(Clg_StPt_Sch_EZ!$C$31:$I$54,MATCH(Schedules_8760!$C1919,Clg_StPt_Sch_EZ!$B$31:$B$54,0),MATCH(Schedules_8760!$F1919,Clg_StPt_Sch_EZ!$C$30:$I$30,0)),"F","C")</f>
        <v>28.333333333333332</v>
      </c>
      <c r="L1919" s="34">
        <f>CONVERT(INDEX(DHW_StPt_Sch_EZ!$C$4:$I$27,MATCH(Schedules_8760!$C1919,DHW_StPt_Sch_EZ!$B$4:$B$27,0),MATCH(Schedules_8760!$F1919,DHW_StPt_Sch_EZ!$C$3:$I$3,0)),"F","C")</f>
        <v>53.333333333333329</v>
      </c>
      <c r="M1919" s="34">
        <f>CONVERT(INDEX(DHW_StPt_Sch_EZ!$C$31:$I$54,MATCH(Schedules_8760!$C1919,DHW_StPt_Sch_EZ!$B$31:$B$54,0),MATCH(Schedules_8760!$F1919,DHW_StPt_Sch_EZ!$C$30:$I$30,0)),"F","C")</f>
        <v>53.333333333333329</v>
      </c>
      <c r="N1919" s="12"/>
      <c r="O1919" s="12"/>
      <c r="P1919" s="12"/>
    </row>
    <row r="1920" spans="1:16" x14ac:dyDescent="0.25">
      <c r="A1920" s="35">
        <v>1919</v>
      </c>
      <c r="B1920" s="89">
        <v>80.916666666666671</v>
      </c>
      <c r="C1920" s="35">
        <f t="shared" si="145"/>
        <v>23</v>
      </c>
      <c r="D1920" s="35">
        <f t="shared" si="148"/>
        <v>80</v>
      </c>
      <c r="E1920" s="35">
        <f t="shared" si="149"/>
        <v>3</v>
      </c>
      <c r="F1920" s="35" t="str">
        <f t="shared" si="146"/>
        <v>Tuesday</v>
      </c>
      <c r="G1920" s="35">
        <f t="shared" si="147"/>
        <v>3</v>
      </c>
      <c r="H1920" s="34">
        <f>CONVERT(INDEX(Htg_StPt_Sch_EZ!$C$4:$I$27,MATCH(Schedules_8760!$C1920,Htg_StPt_Sch_EZ!$B$4:$B$27,0),MATCH(Schedules_8760!$F1920,Htg_StPt_Sch_EZ!$C$3:$I$3,0)),"F","C")</f>
        <v>20.555555555555554</v>
      </c>
      <c r="I1920" s="34">
        <f>CONVERT(INDEX(Htg_StPt_Sch_EZ!$C$31:$I$54,MATCH(Schedules_8760!$C1920,Htg_StPt_Sch_EZ!$B$31:$B$54,0),MATCH(Schedules_8760!$F1920,Htg_StPt_Sch_EZ!$C$30:$I$30,0)),"F","C")</f>
        <v>19.444444444444443</v>
      </c>
      <c r="J1920" s="34">
        <f>CONVERT(INDEX(Clg_StPt_Sch_EZ!$C$4:$I$27,MATCH(Schedules_8760!$C1920,Clg_StPt_Sch_EZ!$B$4:$B$27,0),MATCH(Schedules_8760!$F1920,Clg_StPt_Sch_EZ!$C$3:$I$3,0)),"F","C")</f>
        <v>25.555555555555554</v>
      </c>
      <c r="K1920" s="34">
        <f>CONVERT(INDEX(Clg_StPt_Sch_EZ!$C$31:$I$54,MATCH(Schedules_8760!$C1920,Clg_StPt_Sch_EZ!$B$31:$B$54,0),MATCH(Schedules_8760!$F1920,Clg_StPt_Sch_EZ!$C$30:$I$30,0)),"F","C")</f>
        <v>28.333333333333332</v>
      </c>
      <c r="L1920" s="34">
        <f>CONVERT(INDEX(DHW_StPt_Sch_EZ!$C$4:$I$27,MATCH(Schedules_8760!$C1920,DHW_StPt_Sch_EZ!$B$4:$B$27,0),MATCH(Schedules_8760!$F1920,DHW_StPt_Sch_EZ!$C$3:$I$3,0)),"F","C")</f>
        <v>53.333333333333329</v>
      </c>
      <c r="M1920" s="34">
        <f>CONVERT(INDEX(DHW_StPt_Sch_EZ!$C$31:$I$54,MATCH(Schedules_8760!$C1920,DHW_StPt_Sch_EZ!$B$31:$B$54,0),MATCH(Schedules_8760!$F1920,DHW_StPt_Sch_EZ!$C$30:$I$30,0)),"F","C")</f>
        <v>53.333333333333329</v>
      </c>
      <c r="N1920" s="12"/>
      <c r="O1920" s="12"/>
      <c r="P1920" s="12"/>
    </row>
    <row r="1921" spans="1:16" x14ac:dyDescent="0.25">
      <c r="A1921" s="35">
        <v>1920</v>
      </c>
      <c r="B1921" s="89">
        <v>80.958333333333329</v>
      </c>
      <c r="C1921" s="35">
        <f t="shared" si="145"/>
        <v>24</v>
      </c>
      <c r="D1921" s="35">
        <f t="shared" si="148"/>
        <v>80</v>
      </c>
      <c r="E1921" s="35">
        <f t="shared" si="149"/>
        <v>3</v>
      </c>
      <c r="F1921" s="35" t="str">
        <f t="shared" si="146"/>
        <v>Tuesday</v>
      </c>
      <c r="G1921" s="35">
        <f t="shared" si="147"/>
        <v>3</v>
      </c>
      <c r="H1921" s="34">
        <f>CONVERT(INDEX(Htg_StPt_Sch_EZ!$C$4:$I$27,MATCH(Schedules_8760!$C1921,Htg_StPt_Sch_EZ!$B$4:$B$27,0),MATCH(Schedules_8760!$F1921,Htg_StPt_Sch_EZ!$C$3:$I$3,0)),"F","C")</f>
        <v>20.555555555555554</v>
      </c>
      <c r="I1921" s="34">
        <f>CONVERT(INDEX(Htg_StPt_Sch_EZ!$C$31:$I$54,MATCH(Schedules_8760!$C1921,Htg_StPt_Sch_EZ!$B$31:$B$54,0),MATCH(Schedules_8760!$F1921,Htg_StPt_Sch_EZ!$C$30:$I$30,0)),"F","C")</f>
        <v>19.444444444444443</v>
      </c>
      <c r="J1921" s="34">
        <f>CONVERT(INDEX(Clg_StPt_Sch_EZ!$C$4:$I$27,MATCH(Schedules_8760!$C1921,Clg_StPt_Sch_EZ!$B$4:$B$27,0),MATCH(Schedules_8760!$F1921,Clg_StPt_Sch_EZ!$C$3:$I$3,0)),"F","C")</f>
        <v>25.555555555555554</v>
      </c>
      <c r="K1921" s="34">
        <f>CONVERT(INDEX(Clg_StPt_Sch_EZ!$C$31:$I$54,MATCH(Schedules_8760!$C1921,Clg_StPt_Sch_EZ!$B$31:$B$54,0),MATCH(Schedules_8760!$F1921,Clg_StPt_Sch_EZ!$C$30:$I$30,0)),"F","C")</f>
        <v>28.333333333333332</v>
      </c>
      <c r="L1921" s="34">
        <f>CONVERT(INDEX(DHW_StPt_Sch_EZ!$C$4:$I$27,MATCH(Schedules_8760!$C1921,DHW_StPt_Sch_EZ!$B$4:$B$27,0),MATCH(Schedules_8760!$F1921,DHW_StPt_Sch_EZ!$C$3:$I$3,0)),"F","C")</f>
        <v>53.333333333333329</v>
      </c>
      <c r="M1921" s="34">
        <f>CONVERT(INDEX(DHW_StPt_Sch_EZ!$C$31:$I$54,MATCH(Schedules_8760!$C1921,DHW_StPt_Sch_EZ!$B$31:$B$54,0),MATCH(Schedules_8760!$F1921,DHW_StPt_Sch_EZ!$C$30:$I$30,0)),"F","C")</f>
        <v>53.333333333333329</v>
      </c>
      <c r="N1921" s="12"/>
      <c r="O1921" s="12"/>
      <c r="P1921" s="12"/>
    </row>
    <row r="1922" spans="1:16" x14ac:dyDescent="0.25">
      <c r="A1922" s="35">
        <v>1921</v>
      </c>
      <c r="B1922" s="89">
        <v>81</v>
      </c>
      <c r="C1922" s="35">
        <f t="shared" ref="C1922:C1985" si="150">HOUR(B1922)+1</f>
        <v>1</v>
      </c>
      <c r="D1922" s="35">
        <f t="shared" si="148"/>
        <v>81</v>
      </c>
      <c r="E1922" s="35">
        <f t="shared" si="149"/>
        <v>4</v>
      </c>
      <c r="F1922" s="35" t="str">
        <f t="shared" ref="F1922:F1985" si="151">IF(E1922=1,"Sunday",IF(E1922=2,"Monday",IF(E1922=3,"Tuesday",IF(E1922=4,"Wednesday",IF(E1922=5,"Thursday",IF(E1922=6,"Friday","Saturday"))))))</f>
        <v>Wednesday</v>
      </c>
      <c r="G1922" s="35">
        <f t="shared" ref="G1922:G1985" si="152">MONTH(B1922)</f>
        <v>3</v>
      </c>
      <c r="H1922" s="34">
        <f>CONVERT(INDEX(Htg_StPt_Sch_EZ!$C$4:$I$27,MATCH(Schedules_8760!$C1922,Htg_StPt_Sch_EZ!$B$4:$B$27,0),MATCH(Schedules_8760!$F1922,Htg_StPt_Sch_EZ!$C$3:$I$3,0)),"F","C")</f>
        <v>20.555555555555554</v>
      </c>
      <c r="I1922" s="34">
        <f>CONVERT(INDEX(Htg_StPt_Sch_EZ!$C$31:$I$54,MATCH(Schedules_8760!$C1922,Htg_StPt_Sch_EZ!$B$31:$B$54,0),MATCH(Schedules_8760!$F1922,Htg_StPt_Sch_EZ!$C$30:$I$30,0)),"F","C")</f>
        <v>19.444444444444443</v>
      </c>
      <c r="J1922" s="34">
        <f>CONVERT(INDEX(Clg_StPt_Sch_EZ!$C$4:$I$27,MATCH(Schedules_8760!$C1922,Clg_StPt_Sch_EZ!$B$4:$B$27,0),MATCH(Schedules_8760!$F1922,Clg_StPt_Sch_EZ!$C$3:$I$3,0)),"F","C")</f>
        <v>25.555555555555554</v>
      </c>
      <c r="K1922" s="34">
        <f>CONVERT(INDEX(Clg_StPt_Sch_EZ!$C$31:$I$54,MATCH(Schedules_8760!$C1922,Clg_StPt_Sch_EZ!$B$31:$B$54,0),MATCH(Schedules_8760!$F1922,Clg_StPt_Sch_EZ!$C$30:$I$30,0)),"F","C")</f>
        <v>28.333333333333332</v>
      </c>
      <c r="L1922" s="34">
        <f>CONVERT(INDEX(DHW_StPt_Sch_EZ!$C$4:$I$27,MATCH(Schedules_8760!$C1922,DHW_StPt_Sch_EZ!$B$4:$B$27,0),MATCH(Schedules_8760!$F1922,DHW_StPt_Sch_EZ!$C$3:$I$3,0)),"F","C")</f>
        <v>53.333333333333329</v>
      </c>
      <c r="M1922" s="34">
        <f>CONVERT(INDEX(DHW_StPt_Sch_EZ!$C$31:$I$54,MATCH(Schedules_8760!$C1922,DHW_StPt_Sch_EZ!$B$31:$B$54,0),MATCH(Schedules_8760!$F1922,DHW_StPt_Sch_EZ!$C$30:$I$30,0)),"F","C")</f>
        <v>53.333333333333329</v>
      </c>
      <c r="N1922" s="12"/>
      <c r="O1922" s="12"/>
      <c r="P1922" s="12"/>
    </row>
    <row r="1923" spans="1:16" x14ac:dyDescent="0.25">
      <c r="A1923" s="35">
        <v>1922</v>
      </c>
      <c r="B1923" s="89">
        <v>81.041666666666671</v>
      </c>
      <c r="C1923" s="35">
        <f t="shared" si="150"/>
        <v>2</v>
      </c>
      <c r="D1923" s="35">
        <f t="shared" ref="D1923:D1986" si="153">IF(C1923=1,D1922+1,D1922)</f>
        <v>81</v>
      </c>
      <c r="E1923" s="35">
        <f t="shared" ref="E1923:E1986" si="154">IF(AND(C1923=1,E1922=7),1,IF(C1923=1,E1922+1,E1922))</f>
        <v>4</v>
      </c>
      <c r="F1923" s="35" t="str">
        <f t="shared" si="151"/>
        <v>Wednesday</v>
      </c>
      <c r="G1923" s="35">
        <f t="shared" si="152"/>
        <v>3</v>
      </c>
      <c r="H1923" s="34">
        <f>CONVERT(INDEX(Htg_StPt_Sch_EZ!$C$4:$I$27,MATCH(Schedules_8760!$C1923,Htg_StPt_Sch_EZ!$B$4:$B$27,0),MATCH(Schedules_8760!$F1923,Htg_StPt_Sch_EZ!$C$3:$I$3,0)),"F","C")</f>
        <v>20.555555555555554</v>
      </c>
      <c r="I1923" s="34">
        <f>CONVERT(INDEX(Htg_StPt_Sch_EZ!$C$31:$I$54,MATCH(Schedules_8760!$C1923,Htg_StPt_Sch_EZ!$B$31:$B$54,0),MATCH(Schedules_8760!$F1923,Htg_StPt_Sch_EZ!$C$30:$I$30,0)),"F","C")</f>
        <v>19.444444444444443</v>
      </c>
      <c r="J1923" s="34">
        <f>CONVERT(INDEX(Clg_StPt_Sch_EZ!$C$4:$I$27,MATCH(Schedules_8760!$C1923,Clg_StPt_Sch_EZ!$B$4:$B$27,0),MATCH(Schedules_8760!$F1923,Clg_StPt_Sch_EZ!$C$3:$I$3,0)),"F","C")</f>
        <v>25.555555555555554</v>
      </c>
      <c r="K1923" s="34">
        <f>CONVERT(INDEX(Clg_StPt_Sch_EZ!$C$31:$I$54,MATCH(Schedules_8760!$C1923,Clg_StPt_Sch_EZ!$B$31:$B$54,0),MATCH(Schedules_8760!$F1923,Clg_StPt_Sch_EZ!$C$30:$I$30,0)),"F","C")</f>
        <v>28.333333333333332</v>
      </c>
      <c r="L1923" s="34">
        <f>CONVERT(INDEX(DHW_StPt_Sch_EZ!$C$4:$I$27,MATCH(Schedules_8760!$C1923,DHW_StPt_Sch_EZ!$B$4:$B$27,0),MATCH(Schedules_8760!$F1923,DHW_StPt_Sch_EZ!$C$3:$I$3,0)),"F","C")</f>
        <v>53.333333333333329</v>
      </c>
      <c r="M1923" s="34">
        <f>CONVERT(INDEX(DHW_StPt_Sch_EZ!$C$31:$I$54,MATCH(Schedules_8760!$C1923,DHW_StPt_Sch_EZ!$B$31:$B$54,0),MATCH(Schedules_8760!$F1923,DHW_StPt_Sch_EZ!$C$30:$I$30,0)),"F","C")</f>
        <v>53.333333333333329</v>
      </c>
      <c r="N1923" s="12"/>
      <c r="O1923" s="12"/>
      <c r="P1923" s="12"/>
    </row>
    <row r="1924" spans="1:16" x14ac:dyDescent="0.25">
      <c r="A1924" s="35">
        <v>1923</v>
      </c>
      <c r="B1924" s="89">
        <v>81.083333333333329</v>
      </c>
      <c r="C1924" s="35">
        <f t="shared" si="150"/>
        <v>3</v>
      </c>
      <c r="D1924" s="35">
        <f t="shared" si="153"/>
        <v>81</v>
      </c>
      <c r="E1924" s="35">
        <f t="shared" si="154"/>
        <v>4</v>
      </c>
      <c r="F1924" s="35" t="str">
        <f t="shared" si="151"/>
        <v>Wednesday</v>
      </c>
      <c r="G1924" s="35">
        <f t="shared" si="152"/>
        <v>3</v>
      </c>
      <c r="H1924" s="34">
        <f>CONVERT(INDEX(Htg_StPt_Sch_EZ!$C$4:$I$27,MATCH(Schedules_8760!$C1924,Htg_StPt_Sch_EZ!$B$4:$B$27,0),MATCH(Schedules_8760!$F1924,Htg_StPt_Sch_EZ!$C$3:$I$3,0)),"F","C")</f>
        <v>20.555555555555554</v>
      </c>
      <c r="I1924" s="34">
        <f>CONVERT(INDEX(Htg_StPt_Sch_EZ!$C$31:$I$54,MATCH(Schedules_8760!$C1924,Htg_StPt_Sch_EZ!$B$31:$B$54,0),MATCH(Schedules_8760!$F1924,Htg_StPt_Sch_EZ!$C$30:$I$30,0)),"F","C")</f>
        <v>19.444444444444443</v>
      </c>
      <c r="J1924" s="34">
        <f>CONVERT(INDEX(Clg_StPt_Sch_EZ!$C$4:$I$27,MATCH(Schedules_8760!$C1924,Clg_StPt_Sch_EZ!$B$4:$B$27,0),MATCH(Schedules_8760!$F1924,Clg_StPt_Sch_EZ!$C$3:$I$3,0)),"F","C")</f>
        <v>25.555555555555554</v>
      </c>
      <c r="K1924" s="34">
        <f>CONVERT(INDEX(Clg_StPt_Sch_EZ!$C$31:$I$54,MATCH(Schedules_8760!$C1924,Clg_StPt_Sch_EZ!$B$31:$B$54,0),MATCH(Schedules_8760!$F1924,Clg_StPt_Sch_EZ!$C$30:$I$30,0)),"F","C")</f>
        <v>28.333333333333332</v>
      </c>
      <c r="L1924" s="34">
        <f>CONVERT(INDEX(DHW_StPt_Sch_EZ!$C$4:$I$27,MATCH(Schedules_8760!$C1924,DHW_StPt_Sch_EZ!$B$4:$B$27,0),MATCH(Schedules_8760!$F1924,DHW_StPt_Sch_EZ!$C$3:$I$3,0)),"F","C")</f>
        <v>53.333333333333329</v>
      </c>
      <c r="M1924" s="34">
        <f>CONVERT(INDEX(DHW_StPt_Sch_EZ!$C$31:$I$54,MATCH(Schedules_8760!$C1924,DHW_StPt_Sch_EZ!$B$31:$B$54,0),MATCH(Schedules_8760!$F1924,DHW_StPt_Sch_EZ!$C$30:$I$30,0)),"F","C")</f>
        <v>53.333333333333329</v>
      </c>
      <c r="N1924" s="12"/>
      <c r="O1924" s="12"/>
      <c r="P1924" s="12"/>
    </row>
    <row r="1925" spans="1:16" x14ac:dyDescent="0.25">
      <c r="A1925" s="35">
        <v>1924</v>
      </c>
      <c r="B1925" s="89">
        <v>81.125</v>
      </c>
      <c r="C1925" s="35">
        <f t="shared" si="150"/>
        <v>4</v>
      </c>
      <c r="D1925" s="35">
        <f t="shared" si="153"/>
        <v>81</v>
      </c>
      <c r="E1925" s="35">
        <f t="shared" si="154"/>
        <v>4</v>
      </c>
      <c r="F1925" s="35" t="str">
        <f t="shared" si="151"/>
        <v>Wednesday</v>
      </c>
      <c r="G1925" s="35">
        <f t="shared" si="152"/>
        <v>3</v>
      </c>
      <c r="H1925" s="34">
        <f>CONVERT(INDEX(Htg_StPt_Sch_EZ!$C$4:$I$27,MATCH(Schedules_8760!$C1925,Htg_StPt_Sch_EZ!$B$4:$B$27,0),MATCH(Schedules_8760!$F1925,Htg_StPt_Sch_EZ!$C$3:$I$3,0)),"F","C")</f>
        <v>20.555555555555554</v>
      </c>
      <c r="I1925" s="34">
        <f>CONVERT(INDEX(Htg_StPt_Sch_EZ!$C$31:$I$54,MATCH(Schedules_8760!$C1925,Htg_StPt_Sch_EZ!$B$31:$B$54,0),MATCH(Schedules_8760!$F1925,Htg_StPt_Sch_EZ!$C$30:$I$30,0)),"F","C")</f>
        <v>19.444444444444443</v>
      </c>
      <c r="J1925" s="34">
        <f>CONVERT(INDEX(Clg_StPt_Sch_EZ!$C$4:$I$27,MATCH(Schedules_8760!$C1925,Clg_StPt_Sch_EZ!$B$4:$B$27,0),MATCH(Schedules_8760!$F1925,Clg_StPt_Sch_EZ!$C$3:$I$3,0)),"F","C")</f>
        <v>25.555555555555554</v>
      </c>
      <c r="K1925" s="34">
        <f>CONVERT(INDEX(Clg_StPt_Sch_EZ!$C$31:$I$54,MATCH(Schedules_8760!$C1925,Clg_StPt_Sch_EZ!$B$31:$B$54,0),MATCH(Schedules_8760!$F1925,Clg_StPt_Sch_EZ!$C$30:$I$30,0)),"F","C")</f>
        <v>28.333333333333332</v>
      </c>
      <c r="L1925" s="34">
        <f>CONVERT(INDEX(DHW_StPt_Sch_EZ!$C$4:$I$27,MATCH(Schedules_8760!$C1925,DHW_StPt_Sch_EZ!$B$4:$B$27,0),MATCH(Schedules_8760!$F1925,DHW_StPt_Sch_EZ!$C$3:$I$3,0)),"F","C")</f>
        <v>53.333333333333329</v>
      </c>
      <c r="M1925" s="34">
        <f>CONVERT(INDEX(DHW_StPt_Sch_EZ!$C$31:$I$54,MATCH(Schedules_8760!$C1925,DHW_StPt_Sch_EZ!$B$31:$B$54,0),MATCH(Schedules_8760!$F1925,DHW_StPt_Sch_EZ!$C$30:$I$30,0)),"F","C")</f>
        <v>53.333333333333329</v>
      </c>
      <c r="N1925" s="12"/>
      <c r="O1925" s="12"/>
      <c r="P1925" s="12"/>
    </row>
    <row r="1926" spans="1:16" x14ac:dyDescent="0.25">
      <c r="A1926" s="35">
        <v>1925</v>
      </c>
      <c r="B1926" s="89">
        <v>81.166666666666671</v>
      </c>
      <c r="C1926" s="35">
        <f t="shared" si="150"/>
        <v>5</v>
      </c>
      <c r="D1926" s="35">
        <f t="shared" si="153"/>
        <v>81</v>
      </c>
      <c r="E1926" s="35">
        <f t="shared" si="154"/>
        <v>4</v>
      </c>
      <c r="F1926" s="35" t="str">
        <f t="shared" si="151"/>
        <v>Wednesday</v>
      </c>
      <c r="G1926" s="35">
        <f t="shared" si="152"/>
        <v>3</v>
      </c>
      <c r="H1926" s="34">
        <f>CONVERT(INDEX(Htg_StPt_Sch_EZ!$C$4:$I$27,MATCH(Schedules_8760!$C1926,Htg_StPt_Sch_EZ!$B$4:$B$27,0),MATCH(Schedules_8760!$F1926,Htg_StPt_Sch_EZ!$C$3:$I$3,0)),"F","C")</f>
        <v>20.555555555555554</v>
      </c>
      <c r="I1926" s="34">
        <f>CONVERT(INDEX(Htg_StPt_Sch_EZ!$C$31:$I$54,MATCH(Schedules_8760!$C1926,Htg_StPt_Sch_EZ!$B$31:$B$54,0),MATCH(Schedules_8760!$F1926,Htg_StPt_Sch_EZ!$C$30:$I$30,0)),"F","C")</f>
        <v>19.444444444444443</v>
      </c>
      <c r="J1926" s="34">
        <f>CONVERT(INDEX(Clg_StPt_Sch_EZ!$C$4:$I$27,MATCH(Schedules_8760!$C1926,Clg_StPt_Sch_EZ!$B$4:$B$27,0),MATCH(Schedules_8760!$F1926,Clg_StPt_Sch_EZ!$C$3:$I$3,0)),"F","C")</f>
        <v>25.555555555555554</v>
      </c>
      <c r="K1926" s="34">
        <f>CONVERT(INDEX(Clg_StPt_Sch_EZ!$C$31:$I$54,MATCH(Schedules_8760!$C1926,Clg_StPt_Sch_EZ!$B$31:$B$54,0),MATCH(Schedules_8760!$F1926,Clg_StPt_Sch_EZ!$C$30:$I$30,0)),"F","C")</f>
        <v>28.333333333333332</v>
      </c>
      <c r="L1926" s="34">
        <f>CONVERT(INDEX(DHW_StPt_Sch_EZ!$C$4:$I$27,MATCH(Schedules_8760!$C1926,DHW_StPt_Sch_EZ!$B$4:$B$27,0),MATCH(Schedules_8760!$F1926,DHW_StPt_Sch_EZ!$C$3:$I$3,0)),"F","C")</f>
        <v>53.333333333333329</v>
      </c>
      <c r="M1926" s="34">
        <f>CONVERT(INDEX(DHW_StPt_Sch_EZ!$C$31:$I$54,MATCH(Schedules_8760!$C1926,DHW_StPt_Sch_EZ!$B$31:$B$54,0),MATCH(Schedules_8760!$F1926,DHW_StPt_Sch_EZ!$C$30:$I$30,0)),"F","C")</f>
        <v>53.333333333333329</v>
      </c>
      <c r="N1926" s="12"/>
      <c r="O1926" s="12"/>
      <c r="P1926" s="12"/>
    </row>
    <row r="1927" spans="1:16" x14ac:dyDescent="0.25">
      <c r="A1927" s="35">
        <v>1926</v>
      </c>
      <c r="B1927" s="89">
        <v>81.208333333333329</v>
      </c>
      <c r="C1927" s="35">
        <f t="shared" si="150"/>
        <v>6</v>
      </c>
      <c r="D1927" s="35">
        <f t="shared" si="153"/>
        <v>81</v>
      </c>
      <c r="E1927" s="35">
        <f t="shared" si="154"/>
        <v>4</v>
      </c>
      <c r="F1927" s="35" t="str">
        <f t="shared" si="151"/>
        <v>Wednesday</v>
      </c>
      <c r="G1927" s="35">
        <f t="shared" si="152"/>
        <v>3</v>
      </c>
      <c r="H1927" s="34">
        <f>CONVERT(INDEX(Htg_StPt_Sch_EZ!$C$4:$I$27,MATCH(Schedules_8760!$C1927,Htg_StPt_Sch_EZ!$B$4:$B$27,0),MATCH(Schedules_8760!$F1927,Htg_StPt_Sch_EZ!$C$3:$I$3,0)),"F","C")</f>
        <v>20.555555555555554</v>
      </c>
      <c r="I1927" s="34">
        <f>CONVERT(INDEX(Htg_StPt_Sch_EZ!$C$31:$I$54,MATCH(Schedules_8760!$C1927,Htg_StPt_Sch_EZ!$B$31:$B$54,0),MATCH(Schedules_8760!$F1927,Htg_StPt_Sch_EZ!$C$30:$I$30,0)),"F","C")</f>
        <v>19.444444444444443</v>
      </c>
      <c r="J1927" s="34">
        <f>CONVERT(INDEX(Clg_StPt_Sch_EZ!$C$4:$I$27,MATCH(Schedules_8760!$C1927,Clg_StPt_Sch_EZ!$B$4:$B$27,0),MATCH(Schedules_8760!$F1927,Clg_StPt_Sch_EZ!$C$3:$I$3,0)),"F","C")</f>
        <v>25.555555555555554</v>
      </c>
      <c r="K1927" s="34">
        <f>CONVERT(INDEX(Clg_StPt_Sch_EZ!$C$31:$I$54,MATCH(Schedules_8760!$C1927,Clg_StPt_Sch_EZ!$B$31:$B$54,0),MATCH(Schedules_8760!$F1927,Clg_StPt_Sch_EZ!$C$30:$I$30,0)),"F","C")</f>
        <v>28.333333333333332</v>
      </c>
      <c r="L1927" s="34">
        <f>CONVERT(INDEX(DHW_StPt_Sch_EZ!$C$4:$I$27,MATCH(Schedules_8760!$C1927,DHW_StPt_Sch_EZ!$B$4:$B$27,0),MATCH(Schedules_8760!$F1927,DHW_StPt_Sch_EZ!$C$3:$I$3,0)),"F","C")</f>
        <v>53.333333333333329</v>
      </c>
      <c r="M1927" s="34">
        <f>CONVERT(INDEX(DHW_StPt_Sch_EZ!$C$31:$I$54,MATCH(Schedules_8760!$C1927,DHW_StPt_Sch_EZ!$B$31:$B$54,0),MATCH(Schedules_8760!$F1927,DHW_StPt_Sch_EZ!$C$30:$I$30,0)),"F","C")</f>
        <v>53.333333333333329</v>
      </c>
      <c r="N1927" s="12"/>
      <c r="O1927" s="12"/>
      <c r="P1927" s="12"/>
    </row>
    <row r="1928" spans="1:16" x14ac:dyDescent="0.25">
      <c r="A1928" s="35">
        <v>1927</v>
      </c>
      <c r="B1928" s="89">
        <v>81.25</v>
      </c>
      <c r="C1928" s="35">
        <f t="shared" si="150"/>
        <v>7</v>
      </c>
      <c r="D1928" s="35">
        <f t="shared" si="153"/>
        <v>81</v>
      </c>
      <c r="E1928" s="35">
        <f t="shared" si="154"/>
        <v>4</v>
      </c>
      <c r="F1928" s="35" t="str">
        <f t="shared" si="151"/>
        <v>Wednesday</v>
      </c>
      <c r="G1928" s="35">
        <f t="shared" si="152"/>
        <v>3</v>
      </c>
      <c r="H1928" s="34">
        <f>CONVERT(INDEX(Htg_StPt_Sch_EZ!$C$4:$I$27,MATCH(Schedules_8760!$C1928,Htg_StPt_Sch_EZ!$B$4:$B$27,0),MATCH(Schedules_8760!$F1928,Htg_StPt_Sch_EZ!$C$3:$I$3,0)),"F","C")</f>
        <v>20.555555555555554</v>
      </c>
      <c r="I1928" s="34">
        <f>CONVERT(INDEX(Htg_StPt_Sch_EZ!$C$31:$I$54,MATCH(Schedules_8760!$C1928,Htg_StPt_Sch_EZ!$B$31:$B$54,0),MATCH(Schedules_8760!$F1928,Htg_StPt_Sch_EZ!$C$30:$I$30,0)),"F","C")</f>
        <v>19.444444444444443</v>
      </c>
      <c r="J1928" s="34">
        <f>CONVERT(INDEX(Clg_StPt_Sch_EZ!$C$4:$I$27,MATCH(Schedules_8760!$C1928,Clg_StPt_Sch_EZ!$B$4:$B$27,0),MATCH(Schedules_8760!$F1928,Clg_StPt_Sch_EZ!$C$3:$I$3,0)),"F","C")</f>
        <v>25.555555555555554</v>
      </c>
      <c r="K1928" s="34">
        <f>CONVERT(INDEX(Clg_StPt_Sch_EZ!$C$31:$I$54,MATCH(Schedules_8760!$C1928,Clg_StPt_Sch_EZ!$B$31:$B$54,0),MATCH(Schedules_8760!$F1928,Clg_StPt_Sch_EZ!$C$30:$I$30,0)),"F","C")</f>
        <v>28.333333333333332</v>
      </c>
      <c r="L1928" s="34">
        <f>CONVERT(INDEX(DHW_StPt_Sch_EZ!$C$4:$I$27,MATCH(Schedules_8760!$C1928,DHW_StPt_Sch_EZ!$B$4:$B$27,0),MATCH(Schedules_8760!$F1928,DHW_StPt_Sch_EZ!$C$3:$I$3,0)),"F","C")</f>
        <v>53.333333333333329</v>
      </c>
      <c r="M1928" s="34">
        <f>CONVERT(INDEX(DHW_StPt_Sch_EZ!$C$31:$I$54,MATCH(Schedules_8760!$C1928,DHW_StPt_Sch_EZ!$B$31:$B$54,0),MATCH(Schedules_8760!$F1928,DHW_StPt_Sch_EZ!$C$30:$I$30,0)),"F","C")</f>
        <v>53.333333333333329</v>
      </c>
      <c r="N1928" s="12"/>
      <c r="O1928" s="12"/>
      <c r="P1928" s="12"/>
    </row>
    <row r="1929" spans="1:16" x14ac:dyDescent="0.25">
      <c r="A1929" s="35">
        <v>1928</v>
      </c>
      <c r="B1929" s="89">
        <v>81.291666666666671</v>
      </c>
      <c r="C1929" s="35">
        <f t="shared" si="150"/>
        <v>8</v>
      </c>
      <c r="D1929" s="35">
        <f t="shared" si="153"/>
        <v>81</v>
      </c>
      <c r="E1929" s="35">
        <f t="shared" si="154"/>
        <v>4</v>
      </c>
      <c r="F1929" s="35" t="str">
        <f t="shared" si="151"/>
        <v>Wednesday</v>
      </c>
      <c r="G1929" s="35">
        <f t="shared" si="152"/>
        <v>3</v>
      </c>
      <c r="H1929" s="34">
        <f>CONVERT(INDEX(Htg_StPt_Sch_EZ!$C$4:$I$27,MATCH(Schedules_8760!$C1929,Htg_StPt_Sch_EZ!$B$4:$B$27,0),MATCH(Schedules_8760!$F1929,Htg_StPt_Sch_EZ!$C$3:$I$3,0)),"F","C")</f>
        <v>20.555555555555554</v>
      </c>
      <c r="I1929" s="34">
        <f>CONVERT(INDEX(Htg_StPt_Sch_EZ!$C$31:$I$54,MATCH(Schedules_8760!$C1929,Htg_StPt_Sch_EZ!$B$31:$B$54,0),MATCH(Schedules_8760!$F1929,Htg_StPt_Sch_EZ!$C$30:$I$30,0)),"F","C")</f>
        <v>19.444444444444443</v>
      </c>
      <c r="J1929" s="34">
        <f>CONVERT(INDEX(Clg_StPt_Sch_EZ!$C$4:$I$27,MATCH(Schedules_8760!$C1929,Clg_StPt_Sch_EZ!$B$4:$B$27,0),MATCH(Schedules_8760!$F1929,Clg_StPt_Sch_EZ!$C$3:$I$3,0)),"F","C")</f>
        <v>25.555555555555554</v>
      </c>
      <c r="K1929" s="34">
        <f>CONVERT(INDEX(Clg_StPt_Sch_EZ!$C$31:$I$54,MATCH(Schedules_8760!$C1929,Clg_StPt_Sch_EZ!$B$31:$B$54,0),MATCH(Schedules_8760!$F1929,Clg_StPt_Sch_EZ!$C$30:$I$30,0)),"F","C")</f>
        <v>25</v>
      </c>
      <c r="L1929" s="34">
        <f>CONVERT(INDEX(DHW_StPt_Sch_EZ!$C$4:$I$27,MATCH(Schedules_8760!$C1929,DHW_StPt_Sch_EZ!$B$4:$B$27,0),MATCH(Schedules_8760!$F1929,DHW_StPt_Sch_EZ!$C$3:$I$3,0)),"F","C")</f>
        <v>53.333333333333329</v>
      </c>
      <c r="M1929" s="34">
        <f>CONVERT(INDEX(DHW_StPt_Sch_EZ!$C$31:$I$54,MATCH(Schedules_8760!$C1929,DHW_StPt_Sch_EZ!$B$31:$B$54,0),MATCH(Schedules_8760!$F1929,DHW_StPt_Sch_EZ!$C$30:$I$30,0)),"F","C")</f>
        <v>53.333333333333329</v>
      </c>
      <c r="N1929" s="12"/>
      <c r="O1929" s="12"/>
      <c r="P1929" s="12"/>
    </row>
    <row r="1930" spans="1:16" x14ac:dyDescent="0.25">
      <c r="A1930" s="35">
        <v>1929</v>
      </c>
      <c r="B1930" s="89">
        <v>81.333333333333329</v>
      </c>
      <c r="C1930" s="35">
        <f t="shared" si="150"/>
        <v>9</v>
      </c>
      <c r="D1930" s="35">
        <f t="shared" si="153"/>
        <v>81</v>
      </c>
      <c r="E1930" s="35">
        <f t="shared" si="154"/>
        <v>4</v>
      </c>
      <c r="F1930" s="35" t="str">
        <f t="shared" si="151"/>
        <v>Wednesday</v>
      </c>
      <c r="G1930" s="35">
        <f t="shared" si="152"/>
        <v>3</v>
      </c>
      <c r="H1930" s="34">
        <f>CONVERT(INDEX(Htg_StPt_Sch_EZ!$C$4:$I$27,MATCH(Schedules_8760!$C1930,Htg_StPt_Sch_EZ!$B$4:$B$27,0),MATCH(Schedules_8760!$F1930,Htg_StPt_Sch_EZ!$C$3:$I$3,0)),"F","C")</f>
        <v>20.555555555555554</v>
      </c>
      <c r="I1930" s="34">
        <f>CONVERT(INDEX(Htg_StPt_Sch_EZ!$C$31:$I$54,MATCH(Schedules_8760!$C1930,Htg_StPt_Sch_EZ!$B$31:$B$54,0),MATCH(Schedules_8760!$F1930,Htg_StPt_Sch_EZ!$C$30:$I$30,0)),"F","C")</f>
        <v>19.444444444444443</v>
      </c>
      <c r="J1930" s="34">
        <f>CONVERT(INDEX(Clg_StPt_Sch_EZ!$C$4:$I$27,MATCH(Schedules_8760!$C1930,Clg_StPt_Sch_EZ!$B$4:$B$27,0),MATCH(Schedules_8760!$F1930,Clg_StPt_Sch_EZ!$C$3:$I$3,0)),"F","C")</f>
        <v>25.555555555555554</v>
      </c>
      <c r="K1930" s="34">
        <f>CONVERT(INDEX(Clg_StPt_Sch_EZ!$C$31:$I$54,MATCH(Schedules_8760!$C1930,Clg_StPt_Sch_EZ!$B$31:$B$54,0),MATCH(Schedules_8760!$F1930,Clg_StPt_Sch_EZ!$C$30:$I$30,0)),"F","C")</f>
        <v>25</v>
      </c>
      <c r="L1930" s="34">
        <f>CONVERT(INDEX(DHW_StPt_Sch_EZ!$C$4:$I$27,MATCH(Schedules_8760!$C1930,DHW_StPt_Sch_EZ!$B$4:$B$27,0),MATCH(Schedules_8760!$F1930,DHW_StPt_Sch_EZ!$C$3:$I$3,0)),"F","C")</f>
        <v>53.333333333333329</v>
      </c>
      <c r="M1930" s="34">
        <f>CONVERT(INDEX(DHW_StPt_Sch_EZ!$C$31:$I$54,MATCH(Schedules_8760!$C1930,DHW_StPt_Sch_EZ!$B$31:$B$54,0),MATCH(Schedules_8760!$F1930,DHW_StPt_Sch_EZ!$C$30:$I$30,0)),"F","C")</f>
        <v>53.333333333333329</v>
      </c>
      <c r="N1930" s="12"/>
      <c r="O1930" s="12"/>
      <c r="P1930" s="12"/>
    </row>
    <row r="1931" spans="1:16" x14ac:dyDescent="0.25">
      <c r="A1931" s="35">
        <v>1930</v>
      </c>
      <c r="B1931" s="89">
        <v>81.375</v>
      </c>
      <c r="C1931" s="35">
        <f t="shared" si="150"/>
        <v>10</v>
      </c>
      <c r="D1931" s="35">
        <f t="shared" si="153"/>
        <v>81</v>
      </c>
      <c r="E1931" s="35">
        <f t="shared" si="154"/>
        <v>4</v>
      </c>
      <c r="F1931" s="35" t="str">
        <f t="shared" si="151"/>
        <v>Wednesday</v>
      </c>
      <c r="G1931" s="35">
        <f t="shared" si="152"/>
        <v>3</v>
      </c>
      <c r="H1931" s="34">
        <f>CONVERT(INDEX(Htg_StPt_Sch_EZ!$C$4:$I$27,MATCH(Schedules_8760!$C1931,Htg_StPt_Sch_EZ!$B$4:$B$27,0),MATCH(Schedules_8760!$F1931,Htg_StPt_Sch_EZ!$C$3:$I$3,0)),"F","C")</f>
        <v>20.555555555555554</v>
      </c>
      <c r="I1931" s="34">
        <f>CONVERT(INDEX(Htg_StPt_Sch_EZ!$C$31:$I$54,MATCH(Schedules_8760!$C1931,Htg_StPt_Sch_EZ!$B$31:$B$54,0),MATCH(Schedules_8760!$F1931,Htg_StPt_Sch_EZ!$C$30:$I$30,0)),"F","C")</f>
        <v>19.444444444444443</v>
      </c>
      <c r="J1931" s="34">
        <f>CONVERT(INDEX(Clg_StPt_Sch_EZ!$C$4:$I$27,MATCH(Schedules_8760!$C1931,Clg_StPt_Sch_EZ!$B$4:$B$27,0),MATCH(Schedules_8760!$F1931,Clg_StPt_Sch_EZ!$C$3:$I$3,0)),"F","C")</f>
        <v>25.555555555555554</v>
      </c>
      <c r="K1931" s="34">
        <f>CONVERT(INDEX(Clg_StPt_Sch_EZ!$C$31:$I$54,MATCH(Schedules_8760!$C1931,Clg_StPt_Sch_EZ!$B$31:$B$54,0),MATCH(Schedules_8760!$F1931,Clg_StPt_Sch_EZ!$C$30:$I$30,0)),"F","C")</f>
        <v>25</v>
      </c>
      <c r="L1931" s="34">
        <f>CONVERT(INDEX(DHW_StPt_Sch_EZ!$C$4:$I$27,MATCH(Schedules_8760!$C1931,DHW_StPt_Sch_EZ!$B$4:$B$27,0),MATCH(Schedules_8760!$F1931,DHW_StPt_Sch_EZ!$C$3:$I$3,0)),"F","C")</f>
        <v>53.333333333333329</v>
      </c>
      <c r="M1931" s="34">
        <f>CONVERT(INDEX(DHW_StPt_Sch_EZ!$C$31:$I$54,MATCH(Schedules_8760!$C1931,DHW_StPt_Sch_EZ!$B$31:$B$54,0),MATCH(Schedules_8760!$F1931,DHW_StPt_Sch_EZ!$C$30:$I$30,0)),"F","C")</f>
        <v>53.333333333333329</v>
      </c>
      <c r="N1931" s="12"/>
      <c r="O1931" s="12"/>
      <c r="P1931" s="12"/>
    </row>
    <row r="1932" spans="1:16" x14ac:dyDescent="0.25">
      <c r="A1932" s="35">
        <v>1931</v>
      </c>
      <c r="B1932" s="89">
        <v>81.416666666666671</v>
      </c>
      <c r="C1932" s="35">
        <f t="shared" si="150"/>
        <v>11</v>
      </c>
      <c r="D1932" s="35">
        <f t="shared" si="153"/>
        <v>81</v>
      </c>
      <c r="E1932" s="35">
        <f t="shared" si="154"/>
        <v>4</v>
      </c>
      <c r="F1932" s="35" t="str">
        <f t="shared" si="151"/>
        <v>Wednesday</v>
      </c>
      <c r="G1932" s="35">
        <f t="shared" si="152"/>
        <v>3</v>
      </c>
      <c r="H1932" s="34">
        <f>CONVERT(INDEX(Htg_StPt_Sch_EZ!$C$4:$I$27,MATCH(Schedules_8760!$C1932,Htg_StPt_Sch_EZ!$B$4:$B$27,0),MATCH(Schedules_8760!$F1932,Htg_StPt_Sch_EZ!$C$3:$I$3,0)),"F","C")</f>
        <v>20.555555555555554</v>
      </c>
      <c r="I1932" s="34">
        <f>CONVERT(INDEX(Htg_StPt_Sch_EZ!$C$31:$I$54,MATCH(Schedules_8760!$C1932,Htg_StPt_Sch_EZ!$B$31:$B$54,0),MATCH(Schedules_8760!$F1932,Htg_StPt_Sch_EZ!$C$30:$I$30,0)),"F","C")</f>
        <v>19.444444444444443</v>
      </c>
      <c r="J1932" s="34">
        <f>CONVERT(INDEX(Clg_StPt_Sch_EZ!$C$4:$I$27,MATCH(Schedules_8760!$C1932,Clg_StPt_Sch_EZ!$B$4:$B$27,0),MATCH(Schedules_8760!$F1932,Clg_StPt_Sch_EZ!$C$3:$I$3,0)),"F","C")</f>
        <v>25.555555555555554</v>
      </c>
      <c r="K1932" s="34">
        <f>CONVERT(INDEX(Clg_StPt_Sch_EZ!$C$31:$I$54,MATCH(Schedules_8760!$C1932,Clg_StPt_Sch_EZ!$B$31:$B$54,0),MATCH(Schedules_8760!$F1932,Clg_StPt_Sch_EZ!$C$30:$I$30,0)),"F","C")</f>
        <v>25</v>
      </c>
      <c r="L1932" s="34">
        <f>CONVERT(INDEX(DHW_StPt_Sch_EZ!$C$4:$I$27,MATCH(Schedules_8760!$C1932,DHW_StPt_Sch_EZ!$B$4:$B$27,0),MATCH(Schedules_8760!$F1932,DHW_StPt_Sch_EZ!$C$3:$I$3,0)),"F","C")</f>
        <v>53.333333333333329</v>
      </c>
      <c r="M1932" s="34">
        <f>CONVERT(INDEX(DHW_StPt_Sch_EZ!$C$31:$I$54,MATCH(Schedules_8760!$C1932,DHW_StPt_Sch_EZ!$B$31:$B$54,0),MATCH(Schedules_8760!$F1932,DHW_StPt_Sch_EZ!$C$30:$I$30,0)),"F","C")</f>
        <v>53.333333333333329</v>
      </c>
      <c r="N1932" s="12"/>
      <c r="O1932" s="12"/>
      <c r="P1932" s="12"/>
    </row>
    <row r="1933" spans="1:16" x14ac:dyDescent="0.25">
      <c r="A1933" s="35">
        <v>1932</v>
      </c>
      <c r="B1933" s="89">
        <v>81.458333333333329</v>
      </c>
      <c r="C1933" s="35">
        <f t="shared" si="150"/>
        <v>12</v>
      </c>
      <c r="D1933" s="35">
        <f t="shared" si="153"/>
        <v>81</v>
      </c>
      <c r="E1933" s="35">
        <f t="shared" si="154"/>
        <v>4</v>
      </c>
      <c r="F1933" s="35" t="str">
        <f t="shared" si="151"/>
        <v>Wednesday</v>
      </c>
      <c r="G1933" s="35">
        <f t="shared" si="152"/>
        <v>3</v>
      </c>
      <c r="H1933" s="34">
        <f>CONVERT(INDEX(Htg_StPt_Sch_EZ!$C$4:$I$27,MATCH(Schedules_8760!$C1933,Htg_StPt_Sch_EZ!$B$4:$B$27,0),MATCH(Schedules_8760!$F1933,Htg_StPt_Sch_EZ!$C$3:$I$3,0)),"F","C")</f>
        <v>20.555555555555554</v>
      </c>
      <c r="I1933" s="34">
        <f>CONVERT(INDEX(Htg_StPt_Sch_EZ!$C$31:$I$54,MATCH(Schedules_8760!$C1933,Htg_StPt_Sch_EZ!$B$31:$B$54,0),MATCH(Schedules_8760!$F1933,Htg_StPt_Sch_EZ!$C$30:$I$30,0)),"F","C")</f>
        <v>19.444444444444443</v>
      </c>
      <c r="J1933" s="34">
        <f>CONVERT(INDEX(Clg_StPt_Sch_EZ!$C$4:$I$27,MATCH(Schedules_8760!$C1933,Clg_StPt_Sch_EZ!$B$4:$B$27,0),MATCH(Schedules_8760!$F1933,Clg_StPt_Sch_EZ!$C$3:$I$3,0)),"F","C")</f>
        <v>25.555555555555554</v>
      </c>
      <c r="K1933" s="34">
        <f>CONVERT(INDEX(Clg_StPt_Sch_EZ!$C$31:$I$54,MATCH(Schedules_8760!$C1933,Clg_StPt_Sch_EZ!$B$31:$B$54,0),MATCH(Schedules_8760!$F1933,Clg_StPt_Sch_EZ!$C$30:$I$30,0)),"F","C")</f>
        <v>25</v>
      </c>
      <c r="L1933" s="34">
        <f>CONVERT(INDEX(DHW_StPt_Sch_EZ!$C$4:$I$27,MATCH(Schedules_8760!$C1933,DHW_StPt_Sch_EZ!$B$4:$B$27,0),MATCH(Schedules_8760!$F1933,DHW_StPt_Sch_EZ!$C$3:$I$3,0)),"F","C")</f>
        <v>53.333333333333329</v>
      </c>
      <c r="M1933" s="34">
        <f>CONVERT(INDEX(DHW_StPt_Sch_EZ!$C$31:$I$54,MATCH(Schedules_8760!$C1933,DHW_StPt_Sch_EZ!$B$31:$B$54,0),MATCH(Schedules_8760!$F1933,DHW_StPt_Sch_EZ!$C$30:$I$30,0)),"F","C")</f>
        <v>53.333333333333329</v>
      </c>
      <c r="N1933" s="12"/>
      <c r="O1933" s="12"/>
      <c r="P1933" s="12"/>
    </row>
    <row r="1934" spans="1:16" x14ac:dyDescent="0.25">
      <c r="A1934" s="35">
        <v>1933</v>
      </c>
      <c r="B1934" s="89">
        <v>81.5</v>
      </c>
      <c r="C1934" s="35">
        <f t="shared" si="150"/>
        <v>13</v>
      </c>
      <c r="D1934" s="35">
        <f t="shared" si="153"/>
        <v>81</v>
      </c>
      <c r="E1934" s="35">
        <f t="shared" si="154"/>
        <v>4</v>
      </c>
      <c r="F1934" s="35" t="str">
        <f t="shared" si="151"/>
        <v>Wednesday</v>
      </c>
      <c r="G1934" s="35">
        <f t="shared" si="152"/>
        <v>3</v>
      </c>
      <c r="H1934" s="34">
        <f>CONVERT(INDEX(Htg_StPt_Sch_EZ!$C$4:$I$27,MATCH(Schedules_8760!$C1934,Htg_StPt_Sch_EZ!$B$4:$B$27,0),MATCH(Schedules_8760!$F1934,Htg_StPt_Sch_EZ!$C$3:$I$3,0)),"F","C")</f>
        <v>20.555555555555554</v>
      </c>
      <c r="I1934" s="34">
        <f>CONVERT(INDEX(Htg_StPt_Sch_EZ!$C$31:$I$54,MATCH(Schedules_8760!$C1934,Htg_StPt_Sch_EZ!$B$31:$B$54,0),MATCH(Schedules_8760!$F1934,Htg_StPt_Sch_EZ!$C$30:$I$30,0)),"F","C")</f>
        <v>19.444444444444443</v>
      </c>
      <c r="J1934" s="34">
        <f>CONVERT(INDEX(Clg_StPt_Sch_EZ!$C$4:$I$27,MATCH(Schedules_8760!$C1934,Clg_StPt_Sch_EZ!$B$4:$B$27,0),MATCH(Schedules_8760!$F1934,Clg_StPt_Sch_EZ!$C$3:$I$3,0)),"F","C")</f>
        <v>25.555555555555554</v>
      </c>
      <c r="K1934" s="34">
        <f>CONVERT(INDEX(Clg_StPt_Sch_EZ!$C$31:$I$54,MATCH(Schedules_8760!$C1934,Clg_StPt_Sch_EZ!$B$31:$B$54,0),MATCH(Schedules_8760!$F1934,Clg_StPt_Sch_EZ!$C$30:$I$30,0)),"F","C")</f>
        <v>25</v>
      </c>
      <c r="L1934" s="34">
        <f>CONVERT(INDEX(DHW_StPt_Sch_EZ!$C$4:$I$27,MATCH(Schedules_8760!$C1934,DHW_StPt_Sch_EZ!$B$4:$B$27,0),MATCH(Schedules_8760!$F1934,DHW_StPt_Sch_EZ!$C$3:$I$3,0)),"F","C")</f>
        <v>53.333333333333329</v>
      </c>
      <c r="M1934" s="34">
        <f>CONVERT(INDEX(DHW_StPt_Sch_EZ!$C$31:$I$54,MATCH(Schedules_8760!$C1934,DHW_StPt_Sch_EZ!$B$31:$B$54,0),MATCH(Schedules_8760!$F1934,DHW_StPt_Sch_EZ!$C$30:$I$30,0)),"F","C")</f>
        <v>53.333333333333329</v>
      </c>
      <c r="N1934" s="12"/>
      <c r="O1934" s="12"/>
      <c r="P1934" s="12"/>
    </row>
    <row r="1935" spans="1:16" x14ac:dyDescent="0.25">
      <c r="A1935" s="35">
        <v>1934</v>
      </c>
      <c r="B1935" s="89">
        <v>81.541666666666671</v>
      </c>
      <c r="C1935" s="35">
        <f t="shared" si="150"/>
        <v>14</v>
      </c>
      <c r="D1935" s="35">
        <f t="shared" si="153"/>
        <v>81</v>
      </c>
      <c r="E1935" s="35">
        <f t="shared" si="154"/>
        <v>4</v>
      </c>
      <c r="F1935" s="35" t="str">
        <f t="shared" si="151"/>
        <v>Wednesday</v>
      </c>
      <c r="G1935" s="35">
        <f t="shared" si="152"/>
        <v>3</v>
      </c>
      <c r="H1935" s="34">
        <f>CONVERT(INDEX(Htg_StPt_Sch_EZ!$C$4:$I$27,MATCH(Schedules_8760!$C1935,Htg_StPt_Sch_EZ!$B$4:$B$27,0),MATCH(Schedules_8760!$F1935,Htg_StPt_Sch_EZ!$C$3:$I$3,0)),"F","C")</f>
        <v>20.555555555555554</v>
      </c>
      <c r="I1935" s="34">
        <f>CONVERT(INDEX(Htg_StPt_Sch_EZ!$C$31:$I$54,MATCH(Schedules_8760!$C1935,Htg_StPt_Sch_EZ!$B$31:$B$54,0),MATCH(Schedules_8760!$F1935,Htg_StPt_Sch_EZ!$C$30:$I$30,0)),"F","C")</f>
        <v>19.444444444444443</v>
      </c>
      <c r="J1935" s="34">
        <f>CONVERT(INDEX(Clg_StPt_Sch_EZ!$C$4:$I$27,MATCH(Schedules_8760!$C1935,Clg_StPt_Sch_EZ!$B$4:$B$27,0),MATCH(Schedules_8760!$F1935,Clg_StPt_Sch_EZ!$C$3:$I$3,0)),"F","C")</f>
        <v>25.555555555555554</v>
      </c>
      <c r="K1935" s="34">
        <f>CONVERT(INDEX(Clg_StPt_Sch_EZ!$C$31:$I$54,MATCH(Schedules_8760!$C1935,Clg_StPt_Sch_EZ!$B$31:$B$54,0),MATCH(Schedules_8760!$F1935,Clg_StPt_Sch_EZ!$C$30:$I$30,0)),"F","C")</f>
        <v>25</v>
      </c>
      <c r="L1935" s="34">
        <f>CONVERT(INDEX(DHW_StPt_Sch_EZ!$C$4:$I$27,MATCH(Schedules_8760!$C1935,DHW_StPt_Sch_EZ!$B$4:$B$27,0),MATCH(Schedules_8760!$F1935,DHW_StPt_Sch_EZ!$C$3:$I$3,0)),"F","C")</f>
        <v>53.333333333333329</v>
      </c>
      <c r="M1935" s="34">
        <f>CONVERT(INDEX(DHW_StPt_Sch_EZ!$C$31:$I$54,MATCH(Schedules_8760!$C1935,DHW_StPt_Sch_EZ!$B$31:$B$54,0),MATCH(Schedules_8760!$F1935,DHW_StPt_Sch_EZ!$C$30:$I$30,0)),"F","C")</f>
        <v>53.333333333333329</v>
      </c>
      <c r="N1935" s="12"/>
      <c r="O1935" s="12"/>
      <c r="P1935" s="12"/>
    </row>
    <row r="1936" spans="1:16" x14ac:dyDescent="0.25">
      <c r="A1936" s="35">
        <v>1935</v>
      </c>
      <c r="B1936" s="89">
        <v>81.583333333333329</v>
      </c>
      <c r="C1936" s="35">
        <f t="shared" si="150"/>
        <v>15</v>
      </c>
      <c r="D1936" s="35">
        <f t="shared" si="153"/>
        <v>81</v>
      </c>
      <c r="E1936" s="35">
        <f t="shared" si="154"/>
        <v>4</v>
      </c>
      <c r="F1936" s="35" t="str">
        <f t="shared" si="151"/>
        <v>Wednesday</v>
      </c>
      <c r="G1936" s="35">
        <f t="shared" si="152"/>
        <v>3</v>
      </c>
      <c r="H1936" s="34">
        <f>CONVERT(INDEX(Htg_StPt_Sch_EZ!$C$4:$I$27,MATCH(Schedules_8760!$C1936,Htg_StPt_Sch_EZ!$B$4:$B$27,0),MATCH(Schedules_8760!$F1936,Htg_StPt_Sch_EZ!$C$3:$I$3,0)),"F","C")</f>
        <v>20.555555555555554</v>
      </c>
      <c r="I1936" s="34">
        <f>CONVERT(INDEX(Htg_StPt_Sch_EZ!$C$31:$I$54,MATCH(Schedules_8760!$C1936,Htg_StPt_Sch_EZ!$B$31:$B$54,0),MATCH(Schedules_8760!$F1936,Htg_StPt_Sch_EZ!$C$30:$I$30,0)),"F","C")</f>
        <v>21.111111111111111</v>
      </c>
      <c r="J1936" s="34">
        <f>CONVERT(INDEX(Clg_StPt_Sch_EZ!$C$4:$I$27,MATCH(Schedules_8760!$C1936,Clg_StPt_Sch_EZ!$B$4:$B$27,0),MATCH(Schedules_8760!$F1936,Clg_StPt_Sch_EZ!$C$3:$I$3,0)),"F","C")</f>
        <v>25.555555555555554</v>
      </c>
      <c r="K1936" s="34">
        <f>CONVERT(INDEX(Clg_StPt_Sch_EZ!$C$31:$I$54,MATCH(Schedules_8760!$C1936,Clg_StPt_Sch_EZ!$B$31:$B$54,0),MATCH(Schedules_8760!$F1936,Clg_StPt_Sch_EZ!$C$30:$I$30,0)),"F","C")</f>
        <v>25</v>
      </c>
      <c r="L1936" s="34">
        <f>CONVERT(INDEX(DHW_StPt_Sch_EZ!$C$4:$I$27,MATCH(Schedules_8760!$C1936,DHW_StPt_Sch_EZ!$B$4:$B$27,0),MATCH(Schedules_8760!$F1936,DHW_StPt_Sch_EZ!$C$3:$I$3,0)),"F","C")</f>
        <v>53.333333333333329</v>
      </c>
      <c r="M1936" s="34">
        <f>CONVERT(INDEX(DHW_StPt_Sch_EZ!$C$31:$I$54,MATCH(Schedules_8760!$C1936,DHW_StPt_Sch_EZ!$B$31:$B$54,0),MATCH(Schedules_8760!$F1936,DHW_StPt_Sch_EZ!$C$30:$I$30,0)),"F","C")</f>
        <v>53.333333333333329</v>
      </c>
      <c r="N1936" s="12"/>
      <c r="O1936" s="12"/>
      <c r="P1936" s="12"/>
    </row>
    <row r="1937" spans="1:16" x14ac:dyDescent="0.25">
      <c r="A1937" s="35">
        <v>1936</v>
      </c>
      <c r="B1937" s="89">
        <v>81.625</v>
      </c>
      <c r="C1937" s="35">
        <f t="shared" si="150"/>
        <v>16</v>
      </c>
      <c r="D1937" s="35">
        <f t="shared" si="153"/>
        <v>81</v>
      </c>
      <c r="E1937" s="35">
        <f t="shared" si="154"/>
        <v>4</v>
      </c>
      <c r="F1937" s="35" t="str">
        <f t="shared" si="151"/>
        <v>Wednesday</v>
      </c>
      <c r="G1937" s="35">
        <f t="shared" si="152"/>
        <v>3</v>
      </c>
      <c r="H1937" s="34">
        <f>CONVERT(INDEX(Htg_StPt_Sch_EZ!$C$4:$I$27,MATCH(Schedules_8760!$C1937,Htg_StPt_Sch_EZ!$B$4:$B$27,0),MATCH(Schedules_8760!$F1937,Htg_StPt_Sch_EZ!$C$3:$I$3,0)),"F","C")</f>
        <v>20.555555555555554</v>
      </c>
      <c r="I1937" s="34">
        <f>CONVERT(INDEX(Htg_StPt_Sch_EZ!$C$31:$I$54,MATCH(Schedules_8760!$C1937,Htg_StPt_Sch_EZ!$B$31:$B$54,0),MATCH(Schedules_8760!$F1937,Htg_StPt_Sch_EZ!$C$30:$I$30,0)),"F","C")</f>
        <v>21.111111111111111</v>
      </c>
      <c r="J1937" s="34">
        <f>CONVERT(INDEX(Clg_StPt_Sch_EZ!$C$4:$I$27,MATCH(Schedules_8760!$C1937,Clg_StPt_Sch_EZ!$B$4:$B$27,0),MATCH(Schedules_8760!$F1937,Clg_StPt_Sch_EZ!$C$3:$I$3,0)),"F","C")</f>
        <v>25.555555555555554</v>
      </c>
      <c r="K1937" s="34">
        <f>CONVERT(INDEX(Clg_StPt_Sch_EZ!$C$31:$I$54,MATCH(Schedules_8760!$C1937,Clg_StPt_Sch_EZ!$B$31:$B$54,0),MATCH(Schedules_8760!$F1937,Clg_StPt_Sch_EZ!$C$30:$I$30,0)),"F","C")</f>
        <v>25</v>
      </c>
      <c r="L1937" s="34">
        <f>CONVERT(INDEX(DHW_StPt_Sch_EZ!$C$4:$I$27,MATCH(Schedules_8760!$C1937,DHW_StPt_Sch_EZ!$B$4:$B$27,0),MATCH(Schedules_8760!$F1937,DHW_StPt_Sch_EZ!$C$3:$I$3,0)),"F","C")</f>
        <v>53.333333333333329</v>
      </c>
      <c r="M1937" s="34">
        <f>CONVERT(INDEX(DHW_StPt_Sch_EZ!$C$31:$I$54,MATCH(Schedules_8760!$C1937,DHW_StPt_Sch_EZ!$B$31:$B$54,0),MATCH(Schedules_8760!$F1937,DHW_StPt_Sch_EZ!$C$30:$I$30,0)),"F","C")</f>
        <v>53.333333333333329</v>
      </c>
      <c r="N1937" s="12"/>
      <c r="O1937" s="12"/>
      <c r="P1937" s="12"/>
    </row>
    <row r="1938" spans="1:16" x14ac:dyDescent="0.25">
      <c r="A1938" s="35">
        <v>1937</v>
      </c>
      <c r="B1938" s="89">
        <v>81.666666666666671</v>
      </c>
      <c r="C1938" s="35">
        <f t="shared" si="150"/>
        <v>17</v>
      </c>
      <c r="D1938" s="35">
        <f t="shared" si="153"/>
        <v>81</v>
      </c>
      <c r="E1938" s="35">
        <f t="shared" si="154"/>
        <v>4</v>
      </c>
      <c r="F1938" s="35" t="str">
        <f t="shared" si="151"/>
        <v>Wednesday</v>
      </c>
      <c r="G1938" s="35">
        <f t="shared" si="152"/>
        <v>3</v>
      </c>
      <c r="H1938" s="34">
        <f>CONVERT(INDEX(Htg_StPt_Sch_EZ!$C$4:$I$27,MATCH(Schedules_8760!$C1938,Htg_StPt_Sch_EZ!$B$4:$B$27,0),MATCH(Schedules_8760!$F1938,Htg_StPt_Sch_EZ!$C$3:$I$3,0)),"F","C")</f>
        <v>20.555555555555554</v>
      </c>
      <c r="I1938" s="34">
        <f>CONVERT(INDEX(Htg_StPt_Sch_EZ!$C$31:$I$54,MATCH(Schedules_8760!$C1938,Htg_StPt_Sch_EZ!$B$31:$B$54,0),MATCH(Schedules_8760!$F1938,Htg_StPt_Sch_EZ!$C$30:$I$30,0)),"F","C")</f>
        <v>17.777777777777779</v>
      </c>
      <c r="J1938" s="34">
        <f>CONVERT(INDEX(Clg_StPt_Sch_EZ!$C$4:$I$27,MATCH(Schedules_8760!$C1938,Clg_StPt_Sch_EZ!$B$4:$B$27,0),MATCH(Schedules_8760!$F1938,Clg_StPt_Sch_EZ!$C$3:$I$3,0)),"F","C")</f>
        <v>25.555555555555554</v>
      </c>
      <c r="K1938" s="34">
        <f>CONVERT(INDEX(Clg_StPt_Sch_EZ!$C$31:$I$54,MATCH(Schedules_8760!$C1938,Clg_StPt_Sch_EZ!$B$31:$B$54,0),MATCH(Schedules_8760!$F1938,Clg_StPt_Sch_EZ!$C$30:$I$30,0)),"F","C")</f>
        <v>25</v>
      </c>
      <c r="L1938" s="34">
        <f>CONVERT(INDEX(DHW_StPt_Sch_EZ!$C$4:$I$27,MATCH(Schedules_8760!$C1938,DHW_StPt_Sch_EZ!$B$4:$B$27,0),MATCH(Schedules_8760!$F1938,DHW_StPt_Sch_EZ!$C$3:$I$3,0)),"F","C")</f>
        <v>53.333333333333329</v>
      </c>
      <c r="M1938" s="34">
        <f>CONVERT(INDEX(DHW_StPt_Sch_EZ!$C$31:$I$54,MATCH(Schedules_8760!$C1938,DHW_StPt_Sch_EZ!$B$31:$B$54,0),MATCH(Schedules_8760!$F1938,DHW_StPt_Sch_EZ!$C$30:$I$30,0)),"F","C")</f>
        <v>53.333333333333329</v>
      </c>
      <c r="N1938" s="12"/>
      <c r="O1938" s="12"/>
      <c r="P1938" s="12"/>
    </row>
    <row r="1939" spans="1:16" x14ac:dyDescent="0.25">
      <c r="A1939" s="35">
        <v>1938</v>
      </c>
      <c r="B1939" s="89">
        <v>81.708333333333329</v>
      </c>
      <c r="C1939" s="35">
        <f t="shared" si="150"/>
        <v>18</v>
      </c>
      <c r="D1939" s="35">
        <f t="shared" si="153"/>
        <v>81</v>
      </c>
      <c r="E1939" s="35">
        <f t="shared" si="154"/>
        <v>4</v>
      </c>
      <c r="F1939" s="35" t="str">
        <f t="shared" si="151"/>
        <v>Wednesday</v>
      </c>
      <c r="G1939" s="35">
        <f t="shared" si="152"/>
        <v>3</v>
      </c>
      <c r="H1939" s="34">
        <f>CONVERT(INDEX(Htg_StPt_Sch_EZ!$C$4:$I$27,MATCH(Schedules_8760!$C1939,Htg_StPt_Sch_EZ!$B$4:$B$27,0),MATCH(Schedules_8760!$F1939,Htg_StPt_Sch_EZ!$C$3:$I$3,0)),"F","C")</f>
        <v>20.555555555555554</v>
      </c>
      <c r="I1939" s="34">
        <f>CONVERT(INDEX(Htg_StPt_Sch_EZ!$C$31:$I$54,MATCH(Schedules_8760!$C1939,Htg_StPt_Sch_EZ!$B$31:$B$54,0),MATCH(Schedules_8760!$F1939,Htg_StPt_Sch_EZ!$C$30:$I$30,0)),"F","C")</f>
        <v>17.777777777777779</v>
      </c>
      <c r="J1939" s="34">
        <f>CONVERT(INDEX(Clg_StPt_Sch_EZ!$C$4:$I$27,MATCH(Schedules_8760!$C1939,Clg_StPt_Sch_EZ!$B$4:$B$27,0),MATCH(Schedules_8760!$F1939,Clg_StPt_Sch_EZ!$C$3:$I$3,0)),"F","C")</f>
        <v>25.555555555555554</v>
      </c>
      <c r="K1939" s="34">
        <f>CONVERT(INDEX(Clg_StPt_Sch_EZ!$C$31:$I$54,MATCH(Schedules_8760!$C1939,Clg_StPt_Sch_EZ!$B$31:$B$54,0),MATCH(Schedules_8760!$F1939,Clg_StPt_Sch_EZ!$C$30:$I$30,0)),"F","C")</f>
        <v>28.333333333333332</v>
      </c>
      <c r="L1939" s="34">
        <f>CONVERT(INDEX(DHW_StPt_Sch_EZ!$C$4:$I$27,MATCH(Schedules_8760!$C1939,DHW_StPt_Sch_EZ!$B$4:$B$27,0),MATCH(Schedules_8760!$F1939,DHW_StPt_Sch_EZ!$C$3:$I$3,0)),"F","C")</f>
        <v>53.333333333333329</v>
      </c>
      <c r="M1939" s="34">
        <f>CONVERT(INDEX(DHW_StPt_Sch_EZ!$C$31:$I$54,MATCH(Schedules_8760!$C1939,DHW_StPt_Sch_EZ!$B$31:$B$54,0),MATCH(Schedules_8760!$F1939,DHW_StPt_Sch_EZ!$C$30:$I$30,0)),"F","C")</f>
        <v>53.333333333333329</v>
      </c>
      <c r="N1939" s="12"/>
      <c r="O1939" s="12"/>
      <c r="P1939" s="12"/>
    </row>
    <row r="1940" spans="1:16" x14ac:dyDescent="0.25">
      <c r="A1940" s="35">
        <v>1939</v>
      </c>
      <c r="B1940" s="89">
        <v>81.75</v>
      </c>
      <c r="C1940" s="35">
        <f t="shared" si="150"/>
        <v>19</v>
      </c>
      <c r="D1940" s="35">
        <f t="shared" si="153"/>
        <v>81</v>
      </c>
      <c r="E1940" s="35">
        <f t="shared" si="154"/>
        <v>4</v>
      </c>
      <c r="F1940" s="35" t="str">
        <f t="shared" si="151"/>
        <v>Wednesday</v>
      </c>
      <c r="G1940" s="35">
        <f t="shared" si="152"/>
        <v>3</v>
      </c>
      <c r="H1940" s="34">
        <f>CONVERT(INDEX(Htg_StPt_Sch_EZ!$C$4:$I$27,MATCH(Schedules_8760!$C1940,Htg_StPt_Sch_EZ!$B$4:$B$27,0),MATCH(Schedules_8760!$F1940,Htg_StPt_Sch_EZ!$C$3:$I$3,0)),"F","C")</f>
        <v>20.555555555555554</v>
      </c>
      <c r="I1940" s="34">
        <f>CONVERT(INDEX(Htg_StPt_Sch_EZ!$C$31:$I$54,MATCH(Schedules_8760!$C1940,Htg_StPt_Sch_EZ!$B$31:$B$54,0),MATCH(Schedules_8760!$F1940,Htg_StPt_Sch_EZ!$C$30:$I$30,0)),"F","C")</f>
        <v>18.333333333333332</v>
      </c>
      <c r="J1940" s="34">
        <f>CONVERT(INDEX(Clg_StPt_Sch_EZ!$C$4:$I$27,MATCH(Schedules_8760!$C1940,Clg_StPt_Sch_EZ!$B$4:$B$27,0),MATCH(Schedules_8760!$F1940,Clg_StPt_Sch_EZ!$C$3:$I$3,0)),"F","C")</f>
        <v>25.555555555555554</v>
      </c>
      <c r="K1940" s="34">
        <f>CONVERT(INDEX(Clg_StPt_Sch_EZ!$C$31:$I$54,MATCH(Schedules_8760!$C1940,Clg_StPt_Sch_EZ!$B$31:$B$54,0),MATCH(Schedules_8760!$F1940,Clg_StPt_Sch_EZ!$C$30:$I$30,0)),"F","C")</f>
        <v>28.333333333333332</v>
      </c>
      <c r="L1940" s="34">
        <f>CONVERT(INDEX(DHW_StPt_Sch_EZ!$C$4:$I$27,MATCH(Schedules_8760!$C1940,DHW_StPt_Sch_EZ!$B$4:$B$27,0),MATCH(Schedules_8760!$F1940,DHW_StPt_Sch_EZ!$C$3:$I$3,0)),"F","C")</f>
        <v>53.333333333333329</v>
      </c>
      <c r="M1940" s="34">
        <f>CONVERT(INDEX(DHW_StPt_Sch_EZ!$C$31:$I$54,MATCH(Schedules_8760!$C1940,DHW_StPt_Sch_EZ!$B$31:$B$54,0),MATCH(Schedules_8760!$F1940,DHW_StPt_Sch_EZ!$C$30:$I$30,0)),"F","C")</f>
        <v>53.333333333333329</v>
      </c>
      <c r="N1940" s="12"/>
      <c r="O1940" s="12"/>
      <c r="P1940" s="12"/>
    </row>
    <row r="1941" spans="1:16" x14ac:dyDescent="0.25">
      <c r="A1941" s="35">
        <v>1940</v>
      </c>
      <c r="B1941" s="89">
        <v>81.791666666666671</v>
      </c>
      <c r="C1941" s="35">
        <f t="shared" si="150"/>
        <v>20</v>
      </c>
      <c r="D1941" s="35">
        <f t="shared" si="153"/>
        <v>81</v>
      </c>
      <c r="E1941" s="35">
        <f t="shared" si="154"/>
        <v>4</v>
      </c>
      <c r="F1941" s="35" t="str">
        <f t="shared" si="151"/>
        <v>Wednesday</v>
      </c>
      <c r="G1941" s="35">
        <f t="shared" si="152"/>
        <v>3</v>
      </c>
      <c r="H1941" s="34">
        <f>CONVERT(INDEX(Htg_StPt_Sch_EZ!$C$4:$I$27,MATCH(Schedules_8760!$C1941,Htg_StPt_Sch_EZ!$B$4:$B$27,0),MATCH(Schedules_8760!$F1941,Htg_StPt_Sch_EZ!$C$3:$I$3,0)),"F","C")</f>
        <v>20.555555555555554</v>
      </c>
      <c r="I1941" s="34">
        <f>CONVERT(INDEX(Htg_StPt_Sch_EZ!$C$31:$I$54,MATCH(Schedules_8760!$C1941,Htg_StPt_Sch_EZ!$B$31:$B$54,0),MATCH(Schedules_8760!$F1941,Htg_StPt_Sch_EZ!$C$30:$I$30,0)),"F","C")</f>
        <v>18.888888888888889</v>
      </c>
      <c r="J1941" s="34">
        <f>CONVERT(INDEX(Clg_StPt_Sch_EZ!$C$4:$I$27,MATCH(Schedules_8760!$C1941,Clg_StPt_Sch_EZ!$B$4:$B$27,0),MATCH(Schedules_8760!$F1941,Clg_StPt_Sch_EZ!$C$3:$I$3,0)),"F","C")</f>
        <v>25.555555555555554</v>
      </c>
      <c r="K1941" s="34">
        <f>CONVERT(INDEX(Clg_StPt_Sch_EZ!$C$31:$I$54,MATCH(Schedules_8760!$C1941,Clg_StPt_Sch_EZ!$B$31:$B$54,0),MATCH(Schedules_8760!$F1941,Clg_StPt_Sch_EZ!$C$30:$I$30,0)),"F","C")</f>
        <v>28.333333333333332</v>
      </c>
      <c r="L1941" s="34">
        <f>CONVERT(INDEX(DHW_StPt_Sch_EZ!$C$4:$I$27,MATCH(Schedules_8760!$C1941,DHW_StPt_Sch_EZ!$B$4:$B$27,0),MATCH(Schedules_8760!$F1941,DHW_StPt_Sch_EZ!$C$3:$I$3,0)),"F","C")</f>
        <v>53.333333333333329</v>
      </c>
      <c r="M1941" s="34">
        <f>CONVERT(INDEX(DHW_StPt_Sch_EZ!$C$31:$I$54,MATCH(Schedules_8760!$C1941,DHW_StPt_Sch_EZ!$B$31:$B$54,0),MATCH(Schedules_8760!$F1941,DHW_StPt_Sch_EZ!$C$30:$I$30,0)),"F","C")</f>
        <v>53.333333333333329</v>
      </c>
      <c r="N1941" s="12"/>
      <c r="O1941" s="12"/>
      <c r="P1941" s="12"/>
    </row>
    <row r="1942" spans="1:16" x14ac:dyDescent="0.25">
      <c r="A1942" s="35">
        <v>1941</v>
      </c>
      <c r="B1942" s="89">
        <v>81.833333333333329</v>
      </c>
      <c r="C1942" s="35">
        <f t="shared" si="150"/>
        <v>21</v>
      </c>
      <c r="D1942" s="35">
        <f t="shared" si="153"/>
        <v>81</v>
      </c>
      <c r="E1942" s="35">
        <f t="shared" si="154"/>
        <v>4</v>
      </c>
      <c r="F1942" s="35" t="str">
        <f t="shared" si="151"/>
        <v>Wednesday</v>
      </c>
      <c r="G1942" s="35">
        <f t="shared" si="152"/>
        <v>3</v>
      </c>
      <c r="H1942" s="34">
        <f>CONVERT(INDEX(Htg_StPt_Sch_EZ!$C$4:$I$27,MATCH(Schedules_8760!$C1942,Htg_StPt_Sch_EZ!$B$4:$B$27,0),MATCH(Schedules_8760!$F1942,Htg_StPt_Sch_EZ!$C$3:$I$3,0)),"F","C")</f>
        <v>20.555555555555554</v>
      </c>
      <c r="I1942" s="34">
        <f>CONVERT(INDEX(Htg_StPt_Sch_EZ!$C$31:$I$54,MATCH(Schedules_8760!$C1942,Htg_StPt_Sch_EZ!$B$31:$B$54,0),MATCH(Schedules_8760!$F1942,Htg_StPt_Sch_EZ!$C$30:$I$30,0)),"F","C")</f>
        <v>19.444444444444443</v>
      </c>
      <c r="J1942" s="34">
        <f>CONVERT(INDEX(Clg_StPt_Sch_EZ!$C$4:$I$27,MATCH(Schedules_8760!$C1942,Clg_StPt_Sch_EZ!$B$4:$B$27,0),MATCH(Schedules_8760!$F1942,Clg_StPt_Sch_EZ!$C$3:$I$3,0)),"F","C")</f>
        <v>25.555555555555554</v>
      </c>
      <c r="K1942" s="34">
        <f>CONVERT(INDEX(Clg_StPt_Sch_EZ!$C$31:$I$54,MATCH(Schedules_8760!$C1942,Clg_StPt_Sch_EZ!$B$31:$B$54,0),MATCH(Schedules_8760!$F1942,Clg_StPt_Sch_EZ!$C$30:$I$30,0)),"F","C")</f>
        <v>28.333333333333332</v>
      </c>
      <c r="L1942" s="34">
        <f>CONVERT(INDEX(DHW_StPt_Sch_EZ!$C$4:$I$27,MATCH(Schedules_8760!$C1942,DHW_StPt_Sch_EZ!$B$4:$B$27,0),MATCH(Schedules_8760!$F1942,DHW_StPt_Sch_EZ!$C$3:$I$3,0)),"F","C")</f>
        <v>53.333333333333329</v>
      </c>
      <c r="M1942" s="34">
        <f>CONVERT(INDEX(DHW_StPt_Sch_EZ!$C$31:$I$54,MATCH(Schedules_8760!$C1942,DHW_StPt_Sch_EZ!$B$31:$B$54,0),MATCH(Schedules_8760!$F1942,DHW_StPt_Sch_EZ!$C$30:$I$30,0)),"F","C")</f>
        <v>53.333333333333329</v>
      </c>
      <c r="N1942" s="12"/>
      <c r="O1942" s="12"/>
      <c r="P1942" s="12"/>
    </row>
    <row r="1943" spans="1:16" x14ac:dyDescent="0.25">
      <c r="A1943" s="35">
        <v>1942</v>
      </c>
      <c r="B1943" s="89">
        <v>81.875</v>
      </c>
      <c r="C1943" s="35">
        <f t="shared" si="150"/>
        <v>22</v>
      </c>
      <c r="D1943" s="35">
        <f t="shared" si="153"/>
        <v>81</v>
      </c>
      <c r="E1943" s="35">
        <f t="shared" si="154"/>
        <v>4</v>
      </c>
      <c r="F1943" s="35" t="str">
        <f t="shared" si="151"/>
        <v>Wednesday</v>
      </c>
      <c r="G1943" s="35">
        <f t="shared" si="152"/>
        <v>3</v>
      </c>
      <c r="H1943" s="34">
        <f>CONVERT(INDEX(Htg_StPt_Sch_EZ!$C$4:$I$27,MATCH(Schedules_8760!$C1943,Htg_StPt_Sch_EZ!$B$4:$B$27,0),MATCH(Schedules_8760!$F1943,Htg_StPt_Sch_EZ!$C$3:$I$3,0)),"F","C")</f>
        <v>20.555555555555554</v>
      </c>
      <c r="I1943" s="34">
        <f>CONVERT(INDEX(Htg_StPt_Sch_EZ!$C$31:$I$54,MATCH(Schedules_8760!$C1943,Htg_StPt_Sch_EZ!$B$31:$B$54,0),MATCH(Schedules_8760!$F1943,Htg_StPt_Sch_EZ!$C$30:$I$30,0)),"F","C")</f>
        <v>19.444444444444443</v>
      </c>
      <c r="J1943" s="34">
        <f>CONVERT(INDEX(Clg_StPt_Sch_EZ!$C$4:$I$27,MATCH(Schedules_8760!$C1943,Clg_StPt_Sch_EZ!$B$4:$B$27,0),MATCH(Schedules_8760!$F1943,Clg_StPt_Sch_EZ!$C$3:$I$3,0)),"F","C")</f>
        <v>25.555555555555554</v>
      </c>
      <c r="K1943" s="34">
        <f>CONVERT(INDEX(Clg_StPt_Sch_EZ!$C$31:$I$54,MATCH(Schedules_8760!$C1943,Clg_StPt_Sch_EZ!$B$31:$B$54,0),MATCH(Schedules_8760!$F1943,Clg_StPt_Sch_EZ!$C$30:$I$30,0)),"F","C")</f>
        <v>28.333333333333332</v>
      </c>
      <c r="L1943" s="34">
        <f>CONVERT(INDEX(DHW_StPt_Sch_EZ!$C$4:$I$27,MATCH(Schedules_8760!$C1943,DHW_StPt_Sch_EZ!$B$4:$B$27,0),MATCH(Schedules_8760!$F1943,DHW_StPt_Sch_EZ!$C$3:$I$3,0)),"F","C")</f>
        <v>53.333333333333329</v>
      </c>
      <c r="M1943" s="34">
        <f>CONVERT(INDEX(DHW_StPt_Sch_EZ!$C$31:$I$54,MATCH(Schedules_8760!$C1943,DHW_StPt_Sch_EZ!$B$31:$B$54,0),MATCH(Schedules_8760!$F1943,DHW_StPt_Sch_EZ!$C$30:$I$30,0)),"F","C")</f>
        <v>53.333333333333329</v>
      </c>
      <c r="N1943" s="12"/>
      <c r="O1943" s="12"/>
      <c r="P1943" s="12"/>
    </row>
    <row r="1944" spans="1:16" x14ac:dyDescent="0.25">
      <c r="A1944" s="35">
        <v>1943</v>
      </c>
      <c r="B1944" s="89">
        <v>81.916666666666671</v>
      </c>
      <c r="C1944" s="35">
        <f t="shared" si="150"/>
        <v>23</v>
      </c>
      <c r="D1944" s="35">
        <f t="shared" si="153"/>
        <v>81</v>
      </c>
      <c r="E1944" s="35">
        <f t="shared" si="154"/>
        <v>4</v>
      </c>
      <c r="F1944" s="35" t="str">
        <f t="shared" si="151"/>
        <v>Wednesday</v>
      </c>
      <c r="G1944" s="35">
        <f t="shared" si="152"/>
        <v>3</v>
      </c>
      <c r="H1944" s="34">
        <f>CONVERT(INDEX(Htg_StPt_Sch_EZ!$C$4:$I$27,MATCH(Schedules_8760!$C1944,Htg_StPt_Sch_EZ!$B$4:$B$27,0),MATCH(Schedules_8760!$F1944,Htg_StPt_Sch_EZ!$C$3:$I$3,0)),"F","C")</f>
        <v>20.555555555555554</v>
      </c>
      <c r="I1944" s="34">
        <f>CONVERT(INDEX(Htg_StPt_Sch_EZ!$C$31:$I$54,MATCH(Schedules_8760!$C1944,Htg_StPt_Sch_EZ!$B$31:$B$54,0),MATCH(Schedules_8760!$F1944,Htg_StPt_Sch_EZ!$C$30:$I$30,0)),"F","C")</f>
        <v>19.444444444444443</v>
      </c>
      <c r="J1944" s="34">
        <f>CONVERT(INDEX(Clg_StPt_Sch_EZ!$C$4:$I$27,MATCH(Schedules_8760!$C1944,Clg_StPt_Sch_EZ!$B$4:$B$27,0),MATCH(Schedules_8760!$F1944,Clg_StPt_Sch_EZ!$C$3:$I$3,0)),"F","C")</f>
        <v>25.555555555555554</v>
      </c>
      <c r="K1944" s="34">
        <f>CONVERT(INDEX(Clg_StPt_Sch_EZ!$C$31:$I$54,MATCH(Schedules_8760!$C1944,Clg_StPt_Sch_EZ!$B$31:$B$54,0),MATCH(Schedules_8760!$F1944,Clg_StPt_Sch_EZ!$C$30:$I$30,0)),"F","C")</f>
        <v>28.333333333333332</v>
      </c>
      <c r="L1944" s="34">
        <f>CONVERT(INDEX(DHW_StPt_Sch_EZ!$C$4:$I$27,MATCH(Schedules_8760!$C1944,DHW_StPt_Sch_EZ!$B$4:$B$27,0),MATCH(Schedules_8760!$F1944,DHW_StPt_Sch_EZ!$C$3:$I$3,0)),"F","C")</f>
        <v>53.333333333333329</v>
      </c>
      <c r="M1944" s="34">
        <f>CONVERT(INDEX(DHW_StPt_Sch_EZ!$C$31:$I$54,MATCH(Schedules_8760!$C1944,DHW_StPt_Sch_EZ!$B$31:$B$54,0),MATCH(Schedules_8760!$F1944,DHW_StPt_Sch_EZ!$C$30:$I$30,0)),"F","C")</f>
        <v>53.333333333333329</v>
      </c>
      <c r="N1944" s="12"/>
      <c r="O1944" s="12"/>
      <c r="P1944" s="12"/>
    </row>
    <row r="1945" spans="1:16" x14ac:dyDescent="0.25">
      <c r="A1945" s="35">
        <v>1944</v>
      </c>
      <c r="B1945" s="89">
        <v>81.958333333333329</v>
      </c>
      <c r="C1945" s="35">
        <f t="shared" si="150"/>
        <v>24</v>
      </c>
      <c r="D1945" s="35">
        <f t="shared" si="153"/>
        <v>81</v>
      </c>
      <c r="E1945" s="35">
        <f t="shared" si="154"/>
        <v>4</v>
      </c>
      <c r="F1945" s="35" t="str">
        <f t="shared" si="151"/>
        <v>Wednesday</v>
      </c>
      <c r="G1945" s="35">
        <f t="shared" si="152"/>
        <v>3</v>
      </c>
      <c r="H1945" s="34">
        <f>CONVERT(INDEX(Htg_StPt_Sch_EZ!$C$4:$I$27,MATCH(Schedules_8760!$C1945,Htg_StPt_Sch_EZ!$B$4:$B$27,0),MATCH(Schedules_8760!$F1945,Htg_StPt_Sch_EZ!$C$3:$I$3,0)),"F","C")</f>
        <v>20.555555555555554</v>
      </c>
      <c r="I1945" s="34">
        <f>CONVERT(INDEX(Htg_StPt_Sch_EZ!$C$31:$I$54,MATCH(Schedules_8760!$C1945,Htg_StPt_Sch_EZ!$B$31:$B$54,0),MATCH(Schedules_8760!$F1945,Htg_StPt_Sch_EZ!$C$30:$I$30,0)),"F","C")</f>
        <v>19.444444444444443</v>
      </c>
      <c r="J1945" s="34">
        <f>CONVERT(INDEX(Clg_StPt_Sch_EZ!$C$4:$I$27,MATCH(Schedules_8760!$C1945,Clg_StPt_Sch_EZ!$B$4:$B$27,0),MATCH(Schedules_8760!$F1945,Clg_StPt_Sch_EZ!$C$3:$I$3,0)),"F","C")</f>
        <v>25.555555555555554</v>
      </c>
      <c r="K1945" s="34">
        <f>CONVERT(INDEX(Clg_StPt_Sch_EZ!$C$31:$I$54,MATCH(Schedules_8760!$C1945,Clg_StPt_Sch_EZ!$B$31:$B$54,0),MATCH(Schedules_8760!$F1945,Clg_StPt_Sch_EZ!$C$30:$I$30,0)),"F","C")</f>
        <v>28.333333333333332</v>
      </c>
      <c r="L1945" s="34">
        <f>CONVERT(INDEX(DHW_StPt_Sch_EZ!$C$4:$I$27,MATCH(Schedules_8760!$C1945,DHW_StPt_Sch_EZ!$B$4:$B$27,0),MATCH(Schedules_8760!$F1945,DHW_StPt_Sch_EZ!$C$3:$I$3,0)),"F","C")</f>
        <v>53.333333333333329</v>
      </c>
      <c r="M1945" s="34">
        <f>CONVERT(INDEX(DHW_StPt_Sch_EZ!$C$31:$I$54,MATCH(Schedules_8760!$C1945,DHW_StPt_Sch_EZ!$B$31:$B$54,0),MATCH(Schedules_8760!$F1945,DHW_StPt_Sch_EZ!$C$30:$I$30,0)),"F","C")</f>
        <v>53.333333333333329</v>
      </c>
      <c r="N1945" s="12"/>
      <c r="O1945" s="12"/>
      <c r="P1945" s="12"/>
    </row>
    <row r="1946" spans="1:16" x14ac:dyDescent="0.25">
      <c r="A1946" s="35">
        <v>1945</v>
      </c>
      <c r="B1946" s="89">
        <v>82</v>
      </c>
      <c r="C1946" s="35">
        <f t="shared" si="150"/>
        <v>1</v>
      </c>
      <c r="D1946" s="35">
        <f t="shared" si="153"/>
        <v>82</v>
      </c>
      <c r="E1946" s="35">
        <f t="shared" si="154"/>
        <v>5</v>
      </c>
      <c r="F1946" s="35" t="str">
        <f t="shared" si="151"/>
        <v>Thursday</v>
      </c>
      <c r="G1946" s="35">
        <f t="shared" si="152"/>
        <v>3</v>
      </c>
      <c r="H1946" s="34">
        <f>CONVERT(INDEX(Htg_StPt_Sch_EZ!$C$4:$I$27,MATCH(Schedules_8760!$C1946,Htg_StPt_Sch_EZ!$B$4:$B$27,0),MATCH(Schedules_8760!$F1946,Htg_StPt_Sch_EZ!$C$3:$I$3,0)),"F","C")</f>
        <v>20.555555555555554</v>
      </c>
      <c r="I1946" s="34">
        <f>CONVERT(INDEX(Htg_StPt_Sch_EZ!$C$31:$I$54,MATCH(Schedules_8760!$C1946,Htg_StPt_Sch_EZ!$B$31:$B$54,0),MATCH(Schedules_8760!$F1946,Htg_StPt_Sch_EZ!$C$30:$I$30,0)),"F","C")</f>
        <v>19.444444444444443</v>
      </c>
      <c r="J1946" s="34">
        <f>CONVERT(INDEX(Clg_StPt_Sch_EZ!$C$4:$I$27,MATCH(Schedules_8760!$C1946,Clg_StPt_Sch_EZ!$B$4:$B$27,0),MATCH(Schedules_8760!$F1946,Clg_StPt_Sch_EZ!$C$3:$I$3,0)),"F","C")</f>
        <v>25.555555555555554</v>
      </c>
      <c r="K1946" s="34">
        <f>CONVERT(INDEX(Clg_StPt_Sch_EZ!$C$31:$I$54,MATCH(Schedules_8760!$C1946,Clg_StPt_Sch_EZ!$B$31:$B$54,0),MATCH(Schedules_8760!$F1946,Clg_StPt_Sch_EZ!$C$30:$I$30,0)),"F","C")</f>
        <v>28.333333333333332</v>
      </c>
      <c r="L1946" s="34">
        <f>CONVERT(INDEX(DHW_StPt_Sch_EZ!$C$4:$I$27,MATCH(Schedules_8760!$C1946,DHW_StPt_Sch_EZ!$B$4:$B$27,0),MATCH(Schedules_8760!$F1946,DHW_StPt_Sch_EZ!$C$3:$I$3,0)),"F","C")</f>
        <v>53.333333333333329</v>
      </c>
      <c r="M1946" s="34">
        <f>CONVERT(INDEX(DHW_StPt_Sch_EZ!$C$31:$I$54,MATCH(Schedules_8760!$C1946,DHW_StPt_Sch_EZ!$B$31:$B$54,0),MATCH(Schedules_8760!$F1946,DHW_StPt_Sch_EZ!$C$30:$I$30,0)),"F","C")</f>
        <v>53.333333333333329</v>
      </c>
      <c r="N1946" s="12"/>
      <c r="O1946" s="12"/>
      <c r="P1946" s="12"/>
    </row>
    <row r="1947" spans="1:16" x14ac:dyDescent="0.25">
      <c r="A1947" s="35">
        <v>1946</v>
      </c>
      <c r="B1947" s="89">
        <v>82.041666666666671</v>
      </c>
      <c r="C1947" s="35">
        <f t="shared" si="150"/>
        <v>2</v>
      </c>
      <c r="D1947" s="35">
        <f t="shared" si="153"/>
        <v>82</v>
      </c>
      <c r="E1947" s="35">
        <f t="shared" si="154"/>
        <v>5</v>
      </c>
      <c r="F1947" s="35" t="str">
        <f t="shared" si="151"/>
        <v>Thursday</v>
      </c>
      <c r="G1947" s="35">
        <f t="shared" si="152"/>
        <v>3</v>
      </c>
      <c r="H1947" s="34">
        <f>CONVERT(INDEX(Htg_StPt_Sch_EZ!$C$4:$I$27,MATCH(Schedules_8760!$C1947,Htg_StPt_Sch_EZ!$B$4:$B$27,0),MATCH(Schedules_8760!$F1947,Htg_StPt_Sch_EZ!$C$3:$I$3,0)),"F","C")</f>
        <v>20.555555555555554</v>
      </c>
      <c r="I1947" s="34">
        <f>CONVERT(INDEX(Htg_StPt_Sch_EZ!$C$31:$I$54,MATCH(Schedules_8760!$C1947,Htg_StPt_Sch_EZ!$B$31:$B$54,0),MATCH(Schedules_8760!$F1947,Htg_StPt_Sch_EZ!$C$30:$I$30,0)),"F","C")</f>
        <v>19.444444444444443</v>
      </c>
      <c r="J1947" s="34">
        <f>CONVERT(INDEX(Clg_StPt_Sch_EZ!$C$4:$I$27,MATCH(Schedules_8760!$C1947,Clg_StPt_Sch_EZ!$B$4:$B$27,0),MATCH(Schedules_8760!$F1947,Clg_StPt_Sch_EZ!$C$3:$I$3,0)),"F","C")</f>
        <v>25.555555555555554</v>
      </c>
      <c r="K1947" s="34">
        <f>CONVERT(INDEX(Clg_StPt_Sch_EZ!$C$31:$I$54,MATCH(Schedules_8760!$C1947,Clg_StPt_Sch_EZ!$B$31:$B$54,0),MATCH(Schedules_8760!$F1947,Clg_StPt_Sch_EZ!$C$30:$I$30,0)),"F","C")</f>
        <v>28.333333333333332</v>
      </c>
      <c r="L1947" s="34">
        <f>CONVERT(INDEX(DHW_StPt_Sch_EZ!$C$4:$I$27,MATCH(Schedules_8760!$C1947,DHW_StPt_Sch_EZ!$B$4:$B$27,0),MATCH(Schedules_8760!$F1947,DHW_StPt_Sch_EZ!$C$3:$I$3,0)),"F","C")</f>
        <v>53.333333333333329</v>
      </c>
      <c r="M1947" s="34">
        <f>CONVERT(INDEX(DHW_StPt_Sch_EZ!$C$31:$I$54,MATCH(Schedules_8760!$C1947,DHW_StPt_Sch_EZ!$B$31:$B$54,0),MATCH(Schedules_8760!$F1947,DHW_StPt_Sch_EZ!$C$30:$I$30,0)),"F","C")</f>
        <v>53.333333333333329</v>
      </c>
      <c r="N1947" s="12"/>
      <c r="O1947" s="12"/>
      <c r="P1947" s="12"/>
    </row>
    <row r="1948" spans="1:16" x14ac:dyDescent="0.25">
      <c r="A1948" s="35">
        <v>1947</v>
      </c>
      <c r="B1948" s="89">
        <v>82.083333333333329</v>
      </c>
      <c r="C1948" s="35">
        <f t="shared" si="150"/>
        <v>3</v>
      </c>
      <c r="D1948" s="35">
        <f t="shared" si="153"/>
        <v>82</v>
      </c>
      <c r="E1948" s="35">
        <f t="shared" si="154"/>
        <v>5</v>
      </c>
      <c r="F1948" s="35" t="str">
        <f t="shared" si="151"/>
        <v>Thursday</v>
      </c>
      <c r="G1948" s="35">
        <f t="shared" si="152"/>
        <v>3</v>
      </c>
      <c r="H1948" s="34">
        <f>CONVERT(INDEX(Htg_StPt_Sch_EZ!$C$4:$I$27,MATCH(Schedules_8760!$C1948,Htg_StPt_Sch_EZ!$B$4:$B$27,0),MATCH(Schedules_8760!$F1948,Htg_StPt_Sch_EZ!$C$3:$I$3,0)),"F","C")</f>
        <v>20.555555555555554</v>
      </c>
      <c r="I1948" s="34">
        <f>CONVERT(INDEX(Htg_StPt_Sch_EZ!$C$31:$I$54,MATCH(Schedules_8760!$C1948,Htg_StPt_Sch_EZ!$B$31:$B$54,0),MATCH(Schedules_8760!$F1948,Htg_StPt_Sch_EZ!$C$30:$I$30,0)),"F","C")</f>
        <v>19.444444444444443</v>
      </c>
      <c r="J1948" s="34">
        <f>CONVERT(INDEX(Clg_StPt_Sch_EZ!$C$4:$I$27,MATCH(Schedules_8760!$C1948,Clg_StPt_Sch_EZ!$B$4:$B$27,0),MATCH(Schedules_8760!$F1948,Clg_StPt_Sch_EZ!$C$3:$I$3,0)),"F","C")</f>
        <v>25.555555555555554</v>
      </c>
      <c r="K1948" s="34">
        <f>CONVERT(INDEX(Clg_StPt_Sch_EZ!$C$31:$I$54,MATCH(Schedules_8760!$C1948,Clg_StPt_Sch_EZ!$B$31:$B$54,0),MATCH(Schedules_8760!$F1948,Clg_StPt_Sch_EZ!$C$30:$I$30,0)),"F","C")</f>
        <v>28.333333333333332</v>
      </c>
      <c r="L1948" s="34">
        <f>CONVERT(INDEX(DHW_StPt_Sch_EZ!$C$4:$I$27,MATCH(Schedules_8760!$C1948,DHW_StPt_Sch_EZ!$B$4:$B$27,0),MATCH(Schedules_8760!$F1948,DHW_StPt_Sch_EZ!$C$3:$I$3,0)),"F","C")</f>
        <v>53.333333333333329</v>
      </c>
      <c r="M1948" s="34">
        <f>CONVERT(INDEX(DHW_StPt_Sch_EZ!$C$31:$I$54,MATCH(Schedules_8760!$C1948,DHW_StPt_Sch_EZ!$B$31:$B$54,0),MATCH(Schedules_8760!$F1948,DHW_StPt_Sch_EZ!$C$30:$I$30,0)),"F","C")</f>
        <v>53.333333333333329</v>
      </c>
      <c r="N1948" s="12"/>
      <c r="O1948" s="12"/>
      <c r="P1948" s="12"/>
    </row>
    <row r="1949" spans="1:16" x14ac:dyDescent="0.25">
      <c r="A1949" s="35">
        <v>1948</v>
      </c>
      <c r="B1949" s="89">
        <v>82.125</v>
      </c>
      <c r="C1949" s="35">
        <f t="shared" si="150"/>
        <v>4</v>
      </c>
      <c r="D1949" s="35">
        <f t="shared" si="153"/>
        <v>82</v>
      </c>
      <c r="E1949" s="35">
        <f t="shared" si="154"/>
        <v>5</v>
      </c>
      <c r="F1949" s="35" t="str">
        <f t="shared" si="151"/>
        <v>Thursday</v>
      </c>
      <c r="G1949" s="35">
        <f t="shared" si="152"/>
        <v>3</v>
      </c>
      <c r="H1949" s="34">
        <f>CONVERT(INDEX(Htg_StPt_Sch_EZ!$C$4:$I$27,MATCH(Schedules_8760!$C1949,Htg_StPt_Sch_EZ!$B$4:$B$27,0),MATCH(Schedules_8760!$F1949,Htg_StPt_Sch_EZ!$C$3:$I$3,0)),"F","C")</f>
        <v>20.555555555555554</v>
      </c>
      <c r="I1949" s="34">
        <f>CONVERT(INDEX(Htg_StPt_Sch_EZ!$C$31:$I$54,MATCH(Schedules_8760!$C1949,Htg_StPt_Sch_EZ!$B$31:$B$54,0),MATCH(Schedules_8760!$F1949,Htg_StPt_Sch_EZ!$C$30:$I$30,0)),"F","C")</f>
        <v>19.444444444444443</v>
      </c>
      <c r="J1949" s="34">
        <f>CONVERT(INDEX(Clg_StPt_Sch_EZ!$C$4:$I$27,MATCH(Schedules_8760!$C1949,Clg_StPt_Sch_EZ!$B$4:$B$27,0),MATCH(Schedules_8760!$F1949,Clg_StPt_Sch_EZ!$C$3:$I$3,0)),"F","C")</f>
        <v>25.555555555555554</v>
      </c>
      <c r="K1949" s="34">
        <f>CONVERT(INDEX(Clg_StPt_Sch_EZ!$C$31:$I$54,MATCH(Schedules_8760!$C1949,Clg_StPt_Sch_EZ!$B$31:$B$54,0),MATCH(Schedules_8760!$F1949,Clg_StPt_Sch_EZ!$C$30:$I$30,0)),"F","C")</f>
        <v>28.333333333333332</v>
      </c>
      <c r="L1949" s="34">
        <f>CONVERT(INDEX(DHW_StPt_Sch_EZ!$C$4:$I$27,MATCH(Schedules_8760!$C1949,DHW_StPt_Sch_EZ!$B$4:$B$27,0),MATCH(Schedules_8760!$F1949,DHW_StPt_Sch_EZ!$C$3:$I$3,0)),"F","C")</f>
        <v>53.333333333333329</v>
      </c>
      <c r="M1949" s="34">
        <f>CONVERT(INDEX(DHW_StPt_Sch_EZ!$C$31:$I$54,MATCH(Schedules_8760!$C1949,DHW_StPt_Sch_EZ!$B$31:$B$54,0),MATCH(Schedules_8760!$F1949,DHW_StPt_Sch_EZ!$C$30:$I$30,0)),"F","C")</f>
        <v>53.333333333333329</v>
      </c>
      <c r="N1949" s="12"/>
      <c r="O1949" s="12"/>
      <c r="P1949" s="12"/>
    </row>
    <row r="1950" spans="1:16" x14ac:dyDescent="0.25">
      <c r="A1950" s="35">
        <v>1949</v>
      </c>
      <c r="B1950" s="89">
        <v>82.166666666666671</v>
      </c>
      <c r="C1950" s="35">
        <f t="shared" si="150"/>
        <v>5</v>
      </c>
      <c r="D1950" s="35">
        <f t="shared" si="153"/>
        <v>82</v>
      </c>
      <c r="E1950" s="35">
        <f t="shared" si="154"/>
        <v>5</v>
      </c>
      <c r="F1950" s="35" t="str">
        <f t="shared" si="151"/>
        <v>Thursday</v>
      </c>
      <c r="G1950" s="35">
        <f t="shared" si="152"/>
        <v>3</v>
      </c>
      <c r="H1950" s="34">
        <f>CONVERT(INDEX(Htg_StPt_Sch_EZ!$C$4:$I$27,MATCH(Schedules_8760!$C1950,Htg_StPt_Sch_EZ!$B$4:$B$27,0),MATCH(Schedules_8760!$F1950,Htg_StPt_Sch_EZ!$C$3:$I$3,0)),"F","C")</f>
        <v>20.555555555555554</v>
      </c>
      <c r="I1950" s="34">
        <f>CONVERT(INDEX(Htg_StPt_Sch_EZ!$C$31:$I$54,MATCH(Schedules_8760!$C1950,Htg_StPt_Sch_EZ!$B$31:$B$54,0),MATCH(Schedules_8760!$F1950,Htg_StPt_Sch_EZ!$C$30:$I$30,0)),"F","C")</f>
        <v>19.444444444444443</v>
      </c>
      <c r="J1950" s="34">
        <f>CONVERT(INDEX(Clg_StPt_Sch_EZ!$C$4:$I$27,MATCH(Schedules_8760!$C1950,Clg_StPt_Sch_EZ!$B$4:$B$27,0),MATCH(Schedules_8760!$F1950,Clg_StPt_Sch_EZ!$C$3:$I$3,0)),"F","C")</f>
        <v>25.555555555555554</v>
      </c>
      <c r="K1950" s="34">
        <f>CONVERT(INDEX(Clg_StPt_Sch_EZ!$C$31:$I$54,MATCH(Schedules_8760!$C1950,Clg_StPt_Sch_EZ!$B$31:$B$54,0),MATCH(Schedules_8760!$F1950,Clg_StPt_Sch_EZ!$C$30:$I$30,0)),"F","C")</f>
        <v>28.333333333333332</v>
      </c>
      <c r="L1950" s="34">
        <f>CONVERT(INDEX(DHW_StPt_Sch_EZ!$C$4:$I$27,MATCH(Schedules_8760!$C1950,DHW_StPt_Sch_EZ!$B$4:$B$27,0),MATCH(Schedules_8760!$F1950,DHW_StPt_Sch_EZ!$C$3:$I$3,0)),"F","C")</f>
        <v>53.333333333333329</v>
      </c>
      <c r="M1950" s="34">
        <f>CONVERT(INDEX(DHW_StPt_Sch_EZ!$C$31:$I$54,MATCH(Schedules_8760!$C1950,DHW_StPt_Sch_EZ!$B$31:$B$54,0),MATCH(Schedules_8760!$F1950,DHW_StPt_Sch_EZ!$C$30:$I$30,0)),"F","C")</f>
        <v>53.333333333333329</v>
      </c>
      <c r="N1950" s="12"/>
      <c r="O1950" s="12"/>
      <c r="P1950" s="12"/>
    </row>
    <row r="1951" spans="1:16" x14ac:dyDescent="0.25">
      <c r="A1951" s="35">
        <v>1950</v>
      </c>
      <c r="B1951" s="89">
        <v>82.208333333333329</v>
      </c>
      <c r="C1951" s="35">
        <f t="shared" si="150"/>
        <v>6</v>
      </c>
      <c r="D1951" s="35">
        <f t="shared" si="153"/>
        <v>82</v>
      </c>
      <c r="E1951" s="35">
        <f t="shared" si="154"/>
        <v>5</v>
      </c>
      <c r="F1951" s="35" t="str">
        <f t="shared" si="151"/>
        <v>Thursday</v>
      </c>
      <c r="G1951" s="35">
        <f t="shared" si="152"/>
        <v>3</v>
      </c>
      <c r="H1951" s="34">
        <f>CONVERT(INDEX(Htg_StPt_Sch_EZ!$C$4:$I$27,MATCH(Schedules_8760!$C1951,Htg_StPt_Sch_EZ!$B$4:$B$27,0),MATCH(Schedules_8760!$F1951,Htg_StPt_Sch_EZ!$C$3:$I$3,0)),"F","C")</f>
        <v>20.555555555555554</v>
      </c>
      <c r="I1951" s="34">
        <f>CONVERT(INDEX(Htg_StPt_Sch_EZ!$C$31:$I$54,MATCH(Schedules_8760!$C1951,Htg_StPt_Sch_EZ!$B$31:$B$54,0),MATCH(Schedules_8760!$F1951,Htg_StPt_Sch_EZ!$C$30:$I$30,0)),"F","C")</f>
        <v>19.444444444444443</v>
      </c>
      <c r="J1951" s="34">
        <f>CONVERT(INDEX(Clg_StPt_Sch_EZ!$C$4:$I$27,MATCH(Schedules_8760!$C1951,Clg_StPt_Sch_EZ!$B$4:$B$27,0),MATCH(Schedules_8760!$F1951,Clg_StPt_Sch_EZ!$C$3:$I$3,0)),"F","C")</f>
        <v>25.555555555555554</v>
      </c>
      <c r="K1951" s="34">
        <f>CONVERT(INDEX(Clg_StPt_Sch_EZ!$C$31:$I$54,MATCH(Schedules_8760!$C1951,Clg_StPt_Sch_EZ!$B$31:$B$54,0),MATCH(Schedules_8760!$F1951,Clg_StPt_Sch_EZ!$C$30:$I$30,0)),"F","C")</f>
        <v>28.333333333333332</v>
      </c>
      <c r="L1951" s="34">
        <f>CONVERT(INDEX(DHW_StPt_Sch_EZ!$C$4:$I$27,MATCH(Schedules_8760!$C1951,DHW_StPt_Sch_EZ!$B$4:$B$27,0),MATCH(Schedules_8760!$F1951,DHW_StPt_Sch_EZ!$C$3:$I$3,0)),"F","C")</f>
        <v>53.333333333333329</v>
      </c>
      <c r="M1951" s="34">
        <f>CONVERT(INDEX(DHW_StPt_Sch_EZ!$C$31:$I$54,MATCH(Schedules_8760!$C1951,DHW_StPt_Sch_EZ!$B$31:$B$54,0),MATCH(Schedules_8760!$F1951,DHW_StPt_Sch_EZ!$C$30:$I$30,0)),"F","C")</f>
        <v>53.333333333333329</v>
      </c>
      <c r="N1951" s="12"/>
      <c r="O1951" s="12"/>
      <c r="P1951" s="12"/>
    </row>
    <row r="1952" spans="1:16" x14ac:dyDescent="0.25">
      <c r="A1952" s="35">
        <v>1951</v>
      </c>
      <c r="B1952" s="89">
        <v>82.25</v>
      </c>
      <c r="C1952" s="35">
        <f t="shared" si="150"/>
        <v>7</v>
      </c>
      <c r="D1952" s="35">
        <f t="shared" si="153"/>
        <v>82</v>
      </c>
      <c r="E1952" s="35">
        <f t="shared" si="154"/>
        <v>5</v>
      </c>
      <c r="F1952" s="35" t="str">
        <f t="shared" si="151"/>
        <v>Thursday</v>
      </c>
      <c r="G1952" s="35">
        <f t="shared" si="152"/>
        <v>3</v>
      </c>
      <c r="H1952" s="34">
        <f>CONVERT(INDEX(Htg_StPt_Sch_EZ!$C$4:$I$27,MATCH(Schedules_8760!$C1952,Htg_StPt_Sch_EZ!$B$4:$B$27,0),MATCH(Schedules_8760!$F1952,Htg_StPt_Sch_EZ!$C$3:$I$3,0)),"F","C")</f>
        <v>20.555555555555554</v>
      </c>
      <c r="I1952" s="34">
        <f>CONVERT(INDEX(Htg_StPt_Sch_EZ!$C$31:$I$54,MATCH(Schedules_8760!$C1952,Htg_StPt_Sch_EZ!$B$31:$B$54,0),MATCH(Schedules_8760!$F1952,Htg_StPt_Sch_EZ!$C$30:$I$30,0)),"F","C")</f>
        <v>19.444444444444443</v>
      </c>
      <c r="J1952" s="34">
        <f>CONVERT(INDEX(Clg_StPt_Sch_EZ!$C$4:$I$27,MATCH(Schedules_8760!$C1952,Clg_StPt_Sch_EZ!$B$4:$B$27,0),MATCH(Schedules_8760!$F1952,Clg_StPt_Sch_EZ!$C$3:$I$3,0)),"F","C")</f>
        <v>25.555555555555554</v>
      </c>
      <c r="K1952" s="34">
        <f>CONVERT(INDEX(Clg_StPt_Sch_EZ!$C$31:$I$54,MATCH(Schedules_8760!$C1952,Clg_StPt_Sch_EZ!$B$31:$B$54,0),MATCH(Schedules_8760!$F1952,Clg_StPt_Sch_EZ!$C$30:$I$30,0)),"F","C")</f>
        <v>28.333333333333332</v>
      </c>
      <c r="L1952" s="34">
        <f>CONVERT(INDEX(DHW_StPt_Sch_EZ!$C$4:$I$27,MATCH(Schedules_8760!$C1952,DHW_StPt_Sch_EZ!$B$4:$B$27,0),MATCH(Schedules_8760!$F1952,DHW_StPt_Sch_EZ!$C$3:$I$3,0)),"F","C")</f>
        <v>53.333333333333329</v>
      </c>
      <c r="M1952" s="34">
        <f>CONVERT(INDEX(DHW_StPt_Sch_EZ!$C$31:$I$54,MATCH(Schedules_8760!$C1952,DHW_StPt_Sch_EZ!$B$31:$B$54,0),MATCH(Schedules_8760!$F1952,DHW_StPt_Sch_EZ!$C$30:$I$30,0)),"F","C")</f>
        <v>53.333333333333329</v>
      </c>
      <c r="N1952" s="12"/>
      <c r="O1952" s="12"/>
      <c r="P1952" s="12"/>
    </row>
    <row r="1953" spans="1:16" x14ac:dyDescent="0.25">
      <c r="A1953" s="35">
        <v>1952</v>
      </c>
      <c r="B1953" s="89">
        <v>82.291666666666671</v>
      </c>
      <c r="C1953" s="35">
        <f t="shared" si="150"/>
        <v>8</v>
      </c>
      <c r="D1953" s="35">
        <f t="shared" si="153"/>
        <v>82</v>
      </c>
      <c r="E1953" s="35">
        <f t="shared" si="154"/>
        <v>5</v>
      </c>
      <c r="F1953" s="35" t="str">
        <f t="shared" si="151"/>
        <v>Thursday</v>
      </c>
      <c r="G1953" s="35">
        <f t="shared" si="152"/>
        <v>3</v>
      </c>
      <c r="H1953" s="34">
        <f>CONVERT(INDEX(Htg_StPt_Sch_EZ!$C$4:$I$27,MATCH(Schedules_8760!$C1953,Htg_StPt_Sch_EZ!$B$4:$B$27,0),MATCH(Schedules_8760!$F1953,Htg_StPt_Sch_EZ!$C$3:$I$3,0)),"F","C")</f>
        <v>20.555555555555554</v>
      </c>
      <c r="I1953" s="34">
        <f>CONVERT(INDEX(Htg_StPt_Sch_EZ!$C$31:$I$54,MATCH(Schedules_8760!$C1953,Htg_StPt_Sch_EZ!$B$31:$B$54,0),MATCH(Schedules_8760!$F1953,Htg_StPt_Sch_EZ!$C$30:$I$30,0)),"F","C")</f>
        <v>19.444444444444443</v>
      </c>
      <c r="J1953" s="34">
        <f>CONVERT(INDEX(Clg_StPt_Sch_EZ!$C$4:$I$27,MATCH(Schedules_8760!$C1953,Clg_StPt_Sch_EZ!$B$4:$B$27,0),MATCH(Schedules_8760!$F1953,Clg_StPt_Sch_EZ!$C$3:$I$3,0)),"F","C")</f>
        <v>25.555555555555554</v>
      </c>
      <c r="K1953" s="34">
        <f>CONVERT(INDEX(Clg_StPt_Sch_EZ!$C$31:$I$54,MATCH(Schedules_8760!$C1953,Clg_StPt_Sch_EZ!$B$31:$B$54,0),MATCH(Schedules_8760!$F1953,Clg_StPt_Sch_EZ!$C$30:$I$30,0)),"F","C")</f>
        <v>25</v>
      </c>
      <c r="L1953" s="34">
        <f>CONVERT(INDEX(DHW_StPt_Sch_EZ!$C$4:$I$27,MATCH(Schedules_8760!$C1953,DHW_StPt_Sch_EZ!$B$4:$B$27,0),MATCH(Schedules_8760!$F1953,DHW_StPt_Sch_EZ!$C$3:$I$3,0)),"F","C")</f>
        <v>53.333333333333329</v>
      </c>
      <c r="M1953" s="34">
        <f>CONVERT(INDEX(DHW_StPt_Sch_EZ!$C$31:$I$54,MATCH(Schedules_8760!$C1953,DHW_StPt_Sch_EZ!$B$31:$B$54,0),MATCH(Schedules_8760!$F1953,DHW_StPt_Sch_EZ!$C$30:$I$30,0)),"F","C")</f>
        <v>53.333333333333329</v>
      </c>
      <c r="N1953" s="12"/>
      <c r="O1953" s="12"/>
      <c r="P1953" s="12"/>
    </row>
    <row r="1954" spans="1:16" x14ac:dyDescent="0.25">
      <c r="A1954" s="35">
        <v>1953</v>
      </c>
      <c r="B1954" s="89">
        <v>82.333333333333329</v>
      </c>
      <c r="C1954" s="35">
        <f t="shared" si="150"/>
        <v>9</v>
      </c>
      <c r="D1954" s="35">
        <f t="shared" si="153"/>
        <v>82</v>
      </c>
      <c r="E1954" s="35">
        <f t="shared" si="154"/>
        <v>5</v>
      </c>
      <c r="F1954" s="35" t="str">
        <f t="shared" si="151"/>
        <v>Thursday</v>
      </c>
      <c r="G1954" s="35">
        <f t="shared" si="152"/>
        <v>3</v>
      </c>
      <c r="H1954" s="34">
        <f>CONVERT(INDEX(Htg_StPt_Sch_EZ!$C$4:$I$27,MATCH(Schedules_8760!$C1954,Htg_StPt_Sch_EZ!$B$4:$B$27,0),MATCH(Schedules_8760!$F1954,Htg_StPt_Sch_EZ!$C$3:$I$3,0)),"F","C")</f>
        <v>20.555555555555554</v>
      </c>
      <c r="I1954" s="34">
        <f>CONVERT(INDEX(Htg_StPt_Sch_EZ!$C$31:$I$54,MATCH(Schedules_8760!$C1954,Htg_StPt_Sch_EZ!$B$31:$B$54,0),MATCH(Schedules_8760!$F1954,Htg_StPt_Sch_EZ!$C$30:$I$30,0)),"F","C")</f>
        <v>19.444444444444443</v>
      </c>
      <c r="J1954" s="34">
        <f>CONVERT(INDEX(Clg_StPt_Sch_EZ!$C$4:$I$27,MATCH(Schedules_8760!$C1954,Clg_StPt_Sch_EZ!$B$4:$B$27,0),MATCH(Schedules_8760!$F1954,Clg_StPt_Sch_EZ!$C$3:$I$3,0)),"F","C")</f>
        <v>25.555555555555554</v>
      </c>
      <c r="K1954" s="34">
        <f>CONVERT(INDEX(Clg_StPt_Sch_EZ!$C$31:$I$54,MATCH(Schedules_8760!$C1954,Clg_StPt_Sch_EZ!$B$31:$B$54,0),MATCH(Schedules_8760!$F1954,Clg_StPt_Sch_EZ!$C$30:$I$30,0)),"F","C")</f>
        <v>25</v>
      </c>
      <c r="L1954" s="34">
        <f>CONVERT(INDEX(DHW_StPt_Sch_EZ!$C$4:$I$27,MATCH(Schedules_8760!$C1954,DHW_StPt_Sch_EZ!$B$4:$B$27,0),MATCH(Schedules_8760!$F1954,DHW_StPt_Sch_EZ!$C$3:$I$3,0)),"F","C")</f>
        <v>53.333333333333329</v>
      </c>
      <c r="M1954" s="34">
        <f>CONVERT(INDEX(DHW_StPt_Sch_EZ!$C$31:$I$54,MATCH(Schedules_8760!$C1954,DHW_StPt_Sch_EZ!$B$31:$B$54,0),MATCH(Schedules_8760!$F1954,DHW_StPt_Sch_EZ!$C$30:$I$30,0)),"F","C")</f>
        <v>53.333333333333329</v>
      </c>
      <c r="N1954" s="12"/>
      <c r="O1954" s="12"/>
      <c r="P1954" s="12"/>
    </row>
    <row r="1955" spans="1:16" x14ac:dyDescent="0.25">
      <c r="A1955" s="35">
        <v>1954</v>
      </c>
      <c r="B1955" s="89">
        <v>82.375</v>
      </c>
      <c r="C1955" s="35">
        <f t="shared" si="150"/>
        <v>10</v>
      </c>
      <c r="D1955" s="35">
        <f t="shared" si="153"/>
        <v>82</v>
      </c>
      <c r="E1955" s="35">
        <f t="shared" si="154"/>
        <v>5</v>
      </c>
      <c r="F1955" s="35" t="str">
        <f t="shared" si="151"/>
        <v>Thursday</v>
      </c>
      <c r="G1955" s="35">
        <f t="shared" si="152"/>
        <v>3</v>
      </c>
      <c r="H1955" s="34">
        <f>CONVERT(INDEX(Htg_StPt_Sch_EZ!$C$4:$I$27,MATCH(Schedules_8760!$C1955,Htg_StPt_Sch_EZ!$B$4:$B$27,0),MATCH(Schedules_8760!$F1955,Htg_StPt_Sch_EZ!$C$3:$I$3,0)),"F","C")</f>
        <v>20.555555555555554</v>
      </c>
      <c r="I1955" s="34">
        <f>CONVERT(INDEX(Htg_StPt_Sch_EZ!$C$31:$I$54,MATCH(Schedules_8760!$C1955,Htg_StPt_Sch_EZ!$B$31:$B$54,0),MATCH(Schedules_8760!$F1955,Htg_StPt_Sch_EZ!$C$30:$I$30,0)),"F","C")</f>
        <v>19.444444444444443</v>
      </c>
      <c r="J1955" s="34">
        <f>CONVERT(INDEX(Clg_StPt_Sch_EZ!$C$4:$I$27,MATCH(Schedules_8760!$C1955,Clg_StPt_Sch_EZ!$B$4:$B$27,0),MATCH(Schedules_8760!$F1955,Clg_StPt_Sch_EZ!$C$3:$I$3,0)),"F","C")</f>
        <v>25.555555555555554</v>
      </c>
      <c r="K1955" s="34">
        <f>CONVERT(INDEX(Clg_StPt_Sch_EZ!$C$31:$I$54,MATCH(Schedules_8760!$C1955,Clg_StPt_Sch_EZ!$B$31:$B$54,0),MATCH(Schedules_8760!$F1955,Clg_StPt_Sch_EZ!$C$30:$I$30,0)),"F","C")</f>
        <v>25</v>
      </c>
      <c r="L1955" s="34">
        <f>CONVERT(INDEX(DHW_StPt_Sch_EZ!$C$4:$I$27,MATCH(Schedules_8760!$C1955,DHW_StPt_Sch_EZ!$B$4:$B$27,0),MATCH(Schedules_8760!$F1955,DHW_StPt_Sch_EZ!$C$3:$I$3,0)),"F","C")</f>
        <v>53.333333333333329</v>
      </c>
      <c r="M1955" s="34">
        <f>CONVERT(INDEX(DHW_StPt_Sch_EZ!$C$31:$I$54,MATCH(Schedules_8760!$C1955,DHW_StPt_Sch_EZ!$B$31:$B$54,0),MATCH(Schedules_8760!$F1955,DHW_StPt_Sch_EZ!$C$30:$I$30,0)),"F","C")</f>
        <v>53.333333333333329</v>
      </c>
      <c r="N1955" s="12"/>
      <c r="O1955" s="12"/>
      <c r="P1955" s="12"/>
    </row>
    <row r="1956" spans="1:16" x14ac:dyDescent="0.25">
      <c r="A1956" s="35">
        <v>1955</v>
      </c>
      <c r="B1956" s="89">
        <v>82.416666666666671</v>
      </c>
      <c r="C1956" s="35">
        <f t="shared" si="150"/>
        <v>11</v>
      </c>
      <c r="D1956" s="35">
        <f t="shared" si="153"/>
        <v>82</v>
      </c>
      <c r="E1956" s="35">
        <f t="shared" si="154"/>
        <v>5</v>
      </c>
      <c r="F1956" s="35" t="str">
        <f t="shared" si="151"/>
        <v>Thursday</v>
      </c>
      <c r="G1956" s="35">
        <f t="shared" si="152"/>
        <v>3</v>
      </c>
      <c r="H1956" s="34">
        <f>CONVERT(INDEX(Htg_StPt_Sch_EZ!$C$4:$I$27,MATCH(Schedules_8760!$C1956,Htg_StPt_Sch_EZ!$B$4:$B$27,0),MATCH(Schedules_8760!$F1956,Htg_StPt_Sch_EZ!$C$3:$I$3,0)),"F","C")</f>
        <v>20.555555555555554</v>
      </c>
      <c r="I1956" s="34">
        <f>CONVERT(INDEX(Htg_StPt_Sch_EZ!$C$31:$I$54,MATCH(Schedules_8760!$C1956,Htg_StPt_Sch_EZ!$B$31:$B$54,0),MATCH(Schedules_8760!$F1956,Htg_StPt_Sch_EZ!$C$30:$I$30,0)),"F","C")</f>
        <v>19.444444444444443</v>
      </c>
      <c r="J1956" s="34">
        <f>CONVERT(INDEX(Clg_StPt_Sch_EZ!$C$4:$I$27,MATCH(Schedules_8760!$C1956,Clg_StPt_Sch_EZ!$B$4:$B$27,0),MATCH(Schedules_8760!$F1956,Clg_StPt_Sch_EZ!$C$3:$I$3,0)),"F","C")</f>
        <v>25.555555555555554</v>
      </c>
      <c r="K1956" s="34">
        <f>CONVERT(INDEX(Clg_StPt_Sch_EZ!$C$31:$I$54,MATCH(Schedules_8760!$C1956,Clg_StPt_Sch_EZ!$B$31:$B$54,0),MATCH(Schedules_8760!$F1956,Clg_StPt_Sch_EZ!$C$30:$I$30,0)),"F","C")</f>
        <v>25</v>
      </c>
      <c r="L1956" s="34">
        <f>CONVERT(INDEX(DHW_StPt_Sch_EZ!$C$4:$I$27,MATCH(Schedules_8760!$C1956,DHW_StPt_Sch_EZ!$B$4:$B$27,0),MATCH(Schedules_8760!$F1956,DHW_StPt_Sch_EZ!$C$3:$I$3,0)),"F","C")</f>
        <v>53.333333333333329</v>
      </c>
      <c r="M1956" s="34">
        <f>CONVERT(INDEX(DHW_StPt_Sch_EZ!$C$31:$I$54,MATCH(Schedules_8760!$C1956,DHW_StPt_Sch_EZ!$B$31:$B$54,0),MATCH(Schedules_8760!$F1956,DHW_StPt_Sch_EZ!$C$30:$I$30,0)),"F","C")</f>
        <v>53.333333333333329</v>
      </c>
      <c r="N1956" s="12"/>
      <c r="O1956" s="12"/>
      <c r="P1956" s="12"/>
    </row>
    <row r="1957" spans="1:16" x14ac:dyDescent="0.25">
      <c r="A1957" s="35">
        <v>1956</v>
      </c>
      <c r="B1957" s="89">
        <v>82.458333333333329</v>
      </c>
      <c r="C1957" s="35">
        <f t="shared" si="150"/>
        <v>12</v>
      </c>
      <c r="D1957" s="35">
        <f t="shared" si="153"/>
        <v>82</v>
      </c>
      <c r="E1957" s="35">
        <f t="shared" si="154"/>
        <v>5</v>
      </c>
      <c r="F1957" s="35" t="str">
        <f t="shared" si="151"/>
        <v>Thursday</v>
      </c>
      <c r="G1957" s="35">
        <f t="shared" si="152"/>
        <v>3</v>
      </c>
      <c r="H1957" s="34">
        <f>CONVERT(INDEX(Htg_StPt_Sch_EZ!$C$4:$I$27,MATCH(Schedules_8760!$C1957,Htg_StPt_Sch_EZ!$B$4:$B$27,0),MATCH(Schedules_8760!$F1957,Htg_StPt_Sch_EZ!$C$3:$I$3,0)),"F","C")</f>
        <v>20.555555555555554</v>
      </c>
      <c r="I1957" s="34">
        <f>CONVERT(INDEX(Htg_StPt_Sch_EZ!$C$31:$I$54,MATCH(Schedules_8760!$C1957,Htg_StPt_Sch_EZ!$B$31:$B$54,0),MATCH(Schedules_8760!$F1957,Htg_StPt_Sch_EZ!$C$30:$I$30,0)),"F","C")</f>
        <v>19.444444444444443</v>
      </c>
      <c r="J1957" s="34">
        <f>CONVERT(INDEX(Clg_StPt_Sch_EZ!$C$4:$I$27,MATCH(Schedules_8760!$C1957,Clg_StPt_Sch_EZ!$B$4:$B$27,0),MATCH(Schedules_8760!$F1957,Clg_StPt_Sch_EZ!$C$3:$I$3,0)),"F","C")</f>
        <v>25.555555555555554</v>
      </c>
      <c r="K1957" s="34">
        <f>CONVERT(INDEX(Clg_StPt_Sch_EZ!$C$31:$I$54,MATCH(Schedules_8760!$C1957,Clg_StPt_Sch_EZ!$B$31:$B$54,0),MATCH(Schedules_8760!$F1957,Clg_StPt_Sch_EZ!$C$30:$I$30,0)),"F","C")</f>
        <v>25</v>
      </c>
      <c r="L1957" s="34">
        <f>CONVERT(INDEX(DHW_StPt_Sch_EZ!$C$4:$I$27,MATCH(Schedules_8760!$C1957,DHW_StPt_Sch_EZ!$B$4:$B$27,0),MATCH(Schedules_8760!$F1957,DHW_StPt_Sch_EZ!$C$3:$I$3,0)),"F","C")</f>
        <v>53.333333333333329</v>
      </c>
      <c r="M1957" s="34">
        <f>CONVERT(INDEX(DHW_StPt_Sch_EZ!$C$31:$I$54,MATCH(Schedules_8760!$C1957,DHW_StPt_Sch_EZ!$B$31:$B$54,0),MATCH(Schedules_8760!$F1957,DHW_StPt_Sch_EZ!$C$30:$I$30,0)),"F","C")</f>
        <v>53.333333333333329</v>
      </c>
      <c r="N1957" s="12"/>
      <c r="O1957" s="12"/>
      <c r="P1957" s="12"/>
    </row>
    <row r="1958" spans="1:16" x14ac:dyDescent="0.25">
      <c r="A1958" s="35">
        <v>1957</v>
      </c>
      <c r="B1958" s="89">
        <v>82.5</v>
      </c>
      <c r="C1958" s="35">
        <f t="shared" si="150"/>
        <v>13</v>
      </c>
      <c r="D1958" s="35">
        <f t="shared" si="153"/>
        <v>82</v>
      </c>
      <c r="E1958" s="35">
        <f t="shared" si="154"/>
        <v>5</v>
      </c>
      <c r="F1958" s="35" t="str">
        <f t="shared" si="151"/>
        <v>Thursday</v>
      </c>
      <c r="G1958" s="35">
        <f t="shared" si="152"/>
        <v>3</v>
      </c>
      <c r="H1958" s="34">
        <f>CONVERT(INDEX(Htg_StPt_Sch_EZ!$C$4:$I$27,MATCH(Schedules_8760!$C1958,Htg_StPt_Sch_EZ!$B$4:$B$27,0),MATCH(Schedules_8760!$F1958,Htg_StPt_Sch_EZ!$C$3:$I$3,0)),"F","C")</f>
        <v>20.555555555555554</v>
      </c>
      <c r="I1958" s="34">
        <f>CONVERT(INDEX(Htg_StPt_Sch_EZ!$C$31:$I$54,MATCH(Schedules_8760!$C1958,Htg_StPt_Sch_EZ!$B$31:$B$54,0),MATCH(Schedules_8760!$F1958,Htg_StPt_Sch_EZ!$C$30:$I$30,0)),"F","C")</f>
        <v>19.444444444444443</v>
      </c>
      <c r="J1958" s="34">
        <f>CONVERT(INDEX(Clg_StPt_Sch_EZ!$C$4:$I$27,MATCH(Schedules_8760!$C1958,Clg_StPt_Sch_EZ!$B$4:$B$27,0),MATCH(Schedules_8760!$F1958,Clg_StPt_Sch_EZ!$C$3:$I$3,0)),"F","C")</f>
        <v>25.555555555555554</v>
      </c>
      <c r="K1958" s="34">
        <f>CONVERT(INDEX(Clg_StPt_Sch_EZ!$C$31:$I$54,MATCH(Schedules_8760!$C1958,Clg_StPt_Sch_EZ!$B$31:$B$54,0),MATCH(Schedules_8760!$F1958,Clg_StPt_Sch_EZ!$C$30:$I$30,0)),"F","C")</f>
        <v>25</v>
      </c>
      <c r="L1958" s="34">
        <f>CONVERT(INDEX(DHW_StPt_Sch_EZ!$C$4:$I$27,MATCH(Schedules_8760!$C1958,DHW_StPt_Sch_EZ!$B$4:$B$27,0),MATCH(Schedules_8760!$F1958,DHW_StPt_Sch_EZ!$C$3:$I$3,0)),"F","C")</f>
        <v>53.333333333333329</v>
      </c>
      <c r="M1958" s="34">
        <f>CONVERT(INDEX(DHW_StPt_Sch_EZ!$C$31:$I$54,MATCH(Schedules_8760!$C1958,DHW_StPt_Sch_EZ!$B$31:$B$54,0),MATCH(Schedules_8760!$F1958,DHW_StPt_Sch_EZ!$C$30:$I$30,0)),"F","C")</f>
        <v>53.333333333333329</v>
      </c>
      <c r="N1958" s="12"/>
      <c r="O1958" s="12"/>
      <c r="P1958" s="12"/>
    </row>
    <row r="1959" spans="1:16" x14ac:dyDescent="0.25">
      <c r="A1959" s="35">
        <v>1958</v>
      </c>
      <c r="B1959" s="89">
        <v>82.541666666666671</v>
      </c>
      <c r="C1959" s="35">
        <f t="shared" si="150"/>
        <v>14</v>
      </c>
      <c r="D1959" s="35">
        <f t="shared" si="153"/>
        <v>82</v>
      </c>
      <c r="E1959" s="35">
        <f t="shared" si="154"/>
        <v>5</v>
      </c>
      <c r="F1959" s="35" t="str">
        <f t="shared" si="151"/>
        <v>Thursday</v>
      </c>
      <c r="G1959" s="35">
        <f t="shared" si="152"/>
        <v>3</v>
      </c>
      <c r="H1959" s="34">
        <f>CONVERT(INDEX(Htg_StPt_Sch_EZ!$C$4:$I$27,MATCH(Schedules_8760!$C1959,Htg_StPt_Sch_EZ!$B$4:$B$27,0),MATCH(Schedules_8760!$F1959,Htg_StPt_Sch_EZ!$C$3:$I$3,0)),"F","C")</f>
        <v>20.555555555555554</v>
      </c>
      <c r="I1959" s="34">
        <f>CONVERT(INDEX(Htg_StPt_Sch_EZ!$C$31:$I$54,MATCH(Schedules_8760!$C1959,Htg_StPt_Sch_EZ!$B$31:$B$54,0),MATCH(Schedules_8760!$F1959,Htg_StPt_Sch_EZ!$C$30:$I$30,0)),"F","C")</f>
        <v>19.444444444444443</v>
      </c>
      <c r="J1959" s="34">
        <f>CONVERT(INDEX(Clg_StPt_Sch_EZ!$C$4:$I$27,MATCH(Schedules_8760!$C1959,Clg_StPt_Sch_EZ!$B$4:$B$27,0),MATCH(Schedules_8760!$F1959,Clg_StPt_Sch_EZ!$C$3:$I$3,0)),"F","C")</f>
        <v>25.555555555555554</v>
      </c>
      <c r="K1959" s="34">
        <f>CONVERT(INDEX(Clg_StPt_Sch_EZ!$C$31:$I$54,MATCH(Schedules_8760!$C1959,Clg_StPt_Sch_EZ!$B$31:$B$54,0),MATCH(Schedules_8760!$F1959,Clg_StPt_Sch_EZ!$C$30:$I$30,0)),"F","C")</f>
        <v>25</v>
      </c>
      <c r="L1959" s="34">
        <f>CONVERT(INDEX(DHW_StPt_Sch_EZ!$C$4:$I$27,MATCH(Schedules_8760!$C1959,DHW_StPt_Sch_EZ!$B$4:$B$27,0),MATCH(Schedules_8760!$F1959,DHW_StPt_Sch_EZ!$C$3:$I$3,0)),"F","C")</f>
        <v>53.333333333333329</v>
      </c>
      <c r="M1959" s="34">
        <f>CONVERT(INDEX(DHW_StPt_Sch_EZ!$C$31:$I$54,MATCH(Schedules_8760!$C1959,DHW_StPt_Sch_EZ!$B$31:$B$54,0),MATCH(Schedules_8760!$F1959,DHW_StPt_Sch_EZ!$C$30:$I$30,0)),"F","C")</f>
        <v>53.333333333333329</v>
      </c>
      <c r="N1959" s="12"/>
      <c r="O1959" s="12"/>
      <c r="P1959" s="12"/>
    </row>
    <row r="1960" spans="1:16" x14ac:dyDescent="0.25">
      <c r="A1960" s="35">
        <v>1959</v>
      </c>
      <c r="B1960" s="89">
        <v>82.583333333333329</v>
      </c>
      <c r="C1960" s="35">
        <f t="shared" si="150"/>
        <v>15</v>
      </c>
      <c r="D1960" s="35">
        <f t="shared" si="153"/>
        <v>82</v>
      </c>
      <c r="E1960" s="35">
        <f t="shared" si="154"/>
        <v>5</v>
      </c>
      <c r="F1960" s="35" t="str">
        <f t="shared" si="151"/>
        <v>Thursday</v>
      </c>
      <c r="G1960" s="35">
        <f t="shared" si="152"/>
        <v>3</v>
      </c>
      <c r="H1960" s="34">
        <f>CONVERT(INDEX(Htg_StPt_Sch_EZ!$C$4:$I$27,MATCH(Schedules_8760!$C1960,Htg_StPt_Sch_EZ!$B$4:$B$27,0),MATCH(Schedules_8760!$F1960,Htg_StPt_Sch_EZ!$C$3:$I$3,0)),"F","C")</f>
        <v>20.555555555555554</v>
      </c>
      <c r="I1960" s="34">
        <f>CONVERT(INDEX(Htg_StPt_Sch_EZ!$C$31:$I$54,MATCH(Schedules_8760!$C1960,Htg_StPt_Sch_EZ!$B$31:$B$54,0),MATCH(Schedules_8760!$F1960,Htg_StPt_Sch_EZ!$C$30:$I$30,0)),"F","C")</f>
        <v>21.111111111111111</v>
      </c>
      <c r="J1960" s="34">
        <f>CONVERT(INDEX(Clg_StPt_Sch_EZ!$C$4:$I$27,MATCH(Schedules_8760!$C1960,Clg_StPt_Sch_EZ!$B$4:$B$27,0),MATCH(Schedules_8760!$F1960,Clg_StPt_Sch_EZ!$C$3:$I$3,0)),"F","C")</f>
        <v>25.555555555555554</v>
      </c>
      <c r="K1960" s="34">
        <f>CONVERT(INDEX(Clg_StPt_Sch_EZ!$C$31:$I$54,MATCH(Schedules_8760!$C1960,Clg_StPt_Sch_EZ!$B$31:$B$54,0),MATCH(Schedules_8760!$F1960,Clg_StPt_Sch_EZ!$C$30:$I$30,0)),"F","C")</f>
        <v>25</v>
      </c>
      <c r="L1960" s="34">
        <f>CONVERT(INDEX(DHW_StPt_Sch_EZ!$C$4:$I$27,MATCH(Schedules_8760!$C1960,DHW_StPt_Sch_EZ!$B$4:$B$27,0),MATCH(Schedules_8760!$F1960,DHW_StPt_Sch_EZ!$C$3:$I$3,0)),"F","C")</f>
        <v>53.333333333333329</v>
      </c>
      <c r="M1960" s="34">
        <f>CONVERT(INDEX(DHW_StPt_Sch_EZ!$C$31:$I$54,MATCH(Schedules_8760!$C1960,DHW_StPt_Sch_EZ!$B$31:$B$54,0),MATCH(Schedules_8760!$F1960,DHW_StPt_Sch_EZ!$C$30:$I$30,0)),"F","C")</f>
        <v>53.333333333333329</v>
      </c>
      <c r="N1960" s="12"/>
      <c r="O1960" s="12"/>
      <c r="P1960" s="12"/>
    </row>
    <row r="1961" spans="1:16" x14ac:dyDescent="0.25">
      <c r="A1961" s="35">
        <v>1960</v>
      </c>
      <c r="B1961" s="89">
        <v>82.625</v>
      </c>
      <c r="C1961" s="35">
        <f t="shared" si="150"/>
        <v>16</v>
      </c>
      <c r="D1961" s="35">
        <f t="shared" si="153"/>
        <v>82</v>
      </c>
      <c r="E1961" s="35">
        <f t="shared" si="154"/>
        <v>5</v>
      </c>
      <c r="F1961" s="35" t="str">
        <f t="shared" si="151"/>
        <v>Thursday</v>
      </c>
      <c r="G1961" s="35">
        <f t="shared" si="152"/>
        <v>3</v>
      </c>
      <c r="H1961" s="34">
        <f>CONVERT(INDEX(Htg_StPt_Sch_EZ!$C$4:$I$27,MATCH(Schedules_8760!$C1961,Htg_StPt_Sch_EZ!$B$4:$B$27,0),MATCH(Schedules_8760!$F1961,Htg_StPt_Sch_EZ!$C$3:$I$3,0)),"F","C")</f>
        <v>20.555555555555554</v>
      </c>
      <c r="I1961" s="34">
        <f>CONVERT(INDEX(Htg_StPt_Sch_EZ!$C$31:$I$54,MATCH(Schedules_8760!$C1961,Htg_StPt_Sch_EZ!$B$31:$B$54,0),MATCH(Schedules_8760!$F1961,Htg_StPt_Sch_EZ!$C$30:$I$30,0)),"F","C")</f>
        <v>21.111111111111111</v>
      </c>
      <c r="J1961" s="34">
        <f>CONVERT(INDEX(Clg_StPt_Sch_EZ!$C$4:$I$27,MATCH(Schedules_8760!$C1961,Clg_StPt_Sch_EZ!$B$4:$B$27,0),MATCH(Schedules_8760!$F1961,Clg_StPt_Sch_EZ!$C$3:$I$3,0)),"F","C")</f>
        <v>25.555555555555554</v>
      </c>
      <c r="K1961" s="34">
        <f>CONVERT(INDEX(Clg_StPt_Sch_EZ!$C$31:$I$54,MATCH(Schedules_8760!$C1961,Clg_StPt_Sch_EZ!$B$31:$B$54,0),MATCH(Schedules_8760!$F1961,Clg_StPt_Sch_EZ!$C$30:$I$30,0)),"F","C")</f>
        <v>25</v>
      </c>
      <c r="L1961" s="34">
        <f>CONVERT(INDEX(DHW_StPt_Sch_EZ!$C$4:$I$27,MATCH(Schedules_8760!$C1961,DHW_StPt_Sch_EZ!$B$4:$B$27,0),MATCH(Schedules_8760!$F1961,DHW_StPt_Sch_EZ!$C$3:$I$3,0)),"F","C")</f>
        <v>53.333333333333329</v>
      </c>
      <c r="M1961" s="34">
        <f>CONVERT(INDEX(DHW_StPt_Sch_EZ!$C$31:$I$54,MATCH(Schedules_8760!$C1961,DHW_StPt_Sch_EZ!$B$31:$B$54,0),MATCH(Schedules_8760!$F1961,DHW_StPt_Sch_EZ!$C$30:$I$30,0)),"F","C")</f>
        <v>53.333333333333329</v>
      </c>
      <c r="N1961" s="12"/>
      <c r="O1961" s="12"/>
      <c r="P1961" s="12"/>
    </row>
    <row r="1962" spans="1:16" x14ac:dyDescent="0.25">
      <c r="A1962" s="35">
        <v>1961</v>
      </c>
      <c r="B1962" s="89">
        <v>82.666666666666671</v>
      </c>
      <c r="C1962" s="35">
        <f t="shared" si="150"/>
        <v>17</v>
      </c>
      <c r="D1962" s="35">
        <f t="shared" si="153"/>
        <v>82</v>
      </c>
      <c r="E1962" s="35">
        <f t="shared" si="154"/>
        <v>5</v>
      </c>
      <c r="F1962" s="35" t="str">
        <f t="shared" si="151"/>
        <v>Thursday</v>
      </c>
      <c r="G1962" s="35">
        <f t="shared" si="152"/>
        <v>3</v>
      </c>
      <c r="H1962" s="34">
        <f>CONVERT(INDEX(Htg_StPt_Sch_EZ!$C$4:$I$27,MATCH(Schedules_8760!$C1962,Htg_StPt_Sch_EZ!$B$4:$B$27,0),MATCH(Schedules_8760!$F1962,Htg_StPt_Sch_EZ!$C$3:$I$3,0)),"F","C")</f>
        <v>20.555555555555554</v>
      </c>
      <c r="I1962" s="34">
        <f>CONVERT(INDEX(Htg_StPt_Sch_EZ!$C$31:$I$54,MATCH(Schedules_8760!$C1962,Htg_StPt_Sch_EZ!$B$31:$B$54,0),MATCH(Schedules_8760!$F1962,Htg_StPt_Sch_EZ!$C$30:$I$30,0)),"F","C")</f>
        <v>17.777777777777779</v>
      </c>
      <c r="J1962" s="34">
        <f>CONVERT(INDEX(Clg_StPt_Sch_EZ!$C$4:$I$27,MATCH(Schedules_8760!$C1962,Clg_StPt_Sch_EZ!$B$4:$B$27,0),MATCH(Schedules_8760!$F1962,Clg_StPt_Sch_EZ!$C$3:$I$3,0)),"F","C")</f>
        <v>25.555555555555554</v>
      </c>
      <c r="K1962" s="34">
        <f>CONVERT(INDEX(Clg_StPt_Sch_EZ!$C$31:$I$54,MATCH(Schedules_8760!$C1962,Clg_StPt_Sch_EZ!$B$31:$B$54,0),MATCH(Schedules_8760!$F1962,Clg_StPt_Sch_EZ!$C$30:$I$30,0)),"F","C")</f>
        <v>25</v>
      </c>
      <c r="L1962" s="34">
        <f>CONVERT(INDEX(DHW_StPt_Sch_EZ!$C$4:$I$27,MATCH(Schedules_8760!$C1962,DHW_StPt_Sch_EZ!$B$4:$B$27,0),MATCH(Schedules_8760!$F1962,DHW_StPt_Sch_EZ!$C$3:$I$3,0)),"F","C")</f>
        <v>53.333333333333329</v>
      </c>
      <c r="M1962" s="34">
        <f>CONVERT(INDEX(DHW_StPt_Sch_EZ!$C$31:$I$54,MATCH(Schedules_8760!$C1962,DHW_StPt_Sch_EZ!$B$31:$B$54,0),MATCH(Schedules_8760!$F1962,DHW_StPt_Sch_EZ!$C$30:$I$30,0)),"F","C")</f>
        <v>53.333333333333329</v>
      </c>
      <c r="N1962" s="12"/>
      <c r="O1962" s="12"/>
      <c r="P1962" s="12"/>
    </row>
    <row r="1963" spans="1:16" x14ac:dyDescent="0.25">
      <c r="A1963" s="35">
        <v>1962</v>
      </c>
      <c r="B1963" s="89">
        <v>82.708333333333329</v>
      </c>
      <c r="C1963" s="35">
        <f t="shared" si="150"/>
        <v>18</v>
      </c>
      <c r="D1963" s="35">
        <f t="shared" si="153"/>
        <v>82</v>
      </c>
      <c r="E1963" s="35">
        <f t="shared" si="154"/>
        <v>5</v>
      </c>
      <c r="F1963" s="35" t="str">
        <f t="shared" si="151"/>
        <v>Thursday</v>
      </c>
      <c r="G1963" s="35">
        <f t="shared" si="152"/>
        <v>3</v>
      </c>
      <c r="H1963" s="34">
        <f>CONVERT(INDEX(Htg_StPt_Sch_EZ!$C$4:$I$27,MATCH(Schedules_8760!$C1963,Htg_StPt_Sch_EZ!$B$4:$B$27,0),MATCH(Schedules_8760!$F1963,Htg_StPt_Sch_EZ!$C$3:$I$3,0)),"F","C")</f>
        <v>20.555555555555554</v>
      </c>
      <c r="I1963" s="34">
        <f>CONVERT(INDEX(Htg_StPt_Sch_EZ!$C$31:$I$54,MATCH(Schedules_8760!$C1963,Htg_StPt_Sch_EZ!$B$31:$B$54,0),MATCH(Schedules_8760!$F1963,Htg_StPt_Sch_EZ!$C$30:$I$30,0)),"F","C")</f>
        <v>17.777777777777779</v>
      </c>
      <c r="J1963" s="34">
        <f>CONVERT(INDEX(Clg_StPt_Sch_EZ!$C$4:$I$27,MATCH(Schedules_8760!$C1963,Clg_StPt_Sch_EZ!$B$4:$B$27,0),MATCH(Schedules_8760!$F1963,Clg_StPt_Sch_EZ!$C$3:$I$3,0)),"F","C")</f>
        <v>25.555555555555554</v>
      </c>
      <c r="K1963" s="34">
        <f>CONVERT(INDEX(Clg_StPt_Sch_EZ!$C$31:$I$54,MATCH(Schedules_8760!$C1963,Clg_StPt_Sch_EZ!$B$31:$B$54,0),MATCH(Schedules_8760!$F1963,Clg_StPt_Sch_EZ!$C$30:$I$30,0)),"F","C")</f>
        <v>28.333333333333332</v>
      </c>
      <c r="L1963" s="34">
        <f>CONVERT(INDEX(DHW_StPt_Sch_EZ!$C$4:$I$27,MATCH(Schedules_8760!$C1963,DHW_StPt_Sch_EZ!$B$4:$B$27,0),MATCH(Schedules_8760!$F1963,DHW_StPt_Sch_EZ!$C$3:$I$3,0)),"F","C")</f>
        <v>53.333333333333329</v>
      </c>
      <c r="M1963" s="34">
        <f>CONVERT(INDEX(DHW_StPt_Sch_EZ!$C$31:$I$54,MATCH(Schedules_8760!$C1963,DHW_StPt_Sch_EZ!$B$31:$B$54,0),MATCH(Schedules_8760!$F1963,DHW_StPt_Sch_EZ!$C$30:$I$30,0)),"F","C")</f>
        <v>53.333333333333329</v>
      </c>
      <c r="N1963" s="12"/>
      <c r="O1963" s="12"/>
      <c r="P1963" s="12"/>
    </row>
    <row r="1964" spans="1:16" x14ac:dyDescent="0.25">
      <c r="A1964" s="35">
        <v>1963</v>
      </c>
      <c r="B1964" s="89">
        <v>82.75</v>
      </c>
      <c r="C1964" s="35">
        <f t="shared" si="150"/>
        <v>19</v>
      </c>
      <c r="D1964" s="35">
        <f t="shared" si="153"/>
        <v>82</v>
      </c>
      <c r="E1964" s="35">
        <f t="shared" si="154"/>
        <v>5</v>
      </c>
      <c r="F1964" s="35" t="str">
        <f t="shared" si="151"/>
        <v>Thursday</v>
      </c>
      <c r="G1964" s="35">
        <f t="shared" si="152"/>
        <v>3</v>
      </c>
      <c r="H1964" s="34">
        <f>CONVERT(INDEX(Htg_StPt_Sch_EZ!$C$4:$I$27,MATCH(Schedules_8760!$C1964,Htg_StPt_Sch_EZ!$B$4:$B$27,0),MATCH(Schedules_8760!$F1964,Htg_StPt_Sch_EZ!$C$3:$I$3,0)),"F","C")</f>
        <v>20.555555555555554</v>
      </c>
      <c r="I1964" s="34">
        <f>CONVERT(INDEX(Htg_StPt_Sch_EZ!$C$31:$I$54,MATCH(Schedules_8760!$C1964,Htg_StPt_Sch_EZ!$B$31:$B$54,0),MATCH(Schedules_8760!$F1964,Htg_StPt_Sch_EZ!$C$30:$I$30,0)),"F","C")</f>
        <v>18.333333333333332</v>
      </c>
      <c r="J1964" s="34">
        <f>CONVERT(INDEX(Clg_StPt_Sch_EZ!$C$4:$I$27,MATCH(Schedules_8760!$C1964,Clg_StPt_Sch_EZ!$B$4:$B$27,0),MATCH(Schedules_8760!$F1964,Clg_StPt_Sch_EZ!$C$3:$I$3,0)),"F","C")</f>
        <v>25.555555555555554</v>
      </c>
      <c r="K1964" s="34">
        <f>CONVERT(INDEX(Clg_StPt_Sch_EZ!$C$31:$I$54,MATCH(Schedules_8760!$C1964,Clg_StPt_Sch_EZ!$B$31:$B$54,0),MATCH(Schedules_8760!$F1964,Clg_StPt_Sch_EZ!$C$30:$I$30,0)),"F","C")</f>
        <v>28.333333333333332</v>
      </c>
      <c r="L1964" s="34">
        <f>CONVERT(INDEX(DHW_StPt_Sch_EZ!$C$4:$I$27,MATCH(Schedules_8760!$C1964,DHW_StPt_Sch_EZ!$B$4:$B$27,0),MATCH(Schedules_8760!$F1964,DHW_StPt_Sch_EZ!$C$3:$I$3,0)),"F","C")</f>
        <v>53.333333333333329</v>
      </c>
      <c r="M1964" s="34">
        <f>CONVERT(INDEX(DHW_StPt_Sch_EZ!$C$31:$I$54,MATCH(Schedules_8760!$C1964,DHW_StPt_Sch_EZ!$B$31:$B$54,0),MATCH(Schedules_8760!$F1964,DHW_StPt_Sch_EZ!$C$30:$I$30,0)),"F","C")</f>
        <v>53.333333333333329</v>
      </c>
      <c r="N1964" s="12"/>
      <c r="O1964" s="12"/>
      <c r="P1964" s="12"/>
    </row>
    <row r="1965" spans="1:16" x14ac:dyDescent="0.25">
      <c r="A1965" s="35">
        <v>1964</v>
      </c>
      <c r="B1965" s="89">
        <v>82.791666666666671</v>
      </c>
      <c r="C1965" s="35">
        <f t="shared" si="150"/>
        <v>20</v>
      </c>
      <c r="D1965" s="35">
        <f t="shared" si="153"/>
        <v>82</v>
      </c>
      <c r="E1965" s="35">
        <f t="shared" si="154"/>
        <v>5</v>
      </c>
      <c r="F1965" s="35" t="str">
        <f t="shared" si="151"/>
        <v>Thursday</v>
      </c>
      <c r="G1965" s="35">
        <f t="shared" si="152"/>
        <v>3</v>
      </c>
      <c r="H1965" s="34">
        <f>CONVERT(INDEX(Htg_StPt_Sch_EZ!$C$4:$I$27,MATCH(Schedules_8760!$C1965,Htg_StPt_Sch_EZ!$B$4:$B$27,0),MATCH(Schedules_8760!$F1965,Htg_StPt_Sch_EZ!$C$3:$I$3,0)),"F","C")</f>
        <v>20.555555555555554</v>
      </c>
      <c r="I1965" s="34">
        <f>CONVERT(INDEX(Htg_StPt_Sch_EZ!$C$31:$I$54,MATCH(Schedules_8760!$C1965,Htg_StPt_Sch_EZ!$B$31:$B$54,0),MATCH(Schedules_8760!$F1965,Htg_StPt_Sch_EZ!$C$30:$I$30,0)),"F","C")</f>
        <v>18.888888888888889</v>
      </c>
      <c r="J1965" s="34">
        <f>CONVERT(INDEX(Clg_StPt_Sch_EZ!$C$4:$I$27,MATCH(Schedules_8760!$C1965,Clg_StPt_Sch_EZ!$B$4:$B$27,0),MATCH(Schedules_8760!$F1965,Clg_StPt_Sch_EZ!$C$3:$I$3,0)),"F","C")</f>
        <v>25.555555555555554</v>
      </c>
      <c r="K1965" s="34">
        <f>CONVERT(INDEX(Clg_StPt_Sch_EZ!$C$31:$I$54,MATCH(Schedules_8760!$C1965,Clg_StPt_Sch_EZ!$B$31:$B$54,0),MATCH(Schedules_8760!$F1965,Clg_StPt_Sch_EZ!$C$30:$I$30,0)),"F","C")</f>
        <v>28.333333333333332</v>
      </c>
      <c r="L1965" s="34">
        <f>CONVERT(INDEX(DHW_StPt_Sch_EZ!$C$4:$I$27,MATCH(Schedules_8760!$C1965,DHW_StPt_Sch_EZ!$B$4:$B$27,0),MATCH(Schedules_8760!$F1965,DHW_StPt_Sch_EZ!$C$3:$I$3,0)),"F","C")</f>
        <v>53.333333333333329</v>
      </c>
      <c r="M1965" s="34">
        <f>CONVERT(INDEX(DHW_StPt_Sch_EZ!$C$31:$I$54,MATCH(Schedules_8760!$C1965,DHW_StPt_Sch_EZ!$B$31:$B$54,0),MATCH(Schedules_8760!$F1965,DHW_StPt_Sch_EZ!$C$30:$I$30,0)),"F","C")</f>
        <v>53.333333333333329</v>
      </c>
      <c r="N1965" s="12"/>
      <c r="O1965" s="12"/>
      <c r="P1965" s="12"/>
    </row>
    <row r="1966" spans="1:16" x14ac:dyDescent="0.25">
      <c r="A1966" s="35">
        <v>1965</v>
      </c>
      <c r="B1966" s="89">
        <v>82.833333333333329</v>
      </c>
      <c r="C1966" s="35">
        <f t="shared" si="150"/>
        <v>21</v>
      </c>
      <c r="D1966" s="35">
        <f t="shared" si="153"/>
        <v>82</v>
      </c>
      <c r="E1966" s="35">
        <f t="shared" si="154"/>
        <v>5</v>
      </c>
      <c r="F1966" s="35" t="str">
        <f t="shared" si="151"/>
        <v>Thursday</v>
      </c>
      <c r="G1966" s="35">
        <f t="shared" si="152"/>
        <v>3</v>
      </c>
      <c r="H1966" s="34">
        <f>CONVERT(INDEX(Htg_StPt_Sch_EZ!$C$4:$I$27,MATCH(Schedules_8760!$C1966,Htg_StPt_Sch_EZ!$B$4:$B$27,0),MATCH(Schedules_8760!$F1966,Htg_StPt_Sch_EZ!$C$3:$I$3,0)),"F","C")</f>
        <v>20.555555555555554</v>
      </c>
      <c r="I1966" s="34">
        <f>CONVERT(INDEX(Htg_StPt_Sch_EZ!$C$31:$I$54,MATCH(Schedules_8760!$C1966,Htg_StPt_Sch_EZ!$B$31:$B$54,0),MATCH(Schedules_8760!$F1966,Htg_StPt_Sch_EZ!$C$30:$I$30,0)),"F","C")</f>
        <v>19.444444444444443</v>
      </c>
      <c r="J1966" s="34">
        <f>CONVERT(INDEX(Clg_StPt_Sch_EZ!$C$4:$I$27,MATCH(Schedules_8760!$C1966,Clg_StPt_Sch_EZ!$B$4:$B$27,0),MATCH(Schedules_8760!$F1966,Clg_StPt_Sch_EZ!$C$3:$I$3,0)),"F","C")</f>
        <v>25.555555555555554</v>
      </c>
      <c r="K1966" s="34">
        <f>CONVERT(INDEX(Clg_StPt_Sch_EZ!$C$31:$I$54,MATCH(Schedules_8760!$C1966,Clg_StPt_Sch_EZ!$B$31:$B$54,0),MATCH(Schedules_8760!$F1966,Clg_StPt_Sch_EZ!$C$30:$I$30,0)),"F","C")</f>
        <v>28.333333333333332</v>
      </c>
      <c r="L1966" s="34">
        <f>CONVERT(INDEX(DHW_StPt_Sch_EZ!$C$4:$I$27,MATCH(Schedules_8760!$C1966,DHW_StPt_Sch_EZ!$B$4:$B$27,0),MATCH(Schedules_8760!$F1966,DHW_StPt_Sch_EZ!$C$3:$I$3,0)),"F","C")</f>
        <v>53.333333333333329</v>
      </c>
      <c r="M1966" s="34">
        <f>CONVERT(INDEX(DHW_StPt_Sch_EZ!$C$31:$I$54,MATCH(Schedules_8760!$C1966,DHW_StPt_Sch_EZ!$B$31:$B$54,0),MATCH(Schedules_8760!$F1966,DHW_StPt_Sch_EZ!$C$30:$I$30,0)),"F","C")</f>
        <v>53.333333333333329</v>
      </c>
      <c r="N1966" s="12"/>
      <c r="O1966" s="12"/>
      <c r="P1966" s="12"/>
    </row>
    <row r="1967" spans="1:16" x14ac:dyDescent="0.25">
      <c r="A1967" s="35">
        <v>1966</v>
      </c>
      <c r="B1967" s="89">
        <v>82.875</v>
      </c>
      <c r="C1967" s="35">
        <f t="shared" si="150"/>
        <v>22</v>
      </c>
      <c r="D1967" s="35">
        <f t="shared" si="153"/>
        <v>82</v>
      </c>
      <c r="E1967" s="35">
        <f t="shared" si="154"/>
        <v>5</v>
      </c>
      <c r="F1967" s="35" t="str">
        <f t="shared" si="151"/>
        <v>Thursday</v>
      </c>
      <c r="G1967" s="35">
        <f t="shared" si="152"/>
        <v>3</v>
      </c>
      <c r="H1967" s="34">
        <f>CONVERT(INDEX(Htg_StPt_Sch_EZ!$C$4:$I$27,MATCH(Schedules_8760!$C1967,Htg_StPt_Sch_EZ!$B$4:$B$27,0),MATCH(Schedules_8760!$F1967,Htg_StPt_Sch_EZ!$C$3:$I$3,0)),"F","C")</f>
        <v>20.555555555555554</v>
      </c>
      <c r="I1967" s="34">
        <f>CONVERT(INDEX(Htg_StPt_Sch_EZ!$C$31:$I$54,MATCH(Schedules_8760!$C1967,Htg_StPt_Sch_EZ!$B$31:$B$54,0),MATCH(Schedules_8760!$F1967,Htg_StPt_Sch_EZ!$C$30:$I$30,0)),"F","C")</f>
        <v>19.444444444444443</v>
      </c>
      <c r="J1967" s="34">
        <f>CONVERT(INDEX(Clg_StPt_Sch_EZ!$C$4:$I$27,MATCH(Schedules_8760!$C1967,Clg_StPt_Sch_EZ!$B$4:$B$27,0),MATCH(Schedules_8760!$F1967,Clg_StPt_Sch_EZ!$C$3:$I$3,0)),"F","C")</f>
        <v>25.555555555555554</v>
      </c>
      <c r="K1967" s="34">
        <f>CONVERT(INDEX(Clg_StPt_Sch_EZ!$C$31:$I$54,MATCH(Schedules_8760!$C1967,Clg_StPt_Sch_EZ!$B$31:$B$54,0),MATCH(Schedules_8760!$F1967,Clg_StPt_Sch_EZ!$C$30:$I$30,0)),"F","C")</f>
        <v>28.333333333333332</v>
      </c>
      <c r="L1967" s="34">
        <f>CONVERT(INDEX(DHW_StPt_Sch_EZ!$C$4:$I$27,MATCH(Schedules_8760!$C1967,DHW_StPt_Sch_EZ!$B$4:$B$27,0),MATCH(Schedules_8760!$F1967,DHW_StPt_Sch_EZ!$C$3:$I$3,0)),"F","C")</f>
        <v>53.333333333333329</v>
      </c>
      <c r="M1967" s="34">
        <f>CONVERT(INDEX(DHW_StPt_Sch_EZ!$C$31:$I$54,MATCH(Schedules_8760!$C1967,DHW_StPt_Sch_EZ!$B$31:$B$54,0),MATCH(Schedules_8760!$F1967,DHW_StPt_Sch_EZ!$C$30:$I$30,0)),"F","C")</f>
        <v>53.333333333333329</v>
      </c>
      <c r="N1967" s="12"/>
      <c r="O1967" s="12"/>
      <c r="P1967" s="12"/>
    </row>
    <row r="1968" spans="1:16" x14ac:dyDescent="0.25">
      <c r="A1968" s="35">
        <v>1967</v>
      </c>
      <c r="B1968" s="89">
        <v>82.916666666666671</v>
      </c>
      <c r="C1968" s="35">
        <f t="shared" si="150"/>
        <v>23</v>
      </c>
      <c r="D1968" s="35">
        <f t="shared" si="153"/>
        <v>82</v>
      </c>
      <c r="E1968" s="35">
        <f t="shared" si="154"/>
        <v>5</v>
      </c>
      <c r="F1968" s="35" t="str">
        <f t="shared" si="151"/>
        <v>Thursday</v>
      </c>
      <c r="G1968" s="35">
        <f t="shared" si="152"/>
        <v>3</v>
      </c>
      <c r="H1968" s="34">
        <f>CONVERT(INDEX(Htg_StPt_Sch_EZ!$C$4:$I$27,MATCH(Schedules_8760!$C1968,Htg_StPt_Sch_EZ!$B$4:$B$27,0),MATCH(Schedules_8760!$F1968,Htg_StPt_Sch_EZ!$C$3:$I$3,0)),"F","C")</f>
        <v>20.555555555555554</v>
      </c>
      <c r="I1968" s="34">
        <f>CONVERT(INDEX(Htg_StPt_Sch_EZ!$C$31:$I$54,MATCH(Schedules_8760!$C1968,Htg_StPt_Sch_EZ!$B$31:$B$54,0),MATCH(Schedules_8760!$F1968,Htg_StPt_Sch_EZ!$C$30:$I$30,0)),"F","C")</f>
        <v>19.444444444444443</v>
      </c>
      <c r="J1968" s="34">
        <f>CONVERT(INDEX(Clg_StPt_Sch_EZ!$C$4:$I$27,MATCH(Schedules_8760!$C1968,Clg_StPt_Sch_EZ!$B$4:$B$27,0),MATCH(Schedules_8760!$F1968,Clg_StPt_Sch_EZ!$C$3:$I$3,0)),"F","C")</f>
        <v>25.555555555555554</v>
      </c>
      <c r="K1968" s="34">
        <f>CONVERT(INDEX(Clg_StPt_Sch_EZ!$C$31:$I$54,MATCH(Schedules_8760!$C1968,Clg_StPt_Sch_EZ!$B$31:$B$54,0),MATCH(Schedules_8760!$F1968,Clg_StPt_Sch_EZ!$C$30:$I$30,0)),"F","C")</f>
        <v>28.333333333333332</v>
      </c>
      <c r="L1968" s="34">
        <f>CONVERT(INDEX(DHW_StPt_Sch_EZ!$C$4:$I$27,MATCH(Schedules_8760!$C1968,DHW_StPt_Sch_EZ!$B$4:$B$27,0),MATCH(Schedules_8760!$F1968,DHW_StPt_Sch_EZ!$C$3:$I$3,0)),"F","C")</f>
        <v>53.333333333333329</v>
      </c>
      <c r="M1968" s="34">
        <f>CONVERT(INDEX(DHW_StPt_Sch_EZ!$C$31:$I$54,MATCH(Schedules_8760!$C1968,DHW_StPt_Sch_EZ!$B$31:$B$54,0),MATCH(Schedules_8760!$F1968,DHW_StPt_Sch_EZ!$C$30:$I$30,0)),"F","C")</f>
        <v>53.333333333333329</v>
      </c>
      <c r="N1968" s="12"/>
      <c r="O1968" s="12"/>
      <c r="P1968" s="12"/>
    </row>
    <row r="1969" spans="1:16" x14ac:dyDescent="0.25">
      <c r="A1969" s="35">
        <v>1968</v>
      </c>
      <c r="B1969" s="89">
        <v>82.958333333333329</v>
      </c>
      <c r="C1969" s="35">
        <f t="shared" si="150"/>
        <v>24</v>
      </c>
      <c r="D1969" s="35">
        <f t="shared" si="153"/>
        <v>82</v>
      </c>
      <c r="E1969" s="35">
        <f t="shared" si="154"/>
        <v>5</v>
      </c>
      <c r="F1969" s="35" t="str">
        <f t="shared" si="151"/>
        <v>Thursday</v>
      </c>
      <c r="G1969" s="35">
        <f t="shared" si="152"/>
        <v>3</v>
      </c>
      <c r="H1969" s="34">
        <f>CONVERT(INDEX(Htg_StPt_Sch_EZ!$C$4:$I$27,MATCH(Schedules_8760!$C1969,Htg_StPt_Sch_EZ!$B$4:$B$27,0),MATCH(Schedules_8760!$F1969,Htg_StPt_Sch_EZ!$C$3:$I$3,0)),"F","C")</f>
        <v>20.555555555555554</v>
      </c>
      <c r="I1969" s="34">
        <f>CONVERT(INDEX(Htg_StPt_Sch_EZ!$C$31:$I$54,MATCH(Schedules_8760!$C1969,Htg_StPt_Sch_EZ!$B$31:$B$54,0),MATCH(Schedules_8760!$F1969,Htg_StPt_Sch_EZ!$C$30:$I$30,0)),"F","C")</f>
        <v>19.444444444444443</v>
      </c>
      <c r="J1969" s="34">
        <f>CONVERT(INDEX(Clg_StPt_Sch_EZ!$C$4:$I$27,MATCH(Schedules_8760!$C1969,Clg_StPt_Sch_EZ!$B$4:$B$27,0),MATCH(Schedules_8760!$F1969,Clg_StPt_Sch_EZ!$C$3:$I$3,0)),"F","C")</f>
        <v>25.555555555555554</v>
      </c>
      <c r="K1969" s="34">
        <f>CONVERT(INDEX(Clg_StPt_Sch_EZ!$C$31:$I$54,MATCH(Schedules_8760!$C1969,Clg_StPt_Sch_EZ!$B$31:$B$54,0),MATCH(Schedules_8760!$F1969,Clg_StPt_Sch_EZ!$C$30:$I$30,0)),"F","C")</f>
        <v>28.333333333333332</v>
      </c>
      <c r="L1969" s="34">
        <f>CONVERT(INDEX(DHW_StPt_Sch_EZ!$C$4:$I$27,MATCH(Schedules_8760!$C1969,DHW_StPt_Sch_EZ!$B$4:$B$27,0),MATCH(Schedules_8760!$F1969,DHW_StPt_Sch_EZ!$C$3:$I$3,0)),"F","C")</f>
        <v>53.333333333333329</v>
      </c>
      <c r="M1969" s="34">
        <f>CONVERT(INDEX(DHW_StPt_Sch_EZ!$C$31:$I$54,MATCH(Schedules_8760!$C1969,DHW_StPt_Sch_EZ!$B$31:$B$54,0),MATCH(Schedules_8760!$F1969,DHW_StPt_Sch_EZ!$C$30:$I$30,0)),"F","C")</f>
        <v>53.333333333333329</v>
      </c>
      <c r="N1969" s="12"/>
      <c r="O1969" s="12"/>
      <c r="P1969" s="12"/>
    </row>
    <row r="1970" spans="1:16" x14ac:dyDescent="0.25">
      <c r="A1970" s="35">
        <v>1969</v>
      </c>
      <c r="B1970" s="89">
        <v>83</v>
      </c>
      <c r="C1970" s="35">
        <f t="shared" si="150"/>
        <v>1</v>
      </c>
      <c r="D1970" s="35">
        <f t="shared" si="153"/>
        <v>83</v>
      </c>
      <c r="E1970" s="35">
        <f t="shared" si="154"/>
        <v>6</v>
      </c>
      <c r="F1970" s="35" t="str">
        <f t="shared" si="151"/>
        <v>Friday</v>
      </c>
      <c r="G1970" s="35">
        <f t="shared" si="152"/>
        <v>3</v>
      </c>
      <c r="H1970" s="34">
        <f>CONVERT(INDEX(Htg_StPt_Sch_EZ!$C$4:$I$27,MATCH(Schedules_8760!$C1970,Htg_StPt_Sch_EZ!$B$4:$B$27,0),MATCH(Schedules_8760!$F1970,Htg_StPt_Sch_EZ!$C$3:$I$3,0)),"F","C")</f>
        <v>20.555555555555554</v>
      </c>
      <c r="I1970" s="34">
        <f>CONVERT(INDEX(Htg_StPt_Sch_EZ!$C$31:$I$54,MATCH(Schedules_8760!$C1970,Htg_StPt_Sch_EZ!$B$31:$B$54,0),MATCH(Schedules_8760!$F1970,Htg_StPt_Sch_EZ!$C$30:$I$30,0)),"F","C")</f>
        <v>19.444444444444443</v>
      </c>
      <c r="J1970" s="34">
        <f>CONVERT(INDEX(Clg_StPt_Sch_EZ!$C$4:$I$27,MATCH(Schedules_8760!$C1970,Clg_StPt_Sch_EZ!$B$4:$B$27,0),MATCH(Schedules_8760!$F1970,Clg_StPt_Sch_EZ!$C$3:$I$3,0)),"F","C")</f>
        <v>25.555555555555554</v>
      </c>
      <c r="K1970" s="34">
        <f>CONVERT(INDEX(Clg_StPt_Sch_EZ!$C$31:$I$54,MATCH(Schedules_8760!$C1970,Clg_StPt_Sch_EZ!$B$31:$B$54,0),MATCH(Schedules_8760!$F1970,Clg_StPt_Sch_EZ!$C$30:$I$30,0)),"F","C")</f>
        <v>28.333333333333332</v>
      </c>
      <c r="L1970" s="34">
        <f>CONVERT(INDEX(DHW_StPt_Sch_EZ!$C$4:$I$27,MATCH(Schedules_8760!$C1970,DHW_StPt_Sch_EZ!$B$4:$B$27,0),MATCH(Schedules_8760!$F1970,DHW_StPt_Sch_EZ!$C$3:$I$3,0)),"F","C")</f>
        <v>53.333333333333329</v>
      </c>
      <c r="M1970" s="34">
        <f>CONVERT(INDEX(DHW_StPt_Sch_EZ!$C$31:$I$54,MATCH(Schedules_8760!$C1970,DHW_StPt_Sch_EZ!$B$31:$B$54,0),MATCH(Schedules_8760!$F1970,DHW_StPt_Sch_EZ!$C$30:$I$30,0)),"F","C")</f>
        <v>53.333333333333329</v>
      </c>
      <c r="N1970" s="12"/>
      <c r="O1970" s="12"/>
      <c r="P1970" s="12"/>
    </row>
    <row r="1971" spans="1:16" x14ac:dyDescent="0.25">
      <c r="A1971" s="35">
        <v>1970</v>
      </c>
      <c r="B1971" s="89">
        <v>83.041666666666671</v>
      </c>
      <c r="C1971" s="35">
        <f t="shared" si="150"/>
        <v>2</v>
      </c>
      <c r="D1971" s="35">
        <f t="shared" si="153"/>
        <v>83</v>
      </c>
      <c r="E1971" s="35">
        <f t="shared" si="154"/>
        <v>6</v>
      </c>
      <c r="F1971" s="35" t="str">
        <f t="shared" si="151"/>
        <v>Friday</v>
      </c>
      <c r="G1971" s="35">
        <f t="shared" si="152"/>
        <v>3</v>
      </c>
      <c r="H1971" s="34">
        <f>CONVERT(INDEX(Htg_StPt_Sch_EZ!$C$4:$I$27,MATCH(Schedules_8760!$C1971,Htg_StPt_Sch_EZ!$B$4:$B$27,0),MATCH(Schedules_8760!$F1971,Htg_StPt_Sch_EZ!$C$3:$I$3,0)),"F","C")</f>
        <v>20.555555555555554</v>
      </c>
      <c r="I1971" s="34">
        <f>CONVERT(INDEX(Htg_StPt_Sch_EZ!$C$31:$I$54,MATCH(Schedules_8760!$C1971,Htg_StPt_Sch_EZ!$B$31:$B$54,0),MATCH(Schedules_8760!$F1971,Htg_StPt_Sch_EZ!$C$30:$I$30,0)),"F","C")</f>
        <v>19.444444444444443</v>
      </c>
      <c r="J1971" s="34">
        <f>CONVERT(INDEX(Clg_StPt_Sch_EZ!$C$4:$I$27,MATCH(Schedules_8760!$C1971,Clg_StPt_Sch_EZ!$B$4:$B$27,0),MATCH(Schedules_8760!$F1971,Clg_StPt_Sch_EZ!$C$3:$I$3,0)),"F","C")</f>
        <v>25.555555555555554</v>
      </c>
      <c r="K1971" s="34">
        <f>CONVERT(INDEX(Clg_StPt_Sch_EZ!$C$31:$I$54,MATCH(Schedules_8760!$C1971,Clg_StPt_Sch_EZ!$B$31:$B$54,0),MATCH(Schedules_8760!$F1971,Clg_StPt_Sch_EZ!$C$30:$I$30,0)),"F","C")</f>
        <v>28.333333333333332</v>
      </c>
      <c r="L1971" s="34">
        <f>CONVERT(INDEX(DHW_StPt_Sch_EZ!$C$4:$I$27,MATCH(Schedules_8760!$C1971,DHW_StPt_Sch_EZ!$B$4:$B$27,0),MATCH(Schedules_8760!$F1971,DHW_StPt_Sch_EZ!$C$3:$I$3,0)),"F","C")</f>
        <v>53.333333333333329</v>
      </c>
      <c r="M1971" s="34">
        <f>CONVERT(INDEX(DHW_StPt_Sch_EZ!$C$31:$I$54,MATCH(Schedules_8760!$C1971,DHW_StPt_Sch_EZ!$B$31:$B$54,0),MATCH(Schedules_8760!$F1971,DHW_StPt_Sch_EZ!$C$30:$I$30,0)),"F","C")</f>
        <v>53.333333333333329</v>
      </c>
      <c r="N1971" s="12"/>
      <c r="O1971" s="12"/>
      <c r="P1971" s="12"/>
    </row>
    <row r="1972" spans="1:16" x14ac:dyDescent="0.25">
      <c r="A1972" s="35">
        <v>1971</v>
      </c>
      <c r="B1972" s="89">
        <v>83.083333333333329</v>
      </c>
      <c r="C1972" s="35">
        <f t="shared" si="150"/>
        <v>3</v>
      </c>
      <c r="D1972" s="35">
        <f t="shared" si="153"/>
        <v>83</v>
      </c>
      <c r="E1972" s="35">
        <f t="shared" si="154"/>
        <v>6</v>
      </c>
      <c r="F1972" s="35" t="str">
        <f t="shared" si="151"/>
        <v>Friday</v>
      </c>
      <c r="G1972" s="35">
        <f t="shared" si="152"/>
        <v>3</v>
      </c>
      <c r="H1972" s="34">
        <f>CONVERT(INDEX(Htg_StPt_Sch_EZ!$C$4:$I$27,MATCH(Schedules_8760!$C1972,Htg_StPt_Sch_EZ!$B$4:$B$27,0),MATCH(Schedules_8760!$F1972,Htg_StPt_Sch_EZ!$C$3:$I$3,0)),"F","C")</f>
        <v>20.555555555555554</v>
      </c>
      <c r="I1972" s="34">
        <f>CONVERT(INDEX(Htg_StPt_Sch_EZ!$C$31:$I$54,MATCH(Schedules_8760!$C1972,Htg_StPt_Sch_EZ!$B$31:$B$54,0),MATCH(Schedules_8760!$F1972,Htg_StPt_Sch_EZ!$C$30:$I$30,0)),"F","C")</f>
        <v>19.444444444444443</v>
      </c>
      <c r="J1972" s="34">
        <f>CONVERT(INDEX(Clg_StPt_Sch_EZ!$C$4:$I$27,MATCH(Schedules_8760!$C1972,Clg_StPt_Sch_EZ!$B$4:$B$27,0),MATCH(Schedules_8760!$F1972,Clg_StPt_Sch_EZ!$C$3:$I$3,0)),"F","C")</f>
        <v>25.555555555555554</v>
      </c>
      <c r="K1972" s="34">
        <f>CONVERT(INDEX(Clg_StPt_Sch_EZ!$C$31:$I$54,MATCH(Schedules_8760!$C1972,Clg_StPt_Sch_EZ!$B$31:$B$54,0),MATCH(Schedules_8760!$F1972,Clg_StPt_Sch_EZ!$C$30:$I$30,0)),"F","C")</f>
        <v>28.333333333333332</v>
      </c>
      <c r="L1972" s="34">
        <f>CONVERT(INDEX(DHW_StPt_Sch_EZ!$C$4:$I$27,MATCH(Schedules_8760!$C1972,DHW_StPt_Sch_EZ!$B$4:$B$27,0),MATCH(Schedules_8760!$F1972,DHW_StPt_Sch_EZ!$C$3:$I$3,0)),"F","C")</f>
        <v>53.333333333333329</v>
      </c>
      <c r="M1972" s="34">
        <f>CONVERT(INDEX(DHW_StPt_Sch_EZ!$C$31:$I$54,MATCH(Schedules_8760!$C1972,DHW_StPt_Sch_EZ!$B$31:$B$54,0),MATCH(Schedules_8760!$F1972,DHW_StPt_Sch_EZ!$C$30:$I$30,0)),"F","C")</f>
        <v>53.333333333333329</v>
      </c>
      <c r="N1972" s="12"/>
      <c r="O1972" s="12"/>
      <c r="P1972" s="12"/>
    </row>
    <row r="1973" spans="1:16" x14ac:dyDescent="0.25">
      <c r="A1973" s="35">
        <v>1972</v>
      </c>
      <c r="B1973" s="89">
        <v>83.125</v>
      </c>
      <c r="C1973" s="35">
        <f t="shared" si="150"/>
        <v>4</v>
      </c>
      <c r="D1973" s="35">
        <f t="shared" si="153"/>
        <v>83</v>
      </c>
      <c r="E1973" s="35">
        <f t="shared" si="154"/>
        <v>6</v>
      </c>
      <c r="F1973" s="35" t="str">
        <f t="shared" si="151"/>
        <v>Friday</v>
      </c>
      <c r="G1973" s="35">
        <f t="shared" si="152"/>
        <v>3</v>
      </c>
      <c r="H1973" s="34">
        <f>CONVERT(INDEX(Htg_StPt_Sch_EZ!$C$4:$I$27,MATCH(Schedules_8760!$C1973,Htg_StPt_Sch_EZ!$B$4:$B$27,0),MATCH(Schedules_8760!$F1973,Htg_StPt_Sch_EZ!$C$3:$I$3,0)),"F","C")</f>
        <v>20.555555555555554</v>
      </c>
      <c r="I1973" s="34">
        <f>CONVERT(INDEX(Htg_StPt_Sch_EZ!$C$31:$I$54,MATCH(Schedules_8760!$C1973,Htg_StPt_Sch_EZ!$B$31:$B$54,0),MATCH(Schedules_8760!$F1973,Htg_StPt_Sch_EZ!$C$30:$I$30,0)),"F","C")</f>
        <v>19.444444444444443</v>
      </c>
      <c r="J1973" s="34">
        <f>CONVERT(INDEX(Clg_StPt_Sch_EZ!$C$4:$I$27,MATCH(Schedules_8760!$C1973,Clg_StPt_Sch_EZ!$B$4:$B$27,0),MATCH(Schedules_8760!$F1973,Clg_StPt_Sch_EZ!$C$3:$I$3,0)),"F","C")</f>
        <v>25.555555555555554</v>
      </c>
      <c r="K1973" s="34">
        <f>CONVERT(INDEX(Clg_StPt_Sch_EZ!$C$31:$I$54,MATCH(Schedules_8760!$C1973,Clg_StPt_Sch_EZ!$B$31:$B$54,0),MATCH(Schedules_8760!$F1973,Clg_StPt_Sch_EZ!$C$30:$I$30,0)),"F","C")</f>
        <v>28.333333333333332</v>
      </c>
      <c r="L1973" s="34">
        <f>CONVERT(INDEX(DHW_StPt_Sch_EZ!$C$4:$I$27,MATCH(Schedules_8760!$C1973,DHW_StPt_Sch_EZ!$B$4:$B$27,0),MATCH(Schedules_8760!$F1973,DHW_StPt_Sch_EZ!$C$3:$I$3,0)),"F","C")</f>
        <v>53.333333333333329</v>
      </c>
      <c r="M1973" s="34">
        <f>CONVERT(INDEX(DHW_StPt_Sch_EZ!$C$31:$I$54,MATCH(Schedules_8760!$C1973,DHW_StPt_Sch_EZ!$B$31:$B$54,0),MATCH(Schedules_8760!$F1973,DHW_StPt_Sch_EZ!$C$30:$I$30,0)),"F","C")</f>
        <v>53.333333333333329</v>
      </c>
      <c r="N1973" s="12"/>
      <c r="O1973" s="12"/>
      <c r="P1973" s="12"/>
    </row>
    <row r="1974" spans="1:16" x14ac:dyDescent="0.25">
      <c r="A1974" s="35">
        <v>1973</v>
      </c>
      <c r="B1974" s="89">
        <v>83.166666666666671</v>
      </c>
      <c r="C1974" s="35">
        <f t="shared" si="150"/>
        <v>5</v>
      </c>
      <c r="D1974" s="35">
        <f t="shared" si="153"/>
        <v>83</v>
      </c>
      <c r="E1974" s="35">
        <f t="shared" si="154"/>
        <v>6</v>
      </c>
      <c r="F1974" s="35" t="str">
        <f t="shared" si="151"/>
        <v>Friday</v>
      </c>
      <c r="G1974" s="35">
        <f t="shared" si="152"/>
        <v>3</v>
      </c>
      <c r="H1974" s="34">
        <f>CONVERT(INDEX(Htg_StPt_Sch_EZ!$C$4:$I$27,MATCH(Schedules_8760!$C1974,Htg_StPt_Sch_EZ!$B$4:$B$27,0),MATCH(Schedules_8760!$F1974,Htg_StPt_Sch_EZ!$C$3:$I$3,0)),"F","C")</f>
        <v>20.555555555555554</v>
      </c>
      <c r="I1974" s="34">
        <f>CONVERT(INDEX(Htg_StPt_Sch_EZ!$C$31:$I$54,MATCH(Schedules_8760!$C1974,Htg_StPt_Sch_EZ!$B$31:$B$54,0),MATCH(Schedules_8760!$F1974,Htg_StPt_Sch_EZ!$C$30:$I$30,0)),"F","C")</f>
        <v>19.444444444444443</v>
      </c>
      <c r="J1974" s="34">
        <f>CONVERT(INDEX(Clg_StPt_Sch_EZ!$C$4:$I$27,MATCH(Schedules_8760!$C1974,Clg_StPt_Sch_EZ!$B$4:$B$27,0),MATCH(Schedules_8760!$F1974,Clg_StPt_Sch_EZ!$C$3:$I$3,0)),"F","C")</f>
        <v>25.555555555555554</v>
      </c>
      <c r="K1974" s="34">
        <f>CONVERT(INDEX(Clg_StPt_Sch_EZ!$C$31:$I$54,MATCH(Schedules_8760!$C1974,Clg_StPt_Sch_EZ!$B$31:$B$54,0),MATCH(Schedules_8760!$F1974,Clg_StPt_Sch_EZ!$C$30:$I$30,0)),"F","C")</f>
        <v>28.333333333333332</v>
      </c>
      <c r="L1974" s="34">
        <f>CONVERT(INDEX(DHW_StPt_Sch_EZ!$C$4:$I$27,MATCH(Schedules_8760!$C1974,DHW_StPt_Sch_EZ!$B$4:$B$27,0),MATCH(Schedules_8760!$F1974,DHW_StPt_Sch_EZ!$C$3:$I$3,0)),"F","C")</f>
        <v>53.333333333333329</v>
      </c>
      <c r="M1974" s="34">
        <f>CONVERT(INDEX(DHW_StPt_Sch_EZ!$C$31:$I$54,MATCH(Schedules_8760!$C1974,DHW_StPt_Sch_EZ!$B$31:$B$54,0),MATCH(Schedules_8760!$F1974,DHW_StPt_Sch_EZ!$C$30:$I$30,0)),"F","C")</f>
        <v>53.333333333333329</v>
      </c>
      <c r="N1974" s="12"/>
      <c r="O1974" s="12"/>
      <c r="P1974" s="12"/>
    </row>
    <row r="1975" spans="1:16" x14ac:dyDescent="0.25">
      <c r="A1975" s="35">
        <v>1974</v>
      </c>
      <c r="B1975" s="89">
        <v>83.208333333333329</v>
      </c>
      <c r="C1975" s="35">
        <f t="shared" si="150"/>
        <v>6</v>
      </c>
      <c r="D1975" s="35">
        <f t="shared" si="153"/>
        <v>83</v>
      </c>
      <c r="E1975" s="35">
        <f t="shared" si="154"/>
        <v>6</v>
      </c>
      <c r="F1975" s="35" t="str">
        <f t="shared" si="151"/>
        <v>Friday</v>
      </c>
      <c r="G1975" s="35">
        <f t="shared" si="152"/>
        <v>3</v>
      </c>
      <c r="H1975" s="34">
        <f>CONVERT(INDEX(Htg_StPt_Sch_EZ!$C$4:$I$27,MATCH(Schedules_8760!$C1975,Htg_StPt_Sch_EZ!$B$4:$B$27,0),MATCH(Schedules_8760!$F1975,Htg_StPt_Sch_EZ!$C$3:$I$3,0)),"F","C")</f>
        <v>20.555555555555554</v>
      </c>
      <c r="I1975" s="34">
        <f>CONVERT(INDEX(Htg_StPt_Sch_EZ!$C$31:$I$54,MATCH(Schedules_8760!$C1975,Htg_StPt_Sch_EZ!$B$31:$B$54,0),MATCH(Schedules_8760!$F1975,Htg_StPt_Sch_EZ!$C$30:$I$30,0)),"F","C")</f>
        <v>19.444444444444443</v>
      </c>
      <c r="J1975" s="34">
        <f>CONVERT(INDEX(Clg_StPt_Sch_EZ!$C$4:$I$27,MATCH(Schedules_8760!$C1975,Clg_StPt_Sch_EZ!$B$4:$B$27,0),MATCH(Schedules_8760!$F1975,Clg_StPt_Sch_EZ!$C$3:$I$3,0)),"F","C")</f>
        <v>25.555555555555554</v>
      </c>
      <c r="K1975" s="34">
        <f>CONVERT(INDEX(Clg_StPt_Sch_EZ!$C$31:$I$54,MATCH(Schedules_8760!$C1975,Clg_StPt_Sch_EZ!$B$31:$B$54,0),MATCH(Schedules_8760!$F1975,Clg_StPt_Sch_EZ!$C$30:$I$30,0)),"F","C")</f>
        <v>28.333333333333332</v>
      </c>
      <c r="L1975" s="34">
        <f>CONVERT(INDEX(DHW_StPt_Sch_EZ!$C$4:$I$27,MATCH(Schedules_8760!$C1975,DHW_StPt_Sch_EZ!$B$4:$B$27,0),MATCH(Schedules_8760!$F1975,DHW_StPt_Sch_EZ!$C$3:$I$3,0)),"F","C")</f>
        <v>53.333333333333329</v>
      </c>
      <c r="M1975" s="34">
        <f>CONVERT(INDEX(DHW_StPt_Sch_EZ!$C$31:$I$54,MATCH(Schedules_8760!$C1975,DHW_StPt_Sch_EZ!$B$31:$B$54,0),MATCH(Schedules_8760!$F1975,DHW_StPt_Sch_EZ!$C$30:$I$30,0)),"F","C")</f>
        <v>53.333333333333329</v>
      </c>
      <c r="N1975" s="12"/>
      <c r="O1975" s="12"/>
      <c r="P1975" s="12"/>
    </row>
    <row r="1976" spans="1:16" x14ac:dyDescent="0.25">
      <c r="A1976" s="35">
        <v>1975</v>
      </c>
      <c r="B1976" s="89">
        <v>83.25</v>
      </c>
      <c r="C1976" s="35">
        <f t="shared" si="150"/>
        <v>7</v>
      </c>
      <c r="D1976" s="35">
        <f t="shared" si="153"/>
        <v>83</v>
      </c>
      <c r="E1976" s="35">
        <f t="shared" si="154"/>
        <v>6</v>
      </c>
      <c r="F1976" s="35" t="str">
        <f t="shared" si="151"/>
        <v>Friday</v>
      </c>
      <c r="G1976" s="35">
        <f t="shared" si="152"/>
        <v>3</v>
      </c>
      <c r="H1976" s="34">
        <f>CONVERT(INDEX(Htg_StPt_Sch_EZ!$C$4:$I$27,MATCH(Schedules_8760!$C1976,Htg_StPt_Sch_EZ!$B$4:$B$27,0),MATCH(Schedules_8760!$F1976,Htg_StPt_Sch_EZ!$C$3:$I$3,0)),"F","C")</f>
        <v>20.555555555555554</v>
      </c>
      <c r="I1976" s="34">
        <f>CONVERT(INDEX(Htg_StPt_Sch_EZ!$C$31:$I$54,MATCH(Schedules_8760!$C1976,Htg_StPt_Sch_EZ!$B$31:$B$54,0),MATCH(Schedules_8760!$F1976,Htg_StPt_Sch_EZ!$C$30:$I$30,0)),"F","C")</f>
        <v>19.444444444444443</v>
      </c>
      <c r="J1976" s="34">
        <f>CONVERT(INDEX(Clg_StPt_Sch_EZ!$C$4:$I$27,MATCH(Schedules_8760!$C1976,Clg_StPt_Sch_EZ!$B$4:$B$27,0),MATCH(Schedules_8760!$F1976,Clg_StPt_Sch_EZ!$C$3:$I$3,0)),"F","C")</f>
        <v>25.555555555555554</v>
      </c>
      <c r="K1976" s="34">
        <f>CONVERT(INDEX(Clg_StPt_Sch_EZ!$C$31:$I$54,MATCH(Schedules_8760!$C1976,Clg_StPt_Sch_EZ!$B$31:$B$54,0),MATCH(Schedules_8760!$F1976,Clg_StPt_Sch_EZ!$C$30:$I$30,0)),"F","C")</f>
        <v>28.333333333333332</v>
      </c>
      <c r="L1976" s="34">
        <f>CONVERT(INDEX(DHW_StPt_Sch_EZ!$C$4:$I$27,MATCH(Schedules_8760!$C1976,DHW_StPt_Sch_EZ!$B$4:$B$27,0),MATCH(Schedules_8760!$F1976,DHW_StPt_Sch_EZ!$C$3:$I$3,0)),"F","C")</f>
        <v>53.333333333333329</v>
      </c>
      <c r="M1976" s="34">
        <f>CONVERT(INDEX(DHW_StPt_Sch_EZ!$C$31:$I$54,MATCH(Schedules_8760!$C1976,DHW_StPt_Sch_EZ!$B$31:$B$54,0),MATCH(Schedules_8760!$F1976,DHW_StPt_Sch_EZ!$C$30:$I$30,0)),"F","C")</f>
        <v>53.333333333333329</v>
      </c>
      <c r="N1976" s="12"/>
      <c r="O1976" s="12"/>
      <c r="P1976" s="12"/>
    </row>
    <row r="1977" spans="1:16" x14ac:dyDescent="0.25">
      <c r="A1977" s="35">
        <v>1976</v>
      </c>
      <c r="B1977" s="89">
        <v>83.291666666666671</v>
      </c>
      <c r="C1977" s="35">
        <f t="shared" si="150"/>
        <v>8</v>
      </c>
      <c r="D1977" s="35">
        <f t="shared" si="153"/>
        <v>83</v>
      </c>
      <c r="E1977" s="35">
        <f t="shared" si="154"/>
        <v>6</v>
      </c>
      <c r="F1977" s="35" t="str">
        <f t="shared" si="151"/>
        <v>Friday</v>
      </c>
      <c r="G1977" s="35">
        <f t="shared" si="152"/>
        <v>3</v>
      </c>
      <c r="H1977" s="34">
        <f>CONVERT(INDEX(Htg_StPt_Sch_EZ!$C$4:$I$27,MATCH(Schedules_8760!$C1977,Htg_StPt_Sch_EZ!$B$4:$B$27,0),MATCH(Schedules_8760!$F1977,Htg_StPt_Sch_EZ!$C$3:$I$3,0)),"F","C")</f>
        <v>20.555555555555554</v>
      </c>
      <c r="I1977" s="34">
        <f>CONVERT(INDEX(Htg_StPt_Sch_EZ!$C$31:$I$54,MATCH(Schedules_8760!$C1977,Htg_StPt_Sch_EZ!$B$31:$B$54,0),MATCH(Schedules_8760!$F1977,Htg_StPt_Sch_EZ!$C$30:$I$30,0)),"F","C")</f>
        <v>19.444444444444443</v>
      </c>
      <c r="J1977" s="34">
        <f>CONVERT(INDEX(Clg_StPt_Sch_EZ!$C$4:$I$27,MATCH(Schedules_8760!$C1977,Clg_StPt_Sch_EZ!$B$4:$B$27,0),MATCH(Schedules_8760!$F1977,Clg_StPt_Sch_EZ!$C$3:$I$3,0)),"F","C")</f>
        <v>25.555555555555554</v>
      </c>
      <c r="K1977" s="34">
        <f>CONVERT(INDEX(Clg_StPt_Sch_EZ!$C$31:$I$54,MATCH(Schedules_8760!$C1977,Clg_StPt_Sch_EZ!$B$31:$B$54,0),MATCH(Schedules_8760!$F1977,Clg_StPt_Sch_EZ!$C$30:$I$30,0)),"F","C")</f>
        <v>25</v>
      </c>
      <c r="L1977" s="34">
        <f>CONVERT(INDEX(DHW_StPt_Sch_EZ!$C$4:$I$27,MATCH(Schedules_8760!$C1977,DHW_StPt_Sch_EZ!$B$4:$B$27,0),MATCH(Schedules_8760!$F1977,DHW_StPt_Sch_EZ!$C$3:$I$3,0)),"F","C")</f>
        <v>53.333333333333329</v>
      </c>
      <c r="M1977" s="34">
        <f>CONVERT(INDEX(DHW_StPt_Sch_EZ!$C$31:$I$54,MATCH(Schedules_8760!$C1977,DHW_StPt_Sch_EZ!$B$31:$B$54,0),MATCH(Schedules_8760!$F1977,DHW_StPt_Sch_EZ!$C$30:$I$30,0)),"F","C")</f>
        <v>53.333333333333329</v>
      </c>
      <c r="N1977" s="12"/>
      <c r="O1977" s="12"/>
      <c r="P1977" s="12"/>
    </row>
    <row r="1978" spans="1:16" x14ac:dyDescent="0.25">
      <c r="A1978" s="35">
        <v>1977</v>
      </c>
      <c r="B1978" s="89">
        <v>83.333333333333329</v>
      </c>
      <c r="C1978" s="35">
        <f t="shared" si="150"/>
        <v>9</v>
      </c>
      <c r="D1978" s="35">
        <f t="shared" si="153"/>
        <v>83</v>
      </c>
      <c r="E1978" s="35">
        <f t="shared" si="154"/>
        <v>6</v>
      </c>
      <c r="F1978" s="35" t="str">
        <f t="shared" si="151"/>
        <v>Friday</v>
      </c>
      <c r="G1978" s="35">
        <f t="shared" si="152"/>
        <v>3</v>
      </c>
      <c r="H1978" s="34">
        <f>CONVERT(INDEX(Htg_StPt_Sch_EZ!$C$4:$I$27,MATCH(Schedules_8760!$C1978,Htg_StPt_Sch_EZ!$B$4:$B$27,0),MATCH(Schedules_8760!$F1978,Htg_StPt_Sch_EZ!$C$3:$I$3,0)),"F","C")</f>
        <v>20.555555555555554</v>
      </c>
      <c r="I1978" s="34">
        <f>CONVERT(INDEX(Htg_StPt_Sch_EZ!$C$31:$I$54,MATCH(Schedules_8760!$C1978,Htg_StPt_Sch_EZ!$B$31:$B$54,0),MATCH(Schedules_8760!$F1978,Htg_StPt_Sch_EZ!$C$30:$I$30,0)),"F","C")</f>
        <v>19.444444444444443</v>
      </c>
      <c r="J1978" s="34">
        <f>CONVERT(INDEX(Clg_StPt_Sch_EZ!$C$4:$I$27,MATCH(Schedules_8760!$C1978,Clg_StPt_Sch_EZ!$B$4:$B$27,0),MATCH(Schedules_8760!$F1978,Clg_StPt_Sch_EZ!$C$3:$I$3,0)),"F","C")</f>
        <v>25.555555555555554</v>
      </c>
      <c r="K1978" s="34">
        <f>CONVERT(INDEX(Clg_StPt_Sch_EZ!$C$31:$I$54,MATCH(Schedules_8760!$C1978,Clg_StPt_Sch_EZ!$B$31:$B$54,0),MATCH(Schedules_8760!$F1978,Clg_StPt_Sch_EZ!$C$30:$I$30,0)),"F","C")</f>
        <v>25</v>
      </c>
      <c r="L1978" s="34">
        <f>CONVERT(INDEX(DHW_StPt_Sch_EZ!$C$4:$I$27,MATCH(Schedules_8760!$C1978,DHW_StPt_Sch_EZ!$B$4:$B$27,0),MATCH(Schedules_8760!$F1978,DHW_StPt_Sch_EZ!$C$3:$I$3,0)),"F","C")</f>
        <v>53.333333333333329</v>
      </c>
      <c r="M1978" s="34">
        <f>CONVERT(INDEX(DHW_StPt_Sch_EZ!$C$31:$I$54,MATCH(Schedules_8760!$C1978,DHW_StPt_Sch_EZ!$B$31:$B$54,0),MATCH(Schedules_8760!$F1978,DHW_StPt_Sch_EZ!$C$30:$I$30,0)),"F","C")</f>
        <v>53.333333333333329</v>
      </c>
      <c r="N1978" s="12"/>
      <c r="O1978" s="12"/>
      <c r="P1978" s="12"/>
    </row>
    <row r="1979" spans="1:16" x14ac:dyDescent="0.25">
      <c r="A1979" s="35">
        <v>1978</v>
      </c>
      <c r="B1979" s="89">
        <v>83.375</v>
      </c>
      <c r="C1979" s="35">
        <f t="shared" si="150"/>
        <v>10</v>
      </c>
      <c r="D1979" s="35">
        <f t="shared" si="153"/>
        <v>83</v>
      </c>
      <c r="E1979" s="35">
        <f t="shared" si="154"/>
        <v>6</v>
      </c>
      <c r="F1979" s="35" t="str">
        <f t="shared" si="151"/>
        <v>Friday</v>
      </c>
      <c r="G1979" s="35">
        <f t="shared" si="152"/>
        <v>3</v>
      </c>
      <c r="H1979" s="34">
        <f>CONVERT(INDEX(Htg_StPt_Sch_EZ!$C$4:$I$27,MATCH(Schedules_8760!$C1979,Htg_StPt_Sch_EZ!$B$4:$B$27,0),MATCH(Schedules_8760!$F1979,Htg_StPt_Sch_EZ!$C$3:$I$3,0)),"F","C")</f>
        <v>20.555555555555554</v>
      </c>
      <c r="I1979" s="34">
        <f>CONVERT(INDEX(Htg_StPt_Sch_EZ!$C$31:$I$54,MATCH(Schedules_8760!$C1979,Htg_StPt_Sch_EZ!$B$31:$B$54,0),MATCH(Schedules_8760!$F1979,Htg_StPt_Sch_EZ!$C$30:$I$30,0)),"F","C")</f>
        <v>19.444444444444443</v>
      </c>
      <c r="J1979" s="34">
        <f>CONVERT(INDEX(Clg_StPt_Sch_EZ!$C$4:$I$27,MATCH(Schedules_8760!$C1979,Clg_StPt_Sch_EZ!$B$4:$B$27,0),MATCH(Schedules_8760!$F1979,Clg_StPt_Sch_EZ!$C$3:$I$3,0)),"F","C")</f>
        <v>25.555555555555554</v>
      </c>
      <c r="K1979" s="34">
        <f>CONVERT(INDEX(Clg_StPt_Sch_EZ!$C$31:$I$54,MATCH(Schedules_8760!$C1979,Clg_StPt_Sch_EZ!$B$31:$B$54,0),MATCH(Schedules_8760!$F1979,Clg_StPt_Sch_EZ!$C$30:$I$30,0)),"F","C")</f>
        <v>25</v>
      </c>
      <c r="L1979" s="34">
        <f>CONVERT(INDEX(DHW_StPt_Sch_EZ!$C$4:$I$27,MATCH(Schedules_8760!$C1979,DHW_StPt_Sch_EZ!$B$4:$B$27,0),MATCH(Schedules_8760!$F1979,DHW_StPt_Sch_EZ!$C$3:$I$3,0)),"F","C")</f>
        <v>53.333333333333329</v>
      </c>
      <c r="M1979" s="34">
        <f>CONVERT(INDEX(DHW_StPt_Sch_EZ!$C$31:$I$54,MATCH(Schedules_8760!$C1979,DHW_StPt_Sch_EZ!$B$31:$B$54,0),MATCH(Schedules_8760!$F1979,DHW_StPt_Sch_EZ!$C$30:$I$30,0)),"F","C")</f>
        <v>53.333333333333329</v>
      </c>
      <c r="N1979" s="12"/>
      <c r="O1979" s="12"/>
      <c r="P1979" s="12"/>
    </row>
    <row r="1980" spans="1:16" x14ac:dyDescent="0.25">
      <c r="A1980" s="35">
        <v>1979</v>
      </c>
      <c r="B1980" s="89">
        <v>83.416666666666671</v>
      </c>
      <c r="C1980" s="35">
        <f t="shared" si="150"/>
        <v>11</v>
      </c>
      <c r="D1980" s="35">
        <f t="shared" si="153"/>
        <v>83</v>
      </c>
      <c r="E1980" s="35">
        <f t="shared" si="154"/>
        <v>6</v>
      </c>
      <c r="F1980" s="35" t="str">
        <f t="shared" si="151"/>
        <v>Friday</v>
      </c>
      <c r="G1980" s="35">
        <f t="shared" si="152"/>
        <v>3</v>
      </c>
      <c r="H1980" s="34">
        <f>CONVERT(INDEX(Htg_StPt_Sch_EZ!$C$4:$I$27,MATCH(Schedules_8760!$C1980,Htg_StPt_Sch_EZ!$B$4:$B$27,0),MATCH(Schedules_8760!$F1980,Htg_StPt_Sch_EZ!$C$3:$I$3,0)),"F","C")</f>
        <v>20.555555555555554</v>
      </c>
      <c r="I1980" s="34">
        <f>CONVERT(INDEX(Htg_StPt_Sch_EZ!$C$31:$I$54,MATCH(Schedules_8760!$C1980,Htg_StPt_Sch_EZ!$B$31:$B$54,0),MATCH(Schedules_8760!$F1980,Htg_StPt_Sch_EZ!$C$30:$I$30,0)),"F","C")</f>
        <v>19.444444444444443</v>
      </c>
      <c r="J1980" s="34">
        <f>CONVERT(INDEX(Clg_StPt_Sch_EZ!$C$4:$I$27,MATCH(Schedules_8760!$C1980,Clg_StPt_Sch_EZ!$B$4:$B$27,0),MATCH(Schedules_8760!$F1980,Clg_StPt_Sch_EZ!$C$3:$I$3,0)),"F","C")</f>
        <v>25.555555555555554</v>
      </c>
      <c r="K1980" s="34">
        <f>CONVERT(INDEX(Clg_StPt_Sch_EZ!$C$31:$I$54,MATCH(Schedules_8760!$C1980,Clg_StPt_Sch_EZ!$B$31:$B$54,0),MATCH(Schedules_8760!$F1980,Clg_StPt_Sch_EZ!$C$30:$I$30,0)),"F","C")</f>
        <v>25</v>
      </c>
      <c r="L1980" s="34">
        <f>CONVERT(INDEX(DHW_StPt_Sch_EZ!$C$4:$I$27,MATCH(Schedules_8760!$C1980,DHW_StPt_Sch_EZ!$B$4:$B$27,0),MATCH(Schedules_8760!$F1980,DHW_StPt_Sch_EZ!$C$3:$I$3,0)),"F","C")</f>
        <v>53.333333333333329</v>
      </c>
      <c r="M1980" s="34">
        <f>CONVERT(INDEX(DHW_StPt_Sch_EZ!$C$31:$I$54,MATCH(Schedules_8760!$C1980,DHW_StPt_Sch_EZ!$B$31:$B$54,0),MATCH(Schedules_8760!$F1980,DHW_StPt_Sch_EZ!$C$30:$I$30,0)),"F","C")</f>
        <v>53.333333333333329</v>
      </c>
      <c r="N1980" s="12"/>
      <c r="O1980" s="12"/>
      <c r="P1980" s="12"/>
    </row>
    <row r="1981" spans="1:16" x14ac:dyDescent="0.25">
      <c r="A1981" s="35">
        <v>1980</v>
      </c>
      <c r="B1981" s="89">
        <v>83.458333333333329</v>
      </c>
      <c r="C1981" s="35">
        <f t="shared" si="150"/>
        <v>12</v>
      </c>
      <c r="D1981" s="35">
        <f t="shared" si="153"/>
        <v>83</v>
      </c>
      <c r="E1981" s="35">
        <f t="shared" si="154"/>
        <v>6</v>
      </c>
      <c r="F1981" s="35" t="str">
        <f t="shared" si="151"/>
        <v>Friday</v>
      </c>
      <c r="G1981" s="35">
        <f t="shared" si="152"/>
        <v>3</v>
      </c>
      <c r="H1981" s="34">
        <f>CONVERT(INDEX(Htg_StPt_Sch_EZ!$C$4:$I$27,MATCH(Schedules_8760!$C1981,Htg_StPt_Sch_EZ!$B$4:$B$27,0),MATCH(Schedules_8760!$F1981,Htg_StPt_Sch_EZ!$C$3:$I$3,0)),"F","C")</f>
        <v>20.555555555555554</v>
      </c>
      <c r="I1981" s="34">
        <f>CONVERT(INDEX(Htg_StPt_Sch_EZ!$C$31:$I$54,MATCH(Schedules_8760!$C1981,Htg_StPt_Sch_EZ!$B$31:$B$54,0),MATCH(Schedules_8760!$F1981,Htg_StPt_Sch_EZ!$C$30:$I$30,0)),"F","C")</f>
        <v>19.444444444444443</v>
      </c>
      <c r="J1981" s="34">
        <f>CONVERT(INDEX(Clg_StPt_Sch_EZ!$C$4:$I$27,MATCH(Schedules_8760!$C1981,Clg_StPt_Sch_EZ!$B$4:$B$27,0),MATCH(Schedules_8760!$F1981,Clg_StPt_Sch_EZ!$C$3:$I$3,0)),"F","C")</f>
        <v>25.555555555555554</v>
      </c>
      <c r="K1981" s="34">
        <f>CONVERT(INDEX(Clg_StPt_Sch_EZ!$C$31:$I$54,MATCH(Schedules_8760!$C1981,Clg_StPt_Sch_EZ!$B$31:$B$54,0),MATCH(Schedules_8760!$F1981,Clg_StPt_Sch_EZ!$C$30:$I$30,0)),"F","C")</f>
        <v>25</v>
      </c>
      <c r="L1981" s="34">
        <f>CONVERT(INDEX(DHW_StPt_Sch_EZ!$C$4:$I$27,MATCH(Schedules_8760!$C1981,DHW_StPt_Sch_EZ!$B$4:$B$27,0),MATCH(Schedules_8760!$F1981,DHW_StPt_Sch_EZ!$C$3:$I$3,0)),"F","C")</f>
        <v>53.333333333333329</v>
      </c>
      <c r="M1981" s="34">
        <f>CONVERT(INDEX(DHW_StPt_Sch_EZ!$C$31:$I$54,MATCH(Schedules_8760!$C1981,DHW_StPt_Sch_EZ!$B$31:$B$54,0),MATCH(Schedules_8760!$F1981,DHW_StPt_Sch_EZ!$C$30:$I$30,0)),"F","C")</f>
        <v>53.333333333333329</v>
      </c>
      <c r="N1981" s="12"/>
      <c r="O1981" s="12"/>
      <c r="P1981" s="12"/>
    </row>
    <row r="1982" spans="1:16" x14ac:dyDescent="0.25">
      <c r="A1982" s="35">
        <v>1981</v>
      </c>
      <c r="B1982" s="89">
        <v>83.5</v>
      </c>
      <c r="C1982" s="35">
        <f t="shared" si="150"/>
        <v>13</v>
      </c>
      <c r="D1982" s="35">
        <f t="shared" si="153"/>
        <v>83</v>
      </c>
      <c r="E1982" s="35">
        <f t="shared" si="154"/>
        <v>6</v>
      </c>
      <c r="F1982" s="35" t="str">
        <f t="shared" si="151"/>
        <v>Friday</v>
      </c>
      <c r="G1982" s="35">
        <f t="shared" si="152"/>
        <v>3</v>
      </c>
      <c r="H1982" s="34">
        <f>CONVERT(INDEX(Htg_StPt_Sch_EZ!$C$4:$I$27,MATCH(Schedules_8760!$C1982,Htg_StPt_Sch_EZ!$B$4:$B$27,0),MATCH(Schedules_8760!$F1982,Htg_StPt_Sch_EZ!$C$3:$I$3,0)),"F","C")</f>
        <v>20.555555555555554</v>
      </c>
      <c r="I1982" s="34">
        <f>CONVERT(INDEX(Htg_StPt_Sch_EZ!$C$31:$I$54,MATCH(Schedules_8760!$C1982,Htg_StPt_Sch_EZ!$B$31:$B$54,0),MATCH(Schedules_8760!$F1982,Htg_StPt_Sch_EZ!$C$30:$I$30,0)),"F","C")</f>
        <v>19.444444444444443</v>
      </c>
      <c r="J1982" s="34">
        <f>CONVERT(INDEX(Clg_StPt_Sch_EZ!$C$4:$I$27,MATCH(Schedules_8760!$C1982,Clg_StPt_Sch_EZ!$B$4:$B$27,0),MATCH(Schedules_8760!$F1982,Clg_StPt_Sch_EZ!$C$3:$I$3,0)),"F","C")</f>
        <v>25.555555555555554</v>
      </c>
      <c r="K1982" s="34">
        <f>CONVERT(INDEX(Clg_StPt_Sch_EZ!$C$31:$I$54,MATCH(Schedules_8760!$C1982,Clg_StPt_Sch_EZ!$B$31:$B$54,0),MATCH(Schedules_8760!$F1982,Clg_StPt_Sch_EZ!$C$30:$I$30,0)),"F","C")</f>
        <v>25</v>
      </c>
      <c r="L1982" s="34">
        <f>CONVERT(INDEX(DHW_StPt_Sch_EZ!$C$4:$I$27,MATCH(Schedules_8760!$C1982,DHW_StPt_Sch_EZ!$B$4:$B$27,0),MATCH(Schedules_8760!$F1982,DHW_StPt_Sch_EZ!$C$3:$I$3,0)),"F","C")</f>
        <v>53.333333333333329</v>
      </c>
      <c r="M1982" s="34">
        <f>CONVERT(INDEX(DHW_StPt_Sch_EZ!$C$31:$I$54,MATCH(Schedules_8760!$C1982,DHW_StPt_Sch_EZ!$B$31:$B$54,0),MATCH(Schedules_8760!$F1982,DHW_StPt_Sch_EZ!$C$30:$I$30,0)),"F","C")</f>
        <v>53.333333333333329</v>
      </c>
      <c r="N1982" s="12"/>
      <c r="O1982" s="12"/>
      <c r="P1982" s="12"/>
    </row>
    <row r="1983" spans="1:16" x14ac:dyDescent="0.25">
      <c r="A1983" s="35">
        <v>1982</v>
      </c>
      <c r="B1983" s="89">
        <v>83.541666666666671</v>
      </c>
      <c r="C1983" s="35">
        <f t="shared" si="150"/>
        <v>14</v>
      </c>
      <c r="D1983" s="35">
        <f t="shared" si="153"/>
        <v>83</v>
      </c>
      <c r="E1983" s="35">
        <f t="shared" si="154"/>
        <v>6</v>
      </c>
      <c r="F1983" s="35" t="str">
        <f t="shared" si="151"/>
        <v>Friday</v>
      </c>
      <c r="G1983" s="35">
        <f t="shared" si="152"/>
        <v>3</v>
      </c>
      <c r="H1983" s="34">
        <f>CONVERT(INDEX(Htg_StPt_Sch_EZ!$C$4:$I$27,MATCH(Schedules_8760!$C1983,Htg_StPt_Sch_EZ!$B$4:$B$27,0),MATCH(Schedules_8760!$F1983,Htg_StPt_Sch_EZ!$C$3:$I$3,0)),"F","C")</f>
        <v>20.555555555555554</v>
      </c>
      <c r="I1983" s="34">
        <f>CONVERT(INDEX(Htg_StPt_Sch_EZ!$C$31:$I$54,MATCH(Schedules_8760!$C1983,Htg_StPt_Sch_EZ!$B$31:$B$54,0),MATCH(Schedules_8760!$F1983,Htg_StPt_Sch_EZ!$C$30:$I$30,0)),"F","C")</f>
        <v>19.444444444444443</v>
      </c>
      <c r="J1983" s="34">
        <f>CONVERT(INDEX(Clg_StPt_Sch_EZ!$C$4:$I$27,MATCH(Schedules_8760!$C1983,Clg_StPt_Sch_EZ!$B$4:$B$27,0),MATCH(Schedules_8760!$F1983,Clg_StPt_Sch_EZ!$C$3:$I$3,0)),"F","C")</f>
        <v>25.555555555555554</v>
      </c>
      <c r="K1983" s="34">
        <f>CONVERT(INDEX(Clg_StPt_Sch_EZ!$C$31:$I$54,MATCH(Schedules_8760!$C1983,Clg_StPt_Sch_EZ!$B$31:$B$54,0),MATCH(Schedules_8760!$F1983,Clg_StPt_Sch_EZ!$C$30:$I$30,0)),"F","C")</f>
        <v>25</v>
      </c>
      <c r="L1983" s="34">
        <f>CONVERT(INDEX(DHW_StPt_Sch_EZ!$C$4:$I$27,MATCH(Schedules_8760!$C1983,DHW_StPt_Sch_EZ!$B$4:$B$27,0),MATCH(Schedules_8760!$F1983,DHW_StPt_Sch_EZ!$C$3:$I$3,0)),"F","C")</f>
        <v>53.333333333333329</v>
      </c>
      <c r="M1983" s="34">
        <f>CONVERT(INDEX(DHW_StPt_Sch_EZ!$C$31:$I$54,MATCH(Schedules_8760!$C1983,DHW_StPt_Sch_EZ!$B$31:$B$54,0),MATCH(Schedules_8760!$F1983,DHW_StPt_Sch_EZ!$C$30:$I$30,0)),"F","C")</f>
        <v>53.333333333333329</v>
      </c>
      <c r="N1983" s="12"/>
      <c r="O1983" s="12"/>
      <c r="P1983" s="12"/>
    </row>
    <row r="1984" spans="1:16" x14ac:dyDescent="0.25">
      <c r="A1984" s="35">
        <v>1983</v>
      </c>
      <c r="B1984" s="89">
        <v>83.583333333333329</v>
      </c>
      <c r="C1984" s="35">
        <f t="shared" si="150"/>
        <v>15</v>
      </c>
      <c r="D1984" s="35">
        <f t="shared" si="153"/>
        <v>83</v>
      </c>
      <c r="E1984" s="35">
        <f t="shared" si="154"/>
        <v>6</v>
      </c>
      <c r="F1984" s="35" t="str">
        <f t="shared" si="151"/>
        <v>Friday</v>
      </c>
      <c r="G1984" s="35">
        <f t="shared" si="152"/>
        <v>3</v>
      </c>
      <c r="H1984" s="34">
        <f>CONVERT(INDEX(Htg_StPt_Sch_EZ!$C$4:$I$27,MATCH(Schedules_8760!$C1984,Htg_StPt_Sch_EZ!$B$4:$B$27,0),MATCH(Schedules_8760!$F1984,Htg_StPt_Sch_EZ!$C$3:$I$3,0)),"F","C")</f>
        <v>20.555555555555554</v>
      </c>
      <c r="I1984" s="34">
        <f>CONVERT(INDEX(Htg_StPt_Sch_EZ!$C$31:$I$54,MATCH(Schedules_8760!$C1984,Htg_StPt_Sch_EZ!$B$31:$B$54,0),MATCH(Schedules_8760!$F1984,Htg_StPt_Sch_EZ!$C$30:$I$30,0)),"F","C")</f>
        <v>21.111111111111111</v>
      </c>
      <c r="J1984" s="34">
        <f>CONVERT(INDEX(Clg_StPt_Sch_EZ!$C$4:$I$27,MATCH(Schedules_8760!$C1984,Clg_StPt_Sch_EZ!$B$4:$B$27,0),MATCH(Schedules_8760!$F1984,Clg_StPt_Sch_EZ!$C$3:$I$3,0)),"F","C")</f>
        <v>25.555555555555554</v>
      </c>
      <c r="K1984" s="34">
        <f>CONVERT(INDEX(Clg_StPt_Sch_EZ!$C$31:$I$54,MATCH(Schedules_8760!$C1984,Clg_StPt_Sch_EZ!$B$31:$B$54,0),MATCH(Schedules_8760!$F1984,Clg_StPt_Sch_EZ!$C$30:$I$30,0)),"F","C")</f>
        <v>25</v>
      </c>
      <c r="L1984" s="34">
        <f>CONVERT(INDEX(DHW_StPt_Sch_EZ!$C$4:$I$27,MATCH(Schedules_8760!$C1984,DHW_StPt_Sch_EZ!$B$4:$B$27,0),MATCH(Schedules_8760!$F1984,DHW_StPt_Sch_EZ!$C$3:$I$3,0)),"F","C")</f>
        <v>53.333333333333329</v>
      </c>
      <c r="M1984" s="34">
        <f>CONVERT(INDEX(DHW_StPt_Sch_EZ!$C$31:$I$54,MATCH(Schedules_8760!$C1984,DHW_StPt_Sch_EZ!$B$31:$B$54,0),MATCH(Schedules_8760!$F1984,DHW_StPt_Sch_EZ!$C$30:$I$30,0)),"F","C")</f>
        <v>53.333333333333329</v>
      </c>
      <c r="N1984" s="12"/>
      <c r="O1984" s="12"/>
      <c r="P1984" s="12"/>
    </row>
    <row r="1985" spans="1:16" x14ac:dyDescent="0.25">
      <c r="A1985" s="35">
        <v>1984</v>
      </c>
      <c r="B1985" s="89">
        <v>83.625</v>
      </c>
      <c r="C1985" s="35">
        <f t="shared" si="150"/>
        <v>16</v>
      </c>
      <c r="D1985" s="35">
        <f t="shared" si="153"/>
        <v>83</v>
      </c>
      <c r="E1985" s="35">
        <f t="shared" si="154"/>
        <v>6</v>
      </c>
      <c r="F1985" s="35" t="str">
        <f t="shared" si="151"/>
        <v>Friday</v>
      </c>
      <c r="G1985" s="35">
        <f t="shared" si="152"/>
        <v>3</v>
      </c>
      <c r="H1985" s="34">
        <f>CONVERT(INDEX(Htg_StPt_Sch_EZ!$C$4:$I$27,MATCH(Schedules_8760!$C1985,Htg_StPt_Sch_EZ!$B$4:$B$27,0),MATCH(Schedules_8760!$F1985,Htg_StPt_Sch_EZ!$C$3:$I$3,0)),"F","C")</f>
        <v>20.555555555555554</v>
      </c>
      <c r="I1985" s="34">
        <f>CONVERT(INDEX(Htg_StPt_Sch_EZ!$C$31:$I$54,MATCH(Schedules_8760!$C1985,Htg_StPt_Sch_EZ!$B$31:$B$54,0),MATCH(Schedules_8760!$F1985,Htg_StPt_Sch_EZ!$C$30:$I$30,0)),"F","C")</f>
        <v>21.111111111111111</v>
      </c>
      <c r="J1985" s="34">
        <f>CONVERT(INDEX(Clg_StPt_Sch_EZ!$C$4:$I$27,MATCH(Schedules_8760!$C1985,Clg_StPt_Sch_EZ!$B$4:$B$27,0),MATCH(Schedules_8760!$F1985,Clg_StPt_Sch_EZ!$C$3:$I$3,0)),"F","C")</f>
        <v>25.555555555555554</v>
      </c>
      <c r="K1985" s="34">
        <f>CONVERT(INDEX(Clg_StPt_Sch_EZ!$C$31:$I$54,MATCH(Schedules_8760!$C1985,Clg_StPt_Sch_EZ!$B$31:$B$54,0),MATCH(Schedules_8760!$F1985,Clg_StPt_Sch_EZ!$C$30:$I$30,0)),"F","C")</f>
        <v>25</v>
      </c>
      <c r="L1985" s="34">
        <f>CONVERT(INDEX(DHW_StPt_Sch_EZ!$C$4:$I$27,MATCH(Schedules_8760!$C1985,DHW_StPt_Sch_EZ!$B$4:$B$27,0),MATCH(Schedules_8760!$F1985,DHW_StPt_Sch_EZ!$C$3:$I$3,0)),"F","C")</f>
        <v>53.333333333333329</v>
      </c>
      <c r="M1985" s="34">
        <f>CONVERT(INDEX(DHW_StPt_Sch_EZ!$C$31:$I$54,MATCH(Schedules_8760!$C1985,DHW_StPt_Sch_EZ!$B$31:$B$54,0),MATCH(Schedules_8760!$F1985,DHW_StPt_Sch_EZ!$C$30:$I$30,0)),"F","C")</f>
        <v>53.333333333333329</v>
      </c>
      <c r="N1985" s="12"/>
      <c r="O1985" s="12"/>
      <c r="P1985" s="12"/>
    </row>
    <row r="1986" spans="1:16" x14ac:dyDescent="0.25">
      <c r="A1986" s="35">
        <v>1985</v>
      </c>
      <c r="B1986" s="89">
        <v>83.666666666666671</v>
      </c>
      <c r="C1986" s="35">
        <f t="shared" ref="C1986:C2049" si="155">HOUR(B1986)+1</f>
        <v>17</v>
      </c>
      <c r="D1986" s="35">
        <f t="shared" si="153"/>
        <v>83</v>
      </c>
      <c r="E1986" s="35">
        <f t="shared" si="154"/>
        <v>6</v>
      </c>
      <c r="F1986" s="35" t="str">
        <f t="shared" ref="F1986:F2049" si="156">IF(E1986=1,"Sunday",IF(E1986=2,"Monday",IF(E1986=3,"Tuesday",IF(E1986=4,"Wednesday",IF(E1986=5,"Thursday",IF(E1986=6,"Friday","Saturday"))))))</f>
        <v>Friday</v>
      </c>
      <c r="G1986" s="35">
        <f t="shared" ref="G1986:G2049" si="157">MONTH(B1986)</f>
        <v>3</v>
      </c>
      <c r="H1986" s="34">
        <f>CONVERT(INDEX(Htg_StPt_Sch_EZ!$C$4:$I$27,MATCH(Schedules_8760!$C1986,Htg_StPt_Sch_EZ!$B$4:$B$27,0),MATCH(Schedules_8760!$F1986,Htg_StPt_Sch_EZ!$C$3:$I$3,0)),"F","C")</f>
        <v>20.555555555555554</v>
      </c>
      <c r="I1986" s="34">
        <f>CONVERT(INDEX(Htg_StPt_Sch_EZ!$C$31:$I$54,MATCH(Schedules_8760!$C1986,Htg_StPt_Sch_EZ!$B$31:$B$54,0),MATCH(Schedules_8760!$F1986,Htg_StPt_Sch_EZ!$C$30:$I$30,0)),"F","C")</f>
        <v>17.777777777777779</v>
      </c>
      <c r="J1986" s="34">
        <f>CONVERT(INDEX(Clg_StPt_Sch_EZ!$C$4:$I$27,MATCH(Schedules_8760!$C1986,Clg_StPt_Sch_EZ!$B$4:$B$27,0),MATCH(Schedules_8760!$F1986,Clg_StPt_Sch_EZ!$C$3:$I$3,0)),"F","C")</f>
        <v>25.555555555555554</v>
      </c>
      <c r="K1986" s="34">
        <f>CONVERT(INDEX(Clg_StPt_Sch_EZ!$C$31:$I$54,MATCH(Schedules_8760!$C1986,Clg_StPt_Sch_EZ!$B$31:$B$54,0),MATCH(Schedules_8760!$F1986,Clg_StPt_Sch_EZ!$C$30:$I$30,0)),"F","C")</f>
        <v>25</v>
      </c>
      <c r="L1986" s="34">
        <f>CONVERT(INDEX(DHW_StPt_Sch_EZ!$C$4:$I$27,MATCH(Schedules_8760!$C1986,DHW_StPt_Sch_EZ!$B$4:$B$27,0),MATCH(Schedules_8760!$F1986,DHW_StPt_Sch_EZ!$C$3:$I$3,0)),"F","C")</f>
        <v>53.333333333333329</v>
      </c>
      <c r="M1986" s="34">
        <f>CONVERT(INDEX(DHW_StPt_Sch_EZ!$C$31:$I$54,MATCH(Schedules_8760!$C1986,DHW_StPt_Sch_EZ!$B$31:$B$54,0),MATCH(Schedules_8760!$F1986,DHW_StPt_Sch_EZ!$C$30:$I$30,0)),"F","C")</f>
        <v>53.333333333333329</v>
      </c>
      <c r="N1986" s="12"/>
      <c r="O1986" s="12"/>
      <c r="P1986" s="12"/>
    </row>
    <row r="1987" spans="1:16" x14ac:dyDescent="0.25">
      <c r="A1987" s="35">
        <v>1986</v>
      </c>
      <c r="B1987" s="89">
        <v>83.708333333333329</v>
      </c>
      <c r="C1987" s="35">
        <f t="shared" si="155"/>
        <v>18</v>
      </c>
      <c r="D1987" s="35">
        <f t="shared" ref="D1987:D2050" si="158">IF(C1987=1,D1986+1,D1986)</f>
        <v>83</v>
      </c>
      <c r="E1987" s="35">
        <f t="shared" ref="E1987:E2050" si="159">IF(AND(C1987=1,E1986=7),1,IF(C1987=1,E1986+1,E1986))</f>
        <v>6</v>
      </c>
      <c r="F1987" s="35" t="str">
        <f t="shared" si="156"/>
        <v>Friday</v>
      </c>
      <c r="G1987" s="35">
        <f t="shared" si="157"/>
        <v>3</v>
      </c>
      <c r="H1987" s="34">
        <f>CONVERT(INDEX(Htg_StPt_Sch_EZ!$C$4:$I$27,MATCH(Schedules_8760!$C1987,Htg_StPt_Sch_EZ!$B$4:$B$27,0),MATCH(Schedules_8760!$F1987,Htg_StPt_Sch_EZ!$C$3:$I$3,0)),"F","C")</f>
        <v>20.555555555555554</v>
      </c>
      <c r="I1987" s="34">
        <f>CONVERT(INDEX(Htg_StPt_Sch_EZ!$C$31:$I$54,MATCH(Schedules_8760!$C1987,Htg_StPt_Sch_EZ!$B$31:$B$54,0),MATCH(Schedules_8760!$F1987,Htg_StPt_Sch_EZ!$C$30:$I$30,0)),"F","C")</f>
        <v>17.777777777777779</v>
      </c>
      <c r="J1987" s="34">
        <f>CONVERT(INDEX(Clg_StPt_Sch_EZ!$C$4:$I$27,MATCH(Schedules_8760!$C1987,Clg_StPt_Sch_EZ!$B$4:$B$27,0),MATCH(Schedules_8760!$F1987,Clg_StPt_Sch_EZ!$C$3:$I$3,0)),"F","C")</f>
        <v>25.555555555555554</v>
      </c>
      <c r="K1987" s="34">
        <f>CONVERT(INDEX(Clg_StPt_Sch_EZ!$C$31:$I$54,MATCH(Schedules_8760!$C1987,Clg_StPt_Sch_EZ!$B$31:$B$54,0),MATCH(Schedules_8760!$F1987,Clg_StPt_Sch_EZ!$C$30:$I$30,0)),"F","C")</f>
        <v>28.333333333333332</v>
      </c>
      <c r="L1987" s="34">
        <f>CONVERT(INDEX(DHW_StPt_Sch_EZ!$C$4:$I$27,MATCH(Schedules_8760!$C1987,DHW_StPt_Sch_EZ!$B$4:$B$27,0),MATCH(Schedules_8760!$F1987,DHW_StPt_Sch_EZ!$C$3:$I$3,0)),"F","C")</f>
        <v>53.333333333333329</v>
      </c>
      <c r="M1987" s="34">
        <f>CONVERT(INDEX(DHW_StPt_Sch_EZ!$C$31:$I$54,MATCH(Schedules_8760!$C1987,DHW_StPt_Sch_EZ!$B$31:$B$54,0),MATCH(Schedules_8760!$F1987,DHW_StPt_Sch_EZ!$C$30:$I$30,0)),"F","C")</f>
        <v>53.333333333333329</v>
      </c>
      <c r="N1987" s="12"/>
      <c r="O1987" s="12"/>
      <c r="P1987" s="12"/>
    </row>
    <row r="1988" spans="1:16" x14ac:dyDescent="0.25">
      <c r="A1988" s="35">
        <v>1987</v>
      </c>
      <c r="B1988" s="89">
        <v>83.75</v>
      </c>
      <c r="C1988" s="35">
        <f t="shared" si="155"/>
        <v>19</v>
      </c>
      <c r="D1988" s="35">
        <f t="shared" si="158"/>
        <v>83</v>
      </c>
      <c r="E1988" s="35">
        <f t="shared" si="159"/>
        <v>6</v>
      </c>
      <c r="F1988" s="35" t="str">
        <f t="shared" si="156"/>
        <v>Friday</v>
      </c>
      <c r="G1988" s="35">
        <f t="shared" si="157"/>
        <v>3</v>
      </c>
      <c r="H1988" s="34">
        <f>CONVERT(INDEX(Htg_StPt_Sch_EZ!$C$4:$I$27,MATCH(Schedules_8760!$C1988,Htg_StPt_Sch_EZ!$B$4:$B$27,0),MATCH(Schedules_8760!$F1988,Htg_StPt_Sch_EZ!$C$3:$I$3,0)),"F","C")</f>
        <v>20.555555555555554</v>
      </c>
      <c r="I1988" s="34">
        <f>CONVERT(INDEX(Htg_StPt_Sch_EZ!$C$31:$I$54,MATCH(Schedules_8760!$C1988,Htg_StPt_Sch_EZ!$B$31:$B$54,0),MATCH(Schedules_8760!$F1988,Htg_StPt_Sch_EZ!$C$30:$I$30,0)),"F","C")</f>
        <v>18.333333333333332</v>
      </c>
      <c r="J1988" s="34">
        <f>CONVERT(INDEX(Clg_StPt_Sch_EZ!$C$4:$I$27,MATCH(Schedules_8760!$C1988,Clg_StPt_Sch_EZ!$B$4:$B$27,0),MATCH(Schedules_8760!$F1988,Clg_StPt_Sch_EZ!$C$3:$I$3,0)),"F","C")</f>
        <v>25.555555555555554</v>
      </c>
      <c r="K1988" s="34">
        <f>CONVERT(INDEX(Clg_StPt_Sch_EZ!$C$31:$I$54,MATCH(Schedules_8760!$C1988,Clg_StPt_Sch_EZ!$B$31:$B$54,0),MATCH(Schedules_8760!$F1988,Clg_StPt_Sch_EZ!$C$30:$I$30,0)),"F","C")</f>
        <v>28.333333333333332</v>
      </c>
      <c r="L1988" s="34">
        <f>CONVERT(INDEX(DHW_StPt_Sch_EZ!$C$4:$I$27,MATCH(Schedules_8760!$C1988,DHW_StPt_Sch_EZ!$B$4:$B$27,0),MATCH(Schedules_8760!$F1988,DHW_StPt_Sch_EZ!$C$3:$I$3,0)),"F","C")</f>
        <v>53.333333333333329</v>
      </c>
      <c r="M1988" s="34">
        <f>CONVERT(INDEX(DHW_StPt_Sch_EZ!$C$31:$I$54,MATCH(Schedules_8760!$C1988,DHW_StPt_Sch_EZ!$B$31:$B$54,0),MATCH(Schedules_8760!$F1988,DHW_StPt_Sch_EZ!$C$30:$I$30,0)),"F","C")</f>
        <v>53.333333333333329</v>
      </c>
      <c r="N1988" s="12"/>
      <c r="O1988" s="12"/>
      <c r="P1988" s="12"/>
    </row>
    <row r="1989" spans="1:16" x14ac:dyDescent="0.25">
      <c r="A1989" s="35">
        <v>1988</v>
      </c>
      <c r="B1989" s="89">
        <v>83.791666666666671</v>
      </c>
      <c r="C1989" s="35">
        <f t="shared" si="155"/>
        <v>20</v>
      </c>
      <c r="D1989" s="35">
        <f t="shared" si="158"/>
        <v>83</v>
      </c>
      <c r="E1989" s="35">
        <f t="shared" si="159"/>
        <v>6</v>
      </c>
      <c r="F1989" s="35" t="str">
        <f t="shared" si="156"/>
        <v>Friday</v>
      </c>
      <c r="G1989" s="35">
        <f t="shared" si="157"/>
        <v>3</v>
      </c>
      <c r="H1989" s="34">
        <f>CONVERT(INDEX(Htg_StPt_Sch_EZ!$C$4:$I$27,MATCH(Schedules_8760!$C1989,Htg_StPt_Sch_EZ!$B$4:$B$27,0),MATCH(Schedules_8760!$F1989,Htg_StPt_Sch_EZ!$C$3:$I$3,0)),"F","C")</f>
        <v>20.555555555555554</v>
      </c>
      <c r="I1989" s="34">
        <f>CONVERT(INDEX(Htg_StPt_Sch_EZ!$C$31:$I$54,MATCH(Schedules_8760!$C1989,Htg_StPt_Sch_EZ!$B$31:$B$54,0),MATCH(Schedules_8760!$F1989,Htg_StPt_Sch_EZ!$C$30:$I$30,0)),"F","C")</f>
        <v>18.888888888888889</v>
      </c>
      <c r="J1989" s="34">
        <f>CONVERT(INDEX(Clg_StPt_Sch_EZ!$C$4:$I$27,MATCH(Schedules_8760!$C1989,Clg_StPt_Sch_EZ!$B$4:$B$27,0),MATCH(Schedules_8760!$F1989,Clg_StPt_Sch_EZ!$C$3:$I$3,0)),"F","C")</f>
        <v>25.555555555555554</v>
      </c>
      <c r="K1989" s="34">
        <f>CONVERT(INDEX(Clg_StPt_Sch_EZ!$C$31:$I$54,MATCH(Schedules_8760!$C1989,Clg_StPt_Sch_EZ!$B$31:$B$54,0),MATCH(Schedules_8760!$F1989,Clg_StPt_Sch_EZ!$C$30:$I$30,0)),"F","C")</f>
        <v>28.333333333333332</v>
      </c>
      <c r="L1989" s="34">
        <f>CONVERT(INDEX(DHW_StPt_Sch_EZ!$C$4:$I$27,MATCH(Schedules_8760!$C1989,DHW_StPt_Sch_EZ!$B$4:$B$27,0),MATCH(Schedules_8760!$F1989,DHW_StPt_Sch_EZ!$C$3:$I$3,0)),"F","C")</f>
        <v>53.333333333333329</v>
      </c>
      <c r="M1989" s="34">
        <f>CONVERT(INDEX(DHW_StPt_Sch_EZ!$C$31:$I$54,MATCH(Schedules_8760!$C1989,DHW_StPt_Sch_EZ!$B$31:$B$54,0),MATCH(Schedules_8760!$F1989,DHW_StPt_Sch_EZ!$C$30:$I$30,0)),"F","C")</f>
        <v>53.333333333333329</v>
      </c>
      <c r="N1989" s="12"/>
      <c r="O1989" s="12"/>
      <c r="P1989" s="12"/>
    </row>
    <row r="1990" spans="1:16" x14ac:dyDescent="0.25">
      <c r="A1990" s="35">
        <v>1989</v>
      </c>
      <c r="B1990" s="89">
        <v>83.833333333333329</v>
      </c>
      <c r="C1990" s="35">
        <f t="shared" si="155"/>
        <v>21</v>
      </c>
      <c r="D1990" s="35">
        <f t="shared" si="158"/>
        <v>83</v>
      </c>
      <c r="E1990" s="35">
        <f t="shared" si="159"/>
        <v>6</v>
      </c>
      <c r="F1990" s="35" t="str">
        <f t="shared" si="156"/>
        <v>Friday</v>
      </c>
      <c r="G1990" s="35">
        <f t="shared" si="157"/>
        <v>3</v>
      </c>
      <c r="H1990" s="34">
        <f>CONVERT(INDEX(Htg_StPt_Sch_EZ!$C$4:$I$27,MATCH(Schedules_8760!$C1990,Htg_StPt_Sch_EZ!$B$4:$B$27,0),MATCH(Schedules_8760!$F1990,Htg_StPt_Sch_EZ!$C$3:$I$3,0)),"F","C")</f>
        <v>20.555555555555554</v>
      </c>
      <c r="I1990" s="34">
        <f>CONVERT(INDEX(Htg_StPt_Sch_EZ!$C$31:$I$54,MATCH(Schedules_8760!$C1990,Htg_StPt_Sch_EZ!$B$31:$B$54,0),MATCH(Schedules_8760!$F1990,Htg_StPt_Sch_EZ!$C$30:$I$30,0)),"F","C")</f>
        <v>19.444444444444443</v>
      </c>
      <c r="J1990" s="34">
        <f>CONVERT(INDEX(Clg_StPt_Sch_EZ!$C$4:$I$27,MATCH(Schedules_8760!$C1990,Clg_StPt_Sch_EZ!$B$4:$B$27,0),MATCH(Schedules_8760!$F1990,Clg_StPt_Sch_EZ!$C$3:$I$3,0)),"F","C")</f>
        <v>25.555555555555554</v>
      </c>
      <c r="K1990" s="34">
        <f>CONVERT(INDEX(Clg_StPt_Sch_EZ!$C$31:$I$54,MATCH(Schedules_8760!$C1990,Clg_StPt_Sch_EZ!$B$31:$B$54,0),MATCH(Schedules_8760!$F1990,Clg_StPt_Sch_EZ!$C$30:$I$30,0)),"F","C")</f>
        <v>28.333333333333332</v>
      </c>
      <c r="L1990" s="34">
        <f>CONVERT(INDEX(DHW_StPt_Sch_EZ!$C$4:$I$27,MATCH(Schedules_8760!$C1990,DHW_StPt_Sch_EZ!$B$4:$B$27,0),MATCH(Schedules_8760!$F1990,DHW_StPt_Sch_EZ!$C$3:$I$3,0)),"F","C")</f>
        <v>53.333333333333329</v>
      </c>
      <c r="M1990" s="34">
        <f>CONVERT(INDEX(DHW_StPt_Sch_EZ!$C$31:$I$54,MATCH(Schedules_8760!$C1990,DHW_StPt_Sch_EZ!$B$31:$B$54,0),MATCH(Schedules_8760!$F1990,DHW_StPt_Sch_EZ!$C$30:$I$30,0)),"F","C")</f>
        <v>53.333333333333329</v>
      </c>
      <c r="N1990" s="12"/>
      <c r="O1990" s="12"/>
      <c r="P1990" s="12"/>
    </row>
    <row r="1991" spans="1:16" x14ac:dyDescent="0.25">
      <c r="A1991" s="35">
        <v>1990</v>
      </c>
      <c r="B1991" s="89">
        <v>83.875</v>
      </c>
      <c r="C1991" s="35">
        <f t="shared" si="155"/>
        <v>22</v>
      </c>
      <c r="D1991" s="35">
        <f t="shared" si="158"/>
        <v>83</v>
      </c>
      <c r="E1991" s="35">
        <f t="shared" si="159"/>
        <v>6</v>
      </c>
      <c r="F1991" s="35" t="str">
        <f t="shared" si="156"/>
        <v>Friday</v>
      </c>
      <c r="G1991" s="35">
        <f t="shared" si="157"/>
        <v>3</v>
      </c>
      <c r="H1991" s="34">
        <f>CONVERT(INDEX(Htg_StPt_Sch_EZ!$C$4:$I$27,MATCH(Schedules_8760!$C1991,Htg_StPt_Sch_EZ!$B$4:$B$27,0),MATCH(Schedules_8760!$F1991,Htg_StPt_Sch_EZ!$C$3:$I$3,0)),"F","C")</f>
        <v>20.555555555555554</v>
      </c>
      <c r="I1991" s="34">
        <f>CONVERT(INDEX(Htg_StPt_Sch_EZ!$C$31:$I$54,MATCH(Schedules_8760!$C1991,Htg_StPt_Sch_EZ!$B$31:$B$54,0),MATCH(Schedules_8760!$F1991,Htg_StPt_Sch_EZ!$C$30:$I$30,0)),"F","C")</f>
        <v>19.444444444444443</v>
      </c>
      <c r="J1991" s="34">
        <f>CONVERT(INDEX(Clg_StPt_Sch_EZ!$C$4:$I$27,MATCH(Schedules_8760!$C1991,Clg_StPt_Sch_EZ!$B$4:$B$27,0),MATCH(Schedules_8760!$F1991,Clg_StPt_Sch_EZ!$C$3:$I$3,0)),"F","C")</f>
        <v>25.555555555555554</v>
      </c>
      <c r="K1991" s="34">
        <f>CONVERT(INDEX(Clg_StPt_Sch_EZ!$C$31:$I$54,MATCH(Schedules_8760!$C1991,Clg_StPt_Sch_EZ!$B$31:$B$54,0),MATCH(Schedules_8760!$F1991,Clg_StPt_Sch_EZ!$C$30:$I$30,0)),"F","C")</f>
        <v>28.333333333333332</v>
      </c>
      <c r="L1991" s="34">
        <f>CONVERT(INDEX(DHW_StPt_Sch_EZ!$C$4:$I$27,MATCH(Schedules_8760!$C1991,DHW_StPt_Sch_EZ!$B$4:$B$27,0),MATCH(Schedules_8760!$F1991,DHW_StPt_Sch_EZ!$C$3:$I$3,0)),"F","C")</f>
        <v>53.333333333333329</v>
      </c>
      <c r="M1991" s="34">
        <f>CONVERT(INDEX(DHW_StPt_Sch_EZ!$C$31:$I$54,MATCH(Schedules_8760!$C1991,DHW_StPt_Sch_EZ!$B$31:$B$54,0),MATCH(Schedules_8760!$F1991,DHW_StPt_Sch_EZ!$C$30:$I$30,0)),"F","C")</f>
        <v>53.333333333333329</v>
      </c>
      <c r="N1991" s="12"/>
      <c r="O1991" s="12"/>
      <c r="P1991" s="12"/>
    </row>
    <row r="1992" spans="1:16" x14ac:dyDescent="0.25">
      <c r="A1992" s="35">
        <v>1991</v>
      </c>
      <c r="B1992" s="89">
        <v>83.916666666666671</v>
      </c>
      <c r="C1992" s="35">
        <f t="shared" si="155"/>
        <v>23</v>
      </c>
      <c r="D1992" s="35">
        <f t="shared" si="158"/>
        <v>83</v>
      </c>
      <c r="E1992" s="35">
        <f t="shared" si="159"/>
        <v>6</v>
      </c>
      <c r="F1992" s="35" t="str">
        <f t="shared" si="156"/>
        <v>Friday</v>
      </c>
      <c r="G1992" s="35">
        <f t="shared" si="157"/>
        <v>3</v>
      </c>
      <c r="H1992" s="34">
        <f>CONVERT(INDEX(Htg_StPt_Sch_EZ!$C$4:$I$27,MATCH(Schedules_8760!$C1992,Htg_StPt_Sch_EZ!$B$4:$B$27,0),MATCH(Schedules_8760!$F1992,Htg_StPt_Sch_EZ!$C$3:$I$3,0)),"F","C")</f>
        <v>20.555555555555554</v>
      </c>
      <c r="I1992" s="34">
        <f>CONVERT(INDEX(Htg_StPt_Sch_EZ!$C$31:$I$54,MATCH(Schedules_8760!$C1992,Htg_StPt_Sch_EZ!$B$31:$B$54,0),MATCH(Schedules_8760!$F1992,Htg_StPt_Sch_EZ!$C$30:$I$30,0)),"F","C")</f>
        <v>19.444444444444443</v>
      </c>
      <c r="J1992" s="34">
        <f>CONVERT(INDEX(Clg_StPt_Sch_EZ!$C$4:$I$27,MATCH(Schedules_8760!$C1992,Clg_StPt_Sch_EZ!$B$4:$B$27,0),MATCH(Schedules_8760!$F1992,Clg_StPt_Sch_EZ!$C$3:$I$3,0)),"F","C")</f>
        <v>25.555555555555554</v>
      </c>
      <c r="K1992" s="34">
        <f>CONVERT(INDEX(Clg_StPt_Sch_EZ!$C$31:$I$54,MATCH(Schedules_8760!$C1992,Clg_StPt_Sch_EZ!$B$31:$B$54,0),MATCH(Schedules_8760!$F1992,Clg_StPt_Sch_EZ!$C$30:$I$30,0)),"F","C")</f>
        <v>28.333333333333332</v>
      </c>
      <c r="L1992" s="34">
        <f>CONVERT(INDEX(DHW_StPt_Sch_EZ!$C$4:$I$27,MATCH(Schedules_8760!$C1992,DHW_StPt_Sch_EZ!$B$4:$B$27,0),MATCH(Schedules_8760!$F1992,DHW_StPt_Sch_EZ!$C$3:$I$3,0)),"F","C")</f>
        <v>53.333333333333329</v>
      </c>
      <c r="M1992" s="34">
        <f>CONVERT(INDEX(DHW_StPt_Sch_EZ!$C$31:$I$54,MATCH(Schedules_8760!$C1992,DHW_StPt_Sch_EZ!$B$31:$B$54,0),MATCH(Schedules_8760!$F1992,DHW_StPt_Sch_EZ!$C$30:$I$30,0)),"F","C")</f>
        <v>53.333333333333329</v>
      </c>
      <c r="N1992" s="12"/>
      <c r="O1992" s="12"/>
      <c r="P1992" s="12"/>
    </row>
    <row r="1993" spans="1:16" x14ac:dyDescent="0.25">
      <c r="A1993" s="35">
        <v>1992</v>
      </c>
      <c r="B1993" s="89">
        <v>83.958333333333329</v>
      </c>
      <c r="C1993" s="35">
        <f t="shared" si="155"/>
        <v>24</v>
      </c>
      <c r="D1993" s="35">
        <f t="shared" si="158"/>
        <v>83</v>
      </c>
      <c r="E1993" s="35">
        <f t="shared" si="159"/>
        <v>6</v>
      </c>
      <c r="F1993" s="35" t="str">
        <f t="shared" si="156"/>
        <v>Friday</v>
      </c>
      <c r="G1993" s="35">
        <f t="shared" si="157"/>
        <v>3</v>
      </c>
      <c r="H1993" s="34">
        <f>CONVERT(INDEX(Htg_StPt_Sch_EZ!$C$4:$I$27,MATCH(Schedules_8760!$C1993,Htg_StPt_Sch_EZ!$B$4:$B$27,0),MATCH(Schedules_8760!$F1993,Htg_StPt_Sch_EZ!$C$3:$I$3,0)),"F","C")</f>
        <v>20.555555555555554</v>
      </c>
      <c r="I1993" s="34">
        <f>CONVERT(INDEX(Htg_StPt_Sch_EZ!$C$31:$I$54,MATCH(Schedules_8760!$C1993,Htg_StPt_Sch_EZ!$B$31:$B$54,0),MATCH(Schedules_8760!$F1993,Htg_StPt_Sch_EZ!$C$30:$I$30,0)),"F","C")</f>
        <v>19.444444444444443</v>
      </c>
      <c r="J1993" s="34">
        <f>CONVERT(INDEX(Clg_StPt_Sch_EZ!$C$4:$I$27,MATCH(Schedules_8760!$C1993,Clg_StPt_Sch_EZ!$B$4:$B$27,0),MATCH(Schedules_8760!$F1993,Clg_StPt_Sch_EZ!$C$3:$I$3,0)),"F","C")</f>
        <v>25.555555555555554</v>
      </c>
      <c r="K1993" s="34">
        <f>CONVERT(INDEX(Clg_StPt_Sch_EZ!$C$31:$I$54,MATCH(Schedules_8760!$C1993,Clg_StPt_Sch_EZ!$B$31:$B$54,0),MATCH(Schedules_8760!$F1993,Clg_StPt_Sch_EZ!$C$30:$I$30,0)),"F","C")</f>
        <v>28.333333333333332</v>
      </c>
      <c r="L1993" s="34">
        <f>CONVERT(INDEX(DHW_StPt_Sch_EZ!$C$4:$I$27,MATCH(Schedules_8760!$C1993,DHW_StPt_Sch_EZ!$B$4:$B$27,0),MATCH(Schedules_8760!$F1993,DHW_StPt_Sch_EZ!$C$3:$I$3,0)),"F","C")</f>
        <v>53.333333333333329</v>
      </c>
      <c r="M1993" s="34">
        <f>CONVERT(INDEX(DHW_StPt_Sch_EZ!$C$31:$I$54,MATCH(Schedules_8760!$C1993,DHW_StPt_Sch_EZ!$B$31:$B$54,0),MATCH(Schedules_8760!$F1993,DHW_StPt_Sch_EZ!$C$30:$I$30,0)),"F","C")</f>
        <v>53.333333333333329</v>
      </c>
      <c r="N1993" s="12"/>
      <c r="O1993" s="12"/>
      <c r="P1993" s="12"/>
    </row>
    <row r="1994" spans="1:16" x14ac:dyDescent="0.25">
      <c r="A1994" s="35">
        <v>1993</v>
      </c>
      <c r="B1994" s="89">
        <v>84</v>
      </c>
      <c r="C1994" s="35">
        <f t="shared" si="155"/>
        <v>1</v>
      </c>
      <c r="D1994" s="35">
        <f t="shared" si="158"/>
        <v>84</v>
      </c>
      <c r="E1994" s="35">
        <f t="shared" si="159"/>
        <v>7</v>
      </c>
      <c r="F1994" s="35" t="str">
        <f t="shared" si="156"/>
        <v>Saturday</v>
      </c>
      <c r="G1994" s="35">
        <f t="shared" si="157"/>
        <v>3</v>
      </c>
      <c r="H1994" s="34">
        <f>CONVERT(INDEX(Htg_StPt_Sch_EZ!$C$4:$I$27,MATCH(Schedules_8760!$C1994,Htg_StPt_Sch_EZ!$B$4:$B$27,0),MATCH(Schedules_8760!$F1994,Htg_StPt_Sch_EZ!$C$3:$I$3,0)),"F","C")</f>
        <v>20.555555555555554</v>
      </c>
      <c r="I1994" s="34">
        <f>CONVERT(INDEX(Htg_StPt_Sch_EZ!$C$31:$I$54,MATCH(Schedules_8760!$C1994,Htg_StPt_Sch_EZ!$B$31:$B$54,0),MATCH(Schedules_8760!$F1994,Htg_StPt_Sch_EZ!$C$30:$I$30,0)),"F","C")</f>
        <v>19.444444444444443</v>
      </c>
      <c r="J1994" s="34">
        <f>CONVERT(INDEX(Clg_StPt_Sch_EZ!$C$4:$I$27,MATCH(Schedules_8760!$C1994,Clg_StPt_Sch_EZ!$B$4:$B$27,0),MATCH(Schedules_8760!$F1994,Clg_StPt_Sch_EZ!$C$3:$I$3,0)),"F","C")</f>
        <v>25.555555555555554</v>
      </c>
      <c r="K1994" s="34">
        <f>CONVERT(INDEX(Clg_StPt_Sch_EZ!$C$31:$I$54,MATCH(Schedules_8760!$C1994,Clg_StPt_Sch_EZ!$B$31:$B$54,0),MATCH(Schedules_8760!$F1994,Clg_StPt_Sch_EZ!$C$30:$I$30,0)),"F","C")</f>
        <v>28.333333333333332</v>
      </c>
      <c r="L1994" s="34">
        <f>CONVERT(INDEX(DHW_StPt_Sch_EZ!$C$4:$I$27,MATCH(Schedules_8760!$C1994,DHW_StPt_Sch_EZ!$B$4:$B$27,0),MATCH(Schedules_8760!$F1994,DHW_StPt_Sch_EZ!$C$3:$I$3,0)),"F","C")</f>
        <v>53.333333333333329</v>
      </c>
      <c r="M1994" s="34">
        <f>CONVERT(INDEX(DHW_StPt_Sch_EZ!$C$31:$I$54,MATCH(Schedules_8760!$C1994,DHW_StPt_Sch_EZ!$B$31:$B$54,0),MATCH(Schedules_8760!$F1994,DHW_StPt_Sch_EZ!$C$30:$I$30,0)),"F","C")</f>
        <v>53.333333333333329</v>
      </c>
      <c r="N1994" s="12"/>
      <c r="O1994" s="12"/>
      <c r="P1994" s="12"/>
    </row>
    <row r="1995" spans="1:16" x14ac:dyDescent="0.25">
      <c r="A1995" s="35">
        <v>1994</v>
      </c>
      <c r="B1995" s="89">
        <v>84.041666666666671</v>
      </c>
      <c r="C1995" s="35">
        <f t="shared" si="155"/>
        <v>2</v>
      </c>
      <c r="D1995" s="35">
        <f t="shared" si="158"/>
        <v>84</v>
      </c>
      <c r="E1995" s="35">
        <f t="shared" si="159"/>
        <v>7</v>
      </c>
      <c r="F1995" s="35" t="str">
        <f t="shared" si="156"/>
        <v>Saturday</v>
      </c>
      <c r="G1995" s="35">
        <f t="shared" si="157"/>
        <v>3</v>
      </c>
      <c r="H1995" s="34">
        <f>CONVERT(INDEX(Htg_StPt_Sch_EZ!$C$4:$I$27,MATCH(Schedules_8760!$C1995,Htg_StPt_Sch_EZ!$B$4:$B$27,0),MATCH(Schedules_8760!$F1995,Htg_StPt_Sch_EZ!$C$3:$I$3,0)),"F","C")</f>
        <v>20.555555555555554</v>
      </c>
      <c r="I1995" s="34">
        <f>CONVERT(INDEX(Htg_StPt_Sch_EZ!$C$31:$I$54,MATCH(Schedules_8760!$C1995,Htg_StPt_Sch_EZ!$B$31:$B$54,0),MATCH(Schedules_8760!$F1995,Htg_StPt_Sch_EZ!$C$30:$I$30,0)),"F","C")</f>
        <v>19.444444444444443</v>
      </c>
      <c r="J1995" s="34">
        <f>CONVERT(INDEX(Clg_StPt_Sch_EZ!$C$4:$I$27,MATCH(Schedules_8760!$C1995,Clg_StPt_Sch_EZ!$B$4:$B$27,0),MATCH(Schedules_8760!$F1995,Clg_StPt_Sch_EZ!$C$3:$I$3,0)),"F","C")</f>
        <v>25.555555555555554</v>
      </c>
      <c r="K1995" s="34">
        <f>CONVERT(INDEX(Clg_StPt_Sch_EZ!$C$31:$I$54,MATCH(Schedules_8760!$C1995,Clg_StPt_Sch_EZ!$B$31:$B$54,0),MATCH(Schedules_8760!$F1995,Clg_StPt_Sch_EZ!$C$30:$I$30,0)),"F","C")</f>
        <v>28.333333333333332</v>
      </c>
      <c r="L1995" s="34">
        <f>CONVERT(INDEX(DHW_StPt_Sch_EZ!$C$4:$I$27,MATCH(Schedules_8760!$C1995,DHW_StPt_Sch_EZ!$B$4:$B$27,0),MATCH(Schedules_8760!$F1995,DHW_StPt_Sch_EZ!$C$3:$I$3,0)),"F","C")</f>
        <v>53.333333333333329</v>
      </c>
      <c r="M1995" s="34">
        <f>CONVERT(INDEX(DHW_StPt_Sch_EZ!$C$31:$I$54,MATCH(Schedules_8760!$C1995,DHW_StPt_Sch_EZ!$B$31:$B$54,0),MATCH(Schedules_8760!$F1995,DHW_StPt_Sch_EZ!$C$30:$I$30,0)),"F","C")</f>
        <v>53.333333333333329</v>
      </c>
      <c r="N1995" s="12"/>
      <c r="O1995" s="12"/>
      <c r="P1995" s="12"/>
    </row>
    <row r="1996" spans="1:16" x14ac:dyDescent="0.25">
      <c r="A1996" s="35">
        <v>1995</v>
      </c>
      <c r="B1996" s="89">
        <v>84.083333333333329</v>
      </c>
      <c r="C1996" s="35">
        <f t="shared" si="155"/>
        <v>3</v>
      </c>
      <c r="D1996" s="35">
        <f t="shared" si="158"/>
        <v>84</v>
      </c>
      <c r="E1996" s="35">
        <f t="shared" si="159"/>
        <v>7</v>
      </c>
      <c r="F1996" s="35" t="str">
        <f t="shared" si="156"/>
        <v>Saturday</v>
      </c>
      <c r="G1996" s="35">
        <f t="shared" si="157"/>
        <v>3</v>
      </c>
      <c r="H1996" s="34">
        <f>CONVERT(INDEX(Htg_StPt_Sch_EZ!$C$4:$I$27,MATCH(Schedules_8760!$C1996,Htg_StPt_Sch_EZ!$B$4:$B$27,0),MATCH(Schedules_8760!$F1996,Htg_StPt_Sch_EZ!$C$3:$I$3,0)),"F","C")</f>
        <v>20.555555555555554</v>
      </c>
      <c r="I1996" s="34">
        <f>CONVERT(INDEX(Htg_StPt_Sch_EZ!$C$31:$I$54,MATCH(Schedules_8760!$C1996,Htg_StPt_Sch_EZ!$B$31:$B$54,0),MATCH(Schedules_8760!$F1996,Htg_StPt_Sch_EZ!$C$30:$I$30,0)),"F","C")</f>
        <v>19.444444444444443</v>
      </c>
      <c r="J1996" s="34">
        <f>CONVERT(INDEX(Clg_StPt_Sch_EZ!$C$4:$I$27,MATCH(Schedules_8760!$C1996,Clg_StPt_Sch_EZ!$B$4:$B$27,0),MATCH(Schedules_8760!$F1996,Clg_StPt_Sch_EZ!$C$3:$I$3,0)),"F","C")</f>
        <v>25.555555555555554</v>
      </c>
      <c r="K1996" s="34">
        <f>CONVERT(INDEX(Clg_StPt_Sch_EZ!$C$31:$I$54,MATCH(Schedules_8760!$C1996,Clg_StPt_Sch_EZ!$B$31:$B$54,0),MATCH(Schedules_8760!$F1996,Clg_StPt_Sch_EZ!$C$30:$I$30,0)),"F","C")</f>
        <v>28.333333333333332</v>
      </c>
      <c r="L1996" s="34">
        <f>CONVERT(INDEX(DHW_StPt_Sch_EZ!$C$4:$I$27,MATCH(Schedules_8760!$C1996,DHW_StPt_Sch_EZ!$B$4:$B$27,0),MATCH(Schedules_8760!$F1996,DHW_StPt_Sch_EZ!$C$3:$I$3,0)),"F","C")</f>
        <v>53.333333333333329</v>
      </c>
      <c r="M1996" s="34">
        <f>CONVERT(INDEX(DHW_StPt_Sch_EZ!$C$31:$I$54,MATCH(Schedules_8760!$C1996,DHW_StPt_Sch_EZ!$B$31:$B$54,0),MATCH(Schedules_8760!$F1996,DHW_StPt_Sch_EZ!$C$30:$I$30,0)),"F","C")</f>
        <v>53.333333333333329</v>
      </c>
      <c r="N1996" s="12"/>
      <c r="O1996" s="12"/>
      <c r="P1996" s="12"/>
    </row>
    <row r="1997" spans="1:16" x14ac:dyDescent="0.25">
      <c r="A1997" s="35">
        <v>1996</v>
      </c>
      <c r="B1997" s="89">
        <v>84.125</v>
      </c>
      <c r="C1997" s="35">
        <f t="shared" si="155"/>
        <v>4</v>
      </c>
      <c r="D1997" s="35">
        <f t="shared" si="158"/>
        <v>84</v>
      </c>
      <c r="E1997" s="35">
        <f t="shared" si="159"/>
        <v>7</v>
      </c>
      <c r="F1997" s="35" t="str">
        <f t="shared" si="156"/>
        <v>Saturday</v>
      </c>
      <c r="G1997" s="35">
        <f t="shared" si="157"/>
        <v>3</v>
      </c>
      <c r="H1997" s="34">
        <f>CONVERT(INDEX(Htg_StPt_Sch_EZ!$C$4:$I$27,MATCH(Schedules_8760!$C1997,Htg_StPt_Sch_EZ!$B$4:$B$27,0),MATCH(Schedules_8760!$F1997,Htg_StPt_Sch_EZ!$C$3:$I$3,0)),"F","C")</f>
        <v>20.555555555555554</v>
      </c>
      <c r="I1997" s="34">
        <f>CONVERT(INDEX(Htg_StPt_Sch_EZ!$C$31:$I$54,MATCH(Schedules_8760!$C1997,Htg_StPt_Sch_EZ!$B$31:$B$54,0),MATCH(Schedules_8760!$F1997,Htg_StPt_Sch_EZ!$C$30:$I$30,0)),"F","C")</f>
        <v>19.444444444444443</v>
      </c>
      <c r="J1997" s="34">
        <f>CONVERT(INDEX(Clg_StPt_Sch_EZ!$C$4:$I$27,MATCH(Schedules_8760!$C1997,Clg_StPt_Sch_EZ!$B$4:$B$27,0),MATCH(Schedules_8760!$F1997,Clg_StPt_Sch_EZ!$C$3:$I$3,0)),"F","C")</f>
        <v>25.555555555555554</v>
      </c>
      <c r="K1997" s="34">
        <f>CONVERT(INDEX(Clg_StPt_Sch_EZ!$C$31:$I$54,MATCH(Schedules_8760!$C1997,Clg_StPt_Sch_EZ!$B$31:$B$54,0),MATCH(Schedules_8760!$F1997,Clg_StPt_Sch_EZ!$C$30:$I$30,0)),"F","C")</f>
        <v>28.333333333333332</v>
      </c>
      <c r="L1997" s="34">
        <f>CONVERT(INDEX(DHW_StPt_Sch_EZ!$C$4:$I$27,MATCH(Schedules_8760!$C1997,DHW_StPt_Sch_EZ!$B$4:$B$27,0),MATCH(Schedules_8760!$F1997,DHW_StPt_Sch_EZ!$C$3:$I$3,0)),"F","C")</f>
        <v>53.333333333333329</v>
      </c>
      <c r="M1997" s="34">
        <f>CONVERT(INDEX(DHW_StPt_Sch_EZ!$C$31:$I$54,MATCH(Schedules_8760!$C1997,DHW_StPt_Sch_EZ!$B$31:$B$54,0),MATCH(Schedules_8760!$F1997,DHW_StPt_Sch_EZ!$C$30:$I$30,0)),"F","C")</f>
        <v>53.333333333333329</v>
      </c>
      <c r="N1997" s="12"/>
      <c r="O1997" s="12"/>
      <c r="P1997" s="12"/>
    </row>
    <row r="1998" spans="1:16" x14ac:dyDescent="0.25">
      <c r="A1998" s="35">
        <v>1997</v>
      </c>
      <c r="B1998" s="89">
        <v>84.166666666666671</v>
      </c>
      <c r="C1998" s="35">
        <f t="shared" si="155"/>
        <v>5</v>
      </c>
      <c r="D1998" s="35">
        <f t="shared" si="158"/>
        <v>84</v>
      </c>
      <c r="E1998" s="35">
        <f t="shared" si="159"/>
        <v>7</v>
      </c>
      <c r="F1998" s="35" t="str">
        <f t="shared" si="156"/>
        <v>Saturday</v>
      </c>
      <c r="G1998" s="35">
        <f t="shared" si="157"/>
        <v>3</v>
      </c>
      <c r="H1998" s="34">
        <f>CONVERT(INDEX(Htg_StPt_Sch_EZ!$C$4:$I$27,MATCH(Schedules_8760!$C1998,Htg_StPt_Sch_EZ!$B$4:$B$27,0),MATCH(Schedules_8760!$F1998,Htg_StPt_Sch_EZ!$C$3:$I$3,0)),"F","C")</f>
        <v>20.555555555555554</v>
      </c>
      <c r="I1998" s="34">
        <f>CONVERT(INDEX(Htg_StPt_Sch_EZ!$C$31:$I$54,MATCH(Schedules_8760!$C1998,Htg_StPt_Sch_EZ!$B$31:$B$54,0),MATCH(Schedules_8760!$F1998,Htg_StPt_Sch_EZ!$C$30:$I$30,0)),"F","C")</f>
        <v>19.444444444444443</v>
      </c>
      <c r="J1998" s="34">
        <f>CONVERT(INDEX(Clg_StPt_Sch_EZ!$C$4:$I$27,MATCH(Schedules_8760!$C1998,Clg_StPt_Sch_EZ!$B$4:$B$27,0),MATCH(Schedules_8760!$F1998,Clg_StPt_Sch_EZ!$C$3:$I$3,0)),"F","C")</f>
        <v>25.555555555555554</v>
      </c>
      <c r="K1998" s="34">
        <f>CONVERT(INDEX(Clg_StPt_Sch_EZ!$C$31:$I$54,MATCH(Schedules_8760!$C1998,Clg_StPt_Sch_EZ!$B$31:$B$54,0),MATCH(Schedules_8760!$F1998,Clg_StPt_Sch_EZ!$C$30:$I$30,0)),"F","C")</f>
        <v>28.333333333333332</v>
      </c>
      <c r="L1998" s="34">
        <f>CONVERT(INDEX(DHW_StPt_Sch_EZ!$C$4:$I$27,MATCH(Schedules_8760!$C1998,DHW_StPt_Sch_EZ!$B$4:$B$27,0),MATCH(Schedules_8760!$F1998,DHW_StPt_Sch_EZ!$C$3:$I$3,0)),"F","C")</f>
        <v>53.333333333333329</v>
      </c>
      <c r="M1998" s="34">
        <f>CONVERT(INDEX(DHW_StPt_Sch_EZ!$C$31:$I$54,MATCH(Schedules_8760!$C1998,DHW_StPt_Sch_EZ!$B$31:$B$54,0),MATCH(Schedules_8760!$F1998,DHW_StPt_Sch_EZ!$C$30:$I$30,0)),"F","C")</f>
        <v>53.333333333333329</v>
      </c>
      <c r="N1998" s="12"/>
      <c r="O1998" s="12"/>
      <c r="P1998" s="12"/>
    </row>
    <row r="1999" spans="1:16" x14ac:dyDescent="0.25">
      <c r="A1999" s="35">
        <v>1998</v>
      </c>
      <c r="B1999" s="89">
        <v>84.208333333333329</v>
      </c>
      <c r="C1999" s="35">
        <f t="shared" si="155"/>
        <v>6</v>
      </c>
      <c r="D1999" s="35">
        <f t="shared" si="158"/>
        <v>84</v>
      </c>
      <c r="E1999" s="35">
        <f t="shared" si="159"/>
        <v>7</v>
      </c>
      <c r="F1999" s="35" t="str">
        <f t="shared" si="156"/>
        <v>Saturday</v>
      </c>
      <c r="G1999" s="35">
        <f t="shared" si="157"/>
        <v>3</v>
      </c>
      <c r="H1999" s="34">
        <f>CONVERT(INDEX(Htg_StPt_Sch_EZ!$C$4:$I$27,MATCH(Schedules_8760!$C1999,Htg_StPt_Sch_EZ!$B$4:$B$27,0),MATCH(Schedules_8760!$F1999,Htg_StPt_Sch_EZ!$C$3:$I$3,0)),"F","C")</f>
        <v>20.555555555555554</v>
      </c>
      <c r="I1999" s="34">
        <f>CONVERT(INDEX(Htg_StPt_Sch_EZ!$C$31:$I$54,MATCH(Schedules_8760!$C1999,Htg_StPt_Sch_EZ!$B$31:$B$54,0),MATCH(Schedules_8760!$F1999,Htg_StPt_Sch_EZ!$C$30:$I$30,0)),"F","C")</f>
        <v>19.444444444444443</v>
      </c>
      <c r="J1999" s="34">
        <f>CONVERT(INDEX(Clg_StPt_Sch_EZ!$C$4:$I$27,MATCH(Schedules_8760!$C1999,Clg_StPt_Sch_EZ!$B$4:$B$27,0),MATCH(Schedules_8760!$F1999,Clg_StPt_Sch_EZ!$C$3:$I$3,0)),"F","C")</f>
        <v>25.555555555555554</v>
      </c>
      <c r="K1999" s="34">
        <f>CONVERT(INDEX(Clg_StPt_Sch_EZ!$C$31:$I$54,MATCH(Schedules_8760!$C1999,Clg_StPt_Sch_EZ!$B$31:$B$54,0),MATCH(Schedules_8760!$F1999,Clg_StPt_Sch_EZ!$C$30:$I$30,0)),"F","C")</f>
        <v>28.333333333333332</v>
      </c>
      <c r="L1999" s="34">
        <f>CONVERT(INDEX(DHW_StPt_Sch_EZ!$C$4:$I$27,MATCH(Schedules_8760!$C1999,DHW_StPt_Sch_EZ!$B$4:$B$27,0),MATCH(Schedules_8760!$F1999,DHW_StPt_Sch_EZ!$C$3:$I$3,0)),"F","C")</f>
        <v>53.333333333333329</v>
      </c>
      <c r="M1999" s="34">
        <f>CONVERT(INDEX(DHW_StPt_Sch_EZ!$C$31:$I$54,MATCH(Schedules_8760!$C1999,DHW_StPt_Sch_EZ!$B$31:$B$54,0),MATCH(Schedules_8760!$F1999,DHW_StPt_Sch_EZ!$C$30:$I$30,0)),"F","C")</f>
        <v>53.333333333333329</v>
      </c>
      <c r="N1999" s="12"/>
      <c r="O1999" s="12"/>
      <c r="P1999" s="12"/>
    </row>
    <row r="2000" spans="1:16" x14ac:dyDescent="0.25">
      <c r="A2000" s="35">
        <v>1999</v>
      </c>
      <c r="B2000" s="89">
        <v>84.25</v>
      </c>
      <c r="C2000" s="35">
        <f t="shared" si="155"/>
        <v>7</v>
      </c>
      <c r="D2000" s="35">
        <f t="shared" si="158"/>
        <v>84</v>
      </c>
      <c r="E2000" s="35">
        <f t="shared" si="159"/>
        <v>7</v>
      </c>
      <c r="F2000" s="35" t="str">
        <f t="shared" si="156"/>
        <v>Saturday</v>
      </c>
      <c r="G2000" s="35">
        <f t="shared" si="157"/>
        <v>3</v>
      </c>
      <c r="H2000" s="34">
        <f>CONVERT(INDEX(Htg_StPt_Sch_EZ!$C$4:$I$27,MATCH(Schedules_8760!$C2000,Htg_StPt_Sch_EZ!$B$4:$B$27,0),MATCH(Schedules_8760!$F2000,Htg_StPt_Sch_EZ!$C$3:$I$3,0)),"F","C")</f>
        <v>20.555555555555554</v>
      </c>
      <c r="I2000" s="34">
        <f>CONVERT(INDEX(Htg_StPt_Sch_EZ!$C$31:$I$54,MATCH(Schedules_8760!$C2000,Htg_StPt_Sch_EZ!$B$31:$B$54,0),MATCH(Schedules_8760!$F2000,Htg_StPt_Sch_EZ!$C$30:$I$30,0)),"F","C")</f>
        <v>19.444444444444443</v>
      </c>
      <c r="J2000" s="34">
        <f>CONVERT(INDEX(Clg_StPt_Sch_EZ!$C$4:$I$27,MATCH(Schedules_8760!$C2000,Clg_StPt_Sch_EZ!$B$4:$B$27,0),MATCH(Schedules_8760!$F2000,Clg_StPt_Sch_EZ!$C$3:$I$3,0)),"F","C")</f>
        <v>25.555555555555554</v>
      </c>
      <c r="K2000" s="34">
        <f>CONVERT(INDEX(Clg_StPt_Sch_EZ!$C$31:$I$54,MATCH(Schedules_8760!$C2000,Clg_StPt_Sch_EZ!$B$31:$B$54,0),MATCH(Schedules_8760!$F2000,Clg_StPt_Sch_EZ!$C$30:$I$30,0)),"F","C")</f>
        <v>28.333333333333332</v>
      </c>
      <c r="L2000" s="34">
        <f>CONVERT(INDEX(DHW_StPt_Sch_EZ!$C$4:$I$27,MATCH(Schedules_8760!$C2000,DHW_StPt_Sch_EZ!$B$4:$B$27,0),MATCH(Schedules_8760!$F2000,DHW_StPt_Sch_EZ!$C$3:$I$3,0)),"F","C")</f>
        <v>53.333333333333329</v>
      </c>
      <c r="M2000" s="34">
        <f>CONVERT(INDEX(DHW_StPt_Sch_EZ!$C$31:$I$54,MATCH(Schedules_8760!$C2000,DHW_StPt_Sch_EZ!$B$31:$B$54,0),MATCH(Schedules_8760!$F2000,DHW_StPt_Sch_EZ!$C$30:$I$30,0)),"F","C")</f>
        <v>53.333333333333329</v>
      </c>
      <c r="N2000" s="12"/>
      <c r="O2000" s="12"/>
      <c r="P2000" s="12"/>
    </row>
    <row r="2001" spans="1:16" x14ac:dyDescent="0.25">
      <c r="A2001" s="35">
        <v>2000</v>
      </c>
      <c r="B2001" s="89">
        <v>84.291666666666671</v>
      </c>
      <c r="C2001" s="35">
        <f t="shared" si="155"/>
        <v>8</v>
      </c>
      <c r="D2001" s="35">
        <f t="shared" si="158"/>
        <v>84</v>
      </c>
      <c r="E2001" s="35">
        <f t="shared" si="159"/>
        <v>7</v>
      </c>
      <c r="F2001" s="35" t="str">
        <f t="shared" si="156"/>
        <v>Saturday</v>
      </c>
      <c r="G2001" s="35">
        <f t="shared" si="157"/>
        <v>3</v>
      </c>
      <c r="H2001" s="34">
        <f>CONVERT(INDEX(Htg_StPt_Sch_EZ!$C$4:$I$27,MATCH(Schedules_8760!$C2001,Htg_StPt_Sch_EZ!$B$4:$B$27,0),MATCH(Schedules_8760!$F2001,Htg_StPt_Sch_EZ!$C$3:$I$3,0)),"F","C")</f>
        <v>20.555555555555554</v>
      </c>
      <c r="I2001" s="34">
        <f>CONVERT(INDEX(Htg_StPt_Sch_EZ!$C$31:$I$54,MATCH(Schedules_8760!$C2001,Htg_StPt_Sch_EZ!$B$31:$B$54,0),MATCH(Schedules_8760!$F2001,Htg_StPt_Sch_EZ!$C$30:$I$30,0)),"F","C")</f>
        <v>19.444444444444443</v>
      </c>
      <c r="J2001" s="34">
        <f>CONVERT(INDEX(Clg_StPt_Sch_EZ!$C$4:$I$27,MATCH(Schedules_8760!$C2001,Clg_StPt_Sch_EZ!$B$4:$B$27,0),MATCH(Schedules_8760!$F2001,Clg_StPt_Sch_EZ!$C$3:$I$3,0)),"F","C")</f>
        <v>25.555555555555554</v>
      </c>
      <c r="K2001" s="34">
        <f>CONVERT(INDEX(Clg_StPt_Sch_EZ!$C$31:$I$54,MATCH(Schedules_8760!$C2001,Clg_StPt_Sch_EZ!$B$31:$B$54,0),MATCH(Schedules_8760!$F2001,Clg_StPt_Sch_EZ!$C$30:$I$30,0)),"F","C")</f>
        <v>25</v>
      </c>
      <c r="L2001" s="34">
        <f>CONVERT(INDEX(DHW_StPt_Sch_EZ!$C$4:$I$27,MATCH(Schedules_8760!$C2001,DHW_StPt_Sch_EZ!$B$4:$B$27,0),MATCH(Schedules_8760!$F2001,DHW_StPt_Sch_EZ!$C$3:$I$3,0)),"F","C")</f>
        <v>53.333333333333329</v>
      </c>
      <c r="M2001" s="34">
        <f>CONVERT(INDEX(DHW_StPt_Sch_EZ!$C$31:$I$54,MATCH(Schedules_8760!$C2001,DHW_StPt_Sch_EZ!$B$31:$B$54,0),MATCH(Schedules_8760!$F2001,DHW_StPt_Sch_EZ!$C$30:$I$30,0)),"F","C")</f>
        <v>53.333333333333329</v>
      </c>
      <c r="N2001" s="12"/>
      <c r="O2001" s="12"/>
      <c r="P2001" s="12"/>
    </row>
    <row r="2002" spans="1:16" x14ac:dyDescent="0.25">
      <c r="A2002" s="35">
        <v>2001</v>
      </c>
      <c r="B2002" s="89">
        <v>84.333333333333329</v>
      </c>
      <c r="C2002" s="35">
        <f t="shared" si="155"/>
        <v>9</v>
      </c>
      <c r="D2002" s="35">
        <f t="shared" si="158"/>
        <v>84</v>
      </c>
      <c r="E2002" s="35">
        <f t="shared" si="159"/>
        <v>7</v>
      </c>
      <c r="F2002" s="35" t="str">
        <f t="shared" si="156"/>
        <v>Saturday</v>
      </c>
      <c r="G2002" s="35">
        <f t="shared" si="157"/>
        <v>3</v>
      </c>
      <c r="H2002" s="34">
        <f>CONVERT(INDEX(Htg_StPt_Sch_EZ!$C$4:$I$27,MATCH(Schedules_8760!$C2002,Htg_StPt_Sch_EZ!$B$4:$B$27,0),MATCH(Schedules_8760!$F2002,Htg_StPt_Sch_EZ!$C$3:$I$3,0)),"F","C")</f>
        <v>20.555555555555554</v>
      </c>
      <c r="I2002" s="34">
        <f>CONVERT(INDEX(Htg_StPt_Sch_EZ!$C$31:$I$54,MATCH(Schedules_8760!$C2002,Htg_StPt_Sch_EZ!$B$31:$B$54,0),MATCH(Schedules_8760!$F2002,Htg_StPt_Sch_EZ!$C$30:$I$30,0)),"F","C")</f>
        <v>19.444444444444443</v>
      </c>
      <c r="J2002" s="34">
        <f>CONVERT(INDEX(Clg_StPt_Sch_EZ!$C$4:$I$27,MATCH(Schedules_8760!$C2002,Clg_StPt_Sch_EZ!$B$4:$B$27,0),MATCH(Schedules_8760!$F2002,Clg_StPt_Sch_EZ!$C$3:$I$3,0)),"F","C")</f>
        <v>25.555555555555554</v>
      </c>
      <c r="K2002" s="34">
        <f>CONVERT(INDEX(Clg_StPt_Sch_EZ!$C$31:$I$54,MATCH(Schedules_8760!$C2002,Clg_StPt_Sch_EZ!$B$31:$B$54,0),MATCH(Schedules_8760!$F2002,Clg_StPt_Sch_EZ!$C$30:$I$30,0)),"F","C")</f>
        <v>25</v>
      </c>
      <c r="L2002" s="34">
        <f>CONVERT(INDEX(DHW_StPt_Sch_EZ!$C$4:$I$27,MATCH(Schedules_8760!$C2002,DHW_StPt_Sch_EZ!$B$4:$B$27,0),MATCH(Schedules_8760!$F2002,DHW_StPt_Sch_EZ!$C$3:$I$3,0)),"F","C")</f>
        <v>53.333333333333329</v>
      </c>
      <c r="M2002" s="34">
        <f>CONVERT(INDEX(DHW_StPt_Sch_EZ!$C$31:$I$54,MATCH(Schedules_8760!$C2002,DHW_StPt_Sch_EZ!$B$31:$B$54,0),MATCH(Schedules_8760!$F2002,DHW_StPt_Sch_EZ!$C$30:$I$30,0)),"F","C")</f>
        <v>53.333333333333329</v>
      </c>
      <c r="N2002" s="12"/>
      <c r="O2002" s="12"/>
      <c r="P2002" s="12"/>
    </row>
    <row r="2003" spans="1:16" x14ac:dyDescent="0.25">
      <c r="A2003" s="35">
        <v>2002</v>
      </c>
      <c r="B2003" s="89">
        <v>84.375</v>
      </c>
      <c r="C2003" s="35">
        <f t="shared" si="155"/>
        <v>10</v>
      </c>
      <c r="D2003" s="35">
        <f t="shared" si="158"/>
        <v>84</v>
      </c>
      <c r="E2003" s="35">
        <f t="shared" si="159"/>
        <v>7</v>
      </c>
      <c r="F2003" s="35" t="str">
        <f t="shared" si="156"/>
        <v>Saturday</v>
      </c>
      <c r="G2003" s="35">
        <f t="shared" si="157"/>
        <v>3</v>
      </c>
      <c r="H2003" s="34">
        <f>CONVERT(INDEX(Htg_StPt_Sch_EZ!$C$4:$I$27,MATCH(Schedules_8760!$C2003,Htg_StPt_Sch_EZ!$B$4:$B$27,0),MATCH(Schedules_8760!$F2003,Htg_StPt_Sch_EZ!$C$3:$I$3,0)),"F","C")</f>
        <v>20.555555555555554</v>
      </c>
      <c r="I2003" s="34">
        <f>CONVERT(INDEX(Htg_StPt_Sch_EZ!$C$31:$I$54,MATCH(Schedules_8760!$C2003,Htg_StPt_Sch_EZ!$B$31:$B$54,0),MATCH(Schedules_8760!$F2003,Htg_StPt_Sch_EZ!$C$30:$I$30,0)),"F","C")</f>
        <v>19.444444444444443</v>
      </c>
      <c r="J2003" s="34">
        <f>CONVERT(INDEX(Clg_StPt_Sch_EZ!$C$4:$I$27,MATCH(Schedules_8760!$C2003,Clg_StPt_Sch_EZ!$B$4:$B$27,0),MATCH(Schedules_8760!$F2003,Clg_StPt_Sch_EZ!$C$3:$I$3,0)),"F","C")</f>
        <v>25.555555555555554</v>
      </c>
      <c r="K2003" s="34">
        <f>CONVERT(INDEX(Clg_StPt_Sch_EZ!$C$31:$I$54,MATCH(Schedules_8760!$C2003,Clg_StPt_Sch_EZ!$B$31:$B$54,0),MATCH(Schedules_8760!$F2003,Clg_StPt_Sch_EZ!$C$30:$I$30,0)),"F","C")</f>
        <v>25</v>
      </c>
      <c r="L2003" s="34">
        <f>CONVERT(INDEX(DHW_StPt_Sch_EZ!$C$4:$I$27,MATCH(Schedules_8760!$C2003,DHW_StPt_Sch_EZ!$B$4:$B$27,0),MATCH(Schedules_8760!$F2003,DHW_StPt_Sch_EZ!$C$3:$I$3,0)),"F","C")</f>
        <v>53.333333333333329</v>
      </c>
      <c r="M2003" s="34">
        <f>CONVERT(INDEX(DHW_StPt_Sch_EZ!$C$31:$I$54,MATCH(Schedules_8760!$C2003,DHW_StPt_Sch_EZ!$B$31:$B$54,0),MATCH(Schedules_8760!$F2003,DHW_StPt_Sch_EZ!$C$30:$I$30,0)),"F","C")</f>
        <v>53.333333333333329</v>
      </c>
      <c r="N2003" s="12"/>
      <c r="O2003" s="12"/>
      <c r="P2003" s="12"/>
    </row>
    <row r="2004" spans="1:16" x14ac:dyDescent="0.25">
      <c r="A2004" s="35">
        <v>2003</v>
      </c>
      <c r="B2004" s="89">
        <v>84.416666666666671</v>
      </c>
      <c r="C2004" s="35">
        <f t="shared" si="155"/>
        <v>11</v>
      </c>
      <c r="D2004" s="35">
        <f t="shared" si="158"/>
        <v>84</v>
      </c>
      <c r="E2004" s="35">
        <f t="shared" si="159"/>
        <v>7</v>
      </c>
      <c r="F2004" s="35" t="str">
        <f t="shared" si="156"/>
        <v>Saturday</v>
      </c>
      <c r="G2004" s="35">
        <f t="shared" si="157"/>
        <v>3</v>
      </c>
      <c r="H2004" s="34">
        <f>CONVERT(INDEX(Htg_StPt_Sch_EZ!$C$4:$I$27,MATCH(Schedules_8760!$C2004,Htg_StPt_Sch_EZ!$B$4:$B$27,0),MATCH(Schedules_8760!$F2004,Htg_StPt_Sch_EZ!$C$3:$I$3,0)),"F","C")</f>
        <v>20.555555555555554</v>
      </c>
      <c r="I2004" s="34">
        <f>CONVERT(INDEX(Htg_StPt_Sch_EZ!$C$31:$I$54,MATCH(Schedules_8760!$C2004,Htg_StPt_Sch_EZ!$B$31:$B$54,0),MATCH(Schedules_8760!$F2004,Htg_StPt_Sch_EZ!$C$30:$I$30,0)),"F","C")</f>
        <v>19.444444444444443</v>
      </c>
      <c r="J2004" s="34">
        <f>CONVERT(INDEX(Clg_StPt_Sch_EZ!$C$4:$I$27,MATCH(Schedules_8760!$C2004,Clg_StPt_Sch_EZ!$B$4:$B$27,0),MATCH(Schedules_8760!$F2004,Clg_StPt_Sch_EZ!$C$3:$I$3,0)),"F","C")</f>
        <v>25.555555555555554</v>
      </c>
      <c r="K2004" s="34">
        <f>CONVERT(INDEX(Clg_StPt_Sch_EZ!$C$31:$I$54,MATCH(Schedules_8760!$C2004,Clg_StPt_Sch_EZ!$B$31:$B$54,0),MATCH(Schedules_8760!$F2004,Clg_StPt_Sch_EZ!$C$30:$I$30,0)),"F","C")</f>
        <v>25</v>
      </c>
      <c r="L2004" s="34">
        <f>CONVERT(INDEX(DHW_StPt_Sch_EZ!$C$4:$I$27,MATCH(Schedules_8760!$C2004,DHW_StPt_Sch_EZ!$B$4:$B$27,0),MATCH(Schedules_8760!$F2004,DHW_StPt_Sch_EZ!$C$3:$I$3,0)),"F","C")</f>
        <v>53.333333333333329</v>
      </c>
      <c r="M2004" s="34">
        <f>CONVERT(INDEX(DHW_StPt_Sch_EZ!$C$31:$I$54,MATCH(Schedules_8760!$C2004,DHW_StPt_Sch_EZ!$B$31:$B$54,0),MATCH(Schedules_8760!$F2004,DHW_StPt_Sch_EZ!$C$30:$I$30,0)),"F","C")</f>
        <v>53.333333333333329</v>
      </c>
      <c r="N2004" s="12"/>
      <c r="O2004" s="12"/>
      <c r="P2004" s="12"/>
    </row>
    <row r="2005" spans="1:16" x14ac:dyDescent="0.25">
      <c r="A2005" s="35">
        <v>2004</v>
      </c>
      <c r="B2005" s="89">
        <v>84.458333333333329</v>
      </c>
      <c r="C2005" s="35">
        <f t="shared" si="155"/>
        <v>12</v>
      </c>
      <c r="D2005" s="35">
        <f t="shared" si="158"/>
        <v>84</v>
      </c>
      <c r="E2005" s="35">
        <f t="shared" si="159"/>
        <v>7</v>
      </c>
      <c r="F2005" s="35" t="str">
        <f t="shared" si="156"/>
        <v>Saturday</v>
      </c>
      <c r="G2005" s="35">
        <f t="shared" si="157"/>
        <v>3</v>
      </c>
      <c r="H2005" s="34">
        <f>CONVERT(INDEX(Htg_StPt_Sch_EZ!$C$4:$I$27,MATCH(Schedules_8760!$C2005,Htg_StPt_Sch_EZ!$B$4:$B$27,0),MATCH(Schedules_8760!$F2005,Htg_StPt_Sch_EZ!$C$3:$I$3,0)),"F","C")</f>
        <v>20.555555555555554</v>
      </c>
      <c r="I2005" s="34">
        <f>CONVERT(INDEX(Htg_StPt_Sch_EZ!$C$31:$I$54,MATCH(Schedules_8760!$C2005,Htg_StPt_Sch_EZ!$B$31:$B$54,0),MATCH(Schedules_8760!$F2005,Htg_StPt_Sch_EZ!$C$30:$I$30,0)),"F","C")</f>
        <v>19.444444444444443</v>
      </c>
      <c r="J2005" s="34">
        <f>CONVERT(INDEX(Clg_StPt_Sch_EZ!$C$4:$I$27,MATCH(Schedules_8760!$C2005,Clg_StPt_Sch_EZ!$B$4:$B$27,0),MATCH(Schedules_8760!$F2005,Clg_StPt_Sch_EZ!$C$3:$I$3,0)),"F","C")</f>
        <v>25.555555555555554</v>
      </c>
      <c r="K2005" s="34">
        <f>CONVERT(INDEX(Clg_StPt_Sch_EZ!$C$31:$I$54,MATCH(Schedules_8760!$C2005,Clg_StPt_Sch_EZ!$B$31:$B$54,0),MATCH(Schedules_8760!$F2005,Clg_StPt_Sch_EZ!$C$30:$I$30,0)),"F","C")</f>
        <v>25</v>
      </c>
      <c r="L2005" s="34">
        <f>CONVERT(INDEX(DHW_StPt_Sch_EZ!$C$4:$I$27,MATCH(Schedules_8760!$C2005,DHW_StPt_Sch_EZ!$B$4:$B$27,0),MATCH(Schedules_8760!$F2005,DHW_StPt_Sch_EZ!$C$3:$I$3,0)),"F","C")</f>
        <v>53.333333333333329</v>
      </c>
      <c r="M2005" s="34">
        <f>CONVERT(INDEX(DHW_StPt_Sch_EZ!$C$31:$I$54,MATCH(Schedules_8760!$C2005,DHW_StPt_Sch_EZ!$B$31:$B$54,0),MATCH(Schedules_8760!$F2005,DHW_StPt_Sch_EZ!$C$30:$I$30,0)),"F","C")</f>
        <v>53.333333333333329</v>
      </c>
      <c r="N2005" s="12"/>
      <c r="O2005" s="12"/>
      <c r="P2005" s="12"/>
    </row>
    <row r="2006" spans="1:16" x14ac:dyDescent="0.25">
      <c r="A2006" s="35">
        <v>2005</v>
      </c>
      <c r="B2006" s="89">
        <v>84.5</v>
      </c>
      <c r="C2006" s="35">
        <f t="shared" si="155"/>
        <v>13</v>
      </c>
      <c r="D2006" s="35">
        <f t="shared" si="158"/>
        <v>84</v>
      </c>
      <c r="E2006" s="35">
        <f t="shared" si="159"/>
        <v>7</v>
      </c>
      <c r="F2006" s="35" t="str">
        <f t="shared" si="156"/>
        <v>Saturday</v>
      </c>
      <c r="G2006" s="35">
        <f t="shared" si="157"/>
        <v>3</v>
      </c>
      <c r="H2006" s="34">
        <f>CONVERT(INDEX(Htg_StPt_Sch_EZ!$C$4:$I$27,MATCH(Schedules_8760!$C2006,Htg_StPt_Sch_EZ!$B$4:$B$27,0),MATCH(Schedules_8760!$F2006,Htg_StPt_Sch_EZ!$C$3:$I$3,0)),"F","C")</f>
        <v>20.555555555555554</v>
      </c>
      <c r="I2006" s="34">
        <f>CONVERT(INDEX(Htg_StPt_Sch_EZ!$C$31:$I$54,MATCH(Schedules_8760!$C2006,Htg_StPt_Sch_EZ!$B$31:$B$54,0),MATCH(Schedules_8760!$F2006,Htg_StPt_Sch_EZ!$C$30:$I$30,0)),"F","C")</f>
        <v>19.444444444444443</v>
      </c>
      <c r="J2006" s="34">
        <f>CONVERT(INDEX(Clg_StPt_Sch_EZ!$C$4:$I$27,MATCH(Schedules_8760!$C2006,Clg_StPt_Sch_EZ!$B$4:$B$27,0),MATCH(Schedules_8760!$F2006,Clg_StPt_Sch_EZ!$C$3:$I$3,0)),"F","C")</f>
        <v>25.555555555555554</v>
      </c>
      <c r="K2006" s="34">
        <f>CONVERT(INDEX(Clg_StPt_Sch_EZ!$C$31:$I$54,MATCH(Schedules_8760!$C2006,Clg_StPt_Sch_EZ!$B$31:$B$54,0),MATCH(Schedules_8760!$F2006,Clg_StPt_Sch_EZ!$C$30:$I$30,0)),"F","C")</f>
        <v>25</v>
      </c>
      <c r="L2006" s="34">
        <f>CONVERT(INDEX(DHW_StPt_Sch_EZ!$C$4:$I$27,MATCH(Schedules_8760!$C2006,DHW_StPt_Sch_EZ!$B$4:$B$27,0),MATCH(Schedules_8760!$F2006,DHW_StPt_Sch_EZ!$C$3:$I$3,0)),"F","C")</f>
        <v>53.333333333333329</v>
      </c>
      <c r="M2006" s="34">
        <f>CONVERT(INDEX(DHW_StPt_Sch_EZ!$C$31:$I$54,MATCH(Schedules_8760!$C2006,DHW_StPt_Sch_EZ!$B$31:$B$54,0),MATCH(Schedules_8760!$F2006,DHW_StPt_Sch_EZ!$C$30:$I$30,0)),"F","C")</f>
        <v>53.333333333333329</v>
      </c>
      <c r="N2006" s="12"/>
      <c r="O2006" s="12"/>
      <c r="P2006" s="12"/>
    </row>
    <row r="2007" spans="1:16" x14ac:dyDescent="0.25">
      <c r="A2007" s="35">
        <v>2006</v>
      </c>
      <c r="B2007" s="89">
        <v>84.541666666666671</v>
      </c>
      <c r="C2007" s="35">
        <f t="shared" si="155"/>
        <v>14</v>
      </c>
      <c r="D2007" s="35">
        <f t="shared" si="158"/>
        <v>84</v>
      </c>
      <c r="E2007" s="35">
        <f t="shared" si="159"/>
        <v>7</v>
      </c>
      <c r="F2007" s="35" t="str">
        <f t="shared" si="156"/>
        <v>Saturday</v>
      </c>
      <c r="G2007" s="35">
        <f t="shared" si="157"/>
        <v>3</v>
      </c>
      <c r="H2007" s="34">
        <f>CONVERT(INDEX(Htg_StPt_Sch_EZ!$C$4:$I$27,MATCH(Schedules_8760!$C2007,Htg_StPt_Sch_EZ!$B$4:$B$27,0),MATCH(Schedules_8760!$F2007,Htg_StPt_Sch_EZ!$C$3:$I$3,0)),"F","C")</f>
        <v>20.555555555555554</v>
      </c>
      <c r="I2007" s="34">
        <f>CONVERT(INDEX(Htg_StPt_Sch_EZ!$C$31:$I$54,MATCH(Schedules_8760!$C2007,Htg_StPt_Sch_EZ!$B$31:$B$54,0),MATCH(Schedules_8760!$F2007,Htg_StPt_Sch_EZ!$C$30:$I$30,0)),"F","C")</f>
        <v>19.444444444444443</v>
      </c>
      <c r="J2007" s="34">
        <f>CONVERT(INDEX(Clg_StPt_Sch_EZ!$C$4:$I$27,MATCH(Schedules_8760!$C2007,Clg_StPt_Sch_EZ!$B$4:$B$27,0),MATCH(Schedules_8760!$F2007,Clg_StPt_Sch_EZ!$C$3:$I$3,0)),"F","C")</f>
        <v>25.555555555555554</v>
      </c>
      <c r="K2007" s="34">
        <f>CONVERT(INDEX(Clg_StPt_Sch_EZ!$C$31:$I$54,MATCH(Schedules_8760!$C2007,Clg_StPt_Sch_EZ!$B$31:$B$54,0),MATCH(Schedules_8760!$F2007,Clg_StPt_Sch_EZ!$C$30:$I$30,0)),"F","C")</f>
        <v>25</v>
      </c>
      <c r="L2007" s="34">
        <f>CONVERT(INDEX(DHW_StPt_Sch_EZ!$C$4:$I$27,MATCH(Schedules_8760!$C2007,DHW_StPt_Sch_EZ!$B$4:$B$27,0),MATCH(Schedules_8760!$F2007,DHW_StPt_Sch_EZ!$C$3:$I$3,0)),"F","C")</f>
        <v>53.333333333333329</v>
      </c>
      <c r="M2007" s="34">
        <f>CONVERT(INDEX(DHW_StPt_Sch_EZ!$C$31:$I$54,MATCH(Schedules_8760!$C2007,DHW_StPt_Sch_EZ!$B$31:$B$54,0),MATCH(Schedules_8760!$F2007,DHW_StPt_Sch_EZ!$C$30:$I$30,0)),"F","C")</f>
        <v>53.333333333333329</v>
      </c>
      <c r="N2007" s="12"/>
      <c r="O2007" s="12"/>
      <c r="P2007" s="12"/>
    </row>
    <row r="2008" spans="1:16" x14ac:dyDescent="0.25">
      <c r="A2008" s="35">
        <v>2007</v>
      </c>
      <c r="B2008" s="89">
        <v>84.583333333333329</v>
      </c>
      <c r="C2008" s="35">
        <f t="shared" si="155"/>
        <v>15</v>
      </c>
      <c r="D2008" s="35">
        <f t="shared" si="158"/>
        <v>84</v>
      </c>
      <c r="E2008" s="35">
        <f t="shared" si="159"/>
        <v>7</v>
      </c>
      <c r="F2008" s="35" t="str">
        <f t="shared" si="156"/>
        <v>Saturday</v>
      </c>
      <c r="G2008" s="35">
        <f t="shared" si="157"/>
        <v>3</v>
      </c>
      <c r="H2008" s="34">
        <f>CONVERT(INDEX(Htg_StPt_Sch_EZ!$C$4:$I$27,MATCH(Schedules_8760!$C2008,Htg_StPt_Sch_EZ!$B$4:$B$27,0),MATCH(Schedules_8760!$F2008,Htg_StPt_Sch_EZ!$C$3:$I$3,0)),"F","C")</f>
        <v>20.555555555555554</v>
      </c>
      <c r="I2008" s="34">
        <f>CONVERT(INDEX(Htg_StPt_Sch_EZ!$C$31:$I$54,MATCH(Schedules_8760!$C2008,Htg_StPt_Sch_EZ!$B$31:$B$54,0),MATCH(Schedules_8760!$F2008,Htg_StPt_Sch_EZ!$C$30:$I$30,0)),"F","C")</f>
        <v>21.111111111111111</v>
      </c>
      <c r="J2008" s="34">
        <f>CONVERT(INDEX(Clg_StPt_Sch_EZ!$C$4:$I$27,MATCH(Schedules_8760!$C2008,Clg_StPt_Sch_EZ!$B$4:$B$27,0),MATCH(Schedules_8760!$F2008,Clg_StPt_Sch_EZ!$C$3:$I$3,0)),"F","C")</f>
        <v>25.555555555555554</v>
      </c>
      <c r="K2008" s="34">
        <f>CONVERT(INDEX(Clg_StPt_Sch_EZ!$C$31:$I$54,MATCH(Schedules_8760!$C2008,Clg_StPt_Sch_EZ!$B$31:$B$54,0),MATCH(Schedules_8760!$F2008,Clg_StPt_Sch_EZ!$C$30:$I$30,0)),"F","C")</f>
        <v>25</v>
      </c>
      <c r="L2008" s="34">
        <f>CONVERT(INDEX(DHW_StPt_Sch_EZ!$C$4:$I$27,MATCH(Schedules_8760!$C2008,DHW_StPt_Sch_EZ!$B$4:$B$27,0),MATCH(Schedules_8760!$F2008,DHW_StPt_Sch_EZ!$C$3:$I$3,0)),"F","C")</f>
        <v>53.333333333333329</v>
      </c>
      <c r="M2008" s="34">
        <f>CONVERT(INDEX(DHW_StPt_Sch_EZ!$C$31:$I$54,MATCH(Schedules_8760!$C2008,DHW_StPt_Sch_EZ!$B$31:$B$54,0),MATCH(Schedules_8760!$F2008,DHW_StPt_Sch_EZ!$C$30:$I$30,0)),"F","C")</f>
        <v>53.333333333333329</v>
      </c>
      <c r="N2008" s="12"/>
      <c r="O2008" s="12"/>
      <c r="P2008" s="12"/>
    </row>
    <row r="2009" spans="1:16" x14ac:dyDescent="0.25">
      <c r="A2009" s="35">
        <v>2008</v>
      </c>
      <c r="B2009" s="89">
        <v>84.625</v>
      </c>
      <c r="C2009" s="35">
        <f t="shared" si="155"/>
        <v>16</v>
      </c>
      <c r="D2009" s="35">
        <f t="shared" si="158"/>
        <v>84</v>
      </c>
      <c r="E2009" s="35">
        <f t="shared" si="159"/>
        <v>7</v>
      </c>
      <c r="F2009" s="35" t="str">
        <f t="shared" si="156"/>
        <v>Saturday</v>
      </c>
      <c r="G2009" s="35">
        <f t="shared" si="157"/>
        <v>3</v>
      </c>
      <c r="H2009" s="34">
        <f>CONVERT(INDEX(Htg_StPt_Sch_EZ!$C$4:$I$27,MATCH(Schedules_8760!$C2009,Htg_StPt_Sch_EZ!$B$4:$B$27,0),MATCH(Schedules_8760!$F2009,Htg_StPt_Sch_EZ!$C$3:$I$3,0)),"F","C")</f>
        <v>20.555555555555554</v>
      </c>
      <c r="I2009" s="34">
        <f>CONVERT(INDEX(Htg_StPt_Sch_EZ!$C$31:$I$54,MATCH(Schedules_8760!$C2009,Htg_StPt_Sch_EZ!$B$31:$B$54,0),MATCH(Schedules_8760!$F2009,Htg_StPt_Sch_EZ!$C$30:$I$30,0)),"F","C")</f>
        <v>21.111111111111111</v>
      </c>
      <c r="J2009" s="34">
        <f>CONVERT(INDEX(Clg_StPt_Sch_EZ!$C$4:$I$27,MATCH(Schedules_8760!$C2009,Clg_StPt_Sch_EZ!$B$4:$B$27,0),MATCH(Schedules_8760!$F2009,Clg_StPt_Sch_EZ!$C$3:$I$3,0)),"F","C")</f>
        <v>25.555555555555554</v>
      </c>
      <c r="K2009" s="34">
        <f>CONVERT(INDEX(Clg_StPt_Sch_EZ!$C$31:$I$54,MATCH(Schedules_8760!$C2009,Clg_StPt_Sch_EZ!$B$31:$B$54,0),MATCH(Schedules_8760!$F2009,Clg_StPt_Sch_EZ!$C$30:$I$30,0)),"F","C")</f>
        <v>25</v>
      </c>
      <c r="L2009" s="34">
        <f>CONVERT(INDEX(DHW_StPt_Sch_EZ!$C$4:$I$27,MATCH(Schedules_8760!$C2009,DHW_StPt_Sch_EZ!$B$4:$B$27,0),MATCH(Schedules_8760!$F2009,DHW_StPt_Sch_EZ!$C$3:$I$3,0)),"F","C")</f>
        <v>53.333333333333329</v>
      </c>
      <c r="M2009" s="34">
        <f>CONVERT(INDEX(DHW_StPt_Sch_EZ!$C$31:$I$54,MATCH(Schedules_8760!$C2009,DHW_StPt_Sch_EZ!$B$31:$B$54,0),MATCH(Schedules_8760!$F2009,DHW_StPt_Sch_EZ!$C$30:$I$30,0)),"F","C")</f>
        <v>53.333333333333329</v>
      </c>
      <c r="N2009" s="12"/>
      <c r="O2009" s="12"/>
      <c r="P2009" s="12"/>
    </row>
    <row r="2010" spans="1:16" x14ac:dyDescent="0.25">
      <c r="A2010" s="35">
        <v>2009</v>
      </c>
      <c r="B2010" s="89">
        <v>84.666666666666671</v>
      </c>
      <c r="C2010" s="35">
        <f t="shared" si="155"/>
        <v>17</v>
      </c>
      <c r="D2010" s="35">
        <f t="shared" si="158"/>
        <v>84</v>
      </c>
      <c r="E2010" s="35">
        <f t="shared" si="159"/>
        <v>7</v>
      </c>
      <c r="F2010" s="35" t="str">
        <f t="shared" si="156"/>
        <v>Saturday</v>
      </c>
      <c r="G2010" s="35">
        <f t="shared" si="157"/>
        <v>3</v>
      </c>
      <c r="H2010" s="34">
        <f>CONVERT(INDEX(Htg_StPt_Sch_EZ!$C$4:$I$27,MATCH(Schedules_8760!$C2010,Htg_StPt_Sch_EZ!$B$4:$B$27,0),MATCH(Schedules_8760!$F2010,Htg_StPt_Sch_EZ!$C$3:$I$3,0)),"F","C")</f>
        <v>20.555555555555554</v>
      </c>
      <c r="I2010" s="34">
        <f>CONVERT(INDEX(Htg_StPt_Sch_EZ!$C$31:$I$54,MATCH(Schedules_8760!$C2010,Htg_StPt_Sch_EZ!$B$31:$B$54,0),MATCH(Schedules_8760!$F2010,Htg_StPt_Sch_EZ!$C$30:$I$30,0)),"F","C")</f>
        <v>17.777777777777779</v>
      </c>
      <c r="J2010" s="34">
        <f>CONVERT(INDEX(Clg_StPt_Sch_EZ!$C$4:$I$27,MATCH(Schedules_8760!$C2010,Clg_StPt_Sch_EZ!$B$4:$B$27,0),MATCH(Schedules_8760!$F2010,Clg_StPt_Sch_EZ!$C$3:$I$3,0)),"F","C")</f>
        <v>25.555555555555554</v>
      </c>
      <c r="K2010" s="34">
        <f>CONVERT(INDEX(Clg_StPt_Sch_EZ!$C$31:$I$54,MATCH(Schedules_8760!$C2010,Clg_StPt_Sch_EZ!$B$31:$B$54,0),MATCH(Schedules_8760!$F2010,Clg_StPt_Sch_EZ!$C$30:$I$30,0)),"F","C")</f>
        <v>25</v>
      </c>
      <c r="L2010" s="34">
        <f>CONVERT(INDEX(DHW_StPt_Sch_EZ!$C$4:$I$27,MATCH(Schedules_8760!$C2010,DHW_StPt_Sch_EZ!$B$4:$B$27,0),MATCH(Schedules_8760!$F2010,DHW_StPt_Sch_EZ!$C$3:$I$3,0)),"F","C")</f>
        <v>53.333333333333329</v>
      </c>
      <c r="M2010" s="34">
        <f>CONVERT(INDEX(DHW_StPt_Sch_EZ!$C$31:$I$54,MATCH(Schedules_8760!$C2010,DHW_StPt_Sch_EZ!$B$31:$B$54,0),MATCH(Schedules_8760!$F2010,DHW_StPt_Sch_EZ!$C$30:$I$30,0)),"F","C")</f>
        <v>53.333333333333329</v>
      </c>
      <c r="N2010" s="12"/>
      <c r="O2010" s="12"/>
      <c r="P2010" s="12"/>
    </row>
    <row r="2011" spans="1:16" x14ac:dyDescent="0.25">
      <c r="A2011" s="35">
        <v>2010</v>
      </c>
      <c r="B2011" s="89">
        <v>84.708333333333329</v>
      </c>
      <c r="C2011" s="35">
        <f t="shared" si="155"/>
        <v>18</v>
      </c>
      <c r="D2011" s="35">
        <f t="shared" si="158"/>
        <v>84</v>
      </c>
      <c r="E2011" s="35">
        <f t="shared" si="159"/>
        <v>7</v>
      </c>
      <c r="F2011" s="35" t="str">
        <f t="shared" si="156"/>
        <v>Saturday</v>
      </c>
      <c r="G2011" s="35">
        <f t="shared" si="157"/>
        <v>3</v>
      </c>
      <c r="H2011" s="34">
        <f>CONVERT(INDEX(Htg_StPt_Sch_EZ!$C$4:$I$27,MATCH(Schedules_8760!$C2011,Htg_StPt_Sch_EZ!$B$4:$B$27,0),MATCH(Schedules_8760!$F2011,Htg_StPt_Sch_EZ!$C$3:$I$3,0)),"F","C")</f>
        <v>20.555555555555554</v>
      </c>
      <c r="I2011" s="34">
        <f>CONVERT(INDEX(Htg_StPt_Sch_EZ!$C$31:$I$54,MATCH(Schedules_8760!$C2011,Htg_StPt_Sch_EZ!$B$31:$B$54,0),MATCH(Schedules_8760!$F2011,Htg_StPt_Sch_EZ!$C$30:$I$30,0)),"F","C")</f>
        <v>17.777777777777779</v>
      </c>
      <c r="J2011" s="34">
        <f>CONVERT(INDEX(Clg_StPt_Sch_EZ!$C$4:$I$27,MATCH(Schedules_8760!$C2011,Clg_StPt_Sch_EZ!$B$4:$B$27,0),MATCH(Schedules_8760!$F2011,Clg_StPt_Sch_EZ!$C$3:$I$3,0)),"F","C")</f>
        <v>25.555555555555554</v>
      </c>
      <c r="K2011" s="34">
        <f>CONVERT(INDEX(Clg_StPt_Sch_EZ!$C$31:$I$54,MATCH(Schedules_8760!$C2011,Clg_StPt_Sch_EZ!$B$31:$B$54,0),MATCH(Schedules_8760!$F2011,Clg_StPt_Sch_EZ!$C$30:$I$30,0)),"F","C")</f>
        <v>28.333333333333332</v>
      </c>
      <c r="L2011" s="34">
        <f>CONVERT(INDEX(DHW_StPt_Sch_EZ!$C$4:$I$27,MATCH(Schedules_8760!$C2011,DHW_StPt_Sch_EZ!$B$4:$B$27,0),MATCH(Schedules_8760!$F2011,DHW_StPt_Sch_EZ!$C$3:$I$3,0)),"F","C")</f>
        <v>53.333333333333329</v>
      </c>
      <c r="M2011" s="34">
        <f>CONVERT(INDEX(DHW_StPt_Sch_EZ!$C$31:$I$54,MATCH(Schedules_8760!$C2011,DHW_StPt_Sch_EZ!$B$31:$B$54,0),MATCH(Schedules_8760!$F2011,DHW_StPt_Sch_EZ!$C$30:$I$30,0)),"F","C")</f>
        <v>53.333333333333329</v>
      </c>
      <c r="N2011" s="12"/>
      <c r="O2011" s="12"/>
      <c r="P2011" s="12"/>
    </row>
    <row r="2012" spans="1:16" x14ac:dyDescent="0.25">
      <c r="A2012" s="35">
        <v>2011</v>
      </c>
      <c r="B2012" s="89">
        <v>84.75</v>
      </c>
      <c r="C2012" s="35">
        <f t="shared" si="155"/>
        <v>19</v>
      </c>
      <c r="D2012" s="35">
        <f t="shared" si="158"/>
        <v>84</v>
      </c>
      <c r="E2012" s="35">
        <f t="shared" si="159"/>
        <v>7</v>
      </c>
      <c r="F2012" s="35" t="str">
        <f t="shared" si="156"/>
        <v>Saturday</v>
      </c>
      <c r="G2012" s="35">
        <f t="shared" si="157"/>
        <v>3</v>
      </c>
      <c r="H2012" s="34">
        <f>CONVERT(INDEX(Htg_StPt_Sch_EZ!$C$4:$I$27,MATCH(Schedules_8760!$C2012,Htg_StPt_Sch_EZ!$B$4:$B$27,0),MATCH(Schedules_8760!$F2012,Htg_StPt_Sch_EZ!$C$3:$I$3,0)),"F","C")</f>
        <v>20.555555555555554</v>
      </c>
      <c r="I2012" s="34">
        <f>CONVERT(INDEX(Htg_StPt_Sch_EZ!$C$31:$I$54,MATCH(Schedules_8760!$C2012,Htg_StPt_Sch_EZ!$B$31:$B$54,0),MATCH(Schedules_8760!$F2012,Htg_StPt_Sch_EZ!$C$30:$I$30,0)),"F","C")</f>
        <v>18.333333333333332</v>
      </c>
      <c r="J2012" s="34">
        <f>CONVERT(INDEX(Clg_StPt_Sch_EZ!$C$4:$I$27,MATCH(Schedules_8760!$C2012,Clg_StPt_Sch_EZ!$B$4:$B$27,0),MATCH(Schedules_8760!$F2012,Clg_StPt_Sch_EZ!$C$3:$I$3,0)),"F","C")</f>
        <v>25.555555555555554</v>
      </c>
      <c r="K2012" s="34">
        <f>CONVERT(INDEX(Clg_StPt_Sch_EZ!$C$31:$I$54,MATCH(Schedules_8760!$C2012,Clg_StPt_Sch_EZ!$B$31:$B$54,0),MATCH(Schedules_8760!$F2012,Clg_StPt_Sch_EZ!$C$30:$I$30,0)),"F","C")</f>
        <v>28.333333333333332</v>
      </c>
      <c r="L2012" s="34">
        <f>CONVERT(INDEX(DHW_StPt_Sch_EZ!$C$4:$I$27,MATCH(Schedules_8760!$C2012,DHW_StPt_Sch_EZ!$B$4:$B$27,0),MATCH(Schedules_8760!$F2012,DHW_StPt_Sch_EZ!$C$3:$I$3,0)),"F","C")</f>
        <v>53.333333333333329</v>
      </c>
      <c r="M2012" s="34">
        <f>CONVERT(INDEX(DHW_StPt_Sch_EZ!$C$31:$I$54,MATCH(Schedules_8760!$C2012,DHW_StPt_Sch_EZ!$B$31:$B$54,0),MATCH(Schedules_8760!$F2012,DHW_StPt_Sch_EZ!$C$30:$I$30,0)),"F","C")</f>
        <v>53.333333333333329</v>
      </c>
      <c r="N2012" s="12"/>
      <c r="O2012" s="12"/>
      <c r="P2012" s="12"/>
    </row>
    <row r="2013" spans="1:16" x14ac:dyDescent="0.25">
      <c r="A2013" s="35">
        <v>2012</v>
      </c>
      <c r="B2013" s="89">
        <v>84.791666666666671</v>
      </c>
      <c r="C2013" s="35">
        <f t="shared" si="155"/>
        <v>20</v>
      </c>
      <c r="D2013" s="35">
        <f t="shared" si="158"/>
        <v>84</v>
      </c>
      <c r="E2013" s="35">
        <f t="shared" si="159"/>
        <v>7</v>
      </c>
      <c r="F2013" s="35" t="str">
        <f t="shared" si="156"/>
        <v>Saturday</v>
      </c>
      <c r="G2013" s="35">
        <f t="shared" si="157"/>
        <v>3</v>
      </c>
      <c r="H2013" s="34">
        <f>CONVERT(INDEX(Htg_StPt_Sch_EZ!$C$4:$I$27,MATCH(Schedules_8760!$C2013,Htg_StPt_Sch_EZ!$B$4:$B$27,0),MATCH(Schedules_8760!$F2013,Htg_StPt_Sch_EZ!$C$3:$I$3,0)),"F","C")</f>
        <v>20.555555555555554</v>
      </c>
      <c r="I2013" s="34">
        <f>CONVERT(INDEX(Htg_StPt_Sch_EZ!$C$31:$I$54,MATCH(Schedules_8760!$C2013,Htg_StPt_Sch_EZ!$B$31:$B$54,0),MATCH(Schedules_8760!$F2013,Htg_StPt_Sch_EZ!$C$30:$I$30,0)),"F","C")</f>
        <v>18.888888888888889</v>
      </c>
      <c r="J2013" s="34">
        <f>CONVERT(INDEX(Clg_StPt_Sch_EZ!$C$4:$I$27,MATCH(Schedules_8760!$C2013,Clg_StPt_Sch_EZ!$B$4:$B$27,0),MATCH(Schedules_8760!$F2013,Clg_StPt_Sch_EZ!$C$3:$I$3,0)),"F","C")</f>
        <v>25.555555555555554</v>
      </c>
      <c r="K2013" s="34">
        <f>CONVERT(INDEX(Clg_StPt_Sch_EZ!$C$31:$I$54,MATCH(Schedules_8760!$C2013,Clg_StPt_Sch_EZ!$B$31:$B$54,0),MATCH(Schedules_8760!$F2013,Clg_StPt_Sch_EZ!$C$30:$I$30,0)),"F","C")</f>
        <v>28.333333333333332</v>
      </c>
      <c r="L2013" s="34">
        <f>CONVERT(INDEX(DHW_StPt_Sch_EZ!$C$4:$I$27,MATCH(Schedules_8760!$C2013,DHW_StPt_Sch_EZ!$B$4:$B$27,0),MATCH(Schedules_8760!$F2013,DHW_StPt_Sch_EZ!$C$3:$I$3,0)),"F","C")</f>
        <v>53.333333333333329</v>
      </c>
      <c r="M2013" s="34">
        <f>CONVERT(INDEX(DHW_StPt_Sch_EZ!$C$31:$I$54,MATCH(Schedules_8760!$C2013,DHW_StPt_Sch_EZ!$B$31:$B$54,0),MATCH(Schedules_8760!$F2013,DHW_StPt_Sch_EZ!$C$30:$I$30,0)),"F","C")</f>
        <v>53.333333333333329</v>
      </c>
      <c r="N2013" s="12"/>
      <c r="O2013" s="12"/>
      <c r="P2013" s="12"/>
    </row>
    <row r="2014" spans="1:16" x14ac:dyDescent="0.25">
      <c r="A2014" s="35">
        <v>2013</v>
      </c>
      <c r="B2014" s="89">
        <v>84.833333333333329</v>
      </c>
      <c r="C2014" s="35">
        <f t="shared" si="155"/>
        <v>21</v>
      </c>
      <c r="D2014" s="35">
        <f t="shared" si="158"/>
        <v>84</v>
      </c>
      <c r="E2014" s="35">
        <f t="shared" si="159"/>
        <v>7</v>
      </c>
      <c r="F2014" s="35" t="str">
        <f t="shared" si="156"/>
        <v>Saturday</v>
      </c>
      <c r="G2014" s="35">
        <f t="shared" si="157"/>
        <v>3</v>
      </c>
      <c r="H2014" s="34">
        <f>CONVERT(INDEX(Htg_StPt_Sch_EZ!$C$4:$I$27,MATCH(Schedules_8760!$C2014,Htg_StPt_Sch_EZ!$B$4:$B$27,0),MATCH(Schedules_8760!$F2014,Htg_StPt_Sch_EZ!$C$3:$I$3,0)),"F","C")</f>
        <v>20.555555555555554</v>
      </c>
      <c r="I2014" s="34">
        <f>CONVERT(INDEX(Htg_StPt_Sch_EZ!$C$31:$I$54,MATCH(Schedules_8760!$C2014,Htg_StPt_Sch_EZ!$B$31:$B$54,0),MATCH(Schedules_8760!$F2014,Htg_StPt_Sch_EZ!$C$30:$I$30,0)),"F","C")</f>
        <v>19.444444444444443</v>
      </c>
      <c r="J2014" s="34">
        <f>CONVERT(INDEX(Clg_StPt_Sch_EZ!$C$4:$I$27,MATCH(Schedules_8760!$C2014,Clg_StPt_Sch_EZ!$B$4:$B$27,0),MATCH(Schedules_8760!$F2014,Clg_StPt_Sch_EZ!$C$3:$I$3,0)),"F","C")</f>
        <v>25.555555555555554</v>
      </c>
      <c r="K2014" s="34">
        <f>CONVERT(INDEX(Clg_StPt_Sch_EZ!$C$31:$I$54,MATCH(Schedules_8760!$C2014,Clg_StPt_Sch_EZ!$B$31:$B$54,0),MATCH(Schedules_8760!$F2014,Clg_StPt_Sch_EZ!$C$30:$I$30,0)),"F","C")</f>
        <v>28.333333333333332</v>
      </c>
      <c r="L2014" s="34">
        <f>CONVERT(INDEX(DHW_StPt_Sch_EZ!$C$4:$I$27,MATCH(Schedules_8760!$C2014,DHW_StPt_Sch_EZ!$B$4:$B$27,0),MATCH(Schedules_8760!$F2014,DHW_StPt_Sch_EZ!$C$3:$I$3,0)),"F","C")</f>
        <v>53.333333333333329</v>
      </c>
      <c r="M2014" s="34">
        <f>CONVERT(INDEX(DHW_StPt_Sch_EZ!$C$31:$I$54,MATCH(Schedules_8760!$C2014,DHW_StPt_Sch_EZ!$B$31:$B$54,0),MATCH(Schedules_8760!$F2014,DHW_StPt_Sch_EZ!$C$30:$I$30,0)),"F","C")</f>
        <v>53.333333333333329</v>
      </c>
      <c r="N2014" s="12"/>
      <c r="O2014" s="12"/>
      <c r="P2014" s="12"/>
    </row>
    <row r="2015" spans="1:16" x14ac:dyDescent="0.25">
      <c r="A2015" s="35">
        <v>2014</v>
      </c>
      <c r="B2015" s="89">
        <v>84.875</v>
      </c>
      <c r="C2015" s="35">
        <f t="shared" si="155"/>
        <v>22</v>
      </c>
      <c r="D2015" s="35">
        <f t="shared" si="158"/>
        <v>84</v>
      </c>
      <c r="E2015" s="35">
        <f t="shared" si="159"/>
        <v>7</v>
      </c>
      <c r="F2015" s="35" t="str">
        <f t="shared" si="156"/>
        <v>Saturday</v>
      </c>
      <c r="G2015" s="35">
        <f t="shared" si="157"/>
        <v>3</v>
      </c>
      <c r="H2015" s="34">
        <f>CONVERT(INDEX(Htg_StPt_Sch_EZ!$C$4:$I$27,MATCH(Schedules_8760!$C2015,Htg_StPt_Sch_EZ!$B$4:$B$27,0),MATCH(Schedules_8760!$F2015,Htg_StPt_Sch_EZ!$C$3:$I$3,0)),"F","C")</f>
        <v>20.555555555555554</v>
      </c>
      <c r="I2015" s="34">
        <f>CONVERT(INDEX(Htg_StPt_Sch_EZ!$C$31:$I$54,MATCH(Schedules_8760!$C2015,Htg_StPt_Sch_EZ!$B$31:$B$54,0),MATCH(Schedules_8760!$F2015,Htg_StPt_Sch_EZ!$C$30:$I$30,0)),"F","C")</f>
        <v>19.444444444444443</v>
      </c>
      <c r="J2015" s="34">
        <f>CONVERT(INDEX(Clg_StPt_Sch_EZ!$C$4:$I$27,MATCH(Schedules_8760!$C2015,Clg_StPt_Sch_EZ!$B$4:$B$27,0),MATCH(Schedules_8760!$F2015,Clg_StPt_Sch_EZ!$C$3:$I$3,0)),"F","C")</f>
        <v>25.555555555555554</v>
      </c>
      <c r="K2015" s="34">
        <f>CONVERT(INDEX(Clg_StPt_Sch_EZ!$C$31:$I$54,MATCH(Schedules_8760!$C2015,Clg_StPt_Sch_EZ!$B$31:$B$54,0),MATCH(Schedules_8760!$F2015,Clg_StPt_Sch_EZ!$C$30:$I$30,0)),"F","C")</f>
        <v>28.333333333333332</v>
      </c>
      <c r="L2015" s="34">
        <f>CONVERT(INDEX(DHW_StPt_Sch_EZ!$C$4:$I$27,MATCH(Schedules_8760!$C2015,DHW_StPt_Sch_EZ!$B$4:$B$27,0),MATCH(Schedules_8760!$F2015,DHW_StPt_Sch_EZ!$C$3:$I$3,0)),"F","C")</f>
        <v>53.333333333333329</v>
      </c>
      <c r="M2015" s="34">
        <f>CONVERT(INDEX(DHW_StPt_Sch_EZ!$C$31:$I$54,MATCH(Schedules_8760!$C2015,DHW_StPt_Sch_EZ!$B$31:$B$54,0),MATCH(Schedules_8760!$F2015,DHW_StPt_Sch_EZ!$C$30:$I$30,0)),"F","C")</f>
        <v>53.333333333333329</v>
      </c>
      <c r="N2015" s="12"/>
      <c r="O2015" s="12"/>
      <c r="P2015" s="12"/>
    </row>
    <row r="2016" spans="1:16" x14ac:dyDescent="0.25">
      <c r="A2016" s="35">
        <v>2015</v>
      </c>
      <c r="B2016" s="89">
        <v>84.916666666666671</v>
      </c>
      <c r="C2016" s="35">
        <f t="shared" si="155"/>
        <v>23</v>
      </c>
      <c r="D2016" s="35">
        <f t="shared" si="158"/>
        <v>84</v>
      </c>
      <c r="E2016" s="35">
        <f t="shared" si="159"/>
        <v>7</v>
      </c>
      <c r="F2016" s="35" t="str">
        <f t="shared" si="156"/>
        <v>Saturday</v>
      </c>
      <c r="G2016" s="35">
        <f t="shared" si="157"/>
        <v>3</v>
      </c>
      <c r="H2016" s="34">
        <f>CONVERT(INDEX(Htg_StPt_Sch_EZ!$C$4:$I$27,MATCH(Schedules_8760!$C2016,Htg_StPt_Sch_EZ!$B$4:$B$27,0),MATCH(Schedules_8760!$F2016,Htg_StPt_Sch_EZ!$C$3:$I$3,0)),"F","C")</f>
        <v>20.555555555555554</v>
      </c>
      <c r="I2016" s="34">
        <f>CONVERT(INDEX(Htg_StPt_Sch_EZ!$C$31:$I$54,MATCH(Schedules_8760!$C2016,Htg_StPt_Sch_EZ!$B$31:$B$54,0),MATCH(Schedules_8760!$F2016,Htg_StPt_Sch_EZ!$C$30:$I$30,0)),"F","C")</f>
        <v>19.444444444444443</v>
      </c>
      <c r="J2016" s="34">
        <f>CONVERT(INDEX(Clg_StPt_Sch_EZ!$C$4:$I$27,MATCH(Schedules_8760!$C2016,Clg_StPt_Sch_EZ!$B$4:$B$27,0),MATCH(Schedules_8760!$F2016,Clg_StPt_Sch_EZ!$C$3:$I$3,0)),"F","C")</f>
        <v>25.555555555555554</v>
      </c>
      <c r="K2016" s="34">
        <f>CONVERT(INDEX(Clg_StPt_Sch_EZ!$C$31:$I$54,MATCH(Schedules_8760!$C2016,Clg_StPt_Sch_EZ!$B$31:$B$54,0),MATCH(Schedules_8760!$F2016,Clg_StPt_Sch_EZ!$C$30:$I$30,0)),"F","C")</f>
        <v>28.333333333333332</v>
      </c>
      <c r="L2016" s="34">
        <f>CONVERT(INDEX(DHW_StPt_Sch_EZ!$C$4:$I$27,MATCH(Schedules_8760!$C2016,DHW_StPt_Sch_EZ!$B$4:$B$27,0),MATCH(Schedules_8760!$F2016,DHW_StPt_Sch_EZ!$C$3:$I$3,0)),"F","C")</f>
        <v>53.333333333333329</v>
      </c>
      <c r="M2016" s="34">
        <f>CONVERT(INDEX(DHW_StPt_Sch_EZ!$C$31:$I$54,MATCH(Schedules_8760!$C2016,DHW_StPt_Sch_EZ!$B$31:$B$54,0),MATCH(Schedules_8760!$F2016,DHW_StPt_Sch_EZ!$C$30:$I$30,0)),"F","C")</f>
        <v>53.333333333333329</v>
      </c>
      <c r="N2016" s="12"/>
      <c r="O2016" s="12"/>
      <c r="P2016" s="12"/>
    </row>
    <row r="2017" spans="1:16" x14ac:dyDescent="0.25">
      <c r="A2017" s="35">
        <v>2016</v>
      </c>
      <c r="B2017" s="89">
        <v>84.958333333333329</v>
      </c>
      <c r="C2017" s="35">
        <f t="shared" si="155"/>
        <v>24</v>
      </c>
      <c r="D2017" s="35">
        <f t="shared" si="158"/>
        <v>84</v>
      </c>
      <c r="E2017" s="35">
        <f t="shared" si="159"/>
        <v>7</v>
      </c>
      <c r="F2017" s="35" t="str">
        <f t="shared" si="156"/>
        <v>Saturday</v>
      </c>
      <c r="G2017" s="35">
        <f t="shared" si="157"/>
        <v>3</v>
      </c>
      <c r="H2017" s="34">
        <f>CONVERT(INDEX(Htg_StPt_Sch_EZ!$C$4:$I$27,MATCH(Schedules_8760!$C2017,Htg_StPt_Sch_EZ!$B$4:$B$27,0),MATCH(Schedules_8760!$F2017,Htg_StPt_Sch_EZ!$C$3:$I$3,0)),"F","C")</f>
        <v>20.555555555555554</v>
      </c>
      <c r="I2017" s="34">
        <f>CONVERT(INDEX(Htg_StPt_Sch_EZ!$C$31:$I$54,MATCH(Schedules_8760!$C2017,Htg_StPt_Sch_EZ!$B$31:$B$54,0),MATCH(Schedules_8760!$F2017,Htg_StPt_Sch_EZ!$C$30:$I$30,0)),"F","C")</f>
        <v>19.444444444444443</v>
      </c>
      <c r="J2017" s="34">
        <f>CONVERT(INDEX(Clg_StPt_Sch_EZ!$C$4:$I$27,MATCH(Schedules_8760!$C2017,Clg_StPt_Sch_EZ!$B$4:$B$27,0),MATCH(Schedules_8760!$F2017,Clg_StPt_Sch_EZ!$C$3:$I$3,0)),"F","C")</f>
        <v>25.555555555555554</v>
      </c>
      <c r="K2017" s="34">
        <f>CONVERT(INDEX(Clg_StPt_Sch_EZ!$C$31:$I$54,MATCH(Schedules_8760!$C2017,Clg_StPt_Sch_EZ!$B$31:$B$54,0),MATCH(Schedules_8760!$F2017,Clg_StPt_Sch_EZ!$C$30:$I$30,0)),"F","C")</f>
        <v>28.333333333333332</v>
      </c>
      <c r="L2017" s="34">
        <f>CONVERT(INDEX(DHW_StPt_Sch_EZ!$C$4:$I$27,MATCH(Schedules_8760!$C2017,DHW_StPt_Sch_EZ!$B$4:$B$27,0),MATCH(Schedules_8760!$F2017,DHW_StPt_Sch_EZ!$C$3:$I$3,0)),"F","C")</f>
        <v>53.333333333333329</v>
      </c>
      <c r="M2017" s="34">
        <f>CONVERT(INDEX(DHW_StPt_Sch_EZ!$C$31:$I$54,MATCH(Schedules_8760!$C2017,DHW_StPt_Sch_EZ!$B$31:$B$54,0),MATCH(Schedules_8760!$F2017,DHW_StPt_Sch_EZ!$C$30:$I$30,0)),"F","C")</f>
        <v>53.333333333333329</v>
      </c>
      <c r="N2017" s="12"/>
      <c r="O2017" s="12"/>
      <c r="P2017" s="12"/>
    </row>
    <row r="2018" spans="1:16" x14ac:dyDescent="0.25">
      <c r="A2018" s="35">
        <v>2017</v>
      </c>
      <c r="B2018" s="89">
        <v>85</v>
      </c>
      <c r="C2018" s="35">
        <f t="shared" si="155"/>
        <v>1</v>
      </c>
      <c r="D2018" s="35">
        <f t="shared" si="158"/>
        <v>85</v>
      </c>
      <c r="E2018" s="35">
        <f t="shared" si="159"/>
        <v>1</v>
      </c>
      <c r="F2018" s="35" t="str">
        <f t="shared" si="156"/>
        <v>Sunday</v>
      </c>
      <c r="G2018" s="35">
        <f t="shared" si="157"/>
        <v>3</v>
      </c>
      <c r="H2018" s="34">
        <f>CONVERT(INDEX(Htg_StPt_Sch_EZ!$C$4:$I$27,MATCH(Schedules_8760!$C2018,Htg_StPt_Sch_EZ!$B$4:$B$27,0),MATCH(Schedules_8760!$F2018,Htg_StPt_Sch_EZ!$C$3:$I$3,0)),"F","C")</f>
        <v>20.555555555555554</v>
      </c>
      <c r="I2018" s="34">
        <f>CONVERT(INDEX(Htg_StPt_Sch_EZ!$C$31:$I$54,MATCH(Schedules_8760!$C2018,Htg_StPt_Sch_EZ!$B$31:$B$54,0),MATCH(Schedules_8760!$F2018,Htg_StPt_Sch_EZ!$C$30:$I$30,0)),"F","C")</f>
        <v>19.444444444444443</v>
      </c>
      <c r="J2018" s="34">
        <f>CONVERT(INDEX(Clg_StPt_Sch_EZ!$C$4:$I$27,MATCH(Schedules_8760!$C2018,Clg_StPt_Sch_EZ!$B$4:$B$27,0),MATCH(Schedules_8760!$F2018,Clg_StPt_Sch_EZ!$C$3:$I$3,0)),"F","C")</f>
        <v>25.555555555555554</v>
      </c>
      <c r="K2018" s="34">
        <f>CONVERT(INDEX(Clg_StPt_Sch_EZ!$C$31:$I$54,MATCH(Schedules_8760!$C2018,Clg_StPt_Sch_EZ!$B$31:$B$54,0),MATCH(Schedules_8760!$F2018,Clg_StPt_Sch_EZ!$C$30:$I$30,0)),"F","C")</f>
        <v>28.333333333333332</v>
      </c>
      <c r="L2018" s="34">
        <f>CONVERT(INDEX(DHW_StPt_Sch_EZ!$C$4:$I$27,MATCH(Schedules_8760!$C2018,DHW_StPt_Sch_EZ!$B$4:$B$27,0),MATCH(Schedules_8760!$F2018,DHW_StPt_Sch_EZ!$C$3:$I$3,0)),"F","C")</f>
        <v>53.333333333333329</v>
      </c>
      <c r="M2018" s="34">
        <f>CONVERT(INDEX(DHW_StPt_Sch_EZ!$C$31:$I$54,MATCH(Schedules_8760!$C2018,DHW_StPt_Sch_EZ!$B$31:$B$54,0),MATCH(Schedules_8760!$F2018,DHW_StPt_Sch_EZ!$C$30:$I$30,0)),"F","C")</f>
        <v>53.333333333333329</v>
      </c>
      <c r="N2018" s="12"/>
      <c r="O2018" s="12"/>
      <c r="P2018" s="12"/>
    </row>
    <row r="2019" spans="1:16" x14ac:dyDescent="0.25">
      <c r="A2019" s="35">
        <v>2018</v>
      </c>
      <c r="B2019" s="89">
        <v>85.041666666666671</v>
      </c>
      <c r="C2019" s="35">
        <f t="shared" si="155"/>
        <v>2</v>
      </c>
      <c r="D2019" s="35">
        <f t="shared" si="158"/>
        <v>85</v>
      </c>
      <c r="E2019" s="35">
        <f t="shared" si="159"/>
        <v>1</v>
      </c>
      <c r="F2019" s="35" t="str">
        <f t="shared" si="156"/>
        <v>Sunday</v>
      </c>
      <c r="G2019" s="35">
        <f t="shared" si="157"/>
        <v>3</v>
      </c>
      <c r="H2019" s="34">
        <f>CONVERT(INDEX(Htg_StPt_Sch_EZ!$C$4:$I$27,MATCH(Schedules_8760!$C2019,Htg_StPt_Sch_EZ!$B$4:$B$27,0),MATCH(Schedules_8760!$F2019,Htg_StPt_Sch_EZ!$C$3:$I$3,0)),"F","C")</f>
        <v>20.555555555555554</v>
      </c>
      <c r="I2019" s="34">
        <f>CONVERT(INDEX(Htg_StPt_Sch_EZ!$C$31:$I$54,MATCH(Schedules_8760!$C2019,Htg_StPt_Sch_EZ!$B$31:$B$54,0),MATCH(Schedules_8760!$F2019,Htg_StPt_Sch_EZ!$C$30:$I$30,0)),"F","C")</f>
        <v>19.444444444444443</v>
      </c>
      <c r="J2019" s="34">
        <f>CONVERT(INDEX(Clg_StPt_Sch_EZ!$C$4:$I$27,MATCH(Schedules_8760!$C2019,Clg_StPt_Sch_EZ!$B$4:$B$27,0),MATCH(Schedules_8760!$F2019,Clg_StPt_Sch_EZ!$C$3:$I$3,0)),"F","C")</f>
        <v>25.555555555555554</v>
      </c>
      <c r="K2019" s="34">
        <f>CONVERT(INDEX(Clg_StPt_Sch_EZ!$C$31:$I$54,MATCH(Schedules_8760!$C2019,Clg_StPt_Sch_EZ!$B$31:$B$54,0),MATCH(Schedules_8760!$F2019,Clg_StPt_Sch_EZ!$C$30:$I$30,0)),"F","C")</f>
        <v>28.333333333333332</v>
      </c>
      <c r="L2019" s="34">
        <f>CONVERT(INDEX(DHW_StPt_Sch_EZ!$C$4:$I$27,MATCH(Schedules_8760!$C2019,DHW_StPt_Sch_EZ!$B$4:$B$27,0),MATCH(Schedules_8760!$F2019,DHW_StPt_Sch_EZ!$C$3:$I$3,0)),"F","C")</f>
        <v>53.333333333333329</v>
      </c>
      <c r="M2019" s="34">
        <f>CONVERT(INDEX(DHW_StPt_Sch_EZ!$C$31:$I$54,MATCH(Schedules_8760!$C2019,DHW_StPt_Sch_EZ!$B$31:$B$54,0),MATCH(Schedules_8760!$F2019,DHW_StPt_Sch_EZ!$C$30:$I$30,0)),"F","C")</f>
        <v>53.333333333333329</v>
      </c>
      <c r="N2019" s="12"/>
      <c r="O2019" s="12"/>
      <c r="P2019" s="12"/>
    </row>
    <row r="2020" spans="1:16" x14ac:dyDescent="0.25">
      <c r="A2020" s="35">
        <v>2019</v>
      </c>
      <c r="B2020" s="89">
        <v>85.083333333333329</v>
      </c>
      <c r="C2020" s="35">
        <f t="shared" si="155"/>
        <v>3</v>
      </c>
      <c r="D2020" s="35">
        <f t="shared" si="158"/>
        <v>85</v>
      </c>
      <c r="E2020" s="35">
        <f t="shared" si="159"/>
        <v>1</v>
      </c>
      <c r="F2020" s="35" t="str">
        <f t="shared" si="156"/>
        <v>Sunday</v>
      </c>
      <c r="G2020" s="35">
        <f t="shared" si="157"/>
        <v>3</v>
      </c>
      <c r="H2020" s="34">
        <f>CONVERT(INDEX(Htg_StPt_Sch_EZ!$C$4:$I$27,MATCH(Schedules_8760!$C2020,Htg_StPt_Sch_EZ!$B$4:$B$27,0),MATCH(Schedules_8760!$F2020,Htg_StPt_Sch_EZ!$C$3:$I$3,0)),"F","C")</f>
        <v>20.555555555555554</v>
      </c>
      <c r="I2020" s="34">
        <f>CONVERT(INDEX(Htg_StPt_Sch_EZ!$C$31:$I$54,MATCH(Schedules_8760!$C2020,Htg_StPt_Sch_EZ!$B$31:$B$54,0),MATCH(Schedules_8760!$F2020,Htg_StPt_Sch_EZ!$C$30:$I$30,0)),"F","C")</f>
        <v>19.444444444444443</v>
      </c>
      <c r="J2020" s="34">
        <f>CONVERT(INDEX(Clg_StPt_Sch_EZ!$C$4:$I$27,MATCH(Schedules_8760!$C2020,Clg_StPt_Sch_EZ!$B$4:$B$27,0),MATCH(Schedules_8760!$F2020,Clg_StPt_Sch_EZ!$C$3:$I$3,0)),"F","C")</f>
        <v>25.555555555555554</v>
      </c>
      <c r="K2020" s="34">
        <f>CONVERT(INDEX(Clg_StPt_Sch_EZ!$C$31:$I$54,MATCH(Schedules_8760!$C2020,Clg_StPt_Sch_EZ!$B$31:$B$54,0),MATCH(Schedules_8760!$F2020,Clg_StPt_Sch_EZ!$C$30:$I$30,0)),"F","C")</f>
        <v>28.333333333333332</v>
      </c>
      <c r="L2020" s="34">
        <f>CONVERT(INDEX(DHW_StPt_Sch_EZ!$C$4:$I$27,MATCH(Schedules_8760!$C2020,DHW_StPt_Sch_EZ!$B$4:$B$27,0),MATCH(Schedules_8760!$F2020,DHW_StPt_Sch_EZ!$C$3:$I$3,0)),"F","C")</f>
        <v>53.333333333333329</v>
      </c>
      <c r="M2020" s="34">
        <f>CONVERT(INDEX(DHW_StPt_Sch_EZ!$C$31:$I$54,MATCH(Schedules_8760!$C2020,DHW_StPt_Sch_EZ!$B$31:$B$54,0),MATCH(Schedules_8760!$F2020,DHW_StPt_Sch_EZ!$C$30:$I$30,0)),"F","C")</f>
        <v>53.333333333333329</v>
      </c>
      <c r="N2020" s="12"/>
      <c r="O2020" s="12"/>
      <c r="P2020" s="12"/>
    </row>
    <row r="2021" spans="1:16" x14ac:dyDescent="0.25">
      <c r="A2021" s="35">
        <v>2020</v>
      </c>
      <c r="B2021" s="89">
        <v>85.125</v>
      </c>
      <c r="C2021" s="35">
        <f t="shared" si="155"/>
        <v>4</v>
      </c>
      <c r="D2021" s="35">
        <f t="shared" si="158"/>
        <v>85</v>
      </c>
      <c r="E2021" s="35">
        <f t="shared" si="159"/>
        <v>1</v>
      </c>
      <c r="F2021" s="35" t="str">
        <f t="shared" si="156"/>
        <v>Sunday</v>
      </c>
      <c r="G2021" s="35">
        <f t="shared" si="157"/>
        <v>3</v>
      </c>
      <c r="H2021" s="34">
        <f>CONVERT(INDEX(Htg_StPt_Sch_EZ!$C$4:$I$27,MATCH(Schedules_8760!$C2021,Htg_StPt_Sch_EZ!$B$4:$B$27,0),MATCH(Schedules_8760!$F2021,Htg_StPt_Sch_EZ!$C$3:$I$3,0)),"F","C")</f>
        <v>20.555555555555554</v>
      </c>
      <c r="I2021" s="34">
        <f>CONVERT(INDEX(Htg_StPt_Sch_EZ!$C$31:$I$54,MATCH(Schedules_8760!$C2021,Htg_StPt_Sch_EZ!$B$31:$B$54,0),MATCH(Schedules_8760!$F2021,Htg_StPt_Sch_EZ!$C$30:$I$30,0)),"F","C")</f>
        <v>19.444444444444443</v>
      </c>
      <c r="J2021" s="34">
        <f>CONVERT(INDEX(Clg_StPt_Sch_EZ!$C$4:$I$27,MATCH(Schedules_8760!$C2021,Clg_StPt_Sch_EZ!$B$4:$B$27,0),MATCH(Schedules_8760!$F2021,Clg_StPt_Sch_EZ!$C$3:$I$3,0)),"F","C")</f>
        <v>25.555555555555554</v>
      </c>
      <c r="K2021" s="34">
        <f>CONVERT(INDEX(Clg_StPt_Sch_EZ!$C$31:$I$54,MATCH(Schedules_8760!$C2021,Clg_StPt_Sch_EZ!$B$31:$B$54,0),MATCH(Schedules_8760!$F2021,Clg_StPt_Sch_EZ!$C$30:$I$30,0)),"F","C")</f>
        <v>28.333333333333332</v>
      </c>
      <c r="L2021" s="34">
        <f>CONVERT(INDEX(DHW_StPt_Sch_EZ!$C$4:$I$27,MATCH(Schedules_8760!$C2021,DHW_StPt_Sch_EZ!$B$4:$B$27,0),MATCH(Schedules_8760!$F2021,DHW_StPt_Sch_EZ!$C$3:$I$3,0)),"F","C")</f>
        <v>53.333333333333329</v>
      </c>
      <c r="M2021" s="34">
        <f>CONVERT(INDEX(DHW_StPt_Sch_EZ!$C$31:$I$54,MATCH(Schedules_8760!$C2021,DHW_StPt_Sch_EZ!$B$31:$B$54,0),MATCH(Schedules_8760!$F2021,DHW_StPt_Sch_EZ!$C$30:$I$30,0)),"F","C")</f>
        <v>53.333333333333329</v>
      </c>
      <c r="N2021" s="12"/>
      <c r="O2021" s="12"/>
      <c r="P2021" s="12"/>
    </row>
    <row r="2022" spans="1:16" x14ac:dyDescent="0.25">
      <c r="A2022" s="35">
        <v>2021</v>
      </c>
      <c r="B2022" s="89">
        <v>85.166666666666671</v>
      </c>
      <c r="C2022" s="35">
        <f t="shared" si="155"/>
        <v>5</v>
      </c>
      <c r="D2022" s="35">
        <f t="shared" si="158"/>
        <v>85</v>
      </c>
      <c r="E2022" s="35">
        <f t="shared" si="159"/>
        <v>1</v>
      </c>
      <c r="F2022" s="35" t="str">
        <f t="shared" si="156"/>
        <v>Sunday</v>
      </c>
      <c r="G2022" s="35">
        <f t="shared" si="157"/>
        <v>3</v>
      </c>
      <c r="H2022" s="34">
        <f>CONVERT(INDEX(Htg_StPt_Sch_EZ!$C$4:$I$27,MATCH(Schedules_8760!$C2022,Htg_StPt_Sch_EZ!$B$4:$B$27,0),MATCH(Schedules_8760!$F2022,Htg_StPt_Sch_EZ!$C$3:$I$3,0)),"F","C")</f>
        <v>20.555555555555554</v>
      </c>
      <c r="I2022" s="34">
        <f>CONVERT(INDEX(Htg_StPt_Sch_EZ!$C$31:$I$54,MATCH(Schedules_8760!$C2022,Htg_StPt_Sch_EZ!$B$31:$B$54,0),MATCH(Schedules_8760!$F2022,Htg_StPt_Sch_EZ!$C$30:$I$30,0)),"F","C")</f>
        <v>19.444444444444443</v>
      </c>
      <c r="J2022" s="34">
        <f>CONVERT(INDEX(Clg_StPt_Sch_EZ!$C$4:$I$27,MATCH(Schedules_8760!$C2022,Clg_StPt_Sch_EZ!$B$4:$B$27,0),MATCH(Schedules_8760!$F2022,Clg_StPt_Sch_EZ!$C$3:$I$3,0)),"F","C")</f>
        <v>25.555555555555554</v>
      </c>
      <c r="K2022" s="34">
        <f>CONVERT(INDEX(Clg_StPt_Sch_EZ!$C$31:$I$54,MATCH(Schedules_8760!$C2022,Clg_StPt_Sch_EZ!$B$31:$B$54,0),MATCH(Schedules_8760!$F2022,Clg_StPt_Sch_EZ!$C$30:$I$30,0)),"F","C")</f>
        <v>28.333333333333332</v>
      </c>
      <c r="L2022" s="34">
        <f>CONVERT(INDEX(DHW_StPt_Sch_EZ!$C$4:$I$27,MATCH(Schedules_8760!$C2022,DHW_StPt_Sch_EZ!$B$4:$B$27,0),MATCH(Schedules_8760!$F2022,DHW_StPt_Sch_EZ!$C$3:$I$3,0)),"F","C")</f>
        <v>53.333333333333329</v>
      </c>
      <c r="M2022" s="34">
        <f>CONVERT(INDEX(DHW_StPt_Sch_EZ!$C$31:$I$54,MATCH(Schedules_8760!$C2022,DHW_StPt_Sch_EZ!$B$31:$B$54,0),MATCH(Schedules_8760!$F2022,DHW_StPt_Sch_EZ!$C$30:$I$30,0)),"F","C")</f>
        <v>53.333333333333329</v>
      </c>
      <c r="N2022" s="12"/>
      <c r="O2022" s="12"/>
      <c r="P2022" s="12"/>
    </row>
    <row r="2023" spans="1:16" x14ac:dyDescent="0.25">
      <c r="A2023" s="35">
        <v>2022</v>
      </c>
      <c r="B2023" s="89">
        <v>85.208333333333329</v>
      </c>
      <c r="C2023" s="35">
        <f t="shared" si="155"/>
        <v>6</v>
      </c>
      <c r="D2023" s="35">
        <f t="shared" si="158"/>
        <v>85</v>
      </c>
      <c r="E2023" s="35">
        <f t="shared" si="159"/>
        <v>1</v>
      </c>
      <c r="F2023" s="35" t="str">
        <f t="shared" si="156"/>
        <v>Sunday</v>
      </c>
      <c r="G2023" s="35">
        <f t="shared" si="157"/>
        <v>3</v>
      </c>
      <c r="H2023" s="34">
        <f>CONVERT(INDEX(Htg_StPt_Sch_EZ!$C$4:$I$27,MATCH(Schedules_8760!$C2023,Htg_StPt_Sch_EZ!$B$4:$B$27,0),MATCH(Schedules_8760!$F2023,Htg_StPt_Sch_EZ!$C$3:$I$3,0)),"F","C")</f>
        <v>20.555555555555554</v>
      </c>
      <c r="I2023" s="34">
        <f>CONVERT(INDEX(Htg_StPt_Sch_EZ!$C$31:$I$54,MATCH(Schedules_8760!$C2023,Htg_StPt_Sch_EZ!$B$31:$B$54,0),MATCH(Schedules_8760!$F2023,Htg_StPt_Sch_EZ!$C$30:$I$30,0)),"F","C")</f>
        <v>19.444444444444443</v>
      </c>
      <c r="J2023" s="34">
        <f>CONVERT(INDEX(Clg_StPt_Sch_EZ!$C$4:$I$27,MATCH(Schedules_8760!$C2023,Clg_StPt_Sch_EZ!$B$4:$B$27,0),MATCH(Schedules_8760!$F2023,Clg_StPt_Sch_EZ!$C$3:$I$3,0)),"F","C")</f>
        <v>25.555555555555554</v>
      </c>
      <c r="K2023" s="34">
        <f>CONVERT(INDEX(Clg_StPt_Sch_EZ!$C$31:$I$54,MATCH(Schedules_8760!$C2023,Clg_StPt_Sch_EZ!$B$31:$B$54,0),MATCH(Schedules_8760!$F2023,Clg_StPt_Sch_EZ!$C$30:$I$30,0)),"F","C")</f>
        <v>28.333333333333332</v>
      </c>
      <c r="L2023" s="34">
        <f>CONVERT(INDEX(DHW_StPt_Sch_EZ!$C$4:$I$27,MATCH(Schedules_8760!$C2023,DHW_StPt_Sch_EZ!$B$4:$B$27,0),MATCH(Schedules_8760!$F2023,DHW_StPt_Sch_EZ!$C$3:$I$3,0)),"F","C")</f>
        <v>53.333333333333329</v>
      </c>
      <c r="M2023" s="34">
        <f>CONVERT(INDEX(DHW_StPt_Sch_EZ!$C$31:$I$54,MATCH(Schedules_8760!$C2023,DHW_StPt_Sch_EZ!$B$31:$B$54,0),MATCH(Schedules_8760!$F2023,DHW_StPt_Sch_EZ!$C$30:$I$30,0)),"F","C")</f>
        <v>53.333333333333329</v>
      </c>
      <c r="N2023" s="12"/>
      <c r="O2023" s="12"/>
      <c r="P2023" s="12"/>
    </row>
    <row r="2024" spans="1:16" x14ac:dyDescent="0.25">
      <c r="A2024" s="35">
        <v>2023</v>
      </c>
      <c r="B2024" s="89">
        <v>85.25</v>
      </c>
      <c r="C2024" s="35">
        <f t="shared" si="155"/>
        <v>7</v>
      </c>
      <c r="D2024" s="35">
        <f t="shared" si="158"/>
        <v>85</v>
      </c>
      <c r="E2024" s="35">
        <f t="shared" si="159"/>
        <v>1</v>
      </c>
      <c r="F2024" s="35" t="str">
        <f t="shared" si="156"/>
        <v>Sunday</v>
      </c>
      <c r="G2024" s="35">
        <f t="shared" si="157"/>
        <v>3</v>
      </c>
      <c r="H2024" s="34">
        <f>CONVERT(INDEX(Htg_StPt_Sch_EZ!$C$4:$I$27,MATCH(Schedules_8760!$C2024,Htg_StPt_Sch_EZ!$B$4:$B$27,0),MATCH(Schedules_8760!$F2024,Htg_StPt_Sch_EZ!$C$3:$I$3,0)),"F","C")</f>
        <v>20.555555555555554</v>
      </c>
      <c r="I2024" s="34">
        <f>CONVERT(INDEX(Htg_StPt_Sch_EZ!$C$31:$I$54,MATCH(Schedules_8760!$C2024,Htg_StPt_Sch_EZ!$B$31:$B$54,0),MATCH(Schedules_8760!$F2024,Htg_StPt_Sch_EZ!$C$30:$I$30,0)),"F","C")</f>
        <v>19.444444444444443</v>
      </c>
      <c r="J2024" s="34">
        <f>CONVERT(INDEX(Clg_StPt_Sch_EZ!$C$4:$I$27,MATCH(Schedules_8760!$C2024,Clg_StPt_Sch_EZ!$B$4:$B$27,0),MATCH(Schedules_8760!$F2024,Clg_StPt_Sch_EZ!$C$3:$I$3,0)),"F","C")</f>
        <v>25.555555555555554</v>
      </c>
      <c r="K2024" s="34">
        <f>CONVERT(INDEX(Clg_StPt_Sch_EZ!$C$31:$I$54,MATCH(Schedules_8760!$C2024,Clg_StPt_Sch_EZ!$B$31:$B$54,0),MATCH(Schedules_8760!$F2024,Clg_StPt_Sch_EZ!$C$30:$I$30,0)),"F","C")</f>
        <v>28.333333333333332</v>
      </c>
      <c r="L2024" s="34">
        <f>CONVERT(INDEX(DHW_StPt_Sch_EZ!$C$4:$I$27,MATCH(Schedules_8760!$C2024,DHW_StPt_Sch_EZ!$B$4:$B$27,0),MATCH(Schedules_8760!$F2024,DHW_StPt_Sch_EZ!$C$3:$I$3,0)),"F","C")</f>
        <v>53.333333333333329</v>
      </c>
      <c r="M2024" s="34">
        <f>CONVERT(INDEX(DHW_StPt_Sch_EZ!$C$31:$I$54,MATCH(Schedules_8760!$C2024,DHW_StPt_Sch_EZ!$B$31:$B$54,0),MATCH(Schedules_8760!$F2024,DHW_StPt_Sch_EZ!$C$30:$I$30,0)),"F","C")</f>
        <v>53.333333333333329</v>
      </c>
      <c r="N2024" s="12"/>
      <c r="O2024" s="12"/>
      <c r="P2024" s="12"/>
    </row>
    <row r="2025" spans="1:16" x14ac:dyDescent="0.25">
      <c r="A2025" s="35">
        <v>2024</v>
      </c>
      <c r="B2025" s="89">
        <v>85.291666666666671</v>
      </c>
      <c r="C2025" s="35">
        <f t="shared" si="155"/>
        <v>8</v>
      </c>
      <c r="D2025" s="35">
        <f t="shared" si="158"/>
        <v>85</v>
      </c>
      <c r="E2025" s="35">
        <f t="shared" si="159"/>
        <v>1</v>
      </c>
      <c r="F2025" s="35" t="str">
        <f t="shared" si="156"/>
        <v>Sunday</v>
      </c>
      <c r="G2025" s="35">
        <f t="shared" si="157"/>
        <v>3</v>
      </c>
      <c r="H2025" s="34">
        <f>CONVERT(INDEX(Htg_StPt_Sch_EZ!$C$4:$I$27,MATCH(Schedules_8760!$C2025,Htg_StPt_Sch_EZ!$B$4:$B$27,0),MATCH(Schedules_8760!$F2025,Htg_StPt_Sch_EZ!$C$3:$I$3,0)),"F","C")</f>
        <v>20.555555555555554</v>
      </c>
      <c r="I2025" s="34">
        <f>CONVERT(INDEX(Htg_StPt_Sch_EZ!$C$31:$I$54,MATCH(Schedules_8760!$C2025,Htg_StPt_Sch_EZ!$B$31:$B$54,0),MATCH(Schedules_8760!$F2025,Htg_StPt_Sch_EZ!$C$30:$I$30,0)),"F","C")</f>
        <v>19.444444444444443</v>
      </c>
      <c r="J2025" s="34">
        <f>CONVERT(INDEX(Clg_StPt_Sch_EZ!$C$4:$I$27,MATCH(Schedules_8760!$C2025,Clg_StPt_Sch_EZ!$B$4:$B$27,0),MATCH(Schedules_8760!$F2025,Clg_StPt_Sch_EZ!$C$3:$I$3,0)),"F","C")</f>
        <v>25.555555555555554</v>
      </c>
      <c r="K2025" s="34">
        <f>CONVERT(INDEX(Clg_StPt_Sch_EZ!$C$31:$I$54,MATCH(Schedules_8760!$C2025,Clg_StPt_Sch_EZ!$B$31:$B$54,0),MATCH(Schedules_8760!$F2025,Clg_StPt_Sch_EZ!$C$30:$I$30,0)),"F","C")</f>
        <v>25</v>
      </c>
      <c r="L2025" s="34">
        <f>CONVERT(INDEX(DHW_StPt_Sch_EZ!$C$4:$I$27,MATCH(Schedules_8760!$C2025,DHW_StPt_Sch_EZ!$B$4:$B$27,0),MATCH(Schedules_8760!$F2025,DHW_StPt_Sch_EZ!$C$3:$I$3,0)),"F","C")</f>
        <v>53.333333333333329</v>
      </c>
      <c r="M2025" s="34">
        <f>CONVERT(INDEX(DHW_StPt_Sch_EZ!$C$31:$I$54,MATCH(Schedules_8760!$C2025,DHW_StPt_Sch_EZ!$B$31:$B$54,0),MATCH(Schedules_8760!$F2025,DHW_StPt_Sch_EZ!$C$30:$I$30,0)),"F","C")</f>
        <v>53.333333333333329</v>
      </c>
      <c r="N2025" s="12"/>
      <c r="O2025" s="12"/>
      <c r="P2025" s="12"/>
    </row>
    <row r="2026" spans="1:16" x14ac:dyDescent="0.25">
      <c r="A2026" s="35">
        <v>2025</v>
      </c>
      <c r="B2026" s="89">
        <v>85.333333333333329</v>
      </c>
      <c r="C2026" s="35">
        <f t="shared" si="155"/>
        <v>9</v>
      </c>
      <c r="D2026" s="35">
        <f t="shared" si="158"/>
        <v>85</v>
      </c>
      <c r="E2026" s="35">
        <f t="shared" si="159"/>
        <v>1</v>
      </c>
      <c r="F2026" s="35" t="str">
        <f t="shared" si="156"/>
        <v>Sunday</v>
      </c>
      <c r="G2026" s="35">
        <f t="shared" si="157"/>
        <v>3</v>
      </c>
      <c r="H2026" s="34">
        <f>CONVERT(INDEX(Htg_StPt_Sch_EZ!$C$4:$I$27,MATCH(Schedules_8760!$C2026,Htg_StPt_Sch_EZ!$B$4:$B$27,0),MATCH(Schedules_8760!$F2026,Htg_StPt_Sch_EZ!$C$3:$I$3,0)),"F","C")</f>
        <v>20.555555555555554</v>
      </c>
      <c r="I2026" s="34">
        <f>CONVERT(INDEX(Htg_StPt_Sch_EZ!$C$31:$I$54,MATCH(Schedules_8760!$C2026,Htg_StPt_Sch_EZ!$B$31:$B$54,0),MATCH(Schedules_8760!$F2026,Htg_StPt_Sch_EZ!$C$30:$I$30,0)),"F","C")</f>
        <v>19.444444444444443</v>
      </c>
      <c r="J2026" s="34">
        <f>CONVERT(INDEX(Clg_StPt_Sch_EZ!$C$4:$I$27,MATCH(Schedules_8760!$C2026,Clg_StPt_Sch_EZ!$B$4:$B$27,0),MATCH(Schedules_8760!$F2026,Clg_StPt_Sch_EZ!$C$3:$I$3,0)),"F","C")</f>
        <v>25.555555555555554</v>
      </c>
      <c r="K2026" s="34">
        <f>CONVERT(INDEX(Clg_StPt_Sch_EZ!$C$31:$I$54,MATCH(Schedules_8760!$C2026,Clg_StPt_Sch_EZ!$B$31:$B$54,0),MATCH(Schedules_8760!$F2026,Clg_StPt_Sch_EZ!$C$30:$I$30,0)),"F","C")</f>
        <v>25</v>
      </c>
      <c r="L2026" s="34">
        <f>CONVERT(INDEX(DHW_StPt_Sch_EZ!$C$4:$I$27,MATCH(Schedules_8760!$C2026,DHW_StPt_Sch_EZ!$B$4:$B$27,0),MATCH(Schedules_8760!$F2026,DHW_StPt_Sch_EZ!$C$3:$I$3,0)),"F","C")</f>
        <v>53.333333333333329</v>
      </c>
      <c r="M2026" s="34">
        <f>CONVERT(INDEX(DHW_StPt_Sch_EZ!$C$31:$I$54,MATCH(Schedules_8760!$C2026,DHW_StPt_Sch_EZ!$B$31:$B$54,0),MATCH(Schedules_8760!$F2026,DHW_StPt_Sch_EZ!$C$30:$I$30,0)),"F","C")</f>
        <v>53.333333333333329</v>
      </c>
      <c r="N2026" s="12"/>
      <c r="O2026" s="12"/>
      <c r="P2026" s="12"/>
    </row>
    <row r="2027" spans="1:16" x14ac:dyDescent="0.25">
      <c r="A2027" s="35">
        <v>2026</v>
      </c>
      <c r="B2027" s="89">
        <v>85.375</v>
      </c>
      <c r="C2027" s="35">
        <f t="shared" si="155"/>
        <v>10</v>
      </c>
      <c r="D2027" s="35">
        <f t="shared" si="158"/>
        <v>85</v>
      </c>
      <c r="E2027" s="35">
        <f t="shared" si="159"/>
        <v>1</v>
      </c>
      <c r="F2027" s="35" t="str">
        <f t="shared" si="156"/>
        <v>Sunday</v>
      </c>
      <c r="G2027" s="35">
        <f t="shared" si="157"/>
        <v>3</v>
      </c>
      <c r="H2027" s="34">
        <f>CONVERT(INDEX(Htg_StPt_Sch_EZ!$C$4:$I$27,MATCH(Schedules_8760!$C2027,Htg_StPt_Sch_EZ!$B$4:$B$27,0),MATCH(Schedules_8760!$F2027,Htg_StPt_Sch_EZ!$C$3:$I$3,0)),"F","C")</f>
        <v>20.555555555555554</v>
      </c>
      <c r="I2027" s="34">
        <f>CONVERT(INDEX(Htg_StPt_Sch_EZ!$C$31:$I$54,MATCH(Schedules_8760!$C2027,Htg_StPt_Sch_EZ!$B$31:$B$54,0),MATCH(Schedules_8760!$F2027,Htg_StPt_Sch_EZ!$C$30:$I$30,0)),"F","C")</f>
        <v>19.444444444444443</v>
      </c>
      <c r="J2027" s="34">
        <f>CONVERT(INDEX(Clg_StPt_Sch_EZ!$C$4:$I$27,MATCH(Schedules_8760!$C2027,Clg_StPt_Sch_EZ!$B$4:$B$27,0),MATCH(Schedules_8760!$F2027,Clg_StPt_Sch_EZ!$C$3:$I$3,0)),"F","C")</f>
        <v>25.555555555555554</v>
      </c>
      <c r="K2027" s="34">
        <f>CONVERT(INDEX(Clg_StPt_Sch_EZ!$C$31:$I$54,MATCH(Schedules_8760!$C2027,Clg_StPt_Sch_EZ!$B$31:$B$54,0),MATCH(Schedules_8760!$F2027,Clg_StPt_Sch_EZ!$C$30:$I$30,0)),"F","C")</f>
        <v>25</v>
      </c>
      <c r="L2027" s="34">
        <f>CONVERT(INDEX(DHW_StPt_Sch_EZ!$C$4:$I$27,MATCH(Schedules_8760!$C2027,DHW_StPt_Sch_EZ!$B$4:$B$27,0),MATCH(Schedules_8760!$F2027,DHW_StPt_Sch_EZ!$C$3:$I$3,0)),"F","C")</f>
        <v>53.333333333333329</v>
      </c>
      <c r="M2027" s="34">
        <f>CONVERT(INDEX(DHW_StPt_Sch_EZ!$C$31:$I$54,MATCH(Schedules_8760!$C2027,DHW_StPt_Sch_EZ!$B$31:$B$54,0),MATCH(Schedules_8760!$F2027,DHW_StPt_Sch_EZ!$C$30:$I$30,0)),"F","C")</f>
        <v>53.333333333333329</v>
      </c>
      <c r="N2027" s="12"/>
      <c r="O2027" s="12"/>
      <c r="P2027" s="12"/>
    </row>
    <row r="2028" spans="1:16" x14ac:dyDescent="0.25">
      <c r="A2028" s="35">
        <v>2027</v>
      </c>
      <c r="B2028" s="89">
        <v>85.416666666666671</v>
      </c>
      <c r="C2028" s="35">
        <f t="shared" si="155"/>
        <v>11</v>
      </c>
      <c r="D2028" s="35">
        <f t="shared" si="158"/>
        <v>85</v>
      </c>
      <c r="E2028" s="35">
        <f t="shared" si="159"/>
        <v>1</v>
      </c>
      <c r="F2028" s="35" t="str">
        <f t="shared" si="156"/>
        <v>Sunday</v>
      </c>
      <c r="G2028" s="35">
        <f t="shared" si="157"/>
        <v>3</v>
      </c>
      <c r="H2028" s="34">
        <f>CONVERT(INDEX(Htg_StPt_Sch_EZ!$C$4:$I$27,MATCH(Schedules_8760!$C2028,Htg_StPt_Sch_EZ!$B$4:$B$27,0),MATCH(Schedules_8760!$F2028,Htg_StPt_Sch_EZ!$C$3:$I$3,0)),"F","C")</f>
        <v>20.555555555555554</v>
      </c>
      <c r="I2028" s="34">
        <f>CONVERT(INDEX(Htg_StPt_Sch_EZ!$C$31:$I$54,MATCH(Schedules_8760!$C2028,Htg_StPt_Sch_EZ!$B$31:$B$54,0),MATCH(Schedules_8760!$F2028,Htg_StPt_Sch_EZ!$C$30:$I$30,0)),"F","C")</f>
        <v>19.444444444444443</v>
      </c>
      <c r="J2028" s="34">
        <f>CONVERT(INDEX(Clg_StPt_Sch_EZ!$C$4:$I$27,MATCH(Schedules_8760!$C2028,Clg_StPt_Sch_EZ!$B$4:$B$27,0),MATCH(Schedules_8760!$F2028,Clg_StPt_Sch_EZ!$C$3:$I$3,0)),"F","C")</f>
        <v>25.555555555555554</v>
      </c>
      <c r="K2028" s="34">
        <f>CONVERT(INDEX(Clg_StPt_Sch_EZ!$C$31:$I$54,MATCH(Schedules_8760!$C2028,Clg_StPt_Sch_EZ!$B$31:$B$54,0),MATCH(Schedules_8760!$F2028,Clg_StPt_Sch_EZ!$C$30:$I$30,0)),"F","C")</f>
        <v>25</v>
      </c>
      <c r="L2028" s="34">
        <f>CONVERT(INDEX(DHW_StPt_Sch_EZ!$C$4:$I$27,MATCH(Schedules_8760!$C2028,DHW_StPt_Sch_EZ!$B$4:$B$27,0),MATCH(Schedules_8760!$F2028,DHW_StPt_Sch_EZ!$C$3:$I$3,0)),"F","C")</f>
        <v>53.333333333333329</v>
      </c>
      <c r="M2028" s="34">
        <f>CONVERT(INDEX(DHW_StPt_Sch_EZ!$C$31:$I$54,MATCH(Schedules_8760!$C2028,DHW_StPt_Sch_EZ!$B$31:$B$54,0),MATCH(Schedules_8760!$F2028,DHW_StPt_Sch_EZ!$C$30:$I$30,0)),"F","C")</f>
        <v>53.333333333333329</v>
      </c>
      <c r="N2028" s="12"/>
      <c r="O2028" s="12"/>
      <c r="P2028" s="12"/>
    </row>
    <row r="2029" spans="1:16" x14ac:dyDescent="0.25">
      <c r="A2029" s="35">
        <v>2028</v>
      </c>
      <c r="B2029" s="89">
        <v>85.458333333333329</v>
      </c>
      <c r="C2029" s="35">
        <f t="shared" si="155"/>
        <v>12</v>
      </c>
      <c r="D2029" s="35">
        <f t="shared" si="158"/>
        <v>85</v>
      </c>
      <c r="E2029" s="35">
        <f t="shared" si="159"/>
        <v>1</v>
      </c>
      <c r="F2029" s="35" t="str">
        <f t="shared" si="156"/>
        <v>Sunday</v>
      </c>
      <c r="G2029" s="35">
        <f t="shared" si="157"/>
        <v>3</v>
      </c>
      <c r="H2029" s="34">
        <f>CONVERT(INDEX(Htg_StPt_Sch_EZ!$C$4:$I$27,MATCH(Schedules_8760!$C2029,Htg_StPt_Sch_EZ!$B$4:$B$27,0),MATCH(Schedules_8760!$F2029,Htg_StPt_Sch_EZ!$C$3:$I$3,0)),"F","C")</f>
        <v>20.555555555555554</v>
      </c>
      <c r="I2029" s="34">
        <f>CONVERT(INDEX(Htg_StPt_Sch_EZ!$C$31:$I$54,MATCH(Schedules_8760!$C2029,Htg_StPt_Sch_EZ!$B$31:$B$54,0),MATCH(Schedules_8760!$F2029,Htg_StPt_Sch_EZ!$C$30:$I$30,0)),"F","C")</f>
        <v>19.444444444444443</v>
      </c>
      <c r="J2029" s="34">
        <f>CONVERT(INDEX(Clg_StPt_Sch_EZ!$C$4:$I$27,MATCH(Schedules_8760!$C2029,Clg_StPt_Sch_EZ!$B$4:$B$27,0),MATCH(Schedules_8760!$F2029,Clg_StPt_Sch_EZ!$C$3:$I$3,0)),"F","C")</f>
        <v>25.555555555555554</v>
      </c>
      <c r="K2029" s="34">
        <f>CONVERT(INDEX(Clg_StPt_Sch_EZ!$C$31:$I$54,MATCH(Schedules_8760!$C2029,Clg_StPt_Sch_EZ!$B$31:$B$54,0),MATCH(Schedules_8760!$F2029,Clg_StPt_Sch_EZ!$C$30:$I$30,0)),"F","C")</f>
        <v>25</v>
      </c>
      <c r="L2029" s="34">
        <f>CONVERT(INDEX(DHW_StPt_Sch_EZ!$C$4:$I$27,MATCH(Schedules_8760!$C2029,DHW_StPt_Sch_EZ!$B$4:$B$27,0),MATCH(Schedules_8760!$F2029,DHW_StPt_Sch_EZ!$C$3:$I$3,0)),"F","C")</f>
        <v>53.333333333333329</v>
      </c>
      <c r="M2029" s="34">
        <f>CONVERT(INDEX(DHW_StPt_Sch_EZ!$C$31:$I$54,MATCH(Schedules_8760!$C2029,DHW_StPt_Sch_EZ!$B$31:$B$54,0),MATCH(Schedules_8760!$F2029,DHW_StPt_Sch_EZ!$C$30:$I$30,0)),"F","C")</f>
        <v>53.333333333333329</v>
      </c>
      <c r="N2029" s="12"/>
      <c r="O2029" s="12"/>
      <c r="P2029" s="12"/>
    </row>
    <row r="2030" spans="1:16" x14ac:dyDescent="0.25">
      <c r="A2030" s="35">
        <v>2029</v>
      </c>
      <c r="B2030" s="89">
        <v>85.5</v>
      </c>
      <c r="C2030" s="35">
        <f t="shared" si="155"/>
        <v>13</v>
      </c>
      <c r="D2030" s="35">
        <f t="shared" si="158"/>
        <v>85</v>
      </c>
      <c r="E2030" s="35">
        <f t="shared" si="159"/>
        <v>1</v>
      </c>
      <c r="F2030" s="35" t="str">
        <f t="shared" si="156"/>
        <v>Sunday</v>
      </c>
      <c r="G2030" s="35">
        <f t="shared" si="157"/>
        <v>3</v>
      </c>
      <c r="H2030" s="34">
        <f>CONVERT(INDEX(Htg_StPt_Sch_EZ!$C$4:$I$27,MATCH(Schedules_8760!$C2030,Htg_StPt_Sch_EZ!$B$4:$B$27,0),MATCH(Schedules_8760!$F2030,Htg_StPt_Sch_EZ!$C$3:$I$3,0)),"F","C")</f>
        <v>20.555555555555554</v>
      </c>
      <c r="I2030" s="34">
        <f>CONVERT(INDEX(Htg_StPt_Sch_EZ!$C$31:$I$54,MATCH(Schedules_8760!$C2030,Htg_StPt_Sch_EZ!$B$31:$B$54,0),MATCH(Schedules_8760!$F2030,Htg_StPt_Sch_EZ!$C$30:$I$30,0)),"F","C")</f>
        <v>19.444444444444443</v>
      </c>
      <c r="J2030" s="34">
        <f>CONVERT(INDEX(Clg_StPt_Sch_EZ!$C$4:$I$27,MATCH(Schedules_8760!$C2030,Clg_StPt_Sch_EZ!$B$4:$B$27,0),MATCH(Schedules_8760!$F2030,Clg_StPt_Sch_EZ!$C$3:$I$3,0)),"F","C")</f>
        <v>25.555555555555554</v>
      </c>
      <c r="K2030" s="34">
        <f>CONVERT(INDEX(Clg_StPt_Sch_EZ!$C$31:$I$54,MATCH(Schedules_8760!$C2030,Clg_StPt_Sch_EZ!$B$31:$B$54,0),MATCH(Schedules_8760!$F2030,Clg_StPt_Sch_EZ!$C$30:$I$30,0)),"F","C")</f>
        <v>25</v>
      </c>
      <c r="L2030" s="34">
        <f>CONVERT(INDEX(DHW_StPt_Sch_EZ!$C$4:$I$27,MATCH(Schedules_8760!$C2030,DHW_StPt_Sch_EZ!$B$4:$B$27,0),MATCH(Schedules_8760!$F2030,DHW_StPt_Sch_EZ!$C$3:$I$3,0)),"F","C")</f>
        <v>53.333333333333329</v>
      </c>
      <c r="M2030" s="34">
        <f>CONVERT(INDEX(DHW_StPt_Sch_EZ!$C$31:$I$54,MATCH(Schedules_8760!$C2030,DHW_StPt_Sch_EZ!$B$31:$B$54,0),MATCH(Schedules_8760!$F2030,DHW_StPt_Sch_EZ!$C$30:$I$30,0)),"F","C")</f>
        <v>53.333333333333329</v>
      </c>
      <c r="N2030" s="12"/>
      <c r="O2030" s="12"/>
      <c r="P2030" s="12"/>
    </row>
    <row r="2031" spans="1:16" x14ac:dyDescent="0.25">
      <c r="A2031" s="35">
        <v>2030</v>
      </c>
      <c r="B2031" s="89">
        <v>85.541666666666671</v>
      </c>
      <c r="C2031" s="35">
        <f t="shared" si="155"/>
        <v>14</v>
      </c>
      <c r="D2031" s="35">
        <f t="shared" si="158"/>
        <v>85</v>
      </c>
      <c r="E2031" s="35">
        <f t="shared" si="159"/>
        <v>1</v>
      </c>
      <c r="F2031" s="35" t="str">
        <f t="shared" si="156"/>
        <v>Sunday</v>
      </c>
      <c r="G2031" s="35">
        <f t="shared" si="157"/>
        <v>3</v>
      </c>
      <c r="H2031" s="34">
        <f>CONVERT(INDEX(Htg_StPt_Sch_EZ!$C$4:$I$27,MATCH(Schedules_8760!$C2031,Htg_StPt_Sch_EZ!$B$4:$B$27,0),MATCH(Schedules_8760!$F2031,Htg_StPt_Sch_EZ!$C$3:$I$3,0)),"F","C")</f>
        <v>20.555555555555554</v>
      </c>
      <c r="I2031" s="34">
        <f>CONVERT(INDEX(Htg_StPt_Sch_EZ!$C$31:$I$54,MATCH(Schedules_8760!$C2031,Htg_StPt_Sch_EZ!$B$31:$B$54,0),MATCH(Schedules_8760!$F2031,Htg_StPt_Sch_EZ!$C$30:$I$30,0)),"F","C")</f>
        <v>19.444444444444443</v>
      </c>
      <c r="J2031" s="34">
        <f>CONVERT(INDEX(Clg_StPt_Sch_EZ!$C$4:$I$27,MATCH(Schedules_8760!$C2031,Clg_StPt_Sch_EZ!$B$4:$B$27,0),MATCH(Schedules_8760!$F2031,Clg_StPt_Sch_EZ!$C$3:$I$3,0)),"F","C")</f>
        <v>25.555555555555554</v>
      </c>
      <c r="K2031" s="34">
        <f>CONVERT(INDEX(Clg_StPt_Sch_EZ!$C$31:$I$54,MATCH(Schedules_8760!$C2031,Clg_StPt_Sch_EZ!$B$31:$B$54,0),MATCH(Schedules_8760!$F2031,Clg_StPt_Sch_EZ!$C$30:$I$30,0)),"F","C")</f>
        <v>25</v>
      </c>
      <c r="L2031" s="34">
        <f>CONVERT(INDEX(DHW_StPt_Sch_EZ!$C$4:$I$27,MATCH(Schedules_8760!$C2031,DHW_StPt_Sch_EZ!$B$4:$B$27,0),MATCH(Schedules_8760!$F2031,DHW_StPt_Sch_EZ!$C$3:$I$3,0)),"F","C")</f>
        <v>53.333333333333329</v>
      </c>
      <c r="M2031" s="34">
        <f>CONVERT(INDEX(DHW_StPt_Sch_EZ!$C$31:$I$54,MATCH(Schedules_8760!$C2031,DHW_StPt_Sch_EZ!$B$31:$B$54,0),MATCH(Schedules_8760!$F2031,DHW_StPt_Sch_EZ!$C$30:$I$30,0)),"F","C")</f>
        <v>53.333333333333329</v>
      </c>
      <c r="N2031" s="12"/>
      <c r="O2031" s="12"/>
      <c r="P2031" s="12"/>
    </row>
    <row r="2032" spans="1:16" x14ac:dyDescent="0.25">
      <c r="A2032" s="35">
        <v>2031</v>
      </c>
      <c r="B2032" s="89">
        <v>85.583333333333329</v>
      </c>
      <c r="C2032" s="35">
        <f t="shared" si="155"/>
        <v>15</v>
      </c>
      <c r="D2032" s="35">
        <f t="shared" si="158"/>
        <v>85</v>
      </c>
      <c r="E2032" s="35">
        <f t="shared" si="159"/>
        <v>1</v>
      </c>
      <c r="F2032" s="35" t="str">
        <f t="shared" si="156"/>
        <v>Sunday</v>
      </c>
      <c r="G2032" s="35">
        <f t="shared" si="157"/>
        <v>3</v>
      </c>
      <c r="H2032" s="34">
        <f>CONVERT(INDEX(Htg_StPt_Sch_EZ!$C$4:$I$27,MATCH(Schedules_8760!$C2032,Htg_StPt_Sch_EZ!$B$4:$B$27,0),MATCH(Schedules_8760!$F2032,Htg_StPt_Sch_EZ!$C$3:$I$3,0)),"F","C")</f>
        <v>20.555555555555554</v>
      </c>
      <c r="I2032" s="34">
        <f>CONVERT(INDEX(Htg_StPt_Sch_EZ!$C$31:$I$54,MATCH(Schedules_8760!$C2032,Htg_StPt_Sch_EZ!$B$31:$B$54,0),MATCH(Schedules_8760!$F2032,Htg_StPt_Sch_EZ!$C$30:$I$30,0)),"F","C")</f>
        <v>21.111111111111111</v>
      </c>
      <c r="J2032" s="34">
        <f>CONVERT(INDEX(Clg_StPt_Sch_EZ!$C$4:$I$27,MATCH(Schedules_8760!$C2032,Clg_StPt_Sch_EZ!$B$4:$B$27,0),MATCH(Schedules_8760!$F2032,Clg_StPt_Sch_EZ!$C$3:$I$3,0)),"F","C")</f>
        <v>25.555555555555554</v>
      </c>
      <c r="K2032" s="34">
        <f>CONVERT(INDEX(Clg_StPt_Sch_EZ!$C$31:$I$54,MATCH(Schedules_8760!$C2032,Clg_StPt_Sch_EZ!$B$31:$B$54,0),MATCH(Schedules_8760!$F2032,Clg_StPt_Sch_EZ!$C$30:$I$30,0)),"F","C")</f>
        <v>25</v>
      </c>
      <c r="L2032" s="34">
        <f>CONVERT(INDEX(DHW_StPt_Sch_EZ!$C$4:$I$27,MATCH(Schedules_8760!$C2032,DHW_StPt_Sch_EZ!$B$4:$B$27,0),MATCH(Schedules_8760!$F2032,DHW_StPt_Sch_EZ!$C$3:$I$3,0)),"F","C")</f>
        <v>53.333333333333329</v>
      </c>
      <c r="M2032" s="34">
        <f>CONVERT(INDEX(DHW_StPt_Sch_EZ!$C$31:$I$54,MATCH(Schedules_8760!$C2032,DHW_StPt_Sch_EZ!$B$31:$B$54,0),MATCH(Schedules_8760!$F2032,DHW_StPt_Sch_EZ!$C$30:$I$30,0)),"F","C")</f>
        <v>53.333333333333329</v>
      </c>
      <c r="N2032" s="12"/>
      <c r="O2032" s="12"/>
      <c r="P2032" s="12"/>
    </row>
    <row r="2033" spans="1:16" x14ac:dyDescent="0.25">
      <c r="A2033" s="35">
        <v>2032</v>
      </c>
      <c r="B2033" s="89">
        <v>85.625</v>
      </c>
      <c r="C2033" s="35">
        <f t="shared" si="155"/>
        <v>16</v>
      </c>
      <c r="D2033" s="35">
        <f t="shared" si="158"/>
        <v>85</v>
      </c>
      <c r="E2033" s="35">
        <f t="shared" si="159"/>
        <v>1</v>
      </c>
      <c r="F2033" s="35" t="str">
        <f t="shared" si="156"/>
        <v>Sunday</v>
      </c>
      <c r="G2033" s="35">
        <f t="shared" si="157"/>
        <v>3</v>
      </c>
      <c r="H2033" s="34">
        <f>CONVERT(INDEX(Htg_StPt_Sch_EZ!$C$4:$I$27,MATCH(Schedules_8760!$C2033,Htg_StPt_Sch_EZ!$B$4:$B$27,0),MATCH(Schedules_8760!$F2033,Htg_StPt_Sch_EZ!$C$3:$I$3,0)),"F","C")</f>
        <v>20.555555555555554</v>
      </c>
      <c r="I2033" s="34">
        <f>CONVERT(INDEX(Htg_StPt_Sch_EZ!$C$31:$I$54,MATCH(Schedules_8760!$C2033,Htg_StPt_Sch_EZ!$B$31:$B$54,0),MATCH(Schedules_8760!$F2033,Htg_StPt_Sch_EZ!$C$30:$I$30,0)),"F","C")</f>
        <v>21.111111111111111</v>
      </c>
      <c r="J2033" s="34">
        <f>CONVERT(INDEX(Clg_StPt_Sch_EZ!$C$4:$I$27,MATCH(Schedules_8760!$C2033,Clg_StPt_Sch_EZ!$B$4:$B$27,0),MATCH(Schedules_8760!$F2033,Clg_StPt_Sch_EZ!$C$3:$I$3,0)),"F","C")</f>
        <v>25.555555555555554</v>
      </c>
      <c r="K2033" s="34">
        <f>CONVERT(INDEX(Clg_StPt_Sch_EZ!$C$31:$I$54,MATCH(Schedules_8760!$C2033,Clg_StPt_Sch_EZ!$B$31:$B$54,0),MATCH(Schedules_8760!$F2033,Clg_StPt_Sch_EZ!$C$30:$I$30,0)),"F","C")</f>
        <v>25</v>
      </c>
      <c r="L2033" s="34">
        <f>CONVERT(INDEX(DHW_StPt_Sch_EZ!$C$4:$I$27,MATCH(Schedules_8760!$C2033,DHW_StPt_Sch_EZ!$B$4:$B$27,0),MATCH(Schedules_8760!$F2033,DHW_StPt_Sch_EZ!$C$3:$I$3,0)),"F","C")</f>
        <v>53.333333333333329</v>
      </c>
      <c r="M2033" s="34">
        <f>CONVERT(INDEX(DHW_StPt_Sch_EZ!$C$31:$I$54,MATCH(Schedules_8760!$C2033,DHW_StPt_Sch_EZ!$B$31:$B$54,0),MATCH(Schedules_8760!$F2033,DHW_StPt_Sch_EZ!$C$30:$I$30,0)),"F","C")</f>
        <v>53.333333333333329</v>
      </c>
      <c r="N2033" s="12"/>
      <c r="O2033" s="12"/>
      <c r="P2033" s="12"/>
    </row>
    <row r="2034" spans="1:16" x14ac:dyDescent="0.25">
      <c r="A2034" s="35">
        <v>2033</v>
      </c>
      <c r="B2034" s="89">
        <v>85.666666666666671</v>
      </c>
      <c r="C2034" s="35">
        <f t="shared" si="155"/>
        <v>17</v>
      </c>
      <c r="D2034" s="35">
        <f t="shared" si="158"/>
        <v>85</v>
      </c>
      <c r="E2034" s="35">
        <f t="shared" si="159"/>
        <v>1</v>
      </c>
      <c r="F2034" s="35" t="str">
        <f t="shared" si="156"/>
        <v>Sunday</v>
      </c>
      <c r="G2034" s="35">
        <f t="shared" si="157"/>
        <v>3</v>
      </c>
      <c r="H2034" s="34">
        <f>CONVERT(INDEX(Htg_StPt_Sch_EZ!$C$4:$I$27,MATCH(Schedules_8760!$C2034,Htg_StPt_Sch_EZ!$B$4:$B$27,0),MATCH(Schedules_8760!$F2034,Htg_StPt_Sch_EZ!$C$3:$I$3,0)),"F","C")</f>
        <v>20.555555555555554</v>
      </c>
      <c r="I2034" s="34">
        <f>CONVERT(INDEX(Htg_StPt_Sch_EZ!$C$31:$I$54,MATCH(Schedules_8760!$C2034,Htg_StPt_Sch_EZ!$B$31:$B$54,0),MATCH(Schedules_8760!$F2034,Htg_StPt_Sch_EZ!$C$30:$I$30,0)),"F","C")</f>
        <v>17.777777777777779</v>
      </c>
      <c r="J2034" s="34">
        <f>CONVERT(INDEX(Clg_StPt_Sch_EZ!$C$4:$I$27,MATCH(Schedules_8760!$C2034,Clg_StPt_Sch_EZ!$B$4:$B$27,0),MATCH(Schedules_8760!$F2034,Clg_StPt_Sch_EZ!$C$3:$I$3,0)),"F","C")</f>
        <v>25.555555555555554</v>
      </c>
      <c r="K2034" s="34">
        <f>CONVERT(INDEX(Clg_StPt_Sch_EZ!$C$31:$I$54,MATCH(Schedules_8760!$C2034,Clg_StPt_Sch_EZ!$B$31:$B$54,0),MATCH(Schedules_8760!$F2034,Clg_StPt_Sch_EZ!$C$30:$I$30,0)),"F","C")</f>
        <v>25</v>
      </c>
      <c r="L2034" s="34">
        <f>CONVERT(INDEX(DHW_StPt_Sch_EZ!$C$4:$I$27,MATCH(Schedules_8760!$C2034,DHW_StPt_Sch_EZ!$B$4:$B$27,0),MATCH(Schedules_8760!$F2034,DHW_StPt_Sch_EZ!$C$3:$I$3,0)),"F","C")</f>
        <v>53.333333333333329</v>
      </c>
      <c r="M2034" s="34">
        <f>CONVERT(INDEX(DHW_StPt_Sch_EZ!$C$31:$I$54,MATCH(Schedules_8760!$C2034,DHW_StPt_Sch_EZ!$B$31:$B$54,0),MATCH(Schedules_8760!$F2034,DHW_StPt_Sch_EZ!$C$30:$I$30,0)),"F","C")</f>
        <v>53.333333333333329</v>
      </c>
      <c r="N2034" s="12"/>
      <c r="O2034" s="12"/>
      <c r="P2034" s="12"/>
    </row>
    <row r="2035" spans="1:16" x14ac:dyDescent="0.25">
      <c r="A2035" s="35">
        <v>2034</v>
      </c>
      <c r="B2035" s="89">
        <v>85.708333333333329</v>
      </c>
      <c r="C2035" s="35">
        <f t="shared" si="155"/>
        <v>18</v>
      </c>
      <c r="D2035" s="35">
        <f t="shared" si="158"/>
        <v>85</v>
      </c>
      <c r="E2035" s="35">
        <f t="shared" si="159"/>
        <v>1</v>
      </c>
      <c r="F2035" s="35" t="str">
        <f t="shared" si="156"/>
        <v>Sunday</v>
      </c>
      <c r="G2035" s="35">
        <f t="shared" si="157"/>
        <v>3</v>
      </c>
      <c r="H2035" s="34">
        <f>CONVERT(INDEX(Htg_StPt_Sch_EZ!$C$4:$I$27,MATCH(Schedules_8760!$C2035,Htg_StPt_Sch_EZ!$B$4:$B$27,0),MATCH(Schedules_8760!$F2035,Htg_StPt_Sch_EZ!$C$3:$I$3,0)),"F","C")</f>
        <v>20.555555555555554</v>
      </c>
      <c r="I2035" s="34">
        <f>CONVERT(INDEX(Htg_StPt_Sch_EZ!$C$31:$I$54,MATCH(Schedules_8760!$C2035,Htg_StPt_Sch_EZ!$B$31:$B$54,0),MATCH(Schedules_8760!$F2035,Htg_StPt_Sch_EZ!$C$30:$I$30,0)),"F","C")</f>
        <v>17.777777777777779</v>
      </c>
      <c r="J2035" s="34">
        <f>CONVERT(INDEX(Clg_StPt_Sch_EZ!$C$4:$I$27,MATCH(Schedules_8760!$C2035,Clg_StPt_Sch_EZ!$B$4:$B$27,0),MATCH(Schedules_8760!$F2035,Clg_StPt_Sch_EZ!$C$3:$I$3,0)),"F","C")</f>
        <v>25.555555555555554</v>
      </c>
      <c r="K2035" s="34">
        <f>CONVERT(INDEX(Clg_StPt_Sch_EZ!$C$31:$I$54,MATCH(Schedules_8760!$C2035,Clg_StPt_Sch_EZ!$B$31:$B$54,0),MATCH(Schedules_8760!$F2035,Clg_StPt_Sch_EZ!$C$30:$I$30,0)),"F","C")</f>
        <v>28.333333333333332</v>
      </c>
      <c r="L2035" s="34">
        <f>CONVERT(INDEX(DHW_StPt_Sch_EZ!$C$4:$I$27,MATCH(Schedules_8760!$C2035,DHW_StPt_Sch_EZ!$B$4:$B$27,0),MATCH(Schedules_8760!$F2035,DHW_StPt_Sch_EZ!$C$3:$I$3,0)),"F","C")</f>
        <v>53.333333333333329</v>
      </c>
      <c r="M2035" s="34">
        <f>CONVERT(INDEX(DHW_StPt_Sch_EZ!$C$31:$I$54,MATCH(Schedules_8760!$C2035,DHW_StPt_Sch_EZ!$B$31:$B$54,0),MATCH(Schedules_8760!$F2035,DHW_StPt_Sch_EZ!$C$30:$I$30,0)),"F","C")</f>
        <v>53.333333333333329</v>
      </c>
      <c r="N2035" s="12"/>
      <c r="O2035" s="12"/>
      <c r="P2035" s="12"/>
    </row>
    <row r="2036" spans="1:16" x14ac:dyDescent="0.25">
      <c r="A2036" s="35">
        <v>2035</v>
      </c>
      <c r="B2036" s="89">
        <v>85.75</v>
      </c>
      <c r="C2036" s="35">
        <f t="shared" si="155"/>
        <v>19</v>
      </c>
      <c r="D2036" s="35">
        <f t="shared" si="158"/>
        <v>85</v>
      </c>
      <c r="E2036" s="35">
        <f t="shared" si="159"/>
        <v>1</v>
      </c>
      <c r="F2036" s="35" t="str">
        <f t="shared" si="156"/>
        <v>Sunday</v>
      </c>
      <c r="G2036" s="35">
        <f t="shared" si="157"/>
        <v>3</v>
      </c>
      <c r="H2036" s="34">
        <f>CONVERT(INDEX(Htg_StPt_Sch_EZ!$C$4:$I$27,MATCH(Schedules_8760!$C2036,Htg_StPt_Sch_EZ!$B$4:$B$27,0),MATCH(Schedules_8760!$F2036,Htg_StPt_Sch_EZ!$C$3:$I$3,0)),"F","C")</f>
        <v>20.555555555555554</v>
      </c>
      <c r="I2036" s="34">
        <f>CONVERT(INDEX(Htg_StPt_Sch_EZ!$C$31:$I$54,MATCH(Schedules_8760!$C2036,Htg_StPt_Sch_EZ!$B$31:$B$54,0),MATCH(Schedules_8760!$F2036,Htg_StPt_Sch_EZ!$C$30:$I$30,0)),"F","C")</f>
        <v>18.333333333333332</v>
      </c>
      <c r="J2036" s="34">
        <f>CONVERT(INDEX(Clg_StPt_Sch_EZ!$C$4:$I$27,MATCH(Schedules_8760!$C2036,Clg_StPt_Sch_EZ!$B$4:$B$27,0),MATCH(Schedules_8760!$F2036,Clg_StPt_Sch_EZ!$C$3:$I$3,0)),"F","C")</f>
        <v>25.555555555555554</v>
      </c>
      <c r="K2036" s="34">
        <f>CONVERT(INDEX(Clg_StPt_Sch_EZ!$C$31:$I$54,MATCH(Schedules_8760!$C2036,Clg_StPt_Sch_EZ!$B$31:$B$54,0),MATCH(Schedules_8760!$F2036,Clg_StPt_Sch_EZ!$C$30:$I$30,0)),"F","C")</f>
        <v>28.333333333333332</v>
      </c>
      <c r="L2036" s="34">
        <f>CONVERT(INDEX(DHW_StPt_Sch_EZ!$C$4:$I$27,MATCH(Schedules_8760!$C2036,DHW_StPt_Sch_EZ!$B$4:$B$27,0),MATCH(Schedules_8760!$F2036,DHW_StPt_Sch_EZ!$C$3:$I$3,0)),"F","C")</f>
        <v>53.333333333333329</v>
      </c>
      <c r="M2036" s="34">
        <f>CONVERT(INDEX(DHW_StPt_Sch_EZ!$C$31:$I$54,MATCH(Schedules_8760!$C2036,DHW_StPt_Sch_EZ!$B$31:$B$54,0),MATCH(Schedules_8760!$F2036,DHW_StPt_Sch_EZ!$C$30:$I$30,0)),"F","C")</f>
        <v>53.333333333333329</v>
      </c>
      <c r="N2036" s="12"/>
      <c r="O2036" s="12"/>
      <c r="P2036" s="12"/>
    </row>
    <row r="2037" spans="1:16" x14ac:dyDescent="0.25">
      <c r="A2037" s="35">
        <v>2036</v>
      </c>
      <c r="B2037" s="89">
        <v>85.791666666666671</v>
      </c>
      <c r="C2037" s="35">
        <f t="shared" si="155"/>
        <v>20</v>
      </c>
      <c r="D2037" s="35">
        <f t="shared" si="158"/>
        <v>85</v>
      </c>
      <c r="E2037" s="35">
        <f t="shared" si="159"/>
        <v>1</v>
      </c>
      <c r="F2037" s="35" t="str">
        <f t="shared" si="156"/>
        <v>Sunday</v>
      </c>
      <c r="G2037" s="35">
        <f t="shared" si="157"/>
        <v>3</v>
      </c>
      <c r="H2037" s="34">
        <f>CONVERT(INDEX(Htg_StPt_Sch_EZ!$C$4:$I$27,MATCH(Schedules_8760!$C2037,Htg_StPt_Sch_EZ!$B$4:$B$27,0),MATCH(Schedules_8760!$F2037,Htg_StPt_Sch_EZ!$C$3:$I$3,0)),"F","C")</f>
        <v>20.555555555555554</v>
      </c>
      <c r="I2037" s="34">
        <f>CONVERT(INDEX(Htg_StPt_Sch_EZ!$C$31:$I$54,MATCH(Schedules_8760!$C2037,Htg_StPt_Sch_EZ!$B$31:$B$54,0),MATCH(Schedules_8760!$F2037,Htg_StPt_Sch_EZ!$C$30:$I$30,0)),"F","C")</f>
        <v>18.888888888888889</v>
      </c>
      <c r="J2037" s="34">
        <f>CONVERT(INDEX(Clg_StPt_Sch_EZ!$C$4:$I$27,MATCH(Schedules_8760!$C2037,Clg_StPt_Sch_EZ!$B$4:$B$27,0),MATCH(Schedules_8760!$F2037,Clg_StPt_Sch_EZ!$C$3:$I$3,0)),"F","C")</f>
        <v>25.555555555555554</v>
      </c>
      <c r="K2037" s="34">
        <f>CONVERT(INDEX(Clg_StPt_Sch_EZ!$C$31:$I$54,MATCH(Schedules_8760!$C2037,Clg_StPt_Sch_EZ!$B$31:$B$54,0),MATCH(Schedules_8760!$F2037,Clg_StPt_Sch_EZ!$C$30:$I$30,0)),"F","C")</f>
        <v>28.333333333333332</v>
      </c>
      <c r="L2037" s="34">
        <f>CONVERT(INDEX(DHW_StPt_Sch_EZ!$C$4:$I$27,MATCH(Schedules_8760!$C2037,DHW_StPt_Sch_EZ!$B$4:$B$27,0),MATCH(Schedules_8760!$F2037,DHW_StPt_Sch_EZ!$C$3:$I$3,0)),"F","C")</f>
        <v>53.333333333333329</v>
      </c>
      <c r="M2037" s="34">
        <f>CONVERT(INDEX(DHW_StPt_Sch_EZ!$C$31:$I$54,MATCH(Schedules_8760!$C2037,DHW_StPt_Sch_EZ!$B$31:$B$54,0),MATCH(Schedules_8760!$F2037,DHW_StPt_Sch_EZ!$C$30:$I$30,0)),"F","C")</f>
        <v>53.333333333333329</v>
      </c>
      <c r="N2037" s="12"/>
      <c r="O2037" s="12"/>
      <c r="P2037" s="12"/>
    </row>
    <row r="2038" spans="1:16" x14ac:dyDescent="0.25">
      <c r="A2038" s="35">
        <v>2037</v>
      </c>
      <c r="B2038" s="89">
        <v>85.833333333333329</v>
      </c>
      <c r="C2038" s="35">
        <f t="shared" si="155"/>
        <v>21</v>
      </c>
      <c r="D2038" s="35">
        <f t="shared" si="158"/>
        <v>85</v>
      </c>
      <c r="E2038" s="35">
        <f t="shared" si="159"/>
        <v>1</v>
      </c>
      <c r="F2038" s="35" t="str">
        <f t="shared" si="156"/>
        <v>Sunday</v>
      </c>
      <c r="G2038" s="35">
        <f t="shared" si="157"/>
        <v>3</v>
      </c>
      <c r="H2038" s="34">
        <f>CONVERT(INDEX(Htg_StPt_Sch_EZ!$C$4:$I$27,MATCH(Schedules_8760!$C2038,Htg_StPt_Sch_EZ!$B$4:$B$27,0),MATCH(Schedules_8760!$F2038,Htg_StPt_Sch_EZ!$C$3:$I$3,0)),"F","C")</f>
        <v>20.555555555555554</v>
      </c>
      <c r="I2038" s="34">
        <f>CONVERT(INDEX(Htg_StPt_Sch_EZ!$C$31:$I$54,MATCH(Schedules_8760!$C2038,Htg_StPt_Sch_EZ!$B$31:$B$54,0),MATCH(Schedules_8760!$F2038,Htg_StPt_Sch_EZ!$C$30:$I$30,0)),"F","C")</f>
        <v>19.444444444444443</v>
      </c>
      <c r="J2038" s="34">
        <f>CONVERT(INDEX(Clg_StPt_Sch_EZ!$C$4:$I$27,MATCH(Schedules_8760!$C2038,Clg_StPt_Sch_EZ!$B$4:$B$27,0),MATCH(Schedules_8760!$F2038,Clg_StPt_Sch_EZ!$C$3:$I$3,0)),"F","C")</f>
        <v>25.555555555555554</v>
      </c>
      <c r="K2038" s="34">
        <f>CONVERT(INDEX(Clg_StPt_Sch_EZ!$C$31:$I$54,MATCH(Schedules_8760!$C2038,Clg_StPt_Sch_EZ!$B$31:$B$54,0),MATCH(Schedules_8760!$F2038,Clg_StPt_Sch_EZ!$C$30:$I$30,0)),"F","C")</f>
        <v>28.333333333333332</v>
      </c>
      <c r="L2038" s="34">
        <f>CONVERT(INDEX(DHW_StPt_Sch_EZ!$C$4:$I$27,MATCH(Schedules_8760!$C2038,DHW_StPt_Sch_EZ!$B$4:$B$27,0),MATCH(Schedules_8760!$F2038,DHW_StPt_Sch_EZ!$C$3:$I$3,0)),"F","C")</f>
        <v>53.333333333333329</v>
      </c>
      <c r="M2038" s="34">
        <f>CONVERT(INDEX(DHW_StPt_Sch_EZ!$C$31:$I$54,MATCH(Schedules_8760!$C2038,DHW_StPt_Sch_EZ!$B$31:$B$54,0),MATCH(Schedules_8760!$F2038,DHW_StPt_Sch_EZ!$C$30:$I$30,0)),"F","C")</f>
        <v>53.333333333333329</v>
      </c>
      <c r="N2038" s="12"/>
      <c r="O2038" s="12"/>
      <c r="P2038" s="12"/>
    </row>
    <row r="2039" spans="1:16" x14ac:dyDescent="0.25">
      <c r="A2039" s="35">
        <v>2038</v>
      </c>
      <c r="B2039" s="89">
        <v>85.875</v>
      </c>
      <c r="C2039" s="35">
        <f t="shared" si="155"/>
        <v>22</v>
      </c>
      <c r="D2039" s="35">
        <f t="shared" si="158"/>
        <v>85</v>
      </c>
      <c r="E2039" s="35">
        <f t="shared" si="159"/>
        <v>1</v>
      </c>
      <c r="F2039" s="35" t="str">
        <f t="shared" si="156"/>
        <v>Sunday</v>
      </c>
      <c r="G2039" s="35">
        <f t="shared" si="157"/>
        <v>3</v>
      </c>
      <c r="H2039" s="34">
        <f>CONVERT(INDEX(Htg_StPt_Sch_EZ!$C$4:$I$27,MATCH(Schedules_8760!$C2039,Htg_StPt_Sch_EZ!$B$4:$B$27,0),MATCH(Schedules_8760!$F2039,Htg_StPt_Sch_EZ!$C$3:$I$3,0)),"F","C")</f>
        <v>20.555555555555554</v>
      </c>
      <c r="I2039" s="34">
        <f>CONVERT(INDEX(Htg_StPt_Sch_EZ!$C$31:$I$54,MATCH(Schedules_8760!$C2039,Htg_StPt_Sch_EZ!$B$31:$B$54,0),MATCH(Schedules_8760!$F2039,Htg_StPt_Sch_EZ!$C$30:$I$30,0)),"F","C")</f>
        <v>19.444444444444443</v>
      </c>
      <c r="J2039" s="34">
        <f>CONVERT(INDEX(Clg_StPt_Sch_EZ!$C$4:$I$27,MATCH(Schedules_8760!$C2039,Clg_StPt_Sch_EZ!$B$4:$B$27,0),MATCH(Schedules_8760!$F2039,Clg_StPt_Sch_EZ!$C$3:$I$3,0)),"F","C")</f>
        <v>25.555555555555554</v>
      </c>
      <c r="K2039" s="34">
        <f>CONVERT(INDEX(Clg_StPt_Sch_EZ!$C$31:$I$54,MATCH(Schedules_8760!$C2039,Clg_StPt_Sch_EZ!$B$31:$B$54,0),MATCH(Schedules_8760!$F2039,Clg_StPt_Sch_EZ!$C$30:$I$30,0)),"F","C")</f>
        <v>28.333333333333332</v>
      </c>
      <c r="L2039" s="34">
        <f>CONVERT(INDEX(DHW_StPt_Sch_EZ!$C$4:$I$27,MATCH(Schedules_8760!$C2039,DHW_StPt_Sch_EZ!$B$4:$B$27,0),MATCH(Schedules_8760!$F2039,DHW_StPt_Sch_EZ!$C$3:$I$3,0)),"F","C")</f>
        <v>53.333333333333329</v>
      </c>
      <c r="M2039" s="34">
        <f>CONVERT(INDEX(DHW_StPt_Sch_EZ!$C$31:$I$54,MATCH(Schedules_8760!$C2039,DHW_StPt_Sch_EZ!$B$31:$B$54,0),MATCH(Schedules_8760!$F2039,DHW_StPt_Sch_EZ!$C$30:$I$30,0)),"F","C")</f>
        <v>53.333333333333329</v>
      </c>
      <c r="N2039" s="12"/>
      <c r="O2039" s="12"/>
      <c r="P2039" s="12"/>
    </row>
    <row r="2040" spans="1:16" x14ac:dyDescent="0.25">
      <c r="A2040" s="35">
        <v>2039</v>
      </c>
      <c r="B2040" s="89">
        <v>85.916666666666671</v>
      </c>
      <c r="C2040" s="35">
        <f t="shared" si="155"/>
        <v>23</v>
      </c>
      <c r="D2040" s="35">
        <f t="shared" si="158"/>
        <v>85</v>
      </c>
      <c r="E2040" s="35">
        <f t="shared" si="159"/>
        <v>1</v>
      </c>
      <c r="F2040" s="35" t="str">
        <f t="shared" si="156"/>
        <v>Sunday</v>
      </c>
      <c r="G2040" s="35">
        <f t="shared" si="157"/>
        <v>3</v>
      </c>
      <c r="H2040" s="34">
        <f>CONVERT(INDEX(Htg_StPt_Sch_EZ!$C$4:$I$27,MATCH(Schedules_8760!$C2040,Htg_StPt_Sch_EZ!$B$4:$B$27,0),MATCH(Schedules_8760!$F2040,Htg_StPt_Sch_EZ!$C$3:$I$3,0)),"F","C")</f>
        <v>20.555555555555554</v>
      </c>
      <c r="I2040" s="34">
        <f>CONVERT(INDEX(Htg_StPt_Sch_EZ!$C$31:$I$54,MATCH(Schedules_8760!$C2040,Htg_StPt_Sch_EZ!$B$31:$B$54,0),MATCH(Schedules_8760!$F2040,Htg_StPt_Sch_EZ!$C$30:$I$30,0)),"F","C")</f>
        <v>19.444444444444443</v>
      </c>
      <c r="J2040" s="34">
        <f>CONVERT(INDEX(Clg_StPt_Sch_EZ!$C$4:$I$27,MATCH(Schedules_8760!$C2040,Clg_StPt_Sch_EZ!$B$4:$B$27,0),MATCH(Schedules_8760!$F2040,Clg_StPt_Sch_EZ!$C$3:$I$3,0)),"F","C")</f>
        <v>25.555555555555554</v>
      </c>
      <c r="K2040" s="34">
        <f>CONVERT(INDEX(Clg_StPt_Sch_EZ!$C$31:$I$54,MATCH(Schedules_8760!$C2040,Clg_StPt_Sch_EZ!$B$31:$B$54,0),MATCH(Schedules_8760!$F2040,Clg_StPt_Sch_EZ!$C$30:$I$30,0)),"F","C")</f>
        <v>28.333333333333332</v>
      </c>
      <c r="L2040" s="34">
        <f>CONVERT(INDEX(DHW_StPt_Sch_EZ!$C$4:$I$27,MATCH(Schedules_8760!$C2040,DHW_StPt_Sch_EZ!$B$4:$B$27,0),MATCH(Schedules_8760!$F2040,DHW_StPt_Sch_EZ!$C$3:$I$3,0)),"F","C")</f>
        <v>53.333333333333329</v>
      </c>
      <c r="M2040" s="34">
        <f>CONVERT(INDEX(DHW_StPt_Sch_EZ!$C$31:$I$54,MATCH(Schedules_8760!$C2040,DHW_StPt_Sch_EZ!$B$31:$B$54,0),MATCH(Schedules_8760!$F2040,DHW_StPt_Sch_EZ!$C$30:$I$30,0)),"F","C")</f>
        <v>53.333333333333329</v>
      </c>
      <c r="N2040" s="12"/>
      <c r="O2040" s="12"/>
      <c r="P2040" s="12"/>
    </row>
    <row r="2041" spans="1:16" x14ac:dyDescent="0.25">
      <c r="A2041" s="35">
        <v>2040</v>
      </c>
      <c r="B2041" s="89">
        <v>85.958333333333329</v>
      </c>
      <c r="C2041" s="35">
        <f t="shared" si="155"/>
        <v>24</v>
      </c>
      <c r="D2041" s="35">
        <f t="shared" si="158"/>
        <v>85</v>
      </c>
      <c r="E2041" s="35">
        <f t="shared" si="159"/>
        <v>1</v>
      </c>
      <c r="F2041" s="35" t="str">
        <f t="shared" si="156"/>
        <v>Sunday</v>
      </c>
      <c r="G2041" s="35">
        <f t="shared" si="157"/>
        <v>3</v>
      </c>
      <c r="H2041" s="34">
        <f>CONVERT(INDEX(Htg_StPt_Sch_EZ!$C$4:$I$27,MATCH(Schedules_8760!$C2041,Htg_StPt_Sch_EZ!$B$4:$B$27,0),MATCH(Schedules_8760!$F2041,Htg_StPt_Sch_EZ!$C$3:$I$3,0)),"F","C")</f>
        <v>20.555555555555554</v>
      </c>
      <c r="I2041" s="34">
        <f>CONVERT(INDEX(Htg_StPt_Sch_EZ!$C$31:$I$54,MATCH(Schedules_8760!$C2041,Htg_StPt_Sch_EZ!$B$31:$B$54,0),MATCH(Schedules_8760!$F2041,Htg_StPt_Sch_EZ!$C$30:$I$30,0)),"F","C")</f>
        <v>19.444444444444443</v>
      </c>
      <c r="J2041" s="34">
        <f>CONVERT(INDEX(Clg_StPt_Sch_EZ!$C$4:$I$27,MATCH(Schedules_8760!$C2041,Clg_StPt_Sch_EZ!$B$4:$B$27,0),MATCH(Schedules_8760!$F2041,Clg_StPt_Sch_EZ!$C$3:$I$3,0)),"F","C")</f>
        <v>25.555555555555554</v>
      </c>
      <c r="K2041" s="34">
        <f>CONVERT(INDEX(Clg_StPt_Sch_EZ!$C$31:$I$54,MATCH(Schedules_8760!$C2041,Clg_StPt_Sch_EZ!$B$31:$B$54,0),MATCH(Schedules_8760!$F2041,Clg_StPt_Sch_EZ!$C$30:$I$30,0)),"F","C")</f>
        <v>28.333333333333332</v>
      </c>
      <c r="L2041" s="34">
        <f>CONVERT(INDEX(DHW_StPt_Sch_EZ!$C$4:$I$27,MATCH(Schedules_8760!$C2041,DHW_StPt_Sch_EZ!$B$4:$B$27,0),MATCH(Schedules_8760!$F2041,DHW_StPt_Sch_EZ!$C$3:$I$3,0)),"F","C")</f>
        <v>53.333333333333329</v>
      </c>
      <c r="M2041" s="34">
        <f>CONVERT(INDEX(DHW_StPt_Sch_EZ!$C$31:$I$54,MATCH(Schedules_8760!$C2041,DHW_StPt_Sch_EZ!$B$31:$B$54,0),MATCH(Schedules_8760!$F2041,DHW_StPt_Sch_EZ!$C$30:$I$30,0)),"F","C")</f>
        <v>53.333333333333329</v>
      </c>
      <c r="N2041" s="12"/>
      <c r="O2041" s="12"/>
      <c r="P2041" s="12"/>
    </row>
    <row r="2042" spans="1:16" x14ac:dyDescent="0.25">
      <c r="A2042" s="35">
        <v>2041</v>
      </c>
      <c r="B2042" s="89">
        <v>86</v>
      </c>
      <c r="C2042" s="35">
        <f t="shared" si="155"/>
        <v>1</v>
      </c>
      <c r="D2042" s="35">
        <f t="shared" si="158"/>
        <v>86</v>
      </c>
      <c r="E2042" s="35">
        <f t="shared" si="159"/>
        <v>2</v>
      </c>
      <c r="F2042" s="35" t="str">
        <f t="shared" si="156"/>
        <v>Monday</v>
      </c>
      <c r="G2042" s="35">
        <f t="shared" si="157"/>
        <v>3</v>
      </c>
      <c r="H2042" s="34">
        <f>CONVERT(INDEX(Htg_StPt_Sch_EZ!$C$4:$I$27,MATCH(Schedules_8760!$C2042,Htg_StPt_Sch_EZ!$B$4:$B$27,0),MATCH(Schedules_8760!$F2042,Htg_StPt_Sch_EZ!$C$3:$I$3,0)),"F","C")</f>
        <v>20.555555555555554</v>
      </c>
      <c r="I2042" s="34">
        <f>CONVERT(INDEX(Htg_StPt_Sch_EZ!$C$31:$I$54,MATCH(Schedules_8760!$C2042,Htg_StPt_Sch_EZ!$B$31:$B$54,0),MATCH(Schedules_8760!$F2042,Htg_StPt_Sch_EZ!$C$30:$I$30,0)),"F","C")</f>
        <v>19.444444444444443</v>
      </c>
      <c r="J2042" s="34">
        <f>CONVERT(INDEX(Clg_StPt_Sch_EZ!$C$4:$I$27,MATCH(Schedules_8760!$C2042,Clg_StPt_Sch_EZ!$B$4:$B$27,0),MATCH(Schedules_8760!$F2042,Clg_StPt_Sch_EZ!$C$3:$I$3,0)),"F","C")</f>
        <v>25.555555555555554</v>
      </c>
      <c r="K2042" s="34">
        <f>CONVERT(INDEX(Clg_StPt_Sch_EZ!$C$31:$I$54,MATCH(Schedules_8760!$C2042,Clg_StPt_Sch_EZ!$B$31:$B$54,0),MATCH(Schedules_8760!$F2042,Clg_StPt_Sch_EZ!$C$30:$I$30,0)),"F","C")</f>
        <v>28.333333333333332</v>
      </c>
      <c r="L2042" s="34">
        <f>CONVERT(INDEX(DHW_StPt_Sch_EZ!$C$4:$I$27,MATCH(Schedules_8760!$C2042,DHW_StPt_Sch_EZ!$B$4:$B$27,0),MATCH(Schedules_8760!$F2042,DHW_StPt_Sch_EZ!$C$3:$I$3,0)),"F","C")</f>
        <v>53.333333333333329</v>
      </c>
      <c r="M2042" s="34">
        <f>CONVERT(INDEX(DHW_StPt_Sch_EZ!$C$31:$I$54,MATCH(Schedules_8760!$C2042,DHW_StPt_Sch_EZ!$B$31:$B$54,0),MATCH(Schedules_8760!$F2042,DHW_StPt_Sch_EZ!$C$30:$I$30,0)),"F","C")</f>
        <v>53.333333333333329</v>
      </c>
      <c r="N2042" s="12"/>
      <c r="O2042" s="12"/>
      <c r="P2042" s="12"/>
    </row>
    <row r="2043" spans="1:16" x14ac:dyDescent="0.25">
      <c r="A2043" s="35">
        <v>2042</v>
      </c>
      <c r="B2043" s="89">
        <v>86.041666666666671</v>
      </c>
      <c r="C2043" s="35">
        <f t="shared" si="155"/>
        <v>2</v>
      </c>
      <c r="D2043" s="35">
        <f t="shared" si="158"/>
        <v>86</v>
      </c>
      <c r="E2043" s="35">
        <f t="shared" si="159"/>
        <v>2</v>
      </c>
      <c r="F2043" s="35" t="str">
        <f t="shared" si="156"/>
        <v>Monday</v>
      </c>
      <c r="G2043" s="35">
        <f t="shared" si="157"/>
        <v>3</v>
      </c>
      <c r="H2043" s="34">
        <f>CONVERT(INDEX(Htg_StPt_Sch_EZ!$C$4:$I$27,MATCH(Schedules_8760!$C2043,Htg_StPt_Sch_EZ!$B$4:$B$27,0),MATCH(Schedules_8760!$F2043,Htg_StPt_Sch_EZ!$C$3:$I$3,0)),"F","C")</f>
        <v>20.555555555555554</v>
      </c>
      <c r="I2043" s="34">
        <f>CONVERT(INDEX(Htg_StPt_Sch_EZ!$C$31:$I$54,MATCH(Schedules_8760!$C2043,Htg_StPt_Sch_EZ!$B$31:$B$54,0),MATCH(Schedules_8760!$F2043,Htg_StPt_Sch_EZ!$C$30:$I$30,0)),"F","C")</f>
        <v>19.444444444444443</v>
      </c>
      <c r="J2043" s="34">
        <f>CONVERT(INDEX(Clg_StPt_Sch_EZ!$C$4:$I$27,MATCH(Schedules_8760!$C2043,Clg_StPt_Sch_EZ!$B$4:$B$27,0),MATCH(Schedules_8760!$F2043,Clg_StPt_Sch_EZ!$C$3:$I$3,0)),"F","C")</f>
        <v>25.555555555555554</v>
      </c>
      <c r="K2043" s="34">
        <f>CONVERT(INDEX(Clg_StPt_Sch_EZ!$C$31:$I$54,MATCH(Schedules_8760!$C2043,Clg_StPt_Sch_EZ!$B$31:$B$54,0),MATCH(Schedules_8760!$F2043,Clg_StPt_Sch_EZ!$C$30:$I$30,0)),"F","C")</f>
        <v>28.333333333333332</v>
      </c>
      <c r="L2043" s="34">
        <f>CONVERT(INDEX(DHW_StPt_Sch_EZ!$C$4:$I$27,MATCH(Schedules_8760!$C2043,DHW_StPt_Sch_EZ!$B$4:$B$27,0),MATCH(Schedules_8760!$F2043,DHW_StPt_Sch_EZ!$C$3:$I$3,0)),"F","C")</f>
        <v>53.333333333333329</v>
      </c>
      <c r="M2043" s="34">
        <f>CONVERT(INDEX(DHW_StPt_Sch_EZ!$C$31:$I$54,MATCH(Schedules_8760!$C2043,DHW_StPt_Sch_EZ!$B$31:$B$54,0),MATCH(Schedules_8760!$F2043,DHW_StPt_Sch_EZ!$C$30:$I$30,0)),"F","C")</f>
        <v>53.333333333333329</v>
      </c>
      <c r="N2043" s="12"/>
      <c r="O2043" s="12"/>
      <c r="P2043" s="12"/>
    </row>
    <row r="2044" spans="1:16" x14ac:dyDescent="0.25">
      <c r="A2044" s="35">
        <v>2043</v>
      </c>
      <c r="B2044" s="89">
        <v>86.083333333333329</v>
      </c>
      <c r="C2044" s="35">
        <f t="shared" si="155"/>
        <v>3</v>
      </c>
      <c r="D2044" s="35">
        <f t="shared" si="158"/>
        <v>86</v>
      </c>
      <c r="E2044" s="35">
        <f t="shared" si="159"/>
        <v>2</v>
      </c>
      <c r="F2044" s="35" t="str">
        <f t="shared" si="156"/>
        <v>Monday</v>
      </c>
      <c r="G2044" s="35">
        <f t="shared" si="157"/>
        <v>3</v>
      </c>
      <c r="H2044" s="34">
        <f>CONVERT(INDEX(Htg_StPt_Sch_EZ!$C$4:$I$27,MATCH(Schedules_8760!$C2044,Htg_StPt_Sch_EZ!$B$4:$B$27,0),MATCH(Schedules_8760!$F2044,Htg_StPt_Sch_EZ!$C$3:$I$3,0)),"F","C")</f>
        <v>20.555555555555554</v>
      </c>
      <c r="I2044" s="34">
        <f>CONVERT(INDEX(Htg_StPt_Sch_EZ!$C$31:$I$54,MATCH(Schedules_8760!$C2044,Htg_StPt_Sch_EZ!$B$31:$B$54,0),MATCH(Schedules_8760!$F2044,Htg_StPt_Sch_EZ!$C$30:$I$30,0)),"F","C")</f>
        <v>19.444444444444443</v>
      </c>
      <c r="J2044" s="34">
        <f>CONVERT(INDEX(Clg_StPt_Sch_EZ!$C$4:$I$27,MATCH(Schedules_8760!$C2044,Clg_StPt_Sch_EZ!$B$4:$B$27,0),MATCH(Schedules_8760!$F2044,Clg_StPt_Sch_EZ!$C$3:$I$3,0)),"F","C")</f>
        <v>25.555555555555554</v>
      </c>
      <c r="K2044" s="34">
        <f>CONVERT(INDEX(Clg_StPt_Sch_EZ!$C$31:$I$54,MATCH(Schedules_8760!$C2044,Clg_StPt_Sch_EZ!$B$31:$B$54,0),MATCH(Schedules_8760!$F2044,Clg_StPt_Sch_EZ!$C$30:$I$30,0)),"F","C")</f>
        <v>28.333333333333332</v>
      </c>
      <c r="L2044" s="34">
        <f>CONVERT(INDEX(DHW_StPt_Sch_EZ!$C$4:$I$27,MATCH(Schedules_8760!$C2044,DHW_StPt_Sch_EZ!$B$4:$B$27,0),MATCH(Schedules_8760!$F2044,DHW_StPt_Sch_EZ!$C$3:$I$3,0)),"F","C")</f>
        <v>53.333333333333329</v>
      </c>
      <c r="M2044" s="34">
        <f>CONVERT(INDEX(DHW_StPt_Sch_EZ!$C$31:$I$54,MATCH(Schedules_8760!$C2044,DHW_StPt_Sch_EZ!$B$31:$B$54,0),MATCH(Schedules_8760!$F2044,DHW_StPt_Sch_EZ!$C$30:$I$30,0)),"F","C")</f>
        <v>53.333333333333329</v>
      </c>
      <c r="N2044" s="12"/>
      <c r="O2044" s="12"/>
      <c r="P2044" s="12"/>
    </row>
    <row r="2045" spans="1:16" x14ac:dyDescent="0.25">
      <c r="A2045" s="35">
        <v>2044</v>
      </c>
      <c r="B2045" s="89">
        <v>86.125</v>
      </c>
      <c r="C2045" s="35">
        <f t="shared" si="155"/>
        <v>4</v>
      </c>
      <c r="D2045" s="35">
        <f t="shared" si="158"/>
        <v>86</v>
      </c>
      <c r="E2045" s="35">
        <f t="shared" si="159"/>
        <v>2</v>
      </c>
      <c r="F2045" s="35" t="str">
        <f t="shared" si="156"/>
        <v>Monday</v>
      </c>
      <c r="G2045" s="35">
        <f t="shared" si="157"/>
        <v>3</v>
      </c>
      <c r="H2045" s="34">
        <f>CONVERT(INDEX(Htg_StPt_Sch_EZ!$C$4:$I$27,MATCH(Schedules_8760!$C2045,Htg_StPt_Sch_EZ!$B$4:$B$27,0),MATCH(Schedules_8760!$F2045,Htg_StPt_Sch_EZ!$C$3:$I$3,0)),"F","C")</f>
        <v>20.555555555555554</v>
      </c>
      <c r="I2045" s="34">
        <f>CONVERT(INDEX(Htg_StPt_Sch_EZ!$C$31:$I$54,MATCH(Schedules_8760!$C2045,Htg_StPt_Sch_EZ!$B$31:$B$54,0),MATCH(Schedules_8760!$F2045,Htg_StPt_Sch_EZ!$C$30:$I$30,0)),"F","C")</f>
        <v>19.444444444444443</v>
      </c>
      <c r="J2045" s="34">
        <f>CONVERT(INDEX(Clg_StPt_Sch_EZ!$C$4:$I$27,MATCH(Schedules_8760!$C2045,Clg_StPt_Sch_EZ!$B$4:$B$27,0),MATCH(Schedules_8760!$F2045,Clg_StPt_Sch_EZ!$C$3:$I$3,0)),"F","C")</f>
        <v>25.555555555555554</v>
      </c>
      <c r="K2045" s="34">
        <f>CONVERT(INDEX(Clg_StPt_Sch_EZ!$C$31:$I$54,MATCH(Schedules_8760!$C2045,Clg_StPt_Sch_EZ!$B$31:$B$54,0),MATCH(Schedules_8760!$F2045,Clg_StPt_Sch_EZ!$C$30:$I$30,0)),"F","C")</f>
        <v>28.333333333333332</v>
      </c>
      <c r="L2045" s="34">
        <f>CONVERT(INDEX(DHW_StPt_Sch_EZ!$C$4:$I$27,MATCH(Schedules_8760!$C2045,DHW_StPt_Sch_EZ!$B$4:$B$27,0),MATCH(Schedules_8760!$F2045,DHW_StPt_Sch_EZ!$C$3:$I$3,0)),"F","C")</f>
        <v>53.333333333333329</v>
      </c>
      <c r="M2045" s="34">
        <f>CONVERT(INDEX(DHW_StPt_Sch_EZ!$C$31:$I$54,MATCH(Schedules_8760!$C2045,DHW_StPt_Sch_EZ!$B$31:$B$54,0),MATCH(Schedules_8760!$F2045,DHW_StPt_Sch_EZ!$C$30:$I$30,0)),"F","C")</f>
        <v>53.333333333333329</v>
      </c>
      <c r="N2045" s="12"/>
      <c r="O2045" s="12"/>
      <c r="P2045" s="12"/>
    </row>
    <row r="2046" spans="1:16" x14ac:dyDescent="0.25">
      <c r="A2046" s="35">
        <v>2045</v>
      </c>
      <c r="B2046" s="89">
        <v>86.166666666666671</v>
      </c>
      <c r="C2046" s="35">
        <f t="shared" si="155"/>
        <v>5</v>
      </c>
      <c r="D2046" s="35">
        <f t="shared" si="158"/>
        <v>86</v>
      </c>
      <c r="E2046" s="35">
        <f t="shared" si="159"/>
        <v>2</v>
      </c>
      <c r="F2046" s="35" t="str">
        <f t="shared" si="156"/>
        <v>Monday</v>
      </c>
      <c r="G2046" s="35">
        <f t="shared" si="157"/>
        <v>3</v>
      </c>
      <c r="H2046" s="34">
        <f>CONVERT(INDEX(Htg_StPt_Sch_EZ!$C$4:$I$27,MATCH(Schedules_8760!$C2046,Htg_StPt_Sch_EZ!$B$4:$B$27,0),MATCH(Schedules_8760!$F2046,Htg_StPt_Sch_EZ!$C$3:$I$3,0)),"F","C")</f>
        <v>20.555555555555554</v>
      </c>
      <c r="I2046" s="34">
        <f>CONVERT(INDEX(Htg_StPt_Sch_EZ!$C$31:$I$54,MATCH(Schedules_8760!$C2046,Htg_StPt_Sch_EZ!$B$31:$B$54,0),MATCH(Schedules_8760!$F2046,Htg_StPt_Sch_EZ!$C$30:$I$30,0)),"F","C")</f>
        <v>19.444444444444443</v>
      </c>
      <c r="J2046" s="34">
        <f>CONVERT(INDEX(Clg_StPt_Sch_EZ!$C$4:$I$27,MATCH(Schedules_8760!$C2046,Clg_StPt_Sch_EZ!$B$4:$B$27,0),MATCH(Schedules_8760!$F2046,Clg_StPt_Sch_EZ!$C$3:$I$3,0)),"F","C")</f>
        <v>25.555555555555554</v>
      </c>
      <c r="K2046" s="34">
        <f>CONVERT(INDEX(Clg_StPt_Sch_EZ!$C$31:$I$54,MATCH(Schedules_8760!$C2046,Clg_StPt_Sch_EZ!$B$31:$B$54,0),MATCH(Schedules_8760!$F2046,Clg_StPt_Sch_EZ!$C$30:$I$30,0)),"F","C")</f>
        <v>28.333333333333332</v>
      </c>
      <c r="L2046" s="34">
        <f>CONVERT(INDEX(DHW_StPt_Sch_EZ!$C$4:$I$27,MATCH(Schedules_8760!$C2046,DHW_StPt_Sch_EZ!$B$4:$B$27,0),MATCH(Schedules_8760!$F2046,DHW_StPt_Sch_EZ!$C$3:$I$3,0)),"F","C")</f>
        <v>53.333333333333329</v>
      </c>
      <c r="M2046" s="34">
        <f>CONVERT(INDEX(DHW_StPt_Sch_EZ!$C$31:$I$54,MATCH(Schedules_8760!$C2046,DHW_StPt_Sch_EZ!$B$31:$B$54,0),MATCH(Schedules_8760!$F2046,DHW_StPt_Sch_EZ!$C$30:$I$30,0)),"F","C")</f>
        <v>53.333333333333329</v>
      </c>
      <c r="N2046" s="12"/>
      <c r="O2046" s="12"/>
      <c r="P2046" s="12"/>
    </row>
    <row r="2047" spans="1:16" x14ac:dyDescent="0.25">
      <c r="A2047" s="35">
        <v>2046</v>
      </c>
      <c r="B2047" s="89">
        <v>86.208333333333329</v>
      </c>
      <c r="C2047" s="35">
        <f t="shared" si="155"/>
        <v>6</v>
      </c>
      <c r="D2047" s="35">
        <f t="shared" si="158"/>
        <v>86</v>
      </c>
      <c r="E2047" s="35">
        <f t="shared" si="159"/>
        <v>2</v>
      </c>
      <c r="F2047" s="35" t="str">
        <f t="shared" si="156"/>
        <v>Monday</v>
      </c>
      <c r="G2047" s="35">
        <f t="shared" si="157"/>
        <v>3</v>
      </c>
      <c r="H2047" s="34">
        <f>CONVERT(INDEX(Htg_StPt_Sch_EZ!$C$4:$I$27,MATCH(Schedules_8760!$C2047,Htg_StPt_Sch_EZ!$B$4:$B$27,0),MATCH(Schedules_8760!$F2047,Htg_StPt_Sch_EZ!$C$3:$I$3,0)),"F","C")</f>
        <v>20.555555555555554</v>
      </c>
      <c r="I2047" s="34">
        <f>CONVERT(INDEX(Htg_StPt_Sch_EZ!$C$31:$I$54,MATCH(Schedules_8760!$C2047,Htg_StPt_Sch_EZ!$B$31:$B$54,0),MATCH(Schedules_8760!$F2047,Htg_StPt_Sch_EZ!$C$30:$I$30,0)),"F","C")</f>
        <v>19.444444444444443</v>
      </c>
      <c r="J2047" s="34">
        <f>CONVERT(INDEX(Clg_StPt_Sch_EZ!$C$4:$I$27,MATCH(Schedules_8760!$C2047,Clg_StPt_Sch_EZ!$B$4:$B$27,0),MATCH(Schedules_8760!$F2047,Clg_StPt_Sch_EZ!$C$3:$I$3,0)),"F","C")</f>
        <v>25.555555555555554</v>
      </c>
      <c r="K2047" s="34">
        <f>CONVERT(INDEX(Clg_StPt_Sch_EZ!$C$31:$I$54,MATCH(Schedules_8760!$C2047,Clg_StPt_Sch_EZ!$B$31:$B$54,0),MATCH(Schedules_8760!$F2047,Clg_StPt_Sch_EZ!$C$30:$I$30,0)),"F","C")</f>
        <v>28.333333333333332</v>
      </c>
      <c r="L2047" s="34">
        <f>CONVERT(INDEX(DHW_StPt_Sch_EZ!$C$4:$I$27,MATCH(Schedules_8760!$C2047,DHW_StPt_Sch_EZ!$B$4:$B$27,0),MATCH(Schedules_8760!$F2047,DHW_StPt_Sch_EZ!$C$3:$I$3,0)),"F","C")</f>
        <v>53.333333333333329</v>
      </c>
      <c r="M2047" s="34">
        <f>CONVERT(INDEX(DHW_StPt_Sch_EZ!$C$31:$I$54,MATCH(Schedules_8760!$C2047,DHW_StPt_Sch_EZ!$B$31:$B$54,0),MATCH(Schedules_8760!$F2047,DHW_StPt_Sch_EZ!$C$30:$I$30,0)),"F","C")</f>
        <v>53.333333333333329</v>
      </c>
      <c r="N2047" s="12"/>
      <c r="O2047" s="12"/>
      <c r="P2047" s="12"/>
    </row>
    <row r="2048" spans="1:16" x14ac:dyDescent="0.25">
      <c r="A2048" s="35">
        <v>2047</v>
      </c>
      <c r="B2048" s="89">
        <v>86.25</v>
      </c>
      <c r="C2048" s="35">
        <f t="shared" si="155"/>
        <v>7</v>
      </c>
      <c r="D2048" s="35">
        <f t="shared" si="158"/>
        <v>86</v>
      </c>
      <c r="E2048" s="35">
        <f t="shared" si="159"/>
        <v>2</v>
      </c>
      <c r="F2048" s="35" t="str">
        <f t="shared" si="156"/>
        <v>Monday</v>
      </c>
      <c r="G2048" s="35">
        <f t="shared" si="157"/>
        <v>3</v>
      </c>
      <c r="H2048" s="34">
        <f>CONVERT(INDEX(Htg_StPt_Sch_EZ!$C$4:$I$27,MATCH(Schedules_8760!$C2048,Htg_StPt_Sch_EZ!$B$4:$B$27,0),MATCH(Schedules_8760!$F2048,Htg_StPt_Sch_EZ!$C$3:$I$3,0)),"F","C")</f>
        <v>20.555555555555554</v>
      </c>
      <c r="I2048" s="34">
        <f>CONVERT(INDEX(Htg_StPt_Sch_EZ!$C$31:$I$54,MATCH(Schedules_8760!$C2048,Htg_StPt_Sch_EZ!$B$31:$B$54,0),MATCH(Schedules_8760!$F2048,Htg_StPt_Sch_EZ!$C$30:$I$30,0)),"F","C")</f>
        <v>19.444444444444443</v>
      </c>
      <c r="J2048" s="34">
        <f>CONVERT(INDEX(Clg_StPt_Sch_EZ!$C$4:$I$27,MATCH(Schedules_8760!$C2048,Clg_StPt_Sch_EZ!$B$4:$B$27,0),MATCH(Schedules_8760!$F2048,Clg_StPt_Sch_EZ!$C$3:$I$3,0)),"F","C")</f>
        <v>25.555555555555554</v>
      </c>
      <c r="K2048" s="34">
        <f>CONVERT(INDEX(Clg_StPt_Sch_EZ!$C$31:$I$54,MATCH(Schedules_8760!$C2048,Clg_StPt_Sch_EZ!$B$31:$B$54,0),MATCH(Schedules_8760!$F2048,Clg_StPt_Sch_EZ!$C$30:$I$30,0)),"F","C")</f>
        <v>28.333333333333332</v>
      </c>
      <c r="L2048" s="34">
        <f>CONVERT(INDEX(DHW_StPt_Sch_EZ!$C$4:$I$27,MATCH(Schedules_8760!$C2048,DHW_StPt_Sch_EZ!$B$4:$B$27,0),MATCH(Schedules_8760!$F2048,DHW_StPt_Sch_EZ!$C$3:$I$3,0)),"F","C")</f>
        <v>53.333333333333329</v>
      </c>
      <c r="M2048" s="34">
        <f>CONVERT(INDEX(DHW_StPt_Sch_EZ!$C$31:$I$54,MATCH(Schedules_8760!$C2048,DHW_StPt_Sch_EZ!$B$31:$B$54,0),MATCH(Schedules_8760!$F2048,DHW_StPt_Sch_EZ!$C$30:$I$30,0)),"F","C")</f>
        <v>53.333333333333329</v>
      </c>
      <c r="N2048" s="12"/>
      <c r="O2048" s="12"/>
      <c r="P2048" s="12"/>
    </row>
    <row r="2049" spans="1:16" x14ac:dyDescent="0.25">
      <c r="A2049" s="35">
        <v>2048</v>
      </c>
      <c r="B2049" s="89">
        <v>86.291666666666671</v>
      </c>
      <c r="C2049" s="35">
        <f t="shared" si="155"/>
        <v>8</v>
      </c>
      <c r="D2049" s="35">
        <f t="shared" si="158"/>
        <v>86</v>
      </c>
      <c r="E2049" s="35">
        <f t="shared" si="159"/>
        <v>2</v>
      </c>
      <c r="F2049" s="35" t="str">
        <f t="shared" si="156"/>
        <v>Monday</v>
      </c>
      <c r="G2049" s="35">
        <f t="shared" si="157"/>
        <v>3</v>
      </c>
      <c r="H2049" s="34">
        <f>CONVERT(INDEX(Htg_StPt_Sch_EZ!$C$4:$I$27,MATCH(Schedules_8760!$C2049,Htg_StPt_Sch_EZ!$B$4:$B$27,0),MATCH(Schedules_8760!$F2049,Htg_StPt_Sch_EZ!$C$3:$I$3,0)),"F","C")</f>
        <v>20.555555555555554</v>
      </c>
      <c r="I2049" s="34">
        <f>CONVERT(INDEX(Htg_StPt_Sch_EZ!$C$31:$I$54,MATCH(Schedules_8760!$C2049,Htg_StPt_Sch_EZ!$B$31:$B$54,0),MATCH(Schedules_8760!$F2049,Htg_StPt_Sch_EZ!$C$30:$I$30,0)),"F","C")</f>
        <v>19.444444444444443</v>
      </c>
      <c r="J2049" s="34">
        <f>CONVERT(INDEX(Clg_StPt_Sch_EZ!$C$4:$I$27,MATCH(Schedules_8760!$C2049,Clg_StPt_Sch_EZ!$B$4:$B$27,0),MATCH(Schedules_8760!$F2049,Clg_StPt_Sch_EZ!$C$3:$I$3,0)),"F","C")</f>
        <v>25.555555555555554</v>
      </c>
      <c r="K2049" s="34">
        <f>CONVERT(INDEX(Clg_StPt_Sch_EZ!$C$31:$I$54,MATCH(Schedules_8760!$C2049,Clg_StPt_Sch_EZ!$B$31:$B$54,0),MATCH(Schedules_8760!$F2049,Clg_StPt_Sch_EZ!$C$30:$I$30,0)),"F","C")</f>
        <v>25</v>
      </c>
      <c r="L2049" s="34">
        <f>CONVERT(INDEX(DHW_StPt_Sch_EZ!$C$4:$I$27,MATCH(Schedules_8760!$C2049,DHW_StPt_Sch_EZ!$B$4:$B$27,0),MATCH(Schedules_8760!$F2049,DHW_StPt_Sch_EZ!$C$3:$I$3,0)),"F","C")</f>
        <v>53.333333333333329</v>
      </c>
      <c r="M2049" s="34">
        <f>CONVERT(INDEX(DHW_StPt_Sch_EZ!$C$31:$I$54,MATCH(Schedules_8760!$C2049,DHW_StPt_Sch_EZ!$B$31:$B$54,0),MATCH(Schedules_8760!$F2049,DHW_StPt_Sch_EZ!$C$30:$I$30,0)),"F","C")</f>
        <v>53.333333333333329</v>
      </c>
      <c r="N2049" s="12"/>
      <c r="O2049" s="12"/>
      <c r="P2049" s="12"/>
    </row>
    <row r="2050" spans="1:16" x14ac:dyDescent="0.25">
      <c r="A2050" s="35">
        <v>2049</v>
      </c>
      <c r="B2050" s="89">
        <v>86.333333333333329</v>
      </c>
      <c r="C2050" s="35">
        <f t="shared" ref="C2050:C2113" si="160">HOUR(B2050)+1</f>
        <v>9</v>
      </c>
      <c r="D2050" s="35">
        <f t="shared" si="158"/>
        <v>86</v>
      </c>
      <c r="E2050" s="35">
        <f t="shared" si="159"/>
        <v>2</v>
      </c>
      <c r="F2050" s="35" t="str">
        <f t="shared" ref="F2050:F2113" si="161">IF(E2050=1,"Sunday",IF(E2050=2,"Monday",IF(E2050=3,"Tuesday",IF(E2050=4,"Wednesday",IF(E2050=5,"Thursday",IF(E2050=6,"Friday","Saturday"))))))</f>
        <v>Monday</v>
      </c>
      <c r="G2050" s="35">
        <f t="shared" ref="G2050:G2113" si="162">MONTH(B2050)</f>
        <v>3</v>
      </c>
      <c r="H2050" s="34">
        <f>CONVERT(INDEX(Htg_StPt_Sch_EZ!$C$4:$I$27,MATCH(Schedules_8760!$C2050,Htg_StPt_Sch_EZ!$B$4:$B$27,0),MATCH(Schedules_8760!$F2050,Htg_StPt_Sch_EZ!$C$3:$I$3,0)),"F","C")</f>
        <v>20.555555555555554</v>
      </c>
      <c r="I2050" s="34">
        <f>CONVERT(INDEX(Htg_StPt_Sch_EZ!$C$31:$I$54,MATCH(Schedules_8760!$C2050,Htg_StPt_Sch_EZ!$B$31:$B$54,0),MATCH(Schedules_8760!$F2050,Htg_StPt_Sch_EZ!$C$30:$I$30,0)),"F","C")</f>
        <v>19.444444444444443</v>
      </c>
      <c r="J2050" s="34">
        <f>CONVERT(INDEX(Clg_StPt_Sch_EZ!$C$4:$I$27,MATCH(Schedules_8760!$C2050,Clg_StPt_Sch_EZ!$B$4:$B$27,0),MATCH(Schedules_8760!$F2050,Clg_StPt_Sch_EZ!$C$3:$I$3,0)),"F","C")</f>
        <v>25.555555555555554</v>
      </c>
      <c r="K2050" s="34">
        <f>CONVERT(INDEX(Clg_StPt_Sch_EZ!$C$31:$I$54,MATCH(Schedules_8760!$C2050,Clg_StPt_Sch_EZ!$B$31:$B$54,0),MATCH(Schedules_8760!$F2050,Clg_StPt_Sch_EZ!$C$30:$I$30,0)),"F","C")</f>
        <v>25</v>
      </c>
      <c r="L2050" s="34">
        <f>CONVERT(INDEX(DHW_StPt_Sch_EZ!$C$4:$I$27,MATCH(Schedules_8760!$C2050,DHW_StPt_Sch_EZ!$B$4:$B$27,0),MATCH(Schedules_8760!$F2050,DHW_StPt_Sch_EZ!$C$3:$I$3,0)),"F","C")</f>
        <v>53.333333333333329</v>
      </c>
      <c r="M2050" s="34">
        <f>CONVERT(INDEX(DHW_StPt_Sch_EZ!$C$31:$I$54,MATCH(Schedules_8760!$C2050,DHW_StPt_Sch_EZ!$B$31:$B$54,0),MATCH(Schedules_8760!$F2050,DHW_StPt_Sch_EZ!$C$30:$I$30,0)),"F","C")</f>
        <v>53.333333333333329</v>
      </c>
      <c r="N2050" s="12"/>
      <c r="O2050" s="12"/>
      <c r="P2050" s="12"/>
    </row>
    <row r="2051" spans="1:16" x14ac:dyDescent="0.25">
      <c r="A2051" s="35">
        <v>2050</v>
      </c>
      <c r="B2051" s="89">
        <v>86.375</v>
      </c>
      <c r="C2051" s="35">
        <f t="shared" si="160"/>
        <v>10</v>
      </c>
      <c r="D2051" s="35">
        <f t="shared" ref="D2051:D2114" si="163">IF(C2051=1,D2050+1,D2050)</f>
        <v>86</v>
      </c>
      <c r="E2051" s="35">
        <f t="shared" ref="E2051:E2114" si="164">IF(AND(C2051=1,E2050=7),1,IF(C2051=1,E2050+1,E2050))</f>
        <v>2</v>
      </c>
      <c r="F2051" s="35" t="str">
        <f t="shared" si="161"/>
        <v>Monday</v>
      </c>
      <c r="G2051" s="35">
        <f t="shared" si="162"/>
        <v>3</v>
      </c>
      <c r="H2051" s="34">
        <f>CONVERT(INDEX(Htg_StPt_Sch_EZ!$C$4:$I$27,MATCH(Schedules_8760!$C2051,Htg_StPt_Sch_EZ!$B$4:$B$27,0),MATCH(Schedules_8760!$F2051,Htg_StPt_Sch_EZ!$C$3:$I$3,0)),"F","C")</f>
        <v>20.555555555555554</v>
      </c>
      <c r="I2051" s="34">
        <f>CONVERT(INDEX(Htg_StPt_Sch_EZ!$C$31:$I$54,MATCH(Schedules_8760!$C2051,Htg_StPt_Sch_EZ!$B$31:$B$54,0),MATCH(Schedules_8760!$F2051,Htg_StPt_Sch_EZ!$C$30:$I$30,0)),"F","C")</f>
        <v>19.444444444444443</v>
      </c>
      <c r="J2051" s="34">
        <f>CONVERT(INDEX(Clg_StPt_Sch_EZ!$C$4:$I$27,MATCH(Schedules_8760!$C2051,Clg_StPt_Sch_EZ!$B$4:$B$27,0),MATCH(Schedules_8760!$F2051,Clg_StPt_Sch_EZ!$C$3:$I$3,0)),"F","C")</f>
        <v>25.555555555555554</v>
      </c>
      <c r="K2051" s="34">
        <f>CONVERT(INDEX(Clg_StPt_Sch_EZ!$C$31:$I$54,MATCH(Schedules_8760!$C2051,Clg_StPt_Sch_EZ!$B$31:$B$54,0),MATCH(Schedules_8760!$F2051,Clg_StPt_Sch_EZ!$C$30:$I$30,0)),"F","C")</f>
        <v>25</v>
      </c>
      <c r="L2051" s="34">
        <f>CONVERT(INDEX(DHW_StPt_Sch_EZ!$C$4:$I$27,MATCH(Schedules_8760!$C2051,DHW_StPt_Sch_EZ!$B$4:$B$27,0),MATCH(Schedules_8760!$F2051,DHW_StPt_Sch_EZ!$C$3:$I$3,0)),"F","C")</f>
        <v>53.333333333333329</v>
      </c>
      <c r="M2051" s="34">
        <f>CONVERT(INDEX(DHW_StPt_Sch_EZ!$C$31:$I$54,MATCH(Schedules_8760!$C2051,DHW_StPt_Sch_EZ!$B$31:$B$54,0),MATCH(Schedules_8760!$F2051,DHW_StPt_Sch_EZ!$C$30:$I$30,0)),"F","C")</f>
        <v>53.333333333333329</v>
      </c>
      <c r="N2051" s="12"/>
      <c r="O2051" s="12"/>
      <c r="P2051" s="12"/>
    </row>
    <row r="2052" spans="1:16" x14ac:dyDescent="0.25">
      <c r="A2052" s="35">
        <v>2051</v>
      </c>
      <c r="B2052" s="89">
        <v>86.416666666666671</v>
      </c>
      <c r="C2052" s="35">
        <f t="shared" si="160"/>
        <v>11</v>
      </c>
      <c r="D2052" s="35">
        <f t="shared" si="163"/>
        <v>86</v>
      </c>
      <c r="E2052" s="35">
        <f t="shared" si="164"/>
        <v>2</v>
      </c>
      <c r="F2052" s="35" t="str">
        <f t="shared" si="161"/>
        <v>Monday</v>
      </c>
      <c r="G2052" s="35">
        <f t="shared" si="162"/>
        <v>3</v>
      </c>
      <c r="H2052" s="34">
        <f>CONVERT(INDEX(Htg_StPt_Sch_EZ!$C$4:$I$27,MATCH(Schedules_8760!$C2052,Htg_StPt_Sch_EZ!$B$4:$B$27,0),MATCH(Schedules_8760!$F2052,Htg_StPt_Sch_EZ!$C$3:$I$3,0)),"F","C")</f>
        <v>20.555555555555554</v>
      </c>
      <c r="I2052" s="34">
        <f>CONVERT(INDEX(Htg_StPt_Sch_EZ!$C$31:$I$54,MATCH(Schedules_8760!$C2052,Htg_StPt_Sch_EZ!$B$31:$B$54,0),MATCH(Schedules_8760!$F2052,Htg_StPt_Sch_EZ!$C$30:$I$30,0)),"F","C")</f>
        <v>19.444444444444443</v>
      </c>
      <c r="J2052" s="34">
        <f>CONVERT(INDEX(Clg_StPt_Sch_EZ!$C$4:$I$27,MATCH(Schedules_8760!$C2052,Clg_StPt_Sch_EZ!$B$4:$B$27,0),MATCH(Schedules_8760!$F2052,Clg_StPt_Sch_EZ!$C$3:$I$3,0)),"F","C")</f>
        <v>25.555555555555554</v>
      </c>
      <c r="K2052" s="34">
        <f>CONVERT(INDEX(Clg_StPt_Sch_EZ!$C$31:$I$54,MATCH(Schedules_8760!$C2052,Clg_StPt_Sch_EZ!$B$31:$B$54,0),MATCH(Schedules_8760!$F2052,Clg_StPt_Sch_EZ!$C$30:$I$30,0)),"F","C")</f>
        <v>25</v>
      </c>
      <c r="L2052" s="34">
        <f>CONVERT(INDEX(DHW_StPt_Sch_EZ!$C$4:$I$27,MATCH(Schedules_8760!$C2052,DHW_StPt_Sch_EZ!$B$4:$B$27,0),MATCH(Schedules_8760!$F2052,DHW_StPt_Sch_EZ!$C$3:$I$3,0)),"F","C")</f>
        <v>53.333333333333329</v>
      </c>
      <c r="M2052" s="34">
        <f>CONVERT(INDEX(DHW_StPt_Sch_EZ!$C$31:$I$54,MATCH(Schedules_8760!$C2052,DHW_StPt_Sch_EZ!$B$31:$B$54,0),MATCH(Schedules_8760!$F2052,DHW_StPt_Sch_EZ!$C$30:$I$30,0)),"F","C")</f>
        <v>53.333333333333329</v>
      </c>
      <c r="N2052" s="12"/>
      <c r="O2052" s="12"/>
      <c r="P2052" s="12"/>
    </row>
    <row r="2053" spans="1:16" x14ac:dyDescent="0.25">
      <c r="A2053" s="35">
        <v>2052</v>
      </c>
      <c r="B2053" s="89">
        <v>86.458333333333329</v>
      </c>
      <c r="C2053" s="35">
        <f t="shared" si="160"/>
        <v>12</v>
      </c>
      <c r="D2053" s="35">
        <f t="shared" si="163"/>
        <v>86</v>
      </c>
      <c r="E2053" s="35">
        <f t="shared" si="164"/>
        <v>2</v>
      </c>
      <c r="F2053" s="35" t="str">
        <f t="shared" si="161"/>
        <v>Monday</v>
      </c>
      <c r="G2053" s="35">
        <f t="shared" si="162"/>
        <v>3</v>
      </c>
      <c r="H2053" s="34">
        <f>CONVERT(INDEX(Htg_StPt_Sch_EZ!$C$4:$I$27,MATCH(Schedules_8760!$C2053,Htg_StPt_Sch_EZ!$B$4:$B$27,0),MATCH(Schedules_8760!$F2053,Htg_StPt_Sch_EZ!$C$3:$I$3,0)),"F","C")</f>
        <v>20.555555555555554</v>
      </c>
      <c r="I2053" s="34">
        <f>CONVERT(INDEX(Htg_StPt_Sch_EZ!$C$31:$I$54,MATCH(Schedules_8760!$C2053,Htg_StPt_Sch_EZ!$B$31:$B$54,0),MATCH(Schedules_8760!$F2053,Htg_StPt_Sch_EZ!$C$30:$I$30,0)),"F","C")</f>
        <v>19.444444444444443</v>
      </c>
      <c r="J2053" s="34">
        <f>CONVERT(INDEX(Clg_StPt_Sch_EZ!$C$4:$I$27,MATCH(Schedules_8760!$C2053,Clg_StPt_Sch_EZ!$B$4:$B$27,0),MATCH(Schedules_8760!$F2053,Clg_StPt_Sch_EZ!$C$3:$I$3,0)),"F","C")</f>
        <v>25.555555555555554</v>
      </c>
      <c r="K2053" s="34">
        <f>CONVERT(INDEX(Clg_StPt_Sch_EZ!$C$31:$I$54,MATCH(Schedules_8760!$C2053,Clg_StPt_Sch_EZ!$B$31:$B$54,0),MATCH(Schedules_8760!$F2053,Clg_StPt_Sch_EZ!$C$30:$I$30,0)),"F","C")</f>
        <v>25</v>
      </c>
      <c r="L2053" s="34">
        <f>CONVERT(INDEX(DHW_StPt_Sch_EZ!$C$4:$I$27,MATCH(Schedules_8760!$C2053,DHW_StPt_Sch_EZ!$B$4:$B$27,0),MATCH(Schedules_8760!$F2053,DHW_StPt_Sch_EZ!$C$3:$I$3,0)),"F","C")</f>
        <v>53.333333333333329</v>
      </c>
      <c r="M2053" s="34">
        <f>CONVERT(INDEX(DHW_StPt_Sch_EZ!$C$31:$I$54,MATCH(Schedules_8760!$C2053,DHW_StPt_Sch_EZ!$B$31:$B$54,0),MATCH(Schedules_8760!$F2053,DHW_StPt_Sch_EZ!$C$30:$I$30,0)),"F","C")</f>
        <v>53.333333333333329</v>
      </c>
      <c r="N2053" s="12"/>
      <c r="O2053" s="12"/>
      <c r="P2053" s="12"/>
    </row>
    <row r="2054" spans="1:16" x14ac:dyDescent="0.25">
      <c r="A2054" s="35">
        <v>2053</v>
      </c>
      <c r="B2054" s="89">
        <v>86.5</v>
      </c>
      <c r="C2054" s="35">
        <f t="shared" si="160"/>
        <v>13</v>
      </c>
      <c r="D2054" s="35">
        <f t="shared" si="163"/>
        <v>86</v>
      </c>
      <c r="E2054" s="35">
        <f t="shared" si="164"/>
        <v>2</v>
      </c>
      <c r="F2054" s="35" t="str">
        <f t="shared" si="161"/>
        <v>Monday</v>
      </c>
      <c r="G2054" s="35">
        <f t="shared" si="162"/>
        <v>3</v>
      </c>
      <c r="H2054" s="34">
        <f>CONVERT(INDEX(Htg_StPt_Sch_EZ!$C$4:$I$27,MATCH(Schedules_8760!$C2054,Htg_StPt_Sch_EZ!$B$4:$B$27,0),MATCH(Schedules_8760!$F2054,Htg_StPt_Sch_EZ!$C$3:$I$3,0)),"F","C")</f>
        <v>20.555555555555554</v>
      </c>
      <c r="I2054" s="34">
        <f>CONVERT(INDEX(Htg_StPt_Sch_EZ!$C$31:$I$54,MATCH(Schedules_8760!$C2054,Htg_StPt_Sch_EZ!$B$31:$B$54,0),MATCH(Schedules_8760!$F2054,Htg_StPt_Sch_EZ!$C$30:$I$30,0)),"F","C")</f>
        <v>19.444444444444443</v>
      </c>
      <c r="J2054" s="34">
        <f>CONVERT(INDEX(Clg_StPt_Sch_EZ!$C$4:$I$27,MATCH(Schedules_8760!$C2054,Clg_StPt_Sch_EZ!$B$4:$B$27,0),MATCH(Schedules_8760!$F2054,Clg_StPt_Sch_EZ!$C$3:$I$3,0)),"F","C")</f>
        <v>25.555555555555554</v>
      </c>
      <c r="K2054" s="34">
        <f>CONVERT(INDEX(Clg_StPt_Sch_EZ!$C$31:$I$54,MATCH(Schedules_8760!$C2054,Clg_StPt_Sch_EZ!$B$31:$B$54,0),MATCH(Schedules_8760!$F2054,Clg_StPt_Sch_EZ!$C$30:$I$30,0)),"F","C")</f>
        <v>25</v>
      </c>
      <c r="L2054" s="34">
        <f>CONVERT(INDEX(DHW_StPt_Sch_EZ!$C$4:$I$27,MATCH(Schedules_8760!$C2054,DHW_StPt_Sch_EZ!$B$4:$B$27,0),MATCH(Schedules_8760!$F2054,DHW_StPt_Sch_EZ!$C$3:$I$3,0)),"F","C")</f>
        <v>53.333333333333329</v>
      </c>
      <c r="M2054" s="34">
        <f>CONVERT(INDEX(DHW_StPt_Sch_EZ!$C$31:$I$54,MATCH(Schedules_8760!$C2054,DHW_StPt_Sch_EZ!$B$31:$B$54,0),MATCH(Schedules_8760!$F2054,DHW_StPt_Sch_EZ!$C$30:$I$30,0)),"F","C")</f>
        <v>53.333333333333329</v>
      </c>
      <c r="N2054" s="12"/>
      <c r="O2054" s="12"/>
      <c r="P2054" s="12"/>
    </row>
    <row r="2055" spans="1:16" x14ac:dyDescent="0.25">
      <c r="A2055" s="35">
        <v>2054</v>
      </c>
      <c r="B2055" s="89">
        <v>86.541666666666671</v>
      </c>
      <c r="C2055" s="35">
        <f t="shared" si="160"/>
        <v>14</v>
      </c>
      <c r="D2055" s="35">
        <f t="shared" si="163"/>
        <v>86</v>
      </c>
      <c r="E2055" s="35">
        <f t="shared" si="164"/>
        <v>2</v>
      </c>
      <c r="F2055" s="35" t="str">
        <f t="shared" si="161"/>
        <v>Monday</v>
      </c>
      <c r="G2055" s="35">
        <f t="shared" si="162"/>
        <v>3</v>
      </c>
      <c r="H2055" s="34">
        <f>CONVERT(INDEX(Htg_StPt_Sch_EZ!$C$4:$I$27,MATCH(Schedules_8760!$C2055,Htg_StPt_Sch_EZ!$B$4:$B$27,0),MATCH(Schedules_8760!$F2055,Htg_StPt_Sch_EZ!$C$3:$I$3,0)),"F","C")</f>
        <v>20.555555555555554</v>
      </c>
      <c r="I2055" s="34">
        <f>CONVERT(INDEX(Htg_StPt_Sch_EZ!$C$31:$I$54,MATCH(Schedules_8760!$C2055,Htg_StPt_Sch_EZ!$B$31:$B$54,0),MATCH(Schedules_8760!$F2055,Htg_StPt_Sch_EZ!$C$30:$I$30,0)),"F","C")</f>
        <v>19.444444444444443</v>
      </c>
      <c r="J2055" s="34">
        <f>CONVERT(INDEX(Clg_StPt_Sch_EZ!$C$4:$I$27,MATCH(Schedules_8760!$C2055,Clg_StPt_Sch_EZ!$B$4:$B$27,0),MATCH(Schedules_8760!$F2055,Clg_StPt_Sch_EZ!$C$3:$I$3,0)),"F","C")</f>
        <v>25.555555555555554</v>
      </c>
      <c r="K2055" s="34">
        <f>CONVERT(INDEX(Clg_StPt_Sch_EZ!$C$31:$I$54,MATCH(Schedules_8760!$C2055,Clg_StPt_Sch_EZ!$B$31:$B$54,0),MATCH(Schedules_8760!$F2055,Clg_StPt_Sch_EZ!$C$30:$I$30,0)),"F","C")</f>
        <v>25</v>
      </c>
      <c r="L2055" s="34">
        <f>CONVERT(INDEX(DHW_StPt_Sch_EZ!$C$4:$I$27,MATCH(Schedules_8760!$C2055,DHW_StPt_Sch_EZ!$B$4:$B$27,0),MATCH(Schedules_8760!$F2055,DHW_StPt_Sch_EZ!$C$3:$I$3,0)),"F","C")</f>
        <v>53.333333333333329</v>
      </c>
      <c r="M2055" s="34">
        <f>CONVERT(INDEX(DHW_StPt_Sch_EZ!$C$31:$I$54,MATCH(Schedules_8760!$C2055,DHW_StPt_Sch_EZ!$B$31:$B$54,0),MATCH(Schedules_8760!$F2055,DHW_StPt_Sch_EZ!$C$30:$I$30,0)),"F","C")</f>
        <v>53.333333333333329</v>
      </c>
      <c r="N2055" s="12"/>
      <c r="O2055" s="12"/>
      <c r="P2055" s="12"/>
    </row>
    <row r="2056" spans="1:16" x14ac:dyDescent="0.25">
      <c r="A2056" s="35">
        <v>2055</v>
      </c>
      <c r="B2056" s="89">
        <v>86.583333333333329</v>
      </c>
      <c r="C2056" s="35">
        <f t="shared" si="160"/>
        <v>15</v>
      </c>
      <c r="D2056" s="35">
        <f t="shared" si="163"/>
        <v>86</v>
      </c>
      <c r="E2056" s="35">
        <f t="shared" si="164"/>
        <v>2</v>
      </c>
      <c r="F2056" s="35" t="str">
        <f t="shared" si="161"/>
        <v>Monday</v>
      </c>
      <c r="G2056" s="35">
        <f t="shared" si="162"/>
        <v>3</v>
      </c>
      <c r="H2056" s="34">
        <f>CONVERT(INDEX(Htg_StPt_Sch_EZ!$C$4:$I$27,MATCH(Schedules_8760!$C2056,Htg_StPt_Sch_EZ!$B$4:$B$27,0),MATCH(Schedules_8760!$F2056,Htg_StPt_Sch_EZ!$C$3:$I$3,0)),"F","C")</f>
        <v>20.555555555555554</v>
      </c>
      <c r="I2056" s="34">
        <f>CONVERT(INDEX(Htg_StPt_Sch_EZ!$C$31:$I$54,MATCH(Schedules_8760!$C2056,Htg_StPt_Sch_EZ!$B$31:$B$54,0),MATCH(Schedules_8760!$F2056,Htg_StPt_Sch_EZ!$C$30:$I$30,0)),"F","C")</f>
        <v>21.111111111111111</v>
      </c>
      <c r="J2056" s="34">
        <f>CONVERT(INDEX(Clg_StPt_Sch_EZ!$C$4:$I$27,MATCH(Schedules_8760!$C2056,Clg_StPt_Sch_EZ!$B$4:$B$27,0),MATCH(Schedules_8760!$F2056,Clg_StPt_Sch_EZ!$C$3:$I$3,0)),"F","C")</f>
        <v>25.555555555555554</v>
      </c>
      <c r="K2056" s="34">
        <f>CONVERT(INDEX(Clg_StPt_Sch_EZ!$C$31:$I$54,MATCH(Schedules_8760!$C2056,Clg_StPt_Sch_EZ!$B$31:$B$54,0),MATCH(Schedules_8760!$F2056,Clg_StPt_Sch_EZ!$C$30:$I$30,0)),"F","C")</f>
        <v>25</v>
      </c>
      <c r="L2056" s="34">
        <f>CONVERT(INDEX(DHW_StPt_Sch_EZ!$C$4:$I$27,MATCH(Schedules_8760!$C2056,DHW_StPt_Sch_EZ!$B$4:$B$27,0),MATCH(Schedules_8760!$F2056,DHW_StPt_Sch_EZ!$C$3:$I$3,0)),"F","C")</f>
        <v>53.333333333333329</v>
      </c>
      <c r="M2056" s="34">
        <f>CONVERT(INDEX(DHW_StPt_Sch_EZ!$C$31:$I$54,MATCH(Schedules_8760!$C2056,DHW_StPt_Sch_EZ!$B$31:$B$54,0),MATCH(Schedules_8760!$F2056,DHW_StPt_Sch_EZ!$C$30:$I$30,0)),"F","C")</f>
        <v>53.333333333333329</v>
      </c>
      <c r="N2056" s="12"/>
      <c r="O2056" s="12"/>
      <c r="P2056" s="12"/>
    </row>
    <row r="2057" spans="1:16" x14ac:dyDescent="0.25">
      <c r="A2057" s="35">
        <v>2056</v>
      </c>
      <c r="B2057" s="89">
        <v>86.625</v>
      </c>
      <c r="C2057" s="35">
        <f t="shared" si="160"/>
        <v>16</v>
      </c>
      <c r="D2057" s="35">
        <f t="shared" si="163"/>
        <v>86</v>
      </c>
      <c r="E2057" s="35">
        <f t="shared" si="164"/>
        <v>2</v>
      </c>
      <c r="F2057" s="35" t="str">
        <f t="shared" si="161"/>
        <v>Monday</v>
      </c>
      <c r="G2057" s="35">
        <f t="shared" si="162"/>
        <v>3</v>
      </c>
      <c r="H2057" s="34">
        <f>CONVERT(INDEX(Htg_StPt_Sch_EZ!$C$4:$I$27,MATCH(Schedules_8760!$C2057,Htg_StPt_Sch_EZ!$B$4:$B$27,0),MATCH(Schedules_8760!$F2057,Htg_StPt_Sch_EZ!$C$3:$I$3,0)),"F","C")</f>
        <v>20.555555555555554</v>
      </c>
      <c r="I2057" s="34">
        <f>CONVERT(INDEX(Htg_StPt_Sch_EZ!$C$31:$I$54,MATCH(Schedules_8760!$C2057,Htg_StPt_Sch_EZ!$B$31:$B$54,0),MATCH(Schedules_8760!$F2057,Htg_StPt_Sch_EZ!$C$30:$I$30,0)),"F","C")</f>
        <v>21.111111111111111</v>
      </c>
      <c r="J2057" s="34">
        <f>CONVERT(INDEX(Clg_StPt_Sch_EZ!$C$4:$I$27,MATCH(Schedules_8760!$C2057,Clg_StPt_Sch_EZ!$B$4:$B$27,0),MATCH(Schedules_8760!$F2057,Clg_StPt_Sch_EZ!$C$3:$I$3,0)),"F","C")</f>
        <v>25.555555555555554</v>
      </c>
      <c r="K2057" s="34">
        <f>CONVERT(INDEX(Clg_StPt_Sch_EZ!$C$31:$I$54,MATCH(Schedules_8760!$C2057,Clg_StPt_Sch_EZ!$B$31:$B$54,0),MATCH(Schedules_8760!$F2057,Clg_StPt_Sch_EZ!$C$30:$I$30,0)),"F","C")</f>
        <v>25</v>
      </c>
      <c r="L2057" s="34">
        <f>CONVERT(INDEX(DHW_StPt_Sch_EZ!$C$4:$I$27,MATCH(Schedules_8760!$C2057,DHW_StPt_Sch_EZ!$B$4:$B$27,0),MATCH(Schedules_8760!$F2057,DHW_StPt_Sch_EZ!$C$3:$I$3,0)),"F","C")</f>
        <v>53.333333333333329</v>
      </c>
      <c r="M2057" s="34">
        <f>CONVERT(INDEX(DHW_StPt_Sch_EZ!$C$31:$I$54,MATCH(Schedules_8760!$C2057,DHW_StPt_Sch_EZ!$B$31:$B$54,0),MATCH(Schedules_8760!$F2057,DHW_StPt_Sch_EZ!$C$30:$I$30,0)),"F","C")</f>
        <v>53.333333333333329</v>
      </c>
      <c r="N2057" s="12"/>
      <c r="O2057" s="12"/>
      <c r="P2057" s="12"/>
    </row>
    <row r="2058" spans="1:16" x14ac:dyDescent="0.25">
      <c r="A2058" s="35">
        <v>2057</v>
      </c>
      <c r="B2058" s="89">
        <v>86.666666666666671</v>
      </c>
      <c r="C2058" s="35">
        <f t="shared" si="160"/>
        <v>17</v>
      </c>
      <c r="D2058" s="35">
        <f t="shared" si="163"/>
        <v>86</v>
      </c>
      <c r="E2058" s="35">
        <f t="shared" si="164"/>
        <v>2</v>
      </c>
      <c r="F2058" s="35" t="str">
        <f t="shared" si="161"/>
        <v>Monday</v>
      </c>
      <c r="G2058" s="35">
        <f t="shared" si="162"/>
        <v>3</v>
      </c>
      <c r="H2058" s="34">
        <f>CONVERT(INDEX(Htg_StPt_Sch_EZ!$C$4:$I$27,MATCH(Schedules_8760!$C2058,Htg_StPt_Sch_EZ!$B$4:$B$27,0),MATCH(Schedules_8760!$F2058,Htg_StPt_Sch_EZ!$C$3:$I$3,0)),"F","C")</f>
        <v>20.555555555555554</v>
      </c>
      <c r="I2058" s="34">
        <f>CONVERT(INDEX(Htg_StPt_Sch_EZ!$C$31:$I$54,MATCH(Schedules_8760!$C2058,Htg_StPt_Sch_EZ!$B$31:$B$54,0),MATCH(Schedules_8760!$F2058,Htg_StPt_Sch_EZ!$C$30:$I$30,0)),"F","C")</f>
        <v>17.777777777777779</v>
      </c>
      <c r="J2058" s="34">
        <f>CONVERT(INDEX(Clg_StPt_Sch_EZ!$C$4:$I$27,MATCH(Schedules_8760!$C2058,Clg_StPt_Sch_EZ!$B$4:$B$27,0),MATCH(Schedules_8760!$F2058,Clg_StPt_Sch_EZ!$C$3:$I$3,0)),"F","C")</f>
        <v>25.555555555555554</v>
      </c>
      <c r="K2058" s="34">
        <f>CONVERT(INDEX(Clg_StPt_Sch_EZ!$C$31:$I$54,MATCH(Schedules_8760!$C2058,Clg_StPt_Sch_EZ!$B$31:$B$54,0),MATCH(Schedules_8760!$F2058,Clg_StPt_Sch_EZ!$C$30:$I$30,0)),"F","C")</f>
        <v>25</v>
      </c>
      <c r="L2058" s="34">
        <f>CONVERT(INDEX(DHW_StPt_Sch_EZ!$C$4:$I$27,MATCH(Schedules_8760!$C2058,DHW_StPt_Sch_EZ!$B$4:$B$27,0),MATCH(Schedules_8760!$F2058,DHW_StPt_Sch_EZ!$C$3:$I$3,0)),"F","C")</f>
        <v>53.333333333333329</v>
      </c>
      <c r="M2058" s="34">
        <f>CONVERT(INDEX(DHW_StPt_Sch_EZ!$C$31:$I$54,MATCH(Schedules_8760!$C2058,DHW_StPt_Sch_EZ!$B$31:$B$54,0),MATCH(Schedules_8760!$F2058,DHW_StPt_Sch_EZ!$C$30:$I$30,0)),"F","C")</f>
        <v>53.333333333333329</v>
      </c>
      <c r="N2058" s="12"/>
      <c r="O2058" s="12"/>
      <c r="P2058" s="12"/>
    </row>
    <row r="2059" spans="1:16" x14ac:dyDescent="0.25">
      <c r="A2059" s="35">
        <v>2058</v>
      </c>
      <c r="B2059" s="89">
        <v>86.708333333333329</v>
      </c>
      <c r="C2059" s="35">
        <f t="shared" si="160"/>
        <v>18</v>
      </c>
      <c r="D2059" s="35">
        <f t="shared" si="163"/>
        <v>86</v>
      </c>
      <c r="E2059" s="35">
        <f t="shared" si="164"/>
        <v>2</v>
      </c>
      <c r="F2059" s="35" t="str">
        <f t="shared" si="161"/>
        <v>Monday</v>
      </c>
      <c r="G2059" s="35">
        <f t="shared" si="162"/>
        <v>3</v>
      </c>
      <c r="H2059" s="34">
        <f>CONVERT(INDEX(Htg_StPt_Sch_EZ!$C$4:$I$27,MATCH(Schedules_8760!$C2059,Htg_StPt_Sch_EZ!$B$4:$B$27,0),MATCH(Schedules_8760!$F2059,Htg_StPt_Sch_EZ!$C$3:$I$3,0)),"F","C")</f>
        <v>20.555555555555554</v>
      </c>
      <c r="I2059" s="34">
        <f>CONVERT(INDEX(Htg_StPt_Sch_EZ!$C$31:$I$54,MATCH(Schedules_8760!$C2059,Htg_StPt_Sch_EZ!$B$31:$B$54,0),MATCH(Schedules_8760!$F2059,Htg_StPt_Sch_EZ!$C$30:$I$30,0)),"F","C")</f>
        <v>17.777777777777779</v>
      </c>
      <c r="J2059" s="34">
        <f>CONVERT(INDEX(Clg_StPt_Sch_EZ!$C$4:$I$27,MATCH(Schedules_8760!$C2059,Clg_StPt_Sch_EZ!$B$4:$B$27,0),MATCH(Schedules_8760!$F2059,Clg_StPt_Sch_EZ!$C$3:$I$3,0)),"F","C")</f>
        <v>25.555555555555554</v>
      </c>
      <c r="K2059" s="34">
        <f>CONVERT(INDEX(Clg_StPt_Sch_EZ!$C$31:$I$54,MATCH(Schedules_8760!$C2059,Clg_StPt_Sch_EZ!$B$31:$B$54,0),MATCH(Schedules_8760!$F2059,Clg_StPt_Sch_EZ!$C$30:$I$30,0)),"F","C")</f>
        <v>28.333333333333332</v>
      </c>
      <c r="L2059" s="34">
        <f>CONVERT(INDEX(DHW_StPt_Sch_EZ!$C$4:$I$27,MATCH(Schedules_8760!$C2059,DHW_StPt_Sch_EZ!$B$4:$B$27,0),MATCH(Schedules_8760!$F2059,DHW_StPt_Sch_EZ!$C$3:$I$3,0)),"F","C")</f>
        <v>53.333333333333329</v>
      </c>
      <c r="M2059" s="34">
        <f>CONVERT(INDEX(DHW_StPt_Sch_EZ!$C$31:$I$54,MATCH(Schedules_8760!$C2059,DHW_StPt_Sch_EZ!$B$31:$B$54,0),MATCH(Schedules_8760!$F2059,DHW_StPt_Sch_EZ!$C$30:$I$30,0)),"F","C")</f>
        <v>53.333333333333329</v>
      </c>
      <c r="N2059" s="12"/>
      <c r="O2059" s="12"/>
      <c r="P2059" s="12"/>
    </row>
    <row r="2060" spans="1:16" x14ac:dyDescent="0.25">
      <c r="A2060" s="35">
        <v>2059</v>
      </c>
      <c r="B2060" s="89">
        <v>86.75</v>
      </c>
      <c r="C2060" s="35">
        <f t="shared" si="160"/>
        <v>19</v>
      </c>
      <c r="D2060" s="35">
        <f t="shared" si="163"/>
        <v>86</v>
      </c>
      <c r="E2060" s="35">
        <f t="shared" si="164"/>
        <v>2</v>
      </c>
      <c r="F2060" s="35" t="str">
        <f t="shared" si="161"/>
        <v>Monday</v>
      </c>
      <c r="G2060" s="35">
        <f t="shared" si="162"/>
        <v>3</v>
      </c>
      <c r="H2060" s="34">
        <f>CONVERT(INDEX(Htg_StPt_Sch_EZ!$C$4:$I$27,MATCH(Schedules_8760!$C2060,Htg_StPt_Sch_EZ!$B$4:$B$27,0),MATCH(Schedules_8760!$F2060,Htg_StPt_Sch_EZ!$C$3:$I$3,0)),"F","C")</f>
        <v>20.555555555555554</v>
      </c>
      <c r="I2060" s="34">
        <f>CONVERT(INDEX(Htg_StPt_Sch_EZ!$C$31:$I$54,MATCH(Schedules_8760!$C2060,Htg_StPt_Sch_EZ!$B$31:$B$54,0),MATCH(Schedules_8760!$F2060,Htg_StPt_Sch_EZ!$C$30:$I$30,0)),"F","C")</f>
        <v>18.333333333333332</v>
      </c>
      <c r="J2060" s="34">
        <f>CONVERT(INDEX(Clg_StPt_Sch_EZ!$C$4:$I$27,MATCH(Schedules_8760!$C2060,Clg_StPt_Sch_EZ!$B$4:$B$27,0),MATCH(Schedules_8760!$F2060,Clg_StPt_Sch_EZ!$C$3:$I$3,0)),"F","C")</f>
        <v>25.555555555555554</v>
      </c>
      <c r="K2060" s="34">
        <f>CONVERT(INDEX(Clg_StPt_Sch_EZ!$C$31:$I$54,MATCH(Schedules_8760!$C2060,Clg_StPt_Sch_EZ!$B$31:$B$54,0),MATCH(Schedules_8760!$F2060,Clg_StPt_Sch_EZ!$C$30:$I$30,0)),"F","C")</f>
        <v>28.333333333333332</v>
      </c>
      <c r="L2060" s="34">
        <f>CONVERT(INDEX(DHW_StPt_Sch_EZ!$C$4:$I$27,MATCH(Schedules_8760!$C2060,DHW_StPt_Sch_EZ!$B$4:$B$27,0),MATCH(Schedules_8760!$F2060,DHW_StPt_Sch_EZ!$C$3:$I$3,0)),"F","C")</f>
        <v>53.333333333333329</v>
      </c>
      <c r="M2060" s="34">
        <f>CONVERT(INDEX(DHW_StPt_Sch_EZ!$C$31:$I$54,MATCH(Schedules_8760!$C2060,DHW_StPt_Sch_EZ!$B$31:$B$54,0),MATCH(Schedules_8760!$F2060,DHW_StPt_Sch_EZ!$C$30:$I$30,0)),"F","C")</f>
        <v>53.333333333333329</v>
      </c>
      <c r="N2060" s="12"/>
      <c r="O2060" s="12"/>
      <c r="P2060" s="12"/>
    </row>
    <row r="2061" spans="1:16" x14ac:dyDescent="0.25">
      <c r="A2061" s="35">
        <v>2060</v>
      </c>
      <c r="B2061" s="89">
        <v>86.791666666666671</v>
      </c>
      <c r="C2061" s="35">
        <f t="shared" si="160"/>
        <v>20</v>
      </c>
      <c r="D2061" s="35">
        <f t="shared" si="163"/>
        <v>86</v>
      </c>
      <c r="E2061" s="35">
        <f t="shared" si="164"/>
        <v>2</v>
      </c>
      <c r="F2061" s="35" t="str">
        <f t="shared" si="161"/>
        <v>Monday</v>
      </c>
      <c r="G2061" s="35">
        <f t="shared" si="162"/>
        <v>3</v>
      </c>
      <c r="H2061" s="34">
        <f>CONVERT(INDEX(Htg_StPt_Sch_EZ!$C$4:$I$27,MATCH(Schedules_8760!$C2061,Htg_StPt_Sch_EZ!$B$4:$B$27,0),MATCH(Schedules_8760!$F2061,Htg_StPt_Sch_EZ!$C$3:$I$3,0)),"F","C")</f>
        <v>20.555555555555554</v>
      </c>
      <c r="I2061" s="34">
        <f>CONVERT(INDEX(Htg_StPt_Sch_EZ!$C$31:$I$54,MATCH(Schedules_8760!$C2061,Htg_StPt_Sch_EZ!$B$31:$B$54,0),MATCH(Schedules_8760!$F2061,Htg_StPt_Sch_EZ!$C$30:$I$30,0)),"F","C")</f>
        <v>18.888888888888889</v>
      </c>
      <c r="J2061" s="34">
        <f>CONVERT(INDEX(Clg_StPt_Sch_EZ!$C$4:$I$27,MATCH(Schedules_8760!$C2061,Clg_StPt_Sch_EZ!$B$4:$B$27,0),MATCH(Schedules_8760!$F2061,Clg_StPt_Sch_EZ!$C$3:$I$3,0)),"F","C")</f>
        <v>25.555555555555554</v>
      </c>
      <c r="K2061" s="34">
        <f>CONVERT(INDEX(Clg_StPt_Sch_EZ!$C$31:$I$54,MATCH(Schedules_8760!$C2061,Clg_StPt_Sch_EZ!$B$31:$B$54,0),MATCH(Schedules_8760!$F2061,Clg_StPt_Sch_EZ!$C$30:$I$30,0)),"F","C")</f>
        <v>28.333333333333332</v>
      </c>
      <c r="L2061" s="34">
        <f>CONVERT(INDEX(DHW_StPt_Sch_EZ!$C$4:$I$27,MATCH(Schedules_8760!$C2061,DHW_StPt_Sch_EZ!$B$4:$B$27,0),MATCH(Schedules_8760!$F2061,DHW_StPt_Sch_EZ!$C$3:$I$3,0)),"F","C")</f>
        <v>53.333333333333329</v>
      </c>
      <c r="M2061" s="34">
        <f>CONVERT(INDEX(DHW_StPt_Sch_EZ!$C$31:$I$54,MATCH(Schedules_8760!$C2061,DHW_StPt_Sch_EZ!$B$31:$B$54,0),MATCH(Schedules_8760!$F2061,DHW_StPt_Sch_EZ!$C$30:$I$30,0)),"F","C")</f>
        <v>53.333333333333329</v>
      </c>
      <c r="N2061" s="12"/>
      <c r="O2061" s="12"/>
      <c r="P2061" s="12"/>
    </row>
    <row r="2062" spans="1:16" x14ac:dyDescent="0.25">
      <c r="A2062" s="35">
        <v>2061</v>
      </c>
      <c r="B2062" s="89">
        <v>86.833333333333329</v>
      </c>
      <c r="C2062" s="35">
        <f t="shared" si="160"/>
        <v>21</v>
      </c>
      <c r="D2062" s="35">
        <f t="shared" si="163"/>
        <v>86</v>
      </c>
      <c r="E2062" s="35">
        <f t="shared" si="164"/>
        <v>2</v>
      </c>
      <c r="F2062" s="35" t="str">
        <f t="shared" si="161"/>
        <v>Monday</v>
      </c>
      <c r="G2062" s="35">
        <f t="shared" si="162"/>
        <v>3</v>
      </c>
      <c r="H2062" s="34">
        <f>CONVERT(INDEX(Htg_StPt_Sch_EZ!$C$4:$I$27,MATCH(Schedules_8760!$C2062,Htg_StPt_Sch_EZ!$B$4:$B$27,0),MATCH(Schedules_8760!$F2062,Htg_StPt_Sch_EZ!$C$3:$I$3,0)),"F","C")</f>
        <v>20.555555555555554</v>
      </c>
      <c r="I2062" s="34">
        <f>CONVERT(INDEX(Htg_StPt_Sch_EZ!$C$31:$I$54,MATCH(Schedules_8760!$C2062,Htg_StPt_Sch_EZ!$B$31:$B$54,0),MATCH(Schedules_8760!$F2062,Htg_StPt_Sch_EZ!$C$30:$I$30,0)),"F","C")</f>
        <v>19.444444444444443</v>
      </c>
      <c r="J2062" s="34">
        <f>CONVERT(INDEX(Clg_StPt_Sch_EZ!$C$4:$I$27,MATCH(Schedules_8760!$C2062,Clg_StPt_Sch_EZ!$B$4:$B$27,0),MATCH(Schedules_8760!$F2062,Clg_StPt_Sch_EZ!$C$3:$I$3,0)),"F","C")</f>
        <v>25.555555555555554</v>
      </c>
      <c r="K2062" s="34">
        <f>CONVERT(INDEX(Clg_StPt_Sch_EZ!$C$31:$I$54,MATCH(Schedules_8760!$C2062,Clg_StPt_Sch_EZ!$B$31:$B$54,0),MATCH(Schedules_8760!$F2062,Clg_StPt_Sch_EZ!$C$30:$I$30,0)),"F","C")</f>
        <v>28.333333333333332</v>
      </c>
      <c r="L2062" s="34">
        <f>CONVERT(INDEX(DHW_StPt_Sch_EZ!$C$4:$I$27,MATCH(Schedules_8760!$C2062,DHW_StPt_Sch_EZ!$B$4:$B$27,0),MATCH(Schedules_8760!$F2062,DHW_StPt_Sch_EZ!$C$3:$I$3,0)),"F","C")</f>
        <v>53.333333333333329</v>
      </c>
      <c r="M2062" s="34">
        <f>CONVERT(INDEX(DHW_StPt_Sch_EZ!$C$31:$I$54,MATCH(Schedules_8760!$C2062,DHW_StPt_Sch_EZ!$B$31:$B$54,0),MATCH(Schedules_8760!$F2062,DHW_StPt_Sch_EZ!$C$30:$I$30,0)),"F","C")</f>
        <v>53.333333333333329</v>
      </c>
      <c r="N2062" s="12"/>
      <c r="O2062" s="12"/>
      <c r="P2062" s="12"/>
    </row>
    <row r="2063" spans="1:16" x14ac:dyDescent="0.25">
      <c r="A2063" s="35">
        <v>2062</v>
      </c>
      <c r="B2063" s="89">
        <v>86.875</v>
      </c>
      <c r="C2063" s="35">
        <f t="shared" si="160"/>
        <v>22</v>
      </c>
      <c r="D2063" s="35">
        <f t="shared" si="163"/>
        <v>86</v>
      </c>
      <c r="E2063" s="35">
        <f t="shared" si="164"/>
        <v>2</v>
      </c>
      <c r="F2063" s="35" t="str">
        <f t="shared" si="161"/>
        <v>Monday</v>
      </c>
      <c r="G2063" s="35">
        <f t="shared" si="162"/>
        <v>3</v>
      </c>
      <c r="H2063" s="34">
        <f>CONVERT(INDEX(Htg_StPt_Sch_EZ!$C$4:$I$27,MATCH(Schedules_8760!$C2063,Htg_StPt_Sch_EZ!$B$4:$B$27,0),MATCH(Schedules_8760!$F2063,Htg_StPt_Sch_EZ!$C$3:$I$3,0)),"F","C")</f>
        <v>20.555555555555554</v>
      </c>
      <c r="I2063" s="34">
        <f>CONVERT(INDEX(Htg_StPt_Sch_EZ!$C$31:$I$54,MATCH(Schedules_8760!$C2063,Htg_StPt_Sch_EZ!$B$31:$B$54,0),MATCH(Schedules_8760!$F2063,Htg_StPt_Sch_EZ!$C$30:$I$30,0)),"F","C")</f>
        <v>19.444444444444443</v>
      </c>
      <c r="J2063" s="34">
        <f>CONVERT(INDEX(Clg_StPt_Sch_EZ!$C$4:$I$27,MATCH(Schedules_8760!$C2063,Clg_StPt_Sch_EZ!$B$4:$B$27,0),MATCH(Schedules_8760!$F2063,Clg_StPt_Sch_EZ!$C$3:$I$3,0)),"F","C")</f>
        <v>25.555555555555554</v>
      </c>
      <c r="K2063" s="34">
        <f>CONVERT(INDEX(Clg_StPt_Sch_EZ!$C$31:$I$54,MATCH(Schedules_8760!$C2063,Clg_StPt_Sch_EZ!$B$31:$B$54,0),MATCH(Schedules_8760!$F2063,Clg_StPt_Sch_EZ!$C$30:$I$30,0)),"F","C")</f>
        <v>28.333333333333332</v>
      </c>
      <c r="L2063" s="34">
        <f>CONVERT(INDEX(DHW_StPt_Sch_EZ!$C$4:$I$27,MATCH(Schedules_8760!$C2063,DHW_StPt_Sch_EZ!$B$4:$B$27,0),MATCH(Schedules_8760!$F2063,DHW_StPt_Sch_EZ!$C$3:$I$3,0)),"F","C")</f>
        <v>53.333333333333329</v>
      </c>
      <c r="M2063" s="34">
        <f>CONVERT(INDEX(DHW_StPt_Sch_EZ!$C$31:$I$54,MATCH(Schedules_8760!$C2063,DHW_StPt_Sch_EZ!$B$31:$B$54,0),MATCH(Schedules_8760!$F2063,DHW_StPt_Sch_EZ!$C$30:$I$30,0)),"F","C")</f>
        <v>53.333333333333329</v>
      </c>
      <c r="N2063" s="12"/>
      <c r="O2063" s="12"/>
      <c r="P2063" s="12"/>
    </row>
    <row r="2064" spans="1:16" x14ac:dyDescent="0.25">
      <c r="A2064" s="35">
        <v>2063</v>
      </c>
      <c r="B2064" s="89">
        <v>86.916666666666671</v>
      </c>
      <c r="C2064" s="35">
        <f t="shared" si="160"/>
        <v>23</v>
      </c>
      <c r="D2064" s="35">
        <f t="shared" si="163"/>
        <v>86</v>
      </c>
      <c r="E2064" s="35">
        <f t="shared" si="164"/>
        <v>2</v>
      </c>
      <c r="F2064" s="35" t="str">
        <f t="shared" si="161"/>
        <v>Monday</v>
      </c>
      <c r="G2064" s="35">
        <f t="shared" si="162"/>
        <v>3</v>
      </c>
      <c r="H2064" s="34">
        <f>CONVERT(INDEX(Htg_StPt_Sch_EZ!$C$4:$I$27,MATCH(Schedules_8760!$C2064,Htg_StPt_Sch_EZ!$B$4:$B$27,0),MATCH(Schedules_8760!$F2064,Htg_StPt_Sch_EZ!$C$3:$I$3,0)),"F","C")</f>
        <v>20.555555555555554</v>
      </c>
      <c r="I2064" s="34">
        <f>CONVERT(INDEX(Htg_StPt_Sch_EZ!$C$31:$I$54,MATCH(Schedules_8760!$C2064,Htg_StPt_Sch_EZ!$B$31:$B$54,0),MATCH(Schedules_8760!$F2064,Htg_StPt_Sch_EZ!$C$30:$I$30,0)),"F","C")</f>
        <v>19.444444444444443</v>
      </c>
      <c r="J2064" s="34">
        <f>CONVERT(INDEX(Clg_StPt_Sch_EZ!$C$4:$I$27,MATCH(Schedules_8760!$C2064,Clg_StPt_Sch_EZ!$B$4:$B$27,0),MATCH(Schedules_8760!$F2064,Clg_StPt_Sch_EZ!$C$3:$I$3,0)),"F","C")</f>
        <v>25.555555555555554</v>
      </c>
      <c r="K2064" s="34">
        <f>CONVERT(INDEX(Clg_StPt_Sch_EZ!$C$31:$I$54,MATCH(Schedules_8760!$C2064,Clg_StPt_Sch_EZ!$B$31:$B$54,0),MATCH(Schedules_8760!$F2064,Clg_StPt_Sch_EZ!$C$30:$I$30,0)),"F","C")</f>
        <v>28.333333333333332</v>
      </c>
      <c r="L2064" s="34">
        <f>CONVERT(INDEX(DHW_StPt_Sch_EZ!$C$4:$I$27,MATCH(Schedules_8760!$C2064,DHW_StPt_Sch_EZ!$B$4:$B$27,0),MATCH(Schedules_8760!$F2064,DHW_StPt_Sch_EZ!$C$3:$I$3,0)),"F","C")</f>
        <v>53.333333333333329</v>
      </c>
      <c r="M2064" s="34">
        <f>CONVERT(INDEX(DHW_StPt_Sch_EZ!$C$31:$I$54,MATCH(Schedules_8760!$C2064,DHW_StPt_Sch_EZ!$B$31:$B$54,0),MATCH(Schedules_8760!$F2064,DHW_StPt_Sch_EZ!$C$30:$I$30,0)),"F","C")</f>
        <v>53.333333333333329</v>
      </c>
      <c r="N2064" s="12"/>
      <c r="O2064" s="12"/>
      <c r="P2064" s="12"/>
    </row>
    <row r="2065" spans="1:16" x14ac:dyDescent="0.25">
      <c r="A2065" s="35">
        <v>2064</v>
      </c>
      <c r="B2065" s="89">
        <v>86.958333333333329</v>
      </c>
      <c r="C2065" s="35">
        <f t="shared" si="160"/>
        <v>24</v>
      </c>
      <c r="D2065" s="35">
        <f t="shared" si="163"/>
        <v>86</v>
      </c>
      <c r="E2065" s="35">
        <f t="shared" si="164"/>
        <v>2</v>
      </c>
      <c r="F2065" s="35" t="str">
        <f t="shared" si="161"/>
        <v>Monday</v>
      </c>
      <c r="G2065" s="35">
        <f t="shared" si="162"/>
        <v>3</v>
      </c>
      <c r="H2065" s="34">
        <f>CONVERT(INDEX(Htg_StPt_Sch_EZ!$C$4:$I$27,MATCH(Schedules_8760!$C2065,Htg_StPt_Sch_EZ!$B$4:$B$27,0),MATCH(Schedules_8760!$F2065,Htg_StPt_Sch_EZ!$C$3:$I$3,0)),"F","C")</f>
        <v>20.555555555555554</v>
      </c>
      <c r="I2065" s="34">
        <f>CONVERT(INDEX(Htg_StPt_Sch_EZ!$C$31:$I$54,MATCH(Schedules_8760!$C2065,Htg_StPt_Sch_EZ!$B$31:$B$54,0),MATCH(Schedules_8760!$F2065,Htg_StPt_Sch_EZ!$C$30:$I$30,0)),"F","C")</f>
        <v>19.444444444444443</v>
      </c>
      <c r="J2065" s="34">
        <f>CONVERT(INDEX(Clg_StPt_Sch_EZ!$C$4:$I$27,MATCH(Schedules_8760!$C2065,Clg_StPt_Sch_EZ!$B$4:$B$27,0),MATCH(Schedules_8760!$F2065,Clg_StPt_Sch_EZ!$C$3:$I$3,0)),"F","C")</f>
        <v>25.555555555555554</v>
      </c>
      <c r="K2065" s="34">
        <f>CONVERT(INDEX(Clg_StPt_Sch_EZ!$C$31:$I$54,MATCH(Schedules_8760!$C2065,Clg_StPt_Sch_EZ!$B$31:$B$54,0),MATCH(Schedules_8760!$F2065,Clg_StPt_Sch_EZ!$C$30:$I$30,0)),"F","C")</f>
        <v>28.333333333333332</v>
      </c>
      <c r="L2065" s="34">
        <f>CONVERT(INDEX(DHW_StPt_Sch_EZ!$C$4:$I$27,MATCH(Schedules_8760!$C2065,DHW_StPt_Sch_EZ!$B$4:$B$27,0),MATCH(Schedules_8760!$F2065,DHW_StPt_Sch_EZ!$C$3:$I$3,0)),"F","C")</f>
        <v>53.333333333333329</v>
      </c>
      <c r="M2065" s="34">
        <f>CONVERT(INDEX(DHW_StPt_Sch_EZ!$C$31:$I$54,MATCH(Schedules_8760!$C2065,DHW_StPt_Sch_EZ!$B$31:$B$54,0),MATCH(Schedules_8760!$F2065,DHW_StPt_Sch_EZ!$C$30:$I$30,0)),"F","C")</f>
        <v>53.333333333333329</v>
      </c>
      <c r="N2065" s="12"/>
      <c r="O2065" s="12"/>
      <c r="P2065" s="12"/>
    </row>
    <row r="2066" spans="1:16" x14ac:dyDescent="0.25">
      <c r="A2066" s="35">
        <v>2065</v>
      </c>
      <c r="B2066" s="89">
        <v>87</v>
      </c>
      <c r="C2066" s="35">
        <f t="shared" si="160"/>
        <v>1</v>
      </c>
      <c r="D2066" s="35">
        <f t="shared" si="163"/>
        <v>87</v>
      </c>
      <c r="E2066" s="35">
        <f t="shared" si="164"/>
        <v>3</v>
      </c>
      <c r="F2066" s="35" t="str">
        <f t="shared" si="161"/>
        <v>Tuesday</v>
      </c>
      <c r="G2066" s="35">
        <f t="shared" si="162"/>
        <v>3</v>
      </c>
      <c r="H2066" s="34">
        <f>CONVERT(INDEX(Htg_StPt_Sch_EZ!$C$4:$I$27,MATCH(Schedules_8760!$C2066,Htg_StPt_Sch_EZ!$B$4:$B$27,0),MATCH(Schedules_8760!$F2066,Htg_StPt_Sch_EZ!$C$3:$I$3,0)),"F","C")</f>
        <v>20.555555555555554</v>
      </c>
      <c r="I2066" s="34">
        <f>CONVERT(INDEX(Htg_StPt_Sch_EZ!$C$31:$I$54,MATCH(Schedules_8760!$C2066,Htg_StPt_Sch_EZ!$B$31:$B$54,0),MATCH(Schedules_8760!$F2066,Htg_StPt_Sch_EZ!$C$30:$I$30,0)),"F","C")</f>
        <v>19.444444444444443</v>
      </c>
      <c r="J2066" s="34">
        <f>CONVERT(INDEX(Clg_StPt_Sch_EZ!$C$4:$I$27,MATCH(Schedules_8760!$C2066,Clg_StPt_Sch_EZ!$B$4:$B$27,0),MATCH(Schedules_8760!$F2066,Clg_StPt_Sch_EZ!$C$3:$I$3,0)),"F","C")</f>
        <v>25.555555555555554</v>
      </c>
      <c r="K2066" s="34">
        <f>CONVERT(INDEX(Clg_StPt_Sch_EZ!$C$31:$I$54,MATCH(Schedules_8760!$C2066,Clg_StPt_Sch_EZ!$B$31:$B$54,0),MATCH(Schedules_8760!$F2066,Clg_StPt_Sch_EZ!$C$30:$I$30,0)),"F","C")</f>
        <v>28.333333333333332</v>
      </c>
      <c r="L2066" s="34">
        <f>CONVERT(INDEX(DHW_StPt_Sch_EZ!$C$4:$I$27,MATCH(Schedules_8760!$C2066,DHW_StPt_Sch_EZ!$B$4:$B$27,0),MATCH(Schedules_8760!$F2066,DHW_StPt_Sch_EZ!$C$3:$I$3,0)),"F","C")</f>
        <v>53.333333333333329</v>
      </c>
      <c r="M2066" s="34">
        <f>CONVERT(INDEX(DHW_StPt_Sch_EZ!$C$31:$I$54,MATCH(Schedules_8760!$C2066,DHW_StPt_Sch_EZ!$B$31:$B$54,0),MATCH(Schedules_8760!$F2066,DHW_StPt_Sch_EZ!$C$30:$I$30,0)),"F","C")</f>
        <v>53.333333333333329</v>
      </c>
      <c r="N2066" s="12"/>
      <c r="O2066" s="12"/>
      <c r="P2066" s="12"/>
    </row>
    <row r="2067" spans="1:16" x14ac:dyDescent="0.25">
      <c r="A2067" s="35">
        <v>2066</v>
      </c>
      <c r="B2067" s="89">
        <v>87.041666666666671</v>
      </c>
      <c r="C2067" s="35">
        <f t="shared" si="160"/>
        <v>2</v>
      </c>
      <c r="D2067" s="35">
        <f t="shared" si="163"/>
        <v>87</v>
      </c>
      <c r="E2067" s="35">
        <f t="shared" si="164"/>
        <v>3</v>
      </c>
      <c r="F2067" s="35" t="str">
        <f t="shared" si="161"/>
        <v>Tuesday</v>
      </c>
      <c r="G2067" s="35">
        <f t="shared" si="162"/>
        <v>3</v>
      </c>
      <c r="H2067" s="34">
        <f>CONVERT(INDEX(Htg_StPt_Sch_EZ!$C$4:$I$27,MATCH(Schedules_8760!$C2067,Htg_StPt_Sch_EZ!$B$4:$B$27,0),MATCH(Schedules_8760!$F2067,Htg_StPt_Sch_EZ!$C$3:$I$3,0)),"F","C")</f>
        <v>20.555555555555554</v>
      </c>
      <c r="I2067" s="34">
        <f>CONVERT(INDEX(Htg_StPt_Sch_EZ!$C$31:$I$54,MATCH(Schedules_8760!$C2067,Htg_StPt_Sch_EZ!$B$31:$B$54,0),MATCH(Schedules_8760!$F2067,Htg_StPt_Sch_EZ!$C$30:$I$30,0)),"F","C")</f>
        <v>19.444444444444443</v>
      </c>
      <c r="J2067" s="34">
        <f>CONVERT(INDEX(Clg_StPt_Sch_EZ!$C$4:$I$27,MATCH(Schedules_8760!$C2067,Clg_StPt_Sch_EZ!$B$4:$B$27,0),MATCH(Schedules_8760!$F2067,Clg_StPt_Sch_EZ!$C$3:$I$3,0)),"F","C")</f>
        <v>25.555555555555554</v>
      </c>
      <c r="K2067" s="34">
        <f>CONVERT(INDEX(Clg_StPt_Sch_EZ!$C$31:$I$54,MATCH(Schedules_8760!$C2067,Clg_StPt_Sch_EZ!$B$31:$B$54,0),MATCH(Schedules_8760!$F2067,Clg_StPt_Sch_EZ!$C$30:$I$30,0)),"F","C")</f>
        <v>28.333333333333332</v>
      </c>
      <c r="L2067" s="34">
        <f>CONVERT(INDEX(DHW_StPt_Sch_EZ!$C$4:$I$27,MATCH(Schedules_8760!$C2067,DHW_StPt_Sch_EZ!$B$4:$B$27,0),MATCH(Schedules_8760!$F2067,DHW_StPt_Sch_EZ!$C$3:$I$3,0)),"F","C")</f>
        <v>53.333333333333329</v>
      </c>
      <c r="M2067" s="34">
        <f>CONVERT(INDEX(DHW_StPt_Sch_EZ!$C$31:$I$54,MATCH(Schedules_8760!$C2067,DHW_StPt_Sch_EZ!$B$31:$B$54,0),MATCH(Schedules_8760!$F2067,DHW_StPt_Sch_EZ!$C$30:$I$30,0)),"F","C")</f>
        <v>53.333333333333329</v>
      </c>
      <c r="N2067" s="12"/>
      <c r="O2067" s="12"/>
      <c r="P2067" s="12"/>
    </row>
    <row r="2068" spans="1:16" x14ac:dyDescent="0.25">
      <c r="A2068" s="35">
        <v>2067</v>
      </c>
      <c r="B2068" s="89">
        <v>87.083333333333329</v>
      </c>
      <c r="C2068" s="35">
        <f t="shared" si="160"/>
        <v>3</v>
      </c>
      <c r="D2068" s="35">
        <f t="shared" si="163"/>
        <v>87</v>
      </c>
      <c r="E2068" s="35">
        <f t="shared" si="164"/>
        <v>3</v>
      </c>
      <c r="F2068" s="35" t="str">
        <f t="shared" si="161"/>
        <v>Tuesday</v>
      </c>
      <c r="G2068" s="35">
        <f t="shared" si="162"/>
        <v>3</v>
      </c>
      <c r="H2068" s="34">
        <f>CONVERT(INDEX(Htg_StPt_Sch_EZ!$C$4:$I$27,MATCH(Schedules_8760!$C2068,Htg_StPt_Sch_EZ!$B$4:$B$27,0),MATCH(Schedules_8760!$F2068,Htg_StPt_Sch_EZ!$C$3:$I$3,0)),"F","C")</f>
        <v>20.555555555555554</v>
      </c>
      <c r="I2068" s="34">
        <f>CONVERT(INDEX(Htg_StPt_Sch_EZ!$C$31:$I$54,MATCH(Schedules_8760!$C2068,Htg_StPt_Sch_EZ!$B$31:$B$54,0),MATCH(Schedules_8760!$F2068,Htg_StPt_Sch_EZ!$C$30:$I$30,0)),"F","C")</f>
        <v>19.444444444444443</v>
      </c>
      <c r="J2068" s="34">
        <f>CONVERT(INDEX(Clg_StPt_Sch_EZ!$C$4:$I$27,MATCH(Schedules_8760!$C2068,Clg_StPt_Sch_EZ!$B$4:$B$27,0),MATCH(Schedules_8760!$F2068,Clg_StPt_Sch_EZ!$C$3:$I$3,0)),"F","C")</f>
        <v>25.555555555555554</v>
      </c>
      <c r="K2068" s="34">
        <f>CONVERT(INDEX(Clg_StPt_Sch_EZ!$C$31:$I$54,MATCH(Schedules_8760!$C2068,Clg_StPt_Sch_EZ!$B$31:$B$54,0),MATCH(Schedules_8760!$F2068,Clg_StPt_Sch_EZ!$C$30:$I$30,0)),"F","C")</f>
        <v>28.333333333333332</v>
      </c>
      <c r="L2068" s="34">
        <f>CONVERT(INDEX(DHW_StPt_Sch_EZ!$C$4:$I$27,MATCH(Schedules_8760!$C2068,DHW_StPt_Sch_EZ!$B$4:$B$27,0),MATCH(Schedules_8760!$F2068,DHW_StPt_Sch_EZ!$C$3:$I$3,0)),"F","C")</f>
        <v>53.333333333333329</v>
      </c>
      <c r="M2068" s="34">
        <f>CONVERT(INDEX(DHW_StPt_Sch_EZ!$C$31:$I$54,MATCH(Schedules_8760!$C2068,DHW_StPt_Sch_EZ!$B$31:$B$54,0),MATCH(Schedules_8760!$F2068,DHW_StPt_Sch_EZ!$C$30:$I$30,0)),"F","C")</f>
        <v>53.333333333333329</v>
      </c>
      <c r="N2068" s="12"/>
      <c r="O2068" s="12"/>
      <c r="P2068" s="12"/>
    </row>
    <row r="2069" spans="1:16" x14ac:dyDescent="0.25">
      <c r="A2069" s="35">
        <v>2068</v>
      </c>
      <c r="B2069" s="89">
        <v>87.125</v>
      </c>
      <c r="C2069" s="35">
        <f t="shared" si="160"/>
        <v>4</v>
      </c>
      <c r="D2069" s="35">
        <f t="shared" si="163"/>
        <v>87</v>
      </c>
      <c r="E2069" s="35">
        <f t="shared" si="164"/>
        <v>3</v>
      </c>
      <c r="F2069" s="35" t="str">
        <f t="shared" si="161"/>
        <v>Tuesday</v>
      </c>
      <c r="G2069" s="35">
        <f t="shared" si="162"/>
        <v>3</v>
      </c>
      <c r="H2069" s="34">
        <f>CONVERT(INDEX(Htg_StPt_Sch_EZ!$C$4:$I$27,MATCH(Schedules_8760!$C2069,Htg_StPt_Sch_EZ!$B$4:$B$27,0),MATCH(Schedules_8760!$F2069,Htg_StPt_Sch_EZ!$C$3:$I$3,0)),"F","C")</f>
        <v>20.555555555555554</v>
      </c>
      <c r="I2069" s="34">
        <f>CONVERT(INDEX(Htg_StPt_Sch_EZ!$C$31:$I$54,MATCH(Schedules_8760!$C2069,Htg_StPt_Sch_EZ!$B$31:$B$54,0),MATCH(Schedules_8760!$F2069,Htg_StPt_Sch_EZ!$C$30:$I$30,0)),"F","C")</f>
        <v>19.444444444444443</v>
      </c>
      <c r="J2069" s="34">
        <f>CONVERT(INDEX(Clg_StPt_Sch_EZ!$C$4:$I$27,MATCH(Schedules_8760!$C2069,Clg_StPt_Sch_EZ!$B$4:$B$27,0),MATCH(Schedules_8760!$F2069,Clg_StPt_Sch_EZ!$C$3:$I$3,0)),"F","C")</f>
        <v>25.555555555555554</v>
      </c>
      <c r="K2069" s="34">
        <f>CONVERT(INDEX(Clg_StPt_Sch_EZ!$C$31:$I$54,MATCH(Schedules_8760!$C2069,Clg_StPt_Sch_EZ!$B$31:$B$54,0),MATCH(Schedules_8760!$F2069,Clg_StPt_Sch_EZ!$C$30:$I$30,0)),"F","C")</f>
        <v>28.333333333333332</v>
      </c>
      <c r="L2069" s="34">
        <f>CONVERT(INDEX(DHW_StPt_Sch_EZ!$C$4:$I$27,MATCH(Schedules_8760!$C2069,DHW_StPt_Sch_EZ!$B$4:$B$27,0),MATCH(Schedules_8760!$F2069,DHW_StPt_Sch_EZ!$C$3:$I$3,0)),"F","C")</f>
        <v>53.333333333333329</v>
      </c>
      <c r="M2069" s="34">
        <f>CONVERT(INDEX(DHW_StPt_Sch_EZ!$C$31:$I$54,MATCH(Schedules_8760!$C2069,DHW_StPt_Sch_EZ!$B$31:$B$54,0),MATCH(Schedules_8760!$F2069,DHW_StPt_Sch_EZ!$C$30:$I$30,0)),"F","C")</f>
        <v>53.333333333333329</v>
      </c>
      <c r="N2069" s="12"/>
      <c r="O2069" s="12"/>
      <c r="P2069" s="12"/>
    </row>
    <row r="2070" spans="1:16" x14ac:dyDescent="0.25">
      <c r="A2070" s="35">
        <v>2069</v>
      </c>
      <c r="B2070" s="89">
        <v>87.166666666666671</v>
      </c>
      <c r="C2070" s="35">
        <f t="shared" si="160"/>
        <v>5</v>
      </c>
      <c r="D2070" s="35">
        <f t="shared" si="163"/>
        <v>87</v>
      </c>
      <c r="E2070" s="35">
        <f t="shared" si="164"/>
        <v>3</v>
      </c>
      <c r="F2070" s="35" t="str">
        <f t="shared" si="161"/>
        <v>Tuesday</v>
      </c>
      <c r="G2070" s="35">
        <f t="shared" si="162"/>
        <v>3</v>
      </c>
      <c r="H2070" s="34">
        <f>CONVERT(INDEX(Htg_StPt_Sch_EZ!$C$4:$I$27,MATCH(Schedules_8760!$C2070,Htg_StPt_Sch_EZ!$B$4:$B$27,0),MATCH(Schedules_8760!$F2070,Htg_StPt_Sch_EZ!$C$3:$I$3,0)),"F","C")</f>
        <v>20.555555555555554</v>
      </c>
      <c r="I2070" s="34">
        <f>CONVERT(INDEX(Htg_StPt_Sch_EZ!$C$31:$I$54,MATCH(Schedules_8760!$C2070,Htg_StPt_Sch_EZ!$B$31:$B$54,0),MATCH(Schedules_8760!$F2070,Htg_StPt_Sch_EZ!$C$30:$I$30,0)),"F","C")</f>
        <v>19.444444444444443</v>
      </c>
      <c r="J2070" s="34">
        <f>CONVERT(INDEX(Clg_StPt_Sch_EZ!$C$4:$I$27,MATCH(Schedules_8760!$C2070,Clg_StPt_Sch_EZ!$B$4:$B$27,0),MATCH(Schedules_8760!$F2070,Clg_StPt_Sch_EZ!$C$3:$I$3,0)),"F","C")</f>
        <v>25.555555555555554</v>
      </c>
      <c r="K2070" s="34">
        <f>CONVERT(INDEX(Clg_StPt_Sch_EZ!$C$31:$I$54,MATCH(Schedules_8760!$C2070,Clg_StPt_Sch_EZ!$B$31:$B$54,0),MATCH(Schedules_8760!$F2070,Clg_StPt_Sch_EZ!$C$30:$I$30,0)),"F","C")</f>
        <v>28.333333333333332</v>
      </c>
      <c r="L2070" s="34">
        <f>CONVERT(INDEX(DHW_StPt_Sch_EZ!$C$4:$I$27,MATCH(Schedules_8760!$C2070,DHW_StPt_Sch_EZ!$B$4:$B$27,0),MATCH(Schedules_8760!$F2070,DHW_StPt_Sch_EZ!$C$3:$I$3,0)),"F","C")</f>
        <v>53.333333333333329</v>
      </c>
      <c r="M2070" s="34">
        <f>CONVERT(INDEX(DHW_StPt_Sch_EZ!$C$31:$I$54,MATCH(Schedules_8760!$C2070,DHW_StPt_Sch_EZ!$B$31:$B$54,0),MATCH(Schedules_8760!$F2070,DHW_StPt_Sch_EZ!$C$30:$I$30,0)),"F","C")</f>
        <v>53.333333333333329</v>
      </c>
      <c r="N2070" s="12"/>
      <c r="O2070" s="12"/>
      <c r="P2070" s="12"/>
    </row>
    <row r="2071" spans="1:16" x14ac:dyDescent="0.25">
      <c r="A2071" s="35">
        <v>2070</v>
      </c>
      <c r="B2071" s="89">
        <v>87.208333333333329</v>
      </c>
      <c r="C2071" s="35">
        <f t="shared" si="160"/>
        <v>6</v>
      </c>
      <c r="D2071" s="35">
        <f t="shared" si="163"/>
        <v>87</v>
      </c>
      <c r="E2071" s="35">
        <f t="shared" si="164"/>
        <v>3</v>
      </c>
      <c r="F2071" s="35" t="str">
        <f t="shared" si="161"/>
        <v>Tuesday</v>
      </c>
      <c r="G2071" s="35">
        <f t="shared" si="162"/>
        <v>3</v>
      </c>
      <c r="H2071" s="34">
        <f>CONVERT(INDEX(Htg_StPt_Sch_EZ!$C$4:$I$27,MATCH(Schedules_8760!$C2071,Htg_StPt_Sch_EZ!$B$4:$B$27,0),MATCH(Schedules_8760!$F2071,Htg_StPt_Sch_EZ!$C$3:$I$3,0)),"F","C")</f>
        <v>20.555555555555554</v>
      </c>
      <c r="I2071" s="34">
        <f>CONVERT(INDEX(Htg_StPt_Sch_EZ!$C$31:$I$54,MATCH(Schedules_8760!$C2071,Htg_StPt_Sch_EZ!$B$31:$B$54,0),MATCH(Schedules_8760!$F2071,Htg_StPt_Sch_EZ!$C$30:$I$30,0)),"F","C")</f>
        <v>19.444444444444443</v>
      </c>
      <c r="J2071" s="34">
        <f>CONVERT(INDEX(Clg_StPt_Sch_EZ!$C$4:$I$27,MATCH(Schedules_8760!$C2071,Clg_StPt_Sch_EZ!$B$4:$B$27,0),MATCH(Schedules_8760!$F2071,Clg_StPt_Sch_EZ!$C$3:$I$3,0)),"F","C")</f>
        <v>25.555555555555554</v>
      </c>
      <c r="K2071" s="34">
        <f>CONVERT(INDEX(Clg_StPt_Sch_EZ!$C$31:$I$54,MATCH(Schedules_8760!$C2071,Clg_StPt_Sch_EZ!$B$31:$B$54,0),MATCH(Schedules_8760!$F2071,Clg_StPt_Sch_EZ!$C$30:$I$30,0)),"F","C")</f>
        <v>28.333333333333332</v>
      </c>
      <c r="L2071" s="34">
        <f>CONVERT(INDEX(DHW_StPt_Sch_EZ!$C$4:$I$27,MATCH(Schedules_8760!$C2071,DHW_StPt_Sch_EZ!$B$4:$B$27,0),MATCH(Schedules_8760!$F2071,DHW_StPt_Sch_EZ!$C$3:$I$3,0)),"F","C")</f>
        <v>53.333333333333329</v>
      </c>
      <c r="M2071" s="34">
        <f>CONVERT(INDEX(DHW_StPt_Sch_EZ!$C$31:$I$54,MATCH(Schedules_8760!$C2071,DHW_StPt_Sch_EZ!$B$31:$B$54,0),MATCH(Schedules_8760!$F2071,DHW_StPt_Sch_EZ!$C$30:$I$30,0)),"F","C")</f>
        <v>53.333333333333329</v>
      </c>
      <c r="N2071" s="12"/>
      <c r="O2071" s="12"/>
      <c r="P2071" s="12"/>
    </row>
    <row r="2072" spans="1:16" x14ac:dyDescent="0.25">
      <c r="A2072" s="35">
        <v>2071</v>
      </c>
      <c r="B2072" s="89">
        <v>87.25</v>
      </c>
      <c r="C2072" s="35">
        <f t="shared" si="160"/>
        <v>7</v>
      </c>
      <c r="D2072" s="35">
        <f t="shared" si="163"/>
        <v>87</v>
      </c>
      <c r="E2072" s="35">
        <f t="shared" si="164"/>
        <v>3</v>
      </c>
      <c r="F2072" s="35" t="str">
        <f t="shared" si="161"/>
        <v>Tuesday</v>
      </c>
      <c r="G2072" s="35">
        <f t="shared" si="162"/>
        <v>3</v>
      </c>
      <c r="H2072" s="34">
        <f>CONVERT(INDEX(Htg_StPt_Sch_EZ!$C$4:$I$27,MATCH(Schedules_8760!$C2072,Htg_StPt_Sch_EZ!$B$4:$B$27,0),MATCH(Schedules_8760!$F2072,Htg_StPt_Sch_EZ!$C$3:$I$3,0)),"F","C")</f>
        <v>20.555555555555554</v>
      </c>
      <c r="I2072" s="34">
        <f>CONVERT(INDEX(Htg_StPt_Sch_EZ!$C$31:$I$54,MATCH(Schedules_8760!$C2072,Htg_StPt_Sch_EZ!$B$31:$B$54,0),MATCH(Schedules_8760!$F2072,Htg_StPt_Sch_EZ!$C$30:$I$30,0)),"F","C")</f>
        <v>19.444444444444443</v>
      </c>
      <c r="J2072" s="34">
        <f>CONVERT(INDEX(Clg_StPt_Sch_EZ!$C$4:$I$27,MATCH(Schedules_8760!$C2072,Clg_StPt_Sch_EZ!$B$4:$B$27,0),MATCH(Schedules_8760!$F2072,Clg_StPt_Sch_EZ!$C$3:$I$3,0)),"F","C")</f>
        <v>25.555555555555554</v>
      </c>
      <c r="K2072" s="34">
        <f>CONVERT(INDEX(Clg_StPt_Sch_EZ!$C$31:$I$54,MATCH(Schedules_8760!$C2072,Clg_StPt_Sch_EZ!$B$31:$B$54,0),MATCH(Schedules_8760!$F2072,Clg_StPt_Sch_EZ!$C$30:$I$30,0)),"F","C")</f>
        <v>28.333333333333332</v>
      </c>
      <c r="L2072" s="34">
        <f>CONVERT(INDEX(DHW_StPt_Sch_EZ!$C$4:$I$27,MATCH(Schedules_8760!$C2072,DHW_StPt_Sch_EZ!$B$4:$B$27,0),MATCH(Schedules_8760!$F2072,DHW_StPt_Sch_EZ!$C$3:$I$3,0)),"F","C")</f>
        <v>53.333333333333329</v>
      </c>
      <c r="M2072" s="34">
        <f>CONVERT(INDEX(DHW_StPt_Sch_EZ!$C$31:$I$54,MATCH(Schedules_8760!$C2072,DHW_StPt_Sch_EZ!$B$31:$B$54,0),MATCH(Schedules_8760!$F2072,DHW_StPt_Sch_EZ!$C$30:$I$30,0)),"F","C")</f>
        <v>53.333333333333329</v>
      </c>
      <c r="N2072" s="12"/>
      <c r="O2072" s="12"/>
      <c r="P2072" s="12"/>
    </row>
    <row r="2073" spans="1:16" x14ac:dyDescent="0.25">
      <c r="A2073" s="35">
        <v>2072</v>
      </c>
      <c r="B2073" s="89">
        <v>87.291666666666671</v>
      </c>
      <c r="C2073" s="35">
        <f t="shared" si="160"/>
        <v>8</v>
      </c>
      <c r="D2073" s="35">
        <f t="shared" si="163"/>
        <v>87</v>
      </c>
      <c r="E2073" s="35">
        <f t="shared" si="164"/>
        <v>3</v>
      </c>
      <c r="F2073" s="35" t="str">
        <f t="shared" si="161"/>
        <v>Tuesday</v>
      </c>
      <c r="G2073" s="35">
        <f t="shared" si="162"/>
        <v>3</v>
      </c>
      <c r="H2073" s="34">
        <f>CONVERT(INDEX(Htg_StPt_Sch_EZ!$C$4:$I$27,MATCH(Schedules_8760!$C2073,Htg_StPt_Sch_EZ!$B$4:$B$27,0),MATCH(Schedules_8760!$F2073,Htg_StPt_Sch_EZ!$C$3:$I$3,0)),"F","C")</f>
        <v>20.555555555555554</v>
      </c>
      <c r="I2073" s="34">
        <f>CONVERT(INDEX(Htg_StPt_Sch_EZ!$C$31:$I$54,MATCH(Schedules_8760!$C2073,Htg_StPt_Sch_EZ!$B$31:$B$54,0),MATCH(Schedules_8760!$F2073,Htg_StPt_Sch_EZ!$C$30:$I$30,0)),"F","C")</f>
        <v>19.444444444444443</v>
      </c>
      <c r="J2073" s="34">
        <f>CONVERT(INDEX(Clg_StPt_Sch_EZ!$C$4:$I$27,MATCH(Schedules_8760!$C2073,Clg_StPt_Sch_EZ!$B$4:$B$27,0),MATCH(Schedules_8760!$F2073,Clg_StPt_Sch_EZ!$C$3:$I$3,0)),"F","C")</f>
        <v>25.555555555555554</v>
      </c>
      <c r="K2073" s="34">
        <f>CONVERT(INDEX(Clg_StPt_Sch_EZ!$C$31:$I$54,MATCH(Schedules_8760!$C2073,Clg_StPt_Sch_EZ!$B$31:$B$54,0),MATCH(Schedules_8760!$F2073,Clg_StPt_Sch_EZ!$C$30:$I$30,0)),"F","C")</f>
        <v>25</v>
      </c>
      <c r="L2073" s="34">
        <f>CONVERT(INDEX(DHW_StPt_Sch_EZ!$C$4:$I$27,MATCH(Schedules_8760!$C2073,DHW_StPt_Sch_EZ!$B$4:$B$27,0),MATCH(Schedules_8760!$F2073,DHW_StPt_Sch_EZ!$C$3:$I$3,0)),"F","C")</f>
        <v>53.333333333333329</v>
      </c>
      <c r="M2073" s="34">
        <f>CONVERT(INDEX(DHW_StPt_Sch_EZ!$C$31:$I$54,MATCH(Schedules_8760!$C2073,DHW_StPt_Sch_EZ!$B$31:$B$54,0),MATCH(Schedules_8760!$F2073,DHW_StPt_Sch_EZ!$C$30:$I$30,0)),"F","C")</f>
        <v>53.333333333333329</v>
      </c>
      <c r="N2073" s="12"/>
      <c r="O2073" s="12"/>
      <c r="P2073" s="12"/>
    </row>
    <row r="2074" spans="1:16" x14ac:dyDescent="0.25">
      <c r="A2074" s="35">
        <v>2073</v>
      </c>
      <c r="B2074" s="89">
        <v>87.333333333333329</v>
      </c>
      <c r="C2074" s="35">
        <f t="shared" si="160"/>
        <v>9</v>
      </c>
      <c r="D2074" s="35">
        <f t="shared" si="163"/>
        <v>87</v>
      </c>
      <c r="E2074" s="35">
        <f t="shared" si="164"/>
        <v>3</v>
      </c>
      <c r="F2074" s="35" t="str">
        <f t="shared" si="161"/>
        <v>Tuesday</v>
      </c>
      <c r="G2074" s="35">
        <f t="shared" si="162"/>
        <v>3</v>
      </c>
      <c r="H2074" s="34">
        <f>CONVERT(INDEX(Htg_StPt_Sch_EZ!$C$4:$I$27,MATCH(Schedules_8760!$C2074,Htg_StPt_Sch_EZ!$B$4:$B$27,0),MATCH(Schedules_8760!$F2074,Htg_StPt_Sch_EZ!$C$3:$I$3,0)),"F","C")</f>
        <v>20.555555555555554</v>
      </c>
      <c r="I2074" s="34">
        <f>CONVERT(INDEX(Htg_StPt_Sch_EZ!$C$31:$I$54,MATCH(Schedules_8760!$C2074,Htg_StPt_Sch_EZ!$B$31:$B$54,0),MATCH(Schedules_8760!$F2074,Htg_StPt_Sch_EZ!$C$30:$I$30,0)),"F","C")</f>
        <v>19.444444444444443</v>
      </c>
      <c r="J2074" s="34">
        <f>CONVERT(INDEX(Clg_StPt_Sch_EZ!$C$4:$I$27,MATCH(Schedules_8760!$C2074,Clg_StPt_Sch_EZ!$B$4:$B$27,0),MATCH(Schedules_8760!$F2074,Clg_StPt_Sch_EZ!$C$3:$I$3,0)),"F","C")</f>
        <v>25.555555555555554</v>
      </c>
      <c r="K2074" s="34">
        <f>CONVERT(INDEX(Clg_StPt_Sch_EZ!$C$31:$I$54,MATCH(Schedules_8760!$C2074,Clg_StPt_Sch_EZ!$B$31:$B$54,0),MATCH(Schedules_8760!$F2074,Clg_StPt_Sch_EZ!$C$30:$I$30,0)),"F","C")</f>
        <v>25</v>
      </c>
      <c r="L2074" s="34">
        <f>CONVERT(INDEX(DHW_StPt_Sch_EZ!$C$4:$I$27,MATCH(Schedules_8760!$C2074,DHW_StPt_Sch_EZ!$B$4:$B$27,0),MATCH(Schedules_8760!$F2074,DHW_StPt_Sch_EZ!$C$3:$I$3,0)),"F","C")</f>
        <v>53.333333333333329</v>
      </c>
      <c r="M2074" s="34">
        <f>CONVERT(INDEX(DHW_StPt_Sch_EZ!$C$31:$I$54,MATCH(Schedules_8760!$C2074,DHW_StPt_Sch_EZ!$B$31:$B$54,0),MATCH(Schedules_8760!$F2074,DHW_StPt_Sch_EZ!$C$30:$I$30,0)),"F","C")</f>
        <v>53.333333333333329</v>
      </c>
      <c r="N2074" s="12"/>
      <c r="O2074" s="12"/>
      <c r="P2074" s="12"/>
    </row>
    <row r="2075" spans="1:16" x14ac:dyDescent="0.25">
      <c r="A2075" s="35">
        <v>2074</v>
      </c>
      <c r="B2075" s="89">
        <v>87.375</v>
      </c>
      <c r="C2075" s="35">
        <f t="shared" si="160"/>
        <v>10</v>
      </c>
      <c r="D2075" s="35">
        <f t="shared" si="163"/>
        <v>87</v>
      </c>
      <c r="E2075" s="35">
        <f t="shared" si="164"/>
        <v>3</v>
      </c>
      <c r="F2075" s="35" t="str">
        <f t="shared" si="161"/>
        <v>Tuesday</v>
      </c>
      <c r="G2075" s="35">
        <f t="shared" si="162"/>
        <v>3</v>
      </c>
      <c r="H2075" s="34">
        <f>CONVERT(INDEX(Htg_StPt_Sch_EZ!$C$4:$I$27,MATCH(Schedules_8760!$C2075,Htg_StPt_Sch_EZ!$B$4:$B$27,0),MATCH(Schedules_8760!$F2075,Htg_StPt_Sch_EZ!$C$3:$I$3,0)),"F","C")</f>
        <v>20.555555555555554</v>
      </c>
      <c r="I2075" s="34">
        <f>CONVERT(INDEX(Htg_StPt_Sch_EZ!$C$31:$I$54,MATCH(Schedules_8760!$C2075,Htg_StPt_Sch_EZ!$B$31:$B$54,0),MATCH(Schedules_8760!$F2075,Htg_StPt_Sch_EZ!$C$30:$I$30,0)),"F","C")</f>
        <v>19.444444444444443</v>
      </c>
      <c r="J2075" s="34">
        <f>CONVERT(INDEX(Clg_StPt_Sch_EZ!$C$4:$I$27,MATCH(Schedules_8760!$C2075,Clg_StPt_Sch_EZ!$B$4:$B$27,0),MATCH(Schedules_8760!$F2075,Clg_StPt_Sch_EZ!$C$3:$I$3,0)),"F","C")</f>
        <v>25.555555555555554</v>
      </c>
      <c r="K2075" s="34">
        <f>CONVERT(INDEX(Clg_StPt_Sch_EZ!$C$31:$I$54,MATCH(Schedules_8760!$C2075,Clg_StPt_Sch_EZ!$B$31:$B$54,0),MATCH(Schedules_8760!$F2075,Clg_StPt_Sch_EZ!$C$30:$I$30,0)),"F","C")</f>
        <v>25</v>
      </c>
      <c r="L2075" s="34">
        <f>CONVERT(INDEX(DHW_StPt_Sch_EZ!$C$4:$I$27,MATCH(Schedules_8760!$C2075,DHW_StPt_Sch_EZ!$B$4:$B$27,0),MATCH(Schedules_8760!$F2075,DHW_StPt_Sch_EZ!$C$3:$I$3,0)),"F","C")</f>
        <v>53.333333333333329</v>
      </c>
      <c r="M2075" s="34">
        <f>CONVERT(INDEX(DHW_StPt_Sch_EZ!$C$31:$I$54,MATCH(Schedules_8760!$C2075,DHW_StPt_Sch_EZ!$B$31:$B$54,0),MATCH(Schedules_8760!$F2075,DHW_StPt_Sch_EZ!$C$30:$I$30,0)),"F","C")</f>
        <v>53.333333333333329</v>
      </c>
      <c r="N2075" s="12"/>
      <c r="O2075" s="12"/>
      <c r="P2075" s="12"/>
    </row>
    <row r="2076" spans="1:16" x14ac:dyDescent="0.25">
      <c r="A2076" s="35">
        <v>2075</v>
      </c>
      <c r="B2076" s="89">
        <v>87.416666666666671</v>
      </c>
      <c r="C2076" s="35">
        <f t="shared" si="160"/>
        <v>11</v>
      </c>
      <c r="D2076" s="35">
        <f t="shared" si="163"/>
        <v>87</v>
      </c>
      <c r="E2076" s="35">
        <f t="shared" si="164"/>
        <v>3</v>
      </c>
      <c r="F2076" s="35" t="str">
        <f t="shared" si="161"/>
        <v>Tuesday</v>
      </c>
      <c r="G2076" s="35">
        <f t="shared" si="162"/>
        <v>3</v>
      </c>
      <c r="H2076" s="34">
        <f>CONVERT(INDEX(Htg_StPt_Sch_EZ!$C$4:$I$27,MATCH(Schedules_8760!$C2076,Htg_StPt_Sch_EZ!$B$4:$B$27,0),MATCH(Schedules_8760!$F2076,Htg_StPt_Sch_EZ!$C$3:$I$3,0)),"F","C")</f>
        <v>20.555555555555554</v>
      </c>
      <c r="I2076" s="34">
        <f>CONVERT(INDEX(Htg_StPt_Sch_EZ!$C$31:$I$54,MATCH(Schedules_8760!$C2076,Htg_StPt_Sch_EZ!$B$31:$B$54,0),MATCH(Schedules_8760!$F2076,Htg_StPt_Sch_EZ!$C$30:$I$30,0)),"F","C")</f>
        <v>19.444444444444443</v>
      </c>
      <c r="J2076" s="34">
        <f>CONVERT(INDEX(Clg_StPt_Sch_EZ!$C$4:$I$27,MATCH(Schedules_8760!$C2076,Clg_StPt_Sch_EZ!$B$4:$B$27,0),MATCH(Schedules_8760!$F2076,Clg_StPt_Sch_EZ!$C$3:$I$3,0)),"F","C")</f>
        <v>25.555555555555554</v>
      </c>
      <c r="K2076" s="34">
        <f>CONVERT(INDEX(Clg_StPt_Sch_EZ!$C$31:$I$54,MATCH(Schedules_8760!$C2076,Clg_StPt_Sch_EZ!$B$31:$B$54,0),MATCH(Schedules_8760!$F2076,Clg_StPt_Sch_EZ!$C$30:$I$30,0)),"F","C")</f>
        <v>25</v>
      </c>
      <c r="L2076" s="34">
        <f>CONVERT(INDEX(DHW_StPt_Sch_EZ!$C$4:$I$27,MATCH(Schedules_8760!$C2076,DHW_StPt_Sch_EZ!$B$4:$B$27,0),MATCH(Schedules_8760!$F2076,DHW_StPt_Sch_EZ!$C$3:$I$3,0)),"F","C")</f>
        <v>53.333333333333329</v>
      </c>
      <c r="M2076" s="34">
        <f>CONVERT(INDEX(DHW_StPt_Sch_EZ!$C$31:$I$54,MATCH(Schedules_8760!$C2076,DHW_StPt_Sch_EZ!$B$31:$B$54,0),MATCH(Schedules_8760!$F2076,DHW_StPt_Sch_EZ!$C$30:$I$30,0)),"F","C")</f>
        <v>53.333333333333329</v>
      </c>
      <c r="N2076" s="12"/>
      <c r="O2076" s="12"/>
      <c r="P2076" s="12"/>
    </row>
    <row r="2077" spans="1:16" x14ac:dyDescent="0.25">
      <c r="A2077" s="35">
        <v>2076</v>
      </c>
      <c r="B2077" s="89">
        <v>87.458333333333329</v>
      </c>
      <c r="C2077" s="35">
        <f t="shared" si="160"/>
        <v>12</v>
      </c>
      <c r="D2077" s="35">
        <f t="shared" si="163"/>
        <v>87</v>
      </c>
      <c r="E2077" s="35">
        <f t="shared" si="164"/>
        <v>3</v>
      </c>
      <c r="F2077" s="35" t="str">
        <f t="shared" si="161"/>
        <v>Tuesday</v>
      </c>
      <c r="G2077" s="35">
        <f t="shared" si="162"/>
        <v>3</v>
      </c>
      <c r="H2077" s="34">
        <f>CONVERT(INDEX(Htg_StPt_Sch_EZ!$C$4:$I$27,MATCH(Schedules_8760!$C2077,Htg_StPt_Sch_EZ!$B$4:$B$27,0),MATCH(Schedules_8760!$F2077,Htg_StPt_Sch_EZ!$C$3:$I$3,0)),"F","C")</f>
        <v>20.555555555555554</v>
      </c>
      <c r="I2077" s="34">
        <f>CONVERT(INDEX(Htg_StPt_Sch_EZ!$C$31:$I$54,MATCH(Schedules_8760!$C2077,Htg_StPt_Sch_EZ!$B$31:$B$54,0),MATCH(Schedules_8760!$F2077,Htg_StPt_Sch_EZ!$C$30:$I$30,0)),"F","C")</f>
        <v>19.444444444444443</v>
      </c>
      <c r="J2077" s="34">
        <f>CONVERT(INDEX(Clg_StPt_Sch_EZ!$C$4:$I$27,MATCH(Schedules_8760!$C2077,Clg_StPt_Sch_EZ!$B$4:$B$27,0),MATCH(Schedules_8760!$F2077,Clg_StPt_Sch_EZ!$C$3:$I$3,0)),"F","C")</f>
        <v>25.555555555555554</v>
      </c>
      <c r="K2077" s="34">
        <f>CONVERT(INDEX(Clg_StPt_Sch_EZ!$C$31:$I$54,MATCH(Schedules_8760!$C2077,Clg_StPt_Sch_EZ!$B$31:$B$54,0),MATCH(Schedules_8760!$F2077,Clg_StPt_Sch_EZ!$C$30:$I$30,0)),"F","C")</f>
        <v>25</v>
      </c>
      <c r="L2077" s="34">
        <f>CONVERT(INDEX(DHW_StPt_Sch_EZ!$C$4:$I$27,MATCH(Schedules_8760!$C2077,DHW_StPt_Sch_EZ!$B$4:$B$27,0),MATCH(Schedules_8760!$F2077,DHW_StPt_Sch_EZ!$C$3:$I$3,0)),"F","C")</f>
        <v>53.333333333333329</v>
      </c>
      <c r="M2077" s="34">
        <f>CONVERT(INDEX(DHW_StPt_Sch_EZ!$C$31:$I$54,MATCH(Schedules_8760!$C2077,DHW_StPt_Sch_EZ!$B$31:$B$54,0),MATCH(Schedules_8760!$F2077,DHW_StPt_Sch_EZ!$C$30:$I$30,0)),"F","C")</f>
        <v>53.333333333333329</v>
      </c>
      <c r="N2077" s="12"/>
      <c r="O2077" s="12"/>
      <c r="P2077" s="12"/>
    </row>
    <row r="2078" spans="1:16" x14ac:dyDescent="0.25">
      <c r="A2078" s="35">
        <v>2077</v>
      </c>
      <c r="B2078" s="89">
        <v>87.5</v>
      </c>
      <c r="C2078" s="35">
        <f t="shared" si="160"/>
        <v>13</v>
      </c>
      <c r="D2078" s="35">
        <f t="shared" si="163"/>
        <v>87</v>
      </c>
      <c r="E2078" s="35">
        <f t="shared" si="164"/>
        <v>3</v>
      </c>
      <c r="F2078" s="35" t="str">
        <f t="shared" si="161"/>
        <v>Tuesday</v>
      </c>
      <c r="G2078" s="35">
        <f t="shared" si="162"/>
        <v>3</v>
      </c>
      <c r="H2078" s="34">
        <f>CONVERT(INDEX(Htg_StPt_Sch_EZ!$C$4:$I$27,MATCH(Schedules_8760!$C2078,Htg_StPt_Sch_EZ!$B$4:$B$27,0),MATCH(Schedules_8760!$F2078,Htg_StPt_Sch_EZ!$C$3:$I$3,0)),"F","C")</f>
        <v>20.555555555555554</v>
      </c>
      <c r="I2078" s="34">
        <f>CONVERT(INDEX(Htg_StPt_Sch_EZ!$C$31:$I$54,MATCH(Schedules_8760!$C2078,Htg_StPt_Sch_EZ!$B$31:$B$54,0),MATCH(Schedules_8760!$F2078,Htg_StPt_Sch_EZ!$C$30:$I$30,0)),"F","C")</f>
        <v>19.444444444444443</v>
      </c>
      <c r="J2078" s="34">
        <f>CONVERT(INDEX(Clg_StPt_Sch_EZ!$C$4:$I$27,MATCH(Schedules_8760!$C2078,Clg_StPt_Sch_EZ!$B$4:$B$27,0),MATCH(Schedules_8760!$F2078,Clg_StPt_Sch_EZ!$C$3:$I$3,0)),"F","C")</f>
        <v>25.555555555555554</v>
      </c>
      <c r="K2078" s="34">
        <f>CONVERT(INDEX(Clg_StPt_Sch_EZ!$C$31:$I$54,MATCH(Schedules_8760!$C2078,Clg_StPt_Sch_EZ!$B$31:$B$54,0),MATCH(Schedules_8760!$F2078,Clg_StPt_Sch_EZ!$C$30:$I$30,0)),"F","C")</f>
        <v>25</v>
      </c>
      <c r="L2078" s="34">
        <f>CONVERT(INDEX(DHW_StPt_Sch_EZ!$C$4:$I$27,MATCH(Schedules_8760!$C2078,DHW_StPt_Sch_EZ!$B$4:$B$27,0),MATCH(Schedules_8760!$F2078,DHW_StPt_Sch_EZ!$C$3:$I$3,0)),"F","C")</f>
        <v>53.333333333333329</v>
      </c>
      <c r="M2078" s="34">
        <f>CONVERT(INDEX(DHW_StPt_Sch_EZ!$C$31:$I$54,MATCH(Schedules_8760!$C2078,DHW_StPt_Sch_EZ!$B$31:$B$54,0),MATCH(Schedules_8760!$F2078,DHW_StPt_Sch_EZ!$C$30:$I$30,0)),"F","C")</f>
        <v>53.333333333333329</v>
      </c>
      <c r="N2078" s="12"/>
      <c r="O2078" s="12"/>
      <c r="P2078" s="12"/>
    </row>
    <row r="2079" spans="1:16" x14ac:dyDescent="0.25">
      <c r="A2079" s="35">
        <v>2078</v>
      </c>
      <c r="B2079" s="89">
        <v>87.541666666666671</v>
      </c>
      <c r="C2079" s="35">
        <f t="shared" si="160"/>
        <v>14</v>
      </c>
      <c r="D2079" s="35">
        <f t="shared" si="163"/>
        <v>87</v>
      </c>
      <c r="E2079" s="35">
        <f t="shared" si="164"/>
        <v>3</v>
      </c>
      <c r="F2079" s="35" t="str">
        <f t="shared" si="161"/>
        <v>Tuesday</v>
      </c>
      <c r="G2079" s="35">
        <f t="shared" si="162"/>
        <v>3</v>
      </c>
      <c r="H2079" s="34">
        <f>CONVERT(INDEX(Htg_StPt_Sch_EZ!$C$4:$I$27,MATCH(Schedules_8760!$C2079,Htg_StPt_Sch_EZ!$B$4:$B$27,0),MATCH(Schedules_8760!$F2079,Htg_StPt_Sch_EZ!$C$3:$I$3,0)),"F","C")</f>
        <v>20.555555555555554</v>
      </c>
      <c r="I2079" s="34">
        <f>CONVERT(INDEX(Htg_StPt_Sch_EZ!$C$31:$I$54,MATCH(Schedules_8760!$C2079,Htg_StPt_Sch_EZ!$B$31:$B$54,0),MATCH(Schedules_8760!$F2079,Htg_StPt_Sch_EZ!$C$30:$I$30,0)),"F","C")</f>
        <v>19.444444444444443</v>
      </c>
      <c r="J2079" s="34">
        <f>CONVERT(INDEX(Clg_StPt_Sch_EZ!$C$4:$I$27,MATCH(Schedules_8760!$C2079,Clg_StPt_Sch_EZ!$B$4:$B$27,0),MATCH(Schedules_8760!$F2079,Clg_StPt_Sch_EZ!$C$3:$I$3,0)),"F","C")</f>
        <v>25.555555555555554</v>
      </c>
      <c r="K2079" s="34">
        <f>CONVERT(INDEX(Clg_StPt_Sch_EZ!$C$31:$I$54,MATCH(Schedules_8760!$C2079,Clg_StPt_Sch_EZ!$B$31:$B$54,0),MATCH(Schedules_8760!$F2079,Clg_StPt_Sch_EZ!$C$30:$I$30,0)),"F","C")</f>
        <v>25</v>
      </c>
      <c r="L2079" s="34">
        <f>CONVERT(INDEX(DHW_StPt_Sch_EZ!$C$4:$I$27,MATCH(Schedules_8760!$C2079,DHW_StPt_Sch_EZ!$B$4:$B$27,0),MATCH(Schedules_8760!$F2079,DHW_StPt_Sch_EZ!$C$3:$I$3,0)),"F","C")</f>
        <v>53.333333333333329</v>
      </c>
      <c r="M2079" s="34">
        <f>CONVERT(INDEX(DHW_StPt_Sch_EZ!$C$31:$I$54,MATCH(Schedules_8760!$C2079,DHW_StPt_Sch_EZ!$B$31:$B$54,0),MATCH(Schedules_8760!$F2079,DHW_StPt_Sch_EZ!$C$30:$I$30,0)),"F","C")</f>
        <v>53.333333333333329</v>
      </c>
      <c r="N2079" s="12"/>
      <c r="O2079" s="12"/>
      <c r="P2079" s="12"/>
    </row>
    <row r="2080" spans="1:16" x14ac:dyDescent="0.25">
      <c r="A2080" s="35">
        <v>2079</v>
      </c>
      <c r="B2080" s="89">
        <v>87.583333333333329</v>
      </c>
      <c r="C2080" s="35">
        <f t="shared" si="160"/>
        <v>15</v>
      </c>
      <c r="D2080" s="35">
        <f t="shared" si="163"/>
        <v>87</v>
      </c>
      <c r="E2080" s="35">
        <f t="shared" si="164"/>
        <v>3</v>
      </c>
      <c r="F2080" s="35" t="str">
        <f t="shared" si="161"/>
        <v>Tuesday</v>
      </c>
      <c r="G2080" s="35">
        <f t="shared" si="162"/>
        <v>3</v>
      </c>
      <c r="H2080" s="34">
        <f>CONVERT(INDEX(Htg_StPt_Sch_EZ!$C$4:$I$27,MATCH(Schedules_8760!$C2080,Htg_StPt_Sch_EZ!$B$4:$B$27,0),MATCH(Schedules_8760!$F2080,Htg_StPt_Sch_EZ!$C$3:$I$3,0)),"F","C")</f>
        <v>20.555555555555554</v>
      </c>
      <c r="I2080" s="34">
        <f>CONVERT(INDEX(Htg_StPt_Sch_EZ!$C$31:$I$54,MATCH(Schedules_8760!$C2080,Htg_StPt_Sch_EZ!$B$31:$B$54,0),MATCH(Schedules_8760!$F2080,Htg_StPt_Sch_EZ!$C$30:$I$30,0)),"F","C")</f>
        <v>21.111111111111111</v>
      </c>
      <c r="J2080" s="34">
        <f>CONVERT(INDEX(Clg_StPt_Sch_EZ!$C$4:$I$27,MATCH(Schedules_8760!$C2080,Clg_StPt_Sch_EZ!$B$4:$B$27,0),MATCH(Schedules_8760!$F2080,Clg_StPt_Sch_EZ!$C$3:$I$3,0)),"F","C")</f>
        <v>25.555555555555554</v>
      </c>
      <c r="K2080" s="34">
        <f>CONVERT(INDEX(Clg_StPt_Sch_EZ!$C$31:$I$54,MATCH(Schedules_8760!$C2080,Clg_StPt_Sch_EZ!$B$31:$B$54,0),MATCH(Schedules_8760!$F2080,Clg_StPt_Sch_EZ!$C$30:$I$30,0)),"F","C")</f>
        <v>25</v>
      </c>
      <c r="L2080" s="34">
        <f>CONVERT(INDEX(DHW_StPt_Sch_EZ!$C$4:$I$27,MATCH(Schedules_8760!$C2080,DHW_StPt_Sch_EZ!$B$4:$B$27,0),MATCH(Schedules_8760!$F2080,DHW_StPt_Sch_EZ!$C$3:$I$3,0)),"F","C")</f>
        <v>53.333333333333329</v>
      </c>
      <c r="M2080" s="34">
        <f>CONVERT(INDEX(DHW_StPt_Sch_EZ!$C$31:$I$54,MATCH(Schedules_8760!$C2080,DHW_StPt_Sch_EZ!$B$31:$B$54,0),MATCH(Schedules_8760!$F2080,DHW_StPt_Sch_EZ!$C$30:$I$30,0)),"F","C")</f>
        <v>53.333333333333329</v>
      </c>
      <c r="N2080" s="12"/>
      <c r="O2080" s="12"/>
      <c r="P2080" s="12"/>
    </row>
    <row r="2081" spans="1:16" x14ac:dyDescent="0.25">
      <c r="A2081" s="35">
        <v>2080</v>
      </c>
      <c r="B2081" s="89">
        <v>87.625</v>
      </c>
      <c r="C2081" s="35">
        <f t="shared" si="160"/>
        <v>16</v>
      </c>
      <c r="D2081" s="35">
        <f t="shared" si="163"/>
        <v>87</v>
      </c>
      <c r="E2081" s="35">
        <f t="shared" si="164"/>
        <v>3</v>
      </c>
      <c r="F2081" s="35" t="str">
        <f t="shared" si="161"/>
        <v>Tuesday</v>
      </c>
      <c r="G2081" s="35">
        <f t="shared" si="162"/>
        <v>3</v>
      </c>
      <c r="H2081" s="34">
        <f>CONVERT(INDEX(Htg_StPt_Sch_EZ!$C$4:$I$27,MATCH(Schedules_8760!$C2081,Htg_StPt_Sch_EZ!$B$4:$B$27,0),MATCH(Schedules_8760!$F2081,Htg_StPt_Sch_EZ!$C$3:$I$3,0)),"F","C")</f>
        <v>20.555555555555554</v>
      </c>
      <c r="I2081" s="34">
        <f>CONVERT(INDEX(Htg_StPt_Sch_EZ!$C$31:$I$54,MATCH(Schedules_8760!$C2081,Htg_StPt_Sch_EZ!$B$31:$B$54,0),MATCH(Schedules_8760!$F2081,Htg_StPt_Sch_EZ!$C$30:$I$30,0)),"F","C")</f>
        <v>21.111111111111111</v>
      </c>
      <c r="J2081" s="34">
        <f>CONVERT(INDEX(Clg_StPt_Sch_EZ!$C$4:$I$27,MATCH(Schedules_8760!$C2081,Clg_StPt_Sch_EZ!$B$4:$B$27,0),MATCH(Schedules_8760!$F2081,Clg_StPt_Sch_EZ!$C$3:$I$3,0)),"F","C")</f>
        <v>25.555555555555554</v>
      </c>
      <c r="K2081" s="34">
        <f>CONVERT(INDEX(Clg_StPt_Sch_EZ!$C$31:$I$54,MATCH(Schedules_8760!$C2081,Clg_StPt_Sch_EZ!$B$31:$B$54,0),MATCH(Schedules_8760!$F2081,Clg_StPt_Sch_EZ!$C$30:$I$30,0)),"F","C")</f>
        <v>25</v>
      </c>
      <c r="L2081" s="34">
        <f>CONVERT(INDEX(DHW_StPt_Sch_EZ!$C$4:$I$27,MATCH(Schedules_8760!$C2081,DHW_StPt_Sch_EZ!$B$4:$B$27,0),MATCH(Schedules_8760!$F2081,DHW_StPt_Sch_EZ!$C$3:$I$3,0)),"F","C")</f>
        <v>53.333333333333329</v>
      </c>
      <c r="M2081" s="34">
        <f>CONVERT(INDEX(DHW_StPt_Sch_EZ!$C$31:$I$54,MATCH(Schedules_8760!$C2081,DHW_StPt_Sch_EZ!$B$31:$B$54,0),MATCH(Schedules_8760!$F2081,DHW_StPt_Sch_EZ!$C$30:$I$30,0)),"F","C")</f>
        <v>53.333333333333329</v>
      </c>
      <c r="N2081" s="12"/>
      <c r="O2081" s="12"/>
      <c r="P2081" s="12"/>
    </row>
    <row r="2082" spans="1:16" x14ac:dyDescent="0.25">
      <c r="A2082" s="35">
        <v>2081</v>
      </c>
      <c r="B2082" s="89">
        <v>87.666666666666671</v>
      </c>
      <c r="C2082" s="35">
        <f t="shared" si="160"/>
        <v>17</v>
      </c>
      <c r="D2082" s="35">
        <f t="shared" si="163"/>
        <v>87</v>
      </c>
      <c r="E2082" s="35">
        <f t="shared" si="164"/>
        <v>3</v>
      </c>
      <c r="F2082" s="35" t="str">
        <f t="shared" si="161"/>
        <v>Tuesday</v>
      </c>
      <c r="G2082" s="35">
        <f t="shared" si="162"/>
        <v>3</v>
      </c>
      <c r="H2082" s="34">
        <f>CONVERT(INDEX(Htg_StPt_Sch_EZ!$C$4:$I$27,MATCH(Schedules_8760!$C2082,Htg_StPt_Sch_EZ!$B$4:$B$27,0),MATCH(Schedules_8760!$F2082,Htg_StPt_Sch_EZ!$C$3:$I$3,0)),"F","C")</f>
        <v>20.555555555555554</v>
      </c>
      <c r="I2082" s="34">
        <f>CONVERT(INDEX(Htg_StPt_Sch_EZ!$C$31:$I$54,MATCH(Schedules_8760!$C2082,Htg_StPt_Sch_EZ!$B$31:$B$54,0),MATCH(Schedules_8760!$F2082,Htg_StPt_Sch_EZ!$C$30:$I$30,0)),"F","C")</f>
        <v>17.777777777777779</v>
      </c>
      <c r="J2082" s="34">
        <f>CONVERT(INDEX(Clg_StPt_Sch_EZ!$C$4:$I$27,MATCH(Schedules_8760!$C2082,Clg_StPt_Sch_EZ!$B$4:$B$27,0),MATCH(Schedules_8760!$F2082,Clg_StPt_Sch_EZ!$C$3:$I$3,0)),"F","C")</f>
        <v>25.555555555555554</v>
      </c>
      <c r="K2082" s="34">
        <f>CONVERT(INDEX(Clg_StPt_Sch_EZ!$C$31:$I$54,MATCH(Schedules_8760!$C2082,Clg_StPt_Sch_EZ!$B$31:$B$54,0),MATCH(Schedules_8760!$F2082,Clg_StPt_Sch_EZ!$C$30:$I$30,0)),"F","C")</f>
        <v>25</v>
      </c>
      <c r="L2082" s="34">
        <f>CONVERT(INDEX(DHW_StPt_Sch_EZ!$C$4:$I$27,MATCH(Schedules_8760!$C2082,DHW_StPt_Sch_EZ!$B$4:$B$27,0),MATCH(Schedules_8760!$F2082,DHW_StPt_Sch_EZ!$C$3:$I$3,0)),"F","C")</f>
        <v>53.333333333333329</v>
      </c>
      <c r="M2082" s="34">
        <f>CONVERT(INDEX(DHW_StPt_Sch_EZ!$C$31:$I$54,MATCH(Schedules_8760!$C2082,DHW_StPt_Sch_EZ!$B$31:$B$54,0),MATCH(Schedules_8760!$F2082,DHW_StPt_Sch_EZ!$C$30:$I$30,0)),"F","C")</f>
        <v>53.333333333333329</v>
      </c>
      <c r="N2082" s="12"/>
      <c r="O2082" s="12"/>
      <c r="P2082" s="12"/>
    </row>
    <row r="2083" spans="1:16" x14ac:dyDescent="0.25">
      <c r="A2083" s="35">
        <v>2082</v>
      </c>
      <c r="B2083" s="89">
        <v>87.708333333333329</v>
      </c>
      <c r="C2083" s="35">
        <f t="shared" si="160"/>
        <v>18</v>
      </c>
      <c r="D2083" s="35">
        <f t="shared" si="163"/>
        <v>87</v>
      </c>
      <c r="E2083" s="35">
        <f t="shared" si="164"/>
        <v>3</v>
      </c>
      <c r="F2083" s="35" t="str">
        <f t="shared" si="161"/>
        <v>Tuesday</v>
      </c>
      <c r="G2083" s="35">
        <f t="shared" si="162"/>
        <v>3</v>
      </c>
      <c r="H2083" s="34">
        <f>CONVERT(INDEX(Htg_StPt_Sch_EZ!$C$4:$I$27,MATCH(Schedules_8760!$C2083,Htg_StPt_Sch_EZ!$B$4:$B$27,0),MATCH(Schedules_8760!$F2083,Htg_StPt_Sch_EZ!$C$3:$I$3,0)),"F","C")</f>
        <v>20.555555555555554</v>
      </c>
      <c r="I2083" s="34">
        <f>CONVERT(INDEX(Htg_StPt_Sch_EZ!$C$31:$I$54,MATCH(Schedules_8760!$C2083,Htg_StPt_Sch_EZ!$B$31:$B$54,0),MATCH(Schedules_8760!$F2083,Htg_StPt_Sch_EZ!$C$30:$I$30,0)),"F","C")</f>
        <v>17.777777777777779</v>
      </c>
      <c r="J2083" s="34">
        <f>CONVERT(INDEX(Clg_StPt_Sch_EZ!$C$4:$I$27,MATCH(Schedules_8760!$C2083,Clg_StPt_Sch_EZ!$B$4:$B$27,0),MATCH(Schedules_8760!$F2083,Clg_StPt_Sch_EZ!$C$3:$I$3,0)),"F","C")</f>
        <v>25.555555555555554</v>
      </c>
      <c r="K2083" s="34">
        <f>CONVERT(INDEX(Clg_StPt_Sch_EZ!$C$31:$I$54,MATCH(Schedules_8760!$C2083,Clg_StPt_Sch_EZ!$B$31:$B$54,0),MATCH(Schedules_8760!$F2083,Clg_StPt_Sch_EZ!$C$30:$I$30,0)),"F","C")</f>
        <v>28.333333333333332</v>
      </c>
      <c r="L2083" s="34">
        <f>CONVERT(INDEX(DHW_StPt_Sch_EZ!$C$4:$I$27,MATCH(Schedules_8760!$C2083,DHW_StPt_Sch_EZ!$B$4:$B$27,0),MATCH(Schedules_8760!$F2083,DHW_StPt_Sch_EZ!$C$3:$I$3,0)),"F","C")</f>
        <v>53.333333333333329</v>
      </c>
      <c r="M2083" s="34">
        <f>CONVERT(INDEX(DHW_StPt_Sch_EZ!$C$31:$I$54,MATCH(Schedules_8760!$C2083,DHW_StPt_Sch_EZ!$B$31:$B$54,0),MATCH(Schedules_8760!$F2083,DHW_StPt_Sch_EZ!$C$30:$I$30,0)),"F","C")</f>
        <v>53.333333333333329</v>
      </c>
      <c r="N2083" s="12"/>
      <c r="O2083" s="12"/>
      <c r="P2083" s="12"/>
    </row>
    <row r="2084" spans="1:16" x14ac:dyDescent="0.25">
      <c r="A2084" s="35">
        <v>2083</v>
      </c>
      <c r="B2084" s="89">
        <v>87.75</v>
      </c>
      <c r="C2084" s="35">
        <f t="shared" si="160"/>
        <v>19</v>
      </c>
      <c r="D2084" s="35">
        <f t="shared" si="163"/>
        <v>87</v>
      </c>
      <c r="E2084" s="35">
        <f t="shared" si="164"/>
        <v>3</v>
      </c>
      <c r="F2084" s="35" t="str">
        <f t="shared" si="161"/>
        <v>Tuesday</v>
      </c>
      <c r="G2084" s="35">
        <f t="shared" si="162"/>
        <v>3</v>
      </c>
      <c r="H2084" s="34">
        <f>CONVERT(INDEX(Htg_StPt_Sch_EZ!$C$4:$I$27,MATCH(Schedules_8760!$C2084,Htg_StPt_Sch_EZ!$B$4:$B$27,0),MATCH(Schedules_8760!$F2084,Htg_StPt_Sch_EZ!$C$3:$I$3,0)),"F","C")</f>
        <v>20.555555555555554</v>
      </c>
      <c r="I2084" s="34">
        <f>CONVERT(INDEX(Htg_StPt_Sch_EZ!$C$31:$I$54,MATCH(Schedules_8760!$C2084,Htg_StPt_Sch_EZ!$B$31:$B$54,0),MATCH(Schedules_8760!$F2084,Htg_StPt_Sch_EZ!$C$30:$I$30,0)),"F","C")</f>
        <v>18.333333333333332</v>
      </c>
      <c r="J2084" s="34">
        <f>CONVERT(INDEX(Clg_StPt_Sch_EZ!$C$4:$I$27,MATCH(Schedules_8760!$C2084,Clg_StPt_Sch_EZ!$B$4:$B$27,0),MATCH(Schedules_8760!$F2084,Clg_StPt_Sch_EZ!$C$3:$I$3,0)),"F","C")</f>
        <v>25.555555555555554</v>
      </c>
      <c r="K2084" s="34">
        <f>CONVERT(INDEX(Clg_StPt_Sch_EZ!$C$31:$I$54,MATCH(Schedules_8760!$C2084,Clg_StPt_Sch_EZ!$B$31:$B$54,0),MATCH(Schedules_8760!$F2084,Clg_StPt_Sch_EZ!$C$30:$I$30,0)),"F","C")</f>
        <v>28.333333333333332</v>
      </c>
      <c r="L2084" s="34">
        <f>CONVERT(INDEX(DHW_StPt_Sch_EZ!$C$4:$I$27,MATCH(Schedules_8760!$C2084,DHW_StPt_Sch_EZ!$B$4:$B$27,0),MATCH(Schedules_8760!$F2084,DHW_StPt_Sch_EZ!$C$3:$I$3,0)),"F","C")</f>
        <v>53.333333333333329</v>
      </c>
      <c r="M2084" s="34">
        <f>CONVERT(INDEX(DHW_StPt_Sch_EZ!$C$31:$I$54,MATCH(Schedules_8760!$C2084,DHW_StPt_Sch_EZ!$B$31:$B$54,0),MATCH(Schedules_8760!$F2084,DHW_StPt_Sch_EZ!$C$30:$I$30,0)),"F","C")</f>
        <v>53.333333333333329</v>
      </c>
      <c r="N2084" s="12"/>
      <c r="O2084" s="12"/>
      <c r="P2084" s="12"/>
    </row>
    <row r="2085" spans="1:16" x14ac:dyDescent="0.25">
      <c r="A2085" s="35">
        <v>2084</v>
      </c>
      <c r="B2085" s="89">
        <v>87.791666666666671</v>
      </c>
      <c r="C2085" s="35">
        <f t="shared" si="160"/>
        <v>20</v>
      </c>
      <c r="D2085" s="35">
        <f t="shared" si="163"/>
        <v>87</v>
      </c>
      <c r="E2085" s="35">
        <f t="shared" si="164"/>
        <v>3</v>
      </c>
      <c r="F2085" s="35" t="str">
        <f t="shared" si="161"/>
        <v>Tuesday</v>
      </c>
      <c r="G2085" s="35">
        <f t="shared" si="162"/>
        <v>3</v>
      </c>
      <c r="H2085" s="34">
        <f>CONVERT(INDEX(Htg_StPt_Sch_EZ!$C$4:$I$27,MATCH(Schedules_8760!$C2085,Htg_StPt_Sch_EZ!$B$4:$B$27,0),MATCH(Schedules_8760!$F2085,Htg_StPt_Sch_EZ!$C$3:$I$3,0)),"F","C")</f>
        <v>20.555555555555554</v>
      </c>
      <c r="I2085" s="34">
        <f>CONVERT(INDEX(Htg_StPt_Sch_EZ!$C$31:$I$54,MATCH(Schedules_8760!$C2085,Htg_StPt_Sch_EZ!$B$31:$B$54,0),MATCH(Schedules_8760!$F2085,Htg_StPt_Sch_EZ!$C$30:$I$30,0)),"F","C")</f>
        <v>18.888888888888889</v>
      </c>
      <c r="J2085" s="34">
        <f>CONVERT(INDEX(Clg_StPt_Sch_EZ!$C$4:$I$27,MATCH(Schedules_8760!$C2085,Clg_StPt_Sch_EZ!$B$4:$B$27,0),MATCH(Schedules_8760!$F2085,Clg_StPt_Sch_EZ!$C$3:$I$3,0)),"F","C")</f>
        <v>25.555555555555554</v>
      </c>
      <c r="K2085" s="34">
        <f>CONVERT(INDEX(Clg_StPt_Sch_EZ!$C$31:$I$54,MATCH(Schedules_8760!$C2085,Clg_StPt_Sch_EZ!$B$31:$B$54,0),MATCH(Schedules_8760!$F2085,Clg_StPt_Sch_EZ!$C$30:$I$30,0)),"F","C")</f>
        <v>28.333333333333332</v>
      </c>
      <c r="L2085" s="34">
        <f>CONVERT(INDEX(DHW_StPt_Sch_EZ!$C$4:$I$27,MATCH(Schedules_8760!$C2085,DHW_StPt_Sch_EZ!$B$4:$B$27,0),MATCH(Schedules_8760!$F2085,DHW_StPt_Sch_EZ!$C$3:$I$3,0)),"F","C")</f>
        <v>53.333333333333329</v>
      </c>
      <c r="M2085" s="34">
        <f>CONVERT(INDEX(DHW_StPt_Sch_EZ!$C$31:$I$54,MATCH(Schedules_8760!$C2085,DHW_StPt_Sch_EZ!$B$31:$B$54,0),MATCH(Schedules_8760!$F2085,DHW_StPt_Sch_EZ!$C$30:$I$30,0)),"F","C")</f>
        <v>53.333333333333329</v>
      </c>
      <c r="N2085" s="12"/>
      <c r="O2085" s="12"/>
      <c r="P2085" s="12"/>
    </row>
    <row r="2086" spans="1:16" x14ac:dyDescent="0.25">
      <c r="A2086" s="35">
        <v>2085</v>
      </c>
      <c r="B2086" s="89">
        <v>87.833333333333329</v>
      </c>
      <c r="C2086" s="35">
        <f t="shared" si="160"/>
        <v>21</v>
      </c>
      <c r="D2086" s="35">
        <f t="shared" si="163"/>
        <v>87</v>
      </c>
      <c r="E2086" s="35">
        <f t="shared" si="164"/>
        <v>3</v>
      </c>
      <c r="F2086" s="35" t="str">
        <f t="shared" si="161"/>
        <v>Tuesday</v>
      </c>
      <c r="G2086" s="35">
        <f t="shared" si="162"/>
        <v>3</v>
      </c>
      <c r="H2086" s="34">
        <f>CONVERT(INDEX(Htg_StPt_Sch_EZ!$C$4:$I$27,MATCH(Schedules_8760!$C2086,Htg_StPt_Sch_EZ!$B$4:$B$27,0),MATCH(Schedules_8760!$F2086,Htg_StPt_Sch_EZ!$C$3:$I$3,0)),"F","C")</f>
        <v>20.555555555555554</v>
      </c>
      <c r="I2086" s="34">
        <f>CONVERT(INDEX(Htg_StPt_Sch_EZ!$C$31:$I$54,MATCH(Schedules_8760!$C2086,Htg_StPt_Sch_EZ!$B$31:$B$54,0),MATCH(Schedules_8760!$F2086,Htg_StPt_Sch_EZ!$C$30:$I$30,0)),"F","C")</f>
        <v>19.444444444444443</v>
      </c>
      <c r="J2086" s="34">
        <f>CONVERT(INDEX(Clg_StPt_Sch_EZ!$C$4:$I$27,MATCH(Schedules_8760!$C2086,Clg_StPt_Sch_EZ!$B$4:$B$27,0),MATCH(Schedules_8760!$F2086,Clg_StPt_Sch_EZ!$C$3:$I$3,0)),"F","C")</f>
        <v>25.555555555555554</v>
      </c>
      <c r="K2086" s="34">
        <f>CONVERT(INDEX(Clg_StPt_Sch_EZ!$C$31:$I$54,MATCH(Schedules_8760!$C2086,Clg_StPt_Sch_EZ!$B$31:$B$54,0),MATCH(Schedules_8760!$F2086,Clg_StPt_Sch_EZ!$C$30:$I$30,0)),"F","C")</f>
        <v>28.333333333333332</v>
      </c>
      <c r="L2086" s="34">
        <f>CONVERT(INDEX(DHW_StPt_Sch_EZ!$C$4:$I$27,MATCH(Schedules_8760!$C2086,DHW_StPt_Sch_EZ!$B$4:$B$27,0),MATCH(Schedules_8760!$F2086,DHW_StPt_Sch_EZ!$C$3:$I$3,0)),"F","C")</f>
        <v>53.333333333333329</v>
      </c>
      <c r="M2086" s="34">
        <f>CONVERT(INDEX(DHW_StPt_Sch_EZ!$C$31:$I$54,MATCH(Schedules_8760!$C2086,DHW_StPt_Sch_EZ!$B$31:$B$54,0),MATCH(Schedules_8760!$F2086,DHW_StPt_Sch_EZ!$C$30:$I$30,0)),"F","C")</f>
        <v>53.333333333333329</v>
      </c>
      <c r="N2086" s="12"/>
      <c r="O2086" s="12"/>
      <c r="P2086" s="12"/>
    </row>
    <row r="2087" spans="1:16" x14ac:dyDescent="0.25">
      <c r="A2087" s="35">
        <v>2086</v>
      </c>
      <c r="B2087" s="89">
        <v>87.875</v>
      </c>
      <c r="C2087" s="35">
        <f t="shared" si="160"/>
        <v>22</v>
      </c>
      <c r="D2087" s="35">
        <f t="shared" si="163"/>
        <v>87</v>
      </c>
      <c r="E2087" s="35">
        <f t="shared" si="164"/>
        <v>3</v>
      </c>
      <c r="F2087" s="35" t="str">
        <f t="shared" si="161"/>
        <v>Tuesday</v>
      </c>
      <c r="G2087" s="35">
        <f t="shared" si="162"/>
        <v>3</v>
      </c>
      <c r="H2087" s="34">
        <f>CONVERT(INDEX(Htg_StPt_Sch_EZ!$C$4:$I$27,MATCH(Schedules_8760!$C2087,Htg_StPt_Sch_EZ!$B$4:$B$27,0),MATCH(Schedules_8760!$F2087,Htg_StPt_Sch_EZ!$C$3:$I$3,0)),"F","C")</f>
        <v>20.555555555555554</v>
      </c>
      <c r="I2087" s="34">
        <f>CONVERT(INDEX(Htg_StPt_Sch_EZ!$C$31:$I$54,MATCH(Schedules_8760!$C2087,Htg_StPt_Sch_EZ!$B$31:$B$54,0),MATCH(Schedules_8760!$F2087,Htg_StPt_Sch_EZ!$C$30:$I$30,0)),"F","C")</f>
        <v>19.444444444444443</v>
      </c>
      <c r="J2087" s="34">
        <f>CONVERT(INDEX(Clg_StPt_Sch_EZ!$C$4:$I$27,MATCH(Schedules_8760!$C2087,Clg_StPt_Sch_EZ!$B$4:$B$27,0),MATCH(Schedules_8760!$F2087,Clg_StPt_Sch_EZ!$C$3:$I$3,0)),"F","C")</f>
        <v>25.555555555555554</v>
      </c>
      <c r="K2087" s="34">
        <f>CONVERT(INDEX(Clg_StPt_Sch_EZ!$C$31:$I$54,MATCH(Schedules_8760!$C2087,Clg_StPt_Sch_EZ!$B$31:$B$54,0),MATCH(Schedules_8760!$F2087,Clg_StPt_Sch_EZ!$C$30:$I$30,0)),"F","C")</f>
        <v>28.333333333333332</v>
      </c>
      <c r="L2087" s="34">
        <f>CONVERT(INDEX(DHW_StPt_Sch_EZ!$C$4:$I$27,MATCH(Schedules_8760!$C2087,DHW_StPt_Sch_EZ!$B$4:$B$27,0),MATCH(Schedules_8760!$F2087,DHW_StPt_Sch_EZ!$C$3:$I$3,0)),"F","C")</f>
        <v>53.333333333333329</v>
      </c>
      <c r="M2087" s="34">
        <f>CONVERT(INDEX(DHW_StPt_Sch_EZ!$C$31:$I$54,MATCH(Schedules_8760!$C2087,DHW_StPt_Sch_EZ!$B$31:$B$54,0),MATCH(Schedules_8760!$F2087,DHW_StPt_Sch_EZ!$C$30:$I$30,0)),"F","C")</f>
        <v>53.333333333333329</v>
      </c>
      <c r="N2087" s="12"/>
      <c r="O2087" s="12"/>
      <c r="P2087" s="12"/>
    </row>
    <row r="2088" spans="1:16" x14ac:dyDescent="0.25">
      <c r="A2088" s="35">
        <v>2087</v>
      </c>
      <c r="B2088" s="89">
        <v>87.916666666666671</v>
      </c>
      <c r="C2088" s="35">
        <f t="shared" si="160"/>
        <v>23</v>
      </c>
      <c r="D2088" s="35">
        <f t="shared" si="163"/>
        <v>87</v>
      </c>
      <c r="E2088" s="35">
        <f t="shared" si="164"/>
        <v>3</v>
      </c>
      <c r="F2088" s="35" t="str">
        <f t="shared" si="161"/>
        <v>Tuesday</v>
      </c>
      <c r="G2088" s="35">
        <f t="shared" si="162"/>
        <v>3</v>
      </c>
      <c r="H2088" s="34">
        <f>CONVERT(INDEX(Htg_StPt_Sch_EZ!$C$4:$I$27,MATCH(Schedules_8760!$C2088,Htg_StPt_Sch_EZ!$B$4:$B$27,0),MATCH(Schedules_8760!$F2088,Htg_StPt_Sch_EZ!$C$3:$I$3,0)),"F","C")</f>
        <v>20.555555555555554</v>
      </c>
      <c r="I2088" s="34">
        <f>CONVERT(INDEX(Htg_StPt_Sch_EZ!$C$31:$I$54,MATCH(Schedules_8760!$C2088,Htg_StPt_Sch_EZ!$B$31:$B$54,0),MATCH(Schedules_8760!$F2088,Htg_StPt_Sch_EZ!$C$30:$I$30,0)),"F","C")</f>
        <v>19.444444444444443</v>
      </c>
      <c r="J2088" s="34">
        <f>CONVERT(INDEX(Clg_StPt_Sch_EZ!$C$4:$I$27,MATCH(Schedules_8760!$C2088,Clg_StPt_Sch_EZ!$B$4:$B$27,0),MATCH(Schedules_8760!$F2088,Clg_StPt_Sch_EZ!$C$3:$I$3,0)),"F","C")</f>
        <v>25.555555555555554</v>
      </c>
      <c r="K2088" s="34">
        <f>CONVERT(INDEX(Clg_StPt_Sch_EZ!$C$31:$I$54,MATCH(Schedules_8760!$C2088,Clg_StPt_Sch_EZ!$B$31:$B$54,0),MATCH(Schedules_8760!$F2088,Clg_StPt_Sch_EZ!$C$30:$I$30,0)),"F","C")</f>
        <v>28.333333333333332</v>
      </c>
      <c r="L2088" s="34">
        <f>CONVERT(INDEX(DHW_StPt_Sch_EZ!$C$4:$I$27,MATCH(Schedules_8760!$C2088,DHW_StPt_Sch_EZ!$B$4:$B$27,0),MATCH(Schedules_8760!$F2088,DHW_StPt_Sch_EZ!$C$3:$I$3,0)),"F","C")</f>
        <v>53.333333333333329</v>
      </c>
      <c r="M2088" s="34">
        <f>CONVERT(INDEX(DHW_StPt_Sch_EZ!$C$31:$I$54,MATCH(Schedules_8760!$C2088,DHW_StPt_Sch_EZ!$B$31:$B$54,0),MATCH(Schedules_8760!$F2088,DHW_StPt_Sch_EZ!$C$30:$I$30,0)),"F","C")</f>
        <v>53.333333333333329</v>
      </c>
      <c r="N2088" s="12"/>
      <c r="O2088" s="12"/>
      <c r="P2088" s="12"/>
    </row>
    <row r="2089" spans="1:16" x14ac:dyDescent="0.25">
      <c r="A2089" s="35">
        <v>2088</v>
      </c>
      <c r="B2089" s="89">
        <v>87.958333333333329</v>
      </c>
      <c r="C2089" s="35">
        <f t="shared" si="160"/>
        <v>24</v>
      </c>
      <c r="D2089" s="35">
        <f t="shared" si="163"/>
        <v>87</v>
      </c>
      <c r="E2089" s="35">
        <f t="shared" si="164"/>
        <v>3</v>
      </c>
      <c r="F2089" s="35" t="str">
        <f t="shared" si="161"/>
        <v>Tuesday</v>
      </c>
      <c r="G2089" s="35">
        <f t="shared" si="162"/>
        <v>3</v>
      </c>
      <c r="H2089" s="34">
        <f>CONVERT(INDEX(Htg_StPt_Sch_EZ!$C$4:$I$27,MATCH(Schedules_8760!$C2089,Htg_StPt_Sch_EZ!$B$4:$B$27,0),MATCH(Schedules_8760!$F2089,Htg_StPt_Sch_EZ!$C$3:$I$3,0)),"F","C")</f>
        <v>20.555555555555554</v>
      </c>
      <c r="I2089" s="34">
        <f>CONVERT(INDEX(Htg_StPt_Sch_EZ!$C$31:$I$54,MATCH(Schedules_8760!$C2089,Htg_StPt_Sch_EZ!$B$31:$B$54,0),MATCH(Schedules_8760!$F2089,Htg_StPt_Sch_EZ!$C$30:$I$30,0)),"F","C")</f>
        <v>19.444444444444443</v>
      </c>
      <c r="J2089" s="34">
        <f>CONVERT(INDEX(Clg_StPt_Sch_EZ!$C$4:$I$27,MATCH(Schedules_8760!$C2089,Clg_StPt_Sch_EZ!$B$4:$B$27,0),MATCH(Schedules_8760!$F2089,Clg_StPt_Sch_EZ!$C$3:$I$3,0)),"F","C")</f>
        <v>25.555555555555554</v>
      </c>
      <c r="K2089" s="34">
        <f>CONVERT(INDEX(Clg_StPt_Sch_EZ!$C$31:$I$54,MATCH(Schedules_8760!$C2089,Clg_StPt_Sch_EZ!$B$31:$B$54,0),MATCH(Schedules_8760!$F2089,Clg_StPt_Sch_EZ!$C$30:$I$30,0)),"F","C")</f>
        <v>28.333333333333332</v>
      </c>
      <c r="L2089" s="34">
        <f>CONVERT(INDEX(DHW_StPt_Sch_EZ!$C$4:$I$27,MATCH(Schedules_8760!$C2089,DHW_StPt_Sch_EZ!$B$4:$B$27,0),MATCH(Schedules_8760!$F2089,DHW_StPt_Sch_EZ!$C$3:$I$3,0)),"F","C")</f>
        <v>53.333333333333329</v>
      </c>
      <c r="M2089" s="34">
        <f>CONVERT(INDEX(DHW_StPt_Sch_EZ!$C$31:$I$54,MATCH(Schedules_8760!$C2089,DHW_StPt_Sch_EZ!$B$31:$B$54,0),MATCH(Schedules_8760!$F2089,DHW_StPt_Sch_EZ!$C$30:$I$30,0)),"F","C")</f>
        <v>53.333333333333329</v>
      </c>
      <c r="N2089" s="12"/>
      <c r="O2089" s="12"/>
      <c r="P2089" s="12"/>
    </row>
    <row r="2090" spans="1:16" x14ac:dyDescent="0.25">
      <c r="A2090" s="35">
        <v>2089</v>
      </c>
      <c r="B2090" s="89">
        <v>88</v>
      </c>
      <c r="C2090" s="35">
        <f t="shared" si="160"/>
        <v>1</v>
      </c>
      <c r="D2090" s="35">
        <f t="shared" si="163"/>
        <v>88</v>
      </c>
      <c r="E2090" s="35">
        <f t="shared" si="164"/>
        <v>4</v>
      </c>
      <c r="F2090" s="35" t="str">
        <f t="shared" si="161"/>
        <v>Wednesday</v>
      </c>
      <c r="G2090" s="35">
        <f t="shared" si="162"/>
        <v>3</v>
      </c>
      <c r="H2090" s="34">
        <f>CONVERT(INDEX(Htg_StPt_Sch_EZ!$C$4:$I$27,MATCH(Schedules_8760!$C2090,Htg_StPt_Sch_EZ!$B$4:$B$27,0),MATCH(Schedules_8760!$F2090,Htg_StPt_Sch_EZ!$C$3:$I$3,0)),"F","C")</f>
        <v>20.555555555555554</v>
      </c>
      <c r="I2090" s="34">
        <f>CONVERT(INDEX(Htg_StPt_Sch_EZ!$C$31:$I$54,MATCH(Schedules_8760!$C2090,Htg_StPt_Sch_EZ!$B$31:$B$54,0),MATCH(Schedules_8760!$F2090,Htg_StPt_Sch_EZ!$C$30:$I$30,0)),"F","C")</f>
        <v>19.444444444444443</v>
      </c>
      <c r="J2090" s="34">
        <f>CONVERT(INDEX(Clg_StPt_Sch_EZ!$C$4:$I$27,MATCH(Schedules_8760!$C2090,Clg_StPt_Sch_EZ!$B$4:$B$27,0),MATCH(Schedules_8760!$F2090,Clg_StPt_Sch_EZ!$C$3:$I$3,0)),"F","C")</f>
        <v>25.555555555555554</v>
      </c>
      <c r="K2090" s="34">
        <f>CONVERT(INDEX(Clg_StPt_Sch_EZ!$C$31:$I$54,MATCH(Schedules_8760!$C2090,Clg_StPt_Sch_EZ!$B$31:$B$54,0),MATCH(Schedules_8760!$F2090,Clg_StPt_Sch_EZ!$C$30:$I$30,0)),"F","C")</f>
        <v>28.333333333333332</v>
      </c>
      <c r="L2090" s="34">
        <f>CONVERT(INDEX(DHW_StPt_Sch_EZ!$C$4:$I$27,MATCH(Schedules_8760!$C2090,DHW_StPt_Sch_EZ!$B$4:$B$27,0),MATCH(Schedules_8760!$F2090,DHW_StPt_Sch_EZ!$C$3:$I$3,0)),"F","C")</f>
        <v>53.333333333333329</v>
      </c>
      <c r="M2090" s="34">
        <f>CONVERT(INDEX(DHW_StPt_Sch_EZ!$C$31:$I$54,MATCH(Schedules_8760!$C2090,DHW_StPt_Sch_EZ!$B$31:$B$54,0),MATCH(Schedules_8760!$F2090,DHW_StPt_Sch_EZ!$C$30:$I$30,0)),"F","C")</f>
        <v>53.333333333333329</v>
      </c>
      <c r="N2090" s="12"/>
      <c r="O2090" s="12"/>
      <c r="P2090" s="12"/>
    </row>
    <row r="2091" spans="1:16" x14ac:dyDescent="0.25">
      <c r="A2091" s="35">
        <v>2090</v>
      </c>
      <c r="B2091" s="89">
        <v>88.041666666666671</v>
      </c>
      <c r="C2091" s="35">
        <f t="shared" si="160"/>
        <v>2</v>
      </c>
      <c r="D2091" s="35">
        <f t="shared" si="163"/>
        <v>88</v>
      </c>
      <c r="E2091" s="35">
        <f t="shared" si="164"/>
        <v>4</v>
      </c>
      <c r="F2091" s="35" t="str">
        <f t="shared" si="161"/>
        <v>Wednesday</v>
      </c>
      <c r="G2091" s="35">
        <f t="shared" si="162"/>
        <v>3</v>
      </c>
      <c r="H2091" s="34">
        <f>CONVERT(INDEX(Htg_StPt_Sch_EZ!$C$4:$I$27,MATCH(Schedules_8760!$C2091,Htg_StPt_Sch_EZ!$B$4:$B$27,0),MATCH(Schedules_8760!$F2091,Htg_StPt_Sch_EZ!$C$3:$I$3,0)),"F","C")</f>
        <v>20.555555555555554</v>
      </c>
      <c r="I2091" s="34">
        <f>CONVERT(INDEX(Htg_StPt_Sch_EZ!$C$31:$I$54,MATCH(Schedules_8760!$C2091,Htg_StPt_Sch_EZ!$B$31:$B$54,0),MATCH(Schedules_8760!$F2091,Htg_StPt_Sch_EZ!$C$30:$I$30,0)),"F","C")</f>
        <v>19.444444444444443</v>
      </c>
      <c r="J2091" s="34">
        <f>CONVERT(INDEX(Clg_StPt_Sch_EZ!$C$4:$I$27,MATCH(Schedules_8760!$C2091,Clg_StPt_Sch_EZ!$B$4:$B$27,0),MATCH(Schedules_8760!$F2091,Clg_StPt_Sch_EZ!$C$3:$I$3,0)),"F","C")</f>
        <v>25.555555555555554</v>
      </c>
      <c r="K2091" s="34">
        <f>CONVERT(INDEX(Clg_StPt_Sch_EZ!$C$31:$I$54,MATCH(Schedules_8760!$C2091,Clg_StPt_Sch_EZ!$B$31:$B$54,0),MATCH(Schedules_8760!$F2091,Clg_StPt_Sch_EZ!$C$30:$I$30,0)),"F","C")</f>
        <v>28.333333333333332</v>
      </c>
      <c r="L2091" s="34">
        <f>CONVERT(INDEX(DHW_StPt_Sch_EZ!$C$4:$I$27,MATCH(Schedules_8760!$C2091,DHW_StPt_Sch_EZ!$B$4:$B$27,0),MATCH(Schedules_8760!$F2091,DHW_StPt_Sch_EZ!$C$3:$I$3,0)),"F","C")</f>
        <v>53.333333333333329</v>
      </c>
      <c r="M2091" s="34">
        <f>CONVERT(INDEX(DHW_StPt_Sch_EZ!$C$31:$I$54,MATCH(Schedules_8760!$C2091,DHW_StPt_Sch_EZ!$B$31:$B$54,0),MATCH(Schedules_8760!$F2091,DHW_StPt_Sch_EZ!$C$30:$I$30,0)),"F","C")</f>
        <v>53.333333333333329</v>
      </c>
      <c r="N2091" s="12"/>
      <c r="O2091" s="12"/>
      <c r="P2091" s="12"/>
    </row>
    <row r="2092" spans="1:16" x14ac:dyDescent="0.25">
      <c r="A2092" s="35">
        <v>2091</v>
      </c>
      <c r="B2092" s="89">
        <v>88.083333333333329</v>
      </c>
      <c r="C2092" s="35">
        <f t="shared" si="160"/>
        <v>3</v>
      </c>
      <c r="D2092" s="35">
        <f t="shared" si="163"/>
        <v>88</v>
      </c>
      <c r="E2092" s="35">
        <f t="shared" si="164"/>
        <v>4</v>
      </c>
      <c r="F2092" s="35" t="str">
        <f t="shared" si="161"/>
        <v>Wednesday</v>
      </c>
      <c r="G2092" s="35">
        <f t="shared" si="162"/>
        <v>3</v>
      </c>
      <c r="H2092" s="34">
        <f>CONVERT(INDEX(Htg_StPt_Sch_EZ!$C$4:$I$27,MATCH(Schedules_8760!$C2092,Htg_StPt_Sch_EZ!$B$4:$B$27,0),MATCH(Schedules_8760!$F2092,Htg_StPt_Sch_EZ!$C$3:$I$3,0)),"F","C")</f>
        <v>20.555555555555554</v>
      </c>
      <c r="I2092" s="34">
        <f>CONVERT(INDEX(Htg_StPt_Sch_EZ!$C$31:$I$54,MATCH(Schedules_8760!$C2092,Htg_StPt_Sch_EZ!$B$31:$B$54,0),MATCH(Schedules_8760!$F2092,Htg_StPt_Sch_EZ!$C$30:$I$30,0)),"F","C")</f>
        <v>19.444444444444443</v>
      </c>
      <c r="J2092" s="34">
        <f>CONVERT(INDEX(Clg_StPt_Sch_EZ!$C$4:$I$27,MATCH(Schedules_8760!$C2092,Clg_StPt_Sch_EZ!$B$4:$B$27,0),MATCH(Schedules_8760!$F2092,Clg_StPt_Sch_EZ!$C$3:$I$3,0)),"F","C")</f>
        <v>25.555555555555554</v>
      </c>
      <c r="K2092" s="34">
        <f>CONVERT(INDEX(Clg_StPt_Sch_EZ!$C$31:$I$54,MATCH(Schedules_8760!$C2092,Clg_StPt_Sch_EZ!$B$31:$B$54,0),MATCH(Schedules_8760!$F2092,Clg_StPt_Sch_EZ!$C$30:$I$30,0)),"F","C")</f>
        <v>28.333333333333332</v>
      </c>
      <c r="L2092" s="34">
        <f>CONVERT(INDEX(DHW_StPt_Sch_EZ!$C$4:$I$27,MATCH(Schedules_8760!$C2092,DHW_StPt_Sch_EZ!$B$4:$B$27,0),MATCH(Schedules_8760!$F2092,DHW_StPt_Sch_EZ!$C$3:$I$3,0)),"F","C")</f>
        <v>53.333333333333329</v>
      </c>
      <c r="M2092" s="34">
        <f>CONVERT(INDEX(DHW_StPt_Sch_EZ!$C$31:$I$54,MATCH(Schedules_8760!$C2092,DHW_StPt_Sch_EZ!$B$31:$B$54,0),MATCH(Schedules_8760!$F2092,DHW_StPt_Sch_EZ!$C$30:$I$30,0)),"F","C")</f>
        <v>53.333333333333329</v>
      </c>
      <c r="N2092" s="12"/>
      <c r="O2092" s="12"/>
      <c r="P2092" s="12"/>
    </row>
    <row r="2093" spans="1:16" x14ac:dyDescent="0.25">
      <c r="A2093" s="35">
        <v>2092</v>
      </c>
      <c r="B2093" s="89">
        <v>88.125</v>
      </c>
      <c r="C2093" s="35">
        <f t="shared" si="160"/>
        <v>4</v>
      </c>
      <c r="D2093" s="35">
        <f t="shared" si="163"/>
        <v>88</v>
      </c>
      <c r="E2093" s="35">
        <f t="shared" si="164"/>
        <v>4</v>
      </c>
      <c r="F2093" s="35" t="str">
        <f t="shared" si="161"/>
        <v>Wednesday</v>
      </c>
      <c r="G2093" s="35">
        <f t="shared" si="162"/>
        <v>3</v>
      </c>
      <c r="H2093" s="34">
        <f>CONVERT(INDEX(Htg_StPt_Sch_EZ!$C$4:$I$27,MATCH(Schedules_8760!$C2093,Htg_StPt_Sch_EZ!$B$4:$B$27,0),MATCH(Schedules_8760!$F2093,Htg_StPt_Sch_EZ!$C$3:$I$3,0)),"F","C")</f>
        <v>20.555555555555554</v>
      </c>
      <c r="I2093" s="34">
        <f>CONVERT(INDEX(Htg_StPt_Sch_EZ!$C$31:$I$54,MATCH(Schedules_8760!$C2093,Htg_StPt_Sch_EZ!$B$31:$B$54,0),MATCH(Schedules_8760!$F2093,Htg_StPt_Sch_EZ!$C$30:$I$30,0)),"F","C")</f>
        <v>19.444444444444443</v>
      </c>
      <c r="J2093" s="34">
        <f>CONVERT(INDEX(Clg_StPt_Sch_EZ!$C$4:$I$27,MATCH(Schedules_8760!$C2093,Clg_StPt_Sch_EZ!$B$4:$B$27,0),MATCH(Schedules_8760!$F2093,Clg_StPt_Sch_EZ!$C$3:$I$3,0)),"F","C")</f>
        <v>25.555555555555554</v>
      </c>
      <c r="K2093" s="34">
        <f>CONVERT(INDEX(Clg_StPt_Sch_EZ!$C$31:$I$54,MATCH(Schedules_8760!$C2093,Clg_StPt_Sch_EZ!$B$31:$B$54,0),MATCH(Schedules_8760!$F2093,Clg_StPt_Sch_EZ!$C$30:$I$30,0)),"F","C")</f>
        <v>28.333333333333332</v>
      </c>
      <c r="L2093" s="34">
        <f>CONVERT(INDEX(DHW_StPt_Sch_EZ!$C$4:$I$27,MATCH(Schedules_8760!$C2093,DHW_StPt_Sch_EZ!$B$4:$B$27,0),MATCH(Schedules_8760!$F2093,DHW_StPt_Sch_EZ!$C$3:$I$3,0)),"F","C")</f>
        <v>53.333333333333329</v>
      </c>
      <c r="M2093" s="34">
        <f>CONVERT(INDEX(DHW_StPt_Sch_EZ!$C$31:$I$54,MATCH(Schedules_8760!$C2093,DHW_StPt_Sch_EZ!$B$31:$B$54,0),MATCH(Schedules_8760!$F2093,DHW_StPt_Sch_EZ!$C$30:$I$30,0)),"F","C")</f>
        <v>53.333333333333329</v>
      </c>
      <c r="N2093" s="12"/>
      <c r="O2093" s="12"/>
      <c r="P2093" s="12"/>
    </row>
    <row r="2094" spans="1:16" x14ac:dyDescent="0.25">
      <c r="A2094" s="35">
        <v>2093</v>
      </c>
      <c r="B2094" s="89">
        <v>88.166666666666671</v>
      </c>
      <c r="C2094" s="35">
        <f t="shared" si="160"/>
        <v>5</v>
      </c>
      <c r="D2094" s="35">
        <f t="shared" si="163"/>
        <v>88</v>
      </c>
      <c r="E2094" s="35">
        <f t="shared" si="164"/>
        <v>4</v>
      </c>
      <c r="F2094" s="35" t="str">
        <f t="shared" si="161"/>
        <v>Wednesday</v>
      </c>
      <c r="G2094" s="35">
        <f t="shared" si="162"/>
        <v>3</v>
      </c>
      <c r="H2094" s="34">
        <f>CONVERT(INDEX(Htg_StPt_Sch_EZ!$C$4:$I$27,MATCH(Schedules_8760!$C2094,Htg_StPt_Sch_EZ!$B$4:$B$27,0),MATCH(Schedules_8760!$F2094,Htg_StPt_Sch_EZ!$C$3:$I$3,0)),"F","C")</f>
        <v>20.555555555555554</v>
      </c>
      <c r="I2094" s="34">
        <f>CONVERT(INDEX(Htg_StPt_Sch_EZ!$C$31:$I$54,MATCH(Schedules_8760!$C2094,Htg_StPt_Sch_EZ!$B$31:$B$54,0),MATCH(Schedules_8760!$F2094,Htg_StPt_Sch_EZ!$C$30:$I$30,0)),"F","C")</f>
        <v>19.444444444444443</v>
      </c>
      <c r="J2094" s="34">
        <f>CONVERT(INDEX(Clg_StPt_Sch_EZ!$C$4:$I$27,MATCH(Schedules_8760!$C2094,Clg_StPt_Sch_EZ!$B$4:$B$27,0),MATCH(Schedules_8760!$F2094,Clg_StPt_Sch_EZ!$C$3:$I$3,0)),"F","C")</f>
        <v>25.555555555555554</v>
      </c>
      <c r="K2094" s="34">
        <f>CONVERT(INDEX(Clg_StPt_Sch_EZ!$C$31:$I$54,MATCH(Schedules_8760!$C2094,Clg_StPt_Sch_EZ!$B$31:$B$54,0),MATCH(Schedules_8760!$F2094,Clg_StPt_Sch_EZ!$C$30:$I$30,0)),"F","C")</f>
        <v>28.333333333333332</v>
      </c>
      <c r="L2094" s="34">
        <f>CONVERT(INDEX(DHW_StPt_Sch_EZ!$C$4:$I$27,MATCH(Schedules_8760!$C2094,DHW_StPt_Sch_EZ!$B$4:$B$27,0),MATCH(Schedules_8760!$F2094,DHW_StPt_Sch_EZ!$C$3:$I$3,0)),"F","C")</f>
        <v>53.333333333333329</v>
      </c>
      <c r="M2094" s="34">
        <f>CONVERT(INDEX(DHW_StPt_Sch_EZ!$C$31:$I$54,MATCH(Schedules_8760!$C2094,DHW_StPt_Sch_EZ!$B$31:$B$54,0),MATCH(Schedules_8760!$F2094,DHW_StPt_Sch_EZ!$C$30:$I$30,0)),"F","C")</f>
        <v>53.333333333333329</v>
      </c>
      <c r="N2094" s="12"/>
      <c r="O2094" s="12"/>
      <c r="P2094" s="12"/>
    </row>
    <row r="2095" spans="1:16" x14ac:dyDescent="0.25">
      <c r="A2095" s="35">
        <v>2094</v>
      </c>
      <c r="B2095" s="89">
        <v>88.208333333333329</v>
      </c>
      <c r="C2095" s="35">
        <f t="shared" si="160"/>
        <v>6</v>
      </c>
      <c r="D2095" s="35">
        <f t="shared" si="163"/>
        <v>88</v>
      </c>
      <c r="E2095" s="35">
        <f t="shared" si="164"/>
        <v>4</v>
      </c>
      <c r="F2095" s="35" t="str">
        <f t="shared" si="161"/>
        <v>Wednesday</v>
      </c>
      <c r="G2095" s="35">
        <f t="shared" si="162"/>
        <v>3</v>
      </c>
      <c r="H2095" s="34">
        <f>CONVERT(INDEX(Htg_StPt_Sch_EZ!$C$4:$I$27,MATCH(Schedules_8760!$C2095,Htg_StPt_Sch_EZ!$B$4:$B$27,0),MATCH(Schedules_8760!$F2095,Htg_StPt_Sch_EZ!$C$3:$I$3,0)),"F","C")</f>
        <v>20.555555555555554</v>
      </c>
      <c r="I2095" s="34">
        <f>CONVERT(INDEX(Htg_StPt_Sch_EZ!$C$31:$I$54,MATCH(Schedules_8760!$C2095,Htg_StPt_Sch_EZ!$B$31:$B$54,0),MATCH(Schedules_8760!$F2095,Htg_StPt_Sch_EZ!$C$30:$I$30,0)),"F","C")</f>
        <v>19.444444444444443</v>
      </c>
      <c r="J2095" s="34">
        <f>CONVERT(INDEX(Clg_StPt_Sch_EZ!$C$4:$I$27,MATCH(Schedules_8760!$C2095,Clg_StPt_Sch_EZ!$B$4:$B$27,0),MATCH(Schedules_8760!$F2095,Clg_StPt_Sch_EZ!$C$3:$I$3,0)),"F","C")</f>
        <v>25.555555555555554</v>
      </c>
      <c r="K2095" s="34">
        <f>CONVERT(INDEX(Clg_StPt_Sch_EZ!$C$31:$I$54,MATCH(Schedules_8760!$C2095,Clg_StPt_Sch_EZ!$B$31:$B$54,0),MATCH(Schedules_8760!$F2095,Clg_StPt_Sch_EZ!$C$30:$I$30,0)),"F","C")</f>
        <v>28.333333333333332</v>
      </c>
      <c r="L2095" s="34">
        <f>CONVERT(INDEX(DHW_StPt_Sch_EZ!$C$4:$I$27,MATCH(Schedules_8760!$C2095,DHW_StPt_Sch_EZ!$B$4:$B$27,0),MATCH(Schedules_8760!$F2095,DHW_StPt_Sch_EZ!$C$3:$I$3,0)),"F","C")</f>
        <v>53.333333333333329</v>
      </c>
      <c r="M2095" s="34">
        <f>CONVERT(INDEX(DHW_StPt_Sch_EZ!$C$31:$I$54,MATCH(Schedules_8760!$C2095,DHW_StPt_Sch_EZ!$B$31:$B$54,0),MATCH(Schedules_8760!$F2095,DHW_StPt_Sch_EZ!$C$30:$I$30,0)),"F","C")</f>
        <v>53.333333333333329</v>
      </c>
      <c r="N2095" s="12"/>
      <c r="O2095" s="12"/>
      <c r="P2095" s="12"/>
    </row>
    <row r="2096" spans="1:16" x14ac:dyDescent="0.25">
      <c r="A2096" s="35">
        <v>2095</v>
      </c>
      <c r="B2096" s="89">
        <v>88.25</v>
      </c>
      <c r="C2096" s="35">
        <f t="shared" si="160"/>
        <v>7</v>
      </c>
      <c r="D2096" s="35">
        <f t="shared" si="163"/>
        <v>88</v>
      </c>
      <c r="E2096" s="35">
        <f t="shared" si="164"/>
        <v>4</v>
      </c>
      <c r="F2096" s="35" t="str">
        <f t="shared" si="161"/>
        <v>Wednesday</v>
      </c>
      <c r="G2096" s="35">
        <f t="shared" si="162"/>
        <v>3</v>
      </c>
      <c r="H2096" s="34">
        <f>CONVERT(INDEX(Htg_StPt_Sch_EZ!$C$4:$I$27,MATCH(Schedules_8760!$C2096,Htg_StPt_Sch_EZ!$B$4:$B$27,0),MATCH(Schedules_8760!$F2096,Htg_StPt_Sch_EZ!$C$3:$I$3,0)),"F","C")</f>
        <v>20.555555555555554</v>
      </c>
      <c r="I2096" s="34">
        <f>CONVERT(INDEX(Htg_StPt_Sch_EZ!$C$31:$I$54,MATCH(Schedules_8760!$C2096,Htg_StPt_Sch_EZ!$B$31:$B$54,0),MATCH(Schedules_8760!$F2096,Htg_StPt_Sch_EZ!$C$30:$I$30,0)),"F","C")</f>
        <v>19.444444444444443</v>
      </c>
      <c r="J2096" s="34">
        <f>CONVERT(INDEX(Clg_StPt_Sch_EZ!$C$4:$I$27,MATCH(Schedules_8760!$C2096,Clg_StPt_Sch_EZ!$B$4:$B$27,0),MATCH(Schedules_8760!$F2096,Clg_StPt_Sch_EZ!$C$3:$I$3,0)),"F","C")</f>
        <v>25.555555555555554</v>
      </c>
      <c r="K2096" s="34">
        <f>CONVERT(INDEX(Clg_StPt_Sch_EZ!$C$31:$I$54,MATCH(Schedules_8760!$C2096,Clg_StPt_Sch_EZ!$B$31:$B$54,0),MATCH(Schedules_8760!$F2096,Clg_StPt_Sch_EZ!$C$30:$I$30,0)),"F","C")</f>
        <v>28.333333333333332</v>
      </c>
      <c r="L2096" s="34">
        <f>CONVERT(INDEX(DHW_StPt_Sch_EZ!$C$4:$I$27,MATCH(Schedules_8760!$C2096,DHW_StPt_Sch_EZ!$B$4:$B$27,0),MATCH(Schedules_8760!$F2096,DHW_StPt_Sch_EZ!$C$3:$I$3,0)),"F","C")</f>
        <v>53.333333333333329</v>
      </c>
      <c r="M2096" s="34">
        <f>CONVERT(INDEX(DHW_StPt_Sch_EZ!$C$31:$I$54,MATCH(Schedules_8760!$C2096,DHW_StPt_Sch_EZ!$B$31:$B$54,0),MATCH(Schedules_8760!$F2096,DHW_StPt_Sch_EZ!$C$30:$I$30,0)),"F","C")</f>
        <v>53.333333333333329</v>
      </c>
      <c r="N2096" s="12"/>
      <c r="O2096" s="12"/>
      <c r="P2096" s="12"/>
    </row>
    <row r="2097" spans="1:16" x14ac:dyDescent="0.25">
      <c r="A2097" s="35">
        <v>2096</v>
      </c>
      <c r="B2097" s="89">
        <v>88.291666666666671</v>
      </c>
      <c r="C2097" s="35">
        <f t="shared" si="160"/>
        <v>8</v>
      </c>
      <c r="D2097" s="35">
        <f t="shared" si="163"/>
        <v>88</v>
      </c>
      <c r="E2097" s="35">
        <f t="shared" si="164"/>
        <v>4</v>
      </c>
      <c r="F2097" s="35" t="str">
        <f t="shared" si="161"/>
        <v>Wednesday</v>
      </c>
      <c r="G2097" s="35">
        <f t="shared" si="162"/>
        <v>3</v>
      </c>
      <c r="H2097" s="34">
        <f>CONVERT(INDEX(Htg_StPt_Sch_EZ!$C$4:$I$27,MATCH(Schedules_8760!$C2097,Htg_StPt_Sch_EZ!$B$4:$B$27,0),MATCH(Schedules_8760!$F2097,Htg_StPt_Sch_EZ!$C$3:$I$3,0)),"F","C")</f>
        <v>20.555555555555554</v>
      </c>
      <c r="I2097" s="34">
        <f>CONVERT(INDEX(Htg_StPt_Sch_EZ!$C$31:$I$54,MATCH(Schedules_8760!$C2097,Htg_StPt_Sch_EZ!$B$31:$B$54,0),MATCH(Schedules_8760!$F2097,Htg_StPt_Sch_EZ!$C$30:$I$30,0)),"F","C")</f>
        <v>19.444444444444443</v>
      </c>
      <c r="J2097" s="34">
        <f>CONVERT(INDEX(Clg_StPt_Sch_EZ!$C$4:$I$27,MATCH(Schedules_8760!$C2097,Clg_StPt_Sch_EZ!$B$4:$B$27,0),MATCH(Schedules_8760!$F2097,Clg_StPt_Sch_EZ!$C$3:$I$3,0)),"F","C")</f>
        <v>25.555555555555554</v>
      </c>
      <c r="K2097" s="34">
        <f>CONVERT(INDEX(Clg_StPt_Sch_EZ!$C$31:$I$54,MATCH(Schedules_8760!$C2097,Clg_StPt_Sch_EZ!$B$31:$B$54,0),MATCH(Schedules_8760!$F2097,Clg_StPt_Sch_EZ!$C$30:$I$30,0)),"F","C")</f>
        <v>25</v>
      </c>
      <c r="L2097" s="34">
        <f>CONVERT(INDEX(DHW_StPt_Sch_EZ!$C$4:$I$27,MATCH(Schedules_8760!$C2097,DHW_StPt_Sch_EZ!$B$4:$B$27,0),MATCH(Schedules_8760!$F2097,DHW_StPt_Sch_EZ!$C$3:$I$3,0)),"F","C")</f>
        <v>53.333333333333329</v>
      </c>
      <c r="M2097" s="34">
        <f>CONVERT(INDEX(DHW_StPt_Sch_EZ!$C$31:$I$54,MATCH(Schedules_8760!$C2097,DHW_StPt_Sch_EZ!$B$31:$B$54,0),MATCH(Schedules_8760!$F2097,DHW_StPt_Sch_EZ!$C$30:$I$30,0)),"F","C")</f>
        <v>53.333333333333329</v>
      </c>
      <c r="N2097" s="12"/>
      <c r="O2097" s="12"/>
      <c r="P2097" s="12"/>
    </row>
    <row r="2098" spans="1:16" x14ac:dyDescent="0.25">
      <c r="A2098" s="35">
        <v>2097</v>
      </c>
      <c r="B2098" s="89">
        <v>88.333333333333329</v>
      </c>
      <c r="C2098" s="35">
        <f t="shared" si="160"/>
        <v>9</v>
      </c>
      <c r="D2098" s="35">
        <f t="shared" si="163"/>
        <v>88</v>
      </c>
      <c r="E2098" s="35">
        <f t="shared" si="164"/>
        <v>4</v>
      </c>
      <c r="F2098" s="35" t="str">
        <f t="shared" si="161"/>
        <v>Wednesday</v>
      </c>
      <c r="G2098" s="35">
        <f t="shared" si="162"/>
        <v>3</v>
      </c>
      <c r="H2098" s="34">
        <f>CONVERT(INDEX(Htg_StPt_Sch_EZ!$C$4:$I$27,MATCH(Schedules_8760!$C2098,Htg_StPt_Sch_EZ!$B$4:$B$27,0),MATCH(Schedules_8760!$F2098,Htg_StPt_Sch_EZ!$C$3:$I$3,0)),"F","C")</f>
        <v>20.555555555555554</v>
      </c>
      <c r="I2098" s="34">
        <f>CONVERT(INDEX(Htg_StPt_Sch_EZ!$C$31:$I$54,MATCH(Schedules_8760!$C2098,Htg_StPt_Sch_EZ!$B$31:$B$54,0),MATCH(Schedules_8760!$F2098,Htg_StPt_Sch_EZ!$C$30:$I$30,0)),"F","C")</f>
        <v>19.444444444444443</v>
      </c>
      <c r="J2098" s="34">
        <f>CONVERT(INDEX(Clg_StPt_Sch_EZ!$C$4:$I$27,MATCH(Schedules_8760!$C2098,Clg_StPt_Sch_EZ!$B$4:$B$27,0),MATCH(Schedules_8760!$F2098,Clg_StPt_Sch_EZ!$C$3:$I$3,0)),"F","C")</f>
        <v>25.555555555555554</v>
      </c>
      <c r="K2098" s="34">
        <f>CONVERT(INDEX(Clg_StPt_Sch_EZ!$C$31:$I$54,MATCH(Schedules_8760!$C2098,Clg_StPt_Sch_EZ!$B$31:$B$54,0),MATCH(Schedules_8760!$F2098,Clg_StPt_Sch_EZ!$C$30:$I$30,0)),"F","C")</f>
        <v>25</v>
      </c>
      <c r="L2098" s="34">
        <f>CONVERT(INDEX(DHW_StPt_Sch_EZ!$C$4:$I$27,MATCH(Schedules_8760!$C2098,DHW_StPt_Sch_EZ!$B$4:$B$27,0),MATCH(Schedules_8760!$F2098,DHW_StPt_Sch_EZ!$C$3:$I$3,0)),"F","C")</f>
        <v>53.333333333333329</v>
      </c>
      <c r="M2098" s="34">
        <f>CONVERT(INDEX(DHW_StPt_Sch_EZ!$C$31:$I$54,MATCH(Schedules_8760!$C2098,DHW_StPt_Sch_EZ!$B$31:$B$54,0),MATCH(Schedules_8760!$F2098,DHW_StPt_Sch_EZ!$C$30:$I$30,0)),"F","C")</f>
        <v>53.333333333333329</v>
      </c>
      <c r="N2098" s="12"/>
      <c r="O2098" s="12"/>
      <c r="P2098" s="12"/>
    </row>
    <row r="2099" spans="1:16" x14ac:dyDescent="0.25">
      <c r="A2099" s="35">
        <v>2098</v>
      </c>
      <c r="B2099" s="89">
        <v>88.375</v>
      </c>
      <c r="C2099" s="35">
        <f t="shared" si="160"/>
        <v>10</v>
      </c>
      <c r="D2099" s="35">
        <f t="shared" si="163"/>
        <v>88</v>
      </c>
      <c r="E2099" s="35">
        <f t="shared" si="164"/>
        <v>4</v>
      </c>
      <c r="F2099" s="35" t="str">
        <f t="shared" si="161"/>
        <v>Wednesday</v>
      </c>
      <c r="G2099" s="35">
        <f t="shared" si="162"/>
        <v>3</v>
      </c>
      <c r="H2099" s="34">
        <f>CONVERT(INDEX(Htg_StPt_Sch_EZ!$C$4:$I$27,MATCH(Schedules_8760!$C2099,Htg_StPt_Sch_EZ!$B$4:$B$27,0),MATCH(Schedules_8760!$F2099,Htg_StPt_Sch_EZ!$C$3:$I$3,0)),"F","C")</f>
        <v>20.555555555555554</v>
      </c>
      <c r="I2099" s="34">
        <f>CONVERT(INDEX(Htg_StPt_Sch_EZ!$C$31:$I$54,MATCH(Schedules_8760!$C2099,Htg_StPt_Sch_EZ!$B$31:$B$54,0),MATCH(Schedules_8760!$F2099,Htg_StPt_Sch_EZ!$C$30:$I$30,0)),"F","C")</f>
        <v>19.444444444444443</v>
      </c>
      <c r="J2099" s="34">
        <f>CONVERT(INDEX(Clg_StPt_Sch_EZ!$C$4:$I$27,MATCH(Schedules_8760!$C2099,Clg_StPt_Sch_EZ!$B$4:$B$27,0),MATCH(Schedules_8760!$F2099,Clg_StPt_Sch_EZ!$C$3:$I$3,0)),"F","C")</f>
        <v>25.555555555555554</v>
      </c>
      <c r="K2099" s="34">
        <f>CONVERT(INDEX(Clg_StPt_Sch_EZ!$C$31:$I$54,MATCH(Schedules_8760!$C2099,Clg_StPt_Sch_EZ!$B$31:$B$54,0),MATCH(Schedules_8760!$F2099,Clg_StPt_Sch_EZ!$C$30:$I$30,0)),"F","C")</f>
        <v>25</v>
      </c>
      <c r="L2099" s="34">
        <f>CONVERT(INDEX(DHW_StPt_Sch_EZ!$C$4:$I$27,MATCH(Schedules_8760!$C2099,DHW_StPt_Sch_EZ!$B$4:$B$27,0),MATCH(Schedules_8760!$F2099,DHW_StPt_Sch_EZ!$C$3:$I$3,0)),"F","C")</f>
        <v>53.333333333333329</v>
      </c>
      <c r="M2099" s="34">
        <f>CONVERT(INDEX(DHW_StPt_Sch_EZ!$C$31:$I$54,MATCH(Schedules_8760!$C2099,DHW_StPt_Sch_EZ!$B$31:$B$54,0),MATCH(Schedules_8760!$F2099,DHW_StPt_Sch_EZ!$C$30:$I$30,0)),"F","C")</f>
        <v>53.333333333333329</v>
      </c>
      <c r="N2099" s="12"/>
      <c r="O2099" s="12"/>
      <c r="P2099" s="12"/>
    </row>
    <row r="2100" spans="1:16" x14ac:dyDescent="0.25">
      <c r="A2100" s="35">
        <v>2099</v>
      </c>
      <c r="B2100" s="89">
        <v>88.416666666666671</v>
      </c>
      <c r="C2100" s="35">
        <f t="shared" si="160"/>
        <v>11</v>
      </c>
      <c r="D2100" s="35">
        <f t="shared" si="163"/>
        <v>88</v>
      </c>
      <c r="E2100" s="35">
        <f t="shared" si="164"/>
        <v>4</v>
      </c>
      <c r="F2100" s="35" t="str">
        <f t="shared" si="161"/>
        <v>Wednesday</v>
      </c>
      <c r="G2100" s="35">
        <f t="shared" si="162"/>
        <v>3</v>
      </c>
      <c r="H2100" s="34">
        <f>CONVERT(INDEX(Htg_StPt_Sch_EZ!$C$4:$I$27,MATCH(Schedules_8760!$C2100,Htg_StPt_Sch_EZ!$B$4:$B$27,0),MATCH(Schedules_8760!$F2100,Htg_StPt_Sch_EZ!$C$3:$I$3,0)),"F","C")</f>
        <v>20.555555555555554</v>
      </c>
      <c r="I2100" s="34">
        <f>CONVERT(INDEX(Htg_StPt_Sch_EZ!$C$31:$I$54,MATCH(Schedules_8760!$C2100,Htg_StPt_Sch_EZ!$B$31:$B$54,0),MATCH(Schedules_8760!$F2100,Htg_StPt_Sch_EZ!$C$30:$I$30,0)),"F","C")</f>
        <v>19.444444444444443</v>
      </c>
      <c r="J2100" s="34">
        <f>CONVERT(INDEX(Clg_StPt_Sch_EZ!$C$4:$I$27,MATCH(Schedules_8760!$C2100,Clg_StPt_Sch_EZ!$B$4:$B$27,0),MATCH(Schedules_8760!$F2100,Clg_StPt_Sch_EZ!$C$3:$I$3,0)),"F","C")</f>
        <v>25.555555555555554</v>
      </c>
      <c r="K2100" s="34">
        <f>CONVERT(INDEX(Clg_StPt_Sch_EZ!$C$31:$I$54,MATCH(Schedules_8760!$C2100,Clg_StPt_Sch_EZ!$B$31:$B$54,0),MATCH(Schedules_8760!$F2100,Clg_StPt_Sch_EZ!$C$30:$I$30,0)),"F","C")</f>
        <v>25</v>
      </c>
      <c r="L2100" s="34">
        <f>CONVERT(INDEX(DHW_StPt_Sch_EZ!$C$4:$I$27,MATCH(Schedules_8760!$C2100,DHW_StPt_Sch_EZ!$B$4:$B$27,0),MATCH(Schedules_8760!$F2100,DHW_StPt_Sch_EZ!$C$3:$I$3,0)),"F","C")</f>
        <v>53.333333333333329</v>
      </c>
      <c r="M2100" s="34">
        <f>CONVERT(INDEX(DHW_StPt_Sch_EZ!$C$31:$I$54,MATCH(Schedules_8760!$C2100,DHW_StPt_Sch_EZ!$B$31:$B$54,0),MATCH(Schedules_8760!$F2100,DHW_StPt_Sch_EZ!$C$30:$I$30,0)),"F","C")</f>
        <v>53.333333333333329</v>
      </c>
      <c r="N2100" s="12"/>
      <c r="O2100" s="12"/>
      <c r="P2100" s="12"/>
    </row>
    <row r="2101" spans="1:16" x14ac:dyDescent="0.25">
      <c r="A2101" s="35">
        <v>2100</v>
      </c>
      <c r="B2101" s="89">
        <v>88.458333333333329</v>
      </c>
      <c r="C2101" s="35">
        <f t="shared" si="160"/>
        <v>12</v>
      </c>
      <c r="D2101" s="35">
        <f t="shared" si="163"/>
        <v>88</v>
      </c>
      <c r="E2101" s="35">
        <f t="shared" si="164"/>
        <v>4</v>
      </c>
      <c r="F2101" s="35" t="str">
        <f t="shared" si="161"/>
        <v>Wednesday</v>
      </c>
      <c r="G2101" s="35">
        <f t="shared" si="162"/>
        <v>3</v>
      </c>
      <c r="H2101" s="34">
        <f>CONVERT(INDEX(Htg_StPt_Sch_EZ!$C$4:$I$27,MATCH(Schedules_8760!$C2101,Htg_StPt_Sch_EZ!$B$4:$B$27,0),MATCH(Schedules_8760!$F2101,Htg_StPt_Sch_EZ!$C$3:$I$3,0)),"F","C")</f>
        <v>20.555555555555554</v>
      </c>
      <c r="I2101" s="34">
        <f>CONVERT(INDEX(Htg_StPt_Sch_EZ!$C$31:$I$54,MATCH(Schedules_8760!$C2101,Htg_StPt_Sch_EZ!$B$31:$B$54,0),MATCH(Schedules_8760!$F2101,Htg_StPt_Sch_EZ!$C$30:$I$30,0)),"F","C")</f>
        <v>19.444444444444443</v>
      </c>
      <c r="J2101" s="34">
        <f>CONVERT(INDEX(Clg_StPt_Sch_EZ!$C$4:$I$27,MATCH(Schedules_8760!$C2101,Clg_StPt_Sch_EZ!$B$4:$B$27,0),MATCH(Schedules_8760!$F2101,Clg_StPt_Sch_EZ!$C$3:$I$3,0)),"F","C")</f>
        <v>25.555555555555554</v>
      </c>
      <c r="K2101" s="34">
        <f>CONVERT(INDEX(Clg_StPt_Sch_EZ!$C$31:$I$54,MATCH(Schedules_8760!$C2101,Clg_StPt_Sch_EZ!$B$31:$B$54,0),MATCH(Schedules_8760!$F2101,Clg_StPt_Sch_EZ!$C$30:$I$30,0)),"F","C")</f>
        <v>25</v>
      </c>
      <c r="L2101" s="34">
        <f>CONVERT(INDEX(DHW_StPt_Sch_EZ!$C$4:$I$27,MATCH(Schedules_8760!$C2101,DHW_StPt_Sch_EZ!$B$4:$B$27,0),MATCH(Schedules_8760!$F2101,DHW_StPt_Sch_EZ!$C$3:$I$3,0)),"F","C")</f>
        <v>53.333333333333329</v>
      </c>
      <c r="M2101" s="34">
        <f>CONVERT(INDEX(DHW_StPt_Sch_EZ!$C$31:$I$54,MATCH(Schedules_8760!$C2101,DHW_StPt_Sch_EZ!$B$31:$B$54,0),MATCH(Schedules_8760!$F2101,DHW_StPt_Sch_EZ!$C$30:$I$30,0)),"F","C")</f>
        <v>53.333333333333329</v>
      </c>
      <c r="N2101" s="12"/>
      <c r="O2101" s="12"/>
      <c r="P2101" s="12"/>
    </row>
    <row r="2102" spans="1:16" x14ac:dyDescent="0.25">
      <c r="A2102" s="35">
        <v>2101</v>
      </c>
      <c r="B2102" s="89">
        <v>88.5</v>
      </c>
      <c r="C2102" s="35">
        <f t="shared" si="160"/>
        <v>13</v>
      </c>
      <c r="D2102" s="35">
        <f t="shared" si="163"/>
        <v>88</v>
      </c>
      <c r="E2102" s="35">
        <f t="shared" si="164"/>
        <v>4</v>
      </c>
      <c r="F2102" s="35" t="str">
        <f t="shared" si="161"/>
        <v>Wednesday</v>
      </c>
      <c r="G2102" s="35">
        <f t="shared" si="162"/>
        <v>3</v>
      </c>
      <c r="H2102" s="34">
        <f>CONVERT(INDEX(Htg_StPt_Sch_EZ!$C$4:$I$27,MATCH(Schedules_8760!$C2102,Htg_StPt_Sch_EZ!$B$4:$B$27,0),MATCH(Schedules_8760!$F2102,Htg_StPt_Sch_EZ!$C$3:$I$3,0)),"F","C")</f>
        <v>20.555555555555554</v>
      </c>
      <c r="I2102" s="34">
        <f>CONVERT(INDEX(Htg_StPt_Sch_EZ!$C$31:$I$54,MATCH(Schedules_8760!$C2102,Htg_StPt_Sch_EZ!$B$31:$B$54,0),MATCH(Schedules_8760!$F2102,Htg_StPt_Sch_EZ!$C$30:$I$30,0)),"F","C")</f>
        <v>19.444444444444443</v>
      </c>
      <c r="J2102" s="34">
        <f>CONVERT(INDEX(Clg_StPt_Sch_EZ!$C$4:$I$27,MATCH(Schedules_8760!$C2102,Clg_StPt_Sch_EZ!$B$4:$B$27,0),MATCH(Schedules_8760!$F2102,Clg_StPt_Sch_EZ!$C$3:$I$3,0)),"F","C")</f>
        <v>25.555555555555554</v>
      </c>
      <c r="K2102" s="34">
        <f>CONVERT(INDEX(Clg_StPt_Sch_EZ!$C$31:$I$54,MATCH(Schedules_8760!$C2102,Clg_StPt_Sch_EZ!$B$31:$B$54,0),MATCH(Schedules_8760!$F2102,Clg_StPt_Sch_EZ!$C$30:$I$30,0)),"F","C")</f>
        <v>25</v>
      </c>
      <c r="L2102" s="34">
        <f>CONVERT(INDEX(DHW_StPt_Sch_EZ!$C$4:$I$27,MATCH(Schedules_8760!$C2102,DHW_StPt_Sch_EZ!$B$4:$B$27,0),MATCH(Schedules_8760!$F2102,DHW_StPt_Sch_EZ!$C$3:$I$3,0)),"F","C")</f>
        <v>53.333333333333329</v>
      </c>
      <c r="M2102" s="34">
        <f>CONVERT(INDEX(DHW_StPt_Sch_EZ!$C$31:$I$54,MATCH(Schedules_8760!$C2102,DHW_StPt_Sch_EZ!$B$31:$B$54,0),MATCH(Schedules_8760!$F2102,DHW_StPt_Sch_EZ!$C$30:$I$30,0)),"F","C")</f>
        <v>53.333333333333329</v>
      </c>
      <c r="N2102" s="12"/>
      <c r="O2102" s="12"/>
      <c r="P2102" s="12"/>
    </row>
    <row r="2103" spans="1:16" x14ac:dyDescent="0.25">
      <c r="A2103" s="35">
        <v>2102</v>
      </c>
      <c r="B2103" s="89">
        <v>88.541666666666671</v>
      </c>
      <c r="C2103" s="35">
        <f t="shared" si="160"/>
        <v>14</v>
      </c>
      <c r="D2103" s="35">
        <f t="shared" si="163"/>
        <v>88</v>
      </c>
      <c r="E2103" s="35">
        <f t="shared" si="164"/>
        <v>4</v>
      </c>
      <c r="F2103" s="35" t="str">
        <f t="shared" si="161"/>
        <v>Wednesday</v>
      </c>
      <c r="G2103" s="35">
        <f t="shared" si="162"/>
        <v>3</v>
      </c>
      <c r="H2103" s="34">
        <f>CONVERT(INDEX(Htg_StPt_Sch_EZ!$C$4:$I$27,MATCH(Schedules_8760!$C2103,Htg_StPt_Sch_EZ!$B$4:$B$27,0),MATCH(Schedules_8760!$F2103,Htg_StPt_Sch_EZ!$C$3:$I$3,0)),"F","C")</f>
        <v>20.555555555555554</v>
      </c>
      <c r="I2103" s="34">
        <f>CONVERT(INDEX(Htg_StPt_Sch_EZ!$C$31:$I$54,MATCH(Schedules_8760!$C2103,Htg_StPt_Sch_EZ!$B$31:$B$54,0),MATCH(Schedules_8760!$F2103,Htg_StPt_Sch_EZ!$C$30:$I$30,0)),"F","C")</f>
        <v>19.444444444444443</v>
      </c>
      <c r="J2103" s="34">
        <f>CONVERT(INDEX(Clg_StPt_Sch_EZ!$C$4:$I$27,MATCH(Schedules_8760!$C2103,Clg_StPt_Sch_EZ!$B$4:$B$27,0),MATCH(Schedules_8760!$F2103,Clg_StPt_Sch_EZ!$C$3:$I$3,0)),"F","C")</f>
        <v>25.555555555555554</v>
      </c>
      <c r="K2103" s="34">
        <f>CONVERT(INDEX(Clg_StPt_Sch_EZ!$C$31:$I$54,MATCH(Schedules_8760!$C2103,Clg_StPt_Sch_EZ!$B$31:$B$54,0),MATCH(Schedules_8760!$F2103,Clg_StPt_Sch_EZ!$C$30:$I$30,0)),"F","C")</f>
        <v>25</v>
      </c>
      <c r="L2103" s="34">
        <f>CONVERT(INDEX(DHW_StPt_Sch_EZ!$C$4:$I$27,MATCH(Schedules_8760!$C2103,DHW_StPt_Sch_EZ!$B$4:$B$27,0),MATCH(Schedules_8760!$F2103,DHW_StPt_Sch_EZ!$C$3:$I$3,0)),"F","C")</f>
        <v>53.333333333333329</v>
      </c>
      <c r="M2103" s="34">
        <f>CONVERT(INDEX(DHW_StPt_Sch_EZ!$C$31:$I$54,MATCH(Schedules_8760!$C2103,DHW_StPt_Sch_EZ!$B$31:$B$54,0),MATCH(Schedules_8760!$F2103,DHW_StPt_Sch_EZ!$C$30:$I$30,0)),"F","C")</f>
        <v>53.333333333333329</v>
      </c>
      <c r="N2103" s="12"/>
      <c r="O2103" s="12"/>
      <c r="P2103" s="12"/>
    </row>
    <row r="2104" spans="1:16" x14ac:dyDescent="0.25">
      <c r="A2104" s="35">
        <v>2103</v>
      </c>
      <c r="B2104" s="89">
        <v>88.583333333333329</v>
      </c>
      <c r="C2104" s="35">
        <f t="shared" si="160"/>
        <v>15</v>
      </c>
      <c r="D2104" s="35">
        <f t="shared" si="163"/>
        <v>88</v>
      </c>
      <c r="E2104" s="35">
        <f t="shared" si="164"/>
        <v>4</v>
      </c>
      <c r="F2104" s="35" t="str">
        <f t="shared" si="161"/>
        <v>Wednesday</v>
      </c>
      <c r="G2104" s="35">
        <f t="shared" si="162"/>
        <v>3</v>
      </c>
      <c r="H2104" s="34">
        <f>CONVERT(INDEX(Htg_StPt_Sch_EZ!$C$4:$I$27,MATCH(Schedules_8760!$C2104,Htg_StPt_Sch_EZ!$B$4:$B$27,0),MATCH(Schedules_8760!$F2104,Htg_StPt_Sch_EZ!$C$3:$I$3,0)),"F","C")</f>
        <v>20.555555555555554</v>
      </c>
      <c r="I2104" s="34">
        <f>CONVERT(INDEX(Htg_StPt_Sch_EZ!$C$31:$I$54,MATCH(Schedules_8760!$C2104,Htg_StPt_Sch_EZ!$B$31:$B$54,0),MATCH(Schedules_8760!$F2104,Htg_StPt_Sch_EZ!$C$30:$I$30,0)),"F","C")</f>
        <v>21.111111111111111</v>
      </c>
      <c r="J2104" s="34">
        <f>CONVERT(INDEX(Clg_StPt_Sch_EZ!$C$4:$I$27,MATCH(Schedules_8760!$C2104,Clg_StPt_Sch_EZ!$B$4:$B$27,0),MATCH(Schedules_8760!$F2104,Clg_StPt_Sch_EZ!$C$3:$I$3,0)),"F","C")</f>
        <v>25.555555555555554</v>
      </c>
      <c r="K2104" s="34">
        <f>CONVERT(INDEX(Clg_StPt_Sch_EZ!$C$31:$I$54,MATCH(Schedules_8760!$C2104,Clg_StPt_Sch_EZ!$B$31:$B$54,0),MATCH(Schedules_8760!$F2104,Clg_StPt_Sch_EZ!$C$30:$I$30,0)),"F","C")</f>
        <v>25</v>
      </c>
      <c r="L2104" s="34">
        <f>CONVERT(INDEX(DHW_StPt_Sch_EZ!$C$4:$I$27,MATCH(Schedules_8760!$C2104,DHW_StPt_Sch_EZ!$B$4:$B$27,0),MATCH(Schedules_8760!$F2104,DHW_StPt_Sch_EZ!$C$3:$I$3,0)),"F","C")</f>
        <v>53.333333333333329</v>
      </c>
      <c r="M2104" s="34">
        <f>CONVERT(INDEX(DHW_StPt_Sch_EZ!$C$31:$I$54,MATCH(Schedules_8760!$C2104,DHW_StPt_Sch_EZ!$B$31:$B$54,0),MATCH(Schedules_8760!$F2104,DHW_StPt_Sch_EZ!$C$30:$I$30,0)),"F","C")</f>
        <v>53.333333333333329</v>
      </c>
      <c r="N2104" s="12"/>
      <c r="O2104" s="12"/>
      <c r="P2104" s="12"/>
    </row>
    <row r="2105" spans="1:16" x14ac:dyDescent="0.25">
      <c r="A2105" s="35">
        <v>2104</v>
      </c>
      <c r="B2105" s="89">
        <v>88.625</v>
      </c>
      <c r="C2105" s="35">
        <f t="shared" si="160"/>
        <v>16</v>
      </c>
      <c r="D2105" s="35">
        <f t="shared" si="163"/>
        <v>88</v>
      </c>
      <c r="E2105" s="35">
        <f t="shared" si="164"/>
        <v>4</v>
      </c>
      <c r="F2105" s="35" t="str">
        <f t="shared" si="161"/>
        <v>Wednesday</v>
      </c>
      <c r="G2105" s="35">
        <f t="shared" si="162"/>
        <v>3</v>
      </c>
      <c r="H2105" s="34">
        <f>CONVERT(INDEX(Htg_StPt_Sch_EZ!$C$4:$I$27,MATCH(Schedules_8760!$C2105,Htg_StPt_Sch_EZ!$B$4:$B$27,0),MATCH(Schedules_8760!$F2105,Htg_StPt_Sch_EZ!$C$3:$I$3,0)),"F","C")</f>
        <v>20.555555555555554</v>
      </c>
      <c r="I2105" s="34">
        <f>CONVERT(INDEX(Htg_StPt_Sch_EZ!$C$31:$I$54,MATCH(Schedules_8760!$C2105,Htg_StPt_Sch_EZ!$B$31:$B$54,0),MATCH(Schedules_8760!$F2105,Htg_StPt_Sch_EZ!$C$30:$I$30,0)),"F","C")</f>
        <v>21.111111111111111</v>
      </c>
      <c r="J2105" s="34">
        <f>CONVERT(INDEX(Clg_StPt_Sch_EZ!$C$4:$I$27,MATCH(Schedules_8760!$C2105,Clg_StPt_Sch_EZ!$B$4:$B$27,0),MATCH(Schedules_8760!$F2105,Clg_StPt_Sch_EZ!$C$3:$I$3,0)),"F","C")</f>
        <v>25.555555555555554</v>
      </c>
      <c r="K2105" s="34">
        <f>CONVERT(INDEX(Clg_StPt_Sch_EZ!$C$31:$I$54,MATCH(Schedules_8760!$C2105,Clg_StPt_Sch_EZ!$B$31:$B$54,0),MATCH(Schedules_8760!$F2105,Clg_StPt_Sch_EZ!$C$30:$I$30,0)),"F","C")</f>
        <v>25</v>
      </c>
      <c r="L2105" s="34">
        <f>CONVERT(INDEX(DHW_StPt_Sch_EZ!$C$4:$I$27,MATCH(Schedules_8760!$C2105,DHW_StPt_Sch_EZ!$B$4:$B$27,0),MATCH(Schedules_8760!$F2105,DHW_StPt_Sch_EZ!$C$3:$I$3,0)),"F","C")</f>
        <v>53.333333333333329</v>
      </c>
      <c r="M2105" s="34">
        <f>CONVERT(INDEX(DHW_StPt_Sch_EZ!$C$31:$I$54,MATCH(Schedules_8760!$C2105,DHW_StPt_Sch_EZ!$B$31:$B$54,0),MATCH(Schedules_8760!$F2105,DHW_StPt_Sch_EZ!$C$30:$I$30,0)),"F","C")</f>
        <v>53.333333333333329</v>
      </c>
      <c r="N2105" s="12"/>
      <c r="O2105" s="12"/>
      <c r="P2105" s="12"/>
    </row>
    <row r="2106" spans="1:16" x14ac:dyDescent="0.25">
      <c r="A2106" s="35">
        <v>2105</v>
      </c>
      <c r="B2106" s="89">
        <v>88.666666666666671</v>
      </c>
      <c r="C2106" s="35">
        <f t="shared" si="160"/>
        <v>17</v>
      </c>
      <c r="D2106" s="35">
        <f t="shared" si="163"/>
        <v>88</v>
      </c>
      <c r="E2106" s="35">
        <f t="shared" si="164"/>
        <v>4</v>
      </c>
      <c r="F2106" s="35" t="str">
        <f t="shared" si="161"/>
        <v>Wednesday</v>
      </c>
      <c r="G2106" s="35">
        <f t="shared" si="162"/>
        <v>3</v>
      </c>
      <c r="H2106" s="34">
        <f>CONVERT(INDEX(Htg_StPt_Sch_EZ!$C$4:$I$27,MATCH(Schedules_8760!$C2106,Htg_StPt_Sch_EZ!$B$4:$B$27,0),MATCH(Schedules_8760!$F2106,Htg_StPt_Sch_EZ!$C$3:$I$3,0)),"F","C")</f>
        <v>20.555555555555554</v>
      </c>
      <c r="I2106" s="34">
        <f>CONVERT(INDEX(Htg_StPt_Sch_EZ!$C$31:$I$54,MATCH(Schedules_8760!$C2106,Htg_StPt_Sch_EZ!$B$31:$B$54,0),MATCH(Schedules_8760!$F2106,Htg_StPt_Sch_EZ!$C$30:$I$30,0)),"F","C")</f>
        <v>17.777777777777779</v>
      </c>
      <c r="J2106" s="34">
        <f>CONVERT(INDEX(Clg_StPt_Sch_EZ!$C$4:$I$27,MATCH(Schedules_8760!$C2106,Clg_StPt_Sch_EZ!$B$4:$B$27,0),MATCH(Schedules_8760!$F2106,Clg_StPt_Sch_EZ!$C$3:$I$3,0)),"F","C")</f>
        <v>25.555555555555554</v>
      </c>
      <c r="K2106" s="34">
        <f>CONVERT(INDEX(Clg_StPt_Sch_EZ!$C$31:$I$54,MATCH(Schedules_8760!$C2106,Clg_StPt_Sch_EZ!$B$31:$B$54,0),MATCH(Schedules_8760!$F2106,Clg_StPt_Sch_EZ!$C$30:$I$30,0)),"F","C")</f>
        <v>25</v>
      </c>
      <c r="L2106" s="34">
        <f>CONVERT(INDEX(DHW_StPt_Sch_EZ!$C$4:$I$27,MATCH(Schedules_8760!$C2106,DHW_StPt_Sch_EZ!$B$4:$B$27,0),MATCH(Schedules_8760!$F2106,DHW_StPt_Sch_EZ!$C$3:$I$3,0)),"F","C")</f>
        <v>53.333333333333329</v>
      </c>
      <c r="M2106" s="34">
        <f>CONVERT(INDEX(DHW_StPt_Sch_EZ!$C$31:$I$54,MATCH(Schedules_8760!$C2106,DHW_StPt_Sch_EZ!$B$31:$B$54,0),MATCH(Schedules_8760!$F2106,DHW_StPt_Sch_EZ!$C$30:$I$30,0)),"F","C")</f>
        <v>53.333333333333329</v>
      </c>
      <c r="N2106" s="12"/>
      <c r="O2106" s="12"/>
      <c r="P2106" s="12"/>
    </row>
    <row r="2107" spans="1:16" x14ac:dyDescent="0.25">
      <c r="A2107" s="35">
        <v>2106</v>
      </c>
      <c r="B2107" s="89">
        <v>88.708333333333329</v>
      </c>
      <c r="C2107" s="35">
        <f t="shared" si="160"/>
        <v>18</v>
      </c>
      <c r="D2107" s="35">
        <f t="shared" si="163"/>
        <v>88</v>
      </c>
      <c r="E2107" s="35">
        <f t="shared" si="164"/>
        <v>4</v>
      </c>
      <c r="F2107" s="35" t="str">
        <f t="shared" si="161"/>
        <v>Wednesday</v>
      </c>
      <c r="G2107" s="35">
        <f t="shared" si="162"/>
        <v>3</v>
      </c>
      <c r="H2107" s="34">
        <f>CONVERT(INDEX(Htg_StPt_Sch_EZ!$C$4:$I$27,MATCH(Schedules_8760!$C2107,Htg_StPt_Sch_EZ!$B$4:$B$27,0),MATCH(Schedules_8760!$F2107,Htg_StPt_Sch_EZ!$C$3:$I$3,0)),"F","C")</f>
        <v>20.555555555555554</v>
      </c>
      <c r="I2107" s="34">
        <f>CONVERT(INDEX(Htg_StPt_Sch_EZ!$C$31:$I$54,MATCH(Schedules_8760!$C2107,Htg_StPt_Sch_EZ!$B$31:$B$54,0),MATCH(Schedules_8760!$F2107,Htg_StPt_Sch_EZ!$C$30:$I$30,0)),"F","C")</f>
        <v>17.777777777777779</v>
      </c>
      <c r="J2107" s="34">
        <f>CONVERT(INDEX(Clg_StPt_Sch_EZ!$C$4:$I$27,MATCH(Schedules_8760!$C2107,Clg_StPt_Sch_EZ!$B$4:$B$27,0),MATCH(Schedules_8760!$F2107,Clg_StPt_Sch_EZ!$C$3:$I$3,0)),"F","C")</f>
        <v>25.555555555555554</v>
      </c>
      <c r="K2107" s="34">
        <f>CONVERT(INDEX(Clg_StPt_Sch_EZ!$C$31:$I$54,MATCH(Schedules_8760!$C2107,Clg_StPt_Sch_EZ!$B$31:$B$54,0),MATCH(Schedules_8760!$F2107,Clg_StPt_Sch_EZ!$C$30:$I$30,0)),"F","C")</f>
        <v>28.333333333333332</v>
      </c>
      <c r="L2107" s="34">
        <f>CONVERT(INDEX(DHW_StPt_Sch_EZ!$C$4:$I$27,MATCH(Schedules_8760!$C2107,DHW_StPt_Sch_EZ!$B$4:$B$27,0),MATCH(Schedules_8760!$F2107,DHW_StPt_Sch_EZ!$C$3:$I$3,0)),"F","C")</f>
        <v>53.333333333333329</v>
      </c>
      <c r="M2107" s="34">
        <f>CONVERT(INDEX(DHW_StPt_Sch_EZ!$C$31:$I$54,MATCH(Schedules_8760!$C2107,DHW_StPt_Sch_EZ!$B$31:$B$54,0),MATCH(Schedules_8760!$F2107,DHW_StPt_Sch_EZ!$C$30:$I$30,0)),"F","C")</f>
        <v>53.333333333333329</v>
      </c>
      <c r="N2107" s="12"/>
      <c r="O2107" s="12"/>
      <c r="P2107" s="12"/>
    </row>
    <row r="2108" spans="1:16" x14ac:dyDescent="0.25">
      <c r="A2108" s="35">
        <v>2107</v>
      </c>
      <c r="B2108" s="89">
        <v>88.75</v>
      </c>
      <c r="C2108" s="35">
        <f t="shared" si="160"/>
        <v>19</v>
      </c>
      <c r="D2108" s="35">
        <f t="shared" si="163"/>
        <v>88</v>
      </c>
      <c r="E2108" s="35">
        <f t="shared" si="164"/>
        <v>4</v>
      </c>
      <c r="F2108" s="35" t="str">
        <f t="shared" si="161"/>
        <v>Wednesday</v>
      </c>
      <c r="G2108" s="35">
        <f t="shared" si="162"/>
        <v>3</v>
      </c>
      <c r="H2108" s="34">
        <f>CONVERT(INDEX(Htg_StPt_Sch_EZ!$C$4:$I$27,MATCH(Schedules_8760!$C2108,Htg_StPt_Sch_EZ!$B$4:$B$27,0),MATCH(Schedules_8760!$F2108,Htg_StPt_Sch_EZ!$C$3:$I$3,0)),"F","C")</f>
        <v>20.555555555555554</v>
      </c>
      <c r="I2108" s="34">
        <f>CONVERT(INDEX(Htg_StPt_Sch_EZ!$C$31:$I$54,MATCH(Schedules_8760!$C2108,Htg_StPt_Sch_EZ!$B$31:$B$54,0),MATCH(Schedules_8760!$F2108,Htg_StPt_Sch_EZ!$C$30:$I$30,0)),"F","C")</f>
        <v>18.333333333333332</v>
      </c>
      <c r="J2108" s="34">
        <f>CONVERT(INDEX(Clg_StPt_Sch_EZ!$C$4:$I$27,MATCH(Schedules_8760!$C2108,Clg_StPt_Sch_EZ!$B$4:$B$27,0),MATCH(Schedules_8760!$F2108,Clg_StPt_Sch_EZ!$C$3:$I$3,0)),"F","C")</f>
        <v>25.555555555555554</v>
      </c>
      <c r="K2108" s="34">
        <f>CONVERT(INDEX(Clg_StPt_Sch_EZ!$C$31:$I$54,MATCH(Schedules_8760!$C2108,Clg_StPt_Sch_EZ!$B$31:$B$54,0),MATCH(Schedules_8760!$F2108,Clg_StPt_Sch_EZ!$C$30:$I$30,0)),"F","C")</f>
        <v>28.333333333333332</v>
      </c>
      <c r="L2108" s="34">
        <f>CONVERT(INDEX(DHW_StPt_Sch_EZ!$C$4:$I$27,MATCH(Schedules_8760!$C2108,DHW_StPt_Sch_EZ!$B$4:$B$27,0),MATCH(Schedules_8760!$F2108,DHW_StPt_Sch_EZ!$C$3:$I$3,0)),"F","C")</f>
        <v>53.333333333333329</v>
      </c>
      <c r="M2108" s="34">
        <f>CONVERT(INDEX(DHW_StPt_Sch_EZ!$C$31:$I$54,MATCH(Schedules_8760!$C2108,DHW_StPt_Sch_EZ!$B$31:$B$54,0),MATCH(Schedules_8760!$F2108,DHW_StPt_Sch_EZ!$C$30:$I$30,0)),"F","C")</f>
        <v>53.333333333333329</v>
      </c>
      <c r="N2108" s="12"/>
      <c r="O2108" s="12"/>
      <c r="P2108" s="12"/>
    </row>
    <row r="2109" spans="1:16" x14ac:dyDescent="0.25">
      <c r="A2109" s="35">
        <v>2108</v>
      </c>
      <c r="B2109" s="89">
        <v>88.791666666666671</v>
      </c>
      <c r="C2109" s="35">
        <f t="shared" si="160"/>
        <v>20</v>
      </c>
      <c r="D2109" s="35">
        <f t="shared" si="163"/>
        <v>88</v>
      </c>
      <c r="E2109" s="35">
        <f t="shared" si="164"/>
        <v>4</v>
      </c>
      <c r="F2109" s="35" t="str">
        <f t="shared" si="161"/>
        <v>Wednesday</v>
      </c>
      <c r="G2109" s="35">
        <f t="shared" si="162"/>
        <v>3</v>
      </c>
      <c r="H2109" s="34">
        <f>CONVERT(INDEX(Htg_StPt_Sch_EZ!$C$4:$I$27,MATCH(Schedules_8760!$C2109,Htg_StPt_Sch_EZ!$B$4:$B$27,0),MATCH(Schedules_8760!$F2109,Htg_StPt_Sch_EZ!$C$3:$I$3,0)),"F","C")</f>
        <v>20.555555555555554</v>
      </c>
      <c r="I2109" s="34">
        <f>CONVERT(INDEX(Htg_StPt_Sch_EZ!$C$31:$I$54,MATCH(Schedules_8760!$C2109,Htg_StPt_Sch_EZ!$B$31:$B$54,0),MATCH(Schedules_8760!$F2109,Htg_StPt_Sch_EZ!$C$30:$I$30,0)),"F","C")</f>
        <v>18.888888888888889</v>
      </c>
      <c r="J2109" s="34">
        <f>CONVERT(INDEX(Clg_StPt_Sch_EZ!$C$4:$I$27,MATCH(Schedules_8760!$C2109,Clg_StPt_Sch_EZ!$B$4:$B$27,0),MATCH(Schedules_8760!$F2109,Clg_StPt_Sch_EZ!$C$3:$I$3,0)),"F","C")</f>
        <v>25.555555555555554</v>
      </c>
      <c r="K2109" s="34">
        <f>CONVERT(INDEX(Clg_StPt_Sch_EZ!$C$31:$I$54,MATCH(Schedules_8760!$C2109,Clg_StPt_Sch_EZ!$B$31:$B$54,0),MATCH(Schedules_8760!$F2109,Clg_StPt_Sch_EZ!$C$30:$I$30,0)),"F","C")</f>
        <v>28.333333333333332</v>
      </c>
      <c r="L2109" s="34">
        <f>CONVERT(INDEX(DHW_StPt_Sch_EZ!$C$4:$I$27,MATCH(Schedules_8760!$C2109,DHW_StPt_Sch_EZ!$B$4:$B$27,0),MATCH(Schedules_8760!$F2109,DHW_StPt_Sch_EZ!$C$3:$I$3,0)),"F","C")</f>
        <v>53.333333333333329</v>
      </c>
      <c r="M2109" s="34">
        <f>CONVERT(INDEX(DHW_StPt_Sch_EZ!$C$31:$I$54,MATCH(Schedules_8760!$C2109,DHW_StPt_Sch_EZ!$B$31:$B$54,0),MATCH(Schedules_8760!$F2109,DHW_StPt_Sch_EZ!$C$30:$I$30,0)),"F","C")</f>
        <v>53.333333333333329</v>
      </c>
      <c r="N2109" s="12"/>
      <c r="O2109" s="12"/>
      <c r="P2109" s="12"/>
    </row>
    <row r="2110" spans="1:16" x14ac:dyDescent="0.25">
      <c r="A2110" s="35">
        <v>2109</v>
      </c>
      <c r="B2110" s="89">
        <v>88.833333333333329</v>
      </c>
      <c r="C2110" s="35">
        <f t="shared" si="160"/>
        <v>21</v>
      </c>
      <c r="D2110" s="35">
        <f t="shared" si="163"/>
        <v>88</v>
      </c>
      <c r="E2110" s="35">
        <f t="shared" si="164"/>
        <v>4</v>
      </c>
      <c r="F2110" s="35" t="str">
        <f t="shared" si="161"/>
        <v>Wednesday</v>
      </c>
      <c r="G2110" s="35">
        <f t="shared" si="162"/>
        <v>3</v>
      </c>
      <c r="H2110" s="34">
        <f>CONVERT(INDEX(Htg_StPt_Sch_EZ!$C$4:$I$27,MATCH(Schedules_8760!$C2110,Htg_StPt_Sch_EZ!$B$4:$B$27,0),MATCH(Schedules_8760!$F2110,Htg_StPt_Sch_EZ!$C$3:$I$3,0)),"F","C")</f>
        <v>20.555555555555554</v>
      </c>
      <c r="I2110" s="34">
        <f>CONVERT(INDEX(Htg_StPt_Sch_EZ!$C$31:$I$54,MATCH(Schedules_8760!$C2110,Htg_StPt_Sch_EZ!$B$31:$B$54,0),MATCH(Schedules_8760!$F2110,Htg_StPt_Sch_EZ!$C$30:$I$30,0)),"F","C")</f>
        <v>19.444444444444443</v>
      </c>
      <c r="J2110" s="34">
        <f>CONVERT(INDEX(Clg_StPt_Sch_EZ!$C$4:$I$27,MATCH(Schedules_8760!$C2110,Clg_StPt_Sch_EZ!$B$4:$B$27,0),MATCH(Schedules_8760!$F2110,Clg_StPt_Sch_EZ!$C$3:$I$3,0)),"F","C")</f>
        <v>25.555555555555554</v>
      </c>
      <c r="K2110" s="34">
        <f>CONVERT(INDEX(Clg_StPt_Sch_EZ!$C$31:$I$54,MATCH(Schedules_8760!$C2110,Clg_StPt_Sch_EZ!$B$31:$B$54,0),MATCH(Schedules_8760!$F2110,Clg_StPt_Sch_EZ!$C$30:$I$30,0)),"F","C")</f>
        <v>28.333333333333332</v>
      </c>
      <c r="L2110" s="34">
        <f>CONVERT(INDEX(DHW_StPt_Sch_EZ!$C$4:$I$27,MATCH(Schedules_8760!$C2110,DHW_StPt_Sch_EZ!$B$4:$B$27,0),MATCH(Schedules_8760!$F2110,DHW_StPt_Sch_EZ!$C$3:$I$3,0)),"F","C")</f>
        <v>53.333333333333329</v>
      </c>
      <c r="M2110" s="34">
        <f>CONVERT(INDEX(DHW_StPt_Sch_EZ!$C$31:$I$54,MATCH(Schedules_8760!$C2110,DHW_StPt_Sch_EZ!$B$31:$B$54,0),MATCH(Schedules_8760!$F2110,DHW_StPt_Sch_EZ!$C$30:$I$30,0)),"F","C")</f>
        <v>53.333333333333329</v>
      </c>
      <c r="N2110" s="12"/>
      <c r="O2110" s="12"/>
      <c r="P2110" s="12"/>
    </row>
    <row r="2111" spans="1:16" x14ac:dyDescent="0.25">
      <c r="A2111" s="35">
        <v>2110</v>
      </c>
      <c r="B2111" s="89">
        <v>88.875</v>
      </c>
      <c r="C2111" s="35">
        <f t="shared" si="160"/>
        <v>22</v>
      </c>
      <c r="D2111" s="35">
        <f t="shared" si="163"/>
        <v>88</v>
      </c>
      <c r="E2111" s="35">
        <f t="shared" si="164"/>
        <v>4</v>
      </c>
      <c r="F2111" s="35" t="str">
        <f t="shared" si="161"/>
        <v>Wednesday</v>
      </c>
      <c r="G2111" s="35">
        <f t="shared" si="162"/>
        <v>3</v>
      </c>
      <c r="H2111" s="34">
        <f>CONVERT(INDEX(Htg_StPt_Sch_EZ!$C$4:$I$27,MATCH(Schedules_8760!$C2111,Htg_StPt_Sch_EZ!$B$4:$B$27,0),MATCH(Schedules_8760!$F2111,Htg_StPt_Sch_EZ!$C$3:$I$3,0)),"F","C")</f>
        <v>20.555555555555554</v>
      </c>
      <c r="I2111" s="34">
        <f>CONVERT(INDEX(Htg_StPt_Sch_EZ!$C$31:$I$54,MATCH(Schedules_8760!$C2111,Htg_StPt_Sch_EZ!$B$31:$B$54,0),MATCH(Schedules_8760!$F2111,Htg_StPt_Sch_EZ!$C$30:$I$30,0)),"F","C")</f>
        <v>19.444444444444443</v>
      </c>
      <c r="J2111" s="34">
        <f>CONVERT(INDEX(Clg_StPt_Sch_EZ!$C$4:$I$27,MATCH(Schedules_8760!$C2111,Clg_StPt_Sch_EZ!$B$4:$B$27,0),MATCH(Schedules_8760!$F2111,Clg_StPt_Sch_EZ!$C$3:$I$3,0)),"F","C")</f>
        <v>25.555555555555554</v>
      </c>
      <c r="K2111" s="34">
        <f>CONVERT(INDEX(Clg_StPt_Sch_EZ!$C$31:$I$54,MATCH(Schedules_8760!$C2111,Clg_StPt_Sch_EZ!$B$31:$B$54,0),MATCH(Schedules_8760!$F2111,Clg_StPt_Sch_EZ!$C$30:$I$30,0)),"F","C")</f>
        <v>28.333333333333332</v>
      </c>
      <c r="L2111" s="34">
        <f>CONVERT(INDEX(DHW_StPt_Sch_EZ!$C$4:$I$27,MATCH(Schedules_8760!$C2111,DHW_StPt_Sch_EZ!$B$4:$B$27,0),MATCH(Schedules_8760!$F2111,DHW_StPt_Sch_EZ!$C$3:$I$3,0)),"F","C")</f>
        <v>53.333333333333329</v>
      </c>
      <c r="M2111" s="34">
        <f>CONVERT(INDEX(DHW_StPt_Sch_EZ!$C$31:$I$54,MATCH(Schedules_8760!$C2111,DHW_StPt_Sch_EZ!$B$31:$B$54,0),MATCH(Schedules_8760!$F2111,DHW_StPt_Sch_EZ!$C$30:$I$30,0)),"F","C")</f>
        <v>53.333333333333329</v>
      </c>
      <c r="N2111" s="12"/>
      <c r="O2111" s="12"/>
      <c r="P2111" s="12"/>
    </row>
    <row r="2112" spans="1:16" x14ac:dyDescent="0.25">
      <c r="A2112" s="35">
        <v>2111</v>
      </c>
      <c r="B2112" s="89">
        <v>88.916666666666671</v>
      </c>
      <c r="C2112" s="35">
        <f t="shared" si="160"/>
        <v>23</v>
      </c>
      <c r="D2112" s="35">
        <f t="shared" si="163"/>
        <v>88</v>
      </c>
      <c r="E2112" s="35">
        <f t="shared" si="164"/>
        <v>4</v>
      </c>
      <c r="F2112" s="35" t="str">
        <f t="shared" si="161"/>
        <v>Wednesday</v>
      </c>
      <c r="G2112" s="35">
        <f t="shared" si="162"/>
        <v>3</v>
      </c>
      <c r="H2112" s="34">
        <f>CONVERT(INDEX(Htg_StPt_Sch_EZ!$C$4:$I$27,MATCH(Schedules_8760!$C2112,Htg_StPt_Sch_EZ!$B$4:$B$27,0),MATCH(Schedules_8760!$F2112,Htg_StPt_Sch_EZ!$C$3:$I$3,0)),"F","C")</f>
        <v>20.555555555555554</v>
      </c>
      <c r="I2112" s="34">
        <f>CONVERT(INDEX(Htg_StPt_Sch_EZ!$C$31:$I$54,MATCH(Schedules_8760!$C2112,Htg_StPt_Sch_EZ!$B$31:$B$54,0),MATCH(Schedules_8760!$F2112,Htg_StPt_Sch_EZ!$C$30:$I$30,0)),"F","C")</f>
        <v>19.444444444444443</v>
      </c>
      <c r="J2112" s="34">
        <f>CONVERT(INDEX(Clg_StPt_Sch_EZ!$C$4:$I$27,MATCH(Schedules_8760!$C2112,Clg_StPt_Sch_EZ!$B$4:$B$27,0),MATCH(Schedules_8760!$F2112,Clg_StPt_Sch_EZ!$C$3:$I$3,0)),"F","C")</f>
        <v>25.555555555555554</v>
      </c>
      <c r="K2112" s="34">
        <f>CONVERT(INDEX(Clg_StPt_Sch_EZ!$C$31:$I$54,MATCH(Schedules_8760!$C2112,Clg_StPt_Sch_EZ!$B$31:$B$54,0),MATCH(Schedules_8760!$F2112,Clg_StPt_Sch_EZ!$C$30:$I$30,0)),"F","C")</f>
        <v>28.333333333333332</v>
      </c>
      <c r="L2112" s="34">
        <f>CONVERT(INDEX(DHW_StPt_Sch_EZ!$C$4:$I$27,MATCH(Schedules_8760!$C2112,DHW_StPt_Sch_EZ!$B$4:$B$27,0),MATCH(Schedules_8760!$F2112,DHW_StPt_Sch_EZ!$C$3:$I$3,0)),"F","C")</f>
        <v>53.333333333333329</v>
      </c>
      <c r="M2112" s="34">
        <f>CONVERT(INDEX(DHW_StPt_Sch_EZ!$C$31:$I$54,MATCH(Schedules_8760!$C2112,DHW_StPt_Sch_EZ!$B$31:$B$54,0),MATCH(Schedules_8760!$F2112,DHW_StPt_Sch_EZ!$C$30:$I$30,0)),"F","C")</f>
        <v>53.333333333333329</v>
      </c>
      <c r="N2112" s="12"/>
      <c r="O2112" s="12"/>
      <c r="P2112" s="12"/>
    </row>
    <row r="2113" spans="1:16" x14ac:dyDescent="0.25">
      <c r="A2113" s="35">
        <v>2112</v>
      </c>
      <c r="B2113" s="89">
        <v>88.958333333333329</v>
      </c>
      <c r="C2113" s="35">
        <f t="shared" si="160"/>
        <v>24</v>
      </c>
      <c r="D2113" s="35">
        <f t="shared" si="163"/>
        <v>88</v>
      </c>
      <c r="E2113" s="35">
        <f t="shared" si="164"/>
        <v>4</v>
      </c>
      <c r="F2113" s="35" t="str">
        <f t="shared" si="161"/>
        <v>Wednesday</v>
      </c>
      <c r="G2113" s="35">
        <f t="shared" si="162"/>
        <v>3</v>
      </c>
      <c r="H2113" s="34">
        <f>CONVERT(INDEX(Htg_StPt_Sch_EZ!$C$4:$I$27,MATCH(Schedules_8760!$C2113,Htg_StPt_Sch_EZ!$B$4:$B$27,0),MATCH(Schedules_8760!$F2113,Htg_StPt_Sch_EZ!$C$3:$I$3,0)),"F","C")</f>
        <v>20.555555555555554</v>
      </c>
      <c r="I2113" s="34">
        <f>CONVERT(INDEX(Htg_StPt_Sch_EZ!$C$31:$I$54,MATCH(Schedules_8760!$C2113,Htg_StPt_Sch_EZ!$B$31:$B$54,0),MATCH(Schedules_8760!$F2113,Htg_StPt_Sch_EZ!$C$30:$I$30,0)),"F","C")</f>
        <v>19.444444444444443</v>
      </c>
      <c r="J2113" s="34">
        <f>CONVERT(INDEX(Clg_StPt_Sch_EZ!$C$4:$I$27,MATCH(Schedules_8760!$C2113,Clg_StPt_Sch_EZ!$B$4:$B$27,0),MATCH(Schedules_8760!$F2113,Clg_StPt_Sch_EZ!$C$3:$I$3,0)),"F","C")</f>
        <v>25.555555555555554</v>
      </c>
      <c r="K2113" s="34">
        <f>CONVERT(INDEX(Clg_StPt_Sch_EZ!$C$31:$I$54,MATCH(Schedules_8760!$C2113,Clg_StPt_Sch_EZ!$B$31:$B$54,0),MATCH(Schedules_8760!$F2113,Clg_StPt_Sch_EZ!$C$30:$I$30,0)),"F","C")</f>
        <v>28.333333333333332</v>
      </c>
      <c r="L2113" s="34">
        <f>CONVERT(INDEX(DHW_StPt_Sch_EZ!$C$4:$I$27,MATCH(Schedules_8760!$C2113,DHW_StPt_Sch_EZ!$B$4:$B$27,0),MATCH(Schedules_8760!$F2113,DHW_StPt_Sch_EZ!$C$3:$I$3,0)),"F","C")</f>
        <v>53.333333333333329</v>
      </c>
      <c r="M2113" s="34">
        <f>CONVERT(INDEX(DHW_StPt_Sch_EZ!$C$31:$I$54,MATCH(Schedules_8760!$C2113,DHW_StPt_Sch_EZ!$B$31:$B$54,0),MATCH(Schedules_8760!$F2113,DHW_StPt_Sch_EZ!$C$30:$I$30,0)),"F","C")</f>
        <v>53.333333333333329</v>
      </c>
      <c r="N2113" s="12"/>
      <c r="O2113" s="12"/>
      <c r="P2113" s="12"/>
    </row>
    <row r="2114" spans="1:16" x14ac:dyDescent="0.25">
      <c r="A2114" s="35">
        <v>2113</v>
      </c>
      <c r="B2114" s="89">
        <v>89</v>
      </c>
      <c r="C2114" s="35">
        <f t="shared" ref="C2114:C2177" si="165">HOUR(B2114)+1</f>
        <v>1</v>
      </c>
      <c r="D2114" s="35">
        <f t="shared" si="163"/>
        <v>89</v>
      </c>
      <c r="E2114" s="35">
        <f t="shared" si="164"/>
        <v>5</v>
      </c>
      <c r="F2114" s="35" t="str">
        <f t="shared" ref="F2114:F2177" si="166">IF(E2114=1,"Sunday",IF(E2114=2,"Monday",IF(E2114=3,"Tuesday",IF(E2114=4,"Wednesday",IF(E2114=5,"Thursday",IF(E2114=6,"Friday","Saturday"))))))</f>
        <v>Thursday</v>
      </c>
      <c r="G2114" s="35">
        <f t="shared" ref="G2114:G2177" si="167">MONTH(B2114)</f>
        <v>3</v>
      </c>
      <c r="H2114" s="34">
        <f>CONVERT(INDEX(Htg_StPt_Sch_EZ!$C$4:$I$27,MATCH(Schedules_8760!$C2114,Htg_StPt_Sch_EZ!$B$4:$B$27,0),MATCH(Schedules_8760!$F2114,Htg_StPt_Sch_EZ!$C$3:$I$3,0)),"F","C")</f>
        <v>20.555555555555554</v>
      </c>
      <c r="I2114" s="34">
        <f>CONVERT(INDEX(Htg_StPt_Sch_EZ!$C$31:$I$54,MATCH(Schedules_8760!$C2114,Htg_StPt_Sch_EZ!$B$31:$B$54,0),MATCH(Schedules_8760!$F2114,Htg_StPt_Sch_EZ!$C$30:$I$30,0)),"F","C")</f>
        <v>19.444444444444443</v>
      </c>
      <c r="J2114" s="34">
        <f>CONVERT(INDEX(Clg_StPt_Sch_EZ!$C$4:$I$27,MATCH(Schedules_8760!$C2114,Clg_StPt_Sch_EZ!$B$4:$B$27,0),MATCH(Schedules_8760!$F2114,Clg_StPt_Sch_EZ!$C$3:$I$3,0)),"F","C")</f>
        <v>25.555555555555554</v>
      </c>
      <c r="K2114" s="34">
        <f>CONVERT(INDEX(Clg_StPt_Sch_EZ!$C$31:$I$54,MATCH(Schedules_8760!$C2114,Clg_StPt_Sch_EZ!$B$31:$B$54,0),MATCH(Schedules_8760!$F2114,Clg_StPt_Sch_EZ!$C$30:$I$30,0)),"F","C")</f>
        <v>28.333333333333332</v>
      </c>
      <c r="L2114" s="34">
        <f>CONVERT(INDEX(DHW_StPt_Sch_EZ!$C$4:$I$27,MATCH(Schedules_8760!$C2114,DHW_StPt_Sch_EZ!$B$4:$B$27,0),MATCH(Schedules_8760!$F2114,DHW_StPt_Sch_EZ!$C$3:$I$3,0)),"F","C")</f>
        <v>53.333333333333329</v>
      </c>
      <c r="M2114" s="34">
        <f>CONVERT(INDEX(DHW_StPt_Sch_EZ!$C$31:$I$54,MATCH(Schedules_8760!$C2114,DHW_StPt_Sch_EZ!$B$31:$B$54,0),MATCH(Schedules_8760!$F2114,DHW_StPt_Sch_EZ!$C$30:$I$30,0)),"F","C")</f>
        <v>53.333333333333329</v>
      </c>
      <c r="N2114" s="12"/>
      <c r="O2114" s="12"/>
      <c r="P2114" s="12"/>
    </row>
    <row r="2115" spans="1:16" x14ac:dyDescent="0.25">
      <c r="A2115" s="35">
        <v>2114</v>
      </c>
      <c r="B2115" s="89">
        <v>89.041666666666671</v>
      </c>
      <c r="C2115" s="35">
        <f t="shared" si="165"/>
        <v>2</v>
      </c>
      <c r="D2115" s="35">
        <f t="shared" ref="D2115:D2178" si="168">IF(C2115=1,D2114+1,D2114)</f>
        <v>89</v>
      </c>
      <c r="E2115" s="35">
        <f t="shared" ref="E2115:E2178" si="169">IF(AND(C2115=1,E2114=7),1,IF(C2115=1,E2114+1,E2114))</f>
        <v>5</v>
      </c>
      <c r="F2115" s="35" t="str">
        <f t="shared" si="166"/>
        <v>Thursday</v>
      </c>
      <c r="G2115" s="35">
        <f t="shared" si="167"/>
        <v>3</v>
      </c>
      <c r="H2115" s="34">
        <f>CONVERT(INDEX(Htg_StPt_Sch_EZ!$C$4:$I$27,MATCH(Schedules_8760!$C2115,Htg_StPt_Sch_EZ!$B$4:$B$27,0),MATCH(Schedules_8760!$F2115,Htg_StPt_Sch_EZ!$C$3:$I$3,0)),"F","C")</f>
        <v>20.555555555555554</v>
      </c>
      <c r="I2115" s="34">
        <f>CONVERT(INDEX(Htg_StPt_Sch_EZ!$C$31:$I$54,MATCH(Schedules_8760!$C2115,Htg_StPt_Sch_EZ!$B$31:$B$54,0),MATCH(Schedules_8760!$F2115,Htg_StPt_Sch_EZ!$C$30:$I$30,0)),"F","C")</f>
        <v>19.444444444444443</v>
      </c>
      <c r="J2115" s="34">
        <f>CONVERT(INDEX(Clg_StPt_Sch_EZ!$C$4:$I$27,MATCH(Schedules_8760!$C2115,Clg_StPt_Sch_EZ!$B$4:$B$27,0),MATCH(Schedules_8760!$F2115,Clg_StPt_Sch_EZ!$C$3:$I$3,0)),"F","C")</f>
        <v>25.555555555555554</v>
      </c>
      <c r="K2115" s="34">
        <f>CONVERT(INDEX(Clg_StPt_Sch_EZ!$C$31:$I$54,MATCH(Schedules_8760!$C2115,Clg_StPt_Sch_EZ!$B$31:$B$54,0),MATCH(Schedules_8760!$F2115,Clg_StPt_Sch_EZ!$C$30:$I$30,0)),"F","C")</f>
        <v>28.333333333333332</v>
      </c>
      <c r="L2115" s="34">
        <f>CONVERT(INDEX(DHW_StPt_Sch_EZ!$C$4:$I$27,MATCH(Schedules_8760!$C2115,DHW_StPt_Sch_EZ!$B$4:$B$27,0),MATCH(Schedules_8760!$F2115,DHW_StPt_Sch_EZ!$C$3:$I$3,0)),"F","C")</f>
        <v>53.333333333333329</v>
      </c>
      <c r="M2115" s="34">
        <f>CONVERT(INDEX(DHW_StPt_Sch_EZ!$C$31:$I$54,MATCH(Schedules_8760!$C2115,DHW_StPt_Sch_EZ!$B$31:$B$54,0),MATCH(Schedules_8760!$F2115,DHW_StPt_Sch_EZ!$C$30:$I$30,0)),"F","C")</f>
        <v>53.333333333333329</v>
      </c>
      <c r="N2115" s="12"/>
      <c r="O2115" s="12"/>
      <c r="P2115" s="12"/>
    </row>
    <row r="2116" spans="1:16" x14ac:dyDescent="0.25">
      <c r="A2116" s="35">
        <v>2115</v>
      </c>
      <c r="B2116" s="89">
        <v>89.083333333333329</v>
      </c>
      <c r="C2116" s="35">
        <f t="shared" si="165"/>
        <v>3</v>
      </c>
      <c r="D2116" s="35">
        <f t="shared" si="168"/>
        <v>89</v>
      </c>
      <c r="E2116" s="35">
        <f t="shared" si="169"/>
        <v>5</v>
      </c>
      <c r="F2116" s="35" t="str">
        <f t="shared" si="166"/>
        <v>Thursday</v>
      </c>
      <c r="G2116" s="35">
        <f t="shared" si="167"/>
        <v>3</v>
      </c>
      <c r="H2116" s="34">
        <f>CONVERT(INDEX(Htg_StPt_Sch_EZ!$C$4:$I$27,MATCH(Schedules_8760!$C2116,Htg_StPt_Sch_EZ!$B$4:$B$27,0),MATCH(Schedules_8760!$F2116,Htg_StPt_Sch_EZ!$C$3:$I$3,0)),"F","C")</f>
        <v>20.555555555555554</v>
      </c>
      <c r="I2116" s="34">
        <f>CONVERT(INDEX(Htg_StPt_Sch_EZ!$C$31:$I$54,MATCH(Schedules_8760!$C2116,Htg_StPt_Sch_EZ!$B$31:$B$54,0),MATCH(Schedules_8760!$F2116,Htg_StPt_Sch_EZ!$C$30:$I$30,0)),"F","C")</f>
        <v>19.444444444444443</v>
      </c>
      <c r="J2116" s="34">
        <f>CONVERT(INDEX(Clg_StPt_Sch_EZ!$C$4:$I$27,MATCH(Schedules_8760!$C2116,Clg_StPt_Sch_EZ!$B$4:$B$27,0),MATCH(Schedules_8760!$F2116,Clg_StPt_Sch_EZ!$C$3:$I$3,0)),"F","C")</f>
        <v>25.555555555555554</v>
      </c>
      <c r="K2116" s="34">
        <f>CONVERT(INDEX(Clg_StPt_Sch_EZ!$C$31:$I$54,MATCH(Schedules_8760!$C2116,Clg_StPt_Sch_EZ!$B$31:$B$54,0),MATCH(Schedules_8760!$F2116,Clg_StPt_Sch_EZ!$C$30:$I$30,0)),"F","C")</f>
        <v>28.333333333333332</v>
      </c>
      <c r="L2116" s="34">
        <f>CONVERT(INDEX(DHW_StPt_Sch_EZ!$C$4:$I$27,MATCH(Schedules_8760!$C2116,DHW_StPt_Sch_EZ!$B$4:$B$27,0),MATCH(Schedules_8760!$F2116,DHW_StPt_Sch_EZ!$C$3:$I$3,0)),"F","C")</f>
        <v>53.333333333333329</v>
      </c>
      <c r="M2116" s="34">
        <f>CONVERT(INDEX(DHW_StPt_Sch_EZ!$C$31:$I$54,MATCH(Schedules_8760!$C2116,DHW_StPt_Sch_EZ!$B$31:$B$54,0),MATCH(Schedules_8760!$F2116,DHW_StPt_Sch_EZ!$C$30:$I$30,0)),"F","C")</f>
        <v>53.333333333333329</v>
      </c>
      <c r="N2116" s="12"/>
      <c r="O2116" s="12"/>
      <c r="P2116" s="12"/>
    </row>
    <row r="2117" spans="1:16" x14ac:dyDescent="0.25">
      <c r="A2117" s="35">
        <v>2116</v>
      </c>
      <c r="B2117" s="89">
        <v>89.125</v>
      </c>
      <c r="C2117" s="35">
        <f t="shared" si="165"/>
        <v>4</v>
      </c>
      <c r="D2117" s="35">
        <f t="shared" si="168"/>
        <v>89</v>
      </c>
      <c r="E2117" s="35">
        <f t="shared" si="169"/>
        <v>5</v>
      </c>
      <c r="F2117" s="35" t="str">
        <f t="shared" si="166"/>
        <v>Thursday</v>
      </c>
      <c r="G2117" s="35">
        <f t="shared" si="167"/>
        <v>3</v>
      </c>
      <c r="H2117" s="34">
        <f>CONVERT(INDEX(Htg_StPt_Sch_EZ!$C$4:$I$27,MATCH(Schedules_8760!$C2117,Htg_StPt_Sch_EZ!$B$4:$B$27,0),MATCH(Schedules_8760!$F2117,Htg_StPt_Sch_EZ!$C$3:$I$3,0)),"F","C")</f>
        <v>20.555555555555554</v>
      </c>
      <c r="I2117" s="34">
        <f>CONVERT(INDEX(Htg_StPt_Sch_EZ!$C$31:$I$54,MATCH(Schedules_8760!$C2117,Htg_StPt_Sch_EZ!$B$31:$B$54,0),MATCH(Schedules_8760!$F2117,Htg_StPt_Sch_EZ!$C$30:$I$30,0)),"F","C")</f>
        <v>19.444444444444443</v>
      </c>
      <c r="J2117" s="34">
        <f>CONVERT(INDEX(Clg_StPt_Sch_EZ!$C$4:$I$27,MATCH(Schedules_8760!$C2117,Clg_StPt_Sch_EZ!$B$4:$B$27,0),MATCH(Schedules_8760!$F2117,Clg_StPt_Sch_EZ!$C$3:$I$3,0)),"F","C")</f>
        <v>25.555555555555554</v>
      </c>
      <c r="K2117" s="34">
        <f>CONVERT(INDEX(Clg_StPt_Sch_EZ!$C$31:$I$54,MATCH(Schedules_8760!$C2117,Clg_StPt_Sch_EZ!$B$31:$B$54,0),MATCH(Schedules_8760!$F2117,Clg_StPt_Sch_EZ!$C$30:$I$30,0)),"F","C")</f>
        <v>28.333333333333332</v>
      </c>
      <c r="L2117" s="34">
        <f>CONVERT(INDEX(DHW_StPt_Sch_EZ!$C$4:$I$27,MATCH(Schedules_8760!$C2117,DHW_StPt_Sch_EZ!$B$4:$B$27,0),MATCH(Schedules_8760!$F2117,DHW_StPt_Sch_EZ!$C$3:$I$3,0)),"F","C")</f>
        <v>53.333333333333329</v>
      </c>
      <c r="M2117" s="34">
        <f>CONVERT(INDEX(DHW_StPt_Sch_EZ!$C$31:$I$54,MATCH(Schedules_8760!$C2117,DHW_StPt_Sch_EZ!$B$31:$B$54,0),MATCH(Schedules_8760!$F2117,DHW_StPt_Sch_EZ!$C$30:$I$30,0)),"F","C")</f>
        <v>53.333333333333329</v>
      </c>
      <c r="N2117" s="12"/>
      <c r="O2117" s="12"/>
      <c r="P2117" s="12"/>
    </row>
    <row r="2118" spans="1:16" x14ac:dyDescent="0.25">
      <c r="A2118" s="35">
        <v>2117</v>
      </c>
      <c r="B2118" s="89">
        <v>89.166666666666671</v>
      </c>
      <c r="C2118" s="35">
        <f t="shared" si="165"/>
        <v>5</v>
      </c>
      <c r="D2118" s="35">
        <f t="shared" si="168"/>
        <v>89</v>
      </c>
      <c r="E2118" s="35">
        <f t="shared" si="169"/>
        <v>5</v>
      </c>
      <c r="F2118" s="35" t="str">
        <f t="shared" si="166"/>
        <v>Thursday</v>
      </c>
      <c r="G2118" s="35">
        <f t="shared" si="167"/>
        <v>3</v>
      </c>
      <c r="H2118" s="34">
        <f>CONVERT(INDEX(Htg_StPt_Sch_EZ!$C$4:$I$27,MATCH(Schedules_8760!$C2118,Htg_StPt_Sch_EZ!$B$4:$B$27,0),MATCH(Schedules_8760!$F2118,Htg_StPt_Sch_EZ!$C$3:$I$3,0)),"F","C")</f>
        <v>20.555555555555554</v>
      </c>
      <c r="I2118" s="34">
        <f>CONVERT(INDEX(Htg_StPt_Sch_EZ!$C$31:$I$54,MATCH(Schedules_8760!$C2118,Htg_StPt_Sch_EZ!$B$31:$B$54,0),MATCH(Schedules_8760!$F2118,Htg_StPt_Sch_EZ!$C$30:$I$30,0)),"F","C")</f>
        <v>19.444444444444443</v>
      </c>
      <c r="J2118" s="34">
        <f>CONVERT(INDEX(Clg_StPt_Sch_EZ!$C$4:$I$27,MATCH(Schedules_8760!$C2118,Clg_StPt_Sch_EZ!$B$4:$B$27,0),MATCH(Schedules_8760!$F2118,Clg_StPt_Sch_EZ!$C$3:$I$3,0)),"F","C")</f>
        <v>25.555555555555554</v>
      </c>
      <c r="K2118" s="34">
        <f>CONVERT(INDEX(Clg_StPt_Sch_EZ!$C$31:$I$54,MATCH(Schedules_8760!$C2118,Clg_StPt_Sch_EZ!$B$31:$B$54,0),MATCH(Schedules_8760!$F2118,Clg_StPt_Sch_EZ!$C$30:$I$30,0)),"F","C")</f>
        <v>28.333333333333332</v>
      </c>
      <c r="L2118" s="34">
        <f>CONVERT(INDEX(DHW_StPt_Sch_EZ!$C$4:$I$27,MATCH(Schedules_8760!$C2118,DHW_StPt_Sch_EZ!$B$4:$B$27,0),MATCH(Schedules_8760!$F2118,DHW_StPt_Sch_EZ!$C$3:$I$3,0)),"F","C")</f>
        <v>53.333333333333329</v>
      </c>
      <c r="M2118" s="34">
        <f>CONVERT(INDEX(DHW_StPt_Sch_EZ!$C$31:$I$54,MATCH(Schedules_8760!$C2118,DHW_StPt_Sch_EZ!$B$31:$B$54,0),MATCH(Schedules_8760!$F2118,DHW_StPt_Sch_EZ!$C$30:$I$30,0)),"F","C")</f>
        <v>53.333333333333329</v>
      </c>
      <c r="N2118" s="12"/>
      <c r="O2118" s="12"/>
      <c r="P2118" s="12"/>
    </row>
    <row r="2119" spans="1:16" x14ac:dyDescent="0.25">
      <c r="A2119" s="35">
        <v>2118</v>
      </c>
      <c r="B2119" s="89">
        <v>89.208333333333329</v>
      </c>
      <c r="C2119" s="35">
        <f t="shared" si="165"/>
        <v>6</v>
      </c>
      <c r="D2119" s="35">
        <f t="shared" si="168"/>
        <v>89</v>
      </c>
      <c r="E2119" s="35">
        <f t="shared" si="169"/>
        <v>5</v>
      </c>
      <c r="F2119" s="35" t="str">
        <f t="shared" si="166"/>
        <v>Thursday</v>
      </c>
      <c r="G2119" s="35">
        <f t="shared" si="167"/>
        <v>3</v>
      </c>
      <c r="H2119" s="34">
        <f>CONVERT(INDEX(Htg_StPt_Sch_EZ!$C$4:$I$27,MATCH(Schedules_8760!$C2119,Htg_StPt_Sch_EZ!$B$4:$B$27,0),MATCH(Schedules_8760!$F2119,Htg_StPt_Sch_EZ!$C$3:$I$3,0)),"F","C")</f>
        <v>20.555555555555554</v>
      </c>
      <c r="I2119" s="34">
        <f>CONVERT(INDEX(Htg_StPt_Sch_EZ!$C$31:$I$54,MATCH(Schedules_8760!$C2119,Htg_StPt_Sch_EZ!$B$31:$B$54,0),MATCH(Schedules_8760!$F2119,Htg_StPt_Sch_EZ!$C$30:$I$30,0)),"F","C")</f>
        <v>19.444444444444443</v>
      </c>
      <c r="J2119" s="34">
        <f>CONVERT(INDEX(Clg_StPt_Sch_EZ!$C$4:$I$27,MATCH(Schedules_8760!$C2119,Clg_StPt_Sch_EZ!$B$4:$B$27,0),MATCH(Schedules_8760!$F2119,Clg_StPt_Sch_EZ!$C$3:$I$3,0)),"F","C")</f>
        <v>25.555555555555554</v>
      </c>
      <c r="K2119" s="34">
        <f>CONVERT(INDEX(Clg_StPt_Sch_EZ!$C$31:$I$54,MATCH(Schedules_8760!$C2119,Clg_StPt_Sch_EZ!$B$31:$B$54,0),MATCH(Schedules_8760!$F2119,Clg_StPt_Sch_EZ!$C$30:$I$30,0)),"F","C")</f>
        <v>28.333333333333332</v>
      </c>
      <c r="L2119" s="34">
        <f>CONVERT(INDEX(DHW_StPt_Sch_EZ!$C$4:$I$27,MATCH(Schedules_8760!$C2119,DHW_StPt_Sch_EZ!$B$4:$B$27,0),MATCH(Schedules_8760!$F2119,DHW_StPt_Sch_EZ!$C$3:$I$3,0)),"F","C")</f>
        <v>53.333333333333329</v>
      </c>
      <c r="M2119" s="34">
        <f>CONVERT(INDEX(DHW_StPt_Sch_EZ!$C$31:$I$54,MATCH(Schedules_8760!$C2119,DHW_StPt_Sch_EZ!$B$31:$B$54,0),MATCH(Schedules_8760!$F2119,DHW_StPt_Sch_EZ!$C$30:$I$30,0)),"F","C")</f>
        <v>53.333333333333329</v>
      </c>
      <c r="N2119" s="12"/>
      <c r="O2119" s="12"/>
      <c r="P2119" s="12"/>
    </row>
    <row r="2120" spans="1:16" x14ac:dyDescent="0.25">
      <c r="A2120" s="35">
        <v>2119</v>
      </c>
      <c r="B2120" s="89">
        <v>89.25</v>
      </c>
      <c r="C2120" s="35">
        <f t="shared" si="165"/>
        <v>7</v>
      </c>
      <c r="D2120" s="35">
        <f t="shared" si="168"/>
        <v>89</v>
      </c>
      <c r="E2120" s="35">
        <f t="shared" si="169"/>
        <v>5</v>
      </c>
      <c r="F2120" s="35" t="str">
        <f t="shared" si="166"/>
        <v>Thursday</v>
      </c>
      <c r="G2120" s="35">
        <f t="shared" si="167"/>
        <v>3</v>
      </c>
      <c r="H2120" s="34">
        <f>CONVERT(INDEX(Htg_StPt_Sch_EZ!$C$4:$I$27,MATCH(Schedules_8760!$C2120,Htg_StPt_Sch_EZ!$B$4:$B$27,0),MATCH(Schedules_8760!$F2120,Htg_StPt_Sch_EZ!$C$3:$I$3,0)),"F","C")</f>
        <v>20.555555555555554</v>
      </c>
      <c r="I2120" s="34">
        <f>CONVERT(INDEX(Htg_StPt_Sch_EZ!$C$31:$I$54,MATCH(Schedules_8760!$C2120,Htg_StPt_Sch_EZ!$B$31:$B$54,0),MATCH(Schedules_8760!$F2120,Htg_StPt_Sch_EZ!$C$30:$I$30,0)),"F","C")</f>
        <v>19.444444444444443</v>
      </c>
      <c r="J2120" s="34">
        <f>CONVERT(INDEX(Clg_StPt_Sch_EZ!$C$4:$I$27,MATCH(Schedules_8760!$C2120,Clg_StPt_Sch_EZ!$B$4:$B$27,0),MATCH(Schedules_8760!$F2120,Clg_StPt_Sch_EZ!$C$3:$I$3,0)),"F","C")</f>
        <v>25.555555555555554</v>
      </c>
      <c r="K2120" s="34">
        <f>CONVERT(INDEX(Clg_StPt_Sch_EZ!$C$31:$I$54,MATCH(Schedules_8760!$C2120,Clg_StPt_Sch_EZ!$B$31:$B$54,0),MATCH(Schedules_8760!$F2120,Clg_StPt_Sch_EZ!$C$30:$I$30,0)),"F","C")</f>
        <v>28.333333333333332</v>
      </c>
      <c r="L2120" s="34">
        <f>CONVERT(INDEX(DHW_StPt_Sch_EZ!$C$4:$I$27,MATCH(Schedules_8760!$C2120,DHW_StPt_Sch_EZ!$B$4:$B$27,0),MATCH(Schedules_8760!$F2120,DHW_StPt_Sch_EZ!$C$3:$I$3,0)),"F","C")</f>
        <v>53.333333333333329</v>
      </c>
      <c r="M2120" s="34">
        <f>CONVERT(INDEX(DHW_StPt_Sch_EZ!$C$31:$I$54,MATCH(Schedules_8760!$C2120,DHW_StPt_Sch_EZ!$B$31:$B$54,0),MATCH(Schedules_8760!$F2120,DHW_StPt_Sch_EZ!$C$30:$I$30,0)),"F","C")</f>
        <v>53.333333333333329</v>
      </c>
      <c r="N2120" s="12"/>
      <c r="O2120" s="12"/>
      <c r="P2120" s="12"/>
    </row>
    <row r="2121" spans="1:16" x14ac:dyDescent="0.25">
      <c r="A2121" s="35">
        <v>2120</v>
      </c>
      <c r="B2121" s="89">
        <v>89.291666666666671</v>
      </c>
      <c r="C2121" s="35">
        <f t="shared" si="165"/>
        <v>8</v>
      </c>
      <c r="D2121" s="35">
        <f t="shared" si="168"/>
        <v>89</v>
      </c>
      <c r="E2121" s="35">
        <f t="shared" si="169"/>
        <v>5</v>
      </c>
      <c r="F2121" s="35" t="str">
        <f t="shared" si="166"/>
        <v>Thursday</v>
      </c>
      <c r="G2121" s="35">
        <f t="shared" si="167"/>
        <v>3</v>
      </c>
      <c r="H2121" s="34">
        <f>CONVERT(INDEX(Htg_StPt_Sch_EZ!$C$4:$I$27,MATCH(Schedules_8760!$C2121,Htg_StPt_Sch_EZ!$B$4:$B$27,0),MATCH(Schedules_8760!$F2121,Htg_StPt_Sch_EZ!$C$3:$I$3,0)),"F","C")</f>
        <v>20.555555555555554</v>
      </c>
      <c r="I2121" s="34">
        <f>CONVERT(INDEX(Htg_StPt_Sch_EZ!$C$31:$I$54,MATCH(Schedules_8760!$C2121,Htg_StPt_Sch_EZ!$B$31:$B$54,0),MATCH(Schedules_8760!$F2121,Htg_StPt_Sch_EZ!$C$30:$I$30,0)),"F","C")</f>
        <v>19.444444444444443</v>
      </c>
      <c r="J2121" s="34">
        <f>CONVERT(INDEX(Clg_StPt_Sch_EZ!$C$4:$I$27,MATCH(Schedules_8760!$C2121,Clg_StPt_Sch_EZ!$B$4:$B$27,0),MATCH(Schedules_8760!$F2121,Clg_StPt_Sch_EZ!$C$3:$I$3,0)),"F","C")</f>
        <v>25.555555555555554</v>
      </c>
      <c r="K2121" s="34">
        <f>CONVERT(INDEX(Clg_StPt_Sch_EZ!$C$31:$I$54,MATCH(Schedules_8760!$C2121,Clg_StPt_Sch_EZ!$B$31:$B$54,0),MATCH(Schedules_8760!$F2121,Clg_StPt_Sch_EZ!$C$30:$I$30,0)),"F","C")</f>
        <v>25</v>
      </c>
      <c r="L2121" s="34">
        <f>CONVERT(INDEX(DHW_StPt_Sch_EZ!$C$4:$I$27,MATCH(Schedules_8760!$C2121,DHW_StPt_Sch_EZ!$B$4:$B$27,0),MATCH(Schedules_8760!$F2121,DHW_StPt_Sch_EZ!$C$3:$I$3,0)),"F","C")</f>
        <v>53.333333333333329</v>
      </c>
      <c r="M2121" s="34">
        <f>CONVERT(INDEX(DHW_StPt_Sch_EZ!$C$31:$I$54,MATCH(Schedules_8760!$C2121,DHW_StPt_Sch_EZ!$B$31:$B$54,0),MATCH(Schedules_8760!$F2121,DHW_StPt_Sch_EZ!$C$30:$I$30,0)),"F","C")</f>
        <v>53.333333333333329</v>
      </c>
      <c r="N2121" s="12"/>
      <c r="O2121" s="12"/>
      <c r="P2121" s="12"/>
    </row>
    <row r="2122" spans="1:16" x14ac:dyDescent="0.25">
      <c r="A2122" s="35">
        <v>2121</v>
      </c>
      <c r="B2122" s="89">
        <v>89.333333333333329</v>
      </c>
      <c r="C2122" s="35">
        <f t="shared" si="165"/>
        <v>9</v>
      </c>
      <c r="D2122" s="35">
        <f t="shared" si="168"/>
        <v>89</v>
      </c>
      <c r="E2122" s="35">
        <f t="shared" si="169"/>
        <v>5</v>
      </c>
      <c r="F2122" s="35" t="str">
        <f t="shared" si="166"/>
        <v>Thursday</v>
      </c>
      <c r="G2122" s="35">
        <f t="shared" si="167"/>
        <v>3</v>
      </c>
      <c r="H2122" s="34">
        <f>CONVERT(INDEX(Htg_StPt_Sch_EZ!$C$4:$I$27,MATCH(Schedules_8760!$C2122,Htg_StPt_Sch_EZ!$B$4:$B$27,0),MATCH(Schedules_8760!$F2122,Htg_StPt_Sch_EZ!$C$3:$I$3,0)),"F","C")</f>
        <v>20.555555555555554</v>
      </c>
      <c r="I2122" s="34">
        <f>CONVERT(INDEX(Htg_StPt_Sch_EZ!$C$31:$I$54,MATCH(Schedules_8760!$C2122,Htg_StPt_Sch_EZ!$B$31:$B$54,0),MATCH(Schedules_8760!$F2122,Htg_StPt_Sch_EZ!$C$30:$I$30,0)),"F","C")</f>
        <v>19.444444444444443</v>
      </c>
      <c r="J2122" s="34">
        <f>CONVERT(INDEX(Clg_StPt_Sch_EZ!$C$4:$I$27,MATCH(Schedules_8760!$C2122,Clg_StPt_Sch_EZ!$B$4:$B$27,0),MATCH(Schedules_8760!$F2122,Clg_StPt_Sch_EZ!$C$3:$I$3,0)),"F","C")</f>
        <v>25.555555555555554</v>
      </c>
      <c r="K2122" s="34">
        <f>CONVERT(INDEX(Clg_StPt_Sch_EZ!$C$31:$I$54,MATCH(Schedules_8760!$C2122,Clg_StPt_Sch_EZ!$B$31:$B$54,0),MATCH(Schedules_8760!$F2122,Clg_StPt_Sch_EZ!$C$30:$I$30,0)),"F","C")</f>
        <v>25</v>
      </c>
      <c r="L2122" s="34">
        <f>CONVERT(INDEX(DHW_StPt_Sch_EZ!$C$4:$I$27,MATCH(Schedules_8760!$C2122,DHW_StPt_Sch_EZ!$B$4:$B$27,0),MATCH(Schedules_8760!$F2122,DHW_StPt_Sch_EZ!$C$3:$I$3,0)),"F","C")</f>
        <v>53.333333333333329</v>
      </c>
      <c r="M2122" s="34">
        <f>CONVERT(INDEX(DHW_StPt_Sch_EZ!$C$31:$I$54,MATCH(Schedules_8760!$C2122,DHW_StPt_Sch_EZ!$B$31:$B$54,0),MATCH(Schedules_8760!$F2122,DHW_StPt_Sch_EZ!$C$30:$I$30,0)),"F","C")</f>
        <v>53.333333333333329</v>
      </c>
      <c r="N2122" s="12"/>
      <c r="O2122" s="12"/>
      <c r="P2122" s="12"/>
    </row>
    <row r="2123" spans="1:16" x14ac:dyDescent="0.25">
      <c r="A2123" s="35">
        <v>2122</v>
      </c>
      <c r="B2123" s="89">
        <v>89.375</v>
      </c>
      <c r="C2123" s="35">
        <f t="shared" si="165"/>
        <v>10</v>
      </c>
      <c r="D2123" s="35">
        <f t="shared" si="168"/>
        <v>89</v>
      </c>
      <c r="E2123" s="35">
        <f t="shared" si="169"/>
        <v>5</v>
      </c>
      <c r="F2123" s="35" t="str">
        <f t="shared" si="166"/>
        <v>Thursday</v>
      </c>
      <c r="G2123" s="35">
        <f t="shared" si="167"/>
        <v>3</v>
      </c>
      <c r="H2123" s="34">
        <f>CONVERT(INDEX(Htg_StPt_Sch_EZ!$C$4:$I$27,MATCH(Schedules_8760!$C2123,Htg_StPt_Sch_EZ!$B$4:$B$27,0),MATCH(Schedules_8760!$F2123,Htg_StPt_Sch_EZ!$C$3:$I$3,0)),"F","C")</f>
        <v>20.555555555555554</v>
      </c>
      <c r="I2123" s="34">
        <f>CONVERT(INDEX(Htg_StPt_Sch_EZ!$C$31:$I$54,MATCH(Schedules_8760!$C2123,Htg_StPt_Sch_EZ!$B$31:$B$54,0),MATCH(Schedules_8760!$F2123,Htg_StPt_Sch_EZ!$C$30:$I$30,0)),"F","C")</f>
        <v>19.444444444444443</v>
      </c>
      <c r="J2123" s="34">
        <f>CONVERT(INDEX(Clg_StPt_Sch_EZ!$C$4:$I$27,MATCH(Schedules_8760!$C2123,Clg_StPt_Sch_EZ!$B$4:$B$27,0),MATCH(Schedules_8760!$F2123,Clg_StPt_Sch_EZ!$C$3:$I$3,0)),"F","C")</f>
        <v>25.555555555555554</v>
      </c>
      <c r="K2123" s="34">
        <f>CONVERT(INDEX(Clg_StPt_Sch_EZ!$C$31:$I$54,MATCH(Schedules_8760!$C2123,Clg_StPt_Sch_EZ!$B$31:$B$54,0),MATCH(Schedules_8760!$F2123,Clg_StPt_Sch_EZ!$C$30:$I$30,0)),"F","C")</f>
        <v>25</v>
      </c>
      <c r="L2123" s="34">
        <f>CONVERT(INDEX(DHW_StPt_Sch_EZ!$C$4:$I$27,MATCH(Schedules_8760!$C2123,DHW_StPt_Sch_EZ!$B$4:$B$27,0),MATCH(Schedules_8760!$F2123,DHW_StPt_Sch_EZ!$C$3:$I$3,0)),"F","C")</f>
        <v>53.333333333333329</v>
      </c>
      <c r="M2123" s="34">
        <f>CONVERT(INDEX(DHW_StPt_Sch_EZ!$C$31:$I$54,MATCH(Schedules_8760!$C2123,DHW_StPt_Sch_EZ!$B$31:$B$54,0),MATCH(Schedules_8760!$F2123,DHW_StPt_Sch_EZ!$C$30:$I$30,0)),"F","C")</f>
        <v>53.333333333333329</v>
      </c>
      <c r="N2123" s="12"/>
      <c r="O2123" s="12"/>
      <c r="P2123" s="12"/>
    </row>
    <row r="2124" spans="1:16" x14ac:dyDescent="0.25">
      <c r="A2124" s="35">
        <v>2123</v>
      </c>
      <c r="B2124" s="89">
        <v>89.416666666666671</v>
      </c>
      <c r="C2124" s="35">
        <f t="shared" si="165"/>
        <v>11</v>
      </c>
      <c r="D2124" s="35">
        <f t="shared" si="168"/>
        <v>89</v>
      </c>
      <c r="E2124" s="35">
        <f t="shared" si="169"/>
        <v>5</v>
      </c>
      <c r="F2124" s="35" t="str">
        <f t="shared" si="166"/>
        <v>Thursday</v>
      </c>
      <c r="G2124" s="35">
        <f t="shared" si="167"/>
        <v>3</v>
      </c>
      <c r="H2124" s="34">
        <f>CONVERT(INDEX(Htg_StPt_Sch_EZ!$C$4:$I$27,MATCH(Schedules_8760!$C2124,Htg_StPt_Sch_EZ!$B$4:$B$27,0),MATCH(Schedules_8760!$F2124,Htg_StPt_Sch_EZ!$C$3:$I$3,0)),"F","C")</f>
        <v>20.555555555555554</v>
      </c>
      <c r="I2124" s="34">
        <f>CONVERT(INDEX(Htg_StPt_Sch_EZ!$C$31:$I$54,MATCH(Schedules_8760!$C2124,Htg_StPt_Sch_EZ!$B$31:$B$54,0),MATCH(Schedules_8760!$F2124,Htg_StPt_Sch_EZ!$C$30:$I$30,0)),"F","C")</f>
        <v>19.444444444444443</v>
      </c>
      <c r="J2124" s="34">
        <f>CONVERT(INDEX(Clg_StPt_Sch_EZ!$C$4:$I$27,MATCH(Schedules_8760!$C2124,Clg_StPt_Sch_EZ!$B$4:$B$27,0),MATCH(Schedules_8760!$F2124,Clg_StPt_Sch_EZ!$C$3:$I$3,0)),"F","C")</f>
        <v>25.555555555555554</v>
      </c>
      <c r="K2124" s="34">
        <f>CONVERT(INDEX(Clg_StPt_Sch_EZ!$C$31:$I$54,MATCH(Schedules_8760!$C2124,Clg_StPt_Sch_EZ!$B$31:$B$54,0),MATCH(Schedules_8760!$F2124,Clg_StPt_Sch_EZ!$C$30:$I$30,0)),"F","C")</f>
        <v>25</v>
      </c>
      <c r="L2124" s="34">
        <f>CONVERT(INDEX(DHW_StPt_Sch_EZ!$C$4:$I$27,MATCH(Schedules_8760!$C2124,DHW_StPt_Sch_EZ!$B$4:$B$27,0),MATCH(Schedules_8760!$F2124,DHW_StPt_Sch_EZ!$C$3:$I$3,0)),"F","C")</f>
        <v>53.333333333333329</v>
      </c>
      <c r="M2124" s="34">
        <f>CONVERT(INDEX(DHW_StPt_Sch_EZ!$C$31:$I$54,MATCH(Schedules_8760!$C2124,DHW_StPt_Sch_EZ!$B$31:$B$54,0),MATCH(Schedules_8760!$F2124,DHW_StPt_Sch_EZ!$C$30:$I$30,0)),"F","C")</f>
        <v>53.333333333333329</v>
      </c>
      <c r="N2124" s="12"/>
      <c r="O2124" s="12"/>
      <c r="P2124" s="12"/>
    </row>
    <row r="2125" spans="1:16" x14ac:dyDescent="0.25">
      <c r="A2125" s="35">
        <v>2124</v>
      </c>
      <c r="B2125" s="89">
        <v>89.458333333333329</v>
      </c>
      <c r="C2125" s="35">
        <f t="shared" si="165"/>
        <v>12</v>
      </c>
      <c r="D2125" s="35">
        <f t="shared" si="168"/>
        <v>89</v>
      </c>
      <c r="E2125" s="35">
        <f t="shared" si="169"/>
        <v>5</v>
      </c>
      <c r="F2125" s="35" t="str">
        <f t="shared" si="166"/>
        <v>Thursday</v>
      </c>
      <c r="G2125" s="35">
        <f t="shared" si="167"/>
        <v>3</v>
      </c>
      <c r="H2125" s="34">
        <f>CONVERT(INDEX(Htg_StPt_Sch_EZ!$C$4:$I$27,MATCH(Schedules_8760!$C2125,Htg_StPt_Sch_EZ!$B$4:$B$27,0),MATCH(Schedules_8760!$F2125,Htg_StPt_Sch_EZ!$C$3:$I$3,0)),"F","C")</f>
        <v>20.555555555555554</v>
      </c>
      <c r="I2125" s="34">
        <f>CONVERT(INDEX(Htg_StPt_Sch_EZ!$C$31:$I$54,MATCH(Schedules_8760!$C2125,Htg_StPt_Sch_EZ!$B$31:$B$54,0),MATCH(Schedules_8760!$F2125,Htg_StPt_Sch_EZ!$C$30:$I$30,0)),"F","C")</f>
        <v>19.444444444444443</v>
      </c>
      <c r="J2125" s="34">
        <f>CONVERT(INDEX(Clg_StPt_Sch_EZ!$C$4:$I$27,MATCH(Schedules_8760!$C2125,Clg_StPt_Sch_EZ!$B$4:$B$27,0),MATCH(Schedules_8760!$F2125,Clg_StPt_Sch_EZ!$C$3:$I$3,0)),"F","C")</f>
        <v>25.555555555555554</v>
      </c>
      <c r="K2125" s="34">
        <f>CONVERT(INDEX(Clg_StPt_Sch_EZ!$C$31:$I$54,MATCH(Schedules_8760!$C2125,Clg_StPt_Sch_EZ!$B$31:$B$54,0),MATCH(Schedules_8760!$F2125,Clg_StPt_Sch_EZ!$C$30:$I$30,0)),"F","C")</f>
        <v>25</v>
      </c>
      <c r="L2125" s="34">
        <f>CONVERT(INDEX(DHW_StPt_Sch_EZ!$C$4:$I$27,MATCH(Schedules_8760!$C2125,DHW_StPt_Sch_EZ!$B$4:$B$27,0),MATCH(Schedules_8760!$F2125,DHW_StPt_Sch_EZ!$C$3:$I$3,0)),"F","C")</f>
        <v>53.333333333333329</v>
      </c>
      <c r="M2125" s="34">
        <f>CONVERT(INDEX(DHW_StPt_Sch_EZ!$C$31:$I$54,MATCH(Schedules_8760!$C2125,DHW_StPt_Sch_EZ!$B$31:$B$54,0),MATCH(Schedules_8760!$F2125,DHW_StPt_Sch_EZ!$C$30:$I$30,0)),"F","C")</f>
        <v>53.333333333333329</v>
      </c>
      <c r="N2125" s="12"/>
      <c r="O2125" s="12"/>
      <c r="P2125" s="12"/>
    </row>
    <row r="2126" spans="1:16" x14ac:dyDescent="0.25">
      <c r="A2126" s="35">
        <v>2125</v>
      </c>
      <c r="B2126" s="89">
        <v>89.5</v>
      </c>
      <c r="C2126" s="35">
        <f t="shared" si="165"/>
        <v>13</v>
      </c>
      <c r="D2126" s="35">
        <f t="shared" si="168"/>
        <v>89</v>
      </c>
      <c r="E2126" s="35">
        <f t="shared" si="169"/>
        <v>5</v>
      </c>
      <c r="F2126" s="35" t="str">
        <f t="shared" si="166"/>
        <v>Thursday</v>
      </c>
      <c r="G2126" s="35">
        <f t="shared" si="167"/>
        <v>3</v>
      </c>
      <c r="H2126" s="34">
        <f>CONVERT(INDEX(Htg_StPt_Sch_EZ!$C$4:$I$27,MATCH(Schedules_8760!$C2126,Htg_StPt_Sch_EZ!$B$4:$B$27,0),MATCH(Schedules_8760!$F2126,Htg_StPt_Sch_EZ!$C$3:$I$3,0)),"F","C")</f>
        <v>20.555555555555554</v>
      </c>
      <c r="I2126" s="34">
        <f>CONVERT(INDEX(Htg_StPt_Sch_EZ!$C$31:$I$54,MATCH(Schedules_8760!$C2126,Htg_StPt_Sch_EZ!$B$31:$B$54,0),MATCH(Schedules_8760!$F2126,Htg_StPt_Sch_EZ!$C$30:$I$30,0)),"F","C")</f>
        <v>19.444444444444443</v>
      </c>
      <c r="J2126" s="34">
        <f>CONVERT(INDEX(Clg_StPt_Sch_EZ!$C$4:$I$27,MATCH(Schedules_8760!$C2126,Clg_StPt_Sch_EZ!$B$4:$B$27,0),MATCH(Schedules_8760!$F2126,Clg_StPt_Sch_EZ!$C$3:$I$3,0)),"F","C")</f>
        <v>25.555555555555554</v>
      </c>
      <c r="K2126" s="34">
        <f>CONVERT(INDEX(Clg_StPt_Sch_EZ!$C$31:$I$54,MATCH(Schedules_8760!$C2126,Clg_StPt_Sch_EZ!$B$31:$B$54,0),MATCH(Schedules_8760!$F2126,Clg_StPt_Sch_EZ!$C$30:$I$30,0)),"F","C")</f>
        <v>25</v>
      </c>
      <c r="L2126" s="34">
        <f>CONVERT(INDEX(DHW_StPt_Sch_EZ!$C$4:$I$27,MATCH(Schedules_8760!$C2126,DHW_StPt_Sch_EZ!$B$4:$B$27,0),MATCH(Schedules_8760!$F2126,DHW_StPt_Sch_EZ!$C$3:$I$3,0)),"F","C")</f>
        <v>53.333333333333329</v>
      </c>
      <c r="M2126" s="34">
        <f>CONVERT(INDEX(DHW_StPt_Sch_EZ!$C$31:$I$54,MATCH(Schedules_8760!$C2126,DHW_StPt_Sch_EZ!$B$31:$B$54,0),MATCH(Schedules_8760!$F2126,DHW_StPt_Sch_EZ!$C$30:$I$30,0)),"F","C")</f>
        <v>53.333333333333329</v>
      </c>
      <c r="N2126" s="12"/>
      <c r="O2126" s="12"/>
      <c r="P2126" s="12"/>
    </row>
    <row r="2127" spans="1:16" x14ac:dyDescent="0.25">
      <c r="A2127" s="35">
        <v>2126</v>
      </c>
      <c r="B2127" s="89">
        <v>89.541666666666671</v>
      </c>
      <c r="C2127" s="35">
        <f t="shared" si="165"/>
        <v>14</v>
      </c>
      <c r="D2127" s="35">
        <f t="shared" si="168"/>
        <v>89</v>
      </c>
      <c r="E2127" s="35">
        <f t="shared" si="169"/>
        <v>5</v>
      </c>
      <c r="F2127" s="35" t="str">
        <f t="shared" si="166"/>
        <v>Thursday</v>
      </c>
      <c r="G2127" s="35">
        <f t="shared" si="167"/>
        <v>3</v>
      </c>
      <c r="H2127" s="34">
        <f>CONVERT(INDEX(Htg_StPt_Sch_EZ!$C$4:$I$27,MATCH(Schedules_8760!$C2127,Htg_StPt_Sch_EZ!$B$4:$B$27,0),MATCH(Schedules_8760!$F2127,Htg_StPt_Sch_EZ!$C$3:$I$3,0)),"F","C")</f>
        <v>20.555555555555554</v>
      </c>
      <c r="I2127" s="34">
        <f>CONVERT(INDEX(Htg_StPt_Sch_EZ!$C$31:$I$54,MATCH(Schedules_8760!$C2127,Htg_StPt_Sch_EZ!$B$31:$B$54,0),MATCH(Schedules_8760!$F2127,Htg_StPt_Sch_EZ!$C$30:$I$30,0)),"F","C")</f>
        <v>19.444444444444443</v>
      </c>
      <c r="J2127" s="34">
        <f>CONVERT(INDEX(Clg_StPt_Sch_EZ!$C$4:$I$27,MATCH(Schedules_8760!$C2127,Clg_StPt_Sch_EZ!$B$4:$B$27,0),MATCH(Schedules_8760!$F2127,Clg_StPt_Sch_EZ!$C$3:$I$3,0)),"F","C")</f>
        <v>25.555555555555554</v>
      </c>
      <c r="K2127" s="34">
        <f>CONVERT(INDEX(Clg_StPt_Sch_EZ!$C$31:$I$54,MATCH(Schedules_8760!$C2127,Clg_StPt_Sch_EZ!$B$31:$B$54,0),MATCH(Schedules_8760!$F2127,Clg_StPt_Sch_EZ!$C$30:$I$30,0)),"F","C")</f>
        <v>25</v>
      </c>
      <c r="L2127" s="34">
        <f>CONVERT(INDEX(DHW_StPt_Sch_EZ!$C$4:$I$27,MATCH(Schedules_8760!$C2127,DHW_StPt_Sch_EZ!$B$4:$B$27,0),MATCH(Schedules_8760!$F2127,DHW_StPt_Sch_EZ!$C$3:$I$3,0)),"F","C")</f>
        <v>53.333333333333329</v>
      </c>
      <c r="M2127" s="34">
        <f>CONVERT(INDEX(DHW_StPt_Sch_EZ!$C$31:$I$54,MATCH(Schedules_8760!$C2127,DHW_StPt_Sch_EZ!$B$31:$B$54,0),MATCH(Schedules_8760!$F2127,DHW_StPt_Sch_EZ!$C$30:$I$30,0)),"F","C")</f>
        <v>53.333333333333329</v>
      </c>
      <c r="N2127" s="12"/>
      <c r="O2127" s="12"/>
      <c r="P2127" s="12"/>
    </row>
    <row r="2128" spans="1:16" x14ac:dyDescent="0.25">
      <c r="A2128" s="35">
        <v>2127</v>
      </c>
      <c r="B2128" s="89">
        <v>89.583333333333329</v>
      </c>
      <c r="C2128" s="35">
        <f t="shared" si="165"/>
        <v>15</v>
      </c>
      <c r="D2128" s="35">
        <f t="shared" si="168"/>
        <v>89</v>
      </c>
      <c r="E2128" s="35">
        <f t="shared" si="169"/>
        <v>5</v>
      </c>
      <c r="F2128" s="35" t="str">
        <f t="shared" si="166"/>
        <v>Thursday</v>
      </c>
      <c r="G2128" s="35">
        <f t="shared" si="167"/>
        <v>3</v>
      </c>
      <c r="H2128" s="34">
        <f>CONVERT(INDEX(Htg_StPt_Sch_EZ!$C$4:$I$27,MATCH(Schedules_8760!$C2128,Htg_StPt_Sch_EZ!$B$4:$B$27,0),MATCH(Schedules_8760!$F2128,Htg_StPt_Sch_EZ!$C$3:$I$3,0)),"F","C")</f>
        <v>20.555555555555554</v>
      </c>
      <c r="I2128" s="34">
        <f>CONVERT(INDEX(Htg_StPt_Sch_EZ!$C$31:$I$54,MATCH(Schedules_8760!$C2128,Htg_StPt_Sch_EZ!$B$31:$B$54,0),MATCH(Schedules_8760!$F2128,Htg_StPt_Sch_EZ!$C$30:$I$30,0)),"F","C")</f>
        <v>21.111111111111111</v>
      </c>
      <c r="J2128" s="34">
        <f>CONVERT(INDEX(Clg_StPt_Sch_EZ!$C$4:$I$27,MATCH(Schedules_8760!$C2128,Clg_StPt_Sch_EZ!$B$4:$B$27,0),MATCH(Schedules_8760!$F2128,Clg_StPt_Sch_EZ!$C$3:$I$3,0)),"F","C")</f>
        <v>25.555555555555554</v>
      </c>
      <c r="K2128" s="34">
        <f>CONVERT(INDEX(Clg_StPt_Sch_EZ!$C$31:$I$54,MATCH(Schedules_8760!$C2128,Clg_StPt_Sch_EZ!$B$31:$B$54,0),MATCH(Schedules_8760!$F2128,Clg_StPt_Sch_EZ!$C$30:$I$30,0)),"F","C")</f>
        <v>25</v>
      </c>
      <c r="L2128" s="34">
        <f>CONVERT(INDEX(DHW_StPt_Sch_EZ!$C$4:$I$27,MATCH(Schedules_8760!$C2128,DHW_StPt_Sch_EZ!$B$4:$B$27,0),MATCH(Schedules_8760!$F2128,DHW_StPt_Sch_EZ!$C$3:$I$3,0)),"F","C")</f>
        <v>53.333333333333329</v>
      </c>
      <c r="M2128" s="34">
        <f>CONVERT(INDEX(DHW_StPt_Sch_EZ!$C$31:$I$54,MATCH(Schedules_8760!$C2128,DHW_StPt_Sch_EZ!$B$31:$B$54,0),MATCH(Schedules_8760!$F2128,DHW_StPt_Sch_EZ!$C$30:$I$30,0)),"F","C")</f>
        <v>53.333333333333329</v>
      </c>
      <c r="N2128" s="12"/>
      <c r="O2128" s="12"/>
      <c r="P2128" s="12"/>
    </row>
    <row r="2129" spans="1:16" x14ac:dyDescent="0.25">
      <c r="A2129" s="35">
        <v>2128</v>
      </c>
      <c r="B2129" s="89">
        <v>89.625</v>
      </c>
      <c r="C2129" s="35">
        <f t="shared" si="165"/>
        <v>16</v>
      </c>
      <c r="D2129" s="35">
        <f t="shared" si="168"/>
        <v>89</v>
      </c>
      <c r="E2129" s="35">
        <f t="shared" si="169"/>
        <v>5</v>
      </c>
      <c r="F2129" s="35" t="str">
        <f t="shared" si="166"/>
        <v>Thursday</v>
      </c>
      <c r="G2129" s="35">
        <f t="shared" si="167"/>
        <v>3</v>
      </c>
      <c r="H2129" s="34">
        <f>CONVERT(INDEX(Htg_StPt_Sch_EZ!$C$4:$I$27,MATCH(Schedules_8760!$C2129,Htg_StPt_Sch_EZ!$B$4:$B$27,0),MATCH(Schedules_8760!$F2129,Htg_StPt_Sch_EZ!$C$3:$I$3,0)),"F","C")</f>
        <v>20.555555555555554</v>
      </c>
      <c r="I2129" s="34">
        <f>CONVERT(INDEX(Htg_StPt_Sch_EZ!$C$31:$I$54,MATCH(Schedules_8760!$C2129,Htg_StPt_Sch_EZ!$B$31:$B$54,0),MATCH(Schedules_8760!$F2129,Htg_StPt_Sch_EZ!$C$30:$I$30,0)),"F","C")</f>
        <v>21.111111111111111</v>
      </c>
      <c r="J2129" s="34">
        <f>CONVERT(INDEX(Clg_StPt_Sch_EZ!$C$4:$I$27,MATCH(Schedules_8760!$C2129,Clg_StPt_Sch_EZ!$B$4:$B$27,0),MATCH(Schedules_8760!$F2129,Clg_StPt_Sch_EZ!$C$3:$I$3,0)),"F","C")</f>
        <v>25.555555555555554</v>
      </c>
      <c r="K2129" s="34">
        <f>CONVERT(INDEX(Clg_StPt_Sch_EZ!$C$31:$I$54,MATCH(Schedules_8760!$C2129,Clg_StPt_Sch_EZ!$B$31:$B$54,0),MATCH(Schedules_8760!$F2129,Clg_StPt_Sch_EZ!$C$30:$I$30,0)),"F","C")</f>
        <v>25</v>
      </c>
      <c r="L2129" s="34">
        <f>CONVERT(INDEX(DHW_StPt_Sch_EZ!$C$4:$I$27,MATCH(Schedules_8760!$C2129,DHW_StPt_Sch_EZ!$B$4:$B$27,0),MATCH(Schedules_8760!$F2129,DHW_StPt_Sch_EZ!$C$3:$I$3,0)),"F","C")</f>
        <v>53.333333333333329</v>
      </c>
      <c r="M2129" s="34">
        <f>CONVERT(INDEX(DHW_StPt_Sch_EZ!$C$31:$I$54,MATCH(Schedules_8760!$C2129,DHW_StPt_Sch_EZ!$B$31:$B$54,0),MATCH(Schedules_8760!$F2129,DHW_StPt_Sch_EZ!$C$30:$I$30,0)),"F","C")</f>
        <v>53.333333333333329</v>
      </c>
      <c r="N2129" s="12"/>
      <c r="O2129" s="12"/>
      <c r="P2129" s="12"/>
    </row>
    <row r="2130" spans="1:16" x14ac:dyDescent="0.25">
      <c r="A2130" s="35">
        <v>2129</v>
      </c>
      <c r="B2130" s="89">
        <v>89.666666666666671</v>
      </c>
      <c r="C2130" s="35">
        <f t="shared" si="165"/>
        <v>17</v>
      </c>
      <c r="D2130" s="35">
        <f t="shared" si="168"/>
        <v>89</v>
      </c>
      <c r="E2130" s="35">
        <f t="shared" si="169"/>
        <v>5</v>
      </c>
      <c r="F2130" s="35" t="str">
        <f t="shared" si="166"/>
        <v>Thursday</v>
      </c>
      <c r="G2130" s="35">
        <f t="shared" si="167"/>
        <v>3</v>
      </c>
      <c r="H2130" s="34">
        <f>CONVERT(INDEX(Htg_StPt_Sch_EZ!$C$4:$I$27,MATCH(Schedules_8760!$C2130,Htg_StPt_Sch_EZ!$B$4:$B$27,0),MATCH(Schedules_8760!$F2130,Htg_StPt_Sch_EZ!$C$3:$I$3,0)),"F","C")</f>
        <v>20.555555555555554</v>
      </c>
      <c r="I2130" s="34">
        <f>CONVERT(INDEX(Htg_StPt_Sch_EZ!$C$31:$I$54,MATCH(Schedules_8760!$C2130,Htg_StPt_Sch_EZ!$B$31:$B$54,0),MATCH(Schedules_8760!$F2130,Htg_StPt_Sch_EZ!$C$30:$I$30,0)),"F","C")</f>
        <v>17.777777777777779</v>
      </c>
      <c r="J2130" s="34">
        <f>CONVERT(INDEX(Clg_StPt_Sch_EZ!$C$4:$I$27,MATCH(Schedules_8760!$C2130,Clg_StPt_Sch_EZ!$B$4:$B$27,0),MATCH(Schedules_8760!$F2130,Clg_StPt_Sch_EZ!$C$3:$I$3,0)),"F","C")</f>
        <v>25.555555555555554</v>
      </c>
      <c r="K2130" s="34">
        <f>CONVERT(INDEX(Clg_StPt_Sch_EZ!$C$31:$I$54,MATCH(Schedules_8760!$C2130,Clg_StPt_Sch_EZ!$B$31:$B$54,0),MATCH(Schedules_8760!$F2130,Clg_StPt_Sch_EZ!$C$30:$I$30,0)),"F","C")</f>
        <v>25</v>
      </c>
      <c r="L2130" s="34">
        <f>CONVERT(INDEX(DHW_StPt_Sch_EZ!$C$4:$I$27,MATCH(Schedules_8760!$C2130,DHW_StPt_Sch_EZ!$B$4:$B$27,0),MATCH(Schedules_8760!$F2130,DHW_StPt_Sch_EZ!$C$3:$I$3,0)),"F","C")</f>
        <v>53.333333333333329</v>
      </c>
      <c r="M2130" s="34">
        <f>CONVERT(INDEX(DHW_StPt_Sch_EZ!$C$31:$I$54,MATCH(Schedules_8760!$C2130,DHW_StPt_Sch_EZ!$B$31:$B$54,0),MATCH(Schedules_8760!$F2130,DHW_StPt_Sch_EZ!$C$30:$I$30,0)),"F","C")</f>
        <v>53.333333333333329</v>
      </c>
      <c r="N2130" s="12"/>
      <c r="O2130" s="12"/>
      <c r="P2130" s="12"/>
    </row>
    <row r="2131" spans="1:16" x14ac:dyDescent="0.25">
      <c r="A2131" s="35">
        <v>2130</v>
      </c>
      <c r="B2131" s="89">
        <v>89.708333333333329</v>
      </c>
      <c r="C2131" s="35">
        <f t="shared" si="165"/>
        <v>18</v>
      </c>
      <c r="D2131" s="35">
        <f t="shared" si="168"/>
        <v>89</v>
      </c>
      <c r="E2131" s="35">
        <f t="shared" si="169"/>
        <v>5</v>
      </c>
      <c r="F2131" s="35" t="str">
        <f t="shared" si="166"/>
        <v>Thursday</v>
      </c>
      <c r="G2131" s="35">
        <f t="shared" si="167"/>
        <v>3</v>
      </c>
      <c r="H2131" s="34">
        <f>CONVERT(INDEX(Htg_StPt_Sch_EZ!$C$4:$I$27,MATCH(Schedules_8760!$C2131,Htg_StPt_Sch_EZ!$B$4:$B$27,0),MATCH(Schedules_8760!$F2131,Htg_StPt_Sch_EZ!$C$3:$I$3,0)),"F","C")</f>
        <v>20.555555555555554</v>
      </c>
      <c r="I2131" s="34">
        <f>CONVERT(INDEX(Htg_StPt_Sch_EZ!$C$31:$I$54,MATCH(Schedules_8760!$C2131,Htg_StPt_Sch_EZ!$B$31:$B$54,0),MATCH(Schedules_8760!$F2131,Htg_StPt_Sch_EZ!$C$30:$I$30,0)),"F","C")</f>
        <v>17.777777777777779</v>
      </c>
      <c r="J2131" s="34">
        <f>CONVERT(INDEX(Clg_StPt_Sch_EZ!$C$4:$I$27,MATCH(Schedules_8760!$C2131,Clg_StPt_Sch_EZ!$B$4:$B$27,0),MATCH(Schedules_8760!$F2131,Clg_StPt_Sch_EZ!$C$3:$I$3,0)),"F","C")</f>
        <v>25.555555555555554</v>
      </c>
      <c r="K2131" s="34">
        <f>CONVERT(INDEX(Clg_StPt_Sch_EZ!$C$31:$I$54,MATCH(Schedules_8760!$C2131,Clg_StPt_Sch_EZ!$B$31:$B$54,0),MATCH(Schedules_8760!$F2131,Clg_StPt_Sch_EZ!$C$30:$I$30,0)),"F","C")</f>
        <v>28.333333333333332</v>
      </c>
      <c r="L2131" s="34">
        <f>CONVERT(INDEX(DHW_StPt_Sch_EZ!$C$4:$I$27,MATCH(Schedules_8760!$C2131,DHW_StPt_Sch_EZ!$B$4:$B$27,0),MATCH(Schedules_8760!$F2131,DHW_StPt_Sch_EZ!$C$3:$I$3,0)),"F","C")</f>
        <v>53.333333333333329</v>
      </c>
      <c r="M2131" s="34">
        <f>CONVERT(INDEX(DHW_StPt_Sch_EZ!$C$31:$I$54,MATCH(Schedules_8760!$C2131,DHW_StPt_Sch_EZ!$B$31:$B$54,0),MATCH(Schedules_8760!$F2131,DHW_StPt_Sch_EZ!$C$30:$I$30,0)),"F","C")</f>
        <v>53.333333333333329</v>
      </c>
      <c r="N2131" s="12"/>
      <c r="O2131" s="12"/>
      <c r="P2131" s="12"/>
    </row>
    <row r="2132" spans="1:16" x14ac:dyDescent="0.25">
      <c r="A2132" s="35">
        <v>2131</v>
      </c>
      <c r="B2132" s="89">
        <v>89.75</v>
      </c>
      <c r="C2132" s="35">
        <f t="shared" si="165"/>
        <v>19</v>
      </c>
      <c r="D2132" s="35">
        <f t="shared" si="168"/>
        <v>89</v>
      </c>
      <c r="E2132" s="35">
        <f t="shared" si="169"/>
        <v>5</v>
      </c>
      <c r="F2132" s="35" t="str">
        <f t="shared" si="166"/>
        <v>Thursday</v>
      </c>
      <c r="G2132" s="35">
        <f t="shared" si="167"/>
        <v>3</v>
      </c>
      <c r="H2132" s="34">
        <f>CONVERT(INDEX(Htg_StPt_Sch_EZ!$C$4:$I$27,MATCH(Schedules_8760!$C2132,Htg_StPt_Sch_EZ!$B$4:$B$27,0),MATCH(Schedules_8760!$F2132,Htg_StPt_Sch_EZ!$C$3:$I$3,0)),"F","C")</f>
        <v>20.555555555555554</v>
      </c>
      <c r="I2132" s="34">
        <f>CONVERT(INDEX(Htg_StPt_Sch_EZ!$C$31:$I$54,MATCH(Schedules_8760!$C2132,Htg_StPt_Sch_EZ!$B$31:$B$54,0),MATCH(Schedules_8760!$F2132,Htg_StPt_Sch_EZ!$C$30:$I$30,0)),"F","C")</f>
        <v>18.333333333333332</v>
      </c>
      <c r="J2132" s="34">
        <f>CONVERT(INDEX(Clg_StPt_Sch_EZ!$C$4:$I$27,MATCH(Schedules_8760!$C2132,Clg_StPt_Sch_EZ!$B$4:$B$27,0),MATCH(Schedules_8760!$F2132,Clg_StPt_Sch_EZ!$C$3:$I$3,0)),"F","C")</f>
        <v>25.555555555555554</v>
      </c>
      <c r="K2132" s="34">
        <f>CONVERT(INDEX(Clg_StPt_Sch_EZ!$C$31:$I$54,MATCH(Schedules_8760!$C2132,Clg_StPt_Sch_EZ!$B$31:$B$54,0),MATCH(Schedules_8760!$F2132,Clg_StPt_Sch_EZ!$C$30:$I$30,0)),"F","C")</f>
        <v>28.333333333333332</v>
      </c>
      <c r="L2132" s="34">
        <f>CONVERT(INDEX(DHW_StPt_Sch_EZ!$C$4:$I$27,MATCH(Schedules_8760!$C2132,DHW_StPt_Sch_EZ!$B$4:$B$27,0),MATCH(Schedules_8760!$F2132,DHW_StPt_Sch_EZ!$C$3:$I$3,0)),"F","C")</f>
        <v>53.333333333333329</v>
      </c>
      <c r="M2132" s="34">
        <f>CONVERT(INDEX(DHW_StPt_Sch_EZ!$C$31:$I$54,MATCH(Schedules_8760!$C2132,DHW_StPt_Sch_EZ!$B$31:$B$54,0),MATCH(Schedules_8760!$F2132,DHW_StPt_Sch_EZ!$C$30:$I$30,0)),"F","C")</f>
        <v>53.333333333333329</v>
      </c>
      <c r="N2132" s="12"/>
      <c r="O2132" s="12"/>
      <c r="P2132" s="12"/>
    </row>
    <row r="2133" spans="1:16" x14ac:dyDescent="0.25">
      <c r="A2133" s="35">
        <v>2132</v>
      </c>
      <c r="B2133" s="89">
        <v>89.791666666666671</v>
      </c>
      <c r="C2133" s="35">
        <f t="shared" si="165"/>
        <v>20</v>
      </c>
      <c r="D2133" s="35">
        <f t="shared" si="168"/>
        <v>89</v>
      </c>
      <c r="E2133" s="35">
        <f t="shared" si="169"/>
        <v>5</v>
      </c>
      <c r="F2133" s="35" t="str">
        <f t="shared" si="166"/>
        <v>Thursday</v>
      </c>
      <c r="G2133" s="35">
        <f t="shared" si="167"/>
        <v>3</v>
      </c>
      <c r="H2133" s="34">
        <f>CONVERT(INDEX(Htg_StPt_Sch_EZ!$C$4:$I$27,MATCH(Schedules_8760!$C2133,Htg_StPt_Sch_EZ!$B$4:$B$27,0),MATCH(Schedules_8760!$F2133,Htg_StPt_Sch_EZ!$C$3:$I$3,0)),"F","C")</f>
        <v>20.555555555555554</v>
      </c>
      <c r="I2133" s="34">
        <f>CONVERT(INDEX(Htg_StPt_Sch_EZ!$C$31:$I$54,MATCH(Schedules_8760!$C2133,Htg_StPt_Sch_EZ!$B$31:$B$54,0),MATCH(Schedules_8760!$F2133,Htg_StPt_Sch_EZ!$C$30:$I$30,0)),"F","C")</f>
        <v>18.888888888888889</v>
      </c>
      <c r="J2133" s="34">
        <f>CONVERT(INDEX(Clg_StPt_Sch_EZ!$C$4:$I$27,MATCH(Schedules_8760!$C2133,Clg_StPt_Sch_EZ!$B$4:$B$27,0),MATCH(Schedules_8760!$F2133,Clg_StPt_Sch_EZ!$C$3:$I$3,0)),"F","C")</f>
        <v>25.555555555555554</v>
      </c>
      <c r="K2133" s="34">
        <f>CONVERT(INDEX(Clg_StPt_Sch_EZ!$C$31:$I$54,MATCH(Schedules_8760!$C2133,Clg_StPt_Sch_EZ!$B$31:$B$54,0),MATCH(Schedules_8760!$F2133,Clg_StPt_Sch_EZ!$C$30:$I$30,0)),"F","C")</f>
        <v>28.333333333333332</v>
      </c>
      <c r="L2133" s="34">
        <f>CONVERT(INDEX(DHW_StPt_Sch_EZ!$C$4:$I$27,MATCH(Schedules_8760!$C2133,DHW_StPt_Sch_EZ!$B$4:$B$27,0),MATCH(Schedules_8760!$F2133,DHW_StPt_Sch_EZ!$C$3:$I$3,0)),"F","C")</f>
        <v>53.333333333333329</v>
      </c>
      <c r="M2133" s="34">
        <f>CONVERT(INDEX(DHW_StPt_Sch_EZ!$C$31:$I$54,MATCH(Schedules_8760!$C2133,DHW_StPt_Sch_EZ!$B$31:$B$54,0),MATCH(Schedules_8760!$F2133,DHW_StPt_Sch_EZ!$C$30:$I$30,0)),"F","C")</f>
        <v>53.333333333333329</v>
      </c>
      <c r="N2133" s="12"/>
      <c r="O2133" s="12"/>
      <c r="P2133" s="12"/>
    </row>
    <row r="2134" spans="1:16" x14ac:dyDescent="0.25">
      <c r="A2134" s="35">
        <v>2133</v>
      </c>
      <c r="B2134" s="89">
        <v>89.833333333333329</v>
      </c>
      <c r="C2134" s="35">
        <f t="shared" si="165"/>
        <v>21</v>
      </c>
      <c r="D2134" s="35">
        <f t="shared" si="168"/>
        <v>89</v>
      </c>
      <c r="E2134" s="35">
        <f t="shared" si="169"/>
        <v>5</v>
      </c>
      <c r="F2134" s="35" t="str">
        <f t="shared" si="166"/>
        <v>Thursday</v>
      </c>
      <c r="G2134" s="35">
        <f t="shared" si="167"/>
        <v>3</v>
      </c>
      <c r="H2134" s="34">
        <f>CONVERT(INDEX(Htg_StPt_Sch_EZ!$C$4:$I$27,MATCH(Schedules_8760!$C2134,Htg_StPt_Sch_EZ!$B$4:$B$27,0),MATCH(Schedules_8760!$F2134,Htg_StPt_Sch_EZ!$C$3:$I$3,0)),"F","C")</f>
        <v>20.555555555555554</v>
      </c>
      <c r="I2134" s="34">
        <f>CONVERT(INDEX(Htg_StPt_Sch_EZ!$C$31:$I$54,MATCH(Schedules_8760!$C2134,Htg_StPt_Sch_EZ!$B$31:$B$54,0),MATCH(Schedules_8760!$F2134,Htg_StPt_Sch_EZ!$C$30:$I$30,0)),"F","C")</f>
        <v>19.444444444444443</v>
      </c>
      <c r="J2134" s="34">
        <f>CONVERT(INDEX(Clg_StPt_Sch_EZ!$C$4:$I$27,MATCH(Schedules_8760!$C2134,Clg_StPt_Sch_EZ!$B$4:$B$27,0),MATCH(Schedules_8760!$F2134,Clg_StPt_Sch_EZ!$C$3:$I$3,0)),"F","C")</f>
        <v>25.555555555555554</v>
      </c>
      <c r="K2134" s="34">
        <f>CONVERT(INDEX(Clg_StPt_Sch_EZ!$C$31:$I$54,MATCH(Schedules_8760!$C2134,Clg_StPt_Sch_EZ!$B$31:$B$54,0),MATCH(Schedules_8760!$F2134,Clg_StPt_Sch_EZ!$C$30:$I$30,0)),"F","C")</f>
        <v>28.333333333333332</v>
      </c>
      <c r="L2134" s="34">
        <f>CONVERT(INDEX(DHW_StPt_Sch_EZ!$C$4:$I$27,MATCH(Schedules_8760!$C2134,DHW_StPt_Sch_EZ!$B$4:$B$27,0),MATCH(Schedules_8760!$F2134,DHW_StPt_Sch_EZ!$C$3:$I$3,0)),"F","C")</f>
        <v>53.333333333333329</v>
      </c>
      <c r="M2134" s="34">
        <f>CONVERT(INDEX(DHW_StPt_Sch_EZ!$C$31:$I$54,MATCH(Schedules_8760!$C2134,DHW_StPt_Sch_EZ!$B$31:$B$54,0),MATCH(Schedules_8760!$F2134,DHW_StPt_Sch_EZ!$C$30:$I$30,0)),"F","C")</f>
        <v>53.333333333333329</v>
      </c>
      <c r="N2134" s="12"/>
      <c r="O2134" s="12"/>
      <c r="P2134" s="12"/>
    </row>
    <row r="2135" spans="1:16" x14ac:dyDescent="0.25">
      <c r="A2135" s="35">
        <v>2134</v>
      </c>
      <c r="B2135" s="89">
        <v>89.875</v>
      </c>
      <c r="C2135" s="35">
        <f t="shared" si="165"/>
        <v>22</v>
      </c>
      <c r="D2135" s="35">
        <f t="shared" si="168"/>
        <v>89</v>
      </c>
      <c r="E2135" s="35">
        <f t="shared" si="169"/>
        <v>5</v>
      </c>
      <c r="F2135" s="35" t="str">
        <f t="shared" si="166"/>
        <v>Thursday</v>
      </c>
      <c r="G2135" s="35">
        <f t="shared" si="167"/>
        <v>3</v>
      </c>
      <c r="H2135" s="34">
        <f>CONVERT(INDEX(Htg_StPt_Sch_EZ!$C$4:$I$27,MATCH(Schedules_8760!$C2135,Htg_StPt_Sch_EZ!$B$4:$B$27,0),MATCH(Schedules_8760!$F2135,Htg_StPt_Sch_EZ!$C$3:$I$3,0)),"F","C")</f>
        <v>20.555555555555554</v>
      </c>
      <c r="I2135" s="34">
        <f>CONVERT(INDEX(Htg_StPt_Sch_EZ!$C$31:$I$54,MATCH(Schedules_8760!$C2135,Htg_StPt_Sch_EZ!$B$31:$B$54,0),MATCH(Schedules_8760!$F2135,Htg_StPt_Sch_EZ!$C$30:$I$30,0)),"F","C")</f>
        <v>19.444444444444443</v>
      </c>
      <c r="J2135" s="34">
        <f>CONVERT(INDEX(Clg_StPt_Sch_EZ!$C$4:$I$27,MATCH(Schedules_8760!$C2135,Clg_StPt_Sch_EZ!$B$4:$B$27,0),MATCH(Schedules_8760!$F2135,Clg_StPt_Sch_EZ!$C$3:$I$3,0)),"F","C")</f>
        <v>25.555555555555554</v>
      </c>
      <c r="K2135" s="34">
        <f>CONVERT(INDEX(Clg_StPt_Sch_EZ!$C$31:$I$54,MATCH(Schedules_8760!$C2135,Clg_StPt_Sch_EZ!$B$31:$B$54,0),MATCH(Schedules_8760!$F2135,Clg_StPt_Sch_EZ!$C$30:$I$30,0)),"F","C")</f>
        <v>28.333333333333332</v>
      </c>
      <c r="L2135" s="34">
        <f>CONVERT(INDEX(DHW_StPt_Sch_EZ!$C$4:$I$27,MATCH(Schedules_8760!$C2135,DHW_StPt_Sch_EZ!$B$4:$B$27,0),MATCH(Schedules_8760!$F2135,DHW_StPt_Sch_EZ!$C$3:$I$3,0)),"F","C")</f>
        <v>53.333333333333329</v>
      </c>
      <c r="M2135" s="34">
        <f>CONVERT(INDEX(DHW_StPt_Sch_EZ!$C$31:$I$54,MATCH(Schedules_8760!$C2135,DHW_StPt_Sch_EZ!$B$31:$B$54,0),MATCH(Schedules_8760!$F2135,DHW_StPt_Sch_EZ!$C$30:$I$30,0)),"F","C")</f>
        <v>53.333333333333329</v>
      </c>
      <c r="N2135" s="12"/>
      <c r="O2135" s="12"/>
      <c r="P2135" s="12"/>
    </row>
    <row r="2136" spans="1:16" x14ac:dyDescent="0.25">
      <c r="A2136" s="35">
        <v>2135</v>
      </c>
      <c r="B2136" s="89">
        <v>89.916666666666671</v>
      </c>
      <c r="C2136" s="35">
        <f t="shared" si="165"/>
        <v>23</v>
      </c>
      <c r="D2136" s="35">
        <f t="shared" si="168"/>
        <v>89</v>
      </c>
      <c r="E2136" s="35">
        <f t="shared" si="169"/>
        <v>5</v>
      </c>
      <c r="F2136" s="35" t="str">
        <f t="shared" si="166"/>
        <v>Thursday</v>
      </c>
      <c r="G2136" s="35">
        <f t="shared" si="167"/>
        <v>3</v>
      </c>
      <c r="H2136" s="34">
        <f>CONVERT(INDEX(Htg_StPt_Sch_EZ!$C$4:$I$27,MATCH(Schedules_8760!$C2136,Htg_StPt_Sch_EZ!$B$4:$B$27,0),MATCH(Schedules_8760!$F2136,Htg_StPt_Sch_EZ!$C$3:$I$3,0)),"F","C")</f>
        <v>20.555555555555554</v>
      </c>
      <c r="I2136" s="34">
        <f>CONVERT(INDEX(Htg_StPt_Sch_EZ!$C$31:$I$54,MATCH(Schedules_8760!$C2136,Htg_StPt_Sch_EZ!$B$31:$B$54,0),MATCH(Schedules_8760!$F2136,Htg_StPt_Sch_EZ!$C$30:$I$30,0)),"F","C")</f>
        <v>19.444444444444443</v>
      </c>
      <c r="J2136" s="34">
        <f>CONVERT(INDEX(Clg_StPt_Sch_EZ!$C$4:$I$27,MATCH(Schedules_8760!$C2136,Clg_StPt_Sch_EZ!$B$4:$B$27,0),MATCH(Schedules_8760!$F2136,Clg_StPt_Sch_EZ!$C$3:$I$3,0)),"F","C")</f>
        <v>25.555555555555554</v>
      </c>
      <c r="K2136" s="34">
        <f>CONVERT(INDEX(Clg_StPt_Sch_EZ!$C$31:$I$54,MATCH(Schedules_8760!$C2136,Clg_StPt_Sch_EZ!$B$31:$B$54,0),MATCH(Schedules_8760!$F2136,Clg_StPt_Sch_EZ!$C$30:$I$30,0)),"F","C")</f>
        <v>28.333333333333332</v>
      </c>
      <c r="L2136" s="34">
        <f>CONVERT(INDEX(DHW_StPt_Sch_EZ!$C$4:$I$27,MATCH(Schedules_8760!$C2136,DHW_StPt_Sch_EZ!$B$4:$B$27,0),MATCH(Schedules_8760!$F2136,DHW_StPt_Sch_EZ!$C$3:$I$3,0)),"F","C")</f>
        <v>53.333333333333329</v>
      </c>
      <c r="M2136" s="34">
        <f>CONVERT(INDEX(DHW_StPt_Sch_EZ!$C$31:$I$54,MATCH(Schedules_8760!$C2136,DHW_StPt_Sch_EZ!$B$31:$B$54,0),MATCH(Schedules_8760!$F2136,DHW_StPt_Sch_EZ!$C$30:$I$30,0)),"F","C")</f>
        <v>53.333333333333329</v>
      </c>
      <c r="N2136" s="12"/>
      <c r="O2136" s="12"/>
      <c r="P2136" s="12"/>
    </row>
    <row r="2137" spans="1:16" x14ac:dyDescent="0.25">
      <c r="A2137" s="35">
        <v>2136</v>
      </c>
      <c r="B2137" s="89">
        <v>89.958333333333329</v>
      </c>
      <c r="C2137" s="35">
        <f t="shared" si="165"/>
        <v>24</v>
      </c>
      <c r="D2137" s="35">
        <f t="shared" si="168"/>
        <v>89</v>
      </c>
      <c r="E2137" s="35">
        <f t="shared" si="169"/>
        <v>5</v>
      </c>
      <c r="F2137" s="35" t="str">
        <f t="shared" si="166"/>
        <v>Thursday</v>
      </c>
      <c r="G2137" s="35">
        <f t="shared" si="167"/>
        <v>3</v>
      </c>
      <c r="H2137" s="34">
        <f>CONVERT(INDEX(Htg_StPt_Sch_EZ!$C$4:$I$27,MATCH(Schedules_8760!$C2137,Htg_StPt_Sch_EZ!$B$4:$B$27,0),MATCH(Schedules_8760!$F2137,Htg_StPt_Sch_EZ!$C$3:$I$3,0)),"F","C")</f>
        <v>20.555555555555554</v>
      </c>
      <c r="I2137" s="34">
        <f>CONVERT(INDEX(Htg_StPt_Sch_EZ!$C$31:$I$54,MATCH(Schedules_8760!$C2137,Htg_StPt_Sch_EZ!$B$31:$B$54,0),MATCH(Schedules_8760!$F2137,Htg_StPt_Sch_EZ!$C$30:$I$30,0)),"F","C")</f>
        <v>19.444444444444443</v>
      </c>
      <c r="J2137" s="34">
        <f>CONVERT(INDEX(Clg_StPt_Sch_EZ!$C$4:$I$27,MATCH(Schedules_8760!$C2137,Clg_StPt_Sch_EZ!$B$4:$B$27,0),MATCH(Schedules_8760!$F2137,Clg_StPt_Sch_EZ!$C$3:$I$3,0)),"F","C")</f>
        <v>25.555555555555554</v>
      </c>
      <c r="K2137" s="34">
        <f>CONVERT(INDEX(Clg_StPt_Sch_EZ!$C$31:$I$54,MATCH(Schedules_8760!$C2137,Clg_StPt_Sch_EZ!$B$31:$B$54,0),MATCH(Schedules_8760!$F2137,Clg_StPt_Sch_EZ!$C$30:$I$30,0)),"F","C")</f>
        <v>28.333333333333332</v>
      </c>
      <c r="L2137" s="34">
        <f>CONVERT(INDEX(DHW_StPt_Sch_EZ!$C$4:$I$27,MATCH(Schedules_8760!$C2137,DHW_StPt_Sch_EZ!$B$4:$B$27,0),MATCH(Schedules_8760!$F2137,DHW_StPt_Sch_EZ!$C$3:$I$3,0)),"F","C")</f>
        <v>53.333333333333329</v>
      </c>
      <c r="M2137" s="34">
        <f>CONVERT(INDEX(DHW_StPt_Sch_EZ!$C$31:$I$54,MATCH(Schedules_8760!$C2137,DHW_StPt_Sch_EZ!$B$31:$B$54,0),MATCH(Schedules_8760!$F2137,DHW_StPt_Sch_EZ!$C$30:$I$30,0)),"F","C")</f>
        <v>53.333333333333329</v>
      </c>
      <c r="N2137" s="12"/>
      <c r="O2137" s="12"/>
      <c r="P2137" s="12"/>
    </row>
    <row r="2138" spans="1:16" x14ac:dyDescent="0.25">
      <c r="A2138" s="35">
        <v>2137</v>
      </c>
      <c r="B2138" s="89">
        <v>90</v>
      </c>
      <c r="C2138" s="35">
        <f t="shared" si="165"/>
        <v>1</v>
      </c>
      <c r="D2138" s="35">
        <f t="shared" si="168"/>
        <v>90</v>
      </c>
      <c r="E2138" s="35">
        <f t="shared" si="169"/>
        <v>6</v>
      </c>
      <c r="F2138" s="35" t="str">
        <f t="shared" si="166"/>
        <v>Friday</v>
      </c>
      <c r="G2138" s="35">
        <f t="shared" si="167"/>
        <v>3</v>
      </c>
      <c r="H2138" s="34">
        <f>CONVERT(INDEX(Htg_StPt_Sch_EZ!$C$4:$I$27,MATCH(Schedules_8760!$C2138,Htg_StPt_Sch_EZ!$B$4:$B$27,0),MATCH(Schedules_8760!$F2138,Htg_StPt_Sch_EZ!$C$3:$I$3,0)),"F","C")</f>
        <v>20.555555555555554</v>
      </c>
      <c r="I2138" s="34">
        <f>CONVERT(INDEX(Htg_StPt_Sch_EZ!$C$31:$I$54,MATCH(Schedules_8760!$C2138,Htg_StPt_Sch_EZ!$B$31:$B$54,0),MATCH(Schedules_8760!$F2138,Htg_StPt_Sch_EZ!$C$30:$I$30,0)),"F","C")</f>
        <v>19.444444444444443</v>
      </c>
      <c r="J2138" s="34">
        <f>CONVERT(INDEX(Clg_StPt_Sch_EZ!$C$4:$I$27,MATCH(Schedules_8760!$C2138,Clg_StPt_Sch_EZ!$B$4:$B$27,0),MATCH(Schedules_8760!$F2138,Clg_StPt_Sch_EZ!$C$3:$I$3,0)),"F","C")</f>
        <v>25.555555555555554</v>
      </c>
      <c r="K2138" s="34">
        <f>CONVERT(INDEX(Clg_StPt_Sch_EZ!$C$31:$I$54,MATCH(Schedules_8760!$C2138,Clg_StPt_Sch_EZ!$B$31:$B$54,0),MATCH(Schedules_8760!$F2138,Clg_StPt_Sch_EZ!$C$30:$I$30,0)),"F","C")</f>
        <v>28.333333333333332</v>
      </c>
      <c r="L2138" s="34">
        <f>CONVERT(INDEX(DHW_StPt_Sch_EZ!$C$4:$I$27,MATCH(Schedules_8760!$C2138,DHW_StPt_Sch_EZ!$B$4:$B$27,0),MATCH(Schedules_8760!$F2138,DHW_StPt_Sch_EZ!$C$3:$I$3,0)),"F","C")</f>
        <v>53.333333333333329</v>
      </c>
      <c r="M2138" s="34">
        <f>CONVERT(INDEX(DHW_StPt_Sch_EZ!$C$31:$I$54,MATCH(Schedules_8760!$C2138,DHW_StPt_Sch_EZ!$B$31:$B$54,0),MATCH(Schedules_8760!$F2138,DHW_StPt_Sch_EZ!$C$30:$I$30,0)),"F","C")</f>
        <v>53.333333333333329</v>
      </c>
      <c r="N2138" s="12"/>
      <c r="O2138" s="12"/>
      <c r="P2138" s="12"/>
    </row>
    <row r="2139" spans="1:16" x14ac:dyDescent="0.25">
      <c r="A2139" s="35">
        <v>2138</v>
      </c>
      <c r="B2139" s="89">
        <v>90.041666666666671</v>
      </c>
      <c r="C2139" s="35">
        <f t="shared" si="165"/>
        <v>2</v>
      </c>
      <c r="D2139" s="35">
        <f t="shared" si="168"/>
        <v>90</v>
      </c>
      <c r="E2139" s="35">
        <f t="shared" si="169"/>
        <v>6</v>
      </c>
      <c r="F2139" s="35" t="str">
        <f t="shared" si="166"/>
        <v>Friday</v>
      </c>
      <c r="G2139" s="35">
        <f t="shared" si="167"/>
        <v>3</v>
      </c>
      <c r="H2139" s="34">
        <f>CONVERT(INDEX(Htg_StPt_Sch_EZ!$C$4:$I$27,MATCH(Schedules_8760!$C2139,Htg_StPt_Sch_EZ!$B$4:$B$27,0),MATCH(Schedules_8760!$F2139,Htg_StPt_Sch_EZ!$C$3:$I$3,0)),"F","C")</f>
        <v>20.555555555555554</v>
      </c>
      <c r="I2139" s="34">
        <f>CONVERT(INDEX(Htg_StPt_Sch_EZ!$C$31:$I$54,MATCH(Schedules_8760!$C2139,Htg_StPt_Sch_EZ!$B$31:$B$54,0),MATCH(Schedules_8760!$F2139,Htg_StPt_Sch_EZ!$C$30:$I$30,0)),"F","C")</f>
        <v>19.444444444444443</v>
      </c>
      <c r="J2139" s="34">
        <f>CONVERT(INDEX(Clg_StPt_Sch_EZ!$C$4:$I$27,MATCH(Schedules_8760!$C2139,Clg_StPt_Sch_EZ!$B$4:$B$27,0),MATCH(Schedules_8760!$F2139,Clg_StPt_Sch_EZ!$C$3:$I$3,0)),"F","C")</f>
        <v>25.555555555555554</v>
      </c>
      <c r="K2139" s="34">
        <f>CONVERT(INDEX(Clg_StPt_Sch_EZ!$C$31:$I$54,MATCH(Schedules_8760!$C2139,Clg_StPt_Sch_EZ!$B$31:$B$54,0),MATCH(Schedules_8760!$F2139,Clg_StPt_Sch_EZ!$C$30:$I$30,0)),"F","C")</f>
        <v>28.333333333333332</v>
      </c>
      <c r="L2139" s="34">
        <f>CONVERT(INDEX(DHW_StPt_Sch_EZ!$C$4:$I$27,MATCH(Schedules_8760!$C2139,DHW_StPt_Sch_EZ!$B$4:$B$27,0),MATCH(Schedules_8760!$F2139,DHW_StPt_Sch_EZ!$C$3:$I$3,0)),"F","C")</f>
        <v>53.333333333333329</v>
      </c>
      <c r="M2139" s="34">
        <f>CONVERT(INDEX(DHW_StPt_Sch_EZ!$C$31:$I$54,MATCH(Schedules_8760!$C2139,DHW_StPt_Sch_EZ!$B$31:$B$54,0),MATCH(Schedules_8760!$F2139,DHW_StPt_Sch_EZ!$C$30:$I$30,0)),"F","C")</f>
        <v>53.333333333333329</v>
      </c>
      <c r="N2139" s="12"/>
      <c r="O2139" s="12"/>
      <c r="P2139" s="12"/>
    </row>
    <row r="2140" spans="1:16" x14ac:dyDescent="0.25">
      <c r="A2140" s="35">
        <v>2139</v>
      </c>
      <c r="B2140" s="89">
        <v>90.083333333333329</v>
      </c>
      <c r="C2140" s="35">
        <f t="shared" si="165"/>
        <v>3</v>
      </c>
      <c r="D2140" s="35">
        <f t="shared" si="168"/>
        <v>90</v>
      </c>
      <c r="E2140" s="35">
        <f t="shared" si="169"/>
        <v>6</v>
      </c>
      <c r="F2140" s="35" t="str">
        <f t="shared" si="166"/>
        <v>Friday</v>
      </c>
      <c r="G2140" s="35">
        <f t="shared" si="167"/>
        <v>3</v>
      </c>
      <c r="H2140" s="34">
        <f>CONVERT(INDEX(Htg_StPt_Sch_EZ!$C$4:$I$27,MATCH(Schedules_8760!$C2140,Htg_StPt_Sch_EZ!$B$4:$B$27,0),MATCH(Schedules_8760!$F2140,Htg_StPt_Sch_EZ!$C$3:$I$3,0)),"F","C")</f>
        <v>20.555555555555554</v>
      </c>
      <c r="I2140" s="34">
        <f>CONVERT(INDEX(Htg_StPt_Sch_EZ!$C$31:$I$54,MATCH(Schedules_8760!$C2140,Htg_StPt_Sch_EZ!$B$31:$B$54,0),MATCH(Schedules_8760!$F2140,Htg_StPt_Sch_EZ!$C$30:$I$30,0)),"F","C")</f>
        <v>19.444444444444443</v>
      </c>
      <c r="J2140" s="34">
        <f>CONVERT(INDEX(Clg_StPt_Sch_EZ!$C$4:$I$27,MATCH(Schedules_8760!$C2140,Clg_StPt_Sch_EZ!$B$4:$B$27,0),MATCH(Schedules_8760!$F2140,Clg_StPt_Sch_EZ!$C$3:$I$3,0)),"F","C")</f>
        <v>25.555555555555554</v>
      </c>
      <c r="K2140" s="34">
        <f>CONVERT(INDEX(Clg_StPt_Sch_EZ!$C$31:$I$54,MATCH(Schedules_8760!$C2140,Clg_StPt_Sch_EZ!$B$31:$B$54,0),MATCH(Schedules_8760!$F2140,Clg_StPt_Sch_EZ!$C$30:$I$30,0)),"F","C")</f>
        <v>28.333333333333332</v>
      </c>
      <c r="L2140" s="34">
        <f>CONVERT(INDEX(DHW_StPt_Sch_EZ!$C$4:$I$27,MATCH(Schedules_8760!$C2140,DHW_StPt_Sch_EZ!$B$4:$B$27,0),MATCH(Schedules_8760!$F2140,DHW_StPt_Sch_EZ!$C$3:$I$3,0)),"F","C")</f>
        <v>53.333333333333329</v>
      </c>
      <c r="M2140" s="34">
        <f>CONVERT(INDEX(DHW_StPt_Sch_EZ!$C$31:$I$54,MATCH(Schedules_8760!$C2140,DHW_StPt_Sch_EZ!$B$31:$B$54,0),MATCH(Schedules_8760!$F2140,DHW_StPt_Sch_EZ!$C$30:$I$30,0)),"F","C")</f>
        <v>53.333333333333329</v>
      </c>
      <c r="N2140" s="12"/>
      <c r="O2140" s="12"/>
      <c r="P2140" s="12"/>
    </row>
    <row r="2141" spans="1:16" x14ac:dyDescent="0.25">
      <c r="A2141" s="35">
        <v>2140</v>
      </c>
      <c r="B2141" s="89">
        <v>90.125</v>
      </c>
      <c r="C2141" s="35">
        <f t="shared" si="165"/>
        <v>4</v>
      </c>
      <c r="D2141" s="35">
        <f t="shared" si="168"/>
        <v>90</v>
      </c>
      <c r="E2141" s="35">
        <f t="shared" si="169"/>
        <v>6</v>
      </c>
      <c r="F2141" s="35" t="str">
        <f t="shared" si="166"/>
        <v>Friday</v>
      </c>
      <c r="G2141" s="35">
        <f t="shared" si="167"/>
        <v>3</v>
      </c>
      <c r="H2141" s="34">
        <f>CONVERT(INDEX(Htg_StPt_Sch_EZ!$C$4:$I$27,MATCH(Schedules_8760!$C2141,Htg_StPt_Sch_EZ!$B$4:$B$27,0),MATCH(Schedules_8760!$F2141,Htg_StPt_Sch_EZ!$C$3:$I$3,0)),"F","C")</f>
        <v>20.555555555555554</v>
      </c>
      <c r="I2141" s="34">
        <f>CONVERT(INDEX(Htg_StPt_Sch_EZ!$C$31:$I$54,MATCH(Schedules_8760!$C2141,Htg_StPt_Sch_EZ!$B$31:$B$54,0),MATCH(Schedules_8760!$F2141,Htg_StPt_Sch_EZ!$C$30:$I$30,0)),"F","C")</f>
        <v>19.444444444444443</v>
      </c>
      <c r="J2141" s="34">
        <f>CONVERT(INDEX(Clg_StPt_Sch_EZ!$C$4:$I$27,MATCH(Schedules_8760!$C2141,Clg_StPt_Sch_EZ!$B$4:$B$27,0),MATCH(Schedules_8760!$F2141,Clg_StPt_Sch_EZ!$C$3:$I$3,0)),"F","C")</f>
        <v>25.555555555555554</v>
      </c>
      <c r="K2141" s="34">
        <f>CONVERT(INDEX(Clg_StPt_Sch_EZ!$C$31:$I$54,MATCH(Schedules_8760!$C2141,Clg_StPt_Sch_EZ!$B$31:$B$54,0),MATCH(Schedules_8760!$F2141,Clg_StPt_Sch_EZ!$C$30:$I$30,0)),"F","C")</f>
        <v>28.333333333333332</v>
      </c>
      <c r="L2141" s="34">
        <f>CONVERT(INDEX(DHW_StPt_Sch_EZ!$C$4:$I$27,MATCH(Schedules_8760!$C2141,DHW_StPt_Sch_EZ!$B$4:$B$27,0),MATCH(Schedules_8760!$F2141,DHW_StPt_Sch_EZ!$C$3:$I$3,0)),"F","C")</f>
        <v>53.333333333333329</v>
      </c>
      <c r="M2141" s="34">
        <f>CONVERT(INDEX(DHW_StPt_Sch_EZ!$C$31:$I$54,MATCH(Schedules_8760!$C2141,DHW_StPt_Sch_EZ!$B$31:$B$54,0),MATCH(Schedules_8760!$F2141,DHW_StPt_Sch_EZ!$C$30:$I$30,0)),"F","C")</f>
        <v>53.333333333333329</v>
      </c>
      <c r="N2141" s="12"/>
      <c r="O2141" s="12"/>
      <c r="P2141" s="12"/>
    </row>
    <row r="2142" spans="1:16" x14ac:dyDescent="0.25">
      <c r="A2142" s="35">
        <v>2141</v>
      </c>
      <c r="B2142" s="89">
        <v>90.166666666666671</v>
      </c>
      <c r="C2142" s="35">
        <f t="shared" si="165"/>
        <v>5</v>
      </c>
      <c r="D2142" s="35">
        <f t="shared" si="168"/>
        <v>90</v>
      </c>
      <c r="E2142" s="35">
        <f t="shared" si="169"/>
        <v>6</v>
      </c>
      <c r="F2142" s="35" t="str">
        <f t="shared" si="166"/>
        <v>Friday</v>
      </c>
      <c r="G2142" s="35">
        <f t="shared" si="167"/>
        <v>3</v>
      </c>
      <c r="H2142" s="34">
        <f>CONVERT(INDEX(Htg_StPt_Sch_EZ!$C$4:$I$27,MATCH(Schedules_8760!$C2142,Htg_StPt_Sch_EZ!$B$4:$B$27,0),MATCH(Schedules_8760!$F2142,Htg_StPt_Sch_EZ!$C$3:$I$3,0)),"F","C")</f>
        <v>20.555555555555554</v>
      </c>
      <c r="I2142" s="34">
        <f>CONVERT(INDEX(Htg_StPt_Sch_EZ!$C$31:$I$54,MATCH(Schedules_8760!$C2142,Htg_StPt_Sch_EZ!$B$31:$B$54,0),MATCH(Schedules_8760!$F2142,Htg_StPt_Sch_EZ!$C$30:$I$30,0)),"F","C")</f>
        <v>19.444444444444443</v>
      </c>
      <c r="J2142" s="34">
        <f>CONVERT(INDEX(Clg_StPt_Sch_EZ!$C$4:$I$27,MATCH(Schedules_8760!$C2142,Clg_StPt_Sch_EZ!$B$4:$B$27,0),MATCH(Schedules_8760!$F2142,Clg_StPt_Sch_EZ!$C$3:$I$3,0)),"F","C")</f>
        <v>25.555555555555554</v>
      </c>
      <c r="K2142" s="34">
        <f>CONVERT(INDEX(Clg_StPt_Sch_EZ!$C$31:$I$54,MATCH(Schedules_8760!$C2142,Clg_StPt_Sch_EZ!$B$31:$B$54,0),MATCH(Schedules_8760!$F2142,Clg_StPt_Sch_EZ!$C$30:$I$30,0)),"F","C")</f>
        <v>28.333333333333332</v>
      </c>
      <c r="L2142" s="34">
        <f>CONVERT(INDEX(DHW_StPt_Sch_EZ!$C$4:$I$27,MATCH(Schedules_8760!$C2142,DHW_StPt_Sch_EZ!$B$4:$B$27,0),MATCH(Schedules_8760!$F2142,DHW_StPt_Sch_EZ!$C$3:$I$3,0)),"F","C")</f>
        <v>53.333333333333329</v>
      </c>
      <c r="M2142" s="34">
        <f>CONVERT(INDEX(DHW_StPt_Sch_EZ!$C$31:$I$54,MATCH(Schedules_8760!$C2142,DHW_StPt_Sch_EZ!$B$31:$B$54,0),MATCH(Schedules_8760!$F2142,DHW_StPt_Sch_EZ!$C$30:$I$30,0)),"F","C")</f>
        <v>53.333333333333329</v>
      </c>
      <c r="N2142" s="12"/>
      <c r="O2142" s="12"/>
      <c r="P2142" s="12"/>
    </row>
    <row r="2143" spans="1:16" x14ac:dyDescent="0.25">
      <c r="A2143" s="35">
        <v>2142</v>
      </c>
      <c r="B2143" s="89">
        <v>90.208333333333329</v>
      </c>
      <c r="C2143" s="35">
        <f t="shared" si="165"/>
        <v>6</v>
      </c>
      <c r="D2143" s="35">
        <f t="shared" si="168"/>
        <v>90</v>
      </c>
      <c r="E2143" s="35">
        <f t="shared" si="169"/>
        <v>6</v>
      </c>
      <c r="F2143" s="35" t="str">
        <f t="shared" si="166"/>
        <v>Friday</v>
      </c>
      <c r="G2143" s="35">
        <f t="shared" si="167"/>
        <v>3</v>
      </c>
      <c r="H2143" s="34">
        <f>CONVERT(INDEX(Htg_StPt_Sch_EZ!$C$4:$I$27,MATCH(Schedules_8760!$C2143,Htg_StPt_Sch_EZ!$B$4:$B$27,0),MATCH(Schedules_8760!$F2143,Htg_StPt_Sch_EZ!$C$3:$I$3,0)),"F","C")</f>
        <v>20.555555555555554</v>
      </c>
      <c r="I2143" s="34">
        <f>CONVERT(INDEX(Htg_StPt_Sch_EZ!$C$31:$I$54,MATCH(Schedules_8760!$C2143,Htg_StPt_Sch_EZ!$B$31:$B$54,0),MATCH(Schedules_8760!$F2143,Htg_StPt_Sch_EZ!$C$30:$I$30,0)),"F","C")</f>
        <v>19.444444444444443</v>
      </c>
      <c r="J2143" s="34">
        <f>CONVERT(INDEX(Clg_StPt_Sch_EZ!$C$4:$I$27,MATCH(Schedules_8760!$C2143,Clg_StPt_Sch_EZ!$B$4:$B$27,0),MATCH(Schedules_8760!$F2143,Clg_StPt_Sch_EZ!$C$3:$I$3,0)),"F","C")</f>
        <v>25.555555555555554</v>
      </c>
      <c r="K2143" s="34">
        <f>CONVERT(INDEX(Clg_StPt_Sch_EZ!$C$31:$I$54,MATCH(Schedules_8760!$C2143,Clg_StPt_Sch_EZ!$B$31:$B$54,0),MATCH(Schedules_8760!$F2143,Clg_StPt_Sch_EZ!$C$30:$I$30,0)),"F","C")</f>
        <v>28.333333333333332</v>
      </c>
      <c r="L2143" s="34">
        <f>CONVERT(INDEX(DHW_StPt_Sch_EZ!$C$4:$I$27,MATCH(Schedules_8760!$C2143,DHW_StPt_Sch_EZ!$B$4:$B$27,0),MATCH(Schedules_8760!$F2143,DHW_StPt_Sch_EZ!$C$3:$I$3,0)),"F","C")</f>
        <v>53.333333333333329</v>
      </c>
      <c r="M2143" s="34">
        <f>CONVERT(INDEX(DHW_StPt_Sch_EZ!$C$31:$I$54,MATCH(Schedules_8760!$C2143,DHW_StPt_Sch_EZ!$B$31:$B$54,0),MATCH(Schedules_8760!$F2143,DHW_StPt_Sch_EZ!$C$30:$I$30,0)),"F","C")</f>
        <v>53.333333333333329</v>
      </c>
      <c r="N2143" s="12"/>
      <c r="O2143" s="12"/>
      <c r="P2143" s="12"/>
    </row>
    <row r="2144" spans="1:16" x14ac:dyDescent="0.25">
      <c r="A2144" s="35">
        <v>2143</v>
      </c>
      <c r="B2144" s="89">
        <v>90.25</v>
      </c>
      <c r="C2144" s="35">
        <f t="shared" si="165"/>
        <v>7</v>
      </c>
      <c r="D2144" s="35">
        <f t="shared" si="168"/>
        <v>90</v>
      </c>
      <c r="E2144" s="35">
        <f t="shared" si="169"/>
        <v>6</v>
      </c>
      <c r="F2144" s="35" t="str">
        <f t="shared" si="166"/>
        <v>Friday</v>
      </c>
      <c r="G2144" s="35">
        <f t="shared" si="167"/>
        <v>3</v>
      </c>
      <c r="H2144" s="34">
        <f>CONVERT(INDEX(Htg_StPt_Sch_EZ!$C$4:$I$27,MATCH(Schedules_8760!$C2144,Htg_StPt_Sch_EZ!$B$4:$B$27,0),MATCH(Schedules_8760!$F2144,Htg_StPt_Sch_EZ!$C$3:$I$3,0)),"F","C")</f>
        <v>20.555555555555554</v>
      </c>
      <c r="I2144" s="34">
        <f>CONVERT(INDEX(Htg_StPt_Sch_EZ!$C$31:$I$54,MATCH(Schedules_8760!$C2144,Htg_StPt_Sch_EZ!$B$31:$B$54,0),MATCH(Schedules_8760!$F2144,Htg_StPt_Sch_EZ!$C$30:$I$30,0)),"F","C")</f>
        <v>19.444444444444443</v>
      </c>
      <c r="J2144" s="34">
        <f>CONVERT(INDEX(Clg_StPt_Sch_EZ!$C$4:$I$27,MATCH(Schedules_8760!$C2144,Clg_StPt_Sch_EZ!$B$4:$B$27,0),MATCH(Schedules_8760!$F2144,Clg_StPt_Sch_EZ!$C$3:$I$3,0)),"F","C")</f>
        <v>25.555555555555554</v>
      </c>
      <c r="K2144" s="34">
        <f>CONVERT(INDEX(Clg_StPt_Sch_EZ!$C$31:$I$54,MATCH(Schedules_8760!$C2144,Clg_StPt_Sch_EZ!$B$31:$B$54,0),MATCH(Schedules_8760!$F2144,Clg_StPt_Sch_EZ!$C$30:$I$30,0)),"F","C")</f>
        <v>28.333333333333332</v>
      </c>
      <c r="L2144" s="34">
        <f>CONVERT(INDEX(DHW_StPt_Sch_EZ!$C$4:$I$27,MATCH(Schedules_8760!$C2144,DHW_StPt_Sch_EZ!$B$4:$B$27,0),MATCH(Schedules_8760!$F2144,DHW_StPt_Sch_EZ!$C$3:$I$3,0)),"F","C")</f>
        <v>53.333333333333329</v>
      </c>
      <c r="M2144" s="34">
        <f>CONVERT(INDEX(DHW_StPt_Sch_EZ!$C$31:$I$54,MATCH(Schedules_8760!$C2144,DHW_StPt_Sch_EZ!$B$31:$B$54,0),MATCH(Schedules_8760!$F2144,DHW_StPt_Sch_EZ!$C$30:$I$30,0)),"F","C")</f>
        <v>53.333333333333329</v>
      </c>
      <c r="N2144" s="12"/>
      <c r="O2144" s="12"/>
      <c r="P2144" s="12"/>
    </row>
    <row r="2145" spans="1:16" x14ac:dyDescent="0.25">
      <c r="A2145" s="35">
        <v>2144</v>
      </c>
      <c r="B2145" s="89">
        <v>90.291666666666671</v>
      </c>
      <c r="C2145" s="35">
        <f t="shared" si="165"/>
        <v>8</v>
      </c>
      <c r="D2145" s="35">
        <f t="shared" si="168"/>
        <v>90</v>
      </c>
      <c r="E2145" s="35">
        <f t="shared" si="169"/>
        <v>6</v>
      </c>
      <c r="F2145" s="35" t="str">
        <f t="shared" si="166"/>
        <v>Friday</v>
      </c>
      <c r="G2145" s="35">
        <f t="shared" si="167"/>
        <v>3</v>
      </c>
      <c r="H2145" s="34">
        <f>CONVERT(INDEX(Htg_StPt_Sch_EZ!$C$4:$I$27,MATCH(Schedules_8760!$C2145,Htg_StPt_Sch_EZ!$B$4:$B$27,0),MATCH(Schedules_8760!$F2145,Htg_StPt_Sch_EZ!$C$3:$I$3,0)),"F","C")</f>
        <v>20.555555555555554</v>
      </c>
      <c r="I2145" s="34">
        <f>CONVERT(INDEX(Htg_StPt_Sch_EZ!$C$31:$I$54,MATCH(Schedules_8760!$C2145,Htg_StPt_Sch_EZ!$B$31:$B$54,0),MATCH(Schedules_8760!$F2145,Htg_StPt_Sch_EZ!$C$30:$I$30,0)),"F","C")</f>
        <v>19.444444444444443</v>
      </c>
      <c r="J2145" s="34">
        <f>CONVERT(INDEX(Clg_StPt_Sch_EZ!$C$4:$I$27,MATCH(Schedules_8760!$C2145,Clg_StPt_Sch_EZ!$B$4:$B$27,0),MATCH(Schedules_8760!$F2145,Clg_StPt_Sch_EZ!$C$3:$I$3,0)),"F","C")</f>
        <v>25.555555555555554</v>
      </c>
      <c r="K2145" s="34">
        <f>CONVERT(INDEX(Clg_StPt_Sch_EZ!$C$31:$I$54,MATCH(Schedules_8760!$C2145,Clg_StPt_Sch_EZ!$B$31:$B$54,0),MATCH(Schedules_8760!$F2145,Clg_StPt_Sch_EZ!$C$30:$I$30,0)),"F","C")</f>
        <v>25</v>
      </c>
      <c r="L2145" s="34">
        <f>CONVERT(INDEX(DHW_StPt_Sch_EZ!$C$4:$I$27,MATCH(Schedules_8760!$C2145,DHW_StPt_Sch_EZ!$B$4:$B$27,0),MATCH(Schedules_8760!$F2145,DHW_StPt_Sch_EZ!$C$3:$I$3,0)),"F","C")</f>
        <v>53.333333333333329</v>
      </c>
      <c r="M2145" s="34">
        <f>CONVERT(INDEX(DHW_StPt_Sch_EZ!$C$31:$I$54,MATCH(Schedules_8760!$C2145,DHW_StPt_Sch_EZ!$B$31:$B$54,0),MATCH(Schedules_8760!$F2145,DHW_StPt_Sch_EZ!$C$30:$I$30,0)),"F","C")</f>
        <v>53.333333333333329</v>
      </c>
      <c r="N2145" s="12"/>
      <c r="O2145" s="12"/>
      <c r="P2145" s="12"/>
    </row>
    <row r="2146" spans="1:16" x14ac:dyDescent="0.25">
      <c r="A2146" s="35">
        <v>2145</v>
      </c>
      <c r="B2146" s="89">
        <v>90.333333333333329</v>
      </c>
      <c r="C2146" s="35">
        <f t="shared" si="165"/>
        <v>9</v>
      </c>
      <c r="D2146" s="35">
        <f t="shared" si="168"/>
        <v>90</v>
      </c>
      <c r="E2146" s="35">
        <f t="shared" si="169"/>
        <v>6</v>
      </c>
      <c r="F2146" s="35" t="str">
        <f t="shared" si="166"/>
        <v>Friday</v>
      </c>
      <c r="G2146" s="35">
        <f t="shared" si="167"/>
        <v>3</v>
      </c>
      <c r="H2146" s="34">
        <f>CONVERT(INDEX(Htg_StPt_Sch_EZ!$C$4:$I$27,MATCH(Schedules_8760!$C2146,Htg_StPt_Sch_EZ!$B$4:$B$27,0),MATCH(Schedules_8760!$F2146,Htg_StPt_Sch_EZ!$C$3:$I$3,0)),"F","C")</f>
        <v>20.555555555555554</v>
      </c>
      <c r="I2146" s="34">
        <f>CONVERT(INDEX(Htg_StPt_Sch_EZ!$C$31:$I$54,MATCH(Schedules_8760!$C2146,Htg_StPt_Sch_EZ!$B$31:$B$54,0),MATCH(Schedules_8760!$F2146,Htg_StPt_Sch_EZ!$C$30:$I$30,0)),"F","C")</f>
        <v>19.444444444444443</v>
      </c>
      <c r="J2146" s="34">
        <f>CONVERT(INDEX(Clg_StPt_Sch_EZ!$C$4:$I$27,MATCH(Schedules_8760!$C2146,Clg_StPt_Sch_EZ!$B$4:$B$27,0),MATCH(Schedules_8760!$F2146,Clg_StPt_Sch_EZ!$C$3:$I$3,0)),"F","C")</f>
        <v>25.555555555555554</v>
      </c>
      <c r="K2146" s="34">
        <f>CONVERT(INDEX(Clg_StPt_Sch_EZ!$C$31:$I$54,MATCH(Schedules_8760!$C2146,Clg_StPt_Sch_EZ!$B$31:$B$54,0),MATCH(Schedules_8760!$F2146,Clg_StPt_Sch_EZ!$C$30:$I$30,0)),"F","C")</f>
        <v>25</v>
      </c>
      <c r="L2146" s="34">
        <f>CONVERT(INDEX(DHW_StPt_Sch_EZ!$C$4:$I$27,MATCH(Schedules_8760!$C2146,DHW_StPt_Sch_EZ!$B$4:$B$27,0),MATCH(Schedules_8760!$F2146,DHW_StPt_Sch_EZ!$C$3:$I$3,0)),"F","C")</f>
        <v>53.333333333333329</v>
      </c>
      <c r="M2146" s="34">
        <f>CONVERT(INDEX(DHW_StPt_Sch_EZ!$C$31:$I$54,MATCH(Schedules_8760!$C2146,DHW_StPt_Sch_EZ!$B$31:$B$54,0),MATCH(Schedules_8760!$F2146,DHW_StPt_Sch_EZ!$C$30:$I$30,0)),"F","C")</f>
        <v>53.333333333333329</v>
      </c>
      <c r="N2146" s="12"/>
      <c r="O2146" s="12"/>
      <c r="P2146" s="12"/>
    </row>
    <row r="2147" spans="1:16" x14ac:dyDescent="0.25">
      <c r="A2147" s="35">
        <v>2146</v>
      </c>
      <c r="B2147" s="89">
        <v>90.375</v>
      </c>
      <c r="C2147" s="35">
        <f t="shared" si="165"/>
        <v>10</v>
      </c>
      <c r="D2147" s="35">
        <f t="shared" si="168"/>
        <v>90</v>
      </c>
      <c r="E2147" s="35">
        <f t="shared" si="169"/>
        <v>6</v>
      </c>
      <c r="F2147" s="35" t="str">
        <f t="shared" si="166"/>
        <v>Friday</v>
      </c>
      <c r="G2147" s="35">
        <f t="shared" si="167"/>
        <v>3</v>
      </c>
      <c r="H2147" s="34">
        <f>CONVERT(INDEX(Htg_StPt_Sch_EZ!$C$4:$I$27,MATCH(Schedules_8760!$C2147,Htg_StPt_Sch_EZ!$B$4:$B$27,0),MATCH(Schedules_8760!$F2147,Htg_StPt_Sch_EZ!$C$3:$I$3,0)),"F","C")</f>
        <v>20.555555555555554</v>
      </c>
      <c r="I2147" s="34">
        <f>CONVERT(INDEX(Htg_StPt_Sch_EZ!$C$31:$I$54,MATCH(Schedules_8760!$C2147,Htg_StPt_Sch_EZ!$B$31:$B$54,0),MATCH(Schedules_8760!$F2147,Htg_StPt_Sch_EZ!$C$30:$I$30,0)),"F","C")</f>
        <v>19.444444444444443</v>
      </c>
      <c r="J2147" s="34">
        <f>CONVERT(INDEX(Clg_StPt_Sch_EZ!$C$4:$I$27,MATCH(Schedules_8760!$C2147,Clg_StPt_Sch_EZ!$B$4:$B$27,0),MATCH(Schedules_8760!$F2147,Clg_StPt_Sch_EZ!$C$3:$I$3,0)),"F","C")</f>
        <v>25.555555555555554</v>
      </c>
      <c r="K2147" s="34">
        <f>CONVERT(INDEX(Clg_StPt_Sch_EZ!$C$31:$I$54,MATCH(Schedules_8760!$C2147,Clg_StPt_Sch_EZ!$B$31:$B$54,0),MATCH(Schedules_8760!$F2147,Clg_StPt_Sch_EZ!$C$30:$I$30,0)),"F","C")</f>
        <v>25</v>
      </c>
      <c r="L2147" s="34">
        <f>CONVERT(INDEX(DHW_StPt_Sch_EZ!$C$4:$I$27,MATCH(Schedules_8760!$C2147,DHW_StPt_Sch_EZ!$B$4:$B$27,0),MATCH(Schedules_8760!$F2147,DHW_StPt_Sch_EZ!$C$3:$I$3,0)),"F","C")</f>
        <v>53.333333333333329</v>
      </c>
      <c r="M2147" s="34">
        <f>CONVERT(INDEX(DHW_StPt_Sch_EZ!$C$31:$I$54,MATCH(Schedules_8760!$C2147,DHW_StPt_Sch_EZ!$B$31:$B$54,0),MATCH(Schedules_8760!$F2147,DHW_StPt_Sch_EZ!$C$30:$I$30,0)),"F","C")</f>
        <v>53.333333333333329</v>
      </c>
      <c r="N2147" s="12"/>
      <c r="O2147" s="12"/>
      <c r="P2147" s="12"/>
    </row>
    <row r="2148" spans="1:16" x14ac:dyDescent="0.25">
      <c r="A2148" s="35">
        <v>2147</v>
      </c>
      <c r="B2148" s="89">
        <v>90.416666666666671</v>
      </c>
      <c r="C2148" s="35">
        <f t="shared" si="165"/>
        <v>11</v>
      </c>
      <c r="D2148" s="35">
        <f t="shared" si="168"/>
        <v>90</v>
      </c>
      <c r="E2148" s="35">
        <f t="shared" si="169"/>
        <v>6</v>
      </c>
      <c r="F2148" s="35" t="str">
        <f t="shared" si="166"/>
        <v>Friday</v>
      </c>
      <c r="G2148" s="35">
        <f t="shared" si="167"/>
        <v>3</v>
      </c>
      <c r="H2148" s="34">
        <f>CONVERT(INDEX(Htg_StPt_Sch_EZ!$C$4:$I$27,MATCH(Schedules_8760!$C2148,Htg_StPt_Sch_EZ!$B$4:$B$27,0),MATCH(Schedules_8760!$F2148,Htg_StPt_Sch_EZ!$C$3:$I$3,0)),"F","C")</f>
        <v>20.555555555555554</v>
      </c>
      <c r="I2148" s="34">
        <f>CONVERT(INDEX(Htg_StPt_Sch_EZ!$C$31:$I$54,MATCH(Schedules_8760!$C2148,Htg_StPt_Sch_EZ!$B$31:$B$54,0),MATCH(Schedules_8760!$F2148,Htg_StPt_Sch_EZ!$C$30:$I$30,0)),"F","C")</f>
        <v>19.444444444444443</v>
      </c>
      <c r="J2148" s="34">
        <f>CONVERT(INDEX(Clg_StPt_Sch_EZ!$C$4:$I$27,MATCH(Schedules_8760!$C2148,Clg_StPt_Sch_EZ!$B$4:$B$27,0),MATCH(Schedules_8760!$F2148,Clg_StPt_Sch_EZ!$C$3:$I$3,0)),"F","C")</f>
        <v>25.555555555555554</v>
      </c>
      <c r="K2148" s="34">
        <f>CONVERT(INDEX(Clg_StPt_Sch_EZ!$C$31:$I$54,MATCH(Schedules_8760!$C2148,Clg_StPt_Sch_EZ!$B$31:$B$54,0),MATCH(Schedules_8760!$F2148,Clg_StPt_Sch_EZ!$C$30:$I$30,0)),"F","C")</f>
        <v>25</v>
      </c>
      <c r="L2148" s="34">
        <f>CONVERT(INDEX(DHW_StPt_Sch_EZ!$C$4:$I$27,MATCH(Schedules_8760!$C2148,DHW_StPt_Sch_EZ!$B$4:$B$27,0),MATCH(Schedules_8760!$F2148,DHW_StPt_Sch_EZ!$C$3:$I$3,0)),"F","C")</f>
        <v>53.333333333333329</v>
      </c>
      <c r="M2148" s="34">
        <f>CONVERT(INDEX(DHW_StPt_Sch_EZ!$C$31:$I$54,MATCH(Schedules_8760!$C2148,DHW_StPt_Sch_EZ!$B$31:$B$54,0),MATCH(Schedules_8760!$F2148,DHW_StPt_Sch_EZ!$C$30:$I$30,0)),"F","C")</f>
        <v>53.333333333333329</v>
      </c>
      <c r="N2148" s="12"/>
      <c r="O2148" s="12"/>
      <c r="P2148" s="12"/>
    </row>
    <row r="2149" spans="1:16" x14ac:dyDescent="0.25">
      <c r="A2149" s="35">
        <v>2148</v>
      </c>
      <c r="B2149" s="89">
        <v>90.458333333333329</v>
      </c>
      <c r="C2149" s="35">
        <f t="shared" si="165"/>
        <v>12</v>
      </c>
      <c r="D2149" s="35">
        <f t="shared" si="168"/>
        <v>90</v>
      </c>
      <c r="E2149" s="35">
        <f t="shared" si="169"/>
        <v>6</v>
      </c>
      <c r="F2149" s="35" t="str">
        <f t="shared" si="166"/>
        <v>Friday</v>
      </c>
      <c r="G2149" s="35">
        <f t="shared" si="167"/>
        <v>3</v>
      </c>
      <c r="H2149" s="34">
        <f>CONVERT(INDEX(Htg_StPt_Sch_EZ!$C$4:$I$27,MATCH(Schedules_8760!$C2149,Htg_StPt_Sch_EZ!$B$4:$B$27,0),MATCH(Schedules_8760!$F2149,Htg_StPt_Sch_EZ!$C$3:$I$3,0)),"F","C")</f>
        <v>20.555555555555554</v>
      </c>
      <c r="I2149" s="34">
        <f>CONVERT(INDEX(Htg_StPt_Sch_EZ!$C$31:$I$54,MATCH(Schedules_8760!$C2149,Htg_StPt_Sch_EZ!$B$31:$B$54,0),MATCH(Schedules_8760!$F2149,Htg_StPt_Sch_EZ!$C$30:$I$30,0)),"F","C")</f>
        <v>19.444444444444443</v>
      </c>
      <c r="J2149" s="34">
        <f>CONVERT(INDEX(Clg_StPt_Sch_EZ!$C$4:$I$27,MATCH(Schedules_8760!$C2149,Clg_StPt_Sch_EZ!$B$4:$B$27,0),MATCH(Schedules_8760!$F2149,Clg_StPt_Sch_EZ!$C$3:$I$3,0)),"F","C")</f>
        <v>25.555555555555554</v>
      </c>
      <c r="K2149" s="34">
        <f>CONVERT(INDEX(Clg_StPt_Sch_EZ!$C$31:$I$54,MATCH(Schedules_8760!$C2149,Clg_StPt_Sch_EZ!$B$31:$B$54,0),MATCH(Schedules_8760!$F2149,Clg_StPt_Sch_EZ!$C$30:$I$30,0)),"F","C")</f>
        <v>25</v>
      </c>
      <c r="L2149" s="34">
        <f>CONVERT(INDEX(DHW_StPt_Sch_EZ!$C$4:$I$27,MATCH(Schedules_8760!$C2149,DHW_StPt_Sch_EZ!$B$4:$B$27,0),MATCH(Schedules_8760!$F2149,DHW_StPt_Sch_EZ!$C$3:$I$3,0)),"F","C")</f>
        <v>53.333333333333329</v>
      </c>
      <c r="M2149" s="34">
        <f>CONVERT(INDEX(DHW_StPt_Sch_EZ!$C$31:$I$54,MATCH(Schedules_8760!$C2149,DHW_StPt_Sch_EZ!$B$31:$B$54,0),MATCH(Schedules_8760!$F2149,DHW_StPt_Sch_EZ!$C$30:$I$30,0)),"F","C")</f>
        <v>53.333333333333329</v>
      </c>
      <c r="N2149" s="12"/>
      <c r="O2149" s="12"/>
      <c r="P2149" s="12"/>
    </row>
    <row r="2150" spans="1:16" x14ac:dyDescent="0.25">
      <c r="A2150" s="35">
        <v>2149</v>
      </c>
      <c r="B2150" s="89">
        <v>90.5</v>
      </c>
      <c r="C2150" s="35">
        <f t="shared" si="165"/>
        <v>13</v>
      </c>
      <c r="D2150" s="35">
        <f t="shared" si="168"/>
        <v>90</v>
      </c>
      <c r="E2150" s="35">
        <f t="shared" si="169"/>
        <v>6</v>
      </c>
      <c r="F2150" s="35" t="str">
        <f t="shared" si="166"/>
        <v>Friday</v>
      </c>
      <c r="G2150" s="35">
        <f t="shared" si="167"/>
        <v>3</v>
      </c>
      <c r="H2150" s="34">
        <f>CONVERT(INDEX(Htg_StPt_Sch_EZ!$C$4:$I$27,MATCH(Schedules_8760!$C2150,Htg_StPt_Sch_EZ!$B$4:$B$27,0),MATCH(Schedules_8760!$F2150,Htg_StPt_Sch_EZ!$C$3:$I$3,0)),"F","C")</f>
        <v>20.555555555555554</v>
      </c>
      <c r="I2150" s="34">
        <f>CONVERT(INDEX(Htg_StPt_Sch_EZ!$C$31:$I$54,MATCH(Schedules_8760!$C2150,Htg_StPt_Sch_EZ!$B$31:$B$54,0),MATCH(Schedules_8760!$F2150,Htg_StPt_Sch_EZ!$C$30:$I$30,0)),"F","C")</f>
        <v>19.444444444444443</v>
      </c>
      <c r="J2150" s="34">
        <f>CONVERT(INDEX(Clg_StPt_Sch_EZ!$C$4:$I$27,MATCH(Schedules_8760!$C2150,Clg_StPt_Sch_EZ!$B$4:$B$27,0),MATCH(Schedules_8760!$F2150,Clg_StPt_Sch_EZ!$C$3:$I$3,0)),"F","C")</f>
        <v>25.555555555555554</v>
      </c>
      <c r="K2150" s="34">
        <f>CONVERT(INDEX(Clg_StPt_Sch_EZ!$C$31:$I$54,MATCH(Schedules_8760!$C2150,Clg_StPt_Sch_EZ!$B$31:$B$54,0),MATCH(Schedules_8760!$F2150,Clg_StPt_Sch_EZ!$C$30:$I$30,0)),"F","C")</f>
        <v>25</v>
      </c>
      <c r="L2150" s="34">
        <f>CONVERT(INDEX(DHW_StPt_Sch_EZ!$C$4:$I$27,MATCH(Schedules_8760!$C2150,DHW_StPt_Sch_EZ!$B$4:$B$27,0),MATCH(Schedules_8760!$F2150,DHW_StPt_Sch_EZ!$C$3:$I$3,0)),"F","C")</f>
        <v>53.333333333333329</v>
      </c>
      <c r="M2150" s="34">
        <f>CONVERT(INDEX(DHW_StPt_Sch_EZ!$C$31:$I$54,MATCH(Schedules_8760!$C2150,DHW_StPt_Sch_EZ!$B$31:$B$54,0),MATCH(Schedules_8760!$F2150,DHW_StPt_Sch_EZ!$C$30:$I$30,0)),"F","C")</f>
        <v>53.333333333333329</v>
      </c>
      <c r="N2150" s="12"/>
      <c r="O2150" s="12"/>
      <c r="P2150" s="12"/>
    </row>
    <row r="2151" spans="1:16" x14ac:dyDescent="0.25">
      <c r="A2151" s="35">
        <v>2150</v>
      </c>
      <c r="B2151" s="89">
        <v>90.541666666666671</v>
      </c>
      <c r="C2151" s="35">
        <f t="shared" si="165"/>
        <v>14</v>
      </c>
      <c r="D2151" s="35">
        <f t="shared" si="168"/>
        <v>90</v>
      </c>
      <c r="E2151" s="35">
        <f t="shared" si="169"/>
        <v>6</v>
      </c>
      <c r="F2151" s="35" t="str">
        <f t="shared" si="166"/>
        <v>Friday</v>
      </c>
      <c r="G2151" s="35">
        <f t="shared" si="167"/>
        <v>3</v>
      </c>
      <c r="H2151" s="34">
        <f>CONVERT(INDEX(Htg_StPt_Sch_EZ!$C$4:$I$27,MATCH(Schedules_8760!$C2151,Htg_StPt_Sch_EZ!$B$4:$B$27,0),MATCH(Schedules_8760!$F2151,Htg_StPt_Sch_EZ!$C$3:$I$3,0)),"F","C")</f>
        <v>20.555555555555554</v>
      </c>
      <c r="I2151" s="34">
        <f>CONVERT(INDEX(Htg_StPt_Sch_EZ!$C$31:$I$54,MATCH(Schedules_8760!$C2151,Htg_StPt_Sch_EZ!$B$31:$B$54,0),MATCH(Schedules_8760!$F2151,Htg_StPt_Sch_EZ!$C$30:$I$30,0)),"F","C")</f>
        <v>19.444444444444443</v>
      </c>
      <c r="J2151" s="34">
        <f>CONVERT(INDEX(Clg_StPt_Sch_EZ!$C$4:$I$27,MATCH(Schedules_8760!$C2151,Clg_StPt_Sch_EZ!$B$4:$B$27,0),MATCH(Schedules_8760!$F2151,Clg_StPt_Sch_EZ!$C$3:$I$3,0)),"F","C")</f>
        <v>25.555555555555554</v>
      </c>
      <c r="K2151" s="34">
        <f>CONVERT(INDEX(Clg_StPt_Sch_EZ!$C$31:$I$54,MATCH(Schedules_8760!$C2151,Clg_StPt_Sch_EZ!$B$31:$B$54,0),MATCH(Schedules_8760!$F2151,Clg_StPt_Sch_EZ!$C$30:$I$30,0)),"F","C")</f>
        <v>25</v>
      </c>
      <c r="L2151" s="34">
        <f>CONVERT(INDEX(DHW_StPt_Sch_EZ!$C$4:$I$27,MATCH(Schedules_8760!$C2151,DHW_StPt_Sch_EZ!$B$4:$B$27,0),MATCH(Schedules_8760!$F2151,DHW_StPt_Sch_EZ!$C$3:$I$3,0)),"F","C")</f>
        <v>53.333333333333329</v>
      </c>
      <c r="M2151" s="34">
        <f>CONVERT(INDEX(DHW_StPt_Sch_EZ!$C$31:$I$54,MATCH(Schedules_8760!$C2151,DHW_StPt_Sch_EZ!$B$31:$B$54,0),MATCH(Schedules_8760!$F2151,DHW_StPt_Sch_EZ!$C$30:$I$30,0)),"F","C")</f>
        <v>53.333333333333329</v>
      </c>
      <c r="N2151" s="12"/>
      <c r="O2151" s="12"/>
      <c r="P2151" s="12"/>
    </row>
    <row r="2152" spans="1:16" x14ac:dyDescent="0.25">
      <c r="A2152" s="35">
        <v>2151</v>
      </c>
      <c r="B2152" s="89">
        <v>90.583333333333329</v>
      </c>
      <c r="C2152" s="35">
        <f t="shared" si="165"/>
        <v>15</v>
      </c>
      <c r="D2152" s="35">
        <f t="shared" si="168"/>
        <v>90</v>
      </c>
      <c r="E2152" s="35">
        <f t="shared" si="169"/>
        <v>6</v>
      </c>
      <c r="F2152" s="35" t="str">
        <f t="shared" si="166"/>
        <v>Friday</v>
      </c>
      <c r="G2152" s="35">
        <f t="shared" si="167"/>
        <v>3</v>
      </c>
      <c r="H2152" s="34">
        <f>CONVERT(INDEX(Htg_StPt_Sch_EZ!$C$4:$I$27,MATCH(Schedules_8760!$C2152,Htg_StPt_Sch_EZ!$B$4:$B$27,0),MATCH(Schedules_8760!$F2152,Htg_StPt_Sch_EZ!$C$3:$I$3,0)),"F","C")</f>
        <v>20.555555555555554</v>
      </c>
      <c r="I2152" s="34">
        <f>CONVERT(INDEX(Htg_StPt_Sch_EZ!$C$31:$I$54,MATCH(Schedules_8760!$C2152,Htg_StPt_Sch_EZ!$B$31:$B$54,0),MATCH(Schedules_8760!$F2152,Htg_StPt_Sch_EZ!$C$30:$I$30,0)),"F","C")</f>
        <v>21.111111111111111</v>
      </c>
      <c r="J2152" s="34">
        <f>CONVERT(INDEX(Clg_StPt_Sch_EZ!$C$4:$I$27,MATCH(Schedules_8760!$C2152,Clg_StPt_Sch_EZ!$B$4:$B$27,0),MATCH(Schedules_8760!$F2152,Clg_StPt_Sch_EZ!$C$3:$I$3,0)),"F","C")</f>
        <v>25.555555555555554</v>
      </c>
      <c r="K2152" s="34">
        <f>CONVERT(INDEX(Clg_StPt_Sch_EZ!$C$31:$I$54,MATCH(Schedules_8760!$C2152,Clg_StPt_Sch_EZ!$B$31:$B$54,0),MATCH(Schedules_8760!$F2152,Clg_StPt_Sch_EZ!$C$30:$I$30,0)),"F","C")</f>
        <v>25</v>
      </c>
      <c r="L2152" s="34">
        <f>CONVERT(INDEX(DHW_StPt_Sch_EZ!$C$4:$I$27,MATCH(Schedules_8760!$C2152,DHW_StPt_Sch_EZ!$B$4:$B$27,0),MATCH(Schedules_8760!$F2152,DHW_StPt_Sch_EZ!$C$3:$I$3,0)),"F","C")</f>
        <v>53.333333333333329</v>
      </c>
      <c r="M2152" s="34">
        <f>CONVERT(INDEX(DHW_StPt_Sch_EZ!$C$31:$I$54,MATCH(Schedules_8760!$C2152,DHW_StPt_Sch_EZ!$B$31:$B$54,0),MATCH(Schedules_8760!$F2152,DHW_StPt_Sch_EZ!$C$30:$I$30,0)),"F","C")</f>
        <v>53.333333333333329</v>
      </c>
      <c r="N2152" s="12"/>
      <c r="O2152" s="12"/>
      <c r="P2152" s="12"/>
    </row>
    <row r="2153" spans="1:16" x14ac:dyDescent="0.25">
      <c r="A2153" s="35">
        <v>2152</v>
      </c>
      <c r="B2153" s="89">
        <v>90.625</v>
      </c>
      <c r="C2153" s="35">
        <f t="shared" si="165"/>
        <v>16</v>
      </c>
      <c r="D2153" s="35">
        <f t="shared" si="168"/>
        <v>90</v>
      </c>
      <c r="E2153" s="35">
        <f t="shared" si="169"/>
        <v>6</v>
      </c>
      <c r="F2153" s="35" t="str">
        <f t="shared" si="166"/>
        <v>Friday</v>
      </c>
      <c r="G2153" s="35">
        <f t="shared" si="167"/>
        <v>3</v>
      </c>
      <c r="H2153" s="34">
        <f>CONVERT(INDEX(Htg_StPt_Sch_EZ!$C$4:$I$27,MATCH(Schedules_8760!$C2153,Htg_StPt_Sch_EZ!$B$4:$B$27,0),MATCH(Schedules_8760!$F2153,Htg_StPt_Sch_EZ!$C$3:$I$3,0)),"F","C")</f>
        <v>20.555555555555554</v>
      </c>
      <c r="I2153" s="34">
        <f>CONVERT(INDEX(Htg_StPt_Sch_EZ!$C$31:$I$54,MATCH(Schedules_8760!$C2153,Htg_StPt_Sch_EZ!$B$31:$B$54,0),MATCH(Schedules_8760!$F2153,Htg_StPt_Sch_EZ!$C$30:$I$30,0)),"F","C")</f>
        <v>21.111111111111111</v>
      </c>
      <c r="J2153" s="34">
        <f>CONVERT(INDEX(Clg_StPt_Sch_EZ!$C$4:$I$27,MATCH(Schedules_8760!$C2153,Clg_StPt_Sch_EZ!$B$4:$B$27,0),MATCH(Schedules_8760!$F2153,Clg_StPt_Sch_EZ!$C$3:$I$3,0)),"F","C")</f>
        <v>25.555555555555554</v>
      </c>
      <c r="K2153" s="34">
        <f>CONVERT(INDEX(Clg_StPt_Sch_EZ!$C$31:$I$54,MATCH(Schedules_8760!$C2153,Clg_StPt_Sch_EZ!$B$31:$B$54,0),MATCH(Schedules_8760!$F2153,Clg_StPt_Sch_EZ!$C$30:$I$30,0)),"F","C")</f>
        <v>25</v>
      </c>
      <c r="L2153" s="34">
        <f>CONVERT(INDEX(DHW_StPt_Sch_EZ!$C$4:$I$27,MATCH(Schedules_8760!$C2153,DHW_StPt_Sch_EZ!$B$4:$B$27,0),MATCH(Schedules_8760!$F2153,DHW_StPt_Sch_EZ!$C$3:$I$3,0)),"F","C")</f>
        <v>53.333333333333329</v>
      </c>
      <c r="M2153" s="34">
        <f>CONVERT(INDEX(DHW_StPt_Sch_EZ!$C$31:$I$54,MATCH(Schedules_8760!$C2153,DHW_StPt_Sch_EZ!$B$31:$B$54,0),MATCH(Schedules_8760!$F2153,DHW_StPt_Sch_EZ!$C$30:$I$30,0)),"F","C")</f>
        <v>53.333333333333329</v>
      </c>
      <c r="N2153" s="12"/>
      <c r="O2153" s="12"/>
      <c r="P2153" s="12"/>
    </row>
    <row r="2154" spans="1:16" x14ac:dyDescent="0.25">
      <c r="A2154" s="35">
        <v>2153</v>
      </c>
      <c r="B2154" s="89">
        <v>90.666666666666671</v>
      </c>
      <c r="C2154" s="35">
        <f t="shared" si="165"/>
        <v>17</v>
      </c>
      <c r="D2154" s="35">
        <f t="shared" si="168"/>
        <v>90</v>
      </c>
      <c r="E2154" s="35">
        <f t="shared" si="169"/>
        <v>6</v>
      </c>
      <c r="F2154" s="35" t="str">
        <f t="shared" si="166"/>
        <v>Friday</v>
      </c>
      <c r="G2154" s="35">
        <f t="shared" si="167"/>
        <v>3</v>
      </c>
      <c r="H2154" s="34">
        <f>CONVERT(INDEX(Htg_StPt_Sch_EZ!$C$4:$I$27,MATCH(Schedules_8760!$C2154,Htg_StPt_Sch_EZ!$B$4:$B$27,0),MATCH(Schedules_8760!$F2154,Htg_StPt_Sch_EZ!$C$3:$I$3,0)),"F","C")</f>
        <v>20.555555555555554</v>
      </c>
      <c r="I2154" s="34">
        <f>CONVERT(INDEX(Htg_StPt_Sch_EZ!$C$31:$I$54,MATCH(Schedules_8760!$C2154,Htg_StPt_Sch_EZ!$B$31:$B$54,0),MATCH(Schedules_8760!$F2154,Htg_StPt_Sch_EZ!$C$30:$I$30,0)),"F","C")</f>
        <v>17.777777777777779</v>
      </c>
      <c r="J2154" s="34">
        <f>CONVERT(INDEX(Clg_StPt_Sch_EZ!$C$4:$I$27,MATCH(Schedules_8760!$C2154,Clg_StPt_Sch_EZ!$B$4:$B$27,0),MATCH(Schedules_8760!$F2154,Clg_StPt_Sch_EZ!$C$3:$I$3,0)),"F","C")</f>
        <v>25.555555555555554</v>
      </c>
      <c r="K2154" s="34">
        <f>CONVERT(INDEX(Clg_StPt_Sch_EZ!$C$31:$I$54,MATCH(Schedules_8760!$C2154,Clg_StPt_Sch_EZ!$B$31:$B$54,0),MATCH(Schedules_8760!$F2154,Clg_StPt_Sch_EZ!$C$30:$I$30,0)),"F","C")</f>
        <v>25</v>
      </c>
      <c r="L2154" s="34">
        <f>CONVERT(INDEX(DHW_StPt_Sch_EZ!$C$4:$I$27,MATCH(Schedules_8760!$C2154,DHW_StPt_Sch_EZ!$B$4:$B$27,0),MATCH(Schedules_8760!$F2154,DHW_StPt_Sch_EZ!$C$3:$I$3,0)),"F","C")</f>
        <v>53.333333333333329</v>
      </c>
      <c r="M2154" s="34">
        <f>CONVERT(INDEX(DHW_StPt_Sch_EZ!$C$31:$I$54,MATCH(Schedules_8760!$C2154,DHW_StPt_Sch_EZ!$B$31:$B$54,0),MATCH(Schedules_8760!$F2154,DHW_StPt_Sch_EZ!$C$30:$I$30,0)),"F","C")</f>
        <v>53.333333333333329</v>
      </c>
      <c r="N2154" s="12"/>
      <c r="O2154" s="12"/>
      <c r="P2154" s="12"/>
    </row>
    <row r="2155" spans="1:16" x14ac:dyDescent="0.25">
      <c r="A2155" s="35">
        <v>2154</v>
      </c>
      <c r="B2155" s="89">
        <v>90.708333333333329</v>
      </c>
      <c r="C2155" s="35">
        <f t="shared" si="165"/>
        <v>18</v>
      </c>
      <c r="D2155" s="35">
        <f t="shared" si="168"/>
        <v>90</v>
      </c>
      <c r="E2155" s="35">
        <f t="shared" si="169"/>
        <v>6</v>
      </c>
      <c r="F2155" s="35" t="str">
        <f t="shared" si="166"/>
        <v>Friday</v>
      </c>
      <c r="G2155" s="35">
        <f t="shared" si="167"/>
        <v>3</v>
      </c>
      <c r="H2155" s="34">
        <f>CONVERT(INDEX(Htg_StPt_Sch_EZ!$C$4:$I$27,MATCH(Schedules_8760!$C2155,Htg_StPt_Sch_EZ!$B$4:$B$27,0),MATCH(Schedules_8760!$F2155,Htg_StPt_Sch_EZ!$C$3:$I$3,0)),"F","C")</f>
        <v>20.555555555555554</v>
      </c>
      <c r="I2155" s="34">
        <f>CONVERT(INDEX(Htg_StPt_Sch_EZ!$C$31:$I$54,MATCH(Schedules_8760!$C2155,Htg_StPt_Sch_EZ!$B$31:$B$54,0),MATCH(Schedules_8760!$F2155,Htg_StPt_Sch_EZ!$C$30:$I$30,0)),"F","C")</f>
        <v>17.777777777777779</v>
      </c>
      <c r="J2155" s="34">
        <f>CONVERT(INDEX(Clg_StPt_Sch_EZ!$C$4:$I$27,MATCH(Schedules_8760!$C2155,Clg_StPt_Sch_EZ!$B$4:$B$27,0),MATCH(Schedules_8760!$F2155,Clg_StPt_Sch_EZ!$C$3:$I$3,0)),"F","C")</f>
        <v>25.555555555555554</v>
      </c>
      <c r="K2155" s="34">
        <f>CONVERT(INDEX(Clg_StPt_Sch_EZ!$C$31:$I$54,MATCH(Schedules_8760!$C2155,Clg_StPt_Sch_EZ!$B$31:$B$54,0),MATCH(Schedules_8760!$F2155,Clg_StPt_Sch_EZ!$C$30:$I$30,0)),"F","C")</f>
        <v>28.333333333333332</v>
      </c>
      <c r="L2155" s="34">
        <f>CONVERT(INDEX(DHW_StPt_Sch_EZ!$C$4:$I$27,MATCH(Schedules_8760!$C2155,DHW_StPt_Sch_EZ!$B$4:$B$27,0),MATCH(Schedules_8760!$F2155,DHW_StPt_Sch_EZ!$C$3:$I$3,0)),"F","C")</f>
        <v>53.333333333333329</v>
      </c>
      <c r="M2155" s="34">
        <f>CONVERT(INDEX(DHW_StPt_Sch_EZ!$C$31:$I$54,MATCH(Schedules_8760!$C2155,DHW_StPt_Sch_EZ!$B$31:$B$54,0),MATCH(Schedules_8760!$F2155,DHW_StPt_Sch_EZ!$C$30:$I$30,0)),"F","C")</f>
        <v>53.333333333333329</v>
      </c>
      <c r="N2155" s="12"/>
      <c r="O2155" s="12"/>
      <c r="P2155" s="12"/>
    </row>
    <row r="2156" spans="1:16" x14ac:dyDescent="0.25">
      <c r="A2156" s="35">
        <v>2155</v>
      </c>
      <c r="B2156" s="89">
        <v>90.75</v>
      </c>
      <c r="C2156" s="35">
        <f t="shared" si="165"/>
        <v>19</v>
      </c>
      <c r="D2156" s="35">
        <f t="shared" si="168"/>
        <v>90</v>
      </c>
      <c r="E2156" s="35">
        <f t="shared" si="169"/>
        <v>6</v>
      </c>
      <c r="F2156" s="35" t="str">
        <f t="shared" si="166"/>
        <v>Friday</v>
      </c>
      <c r="G2156" s="35">
        <f t="shared" si="167"/>
        <v>3</v>
      </c>
      <c r="H2156" s="34">
        <f>CONVERT(INDEX(Htg_StPt_Sch_EZ!$C$4:$I$27,MATCH(Schedules_8760!$C2156,Htg_StPt_Sch_EZ!$B$4:$B$27,0),MATCH(Schedules_8760!$F2156,Htg_StPt_Sch_EZ!$C$3:$I$3,0)),"F","C")</f>
        <v>20.555555555555554</v>
      </c>
      <c r="I2156" s="34">
        <f>CONVERT(INDEX(Htg_StPt_Sch_EZ!$C$31:$I$54,MATCH(Schedules_8760!$C2156,Htg_StPt_Sch_EZ!$B$31:$B$54,0),MATCH(Schedules_8760!$F2156,Htg_StPt_Sch_EZ!$C$30:$I$30,0)),"F","C")</f>
        <v>18.333333333333332</v>
      </c>
      <c r="J2156" s="34">
        <f>CONVERT(INDEX(Clg_StPt_Sch_EZ!$C$4:$I$27,MATCH(Schedules_8760!$C2156,Clg_StPt_Sch_EZ!$B$4:$B$27,0),MATCH(Schedules_8760!$F2156,Clg_StPt_Sch_EZ!$C$3:$I$3,0)),"F","C")</f>
        <v>25.555555555555554</v>
      </c>
      <c r="K2156" s="34">
        <f>CONVERT(INDEX(Clg_StPt_Sch_EZ!$C$31:$I$54,MATCH(Schedules_8760!$C2156,Clg_StPt_Sch_EZ!$B$31:$B$54,0),MATCH(Schedules_8760!$F2156,Clg_StPt_Sch_EZ!$C$30:$I$30,0)),"F","C")</f>
        <v>28.333333333333332</v>
      </c>
      <c r="L2156" s="34">
        <f>CONVERT(INDEX(DHW_StPt_Sch_EZ!$C$4:$I$27,MATCH(Schedules_8760!$C2156,DHW_StPt_Sch_EZ!$B$4:$B$27,0),MATCH(Schedules_8760!$F2156,DHW_StPt_Sch_EZ!$C$3:$I$3,0)),"F","C")</f>
        <v>53.333333333333329</v>
      </c>
      <c r="M2156" s="34">
        <f>CONVERT(INDEX(DHW_StPt_Sch_EZ!$C$31:$I$54,MATCH(Schedules_8760!$C2156,DHW_StPt_Sch_EZ!$B$31:$B$54,0),MATCH(Schedules_8760!$F2156,DHW_StPt_Sch_EZ!$C$30:$I$30,0)),"F","C")</f>
        <v>53.333333333333329</v>
      </c>
      <c r="N2156" s="12"/>
      <c r="O2156" s="12"/>
      <c r="P2156" s="12"/>
    </row>
    <row r="2157" spans="1:16" x14ac:dyDescent="0.25">
      <c r="A2157" s="35">
        <v>2156</v>
      </c>
      <c r="B2157" s="89">
        <v>90.791666666666671</v>
      </c>
      <c r="C2157" s="35">
        <f t="shared" si="165"/>
        <v>20</v>
      </c>
      <c r="D2157" s="35">
        <f t="shared" si="168"/>
        <v>90</v>
      </c>
      <c r="E2157" s="35">
        <f t="shared" si="169"/>
        <v>6</v>
      </c>
      <c r="F2157" s="35" t="str">
        <f t="shared" si="166"/>
        <v>Friday</v>
      </c>
      <c r="G2157" s="35">
        <f t="shared" si="167"/>
        <v>3</v>
      </c>
      <c r="H2157" s="34">
        <f>CONVERT(INDEX(Htg_StPt_Sch_EZ!$C$4:$I$27,MATCH(Schedules_8760!$C2157,Htg_StPt_Sch_EZ!$B$4:$B$27,0),MATCH(Schedules_8760!$F2157,Htg_StPt_Sch_EZ!$C$3:$I$3,0)),"F","C")</f>
        <v>20.555555555555554</v>
      </c>
      <c r="I2157" s="34">
        <f>CONVERT(INDEX(Htg_StPt_Sch_EZ!$C$31:$I$54,MATCH(Schedules_8760!$C2157,Htg_StPt_Sch_EZ!$B$31:$B$54,0),MATCH(Schedules_8760!$F2157,Htg_StPt_Sch_EZ!$C$30:$I$30,0)),"F","C")</f>
        <v>18.888888888888889</v>
      </c>
      <c r="J2157" s="34">
        <f>CONVERT(INDEX(Clg_StPt_Sch_EZ!$C$4:$I$27,MATCH(Schedules_8760!$C2157,Clg_StPt_Sch_EZ!$B$4:$B$27,0),MATCH(Schedules_8760!$F2157,Clg_StPt_Sch_EZ!$C$3:$I$3,0)),"F","C")</f>
        <v>25.555555555555554</v>
      </c>
      <c r="K2157" s="34">
        <f>CONVERT(INDEX(Clg_StPt_Sch_EZ!$C$31:$I$54,MATCH(Schedules_8760!$C2157,Clg_StPt_Sch_EZ!$B$31:$B$54,0),MATCH(Schedules_8760!$F2157,Clg_StPt_Sch_EZ!$C$30:$I$30,0)),"F","C")</f>
        <v>28.333333333333332</v>
      </c>
      <c r="L2157" s="34">
        <f>CONVERT(INDEX(DHW_StPt_Sch_EZ!$C$4:$I$27,MATCH(Schedules_8760!$C2157,DHW_StPt_Sch_EZ!$B$4:$B$27,0),MATCH(Schedules_8760!$F2157,DHW_StPt_Sch_EZ!$C$3:$I$3,0)),"F","C")</f>
        <v>53.333333333333329</v>
      </c>
      <c r="M2157" s="34">
        <f>CONVERT(INDEX(DHW_StPt_Sch_EZ!$C$31:$I$54,MATCH(Schedules_8760!$C2157,DHW_StPt_Sch_EZ!$B$31:$B$54,0),MATCH(Schedules_8760!$F2157,DHW_StPt_Sch_EZ!$C$30:$I$30,0)),"F","C")</f>
        <v>53.333333333333329</v>
      </c>
      <c r="N2157" s="12"/>
      <c r="O2157" s="12"/>
      <c r="P2157" s="12"/>
    </row>
    <row r="2158" spans="1:16" x14ac:dyDescent="0.25">
      <c r="A2158" s="35">
        <v>2157</v>
      </c>
      <c r="B2158" s="89">
        <v>90.833333333333329</v>
      </c>
      <c r="C2158" s="35">
        <f t="shared" si="165"/>
        <v>21</v>
      </c>
      <c r="D2158" s="35">
        <f t="shared" si="168"/>
        <v>90</v>
      </c>
      <c r="E2158" s="35">
        <f t="shared" si="169"/>
        <v>6</v>
      </c>
      <c r="F2158" s="35" t="str">
        <f t="shared" si="166"/>
        <v>Friday</v>
      </c>
      <c r="G2158" s="35">
        <f t="shared" si="167"/>
        <v>3</v>
      </c>
      <c r="H2158" s="34">
        <f>CONVERT(INDEX(Htg_StPt_Sch_EZ!$C$4:$I$27,MATCH(Schedules_8760!$C2158,Htg_StPt_Sch_EZ!$B$4:$B$27,0),MATCH(Schedules_8760!$F2158,Htg_StPt_Sch_EZ!$C$3:$I$3,0)),"F","C")</f>
        <v>20.555555555555554</v>
      </c>
      <c r="I2158" s="34">
        <f>CONVERT(INDEX(Htg_StPt_Sch_EZ!$C$31:$I$54,MATCH(Schedules_8760!$C2158,Htg_StPt_Sch_EZ!$B$31:$B$54,0),MATCH(Schedules_8760!$F2158,Htg_StPt_Sch_EZ!$C$30:$I$30,0)),"F","C")</f>
        <v>19.444444444444443</v>
      </c>
      <c r="J2158" s="34">
        <f>CONVERT(INDEX(Clg_StPt_Sch_EZ!$C$4:$I$27,MATCH(Schedules_8760!$C2158,Clg_StPt_Sch_EZ!$B$4:$B$27,0),MATCH(Schedules_8760!$F2158,Clg_StPt_Sch_EZ!$C$3:$I$3,0)),"F","C")</f>
        <v>25.555555555555554</v>
      </c>
      <c r="K2158" s="34">
        <f>CONVERT(INDEX(Clg_StPt_Sch_EZ!$C$31:$I$54,MATCH(Schedules_8760!$C2158,Clg_StPt_Sch_EZ!$B$31:$B$54,0),MATCH(Schedules_8760!$F2158,Clg_StPt_Sch_EZ!$C$30:$I$30,0)),"F","C")</f>
        <v>28.333333333333332</v>
      </c>
      <c r="L2158" s="34">
        <f>CONVERT(INDEX(DHW_StPt_Sch_EZ!$C$4:$I$27,MATCH(Schedules_8760!$C2158,DHW_StPt_Sch_EZ!$B$4:$B$27,0),MATCH(Schedules_8760!$F2158,DHW_StPt_Sch_EZ!$C$3:$I$3,0)),"F","C")</f>
        <v>53.333333333333329</v>
      </c>
      <c r="M2158" s="34">
        <f>CONVERT(INDEX(DHW_StPt_Sch_EZ!$C$31:$I$54,MATCH(Schedules_8760!$C2158,DHW_StPt_Sch_EZ!$B$31:$B$54,0),MATCH(Schedules_8760!$F2158,DHW_StPt_Sch_EZ!$C$30:$I$30,0)),"F","C")</f>
        <v>53.333333333333329</v>
      </c>
      <c r="N2158" s="12"/>
      <c r="O2158" s="12"/>
      <c r="P2158" s="12"/>
    </row>
    <row r="2159" spans="1:16" x14ac:dyDescent="0.25">
      <c r="A2159" s="35">
        <v>2158</v>
      </c>
      <c r="B2159" s="89">
        <v>90.875</v>
      </c>
      <c r="C2159" s="35">
        <f t="shared" si="165"/>
        <v>22</v>
      </c>
      <c r="D2159" s="35">
        <f t="shared" si="168"/>
        <v>90</v>
      </c>
      <c r="E2159" s="35">
        <f t="shared" si="169"/>
        <v>6</v>
      </c>
      <c r="F2159" s="35" t="str">
        <f t="shared" si="166"/>
        <v>Friday</v>
      </c>
      <c r="G2159" s="35">
        <f t="shared" si="167"/>
        <v>3</v>
      </c>
      <c r="H2159" s="34">
        <f>CONVERT(INDEX(Htg_StPt_Sch_EZ!$C$4:$I$27,MATCH(Schedules_8760!$C2159,Htg_StPt_Sch_EZ!$B$4:$B$27,0),MATCH(Schedules_8760!$F2159,Htg_StPt_Sch_EZ!$C$3:$I$3,0)),"F","C")</f>
        <v>20.555555555555554</v>
      </c>
      <c r="I2159" s="34">
        <f>CONVERT(INDEX(Htg_StPt_Sch_EZ!$C$31:$I$54,MATCH(Schedules_8760!$C2159,Htg_StPt_Sch_EZ!$B$31:$B$54,0),MATCH(Schedules_8760!$F2159,Htg_StPt_Sch_EZ!$C$30:$I$30,0)),"F","C")</f>
        <v>19.444444444444443</v>
      </c>
      <c r="J2159" s="34">
        <f>CONVERT(INDEX(Clg_StPt_Sch_EZ!$C$4:$I$27,MATCH(Schedules_8760!$C2159,Clg_StPt_Sch_EZ!$B$4:$B$27,0),MATCH(Schedules_8760!$F2159,Clg_StPt_Sch_EZ!$C$3:$I$3,0)),"F","C")</f>
        <v>25.555555555555554</v>
      </c>
      <c r="K2159" s="34">
        <f>CONVERT(INDEX(Clg_StPt_Sch_EZ!$C$31:$I$54,MATCH(Schedules_8760!$C2159,Clg_StPt_Sch_EZ!$B$31:$B$54,0),MATCH(Schedules_8760!$F2159,Clg_StPt_Sch_EZ!$C$30:$I$30,0)),"F","C")</f>
        <v>28.333333333333332</v>
      </c>
      <c r="L2159" s="34">
        <f>CONVERT(INDEX(DHW_StPt_Sch_EZ!$C$4:$I$27,MATCH(Schedules_8760!$C2159,DHW_StPt_Sch_EZ!$B$4:$B$27,0),MATCH(Schedules_8760!$F2159,DHW_StPt_Sch_EZ!$C$3:$I$3,0)),"F","C")</f>
        <v>53.333333333333329</v>
      </c>
      <c r="M2159" s="34">
        <f>CONVERT(INDEX(DHW_StPt_Sch_EZ!$C$31:$I$54,MATCH(Schedules_8760!$C2159,DHW_StPt_Sch_EZ!$B$31:$B$54,0),MATCH(Schedules_8760!$F2159,DHW_StPt_Sch_EZ!$C$30:$I$30,0)),"F","C")</f>
        <v>53.333333333333329</v>
      </c>
      <c r="N2159" s="12"/>
      <c r="O2159" s="12"/>
      <c r="P2159" s="12"/>
    </row>
    <row r="2160" spans="1:16" x14ac:dyDescent="0.25">
      <c r="A2160" s="35">
        <v>2159</v>
      </c>
      <c r="B2160" s="89">
        <v>90.916666666666671</v>
      </c>
      <c r="C2160" s="35">
        <f t="shared" si="165"/>
        <v>23</v>
      </c>
      <c r="D2160" s="35">
        <f t="shared" si="168"/>
        <v>90</v>
      </c>
      <c r="E2160" s="35">
        <f t="shared" si="169"/>
        <v>6</v>
      </c>
      <c r="F2160" s="35" t="str">
        <f t="shared" si="166"/>
        <v>Friday</v>
      </c>
      <c r="G2160" s="35">
        <f t="shared" si="167"/>
        <v>3</v>
      </c>
      <c r="H2160" s="34">
        <f>CONVERT(INDEX(Htg_StPt_Sch_EZ!$C$4:$I$27,MATCH(Schedules_8760!$C2160,Htg_StPt_Sch_EZ!$B$4:$B$27,0),MATCH(Schedules_8760!$F2160,Htg_StPt_Sch_EZ!$C$3:$I$3,0)),"F","C")</f>
        <v>20.555555555555554</v>
      </c>
      <c r="I2160" s="34">
        <f>CONVERT(INDEX(Htg_StPt_Sch_EZ!$C$31:$I$54,MATCH(Schedules_8760!$C2160,Htg_StPt_Sch_EZ!$B$31:$B$54,0),MATCH(Schedules_8760!$F2160,Htg_StPt_Sch_EZ!$C$30:$I$30,0)),"F","C")</f>
        <v>19.444444444444443</v>
      </c>
      <c r="J2160" s="34">
        <f>CONVERT(INDEX(Clg_StPt_Sch_EZ!$C$4:$I$27,MATCH(Schedules_8760!$C2160,Clg_StPt_Sch_EZ!$B$4:$B$27,0),MATCH(Schedules_8760!$F2160,Clg_StPt_Sch_EZ!$C$3:$I$3,0)),"F","C")</f>
        <v>25.555555555555554</v>
      </c>
      <c r="K2160" s="34">
        <f>CONVERT(INDEX(Clg_StPt_Sch_EZ!$C$31:$I$54,MATCH(Schedules_8760!$C2160,Clg_StPt_Sch_EZ!$B$31:$B$54,0),MATCH(Schedules_8760!$F2160,Clg_StPt_Sch_EZ!$C$30:$I$30,0)),"F","C")</f>
        <v>28.333333333333332</v>
      </c>
      <c r="L2160" s="34">
        <f>CONVERT(INDEX(DHW_StPt_Sch_EZ!$C$4:$I$27,MATCH(Schedules_8760!$C2160,DHW_StPt_Sch_EZ!$B$4:$B$27,0),MATCH(Schedules_8760!$F2160,DHW_StPt_Sch_EZ!$C$3:$I$3,0)),"F","C")</f>
        <v>53.333333333333329</v>
      </c>
      <c r="M2160" s="34">
        <f>CONVERT(INDEX(DHW_StPt_Sch_EZ!$C$31:$I$54,MATCH(Schedules_8760!$C2160,DHW_StPt_Sch_EZ!$B$31:$B$54,0),MATCH(Schedules_8760!$F2160,DHW_StPt_Sch_EZ!$C$30:$I$30,0)),"F","C")</f>
        <v>53.333333333333329</v>
      </c>
      <c r="N2160" s="12"/>
      <c r="O2160" s="12"/>
      <c r="P2160" s="12"/>
    </row>
    <row r="2161" spans="1:16" x14ac:dyDescent="0.25">
      <c r="A2161" s="35">
        <v>2160</v>
      </c>
      <c r="B2161" s="89">
        <v>90.958333333333329</v>
      </c>
      <c r="C2161" s="35">
        <f t="shared" si="165"/>
        <v>24</v>
      </c>
      <c r="D2161" s="35">
        <f t="shared" si="168"/>
        <v>90</v>
      </c>
      <c r="E2161" s="35">
        <f t="shared" si="169"/>
        <v>6</v>
      </c>
      <c r="F2161" s="35" t="str">
        <f t="shared" si="166"/>
        <v>Friday</v>
      </c>
      <c r="G2161" s="35">
        <f t="shared" si="167"/>
        <v>3</v>
      </c>
      <c r="H2161" s="34">
        <f>CONVERT(INDEX(Htg_StPt_Sch_EZ!$C$4:$I$27,MATCH(Schedules_8760!$C2161,Htg_StPt_Sch_EZ!$B$4:$B$27,0),MATCH(Schedules_8760!$F2161,Htg_StPt_Sch_EZ!$C$3:$I$3,0)),"F","C")</f>
        <v>20.555555555555554</v>
      </c>
      <c r="I2161" s="34">
        <f>CONVERT(INDEX(Htg_StPt_Sch_EZ!$C$31:$I$54,MATCH(Schedules_8760!$C2161,Htg_StPt_Sch_EZ!$B$31:$B$54,0),MATCH(Schedules_8760!$F2161,Htg_StPt_Sch_EZ!$C$30:$I$30,0)),"F","C")</f>
        <v>19.444444444444443</v>
      </c>
      <c r="J2161" s="34">
        <f>CONVERT(INDEX(Clg_StPt_Sch_EZ!$C$4:$I$27,MATCH(Schedules_8760!$C2161,Clg_StPt_Sch_EZ!$B$4:$B$27,0),MATCH(Schedules_8760!$F2161,Clg_StPt_Sch_EZ!$C$3:$I$3,0)),"F","C")</f>
        <v>25.555555555555554</v>
      </c>
      <c r="K2161" s="34">
        <f>CONVERT(INDEX(Clg_StPt_Sch_EZ!$C$31:$I$54,MATCH(Schedules_8760!$C2161,Clg_StPt_Sch_EZ!$B$31:$B$54,0),MATCH(Schedules_8760!$F2161,Clg_StPt_Sch_EZ!$C$30:$I$30,0)),"F","C")</f>
        <v>28.333333333333332</v>
      </c>
      <c r="L2161" s="34">
        <f>CONVERT(INDEX(DHW_StPt_Sch_EZ!$C$4:$I$27,MATCH(Schedules_8760!$C2161,DHW_StPt_Sch_EZ!$B$4:$B$27,0),MATCH(Schedules_8760!$F2161,DHW_StPt_Sch_EZ!$C$3:$I$3,0)),"F","C")</f>
        <v>53.333333333333329</v>
      </c>
      <c r="M2161" s="34">
        <f>CONVERT(INDEX(DHW_StPt_Sch_EZ!$C$31:$I$54,MATCH(Schedules_8760!$C2161,DHW_StPt_Sch_EZ!$B$31:$B$54,0),MATCH(Schedules_8760!$F2161,DHW_StPt_Sch_EZ!$C$30:$I$30,0)),"F","C")</f>
        <v>53.333333333333329</v>
      </c>
      <c r="N2161" s="12"/>
      <c r="O2161" s="12"/>
      <c r="P2161" s="12"/>
    </row>
    <row r="2162" spans="1:16" x14ac:dyDescent="0.25">
      <c r="A2162" s="35">
        <v>2161</v>
      </c>
      <c r="B2162" s="89">
        <v>91</v>
      </c>
      <c r="C2162" s="35">
        <f t="shared" si="165"/>
        <v>1</v>
      </c>
      <c r="D2162" s="35">
        <f t="shared" si="168"/>
        <v>91</v>
      </c>
      <c r="E2162" s="35">
        <f t="shared" si="169"/>
        <v>7</v>
      </c>
      <c r="F2162" s="35" t="str">
        <f t="shared" si="166"/>
        <v>Saturday</v>
      </c>
      <c r="G2162" s="35">
        <f t="shared" si="167"/>
        <v>3</v>
      </c>
      <c r="H2162" s="34">
        <f>CONVERT(INDEX(Htg_StPt_Sch_EZ!$C$4:$I$27,MATCH(Schedules_8760!$C2162,Htg_StPt_Sch_EZ!$B$4:$B$27,0),MATCH(Schedules_8760!$F2162,Htg_StPt_Sch_EZ!$C$3:$I$3,0)),"F","C")</f>
        <v>20.555555555555554</v>
      </c>
      <c r="I2162" s="34">
        <f>CONVERT(INDEX(Htg_StPt_Sch_EZ!$C$31:$I$54,MATCH(Schedules_8760!$C2162,Htg_StPt_Sch_EZ!$B$31:$B$54,0),MATCH(Schedules_8760!$F2162,Htg_StPt_Sch_EZ!$C$30:$I$30,0)),"F","C")</f>
        <v>19.444444444444443</v>
      </c>
      <c r="J2162" s="34">
        <f>CONVERT(INDEX(Clg_StPt_Sch_EZ!$C$4:$I$27,MATCH(Schedules_8760!$C2162,Clg_StPt_Sch_EZ!$B$4:$B$27,0),MATCH(Schedules_8760!$F2162,Clg_StPt_Sch_EZ!$C$3:$I$3,0)),"F","C")</f>
        <v>25.555555555555554</v>
      </c>
      <c r="K2162" s="34">
        <f>CONVERT(INDEX(Clg_StPt_Sch_EZ!$C$31:$I$54,MATCH(Schedules_8760!$C2162,Clg_StPt_Sch_EZ!$B$31:$B$54,0),MATCH(Schedules_8760!$F2162,Clg_StPt_Sch_EZ!$C$30:$I$30,0)),"F","C")</f>
        <v>28.333333333333332</v>
      </c>
      <c r="L2162" s="34">
        <f>CONVERT(INDEX(DHW_StPt_Sch_EZ!$C$4:$I$27,MATCH(Schedules_8760!$C2162,DHW_StPt_Sch_EZ!$B$4:$B$27,0),MATCH(Schedules_8760!$F2162,DHW_StPt_Sch_EZ!$C$3:$I$3,0)),"F","C")</f>
        <v>53.333333333333329</v>
      </c>
      <c r="M2162" s="34">
        <f>CONVERT(INDEX(DHW_StPt_Sch_EZ!$C$31:$I$54,MATCH(Schedules_8760!$C2162,DHW_StPt_Sch_EZ!$B$31:$B$54,0),MATCH(Schedules_8760!$F2162,DHW_StPt_Sch_EZ!$C$30:$I$30,0)),"F","C")</f>
        <v>53.333333333333329</v>
      </c>
      <c r="N2162" s="12"/>
      <c r="O2162" s="12"/>
      <c r="P2162" s="12"/>
    </row>
    <row r="2163" spans="1:16" x14ac:dyDescent="0.25">
      <c r="A2163" s="35">
        <v>2162</v>
      </c>
      <c r="B2163" s="89">
        <v>91.041666666666671</v>
      </c>
      <c r="C2163" s="35">
        <f t="shared" si="165"/>
        <v>2</v>
      </c>
      <c r="D2163" s="35">
        <f t="shared" si="168"/>
        <v>91</v>
      </c>
      <c r="E2163" s="35">
        <f t="shared" si="169"/>
        <v>7</v>
      </c>
      <c r="F2163" s="35" t="str">
        <f t="shared" si="166"/>
        <v>Saturday</v>
      </c>
      <c r="G2163" s="35">
        <f t="shared" si="167"/>
        <v>3</v>
      </c>
      <c r="H2163" s="34">
        <f>CONVERT(INDEX(Htg_StPt_Sch_EZ!$C$4:$I$27,MATCH(Schedules_8760!$C2163,Htg_StPt_Sch_EZ!$B$4:$B$27,0),MATCH(Schedules_8760!$F2163,Htg_StPt_Sch_EZ!$C$3:$I$3,0)),"F","C")</f>
        <v>20.555555555555554</v>
      </c>
      <c r="I2163" s="34">
        <f>CONVERT(INDEX(Htg_StPt_Sch_EZ!$C$31:$I$54,MATCH(Schedules_8760!$C2163,Htg_StPt_Sch_EZ!$B$31:$B$54,0),MATCH(Schedules_8760!$F2163,Htg_StPt_Sch_EZ!$C$30:$I$30,0)),"F","C")</f>
        <v>19.444444444444443</v>
      </c>
      <c r="J2163" s="34">
        <f>CONVERT(INDEX(Clg_StPt_Sch_EZ!$C$4:$I$27,MATCH(Schedules_8760!$C2163,Clg_StPt_Sch_EZ!$B$4:$B$27,0),MATCH(Schedules_8760!$F2163,Clg_StPt_Sch_EZ!$C$3:$I$3,0)),"F","C")</f>
        <v>25.555555555555554</v>
      </c>
      <c r="K2163" s="34">
        <f>CONVERT(INDEX(Clg_StPt_Sch_EZ!$C$31:$I$54,MATCH(Schedules_8760!$C2163,Clg_StPt_Sch_EZ!$B$31:$B$54,0),MATCH(Schedules_8760!$F2163,Clg_StPt_Sch_EZ!$C$30:$I$30,0)),"F","C")</f>
        <v>28.333333333333332</v>
      </c>
      <c r="L2163" s="34">
        <f>CONVERT(INDEX(DHW_StPt_Sch_EZ!$C$4:$I$27,MATCH(Schedules_8760!$C2163,DHW_StPt_Sch_EZ!$B$4:$B$27,0),MATCH(Schedules_8760!$F2163,DHW_StPt_Sch_EZ!$C$3:$I$3,0)),"F","C")</f>
        <v>53.333333333333329</v>
      </c>
      <c r="M2163" s="34">
        <f>CONVERT(INDEX(DHW_StPt_Sch_EZ!$C$31:$I$54,MATCH(Schedules_8760!$C2163,DHW_StPt_Sch_EZ!$B$31:$B$54,0),MATCH(Schedules_8760!$F2163,DHW_StPt_Sch_EZ!$C$30:$I$30,0)),"F","C")</f>
        <v>53.333333333333329</v>
      </c>
      <c r="N2163" s="12"/>
      <c r="O2163" s="12"/>
      <c r="P2163" s="12"/>
    </row>
    <row r="2164" spans="1:16" x14ac:dyDescent="0.25">
      <c r="A2164" s="35">
        <v>2163</v>
      </c>
      <c r="B2164" s="89">
        <v>91.083333333333329</v>
      </c>
      <c r="C2164" s="35">
        <f t="shared" si="165"/>
        <v>3</v>
      </c>
      <c r="D2164" s="35">
        <f t="shared" si="168"/>
        <v>91</v>
      </c>
      <c r="E2164" s="35">
        <f t="shared" si="169"/>
        <v>7</v>
      </c>
      <c r="F2164" s="35" t="str">
        <f t="shared" si="166"/>
        <v>Saturday</v>
      </c>
      <c r="G2164" s="35">
        <f t="shared" si="167"/>
        <v>3</v>
      </c>
      <c r="H2164" s="34">
        <f>CONVERT(INDEX(Htg_StPt_Sch_EZ!$C$4:$I$27,MATCH(Schedules_8760!$C2164,Htg_StPt_Sch_EZ!$B$4:$B$27,0),MATCH(Schedules_8760!$F2164,Htg_StPt_Sch_EZ!$C$3:$I$3,0)),"F","C")</f>
        <v>20.555555555555554</v>
      </c>
      <c r="I2164" s="34">
        <f>CONVERT(INDEX(Htg_StPt_Sch_EZ!$C$31:$I$54,MATCH(Schedules_8760!$C2164,Htg_StPt_Sch_EZ!$B$31:$B$54,0),MATCH(Schedules_8760!$F2164,Htg_StPt_Sch_EZ!$C$30:$I$30,0)),"F","C")</f>
        <v>19.444444444444443</v>
      </c>
      <c r="J2164" s="34">
        <f>CONVERT(INDEX(Clg_StPt_Sch_EZ!$C$4:$I$27,MATCH(Schedules_8760!$C2164,Clg_StPt_Sch_EZ!$B$4:$B$27,0),MATCH(Schedules_8760!$F2164,Clg_StPt_Sch_EZ!$C$3:$I$3,0)),"F","C")</f>
        <v>25.555555555555554</v>
      </c>
      <c r="K2164" s="34">
        <f>CONVERT(INDEX(Clg_StPt_Sch_EZ!$C$31:$I$54,MATCH(Schedules_8760!$C2164,Clg_StPt_Sch_EZ!$B$31:$B$54,0),MATCH(Schedules_8760!$F2164,Clg_StPt_Sch_EZ!$C$30:$I$30,0)),"F","C")</f>
        <v>28.333333333333332</v>
      </c>
      <c r="L2164" s="34">
        <f>CONVERT(INDEX(DHW_StPt_Sch_EZ!$C$4:$I$27,MATCH(Schedules_8760!$C2164,DHW_StPt_Sch_EZ!$B$4:$B$27,0),MATCH(Schedules_8760!$F2164,DHW_StPt_Sch_EZ!$C$3:$I$3,0)),"F","C")</f>
        <v>53.333333333333329</v>
      </c>
      <c r="M2164" s="34">
        <f>CONVERT(INDEX(DHW_StPt_Sch_EZ!$C$31:$I$54,MATCH(Schedules_8760!$C2164,DHW_StPt_Sch_EZ!$B$31:$B$54,0),MATCH(Schedules_8760!$F2164,DHW_StPt_Sch_EZ!$C$30:$I$30,0)),"F","C")</f>
        <v>53.333333333333329</v>
      </c>
      <c r="N2164" s="12"/>
      <c r="O2164" s="12"/>
      <c r="P2164" s="12"/>
    </row>
    <row r="2165" spans="1:16" x14ac:dyDescent="0.25">
      <c r="A2165" s="35">
        <v>2164</v>
      </c>
      <c r="B2165" s="89">
        <v>91.125</v>
      </c>
      <c r="C2165" s="35">
        <f t="shared" si="165"/>
        <v>4</v>
      </c>
      <c r="D2165" s="35">
        <f t="shared" si="168"/>
        <v>91</v>
      </c>
      <c r="E2165" s="35">
        <f t="shared" si="169"/>
        <v>7</v>
      </c>
      <c r="F2165" s="35" t="str">
        <f t="shared" si="166"/>
        <v>Saturday</v>
      </c>
      <c r="G2165" s="35">
        <f t="shared" si="167"/>
        <v>3</v>
      </c>
      <c r="H2165" s="34">
        <f>CONVERT(INDEX(Htg_StPt_Sch_EZ!$C$4:$I$27,MATCH(Schedules_8760!$C2165,Htg_StPt_Sch_EZ!$B$4:$B$27,0),MATCH(Schedules_8760!$F2165,Htg_StPt_Sch_EZ!$C$3:$I$3,0)),"F","C")</f>
        <v>20.555555555555554</v>
      </c>
      <c r="I2165" s="34">
        <f>CONVERT(INDEX(Htg_StPt_Sch_EZ!$C$31:$I$54,MATCH(Schedules_8760!$C2165,Htg_StPt_Sch_EZ!$B$31:$B$54,0),MATCH(Schedules_8760!$F2165,Htg_StPt_Sch_EZ!$C$30:$I$30,0)),"F","C")</f>
        <v>19.444444444444443</v>
      </c>
      <c r="J2165" s="34">
        <f>CONVERT(INDEX(Clg_StPt_Sch_EZ!$C$4:$I$27,MATCH(Schedules_8760!$C2165,Clg_StPt_Sch_EZ!$B$4:$B$27,0),MATCH(Schedules_8760!$F2165,Clg_StPt_Sch_EZ!$C$3:$I$3,0)),"F","C")</f>
        <v>25.555555555555554</v>
      </c>
      <c r="K2165" s="34">
        <f>CONVERT(INDEX(Clg_StPt_Sch_EZ!$C$31:$I$54,MATCH(Schedules_8760!$C2165,Clg_StPt_Sch_EZ!$B$31:$B$54,0),MATCH(Schedules_8760!$F2165,Clg_StPt_Sch_EZ!$C$30:$I$30,0)),"F","C")</f>
        <v>28.333333333333332</v>
      </c>
      <c r="L2165" s="34">
        <f>CONVERT(INDEX(DHW_StPt_Sch_EZ!$C$4:$I$27,MATCH(Schedules_8760!$C2165,DHW_StPt_Sch_EZ!$B$4:$B$27,0),MATCH(Schedules_8760!$F2165,DHW_StPt_Sch_EZ!$C$3:$I$3,0)),"F","C")</f>
        <v>53.333333333333329</v>
      </c>
      <c r="M2165" s="34">
        <f>CONVERT(INDEX(DHW_StPt_Sch_EZ!$C$31:$I$54,MATCH(Schedules_8760!$C2165,DHW_StPt_Sch_EZ!$B$31:$B$54,0),MATCH(Schedules_8760!$F2165,DHW_StPt_Sch_EZ!$C$30:$I$30,0)),"F","C")</f>
        <v>53.333333333333329</v>
      </c>
      <c r="N2165" s="12"/>
      <c r="O2165" s="12"/>
      <c r="P2165" s="12"/>
    </row>
    <row r="2166" spans="1:16" x14ac:dyDescent="0.25">
      <c r="A2166" s="35">
        <v>2165</v>
      </c>
      <c r="B2166" s="89">
        <v>91.166666666666671</v>
      </c>
      <c r="C2166" s="35">
        <f t="shared" si="165"/>
        <v>5</v>
      </c>
      <c r="D2166" s="35">
        <f t="shared" si="168"/>
        <v>91</v>
      </c>
      <c r="E2166" s="35">
        <f t="shared" si="169"/>
        <v>7</v>
      </c>
      <c r="F2166" s="35" t="str">
        <f t="shared" si="166"/>
        <v>Saturday</v>
      </c>
      <c r="G2166" s="35">
        <f t="shared" si="167"/>
        <v>3</v>
      </c>
      <c r="H2166" s="34">
        <f>CONVERT(INDEX(Htg_StPt_Sch_EZ!$C$4:$I$27,MATCH(Schedules_8760!$C2166,Htg_StPt_Sch_EZ!$B$4:$B$27,0),MATCH(Schedules_8760!$F2166,Htg_StPt_Sch_EZ!$C$3:$I$3,0)),"F","C")</f>
        <v>20.555555555555554</v>
      </c>
      <c r="I2166" s="34">
        <f>CONVERT(INDEX(Htg_StPt_Sch_EZ!$C$31:$I$54,MATCH(Schedules_8760!$C2166,Htg_StPt_Sch_EZ!$B$31:$B$54,0),MATCH(Schedules_8760!$F2166,Htg_StPt_Sch_EZ!$C$30:$I$30,0)),"F","C")</f>
        <v>19.444444444444443</v>
      </c>
      <c r="J2166" s="34">
        <f>CONVERT(INDEX(Clg_StPt_Sch_EZ!$C$4:$I$27,MATCH(Schedules_8760!$C2166,Clg_StPt_Sch_EZ!$B$4:$B$27,0),MATCH(Schedules_8760!$F2166,Clg_StPt_Sch_EZ!$C$3:$I$3,0)),"F","C")</f>
        <v>25.555555555555554</v>
      </c>
      <c r="K2166" s="34">
        <f>CONVERT(INDEX(Clg_StPt_Sch_EZ!$C$31:$I$54,MATCH(Schedules_8760!$C2166,Clg_StPt_Sch_EZ!$B$31:$B$54,0),MATCH(Schedules_8760!$F2166,Clg_StPt_Sch_EZ!$C$30:$I$30,0)),"F","C")</f>
        <v>28.333333333333332</v>
      </c>
      <c r="L2166" s="34">
        <f>CONVERT(INDEX(DHW_StPt_Sch_EZ!$C$4:$I$27,MATCH(Schedules_8760!$C2166,DHW_StPt_Sch_EZ!$B$4:$B$27,0),MATCH(Schedules_8760!$F2166,DHW_StPt_Sch_EZ!$C$3:$I$3,0)),"F","C")</f>
        <v>53.333333333333329</v>
      </c>
      <c r="M2166" s="34">
        <f>CONVERT(INDEX(DHW_StPt_Sch_EZ!$C$31:$I$54,MATCH(Schedules_8760!$C2166,DHW_StPt_Sch_EZ!$B$31:$B$54,0),MATCH(Schedules_8760!$F2166,DHW_StPt_Sch_EZ!$C$30:$I$30,0)),"F","C")</f>
        <v>53.333333333333329</v>
      </c>
      <c r="N2166" s="12"/>
      <c r="O2166" s="12"/>
      <c r="P2166" s="12"/>
    </row>
    <row r="2167" spans="1:16" x14ac:dyDescent="0.25">
      <c r="A2167" s="35">
        <v>2166</v>
      </c>
      <c r="B2167" s="89">
        <v>91.208333333333329</v>
      </c>
      <c r="C2167" s="35">
        <f t="shared" si="165"/>
        <v>6</v>
      </c>
      <c r="D2167" s="35">
        <f t="shared" si="168"/>
        <v>91</v>
      </c>
      <c r="E2167" s="35">
        <f t="shared" si="169"/>
        <v>7</v>
      </c>
      <c r="F2167" s="35" t="str">
        <f t="shared" si="166"/>
        <v>Saturday</v>
      </c>
      <c r="G2167" s="35">
        <f t="shared" si="167"/>
        <v>3</v>
      </c>
      <c r="H2167" s="34">
        <f>CONVERT(INDEX(Htg_StPt_Sch_EZ!$C$4:$I$27,MATCH(Schedules_8760!$C2167,Htg_StPt_Sch_EZ!$B$4:$B$27,0),MATCH(Schedules_8760!$F2167,Htg_StPt_Sch_EZ!$C$3:$I$3,0)),"F","C")</f>
        <v>20.555555555555554</v>
      </c>
      <c r="I2167" s="34">
        <f>CONVERT(INDEX(Htg_StPt_Sch_EZ!$C$31:$I$54,MATCH(Schedules_8760!$C2167,Htg_StPt_Sch_EZ!$B$31:$B$54,0),MATCH(Schedules_8760!$F2167,Htg_StPt_Sch_EZ!$C$30:$I$30,0)),"F","C")</f>
        <v>19.444444444444443</v>
      </c>
      <c r="J2167" s="34">
        <f>CONVERT(INDEX(Clg_StPt_Sch_EZ!$C$4:$I$27,MATCH(Schedules_8760!$C2167,Clg_StPt_Sch_EZ!$B$4:$B$27,0),MATCH(Schedules_8760!$F2167,Clg_StPt_Sch_EZ!$C$3:$I$3,0)),"F","C")</f>
        <v>25.555555555555554</v>
      </c>
      <c r="K2167" s="34">
        <f>CONVERT(INDEX(Clg_StPt_Sch_EZ!$C$31:$I$54,MATCH(Schedules_8760!$C2167,Clg_StPt_Sch_EZ!$B$31:$B$54,0),MATCH(Schedules_8760!$F2167,Clg_StPt_Sch_EZ!$C$30:$I$30,0)),"F","C")</f>
        <v>28.333333333333332</v>
      </c>
      <c r="L2167" s="34">
        <f>CONVERT(INDEX(DHW_StPt_Sch_EZ!$C$4:$I$27,MATCH(Schedules_8760!$C2167,DHW_StPt_Sch_EZ!$B$4:$B$27,0),MATCH(Schedules_8760!$F2167,DHW_StPt_Sch_EZ!$C$3:$I$3,0)),"F","C")</f>
        <v>53.333333333333329</v>
      </c>
      <c r="M2167" s="34">
        <f>CONVERT(INDEX(DHW_StPt_Sch_EZ!$C$31:$I$54,MATCH(Schedules_8760!$C2167,DHW_StPt_Sch_EZ!$B$31:$B$54,0),MATCH(Schedules_8760!$F2167,DHW_StPt_Sch_EZ!$C$30:$I$30,0)),"F","C")</f>
        <v>53.333333333333329</v>
      </c>
      <c r="N2167" s="12"/>
      <c r="O2167" s="12"/>
      <c r="P2167" s="12"/>
    </row>
    <row r="2168" spans="1:16" x14ac:dyDescent="0.25">
      <c r="A2168" s="35">
        <v>2167</v>
      </c>
      <c r="B2168" s="89">
        <v>91.25</v>
      </c>
      <c r="C2168" s="35">
        <f t="shared" si="165"/>
        <v>7</v>
      </c>
      <c r="D2168" s="35">
        <f t="shared" si="168"/>
        <v>91</v>
      </c>
      <c r="E2168" s="35">
        <f t="shared" si="169"/>
        <v>7</v>
      </c>
      <c r="F2168" s="35" t="str">
        <f t="shared" si="166"/>
        <v>Saturday</v>
      </c>
      <c r="G2168" s="35">
        <f t="shared" si="167"/>
        <v>3</v>
      </c>
      <c r="H2168" s="34">
        <f>CONVERT(INDEX(Htg_StPt_Sch_EZ!$C$4:$I$27,MATCH(Schedules_8760!$C2168,Htg_StPt_Sch_EZ!$B$4:$B$27,0),MATCH(Schedules_8760!$F2168,Htg_StPt_Sch_EZ!$C$3:$I$3,0)),"F","C")</f>
        <v>20.555555555555554</v>
      </c>
      <c r="I2168" s="34">
        <f>CONVERT(INDEX(Htg_StPt_Sch_EZ!$C$31:$I$54,MATCH(Schedules_8760!$C2168,Htg_StPt_Sch_EZ!$B$31:$B$54,0),MATCH(Schedules_8760!$F2168,Htg_StPt_Sch_EZ!$C$30:$I$30,0)),"F","C")</f>
        <v>19.444444444444443</v>
      </c>
      <c r="J2168" s="34">
        <f>CONVERT(INDEX(Clg_StPt_Sch_EZ!$C$4:$I$27,MATCH(Schedules_8760!$C2168,Clg_StPt_Sch_EZ!$B$4:$B$27,0),MATCH(Schedules_8760!$F2168,Clg_StPt_Sch_EZ!$C$3:$I$3,0)),"F","C")</f>
        <v>25.555555555555554</v>
      </c>
      <c r="K2168" s="34">
        <f>CONVERT(INDEX(Clg_StPt_Sch_EZ!$C$31:$I$54,MATCH(Schedules_8760!$C2168,Clg_StPt_Sch_EZ!$B$31:$B$54,0),MATCH(Schedules_8760!$F2168,Clg_StPt_Sch_EZ!$C$30:$I$30,0)),"F","C")</f>
        <v>28.333333333333332</v>
      </c>
      <c r="L2168" s="34">
        <f>CONVERT(INDEX(DHW_StPt_Sch_EZ!$C$4:$I$27,MATCH(Schedules_8760!$C2168,DHW_StPt_Sch_EZ!$B$4:$B$27,0),MATCH(Schedules_8760!$F2168,DHW_StPt_Sch_EZ!$C$3:$I$3,0)),"F","C")</f>
        <v>53.333333333333329</v>
      </c>
      <c r="M2168" s="34">
        <f>CONVERT(INDEX(DHW_StPt_Sch_EZ!$C$31:$I$54,MATCH(Schedules_8760!$C2168,DHW_StPt_Sch_EZ!$B$31:$B$54,0),MATCH(Schedules_8760!$F2168,DHW_StPt_Sch_EZ!$C$30:$I$30,0)),"F","C")</f>
        <v>53.333333333333329</v>
      </c>
      <c r="N2168" s="12"/>
      <c r="O2168" s="12"/>
      <c r="P2168" s="12"/>
    </row>
    <row r="2169" spans="1:16" x14ac:dyDescent="0.25">
      <c r="A2169" s="35">
        <v>2168</v>
      </c>
      <c r="B2169" s="89">
        <v>91.291666666666671</v>
      </c>
      <c r="C2169" s="35">
        <f t="shared" si="165"/>
        <v>8</v>
      </c>
      <c r="D2169" s="35">
        <f t="shared" si="168"/>
        <v>91</v>
      </c>
      <c r="E2169" s="35">
        <f t="shared" si="169"/>
        <v>7</v>
      </c>
      <c r="F2169" s="35" t="str">
        <f t="shared" si="166"/>
        <v>Saturday</v>
      </c>
      <c r="G2169" s="35">
        <f t="shared" si="167"/>
        <v>3</v>
      </c>
      <c r="H2169" s="34">
        <f>CONVERT(INDEX(Htg_StPt_Sch_EZ!$C$4:$I$27,MATCH(Schedules_8760!$C2169,Htg_StPt_Sch_EZ!$B$4:$B$27,0),MATCH(Schedules_8760!$F2169,Htg_StPt_Sch_EZ!$C$3:$I$3,0)),"F","C")</f>
        <v>20.555555555555554</v>
      </c>
      <c r="I2169" s="34">
        <f>CONVERT(INDEX(Htg_StPt_Sch_EZ!$C$31:$I$54,MATCH(Schedules_8760!$C2169,Htg_StPt_Sch_EZ!$B$31:$B$54,0),MATCH(Schedules_8760!$F2169,Htg_StPt_Sch_EZ!$C$30:$I$30,0)),"F","C")</f>
        <v>19.444444444444443</v>
      </c>
      <c r="J2169" s="34">
        <f>CONVERT(INDEX(Clg_StPt_Sch_EZ!$C$4:$I$27,MATCH(Schedules_8760!$C2169,Clg_StPt_Sch_EZ!$B$4:$B$27,0),MATCH(Schedules_8760!$F2169,Clg_StPt_Sch_EZ!$C$3:$I$3,0)),"F","C")</f>
        <v>25.555555555555554</v>
      </c>
      <c r="K2169" s="34">
        <f>CONVERT(INDEX(Clg_StPt_Sch_EZ!$C$31:$I$54,MATCH(Schedules_8760!$C2169,Clg_StPt_Sch_EZ!$B$31:$B$54,0),MATCH(Schedules_8760!$F2169,Clg_StPt_Sch_EZ!$C$30:$I$30,0)),"F","C")</f>
        <v>25</v>
      </c>
      <c r="L2169" s="34">
        <f>CONVERT(INDEX(DHW_StPt_Sch_EZ!$C$4:$I$27,MATCH(Schedules_8760!$C2169,DHW_StPt_Sch_EZ!$B$4:$B$27,0),MATCH(Schedules_8760!$F2169,DHW_StPt_Sch_EZ!$C$3:$I$3,0)),"F","C")</f>
        <v>53.333333333333329</v>
      </c>
      <c r="M2169" s="34">
        <f>CONVERT(INDEX(DHW_StPt_Sch_EZ!$C$31:$I$54,MATCH(Schedules_8760!$C2169,DHW_StPt_Sch_EZ!$B$31:$B$54,0),MATCH(Schedules_8760!$F2169,DHW_StPt_Sch_EZ!$C$30:$I$30,0)),"F","C")</f>
        <v>53.333333333333329</v>
      </c>
      <c r="N2169" s="12"/>
      <c r="O2169" s="12"/>
      <c r="P2169" s="12"/>
    </row>
    <row r="2170" spans="1:16" x14ac:dyDescent="0.25">
      <c r="A2170" s="35">
        <v>2169</v>
      </c>
      <c r="B2170" s="89">
        <v>91.333333333333329</v>
      </c>
      <c r="C2170" s="35">
        <f t="shared" si="165"/>
        <v>9</v>
      </c>
      <c r="D2170" s="35">
        <f t="shared" si="168"/>
        <v>91</v>
      </c>
      <c r="E2170" s="35">
        <f t="shared" si="169"/>
        <v>7</v>
      </c>
      <c r="F2170" s="35" t="str">
        <f t="shared" si="166"/>
        <v>Saturday</v>
      </c>
      <c r="G2170" s="35">
        <f t="shared" si="167"/>
        <v>3</v>
      </c>
      <c r="H2170" s="34">
        <f>CONVERT(INDEX(Htg_StPt_Sch_EZ!$C$4:$I$27,MATCH(Schedules_8760!$C2170,Htg_StPt_Sch_EZ!$B$4:$B$27,0),MATCH(Schedules_8760!$F2170,Htg_StPt_Sch_EZ!$C$3:$I$3,0)),"F","C")</f>
        <v>20.555555555555554</v>
      </c>
      <c r="I2170" s="34">
        <f>CONVERT(INDEX(Htg_StPt_Sch_EZ!$C$31:$I$54,MATCH(Schedules_8760!$C2170,Htg_StPt_Sch_EZ!$B$31:$B$54,0),MATCH(Schedules_8760!$F2170,Htg_StPt_Sch_EZ!$C$30:$I$30,0)),"F","C")</f>
        <v>19.444444444444443</v>
      </c>
      <c r="J2170" s="34">
        <f>CONVERT(INDEX(Clg_StPt_Sch_EZ!$C$4:$I$27,MATCH(Schedules_8760!$C2170,Clg_StPt_Sch_EZ!$B$4:$B$27,0),MATCH(Schedules_8760!$F2170,Clg_StPt_Sch_EZ!$C$3:$I$3,0)),"F","C")</f>
        <v>25.555555555555554</v>
      </c>
      <c r="K2170" s="34">
        <f>CONVERT(INDEX(Clg_StPt_Sch_EZ!$C$31:$I$54,MATCH(Schedules_8760!$C2170,Clg_StPt_Sch_EZ!$B$31:$B$54,0),MATCH(Schedules_8760!$F2170,Clg_StPt_Sch_EZ!$C$30:$I$30,0)),"F","C")</f>
        <v>25</v>
      </c>
      <c r="L2170" s="34">
        <f>CONVERT(INDEX(DHW_StPt_Sch_EZ!$C$4:$I$27,MATCH(Schedules_8760!$C2170,DHW_StPt_Sch_EZ!$B$4:$B$27,0),MATCH(Schedules_8760!$F2170,DHW_StPt_Sch_EZ!$C$3:$I$3,0)),"F","C")</f>
        <v>53.333333333333329</v>
      </c>
      <c r="M2170" s="34">
        <f>CONVERT(INDEX(DHW_StPt_Sch_EZ!$C$31:$I$54,MATCH(Schedules_8760!$C2170,DHW_StPt_Sch_EZ!$B$31:$B$54,0),MATCH(Schedules_8760!$F2170,DHW_StPt_Sch_EZ!$C$30:$I$30,0)),"F","C")</f>
        <v>53.333333333333329</v>
      </c>
      <c r="N2170" s="12"/>
      <c r="O2170" s="12"/>
      <c r="P2170" s="12"/>
    </row>
    <row r="2171" spans="1:16" x14ac:dyDescent="0.25">
      <c r="A2171" s="35">
        <v>2170</v>
      </c>
      <c r="B2171" s="89">
        <v>91.375</v>
      </c>
      <c r="C2171" s="35">
        <f t="shared" si="165"/>
        <v>10</v>
      </c>
      <c r="D2171" s="35">
        <f t="shared" si="168"/>
        <v>91</v>
      </c>
      <c r="E2171" s="35">
        <f t="shared" si="169"/>
        <v>7</v>
      </c>
      <c r="F2171" s="35" t="str">
        <f t="shared" si="166"/>
        <v>Saturday</v>
      </c>
      <c r="G2171" s="35">
        <f t="shared" si="167"/>
        <v>3</v>
      </c>
      <c r="H2171" s="34">
        <f>CONVERT(INDEX(Htg_StPt_Sch_EZ!$C$4:$I$27,MATCH(Schedules_8760!$C2171,Htg_StPt_Sch_EZ!$B$4:$B$27,0),MATCH(Schedules_8760!$F2171,Htg_StPt_Sch_EZ!$C$3:$I$3,0)),"F","C")</f>
        <v>20.555555555555554</v>
      </c>
      <c r="I2171" s="34">
        <f>CONVERT(INDEX(Htg_StPt_Sch_EZ!$C$31:$I$54,MATCH(Schedules_8760!$C2171,Htg_StPt_Sch_EZ!$B$31:$B$54,0),MATCH(Schedules_8760!$F2171,Htg_StPt_Sch_EZ!$C$30:$I$30,0)),"F","C")</f>
        <v>19.444444444444443</v>
      </c>
      <c r="J2171" s="34">
        <f>CONVERT(INDEX(Clg_StPt_Sch_EZ!$C$4:$I$27,MATCH(Schedules_8760!$C2171,Clg_StPt_Sch_EZ!$B$4:$B$27,0),MATCH(Schedules_8760!$F2171,Clg_StPt_Sch_EZ!$C$3:$I$3,0)),"F","C")</f>
        <v>25.555555555555554</v>
      </c>
      <c r="K2171" s="34">
        <f>CONVERT(INDEX(Clg_StPt_Sch_EZ!$C$31:$I$54,MATCH(Schedules_8760!$C2171,Clg_StPt_Sch_EZ!$B$31:$B$54,0),MATCH(Schedules_8760!$F2171,Clg_StPt_Sch_EZ!$C$30:$I$30,0)),"F","C")</f>
        <v>25</v>
      </c>
      <c r="L2171" s="34">
        <f>CONVERT(INDEX(DHW_StPt_Sch_EZ!$C$4:$I$27,MATCH(Schedules_8760!$C2171,DHW_StPt_Sch_EZ!$B$4:$B$27,0),MATCH(Schedules_8760!$F2171,DHW_StPt_Sch_EZ!$C$3:$I$3,0)),"F","C")</f>
        <v>53.333333333333329</v>
      </c>
      <c r="M2171" s="34">
        <f>CONVERT(INDEX(DHW_StPt_Sch_EZ!$C$31:$I$54,MATCH(Schedules_8760!$C2171,DHW_StPt_Sch_EZ!$B$31:$B$54,0),MATCH(Schedules_8760!$F2171,DHW_StPt_Sch_EZ!$C$30:$I$30,0)),"F","C")</f>
        <v>53.333333333333329</v>
      </c>
      <c r="N2171" s="12"/>
      <c r="O2171" s="12"/>
      <c r="P2171" s="12"/>
    </row>
    <row r="2172" spans="1:16" x14ac:dyDescent="0.25">
      <c r="A2172" s="35">
        <v>2171</v>
      </c>
      <c r="B2172" s="89">
        <v>91.416666666666671</v>
      </c>
      <c r="C2172" s="35">
        <f t="shared" si="165"/>
        <v>11</v>
      </c>
      <c r="D2172" s="35">
        <f t="shared" si="168"/>
        <v>91</v>
      </c>
      <c r="E2172" s="35">
        <f t="shared" si="169"/>
        <v>7</v>
      </c>
      <c r="F2172" s="35" t="str">
        <f t="shared" si="166"/>
        <v>Saturday</v>
      </c>
      <c r="G2172" s="35">
        <f t="shared" si="167"/>
        <v>3</v>
      </c>
      <c r="H2172" s="34">
        <f>CONVERT(INDEX(Htg_StPt_Sch_EZ!$C$4:$I$27,MATCH(Schedules_8760!$C2172,Htg_StPt_Sch_EZ!$B$4:$B$27,0),MATCH(Schedules_8760!$F2172,Htg_StPt_Sch_EZ!$C$3:$I$3,0)),"F","C")</f>
        <v>20.555555555555554</v>
      </c>
      <c r="I2172" s="34">
        <f>CONVERT(INDEX(Htg_StPt_Sch_EZ!$C$31:$I$54,MATCH(Schedules_8760!$C2172,Htg_StPt_Sch_EZ!$B$31:$B$54,0),MATCH(Schedules_8760!$F2172,Htg_StPt_Sch_EZ!$C$30:$I$30,0)),"F","C")</f>
        <v>19.444444444444443</v>
      </c>
      <c r="J2172" s="34">
        <f>CONVERT(INDEX(Clg_StPt_Sch_EZ!$C$4:$I$27,MATCH(Schedules_8760!$C2172,Clg_StPt_Sch_EZ!$B$4:$B$27,0),MATCH(Schedules_8760!$F2172,Clg_StPt_Sch_EZ!$C$3:$I$3,0)),"F","C")</f>
        <v>25.555555555555554</v>
      </c>
      <c r="K2172" s="34">
        <f>CONVERT(INDEX(Clg_StPt_Sch_EZ!$C$31:$I$54,MATCH(Schedules_8760!$C2172,Clg_StPt_Sch_EZ!$B$31:$B$54,0),MATCH(Schedules_8760!$F2172,Clg_StPt_Sch_EZ!$C$30:$I$30,0)),"F","C")</f>
        <v>25</v>
      </c>
      <c r="L2172" s="34">
        <f>CONVERT(INDEX(DHW_StPt_Sch_EZ!$C$4:$I$27,MATCH(Schedules_8760!$C2172,DHW_StPt_Sch_EZ!$B$4:$B$27,0),MATCH(Schedules_8760!$F2172,DHW_StPt_Sch_EZ!$C$3:$I$3,0)),"F","C")</f>
        <v>53.333333333333329</v>
      </c>
      <c r="M2172" s="34">
        <f>CONVERT(INDEX(DHW_StPt_Sch_EZ!$C$31:$I$54,MATCH(Schedules_8760!$C2172,DHW_StPt_Sch_EZ!$B$31:$B$54,0),MATCH(Schedules_8760!$F2172,DHW_StPt_Sch_EZ!$C$30:$I$30,0)),"F","C")</f>
        <v>53.333333333333329</v>
      </c>
      <c r="N2172" s="12"/>
      <c r="O2172" s="12"/>
      <c r="P2172" s="12"/>
    </row>
    <row r="2173" spans="1:16" x14ac:dyDescent="0.25">
      <c r="A2173" s="35">
        <v>2172</v>
      </c>
      <c r="B2173" s="89">
        <v>91.458333333333329</v>
      </c>
      <c r="C2173" s="35">
        <f t="shared" si="165"/>
        <v>12</v>
      </c>
      <c r="D2173" s="35">
        <f t="shared" si="168"/>
        <v>91</v>
      </c>
      <c r="E2173" s="35">
        <f t="shared" si="169"/>
        <v>7</v>
      </c>
      <c r="F2173" s="35" t="str">
        <f t="shared" si="166"/>
        <v>Saturday</v>
      </c>
      <c r="G2173" s="35">
        <f t="shared" si="167"/>
        <v>3</v>
      </c>
      <c r="H2173" s="34">
        <f>CONVERT(INDEX(Htg_StPt_Sch_EZ!$C$4:$I$27,MATCH(Schedules_8760!$C2173,Htg_StPt_Sch_EZ!$B$4:$B$27,0),MATCH(Schedules_8760!$F2173,Htg_StPt_Sch_EZ!$C$3:$I$3,0)),"F","C")</f>
        <v>20.555555555555554</v>
      </c>
      <c r="I2173" s="34">
        <f>CONVERT(INDEX(Htg_StPt_Sch_EZ!$C$31:$I$54,MATCH(Schedules_8760!$C2173,Htg_StPt_Sch_EZ!$B$31:$B$54,0),MATCH(Schedules_8760!$F2173,Htg_StPt_Sch_EZ!$C$30:$I$30,0)),"F","C")</f>
        <v>19.444444444444443</v>
      </c>
      <c r="J2173" s="34">
        <f>CONVERT(INDEX(Clg_StPt_Sch_EZ!$C$4:$I$27,MATCH(Schedules_8760!$C2173,Clg_StPt_Sch_EZ!$B$4:$B$27,0),MATCH(Schedules_8760!$F2173,Clg_StPt_Sch_EZ!$C$3:$I$3,0)),"F","C")</f>
        <v>25.555555555555554</v>
      </c>
      <c r="K2173" s="34">
        <f>CONVERT(INDEX(Clg_StPt_Sch_EZ!$C$31:$I$54,MATCH(Schedules_8760!$C2173,Clg_StPt_Sch_EZ!$B$31:$B$54,0),MATCH(Schedules_8760!$F2173,Clg_StPt_Sch_EZ!$C$30:$I$30,0)),"F","C")</f>
        <v>25</v>
      </c>
      <c r="L2173" s="34">
        <f>CONVERT(INDEX(DHW_StPt_Sch_EZ!$C$4:$I$27,MATCH(Schedules_8760!$C2173,DHW_StPt_Sch_EZ!$B$4:$B$27,0),MATCH(Schedules_8760!$F2173,DHW_StPt_Sch_EZ!$C$3:$I$3,0)),"F","C")</f>
        <v>53.333333333333329</v>
      </c>
      <c r="M2173" s="34">
        <f>CONVERT(INDEX(DHW_StPt_Sch_EZ!$C$31:$I$54,MATCH(Schedules_8760!$C2173,DHW_StPt_Sch_EZ!$B$31:$B$54,0),MATCH(Schedules_8760!$F2173,DHW_StPt_Sch_EZ!$C$30:$I$30,0)),"F","C")</f>
        <v>53.333333333333329</v>
      </c>
      <c r="N2173" s="12"/>
      <c r="O2173" s="12"/>
      <c r="P2173" s="12"/>
    </row>
    <row r="2174" spans="1:16" x14ac:dyDescent="0.25">
      <c r="A2174" s="35">
        <v>2173</v>
      </c>
      <c r="B2174" s="89">
        <v>91.5</v>
      </c>
      <c r="C2174" s="35">
        <f t="shared" si="165"/>
        <v>13</v>
      </c>
      <c r="D2174" s="35">
        <f t="shared" si="168"/>
        <v>91</v>
      </c>
      <c r="E2174" s="35">
        <f t="shared" si="169"/>
        <v>7</v>
      </c>
      <c r="F2174" s="35" t="str">
        <f t="shared" si="166"/>
        <v>Saturday</v>
      </c>
      <c r="G2174" s="35">
        <f t="shared" si="167"/>
        <v>3</v>
      </c>
      <c r="H2174" s="34">
        <f>CONVERT(INDEX(Htg_StPt_Sch_EZ!$C$4:$I$27,MATCH(Schedules_8760!$C2174,Htg_StPt_Sch_EZ!$B$4:$B$27,0),MATCH(Schedules_8760!$F2174,Htg_StPt_Sch_EZ!$C$3:$I$3,0)),"F","C")</f>
        <v>20.555555555555554</v>
      </c>
      <c r="I2174" s="34">
        <f>CONVERT(INDEX(Htg_StPt_Sch_EZ!$C$31:$I$54,MATCH(Schedules_8760!$C2174,Htg_StPt_Sch_EZ!$B$31:$B$54,0),MATCH(Schedules_8760!$F2174,Htg_StPt_Sch_EZ!$C$30:$I$30,0)),"F","C")</f>
        <v>19.444444444444443</v>
      </c>
      <c r="J2174" s="34">
        <f>CONVERT(INDEX(Clg_StPt_Sch_EZ!$C$4:$I$27,MATCH(Schedules_8760!$C2174,Clg_StPt_Sch_EZ!$B$4:$B$27,0),MATCH(Schedules_8760!$F2174,Clg_StPt_Sch_EZ!$C$3:$I$3,0)),"F","C")</f>
        <v>25.555555555555554</v>
      </c>
      <c r="K2174" s="34">
        <f>CONVERT(INDEX(Clg_StPt_Sch_EZ!$C$31:$I$54,MATCH(Schedules_8760!$C2174,Clg_StPt_Sch_EZ!$B$31:$B$54,0),MATCH(Schedules_8760!$F2174,Clg_StPt_Sch_EZ!$C$30:$I$30,0)),"F","C")</f>
        <v>25</v>
      </c>
      <c r="L2174" s="34">
        <f>CONVERT(INDEX(DHW_StPt_Sch_EZ!$C$4:$I$27,MATCH(Schedules_8760!$C2174,DHW_StPt_Sch_EZ!$B$4:$B$27,0),MATCH(Schedules_8760!$F2174,DHW_StPt_Sch_EZ!$C$3:$I$3,0)),"F","C")</f>
        <v>53.333333333333329</v>
      </c>
      <c r="M2174" s="34">
        <f>CONVERT(INDEX(DHW_StPt_Sch_EZ!$C$31:$I$54,MATCH(Schedules_8760!$C2174,DHW_StPt_Sch_EZ!$B$31:$B$54,0),MATCH(Schedules_8760!$F2174,DHW_StPt_Sch_EZ!$C$30:$I$30,0)),"F","C")</f>
        <v>53.333333333333329</v>
      </c>
      <c r="N2174" s="12"/>
      <c r="O2174" s="12"/>
      <c r="P2174" s="12"/>
    </row>
    <row r="2175" spans="1:16" x14ac:dyDescent="0.25">
      <c r="A2175" s="35">
        <v>2174</v>
      </c>
      <c r="B2175" s="89">
        <v>91.541666666666671</v>
      </c>
      <c r="C2175" s="35">
        <f t="shared" si="165"/>
        <v>14</v>
      </c>
      <c r="D2175" s="35">
        <f t="shared" si="168"/>
        <v>91</v>
      </c>
      <c r="E2175" s="35">
        <f t="shared" si="169"/>
        <v>7</v>
      </c>
      <c r="F2175" s="35" t="str">
        <f t="shared" si="166"/>
        <v>Saturday</v>
      </c>
      <c r="G2175" s="35">
        <f t="shared" si="167"/>
        <v>3</v>
      </c>
      <c r="H2175" s="34">
        <f>CONVERT(INDEX(Htg_StPt_Sch_EZ!$C$4:$I$27,MATCH(Schedules_8760!$C2175,Htg_StPt_Sch_EZ!$B$4:$B$27,0),MATCH(Schedules_8760!$F2175,Htg_StPt_Sch_EZ!$C$3:$I$3,0)),"F","C")</f>
        <v>20.555555555555554</v>
      </c>
      <c r="I2175" s="34">
        <f>CONVERT(INDEX(Htg_StPt_Sch_EZ!$C$31:$I$54,MATCH(Schedules_8760!$C2175,Htg_StPt_Sch_EZ!$B$31:$B$54,0),MATCH(Schedules_8760!$F2175,Htg_StPt_Sch_EZ!$C$30:$I$30,0)),"F","C")</f>
        <v>19.444444444444443</v>
      </c>
      <c r="J2175" s="34">
        <f>CONVERT(INDEX(Clg_StPt_Sch_EZ!$C$4:$I$27,MATCH(Schedules_8760!$C2175,Clg_StPt_Sch_EZ!$B$4:$B$27,0),MATCH(Schedules_8760!$F2175,Clg_StPt_Sch_EZ!$C$3:$I$3,0)),"F","C")</f>
        <v>25.555555555555554</v>
      </c>
      <c r="K2175" s="34">
        <f>CONVERT(INDEX(Clg_StPt_Sch_EZ!$C$31:$I$54,MATCH(Schedules_8760!$C2175,Clg_StPt_Sch_EZ!$B$31:$B$54,0),MATCH(Schedules_8760!$F2175,Clg_StPt_Sch_EZ!$C$30:$I$30,0)),"F","C")</f>
        <v>25</v>
      </c>
      <c r="L2175" s="34">
        <f>CONVERT(INDEX(DHW_StPt_Sch_EZ!$C$4:$I$27,MATCH(Schedules_8760!$C2175,DHW_StPt_Sch_EZ!$B$4:$B$27,0),MATCH(Schedules_8760!$F2175,DHW_StPt_Sch_EZ!$C$3:$I$3,0)),"F","C")</f>
        <v>53.333333333333329</v>
      </c>
      <c r="M2175" s="34">
        <f>CONVERT(INDEX(DHW_StPt_Sch_EZ!$C$31:$I$54,MATCH(Schedules_8760!$C2175,DHW_StPt_Sch_EZ!$B$31:$B$54,0),MATCH(Schedules_8760!$F2175,DHW_StPt_Sch_EZ!$C$30:$I$30,0)),"F","C")</f>
        <v>53.333333333333329</v>
      </c>
      <c r="N2175" s="12"/>
      <c r="O2175" s="12"/>
      <c r="P2175" s="12"/>
    </row>
    <row r="2176" spans="1:16" x14ac:dyDescent="0.25">
      <c r="A2176" s="35">
        <v>2175</v>
      </c>
      <c r="B2176" s="89">
        <v>91.583333333333329</v>
      </c>
      <c r="C2176" s="35">
        <f t="shared" si="165"/>
        <v>15</v>
      </c>
      <c r="D2176" s="35">
        <f t="shared" si="168"/>
        <v>91</v>
      </c>
      <c r="E2176" s="35">
        <f t="shared" si="169"/>
        <v>7</v>
      </c>
      <c r="F2176" s="35" t="str">
        <f t="shared" si="166"/>
        <v>Saturday</v>
      </c>
      <c r="G2176" s="35">
        <f t="shared" si="167"/>
        <v>3</v>
      </c>
      <c r="H2176" s="34">
        <f>CONVERT(INDEX(Htg_StPt_Sch_EZ!$C$4:$I$27,MATCH(Schedules_8760!$C2176,Htg_StPt_Sch_EZ!$B$4:$B$27,0),MATCH(Schedules_8760!$F2176,Htg_StPt_Sch_EZ!$C$3:$I$3,0)),"F","C")</f>
        <v>20.555555555555554</v>
      </c>
      <c r="I2176" s="34">
        <f>CONVERT(INDEX(Htg_StPt_Sch_EZ!$C$31:$I$54,MATCH(Schedules_8760!$C2176,Htg_StPt_Sch_EZ!$B$31:$B$54,0),MATCH(Schedules_8760!$F2176,Htg_StPt_Sch_EZ!$C$30:$I$30,0)),"F","C")</f>
        <v>21.111111111111111</v>
      </c>
      <c r="J2176" s="34">
        <f>CONVERT(INDEX(Clg_StPt_Sch_EZ!$C$4:$I$27,MATCH(Schedules_8760!$C2176,Clg_StPt_Sch_EZ!$B$4:$B$27,0),MATCH(Schedules_8760!$F2176,Clg_StPt_Sch_EZ!$C$3:$I$3,0)),"F","C")</f>
        <v>25.555555555555554</v>
      </c>
      <c r="K2176" s="34">
        <f>CONVERT(INDEX(Clg_StPt_Sch_EZ!$C$31:$I$54,MATCH(Schedules_8760!$C2176,Clg_StPt_Sch_EZ!$B$31:$B$54,0),MATCH(Schedules_8760!$F2176,Clg_StPt_Sch_EZ!$C$30:$I$30,0)),"F","C")</f>
        <v>25</v>
      </c>
      <c r="L2176" s="34">
        <f>CONVERT(INDEX(DHW_StPt_Sch_EZ!$C$4:$I$27,MATCH(Schedules_8760!$C2176,DHW_StPt_Sch_EZ!$B$4:$B$27,0),MATCH(Schedules_8760!$F2176,DHW_StPt_Sch_EZ!$C$3:$I$3,0)),"F","C")</f>
        <v>53.333333333333329</v>
      </c>
      <c r="M2176" s="34">
        <f>CONVERT(INDEX(DHW_StPt_Sch_EZ!$C$31:$I$54,MATCH(Schedules_8760!$C2176,DHW_StPt_Sch_EZ!$B$31:$B$54,0),MATCH(Schedules_8760!$F2176,DHW_StPt_Sch_EZ!$C$30:$I$30,0)),"F","C")</f>
        <v>53.333333333333329</v>
      </c>
      <c r="N2176" s="12"/>
      <c r="O2176" s="12"/>
      <c r="P2176" s="12"/>
    </row>
    <row r="2177" spans="1:16" x14ac:dyDescent="0.25">
      <c r="A2177" s="35">
        <v>2176</v>
      </c>
      <c r="B2177" s="89">
        <v>91.625</v>
      </c>
      <c r="C2177" s="35">
        <f t="shared" si="165"/>
        <v>16</v>
      </c>
      <c r="D2177" s="35">
        <f t="shared" si="168"/>
        <v>91</v>
      </c>
      <c r="E2177" s="35">
        <f t="shared" si="169"/>
        <v>7</v>
      </c>
      <c r="F2177" s="35" t="str">
        <f t="shared" si="166"/>
        <v>Saturday</v>
      </c>
      <c r="G2177" s="35">
        <f t="shared" si="167"/>
        <v>3</v>
      </c>
      <c r="H2177" s="34">
        <f>CONVERT(INDEX(Htg_StPt_Sch_EZ!$C$4:$I$27,MATCH(Schedules_8760!$C2177,Htg_StPt_Sch_EZ!$B$4:$B$27,0),MATCH(Schedules_8760!$F2177,Htg_StPt_Sch_EZ!$C$3:$I$3,0)),"F","C")</f>
        <v>20.555555555555554</v>
      </c>
      <c r="I2177" s="34">
        <f>CONVERT(INDEX(Htg_StPt_Sch_EZ!$C$31:$I$54,MATCH(Schedules_8760!$C2177,Htg_StPt_Sch_EZ!$B$31:$B$54,0),MATCH(Schedules_8760!$F2177,Htg_StPt_Sch_EZ!$C$30:$I$30,0)),"F","C")</f>
        <v>21.111111111111111</v>
      </c>
      <c r="J2177" s="34">
        <f>CONVERT(INDEX(Clg_StPt_Sch_EZ!$C$4:$I$27,MATCH(Schedules_8760!$C2177,Clg_StPt_Sch_EZ!$B$4:$B$27,0),MATCH(Schedules_8760!$F2177,Clg_StPt_Sch_EZ!$C$3:$I$3,0)),"F","C")</f>
        <v>25.555555555555554</v>
      </c>
      <c r="K2177" s="34">
        <f>CONVERT(INDEX(Clg_StPt_Sch_EZ!$C$31:$I$54,MATCH(Schedules_8760!$C2177,Clg_StPt_Sch_EZ!$B$31:$B$54,0),MATCH(Schedules_8760!$F2177,Clg_StPt_Sch_EZ!$C$30:$I$30,0)),"F","C")</f>
        <v>25</v>
      </c>
      <c r="L2177" s="34">
        <f>CONVERT(INDEX(DHW_StPt_Sch_EZ!$C$4:$I$27,MATCH(Schedules_8760!$C2177,DHW_StPt_Sch_EZ!$B$4:$B$27,0),MATCH(Schedules_8760!$F2177,DHW_StPt_Sch_EZ!$C$3:$I$3,0)),"F","C")</f>
        <v>53.333333333333329</v>
      </c>
      <c r="M2177" s="34">
        <f>CONVERT(INDEX(DHW_StPt_Sch_EZ!$C$31:$I$54,MATCH(Schedules_8760!$C2177,DHW_StPt_Sch_EZ!$B$31:$B$54,0),MATCH(Schedules_8760!$F2177,DHW_StPt_Sch_EZ!$C$30:$I$30,0)),"F","C")</f>
        <v>53.333333333333329</v>
      </c>
      <c r="N2177" s="12"/>
      <c r="O2177" s="12"/>
      <c r="P2177" s="12"/>
    </row>
    <row r="2178" spans="1:16" x14ac:dyDescent="0.25">
      <c r="A2178" s="35">
        <v>2177</v>
      </c>
      <c r="B2178" s="89">
        <v>91.666666666666671</v>
      </c>
      <c r="C2178" s="35">
        <f t="shared" ref="C2178:C2241" si="170">HOUR(B2178)+1</f>
        <v>17</v>
      </c>
      <c r="D2178" s="35">
        <f t="shared" si="168"/>
        <v>91</v>
      </c>
      <c r="E2178" s="35">
        <f t="shared" si="169"/>
        <v>7</v>
      </c>
      <c r="F2178" s="35" t="str">
        <f t="shared" ref="F2178:F2241" si="171">IF(E2178=1,"Sunday",IF(E2178=2,"Monday",IF(E2178=3,"Tuesday",IF(E2178=4,"Wednesday",IF(E2178=5,"Thursday",IF(E2178=6,"Friday","Saturday"))))))</f>
        <v>Saturday</v>
      </c>
      <c r="G2178" s="35">
        <f t="shared" ref="G2178:G2241" si="172">MONTH(B2178)</f>
        <v>3</v>
      </c>
      <c r="H2178" s="34">
        <f>CONVERT(INDEX(Htg_StPt_Sch_EZ!$C$4:$I$27,MATCH(Schedules_8760!$C2178,Htg_StPt_Sch_EZ!$B$4:$B$27,0),MATCH(Schedules_8760!$F2178,Htg_StPt_Sch_EZ!$C$3:$I$3,0)),"F","C")</f>
        <v>20.555555555555554</v>
      </c>
      <c r="I2178" s="34">
        <f>CONVERT(INDEX(Htg_StPt_Sch_EZ!$C$31:$I$54,MATCH(Schedules_8760!$C2178,Htg_StPt_Sch_EZ!$B$31:$B$54,0),MATCH(Schedules_8760!$F2178,Htg_StPt_Sch_EZ!$C$30:$I$30,0)),"F","C")</f>
        <v>17.777777777777779</v>
      </c>
      <c r="J2178" s="34">
        <f>CONVERT(INDEX(Clg_StPt_Sch_EZ!$C$4:$I$27,MATCH(Schedules_8760!$C2178,Clg_StPt_Sch_EZ!$B$4:$B$27,0),MATCH(Schedules_8760!$F2178,Clg_StPt_Sch_EZ!$C$3:$I$3,0)),"F","C")</f>
        <v>25.555555555555554</v>
      </c>
      <c r="K2178" s="34">
        <f>CONVERT(INDEX(Clg_StPt_Sch_EZ!$C$31:$I$54,MATCH(Schedules_8760!$C2178,Clg_StPt_Sch_EZ!$B$31:$B$54,0),MATCH(Schedules_8760!$F2178,Clg_StPt_Sch_EZ!$C$30:$I$30,0)),"F","C")</f>
        <v>25</v>
      </c>
      <c r="L2178" s="34">
        <f>CONVERT(INDEX(DHW_StPt_Sch_EZ!$C$4:$I$27,MATCH(Schedules_8760!$C2178,DHW_StPt_Sch_EZ!$B$4:$B$27,0),MATCH(Schedules_8760!$F2178,DHW_StPt_Sch_EZ!$C$3:$I$3,0)),"F","C")</f>
        <v>53.333333333333329</v>
      </c>
      <c r="M2178" s="34">
        <f>CONVERT(INDEX(DHW_StPt_Sch_EZ!$C$31:$I$54,MATCH(Schedules_8760!$C2178,DHW_StPt_Sch_EZ!$B$31:$B$54,0),MATCH(Schedules_8760!$F2178,DHW_StPt_Sch_EZ!$C$30:$I$30,0)),"F","C")</f>
        <v>53.333333333333329</v>
      </c>
      <c r="N2178" s="12"/>
      <c r="O2178" s="12"/>
      <c r="P2178" s="12"/>
    </row>
    <row r="2179" spans="1:16" x14ac:dyDescent="0.25">
      <c r="A2179" s="35">
        <v>2178</v>
      </c>
      <c r="B2179" s="89">
        <v>91.708333333333329</v>
      </c>
      <c r="C2179" s="35">
        <f t="shared" si="170"/>
        <v>18</v>
      </c>
      <c r="D2179" s="35">
        <f t="shared" ref="D2179:D2242" si="173">IF(C2179=1,D2178+1,D2178)</f>
        <v>91</v>
      </c>
      <c r="E2179" s="35">
        <f t="shared" ref="E2179:E2242" si="174">IF(AND(C2179=1,E2178=7),1,IF(C2179=1,E2178+1,E2178))</f>
        <v>7</v>
      </c>
      <c r="F2179" s="35" t="str">
        <f t="shared" si="171"/>
        <v>Saturday</v>
      </c>
      <c r="G2179" s="35">
        <f t="shared" si="172"/>
        <v>3</v>
      </c>
      <c r="H2179" s="34">
        <f>CONVERT(INDEX(Htg_StPt_Sch_EZ!$C$4:$I$27,MATCH(Schedules_8760!$C2179,Htg_StPt_Sch_EZ!$B$4:$B$27,0),MATCH(Schedules_8760!$F2179,Htg_StPt_Sch_EZ!$C$3:$I$3,0)),"F","C")</f>
        <v>20.555555555555554</v>
      </c>
      <c r="I2179" s="34">
        <f>CONVERT(INDEX(Htg_StPt_Sch_EZ!$C$31:$I$54,MATCH(Schedules_8760!$C2179,Htg_StPt_Sch_EZ!$B$31:$B$54,0),MATCH(Schedules_8760!$F2179,Htg_StPt_Sch_EZ!$C$30:$I$30,0)),"F","C")</f>
        <v>17.777777777777779</v>
      </c>
      <c r="J2179" s="34">
        <f>CONVERT(INDEX(Clg_StPt_Sch_EZ!$C$4:$I$27,MATCH(Schedules_8760!$C2179,Clg_StPt_Sch_EZ!$B$4:$B$27,0),MATCH(Schedules_8760!$F2179,Clg_StPt_Sch_EZ!$C$3:$I$3,0)),"F","C")</f>
        <v>25.555555555555554</v>
      </c>
      <c r="K2179" s="34">
        <f>CONVERT(INDEX(Clg_StPt_Sch_EZ!$C$31:$I$54,MATCH(Schedules_8760!$C2179,Clg_StPt_Sch_EZ!$B$31:$B$54,0),MATCH(Schedules_8760!$F2179,Clg_StPt_Sch_EZ!$C$30:$I$30,0)),"F","C")</f>
        <v>28.333333333333332</v>
      </c>
      <c r="L2179" s="34">
        <f>CONVERT(INDEX(DHW_StPt_Sch_EZ!$C$4:$I$27,MATCH(Schedules_8760!$C2179,DHW_StPt_Sch_EZ!$B$4:$B$27,0),MATCH(Schedules_8760!$F2179,DHW_StPt_Sch_EZ!$C$3:$I$3,0)),"F","C")</f>
        <v>53.333333333333329</v>
      </c>
      <c r="M2179" s="34">
        <f>CONVERT(INDEX(DHW_StPt_Sch_EZ!$C$31:$I$54,MATCH(Schedules_8760!$C2179,DHW_StPt_Sch_EZ!$B$31:$B$54,0),MATCH(Schedules_8760!$F2179,DHW_StPt_Sch_EZ!$C$30:$I$30,0)),"F","C")</f>
        <v>53.333333333333329</v>
      </c>
      <c r="N2179" s="12"/>
      <c r="O2179" s="12"/>
      <c r="P2179" s="12"/>
    </row>
    <row r="2180" spans="1:16" x14ac:dyDescent="0.25">
      <c r="A2180" s="35">
        <v>2179</v>
      </c>
      <c r="B2180" s="89">
        <v>91.75</v>
      </c>
      <c r="C2180" s="35">
        <f t="shared" si="170"/>
        <v>19</v>
      </c>
      <c r="D2180" s="35">
        <f t="shared" si="173"/>
        <v>91</v>
      </c>
      <c r="E2180" s="35">
        <f t="shared" si="174"/>
        <v>7</v>
      </c>
      <c r="F2180" s="35" t="str">
        <f t="shared" si="171"/>
        <v>Saturday</v>
      </c>
      <c r="G2180" s="35">
        <f t="shared" si="172"/>
        <v>3</v>
      </c>
      <c r="H2180" s="34">
        <f>CONVERT(INDEX(Htg_StPt_Sch_EZ!$C$4:$I$27,MATCH(Schedules_8760!$C2180,Htg_StPt_Sch_EZ!$B$4:$B$27,0),MATCH(Schedules_8760!$F2180,Htg_StPt_Sch_EZ!$C$3:$I$3,0)),"F","C")</f>
        <v>20.555555555555554</v>
      </c>
      <c r="I2180" s="34">
        <f>CONVERT(INDEX(Htg_StPt_Sch_EZ!$C$31:$I$54,MATCH(Schedules_8760!$C2180,Htg_StPt_Sch_EZ!$B$31:$B$54,0),MATCH(Schedules_8760!$F2180,Htg_StPt_Sch_EZ!$C$30:$I$30,0)),"F","C")</f>
        <v>18.333333333333332</v>
      </c>
      <c r="J2180" s="34">
        <f>CONVERT(INDEX(Clg_StPt_Sch_EZ!$C$4:$I$27,MATCH(Schedules_8760!$C2180,Clg_StPt_Sch_EZ!$B$4:$B$27,0),MATCH(Schedules_8760!$F2180,Clg_StPt_Sch_EZ!$C$3:$I$3,0)),"F","C")</f>
        <v>25.555555555555554</v>
      </c>
      <c r="K2180" s="34">
        <f>CONVERT(INDEX(Clg_StPt_Sch_EZ!$C$31:$I$54,MATCH(Schedules_8760!$C2180,Clg_StPt_Sch_EZ!$B$31:$B$54,0),MATCH(Schedules_8760!$F2180,Clg_StPt_Sch_EZ!$C$30:$I$30,0)),"F","C")</f>
        <v>28.333333333333332</v>
      </c>
      <c r="L2180" s="34">
        <f>CONVERT(INDEX(DHW_StPt_Sch_EZ!$C$4:$I$27,MATCH(Schedules_8760!$C2180,DHW_StPt_Sch_EZ!$B$4:$B$27,0),MATCH(Schedules_8760!$F2180,DHW_StPt_Sch_EZ!$C$3:$I$3,0)),"F","C")</f>
        <v>53.333333333333329</v>
      </c>
      <c r="M2180" s="34">
        <f>CONVERT(INDEX(DHW_StPt_Sch_EZ!$C$31:$I$54,MATCH(Schedules_8760!$C2180,DHW_StPt_Sch_EZ!$B$31:$B$54,0),MATCH(Schedules_8760!$F2180,DHW_StPt_Sch_EZ!$C$30:$I$30,0)),"F","C")</f>
        <v>53.333333333333329</v>
      </c>
      <c r="N2180" s="12"/>
      <c r="O2180" s="12"/>
      <c r="P2180" s="12"/>
    </row>
    <row r="2181" spans="1:16" x14ac:dyDescent="0.25">
      <c r="A2181" s="35">
        <v>2180</v>
      </c>
      <c r="B2181" s="89">
        <v>91.791666666666671</v>
      </c>
      <c r="C2181" s="35">
        <f t="shared" si="170"/>
        <v>20</v>
      </c>
      <c r="D2181" s="35">
        <f t="shared" si="173"/>
        <v>91</v>
      </c>
      <c r="E2181" s="35">
        <f t="shared" si="174"/>
        <v>7</v>
      </c>
      <c r="F2181" s="35" t="str">
        <f t="shared" si="171"/>
        <v>Saturday</v>
      </c>
      <c r="G2181" s="35">
        <f t="shared" si="172"/>
        <v>3</v>
      </c>
      <c r="H2181" s="34">
        <f>CONVERT(INDEX(Htg_StPt_Sch_EZ!$C$4:$I$27,MATCH(Schedules_8760!$C2181,Htg_StPt_Sch_EZ!$B$4:$B$27,0),MATCH(Schedules_8760!$F2181,Htg_StPt_Sch_EZ!$C$3:$I$3,0)),"F","C")</f>
        <v>20.555555555555554</v>
      </c>
      <c r="I2181" s="34">
        <f>CONVERT(INDEX(Htg_StPt_Sch_EZ!$C$31:$I$54,MATCH(Schedules_8760!$C2181,Htg_StPt_Sch_EZ!$B$31:$B$54,0),MATCH(Schedules_8760!$F2181,Htg_StPt_Sch_EZ!$C$30:$I$30,0)),"F","C")</f>
        <v>18.888888888888889</v>
      </c>
      <c r="J2181" s="34">
        <f>CONVERT(INDEX(Clg_StPt_Sch_EZ!$C$4:$I$27,MATCH(Schedules_8760!$C2181,Clg_StPt_Sch_EZ!$B$4:$B$27,0),MATCH(Schedules_8760!$F2181,Clg_StPt_Sch_EZ!$C$3:$I$3,0)),"F","C")</f>
        <v>25.555555555555554</v>
      </c>
      <c r="K2181" s="34">
        <f>CONVERT(INDEX(Clg_StPt_Sch_EZ!$C$31:$I$54,MATCH(Schedules_8760!$C2181,Clg_StPt_Sch_EZ!$B$31:$B$54,0),MATCH(Schedules_8760!$F2181,Clg_StPt_Sch_EZ!$C$30:$I$30,0)),"F","C")</f>
        <v>28.333333333333332</v>
      </c>
      <c r="L2181" s="34">
        <f>CONVERT(INDEX(DHW_StPt_Sch_EZ!$C$4:$I$27,MATCH(Schedules_8760!$C2181,DHW_StPt_Sch_EZ!$B$4:$B$27,0),MATCH(Schedules_8760!$F2181,DHW_StPt_Sch_EZ!$C$3:$I$3,0)),"F","C")</f>
        <v>53.333333333333329</v>
      </c>
      <c r="M2181" s="34">
        <f>CONVERT(INDEX(DHW_StPt_Sch_EZ!$C$31:$I$54,MATCH(Schedules_8760!$C2181,DHW_StPt_Sch_EZ!$B$31:$B$54,0),MATCH(Schedules_8760!$F2181,DHW_StPt_Sch_EZ!$C$30:$I$30,0)),"F","C")</f>
        <v>53.333333333333329</v>
      </c>
      <c r="N2181" s="12"/>
      <c r="O2181" s="12"/>
      <c r="P2181" s="12"/>
    </row>
    <row r="2182" spans="1:16" x14ac:dyDescent="0.25">
      <c r="A2182" s="35">
        <v>2181</v>
      </c>
      <c r="B2182" s="89">
        <v>91.833333333333329</v>
      </c>
      <c r="C2182" s="35">
        <f t="shared" si="170"/>
        <v>21</v>
      </c>
      <c r="D2182" s="35">
        <f t="shared" si="173"/>
        <v>91</v>
      </c>
      <c r="E2182" s="35">
        <f t="shared" si="174"/>
        <v>7</v>
      </c>
      <c r="F2182" s="35" t="str">
        <f t="shared" si="171"/>
        <v>Saturday</v>
      </c>
      <c r="G2182" s="35">
        <f t="shared" si="172"/>
        <v>3</v>
      </c>
      <c r="H2182" s="34">
        <f>CONVERT(INDEX(Htg_StPt_Sch_EZ!$C$4:$I$27,MATCH(Schedules_8760!$C2182,Htg_StPt_Sch_EZ!$B$4:$B$27,0),MATCH(Schedules_8760!$F2182,Htg_StPt_Sch_EZ!$C$3:$I$3,0)),"F","C")</f>
        <v>20.555555555555554</v>
      </c>
      <c r="I2182" s="34">
        <f>CONVERT(INDEX(Htg_StPt_Sch_EZ!$C$31:$I$54,MATCH(Schedules_8760!$C2182,Htg_StPt_Sch_EZ!$B$31:$B$54,0),MATCH(Schedules_8760!$F2182,Htg_StPt_Sch_EZ!$C$30:$I$30,0)),"F","C")</f>
        <v>19.444444444444443</v>
      </c>
      <c r="J2182" s="34">
        <f>CONVERT(INDEX(Clg_StPt_Sch_EZ!$C$4:$I$27,MATCH(Schedules_8760!$C2182,Clg_StPt_Sch_EZ!$B$4:$B$27,0),MATCH(Schedules_8760!$F2182,Clg_StPt_Sch_EZ!$C$3:$I$3,0)),"F","C")</f>
        <v>25.555555555555554</v>
      </c>
      <c r="K2182" s="34">
        <f>CONVERT(INDEX(Clg_StPt_Sch_EZ!$C$31:$I$54,MATCH(Schedules_8760!$C2182,Clg_StPt_Sch_EZ!$B$31:$B$54,0),MATCH(Schedules_8760!$F2182,Clg_StPt_Sch_EZ!$C$30:$I$30,0)),"F","C")</f>
        <v>28.333333333333332</v>
      </c>
      <c r="L2182" s="34">
        <f>CONVERT(INDEX(DHW_StPt_Sch_EZ!$C$4:$I$27,MATCH(Schedules_8760!$C2182,DHW_StPt_Sch_EZ!$B$4:$B$27,0),MATCH(Schedules_8760!$F2182,DHW_StPt_Sch_EZ!$C$3:$I$3,0)),"F","C")</f>
        <v>53.333333333333329</v>
      </c>
      <c r="M2182" s="34">
        <f>CONVERT(INDEX(DHW_StPt_Sch_EZ!$C$31:$I$54,MATCH(Schedules_8760!$C2182,DHW_StPt_Sch_EZ!$B$31:$B$54,0),MATCH(Schedules_8760!$F2182,DHW_StPt_Sch_EZ!$C$30:$I$30,0)),"F","C")</f>
        <v>53.333333333333329</v>
      </c>
      <c r="N2182" s="12"/>
      <c r="O2182" s="12"/>
      <c r="P2182" s="12"/>
    </row>
    <row r="2183" spans="1:16" x14ac:dyDescent="0.25">
      <c r="A2183" s="35">
        <v>2182</v>
      </c>
      <c r="B2183" s="89">
        <v>91.875</v>
      </c>
      <c r="C2183" s="35">
        <f t="shared" si="170"/>
        <v>22</v>
      </c>
      <c r="D2183" s="35">
        <f t="shared" si="173"/>
        <v>91</v>
      </c>
      <c r="E2183" s="35">
        <f t="shared" si="174"/>
        <v>7</v>
      </c>
      <c r="F2183" s="35" t="str">
        <f t="shared" si="171"/>
        <v>Saturday</v>
      </c>
      <c r="G2183" s="35">
        <f t="shared" si="172"/>
        <v>3</v>
      </c>
      <c r="H2183" s="34">
        <f>CONVERT(INDEX(Htg_StPt_Sch_EZ!$C$4:$I$27,MATCH(Schedules_8760!$C2183,Htg_StPt_Sch_EZ!$B$4:$B$27,0),MATCH(Schedules_8760!$F2183,Htg_StPt_Sch_EZ!$C$3:$I$3,0)),"F","C")</f>
        <v>20.555555555555554</v>
      </c>
      <c r="I2183" s="34">
        <f>CONVERT(INDEX(Htg_StPt_Sch_EZ!$C$31:$I$54,MATCH(Schedules_8760!$C2183,Htg_StPt_Sch_EZ!$B$31:$B$54,0),MATCH(Schedules_8760!$F2183,Htg_StPt_Sch_EZ!$C$30:$I$30,0)),"F","C")</f>
        <v>19.444444444444443</v>
      </c>
      <c r="J2183" s="34">
        <f>CONVERT(INDEX(Clg_StPt_Sch_EZ!$C$4:$I$27,MATCH(Schedules_8760!$C2183,Clg_StPt_Sch_EZ!$B$4:$B$27,0),MATCH(Schedules_8760!$F2183,Clg_StPt_Sch_EZ!$C$3:$I$3,0)),"F","C")</f>
        <v>25.555555555555554</v>
      </c>
      <c r="K2183" s="34">
        <f>CONVERT(INDEX(Clg_StPt_Sch_EZ!$C$31:$I$54,MATCH(Schedules_8760!$C2183,Clg_StPt_Sch_EZ!$B$31:$B$54,0),MATCH(Schedules_8760!$F2183,Clg_StPt_Sch_EZ!$C$30:$I$30,0)),"F","C")</f>
        <v>28.333333333333332</v>
      </c>
      <c r="L2183" s="34">
        <f>CONVERT(INDEX(DHW_StPt_Sch_EZ!$C$4:$I$27,MATCH(Schedules_8760!$C2183,DHW_StPt_Sch_EZ!$B$4:$B$27,0),MATCH(Schedules_8760!$F2183,DHW_StPt_Sch_EZ!$C$3:$I$3,0)),"F","C")</f>
        <v>53.333333333333329</v>
      </c>
      <c r="M2183" s="34">
        <f>CONVERT(INDEX(DHW_StPt_Sch_EZ!$C$31:$I$54,MATCH(Schedules_8760!$C2183,DHW_StPt_Sch_EZ!$B$31:$B$54,0),MATCH(Schedules_8760!$F2183,DHW_StPt_Sch_EZ!$C$30:$I$30,0)),"F","C")</f>
        <v>53.333333333333329</v>
      </c>
      <c r="N2183" s="12"/>
      <c r="O2183" s="12"/>
      <c r="P2183" s="12"/>
    </row>
    <row r="2184" spans="1:16" x14ac:dyDescent="0.25">
      <c r="A2184" s="35">
        <v>2183</v>
      </c>
      <c r="B2184" s="89">
        <v>91.916666666666671</v>
      </c>
      <c r="C2184" s="35">
        <f t="shared" si="170"/>
        <v>23</v>
      </c>
      <c r="D2184" s="35">
        <f t="shared" si="173"/>
        <v>91</v>
      </c>
      <c r="E2184" s="35">
        <f t="shared" si="174"/>
        <v>7</v>
      </c>
      <c r="F2184" s="35" t="str">
        <f t="shared" si="171"/>
        <v>Saturday</v>
      </c>
      <c r="G2184" s="35">
        <f t="shared" si="172"/>
        <v>3</v>
      </c>
      <c r="H2184" s="34">
        <f>CONVERT(INDEX(Htg_StPt_Sch_EZ!$C$4:$I$27,MATCH(Schedules_8760!$C2184,Htg_StPt_Sch_EZ!$B$4:$B$27,0),MATCH(Schedules_8760!$F2184,Htg_StPt_Sch_EZ!$C$3:$I$3,0)),"F","C")</f>
        <v>20.555555555555554</v>
      </c>
      <c r="I2184" s="34">
        <f>CONVERT(INDEX(Htg_StPt_Sch_EZ!$C$31:$I$54,MATCH(Schedules_8760!$C2184,Htg_StPt_Sch_EZ!$B$31:$B$54,0),MATCH(Schedules_8760!$F2184,Htg_StPt_Sch_EZ!$C$30:$I$30,0)),"F","C")</f>
        <v>19.444444444444443</v>
      </c>
      <c r="J2184" s="34">
        <f>CONVERT(INDEX(Clg_StPt_Sch_EZ!$C$4:$I$27,MATCH(Schedules_8760!$C2184,Clg_StPt_Sch_EZ!$B$4:$B$27,0),MATCH(Schedules_8760!$F2184,Clg_StPt_Sch_EZ!$C$3:$I$3,0)),"F","C")</f>
        <v>25.555555555555554</v>
      </c>
      <c r="K2184" s="34">
        <f>CONVERT(INDEX(Clg_StPt_Sch_EZ!$C$31:$I$54,MATCH(Schedules_8760!$C2184,Clg_StPt_Sch_EZ!$B$31:$B$54,0),MATCH(Schedules_8760!$F2184,Clg_StPt_Sch_EZ!$C$30:$I$30,0)),"F","C")</f>
        <v>28.333333333333332</v>
      </c>
      <c r="L2184" s="34">
        <f>CONVERT(INDEX(DHW_StPt_Sch_EZ!$C$4:$I$27,MATCH(Schedules_8760!$C2184,DHW_StPt_Sch_EZ!$B$4:$B$27,0),MATCH(Schedules_8760!$F2184,DHW_StPt_Sch_EZ!$C$3:$I$3,0)),"F","C")</f>
        <v>53.333333333333329</v>
      </c>
      <c r="M2184" s="34">
        <f>CONVERT(INDEX(DHW_StPt_Sch_EZ!$C$31:$I$54,MATCH(Schedules_8760!$C2184,DHW_StPt_Sch_EZ!$B$31:$B$54,0),MATCH(Schedules_8760!$F2184,DHW_StPt_Sch_EZ!$C$30:$I$30,0)),"F","C")</f>
        <v>53.333333333333329</v>
      </c>
      <c r="N2184" s="12"/>
      <c r="O2184" s="12"/>
      <c r="P2184" s="12"/>
    </row>
    <row r="2185" spans="1:16" x14ac:dyDescent="0.25">
      <c r="A2185" s="35">
        <v>2184</v>
      </c>
      <c r="B2185" s="89">
        <v>91.958333333333329</v>
      </c>
      <c r="C2185" s="35">
        <f t="shared" si="170"/>
        <v>24</v>
      </c>
      <c r="D2185" s="35">
        <f t="shared" si="173"/>
        <v>91</v>
      </c>
      <c r="E2185" s="35">
        <f t="shared" si="174"/>
        <v>7</v>
      </c>
      <c r="F2185" s="35" t="str">
        <f t="shared" si="171"/>
        <v>Saturday</v>
      </c>
      <c r="G2185" s="35">
        <f t="shared" si="172"/>
        <v>3</v>
      </c>
      <c r="H2185" s="34">
        <f>CONVERT(INDEX(Htg_StPt_Sch_EZ!$C$4:$I$27,MATCH(Schedules_8760!$C2185,Htg_StPt_Sch_EZ!$B$4:$B$27,0),MATCH(Schedules_8760!$F2185,Htg_StPt_Sch_EZ!$C$3:$I$3,0)),"F","C")</f>
        <v>20.555555555555554</v>
      </c>
      <c r="I2185" s="34">
        <f>CONVERT(INDEX(Htg_StPt_Sch_EZ!$C$31:$I$54,MATCH(Schedules_8760!$C2185,Htg_StPt_Sch_EZ!$B$31:$B$54,0),MATCH(Schedules_8760!$F2185,Htg_StPt_Sch_EZ!$C$30:$I$30,0)),"F","C")</f>
        <v>19.444444444444443</v>
      </c>
      <c r="J2185" s="34">
        <f>CONVERT(INDEX(Clg_StPt_Sch_EZ!$C$4:$I$27,MATCH(Schedules_8760!$C2185,Clg_StPt_Sch_EZ!$B$4:$B$27,0),MATCH(Schedules_8760!$F2185,Clg_StPt_Sch_EZ!$C$3:$I$3,0)),"F","C")</f>
        <v>25.555555555555554</v>
      </c>
      <c r="K2185" s="34">
        <f>CONVERT(INDEX(Clg_StPt_Sch_EZ!$C$31:$I$54,MATCH(Schedules_8760!$C2185,Clg_StPt_Sch_EZ!$B$31:$B$54,0),MATCH(Schedules_8760!$F2185,Clg_StPt_Sch_EZ!$C$30:$I$30,0)),"F","C")</f>
        <v>28.333333333333332</v>
      </c>
      <c r="L2185" s="34">
        <f>CONVERT(INDEX(DHW_StPt_Sch_EZ!$C$4:$I$27,MATCH(Schedules_8760!$C2185,DHW_StPt_Sch_EZ!$B$4:$B$27,0),MATCH(Schedules_8760!$F2185,DHW_StPt_Sch_EZ!$C$3:$I$3,0)),"F","C")</f>
        <v>53.333333333333329</v>
      </c>
      <c r="M2185" s="34">
        <f>CONVERT(INDEX(DHW_StPt_Sch_EZ!$C$31:$I$54,MATCH(Schedules_8760!$C2185,DHW_StPt_Sch_EZ!$B$31:$B$54,0),MATCH(Schedules_8760!$F2185,DHW_StPt_Sch_EZ!$C$30:$I$30,0)),"F","C")</f>
        <v>53.333333333333329</v>
      </c>
      <c r="N2185" s="12"/>
      <c r="O2185" s="12"/>
      <c r="P2185" s="12"/>
    </row>
    <row r="2186" spans="1:16" x14ac:dyDescent="0.25">
      <c r="A2186" s="35">
        <v>2185</v>
      </c>
      <c r="B2186" s="89">
        <v>92</v>
      </c>
      <c r="C2186" s="35">
        <f t="shared" si="170"/>
        <v>1</v>
      </c>
      <c r="D2186" s="35">
        <f t="shared" si="173"/>
        <v>92</v>
      </c>
      <c r="E2186" s="35">
        <f t="shared" si="174"/>
        <v>1</v>
      </c>
      <c r="F2186" s="35" t="str">
        <f t="shared" si="171"/>
        <v>Sunday</v>
      </c>
      <c r="G2186" s="35">
        <f t="shared" si="172"/>
        <v>4</v>
      </c>
      <c r="H2186" s="34">
        <f>CONVERT(INDEX(Htg_StPt_Sch_EZ!$C$4:$I$27,MATCH(Schedules_8760!$C2186,Htg_StPt_Sch_EZ!$B$4:$B$27,0),MATCH(Schedules_8760!$F2186,Htg_StPt_Sch_EZ!$C$3:$I$3,0)),"F","C")</f>
        <v>20.555555555555554</v>
      </c>
      <c r="I2186" s="34">
        <f>CONVERT(INDEX(Htg_StPt_Sch_EZ!$C$31:$I$54,MATCH(Schedules_8760!$C2186,Htg_StPt_Sch_EZ!$B$31:$B$54,0),MATCH(Schedules_8760!$F2186,Htg_StPt_Sch_EZ!$C$30:$I$30,0)),"F","C")</f>
        <v>19.444444444444443</v>
      </c>
      <c r="J2186" s="34">
        <f>CONVERT(INDEX(Clg_StPt_Sch_EZ!$C$4:$I$27,MATCH(Schedules_8760!$C2186,Clg_StPt_Sch_EZ!$B$4:$B$27,0),MATCH(Schedules_8760!$F2186,Clg_StPt_Sch_EZ!$C$3:$I$3,0)),"F","C")</f>
        <v>25.555555555555554</v>
      </c>
      <c r="K2186" s="34">
        <f>CONVERT(INDEX(Clg_StPt_Sch_EZ!$C$31:$I$54,MATCH(Schedules_8760!$C2186,Clg_StPt_Sch_EZ!$B$31:$B$54,0),MATCH(Schedules_8760!$F2186,Clg_StPt_Sch_EZ!$C$30:$I$30,0)),"F","C")</f>
        <v>28.333333333333332</v>
      </c>
      <c r="L2186" s="34">
        <f>CONVERT(INDEX(DHW_StPt_Sch_EZ!$C$4:$I$27,MATCH(Schedules_8760!$C2186,DHW_StPt_Sch_EZ!$B$4:$B$27,0),MATCH(Schedules_8760!$F2186,DHW_StPt_Sch_EZ!$C$3:$I$3,0)),"F","C")</f>
        <v>53.333333333333329</v>
      </c>
      <c r="M2186" s="34">
        <f>CONVERT(INDEX(DHW_StPt_Sch_EZ!$C$31:$I$54,MATCH(Schedules_8760!$C2186,DHW_StPt_Sch_EZ!$B$31:$B$54,0),MATCH(Schedules_8760!$F2186,DHW_StPt_Sch_EZ!$C$30:$I$30,0)),"F","C")</f>
        <v>53.333333333333329</v>
      </c>
      <c r="N2186" s="12"/>
      <c r="O2186" s="12"/>
      <c r="P2186" s="12"/>
    </row>
    <row r="2187" spans="1:16" x14ac:dyDescent="0.25">
      <c r="A2187" s="35">
        <v>2186</v>
      </c>
      <c r="B2187" s="89">
        <v>92.041666666666671</v>
      </c>
      <c r="C2187" s="35">
        <f t="shared" si="170"/>
        <v>2</v>
      </c>
      <c r="D2187" s="35">
        <f t="shared" si="173"/>
        <v>92</v>
      </c>
      <c r="E2187" s="35">
        <f t="shared" si="174"/>
        <v>1</v>
      </c>
      <c r="F2187" s="35" t="str">
        <f t="shared" si="171"/>
        <v>Sunday</v>
      </c>
      <c r="G2187" s="35">
        <f t="shared" si="172"/>
        <v>4</v>
      </c>
      <c r="H2187" s="34">
        <f>CONVERT(INDEX(Htg_StPt_Sch_EZ!$C$4:$I$27,MATCH(Schedules_8760!$C2187,Htg_StPt_Sch_EZ!$B$4:$B$27,0),MATCH(Schedules_8760!$F2187,Htg_StPt_Sch_EZ!$C$3:$I$3,0)),"F","C")</f>
        <v>20.555555555555554</v>
      </c>
      <c r="I2187" s="34">
        <f>CONVERT(INDEX(Htg_StPt_Sch_EZ!$C$31:$I$54,MATCH(Schedules_8760!$C2187,Htg_StPt_Sch_EZ!$B$31:$B$54,0),MATCH(Schedules_8760!$F2187,Htg_StPt_Sch_EZ!$C$30:$I$30,0)),"F","C")</f>
        <v>19.444444444444443</v>
      </c>
      <c r="J2187" s="34">
        <f>CONVERT(INDEX(Clg_StPt_Sch_EZ!$C$4:$I$27,MATCH(Schedules_8760!$C2187,Clg_StPt_Sch_EZ!$B$4:$B$27,0),MATCH(Schedules_8760!$F2187,Clg_StPt_Sch_EZ!$C$3:$I$3,0)),"F","C")</f>
        <v>25.555555555555554</v>
      </c>
      <c r="K2187" s="34">
        <f>CONVERT(INDEX(Clg_StPt_Sch_EZ!$C$31:$I$54,MATCH(Schedules_8760!$C2187,Clg_StPt_Sch_EZ!$B$31:$B$54,0),MATCH(Schedules_8760!$F2187,Clg_StPt_Sch_EZ!$C$30:$I$30,0)),"F","C")</f>
        <v>28.333333333333332</v>
      </c>
      <c r="L2187" s="34">
        <f>CONVERT(INDEX(DHW_StPt_Sch_EZ!$C$4:$I$27,MATCH(Schedules_8760!$C2187,DHW_StPt_Sch_EZ!$B$4:$B$27,0),MATCH(Schedules_8760!$F2187,DHW_StPt_Sch_EZ!$C$3:$I$3,0)),"F","C")</f>
        <v>53.333333333333329</v>
      </c>
      <c r="M2187" s="34">
        <f>CONVERT(INDEX(DHW_StPt_Sch_EZ!$C$31:$I$54,MATCH(Schedules_8760!$C2187,DHW_StPt_Sch_EZ!$B$31:$B$54,0),MATCH(Schedules_8760!$F2187,DHW_StPt_Sch_EZ!$C$30:$I$30,0)),"F","C")</f>
        <v>53.333333333333329</v>
      </c>
      <c r="N2187" s="12"/>
      <c r="O2187" s="12"/>
      <c r="P2187" s="12"/>
    </row>
    <row r="2188" spans="1:16" x14ac:dyDescent="0.25">
      <c r="A2188" s="35">
        <v>2187</v>
      </c>
      <c r="B2188" s="89">
        <v>92.083333333333329</v>
      </c>
      <c r="C2188" s="35">
        <f t="shared" si="170"/>
        <v>3</v>
      </c>
      <c r="D2188" s="35">
        <f t="shared" si="173"/>
        <v>92</v>
      </c>
      <c r="E2188" s="35">
        <f t="shared" si="174"/>
        <v>1</v>
      </c>
      <c r="F2188" s="35" t="str">
        <f t="shared" si="171"/>
        <v>Sunday</v>
      </c>
      <c r="G2188" s="35">
        <f t="shared" si="172"/>
        <v>4</v>
      </c>
      <c r="H2188" s="34">
        <f>CONVERT(INDEX(Htg_StPt_Sch_EZ!$C$4:$I$27,MATCH(Schedules_8760!$C2188,Htg_StPt_Sch_EZ!$B$4:$B$27,0),MATCH(Schedules_8760!$F2188,Htg_StPt_Sch_EZ!$C$3:$I$3,0)),"F","C")</f>
        <v>20.555555555555554</v>
      </c>
      <c r="I2188" s="34">
        <f>CONVERT(INDEX(Htg_StPt_Sch_EZ!$C$31:$I$54,MATCH(Schedules_8760!$C2188,Htg_StPt_Sch_EZ!$B$31:$B$54,0),MATCH(Schedules_8760!$F2188,Htg_StPt_Sch_EZ!$C$30:$I$30,0)),"F","C")</f>
        <v>19.444444444444443</v>
      </c>
      <c r="J2188" s="34">
        <f>CONVERT(INDEX(Clg_StPt_Sch_EZ!$C$4:$I$27,MATCH(Schedules_8760!$C2188,Clg_StPt_Sch_EZ!$B$4:$B$27,0),MATCH(Schedules_8760!$F2188,Clg_StPt_Sch_EZ!$C$3:$I$3,0)),"F","C")</f>
        <v>25.555555555555554</v>
      </c>
      <c r="K2188" s="34">
        <f>CONVERT(INDEX(Clg_StPt_Sch_EZ!$C$31:$I$54,MATCH(Schedules_8760!$C2188,Clg_StPt_Sch_EZ!$B$31:$B$54,0),MATCH(Schedules_8760!$F2188,Clg_StPt_Sch_EZ!$C$30:$I$30,0)),"F","C")</f>
        <v>28.333333333333332</v>
      </c>
      <c r="L2188" s="34">
        <f>CONVERT(INDEX(DHW_StPt_Sch_EZ!$C$4:$I$27,MATCH(Schedules_8760!$C2188,DHW_StPt_Sch_EZ!$B$4:$B$27,0),MATCH(Schedules_8760!$F2188,DHW_StPt_Sch_EZ!$C$3:$I$3,0)),"F","C")</f>
        <v>53.333333333333329</v>
      </c>
      <c r="M2188" s="34">
        <f>CONVERT(INDEX(DHW_StPt_Sch_EZ!$C$31:$I$54,MATCH(Schedules_8760!$C2188,DHW_StPt_Sch_EZ!$B$31:$B$54,0),MATCH(Schedules_8760!$F2188,DHW_StPt_Sch_EZ!$C$30:$I$30,0)),"F","C")</f>
        <v>53.333333333333329</v>
      </c>
      <c r="N2188" s="12"/>
      <c r="O2188" s="12"/>
      <c r="P2188" s="12"/>
    </row>
    <row r="2189" spans="1:16" x14ac:dyDescent="0.25">
      <c r="A2189" s="35">
        <v>2188</v>
      </c>
      <c r="B2189" s="89">
        <v>92.125</v>
      </c>
      <c r="C2189" s="35">
        <f t="shared" si="170"/>
        <v>4</v>
      </c>
      <c r="D2189" s="35">
        <f t="shared" si="173"/>
        <v>92</v>
      </c>
      <c r="E2189" s="35">
        <f t="shared" si="174"/>
        <v>1</v>
      </c>
      <c r="F2189" s="35" t="str">
        <f t="shared" si="171"/>
        <v>Sunday</v>
      </c>
      <c r="G2189" s="35">
        <f t="shared" si="172"/>
        <v>4</v>
      </c>
      <c r="H2189" s="34">
        <f>CONVERT(INDEX(Htg_StPt_Sch_EZ!$C$4:$I$27,MATCH(Schedules_8760!$C2189,Htg_StPt_Sch_EZ!$B$4:$B$27,0),MATCH(Schedules_8760!$F2189,Htg_StPt_Sch_EZ!$C$3:$I$3,0)),"F","C")</f>
        <v>20.555555555555554</v>
      </c>
      <c r="I2189" s="34">
        <f>CONVERT(INDEX(Htg_StPt_Sch_EZ!$C$31:$I$54,MATCH(Schedules_8760!$C2189,Htg_StPt_Sch_EZ!$B$31:$B$54,0),MATCH(Schedules_8760!$F2189,Htg_StPt_Sch_EZ!$C$30:$I$30,0)),"F","C")</f>
        <v>19.444444444444443</v>
      </c>
      <c r="J2189" s="34">
        <f>CONVERT(INDEX(Clg_StPt_Sch_EZ!$C$4:$I$27,MATCH(Schedules_8760!$C2189,Clg_StPt_Sch_EZ!$B$4:$B$27,0),MATCH(Schedules_8760!$F2189,Clg_StPt_Sch_EZ!$C$3:$I$3,0)),"F","C")</f>
        <v>25.555555555555554</v>
      </c>
      <c r="K2189" s="34">
        <f>CONVERT(INDEX(Clg_StPt_Sch_EZ!$C$31:$I$54,MATCH(Schedules_8760!$C2189,Clg_StPt_Sch_EZ!$B$31:$B$54,0),MATCH(Schedules_8760!$F2189,Clg_StPt_Sch_EZ!$C$30:$I$30,0)),"F","C")</f>
        <v>28.333333333333332</v>
      </c>
      <c r="L2189" s="34">
        <f>CONVERT(INDEX(DHW_StPt_Sch_EZ!$C$4:$I$27,MATCH(Schedules_8760!$C2189,DHW_StPt_Sch_EZ!$B$4:$B$27,0),MATCH(Schedules_8760!$F2189,DHW_StPt_Sch_EZ!$C$3:$I$3,0)),"F","C")</f>
        <v>53.333333333333329</v>
      </c>
      <c r="M2189" s="34">
        <f>CONVERT(INDEX(DHW_StPt_Sch_EZ!$C$31:$I$54,MATCH(Schedules_8760!$C2189,DHW_StPt_Sch_EZ!$B$31:$B$54,0),MATCH(Schedules_8760!$F2189,DHW_StPt_Sch_EZ!$C$30:$I$30,0)),"F","C")</f>
        <v>53.333333333333329</v>
      </c>
      <c r="N2189" s="12"/>
      <c r="O2189" s="12"/>
      <c r="P2189" s="12"/>
    </row>
    <row r="2190" spans="1:16" x14ac:dyDescent="0.25">
      <c r="A2190" s="35">
        <v>2189</v>
      </c>
      <c r="B2190" s="89">
        <v>92.166666666666671</v>
      </c>
      <c r="C2190" s="35">
        <f t="shared" si="170"/>
        <v>5</v>
      </c>
      <c r="D2190" s="35">
        <f t="shared" si="173"/>
        <v>92</v>
      </c>
      <c r="E2190" s="35">
        <f t="shared" si="174"/>
        <v>1</v>
      </c>
      <c r="F2190" s="35" t="str">
        <f t="shared" si="171"/>
        <v>Sunday</v>
      </c>
      <c r="G2190" s="35">
        <f t="shared" si="172"/>
        <v>4</v>
      </c>
      <c r="H2190" s="34">
        <f>CONVERT(INDEX(Htg_StPt_Sch_EZ!$C$4:$I$27,MATCH(Schedules_8760!$C2190,Htg_StPt_Sch_EZ!$B$4:$B$27,0),MATCH(Schedules_8760!$F2190,Htg_StPt_Sch_EZ!$C$3:$I$3,0)),"F","C")</f>
        <v>20.555555555555554</v>
      </c>
      <c r="I2190" s="34">
        <f>CONVERT(INDEX(Htg_StPt_Sch_EZ!$C$31:$I$54,MATCH(Schedules_8760!$C2190,Htg_StPt_Sch_EZ!$B$31:$B$54,0),MATCH(Schedules_8760!$F2190,Htg_StPt_Sch_EZ!$C$30:$I$30,0)),"F","C")</f>
        <v>19.444444444444443</v>
      </c>
      <c r="J2190" s="34">
        <f>CONVERT(INDEX(Clg_StPt_Sch_EZ!$C$4:$I$27,MATCH(Schedules_8760!$C2190,Clg_StPt_Sch_EZ!$B$4:$B$27,0),MATCH(Schedules_8760!$F2190,Clg_StPt_Sch_EZ!$C$3:$I$3,0)),"F","C")</f>
        <v>25.555555555555554</v>
      </c>
      <c r="K2190" s="34">
        <f>CONVERT(INDEX(Clg_StPt_Sch_EZ!$C$31:$I$54,MATCH(Schedules_8760!$C2190,Clg_StPt_Sch_EZ!$B$31:$B$54,0),MATCH(Schedules_8760!$F2190,Clg_StPt_Sch_EZ!$C$30:$I$30,0)),"F","C")</f>
        <v>28.333333333333332</v>
      </c>
      <c r="L2190" s="34">
        <f>CONVERT(INDEX(DHW_StPt_Sch_EZ!$C$4:$I$27,MATCH(Schedules_8760!$C2190,DHW_StPt_Sch_EZ!$B$4:$B$27,0),MATCH(Schedules_8760!$F2190,DHW_StPt_Sch_EZ!$C$3:$I$3,0)),"F","C")</f>
        <v>53.333333333333329</v>
      </c>
      <c r="M2190" s="34">
        <f>CONVERT(INDEX(DHW_StPt_Sch_EZ!$C$31:$I$54,MATCH(Schedules_8760!$C2190,DHW_StPt_Sch_EZ!$B$31:$B$54,0),MATCH(Schedules_8760!$F2190,DHW_StPt_Sch_EZ!$C$30:$I$30,0)),"F","C")</f>
        <v>53.333333333333329</v>
      </c>
      <c r="N2190" s="12"/>
      <c r="O2190" s="12"/>
      <c r="P2190" s="12"/>
    </row>
    <row r="2191" spans="1:16" x14ac:dyDescent="0.25">
      <c r="A2191" s="35">
        <v>2190</v>
      </c>
      <c r="B2191" s="89">
        <v>92.208333333333329</v>
      </c>
      <c r="C2191" s="35">
        <f t="shared" si="170"/>
        <v>6</v>
      </c>
      <c r="D2191" s="35">
        <f t="shared" si="173"/>
        <v>92</v>
      </c>
      <c r="E2191" s="35">
        <f t="shared" si="174"/>
        <v>1</v>
      </c>
      <c r="F2191" s="35" t="str">
        <f t="shared" si="171"/>
        <v>Sunday</v>
      </c>
      <c r="G2191" s="35">
        <f t="shared" si="172"/>
        <v>4</v>
      </c>
      <c r="H2191" s="34">
        <f>CONVERT(INDEX(Htg_StPt_Sch_EZ!$C$4:$I$27,MATCH(Schedules_8760!$C2191,Htg_StPt_Sch_EZ!$B$4:$B$27,0),MATCH(Schedules_8760!$F2191,Htg_StPt_Sch_EZ!$C$3:$I$3,0)),"F","C")</f>
        <v>20.555555555555554</v>
      </c>
      <c r="I2191" s="34">
        <f>CONVERT(INDEX(Htg_StPt_Sch_EZ!$C$31:$I$54,MATCH(Schedules_8760!$C2191,Htg_StPt_Sch_EZ!$B$31:$B$54,0),MATCH(Schedules_8760!$F2191,Htg_StPt_Sch_EZ!$C$30:$I$30,0)),"F","C")</f>
        <v>19.444444444444443</v>
      </c>
      <c r="J2191" s="34">
        <f>CONVERT(INDEX(Clg_StPt_Sch_EZ!$C$4:$I$27,MATCH(Schedules_8760!$C2191,Clg_StPt_Sch_EZ!$B$4:$B$27,0),MATCH(Schedules_8760!$F2191,Clg_StPt_Sch_EZ!$C$3:$I$3,0)),"F","C")</f>
        <v>25.555555555555554</v>
      </c>
      <c r="K2191" s="34">
        <f>CONVERT(INDEX(Clg_StPt_Sch_EZ!$C$31:$I$54,MATCH(Schedules_8760!$C2191,Clg_StPt_Sch_EZ!$B$31:$B$54,0),MATCH(Schedules_8760!$F2191,Clg_StPt_Sch_EZ!$C$30:$I$30,0)),"F","C")</f>
        <v>28.333333333333332</v>
      </c>
      <c r="L2191" s="34">
        <f>CONVERT(INDEX(DHW_StPt_Sch_EZ!$C$4:$I$27,MATCH(Schedules_8760!$C2191,DHW_StPt_Sch_EZ!$B$4:$B$27,0),MATCH(Schedules_8760!$F2191,DHW_StPt_Sch_EZ!$C$3:$I$3,0)),"F","C")</f>
        <v>53.333333333333329</v>
      </c>
      <c r="M2191" s="34">
        <f>CONVERT(INDEX(DHW_StPt_Sch_EZ!$C$31:$I$54,MATCH(Schedules_8760!$C2191,DHW_StPt_Sch_EZ!$B$31:$B$54,0),MATCH(Schedules_8760!$F2191,DHW_StPt_Sch_EZ!$C$30:$I$30,0)),"F","C")</f>
        <v>53.333333333333329</v>
      </c>
      <c r="N2191" s="12"/>
      <c r="O2191" s="12"/>
      <c r="P2191" s="12"/>
    </row>
    <row r="2192" spans="1:16" x14ac:dyDescent="0.25">
      <c r="A2192" s="35">
        <v>2191</v>
      </c>
      <c r="B2192" s="89">
        <v>92.25</v>
      </c>
      <c r="C2192" s="35">
        <f t="shared" si="170"/>
        <v>7</v>
      </c>
      <c r="D2192" s="35">
        <f t="shared" si="173"/>
        <v>92</v>
      </c>
      <c r="E2192" s="35">
        <f t="shared" si="174"/>
        <v>1</v>
      </c>
      <c r="F2192" s="35" t="str">
        <f t="shared" si="171"/>
        <v>Sunday</v>
      </c>
      <c r="G2192" s="35">
        <f t="shared" si="172"/>
        <v>4</v>
      </c>
      <c r="H2192" s="34">
        <f>CONVERT(INDEX(Htg_StPt_Sch_EZ!$C$4:$I$27,MATCH(Schedules_8760!$C2192,Htg_StPt_Sch_EZ!$B$4:$B$27,0),MATCH(Schedules_8760!$F2192,Htg_StPt_Sch_EZ!$C$3:$I$3,0)),"F","C")</f>
        <v>20.555555555555554</v>
      </c>
      <c r="I2192" s="34">
        <f>CONVERT(INDEX(Htg_StPt_Sch_EZ!$C$31:$I$54,MATCH(Schedules_8760!$C2192,Htg_StPt_Sch_EZ!$B$31:$B$54,0),MATCH(Schedules_8760!$F2192,Htg_StPt_Sch_EZ!$C$30:$I$30,0)),"F","C")</f>
        <v>19.444444444444443</v>
      </c>
      <c r="J2192" s="34">
        <f>CONVERT(INDEX(Clg_StPt_Sch_EZ!$C$4:$I$27,MATCH(Schedules_8760!$C2192,Clg_StPt_Sch_EZ!$B$4:$B$27,0),MATCH(Schedules_8760!$F2192,Clg_StPt_Sch_EZ!$C$3:$I$3,0)),"F","C")</f>
        <v>25.555555555555554</v>
      </c>
      <c r="K2192" s="34">
        <f>CONVERT(INDEX(Clg_StPt_Sch_EZ!$C$31:$I$54,MATCH(Schedules_8760!$C2192,Clg_StPt_Sch_EZ!$B$31:$B$54,0),MATCH(Schedules_8760!$F2192,Clg_StPt_Sch_EZ!$C$30:$I$30,0)),"F","C")</f>
        <v>28.333333333333332</v>
      </c>
      <c r="L2192" s="34">
        <f>CONVERT(INDEX(DHW_StPt_Sch_EZ!$C$4:$I$27,MATCH(Schedules_8760!$C2192,DHW_StPt_Sch_EZ!$B$4:$B$27,0),MATCH(Schedules_8760!$F2192,DHW_StPt_Sch_EZ!$C$3:$I$3,0)),"F","C")</f>
        <v>53.333333333333329</v>
      </c>
      <c r="M2192" s="34">
        <f>CONVERT(INDEX(DHW_StPt_Sch_EZ!$C$31:$I$54,MATCH(Schedules_8760!$C2192,DHW_StPt_Sch_EZ!$B$31:$B$54,0),MATCH(Schedules_8760!$F2192,DHW_StPt_Sch_EZ!$C$30:$I$30,0)),"F","C")</f>
        <v>53.333333333333329</v>
      </c>
      <c r="N2192" s="12"/>
      <c r="O2192" s="12"/>
      <c r="P2192" s="12"/>
    </row>
    <row r="2193" spans="1:16" x14ac:dyDescent="0.25">
      <c r="A2193" s="35">
        <v>2192</v>
      </c>
      <c r="B2193" s="89">
        <v>92.291666666666671</v>
      </c>
      <c r="C2193" s="35">
        <f t="shared" si="170"/>
        <v>8</v>
      </c>
      <c r="D2193" s="35">
        <f t="shared" si="173"/>
        <v>92</v>
      </c>
      <c r="E2193" s="35">
        <f t="shared" si="174"/>
        <v>1</v>
      </c>
      <c r="F2193" s="35" t="str">
        <f t="shared" si="171"/>
        <v>Sunday</v>
      </c>
      <c r="G2193" s="35">
        <f t="shared" si="172"/>
        <v>4</v>
      </c>
      <c r="H2193" s="34">
        <f>CONVERT(INDEX(Htg_StPt_Sch_EZ!$C$4:$I$27,MATCH(Schedules_8760!$C2193,Htg_StPt_Sch_EZ!$B$4:$B$27,0),MATCH(Schedules_8760!$F2193,Htg_StPt_Sch_EZ!$C$3:$I$3,0)),"F","C")</f>
        <v>20.555555555555554</v>
      </c>
      <c r="I2193" s="34">
        <f>CONVERT(INDEX(Htg_StPt_Sch_EZ!$C$31:$I$54,MATCH(Schedules_8760!$C2193,Htg_StPt_Sch_EZ!$B$31:$B$54,0),MATCH(Schedules_8760!$F2193,Htg_StPt_Sch_EZ!$C$30:$I$30,0)),"F","C")</f>
        <v>19.444444444444443</v>
      </c>
      <c r="J2193" s="34">
        <f>CONVERT(INDEX(Clg_StPt_Sch_EZ!$C$4:$I$27,MATCH(Schedules_8760!$C2193,Clg_StPt_Sch_EZ!$B$4:$B$27,0),MATCH(Schedules_8760!$F2193,Clg_StPt_Sch_EZ!$C$3:$I$3,0)),"F","C")</f>
        <v>25.555555555555554</v>
      </c>
      <c r="K2193" s="34">
        <f>CONVERT(INDEX(Clg_StPt_Sch_EZ!$C$31:$I$54,MATCH(Schedules_8760!$C2193,Clg_StPt_Sch_EZ!$B$31:$B$54,0),MATCH(Schedules_8760!$F2193,Clg_StPt_Sch_EZ!$C$30:$I$30,0)),"F","C")</f>
        <v>25</v>
      </c>
      <c r="L2193" s="34">
        <f>CONVERT(INDEX(DHW_StPt_Sch_EZ!$C$4:$I$27,MATCH(Schedules_8760!$C2193,DHW_StPt_Sch_EZ!$B$4:$B$27,0),MATCH(Schedules_8760!$F2193,DHW_StPt_Sch_EZ!$C$3:$I$3,0)),"F","C")</f>
        <v>53.333333333333329</v>
      </c>
      <c r="M2193" s="34">
        <f>CONVERT(INDEX(DHW_StPt_Sch_EZ!$C$31:$I$54,MATCH(Schedules_8760!$C2193,DHW_StPt_Sch_EZ!$B$31:$B$54,0),MATCH(Schedules_8760!$F2193,DHW_StPt_Sch_EZ!$C$30:$I$30,0)),"F","C")</f>
        <v>53.333333333333329</v>
      </c>
      <c r="N2193" s="12"/>
      <c r="O2193" s="12"/>
      <c r="P2193" s="12"/>
    </row>
    <row r="2194" spans="1:16" x14ac:dyDescent="0.25">
      <c r="A2194" s="35">
        <v>2193</v>
      </c>
      <c r="B2194" s="89">
        <v>92.333333333333329</v>
      </c>
      <c r="C2194" s="35">
        <f t="shared" si="170"/>
        <v>9</v>
      </c>
      <c r="D2194" s="35">
        <f t="shared" si="173"/>
        <v>92</v>
      </c>
      <c r="E2194" s="35">
        <f t="shared" si="174"/>
        <v>1</v>
      </c>
      <c r="F2194" s="35" t="str">
        <f t="shared" si="171"/>
        <v>Sunday</v>
      </c>
      <c r="G2194" s="35">
        <f t="shared" si="172"/>
        <v>4</v>
      </c>
      <c r="H2194" s="34">
        <f>CONVERT(INDEX(Htg_StPt_Sch_EZ!$C$4:$I$27,MATCH(Schedules_8760!$C2194,Htg_StPt_Sch_EZ!$B$4:$B$27,0),MATCH(Schedules_8760!$F2194,Htg_StPt_Sch_EZ!$C$3:$I$3,0)),"F","C")</f>
        <v>20.555555555555554</v>
      </c>
      <c r="I2194" s="34">
        <f>CONVERT(INDEX(Htg_StPt_Sch_EZ!$C$31:$I$54,MATCH(Schedules_8760!$C2194,Htg_StPt_Sch_EZ!$B$31:$B$54,0),MATCH(Schedules_8760!$F2194,Htg_StPt_Sch_EZ!$C$30:$I$30,0)),"F","C")</f>
        <v>19.444444444444443</v>
      </c>
      <c r="J2194" s="34">
        <f>CONVERT(INDEX(Clg_StPt_Sch_EZ!$C$4:$I$27,MATCH(Schedules_8760!$C2194,Clg_StPt_Sch_EZ!$B$4:$B$27,0),MATCH(Schedules_8760!$F2194,Clg_StPt_Sch_EZ!$C$3:$I$3,0)),"F","C")</f>
        <v>25.555555555555554</v>
      </c>
      <c r="K2194" s="34">
        <f>CONVERT(INDEX(Clg_StPt_Sch_EZ!$C$31:$I$54,MATCH(Schedules_8760!$C2194,Clg_StPt_Sch_EZ!$B$31:$B$54,0),MATCH(Schedules_8760!$F2194,Clg_StPt_Sch_EZ!$C$30:$I$30,0)),"F","C")</f>
        <v>25</v>
      </c>
      <c r="L2194" s="34">
        <f>CONVERT(INDEX(DHW_StPt_Sch_EZ!$C$4:$I$27,MATCH(Schedules_8760!$C2194,DHW_StPt_Sch_EZ!$B$4:$B$27,0),MATCH(Schedules_8760!$F2194,DHW_StPt_Sch_EZ!$C$3:$I$3,0)),"F","C")</f>
        <v>53.333333333333329</v>
      </c>
      <c r="M2194" s="34">
        <f>CONVERT(INDEX(DHW_StPt_Sch_EZ!$C$31:$I$54,MATCH(Schedules_8760!$C2194,DHW_StPt_Sch_EZ!$B$31:$B$54,0),MATCH(Schedules_8760!$F2194,DHW_StPt_Sch_EZ!$C$30:$I$30,0)),"F","C")</f>
        <v>53.333333333333329</v>
      </c>
      <c r="N2194" s="12"/>
      <c r="O2194" s="12"/>
      <c r="P2194" s="12"/>
    </row>
    <row r="2195" spans="1:16" x14ac:dyDescent="0.25">
      <c r="A2195" s="35">
        <v>2194</v>
      </c>
      <c r="B2195" s="89">
        <v>92.375</v>
      </c>
      <c r="C2195" s="35">
        <f t="shared" si="170"/>
        <v>10</v>
      </c>
      <c r="D2195" s="35">
        <f t="shared" si="173"/>
        <v>92</v>
      </c>
      <c r="E2195" s="35">
        <f t="shared" si="174"/>
        <v>1</v>
      </c>
      <c r="F2195" s="35" t="str">
        <f t="shared" si="171"/>
        <v>Sunday</v>
      </c>
      <c r="G2195" s="35">
        <f t="shared" si="172"/>
        <v>4</v>
      </c>
      <c r="H2195" s="34">
        <f>CONVERT(INDEX(Htg_StPt_Sch_EZ!$C$4:$I$27,MATCH(Schedules_8760!$C2195,Htg_StPt_Sch_EZ!$B$4:$B$27,0),MATCH(Schedules_8760!$F2195,Htg_StPt_Sch_EZ!$C$3:$I$3,0)),"F","C")</f>
        <v>20.555555555555554</v>
      </c>
      <c r="I2195" s="34">
        <f>CONVERT(INDEX(Htg_StPt_Sch_EZ!$C$31:$I$54,MATCH(Schedules_8760!$C2195,Htg_StPt_Sch_EZ!$B$31:$B$54,0),MATCH(Schedules_8760!$F2195,Htg_StPt_Sch_EZ!$C$30:$I$30,0)),"F","C")</f>
        <v>19.444444444444443</v>
      </c>
      <c r="J2195" s="34">
        <f>CONVERT(INDEX(Clg_StPt_Sch_EZ!$C$4:$I$27,MATCH(Schedules_8760!$C2195,Clg_StPt_Sch_EZ!$B$4:$B$27,0),MATCH(Schedules_8760!$F2195,Clg_StPt_Sch_EZ!$C$3:$I$3,0)),"F","C")</f>
        <v>25.555555555555554</v>
      </c>
      <c r="K2195" s="34">
        <f>CONVERT(INDEX(Clg_StPt_Sch_EZ!$C$31:$I$54,MATCH(Schedules_8760!$C2195,Clg_StPt_Sch_EZ!$B$31:$B$54,0),MATCH(Schedules_8760!$F2195,Clg_StPt_Sch_EZ!$C$30:$I$30,0)),"F","C")</f>
        <v>25</v>
      </c>
      <c r="L2195" s="34">
        <f>CONVERT(INDEX(DHW_StPt_Sch_EZ!$C$4:$I$27,MATCH(Schedules_8760!$C2195,DHW_StPt_Sch_EZ!$B$4:$B$27,0),MATCH(Schedules_8760!$F2195,DHW_StPt_Sch_EZ!$C$3:$I$3,0)),"F","C")</f>
        <v>53.333333333333329</v>
      </c>
      <c r="M2195" s="34">
        <f>CONVERT(INDEX(DHW_StPt_Sch_EZ!$C$31:$I$54,MATCH(Schedules_8760!$C2195,DHW_StPt_Sch_EZ!$B$31:$B$54,0),MATCH(Schedules_8760!$F2195,DHW_StPt_Sch_EZ!$C$30:$I$30,0)),"F","C")</f>
        <v>53.333333333333329</v>
      </c>
      <c r="N2195" s="12"/>
      <c r="O2195" s="12"/>
      <c r="P2195" s="12"/>
    </row>
    <row r="2196" spans="1:16" x14ac:dyDescent="0.25">
      <c r="A2196" s="35">
        <v>2195</v>
      </c>
      <c r="B2196" s="89">
        <v>92.416666666666671</v>
      </c>
      <c r="C2196" s="35">
        <f t="shared" si="170"/>
        <v>11</v>
      </c>
      <c r="D2196" s="35">
        <f t="shared" si="173"/>
        <v>92</v>
      </c>
      <c r="E2196" s="35">
        <f t="shared" si="174"/>
        <v>1</v>
      </c>
      <c r="F2196" s="35" t="str">
        <f t="shared" si="171"/>
        <v>Sunday</v>
      </c>
      <c r="G2196" s="35">
        <f t="shared" si="172"/>
        <v>4</v>
      </c>
      <c r="H2196" s="34">
        <f>CONVERT(INDEX(Htg_StPt_Sch_EZ!$C$4:$I$27,MATCH(Schedules_8760!$C2196,Htg_StPt_Sch_EZ!$B$4:$B$27,0),MATCH(Schedules_8760!$F2196,Htg_StPt_Sch_EZ!$C$3:$I$3,0)),"F","C")</f>
        <v>20.555555555555554</v>
      </c>
      <c r="I2196" s="34">
        <f>CONVERT(INDEX(Htg_StPt_Sch_EZ!$C$31:$I$54,MATCH(Schedules_8760!$C2196,Htg_StPt_Sch_EZ!$B$31:$B$54,0),MATCH(Schedules_8760!$F2196,Htg_StPt_Sch_EZ!$C$30:$I$30,0)),"F","C")</f>
        <v>19.444444444444443</v>
      </c>
      <c r="J2196" s="34">
        <f>CONVERT(INDEX(Clg_StPt_Sch_EZ!$C$4:$I$27,MATCH(Schedules_8760!$C2196,Clg_StPt_Sch_EZ!$B$4:$B$27,0),MATCH(Schedules_8760!$F2196,Clg_StPt_Sch_EZ!$C$3:$I$3,0)),"F","C")</f>
        <v>25.555555555555554</v>
      </c>
      <c r="K2196" s="34">
        <f>CONVERT(INDEX(Clg_StPt_Sch_EZ!$C$31:$I$54,MATCH(Schedules_8760!$C2196,Clg_StPt_Sch_EZ!$B$31:$B$54,0),MATCH(Schedules_8760!$F2196,Clg_StPt_Sch_EZ!$C$30:$I$30,0)),"F","C")</f>
        <v>25</v>
      </c>
      <c r="L2196" s="34">
        <f>CONVERT(INDEX(DHW_StPt_Sch_EZ!$C$4:$I$27,MATCH(Schedules_8760!$C2196,DHW_StPt_Sch_EZ!$B$4:$B$27,0),MATCH(Schedules_8760!$F2196,DHW_StPt_Sch_EZ!$C$3:$I$3,0)),"F","C")</f>
        <v>53.333333333333329</v>
      </c>
      <c r="M2196" s="34">
        <f>CONVERT(INDEX(DHW_StPt_Sch_EZ!$C$31:$I$54,MATCH(Schedules_8760!$C2196,DHW_StPt_Sch_EZ!$B$31:$B$54,0),MATCH(Schedules_8760!$F2196,DHW_StPt_Sch_EZ!$C$30:$I$30,0)),"F","C")</f>
        <v>53.333333333333329</v>
      </c>
      <c r="N2196" s="12"/>
      <c r="O2196" s="12"/>
      <c r="P2196" s="12"/>
    </row>
    <row r="2197" spans="1:16" x14ac:dyDescent="0.25">
      <c r="A2197" s="35">
        <v>2196</v>
      </c>
      <c r="B2197" s="89">
        <v>92.458333333333329</v>
      </c>
      <c r="C2197" s="35">
        <f t="shared" si="170"/>
        <v>12</v>
      </c>
      <c r="D2197" s="35">
        <f t="shared" si="173"/>
        <v>92</v>
      </c>
      <c r="E2197" s="35">
        <f t="shared" si="174"/>
        <v>1</v>
      </c>
      <c r="F2197" s="35" t="str">
        <f t="shared" si="171"/>
        <v>Sunday</v>
      </c>
      <c r="G2197" s="35">
        <f t="shared" si="172"/>
        <v>4</v>
      </c>
      <c r="H2197" s="34">
        <f>CONVERT(INDEX(Htg_StPt_Sch_EZ!$C$4:$I$27,MATCH(Schedules_8760!$C2197,Htg_StPt_Sch_EZ!$B$4:$B$27,0),MATCH(Schedules_8760!$F2197,Htg_StPt_Sch_EZ!$C$3:$I$3,0)),"F","C")</f>
        <v>20.555555555555554</v>
      </c>
      <c r="I2197" s="34">
        <f>CONVERT(INDEX(Htg_StPt_Sch_EZ!$C$31:$I$54,MATCH(Schedules_8760!$C2197,Htg_StPt_Sch_EZ!$B$31:$B$54,0),MATCH(Schedules_8760!$F2197,Htg_StPt_Sch_EZ!$C$30:$I$30,0)),"F","C")</f>
        <v>19.444444444444443</v>
      </c>
      <c r="J2197" s="34">
        <f>CONVERT(INDEX(Clg_StPt_Sch_EZ!$C$4:$I$27,MATCH(Schedules_8760!$C2197,Clg_StPt_Sch_EZ!$B$4:$B$27,0),MATCH(Schedules_8760!$F2197,Clg_StPt_Sch_EZ!$C$3:$I$3,0)),"F","C")</f>
        <v>25.555555555555554</v>
      </c>
      <c r="K2197" s="34">
        <f>CONVERT(INDEX(Clg_StPt_Sch_EZ!$C$31:$I$54,MATCH(Schedules_8760!$C2197,Clg_StPt_Sch_EZ!$B$31:$B$54,0),MATCH(Schedules_8760!$F2197,Clg_StPt_Sch_EZ!$C$30:$I$30,0)),"F","C")</f>
        <v>25</v>
      </c>
      <c r="L2197" s="34">
        <f>CONVERT(INDEX(DHW_StPt_Sch_EZ!$C$4:$I$27,MATCH(Schedules_8760!$C2197,DHW_StPt_Sch_EZ!$B$4:$B$27,0),MATCH(Schedules_8760!$F2197,DHW_StPt_Sch_EZ!$C$3:$I$3,0)),"F","C")</f>
        <v>53.333333333333329</v>
      </c>
      <c r="M2197" s="34">
        <f>CONVERT(INDEX(DHW_StPt_Sch_EZ!$C$31:$I$54,MATCH(Schedules_8760!$C2197,DHW_StPt_Sch_EZ!$B$31:$B$54,0),MATCH(Schedules_8760!$F2197,DHW_StPt_Sch_EZ!$C$30:$I$30,0)),"F","C")</f>
        <v>53.333333333333329</v>
      </c>
      <c r="N2197" s="12"/>
      <c r="O2197" s="12"/>
      <c r="P2197" s="12"/>
    </row>
    <row r="2198" spans="1:16" x14ac:dyDescent="0.25">
      <c r="A2198" s="35">
        <v>2197</v>
      </c>
      <c r="B2198" s="89">
        <v>92.5</v>
      </c>
      <c r="C2198" s="35">
        <f t="shared" si="170"/>
        <v>13</v>
      </c>
      <c r="D2198" s="35">
        <f t="shared" si="173"/>
        <v>92</v>
      </c>
      <c r="E2198" s="35">
        <f t="shared" si="174"/>
        <v>1</v>
      </c>
      <c r="F2198" s="35" t="str">
        <f t="shared" si="171"/>
        <v>Sunday</v>
      </c>
      <c r="G2198" s="35">
        <f t="shared" si="172"/>
        <v>4</v>
      </c>
      <c r="H2198" s="34">
        <f>CONVERT(INDEX(Htg_StPt_Sch_EZ!$C$4:$I$27,MATCH(Schedules_8760!$C2198,Htg_StPt_Sch_EZ!$B$4:$B$27,0),MATCH(Schedules_8760!$F2198,Htg_StPt_Sch_EZ!$C$3:$I$3,0)),"F","C")</f>
        <v>20.555555555555554</v>
      </c>
      <c r="I2198" s="34">
        <f>CONVERT(INDEX(Htg_StPt_Sch_EZ!$C$31:$I$54,MATCH(Schedules_8760!$C2198,Htg_StPt_Sch_EZ!$B$31:$B$54,0),MATCH(Schedules_8760!$F2198,Htg_StPt_Sch_EZ!$C$30:$I$30,0)),"F","C")</f>
        <v>19.444444444444443</v>
      </c>
      <c r="J2198" s="34">
        <f>CONVERT(INDEX(Clg_StPt_Sch_EZ!$C$4:$I$27,MATCH(Schedules_8760!$C2198,Clg_StPt_Sch_EZ!$B$4:$B$27,0),MATCH(Schedules_8760!$F2198,Clg_StPt_Sch_EZ!$C$3:$I$3,0)),"F","C")</f>
        <v>25.555555555555554</v>
      </c>
      <c r="K2198" s="34">
        <f>CONVERT(INDEX(Clg_StPt_Sch_EZ!$C$31:$I$54,MATCH(Schedules_8760!$C2198,Clg_StPt_Sch_EZ!$B$31:$B$54,0),MATCH(Schedules_8760!$F2198,Clg_StPt_Sch_EZ!$C$30:$I$30,0)),"F","C")</f>
        <v>25</v>
      </c>
      <c r="L2198" s="34">
        <f>CONVERT(INDEX(DHW_StPt_Sch_EZ!$C$4:$I$27,MATCH(Schedules_8760!$C2198,DHW_StPt_Sch_EZ!$B$4:$B$27,0),MATCH(Schedules_8760!$F2198,DHW_StPt_Sch_EZ!$C$3:$I$3,0)),"F","C")</f>
        <v>53.333333333333329</v>
      </c>
      <c r="M2198" s="34">
        <f>CONVERT(INDEX(DHW_StPt_Sch_EZ!$C$31:$I$54,MATCH(Schedules_8760!$C2198,DHW_StPt_Sch_EZ!$B$31:$B$54,0),MATCH(Schedules_8760!$F2198,DHW_StPt_Sch_EZ!$C$30:$I$30,0)),"F","C")</f>
        <v>53.333333333333329</v>
      </c>
      <c r="N2198" s="12"/>
      <c r="O2198" s="12"/>
      <c r="P2198" s="12"/>
    </row>
    <row r="2199" spans="1:16" x14ac:dyDescent="0.25">
      <c r="A2199" s="35">
        <v>2198</v>
      </c>
      <c r="B2199" s="89">
        <v>92.541666666666671</v>
      </c>
      <c r="C2199" s="35">
        <f t="shared" si="170"/>
        <v>14</v>
      </c>
      <c r="D2199" s="35">
        <f t="shared" si="173"/>
        <v>92</v>
      </c>
      <c r="E2199" s="35">
        <f t="shared" si="174"/>
        <v>1</v>
      </c>
      <c r="F2199" s="35" t="str">
        <f t="shared" si="171"/>
        <v>Sunday</v>
      </c>
      <c r="G2199" s="35">
        <f t="shared" si="172"/>
        <v>4</v>
      </c>
      <c r="H2199" s="34">
        <f>CONVERT(INDEX(Htg_StPt_Sch_EZ!$C$4:$I$27,MATCH(Schedules_8760!$C2199,Htg_StPt_Sch_EZ!$B$4:$B$27,0),MATCH(Schedules_8760!$F2199,Htg_StPt_Sch_EZ!$C$3:$I$3,0)),"F","C")</f>
        <v>20.555555555555554</v>
      </c>
      <c r="I2199" s="34">
        <f>CONVERT(INDEX(Htg_StPt_Sch_EZ!$C$31:$I$54,MATCH(Schedules_8760!$C2199,Htg_StPt_Sch_EZ!$B$31:$B$54,0),MATCH(Schedules_8760!$F2199,Htg_StPt_Sch_EZ!$C$30:$I$30,0)),"F","C")</f>
        <v>19.444444444444443</v>
      </c>
      <c r="J2199" s="34">
        <f>CONVERT(INDEX(Clg_StPt_Sch_EZ!$C$4:$I$27,MATCH(Schedules_8760!$C2199,Clg_StPt_Sch_EZ!$B$4:$B$27,0),MATCH(Schedules_8760!$F2199,Clg_StPt_Sch_EZ!$C$3:$I$3,0)),"F","C")</f>
        <v>25.555555555555554</v>
      </c>
      <c r="K2199" s="34">
        <f>CONVERT(INDEX(Clg_StPt_Sch_EZ!$C$31:$I$54,MATCH(Schedules_8760!$C2199,Clg_StPt_Sch_EZ!$B$31:$B$54,0),MATCH(Schedules_8760!$F2199,Clg_StPt_Sch_EZ!$C$30:$I$30,0)),"F","C")</f>
        <v>25</v>
      </c>
      <c r="L2199" s="34">
        <f>CONVERT(INDEX(DHW_StPt_Sch_EZ!$C$4:$I$27,MATCH(Schedules_8760!$C2199,DHW_StPt_Sch_EZ!$B$4:$B$27,0),MATCH(Schedules_8760!$F2199,DHW_StPt_Sch_EZ!$C$3:$I$3,0)),"F","C")</f>
        <v>53.333333333333329</v>
      </c>
      <c r="M2199" s="34">
        <f>CONVERT(INDEX(DHW_StPt_Sch_EZ!$C$31:$I$54,MATCH(Schedules_8760!$C2199,DHW_StPt_Sch_EZ!$B$31:$B$54,0),MATCH(Schedules_8760!$F2199,DHW_StPt_Sch_EZ!$C$30:$I$30,0)),"F","C")</f>
        <v>53.333333333333329</v>
      </c>
      <c r="N2199" s="12"/>
      <c r="O2199" s="12"/>
      <c r="P2199" s="12"/>
    </row>
    <row r="2200" spans="1:16" x14ac:dyDescent="0.25">
      <c r="A2200" s="35">
        <v>2199</v>
      </c>
      <c r="B2200" s="89">
        <v>92.583333333333329</v>
      </c>
      <c r="C2200" s="35">
        <f t="shared" si="170"/>
        <v>15</v>
      </c>
      <c r="D2200" s="35">
        <f t="shared" si="173"/>
        <v>92</v>
      </c>
      <c r="E2200" s="35">
        <f t="shared" si="174"/>
        <v>1</v>
      </c>
      <c r="F2200" s="35" t="str">
        <f t="shared" si="171"/>
        <v>Sunday</v>
      </c>
      <c r="G2200" s="35">
        <f t="shared" si="172"/>
        <v>4</v>
      </c>
      <c r="H2200" s="34">
        <f>CONVERT(INDEX(Htg_StPt_Sch_EZ!$C$4:$I$27,MATCH(Schedules_8760!$C2200,Htg_StPt_Sch_EZ!$B$4:$B$27,0),MATCH(Schedules_8760!$F2200,Htg_StPt_Sch_EZ!$C$3:$I$3,0)),"F","C")</f>
        <v>20.555555555555554</v>
      </c>
      <c r="I2200" s="34">
        <f>CONVERT(INDEX(Htg_StPt_Sch_EZ!$C$31:$I$54,MATCH(Schedules_8760!$C2200,Htg_StPt_Sch_EZ!$B$31:$B$54,0),MATCH(Schedules_8760!$F2200,Htg_StPt_Sch_EZ!$C$30:$I$30,0)),"F","C")</f>
        <v>21.111111111111111</v>
      </c>
      <c r="J2200" s="34">
        <f>CONVERT(INDEX(Clg_StPt_Sch_EZ!$C$4:$I$27,MATCH(Schedules_8760!$C2200,Clg_StPt_Sch_EZ!$B$4:$B$27,0),MATCH(Schedules_8760!$F2200,Clg_StPt_Sch_EZ!$C$3:$I$3,0)),"F","C")</f>
        <v>25.555555555555554</v>
      </c>
      <c r="K2200" s="34">
        <f>CONVERT(INDEX(Clg_StPt_Sch_EZ!$C$31:$I$54,MATCH(Schedules_8760!$C2200,Clg_StPt_Sch_EZ!$B$31:$B$54,0),MATCH(Schedules_8760!$F2200,Clg_StPt_Sch_EZ!$C$30:$I$30,0)),"F","C")</f>
        <v>25</v>
      </c>
      <c r="L2200" s="34">
        <f>CONVERT(INDEX(DHW_StPt_Sch_EZ!$C$4:$I$27,MATCH(Schedules_8760!$C2200,DHW_StPt_Sch_EZ!$B$4:$B$27,0),MATCH(Schedules_8760!$F2200,DHW_StPt_Sch_EZ!$C$3:$I$3,0)),"F","C")</f>
        <v>53.333333333333329</v>
      </c>
      <c r="M2200" s="34">
        <f>CONVERT(INDEX(DHW_StPt_Sch_EZ!$C$31:$I$54,MATCH(Schedules_8760!$C2200,DHW_StPt_Sch_EZ!$B$31:$B$54,0),MATCH(Schedules_8760!$F2200,DHW_StPt_Sch_EZ!$C$30:$I$30,0)),"F","C")</f>
        <v>53.333333333333329</v>
      </c>
      <c r="N2200" s="12"/>
      <c r="O2200" s="12"/>
      <c r="P2200" s="12"/>
    </row>
    <row r="2201" spans="1:16" x14ac:dyDescent="0.25">
      <c r="A2201" s="35">
        <v>2200</v>
      </c>
      <c r="B2201" s="89">
        <v>92.625</v>
      </c>
      <c r="C2201" s="35">
        <f t="shared" si="170"/>
        <v>16</v>
      </c>
      <c r="D2201" s="35">
        <f t="shared" si="173"/>
        <v>92</v>
      </c>
      <c r="E2201" s="35">
        <f t="shared" si="174"/>
        <v>1</v>
      </c>
      <c r="F2201" s="35" t="str">
        <f t="shared" si="171"/>
        <v>Sunday</v>
      </c>
      <c r="G2201" s="35">
        <f t="shared" si="172"/>
        <v>4</v>
      </c>
      <c r="H2201" s="34">
        <f>CONVERT(INDEX(Htg_StPt_Sch_EZ!$C$4:$I$27,MATCH(Schedules_8760!$C2201,Htg_StPt_Sch_EZ!$B$4:$B$27,0),MATCH(Schedules_8760!$F2201,Htg_StPt_Sch_EZ!$C$3:$I$3,0)),"F","C")</f>
        <v>20.555555555555554</v>
      </c>
      <c r="I2201" s="34">
        <f>CONVERT(INDEX(Htg_StPt_Sch_EZ!$C$31:$I$54,MATCH(Schedules_8760!$C2201,Htg_StPt_Sch_EZ!$B$31:$B$54,0),MATCH(Schedules_8760!$F2201,Htg_StPt_Sch_EZ!$C$30:$I$30,0)),"F","C")</f>
        <v>21.111111111111111</v>
      </c>
      <c r="J2201" s="34">
        <f>CONVERT(INDEX(Clg_StPt_Sch_EZ!$C$4:$I$27,MATCH(Schedules_8760!$C2201,Clg_StPt_Sch_EZ!$B$4:$B$27,0),MATCH(Schedules_8760!$F2201,Clg_StPt_Sch_EZ!$C$3:$I$3,0)),"F","C")</f>
        <v>25.555555555555554</v>
      </c>
      <c r="K2201" s="34">
        <f>CONVERT(INDEX(Clg_StPt_Sch_EZ!$C$31:$I$54,MATCH(Schedules_8760!$C2201,Clg_StPt_Sch_EZ!$B$31:$B$54,0),MATCH(Schedules_8760!$F2201,Clg_StPt_Sch_EZ!$C$30:$I$30,0)),"F","C")</f>
        <v>25</v>
      </c>
      <c r="L2201" s="34">
        <f>CONVERT(INDEX(DHW_StPt_Sch_EZ!$C$4:$I$27,MATCH(Schedules_8760!$C2201,DHW_StPt_Sch_EZ!$B$4:$B$27,0),MATCH(Schedules_8760!$F2201,DHW_StPt_Sch_EZ!$C$3:$I$3,0)),"F","C")</f>
        <v>53.333333333333329</v>
      </c>
      <c r="M2201" s="34">
        <f>CONVERT(INDEX(DHW_StPt_Sch_EZ!$C$31:$I$54,MATCH(Schedules_8760!$C2201,DHW_StPt_Sch_EZ!$B$31:$B$54,0),MATCH(Schedules_8760!$F2201,DHW_StPt_Sch_EZ!$C$30:$I$30,0)),"F","C")</f>
        <v>53.333333333333329</v>
      </c>
      <c r="N2201" s="12"/>
      <c r="O2201" s="12"/>
      <c r="P2201" s="12"/>
    </row>
    <row r="2202" spans="1:16" x14ac:dyDescent="0.25">
      <c r="A2202" s="35">
        <v>2201</v>
      </c>
      <c r="B2202" s="89">
        <v>92.666666666666671</v>
      </c>
      <c r="C2202" s="35">
        <f t="shared" si="170"/>
        <v>17</v>
      </c>
      <c r="D2202" s="35">
        <f t="shared" si="173"/>
        <v>92</v>
      </c>
      <c r="E2202" s="35">
        <f t="shared" si="174"/>
        <v>1</v>
      </c>
      <c r="F2202" s="35" t="str">
        <f t="shared" si="171"/>
        <v>Sunday</v>
      </c>
      <c r="G2202" s="35">
        <f t="shared" si="172"/>
        <v>4</v>
      </c>
      <c r="H2202" s="34">
        <f>CONVERT(INDEX(Htg_StPt_Sch_EZ!$C$4:$I$27,MATCH(Schedules_8760!$C2202,Htg_StPt_Sch_EZ!$B$4:$B$27,0),MATCH(Schedules_8760!$F2202,Htg_StPt_Sch_EZ!$C$3:$I$3,0)),"F","C")</f>
        <v>20.555555555555554</v>
      </c>
      <c r="I2202" s="34">
        <f>CONVERT(INDEX(Htg_StPt_Sch_EZ!$C$31:$I$54,MATCH(Schedules_8760!$C2202,Htg_StPt_Sch_EZ!$B$31:$B$54,0),MATCH(Schedules_8760!$F2202,Htg_StPt_Sch_EZ!$C$30:$I$30,0)),"F","C")</f>
        <v>17.777777777777779</v>
      </c>
      <c r="J2202" s="34">
        <f>CONVERT(INDEX(Clg_StPt_Sch_EZ!$C$4:$I$27,MATCH(Schedules_8760!$C2202,Clg_StPt_Sch_EZ!$B$4:$B$27,0),MATCH(Schedules_8760!$F2202,Clg_StPt_Sch_EZ!$C$3:$I$3,0)),"F","C")</f>
        <v>25.555555555555554</v>
      </c>
      <c r="K2202" s="34">
        <f>CONVERT(INDEX(Clg_StPt_Sch_EZ!$C$31:$I$54,MATCH(Schedules_8760!$C2202,Clg_StPt_Sch_EZ!$B$31:$B$54,0),MATCH(Schedules_8760!$F2202,Clg_StPt_Sch_EZ!$C$30:$I$30,0)),"F","C")</f>
        <v>25</v>
      </c>
      <c r="L2202" s="34">
        <f>CONVERT(INDEX(DHW_StPt_Sch_EZ!$C$4:$I$27,MATCH(Schedules_8760!$C2202,DHW_StPt_Sch_EZ!$B$4:$B$27,0),MATCH(Schedules_8760!$F2202,DHW_StPt_Sch_EZ!$C$3:$I$3,0)),"F","C")</f>
        <v>53.333333333333329</v>
      </c>
      <c r="M2202" s="34">
        <f>CONVERT(INDEX(DHW_StPt_Sch_EZ!$C$31:$I$54,MATCH(Schedules_8760!$C2202,DHW_StPt_Sch_EZ!$B$31:$B$54,0),MATCH(Schedules_8760!$F2202,DHW_StPt_Sch_EZ!$C$30:$I$30,0)),"F","C")</f>
        <v>53.333333333333329</v>
      </c>
      <c r="N2202" s="12"/>
      <c r="O2202" s="12"/>
      <c r="P2202" s="12"/>
    </row>
    <row r="2203" spans="1:16" x14ac:dyDescent="0.25">
      <c r="A2203" s="35">
        <v>2202</v>
      </c>
      <c r="B2203" s="89">
        <v>92.708333333333329</v>
      </c>
      <c r="C2203" s="35">
        <f t="shared" si="170"/>
        <v>18</v>
      </c>
      <c r="D2203" s="35">
        <f t="shared" si="173"/>
        <v>92</v>
      </c>
      <c r="E2203" s="35">
        <f t="shared" si="174"/>
        <v>1</v>
      </c>
      <c r="F2203" s="35" t="str">
        <f t="shared" si="171"/>
        <v>Sunday</v>
      </c>
      <c r="G2203" s="35">
        <f t="shared" si="172"/>
        <v>4</v>
      </c>
      <c r="H2203" s="34">
        <f>CONVERT(INDEX(Htg_StPt_Sch_EZ!$C$4:$I$27,MATCH(Schedules_8760!$C2203,Htg_StPt_Sch_EZ!$B$4:$B$27,0),MATCH(Schedules_8760!$F2203,Htg_StPt_Sch_EZ!$C$3:$I$3,0)),"F","C")</f>
        <v>20.555555555555554</v>
      </c>
      <c r="I2203" s="34">
        <f>CONVERT(INDEX(Htg_StPt_Sch_EZ!$C$31:$I$54,MATCH(Schedules_8760!$C2203,Htg_StPt_Sch_EZ!$B$31:$B$54,0),MATCH(Schedules_8760!$F2203,Htg_StPt_Sch_EZ!$C$30:$I$30,0)),"F","C")</f>
        <v>17.777777777777779</v>
      </c>
      <c r="J2203" s="34">
        <f>CONVERT(INDEX(Clg_StPt_Sch_EZ!$C$4:$I$27,MATCH(Schedules_8760!$C2203,Clg_StPt_Sch_EZ!$B$4:$B$27,0),MATCH(Schedules_8760!$F2203,Clg_StPt_Sch_EZ!$C$3:$I$3,0)),"F","C")</f>
        <v>25.555555555555554</v>
      </c>
      <c r="K2203" s="34">
        <f>CONVERT(INDEX(Clg_StPt_Sch_EZ!$C$31:$I$54,MATCH(Schedules_8760!$C2203,Clg_StPt_Sch_EZ!$B$31:$B$54,0),MATCH(Schedules_8760!$F2203,Clg_StPt_Sch_EZ!$C$30:$I$30,0)),"F","C")</f>
        <v>28.333333333333332</v>
      </c>
      <c r="L2203" s="34">
        <f>CONVERT(INDEX(DHW_StPt_Sch_EZ!$C$4:$I$27,MATCH(Schedules_8760!$C2203,DHW_StPt_Sch_EZ!$B$4:$B$27,0),MATCH(Schedules_8760!$F2203,DHW_StPt_Sch_EZ!$C$3:$I$3,0)),"F","C")</f>
        <v>53.333333333333329</v>
      </c>
      <c r="M2203" s="34">
        <f>CONVERT(INDEX(DHW_StPt_Sch_EZ!$C$31:$I$54,MATCH(Schedules_8760!$C2203,DHW_StPt_Sch_EZ!$B$31:$B$54,0),MATCH(Schedules_8760!$F2203,DHW_StPt_Sch_EZ!$C$30:$I$30,0)),"F","C")</f>
        <v>53.333333333333329</v>
      </c>
      <c r="N2203" s="12"/>
      <c r="O2203" s="12"/>
      <c r="P2203" s="12"/>
    </row>
    <row r="2204" spans="1:16" x14ac:dyDescent="0.25">
      <c r="A2204" s="35">
        <v>2203</v>
      </c>
      <c r="B2204" s="89">
        <v>92.75</v>
      </c>
      <c r="C2204" s="35">
        <f t="shared" si="170"/>
        <v>19</v>
      </c>
      <c r="D2204" s="35">
        <f t="shared" si="173"/>
        <v>92</v>
      </c>
      <c r="E2204" s="35">
        <f t="shared" si="174"/>
        <v>1</v>
      </c>
      <c r="F2204" s="35" t="str">
        <f t="shared" si="171"/>
        <v>Sunday</v>
      </c>
      <c r="G2204" s="35">
        <f t="shared" si="172"/>
        <v>4</v>
      </c>
      <c r="H2204" s="34">
        <f>CONVERT(INDEX(Htg_StPt_Sch_EZ!$C$4:$I$27,MATCH(Schedules_8760!$C2204,Htg_StPt_Sch_EZ!$B$4:$B$27,0),MATCH(Schedules_8760!$F2204,Htg_StPt_Sch_EZ!$C$3:$I$3,0)),"F","C")</f>
        <v>20.555555555555554</v>
      </c>
      <c r="I2204" s="34">
        <f>CONVERT(INDEX(Htg_StPt_Sch_EZ!$C$31:$I$54,MATCH(Schedules_8760!$C2204,Htg_StPt_Sch_EZ!$B$31:$B$54,0),MATCH(Schedules_8760!$F2204,Htg_StPt_Sch_EZ!$C$30:$I$30,0)),"F","C")</f>
        <v>18.333333333333332</v>
      </c>
      <c r="J2204" s="34">
        <f>CONVERT(INDEX(Clg_StPt_Sch_EZ!$C$4:$I$27,MATCH(Schedules_8760!$C2204,Clg_StPt_Sch_EZ!$B$4:$B$27,0),MATCH(Schedules_8760!$F2204,Clg_StPt_Sch_EZ!$C$3:$I$3,0)),"F","C")</f>
        <v>25.555555555555554</v>
      </c>
      <c r="K2204" s="34">
        <f>CONVERT(INDEX(Clg_StPt_Sch_EZ!$C$31:$I$54,MATCH(Schedules_8760!$C2204,Clg_StPt_Sch_EZ!$B$31:$B$54,0),MATCH(Schedules_8760!$F2204,Clg_StPt_Sch_EZ!$C$30:$I$30,0)),"F","C")</f>
        <v>28.333333333333332</v>
      </c>
      <c r="L2204" s="34">
        <f>CONVERT(INDEX(DHW_StPt_Sch_EZ!$C$4:$I$27,MATCH(Schedules_8760!$C2204,DHW_StPt_Sch_EZ!$B$4:$B$27,0),MATCH(Schedules_8760!$F2204,DHW_StPt_Sch_EZ!$C$3:$I$3,0)),"F","C")</f>
        <v>53.333333333333329</v>
      </c>
      <c r="M2204" s="34">
        <f>CONVERT(INDEX(DHW_StPt_Sch_EZ!$C$31:$I$54,MATCH(Schedules_8760!$C2204,DHW_StPt_Sch_EZ!$B$31:$B$54,0),MATCH(Schedules_8760!$F2204,DHW_StPt_Sch_EZ!$C$30:$I$30,0)),"F","C")</f>
        <v>53.333333333333329</v>
      </c>
      <c r="N2204" s="12"/>
      <c r="O2204" s="12"/>
      <c r="P2204" s="12"/>
    </row>
    <row r="2205" spans="1:16" x14ac:dyDescent="0.25">
      <c r="A2205" s="35">
        <v>2204</v>
      </c>
      <c r="B2205" s="89">
        <v>92.791666666666671</v>
      </c>
      <c r="C2205" s="35">
        <f t="shared" si="170"/>
        <v>20</v>
      </c>
      <c r="D2205" s="35">
        <f t="shared" si="173"/>
        <v>92</v>
      </c>
      <c r="E2205" s="35">
        <f t="shared" si="174"/>
        <v>1</v>
      </c>
      <c r="F2205" s="35" t="str">
        <f t="shared" si="171"/>
        <v>Sunday</v>
      </c>
      <c r="G2205" s="35">
        <f t="shared" si="172"/>
        <v>4</v>
      </c>
      <c r="H2205" s="34">
        <f>CONVERT(INDEX(Htg_StPt_Sch_EZ!$C$4:$I$27,MATCH(Schedules_8760!$C2205,Htg_StPt_Sch_EZ!$B$4:$B$27,0),MATCH(Schedules_8760!$F2205,Htg_StPt_Sch_EZ!$C$3:$I$3,0)),"F","C")</f>
        <v>20.555555555555554</v>
      </c>
      <c r="I2205" s="34">
        <f>CONVERT(INDEX(Htg_StPt_Sch_EZ!$C$31:$I$54,MATCH(Schedules_8760!$C2205,Htg_StPt_Sch_EZ!$B$31:$B$54,0),MATCH(Schedules_8760!$F2205,Htg_StPt_Sch_EZ!$C$30:$I$30,0)),"F","C")</f>
        <v>18.888888888888889</v>
      </c>
      <c r="J2205" s="34">
        <f>CONVERT(INDEX(Clg_StPt_Sch_EZ!$C$4:$I$27,MATCH(Schedules_8760!$C2205,Clg_StPt_Sch_EZ!$B$4:$B$27,0),MATCH(Schedules_8760!$F2205,Clg_StPt_Sch_EZ!$C$3:$I$3,0)),"F","C")</f>
        <v>25.555555555555554</v>
      </c>
      <c r="K2205" s="34">
        <f>CONVERT(INDEX(Clg_StPt_Sch_EZ!$C$31:$I$54,MATCH(Schedules_8760!$C2205,Clg_StPt_Sch_EZ!$B$31:$B$54,0),MATCH(Schedules_8760!$F2205,Clg_StPt_Sch_EZ!$C$30:$I$30,0)),"F","C")</f>
        <v>28.333333333333332</v>
      </c>
      <c r="L2205" s="34">
        <f>CONVERT(INDEX(DHW_StPt_Sch_EZ!$C$4:$I$27,MATCH(Schedules_8760!$C2205,DHW_StPt_Sch_EZ!$B$4:$B$27,0),MATCH(Schedules_8760!$F2205,DHW_StPt_Sch_EZ!$C$3:$I$3,0)),"F","C")</f>
        <v>53.333333333333329</v>
      </c>
      <c r="M2205" s="34">
        <f>CONVERT(INDEX(DHW_StPt_Sch_EZ!$C$31:$I$54,MATCH(Schedules_8760!$C2205,DHW_StPt_Sch_EZ!$B$31:$B$54,0),MATCH(Schedules_8760!$F2205,DHW_StPt_Sch_EZ!$C$30:$I$30,0)),"F","C")</f>
        <v>53.333333333333329</v>
      </c>
      <c r="N2205" s="12"/>
      <c r="O2205" s="12"/>
      <c r="P2205" s="12"/>
    </row>
    <row r="2206" spans="1:16" x14ac:dyDescent="0.25">
      <c r="A2206" s="35">
        <v>2205</v>
      </c>
      <c r="B2206" s="89">
        <v>92.833333333333329</v>
      </c>
      <c r="C2206" s="35">
        <f t="shared" si="170"/>
        <v>21</v>
      </c>
      <c r="D2206" s="35">
        <f t="shared" si="173"/>
        <v>92</v>
      </c>
      <c r="E2206" s="35">
        <f t="shared" si="174"/>
        <v>1</v>
      </c>
      <c r="F2206" s="35" t="str">
        <f t="shared" si="171"/>
        <v>Sunday</v>
      </c>
      <c r="G2206" s="35">
        <f t="shared" si="172"/>
        <v>4</v>
      </c>
      <c r="H2206" s="34">
        <f>CONVERT(INDEX(Htg_StPt_Sch_EZ!$C$4:$I$27,MATCH(Schedules_8760!$C2206,Htg_StPt_Sch_EZ!$B$4:$B$27,0),MATCH(Schedules_8760!$F2206,Htg_StPt_Sch_EZ!$C$3:$I$3,0)),"F","C")</f>
        <v>20.555555555555554</v>
      </c>
      <c r="I2206" s="34">
        <f>CONVERT(INDEX(Htg_StPt_Sch_EZ!$C$31:$I$54,MATCH(Schedules_8760!$C2206,Htg_StPt_Sch_EZ!$B$31:$B$54,0),MATCH(Schedules_8760!$F2206,Htg_StPt_Sch_EZ!$C$30:$I$30,0)),"F","C")</f>
        <v>19.444444444444443</v>
      </c>
      <c r="J2206" s="34">
        <f>CONVERT(INDEX(Clg_StPt_Sch_EZ!$C$4:$I$27,MATCH(Schedules_8760!$C2206,Clg_StPt_Sch_EZ!$B$4:$B$27,0),MATCH(Schedules_8760!$F2206,Clg_StPt_Sch_EZ!$C$3:$I$3,0)),"F","C")</f>
        <v>25.555555555555554</v>
      </c>
      <c r="K2206" s="34">
        <f>CONVERT(INDEX(Clg_StPt_Sch_EZ!$C$31:$I$54,MATCH(Schedules_8760!$C2206,Clg_StPt_Sch_EZ!$B$31:$B$54,0),MATCH(Schedules_8760!$F2206,Clg_StPt_Sch_EZ!$C$30:$I$30,0)),"F","C")</f>
        <v>28.333333333333332</v>
      </c>
      <c r="L2206" s="34">
        <f>CONVERT(INDEX(DHW_StPt_Sch_EZ!$C$4:$I$27,MATCH(Schedules_8760!$C2206,DHW_StPt_Sch_EZ!$B$4:$B$27,0),MATCH(Schedules_8760!$F2206,DHW_StPt_Sch_EZ!$C$3:$I$3,0)),"F","C")</f>
        <v>53.333333333333329</v>
      </c>
      <c r="M2206" s="34">
        <f>CONVERT(INDEX(DHW_StPt_Sch_EZ!$C$31:$I$54,MATCH(Schedules_8760!$C2206,DHW_StPt_Sch_EZ!$B$31:$B$54,0),MATCH(Schedules_8760!$F2206,DHW_StPt_Sch_EZ!$C$30:$I$30,0)),"F","C")</f>
        <v>53.333333333333329</v>
      </c>
      <c r="N2206" s="12"/>
      <c r="O2206" s="12"/>
      <c r="P2206" s="12"/>
    </row>
    <row r="2207" spans="1:16" x14ac:dyDescent="0.25">
      <c r="A2207" s="35">
        <v>2206</v>
      </c>
      <c r="B2207" s="89">
        <v>92.875</v>
      </c>
      <c r="C2207" s="35">
        <f t="shared" si="170"/>
        <v>22</v>
      </c>
      <c r="D2207" s="35">
        <f t="shared" si="173"/>
        <v>92</v>
      </c>
      <c r="E2207" s="35">
        <f t="shared" si="174"/>
        <v>1</v>
      </c>
      <c r="F2207" s="35" t="str">
        <f t="shared" si="171"/>
        <v>Sunday</v>
      </c>
      <c r="G2207" s="35">
        <f t="shared" si="172"/>
        <v>4</v>
      </c>
      <c r="H2207" s="34">
        <f>CONVERT(INDEX(Htg_StPt_Sch_EZ!$C$4:$I$27,MATCH(Schedules_8760!$C2207,Htg_StPt_Sch_EZ!$B$4:$B$27,0),MATCH(Schedules_8760!$F2207,Htg_StPt_Sch_EZ!$C$3:$I$3,0)),"F","C")</f>
        <v>20.555555555555554</v>
      </c>
      <c r="I2207" s="34">
        <f>CONVERT(INDEX(Htg_StPt_Sch_EZ!$C$31:$I$54,MATCH(Schedules_8760!$C2207,Htg_StPt_Sch_EZ!$B$31:$B$54,0),MATCH(Schedules_8760!$F2207,Htg_StPt_Sch_EZ!$C$30:$I$30,0)),"F","C")</f>
        <v>19.444444444444443</v>
      </c>
      <c r="J2207" s="34">
        <f>CONVERT(INDEX(Clg_StPt_Sch_EZ!$C$4:$I$27,MATCH(Schedules_8760!$C2207,Clg_StPt_Sch_EZ!$B$4:$B$27,0),MATCH(Schedules_8760!$F2207,Clg_StPt_Sch_EZ!$C$3:$I$3,0)),"F","C")</f>
        <v>25.555555555555554</v>
      </c>
      <c r="K2207" s="34">
        <f>CONVERT(INDEX(Clg_StPt_Sch_EZ!$C$31:$I$54,MATCH(Schedules_8760!$C2207,Clg_StPt_Sch_EZ!$B$31:$B$54,0),MATCH(Schedules_8760!$F2207,Clg_StPt_Sch_EZ!$C$30:$I$30,0)),"F","C")</f>
        <v>28.333333333333332</v>
      </c>
      <c r="L2207" s="34">
        <f>CONVERT(INDEX(DHW_StPt_Sch_EZ!$C$4:$I$27,MATCH(Schedules_8760!$C2207,DHW_StPt_Sch_EZ!$B$4:$B$27,0),MATCH(Schedules_8760!$F2207,DHW_StPt_Sch_EZ!$C$3:$I$3,0)),"F","C")</f>
        <v>53.333333333333329</v>
      </c>
      <c r="M2207" s="34">
        <f>CONVERT(INDEX(DHW_StPt_Sch_EZ!$C$31:$I$54,MATCH(Schedules_8760!$C2207,DHW_StPt_Sch_EZ!$B$31:$B$54,0),MATCH(Schedules_8760!$F2207,DHW_StPt_Sch_EZ!$C$30:$I$30,0)),"F","C")</f>
        <v>53.333333333333329</v>
      </c>
      <c r="N2207" s="12"/>
      <c r="O2207" s="12"/>
      <c r="P2207" s="12"/>
    </row>
    <row r="2208" spans="1:16" x14ac:dyDescent="0.25">
      <c r="A2208" s="35">
        <v>2207</v>
      </c>
      <c r="B2208" s="89">
        <v>92.916666666666671</v>
      </c>
      <c r="C2208" s="35">
        <f t="shared" si="170"/>
        <v>23</v>
      </c>
      <c r="D2208" s="35">
        <f t="shared" si="173"/>
        <v>92</v>
      </c>
      <c r="E2208" s="35">
        <f t="shared" si="174"/>
        <v>1</v>
      </c>
      <c r="F2208" s="35" t="str">
        <f t="shared" si="171"/>
        <v>Sunday</v>
      </c>
      <c r="G2208" s="35">
        <f t="shared" si="172"/>
        <v>4</v>
      </c>
      <c r="H2208" s="34">
        <f>CONVERT(INDEX(Htg_StPt_Sch_EZ!$C$4:$I$27,MATCH(Schedules_8760!$C2208,Htg_StPt_Sch_EZ!$B$4:$B$27,0),MATCH(Schedules_8760!$F2208,Htg_StPt_Sch_EZ!$C$3:$I$3,0)),"F","C")</f>
        <v>20.555555555555554</v>
      </c>
      <c r="I2208" s="34">
        <f>CONVERT(INDEX(Htg_StPt_Sch_EZ!$C$31:$I$54,MATCH(Schedules_8760!$C2208,Htg_StPt_Sch_EZ!$B$31:$B$54,0),MATCH(Schedules_8760!$F2208,Htg_StPt_Sch_EZ!$C$30:$I$30,0)),"F","C")</f>
        <v>19.444444444444443</v>
      </c>
      <c r="J2208" s="34">
        <f>CONVERT(INDEX(Clg_StPt_Sch_EZ!$C$4:$I$27,MATCH(Schedules_8760!$C2208,Clg_StPt_Sch_EZ!$B$4:$B$27,0),MATCH(Schedules_8760!$F2208,Clg_StPt_Sch_EZ!$C$3:$I$3,0)),"F","C")</f>
        <v>25.555555555555554</v>
      </c>
      <c r="K2208" s="34">
        <f>CONVERT(INDEX(Clg_StPt_Sch_EZ!$C$31:$I$54,MATCH(Schedules_8760!$C2208,Clg_StPt_Sch_EZ!$B$31:$B$54,0),MATCH(Schedules_8760!$F2208,Clg_StPt_Sch_EZ!$C$30:$I$30,0)),"F","C")</f>
        <v>28.333333333333332</v>
      </c>
      <c r="L2208" s="34">
        <f>CONVERT(INDEX(DHW_StPt_Sch_EZ!$C$4:$I$27,MATCH(Schedules_8760!$C2208,DHW_StPt_Sch_EZ!$B$4:$B$27,0),MATCH(Schedules_8760!$F2208,DHW_StPt_Sch_EZ!$C$3:$I$3,0)),"F","C")</f>
        <v>53.333333333333329</v>
      </c>
      <c r="M2208" s="34">
        <f>CONVERT(INDEX(DHW_StPt_Sch_EZ!$C$31:$I$54,MATCH(Schedules_8760!$C2208,DHW_StPt_Sch_EZ!$B$31:$B$54,0),MATCH(Schedules_8760!$F2208,DHW_StPt_Sch_EZ!$C$30:$I$30,0)),"F","C")</f>
        <v>53.333333333333329</v>
      </c>
      <c r="N2208" s="12"/>
      <c r="O2208" s="12"/>
      <c r="P2208" s="12"/>
    </row>
    <row r="2209" spans="1:16" x14ac:dyDescent="0.25">
      <c r="A2209" s="35">
        <v>2208</v>
      </c>
      <c r="B2209" s="89">
        <v>92.958333333333329</v>
      </c>
      <c r="C2209" s="35">
        <f t="shared" si="170"/>
        <v>24</v>
      </c>
      <c r="D2209" s="35">
        <f t="shared" si="173"/>
        <v>92</v>
      </c>
      <c r="E2209" s="35">
        <f t="shared" si="174"/>
        <v>1</v>
      </c>
      <c r="F2209" s="35" t="str">
        <f t="shared" si="171"/>
        <v>Sunday</v>
      </c>
      <c r="G2209" s="35">
        <f t="shared" si="172"/>
        <v>4</v>
      </c>
      <c r="H2209" s="34">
        <f>CONVERT(INDEX(Htg_StPt_Sch_EZ!$C$4:$I$27,MATCH(Schedules_8760!$C2209,Htg_StPt_Sch_EZ!$B$4:$B$27,0),MATCH(Schedules_8760!$F2209,Htg_StPt_Sch_EZ!$C$3:$I$3,0)),"F","C")</f>
        <v>20.555555555555554</v>
      </c>
      <c r="I2209" s="34">
        <f>CONVERT(INDEX(Htg_StPt_Sch_EZ!$C$31:$I$54,MATCH(Schedules_8760!$C2209,Htg_StPt_Sch_EZ!$B$31:$B$54,0),MATCH(Schedules_8760!$F2209,Htg_StPt_Sch_EZ!$C$30:$I$30,0)),"F","C")</f>
        <v>19.444444444444443</v>
      </c>
      <c r="J2209" s="34">
        <f>CONVERT(INDEX(Clg_StPt_Sch_EZ!$C$4:$I$27,MATCH(Schedules_8760!$C2209,Clg_StPt_Sch_EZ!$B$4:$B$27,0),MATCH(Schedules_8760!$F2209,Clg_StPt_Sch_EZ!$C$3:$I$3,0)),"F","C")</f>
        <v>25.555555555555554</v>
      </c>
      <c r="K2209" s="34">
        <f>CONVERT(INDEX(Clg_StPt_Sch_EZ!$C$31:$I$54,MATCH(Schedules_8760!$C2209,Clg_StPt_Sch_EZ!$B$31:$B$54,0),MATCH(Schedules_8760!$F2209,Clg_StPt_Sch_EZ!$C$30:$I$30,0)),"F","C")</f>
        <v>28.333333333333332</v>
      </c>
      <c r="L2209" s="34">
        <f>CONVERT(INDEX(DHW_StPt_Sch_EZ!$C$4:$I$27,MATCH(Schedules_8760!$C2209,DHW_StPt_Sch_EZ!$B$4:$B$27,0),MATCH(Schedules_8760!$F2209,DHW_StPt_Sch_EZ!$C$3:$I$3,0)),"F","C")</f>
        <v>53.333333333333329</v>
      </c>
      <c r="M2209" s="34">
        <f>CONVERT(INDEX(DHW_StPt_Sch_EZ!$C$31:$I$54,MATCH(Schedules_8760!$C2209,DHW_StPt_Sch_EZ!$B$31:$B$54,0),MATCH(Schedules_8760!$F2209,DHW_StPt_Sch_EZ!$C$30:$I$30,0)),"F","C")</f>
        <v>53.333333333333329</v>
      </c>
      <c r="N2209" s="12"/>
      <c r="O2209" s="12"/>
      <c r="P2209" s="12"/>
    </row>
    <row r="2210" spans="1:16" x14ac:dyDescent="0.25">
      <c r="A2210" s="35">
        <v>2209</v>
      </c>
      <c r="B2210" s="89">
        <v>93</v>
      </c>
      <c r="C2210" s="35">
        <f t="shared" si="170"/>
        <v>1</v>
      </c>
      <c r="D2210" s="35">
        <f t="shared" si="173"/>
        <v>93</v>
      </c>
      <c r="E2210" s="35">
        <f t="shared" si="174"/>
        <v>2</v>
      </c>
      <c r="F2210" s="35" t="str">
        <f t="shared" si="171"/>
        <v>Monday</v>
      </c>
      <c r="G2210" s="35">
        <f t="shared" si="172"/>
        <v>4</v>
      </c>
      <c r="H2210" s="34">
        <f>CONVERT(INDEX(Htg_StPt_Sch_EZ!$C$4:$I$27,MATCH(Schedules_8760!$C2210,Htg_StPt_Sch_EZ!$B$4:$B$27,0),MATCH(Schedules_8760!$F2210,Htg_StPt_Sch_EZ!$C$3:$I$3,0)),"F","C")</f>
        <v>20.555555555555554</v>
      </c>
      <c r="I2210" s="34">
        <f>CONVERT(INDEX(Htg_StPt_Sch_EZ!$C$31:$I$54,MATCH(Schedules_8760!$C2210,Htg_StPt_Sch_EZ!$B$31:$B$54,0),MATCH(Schedules_8760!$F2210,Htg_StPt_Sch_EZ!$C$30:$I$30,0)),"F","C")</f>
        <v>19.444444444444443</v>
      </c>
      <c r="J2210" s="34">
        <f>CONVERT(INDEX(Clg_StPt_Sch_EZ!$C$4:$I$27,MATCH(Schedules_8760!$C2210,Clg_StPt_Sch_EZ!$B$4:$B$27,0),MATCH(Schedules_8760!$F2210,Clg_StPt_Sch_EZ!$C$3:$I$3,0)),"F","C")</f>
        <v>25.555555555555554</v>
      </c>
      <c r="K2210" s="34">
        <f>CONVERT(INDEX(Clg_StPt_Sch_EZ!$C$31:$I$54,MATCH(Schedules_8760!$C2210,Clg_StPt_Sch_EZ!$B$31:$B$54,0),MATCH(Schedules_8760!$F2210,Clg_StPt_Sch_EZ!$C$30:$I$30,0)),"F","C")</f>
        <v>28.333333333333332</v>
      </c>
      <c r="L2210" s="34">
        <f>CONVERT(INDEX(DHW_StPt_Sch_EZ!$C$4:$I$27,MATCH(Schedules_8760!$C2210,DHW_StPt_Sch_EZ!$B$4:$B$27,0),MATCH(Schedules_8760!$F2210,DHW_StPt_Sch_EZ!$C$3:$I$3,0)),"F","C")</f>
        <v>53.333333333333329</v>
      </c>
      <c r="M2210" s="34">
        <f>CONVERT(INDEX(DHW_StPt_Sch_EZ!$C$31:$I$54,MATCH(Schedules_8760!$C2210,DHW_StPt_Sch_EZ!$B$31:$B$54,0),MATCH(Schedules_8760!$F2210,DHW_StPt_Sch_EZ!$C$30:$I$30,0)),"F","C")</f>
        <v>53.333333333333329</v>
      </c>
      <c r="N2210" s="12"/>
      <c r="O2210" s="12"/>
      <c r="P2210" s="12"/>
    </row>
    <row r="2211" spans="1:16" x14ac:dyDescent="0.25">
      <c r="A2211" s="35">
        <v>2210</v>
      </c>
      <c r="B2211" s="89">
        <v>93.041666666666671</v>
      </c>
      <c r="C2211" s="35">
        <f t="shared" si="170"/>
        <v>2</v>
      </c>
      <c r="D2211" s="35">
        <f t="shared" si="173"/>
        <v>93</v>
      </c>
      <c r="E2211" s="35">
        <f t="shared" si="174"/>
        <v>2</v>
      </c>
      <c r="F2211" s="35" t="str">
        <f t="shared" si="171"/>
        <v>Monday</v>
      </c>
      <c r="G2211" s="35">
        <f t="shared" si="172"/>
        <v>4</v>
      </c>
      <c r="H2211" s="34">
        <f>CONVERT(INDEX(Htg_StPt_Sch_EZ!$C$4:$I$27,MATCH(Schedules_8760!$C2211,Htg_StPt_Sch_EZ!$B$4:$B$27,0),MATCH(Schedules_8760!$F2211,Htg_StPt_Sch_EZ!$C$3:$I$3,0)),"F","C")</f>
        <v>20.555555555555554</v>
      </c>
      <c r="I2211" s="34">
        <f>CONVERT(INDEX(Htg_StPt_Sch_EZ!$C$31:$I$54,MATCH(Schedules_8760!$C2211,Htg_StPt_Sch_EZ!$B$31:$B$54,0),MATCH(Schedules_8760!$F2211,Htg_StPt_Sch_EZ!$C$30:$I$30,0)),"F","C")</f>
        <v>19.444444444444443</v>
      </c>
      <c r="J2211" s="34">
        <f>CONVERT(INDEX(Clg_StPt_Sch_EZ!$C$4:$I$27,MATCH(Schedules_8760!$C2211,Clg_StPt_Sch_EZ!$B$4:$B$27,0),MATCH(Schedules_8760!$F2211,Clg_StPt_Sch_EZ!$C$3:$I$3,0)),"F","C")</f>
        <v>25.555555555555554</v>
      </c>
      <c r="K2211" s="34">
        <f>CONVERT(INDEX(Clg_StPt_Sch_EZ!$C$31:$I$54,MATCH(Schedules_8760!$C2211,Clg_StPt_Sch_EZ!$B$31:$B$54,0),MATCH(Schedules_8760!$F2211,Clg_StPt_Sch_EZ!$C$30:$I$30,0)),"F","C")</f>
        <v>28.333333333333332</v>
      </c>
      <c r="L2211" s="34">
        <f>CONVERT(INDEX(DHW_StPt_Sch_EZ!$C$4:$I$27,MATCH(Schedules_8760!$C2211,DHW_StPt_Sch_EZ!$B$4:$B$27,0),MATCH(Schedules_8760!$F2211,DHW_StPt_Sch_EZ!$C$3:$I$3,0)),"F","C")</f>
        <v>53.333333333333329</v>
      </c>
      <c r="M2211" s="34">
        <f>CONVERT(INDEX(DHW_StPt_Sch_EZ!$C$31:$I$54,MATCH(Schedules_8760!$C2211,DHW_StPt_Sch_EZ!$B$31:$B$54,0),MATCH(Schedules_8760!$F2211,DHW_StPt_Sch_EZ!$C$30:$I$30,0)),"F","C")</f>
        <v>53.333333333333329</v>
      </c>
      <c r="N2211" s="12"/>
      <c r="O2211" s="12"/>
      <c r="P2211" s="12"/>
    </row>
    <row r="2212" spans="1:16" x14ac:dyDescent="0.25">
      <c r="A2212" s="35">
        <v>2211</v>
      </c>
      <c r="B2212" s="89">
        <v>93.083333333333329</v>
      </c>
      <c r="C2212" s="35">
        <f t="shared" si="170"/>
        <v>3</v>
      </c>
      <c r="D2212" s="35">
        <f t="shared" si="173"/>
        <v>93</v>
      </c>
      <c r="E2212" s="35">
        <f t="shared" si="174"/>
        <v>2</v>
      </c>
      <c r="F2212" s="35" t="str">
        <f t="shared" si="171"/>
        <v>Monday</v>
      </c>
      <c r="G2212" s="35">
        <f t="shared" si="172"/>
        <v>4</v>
      </c>
      <c r="H2212" s="34">
        <f>CONVERT(INDEX(Htg_StPt_Sch_EZ!$C$4:$I$27,MATCH(Schedules_8760!$C2212,Htg_StPt_Sch_EZ!$B$4:$B$27,0),MATCH(Schedules_8760!$F2212,Htg_StPt_Sch_EZ!$C$3:$I$3,0)),"F","C")</f>
        <v>20.555555555555554</v>
      </c>
      <c r="I2212" s="34">
        <f>CONVERT(INDEX(Htg_StPt_Sch_EZ!$C$31:$I$54,MATCH(Schedules_8760!$C2212,Htg_StPt_Sch_EZ!$B$31:$B$54,0),MATCH(Schedules_8760!$F2212,Htg_StPt_Sch_EZ!$C$30:$I$30,0)),"F","C")</f>
        <v>19.444444444444443</v>
      </c>
      <c r="J2212" s="34">
        <f>CONVERT(INDEX(Clg_StPt_Sch_EZ!$C$4:$I$27,MATCH(Schedules_8760!$C2212,Clg_StPt_Sch_EZ!$B$4:$B$27,0),MATCH(Schedules_8760!$F2212,Clg_StPt_Sch_EZ!$C$3:$I$3,0)),"F","C")</f>
        <v>25.555555555555554</v>
      </c>
      <c r="K2212" s="34">
        <f>CONVERT(INDEX(Clg_StPt_Sch_EZ!$C$31:$I$54,MATCH(Schedules_8760!$C2212,Clg_StPt_Sch_EZ!$B$31:$B$54,0),MATCH(Schedules_8760!$F2212,Clg_StPt_Sch_EZ!$C$30:$I$30,0)),"F","C")</f>
        <v>28.333333333333332</v>
      </c>
      <c r="L2212" s="34">
        <f>CONVERT(INDEX(DHW_StPt_Sch_EZ!$C$4:$I$27,MATCH(Schedules_8760!$C2212,DHW_StPt_Sch_EZ!$B$4:$B$27,0),MATCH(Schedules_8760!$F2212,DHW_StPt_Sch_EZ!$C$3:$I$3,0)),"F","C")</f>
        <v>53.333333333333329</v>
      </c>
      <c r="M2212" s="34">
        <f>CONVERT(INDEX(DHW_StPt_Sch_EZ!$C$31:$I$54,MATCH(Schedules_8760!$C2212,DHW_StPt_Sch_EZ!$B$31:$B$54,0),MATCH(Schedules_8760!$F2212,DHW_StPt_Sch_EZ!$C$30:$I$30,0)),"F","C")</f>
        <v>53.333333333333329</v>
      </c>
      <c r="N2212" s="12"/>
      <c r="O2212" s="12"/>
      <c r="P2212" s="12"/>
    </row>
    <row r="2213" spans="1:16" x14ac:dyDescent="0.25">
      <c r="A2213" s="35">
        <v>2212</v>
      </c>
      <c r="B2213" s="89">
        <v>93.125</v>
      </c>
      <c r="C2213" s="35">
        <f t="shared" si="170"/>
        <v>4</v>
      </c>
      <c r="D2213" s="35">
        <f t="shared" si="173"/>
        <v>93</v>
      </c>
      <c r="E2213" s="35">
        <f t="shared" si="174"/>
        <v>2</v>
      </c>
      <c r="F2213" s="35" t="str">
        <f t="shared" si="171"/>
        <v>Monday</v>
      </c>
      <c r="G2213" s="35">
        <f t="shared" si="172"/>
        <v>4</v>
      </c>
      <c r="H2213" s="34">
        <f>CONVERT(INDEX(Htg_StPt_Sch_EZ!$C$4:$I$27,MATCH(Schedules_8760!$C2213,Htg_StPt_Sch_EZ!$B$4:$B$27,0),MATCH(Schedules_8760!$F2213,Htg_StPt_Sch_EZ!$C$3:$I$3,0)),"F","C")</f>
        <v>20.555555555555554</v>
      </c>
      <c r="I2213" s="34">
        <f>CONVERT(INDEX(Htg_StPt_Sch_EZ!$C$31:$I$54,MATCH(Schedules_8760!$C2213,Htg_StPt_Sch_EZ!$B$31:$B$54,0),MATCH(Schedules_8760!$F2213,Htg_StPt_Sch_EZ!$C$30:$I$30,0)),"F","C")</f>
        <v>19.444444444444443</v>
      </c>
      <c r="J2213" s="34">
        <f>CONVERT(INDEX(Clg_StPt_Sch_EZ!$C$4:$I$27,MATCH(Schedules_8760!$C2213,Clg_StPt_Sch_EZ!$B$4:$B$27,0),MATCH(Schedules_8760!$F2213,Clg_StPt_Sch_EZ!$C$3:$I$3,0)),"F","C")</f>
        <v>25.555555555555554</v>
      </c>
      <c r="K2213" s="34">
        <f>CONVERT(INDEX(Clg_StPt_Sch_EZ!$C$31:$I$54,MATCH(Schedules_8760!$C2213,Clg_StPt_Sch_EZ!$B$31:$B$54,0),MATCH(Schedules_8760!$F2213,Clg_StPt_Sch_EZ!$C$30:$I$30,0)),"F","C")</f>
        <v>28.333333333333332</v>
      </c>
      <c r="L2213" s="34">
        <f>CONVERT(INDEX(DHW_StPt_Sch_EZ!$C$4:$I$27,MATCH(Schedules_8760!$C2213,DHW_StPt_Sch_EZ!$B$4:$B$27,0),MATCH(Schedules_8760!$F2213,DHW_StPt_Sch_EZ!$C$3:$I$3,0)),"F","C")</f>
        <v>53.333333333333329</v>
      </c>
      <c r="M2213" s="34">
        <f>CONVERT(INDEX(DHW_StPt_Sch_EZ!$C$31:$I$54,MATCH(Schedules_8760!$C2213,DHW_StPt_Sch_EZ!$B$31:$B$54,0),MATCH(Schedules_8760!$F2213,DHW_StPt_Sch_EZ!$C$30:$I$30,0)),"F","C")</f>
        <v>53.333333333333329</v>
      </c>
      <c r="N2213" s="12"/>
      <c r="O2213" s="12"/>
      <c r="P2213" s="12"/>
    </row>
    <row r="2214" spans="1:16" x14ac:dyDescent="0.25">
      <c r="A2214" s="35">
        <v>2213</v>
      </c>
      <c r="B2214" s="89">
        <v>93.166666666666671</v>
      </c>
      <c r="C2214" s="35">
        <f t="shared" si="170"/>
        <v>5</v>
      </c>
      <c r="D2214" s="35">
        <f t="shared" si="173"/>
        <v>93</v>
      </c>
      <c r="E2214" s="35">
        <f t="shared" si="174"/>
        <v>2</v>
      </c>
      <c r="F2214" s="35" t="str">
        <f t="shared" si="171"/>
        <v>Monday</v>
      </c>
      <c r="G2214" s="35">
        <f t="shared" si="172"/>
        <v>4</v>
      </c>
      <c r="H2214" s="34">
        <f>CONVERT(INDEX(Htg_StPt_Sch_EZ!$C$4:$I$27,MATCH(Schedules_8760!$C2214,Htg_StPt_Sch_EZ!$B$4:$B$27,0),MATCH(Schedules_8760!$F2214,Htg_StPt_Sch_EZ!$C$3:$I$3,0)),"F","C")</f>
        <v>20.555555555555554</v>
      </c>
      <c r="I2214" s="34">
        <f>CONVERT(INDEX(Htg_StPt_Sch_EZ!$C$31:$I$54,MATCH(Schedules_8760!$C2214,Htg_StPt_Sch_EZ!$B$31:$B$54,0),MATCH(Schedules_8760!$F2214,Htg_StPt_Sch_EZ!$C$30:$I$30,0)),"F","C")</f>
        <v>19.444444444444443</v>
      </c>
      <c r="J2214" s="34">
        <f>CONVERT(INDEX(Clg_StPt_Sch_EZ!$C$4:$I$27,MATCH(Schedules_8760!$C2214,Clg_StPt_Sch_EZ!$B$4:$B$27,0),MATCH(Schedules_8760!$F2214,Clg_StPt_Sch_EZ!$C$3:$I$3,0)),"F","C")</f>
        <v>25.555555555555554</v>
      </c>
      <c r="K2214" s="34">
        <f>CONVERT(INDEX(Clg_StPt_Sch_EZ!$C$31:$I$54,MATCH(Schedules_8760!$C2214,Clg_StPt_Sch_EZ!$B$31:$B$54,0),MATCH(Schedules_8760!$F2214,Clg_StPt_Sch_EZ!$C$30:$I$30,0)),"F","C")</f>
        <v>28.333333333333332</v>
      </c>
      <c r="L2214" s="34">
        <f>CONVERT(INDEX(DHW_StPt_Sch_EZ!$C$4:$I$27,MATCH(Schedules_8760!$C2214,DHW_StPt_Sch_EZ!$B$4:$B$27,0),MATCH(Schedules_8760!$F2214,DHW_StPt_Sch_EZ!$C$3:$I$3,0)),"F","C")</f>
        <v>53.333333333333329</v>
      </c>
      <c r="M2214" s="34">
        <f>CONVERT(INDEX(DHW_StPt_Sch_EZ!$C$31:$I$54,MATCH(Schedules_8760!$C2214,DHW_StPt_Sch_EZ!$B$31:$B$54,0),MATCH(Schedules_8760!$F2214,DHW_StPt_Sch_EZ!$C$30:$I$30,0)),"F","C")</f>
        <v>53.333333333333329</v>
      </c>
      <c r="N2214" s="12"/>
      <c r="O2214" s="12"/>
      <c r="P2214" s="12"/>
    </row>
    <row r="2215" spans="1:16" x14ac:dyDescent="0.25">
      <c r="A2215" s="35">
        <v>2214</v>
      </c>
      <c r="B2215" s="89">
        <v>93.208333333333329</v>
      </c>
      <c r="C2215" s="35">
        <f t="shared" si="170"/>
        <v>6</v>
      </c>
      <c r="D2215" s="35">
        <f t="shared" si="173"/>
        <v>93</v>
      </c>
      <c r="E2215" s="35">
        <f t="shared" si="174"/>
        <v>2</v>
      </c>
      <c r="F2215" s="35" t="str">
        <f t="shared" si="171"/>
        <v>Monday</v>
      </c>
      <c r="G2215" s="35">
        <f t="shared" si="172"/>
        <v>4</v>
      </c>
      <c r="H2215" s="34">
        <f>CONVERT(INDEX(Htg_StPt_Sch_EZ!$C$4:$I$27,MATCH(Schedules_8760!$C2215,Htg_StPt_Sch_EZ!$B$4:$B$27,0),MATCH(Schedules_8760!$F2215,Htg_StPt_Sch_EZ!$C$3:$I$3,0)),"F","C")</f>
        <v>20.555555555555554</v>
      </c>
      <c r="I2215" s="34">
        <f>CONVERT(INDEX(Htg_StPt_Sch_EZ!$C$31:$I$54,MATCH(Schedules_8760!$C2215,Htg_StPt_Sch_EZ!$B$31:$B$54,0),MATCH(Schedules_8760!$F2215,Htg_StPt_Sch_EZ!$C$30:$I$30,0)),"F","C")</f>
        <v>19.444444444444443</v>
      </c>
      <c r="J2215" s="34">
        <f>CONVERT(INDEX(Clg_StPt_Sch_EZ!$C$4:$I$27,MATCH(Schedules_8760!$C2215,Clg_StPt_Sch_EZ!$B$4:$B$27,0),MATCH(Schedules_8760!$F2215,Clg_StPt_Sch_EZ!$C$3:$I$3,0)),"F","C")</f>
        <v>25.555555555555554</v>
      </c>
      <c r="K2215" s="34">
        <f>CONVERT(INDEX(Clg_StPt_Sch_EZ!$C$31:$I$54,MATCH(Schedules_8760!$C2215,Clg_StPt_Sch_EZ!$B$31:$B$54,0),MATCH(Schedules_8760!$F2215,Clg_StPt_Sch_EZ!$C$30:$I$30,0)),"F","C")</f>
        <v>28.333333333333332</v>
      </c>
      <c r="L2215" s="34">
        <f>CONVERT(INDEX(DHW_StPt_Sch_EZ!$C$4:$I$27,MATCH(Schedules_8760!$C2215,DHW_StPt_Sch_EZ!$B$4:$B$27,0),MATCH(Schedules_8760!$F2215,DHW_StPt_Sch_EZ!$C$3:$I$3,0)),"F","C")</f>
        <v>53.333333333333329</v>
      </c>
      <c r="M2215" s="34">
        <f>CONVERT(INDEX(DHW_StPt_Sch_EZ!$C$31:$I$54,MATCH(Schedules_8760!$C2215,DHW_StPt_Sch_EZ!$B$31:$B$54,0),MATCH(Schedules_8760!$F2215,DHW_StPt_Sch_EZ!$C$30:$I$30,0)),"F","C")</f>
        <v>53.333333333333329</v>
      </c>
      <c r="N2215" s="12"/>
      <c r="O2215" s="12"/>
      <c r="P2215" s="12"/>
    </row>
    <row r="2216" spans="1:16" x14ac:dyDescent="0.25">
      <c r="A2216" s="35">
        <v>2215</v>
      </c>
      <c r="B2216" s="89">
        <v>93.25</v>
      </c>
      <c r="C2216" s="35">
        <f t="shared" si="170"/>
        <v>7</v>
      </c>
      <c r="D2216" s="35">
        <f t="shared" si="173"/>
        <v>93</v>
      </c>
      <c r="E2216" s="35">
        <f t="shared" si="174"/>
        <v>2</v>
      </c>
      <c r="F2216" s="35" t="str">
        <f t="shared" si="171"/>
        <v>Monday</v>
      </c>
      <c r="G2216" s="35">
        <f t="shared" si="172"/>
        <v>4</v>
      </c>
      <c r="H2216" s="34">
        <f>CONVERT(INDEX(Htg_StPt_Sch_EZ!$C$4:$I$27,MATCH(Schedules_8760!$C2216,Htg_StPt_Sch_EZ!$B$4:$B$27,0),MATCH(Schedules_8760!$F2216,Htg_StPt_Sch_EZ!$C$3:$I$3,0)),"F","C")</f>
        <v>20.555555555555554</v>
      </c>
      <c r="I2216" s="34">
        <f>CONVERT(INDEX(Htg_StPt_Sch_EZ!$C$31:$I$54,MATCH(Schedules_8760!$C2216,Htg_StPt_Sch_EZ!$B$31:$B$54,0),MATCH(Schedules_8760!$F2216,Htg_StPt_Sch_EZ!$C$30:$I$30,0)),"F","C")</f>
        <v>19.444444444444443</v>
      </c>
      <c r="J2216" s="34">
        <f>CONVERT(INDEX(Clg_StPt_Sch_EZ!$C$4:$I$27,MATCH(Schedules_8760!$C2216,Clg_StPt_Sch_EZ!$B$4:$B$27,0),MATCH(Schedules_8760!$F2216,Clg_StPt_Sch_EZ!$C$3:$I$3,0)),"F","C")</f>
        <v>25.555555555555554</v>
      </c>
      <c r="K2216" s="34">
        <f>CONVERT(INDEX(Clg_StPt_Sch_EZ!$C$31:$I$54,MATCH(Schedules_8760!$C2216,Clg_StPt_Sch_EZ!$B$31:$B$54,0),MATCH(Schedules_8760!$F2216,Clg_StPt_Sch_EZ!$C$30:$I$30,0)),"F","C")</f>
        <v>28.333333333333332</v>
      </c>
      <c r="L2216" s="34">
        <f>CONVERT(INDEX(DHW_StPt_Sch_EZ!$C$4:$I$27,MATCH(Schedules_8760!$C2216,DHW_StPt_Sch_EZ!$B$4:$B$27,0),MATCH(Schedules_8760!$F2216,DHW_StPt_Sch_EZ!$C$3:$I$3,0)),"F","C")</f>
        <v>53.333333333333329</v>
      </c>
      <c r="M2216" s="34">
        <f>CONVERT(INDEX(DHW_StPt_Sch_EZ!$C$31:$I$54,MATCH(Schedules_8760!$C2216,DHW_StPt_Sch_EZ!$B$31:$B$54,0),MATCH(Schedules_8760!$F2216,DHW_StPt_Sch_EZ!$C$30:$I$30,0)),"F","C")</f>
        <v>53.333333333333329</v>
      </c>
      <c r="N2216" s="12"/>
      <c r="O2216" s="12"/>
      <c r="P2216" s="12"/>
    </row>
    <row r="2217" spans="1:16" x14ac:dyDescent="0.25">
      <c r="A2217" s="35">
        <v>2216</v>
      </c>
      <c r="B2217" s="89">
        <v>93.291666666666671</v>
      </c>
      <c r="C2217" s="35">
        <f t="shared" si="170"/>
        <v>8</v>
      </c>
      <c r="D2217" s="35">
        <f t="shared" si="173"/>
        <v>93</v>
      </c>
      <c r="E2217" s="35">
        <f t="shared" si="174"/>
        <v>2</v>
      </c>
      <c r="F2217" s="35" t="str">
        <f t="shared" si="171"/>
        <v>Monday</v>
      </c>
      <c r="G2217" s="35">
        <f t="shared" si="172"/>
        <v>4</v>
      </c>
      <c r="H2217" s="34">
        <f>CONVERT(INDEX(Htg_StPt_Sch_EZ!$C$4:$I$27,MATCH(Schedules_8760!$C2217,Htg_StPt_Sch_EZ!$B$4:$B$27,0),MATCH(Schedules_8760!$F2217,Htg_StPt_Sch_EZ!$C$3:$I$3,0)),"F","C")</f>
        <v>20.555555555555554</v>
      </c>
      <c r="I2217" s="34">
        <f>CONVERT(INDEX(Htg_StPt_Sch_EZ!$C$31:$I$54,MATCH(Schedules_8760!$C2217,Htg_StPt_Sch_EZ!$B$31:$B$54,0),MATCH(Schedules_8760!$F2217,Htg_StPt_Sch_EZ!$C$30:$I$30,0)),"F","C")</f>
        <v>19.444444444444443</v>
      </c>
      <c r="J2217" s="34">
        <f>CONVERT(INDEX(Clg_StPt_Sch_EZ!$C$4:$I$27,MATCH(Schedules_8760!$C2217,Clg_StPt_Sch_EZ!$B$4:$B$27,0),MATCH(Schedules_8760!$F2217,Clg_StPt_Sch_EZ!$C$3:$I$3,0)),"F","C")</f>
        <v>25.555555555555554</v>
      </c>
      <c r="K2217" s="34">
        <f>CONVERT(INDEX(Clg_StPt_Sch_EZ!$C$31:$I$54,MATCH(Schedules_8760!$C2217,Clg_StPt_Sch_EZ!$B$31:$B$54,0),MATCH(Schedules_8760!$F2217,Clg_StPt_Sch_EZ!$C$30:$I$30,0)),"F","C")</f>
        <v>25</v>
      </c>
      <c r="L2217" s="34">
        <f>CONVERT(INDEX(DHW_StPt_Sch_EZ!$C$4:$I$27,MATCH(Schedules_8760!$C2217,DHW_StPt_Sch_EZ!$B$4:$B$27,0),MATCH(Schedules_8760!$F2217,DHW_StPt_Sch_EZ!$C$3:$I$3,0)),"F","C")</f>
        <v>53.333333333333329</v>
      </c>
      <c r="M2217" s="34">
        <f>CONVERT(INDEX(DHW_StPt_Sch_EZ!$C$31:$I$54,MATCH(Schedules_8760!$C2217,DHW_StPt_Sch_EZ!$B$31:$B$54,0),MATCH(Schedules_8760!$F2217,DHW_StPt_Sch_EZ!$C$30:$I$30,0)),"F","C")</f>
        <v>53.333333333333329</v>
      </c>
      <c r="N2217" s="12"/>
      <c r="O2217" s="12"/>
      <c r="P2217" s="12"/>
    </row>
    <row r="2218" spans="1:16" x14ac:dyDescent="0.25">
      <c r="A2218" s="35">
        <v>2217</v>
      </c>
      <c r="B2218" s="89">
        <v>93.333333333333329</v>
      </c>
      <c r="C2218" s="35">
        <f t="shared" si="170"/>
        <v>9</v>
      </c>
      <c r="D2218" s="35">
        <f t="shared" si="173"/>
        <v>93</v>
      </c>
      <c r="E2218" s="35">
        <f t="shared" si="174"/>
        <v>2</v>
      </c>
      <c r="F2218" s="35" t="str">
        <f t="shared" si="171"/>
        <v>Monday</v>
      </c>
      <c r="G2218" s="35">
        <f t="shared" si="172"/>
        <v>4</v>
      </c>
      <c r="H2218" s="34">
        <f>CONVERT(INDEX(Htg_StPt_Sch_EZ!$C$4:$I$27,MATCH(Schedules_8760!$C2218,Htg_StPt_Sch_EZ!$B$4:$B$27,0),MATCH(Schedules_8760!$F2218,Htg_StPt_Sch_EZ!$C$3:$I$3,0)),"F","C")</f>
        <v>20.555555555555554</v>
      </c>
      <c r="I2218" s="34">
        <f>CONVERT(INDEX(Htg_StPt_Sch_EZ!$C$31:$I$54,MATCH(Schedules_8760!$C2218,Htg_StPt_Sch_EZ!$B$31:$B$54,0),MATCH(Schedules_8760!$F2218,Htg_StPt_Sch_EZ!$C$30:$I$30,0)),"F","C")</f>
        <v>19.444444444444443</v>
      </c>
      <c r="J2218" s="34">
        <f>CONVERT(INDEX(Clg_StPt_Sch_EZ!$C$4:$I$27,MATCH(Schedules_8760!$C2218,Clg_StPt_Sch_EZ!$B$4:$B$27,0),MATCH(Schedules_8760!$F2218,Clg_StPt_Sch_EZ!$C$3:$I$3,0)),"F","C")</f>
        <v>25.555555555555554</v>
      </c>
      <c r="K2218" s="34">
        <f>CONVERT(INDEX(Clg_StPt_Sch_EZ!$C$31:$I$54,MATCH(Schedules_8760!$C2218,Clg_StPt_Sch_EZ!$B$31:$B$54,0),MATCH(Schedules_8760!$F2218,Clg_StPt_Sch_EZ!$C$30:$I$30,0)),"F","C")</f>
        <v>25</v>
      </c>
      <c r="L2218" s="34">
        <f>CONVERT(INDEX(DHW_StPt_Sch_EZ!$C$4:$I$27,MATCH(Schedules_8760!$C2218,DHW_StPt_Sch_EZ!$B$4:$B$27,0),MATCH(Schedules_8760!$F2218,DHW_StPt_Sch_EZ!$C$3:$I$3,0)),"F","C")</f>
        <v>53.333333333333329</v>
      </c>
      <c r="M2218" s="34">
        <f>CONVERT(INDEX(DHW_StPt_Sch_EZ!$C$31:$I$54,MATCH(Schedules_8760!$C2218,DHW_StPt_Sch_EZ!$B$31:$B$54,0),MATCH(Schedules_8760!$F2218,DHW_StPt_Sch_EZ!$C$30:$I$30,0)),"F","C")</f>
        <v>53.333333333333329</v>
      </c>
      <c r="N2218" s="12"/>
      <c r="O2218" s="12"/>
      <c r="P2218" s="12"/>
    </row>
    <row r="2219" spans="1:16" x14ac:dyDescent="0.25">
      <c r="A2219" s="35">
        <v>2218</v>
      </c>
      <c r="B2219" s="89">
        <v>93.375</v>
      </c>
      <c r="C2219" s="35">
        <f t="shared" si="170"/>
        <v>10</v>
      </c>
      <c r="D2219" s="35">
        <f t="shared" si="173"/>
        <v>93</v>
      </c>
      <c r="E2219" s="35">
        <f t="shared" si="174"/>
        <v>2</v>
      </c>
      <c r="F2219" s="35" t="str">
        <f t="shared" si="171"/>
        <v>Monday</v>
      </c>
      <c r="G2219" s="35">
        <f t="shared" si="172"/>
        <v>4</v>
      </c>
      <c r="H2219" s="34">
        <f>CONVERT(INDEX(Htg_StPt_Sch_EZ!$C$4:$I$27,MATCH(Schedules_8760!$C2219,Htg_StPt_Sch_EZ!$B$4:$B$27,0),MATCH(Schedules_8760!$F2219,Htg_StPt_Sch_EZ!$C$3:$I$3,0)),"F","C")</f>
        <v>20.555555555555554</v>
      </c>
      <c r="I2219" s="34">
        <f>CONVERT(INDEX(Htg_StPt_Sch_EZ!$C$31:$I$54,MATCH(Schedules_8760!$C2219,Htg_StPt_Sch_EZ!$B$31:$B$54,0),MATCH(Schedules_8760!$F2219,Htg_StPt_Sch_EZ!$C$30:$I$30,0)),"F","C")</f>
        <v>19.444444444444443</v>
      </c>
      <c r="J2219" s="34">
        <f>CONVERT(INDEX(Clg_StPt_Sch_EZ!$C$4:$I$27,MATCH(Schedules_8760!$C2219,Clg_StPt_Sch_EZ!$B$4:$B$27,0),MATCH(Schedules_8760!$F2219,Clg_StPt_Sch_EZ!$C$3:$I$3,0)),"F","C")</f>
        <v>25.555555555555554</v>
      </c>
      <c r="K2219" s="34">
        <f>CONVERT(INDEX(Clg_StPt_Sch_EZ!$C$31:$I$54,MATCH(Schedules_8760!$C2219,Clg_StPt_Sch_EZ!$B$31:$B$54,0),MATCH(Schedules_8760!$F2219,Clg_StPt_Sch_EZ!$C$30:$I$30,0)),"F","C")</f>
        <v>25</v>
      </c>
      <c r="L2219" s="34">
        <f>CONVERT(INDEX(DHW_StPt_Sch_EZ!$C$4:$I$27,MATCH(Schedules_8760!$C2219,DHW_StPt_Sch_EZ!$B$4:$B$27,0),MATCH(Schedules_8760!$F2219,DHW_StPt_Sch_EZ!$C$3:$I$3,0)),"F","C")</f>
        <v>53.333333333333329</v>
      </c>
      <c r="M2219" s="34">
        <f>CONVERT(INDEX(DHW_StPt_Sch_EZ!$C$31:$I$54,MATCH(Schedules_8760!$C2219,DHW_StPt_Sch_EZ!$B$31:$B$54,0),MATCH(Schedules_8760!$F2219,DHW_StPt_Sch_EZ!$C$30:$I$30,0)),"F","C")</f>
        <v>53.333333333333329</v>
      </c>
      <c r="N2219" s="12"/>
      <c r="O2219" s="12"/>
      <c r="P2219" s="12"/>
    </row>
    <row r="2220" spans="1:16" x14ac:dyDescent="0.25">
      <c r="A2220" s="35">
        <v>2219</v>
      </c>
      <c r="B2220" s="89">
        <v>93.416666666666671</v>
      </c>
      <c r="C2220" s="35">
        <f t="shared" si="170"/>
        <v>11</v>
      </c>
      <c r="D2220" s="35">
        <f t="shared" si="173"/>
        <v>93</v>
      </c>
      <c r="E2220" s="35">
        <f t="shared" si="174"/>
        <v>2</v>
      </c>
      <c r="F2220" s="35" t="str">
        <f t="shared" si="171"/>
        <v>Monday</v>
      </c>
      <c r="G2220" s="35">
        <f t="shared" si="172"/>
        <v>4</v>
      </c>
      <c r="H2220" s="34">
        <f>CONVERT(INDEX(Htg_StPt_Sch_EZ!$C$4:$I$27,MATCH(Schedules_8760!$C2220,Htg_StPt_Sch_EZ!$B$4:$B$27,0),MATCH(Schedules_8760!$F2220,Htg_StPt_Sch_EZ!$C$3:$I$3,0)),"F","C")</f>
        <v>20.555555555555554</v>
      </c>
      <c r="I2220" s="34">
        <f>CONVERT(INDEX(Htg_StPt_Sch_EZ!$C$31:$I$54,MATCH(Schedules_8760!$C2220,Htg_StPt_Sch_EZ!$B$31:$B$54,0),MATCH(Schedules_8760!$F2220,Htg_StPt_Sch_EZ!$C$30:$I$30,0)),"F","C")</f>
        <v>19.444444444444443</v>
      </c>
      <c r="J2220" s="34">
        <f>CONVERT(INDEX(Clg_StPt_Sch_EZ!$C$4:$I$27,MATCH(Schedules_8760!$C2220,Clg_StPt_Sch_EZ!$B$4:$B$27,0),MATCH(Schedules_8760!$F2220,Clg_StPt_Sch_EZ!$C$3:$I$3,0)),"F","C")</f>
        <v>25.555555555555554</v>
      </c>
      <c r="K2220" s="34">
        <f>CONVERT(INDEX(Clg_StPt_Sch_EZ!$C$31:$I$54,MATCH(Schedules_8760!$C2220,Clg_StPt_Sch_EZ!$B$31:$B$54,0),MATCH(Schedules_8760!$F2220,Clg_StPt_Sch_EZ!$C$30:$I$30,0)),"F","C")</f>
        <v>25</v>
      </c>
      <c r="L2220" s="34">
        <f>CONVERT(INDEX(DHW_StPt_Sch_EZ!$C$4:$I$27,MATCH(Schedules_8760!$C2220,DHW_StPt_Sch_EZ!$B$4:$B$27,0),MATCH(Schedules_8760!$F2220,DHW_StPt_Sch_EZ!$C$3:$I$3,0)),"F","C")</f>
        <v>53.333333333333329</v>
      </c>
      <c r="M2220" s="34">
        <f>CONVERT(INDEX(DHW_StPt_Sch_EZ!$C$31:$I$54,MATCH(Schedules_8760!$C2220,DHW_StPt_Sch_EZ!$B$31:$B$54,0),MATCH(Schedules_8760!$F2220,DHW_StPt_Sch_EZ!$C$30:$I$30,0)),"F","C")</f>
        <v>53.333333333333329</v>
      </c>
      <c r="N2220" s="12"/>
      <c r="O2220" s="12"/>
      <c r="P2220" s="12"/>
    </row>
    <row r="2221" spans="1:16" x14ac:dyDescent="0.25">
      <c r="A2221" s="35">
        <v>2220</v>
      </c>
      <c r="B2221" s="89">
        <v>93.458333333333329</v>
      </c>
      <c r="C2221" s="35">
        <f t="shared" si="170"/>
        <v>12</v>
      </c>
      <c r="D2221" s="35">
        <f t="shared" si="173"/>
        <v>93</v>
      </c>
      <c r="E2221" s="35">
        <f t="shared" si="174"/>
        <v>2</v>
      </c>
      <c r="F2221" s="35" t="str">
        <f t="shared" si="171"/>
        <v>Monday</v>
      </c>
      <c r="G2221" s="35">
        <f t="shared" si="172"/>
        <v>4</v>
      </c>
      <c r="H2221" s="34">
        <f>CONVERT(INDEX(Htg_StPt_Sch_EZ!$C$4:$I$27,MATCH(Schedules_8760!$C2221,Htg_StPt_Sch_EZ!$B$4:$B$27,0),MATCH(Schedules_8760!$F2221,Htg_StPt_Sch_EZ!$C$3:$I$3,0)),"F","C")</f>
        <v>20.555555555555554</v>
      </c>
      <c r="I2221" s="34">
        <f>CONVERT(INDEX(Htg_StPt_Sch_EZ!$C$31:$I$54,MATCH(Schedules_8760!$C2221,Htg_StPt_Sch_EZ!$B$31:$B$54,0),MATCH(Schedules_8760!$F2221,Htg_StPt_Sch_EZ!$C$30:$I$30,0)),"F","C")</f>
        <v>19.444444444444443</v>
      </c>
      <c r="J2221" s="34">
        <f>CONVERT(INDEX(Clg_StPt_Sch_EZ!$C$4:$I$27,MATCH(Schedules_8760!$C2221,Clg_StPt_Sch_EZ!$B$4:$B$27,0),MATCH(Schedules_8760!$F2221,Clg_StPt_Sch_EZ!$C$3:$I$3,0)),"F","C")</f>
        <v>25.555555555555554</v>
      </c>
      <c r="K2221" s="34">
        <f>CONVERT(INDEX(Clg_StPt_Sch_EZ!$C$31:$I$54,MATCH(Schedules_8760!$C2221,Clg_StPt_Sch_EZ!$B$31:$B$54,0),MATCH(Schedules_8760!$F2221,Clg_StPt_Sch_EZ!$C$30:$I$30,0)),"F","C")</f>
        <v>25</v>
      </c>
      <c r="L2221" s="34">
        <f>CONVERT(INDEX(DHW_StPt_Sch_EZ!$C$4:$I$27,MATCH(Schedules_8760!$C2221,DHW_StPt_Sch_EZ!$B$4:$B$27,0),MATCH(Schedules_8760!$F2221,DHW_StPt_Sch_EZ!$C$3:$I$3,0)),"F","C")</f>
        <v>53.333333333333329</v>
      </c>
      <c r="M2221" s="34">
        <f>CONVERT(INDEX(DHW_StPt_Sch_EZ!$C$31:$I$54,MATCH(Schedules_8760!$C2221,DHW_StPt_Sch_EZ!$B$31:$B$54,0),MATCH(Schedules_8760!$F2221,DHW_StPt_Sch_EZ!$C$30:$I$30,0)),"F","C")</f>
        <v>53.333333333333329</v>
      </c>
      <c r="N2221" s="12"/>
      <c r="O2221" s="12"/>
      <c r="P2221" s="12"/>
    </row>
    <row r="2222" spans="1:16" x14ac:dyDescent="0.25">
      <c r="A2222" s="35">
        <v>2221</v>
      </c>
      <c r="B2222" s="89">
        <v>93.5</v>
      </c>
      <c r="C2222" s="35">
        <f t="shared" si="170"/>
        <v>13</v>
      </c>
      <c r="D2222" s="35">
        <f t="shared" si="173"/>
        <v>93</v>
      </c>
      <c r="E2222" s="35">
        <f t="shared" si="174"/>
        <v>2</v>
      </c>
      <c r="F2222" s="35" t="str">
        <f t="shared" si="171"/>
        <v>Monday</v>
      </c>
      <c r="G2222" s="35">
        <f t="shared" si="172"/>
        <v>4</v>
      </c>
      <c r="H2222" s="34">
        <f>CONVERT(INDEX(Htg_StPt_Sch_EZ!$C$4:$I$27,MATCH(Schedules_8760!$C2222,Htg_StPt_Sch_EZ!$B$4:$B$27,0),MATCH(Schedules_8760!$F2222,Htg_StPt_Sch_EZ!$C$3:$I$3,0)),"F","C")</f>
        <v>20.555555555555554</v>
      </c>
      <c r="I2222" s="34">
        <f>CONVERT(INDEX(Htg_StPt_Sch_EZ!$C$31:$I$54,MATCH(Schedules_8760!$C2222,Htg_StPt_Sch_EZ!$B$31:$B$54,0),MATCH(Schedules_8760!$F2222,Htg_StPt_Sch_EZ!$C$30:$I$30,0)),"F","C")</f>
        <v>19.444444444444443</v>
      </c>
      <c r="J2222" s="34">
        <f>CONVERT(INDEX(Clg_StPt_Sch_EZ!$C$4:$I$27,MATCH(Schedules_8760!$C2222,Clg_StPt_Sch_EZ!$B$4:$B$27,0),MATCH(Schedules_8760!$F2222,Clg_StPt_Sch_EZ!$C$3:$I$3,0)),"F","C")</f>
        <v>25.555555555555554</v>
      </c>
      <c r="K2222" s="34">
        <f>CONVERT(INDEX(Clg_StPt_Sch_EZ!$C$31:$I$54,MATCH(Schedules_8760!$C2222,Clg_StPt_Sch_EZ!$B$31:$B$54,0),MATCH(Schedules_8760!$F2222,Clg_StPt_Sch_EZ!$C$30:$I$30,0)),"F","C")</f>
        <v>25</v>
      </c>
      <c r="L2222" s="34">
        <f>CONVERT(INDEX(DHW_StPt_Sch_EZ!$C$4:$I$27,MATCH(Schedules_8760!$C2222,DHW_StPt_Sch_EZ!$B$4:$B$27,0),MATCH(Schedules_8760!$F2222,DHW_StPt_Sch_EZ!$C$3:$I$3,0)),"F","C")</f>
        <v>53.333333333333329</v>
      </c>
      <c r="M2222" s="34">
        <f>CONVERT(INDEX(DHW_StPt_Sch_EZ!$C$31:$I$54,MATCH(Schedules_8760!$C2222,DHW_StPt_Sch_EZ!$B$31:$B$54,0),MATCH(Schedules_8760!$F2222,DHW_StPt_Sch_EZ!$C$30:$I$30,0)),"F","C")</f>
        <v>53.333333333333329</v>
      </c>
      <c r="N2222" s="12"/>
      <c r="O2222" s="12"/>
      <c r="P2222" s="12"/>
    </row>
    <row r="2223" spans="1:16" x14ac:dyDescent="0.25">
      <c r="A2223" s="35">
        <v>2222</v>
      </c>
      <c r="B2223" s="89">
        <v>93.541666666666671</v>
      </c>
      <c r="C2223" s="35">
        <f t="shared" si="170"/>
        <v>14</v>
      </c>
      <c r="D2223" s="35">
        <f t="shared" si="173"/>
        <v>93</v>
      </c>
      <c r="E2223" s="35">
        <f t="shared" si="174"/>
        <v>2</v>
      </c>
      <c r="F2223" s="35" t="str">
        <f t="shared" si="171"/>
        <v>Monday</v>
      </c>
      <c r="G2223" s="35">
        <f t="shared" si="172"/>
        <v>4</v>
      </c>
      <c r="H2223" s="34">
        <f>CONVERT(INDEX(Htg_StPt_Sch_EZ!$C$4:$I$27,MATCH(Schedules_8760!$C2223,Htg_StPt_Sch_EZ!$B$4:$B$27,0),MATCH(Schedules_8760!$F2223,Htg_StPt_Sch_EZ!$C$3:$I$3,0)),"F","C")</f>
        <v>20.555555555555554</v>
      </c>
      <c r="I2223" s="34">
        <f>CONVERT(INDEX(Htg_StPt_Sch_EZ!$C$31:$I$54,MATCH(Schedules_8760!$C2223,Htg_StPt_Sch_EZ!$B$31:$B$54,0),MATCH(Schedules_8760!$F2223,Htg_StPt_Sch_EZ!$C$30:$I$30,0)),"F","C")</f>
        <v>19.444444444444443</v>
      </c>
      <c r="J2223" s="34">
        <f>CONVERT(INDEX(Clg_StPt_Sch_EZ!$C$4:$I$27,MATCH(Schedules_8760!$C2223,Clg_StPt_Sch_EZ!$B$4:$B$27,0),MATCH(Schedules_8760!$F2223,Clg_StPt_Sch_EZ!$C$3:$I$3,0)),"F","C")</f>
        <v>25.555555555555554</v>
      </c>
      <c r="K2223" s="34">
        <f>CONVERT(INDEX(Clg_StPt_Sch_EZ!$C$31:$I$54,MATCH(Schedules_8760!$C2223,Clg_StPt_Sch_EZ!$B$31:$B$54,0),MATCH(Schedules_8760!$F2223,Clg_StPt_Sch_EZ!$C$30:$I$30,0)),"F","C")</f>
        <v>25</v>
      </c>
      <c r="L2223" s="34">
        <f>CONVERT(INDEX(DHW_StPt_Sch_EZ!$C$4:$I$27,MATCH(Schedules_8760!$C2223,DHW_StPt_Sch_EZ!$B$4:$B$27,0),MATCH(Schedules_8760!$F2223,DHW_StPt_Sch_EZ!$C$3:$I$3,0)),"F","C")</f>
        <v>53.333333333333329</v>
      </c>
      <c r="M2223" s="34">
        <f>CONVERT(INDEX(DHW_StPt_Sch_EZ!$C$31:$I$54,MATCH(Schedules_8760!$C2223,DHW_StPt_Sch_EZ!$B$31:$B$54,0),MATCH(Schedules_8760!$F2223,DHW_StPt_Sch_EZ!$C$30:$I$30,0)),"F","C")</f>
        <v>53.333333333333329</v>
      </c>
      <c r="N2223" s="12"/>
      <c r="O2223" s="12"/>
      <c r="P2223" s="12"/>
    </row>
    <row r="2224" spans="1:16" x14ac:dyDescent="0.25">
      <c r="A2224" s="35">
        <v>2223</v>
      </c>
      <c r="B2224" s="89">
        <v>93.583333333333329</v>
      </c>
      <c r="C2224" s="35">
        <f t="shared" si="170"/>
        <v>15</v>
      </c>
      <c r="D2224" s="35">
        <f t="shared" si="173"/>
        <v>93</v>
      </c>
      <c r="E2224" s="35">
        <f t="shared" si="174"/>
        <v>2</v>
      </c>
      <c r="F2224" s="35" t="str">
        <f t="shared" si="171"/>
        <v>Monday</v>
      </c>
      <c r="G2224" s="35">
        <f t="shared" si="172"/>
        <v>4</v>
      </c>
      <c r="H2224" s="34">
        <f>CONVERT(INDEX(Htg_StPt_Sch_EZ!$C$4:$I$27,MATCH(Schedules_8760!$C2224,Htg_StPt_Sch_EZ!$B$4:$B$27,0),MATCH(Schedules_8760!$F2224,Htg_StPt_Sch_EZ!$C$3:$I$3,0)),"F","C")</f>
        <v>20.555555555555554</v>
      </c>
      <c r="I2224" s="34">
        <f>CONVERT(INDEX(Htg_StPt_Sch_EZ!$C$31:$I$54,MATCH(Schedules_8760!$C2224,Htg_StPt_Sch_EZ!$B$31:$B$54,0),MATCH(Schedules_8760!$F2224,Htg_StPt_Sch_EZ!$C$30:$I$30,0)),"F","C")</f>
        <v>21.111111111111111</v>
      </c>
      <c r="J2224" s="34">
        <f>CONVERT(INDEX(Clg_StPt_Sch_EZ!$C$4:$I$27,MATCH(Schedules_8760!$C2224,Clg_StPt_Sch_EZ!$B$4:$B$27,0),MATCH(Schedules_8760!$F2224,Clg_StPt_Sch_EZ!$C$3:$I$3,0)),"F","C")</f>
        <v>25.555555555555554</v>
      </c>
      <c r="K2224" s="34">
        <f>CONVERT(INDEX(Clg_StPt_Sch_EZ!$C$31:$I$54,MATCH(Schedules_8760!$C2224,Clg_StPt_Sch_EZ!$B$31:$B$54,0),MATCH(Schedules_8760!$F2224,Clg_StPt_Sch_EZ!$C$30:$I$30,0)),"F","C")</f>
        <v>25</v>
      </c>
      <c r="L2224" s="34">
        <f>CONVERT(INDEX(DHW_StPt_Sch_EZ!$C$4:$I$27,MATCH(Schedules_8760!$C2224,DHW_StPt_Sch_EZ!$B$4:$B$27,0),MATCH(Schedules_8760!$F2224,DHW_StPt_Sch_EZ!$C$3:$I$3,0)),"F","C")</f>
        <v>53.333333333333329</v>
      </c>
      <c r="M2224" s="34">
        <f>CONVERT(INDEX(DHW_StPt_Sch_EZ!$C$31:$I$54,MATCH(Schedules_8760!$C2224,DHW_StPt_Sch_EZ!$B$31:$B$54,0),MATCH(Schedules_8760!$F2224,DHW_StPt_Sch_EZ!$C$30:$I$30,0)),"F","C")</f>
        <v>53.333333333333329</v>
      </c>
      <c r="N2224" s="12"/>
      <c r="O2224" s="12"/>
      <c r="P2224" s="12"/>
    </row>
    <row r="2225" spans="1:16" x14ac:dyDescent="0.25">
      <c r="A2225" s="35">
        <v>2224</v>
      </c>
      <c r="B2225" s="89">
        <v>93.625</v>
      </c>
      <c r="C2225" s="35">
        <f t="shared" si="170"/>
        <v>16</v>
      </c>
      <c r="D2225" s="35">
        <f t="shared" si="173"/>
        <v>93</v>
      </c>
      <c r="E2225" s="35">
        <f t="shared" si="174"/>
        <v>2</v>
      </c>
      <c r="F2225" s="35" t="str">
        <f t="shared" si="171"/>
        <v>Monday</v>
      </c>
      <c r="G2225" s="35">
        <f t="shared" si="172"/>
        <v>4</v>
      </c>
      <c r="H2225" s="34">
        <f>CONVERT(INDEX(Htg_StPt_Sch_EZ!$C$4:$I$27,MATCH(Schedules_8760!$C2225,Htg_StPt_Sch_EZ!$B$4:$B$27,0),MATCH(Schedules_8760!$F2225,Htg_StPt_Sch_EZ!$C$3:$I$3,0)),"F","C")</f>
        <v>20.555555555555554</v>
      </c>
      <c r="I2225" s="34">
        <f>CONVERT(INDEX(Htg_StPt_Sch_EZ!$C$31:$I$54,MATCH(Schedules_8760!$C2225,Htg_StPt_Sch_EZ!$B$31:$B$54,0),MATCH(Schedules_8760!$F2225,Htg_StPt_Sch_EZ!$C$30:$I$30,0)),"F","C")</f>
        <v>21.111111111111111</v>
      </c>
      <c r="J2225" s="34">
        <f>CONVERT(INDEX(Clg_StPt_Sch_EZ!$C$4:$I$27,MATCH(Schedules_8760!$C2225,Clg_StPt_Sch_EZ!$B$4:$B$27,0),MATCH(Schedules_8760!$F2225,Clg_StPt_Sch_EZ!$C$3:$I$3,0)),"F","C")</f>
        <v>25.555555555555554</v>
      </c>
      <c r="K2225" s="34">
        <f>CONVERT(INDEX(Clg_StPt_Sch_EZ!$C$31:$I$54,MATCH(Schedules_8760!$C2225,Clg_StPt_Sch_EZ!$B$31:$B$54,0),MATCH(Schedules_8760!$F2225,Clg_StPt_Sch_EZ!$C$30:$I$30,0)),"F","C")</f>
        <v>25</v>
      </c>
      <c r="L2225" s="34">
        <f>CONVERT(INDEX(DHW_StPt_Sch_EZ!$C$4:$I$27,MATCH(Schedules_8760!$C2225,DHW_StPt_Sch_EZ!$B$4:$B$27,0),MATCH(Schedules_8760!$F2225,DHW_StPt_Sch_EZ!$C$3:$I$3,0)),"F","C")</f>
        <v>53.333333333333329</v>
      </c>
      <c r="M2225" s="34">
        <f>CONVERT(INDEX(DHW_StPt_Sch_EZ!$C$31:$I$54,MATCH(Schedules_8760!$C2225,DHW_StPt_Sch_EZ!$B$31:$B$54,0),MATCH(Schedules_8760!$F2225,DHW_StPt_Sch_EZ!$C$30:$I$30,0)),"F","C")</f>
        <v>53.333333333333329</v>
      </c>
      <c r="N2225" s="12"/>
      <c r="O2225" s="12"/>
      <c r="P2225" s="12"/>
    </row>
    <row r="2226" spans="1:16" x14ac:dyDescent="0.25">
      <c r="A2226" s="35">
        <v>2225</v>
      </c>
      <c r="B2226" s="89">
        <v>93.666666666666671</v>
      </c>
      <c r="C2226" s="35">
        <f t="shared" si="170"/>
        <v>17</v>
      </c>
      <c r="D2226" s="35">
        <f t="shared" si="173"/>
        <v>93</v>
      </c>
      <c r="E2226" s="35">
        <f t="shared" si="174"/>
        <v>2</v>
      </c>
      <c r="F2226" s="35" t="str">
        <f t="shared" si="171"/>
        <v>Monday</v>
      </c>
      <c r="G2226" s="35">
        <f t="shared" si="172"/>
        <v>4</v>
      </c>
      <c r="H2226" s="34">
        <f>CONVERT(INDEX(Htg_StPt_Sch_EZ!$C$4:$I$27,MATCH(Schedules_8760!$C2226,Htg_StPt_Sch_EZ!$B$4:$B$27,0),MATCH(Schedules_8760!$F2226,Htg_StPt_Sch_EZ!$C$3:$I$3,0)),"F","C")</f>
        <v>20.555555555555554</v>
      </c>
      <c r="I2226" s="34">
        <f>CONVERT(INDEX(Htg_StPt_Sch_EZ!$C$31:$I$54,MATCH(Schedules_8760!$C2226,Htg_StPt_Sch_EZ!$B$31:$B$54,0),MATCH(Schedules_8760!$F2226,Htg_StPt_Sch_EZ!$C$30:$I$30,0)),"F","C")</f>
        <v>17.777777777777779</v>
      </c>
      <c r="J2226" s="34">
        <f>CONVERT(INDEX(Clg_StPt_Sch_EZ!$C$4:$I$27,MATCH(Schedules_8760!$C2226,Clg_StPt_Sch_EZ!$B$4:$B$27,0),MATCH(Schedules_8760!$F2226,Clg_StPt_Sch_EZ!$C$3:$I$3,0)),"F","C")</f>
        <v>25.555555555555554</v>
      </c>
      <c r="K2226" s="34">
        <f>CONVERT(INDEX(Clg_StPt_Sch_EZ!$C$31:$I$54,MATCH(Schedules_8760!$C2226,Clg_StPt_Sch_EZ!$B$31:$B$54,0),MATCH(Schedules_8760!$F2226,Clg_StPt_Sch_EZ!$C$30:$I$30,0)),"F","C")</f>
        <v>25</v>
      </c>
      <c r="L2226" s="34">
        <f>CONVERT(INDEX(DHW_StPt_Sch_EZ!$C$4:$I$27,MATCH(Schedules_8760!$C2226,DHW_StPt_Sch_EZ!$B$4:$B$27,0),MATCH(Schedules_8760!$F2226,DHW_StPt_Sch_EZ!$C$3:$I$3,0)),"F","C")</f>
        <v>53.333333333333329</v>
      </c>
      <c r="M2226" s="34">
        <f>CONVERT(INDEX(DHW_StPt_Sch_EZ!$C$31:$I$54,MATCH(Schedules_8760!$C2226,DHW_StPt_Sch_EZ!$B$31:$B$54,0),MATCH(Schedules_8760!$F2226,DHW_StPt_Sch_EZ!$C$30:$I$30,0)),"F","C")</f>
        <v>53.333333333333329</v>
      </c>
      <c r="N2226" s="12"/>
      <c r="O2226" s="12"/>
      <c r="P2226" s="12"/>
    </row>
    <row r="2227" spans="1:16" x14ac:dyDescent="0.25">
      <c r="A2227" s="35">
        <v>2226</v>
      </c>
      <c r="B2227" s="89">
        <v>93.708333333333329</v>
      </c>
      <c r="C2227" s="35">
        <f t="shared" si="170"/>
        <v>18</v>
      </c>
      <c r="D2227" s="35">
        <f t="shared" si="173"/>
        <v>93</v>
      </c>
      <c r="E2227" s="35">
        <f t="shared" si="174"/>
        <v>2</v>
      </c>
      <c r="F2227" s="35" t="str">
        <f t="shared" si="171"/>
        <v>Monday</v>
      </c>
      <c r="G2227" s="35">
        <f t="shared" si="172"/>
        <v>4</v>
      </c>
      <c r="H2227" s="34">
        <f>CONVERT(INDEX(Htg_StPt_Sch_EZ!$C$4:$I$27,MATCH(Schedules_8760!$C2227,Htg_StPt_Sch_EZ!$B$4:$B$27,0),MATCH(Schedules_8760!$F2227,Htg_StPt_Sch_EZ!$C$3:$I$3,0)),"F","C")</f>
        <v>20.555555555555554</v>
      </c>
      <c r="I2227" s="34">
        <f>CONVERT(INDEX(Htg_StPt_Sch_EZ!$C$31:$I$54,MATCH(Schedules_8760!$C2227,Htg_StPt_Sch_EZ!$B$31:$B$54,0),MATCH(Schedules_8760!$F2227,Htg_StPt_Sch_EZ!$C$30:$I$30,0)),"F","C")</f>
        <v>17.777777777777779</v>
      </c>
      <c r="J2227" s="34">
        <f>CONVERT(INDEX(Clg_StPt_Sch_EZ!$C$4:$I$27,MATCH(Schedules_8760!$C2227,Clg_StPt_Sch_EZ!$B$4:$B$27,0),MATCH(Schedules_8760!$F2227,Clg_StPt_Sch_EZ!$C$3:$I$3,0)),"F","C")</f>
        <v>25.555555555555554</v>
      </c>
      <c r="K2227" s="34">
        <f>CONVERT(INDEX(Clg_StPt_Sch_EZ!$C$31:$I$54,MATCH(Schedules_8760!$C2227,Clg_StPt_Sch_EZ!$B$31:$B$54,0),MATCH(Schedules_8760!$F2227,Clg_StPt_Sch_EZ!$C$30:$I$30,0)),"F","C")</f>
        <v>28.333333333333332</v>
      </c>
      <c r="L2227" s="34">
        <f>CONVERT(INDEX(DHW_StPt_Sch_EZ!$C$4:$I$27,MATCH(Schedules_8760!$C2227,DHW_StPt_Sch_EZ!$B$4:$B$27,0),MATCH(Schedules_8760!$F2227,DHW_StPt_Sch_EZ!$C$3:$I$3,0)),"F","C")</f>
        <v>53.333333333333329</v>
      </c>
      <c r="M2227" s="34">
        <f>CONVERT(INDEX(DHW_StPt_Sch_EZ!$C$31:$I$54,MATCH(Schedules_8760!$C2227,DHW_StPt_Sch_EZ!$B$31:$B$54,0),MATCH(Schedules_8760!$F2227,DHW_StPt_Sch_EZ!$C$30:$I$30,0)),"F","C")</f>
        <v>53.333333333333329</v>
      </c>
      <c r="N2227" s="12"/>
      <c r="O2227" s="12"/>
      <c r="P2227" s="12"/>
    </row>
    <row r="2228" spans="1:16" x14ac:dyDescent="0.25">
      <c r="A2228" s="35">
        <v>2227</v>
      </c>
      <c r="B2228" s="89">
        <v>93.75</v>
      </c>
      <c r="C2228" s="35">
        <f t="shared" si="170"/>
        <v>19</v>
      </c>
      <c r="D2228" s="35">
        <f t="shared" si="173"/>
        <v>93</v>
      </c>
      <c r="E2228" s="35">
        <f t="shared" si="174"/>
        <v>2</v>
      </c>
      <c r="F2228" s="35" t="str">
        <f t="shared" si="171"/>
        <v>Monday</v>
      </c>
      <c r="G2228" s="35">
        <f t="shared" si="172"/>
        <v>4</v>
      </c>
      <c r="H2228" s="34">
        <f>CONVERT(INDEX(Htg_StPt_Sch_EZ!$C$4:$I$27,MATCH(Schedules_8760!$C2228,Htg_StPt_Sch_EZ!$B$4:$B$27,0),MATCH(Schedules_8760!$F2228,Htg_StPt_Sch_EZ!$C$3:$I$3,0)),"F","C")</f>
        <v>20.555555555555554</v>
      </c>
      <c r="I2228" s="34">
        <f>CONVERT(INDEX(Htg_StPt_Sch_EZ!$C$31:$I$54,MATCH(Schedules_8760!$C2228,Htg_StPt_Sch_EZ!$B$31:$B$54,0),MATCH(Schedules_8760!$F2228,Htg_StPt_Sch_EZ!$C$30:$I$30,0)),"F","C")</f>
        <v>18.333333333333332</v>
      </c>
      <c r="J2228" s="34">
        <f>CONVERT(INDEX(Clg_StPt_Sch_EZ!$C$4:$I$27,MATCH(Schedules_8760!$C2228,Clg_StPt_Sch_EZ!$B$4:$B$27,0),MATCH(Schedules_8760!$F2228,Clg_StPt_Sch_EZ!$C$3:$I$3,0)),"F","C")</f>
        <v>25.555555555555554</v>
      </c>
      <c r="K2228" s="34">
        <f>CONVERT(INDEX(Clg_StPt_Sch_EZ!$C$31:$I$54,MATCH(Schedules_8760!$C2228,Clg_StPt_Sch_EZ!$B$31:$B$54,0),MATCH(Schedules_8760!$F2228,Clg_StPt_Sch_EZ!$C$30:$I$30,0)),"F","C")</f>
        <v>28.333333333333332</v>
      </c>
      <c r="L2228" s="34">
        <f>CONVERT(INDEX(DHW_StPt_Sch_EZ!$C$4:$I$27,MATCH(Schedules_8760!$C2228,DHW_StPt_Sch_EZ!$B$4:$B$27,0),MATCH(Schedules_8760!$F2228,DHW_StPt_Sch_EZ!$C$3:$I$3,0)),"F","C")</f>
        <v>53.333333333333329</v>
      </c>
      <c r="M2228" s="34">
        <f>CONVERT(INDEX(DHW_StPt_Sch_EZ!$C$31:$I$54,MATCH(Schedules_8760!$C2228,DHW_StPt_Sch_EZ!$B$31:$B$54,0),MATCH(Schedules_8760!$F2228,DHW_StPt_Sch_EZ!$C$30:$I$30,0)),"F","C")</f>
        <v>53.333333333333329</v>
      </c>
      <c r="N2228" s="12"/>
      <c r="O2228" s="12"/>
      <c r="P2228" s="12"/>
    </row>
    <row r="2229" spans="1:16" x14ac:dyDescent="0.25">
      <c r="A2229" s="35">
        <v>2228</v>
      </c>
      <c r="B2229" s="89">
        <v>93.791666666666671</v>
      </c>
      <c r="C2229" s="35">
        <f t="shared" si="170"/>
        <v>20</v>
      </c>
      <c r="D2229" s="35">
        <f t="shared" si="173"/>
        <v>93</v>
      </c>
      <c r="E2229" s="35">
        <f t="shared" si="174"/>
        <v>2</v>
      </c>
      <c r="F2229" s="35" t="str">
        <f t="shared" si="171"/>
        <v>Monday</v>
      </c>
      <c r="G2229" s="35">
        <f t="shared" si="172"/>
        <v>4</v>
      </c>
      <c r="H2229" s="34">
        <f>CONVERT(INDEX(Htg_StPt_Sch_EZ!$C$4:$I$27,MATCH(Schedules_8760!$C2229,Htg_StPt_Sch_EZ!$B$4:$B$27,0),MATCH(Schedules_8760!$F2229,Htg_StPt_Sch_EZ!$C$3:$I$3,0)),"F","C")</f>
        <v>20.555555555555554</v>
      </c>
      <c r="I2229" s="34">
        <f>CONVERT(INDEX(Htg_StPt_Sch_EZ!$C$31:$I$54,MATCH(Schedules_8760!$C2229,Htg_StPt_Sch_EZ!$B$31:$B$54,0),MATCH(Schedules_8760!$F2229,Htg_StPt_Sch_EZ!$C$30:$I$30,0)),"F","C")</f>
        <v>18.888888888888889</v>
      </c>
      <c r="J2229" s="34">
        <f>CONVERT(INDEX(Clg_StPt_Sch_EZ!$C$4:$I$27,MATCH(Schedules_8760!$C2229,Clg_StPt_Sch_EZ!$B$4:$B$27,0),MATCH(Schedules_8760!$F2229,Clg_StPt_Sch_EZ!$C$3:$I$3,0)),"F","C")</f>
        <v>25.555555555555554</v>
      </c>
      <c r="K2229" s="34">
        <f>CONVERT(INDEX(Clg_StPt_Sch_EZ!$C$31:$I$54,MATCH(Schedules_8760!$C2229,Clg_StPt_Sch_EZ!$B$31:$B$54,0),MATCH(Schedules_8760!$F2229,Clg_StPt_Sch_EZ!$C$30:$I$30,0)),"F","C")</f>
        <v>28.333333333333332</v>
      </c>
      <c r="L2229" s="34">
        <f>CONVERT(INDEX(DHW_StPt_Sch_EZ!$C$4:$I$27,MATCH(Schedules_8760!$C2229,DHW_StPt_Sch_EZ!$B$4:$B$27,0),MATCH(Schedules_8760!$F2229,DHW_StPt_Sch_EZ!$C$3:$I$3,0)),"F","C")</f>
        <v>53.333333333333329</v>
      </c>
      <c r="M2229" s="34">
        <f>CONVERT(INDEX(DHW_StPt_Sch_EZ!$C$31:$I$54,MATCH(Schedules_8760!$C2229,DHW_StPt_Sch_EZ!$B$31:$B$54,0),MATCH(Schedules_8760!$F2229,DHW_StPt_Sch_EZ!$C$30:$I$30,0)),"F","C")</f>
        <v>53.333333333333329</v>
      </c>
      <c r="N2229" s="12"/>
      <c r="O2229" s="12"/>
      <c r="P2229" s="12"/>
    </row>
    <row r="2230" spans="1:16" x14ac:dyDescent="0.25">
      <c r="A2230" s="35">
        <v>2229</v>
      </c>
      <c r="B2230" s="89">
        <v>93.833333333333329</v>
      </c>
      <c r="C2230" s="35">
        <f t="shared" si="170"/>
        <v>21</v>
      </c>
      <c r="D2230" s="35">
        <f t="shared" si="173"/>
        <v>93</v>
      </c>
      <c r="E2230" s="35">
        <f t="shared" si="174"/>
        <v>2</v>
      </c>
      <c r="F2230" s="35" t="str">
        <f t="shared" si="171"/>
        <v>Monday</v>
      </c>
      <c r="G2230" s="35">
        <f t="shared" si="172"/>
        <v>4</v>
      </c>
      <c r="H2230" s="34">
        <f>CONVERT(INDEX(Htg_StPt_Sch_EZ!$C$4:$I$27,MATCH(Schedules_8760!$C2230,Htg_StPt_Sch_EZ!$B$4:$B$27,0),MATCH(Schedules_8760!$F2230,Htg_StPt_Sch_EZ!$C$3:$I$3,0)),"F","C")</f>
        <v>20.555555555555554</v>
      </c>
      <c r="I2230" s="34">
        <f>CONVERT(INDEX(Htg_StPt_Sch_EZ!$C$31:$I$54,MATCH(Schedules_8760!$C2230,Htg_StPt_Sch_EZ!$B$31:$B$54,0),MATCH(Schedules_8760!$F2230,Htg_StPt_Sch_EZ!$C$30:$I$30,0)),"F","C")</f>
        <v>19.444444444444443</v>
      </c>
      <c r="J2230" s="34">
        <f>CONVERT(INDEX(Clg_StPt_Sch_EZ!$C$4:$I$27,MATCH(Schedules_8760!$C2230,Clg_StPt_Sch_EZ!$B$4:$B$27,0),MATCH(Schedules_8760!$F2230,Clg_StPt_Sch_EZ!$C$3:$I$3,0)),"F","C")</f>
        <v>25.555555555555554</v>
      </c>
      <c r="K2230" s="34">
        <f>CONVERT(INDEX(Clg_StPt_Sch_EZ!$C$31:$I$54,MATCH(Schedules_8760!$C2230,Clg_StPt_Sch_EZ!$B$31:$B$54,0),MATCH(Schedules_8760!$F2230,Clg_StPt_Sch_EZ!$C$30:$I$30,0)),"F","C")</f>
        <v>28.333333333333332</v>
      </c>
      <c r="L2230" s="34">
        <f>CONVERT(INDEX(DHW_StPt_Sch_EZ!$C$4:$I$27,MATCH(Schedules_8760!$C2230,DHW_StPt_Sch_EZ!$B$4:$B$27,0),MATCH(Schedules_8760!$F2230,DHW_StPt_Sch_EZ!$C$3:$I$3,0)),"F","C")</f>
        <v>53.333333333333329</v>
      </c>
      <c r="M2230" s="34">
        <f>CONVERT(INDEX(DHW_StPt_Sch_EZ!$C$31:$I$54,MATCH(Schedules_8760!$C2230,DHW_StPt_Sch_EZ!$B$31:$B$54,0),MATCH(Schedules_8760!$F2230,DHW_StPt_Sch_EZ!$C$30:$I$30,0)),"F","C")</f>
        <v>53.333333333333329</v>
      </c>
      <c r="N2230" s="12"/>
      <c r="O2230" s="12"/>
      <c r="P2230" s="12"/>
    </row>
    <row r="2231" spans="1:16" x14ac:dyDescent="0.25">
      <c r="A2231" s="35">
        <v>2230</v>
      </c>
      <c r="B2231" s="89">
        <v>93.875</v>
      </c>
      <c r="C2231" s="35">
        <f t="shared" si="170"/>
        <v>22</v>
      </c>
      <c r="D2231" s="35">
        <f t="shared" si="173"/>
        <v>93</v>
      </c>
      <c r="E2231" s="35">
        <f t="shared" si="174"/>
        <v>2</v>
      </c>
      <c r="F2231" s="35" t="str">
        <f t="shared" si="171"/>
        <v>Monday</v>
      </c>
      <c r="G2231" s="35">
        <f t="shared" si="172"/>
        <v>4</v>
      </c>
      <c r="H2231" s="34">
        <f>CONVERT(INDEX(Htg_StPt_Sch_EZ!$C$4:$I$27,MATCH(Schedules_8760!$C2231,Htg_StPt_Sch_EZ!$B$4:$B$27,0),MATCH(Schedules_8760!$F2231,Htg_StPt_Sch_EZ!$C$3:$I$3,0)),"F","C")</f>
        <v>20.555555555555554</v>
      </c>
      <c r="I2231" s="34">
        <f>CONVERT(INDEX(Htg_StPt_Sch_EZ!$C$31:$I$54,MATCH(Schedules_8760!$C2231,Htg_StPt_Sch_EZ!$B$31:$B$54,0),MATCH(Schedules_8760!$F2231,Htg_StPt_Sch_EZ!$C$30:$I$30,0)),"F","C")</f>
        <v>19.444444444444443</v>
      </c>
      <c r="J2231" s="34">
        <f>CONVERT(INDEX(Clg_StPt_Sch_EZ!$C$4:$I$27,MATCH(Schedules_8760!$C2231,Clg_StPt_Sch_EZ!$B$4:$B$27,0),MATCH(Schedules_8760!$F2231,Clg_StPt_Sch_EZ!$C$3:$I$3,0)),"F","C")</f>
        <v>25.555555555555554</v>
      </c>
      <c r="K2231" s="34">
        <f>CONVERT(INDEX(Clg_StPt_Sch_EZ!$C$31:$I$54,MATCH(Schedules_8760!$C2231,Clg_StPt_Sch_EZ!$B$31:$B$54,0),MATCH(Schedules_8760!$F2231,Clg_StPt_Sch_EZ!$C$30:$I$30,0)),"F","C")</f>
        <v>28.333333333333332</v>
      </c>
      <c r="L2231" s="34">
        <f>CONVERT(INDEX(DHW_StPt_Sch_EZ!$C$4:$I$27,MATCH(Schedules_8760!$C2231,DHW_StPt_Sch_EZ!$B$4:$B$27,0),MATCH(Schedules_8760!$F2231,DHW_StPt_Sch_EZ!$C$3:$I$3,0)),"F","C")</f>
        <v>53.333333333333329</v>
      </c>
      <c r="M2231" s="34">
        <f>CONVERT(INDEX(DHW_StPt_Sch_EZ!$C$31:$I$54,MATCH(Schedules_8760!$C2231,DHW_StPt_Sch_EZ!$B$31:$B$54,0),MATCH(Schedules_8760!$F2231,DHW_StPt_Sch_EZ!$C$30:$I$30,0)),"F","C")</f>
        <v>53.333333333333329</v>
      </c>
      <c r="N2231" s="12"/>
      <c r="O2231" s="12"/>
      <c r="P2231" s="12"/>
    </row>
    <row r="2232" spans="1:16" x14ac:dyDescent="0.25">
      <c r="A2232" s="35">
        <v>2231</v>
      </c>
      <c r="B2232" s="89">
        <v>93.916666666666671</v>
      </c>
      <c r="C2232" s="35">
        <f t="shared" si="170"/>
        <v>23</v>
      </c>
      <c r="D2232" s="35">
        <f t="shared" si="173"/>
        <v>93</v>
      </c>
      <c r="E2232" s="35">
        <f t="shared" si="174"/>
        <v>2</v>
      </c>
      <c r="F2232" s="35" t="str">
        <f t="shared" si="171"/>
        <v>Monday</v>
      </c>
      <c r="G2232" s="35">
        <f t="shared" si="172"/>
        <v>4</v>
      </c>
      <c r="H2232" s="34">
        <f>CONVERT(INDEX(Htg_StPt_Sch_EZ!$C$4:$I$27,MATCH(Schedules_8760!$C2232,Htg_StPt_Sch_EZ!$B$4:$B$27,0),MATCH(Schedules_8760!$F2232,Htg_StPt_Sch_EZ!$C$3:$I$3,0)),"F","C")</f>
        <v>20.555555555555554</v>
      </c>
      <c r="I2232" s="34">
        <f>CONVERT(INDEX(Htg_StPt_Sch_EZ!$C$31:$I$54,MATCH(Schedules_8760!$C2232,Htg_StPt_Sch_EZ!$B$31:$B$54,0),MATCH(Schedules_8760!$F2232,Htg_StPt_Sch_EZ!$C$30:$I$30,0)),"F","C")</f>
        <v>19.444444444444443</v>
      </c>
      <c r="J2232" s="34">
        <f>CONVERT(INDEX(Clg_StPt_Sch_EZ!$C$4:$I$27,MATCH(Schedules_8760!$C2232,Clg_StPt_Sch_EZ!$B$4:$B$27,0),MATCH(Schedules_8760!$F2232,Clg_StPt_Sch_EZ!$C$3:$I$3,0)),"F","C")</f>
        <v>25.555555555555554</v>
      </c>
      <c r="K2232" s="34">
        <f>CONVERT(INDEX(Clg_StPt_Sch_EZ!$C$31:$I$54,MATCH(Schedules_8760!$C2232,Clg_StPt_Sch_EZ!$B$31:$B$54,0),MATCH(Schedules_8760!$F2232,Clg_StPt_Sch_EZ!$C$30:$I$30,0)),"F","C")</f>
        <v>28.333333333333332</v>
      </c>
      <c r="L2232" s="34">
        <f>CONVERT(INDEX(DHW_StPt_Sch_EZ!$C$4:$I$27,MATCH(Schedules_8760!$C2232,DHW_StPt_Sch_EZ!$B$4:$B$27,0),MATCH(Schedules_8760!$F2232,DHW_StPt_Sch_EZ!$C$3:$I$3,0)),"F","C")</f>
        <v>53.333333333333329</v>
      </c>
      <c r="M2232" s="34">
        <f>CONVERT(INDEX(DHW_StPt_Sch_EZ!$C$31:$I$54,MATCH(Schedules_8760!$C2232,DHW_StPt_Sch_EZ!$B$31:$B$54,0),MATCH(Schedules_8760!$F2232,DHW_StPt_Sch_EZ!$C$30:$I$30,0)),"F","C")</f>
        <v>53.333333333333329</v>
      </c>
      <c r="N2232" s="12"/>
      <c r="O2232" s="12"/>
      <c r="P2232" s="12"/>
    </row>
    <row r="2233" spans="1:16" x14ac:dyDescent="0.25">
      <c r="A2233" s="35">
        <v>2232</v>
      </c>
      <c r="B2233" s="89">
        <v>93.958333333333329</v>
      </c>
      <c r="C2233" s="35">
        <f t="shared" si="170"/>
        <v>24</v>
      </c>
      <c r="D2233" s="35">
        <f t="shared" si="173"/>
        <v>93</v>
      </c>
      <c r="E2233" s="35">
        <f t="shared" si="174"/>
        <v>2</v>
      </c>
      <c r="F2233" s="35" t="str">
        <f t="shared" si="171"/>
        <v>Monday</v>
      </c>
      <c r="G2233" s="35">
        <f t="shared" si="172"/>
        <v>4</v>
      </c>
      <c r="H2233" s="34">
        <f>CONVERT(INDEX(Htg_StPt_Sch_EZ!$C$4:$I$27,MATCH(Schedules_8760!$C2233,Htg_StPt_Sch_EZ!$B$4:$B$27,0),MATCH(Schedules_8760!$F2233,Htg_StPt_Sch_EZ!$C$3:$I$3,0)),"F","C")</f>
        <v>20.555555555555554</v>
      </c>
      <c r="I2233" s="34">
        <f>CONVERT(INDEX(Htg_StPt_Sch_EZ!$C$31:$I$54,MATCH(Schedules_8760!$C2233,Htg_StPt_Sch_EZ!$B$31:$B$54,0),MATCH(Schedules_8760!$F2233,Htg_StPt_Sch_EZ!$C$30:$I$30,0)),"F","C")</f>
        <v>19.444444444444443</v>
      </c>
      <c r="J2233" s="34">
        <f>CONVERT(INDEX(Clg_StPt_Sch_EZ!$C$4:$I$27,MATCH(Schedules_8760!$C2233,Clg_StPt_Sch_EZ!$B$4:$B$27,0),MATCH(Schedules_8760!$F2233,Clg_StPt_Sch_EZ!$C$3:$I$3,0)),"F","C")</f>
        <v>25.555555555555554</v>
      </c>
      <c r="K2233" s="34">
        <f>CONVERT(INDEX(Clg_StPt_Sch_EZ!$C$31:$I$54,MATCH(Schedules_8760!$C2233,Clg_StPt_Sch_EZ!$B$31:$B$54,0),MATCH(Schedules_8760!$F2233,Clg_StPt_Sch_EZ!$C$30:$I$30,0)),"F","C")</f>
        <v>28.333333333333332</v>
      </c>
      <c r="L2233" s="34">
        <f>CONVERT(INDEX(DHW_StPt_Sch_EZ!$C$4:$I$27,MATCH(Schedules_8760!$C2233,DHW_StPt_Sch_EZ!$B$4:$B$27,0),MATCH(Schedules_8760!$F2233,DHW_StPt_Sch_EZ!$C$3:$I$3,0)),"F","C")</f>
        <v>53.333333333333329</v>
      </c>
      <c r="M2233" s="34">
        <f>CONVERT(INDEX(DHW_StPt_Sch_EZ!$C$31:$I$54,MATCH(Schedules_8760!$C2233,DHW_StPt_Sch_EZ!$B$31:$B$54,0),MATCH(Schedules_8760!$F2233,DHW_StPt_Sch_EZ!$C$30:$I$30,0)),"F","C")</f>
        <v>53.333333333333329</v>
      </c>
      <c r="N2233" s="12"/>
      <c r="O2233" s="12"/>
      <c r="P2233" s="12"/>
    </row>
    <row r="2234" spans="1:16" x14ac:dyDescent="0.25">
      <c r="A2234" s="35">
        <v>2233</v>
      </c>
      <c r="B2234" s="89">
        <v>94</v>
      </c>
      <c r="C2234" s="35">
        <f t="shared" si="170"/>
        <v>1</v>
      </c>
      <c r="D2234" s="35">
        <f t="shared" si="173"/>
        <v>94</v>
      </c>
      <c r="E2234" s="35">
        <f t="shared" si="174"/>
        <v>3</v>
      </c>
      <c r="F2234" s="35" t="str">
        <f t="shared" si="171"/>
        <v>Tuesday</v>
      </c>
      <c r="G2234" s="35">
        <f t="shared" si="172"/>
        <v>4</v>
      </c>
      <c r="H2234" s="34">
        <f>CONVERT(INDEX(Htg_StPt_Sch_EZ!$C$4:$I$27,MATCH(Schedules_8760!$C2234,Htg_StPt_Sch_EZ!$B$4:$B$27,0),MATCH(Schedules_8760!$F2234,Htg_StPt_Sch_EZ!$C$3:$I$3,0)),"F","C")</f>
        <v>20.555555555555554</v>
      </c>
      <c r="I2234" s="34">
        <f>CONVERT(INDEX(Htg_StPt_Sch_EZ!$C$31:$I$54,MATCH(Schedules_8760!$C2234,Htg_StPt_Sch_EZ!$B$31:$B$54,0),MATCH(Schedules_8760!$F2234,Htg_StPt_Sch_EZ!$C$30:$I$30,0)),"F","C")</f>
        <v>19.444444444444443</v>
      </c>
      <c r="J2234" s="34">
        <f>CONVERT(INDEX(Clg_StPt_Sch_EZ!$C$4:$I$27,MATCH(Schedules_8760!$C2234,Clg_StPt_Sch_EZ!$B$4:$B$27,0),MATCH(Schedules_8760!$F2234,Clg_StPt_Sch_EZ!$C$3:$I$3,0)),"F","C")</f>
        <v>25.555555555555554</v>
      </c>
      <c r="K2234" s="34">
        <f>CONVERT(INDEX(Clg_StPt_Sch_EZ!$C$31:$I$54,MATCH(Schedules_8760!$C2234,Clg_StPt_Sch_EZ!$B$31:$B$54,0),MATCH(Schedules_8760!$F2234,Clg_StPt_Sch_EZ!$C$30:$I$30,0)),"F","C")</f>
        <v>28.333333333333332</v>
      </c>
      <c r="L2234" s="34">
        <f>CONVERT(INDEX(DHW_StPt_Sch_EZ!$C$4:$I$27,MATCH(Schedules_8760!$C2234,DHW_StPt_Sch_EZ!$B$4:$B$27,0),MATCH(Schedules_8760!$F2234,DHW_StPt_Sch_EZ!$C$3:$I$3,0)),"F","C")</f>
        <v>53.333333333333329</v>
      </c>
      <c r="M2234" s="34">
        <f>CONVERT(INDEX(DHW_StPt_Sch_EZ!$C$31:$I$54,MATCH(Schedules_8760!$C2234,DHW_StPt_Sch_EZ!$B$31:$B$54,0),MATCH(Schedules_8760!$F2234,DHW_StPt_Sch_EZ!$C$30:$I$30,0)),"F","C")</f>
        <v>53.333333333333329</v>
      </c>
      <c r="N2234" s="12"/>
      <c r="O2234" s="12"/>
      <c r="P2234" s="12"/>
    </row>
    <row r="2235" spans="1:16" x14ac:dyDescent="0.25">
      <c r="A2235" s="35">
        <v>2234</v>
      </c>
      <c r="B2235" s="89">
        <v>94.041666666666671</v>
      </c>
      <c r="C2235" s="35">
        <f t="shared" si="170"/>
        <v>2</v>
      </c>
      <c r="D2235" s="35">
        <f t="shared" si="173"/>
        <v>94</v>
      </c>
      <c r="E2235" s="35">
        <f t="shared" si="174"/>
        <v>3</v>
      </c>
      <c r="F2235" s="35" t="str">
        <f t="shared" si="171"/>
        <v>Tuesday</v>
      </c>
      <c r="G2235" s="35">
        <f t="shared" si="172"/>
        <v>4</v>
      </c>
      <c r="H2235" s="34">
        <f>CONVERT(INDEX(Htg_StPt_Sch_EZ!$C$4:$I$27,MATCH(Schedules_8760!$C2235,Htg_StPt_Sch_EZ!$B$4:$B$27,0),MATCH(Schedules_8760!$F2235,Htg_StPt_Sch_EZ!$C$3:$I$3,0)),"F","C")</f>
        <v>20.555555555555554</v>
      </c>
      <c r="I2235" s="34">
        <f>CONVERT(INDEX(Htg_StPt_Sch_EZ!$C$31:$I$54,MATCH(Schedules_8760!$C2235,Htg_StPt_Sch_EZ!$B$31:$B$54,0),MATCH(Schedules_8760!$F2235,Htg_StPt_Sch_EZ!$C$30:$I$30,0)),"F","C")</f>
        <v>19.444444444444443</v>
      </c>
      <c r="J2235" s="34">
        <f>CONVERT(INDEX(Clg_StPt_Sch_EZ!$C$4:$I$27,MATCH(Schedules_8760!$C2235,Clg_StPt_Sch_EZ!$B$4:$B$27,0),MATCH(Schedules_8760!$F2235,Clg_StPt_Sch_EZ!$C$3:$I$3,0)),"F","C")</f>
        <v>25.555555555555554</v>
      </c>
      <c r="K2235" s="34">
        <f>CONVERT(INDEX(Clg_StPt_Sch_EZ!$C$31:$I$54,MATCH(Schedules_8760!$C2235,Clg_StPt_Sch_EZ!$B$31:$B$54,0),MATCH(Schedules_8760!$F2235,Clg_StPt_Sch_EZ!$C$30:$I$30,0)),"F","C")</f>
        <v>28.333333333333332</v>
      </c>
      <c r="L2235" s="34">
        <f>CONVERT(INDEX(DHW_StPt_Sch_EZ!$C$4:$I$27,MATCH(Schedules_8760!$C2235,DHW_StPt_Sch_EZ!$B$4:$B$27,0),MATCH(Schedules_8760!$F2235,DHW_StPt_Sch_EZ!$C$3:$I$3,0)),"F","C")</f>
        <v>53.333333333333329</v>
      </c>
      <c r="M2235" s="34">
        <f>CONVERT(INDEX(DHW_StPt_Sch_EZ!$C$31:$I$54,MATCH(Schedules_8760!$C2235,DHW_StPt_Sch_EZ!$B$31:$B$54,0),MATCH(Schedules_8760!$F2235,DHW_StPt_Sch_EZ!$C$30:$I$30,0)),"F","C")</f>
        <v>53.333333333333329</v>
      </c>
      <c r="N2235" s="12"/>
      <c r="O2235" s="12"/>
      <c r="P2235" s="12"/>
    </row>
    <row r="2236" spans="1:16" x14ac:dyDescent="0.25">
      <c r="A2236" s="35">
        <v>2235</v>
      </c>
      <c r="B2236" s="89">
        <v>94.083333333333329</v>
      </c>
      <c r="C2236" s="35">
        <f t="shared" si="170"/>
        <v>3</v>
      </c>
      <c r="D2236" s="35">
        <f t="shared" si="173"/>
        <v>94</v>
      </c>
      <c r="E2236" s="35">
        <f t="shared" si="174"/>
        <v>3</v>
      </c>
      <c r="F2236" s="35" t="str">
        <f t="shared" si="171"/>
        <v>Tuesday</v>
      </c>
      <c r="G2236" s="35">
        <f t="shared" si="172"/>
        <v>4</v>
      </c>
      <c r="H2236" s="34">
        <f>CONVERT(INDEX(Htg_StPt_Sch_EZ!$C$4:$I$27,MATCH(Schedules_8760!$C2236,Htg_StPt_Sch_EZ!$B$4:$B$27,0),MATCH(Schedules_8760!$F2236,Htg_StPt_Sch_EZ!$C$3:$I$3,0)),"F","C")</f>
        <v>20.555555555555554</v>
      </c>
      <c r="I2236" s="34">
        <f>CONVERT(INDEX(Htg_StPt_Sch_EZ!$C$31:$I$54,MATCH(Schedules_8760!$C2236,Htg_StPt_Sch_EZ!$B$31:$B$54,0),MATCH(Schedules_8760!$F2236,Htg_StPt_Sch_EZ!$C$30:$I$30,0)),"F","C")</f>
        <v>19.444444444444443</v>
      </c>
      <c r="J2236" s="34">
        <f>CONVERT(INDEX(Clg_StPt_Sch_EZ!$C$4:$I$27,MATCH(Schedules_8760!$C2236,Clg_StPt_Sch_EZ!$B$4:$B$27,0),MATCH(Schedules_8760!$F2236,Clg_StPt_Sch_EZ!$C$3:$I$3,0)),"F","C")</f>
        <v>25.555555555555554</v>
      </c>
      <c r="K2236" s="34">
        <f>CONVERT(INDEX(Clg_StPt_Sch_EZ!$C$31:$I$54,MATCH(Schedules_8760!$C2236,Clg_StPt_Sch_EZ!$B$31:$B$54,0),MATCH(Schedules_8760!$F2236,Clg_StPt_Sch_EZ!$C$30:$I$30,0)),"F","C")</f>
        <v>28.333333333333332</v>
      </c>
      <c r="L2236" s="34">
        <f>CONVERT(INDEX(DHW_StPt_Sch_EZ!$C$4:$I$27,MATCH(Schedules_8760!$C2236,DHW_StPt_Sch_EZ!$B$4:$B$27,0),MATCH(Schedules_8760!$F2236,DHW_StPt_Sch_EZ!$C$3:$I$3,0)),"F","C")</f>
        <v>53.333333333333329</v>
      </c>
      <c r="M2236" s="34">
        <f>CONVERT(INDEX(DHW_StPt_Sch_EZ!$C$31:$I$54,MATCH(Schedules_8760!$C2236,DHW_StPt_Sch_EZ!$B$31:$B$54,0),MATCH(Schedules_8760!$F2236,DHW_StPt_Sch_EZ!$C$30:$I$30,0)),"F","C")</f>
        <v>53.333333333333329</v>
      </c>
      <c r="N2236" s="12"/>
      <c r="O2236" s="12"/>
      <c r="P2236" s="12"/>
    </row>
    <row r="2237" spans="1:16" x14ac:dyDescent="0.25">
      <c r="A2237" s="35">
        <v>2236</v>
      </c>
      <c r="B2237" s="89">
        <v>94.125</v>
      </c>
      <c r="C2237" s="35">
        <f t="shared" si="170"/>
        <v>4</v>
      </c>
      <c r="D2237" s="35">
        <f t="shared" si="173"/>
        <v>94</v>
      </c>
      <c r="E2237" s="35">
        <f t="shared" si="174"/>
        <v>3</v>
      </c>
      <c r="F2237" s="35" t="str">
        <f t="shared" si="171"/>
        <v>Tuesday</v>
      </c>
      <c r="G2237" s="35">
        <f t="shared" si="172"/>
        <v>4</v>
      </c>
      <c r="H2237" s="34">
        <f>CONVERT(INDEX(Htg_StPt_Sch_EZ!$C$4:$I$27,MATCH(Schedules_8760!$C2237,Htg_StPt_Sch_EZ!$B$4:$B$27,0),MATCH(Schedules_8760!$F2237,Htg_StPt_Sch_EZ!$C$3:$I$3,0)),"F","C")</f>
        <v>20.555555555555554</v>
      </c>
      <c r="I2237" s="34">
        <f>CONVERT(INDEX(Htg_StPt_Sch_EZ!$C$31:$I$54,MATCH(Schedules_8760!$C2237,Htg_StPt_Sch_EZ!$B$31:$B$54,0),MATCH(Schedules_8760!$F2237,Htg_StPt_Sch_EZ!$C$30:$I$30,0)),"F","C")</f>
        <v>19.444444444444443</v>
      </c>
      <c r="J2237" s="34">
        <f>CONVERT(INDEX(Clg_StPt_Sch_EZ!$C$4:$I$27,MATCH(Schedules_8760!$C2237,Clg_StPt_Sch_EZ!$B$4:$B$27,0),MATCH(Schedules_8760!$F2237,Clg_StPt_Sch_EZ!$C$3:$I$3,0)),"F","C")</f>
        <v>25.555555555555554</v>
      </c>
      <c r="K2237" s="34">
        <f>CONVERT(INDEX(Clg_StPt_Sch_EZ!$C$31:$I$54,MATCH(Schedules_8760!$C2237,Clg_StPt_Sch_EZ!$B$31:$B$54,0),MATCH(Schedules_8760!$F2237,Clg_StPt_Sch_EZ!$C$30:$I$30,0)),"F","C")</f>
        <v>28.333333333333332</v>
      </c>
      <c r="L2237" s="34">
        <f>CONVERT(INDEX(DHW_StPt_Sch_EZ!$C$4:$I$27,MATCH(Schedules_8760!$C2237,DHW_StPt_Sch_EZ!$B$4:$B$27,0),MATCH(Schedules_8760!$F2237,DHW_StPt_Sch_EZ!$C$3:$I$3,0)),"F","C")</f>
        <v>53.333333333333329</v>
      </c>
      <c r="M2237" s="34">
        <f>CONVERT(INDEX(DHW_StPt_Sch_EZ!$C$31:$I$54,MATCH(Schedules_8760!$C2237,DHW_StPt_Sch_EZ!$B$31:$B$54,0),MATCH(Schedules_8760!$F2237,DHW_StPt_Sch_EZ!$C$30:$I$30,0)),"F","C")</f>
        <v>53.333333333333329</v>
      </c>
      <c r="N2237" s="12"/>
      <c r="O2237" s="12"/>
      <c r="P2237" s="12"/>
    </row>
    <row r="2238" spans="1:16" x14ac:dyDescent="0.25">
      <c r="A2238" s="35">
        <v>2237</v>
      </c>
      <c r="B2238" s="89">
        <v>94.166666666666671</v>
      </c>
      <c r="C2238" s="35">
        <f t="shared" si="170"/>
        <v>5</v>
      </c>
      <c r="D2238" s="35">
        <f t="shared" si="173"/>
        <v>94</v>
      </c>
      <c r="E2238" s="35">
        <f t="shared" si="174"/>
        <v>3</v>
      </c>
      <c r="F2238" s="35" t="str">
        <f t="shared" si="171"/>
        <v>Tuesday</v>
      </c>
      <c r="G2238" s="35">
        <f t="shared" si="172"/>
        <v>4</v>
      </c>
      <c r="H2238" s="34">
        <f>CONVERT(INDEX(Htg_StPt_Sch_EZ!$C$4:$I$27,MATCH(Schedules_8760!$C2238,Htg_StPt_Sch_EZ!$B$4:$B$27,0),MATCH(Schedules_8760!$F2238,Htg_StPt_Sch_EZ!$C$3:$I$3,0)),"F","C")</f>
        <v>20.555555555555554</v>
      </c>
      <c r="I2238" s="34">
        <f>CONVERT(INDEX(Htg_StPt_Sch_EZ!$C$31:$I$54,MATCH(Schedules_8760!$C2238,Htg_StPt_Sch_EZ!$B$31:$B$54,0),MATCH(Schedules_8760!$F2238,Htg_StPt_Sch_EZ!$C$30:$I$30,0)),"F","C")</f>
        <v>19.444444444444443</v>
      </c>
      <c r="J2238" s="34">
        <f>CONVERT(INDEX(Clg_StPt_Sch_EZ!$C$4:$I$27,MATCH(Schedules_8760!$C2238,Clg_StPt_Sch_EZ!$B$4:$B$27,0),MATCH(Schedules_8760!$F2238,Clg_StPt_Sch_EZ!$C$3:$I$3,0)),"F","C")</f>
        <v>25.555555555555554</v>
      </c>
      <c r="K2238" s="34">
        <f>CONVERT(INDEX(Clg_StPt_Sch_EZ!$C$31:$I$54,MATCH(Schedules_8760!$C2238,Clg_StPt_Sch_EZ!$B$31:$B$54,0),MATCH(Schedules_8760!$F2238,Clg_StPt_Sch_EZ!$C$30:$I$30,0)),"F","C")</f>
        <v>28.333333333333332</v>
      </c>
      <c r="L2238" s="34">
        <f>CONVERT(INDEX(DHW_StPt_Sch_EZ!$C$4:$I$27,MATCH(Schedules_8760!$C2238,DHW_StPt_Sch_EZ!$B$4:$B$27,0),MATCH(Schedules_8760!$F2238,DHW_StPt_Sch_EZ!$C$3:$I$3,0)),"F","C")</f>
        <v>53.333333333333329</v>
      </c>
      <c r="M2238" s="34">
        <f>CONVERT(INDEX(DHW_StPt_Sch_EZ!$C$31:$I$54,MATCH(Schedules_8760!$C2238,DHW_StPt_Sch_EZ!$B$31:$B$54,0),MATCH(Schedules_8760!$F2238,DHW_StPt_Sch_EZ!$C$30:$I$30,0)),"F","C")</f>
        <v>53.333333333333329</v>
      </c>
      <c r="N2238" s="12"/>
      <c r="O2238" s="12"/>
      <c r="P2238" s="12"/>
    </row>
    <row r="2239" spans="1:16" x14ac:dyDescent="0.25">
      <c r="A2239" s="35">
        <v>2238</v>
      </c>
      <c r="B2239" s="89">
        <v>94.208333333333329</v>
      </c>
      <c r="C2239" s="35">
        <f t="shared" si="170"/>
        <v>6</v>
      </c>
      <c r="D2239" s="35">
        <f t="shared" si="173"/>
        <v>94</v>
      </c>
      <c r="E2239" s="35">
        <f t="shared" si="174"/>
        <v>3</v>
      </c>
      <c r="F2239" s="35" t="str">
        <f t="shared" si="171"/>
        <v>Tuesday</v>
      </c>
      <c r="G2239" s="35">
        <f t="shared" si="172"/>
        <v>4</v>
      </c>
      <c r="H2239" s="34">
        <f>CONVERT(INDEX(Htg_StPt_Sch_EZ!$C$4:$I$27,MATCH(Schedules_8760!$C2239,Htg_StPt_Sch_EZ!$B$4:$B$27,0),MATCH(Schedules_8760!$F2239,Htg_StPt_Sch_EZ!$C$3:$I$3,0)),"F","C")</f>
        <v>20.555555555555554</v>
      </c>
      <c r="I2239" s="34">
        <f>CONVERT(INDEX(Htg_StPt_Sch_EZ!$C$31:$I$54,MATCH(Schedules_8760!$C2239,Htg_StPt_Sch_EZ!$B$31:$B$54,0),MATCH(Schedules_8760!$F2239,Htg_StPt_Sch_EZ!$C$30:$I$30,0)),"F","C")</f>
        <v>19.444444444444443</v>
      </c>
      <c r="J2239" s="34">
        <f>CONVERT(INDEX(Clg_StPt_Sch_EZ!$C$4:$I$27,MATCH(Schedules_8760!$C2239,Clg_StPt_Sch_EZ!$B$4:$B$27,0),MATCH(Schedules_8760!$F2239,Clg_StPt_Sch_EZ!$C$3:$I$3,0)),"F","C")</f>
        <v>25.555555555555554</v>
      </c>
      <c r="K2239" s="34">
        <f>CONVERT(INDEX(Clg_StPt_Sch_EZ!$C$31:$I$54,MATCH(Schedules_8760!$C2239,Clg_StPt_Sch_EZ!$B$31:$B$54,0),MATCH(Schedules_8760!$F2239,Clg_StPt_Sch_EZ!$C$30:$I$30,0)),"F","C")</f>
        <v>28.333333333333332</v>
      </c>
      <c r="L2239" s="34">
        <f>CONVERT(INDEX(DHW_StPt_Sch_EZ!$C$4:$I$27,MATCH(Schedules_8760!$C2239,DHW_StPt_Sch_EZ!$B$4:$B$27,0),MATCH(Schedules_8760!$F2239,DHW_StPt_Sch_EZ!$C$3:$I$3,0)),"F","C")</f>
        <v>53.333333333333329</v>
      </c>
      <c r="M2239" s="34">
        <f>CONVERT(INDEX(DHW_StPt_Sch_EZ!$C$31:$I$54,MATCH(Schedules_8760!$C2239,DHW_StPt_Sch_EZ!$B$31:$B$54,0),MATCH(Schedules_8760!$F2239,DHW_StPt_Sch_EZ!$C$30:$I$30,0)),"F","C")</f>
        <v>53.333333333333329</v>
      </c>
      <c r="N2239" s="12"/>
      <c r="O2239" s="12"/>
      <c r="P2239" s="12"/>
    </row>
    <row r="2240" spans="1:16" x14ac:dyDescent="0.25">
      <c r="A2240" s="35">
        <v>2239</v>
      </c>
      <c r="B2240" s="89">
        <v>94.25</v>
      </c>
      <c r="C2240" s="35">
        <f t="shared" si="170"/>
        <v>7</v>
      </c>
      <c r="D2240" s="35">
        <f t="shared" si="173"/>
        <v>94</v>
      </c>
      <c r="E2240" s="35">
        <f t="shared" si="174"/>
        <v>3</v>
      </c>
      <c r="F2240" s="35" t="str">
        <f t="shared" si="171"/>
        <v>Tuesday</v>
      </c>
      <c r="G2240" s="35">
        <f t="shared" si="172"/>
        <v>4</v>
      </c>
      <c r="H2240" s="34">
        <f>CONVERT(INDEX(Htg_StPt_Sch_EZ!$C$4:$I$27,MATCH(Schedules_8760!$C2240,Htg_StPt_Sch_EZ!$B$4:$B$27,0),MATCH(Schedules_8760!$F2240,Htg_StPt_Sch_EZ!$C$3:$I$3,0)),"F","C")</f>
        <v>20.555555555555554</v>
      </c>
      <c r="I2240" s="34">
        <f>CONVERT(INDEX(Htg_StPt_Sch_EZ!$C$31:$I$54,MATCH(Schedules_8760!$C2240,Htg_StPt_Sch_EZ!$B$31:$B$54,0),MATCH(Schedules_8760!$F2240,Htg_StPt_Sch_EZ!$C$30:$I$30,0)),"F","C")</f>
        <v>19.444444444444443</v>
      </c>
      <c r="J2240" s="34">
        <f>CONVERT(INDEX(Clg_StPt_Sch_EZ!$C$4:$I$27,MATCH(Schedules_8760!$C2240,Clg_StPt_Sch_EZ!$B$4:$B$27,0),MATCH(Schedules_8760!$F2240,Clg_StPt_Sch_EZ!$C$3:$I$3,0)),"F","C")</f>
        <v>25.555555555555554</v>
      </c>
      <c r="K2240" s="34">
        <f>CONVERT(INDEX(Clg_StPt_Sch_EZ!$C$31:$I$54,MATCH(Schedules_8760!$C2240,Clg_StPt_Sch_EZ!$B$31:$B$54,0),MATCH(Schedules_8760!$F2240,Clg_StPt_Sch_EZ!$C$30:$I$30,0)),"F","C")</f>
        <v>28.333333333333332</v>
      </c>
      <c r="L2240" s="34">
        <f>CONVERT(INDEX(DHW_StPt_Sch_EZ!$C$4:$I$27,MATCH(Schedules_8760!$C2240,DHW_StPt_Sch_EZ!$B$4:$B$27,0),MATCH(Schedules_8760!$F2240,DHW_StPt_Sch_EZ!$C$3:$I$3,0)),"F","C")</f>
        <v>53.333333333333329</v>
      </c>
      <c r="M2240" s="34">
        <f>CONVERT(INDEX(DHW_StPt_Sch_EZ!$C$31:$I$54,MATCH(Schedules_8760!$C2240,DHW_StPt_Sch_EZ!$B$31:$B$54,0),MATCH(Schedules_8760!$F2240,DHW_StPt_Sch_EZ!$C$30:$I$30,0)),"F","C")</f>
        <v>53.333333333333329</v>
      </c>
      <c r="N2240" s="12"/>
      <c r="O2240" s="12"/>
      <c r="P2240" s="12"/>
    </row>
    <row r="2241" spans="1:16" x14ac:dyDescent="0.25">
      <c r="A2241" s="35">
        <v>2240</v>
      </c>
      <c r="B2241" s="89">
        <v>94.291666666666671</v>
      </c>
      <c r="C2241" s="35">
        <f t="shared" si="170"/>
        <v>8</v>
      </c>
      <c r="D2241" s="35">
        <f t="shared" si="173"/>
        <v>94</v>
      </c>
      <c r="E2241" s="35">
        <f t="shared" si="174"/>
        <v>3</v>
      </c>
      <c r="F2241" s="35" t="str">
        <f t="shared" si="171"/>
        <v>Tuesday</v>
      </c>
      <c r="G2241" s="35">
        <f t="shared" si="172"/>
        <v>4</v>
      </c>
      <c r="H2241" s="34">
        <f>CONVERT(INDEX(Htg_StPt_Sch_EZ!$C$4:$I$27,MATCH(Schedules_8760!$C2241,Htg_StPt_Sch_EZ!$B$4:$B$27,0),MATCH(Schedules_8760!$F2241,Htg_StPt_Sch_EZ!$C$3:$I$3,0)),"F","C")</f>
        <v>20.555555555555554</v>
      </c>
      <c r="I2241" s="34">
        <f>CONVERT(INDEX(Htg_StPt_Sch_EZ!$C$31:$I$54,MATCH(Schedules_8760!$C2241,Htg_StPt_Sch_EZ!$B$31:$B$54,0),MATCH(Schedules_8760!$F2241,Htg_StPt_Sch_EZ!$C$30:$I$30,0)),"F","C")</f>
        <v>19.444444444444443</v>
      </c>
      <c r="J2241" s="34">
        <f>CONVERT(INDEX(Clg_StPt_Sch_EZ!$C$4:$I$27,MATCH(Schedules_8760!$C2241,Clg_StPt_Sch_EZ!$B$4:$B$27,0),MATCH(Schedules_8760!$F2241,Clg_StPt_Sch_EZ!$C$3:$I$3,0)),"F","C")</f>
        <v>25.555555555555554</v>
      </c>
      <c r="K2241" s="34">
        <f>CONVERT(INDEX(Clg_StPt_Sch_EZ!$C$31:$I$54,MATCH(Schedules_8760!$C2241,Clg_StPt_Sch_EZ!$B$31:$B$54,0),MATCH(Schedules_8760!$F2241,Clg_StPt_Sch_EZ!$C$30:$I$30,0)),"F","C")</f>
        <v>25</v>
      </c>
      <c r="L2241" s="34">
        <f>CONVERT(INDEX(DHW_StPt_Sch_EZ!$C$4:$I$27,MATCH(Schedules_8760!$C2241,DHW_StPt_Sch_EZ!$B$4:$B$27,0),MATCH(Schedules_8760!$F2241,DHW_StPt_Sch_EZ!$C$3:$I$3,0)),"F","C")</f>
        <v>53.333333333333329</v>
      </c>
      <c r="M2241" s="34">
        <f>CONVERT(INDEX(DHW_StPt_Sch_EZ!$C$31:$I$54,MATCH(Schedules_8760!$C2241,DHW_StPt_Sch_EZ!$B$31:$B$54,0),MATCH(Schedules_8760!$F2241,DHW_StPt_Sch_EZ!$C$30:$I$30,0)),"F","C")</f>
        <v>53.333333333333329</v>
      </c>
      <c r="N2241" s="12"/>
      <c r="O2241" s="12"/>
      <c r="P2241" s="12"/>
    </row>
    <row r="2242" spans="1:16" x14ac:dyDescent="0.25">
      <c r="A2242" s="35">
        <v>2241</v>
      </c>
      <c r="B2242" s="89">
        <v>94.333333333333329</v>
      </c>
      <c r="C2242" s="35">
        <f t="shared" ref="C2242:C2305" si="175">HOUR(B2242)+1</f>
        <v>9</v>
      </c>
      <c r="D2242" s="35">
        <f t="shared" si="173"/>
        <v>94</v>
      </c>
      <c r="E2242" s="35">
        <f t="shared" si="174"/>
        <v>3</v>
      </c>
      <c r="F2242" s="35" t="str">
        <f t="shared" ref="F2242:F2305" si="176">IF(E2242=1,"Sunday",IF(E2242=2,"Monday",IF(E2242=3,"Tuesday",IF(E2242=4,"Wednesday",IF(E2242=5,"Thursday",IF(E2242=6,"Friday","Saturday"))))))</f>
        <v>Tuesday</v>
      </c>
      <c r="G2242" s="35">
        <f t="shared" ref="G2242:G2305" si="177">MONTH(B2242)</f>
        <v>4</v>
      </c>
      <c r="H2242" s="34">
        <f>CONVERT(INDEX(Htg_StPt_Sch_EZ!$C$4:$I$27,MATCH(Schedules_8760!$C2242,Htg_StPt_Sch_EZ!$B$4:$B$27,0),MATCH(Schedules_8760!$F2242,Htg_StPt_Sch_EZ!$C$3:$I$3,0)),"F","C")</f>
        <v>20.555555555555554</v>
      </c>
      <c r="I2242" s="34">
        <f>CONVERT(INDEX(Htg_StPt_Sch_EZ!$C$31:$I$54,MATCH(Schedules_8760!$C2242,Htg_StPt_Sch_EZ!$B$31:$B$54,0),MATCH(Schedules_8760!$F2242,Htg_StPt_Sch_EZ!$C$30:$I$30,0)),"F","C")</f>
        <v>19.444444444444443</v>
      </c>
      <c r="J2242" s="34">
        <f>CONVERT(INDEX(Clg_StPt_Sch_EZ!$C$4:$I$27,MATCH(Schedules_8760!$C2242,Clg_StPt_Sch_EZ!$B$4:$B$27,0),MATCH(Schedules_8760!$F2242,Clg_StPt_Sch_EZ!$C$3:$I$3,0)),"F","C")</f>
        <v>25.555555555555554</v>
      </c>
      <c r="K2242" s="34">
        <f>CONVERT(INDEX(Clg_StPt_Sch_EZ!$C$31:$I$54,MATCH(Schedules_8760!$C2242,Clg_StPt_Sch_EZ!$B$31:$B$54,0),MATCH(Schedules_8760!$F2242,Clg_StPt_Sch_EZ!$C$30:$I$30,0)),"F","C")</f>
        <v>25</v>
      </c>
      <c r="L2242" s="34">
        <f>CONVERT(INDEX(DHW_StPt_Sch_EZ!$C$4:$I$27,MATCH(Schedules_8760!$C2242,DHW_StPt_Sch_EZ!$B$4:$B$27,0),MATCH(Schedules_8760!$F2242,DHW_StPt_Sch_EZ!$C$3:$I$3,0)),"F","C")</f>
        <v>53.333333333333329</v>
      </c>
      <c r="M2242" s="34">
        <f>CONVERT(INDEX(DHW_StPt_Sch_EZ!$C$31:$I$54,MATCH(Schedules_8760!$C2242,DHW_StPt_Sch_EZ!$B$31:$B$54,0),MATCH(Schedules_8760!$F2242,DHW_StPt_Sch_EZ!$C$30:$I$30,0)),"F","C")</f>
        <v>53.333333333333329</v>
      </c>
      <c r="N2242" s="12"/>
      <c r="O2242" s="12"/>
      <c r="P2242" s="12"/>
    </row>
    <row r="2243" spans="1:16" x14ac:dyDescent="0.25">
      <c r="A2243" s="35">
        <v>2242</v>
      </c>
      <c r="B2243" s="89">
        <v>94.375</v>
      </c>
      <c r="C2243" s="35">
        <f t="shared" si="175"/>
        <v>10</v>
      </c>
      <c r="D2243" s="35">
        <f t="shared" ref="D2243:D2306" si="178">IF(C2243=1,D2242+1,D2242)</f>
        <v>94</v>
      </c>
      <c r="E2243" s="35">
        <f t="shared" ref="E2243:E2306" si="179">IF(AND(C2243=1,E2242=7),1,IF(C2243=1,E2242+1,E2242))</f>
        <v>3</v>
      </c>
      <c r="F2243" s="35" t="str">
        <f t="shared" si="176"/>
        <v>Tuesday</v>
      </c>
      <c r="G2243" s="35">
        <f t="shared" si="177"/>
        <v>4</v>
      </c>
      <c r="H2243" s="34">
        <f>CONVERT(INDEX(Htg_StPt_Sch_EZ!$C$4:$I$27,MATCH(Schedules_8760!$C2243,Htg_StPt_Sch_EZ!$B$4:$B$27,0),MATCH(Schedules_8760!$F2243,Htg_StPt_Sch_EZ!$C$3:$I$3,0)),"F","C")</f>
        <v>20.555555555555554</v>
      </c>
      <c r="I2243" s="34">
        <f>CONVERT(INDEX(Htg_StPt_Sch_EZ!$C$31:$I$54,MATCH(Schedules_8760!$C2243,Htg_StPt_Sch_EZ!$B$31:$B$54,0),MATCH(Schedules_8760!$F2243,Htg_StPt_Sch_EZ!$C$30:$I$30,0)),"F","C")</f>
        <v>19.444444444444443</v>
      </c>
      <c r="J2243" s="34">
        <f>CONVERT(INDEX(Clg_StPt_Sch_EZ!$C$4:$I$27,MATCH(Schedules_8760!$C2243,Clg_StPt_Sch_EZ!$B$4:$B$27,0),MATCH(Schedules_8760!$F2243,Clg_StPt_Sch_EZ!$C$3:$I$3,0)),"F","C")</f>
        <v>25.555555555555554</v>
      </c>
      <c r="K2243" s="34">
        <f>CONVERT(INDEX(Clg_StPt_Sch_EZ!$C$31:$I$54,MATCH(Schedules_8760!$C2243,Clg_StPt_Sch_EZ!$B$31:$B$54,0),MATCH(Schedules_8760!$F2243,Clg_StPt_Sch_EZ!$C$30:$I$30,0)),"F","C")</f>
        <v>25</v>
      </c>
      <c r="L2243" s="34">
        <f>CONVERT(INDEX(DHW_StPt_Sch_EZ!$C$4:$I$27,MATCH(Schedules_8760!$C2243,DHW_StPt_Sch_EZ!$B$4:$B$27,0),MATCH(Schedules_8760!$F2243,DHW_StPt_Sch_EZ!$C$3:$I$3,0)),"F","C")</f>
        <v>53.333333333333329</v>
      </c>
      <c r="M2243" s="34">
        <f>CONVERT(INDEX(DHW_StPt_Sch_EZ!$C$31:$I$54,MATCH(Schedules_8760!$C2243,DHW_StPt_Sch_EZ!$B$31:$B$54,0),MATCH(Schedules_8760!$F2243,DHW_StPt_Sch_EZ!$C$30:$I$30,0)),"F","C")</f>
        <v>53.333333333333329</v>
      </c>
      <c r="N2243" s="12"/>
      <c r="O2243" s="12"/>
      <c r="P2243" s="12"/>
    </row>
    <row r="2244" spans="1:16" x14ac:dyDescent="0.25">
      <c r="A2244" s="35">
        <v>2243</v>
      </c>
      <c r="B2244" s="89">
        <v>94.416666666666671</v>
      </c>
      <c r="C2244" s="35">
        <f t="shared" si="175"/>
        <v>11</v>
      </c>
      <c r="D2244" s="35">
        <f t="shared" si="178"/>
        <v>94</v>
      </c>
      <c r="E2244" s="35">
        <f t="shared" si="179"/>
        <v>3</v>
      </c>
      <c r="F2244" s="35" t="str">
        <f t="shared" si="176"/>
        <v>Tuesday</v>
      </c>
      <c r="G2244" s="35">
        <f t="shared" si="177"/>
        <v>4</v>
      </c>
      <c r="H2244" s="34">
        <f>CONVERT(INDEX(Htg_StPt_Sch_EZ!$C$4:$I$27,MATCH(Schedules_8760!$C2244,Htg_StPt_Sch_EZ!$B$4:$B$27,0),MATCH(Schedules_8760!$F2244,Htg_StPt_Sch_EZ!$C$3:$I$3,0)),"F","C")</f>
        <v>20.555555555555554</v>
      </c>
      <c r="I2244" s="34">
        <f>CONVERT(INDEX(Htg_StPt_Sch_EZ!$C$31:$I$54,MATCH(Schedules_8760!$C2244,Htg_StPt_Sch_EZ!$B$31:$B$54,0),MATCH(Schedules_8760!$F2244,Htg_StPt_Sch_EZ!$C$30:$I$30,0)),"F","C")</f>
        <v>19.444444444444443</v>
      </c>
      <c r="J2244" s="34">
        <f>CONVERT(INDEX(Clg_StPt_Sch_EZ!$C$4:$I$27,MATCH(Schedules_8760!$C2244,Clg_StPt_Sch_EZ!$B$4:$B$27,0),MATCH(Schedules_8760!$F2244,Clg_StPt_Sch_EZ!$C$3:$I$3,0)),"F","C")</f>
        <v>25.555555555555554</v>
      </c>
      <c r="K2244" s="34">
        <f>CONVERT(INDEX(Clg_StPt_Sch_EZ!$C$31:$I$54,MATCH(Schedules_8760!$C2244,Clg_StPt_Sch_EZ!$B$31:$B$54,0),MATCH(Schedules_8760!$F2244,Clg_StPt_Sch_EZ!$C$30:$I$30,0)),"F","C")</f>
        <v>25</v>
      </c>
      <c r="L2244" s="34">
        <f>CONVERT(INDEX(DHW_StPt_Sch_EZ!$C$4:$I$27,MATCH(Schedules_8760!$C2244,DHW_StPt_Sch_EZ!$B$4:$B$27,0),MATCH(Schedules_8760!$F2244,DHW_StPt_Sch_EZ!$C$3:$I$3,0)),"F","C")</f>
        <v>53.333333333333329</v>
      </c>
      <c r="M2244" s="34">
        <f>CONVERT(INDEX(DHW_StPt_Sch_EZ!$C$31:$I$54,MATCH(Schedules_8760!$C2244,DHW_StPt_Sch_EZ!$B$31:$B$54,0),MATCH(Schedules_8760!$F2244,DHW_StPt_Sch_EZ!$C$30:$I$30,0)),"F","C")</f>
        <v>53.333333333333329</v>
      </c>
      <c r="N2244" s="12"/>
      <c r="O2244" s="12"/>
      <c r="P2244" s="12"/>
    </row>
    <row r="2245" spans="1:16" x14ac:dyDescent="0.25">
      <c r="A2245" s="35">
        <v>2244</v>
      </c>
      <c r="B2245" s="89">
        <v>94.458333333333329</v>
      </c>
      <c r="C2245" s="35">
        <f t="shared" si="175"/>
        <v>12</v>
      </c>
      <c r="D2245" s="35">
        <f t="shared" si="178"/>
        <v>94</v>
      </c>
      <c r="E2245" s="35">
        <f t="shared" si="179"/>
        <v>3</v>
      </c>
      <c r="F2245" s="35" t="str">
        <f t="shared" si="176"/>
        <v>Tuesday</v>
      </c>
      <c r="G2245" s="35">
        <f t="shared" si="177"/>
        <v>4</v>
      </c>
      <c r="H2245" s="34">
        <f>CONVERT(INDEX(Htg_StPt_Sch_EZ!$C$4:$I$27,MATCH(Schedules_8760!$C2245,Htg_StPt_Sch_EZ!$B$4:$B$27,0),MATCH(Schedules_8760!$F2245,Htg_StPt_Sch_EZ!$C$3:$I$3,0)),"F","C")</f>
        <v>20.555555555555554</v>
      </c>
      <c r="I2245" s="34">
        <f>CONVERT(INDEX(Htg_StPt_Sch_EZ!$C$31:$I$54,MATCH(Schedules_8760!$C2245,Htg_StPt_Sch_EZ!$B$31:$B$54,0),MATCH(Schedules_8760!$F2245,Htg_StPt_Sch_EZ!$C$30:$I$30,0)),"F","C")</f>
        <v>19.444444444444443</v>
      </c>
      <c r="J2245" s="34">
        <f>CONVERT(INDEX(Clg_StPt_Sch_EZ!$C$4:$I$27,MATCH(Schedules_8760!$C2245,Clg_StPt_Sch_EZ!$B$4:$B$27,0),MATCH(Schedules_8760!$F2245,Clg_StPt_Sch_EZ!$C$3:$I$3,0)),"F","C")</f>
        <v>25.555555555555554</v>
      </c>
      <c r="K2245" s="34">
        <f>CONVERT(INDEX(Clg_StPt_Sch_EZ!$C$31:$I$54,MATCH(Schedules_8760!$C2245,Clg_StPt_Sch_EZ!$B$31:$B$54,0),MATCH(Schedules_8760!$F2245,Clg_StPt_Sch_EZ!$C$30:$I$30,0)),"F","C")</f>
        <v>25</v>
      </c>
      <c r="L2245" s="34">
        <f>CONVERT(INDEX(DHW_StPt_Sch_EZ!$C$4:$I$27,MATCH(Schedules_8760!$C2245,DHW_StPt_Sch_EZ!$B$4:$B$27,0),MATCH(Schedules_8760!$F2245,DHW_StPt_Sch_EZ!$C$3:$I$3,0)),"F","C")</f>
        <v>53.333333333333329</v>
      </c>
      <c r="M2245" s="34">
        <f>CONVERT(INDEX(DHW_StPt_Sch_EZ!$C$31:$I$54,MATCH(Schedules_8760!$C2245,DHW_StPt_Sch_EZ!$B$31:$B$54,0),MATCH(Schedules_8760!$F2245,DHW_StPt_Sch_EZ!$C$30:$I$30,0)),"F","C")</f>
        <v>53.333333333333329</v>
      </c>
      <c r="N2245" s="12"/>
      <c r="O2245" s="12"/>
      <c r="P2245" s="12"/>
    </row>
    <row r="2246" spans="1:16" x14ac:dyDescent="0.25">
      <c r="A2246" s="35">
        <v>2245</v>
      </c>
      <c r="B2246" s="89">
        <v>94.5</v>
      </c>
      <c r="C2246" s="35">
        <f t="shared" si="175"/>
        <v>13</v>
      </c>
      <c r="D2246" s="35">
        <f t="shared" si="178"/>
        <v>94</v>
      </c>
      <c r="E2246" s="35">
        <f t="shared" si="179"/>
        <v>3</v>
      </c>
      <c r="F2246" s="35" t="str">
        <f t="shared" si="176"/>
        <v>Tuesday</v>
      </c>
      <c r="G2246" s="35">
        <f t="shared" si="177"/>
        <v>4</v>
      </c>
      <c r="H2246" s="34">
        <f>CONVERT(INDEX(Htg_StPt_Sch_EZ!$C$4:$I$27,MATCH(Schedules_8760!$C2246,Htg_StPt_Sch_EZ!$B$4:$B$27,0),MATCH(Schedules_8760!$F2246,Htg_StPt_Sch_EZ!$C$3:$I$3,0)),"F","C")</f>
        <v>20.555555555555554</v>
      </c>
      <c r="I2246" s="34">
        <f>CONVERT(INDEX(Htg_StPt_Sch_EZ!$C$31:$I$54,MATCH(Schedules_8760!$C2246,Htg_StPt_Sch_EZ!$B$31:$B$54,0),MATCH(Schedules_8760!$F2246,Htg_StPt_Sch_EZ!$C$30:$I$30,0)),"F","C")</f>
        <v>19.444444444444443</v>
      </c>
      <c r="J2246" s="34">
        <f>CONVERT(INDEX(Clg_StPt_Sch_EZ!$C$4:$I$27,MATCH(Schedules_8760!$C2246,Clg_StPt_Sch_EZ!$B$4:$B$27,0),MATCH(Schedules_8760!$F2246,Clg_StPt_Sch_EZ!$C$3:$I$3,0)),"F","C")</f>
        <v>25.555555555555554</v>
      </c>
      <c r="K2246" s="34">
        <f>CONVERT(INDEX(Clg_StPt_Sch_EZ!$C$31:$I$54,MATCH(Schedules_8760!$C2246,Clg_StPt_Sch_EZ!$B$31:$B$54,0),MATCH(Schedules_8760!$F2246,Clg_StPt_Sch_EZ!$C$30:$I$30,0)),"F","C")</f>
        <v>25</v>
      </c>
      <c r="L2246" s="34">
        <f>CONVERT(INDEX(DHW_StPt_Sch_EZ!$C$4:$I$27,MATCH(Schedules_8760!$C2246,DHW_StPt_Sch_EZ!$B$4:$B$27,0),MATCH(Schedules_8760!$F2246,DHW_StPt_Sch_EZ!$C$3:$I$3,0)),"F","C")</f>
        <v>53.333333333333329</v>
      </c>
      <c r="M2246" s="34">
        <f>CONVERT(INDEX(DHW_StPt_Sch_EZ!$C$31:$I$54,MATCH(Schedules_8760!$C2246,DHW_StPt_Sch_EZ!$B$31:$B$54,0),MATCH(Schedules_8760!$F2246,DHW_StPt_Sch_EZ!$C$30:$I$30,0)),"F","C")</f>
        <v>53.333333333333329</v>
      </c>
      <c r="N2246" s="12"/>
      <c r="O2246" s="12"/>
      <c r="P2246" s="12"/>
    </row>
    <row r="2247" spans="1:16" x14ac:dyDescent="0.25">
      <c r="A2247" s="35">
        <v>2246</v>
      </c>
      <c r="B2247" s="89">
        <v>94.541666666666671</v>
      </c>
      <c r="C2247" s="35">
        <f t="shared" si="175"/>
        <v>14</v>
      </c>
      <c r="D2247" s="35">
        <f t="shared" si="178"/>
        <v>94</v>
      </c>
      <c r="E2247" s="35">
        <f t="shared" si="179"/>
        <v>3</v>
      </c>
      <c r="F2247" s="35" t="str">
        <f t="shared" si="176"/>
        <v>Tuesday</v>
      </c>
      <c r="G2247" s="35">
        <f t="shared" si="177"/>
        <v>4</v>
      </c>
      <c r="H2247" s="34">
        <f>CONVERT(INDEX(Htg_StPt_Sch_EZ!$C$4:$I$27,MATCH(Schedules_8760!$C2247,Htg_StPt_Sch_EZ!$B$4:$B$27,0),MATCH(Schedules_8760!$F2247,Htg_StPt_Sch_EZ!$C$3:$I$3,0)),"F","C")</f>
        <v>20.555555555555554</v>
      </c>
      <c r="I2247" s="34">
        <f>CONVERT(INDEX(Htg_StPt_Sch_EZ!$C$31:$I$54,MATCH(Schedules_8760!$C2247,Htg_StPt_Sch_EZ!$B$31:$B$54,0),MATCH(Schedules_8760!$F2247,Htg_StPt_Sch_EZ!$C$30:$I$30,0)),"F","C")</f>
        <v>19.444444444444443</v>
      </c>
      <c r="J2247" s="34">
        <f>CONVERT(INDEX(Clg_StPt_Sch_EZ!$C$4:$I$27,MATCH(Schedules_8760!$C2247,Clg_StPt_Sch_EZ!$B$4:$B$27,0),MATCH(Schedules_8760!$F2247,Clg_StPt_Sch_EZ!$C$3:$I$3,0)),"F","C")</f>
        <v>25.555555555555554</v>
      </c>
      <c r="K2247" s="34">
        <f>CONVERT(INDEX(Clg_StPt_Sch_EZ!$C$31:$I$54,MATCH(Schedules_8760!$C2247,Clg_StPt_Sch_EZ!$B$31:$B$54,0),MATCH(Schedules_8760!$F2247,Clg_StPt_Sch_EZ!$C$30:$I$30,0)),"F","C")</f>
        <v>25</v>
      </c>
      <c r="L2247" s="34">
        <f>CONVERT(INDEX(DHW_StPt_Sch_EZ!$C$4:$I$27,MATCH(Schedules_8760!$C2247,DHW_StPt_Sch_EZ!$B$4:$B$27,0),MATCH(Schedules_8760!$F2247,DHW_StPt_Sch_EZ!$C$3:$I$3,0)),"F","C")</f>
        <v>53.333333333333329</v>
      </c>
      <c r="M2247" s="34">
        <f>CONVERT(INDEX(DHW_StPt_Sch_EZ!$C$31:$I$54,MATCH(Schedules_8760!$C2247,DHW_StPt_Sch_EZ!$B$31:$B$54,0),MATCH(Schedules_8760!$F2247,DHW_StPt_Sch_EZ!$C$30:$I$30,0)),"F","C")</f>
        <v>53.333333333333329</v>
      </c>
      <c r="N2247" s="12"/>
      <c r="O2247" s="12"/>
      <c r="P2247" s="12"/>
    </row>
    <row r="2248" spans="1:16" x14ac:dyDescent="0.25">
      <c r="A2248" s="35">
        <v>2247</v>
      </c>
      <c r="B2248" s="89">
        <v>94.583333333333329</v>
      </c>
      <c r="C2248" s="35">
        <f t="shared" si="175"/>
        <v>15</v>
      </c>
      <c r="D2248" s="35">
        <f t="shared" si="178"/>
        <v>94</v>
      </c>
      <c r="E2248" s="35">
        <f t="shared" si="179"/>
        <v>3</v>
      </c>
      <c r="F2248" s="35" t="str">
        <f t="shared" si="176"/>
        <v>Tuesday</v>
      </c>
      <c r="G2248" s="35">
        <f t="shared" si="177"/>
        <v>4</v>
      </c>
      <c r="H2248" s="34">
        <f>CONVERT(INDEX(Htg_StPt_Sch_EZ!$C$4:$I$27,MATCH(Schedules_8760!$C2248,Htg_StPt_Sch_EZ!$B$4:$B$27,0),MATCH(Schedules_8760!$F2248,Htg_StPt_Sch_EZ!$C$3:$I$3,0)),"F","C")</f>
        <v>20.555555555555554</v>
      </c>
      <c r="I2248" s="34">
        <f>CONVERT(INDEX(Htg_StPt_Sch_EZ!$C$31:$I$54,MATCH(Schedules_8760!$C2248,Htg_StPt_Sch_EZ!$B$31:$B$54,0),MATCH(Schedules_8760!$F2248,Htg_StPt_Sch_EZ!$C$30:$I$30,0)),"F","C")</f>
        <v>21.111111111111111</v>
      </c>
      <c r="J2248" s="34">
        <f>CONVERT(INDEX(Clg_StPt_Sch_EZ!$C$4:$I$27,MATCH(Schedules_8760!$C2248,Clg_StPt_Sch_EZ!$B$4:$B$27,0),MATCH(Schedules_8760!$F2248,Clg_StPt_Sch_EZ!$C$3:$I$3,0)),"F","C")</f>
        <v>25.555555555555554</v>
      </c>
      <c r="K2248" s="34">
        <f>CONVERT(INDEX(Clg_StPt_Sch_EZ!$C$31:$I$54,MATCH(Schedules_8760!$C2248,Clg_StPt_Sch_EZ!$B$31:$B$54,0),MATCH(Schedules_8760!$F2248,Clg_StPt_Sch_EZ!$C$30:$I$30,0)),"F","C")</f>
        <v>25</v>
      </c>
      <c r="L2248" s="34">
        <f>CONVERT(INDEX(DHW_StPt_Sch_EZ!$C$4:$I$27,MATCH(Schedules_8760!$C2248,DHW_StPt_Sch_EZ!$B$4:$B$27,0),MATCH(Schedules_8760!$F2248,DHW_StPt_Sch_EZ!$C$3:$I$3,0)),"F","C")</f>
        <v>53.333333333333329</v>
      </c>
      <c r="M2248" s="34">
        <f>CONVERT(INDEX(DHW_StPt_Sch_EZ!$C$31:$I$54,MATCH(Schedules_8760!$C2248,DHW_StPt_Sch_EZ!$B$31:$B$54,0),MATCH(Schedules_8760!$F2248,DHW_StPt_Sch_EZ!$C$30:$I$30,0)),"F","C")</f>
        <v>53.333333333333329</v>
      </c>
      <c r="N2248" s="12"/>
      <c r="O2248" s="12"/>
      <c r="P2248" s="12"/>
    </row>
    <row r="2249" spans="1:16" x14ac:dyDescent="0.25">
      <c r="A2249" s="35">
        <v>2248</v>
      </c>
      <c r="B2249" s="89">
        <v>94.625</v>
      </c>
      <c r="C2249" s="35">
        <f t="shared" si="175"/>
        <v>16</v>
      </c>
      <c r="D2249" s="35">
        <f t="shared" si="178"/>
        <v>94</v>
      </c>
      <c r="E2249" s="35">
        <f t="shared" si="179"/>
        <v>3</v>
      </c>
      <c r="F2249" s="35" t="str">
        <f t="shared" si="176"/>
        <v>Tuesday</v>
      </c>
      <c r="G2249" s="35">
        <f t="shared" si="177"/>
        <v>4</v>
      </c>
      <c r="H2249" s="34">
        <f>CONVERT(INDEX(Htg_StPt_Sch_EZ!$C$4:$I$27,MATCH(Schedules_8760!$C2249,Htg_StPt_Sch_EZ!$B$4:$B$27,0),MATCH(Schedules_8760!$F2249,Htg_StPt_Sch_EZ!$C$3:$I$3,0)),"F","C")</f>
        <v>20.555555555555554</v>
      </c>
      <c r="I2249" s="34">
        <f>CONVERT(INDEX(Htg_StPt_Sch_EZ!$C$31:$I$54,MATCH(Schedules_8760!$C2249,Htg_StPt_Sch_EZ!$B$31:$B$54,0),MATCH(Schedules_8760!$F2249,Htg_StPt_Sch_EZ!$C$30:$I$30,0)),"F","C")</f>
        <v>21.111111111111111</v>
      </c>
      <c r="J2249" s="34">
        <f>CONVERT(INDEX(Clg_StPt_Sch_EZ!$C$4:$I$27,MATCH(Schedules_8760!$C2249,Clg_StPt_Sch_EZ!$B$4:$B$27,0),MATCH(Schedules_8760!$F2249,Clg_StPt_Sch_EZ!$C$3:$I$3,0)),"F","C")</f>
        <v>25.555555555555554</v>
      </c>
      <c r="K2249" s="34">
        <f>CONVERT(INDEX(Clg_StPt_Sch_EZ!$C$31:$I$54,MATCH(Schedules_8760!$C2249,Clg_StPt_Sch_EZ!$B$31:$B$54,0),MATCH(Schedules_8760!$F2249,Clg_StPt_Sch_EZ!$C$30:$I$30,0)),"F","C")</f>
        <v>25</v>
      </c>
      <c r="L2249" s="34">
        <f>CONVERT(INDEX(DHW_StPt_Sch_EZ!$C$4:$I$27,MATCH(Schedules_8760!$C2249,DHW_StPt_Sch_EZ!$B$4:$B$27,0),MATCH(Schedules_8760!$F2249,DHW_StPt_Sch_EZ!$C$3:$I$3,0)),"F","C")</f>
        <v>53.333333333333329</v>
      </c>
      <c r="M2249" s="34">
        <f>CONVERT(INDEX(DHW_StPt_Sch_EZ!$C$31:$I$54,MATCH(Schedules_8760!$C2249,DHW_StPt_Sch_EZ!$B$31:$B$54,0),MATCH(Schedules_8760!$F2249,DHW_StPt_Sch_EZ!$C$30:$I$30,0)),"F","C")</f>
        <v>53.333333333333329</v>
      </c>
      <c r="N2249" s="12"/>
      <c r="O2249" s="12"/>
      <c r="P2249" s="12"/>
    </row>
    <row r="2250" spans="1:16" x14ac:dyDescent="0.25">
      <c r="A2250" s="35">
        <v>2249</v>
      </c>
      <c r="B2250" s="89">
        <v>94.666666666666671</v>
      </c>
      <c r="C2250" s="35">
        <f t="shared" si="175"/>
        <v>17</v>
      </c>
      <c r="D2250" s="35">
        <f t="shared" si="178"/>
        <v>94</v>
      </c>
      <c r="E2250" s="35">
        <f t="shared" si="179"/>
        <v>3</v>
      </c>
      <c r="F2250" s="35" t="str">
        <f t="shared" si="176"/>
        <v>Tuesday</v>
      </c>
      <c r="G2250" s="35">
        <f t="shared" si="177"/>
        <v>4</v>
      </c>
      <c r="H2250" s="34">
        <f>CONVERT(INDEX(Htg_StPt_Sch_EZ!$C$4:$I$27,MATCH(Schedules_8760!$C2250,Htg_StPt_Sch_EZ!$B$4:$B$27,0),MATCH(Schedules_8760!$F2250,Htg_StPt_Sch_EZ!$C$3:$I$3,0)),"F","C")</f>
        <v>20.555555555555554</v>
      </c>
      <c r="I2250" s="34">
        <f>CONVERT(INDEX(Htg_StPt_Sch_EZ!$C$31:$I$54,MATCH(Schedules_8760!$C2250,Htg_StPt_Sch_EZ!$B$31:$B$54,0),MATCH(Schedules_8760!$F2250,Htg_StPt_Sch_EZ!$C$30:$I$30,0)),"F","C")</f>
        <v>17.777777777777779</v>
      </c>
      <c r="J2250" s="34">
        <f>CONVERT(INDEX(Clg_StPt_Sch_EZ!$C$4:$I$27,MATCH(Schedules_8760!$C2250,Clg_StPt_Sch_EZ!$B$4:$B$27,0),MATCH(Schedules_8760!$F2250,Clg_StPt_Sch_EZ!$C$3:$I$3,0)),"F","C")</f>
        <v>25.555555555555554</v>
      </c>
      <c r="K2250" s="34">
        <f>CONVERT(INDEX(Clg_StPt_Sch_EZ!$C$31:$I$54,MATCH(Schedules_8760!$C2250,Clg_StPt_Sch_EZ!$B$31:$B$54,0),MATCH(Schedules_8760!$F2250,Clg_StPt_Sch_EZ!$C$30:$I$30,0)),"F","C")</f>
        <v>25</v>
      </c>
      <c r="L2250" s="34">
        <f>CONVERT(INDEX(DHW_StPt_Sch_EZ!$C$4:$I$27,MATCH(Schedules_8760!$C2250,DHW_StPt_Sch_EZ!$B$4:$B$27,0),MATCH(Schedules_8760!$F2250,DHW_StPt_Sch_EZ!$C$3:$I$3,0)),"F","C")</f>
        <v>53.333333333333329</v>
      </c>
      <c r="M2250" s="34">
        <f>CONVERT(INDEX(DHW_StPt_Sch_EZ!$C$31:$I$54,MATCH(Schedules_8760!$C2250,DHW_StPt_Sch_EZ!$B$31:$B$54,0),MATCH(Schedules_8760!$F2250,DHW_StPt_Sch_EZ!$C$30:$I$30,0)),"F","C")</f>
        <v>53.333333333333329</v>
      </c>
      <c r="N2250" s="12"/>
      <c r="O2250" s="12"/>
      <c r="P2250" s="12"/>
    </row>
    <row r="2251" spans="1:16" x14ac:dyDescent="0.25">
      <c r="A2251" s="35">
        <v>2250</v>
      </c>
      <c r="B2251" s="89">
        <v>94.708333333333329</v>
      </c>
      <c r="C2251" s="35">
        <f t="shared" si="175"/>
        <v>18</v>
      </c>
      <c r="D2251" s="35">
        <f t="shared" si="178"/>
        <v>94</v>
      </c>
      <c r="E2251" s="35">
        <f t="shared" si="179"/>
        <v>3</v>
      </c>
      <c r="F2251" s="35" t="str">
        <f t="shared" si="176"/>
        <v>Tuesday</v>
      </c>
      <c r="G2251" s="35">
        <f t="shared" si="177"/>
        <v>4</v>
      </c>
      <c r="H2251" s="34">
        <f>CONVERT(INDEX(Htg_StPt_Sch_EZ!$C$4:$I$27,MATCH(Schedules_8760!$C2251,Htg_StPt_Sch_EZ!$B$4:$B$27,0),MATCH(Schedules_8760!$F2251,Htg_StPt_Sch_EZ!$C$3:$I$3,0)),"F","C")</f>
        <v>20.555555555555554</v>
      </c>
      <c r="I2251" s="34">
        <f>CONVERT(INDEX(Htg_StPt_Sch_EZ!$C$31:$I$54,MATCH(Schedules_8760!$C2251,Htg_StPt_Sch_EZ!$B$31:$B$54,0),MATCH(Schedules_8760!$F2251,Htg_StPt_Sch_EZ!$C$30:$I$30,0)),"F","C")</f>
        <v>17.777777777777779</v>
      </c>
      <c r="J2251" s="34">
        <f>CONVERT(INDEX(Clg_StPt_Sch_EZ!$C$4:$I$27,MATCH(Schedules_8760!$C2251,Clg_StPt_Sch_EZ!$B$4:$B$27,0),MATCH(Schedules_8760!$F2251,Clg_StPt_Sch_EZ!$C$3:$I$3,0)),"F","C")</f>
        <v>25.555555555555554</v>
      </c>
      <c r="K2251" s="34">
        <f>CONVERT(INDEX(Clg_StPt_Sch_EZ!$C$31:$I$54,MATCH(Schedules_8760!$C2251,Clg_StPt_Sch_EZ!$B$31:$B$54,0),MATCH(Schedules_8760!$F2251,Clg_StPt_Sch_EZ!$C$30:$I$30,0)),"F","C")</f>
        <v>28.333333333333332</v>
      </c>
      <c r="L2251" s="34">
        <f>CONVERT(INDEX(DHW_StPt_Sch_EZ!$C$4:$I$27,MATCH(Schedules_8760!$C2251,DHW_StPt_Sch_EZ!$B$4:$B$27,0),MATCH(Schedules_8760!$F2251,DHW_StPt_Sch_EZ!$C$3:$I$3,0)),"F","C")</f>
        <v>53.333333333333329</v>
      </c>
      <c r="M2251" s="34">
        <f>CONVERT(INDEX(DHW_StPt_Sch_EZ!$C$31:$I$54,MATCH(Schedules_8760!$C2251,DHW_StPt_Sch_EZ!$B$31:$B$54,0),MATCH(Schedules_8760!$F2251,DHW_StPt_Sch_EZ!$C$30:$I$30,0)),"F","C")</f>
        <v>53.333333333333329</v>
      </c>
      <c r="N2251" s="12"/>
      <c r="O2251" s="12"/>
      <c r="P2251" s="12"/>
    </row>
    <row r="2252" spans="1:16" x14ac:dyDescent="0.25">
      <c r="A2252" s="35">
        <v>2251</v>
      </c>
      <c r="B2252" s="89">
        <v>94.75</v>
      </c>
      <c r="C2252" s="35">
        <f t="shared" si="175"/>
        <v>19</v>
      </c>
      <c r="D2252" s="35">
        <f t="shared" si="178"/>
        <v>94</v>
      </c>
      <c r="E2252" s="35">
        <f t="shared" si="179"/>
        <v>3</v>
      </c>
      <c r="F2252" s="35" t="str">
        <f t="shared" si="176"/>
        <v>Tuesday</v>
      </c>
      <c r="G2252" s="35">
        <f t="shared" si="177"/>
        <v>4</v>
      </c>
      <c r="H2252" s="34">
        <f>CONVERT(INDEX(Htg_StPt_Sch_EZ!$C$4:$I$27,MATCH(Schedules_8760!$C2252,Htg_StPt_Sch_EZ!$B$4:$B$27,0),MATCH(Schedules_8760!$F2252,Htg_StPt_Sch_EZ!$C$3:$I$3,0)),"F","C")</f>
        <v>20.555555555555554</v>
      </c>
      <c r="I2252" s="34">
        <f>CONVERT(INDEX(Htg_StPt_Sch_EZ!$C$31:$I$54,MATCH(Schedules_8760!$C2252,Htg_StPt_Sch_EZ!$B$31:$B$54,0),MATCH(Schedules_8760!$F2252,Htg_StPt_Sch_EZ!$C$30:$I$30,0)),"F","C")</f>
        <v>18.333333333333332</v>
      </c>
      <c r="J2252" s="34">
        <f>CONVERT(INDEX(Clg_StPt_Sch_EZ!$C$4:$I$27,MATCH(Schedules_8760!$C2252,Clg_StPt_Sch_EZ!$B$4:$B$27,0),MATCH(Schedules_8760!$F2252,Clg_StPt_Sch_EZ!$C$3:$I$3,0)),"F","C")</f>
        <v>25.555555555555554</v>
      </c>
      <c r="K2252" s="34">
        <f>CONVERT(INDEX(Clg_StPt_Sch_EZ!$C$31:$I$54,MATCH(Schedules_8760!$C2252,Clg_StPt_Sch_EZ!$B$31:$B$54,0),MATCH(Schedules_8760!$F2252,Clg_StPt_Sch_EZ!$C$30:$I$30,0)),"F","C")</f>
        <v>28.333333333333332</v>
      </c>
      <c r="L2252" s="34">
        <f>CONVERT(INDEX(DHW_StPt_Sch_EZ!$C$4:$I$27,MATCH(Schedules_8760!$C2252,DHW_StPt_Sch_EZ!$B$4:$B$27,0),MATCH(Schedules_8760!$F2252,DHW_StPt_Sch_EZ!$C$3:$I$3,0)),"F","C")</f>
        <v>53.333333333333329</v>
      </c>
      <c r="M2252" s="34">
        <f>CONVERT(INDEX(DHW_StPt_Sch_EZ!$C$31:$I$54,MATCH(Schedules_8760!$C2252,DHW_StPt_Sch_EZ!$B$31:$B$54,0),MATCH(Schedules_8760!$F2252,DHW_StPt_Sch_EZ!$C$30:$I$30,0)),"F","C")</f>
        <v>53.333333333333329</v>
      </c>
      <c r="N2252" s="12"/>
      <c r="O2252" s="12"/>
      <c r="P2252" s="12"/>
    </row>
    <row r="2253" spans="1:16" x14ac:dyDescent="0.25">
      <c r="A2253" s="35">
        <v>2252</v>
      </c>
      <c r="B2253" s="89">
        <v>94.791666666666671</v>
      </c>
      <c r="C2253" s="35">
        <f t="shared" si="175"/>
        <v>20</v>
      </c>
      <c r="D2253" s="35">
        <f t="shared" si="178"/>
        <v>94</v>
      </c>
      <c r="E2253" s="35">
        <f t="shared" si="179"/>
        <v>3</v>
      </c>
      <c r="F2253" s="35" t="str">
        <f t="shared" si="176"/>
        <v>Tuesday</v>
      </c>
      <c r="G2253" s="35">
        <f t="shared" si="177"/>
        <v>4</v>
      </c>
      <c r="H2253" s="34">
        <f>CONVERT(INDEX(Htg_StPt_Sch_EZ!$C$4:$I$27,MATCH(Schedules_8760!$C2253,Htg_StPt_Sch_EZ!$B$4:$B$27,0),MATCH(Schedules_8760!$F2253,Htg_StPt_Sch_EZ!$C$3:$I$3,0)),"F","C")</f>
        <v>20.555555555555554</v>
      </c>
      <c r="I2253" s="34">
        <f>CONVERT(INDEX(Htg_StPt_Sch_EZ!$C$31:$I$54,MATCH(Schedules_8760!$C2253,Htg_StPt_Sch_EZ!$B$31:$B$54,0),MATCH(Schedules_8760!$F2253,Htg_StPt_Sch_EZ!$C$30:$I$30,0)),"F","C")</f>
        <v>18.888888888888889</v>
      </c>
      <c r="J2253" s="34">
        <f>CONVERT(INDEX(Clg_StPt_Sch_EZ!$C$4:$I$27,MATCH(Schedules_8760!$C2253,Clg_StPt_Sch_EZ!$B$4:$B$27,0),MATCH(Schedules_8760!$F2253,Clg_StPt_Sch_EZ!$C$3:$I$3,0)),"F","C")</f>
        <v>25.555555555555554</v>
      </c>
      <c r="K2253" s="34">
        <f>CONVERT(INDEX(Clg_StPt_Sch_EZ!$C$31:$I$54,MATCH(Schedules_8760!$C2253,Clg_StPt_Sch_EZ!$B$31:$B$54,0),MATCH(Schedules_8760!$F2253,Clg_StPt_Sch_EZ!$C$30:$I$30,0)),"F","C")</f>
        <v>28.333333333333332</v>
      </c>
      <c r="L2253" s="34">
        <f>CONVERT(INDEX(DHW_StPt_Sch_EZ!$C$4:$I$27,MATCH(Schedules_8760!$C2253,DHW_StPt_Sch_EZ!$B$4:$B$27,0),MATCH(Schedules_8760!$F2253,DHW_StPt_Sch_EZ!$C$3:$I$3,0)),"F","C")</f>
        <v>53.333333333333329</v>
      </c>
      <c r="M2253" s="34">
        <f>CONVERT(INDEX(DHW_StPt_Sch_EZ!$C$31:$I$54,MATCH(Schedules_8760!$C2253,DHW_StPt_Sch_EZ!$B$31:$B$54,0),MATCH(Schedules_8760!$F2253,DHW_StPt_Sch_EZ!$C$30:$I$30,0)),"F","C")</f>
        <v>53.333333333333329</v>
      </c>
      <c r="N2253" s="12"/>
      <c r="O2253" s="12"/>
      <c r="P2253" s="12"/>
    </row>
    <row r="2254" spans="1:16" x14ac:dyDescent="0.25">
      <c r="A2254" s="35">
        <v>2253</v>
      </c>
      <c r="B2254" s="89">
        <v>94.833333333333329</v>
      </c>
      <c r="C2254" s="35">
        <f t="shared" si="175"/>
        <v>21</v>
      </c>
      <c r="D2254" s="35">
        <f t="shared" si="178"/>
        <v>94</v>
      </c>
      <c r="E2254" s="35">
        <f t="shared" si="179"/>
        <v>3</v>
      </c>
      <c r="F2254" s="35" t="str">
        <f t="shared" si="176"/>
        <v>Tuesday</v>
      </c>
      <c r="G2254" s="35">
        <f t="shared" si="177"/>
        <v>4</v>
      </c>
      <c r="H2254" s="34">
        <f>CONVERT(INDEX(Htg_StPt_Sch_EZ!$C$4:$I$27,MATCH(Schedules_8760!$C2254,Htg_StPt_Sch_EZ!$B$4:$B$27,0),MATCH(Schedules_8760!$F2254,Htg_StPt_Sch_EZ!$C$3:$I$3,0)),"F","C")</f>
        <v>20.555555555555554</v>
      </c>
      <c r="I2254" s="34">
        <f>CONVERT(INDEX(Htg_StPt_Sch_EZ!$C$31:$I$54,MATCH(Schedules_8760!$C2254,Htg_StPt_Sch_EZ!$B$31:$B$54,0),MATCH(Schedules_8760!$F2254,Htg_StPt_Sch_EZ!$C$30:$I$30,0)),"F","C")</f>
        <v>19.444444444444443</v>
      </c>
      <c r="J2254" s="34">
        <f>CONVERT(INDEX(Clg_StPt_Sch_EZ!$C$4:$I$27,MATCH(Schedules_8760!$C2254,Clg_StPt_Sch_EZ!$B$4:$B$27,0),MATCH(Schedules_8760!$F2254,Clg_StPt_Sch_EZ!$C$3:$I$3,0)),"F","C")</f>
        <v>25.555555555555554</v>
      </c>
      <c r="K2254" s="34">
        <f>CONVERT(INDEX(Clg_StPt_Sch_EZ!$C$31:$I$54,MATCH(Schedules_8760!$C2254,Clg_StPt_Sch_EZ!$B$31:$B$54,0),MATCH(Schedules_8760!$F2254,Clg_StPt_Sch_EZ!$C$30:$I$30,0)),"F","C")</f>
        <v>28.333333333333332</v>
      </c>
      <c r="L2254" s="34">
        <f>CONVERT(INDEX(DHW_StPt_Sch_EZ!$C$4:$I$27,MATCH(Schedules_8760!$C2254,DHW_StPt_Sch_EZ!$B$4:$B$27,0),MATCH(Schedules_8760!$F2254,DHW_StPt_Sch_EZ!$C$3:$I$3,0)),"F","C")</f>
        <v>53.333333333333329</v>
      </c>
      <c r="M2254" s="34">
        <f>CONVERT(INDEX(DHW_StPt_Sch_EZ!$C$31:$I$54,MATCH(Schedules_8760!$C2254,DHW_StPt_Sch_EZ!$B$31:$B$54,0),MATCH(Schedules_8760!$F2254,DHW_StPt_Sch_EZ!$C$30:$I$30,0)),"F","C")</f>
        <v>53.333333333333329</v>
      </c>
      <c r="N2254" s="12"/>
      <c r="O2254" s="12"/>
      <c r="P2254" s="12"/>
    </row>
    <row r="2255" spans="1:16" x14ac:dyDescent="0.25">
      <c r="A2255" s="35">
        <v>2254</v>
      </c>
      <c r="B2255" s="89">
        <v>94.875</v>
      </c>
      <c r="C2255" s="35">
        <f t="shared" si="175"/>
        <v>22</v>
      </c>
      <c r="D2255" s="35">
        <f t="shared" si="178"/>
        <v>94</v>
      </c>
      <c r="E2255" s="35">
        <f t="shared" si="179"/>
        <v>3</v>
      </c>
      <c r="F2255" s="35" t="str">
        <f t="shared" si="176"/>
        <v>Tuesday</v>
      </c>
      <c r="G2255" s="35">
        <f t="shared" si="177"/>
        <v>4</v>
      </c>
      <c r="H2255" s="34">
        <f>CONVERT(INDEX(Htg_StPt_Sch_EZ!$C$4:$I$27,MATCH(Schedules_8760!$C2255,Htg_StPt_Sch_EZ!$B$4:$B$27,0),MATCH(Schedules_8760!$F2255,Htg_StPt_Sch_EZ!$C$3:$I$3,0)),"F","C")</f>
        <v>20.555555555555554</v>
      </c>
      <c r="I2255" s="34">
        <f>CONVERT(INDEX(Htg_StPt_Sch_EZ!$C$31:$I$54,MATCH(Schedules_8760!$C2255,Htg_StPt_Sch_EZ!$B$31:$B$54,0),MATCH(Schedules_8760!$F2255,Htg_StPt_Sch_EZ!$C$30:$I$30,0)),"F","C")</f>
        <v>19.444444444444443</v>
      </c>
      <c r="J2255" s="34">
        <f>CONVERT(INDEX(Clg_StPt_Sch_EZ!$C$4:$I$27,MATCH(Schedules_8760!$C2255,Clg_StPt_Sch_EZ!$B$4:$B$27,0),MATCH(Schedules_8760!$F2255,Clg_StPt_Sch_EZ!$C$3:$I$3,0)),"F","C")</f>
        <v>25.555555555555554</v>
      </c>
      <c r="K2255" s="34">
        <f>CONVERT(INDEX(Clg_StPt_Sch_EZ!$C$31:$I$54,MATCH(Schedules_8760!$C2255,Clg_StPt_Sch_EZ!$B$31:$B$54,0),MATCH(Schedules_8760!$F2255,Clg_StPt_Sch_EZ!$C$30:$I$30,0)),"F","C")</f>
        <v>28.333333333333332</v>
      </c>
      <c r="L2255" s="34">
        <f>CONVERT(INDEX(DHW_StPt_Sch_EZ!$C$4:$I$27,MATCH(Schedules_8760!$C2255,DHW_StPt_Sch_EZ!$B$4:$B$27,0),MATCH(Schedules_8760!$F2255,DHW_StPt_Sch_EZ!$C$3:$I$3,0)),"F","C")</f>
        <v>53.333333333333329</v>
      </c>
      <c r="M2255" s="34">
        <f>CONVERT(INDEX(DHW_StPt_Sch_EZ!$C$31:$I$54,MATCH(Schedules_8760!$C2255,DHW_StPt_Sch_EZ!$B$31:$B$54,0),MATCH(Schedules_8760!$F2255,DHW_StPt_Sch_EZ!$C$30:$I$30,0)),"F","C")</f>
        <v>53.333333333333329</v>
      </c>
      <c r="N2255" s="12"/>
      <c r="O2255" s="12"/>
      <c r="P2255" s="12"/>
    </row>
    <row r="2256" spans="1:16" x14ac:dyDescent="0.25">
      <c r="A2256" s="35">
        <v>2255</v>
      </c>
      <c r="B2256" s="89">
        <v>94.916666666666671</v>
      </c>
      <c r="C2256" s="35">
        <f t="shared" si="175"/>
        <v>23</v>
      </c>
      <c r="D2256" s="35">
        <f t="shared" si="178"/>
        <v>94</v>
      </c>
      <c r="E2256" s="35">
        <f t="shared" si="179"/>
        <v>3</v>
      </c>
      <c r="F2256" s="35" t="str">
        <f t="shared" si="176"/>
        <v>Tuesday</v>
      </c>
      <c r="G2256" s="35">
        <f t="shared" si="177"/>
        <v>4</v>
      </c>
      <c r="H2256" s="34">
        <f>CONVERT(INDEX(Htg_StPt_Sch_EZ!$C$4:$I$27,MATCH(Schedules_8760!$C2256,Htg_StPt_Sch_EZ!$B$4:$B$27,0),MATCH(Schedules_8760!$F2256,Htg_StPt_Sch_EZ!$C$3:$I$3,0)),"F","C")</f>
        <v>20.555555555555554</v>
      </c>
      <c r="I2256" s="34">
        <f>CONVERT(INDEX(Htg_StPt_Sch_EZ!$C$31:$I$54,MATCH(Schedules_8760!$C2256,Htg_StPt_Sch_EZ!$B$31:$B$54,0),MATCH(Schedules_8760!$F2256,Htg_StPt_Sch_EZ!$C$30:$I$30,0)),"F","C")</f>
        <v>19.444444444444443</v>
      </c>
      <c r="J2256" s="34">
        <f>CONVERT(INDEX(Clg_StPt_Sch_EZ!$C$4:$I$27,MATCH(Schedules_8760!$C2256,Clg_StPt_Sch_EZ!$B$4:$B$27,0),MATCH(Schedules_8760!$F2256,Clg_StPt_Sch_EZ!$C$3:$I$3,0)),"F","C")</f>
        <v>25.555555555555554</v>
      </c>
      <c r="K2256" s="34">
        <f>CONVERT(INDEX(Clg_StPt_Sch_EZ!$C$31:$I$54,MATCH(Schedules_8760!$C2256,Clg_StPt_Sch_EZ!$B$31:$B$54,0),MATCH(Schedules_8760!$F2256,Clg_StPt_Sch_EZ!$C$30:$I$30,0)),"F","C")</f>
        <v>28.333333333333332</v>
      </c>
      <c r="L2256" s="34">
        <f>CONVERT(INDEX(DHW_StPt_Sch_EZ!$C$4:$I$27,MATCH(Schedules_8760!$C2256,DHW_StPt_Sch_EZ!$B$4:$B$27,0),MATCH(Schedules_8760!$F2256,DHW_StPt_Sch_EZ!$C$3:$I$3,0)),"F","C")</f>
        <v>53.333333333333329</v>
      </c>
      <c r="M2256" s="34">
        <f>CONVERT(INDEX(DHW_StPt_Sch_EZ!$C$31:$I$54,MATCH(Schedules_8760!$C2256,DHW_StPt_Sch_EZ!$B$31:$B$54,0),MATCH(Schedules_8760!$F2256,DHW_StPt_Sch_EZ!$C$30:$I$30,0)),"F","C")</f>
        <v>53.333333333333329</v>
      </c>
      <c r="N2256" s="12"/>
      <c r="O2256" s="12"/>
      <c r="P2256" s="12"/>
    </row>
    <row r="2257" spans="1:16" x14ac:dyDescent="0.25">
      <c r="A2257" s="35">
        <v>2256</v>
      </c>
      <c r="B2257" s="89">
        <v>94.958333333333329</v>
      </c>
      <c r="C2257" s="35">
        <f t="shared" si="175"/>
        <v>24</v>
      </c>
      <c r="D2257" s="35">
        <f t="shared" si="178"/>
        <v>94</v>
      </c>
      <c r="E2257" s="35">
        <f t="shared" si="179"/>
        <v>3</v>
      </c>
      <c r="F2257" s="35" t="str">
        <f t="shared" si="176"/>
        <v>Tuesday</v>
      </c>
      <c r="G2257" s="35">
        <f t="shared" si="177"/>
        <v>4</v>
      </c>
      <c r="H2257" s="34">
        <f>CONVERT(INDEX(Htg_StPt_Sch_EZ!$C$4:$I$27,MATCH(Schedules_8760!$C2257,Htg_StPt_Sch_EZ!$B$4:$B$27,0),MATCH(Schedules_8760!$F2257,Htg_StPt_Sch_EZ!$C$3:$I$3,0)),"F","C")</f>
        <v>20.555555555555554</v>
      </c>
      <c r="I2257" s="34">
        <f>CONVERT(INDEX(Htg_StPt_Sch_EZ!$C$31:$I$54,MATCH(Schedules_8760!$C2257,Htg_StPt_Sch_EZ!$B$31:$B$54,0),MATCH(Schedules_8760!$F2257,Htg_StPt_Sch_EZ!$C$30:$I$30,0)),"F","C")</f>
        <v>19.444444444444443</v>
      </c>
      <c r="J2257" s="34">
        <f>CONVERT(INDEX(Clg_StPt_Sch_EZ!$C$4:$I$27,MATCH(Schedules_8760!$C2257,Clg_StPt_Sch_EZ!$B$4:$B$27,0),MATCH(Schedules_8760!$F2257,Clg_StPt_Sch_EZ!$C$3:$I$3,0)),"F","C")</f>
        <v>25.555555555555554</v>
      </c>
      <c r="K2257" s="34">
        <f>CONVERT(INDEX(Clg_StPt_Sch_EZ!$C$31:$I$54,MATCH(Schedules_8760!$C2257,Clg_StPt_Sch_EZ!$B$31:$B$54,0),MATCH(Schedules_8760!$F2257,Clg_StPt_Sch_EZ!$C$30:$I$30,0)),"F","C")</f>
        <v>28.333333333333332</v>
      </c>
      <c r="L2257" s="34">
        <f>CONVERT(INDEX(DHW_StPt_Sch_EZ!$C$4:$I$27,MATCH(Schedules_8760!$C2257,DHW_StPt_Sch_EZ!$B$4:$B$27,0),MATCH(Schedules_8760!$F2257,DHW_StPt_Sch_EZ!$C$3:$I$3,0)),"F","C")</f>
        <v>53.333333333333329</v>
      </c>
      <c r="M2257" s="34">
        <f>CONVERT(INDEX(DHW_StPt_Sch_EZ!$C$31:$I$54,MATCH(Schedules_8760!$C2257,DHW_StPt_Sch_EZ!$B$31:$B$54,0),MATCH(Schedules_8760!$F2257,DHW_StPt_Sch_EZ!$C$30:$I$30,0)),"F","C")</f>
        <v>53.333333333333329</v>
      </c>
      <c r="N2257" s="12"/>
      <c r="O2257" s="12"/>
      <c r="P2257" s="12"/>
    </row>
    <row r="2258" spans="1:16" x14ac:dyDescent="0.25">
      <c r="A2258" s="35">
        <v>2257</v>
      </c>
      <c r="B2258" s="89">
        <v>95</v>
      </c>
      <c r="C2258" s="35">
        <f t="shared" si="175"/>
        <v>1</v>
      </c>
      <c r="D2258" s="35">
        <f t="shared" si="178"/>
        <v>95</v>
      </c>
      <c r="E2258" s="35">
        <f t="shared" si="179"/>
        <v>4</v>
      </c>
      <c r="F2258" s="35" t="str">
        <f t="shared" si="176"/>
        <v>Wednesday</v>
      </c>
      <c r="G2258" s="35">
        <f t="shared" si="177"/>
        <v>4</v>
      </c>
      <c r="H2258" s="34">
        <f>CONVERT(INDEX(Htg_StPt_Sch_EZ!$C$4:$I$27,MATCH(Schedules_8760!$C2258,Htg_StPt_Sch_EZ!$B$4:$B$27,0),MATCH(Schedules_8760!$F2258,Htg_StPt_Sch_EZ!$C$3:$I$3,0)),"F","C")</f>
        <v>20.555555555555554</v>
      </c>
      <c r="I2258" s="34">
        <f>CONVERT(INDEX(Htg_StPt_Sch_EZ!$C$31:$I$54,MATCH(Schedules_8760!$C2258,Htg_StPt_Sch_EZ!$B$31:$B$54,0),MATCH(Schedules_8760!$F2258,Htg_StPt_Sch_EZ!$C$30:$I$30,0)),"F","C")</f>
        <v>19.444444444444443</v>
      </c>
      <c r="J2258" s="34">
        <f>CONVERT(INDEX(Clg_StPt_Sch_EZ!$C$4:$I$27,MATCH(Schedules_8760!$C2258,Clg_StPt_Sch_EZ!$B$4:$B$27,0),MATCH(Schedules_8760!$F2258,Clg_StPt_Sch_EZ!$C$3:$I$3,0)),"F","C")</f>
        <v>25.555555555555554</v>
      </c>
      <c r="K2258" s="34">
        <f>CONVERT(INDEX(Clg_StPt_Sch_EZ!$C$31:$I$54,MATCH(Schedules_8760!$C2258,Clg_StPt_Sch_EZ!$B$31:$B$54,0),MATCH(Schedules_8760!$F2258,Clg_StPt_Sch_EZ!$C$30:$I$30,0)),"F","C")</f>
        <v>28.333333333333332</v>
      </c>
      <c r="L2258" s="34">
        <f>CONVERT(INDEX(DHW_StPt_Sch_EZ!$C$4:$I$27,MATCH(Schedules_8760!$C2258,DHW_StPt_Sch_EZ!$B$4:$B$27,0),MATCH(Schedules_8760!$F2258,DHW_StPt_Sch_EZ!$C$3:$I$3,0)),"F","C")</f>
        <v>53.333333333333329</v>
      </c>
      <c r="M2258" s="34">
        <f>CONVERT(INDEX(DHW_StPt_Sch_EZ!$C$31:$I$54,MATCH(Schedules_8760!$C2258,DHW_StPt_Sch_EZ!$B$31:$B$54,0),MATCH(Schedules_8760!$F2258,DHW_StPt_Sch_EZ!$C$30:$I$30,0)),"F","C")</f>
        <v>53.333333333333329</v>
      </c>
      <c r="N2258" s="12"/>
      <c r="O2258" s="12"/>
      <c r="P2258" s="12"/>
    </row>
    <row r="2259" spans="1:16" x14ac:dyDescent="0.25">
      <c r="A2259" s="35">
        <v>2258</v>
      </c>
      <c r="B2259" s="89">
        <v>95.041666666666671</v>
      </c>
      <c r="C2259" s="35">
        <f t="shared" si="175"/>
        <v>2</v>
      </c>
      <c r="D2259" s="35">
        <f t="shared" si="178"/>
        <v>95</v>
      </c>
      <c r="E2259" s="35">
        <f t="shared" si="179"/>
        <v>4</v>
      </c>
      <c r="F2259" s="35" t="str">
        <f t="shared" si="176"/>
        <v>Wednesday</v>
      </c>
      <c r="G2259" s="35">
        <f t="shared" si="177"/>
        <v>4</v>
      </c>
      <c r="H2259" s="34">
        <f>CONVERT(INDEX(Htg_StPt_Sch_EZ!$C$4:$I$27,MATCH(Schedules_8760!$C2259,Htg_StPt_Sch_EZ!$B$4:$B$27,0),MATCH(Schedules_8760!$F2259,Htg_StPt_Sch_EZ!$C$3:$I$3,0)),"F","C")</f>
        <v>20.555555555555554</v>
      </c>
      <c r="I2259" s="34">
        <f>CONVERT(INDEX(Htg_StPt_Sch_EZ!$C$31:$I$54,MATCH(Schedules_8760!$C2259,Htg_StPt_Sch_EZ!$B$31:$B$54,0),MATCH(Schedules_8760!$F2259,Htg_StPt_Sch_EZ!$C$30:$I$30,0)),"F","C")</f>
        <v>19.444444444444443</v>
      </c>
      <c r="J2259" s="34">
        <f>CONVERT(INDEX(Clg_StPt_Sch_EZ!$C$4:$I$27,MATCH(Schedules_8760!$C2259,Clg_StPt_Sch_EZ!$B$4:$B$27,0),MATCH(Schedules_8760!$F2259,Clg_StPt_Sch_EZ!$C$3:$I$3,0)),"F","C")</f>
        <v>25.555555555555554</v>
      </c>
      <c r="K2259" s="34">
        <f>CONVERT(INDEX(Clg_StPt_Sch_EZ!$C$31:$I$54,MATCH(Schedules_8760!$C2259,Clg_StPt_Sch_EZ!$B$31:$B$54,0),MATCH(Schedules_8760!$F2259,Clg_StPt_Sch_EZ!$C$30:$I$30,0)),"F","C")</f>
        <v>28.333333333333332</v>
      </c>
      <c r="L2259" s="34">
        <f>CONVERT(INDEX(DHW_StPt_Sch_EZ!$C$4:$I$27,MATCH(Schedules_8760!$C2259,DHW_StPt_Sch_EZ!$B$4:$B$27,0),MATCH(Schedules_8760!$F2259,DHW_StPt_Sch_EZ!$C$3:$I$3,0)),"F","C")</f>
        <v>53.333333333333329</v>
      </c>
      <c r="M2259" s="34">
        <f>CONVERT(INDEX(DHW_StPt_Sch_EZ!$C$31:$I$54,MATCH(Schedules_8760!$C2259,DHW_StPt_Sch_EZ!$B$31:$B$54,0),MATCH(Schedules_8760!$F2259,DHW_StPt_Sch_EZ!$C$30:$I$30,0)),"F","C")</f>
        <v>53.333333333333329</v>
      </c>
      <c r="N2259" s="12"/>
      <c r="O2259" s="12"/>
      <c r="P2259" s="12"/>
    </row>
    <row r="2260" spans="1:16" x14ac:dyDescent="0.25">
      <c r="A2260" s="35">
        <v>2259</v>
      </c>
      <c r="B2260" s="89">
        <v>95.083333333333329</v>
      </c>
      <c r="C2260" s="35">
        <f t="shared" si="175"/>
        <v>3</v>
      </c>
      <c r="D2260" s="35">
        <f t="shared" si="178"/>
        <v>95</v>
      </c>
      <c r="E2260" s="35">
        <f t="shared" si="179"/>
        <v>4</v>
      </c>
      <c r="F2260" s="35" t="str">
        <f t="shared" si="176"/>
        <v>Wednesday</v>
      </c>
      <c r="G2260" s="35">
        <f t="shared" si="177"/>
        <v>4</v>
      </c>
      <c r="H2260" s="34">
        <f>CONVERT(INDEX(Htg_StPt_Sch_EZ!$C$4:$I$27,MATCH(Schedules_8760!$C2260,Htg_StPt_Sch_EZ!$B$4:$B$27,0),MATCH(Schedules_8760!$F2260,Htg_StPt_Sch_EZ!$C$3:$I$3,0)),"F","C")</f>
        <v>20.555555555555554</v>
      </c>
      <c r="I2260" s="34">
        <f>CONVERT(INDEX(Htg_StPt_Sch_EZ!$C$31:$I$54,MATCH(Schedules_8760!$C2260,Htg_StPt_Sch_EZ!$B$31:$B$54,0),MATCH(Schedules_8760!$F2260,Htg_StPt_Sch_EZ!$C$30:$I$30,0)),"F","C")</f>
        <v>19.444444444444443</v>
      </c>
      <c r="J2260" s="34">
        <f>CONVERT(INDEX(Clg_StPt_Sch_EZ!$C$4:$I$27,MATCH(Schedules_8760!$C2260,Clg_StPt_Sch_EZ!$B$4:$B$27,0),MATCH(Schedules_8760!$F2260,Clg_StPt_Sch_EZ!$C$3:$I$3,0)),"F","C")</f>
        <v>25.555555555555554</v>
      </c>
      <c r="K2260" s="34">
        <f>CONVERT(INDEX(Clg_StPt_Sch_EZ!$C$31:$I$54,MATCH(Schedules_8760!$C2260,Clg_StPt_Sch_EZ!$B$31:$B$54,0),MATCH(Schedules_8760!$F2260,Clg_StPt_Sch_EZ!$C$30:$I$30,0)),"F","C")</f>
        <v>28.333333333333332</v>
      </c>
      <c r="L2260" s="34">
        <f>CONVERT(INDEX(DHW_StPt_Sch_EZ!$C$4:$I$27,MATCH(Schedules_8760!$C2260,DHW_StPt_Sch_EZ!$B$4:$B$27,0),MATCH(Schedules_8760!$F2260,DHW_StPt_Sch_EZ!$C$3:$I$3,0)),"F","C")</f>
        <v>53.333333333333329</v>
      </c>
      <c r="M2260" s="34">
        <f>CONVERT(INDEX(DHW_StPt_Sch_EZ!$C$31:$I$54,MATCH(Schedules_8760!$C2260,DHW_StPt_Sch_EZ!$B$31:$B$54,0),MATCH(Schedules_8760!$F2260,DHW_StPt_Sch_EZ!$C$30:$I$30,0)),"F","C")</f>
        <v>53.333333333333329</v>
      </c>
      <c r="N2260" s="12"/>
      <c r="O2260" s="12"/>
      <c r="P2260" s="12"/>
    </row>
    <row r="2261" spans="1:16" x14ac:dyDescent="0.25">
      <c r="A2261" s="35">
        <v>2260</v>
      </c>
      <c r="B2261" s="89">
        <v>95.125</v>
      </c>
      <c r="C2261" s="35">
        <f t="shared" si="175"/>
        <v>4</v>
      </c>
      <c r="D2261" s="35">
        <f t="shared" si="178"/>
        <v>95</v>
      </c>
      <c r="E2261" s="35">
        <f t="shared" si="179"/>
        <v>4</v>
      </c>
      <c r="F2261" s="35" t="str">
        <f t="shared" si="176"/>
        <v>Wednesday</v>
      </c>
      <c r="G2261" s="35">
        <f t="shared" si="177"/>
        <v>4</v>
      </c>
      <c r="H2261" s="34">
        <f>CONVERT(INDEX(Htg_StPt_Sch_EZ!$C$4:$I$27,MATCH(Schedules_8760!$C2261,Htg_StPt_Sch_EZ!$B$4:$B$27,0),MATCH(Schedules_8760!$F2261,Htg_StPt_Sch_EZ!$C$3:$I$3,0)),"F","C")</f>
        <v>20.555555555555554</v>
      </c>
      <c r="I2261" s="34">
        <f>CONVERT(INDEX(Htg_StPt_Sch_EZ!$C$31:$I$54,MATCH(Schedules_8760!$C2261,Htg_StPt_Sch_EZ!$B$31:$B$54,0),MATCH(Schedules_8760!$F2261,Htg_StPt_Sch_EZ!$C$30:$I$30,0)),"F","C")</f>
        <v>19.444444444444443</v>
      </c>
      <c r="J2261" s="34">
        <f>CONVERT(INDEX(Clg_StPt_Sch_EZ!$C$4:$I$27,MATCH(Schedules_8760!$C2261,Clg_StPt_Sch_EZ!$B$4:$B$27,0),MATCH(Schedules_8760!$F2261,Clg_StPt_Sch_EZ!$C$3:$I$3,0)),"F","C")</f>
        <v>25.555555555555554</v>
      </c>
      <c r="K2261" s="34">
        <f>CONVERT(INDEX(Clg_StPt_Sch_EZ!$C$31:$I$54,MATCH(Schedules_8760!$C2261,Clg_StPt_Sch_EZ!$B$31:$B$54,0),MATCH(Schedules_8760!$F2261,Clg_StPt_Sch_EZ!$C$30:$I$30,0)),"F","C")</f>
        <v>28.333333333333332</v>
      </c>
      <c r="L2261" s="34">
        <f>CONVERT(INDEX(DHW_StPt_Sch_EZ!$C$4:$I$27,MATCH(Schedules_8760!$C2261,DHW_StPt_Sch_EZ!$B$4:$B$27,0),MATCH(Schedules_8760!$F2261,DHW_StPt_Sch_EZ!$C$3:$I$3,0)),"F","C")</f>
        <v>53.333333333333329</v>
      </c>
      <c r="M2261" s="34">
        <f>CONVERT(INDEX(DHW_StPt_Sch_EZ!$C$31:$I$54,MATCH(Schedules_8760!$C2261,DHW_StPt_Sch_EZ!$B$31:$B$54,0),MATCH(Schedules_8760!$F2261,DHW_StPt_Sch_EZ!$C$30:$I$30,0)),"F","C")</f>
        <v>53.333333333333329</v>
      </c>
      <c r="N2261" s="12"/>
      <c r="O2261" s="12"/>
      <c r="P2261" s="12"/>
    </row>
    <row r="2262" spans="1:16" x14ac:dyDescent="0.25">
      <c r="A2262" s="35">
        <v>2261</v>
      </c>
      <c r="B2262" s="89">
        <v>95.166666666666671</v>
      </c>
      <c r="C2262" s="35">
        <f t="shared" si="175"/>
        <v>5</v>
      </c>
      <c r="D2262" s="35">
        <f t="shared" si="178"/>
        <v>95</v>
      </c>
      <c r="E2262" s="35">
        <f t="shared" si="179"/>
        <v>4</v>
      </c>
      <c r="F2262" s="35" t="str">
        <f t="shared" si="176"/>
        <v>Wednesday</v>
      </c>
      <c r="G2262" s="35">
        <f t="shared" si="177"/>
        <v>4</v>
      </c>
      <c r="H2262" s="34">
        <f>CONVERT(INDEX(Htg_StPt_Sch_EZ!$C$4:$I$27,MATCH(Schedules_8760!$C2262,Htg_StPt_Sch_EZ!$B$4:$B$27,0),MATCH(Schedules_8760!$F2262,Htg_StPt_Sch_EZ!$C$3:$I$3,0)),"F","C")</f>
        <v>20.555555555555554</v>
      </c>
      <c r="I2262" s="34">
        <f>CONVERT(INDEX(Htg_StPt_Sch_EZ!$C$31:$I$54,MATCH(Schedules_8760!$C2262,Htg_StPt_Sch_EZ!$B$31:$B$54,0),MATCH(Schedules_8760!$F2262,Htg_StPt_Sch_EZ!$C$30:$I$30,0)),"F","C")</f>
        <v>19.444444444444443</v>
      </c>
      <c r="J2262" s="34">
        <f>CONVERT(INDEX(Clg_StPt_Sch_EZ!$C$4:$I$27,MATCH(Schedules_8760!$C2262,Clg_StPt_Sch_EZ!$B$4:$B$27,0),MATCH(Schedules_8760!$F2262,Clg_StPt_Sch_EZ!$C$3:$I$3,0)),"F","C")</f>
        <v>25.555555555555554</v>
      </c>
      <c r="K2262" s="34">
        <f>CONVERT(INDEX(Clg_StPt_Sch_EZ!$C$31:$I$54,MATCH(Schedules_8760!$C2262,Clg_StPt_Sch_EZ!$B$31:$B$54,0),MATCH(Schedules_8760!$F2262,Clg_StPt_Sch_EZ!$C$30:$I$30,0)),"F","C")</f>
        <v>28.333333333333332</v>
      </c>
      <c r="L2262" s="34">
        <f>CONVERT(INDEX(DHW_StPt_Sch_EZ!$C$4:$I$27,MATCH(Schedules_8760!$C2262,DHW_StPt_Sch_EZ!$B$4:$B$27,0),MATCH(Schedules_8760!$F2262,DHW_StPt_Sch_EZ!$C$3:$I$3,0)),"F","C")</f>
        <v>53.333333333333329</v>
      </c>
      <c r="M2262" s="34">
        <f>CONVERT(INDEX(DHW_StPt_Sch_EZ!$C$31:$I$54,MATCH(Schedules_8760!$C2262,DHW_StPt_Sch_EZ!$B$31:$B$54,0),MATCH(Schedules_8760!$F2262,DHW_StPt_Sch_EZ!$C$30:$I$30,0)),"F","C")</f>
        <v>53.333333333333329</v>
      </c>
      <c r="N2262" s="12"/>
      <c r="O2262" s="12"/>
      <c r="P2262" s="12"/>
    </row>
    <row r="2263" spans="1:16" x14ac:dyDescent="0.25">
      <c r="A2263" s="35">
        <v>2262</v>
      </c>
      <c r="B2263" s="89">
        <v>95.208333333333329</v>
      </c>
      <c r="C2263" s="35">
        <f t="shared" si="175"/>
        <v>6</v>
      </c>
      <c r="D2263" s="35">
        <f t="shared" si="178"/>
        <v>95</v>
      </c>
      <c r="E2263" s="35">
        <f t="shared" si="179"/>
        <v>4</v>
      </c>
      <c r="F2263" s="35" t="str">
        <f t="shared" si="176"/>
        <v>Wednesday</v>
      </c>
      <c r="G2263" s="35">
        <f t="shared" si="177"/>
        <v>4</v>
      </c>
      <c r="H2263" s="34">
        <f>CONVERT(INDEX(Htg_StPt_Sch_EZ!$C$4:$I$27,MATCH(Schedules_8760!$C2263,Htg_StPt_Sch_EZ!$B$4:$B$27,0),MATCH(Schedules_8760!$F2263,Htg_StPt_Sch_EZ!$C$3:$I$3,0)),"F","C")</f>
        <v>20.555555555555554</v>
      </c>
      <c r="I2263" s="34">
        <f>CONVERT(INDEX(Htg_StPt_Sch_EZ!$C$31:$I$54,MATCH(Schedules_8760!$C2263,Htg_StPt_Sch_EZ!$B$31:$B$54,0),MATCH(Schedules_8760!$F2263,Htg_StPt_Sch_EZ!$C$30:$I$30,0)),"F","C")</f>
        <v>19.444444444444443</v>
      </c>
      <c r="J2263" s="34">
        <f>CONVERT(INDEX(Clg_StPt_Sch_EZ!$C$4:$I$27,MATCH(Schedules_8760!$C2263,Clg_StPt_Sch_EZ!$B$4:$B$27,0),MATCH(Schedules_8760!$F2263,Clg_StPt_Sch_EZ!$C$3:$I$3,0)),"F","C")</f>
        <v>25.555555555555554</v>
      </c>
      <c r="K2263" s="34">
        <f>CONVERT(INDEX(Clg_StPt_Sch_EZ!$C$31:$I$54,MATCH(Schedules_8760!$C2263,Clg_StPt_Sch_EZ!$B$31:$B$54,0),MATCH(Schedules_8760!$F2263,Clg_StPt_Sch_EZ!$C$30:$I$30,0)),"F","C")</f>
        <v>28.333333333333332</v>
      </c>
      <c r="L2263" s="34">
        <f>CONVERT(INDEX(DHW_StPt_Sch_EZ!$C$4:$I$27,MATCH(Schedules_8760!$C2263,DHW_StPt_Sch_EZ!$B$4:$B$27,0),MATCH(Schedules_8760!$F2263,DHW_StPt_Sch_EZ!$C$3:$I$3,0)),"F","C")</f>
        <v>53.333333333333329</v>
      </c>
      <c r="M2263" s="34">
        <f>CONVERT(INDEX(DHW_StPt_Sch_EZ!$C$31:$I$54,MATCH(Schedules_8760!$C2263,DHW_StPt_Sch_EZ!$B$31:$B$54,0),MATCH(Schedules_8760!$F2263,DHW_StPt_Sch_EZ!$C$30:$I$30,0)),"F","C")</f>
        <v>53.333333333333329</v>
      </c>
      <c r="N2263" s="12"/>
      <c r="O2263" s="12"/>
      <c r="P2263" s="12"/>
    </row>
    <row r="2264" spans="1:16" x14ac:dyDescent="0.25">
      <c r="A2264" s="35">
        <v>2263</v>
      </c>
      <c r="B2264" s="89">
        <v>95.25</v>
      </c>
      <c r="C2264" s="35">
        <f t="shared" si="175"/>
        <v>7</v>
      </c>
      <c r="D2264" s="35">
        <f t="shared" si="178"/>
        <v>95</v>
      </c>
      <c r="E2264" s="35">
        <f t="shared" si="179"/>
        <v>4</v>
      </c>
      <c r="F2264" s="35" t="str">
        <f t="shared" si="176"/>
        <v>Wednesday</v>
      </c>
      <c r="G2264" s="35">
        <f t="shared" si="177"/>
        <v>4</v>
      </c>
      <c r="H2264" s="34">
        <f>CONVERT(INDEX(Htg_StPt_Sch_EZ!$C$4:$I$27,MATCH(Schedules_8760!$C2264,Htg_StPt_Sch_EZ!$B$4:$B$27,0),MATCH(Schedules_8760!$F2264,Htg_StPt_Sch_EZ!$C$3:$I$3,0)),"F","C")</f>
        <v>20.555555555555554</v>
      </c>
      <c r="I2264" s="34">
        <f>CONVERT(INDEX(Htg_StPt_Sch_EZ!$C$31:$I$54,MATCH(Schedules_8760!$C2264,Htg_StPt_Sch_EZ!$B$31:$B$54,0),MATCH(Schedules_8760!$F2264,Htg_StPt_Sch_EZ!$C$30:$I$30,0)),"F","C")</f>
        <v>19.444444444444443</v>
      </c>
      <c r="J2264" s="34">
        <f>CONVERT(INDEX(Clg_StPt_Sch_EZ!$C$4:$I$27,MATCH(Schedules_8760!$C2264,Clg_StPt_Sch_EZ!$B$4:$B$27,0),MATCH(Schedules_8760!$F2264,Clg_StPt_Sch_EZ!$C$3:$I$3,0)),"F","C")</f>
        <v>25.555555555555554</v>
      </c>
      <c r="K2264" s="34">
        <f>CONVERT(INDEX(Clg_StPt_Sch_EZ!$C$31:$I$54,MATCH(Schedules_8760!$C2264,Clg_StPt_Sch_EZ!$B$31:$B$54,0),MATCH(Schedules_8760!$F2264,Clg_StPt_Sch_EZ!$C$30:$I$30,0)),"F","C")</f>
        <v>28.333333333333332</v>
      </c>
      <c r="L2264" s="34">
        <f>CONVERT(INDEX(DHW_StPt_Sch_EZ!$C$4:$I$27,MATCH(Schedules_8760!$C2264,DHW_StPt_Sch_EZ!$B$4:$B$27,0),MATCH(Schedules_8760!$F2264,DHW_StPt_Sch_EZ!$C$3:$I$3,0)),"F","C")</f>
        <v>53.333333333333329</v>
      </c>
      <c r="M2264" s="34">
        <f>CONVERT(INDEX(DHW_StPt_Sch_EZ!$C$31:$I$54,MATCH(Schedules_8760!$C2264,DHW_StPt_Sch_EZ!$B$31:$B$54,0),MATCH(Schedules_8760!$F2264,DHW_StPt_Sch_EZ!$C$30:$I$30,0)),"F","C")</f>
        <v>53.333333333333329</v>
      </c>
      <c r="N2264" s="12"/>
      <c r="O2264" s="12"/>
      <c r="P2264" s="12"/>
    </row>
    <row r="2265" spans="1:16" x14ac:dyDescent="0.25">
      <c r="A2265" s="35">
        <v>2264</v>
      </c>
      <c r="B2265" s="89">
        <v>95.291666666666671</v>
      </c>
      <c r="C2265" s="35">
        <f t="shared" si="175"/>
        <v>8</v>
      </c>
      <c r="D2265" s="35">
        <f t="shared" si="178"/>
        <v>95</v>
      </c>
      <c r="E2265" s="35">
        <f t="shared" si="179"/>
        <v>4</v>
      </c>
      <c r="F2265" s="35" t="str">
        <f t="shared" si="176"/>
        <v>Wednesday</v>
      </c>
      <c r="G2265" s="35">
        <f t="shared" si="177"/>
        <v>4</v>
      </c>
      <c r="H2265" s="34">
        <f>CONVERT(INDEX(Htg_StPt_Sch_EZ!$C$4:$I$27,MATCH(Schedules_8760!$C2265,Htg_StPt_Sch_EZ!$B$4:$B$27,0),MATCH(Schedules_8760!$F2265,Htg_StPt_Sch_EZ!$C$3:$I$3,0)),"F","C")</f>
        <v>20.555555555555554</v>
      </c>
      <c r="I2265" s="34">
        <f>CONVERT(INDEX(Htg_StPt_Sch_EZ!$C$31:$I$54,MATCH(Schedules_8760!$C2265,Htg_StPt_Sch_EZ!$B$31:$B$54,0),MATCH(Schedules_8760!$F2265,Htg_StPt_Sch_EZ!$C$30:$I$30,0)),"F","C")</f>
        <v>19.444444444444443</v>
      </c>
      <c r="J2265" s="34">
        <f>CONVERT(INDEX(Clg_StPt_Sch_EZ!$C$4:$I$27,MATCH(Schedules_8760!$C2265,Clg_StPt_Sch_EZ!$B$4:$B$27,0),MATCH(Schedules_8760!$F2265,Clg_StPt_Sch_EZ!$C$3:$I$3,0)),"F","C")</f>
        <v>25.555555555555554</v>
      </c>
      <c r="K2265" s="34">
        <f>CONVERT(INDEX(Clg_StPt_Sch_EZ!$C$31:$I$54,MATCH(Schedules_8760!$C2265,Clg_StPt_Sch_EZ!$B$31:$B$54,0),MATCH(Schedules_8760!$F2265,Clg_StPt_Sch_EZ!$C$30:$I$30,0)),"F","C")</f>
        <v>25</v>
      </c>
      <c r="L2265" s="34">
        <f>CONVERT(INDEX(DHW_StPt_Sch_EZ!$C$4:$I$27,MATCH(Schedules_8760!$C2265,DHW_StPt_Sch_EZ!$B$4:$B$27,0),MATCH(Schedules_8760!$F2265,DHW_StPt_Sch_EZ!$C$3:$I$3,0)),"F","C")</f>
        <v>53.333333333333329</v>
      </c>
      <c r="M2265" s="34">
        <f>CONVERT(INDEX(DHW_StPt_Sch_EZ!$C$31:$I$54,MATCH(Schedules_8760!$C2265,DHW_StPt_Sch_EZ!$B$31:$B$54,0),MATCH(Schedules_8760!$F2265,DHW_StPt_Sch_EZ!$C$30:$I$30,0)),"F","C")</f>
        <v>53.333333333333329</v>
      </c>
      <c r="N2265" s="12"/>
      <c r="O2265" s="12"/>
      <c r="P2265" s="12"/>
    </row>
    <row r="2266" spans="1:16" x14ac:dyDescent="0.25">
      <c r="A2266" s="35">
        <v>2265</v>
      </c>
      <c r="B2266" s="89">
        <v>95.333333333333329</v>
      </c>
      <c r="C2266" s="35">
        <f t="shared" si="175"/>
        <v>9</v>
      </c>
      <c r="D2266" s="35">
        <f t="shared" si="178"/>
        <v>95</v>
      </c>
      <c r="E2266" s="35">
        <f t="shared" si="179"/>
        <v>4</v>
      </c>
      <c r="F2266" s="35" t="str">
        <f t="shared" si="176"/>
        <v>Wednesday</v>
      </c>
      <c r="G2266" s="35">
        <f t="shared" si="177"/>
        <v>4</v>
      </c>
      <c r="H2266" s="34">
        <f>CONVERT(INDEX(Htg_StPt_Sch_EZ!$C$4:$I$27,MATCH(Schedules_8760!$C2266,Htg_StPt_Sch_EZ!$B$4:$B$27,0),MATCH(Schedules_8760!$F2266,Htg_StPt_Sch_EZ!$C$3:$I$3,0)),"F","C")</f>
        <v>20.555555555555554</v>
      </c>
      <c r="I2266" s="34">
        <f>CONVERT(INDEX(Htg_StPt_Sch_EZ!$C$31:$I$54,MATCH(Schedules_8760!$C2266,Htg_StPt_Sch_EZ!$B$31:$B$54,0),MATCH(Schedules_8760!$F2266,Htg_StPt_Sch_EZ!$C$30:$I$30,0)),"F","C")</f>
        <v>19.444444444444443</v>
      </c>
      <c r="J2266" s="34">
        <f>CONVERT(INDEX(Clg_StPt_Sch_EZ!$C$4:$I$27,MATCH(Schedules_8760!$C2266,Clg_StPt_Sch_EZ!$B$4:$B$27,0),MATCH(Schedules_8760!$F2266,Clg_StPt_Sch_EZ!$C$3:$I$3,0)),"F","C")</f>
        <v>25.555555555555554</v>
      </c>
      <c r="K2266" s="34">
        <f>CONVERT(INDEX(Clg_StPt_Sch_EZ!$C$31:$I$54,MATCH(Schedules_8760!$C2266,Clg_StPt_Sch_EZ!$B$31:$B$54,0),MATCH(Schedules_8760!$F2266,Clg_StPt_Sch_EZ!$C$30:$I$30,0)),"F","C")</f>
        <v>25</v>
      </c>
      <c r="L2266" s="34">
        <f>CONVERT(INDEX(DHW_StPt_Sch_EZ!$C$4:$I$27,MATCH(Schedules_8760!$C2266,DHW_StPt_Sch_EZ!$B$4:$B$27,0),MATCH(Schedules_8760!$F2266,DHW_StPt_Sch_EZ!$C$3:$I$3,0)),"F","C")</f>
        <v>53.333333333333329</v>
      </c>
      <c r="M2266" s="34">
        <f>CONVERT(INDEX(DHW_StPt_Sch_EZ!$C$31:$I$54,MATCH(Schedules_8760!$C2266,DHW_StPt_Sch_EZ!$B$31:$B$54,0),MATCH(Schedules_8760!$F2266,DHW_StPt_Sch_EZ!$C$30:$I$30,0)),"F","C")</f>
        <v>53.333333333333329</v>
      </c>
      <c r="N2266" s="12"/>
      <c r="O2266" s="12"/>
      <c r="P2266" s="12"/>
    </row>
    <row r="2267" spans="1:16" x14ac:dyDescent="0.25">
      <c r="A2267" s="35">
        <v>2266</v>
      </c>
      <c r="B2267" s="89">
        <v>95.375</v>
      </c>
      <c r="C2267" s="35">
        <f t="shared" si="175"/>
        <v>10</v>
      </c>
      <c r="D2267" s="35">
        <f t="shared" si="178"/>
        <v>95</v>
      </c>
      <c r="E2267" s="35">
        <f t="shared" si="179"/>
        <v>4</v>
      </c>
      <c r="F2267" s="35" t="str">
        <f t="shared" si="176"/>
        <v>Wednesday</v>
      </c>
      <c r="G2267" s="35">
        <f t="shared" si="177"/>
        <v>4</v>
      </c>
      <c r="H2267" s="34">
        <f>CONVERT(INDEX(Htg_StPt_Sch_EZ!$C$4:$I$27,MATCH(Schedules_8760!$C2267,Htg_StPt_Sch_EZ!$B$4:$B$27,0),MATCH(Schedules_8760!$F2267,Htg_StPt_Sch_EZ!$C$3:$I$3,0)),"F","C")</f>
        <v>20.555555555555554</v>
      </c>
      <c r="I2267" s="34">
        <f>CONVERT(INDEX(Htg_StPt_Sch_EZ!$C$31:$I$54,MATCH(Schedules_8760!$C2267,Htg_StPt_Sch_EZ!$B$31:$B$54,0),MATCH(Schedules_8760!$F2267,Htg_StPt_Sch_EZ!$C$30:$I$30,0)),"F","C")</f>
        <v>19.444444444444443</v>
      </c>
      <c r="J2267" s="34">
        <f>CONVERT(INDEX(Clg_StPt_Sch_EZ!$C$4:$I$27,MATCH(Schedules_8760!$C2267,Clg_StPt_Sch_EZ!$B$4:$B$27,0),MATCH(Schedules_8760!$F2267,Clg_StPt_Sch_EZ!$C$3:$I$3,0)),"F","C")</f>
        <v>25.555555555555554</v>
      </c>
      <c r="K2267" s="34">
        <f>CONVERT(INDEX(Clg_StPt_Sch_EZ!$C$31:$I$54,MATCH(Schedules_8760!$C2267,Clg_StPt_Sch_EZ!$B$31:$B$54,0),MATCH(Schedules_8760!$F2267,Clg_StPt_Sch_EZ!$C$30:$I$30,0)),"F","C")</f>
        <v>25</v>
      </c>
      <c r="L2267" s="34">
        <f>CONVERT(INDEX(DHW_StPt_Sch_EZ!$C$4:$I$27,MATCH(Schedules_8760!$C2267,DHW_StPt_Sch_EZ!$B$4:$B$27,0),MATCH(Schedules_8760!$F2267,DHW_StPt_Sch_EZ!$C$3:$I$3,0)),"F","C")</f>
        <v>53.333333333333329</v>
      </c>
      <c r="M2267" s="34">
        <f>CONVERT(INDEX(DHW_StPt_Sch_EZ!$C$31:$I$54,MATCH(Schedules_8760!$C2267,DHW_StPt_Sch_EZ!$B$31:$B$54,0),MATCH(Schedules_8760!$F2267,DHW_StPt_Sch_EZ!$C$30:$I$30,0)),"F","C")</f>
        <v>53.333333333333329</v>
      </c>
      <c r="N2267" s="12"/>
      <c r="O2267" s="12"/>
      <c r="P2267" s="12"/>
    </row>
    <row r="2268" spans="1:16" x14ac:dyDescent="0.25">
      <c r="A2268" s="35">
        <v>2267</v>
      </c>
      <c r="B2268" s="89">
        <v>95.416666666666671</v>
      </c>
      <c r="C2268" s="35">
        <f t="shared" si="175"/>
        <v>11</v>
      </c>
      <c r="D2268" s="35">
        <f t="shared" si="178"/>
        <v>95</v>
      </c>
      <c r="E2268" s="35">
        <f t="shared" si="179"/>
        <v>4</v>
      </c>
      <c r="F2268" s="35" t="str">
        <f t="shared" si="176"/>
        <v>Wednesday</v>
      </c>
      <c r="G2268" s="35">
        <f t="shared" si="177"/>
        <v>4</v>
      </c>
      <c r="H2268" s="34">
        <f>CONVERT(INDEX(Htg_StPt_Sch_EZ!$C$4:$I$27,MATCH(Schedules_8760!$C2268,Htg_StPt_Sch_EZ!$B$4:$B$27,0),MATCH(Schedules_8760!$F2268,Htg_StPt_Sch_EZ!$C$3:$I$3,0)),"F","C")</f>
        <v>20.555555555555554</v>
      </c>
      <c r="I2268" s="34">
        <f>CONVERT(INDEX(Htg_StPt_Sch_EZ!$C$31:$I$54,MATCH(Schedules_8760!$C2268,Htg_StPt_Sch_EZ!$B$31:$B$54,0),MATCH(Schedules_8760!$F2268,Htg_StPt_Sch_EZ!$C$30:$I$30,0)),"F","C")</f>
        <v>19.444444444444443</v>
      </c>
      <c r="J2268" s="34">
        <f>CONVERT(INDEX(Clg_StPt_Sch_EZ!$C$4:$I$27,MATCH(Schedules_8760!$C2268,Clg_StPt_Sch_EZ!$B$4:$B$27,0),MATCH(Schedules_8760!$F2268,Clg_StPt_Sch_EZ!$C$3:$I$3,0)),"F","C")</f>
        <v>25.555555555555554</v>
      </c>
      <c r="K2268" s="34">
        <f>CONVERT(INDEX(Clg_StPt_Sch_EZ!$C$31:$I$54,MATCH(Schedules_8760!$C2268,Clg_StPt_Sch_EZ!$B$31:$B$54,0),MATCH(Schedules_8760!$F2268,Clg_StPt_Sch_EZ!$C$30:$I$30,0)),"F","C")</f>
        <v>25</v>
      </c>
      <c r="L2268" s="34">
        <f>CONVERT(INDEX(DHW_StPt_Sch_EZ!$C$4:$I$27,MATCH(Schedules_8760!$C2268,DHW_StPt_Sch_EZ!$B$4:$B$27,0),MATCH(Schedules_8760!$F2268,DHW_StPt_Sch_EZ!$C$3:$I$3,0)),"F","C")</f>
        <v>53.333333333333329</v>
      </c>
      <c r="M2268" s="34">
        <f>CONVERT(INDEX(DHW_StPt_Sch_EZ!$C$31:$I$54,MATCH(Schedules_8760!$C2268,DHW_StPt_Sch_EZ!$B$31:$B$54,0),MATCH(Schedules_8760!$F2268,DHW_StPt_Sch_EZ!$C$30:$I$30,0)),"F","C")</f>
        <v>53.333333333333329</v>
      </c>
      <c r="N2268" s="12"/>
      <c r="O2268" s="12"/>
      <c r="P2268" s="12"/>
    </row>
    <row r="2269" spans="1:16" x14ac:dyDescent="0.25">
      <c r="A2269" s="35">
        <v>2268</v>
      </c>
      <c r="B2269" s="89">
        <v>95.458333333333329</v>
      </c>
      <c r="C2269" s="35">
        <f t="shared" si="175"/>
        <v>12</v>
      </c>
      <c r="D2269" s="35">
        <f t="shared" si="178"/>
        <v>95</v>
      </c>
      <c r="E2269" s="35">
        <f t="shared" si="179"/>
        <v>4</v>
      </c>
      <c r="F2269" s="35" t="str">
        <f t="shared" si="176"/>
        <v>Wednesday</v>
      </c>
      <c r="G2269" s="35">
        <f t="shared" si="177"/>
        <v>4</v>
      </c>
      <c r="H2269" s="34">
        <f>CONVERT(INDEX(Htg_StPt_Sch_EZ!$C$4:$I$27,MATCH(Schedules_8760!$C2269,Htg_StPt_Sch_EZ!$B$4:$B$27,0),MATCH(Schedules_8760!$F2269,Htg_StPt_Sch_EZ!$C$3:$I$3,0)),"F","C")</f>
        <v>20.555555555555554</v>
      </c>
      <c r="I2269" s="34">
        <f>CONVERT(INDEX(Htg_StPt_Sch_EZ!$C$31:$I$54,MATCH(Schedules_8760!$C2269,Htg_StPt_Sch_EZ!$B$31:$B$54,0),MATCH(Schedules_8760!$F2269,Htg_StPt_Sch_EZ!$C$30:$I$30,0)),"F","C")</f>
        <v>19.444444444444443</v>
      </c>
      <c r="J2269" s="34">
        <f>CONVERT(INDEX(Clg_StPt_Sch_EZ!$C$4:$I$27,MATCH(Schedules_8760!$C2269,Clg_StPt_Sch_EZ!$B$4:$B$27,0),MATCH(Schedules_8760!$F2269,Clg_StPt_Sch_EZ!$C$3:$I$3,0)),"F","C")</f>
        <v>25.555555555555554</v>
      </c>
      <c r="K2269" s="34">
        <f>CONVERT(INDEX(Clg_StPt_Sch_EZ!$C$31:$I$54,MATCH(Schedules_8760!$C2269,Clg_StPt_Sch_EZ!$B$31:$B$54,0),MATCH(Schedules_8760!$F2269,Clg_StPt_Sch_EZ!$C$30:$I$30,0)),"F","C")</f>
        <v>25</v>
      </c>
      <c r="L2269" s="34">
        <f>CONVERT(INDEX(DHW_StPt_Sch_EZ!$C$4:$I$27,MATCH(Schedules_8760!$C2269,DHW_StPt_Sch_EZ!$B$4:$B$27,0),MATCH(Schedules_8760!$F2269,DHW_StPt_Sch_EZ!$C$3:$I$3,0)),"F","C")</f>
        <v>53.333333333333329</v>
      </c>
      <c r="M2269" s="34">
        <f>CONVERT(INDEX(DHW_StPt_Sch_EZ!$C$31:$I$54,MATCH(Schedules_8760!$C2269,DHW_StPt_Sch_EZ!$B$31:$B$54,0),MATCH(Schedules_8760!$F2269,DHW_StPt_Sch_EZ!$C$30:$I$30,0)),"F","C")</f>
        <v>53.333333333333329</v>
      </c>
      <c r="N2269" s="12"/>
      <c r="O2269" s="12"/>
      <c r="P2269" s="12"/>
    </row>
    <row r="2270" spans="1:16" x14ac:dyDescent="0.25">
      <c r="A2270" s="35">
        <v>2269</v>
      </c>
      <c r="B2270" s="89">
        <v>95.5</v>
      </c>
      <c r="C2270" s="35">
        <f t="shared" si="175"/>
        <v>13</v>
      </c>
      <c r="D2270" s="35">
        <f t="shared" si="178"/>
        <v>95</v>
      </c>
      <c r="E2270" s="35">
        <f t="shared" si="179"/>
        <v>4</v>
      </c>
      <c r="F2270" s="35" t="str">
        <f t="shared" si="176"/>
        <v>Wednesday</v>
      </c>
      <c r="G2270" s="35">
        <f t="shared" si="177"/>
        <v>4</v>
      </c>
      <c r="H2270" s="34">
        <f>CONVERT(INDEX(Htg_StPt_Sch_EZ!$C$4:$I$27,MATCH(Schedules_8760!$C2270,Htg_StPt_Sch_EZ!$B$4:$B$27,0),MATCH(Schedules_8760!$F2270,Htg_StPt_Sch_EZ!$C$3:$I$3,0)),"F","C")</f>
        <v>20.555555555555554</v>
      </c>
      <c r="I2270" s="34">
        <f>CONVERT(INDEX(Htg_StPt_Sch_EZ!$C$31:$I$54,MATCH(Schedules_8760!$C2270,Htg_StPt_Sch_EZ!$B$31:$B$54,0),MATCH(Schedules_8760!$F2270,Htg_StPt_Sch_EZ!$C$30:$I$30,0)),"F","C")</f>
        <v>19.444444444444443</v>
      </c>
      <c r="J2270" s="34">
        <f>CONVERT(INDEX(Clg_StPt_Sch_EZ!$C$4:$I$27,MATCH(Schedules_8760!$C2270,Clg_StPt_Sch_EZ!$B$4:$B$27,0),MATCH(Schedules_8760!$F2270,Clg_StPt_Sch_EZ!$C$3:$I$3,0)),"F","C")</f>
        <v>25.555555555555554</v>
      </c>
      <c r="K2270" s="34">
        <f>CONVERT(INDEX(Clg_StPt_Sch_EZ!$C$31:$I$54,MATCH(Schedules_8760!$C2270,Clg_StPt_Sch_EZ!$B$31:$B$54,0),MATCH(Schedules_8760!$F2270,Clg_StPt_Sch_EZ!$C$30:$I$30,0)),"F","C")</f>
        <v>25</v>
      </c>
      <c r="L2270" s="34">
        <f>CONVERT(INDEX(DHW_StPt_Sch_EZ!$C$4:$I$27,MATCH(Schedules_8760!$C2270,DHW_StPt_Sch_EZ!$B$4:$B$27,0),MATCH(Schedules_8760!$F2270,DHW_StPt_Sch_EZ!$C$3:$I$3,0)),"F","C")</f>
        <v>53.333333333333329</v>
      </c>
      <c r="M2270" s="34">
        <f>CONVERT(INDEX(DHW_StPt_Sch_EZ!$C$31:$I$54,MATCH(Schedules_8760!$C2270,DHW_StPt_Sch_EZ!$B$31:$B$54,0),MATCH(Schedules_8760!$F2270,DHW_StPt_Sch_EZ!$C$30:$I$30,0)),"F","C")</f>
        <v>53.333333333333329</v>
      </c>
      <c r="N2270" s="12"/>
      <c r="O2270" s="12"/>
      <c r="P2270" s="12"/>
    </row>
    <row r="2271" spans="1:16" x14ac:dyDescent="0.25">
      <c r="A2271" s="35">
        <v>2270</v>
      </c>
      <c r="B2271" s="89">
        <v>95.541666666666671</v>
      </c>
      <c r="C2271" s="35">
        <f t="shared" si="175"/>
        <v>14</v>
      </c>
      <c r="D2271" s="35">
        <f t="shared" si="178"/>
        <v>95</v>
      </c>
      <c r="E2271" s="35">
        <f t="shared" si="179"/>
        <v>4</v>
      </c>
      <c r="F2271" s="35" t="str">
        <f t="shared" si="176"/>
        <v>Wednesday</v>
      </c>
      <c r="G2271" s="35">
        <f t="shared" si="177"/>
        <v>4</v>
      </c>
      <c r="H2271" s="34">
        <f>CONVERT(INDEX(Htg_StPt_Sch_EZ!$C$4:$I$27,MATCH(Schedules_8760!$C2271,Htg_StPt_Sch_EZ!$B$4:$B$27,0),MATCH(Schedules_8760!$F2271,Htg_StPt_Sch_EZ!$C$3:$I$3,0)),"F","C")</f>
        <v>20.555555555555554</v>
      </c>
      <c r="I2271" s="34">
        <f>CONVERT(INDEX(Htg_StPt_Sch_EZ!$C$31:$I$54,MATCH(Schedules_8760!$C2271,Htg_StPt_Sch_EZ!$B$31:$B$54,0),MATCH(Schedules_8760!$F2271,Htg_StPt_Sch_EZ!$C$30:$I$30,0)),"F","C")</f>
        <v>19.444444444444443</v>
      </c>
      <c r="J2271" s="34">
        <f>CONVERT(INDEX(Clg_StPt_Sch_EZ!$C$4:$I$27,MATCH(Schedules_8760!$C2271,Clg_StPt_Sch_EZ!$B$4:$B$27,0),MATCH(Schedules_8760!$F2271,Clg_StPt_Sch_EZ!$C$3:$I$3,0)),"F","C")</f>
        <v>25.555555555555554</v>
      </c>
      <c r="K2271" s="34">
        <f>CONVERT(INDEX(Clg_StPt_Sch_EZ!$C$31:$I$54,MATCH(Schedules_8760!$C2271,Clg_StPt_Sch_EZ!$B$31:$B$54,0),MATCH(Schedules_8760!$F2271,Clg_StPt_Sch_EZ!$C$30:$I$30,0)),"F","C")</f>
        <v>25</v>
      </c>
      <c r="L2271" s="34">
        <f>CONVERT(INDEX(DHW_StPt_Sch_EZ!$C$4:$I$27,MATCH(Schedules_8760!$C2271,DHW_StPt_Sch_EZ!$B$4:$B$27,0),MATCH(Schedules_8760!$F2271,DHW_StPt_Sch_EZ!$C$3:$I$3,0)),"F","C")</f>
        <v>53.333333333333329</v>
      </c>
      <c r="M2271" s="34">
        <f>CONVERT(INDEX(DHW_StPt_Sch_EZ!$C$31:$I$54,MATCH(Schedules_8760!$C2271,DHW_StPt_Sch_EZ!$B$31:$B$54,0),MATCH(Schedules_8760!$F2271,DHW_StPt_Sch_EZ!$C$30:$I$30,0)),"F","C")</f>
        <v>53.333333333333329</v>
      </c>
      <c r="N2271" s="12"/>
      <c r="O2271" s="12"/>
      <c r="P2271" s="12"/>
    </row>
    <row r="2272" spans="1:16" x14ac:dyDescent="0.25">
      <c r="A2272" s="35">
        <v>2271</v>
      </c>
      <c r="B2272" s="89">
        <v>95.583333333333329</v>
      </c>
      <c r="C2272" s="35">
        <f t="shared" si="175"/>
        <v>15</v>
      </c>
      <c r="D2272" s="35">
        <f t="shared" si="178"/>
        <v>95</v>
      </c>
      <c r="E2272" s="35">
        <f t="shared" si="179"/>
        <v>4</v>
      </c>
      <c r="F2272" s="35" t="str">
        <f t="shared" si="176"/>
        <v>Wednesday</v>
      </c>
      <c r="G2272" s="35">
        <f t="shared" si="177"/>
        <v>4</v>
      </c>
      <c r="H2272" s="34">
        <f>CONVERT(INDEX(Htg_StPt_Sch_EZ!$C$4:$I$27,MATCH(Schedules_8760!$C2272,Htg_StPt_Sch_EZ!$B$4:$B$27,0),MATCH(Schedules_8760!$F2272,Htg_StPt_Sch_EZ!$C$3:$I$3,0)),"F","C")</f>
        <v>20.555555555555554</v>
      </c>
      <c r="I2272" s="34">
        <f>CONVERT(INDEX(Htg_StPt_Sch_EZ!$C$31:$I$54,MATCH(Schedules_8760!$C2272,Htg_StPt_Sch_EZ!$B$31:$B$54,0),MATCH(Schedules_8760!$F2272,Htg_StPt_Sch_EZ!$C$30:$I$30,0)),"F","C")</f>
        <v>21.111111111111111</v>
      </c>
      <c r="J2272" s="34">
        <f>CONVERT(INDEX(Clg_StPt_Sch_EZ!$C$4:$I$27,MATCH(Schedules_8760!$C2272,Clg_StPt_Sch_EZ!$B$4:$B$27,0),MATCH(Schedules_8760!$F2272,Clg_StPt_Sch_EZ!$C$3:$I$3,0)),"F","C")</f>
        <v>25.555555555555554</v>
      </c>
      <c r="K2272" s="34">
        <f>CONVERT(INDEX(Clg_StPt_Sch_EZ!$C$31:$I$54,MATCH(Schedules_8760!$C2272,Clg_StPt_Sch_EZ!$B$31:$B$54,0),MATCH(Schedules_8760!$F2272,Clg_StPt_Sch_EZ!$C$30:$I$30,0)),"F","C")</f>
        <v>25</v>
      </c>
      <c r="L2272" s="34">
        <f>CONVERT(INDEX(DHW_StPt_Sch_EZ!$C$4:$I$27,MATCH(Schedules_8760!$C2272,DHW_StPt_Sch_EZ!$B$4:$B$27,0),MATCH(Schedules_8760!$F2272,DHW_StPt_Sch_EZ!$C$3:$I$3,0)),"F","C")</f>
        <v>53.333333333333329</v>
      </c>
      <c r="M2272" s="34">
        <f>CONVERT(INDEX(DHW_StPt_Sch_EZ!$C$31:$I$54,MATCH(Schedules_8760!$C2272,DHW_StPt_Sch_EZ!$B$31:$B$54,0),MATCH(Schedules_8760!$F2272,DHW_StPt_Sch_EZ!$C$30:$I$30,0)),"F","C")</f>
        <v>53.333333333333329</v>
      </c>
      <c r="N2272" s="12"/>
      <c r="O2272" s="12"/>
      <c r="P2272" s="12"/>
    </row>
    <row r="2273" spans="1:16" x14ac:dyDescent="0.25">
      <c r="A2273" s="35">
        <v>2272</v>
      </c>
      <c r="B2273" s="89">
        <v>95.625</v>
      </c>
      <c r="C2273" s="35">
        <f t="shared" si="175"/>
        <v>16</v>
      </c>
      <c r="D2273" s="35">
        <f t="shared" si="178"/>
        <v>95</v>
      </c>
      <c r="E2273" s="35">
        <f t="shared" si="179"/>
        <v>4</v>
      </c>
      <c r="F2273" s="35" t="str">
        <f t="shared" si="176"/>
        <v>Wednesday</v>
      </c>
      <c r="G2273" s="35">
        <f t="shared" si="177"/>
        <v>4</v>
      </c>
      <c r="H2273" s="34">
        <f>CONVERT(INDEX(Htg_StPt_Sch_EZ!$C$4:$I$27,MATCH(Schedules_8760!$C2273,Htg_StPt_Sch_EZ!$B$4:$B$27,0),MATCH(Schedules_8760!$F2273,Htg_StPt_Sch_EZ!$C$3:$I$3,0)),"F","C")</f>
        <v>20.555555555555554</v>
      </c>
      <c r="I2273" s="34">
        <f>CONVERT(INDEX(Htg_StPt_Sch_EZ!$C$31:$I$54,MATCH(Schedules_8760!$C2273,Htg_StPt_Sch_EZ!$B$31:$B$54,0),MATCH(Schedules_8760!$F2273,Htg_StPt_Sch_EZ!$C$30:$I$30,0)),"F","C")</f>
        <v>21.111111111111111</v>
      </c>
      <c r="J2273" s="34">
        <f>CONVERT(INDEX(Clg_StPt_Sch_EZ!$C$4:$I$27,MATCH(Schedules_8760!$C2273,Clg_StPt_Sch_EZ!$B$4:$B$27,0),MATCH(Schedules_8760!$F2273,Clg_StPt_Sch_EZ!$C$3:$I$3,0)),"F","C")</f>
        <v>25.555555555555554</v>
      </c>
      <c r="K2273" s="34">
        <f>CONVERT(INDEX(Clg_StPt_Sch_EZ!$C$31:$I$54,MATCH(Schedules_8760!$C2273,Clg_StPt_Sch_EZ!$B$31:$B$54,0),MATCH(Schedules_8760!$F2273,Clg_StPt_Sch_EZ!$C$30:$I$30,0)),"F","C")</f>
        <v>25</v>
      </c>
      <c r="L2273" s="34">
        <f>CONVERT(INDEX(DHW_StPt_Sch_EZ!$C$4:$I$27,MATCH(Schedules_8760!$C2273,DHW_StPt_Sch_EZ!$B$4:$B$27,0),MATCH(Schedules_8760!$F2273,DHW_StPt_Sch_EZ!$C$3:$I$3,0)),"F","C")</f>
        <v>53.333333333333329</v>
      </c>
      <c r="M2273" s="34">
        <f>CONVERT(INDEX(DHW_StPt_Sch_EZ!$C$31:$I$54,MATCH(Schedules_8760!$C2273,DHW_StPt_Sch_EZ!$B$31:$B$54,0),MATCH(Schedules_8760!$F2273,DHW_StPt_Sch_EZ!$C$30:$I$30,0)),"F","C")</f>
        <v>53.333333333333329</v>
      </c>
      <c r="N2273" s="12"/>
      <c r="O2273" s="12"/>
      <c r="P2273" s="12"/>
    </row>
    <row r="2274" spans="1:16" x14ac:dyDescent="0.25">
      <c r="A2274" s="35">
        <v>2273</v>
      </c>
      <c r="B2274" s="89">
        <v>95.666666666666671</v>
      </c>
      <c r="C2274" s="35">
        <f t="shared" si="175"/>
        <v>17</v>
      </c>
      <c r="D2274" s="35">
        <f t="shared" si="178"/>
        <v>95</v>
      </c>
      <c r="E2274" s="35">
        <f t="shared" si="179"/>
        <v>4</v>
      </c>
      <c r="F2274" s="35" t="str">
        <f t="shared" si="176"/>
        <v>Wednesday</v>
      </c>
      <c r="G2274" s="35">
        <f t="shared" si="177"/>
        <v>4</v>
      </c>
      <c r="H2274" s="34">
        <f>CONVERT(INDEX(Htg_StPt_Sch_EZ!$C$4:$I$27,MATCH(Schedules_8760!$C2274,Htg_StPt_Sch_EZ!$B$4:$B$27,0),MATCH(Schedules_8760!$F2274,Htg_StPt_Sch_EZ!$C$3:$I$3,0)),"F","C")</f>
        <v>20.555555555555554</v>
      </c>
      <c r="I2274" s="34">
        <f>CONVERT(INDEX(Htg_StPt_Sch_EZ!$C$31:$I$54,MATCH(Schedules_8760!$C2274,Htg_StPt_Sch_EZ!$B$31:$B$54,0),MATCH(Schedules_8760!$F2274,Htg_StPt_Sch_EZ!$C$30:$I$30,0)),"F","C")</f>
        <v>17.777777777777779</v>
      </c>
      <c r="J2274" s="34">
        <f>CONVERT(INDEX(Clg_StPt_Sch_EZ!$C$4:$I$27,MATCH(Schedules_8760!$C2274,Clg_StPt_Sch_EZ!$B$4:$B$27,0),MATCH(Schedules_8760!$F2274,Clg_StPt_Sch_EZ!$C$3:$I$3,0)),"F","C")</f>
        <v>25.555555555555554</v>
      </c>
      <c r="K2274" s="34">
        <f>CONVERT(INDEX(Clg_StPt_Sch_EZ!$C$31:$I$54,MATCH(Schedules_8760!$C2274,Clg_StPt_Sch_EZ!$B$31:$B$54,0),MATCH(Schedules_8760!$F2274,Clg_StPt_Sch_EZ!$C$30:$I$30,0)),"F","C")</f>
        <v>25</v>
      </c>
      <c r="L2274" s="34">
        <f>CONVERT(INDEX(DHW_StPt_Sch_EZ!$C$4:$I$27,MATCH(Schedules_8760!$C2274,DHW_StPt_Sch_EZ!$B$4:$B$27,0),MATCH(Schedules_8760!$F2274,DHW_StPt_Sch_EZ!$C$3:$I$3,0)),"F","C")</f>
        <v>53.333333333333329</v>
      </c>
      <c r="M2274" s="34">
        <f>CONVERT(INDEX(DHW_StPt_Sch_EZ!$C$31:$I$54,MATCH(Schedules_8760!$C2274,DHW_StPt_Sch_EZ!$B$31:$B$54,0),MATCH(Schedules_8760!$F2274,DHW_StPt_Sch_EZ!$C$30:$I$30,0)),"F","C")</f>
        <v>53.333333333333329</v>
      </c>
      <c r="N2274" s="12"/>
      <c r="O2274" s="12"/>
      <c r="P2274" s="12"/>
    </row>
    <row r="2275" spans="1:16" x14ac:dyDescent="0.25">
      <c r="A2275" s="35">
        <v>2274</v>
      </c>
      <c r="B2275" s="89">
        <v>95.708333333333329</v>
      </c>
      <c r="C2275" s="35">
        <f t="shared" si="175"/>
        <v>18</v>
      </c>
      <c r="D2275" s="35">
        <f t="shared" si="178"/>
        <v>95</v>
      </c>
      <c r="E2275" s="35">
        <f t="shared" si="179"/>
        <v>4</v>
      </c>
      <c r="F2275" s="35" t="str">
        <f t="shared" si="176"/>
        <v>Wednesday</v>
      </c>
      <c r="G2275" s="35">
        <f t="shared" si="177"/>
        <v>4</v>
      </c>
      <c r="H2275" s="34">
        <f>CONVERT(INDEX(Htg_StPt_Sch_EZ!$C$4:$I$27,MATCH(Schedules_8760!$C2275,Htg_StPt_Sch_EZ!$B$4:$B$27,0),MATCH(Schedules_8760!$F2275,Htg_StPt_Sch_EZ!$C$3:$I$3,0)),"F","C")</f>
        <v>20.555555555555554</v>
      </c>
      <c r="I2275" s="34">
        <f>CONVERT(INDEX(Htg_StPt_Sch_EZ!$C$31:$I$54,MATCH(Schedules_8760!$C2275,Htg_StPt_Sch_EZ!$B$31:$B$54,0),MATCH(Schedules_8760!$F2275,Htg_StPt_Sch_EZ!$C$30:$I$30,0)),"F","C")</f>
        <v>17.777777777777779</v>
      </c>
      <c r="J2275" s="34">
        <f>CONVERT(INDEX(Clg_StPt_Sch_EZ!$C$4:$I$27,MATCH(Schedules_8760!$C2275,Clg_StPt_Sch_EZ!$B$4:$B$27,0),MATCH(Schedules_8760!$F2275,Clg_StPt_Sch_EZ!$C$3:$I$3,0)),"F","C")</f>
        <v>25.555555555555554</v>
      </c>
      <c r="K2275" s="34">
        <f>CONVERT(INDEX(Clg_StPt_Sch_EZ!$C$31:$I$54,MATCH(Schedules_8760!$C2275,Clg_StPt_Sch_EZ!$B$31:$B$54,0),MATCH(Schedules_8760!$F2275,Clg_StPt_Sch_EZ!$C$30:$I$30,0)),"F","C")</f>
        <v>28.333333333333332</v>
      </c>
      <c r="L2275" s="34">
        <f>CONVERT(INDEX(DHW_StPt_Sch_EZ!$C$4:$I$27,MATCH(Schedules_8760!$C2275,DHW_StPt_Sch_EZ!$B$4:$B$27,0),MATCH(Schedules_8760!$F2275,DHW_StPt_Sch_EZ!$C$3:$I$3,0)),"F","C")</f>
        <v>53.333333333333329</v>
      </c>
      <c r="M2275" s="34">
        <f>CONVERT(INDEX(DHW_StPt_Sch_EZ!$C$31:$I$54,MATCH(Schedules_8760!$C2275,DHW_StPt_Sch_EZ!$B$31:$B$54,0),MATCH(Schedules_8760!$F2275,DHW_StPt_Sch_EZ!$C$30:$I$30,0)),"F","C")</f>
        <v>53.333333333333329</v>
      </c>
      <c r="N2275" s="12"/>
      <c r="O2275" s="12"/>
      <c r="P2275" s="12"/>
    </row>
    <row r="2276" spans="1:16" x14ac:dyDescent="0.25">
      <c r="A2276" s="35">
        <v>2275</v>
      </c>
      <c r="B2276" s="89">
        <v>95.75</v>
      </c>
      <c r="C2276" s="35">
        <f t="shared" si="175"/>
        <v>19</v>
      </c>
      <c r="D2276" s="35">
        <f t="shared" si="178"/>
        <v>95</v>
      </c>
      <c r="E2276" s="35">
        <f t="shared" si="179"/>
        <v>4</v>
      </c>
      <c r="F2276" s="35" t="str">
        <f t="shared" si="176"/>
        <v>Wednesday</v>
      </c>
      <c r="G2276" s="35">
        <f t="shared" si="177"/>
        <v>4</v>
      </c>
      <c r="H2276" s="34">
        <f>CONVERT(INDEX(Htg_StPt_Sch_EZ!$C$4:$I$27,MATCH(Schedules_8760!$C2276,Htg_StPt_Sch_EZ!$B$4:$B$27,0),MATCH(Schedules_8760!$F2276,Htg_StPt_Sch_EZ!$C$3:$I$3,0)),"F","C")</f>
        <v>20.555555555555554</v>
      </c>
      <c r="I2276" s="34">
        <f>CONVERT(INDEX(Htg_StPt_Sch_EZ!$C$31:$I$54,MATCH(Schedules_8760!$C2276,Htg_StPt_Sch_EZ!$B$31:$B$54,0),MATCH(Schedules_8760!$F2276,Htg_StPt_Sch_EZ!$C$30:$I$30,0)),"F","C")</f>
        <v>18.333333333333332</v>
      </c>
      <c r="J2276" s="34">
        <f>CONVERT(INDEX(Clg_StPt_Sch_EZ!$C$4:$I$27,MATCH(Schedules_8760!$C2276,Clg_StPt_Sch_EZ!$B$4:$B$27,0),MATCH(Schedules_8760!$F2276,Clg_StPt_Sch_EZ!$C$3:$I$3,0)),"F","C")</f>
        <v>25.555555555555554</v>
      </c>
      <c r="K2276" s="34">
        <f>CONVERT(INDEX(Clg_StPt_Sch_EZ!$C$31:$I$54,MATCH(Schedules_8760!$C2276,Clg_StPt_Sch_EZ!$B$31:$B$54,0),MATCH(Schedules_8760!$F2276,Clg_StPt_Sch_EZ!$C$30:$I$30,0)),"F","C")</f>
        <v>28.333333333333332</v>
      </c>
      <c r="L2276" s="34">
        <f>CONVERT(INDEX(DHW_StPt_Sch_EZ!$C$4:$I$27,MATCH(Schedules_8760!$C2276,DHW_StPt_Sch_EZ!$B$4:$B$27,0),MATCH(Schedules_8760!$F2276,DHW_StPt_Sch_EZ!$C$3:$I$3,0)),"F","C")</f>
        <v>53.333333333333329</v>
      </c>
      <c r="M2276" s="34">
        <f>CONVERT(INDEX(DHW_StPt_Sch_EZ!$C$31:$I$54,MATCH(Schedules_8760!$C2276,DHW_StPt_Sch_EZ!$B$31:$B$54,0),MATCH(Schedules_8760!$F2276,DHW_StPt_Sch_EZ!$C$30:$I$30,0)),"F","C")</f>
        <v>53.333333333333329</v>
      </c>
      <c r="N2276" s="12"/>
      <c r="O2276" s="12"/>
      <c r="P2276" s="12"/>
    </row>
    <row r="2277" spans="1:16" x14ac:dyDescent="0.25">
      <c r="A2277" s="35">
        <v>2276</v>
      </c>
      <c r="B2277" s="89">
        <v>95.791666666666671</v>
      </c>
      <c r="C2277" s="35">
        <f t="shared" si="175"/>
        <v>20</v>
      </c>
      <c r="D2277" s="35">
        <f t="shared" si="178"/>
        <v>95</v>
      </c>
      <c r="E2277" s="35">
        <f t="shared" si="179"/>
        <v>4</v>
      </c>
      <c r="F2277" s="35" t="str">
        <f t="shared" si="176"/>
        <v>Wednesday</v>
      </c>
      <c r="G2277" s="35">
        <f t="shared" si="177"/>
        <v>4</v>
      </c>
      <c r="H2277" s="34">
        <f>CONVERT(INDEX(Htg_StPt_Sch_EZ!$C$4:$I$27,MATCH(Schedules_8760!$C2277,Htg_StPt_Sch_EZ!$B$4:$B$27,0),MATCH(Schedules_8760!$F2277,Htg_StPt_Sch_EZ!$C$3:$I$3,0)),"F","C")</f>
        <v>20.555555555555554</v>
      </c>
      <c r="I2277" s="34">
        <f>CONVERT(INDEX(Htg_StPt_Sch_EZ!$C$31:$I$54,MATCH(Schedules_8760!$C2277,Htg_StPt_Sch_EZ!$B$31:$B$54,0),MATCH(Schedules_8760!$F2277,Htg_StPt_Sch_EZ!$C$30:$I$30,0)),"F","C")</f>
        <v>18.888888888888889</v>
      </c>
      <c r="J2277" s="34">
        <f>CONVERT(INDEX(Clg_StPt_Sch_EZ!$C$4:$I$27,MATCH(Schedules_8760!$C2277,Clg_StPt_Sch_EZ!$B$4:$B$27,0),MATCH(Schedules_8760!$F2277,Clg_StPt_Sch_EZ!$C$3:$I$3,0)),"F","C")</f>
        <v>25.555555555555554</v>
      </c>
      <c r="K2277" s="34">
        <f>CONVERT(INDEX(Clg_StPt_Sch_EZ!$C$31:$I$54,MATCH(Schedules_8760!$C2277,Clg_StPt_Sch_EZ!$B$31:$B$54,0),MATCH(Schedules_8760!$F2277,Clg_StPt_Sch_EZ!$C$30:$I$30,0)),"F","C")</f>
        <v>28.333333333333332</v>
      </c>
      <c r="L2277" s="34">
        <f>CONVERT(INDEX(DHW_StPt_Sch_EZ!$C$4:$I$27,MATCH(Schedules_8760!$C2277,DHW_StPt_Sch_EZ!$B$4:$B$27,0),MATCH(Schedules_8760!$F2277,DHW_StPt_Sch_EZ!$C$3:$I$3,0)),"F","C")</f>
        <v>53.333333333333329</v>
      </c>
      <c r="M2277" s="34">
        <f>CONVERT(INDEX(DHW_StPt_Sch_EZ!$C$31:$I$54,MATCH(Schedules_8760!$C2277,DHW_StPt_Sch_EZ!$B$31:$B$54,0),MATCH(Schedules_8760!$F2277,DHW_StPt_Sch_EZ!$C$30:$I$30,0)),"F","C")</f>
        <v>53.333333333333329</v>
      </c>
      <c r="N2277" s="12"/>
      <c r="O2277" s="12"/>
      <c r="P2277" s="12"/>
    </row>
    <row r="2278" spans="1:16" x14ac:dyDescent="0.25">
      <c r="A2278" s="35">
        <v>2277</v>
      </c>
      <c r="B2278" s="89">
        <v>95.833333333333329</v>
      </c>
      <c r="C2278" s="35">
        <f t="shared" si="175"/>
        <v>21</v>
      </c>
      <c r="D2278" s="35">
        <f t="shared" si="178"/>
        <v>95</v>
      </c>
      <c r="E2278" s="35">
        <f t="shared" si="179"/>
        <v>4</v>
      </c>
      <c r="F2278" s="35" t="str">
        <f t="shared" si="176"/>
        <v>Wednesday</v>
      </c>
      <c r="G2278" s="35">
        <f t="shared" si="177"/>
        <v>4</v>
      </c>
      <c r="H2278" s="34">
        <f>CONVERT(INDEX(Htg_StPt_Sch_EZ!$C$4:$I$27,MATCH(Schedules_8760!$C2278,Htg_StPt_Sch_EZ!$B$4:$B$27,0),MATCH(Schedules_8760!$F2278,Htg_StPt_Sch_EZ!$C$3:$I$3,0)),"F","C")</f>
        <v>20.555555555555554</v>
      </c>
      <c r="I2278" s="34">
        <f>CONVERT(INDEX(Htg_StPt_Sch_EZ!$C$31:$I$54,MATCH(Schedules_8760!$C2278,Htg_StPt_Sch_EZ!$B$31:$B$54,0),MATCH(Schedules_8760!$F2278,Htg_StPt_Sch_EZ!$C$30:$I$30,0)),"F","C")</f>
        <v>19.444444444444443</v>
      </c>
      <c r="J2278" s="34">
        <f>CONVERT(INDEX(Clg_StPt_Sch_EZ!$C$4:$I$27,MATCH(Schedules_8760!$C2278,Clg_StPt_Sch_EZ!$B$4:$B$27,0),MATCH(Schedules_8760!$F2278,Clg_StPt_Sch_EZ!$C$3:$I$3,0)),"F","C")</f>
        <v>25.555555555555554</v>
      </c>
      <c r="K2278" s="34">
        <f>CONVERT(INDEX(Clg_StPt_Sch_EZ!$C$31:$I$54,MATCH(Schedules_8760!$C2278,Clg_StPt_Sch_EZ!$B$31:$B$54,0),MATCH(Schedules_8760!$F2278,Clg_StPt_Sch_EZ!$C$30:$I$30,0)),"F","C")</f>
        <v>28.333333333333332</v>
      </c>
      <c r="L2278" s="34">
        <f>CONVERT(INDEX(DHW_StPt_Sch_EZ!$C$4:$I$27,MATCH(Schedules_8760!$C2278,DHW_StPt_Sch_EZ!$B$4:$B$27,0),MATCH(Schedules_8760!$F2278,DHW_StPt_Sch_EZ!$C$3:$I$3,0)),"F","C")</f>
        <v>53.333333333333329</v>
      </c>
      <c r="M2278" s="34">
        <f>CONVERT(INDEX(DHW_StPt_Sch_EZ!$C$31:$I$54,MATCH(Schedules_8760!$C2278,DHW_StPt_Sch_EZ!$B$31:$B$54,0),MATCH(Schedules_8760!$F2278,DHW_StPt_Sch_EZ!$C$30:$I$30,0)),"F","C")</f>
        <v>53.333333333333329</v>
      </c>
      <c r="N2278" s="12"/>
      <c r="O2278" s="12"/>
      <c r="P2278" s="12"/>
    </row>
    <row r="2279" spans="1:16" x14ac:dyDescent="0.25">
      <c r="A2279" s="35">
        <v>2278</v>
      </c>
      <c r="B2279" s="89">
        <v>95.875</v>
      </c>
      <c r="C2279" s="35">
        <f t="shared" si="175"/>
        <v>22</v>
      </c>
      <c r="D2279" s="35">
        <f t="shared" si="178"/>
        <v>95</v>
      </c>
      <c r="E2279" s="35">
        <f t="shared" si="179"/>
        <v>4</v>
      </c>
      <c r="F2279" s="35" t="str">
        <f t="shared" si="176"/>
        <v>Wednesday</v>
      </c>
      <c r="G2279" s="35">
        <f t="shared" si="177"/>
        <v>4</v>
      </c>
      <c r="H2279" s="34">
        <f>CONVERT(INDEX(Htg_StPt_Sch_EZ!$C$4:$I$27,MATCH(Schedules_8760!$C2279,Htg_StPt_Sch_EZ!$B$4:$B$27,0),MATCH(Schedules_8760!$F2279,Htg_StPt_Sch_EZ!$C$3:$I$3,0)),"F","C")</f>
        <v>20.555555555555554</v>
      </c>
      <c r="I2279" s="34">
        <f>CONVERT(INDEX(Htg_StPt_Sch_EZ!$C$31:$I$54,MATCH(Schedules_8760!$C2279,Htg_StPt_Sch_EZ!$B$31:$B$54,0),MATCH(Schedules_8760!$F2279,Htg_StPt_Sch_EZ!$C$30:$I$30,0)),"F","C")</f>
        <v>19.444444444444443</v>
      </c>
      <c r="J2279" s="34">
        <f>CONVERT(INDEX(Clg_StPt_Sch_EZ!$C$4:$I$27,MATCH(Schedules_8760!$C2279,Clg_StPt_Sch_EZ!$B$4:$B$27,0),MATCH(Schedules_8760!$F2279,Clg_StPt_Sch_EZ!$C$3:$I$3,0)),"F","C")</f>
        <v>25.555555555555554</v>
      </c>
      <c r="K2279" s="34">
        <f>CONVERT(INDEX(Clg_StPt_Sch_EZ!$C$31:$I$54,MATCH(Schedules_8760!$C2279,Clg_StPt_Sch_EZ!$B$31:$B$54,0),MATCH(Schedules_8760!$F2279,Clg_StPt_Sch_EZ!$C$30:$I$30,0)),"F","C")</f>
        <v>28.333333333333332</v>
      </c>
      <c r="L2279" s="34">
        <f>CONVERT(INDEX(DHW_StPt_Sch_EZ!$C$4:$I$27,MATCH(Schedules_8760!$C2279,DHW_StPt_Sch_EZ!$B$4:$B$27,0),MATCH(Schedules_8760!$F2279,DHW_StPt_Sch_EZ!$C$3:$I$3,0)),"F","C")</f>
        <v>53.333333333333329</v>
      </c>
      <c r="M2279" s="34">
        <f>CONVERT(INDEX(DHW_StPt_Sch_EZ!$C$31:$I$54,MATCH(Schedules_8760!$C2279,DHW_StPt_Sch_EZ!$B$31:$B$54,0),MATCH(Schedules_8760!$F2279,DHW_StPt_Sch_EZ!$C$30:$I$30,0)),"F","C")</f>
        <v>53.333333333333329</v>
      </c>
      <c r="N2279" s="12"/>
      <c r="O2279" s="12"/>
      <c r="P2279" s="12"/>
    </row>
    <row r="2280" spans="1:16" x14ac:dyDescent="0.25">
      <c r="A2280" s="35">
        <v>2279</v>
      </c>
      <c r="B2280" s="89">
        <v>95.916666666666671</v>
      </c>
      <c r="C2280" s="35">
        <f t="shared" si="175"/>
        <v>23</v>
      </c>
      <c r="D2280" s="35">
        <f t="shared" si="178"/>
        <v>95</v>
      </c>
      <c r="E2280" s="35">
        <f t="shared" si="179"/>
        <v>4</v>
      </c>
      <c r="F2280" s="35" t="str">
        <f t="shared" si="176"/>
        <v>Wednesday</v>
      </c>
      <c r="G2280" s="35">
        <f t="shared" si="177"/>
        <v>4</v>
      </c>
      <c r="H2280" s="34">
        <f>CONVERT(INDEX(Htg_StPt_Sch_EZ!$C$4:$I$27,MATCH(Schedules_8760!$C2280,Htg_StPt_Sch_EZ!$B$4:$B$27,0),MATCH(Schedules_8760!$F2280,Htg_StPt_Sch_EZ!$C$3:$I$3,0)),"F","C")</f>
        <v>20.555555555555554</v>
      </c>
      <c r="I2280" s="34">
        <f>CONVERT(INDEX(Htg_StPt_Sch_EZ!$C$31:$I$54,MATCH(Schedules_8760!$C2280,Htg_StPt_Sch_EZ!$B$31:$B$54,0),MATCH(Schedules_8760!$F2280,Htg_StPt_Sch_EZ!$C$30:$I$30,0)),"F","C")</f>
        <v>19.444444444444443</v>
      </c>
      <c r="J2280" s="34">
        <f>CONVERT(INDEX(Clg_StPt_Sch_EZ!$C$4:$I$27,MATCH(Schedules_8760!$C2280,Clg_StPt_Sch_EZ!$B$4:$B$27,0),MATCH(Schedules_8760!$F2280,Clg_StPt_Sch_EZ!$C$3:$I$3,0)),"F","C")</f>
        <v>25.555555555555554</v>
      </c>
      <c r="K2280" s="34">
        <f>CONVERT(INDEX(Clg_StPt_Sch_EZ!$C$31:$I$54,MATCH(Schedules_8760!$C2280,Clg_StPt_Sch_EZ!$B$31:$B$54,0),MATCH(Schedules_8760!$F2280,Clg_StPt_Sch_EZ!$C$30:$I$30,0)),"F","C")</f>
        <v>28.333333333333332</v>
      </c>
      <c r="L2280" s="34">
        <f>CONVERT(INDEX(DHW_StPt_Sch_EZ!$C$4:$I$27,MATCH(Schedules_8760!$C2280,DHW_StPt_Sch_EZ!$B$4:$B$27,0),MATCH(Schedules_8760!$F2280,DHW_StPt_Sch_EZ!$C$3:$I$3,0)),"F","C")</f>
        <v>53.333333333333329</v>
      </c>
      <c r="M2280" s="34">
        <f>CONVERT(INDEX(DHW_StPt_Sch_EZ!$C$31:$I$54,MATCH(Schedules_8760!$C2280,DHW_StPt_Sch_EZ!$B$31:$B$54,0),MATCH(Schedules_8760!$F2280,DHW_StPt_Sch_EZ!$C$30:$I$30,0)),"F","C")</f>
        <v>53.333333333333329</v>
      </c>
      <c r="N2280" s="12"/>
      <c r="O2280" s="12"/>
      <c r="P2280" s="12"/>
    </row>
    <row r="2281" spans="1:16" x14ac:dyDescent="0.25">
      <c r="A2281" s="35">
        <v>2280</v>
      </c>
      <c r="B2281" s="89">
        <v>95.958333333333329</v>
      </c>
      <c r="C2281" s="35">
        <f t="shared" si="175"/>
        <v>24</v>
      </c>
      <c r="D2281" s="35">
        <f t="shared" si="178"/>
        <v>95</v>
      </c>
      <c r="E2281" s="35">
        <f t="shared" si="179"/>
        <v>4</v>
      </c>
      <c r="F2281" s="35" t="str">
        <f t="shared" si="176"/>
        <v>Wednesday</v>
      </c>
      <c r="G2281" s="35">
        <f t="shared" si="177"/>
        <v>4</v>
      </c>
      <c r="H2281" s="34">
        <f>CONVERT(INDEX(Htg_StPt_Sch_EZ!$C$4:$I$27,MATCH(Schedules_8760!$C2281,Htg_StPt_Sch_EZ!$B$4:$B$27,0),MATCH(Schedules_8760!$F2281,Htg_StPt_Sch_EZ!$C$3:$I$3,0)),"F","C")</f>
        <v>20.555555555555554</v>
      </c>
      <c r="I2281" s="34">
        <f>CONVERT(INDEX(Htg_StPt_Sch_EZ!$C$31:$I$54,MATCH(Schedules_8760!$C2281,Htg_StPt_Sch_EZ!$B$31:$B$54,0),MATCH(Schedules_8760!$F2281,Htg_StPt_Sch_EZ!$C$30:$I$30,0)),"F","C")</f>
        <v>19.444444444444443</v>
      </c>
      <c r="J2281" s="34">
        <f>CONVERT(INDEX(Clg_StPt_Sch_EZ!$C$4:$I$27,MATCH(Schedules_8760!$C2281,Clg_StPt_Sch_EZ!$B$4:$B$27,0),MATCH(Schedules_8760!$F2281,Clg_StPt_Sch_EZ!$C$3:$I$3,0)),"F","C")</f>
        <v>25.555555555555554</v>
      </c>
      <c r="K2281" s="34">
        <f>CONVERT(INDEX(Clg_StPt_Sch_EZ!$C$31:$I$54,MATCH(Schedules_8760!$C2281,Clg_StPt_Sch_EZ!$B$31:$B$54,0),MATCH(Schedules_8760!$F2281,Clg_StPt_Sch_EZ!$C$30:$I$30,0)),"F","C")</f>
        <v>28.333333333333332</v>
      </c>
      <c r="L2281" s="34">
        <f>CONVERT(INDEX(DHW_StPt_Sch_EZ!$C$4:$I$27,MATCH(Schedules_8760!$C2281,DHW_StPt_Sch_EZ!$B$4:$B$27,0),MATCH(Schedules_8760!$F2281,DHW_StPt_Sch_EZ!$C$3:$I$3,0)),"F","C")</f>
        <v>53.333333333333329</v>
      </c>
      <c r="M2281" s="34">
        <f>CONVERT(INDEX(DHW_StPt_Sch_EZ!$C$31:$I$54,MATCH(Schedules_8760!$C2281,DHW_StPt_Sch_EZ!$B$31:$B$54,0),MATCH(Schedules_8760!$F2281,DHW_StPt_Sch_EZ!$C$30:$I$30,0)),"F","C")</f>
        <v>53.333333333333329</v>
      </c>
      <c r="N2281" s="12"/>
      <c r="O2281" s="12"/>
      <c r="P2281" s="12"/>
    </row>
    <row r="2282" spans="1:16" x14ac:dyDescent="0.25">
      <c r="A2282" s="35">
        <v>2281</v>
      </c>
      <c r="B2282" s="89">
        <v>96</v>
      </c>
      <c r="C2282" s="35">
        <f t="shared" si="175"/>
        <v>1</v>
      </c>
      <c r="D2282" s="35">
        <f t="shared" si="178"/>
        <v>96</v>
      </c>
      <c r="E2282" s="35">
        <f t="shared" si="179"/>
        <v>5</v>
      </c>
      <c r="F2282" s="35" t="str">
        <f t="shared" si="176"/>
        <v>Thursday</v>
      </c>
      <c r="G2282" s="35">
        <f t="shared" si="177"/>
        <v>4</v>
      </c>
      <c r="H2282" s="34">
        <f>CONVERT(INDEX(Htg_StPt_Sch_EZ!$C$4:$I$27,MATCH(Schedules_8760!$C2282,Htg_StPt_Sch_EZ!$B$4:$B$27,0),MATCH(Schedules_8760!$F2282,Htg_StPt_Sch_EZ!$C$3:$I$3,0)),"F","C")</f>
        <v>20.555555555555554</v>
      </c>
      <c r="I2282" s="34">
        <f>CONVERT(INDEX(Htg_StPt_Sch_EZ!$C$31:$I$54,MATCH(Schedules_8760!$C2282,Htg_StPt_Sch_EZ!$B$31:$B$54,0),MATCH(Schedules_8760!$F2282,Htg_StPt_Sch_EZ!$C$30:$I$30,0)),"F","C")</f>
        <v>19.444444444444443</v>
      </c>
      <c r="J2282" s="34">
        <f>CONVERT(INDEX(Clg_StPt_Sch_EZ!$C$4:$I$27,MATCH(Schedules_8760!$C2282,Clg_StPt_Sch_EZ!$B$4:$B$27,0),MATCH(Schedules_8760!$F2282,Clg_StPt_Sch_EZ!$C$3:$I$3,0)),"F","C")</f>
        <v>25.555555555555554</v>
      </c>
      <c r="K2282" s="34">
        <f>CONVERT(INDEX(Clg_StPt_Sch_EZ!$C$31:$I$54,MATCH(Schedules_8760!$C2282,Clg_StPt_Sch_EZ!$B$31:$B$54,0),MATCH(Schedules_8760!$F2282,Clg_StPt_Sch_EZ!$C$30:$I$30,0)),"F","C")</f>
        <v>28.333333333333332</v>
      </c>
      <c r="L2282" s="34">
        <f>CONVERT(INDEX(DHW_StPt_Sch_EZ!$C$4:$I$27,MATCH(Schedules_8760!$C2282,DHW_StPt_Sch_EZ!$B$4:$B$27,0),MATCH(Schedules_8760!$F2282,DHW_StPt_Sch_EZ!$C$3:$I$3,0)),"F","C")</f>
        <v>53.333333333333329</v>
      </c>
      <c r="M2282" s="34">
        <f>CONVERT(INDEX(DHW_StPt_Sch_EZ!$C$31:$I$54,MATCH(Schedules_8760!$C2282,DHW_StPt_Sch_EZ!$B$31:$B$54,0),MATCH(Schedules_8760!$F2282,DHW_StPt_Sch_EZ!$C$30:$I$30,0)),"F","C")</f>
        <v>53.333333333333329</v>
      </c>
      <c r="N2282" s="12"/>
      <c r="O2282" s="12"/>
      <c r="P2282" s="12"/>
    </row>
    <row r="2283" spans="1:16" x14ac:dyDescent="0.25">
      <c r="A2283" s="35">
        <v>2282</v>
      </c>
      <c r="B2283" s="89">
        <v>96.041666666666671</v>
      </c>
      <c r="C2283" s="35">
        <f t="shared" si="175"/>
        <v>2</v>
      </c>
      <c r="D2283" s="35">
        <f t="shared" si="178"/>
        <v>96</v>
      </c>
      <c r="E2283" s="35">
        <f t="shared" si="179"/>
        <v>5</v>
      </c>
      <c r="F2283" s="35" t="str">
        <f t="shared" si="176"/>
        <v>Thursday</v>
      </c>
      <c r="G2283" s="35">
        <f t="shared" si="177"/>
        <v>4</v>
      </c>
      <c r="H2283" s="34">
        <f>CONVERT(INDEX(Htg_StPt_Sch_EZ!$C$4:$I$27,MATCH(Schedules_8760!$C2283,Htg_StPt_Sch_EZ!$B$4:$B$27,0),MATCH(Schedules_8760!$F2283,Htg_StPt_Sch_EZ!$C$3:$I$3,0)),"F","C")</f>
        <v>20.555555555555554</v>
      </c>
      <c r="I2283" s="34">
        <f>CONVERT(INDEX(Htg_StPt_Sch_EZ!$C$31:$I$54,MATCH(Schedules_8760!$C2283,Htg_StPt_Sch_EZ!$B$31:$B$54,0),MATCH(Schedules_8760!$F2283,Htg_StPt_Sch_EZ!$C$30:$I$30,0)),"F","C")</f>
        <v>19.444444444444443</v>
      </c>
      <c r="J2283" s="34">
        <f>CONVERT(INDEX(Clg_StPt_Sch_EZ!$C$4:$I$27,MATCH(Schedules_8760!$C2283,Clg_StPt_Sch_EZ!$B$4:$B$27,0),MATCH(Schedules_8760!$F2283,Clg_StPt_Sch_EZ!$C$3:$I$3,0)),"F","C")</f>
        <v>25.555555555555554</v>
      </c>
      <c r="K2283" s="34">
        <f>CONVERT(INDEX(Clg_StPt_Sch_EZ!$C$31:$I$54,MATCH(Schedules_8760!$C2283,Clg_StPt_Sch_EZ!$B$31:$B$54,0),MATCH(Schedules_8760!$F2283,Clg_StPt_Sch_EZ!$C$30:$I$30,0)),"F","C")</f>
        <v>28.333333333333332</v>
      </c>
      <c r="L2283" s="34">
        <f>CONVERT(INDEX(DHW_StPt_Sch_EZ!$C$4:$I$27,MATCH(Schedules_8760!$C2283,DHW_StPt_Sch_EZ!$B$4:$B$27,0),MATCH(Schedules_8760!$F2283,DHW_StPt_Sch_EZ!$C$3:$I$3,0)),"F","C")</f>
        <v>53.333333333333329</v>
      </c>
      <c r="M2283" s="34">
        <f>CONVERT(INDEX(DHW_StPt_Sch_EZ!$C$31:$I$54,MATCH(Schedules_8760!$C2283,DHW_StPt_Sch_EZ!$B$31:$B$54,0),MATCH(Schedules_8760!$F2283,DHW_StPt_Sch_EZ!$C$30:$I$30,0)),"F","C")</f>
        <v>53.333333333333329</v>
      </c>
      <c r="N2283" s="12"/>
      <c r="O2283" s="12"/>
      <c r="P2283" s="12"/>
    </row>
    <row r="2284" spans="1:16" x14ac:dyDescent="0.25">
      <c r="A2284" s="35">
        <v>2283</v>
      </c>
      <c r="B2284" s="89">
        <v>96.083333333333329</v>
      </c>
      <c r="C2284" s="35">
        <f t="shared" si="175"/>
        <v>3</v>
      </c>
      <c r="D2284" s="35">
        <f t="shared" si="178"/>
        <v>96</v>
      </c>
      <c r="E2284" s="35">
        <f t="shared" si="179"/>
        <v>5</v>
      </c>
      <c r="F2284" s="35" t="str">
        <f t="shared" si="176"/>
        <v>Thursday</v>
      </c>
      <c r="G2284" s="35">
        <f t="shared" si="177"/>
        <v>4</v>
      </c>
      <c r="H2284" s="34">
        <f>CONVERT(INDEX(Htg_StPt_Sch_EZ!$C$4:$I$27,MATCH(Schedules_8760!$C2284,Htg_StPt_Sch_EZ!$B$4:$B$27,0),MATCH(Schedules_8760!$F2284,Htg_StPt_Sch_EZ!$C$3:$I$3,0)),"F","C")</f>
        <v>20.555555555555554</v>
      </c>
      <c r="I2284" s="34">
        <f>CONVERT(INDEX(Htg_StPt_Sch_EZ!$C$31:$I$54,MATCH(Schedules_8760!$C2284,Htg_StPt_Sch_EZ!$B$31:$B$54,0),MATCH(Schedules_8760!$F2284,Htg_StPt_Sch_EZ!$C$30:$I$30,0)),"F","C")</f>
        <v>19.444444444444443</v>
      </c>
      <c r="J2284" s="34">
        <f>CONVERT(INDEX(Clg_StPt_Sch_EZ!$C$4:$I$27,MATCH(Schedules_8760!$C2284,Clg_StPt_Sch_EZ!$B$4:$B$27,0),MATCH(Schedules_8760!$F2284,Clg_StPt_Sch_EZ!$C$3:$I$3,0)),"F","C")</f>
        <v>25.555555555555554</v>
      </c>
      <c r="K2284" s="34">
        <f>CONVERT(INDEX(Clg_StPt_Sch_EZ!$C$31:$I$54,MATCH(Schedules_8760!$C2284,Clg_StPt_Sch_EZ!$B$31:$B$54,0),MATCH(Schedules_8760!$F2284,Clg_StPt_Sch_EZ!$C$30:$I$30,0)),"F","C")</f>
        <v>28.333333333333332</v>
      </c>
      <c r="L2284" s="34">
        <f>CONVERT(INDEX(DHW_StPt_Sch_EZ!$C$4:$I$27,MATCH(Schedules_8760!$C2284,DHW_StPt_Sch_EZ!$B$4:$B$27,0),MATCH(Schedules_8760!$F2284,DHW_StPt_Sch_EZ!$C$3:$I$3,0)),"F","C")</f>
        <v>53.333333333333329</v>
      </c>
      <c r="M2284" s="34">
        <f>CONVERT(INDEX(DHW_StPt_Sch_EZ!$C$31:$I$54,MATCH(Schedules_8760!$C2284,DHW_StPt_Sch_EZ!$B$31:$B$54,0),MATCH(Schedules_8760!$F2284,DHW_StPt_Sch_EZ!$C$30:$I$30,0)),"F","C")</f>
        <v>53.333333333333329</v>
      </c>
      <c r="N2284" s="12"/>
      <c r="O2284" s="12"/>
      <c r="P2284" s="12"/>
    </row>
    <row r="2285" spans="1:16" x14ac:dyDescent="0.25">
      <c r="A2285" s="35">
        <v>2284</v>
      </c>
      <c r="B2285" s="89">
        <v>96.125</v>
      </c>
      <c r="C2285" s="35">
        <f t="shared" si="175"/>
        <v>4</v>
      </c>
      <c r="D2285" s="35">
        <f t="shared" si="178"/>
        <v>96</v>
      </c>
      <c r="E2285" s="35">
        <f t="shared" si="179"/>
        <v>5</v>
      </c>
      <c r="F2285" s="35" t="str">
        <f t="shared" si="176"/>
        <v>Thursday</v>
      </c>
      <c r="G2285" s="35">
        <f t="shared" si="177"/>
        <v>4</v>
      </c>
      <c r="H2285" s="34">
        <f>CONVERT(INDEX(Htg_StPt_Sch_EZ!$C$4:$I$27,MATCH(Schedules_8760!$C2285,Htg_StPt_Sch_EZ!$B$4:$B$27,0),MATCH(Schedules_8760!$F2285,Htg_StPt_Sch_EZ!$C$3:$I$3,0)),"F","C")</f>
        <v>20.555555555555554</v>
      </c>
      <c r="I2285" s="34">
        <f>CONVERT(INDEX(Htg_StPt_Sch_EZ!$C$31:$I$54,MATCH(Schedules_8760!$C2285,Htg_StPt_Sch_EZ!$B$31:$B$54,0),MATCH(Schedules_8760!$F2285,Htg_StPt_Sch_EZ!$C$30:$I$30,0)),"F","C")</f>
        <v>19.444444444444443</v>
      </c>
      <c r="J2285" s="34">
        <f>CONVERT(INDEX(Clg_StPt_Sch_EZ!$C$4:$I$27,MATCH(Schedules_8760!$C2285,Clg_StPt_Sch_EZ!$B$4:$B$27,0),MATCH(Schedules_8760!$F2285,Clg_StPt_Sch_EZ!$C$3:$I$3,0)),"F","C")</f>
        <v>25.555555555555554</v>
      </c>
      <c r="K2285" s="34">
        <f>CONVERT(INDEX(Clg_StPt_Sch_EZ!$C$31:$I$54,MATCH(Schedules_8760!$C2285,Clg_StPt_Sch_EZ!$B$31:$B$54,0),MATCH(Schedules_8760!$F2285,Clg_StPt_Sch_EZ!$C$30:$I$30,0)),"F","C")</f>
        <v>28.333333333333332</v>
      </c>
      <c r="L2285" s="34">
        <f>CONVERT(INDEX(DHW_StPt_Sch_EZ!$C$4:$I$27,MATCH(Schedules_8760!$C2285,DHW_StPt_Sch_EZ!$B$4:$B$27,0),MATCH(Schedules_8760!$F2285,DHW_StPt_Sch_EZ!$C$3:$I$3,0)),"F","C")</f>
        <v>53.333333333333329</v>
      </c>
      <c r="M2285" s="34">
        <f>CONVERT(INDEX(DHW_StPt_Sch_EZ!$C$31:$I$54,MATCH(Schedules_8760!$C2285,DHW_StPt_Sch_EZ!$B$31:$B$54,0),MATCH(Schedules_8760!$F2285,DHW_StPt_Sch_EZ!$C$30:$I$30,0)),"F","C")</f>
        <v>53.333333333333329</v>
      </c>
      <c r="N2285" s="12"/>
      <c r="O2285" s="12"/>
      <c r="P2285" s="12"/>
    </row>
    <row r="2286" spans="1:16" x14ac:dyDescent="0.25">
      <c r="A2286" s="35">
        <v>2285</v>
      </c>
      <c r="B2286" s="89">
        <v>96.166666666666671</v>
      </c>
      <c r="C2286" s="35">
        <f t="shared" si="175"/>
        <v>5</v>
      </c>
      <c r="D2286" s="35">
        <f t="shared" si="178"/>
        <v>96</v>
      </c>
      <c r="E2286" s="35">
        <f t="shared" si="179"/>
        <v>5</v>
      </c>
      <c r="F2286" s="35" t="str">
        <f t="shared" si="176"/>
        <v>Thursday</v>
      </c>
      <c r="G2286" s="35">
        <f t="shared" si="177"/>
        <v>4</v>
      </c>
      <c r="H2286" s="34">
        <f>CONVERT(INDEX(Htg_StPt_Sch_EZ!$C$4:$I$27,MATCH(Schedules_8760!$C2286,Htg_StPt_Sch_EZ!$B$4:$B$27,0),MATCH(Schedules_8760!$F2286,Htg_StPt_Sch_EZ!$C$3:$I$3,0)),"F","C")</f>
        <v>20.555555555555554</v>
      </c>
      <c r="I2286" s="34">
        <f>CONVERT(INDEX(Htg_StPt_Sch_EZ!$C$31:$I$54,MATCH(Schedules_8760!$C2286,Htg_StPt_Sch_EZ!$B$31:$B$54,0),MATCH(Schedules_8760!$F2286,Htg_StPt_Sch_EZ!$C$30:$I$30,0)),"F","C")</f>
        <v>19.444444444444443</v>
      </c>
      <c r="J2286" s="34">
        <f>CONVERT(INDEX(Clg_StPt_Sch_EZ!$C$4:$I$27,MATCH(Schedules_8760!$C2286,Clg_StPt_Sch_EZ!$B$4:$B$27,0),MATCH(Schedules_8760!$F2286,Clg_StPt_Sch_EZ!$C$3:$I$3,0)),"F","C")</f>
        <v>25.555555555555554</v>
      </c>
      <c r="K2286" s="34">
        <f>CONVERT(INDEX(Clg_StPt_Sch_EZ!$C$31:$I$54,MATCH(Schedules_8760!$C2286,Clg_StPt_Sch_EZ!$B$31:$B$54,0),MATCH(Schedules_8760!$F2286,Clg_StPt_Sch_EZ!$C$30:$I$30,0)),"F","C")</f>
        <v>28.333333333333332</v>
      </c>
      <c r="L2286" s="34">
        <f>CONVERT(INDEX(DHW_StPt_Sch_EZ!$C$4:$I$27,MATCH(Schedules_8760!$C2286,DHW_StPt_Sch_EZ!$B$4:$B$27,0),MATCH(Schedules_8760!$F2286,DHW_StPt_Sch_EZ!$C$3:$I$3,0)),"F","C")</f>
        <v>53.333333333333329</v>
      </c>
      <c r="M2286" s="34">
        <f>CONVERT(INDEX(DHW_StPt_Sch_EZ!$C$31:$I$54,MATCH(Schedules_8760!$C2286,DHW_StPt_Sch_EZ!$B$31:$B$54,0),MATCH(Schedules_8760!$F2286,DHW_StPt_Sch_EZ!$C$30:$I$30,0)),"F","C")</f>
        <v>53.333333333333329</v>
      </c>
      <c r="N2286" s="12"/>
      <c r="O2286" s="12"/>
      <c r="P2286" s="12"/>
    </row>
    <row r="2287" spans="1:16" x14ac:dyDescent="0.25">
      <c r="A2287" s="35">
        <v>2286</v>
      </c>
      <c r="B2287" s="89">
        <v>96.208333333333329</v>
      </c>
      <c r="C2287" s="35">
        <f t="shared" si="175"/>
        <v>6</v>
      </c>
      <c r="D2287" s="35">
        <f t="shared" si="178"/>
        <v>96</v>
      </c>
      <c r="E2287" s="35">
        <f t="shared" si="179"/>
        <v>5</v>
      </c>
      <c r="F2287" s="35" t="str">
        <f t="shared" si="176"/>
        <v>Thursday</v>
      </c>
      <c r="G2287" s="35">
        <f t="shared" si="177"/>
        <v>4</v>
      </c>
      <c r="H2287" s="34">
        <f>CONVERT(INDEX(Htg_StPt_Sch_EZ!$C$4:$I$27,MATCH(Schedules_8760!$C2287,Htg_StPt_Sch_EZ!$B$4:$B$27,0),MATCH(Schedules_8760!$F2287,Htg_StPt_Sch_EZ!$C$3:$I$3,0)),"F","C")</f>
        <v>20.555555555555554</v>
      </c>
      <c r="I2287" s="34">
        <f>CONVERT(INDEX(Htg_StPt_Sch_EZ!$C$31:$I$54,MATCH(Schedules_8760!$C2287,Htg_StPt_Sch_EZ!$B$31:$B$54,0),MATCH(Schedules_8760!$F2287,Htg_StPt_Sch_EZ!$C$30:$I$30,0)),"F","C")</f>
        <v>19.444444444444443</v>
      </c>
      <c r="J2287" s="34">
        <f>CONVERT(INDEX(Clg_StPt_Sch_EZ!$C$4:$I$27,MATCH(Schedules_8760!$C2287,Clg_StPt_Sch_EZ!$B$4:$B$27,0),MATCH(Schedules_8760!$F2287,Clg_StPt_Sch_EZ!$C$3:$I$3,0)),"F","C")</f>
        <v>25.555555555555554</v>
      </c>
      <c r="K2287" s="34">
        <f>CONVERT(INDEX(Clg_StPt_Sch_EZ!$C$31:$I$54,MATCH(Schedules_8760!$C2287,Clg_StPt_Sch_EZ!$B$31:$B$54,0),MATCH(Schedules_8760!$F2287,Clg_StPt_Sch_EZ!$C$30:$I$30,0)),"F","C")</f>
        <v>28.333333333333332</v>
      </c>
      <c r="L2287" s="34">
        <f>CONVERT(INDEX(DHW_StPt_Sch_EZ!$C$4:$I$27,MATCH(Schedules_8760!$C2287,DHW_StPt_Sch_EZ!$B$4:$B$27,0),MATCH(Schedules_8760!$F2287,DHW_StPt_Sch_EZ!$C$3:$I$3,0)),"F","C")</f>
        <v>53.333333333333329</v>
      </c>
      <c r="M2287" s="34">
        <f>CONVERT(INDEX(DHW_StPt_Sch_EZ!$C$31:$I$54,MATCH(Schedules_8760!$C2287,DHW_StPt_Sch_EZ!$B$31:$B$54,0),MATCH(Schedules_8760!$F2287,DHW_StPt_Sch_EZ!$C$30:$I$30,0)),"F","C")</f>
        <v>53.333333333333329</v>
      </c>
      <c r="N2287" s="12"/>
      <c r="O2287" s="12"/>
      <c r="P2287" s="12"/>
    </row>
    <row r="2288" spans="1:16" x14ac:dyDescent="0.25">
      <c r="A2288" s="35">
        <v>2287</v>
      </c>
      <c r="B2288" s="89">
        <v>96.25</v>
      </c>
      <c r="C2288" s="35">
        <f t="shared" si="175"/>
        <v>7</v>
      </c>
      <c r="D2288" s="35">
        <f t="shared" si="178"/>
        <v>96</v>
      </c>
      <c r="E2288" s="35">
        <f t="shared" si="179"/>
        <v>5</v>
      </c>
      <c r="F2288" s="35" t="str">
        <f t="shared" si="176"/>
        <v>Thursday</v>
      </c>
      <c r="G2288" s="35">
        <f t="shared" si="177"/>
        <v>4</v>
      </c>
      <c r="H2288" s="34">
        <f>CONVERT(INDEX(Htg_StPt_Sch_EZ!$C$4:$I$27,MATCH(Schedules_8760!$C2288,Htg_StPt_Sch_EZ!$B$4:$B$27,0),MATCH(Schedules_8760!$F2288,Htg_StPt_Sch_EZ!$C$3:$I$3,0)),"F","C")</f>
        <v>20.555555555555554</v>
      </c>
      <c r="I2288" s="34">
        <f>CONVERT(INDEX(Htg_StPt_Sch_EZ!$C$31:$I$54,MATCH(Schedules_8760!$C2288,Htg_StPt_Sch_EZ!$B$31:$B$54,0),MATCH(Schedules_8760!$F2288,Htg_StPt_Sch_EZ!$C$30:$I$30,0)),"F","C")</f>
        <v>19.444444444444443</v>
      </c>
      <c r="J2288" s="34">
        <f>CONVERT(INDEX(Clg_StPt_Sch_EZ!$C$4:$I$27,MATCH(Schedules_8760!$C2288,Clg_StPt_Sch_EZ!$B$4:$B$27,0),MATCH(Schedules_8760!$F2288,Clg_StPt_Sch_EZ!$C$3:$I$3,0)),"F","C")</f>
        <v>25.555555555555554</v>
      </c>
      <c r="K2288" s="34">
        <f>CONVERT(INDEX(Clg_StPt_Sch_EZ!$C$31:$I$54,MATCH(Schedules_8760!$C2288,Clg_StPt_Sch_EZ!$B$31:$B$54,0),MATCH(Schedules_8760!$F2288,Clg_StPt_Sch_EZ!$C$30:$I$30,0)),"F","C")</f>
        <v>28.333333333333332</v>
      </c>
      <c r="L2288" s="34">
        <f>CONVERT(INDEX(DHW_StPt_Sch_EZ!$C$4:$I$27,MATCH(Schedules_8760!$C2288,DHW_StPt_Sch_EZ!$B$4:$B$27,0),MATCH(Schedules_8760!$F2288,DHW_StPt_Sch_EZ!$C$3:$I$3,0)),"F","C")</f>
        <v>53.333333333333329</v>
      </c>
      <c r="M2288" s="34">
        <f>CONVERT(INDEX(DHW_StPt_Sch_EZ!$C$31:$I$54,MATCH(Schedules_8760!$C2288,DHW_StPt_Sch_EZ!$B$31:$B$54,0),MATCH(Schedules_8760!$F2288,DHW_StPt_Sch_EZ!$C$30:$I$30,0)),"F","C")</f>
        <v>53.333333333333329</v>
      </c>
      <c r="N2288" s="12"/>
      <c r="O2288" s="12"/>
      <c r="P2288" s="12"/>
    </row>
    <row r="2289" spans="1:16" x14ac:dyDescent="0.25">
      <c r="A2289" s="35">
        <v>2288</v>
      </c>
      <c r="B2289" s="89">
        <v>96.291666666666671</v>
      </c>
      <c r="C2289" s="35">
        <f t="shared" si="175"/>
        <v>8</v>
      </c>
      <c r="D2289" s="35">
        <f t="shared" si="178"/>
        <v>96</v>
      </c>
      <c r="E2289" s="35">
        <f t="shared" si="179"/>
        <v>5</v>
      </c>
      <c r="F2289" s="35" t="str">
        <f t="shared" si="176"/>
        <v>Thursday</v>
      </c>
      <c r="G2289" s="35">
        <f t="shared" si="177"/>
        <v>4</v>
      </c>
      <c r="H2289" s="34">
        <f>CONVERT(INDEX(Htg_StPt_Sch_EZ!$C$4:$I$27,MATCH(Schedules_8760!$C2289,Htg_StPt_Sch_EZ!$B$4:$B$27,0),MATCH(Schedules_8760!$F2289,Htg_StPt_Sch_EZ!$C$3:$I$3,0)),"F","C")</f>
        <v>20.555555555555554</v>
      </c>
      <c r="I2289" s="34">
        <f>CONVERT(INDEX(Htg_StPt_Sch_EZ!$C$31:$I$54,MATCH(Schedules_8760!$C2289,Htg_StPt_Sch_EZ!$B$31:$B$54,0),MATCH(Schedules_8760!$F2289,Htg_StPt_Sch_EZ!$C$30:$I$30,0)),"F","C")</f>
        <v>19.444444444444443</v>
      </c>
      <c r="J2289" s="34">
        <f>CONVERT(INDEX(Clg_StPt_Sch_EZ!$C$4:$I$27,MATCH(Schedules_8760!$C2289,Clg_StPt_Sch_EZ!$B$4:$B$27,0),MATCH(Schedules_8760!$F2289,Clg_StPt_Sch_EZ!$C$3:$I$3,0)),"F","C")</f>
        <v>25.555555555555554</v>
      </c>
      <c r="K2289" s="34">
        <f>CONVERT(INDEX(Clg_StPt_Sch_EZ!$C$31:$I$54,MATCH(Schedules_8760!$C2289,Clg_StPt_Sch_EZ!$B$31:$B$54,0),MATCH(Schedules_8760!$F2289,Clg_StPt_Sch_EZ!$C$30:$I$30,0)),"F","C")</f>
        <v>25</v>
      </c>
      <c r="L2289" s="34">
        <f>CONVERT(INDEX(DHW_StPt_Sch_EZ!$C$4:$I$27,MATCH(Schedules_8760!$C2289,DHW_StPt_Sch_EZ!$B$4:$B$27,0),MATCH(Schedules_8760!$F2289,DHW_StPt_Sch_EZ!$C$3:$I$3,0)),"F","C")</f>
        <v>53.333333333333329</v>
      </c>
      <c r="M2289" s="34">
        <f>CONVERT(INDEX(DHW_StPt_Sch_EZ!$C$31:$I$54,MATCH(Schedules_8760!$C2289,DHW_StPt_Sch_EZ!$B$31:$B$54,0),MATCH(Schedules_8760!$F2289,DHW_StPt_Sch_EZ!$C$30:$I$30,0)),"F","C")</f>
        <v>53.333333333333329</v>
      </c>
      <c r="N2289" s="12"/>
      <c r="O2289" s="12"/>
      <c r="P2289" s="12"/>
    </row>
    <row r="2290" spans="1:16" x14ac:dyDescent="0.25">
      <c r="A2290" s="35">
        <v>2289</v>
      </c>
      <c r="B2290" s="89">
        <v>96.333333333333329</v>
      </c>
      <c r="C2290" s="35">
        <f t="shared" si="175"/>
        <v>9</v>
      </c>
      <c r="D2290" s="35">
        <f t="shared" si="178"/>
        <v>96</v>
      </c>
      <c r="E2290" s="35">
        <f t="shared" si="179"/>
        <v>5</v>
      </c>
      <c r="F2290" s="35" t="str">
        <f t="shared" si="176"/>
        <v>Thursday</v>
      </c>
      <c r="G2290" s="35">
        <f t="shared" si="177"/>
        <v>4</v>
      </c>
      <c r="H2290" s="34">
        <f>CONVERT(INDEX(Htg_StPt_Sch_EZ!$C$4:$I$27,MATCH(Schedules_8760!$C2290,Htg_StPt_Sch_EZ!$B$4:$B$27,0),MATCH(Schedules_8760!$F2290,Htg_StPt_Sch_EZ!$C$3:$I$3,0)),"F","C")</f>
        <v>20.555555555555554</v>
      </c>
      <c r="I2290" s="34">
        <f>CONVERT(INDEX(Htg_StPt_Sch_EZ!$C$31:$I$54,MATCH(Schedules_8760!$C2290,Htg_StPt_Sch_EZ!$B$31:$B$54,0),MATCH(Schedules_8760!$F2290,Htg_StPt_Sch_EZ!$C$30:$I$30,0)),"F","C")</f>
        <v>19.444444444444443</v>
      </c>
      <c r="J2290" s="34">
        <f>CONVERT(INDEX(Clg_StPt_Sch_EZ!$C$4:$I$27,MATCH(Schedules_8760!$C2290,Clg_StPt_Sch_EZ!$B$4:$B$27,0),MATCH(Schedules_8760!$F2290,Clg_StPt_Sch_EZ!$C$3:$I$3,0)),"F","C")</f>
        <v>25.555555555555554</v>
      </c>
      <c r="K2290" s="34">
        <f>CONVERT(INDEX(Clg_StPt_Sch_EZ!$C$31:$I$54,MATCH(Schedules_8760!$C2290,Clg_StPt_Sch_EZ!$B$31:$B$54,0),MATCH(Schedules_8760!$F2290,Clg_StPt_Sch_EZ!$C$30:$I$30,0)),"F","C")</f>
        <v>25</v>
      </c>
      <c r="L2290" s="34">
        <f>CONVERT(INDEX(DHW_StPt_Sch_EZ!$C$4:$I$27,MATCH(Schedules_8760!$C2290,DHW_StPt_Sch_EZ!$B$4:$B$27,0),MATCH(Schedules_8760!$F2290,DHW_StPt_Sch_EZ!$C$3:$I$3,0)),"F","C")</f>
        <v>53.333333333333329</v>
      </c>
      <c r="M2290" s="34">
        <f>CONVERT(INDEX(DHW_StPt_Sch_EZ!$C$31:$I$54,MATCH(Schedules_8760!$C2290,DHW_StPt_Sch_EZ!$B$31:$B$54,0),MATCH(Schedules_8760!$F2290,DHW_StPt_Sch_EZ!$C$30:$I$30,0)),"F","C")</f>
        <v>53.333333333333329</v>
      </c>
      <c r="N2290" s="12"/>
      <c r="O2290" s="12"/>
      <c r="P2290" s="12"/>
    </row>
    <row r="2291" spans="1:16" x14ac:dyDescent="0.25">
      <c r="A2291" s="35">
        <v>2290</v>
      </c>
      <c r="B2291" s="89">
        <v>96.375</v>
      </c>
      <c r="C2291" s="35">
        <f t="shared" si="175"/>
        <v>10</v>
      </c>
      <c r="D2291" s="35">
        <f t="shared" si="178"/>
        <v>96</v>
      </c>
      <c r="E2291" s="35">
        <f t="shared" si="179"/>
        <v>5</v>
      </c>
      <c r="F2291" s="35" t="str">
        <f t="shared" si="176"/>
        <v>Thursday</v>
      </c>
      <c r="G2291" s="35">
        <f t="shared" si="177"/>
        <v>4</v>
      </c>
      <c r="H2291" s="34">
        <f>CONVERT(INDEX(Htg_StPt_Sch_EZ!$C$4:$I$27,MATCH(Schedules_8760!$C2291,Htg_StPt_Sch_EZ!$B$4:$B$27,0),MATCH(Schedules_8760!$F2291,Htg_StPt_Sch_EZ!$C$3:$I$3,0)),"F","C")</f>
        <v>20.555555555555554</v>
      </c>
      <c r="I2291" s="34">
        <f>CONVERT(INDEX(Htg_StPt_Sch_EZ!$C$31:$I$54,MATCH(Schedules_8760!$C2291,Htg_StPt_Sch_EZ!$B$31:$B$54,0),MATCH(Schedules_8760!$F2291,Htg_StPt_Sch_EZ!$C$30:$I$30,0)),"F","C")</f>
        <v>19.444444444444443</v>
      </c>
      <c r="J2291" s="34">
        <f>CONVERT(INDEX(Clg_StPt_Sch_EZ!$C$4:$I$27,MATCH(Schedules_8760!$C2291,Clg_StPt_Sch_EZ!$B$4:$B$27,0),MATCH(Schedules_8760!$F2291,Clg_StPt_Sch_EZ!$C$3:$I$3,0)),"F","C")</f>
        <v>25.555555555555554</v>
      </c>
      <c r="K2291" s="34">
        <f>CONVERT(INDEX(Clg_StPt_Sch_EZ!$C$31:$I$54,MATCH(Schedules_8760!$C2291,Clg_StPt_Sch_EZ!$B$31:$B$54,0),MATCH(Schedules_8760!$F2291,Clg_StPt_Sch_EZ!$C$30:$I$30,0)),"F","C")</f>
        <v>25</v>
      </c>
      <c r="L2291" s="34">
        <f>CONVERT(INDEX(DHW_StPt_Sch_EZ!$C$4:$I$27,MATCH(Schedules_8760!$C2291,DHW_StPt_Sch_EZ!$B$4:$B$27,0),MATCH(Schedules_8760!$F2291,DHW_StPt_Sch_EZ!$C$3:$I$3,0)),"F","C")</f>
        <v>53.333333333333329</v>
      </c>
      <c r="M2291" s="34">
        <f>CONVERT(INDEX(DHW_StPt_Sch_EZ!$C$31:$I$54,MATCH(Schedules_8760!$C2291,DHW_StPt_Sch_EZ!$B$31:$B$54,0),MATCH(Schedules_8760!$F2291,DHW_StPt_Sch_EZ!$C$30:$I$30,0)),"F","C")</f>
        <v>53.333333333333329</v>
      </c>
      <c r="N2291" s="12"/>
      <c r="O2291" s="12"/>
      <c r="P2291" s="12"/>
    </row>
    <row r="2292" spans="1:16" x14ac:dyDescent="0.25">
      <c r="A2292" s="35">
        <v>2291</v>
      </c>
      <c r="B2292" s="89">
        <v>96.416666666666671</v>
      </c>
      <c r="C2292" s="35">
        <f t="shared" si="175"/>
        <v>11</v>
      </c>
      <c r="D2292" s="35">
        <f t="shared" si="178"/>
        <v>96</v>
      </c>
      <c r="E2292" s="35">
        <f t="shared" si="179"/>
        <v>5</v>
      </c>
      <c r="F2292" s="35" t="str">
        <f t="shared" si="176"/>
        <v>Thursday</v>
      </c>
      <c r="G2292" s="35">
        <f t="shared" si="177"/>
        <v>4</v>
      </c>
      <c r="H2292" s="34">
        <f>CONVERT(INDEX(Htg_StPt_Sch_EZ!$C$4:$I$27,MATCH(Schedules_8760!$C2292,Htg_StPt_Sch_EZ!$B$4:$B$27,0),MATCH(Schedules_8760!$F2292,Htg_StPt_Sch_EZ!$C$3:$I$3,0)),"F","C")</f>
        <v>20.555555555555554</v>
      </c>
      <c r="I2292" s="34">
        <f>CONVERT(INDEX(Htg_StPt_Sch_EZ!$C$31:$I$54,MATCH(Schedules_8760!$C2292,Htg_StPt_Sch_EZ!$B$31:$B$54,0),MATCH(Schedules_8760!$F2292,Htg_StPt_Sch_EZ!$C$30:$I$30,0)),"F","C")</f>
        <v>19.444444444444443</v>
      </c>
      <c r="J2292" s="34">
        <f>CONVERT(INDEX(Clg_StPt_Sch_EZ!$C$4:$I$27,MATCH(Schedules_8760!$C2292,Clg_StPt_Sch_EZ!$B$4:$B$27,0),MATCH(Schedules_8760!$F2292,Clg_StPt_Sch_EZ!$C$3:$I$3,0)),"F","C")</f>
        <v>25.555555555555554</v>
      </c>
      <c r="K2292" s="34">
        <f>CONVERT(INDEX(Clg_StPt_Sch_EZ!$C$31:$I$54,MATCH(Schedules_8760!$C2292,Clg_StPt_Sch_EZ!$B$31:$B$54,0),MATCH(Schedules_8760!$F2292,Clg_StPt_Sch_EZ!$C$30:$I$30,0)),"F","C")</f>
        <v>25</v>
      </c>
      <c r="L2292" s="34">
        <f>CONVERT(INDEX(DHW_StPt_Sch_EZ!$C$4:$I$27,MATCH(Schedules_8760!$C2292,DHW_StPt_Sch_EZ!$B$4:$B$27,0),MATCH(Schedules_8760!$F2292,DHW_StPt_Sch_EZ!$C$3:$I$3,0)),"F","C")</f>
        <v>53.333333333333329</v>
      </c>
      <c r="M2292" s="34">
        <f>CONVERT(INDEX(DHW_StPt_Sch_EZ!$C$31:$I$54,MATCH(Schedules_8760!$C2292,DHW_StPt_Sch_EZ!$B$31:$B$54,0),MATCH(Schedules_8760!$F2292,DHW_StPt_Sch_EZ!$C$30:$I$30,0)),"F","C")</f>
        <v>53.333333333333329</v>
      </c>
      <c r="N2292" s="12"/>
      <c r="O2292" s="12"/>
      <c r="P2292" s="12"/>
    </row>
    <row r="2293" spans="1:16" x14ac:dyDescent="0.25">
      <c r="A2293" s="35">
        <v>2292</v>
      </c>
      <c r="B2293" s="89">
        <v>96.458333333333329</v>
      </c>
      <c r="C2293" s="35">
        <f t="shared" si="175"/>
        <v>12</v>
      </c>
      <c r="D2293" s="35">
        <f t="shared" si="178"/>
        <v>96</v>
      </c>
      <c r="E2293" s="35">
        <f t="shared" si="179"/>
        <v>5</v>
      </c>
      <c r="F2293" s="35" t="str">
        <f t="shared" si="176"/>
        <v>Thursday</v>
      </c>
      <c r="G2293" s="35">
        <f t="shared" si="177"/>
        <v>4</v>
      </c>
      <c r="H2293" s="34">
        <f>CONVERT(INDEX(Htg_StPt_Sch_EZ!$C$4:$I$27,MATCH(Schedules_8760!$C2293,Htg_StPt_Sch_EZ!$B$4:$B$27,0),MATCH(Schedules_8760!$F2293,Htg_StPt_Sch_EZ!$C$3:$I$3,0)),"F","C")</f>
        <v>20.555555555555554</v>
      </c>
      <c r="I2293" s="34">
        <f>CONVERT(INDEX(Htg_StPt_Sch_EZ!$C$31:$I$54,MATCH(Schedules_8760!$C2293,Htg_StPt_Sch_EZ!$B$31:$B$54,0),MATCH(Schedules_8760!$F2293,Htg_StPt_Sch_EZ!$C$30:$I$30,0)),"F","C")</f>
        <v>19.444444444444443</v>
      </c>
      <c r="J2293" s="34">
        <f>CONVERT(INDEX(Clg_StPt_Sch_EZ!$C$4:$I$27,MATCH(Schedules_8760!$C2293,Clg_StPt_Sch_EZ!$B$4:$B$27,0),MATCH(Schedules_8760!$F2293,Clg_StPt_Sch_EZ!$C$3:$I$3,0)),"F","C")</f>
        <v>25.555555555555554</v>
      </c>
      <c r="K2293" s="34">
        <f>CONVERT(INDEX(Clg_StPt_Sch_EZ!$C$31:$I$54,MATCH(Schedules_8760!$C2293,Clg_StPt_Sch_EZ!$B$31:$B$54,0),MATCH(Schedules_8760!$F2293,Clg_StPt_Sch_EZ!$C$30:$I$30,0)),"F","C")</f>
        <v>25</v>
      </c>
      <c r="L2293" s="34">
        <f>CONVERT(INDEX(DHW_StPt_Sch_EZ!$C$4:$I$27,MATCH(Schedules_8760!$C2293,DHW_StPt_Sch_EZ!$B$4:$B$27,0),MATCH(Schedules_8760!$F2293,DHW_StPt_Sch_EZ!$C$3:$I$3,0)),"F","C")</f>
        <v>53.333333333333329</v>
      </c>
      <c r="M2293" s="34">
        <f>CONVERT(INDEX(DHW_StPt_Sch_EZ!$C$31:$I$54,MATCH(Schedules_8760!$C2293,DHW_StPt_Sch_EZ!$B$31:$B$54,0),MATCH(Schedules_8760!$F2293,DHW_StPt_Sch_EZ!$C$30:$I$30,0)),"F","C")</f>
        <v>53.333333333333329</v>
      </c>
      <c r="N2293" s="12"/>
      <c r="O2293" s="12"/>
      <c r="P2293" s="12"/>
    </row>
    <row r="2294" spans="1:16" x14ac:dyDescent="0.25">
      <c r="A2294" s="35">
        <v>2293</v>
      </c>
      <c r="B2294" s="89">
        <v>96.5</v>
      </c>
      <c r="C2294" s="35">
        <f t="shared" si="175"/>
        <v>13</v>
      </c>
      <c r="D2294" s="35">
        <f t="shared" si="178"/>
        <v>96</v>
      </c>
      <c r="E2294" s="35">
        <f t="shared" si="179"/>
        <v>5</v>
      </c>
      <c r="F2294" s="35" t="str">
        <f t="shared" si="176"/>
        <v>Thursday</v>
      </c>
      <c r="G2294" s="35">
        <f t="shared" si="177"/>
        <v>4</v>
      </c>
      <c r="H2294" s="34">
        <f>CONVERT(INDEX(Htg_StPt_Sch_EZ!$C$4:$I$27,MATCH(Schedules_8760!$C2294,Htg_StPt_Sch_EZ!$B$4:$B$27,0),MATCH(Schedules_8760!$F2294,Htg_StPt_Sch_EZ!$C$3:$I$3,0)),"F","C")</f>
        <v>20.555555555555554</v>
      </c>
      <c r="I2294" s="34">
        <f>CONVERT(INDEX(Htg_StPt_Sch_EZ!$C$31:$I$54,MATCH(Schedules_8760!$C2294,Htg_StPt_Sch_EZ!$B$31:$B$54,0),MATCH(Schedules_8760!$F2294,Htg_StPt_Sch_EZ!$C$30:$I$30,0)),"F","C")</f>
        <v>19.444444444444443</v>
      </c>
      <c r="J2294" s="34">
        <f>CONVERT(INDEX(Clg_StPt_Sch_EZ!$C$4:$I$27,MATCH(Schedules_8760!$C2294,Clg_StPt_Sch_EZ!$B$4:$B$27,0),MATCH(Schedules_8760!$F2294,Clg_StPt_Sch_EZ!$C$3:$I$3,0)),"F","C")</f>
        <v>25.555555555555554</v>
      </c>
      <c r="K2294" s="34">
        <f>CONVERT(INDEX(Clg_StPt_Sch_EZ!$C$31:$I$54,MATCH(Schedules_8760!$C2294,Clg_StPt_Sch_EZ!$B$31:$B$54,0),MATCH(Schedules_8760!$F2294,Clg_StPt_Sch_EZ!$C$30:$I$30,0)),"F","C")</f>
        <v>25</v>
      </c>
      <c r="L2294" s="34">
        <f>CONVERT(INDEX(DHW_StPt_Sch_EZ!$C$4:$I$27,MATCH(Schedules_8760!$C2294,DHW_StPt_Sch_EZ!$B$4:$B$27,0),MATCH(Schedules_8760!$F2294,DHW_StPt_Sch_EZ!$C$3:$I$3,0)),"F","C")</f>
        <v>53.333333333333329</v>
      </c>
      <c r="M2294" s="34">
        <f>CONVERT(INDEX(DHW_StPt_Sch_EZ!$C$31:$I$54,MATCH(Schedules_8760!$C2294,DHW_StPt_Sch_EZ!$B$31:$B$54,0),MATCH(Schedules_8760!$F2294,DHW_StPt_Sch_EZ!$C$30:$I$30,0)),"F","C")</f>
        <v>53.333333333333329</v>
      </c>
      <c r="N2294" s="12"/>
      <c r="O2294" s="12"/>
      <c r="P2294" s="12"/>
    </row>
    <row r="2295" spans="1:16" x14ac:dyDescent="0.25">
      <c r="A2295" s="35">
        <v>2294</v>
      </c>
      <c r="B2295" s="89">
        <v>96.541666666666671</v>
      </c>
      <c r="C2295" s="35">
        <f t="shared" si="175"/>
        <v>14</v>
      </c>
      <c r="D2295" s="35">
        <f t="shared" si="178"/>
        <v>96</v>
      </c>
      <c r="E2295" s="35">
        <f t="shared" si="179"/>
        <v>5</v>
      </c>
      <c r="F2295" s="35" t="str">
        <f t="shared" si="176"/>
        <v>Thursday</v>
      </c>
      <c r="G2295" s="35">
        <f t="shared" si="177"/>
        <v>4</v>
      </c>
      <c r="H2295" s="34">
        <f>CONVERT(INDEX(Htg_StPt_Sch_EZ!$C$4:$I$27,MATCH(Schedules_8760!$C2295,Htg_StPt_Sch_EZ!$B$4:$B$27,0),MATCH(Schedules_8760!$F2295,Htg_StPt_Sch_EZ!$C$3:$I$3,0)),"F","C")</f>
        <v>20.555555555555554</v>
      </c>
      <c r="I2295" s="34">
        <f>CONVERT(INDEX(Htg_StPt_Sch_EZ!$C$31:$I$54,MATCH(Schedules_8760!$C2295,Htg_StPt_Sch_EZ!$B$31:$B$54,0),MATCH(Schedules_8760!$F2295,Htg_StPt_Sch_EZ!$C$30:$I$30,0)),"F","C")</f>
        <v>19.444444444444443</v>
      </c>
      <c r="J2295" s="34">
        <f>CONVERT(INDEX(Clg_StPt_Sch_EZ!$C$4:$I$27,MATCH(Schedules_8760!$C2295,Clg_StPt_Sch_EZ!$B$4:$B$27,0),MATCH(Schedules_8760!$F2295,Clg_StPt_Sch_EZ!$C$3:$I$3,0)),"F","C")</f>
        <v>25.555555555555554</v>
      </c>
      <c r="K2295" s="34">
        <f>CONVERT(INDEX(Clg_StPt_Sch_EZ!$C$31:$I$54,MATCH(Schedules_8760!$C2295,Clg_StPt_Sch_EZ!$B$31:$B$54,0),MATCH(Schedules_8760!$F2295,Clg_StPt_Sch_EZ!$C$30:$I$30,0)),"F","C")</f>
        <v>25</v>
      </c>
      <c r="L2295" s="34">
        <f>CONVERT(INDEX(DHW_StPt_Sch_EZ!$C$4:$I$27,MATCH(Schedules_8760!$C2295,DHW_StPt_Sch_EZ!$B$4:$B$27,0),MATCH(Schedules_8760!$F2295,DHW_StPt_Sch_EZ!$C$3:$I$3,0)),"F","C")</f>
        <v>53.333333333333329</v>
      </c>
      <c r="M2295" s="34">
        <f>CONVERT(INDEX(DHW_StPt_Sch_EZ!$C$31:$I$54,MATCH(Schedules_8760!$C2295,DHW_StPt_Sch_EZ!$B$31:$B$54,0),MATCH(Schedules_8760!$F2295,DHW_StPt_Sch_EZ!$C$30:$I$30,0)),"F","C")</f>
        <v>53.333333333333329</v>
      </c>
      <c r="N2295" s="12"/>
      <c r="O2295" s="12"/>
      <c r="P2295" s="12"/>
    </row>
    <row r="2296" spans="1:16" x14ac:dyDescent="0.25">
      <c r="A2296" s="35">
        <v>2295</v>
      </c>
      <c r="B2296" s="89">
        <v>96.583333333333329</v>
      </c>
      <c r="C2296" s="35">
        <f t="shared" si="175"/>
        <v>15</v>
      </c>
      <c r="D2296" s="35">
        <f t="shared" si="178"/>
        <v>96</v>
      </c>
      <c r="E2296" s="35">
        <f t="shared" si="179"/>
        <v>5</v>
      </c>
      <c r="F2296" s="35" t="str">
        <f t="shared" si="176"/>
        <v>Thursday</v>
      </c>
      <c r="G2296" s="35">
        <f t="shared" si="177"/>
        <v>4</v>
      </c>
      <c r="H2296" s="34">
        <f>CONVERT(INDEX(Htg_StPt_Sch_EZ!$C$4:$I$27,MATCH(Schedules_8760!$C2296,Htg_StPt_Sch_EZ!$B$4:$B$27,0),MATCH(Schedules_8760!$F2296,Htg_StPt_Sch_EZ!$C$3:$I$3,0)),"F","C")</f>
        <v>20.555555555555554</v>
      </c>
      <c r="I2296" s="34">
        <f>CONVERT(INDEX(Htg_StPt_Sch_EZ!$C$31:$I$54,MATCH(Schedules_8760!$C2296,Htg_StPt_Sch_EZ!$B$31:$B$54,0),MATCH(Schedules_8760!$F2296,Htg_StPt_Sch_EZ!$C$30:$I$30,0)),"F","C")</f>
        <v>21.111111111111111</v>
      </c>
      <c r="J2296" s="34">
        <f>CONVERT(INDEX(Clg_StPt_Sch_EZ!$C$4:$I$27,MATCH(Schedules_8760!$C2296,Clg_StPt_Sch_EZ!$B$4:$B$27,0),MATCH(Schedules_8760!$F2296,Clg_StPt_Sch_EZ!$C$3:$I$3,0)),"F","C")</f>
        <v>25.555555555555554</v>
      </c>
      <c r="K2296" s="34">
        <f>CONVERT(INDEX(Clg_StPt_Sch_EZ!$C$31:$I$54,MATCH(Schedules_8760!$C2296,Clg_StPt_Sch_EZ!$B$31:$B$54,0),MATCH(Schedules_8760!$F2296,Clg_StPt_Sch_EZ!$C$30:$I$30,0)),"F","C")</f>
        <v>25</v>
      </c>
      <c r="L2296" s="34">
        <f>CONVERT(INDEX(DHW_StPt_Sch_EZ!$C$4:$I$27,MATCH(Schedules_8760!$C2296,DHW_StPt_Sch_EZ!$B$4:$B$27,0),MATCH(Schedules_8760!$F2296,DHW_StPt_Sch_EZ!$C$3:$I$3,0)),"F","C")</f>
        <v>53.333333333333329</v>
      </c>
      <c r="M2296" s="34">
        <f>CONVERT(INDEX(DHW_StPt_Sch_EZ!$C$31:$I$54,MATCH(Schedules_8760!$C2296,DHW_StPt_Sch_EZ!$B$31:$B$54,0),MATCH(Schedules_8760!$F2296,DHW_StPt_Sch_EZ!$C$30:$I$30,0)),"F","C")</f>
        <v>53.333333333333329</v>
      </c>
      <c r="N2296" s="12"/>
      <c r="O2296" s="12"/>
      <c r="P2296" s="12"/>
    </row>
    <row r="2297" spans="1:16" x14ac:dyDescent="0.25">
      <c r="A2297" s="35">
        <v>2296</v>
      </c>
      <c r="B2297" s="89">
        <v>96.625</v>
      </c>
      <c r="C2297" s="35">
        <f t="shared" si="175"/>
        <v>16</v>
      </c>
      <c r="D2297" s="35">
        <f t="shared" si="178"/>
        <v>96</v>
      </c>
      <c r="E2297" s="35">
        <f t="shared" si="179"/>
        <v>5</v>
      </c>
      <c r="F2297" s="35" t="str">
        <f t="shared" si="176"/>
        <v>Thursday</v>
      </c>
      <c r="G2297" s="35">
        <f t="shared" si="177"/>
        <v>4</v>
      </c>
      <c r="H2297" s="34">
        <f>CONVERT(INDEX(Htg_StPt_Sch_EZ!$C$4:$I$27,MATCH(Schedules_8760!$C2297,Htg_StPt_Sch_EZ!$B$4:$B$27,0),MATCH(Schedules_8760!$F2297,Htg_StPt_Sch_EZ!$C$3:$I$3,0)),"F","C")</f>
        <v>20.555555555555554</v>
      </c>
      <c r="I2297" s="34">
        <f>CONVERT(INDEX(Htg_StPt_Sch_EZ!$C$31:$I$54,MATCH(Schedules_8760!$C2297,Htg_StPt_Sch_EZ!$B$31:$B$54,0),MATCH(Schedules_8760!$F2297,Htg_StPt_Sch_EZ!$C$30:$I$30,0)),"F","C")</f>
        <v>21.111111111111111</v>
      </c>
      <c r="J2297" s="34">
        <f>CONVERT(INDEX(Clg_StPt_Sch_EZ!$C$4:$I$27,MATCH(Schedules_8760!$C2297,Clg_StPt_Sch_EZ!$B$4:$B$27,0),MATCH(Schedules_8760!$F2297,Clg_StPt_Sch_EZ!$C$3:$I$3,0)),"F","C")</f>
        <v>25.555555555555554</v>
      </c>
      <c r="K2297" s="34">
        <f>CONVERT(INDEX(Clg_StPt_Sch_EZ!$C$31:$I$54,MATCH(Schedules_8760!$C2297,Clg_StPt_Sch_EZ!$B$31:$B$54,0),MATCH(Schedules_8760!$F2297,Clg_StPt_Sch_EZ!$C$30:$I$30,0)),"F","C")</f>
        <v>25</v>
      </c>
      <c r="L2297" s="34">
        <f>CONVERT(INDEX(DHW_StPt_Sch_EZ!$C$4:$I$27,MATCH(Schedules_8760!$C2297,DHW_StPt_Sch_EZ!$B$4:$B$27,0),MATCH(Schedules_8760!$F2297,DHW_StPt_Sch_EZ!$C$3:$I$3,0)),"F","C")</f>
        <v>53.333333333333329</v>
      </c>
      <c r="M2297" s="34">
        <f>CONVERT(INDEX(DHW_StPt_Sch_EZ!$C$31:$I$54,MATCH(Schedules_8760!$C2297,DHW_StPt_Sch_EZ!$B$31:$B$54,0),MATCH(Schedules_8760!$F2297,DHW_StPt_Sch_EZ!$C$30:$I$30,0)),"F","C")</f>
        <v>53.333333333333329</v>
      </c>
      <c r="N2297" s="12"/>
      <c r="O2297" s="12"/>
      <c r="P2297" s="12"/>
    </row>
    <row r="2298" spans="1:16" x14ac:dyDescent="0.25">
      <c r="A2298" s="35">
        <v>2297</v>
      </c>
      <c r="B2298" s="89">
        <v>96.666666666666671</v>
      </c>
      <c r="C2298" s="35">
        <f t="shared" si="175"/>
        <v>17</v>
      </c>
      <c r="D2298" s="35">
        <f t="shared" si="178"/>
        <v>96</v>
      </c>
      <c r="E2298" s="35">
        <f t="shared" si="179"/>
        <v>5</v>
      </c>
      <c r="F2298" s="35" t="str">
        <f t="shared" si="176"/>
        <v>Thursday</v>
      </c>
      <c r="G2298" s="35">
        <f t="shared" si="177"/>
        <v>4</v>
      </c>
      <c r="H2298" s="34">
        <f>CONVERT(INDEX(Htg_StPt_Sch_EZ!$C$4:$I$27,MATCH(Schedules_8760!$C2298,Htg_StPt_Sch_EZ!$B$4:$B$27,0),MATCH(Schedules_8760!$F2298,Htg_StPt_Sch_EZ!$C$3:$I$3,0)),"F","C")</f>
        <v>20.555555555555554</v>
      </c>
      <c r="I2298" s="34">
        <f>CONVERT(INDEX(Htg_StPt_Sch_EZ!$C$31:$I$54,MATCH(Schedules_8760!$C2298,Htg_StPt_Sch_EZ!$B$31:$B$54,0),MATCH(Schedules_8760!$F2298,Htg_StPt_Sch_EZ!$C$30:$I$30,0)),"F","C")</f>
        <v>17.777777777777779</v>
      </c>
      <c r="J2298" s="34">
        <f>CONVERT(INDEX(Clg_StPt_Sch_EZ!$C$4:$I$27,MATCH(Schedules_8760!$C2298,Clg_StPt_Sch_EZ!$B$4:$B$27,0),MATCH(Schedules_8760!$F2298,Clg_StPt_Sch_EZ!$C$3:$I$3,0)),"F","C")</f>
        <v>25.555555555555554</v>
      </c>
      <c r="K2298" s="34">
        <f>CONVERT(INDEX(Clg_StPt_Sch_EZ!$C$31:$I$54,MATCH(Schedules_8760!$C2298,Clg_StPt_Sch_EZ!$B$31:$B$54,0),MATCH(Schedules_8760!$F2298,Clg_StPt_Sch_EZ!$C$30:$I$30,0)),"F","C")</f>
        <v>25</v>
      </c>
      <c r="L2298" s="34">
        <f>CONVERT(INDEX(DHW_StPt_Sch_EZ!$C$4:$I$27,MATCH(Schedules_8760!$C2298,DHW_StPt_Sch_EZ!$B$4:$B$27,0),MATCH(Schedules_8760!$F2298,DHW_StPt_Sch_EZ!$C$3:$I$3,0)),"F","C")</f>
        <v>53.333333333333329</v>
      </c>
      <c r="M2298" s="34">
        <f>CONVERT(INDEX(DHW_StPt_Sch_EZ!$C$31:$I$54,MATCH(Schedules_8760!$C2298,DHW_StPt_Sch_EZ!$B$31:$B$54,0),MATCH(Schedules_8760!$F2298,DHW_StPt_Sch_EZ!$C$30:$I$30,0)),"F","C")</f>
        <v>53.333333333333329</v>
      </c>
      <c r="N2298" s="12"/>
      <c r="O2298" s="12"/>
      <c r="P2298" s="12"/>
    </row>
    <row r="2299" spans="1:16" x14ac:dyDescent="0.25">
      <c r="A2299" s="35">
        <v>2298</v>
      </c>
      <c r="B2299" s="89">
        <v>96.708333333333329</v>
      </c>
      <c r="C2299" s="35">
        <f t="shared" si="175"/>
        <v>18</v>
      </c>
      <c r="D2299" s="35">
        <f t="shared" si="178"/>
        <v>96</v>
      </c>
      <c r="E2299" s="35">
        <f t="shared" si="179"/>
        <v>5</v>
      </c>
      <c r="F2299" s="35" t="str">
        <f t="shared" si="176"/>
        <v>Thursday</v>
      </c>
      <c r="G2299" s="35">
        <f t="shared" si="177"/>
        <v>4</v>
      </c>
      <c r="H2299" s="34">
        <f>CONVERT(INDEX(Htg_StPt_Sch_EZ!$C$4:$I$27,MATCH(Schedules_8760!$C2299,Htg_StPt_Sch_EZ!$B$4:$B$27,0),MATCH(Schedules_8760!$F2299,Htg_StPt_Sch_EZ!$C$3:$I$3,0)),"F","C")</f>
        <v>20.555555555555554</v>
      </c>
      <c r="I2299" s="34">
        <f>CONVERT(INDEX(Htg_StPt_Sch_EZ!$C$31:$I$54,MATCH(Schedules_8760!$C2299,Htg_StPt_Sch_EZ!$B$31:$B$54,0),MATCH(Schedules_8760!$F2299,Htg_StPt_Sch_EZ!$C$30:$I$30,0)),"F","C")</f>
        <v>17.777777777777779</v>
      </c>
      <c r="J2299" s="34">
        <f>CONVERT(INDEX(Clg_StPt_Sch_EZ!$C$4:$I$27,MATCH(Schedules_8760!$C2299,Clg_StPt_Sch_EZ!$B$4:$B$27,0),MATCH(Schedules_8760!$F2299,Clg_StPt_Sch_EZ!$C$3:$I$3,0)),"F","C")</f>
        <v>25.555555555555554</v>
      </c>
      <c r="K2299" s="34">
        <f>CONVERT(INDEX(Clg_StPt_Sch_EZ!$C$31:$I$54,MATCH(Schedules_8760!$C2299,Clg_StPt_Sch_EZ!$B$31:$B$54,0),MATCH(Schedules_8760!$F2299,Clg_StPt_Sch_EZ!$C$30:$I$30,0)),"F","C")</f>
        <v>28.333333333333332</v>
      </c>
      <c r="L2299" s="34">
        <f>CONVERT(INDEX(DHW_StPt_Sch_EZ!$C$4:$I$27,MATCH(Schedules_8760!$C2299,DHW_StPt_Sch_EZ!$B$4:$B$27,0),MATCH(Schedules_8760!$F2299,DHW_StPt_Sch_EZ!$C$3:$I$3,0)),"F","C")</f>
        <v>53.333333333333329</v>
      </c>
      <c r="M2299" s="34">
        <f>CONVERT(INDEX(DHW_StPt_Sch_EZ!$C$31:$I$54,MATCH(Schedules_8760!$C2299,DHW_StPt_Sch_EZ!$B$31:$B$54,0),MATCH(Schedules_8760!$F2299,DHW_StPt_Sch_EZ!$C$30:$I$30,0)),"F","C")</f>
        <v>53.333333333333329</v>
      </c>
      <c r="N2299" s="12"/>
      <c r="O2299" s="12"/>
      <c r="P2299" s="12"/>
    </row>
    <row r="2300" spans="1:16" x14ac:dyDescent="0.25">
      <c r="A2300" s="35">
        <v>2299</v>
      </c>
      <c r="B2300" s="89">
        <v>96.75</v>
      </c>
      <c r="C2300" s="35">
        <f t="shared" si="175"/>
        <v>19</v>
      </c>
      <c r="D2300" s="35">
        <f t="shared" si="178"/>
        <v>96</v>
      </c>
      <c r="E2300" s="35">
        <f t="shared" si="179"/>
        <v>5</v>
      </c>
      <c r="F2300" s="35" t="str">
        <f t="shared" si="176"/>
        <v>Thursday</v>
      </c>
      <c r="G2300" s="35">
        <f t="shared" si="177"/>
        <v>4</v>
      </c>
      <c r="H2300" s="34">
        <f>CONVERT(INDEX(Htg_StPt_Sch_EZ!$C$4:$I$27,MATCH(Schedules_8760!$C2300,Htg_StPt_Sch_EZ!$B$4:$B$27,0),MATCH(Schedules_8760!$F2300,Htg_StPt_Sch_EZ!$C$3:$I$3,0)),"F","C")</f>
        <v>20.555555555555554</v>
      </c>
      <c r="I2300" s="34">
        <f>CONVERT(INDEX(Htg_StPt_Sch_EZ!$C$31:$I$54,MATCH(Schedules_8760!$C2300,Htg_StPt_Sch_EZ!$B$31:$B$54,0),MATCH(Schedules_8760!$F2300,Htg_StPt_Sch_EZ!$C$30:$I$30,0)),"F","C")</f>
        <v>18.333333333333332</v>
      </c>
      <c r="J2300" s="34">
        <f>CONVERT(INDEX(Clg_StPt_Sch_EZ!$C$4:$I$27,MATCH(Schedules_8760!$C2300,Clg_StPt_Sch_EZ!$B$4:$B$27,0),MATCH(Schedules_8760!$F2300,Clg_StPt_Sch_EZ!$C$3:$I$3,0)),"F","C")</f>
        <v>25.555555555555554</v>
      </c>
      <c r="K2300" s="34">
        <f>CONVERT(INDEX(Clg_StPt_Sch_EZ!$C$31:$I$54,MATCH(Schedules_8760!$C2300,Clg_StPt_Sch_EZ!$B$31:$B$54,0),MATCH(Schedules_8760!$F2300,Clg_StPt_Sch_EZ!$C$30:$I$30,0)),"F","C")</f>
        <v>28.333333333333332</v>
      </c>
      <c r="L2300" s="34">
        <f>CONVERT(INDEX(DHW_StPt_Sch_EZ!$C$4:$I$27,MATCH(Schedules_8760!$C2300,DHW_StPt_Sch_EZ!$B$4:$B$27,0),MATCH(Schedules_8760!$F2300,DHW_StPt_Sch_EZ!$C$3:$I$3,0)),"F","C")</f>
        <v>53.333333333333329</v>
      </c>
      <c r="M2300" s="34">
        <f>CONVERT(INDEX(DHW_StPt_Sch_EZ!$C$31:$I$54,MATCH(Schedules_8760!$C2300,DHW_StPt_Sch_EZ!$B$31:$B$54,0),MATCH(Schedules_8760!$F2300,DHW_StPt_Sch_EZ!$C$30:$I$30,0)),"F","C")</f>
        <v>53.333333333333329</v>
      </c>
      <c r="N2300" s="12"/>
      <c r="O2300" s="12"/>
      <c r="P2300" s="12"/>
    </row>
    <row r="2301" spans="1:16" x14ac:dyDescent="0.25">
      <c r="A2301" s="35">
        <v>2300</v>
      </c>
      <c r="B2301" s="89">
        <v>96.791666666666671</v>
      </c>
      <c r="C2301" s="35">
        <f t="shared" si="175"/>
        <v>20</v>
      </c>
      <c r="D2301" s="35">
        <f t="shared" si="178"/>
        <v>96</v>
      </c>
      <c r="E2301" s="35">
        <f t="shared" si="179"/>
        <v>5</v>
      </c>
      <c r="F2301" s="35" t="str">
        <f t="shared" si="176"/>
        <v>Thursday</v>
      </c>
      <c r="G2301" s="35">
        <f t="shared" si="177"/>
        <v>4</v>
      </c>
      <c r="H2301" s="34">
        <f>CONVERT(INDEX(Htg_StPt_Sch_EZ!$C$4:$I$27,MATCH(Schedules_8760!$C2301,Htg_StPt_Sch_EZ!$B$4:$B$27,0),MATCH(Schedules_8760!$F2301,Htg_StPt_Sch_EZ!$C$3:$I$3,0)),"F","C")</f>
        <v>20.555555555555554</v>
      </c>
      <c r="I2301" s="34">
        <f>CONVERT(INDEX(Htg_StPt_Sch_EZ!$C$31:$I$54,MATCH(Schedules_8760!$C2301,Htg_StPt_Sch_EZ!$B$31:$B$54,0),MATCH(Schedules_8760!$F2301,Htg_StPt_Sch_EZ!$C$30:$I$30,0)),"F","C")</f>
        <v>18.888888888888889</v>
      </c>
      <c r="J2301" s="34">
        <f>CONVERT(INDEX(Clg_StPt_Sch_EZ!$C$4:$I$27,MATCH(Schedules_8760!$C2301,Clg_StPt_Sch_EZ!$B$4:$B$27,0),MATCH(Schedules_8760!$F2301,Clg_StPt_Sch_EZ!$C$3:$I$3,0)),"F","C")</f>
        <v>25.555555555555554</v>
      </c>
      <c r="K2301" s="34">
        <f>CONVERT(INDEX(Clg_StPt_Sch_EZ!$C$31:$I$54,MATCH(Schedules_8760!$C2301,Clg_StPt_Sch_EZ!$B$31:$B$54,0),MATCH(Schedules_8760!$F2301,Clg_StPt_Sch_EZ!$C$30:$I$30,0)),"F","C")</f>
        <v>28.333333333333332</v>
      </c>
      <c r="L2301" s="34">
        <f>CONVERT(INDEX(DHW_StPt_Sch_EZ!$C$4:$I$27,MATCH(Schedules_8760!$C2301,DHW_StPt_Sch_EZ!$B$4:$B$27,0),MATCH(Schedules_8760!$F2301,DHW_StPt_Sch_EZ!$C$3:$I$3,0)),"F","C")</f>
        <v>53.333333333333329</v>
      </c>
      <c r="M2301" s="34">
        <f>CONVERT(INDEX(DHW_StPt_Sch_EZ!$C$31:$I$54,MATCH(Schedules_8760!$C2301,DHW_StPt_Sch_EZ!$B$31:$B$54,0),MATCH(Schedules_8760!$F2301,DHW_StPt_Sch_EZ!$C$30:$I$30,0)),"F","C")</f>
        <v>53.333333333333329</v>
      </c>
      <c r="N2301" s="12"/>
      <c r="O2301" s="12"/>
      <c r="P2301" s="12"/>
    </row>
    <row r="2302" spans="1:16" x14ac:dyDescent="0.25">
      <c r="A2302" s="35">
        <v>2301</v>
      </c>
      <c r="B2302" s="89">
        <v>96.833333333333329</v>
      </c>
      <c r="C2302" s="35">
        <f t="shared" si="175"/>
        <v>21</v>
      </c>
      <c r="D2302" s="35">
        <f t="shared" si="178"/>
        <v>96</v>
      </c>
      <c r="E2302" s="35">
        <f t="shared" si="179"/>
        <v>5</v>
      </c>
      <c r="F2302" s="35" t="str">
        <f t="shared" si="176"/>
        <v>Thursday</v>
      </c>
      <c r="G2302" s="35">
        <f t="shared" si="177"/>
        <v>4</v>
      </c>
      <c r="H2302" s="34">
        <f>CONVERT(INDEX(Htg_StPt_Sch_EZ!$C$4:$I$27,MATCH(Schedules_8760!$C2302,Htg_StPt_Sch_EZ!$B$4:$B$27,0),MATCH(Schedules_8760!$F2302,Htg_StPt_Sch_EZ!$C$3:$I$3,0)),"F","C")</f>
        <v>20.555555555555554</v>
      </c>
      <c r="I2302" s="34">
        <f>CONVERT(INDEX(Htg_StPt_Sch_EZ!$C$31:$I$54,MATCH(Schedules_8760!$C2302,Htg_StPt_Sch_EZ!$B$31:$B$54,0),MATCH(Schedules_8760!$F2302,Htg_StPt_Sch_EZ!$C$30:$I$30,0)),"F","C")</f>
        <v>19.444444444444443</v>
      </c>
      <c r="J2302" s="34">
        <f>CONVERT(INDEX(Clg_StPt_Sch_EZ!$C$4:$I$27,MATCH(Schedules_8760!$C2302,Clg_StPt_Sch_EZ!$B$4:$B$27,0),MATCH(Schedules_8760!$F2302,Clg_StPt_Sch_EZ!$C$3:$I$3,0)),"F","C")</f>
        <v>25.555555555555554</v>
      </c>
      <c r="K2302" s="34">
        <f>CONVERT(INDEX(Clg_StPt_Sch_EZ!$C$31:$I$54,MATCH(Schedules_8760!$C2302,Clg_StPt_Sch_EZ!$B$31:$B$54,0),MATCH(Schedules_8760!$F2302,Clg_StPt_Sch_EZ!$C$30:$I$30,0)),"F","C")</f>
        <v>28.333333333333332</v>
      </c>
      <c r="L2302" s="34">
        <f>CONVERT(INDEX(DHW_StPt_Sch_EZ!$C$4:$I$27,MATCH(Schedules_8760!$C2302,DHW_StPt_Sch_EZ!$B$4:$B$27,0),MATCH(Schedules_8760!$F2302,DHW_StPt_Sch_EZ!$C$3:$I$3,0)),"F","C")</f>
        <v>53.333333333333329</v>
      </c>
      <c r="M2302" s="34">
        <f>CONVERT(INDEX(DHW_StPt_Sch_EZ!$C$31:$I$54,MATCH(Schedules_8760!$C2302,DHW_StPt_Sch_EZ!$B$31:$B$54,0),MATCH(Schedules_8760!$F2302,DHW_StPt_Sch_EZ!$C$30:$I$30,0)),"F","C")</f>
        <v>53.333333333333329</v>
      </c>
      <c r="N2302" s="12"/>
      <c r="O2302" s="12"/>
      <c r="P2302" s="12"/>
    </row>
    <row r="2303" spans="1:16" x14ac:dyDescent="0.25">
      <c r="A2303" s="35">
        <v>2302</v>
      </c>
      <c r="B2303" s="89">
        <v>96.875</v>
      </c>
      <c r="C2303" s="35">
        <f t="shared" si="175"/>
        <v>22</v>
      </c>
      <c r="D2303" s="35">
        <f t="shared" si="178"/>
        <v>96</v>
      </c>
      <c r="E2303" s="35">
        <f t="shared" si="179"/>
        <v>5</v>
      </c>
      <c r="F2303" s="35" t="str">
        <f t="shared" si="176"/>
        <v>Thursday</v>
      </c>
      <c r="G2303" s="35">
        <f t="shared" si="177"/>
        <v>4</v>
      </c>
      <c r="H2303" s="34">
        <f>CONVERT(INDEX(Htg_StPt_Sch_EZ!$C$4:$I$27,MATCH(Schedules_8760!$C2303,Htg_StPt_Sch_EZ!$B$4:$B$27,0),MATCH(Schedules_8760!$F2303,Htg_StPt_Sch_EZ!$C$3:$I$3,0)),"F","C")</f>
        <v>20.555555555555554</v>
      </c>
      <c r="I2303" s="34">
        <f>CONVERT(INDEX(Htg_StPt_Sch_EZ!$C$31:$I$54,MATCH(Schedules_8760!$C2303,Htg_StPt_Sch_EZ!$B$31:$B$54,0),MATCH(Schedules_8760!$F2303,Htg_StPt_Sch_EZ!$C$30:$I$30,0)),"F","C")</f>
        <v>19.444444444444443</v>
      </c>
      <c r="J2303" s="34">
        <f>CONVERT(INDEX(Clg_StPt_Sch_EZ!$C$4:$I$27,MATCH(Schedules_8760!$C2303,Clg_StPt_Sch_EZ!$B$4:$B$27,0),MATCH(Schedules_8760!$F2303,Clg_StPt_Sch_EZ!$C$3:$I$3,0)),"F","C")</f>
        <v>25.555555555555554</v>
      </c>
      <c r="K2303" s="34">
        <f>CONVERT(INDEX(Clg_StPt_Sch_EZ!$C$31:$I$54,MATCH(Schedules_8760!$C2303,Clg_StPt_Sch_EZ!$B$31:$B$54,0),MATCH(Schedules_8760!$F2303,Clg_StPt_Sch_EZ!$C$30:$I$30,0)),"F","C")</f>
        <v>28.333333333333332</v>
      </c>
      <c r="L2303" s="34">
        <f>CONVERT(INDEX(DHW_StPt_Sch_EZ!$C$4:$I$27,MATCH(Schedules_8760!$C2303,DHW_StPt_Sch_EZ!$B$4:$B$27,0),MATCH(Schedules_8760!$F2303,DHW_StPt_Sch_EZ!$C$3:$I$3,0)),"F","C")</f>
        <v>53.333333333333329</v>
      </c>
      <c r="M2303" s="34">
        <f>CONVERT(INDEX(DHW_StPt_Sch_EZ!$C$31:$I$54,MATCH(Schedules_8760!$C2303,DHW_StPt_Sch_EZ!$B$31:$B$54,0),MATCH(Schedules_8760!$F2303,DHW_StPt_Sch_EZ!$C$30:$I$30,0)),"F","C")</f>
        <v>53.333333333333329</v>
      </c>
      <c r="N2303" s="12"/>
      <c r="O2303" s="12"/>
      <c r="P2303" s="12"/>
    </row>
    <row r="2304" spans="1:16" x14ac:dyDescent="0.25">
      <c r="A2304" s="35">
        <v>2303</v>
      </c>
      <c r="B2304" s="89">
        <v>96.916666666666671</v>
      </c>
      <c r="C2304" s="35">
        <f t="shared" si="175"/>
        <v>23</v>
      </c>
      <c r="D2304" s="35">
        <f t="shared" si="178"/>
        <v>96</v>
      </c>
      <c r="E2304" s="35">
        <f t="shared" si="179"/>
        <v>5</v>
      </c>
      <c r="F2304" s="35" t="str">
        <f t="shared" si="176"/>
        <v>Thursday</v>
      </c>
      <c r="G2304" s="35">
        <f t="shared" si="177"/>
        <v>4</v>
      </c>
      <c r="H2304" s="34">
        <f>CONVERT(INDEX(Htg_StPt_Sch_EZ!$C$4:$I$27,MATCH(Schedules_8760!$C2304,Htg_StPt_Sch_EZ!$B$4:$B$27,0),MATCH(Schedules_8760!$F2304,Htg_StPt_Sch_EZ!$C$3:$I$3,0)),"F","C")</f>
        <v>20.555555555555554</v>
      </c>
      <c r="I2304" s="34">
        <f>CONVERT(INDEX(Htg_StPt_Sch_EZ!$C$31:$I$54,MATCH(Schedules_8760!$C2304,Htg_StPt_Sch_EZ!$B$31:$B$54,0),MATCH(Schedules_8760!$F2304,Htg_StPt_Sch_EZ!$C$30:$I$30,0)),"F","C")</f>
        <v>19.444444444444443</v>
      </c>
      <c r="J2304" s="34">
        <f>CONVERT(INDEX(Clg_StPt_Sch_EZ!$C$4:$I$27,MATCH(Schedules_8760!$C2304,Clg_StPt_Sch_EZ!$B$4:$B$27,0),MATCH(Schedules_8760!$F2304,Clg_StPt_Sch_EZ!$C$3:$I$3,0)),"F","C")</f>
        <v>25.555555555555554</v>
      </c>
      <c r="K2304" s="34">
        <f>CONVERT(INDEX(Clg_StPt_Sch_EZ!$C$31:$I$54,MATCH(Schedules_8760!$C2304,Clg_StPt_Sch_EZ!$B$31:$B$54,0),MATCH(Schedules_8760!$F2304,Clg_StPt_Sch_EZ!$C$30:$I$30,0)),"F","C")</f>
        <v>28.333333333333332</v>
      </c>
      <c r="L2304" s="34">
        <f>CONVERT(INDEX(DHW_StPt_Sch_EZ!$C$4:$I$27,MATCH(Schedules_8760!$C2304,DHW_StPt_Sch_EZ!$B$4:$B$27,0),MATCH(Schedules_8760!$F2304,DHW_StPt_Sch_EZ!$C$3:$I$3,0)),"F","C")</f>
        <v>53.333333333333329</v>
      </c>
      <c r="M2304" s="34">
        <f>CONVERT(INDEX(DHW_StPt_Sch_EZ!$C$31:$I$54,MATCH(Schedules_8760!$C2304,DHW_StPt_Sch_EZ!$B$31:$B$54,0),MATCH(Schedules_8760!$F2304,DHW_StPt_Sch_EZ!$C$30:$I$30,0)),"F","C")</f>
        <v>53.333333333333329</v>
      </c>
      <c r="N2304" s="12"/>
      <c r="O2304" s="12"/>
      <c r="P2304" s="12"/>
    </row>
    <row r="2305" spans="1:16" x14ac:dyDescent="0.25">
      <c r="A2305" s="35">
        <v>2304</v>
      </c>
      <c r="B2305" s="89">
        <v>96.958333333333329</v>
      </c>
      <c r="C2305" s="35">
        <f t="shared" si="175"/>
        <v>24</v>
      </c>
      <c r="D2305" s="35">
        <f t="shared" si="178"/>
        <v>96</v>
      </c>
      <c r="E2305" s="35">
        <f t="shared" si="179"/>
        <v>5</v>
      </c>
      <c r="F2305" s="35" t="str">
        <f t="shared" si="176"/>
        <v>Thursday</v>
      </c>
      <c r="G2305" s="35">
        <f t="shared" si="177"/>
        <v>4</v>
      </c>
      <c r="H2305" s="34">
        <f>CONVERT(INDEX(Htg_StPt_Sch_EZ!$C$4:$I$27,MATCH(Schedules_8760!$C2305,Htg_StPt_Sch_EZ!$B$4:$B$27,0),MATCH(Schedules_8760!$F2305,Htg_StPt_Sch_EZ!$C$3:$I$3,0)),"F","C")</f>
        <v>20.555555555555554</v>
      </c>
      <c r="I2305" s="34">
        <f>CONVERT(INDEX(Htg_StPt_Sch_EZ!$C$31:$I$54,MATCH(Schedules_8760!$C2305,Htg_StPt_Sch_EZ!$B$31:$B$54,0),MATCH(Schedules_8760!$F2305,Htg_StPt_Sch_EZ!$C$30:$I$30,0)),"F","C")</f>
        <v>19.444444444444443</v>
      </c>
      <c r="J2305" s="34">
        <f>CONVERT(INDEX(Clg_StPt_Sch_EZ!$C$4:$I$27,MATCH(Schedules_8760!$C2305,Clg_StPt_Sch_EZ!$B$4:$B$27,0),MATCH(Schedules_8760!$F2305,Clg_StPt_Sch_EZ!$C$3:$I$3,0)),"F","C")</f>
        <v>25.555555555555554</v>
      </c>
      <c r="K2305" s="34">
        <f>CONVERT(INDEX(Clg_StPt_Sch_EZ!$C$31:$I$54,MATCH(Schedules_8760!$C2305,Clg_StPt_Sch_EZ!$B$31:$B$54,0),MATCH(Schedules_8760!$F2305,Clg_StPt_Sch_EZ!$C$30:$I$30,0)),"F","C")</f>
        <v>28.333333333333332</v>
      </c>
      <c r="L2305" s="34">
        <f>CONVERT(INDEX(DHW_StPt_Sch_EZ!$C$4:$I$27,MATCH(Schedules_8760!$C2305,DHW_StPt_Sch_EZ!$B$4:$B$27,0),MATCH(Schedules_8760!$F2305,DHW_StPt_Sch_EZ!$C$3:$I$3,0)),"F","C")</f>
        <v>53.333333333333329</v>
      </c>
      <c r="M2305" s="34">
        <f>CONVERT(INDEX(DHW_StPt_Sch_EZ!$C$31:$I$54,MATCH(Schedules_8760!$C2305,DHW_StPt_Sch_EZ!$B$31:$B$54,0),MATCH(Schedules_8760!$F2305,DHW_StPt_Sch_EZ!$C$30:$I$30,0)),"F","C")</f>
        <v>53.333333333333329</v>
      </c>
      <c r="N2305" s="12"/>
      <c r="O2305" s="12"/>
      <c r="P2305" s="12"/>
    </row>
    <row r="2306" spans="1:16" x14ac:dyDescent="0.25">
      <c r="A2306" s="35">
        <v>2305</v>
      </c>
      <c r="B2306" s="89">
        <v>97</v>
      </c>
      <c r="C2306" s="35">
        <f t="shared" ref="C2306:C2369" si="180">HOUR(B2306)+1</f>
        <v>1</v>
      </c>
      <c r="D2306" s="35">
        <f t="shared" si="178"/>
        <v>97</v>
      </c>
      <c r="E2306" s="35">
        <f t="shared" si="179"/>
        <v>6</v>
      </c>
      <c r="F2306" s="35" t="str">
        <f t="shared" ref="F2306:F2369" si="181">IF(E2306=1,"Sunday",IF(E2306=2,"Monday",IF(E2306=3,"Tuesday",IF(E2306=4,"Wednesday",IF(E2306=5,"Thursday",IF(E2306=6,"Friday","Saturday"))))))</f>
        <v>Friday</v>
      </c>
      <c r="G2306" s="35">
        <f t="shared" ref="G2306:G2369" si="182">MONTH(B2306)</f>
        <v>4</v>
      </c>
      <c r="H2306" s="34">
        <f>CONVERT(INDEX(Htg_StPt_Sch_EZ!$C$4:$I$27,MATCH(Schedules_8760!$C2306,Htg_StPt_Sch_EZ!$B$4:$B$27,0),MATCH(Schedules_8760!$F2306,Htg_StPt_Sch_EZ!$C$3:$I$3,0)),"F","C")</f>
        <v>20.555555555555554</v>
      </c>
      <c r="I2306" s="34">
        <f>CONVERT(INDEX(Htg_StPt_Sch_EZ!$C$31:$I$54,MATCH(Schedules_8760!$C2306,Htg_StPt_Sch_EZ!$B$31:$B$54,0),MATCH(Schedules_8760!$F2306,Htg_StPt_Sch_EZ!$C$30:$I$30,0)),"F","C")</f>
        <v>19.444444444444443</v>
      </c>
      <c r="J2306" s="34">
        <f>CONVERT(INDEX(Clg_StPt_Sch_EZ!$C$4:$I$27,MATCH(Schedules_8760!$C2306,Clg_StPt_Sch_EZ!$B$4:$B$27,0),MATCH(Schedules_8760!$F2306,Clg_StPt_Sch_EZ!$C$3:$I$3,0)),"F","C")</f>
        <v>25.555555555555554</v>
      </c>
      <c r="K2306" s="34">
        <f>CONVERT(INDEX(Clg_StPt_Sch_EZ!$C$31:$I$54,MATCH(Schedules_8760!$C2306,Clg_StPt_Sch_EZ!$B$31:$B$54,0),MATCH(Schedules_8760!$F2306,Clg_StPt_Sch_EZ!$C$30:$I$30,0)),"F","C")</f>
        <v>28.333333333333332</v>
      </c>
      <c r="L2306" s="34">
        <f>CONVERT(INDEX(DHW_StPt_Sch_EZ!$C$4:$I$27,MATCH(Schedules_8760!$C2306,DHW_StPt_Sch_EZ!$B$4:$B$27,0),MATCH(Schedules_8760!$F2306,DHW_StPt_Sch_EZ!$C$3:$I$3,0)),"F","C")</f>
        <v>53.333333333333329</v>
      </c>
      <c r="M2306" s="34">
        <f>CONVERT(INDEX(DHW_StPt_Sch_EZ!$C$31:$I$54,MATCH(Schedules_8760!$C2306,DHW_StPt_Sch_EZ!$B$31:$B$54,0),MATCH(Schedules_8760!$F2306,DHW_StPt_Sch_EZ!$C$30:$I$30,0)),"F","C")</f>
        <v>53.333333333333329</v>
      </c>
      <c r="N2306" s="12"/>
      <c r="O2306" s="12"/>
      <c r="P2306" s="12"/>
    </row>
    <row r="2307" spans="1:16" x14ac:dyDescent="0.25">
      <c r="A2307" s="35">
        <v>2306</v>
      </c>
      <c r="B2307" s="89">
        <v>97.041666666666671</v>
      </c>
      <c r="C2307" s="35">
        <f t="shared" si="180"/>
        <v>2</v>
      </c>
      <c r="D2307" s="35">
        <f t="shared" ref="D2307:D2370" si="183">IF(C2307=1,D2306+1,D2306)</f>
        <v>97</v>
      </c>
      <c r="E2307" s="35">
        <f t="shared" ref="E2307:E2370" si="184">IF(AND(C2307=1,E2306=7),1,IF(C2307=1,E2306+1,E2306))</f>
        <v>6</v>
      </c>
      <c r="F2307" s="35" t="str">
        <f t="shared" si="181"/>
        <v>Friday</v>
      </c>
      <c r="G2307" s="35">
        <f t="shared" si="182"/>
        <v>4</v>
      </c>
      <c r="H2307" s="34">
        <f>CONVERT(INDEX(Htg_StPt_Sch_EZ!$C$4:$I$27,MATCH(Schedules_8760!$C2307,Htg_StPt_Sch_EZ!$B$4:$B$27,0),MATCH(Schedules_8760!$F2307,Htg_StPt_Sch_EZ!$C$3:$I$3,0)),"F","C")</f>
        <v>20.555555555555554</v>
      </c>
      <c r="I2307" s="34">
        <f>CONVERT(INDEX(Htg_StPt_Sch_EZ!$C$31:$I$54,MATCH(Schedules_8760!$C2307,Htg_StPt_Sch_EZ!$B$31:$B$54,0),MATCH(Schedules_8760!$F2307,Htg_StPt_Sch_EZ!$C$30:$I$30,0)),"F","C")</f>
        <v>19.444444444444443</v>
      </c>
      <c r="J2307" s="34">
        <f>CONVERT(INDEX(Clg_StPt_Sch_EZ!$C$4:$I$27,MATCH(Schedules_8760!$C2307,Clg_StPt_Sch_EZ!$B$4:$B$27,0),MATCH(Schedules_8760!$F2307,Clg_StPt_Sch_EZ!$C$3:$I$3,0)),"F","C")</f>
        <v>25.555555555555554</v>
      </c>
      <c r="K2307" s="34">
        <f>CONVERT(INDEX(Clg_StPt_Sch_EZ!$C$31:$I$54,MATCH(Schedules_8760!$C2307,Clg_StPt_Sch_EZ!$B$31:$B$54,0),MATCH(Schedules_8760!$F2307,Clg_StPt_Sch_EZ!$C$30:$I$30,0)),"F","C")</f>
        <v>28.333333333333332</v>
      </c>
      <c r="L2307" s="34">
        <f>CONVERT(INDEX(DHW_StPt_Sch_EZ!$C$4:$I$27,MATCH(Schedules_8760!$C2307,DHW_StPt_Sch_EZ!$B$4:$B$27,0),MATCH(Schedules_8760!$F2307,DHW_StPt_Sch_EZ!$C$3:$I$3,0)),"F","C")</f>
        <v>53.333333333333329</v>
      </c>
      <c r="M2307" s="34">
        <f>CONVERT(INDEX(DHW_StPt_Sch_EZ!$C$31:$I$54,MATCH(Schedules_8760!$C2307,DHW_StPt_Sch_EZ!$B$31:$B$54,0),MATCH(Schedules_8760!$F2307,DHW_StPt_Sch_EZ!$C$30:$I$30,0)),"F","C")</f>
        <v>53.333333333333329</v>
      </c>
      <c r="N2307" s="12"/>
      <c r="O2307" s="12"/>
      <c r="P2307" s="12"/>
    </row>
    <row r="2308" spans="1:16" x14ac:dyDescent="0.25">
      <c r="A2308" s="35">
        <v>2307</v>
      </c>
      <c r="B2308" s="89">
        <v>97.083333333333329</v>
      </c>
      <c r="C2308" s="35">
        <f t="shared" si="180"/>
        <v>3</v>
      </c>
      <c r="D2308" s="35">
        <f t="shared" si="183"/>
        <v>97</v>
      </c>
      <c r="E2308" s="35">
        <f t="shared" si="184"/>
        <v>6</v>
      </c>
      <c r="F2308" s="35" t="str">
        <f t="shared" si="181"/>
        <v>Friday</v>
      </c>
      <c r="G2308" s="35">
        <f t="shared" si="182"/>
        <v>4</v>
      </c>
      <c r="H2308" s="34">
        <f>CONVERT(INDEX(Htg_StPt_Sch_EZ!$C$4:$I$27,MATCH(Schedules_8760!$C2308,Htg_StPt_Sch_EZ!$B$4:$B$27,0),MATCH(Schedules_8760!$F2308,Htg_StPt_Sch_EZ!$C$3:$I$3,0)),"F","C")</f>
        <v>20.555555555555554</v>
      </c>
      <c r="I2308" s="34">
        <f>CONVERT(INDEX(Htg_StPt_Sch_EZ!$C$31:$I$54,MATCH(Schedules_8760!$C2308,Htg_StPt_Sch_EZ!$B$31:$B$54,0),MATCH(Schedules_8760!$F2308,Htg_StPt_Sch_EZ!$C$30:$I$30,0)),"F","C")</f>
        <v>19.444444444444443</v>
      </c>
      <c r="J2308" s="34">
        <f>CONVERT(INDEX(Clg_StPt_Sch_EZ!$C$4:$I$27,MATCH(Schedules_8760!$C2308,Clg_StPt_Sch_EZ!$B$4:$B$27,0),MATCH(Schedules_8760!$F2308,Clg_StPt_Sch_EZ!$C$3:$I$3,0)),"F","C")</f>
        <v>25.555555555555554</v>
      </c>
      <c r="K2308" s="34">
        <f>CONVERT(INDEX(Clg_StPt_Sch_EZ!$C$31:$I$54,MATCH(Schedules_8760!$C2308,Clg_StPt_Sch_EZ!$B$31:$B$54,0),MATCH(Schedules_8760!$F2308,Clg_StPt_Sch_EZ!$C$30:$I$30,0)),"F","C")</f>
        <v>28.333333333333332</v>
      </c>
      <c r="L2308" s="34">
        <f>CONVERT(INDEX(DHW_StPt_Sch_EZ!$C$4:$I$27,MATCH(Schedules_8760!$C2308,DHW_StPt_Sch_EZ!$B$4:$B$27,0),MATCH(Schedules_8760!$F2308,DHW_StPt_Sch_EZ!$C$3:$I$3,0)),"F","C")</f>
        <v>53.333333333333329</v>
      </c>
      <c r="M2308" s="34">
        <f>CONVERT(INDEX(DHW_StPt_Sch_EZ!$C$31:$I$54,MATCH(Schedules_8760!$C2308,DHW_StPt_Sch_EZ!$B$31:$B$54,0),MATCH(Schedules_8760!$F2308,DHW_StPt_Sch_EZ!$C$30:$I$30,0)),"F","C")</f>
        <v>53.333333333333329</v>
      </c>
      <c r="N2308" s="12"/>
      <c r="O2308" s="12"/>
      <c r="P2308" s="12"/>
    </row>
    <row r="2309" spans="1:16" x14ac:dyDescent="0.25">
      <c r="A2309" s="35">
        <v>2308</v>
      </c>
      <c r="B2309" s="89">
        <v>97.125</v>
      </c>
      <c r="C2309" s="35">
        <f t="shared" si="180"/>
        <v>4</v>
      </c>
      <c r="D2309" s="35">
        <f t="shared" si="183"/>
        <v>97</v>
      </c>
      <c r="E2309" s="35">
        <f t="shared" si="184"/>
        <v>6</v>
      </c>
      <c r="F2309" s="35" t="str">
        <f t="shared" si="181"/>
        <v>Friday</v>
      </c>
      <c r="G2309" s="35">
        <f t="shared" si="182"/>
        <v>4</v>
      </c>
      <c r="H2309" s="34">
        <f>CONVERT(INDEX(Htg_StPt_Sch_EZ!$C$4:$I$27,MATCH(Schedules_8760!$C2309,Htg_StPt_Sch_EZ!$B$4:$B$27,0),MATCH(Schedules_8760!$F2309,Htg_StPt_Sch_EZ!$C$3:$I$3,0)),"F","C")</f>
        <v>20.555555555555554</v>
      </c>
      <c r="I2309" s="34">
        <f>CONVERT(INDEX(Htg_StPt_Sch_EZ!$C$31:$I$54,MATCH(Schedules_8760!$C2309,Htg_StPt_Sch_EZ!$B$31:$B$54,0),MATCH(Schedules_8760!$F2309,Htg_StPt_Sch_EZ!$C$30:$I$30,0)),"F","C")</f>
        <v>19.444444444444443</v>
      </c>
      <c r="J2309" s="34">
        <f>CONVERT(INDEX(Clg_StPt_Sch_EZ!$C$4:$I$27,MATCH(Schedules_8760!$C2309,Clg_StPt_Sch_EZ!$B$4:$B$27,0),MATCH(Schedules_8760!$F2309,Clg_StPt_Sch_EZ!$C$3:$I$3,0)),"F","C")</f>
        <v>25.555555555555554</v>
      </c>
      <c r="K2309" s="34">
        <f>CONVERT(INDEX(Clg_StPt_Sch_EZ!$C$31:$I$54,MATCH(Schedules_8760!$C2309,Clg_StPt_Sch_EZ!$B$31:$B$54,0),MATCH(Schedules_8760!$F2309,Clg_StPt_Sch_EZ!$C$30:$I$30,0)),"F","C")</f>
        <v>28.333333333333332</v>
      </c>
      <c r="L2309" s="34">
        <f>CONVERT(INDEX(DHW_StPt_Sch_EZ!$C$4:$I$27,MATCH(Schedules_8760!$C2309,DHW_StPt_Sch_EZ!$B$4:$B$27,0),MATCH(Schedules_8760!$F2309,DHW_StPt_Sch_EZ!$C$3:$I$3,0)),"F","C")</f>
        <v>53.333333333333329</v>
      </c>
      <c r="M2309" s="34">
        <f>CONVERT(INDEX(DHW_StPt_Sch_EZ!$C$31:$I$54,MATCH(Schedules_8760!$C2309,DHW_StPt_Sch_EZ!$B$31:$B$54,0),MATCH(Schedules_8760!$F2309,DHW_StPt_Sch_EZ!$C$30:$I$30,0)),"F","C")</f>
        <v>53.333333333333329</v>
      </c>
      <c r="N2309" s="12"/>
      <c r="O2309" s="12"/>
      <c r="P2309" s="12"/>
    </row>
    <row r="2310" spans="1:16" x14ac:dyDescent="0.25">
      <c r="A2310" s="35">
        <v>2309</v>
      </c>
      <c r="B2310" s="89">
        <v>97.166666666666671</v>
      </c>
      <c r="C2310" s="35">
        <f t="shared" si="180"/>
        <v>5</v>
      </c>
      <c r="D2310" s="35">
        <f t="shared" si="183"/>
        <v>97</v>
      </c>
      <c r="E2310" s="35">
        <f t="shared" si="184"/>
        <v>6</v>
      </c>
      <c r="F2310" s="35" t="str">
        <f t="shared" si="181"/>
        <v>Friday</v>
      </c>
      <c r="G2310" s="35">
        <f t="shared" si="182"/>
        <v>4</v>
      </c>
      <c r="H2310" s="34">
        <f>CONVERT(INDEX(Htg_StPt_Sch_EZ!$C$4:$I$27,MATCH(Schedules_8760!$C2310,Htg_StPt_Sch_EZ!$B$4:$B$27,0),MATCH(Schedules_8760!$F2310,Htg_StPt_Sch_EZ!$C$3:$I$3,0)),"F","C")</f>
        <v>20.555555555555554</v>
      </c>
      <c r="I2310" s="34">
        <f>CONVERT(INDEX(Htg_StPt_Sch_EZ!$C$31:$I$54,MATCH(Schedules_8760!$C2310,Htg_StPt_Sch_EZ!$B$31:$B$54,0),MATCH(Schedules_8760!$F2310,Htg_StPt_Sch_EZ!$C$30:$I$30,0)),"F","C")</f>
        <v>19.444444444444443</v>
      </c>
      <c r="J2310" s="34">
        <f>CONVERT(INDEX(Clg_StPt_Sch_EZ!$C$4:$I$27,MATCH(Schedules_8760!$C2310,Clg_StPt_Sch_EZ!$B$4:$B$27,0),MATCH(Schedules_8760!$F2310,Clg_StPt_Sch_EZ!$C$3:$I$3,0)),"F","C")</f>
        <v>25.555555555555554</v>
      </c>
      <c r="K2310" s="34">
        <f>CONVERT(INDEX(Clg_StPt_Sch_EZ!$C$31:$I$54,MATCH(Schedules_8760!$C2310,Clg_StPt_Sch_EZ!$B$31:$B$54,0),MATCH(Schedules_8760!$F2310,Clg_StPt_Sch_EZ!$C$30:$I$30,0)),"F","C")</f>
        <v>28.333333333333332</v>
      </c>
      <c r="L2310" s="34">
        <f>CONVERT(INDEX(DHW_StPt_Sch_EZ!$C$4:$I$27,MATCH(Schedules_8760!$C2310,DHW_StPt_Sch_EZ!$B$4:$B$27,0),MATCH(Schedules_8760!$F2310,DHW_StPt_Sch_EZ!$C$3:$I$3,0)),"F","C")</f>
        <v>53.333333333333329</v>
      </c>
      <c r="M2310" s="34">
        <f>CONVERT(INDEX(DHW_StPt_Sch_EZ!$C$31:$I$54,MATCH(Schedules_8760!$C2310,DHW_StPt_Sch_EZ!$B$31:$B$54,0),MATCH(Schedules_8760!$F2310,DHW_StPt_Sch_EZ!$C$30:$I$30,0)),"F","C")</f>
        <v>53.333333333333329</v>
      </c>
      <c r="N2310" s="12"/>
      <c r="O2310" s="12"/>
      <c r="P2310" s="12"/>
    </row>
    <row r="2311" spans="1:16" x14ac:dyDescent="0.25">
      <c r="A2311" s="35">
        <v>2310</v>
      </c>
      <c r="B2311" s="89">
        <v>97.208333333333329</v>
      </c>
      <c r="C2311" s="35">
        <f t="shared" si="180"/>
        <v>6</v>
      </c>
      <c r="D2311" s="35">
        <f t="shared" si="183"/>
        <v>97</v>
      </c>
      <c r="E2311" s="35">
        <f t="shared" si="184"/>
        <v>6</v>
      </c>
      <c r="F2311" s="35" t="str">
        <f t="shared" si="181"/>
        <v>Friday</v>
      </c>
      <c r="G2311" s="35">
        <f t="shared" si="182"/>
        <v>4</v>
      </c>
      <c r="H2311" s="34">
        <f>CONVERT(INDEX(Htg_StPt_Sch_EZ!$C$4:$I$27,MATCH(Schedules_8760!$C2311,Htg_StPt_Sch_EZ!$B$4:$B$27,0),MATCH(Schedules_8760!$F2311,Htg_StPt_Sch_EZ!$C$3:$I$3,0)),"F","C")</f>
        <v>20.555555555555554</v>
      </c>
      <c r="I2311" s="34">
        <f>CONVERT(INDEX(Htg_StPt_Sch_EZ!$C$31:$I$54,MATCH(Schedules_8760!$C2311,Htg_StPt_Sch_EZ!$B$31:$B$54,0),MATCH(Schedules_8760!$F2311,Htg_StPt_Sch_EZ!$C$30:$I$30,0)),"F","C")</f>
        <v>19.444444444444443</v>
      </c>
      <c r="J2311" s="34">
        <f>CONVERT(INDEX(Clg_StPt_Sch_EZ!$C$4:$I$27,MATCH(Schedules_8760!$C2311,Clg_StPt_Sch_EZ!$B$4:$B$27,0),MATCH(Schedules_8760!$F2311,Clg_StPt_Sch_EZ!$C$3:$I$3,0)),"F","C")</f>
        <v>25.555555555555554</v>
      </c>
      <c r="K2311" s="34">
        <f>CONVERT(INDEX(Clg_StPt_Sch_EZ!$C$31:$I$54,MATCH(Schedules_8760!$C2311,Clg_StPt_Sch_EZ!$B$31:$B$54,0),MATCH(Schedules_8760!$F2311,Clg_StPt_Sch_EZ!$C$30:$I$30,0)),"F","C")</f>
        <v>28.333333333333332</v>
      </c>
      <c r="L2311" s="34">
        <f>CONVERT(INDEX(DHW_StPt_Sch_EZ!$C$4:$I$27,MATCH(Schedules_8760!$C2311,DHW_StPt_Sch_EZ!$B$4:$B$27,0),MATCH(Schedules_8760!$F2311,DHW_StPt_Sch_EZ!$C$3:$I$3,0)),"F","C")</f>
        <v>53.333333333333329</v>
      </c>
      <c r="M2311" s="34">
        <f>CONVERT(INDEX(DHW_StPt_Sch_EZ!$C$31:$I$54,MATCH(Schedules_8760!$C2311,DHW_StPt_Sch_EZ!$B$31:$B$54,0),MATCH(Schedules_8760!$F2311,DHW_StPt_Sch_EZ!$C$30:$I$30,0)),"F","C")</f>
        <v>53.333333333333329</v>
      </c>
      <c r="N2311" s="12"/>
      <c r="O2311" s="12"/>
      <c r="P2311" s="12"/>
    </row>
    <row r="2312" spans="1:16" x14ac:dyDescent="0.25">
      <c r="A2312" s="35">
        <v>2311</v>
      </c>
      <c r="B2312" s="89">
        <v>97.25</v>
      </c>
      <c r="C2312" s="35">
        <f t="shared" si="180"/>
        <v>7</v>
      </c>
      <c r="D2312" s="35">
        <f t="shared" si="183"/>
        <v>97</v>
      </c>
      <c r="E2312" s="35">
        <f t="shared" si="184"/>
        <v>6</v>
      </c>
      <c r="F2312" s="35" t="str">
        <f t="shared" si="181"/>
        <v>Friday</v>
      </c>
      <c r="G2312" s="35">
        <f t="shared" si="182"/>
        <v>4</v>
      </c>
      <c r="H2312" s="34">
        <f>CONVERT(INDEX(Htg_StPt_Sch_EZ!$C$4:$I$27,MATCH(Schedules_8760!$C2312,Htg_StPt_Sch_EZ!$B$4:$B$27,0),MATCH(Schedules_8760!$F2312,Htg_StPt_Sch_EZ!$C$3:$I$3,0)),"F","C")</f>
        <v>20.555555555555554</v>
      </c>
      <c r="I2312" s="34">
        <f>CONVERT(INDEX(Htg_StPt_Sch_EZ!$C$31:$I$54,MATCH(Schedules_8760!$C2312,Htg_StPt_Sch_EZ!$B$31:$B$54,0),MATCH(Schedules_8760!$F2312,Htg_StPt_Sch_EZ!$C$30:$I$30,0)),"F","C")</f>
        <v>19.444444444444443</v>
      </c>
      <c r="J2312" s="34">
        <f>CONVERT(INDEX(Clg_StPt_Sch_EZ!$C$4:$I$27,MATCH(Schedules_8760!$C2312,Clg_StPt_Sch_EZ!$B$4:$B$27,0),MATCH(Schedules_8760!$F2312,Clg_StPt_Sch_EZ!$C$3:$I$3,0)),"F","C")</f>
        <v>25.555555555555554</v>
      </c>
      <c r="K2312" s="34">
        <f>CONVERT(INDEX(Clg_StPt_Sch_EZ!$C$31:$I$54,MATCH(Schedules_8760!$C2312,Clg_StPt_Sch_EZ!$B$31:$B$54,0),MATCH(Schedules_8760!$F2312,Clg_StPt_Sch_EZ!$C$30:$I$30,0)),"F","C")</f>
        <v>28.333333333333332</v>
      </c>
      <c r="L2312" s="34">
        <f>CONVERT(INDEX(DHW_StPt_Sch_EZ!$C$4:$I$27,MATCH(Schedules_8760!$C2312,DHW_StPt_Sch_EZ!$B$4:$B$27,0),MATCH(Schedules_8760!$F2312,DHW_StPt_Sch_EZ!$C$3:$I$3,0)),"F","C")</f>
        <v>53.333333333333329</v>
      </c>
      <c r="M2312" s="34">
        <f>CONVERT(INDEX(DHW_StPt_Sch_EZ!$C$31:$I$54,MATCH(Schedules_8760!$C2312,DHW_StPt_Sch_EZ!$B$31:$B$54,0),MATCH(Schedules_8760!$F2312,DHW_StPt_Sch_EZ!$C$30:$I$30,0)),"F","C")</f>
        <v>53.333333333333329</v>
      </c>
      <c r="N2312" s="12"/>
      <c r="O2312" s="12"/>
      <c r="P2312" s="12"/>
    </row>
    <row r="2313" spans="1:16" x14ac:dyDescent="0.25">
      <c r="A2313" s="35">
        <v>2312</v>
      </c>
      <c r="B2313" s="89">
        <v>97.291666666666671</v>
      </c>
      <c r="C2313" s="35">
        <f t="shared" si="180"/>
        <v>8</v>
      </c>
      <c r="D2313" s="35">
        <f t="shared" si="183"/>
        <v>97</v>
      </c>
      <c r="E2313" s="35">
        <f t="shared" si="184"/>
        <v>6</v>
      </c>
      <c r="F2313" s="35" t="str">
        <f t="shared" si="181"/>
        <v>Friday</v>
      </c>
      <c r="G2313" s="35">
        <f t="shared" si="182"/>
        <v>4</v>
      </c>
      <c r="H2313" s="34">
        <f>CONVERT(INDEX(Htg_StPt_Sch_EZ!$C$4:$I$27,MATCH(Schedules_8760!$C2313,Htg_StPt_Sch_EZ!$B$4:$B$27,0),MATCH(Schedules_8760!$F2313,Htg_StPt_Sch_EZ!$C$3:$I$3,0)),"F","C")</f>
        <v>20.555555555555554</v>
      </c>
      <c r="I2313" s="34">
        <f>CONVERT(INDEX(Htg_StPt_Sch_EZ!$C$31:$I$54,MATCH(Schedules_8760!$C2313,Htg_StPt_Sch_EZ!$B$31:$B$54,0),MATCH(Schedules_8760!$F2313,Htg_StPt_Sch_EZ!$C$30:$I$30,0)),"F","C")</f>
        <v>19.444444444444443</v>
      </c>
      <c r="J2313" s="34">
        <f>CONVERT(INDEX(Clg_StPt_Sch_EZ!$C$4:$I$27,MATCH(Schedules_8760!$C2313,Clg_StPt_Sch_EZ!$B$4:$B$27,0),MATCH(Schedules_8760!$F2313,Clg_StPt_Sch_EZ!$C$3:$I$3,0)),"F","C")</f>
        <v>25.555555555555554</v>
      </c>
      <c r="K2313" s="34">
        <f>CONVERT(INDEX(Clg_StPt_Sch_EZ!$C$31:$I$54,MATCH(Schedules_8760!$C2313,Clg_StPt_Sch_EZ!$B$31:$B$54,0),MATCH(Schedules_8760!$F2313,Clg_StPt_Sch_EZ!$C$30:$I$30,0)),"F","C")</f>
        <v>25</v>
      </c>
      <c r="L2313" s="34">
        <f>CONVERT(INDEX(DHW_StPt_Sch_EZ!$C$4:$I$27,MATCH(Schedules_8760!$C2313,DHW_StPt_Sch_EZ!$B$4:$B$27,0),MATCH(Schedules_8760!$F2313,DHW_StPt_Sch_EZ!$C$3:$I$3,0)),"F","C")</f>
        <v>53.333333333333329</v>
      </c>
      <c r="M2313" s="34">
        <f>CONVERT(INDEX(DHW_StPt_Sch_EZ!$C$31:$I$54,MATCH(Schedules_8760!$C2313,DHW_StPt_Sch_EZ!$B$31:$B$54,0),MATCH(Schedules_8760!$F2313,DHW_StPt_Sch_EZ!$C$30:$I$30,0)),"F","C")</f>
        <v>53.333333333333329</v>
      </c>
      <c r="N2313" s="12"/>
      <c r="O2313" s="12"/>
      <c r="P2313" s="12"/>
    </row>
    <row r="2314" spans="1:16" x14ac:dyDescent="0.25">
      <c r="A2314" s="35">
        <v>2313</v>
      </c>
      <c r="B2314" s="89">
        <v>97.333333333333329</v>
      </c>
      <c r="C2314" s="35">
        <f t="shared" si="180"/>
        <v>9</v>
      </c>
      <c r="D2314" s="35">
        <f t="shared" si="183"/>
        <v>97</v>
      </c>
      <c r="E2314" s="35">
        <f t="shared" si="184"/>
        <v>6</v>
      </c>
      <c r="F2314" s="35" t="str">
        <f t="shared" si="181"/>
        <v>Friday</v>
      </c>
      <c r="G2314" s="35">
        <f t="shared" si="182"/>
        <v>4</v>
      </c>
      <c r="H2314" s="34">
        <f>CONVERT(INDEX(Htg_StPt_Sch_EZ!$C$4:$I$27,MATCH(Schedules_8760!$C2314,Htg_StPt_Sch_EZ!$B$4:$B$27,0),MATCH(Schedules_8760!$F2314,Htg_StPt_Sch_EZ!$C$3:$I$3,0)),"F","C")</f>
        <v>20.555555555555554</v>
      </c>
      <c r="I2314" s="34">
        <f>CONVERT(INDEX(Htg_StPt_Sch_EZ!$C$31:$I$54,MATCH(Schedules_8760!$C2314,Htg_StPt_Sch_EZ!$B$31:$B$54,0),MATCH(Schedules_8760!$F2314,Htg_StPt_Sch_EZ!$C$30:$I$30,0)),"F","C")</f>
        <v>19.444444444444443</v>
      </c>
      <c r="J2314" s="34">
        <f>CONVERT(INDEX(Clg_StPt_Sch_EZ!$C$4:$I$27,MATCH(Schedules_8760!$C2314,Clg_StPt_Sch_EZ!$B$4:$B$27,0),MATCH(Schedules_8760!$F2314,Clg_StPt_Sch_EZ!$C$3:$I$3,0)),"F","C")</f>
        <v>25.555555555555554</v>
      </c>
      <c r="K2314" s="34">
        <f>CONVERT(INDEX(Clg_StPt_Sch_EZ!$C$31:$I$54,MATCH(Schedules_8760!$C2314,Clg_StPt_Sch_EZ!$B$31:$B$54,0),MATCH(Schedules_8760!$F2314,Clg_StPt_Sch_EZ!$C$30:$I$30,0)),"F","C")</f>
        <v>25</v>
      </c>
      <c r="L2314" s="34">
        <f>CONVERT(INDEX(DHW_StPt_Sch_EZ!$C$4:$I$27,MATCH(Schedules_8760!$C2314,DHW_StPt_Sch_EZ!$B$4:$B$27,0),MATCH(Schedules_8760!$F2314,DHW_StPt_Sch_EZ!$C$3:$I$3,0)),"F","C")</f>
        <v>53.333333333333329</v>
      </c>
      <c r="M2314" s="34">
        <f>CONVERT(INDEX(DHW_StPt_Sch_EZ!$C$31:$I$54,MATCH(Schedules_8760!$C2314,DHW_StPt_Sch_EZ!$B$31:$B$54,0),MATCH(Schedules_8760!$F2314,DHW_StPt_Sch_EZ!$C$30:$I$30,0)),"F","C")</f>
        <v>53.333333333333329</v>
      </c>
      <c r="N2314" s="12"/>
      <c r="O2314" s="12"/>
      <c r="P2314" s="12"/>
    </row>
    <row r="2315" spans="1:16" x14ac:dyDescent="0.25">
      <c r="A2315" s="35">
        <v>2314</v>
      </c>
      <c r="B2315" s="89">
        <v>97.375</v>
      </c>
      <c r="C2315" s="35">
        <f t="shared" si="180"/>
        <v>10</v>
      </c>
      <c r="D2315" s="35">
        <f t="shared" si="183"/>
        <v>97</v>
      </c>
      <c r="E2315" s="35">
        <f t="shared" si="184"/>
        <v>6</v>
      </c>
      <c r="F2315" s="35" t="str">
        <f t="shared" si="181"/>
        <v>Friday</v>
      </c>
      <c r="G2315" s="35">
        <f t="shared" si="182"/>
        <v>4</v>
      </c>
      <c r="H2315" s="34">
        <f>CONVERT(INDEX(Htg_StPt_Sch_EZ!$C$4:$I$27,MATCH(Schedules_8760!$C2315,Htg_StPt_Sch_EZ!$B$4:$B$27,0),MATCH(Schedules_8760!$F2315,Htg_StPt_Sch_EZ!$C$3:$I$3,0)),"F","C")</f>
        <v>20.555555555555554</v>
      </c>
      <c r="I2315" s="34">
        <f>CONVERT(INDEX(Htg_StPt_Sch_EZ!$C$31:$I$54,MATCH(Schedules_8760!$C2315,Htg_StPt_Sch_EZ!$B$31:$B$54,0),MATCH(Schedules_8760!$F2315,Htg_StPt_Sch_EZ!$C$30:$I$30,0)),"F","C")</f>
        <v>19.444444444444443</v>
      </c>
      <c r="J2315" s="34">
        <f>CONVERT(INDEX(Clg_StPt_Sch_EZ!$C$4:$I$27,MATCH(Schedules_8760!$C2315,Clg_StPt_Sch_EZ!$B$4:$B$27,0),MATCH(Schedules_8760!$F2315,Clg_StPt_Sch_EZ!$C$3:$I$3,0)),"F","C")</f>
        <v>25.555555555555554</v>
      </c>
      <c r="K2315" s="34">
        <f>CONVERT(INDEX(Clg_StPt_Sch_EZ!$C$31:$I$54,MATCH(Schedules_8760!$C2315,Clg_StPt_Sch_EZ!$B$31:$B$54,0),MATCH(Schedules_8760!$F2315,Clg_StPt_Sch_EZ!$C$30:$I$30,0)),"F","C")</f>
        <v>25</v>
      </c>
      <c r="L2315" s="34">
        <f>CONVERT(INDEX(DHW_StPt_Sch_EZ!$C$4:$I$27,MATCH(Schedules_8760!$C2315,DHW_StPt_Sch_EZ!$B$4:$B$27,0),MATCH(Schedules_8760!$F2315,DHW_StPt_Sch_EZ!$C$3:$I$3,0)),"F","C")</f>
        <v>53.333333333333329</v>
      </c>
      <c r="M2315" s="34">
        <f>CONVERT(INDEX(DHW_StPt_Sch_EZ!$C$31:$I$54,MATCH(Schedules_8760!$C2315,DHW_StPt_Sch_EZ!$B$31:$B$54,0),MATCH(Schedules_8760!$F2315,DHW_StPt_Sch_EZ!$C$30:$I$30,0)),"F","C")</f>
        <v>53.333333333333329</v>
      </c>
      <c r="N2315" s="12"/>
      <c r="O2315" s="12"/>
      <c r="P2315" s="12"/>
    </row>
    <row r="2316" spans="1:16" x14ac:dyDescent="0.25">
      <c r="A2316" s="35">
        <v>2315</v>
      </c>
      <c r="B2316" s="89">
        <v>97.416666666666671</v>
      </c>
      <c r="C2316" s="35">
        <f t="shared" si="180"/>
        <v>11</v>
      </c>
      <c r="D2316" s="35">
        <f t="shared" si="183"/>
        <v>97</v>
      </c>
      <c r="E2316" s="35">
        <f t="shared" si="184"/>
        <v>6</v>
      </c>
      <c r="F2316" s="35" t="str">
        <f t="shared" si="181"/>
        <v>Friday</v>
      </c>
      <c r="G2316" s="35">
        <f t="shared" si="182"/>
        <v>4</v>
      </c>
      <c r="H2316" s="34">
        <f>CONVERT(INDEX(Htg_StPt_Sch_EZ!$C$4:$I$27,MATCH(Schedules_8760!$C2316,Htg_StPt_Sch_EZ!$B$4:$B$27,0),MATCH(Schedules_8760!$F2316,Htg_StPt_Sch_EZ!$C$3:$I$3,0)),"F","C")</f>
        <v>20.555555555555554</v>
      </c>
      <c r="I2316" s="34">
        <f>CONVERT(INDEX(Htg_StPt_Sch_EZ!$C$31:$I$54,MATCH(Schedules_8760!$C2316,Htg_StPt_Sch_EZ!$B$31:$B$54,0),MATCH(Schedules_8760!$F2316,Htg_StPt_Sch_EZ!$C$30:$I$30,0)),"F","C")</f>
        <v>19.444444444444443</v>
      </c>
      <c r="J2316" s="34">
        <f>CONVERT(INDEX(Clg_StPt_Sch_EZ!$C$4:$I$27,MATCH(Schedules_8760!$C2316,Clg_StPt_Sch_EZ!$B$4:$B$27,0),MATCH(Schedules_8760!$F2316,Clg_StPt_Sch_EZ!$C$3:$I$3,0)),"F","C")</f>
        <v>25.555555555555554</v>
      </c>
      <c r="K2316" s="34">
        <f>CONVERT(INDEX(Clg_StPt_Sch_EZ!$C$31:$I$54,MATCH(Schedules_8760!$C2316,Clg_StPt_Sch_EZ!$B$31:$B$54,0),MATCH(Schedules_8760!$F2316,Clg_StPt_Sch_EZ!$C$30:$I$30,0)),"F","C")</f>
        <v>25</v>
      </c>
      <c r="L2316" s="34">
        <f>CONVERT(INDEX(DHW_StPt_Sch_EZ!$C$4:$I$27,MATCH(Schedules_8760!$C2316,DHW_StPt_Sch_EZ!$B$4:$B$27,0),MATCH(Schedules_8760!$F2316,DHW_StPt_Sch_EZ!$C$3:$I$3,0)),"F","C")</f>
        <v>53.333333333333329</v>
      </c>
      <c r="M2316" s="34">
        <f>CONVERT(INDEX(DHW_StPt_Sch_EZ!$C$31:$I$54,MATCH(Schedules_8760!$C2316,DHW_StPt_Sch_EZ!$B$31:$B$54,0),MATCH(Schedules_8760!$F2316,DHW_StPt_Sch_EZ!$C$30:$I$30,0)),"F","C")</f>
        <v>53.333333333333329</v>
      </c>
      <c r="N2316" s="12"/>
      <c r="O2316" s="12"/>
      <c r="P2316" s="12"/>
    </row>
    <row r="2317" spans="1:16" x14ac:dyDescent="0.25">
      <c r="A2317" s="35">
        <v>2316</v>
      </c>
      <c r="B2317" s="89">
        <v>97.458333333333329</v>
      </c>
      <c r="C2317" s="35">
        <f t="shared" si="180"/>
        <v>12</v>
      </c>
      <c r="D2317" s="35">
        <f t="shared" si="183"/>
        <v>97</v>
      </c>
      <c r="E2317" s="35">
        <f t="shared" si="184"/>
        <v>6</v>
      </c>
      <c r="F2317" s="35" t="str">
        <f t="shared" si="181"/>
        <v>Friday</v>
      </c>
      <c r="G2317" s="35">
        <f t="shared" si="182"/>
        <v>4</v>
      </c>
      <c r="H2317" s="34">
        <f>CONVERT(INDEX(Htg_StPt_Sch_EZ!$C$4:$I$27,MATCH(Schedules_8760!$C2317,Htg_StPt_Sch_EZ!$B$4:$B$27,0),MATCH(Schedules_8760!$F2317,Htg_StPt_Sch_EZ!$C$3:$I$3,0)),"F","C")</f>
        <v>20.555555555555554</v>
      </c>
      <c r="I2317" s="34">
        <f>CONVERT(INDEX(Htg_StPt_Sch_EZ!$C$31:$I$54,MATCH(Schedules_8760!$C2317,Htg_StPt_Sch_EZ!$B$31:$B$54,0),MATCH(Schedules_8760!$F2317,Htg_StPt_Sch_EZ!$C$30:$I$30,0)),"F","C")</f>
        <v>19.444444444444443</v>
      </c>
      <c r="J2317" s="34">
        <f>CONVERT(INDEX(Clg_StPt_Sch_EZ!$C$4:$I$27,MATCH(Schedules_8760!$C2317,Clg_StPt_Sch_EZ!$B$4:$B$27,0),MATCH(Schedules_8760!$F2317,Clg_StPt_Sch_EZ!$C$3:$I$3,0)),"F","C")</f>
        <v>25.555555555555554</v>
      </c>
      <c r="K2317" s="34">
        <f>CONVERT(INDEX(Clg_StPt_Sch_EZ!$C$31:$I$54,MATCH(Schedules_8760!$C2317,Clg_StPt_Sch_EZ!$B$31:$B$54,0),MATCH(Schedules_8760!$F2317,Clg_StPt_Sch_EZ!$C$30:$I$30,0)),"F","C")</f>
        <v>25</v>
      </c>
      <c r="L2317" s="34">
        <f>CONVERT(INDEX(DHW_StPt_Sch_EZ!$C$4:$I$27,MATCH(Schedules_8760!$C2317,DHW_StPt_Sch_EZ!$B$4:$B$27,0),MATCH(Schedules_8760!$F2317,DHW_StPt_Sch_EZ!$C$3:$I$3,0)),"F","C")</f>
        <v>53.333333333333329</v>
      </c>
      <c r="M2317" s="34">
        <f>CONVERT(INDEX(DHW_StPt_Sch_EZ!$C$31:$I$54,MATCH(Schedules_8760!$C2317,DHW_StPt_Sch_EZ!$B$31:$B$54,0),MATCH(Schedules_8760!$F2317,DHW_StPt_Sch_EZ!$C$30:$I$30,0)),"F","C")</f>
        <v>53.333333333333329</v>
      </c>
      <c r="N2317" s="12"/>
      <c r="O2317" s="12"/>
      <c r="P2317" s="12"/>
    </row>
    <row r="2318" spans="1:16" x14ac:dyDescent="0.25">
      <c r="A2318" s="35">
        <v>2317</v>
      </c>
      <c r="B2318" s="89">
        <v>97.5</v>
      </c>
      <c r="C2318" s="35">
        <f t="shared" si="180"/>
        <v>13</v>
      </c>
      <c r="D2318" s="35">
        <f t="shared" si="183"/>
        <v>97</v>
      </c>
      <c r="E2318" s="35">
        <f t="shared" si="184"/>
        <v>6</v>
      </c>
      <c r="F2318" s="35" t="str">
        <f t="shared" si="181"/>
        <v>Friday</v>
      </c>
      <c r="G2318" s="35">
        <f t="shared" si="182"/>
        <v>4</v>
      </c>
      <c r="H2318" s="34">
        <f>CONVERT(INDEX(Htg_StPt_Sch_EZ!$C$4:$I$27,MATCH(Schedules_8760!$C2318,Htg_StPt_Sch_EZ!$B$4:$B$27,0),MATCH(Schedules_8760!$F2318,Htg_StPt_Sch_EZ!$C$3:$I$3,0)),"F","C")</f>
        <v>20.555555555555554</v>
      </c>
      <c r="I2318" s="34">
        <f>CONVERT(INDEX(Htg_StPt_Sch_EZ!$C$31:$I$54,MATCH(Schedules_8760!$C2318,Htg_StPt_Sch_EZ!$B$31:$B$54,0),MATCH(Schedules_8760!$F2318,Htg_StPt_Sch_EZ!$C$30:$I$30,0)),"F","C")</f>
        <v>19.444444444444443</v>
      </c>
      <c r="J2318" s="34">
        <f>CONVERT(INDEX(Clg_StPt_Sch_EZ!$C$4:$I$27,MATCH(Schedules_8760!$C2318,Clg_StPt_Sch_EZ!$B$4:$B$27,0),MATCH(Schedules_8760!$F2318,Clg_StPt_Sch_EZ!$C$3:$I$3,0)),"F","C")</f>
        <v>25.555555555555554</v>
      </c>
      <c r="K2318" s="34">
        <f>CONVERT(INDEX(Clg_StPt_Sch_EZ!$C$31:$I$54,MATCH(Schedules_8760!$C2318,Clg_StPt_Sch_EZ!$B$31:$B$54,0),MATCH(Schedules_8760!$F2318,Clg_StPt_Sch_EZ!$C$30:$I$30,0)),"F","C")</f>
        <v>25</v>
      </c>
      <c r="L2318" s="34">
        <f>CONVERT(INDEX(DHW_StPt_Sch_EZ!$C$4:$I$27,MATCH(Schedules_8760!$C2318,DHW_StPt_Sch_EZ!$B$4:$B$27,0),MATCH(Schedules_8760!$F2318,DHW_StPt_Sch_EZ!$C$3:$I$3,0)),"F","C")</f>
        <v>53.333333333333329</v>
      </c>
      <c r="M2318" s="34">
        <f>CONVERT(INDEX(DHW_StPt_Sch_EZ!$C$31:$I$54,MATCH(Schedules_8760!$C2318,DHW_StPt_Sch_EZ!$B$31:$B$54,0),MATCH(Schedules_8760!$F2318,DHW_StPt_Sch_EZ!$C$30:$I$30,0)),"F","C")</f>
        <v>53.333333333333329</v>
      </c>
      <c r="N2318" s="12"/>
      <c r="O2318" s="12"/>
      <c r="P2318" s="12"/>
    </row>
    <row r="2319" spans="1:16" x14ac:dyDescent="0.25">
      <c r="A2319" s="35">
        <v>2318</v>
      </c>
      <c r="B2319" s="89">
        <v>97.541666666666671</v>
      </c>
      <c r="C2319" s="35">
        <f t="shared" si="180"/>
        <v>14</v>
      </c>
      <c r="D2319" s="35">
        <f t="shared" si="183"/>
        <v>97</v>
      </c>
      <c r="E2319" s="35">
        <f t="shared" si="184"/>
        <v>6</v>
      </c>
      <c r="F2319" s="35" t="str">
        <f t="shared" si="181"/>
        <v>Friday</v>
      </c>
      <c r="G2319" s="35">
        <f t="shared" si="182"/>
        <v>4</v>
      </c>
      <c r="H2319" s="34">
        <f>CONVERT(INDEX(Htg_StPt_Sch_EZ!$C$4:$I$27,MATCH(Schedules_8760!$C2319,Htg_StPt_Sch_EZ!$B$4:$B$27,0),MATCH(Schedules_8760!$F2319,Htg_StPt_Sch_EZ!$C$3:$I$3,0)),"F","C")</f>
        <v>20.555555555555554</v>
      </c>
      <c r="I2319" s="34">
        <f>CONVERT(INDEX(Htg_StPt_Sch_EZ!$C$31:$I$54,MATCH(Schedules_8760!$C2319,Htg_StPt_Sch_EZ!$B$31:$B$54,0),MATCH(Schedules_8760!$F2319,Htg_StPt_Sch_EZ!$C$30:$I$30,0)),"F","C")</f>
        <v>19.444444444444443</v>
      </c>
      <c r="J2319" s="34">
        <f>CONVERT(INDEX(Clg_StPt_Sch_EZ!$C$4:$I$27,MATCH(Schedules_8760!$C2319,Clg_StPt_Sch_EZ!$B$4:$B$27,0),MATCH(Schedules_8760!$F2319,Clg_StPt_Sch_EZ!$C$3:$I$3,0)),"F","C")</f>
        <v>25.555555555555554</v>
      </c>
      <c r="K2319" s="34">
        <f>CONVERT(INDEX(Clg_StPt_Sch_EZ!$C$31:$I$54,MATCH(Schedules_8760!$C2319,Clg_StPt_Sch_EZ!$B$31:$B$54,0),MATCH(Schedules_8760!$F2319,Clg_StPt_Sch_EZ!$C$30:$I$30,0)),"F","C")</f>
        <v>25</v>
      </c>
      <c r="L2319" s="34">
        <f>CONVERT(INDEX(DHW_StPt_Sch_EZ!$C$4:$I$27,MATCH(Schedules_8760!$C2319,DHW_StPt_Sch_EZ!$B$4:$B$27,0),MATCH(Schedules_8760!$F2319,DHW_StPt_Sch_EZ!$C$3:$I$3,0)),"F","C")</f>
        <v>53.333333333333329</v>
      </c>
      <c r="M2319" s="34">
        <f>CONVERT(INDEX(DHW_StPt_Sch_EZ!$C$31:$I$54,MATCH(Schedules_8760!$C2319,DHW_StPt_Sch_EZ!$B$31:$B$54,0),MATCH(Schedules_8760!$F2319,DHW_StPt_Sch_EZ!$C$30:$I$30,0)),"F","C")</f>
        <v>53.333333333333329</v>
      </c>
      <c r="N2319" s="12"/>
      <c r="O2319" s="12"/>
      <c r="P2319" s="12"/>
    </row>
    <row r="2320" spans="1:16" x14ac:dyDescent="0.25">
      <c r="A2320" s="35">
        <v>2319</v>
      </c>
      <c r="B2320" s="89">
        <v>97.583333333333329</v>
      </c>
      <c r="C2320" s="35">
        <f t="shared" si="180"/>
        <v>15</v>
      </c>
      <c r="D2320" s="35">
        <f t="shared" si="183"/>
        <v>97</v>
      </c>
      <c r="E2320" s="35">
        <f t="shared" si="184"/>
        <v>6</v>
      </c>
      <c r="F2320" s="35" t="str">
        <f t="shared" si="181"/>
        <v>Friday</v>
      </c>
      <c r="G2320" s="35">
        <f t="shared" si="182"/>
        <v>4</v>
      </c>
      <c r="H2320" s="34">
        <f>CONVERT(INDEX(Htg_StPt_Sch_EZ!$C$4:$I$27,MATCH(Schedules_8760!$C2320,Htg_StPt_Sch_EZ!$B$4:$B$27,0),MATCH(Schedules_8760!$F2320,Htg_StPt_Sch_EZ!$C$3:$I$3,0)),"F","C")</f>
        <v>20.555555555555554</v>
      </c>
      <c r="I2320" s="34">
        <f>CONVERT(INDEX(Htg_StPt_Sch_EZ!$C$31:$I$54,MATCH(Schedules_8760!$C2320,Htg_StPt_Sch_EZ!$B$31:$B$54,0),MATCH(Schedules_8760!$F2320,Htg_StPt_Sch_EZ!$C$30:$I$30,0)),"F","C")</f>
        <v>21.111111111111111</v>
      </c>
      <c r="J2320" s="34">
        <f>CONVERT(INDEX(Clg_StPt_Sch_EZ!$C$4:$I$27,MATCH(Schedules_8760!$C2320,Clg_StPt_Sch_EZ!$B$4:$B$27,0),MATCH(Schedules_8760!$F2320,Clg_StPt_Sch_EZ!$C$3:$I$3,0)),"F","C")</f>
        <v>25.555555555555554</v>
      </c>
      <c r="K2320" s="34">
        <f>CONVERT(INDEX(Clg_StPt_Sch_EZ!$C$31:$I$54,MATCH(Schedules_8760!$C2320,Clg_StPt_Sch_EZ!$B$31:$B$54,0),MATCH(Schedules_8760!$F2320,Clg_StPt_Sch_EZ!$C$30:$I$30,0)),"F","C")</f>
        <v>25</v>
      </c>
      <c r="L2320" s="34">
        <f>CONVERT(INDEX(DHW_StPt_Sch_EZ!$C$4:$I$27,MATCH(Schedules_8760!$C2320,DHW_StPt_Sch_EZ!$B$4:$B$27,0),MATCH(Schedules_8760!$F2320,DHW_StPt_Sch_EZ!$C$3:$I$3,0)),"F","C")</f>
        <v>53.333333333333329</v>
      </c>
      <c r="M2320" s="34">
        <f>CONVERT(INDEX(DHW_StPt_Sch_EZ!$C$31:$I$54,MATCH(Schedules_8760!$C2320,DHW_StPt_Sch_EZ!$B$31:$B$54,0),MATCH(Schedules_8760!$F2320,DHW_StPt_Sch_EZ!$C$30:$I$30,0)),"F","C")</f>
        <v>53.333333333333329</v>
      </c>
      <c r="N2320" s="12"/>
      <c r="O2320" s="12"/>
      <c r="P2320" s="12"/>
    </row>
    <row r="2321" spans="1:16" x14ac:dyDescent="0.25">
      <c r="A2321" s="35">
        <v>2320</v>
      </c>
      <c r="B2321" s="89">
        <v>97.625</v>
      </c>
      <c r="C2321" s="35">
        <f t="shared" si="180"/>
        <v>16</v>
      </c>
      <c r="D2321" s="35">
        <f t="shared" si="183"/>
        <v>97</v>
      </c>
      <c r="E2321" s="35">
        <f t="shared" si="184"/>
        <v>6</v>
      </c>
      <c r="F2321" s="35" t="str">
        <f t="shared" si="181"/>
        <v>Friday</v>
      </c>
      <c r="G2321" s="35">
        <f t="shared" si="182"/>
        <v>4</v>
      </c>
      <c r="H2321" s="34">
        <f>CONVERT(INDEX(Htg_StPt_Sch_EZ!$C$4:$I$27,MATCH(Schedules_8760!$C2321,Htg_StPt_Sch_EZ!$B$4:$B$27,0),MATCH(Schedules_8760!$F2321,Htg_StPt_Sch_EZ!$C$3:$I$3,0)),"F","C")</f>
        <v>20.555555555555554</v>
      </c>
      <c r="I2321" s="34">
        <f>CONVERT(INDEX(Htg_StPt_Sch_EZ!$C$31:$I$54,MATCH(Schedules_8760!$C2321,Htg_StPt_Sch_EZ!$B$31:$B$54,0),MATCH(Schedules_8760!$F2321,Htg_StPt_Sch_EZ!$C$30:$I$30,0)),"F","C")</f>
        <v>21.111111111111111</v>
      </c>
      <c r="J2321" s="34">
        <f>CONVERT(INDEX(Clg_StPt_Sch_EZ!$C$4:$I$27,MATCH(Schedules_8760!$C2321,Clg_StPt_Sch_EZ!$B$4:$B$27,0),MATCH(Schedules_8760!$F2321,Clg_StPt_Sch_EZ!$C$3:$I$3,0)),"F","C")</f>
        <v>25.555555555555554</v>
      </c>
      <c r="K2321" s="34">
        <f>CONVERT(INDEX(Clg_StPt_Sch_EZ!$C$31:$I$54,MATCH(Schedules_8760!$C2321,Clg_StPt_Sch_EZ!$B$31:$B$54,0),MATCH(Schedules_8760!$F2321,Clg_StPt_Sch_EZ!$C$30:$I$30,0)),"F","C")</f>
        <v>25</v>
      </c>
      <c r="L2321" s="34">
        <f>CONVERT(INDEX(DHW_StPt_Sch_EZ!$C$4:$I$27,MATCH(Schedules_8760!$C2321,DHW_StPt_Sch_EZ!$B$4:$B$27,0),MATCH(Schedules_8760!$F2321,DHW_StPt_Sch_EZ!$C$3:$I$3,0)),"F","C")</f>
        <v>53.333333333333329</v>
      </c>
      <c r="M2321" s="34">
        <f>CONVERT(INDEX(DHW_StPt_Sch_EZ!$C$31:$I$54,MATCH(Schedules_8760!$C2321,DHW_StPt_Sch_EZ!$B$31:$B$54,0),MATCH(Schedules_8760!$F2321,DHW_StPt_Sch_EZ!$C$30:$I$30,0)),"F","C")</f>
        <v>53.333333333333329</v>
      </c>
      <c r="N2321" s="12"/>
      <c r="O2321" s="12"/>
      <c r="P2321" s="12"/>
    </row>
    <row r="2322" spans="1:16" x14ac:dyDescent="0.25">
      <c r="A2322" s="35">
        <v>2321</v>
      </c>
      <c r="B2322" s="89">
        <v>97.666666666666671</v>
      </c>
      <c r="C2322" s="35">
        <f t="shared" si="180"/>
        <v>17</v>
      </c>
      <c r="D2322" s="35">
        <f t="shared" si="183"/>
        <v>97</v>
      </c>
      <c r="E2322" s="35">
        <f t="shared" si="184"/>
        <v>6</v>
      </c>
      <c r="F2322" s="35" t="str">
        <f t="shared" si="181"/>
        <v>Friday</v>
      </c>
      <c r="G2322" s="35">
        <f t="shared" si="182"/>
        <v>4</v>
      </c>
      <c r="H2322" s="34">
        <f>CONVERT(INDEX(Htg_StPt_Sch_EZ!$C$4:$I$27,MATCH(Schedules_8760!$C2322,Htg_StPt_Sch_EZ!$B$4:$B$27,0),MATCH(Schedules_8760!$F2322,Htg_StPt_Sch_EZ!$C$3:$I$3,0)),"F","C")</f>
        <v>20.555555555555554</v>
      </c>
      <c r="I2322" s="34">
        <f>CONVERT(INDEX(Htg_StPt_Sch_EZ!$C$31:$I$54,MATCH(Schedules_8760!$C2322,Htg_StPt_Sch_EZ!$B$31:$B$54,0),MATCH(Schedules_8760!$F2322,Htg_StPt_Sch_EZ!$C$30:$I$30,0)),"F","C")</f>
        <v>17.777777777777779</v>
      </c>
      <c r="J2322" s="34">
        <f>CONVERT(INDEX(Clg_StPt_Sch_EZ!$C$4:$I$27,MATCH(Schedules_8760!$C2322,Clg_StPt_Sch_EZ!$B$4:$B$27,0),MATCH(Schedules_8760!$F2322,Clg_StPt_Sch_EZ!$C$3:$I$3,0)),"F","C")</f>
        <v>25.555555555555554</v>
      </c>
      <c r="K2322" s="34">
        <f>CONVERT(INDEX(Clg_StPt_Sch_EZ!$C$31:$I$54,MATCH(Schedules_8760!$C2322,Clg_StPt_Sch_EZ!$B$31:$B$54,0),MATCH(Schedules_8760!$F2322,Clg_StPt_Sch_EZ!$C$30:$I$30,0)),"F","C")</f>
        <v>25</v>
      </c>
      <c r="L2322" s="34">
        <f>CONVERT(INDEX(DHW_StPt_Sch_EZ!$C$4:$I$27,MATCH(Schedules_8760!$C2322,DHW_StPt_Sch_EZ!$B$4:$B$27,0),MATCH(Schedules_8760!$F2322,DHW_StPt_Sch_EZ!$C$3:$I$3,0)),"F","C")</f>
        <v>53.333333333333329</v>
      </c>
      <c r="M2322" s="34">
        <f>CONVERT(INDEX(DHW_StPt_Sch_EZ!$C$31:$I$54,MATCH(Schedules_8760!$C2322,DHW_StPt_Sch_EZ!$B$31:$B$54,0),MATCH(Schedules_8760!$F2322,DHW_StPt_Sch_EZ!$C$30:$I$30,0)),"F","C")</f>
        <v>53.333333333333329</v>
      </c>
      <c r="N2322" s="12"/>
      <c r="O2322" s="12"/>
      <c r="P2322" s="12"/>
    </row>
    <row r="2323" spans="1:16" x14ac:dyDescent="0.25">
      <c r="A2323" s="35">
        <v>2322</v>
      </c>
      <c r="B2323" s="89">
        <v>97.708333333333329</v>
      </c>
      <c r="C2323" s="35">
        <f t="shared" si="180"/>
        <v>18</v>
      </c>
      <c r="D2323" s="35">
        <f t="shared" si="183"/>
        <v>97</v>
      </c>
      <c r="E2323" s="35">
        <f t="shared" si="184"/>
        <v>6</v>
      </c>
      <c r="F2323" s="35" t="str">
        <f t="shared" si="181"/>
        <v>Friday</v>
      </c>
      <c r="G2323" s="35">
        <f t="shared" si="182"/>
        <v>4</v>
      </c>
      <c r="H2323" s="34">
        <f>CONVERT(INDEX(Htg_StPt_Sch_EZ!$C$4:$I$27,MATCH(Schedules_8760!$C2323,Htg_StPt_Sch_EZ!$B$4:$B$27,0),MATCH(Schedules_8760!$F2323,Htg_StPt_Sch_EZ!$C$3:$I$3,0)),"F","C")</f>
        <v>20.555555555555554</v>
      </c>
      <c r="I2323" s="34">
        <f>CONVERT(INDEX(Htg_StPt_Sch_EZ!$C$31:$I$54,MATCH(Schedules_8760!$C2323,Htg_StPt_Sch_EZ!$B$31:$B$54,0),MATCH(Schedules_8760!$F2323,Htg_StPt_Sch_EZ!$C$30:$I$30,0)),"F","C")</f>
        <v>17.777777777777779</v>
      </c>
      <c r="J2323" s="34">
        <f>CONVERT(INDEX(Clg_StPt_Sch_EZ!$C$4:$I$27,MATCH(Schedules_8760!$C2323,Clg_StPt_Sch_EZ!$B$4:$B$27,0),MATCH(Schedules_8760!$F2323,Clg_StPt_Sch_EZ!$C$3:$I$3,0)),"F","C")</f>
        <v>25.555555555555554</v>
      </c>
      <c r="K2323" s="34">
        <f>CONVERT(INDEX(Clg_StPt_Sch_EZ!$C$31:$I$54,MATCH(Schedules_8760!$C2323,Clg_StPt_Sch_EZ!$B$31:$B$54,0),MATCH(Schedules_8760!$F2323,Clg_StPt_Sch_EZ!$C$30:$I$30,0)),"F","C")</f>
        <v>28.333333333333332</v>
      </c>
      <c r="L2323" s="34">
        <f>CONVERT(INDEX(DHW_StPt_Sch_EZ!$C$4:$I$27,MATCH(Schedules_8760!$C2323,DHW_StPt_Sch_EZ!$B$4:$B$27,0),MATCH(Schedules_8760!$F2323,DHW_StPt_Sch_EZ!$C$3:$I$3,0)),"F","C")</f>
        <v>53.333333333333329</v>
      </c>
      <c r="M2323" s="34">
        <f>CONVERT(INDEX(DHW_StPt_Sch_EZ!$C$31:$I$54,MATCH(Schedules_8760!$C2323,DHW_StPt_Sch_EZ!$B$31:$B$54,0),MATCH(Schedules_8760!$F2323,DHW_StPt_Sch_EZ!$C$30:$I$30,0)),"F","C")</f>
        <v>53.333333333333329</v>
      </c>
      <c r="N2323" s="12"/>
      <c r="O2323" s="12"/>
      <c r="P2323" s="12"/>
    </row>
    <row r="2324" spans="1:16" x14ac:dyDescent="0.25">
      <c r="A2324" s="35">
        <v>2323</v>
      </c>
      <c r="B2324" s="89">
        <v>97.75</v>
      </c>
      <c r="C2324" s="35">
        <f t="shared" si="180"/>
        <v>19</v>
      </c>
      <c r="D2324" s="35">
        <f t="shared" si="183"/>
        <v>97</v>
      </c>
      <c r="E2324" s="35">
        <f t="shared" si="184"/>
        <v>6</v>
      </c>
      <c r="F2324" s="35" t="str">
        <f t="shared" si="181"/>
        <v>Friday</v>
      </c>
      <c r="G2324" s="35">
        <f t="shared" si="182"/>
        <v>4</v>
      </c>
      <c r="H2324" s="34">
        <f>CONVERT(INDEX(Htg_StPt_Sch_EZ!$C$4:$I$27,MATCH(Schedules_8760!$C2324,Htg_StPt_Sch_EZ!$B$4:$B$27,0),MATCH(Schedules_8760!$F2324,Htg_StPt_Sch_EZ!$C$3:$I$3,0)),"F","C")</f>
        <v>20.555555555555554</v>
      </c>
      <c r="I2324" s="34">
        <f>CONVERT(INDEX(Htg_StPt_Sch_EZ!$C$31:$I$54,MATCH(Schedules_8760!$C2324,Htg_StPt_Sch_EZ!$B$31:$B$54,0),MATCH(Schedules_8760!$F2324,Htg_StPt_Sch_EZ!$C$30:$I$30,0)),"F","C")</f>
        <v>18.333333333333332</v>
      </c>
      <c r="J2324" s="34">
        <f>CONVERT(INDEX(Clg_StPt_Sch_EZ!$C$4:$I$27,MATCH(Schedules_8760!$C2324,Clg_StPt_Sch_EZ!$B$4:$B$27,0),MATCH(Schedules_8760!$F2324,Clg_StPt_Sch_EZ!$C$3:$I$3,0)),"F","C")</f>
        <v>25.555555555555554</v>
      </c>
      <c r="K2324" s="34">
        <f>CONVERT(INDEX(Clg_StPt_Sch_EZ!$C$31:$I$54,MATCH(Schedules_8760!$C2324,Clg_StPt_Sch_EZ!$B$31:$B$54,0),MATCH(Schedules_8760!$F2324,Clg_StPt_Sch_EZ!$C$30:$I$30,0)),"F","C")</f>
        <v>28.333333333333332</v>
      </c>
      <c r="L2324" s="34">
        <f>CONVERT(INDEX(DHW_StPt_Sch_EZ!$C$4:$I$27,MATCH(Schedules_8760!$C2324,DHW_StPt_Sch_EZ!$B$4:$B$27,0),MATCH(Schedules_8760!$F2324,DHW_StPt_Sch_EZ!$C$3:$I$3,0)),"F","C")</f>
        <v>53.333333333333329</v>
      </c>
      <c r="M2324" s="34">
        <f>CONVERT(INDEX(DHW_StPt_Sch_EZ!$C$31:$I$54,MATCH(Schedules_8760!$C2324,DHW_StPt_Sch_EZ!$B$31:$B$54,0),MATCH(Schedules_8760!$F2324,DHW_StPt_Sch_EZ!$C$30:$I$30,0)),"F","C")</f>
        <v>53.333333333333329</v>
      </c>
      <c r="N2324" s="12"/>
      <c r="O2324" s="12"/>
      <c r="P2324" s="12"/>
    </row>
    <row r="2325" spans="1:16" x14ac:dyDescent="0.25">
      <c r="A2325" s="35">
        <v>2324</v>
      </c>
      <c r="B2325" s="89">
        <v>97.791666666666671</v>
      </c>
      <c r="C2325" s="35">
        <f t="shared" si="180"/>
        <v>20</v>
      </c>
      <c r="D2325" s="35">
        <f t="shared" si="183"/>
        <v>97</v>
      </c>
      <c r="E2325" s="35">
        <f t="shared" si="184"/>
        <v>6</v>
      </c>
      <c r="F2325" s="35" t="str">
        <f t="shared" si="181"/>
        <v>Friday</v>
      </c>
      <c r="G2325" s="35">
        <f t="shared" si="182"/>
        <v>4</v>
      </c>
      <c r="H2325" s="34">
        <f>CONVERT(INDEX(Htg_StPt_Sch_EZ!$C$4:$I$27,MATCH(Schedules_8760!$C2325,Htg_StPt_Sch_EZ!$B$4:$B$27,0),MATCH(Schedules_8760!$F2325,Htg_StPt_Sch_EZ!$C$3:$I$3,0)),"F","C")</f>
        <v>20.555555555555554</v>
      </c>
      <c r="I2325" s="34">
        <f>CONVERT(INDEX(Htg_StPt_Sch_EZ!$C$31:$I$54,MATCH(Schedules_8760!$C2325,Htg_StPt_Sch_EZ!$B$31:$B$54,0),MATCH(Schedules_8760!$F2325,Htg_StPt_Sch_EZ!$C$30:$I$30,0)),"F","C")</f>
        <v>18.888888888888889</v>
      </c>
      <c r="J2325" s="34">
        <f>CONVERT(INDEX(Clg_StPt_Sch_EZ!$C$4:$I$27,MATCH(Schedules_8760!$C2325,Clg_StPt_Sch_EZ!$B$4:$B$27,0),MATCH(Schedules_8760!$F2325,Clg_StPt_Sch_EZ!$C$3:$I$3,0)),"F","C")</f>
        <v>25.555555555555554</v>
      </c>
      <c r="K2325" s="34">
        <f>CONVERT(INDEX(Clg_StPt_Sch_EZ!$C$31:$I$54,MATCH(Schedules_8760!$C2325,Clg_StPt_Sch_EZ!$B$31:$B$54,0),MATCH(Schedules_8760!$F2325,Clg_StPt_Sch_EZ!$C$30:$I$30,0)),"F","C")</f>
        <v>28.333333333333332</v>
      </c>
      <c r="L2325" s="34">
        <f>CONVERT(INDEX(DHW_StPt_Sch_EZ!$C$4:$I$27,MATCH(Schedules_8760!$C2325,DHW_StPt_Sch_EZ!$B$4:$B$27,0),MATCH(Schedules_8760!$F2325,DHW_StPt_Sch_EZ!$C$3:$I$3,0)),"F","C")</f>
        <v>53.333333333333329</v>
      </c>
      <c r="M2325" s="34">
        <f>CONVERT(INDEX(DHW_StPt_Sch_EZ!$C$31:$I$54,MATCH(Schedules_8760!$C2325,DHW_StPt_Sch_EZ!$B$31:$B$54,0),MATCH(Schedules_8760!$F2325,DHW_StPt_Sch_EZ!$C$30:$I$30,0)),"F","C")</f>
        <v>53.333333333333329</v>
      </c>
      <c r="N2325" s="12"/>
      <c r="O2325" s="12"/>
      <c r="P2325" s="12"/>
    </row>
    <row r="2326" spans="1:16" x14ac:dyDescent="0.25">
      <c r="A2326" s="35">
        <v>2325</v>
      </c>
      <c r="B2326" s="89">
        <v>97.833333333333329</v>
      </c>
      <c r="C2326" s="35">
        <f t="shared" si="180"/>
        <v>21</v>
      </c>
      <c r="D2326" s="35">
        <f t="shared" si="183"/>
        <v>97</v>
      </c>
      <c r="E2326" s="35">
        <f t="shared" si="184"/>
        <v>6</v>
      </c>
      <c r="F2326" s="35" t="str">
        <f t="shared" si="181"/>
        <v>Friday</v>
      </c>
      <c r="G2326" s="35">
        <f t="shared" si="182"/>
        <v>4</v>
      </c>
      <c r="H2326" s="34">
        <f>CONVERT(INDEX(Htg_StPt_Sch_EZ!$C$4:$I$27,MATCH(Schedules_8760!$C2326,Htg_StPt_Sch_EZ!$B$4:$B$27,0),MATCH(Schedules_8760!$F2326,Htg_StPt_Sch_EZ!$C$3:$I$3,0)),"F","C")</f>
        <v>20.555555555555554</v>
      </c>
      <c r="I2326" s="34">
        <f>CONVERT(INDEX(Htg_StPt_Sch_EZ!$C$31:$I$54,MATCH(Schedules_8760!$C2326,Htg_StPt_Sch_EZ!$B$31:$B$54,0),MATCH(Schedules_8760!$F2326,Htg_StPt_Sch_EZ!$C$30:$I$30,0)),"F","C")</f>
        <v>19.444444444444443</v>
      </c>
      <c r="J2326" s="34">
        <f>CONVERT(INDEX(Clg_StPt_Sch_EZ!$C$4:$I$27,MATCH(Schedules_8760!$C2326,Clg_StPt_Sch_EZ!$B$4:$B$27,0),MATCH(Schedules_8760!$F2326,Clg_StPt_Sch_EZ!$C$3:$I$3,0)),"F","C")</f>
        <v>25.555555555555554</v>
      </c>
      <c r="K2326" s="34">
        <f>CONVERT(INDEX(Clg_StPt_Sch_EZ!$C$31:$I$54,MATCH(Schedules_8760!$C2326,Clg_StPt_Sch_EZ!$B$31:$B$54,0),MATCH(Schedules_8760!$F2326,Clg_StPt_Sch_EZ!$C$30:$I$30,0)),"F","C")</f>
        <v>28.333333333333332</v>
      </c>
      <c r="L2326" s="34">
        <f>CONVERT(INDEX(DHW_StPt_Sch_EZ!$C$4:$I$27,MATCH(Schedules_8760!$C2326,DHW_StPt_Sch_EZ!$B$4:$B$27,0),MATCH(Schedules_8760!$F2326,DHW_StPt_Sch_EZ!$C$3:$I$3,0)),"F","C")</f>
        <v>53.333333333333329</v>
      </c>
      <c r="M2326" s="34">
        <f>CONVERT(INDEX(DHW_StPt_Sch_EZ!$C$31:$I$54,MATCH(Schedules_8760!$C2326,DHW_StPt_Sch_EZ!$B$31:$B$54,0),MATCH(Schedules_8760!$F2326,DHW_StPt_Sch_EZ!$C$30:$I$30,0)),"F","C")</f>
        <v>53.333333333333329</v>
      </c>
      <c r="N2326" s="12"/>
      <c r="O2326" s="12"/>
      <c r="P2326" s="12"/>
    </row>
    <row r="2327" spans="1:16" x14ac:dyDescent="0.25">
      <c r="A2327" s="35">
        <v>2326</v>
      </c>
      <c r="B2327" s="89">
        <v>97.875</v>
      </c>
      <c r="C2327" s="35">
        <f t="shared" si="180"/>
        <v>22</v>
      </c>
      <c r="D2327" s="35">
        <f t="shared" si="183"/>
        <v>97</v>
      </c>
      <c r="E2327" s="35">
        <f t="shared" si="184"/>
        <v>6</v>
      </c>
      <c r="F2327" s="35" t="str">
        <f t="shared" si="181"/>
        <v>Friday</v>
      </c>
      <c r="G2327" s="35">
        <f t="shared" si="182"/>
        <v>4</v>
      </c>
      <c r="H2327" s="34">
        <f>CONVERT(INDEX(Htg_StPt_Sch_EZ!$C$4:$I$27,MATCH(Schedules_8760!$C2327,Htg_StPt_Sch_EZ!$B$4:$B$27,0),MATCH(Schedules_8760!$F2327,Htg_StPt_Sch_EZ!$C$3:$I$3,0)),"F","C")</f>
        <v>20.555555555555554</v>
      </c>
      <c r="I2327" s="34">
        <f>CONVERT(INDEX(Htg_StPt_Sch_EZ!$C$31:$I$54,MATCH(Schedules_8760!$C2327,Htg_StPt_Sch_EZ!$B$31:$B$54,0),MATCH(Schedules_8760!$F2327,Htg_StPt_Sch_EZ!$C$30:$I$30,0)),"F","C")</f>
        <v>19.444444444444443</v>
      </c>
      <c r="J2327" s="34">
        <f>CONVERT(INDEX(Clg_StPt_Sch_EZ!$C$4:$I$27,MATCH(Schedules_8760!$C2327,Clg_StPt_Sch_EZ!$B$4:$B$27,0),MATCH(Schedules_8760!$F2327,Clg_StPt_Sch_EZ!$C$3:$I$3,0)),"F","C")</f>
        <v>25.555555555555554</v>
      </c>
      <c r="K2327" s="34">
        <f>CONVERT(INDEX(Clg_StPt_Sch_EZ!$C$31:$I$54,MATCH(Schedules_8760!$C2327,Clg_StPt_Sch_EZ!$B$31:$B$54,0),MATCH(Schedules_8760!$F2327,Clg_StPt_Sch_EZ!$C$30:$I$30,0)),"F","C")</f>
        <v>28.333333333333332</v>
      </c>
      <c r="L2327" s="34">
        <f>CONVERT(INDEX(DHW_StPt_Sch_EZ!$C$4:$I$27,MATCH(Schedules_8760!$C2327,DHW_StPt_Sch_EZ!$B$4:$B$27,0),MATCH(Schedules_8760!$F2327,DHW_StPt_Sch_EZ!$C$3:$I$3,0)),"F","C")</f>
        <v>53.333333333333329</v>
      </c>
      <c r="M2327" s="34">
        <f>CONVERT(INDEX(DHW_StPt_Sch_EZ!$C$31:$I$54,MATCH(Schedules_8760!$C2327,DHW_StPt_Sch_EZ!$B$31:$B$54,0),MATCH(Schedules_8760!$F2327,DHW_StPt_Sch_EZ!$C$30:$I$30,0)),"F","C")</f>
        <v>53.333333333333329</v>
      </c>
      <c r="N2327" s="12"/>
      <c r="O2327" s="12"/>
      <c r="P2327" s="12"/>
    </row>
    <row r="2328" spans="1:16" x14ac:dyDescent="0.25">
      <c r="A2328" s="35">
        <v>2327</v>
      </c>
      <c r="B2328" s="89">
        <v>97.916666666666671</v>
      </c>
      <c r="C2328" s="35">
        <f t="shared" si="180"/>
        <v>23</v>
      </c>
      <c r="D2328" s="35">
        <f t="shared" si="183"/>
        <v>97</v>
      </c>
      <c r="E2328" s="35">
        <f t="shared" si="184"/>
        <v>6</v>
      </c>
      <c r="F2328" s="35" t="str">
        <f t="shared" si="181"/>
        <v>Friday</v>
      </c>
      <c r="G2328" s="35">
        <f t="shared" si="182"/>
        <v>4</v>
      </c>
      <c r="H2328" s="34">
        <f>CONVERT(INDEX(Htg_StPt_Sch_EZ!$C$4:$I$27,MATCH(Schedules_8760!$C2328,Htg_StPt_Sch_EZ!$B$4:$B$27,0),MATCH(Schedules_8760!$F2328,Htg_StPt_Sch_EZ!$C$3:$I$3,0)),"F","C")</f>
        <v>20.555555555555554</v>
      </c>
      <c r="I2328" s="34">
        <f>CONVERT(INDEX(Htg_StPt_Sch_EZ!$C$31:$I$54,MATCH(Schedules_8760!$C2328,Htg_StPt_Sch_EZ!$B$31:$B$54,0),MATCH(Schedules_8760!$F2328,Htg_StPt_Sch_EZ!$C$30:$I$30,0)),"F","C")</f>
        <v>19.444444444444443</v>
      </c>
      <c r="J2328" s="34">
        <f>CONVERT(INDEX(Clg_StPt_Sch_EZ!$C$4:$I$27,MATCH(Schedules_8760!$C2328,Clg_StPt_Sch_EZ!$B$4:$B$27,0),MATCH(Schedules_8760!$F2328,Clg_StPt_Sch_EZ!$C$3:$I$3,0)),"F","C")</f>
        <v>25.555555555555554</v>
      </c>
      <c r="K2328" s="34">
        <f>CONVERT(INDEX(Clg_StPt_Sch_EZ!$C$31:$I$54,MATCH(Schedules_8760!$C2328,Clg_StPt_Sch_EZ!$B$31:$B$54,0),MATCH(Schedules_8760!$F2328,Clg_StPt_Sch_EZ!$C$30:$I$30,0)),"F","C")</f>
        <v>28.333333333333332</v>
      </c>
      <c r="L2328" s="34">
        <f>CONVERT(INDEX(DHW_StPt_Sch_EZ!$C$4:$I$27,MATCH(Schedules_8760!$C2328,DHW_StPt_Sch_EZ!$B$4:$B$27,0),MATCH(Schedules_8760!$F2328,DHW_StPt_Sch_EZ!$C$3:$I$3,0)),"F","C")</f>
        <v>53.333333333333329</v>
      </c>
      <c r="M2328" s="34">
        <f>CONVERT(INDEX(DHW_StPt_Sch_EZ!$C$31:$I$54,MATCH(Schedules_8760!$C2328,DHW_StPt_Sch_EZ!$B$31:$B$54,0),MATCH(Schedules_8760!$F2328,DHW_StPt_Sch_EZ!$C$30:$I$30,0)),"F","C")</f>
        <v>53.333333333333329</v>
      </c>
      <c r="N2328" s="12"/>
      <c r="O2328" s="12"/>
      <c r="P2328" s="12"/>
    </row>
    <row r="2329" spans="1:16" x14ac:dyDescent="0.25">
      <c r="A2329" s="35">
        <v>2328</v>
      </c>
      <c r="B2329" s="89">
        <v>97.958333333333329</v>
      </c>
      <c r="C2329" s="35">
        <f t="shared" si="180"/>
        <v>24</v>
      </c>
      <c r="D2329" s="35">
        <f t="shared" si="183"/>
        <v>97</v>
      </c>
      <c r="E2329" s="35">
        <f t="shared" si="184"/>
        <v>6</v>
      </c>
      <c r="F2329" s="35" t="str">
        <f t="shared" si="181"/>
        <v>Friday</v>
      </c>
      <c r="G2329" s="35">
        <f t="shared" si="182"/>
        <v>4</v>
      </c>
      <c r="H2329" s="34">
        <f>CONVERT(INDEX(Htg_StPt_Sch_EZ!$C$4:$I$27,MATCH(Schedules_8760!$C2329,Htg_StPt_Sch_EZ!$B$4:$B$27,0),MATCH(Schedules_8760!$F2329,Htg_StPt_Sch_EZ!$C$3:$I$3,0)),"F","C")</f>
        <v>20.555555555555554</v>
      </c>
      <c r="I2329" s="34">
        <f>CONVERT(INDEX(Htg_StPt_Sch_EZ!$C$31:$I$54,MATCH(Schedules_8760!$C2329,Htg_StPt_Sch_EZ!$B$31:$B$54,0),MATCH(Schedules_8760!$F2329,Htg_StPt_Sch_EZ!$C$30:$I$30,0)),"F","C")</f>
        <v>19.444444444444443</v>
      </c>
      <c r="J2329" s="34">
        <f>CONVERT(INDEX(Clg_StPt_Sch_EZ!$C$4:$I$27,MATCH(Schedules_8760!$C2329,Clg_StPt_Sch_EZ!$B$4:$B$27,0),MATCH(Schedules_8760!$F2329,Clg_StPt_Sch_EZ!$C$3:$I$3,0)),"F","C")</f>
        <v>25.555555555555554</v>
      </c>
      <c r="K2329" s="34">
        <f>CONVERT(INDEX(Clg_StPt_Sch_EZ!$C$31:$I$54,MATCH(Schedules_8760!$C2329,Clg_StPt_Sch_EZ!$B$31:$B$54,0),MATCH(Schedules_8760!$F2329,Clg_StPt_Sch_EZ!$C$30:$I$30,0)),"F","C")</f>
        <v>28.333333333333332</v>
      </c>
      <c r="L2329" s="34">
        <f>CONVERT(INDEX(DHW_StPt_Sch_EZ!$C$4:$I$27,MATCH(Schedules_8760!$C2329,DHW_StPt_Sch_EZ!$B$4:$B$27,0),MATCH(Schedules_8760!$F2329,DHW_StPt_Sch_EZ!$C$3:$I$3,0)),"F","C")</f>
        <v>53.333333333333329</v>
      </c>
      <c r="M2329" s="34">
        <f>CONVERT(INDEX(DHW_StPt_Sch_EZ!$C$31:$I$54,MATCH(Schedules_8760!$C2329,DHW_StPt_Sch_EZ!$B$31:$B$54,0),MATCH(Schedules_8760!$F2329,DHW_StPt_Sch_EZ!$C$30:$I$30,0)),"F","C")</f>
        <v>53.333333333333329</v>
      </c>
      <c r="N2329" s="12"/>
      <c r="O2329" s="12"/>
      <c r="P2329" s="12"/>
    </row>
    <row r="2330" spans="1:16" x14ac:dyDescent="0.25">
      <c r="A2330" s="35">
        <v>2329</v>
      </c>
      <c r="B2330" s="89">
        <v>98</v>
      </c>
      <c r="C2330" s="35">
        <f t="shared" si="180"/>
        <v>1</v>
      </c>
      <c r="D2330" s="35">
        <f t="shared" si="183"/>
        <v>98</v>
      </c>
      <c r="E2330" s="35">
        <f t="shared" si="184"/>
        <v>7</v>
      </c>
      <c r="F2330" s="35" t="str">
        <f t="shared" si="181"/>
        <v>Saturday</v>
      </c>
      <c r="G2330" s="35">
        <f t="shared" si="182"/>
        <v>4</v>
      </c>
      <c r="H2330" s="34">
        <f>CONVERT(INDEX(Htg_StPt_Sch_EZ!$C$4:$I$27,MATCH(Schedules_8760!$C2330,Htg_StPt_Sch_EZ!$B$4:$B$27,0),MATCH(Schedules_8760!$F2330,Htg_StPt_Sch_EZ!$C$3:$I$3,0)),"F","C")</f>
        <v>20.555555555555554</v>
      </c>
      <c r="I2330" s="34">
        <f>CONVERT(INDEX(Htg_StPt_Sch_EZ!$C$31:$I$54,MATCH(Schedules_8760!$C2330,Htg_StPt_Sch_EZ!$B$31:$B$54,0),MATCH(Schedules_8760!$F2330,Htg_StPt_Sch_EZ!$C$30:$I$30,0)),"F","C")</f>
        <v>19.444444444444443</v>
      </c>
      <c r="J2330" s="34">
        <f>CONVERT(INDEX(Clg_StPt_Sch_EZ!$C$4:$I$27,MATCH(Schedules_8760!$C2330,Clg_StPt_Sch_EZ!$B$4:$B$27,0),MATCH(Schedules_8760!$F2330,Clg_StPt_Sch_EZ!$C$3:$I$3,0)),"F","C")</f>
        <v>25.555555555555554</v>
      </c>
      <c r="K2330" s="34">
        <f>CONVERT(INDEX(Clg_StPt_Sch_EZ!$C$31:$I$54,MATCH(Schedules_8760!$C2330,Clg_StPt_Sch_EZ!$B$31:$B$54,0),MATCH(Schedules_8760!$F2330,Clg_StPt_Sch_EZ!$C$30:$I$30,0)),"F","C")</f>
        <v>28.333333333333332</v>
      </c>
      <c r="L2330" s="34">
        <f>CONVERT(INDEX(DHW_StPt_Sch_EZ!$C$4:$I$27,MATCH(Schedules_8760!$C2330,DHW_StPt_Sch_EZ!$B$4:$B$27,0),MATCH(Schedules_8760!$F2330,DHW_StPt_Sch_EZ!$C$3:$I$3,0)),"F","C")</f>
        <v>53.333333333333329</v>
      </c>
      <c r="M2330" s="34">
        <f>CONVERT(INDEX(DHW_StPt_Sch_EZ!$C$31:$I$54,MATCH(Schedules_8760!$C2330,DHW_StPt_Sch_EZ!$B$31:$B$54,0),MATCH(Schedules_8760!$F2330,DHW_StPt_Sch_EZ!$C$30:$I$30,0)),"F","C")</f>
        <v>53.333333333333329</v>
      </c>
      <c r="N2330" s="12"/>
      <c r="O2330" s="12"/>
      <c r="P2330" s="12"/>
    </row>
    <row r="2331" spans="1:16" x14ac:dyDescent="0.25">
      <c r="A2331" s="35">
        <v>2330</v>
      </c>
      <c r="B2331" s="89">
        <v>98.041666666666671</v>
      </c>
      <c r="C2331" s="35">
        <f t="shared" si="180"/>
        <v>2</v>
      </c>
      <c r="D2331" s="35">
        <f t="shared" si="183"/>
        <v>98</v>
      </c>
      <c r="E2331" s="35">
        <f t="shared" si="184"/>
        <v>7</v>
      </c>
      <c r="F2331" s="35" t="str">
        <f t="shared" si="181"/>
        <v>Saturday</v>
      </c>
      <c r="G2331" s="35">
        <f t="shared" si="182"/>
        <v>4</v>
      </c>
      <c r="H2331" s="34">
        <f>CONVERT(INDEX(Htg_StPt_Sch_EZ!$C$4:$I$27,MATCH(Schedules_8760!$C2331,Htg_StPt_Sch_EZ!$B$4:$B$27,0),MATCH(Schedules_8760!$F2331,Htg_StPt_Sch_EZ!$C$3:$I$3,0)),"F","C")</f>
        <v>20.555555555555554</v>
      </c>
      <c r="I2331" s="34">
        <f>CONVERT(INDEX(Htg_StPt_Sch_EZ!$C$31:$I$54,MATCH(Schedules_8760!$C2331,Htg_StPt_Sch_EZ!$B$31:$B$54,0),MATCH(Schedules_8760!$F2331,Htg_StPt_Sch_EZ!$C$30:$I$30,0)),"F","C")</f>
        <v>19.444444444444443</v>
      </c>
      <c r="J2331" s="34">
        <f>CONVERT(INDEX(Clg_StPt_Sch_EZ!$C$4:$I$27,MATCH(Schedules_8760!$C2331,Clg_StPt_Sch_EZ!$B$4:$B$27,0),MATCH(Schedules_8760!$F2331,Clg_StPt_Sch_EZ!$C$3:$I$3,0)),"F","C")</f>
        <v>25.555555555555554</v>
      </c>
      <c r="K2331" s="34">
        <f>CONVERT(INDEX(Clg_StPt_Sch_EZ!$C$31:$I$54,MATCH(Schedules_8760!$C2331,Clg_StPt_Sch_EZ!$B$31:$B$54,0),MATCH(Schedules_8760!$F2331,Clg_StPt_Sch_EZ!$C$30:$I$30,0)),"F","C")</f>
        <v>28.333333333333332</v>
      </c>
      <c r="L2331" s="34">
        <f>CONVERT(INDEX(DHW_StPt_Sch_EZ!$C$4:$I$27,MATCH(Schedules_8760!$C2331,DHW_StPt_Sch_EZ!$B$4:$B$27,0),MATCH(Schedules_8760!$F2331,DHW_StPt_Sch_EZ!$C$3:$I$3,0)),"F","C")</f>
        <v>53.333333333333329</v>
      </c>
      <c r="M2331" s="34">
        <f>CONVERT(INDEX(DHW_StPt_Sch_EZ!$C$31:$I$54,MATCH(Schedules_8760!$C2331,DHW_StPt_Sch_EZ!$B$31:$B$54,0),MATCH(Schedules_8760!$F2331,DHW_StPt_Sch_EZ!$C$30:$I$30,0)),"F","C")</f>
        <v>53.333333333333329</v>
      </c>
      <c r="N2331" s="12"/>
      <c r="O2331" s="12"/>
      <c r="P2331" s="12"/>
    </row>
    <row r="2332" spans="1:16" x14ac:dyDescent="0.25">
      <c r="A2332" s="35">
        <v>2331</v>
      </c>
      <c r="B2332" s="89">
        <v>98.083333333333329</v>
      </c>
      <c r="C2332" s="35">
        <f t="shared" si="180"/>
        <v>3</v>
      </c>
      <c r="D2332" s="35">
        <f t="shared" si="183"/>
        <v>98</v>
      </c>
      <c r="E2332" s="35">
        <f t="shared" si="184"/>
        <v>7</v>
      </c>
      <c r="F2332" s="35" t="str">
        <f t="shared" si="181"/>
        <v>Saturday</v>
      </c>
      <c r="G2332" s="35">
        <f t="shared" si="182"/>
        <v>4</v>
      </c>
      <c r="H2332" s="34">
        <f>CONVERT(INDEX(Htg_StPt_Sch_EZ!$C$4:$I$27,MATCH(Schedules_8760!$C2332,Htg_StPt_Sch_EZ!$B$4:$B$27,0),MATCH(Schedules_8760!$F2332,Htg_StPt_Sch_EZ!$C$3:$I$3,0)),"F","C")</f>
        <v>20.555555555555554</v>
      </c>
      <c r="I2332" s="34">
        <f>CONVERT(INDEX(Htg_StPt_Sch_EZ!$C$31:$I$54,MATCH(Schedules_8760!$C2332,Htg_StPt_Sch_EZ!$B$31:$B$54,0),MATCH(Schedules_8760!$F2332,Htg_StPt_Sch_EZ!$C$30:$I$30,0)),"F","C")</f>
        <v>19.444444444444443</v>
      </c>
      <c r="J2332" s="34">
        <f>CONVERT(INDEX(Clg_StPt_Sch_EZ!$C$4:$I$27,MATCH(Schedules_8760!$C2332,Clg_StPt_Sch_EZ!$B$4:$B$27,0),MATCH(Schedules_8760!$F2332,Clg_StPt_Sch_EZ!$C$3:$I$3,0)),"F","C")</f>
        <v>25.555555555555554</v>
      </c>
      <c r="K2332" s="34">
        <f>CONVERT(INDEX(Clg_StPt_Sch_EZ!$C$31:$I$54,MATCH(Schedules_8760!$C2332,Clg_StPt_Sch_EZ!$B$31:$B$54,0),MATCH(Schedules_8760!$F2332,Clg_StPt_Sch_EZ!$C$30:$I$30,0)),"F","C")</f>
        <v>28.333333333333332</v>
      </c>
      <c r="L2332" s="34">
        <f>CONVERT(INDEX(DHW_StPt_Sch_EZ!$C$4:$I$27,MATCH(Schedules_8760!$C2332,DHW_StPt_Sch_EZ!$B$4:$B$27,0),MATCH(Schedules_8760!$F2332,DHW_StPt_Sch_EZ!$C$3:$I$3,0)),"F","C")</f>
        <v>53.333333333333329</v>
      </c>
      <c r="M2332" s="34">
        <f>CONVERT(INDEX(DHW_StPt_Sch_EZ!$C$31:$I$54,MATCH(Schedules_8760!$C2332,DHW_StPt_Sch_EZ!$B$31:$B$54,0),MATCH(Schedules_8760!$F2332,DHW_StPt_Sch_EZ!$C$30:$I$30,0)),"F","C")</f>
        <v>53.333333333333329</v>
      </c>
      <c r="N2332" s="12"/>
      <c r="O2332" s="12"/>
      <c r="P2332" s="12"/>
    </row>
    <row r="2333" spans="1:16" x14ac:dyDescent="0.25">
      <c r="A2333" s="35">
        <v>2332</v>
      </c>
      <c r="B2333" s="89">
        <v>98.125</v>
      </c>
      <c r="C2333" s="35">
        <f t="shared" si="180"/>
        <v>4</v>
      </c>
      <c r="D2333" s="35">
        <f t="shared" si="183"/>
        <v>98</v>
      </c>
      <c r="E2333" s="35">
        <f t="shared" si="184"/>
        <v>7</v>
      </c>
      <c r="F2333" s="35" t="str">
        <f t="shared" si="181"/>
        <v>Saturday</v>
      </c>
      <c r="G2333" s="35">
        <f t="shared" si="182"/>
        <v>4</v>
      </c>
      <c r="H2333" s="34">
        <f>CONVERT(INDEX(Htg_StPt_Sch_EZ!$C$4:$I$27,MATCH(Schedules_8760!$C2333,Htg_StPt_Sch_EZ!$B$4:$B$27,0),MATCH(Schedules_8760!$F2333,Htg_StPt_Sch_EZ!$C$3:$I$3,0)),"F","C")</f>
        <v>20.555555555555554</v>
      </c>
      <c r="I2333" s="34">
        <f>CONVERT(INDEX(Htg_StPt_Sch_EZ!$C$31:$I$54,MATCH(Schedules_8760!$C2333,Htg_StPt_Sch_EZ!$B$31:$B$54,0),MATCH(Schedules_8760!$F2333,Htg_StPt_Sch_EZ!$C$30:$I$30,0)),"F","C")</f>
        <v>19.444444444444443</v>
      </c>
      <c r="J2333" s="34">
        <f>CONVERT(INDEX(Clg_StPt_Sch_EZ!$C$4:$I$27,MATCH(Schedules_8760!$C2333,Clg_StPt_Sch_EZ!$B$4:$B$27,0),MATCH(Schedules_8760!$F2333,Clg_StPt_Sch_EZ!$C$3:$I$3,0)),"F","C")</f>
        <v>25.555555555555554</v>
      </c>
      <c r="K2333" s="34">
        <f>CONVERT(INDEX(Clg_StPt_Sch_EZ!$C$31:$I$54,MATCH(Schedules_8760!$C2333,Clg_StPt_Sch_EZ!$B$31:$B$54,0),MATCH(Schedules_8760!$F2333,Clg_StPt_Sch_EZ!$C$30:$I$30,0)),"F","C")</f>
        <v>28.333333333333332</v>
      </c>
      <c r="L2333" s="34">
        <f>CONVERT(INDEX(DHW_StPt_Sch_EZ!$C$4:$I$27,MATCH(Schedules_8760!$C2333,DHW_StPt_Sch_EZ!$B$4:$B$27,0),MATCH(Schedules_8760!$F2333,DHW_StPt_Sch_EZ!$C$3:$I$3,0)),"F","C")</f>
        <v>53.333333333333329</v>
      </c>
      <c r="M2333" s="34">
        <f>CONVERT(INDEX(DHW_StPt_Sch_EZ!$C$31:$I$54,MATCH(Schedules_8760!$C2333,DHW_StPt_Sch_EZ!$B$31:$B$54,0),MATCH(Schedules_8760!$F2333,DHW_StPt_Sch_EZ!$C$30:$I$30,0)),"F","C")</f>
        <v>53.333333333333329</v>
      </c>
      <c r="N2333" s="12"/>
      <c r="O2333" s="12"/>
      <c r="P2333" s="12"/>
    </row>
    <row r="2334" spans="1:16" x14ac:dyDescent="0.25">
      <c r="A2334" s="35">
        <v>2333</v>
      </c>
      <c r="B2334" s="89">
        <v>98.166666666666671</v>
      </c>
      <c r="C2334" s="35">
        <f t="shared" si="180"/>
        <v>5</v>
      </c>
      <c r="D2334" s="35">
        <f t="shared" si="183"/>
        <v>98</v>
      </c>
      <c r="E2334" s="35">
        <f t="shared" si="184"/>
        <v>7</v>
      </c>
      <c r="F2334" s="35" t="str">
        <f t="shared" si="181"/>
        <v>Saturday</v>
      </c>
      <c r="G2334" s="35">
        <f t="shared" si="182"/>
        <v>4</v>
      </c>
      <c r="H2334" s="34">
        <f>CONVERT(INDEX(Htg_StPt_Sch_EZ!$C$4:$I$27,MATCH(Schedules_8760!$C2334,Htg_StPt_Sch_EZ!$B$4:$B$27,0),MATCH(Schedules_8760!$F2334,Htg_StPt_Sch_EZ!$C$3:$I$3,0)),"F","C")</f>
        <v>20.555555555555554</v>
      </c>
      <c r="I2334" s="34">
        <f>CONVERT(INDEX(Htg_StPt_Sch_EZ!$C$31:$I$54,MATCH(Schedules_8760!$C2334,Htg_StPt_Sch_EZ!$B$31:$B$54,0),MATCH(Schedules_8760!$F2334,Htg_StPt_Sch_EZ!$C$30:$I$30,0)),"F","C")</f>
        <v>19.444444444444443</v>
      </c>
      <c r="J2334" s="34">
        <f>CONVERT(INDEX(Clg_StPt_Sch_EZ!$C$4:$I$27,MATCH(Schedules_8760!$C2334,Clg_StPt_Sch_EZ!$B$4:$B$27,0),MATCH(Schedules_8760!$F2334,Clg_StPt_Sch_EZ!$C$3:$I$3,0)),"F","C")</f>
        <v>25.555555555555554</v>
      </c>
      <c r="K2334" s="34">
        <f>CONVERT(INDEX(Clg_StPt_Sch_EZ!$C$31:$I$54,MATCH(Schedules_8760!$C2334,Clg_StPt_Sch_EZ!$B$31:$B$54,0),MATCH(Schedules_8760!$F2334,Clg_StPt_Sch_EZ!$C$30:$I$30,0)),"F","C")</f>
        <v>28.333333333333332</v>
      </c>
      <c r="L2334" s="34">
        <f>CONVERT(INDEX(DHW_StPt_Sch_EZ!$C$4:$I$27,MATCH(Schedules_8760!$C2334,DHW_StPt_Sch_EZ!$B$4:$B$27,0),MATCH(Schedules_8760!$F2334,DHW_StPt_Sch_EZ!$C$3:$I$3,0)),"F","C")</f>
        <v>53.333333333333329</v>
      </c>
      <c r="M2334" s="34">
        <f>CONVERT(INDEX(DHW_StPt_Sch_EZ!$C$31:$I$54,MATCH(Schedules_8760!$C2334,DHW_StPt_Sch_EZ!$B$31:$B$54,0),MATCH(Schedules_8760!$F2334,DHW_StPt_Sch_EZ!$C$30:$I$30,0)),"F","C")</f>
        <v>53.333333333333329</v>
      </c>
      <c r="N2334" s="12"/>
      <c r="O2334" s="12"/>
      <c r="P2334" s="12"/>
    </row>
    <row r="2335" spans="1:16" x14ac:dyDescent="0.25">
      <c r="A2335" s="35">
        <v>2334</v>
      </c>
      <c r="B2335" s="89">
        <v>98.208333333333329</v>
      </c>
      <c r="C2335" s="35">
        <f t="shared" si="180"/>
        <v>6</v>
      </c>
      <c r="D2335" s="35">
        <f t="shared" si="183"/>
        <v>98</v>
      </c>
      <c r="E2335" s="35">
        <f t="shared" si="184"/>
        <v>7</v>
      </c>
      <c r="F2335" s="35" t="str">
        <f t="shared" si="181"/>
        <v>Saturday</v>
      </c>
      <c r="G2335" s="35">
        <f t="shared" si="182"/>
        <v>4</v>
      </c>
      <c r="H2335" s="34">
        <f>CONVERT(INDEX(Htg_StPt_Sch_EZ!$C$4:$I$27,MATCH(Schedules_8760!$C2335,Htg_StPt_Sch_EZ!$B$4:$B$27,0),MATCH(Schedules_8760!$F2335,Htg_StPt_Sch_EZ!$C$3:$I$3,0)),"F","C")</f>
        <v>20.555555555555554</v>
      </c>
      <c r="I2335" s="34">
        <f>CONVERT(INDEX(Htg_StPt_Sch_EZ!$C$31:$I$54,MATCH(Schedules_8760!$C2335,Htg_StPt_Sch_EZ!$B$31:$B$54,0),MATCH(Schedules_8760!$F2335,Htg_StPt_Sch_EZ!$C$30:$I$30,0)),"F","C")</f>
        <v>19.444444444444443</v>
      </c>
      <c r="J2335" s="34">
        <f>CONVERT(INDEX(Clg_StPt_Sch_EZ!$C$4:$I$27,MATCH(Schedules_8760!$C2335,Clg_StPt_Sch_EZ!$B$4:$B$27,0),MATCH(Schedules_8760!$F2335,Clg_StPt_Sch_EZ!$C$3:$I$3,0)),"F","C")</f>
        <v>25.555555555555554</v>
      </c>
      <c r="K2335" s="34">
        <f>CONVERT(INDEX(Clg_StPt_Sch_EZ!$C$31:$I$54,MATCH(Schedules_8760!$C2335,Clg_StPt_Sch_EZ!$B$31:$B$54,0),MATCH(Schedules_8760!$F2335,Clg_StPt_Sch_EZ!$C$30:$I$30,0)),"F","C")</f>
        <v>28.333333333333332</v>
      </c>
      <c r="L2335" s="34">
        <f>CONVERT(INDEX(DHW_StPt_Sch_EZ!$C$4:$I$27,MATCH(Schedules_8760!$C2335,DHW_StPt_Sch_EZ!$B$4:$B$27,0),MATCH(Schedules_8760!$F2335,DHW_StPt_Sch_EZ!$C$3:$I$3,0)),"F","C")</f>
        <v>53.333333333333329</v>
      </c>
      <c r="M2335" s="34">
        <f>CONVERT(INDEX(DHW_StPt_Sch_EZ!$C$31:$I$54,MATCH(Schedules_8760!$C2335,DHW_StPt_Sch_EZ!$B$31:$B$54,0),MATCH(Schedules_8760!$F2335,DHW_StPt_Sch_EZ!$C$30:$I$30,0)),"F","C")</f>
        <v>53.333333333333329</v>
      </c>
      <c r="N2335" s="12"/>
      <c r="O2335" s="12"/>
      <c r="P2335" s="12"/>
    </row>
    <row r="2336" spans="1:16" x14ac:dyDescent="0.25">
      <c r="A2336" s="35">
        <v>2335</v>
      </c>
      <c r="B2336" s="89">
        <v>98.25</v>
      </c>
      <c r="C2336" s="35">
        <f t="shared" si="180"/>
        <v>7</v>
      </c>
      <c r="D2336" s="35">
        <f t="shared" si="183"/>
        <v>98</v>
      </c>
      <c r="E2336" s="35">
        <f t="shared" si="184"/>
        <v>7</v>
      </c>
      <c r="F2336" s="35" t="str">
        <f t="shared" si="181"/>
        <v>Saturday</v>
      </c>
      <c r="G2336" s="35">
        <f t="shared" si="182"/>
        <v>4</v>
      </c>
      <c r="H2336" s="34">
        <f>CONVERT(INDEX(Htg_StPt_Sch_EZ!$C$4:$I$27,MATCH(Schedules_8760!$C2336,Htg_StPt_Sch_EZ!$B$4:$B$27,0),MATCH(Schedules_8760!$F2336,Htg_StPt_Sch_EZ!$C$3:$I$3,0)),"F","C")</f>
        <v>20.555555555555554</v>
      </c>
      <c r="I2336" s="34">
        <f>CONVERT(INDEX(Htg_StPt_Sch_EZ!$C$31:$I$54,MATCH(Schedules_8760!$C2336,Htg_StPt_Sch_EZ!$B$31:$B$54,0),MATCH(Schedules_8760!$F2336,Htg_StPt_Sch_EZ!$C$30:$I$30,0)),"F","C")</f>
        <v>19.444444444444443</v>
      </c>
      <c r="J2336" s="34">
        <f>CONVERT(INDEX(Clg_StPt_Sch_EZ!$C$4:$I$27,MATCH(Schedules_8760!$C2336,Clg_StPt_Sch_EZ!$B$4:$B$27,0),MATCH(Schedules_8760!$F2336,Clg_StPt_Sch_EZ!$C$3:$I$3,0)),"F","C")</f>
        <v>25.555555555555554</v>
      </c>
      <c r="K2336" s="34">
        <f>CONVERT(INDEX(Clg_StPt_Sch_EZ!$C$31:$I$54,MATCH(Schedules_8760!$C2336,Clg_StPt_Sch_EZ!$B$31:$B$54,0),MATCH(Schedules_8760!$F2336,Clg_StPt_Sch_EZ!$C$30:$I$30,0)),"F","C")</f>
        <v>28.333333333333332</v>
      </c>
      <c r="L2336" s="34">
        <f>CONVERT(INDEX(DHW_StPt_Sch_EZ!$C$4:$I$27,MATCH(Schedules_8760!$C2336,DHW_StPt_Sch_EZ!$B$4:$B$27,0),MATCH(Schedules_8760!$F2336,DHW_StPt_Sch_EZ!$C$3:$I$3,0)),"F","C")</f>
        <v>53.333333333333329</v>
      </c>
      <c r="M2336" s="34">
        <f>CONVERT(INDEX(DHW_StPt_Sch_EZ!$C$31:$I$54,MATCH(Schedules_8760!$C2336,DHW_StPt_Sch_EZ!$B$31:$B$54,0),MATCH(Schedules_8760!$F2336,DHW_StPt_Sch_EZ!$C$30:$I$30,0)),"F","C")</f>
        <v>53.333333333333329</v>
      </c>
      <c r="N2336" s="12"/>
      <c r="O2336" s="12"/>
      <c r="P2336" s="12"/>
    </row>
    <row r="2337" spans="1:16" x14ac:dyDescent="0.25">
      <c r="A2337" s="35">
        <v>2336</v>
      </c>
      <c r="B2337" s="89">
        <v>98.291666666666671</v>
      </c>
      <c r="C2337" s="35">
        <f t="shared" si="180"/>
        <v>8</v>
      </c>
      <c r="D2337" s="35">
        <f t="shared" si="183"/>
        <v>98</v>
      </c>
      <c r="E2337" s="35">
        <f t="shared" si="184"/>
        <v>7</v>
      </c>
      <c r="F2337" s="35" t="str">
        <f t="shared" si="181"/>
        <v>Saturday</v>
      </c>
      <c r="G2337" s="35">
        <f t="shared" si="182"/>
        <v>4</v>
      </c>
      <c r="H2337" s="34">
        <f>CONVERT(INDEX(Htg_StPt_Sch_EZ!$C$4:$I$27,MATCH(Schedules_8760!$C2337,Htg_StPt_Sch_EZ!$B$4:$B$27,0),MATCH(Schedules_8760!$F2337,Htg_StPt_Sch_EZ!$C$3:$I$3,0)),"F","C")</f>
        <v>20.555555555555554</v>
      </c>
      <c r="I2337" s="34">
        <f>CONVERT(INDEX(Htg_StPt_Sch_EZ!$C$31:$I$54,MATCH(Schedules_8760!$C2337,Htg_StPt_Sch_EZ!$B$31:$B$54,0),MATCH(Schedules_8760!$F2337,Htg_StPt_Sch_EZ!$C$30:$I$30,0)),"F","C")</f>
        <v>19.444444444444443</v>
      </c>
      <c r="J2337" s="34">
        <f>CONVERT(INDEX(Clg_StPt_Sch_EZ!$C$4:$I$27,MATCH(Schedules_8760!$C2337,Clg_StPt_Sch_EZ!$B$4:$B$27,0),MATCH(Schedules_8760!$F2337,Clg_StPt_Sch_EZ!$C$3:$I$3,0)),"F","C")</f>
        <v>25.555555555555554</v>
      </c>
      <c r="K2337" s="34">
        <f>CONVERT(INDEX(Clg_StPt_Sch_EZ!$C$31:$I$54,MATCH(Schedules_8760!$C2337,Clg_StPt_Sch_EZ!$B$31:$B$54,0),MATCH(Schedules_8760!$F2337,Clg_StPt_Sch_EZ!$C$30:$I$30,0)),"F","C")</f>
        <v>25</v>
      </c>
      <c r="L2337" s="34">
        <f>CONVERT(INDEX(DHW_StPt_Sch_EZ!$C$4:$I$27,MATCH(Schedules_8760!$C2337,DHW_StPt_Sch_EZ!$B$4:$B$27,0),MATCH(Schedules_8760!$F2337,DHW_StPt_Sch_EZ!$C$3:$I$3,0)),"F","C")</f>
        <v>53.333333333333329</v>
      </c>
      <c r="M2337" s="34">
        <f>CONVERT(INDEX(DHW_StPt_Sch_EZ!$C$31:$I$54,MATCH(Schedules_8760!$C2337,DHW_StPt_Sch_EZ!$B$31:$B$54,0),MATCH(Schedules_8760!$F2337,DHW_StPt_Sch_EZ!$C$30:$I$30,0)),"F","C")</f>
        <v>53.333333333333329</v>
      </c>
      <c r="N2337" s="12"/>
      <c r="O2337" s="12"/>
      <c r="P2337" s="12"/>
    </row>
    <row r="2338" spans="1:16" x14ac:dyDescent="0.25">
      <c r="A2338" s="35">
        <v>2337</v>
      </c>
      <c r="B2338" s="89">
        <v>98.333333333333329</v>
      </c>
      <c r="C2338" s="35">
        <f t="shared" si="180"/>
        <v>9</v>
      </c>
      <c r="D2338" s="35">
        <f t="shared" si="183"/>
        <v>98</v>
      </c>
      <c r="E2338" s="35">
        <f t="shared" si="184"/>
        <v>7</v>
      </c>
      <c r="F2338" s="35" t="str">
        <f t="shared" si="181"/>
        <v>Saturday</v>
      </c>
      <c r="G2338" s="35">
        <f t="shared" si="182"/>
        <v>4</v>
      </c>
      <c r="H2338" s="34">
        <f>CONVERT(INDEX(Htg_StPt_Sch_EZ!$C$4:$I$27,MATCH(Schedules_8760!$C2338,Htg_StPt_Sch_EZ!$B$4:$B$27,0),MATCH(Schedules_8760!$F2338,Htg_StPt_Sch_EZ!$C$3:$I$3,0)),"F","C")</f>
        <v>20.555555555555554</v>
      </c>
      <c r="I2338" s="34">
        <f>CONVERT(INDEX(Htg_StPt_Sch_EZ!$C$31:$I$54,MATCH(Schedules_8760!$C2338,Htg_StPt_Sch_EZ!$B$31:$B$54,0),MATCH(Schedules_8760!$F2338,Htg_StPt_Sch_EZ!$C$30:$I$30,0)),"F","C")</f>
        <v>19.444444444444443</v>
      </c>
      <c r="J2338" s="34">
        <f>CONVERT(INDEX(Clg_StPt_Sch_EZ!$C$4:$I$27,MATCH(Schedules_8760!$C2338,Clg_StPt_Sch_EZ!$B$4:$B$27,0),MATCH(Schedules_8760!$F2338,Clg_StPt_Sch_EZ!$C$3:$I$3,0)),"F","C")</f>
        <v>25.555555555555554</v>
      </c>
      <c r="K2338" s="34">
        <f>CONVERT(INDEX(Clg_StPt_Sch_EZ!$C$31:$I$54,MATCH(Schedules_8760!$C2338,Clg_StPt_Sch_EZ!$B$31:$B$54,0),MATCH(Schedules_8760!$F2338,Clg_StPt_Sch_EZ!$C$30:$I$30,0)),"F","C")</f>
        <v>25</v>
      </c>
      <c r="L2338" s="34">
        <f>CONVERT(INDEX(DHW_StPt_Sch_EZ!$C$4:$I$27,MATCH(Schedules_8760!$C2338,DHW_StPt_Sch_EZ!$B$4:$B$27,0),MATCH(Schedules_8760!$F2338,DHW_StPt_Sch_EZ!$C$3:$I$3,0)),"F","C")</f>
        <v>53.333333333333329</v>
      </c>
      <c r="M2338" s="34">
        <f>CONVERT(INDEX(DHW_StPt_Sch_EZ!$C$31:$I$54,MATCH(Schedules_8760!$C2338,DHW_StPt_Sch_EZ!$B$31:$B$54,0),MATCH(Schedules_8760!$F2338,DHW_StPt_Sch_EZ!$C$30:$I$30,0)),"F","C")</f>
        <v>53.333333333333329</v>
      </c>
      <c r="N2338" s="12"/>
      <c r="O2338" s="12"/>
      <c r="P2338" s="12"/>
    </row>
    <row r="2339" spans="1:16" x14ac:dyDescent="0.25">
      <c r="A2339" s="35">
        <v>2338</v>
      </c>
      <c r="B2339" s="89">
        <v>98.375</v>
      </c>
      <c r="C2339" s="35">
        <f t="shared" si="180"/>
        <v>10</v>
      </c>
      <c r="D2339" s="35">
        <f t="shared" si="183"/>
        <v>98</v>
      </c>
      <c r="E2339" s="35">
        <f t="shared" si="184"/>
        <v>7</v>
      </c>
      <c r="F2339" s="35" t="str">
        <f t="shared" si="181"/>
        <v>Saturday</v>
      </c>
      <c r="G2339" s="35">
        <f t="shared" si="182"/>
        <v>4</v>
      </c>
      <c r="H2339" s="34">
        <f>CONVERT(INDEX(Htg_StPt_Sch_EZ!$C$4:$I$27,MATCH(Schedules_8760!$C2339,Htg_StPt_Sch_EZ!$B$4:$B$27,0),MATCH(Schedules_8760!$F2339,Htg_StPt_Sch_EZ!$C$3:$I$3,0)),"F","C")</f>
        <v>20.555555555555554</v>
      </c>
      <c r="I2339" s="34">
        <f>CONVERT(INDEX(Htg_StPt_Sch_EZ!$C$31:$I$54,MATCH(Schedules_8760!$C2339,Htg_StPt_Sch_EZ!$B$31:$B$54,0),MATCH(Schedules_8760!$F2339,Htg_StPt_Sch_EZ!$C$30:$I$30,0)),"F","C")</f>
        <v>19.444444444444443</v>
      </c>
      <c r="J2339" s="34">
        <f>CONVERT(INDEX(Clg_StPt_Sch_EZ!$C$4:$I$27,MATCH(Schedules_8760!$C2339,Clg_StPt_Sch_EZ!$B$4:$B$27,0),MATCH(Schedules_8760!$F2339,Clg_StPt_Sch_EZ!$C$3:$I$3,0)),"F","C")</f>
        <v>25.555555555555554</v>
      </c>
      <c r="K2339" s="34">
        <f>CONVERT(INDEX(Clg_StPt_Sch_EZ!$C$31:$I$54,MATCH(Schedules_8760!$C2339,Clg_StPt_Sch_EZ!$B$31:$B$54,0),MATCH(Schedules_8760!$F2339,Clg_StPt_Sch_EZ!$C$30:$I$30,0)),"F","C")</f>
        <v>25</v>
      </c>
      <c r="L2339" s="34">
        <f>CONVERT(INDEX(DHW_StPt_Sch_EZ!$C$4:$I$27,MATCH(Schedules_8760!$C2339,DHW_StPt_Sch_EZ!$B$4:$B$27,0),MATCH(Schedules_8760!$F2339,DHW_StPt_Sch_EZ!$C$3:$I$3,0)),"F","C")</f>
        <v>53.333333333333329</v>
      </c>
      <c r="M2339" s="34">
        <f>CONVERT(INDEX(DHW_StPt_Sch_EZ!$C$31:$I$54,MATCH(Schedules_8760!$C2339,DHW_StPt_Sch_EZ!$B$31:$B$54,0),MATCH(Schedules_8760!$F2339,DHW_StPt_Sch_EZ!$C$30:$I$30,0)),"F","C")</f>
        <v>53.333333333333329</v>
      </c>
      <c r="N2339" s="12"/>
      <c r="O2339" s="12"/>
      <c r="P2339" s="12"/>
    </row>
    <row r="2340" spans="1:16" x14ac:dyDescent="0.25">
      <c r="A2340" s="35">
        <v>2339</v>
      </c>
      <c r="B2340" s="89">
        <v>98.416666666666671</v>
      </c>
      <c r="C2340" s="35">
        <f t="shared" si="180"/>
        <v>11</v>
      </c>
      <c r="D2340" s="35">
        <f t="shared" si="183"/>
        <v>98</v>
      </c>
      <c r="E2340" s="35">
        <f t="shared" si="184"/>
        <v>7</v>
      </c>
      <c r="F2340" s="35" t="str">
        <f t="shared" si="181"/>
        <v>Saturday</v>
      </c>
      <c r="G2340" s="35">
        <f t="shared" si="182"/>
        <v>4</v>
      </c>
      <c r="H2340" s="34">
        <f>CONVERT(INDEX(Htg_StPt_Sch_EZ!$C$4:$I$27,MATCH(Schedules_8760!$C2340,Htg_StPt_Sch_EZ!$B$4:$B$27,0),MATCH(Schedules_8760!$F2340,Htg_StPt_Sch_EZ!$C$3:$I$3,0)),"F","C")</f>
        <v>20.555555555555554</v>
      </c>
      <c r="I2340" s="34">
        <f>CONVERT(INDEX(Htg_StPt_Sch_EZ!$C$31:$I$54,MATCH(Schedules_8760!$C2340,Htg_StPt_Sch_EZ!$B$31:$B$54,0),MATCH(Schedules_8760!$F2340,Htg_StPt_Sch_EZ!$C$30:$I$30,0)),"F","C")</f>
        <v>19.444444444444443</v>
      </c>
      <c r="J2340" s="34">
        <f>CONVERT(INDEX(Clg_StPt_Sch_EZ!$C$4:$I$27,MATCH(Schedules_8760!$C2340,Clg_StPt_Sch_EZ!$B$4:$B$27,0),MATCH(Schedules_8760!$F2340,Clg_StPt_Sch_EZ!$C$3:$I$3,0)),"F","C")</f>
        <v>25.555555555555554</v>
      </c>
      <c r="K2340" s="34">
        <f>CONVERT(INDEX(Clg_StPt_Sch_EZ!$C$31:$I$54,MATCH(Schedules_8760!$C2340,Clg_StPt_Sch_EZ!$B$31:$B$54,0),MATCH(Schedules_8760!$F2340,Clg_StPt_Sch_EZ!$C$30:$I$30,0)),"F","C")</f>
        <v>25</v>
      </c>
      <c r="L2340" s="34">
        <f>CONVERT(INDEX(DHW_StPt_Sch_EZ!$C$4:$I$27,MATCH(Schedules_8760!$C2340,DHW_StPt_Sch_EZ!$B$4:$B$27,0),MATCH(Schedules_8760!$F2340,DHW_StPt_Sch_EZ!$C$3:$I$3,0)),"F","C")</f>
        <v>53.333333333333329</v>
      </c>
      <c r="M2340" s="34">
        <f>CONVERT(INDEX(DHW_StPt_Sch_EZ!$C$31:$I$54,MATCH(Schedules_8760!$C2340,DHW_StPt_Sch_EZ!$B$31:$B$54,0),MATCH(Schedules_8760!$F2340,DHW_StPt_Sch_EZ!$C$30:$I$30,0)),"F","C")</f>
        <v>53.333333333333329</v>
      </c>
      <c r="N2340" s="12"/>
      <c r="O2340" s="12"/>
      <c r="P2340" s="12"/>
    </row>
    <row r="2341" spans="1:16" x14ac:dyDescent="0.25">
      <c r="A2341" s="35">
        <v>2340</v>
      </c>
      <c r="B2341" s="89">
        <v>98.458333333333329</v>
      </c>
      <c r="C2341" s="35">
        <f t="shared" si="180"/>
        <v>12</v>
      </c>
      <c r="D2341" s="35">
        <f t="shared" si="183"/>
        <v>98</v>
      </c>
      <c r="E2341" s="35">
        <f t="shared" si="184"/>
        <v>7</v>
      </c>
      <c r="F2341" s="35" t="str">
        <f t="shared" si="181"/>
        <v>Saturday</v>
      </c>
      <c r="G2341" s="35">
        <f t="shared" si="182"/>
        <v>4</v>
      </c>
      <c r="H2341" s="34">
        <f>CONVERT(INDEX(Htg_StPt_Sch_EZ!$C$4:$I$27,MATCH(Schedules_8760!$C2341,Htg_StPt_Sch_EZ!$B$4:$B$27,0),MATCH(Schedules_8760!$F2341,Htg_StPt_Sch_EZ!$C$3:$I$3,0)),"F","C")</f>
        <v>20.555555555555554</v>
      </c>
      <c r="I2341" s="34">
        <f>CONVERT(INDEX(Htg_StPt_Sch_EZ!$C$31:$I$54,MATCH(Schedules_8760!$C2341,Htg_StPt_Sch_EZ!$B$31:$B$54,0),MATCH(Schedules_8760!$F2341,Htg_StPt_Sch_EZ!$C$30:$I$30,0)),"F","C")</f>
        <v>19.444444444444443</v>
      </c>
      <c r="J2341" s="34">
        <f>CONVERT(INDEX(Clg_StPt_Sch_EZ!$C$4:$I$27,MATCH(Schedules_8760!$C2341,Clg_StPt_Sch_EZ!$B$4:$B$27,0),MATCH(Schedules_8760!$F2341,Clg_StPt_Sch_EZ!$C$3:$I$3,0)),"F","C")</f>
        <v>25.555555555555554</v>
      </c>
      <c r="K2341" s="34">
        <f>CONVERT(INDEX(Clg_StPt_Sch_EZ!$C$31:$I$54,MATCH(Schedules_8760!$C2341,Clg_StPt_Sch_EZ!$B$31:$B$54,0),MATCH(Schedules_8760!$F2341,Clg_StPt_Sch_EZ!$C$30:$I$30,0)),"F","C")</f>
        <v>25</v>
      </c>
      <c r="L2341" s="34">
        <f>CONVERT(INDEX(DHW_StPt_Sch_EZ!$C$4:$I$27,MATCH(Schedules_8760!$C2341,DHW_StPt_Sch_EZ!$B$4:$B$27,0),MATCH(Schedules_8760!$F2341,DHW_StPt_Sch_EZ!$C$3:$I$3,0)),"F","C")</f>
        <v>53.333333333333329</v>
      </c>
      <c r="M2341" s="34">
        <f>CONVERT(INDEX(DHW_StPt_Sch_EZ!$C$31:$I$54,MATCH(Schedules_8760!$C2341,DHW_StPt_Sch_EZ!$B$31:$B$54,0),MATCH(Schedules_8760!$F2341,DHW_StPt_Sch_EZ!$C$30:$I$30,0)),"F","C")</f>
        <v>53.333333333333329</v>
      </c>
      <c r="N2341" s="12"/>
      <c r="O2341" s="12"/>
      <c r="P2341" s="12"/>
    </row>
    <row r="2342" spans="1:16" x14ac:dyDescent="0.25">
      <c r="A2342" s="35">
        <v>2341</v>
      </c>
      <c r="B2342" s="89">
        <v>98.5</v>
      </c>
      <c r="C2342" s="35">
        <f t="shared" si="180"/>
        <v>13</v>
      </c>
      <c r="D2342" s="35">
        <f t="shared" si="183"/>
        <v>98</v>
      </c>
      <c r="E2342" s="35">
        <f t="shared" si="184"/>
        <v>7</v>
      </c>
      <c r="F2342" s="35" t="str">
        <f t="shared" si="181"/>
        <v>Saturday</v>
      </c>
      <c r="G2342" s="35">
        <f t="shared" si="182"/>
        <v>4</v>
      </c>
      <c r="H2342" s="34">
        <f>CONVERT(INDEX(Htg_StPt_Sch_EZ!$C$4:$I$27,MATCH(Schedules_8760!$C2342,Htg_StPt_Sch_EZ!$B$4:$B$27,0),MATCH(Schedules_8760!$F2342,Htg_StPt_Sch_EZ!$C$3:$I$3,0)),"F","C")</f>
        <v>20.555555555555554</v>
      </c>
      <c r="I2342" s="34">
        <f>CONVERT(INDEX(Htg_StPt_Sch_EZ!$C$31:$I$54,MATCH(Schedules_8760!$C2342,Htg_StPt_Sch_EZ!$B$31:$B$54,0),MATCH(Schedules_8760!$F2342,Htg_StPt_Sch_EZ!$C$30:$I$30,0)),"F","C")</f>
        <v>19.444444444444443</v>
      </c>
      <c r="J2342" s="34">
        <f>CONVERT(INDEX(Clg_StPt_Sch_EZ!$C$4:$I$27,MATCH(Schedules_8760!$C2342,Clg_StPt_Sch_EZ!$B$4:$B$27,0),MATCH(Schedules_8760!$F2342,Clg_StPt_Sch_EZ!$C$3:$I$3,0)),"F","C")</f>
        <v>25.555555555555554</v>
      </c>
      <c r="K2342" s="34">
        <f>CONVERT(INDEX(Clg_StPt_Sch_EZ!$C$31:$I$54,MATCH(Schedules_8760!$C2342,Clg_StPt_Sch_EZ!$B$31:$B$54,0),MATCH(Schedules_8760!$F2342,Clg_StPt_Sch_EZ!$C$30:$I$30,0)),"F","C")</f>
        <v>25</v>
      </c>
      <c r="L2342" s="34">
        <f>CONVERT(INDEX(DHW_StPt_Sch_EZ!$C$4:$I$27,MATCH(Schedules_8760!$C2342,DHW_StPt_Sch_EZ!$B$4:$B$27,0),MATCH(Schedules_8760!$F2342,DHW_StPt_Sch_EZ!$C$3:$I$3,0)),"F","C")</f>
        <v>53.333333333333329</v>
      </c>
      <c r="M2342" s="34">
        <f>CONVERT(INDEX(DHW_StPt_Sch_EZ!$C$31:$I$54,MATCH(Schedules_8760!$C2342,DHW_StPt_Sch_EZ!$B$31:$B$54,0),MATCH(Schedules_8760!$F2342,DHW_StPt_Sch_EZ!$C$30:$I$30,0)),"F","C")</f>
        <v>53.333333333333329</v>
      </c>
      <c r="N2342" s="12"/>
      <c r="O2342" s="12"/>
      <c r="P2342" s="12"/>
    </row>
    <row r="2343" spans="1:16" x14ac:dyDescent="0.25">
      <c r="A2343" s="35">
        <v>2342</v>
      </c>
      <c r="B2343" s="89">
        <v>98.541666666666671</v>
      </c>
      <c r="C2343" s="35">
        <f t="shared" si="180"/>
        <v>14</v>
      </c>
      <c r="D2343" s="35">
        <f t="shared" si="183"/>
        <v>98</v>
      </c>
      <c r="E2343" s="35">
        <f t="shared" si="184"/>
        <v>7</v>
      </c>
      <c r="F2343" s="35" t="str">
        <f t="shared" si="181"/>
        <v>Saturday</v>
      </c>
      <c r="G2343" s="35">
        <f t="shared" si="182"/>
        <v>4</v>
      </c>
      <c r="H2343" s="34">
        <f>CONVERT(INDEX(Htg_StPt_Sch_EZ!$C$4:$I$27,MATCH(Schedules_8760!$C2343,Htg_StPt_Sch_EZ!$B$4:$B$27,0),MATCH(Schedules_8760!$F2343,Htg_StPt_Sch_EZ!$C$3:$I$3,0)),"F","C")</f>
        <v>20.555555555555554</v>
      </c>
      <c r="I2343" s="34">
        <f>CONVERT(INDEX(Htg_StPt_Sch_EZ!$C$31:$I$54,MATCH(Schedules_8760!$C2343,Htg_StPt_Sch_EZ!$B$31:$B$54,0),MATCH(Schedules_8760!$F2343,Htg_StPt_Sch_EZ!$C$30:$I$30,0)),"F","C")</f>
        <v>19.444444444444443</v>
      </c>
      <c r="J2343" s="34">
        <f>CONVERT(INDEX(Clg_StPt_Sch_EZ!$C$4:$I$27,MATCH(Schedules_8760!$C2343,Clg_StPt_Sch_EZ!$B$4:$B$27,0),MATCH(Schedules_8760!$F2343,Clg_StPt_Sch_EZ!$C$3:$I$3,0)),"F","C")</f>
        <v>25.555555555555554</v>
      </c>
      <c r="K2343" s="34">
        <f>CONVERT(INDEX(Clg_StPt_Sch_EZ!$C$31:$I$54,MATCH(Schedules_8760!$C2343,Clg_StPt_Sch_EZ!$B$31:$B$54,0),MATCH(Schedules_8760!$F2343,Clg_StPt_Sch_EZ!$C$30:$I$30,0)),"F","C")</f>
        <v>25</v>
      </c>
      <c r="L2343" s="34">
        <f>CONVERT(INDEX(DHW_StPt_Sch_EZ!$C$4:$I$27,MATCH(Schedules_8760!$C2343,DHW_StPt_Sch_EZ!$B$4:$B$27,0),MATCH(Schedules_8760!$F2343,DHW_StPt_Sch_EZ!$C$3:$I$3,0)),"F","C")</f>
        <v>53.333333333333329</v>
      </c>
      <c r="M2343" s="34">
        <f>CONVERT(INDEX(DHW_StPt_Sch_EZ!$C$31:$I$54,MATCH(Schedules_8760!$C2343,DHW_StPt_Sch_EZ!$B$31:$B$54,0),MATCH(Schedules_8760!$F2343,DHW_StPt_Sch_EZ!$C$30:$I$30,0)),"F","C")</f>
        <v>53.333333333333329</v>
      </c>
      <c r="N2343" s="12"/>
      <c r="O2343" s="12"/>
      <c r="P2343" s="12"/>
    </row>
    <row r="2344" spans="1:16" x14ac:dyDescent="0.25">
      <c r="A2344" s="35">
        <v>2343</v>
      </c>
      <c r="B2344" s="89">
        <v>98.583333333333329</v>
      </c>
      <c r="C2344" s="35">
        <f t="shared" si="180"/>
        <v>15</v>
      </c>
      <c r="D2344" s="35">
        <f t="shared" si="183"/>
        <v>98</v>
      </c>
      <c r="E2344" s="35">
        <f t="shared" si="184"/>
        <v>7</v>
      </c>
      <c r="F2344" s="35" t="str">
        <f t="shared" si="181"/>
        <v>Saturday</v>
      </c>
      <c r="G2344" s="35">
        <f t="shared" si="182"/>
        <v>4</v>
      </c>
      <c r="H2344" s="34">
        <f>CONVERT(INDEX(Htg_StPt_Sch_EZ!$C$4:$I$27,MATCH(Schedules_8760!$C2344,Htg_StPt_Sch_EZ!$B$4:$B$27,0),MATCH(Schedules_8760!$F2344,Htg_StPt_Sch_EZ!$C$3:$I$3,0)),"F","C")</f>
        <v>20.555555555555554</v>
      </c>
      <c r="I2344" s="34">
        <f>CONVERT(INDEX(Htg_StPt_Sch_EZ!$C$31:$I$54,MATCH(Schedules_8760!$C2344,Htg_StPt_Sch_EZ!$B$31:$B$54,0),MATCH(Schedules_8760!$F2344,Htg_StPt_Sch_EZ!$C$30:$I$30,0)),"F","C")</f>
        <v>21.111111111111111</v>
      </c>
      <c r="J2344" s="34">
        <f>CONVERT(INDEX(Clg_StPt_Sch_EZ!$C$4:$I$27,MATCH(Schedules_8760!$C2344,Clg_StPt_Sch_EZ!$B$4:$B$27,0),MATCH(Schedules_8760!$F2344,Clg_StPt_Sch_EZ!$C$3:$I$3,0)),"F","C")</f>
        <v>25.555555555555554</v>
      </c>
      <c r="K2344" s="34">
        <f>CONVERT(INDEX(Clg_StPt_Sch_EZ!$C$31:$I$54,MATCH(Schedules_8760!$C2344,Clg_StPt_Sch_EZ!$B$31:$B$54,0),MATCH(Schedules_8760!$F2344,Clg_StPt_Sch_EZ!$C$30:$I$30,0)),"F","C")</f>
        <v>25</v>
      </c>
      <c r="L2344" s="34">
        <f>CONVERT(INDEX(DHW_StPt_Sch_EZ!$C$4:$I$27,MATCH(Schedules_8760!$C2344,DHW_StPt_Sch_EZ!$B$4:$B$27,0),MATCH(Schedules_8760!$F2344,DHW_StPt_Sch_EZ!$C$3:$I$3,0)),"F","C")</f>
        <v>53.333333333333329</v>
      </c>
      <c r="M2344" s="34">
        <f>CONVERT(INDEX(DHW_StPt_Sch_EZ!$C$31:$I$54,MATCH(Schedules_8760!$C2344,DHW_StPt_Sch_EZ!$B$31:$B$54,0),MATCH(Schedules_8760!$F2344,DHW_StPt_Sch_EZ!$C$30:$I$30,0)),"F","C")</f>
        <v>53.333333333333329</v>
      </c>
      <c r="N2344" s="12"/>
      <c r="O2344" s="12"/>
      <c r="P2344" s="12"/>
    </row>
    <row r="2345" spans="1:16" x14ac:dyDescent="0.25">
      <c r="A2345" s="35">
        <v>2344</v>
      </c>
      <c r="B2345" s="89">
        <v>98.625</v>
      </c>
      <c r="C2345" s="35">
        <f t="shared" si="180"/>
        <v>16</v>
      </c>
      <c r="D2345" s="35">
        <f t="shared" si="183"/>
        <v>98</v>
      </c>
      <c r="E2345" s="35">
        <f t="shared" si="184"/>
        <v>7</v>
      </c>
      <c r="F2345" s="35" t="str">
        <f t="shared" si="181"/>
        <v>Saturday</v>
      </c>
      <c r="G2345" s="35">
        <f t="shared" si="182"/>
        <v>4</v>
      </c>
      <c r="H2345" s="34">
        <f>CONVERT(INDEX(Htg_StPt_Sch_EZ!$C$4:$I$27,MATCH(Schedules_8760!$C2345,Htg_StPt_Sch_EZ!$B$4:$B$27,0),MATCH(Schedules_8760!$F2345,Htg_StPt_Sch_EZ!$C$3:$I$3,0)),"F","C")</f>
        <v>20.555555555555554</v>
      </c>
      <c r="I2345" s="34">
        <f>CONVERT(INDEX(Htg_StPt_Sch_EZ!$C$31:$I$54,MATCH(Schedules_8760!$C2345,Htg_StPt_Sch_EZ!$B$31:$B$54,0),MATCH(Schedules_8760!$F2345,Htg_StPt_Sch_EZ!$C$30:$I$30,0)),"F","C")</f>
        <v>21.111111111111111</v>
      </c>
      <c r="J2345" s="34">
        <f>CONVERT(INDEX(Clg_StPt_Sch_EZ!$C$4:$I$27,MATCH(Schedules_8760!$C2345,Clg_StPt_Sch_EZ!$B$4:$B$27,0),MATCH(Schedules_8760!$F2345,Clg_StPt_Sch_EZ!$C$3:$I$3,0)),"F","C")</f>
        <v>25.555555555555554</v>
      </c>
      <c r="K2345" s="34">
        <f>CONVERT(INDEX(Clg_StPt_Sch_EZ!$C$31:$I$54,MATCH(Schedules_8760!$C2345,Clg_StPt_Sch_EZ!$B$31:$B$54,0),MATCH(Schedules_8760!$F2345,Clg_StPt_Sch_EZ!$C$30:$I$30,0)),"F","C")</f>
        <v>25</v>
      </c>
      <c r="L2345" s="34">
        <f>CONVERT(INDEX(DHW_StPt_Sch_EZ!$C$4:$I$27,MATCH(Schedules_8760!$C2345,DHW_StPt_Sch_EZ!$B$4:$B$27,0),MATCH(Schedules_8760!$F2345,DHW_StPt_Sch_EZ!$C$3:$I$3,0)),"F","C")</f>
        <v>53.333333333333329</v>
      </c>
      <c r="M2345" s="34">
        <f>CONVERT(INDEX(DHW_StPt_Sch_EZ!$C$31:$I$54,MATCH(Schedules_8760!$C2345,DHW_StPt_Sch_EZ!$B$31:$B$54,0),MATCH(Schedules_8760!$F2345,DHW_StPt_Sch_EZ!$C$30:$I$30,0)),"F","C")</f>
        <v>53.333333333333329</v>
      </c>
      <c r="N2345" s="12"/>
      <c r="O2345" s="12"/>
      <c r="P2345" s="12"/>
    </row>
    <row r="2346" spans="1:16" x14ac:dyDescent="0.25">
      <c r="A2346" s="35">
        <v>2345</v>
      </c>
      <c r="B2346" s="89">
        <v>98.666666666666671</v>
      </c>
      <c r="C2346" s="35">
        <f t="shared" si="180"/>
        <v>17</v>
      </c>
      <c r="D2346" s="35">
        <f t="shared" si="183"/>
        <v>98</v>
      </c>
      <c r="E2346" s="35">
        <f t="shared" si="184"/>
        <v>7</v>
      </c>
      <c r="F2346" s="35" t="str">
        <f t="shared" si="181"/>
        <v>Saturday</v>
      </c>
      <c r="G2346" s="35">
        <f t="shared" si="182"/>
        <v>4</v>
      </c>
      <c r="H2346" s="34">
        <f>CONVERT(INDEX(Htg_StPt_Sch_EZ!$C$4:$I$27,MATCH(Schedules_8760!$C2346,Htg_StPt_Sch_EZ!$B$4:$B$27,0),MATCH(Schedules_8760!$F2346,Htg_StPt_Sch_EZ!$C$3:$I$3,0)),"F","C")</f>
        <v>20.555555555555554</v>
      </c>
      <c r="I2346" s="34">
        <f>CONVERT(INDEX(Htg_StPt_Sch_EZ!$C$31:$I$54,MATCH(Schedules_8760!$C2346,Htg_StPt_Sch_EZ!$B$31:$B$54,0),MATCH(Schedules_8760!$F2346,Htg_StPt_Sch_EZ!$C$30:$I$30,0)),"F","C")</f>
        <v>17.777777777777779</v>
      </c>
      <c r="J2346" s="34">
        <f>CONVERT(INDEX(Clg_StPt_Sch_EZ!$C$4:$I$27,MATCH(Schedules_8760!$C2346,Clg_StPt_Sch_EZ!$B$4:$B$27,0),MATCH(Schedules_8760!$F2346,Clg_StPt_Sch_EZ!$C$3:$I$3,0)),"F","C")</f>
        <v>25.555555555555554</v>
      </c>
      <c r="K2346" s="34">
        <f>CONVERT(INDEX(Clg_StPt_Sch_EZ!$C$31:$I$54,MATCH(Schedules_8760!$C2346,Clg_StPt_Sch_EZ!$B$31:$B$54,0),MATCH(Schedules_8760!$F2346,Clg_StPt_Sch_EZ!$C$30:$I$30,0)),"F","C")</f>
        <v>25</v>
      </c>
      <c r="L2346" s="34">
        <f>CONVERT(INDEX(DHW_StPt_Sch_EZ!$C$4:$I$27,MATCH(Schedules_8760!$C2346,DHW_StPt_Sch_EZ!$B$4:$B$27,0),MATCH(Schedules_8760!$F2346,DHW_StPt_Sch_EZ!$C$3:$I$3,0)),"F","C")</f>
        <v>53.333333333333329</v>
      </c>
      <c r="M2346" s="34">
        <f>CONVERT(INDEX(DHW_StPt_Sch_EZ!$C$31:$I$54,MATCH(Schedules_8760!$C2346,DHW_StPt_Sch_EZ!$B$31:$B$54,0),MATCH(Schedules_8760!$F2346,DHW_StPt_Sch_EZ!$C$30:$I$30,0)),"F","C")</f>
        <v>53.333333333333329</v>
      </c>
      <c r="N2346" s="12"/>
      <c r="O2346" s="12"/>
      <c r="P2346" s="12"/>
    </row>
    <row r="2347" spans="1:16" x14ac:dyDescent="0.25">
      <c r="A2347" s="35">
        <v>2346</v>
      </c>
      <c r="B2347" s="89">
        <v>98.708333333333329</v>
      </c>
      <c r="C2347" s="35">
        <f t="shared" si="180"/>
        <v>18</v>
      </c>
      <c r="D2347" s="35">
        <f t="shared" si="183"/>
        <v>98</v>
      </c>
      <c r="E2347" s="35">
        <f t="shared" si="184"/>
        <v>7</v>
      </c>
      <c r="F2347" s="35" t="str">
        <f t="shared" si="181"/>
        <v>Saturday</v>
      </c>
      <c r="G2347" s="35">
        <f t="shared" si="182"/>
        <v>4</v>
      </c>
      <c r="H2347" s="34">
        <f>CONVERT(INDEX(Htg_StPt_Sch_EZ!$C$4:$I$27,MATCH(Schedules_8760!$C2347,Htg_StPt_Sch_EZ!$B$4:$B$27,0),MATCH(Schedules_8760!$F2347,Htg_StPt_Sch_EZ!$C$3:$I$3,0)),"F","C")</f>
        <v>20.555555555555554</v>
      </c>
      <c r="I2347" s="34">
        <f>CONVERT(INDEX(Htg_StPt_Sch_EZ!$C$31:$I$54,MATCH(Schedules_8760!$C2347,Htg_StPt_Sch_EZ!$B$31:$B$54,0),MATCH(Schedules_8760!$F2347,Htg_StPt_Sch_EZ!$C$30:$I$30,0)),"F","C")</f>
        <v>17.777777777777779</v>
      </c>
      <c r="J2347" s="34">
        <f>CONVERT(INDEX(Clg_StPt_Sch_EZ!$C$4:$I$27,MATCH(Schedules_8760!$C2347,Clg_StPt_Sch_EZ!$B$4:$B$27,0),MATCH(Schedules_8760!$F2347,Clg_StPt_Sch_EZ!$C$3:$I$3,0)),"F","C")</f>
        <v>25.555555555555554</v>
      </c>
      <c r="K2347" s="34">
        <f>CONVERT(INDEX(Clg_StPt_Sch_EZ!$C$31:$I$54,MATCH(Schedules_8760!$C2347,Clg_StPt_Sch_EZ!$B$31:$B$54,0),MATCH(Schedules_8760!$F2347,Clg_StPt_Sch_EZ!$C$30:$I$30,0)),"F","C")</f>
        <v>28.333333333333332</v>
      </c>
      <c r="L2347" s="34">
        <f>CONVERT(INDEX(DHW_StPt_Sch_EZ!$C$4:$I$27,MATCH(Schedules_8760!$C2347,DHW_StPt_Sch_EZ!$B$4:$B$27,0),MATCH(Schedules_8760!$F2347,DHW_StPt_Sch_EZ!$C$3:$I$3,0)),"F","C")</f>
        <v>53.333333333333329</v>
      </c>
      <c r="M2347" s="34">
        <f>CONVERT(INDEX(DHW_StPt_Sch_EZ!$C$31:$I$54,MATCH(Schedules_8760!$C2347,DHW_StPt_Sch_EZ!$B$31:$B$54,0),MATCH(Schedules_8760!$F2347,DHW_StPt_Sch_EZ!$C$30:$I$30,0)),"F","C")</f>
        <v>53.333333333333329</v>
      </c>
      <c r="N2347" s="12"/>
      <c r="O2347" s="12"/>
      <c r="P2347" s="12"/>
    </row>
    <row r="2348" spans="1:16" x14ac:dyDescent="0.25">
      <c r="A2348" s="35">
        <v>2347</v>
      </c>
      <c r="B2348" s="89">
        <v>98.75</v>
      </c>
      <c r="C2348" s="35">
        <f t="shared" si="180"/>
        <v>19</v>
      </c>
      <c r="D2348" s="35">
        <f t="shared" si="183"/>
        <v>98</v>
      </c>
      <c r="E2348" s="35">
        <f t="shared" si="184"/>
        <v>7</v>
      </c>
      <c r="F2348" s="35" t="str">
        <f t="shared" si="181"/>
        <v>Saturday</v>
      </c>
      <c r="G2348" s="35">
        <f t="shared" si="182"/>
        <v>4</v>
      </c>
      <c r="H2348" s="34">
        <f>CONVERT(INDEX(Htg_StPt_Sch_EZ!$C$4:$I$27,MATCH(Schedules_8760!$C2348,Htg_StPt_Sch_EZ!$B$4:$B$27,0),MATCH(Schedules_8760!$F2348,Htg_StPt_Sch_EZ!$C$3:$I$3,0)),"F","C")</f>
        <v>20.555555555555554</v>
      </c>
      <c r="I2348" s="34">
        <f>CONVERT(INDEX(Htg_StPt_Sch_EZ!$C$31:$I$54,MATCH(Schedules_8760!$C2348,Htg_StPt_Sch_EZ!$B$31:$B$54,0),MATCH(Schedules_8760!$F2348,Htg_StPt_Sch_EZ!$C$30:$I$30,0)),"F","C")</f>
        <v>18.333333333333332</v>
      </c>
      <c r="J2348" s="34">
        <f>CONVERT(INDEX(Clg_StPt_Sch_EZ!$C$4:$I$27,MATCH(Schedules_8760!$C2348,Clg_StPt_Sch_EZ!$B$4:$B$27,0),MATCH(Schedules_8760!$F2348,Clg_StPt_Sch_EZ!$C$3:$I$3,0)),"F","C")</f>
        <v>25.555555555555554</v>
      </c>
      <c r="K2348" s="34">
        <f>CONVERT(INDEX(Clg_StPt_Sch_EZ!$C$31:$I$54,MATCH(Schedules_8760!$C2348,Clg_StPt_Sch_EZ!$B$31:$B$54,0),MATCH(Schedules_8760!$F2348,Clg_StPt_Sch_EZ!$C$30:$I$30,0)),"F","C")</f>
        <v>28.333333333333332</v>
      </c>
      <c r="L2348" s="34">
        <f>CONVERT(INDEX(DHW_StPt_Sch_EZ!$C$4:$I$27,MATCH(Schedules_8760!$C2348,DHW_StPt_Sch_EZ!$B$4:$B$27,0),MATCH(Schedules_8760!$F2348,DHW_StPt_Sch_EZ!$C$3:$I$3,0)),"F","C")</f>
        <v>53.333333333333329</v>
      </c>
      <c r="M2348" s="34">
        <f>CONVERT(INDEX(DHW_StPt_Sch_EZ!$C$31:$I$54,MATCH(Schedules_8760!$C2348,DHW_StPt_Sch_EZ!$B$31:$B$54,0),MATCH(Schedules_8760!$F2348,DHW_StPt_Sch_EZ!$C$30:$I$30,0)),"F","C")</f>
        <v>53.333333333333329</v>
      </c>
      <c r="N2348" s="12"/>
      <c r="O2348" s="12"/>
      <c r="P2348" s="12"/>
    </row>
    <row r="2349" spans="1:16" x14ac:dyDescent="0.25">
      <c r="A2349" s="35">
        <v>2348</v>
      </c>
      <c r="B2349" s="89">
        <v>98.791666666666671</v>
      </c>
      <c r="C2349" s="35">
        <f t="shared" si="180"/>
        <v>20</v>
      </c>
      <c r="D2349" s="35">
        <f t="shared" si="183"/>
        <v>98</v>
      </c>
      <c r="E2349" s="35">
        <f t="shared" si="184"/>
        <v>7</v>
      </c>
      <c r="F2349" s="35" t="str">
        <f t="shared" si="181"/>
        <v>Saturday</v>
      </c>
      <c r="G2349" s="35">
        <f t="shared" si="182"/>
        <v>4</v>
      </c>
      <c r="H2349" s="34">
        <f>CONVERT(INDEX(Htg_StPt_Sch_EZ!$C$4:$I$27,MATCH(Schedules_8760!$C2349,Htg_StPt_Sch_EZ!$B$4:$B$27,0),MATCH(Schedules_8760!$F2349,Htg_StPt_Sch_EZ!$C$3:$I$3,0)),"F","C")</f>
        <v>20.555555555555554</v>
      </c>
      <c r="I2349" s="34">
        <f>CONVERT(INDEX(Htg_StPt_Sch_EZ!$C$31:$I$54,MATCH(Schedules_8760!$C2349,Htg_StPt_Sch_EZ!$B$31:$B$54,0),MATCH(Schedules_8760!$F2349,Htg_StPt_Sch_EZ!$C$30:$I$30,0)),"F","C")</f>
        <v>18.888888888888889</v>
      </c>
      <c r="J2349" s="34">
        <f>CONVERT(INDEX(Clg_StPt_Sch_EZ!$C$4:$I$27,MATCH(Schedules_8760!$C2349,Clg_StPt_Sch_EZ!$B$4:$B$27,0),MATCH(Schedules_8760!$F2349,Clg_StPt_Sch_EZ!$C$3:$I$3,0)),"F","C")</f>
        <v>25.555555555555554</v>
      </c>
      <c r="K2349" s="34">
        <f>CONVERT(INDEX(Clg_StPt_Sch_EZ!$C$31:$I$54,MATCH(Schedules_8760!$C2349,Clg_StPt_Sch_EZ!$B$31:$B$54,0),MATCH(Schedules_8760!$F2349,Clg_StPt_Sch_EZ!$C$30:$I$30,0)),"F","C")</f>
        <v>28.333333333333332</v>
      </c>
      <c r="L2349" s="34">
        <f>CONVERT(INDEX(DHW_StPt_Sch_EZ!$C$4:$I$27,MATCH(Schedules_8760!$C2349,DHW_StPt_Sch_EZ!$B$4:$B$27,0),MATCH(Schedules_8760!$F2349,DHW_StPt_Sch_EZ!$C$3:$I$3,0)),"F","C")</f>
        <v>53.333333333333329</v>
      </c>
      <c r="M2349" s="34">
        <f>CONVERT(INDEX(DHW_StPt_Sch_EZ!$C$31:$I$54,MATCH(Schedules_8760!$C2349,DHW_StPt_Sch_EZ!$B$31:$B$54,0),MATCH(Schedules_8760!$F2349,DHW_StPt_Sch_EZ!$C$30:$I$30,0)),"F","C")</f>
        <v>53.333333333333329</v>
      </c>
      <c r="N2349" s="12"/>
      <c r="O2349" s="12"/>
      <c r="P2349" s="12"/>
    </row>
    <row r="2350" spans="1:16" x14ac:dyDescent="0.25">
      <c r="A2350" s="35">
        <v>2349</v>
      </c>
      <c r="B2350" s="89">
        <v>98.833333333333329</v>
      </c>
      <c r="C2350" s="35">
        <f t="shared" si="180"/>
        <v>21</v>
      </c>
      <c r="D2350" s="35">
        <f t="shared" si="183"/>
        <v>98</v>
      </c>
      <c r="E2350" s="35">
        <f t="shared" si="184"/>
        <v>7</v>
      </c>
      <c r="F2350" s="35" t="str">
        <f t="shared" si="181"/>
        <v>Saturday</v>
      </c>
      <c r="G2350" s="35">
        <f t="shared" si="182"/>
        <v>4</v>
      </c>
      <c r="H2350" s="34">
        <f>CONVERT(INDEX(Htg_StPt_Sch_EZ!$C$4:$I$27,MATCH(Schedules_8760!$C2350,Htg_StPt_Sch_EZ!$B$4:$B$27,0),MATCH(Schedules_8760!$F2350,Htg_StPt_Sch_EZ!$C$3:$I$3,0)),"F","C")</f>
        <v>20.555555555555554</v>
      </c>
      <c r="I2350" s="34">
        <f>CONVERT(INDEX(Htg_StPt_Sch_EZ!$C$31:$I$54,MATCH(Schedules_8760!$C2350,Htg_StPt_Sch_EZ!$B$31:$B$54,0),MATCH(Schedules_8760!$F2350,Htg_StPt_Sch_EZ!$C$30:$I$30,0)),"F","C")</f>
        <v>19.444444444444443</v>
      </c>
      <c r="J2350" s="34">
        <f>CONVERT(INDEX(Clg_StPt_Sch_EZ!$C$4:$I$27,MATCH(Schedules_8760!$C2350,Clg_StPt_Sch_EZ!$B$4:$B$27,0),MATCH(Schedules_8760!$F2350,Clg_StPt_Sch_EZ!$C$3:$I$3,0)),"F","C")</f>
        <v>25.555555555555554</v>
      </c>
      <c r="K2350" s="34">
        <f>CONVERT(INDEX(Clg_StPt_Sch_EZ!$C$31:$I$54,MATCH(Schedules_8760!$C2350,Clg_StPt_Sch_EZ!$B$31:$B$54,0),MATCH(Schedules_8760!$F2350,Clg_StPt_Sch_EZ!$C$30:$I$30,0)),"F","C")</f>
        <v>28.333333333333332</v>
      </c>
      <c r="L2350" s="34">
        <f>CONVERT(INDEX(DHW_StPt_Sch_EZ!$C$4:$I$27,MATCH(Schedules_8760!$C2350,DHW_StPt_Sch_EZ!$B$4:$B$27,0),MATCH(Schedules_8760!$F2350,DHW_StPt_Sch_EZ!$C$3:$I$3,0)),"F","C")</f>
        <v>53.333333333333329</v>
      </c>
      <c r="M2350" s="34">
        <f>CONVERT(INDEX(DHW_StPt_Sch_EZ!$C$31:$I$54,MATCH(Schedules_8760!$C2350,DHW_StPt_Sch_EZ!$B$31:$B$54,0),MATCH(Schedules_8760!$F2350,DHW_StPt_Sch_EZ!$C$30:$I$30,0)),"F","C")</f>
        <v>53.333333333333329</v>
      </c>
      <c r="N2350" s="12"/>
      <c r="O2350" s="12"/>
      <c r="P2350" s="12"/>
    </row>
    <row r="2351" spans="1:16" x14ac:dyDescent="0.25">
      <c r="A2351" s="35">
        <v>2350</v>
      </c>
      <c r="B2351" s="89">
        <v>98.875</v>
      </c>
      <c r="C2351" s="35">
        <f t="shared" si="180"/>
        <v>22</v>
      </c>
      <c r="D2351" s="35">
        <f t="shared" si="183"/>
        <v>98</v>
      </c>
      <c r="E2351" s="35">
        <f t="shared" si="184"/>
        <v>7</v>
      </c>
      <c r="F2351" s="35" t="str">
        <f t="shared" si="181"/>
        <v>Saturday</v>
      </c>
      <c r="G2351" s="35">
        <f t="shared" si="182"/>
        <v>4</v>
      </c>
      <c r="H2351" s="34">
        <f>CONVERT(INDEX(Htg_StPt_Sch_EZ!$C$4:$I$27,MATCH(Schedules_8760!$C2351,Htg_StPt_Sch_EZ!$B$4:$B$27,0),MATCH(Schedules_8760!$F2351,Htg_StPt_Sch_EZ!$C$3:$I$3,0)),"F","C")</f>
        <v>20.555555555555554</v>
      </c>
      <c r="I2351" s="34">
        <f>CONVERT(INDEX(Htg_StPt_Sch_EZ!$C$31:$I$54,MATCH(Schedules_8760!$C2351,Htg_StPt_Sch_EZ!$B$31:$B$54,0),MATCH(Schedules_8760!$F2351,Htg_StPt_Sch_EZ!$C$30:$I$30,0)),"F","C")</f>
        <v>19.444444444444443</v>
      </c>
      <c r="J2351" s="34">
        <f>CONVERT(INDEX(Clg_StPt_Sch_EZ!$C$4:$I$27,MATCH(Schedules_8760!$C2351,Clg_StPt_Sch_EZ!$B$4:$B$27,0),MATCH(Schedules_8760!$F2351,Clg_StPt_Sch_EZ!$C$3:$I$3,0)),"F","C")</f>
        <v>25.555555555555554</v>
      </c>
      <c r="K2351" s="34">
        <f>CONVERT(INDEX(Clg_StPt_Sch_EZ!$C$31:$I$54,MATCH(Schedules_8760!$C2351,Clg_StPt_Sch_EZ!$B$31:$B$54,0),MATCH(Schedules_8760!$F2351,Clg_StPt_Sch_EZ!$C$30:$I$30,0)),"F","C")</f>
        <v>28.333333333333332</v>
      </c>
      <c r="L2351" s="34">
        <f>CONVERT(INDEX(DHW_StPt_Sch_EZ!$C$4:$I$27,MATCH(Schedules_8760!$C2351,DHW_StPt_Sch_EZ!$B$4:$B$27,0),MATCH(Schedules_8760!$F2351,DHW_StPt_Sch_EZ!$C$3:$I$3,0)),"F","C")</f>
        <v>53.333333333333329</v>
      </c>
      <c r="M2351" s="34">
        <f>CONVERT(INDEX(DHW_StPt_Sch_EZ!$C$31:$I$54,MATCH(Schedules_8760!$C2351,DHW_StPt_Sch_EZ!$B$31:$B$54,0),MATCH(Schedules_8760!$F2351,DHW_StPt_Sch_EZ!$C$30:$I$30,0)),"F","C")</f>
        <v>53.333333333333329</v>
      </c>
      <c r="N2351" s="12"/>
      <c r="O2351" s="12"/>
      <c r="P2351" s="12"/>
    </row>
    <row r="2352" spans="1:16" x14ac:dyDescent="0.25">
      <c r="A2352" s="35">
        <v>2351</v>
      </c>
      <c r="B2352" s="89">
        <v>98.916666666666671</v>
      </c>
      <c r="C2352" s="35">
        <f t="shared" si="180"/>
        <v>23</v>
      </c>
      <c r="D2352" s="35">
        <f t="shared" si="183"/>
        <v>98</v>
      </c>
      <c r="E2352" s="35">
        <f t="shared" si="184"/>
        <v>7</v>
      </c>
      <c r="F2352" s="35" t="str">
        <f t="shared" si="181"/>
        <v>Saturday</v>
      </c>
      <c r="G2352" s="35">
        <f t="shared" si="182"/>
        <v>4</v>
      </c>
      <c r="H2352" s="34">
        <f>CONVERT(INDEX(Htg_StPt_Sch_EZ!$C$4:$I$27,MATCH(Schedules_8760!$C2352,Htg_StPt_Sch_EZ!$B$4:$B$27,0),MATCH(Schedules_8760!$F2352,Htg_StPt_Sch_EZ!$C$3:$I$3,0)),"F","C")</f>
        <v>20.555555555555554</v>
      </c>
      <c r="I2352" s="34">
        <f>CONVERT(INDEX(Htg_StPt_Sch_EZ!$C$31:$I$54,MATCH(Schedules_8760!$C2352,Htg_StPt_Sch_EZ!$B$31:$B$54,0),MATCH(Schedules_8760!$F2352,Htg_StPt_Sch_EZ!$C$30:$I$30,0)),"F","C")</f>
        <v>19.444444444444443</v>
      </c>
      <c r="J2352" s="34">
        <f>CONVERT(INDEX(Clg_StPt_Sch_EZ!$C$4:$I$27,MATCH(Schedules_8760!$C2352,Clg_StPt_Sch_EZ!$B$4:$B$27,0),MATCH(Schedules_8760!$F2352,Clg_StPt_Sch_EZ!$C$3:$I$3,0)),"F","C")</f>
        <v>25.555555555555554</v>
      </c>
      <c r="K2352" s="34">
        <f>CONVERT(INDEX(Clg_StPt_Sch_EZ!$C$31:$I$54,MATCH(Schedules_8760!$C2352,Clg_StPt_Sch_EZ!$B$31:$B$54,0),MATCH(Schedules_8760!$F2352,Clg_StPt_Sch_EZ!$C$30:$I$30,0)),"F","C")</f>
        <v>28.333333333333332</v>
      </c>
      <c r="L2352" s="34">
        <f>CONVERT(INDEX(DHW_StPt_Sch_EZ!$C$4:$I$27,MATCH(Schedules_8760!$C2352,DHW_StPt_Sch_EZ!$B$4:$B$27,0),MATCH(Schedules_8760!$F2352,DHW_StPt_Sch_EZ!$C$3:$I$3,0)),"F","C")</f>
        <v>53.333333333333329</v>
      </c>
      <c r="M2352" s="34">
        <f>CONVERT(INDEX(DHW_StPt_Sch_EZ!$C$31:$I$54,MATCH(Schedules_8760!$C2352,DHW_StPt_Sch_EZ!$B$31:$B$54,0),MATCH(Schedules_8760!$F2352,DHW_StPt_Sch_EZ!$C$30:$I$30,0)),"F","C")</f>
        <v>53.333333333333329</v>
      </c>
      <c r="N2352" s="12"/>
      <c r="O2352" s="12"/>
      <c r="P2352" s="12"/>
    </row>
    <row r="2353" spans="1:16" x14ac:dyDescent="0.25">
      <c r="A2353" s="35">
        <v>2352</v>
      </c>
      <c r="B2353" s="89">
        <v>98.958333333333329</v>
      </c>
      <c r="C2353" s="35">
        <f t="shared" si="180"/>
        <v>24</v>
      </c>
      <c r="D2353" s="35">
        <f t="shared" si="183"/>
        <v>98</v>
      </c>
      <c r="E2353" s="35">
        <f t="shared" si="184"/>
        <v>7</v>
      </c>
      <c r="F2353" s="35" t="str">
        <f t="shared" si="181"/>
        <v>Saturday</v>
      </c>
      <c r="G2353" s="35">
        <f t="shared" si="182"/>
        <v>4</v>
      </c>
      <c r="H2353" s="34">
        <f>CONVERT(INDEX(Htg_StPt_Sch_EZ!$C$4:$I$27,MATCH(Schedules_8760!$C2353,Htg_StPt_Sch_EZ!$B$4:$B$27,0),MATCH(Schedules_8760!$F2353,Htg_StPt_Sch_EZ!$C$3:$I$3,0)),"F","C")</f>
        <v>20.555555555555554</v>
      </c>
      <c r="I2353" s="34">
        <f>CONVERT(INDEX(Htg_StPt_Sch_EZ!$C$31:$I$54,MATCH(Schedules_8760!$C2353,Htg_StPt_Sch_EZ!$B$31:$B$54,0),MATCH(Schedules_8760!$F2353,Htg_StPt_Sch_EZ!$C$30:$I$30,0)),"F","C")</f>
        <v>19.444444444444443</v>
      </c>
      <c r="J2353" s="34">
        <f>CONVERT(INDEX(Clg_StPt_Sch_EZ!$C$4:$I$27,MATCH(Schedules_8760!$C2353,Clg_StPt_Sch_EZ!$B$4:$B$27,0),MATCH(Schedules_8760!$F2353,Clg_StPt_Sch_EZ!$C$3:$I$3,0)),"F","C")</f>
        <v>25.555555555555554</v>
      </c>
      <c r="K2353" s="34">
        <f>CONVERT(INDEX(Clg_StPt_Sch_EZ!$C$31:$I$54,MATCH(Schedules_8760!$C2353,Clg_StPt_Sch_EZ!$B$31:$B$54,0),MATCH(Schedules_8760!$F2353,Clg_StPt_Sch_EZ!$C$30:$I$30,0)),"F","C")</f>
        <v>28.333333333333332</v>
      </c>
      <c r="L2353" s="34">
        <f>CONVERT(INDEX(DHW_StPt_Sch_EZ!$C$4:$I$27,MATCH(Schedules_8760!$C2353,DHW_StPt_Sch_EZ!$B$4:$B$27,0),MATCH(Schedules_8760!$F2353,DHW_StPt_Sch_EZ!$C$3:$I$3,0)),"F","C")</f>
        <v>53.333333333333329</v>
      </c>
      <c r="M2353" s="34">
        <f>CONVERT(INDEX(DHW_StPt_Sch_EZ!$C$31:$I$54,MATCH(Schedules_8760!$C2353,DHW_StPt_Sch_EZ!$B$31:$B$54,0),MATCH(Schedules_8760!$F2353,DHW_StPt_Sch_EZ!$C$30:$I$30,0)),"F","C")</f>
        <v>53.333333333333329</v>
      </c>
      <c r="N2353" s="12"/>
      <c r="O2353" s="12"/>
      <c r="P2353" s="12"/>
    </row>
    <row r="2354" spans="1:16" x14ac:dyDescent="0.25">
      <c r="A2354" s="35">
        <v>2353</v>
      </c>
      <c r="B2354" s="89">
        <v>99</v>
      </c>
      <c r="C2354" s="35">
        <f t="shared" si="180"/>
        <v>1</v>
      </c>
      <c r="D2354" s="35">
        <f t="shared" si="183"/>
        <v>99</v>
      </c>
      <c r="E2354" s="35">
        <f t="shared" si="184"/>
        <v>1</v>
      </c>
      <c r="F2354" s="35" t="str">
        <f t="shared" si="181"/>
        <v>Sunday</v>
      </c>
      <c r="G2354" s="35">
        <f t="shared" si="182"/>
        <v>4</v>
      </c>
      <c r="H2354" s="34">
        <f>CONVERT(INDEX(Htg_StPt_Sch_EZ!$C$4:$I$27,MATCH(Schedules_8760!$C2354,Htg_StPt_Sch_EZ!$B$4:$B$27,0),MATCH(Schedules_8760!$F2354,Htg_StPt_Sch_EZ!$C$3:$I$3,0)),"F","C")</f>
        <v>20.555555555555554</v>
      </c>
      <c r="I2354" s="34">
        <f>CONVERT(INDEX(Htg_StPt_Sch_EZ!$C$31:$I$54,MATCH(Schedules_8760!$C2354,Htg_StPt_Sch_EZ!$B$31:$B$54,0),MATCH(Schedules_8760!$F2354,Htg_StPt_Sch_EZ!$C$30:$I$30,0)),"F","C")</f>
        <v>19.444444444444443</v>
      </c>
      <c r="J2354" s="34">
        <f>CONVERT(INDEX(Clg_StPt_Sch_EZ!$C$4:$I$27,MATCH(Schedules_8760!$C2354,Clg_StPt_Sch_EZ!$B$4:$B$27,0),MATCH(Schedules_8760!$F2354,Clg_StPt_Sch_EZ!$C$3:$I$3,0)),"F","C")</f>
        <v>25.555555555555554</v>
      </c>
      <c r="K2354" s="34">
        <f>CONVERT(INDEX(Clg_StPt_Sch_EZ!$C$31:$I$54,MATCH(Schedules_8760!$C2354,Clg_StPt_Sch_EZ!$B$31:$B$54,0),MATCH(Schedules_8760!$F2354,Clg_StPt_Sch_EZ!$C$30:$I$30,0)),"F","C")</f>
        <v>28.333333333333332</v>
      </c>
      <c r="L2354" s="34">
        <f>CONVERT(INDEX(DHW_StPt_Sch_EZ!$C$4:$I$27,MATCH(Schedules_8760!$C2354,DHW_StPt_Sch_EZ!$B$4:$B$27,0),MATCH(Schedules_8760!$F2354,DHW_StPt_Sch_EZ!$C$3:$I$3,0)),"F","C")</f>
        <v>53.333333333333329</v>
      </c>
      <c r="M2354" s="34">
        <f>CONVERT(INDEX(DHW_StPt_Sch_EZ!$C$31:$I$54,MATCH(Schedules_8760!$C2354,DHW_StPt_Sch_EZ!$B$31:$B$54,0),MATCH(Schedules_8760!$F2354,DHW_StPt_Sch_EZ!$C$30:$I$30,0)),"F","C")</f>
        <v>53.333333333333329</v>
      </c>
      <c r="N2354" s="12"/>
      <c r="O2354" s="12"/>
      <c r="P2354" s="12"/>
    </row>
    <row r="2355" spans="1:16" x14ac:dyDescent="0.25">
      <c r="A2355" s="35">
        <v>2354</v>
      </c>
      <c r="B2355" s="89">
        <v>99.041666666666671</v>
      </c>
      <c r="C2355" s="35">
        <f t="shared" si="180"/>
        <v>2</v>
      </c>
      <c r="D2355" s="35">
        <f t="shared" si="183"/>
        <v>99</v>
      </c>
      <c r="E2355" s="35">
        <f t="shared" si="184"/>
        <v>1</v>
      </c>
      <c r="F2355" s="35" t="str">
        <f t="shared" si="181"/>
        <v>Sunday</v>
      </c>
      <c r="G2355" s="35">
        <f t="shared" si="182"/>
        <v>4</v>
      </c>
      <c r="H2355" s="34">
        <f>CONVERT(INDEX(Htg_StPt_Sch_EZ!$C$4:$I$27,MATCH(Schedules_8760!$C2355,Htg_StPt_Sch_EZ!$B$4:$B$27,0),MATCH(Schedules_8760!$F2355,Htg_StPt_Sch_EZ!$C$3:$I$3,0)),"F","C")</f>
        <v>20.555555555555554</v>
      </c>
      <c r="I2355" s="34">
        <f>CONVERT(INDEX(Htg_StPt_Sch_EZ!$C$31:$I$54,MATCH(Schedules_8760!$C2355,Htg_StPt_Sch_EZ!$B$31:$B$54,0),MATCH(Schedules_8760!$F2355,Htg_StPt_Sch_EZ!$C$30:$I$30,0)),"F","C")</f>
        <v>19.444444444444443</v>
      </c>
      <c r="J2355" s="34">
        <f>CONVERT(INDEX(Clg_StPt_Sch_EZ!$C$4:$I$27,MATCH(Schedules_8760!$C2355,Clg_StPt_Sch_EZ!$B$4:$B$27,0),MATCH(Schedules_8760!$F2355,Clg_StPt_Sch_EZ!$C$3:$I$3,0)),"F","C")</f>
        <v>25.555555555555554</v>
      </c>
      <c r="K2355" s="34">
        <f>CONVERT(INDEX(Clg_StPt_Sch_EZ!$C$31:$I$54,MATCH(Schedules_8760!$C2355,Clg_StPt_Sch_EZ!$B$31:$B$54,0),MATCH(Schedules_8760!$F2355,Clg_StPt_Sch_EZ!$C$30:$I$30,0)),"F","C")</f>
        <v>28.333333333333332</v>
      </c>
      <c r="L2355" s="34">
        <f>CONVERT(INDEX(DHW_StPt_Sch_EZ!$C$4:$I$27,MATCH(Schedules_8760!$C2355,DHW_StPt_Sch_EZ!$B$4:$B$27,0),MATCH(Schedules_8760!$F2355,DHW_StPt_Sch_EZ!$C$3:$I$3,0)),"F","C")</f>
        <v>53.333333333333329</v>
      </c>
      <c r="M2355" s="34">
        <f>CONVERT(INDEX(DHW_StPt_Sch_EZ!$C$31:$I$54,MATCH(Schedules_8760!$C2355,DHW_StPt_Sch_EZ!$B$31:$B$54,0),MATCH(Schedules_8760!$F2355,DHW_StPt_Sch_EZ!$C$30:$I$30,0)),"F","C")</f>
        <v>53.333333333333329</v>
      </c>
      <c r="N2355" s="12"/>
      <c r="O2355" s="12"/>
      <c r="P2355" s="12"/>
    </row>
    <row r="2356" spans="1:16" x14ac:dyDescent="0.25">
      <c r="A2356" s="35">
        <v>2355</v>
      </c>
      <c r="B2356" s="89">
        <v>99.083333333333329</v>
      </c>
      <c r="C2356" s="35">
        <f t="shared" si="180"/>
        <v>3</v>
      </c>
      <c r="D2356" s="35">
        <f t="shared" si="183"/>
        <v>99</v>
      </c>
      <c r="E2356" s="35">
        <f t="shared" si="184"/>
        <v>1</v>
      </c>
      <c r="F2356" s="35" t="str">
        <f t="shared" si="181"/>
        <v>Sunday</v>
      </c>
      <c r="G2356" s="35">
        <f t="shared" si="182"/>
        <v>4</v>
      </c>
      <c r="H2356" s="34">
        <f>CONVERT(INDEX(Htg_StPt_Sch_EZ!$C$4:$I$27,MATCH(Schedules_8760!$C2356,Htg_StPt_Sch_EZ!$B$4:$B$27,0),MATCH(Schedules_8760!$F2356,Htg_StPt_Sch_EZ!$C$3:$I$3,0)),"F","C")</f>
        <v>20.555555555555554</v>
      </c>
      <c r="I2356" s="34">
        <f>CONVERT(INDEX(Htg_StPt_Sch_EZ!$C$31:$I$54,MATCH(Schedules_8760!$C2356,Htg_StPt_Sch_EZ!$B$31:$B$54,0),MATCH(Schedules_8760!$F2356,Htg_StPt_Sch_EZ!$C$30:$I$30,0)),"F","C")</f>
        <v>19.444444444444443</v>
      </c>
      <c r="J2356" s="34">
        <f>CONVERT(INDEX(Clg_StPt_Sch_EZ!$C$4:$I$27,MATCH(Schedules_8760!$C2356,Clg_StPt_Sch_EZ!$B$4:$B$27,0),MATCH(Schedules_8760!$F2356,Clg_StPt_Sch_EZ!$C$3:$I$3,0)),"F","C")</f>
        <v>25.555555555555554</v>
      </c>
      <c r="K2356" s="34">
        <f>CONVERT(INDEX(Clg_StPt_Sch_EZ!$C$31:$I$54,MATCH(Schedules_8760!$C2356,Clg_StPt_Sch_EZ!$B$31:$B$54,0),MATCH(Schedules_8760!$F2356,Clg_StPt_Sch_EZ!$C$30:$I$30,0)),"F","C")</f>
        <v>28.333333333333332</v>
      </c>
      <c r="L2356" s="34">
        <f>CONVERT(INDEX(DHW_StPt_Sch_EZ!$C$4:$I$27,MATCH(Schedules_8760!$C2356,DHW_StPt_Sch_EZ!$B$4:$B$27,0),MATCH(Schedules_8760!$F2356,DHW_StPt_Sch_EZ!$C$3:$I$3,0)),"F","C")</f>
        <v>53.333333333333329</v>
      </c>
      <c r="M2356" s="34">
        <f>CONVERT(INDEX(DHW_StPt_Sch_EZ!$C$31:$I$54,MATCH(Schedules_8760!$C2356,DHW_StPt_Sch_EZ!$B$31:$B$54,0),MATCH(Schedules_8760!$F2356,DHW_StPt_Sch_EZ!$C$30:$I$30,0)),"F","C")</f>
        <v>53.333333333333329</v>
      </c>
      <c r="N2356" s="12"/>
      <c r="O2356" s="12"/>
      <c r="P2356" s="12"/>
    </row>
    <row r="2357" spans="1:16" x14ac:dyDescent="0.25">
      <c r="A2357" s="35">
        <v>2356</v>
      </c>
      <c r="B2357" s="89">
        <v>99.125</v>
      </c>
      <c r="C2357" s="35">
        <f t="shared" si="180"/>
        <v>4</v>
      </c>
      <c r="D2357" s="35">
        <f t="shared" si="183"/>
        <v>99</v>
      </c>
      <c r="E2357" s="35">
        <f t="shared" si="184"/>
        <v>1</v>
      </c>
      <c r="F2357" s="35" t="str">
        <f t="shared" si="181"/>
        <v>Sunday</v>
      </c>
      <c r="G2357" s="35">
        <f t="shared" si="182"/>
        <v>4</v>
      </c>
      <c r="H2357" s="34">
        <f>CONVERT(INDEX(Htg_StPt_Sch_EZ!$C$4:$I$27,MATCH(Schedules_8760!$C2357,Htg_StPt_Sch_EZ!$B$4:$B$27,0),MATCH(Schedules_8760!$F2357,Htg_StPt_Sch_EZ!$C$3:$I$3,0)),"F","C")</f>
        <v>20.555555555555554</v>
      </c>
      <c r="I2357" s="34">
        <f>CONVERT(INDEX(Htg_StPt_Sch_EZ!$C$31:$I$54,MATCH(Schedules_8760!$C2357,Htg_StPt_Sch_EZ!$B$31:$B$54,0),MATCH(Schedules_8760!$F2357,Htg_StPt_Sch_EZ!$C$30:$I$30,0)),"F","C")</f>
        <v>19.444444444444443</v>
      </c>
      <c r="J2357" s="34">
        <f>CONVERT(INDEX(Clg_StPt_Sch_EZ!$C$4:$I$27,MATCH(Schedules_8760!$C2357,Clg_StPt_Sch_EZ!$B$4:$B$27,0),MATCH(Schedules_8760!$F2357,Clg_StPt_Sch_EZ!$C$3:$I$3,0)),"F","C")</f>
        <v>25.555555555555554</v>
      </c>
      <c r="K2357" s="34">
        <f>CONVERT(INDEX(Clg_StPt_Sch_EZ!$C$31:$I$54,MATCH(Schedules_8760!$C2357,Clg_StPt_Sch_EZ!$B$31:$B$54,0),MATCH(Schedules_8760!$F2357,Clg_StPt_Sch_EZ!$C$30:$I$30,0)),"F","C")</f>
        <v>28.333333333333332</v>
      </c>
      <c r="L2357" s="34">
        <f>CONVERT(INDEX(DHW_StPt_Sch_EZ!$C$4:$I$27,MATCH(Schedules_8760!$C2357,DHW_StPt_Sch_EZ!$B$4:$B$27,0),MATCH(Schedules_8760!$F2357,DHW_StPt_Sch_EZ!$C$3:$I$3,0)),"F","C")</f>
        <v>53.333333333333329</v>
      </c>
      <c r="M2357" s="34">
        <f>CONVERT(INDEX(DHW_StPt_Sch_EZ!$C$31:$I$54,MATCH(Schedules_8760!$C2357,DHW_StPt_Sch_EZ!$B$31:$B$54,0),MATCH(Schedules_8760!$F2357,DHW_StPt_Sch_EZ!$C$30:$I$30,0)),"F","C")</f>
        <v>53.333333333333329</v>
      </c>
      <c r="N2357" s="12"/>
      <c r="O2357" s="12"/>
      <c r="P2357" s="12"/>
    </row>
    <row r="2358" spans="1:16" x14ac:dyDescent="0.25">
      <c r="A2358" s="35">
        <v>2357</v>
      </c>
      <c r="B2358" s="89">
        <v>99.166666666666671</v>
      </c>
      <c r="C2358" s="35">
        <f t="shared" si="180"/>
        <v>5</v>
      </c>
      <c r="D2358" s="35">
        <f t="shared" si="183"/>
        <v>99</v>
      </c>
      <c r="E2358" s="35">
        <f t="shared" si="184"/>
        <v>1</v>
      </c>
      <c r="F2358" s="35" t="str">
        <f t="shared" si="181"/>
        <v>Sunday</v>
      </c>
      <c r="G2358" s="35">
        <f t="shared" si="182"/>
        <v>4</v>
      </c>
      <c r="H2358" s="34">
        <f>CONVERT(INDEX(Htg_StPt_Sch_EZ!$C$4:$I$27,MATCH(Schedules_8760!$C2358,Htg_StPt_Sch_EZ!$B$4:$B$27,0),MATCH(Schedules_8760!$F2358,Htg_StPt_Sch_EZ!$C$3:$I$3,0)),"F","C")</f>
        <v>20.555555555555554</v>
      </c>
      <c r="I2358" s="34">
        <f>CONVERT(INDEX(Htg_StPt_Sch_EZ!$C$31:$I$54,MATCH(Schedules_8760!$C2358,Htg_StPt_Sch_EZ!$B$31:$B$54,0),MATCH(Schedules_8760!$F2358,Htg_StPt_Sch_EZ!$C$30:$I$30,0)),"F","C")</f>
        <v>19.444444444444443</v>
      </c>
      <c r="J2358" s="34">
        <f>CONVERT(INDEX(Clg_StPt_Sch_EZ!$C$4:$I$27,MATCH(Schedules_8760!$C2358,Clg_StPt_Sch_EZ!$B$4:$B$27,0),MATCH(Schedules_8760!$F2358,Clg_StPt_Sch_EZ!$C$3:$I$3,0)),"F","C")</f>
        <v>25.555555555555554</v>
      </c>
      <c r="K2358" s="34">
        <f>CONVERT(INDEX(Clg_StPt_Sch_EZ!$C$31:$I$54,MATCH(Schedules_8760!$C2358,Clg_StPt_Sch_EZ!$B$31:$B$54,0),MATCH(Schedules_8760!$F2358,Clg_StPt_Sch_EZ!$C$30:$I$30,0)),"F","C")</f>
        <v>28.333333333333332</v>
      </c>
      <c r="L2358" s="34">
        <f>CONVERT(INDEX(DHW_StPt_Sch_EZ!$C$4:$I$27,MATCH(Schedules_8760!$C2358,DHW_StPt_Sch_EZ!$B$4:$B$27,0),MATCH(Schedules_8760!$F2358,DHW_StPt_Sch_EZ!$C$3:$I$3,0)),"F","C")</f>
        <v>53.333333333333329</v>
      </c>
      <c r="M2358" s="34">
        <f>CONVERT(INDEX(DHW_StPt_Sch_EZ!$C$31:$I$54,MATCH(Schedules_8760!$C2358,DHW_StPt_Sch_EZ!$B$31:$B$54,0),MATCH(Schedules_8760!$F2358,DHW_StPt_Sch_EZ!$C$30:$I$30,0)),"F","C")</f>
        <v>53.333333333333329</v>
      </c>
      <c r="N2358" s="12"/>
      <c r="O2358" s="12"/>
      <c r="P2358" s="12"/>
    </row>
    <row r="2359" spans="1:16" x14ac:dyDescent="0.25">
      <c r="A2359" s="35">
        <v>2358</v>
      </c>
      <c r="B2359" s="89">
        <v>99.208333333333329</v>
      </c>
      <c r="C2359" s="35">
        <f t="shared" si="180"/>
        <v>6</v>
      </c>
      <c r="D2359" s="35">
        <f t="shared" si="183"/>
        <v>99</v>
      </c>
      <c r="E2359" s="35">
        <f t="shared" si="184"/>
        <v>1</v>
      </c>
      <c r="F2359" s="35" t="str">
        <f t="shared" si="181"/>
        <v>Sunday</v>
      </c>
      <c r="G2359" s="35">
        <f t="shared" si="182"/>
        <v>4</v>
      </c>
      <c r="H2359" s="34">
        <f>CONVERT(INDEX(Htg_StPt_Sch_EZ!$C$4:$I$27,MATCH(Schedules_8760!$C2359,Htg_StPt_Sch_EZ!$B$4:$B$27,0),MATCH(Schedules_8760!$F2359,Htg_StPt_Sch_EZ!$C$3:$I$3,0)),"F","C")</f>
        <v>20.555555555555554</v>
      </c>
      <c r="I2359" s="34">
        <f>CONVERT(INDEX(Htg_StPt_Sch_EZ!$C$31:$I$54,MATCH(Schedules_8760!$C2359,Htg_StPt_Sch_EZ!$B$31:$B$54,0),MATCH(Schedules_8760!$F2359,Htg_StPt_Sch_EZ!$C$30:$I$30,0)),"F","C")</f>
        <v>19.444444444444443</v>
      </c>
      <c r="J2359" s="34">
        <f>CONVERT(INDEX(Clg_StPt_Sch_EZ!$C$4:$I$27,MATCH(Schedules_8760!$C2359,Clg_StPt_Sch_EZ!$B$4:$B$27,0),MATCH(Schedules_8760!$F2359,Clg_StPt_Sch_EZ!$C$3:$I$3,0)),"F","C")</f>
        <v>25.555555555555554</v>
      </c>
      <c r="K2359" s="34">
        <f>CONVERT(INDEX(Clg_StPt_Sch_EZ!$C$31:$I$54,MATCH(Schedules_8760!$C2359,Clg_StPt_Sch_EZ!$B$31:$B$54,0),MATCH(Schedules_8760!$F2359,Clg_StPt_Sch_EZ!$C$30:$I$30,0)),"F","C")</f>
        <v>28.333333333333332</v>
      </c>
      <c r="L2359" s="34">
        <f>CONVERT(INDEX(DHW_StPt_Sch_EZ!$C$4:$I$27,MATCH(Schedules_8760!$C2359,DHW_StPt_Sch_EZ!$B$4:$B$27,0),MATCH(Schedules_8760!$F2359,DHW_StPt_Sch_EZ!$C$3:$I$3,0)),"F","C")</f>
        <v>53.333333333333329</v>
      </c>
      <c r="M2359" s="34">
        <f>CONVERT(INDEX(DHW_StPt_Sch_EZ!$C$31:$I$54,MATCH(Schedules_8760!$C2359,DHW_StPt_Sch_EZ!$B$31:$B$54,0),MATCH(Schedules_8760!$F2359,DHW_StPt_Sch_EZ!$C$30:$I$30,0)),"F","C")</f>
        <v>53.333333333333329</v>
      </c>
      <c r="N2359" s="12"/>
      <c r="O2359" s="12"/>
      <c r="P2359" s="12"/>
    </row>
    <row r="2360" spans="1:16" x14ac:dyDescent="0.25">
      <c r="A2360" s="35">
        <v>2359</v>
      </c>
      <c r="B2360" s="89">
        <v>99.25</v>
      </c>
      <c r="C2360" s="35">
        <f t="shared" si="180"/>
        <v>7</v>
      </c>
      <c r="D2360" s="35">
        <f t="shared" si="183"/>
        <v>99</v>
      </c>
      <c r="E2360" s="35">
        <f t="shared" si="184"/>
        <v>1</v>
      </c>
      <c r="F2360" s="35" t="str">
        <f t="shared" si="181"/>
        <v>Sunday</v>
      </c>
      <c r="G2360" s="35">
        <f t="shared" si="182"/>
        <v>4</v>
      </c>
      <c r="H2360" s="34">
        <f>CONVERT(INDEX(Htg_StPt_Sch_EZ!$C$4:$I$27,MATCH(Schedules_8760!$C2360,Htg_StPt_Sch_EZ!$B$4:$B$27,0),MATCH(Schedules_8760!$F2360,Htg_StPt_Sch_EZ!$C$3:$I$3,0)),"F","C")</f>
        <v>20.555555555555554</v>
      </c>
      <c r="I2360" s="34">
        <f>CONVERT(INDEX(Htg_StPt_Sch_EZ!$C$31:$I$54,MATCH(Schedules_8760!$C2360,Htg_StPt_Sch_EZ!$B$31:$B$54,0),MATCH(Schedules_8760!$F2360,Htg_StPt_Sch_EZ!$C$30:$I$30,0)),"F","C")</f>
        <v>19.444444444444443</v>
      </c>
      <c r="J2360" s="34">
        <f>CONVERT(INDEX(Clg_StPt_Sch_EZ!$C$4:$I$27,MATCH(Schedules_8760!$C2360,Clg_StPt_Sch_EZ!$B$4:$B$27,0),MATCH(Schedules_8760!$F2360,Clg_StPt_Sch_EZ!$C$3:$I$3,0)),"F","C")</f>
        <v>25.555555555555554</v>
      </c>
      <c r="K2360" s="34">
        <f>CONVERT(INDEX(Clg_StPt_Sch_EZ!$C$31:$I$54,MATCH(Schedules_8760!$C2360,Clg_StPt_Sch_EZ!$B$31:$B$54,0),MATCH(Schedules_8760!$F2360,Clg_StPt_Sch_EZ!$C$30:$I$30,0)),"F","C")</f>
        <v>28.333333333333332</v>
      </c>
      <c r="L2360" s="34">
        <f>CONVERT(INDEX(DHW_StPt_Sch_EZ!$C$4:$I$27,MATCH(Schedules_8760!$C2360,DHW_StPt_Sch_EZ!$B$4:$B$27,0),MATCH(Schedules_8760!$F2360,DHW_StPt_Sch_EZ!$C$3:$I$3,0)),"F","C")</f>
        <v>53.333333333333329</v>
      </c>
      <c r="M2360" s="34">
        <f>CONVERT(INDEX(DHW_StPt_Sch_EZ!$C$31:$I$54,MATCH(Schedules_8760!$C2360,DHW_StPt_Sch_EZ!$B$31:$B$54,0),MATCH(Schedules_8760!$F2360,DHW_StPt_Sch_EZ!$C$30:$I$30,0)),"F","C")</f>
        <v>53.333333333333329</v>
      </c>
      <c r="N2360" s="12"/>
      <c r="O2360" s="12"/>
      <c r="P2360" s="12"/>
    </row>
    <row r="2361" spans="1:16" x14ac:dyDescent="0.25">
      <c r="A2361" s="35">
        <v>2360</v>
      </c>
      <c r="B2361" s="89">
        <v>99.291666666666671</v>
      </c>
      <c r="C2361" s="35">
        <f t="shared" si="180"/>
        <v>8</v>
      </c>
      <c r="D2361" s="35">
        <f t="shared" si="183"/>
        <v>99</v>
      </c>
      <c r="E2361" s="35">
        <f t="shared" si="184"/>
        <v>1</v>
      </c>
      <c r="F2361" s="35" t="str">
        <f t="shared" si="181"/>
        <v>Sunday</v>
      </c>
      <c r="G2361" s="35">
        <f t="shared" si="182"/>
        <v>4</v>
      </c>
      <c r="H2361" s="34">
        <f>CONVERT(INDEX(Htg_StPt_Sch_EZ!$C$4:$I$27,MATCH(Schedules_8760!$C2361,Htg_StPt_Sch_EZ!$B$4:$B$27,0),MATCH(Schedules_8760!$F2361,Htg_StPt_Sch_EZ!$C$3:$I$3,0)),"F","C")</f>
        <v>20.555555555555554</v>
      </c>
      <c r="I2361" s="34">
        <f>CONVERT(INDEX(Htg_StPt_Sch_EZ!$C$31:$I$54,MATCH(Schedules_8760!$C2361,Htg_StPt_Sch_EZ!$B$31:$B$54,0),MATCH(Schedules_8760!$F2361,Htg_StPt_Sch_EZ!$C$30:$I$30,0)),"F","C")</f>
        <v>19.444444444444443</v>
      </c>
      <c r="J2361" s="34">
        <f>CONVERT(INDEX(Clg_StPt_Sch_EZ!$C$4:$I$27,MATCH(Schedules_8760!$C2361,Clg_StPt_Sch_EZ!$B$4:$B$27,0),MATCH(Schedules_8760!$F2361,Clg_StPt_Sch_EZ!$C$3:$I$3,0)),"F","C")</f>
        <v>25.555555555555554</v>
      </c>
      <c r="K2361" s="34">
        <f>CONVERT(INDEX(Clg_StPt_Sch_EZ!$C$31:$I$54,MATCH(Schedules_8760!$C2361,Clg_StPt_Sch_EZ!$B$31:$B$54,0),MATCH(Schedules_8760!$F2361,Clg_StPt_Sch_EZ!$C$30:$I$30,0)),"F","C")</f>
        <v>25</v>
      </c>
      <c r="L2361" s="34">
        <f>CONVERT(INDEX(DHW_StPt_Sch_EZ!$C$4:$I$27,MATCH(Schedules_8760!$C2361,DHW_StPt_Sch_EZ!$B$4:$B$27,0),MATCH(Schedules_8760!$F2361,DHW_StPt_Sch_EZ!$C$3:$I$3,0)),"F","C")</f>
        <v>53.333333333333329</v>
      </c>
      <c r="M2361" s="34">
        <f>CONVERT(INDEX(DHW_StPt_Sch_EZ!$C$31:$I$54,MATCH(Schedules_8760!$C2361,DHW_StPt_Sch_EZ!$B$31:$B$54,0),MATCH(Schedules_8760!$F2361,DHW_StPt_Sch_EZ!$C$30:$I$30,0)),"F","C")</f>
        <v>53.333333333333329</v>
      </c>
      <c r="N2361" s="12"/>
      <c r="O2361" s="12"/>
      <c r="P2361" s="12"/>
    </row>
    <row r="2362" spans="1:16" x14ac:dyDescent="0.25">
      <c r="A2362" s="35">
        <v>2361</v>
      </c>
      <c r="B2362" s="89">
        <v>99.333333333333329</v>
      </c>
      <c r="C2362" s="35">
        <f t="shared" si="180"/>
        <v>9</v>
      </c>
      <c r="D2362" s="35">
        <f t="shared" si="183"/>
        <v>99</v>
      </c>
      <c r="E2362" s="35">
        <f t="shared" si="184"/>
        <v>1</v>
      </c>
      <c r="F2362" s="35" t="str">
        <f t="shared" si="181"/>
        <v>Sunday</v>
      </c>
      <c r="G2362" s="35">
        <f t="shared" si="182"/>
        <v>4</v>
      </c>
      <c r="H2362" s="34">
        <f>CONVERT(INDEX(Htg_StPt_Sch_EZ!$C$4:$I$27,MATCH(Schedules_8760!$C2362,Htg_StPt_Sch_EZ!$B$4:$B$27,0),MATCH(Schedules_8760!$F2362,Htg_StPt_Sch_EZ!$C$3:$I$3,0)),"F","C")</f>
        <v>20.555555555555554</v>
      </c>
      <c r="I2362" s="34">
        <f>CONVERT(INDEX(Htg_StPt_Sch_EZ!$C$31:$I$54,MATCH(Schedules_8760!$C2362,Htg_StPt_Sch_EZ!$B$31:$B$54,0),MATCH(Schedules_8760!$F2362,Htg_StPt_Sch_EZ!$C$30:$I$30,0)),"F","C")</f>
        <v>19.444444444444443</v>
      </c>
      <c r="J2362" s="34">
        <f>CONVERT(INDEX(Clg_StPt_Sch_EZ!$C$4:$I$27,MATCH(Schedules_8760!$C2362,Clg_StPt_Sch_EZ!$B$4:$B$27,0),MATCH(Schedules_8760!$F2362,Clg_StPt_Sch_EZ!$C$3:$I$3,0)),"F","C")</f>
        <v>25.555555555555554</v>
      </c>
      <c r="K2362" s="34">
        <f>CONVERT(INDEX(Clg_StPt_Sch_EZ!$C$31:$I$54,MATCH(Schedules_8760!$C2362,Clg_StPt_Sch_EZ!$B$31:$B$54,0),MATCH(Schedules_8760!$F2362,Clg_StPt_Sch_EZ!$C$30:$I$30,0)),"F","C")</f>
        <v>25</v>
      </c>
      <c r="L2362" s="34">
        <f>CONVERT(INDEX(DHW_StPt_Sch_EZ!$C$4:$I$27,MATCH(Schedules_8760!$C2362,DHW_StPt_Sch_EZ!$B$4:$B$27,0),MATCH(Schedules_8760!$F2362,DHW_StPt_Sch_EZ!$C$3:$I$3,0)),"F","C")</f>
        <v>53.333333333333329</v>
      </c>
      <c r="M2362" s="34">
        <f>CONVERT(INDEX(DHW_StPt_Sch_EZ!$C$31:$I$54,MATCH(Schedules_8760!$C2362,DHW_StPt_Sch_EZ!$B$31:$B$54,0),MATCH(Schedules_8760!$F2362,DHW_StPt_Sch_EZ!$C$30:$I$30,0)),"F","C")</f>
        <v>53.333333333333329</v>
      </c>
      <c r="N2362" s="12"/>
      <c r="O2362" s="12"/>
      <c r="P2362" s="12"/>
    </row>
    <row r="2363" spans="1:16" x14ac:dyDescent="0.25">
      <c r="A2363" s="35">
        <v>2362</v>
      </c>
      <c r="B2363" s="89">
        <v>99.375</v>
      </c>
      <c r="C2363" s="35">
        <f t="shared" si="180"/>
        <v>10</v>
      </c>
      <c r="D2363" s="35">
        <f t="shared" si="183"/>
        <v>99</v>
      </c>
      <c r="E2363" s="35">
        <f t="shared" si="184"/>
        <v>1</v>
      </c>
      <c r="F2363" s="35" t="str">
        <f t="shared" si="181"/>
        <v>Sunday</v>
      </c>
      <c r="G2363" s="35">
        <f t="shared" si="182"/>
        <v>4</v>
      </c>
      <c r="H2363" s="34">
        <f>CONVERT(INDEX(Htg_StPt_Sch_EZ!$C$4:$I$27,MATCH(Schedules_8760!$C2363,Htg_StPt_Sch_EZ!$B$4:$B$27,0),MATCH(Schedules_8760!$F2363,Htg_StPt_Sch_EZ!$C$3:$I$3,0)),"F","C")</f>
        <v>20.555555555555554</v>
      </c>
      <c r="I2363" s="34">
        <f>CONVERT(INDEX(Htg_StPt_Sch_EZ!$C$31:$I$54,MATCH(Schedules_8760!$C2363,Htg_StPt_Sch_EZ!$B$31:$B$54,0),MATCH(Schedules_8760!$F2363,Htg_StPt_Sch_EZ!$C$30:$I$30,0)),"F","C")</f>
        <v>19.444444444444443</v>
      </c>
      <c r="J2363" s="34">
        <f>CONVERT(INDEX(Clg_StPt_Sch_EZ!$C$4:$I$27,MATCH(Schedules_8760!$C2363,Clg_StPt_Sch_EZ!$B$4:$B$27,0),MATCH(Schedules_8760!$F2363,Clg_StPt_Sch_EZ!$C$3:$I$3,0)),"F","C")</f>
        <v>25.555555555555554</v>
      </c>
      <c r="K2363" s="34">
        <f>CONVERT(INDEX(Clg_StPt_Sch_EZ!$C$31:$I$54,MATCH(Schedules_8760!$C2363,Clg_StPt_Sch_EZ!$B$31:$B$54,0),MATCH(Schedules_8760!$F2363,Clg_StPt_Sch_EZ!$C$30:$I$30,0)),"F","C")</f>
        <v>25</v>
      </c>
      <c r="L2363" s="34">
        <f>CONVERT(INDEX(DHW_StPt_Sch_EZ!$C$4:$I$27,MATCH(Schedules_8760!$C2363,DHW_StPt_Sch_EZ!$B$4:$B$27,0),MATCH(Schedules_8760!$F2363,DHW_StPt_Sch_EZ!$C$3:$I$3,0)),"F","C")</f>
        <v>53.333333333333329</v>
      </c>
      <c r="M2363" s="34">
        <f>CONVERT(INDEX(DHW_StPt_Sch_EZ!$C$31:$I$54,MATCH(Schedules_8760!$C2363,DHW_StPt_Sch_EZ!$B$31:$B$54,0),MATCH(Schedules_8760!$F2363,DHW_StPt_Sch_EZ!$C$30:$I$30,0)),"F","C")</f>
        <v>53.333333333333329</v>
      </c>
      <c r="N2363" s="12"/>
      <c r="O2363" s="12"/>
      <c r="P2363" s="12"/>
    </row>
    <row r="2364" spans="1:16" x14ac:dyDescent="0.25">
      <c r="A2364" s="35">
        <v>2363</v>
      </c>
      <c r="B2364" s="89">
        <v>99.416666666666671</v>
      </c>
      <c r="C2364" s="35">
        <f t="shared" si="180"/>
        <v>11</v>
      </c>
      <c r="D2364" s="35">
        <f t="shared" si="183"/>
        <v>99</v>
      </c>
      <c r="E2364" s="35">
        <f t="shared" si="184"/>
        <v>1</v>
      </c>
      <c r="F2364" s="35" t="str">
        <f t="shared" si="181"/>
        <v>Sunday</v>
      </c>
      <c r="G2364" s="35">
        <f t="shared" si="182"/>
        <v>4</v>
      </c>
      <c r="H2364" s="34">
        <f>CONVERT(INDEX(Htg_StPt_Sch_EZ!$C$4:$I$27,MATCH(Schedules_8760!$C2364,Htg_StPt_Sch_EZ!$B$4:$B$27,0),MATCH(Schedules_8760!$F2364,Htg_StPt_Sch_EZ!$C$3:$I$3,0)),"F","C")</f>
        <v>20.555555555555554</v>
      </c>
      <c r="I2364" s="34">
        <f>CONVERT(INDEX(Htg_StPt_Sch_EZ!$C$31:$I$54,MATCH(Schedules_8760!$C2364,Htg_StPt_Sch_EZ!$B$31:$B$54,0),MATCH(Schedules_8760!$F2364,Htg_StPt_Sch_EZ!$C$30:$I$30,0)),"F","C")</f>
        <v>19.444444444444443</v>
      </c>
      <c r="J2364" s="34">
        <f>CONVERT(INDEX(Clg_StPt_Sch_EZ!$C$4:$I$27,MATCH(Schedules_8760!$C2364,Clg_StPt_Sch_EZ!$B$4:$B$27,0),MATCH(Schedules_8760!$F2364,Clg_StPt_Sch_EZ!$C$3:$I$3,0)),"F","C")</f>
        <v>25.555555555555554</v>
      </c>
      <c r="K2364" s="34">
        <f>CONVERT(INDEX(Clg_StPt_Sch_EZ!$C$31:$I$54,MATCH(Schedules_8760!$C2364,Clg_StPt_Sch_EZ!$B$31:$B$54,0),MATCH(Schedules_8760!$F2364,Clg_StPt_Sch_EZ!$C$30:$I$30,0)),"F","C")</f>
        <v>25</v>
      </c>
      <c r="L2364" s="34">
        <f>CONVERT(INDEX(DHW_StPt_Sch_EZ!$C$4:$I$27,MATCH(Schedules_8760!$C2364,DHW_StPt_Sch_EZ!$B$4:$B$27,0),MATCH(Schedules_8760!$F2364,DHW_StPt_Sch_EZ!$C$3:$I$3,0)),"F","C")</f>
        <v>53.333333333333329</v>
      </c>
      <c r="M2364" s="34">
        <f>CONVERT(INDEX(DHW_StPt_Sch_EZ!$C$31:$I$54,MATCH(Schedules_8760!$C2364,DHW_StPt_Sch_EZ!$B$31:$B$54,0),MATCH(Schedules_8760!$F2364,DHW_StPt_Sch_EZ!$C$30:$I$30,0)),"F","C")</f>
        <v>53.333333333333329</v>
      </c>
      <c r="N2364" s="12"/>
      <c r="O2364" s="12"/>
      <c r="P2364" s="12"/>
    </row>
    <row r="2365" spans="1:16" x14ac:dyDescent="0.25">
      <c r="A2365" s="35">
        <v>2364</v>
      </c>
      <c r="B2365" s="89">
        <v>99.458333333333329</v>
      </c>
      <c r="C2365" s="35">
        <f t="shared" si="180"/>
        <v>12</v>
      </c>
      <c r="D2365" s="35">
        <f t="shared" si="183"/>
        <v>99</v>
      </c>
      <c r="E2365" s="35">
        <f t="shared" si="184"/>
        <v>1</v>
      </c>
      <c r="F2365" s="35" t="str">
        <f t="shared" si="181"/>
        <v>Sunday</v>
      </c>
      <c r="G2365" s="35">
        <f t="shared" si="182"/>
        <v>4</v>
      </c>
      <c r="H2365" s="34">
        <f>CONVERT(INDEX(Htg_StPt_Sch_EZ!$C$4:$I$27,MATCH(Schedules_8760!$C2365,Htg_StPt_Sch_EZ!$B$4:$B$27,0),MATCH(Schedules_8760!$F2365,Htg_StPt_Sch_EZ!$C$3:$I$3,0)),"F","C")</f>
        <v>20.555555555555554</v>
      </c>
      <c r="I2365" s="34">
        <f>CONVERT(INDEX(Htg_StPt_Sch_EZ!$C$31:$I$54,MATCH(Schedules_8760!$C2365,Htg_StPt_Sch_EZ!$B$31:$B$54,0),MATCH(Schedules_8760!$F2365,Htg_StPt_Sch_EZ!$C$30:$I$30,0)),"F","C")</f>
        <v>19.444444444444443</v>
      </c>
      <c r="J2365" s="34">
        <f>CONVERT(INDEX(Clg_StPt_Sch_EZ!$C$4:$I$27,MATCH(Schedules_8760!$C2365,Clg_StPt_Sch_EZ!$B$4:$B$27,0),MATCH(Schedules_8760!$F2365,Clg_StPt_Sch_EZ!$C$3:$I$3,0)),"F","C")</f>
        <v>25.555555555555554</v>
      </c>
      <c r="K2365" s="34">
        <f>CONVERT(INDEX(Clg_StPt_Sch_EZ!$C$31:$I$54,MATCH(Schedules_8760!$C2365,Clg_StPt_Sch_EZ!$B$31:$B$54,0),MATCH(Schedules_8760!$F2365,Clg_StPt_Sch_EZ!$C$30:$I$30,0)),"F","C")</f>
        <v>25</v>
      </c>
      <c r="L2365" s="34">
        <f>CONVERT(INDEX(DHW_StPt_Sch_EZ!$C$4:$I$27,MATCH(Schedules_8760!$C2365,DHW_StPt_Sch_EZ!$B$4:$B$27,0),MATCH(Schedules_8760!$F2365,DHW_StPt_Sch_EZ!$C$3:$I$3,0)),"F","C")</f>
        <v>53.333333333333329</v>
      </c>
      <c r="M2365" s="34">
        <f>CONVERT(INDEX(DHW_StPt_Sch_EZ!$C$31:$I$54,MATCH(Schedules_8760!$C2365,DHW_StPt_Sch_EZ!$B$31:$B$54,0),MATCH(Schedules_8760!$F2365,DHW_StPt_Sch_EZ!$C$30:$I$30,0)),"F","C")</f>
        <v>53.333333333333329</v>
      </c>
      <c r="N2365" s="12"/>
      <c r="O2365" s="12"/>
      <c r="P2365" s="12"/>
    </row>
    <row r="2366" spans="1:16" x14ac:dyDescent="0.25">
      <c r="A2366" s="35">
        <v>2365</v>
      </c>
      <c r="B2366" s="89">
        <v>99.5</v>
      </c>
      <c r="C2366" s="35">
        <f t="shared" si="180"/>
        <v>13</v>
      </c>
      <c r="D2366" s="35">
        <f t="shared" si="183"/>
        <v>99</v>
      </c>
      <c r="E2366" s="35">
        <f t="shared" si="184"/>
        <v>1</v>
      </c>
      <c r="F2366" s="35" t="str">
        <f t="shared" si="181"/>
        <v>Sunday</v>
      </c>
      <c r="G2366" s="35">
        <f t="shared" si="182"/>
        <v>4</v>
      </c>
      <c r="H2366" s="34">
        <f>CONVERT(INDEX(Htg_StPt_Sch_EZ!$C$4:$I$27,MATCH(Schedules_8760!$C2366,Htg_StPt_Sch_EZ!$B$4:$B$27,0),MATCH(Schedules_8760!$F2366,Htg_StPt_Sch_EZ!$C$3:$I$3,0)),"F","C")</f>
        <v>20.555555555555554</v>
      </c>
      <c r="I2366" s="34">
        <f>CONVERT(INDEX(Htg_StPt_Sch_EZ!$C$31:$I$54,MATCH(Schedules_8760!$C2366,Htg_StPt_Sch_EZ!$B$31:$B$54,0),MATCH(Schedules_8760!$F2366,Htg_StPt_Sch_EZ!$C$30:$I$30,0)),"F","C")</f>
        <v>19.444444444444443</v>
      </c>
      <c r="J2366" s="34">
        <f>CONVERT(INDEX(Clg_StPt_Sch_EZ!$C$4:$I$27,MATCH(Schedules_8760!$C2366,Clg_StPt_Sch_EZ!$B$4:$B$27,0),MATCH(Schedules_8760!$F2366,Clg_StPt_Sch_EZ!$C$3:$I$3,0)),"F","C")</f>
        <v>25.555555555555554</v>
      </c>
      <c r="K2366" s="34">
        <f>CONVERT(INDEX(Clg_StPt_Sch_EZ!$C$31:$I$54,MATCH(Schedules_8760!$C2366,Clg_StPt_Sch_EZ!$B$31:$B$54,0),MATCH(Schedules_8760!$F2366,Clg_StPt_Sch_EZ!$C$30:$I$30,0)),"F","C")</f>
        <v>25</v>
      </c>
      <c r="L2366" s="34">
        <f>CONVERT(INDEX(DHW_StPt_Sch_EZ!$C$4:$I$27,MATCH(Schedules_8760!$C2366,DHW_StPt_Sch_EZ!$B$4:$B$27,0),MATCH(Schedules_8760!$F2366,DHW_StPt_Sch_EZ!$C$3:$I$3,0)),"F","C")</f>
        <v>53.333333333333329</v>
      </c>
      <c r="M2366" s="34">
        <f>CONVERT(INDEX(DHW_StPt_Sch_EZ!$C$31:$I$54,MATCH(Schedules_8760!$C2366,DHW_StPt_Sch_EZ!$B$31:$B$54,0),MATCH(Schedules_8760!$F2366,DHW_StPt_Sch_EZ!$C$30:$I$30,0)),"F","C")</f>
        <v>53.333333333333329</v>
      </c>
      <c r="N2366" s="12"/>
      <c r="O2366" s="12"/>
      <c r="P2366" s="12"/>
    </row>
    <row r="2367" spans="1:16" x14ac:dyDescent="0.25">
      <c r="A2367" s="35">
        <v>2366</v>
      </c>
      <c r="B2367" s="89">
        <v>99.541666666666671</v>
      </c>
      <c r="C2367" s="35">
        <f t="shared" si="180"/>
        <v>14</v>
      </c>
      <c r="D2367" s="35">
        <f t="shared" si="183"/>
        <v>99</v>
      </c>
      <c r="E2367" s="35">
        <f t="shared" si="184"/>
        <v>1</v>
      </c>
      <c r="F2367" s="35" t="str">
        <f t="shared" si="181"/>
        <v>Sunday</v>
      </c>
      <c r="G2367" s="35">
        <f t="shared" si="182"/>
        <v>4</v>
      </c>
      <c r="H2367" s="34">
        <f>CONVERT(INDEX(Htg_StPt_Sch_EZ!$C$4:$I$27,MATCH(Schedules_8760!$C2367,Htg_StPt_Sch_EZ!$B$4:$B$27,0),MATCH(Schedules_8760!$F2367,Htg_StPt_Sch_EZ!$C$3:$I$3,0)),"F","C")</f>
        <v>20.555555555555554</v>
      </c>
      <c r="I2367" s="34">
        <f>CONVERT(INDEX(Htg_StPt_Sch_EZ!$C$31:$I$54,MATCH(Schedules_8760!$C2367,Htg_StPt_Sch_EZ!$B$31:$B$54,0),MATCH(Schedules_8760!$F2367,Htg_StPt_Sch_EZ!$C$30:$I$30,0)),"F","C")</f>
        <v>19.444444444444443</v>
      </c>
      <c r="J2367" s="34">
        <f>CONVERT(INDEX(Clg_StPt_Sch_EZ!$C$4:$I$27,MATCH(Schedules_8760!$C2367,Clg_StPt_Sch_EZ!$B$4:$B$27,0),MATCH(Schedules_8760!$F2367,Clg_StPt_Sch_EZ!$C$3:$I$3,0)),"F","C")</f>
        <v>25.555555555555554</v>
      </c>
      <c r="K2367" s="34">
        <f>CONVERT(INDEX(Clg_StPt_Sch_EZ!$C$31:$I$54,MATCH(Schedules_8760!$C2367,Clg_StPt_Sch_EZ!$B$31:$B$54,0),MATCH(Schedules_8760!$F2367,Clg_StPt_Sch_EZ!$C$30:$I$30,0)),"F","C")</f>
        <v>25</v>
      </c>
      <c r="L2367" s="34">
        <f>CONVERT(INDEX(DHW_StPt_Sch_EZ!$C$4:$I$27,MATCH(Schedules_8760!$C2367,DHW_StPt_Sch_EZ!$B$4:$B$27,0),MATCH(Schedules_8760!$F2367,DHW_StPt_Sch_EZ!$C$3:$I$3,0)),"F","C")</f>
        <v>53.333333333333329</v>
      </c>
      <c r="M2367" s="34">
        <f>CONVERT(INDEX(DHW_StPt_Sch_EZ!$C$31:$I$54,MATCH(Schedules_8760!$C2367,DHW_StPt_Sch_EZ!$B$31:$B$54,0),MATCH(Schedules_8760!$F2367,DHW_StPt_Sch_EZ!$C$30:$I$30,0)),"F","C")</f>
        <v>53.333333333333329</v>
      </c>
      <c r="N2367" s="12"/>
      <c r="O2367" s="12"/>
      <c r="P2367" s="12"/>
    </row>
    <row r="2368" spans="1:16" x14ac:dyDescent="0.25">
      <c r="A2368" s="35">
        <v>2367</v>
      </c>
      <c r="B2368" s="89">
        <v>99.583333333333329</v>
      </c>
      <c r="C2368" s="35">
        <f t="shared" si="180"/>
        <v>15</v>
      </c>
      <c r="D2368" s="35">
        <f t="shared" si="183"/>
        <v>99</v>
      </c>
      <c r="E2368" s="35">
        <f t="shared" si="184"/>
        <v>1</v>
      </c>
      <c r="F2368" s="35" t="str">
        <f t="shared" si="181"/>
        <v>Sunday</v>
      </c>
      <c r="G2368" s="35">
        <f t="shared" si="182"/>
        <v>4</v>
      </c>
      <c r="H2368" s="34">
        <f>CONVERT(INDEX(Htg_StPt_Sch_EZ!$C$4:$I$27,MATCH(Schedules_8760!$C2368,Htg_StPt_Sch_EZ!$B$4:$B$27,0),MATCH(Schedules_8760!$F2368,Htg_StPt_Sch_EZ!$C$3:$I$3,0)),"F","C")</f>
        <v>20.555555555555554</v>
      </c>
      <c r="I2368" s="34">
        <f>CONVERT(INDEX(Htg_StPt_Sch_EZ!$C$31:$I$54,MATCH(Schedules_8760!$C2368,Htg_StPt_Sch_EZ!$B$31:$B$54,0),MATCH(Schedules_8760!$F2368,Htg_StPt_Sch_EZ!$C$30:$I$30,0)),"F","C")</f>
        <v>21.111111111111111</v>
      </c>
      <c r="J2368" s="34">
        <f>CONVERT(INDEX(Clg_StPt_Sch_EZ!$C$4:$I$27,MATCH(Schedules_8760!$C2368,Clg_StPt_Sch_EZ!$B$4:$B$27,0),MATCH(Schedules_8760!$F2368,Clg_StPt_Sch_EZ!$C$3:$I$3,0)),"F","C")</f>
        <v>25.555555555555554</v>
      </c>
      <c r="K2368" s="34">
        <f>CONVERT(INDEX(Clg_StPt_Sch_EZ!$C$31:$I$54,MATCH(Schedules_8760!$C2368,Clg_StPt_Sch_EZ!$B$31:$B$54,0),MATCH(Schedules_8760!$F2368,Clg_StPt_Sch_EZ!$C$30:$I$30,0)),"F","C")</f>
        <v>25</v>
      </c>
      <c r="L2368" s="34">
        <f>CONVERT(INDEX(DHW_StPt_Sch_EZ!$C$4:$I$27,MATCH(Schedules_8760!$C2368,DHW_StPt_Sch_EZ!$B$4:$B$27,0),MATCH(Schedules_8760!$F2368,DHW_StPt_Sch_EZ!$C$3:$I$3,0)),"F","C")</f>
        <v>53.333333333333329</v>
      </c>
      <c r="M2368" s="34">
        <f>CONVERT(INDEX(DHW_StPt_Sch_EZ!$C$31:$I$54,MATCH(Schedules_8760!$C2368,DHW_StPt_Sch_EZ!$B$31:$B$54,0),MATCH(Schedules_8760!$F2368,DHW_StPt_Sch_EZ!$C$30:$I$30,0)),"F","C")</f>
        <v>53.333333333333329</v>
      </c>
      <c r="N2368" s="12"/>
      <c r="O2368" s="12"/>
      <c r="P2368" s="12"/>
    </row>
    <row r="2369" spans="1:16" x14ac:dyDescent="0.25">
      <c r="A2369" s="35">
        <v>2368</v>
      </c>
      <c r="B2369" s="89">
        <v>99.625</v>
      </c>
      <c r="C2369" s="35">
        <f t="shared" si="180"/>
        <v>16</v>
      </c>
      <c r="D2369" s="35">
        <f t="shared" si="183"/>
        <v>99</v>
      </c>
      <c r="E2369" s="35">
        <f t="shared" si="184"/>
        <v>1</v>
      </c>
      <c r="F2369" s="35" t="str">
        <f t="shared" si="181"/>
        <v>Sunday</v>
      </c>
      <c r="G2369" s="35">
        <f t="shared" si="182"/>
        <v>4</v>
      </c>
      <c r="H2369" s="34">
        <f>CONVERT(INDEX(Htg_StPt_Sch_EZ!$C$4:$I$27,MATCH(Schedules_8760!$C2369,Htg_StPt_Sch_EZ!$B$4:$B$27,0),MATCH(Schedules_8760!$F2369,Htg_StPt_Sch_EZ!$C$3:$I$3,0)),"F","C")</f>
        <v>20.555555555555554</v>
      </c>
      <c r="I2369" s="34">
        <f>CONVERT(INDEX(Htg_StPt_Sch_EZ!$C$31:$I$54,MATCH(Schedules_8760!$C2369,Htg_StPt_Sch_EZ!$B$31:$B$54,0),MATCH(Schedules_8760!$F2369,Htg_StPt_Sch_EZ!$C$30:$I$30,0)),"F","C")</f>
        <v>21.111111111111111</v>
      </c>
      <c r="J2369" s="34">
        <f>CONVERT(INDEX(Clg_StPt_Sch_EZ!$C$4:$I$27,MATCH(Schedules_8760!$C2369,Clg_StPt_Sch_EZ!$B$4:$B$27,0),MATCH(Schedules_8760!$F2369,Clg_StPt_Sch_EZ!$C$3:$I$3,0)),"F","C")</f>
        <v>25.555555555555554</v>
      </c>
      <c r="K2369" s="34">
        <f>CONVERT(INDEX(Clg_StPt_Sch_EZ!$C$31:$I$54,MATCH(Schedules_8760!$C2369,Clg_StPt_Sch_EZ!$B$31:$B$54,0),MATCH(Schedules_8760!$F2369,Clg_StPt_Sch_EZ!$C$30:$I$30,0)),"F","C")</f>
        <v>25</v>
      </c>
      <c r="L2369" s="34">
        <f>CONVERT(INDEX(DHW_StPt_Sch_EZ!$C$4:$I$27,MATCH(Schedules_8760!$C2369,DHW_StPt_Sch_EZ!$B$4:$B$27,0),MATCH(Schedules_8760!$F2369,DHW_StPt_Sch_EZ!$C$3:$I$3,0)),"F","C")</f>
        <v>53.333333333333329</v>
      </c>
      <c r="M2369" s="34">
        <f>CONVERT(INDEX(DHW_StPt_Sch_EZ!$C$31:$I$54,MATCH(Schedules_8760!$C2369,DHW_StPt_Sch_EZ!$B$31:$B$54,0),MATCH(Schedules_8760!$F2369,DHW_StPt_Sch_EZ!$C$30:$I$30,0)),"F","C")</f>
        <v>53.333333333333329</v>
      </c>
      <c r="N2369" s="12"/>
      <c r="O2369" s="12"/>
      <c r="P2369" s="12"/>
    </row>
    <row r="2370" spans="1:16" x14ac:dyDescent="0.25">
      <c r="A2370" s="35">
        <v>2369</v>
      </c>
      <c r="B2370" s="89">
        <v>99.666666666666671</v>
      </c>
      <c r="C2370" s="35">
        <f t="shared" ref="C2370:C2433" si="185">HOUR(B2370)+1</f>
        <v>17</v>
      </c>
      <c r="D2370" s="35">
        <f t="shared" si="183"/>
        <v>99</v>
      </c>
      <c r="E2370" s="35">
        <f t="shared" si="184"/>
        <v>1</v>
      </c>
      <c r="F2370" s="35" t="str">
        <f t="shared" ref="F2370:F2433" si="186">IF(E2370=1,"Sunday",IF(E2370=2,"Monday",IF(E2370=3,"Tuesday",IF(E2370=4,"Wednesday",IF(E2370=5,"Thursday",IF(E2370=6,"Friday","Saturday"))))))</f>
        <v>Sunday</v>
      </c>
      <c r="G2370" s="35">
        <f t="shared" ref="G2370:G2433" si="187">MONTH(B2370)</f>
        <v>4</v>
      </c>
      <c r="H2370" s="34">
        <f>CONVERT(INDEX(Htg_StPt_Sch_EZ!$C$4:$I$27,MATCH(Schedules_8760!$C2370,Htg_StPt_Sch_EZ!$B$4:$B$27,0),MATCH(Schedules_8760!$F2370,Htg_StPt_Sch_EZ!$C$3:$I$3,0)),"F","C")</f>
        <v>20.555555555555554</v>
      </c>
      <c r="I2370" s="34">
        <f>CONVERT(INDEX(Htg_StPt_Sch_EZ!$C$31:$I$54,MATCH(Schedules_8760!$C2370,Htg_StPt_Sch_EZ!$B$31:$B$54,0),MATCH(Schedules_8760!$F2370,Htg_StPt_Sch_EZ!$C$30:$I$30,0)),"F","C")</f>
        <v>17.777777777777779</v>
      </c>
      <c r="J2370" s="34">
        <f>CONVERT(INDEX(Clg_StPt_Sch_EZ!$C$4:$I$27,MATCH(Schedules_8760!$C2370,Clg_StPt_Sch_EZ!$B$4:$B$27,0),MATCH(Schedules_8760!$F2370,Clg_StPt_Sch_EZ!$C$3:$I$3,0)),"F","C")</f>
        <v>25.555555555555554</v>
      </c>
      <c r="K2370" s="34">
        <f>CONVERT(INDEX(Clg_StPt_Sch_EZ!$C$31:$I$54,MATCH(Schedules_8760!$C2370,Clg_StPt_Sch_EZ!$B$31:$B$54,0),MATCH(Schedules_8760!$F2370,Clg_StPt_Sch_EZ!$C$30:$I$30,0)),"F","C")</f>
        <v>25</v>
      </c>
      <c r="L2370" s="34">
        <f>CONVERT(INDEX(DHW_StPt_Sch_EZ!$C$4:$I$27,MATCH(Schedules_8760!$C2370,DHW_StPt_Sch_EZ!$B$4:$B$27,0),MATCH(Schedules_8760!$F2370,DHW_StPt_Sch_EZ!$C$3:$I$3,0)),"F","C")</f>
        <v>53.333333333333329</v>
      </c>
      <c r="M2370" s="34">
        <f>CONVERT(INDEX(DHW_StPt_Sch_EZ!$C$31:$I$54,MATCH(Schedules_8760!$C2370,DHW_StPt_Sch_EZ!$B$31:$B$54,0),MATCH(Schedules_8760!$F2370,DHW_StPt_Sch_EZ!$C$30:$I$30,0)),"F","C")</f>
        <v>53.333333333333329</v>
      </c>
      <c r="N2370" s="12"/>
      <c r="O2370" s="12"/>
      <c r="P2370" s="12"/>
    </row>
    <row r="2371" spans="1:16" x14ac:dyDescent="0.25">
      <c r="A2371" s="35">
        <v>2370</v>
      </c>
      <c r="B2371" s="89">
        <v>99.708333333333329</v>
      </c>
      <c r="C2371" s="35">
        <f t="shared" si="185"/>
        <v>18</v>
      </c>
      <c r="D2371" s="35">
        <f t="shared" ref="D2371:D2434" si="188">IF(C2371=1,D2370+1,D2370)</f>
        <v>99</v>
      </c>
      <c r="E2371" s="35">
        <f t="shared" ref="E2371:E2434" si="189">IF(AND(C2371=1,E2370=7),1,IF(C2371=1,E2370+1,E2370))</f>
        <v>1</v>
      </c>
      <c r="F2371" s="35" t="str">
        <f t="shared" si="186"/>
        <v>Sunday</v>
      </c>
      <c r="G2371" s="35">
        <f t="shared" si="187"/>
        <v>4</v>
      </c>
      <c r="H2371" s="34">
        <f>CONVERT(INDEX(Htg_StPt_Sch_EZ!$C$4:$I$27,MATCH(Schedules_8760!$C2371,Htg_StPt_Sch_EZ!$B$4:$B$27,0),MATCH(Schedules_8760!$F2371,Htg_StPt_Sch_EZ!$C$3:$I$3,0)),"F","C")</f>
        <v>20.555555555555554</v>
      </c>
      <c r="I2371" s="34">
        <f>CONVERT(INDEX(Htg_StPt_Sch_EZ!$C$31:$I$54,MATCH(Schedules_8760!$C2371,Htg_StPt_Sch_EZ!$B$31:$B$54,0),MATCH(Schedules_8760!$F2371,Htg_StPt_Sch_EZ!$C$30:$I$30,0)),"F","C")</f>
        <v>17.777777777777779</v>
      </c>
      <c r="J2371" s="34">
        <f>CONVERT(INDEX(Clg_StPt_Sch_EZ!$C$4:$I$27,MATCH(Schedules_8760!$C2371,Clg_StPt_Sch_EZ!$B$4:$B$27,0),MATCH(Schedules_8760!$F2371,Clg_StPt_Sch_EZ!$C$3:$I$3,0)),"F","C")</f>
        <v>25.555555555555554</v>
      </c>
      <c r="K2371" s="34">
        <f>CONVERT(INDEX(Clg_StPt_Sch_EZ!$C$31:$I$54,MATCH(Schedules_8760!$C2371,Clg_StPt_Sch_EZ!$B$31:$B$54,0),MATCH(Schedules_8760!$F2371,Clg_StPt_Sch_EZ!$C$30:$I$30,0)),"F","C")</f>
        <v>28.333333333333332</v>
      </c>
      <c r="L2371" s="34">
        <f>CONVERT(INDEX(DHW_StPt_Sch_EZ!$C$4:$I$27,MATCH(Schedules_8760!$C2371,DHW_StPt_Sch_EZ!$B$4:$B$27,0),MATCH(Schedules_8760!$F2371,DHW_StPt_Sch_EZ!$C$3:$I$3,0)),"F","C")</f>
        <v>53.333333333333329</v>
      </c>
      <c r="M2371" s="34">
        <f>CONVERT(INDEX(DHW_StPt_Sch_EZ!$C$31:$I$54,MATCH(Schedules_8760!$C2371,DHW_StPt_Sch_EZ!$B$31:$B$54,0),MATCH(Schedules_8760!$F2371,DHW_StPt_Sch_EZ!$C$30:$I$30,0)),"F","C")</f>
        <v>53.333333333333329</v>
      </c>
      <c r="N2371" s="12"/>
      <c r="O2371" s="12"/>
      <c r="P2371" s="12"/>
    </row>
    <row r="2372" spans="1:16" x14ac:dyDescent="0.25">
      <c r="A2372" s="35">
        <v>2371</v>
      </c>
      <c r="B2372" s="89">
        <v>99.75</v>
      </c>
      <c r="C2372" s="35">
        <f t="shared" si="185"/>
        <v>19</v>
      </c>
      <c r="D2372" s="35">
        <f t="shared" si="188"/>
        <v>99</v>
      </c>
      <c r="E2372" s="35">
        <f t="shared" si="189"/>
        <v>1</v>
      </c>
      <c r="F2372" s="35" t="str">
        <f t="shared" si="186"/>
        <v>Sunday</v>
      </c>
      <c r="G2372" s="35">
        <f t="shared" si="187"/>
        <v>4</v>
      </c>
      <c r="H2372" s="34">
        <f>CONVERT(INDEX(Htg_StPt_Sch_EZ!$C$4:$I$27,MATCH(Schedules_8760!$C2372,Htg_StPt_Sch_EZ!$B$4:$B$27,0),MATCH(Schedules_8760!$F2372,Htg_StPt_Sch_EZ!$C$3:$I$3,0)),"F","C")</f>
        <v>20.555555555555554</v>
      </c>
      <c r="I2372" s="34">
        <f>CONVERT(INDEX(Htg_StPt_Sch_EZ!$C$31:$I$54,MATCH(Schedules_8760!$C2372,Htg_StPt_Sch_EZ!$B$31:$B$54,0),MATCH(Schedules_8760!$F2372,Htg_StPt_Sch_EZ!$C$30:$I$30,0)),"F","C")</f>
        <v>18.333333333333332</v>
      </c>
      <c r="J2372" s="34">
        <f>CONVERT(INDEX(Clg_StPt_Sch_EZ!$C$4:$I$27,MATCH(Schedules_8760!$C2372,Clg_StPt_Sch_EZ!$B$4:$B$27,0),MATCH(Schedules_8760!$F2372,Clg_StPt_Sch_EZ!$C$3:$I$3,0)),"F","C")</f>
        <v>25.555555555555554</v>
      </c>
      <c r="K2372" s="34">
        <f>CONVERT(INDEX(Clg_StPt_Sch_EZ!$C$31:$I$54,MATCH(Schedules_8760!$C2372,Clg_StPt_Sch_EZ!$B$31:$B$54,0),MATCH(Schedules_8760!$F2372,Clg_StPt_Sch_EZ!$C$30:$I$30,0)),"F","C")</f>
        <v>28.333333333333332</v>
      </c>
      <c r="L2372" s="34">
        <f>CONVERT(INDEX(DHW_StPt_Sch_EZ!$C$4:$I$27,MATCH(Schedules_8760!$C2372,DHW_StPt_Sch_EZ!$B$4:$B$27,0),MATCH(Schedules_8760!$F2372,DHW_StPt_Sch_EZ!$C$3:$I$3,0)),"F","C")</f>
        <v>53.333333333333329</v>
      </c>
      <c r="M2372" s="34">
        <f>CONVERT(INDEX(DHW_StPt_Sch_EZ!$C$31:$I$54,MATCH(Schedules_8760!$C2372,DHW_StPt_Sch_EZ!$B$31:$B$54,0),MATCH(Schedules_8760!$F2372,DHW_StPt_Sch_EZ!$C$30:$I$30,0)),"F","C")</f>
        <v>53.333333333333329</v>
      </c>
      <c r="N2372" s="12"/>
      <c r="O2372" s="12"/>
      <c r="P2372" s="12"/>
    </row>
    <row r="2373" spans="1:16" x14ac:dyDescent="0.25">
      <c r="A2373" s="35">
        <v>2372</v>
      </c>
      <c r="B2373" s="89">
        <v>99.791666666666671</v>
      </c>
      <c r="C2373" s="35">
        <f t="shared" si="185"/>
        <v>20</v>
      </c>
      <c r="D2373" s="35">
        <f t="shared" si="188"/>
        <v>99</v>
      </c>
      <c r="E2373" s="35">
        <f t="shared" si="189"/>
        <v>1</v>
      </c>
      <c r="F2373" s="35" t="str">
        <f t="shared" si="186"/>
        <v>Sunday</v>
      </c>
      <c r="G2373" s="35">
        <f t="shared" si="187"/>
        <v>4</v>
      </c>
      <c r="H2373" s="34">
        <f>CONVERT(INDEX(Htg_StPt_Sch_EZ!$C$4:$I$27,MATCH(Schedules_8760!$C2373,Htg_StPt_Sch_EZ!$B$4:$B$27,0),MATCH(Schedules_8760!$F2373,Htg_StPt_Sch_EZ!$C$3:$I$3,0)),"F","C")</f>
        <v>20.555555555555554</v>
      </c>
      <c r="I2373" s="34">
        <f>CONVERT(INDEX(Htg_StPt_Sch_EZ!$C$31:$I$54,MATCH(Schedules_8760!$C2373,Htg_StPt_Sch_EZ!$B$31:$B$54,0),MATCH(Schedules_8760!$F2373,Htg_StPt_Sch_EZ!$C$30:$I$30,0)),"F","C")</f>
        <v>18.888888888888889</v>
      </c>
      <c r="J2373" s="34">
        <f>CONVERT(INDEX(Clg_StPt_Sch_EZ!$C$4:$I$27,MATCH(Schedules_8760!$C2373,Clg_StPt_Sch_EZ!$B$4:$B$27,0),MATCH(Schedules_8760!$F2373,Clg_StPt_Sch_EZ!$C$3:$I$3,0)),"F","C")</f>
        <v>25.555555555555554</v>
      </c>
      <c r="K2373" s="34">
        <f>CONVERT(INDEX(Clg_StPt_Sch_EZ!$C$31:$I$54,MATCH(Schedules_8760!$C2373,Clg_StPt_Sch_EZ!$B$31:$B$54,0),MATCH(Schedules_8760!$F2373,Clg_StPt_Sch_EZ!$C$30:$I$30,0)),"F","C")</f>
        <v>28.333333333333332</v>
      </c>
      <c r="L2373" s="34">
        <f>CONVERT(INDEX(DHW_StPt_Sch_EZ!$C$4:$I$27,MATCH(Schedules_8760!$C2373,DHW_StPt_Sch_EZ!$B$4:$B$27,0),MATCH(Schedules_8760!$F2373,DHW_StPt_Sch_EZ!$C$3:$I$3,0)),"F","C")</f>
        <v>53.333333333333329</v>
      </c>
      <c r="M2373" s="34">
        <f>CONVERT(INDEX(DHW_StPt_Sch_EZ!$C$31:$I$54,MATCH(Schedules_8760!$C2373,DHW_StPt_Sch_EZ!$B$31:$B$54,0),MATCH(Schedules_8760!$F2373,DHW_StPt_Sch_EZ!$C$30:$I$30,0)),"F","C")</f>
        <v>53.333333333333329</v>
      </c>
      <c r="N2373" s="12"/>
      <c r="O2373" s="12"/>
      <c r="P2373" s="12"/>
    </row>
    <row r="2374" spans="1:16" x14ac:dyDescent="0.25">
      <c r="A2374" s="35">
        <v>2373</v>
      </c>
      <c r="B2374" s="89">
        <v>99.833333333333329</v>
      </c>
      <c r="C2374" s="35">
        <f t="shared" si="185"/>
        <v>21</v>
      </c>
      <c r="D2374" s="35">
        <f t="shared" si="188"/>
        <v>99</v>
      </c>
      <c r="E2374" s="35">
        <f t="shared" si="189"/>
        <v>1</v>
      </c>
      <c r="F2374" s="35" t="str">
        <f t="shared" si="186"/>
        <v>Sunday</v>
      </c>
      <c r="G2374" s="35">
        <f t="shared" si="187"/>
        <v>4</v>
      </c>
      <c r="H2374" s="34">
        <f>CONVERT(INDEX(Htg_StPt_Sch_EZ!$C$4:$I$27,MATCH(Schedules_8760!$C2374,Htg_StPt_Sch_EZ!$B$4:$B$27,0),MATCH(Schedules_8760!$F2374,Htg_StPt_Sch_EZ!$C$3:$I$3,0)),"F","C")</f>
        <v>20.555555555555554</v>
      </c>
      <c r="I2374" s="34">
        <f>CONVERT(INDEX(Htg_StPt_Sch_EZ!$C$31:$I$54,MATCH(Schedules_8760!$C2374,Htg_StPt_Sch_EZ!$B$31:$B$54,0),MATCH(Schedules_8760!$F2374,Htg_StPt_Sch_EZ!$C$30:$I$30,0)),"F","C")</f>
        <v>19.444444444444443</v>
      </c>
      <c r="J2374" s="34">
        <f>CONVERT(INDEX(Clg_StPt_Sch_EZ!$C$4:$I$27,MATCH(Schedules_8760!$C2374,Clg_StPt_Sch_EZ!$B$4:$B$27,0),MATCH(Schedules_8760!$F2374,Clg_StPt_Sch_EZ!$C$3:$I$3,0)),"F","C")</f>
        <v>25.555555555555554</v>
      </c>
      <c r="K2374" s="34">
        <f>CONVERT(INDEX(Clg_StPt_Sch_EZ!$C$31:$I$54,MATCH(Schedules_8760!$C2374,Clg_StPt_Sch_EZ!$B$31:$B$54,0),MATCH(Schedules_8760!$F2374,Clg_StPt_Sch_EZ!$C$30:$I$30,0)),"F","C")</f>
        <v>28.333333333333332</v>
      </c>
      <c r="L2374" s="34">
        <f>CONVERT(INDEX(DHW_StPt_Sch_EZ!$C$4:$I$27,MATCH(Schedules_8760!$C2374,DHW_StPt_Sch_EZ!$B$4:$B$27,0),MATCH(Schedules_8760!$F2374,DHW_StPt_Sch_EZ!$C$3:$I$3,0)),"F","C")</f>
        <v>53.333333333333329</v>
      </c>
      <c r="M2374" s="34">
        <f>CONVERT(INDEX(DHW_StPt_Sch_EZ!$C$31:$I$54,MATCH(Schedules_8760!$C2374,DHW_StPt_Sch_EZ!$B$31:$B$54,0),MATCH(Schedules_8760!$F2374,DHW_StPt_Sch_EZ!$C$30:$I$30,0)),"F","C")</f>
        <v>53.333333333333329</v>
      </c>
      <c r="N2374" s="12"/>
      <c r="O2374" s="12"/>
      <c r="P2374" s="12"/>
    </row>
    <row r="2375" spans="1:16" x14ac:dyDescent="0.25">
      <c r="A2375" s="35">
        <v>2374</v>
      </c>
      <c r="B2375" s="89">
        <v>99.875</v>
      </c>
      <c r="C2375" s="35">
        <f t="shared" si="185"/>
        <v>22</v>
      </c>
      <c r="D2375" s="35">
        <f t="shared" si="188"/>
        <v>99</v>
      </c>
      <c r="E2375" s="35">
        <f t="shared" si="189"/>
        <v>1</v>
      </c>
      <c r="F2375" s="35" t="str">
        <f t="shared" si="186"/>
        <v>Sunday</v>
      </c>
      <c r="G2375" s="35">
        <f t="shared" si="187"/>
        <v>4</v>
      </c>
      <c r="H2375" s="34">
        <f>CONVERT(INDEX(Htg_StPt_Sch_EZ!$C$4:$I$27,MATCH(Schedules_8760!$C2375,Htg_StPt_Sch_EZ!$B$4:$B$27,0),MATCH(Schedules_8760!$F2375,Htg_StPt_Sch_EZ!$C$3:$I$3,0)),"F","C")</f>
        <v>20.555555555555554</v>
      </c>
      <c r="I2375" s="34">
        <f>CONVERT(INDEX(Htg_StPt_Sch_EZ!$C$31:$I$54,MATCH(Schedules_8760!$C2375,Htg_StPt_Sch_EZ!$B$31:$B$54,0),MATCH(Schedules_8760!$F2375,Htg_StPt_Sch_EZ!$C$30:$I$30,0)),"F","C")</f>
        <v>19.444444444444443</v>
      </c>
      <c r="J2375" s="34">
        <f>CONVERT(INDEX(Clg_StPt_Sch_EZ!$C$4:$I$27,MATCH(Schedules_8760!$C2375,Clg_StPt_Sch_EZ!$B$4:$B$27,0),MATCH(Schedules_8760!$F2375,Clg_StPt_Sch_EZ!$C$3:$I$3,0)),"F","C")</f>
        <v>25.555555555555554</v>
      </c>
      <c r="K2375" s="34">
        <f>CONVERT(INDEX(Clg_StPt_Sch_EZ!$C$31:$I$54,MATCH(Schedules_8760!$C2375,Clg_StPt_Sch_EZ!$B$31:$B$54,0),MATCH(Schedules_8760!$F2375,Clg_StPt_Sch_EZ!$C$30:$I$30,0)),"F","C")</f>
        <v>28.333333333333332</v>
      </c>
      <c r="L2375" s="34">
        <f>CONVERT(INDEX(DHW_StPt_Sch_EZ!$C$4:$I$27,MATCH(Schedules_8760!$C2375,DHW_StPt_Sch_EZ!$B$4:$B$27,0),MATCH(Schedules_8760!$F2375,DHW_StPt_Sch_EZ!$C$3:$I$3,0)),"F","C")</f>
        <v>53.333333333333329</v>
      </c>
      <c r="M2375" s="34">
        <f>CONVERT(INDEX(DHW_StPt_Sch_EZ!$C$31:$I$54,MATCH(Schedules_8760!$C2375,DHW_StPt_Sch_EZ!$B$31:$B$54,0),MATCH(Schedules_8760!$F2375,DHW_StPt_Sch_EZ!$C$30:$I$30,0)),"F","C")</f>
        <v>53.333333333333329</v>
      </c>
      <c r="N2375" s="12"/>
      <c r="O2375" s="12"/>
      <c r="P2375" s="12"/>
    </row>
    <row r="2376" spans="1:16" x14ac:dyDescent="0.25">
      <c r="A2376" s="35">
        <v>2375</v>
      </c>
      <c r="B2376" s="89">
        <v>99.916666666666671</v>
      </c>
      <c r="C2376" s="35">
        <f t="shared" si="185"/>
        <v>23</v>
      </c>
      <c r="D2376" s="35">
        <f t="shared" si="188"/>
        <v>99</v>
      </c>
      <c r="E2376" s="35">
        <f t="shared" si="189"/>
        <v>1</v>
      </c>
      <c r="F2376" s="35" t="str">
        <f t="shared" si="186"/>
        <v>Sunday</v>
      </c>
      <c r="G2376" s="35">
        <f t="shared" si="187"/>
        <v>4</v>
      </c>
      <c r="H2376" s="34">
        <f>CONVERT(INDEX(Htg_StPt_Sch_EZ!$C$4:$I$27,MATCH(Schedules_8760!$C2376,Htg_StPt_Sch_EZ!$B$4:$B$27,0),MATCH(Schedules_8760!$F2376,Htg_StPt_Sch_EZ!$C$3:$I$3,0)),"F","C")</f>
        <v>20.555555555555554</v>
      </c>
      <c r="I2376" s="34">
        <f>CONVERT(INDEX(Htg_StPt_Sch_EZ!$C$31:$I$54,MATCH(Schedules_8760!$C2376,Htg_StPt_Sch_EZ!$B$31:$B$54,0),MATCH(Schedules_8760!$F2376,Htg_StPt_Sch_EZ!$C$30:$I$30,0)),"F","C")</f>
        <v>19.444444444444443</v>
      </c>
      <c r="J2376" s="34">
        <f>CONVERT(INDEX(Clg_StPt_Sch_EZ!$C$4:$I$27,MATCH(Schedules_8760!$C2376,Clg_StPt_Sch_EZ!$B$4:$B$27,0),MATCH(Schedules_8760!$F2376,Clg_StPt_Sch_EZ!$C$3:$I$3,0)),"F","C")</f>
        <v>25.555555555555554</v>
      </c>
      <c r="K2376" s="34">
        <f>CONVERT(INDEX(Clg_StPt_Sch_EZ!$C$31:$I$54,MATCH(Schedules_8760!$C2376,Clg_StPt_Sch_EZ!$B$31:$B$54,0),MATCH(Schedules_8760!$F2376,Clg_StPt_Sch_EZ!$C$30:$I$30,0)),"F","C")</f>
        <v>28.333333333333332</v>
      </c>
      <c r="L2376" s="34">
        <f>CONVERT(INDEX(DHW_StPt_Sch_EZ!$C$4:$I$27,MATCH(Schedules_8760!$C2376,DHW_StPt_Sch_EZ!$B$4:$B$27,0),MATCH(Schedules_8760!$F2376,DHW_StPt_Sch_EZ!$C$3:$I$3,0)),"F","C")</f>
        <v>53.333333333333329</v>
      </c>
      <c r="M2376" s="34">
        <f>CONVERT(INDEX(DHW_StPt_Sch_EZ!$C$31:$I$54,MATCH(Schedules_8760!$C2376,DHW_StPt_Sch_EZ!$B$31:$B$54,0),MATCH(Schedules_8760!$F2376,DHW_StPt_Sch_EZ!$C$30:$I$30,0)),"F","C")</f>
        <v>53.333333333333329</v>
      </c>
      <c r="N2376" s="12"/>
      <c r="O2376" s="12"/>
      <c r="P2376" s="12"/>
    </row>
    <row r="2377" spans="1:16" x14ac:dyDescent="0.25">
      <c r="A2377" s="35">
        <v>2376</v>
      </c>
      <c r="B2377" s="89">
        <v>99.958333333333329</v>
      </c>
      <c r="C2377" s="35">
        <f t="shared" si="185"/>
        <v>24</v>
      </c>
      <c r="D2377" s="35">
        <f t="shared" si="188"/>
        <v>99</v>
      </c>
      <c r="E2377" s="35">
        <f t="shared" si="189"/>
        <v>1</v>
      </c>
      <c r="F2377" s="35" t="str">
        <f t="shared" si="186"/>
        <v>Sunday</v>
      </c>
      <c r="G2377" s="35">
        <f t="shared" si="187"/>
        <v>4</v>
      </c>
      <c r="H2377" s="34">
        <f>CONVERT(INDEX(Htg_StPt_Sch_EZ!$C$4:$I$27,MATCH(Schedules_8760!$C2377,Htg_StPt_Sch_EZ!$B$4:$B$27,0),MATCH(Schedules_8760!$F2377,Htg_StPt_Sch_EZ!$C$3:$I$3,0)),"F","C")</f>
        <v>20.555555555555554</v>
      </c>
      <c r="I2377" s="34">
        <f>CONVERT(INDEX(Htg_StPt_Sch_EZ!$C$31:$I$54,MATCH(Schedules_8760!$C2377,Htg_StPt_Sch_EZ!$B$31:$B$54,0),MATCH(Schedules_8760!$F2377,Htg_StPt_Sch_EZ!$C$30:$I$30,0)),"F","C")</f>
        <v>19.444444444444443</v>
      </c>
      <c r="J2377" s="34">
        <f>CONVERT(INDEX(Clg_StPt_Sch_EZ!$C$4:$I$27,MATCH(Schedules_8760!$C2377,Clg_StPt_Sch_EZ!$B$4:$B$27,0),MATCH(Schedules_8760!$F2377,Clg_StPt_Sch_EZ!$C$3:$I$3,0)),"F","C")</f>
        <v>25.555555555555554</v>
      </c>
      <c r="K2377" s="34">
        <f>CONVERT(INDEX(Clg_StPt_Sch_EZ!$C$31:$I$54,MATCH(Schedules_8760!$C2377,Clg_StPt_Sch_EZ!$B$31:$B$54,0),MATCH(Schedules_8760!$F2377,Clg_StPt_Sch_EZ!$C$30:$I$30,0)),"F","C")</f>
        <v>28.333333333333332</v>
      </c>
      <c r="L2377" s="34">
        <f>CONVERT(INDEX(DHW_StPt_Sch_EZ!$C$4:$I$27,MATCH(Schedules_8760!$C2377,DHW_StPt_Sch_EZ!$B$4:$B$27,0),MATCH(Schedules_8760!$F2377,DHW_StPt_Sch_EZ!$C$3:$I$3,0)),"F","C")</f>
        <v>53.333333333333329</v>
      </c>
      <c r="M2377" s="34">
        <f>CONVERT(INDEX(DHW_StPt_Sch_EZ!$C$31:$I$54,MATCH(Schedules_8760!$C2377,DHW_StPt_Sch_EZ!$B$31:$B$54,0),MATCH(Schedules_8760!$F2377,DHW_StPt_Sch_EZ!$C$30:$I$30,0)),"F","C")</f>
        <v>53.333333333333329</v>
      </c>
      <c r="N2377" s="12"/>
      <c r="O2377" s="12"/>
      <c r="P2377" s="12"/>
    </row>
    <row r="2378" spans="1:16" x14ac:dyDescent="0.25">
      <c r="A2378" s="35">
        <v>2377</v>
      </c>
      <c r="B2378" s="89">
        <v>100</v>
      </c>
      <c r="C2378" s="35">
        <f t="shared" si="185"/>
        <v>1</v>
      </c>
      <c r="D2378" s="35">
        <f t="shared" si="188"/>
        <v>100</v>
      </c>
      <c r="E2378" s="35">
        <f t="shared" si="189"/>
        <v>2</v>
      </c>
      <c r="F2378" s="35" t="str">
        <f t="shared" si="186"/>
        <v>Monday</v>
      </c>
      <c r="G2378" s="35">
        <f t="shared" si="187"/>
        <v>4</v>
      </c>
      <c r="H2378" s="34">
        <f>CONVERT(INDEX(Htg_StPt_Sch_EZ!$C$4:$I$27,MATCH(Schedules_8760!$C2378,Htg_StPt_Sch_EZ!$B$4:$B$27,0),MATCH(Schedules_8760!$F2378,Htg_StPt_Sch_EZ!$C$3:$I$3,0)),"F","C")</f>
        <v>20.555555555555554</v>
      </c>
      <c r="I2378" s="34">
        <f>CONVERT(INDEX(Htg_StPt_Sch_EZ!$C$31:$I$54,MATCH(Schedules_8760!$C2378,Htg_StPt_Sch_EZ!$B$31:$B$54,0),MATCH(Schedules_8760!$F2378,Htg_StPt_Sch_EZ!$C$30:$I$30,0)),"F","C")</f>
        <v>19.444444444444443</v>
      </c>
      <c r="J2378" s="34">
        <f>CONVERT(INDEX(Clg_StPt_Sch_EZ!$C$4:$I$27,MATCH(Schedules_8760!$C2378,Clg_StPt_Sch_EZ!$B$4:$B$27,0),MATCH(Schedules_8760!$F2378,Clg_StPt_Sch_EZ!$C$3:$I$3,0)),"F","C")</f>
        <v>25.555555555555554</v>
      </c>
      <c r="K2378" s="34">
        <f>CONVERT(INDEX(Clg_StPt_Sch_EZ!$C$31:$I$54,MATCH(Schedules_8760!$C2378,Clg_StPt_Sch_EZ!$B$31:$B$54,0),MATCH(Schedules_8760!$F2378,Clg_StPt_Sch_EZ!$C$30:$I$30,0)),"F","C")</f>
        <v>28.333333333333332</v>
      </c>
      <c r="L2378" s="34">
        <f>CONVERT(INDEX(DHW_StPt_Sch_EZ!$C$4:$I$27,MATCH(Schedules_8760!$C2378,DHW_StPt_Sch_EZ!$B$4:$B$27,0),MATCH(Schedules_8760!$F2378,DHW_StPt_Sch_EZ!$C$3:$I$3,0)),"F","C")</f>
        <v>53.333333333333329</v>
      </c>
      <c r="M2378" s="34">
        <f>CONVERT(INDEX(DHW_StPt_Sch_EZ!$C$31:$I$54,MATCH(Schedules_8760!$C2378,DHW_StPt_Sch_EZ!$B$31:$B$54,0),MATCH(Schedules_8760!$F2378,DHW_StPt_Sch_EZ!$C$30:$I$30,0)),"F","C")</f>
        <v>53.333333333333329</v>
      </c>
      <c r="N2378" s="12"/>
      <c r="O2378" s="12"/>
      <c r="P2378" s="12"/>
    </row>
    <row r="2379" spans="1:16" x14ac:dyDescent="0.25">
      <c r="A2379" s="35">
        <v>2378</v>
      </c>
      <c r="B2379" s="89">
        <v>100.0416666666667</v>
      </c>
      <c r="C2379" s="35">
        <f t="shared" si="185"/>
        <v>2</v>
      </c>
      <c r="D2379" s="35">
        <f t="shared" si="188"/>
        <v>100</v>
      </c>
      <c r="E2379" s="35">
        <f t="shared" si="189"/>
        <v>2</v>
      </c>
      <c r="F2379" s="35" t="str">
        <f t="shared" si="186"/>
        <v>Monday</v>
      </c>
      <c r="G2379" s="35">
        <f t="shared" si="187"/>
        <v>4</v>
      </c>
      <c r="H2379" s="34">
        <f>CONVERT(INDEX(Htg_StPt_Sch_EZ!$C$4:$I$27,MATCH(Schedules_8760!$C2379,Htg_StPt_Sch_EZ!$B$4:$B$27,0),MATCH(Schedules_8760!$F2379,Htg_StPt_Sch_EZ!$C$3:$I$3,0)),"F","C")</f>
        <v>20.555555555555554</v>
      </c>
      <c r="I2379" s="34">
        <f>CONVERT(INDEX(Htg_StPt_Sch_EZ!$C$31:$I$54,MATCH(Schedules_8760!$C2379,Htg_StPt_Sch_EZ!$B$31:$B$54,0),MATCH(Schedules_8760!$F2379,Htg_StPt_Sch_EZ!$C$30:$I$30,0)),"F","C")</f>
        <v>19.444444444444443</v>
      </c>
      <c r="J2379" s="34">
        <f>CONVERT(INDEX(Clg_StPt_Sch_EZ!$C$4:$I$27,MATCH(Schedules_8760!$C2379,Clg_StPt_Sch_EZ!$B$4:$B$27,0),MATCH(Schedules_8760!$F2379,Clg_StPt_Sch_EZ!$C$3:$I$3,0)),"F","C")</f>
        <v>25.555555555555554</v>
      </c>
      <c r="K2379" s="34">
        <f>CONVERT(INDEX(Clg_StPt_Sch_EZ!$C$31:$I$54,MATCH(Schedules_8760!$C2379,Clg_StPt_Sch_EZ!$B$31:$B$54,0),MATCH(Schedules_8760!$F2379,Clg_StPt_Sch_EZ!$C$30:$I$30,0)),"F","C")</f>
        <v>28.333333333333332</v>
      </c>
      <c r="L2379" s="34">
        <f>CONVERT(INDEX(DHW_StPt_Sch_EZ!$C$4:$I$27,MATCH(Schedules_8760!$C2379,DHW_StPt_Sch_EZ!$B$4:$B$27,0),MATCH(Schedules_8760!$F2379,DHW_StPt_Sch_EZ!$C$3:$I$3,0)),"F","C")</f>
        <v>53.333333333333329</v>
      </c>
      <c r="M2379" s="34">
        <f>CONVERT(INDEX(DHW_StPt_Sch_EZ!$C$31:$I$54,MATCH(Schedules_8760!$C2379,DHW_StPt_Sch_EZ!$B$31:$B$54,0),MATCH(Schedules_8760!$F2379,DHW_StPt_Sch_EZ!$C$30:$I$30,0)),"F","C")</f>
        <v>53.333333333333329</v>
      </c>
      <c r="N2379" s="12"/>
      <c r="O2379" s="12"/>
      <c r="P2379" s="12"/>
    </row>
    <row r="2380" spans="1:16" x14ac:dyDescent="0.25">
      <c r="A2380" s="35">
        <v>2379</v>
      </c>
      <c r="B2380" s="89">
        <v>100.0833333333333</v>
      </c>
      <c r="C2380" s="35">
        <f t="shared" si="185"/>
        <v>3</v>
      </c>
      <c r="D2380" s="35">
        <f t="shared" si="188"/>
        <v>100</v>
      </c>
      <c r="E2380" s="35">
        <f t="shared" si="189"/>
        <v>2</v>
      </c>
      <c r="F2380" s="35" t="str">
        <f t="shared" si="186"/>
        <v>Monday</v>
      </c>
      <c r="G2380" s="35">
        <f t="shared" si="187"/>
        <v>4</v>
      </c>
      <c r="H2380" s="34">
        <f>CONVERT(INDEX(Htg_StPt_Sch_EZ!$C$4:$I$27,MATCH(Schedules_8760!$C2380,Htg_StPt_Sch_EZ!$B$4:$B$27,0),MATCH(Schedules_8760!$F2380,Htg_StPt_Sch_EZ!$C$3:$I$3,0)),"F","C")</f>
        <v>20.555555555555554</v>
      </c>
      <c r="I2380" s="34">
        <f>CONVERT(INDEX(Htg_StPt_Sch_EZ!$C$31:$I$54,MATCH(Schedules_8760!$C2380,Htg_StPt_Sch_EZ!$B$31:$B$54,0),MATCH(Schedules_8760!$F2380,Htg_StPt_Sch_EZ!$C$30:$I$30,0)),"F","C")</f>
        <v>19.444444444444443</v>
      </c>
      <c r="J2380" s="34">
        <f>CONVERT(INDEX(Clg_StPt_Sch_EZ!$C$4:$I$27,MATCH(Schedules_8760!$C2380,Clg_StPt_Sch_EZ!$B$4:$B$27,0),MATCH(Schedules_8760!$F2380,Clg_StPt_Sch_EZ!$C$3:$I$3,0)),"F","C")</f>
        <v>25.555555555555554</v>
      </c>
      <c r="K2380" s="34">
        <f>CONVERT(INDEX(Clg_StPt_Sch_EZ!$C$31:$I$54,MATCH(Schedules_8760!$C2380,Clg_StPt_Sch_EZ!$B$31:$B$54,0),MATCH(Schedules_8760!$F2380,Clg_StPt_Sch_EZ!$C$30:$I$30,0)),"F","C")</f>
        <v>28.333333333333332</v>
      </c>
      <c r="L2380" s="34">
        <f>CONVERT(INDEX(DHW_StPt_Sch_EZ!$C$4:$I$27,MATCH(Schedules_8760!$C2380,DHW_StPt_Sch_EZ!$B$4:$B$27,0),MATCH(Schedules_8760!$F2380,DHW_StPt_Sch_EZ!$C$3:$I$3,0)),"F","C")</f>
        <v>53.333333333333329</v>
      </c>
      <c r="M2380" s="34">
        <f>CONVERT(INDEX(DHW_StPt_Sch_EZ!$C$31:$I$54,MATCH(Schedules_8760!$C2380,DHW_StPt_Sch_EZ!$B$31:$B$54,0),MATCH(Schedules_8760!$F2380,DHW_StPt_Sch_EZ!$C$30:$I$30,0)),"F","C")</f>
        <v>53.333333333333329</v>
      </c>
      <c r="N2380" s="12"/>
      <c r="O2380" s="12"/>
      <c r="P2380" s="12"/>
    </row>
    <row r="2381" spans="1:16" x14ac:dyDescent="0.25">
      <c r="A2381" s="35">
        <v>2380</v>
      </c>
      <c r="B2381" s="89">
        <v>100.125</v>
      </c>
      <c r="C2381" s="35">
        <f t="shared" si="185"/>
        <v>4</v>
      </c>
      <c r="D2381" s="35">
        <f t="shared" si="188"/>
        <v>100</v>
      </c>
      <c r="E2381" s="35">
        <f t="shared" si="189"/>
        <v>2</v>
      </c>
      <c r="F2381" s="35" t="str">
        <f t="shared" si="186"/>
        <v>Monday</v>
      </c>
      <c r="G2381" s="35">
        <f t="shared" si="187"/>
        <v>4</v>
      </c>
      <c r="H2381" s="34">
        <f>CONVERT(INDEX(Htg_StPt_Sch_EZ!$C$4:$I$27,MATCH(Schedules_8760!$C2381,Htg_StPt_Sch_EZ!$B$4:$B$27,0),MATCH(Schedules_8760!$F2381,Htg_StPt_Sch_EZ!$C$3:$I$3,0)),"F","C")</f>
        <v>20.555555555555554</v>
      </c>
      <c r="I2381" s="34">
        <f>CONVERT(INDEX(Htg_StPt_Sch_EZ!$C$31:$I$54,MATCH(Schedules_8760!$C2381,Htg_StPt_Sch_EZ!$B$31:$B$54,0),MATCH(Schedules_8760!$F2381,Htg_StPt_Sch_EZ!$C$30:$I$30,0)),"F","C")</f>
        <v>19.444444444444443</v>
      </c>
      <c r="J2381" s="34">
        <f>CONVERT(INDEX(Clg_StPt_Sch_EZ!$C$4:$I$27,MATCH(Schedules_8760!$C2381,Clg_StPt_Sch_EZ!$B$4:$B$27,0),MATCH(Schedules_8760!$F2381,Clg_StPt_Sch_EZ!$C$3:$I$3,0)),"F","C")</f>
        <v>25.555555555555554</v>
      </c>
      <c r="K2381" s="34">
        <f>CONVERT(INDEX(Clg_StPt_Sch_EZ!$C$31:$I$54,MATCH(Schedules_8760!$C2381,Clg_StPt_Sch_EZ!$B$31:$B$54,0),MATCH(Schedules_8760!$F2381,Clg_StPt_Sch_EZ!$C$30:$I$30,0)),"F","C")</f>
        <v>28.333333333333332</v>
      </c>
      <c r="L2381" s="34">
        <f>CONVERT(INDEX(DHW_StPt_Sch_EZ!$C$4:$I$27,MATCH(Schedules_8760!$C2381,DHW_StPt_Sch_EZ!$B$4:$B$27,0),MATCH(Schedules_8760!$F2381,DHW_StPt_Sch_EZ!$C$3:$I$3,0)),"F","C")</f>
        <v>53.333333333333329</v>
      </c>
      <c r="M2381" s="34">
        <f>CONVERT(INDEX(DHW_StPt_Sch_EZ!$C$31:$I$54,MATCH(Schedules_8760!$C2381,DHW_StPt_Sch_EZ!$B$31:$B$54,0),MATCH(Schedules_8760!$F2381,DHW_StPt_Sch_EZ!$C$30:$I$30,0)),"F","C")</f>
        <v>53.333333333333329</v>
      </c>
      <c r="N2381" s="12"/>
      <c r="O2381" s="12"/>
      <c r="P2381" s="12"/>
    </row>
    <row r="2382" spans="1:16" x14ac:dyDescent="0.25">
      <c r="A2382" s="35">
        <v>2381</v>
      </c>
      <c r="B2382" s="89">
        <v>100.1666666666667</v>
      </c>
      <c r="C2382" s="35">
        <f t="shared" si="185"/>
        <v>5</v>
      </c>
      <c r="D2382" s="35">
        <f t="shared" si="188"/>
        <v>100</v>
      </c>
      <c r="E2382" s="35">
        <f t="shared" si="189"/>
        <v>2</v>
      </c>
      <c r="F2382" s="35" t="str">
        <f t="shared" si="186"/>
        <v>Monday</v>
      </c>
      <c r="G2382" s="35">
        <f t="shared" si="187"/>
        <v>4</v>
      </c>
      <c r="H2382" s="34">
        <f>CONVERT(INDEX(Htg_StPt_Sch_EZ!$C$4:$I$27,MATCH(Schedules_8760!$C2382,Htg_StPt_Sch_EZ!$B$4:$B$27,0),MATCH(Schedules_8760!$F2382,Htg_StPt_Sch_EZ!$C$3:$I$3,0)),"F","C")</f>
        <v>20.555555555555554</v>
      </c>
      <c r="I2382" s="34">
        <f>CONVERT(INDEX(Htg_StPt_Sch_EZ!$C$31:$I$54,MATCH(Schedules_8760!$C2382,Htg_StPt_Sch_EZ!$B$31:$B$54,0),MATCH(Schedules_8760!$F2382,Htg_StPt_Sch_EZ!$C$30:$I$30,0)),"F","C")</f>
        <v>19.444444444444443</v>
      </c>
      <c r="J2382" s="34">
        <f>CONVERT(INDEX(Clg_StPt_Sch_EZ!$C$4:$I$27,MATCH(Schedules_8760!$C2382,Clg_StPt_Sch_EZ!$B$4:$B$27,0),MATCH(Schedules_8760!$F2382,Clg_StPt_Sch_EZ!$C$3:$I$3,0)),"F","C")</f>
        <v>25.555555555555554</v>
      </c>
      <c r="K2382" s="34">
        <f>CONVERT(INDEX(Clg_StPt_Sch_EZ!$C$31:$I$54,MATCH(Schedules_8760!$C2382,Clg_StPt_Sch_EZ!$B$31:$B$54,0),MATCH(Schedules_8760!$F2382,Clg_StPt_Sch_EZ!$C$30:$I$30,0)),"F","C")</f>
        <v>28.333333333333332</v>
      </c>
      <c r="L2382" s="34">
        <f>CONVERT(INDEX(DHW_StPt_Sch_EZ!$C$4:$I$27,MATCH(Schedules_8760!$C2382,DHW_StPt_Sch_EZ!$B$4:$B$27,0),MATCH(Schedules_8760!$F2382,DHW_StPt_Sch_EZ!$C$3:$I$3,0)),"F","C")</f>
        <v>53.333333333333329</v>
      </c>
      <c r="M2382" s="34">
        <f>CONVERT(INDEX(DHW_StPt_Sch_EZ!$C$31:$I$54,MATCH(Schedules_8760!$C2382,DHW_StPt_Sch_EZ!$B$31:$B$54,0),MATCH(Schedules_8760!$F2382,DHW_StPt_Sch_EZ!$C$30:$I$30,0)),"F","C")</f>
        <v>53.333333333333329</v>
      </c>
      <c r="N2382" s="12"/>
      <c r="O2382" s="12"/>
      <c r="P2382" s="12"/>
    </row>
    <row r="2383" spans="1:16" x14ac:dyDescent="0.25">
      <c r="A2383" s="35">
        <v>2382</v>
      </c>
      <c r="B2383" s="89">
        <v>100.2083333333333</v>
      </c>
      <c r="C2383" s="35">
        <f t="shared" si="185"/>
        <v>6</v>
      </c>
      <c r="D2383" s="35">
        <f t="shared" si="188"/>
        <v>100</v>
      </c>
      <c r="E2383" s="35">
        <f t="shared" si="189"/>
        <v>2</v>
      </c>
      <c r="F2383" s="35" t="str">
        <f t="shared" si="186"/>
        <v>Monday</v>
      </c>
      <c r="G2383" s="35">
        <f t="shared" si="187"/>
        <v>4</v>
      </c>
      <c r="H2383" s="34">
        <f>CONVERT(INDEX(Htg_StPt_Sch_EZ!$C$4:$I$27,MATCH(Schedules_8760!$C2383,Htg_StPt_Sch_EZ!$B$4:$B$27,0),MATCH(Schedules_8760!$F2383,Htg_StPt_Sch_EZ!$C$3:$I$3,0)),"F","C")</f>
        <v>20.555555555555554</v>
      </c>
      <c r="I2383" s="34">
        <f>CONVERT(INDEX(Htg_StPt_Sch_EZ!$C$31:$I$54,MATCH(Schedules_8760!$C2383,Htg_StPt_Sch_EZ!$B$31:$B$54,0),MATCH(Schedules_8760!$F2383,Htg_StPt_Sch_EZ!$C$30:$I$30,0)),"F","C")</f>
        <v>19.444444444444443</v>
      </c>
      <c r="J2383" s="34">
        <f>CONVERT(INDEX(Clg_StPt_Sch_EZ!$C$4:$I$27,MATCH(Schedules_8760!$C2383,Clg_StPt_Sch_EZ!$B$4:$B$27,0),MATCH(Schedules_8760!$F2383,Clg_StPt_Sch_EZ!$C$3:$I$3,0)),"F","C")</f>
        <v>25.555555555555554</v>
      </c>
      <c r="K2383" s="34">
        <f>CONVERT(INDEX(Clg_StPt_Sch_EZ!$C$31:$I$54,MATCH(Schedules_8760!$C2383,Clg_StPt_Sch_EZ!$B$31:$B$54,0),MATCH(Schedules_8760!$F2383,Clg_StPt_Sch_EZ!$C$30:$I$30,0)),"F","C")</f>
        <v>28.333333333333332</v>
      </c>
      <c r="L2383" s="34">
        <f>CONVERT(INDEX(DHW_StPt_Sch_EZ!$C$4:$I$27,MATCH(Schedules_8760!$C2383,DHW_StPt_Sch_EZ!$B$4:$B$27,0),MATCH(Schedules_8760!$F2383,DHW_StPt_Sch_EZ!$C$3:$I$3,0)),"F","C")</f>
        <v>53.333333333333329</v>
      </c>
      <c r="M2383" s="34">
        <f>CONVERT(INDEX(DHW_StPt_Sch_EZ!$C$31:$I$54,MATCH(Schedules_8760!$C2383,DHW_StPt_Sch_EZ!$B$31:$B$54,0),MATCH(Schedules_8760!$F2383,DHW_StPt_Sch_EZ!$C$30:$I$30,0)),"F","C")</f>
        <v>53.333333333333329</v>
      </c>
      <c r="N2383" s="12"/>
      <c r="O2383" s="12"/>
      <c r="P2383" s="12"/>
    </row>
    <row r="2384" spans="1:16" x14ac:dyDescent="0.25">
      <c r="A2384" s="35">
        <v>2383</v>
      </c>
      <c r="B2384" s="89">
        <v>100.25</v>
      </c>
      <c r="C2384" s="35">
        <f t="shared" si="185"/>
        <v>7</v>
      </c>
      <c r="D2384" s="35">
        <f t="shared" si="188"/>
        <v>100</v>
      </c>
      <c r="E2384" s="35">
        <f t="shared" si="189"/>
        <v>2</v>
      </c>
      <c r="F2384" s="35" t="str">
        <f t="shared" si="186"/>
        <v>Monday</v>
      </c>
      <c r="G2384" s="35">
        <f t="shared" si="187"/>
        <v>4</v>
      </c>
      <c r="H2384" s="34">
        <f>CONVERT(INDEX(Htg_StPt_Sch_EZ!$C$4:$I$27,MATCH(Schedules_8760!$C2384,Htg_StPt_Sch_EZ!$B$4:$B$27,0),MATCH(Schedules_8760!$F2384,Htg_StPt_Sch_EZ!$C$3:$I$3,0)),"F","C")</f>
        <v>20.555555555555554</v>
      </c>
      <c r="I2384" s="34">
        <f>CONVERT(INDEX(Htg_StPt_Sch_EZ!$C$31:$I$54,MATCH(Schedules_8760!$C2384,Htg_StPt_Sch_EZ!$B$31:$B$54,0),MATCH(Schedules_8760!$F2384,Htg_StPt_Sch_EZ!$C$30:$I$30,0)),"F","C")</f>
        <v>19.444444444444443</v>
      </c>
      <c r="J2384" s="34">
        <f>CONVERT(INDEX(Clg_StPt_Sch_EZ!$C$4:$I$27,MATCH(Schedules_8760!$C2384,Clg_StPt_Sch_EZ!$B$4:$B$27,0),MATCH(Schedules_8760!$F2384,Clg_StPt_Sch_EZ!$C$3:$I$3,0)),"F","C")</f>
        <v>25.555555555555554</v>
      </c>
      <c r="K2384" s="34">
        <f>CONVERT(INDEX(Clg_StPt_Sch_EZ!$C$31:$I$54,MATCH(Schedules_8760!$C2384,Clg_StPt_Sch_EZ!$B$31:$B$54,0),MATCH(Schedules_8760!$F2384,Clg_StPt_Sch_EZ!$C$30:$I$30,0)),"F","C")</f>
        <v>28.333333333333332</v>
      </c>
      <c r="L2384" s="34">
        <f>CONVERT(INDEX(DHW_StPt_Sch_EZ!$C$4:$I$27,MATCH(Schedules_8760!$C2384,DHW_StPt_Sch_EZ!$B$4:$B$27,0),MATCH(Schedules_8760!$F2384,DHW_StPt_Sch_EZ!$C$3:$I$3,0)),"F","C")</f>
        <v>53.333333333333329</v>
      </c>
      <c r="M2384" s="34">
        <f>CONVERT(INDEX(DHW_StPt_Sch_EZ!$C$31:$I$54,MATCH(Schedules_8760!$C2384,DHW_StPt_Sch_EZ!$B$31:$B$54,0),MATCH(Schedules_8760!$F2384,DHW_StPt_Sch_EZ!$C$30:$I$30,0)),"F","C")</f>
        <v>53.333333333333329</v>
      </c>
      <c r="N2384" s="12"/>
      <c r="O2384" s="12"/>
      <c r="P2384" s="12"/>
    </row>
    <row r="2385" spans="1:16" x14ac:dyDescent="0.25">
      <c r="A2385" s="35">
        <v>2384</v>
      </c>
      <c r="B2385" s="89">
        <v>100.2916666666667</v>
      </c>
      <c r="C2385" s="35">
        <f t="shared" si="185"/>
        <v>8</v>
      </c>
      <c r="D2385" s="35">
        <f t="shared" si="188"/>
        <v>100</v>
      </c>
      <c r="E2385" s="35">
        <f t="shared" si="189"/>
        <v>2</v>
      </c>
      <c r="F2385" s="35" t="str">
        <f t="shared" si="186"/>
        <v>Monday</v>
      </c>
      <c r="G2385" s="35">
        <f t="shared" si="187"/>
        <v>4</v>
      </c>
      <c r="H2385" s="34">
        <f>CONVERT(INDEX(Htg_StPt_Sch_EZ!$C$4:$I$27,MATCH(Schedules_8760!$C2385,Htg_StPt_Sch_EZ!$B$4:$B$27,0),MATCH(Schedules_8760!$F2385,Htg_StPt_Sch_EZ!$C$3:$I$3,0)),"F","C")</f>
        <v>20.555555555555554</v>
      </c>
      <c r="I2385" s="34">
        <f>CONVERT(INDEX(Htg_StPt_Sch_EZ!$C$31:$I$54,MATCH(Schedules_8760!$C2385,Htg_StPt_Sch_EZ!$B$31:$B$54,0),MATCH(Schedules_8760!$F2385,Htg_StPt_Sch_EZ!$C$30:$I$30,0)),"F","C")</f>
        <v>19.444444444444443</v>
      </c>
      <c r="J2385" s="34">
        <f>CONVERT(INDEX(Clg_StPt_Sch_EZ!$C$4:$I$27,MATCH(Schedules_8760!$C2385,Clg_StPt_Sch_EZ!$B$4:$B$27,0),MATCH(Schedules_8760!$F2385,Clg_StPt_Sch_EZ!$C$3:$I$3,0)),"F","C")</f>
        <v>25.555555555555554</v>
      </c>
      <c r="K2385" s="34">
        <f>CONVERT(INDEX(Clg_StPt_Sch_EZ!$C$31:$I$54,MATCH(Schedules_8760!$C2385,Clg_StPt_Sch_EZ!$B$31:$B$54,0),MATCH(Schedules_8760!$F2385,Clg_StPt_Sch_EZ!$C$30:$I$30,0)),"F","C")</f>
        <v>25</v>
      </c>
      <c r="L2385" s="34">
        <f>CONVERT(INDEX(DHW_StPt_Sch_EZ!$C$4:$I$27,MATCH(Schedules_8760!$C2385,DHW_StPt_Sch_EZ!$B$4:$B$27,0),MATCH(Schedules_8760!$F2385,DHW_StPt_Sch_EZ!$C$3:$I$3,0)),"F","C")</f>
        <v>53.333333333333329</v>
      </c>
      <c r="M2385" s="34">
        <f>CONVERT(INDEX(DHW_StPt_Sch_EZ!$C$31:$I$54,MATCH(Schedules_8760!$C2385,DHW_StPt_Sch_EZ!$B$31:$B$54,0),MATCH(Schedules_8760!$F2385,DHW_StPt_Sch_EZ!$C$30:$I$30,0)),"F","C")</f>
        <v>53.333333333333329</v>
      </c>
      <c r="N2385" s="12"/>
      <c r="O2385" s="12"/>
      <c r="P2385" s="12"/>
    </row>
    <row r="2386" spans="1:16" x14ac:dyDescent="0.25">
      <c r="A2386" s="35">
        <v>2385</v>
      </c>
      <c r="B2386" s="89">
        <v>100.3333333333333</v>
      </c>
      <c r="C2386" s="35">
        <f t="shared" si="185"/>
        <v>9</v>
      </c>
      <c r="D2386" s="35">
        <f t="shared" si="188"/>
        <v>100</v>
      </c>
      <c r="E2386" s="35">
        <f t="shared" si="189"/>
        <v>2</v>
      </c>
      <c r="F2386" s="35" t="str">
        <f t="shared" si="186"/>
        <v>Monday</v>
      </c>
      <c r="G2386" s="35">
        <f t="shared" si="187"/>
        <v>4</v>
      </c>
      <c r="H2386" s="34">
        <f>CONVERT(INDEX(Htg_StPt_Sch_EZ!$C$4:$I$27,MATCH(Schedules_8760!$C2386,Htg_StPt_Sch_EZ!$B$4:$B$27,0),MATCH(Schedules_8760!$F2386,Htg_StPt_Sch_EZ!$C$3:$I$3,0)),"F","C")</f>
        <v>20.555555555555554</v>
      </c>
      <c r="I2386" s="34">
        <f>CONVERT(INDEX(Htg_StPt_Sch_EZ!$C$31:$I$54,MATCH(Schedules_8760!$C2386,Htg_StPt_Sch_EZ!$B$31:$B$54,0),MATCH(Schedules_8760!$F2386,Htg_StPt_Sch_EZ!$C$30:$I$30,0)),"F","C")</f>
        <v>19.444444444444443</v>
      </c>
      <c r="J2386" s="34">
        <f>CONVERT(INDEX(Clg_StPt_Sch_EZ!$C$4:$I$27,MATCH(Schedules_8760!$C2386,Clg_StPt_Sch_EZ!$B$4:$B$27,0),MATCH(Schedules_8760!$F2386,Clg_StPt_Sch_EZ!$C$3:$I$3,0)),"F","C")</f>
        <v>25.555555555555554</v>
      </c>
      <c r="K2386" s="34">
        <f>CONVERT(INDEX(Clg_StPt_Sch_EZ!$C$31:$I$54,MATCH(Schedules_8760!$C2386,Clg_StPt_Sch_EZ!$B$31:$B$54,0),MATCH(Schedules_8760!$F2386,Clg_StPt_Sch_EZ!$C$30:$I$30,0)),"F","C")</f>
        <v>25</v>
      </c>
      <c r="L2386" s="34">
        <f>CONVERT(INDEX(DHW_StPt_Sch_EZ!$C$4:$I$27,MATCH(Schedules_8760!$C2386,DHW_StPt_Sch_EZ!$B$4:$B$27,0),MATCH(Schedules_8760!$F2386,DHW_StPt_Sch_EZ!$C$3:$I$3,0)),"F","C")</f>
        <v>53.333333333333329</v>
      </c>
      <c r="M2386" s="34">
        <f>CONVERT(INDEX(DHW_StPt_Sch_EZ!$C$31:$I$54,MATCH(Schedules_8760!$C2386,DHW_StPt_Sch_EZ!$B$31:$B$54,0),MATCH(Schedules_8760!$F2386,DHW_StPt_Sch_EZ!$C$30:$I$30,0)),"F","C")</f>
        <v>53.333333333333329</v>
      </c>
      <c r="N2386" s="12"/>
      <c r="O2386" s="12"/>
      <c r="P2386" s="12"/>
    </row>
    <row r="2387" spans="1:16" x14ac:dyDescent="0.25">
      <c r="A2387" s="35">
        <v>2386</v>
      </c>
      <c r="B2387" s="89">
        <v>100.375</v>
      </c>
      <c r="C2387" s="35">
        <f t="shared" si="185"/>
        <v>10</v>
      </c>
      <c r="D2387" s="35">
        <f t="shared" si="188"/>
        <v>100</v>
      </c>
      <c r="E2387" s="35">
        <f t="shared" si="189"/>
        <v>2</v>
      </c>
      <c r="F2387" s="35" t="str">
        <f t="shared" si="186"/>
        <v>Monday</v>
      </c>
      <c r="G2387" s="35">
        <f t="shared" si="187"/>
        <v>4</v>
      </c>
      <c r="H2387" s="34">
        <f>CONVERT(INDEX(Htg_StPt_Sch_EZ!$C$4:$I$27,MATCH(Schedules_8760!$C2387,Htg_StPt_Sch_EZ!$B$4:$B$27,0),MATCH(Schedules_8760!$F2387,Htg_StPt_Sch_EZ!$C$3:$I$3,0)),"F","C")</f>
        <v>20.555555555555554</v>
      </c>
      <c r="I2387" s="34">
        <f>CONVERT(INDEX(Htg_StPt_Sch_EZ!$C$31:$I$54,MATCH(Schedules_8760!$C2387,Htg_StPt_Sch_EZ!$B$31:$B$54,0),MATCH(Schedules_8760!$F2387,Htg_StPt_Sch_EZ!$C$30:$I$30,0)),"F","C")</f>
        <v>19.444444444444443</v>
      </c>
      <c r="J2387" s="34">
        <f>CONVERT(INDEX(Clg_StPt_Sch_EZ!$C$4:$I$27,MATCH(Schedules_8760!$C2387,Clg_StPt_Sch_EZ!$B$4:$B$27,0),MATCH(Schedules_8760!$F2387,Clg_StPt_Sch_EZ!$C$3:$I$3,0)),"F","C")</f>
        <v>25.555555555555554</v>
      </c>
      <c r="K2387" s="34">
        <f>CONVERT(INDEX(Clg_StPt_Sch_EZ!$C$31:$I$54,MATCH(Schedules_8760!$C2387,Clg_StPt_Sch_EZ!$B$31:$B$54,0),MATCH(Schedules_8760!$F2387,Clg_StPt_Sch_EZ!$C$30:$I$30,0)),"F","C")</f>
        <v>25</v>
      </c>
      <c r="L2387" s="34">
        <f>CONVERT(INDEX(DHW_StPt_Sch_EZ!$C$4:$I$27,MATCH(Schedules_8760!$C2387,DHW_StPt_Sch_EZ!$B$4:$B$27,0),MATCH(Schedules_8760!$F2387,DHW_StPt_Sch_EZ!$C$3:$I$3,0)),"F","C")</f>
        <v>53.333333333333329</v>
      </c>
      <c r="M2387" s="34">
        <f>CONVERT(INDEX(DHW_StPt_Sch_EZ!$C$31:$I$54,MATCH(Schedules_8760!$C2387,DHW_StPt_Sch_EZ!$B$31:$B$54,0),MATCH(Schedules_8760!$F2387,DHW_StPt_Sch_EZ!$C$30:$I$30,0)),"F","C")</f>
        <v>53.333333333333329</v>
      </c>
      <c r="N2387" s="12"/>
      <c r="O2387" s="12"/>
      <c r="P2387" s="12"/>
    </row>
    <row r="2388" spans="1:16" x14ac:dyDescent="0.25">
      <c r="A2388" s="35">
        <v>2387</v>
      </c>
      <c r="B2388" s="89">
        <v>100.4166666666667</v>
      </c>
      <c r="C2388" s="35">
        <f t="shared" si="185"/>
        <v>11</v>
      </c>
      <c r="D2388" s="35">
        <f t="shared" si="188"/>
        <v>100</v>
      </c>
      <c r="E2388" s="35">
        <f t="shared" si="189"/>
        <v>2</v>
      </c>
      <c r="F2388" s="35" t="str">
        <f t="shared" si="186"/>
        <v>Monday</v>
      </c>
      <c r="G2388" s="35">
        <f t="shared" si="187"/>
        <v>4</v>
      </c>
      <c r="H2388" s="34">
        <f>CONVERT(INDEX(Htg_StPt_Sch_EZ!$C$4:$I$27,MATCH(Schedules_8760!$C2388,Htg_StPt_Sch_EZ!$B$4:$B$27,0),MATCH(Schedules_8760!$F2388,Htg_StPt_Sch_EZ!$C$3:$I$3,0)),"F","C")</f>
        <v>20.555555555555554</v>
      </c>
      <c r="I2388" s="34">
        <f>CONVERT(INDEX(Htg_StPt_Sch_EZ!$C$31:$I$54,MATCH(Schedules_8760!$C2388,Htg_StPt_Sch_EZ!$B$31:$B$54,0),MATCH(Schedules_8760!$F2388,Htg_StPt_Sch_EZ!$C$30:$I$30,0)),"F","C")</f>
        <v>19.444444444444443</v>
      </c>
      <c r="J2388" s="34">
        <f>CONVERT(INDEX(Clg_StPt_Sch_EZ!$C$4:$I$27,MATCH(Schedules_8760!$C2388,Clg_StPt_Sch_EZ!$B$4:$B$27,0),MATCH(Schedules_8760!$F2388,Clg_StPt_Sch_EZ!$C$3:$I$3,0)),"F","C")</f>
        <v>25.555555555555554</v>
      </c>
      <c r="K2388" s="34">
        <f>CONVERT(INDEX(Clg_StPt_Sch_EZ!$C$31:$I$54,MATCH(Schedules_8760!$C2388,Clg_StPt_Sch_EZ!$B$31:$B$54,0),MATCH(Schedules_8760!$F2388,Clg_StPt_Sch_EZ!$C$30:$I$30,0)),"F","C")</f>
        <v>25</v>
      </c>
      <c r="L2388" s="34">
        <f>CONVERT(INDEX(DHW_StPt_Sch_EZ!$C$4:$I$27,MATCH(Schedules_8760!$C2388,DHW_StPt_Sch_EZ!$B$4:$B$27,0),MATCH(Schedules_8760!$F2388,DHW_StPt_Sch_EZ!$C$3:$I$3,0)),"F","C")</f>
        <v>53.333333333333329</v>
      </c>
      <c r="M2388" s="34">
        <f>CONVERT(INDEX(DHW_StPt_Sch_EZ!$C$31:$I$54,MATCH(Schedules_8760!$C2388,DHW_StPt_Sch_EZ!$B$31:$B$54,0),MATCH(Schedules_8760!$F2388,DHW_StPt_Sch_EZ!$C$30:$I$30,0)),"F","C")</f>
        <v>53.333333333333329</v>
      </c>
      <c r="N2388" s="12"/>
      <c r="O2388" s="12"/>
      <c r="P2388" s="12"/>
    </row>
    <row r="2389" spans="1:16" x14ac:dyDescent="0.25">
      <c r="A2389" s="35">
        <v>2388</v>
      </c>
      <c r="B2389" s="89">
        <v>100.4583333333333</v>
      </c>
      <c r="C2389" s="35">
        <f t="shared" si="185"/>
        <v>12</v>
      </c>
      <c r="D2389" s="35">
        <f t="shared" si="188"/>
        <v>100</v>
      </c>
      <c r="E2389" s="35">
        <f t="shared" si="189"/>
        <v>2</v>
      </c>
      <c r="F2389" s="35" t="str">
        <f t="shared" si="186"/>
        <v>Monday</v>
      </c>
      <c r="G2389" s="35">
        <f t="shared" si="187"/>
        <v>4</v>
      </c>
      <c r="H2389" s="34">
        <f>CONVERT(INDEX(Htg_StPt_Sch_EZ!$C$4:$I$27,MATCH(Schedules_8760!$C2389,Htg_StPt_Sch_EZ!$B$4:$B$27,0),MATCH(Schedules_8760!$F2389,Htg_StPt_Sch_EZ!$C$3:$I$3,0)),"F","C")</f>
        <v>20.555555555555554</v>
      </c>
      <c r="I2389" s="34">
        <f>CONVERT(INDEX(Htg_StPt_Sch_EZ!$C$31:$I$54,MATCH(Schedules_8760!$C2389,Htg_StPt_Sch_EZ!$B$31:$B$54,0),MATCH(Schedules_8760!$F2389,Htg_StPt_Sch_EZ!$C$30:$I$30,0)),"F","C")</f>
        <v>19.444444444444443</v>
      </c>
      <c r="J2389" s="34">
        <f>CONVERT(INDEX(Clg_StPt_Sch_EZ!$C$4:$I$27,MATCH(Schedules_8760!$C2389,Clg_StPt_Sch_EZ!$B$4:$B$27,0),MATCH(Schedules_8760!$F2389,Clg_StPt_Sch_EZ!$C$3:$I$3,0)),"F","C")</f>
        <v>25.555555555555554</v>
      </c>
      <c r="K2389" s="34">
        <f>CONVERT(INDEX(Clg_StPt_Sch_EZ!$C$31:$I$54,MATCH(Schedules_8760!$C2389,Clg_StPt_Sch_EZ!$B$31:$B$54,0),MATCH(Schedules_8760!$F2389,Clg_StPt_Sch_EZ!$C$30:$I$30,0)),"F","C")</f>
        <v>25</v>
      </c>
      <c r="L2389" s="34">
        <f>CONVERT(INDEX(DHW_StPt_Sch_EZ!$C$4:$I$27,MATCH(Schedules_8760!$C2389,DHW_StPt_Sch_EZ!$B$4:$B$27,0),MATCH(Schedules_8760!$F2389,DHW_StPt_Sch_EZ!$C$3:$I$3,0)),"F","C")</f>
        <v>53.333333333333329</v>
      </c>
      <c r="M2389" s="34">
        <f>CONVERT(INDEX(DHW_StPt_Sch_EZ!$C$31:$I$54,MATCH(Schedules_8760!$C2389,DHW_StPt_Sch_EZ!$B$31:$B$54,0),MATCH(Schedules_8760!$F2389,DHW_StPt_Sch_EZ!$C$30:$I$30,0)),"F","C")</f>
        <v>53.333333333333329</v>
      </c>
      <c r="N2389" s="12"/>
      <c r="O2389" s="12"/>
      <c r="P2389" s="12"/>
    </row>
    <row r="2390" spans="1:16" x14ac:dyDescent="0.25">
      <c r="A2390" s="35">
        <v>2389</v>
      </c>
      <c r="B2390" s="89">
        <v>100.5</v>
      </c>
      <c r="C2390" s="35">
        <f t="shared" si="185"/>
        <v>13</v>
      </c>
      <c r="D2390" s="35">
        <f t="shared" si="188"/>
        <v>100</v>
      </c>
      <c r="E2390" s="35">
        <f t="shared" si="189"/>
        <v>2</v>
      </c>
      <c r="F2390" s="35" t="str">
        <f t="shared" si="186"/>
        <v>Monday</v>
      </c>
      <c r="G2390" s="35">
        <f t="shared" si="187"/>
        <v>4</v>
      </c>
      <c r="H2390" s="34">
        <f>CONVERT(INDEX(Htg_StPt_Sch_EZ!$C$4:$I$27,MATCH(Schedules_8760!$C2390,Htg_StPt_Sch_EZ!$B$4:$B$27,0),MATCH(Schedules_8760!$F2390,Htg_StPt_Sch_EZ!$C$3:$I$3,0)),"F","C")</f>
        <v>20.555555555555554</v>
      </c>
      <c r="I2390" s="34">
        <f>CONVERT(INDEX(Htg_StPt_Sch_EZ!$C$31:$I$54,MATCH(Schedules_8760!$C2390,Htg_StPt_Sch_EZ!$B$31:$B$54,0),MATCH(Schedules_8760!$F2390,Htg_StPt_Sch_EZ!$C$30:$I$30,0)),"F","C")</f>
        <v>19.444444444444443</v>
      </c>
      <c r="J2390" s="34">
        <f>CONVERT(INDEX(Clg_StPt_Sch_EZ!$C$4:$I$27,MATCH(Schedules_8760!$C2390,Clg_StPt_Sch_EZ!$B$4:$B$27,0),MATCH(Schedules_8760!$F2390,Clg_StPt_Sch_EZ!$C$3:$I$3,0)),"F","C")</f>
        <v>25.555555555555554</v>
      </c>
      <c r="K2390" s="34">
        <f>CONVERT(INDEX(Clg_StPt_Sch_EZ!$C$31:$I$54,MATCH(Schedules_8760!$C2390,Clg_StPt_Sch_EZ!$B$31:$B$54,0),MATCH(Schedules_8760!$F2390,Clg_StPt_Sch_EZ!$C$30:$I$30,0)),"F","C")</f>
        <v>25</v>
      </c>
      <c r="L2390" s="34">
        <f>CONVERT(INDEX(DHW_StPt_Sch_EZ!$C$4:$I$27,MATCH(Schedules_8760!$C2390,DHW_StPt_Sch_EZ!$B$4:$B$27,0),MATCH(Schedules_8760!$F2390,DHW_StPt_Sch_EZ!$C$3:$I$3,0)),"F","C")</f>
        <v>53.333333333333329</v>
      </c>
      <c r="M2390" s="34">
        <f>CONVERT(INDEX(DHW_StPt_Sch_EZ!$C$31:$I$54,MATCH(Schedules_8760!$C2390,DHW_StPt_Sch_EZ!$B$31:$B$54,0),MATCH(Schedules_8760!$F2390,DHW_StPt_Sch_EZ!$C$30:$I$30,0)),"F","C")</f>
        <v>53.333333333333329</v>
      </c>
      <c r="N2390" s="12"/>
      <c r="O2390" s="12"/>
      <c r="P2390" s="12"/>
    </row>
    <row r="2391" spans="1:16" x14ac:dyDescent="0.25">
      <c r="A2391" s="35">
        <v>2390</v>
      </c>
      <c r="B2391" s="89">
        <v>100.5416666666667</v>
      </c>
      <c r="C2391" s="35">
        <f t="shared" si="185"/>
        <v>14</v>
      </c>
      <c r="D2391" s="35">
        <f t="shared" si="188"/>
        <v>100</v>
      </c>
      <c r="E2391" s="35">
        <f t="shared" si="189"/>
        <v>2</v>
      </c>
      <c r="F2391" s="35" t="str">
        <f t="shared" si="186"/>
        <v>Monday</v>
      </c>
      <c r="G2391" s="35">
        <f t="shared" si="187"/>
        <v>4</v>
      </c>
      <c r="H2391" s="34">
        <f>CONVERT(INDEX(Htg_StPt_Sch_EZ!$C$4:$I$27,MATCH(Schedules_8760!$C2391,Htg_StPt_Sch_EZ!$B$4:$B$27,0),MATCH(Schedules_8760!$F2391,Htg_StPt_Sch_EZ!$C$3:$I$3,0)),"F","C")</f>
        <v>20.555555555555554</v>
      </c>
      <c r="I2391" s="34">
        <f>CONVERT(INDEX(Htg_StPt_Sch_EZ!$C$31:$I$54,MATCH(Schedules_8760!$C2391,Htg_StPt_Sch_EZ!$B$31:$B$54,0),MATCH(Schedules_8760!$F2391,Htg_StPt_Sch_EZ!$C$30:$I$30,0)),"F","C")</f>
        <v>19.444444444444443</v>
      </c>
      <c r="J2391" s="34">
        <f>CONVERT(INDEX(Clg_StPt_Sch_EZ!$C$4:$I$27,MATCH(Schedules_8760!$C2391,Clg_StPt_Sch_EZ!$B$4:$B$27,0),MATCH(Schedules_8760!$F2391,Clg_StPt_Sch_EZ!$C$3:$I$3,0)),"F","C")</f>
        <v>25.555555555555554</v>
      </c>
      <c r="K2391" s="34">
        <f>CONVERT(INDEX(Clg_StPt_Sch_EZ!$C$31:$I$54,MATCH(Schedules_8760!$C2391,Clg_StPt_Sch_EZ!$B$31:$B$54,0),MATCH(Schedules_8760!$F2391,Clg_StPt_Sch_EZ!$C$30:$I$30,0)),"F","C")</f>
        <v>25</v>
      </c>
      <c r="L2391" s="34">
        <f>CONVERT(INDEX(DHW_StPt_Sch_EZ!$C$4:$I$27,MATCH(Schedules_8760!$C2391,DHW_StPt_Sch_EZ!$B$4:$B$27,0),MATCH(Schedules_8760!$F2391,DHW_StPt_Sch_EZ!$C$3:$I$3,0)),"F","C")</f>
        <v>53.333333333333329</v>
      </c>
      <c r="M2391" s="34">
        <f>CONVERT(INDEX(DHW_StPt_Sch_EZ!$C$31:$I$54,MATCH(Schedules_8760!$C2391,DHW_StPt_Sch_EZ!$B$31:$B$54,0),MATCH(Schedules_8760!$F2391,DHW_StPt_Sch_EZ!$C$30:$I$30,0)),"F","C")</f>
        <v>53.333333333333329</v>
      </c>
      <c r="N2391" s="12"/>
      <c r="O2391" s="12"/>
      <c r="P2391" s="12"/>
    </row>
    <row r="2392" spans="1:16" x14ac:dyDescent="0.25">
      <c r="A2392" s="35">
        <v>2391</v>
      </c>
      <c r="B2392" s="89">
        <v>100.5833333333333</v>
      </c>
      <c r="C2392" s="35">
        <f t="shared" si="185"/>
        <v>15</v>
      </c>
      <c r="D2392" s="35">
        <f t="shared" si="188"/>
        <v>100</v>
      </c>
      <c r="E2392" s="35">
        <f t="shared" si="189"/>
        <v>2</v>
      </c>
      <c r="F2392" s="35" t="str">
        <f t="shared" si="186"/>
        <v>Monday</v>
      </c>
      <c r="G2392" s="35">
        <f t="shared" si="187"/>
        <v>4</v>
      </c>
      <c r="H2392" s="34">
        <f>CONVERT(INDEX(Htg_StPt_Sch_EZ!$C$4:$I$27,MATCH(Schedules_8760!$C2392,Htg_StPt_Sch_EZ!$B$4:$B$27,0),MATCH(Schedules_8760!$F2392,Htg_StPt_Sch_EZ!$C$3:$I$3,0)),"F","C")</f>
        <v>20.555555555555554</v>
      </c>
      <c r="I2392" s="34">
        <f>CONVERT(INDEX(Htg_StPt_Sch_EZ!$C$31:$I$54,MATCH(Schedules_8760!$C2392,Htg_StPt_Sch_EZ!$B$31:$B$54,0),MATCH(Schedules_8760!$F2392,Htg_StPt_Sch_EZ!$C$30:$I$30,0)),"F","C")</f>
        <v>21.111111111111111</v>
      </c>
      <c r="J2392" s="34">
        <f>CONVERT(INDEX(Clg_StPt_Sch_EZ!$C$4:$I$27,MATCH(Schedules_8760!$C2392,Clg_StPt_Sch_EZ!$B$4:$B$27,0),MATCH(Schedules_8760!$F2392,Clg_StPt_Sch_EZ!$C$3:$I$3,0)),"F","C")</f>
        <v>25.555555555555554</v>
      </c>
      <c r="K2392" s="34">
        <f>CONVERT(INDEX(Clg_StPt_Sch_EZ!$C$31:$I$54,MATCH(Schedules_8760!$C2392,Clg_StPt_Sch_EZ!$B$31:$B$54,0),MATCH(Schedules_8760!$F2392,Clg_StPt_Sch_EZ!$C$30:$I$30,0)),"F","C")</f>
        <v>25</v>
      </c>
      <c r="L2392" s="34">
        <f>CONVERT(INDEX(DHW_StPt_Sch_EZ!$C$4:$I$27,MATCH(Schedules_8760!$C2392,DHW_StPt_Sch_EZ!$B$4:$B$27,0),MATCH(Schedules_8760!$F2392,DHW_StPt_Sch_EZ!$C$3:$I$3,0)),"F","C")</f>
        <v>53.333333333333329</v>
      </c>
      <c r="M2392" s="34">
        <f>CONVERT(INDEX(DHW_StPt_Sch_EZ!$C$31:$I$54,MATCH(Schedules_8760!$C2392,DHW_StPt_Sch_EZ!$B$31:$B$54,0),MATCH(Schedules_8760!$F2392,DHW_StPt_Sch_EZ!$C$30:$I$30,0)),"F","C")</f>
        <v>53.333333333333329</v>
      </c>
      <c r="N2392" s="12"/>
      <c r="O2392" s="12"/>
      <c r="P2392" s="12"/>
    </row>
    <row r="2393" spans="1:16" x14ac:dyDescent="0.25">
      <c r="A2393" s="35">
        <v>2392</v>
      </c>
      <c r="B2393" s="89">
        <v>100.625</v>
      </c>
      <c r="C2393" s="35">
        <f t="shared" si="185"/>
        <v>16</v>
      </c>
      <c r="D2393" s="35">
        <f t="shared" si="188"/>
        <v>100</v>
      </c>
      <c r="E2393" s="35">
        <f t="shared" si="189"/>
        <v>2</v>
      </c>
      <c r="F2393" s="35" t="str">
        <f t="shared" si="186"/>
        <v>Monday</v>
      </c>
      <c r="G2393" s="35">
        <f t="shared" si="187"/>
        <v>4</v>
      </c>
      <c r="H2393" s="34">
        <f>CONVERT(INDEX(Htg_StPt_Sch_EZ!$C$4:$I$27,MATCH(Schedules_8760!$C2393,Htg_StPt_Sch_EZ!$B$4:$B$27,0),MATCH(Schedules_8760!$F2393,Htg_StPt_Sch_EZ!$C$3:$I$3,0)),"F","C")</f>
        <v>20.555555555555554</v>
      </c>
      <c r="I2393" s="34">
        <f>CONVERT(INDEX(Htg_StPt_Sch_EZ!$C$31:$I$54,MATCH(Schedules_8760!$C2393,Htg_StPt_Sch_EZ!$B$31:$B$54,0),MATCH(Schedules_8760!$F2393,Htg_StPt_Sch_EZ!$C$30:$I$30,0)),"F","C")</f>
        <v>21.111111111111111</v>
      </c>
      <c r="J2393" s="34">
        <f>CONVERT(INDEX(Clg_StPt_Sch_EZ!$C$4:$I$27,MATCH(Schedules_8760!$C2393,Clg_StPt_Sch_EZ!$B$4:$B$27,0),MATCH(Schedules_8760!$F2393,Clg_StPt_Sch_EZ!$C$3:$I$3,0)),"F","C")</f>
        <v>25.555555555555554</v>
      </c>
      <c r="K2393" s="34">
        <f>CONVERT(INDEX(Clg_StPt_Sch_EZ!$C$31:$I$54,MATCH(Schedules_8760!$C2393,Clg_StPt_Sch_EZ!$B$31:$B$54,0),MATCH(Schedules_8760!$F2393,Clg_StPt_Sch_EZ!$C$30:$I$30,0)),"F","C")</f>
        <v>25</v>
      </c>
      <c r="L2393" s="34">
        <f>CONVERT(INDEX(DHW_StPt_Sch_EZ!$C$4:$I$27,MATCH(Schedules_8760!$C2393,DHW_StPt_Sch_EZ!$B$4:$B$27,0),MATCH(Schedules_8760!$F2393,DHW_StPt_Sch_EZ!$C$3:$I$3,0)),"F","C")</f>
        <v>53.333333333333329</v>
      </c>
      <c r="M2393" s="34">
        <f>CONVERT(INDEX(DHW_StPt_Sch_EZ!$C$31:$I$54,MATCH(Schedules_8760!$C2393,DHW_StPt_Sch_EZ!$B$31:$B$54,0),MATCH(Schedules_8760!$F2393,DHW_StPt_Sch_EZ!$C$30:$I$30,0)),"F","C")</f>
        <v>53.333333333333329</v>
      </c>
      <c r="N2393" s="12"/>
      <c r="O2393" s="12"/>
      <c r="P2393" s="12"/>
    </row>
    <row r="2394" spans="1:16" x14ac:dyDescent="0.25">
      <c r="A2394" s="35">
        <v>2393</v>
      </c>
      <c r="B2394" s="89">
        <v>100.6666666666667</v>
      </c>
      <c r="C2394" s="35">
        <f t="shared" si="185"/>
        <v>17</v>
      </c>
      <c r="D2394" s="35">
        <f t="shared" si="188"/>
        <v>100</v>
      </c>
      <c r="E2394" s="35">
        <f t="shared" si="189"/>
        <v>2</v>
      </c>
      <c r="F2394" s="35" t="str">
        <f t="shared" si="186"/>
        <v>Monday</v>
      </c>
      <c r="G2394" s="35">
        <f t="shared" si="187"/>
        <v>4</v>
      </c>
      <c r="H2394" s="34">
        <f>CONVERT(INDEX(Htg_StPt_Sch_EZ!$C$4:$I$27,MATCH(Schedules_8760!$C2394,Htg_StPt_Sch_EZ!$B$4:$B$27,0),MATCH(Schedules_8760!$F2394,Htg_StPt_Sch_EZ!$C$3:$I$3,0)),"F","C")</f>
        <v>20.555555555555554</v>
      </c>
      <c r="I2394" s="34">
        <f>CONVERT(INDEX(Htg_StPt_Sch_EZ!$C$31:$I$54,MATCH(Schedules_8760!$C2394,Htg_StPt_Sch_EZ!$B$31:$B$54,0),MATCH(Schedules_8760!$F2394,Htg_StPt_Sch_EZ!$C$30:$I$30,0)),"F","C")</f>
        <v>17.777777777777779</v>
      </c>
      <c r="J2394" s="34">
        <f>CONVERT(INDEX(Clg_StPt_Sch_EZ!$C$4:$I$27,MATCH(Schedules_8760!$C2394,Clg_StPt_Sch_EZ!$B$4:$B$27,0),MATCH(Schedules_8760!$F2394,Clg_StPt_Sch_EZ!$C$3:$I$3,0)),"F","C")</f>
        <v>25.555555555555554</v>
      </c>
      <c r="K2394" s="34">
        <f>CONVERT(INDEX(Clg_StPt_Sch_EZ!$C$31:$I$54,MATCH(Schedules_8760!$C2394,Clg_StPt_Sch_EZ!$B$31:$B$54,0),MATCH(Schedules_8760!$F2394,Clg_StPt_Sch_EZ!$C$30:$I$30,0)),"F","C")</f>
        <v>25</v>
      </c>
      <c r="L2394" s="34">
        <f>CONVERT(INDEX(DHW_StPt_Sch_EZ!$C$4:$I$27,MATCH(Schedules_8760!$C2394,DHW_StPt_Sch_EZ!$B$4:$B$27,0),MATCH(Schedules_8760!$F2394,DHW_StPt_Sch_EZ!$C$3:$I$3,0)),"F","C")</f>
        <v>53.333333333333329</v>
      </c>
      <c r="M2394" s="34">
        <f>CONVERT(INDEX(DHW_StPt_Sch_EZ!$C$31:$I$54,MATCH(Schedules_8760!$C2394,DHW_StPt_Sch_EZ!$B$31:$B$54,0),MATCH(Schedules_8760!$F2394,DHW_StPt_Sch_EZ!$C$30:$I$30,0)),"F","C")</f>
        <v>53.333333333333329</v>
      </c>
      <c r="N2394" s="12"/>
      <c r="O2394" s="12"/>
      <c r="P2394" s="12"/>
    </row>
    <row r="2395" spans="1:16" x14ac:dyDescent="0.25">
      <c r="A2395" s="35">
        <v>2394</v>
      </c>
      <c r="B2395" s="89">
        <v>100.7083333333333</v>
      </c>
      <c r="C2395" s="35">
        <f t="shared" si="185"/>
        <v>18</v>
      </c>
      <c r="D2395" s="35">
        <f t="shared" si="188"/>
        <v>100</v>
      </c>
      <c r="E2395" s="35">
        <f t="shared" si="189"/>
        <v>2</v>
      </c>
      <c r="F2395" s="35" t="str">
        <f t="shared" si="186"/>
        <v>Monday</v>
      </c>
      <c r="G2395" s="35">
        <f t="shared" si="187"/>
        <v>4</v>
      </c>
      <c r="H2395" s="34">
        <f>CONVERT(INDEX(Htg_StPt_Sch_EZ!$C$4:$I$27,MATCH(Schedules_8760!$C2395,Htg_StPt_Sch_EZ!$B$4:$B$27,0),MATCH(Schedules_8760!$F2395,Htg_StPt_Sch_EZ!$C$3:$I$3,0)),"F","C")</f>
        <v>20.555555555555554</v>
      </c>
      <c r="I2395" s="34">
        <f>CONVERT(INDEX(Htg_StPt_Sch_EZ!$C$31:$I$54,MATCH(Schedules_8760!$C2395,Htg_StPt_Sch_EZ!$B$31:$B$54,0),MATCH(Schedules_8760!$F2395,Htg_StPt_Sch_EZ!$C$30:$I$30,0)),"F","C")</f>
        <v>17.777777777777779</v>
      </c>
      <c r="J2395" s="34">
        <f>CONVERT(INDEX(Clg_StPt_Sch_EZ!$C$4:$I$27,MATCH(Schedules_8760!$C2395,Clg_StPt_Sch_EZ!$B$4:$B$27,0),MATCH(Schedules_8760!$F2395,Clg_StPt_Sch_EZ!$C$3:$I$3,0)),"F","C")</f>
        <v>25.555555555555554</v>
      </c>
      <c r="K2395" s="34">
        <f>CONVERT(INDEX(Clg_StPt_Sch_EZ!$C$31:$I$54,MATCH(Schedules_8760!$C2395,Clg_StPt_Sch_EZ!$B$31:$B$54,0),MATCH(Schedules_8760!$F2395,Clg_StPt_Sch_EZ!$C$30:$I$30,0)),"F","C")</f>
        <v>28.333333333333332</v>
      </c>
      <c r="L2395" s="34">
        <f>CONVERT(INDEX(DHW_StPt_Sch_EZ!$C$4:$I$27,MATCH(Schedules_8760!$C2395,DHW_StPt_Sch_EZ!$B$4:$B$27,0),MATCH(Schedules_8760!$F2395,DHW_StPt_Sch_EZ!$C$3:$I$3,0)),"F","C")</f>
        <v>53.333333333333329</v>
      </c>
      <c r="M2395" s="34">
        <f>CONVERT(INDEX(DHW_StPt_Sch_EZ!$C$31:$I$54,MATCH(Schedules_8760!$C2395,DHW_StPt_Sch_EZ!$B$31:$B$54,0),MATCH(Schedules_8760!$F2395,DHW_StPt_Sch_EZ!$C$30:$I$30,0)),"F","C")</f>
        <v>53.333333333333329</v>
      </c>
      <c r="N2395" s="12"/>
      <c r="O2395" s="12"/>
      <c r="P2395" s="12"/>
    </row>
    <row r="2396" spans="1:16" x14ac:dyDescent="0.25">
      <c r="A2396" s="35">
        <v>2395</v>
      </c>
      <c r="B2396" s="89">
        <v>100.75</v>
      </c>
      <c r="C2396" s="35">
        <f t="shared" si="185"/>
        <v>19</v>
      </c>
      <c r="D2396" s="35">
        <f t="shared" si="188"/>
        <v>100</v>
      </c>
      <c r="E2396" s="35">
        <f t="shared" si="189"/>
        <v>2</v>
      </c>
      <c r="F2396" s="35" t="str">
        <f t="shared" si="186"/>
        <v>Monday</v>
      </c>
      <c r="G2396" s="35">
        <f t="shared" si="187"/>
        <v>4</v>
      </c>
      <c r="H2396" s="34">
        <f>CONVERT(INDEX(Htg_StPt_Sch_EZ!$C$4:$I$27,MATCH(Schedules_8760!$C2396,Htg_StPt_Sch_EZ!$B$4:$B$27,0),MATCH(Schedules_8760!$F2396,Htg_StPt_Sch_EZ!$C$3:$I$3,0)),"F","C")</f>
        <v>20.555555555555554</v>
      </c>
      <c r="I2396" s="34">
        <f>CONVERT(INDEX(Htg_StPt_Sch_EZ!$C$31:$I$54,MATCH(Schedules_8760!$C2396,Htg_StPt_Sch_EZ!$B$31:$B$54,0),MATCH(Schedules_8760!$F2396,Htg_StPt_Sch_EZ!$C$30:$I$30,0)),"F","C")</f>
        <v>18.333333333333332</v>
      </c>
      <c r="J2396" s="34">
        <f>CONVERT(INDEX(Clg_StPt_Sch_EZ!$C$4:$I$27,MATCH(Schedules_8760!$C2396,Clg_StPt_Sch_EZ!$B$4:$B$27,0),MATCH(Schedules_8760!$F2396,Clg_StPt_Sch_EZ!$C$3:$I$3,0)),"F","C")</f>
        <v>25.555555555555554</v>
      </c>
      <c r="K2396" s="34">
        <f>CONVERT(INDEX(Clg_StPt_Sch_EZ!$C$31:$I$54,MATCH(Schedules_8760!$C2396,Clg_StPt_Sch_EZ!$B$31:$B$54,0),MATCH(Schedules_8760!$F2396,Clg_StPt_Sch_EZ!$C$30:$I$30,0)),"F","C")</f>
        <v>28.333333333333332</v>
      </c>
      <c r="L2396" s="34">
        <f>CONVERT(INDEX(DHW_StPt_Sch_EZ!$C$4:$I$27,MATCH(Schedules_8760!$C2396,DHW_StPt_Sch_EZ!$B$4:$B$27,0),MATCH(Schedules_8760!$F2396,DHW_StPt_Sch_EZ!$C$3:$I$3,0)),"F","C")</f>
        <v>53.333333333333329</v>
      </c>
      <c r="M2396" s="34">
        <f>CONVERT(INDEX(DHW_StPt_Sch_EZ!$C$31:$I$54,MATCH(Schedules_8760!$C2396,DHW_StPt_Sch_EZ!$B$31:$B$54,0),MATCH(Schedules_8760!$F2396,DHW_StPt_Sch_EZ!$C$30:$I$30,0)),"F","C")</f>
        <v>53.333333333333329</v>
      </c>
      <c r="N2396" s="12"/>
      <c r="O2396" s="12"/>
      <c r="P2396" s="12"/>
    </row>
    <row r="2397" spans="1:16" x14ac:dyDescent="0.25">
      <c r="A2397" s="35">
        <v>2396</v>
      </c>
      <c r="B2397" s="89">
        <v>100.7916666666667</v>
      </c>
      <c r="C2397" s="35">
        <f t="shared" si="185"/>
        <v>20</v>
      </c>
      <c r="D2397" s="35">
        <f t="shared" si="188"/>
        <v>100</v>
      </c>
      <c r="E2397" s="35">
        <f t="shared" si="189"/>
        <v>2</v>
      </c>
      <c r="F2397" s="35" t="str">
        <f t="shared" si="186"/>
        <v>Monday</v>
      </c>
      <c r="G2397" s="35">
        <f t="shared" si="187"/>
        <v>4</v>
      </c>
      <c r="H2397" s="34">
        <f>CONVERT(INDEX(Htg_StPt_Sch_EZ!$C$4:$I$27,MATCH(Schedules_8760!$C2397,Htg_StPt_Sch_EZ!$B$4:$B$27,0),MATCH(Schedules_8760!$F2397,Htg_StPt_Sch_EZ!$C$3:$I$3,0)),"F","C")</f>
        <v>20.555555555555554</v>
      </c>
      <c r="I2397" s="34">
        <f>CONVERT(INDEX(Htg_StPt_Sch_EZ!$C$31:$I$54,MATCH(Schedules_8760!$C2397,Htg_StPt_Sch_EZ!$B$31:$B$54,0),MATCH(Schedules_8760!$F2397,Htg_StPt_Sch_EZ!$C$30:$I$30,0)),"F","C")</f>
        <v>18.888888888888889</v>
      </c>
      <c r="J2397" s="34">
        <f>CONVERT(INDEX(Clg_StPt_Sch_EZ!$C$4:$I$27,MATCH(Schedules_8760!$C2397,Clg_StPt_Sch_EZ!$B$4:$B$27,0),MATCH(Schedules_8760!$F2397,Clg_StPt_Sch_EZ!$C$3:$I$3,0)),"F","C")</f>
        <v>25.555555555555554</v>
      </c>
      <c r="K2397" s="34">
        <f>CONVERT(INDEX(Clg_StPt_Sch_EZ!$C$31:$I$54,MATCH(Schedules_8760!$C2397,Clg_StPt_Sch_EZ!$B$31:$B$54,0),MATCH(Schedules_8760!$F2397,Clg_StPt_Sch_EZ!$C$30:$I$30,0)),"F","C")</f>
        <v>28.333333333333332</v>
      </c>
      <c r="L2397" s="34">
        <f>CONVERT(INDEX(DHW_StPt_Sch_EZ!$C$4:$I$27,MATCH(Schedules_8760!$C2397,DHW_StPt_Sch_EZ!$B$4:$B$27,0),MATCH(Schedules_8760!$F2397,DHW_StPt_Sch_EZ!$C$3:$I$3,0)),"F","C")</f>
        <v>53.333333333333329</v>
      </c>
      <c r="M2397" s="34">
        <f>CONVERT(INDEX(DHW_StPt_Sch_EZ!$C$31:$I$54,MATCH(Schedules_8760!$C2397,DHW_StPt_Sch_EZ!$B$31:$B$54,0),MATCH(Schedules_8760!$F2397,DHW_StPt_Sch_EZ!$C$30:$I$30,0)),"F","C")</f>
        <v>53.333333333333329</v>
      </c>
      <c r="N2397" s="12"/>
      <c r="O2397" s="12"/>
      <c r="P2397" s="12"/>
    </row>
    <row r="2398" spans="1:16" x14ac:dyDescent="0.25">
      <c r="A2398" s="35">
        <v>2397</v>
      </c>
      <c r="B2398" s="89">
        <v>100.8333333333333</v>
      </c>
      <c r="C2398" s="35">
        <f t="shared" si="185"/>
        <v>21</v>
      </c>
      <c r="D2398" s="35">
        <f t="shared" si="188"/>
        <v>100</v>
      </c>
      <c r="E2398" s="35">
        <f t="shared" si="189"/>
        <v>2</v>
      </c>
      <c r="F2398" s="35" t="str">
        <f t="shared" si="186"/>
        <v>Monday</v>
      </c>
      <c r="G2398" s="35">
        <f t="shared" si="187"/>
        <v>4</v>
      </c>
      <c r="H2398" s="34">
        <f>CONVERT(INDEX(Htg_StPt_Sch_EZ!$C$4:$I$27,MATCH(Schedules_8760!$C2398,Htg_StPt_Sch_EZ!$B$4:$B$27,0),MATCH(Schedules_8760!$F2398,Htg_StPt_Sch_EZ!$C$3:$I$3,0)),"F","C")</f>
        <v>20.555555555555554</v>
      </c>
      <c r="I2398" s="34">
        <f>CONVERT(INDEX(Htg_StPt_Sch_EZ!$C$31:$I$54,MATCH(Schedules_8760!$C2398,Htg_StPt_Sch_EZ!$B$31:$B$54,0),MATCH(Schedules_8760!$F2398,Htg_StPt_Sch_EZ!$C$30:$I$30,0)),"F","C")</f>
        <v>19.444444444444443</v>
      </c>
      <c r="J2398" s="34">
        <f>CONVERT(INDEX(Clg_StPt_Sch_EZ!$C$4:$I$27,MATCH(Schedules_8760!$C2398,Clg_StPt_Sch_EZ!$B$4:$B$27,0),MATCH(Schedules_8760!$F2398,Clg_StPt_Sch_EZ!$C$3:$I$3,0)),"F","C")</f>
        <v>25.555555555555554</v>
      </c>
      <c r="K2398" s="34">
        <f>CONVERT(INDEX(Clg_StPt_Sch_EZ!$C$31:$I$54,MATCH(Schedules_8760!$C2398,Clg_StPt_Sch_EZ!$B$31:$B$54,0),MATCH(Schedules_8760!$F2398,Clg_StPt_Sch_EZ!$C$30:$I$30,0)),"F","C")</f>
        <v>28.333333333333332</v>
      </c>
      <c r="L2398" s="34">
        <f>CONVERT(INDEX(DHW_StPt_Sch_EZ!$C$4:$I$27,MATCH(Schedules_8760!$C2398,DHW_StPt_Sch_EZ!$B$4:$B$27,0),MATCH(Schedules_8760!$F2398,DHW_StPt_Sch_EZ!$C$3:$I$3,0)),"F","C")</f>
        <v>53.333333333333329</v>
      </c>
      <c r="M2398" s="34">
        <f>CONVERT(INDEX(DHW_StPt_Sch_EZ!$C$31:$I$54,MATCH(Schedules_8760!$C2398,DHW_StPt_Sch_EZ!$B$31:$B$54,0),MATCH(Schedules_8760!$F2398,DHW_StPt_Sch_EZ!$C$30:$I$30,0)),"F","C")</f>
        <v>53.333333333333329</v>
      </c>
      <c r="N2398" s="12"/>
      <c r="O2398" s="12"/>
      <c r="P2398" s="12"/>
    </row>
    <row r="2399" spans="1:16" x14ac:dyDescent="0.25">
      <c r="A2399" s="35">
        <v>2398</v>
      </c>
      <c r="B2399" s="89">
        <v>100.875</v>
      </c>
      <c r="C2399" s="35">
        <f t="shared" si="185"/>
        <v>22</v>
      </c>
      <c r="D2399" s="35">
        <f t="shared" si="188"/>
        <v>100</v>
      </c>
      <c r="E2399" s="35">
        <f t="shared" si="189"/>
        <v>2</v>
      </c>
      <c r="F2399" s="35" t="str">
        <f t="shared" si="186"/>
        <v>Monday</v>
      </c>
      <c r="G2399" s="35">
        <f t="shared" si="187"/>
        <v>4</v>
      </c>
      <c r="H2399" s="34">
        <f>CONVERT(INDEX(Htg_StPt_Sch_EZ!$C$4:$I$27,MATCH(Schedules_8760!$C2399,Htg_StPt_Sch_EZ!$B$4:$B$27,0),MATCH(Schedules_8760!$F2399,Htg_StPt_Sch_EZ!$C$3:$I$3,0)),"F","C")</f>
        <v>20.555555555555554</v>
      </c>
      <c r="I2399" s="34">
        <f>CONVERT(INDEX(Htg_StPt_Sch_EZ!$C$31:$I$54,MATCH(Schedules_8760!$C2399,Htg_StPt_Sch_EZ!$B$31:$B$54,0),MATCH(Schedules_8760!$F2399,Htg_StPt_Sch_EZ!$C$30:$I$30,0)),"F","C")</f>
        <v>19.444444444444443</v>
      </c>
      <c r="J2399" s="34">
        <f>CONVERT(INDEX(Clg_StPt_Sch_EZ!$C$4:$I$27,MATCH(Schedules_8760!$C2399,Clg_StPt_Sch_EZ!$B$4:$B$27,0),MATCH(Schedules_8760!$F2399,Clg_StPt_Sch_EZ!$C$3:$I$3,0)),"F","C")</f>
        <v>25.555555555555554</v>
      </c>
      <c r="K2399" s="34">
        <f>CONVERT(INDEX(Clg_StPt_Sch_EZ!$C$31:$I$54,MATCH(Schedules_8760!$C2399,Clg_StPt_Sch_EZ!$B$31:$B$54,0),MATCH(Schedules_8760!$F2399,Clg_StPt_Sch_EZ!$C$30:$I$30,0)),"F","C")</f>
        <v>28.333333333333332</v>
      </c>
      <c r="L2399" s="34">
        <f>CONVERT(INDEX(DHW_StPt_Sch_EZ!$C$4:$I$27,MATCH(Schedules_8760!$C2399,DHW_StPt_Sch_EZ!$B$4:$B$27,0),MATCH(Schedules_8760!$F2399,DHW_StPt_Sch_EZ!$C$3:$I$3,0)),"F","C")</f>
        <v>53.333333333333329</v>
      </c>
      <c r="M2399" s="34">
        <f>CONVERT(INDEX(DHW_StPt_Sch_EZ!$C$31:$I$54,MATCH(Schedules_8760!$C2399,DHW_StPt_Sch_EZ!$B$31:$B$54,0),MATCH(Schedules_8760!$F2399,DHW_StPt_Sch_EZ!$C$30:$I$30,0)),"F","C")</f>
        <v>53.333333333333329</v>
      </c>
      <c r="N2399" s="12"/>
      <c r="O2399" s="12"/>
      <c r="P2399" s="12"/>
    </row>
    <row r="2400" spans="1:16" x14ac:dyDescent="0.25">
      <c r="A2400" s="35">
        <v>2399</v>
      </c>
      <c r="B2400" s="89">
        <v>100.9166666666667</v>
      </c>
      <c r="C2400" s="35">
        <f t="shared" si="185"/>
        <v>23</v>
      </c>
      <c r="D2400" s="35">
        <f t="shared" si="188"/>
        <v>100</v>
      </c>
      <c r="E2400" s="35">
        <f t="shared" si="189"/>
        <v>2</v>
      </c>
      <c r="F2400" s="35" t="str">
        <f t="shared" si="186"/>
        <v>Monday</v>
      </c>
      <c r="G2400" s="35">
        <f t="shared" si="187"/>
        <v>4</v>
      </c>
      <c r="H2400" s="34">
        <f>CONVERT(INDEX(Htg_StPt_Sch_EZ!$C$4:$I$27,MATCH(Schedules_8760!$C2400,Htg_StPt_Sch_EZ!$B$4:$B$27,0),MATCH(Schedules_8760!$F2400,Htg_StPt_Sch_EZ!$C$3:$I$3,0)),"F","C")</f>
        <v>20.555555555555554</v>
      </c>
      <c r="I2400" s="34">
        <f>CONVERT(INDEX(Htg_StPt_Sch_EZ!$C$31:$I$54,MATCH(Schedules_8760!$C2400,Htg_StPt_Sch_EZ!$B$31:$B$54,0),MATCH(Schedules_8760!$F2400,Htg_StPt_Sch_EZ!$C$30:$I$30,0)),"F","C")</f>
        <v>19.444444444444443</v>
      </c>
      <c r="J2400" s="34">
        <f>CONVERT(INDEX(Clg_StPt_Sch_EZ!$C$4:$I$27,MATCH(Schedules_8760!$C2400,Clg_StPt_Sch_EZ!$B$4:$B$27,0),MATCH(Schedules_8760!$F2400,Clg_StPt_Sch_EZ!$C$3:$I$3,0)),"F","C")</f>
        <v>25.555555555555554</v>
      </c>
      <c r="K2400" s="34">
        <f>CONVERT(INDEX(Clg_StPt_Sch_EZ!$C$31:$I$54,MATCH(Schedules_8760!$C2400,Clg_StPt_Sch_EZ!$B$31:$B$54,0),MATCH(Schedules_8760!$F2400,Clg_StPt_Sch_EZ!$C$30:$I$30,0)),"F","C")</f>
        <v>28.333333333333332</v>
      </c>
      <c r="L2400" s="34">
        <f>CONVERT(INDEX(DHW_StPt_Sch_EZ!$C$4:$I$27,MATCH(Schedules_8760!$C2400,DHW_StPt_Sch_EZ!$B$4:$B$27,0),MATCH(Schedules_8760!$F2400,DHW_StPt_Sch_EZ!$C$3:$I$3,0)),"F","C")</f>
        <v>53.333333333333329</v>
      </c>
      <c r="M2400" s="34">
        <f>CONVERT(INDEX(DHW_StPt_Sch_EZ!$C$31:$I$54,MATCH(Schedules_8760!$C2400,DHW_StPt_Sch_EZ!$B$31:$B$54,0),MATCH(Schedules_8760!$F2400,DHW_StPt_Sch_EZ!$C$30:$I$30,0)),"F","C")</f>
        <v>53.333333333333329</v>
      </c>
      <c r="N2400" s="12"/>
      <c r="O2400" s="12"/>
      <c r="P2400" s="12"/>
    </row>
    <row r="2401" spans="1:16" x14ac:dyDescent="0.25">
      <c r="A2401" s="35">
        <v>2400</v>
      </c>
      <c r="B2401" s="89">
        <v>100.9583333333333</v>
      </c>
      <c r="C2401" s="35">
        <f t="shared" si="185"/>
        <v>24</v>
      </c>
      <c r="D2401" s="35">
        <f t="shared" si="188"/>
        <v>100</v>
      </c>
      <c r="E2401" s="35">
        <f t="shared" si="189"/>
        <v>2</v>
      </c>
      <c r="F2401" s="35" t="str">
        <f t="shared" si="186"/>
        <v>Monday</v>
      </c>
      <c r="G2401" s="35">
        <f t="shared" si="187"/>
        <v>4</v>
      </c>
      <c r="H2401" s="34">
        <f>CONVERT(INDEX(Htg_StPt_Sch_EZ!$C$4:$I$27,MATCH(Schedules_8760!$C2401,Htg_StPt_Sch_EZ!$B$4:$B$27,0),MATCH(Schedules_8760!$F2401,Htg_StPt_Sch_EZ!$C$3:$I$3,0)),"F","C")</f>
        <v>20.555555555555554</v>
      </c>
      <c r="I2401" s="34">
        <f>CONVERT(INDEX(Htg_StPt_Sch_EZ!$C$31:$I$54,MATCH(Schedules_8760!$C2401,Htg_StPt_Sch_EZ!$B$31:$B$54,0),MATCH(Schedules_8760!$F2401,Htg_StPt_Sch_EZ!$C$30:$I$30,0)),"F","C")</f>
        <v>19.444444444444443</v>
      </c>
      <c r="J2401" s="34">
        <f>CONVERT(INDEX(Clg_StPt_Sch_EZ!$C$4:$I$27,MATCH(Schedules_8760!$C2401,Clg_StPt_Sch_EZ!$B$4:$B$27,0),MATCH(Schedules_8760!$F2401,Clg_StPt_Sch_EZ!$C$3:$I$3,0)),"F","C")</f>
        <v>25.555555555555554</v>
      </c>
      <c r="K2401" s="34">
        <f>CONVERT(INDEX(Clg_StPt_Sch_EZ!$C$31:$I$54,MATCH(Schedules_8760!$C2401,Clg_StPt_Sch_EZ!$B$31:$B$54,0),MATCH(Schedules_8760!$F2401,Clg_StPt_Sch_EZ!$C$30:$I$30,0)),"F","C")</f>
        <v>28.333333333333332</v>
      </c>
      <c r="L2401" s="34">
        <f>CONVERT(INDEX(DHW_StPt_Sch_EZ!$C$4:$I$27,MATCH(Schedules_8760!$C2401,DHW_StPt_Sch_EZ!$B$4:$B$27,0),MATCH(Schedules_8760!$F2401,DHW_StPt_Sch_EZ!$C$3:$I$3,0)),"F","C")</f>
        <v>53.333333333333329</v>
      </c>
      <c r="M2401" s="34">
        <f>CONVERT(INDEX(DHW_StPt_Sch_EZ!$C$31:$I$54,MATCH(Schedules_8760!$C2401,DHW_StPt_Sch_EZ!$B$31:$B$54,0),MATCH(Schedules_8760!$F2401,DHW_StPt_Sch_EZ!$C$30:$I$30,0)),"F","C")</f>
        <v>53.333333333333329</v>
      </c>
      <c r="N2401" s="12"/>
      <c r="O2401" s="12"/>
      <c r="P2401" s="12"/>
    </row>
    <row r="2402" spans="1:16" x14ac:dyDescent="0.25">
      <c r="A2402" s="35">
        <v>2401</v>
      </c>
      <c r="B2402" s="89">
        <v>101</v>
      </c>
      <c r="C2402" s="35">
        <f t="shared" si="185"/>
        <v>1</v>
      </c>
      <c r="D2402" s="35">
        <f t="shared" si="188"/>
        <v>101</v>
      </c>
      <c r="E2402" s="35">
        <f t="shared" si="189"/>
        <v>3</v>
      </c>
      <c r="F2402" s="35" t="str">
        <f t="shared" si="186"/>
        <v>Tuesday</v>
      </c>
      <c r="G2402" s="35">
        <f t="shared" si="187"/>
        <v>4</v>
      </c>
      <c r="H2402" s="34">
        <f>CONVERT(INDEX(Htg_StPt_Sch_EZ!$C$4:$I$27,MATCH(Schedules_8760!$C2402,Htg_StPt_Sch_EZ!$B$4:$B$27,0),MATCH(Schedules_8760!$F2402,Htg_StPt_Sch_EZ!$C$3:$I$3,0)),"F","C")</f>
        <v>20.555555555555554</v>
      </c>
      <c r="I2402" s="34">
        <f>CONVERT(INDEX(Htg_StPt_Sch_EZ!$C$31:$I$54,MATCH(Schedules_8760!$C2402,Htg_StPt_Sch_EZ!$B$31:$B$54,0),MATCH(Schedules_8760!$F2402,Htg_StPt_Sch_EZ!$C$30:$I$30,0)),"F","C")</f>
        <v>19.444444444444443</v>
      </c>
      <c r="J2402" s="34">
        <f>CONVERT(INDEX(Clg_StPt_Sch_EZ!$C$4:$I$27,MATCH(Schedules_8760!$C2402,Clg_StPt_Sch_EZ!$B$4:$B$27,0),MATCH(Schedules_8760!$F2402,Clg_StPt_Sch_EZ!$C$3:$I$3,0)),"F","C")</f>
        <v>25.555555555555554</v>
      </c>
      <c r="K2402" s="34">
        <f>CONVERT(INDEX(Clg_StPt_Sch_EZ!$C$31:$I$54,MATCH(Schedules_8760!$C2402,Clg_StPt_Sch_EZ!$B$31:$B$54,0),MATCH(Schedules_8760!$F2402,Clg_StPt_Sch_EZ!$C$30:$I$30,0)),"F","C")</f>
        <v>28.333333333333332</v>
      </c>
      <c r="L2402" s="34">
        <f>CONVERT(INDEX(DHW_StPt_Sch_EZ!$C$4:$I$27,MATCH(Schedules_8760!$C2402,DHW_StPt_Sch_EZ!$B$4:$B$27,0),MATCH(Schedules_8760!$F2402,DHW_StPt_Sch_EZ!$C$3:$I$3,0)),"F","C")</f>
        <v>53.333333333333329</v>
      </c>
      <c r="M2402" s="34">
        <f>CONVERT(INDEX(DHW_StPt_Sch_EZ!$C$31:$I$54,MATCH(Schedules_8760!$C2402,DHW_StPt_Sch_EZ!$B$31:$B$54,0),MATCH(Schedules_8760!$F2402,DHW_StPt_Sch_EZ!$C$30:$I$30,0)),"F","C")</f>
        <v>53.333333333333329</v>
      </c>
      <c r="N2402" s="12"/>
      <c r="O2402" s="12"/>
      <c r="P2402" s="12"/>
    </row>
    <row r="2403" spans="1:16" x14ac:dyDescent="0.25">
      <c r="A2403" s="35">
        <v>2402</v>
      </c>
      <c r="B2403" s="89">
        <v>101.0416666666667</v>
      </c>
      <c r="C2403" s="35">
        <f t="shared" si="185"/>
        <v>2</v>
      </c>
      <c r="D2403" s="35">
        <f t="shared" si="188"/>
        <v>101</v>
      </c>
      <c r="E2403" s="35">
        <f t="shared" si="189"/>
        <v>3</v>
      </c>
      <c r="F2403" s="35" t="str">
        <f t="shared" si="186"/>
        <v>Tuesday</v>
      </c>
      <c r="G2403" s="35">
        <f t="shared" si="187"/>
        <v>4</v>
      </c>
      <c r="H2403" s="34">
        <f>CONVERT(INDEX(Htg_StPt_Sch_EZ!$C$4:$I$27,MATCH(Schedules_8760!$C2403,Htg_StPt_Sch_EZ!$B$4:$B$27,0),MATCH(Schedules_8760!$F2403,Htg_StPt_Sch_EZ!$C$3:$I$3,0)),"F","C")</f>
        <v>20.555555555555554</v>
      </c>
      <c r="I2403" s="34">
        <f>CONVERT(INDEX(Htg_StPt_Sch_EZ!$C$31:$I$54,MATCH(Schedules_8760!$C2403,Htg_StPt_Sch_EZ!$B$31:$B$54,0),MATCH(Schedules_8760!$F2403,Htg_StPt_Sch_EZ!$C$30:$I$30,0)),"F","C")</f>
        <v>19.444444444444443</v>
      </c>
      <c r="J2403" s="34">
        <f>CONVERT(INDEX(Clg_StPt_Sch_EZ!$C$4:$I$27,MATCH(Schedules_8760!$C2403,Clg_StPt_Sch_EZ!$B$4:$B$27,0),MATCH(Schedules_8760!$F2403,Clg_StPt_Sch_EZ!$C$3:$I$3,0)),"F","C")</f>
        <v>25.555555555555554</v>
      </c>
      <c r="K2403" s="34">
        <f>CONVERT(INDEX(Clg_StPt_Sch_EZ!$C$31:$I$54,MATCH(Schedules_8760!$C2403,Clg_StPt_Sch_EZ!$B$31:$B$54,0),MATCH(Schedules_8760!$F2403,Clg_StPt_Sch_EZ!$C$30:$I$30,0)),"F","C")</f>
        <v>28.333333333333332</v>
      </c>
      <c r="L2403" s="34">
        <f>CONVERT(INDEX(DHW_StPt_Sch_EZ!$C$4:$I$27,MATCH(Schedules_8760!$C2403,DHW_StPt_Sch_EZ!$B$4:$B$27,0),MATCH(Schedules_8760!$F2403,DHW_StPt_Sch_EZ!$C$3:$I$3,0)),"F","C")</f>
        <v>53.333333333333329</v>
      </c>
      <c r="M2403" s="34">
        <f>CONVERT(INDEX(DHW_StPt_Sch_EZ!$C$31:$I$54,MATCH(Schedules_8760!$C2403,DHW_StPt_Sch_EZ!$B$31:$B$54,0),MATCH(Schedules_8760!$F2403,DHW_StPt_Sch_EZ!$C$30:$I$30,0)),"F","C")</f>
        <v>53.333333333333329</v>
      </c>
      <c r="N2403" s="12"/>
      <c r="O2403" s="12"/>
      <c r="P2403" s="12"/>
    </row>
    <row r="2404" spans="1:16" x14ac:dyDescent="0.25">
      <c r="A2404" s="35">
        <v>2403</v>
      </c>
      <c r="B2404" s="89">
        <v>101.0833333333333</v>
      </c>
      <c r="C2404" s="35">
        <f t="shared" si="185"/>
        <v>3</v>
      </c>
      <c r="D2404" s="35">
        <f t="shared" si="188"/>
        <v>101</v>
      </c>
      <c r="E2404" s="35">
        <f t="shared" si="189"/>
        <v>3</v>
      </c>
      <c r="F2404" s="35" t="str">
        <f t="shared" si="186"/>
        <v>Tuesday</v>
      </c>
      <c r="G2404" s="35">
        <f t="shared" si="187"/>
        <v>4</v>
      </c>
      <c r="H2404" s="34">
        <f>CONVERT(INDEX(Htg_StPt_Sch_EZ!$C$4:$I$27,MATCH(Schedules_8760!$C2404,Htg_StPt_Sch_EZ!$B$4:$B$27,0),MATCH(Schedules_8760!$F2404,Htg_StPt_Sch_EZ!$C$3:$I$3,0)),"F","C")</f>
        <v>20.555555555555554</v>
      </c>
      <c r="I2404" s="34">
        <f>CONVERT(INDEX(Htg_StPt_Sch_EZ!$C$31:$I$54,MATCH(Schedules_8760!$C2404,Htg_StPt_Sch_EZ!$B$31:$B$54,0),MATCH(Schedules_8760!$F2404,Htg_StPt_Sch_EZ!$C$30:$I$30,0)),"F","C")</f>
        <v>19.444444444444443</v>
      </c>
      <c r="J2404" s="34">
        <f>CONVERT(INDEX(Clg_StPt_Sch_EZ!$C$4:$I$27,MATCH(Schedules_8760!$C2404,Clg_StPt_Sch_EZ!$B$4:$B$27,0),MATCH(Schedules_8760!$F2404,Clg_StPt_Sch_EZ!$C$3:$I$3,0)),"F","C")</f>
        <v>25.555555555555554</v>
      </c>
      <c r="K2404" s="34">
        <f>CONVERT(INDEX(Clg_StPt_Sch_EZ!$C$31:$I$54,MATCH(Schedules_8760!$C2404,Clg_StPt_Sch_EZ!$B$31:$B$54,0),MATCH(Schedules_8760!$F2404,Clg_StPt_Sch_EZ!$C$30:$I$30,0)),"F","C")</f>
        <v>28.333333333333332</v>
      </c>
      <c r="L2404" s="34">
        <f>CONVERT(INDEX(DHW_StPt_Sch_EZ!$C$4:$I$27,MATCH(Schedules_8760!$C2404,DHW_StPt_Sch_EZ!$B$4:$B$27,0),MATCH(Schedules_8760!$F2404,DHW_StPt_Sch_EZ!$C$3:$I$3,0)),"F","C")</f>
        <v>53.333333333333329</v>
      </c>
      <c r="M2404" s="34">
        <f>CONVERT(INDEX(DHW_StPt_Sch_EZ!$C$31:$I$54,MATCH(Schedules_8760!$C2404,DHW_StPt_Sch_EZ!$B$31:$B$54,0),MATCH(Schedules_8760!$F2404,DHW_StPt_Sch_EZ!$C$30:$I$30,0)),"F","C")</f>
        <v>53.333333333333329</v>
      </c>
      <c r="N2404" s="12"/>
      <c r="O2404" s="12"/>
      <c r="P2404" s="12"/>
    </row>
    <row r="2405" spans="1:16" x14ac:dyDescent="0.25">
      <c r="A2405" s="35">
        <v>2404</v>
      </c>
      <c r="B2405" s="89">
        <v>101.125</v>
      </c>
      <c r="C2405" s="35">
        <f t="shared" si="185"/>
        <v>4</v>
      </c>
      <c r="D2405" s="35">
        <f t="shared" si="188"/>
        <v>101</v>
      </c>
      <c r="E2405" s="35">
        <f t="shared" si="189"/>
        <v>3</v>
      </c>
      <c r="F2405" s="35" t="str">
        <f t="shared" si="186"/>
        <v>Tuesday</v>
      </c>
      <c r="G2405" s="35">
        <f t="shared" si="187"/>
        <v>4</v>
      </c>
      <c r="H2405" s="34">
        <f>CONVERT(INDEX(Htg_StPt_Sch_EZ!$C$4:$I$27,MATCH(Schedules_8760!$C2405,Htg_StPt_Sch_EZ!$B$4:$B$27,0),MATCH(Schedules_8760!$F2405,Htg_StPt_Sch_EZ!$C$3:$I$3,0)),"F","C")</f>
        <v>20.555555555555554</v>
      </c>
      <c r="I2405" s="34">
        <f>CONVERT(INDEX(Htg_StPt_Sch_EZ!$C$31:$I$54,MATCH(Schedules_8760!$C2405,Htg_StPt_Sch_EZ!$B$31:$B$54,0),MATCH(Schedules_8760!$F2405,Htg_StPt_Sch_EZ!$C$30:$I$30,0)),"F","C")</f>
        <v>19.444444444444443</v>
      </c>
      <c r="J2405" s="34">
        <f>CONVERT(INDEX(Clg_StPt_Sch_EZ!$C$4:$I$27,MATCH(Schedules_8760!$C2405,Clg_StPt_Sch_EZ!$B$4:$B$27,0),MATCH(Schedules_8760!$F2405,Clg_StPt_Sch_EZ!$C$3:$I$3,0)),"F","C")</f>
        <v>25.555555555555554</v>
      </c>
      <c r="K2405" s="34">
        <f>CONVERT(INDEX(Clg_StPt_Sch_EZ!$C$31:$I$54,MATCH(Schedules_8760!$C2405,Clg_StPt_Sch_EZ!$B$31:$B$54,0),MATCH(Schedules_8760!$F2405,Clg_StPt_Sch_EZ!$C$30:$I$30,0)),"F","C")</f>
        <v>28.333333333333332</v>
      </c>
      <c r="L2405" s="34">
        <f>CONVERT(INDEX(DHW_StPt_Sch_EZ!$C$4:$I$27,MATCH(Schedules_8760!$C2405,DHW_StPt_Sch_EZ!$B$4:$B$27,0),MATCH(Schedules_8760!$F2405,DHW_StPt_Sch_EZ!$C$3:$I$3,0)),"F","C")</f>
        <v>53.333333333333329</v>
      </c>
      <c r="M2405" s="34">
        <f>CONVERT(INDEX(DHW_StPt_Sch_EZ!$C$31:$I$54,MATCH(Schedules_8760!$C2405,DHW_StPt_Sch_EZ!$B$31:$B$54,0),MATCH(Schedules_8760!$F2405,DHW_StPt_Sch_EZ!$C$30:$I$30,0)),"F","C")</f>
        <v>53.333333333333329</v>
      </c>
      <c r="N2405" s="12"/>
      <c r="O2405" s="12"/>
      <c r="P2405" s="12"/>
    </row>
    <row r="2406" spans="1:16" x14ac:dyDescent="0.25">
      <c r="A2406" s="35">
        <v>2405</v>
      </c>
      <c r="B2406" s="89">
        <v>101.1666666666667</v>
      </c>
      <c r="C2406" s="35">
        <f t="shared" si="185"/>
        <v>5</v>
      </c>
      <c r="D2406" s="35">
        <f t="shared" si="188"/>
        <v>101</v>
      </c>
      <c r="E2406" s="35">
        <f t="shared" si="189"/>
        <v>3</v>
      </c>
      <c r="F2406" s="35" t="str">
        <f t="shared" si="186"/>
        <v>Tuesday</v>
      </c>
      <c r="G2406" s="35">
        <f t="shared" si="187"/>
        <v>4</v>
      </c>
      <c r="H2406" s="34">
        <f>CONVERT(INDEX(Htg_StPt_Sch_EZ!$C$4:$I$27,MATCH(Schedules_8760!$C2406,Htg_StPt_Sch_EZ!$B$4:$B$27,0),MATCH(Schedules_8760!$F2406,Htg_StPt_Sch_EZ!$C$3:$I$3,0)),"F","C")</f>
        <v>20.555555555555554</v>
      </c>
      <c r="I2406" s="34">
        <f>CONVERT(INDEX(Htg_StPt_Sch_EZ!$C$31:$I$54,MATCH(Schedules_8760!$C2406,Htg_StPt_Sch_EZ!$B$31:$B$54,0),MATCH(Schedules_8760!$F2406,Htg_StPt_Sch_EZ!$C$30:$I$30,0)),"F","C")</f>
        <v>19.444444444444443</v>
      </c>
      <c r="J2406" s="34">
        <f>CONVERT(INDEX(Clg_StPt_Sch_EZ!$C$4:$I$27,MATCH(Schedules_8760!$C2406,Clg_StPt_Sch_EZ!$B$4:$B$27,0),MATCH(Schedules_8760!$F2406,Clg_StPt_Sch_EZ!$C$3:$I$3,0)),"F","C")</f>
        <v>25.555555555555554</v>
      </c>
      <c r="K2406" s="34">
        <f>CONVERT(INDEX(Clg_StPt_Sch_EZ!$C$31:$I$54,MATCH(Schedules_8760!$C2406,Clg_StPt_Sch_EZ!$B$31:$B$54,0),MATCH(Schedules_8760!$F2406,Clg_StPt_Sch_EZ!$C$30:$I$30,0)),"F","C")</f>
        <v>28.333333333333332</v>
      </c>
      <c r="L2406" s="34">
        <f>CONVERT(INDEX(DHW_StPt_Sch_EZ!$C$4:$I$27,MATCH(Schedules_8760!$C2406,DHW_StPt_Sch_EZ!$B$4:$B$27,0),MATCH(Schedules_8760!$F2406,DHW_StPt_Sch_EZ!$C$3:$I$3,0)),"F","C")</f>
        <v>53.333333333333329</v>
      </c>
      <c r="M2406" s="34">
        <f>CONVERT(INDEX(DHW_StPt_Sch_EZ!$C$31:$I$54,MATCH(Schedules_8760!$C2406,DHW_StPt_Sch_EZ!$B$31:$B$54,0),MATCH(Schedules_8760!$F2406,DHW_StPt_Sch_EZ!$C$30:$I$30,0)),"F","C")</f>
        <v>53.333333333333329</v>
      </c>
      <c r="N2406" s="12"/>
      <c r="O2406" s="12"/>
      <c r="P2406" s="12"/>
    </row>
    <row r="2407" spans="1:16" x14ac:dyDescent="0.25">
      <c r="A2407" s="35">
        <v>2406</v>
      </c>
      <c r="B2407" s="89">
        <v>101.2083333333333</v>
      </c>
      <c r="C2407" s="35">
        <f t="shared" si="185"/>
        <v>6</v>
      </c>
      <c r="D2407" s="35">
        <f t="shared" si="188"/>
        <v>101</v>
      </c>
      <c r="E2407" s="35">
        <f t="shared" si="189"/>
        <v>3</v>
      </c>
      <c r="F2407" s="35" t="str">
        <f t="shared" si="186"/>
        <v>Tuesday</v>
      </c>
      <c r="G2407" s="35">
        <f t="shared" si="187"/>
        <v>4</v>
      </c>
      <c r="H2407" s="34">
        <f>CONVERT(INDEX(Htg_StPt_Sch_EZ!$C$4:$I$27,MATCH(Schedules_8760!$C2407,Htg_StPt_Sch_EZ!$B$4:$B$27,0),MATCH(Schedules_8760!$F2407,Htg_StPt_Sch_EZ!$C$3:$I$3,0)),"F","C")</f>
        <v>20.555555555555554</v>
      </c>
      <c r="I2407" s="34">
        <f>CONVERT(INDEX(Htg_StPt_Sch_EZ!$C$31:$I$54,MATCH(Schedules_8760!$C2407,Htg_StPt_Sch_EZ!$B$31:$B$54,0),MATCH(Schedules_8760!$F2407,Htg_StPt_Sch_EZ!$C$30:$I$30,0)),"F","C")</f>
        <v>19.444444444444443</v>
      </c>
      <c r="J2407" s="34">
        <f>CONVERT(INDEX(Clg_StPt_Sch_EZ!$C$4:$I$27,MATCH(Schedules_8760!$C2407,Clg_StPt_Sch_EZ!$B$4:$B$27,0),MATCH(Schedules_8760!$F2407,Clg_StPt_Sch_EZ!$C$3:$I$3,0)),"F","C")</f>
        <v>25.555555555555554</v>
      </c>
      <c r="K2407" s="34">
        <f>CONVERT(INDEX(Clg_StPt_Sch_EZ!$C$31:$I$54,MATCH(Schedules_8760!$C2407,Clg_StPt_Sch_EZ!$B$31:$B$54,0),MATCH(Schedules_8760!$F2407,Clg_StPt_Sch_EZ!$C$30:$I$30,0)),"F","C")</f>
        <v>28.333333333333332</v>
      </c>
      <c r="L2407" s="34">
        <f>CONVERT(INDEX(DHW_StPt_Sch_EZ!$C$4:$I$27,MATCH(Schedules_8760!$C2407,DHW_StPt_Sch_EZ!$B$4:$B$27,0),MATCH(Schedules_8760!$F2407,DHW_StPt_Sch_EZ!$C$3:$I$3,0)),"F","C")</f>
        <v>53.333333333333329</v>
      </c>
      <c r="M2407" s="34">
        <f>CONVERT(INDEX(DHW_StPt_Sch_EZ!$C$31:$I$54,MATCH(Schedules_8760!$C2407,DHW_StPt_Sch_EZ!$B$31:$B$54,0),MATCH(Schedules_8760!$F2407,DHW_StPt_Sch_EZ!$C$30:$I$30,0)),"F","C")</f>
        <v>53.333333333333329</v>
      </c>
      <c r="N2407" s="12"/>
      <c r="O2407" s="12"/>
      <c r="P2407" s="12"/>
    </row>
    <row r="2408" spans="1:16" x14ac:dyDescent="0.25">
      <c r="A2408" s="35">
        <v>2407</v>
      </c>
      <c r="B2408" s="89">
        <v>101.25</v>
      </c>
      <c r="C2408" s="35">
        <f t="shared" si="185"/>
        <v>7</v>
      </c>
      <c r="D2408" s="35">
        <f t="shared" si="188"/>
        <v>101</v>
      </c>
      <c r="E2408" s="35">
        <f t="shared" si="189"/>
        <v>3</v>
      </c>
      <c r="F2408" s="35" t="str">
        <f t="shared" si="186"/>
        <v>Tuesday</v>
      </c>
      <c r="G2408" s="35">
        <f t="shared" si="187"/>
        <v>4</v>
      </c>
      <c r="H2408" s="34">
        <f>CONVERT(INDEX(Htg_StPt_Sch_EZ!$C$4:$I$27,MATCH(Schedules_8760!$C2408,Htg_StPt_Sch_EZ!$B$4:$B$27,0),MATCH(Schedules_8760!$F2408,Htg_StPt_Sch_EZ!$C$3:$I$3,0)),"F","C")</f>
        <v>20.555555555555554</v>
      </c>
      <c r="I2408" s="34">
        <f>CONVERT(INDEX(Htg_StPt_Sch_EZ!$C$31:$I$54,MATCH(Schedules_8760!$C2408,Htg_StPt_Sch_EZ!$B$31:$B$54,0),MATCH(Schedules_8760!$F2408,Htg_StPt_Sch_EZ!$C$30:$I$30,0)),"F","C")</f>
        <v>19.444444444444443</v>
      </c>
      <c r="J2408" s="34">
        <f>CONVERT(INDEX(Clg_StPt_Sch_EZ!$C$4:$I$27,MATCH(Schedules_8760!$C2408,Clg_StPt_Sch_EZ!$B$4:$B$27,0),MATCH(Schedules_8760!$F2408,Clg_StPt_Sch_EZ!$C$3:$I$3,0)),"F","C")</f>
        <v>25.555555555555554</v>
      </c>
      <c r="K2408" s="34">
        <f>CONVERT(INDEX(Clg_StPt_Sch_EZ!$C$31:$I$54,MATCH(Schedules_8760!$C2408,Clg_StPt_Sch_EZ!$B$31:$B$54,0),MATCH(Schedules_8760!$F2408,Clg_StPt_Sch_EZ!$C$30:$I$30,0)),"F","C")</f>
        <v>28.333333333333332</v>
      </c>
      <c r="L2408" s="34">
        <f>CONVERT(INDEX(DHW_StPt_Sch_EZ!$C$4:$I$27,MATCH(Schedules_8760!$C2408,DHW_StPt_Sch_EZ!$B$4:$B$27,0),MATCH(Schedules_8760!$F2408,DHW_StPt_Sch_EZ!$C$3:$I$3,0)),"F","C")</f>
        <v>53.333333333333329</v>
      </c>
      <c r="M2408" s="34">
        <f>CONVERT(INDEX(DHW_StPt_Sch_EZ!$C$31:$I$54,MATCH(Schedules_8760!$C2408,DHW_StPt_Sch_EZ!$B$31:$B$54,0),MATCH(Schedules_8760!$F2408,DHW_StPt_Sch_EZ!$C$30:$I$30,0)),"F","C")</f>
        <v>53.333333333333329</v>
      </c>
      <c r="N2408" s="12"/>
      <c r="O2408" s="12"/>
      <c r="P2408" s="12"/>
    </row>
    <row r="2409" spans="1:16" x14ac:dyDescent="0.25">
      <c r="A2409" s="35">
        <v>2408</v>
      </c>
      <c r="B2409" s="89">
        <v>101.2916666666667</v>
      </c>
      <c r="C2409" s="35">
        <f t="shared" si="185"/>
        <v>8</v>
      </c>
      <c r="D2409" s="35">
        <f t="shared" si="188"/>
        <v>101</v>
      </c>
      <c r="E2409" s="35">
        <f t="shared" si="189"/>
        <v>3</v>
      </c>
      <c r="F2409" s="35" t="str">
        <f t="shared" si="186"/>
        <v>Tuesday</v>
      </c>
      <c r="G2409" s="35">
        <f t="shared" si="187"/>
        <v>4</v>
      </c>
      <c r="H2409" s="34">
        <f>CONVERT(INDEX(Htg_StPt_Sch_EZ!$C$4:$I$27,MATCH(Schedules_8760!$C2409,Htg_StPt_Sch_EZ!$B$4:$B$27,0),MATCH(Schedules_8760!$F2409,Htg_StPt_Sch_EZ!$C$3:$I$3,0)),"F","C")</f>
        <v>20.555555555555554</v>
      </c>
      <c r="I2409" s="34">
        <f>CONVERT(INDEX(Htg_StPt_Sch_EZ!$C$31:$I$54,MATCH(Schedules_8760!$C2409,Htg_StPt_Sch_EZ!$B$31:$B$54,0),MATCH(Schedules_8760!$F2409,Htg_StPt_Sch_EZ!$C$30:$I$30,0)),"F","C")</f>
        <v>19.444444444444443</v>
      </c>
      <c r="J2409" s="34">
        <f>CONVERT(INDEX(Clg_StPt_Sch_EZ!$C$4:$I$27,MATCH(Schedules_8760!$C2409,Clg_StPt_Sch_EZ!$B$4:$B$27,0),MATCH(Schedules_8760!$F2409,Clg_StPt_Sch_EZ!$C$3:$I$3,0)),"F","C")</f>
        <v>25.555555555555554</v>
      </c>
      <c r="K2409" s="34">
        <f>CONVERT(INDEX(Clg_StPt_Sch_EZ!$C$31:$I$54,MATCH(Schedules_8760!$C2409,Clg_StPt_Sch_EZ!$B$31:$B$54,0),MATCH(Schedules_8760!$F2409,Clg_StPt_Sch_EZ!$C$30:$I$30,0)),"F","C")</f>
        <v>25</v>
      </c>
      <c r="L2409" s="34">
        <f>CONVERT(INDEX(DHW_StPt_Sch_EZ!$C$4:$I$27,MATCH(Schedules_8760!$C2409,DHW_StPt_Sch_EZ!$B$4:$B$27,0),MATCH(Schedules_8760!$F2409,DHW_StPt_Sch_EZ!$C$3:$I$3,0)),"F","C")</f>
        <v>53.333333333333329</v>
      </c>
      <c r="M2409" s="34">
        <f>CONVERT(INDEX(DHW_StPt_Sch_EZ!$C$31:$I$54,MATCH(Schedules_8760!$C2409,DHW_StPt_Sch_EZ!$B$31:$B$54,0),MATCH(Schedules_8760!$F2409,DHW_StPt_Sch_EZ!$C$30:$I$30,0)),"F","C")</f>
        <v>53.333333333333329</v>
      </c>
      <c r="N2409" s="12"/>
      <c r="O2409" s="12"/>
      <c r="P2409" s="12"/>
    </row>
    <row r="2410" spans="1:16" x14ac:dyDescent="0.25">
      <c r="A2410" s="35">
        <v>2409</v>
      </c>
      <c r="B2410" s="89">
        <v>101.3333333333333</v>
      </c>
      <c r="C2410" s="35">
        <f t="shared" si="185"/>
        <v>9</v>
      </c>
      <c r="D2410" s="35">
        <f t="shared" si="188"/>
        <v>101</v>
      </c>
      <c r="E2410" s="35">
        <f t="shared" si="189"/>
        <v>3</v>
      </c>
      <c r="F2410" s="35" t="str">
        <f t="shared" si="186"/>
        <v>Tuesday</v>
      </c>
      <c r="G2410" s="35">
        <f t="shared" si="187"/>
        <v>4</v>
      </c>
      <c r="H2410" s="34">
        <f>CONVERT(INDEX(Htg_StPt_Sch_EZ!$C$4:$I$27,MATCH(Schedules_8760!$C2410,Htg_StPt_Sch_EZ!$B$4:$B$27,0),MATCH(Schedules_8760!$F2410,Htg_StPt_Sch_EZ!$C$3:$I$3,0)),"F","C")</f>
        <v>20.555555555555554</v>
      </c>
      <c r="I2410" s="34">
        <f>CONVERT(INDEX(Htg_StPt_Sch_EZ!$C$31:$I$54,MATCH(Schedules_8760!$C2410,Htg_StPt_Sch_EZ!$B$31:$B$54,0),MATCH(Schedules_8760!$F2410,Htg_StPt_Sch_EZ!$C$30:$I$30,0)),"F","C")</f>
        <v>19.444444444444443</v>
      </c>
      <c r="J2410" s="34">
        <f>CONVERT(INDEX(Clg_StPt_Sch_EZ!$C$4:$I$27,MATCH(Schedules_8760!$C2410,Clg_StPt_Sch_EZ!$B$4:$B$27,0),MATCH(Schedules_8760!$F2410,Clg_StPt_Sch_EZ!$C$3:$I$3,0)),"F","C")</f>
        <v>25.555555555555554</v>
      </c>
      <c r="K2410" s="34">
        <f>CONVERT(INDEX(Clg_StPt_Sch_EZ!$C$31:$I$54,MATCH(Schedules_8760!$C2410,Clg_StPt_Sch_EZ!$B$31:$B$54,0),MATCH(Schedules_8760!$F2410,Clg_StPt_Sch_EZ!$C$30:$I$30,0)),"F","C")</f>
        <v>25</v>
      </c>
      <c r="L2410" s="34">
        <f>CONVERT(INDEX(DHW_StPt_Sch_EZ!$C$4:$I$27,MATCH(Schedules_8760!$C2410,DHW_StPt_Sch_EZ!$B$4:$B$27,0),MATCH(Schedules_8760!$F2410,DHW_StPt_Sch_EZ!$C$3:$I$3,0)),"F","C")</f>
        <v>53.333333333333329</v>
      </c>
      <c r="M2410" s="34">
        <f>CONVERT(INDEX(DHW_StPt_Sch_EZ!$C$31:$I$54,MATCH(Schedules_8760!$C2410,DHW_StPt_Sch_EZ!$B$31:$B$54,0),MATCH(Schedules_8760!$F2410,DHW_StPt_Sch_EZ!$C$30:$I$30,0)),"F","C")</f>
        <v>53.333333333333329</v>
      </c>
      <c r="N2410" s="12"/>
      <c r="O2410" s="12"/>
      <c r="P2410" s="12"/>
    </row>
    <row r="2411" spans="1:16" x14ac:dyDescent="0.25">
      <c r="A2411" s="35">
        <v>2410</v>
      </c>
      <c r="B2411" s="89">
        <v>101.375</v>
      </c>
      <c r="C2411" s="35">
        <f t="shared" si="185"/>
        <v>10</v>
      </c>
      <c r="D2411" s="35">
        <f t="shared" si="188"/>
        <v>101</v>
      </c>
      <c r="E2411" s="35">
        <f t="shared" si="189"/>
        <v>3</v>
      </c>
      <c r="F2411" s="35" t="str">
        <f t="shared" si="186"/>
        <v>Tuesday</v>
      </c>
      <c r="G2411" s="35">
        <f t="shared" si="187"/>
        <v>4</v>
      </c>
      <c r="H2411" s="34">
        <f>CONVERT(INDEX(Htg_StPt_Sch_EZ!$C$4:$I$27,MATCH(Schedules_8760!$C2411,Htg_StPt_Sch_EZ!$B$4:$B$27,0),MATCH(Schedules_8760!$F2411,Htg_StPt_Sch_EZ!$C$3:$I$3,0)),"F","C")</f>
        <v>20.555555555555554</v>
      </c>
      <c r="I2411" s="34">
        <f>CONVERT(INDEX(Htg_StPt_Sch_EZ!$C$31:$I$54,MATCH(Schedules_8760!$C2411,Htg_StPt_Sch_EZ!$B$31:$B$54,0),MATCH(Schedules_8760!$F2411,Htg_StPt_Sch_EZ!$C$30:$I$30,0)),"F","C")</f>
        <v>19.444444444444443</v>
      </c>
      <c r="J2411" s="34">
        <f>CONVERT(INDEX(Clg_StPt_Sch_EZ!$C$4:$I$27,MATCH(Schedules_8760!$C2411,Clg_StPt_Sch_EZ!$B$4:$B$27,0),MATCH(Schedules_8760!$F2411,Clg_StPt_Sch_EZ!$C$3:$I$3,0)),"F","C")</f>
        <v>25.555555555555554</v>
      </c>
      <c r="K2411" s="34">
        <f>CONVERT(INDEX(Clg_StPt_Sch_EZ!$C$31:$I$54,MATCH(Schedules_8760!$C2411,Clg_StPt_Sch_EZ!$B$31:$B$54,0),MATCH(Schedules_8760!$F2411,Clg_StPt_Sch_EZ!$C$30:$I$30,0)),"F","C")</f>
        <v>25</v>
      </c>
      <c r="L2411" s="34">
        <f>CONVERT(INDEX(DHW_StPt_Sch_EZ!$C$4:$I$27,MATCH(Schedules_8760!$C2411,DHW_StPt_Sch_EZ!$B$4:$B$27,0),MATCH(Schedules_8760!$F2411,DHW_StPt_Sch_EZ!$C$3:$I$3,0)),"F","C")</f>
        <v>53.333333333333329</v>
      </c>
      <c r="M2411" s="34">
        <f>CONVERT(INDEX(DHW_StPt_Sch_EZ!$C$31:$I$54,MATCH(Schedules_8760!$C2411,DHW_StPt_Sch_EZ!$B$31:$B$54,0),MATCH(Schedules_8760!$F2411,DHW_StPt_Sch_EZ!$C$30:$I$30,0)),"F","C")</f>
        <v>53.333333333333329</v>
      </c>
      <c r="N2411" s="12"/>
      <c r="O2411" s="12"/>
      <c r="P2411" s="12"/>
    </row>
    <row r="2412" spans="1:16" x14ac:dyDescent="0.25">
      <c r="A2412" s="35">
        <v>2411</v>
      </c>
      <c r="B2412" s="89">
        <v>101.4166666666667</v>
      </c>
      <c r="C2412" s="35">
        <f t="shared" si="185"/>
        <v>11</v>
      </c>
      <c r="D2412" s="35">
        <f t="shared" si="188"/>
        <v>101</v>
      </c>
      <c r="E2412" s="35">
        <f t="shared" si="189"/>
        <v>3</v>
      </c>
      <c r="F2412" s="35" t="str">
        <f t="shared" si="186"/>
        <v>Tuesday</v>
      </c>
      <c r="G2412" s="35">
        <f t="shared" si="187"/>
        <v>4</v>
      </c>
      <c r="H2412" s="34">
        <f>CONVERT(INDEX(Htg_StPt_Sch_EZ!$C$4:$I$27,MATCH(Schedules_8760!$C2412,Htg_StPt_Sch_EZ!$B$4:$B$27,0),MATCH(Schedules_8760!$F2412,Htg_StPt_Sch_EZ!$C$3:$I$3,0)),"F","C")</f>
        <v>20.555555555555554</v>
      </c>
      <c r="I2412" s="34">
        <f>CONVERT(INDEX(Htg_StPt_Sch_EZ!$C$31:$I$54,MATCH(Schedules_8760!$C2412,Htg_StPt_Sch_EZ!$B$31:$B$54,0),MATCH(Schedules_8760!$F2412,Htg_StPt_Sch_EZ!$C$30:$I$30,0)),"F","C")</f>
        <v>19.444444444444443</v>
      </c>
      <c r="J2412" s="34">
        <f>CONVERT(INDEX(Clg_StPt_Sch_EZ!$C$4:$I$27,MATCH(Schedules_8760!$C2412,Clg_StPt_Sch_EZ!$B$4:$B$27,0),MATCH(Schedules_8760!$F2412,Clg_StPt_Sch_EZ!$C$3:$I$3,0)),"F","C")</f>
        <v>25.555555555555554</v>
      </c>
      <c r="K2412" s="34">
        <f>CONVERT(INDEX(Clg_StPt_Sch_EZ!$C$31:$I$54,MATCH(Schedules_8760!$C2412,Clg_StPt_Sch_EZ!$B$31:$B$54,0),MATCH(Schedules_8760!$F2412,Clg_StPt_Sch_EZ!$C$30:$I$30,0)),"F","C")</f>
        <v>25</v>
      </c>
      <c r="L2412" s="34">
        <f>CONVERT(INDEX(DHW_StPt_Sch_EZ!$C$4:$I$27,MATCH(Schedules_8760!$C2412,DHW_StPt_Sch_EZ!$B$4:$B$27,0),MATCH(Schedules_8760!$F2412,DHW_StPt_Sch_EZ!$C$3:$I$3,0)),"F","C")</f>
        <v>53.333333333333329</v>
      </c>
      <c r="M2412" s="34">
        <f>CONVERT(INDEX(DHW_StPt_Sch_EZ!$C$31:$I$54,MATCH(Schedules_8760!$C2412,DHW_StPt_Sch_EZ!$B$31:$B$54,0),MATCH(Schedules_8760!$F2412,DHW_StPt_Sch_EZ!$C$30:$I$30,0)),"F","C")</f>
        <v>53.333333333333329</v>
      </c>
      <c r="N2412" s="12"/>
      <c r="O2412" s="12"/>
      <c r="P2412" s="12"/>
    </row>
    <row r="2413" spans="1:16" x14ac:dyDescent="0.25">
      <c r="A2413" s="35">
        <v>2412</v>
      </c>
      <c r="B2413" s="89">
        <v>101.4583333333333</v>
      </c>
      <c r="C2413" s="35">
        <f t="shared" si="185"/>
        <v>12</v>
      </c>
      <c r="D2413" s="35">
        <f t="shared" si="188"/>
        <v>101</v>
      </c>
      <c r="E2413" s="35">
        <f t="shared" si="189"/>
        <v>3</v>
      </c>
      <c r="F2413" s="35" t="str">
        <f t="shared" si="186"/>
        <v>Tuesday</v>
      </c>
      <c r="G2413" s="35">
        <f t="shared" si="187"/>
        <v>4</v>
      </c>
      <c r="H2413" s="34">
        <f>CONVERT(INDEX(Htg_StPt_Sch_EZ!$C$4:$I$27,MATCH(Schedules_8760!$C2413,Htg_StPt_Sch_EZ!$B$4:$B$27,0),MATCH(Schedules_8760!$F2413,Htg_StPt_Sch_EZ!$C$3:$I$3,0)),"F","C")</f>
        <v>20.555555555555554</v>
      </c>
      <c r="I2413" s="34">
        <f>CONVERT(INDEX(Htg_StPt_Sch_EZ!$C$31:$I$54,MATCH(Schedules_8760!$C2413,Htg_StPt_Sch_EZ!$B$31:$B$54,0),MATCH(Schedules_8760!$F2413,Htg_StPt_Sch_EZ!$C$30:$I$30,0)),"F","C")</f>
        <v>19.444444444444443</v>
      </c>
      <c r="J2413" s="34">
        <f>CONVERT(INDEX(Clg_StPt_Sch_EZ!$C$4:$I$27,MATCH(Schedules_8760!$C2413,Clg_StPt_Sch_EZ!$B$4:$B$27,0),MATCH(Schedules_8760!$F2413,Clg_StPt_Sch_EZ!$C$3:$I$3,0)),"F","C")</f>
        <v>25.555555555555554</v>
      </c>
      <c r="K2413" s="34">
        <f>CONVERT(INDEX(Clg_StPt_Sch_EZ!$C$31:$I$54,MATCH(Schedules_8760!$C2413,Clg_StPt_Sch_EZ!$B$31:$B$54,0),MATCH(Schedules_8760!$F2413,Clg_StPt_Sch_EZ!$C$30:$I$30,0)),"F","C")</f>
        <v>25</v>
      </c>
      <c r="L2413" s="34">
        <f>CONVERT(INDEX(DHW_StPt_Sch_EZ!$C$4:$I$27,MATCH(Schedules_8760!$C2413,DHW_StPt_Sch_EZ!$B$4:$B$27,0),MATCH(Schedules_8760!$F2413,DHW_StPt_Sch_EZ!$C$3:$I$3,0)),"F","C")</f>
        <v>53.333333333333329</v>
      </c>
      <c r="M2413" s="34">
        <f>CONVERT(INDEX(DHW_StPt_Sch_EZ!$C$31:$I$54,MATCH(Schedules_8760!$C2413,DHW_StPt_Sch_EZ!$B$31:$B$54,0),MATCH(Schedules_8760!$F2413,DHW_StPt_Sch_EZ!$C$30:$I$30,0)),"F","C")</f>
        <v>53.333333333333329</v>
      </c>
      <c r="N2413" s="12"/>
      <c r="O2413" s="12"/>
      <c r="P2413" s="12"/>
    </row>
    <row r="2414" spans="1:16" x14ac:dyDescent="0.25">
      <c r="A2414" s="35">
        <v>2413</v>
      </c>
      <c r="B2414" s="89">
        <v>101.5</v>
      </c>
      <c r="C2414" s="35">
        <f t="shared" si="185"/>
        <v>13</v>
      </c>
      <c r="D2414" s="35">
        <f t="shared" si="188"/>
        <v>101</v>
      </c>
      <c r="E2414" s="35">
        <f t="shared" si="189"/>
        <v>3</v>
      </c>
      <c r="F2414" s="35" t="str">
        <f t="shared" si="186"/>
        <v>Tuesday</v>
      </c>
      <c r="G2414" s="35">
        <f t="shared" si="187"/>
        <v>4</v>
      </c>
      <c r="H2414" s="34">
        <f>CONVERT(INDEX(Htg_StPt_Sch_EZ!$C$4:$I$27,MATCH(Schedules_8760!$C2414,Htg_StPt_Sch_EZ!$B$4:$B$27,0),MATCH(Schedules_8760!$F2414,Htg_StPt_Sch_EZ!$C$3:$I$3,0)),"F","C")</f>
        <v>20.555555555555554</v>
      </c>
      <c r="I2414" s="34">
        <f>CONVERT(INDEX(Htg_StPt_Sch_EZ!$C$31:$I$54,MATCH(Schedules_8760!$C2414,Htg_StPt_Sch_EZ!$B$31:$B$54,0),MATCH(Schedules_8760!$F2414,Htg_StPt_Sch_EZ!$C$30:$I$30,0)),"F","C")</f>
        <v>19.444444444444443</v>
      </c>
      <c r="J2414" s="34">
        <f>CONVERT(INDEX(Clg_StPt_Sch_EZ!$C$4:$I$27,MATCH(Schedules_8760!$C2414,Clg_StPt_Sch_EZ!$B$4:$B$27,0),MATCH(Schedules_8760!$F2414,Clg_StPt_Sch_EZ!$C$3:$I$3,0)),"F","C")</f>
        <v>25.555555555555554</v>
      </c>
      <c r="K2414" s="34">
        <f>CONVERT(INDEX(Clg_StPt_Sch_EZ!$C$31:$I$54,MATCH(Schedules_8760!$C2414,Clg_StPt_Sch_EZ!$B$31:$B$54,0),MATCH(Schedules_8760!$F2414,Clg_StPt_Sch_EZ!$C$30:$I$30,0)),"F","C")</f>
        <v>25</v>
      </c>
      <c r="L2414" s="34">
        <f>CONVERT(INDEX(DHW_StPt_Sch_EZ!$C$4:$I$27,MATCH(Schedules_8760!$C2414,DHW_StPt_Sch_EZ!$B$4:$B$27,0),MATCH(Schedules_8760!$F2414,DHW_StPt_Sch_EZ!$C$3:$I$3,0)),"F","C")</f>
        <v>53.333333333333329</v>
      </c>
      <c r="M2414" s="34">
        <f>CONVERT(INDEX(DHW_StPt_Sch_EZ!$C$31:$I$54,MATCH(Schedules_8760!$C2414,DHW_StPt_Sch_EZ!$B$31:$B$54,0),MATCH(Schedules_8760!$F2414,DHW_StPt_Sch_EZ!$C$30:$I$30,0)),"F","C")</f>
        <v>53.333333333333329</v>
      </c>
      <c r="N2414" s="12"/>
      <c r="O2414" s="12"/>
      <c r="P2414" s="12"/>
    </row>
    <row r="2415" spans="1:16" x14ac:dyDescent="0.25">
      <c r="A2415" s="35">
        <v>2414</v>
      </c>
      <c r="B2415" s="89">
        <v>101.5416666666667</v>
      </c>
      <c r="C2415" s="35">
        <f t="shared" si="185"/>
        <v>14</v>
      </c>
      <c r="D2415" s="35">
        <f t="shared" si="188"/>
        <v>101</v>
      </c>
      <c r="E2415" s="35">
        <f t="shared" si="189"/>
        <v>3</v>
      </c>
      <c r="F2415" s="35" t="str">
        <f t="shared" si="186"/>
        <v>Tuesday</v>
      </c>
      <c r="G2415" s="35">
        <f t="shared" si="187"/>
        <v>4</v>
      </c>
      <c r="H2415" s="34">
        <f>CONVERT(INDEX(Htg_StPt_Sch_EZ!$C$4:$I$27,MATCH(Schedules_8760!$C2415,Htg_StPt_Sch_EZ!$B$4:$B$27,0),MATCH(Schedules_8760!$F2415,Htg_StPt_Sch_EZ!$C$3:$I$3,0)),"F","C")</f>
        <v>20.555555555555554</v>
      </c>
      <c r="I2415" s="34">
        <f>CONVERT(INDEX(Htg_StPt_Sch_EZ!$C$31:$I$54,MATCH(Schedules_8760!$C2415,Htg_StPt_Sch_EZ!$B$31:$B$54,0),MATCH(Schedules_8760!$F2415,Htg_StPt_Sch_EZ!$C$30:$I$30,0)),"F","C")</f>
        <v>19.444444444444443</v>
      </c>
      <c r="J2415" s="34">
        <f>CONVERT(INDEX(Clg_StPt_Sch_EZ!$C$4:$I$27,MATCH(Schedules_8760!$C2415,Clg_StPt_Sch_EZ!$B$4:$B$27,0),MATCH(Schedules_8760!$F2415,Clg_StPt_Sch_EZ!$C$3:$I$3,0)),"F","C")</f>
        <v>25.555555555555554</v>
      </c>
      <c r="K2415" s="34">
        <f>CONVERT(INDEX(Clg_StPt_Sch_EZ!$C$31:$I$54,MATCH(Schedules_8760!$C2415,Clg_StPt_Sch_EZ!$B$31:$B$54,0),MATCH(Schedules_8760!$F2415,Clg_StPt_Sch_EZ!$C$30:$I$30,0)),"F","C")</f>
        <v>25</v>
      </c>
      <c r="L2415" s="34">
        <f>CONVERT(INDEX(DHW_StPt_Sch_EZ!$C$4:$I$27,MATCH(Schedules_8760!$C2415,DHW_StPt_Sch_EZ!$B$4:$B$27,0),MATCH(Schedules_8760!$F2415,DHW_StPt_Sch_EZ!$C$3:$I$3,0)),"F","C")</f>
        <v>53.333333333333329</v>
      </c>
      <c r="M2415" s="34">
        <f>CONVERT(INDEX(DHW_StPt_Sch_EZ!$C$31:$I$54,MATCH(Schedules_8760!$C2415,DHW_StPt_Sch_EZ!$B$31:$B$54,0),MATCH(Schedules_8760!$F2415,DHW_StPt_Sch_EZ!$C$30:$I$30,0)),"F","C")</f>
        <v>53.333333333333329</v>
      </c>
      <c r="N2415" s="12"/>
      <c r="O2415" s="12"/>
      <c r="P2415" s="12"/>
    </row>
    <row r="2416" spans="1:16" x14ac:dyDescent="0.25">
      <c r="A2416" s="35">
        <v>2415</v>
      </c>
      <c r="B2416" s="89">
        <v>101.5833333333333</v>
      </c>
      <c r="C2416" s="35">
        <f t="shared" si="185"/>
        <v>15</v>
      </c>
      <c r="D2416" s="35">
        <f t="shared" si="188"/>
        <v>101</v>
      </c>
      <c r="E2416" s="35">
        <f t="shared" si="189"/>
        <v>3</v>
      </c>
      <c r="F2416" s="35" t="str">
        <f t="shared" si="186"/>
        <v>Tuesday</v>
      </c>
      <c r="G2416" s="35">
        <f t="shared" si="187"/>
        <v>4</v>
      </c>
      <c r="H2416" s="34">
        <f>CONVERT(INDEX(Htg_StPt_Sch_EZ!$C$4:$I$27,MATCH(Schedules_8760!$C2416,Htg_StPt_Sch_EZ!$B$4:$B$27,0),MATCH(Schedules_8760!$F2416,Htg_StPt_Sch_EZ!$C$3:$I$3,0)),"F","C")</f>
        <v>20.555555555555554</v>
      </c>
      <c r="I2416" s="34">
        <f>CONVERT(INDEX(Htg_StPt_Sch_EZ!$C$31:$I$54,MATCH(Schedules_8760!$C2416,Htg_StPt_Sch_EZ!$B$31:$B$54,0),MATCH(Schedules_8760!$F2416,Htg_StPt_Sch_EZ!$C$30:$I$30,0)),"F","C")</f>
        <v>21.111111111111111</v>
      </c>
      <c r="J2416" s="34">
        <f>CONVERT(INDEX(Clg_StPt_Sch_EZ!$C$4:$I$27,MATCH(Schedules_8760!$C2416,Clg_StPt_Sch_EZ!$B$4:$B$27,0),MATCH(Schedules_8760!$F2416,Clg_StPt_Sch_EZ!$C$3:$I$3,0)),"F","C")</f>
        <v>25.555555555555554</v>
      </c>
      <c r="K2416" s="34">
        <f>CONVERT(INDEX(Clg_StPt_Sch_EZ!$C$31:$I$54,MATCH(Schedules_8760!$C2416,Clg_StPt_Sch_EZ!$B$31:$B$54,0),MATCH(Schedules_8760!$F2416,Clg_StPt_Sch_EZ!$C$30:$I$30,0)),"F","C")</f>
        <v>25</v>
      </c>
      <c r="L2416" s="34">
        <f>CONVERT(INDEX(DHW_StPt_Sch_EZ!$C$4:$I$27,MATCH(Schedules_8760!$C2416,DHW_StPt_Sch_EZ!$B$4:$B$27,0),MATCH(Schedules_8760!$F2416,DHW_StPt_Sch_EZ!$C$3:$I$3,0)),"F","C")</f>
        <v>53.333333333333329</v>
      </c>
      <c r="M2416" s="34">
        <f>CONVERT(INDEX(DHW_StPt_Sch_EZ!$C$31:$I$54,MATCH(Schedules_8760!$C2416,DHW_StPt_Sch_EZ!$B$31:$B$54,0),MATCH(Schedules_8760!$F2416,DHW_StPt_Sch_EZ!$C$30:$I$30,0)),"F","C")</f>
        <v>53.333333333333329</v>
      </c>
      <c r="N2416" s="12"/>
      <c r="O2416" s="12"/>
      <c r="P2416" s="12"/>
    </row>
    <row r="2417" spans="1:16" x14ac:dyDescent="0.25">
      <c r="A2417" s="35">
        <v>2416</v>
      </c>
      <c r="B2417" s="89">
        <v>101.625</v>
      </c>
      <c r="C2417" s="35">
        <f t="shared" si="185"/>
        <v>16</v>
      </c>
      <c r="D2417" s="35">
        <f t="shared" si="188"/>
        <v>101</v>
      </c>
      <c r="E2417" s="35">
        <f t="shared" si="189"/>
        <v>3</v>
      </c>
      <c r="F2417" s="35" t="str">
        <f t="shared" si="186"/>
        <v>Tuesday</v>
      </c>
      <c r="G2417" s="35">
        <f t="shared" si="187"/>
        <v>4</v>
      </c>
      <c r="H2417" s="34">
        <f>CONVERT(INDEX(Htg_StPt_Sch_EZ!$C$4:$I$27,MATCH(Schedules_8760!$C2417,Htg_StPt_Sch_EZ!$B$4:$B$27,0),MATCH(Schedules_8760!$F2417,Htg_StPt_Sch_EZ!$C$3:$I$3,0)),"F","C")</f>
        <v>20.555555555555554</v>
      </c>
      <c r="I2417" s="34">
        <f>CONVERT(INDEX(Htg_StPt_Sch_EZ!$C$31:$I$54,MATCH(Schedules_8760!$C2417,Htg_StPt_Sch_EZ!$B$31:$B$54,0),MATCH(Schedules_8760!$F2417,Htg_StPt_Sch_EZ!$C$30:$I$30,0)),"F","C")</f>
        <v>21.111111111111111</v>
      </c>
      <c r="J2417" s="34">
        <f>CONVERT(INDEX(Clg_StPt_Sch_EZ!$C$4:$I$27,MATCH(Schedules_8760!$C2417,Clg_StPt_Sch_EZ!$B$4:$B$27,0),MATCH(Schedules_8760!$F2417,Clg_StPt_Sch_EZ!$C$3:$I$3,0)),"F","C")</f>
        <v>25.555555555555554</v>
      </c>
      <c r="K2417" s="34">
        <f>CONVERT(INDEX(Clg_StPt_Sch_EZ!$C$31:$I$54,MATCH(Schedules_8760!$C2417,Clg_StPt_Sch_EZ!$B$31:$B$54,0),MATCH(Schedules_8760!$F2417,Clg_StPt_Sch_EZ!$C$30:$I$30,0)),"F","C")</f>
        <v>25</v>
      </c>
      <c r="L2417" s="34">
        <f>CONVERT(INDEX(DHW_StPt_Sch_EZ!$C$4:$I$27,MATCH(Schedules_8760!$C2417,DHW_StPt_Sch_EZ!$B$4:$B$27,0),MATCH(Schedules_8760!$F2417,DHW_StPt_Sch_EZ!$C$3:$I$3,0)),"F","C")</f>
        <v>53.333333333333329</v>
      </c>
      <c r="M2417" s="34">
        <f>CONVERT(INDEX(DHW_StPt_Sch_EZ!$C$31:$I$54,MATCH(Schedules_8760!$C2417,DHW_StPt_Sch_EZ!$B$31:$B$54,0),MATCH(Schedules_8760!$F2417,DHW_StPt_Sch_EZ!$C$30:$I$30,0)),"F","C")</f>
        <v>53.333333333333329</v>
      </c>
      <c r="N2417" s="12"/>
      <c r="O2417" s="12"/>
      <c r="P2417" s="12"/>
    </row>
    <row r="2418" spans="1:16" x14ac:dyDescent="0.25">
      <c r="A2418" s="35">
        <v>2417</v>
      </c>
      <c r="B2418" s="89">
        <v>101.6666666666667</v>
      </c>
      <c r="C2418" s="35">
        <f t="shared" si="185"/>
        <v>17</v>
      </c>
      <c r="D2418" s="35">
        <f t="shared" si="188"/>
        <v>101</v>
      </c>
      <c r="E2418" s="35">
        <f t="shared" si="189"/>
        <v>3</v>
      </c>
      <c r="F2418" s="35" t="str">
        <f t="shared" si="186"/>
        <v>Tuesday</v>
      </c>
      <c r="G2418" s="35">
        <f t="shared" si="187"/>
        <v>4</v>
      </c>
      <c r="H2418" s="34">
        <f>CONVERT(INDEX(Htg_StPt_Sch_EZ!$C$4:$I$27,MATCH(Schedules_8760!$C2418,Htg_StPt_Sch_EZ!$B$4:$B$27,0),MATCH(Schedules_8760!$F2418,Htg_StPt_Sch_EZ!$C$3:$I$3,0)),"F","C")</f>
        <v>20.555555555555554</v>
      </c>
      <c r="I2418" s="34">
        <f>CONVERT(INDEX(Htg_StPt_Sch_EZ!$C$31:$I$54,MATCH(Schedules_8760!$C2418,Htg_StPt_Sch_EZ!$B$31:$B$54,0),MATCH(Schedules_8760!$F2418,Htg_StPt_Sch_EZ!$C$30:$I$30,0)),"F","C")</f>
        <v>17.777777777777779</v>
      </c>
      <c r="J2418" s="34">
        <f>CONVERT(INDEX(Clg_StPt_Sch_EZ!$C$4:$I$27,MATCH(Schedules_8760!$C2418,Clg_StPt_Sch_EZ!$B$4:$B$27,0),MATCH(Schedules_8760!$F2418,Clg_StPt_Sch_EZ!$C$3:$I$3,0)),"F","C")</f>
        <v>25.555555555555554</v>
      </c>
      <c r="K2418" s="34">
        <f>CONVERT(INDEX(Clg_StPt_Sch_EZ!$C$31:$I$54,MATCH(Schedules_8760!$C2418,Clg_StPt_Sch_EZ!$B$31:$B$54,0),MATCH(Schedules_8760!$F2418,Clg_StPt_Sch_EZ!$C$30:$I$30,0)),"F","C")</f>
        <v>25</v>
      </c>
      <c r="L2418" s="34">
        <f>CONVERT(INDEX(DHW_StPt_Sch_EZ!$C$4:$I$27,MATCH(Schedules_8760!$C2418,DHW_StPt_Sch_EZ!$B$4:$B$27,0),MATCH(Schedules_8760!$F2418,DHW_StPt_Sch_EZ!$C$3:$I$3,0)),"F","C")</f>
        <v>53.333333333333329</v>
      </c>
      <c r="M2418" s="34">
        <f>CONVERT(INDEX(DHW_StPt_Sch_EZ!$C$31:$I$54,MATCH(Schedules_8760!$C2418,DHW_StPt_Sch_EZ!$B$31:$B$54,0),MATCH(Schedules_8760!$F2418,DHW_StPt_Sch_EZ!$C$30:$I$30,0)),"F","C")</f>
        <v>53.333333333333329</v>
      </c>
      <c r="N2418" s="12"/>
      <c r="O2418" s="12"/>
      <c r="P2418" s="12"/>
    </row>
    <row r="2419" spans="1:16" x14ac:dyDescent="0.25">
      <c r="A2419" s="35">
        <v>2418</v>
      </c>
      <c r="B2419" s="89">
        <v>101.7083333333333</v>
      </c>
      <c r="C2419" s="35">
        <f t="shared" si="185"/>
        <v>18</v>
      </c>
      <c r="D2419" s="35">
        <f t="shared" si="188"/>
        <v>101</v>
      </c>
      <c r="E2419" s="35">
        <f t="shared" si="189"/>
        <v>3</v>
      </c>
      <c r="F2419" s="35" t="str">
        <f t="shared" si="186"/>
        <v>Tuesday</v>
      </c>
      <c r="G2419" s="35">
        <f t="shared" si="187"/>
        <v>4</v>
      </c>
      <c r="H2419" s="34">
        <f>CONVERT(INDEX(Htg_StPt_Sch_EZ!$C$4:$I$27,MATCH(Schedules_8760!$C2419,Htg_StPt_Sch_EZ!$B$4:$B$27,0),MATCH(Schedules_8760!$F2419,Htg_StPt_Sch_EZ!$C$3:$I$3,0)),"F","C")</f>
        <v>20.555555555555554</v>
      </c>
      <c r="I2419" s="34">
        <f>CONVERT(INDEX(Htg_StPt_Sch_EZ!$C$31:$I$54,MATCH(Schedules_8760!$C2419,Htg_StPt_Sch_EZ!$B$31:$B$54,0),MATCH(Schedules_8760!$F2419,Htg_StPt_Sch_EZ!$C$30:$I$30,0)),"F","C")</f>
        <v>17.777777777777779</v>
      </c>
      <c r="J2419" s="34">
        <f>CONVERT(INDEX(Clg_StPt_Sch_EZ!$C$4:$I$27,MATCH(Schedules_8760!$C2419,Clg_StPt_Sch_EZ!$B$4:$B$27,0),MATCH(Schedules_8760!$F2419,Clg_StPt_Sch_EZ!$C$3:$I$3,0)),"F","C")</f>
        <v>25.555555555555554</v>
      </c>
      <c r="K2419" s="34">
        <f>CONVERT(INDEX(Clg_StPt_Sch_EZ!$C$31:$I$54,MATCH(Schedules_8760!$C2419,Clg_StPt_Sch_EZ!$B$31:$B$54,0),MATCH(Schedules_8760!$F2419,Clg_StPt_Sch_EZ!$C$30:$I$30,0)),"F","C")</f>
        <v>28.333333333333332</v>
      </c>
      <c r="L2419" s="34">
        <f>CONVERT(INDEX(DHW_StPt_Sch_EZ!$C$4:$I$27,MATCH(Schedules_8760!$C2419,DHW_StPt_Sch_EZ!$B$4:$B$27,0),MATCH(Schedules_8760!$F2419,DHW_StPt_Sch_EZ!$C$3:$I$3,0)),"F","C")</f>
        <v>53.333333333333329</v>
      </c>
      <c r="M2419" s="34">
        <f>CONVERT(INDEX(DHW_StPt_Sch_EZ!$C$31:$I$54,MATCH(Schedules_8760!$C2419,DHW_StPt_Sch_EZ!$B$31:$B$54,0),MATCH(Schedules_8760!$F2419,DHW_StPt_Sch_EZ!$C$30:$I$30,0)),"F","C")</f>
        <v>53.333333333333329</v>
      </c>
      <c r="N2419" s="12"/>
      <c r="O2419" s="12"/>
      <c r="P2419" s="12"/>
    </row>
    <row r="2420" spans="1:16" x14ac:dyDescent="0.25">
      <c r="A2420" s="35">
        <v>2419</v>
      </c>
      <c r="B2420" s="89">
        <v>101.75</v>
      </c>
      <c r="C2420" s="35">
        <f t="shared" si="185"/>
        <v>19</v>
      </c>
      <c r="D2420" s="35">
        <f t="shared" si="188"/>
        <v>101</v>
      </c>
      <c r="E2420" s="35">
        <f t="shared" si="189"/>
        <v>3</v>
      </c>
      <c r="F2420" s="35" t="str">
        <f t="shared" si="186"/>
        <v>Tuesday</v>
      </c>
      <c r="G2420" s="35">
        <f t="shared" si="187"/>
        <v>4</v>
      </c>
      <c r="H2420" s="34">
        <f>CONVERT(INDEX(Htg_StPt_Sch_EZ!$C$4:$I$27,MATCH(Schedules_8760!$C2420,Htg_StPt_Sch_EZ!$B$4:$B$27,0),MATCH(Schedules_8760!$F2420,Htg_StPt_Sch_EZ!$C$3:$I$3,0)),"F","C")</f>
        <v>20.555555555555554</v>
      </c>
      <c r="I2420" s="34">
        <f>CONVERT(INDEX(Htg_StPt_Sch_EZ!$C$31:$I$54,MATCH(Schedules_8760!$C2420,Htg_StPt_Sch_EZ!$B$31:$B$54,0),MATCH(Schedules_8760!$F2420,Htg_StPt_Sch_EZ!$C$30:$I$30,0)),"F","C")</f>
        <v>18.333333333333332</v>
      </c>
      <c r="J2420" s="34">
        <f>CONVERT(INDEX(Clg_StPt_Sch_EZ!$C$4:$I$27,MATCH(Schedules_8760!$C2420,Clg_StPt_Sch_EZ!$B$4:$B$27,0),MATCH(Schedules_8760!$F2420,Clg_StPt_Sch_EZ!$C$3:$I$3,0)),"F","C")</f>
        <v>25.555555555555554</v>
      </c>
      <c r="K2420" s="34">
        <f>CONVERT(INDEX(Clg_StPt_Sch_EZ!$C$31:$I$54,MATCH(Schedules_8760!$C2420,Clg_StPt_Sch_EZ!$B$31:$B$54,0),MATCH(Schedules_8760!$F2420,Clg_StPt_Sch_EZ!$C$30:$I$30,0)),"F","C")</f>
        <v>28.333333333333332</v>
      </c>
      <c r="L2420" s="34">
        <f>CONVERT(INDEX(DHW_StPt_Sch_EZ!$C$4:$I$27,MATCH(Schedules_8760!$C2420,DHW_StPt_Sch_EZ!$B$4:$B$27,0),MATCH(Schedules_8760!$F2420,DHW_StPt_Sch_EZ!$C$3:$I$3,0)),"F","C")</f>
        <v>53.333333333333329</v>
      </c>
      <c r="M2420" s="34">
        <f>CONVERT(INDEX(DHW_StPt_Sch_EZ!$C$31:$I$54,MATCH(Schedules_8760!$C2420,DHW_StPt_Sch_EZ!$B$31:$B$54,0),MATCH(Schedules_8760!$F2420,DHW_StPt_Sch_EZ!$C$30:$I$30,0)),"F","C")</f>
        <v>53.333333333333329</v>
      </c>
      <c r="N2420" s="12"/>
      <c r="O2420" s="12"/>
      <c r="P2420" s="12"/>
    </row>
    <row r="2421" spans="1:16" x14ac:dyDescent="0.25">
      <c r="A2421" s="35">
        <v>2420</v>
      </c>
      <c r="B2421" s="89">
        <v>101.7916666666667</v>
      </c>
      <c r="C2421" s="35">
        <f t="shared" si="185"/>
        <v>20</v>
      </c>
      <c r="D2421" s="35">
        <f t="shared" si="188"/>
        <v>101</v>
      </c>
      <c r="E2421" s="35">
        <f t="shared" si="189"/>
        <v>3</v>
      </c>
      <c r="F2421" s="35" t="str">
        <f t="shared" si="186"/>
        <v>Tuesday</v>
      </c>
      <c r="G2421" s="35">
        <f t="shared" si="187"/>
        <v>4</v>
      </c>
      <c r="H2421" s="34">
        <f>CONVERT(INDEX(Htg_StPt_Sch_EZ!$C$4:$I$27,MATCH(Schedules_8760!$C2421,Htg_StPt_Sch_EZ!$B$4:$B$27,0),MATCH(Schedules_8760!$F2421,Htg_StPt_Sch_EZ!$C$3:$I$3,0)),"F","C")</f>
        <v>20.555555555555554</v>
      </c>
      <c r="I2421" s="34">
        <f>CONVERT(INDEX(Htg_StPt_Sch_EZ!$C$31:$I$54,MATCH(Schedules_8760!$C2421,Htg_StPt_Sch_EZ!$B$31:$B$54,0),MATCH(Schedules_8760!$F2421,Htg_StPt_Sch_EZ!$C$30:$I$30,0)),"F","C")</f>
        <v>18.888888888888889</v>
      </c>
      <c r="J2421" s="34">
        <f>CONVERT(INDEX(Clg_StPt_Sch_EZ!$C$4:$I$27,MATCH(Schedules_8760!$C2421,Clg_StPt_Sch_EZ!$B$4:$B$27,0),MATCH(Schedules_8760!$F2421,Clg_StPt_Sch_EZ!$C$3:$I$3,0)),"F","C")</f>
        <v>25.555555555555554</v>
      </c>
      <c r="K2421" s="34">
        <f>CONVERT(INDEX(Clg_StPt_Sch_EZ!$C$31:$I$54,MATCH(Schedules_8760!$C2421,Clg_StPt_Sch_EZ!$B$31:$B$54,0),MATCH(Schedules_8760!$F2421,Clg_StPt_Sch_EZ!$C$30:$I$30,0)),"F","C")</f>
        <v>28.333333333333332</v>
      </c>
      <c r="L2421" s="34">
        <f>CONVERT(INDEX(DHW_StPt_Sch_EZ!$C$4:$I$27,MATCH(Schedules_8760!$C2421,DHW_StPt_Sch_EZ!$B$4:$B$27,0),MATCH(Schedules_8760!$F2421,DHW_StPt_Sch_EZ!$C$3:$I$3,0)),"F","C")</f>
        <v>53.333333333333329</v>
      </c>
      <c r="M2421" s="34">
        <f>CONVERT(INDEX(DHW_StPt_Sch_EZ!$C$31:$I$54,MATCH(Schedules_8760!$C2421,DHW_StPt_Sch_EZ!$B$31:$B$54,0),MATCH(Schedules_8760!$F2421,DHW_StPt_Sch_EZ!$C$30:$I$30,0)),"F","C")</f>
        <v>53.333333333333329</v>
      </c>
      <c r="N2421" s="12"/>
      <c r="O2421" s="12"/>
      <c r="P2421" s="12"/>
    </row>
    <row r="2422" spans="1:16" x14ac:dyDescent="0.25">
      <c r="A2422" s="35">
        <v>2421</v>
      </c>
      <c r="B2422" s="89">
        <v>101.8333333333333</v>
      </c>
      <c r="C2422" s="35">
        <f t="shared" si="185"/>
        <v>21</v>
      </c>
      <c r="D2422" s="35">
        <f t="shared" si="188"/>
        <v>101</v>
      </c>
      <c r="E2422" s="35">
        <f t="shared" si="189"/>
        <v>3</v>
      </c>
      <c r="F2422" s="35" t="str">
        <f t="shared" si="186"/>
        <v>Tuesday</v>
      </c>
      <c r="G2422" s="35">
        <f t="shared" si="187"/>
        <v>4</v>
      </c>
      <c r="H2422" s="34">
        <f>CONVERT(INDEX(Htg_StPt_Sch_EZ!$C$4:$I$27,MATCH(Schedules_8760!$C2422,Htg_StPt_Sch_EZ!$B$4:$B$27,0),MATCH(Schedules_8760!$F2422,Htg_StPt_Sch_EZ!$C$3:$I$3,0)),"F","C")</f>
        <v>20.555555555555554</v>
      </c>
      <c r="I2422" s="34">
        <f>CONVERT(INDEX(Htg_StPt_Sch_EZ!$C$31:$I$54,MATCH(Schedules_8760!$C2422,Htg_StPt_Sch_EZ!$B$31:$B$54,0),MATCH(Schedules_8760!$F2422,Htg_StPt_Sch_EZ!$C$30:$I$30,0)),"F","C")</f>
        <v>19.444444444444443</v>
      </c>
      <c r="J2422" s="34">
        <f>CONVERT(INDEX(Clg_StPt_Sch_EZ!$C$4:$I$27,MATCH(Schedules_8760!$C2422,Clg_StPt_Sch_EZ!$B$4:$B$27,0),MATCH(Schedules_8760!$F2422,Clg_StPt_Sch_EZ!$C$3:$I$3,0)),"F","C")</f>
        <v>25.555555555555554</v>
      </c>
      <c r="K2422" s="34">
        <f>CONVERT(INDEX(Clg_StPt_Sch_EZ!$C$31:$I$54,MATCH(Schedules_8760!$C2422,Clg_StPt_Sch_EZ!$B$31:$B$54,0),MATCH(Schedules_8760!$F2422,Clg_StPt_Sch_EZ!$C$30:$I$30,0)),"F","C")</f>
        <v>28.333333333333332</v>
      </c>
      <c r="L2422" s="34">
        <f>CONVERT(INDEX(DHW_StPt_Sch_EZ!$C$4:$I$27,MATCH(Schedules_8760!$C2422,DHW_StPt_Sch_EZ!$B$4:$B$27,0),MATCH(Schedules_8760!$F2422,DHW_StPt_Sch_EZ!$C$3:$I$3,0)),"F","C")</f>
        <v>53.333333333333329</v>
      </c>
      <c r="M2422" s="34">
        <f>CONVERT(INDEX(DHW_StPt_Sch_EZ!$C$31:$I$54,MATCH(Schedules_8760!$C2422,DHW_StPt_Sch_EZ!$B$31:$B$54,0),MATCH(Schedules_8760!$F2422,DHW_StPt_Sch_EZ!$C$30:$I$30,0)),"F","C")</f>
        <v>53.333333333333329</v>
      </c>
      <c r="N2422" s="12"/>
      <c r="O2422" s="12"/>
      <c r="P2422" s="12"/>
    </row>
    <row r="2423" spans="1:16" x14ac:dyDescent="0.25">
      <c r="A2423" s="35">
        <v>2422</v>
      </c>
      <c r="B2423" s="89">
        <v>101.875</v>
      </c>
      <c r="C2423" s="35">
        <f t="shared" si="185"/>
        <v>22</v>
      </c>
      <c r="D2423" s="35">
        <f t="shared" si="188"/>
        <v>101</v>
      </c>
      <c r="E2423" s="35">
        <f t="shared" si="189"/>
        <v>3</v>
      </c>
      <c r="F2423" s="35" t="str">
        <f t="shared" si="186"/>
        <v>Tuesday</v>
      </c>
      <c r="G2423" s="35">
        <f t="shared" si="187"/>
        <v>4</v>
      </c>
      <c r="H2423" s="34">
        <f>CONVERT(INDEX(Htg_StPt_Sch_EZ!$C$4:$I$27,MATCH(Schedules_8760!$C2423,Htg_StPt_Sch_EZ!$B$4:$B$27,0),MATCH(Schedules_8760!$F2423,Htg_StPt_Sch_EZ!$C$3:$I$3,0)),"F","C")</f>
        <v>20.555555555555554</v>
      </c>
      <c r="I2423" s="34">
        <f>CONVERT(INDEX(Htg_StPt_Sch_EZ!$C$31:$I$54,MATCH(Schedules_8760!$C2423,Htg_StPt_Sch_EZ!$B$31:$B$54,0),MATCH(Schedules_8760!$F2423,Htg_StPt_Sch_EZ!$C$30:$I$30,0)),"F","C")</f>
        <v>19.444444444444443</v>
      </c>
      <c r="J2423" s="34">
        <f>CONVERT(INDEX(Clg_StPt_Sch_EZ!$C$4:$I$27,MATCH(Schedules_8760!$C2423,Clg_StPt_Sch_EZ!$B$4:$B$27,0),MATCH(Schedules_8760!$F2423,Clg_StPt_Sch_EZ!$C$3:$I$3,0)),"F","C")</f>
        <v>25.555555555555554</v>
      </c>
      <c r="K2423" s="34">
        <f>CONVERT(INDEX(Clg_StPt_Sch_EZ!$C$31:$I$54,MATCH(Schedules_8760!$C2423,Clg_StPt_Sch_EZ!$B$31:$B$54,0),MATCH(Schedules_8760!$F2423,Clg_StPt_Sch_EZ!$C$30:$I$30,0)),"F","C")</f>
        <v>28.333333333333332</v>
      </c>
      <c r="L2423" s="34">
        <f>CONVERT(INDEX(DHW_StPt_Sch_EZ!$C$4:$I$27,MATCH(Schedules_8760!$C2423,DHW_StPt_Sch_EZ!$B$4:$B$27,0),MATCH(Schedules_8760!$F2423,DHW_StPt_Sch_EZ!$C$3:$I$3,0)),"F","C")</f>
        <v>53.333333333333329</v>
      </c>
      <c r="M2423" s="34">
        <f>CONVERT(INDEX(DHW_StPt_Sch_EZ!$C$31:$I$54,MATCH(Schedules_8760!$C2423,DHW_StPt_Sch_EZ!$B$31:$B$54,0),MATCH(Schedules_8760!$F2423,DHW_StPt_Sch_EZ!$C$30:$I$30,0)),"F","C")</f>
        <v>53.333333333333329</v>
      </c>
      <c r="N2423" s="12"/>
      <c r="O2423" s="12"/>
      <c r="P2423" s="12"/>
    </row>
    <row r="2424" spans="1:16" x14ac:dyDescent="0.25">
      <c r="A2424" s="35">
        <v>2423</v>
      </c>
      <c r="B2424" s="89">
        <v>101.9166666666667</v>
      </c>
      <c r="C2424" s="35">
        <f t="shared" si="185"/>
        <v>23</v>
      </c>
      <c r="D2424" s="35">
        <f t="shared" si="188"/>
        <v>101</v>
      </c>
      <c r="E2424" s="35">
        <f t="shared" si="189"/>
        <v>3</v>
      </c>
      <c r="F2424" s="35" t="str">
        <f t="shared" si="186"/>
        <v>Tuesday</v>
      </c>
      <c r="G2424" s="35">
        <f t="shared" si="187"/>
        <v>4</v>
      </c>
      <c r="H2424" s="34">
        <f>CONVERT(INDEX(Htg_StPt_Sch_EZ!$C$4:$I$27,MATCH(Schedules_8760!$C2424,Htg_StPt_Sch_EZ!$B$4:$B$27,0),MATCH(Schedules_8760!$F2424,Htg_StPt_Sch_EZ!$C$3:$I$3,0)),"F","C")</f>
        <v>20.555555555555554</v>
      </c>
      <c r="I2424" s="34">
        <f>CONVERT(INDEX(Htg_StPt_Sch_EZ!$C$31:$I$54,MATCH(Schedules_8760!$C2424,Htg_StPt_Sch_EZ!$B$31:$B$54,0),MATCH(Schedules_8760!$F2424,Htg_StPt_Sch_EZ!$C$30:$I$30,0)),"F","C")</f>
        <v>19.444444444444443</v>
      </c>
      <c r="J2424" s="34">
        <f>CONVERT(INDEX(Clg_StPt_Sch_EZ!$C$4:$I$27,MATCH(Schedules_8760!$C2424,Clg_StPt_Sch_EZ!$B$4:$B$27,0),MATCH(Schedules_8760!$F2424,Clg_StPt_Sch_EZ!$C$3:$I$3,0)),"F","C")</f>
        <v>25.555555555555554</v>
      </c>
      <c r="K2424" s="34">
        <f>CONVERT(INDEX(Clg_StPt_Sch_EZ!$C$31:$I$54,MATCH(Schedules_8760!$C2424,Clg_StPt_Sch_EZ!$B$31:$B$54,0),MATCH(Schedules_8760!$F2424,Clg_StPt_Sch_EZ!$C$30:$I$30,0)),"F","C")</f>
        <v>28.333333333333332</v>
      </c>
      <c r="L2424" s="34">
        <f>CONVERT(INDEX(DHW_StPt_Sch_EZ!$C$4:$I$27,MATCH(Schedules_8760!$C2424,DHW_StPt_Sch_EZ!$B$4:$B$27,0),MATCH(Schedules_8760!$F2424,DHW_StPt_Sch_EZ!$C$3:$I$3,0)),"F","C")</f>
        <v>53.333333333333329</v>
      </c>
      <c r="M2424" s="34">
        <f>CONVERT(INDEX(DHW_StPt_Sch_EZ!$C$31:$I$54,MATCH(Schedules_8760!$C2424,DHW_StPt_Sch_EZ!$B$31:$B$54,0),MATCH(Schedules_8760!$F2424,DHW_StPt_Sch_EZ!$C$30:$I$30,0)),"F","C")</f>
        <v>53.333333333333329</v>
      </c>
      <c r="N2424" s="12"/>
      <c r="O2424" s="12"/>
      <c r="P2424" s="12"/>
    </row>
    <row r="2425" spans="1:16" x14ac:dyDescent="0.25">
      <c r="A2425" s="35">
        <v>2424</v>
      </c>
      <c r="B2425" s="89">
        <v>101.9583333333333</v>
      </c>
      <c r="C2425" s="35">
        <f t="shared" si="185"/>
        <v>24</v>
      </c>
      <c r="D2425" s="35">
        <f t="shared" si="188"/>
        <v>101</v>
      </c>
      <c r="E2425" s="35">
        <f t="shared" si="189"/>
        <v>3</v>
      </c>
      <c r="F2425" s="35" t="str">
        <f t="shared" si="186"/>
        <v>Tuesday</v>
      </c>
      <c r="G2425" s="35">
        <f t="shared" si="187"/>
        <v>4</v>
      </c>
      <c r="H2425" s="34">
        <f>CONVERT(INDEX(Htg_StPt_Sch_EZ!$C$4:$I$27,MATCH(Schedules_8760!$C2425,Htg_StPt_Sch_EZ!$B$4:$B$27,0),MATCH(Schedules_8760!$F2425,Htg_StPt_Sch_EZ!$C$3:$I$3,0)),"F","C")</f>
        <v>20.555555555555554</v>
      </c>
      <c r="I2425" s="34">
        <f>CONVERT(INDEX(Htg_StPt_Sch_EZ!$C$31:$I$54,MATCH(Schedules_8760!$C2425,Htg_StPt_Sch_EZ!$B$31:$B$54,0),MATCH(Schedules_8760!$F2425,Htg_StPt_Sch_EZ!$C$30:$I$30,0)),"F","C")</f>
        <v>19.444444444444443</v>
      </c>
      <c r="J2425" s="34">
        <f>CONVERT(INDEX(Clg_StPt_Sch_EZ!$C$4:$I$27,MATCH(Schedules_8760!$C2425,Clg_StPt_Sch_EZ!$B$4:$B$27,0),MATCH(Schedules_8760!$F2425,Clg_StPt_Sch_EZ!$C$3:$I$3,0)),"F","C")</f>
        <v>25.555555555555554</v>
      </c>
      <c r="K2425" s="34">
        <f>CONVERT(INDEX(Clg_StPt_Sch_EZ!$C$31:$I$54,MATCH(Schedules_8760!$C2425,Clg_StPt_Sch_EZ!$B$31:$B$54,0),MATCH(Schedules_8760!$F2425,Clg_StPt_Sch_EZ!$C$30:$I$30,0)),"F","C")</f>
        <v>28.333333333333332</v>
      </c>
      <c r="L2425" s="34">
        <f>CONVERT(INDEX(DHW_StPt_Sch_EZ!$C$4:$I$27,MATCH(Schedules_8760!$C2425,DHW_StPt_Sch_EZ!$B$4:$B$27,0),MATCH(Schedules_8760!$F2425,DHW_StPt_Sch_EZ!$C$3:$I$3,0)),"F","C")</f>
        <v>53.333333333333329</v>
      </c>
      <c r="M2425" s="34">
        <f>CONVERT(INDEX(DHW_StPt_Sch_EZ!$C$31:$I$54,MATCH(Schedules_8760!$C2425,DHW_StPt_Sch_EZ!$B$31:$B$54,0),MATCH(Schedules_8760!$F2425,DHW_StPt_Sch_EZ!$C$30:$I$30,0)),"F","C")</f>
        <v>53.333333333333329</v>
      </c>
      <c r="N2425" s="12"/>
      <c r="O2425" s="12"/>
      <c r="P2425" s="12"/>
    </row>
    <row r="2426" spans="1:16" x14ac:dyDescent="0.25">
      <c r="A2426" s="35">
        <v>2425</v>
      </c>
      <c r="B2426" s="89">
        <v>102</v>
      </c>
      <c r="C2426" s="35">
        <f t="shared" si="185"/>
        <v>1</v>
      </c>
      <c r="D2426" s="35">
        <f t="shared" si="188"/>
        <v>102</v>
      </c>
      <c r="E2426" s="35">
        <f t="shared" si="189"/>
        <v>4</v>
      </c>
      <c r="F2426" s="35" t="str">
        <f t="shared" si="186"/>
        <v>Wednesday</v>
      </c>
      <c r="G2426" s="35">
        <f t="shared" si="187"/>
        <v>4</v>
      </c>
      <c r="H2426" s="34">
        <f>CONVERT(INDEX(Htg_StPt_Sch_EZ!$C$4:$I$27,MATCH(Schedules_8760!$C2426,Htg_StPt_Sch_EZ!$B$4:$B$27,0),MATCH(Schedules_8760!$F2426,Htg_StPt_Sch_EZ!$C$3:$I$3,0)),"F","C")</f>
        <v>20.555555555555554</v>
      </c>
      <c r="I2426" s="34">
        <f>CONVERT(INDEX(Htg_StPt_Sch_EZ!$C$31:$I$54,MATCH(Schedules_8760!$C2426,Htg_StPt_Sch_EZ!$B$31:$B$54,0),MATCH(Schedules_8760!$F2426,Htg_StPt_Sch_EZ!$C$30:$I$30,0)),"F","C")</f>
        <v>19.444444444444443</v>
      </c>
      <c r="J2426" s="34">
        <f>CONVERT(INDEX(Clg_StPt_Sch_EZ!$C$4:$I$27,MATCH(Schedules_8760!$C2426,Clg_StPt_Sch_EZ!$B$4:$B$27,0),MATCH(Schedules_8760!$F2426,Clg_StPt_Sch_EZ!$C$3:$I$3,0)),"F","C")</f>
        <v>25.555555555555554</v>
      </c>
      <c r="K2426" s="34">
        <f>CONVERT(INDEX(Clg_StPt_Sch_EZ!$C$31:$I$54,MATCH(Schedules_8760!$C2426,Clg_StPt_Sch_EZ!$B$31:$B$54,0),MATCH(Schedules_8760!$F2426,Clg_StPt_Sch_EZ!$C$30:$I$30,0)),"F","C")</f>
        <v>28.333333333333332</v>
      </c>
      <c r="L2426" s="34">
        <f>CONVERT(INDEX(DHW_StPt_Sch_EZ!$C$4:$I$27,MATCH(Schedules_8760!$C2426,DHW_StPt_Sch_EZ!$B$4:$B$27,0),MATCH(Schedules_8760!$F2426,DHW_StPt_Sch_EZ!$C$3:$I$3,0)),"F","C")</f>
        <v>53.333333333333329</v>
      </c>
      <c r="M2426" s="34">
        <f>CONVERT(INDEX(DHW_StPt_Sch_EZ!$C$31:$I$54,MATCH(Schedules_8760!$C2426,DHW_StPt_Sch_EZ!$B$31:$B$54,0),MATCH(Schedules_8760!$F2426,DHW_StPt_Sch_EZ!$C$30:$I$30,0)),"F","C")</f>
        <v>53.333333333333329</v>
      </c>
      <c r="N2426" s="12"/>
      <c r="O2426" s="12"/>
      <c r="P2426" s="12"/>
    </row>
    <row r="2427" spans="1:16" x14ac:dyDescent="0.25">
      <c r="A2427" s="35">
        <v>2426</v>
      </c>
      <c r="B2427" s="89">
        <v>102.0416666666667</v>
      </c>
      <c r="C2427" s="35">
        <f t="shared" si="185"/>
        <v>2</v>
      </c>
      <c r="D2427" s="35">
        <f t="shared" si="188"/>
        <v>102</v>
      </c>
      <c r="E2427" s="35">
        <f t="shared" si="189"/>
        <v>4</v>
      </c>
      <c r="F2427" s="35" t="str">
        <f t="shared" si="186"/>
        <v>Wednesday</v>
      </c>
      <c r="G2427" s="35">
        <f t="shared" si="187"/>
        <v>4</v>
      </c>
      <c r="H2427" s="34">
        <f>CONVERT(INDEX(Htg_StPt_Sch_EZ!$C$4:$I$27,MATCH(Schedules_8760!$C2427,Htg_StPt_Sch_EZ!$B$4:$B$27,0),MATCH(Schedules_8760!$F2427,Htg_StPt_Sch_EZ!$C$3:$I$3,0)),"F","C")</f>
        <v>20.555555555555554</v>
      </c>
      <c r="I2427" s="34">
        <f>CONVERT(INDEX(Htg_StPt_Sch_EZ!$C$31:$I$54,MATCH(Schedules_8760!$C2427,Htg_StPt_Sch_EZ!$B$31:$B$54,0),MATCH(Schedules_8760!$F2427,Htg_StPt_Sch_EZ!$C$30:$I$30,0)),"F","C")</f>
        <v>19.444444444444443</v>
      </c>
      <c r="J2427" s="34">
        <f>CONVERT(INDEX(Clg_StPt_Sch_EZ!$C$4:$I$27,MATCH(Schedules_8760!$C2427,Clg_StPt_Sch_EZ!$B$4:$B$27,0),MATCH(Schedules_8760!$F2427,Clg_StPt_Sch_EZ!$C$3:$I$3,0)),"F","C")</f>
        <v>25.555555555555554</v>
      </c>
      <c r="K2427" s="34">
        <f>CONVERT(INDEX(Clg_StPt_Sch_EZ!$C$31:$I$54,MATCH(Schedules_8760!$C2427,Clg_StPt_Sch_EZ!$B$31:$B$54,0),MATCH(Schedules_8760!$F2427,Clg_StPt_Sch_EZ!$C$30:$I$30,0)),"F","C")</f>
        <v>28.333333333333332</v>
      </c>
      <c r="L2427" s="34">
        <f>CONVERT(INDEX(DHW_StPt_Sch_EZ!$C$4:$I$27,MATCH(Schedules_8760!$C2427,DHW_StPt_Sch_EZ!$B$4:$B$27,0),MATCH(Schedules_8760!$F2427,DHW_StPt_Sch_EZ!$C$3:$I$3,0)),"F","C")</f>
        <v>53.333333333333329</v>
      </c>
      <c r="M2427" s="34">
        <f>CONVERT(INDEX(DHW_StPt_Sch_EZ!$C$31:$I$54,MATCH(Schedules_8760!$C2427,DHW_StPt_Sch_EZ!$B$31:$B$54,0),MATCH(Schedules_8760!$F2427,DHW_StPt_Sch_EZ!$C$30:$I$30,0)),"F","C")</f>
        <v>53.333333333333329</v>
      </c>
      <c r="N2427" s="12"/>
      <c r="O2427" s="12"/>
      <c r="P2427" s="12"/>
    </row>
    <row r="2428" spans="1:16" x14ac:dyDescent="0.25">
      <c r="A2428" s="35">
        <v>2427</v>
      </c>
      <c r="B2428" s="89">
        <v>102.0833333333333</v>
      </c>
      <c r="C2428" s="35">
        <f t="shared" si="185"/>
        <v>3</v>
      </c>
      <c r="D2428" s="35">
        <f t="shared" si="188"/>
        <v>102</v>
      </c>
      <c r="E2428" s="35">
        <f t="shared" si="189"/>
        <v>4</v>
      </c>
      <c r="F2428" s="35" t="str">
        <f t="shared" si="186"/>
        <v>Wednesday</v>
      </c>
      <c r="G2428" s="35">
        <f t="shared" si="187"/>
        <v>4</v>
      </c>
      <c r="H2428" s="34">
        <f>CONVERT(INDEX(Htg_StPt_Sch_EZ!$C$4:$I$27,MATCH(Schedules_8760!$C2428,Htg_StPt_Sch_EZ!$B$4:$B$27,0),MATCH(Schedules_8760!$F2428,Htg_StPt_Sch_EZ!$C$3:$I$3,0)),"F","C")</f>
        <v>20.555555555555554</v>
      </c>
      <c r="I2428" s="34">
        <f>CONVERT(INDEX(Htg_StPt_Sch_EZ!$C$31:$I$54,MATCH(Schedules_8760!$C2428,Htg_StPt_Sch_EZ!$B$31:$B$54,0),MATCH(Schedules_8760!$F2428,Htg_StPt_Sch_EZ!$C$30:$I$30,0)),"F","C")</f>
        <v>19.444444444444443</v>
      </c>
      <c r="J2428" s="34">
        <f>CONVERT(INDEX(Clg_StPt_Sch_EZ!$C$4:$I$27,MATCH(Schedules_8760!$C2428,Clg_StPt_Sch_EZ!$B$4:$B$27,0),MATCH(Schedules_8760!$F2428,Clg_StPt_Sch_EZ!$C$3:$I$3,0)),"F","C")</f>
        <v>25.555555555555554</v>
      </c>
      <c r="K2428" s="34">
        <f>CONVERT(INDEX(Clg_StPt_Sch_EZ!$C$31:$I$54,MATCH(Schedules_8760!$C2428,Clg_StPt_Sch_EZ!$B$31:$B$54,0),MATCH(Schedules_8760!$F2428,Clg_StPt_Sch_EZ!$C$30:$I$30,0)),"F","C")</f>
        <v>28.333333333333332</v>
      </c>
      <c r="L2428" s="34">
        <f>CONVERT(INDEX(DHW_StPt_Sch_EZ!$C$4:$I$27,MATCH(Schedules_8760!$C2428,DHW_StPt_Sch_EZ!$B$4:$B$27,0),MATCH(Schedules_8760!$F2428,DHW_StPt_Sch_EZ!$C$3:$I$3,0)),"F","C")</f>
        <v>53.333333333333329</v>
      </c>
      <c r="M2428" s="34">
        <f>CONVERT(INDEX(DHW_StPt_Sch_EZ!$C$31:$I$54,MATCH(Schedules_8760!$C2428,DHW_StPt_Sch_EZ!$B$31:$B$54,0),MATCH(Schedules_8760!$F2428,DHW_StPt_Sch_EZ!$C$30:$I$30,0)),"F","C")</f>
        <v>53.333333333333329</v>
      </c>
      <c r="N2428" s="12"/>
      <c r="O2428" s="12"/>
      <c r="P2428" s="12"/>
    </row>
    <row r="2429" spans="1:16" x14ac:dyDescent="0.25">
      <c r="A2429" s="35">
        <v>2428</v>
      </c>
      <c r="B2429" s="89">
        <v>102.125</v>
      </c>
      <c r="C2429" s="35">
        <f t="shared" si="185"/>
        <v>4</v>
      </c>
      <c r="D2429" s="35">
        <f t="shared" si="188"/>
        <v>102</v>
      </c>
      <c r="E2429" s="35">
        <f t="shared" si="189"/>
        <v>4</v>
      </c>
      <c r="F2429" s="35" t="str">
        <f t="shared" si="186"/>
        <v>Wednesday</v>
      </c>
      <c r="G2429" s="35">
        <f t="shared" si="187"/>
        <v>4</v>
      </c>
      <c r="H2429" s="34">
        <f>CONVERT(INDEX(Htg_StPt_Sch_EZ!$C$4:$I$27,MATCH(Schedules_8760!$C2429,Htg_StPt_Sch_EZ!$B$4:$B$27,0),MATCH(Schedules_8760!$F2429,Htg_StPt_Sch_EZ!$C$3:$I$3,0)),"F","C")</f>
        <v>20.555555555555554</v>
      </c>
      <c r="I2429" s="34">
        <f>CONVERT(INDEX(Htg_StPt_Sch_EZ!$C$31:$I$54,MATCH(Schedules_8760!$C2429,Htg_StPt_Sch_EZ!$B$31:$B$54,0),MATCH(Schedules_8760!$F2429,Htg_StPt_Sch_EZ!$C$30:$I$30,0)),"F","C")</f>
        <v>19.444444444444443</v>
      </c>
      <c r="J2429" s="34">
        <f>CONVERT(INDEX(Clg_StPt_Sch_EZ!$C$4:$I$27,MATCH(Schedules_8760!$C2429,Clg_StPt_Sch_EZ!$B$4:$B$27,0),MATCH(Schedules_8760!$F2429,Clg_StPt_Sch_EZ!$C$3:$I$3,0)),"F","C")</f>
        <v>25.555555555555554</v>
      </c>
      <c r="K2429" s="34">
        <f>CONVERT(INDEX(Clg_StPt_Sch_EZ!$C$31:$I$54,MATCH(Schedules_8760!$C2429,Clg_StPt_Sch_EZ!$B$31:$B$54,0),MATCH(Schedules_8760!$F2429,Clg_StPt_Sch_EZ!$C$30:$I$30,0)),"F","C")</f>
        <v>28.333333333333332</v>
      </c>
      <c r="L2429" s="34">
        <f>CONVERT(INDEX(DHW_StPt_Sch_EZ!$C$4:$I$27,MATCH(Schedules_8760!$C2429,DHW_StPt_Sch_EZ!$B$4:$B$27,0),MATCH(Schedules_8760!$F2429,DHW_StPt_Sch_EZ!$C$3:$I$3,0)),"F","C")</f>
        <v>53.333333333333329</v>
      </c>
      <c r="M2429" s="34">
        <f>CONVERT(INDEX(DHW_StPt_Sch_EZ!$C$31:$I$54,MATCH(Schedules_8760!$C2429,DHW_StPt_Sch_EZ!$B$31:$B$54,0),MATCH(Schedules_8760!$F2429,DHW_StPt_Sch_EZ!$C$30:$I$30,0)),"F","C")</f>
        <v>53.333333333333329</v>
      </c>
      <c r="N2429" s="12"/>
      <c r="O2429" s="12"/>
      <c r="P2429" s="12"/>
    </row>
    <row r="2430" spans="1:16" x14ac:dyDescent="0.25">
      <c r="A2430" s="35">
        <v>2429</v>
      </c>
      <c r="B2430" s="89">
        <v>102.1666666666667</v>
      </c>
      <c r="C2430" s="35">
        <f t="shared" si="185"/>
        <v>5</v>
      </c>
      <c r="D2430" s="35">
        <f t="shared" si="188"/>
        <v>102</v>
      </c>
      <c r="E2430" s="35">
        <f t="shared" si="189"/>
        <v>4</v>
      </c>
      <c r="F2430" s="35" t="str">
        <f t="shared" si="186"/>
        <v>Wednesday</v>
      </c>
      <c r="G2430" s="35">
        <f t="shared" si="187"/>
        <v>4</v>
      </c>
      <c r="H2430" s="34">
        <f>CONVERT(INDEX(Htg_StPt_Sch_EZ!$C$4:$I$27,MATCH(Schedules_8760!$C2430,Htg_StPt_Sch_EZ!$B$4:$B$27,0),MATCH(Schedules_8760!$F2430,Htg_StPt_Sch_EZ!$C$3:$I$3,0)),"F","C")</f>
        <v>20.555555555555554</v>
      </c>
      <c r="I2430" s="34">
        <f>CONVERT(INDEX(Htg_StPt_Sch_EZ!$C$31:$I$54,MATCH(Schedules_8760!$C2430,Htg_StPt_Sch_EZ!$B$31:$B$54,0),MATCH(Schedules_8760!$F2430,Htg_StPt_Sch_EZ!$C$30:$I$30,0)),"F","C")</f>
        <v>19.444444444444443</v>
      </c>
      <c r="J2430" s="34">
        <f>CONVERT(INDEX(Clg_StPt_Sch_EZ!$C$4:$I$27,MATCH(Schedules_8760!$C2430,Clg_StPt_Sch_EZ!$B$4:$B$27,0),MATCH(Schedules_8760!$F2430,Clg_StPt_Sch_EZ!$C$3:$I$3,0)),"F","C")</f>
        <v>25.555555555555554</v>
      </c>
      <c r="K2430" s="34">
        <f>CONVERT(INDEX(Clg_StPt_Sch_EZ!$C$31:$I$54,MATCH(Schedules_8760!$C2430,Clg_StPt_Sch_EZ!$B$31:$B$54,0),MATCH(Schedules_8760!$F2430,Clg_StPt_Sch_EZ!$C$30:$I$30,0)),"F","C")</f>
        <v>28.333333333333332</v>
      </c>
      <c r="L2430" s="34">
        <f>CONVERT(INDEX(DHW_StPt_Sch_EZ!$C$4:$I$27,MATCH(Schedules_8760!$C2430,DHW_StPt_Sch_EZ!$B$4:$B$27,0),MATCH(Schedules_8760!$F2430,DHW_StPt_Sch_EZ!$C$3:$I$3,0)),"F","C")</f>
        <v>53.333333333333329</v>
      </c>
      <c r="M2430" s="34">
        <f>CONVERT(INDEX(DHW_StPt_Sch_EZ!$C$31:$I$54,MATCH(Schedules_8760!$C2430,DHW_StPt_Sch_EZ!$B$31:$B$54,0),MATCH(Schedules_8760!$F2430,DHW_StPt_Sch_EZ!$C$30:$I$30,0)),"F","C")</f>
        <v>53.333333333333329</v>
      </c>
      <c r="N2430" s="12"/>
      <c r="O2430" s="12"/>
      <c r="P2430" s="12"/>
    </row>
    <row r="2431" spans="1:16" x14ac:dyDescent="0.25">
      <c r="A2431" s="35">
        <v>2430</v>
      </c>
      <c r="B2431" s="89">
        <v>102.2083333333333</v>
      </c>
      <c r="C2431" s="35">
        <f t="shared" si="185"/>
        <v>6</v>
      </c>
      <c r="D2431" s="35">
        <f t="shared" si="188"/>
        <v>102</v>
      </c>
      <c r="E2431" s="35">
        <f t="shared" si="189"/>
        <v>4</v>
      </c>
      <c r="F2431" s="35" t="str">
        <f t="shared" si="186"/>
        <v>Wednesday</v>
      </c>
      <c r="G2431" s="35">
        <f t="shared" si="187"/>
        <v>4</v>
      </c>
      <c r="H2431" s="34">
        <f>CONVERT(INDEX(Htg_StPt_Sch_EZ!$C$4:$I$27,MATCH(Schedules_8760!$C2431,Htg_StPt_Sch_EZ!$B$4:$B$27,0),MATCH(Schedules_8760!$F2431,Htg_StPt_Sch_EZ!$C$3:$I$3,0)),"F","C")</f>
        <v>20.555555555555554</v>
      </c>
      <c r="I2431" s="34">
        <f>CONVERT(INDEX(Htg_StPt_Sch_EZ!$C$31:$I$54,MATCH(Schedules_8760!$C2431,Htg_StPt_Sch_EZ!$B$31:$B$54,0),MATCH(Schedules_8760!$F2431,Htg_StPt_Sch_EZ!$C$30:$I$30,0)),"F","C")</f>
        <v>19.444444444444443</v>
      </c>
      <c r="J2431" s="34">
        <f>CONVERT(INDEX(Clg_StPt_Sch_EZ!$C$4:$I$27,MATCH(Schedules_8760!$C2431,Clg_StPt_Sch_EZ!$B$4:$B$27,0),MATCH(Schedules_8760!$F2431,Clg_StPt_Sch_EZ!$C$3:$I$3,0)),"F","C")</f>
        <v>25.555555555555554</v>
      </c>
      <c r="K2431" s="34">
        <f>CONVERT(INDEX(Clg_StPt_Sch_EZ!$C$31:$I$54,MATCH(Schedules_8760!$C2431,Clg_StPt_Sch_EZ!$B$31:$B$54,0),MATCH(Schedules_8760!$F2431,Clg_StPt_Sch_EZ!$C$30:$I$30,0)),"F","C")</f>
        <v>28.333333333333332</v>
      </c>
      <c r="L2431" s="34">
        <f>CONVERT(INDEX(DHW_StPt_Sch_EZ!$C$4:$I$27,MATCH(Schedules_8760!$C2431,DHW_StPt_Sch_EZ!$B$4:$B$27,0),MATCH(Schedules_8760!$F2431,DHW_StPt_Sch_EZ!$C$3:$I$3,0)),"F","C")</f>
        <v>53.333333333333329</v>
      </c>
      <c r="M2431" s="34">
        <f>CONVERT(INDEX(DHW_StPt_Sch_EZ!$C$31:$I$54,MATCH(Schedules_8760!$C2431,DHW_StPt_Sch_EZ!$B$31:$B$54,0),MATCH(Schedules_8760!$F2431,DHW_StPt_Sch_EZ!$C$30:$I$30,0)),"F","C")</f>
        <v>53.333333333333329</v>
      </c>
      <c r="N2431" s="12"/>
      <c r="O2431" s="12"/>
      <c r="P2431" s="12"/>
    </row>
    <row r="2432" spans="1:16" x14ac:dyDescent="0.25">
      <c r="A2432" s="35">
        <v>2431</v>
      </c>
      <c r="B2432" s="89">
        <v>102.25</v>
      </c>
      <c r="C2432" s="35">
        <f t="shared" si="185"/>
        <v>7</v>
      </c>
      <c r="D2432" s="35">
        <f t="shared" si="188"/>
        <v>102</v>
      </c>
      <c r="E2432" s="35">
        <f t="shared" si="189"/>
        <v>4</v>
      </c>
      <c r="F2432" s="35" t="str">
        <f t="shared" si="186"/>
        <v>Wednesday</v>
      </c>
      <c r="G2432" s="35">
        <f t="shared" si="187"/>
        <v>4</v>
      </c>
      <c r="H2432" s="34">
        <f>CONVERT(INDEX(Htg_StPt_Sch_EZ!$C$4:$I$27,MATCH(Schedules_8760!$C2432,Htg_StPt_Sch_EZ!$B$4:$B$27,0),MATCH(Schedules_8760!$F2432,Htg_StPt_Sch_EZ!$C$3:$I$3,0)),"F","C")</f>
        <v>20.555555555555554</v>
      </c>
      <c r="I2432" s="34">
        <f>CONVERT(INDEX(Htg_StPt_Sch_EZ!$C$31:$I$54,MATCH(Schedules_8760!$C2432,Htg_StPt_Sch_EZ!$B$31:$B$54,0),MATCH(Schedules_8760!$F2432,Htg_StPt_Sch_EZ!$C$30:$I$30,0)),"F","C")</f>
        <v>19.444444444444443</v>
      </c>
      <c r="J2432" s="34">
        <f>CONVERT(INDEX(Clg_StPt_Sch_EZ!$C$4:$I$27,MATCH(Schedules_8760!$C2432,Clg_StPt_Sch_EZ!$B$4:$B$27,0),MATCH(Schedules_8760!$F2432,Clg_StPt_Sch_EZ!$C$3:$I$3,0)),"F","C")</f>
        <v>25.555555555555554</v>
      </c>
      <c r="K2432" s="34">
        <f>CONVERT(INDEX(Clg_StPt_Sch_EZ!$C$31:$I$54,MATCH(Schedules_8760!$C2432,Clg_StPt_Sch_EZ!$B$31:$B$54,0),MATCH(Schedules_8760!$F2432,Clg_StPt_Sch_EZ!$C$30:$I$30,0)),"F","C")</f>
        <v>28.333333333333332</v>
      </c>
      <c r="L2432" s="34">
        <f>CONVERT(INDEX(DHW_StPt_Sch_EZ!$C$4:$I$27,MATCH(Schedules_8760!$C2432,DHW_StPt_Sch_EZ!$B$4:$B$27,0),MATCH(Schedules_8760!$F2432,DHW_StPt_Sch_EZ!$C$3:$I$3,0)),"F","C")</f>
        <v>53.333333333333329</v>
      </c>
      <c r="M2432" s="34">
        <f>CONVERT(INDEX(DHW_StPt_Sch_EZ!$C$31:$I$54,MATCH(Schedules_8760!$C2432,DHW_StPt_Sch_EZ!$B$31:$B$54,0),MATCH(Schedules_8760!$F2432,DHW_StPt_Sch_EZ!$C$30:$I$30,0)),"F","C")</f>
        <v>53.333333333333329</v>
      </c>
      <c r="N2432" s="12"/>
      <c r="O2432" s="12"/>
      <c r="P2432" s="12"/>
    </row>
    <row r="2433" spans="1:16" x14ac:dyDescent="0.25">
      <c r="A2433" s="35">
        <v>2432</v>
      </c>
      <c r="B2433" s="89">
        <v>102.2916666666667</v>
      </c>
      <c r="C2433" s="35">
        <f t="shared" si="185"/>
        <v>8</v>
      </c>
      <c r="D2433" s="35">
        <f t="shared" si="188"/>
        <v>102</v>
      </c>
      <c r="E2433" s="35">
        <f t="shared" si="189"/>
        <v>4</v>
      </c>
      <c r="F2433" s="35" t="str">
        <f t="shared" si="186"/>
        <v>Wednesday</v>
      </c>
      <c r="G2433" s="35">
        <f t="shared" si="187"/>
        <v>4</v>
      </c>
      <c r="H2433" s="34">
        <f>CONVERT(INDEX(Htg_StPt_Sch_EZ!$C$4:$I$27,MATCH(Schedules_8760!$C2433,Htg_StPt_Sch_EZ!$B$4:$B$27,0),MATCH(Schedules_8760!$F2433,Htg_StPt_Sch_EZ!$C$3:$I$3,0)),"F","C")</f>
        <v>20.555555555555554</v>
      </c>
      <c r="I2433" s="34">
        <f>CONVERT(INDEX(Htg_StPt_Sch_EZ!$C$31:$I$54,MATCH(Schedules_8760!$C2433,Htg_StPt_Sch_EZ!$B$31:$B$54,0),MATCH(Schedules_8760!$F2433,Htg_StPt_Sch_EZ!$C$30:$I$30,0)),"F","C")</f>
        <v>19.444444444444443</v>
      </c>
      <c r="J2433" s="34">
        <f>CONVERT(INDEX(Clg_StPt_Sch_EZ!$C$4:$I$27,MATCH(Schedules_8760!$C2433,Clg_StPt_Sch_EZ!$B$4:$B$27,0),MATCH(Schedules_8760!$F2433,Clg_StPt_Sch_EZ!$C$3:$I$3,0)),"F","C")</f>
        <v>25.555555555555554</v>
      </c>
      <c r="K2433" s="34">
        <f>CONVERT(INDEX(Clg_StPt_Sch_EZ!$C$31:$I$54,MATCH(Schedules_8760!$C2433,Clg_StPt_Sch_EZ!$B$31:$B$54,0),MATCH(Schedules_8760!$F2433,Clg_StPt_Sch_EZ!$C$30:$I$30,0)),"F","C")</f>
        <v>25</v>
      </c>
      <c r="L2433" s="34">
        <f>CONVERT(INDEX(DHW_StPt_Sch_EZ!$C$4:$I$27,MATCH(Schedules_8760!$C2433,DHW_StPt_Sch_EZ!$B$4:$B$27,0),MATCH(Schedules_8760!$F2433,DHW_StPt_Sch_EZ!$C$3:$I$3,0)),"F","C")</f>
        <v>53.333333333333329</v>
      </c>
      <c r="M2433" s="34">
        <f>CONVERT(INDEX(DHW_StPt_Sch_EZ!$C$31:$I$54,MATCH(Schedules_8760!$C2433,DHW_StPt_Sch_EZ!$B$31:$B$54,0),MATCH(Schedules_8760!$F2433,DHW_StPt_Sch_EZ!$C$30:$I$30,0)),"F","C")</f>
        <v>53.333333333333329</v>
      </c>
      <c r="N2433" s="12"/>
      <c r="O2433" s="12"/>
      <c r="P2433" s="12"/>
    </row>
    <row r="2434" spans="1:16" x14ac:dyDescent="0.25">
      <c r="A2434" s="35">
        <v>2433</v>
      </c>
      <c r="B2434" s="89">
        <v>102.3333333333333</v>
      </c>
      <c r="C2434" s="35">
        <f t="shared" ref="C2434:C2497" si="190">HOUR(B2434)+1</f>
        <v>9</v>
      </c>
      <c r="D2434" s="35">
        <f t="shared" si="188"/>
        <v>102</v>
      </c>
      <c r="E2434" s="35">
        <f t="shared" si="189"/>
        <v>4</v>
      </c>
      <c r="F2434" s="35" t="str">
        <f t="shared" ref="F2434:F2497" si="191">IF(E2434=1,"Sunday",IF(E2434=2,"Monday",IF(E2434=3,"Tuesday",IF(E2434=4,"Wednesday",IF(E2434=5,"Thursday",IF(E2434=6,"Friday","Saturday"))))))</f>
        <v>Wednesday</v>
      </c>
      <c r="G2434" s="35">
        <f t="shared" ref="G2434:G2497" si="192">MONTH(B2434)</f>
        <v>4</v>
      </c>
      <c r="H2434" s="34">
        <f>CONVERT(INDEX(Htg_StPt_Sch_EZ!$C$4:$I$27,MATCH(Schedules_8760!$C2434,Htg_StPt_Sch_EZ!$B$4:$B$27,0),MATCH(Schedules_8760!$F2434,Htg_StPt_Sch_EZ!$C$3:$I$3,0)),"F","C")</f>
        <v>20.555555555555554</v>
      </c>
      <c r="I2434" s="34">
        <f>CONVERT(INDEX(Htg_StPt_Sch_EZ!$C$31:$I$54,MATCH(Schedules_8760!$C2434,Htg_StPt_Sch_EZ!$B$31:$B$54,0),MATCH(Schedules_8760!$F2434,Htg_StPt_Sch_EZ!$C$30:$I$30,0)),"F","C")</f>
        <v>19.444444444444443</v>
      </c>
      <c r="J2434" s="34">
        <f>CONVERT(INDEX(Clg_StPt_Sch_EZ!$C$4:$I$27,MATCH(Schedules_8760!$C2434,Clg_StPt_Sch_EZ!$B$4:$B$27,0),MATCH(Schedules_8760!$F2434,Clg_StPt_Sch_EZ!$C$3:$I$3,0)),"F","C")</f>
        <v>25.555555555555554</v>
      </c>
      <c r="K2434" s="34">
        <f>CONVERT(INDEX(Clg_StPt_Sch_EZ!$C$31:$I$54,MATCH(Schedules_8760!$C2434,Clg_StPt_Sch_EZ!$B$31:$B$54,0),MATCH(Schedules_8760!$F2434,Clg_StPt_Sch_EZ!$C$30:$I$30,0)),"F","C")</f>
        <v>25</v>
      </c>
      <c r="L2434" s="34">
        <f>CONVERT(INDEX(DHW_StPt_Sch_EZ!$C$4:$I$27,MATCH(Schedules_8760!$C2434,DHW_StPt_Sch_EZ!$B$4:$B$27,0),MATCH(Schedules_8760!$F2434,DHW_StPt_Sch_EZ!$C$3:$I$3,0)),"F","C")</f>
        <v>53.333333333333329</v>
      </c>
      <c r="M2434" s="34">
        <f>CONVERT(INDEX(DHW_StPt_Sch_EZ!$C$31:$I$54,MATCH(Schedules_8760!$C2434,DHW_StPt_Sch_EZ!$B$31:$B$54,0),MATCH(Schedules_8760!$F2434,DHW_StPt_Sch_EZ!$C$30:$I$30,0)),"F","C")</f>
        <v>53.333333333333329</v>
      </c>
      <c r="N2434" s="12"/>
      <c r="O2434" s="12"/>
      <c r="P2434" s="12"/>
    </row>
    <row r="2435" spans="1:16" x14ac:dyDescent="0.25">
      <c r="A2435" s="35">
        <v>2434</v>
      </c>
      <c r="B2435" s="89">
        <v>102.375</v>
      </c>
      <c r="C2435" s="35">
        <f t="shared" si="190"/>
        <v>10</v>
      </c>
      <c r="D2435" s="35">
        <f t="shared" ref="D2435:D2498" si="193">IF(C2435=1,D2434+1,D2434)</f>
        <v>102</v>
      </c>
      <c r="E2435" s="35">
        <f t="shared" ref="E2435:E2498" si="194">IF(AND(C2435=1,E2434=7),1,IF(C2435=1,E2434+1,E2434))</f>
        <v>4</v>
      </c>
      <c r="F2435" s="35" t="str">
        <f t="shared" si="191"/>
        <v>Wednesday</v>
      </c>
      <c r="G2435" s="35">
        <f t="shared" si="192"/>
        <v>4</v>
      </c>
      <c r="H2435" s="34">
        <f>CONVERT(INDEX(Htg_StPt_Sch_EZ!$C$4:$I$27,MATCH(Schedules_8760!$C2435,Htg_StPt_Sch_EZ!$B$4:$B$27,0),MATCH(Schedules_8760!$F2435,Htg_StPt_Sch_EZ!$C$3:$I$3,0)),"F","C")</f>
        <v>20.555555555555554</v>
      </c>
      <c r="I2435" s="34">
        <f>CONVERT(INDEX(Htg_StPt_Sch_EZ!$C$31:$I$54,MATCH(Schedules_8760!$C2435,Htg_StPt_Sch_EZ!$B$31:$B$54,0),MATCH(Schedules_8760!$F2435,Htg_StPt_Sch_EZ!$C$30:$I$30,0)),"F","C")</f>
        <v>19.444444444444443</v>
      </c>
      <c r="J2435" s="34">
        <f>CONVERT(INDEX(Clg_StPt_Sch_EZ!$C$4:$I$27,MATCH(Schedules_8760!$C2435,Clg_StPt_Sch_EZ!$B$4:$B$27,0),MATCH(Schedules_8760!$F2435,Clg_StPt_Sch_EZ!$C$3:$I$3,0)),"F","C")</f>
        <v>25.555555555555554</v>
      </c>
      <c r="K2435" s="34">
        <f>CONVERT(INDEX(Clg_StPt_Sch_EZ!$C$31:$I$54,MATCH(Schedules_8760!$C2435,Clg_StPt_Sch_EZ!$B$31:$B$54,0),MATCH(Schedules_8760!$F2435,Clg_StPt_Sch_EZ!$C$30:$I$30,0)),"F","C")</f>
        <v>25</v>
      </c>
      <c r="L2435" s="34">
        <f>CONVERT(INDEX(DHW_StPt_Sch_EZ!$C$4:$I$27,MATCH(Schedules_8760!$C2435,DHW_StPt_Sch_EZ!$B$4:$B$27,0),MATCH(Schedules_8760!$F2435,DHW_StPt_Sch_EZ!$C$3:$I$3,0)),"F","C")</f>
        <v>53.333333333333329</v>
      </c>
      <c r="M2435" s="34">
        <f>CONVERT(INDEX(DHW_StPt_Sch_EZ!$C$31:$I$54,MATCH(Schedules_8760!$C2435,DHW_StPt_Sch_EZ!$B$31:$B$54,0),MATCH(Schedules_8760!$F2435,DHW_StPt_Sch_EZ!$C$30:$I$30,0)),"F","C")</f>
        <v>53.333333333333329</v>
      </c>
      <c r="N2435" s="12"/>
      <c r="O2435" s="12"/>
      <c r="P2435" s="12"/>
    </row>
    <row r="2436" spans="1:16" x14ac:dyDescent="0.25">
      <c r="A2436" s="35">
        <v>2435</v>
      </c>
      <c r="B2436" s="89">
        <v>102.4166666666667</v>
      </c>
      <c r="C2436" s="35">
        <f t="shared" si="190"/>
        <v>11</v>
      </c>
      <c r="D2436" s="35">
        <f t="shared" si="193"/>
        <v>102</v>
      </c>
      <c r="E2436" s="35">
        <f t="shared" si="194"/>
        <v>4</v>
      </c>
      <c r="F2436" s="35" t="str">
        <f t="shared" si="191"/>
        <v>Wednesday</v>
      </c>
      <c r="G2436" s="35">
        <f t="shared" si="192"/>
        <v>4</v>
      </c>
      <c r="H2436" s="34">
        <f>CONVERT(INDEX(Htg_StPt_Sch_EZ!$C$4:$I$27,MATCH(Schedules_8760!$C2436,Htg_StPt_Sch_EZ!$B$4:$B$27,0),MATCH(Schedules_8760!$F2436,Htg_StPt_Sch_EZ!$C$3:$I$3,0)),"F","C")</f>
        <v>20.555555555555554</v>
      </c>
      <c r="I2436" s="34">
        <f>CONVERT(INDEX(Htg_StPt_Sch_EZ!$C$31:$I$54,MATCH(Schedules_8760!$C2436,Htg_StPt_Sch_EZ!$B$31:$B$54,0),MATCH(Schedules_8760!$F2436,Htg_StPt_Sch_EZ!$C$30:$I$30,0)),"F","C")</f>
        <v>19.444444444444443</v>
      </c>
      <c r="J2436" s="34">
        <f>CONVERT(INDEX(Clg_StPt_Sch_EZ!$C$4:$I$27,MATCH(Schedules_8760!$C2436,Clg_StPt_Sch_EZ!$B$4:$B$27,0),MATCH(Schedules_8760!$F2436,Clg_StPt_Sch_EZ!$C$3:$I$3,0)),"F","C")</f>
        <v>25.555555555555554</v>
      </c>
      <c r="K2436" s="34">
        <f>CONVERT(INDEX(Clg_StPt_Sch_EZ!$C$31:$I$54,MATCH(Schedules_8760!$C2436,Clg_StPt_Sch_EZ!$B$31:$B$54,0),MATCH(Schedules_8760!$F2436,Clg_StPt_Sch_EZ!$C$30:$I$30,0)),"F","C")</f>
        <v>25</v>
      </c>
      <c r="L2436" s="34">
        <f>CONVERT(INDEX(DHW_StPt_Sch_EZ!$C$4:$I$27,MATCH(Schedules_8760!$C2436,DHW_StPt_Sch_EZ!$B$4:$B$27,0),MATCH(Schedules_8760!$F2436,DHW_StPt_Sch_EZ!$C$3:$I$3,0)),"F","C")</f>
        <v>53.333333333333329</v>
      </c>
      <c r="M2436" s="34">
        <f>CONVERT(INDEX(DHW_StPt_Sch_EZ!$C$31:$I$54,MATCH(Schedules_8760!$C2436,DHW_StPt_Sch_EZ!$B$31:$B$54,0),MATCH(Schedules_8760!$F2436,DHW_StPt_Sch_EZ!$C$30:$I$30,0)),"F","C")</f>
        <v>53.333333333333329</v>
      </c>
      <c r="N2436" s="12"/>
      <c r="O2436" s="12"/>
      <c r="P2436" s="12"/>
    </row>
    <row r="2437" spans="1:16" x14ac:dyDescent="0.25">
      <c r="A2437" s="35">
        <v>2436</v>
      </c>
      <c r="B2437" s="89">
        <v>102.4583333333333</v>
      </c>
      <c r="C2437" s="35">
        <f t="shared" si="190"/>
        <v>12</v>
      </c>
      <c r="D2437" s="35">
        <f t="shared" si="193"/>
        <v>102</v>
      </c>
      <c r="E2437" s="35">
        <f t="shared" si="194"/>
        <v>4</v>
      </c>
      <c r="F2437" s="35" t="str">
        <f t="shared" si="191"/>
        <v>Wednesday</v>
      </c>
      <c r="G2437" s="35">
        <f t="shared" si="192"/>
        <v>4</v>
      </c>
      <c r="H2437" s="34">
        <f>CONVERT(INDEX(Htg_StPt_Sch_EZ!$C$4:$I$27,MATCH(Schedules_8760!$C2437,Htg_StPt_Sch_EZ!$B$4:$B$27,0),MATCH(Schedules_8760!$F2437,Htg_StPt_Sch_EZ!$C$3:$I$3,0)),"F","C")</f>
        <v>20.555555555555554</v>
      </c>
      <c r="I2437" s="34">
        <f>CONVERT(INDEX(Htg_StPt_Sch_EZ!$C$31:$I$54,MATCH(Schedules_8760!$C2437,Htg_StPt_Sch_EZ!$B$31:$B$54,0),MATCH(Schedules_8760!$F2437,Htg_StPt_Sch_EZ!$C$30:$I$30,0)),"F","C")</f>
        <v>19.444444444444443</v>
      </c>
      <c r="J2437" s="34">
        <f>CONVERT(INDEX(Clg_StPt_Sch_EZ!$C$4:$I$27,MATCH(Schedules_8760!$C2437,Clg_StPt_Sch_EZ!$B$4:$B$27,0),MATCH(Schedules_8760!$F2437,Clg_StPt_Sch_EZ!$C$3:$I$3,0)),"F","C")</f>
        <v>25.555555555555554</v>
      </c>
      <c r="K2437" s="34">
        <f>CONVERT(INDEX(Clg_StPt_Sch_EZ!$C$31:$I$54,MATCH(Schedules_8760!$C2437,Clg_StPt_Sch_EZ!$B$31:$B$54,0),MATCH(Schedules_8760!$F2437,Clg_StPt_Sch_EZ!$C$30:$I$30,0)),"F","C")</f>
        <v>25</v>
      </c>
      <c r="L2437" s="34">
        <f>CONVERT(INDEX(DHW_StPt_Sch_EZ!$C$4:$I$27,MATCH(Schedules_8760!$C2437,DHW_StPt_Sch_EZ!$B$4:$B$27,0),MATCH(Schedules_8760!$F2437,DHW_StPt_Sch_EZ!$C$3:$I$3,0)),"F","C")</f>
        <v>53.333333333333329</v>
      </c>
      <c r="M2437" s="34">
        <f>CONVERT(INDEX(DHW_StPt_Sch_EZ!$C$31:$I$54,MATCH(Schedules_8760!$C2437,DHW_StPt_Sch_EZ!$B$31:$B$54,0),MATCH(Schedules_8760!$F2437,DHW_StPt_Sch_EZ!$C$30:$I$30,0)),"F","C")</f>
        <v>53.333333333333329</v>
      </c>
      <c r="N2437" s="12"/>
      <c r="O2437" s="12"/>
      <c r="P2437" s="12"/>
    </row>
    <row r="2438" spans="1:16" x14ac:dyDescent="0.25">
      <c r="A2438" s="35">
        <v>2437</v>
      </c>
      <c r="B2438" s="89">
        <v>102.5</v>
      </c>
      <c r="C2438" s="35">
        <f t="shared" si="190"/>
        <v>13</v>
      </c>
      <c r="D2438" s="35">
        <f t="shared" si="193"/>
        <v>102</v>
      </c>
      <c r="E2438" s="35">
        <f t="shared" si="194"/>
        <v>4</v>
      </c>
      <c r="F2438" s="35" t="str">
        <f t="shared" si="191"/>
        <v>Wednesday</v>
      </c>
      <c r="G2438" s="35">
        <f t="shared" si="192"/>
        <v>4</v>
      </c>
      <c r="H2438" s="34">
        <f>CONVERT(INDEX(Htg_StPt_Sch_EZ!$C$4:$I$27,MATCH(Schedules_8760!$C2438,Htg_StPt_Sch_EZ!$B$4:$B$27,0),MATCH(Schedules_8760!$F2438,Htg_StPt_Sch_EZ!$C$3:$I$3,0)),"F","C")</f>
        <v>20.555555555555554</v>
      </c>
      <c r="I2438" s="34">
        <f>CONVERT(INDEX(Htg_StPt_Sch_EZ!$C$31:$I$54,MATCH(Schedules_8760!$C2438,Htg_StPt_Sch_EZ!$B$31:$B$54,0),MATCH(Schedules_8760!$F2438,Htg_StPt_Sch_EZ!$C$30:$I$30,0)),"F","C")</f>
        <v>19.444444444444443</v>
      </c>
      <c r="J2438" s="34">
        <f>CONVERT(INDEX(Clg_StPt_Sch_EZ!$C$4:$I$27,MATCH(Schedules_8760!$C2438,Clg_StPt_Sch_EZ!$B$4:$B$27,0),MATCH(Schedules_8760!$F2438,Clg_StPt_Sch_EZ!$C$3:$I$3,0)),"F","C")</f>
        <v>25.555555555555554</v>
      </c>
      <c r="K2438" s="34">
        <f>CONVERT(INDEX(Clg_StPt_Sch_EZ!$C$31:$I$54,MATCH(Schedules_8760!$C2438,Clg_StPt_Sch_EZ!$B$31:$B$54,0),MATCH(Schedules_8760!$F2438,Clg_StPt_Sch_EZ!$C$30:$I$30,0)),"F","C")</f>
        <v>25</v>
      </c>
      <c r="L2438" s="34">
        <f>CONVERT(INDEX(DHW_StPt_Sch_EZ!$C$4:$I$27,MATCH(Schedules_8760!$C2438,DHW_StPt_Sch_EZ!$B$4:$B$27,0),MATCH(Schedules_8760!$F2438,DHW_StPt_Sch_EZ!$C$3:$I$3,0)),"F","C")</f>
        <v>53.333333333333329</v>
      </c>
      <c r="M2438" s="34">
        <f>CONVERT(INDEX(DHW_StPt_Sch_EZ!$C$31:$I$54,MATCH(Schedules_8760!$C2438,DHW_StPt_Sch_EZ!$B$31:$B$54,0),MATCH(Schedules_8760!$F2438,DHW_StPt_Sch_EZ!$C$30:$I$30,0)),"F","C")</f>
        <v>53.333333333333329</v>
      </c>
      <c r="N2438" s="12"/>
      <c r="O2438" s="12"/>
      <c r="P2438" s="12"/>
    </row>
    <row r="2439" spans="1:16" x14ac:dyDescent="0.25">
      <c r="A2439" s="35">
        <v>2438</v>
      </c>
      <c r="B2439" s="89">
        <v>102.5416666666667</v>
      </c>
      <c r="C2439" s="35">
        <f t="shared" si="190"/>
        <v>14</v>
      </c>
      <c r="D2439" s="35">
        <f t="shared" si="193"/>
        <v>102</v>
      </c>
      <c r="E2439" s="35">
        <f t="shared" si="194"/>
        <v>4</v>
      </c>
      <c r="F2439" s="35" t="str">
        <f t="shared" si="191"/>
        <v>Wednesday</v>
      </c>
      <c r="G2439" s="35">
        <f t="shared" si="192"/>
        <v>4</v>
      </c>
      <c r="H2439" s="34">
        <f>CONVERT(INDEX(Htg_StPt_Sch_EZ!$C$4:$I$27,MATCH(Schedules_8760!$C2439,Htg_StPt_Sch_EZ!$B$4:$B$27,0),MATCH(Schedules_8760!$F2439,Htg_StPt_Sch_EZ!$C$3:$I$3,0)),"F","C")</f>
        <v>20.555555555555554</v>
      </c>
      <c r="I2439" s="34">
        <f>CONVERT(INDEX(Htg_StPt_Sch_EZ!$C$31:$I$54,MATCH(Schedules_8760!$C2439,Htg_StPt_Sch_EZ!$B$31:$B$54,0),MATCH(Schedules_8760!$F2439,Htg_StPt_Sch_EZ!$C$30:$I$30,0)),"F","C")</f>
        <v>19.444444444444443</v>
      </c>
      <c r="J2439" s="34">
        <f>CONVERT(INDEX(Clg_StPt_Sch_EZ!$C$4:$I$27,MATCH(Schedules_8760!$C2439,Clg_StPt_Sch_EZ!$B$4:$B$27,0),MATCH(Schedules_8760!$F2439,Clg_StPt_Sch_EZ!$C$3:$I$3,0)),"F","C")</f>
        <v>25.555555555555554</v>
      </c>
      <c r="K2439" s="34">
        <f>CONVERT(INDEX(Clg_StPt_Sch_EZ!$C$31:$I$54,MATCH(Schedules_8760!$C2439,Clg_StPt_Sch_EZ!$B$31:$B$54,0),MATCH(Schedules_8760!$F2439,Clg_StPt_Sch_EZ!$C$30:$I$30,0)),"F","C")</f>
        <v>25</v>
      </c>
      <c r="L2439" s="34">
        <f>CONVERT(INDEX(DHW_StPt_Sch_EZ!$C$4:$I$27,MATCH(Schedules_8760!$C2439,DHW_StPt_Sch_EZ!$B$4:$B$27,0),MATCH(Schedules_8760!$F2439,DHW_StPt_Sch_EZ!$C$3:$I$3,0)),"F","C")</f>
        <v>53.333333333333329</v>
      </c>
      <c r="M2439" s="34">
        <f>CONVERT(INDEX(DHW_StPt_Sch_EZ!$C$31:$I$54,MATCH(Schedules_8760!$C2439,DHW_StPt_Sch_EZ!$B$31:$B$54,0),MATCH(Schedules_8760!$F2439,DHW_StPt_Sch_EZ!$C$30:$I$30,0)),"F","C")</f>
        <v>53.333333333333329</v>
      </c>
      <c r="N2439" s="12"/>
      <c r="O2439" s="12"/>
      <c r="P2439" s="12"/>
    </row>
    <row r="2440" spans="1:16" x14ac:dyDescent="0.25">
      <c r="A2440" s="35">
        <v>2439</v>
      </c>
      <c r="B2440" s="89">
        <v>102.5833333333333</v>
      </c>
      <c r="C2440" s="35">
        <f t="shared" si="190"/>
        <v>15</v>
      </c>
      <c r="D2440" s="35">
        <f t="shared" si="193"/>
        <v>102</v>
      </c>
      <c r="E2440" s="35">
        <f t="shared" si="194"/>
        <v>4</v>
      </c>
      <c r="F2440" s="35" t="str">
        <f t="shared" si="191"/>
        <v>Wednesday</v>
      </c>
      <c r="G2440" s="35">
        <f t="shared" si="192"/>
        <v>4</v>
      </c>
      <c r="H2440" s="34">
        <f>CONVERT(INDEX(Htg_StPt_Sch_EZ!$C$4:$I$27,MATCH(Schedules_8760!$C2440,Htg_StPt_Sch_EZ!$B$4:$B$27,0),MATCH(Schedules_8760!$F2440,Htg_StPt_Sch_EZ!$C$3:$I$3,0)),"F","C")</f>
        <v>20.555555555555554</v>
      </c>
      <c r="I2440" s="34">
        <f>CONVERT(INDEX(Htg_StPt_Sch_EZ!$C$31:$I$54,MATCH(Schedules_8760!$C2440,Htg_StPt_Sch_EZ!$B$31:$B$54,0),MATCH(Schedules_8760!$F2440,Htg_StPt_Sch_EZ!$C$30:$I$30,0)),"F","C")</f>
        <v>21.111111111111111</v>
      </c>
      <c r="J2440" s="34">
        <f>CONVERT(INDEX(Clg_StPt_Sch_EZ!$C$4:$I$27,MATCH(Schedules_8760!$C2440,Clg_StPt_Sch_EZ!$B$4:$B$27,0),MATCH(Schedules_8760!$F2440,Clg_StPt_Sch_EZ!$C$3:$I$3,0)),"F","C")</f>
        <v>25.555555555555554</v>
      </c>
      <c r="K2440" s="34">
        <f>CONVERT(INDEX(Clg_StPt_Sch_EZ!$C$31:$I$54,MATCH(Schedules_8760!$C2440,Clg_StPt_Sch_EZ!$B$31:$B$54,0),MATCH(Schedules_8760!$F2440,Clg_StPt_Sch_EZ!$C$30:$I$30,0)),"F","C")</f>
        <v>25</v>
      </c>
      <c r="L2440" s="34">
        <f>CONVERT(INDEX(DHW_StPt_Sch_EZ!$C$4:$I$27,MATCH(Schedules_8760!$C2440,DHW_StPt_Sch_EZ!$B$4:$B$27,0),MATCH(Schedules_8760!$F2440,DHW_StPt_Sch_EZ!$C$3:$I$3,0)),"F","C")</f>
        <v>53.333333333333329</v>
      </c>
      <c r="M2440" s="34">
        <f>CONVERT(INDEX(DHW_StPt_Sch_EZ!$C$31:$I$54,MATCH(Schedules_8760!$C2440,DHW_StPt_Sch_EZ!$B$31:$B$54,0),MATCH(Schedules_8760!$F2440,DHW_StPt_Sch_EZ!$C$30:$I$30,0)),"F","C")</f>
        <v>53.333333333333329</v>
      </c>
      <c r="N2440" s="12"/>
      <c r="O2440" s="12"/>
      <c r="P2440" s="12"/>
    </row>
    <row r="2441" spans="1:16" x14ac:dyDescent="0.25">
      <c r="A2441" s="35">
        <v>2440</v>
      </c>
      <c r="B2441" s="89">
        <v>102.625</v>
      </c>
      <c r="C2441" s="35">
        <f t="shared" si="190"/>
        <v>16</v>
      </c>
      <c r="D2441" s="35">
        <f t="shared" si="193"/>
        <v>102</v>
      </c>
      <c r="E2441" s="35">
        <f t="shared" si="194"/>
        <v>4</v>
      </c>
      <c r="F2441" s="35" t="str">
        <f t="shared" si="191"/>
        <v>Wednesday</v>
      </c>
      <c r="G2441" s="35">
        <f t="shared" si="192"/>
        <v>4</v>
      </c>
      <c r="H2441" s="34">
        <f>CONVERT(INDEX(Htg_StPt_Sch_EZ!$C$4:$I$27,MATCH(Schedules_8760!$C2441,Htg_StPt_Sch_EZ!$B$4:$B$27,0),MATCH(Schedules_8760!$F2441,Htg_StPt_Sch_EZ!$C$3:$I$3,0)),"F","C")</f>
        <v>20.555555555555554</v>
      </c>
      <c r="I2441" s="34">
        <f>CONVERT(INDEX(Htg_StPt_Sch_EZ!$C$31:$I$54,MATCH(Schedules_8760!$C2441,Htg_StPt_Sch_EZ!$B$31:$B$54,0),MATCH(Schedules_8760!$F2441,Htg_StPt_Sch_EZ!$C$30:$I$30,0)),"F","C")</f>
        <v>21.111111111111111</v>
      </c>
      <c r="J2441" s="34">
        <f>CONVERT(INDEX(Clg_StPt_Sch_EZ!$C$4:$I$27,MATCH(Schedules_8760!$C2441,Clg_StPt_Sch_EZ!$B$4:$B$27,0),MATCH(Schedules_8760!$F2441,Clg_StPt_Sch_EZ!$C$3:$I$3,0)),"F","C")</f>
        <v>25.555555555555554</v>
      </c>
      <c r="K2441" s="34">
        <f>CONVERT(INDEX(Clg_StPt_Sch_EZ!$C$31:$I$54,MATCH(Schedules_8760!$C2441,Clg_StPt_Sch_EZ!$B$31:$B$54,0),MATCH(Schedules_8760!$F2441,Clg_StPt_Sch_EZ!$C$30:$I$30,0)),"F","C")</f>
        <v>25</v>
      </c>
      <c r="L2441" s="34">
        <f>CONVERT(INDEX(DHW_StPt_Sch_EZ!$C$4:$I$27,MATCH(Schedules_8760!$C2441,DHW_StPt_Sch_EZ!$B$4:$B$27,0),MATCH(Schedules_8760!$F2441,DHW_StPt_Sch_EZ!$C$3:$I$3,0)),"F","C")</f>
        <v>53.333333333333329</v>
      </c>
      <c r="M2441" s="34">
        <f>CONVERT(INDEX(DHW_StPt_Sch_EZ!$C$31:$I$54,MATCH(Schedules_8760!$C2441,DHW_StPt_Sch_EZ!$B$31:$B$54,0),MATCH(Schedules_8760!$F2441,DHW_StPt_Sch_EZ!$C$30:$I$30,0)),"F","C")</f>
        <v>53.333333333333329</v>
      </c>
      <c r="N2441" s="12"/>
      <c r="O2441" s="12"/>
      <c r="P2441" s="12"/>
    </row>
    <row r="2442" spans="1:16" x14ac:dyDescent="0.25">
      <c r="A2442" s="35">
        <v>2441</v>
      </c>
      <c r="B2442" s="89">
        <v>102.6666666666667</v>
      </c>
      <c r="C2442" s="35">
        <f t="shared" si="190"/>
        <v>17</v>
      </c>
      <c r="D2442" s="35">
        <f t="shared" si="193"/>
        <v>102</v>
      </c>
      <c r="E2442" s="35">
        <f t="shared" si="194"/>
        <v>4</v>
      </c>
      <c r="F2442" s="35" t="str">
        <f t="shared" si="191"/>
        <v>Wednesday</v>
      </c>
      <c r="G2442" s="35">
        <f t="shared" si="192"/>
        <v>4</v>
      </c>
      <c r="H2442" s="34">
        <f>CONVERT(INDEX(Htg_StPt_Sch_EZ!$C$4:$I$27,MATCH(Schedules_8760!$C2442,Htg_StPt_Sch_EZ!$B$4:$B$27,0),MATCH(Schedules_8760!$F2442,Htg_StPt_Sch_EZ!$C$3:$I$3,0)),"F","C")</f>
        <v>20.555555555555554</v>
      </c>
      <c r="I2442" s="34">
        <f>CONVERT(INDEX(Htg_StPt_Sch_EZ!$C$31:$I$54,MATCH(Schedules_8760!$C2442,Htg_StPt_Sch_EZ!$B$31:$B$54,0),MATCH(Schedules_8760!$F2442,Htg_StPt_Sch_EZ!$C$30:$I$30,0)),"F","C")</f>
        <v>17.777777777777779</v>
      </c>
      <c r="J2442" s="34">
        <f>CONVERT(INDEX(Clg_StPt_Sch_EZ!$C$4:$I$27,MATCH(Schedules_8760!$C2442,Clg_StPt_Sch_EZ!$B$4:$B$27,0),MATCH(Schedules_8760!$F2442,Clg_StPt_Sch_EZ!$C$3:$I$3,0)),"F","C")</f>
        <v>25.555555555555554</v>
      </c>
      <c r="K2442" s="34">
        <f>CONVERT(INDEX(Clg_StPt_Sch_EZ!$C$31:$I$54,MATCH(Schedules_8760!$C2442,Clg_StPt_Sch_EZ!$B$31:$B$54,0),MATCH(Schedules_8760!$F2442,Clg_StPt_Sch_EZ!$C$30:$I$30,0)),"F","C")</f>
        <v>25</v>
      </c>
      <c r="L2442" s="34">
        <f>CONVERT(INDEX(DHW_StPt_Sch_EZ!$C$4:$I$27,MATCH(Schedules_8760!$C2442,DHW_StPt_Sch_EZ!$B$4:$B$27,0),MATCH(Schedules_8760!$F2442,DHW_StPt_Sch_EZ!$C$3:$I$3,0)),"F","C")</f>
        <v>53.333333333333329</v>
      </c>
      <c r="M2442" s="34">
        <f>CONVERT(INDEX(DHW_StPt_Sch_EZ!$C$31:$I$54,MATCH(Schedules_8760!$C2442,DHW_StPt_Sch_EZ!$B$31:$B$54,0),MATCH(Schedules_8760!$F2442,DHW_StPt_Sch_EZ!$C$30:$I$30,0)),"F","C")</f>
        <v>53.333333333333329</v>
      </c>
      <c r="N2442" s="12"/>
      <c r="O2442" s="12"/>
      <c r="P2442" s="12"/>
    </row>
    <row r="2443" spans="1:16" x14ac:dyDescent="0.25">
      <c r="A2443" s="35">
        <v>2442</v>
      </c>
      <c r="B2443" s="89">
        <v>102.7083333333333</v>
      </c>
      <c r="C2443" s="35">
        <f t="shared" si="190"/>
        <v>18</v>
      </c>
      <c r="D2443" s="35">
        <f t="shared" si="193"/>
        <v>102</v>
      </c>
      <c r="E2443" s="35">
        <f t="shared" si="194"/>
        <v>4</v>
      </c>
      <c r="F2443" s="35" t="str">
        <f t="shared" si="191"/>
        <v>Wednesday</v>
      </c>
      <c r="G2443" s="35">
        <f t="shared" si="192"/>
        <v>4</v>
      </c>
      <c r="H2443" s="34">
        <f>CONVERT(INDEX(Htg_StPt_Sch_EZ!$C$4:$I$27,MATCH(Schedules_8760!$C2443,Htg_StPt_Sch_EZ!$B$4:$B$27,0),MATCH(Schedules_8760!$F2443,Htg_StPt_Sch_EZ!$C$3:$I$3,0)),"F","C")</f>
        <v>20.555555555555554</v>
      </c>
      <c r="I2443" s="34">
        <f>CONVERT(INDEX(Htg_StPt_Sch_EZ!$C$31:$I$54,MATCH(Schedules_8760!$C2443,Htg_StPt_Sch_EZ!$B$31:$B$54,0),MATCH(Schedules_8760!$F2443,Htg_StPt_Sch_EZ!$C$30:$I$30,0)),"F","C")</f>
        <v>17.777777777777779</v>
      </c>
      <c r="J2443" s="34">
        <f>CONVERT(INDEX(Clg_StPt_Sch_EZ!$C$4:$I$27,MATCH(Schedules_8760!$C2443,Clg_StPt_Sch_EZ!$B$4:$B$27,0),MATCH(Schedules_8760!$F2443,Clg_StPt_Sch_EZ!$C$3:$I$3,0)),"F","C")</f>
        <v>25.555555555555554</v>
      </c>
      <c r="K2443" s="34">
        <f>CONVERT(INDEX(Clg_StPt_Sch_EZ!$C$31:$I$54,MATCH(Schedules_8760!$C2443,Clg_StPt_Sch_EZ!$B$31:$B$54,0),MATCH(Schedules_8760!$F2443,Clg_StPt_Sch_EZ!$C$30:$I$30,0)),"F","C")</f>
        <v>28.333333333333332</v>
      </c>
      <c r="L2443" s="34">
        <f>CONVERT(INDEX(DHW_StPt_Sch_EZ!$C$4:$I$27,MATCH(Schedules_8760!$C2443,DHW_StPt_Sch_EZ!$B$4:$B$27,0),MATCH(Schedules_8760!$F2443,DHW_StPt_Sch_EZ!$C$3:$I$3,0)),"F","C")</f>
        <v>53.333333333333329</v>
      </c>
      <c r="M2443" s="34">
        <f>CONVERT(INDEX(DHW_StPt_Sch_EZ!$C$31:$I$54,MATCH(Schedules_8760!$C2443,DHW_StPt_Sch_EZ!$B$31:$B$54,0),MATCH(Schedules_8760!$F2443,DHW_StPt_Sch_EZ!$C$30:$I$30,0)),"F","C")</f>
        <v>53.333333333333329</v>
      </c>
      <c r="N2443" s="12"/>
      <c r="O2443" s="12"/>
      <c r="P2443" s="12"/>
    </row>
    <row r="2444" spans="1:16" x14ac:dyDescent="0.25">
      <c r="A2444" s="35">
        <v>2443</v>
      </c>
      <c r="B2444" s="89">
        <v>102.75</v>
      </c>
      <c r="C2444" s="35">
        <f t="shared" si="190"/>
        <v>19</v>
      </c>
      <c r="D2444" s="35">
        <f t="shared" si="193"/>
        <v>102</v>
      </c>
      <c r="E2444" s="35">
        <f t="shared" si="194"/>
        <v>4</v>
      </c>
      <c r="F2444" s="35" t="str">
        <f t="shared" si="191"/>
        <v>Wednesday</v>
      </c>
      <c r="G2444" s="35">
        <f t="shared" si="192"/>
        <v>4</v>
      </c>
      <c r="H2444" s="34">
        <f>CONVERT(INDEX(Htg_StPt_Sch_EZ!$C$4:$I$27,MATCH(Schedules_8760!$C2444,Htg_StPt_Sch_EZ!$B$4:$B$27,0),MATCH(Schedules_8760!$F2444,Htg_StPt_Sch_EZ!$C$3:$I$3,0)),"F","C")</f>
        <v>20.555555555555554</v>
      </c>
      <c r="I2444" s="34">
        <f>CONVERT(INDEX(Htg_StPt_Sch_EZ!$C$31:$I$54,MATCH(Schedules_8760!$C2444,Htg_StPt_Sch_EZ!$B$31:$B$54,0),MATCH(Schedules_8760!$F2444,Htg_StPt_Sch_EZ!$C$30:$I$30,0)),"F","C")</f>
        <v>18.333333333333332</v>
      </c>
      <c r="J2444" s="34">
        <f>CONVERT(INDEX(Clg_StPt_Sch_EZ!$C$4:$I$27,MATCH(Schedules_8760!$C2444,Clg_StPt_Sch_EZ!$B$4:$B$27,0),MATCH(Schedules_8760!$F2444,Clg_StPt_Sch_EZ!$C$3:$I$3,0)),"F","C")</f>
        <v>25.555555555555554</v>
      </c>
      <c r="K2444" s="34">
        <f>CONVERT(INDEX(Clg_StPt_Sch_EZ!$C$31:$I$54,MATCH(Schedules_8760!$C2444,Clg_StPt_Sch_EZ!$B$31:$B$54,0),MATCH(Schedules_8760!$F2444,Clg_StPt_Sch_EZ!$C$30:$I$30,0)),"F","C")</f>
        <v>28.333333333333332</v>
      </c>
      <c r="L2444" s="34">
        <f>CONVERT(INDEX(DHW_StPt_Sch_EZ!$C$4:$I$27,MATCH(Schedules_8760!$C2444,DHW_StPt_Sch_EZ!$B$4:$B$27,0),MATCH(Schedules_8760!$F2444,DHW_StPt_Sch_EZ!$C$3:$I$3,0)),"F","C")</f>
        <v>53.333333333333329</v>
      </c>
      <c r="M2444" s="34">
        <f>CONVERT(INDEX(DHW_StPt_Sch_EZ!$C$31:$I$54,MATCH(Schedules_8760!$C2444,DHW_StPt_Sch_EZ!$B$31:$B$54,0),MATCH(Schedules_8760!$F2444,DHW_StPt_Sch_EZ!$C$30:$I$30,0)),"F","C")</f>
        <v>53.333333333333329</v>
      </c>
      <c r="N2444" s="12"/>
      <c r="O2444" s="12"/>
      <c r="P2444" s="12"/>
    </row>
    <row r="2445" spans="1:16" x14ac:dyDescent="0.25">
      <c r="A2445" s="35">
        <v>2444</v>
      </c>
      <c r="B2445" s="89">
        <v>102.7916666666667</v>
      </c>
      <c r="C2445" s="35">
        <f t="shared" si="190"/>
        <v>20</v>
      </c>
      <c r="D2445" s="35">
        <f t="shared" si="193"/>
        <v>102</v>
      </c>
      <c r="E2445" s="35">
        <f t="shared" si="194"/>
        <v>4</v>
      </c>
      <c r="F2445" s="35" t="str">
        <f t="shared" si="191"/>
        <v>Wednesday</v>
      </c>
      <c r="G2445" s="35">
        <f t="shared" si="192"/>
        <v>4</v>
      </c>
      <c r="H2445" s="34">
        <f>CONVERT(INDEX(Htg_StPt_Sch_EZ!$C$4:$I$27,MATCH(Schedules_8760!$C2445,Htg_StPt_Sch_EZ!$B$4:$B$27,0),MATCH(Schedules_8760!$F2445,Htg_StPt_Sch_EZ!$C$3:$I$3,0)),"F","C")</f>
        <v>20.555555555555554</v>
      </c>
      <c r="I2445" s="34">
        <f>CONVERT(INDEX(Htg_StPt_Sch_EZ!$C$31:$I$54,MATCH(Schedules_8760!$C2445,Htg_StPt_Sch_EZ!$B$31:$B$54,0),MATCH(Schedules_8760!$F2445,Htg_StPt_Sch_EZ!$C$30:$I$30,0)),"F","C")</f>
        <v>18.888888888888889</v>
      </c>
      <c r="J2445" s="34">
        <f>CONVERT(INDEX(Clg_StPt_Sch_EZ!$C$4:$I$27,MATCH(Schedules_8760!$C2445,Clg_StPt_Sch_EZ!$B$4:$B$27,0),MATCH(Schedules_8760!$F2445,Clg_StPt_Sch_EZ!$C$3:$I$3,0)),"F","C")</f>
        <v>25.555555555555554</v>
      </c>
      <c r="K2445" s="34">
        <f>CONVERT(INDEX(Clg_StPt_Sch_EZ!$C$31:$I$54,MATCH(Schedules_8760!$C2445,Clg_StPt_Sch_EZ!$B$31:$B$54,0),MATCH(Schedules_8760!$F2445,Clg_StPt_Sch_EZ!$C$30:$I$30,0)),"F","C")</f>
        <v>28.333333333333332</v>
      </c>
      <c r="L2445" s="34">
        <f>CONVERT(INDEX(DHW_StPt_Sch_EZ!$C$4:$I$27,MATCH(Schedules_8760!$C2445,DHW_StPt_Sch_EZ!$B$4:$B$27,0),MATCH(Schedules_8760!$F2445,DHW_StPt_Sch_EZ!$C$3:$I$3,0)),"F","C")</f>
        <v>53.333333333333329</v>
      </c>
      <c r="M2445" s="34">
        <f>CONVERT(INDEX(DHW_StPt_Sch_EZ!$C$31:$I$54,MATCH(Schedules_8760!$C2445,DHW_StPt_Sch_EZ!$B$31:$B$54,0),MATCH(Schedules_8760!$F2445,DHW_StPt_Sch_EZ!$C$30:$I$30,0)),"F","C")</f>
        <v>53.333333333333329</v>
      </c>
      <c r="N2445" s="12"/>
      <c r="O2445" s="12"/>
      <c r="P2445" s="12"/>
    </row>
    <row r="2446" spans="1:16" x14ac:dyDescent="0.25">
      <c r="A2446" s="35">
        <v>2445</v>
      </c>
      <c r="B2446" s="89">
        <v>102.8333333333333</v>
      </c>
      <c r="C2446" s="35">
        <f t="shared" si="190"/>
        <v>21</v>
      </c>
      <c r="D2446" s="35">
        <f t="shared" si="193"/>
        <v>102</v>
      </c>
      <c r="E2446" s="35">
        <f t="shared" si="194"/>
        <v>4</v>
      </c>
      <c r="F2446" s="35" t="str">
        <f t="shared" si="191"/>
        <v>Wednesday</v>
      </c>
      <c r="G2446" s="35">
        <f t="shared" si="192"/>
        <v>4</v>
      </c>
      <c r="H2446" s="34">
        <f>CONVERT(INDEX(Htg_StPt_Sch_EZ!$C$4:$I$27,MATCH(Schedules_8760!$C2446,Htg_StPt_Sch_EZ!$B$4:$B$27,0),MATCH(Schedules_8760!$F2446,Htg_StPt_Sch_EZ!$C$3:$I$3,0)),"F","C")</f>
        <v>20.555555555555554</v>
      </c>
      <c r="I2446" s="34">
        <f>CONVERT(INDEX(Htg_StPt_Sch_EZ!$C$31:$I$54,MATCH(Schedules_8760!$C2446,Htg_StPt_Sch_EZ!$B$31:$B$54,0),MATCH(Schedules_8760!$F2446,Htg_StPt_Sch_EZ!$C$30:$I$30,0)),"F","C")</f>
        <v>19.444444444444443</v>
      </c>
      <c r="J2446" s="34">
        <f>CONVERT(INDEX(Clg_StPt_Sch_EZ!$C$4:$I$27,MATCH(Schedules_8760!$C2446,Clg_StPt_Sch_EZ!$B$4:$B$27,0),MATCH(Schedules_8760!$F2446,Clg_StPt_Sch_EZ!$C$3:$I$3,0)),"F","C")</f>
        <v>25.555555555555554</v>
      </c>
      <c r="K2446" s="34">
        <f>CONVERT(INDEX(Clg_StPt_Sch_EZ!$C$31:$I$54,MATCH(Schedules_8760!$C2446,Clg_StPt_Sch_EZ!$B$31:$B$54,0),MATCH(Schedules_8760!$F2446,Clg_StPt_Sch_EZ!$C$30:$I$30,0)),"F","C")</f>
        <v>28.333333333333332</v>
      </c>
      <c r="L2446" s="34">
        <f>CONVERT(INDEX(DHW_StPt_Sch_EZ!$C$4:$I$27,MATCH(Schedules_8760!$C2446,DHW_StPt_Sch_EZ!$B$4:$B$27,0),MATCH(Schedules_8760!$F2446,DHW_StPt_Sch_EZ!$C$3:$I$3,0)),"F","C")</f>
        <v>53.333333333333329</v>
      </c>
      <c r="M2446" s="34">
        <f>CONVERT(INDEX(DHW_StPt_Sch_EZ!$C$31:$I$54,MATCH(Schedules_8760!$C2446,DHW_StPt_Sch_EZ!$B$31:$B$54,0),MATCH(Schedules_8760!$F2446,DHW_StPt_Sch_EZ!$C$30:$I$30,0)),"F","C")</f>
        <v>53.333333333333329</v>
      </c>
      <c r="N2446" s="12"/>
      <c r="O2446" s="12"/>
      <c r="P2446" s="12"/>
    </row>
    <row r="2447" spans="1:16" x14ac:dyDescent="0.25">
      <c r="A2447" s="35">
        <v>2446</v>
      </c>
      <c r="B2447" s="89">
        <v>102.875</v>
      </c>
      <c r="C2447" s="35">
        <f t="shared" si="190"/>
        <v>22</v>
      </c>
      <c r="D2447" s="35">
        <f t="shared" si="193"/>
        <v>102</v>
      </c>
      <c r="E2447" s="35">
        <f t="shared" si="194"/>
        <v>4</v>
      </c>
      <c r="F2447" s="35" t="str">
        <f t="shared" si="191"/>
        <v>Wednesday</v>
      </c>
      <c r="G2447" s="35">
        <f t="shared" si="192"/>
        <v>4</v>
      </c>
      <c r="H2447" s="34">
        <f>CONVERT(INDEX(Htg_StPt_Sch_EZ!$C$4:$I$27,MATCH(Schedules_8760!$C2447,Htg_StPt_Sch_EZ!$B$4:$B$27,0),MATCH(Schedules_8760!$F2447,Htg_StPt_Sch_EZ!$C$3:$I$3,0)),"F","C")</f>
        <v>20.555555555555554</v>
      </c>
      <c r="I2447" s="34">
        <f>CONVERT(INDEX(Htg_StPt_Sch_EZ!$C$31:$I$54,MATCH(Schedules_8760!$C2447,Htg_StPt_Sch_EZ!$B$31:$B$54,0),MATCH(Schedules_8760!$F2447,Htg_StPt_Sch_EZ!$C$30:$I$30,0)),"F","C")</f>
        <v>19.444444444444443</v>
      </c>
      <c r="J2447" s="34">
        <f>CONVERT(INDEX(Clg_StPt_Sch_EZ!$C$4:$I$27,MATCH(Schedules_8760!$C2447,Clg_StPt_Sch_EZ!$B$4:$B$27,0),MATCH(Schedules_8760!$F2447,Clg_StPt_Sch_EZ!$C$3:$I$3,0)),"F","C")</f>
        <v>25.555555555555554</v>
      </c>
      <c r="K2447" s="34">
        <f>CONVERT(INDEX(Clg_StPt_Sch_EZ!$C$31:$I$54,MATCH(Schedules_8760!$C2447,Clg_StPt_Sch_EZ!$B$31:$B$54,0),MATCH(Schedules_8760!$F2447,Clg_StPt_Sch_EZ!$C$30:$I$30,0)),"F","C")</f>
        <v>28.333333333333332</v>
      </c>
      <c r="L2447" s="34">
        <f>CONVERT(INDEX(DHW_StPt_Sch_EZ!$C$4:$I$27,MATCH(Schedules_8760!$C2447,DHW_StPt_Sch_EZ!$B$4:$B$27,0),MATCH(Schedules_8760!$F2447,DHW_StPt_Sch_EZ!$C$3:$I$3,0)),"F","C")</f>
        <v>53.333333333333329</v>
      </c>
      <c r="M2447" s="34">
        <f>CONVERT(INDEX(DHW_StPt_Sch_EZ!$C$31:$I$54,MATCH(Schedules_8760!$C2447,DHW_StPt_Sch_EZ!$B$31:$B$54,0),MATCH(Schedules_8760!$F2447,DHW_StPt_Sch_EZ!$C$30:$I$30,0)),"F","C")</f>
        <v>53.333333333333329</v>
      </c>
      <c r="N2447" s="12"/>
      <c r="O2447" s="12"/>
      <c r="P2447" s="12"/>
    </row>
    <row r="2448" spans="1:16" x14ac:dyDescent="0.25">
      <c r="A2448" s="35">
        <v>2447</v>
      </c>
      <c r="B2448" s="89">
        <v>102.9166666666667</v>
      </c>
      <c r="C2448" s="35">
        <f t="shared" si="190"/>
        <v>23</v>
      </c>
      <c r="D2448" s="35">
        <f t="shared" si="193"/>
        <v>102</v>
      </c>
      <c r="E2448" s="35">
        <f t="shared" si="194"/>
        <v>4</v>
      </c>
      <c r="F2448" s="35" t="str">
        <f t="shared" si="191"/>
        <v>Wednesday</v>
      </c>
      <c r="G2448" s="35">
        <f t="shared" si="192"/>
        <v>4</v>
      </c>
      <c r="H2448" s="34">
        <f>CONVERT(INDEX(Htg_StPt_Sch_EZ!$C$4:$I$27,MATCH(Schedules_8760!$C2448,Htg_StPt_Sch_EZ!$B$4:$B$27,0),MATCH(Schedules_8760!$F2448,Htg_StPt_Sch_EZ!$C$3:$I$3,0)),"F","C")</f>
        <v>20.555555555555554</v>
      </c>
      <c r="I2448" s="34">
        <f>CONVERT(INDEX(Htg_StPt_Sch_EZ!$C$31:$I$54,MATCH(Schedules_8760!$C2448,Htg_StPt_Sch_EZ!$B$31:$B$54,0),MATCH(Schedules_8760!$F2448,Htg_StPt_Sch_EZ!$C$30:$I$30,0)),"F","C")</f>
        <v>19.444444444444443</v>
      </c>
      <c r="J2448" s="34">
        <f>CONVERT(INDEX(Clg_StPt_Sch_EZ!$C$4:$I$27,MATCH(Schedules_8760!$C2448,Clg_StPt_Sch_EZ!$B$4:$B$27,0),MATCH(Schedules_8760!$F2448,Clg_StPt_Sch_EZ!$C$3:$I$3,0)),"F","C")</f>
        <v>25.555555555555554</v>
      </c>
      <c r="K2448" s="34">
        <f>CONVERT(INDEX(Clg_StPt_Sch_EZ!$C$31:$I$54,MATCH(Schedules_8760!$C2448,Clg_StPt_Sch_EZ!$B$31:$B$54,0),MATCH(Schedules_8760!$F2448,Clg_StPt_Sch_EZ!$C$30:$I$30,0)),"F","C")</f>
        <v>28.333333333333332</v>
      </c>
      <c r="L2448" s="34">
        <f>CONVERT(INDEX(DHW_StPt_Sch_EZ!$C$4:$I$27,MATCH(Schedules_8760!$C2448,DHW_StPt_Sch_EZ!$B$4:$B$27,0),MATCH(Schedules_8760!$F2448,DHW_StPt_Sch_EZ!$C$3:$I$3,0)),"F","C")</f>
        <v>53.333333333333329</v>
      </c>
      <c r="M2448" s="34">
        <f>CONVERT(INDEX(DHW_StPt_Sch_EZ!$C$31:$I$54,MATCH(Schedules_8760!$C2448,DHW_StPt_Sch_EZ!$B$31:$B$54,0),MATCH(Schedules_8760!$F2448,DHW_StPt_Sch_EZ!$C$30:$I$30,0)),"F","C")</f>
        <v>53.333333333333329</v>
      </c>
      <c r="N2448" s="12"/>
      <c r="O2448" s="12"/>
      <c r="P2448" s="12"/>
    </row>
    <row r="2449" spans="1:16" x14ac:dyDescent="0.25">
      <c r="A2449" s="35">
        <v>2448</v>
      </c>
      <c r="B2449" s="89">
        <v>102.9583333333333</v>
      </c>
      <c r="C2449" s="35">
        <f t="shared" si="190"/>
        <v>24</v>
      </c>
      <c r="D2449" s="35">
        <f t="shared" si="193"/>
        <v>102</v>
      </c>
      <c r="E2449" s="35">
        <f t="shared" si="194"/>
        <v>4</v>
      </c>
      <c r="F2449" s="35" t="str">
        <f t="shared" si="191"/>
        <v>Wednesday</v>
      </c>
      <c r="G2449" s="35">
        <f t="shared" si="192"/>
        <v>4</v>
      </c>
      <c r="H2449" s="34">
        <f>CONVERT(INDEX(Htg_StPt_Sch_EZ!$C$4:$I$27,MATCH(Schedules_8760!$C2449,Htg_StPt_Sch_EZ!$B$4:$B$27,0),MATCH(Schedules_8760!$F2449,Htg_StPt_Sch_EZ!$C$3:$I$3,0)),"F","C")</f>
        <v>20.555555555555554</v>
      </c>
      <c r="I2449" s="34">
        <f>CONVERT(INDEX(Htg_StPt_Sch_EZ!$C$31:$I$54,MATCH(Schedules_8760!$C2449,Htg_StPt_Sch_EZ!$B$31:$B$54,0),MATCH(Schedules_8760!$F2449,Htg_StPt_Sch_EZ!$C$30:$I$30,0)),"F","C")</f>
        <v>19.444444444444443</v>
      </c>
      <c r="J2449" s="34">
        <f>CONVERT(INDEX(Clg_StPt_Sch_EZ!$C$4:$I$27,MATCH(Schedules_8760!$C2449,Clg_StPt_Sch_EZ!$B$4:$B$27,0),MATCH(Schedules_8760!$F2449,Clg_StPt_Sch_EZ!$C$3:$I$3,0)),"F","C")</f>
        <v>25.555555555555554</v>
      </c>
      <c r="K2449" s="34">
        <f>CONVERT(INDEX(Clg_StPt_Sch_EZ!$C$31:$I$54,MATCH(Schedules_8760!$C2449,Clg_StPt_Sch_EZ!$B$31:$B$54,0),MATCH(Schedules_8760!$F2449,Clg_StPt_Sch_EZ!$C$30:$I$30,0)),"F","C")</f>
        <v>28.333333333333332</v>
      </c>
      <c r="L2449" s="34">
        <f>CONVERT(INDEX(DHW_StPt_Sch_EZ!$C$4:$I$27,MATCH(Schedules_8760!$C2449,DHW_StPt_Sch_EZ!$B$4:$B$27,0),MATCH(Schedules_8760!$F2449,DHW_StPt_Sch_EZ!$C$3:$I$3,0)),"F","C")</f>
        <v>53.333333333333329</v>
      </c>
      <c r="M2449" s="34">
        <f>CONVERT(INDEX(DHW_StPt_Sch_EZ!$C$31:$I$54,MATCH(Schedules_8760!$C2449,DHW_StPt_Sch_EZ!$B$31:$B$54,0),MATCH(Schedules_8760!$F2449,DHW_StPt_Sch_EZ!$C$30:$I$30,0)),"F","C")</f>
        <v>53.333333333333329</v>
      </c>
      <c r="N2449" s="12"/>
      <c r="O2449" s="12"/>
      <c r="P2449" s="12"/>
    </row>
    <row r="2450" spans="1:16" x14ac:dyDescent="0.25">
      <c r="A2450" s="35">
        <v>2449</v>
      </c>
      <c r="B2450" s="89">
        <v>103</v>
      </c>
      <c r="C2450" s="35">
        <f t="shared" si="190"/>
        <v>1</v>
      </c>
      <c r="D2450" s="35">
        <f t="shared" si="193"/>
        <v>103</v>
      </c>
      <c r="E2450" s="35">
        <f t="shared" si="194"/>
        <v>5</v>
      </c>
      <c r="F2450" s="35" t="str">
        <f t="shared" si="191"/>
        <v>Thursday</v>
      </c>
      <c r="G2450" s="35">
        <f t="shared" si="192"/>
        <v>4</v>
      </c>
      <c r="H2450" s="34">
        <f>CONVERT(INDEX(Htg_StPt_Sch_EZ!$C$4:$I$27,MATCH(Schedules_8760!$C2450,Htg_StPt_Sch_EZ!$B$4:$B$27,0),MATCH(Schedules_8760!$F2450,Htg_StPt_Sch_EZ!$C$3:$I$3,0)),"F","C")</f>
        <v>20.555555555555554</v>
      </c>
      <c r="I2450" s="34">
        <f>CONVERT(INDEX(Htg_StPt_Sch_EZ!$C$31:$I$54,MATCH(Schedules_8760!$C2450,Htg_StPt_Sch_EZ!$B$31:$B$54,0),MATCH(Schedules_8760!$F2450,Htg_StPt_Sch_EZ!$C$30:$I$30,0)),"F","C")</f>
        <v>19.444444444444443</v>
      </c>
      <c r="J2450" s="34">
        <f>CONVERT(INDEX(Clg_StPt_Sch_EZ!$C$4:$I$27,MATCH(Schedules_8760!$C2450,Clg_StPt_Sch_EZ!$B$4:$B$27,0),MATCH(Schedules_8760!$F2450,Clg_StPt_Sch_EZ!$C$3:$I$3,0)),"F","C")</f>
        <v>25.555555555555554</v>
      </c>
      <c r="K2450" s="34">
        <f>CONVERT(INDEX(Clg_StPt_Sch_EZ!$C$31:$I$54,MATCH(Schedules_8760!$C2450,Clg_StPt_Sch_EZ!$B$31:$B$54,0),MATCH(Schedules_8760!$F2450,Clg_StPt_Sch_EZ!$C$30:$I$30,0)),"F","C")</f>
        <v>28.333333333333332</v>
      </c>
      <c r="L2450" s="34">
        <f>CONVERT(INDEX(DHW_StPt_Sch_EZ!$C$4:$I$27,MATCH(Schedules_8760!$C2450,DHW_StPt_Sch_EZ!$B$4:$B$27,0),MATCH(Schedules_8760!$F2450,DHW_StPt_Sch_EZ!$C$3:$I$3,0)),"F","C")</f>
        <v>53.333333333333329</v>
      </c>
      <c r="M2450" s="34">
        <f>CONVERT(INDEX(DHW_StPt_Sch_EZ!$C$31:$I$54,MATCH(Schedules_8760!$C2450,DHW_StPt_Sch_EZ!$B$31:$B$54,0),MATCH(Schedules_8760!$F2450,DHW_StPt_Sch_EZ!$C$30:$I$30,0)),"F","C")</f>
        <v>53.333333333333329</v>
      </c>
      <c r="N2450" s="12"/>
      <c r="O2450" s="12"/>
      <c r="P2450" s="12"/>
    </row>
    <row r="2451" spans="1:16" x14ac:dyDescent="0.25">
      <c r="A2451" s="35">
        <v>2450</v>
      </c>
      <c r="B2451" s="89">
        <v>103.0416666666667</v>
      </c>
      <c r="C2451" s="35">
        <f t="shared" si="190"/>
        <v>2</v>
      </c>
      <c r="D2451" s="35">
        <f t="shared" si="193"/>
        <v>103</v>
      </c>
      <c r="E2451" s="35">
        <f t="shared" si="194"/>
        <v>5</v>
      </c>
      <c r="F2451" s="35" t="str">
        <f t="shared" si="191"/>
        <v>Thursday</v>
      </c>
      <c r="G2451" s="35">
        <f t="shared" si="192"/>
        <v>4</v>
      </c>
      <c r="H2451" s="34">
        <f>CONVERT(INDEX(Htg_StPt_Sch_EZ!$C$4:$I$27,MATCH(Schedules_8760!$C2451,Htg_StPt_Sch_EZ!$B$4:$B$27,0),MATCH(Schedules_8760!$F2451,Htg_StPt_Sch_EZ!$C$3:$I$3,0)),"F","C")</f>
        <v>20.555555555555554</v>
      </c>
      <c r="I2451" s="34">
        <f>CONVERT(INDEX(Htg_StPt_Sch_EZ!$C$31:$I$54,MATCH(Schedules_8760!$C2451,Htg_StPt_Sch_EZ!$B$31:$B$54,0),MATCH(Schedules_8760!$F2451,Htg_StPt_Sch_EZ!$C$30:$I$30,0)),"F","C")</f>
        <v>19.444444444444443</v>
      </c>
      <c r="J2451" s="34">
        <f>CONVERT(INDEX(Clg_StPt_Sch_EZ!$C$4:$I$27,MATCH(Schedules_8760!$C2451,Clg_StPt_Sch_EZ!$B$4:$B$27,0),MATCH(Schedules_8760!$F2451,Clg_StPt_Sch_EZ!$C$3:$I$3,0)),"F","C")</f>
        <v>25.555555555555554</v>
      </c>
      <c r="K2451" s="34">
        <f>CONVERT(INDEX(Clg_StPt_Sch_EZ!$C$31:$I$54,MATCH(Schedules_8760!$C2451,Clg_StPt_Sch_EZ!$B$31:$B$54,0),MATCH(Schedules_8760!$F2451,Clg_StPt_Sch_EZ!$C$30:$I$30,0)),"F","C")</f>
        <v>28.333333333333332</v>
      </c>
      <c r="L2451" s="34">
        <f>CONVERT(INDEX(DHW_StPt_Sch_EZ!$C$4:$I$27,MATCH(Schedules_8760!$C2451,DHW_StPt_Sch_EZ!$B$4:$B$27,0),MATCH(Schedules_8760!$F2451,DHW_StPt_Sch_EZ!$C$3:$I$3,0)),"F","C")</f>
        <v>53.333333333333329</v>
      </c>
      <c r="M2451" s="34">
        <f>CONVERT(INDEX(DHW_StPt_Sch_EZ!$C$31:$I$54,MATCH(Schedules_8760!$C2451,DHW_StPt_Sch_EZ!$B$31:$B$54,0),MATCH(Schedules_8760!$F2451,DHW_StPt_Sch_EZ!$C$30:$I$30,0)),"F","C")</f>
        <v>53.333333333333329</v>
      </c>
      <c r="N2451" s="12"/>
      <c r="O2451" s="12"/>
      <c r="P2451" s="12"/>
    </row>
    <row r="2452" spans="1:16" x14ac:dyDescent="0.25">
      <c r="A2452" s="35">
        <v>2451</v>
      </c>
      <c r="B2452" s="89">
        <v>103.0833333333333</v>
      </c>
      <c r="C2452" s="35">
        <f t="shared" si="190"/>
        <v>3</v>
      </c>
      <c r="D2452" s="35">
        <f t="shared" si="193"/>
        <v>103</v>
      </c>
      <c r="E2452" s="35">
        <f t="shared" si="194"/>
        <v>5</v>
      </c>
      <c r="F2452" s="35" t="str">
        <f t="shared" si="191"/>
        <v>Thursday</v>
      </c>
      <c r="G2452" s="35">
        <f t="shared" si="192"/>
        <v>4</v>
      </c>
      <c r="H2452" s="34">
        <f>CONVERT(INDEX(Htg_StPt_Sch_EZ!$C$4:$I$27,MATCH(Schedules_8760!$C2452,Htg_StPt_Sch_EZ!$B$4:$B$27,0),MATCH(Schedules_8760!$F2452,Htg_StPt_Sch_EZ!$C$3:$I$3,0)),"F","C")</f>
        <v>20.555555555555554</v>
      </c>
      <c r="I2452" s="34">
        <f>CONVERT(INDEX(Htg_StPt_Sch_EZ!$C$31:$I$54,MATCH(Schedules_8760!$C2452,Htg_StPt_Sch_EZ!$B$31:$B$54,0),MATCH(Schedules_8760!$F2452,Htg_StPt_Sch_EZ!$C$30:$I$30,0)),"F","C")</f>
        <v>19.444444444444443</v>
      </c>
      <c r="J2452" s="34">
        <f>CONVERT(INDEX(Clg_StPt_Sch_EZ!$C$4:$I$27,MATCH(Schedules_8760!$C2452,Clg_StPt_Sch_EZ!$B$4:$B$27,0),MATCH(Schedules_8760!$F2452,Clg_StPt_Sch_EZ!$C$3:$I$3,0)),"F","C")</f>
        <v>25.555555555555554</v>
      </c>
      <c r="K2452" s="34">
        <f>CONVERT(INDEX(Clg_StPt_Sch_EZ!$C$31:$I$54,MATCH(Schedules_8760!$C2452,Clg_StPt_Sch_EZ!$B$31:$B$54,0),MATCH(Schedules_8760!$F2452,Clg_StPt_Sch_EZ!$C$30:$I$30,0)),"F","C")</f>
        <v>28.333333333333332</v>
      </c>
      <c r="L2452" s="34">
        <f>CONVERT(INDEX(DHW_StPt_Sch_EZ!$C$4:$I$27,MATCH(Schedules_8760!$C2452,DHW_StPt_Sch_EZ!$B$4:$B$27,0),MATCH(Schedules_8760!$F2452,DHW_StPt_Sch_EZ!$C$3:$I$3,0)),"F","C")</f>
        <v>53.333333333333329</v>
      </c>
      <c r="M2452" s="34">
        <f>CONVERT(INDEX(DHW_StPt_Sch_EZ!$C$31:$I$54,MATCH(Schedules_8760!$C2452,DHW_StPt_Sch_EZ!$B$31:$B$54,0),MATCH(Schedules_8760!$F2452,DHW_StPt_Sch_EZ!$C$30:$I$30,0)),"F","C")</f>
        <v>53.333333333333329</v>
      </c>
      <c r="N2452" s="12"/>
      <c r="O2452" s="12"/>
      <c r="P2452" s="12"/>
    </row>
    <row r="2453" spans="1:16" x14ac:dyDescent="0.25">
      <c r="A2453" s="35">
        <v>2452</v>
      </c>
      <c r="B2453" s="89">
        <v>103.125</v>
      </c>
      <c r="C2453" s="35">
        <f t="shared" si="190"/>
        <v>4</v>
      </c>
      <c r="D2453" s="35">
        <f t="shared" si="193"/>
        <v>103</v>
      </c>
      <c r="E2453" s="35">
        <f t="shared" si="194"/>
        <v>5</v>
      </c>
      <c r="F2453" s="35" t="str">
        <f t="shared" si="191"/>
        <v>Thursday</v>
      </c>
      <c r="G2453" s="35">
        <f t="shared" si="192"/>
        <v>4</v>
      </c>
      <c r="H2453" s="34">
        <f>CONVERT(INDEX(Htg_StPt_Sch_EZ!$C$4:$I$27,MATCH(Schedules_8760!$C2453,Htg_StPt_Sch_EZ!$B$4:$B$27,0),MATCH(Schedules_8760!$F2453,Htg_StPt_Sch_EZ!$C$3:$I$3,0)),"F","C")</f>
        <v>20.555555555555554</v>
      </c>
      <c r="I2453" s="34">
        <f>CONVERT(INDEX(Htg_StPt_Sch_EZ!$C$31:$I$54,MATCH(Schedules_8760!$C2453,Htg_StPt_Sch_EZ!$B$31:$B$54,0),MATCH(Schedules_8760!$F2453,Htg_StPt_Sch_EZ!$C$30:$I$30,0)),"F","C")</f>
        <v>19.444444444444443</v>
      </c>
      <c r="J2453" s="34">
        <f>CONVERT(INDEX(Clg_StPt_Sch_EZ!$C$4:$I$27,MATCH(Schedules_8760!$C2453,Clg_StPt_Sch_EZ!$B$4:$B$27,0),MATCH(Schedules_8760!$F2453,Clg_StPt_Sch_EZ!$C$3:$I$3,0)),"F","C")</f>
        <v>25.555555555555554</v>
      </c>
      <c r="K2453" s="34">
        <f>CONVERT(INDEX(Clg_StPt_Sch_EZ!$C$31:$I$54,MATCH(Schedules_8760!$C2453,Clg_StPt_Sch_EZ!$B$31:$B$54,0),MATCH(Schedules_8760!$F2453,Clg_StPt_Sch_EZ!$C$30:$I$30,0)),"F","C")</f>
        <v>28.333333333333332</v>
      </c>
      <c r="L2453" s="34">
        <f>CONVERT(INDEX(DHW_StPt_Sch_EZ!$C$4:$I$27,MATCH(Schedules_8760!$C2453,DHW_StPt_Sch_EZ!$B$4:$B$27,0),MATCH(Schedules_8760!$F2453,DHW_StPt_Sch_EZ!$C$3:$I$3,0)),"F","C")</f>
        <v>53.333333333333329</v>
      </c>
      <c r="M2453" s="34">
        <f>CONVERT(INDEX(DHW_StPt_Sch_EZ!$C$31:$I$54,MATCH(Schedules_8760!$C2453,DHW_StPt_Sch_EZ!$B$31:$B$54,0),MATCH(Schedules_8760!$F2453,DHW_StPt_Sch_EZ!$C$30:$I$30,0)),"F","C")</f>
        <v>53.333333333333329</v>
      </c>
      <c r="N2453" s="12"/>
      <c r="O2453" s="12"/>
      <c r="P2453" s="12"/>
    </row>
    <row r="2454" spans="1:16" x14ac:dyDescent="0.25">
      <c r="A2454" s="35">
        <v>2453</v>
      </c>
      <c r="B2454" s="89">
        <v>103.1666666666667</v>
      </c>
      <c r="C2454" s="35">
        <f t="shared" si="190"/>
        <v>5</v>
      </c>
      <c r="D2454" s="35">
        <f t="shared" si="193"/>
        <v>103</v>
      </c>
      <c r="E2454" s="35">
        <f t="shared" si="194"/>
        <v>5</v>
      </c>
      <c r="F2454" s="35" t="str">
        <f t="shared" si="191"/>
        <v>Thursday</v>
      </c>
      <c r="G2454" s="35">
        <f t="shared" si="192"/>
        <v>4</v>
      </c>
      <c r="H2454" s="34">
        <f>CONVERT(INDEX(Htg_StPt_Sch_EZ!$C$4:$I$27,MATCH(Schedules_8760!$C2454,Htg_StPt_Sch_EZ!$B$4:$B$27,0),MATCH(Schedules_8760!$F2454,Htg_StPt_Sch_EZ!$C$3:$I$3,0)),"F","C")</f>
        <v>20.555555555555554</v>
      </c>
      <c r="I2454" s="34">
        <f>CONVERT(INDEX(Htg_StPt_Sch_EZ!$C$31:$I$54,MATCH(Schedules_8760!$C2454,Htg_StPt_Sch_EZ!$B$31:$B$54,0),MATCH(Schedules_8760!$F2454,Htg_StPt_Sch_EZ!$C$30:$I$30,0)),"F","C")</f>
        <v>19.444444444444443</v>
      </c>
      <c r="J2454" s="34">
        <f>CONVERT(INDEX(Clg_StPt_Sch_EZ!$C$4:$I$27,MATCH(Schedules_8760!$C2454,Clg_StPt_Sch_EZ!$B$4:$B$27,0),MATCH(Schedules_8760!$F2454,Clg_StPt_Sch_EZ!$C$3:$I$3,0)),"F","C")</f>
        <v>25.555555555555554</v>
      </c>
      <c r="K2454" s="34">
        <f>CONVERT(INDEX(Clg_StPt_Sch_EZ!$C$31:$I$54,MATCH(Schedules_8760!$C2454,Clg_StPt_Sch_EZ!$B$31:$B$54,0),MATCH(Schedules_8760!$F2454,Clg_StPt_Sch_EZ!$C$30:$I$30,0)),"F","C")</f>
        <v>28.333333333333332</v>
      </c>
      <c r="L2454" s="34">
        <f>CONVERT(INDEX(DHW_StPt_Sch_EZ!$C$4:$I$27,MATCH(Schedules_8760!$C2454,DHW_StPt_Sch_EZ!$B$4:$B$27,0),MATCH(Schedules_8760!$F2454,DHW_StPt_Sch_EZ!$C$3:$I$3,0)),"F","C")</f>
        <v>53.333333333333329</v>
      </c>
      <c r="M2454" s="34">
        <f>CONVERT(INDEX(DHW_StPt_Sch_EZ!$C$31:$I$54,MATCH(Schedules_8760!$C2454,DHW_StPt_Sch_EZ!$B$31:$B$54,0),MATCH(Schedules_8760!$F2454,DHW_StPt_Sch_EZ!$C$30:$I$30,0)),"F","C")</f>
        <v>53.333333333333329</v>
      </c>
      <c r="N2454" s="12"/>
      <c r="O2454" s="12"/>
      <c r="P2454" s="12"/>
    </row>
    <row r="2455" spans="1:16" x14ac:dyDescent="0.25">
      <c r="A2455" s="35">
        <v>2454</v>
      </c>
      <c r="B2455" s="89">
        <v>103.2083333333333</v>
      </c>
      <c r="C2455" s="35">
        <f t="shared" si="190"/>
        <v>6</v>
      </c>
      <c r="D2455" s="35">
        <f t="shared" si="193"/>
        <v>103</v>
      </c>
      <c r="E2455" s="35">
        <f t="shared" si="194"/>
        <v>5</v>
      </c>
      <c r="F2455" s="35" t="str">
        <f t="shared" si="191"/>
        <v>Thursday</v>
      </c>
      <c r="G2455" s="35">
        <f t="shared" si="192"/>
        <v>4</v>
      </c>
      <c r="H2455" s="34">
        <f>CONVERT(INDEX(Htg_StPt_Sch_EZ!$C$4:$I$27,MATCH(Schedules_8760!$C2455,Htg_StPt_Sch_EZ!$B$4:$B$27,0),MATCH(Schedules_8760!$F2455,Htg_StPt_Sch_EZ!$C$3:$I$3,0)),"F","C")</f>
        <v>20.555555555555554</v>
      </c>
      <c r="I2455" s="34">
        <f>CONVERT(INDEX(Htg_StPt_Sch_EZ!$C$31:$I$54,MATCH(Schedules_8760!$C2455,Htg_StPt_Sch_EZ!$B$31:$B$54,0),MATCH(Schedules_8760!$F2455,Htg_StPt_Sch_EZ!$C$30:$I$30,0)),"F","C")</f>
        <v>19.444444444444443</v>
      </c>
      <c r="J2455" s="34">
        <f>CONVERT(INDEX(Clg_StPt_Sch_EZ!$C$4:$I$27,MATCH(Schedules_8760!$C2455,Clg_StPt_Sch_EZ!$B$4:$B$27,0),MATCH(Schedules_8760!$F2455,Clg_StPt_Sch_EZ!$C$3:$I$3,0)),"F","C")</f>
        <v>25.555555555555554</v>
      </c>
      <c r="K2455" s="34">
        <f>CONVERT(INDEX(Clg_StPt_Sch_EZ!$C$31:$I$54,MATCH(Schedules_8760!$C2455,Clg_StPt_Sch_EZ!$B$31:$B$54,0),MATCH(Schedules_8760!$F2455,Clg_StPt_Sch_EZ!$C$30:$I$30,0)),"F","C")</f>
        <v>28.333333333333332</v>
      </c>
      <c r="L2455" s="34">
        <f>CONVERT(INDEX(DHW_StPt_Sch_EZ!$C$4:$I$27,MATCH(Schedules_8760!$C2455,DHW_StPt_Sch_EZ!$B$4:$B$27,0),MATCH(Schedules_8760!$F2455,DHW_StPt_Sch_EZ!$C$3:$I$3,0)),"F","C")</f>
        <v>53.333333333333329</v>
      </c>
      <c r="M2455" s="34">
        <f>CONVERT(INDEX(DHW_StPt_Sch_EZ!$C$31:$I$54,MATCH(Schedules_8760!$C2455,DHW_StPt_Sch_EZ!$B$31:$B$54,0),MATCH(Schedules_8760!$F2455,DHW_StPt_Sch_EZ!$C$30:$I$30,0)),"F","C")</f>
        <v>53.333333333333329</v>
      </c>
      <c r="N2455" s="12"/>
      <c r="O2455" s="12"/>
      <c r="P2455" s="12"/>
    </row>
    <row r="2456" spans="1:16" x14ac:dyDescent="0.25">
      <c r="A2456" s="35">
        <v>2455</v>
      </c>
      <c r="B2456" s="89">
        <v>103.25</v>
      </c>
      <c r="C2456" s="35">
        <f t="shared" si="190"/>
        <v>7</v>
      </c>
      <c r="D2456" s="35">
        <f t="shared" si="193"/>
        <v>103</v>
      </c>
      <c r="E2456" s="35">
        <f t="shared" si="194"/>
        <v>5</v>
      </c>
      <c r="F2456" s="35" t="str">
        <f t="shared" si="191"/>
        <v>Thursday</v>
      </c>
      <c r="G2456" s="35">
        <f t="shared" si="192"/>
        <v>4</v>
      </c>
      <c r="H2456" s="34">
        <f>CONVERT(INDEX(Htg_StPt_Sch_EZ!$C$4:$I$27,MATCH(Schedules_8760!$C2456,Htg_StPt_Sch_EZ!$B$4:$B$27,0),MATCH(Schedules_8760!$F2456,Htg_StPt_Sch_EZ!$C$3:$I$3,0)),"F","C")</f>
        <v>20.555555555555554</v>
      </c>
      <c r="I2456" s="34">
        <f>CONVERT(INDEX(Htg_StPt_Sch_EZ!$C$31:$I$54,MATCH(Schedules_8760!$C2456,Htg_StPt_Sch_EZ!$B$31:$B$54,0),MATCH(Schedules_8760!$F2456,Htg_StPt_Sch_EZ!$C$30:$I$30,0)),"F","C")</f>
        <v>19.444444444444443</v>
      </c>
      <c r="J2456" s="34">
        <f>CONVERT(INDEX(Clg_StPt_Sch_EZ!$C$4:$I$27,MATCH(Schedules_8760!$C2456,Clg_StPt_Sch_EZ!$B$4:$B$27,0),MATCH(Schedules_8760!$F2456,Clg_StPt_Sch_EZ!$C$3:$I$3,0)),"F","C")</f>
        <v>25.555555555555554</v>
      </c>
      <c r="K2456" s="34">
        <f>CONVERT(INDEX(Clg_StPt_Sch_EZ!$C$31:$I$54,MATCH(Schedules_8760!$C2456,Clg_StPt_Sch_EZ!$B$31:$B$54,0),MATCH(Schedules_8760!$F2456,Clg_StPt_Sch_EZ!$C$30:$I$30,0)),"F","C")</f>
        <v>28.333333333333332</v>
      </c>
      <c r="L2456" s="34">
        <f>CONVERT(INDEX(DHW_StPt_Sch_EZ!$C$4:$I$27,MATCH(Schedules_8760!$C2456,DHW_StPt_Sch_EZ!$B$4:$B$27,0),MATCH(Schedules_8760!$F2456,DHW_StPt_Sch_EZ!$C$3:$I$3,0)),"F","C")</f>
        <v>53.333333333333329</v>
      </c>
      <c r="M2456" s="34">
        <f>CONVERT(INDEX(DHW_StPt_Sch_EZ!$C$31:$I$54,MATCH(Schedules_8760!$C2456,DHW_StPt_Sch_EZ!$B$31:$B$54,0),MATCH(Schedules_8760!$F2456,DHW_StPt_Sch_EZ!$C$30:$I$30,0)),"F","C")</f>
        <v>53.333333333333329</v>
      </c>
      <c r="N2456" s="12"/>
      <c r="O2456" s="12"/>
      <c r="P2456" s="12"/>
    </row>
    <row r="2457" spans="1:16" x14ac:dyDescent="0.25">
      <c r="A2457" s="35">
        <v>2456</v>
      </c>
      <c r="B2457" s="89">
        <v>103.2916666666667</v>
      </c>
      <c r="C2457" s="35">
        <f t="shared" si="190"/>
        <v>8</v>
      </c>
      <c r="D2457" s="35">
        <f t="shared" si="193"/>
        <v>103</v>
      </c>
      <c r="E2457" s="35">
        <f t="shared" si="194"/>
        <v>5</v>
      </c>
      <c r="F2457" s="35" t="str">
        <f t="shared" si="191"/>
        <v>Thursday</v>
      </c>
      <c r="G2457" s="35">
        <f t="shared" si="192"/>
        <v>4</v>
      </c>
      <c r="H2457" s="34">
        <f>CONVERT(INDEX(Htg_StPt_Sch_EZ!$C$4:$I$27,MATCH(Schedules_8760!$C2457,Htg_StPt_Sch_EZ!$B$4:$B$27,0),MATCH(Schedules_8760!$F2457,Htg_StPt_Sch_EZ!$C$3:$I$3,0)),"F","C")</f>
        <v>20.555555555555554</v>
      </c>
      <c r="I2457" s="34">
        <f>CONVERT(INDEX(Htg_StPt_Sch_EZ!$C$31:$I$54,MATCH(Schedules_8760!$C2457,Htg_StPt_Sch_EZ!$B$31:$B$54,0),MATCH(Schedules_8760!$F2457,Htg_StPt_Sch_EZ!$C$30:$I$30,0)),"F","C")</f>
        <v>19.444444444444443</v>
      </c>
      <c r="J2457" s="34">
        <f>CONVERT(INDEX(Clg_StPt_Sch_EZ!$C$4:$I$27,MATCH(Schedules_8760!$C2457,Clg_StPt_Sch_EZ!$B$4:$B$27,0),MATCH(Schedules_8760!$F2457,Clg_StPt_Sch_EZ!$C$3:$I$3,0)),"F","C")</f>
        <v>25.555555555555554</v>
      </c>
      <c r="K2457" s="34">
        <f>CONVERT(INDEX(Clg_StPt_Sch_EZ!$C$31:$I$54,MATCH(Schedules_8760!$C2457,Clg_StPt_Sch_EZ!$B$31:$B$54,0),MATCH(Schedules_8760!$F2457,Clg_StPt_Sch_EZ!$C$30:$I$30,0)),"F","C")</f>
        <v>25</v>
      </c>
      <c r="L2457" s="34">
        <f>CONVERT(INDEX(DHW_StPt_Sch_EZ!$C$4:$I$27,MATCH(Schedules_8760!$C2457,DHW_StPt_Sch_EZ!$B$4:$B$27,0),MATCH(Schedules_8760!$F2457,DHW_StPt_Sch_EZ!$C$3:$I$3,0)),"F","C")</f>
        <v>53.333333333333329</v>
      </c>
      <c r="M2457" s="34">
        <f>CONVERT(INDEX(DHW_StPt_Sch_EZ!$C$31:$I$54,MATCH(Schedules_8760!$C2457,DHW_StPt_Sch_EZ!$B$31:$B$54,0),MATCH(Schedules_8760!$F2457,DHW_StPt_Sch_EZ!$C$30:$I$30,0)),"F","C")</f>
        <v>53.333333333333329</v>
      </c>
      <c r="N2457" s="12"/>
      <c r="O2457" s="12"/>
      <c r="P2457" s="12"/>
    </row>
    <row r="2458" spans="1:16" x14ac:dyDescent="0.25">
      <c r="A2458" s="35">
        <v>2457</v>
      </c>
      <c r="B2458" s="89">
        <v>103.3333333333333</v>
      </c>
      <c r="C2458" s="35">
        <f t="shared" si="190"/>
        <v>9</v>
      </c>
      <c r="D2458" s="35">
        <f t="shared" si="193"/>
        <v>103</v>
      </c>
      <c r="E2458" s="35">
        <f t="shared" si="194"/>
        <v>5</v>
      </c>
      <c r="F2458" s="35" t="str">
        <f t="shared" si="191"/>
        <v>Thursday</v>
      </c>
      <c r="G2458" s="35">
        <f t="shared" si="192"/>
        <v>4</v>
      </c>
      <c r="H2458" s="34">
        <f>CONVERT(INDEX(Htg_StPt_Sch_EZ!$C$4:$I$27,MATCH(Schedules_8760!$C2458,Htg_StPt_Sch_EZ!$B$4:$B$27,0),MATCH(Schedules_8760!$F2458,Htg_StPt_Sch_EZ!$C$3:$I$3,0)),"F","C")</f>
        <v>20.555555555555554</v>
      </c>
      <c r="I2458" s="34">
        <f>CONVERT(INDEX(Htg_StPt_Sch_EZ!$C$31:$I$54,MATCH(Schedules_8760!$C2458,Htg_StPt_Sch_EZ!$B$31:$B$54,0),MATCH(Schedules_8760!$F2458,Htg_StPt_Sch_EZ!$C$30:$I$30,0)),"F","C")</f>
        <v>19.444444444444443</v>
      </c>
      <c r="J2458" s="34">
        <f>CONVERT(INDEX(Clg_StPt_Sch_EZ!$C$4:$I$27,MATCH(Schedules_8760!$C2458,Clg_StPt_Sch_EZ!$B$4:$B$27,0),MATCH(Schedules_8760!$F2458,Clg_StPt_Sch_EZ!$C$3:$I$3,0)),"F","C")</f>
        <v>25.555555555555554</v>
      </c>
      <c r="K2458" s="34">
        <f>CONVERT(INDEX(Clg_StPt_Sch_EZ!$C$31:$I$54,MATCH(Schedules_8760!$C2458,Clg_StPt_Sch_EZ!$B$31:$B$54,0),MATCH(Schedules_8760!$F2458,Clg_StPt_Sch_EZ!$C$30:$I$30,0)),"F","C")</f>
        <v>25</v>
      </c>
      <c r="L2458" s="34">
        <f>CONVERT(INDEX(DHW_StPt_Sch_EZ!$C$4:$I$27,MATCH(Schedules_8760!$C2458,DHW_StPt_Sch_EZ!$B$4:$B$27,0),MATCH(Schedules_8760!$F2458,DHW_StPt_Sch_EZ!$C$3:$I$3,0)),"F","C")</f>
        <v>53.333333333333329</v>
      </c>
      <c r="M2458" s="34">
        <f>CONVERT(INDEX(DHW_StPt_Sch_EZ!$C$31:$I$54,MATCH(Schedules_8760!$C2458,DHW_StPt_Sch_EZ!$B$31:$B$54,0),MATCH(Schedules_8760!$F2458,DHW_StPt_Sch_EZ!$C$30:$I$30,0)),"F","C")</f>
        <v>53.333333333333329</v>
      </c>
      <c r="N2458" s="12"/>
      <c r="O2458" s="12"/>
      <c r="P2458" s="12"/>
    </row>
    <row r="2459" spans="1:16" x14ac:dyDescent="0.25">
      <c r="A2459" s="35">
        <v>2458</v>
      </c>
      <c r="B2459" s="89">
        <v>103.375</v>
      </c>
      <c r="C2459" s="35">
        <f t="shared" si="190"/>
        <v>10</v>
      </c>
      <c r="D2459" s="35">
        <f t="shared" si="193"/>
        <v>103</v>
      </c>
      <c r="E2459" s="35">
        <f t="shared" si="194"/>
        <v>5</v>
      </c>
      <c r="F2459" s="35" t="str">
        <f t="shared" si="191"/>
        <v>Thursday</v>
      </c>
      <c r="G2459" s="35">
        <f t="shared" si="192"/>
        <v>4</v>
      </c>
      <c r="H2459" s="34">
        <f>CONVERT(INDEX(Htg_StPt_Sch_EZ!$C$4:$I$27,MATCH(Schedules_8760!$C2459,Htg_StPt_Sch_EZ!$B$4:$B$27,0),MATCH(Schedules_8760!$F2459,Htg_StPt_Sch_EZ!$C$3:$I$3,0)),"F","C")</f>
        <v>20.555555555555554</v>
      </c>
      <c r="I2459" s="34">
        <f>CONVERT(INDEX(Htg_StPt_Sch_EZ!$C$31:$I$54,MATCH(Schedules_8760!$C2459,Htg_StPt_Sch_EZ!$B$31:$B$54,0),MATCH(Schedules_8760!$F2459,Htg_StPt_Sch_EZ!$C$30:$I$30,0)),"F","C")</f>
        <v>19.444444444444443</v>
      </c>
      <c r="J2459" s="34">
        <f>CONVERT(INDEX(Clg_StPt_Sch_EZ!$C$4:$I$27,MATCH(Schedules_8760!$C2459,Clg_StPt_Sch_EZ!$B$4:$B$27,0),MATCH(Schedules_8760!$F2459,Clg_StPt_Sch_EZ!$C$3:$I$3,0)),"F","C")</f>
        <v>25.555555555555554</v>
      </c>
      <c r="K2459" s="34">
        <f>CONVERT(INDEX(Clg_StPt_Sch_EZ!$C$31:$I$54,MATCH(Schedules_8760!$C2459,Clg_StPt_Sch_EZ!$B$31:$B$54,0),MATCH(Schedules_8760!$F2459,Clg_StPt_Sch_EZ!$C$30:$I$30,0)),"F","C")</f>
        <v>25</v>
      </c>
      <c r="L2459" s="34">
        <f>CONVERT(INDEX(DHW_StPt_Sch_EZ!$C$4:$I$27,MATCH(Schedules_8760!$C2459,DHW_StPt_Sch_EZ!$B$4:$B$27,0),MATCH(Schedules_8760!$F2459,DHW_StPt_Sch_EZ!$C$3:$I$3,0)),"F","C")</f>
        <v>53.333333333333329</v>
      </c>
      <c r="M2459" s="34">
        <f>CONVERT(INDEX(DHW_StPt_Sch_EZ!$C$31:$I$54,MATCH(Schedules_8760!$C2459,DHW_StPt_Sch_EZ!$B$31:$B$54,0),MATCH(Schedules_8760!$F2459,DHW_StPt_Sch_EZ!$C$30:$I$30,0)),"F","C")</f>
        <v>53.333333333333329</v>
      </c>
      <c r="N2459" s="12"/>
      <c r="O2459" s="12"/>
      <c r="P2459" s="12"/>
    </row>
    <row r="2460" spans="1:16" x14ac:dyDescent="0.25">
      <c r="A2460" s="35">
        <v>2459</v>
      </c>
      <c r="B2460" s="89">
        <v>103.4166666666667</v>
      </c>
      <c r="C2460" s="35">
        <f t="shared" si="190"/>
        <v>11</v>
      </c>
      <c r="D2460" s="35">
        <f t="shared" si="193"/>
        <v>103</v>
      </c>
      <c r="E2460" s="35">
        <f t="shared" si="194"/>
        <v>5</v>
      </c>
      <c r="F2460" s="35" t="str">
        <f t="shared" si="191"/>
        <v>Thursday</v>
      </c>
      <c r="G2460" s="35">
        <f t="shared" si="192"/>
        <v>4</v>
      </c>
      <c r="H2460" s="34">
        <f>CONVERT(INDEX(Htg_StPt_Sch_EZ!$C$4:$I$27,MATCH(Schedules_8760!$C2460,Htg_StPt_Sch_EZ!$B$4:$B$27,0),MATCH(Schedules_8760!$F2460,Htg_StPt_Sch_EZ!$C$3:$I$3,0)),"F","C")</f>
        <v>20.555555555555554</v>
      </c>
      <c r="I2460" s="34">
        <f>CONVERT(INDEX(Htg_StPt_Sch_EZ!$C$31:$I$54,MATCH(Schedules_8760!$C2460,Htg_StPt_Sch_EZ!$B$31:$B$54,0),MATCH(Schedules_8760!$F2460,Htg_StPt_Sch_EZ!$C$30:$I$30,0)),"F","C")</f>
        <v>19.444444444444443</v>
      </c>
      <c r="J2460" s="34">
        <f>CONVERT(INDEX(Clg_StPt_Sch_EZ!$C$4:$I$27,MATCH(Schedules_8760!$C2460,Clg_StPt_Sch_EZ!$B$4:$B$27,0),MATCH(Schedules_8760!$F2460,Clg_StPt_Sch_EZ!$C$3:$I$3,0)),"F","C")</f>
        <v>25.555555555555554</v>
      </c>
      <c r="K2460" s="34">
        <f>CONVERT(INDEX(Clg_StPt_Sch_EZ!$C$31:$I$54,MATCH(Schedules_8760!$C2460,Clg_StPt_Sch_EZ!$B$31:$B$54,0),MATCH(Schedules_8760!$F2460,Clg_StPt_Sch_EZ!$C$30:$I$30,0)),"F","C")</f>
        <v>25</v>
      </c>
      <c r="L2460" s="34">
        <f>CONVERT(INDEX(DHW_StPt_Sch_EZ!$C$4:$I$27,MATCH(Schedules_8760!$C2460,DHW_StPt_Sch_EZ!$B$4:$B$27,0),MATCH(Schedules_8760!$F2460,DHW_StPt_Sch_EZ!$C$3:$I$3,0)),"F","C")</f>
        <v>53.333333333333329</v>
      </c>
      <c r="M2460" s="34">
        <f>CONVERT(INDEX(DHW_StPt_Sch_EZ!$C$31:$I$54,MATCH(Schedules_8760!$C2460,DHW_StPt_Sch_EZ!$B$31:$B$54,0),MATCH(Schedules_8760!$F2460,DHW_StPt_Sch_EZ!$C$30:$I$30,0)),"F","C")</f>
        <v>53.333333333333329</v>
      </c>
      <c r="N2460" s="12"/>
      <c r="O2460" s="12"/>
      <c r="P2460" s="12"/>
    </row>
    <row r="2461" spans="1:16" x14ac:dyDescent="0.25">
      <c r="A2461" s="35">
        <v>2460</v>
      </c>
      <c r="B2461" s="89">
        <v>103.4583333333333</v>
      </c>
      <c r="C2461" s="35">
        <f t="shared" si="190"/>
        <v>12</v>
      </c>
      <c r="D2461" s="35">
        <f t="shared" si="193"/>
        <v>103</v>
      </c>
      <c r="E2461" s="35">
        <f t="shared" si="194"/>
        <v>5</v>
      </c>
      <c r="F2461" s="35" t="str">
        <f t="shared" si="191"/>
        <v>Thursday</v>
      </c>
      <c r="G2461" s="35">
        <f t="shared" si="192"/>
        <v>4</v>
      </c>
      <c r="H2461" s="34">
        <f>CONVERT(INDEX(Htg_StPt_Sch_EZ!$C$4:$I$27,MATCH(Schedules_8760!$C2461,Htg_StPt_Sch_EZ!$B$4:$B$27,0),MATCH(Schedules_8760!$F2461,Htg_StPt_Sch_EZ!$C$3:$I$3,0)),"F","C")</f>
        <v>20.555555555555554</v>
      </c>
      <c r="I2461" s="34">
        <f>CONVERT(INDEX(Htg_StPt_Sch_EZ!$C$31:$I$54,MATCH(Schedules_8760!$C2461,Htg_StPt_Sch_EZ!$B$31:$B$54,0),MATCH(Schedules_8760!$F2461,Htg_StPt_Sch_EZ!$C$30:$I$30,0)),"F","C")</f>
        <v>19.444444444444443</v>
      </c>
      <c r="J2461" s="34">
        <f>CONVERT(INDEX(Clg_StPt_Sch_EZ!$C$4:$I$27,MATCH(Schedules_8760!$C2461,Clg_StPt_Sch_EZ!$B$4:$B$27,0),MATCH(Schedules_8760!$F2461,Clg_StPt_Sch_EZ!$C$3:$I$3,0)),"F","C")</f>
        <v>25.555555555555554</v>
      </c>
      <c r="K2461" s="34">
        <f>CONVERT(INDEX(Clg_StPt_Sch_EZ!$C$31:$I$54,MATCH(Schedules_8760!$C2461,Clg_StPt_Sch_EZ!$B$31:$B$54,0),MATCH(Schedules_8760!$F2461,Clg_StPt_Sch_EZ!$C$30:$I$30,0)),"F","C")</f>
        <v>25</v>
      </c>
      <c r="L2461" s="34">
        <f>CONVERT(INDEX(DHW_StPt_Sch_EZ!$C$4:$I$27,MATCH(Schedules_8760!$C2461,DHW_StPt_Sch_EZ!$B$4:$B$27,0),MATCH(Schedules_8760!$F2461,DHW_StPt_Sch_EZ!$C$3:$I$3,0)),"F","C")</f>
        <v>53.333333333333329</v>
      </c>
      <c r="M2461" s="34">
        <f>CONVERT(INDEX(DHW_StPt_Sch_EZ!$C$31:$I$54,MATCH(Schedules_8760!$C2461,DHW_StPt_Sch_EZ!$B$31:$B$54,0),MATCH(Schedules_8760!$F2461,DHW_StPt_Sch_EZ!$C$30:$I$30,0)),"F","C")</f>
        <v>53.333333333333329</v>
      </c>
      <c r="N2461" s="12"/>
      <c r="O2461" s="12"/>
      <c r="P2461" s="12"/>
    </row>
    <row r="2462" spans="1:16" x14ac:dyDescent="0.25">
      <c r="A2462" s="35">
        <v>2461</v>
      </c>
      <c r="B2462" s="89">
        <v>103.5</v>
      </c>
      <c r="C2462" s="35">
        <f t="shared" si="190"/>
        <v>13</v>
      </c>
      <c r="D2462" s="35">
        <f t="shared" si="193"/>
        <v>103</v>
      </c>
      <c r="E2462" s="35">
        <f t="shared" si="194"/>
        <v>5</v>
      </c>
      <c r="F2462" s="35" t="str">
        <f t="shared" si="191"/>
        <v>Thursday</v>
      </c>
      <c r="G2462" s="35">
        <f t="shared" si="192"/>
        <v>4</v>
      </c>
      <c r="H2462" s="34">
        <f>CONVERT(INDEX(Htg_StPt_Sch_EZ!$C$4:$I$27,MATCH(Schedules_8760!$C2462,Htg_StPt_Sch_EZ!$B$4:$B$27,0),MATCH(Schedules_8760!$F2462,Htg_StPt_Sch_EZ!$C$3:$I$3,0)),"F","C")</f>
        <v>20.555555555555554</v>
      </c>
      <c r="I2462" s="34">
        <f>CONVERT(INDEX(Htg_StPt_Sch_EZ!$C$31:$I$54,MATCH(Schedules_8760!$C2462,Htg_StPt_Sch_EZ!$B$31:$B$54,0),MATCH(Schedules_8760!$F2462,Htg_StPt_Sch_EZ!$C$30:$I$30,0)),"F","C")</f>
        <v>19.444444444444443</v>
      </c>
      <c r="J2462" s="34">
        <f>CONVERT(INDEX(Clg_StPt_Sch_EZ!$C$4:$I$27,MATCH(Schedules_8760!$C2462,Clg_StPt_Sch_EZ!$B$4:$B$27,0),MATCH(Schedules_8760!$F2462,Clg_StPt_Sch_EZ!$C$3:$I$3,0)),"F","C")</f>
        <v>25.555555555555554</v>
      </c>
      <c r="K2462" s="34">
        <f>CONVERT(INDEX(Clg_StPt_Sch_EZ!$C$31:$I$54,MATCH(Schedules_8760!$C2462,Clg_StPt_Sch_EZ!$B$31:$B$54,0),MATCH(Schedules_8760!$F2462,Clg_StPt_Sch_EZ!$C$30:$I$30,0)),"F","C")</f>
        <v>25</v>
      </c>
      <c r="L2462" s="34">
        <f>CONVERT(INDEX(DHW_StPt_Sch_EZ!$C$4:$I$27,MATCH(Schedules_8760!$C2462,DHW_StPt_Sch_EZ!$B$4:$B$27,0),MATCH(Schedules_8760!$F2462,DHW_StPt_Sch_EZ!$C$3:$I$3,0)),"F","C")</f>
        <v>53.333333333333329</v>
      </c>
      <c r="M2462" s="34">
        <f>CONVERT(INDEX(DHW_StPt_Sch_EZ!$C$31:$I$54,MATCH(Schedules_8760!$C2462,DHW_StPt_Sch_EZ!$B$31:$B$54,0),MATCH(Schedules_8760!$F2462,DHW_StPt_Sch_EZ!$C$30:$I$30,0)),"F","C")</f>
        <v>53.333333333333329</v>
      </c>
      <c r="N2462" s="12"/>
      <c r="O2462" s="12"/>
      <c r="P2462" s="12"/>
    </row>
    <row r="2463" spans="1:16" x14ac:dyDescent="0.25">
      <c r="A2463" s="35">
        <v>2462</v>
      </c>
      <c r="B2463" s="89">
        <v>103.5416666666667</v>
      </c>
      <c r="C2463" s="35">
        <f t="shared" si="190"/>
        <v>14</v>
      </c>
      <c r="D2463" s="35">
        <f t="shared" si="193"/>
        <v>103</v>
      </c>
      <c r="E2463" s="35">
        <f t="shared" si="194"/>
        <v>5</v>
      </c>
      <c r="F2463" s="35" t="str">
        <f t="shared" si="191"/>
        <v>Thursday</v>
      </c>
      <c r="G2463" s="35">
        <f t="shared" si="192"/>
        <v>4</v>
      </c>
      <c r="H2463" s="34">
        <f>CONVERT(INDEX(Htg_StPt_Sch_EZ!$C$4:$I$27,MATCH(Schedules_8760!$C2463,Htg_StPt_Sch_EZ!$B$4:$B$27,0),MATCH(Schedules_8760!$F2463,Htg_StPt_Sch_EZ!$C$3:$I$3,0)),"F","C")</f>
        <v>20.555555555555554</v>
      </c>
      <c r="I2463" s="34">
        <f>CONVERT(INDEX(Htg_StPt_Sch_EZ!$C$31:$I$54,MATCH(Schedules_8760!$C2463,Htg_StPt_Sch_EZ!$B$31:$B$54,0),MATCH(Schedules_8760!$F2463,Htg_StPt_Sch_EZ!$C$30:$I$30,0)),"F","C")</f>
        <v>19.444444444444443</v>
      </c>
      <c r="J2463" s="34">
        <f>CONVERT(INDEX(Clg_StPt_Sch_EZ!$C$4:$I$27,MATCH(Schedules_8760!$C2463,Clg_StPt_Sch_EZ!$B$4:$B$27,0),MATCH(Schedules_8760!$F2463,Clg_StPt_Sch_EZ!$C$3:$I$3,0)),"F","C")</f>
        <v>25.555555555555554</v>
      </c>
      <c r="K2463" s="34">
        <f>CONVERT(INDEX(Clg_StPt_Sch_EZ!$C$31:$I$54,MATCH(Schedules_8760!$C2463,Clg_StPt_Sch_EZ!$B$31:$B$54,0),MATCH(Schedules_8760!$F2463,Clg_StPt_Sch_EZ!$C$30:$I$30,0)),"F","C")</f>
        <v>25</v>
      </c>
      <c r="L2463" s="34">
        <f>CONVERT(INDEX(DHW_StPt_Sch_EZ!$C$4:$I$27,MATCH(Schedules_8760!$C2463,DHW_StPt_Sch_EZ!$B$4:$B$27,0),MATCH(Schedules_8760!$F2463,DHW_StPt_Sch_EZ!$C$3:$I$3,0)),"F","C")</f>
        <v>53.333333333333329</v>
      </c>
      <c r="M2463" s="34">
        <f>CONVERT(INDEX(DHW_StPt_Sch_EZ!$C$31:$I$54,MATCH(Schedules_8760!$C2463,DHW_StPt_Sch_EZ!$B$31:$B$54,0),MATCH(Schedules_8760!$F2463,DHW_StPt_Sch_EZ!$C$30:$I$30,0)),"F","C")</f>
        <v>53.333333333333329</v>
      </c>
      <c r="N2463" s="12"/>
      <c r="O2463" s="12"/>
      <c r="P2463" s="12"/>
    </row>
    <row r="2464" spans="1:16" x14ac:dyDescent="0.25">
      <c r="A2464" s="35">
        <v>2463</v>
      </c>
      <c r="B2464" s="89">
        <v>103.5833333333333</v>
      </c>
      <c r="C2464" s="35">
        <f t="shared" si="190"/>
        <v>15</v>
      </c>
      <c r="D2464" s="35">
        <f t="shared" si="193"/>
        <v>103</v>
      </c>
      <c r="E2464" s="35">
        <f t="shared" si="194"/>
        <v>5</v>
      </c>
      <c r="F2464" s="35" t="str">
        <f t="shared" si="191"/>
        <v>Thursday</v>
      </c>
      <c r="G2464" s="35">
        <f t="shared" si="192"/>
        <v>4</v>
      </c>
      <c r="H2464" s="34">
        <f>CONVERT(INDEX(Htg_StPt_Sch_EZ!$C$4:$I$27,MATCH(Schedules_8760!$C2464,Htg_StPt_Sch_EZ!$B$4:$B$27,0),MATCH(Schedules_8760!$F2464,Htg_StPt_Sch_EZ!$C$3:$I$3,0)),"F","C")</f>
        <v>20.555555555555554</v>
      </c>
      <c r="I2464" s="34">
        <f>CONVERT(INDEX(Htg_StPt_Sch_EZ!$C$31:$I$54,MATCH(Schedules_8760!$C2464,Htg_StPt_Sch_EZ!$B$31:$B$54,0),MATCH(Schedules_8760!$F2464,Htg_StPt_Sch_EZ!$C$30:$I$30,0)),"F","C")</f>
        <v>21.111111111111111</v>
      </c>
      <c r="J2464" s="34">
        <f>CONVERT(INDEX(Clg_StPt_Sch_EZ!$C$4:$I$27,MATCH(Schedules_8760!$C2464,Clg_StPt_Sch_EZ!$B$4:$B$27,0),MATCH(Schedules_8760!$F2464,Clg_StPt_Sch_EZ!$C$3:$I$3,0)),"F","C")</f>
        <v>25.555555555555554</v>
      </c>
      <c r="K2464" s="34">
        <f>CONVERT(INDEX(Clg_StPt_Sch_EZ!$C$31:$I$54,MATCH(Schedules_8760!$C2464,Clg_StPt_Sch_EZ!$B$31:$B$54,0),MATCH(Schedules_8760!$F2464,Clg_StPt_Sch_EZ!$C$30:$I$30,0)),"F","C")</f>
        <v>25</v>
      </c>
      <c r="L2464" s="34">
        <f>CONVERT(INDEX(DHW_StPt_Sch_EZ!$C$4:$I$27,MATCH(Schedules_8760!$C2464,DHW_StPt_Sch_EZ!$B$4:$B$27,0),MATCH(Schedules_8760!$F2464,DHW_StPt_Sch_EZ!$C$3:$I$3,0)),"F","C")</f>
        <v>53.333333333333329</v>
      </c>
      <c r="M2464" s="34">
        <f>CONVERT(INDEX(DHW_StPt_Sch_EZ!$C$31:$I$54,MATCH(Schedules_8760!$C2464,DHW_StPt_Sch_EZ!$B$31:$B$54,0),MATCH(Schedules_8760!$F2464,DHW_StPt_Sch_EZ!$C$30:$I$30,0)),"F","C")</f>
        <v>53.333333333333329</v>
      </c>
      <c r="N2464" s="12"/>
      <c r="O2464" s="12"/>
      <c r="P2464" s="12"/>
    </row>
    <row r="2465" spans="1:16" x14ac:dyDescent="0.25">
      <c r="A2465" s="35">
        <v>2464</v>
      </c>
      <c r="B2465" s="89">
        <v>103.625</v>
      </c>
      <c r="C2465" s="35">
        <f t="shared" si="190"/>
        <v>16</v>
      </c>
      <c r="D2465" s="35">
        <f t="shared" si="193"/>
        <v>103</v>
      </c>
      <c r="E2465" s="35">
        <f t="shared" si="194"/>
        <v>5</v>
      </c>
      <c r="F2465" s="35" t="str">
        <f t="shared" si="191"/>
        <v>Thursday</v>
      </c>
      <c r="G2465" s="35">
        <f t="shared" si="192"/>
        <v>4</v>
      </c>
      <c r="H2465" s="34">
        <f>CONVERT(INDEX(Htg_StPt_Sch_EZ!$C$4:$I$27,MATCH(Schedules_8760!$C2465,Htg_StPt_Sch_EZ!$B$4:$B$27,0),MATCH(Schedules_8760!$F2465,Htg_StPt_Sch_EZ!$C$3:$I$3,0)),"F","C")</f>
        <v>20.555555555555554</v>
      </c>
      <c r="I2465" s="34">
        <f>CONVERT(INDEX(Htg_StPt_Sch_EZ!$C$31:$I$54,MATCH(Schedules_8760!$C2465,Htg_StPt_Sch_EZ!$B$31:$B$54,0),MATCH(Schedules_8760!$F2465,Htg_StPt_Sch_EZ!$C$30:$I$30,0)),"F","C")</f>
        <v>21.111111111111111</v>
      </c>
      <c r="J2465" s="34">
        <f>CONVERT(INDEX(Clg_StPt_Sch_EZ!$C$4:$I$27,MATCH(Schedules_8760!$C2465,Clg_StPt_Sch_EZ!$B$4:$B$27,0),MATCH(Schedules_8760!$F2465,Clg_StPt_Sch_EZ!$C$3:$I$3,0)),"F","C")</f>
        <v>25.555555555555554</v>
      </c>
      <c r="K2465" s="34">
        <f>CONVERT(INDEX(Clg_StPt_Sch_EZ!$C$31:$I$54,MATCH(Schedules_8760!$C2465,Clg_StPt_Sch_EZ!$B$31:$B$54,0),MATCH(Schedules_8760!$F2465,Clg_StPt_Sch_EZ!$C$30:$I$30,0)),"F","C")</f>
        <v>25</v>
      </c>
      <c r="L2465" s="34">
        <f>CONVERT(INDEX(DHW_StPt_Sch_EZ!$C$4:$I$27,MATCH(Schedules_8760!$C2465,DHW_StPt_Sch_EZ!$B$4:$B$27,0),MATCH(Schedules_8760!$F2465,DHW_StPt_Sch_EZ!$C$3:$I$3,0)),"F","C")</f>
        <v>53.333333333333329</v>
      </c>
      <c r="M2465" s="34">
        <f>CONVERT(INDEX(DHW_StPt_Sch_EZ!$C$31:$I$54,MATCH(Schedules_8760!$C2465,DHW_StPt_Sch_EZ!$B$31:$B$54,0),MATCH(Schedules_8760!$F2465,DHW_StPt_Sch_EZ!$C$30:$I$30,0)),"F","C")</f>
        <v>53.333333333333329</v>
      </c>
      <c r="N2465" s="12"/>
      <c r="O2465" s="12"/>
      <c r="P2465" s="12"/>
    </row>
    <row r="2466" spans="1:16" x14ac:dyDescent="0.25">
      <c r="A2466" s="35">
        <v>2465</v>
      </c>
      <c r="B2466" s="89">
        <v>103.6666666666667</v>
      </c>
      <c r="C2466" s="35">
        <f t="shared" si="190"/>
        <v>17</v>
      </c>
      <c r="D2466" s="35">
        <f t="shared" si="193"/>
        <v>103</v>
      </c>
      <c r="E2466" s="35">
        <f t="shared" si="194"/>
        <v>5</v>
      </c>
      <c r="F2466" s="35" t="str">
        <f t="shared" si="191"/>
        <v>Thursday</v>
      </c>
      <c r="G2466" s="35">
        <f t="shared" si="192"/>
        <v>4</v>
      </c>
      <c r="H2466" s="34">
        <f>CONVERT(INDEX(Htg_StPt_Sch_EZ!$C$4:$I$27,MATCH(Schedules_8760!$C2466,Htg_StPt_Sch_EZ!$B$4:$B$27,0),MATCH(Schedules_8760!$F2466,Htg_StPt_Sch_EZ!$C$3:$I$3,0)),"F","C")</f>
        <v>20.555555555555554</v>
      </c>
      <c r="I2466" s="34">
        <f>CONVERT(INDEX(Htg_StPt_Sch_EZ!$C$31:$I$54,MATCH(Schedules_8760!$C2466,Htg_StPt_Sch_EZ!$B$31:$B$54,0),MATCH(Schedules_8760!$F2466,Htg_StPt_Sch_EZ!$C$30:$I$30,0)),"F","C")</f>
        <v>17.777777777777779</v>
      </c>
      <c r="J2466" s="34">
        <f>CONVERT(INDEX(Clg_StPt_Sch_EZ!$C$4:$I$27,MATCH(Schedules_8760!$C2466,Clg_StPt_Sch_EZ!$B$4:$B$27,0),MATCH(Schedules_8760!$F2466,Clg_StPt_Sch_EZ!$C$3:$I$3,0)),"F","C")</f>
        <v>25.555555555555554</v>
      </c>
      <c r="K2466" s="34">
        <f>CONVERT(INDEX(Clg_StPt_Sch_EZ!$C$31:$I$54,MATCH(Schedules_8760!$C2466,Clg_StPt_Sch_EZ!$B$31:$B$54,0),MATCH(Schedules_8760!$F2466,Clg_StPt_Sch_EZ!$C$30:$I$30,0)),"F","C")</f>
        <v>25</v>
      </c>
      <c r="L2466" s="34">
        <f>CONVERT(INDEX(DHW_StPt_Sch_EZ!$C$4:$I$27,MATCH(Schedules_8760!$C2466,DHW_StPt_Sch_EZ!$B$4:$B$27,0),MATCH(Schedules_8760!$F2466,DHW_StPt_Sch_EZ!$C$3:$I$3,0)),"F","C")</f>
        <v>53.333333333333329</v>
      </c>
      <c r="M2466" s="34">
        <f>CONVERT(INDEX(DHW_StPt_Sch_EZ!$C$31:$I$54,MATCH(Schedules_8760!$C2466,DHW_StPt_Sch_EZ!$B$31:$B$54,0),MATCH(Schedules_8760!$F2466,DHW_StPt_Sch_EZ!$C$30:$I$30,0)),"F","C")</f>
        <v>53.333333333333329</v>
      </c>
      <c r="N2466" s="12"/>
      <c r="O2466" s="12"/>
      <c r="P2466" s="12"/>
    </row>
    <row r="2467" spans="1:16" x14ac:dyDescent="0.25">
      <c r="A2467" s="35">
        <v>2466</v>
      </c>
      <c r="B2467" s="89">
        <v>103.7083333333333</v>
      </c>
      <c r="C2467" s="35">
        <f t="shared" si="190"/>
        <v>18</v>
      </c>
      <c r="D2467" s="35">
        <f t="shared" si="193"/>
        <v>103</v>
      </c>
      <c r="E2467" s="35">
        <f t="shared" si="194"/>
        <v>5</v>
      </c>
      <c r="F2467" s="35" t="str">
        <f t="shared" si="191"/>
        <v>Thursday</v>
      </c>
      <c r="G2467" s="35">
        <f t="shared" si="192"/>
        <v>4</v>
      </c>
      <c r="H2467" s="34">
        <f>CONVERT(INDEX(Htg_StPt_Sch_EZ!$C$4:$I$27,MATCH(Schedules_8760!$C2467,Htg_StPt_Sch_EZ!$B$4:$B$27,0),MATCH(Schedules_8760!$F2467,Htg_StPt_Sch_EZ!$C$3:$I$3,0)),"F","C")</f>
        <v>20.555555555555554</v>
      </c>
      <c r="I2467" s="34">
        <f>CONVERT(INDEX(Htg_StPt_Sch_EZ!$C$31:$I$54,MATCH(Schedules_8760!$C2467,Htg_StPt_Sch_EZ!$B$31:$B$54,0),MATCH(Schedules_8760!$F2467,Htg_StPt_Sch_EZ!$C$30:$I$30,0)),"F","C")</f>
        <v>17.777777777777779</v>
      </c>
      <c r="J2467" s="34">
        <f>CONVERT(INDEX(Clg_StPt_Sch_EZ!$C$4:$I$27,MATCH(Schedules_8760!$C2467,Clg_StPt_Sch_EZ!$B$4:$B$27,0),MATCH(Schedules_8760!$F2467,Clg_StPt_Sch_EZ!$C$3:$I$3,0)),"F","C")</f>
        <v>25.555555555555554</v>
      </c>
      <c r="K2467" s="34">
        <f>CONVERT(INDEX(Clg_StPt_Sch_EZ!$C$31:$I$54,MATCH(Schedules_8760!$C2467,Clg_StPt_Sch_EZ!$B$31:$B$54,0),MATCH(Schedules_8760!$F2467,Clg_StPt_Sch_EZ!$C$30:$I$30,0)),"F","C")</f>
        <v>28.333333333333332</v>
      </c>
      <c r="L2467" s="34">
        <f>CONVERT(INDEX(DHW_StPt_Sch_EZ!$C$4:$I$27,MATCH(Schedules_8760!$C2467,DHW_StPt_Sch_EZ!$B$4:$B$27,0),MATCH(Schedules_8760!$F2467,DHW_StPt_Sch_EZ!$C$3:$I$3,0)),"F","C")</f>
        <v>53.333333333333329</v>
      </c>
      <c r="M2467" s="34">
        <f>CONVERT(INDEX(DHW_StPt_Sch_EZ!$C$31:$I$54,MATCH(Schedules_8760!$C2467,DHW_StPt_Sch_EZ!$B$31:$B$54,0),MATCH(Schedules_8760!$F2467,DHW_StPt_Sch_EZ!$C$30:$I$30,0)),"F","C")</f>
        <v>53.333333333333329</v>
      </c>
      <c r="N2467" s="12"/>
      <c r="O2467" s="12"/>
      <c r="P2467" s="12"/>
    </row>
    <row r="2468" spans="1:16" x14ac:dyDescent="0.25">
      <c r="A2468" s="35">
        <v>2467</v>
      </c>
      <c r="B2468" s="89">
        <v>103.75</v>
      </c>
      <c r="C2468" s="35">
        <f t="shared" si="190"/>
        <v>19</v>
      </c>
      <c r="D2468" s="35">
        <f t="shared" si="193"/>
        <v>103</v>
      </c>
      <c r="E2468" s="35">
        <f t="shared" si="194"/>
        <v>5</v>
      </c>
      <c r="F2468" s="35" t="str">
        <f t="shared" si="191"/>
        <v>Thursday</v>
      </c>
      <c r="G2468" s="35">
        <f t="shared" si="192"/>
        <v>4</v>
      </c>
      <c r="H2468" s="34">
        <f>CONVERT(INDEX(Htg_StPt_Sch_EZ!$C$4:$I$27,MATCH(Schedules_8760!$C2468,Htg_StPt_Sch_EZ!$B$4:$B$27,0),MATCH(Schedules_8760!$F2468,Htg_StPt_Sch_EZ!$C$3:$I$3,0)),"F","C")</f>
        <v>20.555555555555554</v>
      </c>
      <c r="I2468" s="34">
        <f>CONVERT(INDEX(Htg_StPt_Sch_EZ!$C$31:$I$54,MATCH(Schedules_8760!$C2468,Htg_StPt_Sch_EZ!$B$31:$B$54,0),MATCH(Schedules_8760!$F2468,Htg_StPt_Sch_EZ!$C$30:$I$30,0)),"F","C")</f>
        <v>18.333333333333332</v>
      </c>
      <c r="J2468" s="34">
        <f>CONVERT(INDEX(Clg_StPt_Sch_EZ!$C$4:$I$27,MATCH(Schedules_8760!$C2468,Clg_StPt_Sch_EZ!$B$4:$B$27,0),MATCH(Schedules_8760!$F2468,Clg_StPt_Sch_EZ!$C$3:$I$3,0)),"F","C")</f>
        <v>25.555555555555554</v>
      </c>
      <c r="K2468" s="34">
        <f>CONVERT(INDEX(Clg_StPt_Sch_EZ!$C$31:$I$54,MATCH(Schedules_8760!$C2468,Clg_StPt_Sch_EZ!$B$31:$B$54,0),MATCH(Schedules_8760!$F2468,Clg_StPt_Sch_EZ!$C$30:$I$30,0)),"F","C")</f>
        <v>28.333333333333332</v>
      </c>
      <c r="L2468" s="34">
        <f>CONVERT(INDEX(DHW_StPt_Sch_EZ!$C$4:$I$27,MATCH(Schedules_8760!$C2468,DHW_StPt_Sch_EZ!$B$4:$B$27,0),MATCH(Schedules_8760!$F2468,DHW_StPt_Sch_EZ!$C$3:$I$3,0)),"F","C")</f>
        <v>53.333333333333329</v>
      </c>
      <c r="M2468" s="34">
        <f>CONVERT(INDEX(DHW_StPt_Sch_EZ!$C$31:$I$54,MATCH(Schedules_8760!$C2468,DHW_StPt_Sch_EZ!$B$31:$B$54,0),MATCH(Schedules_8760!$F2468,DHW_StPt_Sch_EZ!$C$30:$I$30,0)),"F","C")</f>
        <v>53.333333333333329</v>
      </c>
      <c r="N2468" s="12"/>
      <c r="O2468" s="12"/>
      <c r="P2468" s="12"/>
    </row>
    <row r="2469" spans="1:16" x14ac:dyDescent="0.25">
      <c r="A2469" s="35">
        <v>2468</v>
      </c>
      <c r="B2469" s="89">
        <v>103.7916666666667</v>
      </c>
      <c r="C2469" s="35">
        <f t="shared" si="190"/>
        <v>20</v>
      </c>
      <c r="D2469" s="35">
        <f t="shared" si="193"/>
        <v>103</v>
      </c>
      <c r="E2469" s="35">
        <f t="shared" si="194"/>
        <v>5</v>
      </c>
      <c r="F2469" s="35" t="str">
        <f t="shared" si="191"/>
        <v>Thursday</v>
      </c>
      <c r="G2469" s="35">
        <f t="shared" si="192"/>
        <v>4</v>
      </c>
      <c r="H2469" s="34">
        <f>CONVERT(INDEX(Htg_StPt_Sch_EZ!$C$4:$I$27,MATCH(Schedules_8760!$C2469,Htg_StPt_Sch_EZ!$B$4:$B$27,0),MATCH(Schedules_8760!$F2469,Htg_StPt_Sch_EZ!$C$3:$I$3,0)),"F","C")</f>
        <v>20.555555555555554</v>
      </c>
      <c r="I2469" s="34">
        <f>CONVERT(INDEX(Htg_StPt_Sch_EZ!$C$31:$I$54,MATCH(Schedules_8760!$C2469,Htg_StPt_Sch_EZ!$B$31:$B$54,0),MATCH(Schedules_8760!$F2469,Htg_StPt_Sch_EZ!$C$30:$I$30,0)),"F","C")</f>
        <v>18.888888888888889</v>
      </c>
      <c r="J2469" s="34">
        <f>CONVERT(INDEX(Clg_StPt_Sch_EZ!$C$4:$I$27,MATCH(Schedules_8760!$C2469,Clg_StPt_Sch_EZ!$B$4:$B$27,0),MATCH(Schedules_8760!$F2469,Clg_StPt_Sch_EZ!$C$3:$I$3,0)),"F","C")</f>
        <v>25.555555555555554</v>
      </c>
      <c r="K2469" s="34">
        <f>CONVERT(INDEX(Clg_StPt_Sch_EZ!$C$31:$I$54,MATCH(Schedules_8760!$C2469,Clg_StPt_Sch_EZ!$B$31:$B$54,0),MATCH(Schedules_8760!$F2469,Clg_StPt_Sch_EZ!$C$30:$I$30,0)),"F","C")</f>
        <v>28.333333333333332</v>
      </c>
      <c r="L2469" s="34">
        <f>CONVERT(INDEX(DHW_StPt_Sch_EZ!$C$4:$I$27,MATCH(Schedules_8760!$C2469,DHW_StPt_Sch_EZ!$B$4:$B$27,0),MATCH(Schedules_8760!$F2469,DHW_StPt_Sch_EZ!$C$3:$I$3,0)),"F","C")</f>
        <v>53.333333333333329</v>
      </c>
      <c r="M2469" s="34">
        <f>CONVERT(INDEX(DHW_StPt_Sch_EZ!$C$31:$I$54,MATCH(Schedules_8760!$C2469,DHW_StPt_Sch_EZ!$B$31:$B$54,0),MATCH(Schedules_8760!$F2469,DHW_StPt_Sch_EZ!$C$30:$I$30,0)),"F","C")</f>
        <v>53.333333333333329</v>
      </c>
      <c r="N2469" s="12"/>
      <c r="O2469" s="12"/>
      <c r="P2469" s="12"/>
    </row>
    <row r="2470" spans="1:16" x14ac:dyDescent="0.25">
      <c r="A2470" s="35">
        <v>2469</v>
      </c>
      <c r="B2470" s="89">
        <v>103.8333333333333</v>
      </c>
      <c r="C2470" s="35">
        <f t="shared" si="190"/>
        <v>21</v>
      </c>
      <c r="D2470" s="35">
        <f t="shared" si="193"/>
        <v>103</v>
      </c>
      <c r="E2470" s="35">
        <f t="shared" si="194"/>
        <v>5</v>
      </c>
      <c r="F2470" s="35" t="str">
        <f t="shared" si="191"/>
        <v>Thursday</v>
      </c>
      <c r="G2470" s="35">
        <f t="shared" si="192"/>
        <v>4</v>
      </c>
      <c r="H2470" s="34">
        <f>CONVERT(INDEX(Htg_StPt_Sch_EZ!$C$4:$I$27,MATCH(Schedules_8760!$C2470,Htg_StPt_Sch_EZ!$B$4:$B$27,0),MATCH(Schedules_8760!$F2470,Htg_StPt_Sch_EZ!$C$3:$I$3,0)),"F","C")</f>
        <v>20.555555555555554</v>
      </c>
      <c r="I2470" s="34">
        <f>CONVERT(INDEX(Htg_StPt_Sch_EZ!$C$31:$I$54,MATCH(Schedules_8760!$C2470,Htg_StPt_Sch_EZ!$B$31:$B$54,0),MATCH(Schedules_8760!$F2470,Htg_StPt_Sch_EZ!$C$30:$I$30,0)),"F","C")</f>
        <v>19.444444444444443</v>
      </c>
      <c r="J2470" s="34">
        <f>CONVERT(INDEX(Clg_StPt_Sch_EZ!$C$4:$I$27,MATCH(Schedules_8760!$C2470,Clg_StPt_Sch_EZ!$B$4:$B$27,0),MATCH(Schedules_8760!$F2470,Clg_StPt_Sch_EZ!$C$3:$I$3,0)),"F","C")</f>
        <v>25.555555555555554</v>
      </c>
      <c r="K2470" s="34">
        <f>CONVERT(INDEX(Clg_StPt_Sch_EZ!$C$31:$I$54,MATCH(Schedules_8760!$C2470,Clg_StPt_Sch_EZ!$B$31:$B$54,0),MATCH(Schedules_8760!$F2470,Clg_StPt_Sch_EZ!$C$30:$I$30,0)),"F","C")</f>
        <v>28.333333333333332</v>
      </c>
      <c r="L2470" s="34">
        <f>CONVERT(INDEX(DHW_StPt_Sch_EZ!$C$4:$I$27,MATCH(Schedules_8760!$C2470,DHW_StPt_Sch_EZ!$B$4:$B$27,0),MATCH(Schedules_8760!$F2470,DHW_StPt_Sch_EZ!$C$3:$I$3,0)),"F","C")</f>
        <v>53.333333333333329</v>
      </c>
      <c r="M2470" s="34">
        <f>CONVERT(INDEX(DHW_StPt_Sch_EZ!$C$31:$I$54,MATCH(Schedules_8760!$C2470,DHW_StPt_Sch_EZ!$B$31:$B$54,0),MATCH(Schedules_8760!$F2470,DHW_StPt_Sch_EZ!$C$30:$I$30,0)),"F","C")</f>
        <v>53.333333333333329</v>
      </c>
      <c r="N2470" s="12"/>
      <c r="O2470" s="12"/>
      <c r="P2470" s="12"/>
    </row>
    <row r="2471" spans="1:16" x14ac:dyDescent="0.25">
      <c r="A2471" s="35">
        <v>2470</v>
      </c>
      <c r="B2471" s="89">
        <v>103.875</v>
      </c>
      <c r="C2471" s="35">
        <f t="shared" si="190"/>
        <v>22</v>
      </c>
      <c r="D2471" s="35">
        <f t="shared" si="193"/>
        <v>103</v>
      </c>
      <c r="E2471" s="35">
        <f t="shared" si="194"/>
        <v>5</v>
      </c>
      <c r="F2471" s="35" t="str">
        <f t="shared" si="191"/>
        <v>Thursday</v>
      </c>
      <c r="G2471" s="35">
        <f t="shared" si="192"/>
        <v>4</v>
      </c>
      <c r="H2471" s="34">
        <f>CONVERT(INDEX(Htg_StPt_Sch_EZ!$C$4:$I$27,MATCH(Schedules_8760!$C2471,Htg_StPt_Sch_EZ!$B$4:$B$27,0),MATCH(Schedules_8760!$F2471,Htg_StPt_Sch_EZ!$C$3:$I$3,0)),"F","C")</f>
        <v>20.555555555555554</v>
      </c>
      <c r="I2471" s="34">
        <f>CONVERT(INDEX(Htg_StPt_Sch_EZ!$C$31:$I$54,MATCH(Schedules_8760!$C2471,Htg_StPt_Sch_EZ!$B$31:$B$54,0),MATCH(Schedules_8760!$F2471,Htg_StPt_Sch_EZ!$C$30:$I$30,0)),"F","C")</f>
        <v>19.444444444444443</v>
      </c>
      <c r="J2471" s="34">
        <f>CONVERT(INDEX(Clg_StPt_Sch_EZ!$C$4:$I$27,MATCH(Schedules_8760!$C2471,Clg_StPt_Sch_EZ!$B$4:$B$27,0),MATCH(Schedules_8760!$F2471,Clg_StPt_Sch_EZ!$C$3:$I$3,0)),"F","C")</f>
        <v>25.555555555555554</v>
      </c>
      <c r="K2471" s="34">
        <f>CONVERT(INDEX(Clg_StPt_Sch_EZ!$C$31:$I$54,MATCH(Schedules_8760!$C2471,Clg_StPt_Sch_EZ!$B$31:$B$54,0),MATCH(Schedules_8760!$F2471,Clg_StPt_Sch_EZ!$C$30:$I$30,0)),"F","C")</f>
        <v>28.333333333333332</v>
      </c>
      <c r="L2471" s="34">
        <f>CONVERT(INDEX(DHW_StPt_Sch_EZ!$C$4:$I$27,MATCH(Schedules_8760!$C2471,DHW_StPt_Sch_EZ!$B$4:$B$27,0),MATCH(Schedules_8760!$F2471,DHW_StPt_Sch_EZ!$C$3:$I$3,0)),"F","C")</f>
        <v>53.333333333333329</v>
      </c>
      <c r="M2471" s="34">
        <f>CONVERT(INDEX(DHW_StPt_Sch_EZ!$C$31:$I$54,MATCH(Schedules_8760!$C2471,DHW_StPt_Sch_EZ!$B$31:$B$54,0),MATCH(Schedules_8760!$F2471,DHW_StPt_Sch_EZ!$C$30:$I$30,0)),"F","C")</f>
        <v>53.333333333333329</v>
      </c>
      <c r="N2471" s="12"/>
      <c r="O2471" s="12"/>
      <c r="P2471" s="12"/>
    </row>
    <row r="2472" spans="1:16" x14ac:dyDescent="0.25">
      <c r="A2472" s="35">
        <v>2471</v>
      </c>
      <c r="B2472" s="89">
        <v>103.9166666666667</v>
      </c>
      <c r="C2472" s="35">
        <f t="shared" si="190"/>
        <v>23</v>
      </c>
      <c r="D2472" s="35">
        <f t="shared" si="193"/>
        <v>103</v>
      </c>
      <c r="E2472" s="35">
        <f t="shared" si="194"/>
        <v>5</v>
      </c>
      <c r="F2472" s="35" t="str">
        <f t="shared" si="191"/>
        <v>Thursday</v>
      </c>
      <c r="G2472" s="35">
        <f t="shared" si="192"/>
        <v>4</v>
      </c>
      <c r="H2472" s="34">
        <f>CONVERT(INDEX(Htg_StPt_Sch_EZ!$C$4:$I$27,MATCH(Schedules_8760!$C2472,Htg_StPt_Sch_EZ!$B$4:$B$27,0),MATCH(Schedules_8760!$F2472,Htg_StPt_Sch_EZ!$C$3:$I$3,0)),"F","C")</f>
        <v>20.555555555555554</v>
      </c>
      <c r="I2472" s="34">
        <f>CONVERT(INDEX(Htg_StPt_Sch_EZ!$C$31:$I$54,MATCH(Schedules_8760!$C2472,Htg_StPt_Sch_EZ!$B$31:$B$54,0),MATCH(Schedules_8760!$F2472,Htg_StPt_Sch_EZ!$C$30:$I$30,0)),"F","C")</f>
        <v>19.444444444444443</v>
      </c>
      <c r="J2472" s="34">
        <f>CONVERT(INDEX(Clg_StPt_Sch_EZ!$C$4:$I$27,MATCH(Schedules_8760!$C2472,Clg_StPt_Sch_EZ!$B$4:$B$27,0),MATCH(Schedules_8760!$F2472,Clg_StPt_Sch_EZ!$C$3:$I$3,0)),"F","C")</f>
        <v>25.555555555555554</v>
      </c>
      <c r="K2472" s="34">
        <f>CONVERT(INDEX(Clg_StPt_Sch_EZ!$C$31:$I$54,MATCH(Schedules_8760!$C2472,Clg_StPt_Sch_EZ!$B$31:$B$54,0),MATCH(Schedules_8760!$F2472,Clg_StPt_Sch_EZ!$C$30:$I$30,0)),"F","C")</f>
        <v>28.333333333333332</v>
      </c>
      <c r="L2472" s="34">
        <f>CONVERT(INDEX(DHW_StPt_Sch_EZ!$C$4:$I$27,MATCH(Schedules_8760!$C2472,DHW_StPt_Sch_EZ!$B$4:$B$27,0),MATCH(Schedules_8760!$F2472,DHW_StPt_Sch_EZ!$C$3:$I$3,0)),"F","C")</f>
        <v>53.333333333333329</v>
      </c>
      <c r="M2472" s="34">
        <f>CONVERT(INDEX(DHW_StPt_Sch_EZ!$C$31:$I$54,MATCH(Schedules_8760!$C2472,DHW_StPt_Sch_EZ!$B$31:$B$54,0),MATCH(Schedules_8760!$F2472,DHW_StPt_Sch_EZ!$C$30:$I$30,0)),"F","C")</f>
        <v>53.333333333333329</v>
      </c>
      <c r="N2472" s="12"/>
      <c r="O2472" s="12"/>
      <c r="P2472" s="12"/>
    </row>
    <row r="2473" spans="1:16" x14ac:dyDescent="0.25">
      <c r="A2473" s="35">
        <v>2472</v>
      </c>
      <c r="B2473" s="89">
        <v>103.9583333333333</v>
      </c>
      <c r="C2473" s="35">
        <f t="shared" si="190"/>
        <v>24</v>
      </c>
      <c r="D2473" s="35">
        <f t="shared" si="193"/>
        <v>103</v>
      </c>
      <c r="E2473" s="35">
        <f t="shared" si="194"/>
        <v>5</v>
      </c>
      <c r="F2473" s="35" t="str">
        <f t="shared" si="191"/>
        <v>Thursday</v>
      </c>
      <c r="G2473" s="35">
        <f t="shared" si="192"/>
        <v>4</v>
      </c>
      <c r="H2473" s="34">
        <f>CONVERT(INDEX(Htg_StPt_Sch_EZ!$C$4:$I$27,MATCH(Schedules_8760!$C2473,Htg_StPt_Sch_EZ!$B$4:$B$27,0),MATCH(Schedules_8760!$F2473,Htg_StPt_Sch_EZ!$C$3:$I$3,0)),"F","C")</f>
        <v>20.555555555555554</v>
      </c>
      <c r="I2473" s="34">
        <f>CONVERT(INDEX(Htg_StPt_Sch_EZ!$C$31:$I$54,MATCH(Schedules_8760!$C2473,Htg_StPt_Sch_EZ!$B$31:$B$54,0),MATCH(Schedules_8760!$F2473,Htg_StPt_Sch_EZ!$C$30:$I$30,0)),"F","C")</f>
        <v>19.444444444444443</v>
      </c>
      <c r="J2473" s="34">
        <f>CONVERT(INDEX(Clg_StPt_Sch_EZ!$C$4:$I$27,MATCH(Schedules_8760!$C2473,Clg_StPt_Sch_EZ!$B$4:$B$27,0),MATCH(Schedules_8760!$F2473,Clg_StPt_Sch_EZ!$C$3:$I$3,0)),"F","C")</f>
        <v>25.555555555555554</v>
      </c>
      <c r="K2473" s="34">
        <f>CONVERT(INDEX(Clg_StPt_Sch_EZ!$C$31:$I$54,MATCH(Schedules_8760!$C2473,Clg_StPt_Sch_EZ!$B$31:$B$54,0),MATCH(Schedules_8760!$F2473,Clg_StPt_Sch_EZ!$C$30:$I$30,0)),"F","C")</f>
        <v>28.333333333333332</v>
      </c>
      <c r="L2473" s="34">
        <f>CONVERT(INDEX(DHW_StPt_Sch_EZ!$C$4:$I$27,MATCH(Schedules_8760!$C2473,DHW_StPt_Sch_EZ!$B$4:$B$27,0),MATCH(Schedules_8760!$F2473,DHW_StPt_Sch_EZ!$C$3:$I$3,0)),"F","C")</f>
        <v>53.333333333333329</v>
      </c>
      <c r="M2473" s="34">
        <f>CONVERT(INDEX(DHW_StPt_Sch_EZ!$C$31:$I$54,MATCH(Schedules_8760!$C2473,DHW_StPt_Sch_EZ!$B$31:$B$54,0),MATCH(Schedules_8760!$F2473,DHW_StPt_Sch_EZ!$C$30:$I$30,0)),"F","C")</f>
        <v>53.333333333333329</v>
      </c>
      <c r="N2473" s="12"/>
      <c r="O2473" s="12"/>
      <c r="P2473" s="12"/>
    </row>
    <row r="2474" spans="1:16" x14ac:dyDescent="0.25">
      <c r="A2474" s="35">
        <v>2473</v>
      </c>
      <c r="B2474" s="89">
        <v>104</v>
      </c>
      <c r="C2474" s="35">
        <f t="shared" si="190"/>
        <v>1</v>
      </c>
      <c r="D2474" s="35">
        <f t="shared" si="193"/>
        <v>104</v>
      </c>
      <c r="E2474" s="35">
        <f t="shared" si="194"/>
        <v>6</v>
      </c>
      <c r="F2474" s="35" t="str">
        <f t="shared" si="191"/>
        <v>Friday</v>
      </c>
      <c r="G2474" s="35">
        <f t="shared" si="192"/>
        <v>4</v>
      </c>
      <c r="H2474" s="34">
        <f>CONVERT(INDEX(Htg_StPt_Sch_EZ!$C$4:$I$27,MATCH(Schedules_8760!$C2474,Htg_StPt_Sch_EZ!$B$4:$B$27,0),MATCH(Schedules_8760!$F2474,Htg_StPt_Sch_EZ!$C$3:$I$3,0)),"F","C")</f>
        <v>20.555555555555554</v>
      </c>
      <c r="I2474" s="34">
        <f>CONVERT(INDEX(Htg_StPt_Sch_EZ!$C$31:$I$54,MATCH(Schedules_8760!$C2474,Htg_StPt_Sch_EZ!$B$31:$B$54,0),MATCH(Schedules_8760!$F2474,Htg_StPt_Sch_EZ!$C$30:$I$30,0)),"F","C")</f>
        <v>19.444444444444443</v>
      </c>
      <c r="J2474" s="34">
        <f>CONVERT(INDEX(Clg_StPt_Sch_EZ!$C$4:$I$27,MATCH(Schedules_8760!$C2474,Clg_StPt_Sch_EZ!$B$4:$B$27,0),MATCH(Schedules_8760!$F2474,Clg_StPt_Sch_EZ!$C$3:$I$3,0)),"F","C")</f>
        <v>25.555555555555554</v>
      </c>
      <c r="K2474" s="34">
        <f>CONVERT(INDEX(Clg_StPt_Sch_EZ!$C$31:$I$54,MATCH(Schedules_8760!$C2474,Clg_StPt_Sch_EZ!$B$31:$B$54,0),MATCH(Schedules_8760!$F2474,Clg_StPt_Sch_EZ!$C$30:$I$30,0)),"F","C")</f>
        <v>28.333333333333332</v>
      </c>
      <c r="L2474" s="34">
        <f>CONVERT(INDEX(DHW_StPt_Sch_EZ!$C$4:$I$27,MATCH(Schedules_8760!$C2474,DHW_StPt_Sch_EZ!$B$4:$B$27,0),MATCH(Schedules_8760!$F2474,DHW_StPt_Sch_EZ!$C$3:$I$3,0)),"F","C")</f>
        <v>53.333333333333329</v>
      </c>
      <c r="M2474" s="34">
        <f>CONVERT(INDEX(DHW_StPt_Sch_EZ!$C$31:$I$54,MATCH(Schedules_8760!$C2474,DHW_StPt_Sch_EZ!$B$31:$B$54,0),MATCH(Schedules_8760!$F2474,DHW_StPt_Sch_EZ!$C$30:$I$30,0)),"F","C")</f>
        <v>53.333333333333329</v>
      </c>
      <c r="N2474" s="12"/>
      <c r="O2474" s="12"/>
      <c r="P2474" s="12"/>
    </row>
    <row r="2475" spans="1:16" x14ac:dyDescent="0.25">
      <c r="A2475" s="35">
        <v>2474</v>
      </c>
      <c r="B2475" s="89">
        <v>104.0416666666667</v>
      </c>
      <c r="C2475" s="35">
        <f t="shared" si="190"/>
        <v>2</v>
      </c>
      <c r="D2475" s="35">
        <f t="shared" si="193"/>
        <v>104</v>
      </c>
      <c r="E2475" s="35">
        <f t="shared" si="194"/>
        <v>6</v>
      </c>
      <c r="F2475" s="35" t="str">
        <f t="shared" si="191"/>
        <v>Friday</v>
      </c>
      <c r="G2475" s="35">
        <f t="shared" si="192"/>
        <v>4</v>
      </c>
      <c r="H2475" s="34">
        <f>CONVERT(INDEX(Htg_StPt_Sch_EZ!$C$4:$I$27,MATCH(Schedules_8760!$C2475,Htg_StPt_Sch_EZ!$B$4:$B$27,0),MATCH(Schedules_8760!$F2475,Htg_StPt_Sch_EZ!$C$3:$I$3,0)),"F","C")</f>
        <v>20.555555555555554</v>
      </c>
      <c r="I2475" s="34">
        <f>CONVERT(INDEX(Htg_StPt_Sch_EZ!$C$31:$I$54,MATCH(Schedules_8760!$C2475,Htg_StPt_Sch_EZ!$B$31:$B$54,0),MATCH(Schedules_8760!$F2475,Htg_StPt_Sch_EZ!$C$30:$I$30,0)),"F","C")</f>
        <v>19.444444444444443</v>
      </c>
      <c r="J2475" s="34">
        <f>CONVERT(INDEX(Clg_StPt_Sch_EZ!$C$4:$I$27,MATCH(Schedules_8760!$C2475,Clg_StPt_Sch_EZ!$B$4:$B$27,0),MATCH(Schedules_8760!$F2475,Clg_StPt_Sch_EZ!$C$3:$I$3,0)),"F","C")</f>
        <v>25.555555555555554</v>
      </c>
      <c r="K2475" s="34">
        <f>CONVERT(INDEX(Clg_StPt_Sch_EZ!$C$31:$I$54,MATCH(Schedules_8760!$C2475,Clg_StPt_Sch_EZ!$B$31:$B$54,0),MATCH(Schedules_8760!$F2475,Clg_StPt_Sch_EZ!$C$30:$I$30,0)),"F","C")</f>
        <v>28.333333333333332</v>
      </c>
      <c r="L2475" s="34">
        <f>CONVERT(INDEX(DHW_StPt_Sch_EZ!$C$4:$I$27,MATCH(Schedules_8760!$C2475,DHW_StPt_Sch_EZ!$B$4:$B$27,0),MATCH(Schedules_8760!$F2475,DHW_StPt_Sch_EZ!$C$3:$I$3,0)),"F","C")</f>
        <v>53.333333333333329</v>
      </c>
      <c r="M2475" s="34">
        <f>CONVERT(INDEX(DHW_StPt_Sch_EZ!$C$31:$I$54,MATCH(Schedules_8760!$C2475,DHW_StPt_Sch_EZ!$B$31:$B$54,0),MATCH(Schedules_8760!$F2475,DHW_StPt_Sch_EZ!$C$30:$I$30,0)),"F","C")</f>
        <v>53.333333333333329</v>
      </c>
      <c r="N2475" s="12"/>
      <c r="O2475" s="12"/>
      <c r="P2475" s="12"/>
    </row>
    <row r="2476" spans="1:16" x14ac:dyDescent="0.25">
      <c r="A2476" s="35">
        <v>2475</v>
      </c>
      <c r="B2476" s="89">
        <v>104.0833333333333</v>
      </c>
      <c r="C2476" s="35">
        <f t="shared" si="190"/>
        <v>3</v>
      </c>
      <c r="D2476" s="35">
        <f t="shared" si="193"/>
        <v>104</v>
      </c>
      <c r="E2476" s="35">
        <f t="shared" si="194"/>
        <v>6</v>
      </c>
      <c r="F2476" s="35" t="str">
        <f t="shared" si="191"/>
        <v>Friday</v>
      </c>
      <c r="G2476" s="35">
        <f t="shared" si="192"/>
        <v>4</v>
      </c>
      <c r="H2476" s="34">
        <f>CONVERT(INDEX(Htg_StPt_Sch_EZ!$C$4:$I$27,MATCH(Schedules_8760!$C2476,Htg_StPt_Sch_EZ!$B$4:$B$27,0),MATCH(Schedules_8760!$F2476,Htg_StPt_Sch_EZ!$C$3:$I$3,0)),"F","C")</f>
        <v>20.555555555555554</v>
      </c>
      <c r="I2476" s="34">
        <f>CONVERT(INDEX(Htg_StPt_Sch_EZ!$C$31:$I$54,MATCH(Schedules_8760!$C2476,Htg_StPt_Sch_EZ!$B$31:$B$54,0),MATCH(Schedules_8760!$F2476,Htg_StPt_Sch_EZ!$C$30:$I$30,0)),"F","C")</f>
        <v>19.444444444444443</v>
      </c>
      <c r="J2476" s="34">
        <f>CONVERT(INDEX(Clg_StPt_Sch_EZ!$C$4:$I$27,MATCH(Schedules_8760!$C2476,Clg_StPt_Sch_EZ!$B$4:$B$27,0),MATCH(Schedules_8760!$F2476,Clg_StPt_Sch_EZ!$C$3:$I$3,0)),"F","C")</f>
        <v>25.555555555555554</v>
      </c>
      <c r="K2476" s="34">
        <f>CONVERT(INDEX(Clg_StPt_Sch_EZ!$C$31:$I$54,MATCH(Schedules_8760!$C2476,Clg_StPt_Sch_EZ!$B$31:$B$54,0),MATCH(Schedules_8760!$F2476,Clg_StPt_Sch_EZ!$C$30:$I$30,0)),"F","C")</f>
        <v>28.333333333333332</v>
      </c>
      <c r="L2476" s="34">
        <f>CONVERT(INDEX(DHW_StPt_Sch_EZ!$C$4:$I$27,MATCH(Schedules_8760!$C2476,DHW_StPt_Sch_EZ!$B$4:$B$27,0),MATCH(Schedules_8760!$F2476,DHW_StPt_Sch_EZ!$C$3:$I$3,0)),"F","C")</f>
        <v>53.333333333333329</v>
      </c>
      <c r="M2476" s="34">
        <f>CONVERT(INDEX(DHW_StPt_Sch_EZ!$C$31:$I$54,MATCH(Schedules_8760!$C2476,DHW_StPt_Sch_EZ!$B$31:$B$54,0),MATCH(Schedules_8760!$F2476,DHW_StPt_Sch_EZ!$C$30:$I$30,0)),"F","C")</f>
        <v>53.333333333333329</v>
      </c>
      <c r="N2476" s="12"/>
      <c r="O2476" s="12"/>
      <c r="P2476" s="12"/>
    </row>
    <row r="2477" spans="1:16" x14ac:dyDescent="0.25">
      <c r="A2477" s="35">
        <v>2476</v>
      </c>
      <c r="B2477" s="89">
        <v>104.125</v>
      </c>
      <c r="C2477" s="35">
        <f t="shared" si="190"/>
        <v>4</v>
      </c>
      <c r="D2477" s="35">
        <f t="shared" si="193"/>
        <v>104</v>
      </c>
      <c r="E2477" s="35">
        <f t="shared" si="194"/>
        <v>6</v>
      </c>
      <c r="F2477" s="35" t="str">
        <f t="shared" si="191"/>
        <v>Friday</v>
      </c>
      <c r="G2477" s="35">
        <f t="shared" si="192"/>
        <v>4</v>
      </c>
      <c r="H2477" s="34">
        <f>CONVERT(INDEX(Htg_StPt_Sch_EZ!$C$4:$I$27,MATCH(Schedules_8760!$C2477,Htg_StPt_Sch_EZ!$B$4:$B$27,0),MATCH(Schedules_8760!$F2477,Htg_StPt_Sch_EZ!$C$3:$I$3,0)),"F","C")</f>
        <v>20.555555555555554</v>
      </c>
      <c r="I2477" s="34">
        <f>CONVERT(INDEX(Htg_StPt_Sch_EZ!$C$31:$I$54,MATCH(Schedules_8760!$C2477,Htg_StPt_Sch_EZ!$B$31:$B$54,0),MATCH(Schedules_8760!$F2477,Htg_StPt_Sch_EZ!$C$30:$I$30,0)),"F","C")</f>
        <v>19.444444444444443</v>
      </c>
      <c r="J2477" s="34">
        <f>CONVERT(INDEX(Clg_StPt_Sch_EZ!$C$4:$I$27,MATCH(Schedules_8760!$C2477,Clg_StPt_Sch_EZ!$B$4:$B$27,0),MATCH(Schedules_8760!$F2477,Clg_StPt_Sch_EZ!$C$3:$I$3,0)),"F","C")</f>
        <v>25.555555555555554</v>
      </c>
      <c r="K2477" s="34">
        <f>CONVERT(INDEX(Clg_StPt_Sch_EZ!$C$31:$I$54,MATCH(Schedules_8760!$C2477,Clg_StPt_Sch_EZ!$B$31:$B$54,0),MATCH(Schedules_8760!$F2477,Clg_StPt_Sch_EZ!$C$30:$I$30,0)),"F","C")</f>
        <v>28.333333333333332</v>
      </c>
      <c r="L2477" s="34">
        <f>CONVERT(INDEX(DHW_StPt_Sch_EZ!$C$4:$I$27,MATCH(Schedules_8760!$C2477,DHW_StPt_Sch_EZ!$B$4:$B$27,0),MATCH(Schedules_8760!$F2477,DHW_StPt_Sch_EZ!$C$3:$I$3,0)),"F","C")</f>
        <v>53.333333333333329</v>
      </c>
      <c r="M2477" s="34">
        <f>CONVERT(INDEX(DHW_StPt_Sch_EZ!$C$31:$I$54,MATCH(Schedules_8760!$C2477,DHW_StPt_Sch_EZ!$B$31:$B$54,0),MATCH(Schedules_8760!$F2477,DHW_StPt_Sch_EZ!$C$30:$I$30,0)),"F","C")</f>
        <v>53.333333333333329</v>
      </c>
      <c r="N2477" s="12"/>
      <c r="O2477" s="12"/>
      <c r="P2477" s="12"/>
    </row>
    <row r="2478" spans="1:16" x14ac:dyDescent="0.25">
      <c r="A2478" s="35">
        <v>2477</v>
      </c>
      <c r="B2478" s="89">
        <v>104.1666666666667</v>
      </c>
      <c r="C2478" s="35">
        <f t="shared" si="190"/>
        <v>5</v>
      </c>
      <c r="D2478" s="35">
        <f t="shared" si="193"/>
        <v>104</v>
      </c>
      <c r="E2478" s="35">
        <f t="shared" si="194"/>
        <v>6</v>
      </c>
      <c r="F2478" s="35" t="str">
        <f t="shared" si="191"/>
        <v>Friday</v>
      </c>
      <c r="G2478" s="35">
        <f t="shared" si="192"/>
        <v>4</v>
      </c>
      <c r="H2478" s="34">
        <f>CONVERT(INDEX(Htg_StPt_Sch_EZ!$C$4:$I$27,MATCH(Schedules_8760!$C2478,Htg_StPt_Sch_EZ!$B$4:$B$27,0),MATCH(Schedules_8760!$F2478,Htg_StPt_Sch_EZ!$C$3:$I$3,0)),"F","C")</f>
        <v>20.555555555555554</v>
      </c>
      <c r="I2478" s="34">
        <f>CONVERT(INDEX(Htg_StPt_Sch_EZ!$C$31:$I$54,MATCH(Schedules_8760!$C2478,Htg_StPt_Sch_EZ!$B$31:$B$54,0),MATCH(Schedules_8760!$F2478,Htg_StPt_Sch_EZ!$C$30:$I$30,0)),"F","C")</f>
        <v>19.444444444444443</v>
      </c>
      <c r="J2478" s="34">
        <f>CONVERT(INDEX(Clg_StPt_Sch_EZ!$C$4:$I$27,MATCH(Schedules_8760!$C2478,Clg_StPt_Sch_EZ!$B$4:$B$27,0),MATCH(Schedules_8760!$F2478,Clg_StPt_Sch_EZ!$C$3:$I$3,0)),"F","C")</f>
        <v>25.555555555555554</v>
      </c>
      <c r="K2478" s="34">
        <f>CONVERT(INDEX(Clg_StPt_Sch_EZ!$C$31:$I$54,MATCH(Schedules_8760!$C2478,Clg_StPt_Sch_EZ!$B$31:$B$54,0),MATCH(Schedules_8760!$F2478,Clg_StPt_Sch_EZ!$C$30:$I$30,0)),"F","C")</f>
        <v>28.333333333333332</v>
      </c>
      <c r="L2478" s="34">
        <f>CONVERT(INDEX(DHW_StPt_Sch_EZ!$C$4:$I$27,MATCH(Schedules_8760!$C2478,DHW_StPt_Sch_EZ!$B$4:$B$27,0),MATCH(Schedules_8760!$F2478,DHW_StPt_Sch_EZ!$C$3:$I$3,0)),"F","C")</f>
        <v>53.333333333333329</v>
      </c>
      <c r="M2478" s="34">
        <f>CONVERT(INDEX(DHW_StPt_Sch_EZ!$C$31:$I$54,MATCH(Schedules_8760!$C2478,DHW_StPt_Sch_EZ!$B$31:$B$54,0),MATCH(Schedules_8760!$F2478,DHW_StPt_Sch_EZ!$C$30:$I$30,0)),"F","C")</f>
        <v>53.333333333333329</v>
      </c>
      <c r="N2478" s="12"/>
      <c r="O2478" s="12"/>
      <c r="P2478" s="12"/>
    </row>
    <row r="2479" spans="1:16" x14ac:dyDescent="0.25">
      <c r="A2479" s="35">
        <v>2478</v>
      </c>
      <c r="B2479" s="89">
        <v>104.2083333333333</v>
      </c>
      <c r="C2479" s="35">
        <f t="shared" si="190"/>
        <v>6</v>
      </c>
      <c r="D2479" s="35">
        <f t="shared" si="193"/>
        <v>104</v>
      </c>
      <c r="E2479" s="35">
        <f t="shared" si="194"/>
        <v>6</v>
      </c>
      <c r="F2479" s="35" t="str">
        <f t="shared" si="191"/>
        <v>Friday</v>
      </c>
      <c r="G2479" s="35">
        <f t="shared" si="192"/>
        <v>4</v>
      </c>
      <c r="H2479" s="34">
        <f>CONVERT(INDEX(Htg_StPt_Sch_EZ!$C$4:$I$27,MATCH(Schedules_8760!$C2479,Htg_StPt_Sch_EZ!$B$4:$B$27,0),MATCH(Schedules_8760!$F2479,Htg_StPt_Sch_EZ!$C$3:$I$3,0)),"F","C")</f>
        <v>20.555555555555554</v>
      </c>
      <c r="I2479" s="34">
        <f>CONVERT(INDEX(Htg_StPt_Sch_EZ!$C$31:$I$54,MATCH(Schedules_8760!$C2479,Htg_StPt_Sch_EZ!$B$31:$B$54,0),MATCH(Schedules_8760!$F2479,Htg_StPt_Sch_EZ!$C$30:$I$30,0)),"F","C")</f>
        <v>19.444444444444443</v>
      </c>
      <c r="J2479" s="34">
        <f>CONVERT(INDEX(Clg_StPt_Sch_EZ!$C$4:$I$27,MATCH(Schedules_8760!$C2479,Clg_StPt_Sch_EZ!$B$4:$B$27,0),MATCH(Schedules_8760!$F2479,Clg_StPt_Sch_EZ!$C$3:$I$3,0)),"F","C")</f>
        <v>25.555555555555554</v>
      </c>
      <c r="K2479" s="34">
        <f>CONVERT(INDEX(Clg_StPt_Sch_EZ!$C$31:$I$54,MATCH(Schedules_8760!$C2479,Clg_StPt_Sch_EZ!$B$31:$B$54,0),MATCH(Schedules_8760!$F2479,Clg_StPt_Sch_EZ!$C$30:$I$30,0)),"F","C")</f>
        <v>28.333333333333332</v>
      </c>
      <c r="L2479" s="34">
        <f>CONVERT(INDEX(DHW_StPt_Sch_EZ!$C$4:$I$27,MATCH(Schedules_8760!$C2479,DHW_StPt_Sch_EZ!$B$4:$B$27,0),MATCH(Schedules_8760!$F2479,DHW_StPt_Sch_EZ!$C$3:$I$3,0)),"F","C")</f>
        <v>53.333333333333329</v>
      </c>
      <c r="M2479" s="34">
        <f>CONVERT(INDEX(DHW_StPt_Sch_EZ!$C$31:$I$54,MATCH(Schedules_8760!$C2479,DHW_StPt_Sch_EZ!$B$31:$B$54,0),MATCH(Schedules_8760!$F2479,DHW_StPt_Sch_EZ!$C$30:$I$30,0)),"F","C")</f>
        <v>53.333333333333329</v>
      </c>
      <c r="N2479" s="12"/>
      <c r="O2479" s="12"/>
      <c r="P2479" s="12"/>
    </row>
    <row r="2480" spans="1:16" x14ac:dyDescent="0.25">
      <c r="A2480" s="35">
        <v>2479</v>
      </c>
      <c r="B2480" s="89">
        <v>104.25</v>
      </c>
      <c r="C2480" s="35">
        <f t="shared" si="190"/>
        <v>7</v>
      </c>
      <c r="D2480" s="35">
        <f t="shared" si="193"/>
        <v>104</v>
      </c>
      <c r="E2480" s="35">
        <f t="shared" si="194"/>
        <v>6</v>
      </c>
      <c r="F2480" s="35" t="str">
        <f t="shared" si="191"/>
        <v>Friday</v>
      </c>
      <c r="G2480" s="35">
        <f t="shared" si="192"/>
        <v>4</v>
      </c>
      <c r="H2480" s="34">
        <f>CONVERT(INDEX(Htg_StPt_Sch_EZ!$C$4:$I$27,MATCH(Schedules_8760!$C2480,Htg_StPt_Sch_EZ!$B$4:$B$27,0),MATCH(Schedules_8760!$F2480,Htg_StPt_Sch_EZ!$C$3:$I$3,0)),"F","C")</f>
        <v>20.555555555555554</v>
      </c>
      <c r="I2480" s="34">
        <f>CONVERT(INDEX(Htg_StPt_Sch_EZ!$C$31:$I$54,MATCH(Schedules_8760!$C2480,Htg_StPt_Sch_EZ!$B$31:$B$54,0),MATCH(Schedules_8760!$F2480,Htg_StPt_Sch_EZ!$C$30:$I$30,0)),"F","C")</f>
        <v>19.444444444444443</v>
      </c>
      <c r="J2480" s="34">
        <f>CONVERT(INDEX(Clg_StPt_Sch_EZ!$C$4:$I$27,MATCH(Schedules_8760!$C2480,Clg_StPt_Sch_EZ!$B$4:$B$27,0),MATCH(Schedules_8760!$F2480,Clg_StPt_Sch_EZ!$C$3:$I$3,0)),"F","C")</f>
        <v>25.555555555555554</v>
      </c>
      <c r="K2480" s="34">
        <f>CONVERT(INDEX(Clg_StPt_Sch_EZ!$C$31:$I$54,MATCH(Schedules_8760!$C2480,Clg_StPt_Sch_EZ!$B$31:$B$54,0),MATCH(Schedules_8760!$F2480,Clg_StPt_Sch_EZ!$C$30:$I$30,0)),"F","C")</f>
        <v>28.333333333333332</v>
      </c>
      <c r="L2480" s="34">
        <f>CONVERT(INDEX(DHW_StPt_Sch_EZ!$C$4:$I$27,MATCH(Schedules_8760!$C2480,DHW_StPt_Sch_EZ!$B$4:$B$27,0),MATCH(Schedules_8760!$F2480,DHW_StPt_Sch_EZ!$C$3:$I$3,0)),"F","C")</f>
        <v>53.333333333333329</v>
      </c>
      <c r="M2480" s="34">
        <f>CONVERT(INDEX(DHW_StPt_Sch_EZ!$C$31:$I$54,MATCH(Schedules_8760!$C2480,DHW_StPt_Sch_EZ!$B$31:$B$54,0),MATCH(Schedules_8760!$F2480,DHW_StPt_Sch_EZ!$C$30:$I$30,0)),"F","C")</f>
        <v>53.333333333333329</v>
      </c>
      <c r="N2480" s="12"/>
      <c r="O2480" s="12"/>
      <c r="P2480" s="12"/>
    </row>
    <row r="2481" spans="1:16" x14ac:dyDescent="0.25">
      <c r="A2481" s="35">
        <v>2480</v>
      </c>
      <c r="B2481" s="89">
        <v>104.2916666666667</v>
      </c>
      <c r="C2481" s="35">
        <f t="shared" si="190"/>
        <v>8</v>
      </c>
      <c r="D2481" s="35">
        <f t="shared" si="193"/>
        <v>104</v>
      </c>
      <c r="E2481" s="35">
        <f t="shared" si="194"/>
        <v>6</v>
      </c>
      <c r="F2481" s="35" t="str">
        <f t="shared" si="191"/>
        <v>Friday</v>
      </c>
      <c r="G2481" s="35">
        <f t="shared" si="192"/>
        <v>4</v>
      </c>
      <c r="H2481" s="34">
        <f>CONVERT(INDEX(Htg_StPt_Sch_EZ!$C$4:$I$27,MATCH(Schedules_8760!$C2481,Htg_StPt_Sch_EZ!$B$4:$B$27,0),MATCH(Schedules_8760!$F2481,Htg_StPt_Sch_EZ!$C$3:$I$3,0)),"F","C")</f>
        <v>20.555555555555554</v>
      </c>
      <c r="I2481" s="34">
        <f>CONVERT(INDEX(Htg_StPt_Sch_EZ!$C$31:$I$54,MATCH(Schedules_8760!$C2481,Htg_StPt_Sch_EZ!$B$31:$B$54,0),MATCH(Schedules_8760!$F2481,Htg_StPt_Sch_EZ!$C$30:$I$30,0)),"F","C")</f>
        <v>19.444444444444443</v>
      </c>
      <c r="J2481" s="34">
        <f>CONVERT(INDEX(Clg_StPt_Sch_EZ!$C$4:$I$27,MATCH(Schedules_8760!$C2481,Clg_StPt_Sch_EZ!$B$4:$B$27,0),MATCH(Schedules_8760!$F2481,Clg_StPt_Sch_EZ!$C$3:$I$3,0)),"F","C")</f>
        <v>25.555555555555554</v>
      </c>
      <c r="K2481" s="34">
        <f>CONVERT(INDEX(Clg_StPt_Sch_EZ!$C$31:$I$54,MATCH(Schedules_8760!$C2481,Clg_StPt_Sch_EZ!$B$31:$B$54,0),MATCH(Schedules_8760!$F2481,Clg_StPt_Sch_EZ!$C$30:$I$30,0)),"F","C")</f>
        <v>25</v>
      </c>
      <c r="L2481" s="34">
        <f>CONVERT(INDEX(DHW_StPt_Sch_EZ!$C$4:$I$27,MATCH(Schedules_8760!$C2481,DHW_StPt_Sch_EZ!$B$4:$B$27,0),MATCH(Schedules_8760!$F2481,DHW_StPt_Sch_EZ!$C$3:$I$3,0)),"F","C")</f>
        <v>53.333333333333329</v>
      </c>
      <c r="M2481" s="34">
        <f>CONVERT(INDEX(DHW_StPt_Sch_EZ!$C$31:$I$54,MATCH(Schedules_8760!$C2481,DHW_StPt_Sch_EZ!$B$31:$B$54,0),MATCH(Schedules_8760!$F2481,DHW_StPt_Sch_EZ!$C$30:$I$30,0)),"F","C")</f>
        <v>53.333333333333329</v>
      </c>
      <c r="N2481" s="12"/>
      <c r="O2481" s="12"/>
      <c r="P2481" s="12"/>
    </row>
    <row r="2482" spans="1:16" x14ac:dyDescent="0.25">
      <c r="A2482" s="35">
        <v>2481</v>
      </c>
      <c r="B2482" s="89">
        <v>104.3333333333333</v>
      </c>
      <c r="C2482" s="35">
        <f t="shared" si="190"/>
        <v>9</v>
      </c>
      <c r="D2482" s="35">
        <f t="shared" si="193"/>
        <v>104</v>
      </c>
      <c r="E2482" s="35">
        <f t="shared" si="194"/>
        <v>6</v>
      </c>
      <c r="F2482" s="35" t="str">
        <f t="shared" si="191"/>
        <v>Friday</v>
      </c>
      <c r="G2482" s="35">
        <f t="shared" si="192"/>
        <v>4</v>
      </c>
      <c r="H2482" s="34">
        <f>CONVERT(INDEX(Htg_StPt_Sch_EZ!$C$4:$I$27,MATCH(Schedules_8760!$C2482,Htg_StPt_Sch_EZ!$B$4:$B$27,0),MATCH(Schedules_8760!$F2482,Htg_StPt_Sch_EZ!$C$3:$I$3,0)),"F","C")</f>
        <v>20.555555555555554</v>
      </c>
      <c r="I2482" s="34">
        <f>CONVERT(INDEX(Htg_StPt_Sch_EZ!$C$31:$I$54,MATCH(Schedules_8760!$C2482,Htg_StPt_Sch_EZ!$B$31:$B$54,0),MATCH(Schedules_8760!$F2482,Htg_StPt_Sch_EZ!$C$30:$I$30,0)),"F","C")</f>
        <v>19.444444444444443</v>
      </c>
      <c r="J2482" s="34">
        <f>CONVERT(INDEX(Clg_StPt_Sch_EZ!$C$4:$I$27,MATCH(Schedules_8760!$C2482,Clg_StPt_Sch_EZ!$B$4:$B$27,0),MATCH(Schedules_8760!$F2482,Clg_StPt_Sch_EZ!$C$3:$I$3,0)),"F","C")</f>
        <v>25.555555555555554</v>
      </c>
      <c r="K2482" s="34">
        <f>CONVERT(INDEX(Clg_StPt_Sch_EZ!$C$31:$I$54,MATCH(Schedules_8760!$C2482,Clg_StPt_Sch_EZ!$B$31:$B$54,0),MATCH(Schedules_8760!$F2482,Clg_StPt_Sch_EZ!$C$30:$I$30,0)),"F","C")</f>
        <v>25</v>
      </c>
      <c r="L2482" s="34">
        <f>CONVERT(INDEX(DHW_StPt_Sch_EZ!$C$4:$I$27,MATCH(Schedules_8760!$C2482,DHW_StPt_Sch_EZ!$B$4:$B$27,0),MATCH(Schedules_8760!$F2482,DHW_StPt_Sch_EZ!$C$3:$I$3,0)),"F","C")</f>
        <v>53.333333333333329</v>
      </c>
      <c r="M2482" s="34">
        <f>CONVERT(INDEX(DHW_StPt_Sch_EZ!$C$31:$I$54,MATCH(Schedules_8760!$C2482,DHW_StPt_Sch_EZ!$B$31:$B$54,0),MATCH(Schedules_8760!$F2482,DHW_StPt_Sch_EZ!$C$30:$I$30,0)),"F","C")</f>
        <v>53.333333333333329</v>
      </c>
      <c r="N2482" s="12"/>
      <c r="O2482" s="12"/>
      <c r="P2482" s="12"/>
    </row>
    <row r="2483" spans="1:16" x14ac:dyDescent="0.25">
      <c r="A2483" s="35">
        <v>2482</v>
      </c>
      <c r="B2483" s="89">
        <v>104.375</v>
      </c>
      <c r="C2483" s="35">
        <f t="shared" si="190"/>
        <v>10</v>
      </c>
      <c r="D2483" s="35">
        <f t="shared" si="193"/>
        <v>104</v>
      </c>
      <c r="E2483" s="35">
        <f t="shared" si="194"/>
        <v>6</v>
      </c>
      <c r="F2483" s="35" t="str">
        <f t="shared" si="191"/>
        <v>Friday</v>
      </c>
      <c r="G2483" s="35">
        <f t="shared" si="192"/>
        <v>4</v>
      </c>
      <c r="H2483" s="34">
        <f>CONVERT(INDEX(Htg_StPt_Sch_EZ!$C$4:$I$27,MATCH(Schedules_8760!$C2483,Htg_StPt_Sch_EZ!$B$4:$B$27,0),MATCH(Schedules_8760!$F2483,Htg_StPt_Sch_EZ!$C$3:$I$3,0)),"F","C")</f>
        <v>20.555555555555554</v>
      </c>
      <c r="I2483" s="34">
        <f>CONVERT(INDEX(Htg_StPt_Sch_EZ!$C$31:$I$54,MATCH(Schedules_8760!$C2483,Htg_StPt_Sch_EZ!$B$31:$B$54,0),MATCH(Schedules_8760!$F2483,Htg_StPt_Sch_EZ!$C$30:$I$30,0)),"F","C")</f>
        <v>19.444444444444443</v>
      </c>
      <c r="J2483" s="34">
        <f>CONVERT(INDEX(Clg_StPt_Sch_EZ!$C$4:$I$27,MATCH(Schedules_8760!$C2483,Clg_StPt_Sch_EZ!$B$4:$B$27,0),MATCH(Schedules_8760!$F2483,Clg_StPt_Sch_EZ!$C$3:$I$3,0)),"F","C")</f>
        <v>25.555555555555554</v>
      </c>
      <c r="K2483" s="34">
        <f>CONVERT(INDEX(Clg_StPt_Sch_EZ!$C$31:$I$54,MATCH(Schedules_8760!$C2483,Clg_StPt_Sch_EZ!$B$31:$B$54,0),MATCH(Schedules_8760!$F2483,Clg_StPt_Sch_EZ!$C$30:$I$30,0)),"F","C")</f>
        <v>25</v>
      </c>
      <c r="L2483" s="34">
        <f>CONVERT(INDEX(DHW_StPt_Sch_EZ!$C$4:$I$27,MATCH(Schedules_8760!$C2483,DHW_StPt_Sch_EZ!$B$4:$B$27,0),MATCH(Schedules_8760!$F2483,DHW_StPt_Sch_EZ!$C$3:$I$3,0)),"F","C")</f>
        <v>53.333333333333329</v>
      </c>
      <c r="M2483" s="34">
        <f>CONVERT(INDEX(DHW_StPt_Sch_EZ!$C$31:$I$54,MATCH(Schedules_8760!$C2483,DHW_StPt_Sch_EZ!$B$31:$B$54,0),MATCH(Schedules_8760!$F2483,DHW_StPt_Sch_EZ!$C$30:$I$30,0)),"F","C")</f>
        <v>53.333333333333329</v>
      </c>
      <c r="N2483" s="12"/>
      <c r="O2483" s="12"/>
      <c r="P2483" s="12"/>
    </row>
    <row r="2484" spans="1:16" x14ac:dyDescent="0.25">
      <c r="A2484" s="35">
        <v>2483</v>
      </c>
      <c r="B2484" s="89">
        <v>104.4166666666667</v>
      </c>
      <c r="C2484" s="35">
        <f t="shared" si="190"/>
        <v>11</v>
      </c>
      <c r="D2484" s="35">
        <f t="shared" si="193"/>
        <v>104</v>
      </c>
      <c r="E2484" s="35">
        <f t="shared" si="194"/>
        <v>6</v>
      </c>
      <c r="F2484" s="35" t="str">
        <f t="shared" si="191"/>
        <v>Friday</v>
      </c>
      <c r="G2484" s="35">
        <f t="shared" si="192"/>
        <v>4</v>
      </c>
      <c r="H2484" s="34">
        <f>CONVERT(INDEX(Htg_StPt_Sch_EZ!$C$4:$I$27,MATCH(Schedules_8760!$C2484,Htg_StPt_Sch_EZ!$B$4:$B$27,0),MATCH(Schedules_8760!$F2484,Htg_StPt_Sch_EZ!$C$3:$I$3,0)),"F","C")</f>
        <v>20.555555555555554</v>
      </c>
      <c r="I2484" s="34">
        <f>CONVERT(INDEX(Htg_StPt_Sch_EZ!$C$31:$I$54,MATCH(Schedules_8760!$C2484,Htg_StPt_Sch_EZ!$B$31:$B$54,0),MATCH(Schedules_8760!$F2484,Htg_StPt_Sch_EZ!$C$30:$I$30,0)),"F","C")</f>
        <v>19.444444444444443</v>
      </c>
      <c r="J2484" s="34">
        <f>CONVERT(INDEX(Clg_StPt_Sch_EZ!$C$4:$I$27,MATCH(Schedules_8760!$C2484,Clg_StPt_Sch_EZ!$B$4:$B$27,0),MATCH(Schedules_8760!$F2484,Clg_StPt_Sch_EZ!$C$3:$I$3,0)),"F","C")</f>
        <v>25.555555555555554</v>
      </c>
      <c r="K2484" s="34">
        <f>CONVERT(INDEX(Clg_StPt_Sch_EZ!$C$31:$I$54,MATCH(Schedules_8760!$C2484,Clg_StPt_Sch_EZ!$B$31:$B$54,0),MATCH(Schedules_8760!$F2484,Clg_StPt_Sch_EZ!$C$30:$I$30,0)),"F","C")</f>
        <v>25</v>
      </c>
      <c r="L2484" s="34">
        <f>CONVERT(INDEX(DHW_StPt_Sch_EZ!$C$4:$I$27,MATCH(Schedules_8760!$C2484,DHW_StPt_Sch_EZ!$B$4:$B$27,0),MATCH(Schedules_8760!$F2484,DHW_StPt_Sch_EZ!$C$3:$I$3,0)),"F","C")</f>
        <v>53.333333333333329</v>
      </c>
      <c r="M2484" s="34">
        <f>CONVERT(INDEX(DHW_StPt_Sch_EZ!$C$31:$I$54,MATCH(Schedules_8760!$C2484,DHW_StPt_Sch_EZ!$B$31:$B$54,0),MATCH(Schedules_8760!$F2484,DHW_StPt_Sch_EZ!$C$30:$I$30,0)),"F","C")</f>
        <v>53.333333333333329</v>
      </c>
      <c r="N2484" s="12"/>
      <c r="O2484" s="12"/>
      <c r="P2484" s="12"/>
    </row>
    <row r="2485" spans="1:16" x14ac:dyDescent="0.25">
      <c r="A2485" s="35">
        <v>2484</v>
      </c>
      <c r="B2485" s="89">
        <v>104.4583333333333</v>
      </c>
      <c r="C2485" s="35">
        <f t="shared" si="190"/>
        <v>12</v>
      </c>
      <c r="D2485" s="35">
        <f t="shared" si="193"/>
        <v>104</v>
      </c>
      <c r="E2485" s="35">
        <f t="shared" si="194"/>
        <v>6</v>
      </c>
      <c r="F2485" s="35" t="str">
        <f t="shared" si="191"/>
        <v>Friday</v>
      </c>
      <c r="G2485" s="35">
        <f t="shared" si="192"/>
        <v>4</v>
      </c>
      <c r="H2485" s="34">
        <f>CONVERT(INDEX(Htg_StPt_Sch_EZ!$C$4:$I$27,MATCH(Schedules_8760!$C2485,Htg_StPt_Sch_EZ!$B$4:$B$27,0),MATCH(Schedules_8760!$F2485,Htg_StPt_Sch_EZ!$C$3:$I$3,0)),"F","C")</f>
        <v>20.555555555555554</v>
      </c>
      <c r="I2485" s="34">
        <f>CONVERT(INDEX(Htg_StPt_Sch_EZ!$C$31:$I$54,MATCH(Schedules_8760!$C2485,Htg_StPt_Sch_EZ!$B$31:$B$54,0),MATCH(Schedules_8760!$F2485,Htg_StPt_Sch_EZ!$C$30:$I$30,0)),"F","C")</f>
        <v>19.444444444444443</v>
      </c>
      <c r="J2485" s="34">
        <f>CONVERT(INDEX(Clg_StPt_Sch_EZ!$C$4:$I$27,MATCH(Schedules_8760!$C2485,Clg_StPt_Sch_EZ!$B$4:$B$27,0),MATCH(Schedules_8760!$F2485,Clg_StPt_Sch_EZ!$C$3:$I$3,0)),"F","C")</f>
        <v>25.555555555555554</v>
      </c>
      <c r="K2485" s="34">
        <f>CONVERT(INDEX(Clg_StPt_Sch_EZ!$C$31:$I$54,MATCH(Schedules_8760!$C2485,Clg_StPt_Sch_EZ!$B$31:$B$54,0),MATCH(Schedules_8760!$F2485,Clg_StPt_Sch_EZ!$C$30:$I$30,0)),"F","C")</f>
        <v>25</v>
      </c>
      <c r="L2485" s="34">
        <f>CONVERT(INDEX(DHW_StPt_Sch_EZ!$C$4:$I$27,MATCH(Schedules_8760!$C2485,DHW_StPt_Sch_EZ!$B$4:$B$27,0),MATCH(Schedules_8760!$F2485,DHW_StPt_Sch_EZ!$C$3:$I$3,0)),"F","C")</f>
        <v>53.333333333333329</v>
      </c>
      <c r="M2485" s="34">
        <f>CONVERT(INDEX(DHW_StPt_Sch_EZ!$C$31:$I$54,MATCH(Schedules_8760!$C2485,DHW_StPt_Sch_EZ!$B$31:$B$54,0),MATCH(Schedules_8760!$F2485,DHW_StPt_Sch_EZ!$C$30:$I$30,0)),"F","C")</f>
        <v>53.333333333333329</v>
      </c>
      <c r="N2485" s="12"/>
      <c r="O2485" s="12"/>
      <c r="P2485" s="12"/>
    </row>
    <row r="2486" spans="1:16" x14ac:dyDescent="0.25">
      <c r="A2486" s="35">
        <v>2485</v>
      </c>
      <c r="B2486" s="89">
        <v>104.5</v>
      </c>
      <c r="C2486" s="35">
        <f t="shared" si="190"/>
        <v>13</v>
      </c>
      <c r="D2486" s="35">
        <f t="shared" si="193"/>
        <v>104</v>
      </c>
      <c r="E2486" s="35">
        <f t="shared" si="194"/>
        <v>6</v>
      </c>
      <c r="F2486" s="35" t="str">
        <f t="shared" si="191"/>
        <v>Friday</v>
      </c>
      <c r="G2486" s="35">
        <f t="shared" si="192"/>
        <v>4</v>
      </c>
      <c r="H2486" s="34">
        <f>CONVERT(INDEX(Htg_StPt_Sch_EZ!$C$4:$I$27,MATCH(Schedules_8760!$C2486,Htg_StPt_Sch_EZ!$B$4:$B$27,0),MATCH(Schedules_8760!$F2486,Htg_StPt_Sch_EZ!$C$3:$I$3,0)),"F","C")</f>
        <v>20.555555555555554</v>
      </c>
      <c r="I2486" s="34">
        <f>CONVERT(INDEX(Htg_StPt_Sch_EZ!$C$31:$I$54,MATCH(Schedules_8760!$C2486,Htg_StPt_Sch_EZ!$B$31:$B$54,0),MATCH(Schedules_8760!$F2486,Htg_StPt_Sch_EZ!$C$30:$I$30,0)),"F","C")</f>
        <v>19.444444444444443</v>
      </c>
      <c r="J2486" s="34">
        <f>CONVERT(INDEX(Clg_StPt_Sch_EZ!$C$4:$I$27,MATCH(Schedules_8760!$C2486,Clg_StPt_Sch_EZ!$B$4:$B$27,0),MATCH(Schedules_8760!$F2486,Clg_StPt_Sch_EZ!$C$3:$I$3,0)),"F","C")</f>
        <v>25.555555555555554</v>
      </c>
      <c r="K2486" s="34">
        <f>CONVERT(INDEX(Clg_StPt_Sch_EZ!$C$31:$I$54,MATCH(Schedules_8760!$C2486,Clg_StPt_Sch_EZ!$B$31:$B$54,0),MATCH(Schedules_8760!$F2486,Clg_StPt_Sch_EZ!$C$30:$I$30,0)),"F","C")</f>
        <v>25</v>
      </c>
      <c r="L2486" s="34">
        <f>CONVERT(INDEX(DHW_StPt_Sch_EZ!$C$4:$I$27,MATCH(Schedules_8760!$C2486,DHW_StPt_Sch_EZ!$B$4:$B$27,0),MATCH(Schedules_8760!$F2486,DHW_StPt_Sch_EZ!$C$3:$I$3,0)),"F","C")</f>
        <v>53.333333333333329</v>
      </c>
      <c r="M2486" s="34">
        <f>CONVERT(INDEX(DHW_StPt_Sch_EZ!$C$31:$I$54,MATCH(Schedules_8760!$C2486,DHW_StPt_Sch_EZ!$B$31:$B$54,0),MATCH(Schedules_8760!$F2486,DHW_StPt_Sch_EZ!$C$30:$I$30,0)),"F","C")</f>
        <v>53.333333333333329</v>
      </c>
      <c r="N2486" s="12"/>
      <c r="O2486" s="12"/>
      <c r="P2486" s="12"/>
    </row>
    <row r="2487" spans="1:16" x14ac:dyDescent="0.25">
      <c r="A2487" s="35">
        <v>2486</v>
      </c>
      <c r="B2487" s="89">
        <v>104.5416666666667</v>
      </c>
      <c r="C2487" s="35">
        <f t="shared" si="190"/>
        <v>14</v>
      </c>
      <c r="D2487" s="35">
        <f t="shared" si="193"/>
        <v>104</v>
      </c>
      <c r="E2487" s="35">
        <f t="shared" si="194"/>
        <v>6</v>
      </c>
      <c r="F2487" s="35" t="str">
        <f t="shared" si="191"/>
        <v>Friday</v>
      </c>
      <c r="G2487" s="35">
        <f t="shared" si="192"/>
        <v>4</v>
      </c>
      <c r="H2487" s="34">
        <f>CONVERT(INDEX(Htg_StPt_Sch_EZ!$C$4:$I$27,MATCH(Schedules_8760!$C2487,Htg_StPt_Sch_EZ!$B$4:$B$27,0),MATCH(Schedules_8760!$F2487,Htg_StPt_Sch_EZ!$C$3:$I$3,0)),"F","C")</f>
        <v>20.555555555555554</v>
      </c>
      <c r="I2487" s="34">
        <f>CONVERT(INDEX(Htg_StPt_Sch_EZ!$C$31:$I$54,MATCH(Schedules_8760!$C2487,Htg_StPt_Sch_EZ!$B$31:$B$54,0),MATCH(Schedules_8760!$F2487,Htg_StPt_Sch_EZ!$C$30:$I$30,0)),"F","C")</f>
        <v>19.444444444444443</v>
      </c>
      <c r="J2487" s="34">
        <f>CONVERT(INDEX(Clg_StPt_Sch_EZ!$C$4:$I$27,MATCH(Schedules_8760!$C2487,Clg_StPt_Sch_EZ!$B$4:$B$27,0),MATCH(Schedules_8760!$F2487,Clg_StPt_Sch_EZ!$C$3:$I$3,0)),"F","C")</f>
        <v>25.555555555555554</v>
      </c>
      <c r="K2487" s="34">
        <f>CONVERT(INDEX(Clg_StPt_Sch_EZ!$C$31:$I$54,MATCH(Schedules_8760!$C2487,Clg_StPt_Sch_EZ!$B$31:$B$54,0),MATCH(Schedules_8760!$F2487,Clg_StPt_Sch_EZ!$C$30:$I$30,0)),"F","C")</f>
        <v>25</v>
      </c>
      <c r="L2487" s="34">
        <f>CONVERT(INDEX(DHW_StPt_Sch_EZ!$C$4:$I$27,MATCH(Schedules_8760!$C2487,DHW_StPt_Sch_EZ!$B$4:$B$27,0),MATCH(Schedules_8760!$F2487,DHW_StPt_Sch_EZ!$C$3:$I$3,0)),"F","C")</f>
        <v>53.333333333333329</v>
      </c>
      <c r="M2487" s="34">
        <f>CONVERT(INDEX(DHW_StPt_Sch_EZ!$C$31:$I$54,MATCH(Schedules_8760!$C2487,DHW_StPt_Sch_EZ!$B$31:$B$54,0),MATCH(Schedules_8760!$F2487,DHW_StPt_Sch_EZ!$C$30:$I$30,0)),"F","C")</f>
        <v>53.333333333333329</v>
      </c>
      <c r="N2487" s="12"/>
      <c r="O2487" s="12"/>
      <c r="P2487" s="12"/>
    </row>
    <row r="2488" spans="1:16" x14ac:dyDescent="0.25">
      <c r="A2488" s="35">
        <v>2487</v>
      </c>
      <c r="B2488" s="89">
        <v>104.5833333333333</v>
      </c>
      <c r="C2488" s="35">
        <f t="shared" si="190"/>
        <v>15</v>
      </c>
      <c r="D2488" s="35">
        <f t="shared" si="193"/>
        <v>104</v>
      </c>
      <c r="E2488" s="35">
        <f t="shared" si="194"/>
        <v>6</v>
      </c>
      <c r="F2488" s="35" t="str">
        <f t="shared" si="191"/>
        <v>Friday</v>
      </c>
      <c r="G2488" s="35">
        <f t="shared" si="192"/>
        <v>4</v>
      </c>
      <c r="H2488" s="34">
        <f>CONVERT(INDEX(Htg_StPt_Sch_EZ!$C$4:$I$27,MATCH(Schedules_8760!$C2488,Htg_StPt_Sch_EZ!$B$4:$B$27,0),MATCH(Schedules_8760!$F2488,Htg_StPt_Sch_EZ!$C$3:$I$3,0)),"F","C")</f>
        <v>20.555555555555554</v>
      </c>
      <c r="I2488" s="34">
        <f>CONVERT(INDEX(Htg_StPt_Sch_EZ!$C$31:$I$54,MATCH(Schedules_8760!$C2488,Htg_StPt_Sch_EZ!$B$31:$B$54,0),MATCH(Schedules_8760!$F2488,Htg_StPt_Sch_EZ!$C$30:$I$30,0)),"F","C")</f>
        <v>21.111111111111111</v>
      </c>
      <c r="J2488" s="34">
        <f>CONVERT(INDEX(Clg_StPt_Sch_EZ!$C$4:$I$27,MATCH(Schedules_8760!$C2488,Clg_StPt_Sch_EZ!$B$4:$B$27,0),MATCH(Schedules_8760!$F2488,Clg_StPt_Sch_EZ!$C$3:$I$3,0)),"F","C")</f>
        <v>25.555555555555554</v>
      </c>
      <c r="K2488" s="34">
        <f>CONVERT(INDEX(Clg_StPt_Sch_EZ!$C$31:$I$54,MATCH(Schedules_8760!$C2488,Clg_StPt_Sch_EZ!$B$31:$B$54,0),MATCH(Schedules_8760!$F2488,Clg_StPt_Sch_EZ!$C$30:$I$30,0)),"F","C")</f>
        <v>25</v>
      </c>
      <c r="L2488" s="34">
        <f>CONVERT(INDEX(DHW_StPt_Sch_EZ!$C$4:$I$27,MATCH(Schedules_8760!$C2488,DHW_StPt_Sch_EZ!$B$4:$B$27,0),MATCH(Schedules_8760!$F2488,DHW_StPt_Sch_EZ!$C$3:$I$3,0)),"F","C")</f>
        <v>53.333333333333329</v>
      </c>
      <c r="M2488" s="34">
        <f>CONVERT(INDEX(DHW_StPt_Sch_EZ!$C$31:$I$54,MATCH(Schedules_8760!$C2488,DHW_StPt_Sch_EZ!$B$31:$B$54,0),MATCH(Schedules_8760!$F2488,DHW_StPt_Sch_EZ!$C$30:$I$30,0)),"F","C")</f>
        <v>53.333333333333329</v>
      </c>
      <c r="N2488" s="12"/>
      <c r="O2488" s="12"/>
      <c r="P2488" s="12"/>
    </row>
    <row r="2489" spans="1:16" x14ac:dyDescent="0.25">
      <c r="A2489" s="35">
        <v>2488</v>
      </c>
      <c r="B2489" s="89">
        <v>104.625</v>
      </c>
      <c r="C2489" s="35">
        <f t="shared" si="190"/>
        <v>16</v>
      </c>
      <c r="D2489" s="35">
        <f t="shared" si="193"/>
        <v>104</v>
      </c>
      <c r="E2489" s="35">
        <f t="shared" si="194"/>
        <v>6</v>
      </c>
      <c r="F2489" s="35" t="str">
        <f t="shared" si="191"/>
        <v>Friday</v>
      </c>
      <c r="G2489" s="35">
        <f t="shared" si="192"/>
        <v>4</v>
      </c>
      <c r="H2489" s="34">
        <f>CONVERT(INDEX(Htg_StPt_Sch_EZ!$C$4:$I$27,MATCH(Schedules_8760!$C2489,Htg_StPt_Sch_EZ!$B$4:$B$27,0),MATCH(Schedules_8760!$F2489,Htg_StPt_Sch_EZ!$C$3:$I$3,0)),"F","C")</f>
        <v>20.555555555555554</v>
      </c>
      <c r="I2489" s="34">
        <f>CONVERT(INDEX(Htg_StPt_Sch_EZ!$C$31:$I$54,MATCH(Schedules_8760!$C2489,Htg_StPt_Sch_EZ!$B$31:$B$54,0),MATCH(Schedules_8760!$F2489,Htg_StPt_Sch_EZ!$C$30:$I$30,0)),"F","C")</f>
        <v>21.111111111111111</v>
      </c>
      <c r="J2489" s="34">
        <f>CONVERT(INDEX(Clg_StPt_Sch_EZ!$C$4:$I$27,MATCH(Schedules_8760!$C2489,Clg_StPt_Sch_EZ!$B$4:$B$27,0),MATCH(Schedules_8760!$F2489,Clg_StPt_Sch_EZ!$C$3:$I$3,0)),"F","C")</f>
        <v>25.555555555555554</v>
      </c>
      <c r="K2489" s="34">
        <f>CONVERT(INDEX(Clg_StPt_Sch_EZ!$C$31:$I$54,MATCH(Schedules_8760!$C2489,Clg_StPt_Sch_EZ!$B$31:$B$54,0),MATCH(Schedules_8760!$F2489,Clg_StPt_Sch_EZ!$C$30:$I$30,0)),"F","C")</f>
        <v>25</v>
      </c>
      <c r="L2489" s="34">
        <f>CONVERT(INDEX(DHW_StPt_Sch_EZ!$C$4:$I$27,MATCH(Schedules_8760!$C2489,DHW_StPt_Sch_EZ!$B$4:$B$27,0),MATCH(Schedules_8760!$F2489,DHW_StPt_Sch_EZ!$C$3:$I$3,0)),"F","C")</f>
        <v>53.333333333333329</v>
      </c>
      <c r="M2489" s="34">
        <f>CONVERT(INDEX(DHW_StPt_Sch_EZ!$C$31:$I$54,MATCH(Schedules_8760!$C2489,DHW_StPt_Sch_EZ!$B$31:$B$54,0),MATCH(Schedules_8760!$F2489,DHW_StPt_Sch_EZ!$C$30:$I$30,0)),"F","C")</f>
        <v>53.333333333333329</v>
      </c>
      <c r="N2489" s="12"/>
      <c r="O2489" s="12"/>
      <c r="P2489" s="12"/>
    </row>
    <row r="2490" spans="1:16" x14ac:dyDescent="0.25">
      <c r="A2490" s="35">
        <v>2489</v>
      </c>
      <c r="B2490" s="89">
        <v>104.6666666666667</v>
      </c>
      <c r="C2490" s="35">
        <f t="shared" si="190"/>
        <v>17</v>
      </c>
      <c r="D2490" s="35">
        <f t="shared" si="193"/>
        <v>104</v>
      </c>
      <c r="E2490" s="35">
        <f t="shared" si="194"/>
        <v>6</v>
      </c>
      <c r="F2490" s="35" t="str">
        <f t="shared" si="191"/>
        <v>Friday</v>
      </c>
      <c r="G2490" s="35">
        <f t="shared" si="192"/>
        <v>4</v>
      </c>
      <c r="H2490" s="34">
        <f>CONVERT(INDEX(Htg_StPt_Sch_EZ!$C$4:$I$27,MATCH(Schedules_8760!$C2490,Htg_StPt_Sch_EZ!$B$4:$B$27,0),MATCH(Schedules_8760!$F2490,Htg_StPt_Sch_EZ!$C$3:$I$3,0)),"F","C")</f>
        <v>20.555555555555554</v>
      </c>
      <c r="I2490" s="34">
        <f>CONVERT(INDEX(Htg_StPt_Sch_EZ!$C$31:$I$54,MATCH(Schedules_8760!$C2490,Htg_StPt_Sch_EZ!$B$31:$B$54,0),MATCH(Schedules_8760!$F2490,Htg_StPt_Sch_EZ!$C$30:$I$30,0)),"F","C")</f>
        <v>17.777777777777779</v>
      </c>
      <c r="J2490" s="34">
        <f>CONVERT(INDEX(Clg_StPt_Sch_EZ!$C$4:$I$27,MATCH(Schedules_8760!$C2490,Clg_StPt_Sch_EZ!$B$4:$B$27,0),MATCH(Schedules_8760!$F2490,Clg_StPt_Sch_EZ!$C$3:$I$3,0)),"F","C")</f>
        <v>25.555555555555554</v>
      </c>
      <c r="K2490" s="34">
        <f>CONVERT(INDEX(Clg_StPt_Sch_EZ!$C$31:$I$54,MATCH(Schedules_8760!$C2490,Clg_StPt_Sch_EZ!$B$31:$B$54,0),MATCH(Schedules_8760!$F2490,Clg_StPt_Sch_EZ!$C$30:$I$30,0)),"F","C")</f>
        <v>25</v>
      </c>
      <c r="L2490" s="34">
        <f>CONVERT(INDEX(DHW_StPt_Sch_EZ!$C$4:$I$27,MATCH(Schedules_8760!$C2490,DHW_StPt_Sch_EZ!$B$4:$B$27,0),MATCH(Schedules_8760!$F2490,DHW_StPt_Sch_EZ!$C$3:$I$3,0)),"F","C")</f>
        <v>53.333333333333329</v>
      </c>
      <c r="M2490" s="34">
        <f>CONVERT(INDEX(DHW_StPt_Sch_EZ!$C$31:$I$54,MATCH(Schedules_8760!$C2490,DHW_StPt_Sch_EZ!$B$31:$B$54,0),MATCH(Schedules_8760!$F2490,DHW_StPt_Sch_EZ!$C$30:$I$30,0)),"F","C")</f>
        <v>53.333333333333329</v>
      </c>
      <c r="N2490" s="12"/>
      <c r="O2490" s="12"/>
      <c r="P2490" s="12"/>
    </row>
    <row r="2491" spans="1:16" x14ac:dyDescent="0.25">
      <c r="A2491" s="35">
        <v>2490</v>
      </c>
      <c r="B2491" s="89">
        <v>104.7083333333333</v>
      </c>
      <c r="C2491" s="35">
        <f t="shared" si="190"/>
        <v>18</v>
      </c>
      <c r="D2491" s="35">
        <f t="shared" si="193"/>
        <v>104</v>
      </c>
      <c r="E2491" s="35">
        <f t="shared" si="194"/>
        <v>6</v>
      </c>
      <c r="F2491" s="35" t="str">
        <f t="shared" si="191"/>
        <v>Friday</v>
      </c>
      <c r="G2491" s="35">
        <f t="shared" si="192"/>
        <v>4</v>
      </c>
      <c r="H2491" s="34">
        <f>CONVERT(INDEX(Htg_StPt_Sch_EZ!$C$4:$I$27,MATCH(Schedules_8760!$C2491,Htg_StPt_Sch_EZ!$B$4:$B$27,0),MATCH(Schedules_8760!$F2491,Htg_StPt_Sch_EZ!$C$3:$I$3,0)),"F","C")</f>
        <v>20.555555555555554</v>
      </c>
      <c r="I2491" s="34">
        <f>CONVERT(INDEX(Htg_StPt_Sch_EZ!$C$31:$I$54,MATCH(Schedules_8760!$C2491,Htg_StPt_Sch_EZ!$B$31:$B$54,0),MATCH(Schedules_8760!$F2491,Htg_StPt_Sch_EZ!$C$30:$I$30,0)),"F","C")</f>
        <v>17.777777777777779</v>
      </c>
      <c r="J2491" s="34">
        <f>CONVERT(INDEX(Clg_StPt_Sch_EZ!$C$4:$I$27,MATCH(Schedules_8760!$C2491,Clg_StPt_Sch_EZ!$B$4:$B$27,0),MATCH(Schedules_8760!$F2491,Clg_StPt_Sch_EZ!$C$3:$I$3,0)),"F","C")</f>
        <v>25.555555555555554</v>
      </c>
      <c r="K2491" s="34">
        <f>CONVERT(INDEX(Clg_StPt_Sch_EZ!$C$31:$I$54,MATCH(Schedules_8760!$C2491,Clg_StPt_Sch_EZ!$B$31:$B$54,0),MATCH(Schedules_8760!$F2491,Clg_StPt_Sch_EZ!$C$30:$I$30,0)),"F","C")</f>
        <v>28.333333333333332</v>
      </c>
      <c r="L2491" s="34">
        <f>CONVERT(INDEX(DHW_StPt_Sch_EZ!$C$4:$I$27,MATCH(Schedules_8760!$C2491,DHW_StPt_Sch_EZ!$B$4:$B$27,0),MATCH(Schedules_8760!$F2491,DHW_StPt_Sch_EZ!$C$3:$I$3,0)),"F","C")</f>
        <v>53.333333333333329</v>
      </c>
      <c r="M2491" s="34">
        <f>CONVERT(INDEX(DHW_StPt_Sch_EZ!$C$31:$I$54,MATCH(Schedules_8760!$C2491,DHW_StPt_Sch_EZ!$B$31:$B$54,0),MATCH(Schedules_8760!$F2491,DHW_StPt_Sch_EZ!$C$30:$I$30,0)),"F","C")</f>
        <v>53.333333333333329</v>
      </c>
      <c r="N2491" s="12"/>
      <c r="O2491" s="12"/>
      <c r="P2491" s="12"/>
    </row>
    <row r="2492" spans="1:16" x14ac:dyDescent="0.25">
      <c r="A2492" s="35">
        <v>2491</v>
      </c>
      <c r="B2492" s="89">
        <v>104.75</v>
      </c>
      <c r="C2492" s="35">
        <f t="shared" si="190"/>
        <v>19</v>
      </c>
      <c r="D2492" s="35">
        <f t="shared" si="193"/>
        <v>104</v>
      </c>
      <c r="E2492" s="35">
        <f t="shared" si="194"/>
        <v>6</v>
      </c>
      <c r="F2492" s="35" t="str">
        <f t="shared" si="191"/>
        <v>Friday</v>
      </c>
      <c r="G2492" s="35">
        <f t="shared" si="192"/>
        <v>4</v>
      </c>
      <c r="H2492" s="34">
        <f>CONVERT(INDEX(Htg_StPt_Sch_EZ!$C$4:$I$27,MATCH(Schedules_8760!$C2492,Htg_StPt_Sch_EZ!$B$4:$B$27,0),MATCH(Schedules_8760!$F2492,Htg_StPt_Sch_EZ!$C$3:$I$3,0)),"F","C")</f>
        <v>20.555555555555554</v>
      </c>
      <c r="I2492" s="34">
        <f>CONVERT(INDEX(Htg_StPt_Sch_EZ!$C$31:$I$54,MATCH(Schedules_8760!$C2492,Htg_StPt_Sch_EZ!$B$31:$B$54,0),MATCH(Schedules_8760!$F2492,Htg_StPt_Sch_EZ!$C$30:$I$30,0)),"F","C")</f>
        <v>18.333333333333332</v>
      </c>
      <c r="J2492" s="34">
        <f>CONVERT(INDEX(Clg_StPt_Sch_EZ!$C$4:$I$27,MATCH(Schedules_8760!$C2492,Clg_StPt_Sch_EZ!$B$4:$B$27,0),MATCH(Schedules_8760!$F2492,Clg_StPt_Sch_EZ!$C$3:$I$3,0)),"F","C")</f>
        <v>25.555555555555554</v>
      </c>
      <c r="K2492" s="34">
        <f>CONVERT(INDEX(Clg_StPt_Sch_EZ!$C$31:$I$54,MATCH(Schedules_8760!$C2492,Clg_StPt_Sch_EZ!$B$31:$B$54,0),MATCH(Schedules_8760!$F2492,Clg_StPt_Sch_EZ!$C$30:$I$30,0)),"F","C")</f>
        <v>28.333333333333332</v>
      </c>
      <c r="L2492" s="34">
        <f>CONVERT(INDEX(DHW_StPt_Sch_EZ!$C$4:$I$27,MATCH(Schedules_8760!$C2492,DHW_StPt_Sch_EZ!$B$4:$B$27,0),MATCH(Schedules_8760!$F2492,DHW_StPt_Sch_EZ!$C$3:$I$3,0)),"F","C")</f>
        <v>53.333333333333329</v>
      </c>
      <c r="M2492" s="34">
        <f>CONVERT(INDEX(DHW_StPt_Sch_EZ!$C$31:$I$54,MATCH(Schedules_8760!$C2492,DHW_StPt_Sch_EZ!$B$31:$B$54,0),MATCH(Schedules_8760!$F2492,DHW_StPt_Sch_EZ!$C$30:$I$30,0)),"F","C")</f>
        <v>53.333333333333329</v>
      </c>
      <c r="N2492" s="12"/>
      <c r="O2492" s="12"/>
      <c r="P2492" s="12"/>
    </row>
    <row r="2493" spans="1:16" x14ac:dyDescent="0.25">
      <c r="A2493" s="35">
        <v>2492</v>
      </c>
      <c r="B2493" s="89">
        <v>104.7916666666667</v>
      </c>
      <c r="C2493" s="35">
        <f t="shared" si="190"/>
        <v>20</v>
      </c>
      <c r="D2493" s="35">
        <f t="shared" si="193"/>
        <v>104</v>
      </c>
      <c r="E2493" s="35">
        <f t="shared" si="194"/>
        <v>6</v>
      </c>
      <c r="F2493" s="35" t="str">
        <f t="shared" si="191"/>
        <v>Friday</v>
      </c>
      <c r="G2493" s="35">
        <f t="shared" si="192"/>
        <v>4</v>
      </c>
      <c r="H2493" s="34">
        <f>CONVERT(INDEX(Htg_StPt_Sch_EZ!$C$4:$I$27,MATCH(Schedules_8760!$C2493,Htg_StPt_Sch_EZ!$B$4:$B$27,0),MATCH(Schedules_8760!$F2493,Htg_StPt_Sch_EZ!$C$3:$I$3,0)),"F","C")</f>
        <v>20.555555555555554</v>
      </c>
      <c r="I2493" s="34">
        <f>CONVERT(INDEX(Htg_StPt_Sch_EZ!$C$31:$I$54,MATCH(Schedules_8760!$C2493,Htg_StPt_Sch_EZ!$B$31:$B$54,0),MATCH(Schedules_8760!$F2493,Htg_StPt_Sch_EZ!$C$30:$I$30,0)),"F","C")</f>
        <v>18.888888888888889</v>
      </c>
      <c r="J2493" s="34">
        <f>CONVERT(INDEX(Clg_StPt_Sch_EZ!$C$4:$I$27,MATCH(Schedules_8760!$C2493,Clg_StPt_Sch_EZ!$B$4:$B$27,0),MATCH(Schedules_8760!$F2493,Clg_StPt_Sch_EZ!$C$3:$I$3,0)),"F","C")</f>
        <v>25.555555555555554</v>
      </c>
      <c r="K2493" s="34">
        <f>CONVERT(INDEX(Clg_StPt_Sch_EZ!$C$31:$I$54,MATCH(Schedules_8760!$C2493,Clg_StPt_Sch_EZ!$B$31:$B$54,0),MATCH(Schedules_8760!$F2493,Clg_StPt_Sch_EZ!$C$30:$I$30,0)),"F","C")</f>
        <v>28.333333333333332</v>
      </c>
      <c r="L2493" s="34">
        <f>CONVERT(INDEX(DHW_StPt_Sch_EZ!$C$4:$I$27,MATCH(Schedules_8760!$C2493,DHW_StPt_Sch_EZ!$B$4:$B$27,0),MATCH(Schedules_8760!$F2493,DHW_StPt_Sch_EZ!$C$3:$I$3,0)),"F","C")</f>
        <v>53.333333333333329</v>
      </c>
      <c r="M2493" s="34">
        <f>CONVERT(INDEX(DHW_StPt_Sch_EZ!$C$31:$I$54,MATCH(Schedules_8760!$C2493,DHW_StPt_Sch_EZ!$B$31:$B$54,0),MATCH(Schedules_8760!$F2493,DHW_StPt_Sch_EZ!$C$30:$I$30,0)),"F","C")</f>
        <v>53.333333333333329</v>
      </c>
      <c r="N2493" s="12"/>
      <c r="O2493" s="12"/>
      <c r="P2493" s="12"/>
    </row>
    <row r="2494" spans="1:16" x14ac:dyDescent="0.25">
      <c r="A2494" s="35">
        <v>2493</v>
      </c>
      <c r="B2494" s="89">
        <v>104.8333333333333</v>
      </c>
      <c r="C2494" s="35">
        <f t="shared" si="190"/>
        <v>21</v>
      </c>
      <c r="D2494" s="35">
        <f t="shared" si="193"/>
        <v>104</v>
      </c>
      <c r="E2494" s="35">
        <f t="shared" si="194"/>
        <v>6</v>
      </c>
      <c r="F2494" s="35" t="str">
        <f t="shared" si="191"/>
        <v>Friday</v>
      </c>
      <c r="G2494" s="35">
        <f t="shared" si="192"/>
        <v>4</v>
      </c>
      <c r="H2494" s="34">
        <f>CONVERT(INDEX(Htg_StPt_Sch_EZ!$C$4:$I$27,MATCH(Schedules_8760!$C2494,Htg_StPt_Sch_EZ!$B$4:$B$27,0),MATCH(Schedules_8760!$F2494,Htg_StPt_Sch_EZ!$C$3:$I$3,0)),"F","C")</f>
        <v>20.555555555555554</v>
      </c>
      <c r="I2494" s="34">
        <f>CONVERT(INDEX(Htg_StPt_Sch_EZ!$C$31:$I$54,MATCH(Schedules_8760!$C2494,Htg_StPt_Sch_EZ!$B$31:$B$54,0),MATCH(Schedules_8760!$F2494,Htg_StPt_Sch_EZ!$C$30:$I$30,0)),"F","C")</f>
        <v>19.444444444444443</v>
      </c>
      <c r="J2494" s="34">
        <f>CONVERT(INDEX(Clg_StPt_Sch_EZ!$C$4:$I$27,MATCH(Schedules_8760!$C2494,Clg_StPt_Sch_EZ!$B$4:$B$27,0),MATCH(Schedules_8760!$F2494,Clg_StPt_Sch_EZ!$C$3:$I$3,0)),"F","C")</f>
        <v>25.555555555555554</v>
      </c>
      <c r="K2494" s="34">
        <f>CONVERT(INDEX(Clg_StPt_Sch_EZ!$C$31:$I$54,MATCH(Schedules_8760!$C2494,Clg_StPt_Sch_EZ!$B$31:$B$54,0),MATCH(Schedules_8760!$F2494,Clg_StPt_Sch_EZ!$C$30:$I$30,0)),"F","C")</f>
        <v>28.333333333333332</v>
      </c>
      <c r="L2494" s="34">
        <f>CONVERT(INDEX(DHW_StPt_Sch_EZ!$C$4:$I$27,MATCH(Schedules_8760!$C2494,DHW_StPt_Sch_EZ!$B$4:$B$27,0),MATCH(Schedules_8760!$F2494,DHW_StPt_Sch_EZ!$C$3:$I$3,0)),"F","C")</f>
        <v>53.333333333333329</v>
      </c>
      <c r="M2494" s="34">
        <f>CONVERT(INDEX(DHW_StPt_Sch_EZ!$C$31:$I$54,MATCH(Schedules_8760!$C2494,DHW_StPt_Sch_EZ!$B$31:$B$54,0),MATCH(Schedules_8760!$F2494,DHW_StPt_Sch_EZ!$C$30:$I$30,0)),"F","C")</f>
        <v>53.333333333333329</v>
      </c>
      <c r="N2494" s="12"/>
      <c r="O2494" s="12"/>
      <c r="P2494" s="12"/>
    </row>
    <row r="2495" spans="1:16" x14ac:dyDescent="0.25">
      <c r="A2495" s="35">
        <v>2494</v>
      </c>
      <c r="B2495" s="89">
        <v>104.875</v>
      </c>
      <c r="C2495" s="35">
        <f t="shared" si="190"/>
        <v>22</v>
      </c>
      <c r="D2495" s="35">
        <f t="shared" si="193"/>
        <v>104</v>
      </c>
      <c r="E2495" s="35">
        <f t="shared" si="194"/>
        <v>6</v>
      </c>
      <c r="F2495" s="35" t="str">
        <f t="shared" si="191"/>
        <v>Friday</v>
      </c>
      <c r="G2495" s="35">
        <f t="shared" si="192"/>
        <v>4</v>
      </c>
      <c r="H2495" s="34">
        <f>CONVERT(INDEX(Htg_StPt_Sch_EZ!$C$4:$I$27,MATCH(Schedules_8760!$C2495,Htg_StPt_Sch_EZ!$B$4:$B$27,0),MATCH(Schedules_8760!$F2495,Htg_StPt_Sch_EZ!$C$3:$I$3,0)),"F","C")</f>
        <v>20.555555555555554</v>
      </c>
      <c r="I2495" s="34">
        <f>CONVERT(INDEX(Htg_StPt_Sch_EZ!$C$31:$I$54,MATCH(Schedules_8760!$C2495,Htg_StPt_Sch_EZ!$B$31:$B$54,0),MATCH(Schedules_8760!$F2495,Htg_StPt_Sch_EZ!$C$30:$I$30,0)),"F","C")</f>
        <v>19.444444444444443</v>
      </c>
      <c r="J2495" s="34">
        <f>CONVERT(INDEX(Clg_StPt_Sch_EZ!$C$4:$I$27,MATCH(Schedules_8760!$C2495,Clg_StPt_Sch_EZ!$B$4:$B$27,0),MATCH(Schedules_8760!$F2495,Clg_StPt_Sch_EZ!$C$3:$I$3,0)),"F","C")</f>
        <v>25.555555555555554</v>
      </c>
      <c r="K2495" s="34">
        <f>CONVERT(INDEX(Clg_StPt_Sch_EZ!$C$31:$I$54,MATCH(Schedules_8760!$C2495,Clg_StPt_Sch_EZ!$B$31:$B$54,0),MATCH(Schedules_8760!$F2495,Clg_StPt_Sch_EZ!$C$30:$I$30,0)),"F","C")</f>
        <v>28.333333333333332</v>
      </c>
      <c r="L2495" s="34">
        <f>CONVERT(INDEX(DHW_StPt_Sch_EZ!$C$4:$I$27,MATCH(Schedules_8760!$C2495,DHW_StPt_Sch_EZ!$B$4:$B$27,0),MATCH(Schedules_8760!$F2495,DHW_StPt_Sch_EZ!$C$3:$I$3,0)),"F","C")</f>
        <v>53.333333333333329</v>
      </c>
      <c r="M2495" s="34">
        <f>CONVERT(INDEX(DHW_StPt_Sch_EZ!$C$31:$I$54,MATCH(Schedules_8760!$C2495,DHW_StPt_Sch_EZ!$B$31:$B$54,0),MATCH(Schedules_8760!$F2495,DHW_StPt_Sch_EZ!$C$30:$I$30,0)),"F","C")</f>
        <v>53.333333333333329</v>
      </c>
      <c r="N2495" s="12"/>
      <c r="O2495" s="12"/>
      <c r="P2495" s="12"/>
    </row>
    <row r="2496" spans="1:16" x14ac:dyDescent="0.25">
      <c r="A2496" s="35">
        <v>2495</v>
      </c>
      <c r="B2496" s="89">
        <v>104.9166666666667</v>
      </c>
      <c r="C2496" s="35">
        <f t="shared" si="190"/>
        <v>23</v>
      </c>
      <c r="D2496" s="35">
        <f t="shared" si="193"/>
        <v>104</v>
      </c>
      <c r="E2496" s="35">
        <f t="shared" si="194"/>
        <v>6</v>
      </c>
      <c r="F2496" s="35" t="str">
        <f t="shared" si="191"/>
        <v>Friday</v>
      </c>
      <c r="G2496" s="35">
        <f t="shared" si="192"/>
        <v>4</v>
      </c>
      <c r="H2496" s="34">
        <f>CONVERT(INDEX(Htg_StPt_Sch_EZ!$C$4:$I$27,MATCH(Schedules_8760!$C2496,Htg_StPt_Sch_EZ!$B$4:$B$27,0),MATCH(Schedules_8760!$F2496,Htg_StPt_Sch_EZ!$C$3:$I$3,0)),"F","C")</f>
        <v>20.555555555555554</v>
      </c>
      <c r="I2496" s="34">
        <f>CONVERT(INDEX(Htg_StPt_Sch_EZ!$C$31:$I$54,MATCH(Schedules_8760!$C2496,Htg_StPt_Sch_EZ!$B$31:$B$54,0),MATCH(Schedules_8760!$F2496,Htg_StPt_Sch_EZ!$C$30:$I$30,0)),"F","C")</f>
        <v>19.444444444444443</v>
      </c>
      <c r="J2496" s="34">
        <f>CONVERT(INDEX(Clg_StPt_Sch_EZ!$C$4:$I$27,MATCH(Schedules_8760!$C2496,Clg_StPt_Sch_EZ!$B$4:$B$27,0),MATCH(Schedules_8760!$F2496,Clg_StPt_Sch_EZ!$C$3:$I$3,0)),"F","C")</f>
        <v>25.555555555555554</v>
      </c>
      <c r="K2496" s="34">
        <f>CONVERT(INDEX(Clg_StPt_Sch_EZ!$C$31:$I$54,MATCH(Schedules_8760!$C2496,Clg_StPt_Sch_EZ!$B$31:$B$54,0),MATCH(Schedules_8760!$F2496,Clg_StPt_Sch_EZ!$C$30:$I$30,0)),"F","C")</f>
        <v>28.333333333333332</v>
      </c>
      <c r="L2496" s="34">
        <f>CONVERT(INDEX(DHW_StPt_Sch_EZ!$C$4:$I$27,MATCH(Schedules_8760!$C2496,DHW_StPt_Sch_EZ!$B$4:$B$27,0),MATCH(Schedules_8760!$F2496,DHW_StPt_Sch_EZ!$C$3:$I$3,0)),"F","C")</f>
        <v>53.333333333333329</v>
      </c>
      <c r="M2496" s="34">
        <f>CONVERT(INDEX(DHW_StPt_Sch_EZ!$C$31:$I$54,MATCH(Schedules_8760!$C2496,DHW_StPt_Sch_EZ!$B$31:$B$54,0),MATCH(Schedules_8760!$F2496,DHW_StPt_Sch_EZ!$C$30:$I$30,0)),"F","C")</f>
        <v>53.333333333333329</v>
      </c>
      <c r="N2496" s="12"/>
      <c r="O2496" s="12"/>
      <c r="P2496" s="12"/>
    </row>
    <row r="2497" spans="1:16" x14ac:dyDescent="0.25">
      <c r="A2497" s="35">
        <v>2496</v>
      </c>
      <c r="B2497" s="89">
        <v>104.9583333333333</v>
      </c>
      <c r="C2497" s="35">
        <f t="shared" si="190"/>
        <v>24</v>
      </c>
      <c r="D2497" s="35">
        <f t="shared" si="193"/>
        <v>104</v>
      </c>
      <c r="E2497" s="35">
        <f t="shared" si="194"/>
        <v>6</v>
      </c>
      <c r="F2497" s="35" t="str">
        <f t="shared" si="191"/>
        <v>Friday</v>
      </c>
      <c r="G2497" s="35">
        <f t="shared" si="192"/>
        <v>4</v>
      </c>
      <c r="H2497" s="34">
        <f>CONVERT(INDEX(Htg_StPt_Sch_EZ!$C$4:$I$27,MATCH(Schedules_8760!$C2497,Htg_StPt_Sch_EZ!$B$4:$B$27,0),MATCH(Schedules_8760!$F2497,Htg_StPt_Sch_EZ!$C$3:$I$3,0)),"F","C")</f>
        <v>20.555555555555554</v>
      </c>
      <c r="I2497" s="34">
        <f>CONVERT(INDEX(Htg_StPt_Sch_EZ!$C$31:$I$54,MATCH(Schedules_8760!$C2497,Htg_StPt_Sch_EZ!$B$31:$B$54,0),MATCH(Schedules_8760!$F2497,Htg_StPt_Sch_EZ!$C$30:$I$30,0)),"F","C")</f>
        <v>19.444444444444443</v>
      </c>
      <c r="J2497" s="34">
        <f>CONVERT(INDEX(Clg_StPt_Sch_EZ!$C$4:$I$27,MATCH(Schedules_8760!$C2497,Clg_StPt_Sch_EZ!$B$4:$B$27,0),MATCH(Schedules_8760!$F2497,Clg_StPt_Sch_EZ!$C$3:$I$3,0)),"F","C")</f>
        <v>25.555555555555554</v>
      </c>
      <c r="K2497" s="34">
        <f>CONVERT(INDEX(Clg_StPt_Sch_EZ!$C$31:$I$54,MATCH(Schedules_8760!$C2497,Clg_StPt_Sch_EZ!$B$31:$B$54,0),MATCH(Schedules_8760!$F2497,Clg_StPt_Sch_EZ!$C$30:$I$30,0)),"F","C")</f>
        <v>28.333333333333332</v>
      </c>
      <c r="L2497" s="34">
        <f>CONVERT(INDEX(DHW_StPt_Sch_EZ!$C$4:$I$27,MATCH(Schedules_8760!$C2497,DHW_StPt_Sch_EZ!$B$4:$B$27,0),MATCH(Schedules_8760!$F2497,DHW_StPt_Sch_EZ!$C$3:$I$3,0)),"F","C")</f>
        <v>53.333333333333329</v>
      </c>
      <c r="M2497" s="34">
        <f>CONVERT(INDEX(DHW_StPt_Sch_EZ!$C$31:$I$54,MATCH(Schedules_8760!$C2497,DHW_StPt_Sch_EZ!$B$31:$B$54,0),MATCH(Schedules_8760!$F2497,DHW_StPt_Sch_EZ!$C$30:$I$30,0)),"F","C")</f>
        <v>53.333333333333329</v>
      </c>
      <c r="N2497" s="12"/>
      <c r="O2497" s="12"/>
      <c r="P2497" s="12"/>
    </row>
    <row r="2498" spans="1:16" x14ac:dyDescent="0.25">
      <c r="A2498" s="35">
        <v>2497</v>
      </c>
      <c r="B2498" s="89">
        <v>105</v>
      </c>
      <c r="C2498" s="35">
        <f t="shared" ref="C2498:C2561" si="195">HOUR(B2498)+1</f>
        <v>1</v>
      </c>
      <c r="D2498" s="35">
        <f t="shared" si="193"/>
        <v>105</v>
      </c>
      <c r="E2498" s="35">
        <f t="shared" si="194"/>
        <v>7</v>
      </c>
      <c r="F2498" s="35" t="str">
        <f t="shared" ref="F2498:F2561" si="196">IF(E2498=1,"Sunday",IF(E2498=2,"Monday",IF(E2498=3,"Tuesday",IF(E2498=4,"Wednesday",IF(E2498=5,"Thursday",IF(E2498=6,"Friday","Saturday"))))))</f>
        <v>Saturday</v>
      </c>
      <c r="G2498" s="35">
        <f t="shared" ref="G2498:G2561" si="197">MONTH(B2498)</f>
        <v>4</v>
      </c>
      <c r="H2498" s="34">
        <f>CONVERT(INDEX(Htg_StPt_Sch_EZ!$C$4:$I$27,MATCH(Schedules_8760!$C2498,Htg_StPt_Sch_EZ!$B$4:$B$27,0),MATCH(Schedules_8760!$F2498,Htg_StPt_Sch_EZ!$C$3:$I$3,0)),"F","C")</f>
        <v>20.555555555555554</v>
      </c>
      <c r="I2498" s="34">
        <f>CONVERT(INDEX(Htg_StPt_Sch_EZ!$C$31:$I$54,MATCH(Schedules_8760!$C2498,Htg_StPt_Sch_EZ!$B$31:$B$54,0),MATCH(Schedules_8760!$F2498,Htg_StPt_Sch_EZ!$C$30:$I$30,0)),"F","C")</f>
        <v>19.444444444444443</v>
      </c>
      <c r="J2498" s="34">
        <f>CONVERT(INDEX(Clg_StPt_Sch_EZ!$C$4:$I$27,MATCH(Schedules_8760!$C2498,Clg_StPt_Sch_EZ!$B$4:$B$27,0),MATCH(Schedules_8760!$F2498,Clg_StPt_Sch_EZ!$C$3:$I$3,0)),"F","C")</f>
        <v>25.555555555555554</v>
      </c>
      <c r="K2498" s="34">
        <f>CONVERT(INDEX(Clg_StPt_Sch_EZ!$C$31:$I$54,MATCH(Schedules_8760!$C2498,Clg_StPt_Sch_EZ!$B$31:$B$54,0),MATCH(Schedules_8760!$F2498,Clg_StPt_Sch_EZ!$C$30:$I$30,0)),"F","C")</f>
        <v>28.333333333333332</v>
      </c>
      <c r="L2498" s="34">
        <f>CONVERT(INDEX(DHW_StPt_Sch_EZ!$C$4:$I$27,MATCH(Schedules_8760!$C2498,DHW_StPt_Sch_EZ!$B$4:$B$27,0),MATCH(Schedules_8760!$F2498,DHW_StPt_Sch_EZ!$C$3:$I$3,0)),"F","C")</f>
        <v>53.333333333333329</v>
      </c>
      <c r="M2498" s="34">
        <f>CONVERT(INDEX(DHW_StPt_Sch_EZ!$C$31:$I$54,MATCH(Schedules_8760!$C2498,DHW_StPt_Sch_EZ!$B$31:$B$54,0),MATCH(Schedules_8760!$F2498,DHW_StPt_Sch_EZ!$C$30:$I$30,0)),"F","C")</f>
        <v>53.333333333333329</v>
      </c>
      <c r="N2498" s="12"/>
      <c r="O2498" s="12"/>
      <c r="P2498" s="12"/>
    </row>
    <row r="2499" spans="1:16" x14ac:dyDescent="0.25">
      <c r="A2499" s="35">
        <v>2498</v>
      </c>
      <c r="B2499" s="89">
        <v>105.0416666666667</v>
      </c>
      <c r="C2499" s="35">
        <f t="shared" si="195"/>
        <v>2</v>
      </c>
      <c r="D2499" s="35">
        <f t="shared" ref="D2499:D2562" si="198">IF(C2499=1,D2498+1,D2498)</f>
        <v>105</v>
      </c>
      <c r="E2499" s="35">
        <f t="shared" ref="E2499:E2562" si="199">IF(AND(C2499=1,E2498=7),1,IF(C2499=1,E2498+1,E2498))</f>
        <v>7</v>
      </c>
      <c r="F2499" s="35" t="str">
        <f t="shared" si="196"/>
        <v>Saturday</v>
      </c>
      <c r="G2499" s="35">
        <f t="shared" si="197"/>
        <v>4</v>
      </c>
      <c r="H2499" s="34">
        <f>CONVERT(INDEX(Htg_StPt_Sch_EZ!$C$4:$I$27,MATCH(Schedules_8760!$C2499,Htg_StPt_Sch_EZ!$B$4:$B$27,0),MATCH(Schedules_8760!$F2499,Htg_StPt_Sch_EZ!$C$3:$I$3,0)),"F","C")</f>
        <v>20.555555555555554</v>
      </c>
      <c r="I2499" s="34">
        <f>CONVERT(INDEX(Htg_StPt_Sch_EZ!$C$31:$I$54,MATCH(Schedules_8760!$C2499,Htg_StPt_Sch_EZ!$B$31:$B$54,0),MATCH(Schedules_8760!$F2499,Htg_StPt_Sch_EZ!$C$30:$I$30,0)),"F","C")</f>
        <v>19.444444444444443</v>
      </c>
      <c r="J2499" s="34">
        <f>CONVERT(INDEX(Clg_StPt_Sch_EZ!$C$4:$I$27,MATCH(Schedules_8760!$C2499,Clg_StPt_Sch_EZ!$B$4:$B$27,0),MATCH(Schedules_8760!$F2499,Clg_StPt_Sch_EZ!$C$3:$I$3,0)),"F","C")</f>
        <v>25.555555555555554</v>
      </c>
      <c r="K2499" s="34">
        <f>CONVERT(INDEX(Clg_StPt_Sch_EZ!$C$31:$I$54,MATCH(Schedules_8760!$C2499,Clg_StPt_Sch_EZ!$B$31:$B$54,0),MATCH(Schedules_8760!$F2499,Clg_StPt_Sch_EZ!$C$30:$I$30,0)),"F","C")</f>
        <v>28.333333333333332</v>
      </c>
      <c r="L2499" s="34">
        <f>CONVERT(INDEX(DHW_StPt_Sch_EZ!$C$4:$I$27,MATCH(Schedules_8760!$C2499,DHW_StPt_Sch_EZ!$B$4:$B$27,0),MATCH(Schedules_8760!$F2499,DHW_StPt_Sch_EZ!$C$3:$I$3,0)),"F","C")</f>
        <v>53.333333333333329</v>
      </c>
      <c r="M2499" s="34">
        <f>CONVERT(INDEX(DHW_StPt_Sch_EZ!$C$31:$I$54,MATCH(Schedules_8760!$C2499,DHW_StPt_Sch_EZ!$B$31:$B$54,0),MATCH(Schedules_8760!$F2499,DHW_StPt_Sch_EZ!$C$30:$I$30,0)),"F","C")</f>
        <v>53.333333333333329</v>
      </c>
      <c r="N2499" s="12"/>
      <c r="O2499" s="12"/>
      <c r="P2499" s="12"/>
    </row>
    <row r="2500" spans="1:16" x14ac:dyDescent="0.25">
      <c r="A2500" s="35">
        <v>2499</v>
      </c>
      <c r="B2500" s="89">
        <v>105.0833333333333</v>
      </c>
      <c r="C2500" s="35">
        <f t="shared" si="195"/>
        <v>3</v>
      </c>
      <c r="D2500" s="35">
        <f t="shared" si="198"/>
        <v>105</v>
      </c>
      <c r="E2500" s="35">
        <f t="shared" si="199"/>
        <v>7</v>
      </c>
      <c r="F2500" s="35" t="str">
        <f t="shared" si="196"/>
        <v>Saturday</v>
      </c>
      <c r="G2500" s="35">
        <f t="shared" si="197"/>
        <v>4</v>
      </c>
      <c r="H2500" s="34">
        <f>CONVERT(INDEX(Htg_StPt_Sch_EZ!$C$4:$I$27,MATCH(Schedules_8760!$C2500,Htg_StPt_Sch_EZ!$B$4:$B$27,0),MATCH(Schedules_8760!$F2500,Htg_StPt_Sch_EZ!$C$3:$I$3,0)),"F","C")</f>
        <v>20.555555555555554</v>
      </c>
      <c r="I2500" s="34">
        <f>CONVERT(INDEX(Htg_StPt_Sch_EZ!$C$31:$I$54,MATCH(Schedules_8760!$C2500,Htg_StPt_Sch_EZ!$B$31:$B$54,0),MATCH(Schedules_8760!$F2500,Htg_StPt_Sch_EZ!$C$30:$I$30,0)),"F","C")</f>
        <v>19.444444444444443</v>
      </c>
      <c r="J2500" s="34">
        <f>CONVERT(INDEX(Clg_StPt_Sch_EZ!$C$4:$I$27,MATCH(Schedules_8760!$C2500,Clg_StPt_Sch_EZ!$B$4:$B$27,0),MATCH(Schedules_8760!$F2500,Clg_StPt_Sch_EZ!$C$3:$I$3,0)),"F","C")</f>
        <v>25.555555555555554</v>
      </c>
      <c r="K2500" s="34">
        <f>CONVERT(INDEX(Clg_StPt_Sch_EZ!$C$31:$I$54,MATCH(Schedules_8760!$C2500,Clg_StPt_Sch_EZ!$B$31:$B$54,0),MATCH(Schedules_8760!$F2500,Clg_StPt_Sch_EZ!$C$30:$I$30,0)),"F","C")</f>
        <v>28.333333333333332</v>
      </c>
      <c r="L2500" s="34">
        <f>CONVERT(INDEX(DHW_StPt_Sch_EZ!$C$4:$I$27,MATCH(Schedules_8760!$C2500,DHW_StPt_Sch_EZ!$B$4:$B$27,0),MATCH(Schedules_8760!$F2500,DHW_StPt_Sch_EZ!$C$3:$I$3,0)),"F","C")</f>
        <v>53.333333333333329</v>
      </c>
      <c r="M2500" s="34">
        <f>CONVERT(INDEX(DHW_StPt_Sch_EZ!$C$31:$I$54,MATCH(Schedules_8760!$C2500,DHW_StPt_Sch_EZ!$B$31:$B$54,0),MATCH(Schedules_8760!$F2500,DHW_StPt_Sch_EZ!$C$30:$I$30,0)),"F","C")</f>
        <v>53.333333333333329</v>
      </c>
      <c r="N2500" s="12"/>
      <c r="O2500" s="12"/>
      <c r="P2500" s="12"/>
    </row>
    <row r="2501" spans="1:16" x14ac:dyDescent="0.25">
      <c r="A2501" s="35">
        <v>2500</v>
      </c>
      <c r="B2501" s="89">
        <v>105.125</v>
      </c>
      <c r="C2501" s="35">
        <f t="shared" si="195"/>
        <v>4</v>
      </c>
      <c r="D2501" s="35">
        <f t="shared" si="198"/>
        <v>105</v>
      </c>
      <c r="E2501" s="35">
        <f t="shared" si="199"/>
        <v>7</v>
      </c>
      <c r="F2501" s="35" t="str">
        <f t="shared" si="196"/>
        <v>Saturday</v>
      </c>
      <c r="G2501" s="35">
        <f t="shared" si="197"/>
        <v>4</v>
      </c>
      <c r="H2501" s="34">
        <f>CONVERT(INDEX(Htg_StPt_Sch_EZ!$C$4:$I$27,MATCH(Schedules_8760!$C2501,Htg_StPt_Sch_EZ!$B$4:$B$27,0),MATCH(Schedules_8760!$F2501,Htg_StPt_Sch_EZ!$C$3:$I$3,0)),"F","C")</f>
        <v>20.555555555555554</v>
      </c>
      <c r="I2501" s="34">
        <f>CONVERT(INDEX(Htg_StPt_Sch_EZ!$C$31:$I$54,MATCH(Schedules_8760!$C2501,Htg_StPt_Sch_EZ!$B$31:$B$54,0),MATCH(Schedules_8760!$F2501,Htg_StPt_Sch_EZ!$C$30:$I$30,0)),"F","C")</f>
        <v>19.444444444444443</v>
      </c>
      <c r="J2501" s="34">
        <f>CONVERT(INDEX(Clg_StPt_Sch_EZ!$C$4:$I$27,MATCH(Schedules_8760!$C2501,Clg_StPt_Sch_EZ!$B$4:$B$27,0),MATCH(Schedules_8760!$F2501,Clg_StPt_Sch_EZ!$C$3:$I$3,0)),"F","C")</f>
        <v>25.555555555555554</v>
      </c>
      <c r="K2501" s="34">
        <f>CONVERT(INDEX(Clg_StPt_Sch_EZ!$C$31:$I$54,MATCH(Schedules_8760!$C2501,Clg_StPt_Sch_EZ!$B$31:$B$54,0),MATCH(Schedules_8760!$F2501,Clg_StPt_Sch_EZ!$C$30:$I$30,0)),"F","C")</f>
        <v>28.333333333333332</v>
      </c>
      <c r="L2501" s="34">
        <f>CONVERT(INDEX(DHW_StPt_Sch_EZ!$C$4:$I$27,MATCH(Schedules_8760!$C2501,DHW_StPt_Sch_EZ!$B$4:$B$27,0),MATCH(Schedules_8760!$F2501,DHW_StPt_Sch_EZ!$C$3:$I$3,0)),"F","C")</f>
        <v>53.333333333333329</v>
      </c>
      <c r="M2501" s="34">
        <f>CONVERT(INDEX(DHW_StPt_Sch_EZ!$C$31:$I$54,MATCH(Schedules_8760!$C2501,DHW_StPt_Sch_EZ!$B$31:$B$54,0),MATCH(Schedules_8760!$F2501,DHW_StPt_Sch_EZ!$C$30:$I$30,0)),"F","C")</f>
        <v>53.333333333333329</v>
      </c>
      <c r="N2501" s="12"/>
      <c r="O2501" s="12"/>
      <c r="P2501" s="12"/>
    </row>
    <row r="2502" spans="1:16" x14ac:dyDescent="0.25">
      <c r="A2502" s="35">
        <v>2501</v>
      </c>
      <c r="B2502" s="89">
        <v>105.1666666666667</v>
      </c>
      <c r="C2502" s="35">
        <f t="shared" si="195"/>
        <v>5</v>
      </c>
      <c r="D2502" s="35">
        <f t="shared" si="198"/>
        <v>105</v>
      </c>
      <c r="E2502" s="35">
        <f t="shared" si="199"/>
        <v>7</v>
      </c>
      <c r="F2502" s="35" t="str">
        <f t="shared" si="196"/>
        <v>Saturday</v>
      </c>
      <c r="G2502" s="35">
        <f t="shared" si="197"/>
        <v>4</v>
      </c>
      <c r="H2502" s="34">
        <f>CONVERT(INDEX(Htg_StPt_Sch_EZ!$C$4:$I$27,MATCH(Schedules_8760!$C2502,Htg_StPt_Sch_EZ!$B$4:$B$27,0),MATCH(Schedules_8760!$F2502,Htg_StPt_Sch_EZ!$C$3:$I$3,0)),"F","C")</f>
        <v>20.555555555555554</v>
      </c>
      <c r="I2502" s="34">
        <f>CONVERT(INDEX(Htg_StPt_Sch_EZ!$C$31:$I$54,MATCH(Schedules_8760!$C2502,Htg_StPt_Sch_EZ!$B$31:$B$54,0),MATCH(Schedules_8760!$F2502,Htg_StPt_Sch_EZ!$C$30:$I$30,0)),"F","C")</f>
        <v>19.444444444444443</v>
      </c>
      <c r="J2502" s="34">
        <f>CONVERT(INDEX(Clg_StPt_Sch_EZ!$C$4:$I$27,MATCH(Schedules_8760!$C2502,Clg_StPt_Sch_EZ!$B$4:$B$27,0),MATCH(Schedules_8760!$F2502,Clg_StPt_Sch_EZ!$C$3:$I$3,0)),"F","C")</f>
        <v>25.555555555555554</v>
      </c>
      <c r="K2502" s="34">
        <f>CONVERT(INDEX(Clg_StPt_Sch_EZ!$C$31:$I$54,MATCH(Schedules_8760!$C2502,Clg_StPt_Sch_EZ!$B$31:$B$54,0),MATCH(Schedules_8760!$F2502,Clg_StPt_Sch_EZ!$C$30:$I$30,0)),"F","C")</f>
        <v>28.333333333333332</v>
      </c>
      <c r="L2502" s="34">
        <f>CONVERT(INDEX(DHW_StPt_Sch_EZ!$C$4:$I$27,MATCH(Schedules_8760!$C2502,DHW_StPt_Sch_EZ!$B$4:$B$27,0),MATCH(Schedules_8760!$F2502,DHW_StPt_Sch_EZ!$C$3:$I$3,0)),"F","C")</f>
        <v>53.333333333333329</v>
      </c>
      <c r="M2502" s="34">
        <f>CONVERT(INDEX(DHW_StPt_Sch_EZ!$C$31:$I$54,MATCH(Schedules_8760!$C2502,DHW_StPt_Sch_EZ!$B$31:$B$54,0),MATCH(Schedules_8760!$F2502,DHW_StPt_Sch_EZ!$C$30:$I$30,0)),"F","C")</f>
        <v>53.333333333333329</v>
      </c>
      <c r="N2502" s="12"/>
      <c r="O2502" s="12"/>
      <c r="P2502" s="12"/>
    </row>
    <row r="2503" spans="1:16" x14ac:dyDescent="0.25">
      <c r="A2503" s="35">
        <v>2502</v>
      </c>
      <c r="B2503" s="89">
        <v>105.2083333333333</v>
      </c>
      <c r="C2503" s="35">
        <f t="shared" si="195"/>
        <v>6</v>
      </c>
      <c r="D2503" s="35">
        <f t="shared" si="198"/>
        <v>105</v>
      </c>
      <c r="E2503" s="35">
        <f t="shared" si="199"/>
        <v>7</v>
      </c>
      <c r="F2503" s="35" t="str">
        <f t="shared" si="196"/>
        <v>Saturday</v>
      </c>
      <c r="G2503" s="35">
        <f t="shared" si="197"/>
        <v>4</v>
      </c>
      <c r="H2503" s="34">
        <f>CONVERT(INDEX(Htg_StPt_Sch_EZ!$C$4:$I$27,MATCH(Schedules_8760!$C2503,Htg_StPt_Sch_EZ!$B$4:$B$27,0),MATCH(Schedules_8760!$F2503,Htg_StPt_Sch_EZ!$C$3:$I$3,0)),"F","C")</f>
        <v>20.555555555555554</v>
      </c>
      <c r="I2503" s="34">
        <f>CONVERT(INDEX(Htg_StPt_Sch_EZ!$C$31:$I$54,MATCH(Schedules_8760!$C2503,Htg_StPt_Sch_EZ!$B$31:$B$54,0),MATCH(Schedules_8760!$F2503,Htg_StPt_Sch_EZ!$C$30:$I$30,0)),"F","C")</f>
        <v>19.444444444444443</v>
      </c>
      <c r="J2503" s="34">
        <f>CONVERT(INDEX(Clg_StPt_Sch_EZ!$C$4:$I$27,MATCH(Schedules_8760!$C2503,Clg_StPt_Sch_EZ!$B$4:$B$27,0),MATCH(Schedules_8760!$F2503,Clg_StPt_Sch_EZ!$C$3:$I$3,0)),"F","C")</f>
        <v>25.555555555555554</v>
      </c>
      <c r="K2503" s="34">
        <f>CONVERT(INDEX(Clg_StPt_Sch_EZ!$C$31:$I$54,MATCH(Schedules_8760!$C2503,Clg_StPt_Sch_EZ!$B$31:$B$54,0),MATCH(Schedules_8760!$F2503,Clg_StPt_Sch_EZ!$C$30:$I$30,0)),"F","C")</f>
        <v>28.333333333333332</v>
      </c>
      <c r="L2503" s="34">
        <f>CONVERT(INDEX(DHW_StPt_Sch_EZ!$C$4:$I$27,MATCH(Schedules_8760!$C2503,DHW_StPt_Sch_EZ!$B$4:$B$27,0),MATCH(Schedules_8760!$F2503,DHW_StPt_Sch_EZ!$C$3:$I$3,0)),"F","C")</f>
        <v>53.333333333333329</v>
      </c>
      <c r="M2503" s="34">
        <f>CONVERT(INDEX(DHW_StPt_Sch_EZ!$C$31:$I$54,MATCH(Schedules_8760!$C2503,DHW_StPt_Sch_EZ!$B$31:$B$54,0),MATCH(Schedules_8760!$F2503,DHW_StPt_Sch_EZ!$C$30:$I$30,0)),"F","C")</f>
        <v>53.333333333333329</v>
      </c>
      <c r="N2503" s="12"/>
      <c r="O2503" s="12"/>
      <c r="P2503" s="12"/>
    </row>
    <row r="2504" spans="1:16" x14ac:dyDescent="0.25">
      <c r="A2504" s="35">
        <v>2503</v>
      </c>
      <c r="B2504" s="89">
        <v>105.25</v>
      </c>
      <c r="C2504" s="35">
        <f t="shared" si="195"/>
        <v>7</v>
      </c>
      <c r="D2504" s="35">
        <f t="shared" si="198"/>
        <v>105</v>
      </c>
      <c r="E2504" s="35">
        <f t="shared" si="199"/>
        <v>7</v>
      </c>
      <c r="F2504" s="35" t="str">
        <f t="shared" si="196"/>
        <v>Saturday</v>
      </c>
      <c r="G2504" s="35">
        <f t="shared" si="197"/>
        <v>4</v>
      </c>
      <c r="H2504" s="34">
        <f>CONVERT(INDEX(Htg_StPt_Sch_EZ!$C$4:$I$27,MATCH(Schedules_8760!$C2504,Htg_StPt_Sch_EZ!$B$4:$B$27,0),MATCH(Schedules_8760!$F2504,Htg_StPt_Sch_EZ!$C$3:$I$3,0)),"F","C")</f>
        <v>20.555555555555554</v>
      </c>
      <c r="I2504" s="34">
        <f>CONVERT(INDEX(Htg_StPt_Sch_EZ!$C$31:$I$54,MATCH(Schedules_8760!$C2504,Htg_StPt_Sch_EZ!$B$31:$B$54,0),MATCH(Schedules_8760!$F2504,Htg_StPt_Sch_EZ!$C$30:$I$30,0)),"F","C")</f>
        <v>19.444444444444443</v>
      </c>
      <c r="J2504" s="34">
        <f>CONVERT(INDEX(Clg_StPt_Sch_EZ!$C$4:$I$27,MATCH(Schedules_8760!$C2504,Clg_StPt_Sch_EZ!$B$4:$B$27,0),MATCH(Schedules_8760!$F2504,Clg_StPt_Sch_EZ!$C$3:$I$3,0)),"F","C")</f>
        <v>25.555555555555554</v>
      </c>
      <c r="K2504" s="34">
        <f>CONVERT(INDEX(Clg_StPt_Sch_EZ!$C$31:$I$54,MATCH(Schedules_8760!$C2504,Clg_StPt_Sch_EZ!$B$31:$B$54,0),MATCH(Schedules_8760!$F2504,Clg_StPt_Sch_EZ!$C$30:$I$30,0)),"F","C")</f>
        <v>28.333333333333332</v>
      </c>
      <c r="L2504" s="34">
        <f>CONVERT(INDEX(DHW_StPt_Sch_EZ!$C$4:$I$27,MATCH(Schedules_8760!$C2504,DHW_StPt_Sch_EZ!$B$4:$B$27,0),MATCH(Schedules_8760!$F2504,DHW_StPt_Sch_EZ!$C$3:$I$3,0)),"F","C")</f>
        <v>53.333333333333329</v>
      </c>
      <c r="M2504" s="34">
        <f>CONVERT(INDEX(DHW_StPt_Sch_EZ!$C$31:$I$54,MATCH(Schedules_8760!$C2504,DHW_StPt_Sch_EZ!$B$31:$B$54,0),MATCH(Schedules_8760!$F2504,DHW_StPt_Sch_EZ!$C$30:$I$30,0)),"F","C")</f>
        <v>53.333333333333329</v>
      </c>
      <c r="N2504" s="12"/>
      <c r="O2504" s="12"/>
      <c r="P2504" s="12"/>
    </row>
    <row r="2505" spans="1:16" x14ac:dyDescent="0.25">
      <c r="A2505" s="35">
        <v>2504</v>
      </c>
      <c r="B2505" s="89">
        <v>105.2916666666667</v>
      </c>
      <c r="C2505" s="35">
        <f t="shared" si="195"/>
        <v>8</v>
      </c>
      <c r="D2505" s="35">
        <f t="shared" si="198"/>
        <v>105</v>
      </c>
      <c r="E2505" s="35">
        <f t="shared" si="199"/>
        <v>7</v>
      </c>
      <c r="F2505" s="35" t="str">
        <f t="shared" si="196"/>
        <v>Saturday</v>
      </c>
      <c r="G2505" s="35">
        <f t="shared" si="197"/>
        <v>4</v>
      </c>
      <c r="H2505" s="34">
        <f>CONVERT(INDEX(Htg_StPt_Sch_EZ!$C$4:$I$27,MATCH(Schedules_8760!$C2505,Htg_StPt_Sch_EZ!$B$4:$B$27,0),MATCH(Schedules_8760!$F2505,Htg_StPt_Sch_EZ!$C$3:$I$3,0)),"F","C")</f>
        <v>20.555555555555554</v>
      </c>
      <c r="I2505" s="34">
        <f>CONVERT(INDEX(Htg_StPt_Sch_EZ!$C$31:$I$54,MATCH(Schedules_8760!$C2505,Htg_StPt_Sch_EZ!$B$31:$B$54,0),MATCH(Schedules_8760!$F2505,Htg_StPt_Sch_EZ!$C$30:$I$30,0)),"F","C")</f>
        <v>19.444444444444443</v>
      </c>
      <c r="J2505" s="34">
        <f>CONVERT(INDEX(Clg_StPt_Sch_EZ!$C$4:$I$27,MATCH(Schedules_8760!$C2505,Clg_StPt_Sch_EZ!$B$4:$B$27,0),MATCH(Schedules_8760!$F2505,Clg_StPt_Sch_EZ!$C$3:$I$3,0)),"F","C")</f>
        <v>25.555555555555554</v>
      </c>
      <c r="K2505" s="34">
        <f>CONVERT(INDEX(Clg_StPt_Sch_EZ!$C$31:$I$54,MATCH(Schedules_8760!$C2505,Clg_StPt_Sch_EZ!$B$31:$B$54,0),MATCH(Schedules_8760!$F2505,Clg_StPt_Sch_EZ!$C$30:$I$30,0)),"F","C")</f>
        <v>25</v>
      </c>
      <c r="L2505" s="34">
        <f>CONVERT(INDEX(DHW_StPt_Sch_EZ!$C$4:$I$27,MATCH(Schedules_8760!$C2505,DHW_StPt_Sch_EZ!$B$4:$B$27,0),MATCH(Schedules_8760!$F2505,DHW_StPt_Sch_EZ!$C$3:$I$3,0)),"F","C")</f>
        <v>53.333333333333329</v>
      </c>
      <c r="M2505" s="34">
        <f>CONVERT(INDEX(DHW_StPt_Sch_EZ!$C$31:$I$54,MATCH(Schedules_8760!$C2505,DHW_StPt_Sch_EZ!$B$31:$B$54,0),MATCH(Schedules_8760!$F2505,DHW_StPt_Sch_EZ!$C$30:$I$30,0)),"F","C")</f>
        <v>53.333333333333329</v>
      </c>
      <c r="N2505" s="12"/>
      <c r="O2505" s="12"/>
      <c r="P2505" s="12"/>
    </row>
    <row r="2506" spans="1:16" x14ac:dyDescent="0.25">
      <c r="A2506" s="35">
        <v>2505</v>
      </c>
      <c r="B2506" s="89">
        <v>105.3333333333333</v>
      </c>
      <c r="C2506" s="35">
        <f t="shared" si="195"/>
        <v>9</v>
      </c>
      <c r="D2506" s="35">
        <f t="shared" si="198"/>
        <v>105</v>
      </c>
      <c r="E2506" s="35">
        <f t="shared" si="199"/>
        <v>7</v>
      </c>
      <c r="F2506" s="35" t="str">
        <f t="shared" si="196"/>
        <v>Saturday</v>
      </c>
      <c r="G2506" s="35">
        <f t="shared" si="197"/>
        <v>4</v>
      </c>
      <c r="H2506" s="34">
        <f>CONVERT(INDEX(Htg_StPt_Sch_EZ!$C$4:$I$27,MATCH(Schedules_8760!$C2506,Htg_StPt_Sch_EZ!$B$4:$B$27,0),MATCH(Schedules_8760!$F2506,Htg_StPt_Sch_EZ!$C$3:$I$3,0)),"F","C")</f>
        <v>20.555555555555554</v>
      </c>
      <c r="I2506" s="34">
        <f>CONVERT(INDEX(Htg_StPt_Sch_EZ!$C$31:$I$54,MATCH(Schedules_8760!$C2506,Htg_StPt_Sch_EZ!$B$31:$B$54,0),MATCH(Schedules_8760!$F2506,Htg_StPt_Sch_EZ!$C$30:$I$30,0)),"F","C")</f>
        <v>19.444444444444443</v>
      </c>
      <c r="J2506" s="34">
        <f>CONVERT(INDEX(Clg_StPt_Sch_EZ!$C$4:$I$27,MATCH(Schedules_8760!$C2506,Clg_StPt_Sch_EZ!$B$4:$B$27,0),MATCH(Schedules_8760!$F2506,Clg_StPt_Sch_EZ!$C$3:$I$3,0)),"F","C")</f>
        <v>25.555555555555554</v>
      </c>
      <c r="K2506" s="34">
        <f>CONVERT(INDEX(Clg_StPt_Sch_EZ!$C$31:$I$54,MATCH(Schedules_8760!$C2506,Clg_StPt_Sch_EZ!$B$31:$B$54,0),MATCH(Schedules_8760!$F2506,Clg_StPt_Sch_EZ!$C$30:$I$30,0)),"F","C")</f>
        <v>25</v>
      </c>
      <c r="L2506" s="34">
        <f>CONVERT(INDEX(DHW_StPt_Sch_EZ!$C$4:$I$27,MATCH(Schedules_8760!$C2506,DHW_StPt_Sch_EZ!$B$4:$B$27,0),MATCH(Schedules_8760!$F2506,DHW_StPt_Sch_EZ!$C$3:$I$3,0)),"F","C")</f>
        <v>53.333333333333329</v>
      </c>
      <c r="M2506" s="34">
        <f>CONVERT(INDEX(DHW_StPt_Sch_EZ!$C$31:$I$54,MATCH(Schedules_8760!$C2506,DHW_StPt_Sch_EZ!$B$31:$B$54,0),MATCH(Schedules_8760!$F2506,DHW_StPt_Sch_EZ!$C$30:$I$30,0)),"F","C")</f>
        <v>53.333333333333329</v>
      </c>
      <c r="N2506" s="12"/>
      <c r="O2506" s="12"/>
      <c r="P2506" s="12"/>
    </row>
    <row r="2507" spans="1:16" x14ac:dyDescent="0.25">
      <c r="A2507" s="35">
        <v>2506</v>
      </c>
      <c r="B2507" s="89">
        <v>105.375</v>
      </c>
      <c r="C2507" s="35">
        <f t="shared" si="195"/>
        <v>10</v>
      </c>
      <c r="D2507" s="35">
        <f t="shared" si="198"/>
        <v>105</v>
      </c>
      <c r="E2507" s="35">
        <f t="shared" si="199"/>
        <v>7</v>
      </c>
      <c r="F2507" s="35" t="str">
        <f t="shared" si="196"/>
        <v>Saturday</v>
      </c>
      <c r="G2507" s="35">
        <f t="shared" si="197"/>
        <v>4</v>
      </c>
      <c r="H2507" s="34">
        <f>CONVERT(INDEX(Htg_StPt_Sch_EZ!$C$4:$I$27,MATCH(Schedules_8760!$C2507,Htg_StPt_Sch_EZ!$B$4:$B$27,0),MATCH(Schedules_8760!$F2507,Htg_StPt_Sch_EZ!$C$3:$I$3,0)),"F","C")</f>
        <v>20.555555555555554</v>
      </c>
      <c r="I2507" s="34">
        <f>CONVERT(INDEX(Htg_StPt_Sch_EZ!$C$31:$I$54,MATCH(Schedules_8760!$C2507,Htg_StPt_Sch_EZ!$B$31:$B$54,0),MATCH(Schedules_8760!$F2507,Htg_StPt_Sch_EZ!$C$30:$I$30,0)),"F","C")</f>
        <v>19.444444444444443</v>
      </c>
      <c r="J2507" s="34">
        <f>CONVERT(INDEX(Clg_StPt_Sch_EZ!$C$4:$I$27,MATCH(Schedules_8760!$C2507,Clg_StPt_Sch_EZ!$B$4:$B$27,0),MATCH(Schedules_8760!$F2507,Clg_StPt_Sch_EZ!$C$3:$I$3,0)),"F","C")</f>
        <v>25.555555555555554</v>
      </c>
      <c r="K2507" s="34">
        <f>CONVERT(INDEX(Clg_StPt_Sch_EZ!$C$31:$I$54,MATCH(Schedules_8760!$C2507,Clg_StPt_Sch_EZ!$B$31:$B$54,0),MATCH(Schedules_8760!$F2507,Clg_StPt_Sch_EZ!$C$30:$I$30,0)),"F","C")</f>
        <v>25</v>
      </c>
      <c r="L2507" s="34">
        <f>CONVERT(INDEX(DHW_StPt_Sch_EZ!$C$4:$I$27,MATCH(Schedules_8760!$C2507,DHW_StPt_Sch_EZ!$B$4:$B$27,0),MATCH(Schedules_8760!$F2507,DHW_StPt_Sch_EZ!$C$3:$I$3,0)),"F","C")</f>
        <v>53.333333333333329</v>
      </c>
      <c r="M2507" s="34">
        <f>CONVERT(INDEX(DHW_StPt_Sch_EZ!$C$31:$I$54,MATCH(Schedules_8760!$C2507,DHW_StPt_Sch_EZ!$B$31:$B$54,0),MATCH(Schedules_8760!$F2507,DHW_StPt_Sch_EZ!$C$30:$I$30,0)),"F","C")</f>
        <v>53.333333333333329</v>
      </c>
      <c r="N2507" s="12"/>
      <c r="O2507" s="12"/>
      <c r="P2507" s="12"/>
    </row>
    <row r="2508" spans="1:16" x14ac:dyDescent="0.25">
      <c r="A2508" s="35">
        <v>2507</v>
      </c>
      <c r="B2508" s="89">
        <v>105.4166666666667</v>
      </c>
      <c r="C2508" s="35">
        <f t="shared" si="195"/>
        <v>11</v>
      </c>
      <c r="D2508" s="35">
        <f t="shared" si="198"/>
        <v>105</v>
      </c>
      <c r="E2508" s="35">
        <f t="shared" si="199"/>
        <v>7</v>
      </c>
      <c r="F2508" s="35" t="str">
        <f t="shared" si="196"/>
        <v>Saturday</v>
      </c>
      <c r="G2508" s="35">
        <f t="shared" si="197"/>
        <v>4</v>
      </c>
      <c r="H2508" s="34">
        <f>CONVERT(INDEX(Htg_StPt_Sch_EZ!$C$4:$I$27,MATCH(Schedules_8760!$C2508,Htg_StPt_Sch_EZ!$B$4:$B$27,0),MATCH(Schedules_8760!$F2508,Htg_StPt_Sch_EZ!$C$3:$I$3,0)),"F","C")</f>
        <v>20.555555555555554</v>
      </c>
      <c r="I2508" s="34">
        <f>CONVERT(INDEX(Htg_StPt_Sch_EZ!$C$31:$I$54,MATCH(Schedules_8760!$C2508,Htg_StPt_Sch_EZ!$B$31:$B$54,0),MATCH(Schedules_8760!$F2508,Htg_StPt_Sch_EZ!$C$30:$I$30,0)),"F","C")</f>
        <v>19.444444444444443</v>
      </c>
      <c r="J2508" s="34">
        <f>CONVERT(INDEX(Clg_StPt_Sch_EZ!$C$4:$I$27,MATCH(Schedules_8760!$C2508,Clg_StPt_Sch_EZ!$B$4:$B$27,0),MATCH(Schedules_8760!$F2508,Clg_StPt_Sch_EZ!$C$3:$I$3,0)),"F","C")</f>
        <v>25.555555555555554</v>
      </c>
      <c r="K2508" s="34">
        <f>CONVERT(INDEX(Clg_StPt_Sch_EZ!$C$31:$I$54,MATCH(Schedules_8760!$C2508,Clg_StPt_Sch_EZ!$B$31:$B$54,0),MATCH(Schedules_8760!$F2508,Clg_StPt_Sch_EZ!$C$30:$I$30,0)),"F","C")</f>
        <v>25</v>
      </c>
      <c r="L2508" s="34">
        <f>CONVERT(INDEX(DHW_StPt_Sch_EZ!$C$4:$I$27,MATCH(Schedules_8760!$C2508,DHW_StPt_Sch_EZ!$B$4:$B$27,0),MATCH(Schedules_8760!$F2508,DHW_StPt_Sch_EZ!$C$3:$I$3,0)),"F","C")</f>
        <v>53.333333333333329</v>
      </c>
      <c r="M2508" s="34">
        <f>CONVERT(INDEX(DHW_StPt_Sch_EZ!$C$31:$I$54,MATCH(Schedules_8760!$C2508,DHW_StPt_Sch_EZ!$B$31:$B$54,0),MATCH(Schedules_8760!$F2508,DHW_StPt_Sch_EZ!$C$30:$I$30,0)),"F","C")</f>
        <v>53.333333333333329</v>
      </c>
      <c r="N2508" s="12"/>
      <c r="O2508" s="12"/>
      <c r="P2508" s="12"/>
    </row>
    <row r="2509" spans="1:16" x14ac:dyDescent="0.25">
      <c r="A2509" s="35">
        <v>2508</v>
      </c>
      <c r="B2509" s="89">
        <v>105.4583333333333</v>
      </c>
      <c r="C2509" s="35">
        <f t="shared" si="195"/>
        <v>12</v>
      </c>
      <c r="D2509" s="35">
        <f t="shared" si="198"/>
        <v>105</v>
      </c>
      <c r="E2509" s="35">
        <f t="shared" si="199"/>
        <v>7</v>
      </c>
      <c r="F2509" s="35" t="str">
        <f t="shared" si="196"/>
        <v>Saturday</v>
      </c>
      <c r="G2509" s="35">
        <f t="shared" si="197"/>
        <v>4</v>
      </c>
      <c r="H2509" s="34">
        <f>CONVERT(INDEX(Htg_StPt_Sch_EZ!$C$4:$I$27,MATCH(Schedules_8760!$C2509,Htg_StPt_Sch_EZ!$B$4:$B$27,0),MATCH(Schedules_8760!$F2509,Htg_StPt_Sch_EZ!$C$3:$I$3,0)),"F","C")</f>
        <v>20.555555555555554</v>
      </c>
      <c r="I2509" s="34">
        <f>CONVERT(INDEX(Htg_StPt_Sch_EZ!$C$31:$I$54,MATCH(Schedules_8760!$C2509,Htg_StPt_Sch_EZ!$B$31:$B$54,0),MATCH(Schedules_8760!$F2509,Htg_StPt_Sch_EZ!$C$30:$I$30,0)),"F","C")</f>
        <v>19.444444444444443</v>
      </c>
      <c r="J2509" s="34">
        <f>CONVERT(INDEX(Clg_StPt_Sch_EZ!$C$4:$I$27,MATCH(Schedules_8760!$C2509,Clg_StPt_Sch_EZ!$B$4:$B$27,0),MATCH(Schedules_8760!$F2509,Clg_StPt_Sch_EZ!$C$3:$I$3,0)),"F","C")</f>
        <v>25.555555555555554</v>
      </c>
      <c r="K2509" s="34">
        <f>CONVERT(INDEX(Clg_StPt_Sch_EZ!$C$31:$I$54,MATCH(Schedules_8760!$C2509,Clg_StPt_Sch_EZ!$B$31:$B$54,0),MATCH(Schedules_8760!$F2509,Clg_StPt_Sch_EZ!$C$30:$I$30,0)),"F","C")</f>
        <v>25</v>
      </c>
      <c r="L2509" s="34">
        <f>CONVERT(INDEX(DHW_StPt_Sch_EZ!$C$4:$I$27,MATCH(Schedules_8760!$C2509,DHW_StPt_Sch_EZ!$B$4:$B$27,0),MATCH(Schedules_8760!$F2509,DHW_StPt_Sch_EZ!$C$3:$I$3,0)),"F","C")</f>
        <v>53.333333333333329</v>
      </c>
      <c r="M2509" s="34">
        <f>CONVERT(INDEX(DHW_StPt_Sch_EZ!$C$31:$I$54,MATCH(Schedules_8760!$C2509,DHW_StPt_Sch_EZ!$B$31:$B$54,0),MATCH(Schedules_8760!$F2509,DHW_StPt_Sch_EZ!$C$30:$I$30,0)),"F","C")</f>
        <v>53.333333333333329</v>
      </c>
      <c r="N2509" s="12"/>
      <c r="O2509" s="12"/>
      <c r="P2509" s="12"/>
    </row>
    <row r="2510" spans="1:16" x14ac:dyDescent="0.25">
      <c r="A2510" s="35">
        <v>2509</v>
      </c>
      <c r="B2510" s="89">
        <v>105.5</v>
      </c>
      <c r="C2510" s="35">
        <f t="shared" si="195"/>
        <v>13</v>
      </c>
      <c r="D2510" s="35">
        <f t="shared" si="198"/>
        <v>105</v>
      </c>
      <c r="E2510" s="35">
        <f t="shared" si="199"/>
        <v>7</v>
      </c>
      <c r="F2510" s="35" t="str">
        <f t="shared" si="196"/>
        <v>Saturday</v>
      </c>
      <c r="G2510" s="35">
        <f t="shared" si="197"/>
        <v>4</v>
      </c>
      <c r="H2510" s="34">
        <f>CONVERT(INDEX(Htg_StPt_Sch_EZ!$C$4:$I$27,MATCH(Schedules_8760!$C2510,Htg_StPt_Sch_EZ!$B$4:$B$27,0),MATCH(Schedules_8760!$F2510,Htg_StPt_Sch_EZ!$C$3:$I$3,0)),"F","C")</f>
        <v>20.555555555555554</v>
      </c>
      <c r="I2510" s="34">
        <f>CONVERT(INDEX(Htg_StPt_Sch_EZ!$C$31:$I$54,MATCH(Schedules_8760!$C2510,Htg_StPt_Sch_EZ!$B$31:$B$54,0),MATCH(Schedules_8760!$F2510,Htg_StPt_Sch_EZ!$C$30:$I$30,0)),"F","C")</f>
        <v>19.444444444444443</v>
      </c>
      <c r="J2510" s="34">
        <f>CONVERT(INDEX(Clg_StPt_Sch_EZ!$C$4:$I$27,MATCH(Schedules_8760!$C2510,Clg_StPt_Sch_EZ!$B$4:$B$27,0),MATCH(Schedules_8760!$F2510,Clg_StPt_Sch_EZ!$C$3:$I$3,0)),"F","C")</f>
        <v>25.555555555555554</v>
      </c>
      <c r="K2510" s="34">
        <f>CONVERT(INDEX(Clg_StPt_Sch_EZ!$C$31:$I$54,MATCH(Schedules_8760!$C2510,Clg_StPt_Sch_EZ!$B$31:$B$54,0),MATCH(Schedules_8760!$F2510,Clg_StPt_Sch_EZ!$C$30:$I$30,0)),"F","C")</f>
        <v>25</v>
      </c>
      <c r="L2510" s="34">
        <f>CONVERT(INDEX(DHW_StPt_Sch_EZ!$C$4:$I$27,MATCH(Schedules_8760!$C2510,DHW_StPt_Sch_EZ!$B$4:$B$27,0),MATCH(Schedules_8760!$F2510,DHW_StPt_Sch_EZ!$C$3:$I$3,0)),"F","C")</f>
        <v>53.333333333333329</v>
      </c>
      <c r="M2510" s="34">
        <f>CONVERT(INDEX(DHW_StPt_Sch_EZ!$C$31:$I$54,MATCH(Schedules_8760!$C2510,DHW_StPt_Sch_EZ!$B$31:$B$54,0),MATCH(Schedules_8760!$F2510,DHW_StPt_Sch_EZ!$C$30:$I$30,0)),"F","C")</f>
        <v>53.333333333333329</v>
      </c>
      <c r="N2510" s="12"/>
      <c r="O2510" s="12"/>
      <c r="P2510" s="12"/>
    </row>
    <row r="2511" spans="1:16" x14ac:dyDescent="0.25">
      <c r="A2511" s="35">
        <v>2510</v>
      </c>
      <c r="B2511" s="89">
        <v>105.5416666666667</v>
      </c>
      <c r="C2511" s="35">
        <f t="shared" si="195"/>
        <v>14</v>
      </c>
      <c r="D2511" s="35">
        <f t="shared" si="198"/>
        <v>105</v>
      </c>
      <c r="E2511" s="35">
        <f t="shared" si="199"/>
        <v>7</v>
      </c>
      <c r="F2511" s="35" t="str">
        <f t="shared" si="196"/>
        <v>Saturday</v>
      </c>
      <c r="G2511" s="35">
        <f t="shared" si="197"/>
        <v>4</v>
      </c>
      <c r="H2511" s="34">
        <f>CONVERT(INDEX(Htg_StPt_Sch_EZ!$C$4:$I$27,MATCH(Schedules_8760!$C2511,Htg_StPt_Sch_EZ!$B$4:$B$27,0),MATCH(Schedules_8760!$F2511,Htg_StPt_Sch_EZ!$C$3:$I$3,0)),"F","C")</f>
        <v>20.555555555555554</v>
      </c>
      <c r="I2511" s="34">
        <f>CONVERT(INDEX(Htg_StPt_Sch_EZ!$C$31:$I$54,MATCH(Schedules_8760!$C2511,Htg_StPt_Sch_EZ!$B$31:$B$54,0),MATCH(Schedules_8760!$F2511,Htg_StPt_Sch_EZ!$C$30:$I$30,0)),"F","C")</f>
        <v>19.444444444444443</v>
      </c>
      <c r="J2511" s="34">
        <f>CONVERT(INDEX(Clg_StPt_Sch_EZ!$C$4:$I$27,MATCH(Schedules_8760!$C2511,Clg_StPt_Sch_EZ!$B$4:$B$27,0),MATCH(Schedules_8760!$F2511,Clg_StPt_Sch_EZ!$C$3:$I$3,0)),"F","C")</f>
        <v>25.555555555555554</v>
      </c>
      <c r="K2511" s="34">
        <f>CONVERT(INDEX(Clg_StPt_Sch_EZ!$C$31:$I$54,MATCH(Schedules_8760!$C2511,Clg_StPt_Sch_EZ!$B$31:$B$54,0),MATCH(Schedules_8760!$F2511,Clg_StPt_Sch_EZ!$C$30:$I$30,0)),"F","C")</f>
        <v>25</v>
      </c>
      <c r="L2511" s="34">
        <f>CONVERT(INDEX(DHW_StPt_Sch_EZ!$C$4:$I$27,MATCH(Schedules_8760!$C2511,DHW_StPt_Sch_EZ!$B$4:$B$27,0),MATCH(Schedules_8760!$F2511,DHW_StPt_Sch_EZ!$C$3:$I$3,0)),"F","C")</f>
        <v>53.333333333333329</v>
      </c>
      <c r="M2511" s="34">
        <f>CONVERT(INDEX(DHW_StPt_Sch_EZ!$C$31:$I$54,MATCH(Schedules_8760!$C2511,DHW_StPt_Sch_EZ!$B$31:$B$54,0),MATCH(Schedules_8760!$F2511,DHW_StPt_Sch_EZ!$C$30:$I$30,0)),"F","C")</f>
        <v>53.333333333333329</v>
      </c>
      <c r="N2511" s="12"/>
      <c r="O2511" s="12"/>
      <c r="P2511" s="12"/>
    </row>
    <row r="2512" spans="1:16" x14ac:dyDescent="0.25">
      <c r="A2512" s="35">
        <v>2511</v>
      </c>
      <c r="B2512" s="89">
        <v>105.5833333333333</v>
      </c>
      <c r="C2512" s="35">
        <f t="shared" si="195"/>
        <v>15</v>
      </c>
      <c r="D2512" s="35">
        <f t="shared" si="198"/>
        <v>105</v>
      </c>
      <c r="E2512" s="35">
        <f t="shared" si="199"/>
        <v>7</v>
      </c>
      <c r="F2512" s="35" t="str">
        <f t="shared" si="196"/>
        <v>Saturday</v>
      </c>
      <c r="G2512" s="35">
        <f t="shared" si="197"/>
        <v>4</v>
      </c>
      <c r="H2512" s="34">
        <f>CONVERT(INDEX(Htg_StPt_Sch_EZ!$C$4:$I$27,MATCH(Schedules_8760!$C2512,Htg_StPt_Sch_EZ!$B$4:$B$27,0),MATCH(Schedules_8760!$F2512,Htg_StPt_Sch_EZ!$C$3:$I$3,0)),"F","C")</f>
        <v>20.555555555555554</v>
      </c>
      <c r="I2512" s="34">
        <f>CONVERT(INDEX(Htg_StPt_Sch_EZ!$C$31:$I$54,MATCH(Schedules_8760!$C2512,Htg_StPt_Sch_EZ!$B$31:$B$54,0),MATCH(Schedules_8760!$F2512,Htg_StPt_Sch_EZ!$C$30:$I$30,0)),"F","C")</f>
        <v>21.111111111111111</v>
      </c>
      <c r="J2512" s="34">
        <f>CONVERT(INDEX(Clg_StPt_Sch_EZ!$C$4:$I$27,MATCH(Schedules_8760!$C2512,Clg_StPt_Sch_EZ!$B$4:$B$27,0),MATCH(Schedules_8760!$F2512,Clg_StPt_Sch_EZ!$C$3:$I$3,0)),"F","C")</f>
        <v>25.555555555555554</v>
      </c>
      <c r="K2512" s="34">
        <f>CONVERT(INDEX(Clg_StPt_Sch_EZ!$C$31:$I$54,MATCH(Schedules_8760!$C2512,Clg_StPt_Sch_EZ!$B$31:$B$54,0),MATCH(Schedules_8760!$F2512,Clg_StPt_Sch_EZ!$C$30:$I$30,0)),"F","C")</f>
        <v>25</v>
      </c>
      <c r="L2512" s="34">
        <f>CONVERT(INDEX(DHW_StPt_Sch_EZ!$C$4:$I$27,MATCH(Schedules_8760!$C2512,DHW_StPt_Sch_EZ!$B$4:$B$27,0),MATCH(Schedules_8760!$F2512,DHW_StPt_Sch_EZ!$C$3:$I$3,0)),"F","C")</f>
        <v>53.333333333333329</v>
      </c>
      <c r="M2512" s="34">
        <f>CONVERT(INDEX(DHW_StPt_Sch_EZ!$C$31:$I$54,MATCH(Schedules_8760!$C2512,DHW_StPt_Sch_EZ!$B$31:$B$54,0),MATCH(Schedules_8760!$F2512,DHW_StPt_Sch_EZ!$C$30:$I$30,0)),"F","C")</f>
        <v>53.333333333333329</v>
      </c>
      <c r="N2512" s="12"/>
      <c r="O2512" s="12"/>
      <c r="P2512" s="12"/>
    </row>
    <row r="2513" spans="1:16" x14ac:dyDescent="0.25">
      <c r="A2513" s="35">
        <v>2512</v>
      </c>
      <c r="B2513" s="89">
        <v>105.625</v>
      </c>
      <c r="C2513" s="35">
        <f t="shared" si="195"/>
        <v>16</v>
      </c>
      <c r="D2513" s="35">
        <f t="shared" si="198"/>
        <v>105</v>
      </c>
      <c r="E2513" s="35">
        <f t="shared" si="199"/>
        <v>7</v>
      </c>
      <c r="F2513" s="35" t="str">
        <f t="shared" si="196"/>
        <v>Saturday</v>
      </c>
      <c r="G2513" s="35">
        <f t="shared" si="197"/>
        <v>4</v>
      </c>
      <c r="H2513" s="34">
        <f>CONVERT(INDEX(Htg_StPt_Sch_EZ!$C$4:$I$27,MATCH(Schedules_8760!$C2513,Htg_StPt_Sch_EZ!$B$4:$B$27,0),MATCH(Schedules_8760!$F2513,Htg_StPt_Sch_EZ!$C$3:$I$3,0)),"F","C")</f>
        <v>20.555555555555554</v>
      </c>
      <c r="I2513" s="34">
        <f>CONVERT(INDEX(Htg_StPt_Sch_EZ!$C$31:$I$54,MATCH(Schedules_8760!$C2513,Htg_StPt_Sch_EZ!$B$31:$B$54,0),MATCH(Schedules_8760!$F2513,Htg_StPt_Sch_EZ!$C$30:$I$30,0)),"F","C")</f>
        <v>21.111111111111111</v>
      </c>
      <c r="J2513" s="34">
        <f>CONVERT(INDEX(Clg_StPt_Sch_EZ!$C$4:$I$27,MATCH(Schedules_8760!$C2513,Clg_StPt_Sch_EZ!$B$4:$B$27,0),MATCH(Schedules_8760!$F2513,Clg_StPt_Sch_EZ!$C$3:$I$3,0)),"F","C")</f>
        <v>25.555555555555554</v>
      </c>
      <c r="K2513" s="34">
        <f>CONVERT(INDEX(Clg_StPt_Sch_EZ!$C$31:$I$54,MATCH(Schedules_8760!$C2513,Clg_StPt_Sch_EZ!$B$31:$B$54,0),MATCH(Schedules_8760!$F2513,Clg_StPt_Sch_EZ!$C$30:$I$30,0)),"F","C")</f>
        <v>25</v>
      </c>
      <c r="L2513" s="34">
        <f>CONVERT(INDEX(DHW_StPt_Sch_EZ!$C$4:$I$27,MATCH(Schedules_8760!$C2513,DHW_StPt_Sch_EZ!$B$4:$B$27,0),MATCH(Schedules_8760!$F2513,DHW_StPt_Sch_EZ!$C$3:$I$3,0)),"F","C")</f>
        <v>53.333333333333329</v>
      </c>
      <c r="M2513" s="34">
        <f>CONVERT(INDEX(DHW_StPt_Sch_EZ!$C$31:$I$54,MATCH(Schedules_8760!$C2513,DHW_StPt_Sch_EZ!$B$31:$B$54,0),MATCH(Schedules_8760!$F2513,DHW_StPt_Sch_EZ!$C$30:$I$30,0)),"F","C")</f>
        <v>53.333333333333329</v>
      </c>
      <c r="N2513" s="12"/>
      <c r="O2513" s="12"/>
      <c r="P2513" s="12"/>
    </row>
    <row r="2514" spans="1:16" x14ac:dyDescent="0.25">
      <c r="A2514" s="35">
        <v>2513</v>
      </c>
      <c r="B2514" s="89">
        <v>105.6666666666667</v>
      </c>
      <c r="C2514" s="35">
        <f t="shared" si="195"/>
        <v>17</v>
      </c>
      <c r="D2514" s="35">
        <f t="shared" si="198"/>
        <v>105</v>
      </c>
      <c r="E2514" s="35">
        <f t="shared" si="199"/>
        <v>7</v>
      </c>
      <c r="F2514" s="35" t="str">
        <f t="shared" si="196"/>
        <v>Saturday</v>
      </c>
      <c r="G2514" s="35">
        <f t="shared" si="197"/>
        <v>4</v>
      </c>
      <c r="H2514" s="34">
        <f>CONVERT(INDEX(Htg_StPt_Sch_EZ!$C$4:$I$27,MATCH(Schedules_8760!$C2514,Htg_StPt_Sch_EZ!$B$4:$B$27,0),MATCH(Schedules_8760!$F2514,Htg_StPt_Sch_EZ!$C$3:$I$3,0)),"F","C")</f>
        <v>20.555555555555554</v>
      </c>
      <c r="I2514" s="34">
        <f>CONVERT(INDEX(Htg_StPt_Sch_EZ!$C$31:$I$54,MATCH(Schedules_8760!$C2514,Htg_StPt_Sch_EZ!$B$31:$B$54,0),MATCH(Schedules_8760!$F2514,Htg_StPt_Sch_EZ!$C$30:$I$30,0)),"F","C")</f>
        <v>17.777777777777779</v>
      </c>
      <c r="J2514" s="34">
        <f>CONVERT(INDEX(Clg_StPt_Sch_EZ!$C$4:$I$27,MATCH(Schedules_8760!$C2514,Clg_StPt_Sch_EZ!$B$4:$B$27,0),MATCH(Schedules_8760!$F2514,Clg_StPt_Sch_EZ!$C$3:$I$3,0)),"F","C")</f>
        <v>25.555555555555554</v>
      </c>
      <c r="K2514" s="34">
        <f>CONVERT(INDEX(Clg_StPt_Sch_EZ!$C$31:$I$54,MATCH(Schedules_8760!$C2514,Clg_StPt_Sch_EZ!$B$31:$B$54,0),MATCH(Schedules_8760!$F2514,Clg_StPt_Sch_EZ!$C$30:$I$30,0)),"F","C")</f>
        <v>25</v>
      </c>
      <c r="L2514" s="34">
        <f>CONVERT(INDEX(DHW_StPt_Sch_EZ!$C$4:$I$27,MATCH(Schedules_8760!$C2514,DHW_StPt_Sch_EZ!$B$4:$B$27,0),MATCH(Schedules_8760!$F2514,DHW_StPt_Sch_EZ!$C$3:$I$3,0)),"F","C")</f>
        <v>53.333333333333329</v>
      </c>
      <c r="M2514" s="34">
        <f>CONVERT(INDEX(DHW_StPt_Sch_EZ!$C$31:$I$54,MATCH(Schedules_8760!$C2514,DHW_StPt_Sch_EZ!$B$31:$B$54,0),MATCH(Schedules_8760!$F2514,DHW_StPt_Sch_EZ!$C$30:$I$30,0)),"F","C")</f>
        <v>53.333333333333329</v>
      </c>
      <c r="N2514" s="12"/>
      <c r="O2514" s="12"/>
      <c r="P2514" s="12"/>
    </row>
    <row r="2515" spans="1:16" x14ac:dyDescent="0.25">
      <c r="A2515" s="35">
        <v>2514</v>
      </c>
      <c r="B2515" s="89">
        <v>105.7083333333333</v>
      </c>
      <c r="C2515" s="35">
        <f t="shared" si="195"/>
        <v>18</v>
      </c>
      <c r="D2515" s="35">
        <f t="shared" si="198"/>
        <v>105</v>
      </c>
      <c r="E2515" s="35">
        <f t="shared" si="199"/>
        <v>7</v>
      </c>
      <c r="F2515" s="35" t="str">
        <f t="shared" si="196"/>
        <v>Saturday</v>
      </c>
      <c r="G2515" s="35">
        <f t="shared" si="197"/>
        <v>4</v>
      </c>
      <c r="H2515" s="34">
        <f>CONVERT(INDEX(Htg_StPt_Sch_EZ!$C$4:$I$27,MATCH(Schedules_8760!$C2515,Htg_StPt_Sch_EZ!$B$4:$B$27,0),MATCH(Schedules_8760!$F2515,Htg_StPt_Sch_EZ!$C$3:$I$3,0)),"F","C")</f>
        <v>20.555555555555554</v>
      </c>
      <c r="I2515" s="34">
        <f>CONVERT(INDEX(Htg_StPt_Sch_EZ!$C$31:$I$54,MATCH(Schedules_8760!$C2515,Htg_StPt_Sch_EZ!$B$31:$B$54,0),MATCH(Schedules_8760!$F2515,Htg_StPt_Sch_EZ!$C$30:$I$30,0)),"F","C")</f>
        <v>17.777777777777779</v>
      </c>
      <c r="J2515" s="34">
        <f>CONVERT(INDEX(Clg_StPt_Sch_EZ!$C$4:$I$27,MATCH(Schedules_8760!$C2515,Clg_StPt_Sch_EZ!$B$4:$B$27,0),MATCH(Schedules_8760!$F2515,Clg_StPt_Sch_EZ!$C$3:$I$3,0)),"F","C")</f>
        <v>25.555555555555554</v>
      </c>
      <c r="K2515" s="34">
        <f>CONVERT(INDEX(Clg_StPt_Sch_EZ!$C$31:$I$54,MATCH(Schedules_8760!$C2515,Clg_StPt_Sch_EZ!$B$31:$B$54,0),MATCH(Schedules_8760!$F2515,Clg_StPt_Sch_EZ!$C$30:$I$30,0)),"F","C")</f>
        <v>28.333333333333332</v>
      </c>
      <c r="L2515" s="34">
        <f>CONVERT(INDEX(DHW_StPt_Sch_EZ!$C$4:$I$27,MATCH(Schedules_8760!$C2515,DHW_StPt_Sch_EZ!$B$4:$B$27,0),MATCH(Schedules_8760!$F2515,DHW_StPt_Sch_EZ!$C$3:$I$3,0)),"F","C")</f>
        <v>53.333333333333329</v>
      </c>
      <c r="M2515" s="34">
        <f>CONVERT(INDEX(DHW_StPt_Sch_EZ!$C$31:$I$54,MATCH(Schedules_8760!$C2515,DHW_StPt_Sch_EZ!$B$31:$B$54,0),MATCH(Schedules_8760!$F2515,DHW_StPt_Sch_EZ!$C$30:$I$30,0)),"F","C")</f>
        <v>53.333333333333329</v>
      </c>
      <c r="N2515" s="12"/>
      <c r="O2515" s="12"/>
      <c r="P2515" s="12"/>
    </row>
    <row r="2516" spans="1:16" x14ac:dyDescent="0.25">
      <c r="A2516" s="35">
        <v>2515</v>
      </c>
      <c r="B2516" s="89">
        <v>105.75</v>
      </c>
      <c r="C2516" s="35">
        <f t="shared" si="195"/>
        <v>19</v>
      </c>
      <c r="D2516" s="35">
        <f t="shared" si="198"/>
        <v>105</v>
      </c>
      <c r="E2516" s="35">
        <f t="shared" si="199"/>
        <v>7</v>
      </c>
      <c r="F2516" s="35" t="str">
        <f t="shared" si="196"/>
        <v>Saturday</v>
      </c>
      <c r="G2516" s="35">
        <f t="shared" si="197"/>
        <v>4</v>
      </c>
      <c r="H2516" s="34">
        <f>CONVERT(INDEX(Htg_StPt_Sch_EZ!$C$4:$I$27,MATCH(Schedules_8760!$C2516,Htg_StPt_Sch_EZ!$B$4:$B$27,0),MATCH(Schedules_8760!$F2516,Htg_StPt_Sch_EZ!$C$3:$I$3,0)),"F","C")</f>
        <v>20.555555555555554</v>
      </c>
      <c r="I2516" s="34">
        <f>CONVERT(INDEX(Htg_StPt_Sch_EZ!$C$31:$I$54,MATCH(Schedules_8760!$C2516,Htg_StPt_Sch_EZ!$B$31:$B$54,0),MATCH(Schedules_8760!$F2516,Htg_StPt_Sch_EZ!$C$30:$I$30,0)),"F","C")</f>
        <v>18.333333333333332</v>
      </c>
      <c r="J2516" s="34">
        <f>CONVERT(INDEX(Clg_StPt_Sch_EZ!$C$4:$I$27,MATCH(Schedules_8760!$C2516,Clg_StPt_Sch_EZ!$B$4:$B$27,0),MATCH(Schedules_8760!$F2516,Clg_StPt_Sch_EZ!$C$3:$I$3,0)),"F","C")</f>
        <v>25.555555555555554</v>
      </c>
      <c r="K2516" s="34">
        <f>CONVERT(INDEX(Clg_StPt_Sch_EZ!$C$31:$I$54,MATCH(Schedules_8760!$C2516,Clg_StPt_Sch_EZ!$B$31:$B$54,0),MATCH(Schedules_8760!$F2516,Clg_StPt_Sch_EZ!$C$30:$I$30,0)),"F","C")</f>
        <v>28.333333333333332</v>
      </c>
      <c r="L2516" s="34">
        <f>CONVERT(INDEX(DHW_StPt_Sch_EZ!$C$4:$I$27,MATCH(Schedules_8760!$C2516,DHW_StPt_Sch_EZ!$B$4:$B$27,0),MATCH(Schedules_8760!$F2516,DHW_StPt_Sch_EZ!$C$3:$I$3,0)),"F","C")</f>
        <v>53.333333333333329</v>
      </c>
      <c r="M2516" s="34">
        <f>CONVERT(INDEX(DHW_StPt_Sch_EZ!$C$31:$I$54,MATCH(Schedules_8760!$C2516,DHW_StPt_Sch_EZ!$B$31:$B$54,0),MATCH(Schedules_8760!$F2516,DHW_StPt_Sch_EZ!$C$30:$I$30,0)),"F","C")</f>
        <v>53.333333333333329</v>
      </c>
      <c r="N2516" s="12"/>
      <c r="O2516" s="12"/>
      <c r="P2516" s="12"/>
    </row>
    <row r="2517" spans="1:16" x14ac:dyDescent="0.25">
      <c r="A2517" s="35">
        <v>2516</v>
      </c>
      <c r="B2517" s="89">
        <v>105.7916666666667</v>
      </c>
      <c r="C2517" s="35">
        <f t="shared" si="195"/>
        <v>20</v>
      </c>
      <c r="D2517" s="35">
        <f t="shared" si="198"/>
        <v>105</v>
      </c>
      <c r="E2517" s="35">
        <f t="shared" si="199"/>
        <v>7</v>
      </c>
      <c r="F2517" s="35" t="str">
        <f t="shared" si="196"/>
        <v>Saturday</v>
      </c>
      <c r="G2517" s="35">
        <f t="shared" si="197"/>
        <v>4</v>
      </c>
      <c r="H2517" s="34">
        <f>CONVERT(INDEX(Htg_StPt_Sch_EZ!$C$4:$I$27,MATCH(Schedules_8760!$C2517,Htg_StPt_Sch_EZ!$B$4:$B$27,0),MATCH(Schedules_8760!$F2517,Htg_StPt_Sch_EZ!$C$3:$I$3,0)),"F","C")</f>
        <v>20.555555555555554</v>
      </c>
      <c r="I2517" s="34">
        <f>CONVERT(INDEX(Htg_StPt_Sch_EZ!$C$31:$I$54,MATCH(Schedules_8760!$C2517,Htg_StPt_Sch_EZ!$B$31:$B$54,0),MATCH(Schedules_8760!$F2517,Htg_StPt_Sch_EZ!$C$30:$I$30,0)),"F","C")</f>
        <v>18.888888888888889</v>
      </c>
      <c r="J2517" s="34">
        <f>CONVERT(INDEX(Clg_StPt_Sch_EZ!$C$4:$I$27,MATCH(Schedules_8760!$C2517,Clg_StPt_Sch_EZ!$B$4:$B$27,0),MATCH(Schedules_8760!$F2517,Clg_StPt_Sch_EZ!$C$3:$I$3,0)),"F","C")</f>
        <v>25.555555555555554</v>
      </c>
      <c r="K2517" s="34">
        <f>CONVERT(INDEX(Clg_StPt_Sch_EZ!$C$31:$I$54,MATCH(Schedules_8760!$C2517,Clg_StPt_Sch_EZ!$B$31:$B$54,0),MATCH(Schedules_8760!$F2517,Clg_StPt_Sch_EZ!$C$30:$I$30,0)),"F","C")</f>
        <v>28.333333333333332</v>
      </c>
      <c r="L2517" s="34">
        <f>CONVERT(INDEX(DHW_StPt_Sch_EZ!$C$4:$I$27,MATCH(Schedules_8760!$C2517,DHW_StPt_Sch_EZ!$B$4:$B$27,0),MATCH(Schedules_8760!$F2517,DHW_StPt_Sch_EZ!$C$3:$I$3,0)),"F","C")</f>
        <v>53.333333333333329</v>
      </c>
      <c r="M2517" s="34">
        <f>CONVERT(INDEX(DHW_StPt_Sch_EZ!$C$31:$I$54,MATCH(Schedules_8760!$C2517,DHW_StPt_Sch_EZ!$B$31:$B$54,0),MATCH(Schedules_8760!$F2517,DHW_StPt_Sch_EZ!$C$30:$I$30,0)),"F","C")</f>
        <v>53.333333333333329</v>
      </c>
      <c r="N2517" s="12"/>
      <c r="O2517" s="12"/>
      <c r="P2517" s="12"/>
    </row>
    <row r="2518" spans="1:16" x14ac:dyDescent="0.25">
      <c r="A2518" s="35">
        <v>2517</v>
      </c>
      <c r="B2518" s="89">
        <v>105.8333333333333</v>
      </c>
      <c r="C2518" s="35">
        <f t="shared" si="195"/>
        <v>21</v>
      </c>
      <c r="D2518" s="35">
        <f t="shared" si="198"/>
        <v>105</v>
      </c>
      <c r="E2518" s="35">
        <f t="shared" si="199"/>
        <v>7</v>
      </c>
      <c r="F2518" s="35" t="str">
        <f t="shared" si="196"/>
        <v>Saturday</v>
      </c>
      <c r="G2518" s="35">
        <f t="shared" si="197"/>
        <v>4</v>
      </c>
      <c r="H2518" s="34">
        <f>CONVERT(INDEX(Htg_StPt_Sch_EZ!$C$4:$I$27,MATCH(Schedules_8760!$C2518,Htg_StPt_Sch_EZ!$B$4:$B$27,0),MATCH(Schedules_8760!$F2518,Htg_StPt_Sch_EZ!$C$3:$I$3,0)),"F","C")</f>
        <v>20.555555555555554</v>
      </c>
      <c r="I2518" s="34">
        <f>CONVERT(INDEX(Htg_StPt_Sch_EZ!$C$31:$I$54,MATCH(Schedules_8760!$C2518,Htg_StPt_Sch_EZ!$B$31:$B$54,0),MATCH(Schedules_8760!$F2518,Htg_StPt_Sch_EZ!$C$30:$I$30,0)),"F","C")</f>
        <v>19.444444444444443</v>
      </c>
      <c r="J2518" s="34">
        <f>CONVERT(INDEX(Clg_StPt_Sch_EZ!$C$4:$I$27,MATCH(Schedules_8760!$C2518,Clg_StPt_Sch_EZ!$B$4:$B$27,0),MATCH(Schedules_8760!$F2518,Clg_StPt_Sch_EZ!$C$3:$I$3,0)),"F","C")</f>
        <v>25.555555555555554</v>
      </c>
      <c r="K2518" s="34">
        <f>CONVERT(INDEX(Clg_StPt_Sch_EZ!$C$31:$I$54,MATCH(Schedules_8760!$C2518,Clg_StPt_Sch_EZ!$B$31:$B$54,0),MATCH(Schedules_8760!$F2518,Clg_StPt_Sch_EZ!$C$30:$I$30,0)),"F","C")</f>
        <v>28.333333333333332</v>
      </c>
      <c r="L2518" s="34">
        <f>CONVERT(INDEX(DHW_StPt_Sch_EZ!$C$4:$I$27,MATCH(Schedules_8760!$C2518,DHW_StPt_Sch_EZ!$B$4:$B$27,0),MATCH(Schedules_8760!$F2518,DHW_StPt_Sch_EZ!$C$3:$I$3,0)),"F","C")</f>
        <v>53.333333333333329</v>
      </c>
      <c r="M2518" s="34">
        <f>CONVERT(INDEX(DHW_StPt_Sch_EZ!$C$31:$I$54,MATCH(Schedules_8760!$C2518,DHW_StPt_Sch_EZ!$B$31:$B$54,0),MATCH(Schedules_8760!$F2518,DHW_StPt_Sch_EZ!$C$30:$I$30,0)),"F","C")</f>
        <v>53.333333333333329</v>
      </c>
      <c r="N2518" s="12"/>
      <c r="O2518" s="12"/>
      <c r="P2518" s="12"/>
    </row>
    <row r="2519" spans="1:16" x14ac:dyDescent="0.25">
      <c r="A2519" s="35">
        <v>2518</v>
      </c>
      <c r="B2519" s="89">
        <v>105.875</v>
      </c>
      <c r="C2519" s="35">
        <f t="shared" si="195"/>
        <v>22</v>
      </c>
      <c r="D2519" s="35">
        <f t="shared" si="198"/>
        <v>105</v>
      </c>
      <c r="E2519" s="35">
        <f t="shared" si="199"/>
        <v>7</v>
      </c>
      <c r="F2519" s="35" t="str">
        <f t="shared" si="196"/>
        <v>Saturday</v>
      </c>
      <c r="G2519" s="35">
        <f t="shared" si="197"/>
        <v>4</v>
      </c>
      <c r="H2519" s="34">
        <f>CONVERT(INDEX(Htg_StPt_Sch_EZ!$C$4:$I$27,MATCH(Schedules_8760!$C2519,Htg_StPt_Sch_EZ!$B$4:$B$27,0),MATCH(Schedules_8760!$F2519,Htg_StPt_Sch_EZ!$C$3:$I$3,0)),"F","C")</f>
        <v>20.555555555555554</v>
      </c>
      <c r="I2519" s="34">
        <f>CONVERT(INDEX(Htg_StPt_Sch_EZ!$C$31:$I$54,MATCH(Schedules_8760!$C2519,Htg_StPt_Sch_EZ!$B$31:$B$54,0),MATCH(Schedules_8760!$F2519,Htg_StPt_Sch_EZ!$C$30:$I$30,0)),"F","C")</f>
        <v>19.444444444444443</v>
      </c>
      <c r="J2519" s="34">
        <f>CONVERT(INDEX(Clg_StPt_Sch_EZ!$C$4:$I$27,MATCH(Schedules_8760!$C2519,Clg_StPt_Sch_EZ!$B$4:$B$27,0),MATCH(Schedules_8760!$F2519,Clg_StPt_Sch_EZ!$C$3:$I$3,0)),"F","C")</f>
        <v>25.555555555555554</v>
      </c>
      <c r="K2519" s="34">
        <f>CONVERT(INDEX(Clg_StPt_Sch_EZ!$C$31:$I$54,MATCH(Schedules_8760!$C2519,Clg_StPt_Sch_EZ!$B$31:$B$54,0),MATCH(Schedules_8760!$F2519,Clg_StPt_Sch_EZ!$C$30:$I$30,0)),"F","C")</f>
        <v>28.333333333333332</v>
      </c>
      <c r="L2519" s="34">
        <f>CONVERT(INDEX(DHW_StPt_Sch_EZ!$C$4:$I$27,MATCH(Schedules_8760!$C2519,DHW_StPt_Sch_EZ!$B$4:$B$27,0),MATCH(Schedules_8760!$F2519,DHW_StPt_Sch_EZ!$C$3:$I$3,0)),"F","C")</f>
        <v>53.333333333333329</v>
      </c>
      <c r="M2519" s="34">
        <f>CONVERT(INDEX(DHW_StPt_Sch_EZ!$C$31:$I$54,MATCH(Schedules_8760!$C2519,DHW_StPt_Sch_EZ!$B$31:$B$54,0),MATCH(Schedules_8760!$F2519,DHW_StPt_Sch_EZ!$C$30:$I$30,0)),"F","C")</f>
        <v>53.333333333333329</v>
      </c>
      <c r="N2519" s="12"/>
      <c r="O2519" s="12"/>
      <c r="P2519" s="12"/>
    </row>
    <row r="2520" spans="1:16" x14ac:dyDescent="0.25">
      <c r="A2520" s="35">
        <v>2519</v>
      </c>
      <c r="B2520" s="89">
        <v>105.9166666666667</v>
      </c>
      <c r="C2520" s="35">
        <f t="shared" si="195"/>
        <v>23</v>
      </c>
      <c r="D2520" s="35">
        <f t="shared" si="198"/>
        <v>105</v>
      </c>
      <c r="E2520" s="35">
        <f t="shared" si="199"/>
        <v>7</v>
      </c>
      <c r="F2520" s="35" t="str">
        <f t="shared" si="196"/>
        <v>Saturday</v>
      </c>
      <c r="G2520" s="35">
        <f t="shared" si="197"/>
        <v>4</v>
      </c>
      <c r="H2520" s="34">
        <f>CONVERT(INDEX(Htg_StPt_Sch_EZ!$C$4:$I$27,MATCH(Schedules_8760!$C2520,Htg_StPt_Sch_EZ!$B$4:$B$27,0),MATCH(Schedules_8760!$F2520,Htg_StPt_Sch_EZ!$C$3:$I$3,0)),"F","C")</f>
        <v>20.555555555555554</v>
      </c>
      <c r="I2520" s="34">
        <f>CONVERT(INDEX(Htg_StPt_Sch_EZ!$C$31:$I$54,MATCH(Schedules_8760!$C2520,Htg_StPt_Sch_EZ!$B$31:$B$54,0),MATCH(Schedules_8760!$F2520,Htg_StPt_Sch_EZ!$C$30:$I$30,0)),"F","C")</f>
        <v>19.444444444444443</v>
      </c>
      <c r="J2520" s="34">
        <f>CONVERT(INDEX(Clg_StPt_Sch_EZ!$C$4:$I$27,MATCH(Schedules_8760!$C2520,Clg_StPt_Sch_EZ!$B$4:$B$27,0),MATCH(Schedules_8760!$F2520,Clg_StPt_Sch_EZ!$C$3:$I$3,0)),"F","C")</f>
        <v>25.555555555555554</v>
      </c>
      <c r="K2520" s="34">
        <f>CONVERT(INDEX(Clg_StPt_Sch_EZ!$C$31:$I$54,MATCH(Schedules_8760!$C2520,Clg_StPt_Sch_EZ!$B$31:$B$54,0),MATCH(Schedules_8760!$F2520,Clg_StPt_Sch_EZ!$C$30:$I$30,0)),"F","C")</f>
        <v>28.333333333333332</v>
      </c>
      <c r="L2520" s="34">
        <f>CONVERT(INDEX(DHW_StPt_Sch_EZ!$C$4:$I$27,MATCH(Schedules_8760!$C2520,DHW_StPt_Sch_EZ!$B$4:$B$27,0),MATCH(Schedules_8760!$F2520,DHW_StPt_Sch_EZ!$C$3:$I$3,0)),"F","C")</f>
        <v>53.333333333333329</v>
      </c>
      <c r="M2520" s="34">
        <f>CONVERT(INDEX(DHW_StPt_Sch_EZ!$C$31:$I$54,MATCH(Schedules_8760!$C2520,DHW_StPt_Sch_EZ!$B$31:$B$54,0),MATCH(Schedules_8760!$F2520,DHW_StPt_Sch_EZ!$C$30:$I$30,0)),"F","C")</f>
        <v>53.333333333333329</v>
      </c>
      <c r="N2520" s="12"/>
      <c r="O2520" s="12"/>
      <c r="P2520" s="12"/>
    </row>
    <row r="2521" spans="1:16" x14ac:dyDescent="0.25">
      <c r="A2521" s="35">
        <v>2520</v>
      </c>
      <c r="B2521" s="89">
        <v>105.9583333333333</v>
      </c>
      <c r="C2521" s="35">
        <f t="shared" si="195"/>
        <v>24</v>
      </c>
      <c r="D2521" s="35">
        <f t="shared" si="198"/>
        <v>105</v>
      </c>
      <c r="E2521" s="35">
        <f t="shared" si="199"/>
        <v>7</v>
      </c>
      <c r="F2521" s="35" t="str">
        <f t="shared" si="196"/>
        <v>Saturday</v>
      </c>
      <c r="G2521" s="35">
        <f t="shared" si="197"/>
        <v>4</v>
      </c>
      <c r="H2521" s="34">
        <f>CONVERT(INDEX(Htg_StPt_Sch_EZ!$C$4:$I$27,MATCH(Schedules_8760!$C2521,Htg_StPt_Sch_EZ!$B$4:$B$27,0),MATCH(Schedules_8760!$F2521,Htg_StPt_Sch_EZ!$C$3:$I$3,0)),"F","C")</f>
        <v>20.555555555555554</v>
      </c>
      <c r="I2521" s="34">
        <f>CONVERT(INDEX(Htg_StPt_Sch_EZ!$C$31:$I$54,MATCH(Schedules_8760!$C2521,Htg_StPt_Sch_EZ!$B$31:$B$54,0),MATCH(Schedules_8760!$F2521,Htg_StPt_Sch_EZ!$C$30:$I$30,0)),"F","C")</f>
        <v>19.444444444444443</v>
      </c>
      <c r="J2521" s="34">
        <f>CONVERT(INDEX(Clg_StPt_Sch_EZ!$C$4:$I$27,MATCH(Schedules_8760!$C2521,Clg_StPt_Sch_EZ!$B$4:$B$27,0),MATCH(Schedules_8760!$F2521,Clg_StPt_Sch_EZ!$C$3:$I$3,0)),"F","C")</f>
        <v>25.555555555555554</v>
      </c>
      <c r="K2521" s="34">
        <f>CONVERT(INDEX(Clg_StPt_Sch_EZ!$C$31:$I$54,MATCH(Schedules_8760!$C2521,Clg_StPt_Sch_EZ!$B$31:$B$54,0),MATCH(Schedules_8760!$F2521,Clg_StPt_Sch_EZ!$C$30:$I$30,0)),"F","C")</f>
        <v>28.333333333333332</v>
      </c>
      <c r="L2521" s="34">
        <f>CONVERT(INDEX(DHW_StPt_Sch_EZ!$C$4:$I$27,MATCH(Schedules_8760!$C2521,DHW_StPt_Sch_EZ!$B$4:$B$27,0),MATCH(Schedules_8760!$F2521,DHW_StPt_Sch_EZ!$C$3:$I$3,0)),"F","C")</f>
        <v>53.333333333333329</v>
      </c>
      <c r="M2521" s="34">
        <f>CONVERT(INDEX(DHW_StPt_Sch_EZ!$C$31:$I$54,MATCH(Schedules_8760!$C2521,DHW_StPt_Sch_EZ!$B$31:$B$54,0),MATCH(Schedules_8760!$F2521,DHW_StPt_Sch_EZ!$C$30:$I$30,0)),"F","C")</f>
        <v>53.333333333333329</v>
      </c>
      <c r="N2521" s="12"/>
      <c r="O2521" s="12"/>
      <c r="P2521" s="12"/>
    </row>
    <row r="2522" spans="1:16" x14ac:dyDescent="0.25">
      <c r="A2522" s="35">
        <v>2521</v>
      </c>
      <c r="B2522" s="89">
        <v>106</v>
      </c>
      <c r="C2522" s="35">
        <f t="shared" si="195"/>
        <v>1</v>
      </c>
      <c r="D2522" s="35">
        <f t="shared" si="198"/>
        <v>106</v>
      </c>
      <c r="E2522" s="35">
        <f t="shared" si="199"/>
        <v>1</v>
      </c>
      <c r="F2522" s="35" t="str">
        <f t="shared" si="196"/>
        <v>Sunday</v>
      </c>
      <c r="G2522" s="35">
        <f t="shared" si="197"/>
        <v>4</v>
      </c>
      <c r="H2522" s="34">
        <f>CONVERT(INDEX(Htg_StPt_Sch_EZ!$C$4:$I$27,MATCH(Schedules_8760!$C2522,Htg_StPt_Sch_EZ!$B$4:$B$27,0),MATCH(Schedules_8760!$F2522,Htg_StPt_Sch_EZ!$C$3:$I$3,0)),"F","C")</f>
        <v>20.555555555555554</v>
      </c>
      <c r="I2522" s="34">
        <f>CONVERT(INDEX(Htg_StPt_Sch_EZ!$C$31:$I$54,MATCH(Schedules_8760!$C2522,Htg_StPt_Sch_EZ!$B$31:$B$54,0),MATCH(Schedules_8760!$F2522,Htg_StPt_Sch_EZ!$C$30:$I$30,0)),"F","C")</f>
        <v>19.444444444444443</v>
      </c>
      <c r="J2522" s="34">
        <f>CONVERT(INDEX(Clg_StPt_Sch_EZ!$C$4:$I$27,MATCH(Schedules_8760!$C2522,Clg_StPt_Sch_EZ!$B$4:$B$27,0),MATCH(Schedules_8760!$F2522,Clg_StPt_Sch_EZ!$C$3:$I$3,0)),"F","C")</f>
        <v>25.555555555555554</v>
      </c>
      <c r="K2522" s="34">
        <f>CONVERT(INDEX(Clg_StPt_Sch_EZ!$C$31:$I$54,MATCH(Schedules_8760!$C2522,Clg_StPt_Sch_EZ!$B$31:$B$54,0),MATCH(Schedules_8760!$F2522,Clg_StPt_Sch_EZ!$C$30:$I$30,0)),"F","C")</f>
        <v>28.333333333333332</v>
      </c>
      <c r="L2522" s="34">
        <f>CONVERT(INDEX(DHW_StPt_Sch_EZ!$C$4:$I$27,MATCH(Schedules_8760!$C2522,DHW_StPt_Sch_EZ!$B$4:$B$27,0),MATCH(Schedules_8760!$F2522,DHW_StPt_Sch_EZ!$C$3:$I$3,0)),"F","C")</f>
        <v>53.333333333333329</v>
      </c>
      <c r="M2522" s="34">
        <f>CONVERT(INDEX(DHW_StPt_Sch_EZ!$C$31:$I$54,MATCH(Schedules_8760!$C2522,DHW_StPt_Sch_EZ!$B$31:$B$54,0),MATCH(Schedules_8760!$F2522,DHW_StPt_Sch_EZ!$C$30:$I$30,0)),"F","C")</f>
        <v>53.333333333333329</v>
      </c>
      <c r="N2522" s="12"/>
      <c r="O2522" s="12"/>
      <c r="P2522" s="12"/>
    </row>
    <row r="2523" spans="1:16" x14ac:dyDescent="0.25">
      <c r="A2523" s="35">
        <v>2522</v>
      </c>
      <c r="B2523" s="89">
        <v>106.0416666666667</v>
      </c>
      <c r="C2523" s="35">
        <f t="shared" si="195"/>
        <v>2</v>
      </c>
      <c r="D2523" s="35">
        <f t="shared" si="198"/>
        <v>106</v>
      </c>
      <c r="E2523" s="35">
        <f t="shared" si="199"/>
        <v>1</v>
      </c>
      <c r="F2523" s="35" t="str">
        <f t="shared" si="196"/>
        <v>Sunday</v>
      </c>
      <c r="G2523" s="35">
        <f t="shared" si="197"/>
        <v>4</v>
      </c>
      <c r="H2523" s="34">
        <f>CONVERT(INDEX(Htg_StPt_Sch_EZ!$C$4:$I$27,MATCH(Schedules_8760!$C2523,Htg_StPt_Sch_EZ!$B$4:$B$27,0),MATCH(Schedules_8760!$F2523,Htg_StPt_Sch_EZ!$C$3:$I$3,0)),"F","C")</f>
        <v>20.555555555555554</v>
      </c>
      <c r="I2523" s="34">
        <f>CONVERT(INDEX(Htg_StPt_Sch_EZ!$C$31:$I$54,MATCH(Schedules_8760!$C2523,Htg_StPt_Sch_EZ!$B$31:$B$54,0),MATCH(Schedules_8760!$F2523,Htg_StPt_Sch_EZ!$C$30:$I$30,0)),"F","C")</f>
        <v>19.444444444444443</v>
      </c>
      <c r="J2523" s="34">
        <f>CONVERT(INDEX(Clg_StPt_Sch_EZ!$C$4:$I$27,MATCH(Schedules_8760!$C2523,Clg_StPt_Sch_EZ!$B$4:$B$27,0),MATCH(Schedules_8760!$F2523,Clg_StPt_Sch_EZ!$C$3:$I$3,0)),"F","C")</f>
        <v>25.555555555555554</v>
      </c>
      <c r="K2523" s="34">
        <f>CONVERT(INDEX(Clg_StPt_Sch_EZ!$C$31:$I$54,MATCH(Schedules_8760!$C2523,Clg_StPt_Sch_EZ!$B$31:$B$54,0),MATCH(Schedules_8760!$F2523,Clg_StPt_Sch_EZ!$C$30:$I$30,0)),"F","C")</f>
        <v>28.333333333333332</v>
      </c>
      <c r="L2523" s="34">
        <f>CONVERT(INDEX(DHW_StPt_Sch_EZ!$C$4:$I$27,MATCH(Schedules_8760!$C2523,DHW_StPt_Sch_EZ!$B$4:$B$27,0),MATCH(Schedules_8760!$F2523,DHW_StPt_Sch_EZ!$C$3:$I$3,0)),"F","C")</f>
        <v>53.333333333333329</v>
      </c>
      <c r="M2523" s="34">
        <f>CONVERT(INDEX(DHW_StPt_Sch_EZ!$C$31:$I$54,MATCH(Schedules_8760!$C2523,DHW_StPt_Sch_EZ!$B$31:$B$54,0),MATCH(Schedules_8760!$F2523,DHW_StPt_Sch_EZ!$C$30:$I$30,0)),"F","C")</f>
        <v>53.333333333333329</v>
      </c>
      <c r="N2523" s="12"/>
      <c r="O2523" s="12"/>
      <c r="P2523" s="12"/>
    </row>
    <row r="2524" spans="1:16" x14ac:dyDescent="0.25">
      <c r="A2524" s="35">
        <v>2523</v>
      </c>
      <c r="B2524" s="89">
        <v>106.0833333333333</v>
      </c>
      <c r="C2524" s="35">
        <f t="shared" si="195"/>
        <v>3</v>
      </c>
      <c r="D2524" s="35">
        <f t="shared" si="198"/>
        <v>106</v>
      </c>
      <c r="E2524" s="35">
        <f t="shared" si="199"/>
        <v>1</v>
      </c>
      <c r="F2524" s="35" t="str">
        <f t="shared" si="196"/>
        <v>Sunday</v>
      </c>
      <c r="G2524" s="35">
        <f t="shared" si="197"/>
        <v>4</v>
      </c>
      <c r="H2524" s="34">
        <f>CONVERT(INDEX(Htg_StPt_Sch_EZ!$C$4:$I$27,MATCH(Schedules_8760!$C2524,Htg_StPt_Sch_EZ!$B$4:$B$27,0),MATCH(Schedules_8760!$F2524,Htg_StPt_Sch_EZ!$C$3:$I$3,0)),"F","C")</f>
        <v>20.555555555555554</v>
      </c>
      <c r="I2524" s="34">
        <f>CONVERT(INDEX(Htg_StPt_Sch_EZ!$C$31:$I$54,MATCH(Schedules_8760!$C2524,Htg_StPt_Sch_EZ!$B$31:$B$54,0),MATCH(Schedules_8760!$F2524,Htg_StPt_Sch_EZ!$C$30:$I$30,0)),"F","C")</f>
        <v>19.444444444444443</v>
      </c>
      <c r="J2524" s="34">
        <f>CONVERT(INDEX(Clg_StPt_Sch_EZ!$C$4:$I$27,MATCH(Schedules_8760!$C2524,Clg_StPt_Sch_EZ!$B$4:$B$27,0),MATCH(Schedules_8760!$F2524,Clg_StPt_Sch_EZ!$C$3:$I$3,0)),"F","C")</f>
        <v>25.555555555555554</v>
      </c>
      <c r="K2524" s="34">
        <f>CONVERT(INDEX(Clg_StPt_Sch_EZ!$C$31:$I$54,MATCH(Schedules_8760!$C2524,Clg_StPt_Sch_EZ!$B$31:$B$54,0),MATCH(Schedules_8760!$F2524,Clg_StPt_Sch_EZ!$C$30:$I$30,0)),"F","C")</f>
        <v>28.333333333333332</v>
      </c>
      <c r="L2524" s="34">
        <f>CONVERT(INDEX(DHW_StPt_Sch_EZ!$C$4:$I$27,MATCH(Schedules_8760!$C2524,DHW_StPt_Sch_EZ!$B$4:$B$27,0),MATCH(Schedules_8760!$F2524,DHW_StPt_Sch_EZ!$C$3:$I$3,0)),"F","C")</f>
        <v>53.333333333333329</v>
      </c>
      <c r="M2524" s="34">
        <f>CONVERT(INDEX(DHW_StPt_Sch_EZ!$C$31:$I$54,MATCH(Schedules_8760!$C2524,DHW_StPt_Sch_EZ!$B$31:$B$54,0),MATCH(Schedules_8760!$F2524,DHW_StPt_Sch_EZ!$C$30:$I$30,0)),"F","C")</f>
        <v>53.333333333333329</v>
      </c>
      <c r="N2524" s="12"/>
      <c r="O2524" s="12"/>
      <c r="P2524" s="12"/>
    </row>
    <row r="2525" spans="1:16" x14ac:dyDescent="0.25">
      <c r="A2525" s="35">
        <v>2524</v>
      </c>
      <c r="B2525" s="89">
        <v>106.125</v>
      </c>
      <c r="C2525" s="35">
        <f t="shared" si="195"/>
        <v>4</v>
      </c>
      <c r="D2525" s="35">
        <f t="shared" si="198"/>
        <v>106</v>
      </c>
      <c r="E2525" s="35">
        <f t="shared" si="199"/>
        <v>1</v>
      </c>
      <c r="F2525" s="35" t="str">
        <f t="shared" si="196"/>
        <v>Sunday</v>
      </c>
      <c r="G2525" s="35">
        <f t="shared" si="197"/>
        <v>4</v>
      </c>
      <c r="H2525" s="34">
        <f>CONVERT(INDEX(Htg_StPt_Sch_EZ!$C$4:$I$27,MATCH(Schedules_8760!$C2525,Htg_StPt_Sch_EZ!$B$4:$B$27,0),MATCH(Schedules_8760!$F2525,Htg_StPt_Sch_EZ!$C$3:$I$3,0)),"F","C")</f>
        <v>20.555555555555554</v>
      </c>
      <c r="I2525" s="34">
        <f>CONVERT(INDEX(Htg_StPt_Sch_EZ!$C$31:$I$54,MATCH(Schedules_8760!$C2525,Htg_StPt_Sch_EZ!$B$31:$B$54,0),MATCH(Schedules_8760!$F2525,Htg_StPt_Sch_EZ!$C$30:$I$30,0)),"F","C")</f>
        <v>19.444444444444443</v>
      </c>
      <c r="J2525" s="34">
        <f>CONVERT(INDEX(Clg_StPt_Sch_EZ!$C$4:$I$27,MATCH(Schedules_8760!$C2525,Clg_StPt_Sch_EZ!$B$4:$B$27,0),MATCH(Schedules_8760!$F2525,Clg_StPt_Sch_EZ!$C$3:$I$3,0)),"F","C")</f>
        <v>25.555555555555554</v>
      </c>
      <c r="K2525" s="34">
        <f>CONVERT(INDEX(Clg_StPt_Sch_EZ!$C$31:$I$54,MATCH(Schedules_8760!$C2525,Clg_StPt_Sch_EZ!$B$31:$B$54,0),MATCH(Schedules_8760!$F2525,Clg_StPt_Sch_EZ!$C$30:$I$30,0)),"F","C")</f>
        <v>28.333333333333332</v>
      </c>
      <c r="L2525" s="34">
        <f>CONVERT(INDEX(DHW_StPt_Sch_EZ!$C$4:$I$27,MATCH(Schedules_8760!$C2525,DHW_StPt_Sch_EZ!$B$4:$B$27,0),MATCH(Schedules_8760!$F2525,DHW_StPt_Sch_EZ!$C$3:$I$3,0)),"F","C")</f>
        <v>53.333333333333329</v>
      </c>
      <c r="M2525" s="34">
        <f>CONVERT(INDEX(DHW_StPt_Sch_EZ!$C$31:$I$54,MATCH(Schedules_8760!$C2525,DHW_StPt_Sch_EZ!$B$31:$B$54,0),MATCH(Schedules_8760!$F2525,DHW_StPt_Sch_EZ!$C$30:$I$30,0)),"F","C")</f>
        <v>53.333333333333329</v>
      </c>
      <c r="N2525" s="12"/>
      <c r="O2525" s="12"/>
      <c r="P2525" s="12"/>
    </row>
    <row r="2526" spans="1:16" x14ac:dyDescent="0.25">
      <c r="A2526" s="35">
        <v>2525</v>
      </c>
      <c r="B2526" s="89">
        <v>106.1666666666667</v>
      </c>
      <c r="C2526" s="35">
        <f t="shared" si="195"/>
        <v>5</v>
      </c>
      <c r="D2526" s="35">
        <f t="shared" si="198"/>
        <v>106</v>
      </c>
      <c r="E2526" s="35">
        <f t="shared" si="199"/>
        <v>1</v>
      </c>
      <c r="F2526" s="35" t="str">
        <f t="shared" si="196"/>
        <v>Sunday</v>
      </c>
      <c r="G2526" s="35">
        <f t="shared" si="197"/>
        <v>4</v>
      </c>
      <c r="H2526" s="34">
        <f>CONVERT(INDEX(Htg_StPt_Sch_EZ!$C$4:$I$27,MATCH(Schedules_8760!$C2526,Htg_StPt_Sch_EZ!$B$4:$B$27,0),MATCH(Schedules_8760!$F2526,Htg_StPt_Sch_EZ!$C$3:$I$3,0)),"F","C")</f>
        <v>20.555555555555554</v>
      </c>
      <c r="I2526" s="34">
        <f>CONVERT(INDEX(Htg_StPt_Sch_EZ!$C$31:$I$54,MATCH(Schedules_8760!$C2526,Htg_StPt_Sch_EZ!$B$31:$B$54,0),MATCH(Schedules_8760!$F2526,Htg_StPt_Sch_EZ!$C$30:$I$30,0)),"F","C")</f>
        <v>19.444444444444443</v>
      </c>
      <c r="J2526" s="34">
        <f>CONVERT(INDEX(Clg_StPt_Sch_EZ!$C$4:$I$27,MATCH(Schedules_8760!$C2526,Clg_StPt_Sch_EZ!$B$4:$B$27,0),MATCH(Schedules_8760!$F2526,Clg_StPt_Sch_EZ!$C$3:$I$3,0)),"F","C")</f>
        <v>25.555555555555554</v>
      </c>
      <c r="K2526" s="34">
        <f>CONVERT(INDEX(Clg_StPt_Sch_EZ!$C$31:$I$54,MATCH(Schedules_8760!$C2526,Clg_StPt_Sch_EZ!$B$31:$B$54,0),MATCH(Schedules_8760!$F2526,Clg_StPt_Sch_EZ!$C$30:$I$30,0)),"F","C")</f>
        <v>28.333333333333332</v>
      </c>
      <c r="L2526" s="34">
        <f>CONVERT(INDEX(DHW_StPt_Sch_EZ!$C$4:$I$27,MATCH(Schedules_8760!$C2526,DHW_StPt_Sch_EZ!$B$4:$B$27,0),MATCH(Schedules_8760!$F2526,DHW_StPt_Sch_EZ!$C$3:$I$3,0)),"F","C")</f>
        <v>53.333333333333329</v>
      </c>
      <c r="M2526" s="34">
        <f>CONVERT(INDEX(DHW_StPt_Sch_EZ!$C$31:$I$54,MATCH(Schedules_8760!$C2526,DHW_StPt_Sch_EZ!$B$31:$B$54,0),MATCH(Schedules_8760!$F2526,DHW_StPt_Sch_EZ!$C$30:$I$30,0)),"F","C")</f>
        <v>53.333333333333329</v>
      </c>
      <c r="N2526" s="12"/>
      <c r="O2526" s="12"/>
      <c r="P2526" s="12"/>
    </row>
    <row r="2527" spans="1:16" x14ac:dyDescent="0.25">
      <c r="A2527" s="35">
        <v>2526</v>
      </c>
      <c r="B2527" s="89">
        <v>106.2083333333333</v>
      </c>
      <c r="C2527" s="35">
        <f t="shared" si="195"/>
        <v>6</v>
      </c>
      <c r="D2527" s="35">
        <f t="shared" si="198"/>
        <v>106</v>
      </c>
      <c r="E2527" s="35">
        <f t="shared" si="199"/>
        <v>1</v>
      </c>
      <c r="F2527" s="35" t="str">
        <f t="shared" si="196"/>
        <v>Sunday</v>
      </c>
      <c r="G2527" s="35">
        <f t="shared" si="197"/>
        <v>4</v>
      </c>
      <c r="H2527" s="34">
        <f>CONVERT(INDEX(Htg_StPt_Sch_EZ!$C$4:$I$27,MATCH(Schedules_8760!$C2527,Htg_StPt_Sch_EZ!$B$4:$B$27,0),MATCH(Schedules_8760!$F2527,Htg_StPt_Sch_EZ!$C$3:$I$3,0)),"F","C")</f>
        <v>20.555555555555554</v>
      </c>
      <c r="I2527" s="34">
        <f>CONVERT(INDEX(Htg_StPt_Sch_EZ!$C$31:$I$54,MATCH(Schedules_8760!$C2527,Htg_StPt_Sch_EZ!$B$31:$B$54,0),MATCH(Schedules_8760!$F2527,Htg_StPt_Sch_EZ!$C$30:$I$30,0)),"F","C")</f>
        <v>19.444444444444443</v>
      </c>
      <c r="J2527" s="34">
        <f>CONVERT(INDEX(Clg_StPt_Sch_EZ!$C$4:$I$27,MATCH(Schedules_8760!$C2527,Clg_StPt_Sch_EZ!$B$4:$B$27,0),MATCH(Schedules_8760!$F2527,Clg_StPt_Sch_EZ!$C$3:$I$3,0)),"F","C")</f>
        <v>25.555555555555554</v>
      </c>
      <c r="K2527" s="34">
        <f>CONVERT(INDEX(Clg_StPt_Sch_EZ!$C$31:$I$54,MATCH(Schedules_8760!$C2527,Clg_StPt_Sch_EZ!$B$31:$B$54,0),MATCH(Schedules_8760!$F2527,Clg_StPt_Sch_EZ!$C$30:$I$30,0)),"F","C")</f>
        <v>28.333333333333332</v>
      </c>
      <c r="L2527" s="34">
        <f>CONVERT(INDEX(DHW_StPt_Sch_EZ!$C$4:$I$27,MATCH(Schedules_8760!$C2527,DHW_StPt_Sch_EZ!$B$4:$B$27,0),MATCH(Schedules_8760!$F2527,DHW_StPt_Sch_EZ!$C$3:$I$3,0)),"F","C")</f>
        <v>53.333333333333329</v>
      </c>
      <c r="M2527" s="34">
        <f>CONVERT(INDEX(DHW_StPt_Sch_EZ!$C$31:$I$54,MATCH(Schedules_8760!$C2527,DHW_StPt_Sch_EZ!$B$31:$B$54,0),MATCH(Schedules_8760!$F2527,DHW_StPt_Sch_EZ!$C$30:$I$30,0)),"F","C")</f>
        <v>53.333333333333329</v>
      </c>
      <c r="N2527" s="12"/>
      <c r="O2527" s="12"/>
      <c r="P2527" s="12"/>
    </row>
    <row r="2528" spans="1:16" x14ac:dyDescent="0.25">
      <c r="A2528" s="35">
        <v>2527</v>
      </c>
      <c r="B2528" s="89">
        <v>106.25</v>
      </c>
      <c r="C2528" s="35">
        <f t="shared" si="195"/>
        <v>7</v>
      </c>
      <c r="D2528" s="35">
        <f t="shared" si="198"/>
        <v>106</v>
      </c>
      <c r="E2528" s="35">
        <f t="shared" si="199"/>
        <v>1</v>
      </c>
      <c r="F2528" s="35" t="str">
        <f t="shared" si="196"/>
        <v>Sunday</v>
      </c>
      <c r="G2528" s="35">
        <f t="shared" si="197"/>
        <v>4</v>
      </c>
      <c r="H2528" s="34">
        <f>CONVERT(INDEX(Htg_StPt_Sch_EZ!$C$4:$I$27,MATCH(Schedules_8760!$C2528,Htg_StPt_Sch_EZ!$B$4:$B$27,0),MATCH(Schedules_8760!$F2528,Htg_StPt_Sch_EZ!$C$3:$I$3,0)),"F","C")</f>
        <v>20.555555555555554</v>
      </c>
      <c r="I2528" s="34">
        <f>CONVERT(INDEX(Htg_StPt_Sch_EZ!$C$31:$I$54,MATCH(Schedules_8760!$C2528,Htg_StPt_Sch_EZ!$B$31:$B$54,0),MATCH(Schedules_8760!$F2528,Htg_StPt_Sch_EZ!$C$30:$I$30,0)),"F","C")</f>
        <v>19.444444444444443</v>
      </c>
      <c r="J2528" s="34">
        <f>CONVERT(INDEX(Clg_StPt_Sch_EZ!$C$4:$I$27,MATCH(Schedules_8760!$C2528,Clg_StPt_Sch_EZ!$B$4:$B$27,0),MATCH(Schedules_8760!$F2528,Clg_StPt_Sch_EZ!$C$3:$I$3,0)),"F","C")</f>
        <v>25.555555555555554</v>
      </c>
      <c r="K2528" s="34">
        <f>CONVERT(INDEX(Clg_StPt_Sch_EZ!$C$31:$I$54,MATCH(Schedules_8760!$C2528,Clg_StPt_Sch_EZ!$B$31:$B$54,0),MATCH(Schedules_8760!$F2528,Clg_StPt_Sch_EZ!$C$30:$I$30,0)),"F","C")</f>
        <v>28.333333333333332</v>
      </c>
      <c r="L2528" s="34">
        <f>CONVERT(INDEX(DHW_StPt_Sch_EZ!$C$4:$I$27,MATCH(Schedules_8760!$C2528,DHW_StPt_Sch_EZ!$B$4:$B$27,0),MATCH(Schedules_8760!$F2528,DHW_StPt_Sch_EZ!$C$3:$I$3,0)),"F","C")</f>
        <v>53.333333333333329</v>
      </c>
      <c r="M2528" s="34">
        <f>CONVERT(INDEX(DHW_StPt_Sch_EZ!$C$31:$I$54,MATCH(Schedules_8760!$C2528,DHW_StPt_Sch_EZ!$B$31:$B$54,0),MATCH(Schedules_8760!$F2528,DHW_StPt_Sch_EZ!$C$30:$I$30,0)),"F","C")</f>
        <v>53.333333333333329</v>
      </c>
      <c r="N2528" s="12"/>
      <c r="O2528" s="12"/>
      <c r="P2528" s="12"/>
    </row>
    <row r="2529" spans="1:16" x14ac:dyDescent="0.25">
      <c r="A2529" s="35">
        <v>2528</v>
      </c>
      <c r="B2529" s="89">
        <v>106.2916666666667</v>
      </c>
      <c r="C2529" s="35">
        <f t="shared" si="195"/>
        <v>8</v>
      </c>
      <c r="D2529" s="35">
        <f t="shared" si="198"/>
        <v>106</v>
      </c>
      <c r="E2529" s="35">
        <f t="shared" si="199"/>
        <v>1</v>
      </c>
      <c r="F2529" s="35" t="str">
        <f t="shared" si="196"/>
        <v>Sunday</v>
      </c>
      <c r="G2529" s="35">
        <f t="shared" si="197"/>
        <v>4</v>
      </c>
      <c r="H2529" s="34">
        <f>CONVERT(INDEX(Htg_StPt_Sch_EZ!$C$4:$I$27,MATCH(Schedules_8760!$C2529,Htg_StPt_Sch_EZ!$B$4:$B$27,0),MATCH(Schedules_8760!$F2529,Htg_StPt_Sch_EZ!$C$3:$I$3,0)),"F","C")</f>
        <v>20.555555555555554</v>
      </c>
      <c r="I2529" s="34">
        <f>CONVERT(INDEX(Htg_StPt_Sch_EZ!$C$31:$I$54,MATCH(Schedules_8760!$C2529,Htg_StPt_Sch_EZ!$B$31:$B$54,0),MATCH(Schedules_8760!$F2529,Htg_StPt_Sch_EZ!$C$30:$I$30,0)),"F","C")</f>
        <v>19.444444444444443</v>
      </c>
      <c r="J2529" s="34">
        <f>CONVERT(INDEX(Clg_StPt_Sch_EZ!$C$4:$I$27,MATCH(Schedules_8760!$C2529,Clg_StPt_Sch_EZ!$B$4:$B$27,0),MATCH(Schedules_8760!$F2529,Clg_StPt_Sch_EZ!$C$3:$I$3,0)),"F","C")</f>
        <v>25.555555555555554</v>
      </c>
      <c r="K2529" s="34">
        <f>CONVERT(INDEX(Clg_StPt_Sch_EZ!$C$31:$I$54,MATCH(Schedules_8760!$C2529,Clg_StPt_Sch_EZ!$B$31:$B$54,0),MATCH(Schedules_8760!$F2529,Clg_StPt_Sch_EZ!$C$30:$I$30,0)),"F","C")</f>
        <v>25</v>
      </c>
      <c r="L2529" s="34">
        <f>CONVERT(INDEX(DHW_StPt_Sch_EZ!$C$4:$I$27,MATCH(Schedules_8760!$C2529,DHW_StPt_Sch_EZ!$B$4:$B$27,0),MATCH(Schedules_8760!$F2529,DHW_StPt_Sch_EZ!$C$3:$I$3,0)),"F","C")</f>
        <v>53.333333333333329</v>
      </c>
      <c r="M2529" s="34">
        <f>CONVERT(INDEX(DHW_StPt_Sch_EZ!$C$31:$I$54,MATCH(Schedules_8760!$C2529,DHW_StPt_Sch_EZ!$B$31:$B$54,0),MATCH(Schedules_8760!$F2529,DHW_StPt_Sch_EZ!$C$30:$I$30,0)),"F","C")</f>
        <v>53.333333333333329</v>
      </c>
      <c r="N2529" s="12"/>
      <c r="O2529" s="12"/>
      <c r="P2529" s="12"/>
    </row>
    <row r="2530" spans="1:16" x14ac:dyDescent="0.25">
      <c r="A2530" s="35">
        <v>2529</v>
      </c>
      <c r="B2530" s="89">
        <v>106.3333333333333</v>
      </c>
      <c r="C2530" s="35">
        <f t="shared" si="195"/>
        <v>9</v>
      </c>
      <c r="D2530" s="35">
        <f t="shared" si="198"/>
        <v>106</v>
      </c>
      <c r="E2530" s="35">
        <f t="shared" si="199"/>
        <v>1</v>
      </c>
      <c r="F2530" s="35" t="str">
        <f t="shared" si="196"/>
        <v>Sunday</v>
      </c>
      <c r="G2530" s="35">
        <f t="shared" si="197"/>
        <v>4</v>
      </c>
      <c r="H2530" s="34">
        <f>CONVERT(INDEX(Htg_StPt_Sch_EZ!$C$4:$I$27,MATCH(Schedules_8760!$C2530,Htg_StPt_Sch_EZ!$B$4:$B$27,0),MATCH(Schedules_8760!$F2530,Htg_StPt_Sch_EZ!$C$3:$I$3,0)),"F","C")</f>
        <v>20.555555555555554</v>
      </c>
      <c r="I2530" s="34">
        <f>CONVERT(INDEX(Htg_StPt_Sch_EZ!$C$31:$I$54,MATCH(Schedules_8760!$C2530,Htg_StPt_Sch_EZ!$B$31:$B$54,0),MATCH(Schedules_8760!$F2530,Htg_StPt_Sch_EZ!$C$30:$I$30,0)),"F","C")</f>
        <v>19.444444444444443</v>
      </c>
      <c r="J2530" s="34">
        <f>CONVERT(INDEX(Clg_StPt_Sch_EZ!$C$4:$I$27,MATCH(Schedules_8760!$C2530,Clg_StPt_Sch_EZ!$B$4:$B$27,0),MATCH(Schedules_8760!$F2530,Clg_StPt_Sch_EZ!$C$3:$I$3,0)),"F","C")</f>
        <v>25.555555555555554</v>
      </c>
      <c r="K2530" s="34">
        <f>CONVERT(INDEX(Clg_StPt_Sch_EZ!$C$31:$I$54,MATCH(Schedules_8760!$C2530,Clg_StPt_Sch_EZ!$B$31:$B$54,0),MATCH(Schedules_8760!$F2530,Clg_StPt_Sch_EZ!$C$30:$I$30,0)),"F","C")</f>
        <v>25</v>
      </c>
      <c r="L2530" s="34">
        <f>CONVERT(INDEX(DHW_StPt_Sch_EZ!$C$4:$I$27,MATCH(Schedules_8760!$C2530,DHW_StPt_Sch_EZ!$B$4:$B$27,0),MATCH(Schedules_8760!$F2530,DHW_StPt_Sch_EZ!$C$3:$I$3,0)),"F","C")</f>
        <v>53.333333333333329</v>
      </c>
      <c r="M2530" s="34">
        <f>CONVERT(INDEX(DHW_StPt_Sch_EZ!$C$31:$I$54,MATCH(Schedules_8760!$C2530,DHW_StPt_Sch_EZ!$B$31:$B$54,0),MATCH(Schedules_8760!$F2530,DHW_StPt_Sch_EZ!$C$30:$I$30,0)),"F","C")</f>
        <v>53.333333333333329</v>
      </c>
      <c r="N2530" s="12"/>
      <c r="O2530" s="12"/>
      <c r="P2530" s="12"/>
    </row>
    <row r="2531" spans="1:16" x14ac:dyDescent="0.25">
      <c r="A2531" s="35">
        <v>2530</v>
      </c>
      <c r="B2531" s="89">
        <v>106.375</v>
      </c>
      <c r="C2531" s="35">
        <f t="shared" si="195"/>
        <v>10</v>
      </c>
      <c r="D2531" s="35">
        <f t="shared" si="198"/>
        <v>106</v>
      </c>
      <c r="E2531" s="35">
        <f t="shared" si="199"/>
        <v>1</v>
      </c>
      <c r="F2531" s="35" t="str">
        <f t="shared" si="196"/>
        <v>Sunday</v>
      </c>
      <c r="G2531" s="35">
        <f t="shared" si="197"/>
        <v>4</v>
      </c>
      <c r="H2531" s="34">
        <f>CONVERT(INDEX(Htg_StPt_Sch_EZ!$C$4:$I$27,MATCH(Schedules_8760!$C2531,Htg_StPt_Sch_EZ!$B$4:$B$27,0),MATCH(Schedules_8760!$F2531,Htg_StPt_Sch_EZ!$C$3:$I$3,0)),"F","C")</f>
        <v>20.555555555555554</v>
      </c>
      <c r="I2531" s="34">
        <f>CONVERT(INDEX(Htg_StPt_Sch_EZ!$C$31:$I$54,MATCH(Schedules_8760!$C2531,Htg_StPt_Sch_EZ!$B$31:$B$54,0),MATCH(Schedules_8760!$F2531,Htg_StPt_Sch_EZ!$C$30:$I$30,0)),"F","C")</f>
        <v>19.444444444444443</v>
      </c>
      <c r="J2531" s="34">
        <f>CONVERT(INDEX(Clg_StPt_Sch_EZ!$C$4:$I$27,MATCH(Schedules_8760!$C2531,Clg_StPt_Sch_EZ!$B$4:$B$27,0),MATCH(Schedules_8760!$F2531,Clg_StPt_Sch_EZ!$C$3:$I$3,0)),"F","C")</f>
        <v>25.555555555555554</v>
      </c>
      <c r="K2531" s="34">
        <f>CONVERT(INDEX(Clg_StPt_Sch_EZ!$C$31:$I$54,MATCH(Schedules_8760!$C2531,Clg_StPt_Sch_EZ!$B$31:$B$54,0),MATCH(Schedules_8760!$F2531,Clg_StPt_Sch_EZ!$C$30:$I$30,0)),"F","C")</f>
        <v>25</v>
      </c>
      <c r="L2531" s="34">
        <f>CONVERT(INDEX(DHW_StPt_Sch_EZ!$C$4:$I$27,MATCH(Schedules_8760!$C2531,DHW_StPt_Sch_EZ!$B$4:$B$27,0),MATCH(Schedules_8760!$F2531,DHW_StPt_Sch_EZ!$C$3:$I$3,0)),"F","C")</f>
        <v>53.333333333333329</v>
      </c>
      <c r="M2531" s="34">
        <f>CONVERT(INDEX(DHW_StPt_Sch_EZ!$C$31:$I$54,MATCH(Schedules_8760!$C2531,DHW_StPt_Sch_EZ!$B$31:$B$54,0),MATCH(Schedules_8760!$F2531,DHW_StPt_Sch_EZ!$C$30:$I$30,0)),"F","C")</f>
        <v>53.333333333333329</v>
      </c>
      <c r="N2531" s="12"/>
      <c r="O2531" s="12"/>
      <c r="P2531" s="12"/>
    </row>
    <row r="2532" spans="1:16" x14ac:dyDescent="0.25">
      <c r="A2532" s="35">
        <v>2531</v>
      </c>
      <c r="B2532" s="89">
        <v>106.4166666666667</v>
      </c>
      <c r="C2532" s="35">
        <f t="shared" si="195"/>
        <v>11</v>
      </c>
      <c r="D2532" s="35">
        <f t="shared" si="198"/>
        <v>106</v>
      </c>
      <c r="E2532" s="35">
        <f t="shared" si="199"/>
        <v>1</v>
      </c>
      <c r="F2532" s="35" t="str">
        <f t="shared" si="196"/>
        <v>Sunday</v>
      </c>
      <c r="G2532" s="35">
        <f t="shared" si="197"/>
        <v>4</v>
      </c>
      <c r="H2532" s="34">
        <f>CONVERT(INDEX(Htg_StPt_Sch_EZ!$C$4:$I$27,MATCH(Schedules_8760!$C2532,Htg_StPt_Sch_EZ!$B$4:$B$27,0),MATCH(Schedules_8760!$F2532,Htg_StPt_Sch_EZ!$C$3:$I$3,0)),"F","C")</f>
        <v>20.555555555555554</v>
      </c>
      <c r="I2532" s="34">
        <f>CONVERT(INDEX(Htg_StPt_Sch_EZ!$C$31:$I$54,MATCH(Schedules_8760!$C2532,Htg_StPt_Sch_EZ!$B$31:$B$54,0),MATCH(Schedules_8760!$F2532,Htg_StPt_Sch_EZ!$C$30:$I$30,0)),"F","C")</f>
        <v>19.444444444444443</v>
      </c>
      <c r="J2532" s="34">
        <f>CONVERT(INDEX(Clg_StPt_Sch_EZ!$C$4:$I$27,MATCH(Schedules_8760!$C2532,Clg_StPt_Sch_EZ!$B$4:$B$27,0),MATCH(Schedules_8760!$F2532,Clg_StPt_Sch_EZ!$C$3:$I$3,0)),"F","C")</f>
        <v>25.555555555555554</v>
      </c>
      <c r="K2532" s="34">
        <f>CONVERT(INDEX(Clg_StPt_Sch_EZ!$C$31:$I$54,MATCH(Schedules_8760!$C2532,Clg_StPt_Sch_EZ!$B$31:$B$54,0),MATCH(Schedules_8760!$F2532,Clg_StPt_Sch_EZ!$C$30:$I$30,0)),"F","C")</f>
        <v>25</v>
      </c>
      <c r="L2532" s="34">
        <f>CONVERT(INDEX(DHW_StPt_Sch_EZ!$C$4:$I$27,MATCH(Schedules_8760!$C2532,DHW_StPt_Sch_EZ!$B$4:$B$27,0),MATCH(Schedules_8760!$F2532,DHW_StPt_Sch_EZ!$C$3:$I$3,0)),"F","C")</f>
        <v>53.333333333333329</v>
      </c>
      <c r="M2532" s="34">
        <f>CONVERT(INDEX(DHW_StPt_Sch_EZ!$C$31:$I$54,MATCH(Schedules_8760!$C2532,DHW_StPt_Sch_EZ!$B$31:$B$54,0),MATCH(Schedules_8760!$F2532,DHW_StPt_Sch_EZ!$C$30:$I$30,0)),"F","C")</f>
        <v>53.333333333333329</v>
      </c>
      <c r="N2532" s="12"/>
      <c r="O2532" s="12"/>
      <c r="P2532" s="12"/>
    </row>
    <row r="2533" spans="1:16" x14ac:dyDescent="0.25">
      <c r="A2533" s="35">
        <v>2532</v>
      </c>
      <c r="B2533" s="89">
        <v>106.4583333333333</v>
      </c>
      <c r="C2533" s="35">
        <f t="shared" si="195"/>
        <v>12</v>
      </c>
      <c r="D2533" s="35">
        <f t="shared" si="198"/>
        <v>106</v>
      </c>
      <c r="E2533" s="35">
        <f t="shared" si="199"/>
        <v>1</v>
      </c>
      <c r="F2533" s="35" t="str">
        <f t="shared" si="196"/>
        <v>Sunday</v>
      </c>
      <c r="G2533" s="35">
        <f t="shared" si="197"/>
        <v>4</v>
      </c>
      <c r="H2533" s="34">
        <f>CONVERT(INDEX(Htg_StPt_Sch_EZ!$C$4:$I$27,MATCH(Schedules_8760!$C2533,Htg_StPt_Sch_EZ!$B$4:$B$27,0),MATCH(Schedules_8760!$F2533,Htg_StPt_Sch_EZ!$C$3:$I$3,0)),"F","C")</f>
        <v>20.555555555555554</v>
      </c>
      <c r="I2533" s="34">
        <f>CONVERT(INDEX(Htg_StPt_Sch_EZ!$C$31:$I$54,MATCH(Schedules_8760!$C2533,Htg_StPt_Sch_EZ!$B$31:$B$54,0),MATCH(Schedules_8760!$F2533,Htg_StPt_Sch_EZ!$C$30:$I$30,0)),"F","C")</f>
        <v>19.444444444444443</v>
      </c>
      <c r="J2533" s="34">
        <f>CONVERT(INDEX(Clg_StPt_Sch_EZ!$C$4:$I$27,MATCH(Schedules_8760!$C2533,Clg_StPt_Sch_EZ!$B$4:$B$27,0),MATCH(Schedules_8760!$F2533,Clg_StPt_Sch_EZ!$C$3:$I$3,0)),"F","C")</f>
        <v>25.555555555555554</v>
      </c>
      <c r="K2533" s="34">
        <f>CONVERT(INDEX(Clg_StPt_Sch_EZ!$C$31:$I$54,MATCH(Schedules_8760!$C2533,Clg_StPt_Sch_EZ!$B$31:$B$54,0),MATCH(Schedules_8760!$F2533,Clg_StPt_Sch_EZ!$C$30:$I$30,0)),"F","C")</f>
        <v>25</v>
      </c>
      <c r="L2533" s="34">
        <f>CONVERT(INDEX(DHW_StPt_Sch_EZ!$C$4:$I$27,MATCH(Schedules_8760!$C2533,DHW_StPt_Sch_EZ!$B$4:$B$27,0),MATCH(Schedules_8760!$F2533,DHW_StPt_Sch_EZ!$C$3:$I$3,0)),"F","C")</f>
        <v>53.333333333333329</v>
      </c>
      <c r="M2533" s="34">
        <f>CONVERT(INDEX(DHW_StPt_Sch_EZ!$C$31:$I$54,MATCH(Schedules_8760!$C2533,DHW_StPt_Sch_EZ!$B$31:$B$54,0),MATCH(Schedules_8760!$F2533,DHW_StPt_Sch_EZ!$C$30:$I$30,0)),"F","C")</f>
        <v>53.333333333333329</v>
      </c>
      <c r="N2533" s="12"/>
      <c r="O2533" s="12"/>
      <c r="P2533" s="12"/>
    </row>
    <row r="2534" spans="1:16" x14ac:dyDescent="0.25">
      <c r="A2534" s="35">
        <v>2533</v>
      </c>
      <c r="B2534" s="89">
        <v>106.5</v>
      </c>
      <c r="C2534" s="35">
        <f t="shared" si="195"/>
        <v>13</v>
      </c>
      <c r="D2534" s="35">
        <f t="shared" si="198"/>
        <v>106</v>
      </c>
      <c r="E2534" s="35">
        <f t="shared" si="199"/>
        <v>1</v>
      </c>
      <c r="F2534" s="35" t="str">
        <f t="shared" si="196"/>
        <v>Sunday</v>
      </c>
      <c r="G2534" s="35">
        <f t="shared" si="197"/>
        <v>4</v>
      </c>
      <c r="H2534" s="34">
        <f>CONVERT(INDEX(Htg_StPt_Sch_EZ!$C$4:$I$27,MATCH(Schedules_8760!$C2534,Htg_StPt_Sch_EZ!$B$4:$B$27,0),MATCH(Schedules_8760!$F2534,Htg_StPt_Sch_EZ!$C$3:$I$3,0)),"F","C")</f>
        <v>20.555555555555554</v>
      </c>
      <c r="I2534" s="34">
        <f>CONVERT(INDEX(Htg_StPt_Sch_EZ!$C$31:$I$54,MATCH(Schedules_8760!$C2534,Htg_StPt_Sch_EZ!$B$31:$B$54,0),MATCH(Schedules_8760!$F2534,Htg_StPt_Sch_EZ!$C$30:$I$30,0)),"F","C")</f>
        <v>19.444444444444443</v>
      </c>
      <c r="J2534" s="34">
        <f>CONVERT(INDEX(Clg_StPt_Sch_EZ!$C$4:$I$27,MATCH(Schedules_8760!$C2534,Clg_StPt_Sch_EZ!$B$4:$B$27,0),MATCH(Schedules_8760!$F2534,Clg_StPt_Sch_EZ!$C$3:$I$3,0)),"F","C")</f>
        <v>25.555555555555554</v>
      </c>
      <c r="K2534" s="34">
        <f>CONVERT(INDEX(Clg_StPt_Sch_EZ!$C$31:$I$54,MATCH(Schedules_8760!$C2534,Clg_StPt_Sch_EZ!$B$31:$B$54,0),MATCH(Schedules_8760!$F2534,Clg_StPt_Sch_EZ!$C$30:$I$30,0)),"F","C")</f>
        <v>25</v>
      </c>
      <c r="L2534" s="34">
        <f>CONVERT(INDEX(DHW_StPt_Sch_EZ!$C$4:$I$27,MATCH(Schedules_8760!$C2534,DHW_StPt_Sch_EZ!$B$4:$B$27,0),MATCH(Schedules_8760!$F2534,DHW_StPt_Sch_EZ!$C$3:$I$3,0)),"F","C")</f>
        <v>53.333333333333329</v>
      </c>
      <c r="M2534" s="34">
        <f>CONVERT(INDEX(DHW_StPt_Sch_EZ!$C$31:$I$54,MATCH(Schedules_8760!$C2534,DHW_StPt_Sch_EZ!$B$31:$B$54,0),MATCH(Schedules_8760!$F2534,DHW_StPt_Sch_EZ!$C$30:$I$30,0)),"F","C")</f>
        <v>53.333333333333329</v>
      </c>
      <c r="N2534" s="12"/>
      <c r="O2534" s="12"/>
      <c r="P2534" s="12"/>
    </row>
    <row r="2535" spans="1:16" x14ac:dyDescent="0.25">
      <c r="A2535" s="35">
        <v>2534</v>
      </c>
      <c r="B2535" s="89">
        <v>106.5416666666667</v>
      </c>
      <c r="C2535" s="35">
        <f t="shared" si="195"/>
        <v>14</v>
      </c>
      <c r="D2535" s="35">
        <f t="shared" si="198"/>
        <v>106</v>
      </c>
      <c r="E2535" s="35">
        <f t="shared" si="199"/>
        <v>1</v>
      </c>
      <c r="F2535" s="35" t="str">
        <f t="shared" si="196"/>
        <v>Sunday</v>
      </c>
      <c r="G2535" s="35">
        <f t="shared" si="197"/>
        <v>4</v>
      </c>
      <c r="H2535" s="34">
        <f>CONVERT(INDEX(Htg_StPt_Sch_EZ!$C$4:$I$27,MATCH(Schedules_8760!$C2535,Htg_StPt_Sch_EZ!$B$4:$B$27,0),MATCH(Schedules_8760!$F2535,Htg_StPt_Sch_EZ!$C$3:$I$3,0)),"F","C")</f>
        <v>20.555555555555554</v>
      </c>
      <c r="I2535" s="34">
        <f>CONVERT(INDEX(Htg_StPt_Sch_EZ!$C$31:$I$54,MATCH(Schedules_8760!$C2535,Htg_StPt_Sch_EZ!$B$31:$B$54,0),MATCH(Schedules_8760!$F2535,Htg_StPt_Sch_EZ!$C$30:$I$30,0)),"F","C")</f>
        <v>19.444444444444443</v>
      </c>
      <c r="J2535" s="34">
        <f>CONVERT(INDEX(Clg_StPt_Sch_EZ!$C$4:$I$27,MATCH(Schedules_8760!$C2535,Clg_StPt_Sch_EZ!$B$4:$B$27,0),MATCH(Schedules_8760!$F2535,Clg_StPt_Sch_EZ!$C$3:$I$3,0)),"F","C")</f>
        <v>25.555555555555554</v>
      </c>
      <c r="K2535" s="34">
        <f>CONVERT(INDEX(Clg_StPt_Sch_EZ!$C$31:$I$54,MATCH(Schedules_8760!$C2535,Clg_StPt_Sch_EZ!$B$31:$B$54,0),MATCH(Schedules_8760!$F2535,Clg_StPt_Sch_EZ!$C$30:$I$30,0)),"F","C")</f>
        <v>25</v>
      </c>
      <c r="L2535" s="34">
        <f>CONVERT(INDEX(DHW_StPt_Sch_EZ!$C$4:$I$27,MATCH(Schedules_8760!$C2535,DHW_StPt_Sch_EZ!$B$4:$B$27,0),MATCH(Schedules_8760!$F2535,DHW_StPt_Sch_EZ!$C$3:$I$3,0)),"F","C")</f>
        <v>53.333333333333329</v>
      </c>
      <c r="M2535" s="34">
        <f>CONVERT(INDEX(DHW_StPt_Sch_EZ!$C$31:$I$54,MATCH(Schedules_8760!$C2535,DHW_StPt_Sch_EZ!$B$31:$B$54,0),MATCH(Schedules_8760!$F2535,DHW_StPt_Sch_EZ!$C$30:$I$30,0)),"F","C")</f>
        <v>53.333333333333329</v>
      </c>
      <c r="N2535" s="12"/>
      <c r="O2535" s="12"/>
      <c r="P2535" s="12"/>
    </row>
    <row r="2536" spans="1:16" x14ac:dyDescent="0.25">
      <c r="A2536" s="35">
        <v>2535</v>
      </c>
      <c r="B2536" s="89">
        <v>106.5833333333333</v>
      </c>
      <c r="C2536" s="35">
        <f t="shared" si="195"/>
        <v>15</v>
      </c>
      <c r="D2536" s="35">
        <f t="shared" si="198"/>
        <v>106</v>
      </c>
      <c r="E2536" s="35">
        <f t="shared" si="199"/>
        <v>1</v>
      </c>
      <c r="F2536" s="35" t="str">
        <f t="shared" si="196"/>
        <v>Sunday</v>
      </c>
      <c r="G2536" s="35">
        <f t="shared" si="197"/>
        <v>4</v>
      </c>
      <c r="H2536" s="34">
        <f>CONVERT(INDEX(Htg_StPt_Sch_EZ!$C$4:$I$27,MATCH(Schedules_8760!$C2536,Htg_StPt_Sch_EZ!$B$4:$B$27,0),MATCH(Schedules_8760!$F2536,Htg_StPt_Sch_EZ!$C$3:$I$3,0)),"F","C")</f>
        <v>20.555555555555554</v>
      </c>
      <c r="I2536" s="34">
        <f>CONVERT(INDEX(Htg_StPt_Sch_EZ!$C$31:$I$54,MATCH(Schedules_8760!$C2536,Htg_StPt_Sch_EZ!$B$31:$B$54,0),MATCH(Schedules_8760!$F2536,Htg_StPt_Sch_EZ!$C$30:$I$30,0)),"F","C")</f>
        <v>21.111111111111111</v>
      </c>
      <c r="J2536" s="34">
        <f>CONVERT(INDEX(Clg_StPt_Sch_EZ!$C$4:$I$27,MATCH(Schedules_8760!$C2536,Clg_StPt_Sch_EZ!$B$4:$B$27,0),MATCH(Schedules_8760!$F2536,Clg_StPt_Sch_EZ!$C$3:$I$3,0)),"F","C")</f>
        <v>25.555555555555554</v>
      </c>
      <c r="K2536" s="34">
        <f>CONVERT(INDEX(Clg_StPt_Sch_EZ!$C$31:$I$54,MATCH(Schedules_8760!$C2536,Clg_StPt_Sch_EZ!$B$31:$B$54,0),MATCH(Schedules_8760!$F2536,Clg_StPt_Sch_EZ!$C$30:$I$30,0)),"F","C")</f>
        <v>25</v>
      </c>
      <c r="L2536" s="34">
        <f>CONVERT(INDEX(DHW_StPt_Sch_EZ!$C$4:$I$27,MATCH(Schedules_8760!$C2536,DHW_StPt_Sch_EZ!$B$4:$B$27,0),MATCH(Schedules_8760!$F2536,DHW_StPt_Sch_EZ!$C$3:$I$3,0)),"F","C")</f>
        <v>53.333333333333329</v>
      </c>
      <c r="M2536" s="34">
        <f>CONVERT(INDEX(DHW_StPt_Sch_EZ!$C$31:$I$54,MATCH(Schedules_8760!$C2536,DHW_StPt_Sch_EZ!$B$31:$B$54,0),MATCH(Schedules_8760!$F2536,DHW_StPt_Sch_EZ!$C$30:$I$30,0)),"F","C")</f>
        <v>53.333333333333329</v>
      </c>
      <c r="N2536" s="12"/>
      <c r="O2536" s="12"/>
      <c r="P2536" s="12"/>
    </row>
    <row r="2537" spans="1:16" x14ac:dyDescent="0.25">
      <c r="A2537" s="35">
        <v>2536</v>
      </c>
      <c r="B2537" s="89">
        <v>106.625</v>
      </c>
      <c r="C2537" s="35">
        <f t="shared" si="195"/>
        <v>16</v>
      </c>
      <c r="D2537" s="35">
        <f t="shared" si="198"/>
        <v>106</v>
      </c>
      <c r="E2537" s="35">
        <f t="shared" si="199"/>
        <v>1</v>
      </c>
      <c r="F2537" s="35" t="str">
        <f t="shared" si="196"/>
        <v>Sunday</v>
      </c>
      <c r="G2537" s="35">
        <f t="shared" si="197"/>
        <v>4</v>
      </c>
      <c r="H2537" s="34">
        <f>CONVERT(INDEX(Htg_StPt_Sch_EZ!$C$4:$I$27,MATCH(Schedules_8760!$C2537,Htg_StPt_Sch_EZ!$B$4:$B$27,0),MATCH(Schedules_8760!$F2537,Htg_StPt_Sch_EZ!$C$3:$I$3,0)),"F","C")</f>
        <v>20.555555555555554</v>
      </c>
      <c r="I2537" s="34">
        <f>CONVERT(INDEX(Htg_StPt_Sch_EZ!$C$31:$I$54,MATCH(Schedules_8760!$C2537,Htg_StPt_Sch_EZ!$B$31:$B$54,0),MATCH(Schedules_8760!$F2537,Htg_StPt_Sch_EZ!$C$30:$I$30,0)),"F","C")</f>
        <v>21.111111111111111</v>
      </c>
      <c r="J2537" s="34">
        <f>CONVERT(INDEX(Clg_StPt_Sch_EZ!$C$4:$I$27,MATCH(Schedules_8760!$C2537,Clg_StPt_Sch_EZ!$B$4:$B$27,0),MATCH(Schedules_8760!$F2537,Clg_StPt_Sch_EZ!$C$3:$I$3,0)),"F","C")</f>
        <v>25.555555555555554</v>
      </c>
      <c r="K2537" s="34">
        <f>CONVERT(INDEX(Clg_StPt_Sch_EZ!$C$31:$I$54,MATCH(Schedules_8760!$C2537,Clg_StPt_Sch_EZ!$B$31:$B$54,0),MATCH(Schedules_8760!$F2537,Clg_StPt_Sch_EZ!$C$30:$I$30,0)),"F","C")</f>
        <v>25</v>
      </c>
      <c r="L2537" s="34">
        <f>CONVERT(INDEX(DHW_StPt_Sch_EZ!$C$4:$I$27,MATCH(Schedules_8760!$C2537,DHW_StPt_Sch_EZ!$B$4:$B$27,0),MATCH(Schedules_8760!$F2537,DHW_StPt_Sch_EZ!$C$3:$I$3,0)),"F","C")</f>
        <v>53.333333333333329</v>
      </c>
      <c r="M2537" s="34">
        <f>CONVERT(INDEX(DHW_StPt_Sch_EZ!$C$31:$I$54,MATCH(Schedules_8760!$C2537,DHW_StPt_Sch_EZ!$B$31:$B$54,0),MATCH(Schedules_8760!$F2537,DHW_StPt_Sch_EZ!$C$30:$I$30,0)),"F","C")</f>
        <v>53.333333333333329</v>
      </c>
      <c r="N2537" s="12"/>
      <c r="O2537" s="12"/>
      <c r="P2537" s="12"/>
    </row>
    <row r="2538" spans="1:16" x14ac:dyDescent="0.25">
      <c r="A2538" s="35">
        <v>2537</v>
      </c>
      <c r="B2538" s="89">
        <v>106.6666666666667</v>
      </c>
      <c r="C2538" s="35">
        <f t="shared" si="195"/>
        <v>17</v>
      </c>
      <c r="D2538" s="35">
        <f t="shared" si="198"/>
        <v>106</v>
      </c>
      <c r="E2538" s="35">
        <f t="shared" si="199"/>
        <v>1</v>
      </c>
      <c r="F2538" s="35" t="str">
        <f t="shared" si="196"/>
        <v>Sunday</v>
      </c>
      <c r="G2538" s="35">
        <f t="shared" si="197"/>
        <v>4</v>
      </c>
      <c r="H2538" s="34">
        <f>CONVERT(INDEX(Htg_StPt_Sch_EZ!$C$4:$I$27,MATCH(Schedules_8760!$C2538,Htg_StPt_Sch_EZ!$B$4:$B$27,0),MATCH(Schedules_8760!$F2538,Htg_StPt_Sch_EZ!$C$3:$I$3,0)),"F","C")</f>
        <v>20.555555555555554</v>
      </c>
      <c r="I2538" s="34">
        <f>CONVERT(INDEX(Htg_StPt_Sch_EZ!$C$31:$I$54,MATCH(Schedules_8760!$C2538,Htg_StPt_Sch_EZ!$B$31:$B$54,0),MATCH(Schedules_8760!$F2538,Htg_StPt_Sch_EZ!$C$30:$I$30,0)),"F","C")</f>
        <v>17.777777777777779</v>
      </c>
      <c r="J2538" s="34">
        <f>CONVERT(INDEX(Clg_StPt_Sch_EZ!$C$4:$I$27,MATCH(Schedules_8760!$C2538,Clg_StPt_Sch_EZ!$B$4:$B$27,0),MATCH(Schedules_8760!$F2538,Clg_StPt_Sch_EZ!$C$3:$I$3,0)),"F","C")</f>
        <v>25.555555555555554</v>
      </c>
      <c r="K2538" s="34">
        <f>CONVERT(INDEX(Clg_StPt_Sch_EZ!$C$31:$I$54,MATCH(Schedules_8760!$C2538,Clg_StPt_Sch_EZ!$B$31:$B$54,0),MATCH(Schedules_8760!$F2538,Clg_StPt_Sch_EZ!$C$30:$I$30,0)),"F","C")</f>
        <v>25</v>
      </c>
      <c r="L2538" s="34">
        <f>CONVERT(INDEX(DHW_StPt_Sch_EZ!$C$4:$I$27,MATCH(Schedules_8760!$C2538,DHW_StPt_Sch_EZ!$B$4:$B$27,0),MATCH(Schedules_8760!$F2538,DHW_StPt_Sch_EZ!$C$3:$I$3,0)),"F","C")</f>
        <v>53.333333333333329</v>
      </c>
      <c r="M2538" s="34">
        <f>CONVERT(INDEX(DHW_StPt_Sch_EZ!$C$31:$I$54,MATCH(Schedules_8760!$C2538,DHW_StPt_Sch_EZ!$B$31:$B$54,0),MATCH(Schedules_8760!$F2538,DHW_StPt_Sch_EZ!$C$30:$I$30,0)),"F","C")</f>
        <v>53.333333333333329</v>
      </c>
      <c r="N2538" s="12"/>
      <c r="O2538" s="12"/>
      <c r="P2538" s="12"/>
    </row>
    <row r="2539" spans="1:16" x14ac:dyDescent="0.25">
      <c r="A2539" s="35">
        <v>2538</v>
      </c>
      <c r="B2539" s="89">
        <v>106.7083333333333</v>
      </c>
      <c r="C2539" s="35">
        <f t="shared" si="195"/>
        <v>18</v>
      </c>
      <c r="D2539" s="35">
        <f t="shared" si="198"/>
        <v>106</v>
      </c>
      <c r="E2539" s="35">
        <f t="shared" si="199"/>
        <v>1</v>
      </c>
      <c r="F2539" s="35" t="str">
        <f t="shared" si="196"/>
        <v>Sunday</v>
      </c>
      <c r="G2539" s="35">
        <f t="shared" si="197"/>
        <v>4</v>
      </c>
      <c r="H2539" s="34">
        <f>CONVERT(INDEX(Htg_StPt_Sch_EZ!$C$4:$I$27,MATCH(Schedules_8760!$C2539,Htg_StPt_Sch_EZ!$B$4:$B$27,0),MATCH(Schedules_8760!$F2539,Htg_StPt_Sch_EZ!$C$3:$I$3,0)),"F","C")</f>
        <v>20.555555555555554</v>
      </c>
      <c r="I2539" s="34">
        <f>CONVERT(INDEX(Htg_StPt_Sch_EZ!$C$31:$I$54,MATCH(Schedules_8760!$C2539,Htg_StPt_Sch_EZ!$B$31:$B$54,0),MATCH(Schedules_8760!$F2539,Htg_StPt_Sch_EZ!$C$30:$I$30,0)),"F","C")</f>
        <v>17.777777777777779</v>
      </c>
      <c r="J2539" s="34">
        <f>CONVERT(INDEX(Clg_StPt_Sch_EZ!$C$4:$I$27,MATCH(Schedules_8760!$C2539,Clg_StPt_Sch_EZ!$B$4:$B$27,0),MATCH(Schedules_8760!$F2539,Clg_StPt_Sch_EZ!$C$3:$I$3,0)),"F","C")</f>
        <v>25.555555555555554</v>
      </c>
      <c r="K2539" s="34">
        <f>CONVERT(INDEX(Clg_StPt_Sch_EZ!$C$31:$I$54,MATCH(Schedules_8760!$C2539,Clg_StPt_Sch_EZ!$B$31:$B$54,0),MATCH(Schedules_8760!$F2539,Clg_StPt_Sch_EZ!$C$30:$I$30,0)),"F","C")</f>
        <v>28.333333333333332</v>
      </c>
      <c r="L2539" s="34">
        <f>CONVERT(INDEX(DHW_StPt_Sch_EZ!$C$4:$I$27,MATCH(Schedules_8760!$C2539,DHW_StPt_Sch_EZ!$B$4:$B$27,0),MATCH(Schedules_8760!$F2539,DHW_StPt_Sch_EZ!$C$3:$I$3,0)),"F","C")</f>
        <v>53.333333333333329</v>
      </c>
      <c r="M2539" s="34">
        <f>CONVERT(INDEX(DHW_StPt_Sch_EZ!$C$31:$I$54,MATCH(Schedules_8760!$C2539,DHW_StPt_Sch_EZ!$B$31:$B$54,0),MATCH(Schedules_8760!$F2539,DHW_StPt_Sch_EZ!$C$30:$I$30,0)),"F","C")</f>
        <v>53.333333333333329</v>
      </c>
      <c r="N2539" s="12"/>
      <c r="O2539" s="12"/>
      <c r="P2539" s="12"/>
    </row>
    <row r="2540" spans="1:16" x14ac:dyDescent="0.25">
      <c r="A2540" s="35">
        <v>2539</v>
      </c>
      <c r="B2540" s="89">
        <v>106.75</v>
      </c>
      <c r="C2540" s="35">
        <f t="shared" si="195"/>
        <v>19</v>
      </c>
      <c r="D2540" s="35">
        <f t="shared" si="198"/>
        <v>106</v>
      </c>
      <c r="E2540" s="35">
        <f t="shared" si="199"/>
        <v>1</v>
      </c>
      <c r="F2540" s="35" t="str">
        <f t="shared" si="196"/>
        <v>Sunday</v>
      </c>
      <c r="G2540" s="35">
        <f t="shared" si="197"/>
        <v>4</v>
      </c>
      <c r="H2540" s="34">
        <f>CONVERT(INDEX(Htg_StPt_Sch_EZ!$C$4:$I$27,MATCH(Schedules_8760!$C2540,Htg_StPt_Sch_EZ!$B$4:$B$27,0),MATCH(Schedules_8760!$F2540,Htg_StPt_Sch_EZ!$C$3:$I$3,0)),"F","C")</f>
        <v>20.555555555555554</v>
      </c>
      <c r="I2540" s="34">
        <f>CONVERT(INDEX(Htg_StPt_Sch_EZ!$C$31:$I$54,MATCH(Schedules_8760!$C2540,Htg_StPt_Sch_EZ!$B$31:$B$54,0),MATCH(Schedules_8760!$F2540,Htg_StPt_Sch_EZ!$C$30:$I$30,0)),"F","C")</f>
        <v>18.333333333333332</v>
      </c>
      <c r="J2540" s="34">
        <f>CONVERT(INDEX(Clg_StPt_Sch_EZ!$C$4:$I$27,MATCH(Schedules_8760!$C2540,Clg_StPt_Sch_EZ!$B$4:$B$27,0),MATCH(Schedules_8760!$F2540,Clg_StPt_Sch_EZ!$C$3:$I$3,0)),"F","C")</f>
        <v>25.555555555555554</v>
      </c>
      <c r="K2540" s="34">
        <f>CONVERT(INDEX(Clg_StPt_Sch_EZ!$C$31:$I$54,MATCH(Schedules_8760!$C2540,Clg_StPt_Sch_EZ!$B$31:$B$54,0),MATCH(Schedules_8760!$F2540,Clg_StPt_Sch_EZ!$C$30:$I$30,0)),"F","C")</f>
        <v>28.333333333333332</v>
      </c>
      <c r="L2540" s="34">
        <f>CONVERT(INDEX(DHW_StPt_Sch_EZ!$C$4:$I$27,MATCH(Schedules_8760!$C2540,DHW_StPt_Sch_EZ!$B$4:$B$27,0),MATCH(Schedules_8760!$F2540,DHW_StPt_Sch_EZ!$C$3:$I$3,0)),"F","C")</f>
        <v>53.333333333333329</v>
      </c>
      <c r="M2540" s="34">
        <f>CONVERT(INDEX(DHW_StPt_Sch_EZ!$C$31:$I$54,MATCH(Schedules_8760!$C2540,DHW_StPt_Sch_EZ!$B$31:$B$54,0),MATCH(Schedules_8760!$F2540,DHW_StPt_Sch_EZ!$C$30:$I$30,0)),"F","C")</f>
        <v>53.333333333333329</v>
      </c>
      <c r="N2540" s="12"/>
      <c r="O2540" s="12"/>
      <c r="P2540" s="12"/>
    </row>
    <row r="2541" spans="1:16" x14ac:dyDescent="0.25">
      <c r="A2541" s="35">
        <v>2540</v>
      </c>
      <c r="B2541" s="89">
        <v>106.7916666666667</v>
      </c>
      <c r="C2541" s="35">
        <f t="shared" si="195"/>
        <v>20</v>
      </c>
      <c r="D2541" s="35">
        <f t="shared" si="198"/>
        <v>106</v>
      </c>
      <c r="E2541" s="35">
        <f t="shared" si="199"/>
        <v>1</v>
      </c>
      <c r="F2541" s="35" t="str">
        <f t="shared" si="196"/>
        <v>Sunday</v>
      </c>
      <c r="G2541" s="35">
        <f t="shared" si="197"/>
        <v>4</v>
      </c>
      <c r="H2541" s="34">
        <f>CONVERT(INDEX(Htg_StPt_Sch_EZ!$C$4:$I$27,MATCH(Schedules_8760!$C2541,Htg_StPt_Sch_EZ!$B$4:$B$27,0),MATCH(Schedules_8760!$F2541,Htg_StPt_Sch_EZ!$C$3:$I$3,0)),"F","C")</f>
        <v>20.555555555555554</v>
      </c>
      <c r="I2541" s="34">
        <f>CONVERT(INDEX(Htg_StPt_Sch_EZ!$C$31:$I$54,MATCH(Schedules_8760!$C2541,Htg_StPt_Sch_EZ!$B$31:$B$54,0),MATCH(Schedules_8760!$F2541,Htg_StPt_Sch_EZ!$C$30:$I$30,0)),"F","C")</f>
        <v>18.888888888888889</v>
      </c>
      <c r="J2541" s="34">
        <f>CONVERT(INDEX(Clg_StPt_Sch_EZ!$C$4:$I$27,MATCH(Schedules_8760!$C2541,Clg_StPt_Sch_EZ!$B$4:$B$27,0),MATCH(Schedules_8760!$F2541,Clg_StPt_Sch_EZ!$C$3:$I$3,0)),"F","C")</f>
        <v>25.555555555555554</v>
      </c>
      <c r="K2541" s="34">
        <f>CONVERT(INDEX(Clg_StPt_Sch_EZ!$C$31:$I$54,MATCH(Schedules_8760!$C2541,Clg_StPt_Sch_EZ!$B$31:$B$54,0),MATCH(Schedules_8760!$F2541,Clg_StPt_Sch_EZ!$C$30:$I$30,0)),"F","C")</f>
        <v>28.333333333333332</v>
      </c>
      <c r="L2541" s="34">
        <f>CONVERT(INDEX(DHW_StPt_Sch_EZ!$C$4:$I$27,MATCH(Schedules_8760!$C2541,DHW_StPt_Sch_EZ!$B$4:$B$27,0),MATCH(Schedules_8760!$F2541,DHW_StPt_Sch_EZ!$C$3:$I$3,0)),"F","C")</f>
        <v>53.333333333333329</v>
      </c>
      <c r="M2541" s="34">
        <f>CONVERT(INDEX(DHW_StPt_Sch_EZ!$C$31:$I$54,MATCH(Schedules_8760!$C2541,DHW_StPt_Sch_EZ!$B$31:$B$54,0),MATCH(Schedules_8760!$F2541,DHW_StPt_Sch_EZ!$C$30:$I$30,0)),"F","C")</f>
        <v>53.333333333333329</v>
      </c>
      <c r="N2541" s="12"/>
      <c r="O2541" s="12"/>
      <c r="P2541" s="12"/>
    </row>
    <row r="2542" spans="1:16" x14ac:dyDescent="0.25">
      <c r="A2542" s="35">
        <v>2541</v>
      </c>
      <c r="B2542" s="89">
        <v>106.8333333333333</v>
      </c>
      <c r="C2542" s="35">
        <f t="shared" si="195"/>
        <v>21</v>
      </c>
      <c r="D2542" s="35">
        <f t="shared" si="198"/>
        <v>106</v>
      </c>
      <c r="E2542" s="35">
        <f t="shared" si="199"/>
        <v>1</v>
      </c>
      <c r="F2542" s="35" t="str">
        <f t="shared" si="196"/>
        <v>Sunday</v>
      </c>
      <c r="G2542" s="35">
        <f t="shared" si="197"/>
        <v>4</v>
      </c>
      <c r="H2542" s="34">
        <f>CONVERT(INDEX(Htg_StPt_Sch_EZ!$C$4:$I$27,MATCH(Schedules_8760!$C2542,Htg_StPt_Sch_EZ!$B$4:$B$27,0),MATCH(Schedules_8760!$F2542,Htg_StPt_Sch_EZ!$C$3:$I$3,0)),"F","C")</f>
        <v>20.555555555555554</v>
      </c>
      <c r="I2542" s="34">
        <f>CONVERT(INDEX(Htg_StPt_Sch_EZ!$C$31:$I$54,MATCH(Schedules_8760!$C2542,Htg_StPt_Sch_EZ!$B$31:$B$54,0),MATCH(Schedules_8760!$F2542,Htg_StPt_Sch_EZ!$C$30:$I$30,0)),"F","C")</f>
        <v>19.444444444444443</v>
      </c>
      <c r="J2542" s="34">
        <f>CONVERT(INDEX(Clg_StPt_Sch_EZ!$C$4:$I$27,MATCH(Schedules_8760!$C2542,Clg_StPt_Sch_EZ!$B$4:$B$27,0),MATCH(Schedules_8760!$F2542,Clg_StPt_Sch_EZ!$C$3:$I$3,0)),"F","C")</f>
        <v>25.555555555555554</v>
      </c>
      <c r="K2542" s="34">
        <f>CONVERT(INDEX(Clg_StPt_Sch_EZ!$C$31:$I$54,MATCH(Schedules_8760!$C2542,Clg_StPt_Sch_EZ!$B$31:$B$54,0),MATCH(Schedules_8760!$F2542,Clg_StPt_Sch_EZ!$C$30:$I$30,0)),"F","C")</f>
        <v>28.333333333333332</v>
      </c>
      <c r="L2542" s="34">
        <f>CONVERT(INDEX(DHW_StPt_Sch_EZ!$C$4:$I$27,MATCH(Schedules_8760!$C2542,DHW_StPt_Sch_EZ!$B$4:$B$27,0),MATCH(Schedules_8760!$F2542,DHW_StPt_Sch_EZ!$C$3:$I$3,0)),"F","C")</f>
        <v>53.333333333333329</v>
      </c>
      <c r="M2542" s="34">
        <f>CONVERT(INDEX(DHW_StPt_Sch_EZ!$C$31:$I$54,MATCH(Schedules_8760!$C2542,DHW_StPt_Sch_EZ!$B$31:$B$54,0),MATCH(Schedules_8760!$F2542,DHW_StPt_Sch_EZ!$C$30:$I$30,0)),"F","C")</f>
        <v>53.333333333333329</v>
      </c>
      <c r="N2542" s="12"/>
      <c r="O2542" s="12"/>
      <c r="P2542" s="12"/>
    </row>
    <row r="2543" spans="1:16" x14ac:dyDescent="0.25">
      <c r="A2543" s="35">
        <v>2542</v>
      </c>
      <c r="B2543" s="89">
        <v>106.875</v>
      </c>
      <c r="C2543" s="35">
        <f t="shared" si="195"/>
        <v>22</v>
      </c>
      <c r="D2543" s="35">
        <f t="shared" si="198"/>
        <v>106</v>
      </c>
      <c r="E2543" s="35">
        <f t="shared" si="199"/>
        <v>1</v>
      </c>
      <c r="F2543" s="35" t="str">
        <f t="shared" si="196"/>
        <v>Sunday</v>
      </c>
      <c r="G2543" s="35">
        <f t="shared" si="197"/>
        <v>4</v>
      </c>
      <c r="H2543" s="34">
        <f>CONVERT(INDEX(Htg_StPt_Sch_EZ!$C$4:$I$27,MATCH(Schedules_8760!$C2543,Htg_StPt_Sch_EZ!$B$4:$B$27,0),MATCH(Schedules_8760!$F2543,Htg_StPt_Sch_EZ!$C$3:$I$3,0)),"F","C")</f>
        <v>20.555555555555554</v>
      </c>
      <c r="I2543" s="34">
        <f>CONVERT(INDEX(Htg_StPt_Sch_EZ!$C$31:$I$54,MATCH(Schedules_8760!$C2543,Htg_StPt_Sch_EZ!$B$31:$B$54,0),MATCH(Schedules_8760!$F2543,Htg_StPt_Sch_EZ!$C$30:$I$30,0)),"F","C")</f>
        <v>19.444444444444443</v>
      </c>
      <c r="J2543" s="34">
        <f>CONVERT(INDEX(Clg_StPt_Sch_EZ!$C$4:$I$27,MATCH(Schedules_8760!$C2543,Clg_StPt_Sch_EZ!$B$4:$B$27,0),MATCH(Schedules_8760!$F2543,Clg_StPt_Sch_EZ!$C$3:$I$3,0)),"F","C")</f>
        <v>25.555555555555554</v>
      </c>
      <c r="K2543" s="34">
        <f>CONVERT(INDEX(Clg_StPt_Sch_EZ!$C$31:$I$54,MATCH(Schedules_8760!$C2543,Clg_StPt_Sch_EZ!$B$31:$B$54,0),MATCH(Schedules_8760!$F2543,Clg_StPt_Sch_EZ!$C$30:$I$30,0)),"F","C")</f>
        <v>28.333333333333332</v>
      </c>
      <c r="L2543" s="34">
        <f>CONVERT(INDEX(DHW_StPt_Sch_EZ!$C$4:$I$27,MATCH(Schedules_8760!$C2543,DHW_StPt_Sch_EZ!$B$4:$B$27,0),MATCH(Schedules_8760!$F2543,DHW_StPt_Sch_EZ!$C$3:$I$3,0)),"F","C")</f>
        <v>53.333333333333329</v>
      </c>
      <c r="M2543" s="34">
        <f>CONVERT(INDEX(DHW_StPt_Sch_EZ!$C$31:$I$54,MATCH(Schedules_8760!$C2543,DHW_StPt_Sch_EZ!$B$31:$B$54,0),MATCH(Schedules_8760!$F2543,DHW_StPt_Sch_EZ!$C$30:$I$30,0)),"F","C")</f>
        <v>53.333333333333329</v>
      </c>
      <c r="N2543" s="12"/>
      <c r="O2543" s="12"/>
      <c r="P2543" s="12"/>
    </row>
    <row r="2544" spans="1:16" x14ac:dyDescent="0.25">
      <c r="A2544" s="35">
        <v>2543</v>
      </c>
      <c r="B2544" s="89">
        <v>106.9166666666667</v>
      </c>
      <c r="C2544" s="35">
        <f t="shared" si="195"/>
        <v>23</v>
      </c>
      <c r="D2544" s="35">
        <f t="shared" si="198"/>
        <v>106</v>
      </c>
      <c r="E2544" s="35">
        <f t="shared" si="199"/>
        <v>1</v>
      </c>
      <c r="F2544" s="35" t="str">
        <f t="shared" si="196"/>
        <v>Sunday</v>
      </c>
      <c r="G2544" s="35">
        <f t="shared" si="197"/>
        <v>4</v>
      </c>
      <c r="H2544" s="34">
        <f>CONVERT(INDEX(Htg_StPt_Sch_EZ!$C$4:$I$27,MATCH(Schedules_8760!$C2544,Htg_StPt_Sch_EZ!$B$4:$B$27,0),MATCH(Schedules_8760!$F2544,Htg_StPt_Sch_EZ!$C$3:$I$3,0)),"F","C")</f>
        <v>20.555555555555554</v>
      </c>
      <c r="I2544" s="34">
        <f>CONVERT(INDEX(Htg_StPt_Sch_EZ!$C$31:$I$54,MATCH(Schedules_8760!$C2544,Htg_StPt_Sch_EZ!$B$31:$B$54,0),MATCH(Schedules_8760!$F2544,Htg_StPt_Sch_EZ!$C$30:$I$30,0)),"F","C")</f>
        <v>19.444444444444443</v>
      </c>
      <c r="J2544" s="34">
        <f>CONVERT(INDEX(Clg_StPt_Sch_EZ!$C$4:$I$27,MATCH(Schedules_8760!$C2544,Clg_StPt_Sch_EZ!$B$4:$B$27,0),MATCH(Schedules_8760!$F2544,Clg_StPt_Sch_EZ!$C$3:$I$3,0)),"F","C")</f>
        <v>25.555555555555554</v>
      </c>
      <c r="K2544" s="34">
        <f>CONVERT(INDEX(Clg_StPt_Sch_EZ!$C$31:$I$54,MATCH(Schedules_8760!$C2544,Clg_StPt_Sch_EZ!$B$31:$B$54,0),MATCH(Schedules_8760!$F2544,Clg_StPt_Sch_EZ!$C$30:$I$30,0)),"F","C")</f>
        <v>28.333333333333332</v>
      </c>
      <c r="L2544" s="34">
        <f>CONVERT(INDEX(DHW_StPt_Sch_EZ!$C$4:$I$27,MATCH(Schedules_8760!$C2544,DHW_StPt_Sch_EZ!$B$4:$B$27,0),MATCH(Schedules_8760!$F2544,DHW_StPt_Sch_EZ!$C$3:$I$3,0)),"F","C")</f>
        <v>53.333333333333329</v>
      </c>
      <c r="M2544" s="34">
        <f>CONVERT(INDEX(DHW_StPt_Sch_EZ!$C$31:$I$54,MATCH(Schedules_8760!$C2544,DHW_StPt_Sch_EZ!$B$31:$B$54,0),MATCH(Schedules_8760!$F2544,DHW_StPt_Sch_EZ!$C$30:$I$30,0)),"F","C")</f>
        <v>53.333333333333329</v>
      </c>
      <c r="N2544" s="12"/>
      <c r="O2544" s="12"/>
      <c r="P2544" s="12"/>
    </row>
    <row r="2545" spans="1:16" x14ac:dyDescent="0.25">
      <c r="A2545" s="35">
        <v>2544</v>
      </c>
      <c r="B2545" s="89">
        <v>106.9583333333333</v>
      </c>
      <c r="C2545" s="35">
        <f t="shared" si="195"/>
        <v>24</v>
      </c>
      <c r="D2545" s="35">
        <f t="shared" si="198"/>
        <v>106</v>
      </c>
      <c r="E2545" s="35">
        <f t="shared" si="199"/>
        <v>1</v>
      </c>
      <c r="F2545" s="35" t="str">
        <f t="shared" si="196"/>
        <v>Sunday</v>
      </c>
      <c r="G2545" s="35">
        <f t="shared" si="197"/>
        <v>4</v>
      </c>
      <c r="H2545" s="34">
        <f>CONVERT(INDEX(Htg_StPt_Sch_EZ!$C$4:$I$27,MATCH(Schedules_8760!$C2545,Htg_StPt_Sch_EZ!$B$4:$B$27,0),MATCH(Schedules_8760!$F2545,Htg_StPt_Sch_EZ!$C$3:$I$3,0)),"F","C")</f>
        <v>20.555555555555554</v>
      </c>
      <c r="I2545" s="34">
        <f>CONVERT(INDEX(Htg_StPt_Sch_EZ!$C$31:$I$54,MATCH(Schedules_8760!$C2545,Htg_StPt_Sch_EZ!$B$31:$B$54,0),MATCH(Schedules_8760!$F2545,Htg_StPt_Sch_EZ!$C$30:$I$30,0)),"F","C")</f>
        <v>19.444444444444443</v>
      </c>
      <c r="J2545" s="34">
        <f>CONVERT(INDEX(Clg_StPt_Sch_EZ!$C$4:$I$27,MATCH(Schedules_8760!$C2545,Clg_StPt_Sch_EZ!$B$4:$B$27,0),MATCH(Schedules_8760!$F2545,Clg_StPt_Sch_EZ!$C$3:$I$3,0)),"F","C")</f>
        <v>25.555555555555554</v>
      </c>
      <c r="K2545" s="34">
        <f>CONVERT(INDEX(Clg_StPt_Sch_EZ!$C$31:$I$54,MATCH(Schedules_8760!$C2545,Clg_StPt_Sch_EZ!$B$31:$B$54,0),MATCH(Schedules_8760!$F2545,Clg_StPt_Sch_EZ!$C$30:$I$30,0)),"F","C")</f>
        <v>28.333333333333332</v>
      </c>
      <c r="L2545" s="34">
        <f>CONVERT(INDEX(DHW_StPt_Sch_EZ!$C$4:$I$27,MATCH(Schedules_8760!$C2545,DHW_StPt_Sch_EZ!$B$4:$B$27,0),MATCH(Schedules_8760!$F2545,DHW_StPt_Sch_EZ!$C$3:$I$3,0)),"F","C")</f>
        <v>53.333333333333329</v>
      </c>
      <c r="M2545" s="34">
        <f>CONVERT(INDEX(DHW_StPt_Sch_EZ!$C$31:$I$54,MATCH(Schedules_8760!$C2545,DHW_StPt_Sch_EZ!$B$31:$B$54,0),MATCH(Schedules_8760!$F2545,DHW_StPt_Sch_EZ!$C$30:$I$30,0)),"F","C")</f>
        <v>53.333333333333329</v>
      </c>
      <c r="N2545" s="12"/>
      <c r="O2545" s="12"/>
      <c r="P2545" s="12"/>
    </row>
    <row r="2546" spans="1:16" x14ac:dyDescent="0.25">
      <c r="A2546" s="35">
        <v>2545</v>
      </c>
      <c r="B2546" s="89">
        <v>107</v>
      </c>
      <c r="C2546" s="35">
        <f t="shared" si="195"/>
        <v>1</v>
      </c>
      <c r="D2546" s="35">
        <f t="shared" si="198"/>
        <v>107</v>
      </c>
      <c r="E2546" s="35">
        <f t="shared" si="199"/>
        <v>2</v>
      </c>
      <c r="F2546" s="35" t="str">
        <f t="shared" si="196"/>
        <v>Monday</v>
      </c>
      <c r="G2546" s="35">
        <f t="shared" si="197"/>
        <v>4</v>
      </c>
      <c r="H2546" s="34">
        <f>CONVERT(INDEX(Htg_StPt_Sch_EZ!$C$4:$I$27,MATCH(Schedules_8760!$C2546,Htg_StPt_Sch_EZ!$B$4:$B$27,0),MATCH(Schedules_8760!$F2546,Htg_StPt_Sch_EZ!$C$3:$I$3,0)),"F","C")</f>
        <v>20.555555555555554</v>
      </c>
      <c r="I2546" s="34">
        <f>CONVERT(INDEX(Htg_StPt_Sch_EZ!$C$31:$I$54,MATCH(Schedules_8760!$C2546,Htg_StPt_Sch_EZ!$B$31:$B$54,0),MATCH(Schedules_8760!$F2546,Htg_StPt_Sch_EZ!$C$30:$I$30,0)),"F","C")</f>
        <v>19.444444444444443</v>
      </c>
      <c r="J2546" s="34">
        <f>CONVERT(INDEX(Clg_StPt_Sch_EZ!$C$4:$I$27,MATCH(Schedules_8760!$C2546,Clg_StPt_Sch_EZ!$B$4:$B$27,0),MATCH(Schedules_8760!$F2546,Clg_StPt_Sch_EZ!$C$3:$I$3,0)),"F","C")</f>
        <v>25.555555555555554</v>
      </c>
      <c r="K2546" s="34">
        <f>CONVERT(INDEX(Clg_StPt_Sch_EZ!$C$31:$I$54,MATCH(Schedules_8760!$C2546,Clg_StPt_Sch_EZ!$B$31:$B$54,0),MATCH(Schedules_8760!$F2546,Clg_StPt_Sch_EZ!$C$30:$I$30,0)),"F","C")</f>
        <v>28.333333333333332</v>
      </c>
      <c r="L2546" s="34">
        <f>CONVERT(INDEX(DHW_StPt_Sch_EZ!$C$4:$I$27,MATCH(Schedules_8760!$C2546,DHW_StPt_Sch_EZ!$B$4:$B$27,0),MATCH(Schedules_8760!$F2546,DHW_StPt_Sch_EZ!$C$3:$I$3,0)),"F","C")</f>
        <v>53.333333333333329</v>
      </c>
      <c r="M2546" s="34">
        <f>CONVERT(INDEX(DHW_StPt_Sch_EZ!$C$31:$I$54,MATCH(Schedules_8760!$C2546,DHW_StPt_Sch_EZ!$B$31:$B$54,0),MATCH(Schedules_8760!$F2546,DHW_StPt_Sch_EZ!$C$30:$I$30,0)),"F","C")</f>
        <v>53.333333333333329</v>
      </c>
      <c r="N2546" s="12"/>
      <c r="O2546" s="12"/>
      <c r="P2546" s="12"/>
    </row>
    <row r="2547" spans="1:16" x14ac:dyDescent="0.25">
      <c r="A2547" s="35">
        <v>2546</v>
      </c>
      <c r="B2547" s="89">
        <v>107.0416666666667</v>
      </c>
      <c r="C2547" s="35">
        <f t="shared" si="195"/>
        <v>2</v>
      </c>
      <c r="D2547" s="35">
        <f t="shared" si="198"/>
        <v>107</v>
      </c>
      <c r="E2547" s="35">
        <f t="shared" si="199"/>
        <v>2</v>
      </c>
      <c r="F2547" s="35" t="str">
        <f t="shared" si="196"/>
        <v>Monday</v>
      </c>
      <c r="G2547" s="35">
        <f t="shared" si="197"/>
        <v>4</v>
      </c>
      <c r="H2547" s="34">
        <f>CONVERT(INDEX(Htg_StPt_Sch_EZ!$C$4:$I$27,MATCH(Schedules_8760!$C2547,Htg_StPt_Sch_EZ!$B$4:$B$27,0),MATCH(Schedules_8760!$F2547,Htg_StPt_Sch_EZ!$C$3:$I$3,0)),"F","C")</f>
        <v>20.555555555555554</v>
      </c>
      <c r="I2547" s="34">
        <f>CONVERT(INDEX(Htg_StPt_Sch_EZ!$C$31:$I$54,MATCH(Schedules_8760!$C2547,Htg_StPt_Sch_EZ!$B$31:$B$54,0),MATCH(Schedules_8760!$F2547,Htg_StPt_Sch_EZ!$C$30:$I$30,0)),"F","C")</f>
        <v>19.444444444444443</v>
      </c>
      <c r="J2547" s="34">
        <f>CONVERT(INDEX(Clg_StPt_Sch_EZ!$C$4:$I$27,MATCH(Schedules_8760!$C2547,Clg_StPt_Sch_EZ!$B$4:$B$27,0),MATCH(Schedules_8760!$F2547,Clg_StPt_Sch_EZ!$C$3:$I$3,0)),"F","C")</f>
        <v>25.555555555555554</v>
      </c>
      <c r="K2547" s="34">
        <f>CONVERT(INDEX(Clg_StPt_Sch_EZ!$C$31:$I$54,MATCH(Schedules_8760!$C2547,Clg_StPt_Sch_EZ!$B$31:$B$54,0),MATCH(Schedules_8760!$F2547,Clg_StPt_Sch_EZ!$C$30:$I$30,0)),"F","C")</f>
        <v>28.333333333333332</v>
      </c>
      <c r="L2547" s="34">
        <f>CONVERT(INDEX(DHW_StPt_Sch_EZ!$C$4:$I$27,MATCH(Schedules_8760!$C2547,DHW_StPt_Sch_EZ!$B$4:$B$27,0),MATCH(Schedules_8760!$F2547,DHW_StPt_Sch_EZ!$C$3:$I$3,0)),"F","C")</f>
        <v>53.333333333333329</v>
      </c>
      <c r="M2547" s="34">
        <f>CONVERT(INDEX(DHW_StPt_Sch_EZ!$C$31:$I$54,MATCH(Schedules_8760!$C2547,DHW_StPt_Sch_EZ!$B$31:$B$54,0),MATCH(Schedules_8760!$F2547,DHW_StPt_Sch_EZ!$C$30:$I$30,0)),"F","C")</f>
        <v>53.333333333333329</v>
      </c>
      <c r="N2547" s="12"/>
      <c r="O2547" s="12"/>
      <c r="P2547" s="12"/>
    </row>
    <row r="2548" spans="1:16" x14ac:dyDescent="0.25">
      <c r="A2548" s="35">
        <v>2547</v>
      </c>
      <c r="B2548" s="89">
        <v>107.0833333333333</v>
      </c>
      <c r="C2548" s="35">
        <f t="shared" si="195"/>
        <v>3</v>
      </c>
      <c r="D2548" s="35">
        <f t="shared" si="198"/>
        <v>107</v>
      </c>
      <c r="E2548" s="35">
        <f t="shared" si="199"/>
        <v>2</v>
      </c>
      <c r="F2548" s="35" t="str">
        <f t="shared" si="196"/>
        <v>Monday</v>
      </c>
      <c r="G2548" s="35">
        <f t="shared" si="197"/>
        <v>4</v>
      </c>
      <c r="H2548" s="34">
        <f>CONVERT(INDEX(Htg_StPt_Sch_EZ!$C$4:$I$27,MATCH(Schedules_8760!$C2548,Htg_StPt_Sch_EZ!$B$4:$B$27,0),MATCH(Schedules_8760!$F2548,Htg_StPt_Sch_EZ!$C$3:$I$3,0)),"F","C")</f>
        <v>20.555555555555554</v>
      </c>
      <c r="I2548" s="34">
        <f>CONVERT(INDEX(Htg_StPt_Sch_EZ!$C$31:$I$54,MATCH(Schedules_8760!$C2548,Htg_StPt_Sch_EZ!$B$31:$B$54,0),MATCH(Schedules_8760!$F2548,Htg_StPt_Sch_EZ!$C$30:$I$30,0)),"F","C")</f>
        <v>19.444444444444443</v>
      </c>
      <c r="J2548" s="34">
        <f>CONVERT(INDEX(Clg_StPt_Sch_EZ!$C$4:$I$27,MATCH(Schedules_8760!$C2548,Clg_StPt_Sch_EZ!$B$4:$B$27,0),MATCH(Schedules_8760!$F2548,Clg_StPt_Sch_EZ!$C$3:$I$3,0)),"F","C")</f>
        <v>25.555555555555554</v>
      </c>
      <c r="K2548" s="34">
        <f>CONVERT(INDEX(Clg_StPt_Sch_EZ!$C$31:$I$54,MATCH(Schedules_8760!$C2548,Clg_StPt_Sch_EZ!$B$31:$B$54,0),MATCH(Schedules_8760!$F2548,Clg_StPt_Sch_EZ!$C$30:$I$30,0)),"F","C")</f>
        <v>28.333333333333332</v>
      </c>
      <c r="L2548" s="34">
        <f>CONVERT(INDEX(DHW_StPt_Sch_EZ!$C$4:$I$27,MATCH(Schedules_8760!$C2548,DHW_StPt_Sch_EZ!$B$4:$B$27,0),MATCH(Schedules_8760!$F2548,DHW_StPt_Sch_EZ!$C$3:$I$3,0)),"F","C")</f>
        <v>53.333333333333329</v>
      </c>
      <c r="M2548" s="34">
        <f>CONVERT(INDEX(DHW_StPt_Sch_EZ!$C$31:$I$54,MATCH(Schedules_8760!$C2548,DHW_StPt_Sch_EZ!$B$31:$B$54,0),MATCH(Schedules_8760!$F2548,DHW_StPt_Sch_EZ!$C$30:$I$30,0)),"F","C")</f>
        <v>53.333333333333329</v>
      </c>
      <c r="N2548" s="12"/>
      <c r="O2548" s="12"/>
      <c r="P2548" s="12"/>
    </row>
    <row r="2549" spans="1:16" x14ac:dyDescent="0.25">
      <c r="A2549" s="35">
        <v>2548</v>
      </c>
      <c r="B2549" s="89">
        <v>107.125</v>
      </c>
      <c r="C2549" s="35">
        <f t="shared" si="195"/>
        <v>4</v>
      </c>
      <c r="D2549" s="35">
        <f t="shared" si="198"/>
        <v>107</v>
      </c>
      <c r="E2549" s="35">
        <f t="shared" si="199"/>
        <v>2</v>
      </c>
      <c r="F2549" s="35" t="str">
        <f t="shared" si="196"/>
        <v>Monday</v>
      </c>
      <c r="G2549" s="35">
        <f t="shared" si="197"/>
        <v>4</v>
      </c>
      <c r="H2549" s="34">
        <f>CONVERT(INDEX(Htg_StPt_Sch_EZ!$C$4:$I$27,MATCH(Schedules_8760!$C2549,Htg_StPt_Sch_EZ!$B$4:$B$27,0),MATCH(Schedules_8760!$F2549,Htg_StPt_Sch_EZ!$C$3:$I$3,0)),"F","C")</f>
        <v>20.555555555555554</v>
      </c>
      <c r="I2549" s="34">
        <f>CONVERT(INDEX(Htg_StPt_Sch_EZ!$C$31:$I$54,MATCH(Schedules_8760!$C2549,Htg_StPt_Sch_EZ!$B$31:$B$54,0),MATCH(Schedules_8760!$F2549,Htg_StPt_Sch_EZ!$C$30:$I$30,0)),"F","C")</f>
        <v>19.444444444444443</v>
      </c>
      <c r="J2549" s="34">
        <f>CONVERT(INDEX(Clg_StPt_Sch_EZ!$C$4:$I$27,MATCH(Schedules_8760!$C2549,Clg_StPt_Sch_EZ!$B$4:$B$27,0),MATCH(Schedules_8760!$F2549,Clg_StPt_Sch_EZ!$C$3:$I$3,0)),"F","C")</f>
        <v>25.555555555555554</v>
      </c>
      <c r="K2549" s="34">
        <f>CONVERT(INDEX(Clg_StPt_Sch_EZ!$C$31:$I$54,MATCH(Schedules_8760!$C2549,Clg_StPt_Sch_EZ!$B$31:$B$54,0),MATCH(Schedules_8760!$F2549,Clg_StPt_Sch_EZ!$C$30:$I$30,0)),"F","C")</f>
        <v>28.333333333333332</v>
      </c>
      <c r="L2549" s="34">
        <f>CONVERT(INDEX(DHW_StPt_Sch_EZ!$C$4:$I$27,MATCH(Schedules_8760!$C2549,DHW_StPt_Sch_EZ!$B$4:$B$27,0),MATCH(Schedules_8760!$F2549,DHW_StPt_Sch_EZ!$C$3:$I$3,0)),"F","C")</f>
        <v>53.333333333333329</v>
      </c>
      <c r="M2549" s="34">
        <f>CONVERT(INDEX(DHW_StPt_Sch_EZ!$C$31:$I$54,MATCH(Schedules_8760!$C2549,DHW_StPt_Sch_EZ!$B$31:$B$54,0),MATCH(Schedules_8760!$F2549,DHW_StPt_Sch_EZ!$C$30:$I$30,0)),"F","C")</f>
        <v>53.333333333333329</v>
      </c>
      <c r="N2549" s="12"/>
      <c r="O2549" s="12"/>
      <c r="P2549" s="12"/>
    </row>
    <row r="2550" spans="1:16" x14ac:dyDescent="0.25">
      <c r="A2550" s="35">
        <v>2549</v>
      </c>
      <c r="B2550" s="89">
        <v>107.1666666666667</v>
      </c>
      <c r="C2550" s="35">
        <f t="shared" si="195"/>
        <v>5</v>
      </c>
      <c r="D2550" s="35">
        <f t="shared" si="198"/>
        <v>107</v>
      </c>
      <c r="E2550" s="35">
        <f t="shared" si="199"/>
        <v>2</v>
      </c>
      <c r="F2550" s="35" t="str">
        <f t="shared" si="196"/>
        <v>Monday</v>
      </c>
      <c r="G2550" s="35">
        <f t="shared" si="197"/>
        <v>4</v>
      </c>
      <c r="H2550" s="34">
        <f>CONVERT(INDEX(Htg_StPt_Sch_EZ!$C$4:$I$27,MATCH(Schedules_8760!$C2550,Htg_StPt_Sch_EZ!$B$4:$B$27,0),MATCH(Schedules_8760!$F2550,Htg_StPt_Sch_EZ!$C$3:$I$3,0)),"F","C")</f>
        <v>20.555555555555554</v>
      </c>
      <c r="I2550" s="34">
        <f>CONVERT(INDEX(Htg_StPt_Sch_EZ!$C$31:$I$54,MATCH(Schedules_8760!$C2550,Htg_StPt_Sch_EZ!$B$31:$B$54,0),MATCH(Schedules_8760!$F2550,Htg_StPt_Sch_EZ!$C$30:$I$30,0)),"F","C")</f>
        <v>19.444444444444443</v>
      </c>
      <c r="J2550" s="34">
        <f>CONVERT(INDEX(Clg_StPt_Sch_EZ!$C$4:$I$27,MATCH(Schedules_8760!$C2550,Clg_StPt_Sch_EZ!$B$4:$B$27,0),MATCH(Schedules_8760!$F2550,Clg_StPt_Sch_EZ!$C$3:$I$3,0)),"F","C")</f>
        <v>25.555555555555554</v>
      </c>
      <c r="K2550" s="34">
        <f>CONVERT(INDEX(Clg_StPt_Sch_EZ!$C$31:$I$54,MATCH(Schedules_8760!$C2550,Clg_StPt_Sch_EZ!$B$31:$B$54,0),MATCH(Schedules_8760!$F2550,Clg_StPt_Sch_EZ!$C$30:$I$30,0)),"F","C")</f>
        <v>28.333333333333332</v>
      </c>
      <c r="L2550" s="34">
        <f>CONVERT(INDEX(DHW_StPt_Sch_EZ!$C$4:$I$27,MATCH(Schedules_8760!$C2550,DHW_StPt_Sch_EZ!$B$4:$B$27,0),MATCH(Schedules_8760!$F2550,DHW_StPt_Sch_EZ!$C$3:$I$3,0)),"F","C")</f>
        <v>53.333333333333329</v>
      </c>
      <c r="M2550" s="34">
        <f>CONVERT(INDEX(DHW_StPt_Sch_EZ!$C$31:$I$54,MATCH(Schedules_8760!$C2550,DHW_StPt_Sch_EZ!$B$31:$B$54,0),MATCH(Schedules_8760!$F2550,DHW_StPt_Sch_EZ!$C$30:$I$30,0)),"F","C")</f>
        <v>53.333333333333329</v>
      </c>
      <c r="N2550" s="12"/>
      <c r="O2550" s="12"/>
      <c r="P2550" s="12"/>
    </row>
    <row r="2551" spans="1:16" x14ac:dyDescent="0.25">
      <c r="A2551" s="35">
        <v>2550</v>
      </c>
      <c r="B2551" s="89">
        <v>107.2083333333333</v>
      </c>
      <c r="C2551" s="35">
        <f t="shared" si="195"/>
        <v>6</v>
      </c>
      <c r="D2551" s="35">
        <f t="shared" si="198"/>
        <v>107</v>
      </c>
      <c r="E2551" s="35">
        <f t="shared" si="199"/>
        <v>2</v>
      </c>
      <c r="F2551" s="35" t="str">
        <f t="shared" si="196"/>
        <v>Monday</v>
      </c>
      <c r="G2551" s="35">
        <f t="shared" si="197"/>
        <v>4</v>
      </c>
      <c r="H2551" s="34">
        <f>CONVERT(INDEX(Htg_StPt_Sch_EZ!$C$4:$I$27,MATCH(Schedules_8760!$C2551,Htg_StPt_Sch_EZ!$B$4:$B$27,0),MATCH(Schedules_8760!$F2551,Htg_StPt_Sch_EZ!$C$3:$I$3,0)),"F","C")</f>
        <v>20.555555555555554</v>
      </c>
      <c r="I2551" s="34">
        <f>CONVERT(INDEX(Htg_StPt_Sch_EZ!$C$31:$I$54,MATCH(Schedules_8760!$C2551,Htg_StPt_Sch_EZ!$B$31:$B$54,0),MATCH(Schedules_8760!$F2551,Htg_StPt_Sch_EZ!$C$30:$I$30,0)),"F","C")</f>
        <v>19.444444444444443</v>
      </c>
      <c r="J2551" s="34">
        <f>CONVERT(INDEX(Clg_StPt_Sch_EZ!$C$4:$I$27,MATCH(Schedules_8760!$C2551,Clg_StPt_Sch_EZ!$B$4:$B$27,0),MATCH(Schedules_8760!$F2551,Clg_StPt_Sch_EZ!$C$3:$I$3,0)),"F","C")</f>
        <v>25.555555555555554</v>
      </c>
      <c r="K2551" s="34">
        <f>CONVERT(INDEX(Clg_StPt_Sch_EZ!$C$31:$I$54,MATCH(Schedules_8760!$C2551,Clg_StPt_Sch_EZ!$B$31:$B$54,0),MATCH(Schedules_8760!$F2551,Clg_StPt_Sch_EZ!$C$30:$I$30,0)),"F","C")</f>
        <v>28.333333333333332</v>
      </c>
      <c r="L2551" s="34">
        <f>CONVERT(INDEX(DHW_StPt_Sch_EZ!$C$4:$I$27,MATCH(Schedules_8760!$C2551,DHW_StPt_Sch_EZ!$B$4:$B$27,0),MATCH(Schedules_8760!$F2551,DHW_StPt_Sch_EZ!$C$3:$I$3,0)),"F","C")</f>
        <v>53.333333333333329</v>
      </c>
      <c r="M2551" s="34">
        <f>CONVERT(INDEX(DHW_StPt_Sch_EZ!$C$31:$I$54,MATCH(Schedules_8760!$C2551,DHW_StPt_Sch_EZ!$B$31:$B$54,0),MATCH(Schedules_8760!$F2551,DHW_StPt_Sch_EZ!$C$30:$I$30,0)),"F","C")</f>
        <v>53.333333333333329</v>
      </c>
      <c r="N2551" s="12"/>
      <c r="O2551" s="12"/>
      <c r="P2551" s="12"/>
    </row>
    <row r="2552" spans="1:16" x14ac:dyDescent="0.25">
      <c r="A2552" s="35">
        <v>2551</v>
      </c>
      <c r="B2552" s="89">
        <v>107.25</v>
      </c>
      <c r="C2552" s="35">
        <f t="shared" si="195"/>
        <v>7</v>
      </c>
      <c r="D2552" s="35">
        <f t="shared" si="198"/>
        <v>107</v>
      </c>
      <c r="E2552" s="35">
        <f t="shared" si="199"/>
        <v>2</v>
      </c>
      <c r="F2552" s="35" t="str">
        <f t="shared" si="196"/>
        <v>Monday</v>
      </c>
      <c r="G2552" s="35">
        <f t="shared" si="197"/>
        <v>4</v>
      </c>
      <c r="H2552" s="34">
        <f>CONVERT(INDEX(Htg_StPt_Sch_EZ!$C$4:$I$27,MATCH(Schedules_8760!$C2552,Htg_StPt_Sch_EZ!$B$4:$B$27,0),MATCH(Schedules_8760!$F2552,Htg_StPt_Sch_EZ!$C$3:$I$3,0)),"F","C")</f>
        <v>20.555555555555554</v>
      </c>
      <c r="I2552" s="34">
        <f>CONVERT(INDEX(Htg_StPt_Sch_EZ!$C$31:$I$54,MATCH(Schedules_8760!$C2552,Htg_StPt_Sch_EZ!$B$31:$B$54,0),MATCH(Schedules_8760!$F2552,Htg_StPt_Sch_EZ!$C$30:$I$30,0)),"F","C")</f>
        <v>19.444444444444443</v>
      </c>
      <c r="J2552" s="34">
        <f>CONVERT(INDEX(Clg_StPt_Sch_EZ!$C$4:$I$27,MATCH(Schedules_8760!$C2552,Clg_StPt_Sch_EZ!$B$4:$B$27,0),MATCH(Schedules_8760!$F2552,Clg_StPt_Sch_EZ!$C$3:$I$3,0)),"F","C")</f>
        <v>25.555555555555554</v>
      </c>
      <c r="K2552" s="34">
        <f>CONVERT(INDEX(Clg_StPt_Sch_EZ!$C$31:$I$54,MATCH(Schedules_8760!$C2552,Clg_StPt_Sch_EZ!$B$31:$B$54,0),MATCH(Schedules_8760!$F2552,Clg_StPt_Sch_EZ!$C$30:$I$30,0)),"F","C")</f>
        <v>28.333333333333332</v>
      </c>
      <c r="L2552" s="34">
        <f>CONVERT(INDEX(DHW_StPt_Sch_EZ!$C$4:$I$27,MATCH(Schedules_8760!$C2552,DHW_StPt_Sch_EZ!$B$4:$B$27,0),MATCH(Schedules_8760!$F2552,DHW_StPt_Sch_EZ!$C$3:$I$3,0)),"F","C")</f>
        <v>53.333333333333329</v>
      </c>
      <c r="M2552" s="34">
        <f>CONVERT(INDEX(DHW_StPt_Sch_EZ!$C$31:$I$54,MATCH(Schedules_8760!$C2552,DHW_StPt_Sch_EZ!$B$31:$B$54,0),MATCH(Schedules_8760!$F2552,DHW_StPt_Sch_EZ!$C$30:$I$30,0)),"F","C")</f>
        <v>53.333333333333329</v>
      </c>
      <c r="N2552" s="12"/>
      <c r="O2552" s="12"/>
      <c r="P2552" s="12"/>
    </row>
    <row r="2553" spans="1:16" x14ac:dyDescent="0.25">
      <c r="A2553" s="35">
        <v>2552</v>
      </c>
      <c r="B2553" s="89">
        <v>107.2916666666667</v>
      </c>
      <c r="C2553" s="35">
        <f t="shared" si="195"/>
        <v>8</v>
      </c>
      <c r="D2553" s="35">
        <f t="shared" si="198"/>
        <v>107</v>
      </c>
      <c r="E2553" s="35">
        <f t="shared" si="199"/>
        <v>2</v>
      </c>
      <c r="F2553" s="35" t="str">
        <f t="shared" si="196"/>
        <v>Monday</v>
      </c>
      <c r="G2553" s="35">
        <f t="shared" si="197"/>
        <v>4</v>
      </c>
      <c r="H2553" s="34">
        <f>CONVERT(INDEX(Htg_StPt_Sch_EZ!$C$4:$I$27,MATCH(Schedules_8760!$C2553,Htg_StPt_Sch_EZ!$B$4:$B$27,0),MATCH(Schedules_8760!$F2553,Htg_StPt_Sch_EZ!$C$3:$I$3,0)),"F","C")</f>
        <v>20.555555555555554</v>
      </c>
      <c r="I2553" s="34">
        <f>CONVERT(INDEX(Htg_StPt_Sch_EZ!$C$31:$I$54,MATCH(Schedules_8760!$C2553,Htg_StPt_Sch_EZ!$B$31:$B$54,0),MATCH(Schedules_8760!$F2553,Htg_StPt_Sch_EZ!$C$30:$I$30,0)),"F","C")</f>
        <v>19.444444444444443</v>
      </c>
      <c r="J2553" s="34">
        <f>CONVERT(INDEX(Clg_StPt_Sch_EZ!$C$4:$I$27,MATCH(Schedules_8760!$C2553,Clg_StPt_Sch_EZ!$B$4:$B$27,0),MATCH(Schedules_8760!$F2553,Clg_StPt_Sch_EZ!$C$3:$I$3,0)),"F","C")</f>
        <v>25.555555555555554</v>
      </c>
      <c r="K2553" s="34">
        <f>CONVERT(INDEX(Clg_StPt_Sch_EZ!$C$31:$I$54,MATCH(Schedules_8760!$C2553,Clg_StPt_Sch_EZ!$B$31:$B$54,0),MATCH(Schedules_8760!$F2553,Clg_StPt_Sch_EZ!$C$30:$I$30,0)),"F","C")</f>
        <v>25</v>
      </c>
      <c r="L2553" s="34">
        <f>CONVERT(INDEX(DHW_StPt_Sch_EZ!$C$4:$I$27,MATCH(Schedules_8760!$C2553,DHW_StPt_Sch_EZ!$B$4:$B$27,0),MATCH(Schedules_8760!$F2553,DHW_StPt_Sch_EZ!$C$3:$I$3,0)),"F","C")</f>
        <v>53.333333333333329</v>
      </c>
      <c r="M2553" s="34">
        <f>CONVERT(INDEX(DHW_StPt_Sch_EZ!$C$31:$I$54,MATCH(Schedules_8760!$C2553,DHW_StPt_Sch_EZ!$B$31:$B$54,0),MATCH(Schedules_8760!$F2553,DHW_StPt_Sch_EZ!$C$30:$I$30,0)),"F","C")</f>
        <v>53.333333333333329</v>
      </c>
      <c r="N2553" s="12"/>
      <c r="O2553" s="12"/>
      <c r="P2553" s="12"/>
    </row>
    <row r="2554" spans="1:16" x14ac:dyDescent="0.25">
      <c r="A2554" s="35">
        <v>2553</v>
      </c>
      <c r="B2554" s="89">
        <v>107.3333333333333</v>
      </c>
      <c r="C2554" s="35">
        <f t="shared" si="195"/>
        <v>9</v>
      </c>
      <c r="D2554" s="35">
        <f t="shared" si="198"/>
        <v>107</v>
      </c>
      <c r="E2554" s="35">
        <f t="shared" si="199"/>
        <v>2</v>
      </c>
      <c r="F2554" s="35" t="str">
        <f t="shared" si="196"/>
        <v>Monday</v>
      </c>
      <c r="G2554" s="35">
        <f t="shared" si="197"/>
        <v>4</v>
      </c>
      <c r="H2554" s="34">
        <f>CONVERT(INDEX(Htg_StPt_Sch_EZ!$C$4:$I$27,MATCH(Schedules_8760!$C2554,Htg_StPt_Sch_EZ!$B$4:$B$27,0),MATCH(Schedules_8760!$F2554,Htg_StPt_Sch_EZ!$C$3:$I$3,0)),"F","C")</f>
        <v>20.555555555555554</v>
      </c>
      <c r="I2554" s="34">
        <f>CONVERT(INDEX(Htg_StPt_Sch_EZ!$C$31:$I$54,MATCH(Schedules_8760!$C2554,Htg_StPt_Sch_EZ!$B$31:$B$54,0),MATCH(Schedules_8760!$F2554,Htg_StPt_Sch_EZ!$C$30:$I$30,0)),"F","C")</f>
        <v>19.444444444444443</v>
      </c>
      <c r="J2554" s="34">
        <f>CONVERT(INDEX(Clg_StPt_Sch_EZ!$C$4:$I$27,MATCH(Schedules_8760!$C2554,Clg_StPt_Sch_EZ!$B$4:$B$27,0),MATCH(Schedules_8760!$F2554,Clg_StPt_Sch_EZ!$C$3:$I$3,0)),"F","C")</f>
        <v>25.555555555555554</v>
      </c>
      <c r="K2554" s="34">
        <f>CONVERT(INDEX(Clg_StPt_Sch_EZ!$C$31:$I$54,MATCH(Schedules_8760!$C2554,Clg_StPt_Sch_EZ!$B$31:$B$54,0),MATCH(Schedules_8760!$F2554,Clg_StPt_Sch_EZ!$C$30:$I$30,0)),"F","C")</f>
        <v>25</v>
      </c>
      <c r="L2554" s="34">
        <f>CONVERT(INDEX(DHW_StPt_Sch_EZ!$C$4:$I$27,MATCH(Schedules_8760!$C2554,DHW_StPt_Sch_EZ!$B$4:$B$27,0),MATCH(Schedules_8760!$F2554,DHW_StPt_Sch_EZ!$C$3:$I$3,0)),"F","C")</f>
        <v>53.333333333333329</v>
      </c>
      <c r="M2554" s="34">
        <f>CONVERT(INDEX(DHW_StPt_Sch_EZ!$C$31:$I$54,MATCH(Schedules_8760!$C2554,DHW_StPt_Sch_EZ!$B$31:$B$54,0),MATCH(Schedules_8760!$F2554,DHW_StPt_Sch_EZ!$C$30:$I$30,0)),"F","C")</f>
        <v>53.333333333333329</v>
      </c>
      <c r="N2554" s="12"/>
      <c r="O2554" s="12"/>
      <c r="P2554" s="12"/>
    </row>
    <row r="2555" spans="1:16" x14ac:dyDescent="0.25">
      <c r="A2555" s="35">
        <v>2554</v>
      </c>
      <c r="B2555" s="89">
        <v>107.375</v>
      </c>
      <c r="C2555" s="35">
        <f t="shared" si="195"/>
        <v>10</v>
      </c>
      <c r="D2555" s="35">
        <f t="shared" si="198"/>
        <v>107</v>
      </c>
      <c r="E2555" s="35">
        <f t="shared" si="199"/>
        <v>2</v>
      </c>
      <c r="F2555" s="35" t="str">
        <f t="shared" si="196"/>
        <v>Monday</v>
      </c>
      <c r="G2555" s="35">
        <f t="shared" si="197"/>
        <v>4</v>
      </c>
      <c r="H2555" s="34">
        <f>CONVERT(INDEX(Htg_StPt_Sch_EZ!$C$4:$I$27,MATCH(Schedules_8760!$C2555,Htg_StPt_Sch_EZ!$B$4:$B$27,0),MATCH(Schedules_8760!$F2555,Htg_StPt_Sch_EZ!$C$3:$I$3,0)),"F","C")</f>
        <v>20.555555555555554</v>
      </c>
      <c r="I2555" s="34">
        <f>CONVERT(INDEX(Htg_StPt_Sch_EZ!$C$31:$I$54,MATCH(Schedules_8760!$C2555,Htg_StPt_Sch_EZ!$B$31:$B$54,0),MATCH(Schedules_8760!$F2555,Htg_StPt_Sch_EZ!$C$30:$I$30,0)),"F","C")</f>
        <v>19.444444444444443</v>
      </c>
      <c r="J2555" s="34">
        <f>CONVERT(INDEX(Clg_StPt_Sch_EZ!$C$4:$I$27,MATCH(Schedules_8760!$C2555,Clg_StPt_Sch_EZ!$B$4:$B$27,0),MATCH(Schedules_8760!$F2555,Clg_StPt_Sch_EZ!$C$3:$I$3,0)),"F","C")</f>
        <v>25.555555555555554</v>
      </c>
      <c r="K2555" s="34">
        <f>CONVERT(INDEX(Clg_StPt_Sch_EZ!$C$31:$I$54,MATCH(Schedules_8760!$C2555,Clg_StPt_Sch_EZ!$B$31:$B$54,0),MATCH(Schedules_8760!$F2555,Clg_StPt_Sch_EZ!$C$30:$I$30,0)),"F","C")</f>
        <v>25</v>
      </c>
      <c r="L2555" s="34">
        <f>CONVERT(INDEX(DHW_StPt_Sch_EZ!$C$4:$I$27,MATCH(Schedules_8760!$C2555,DHW_StPt_Sch_EZ!$B$4:$B$27,0),MATCH(Schedules_8760!$F2555,DHW_StPt_Sch_EZ!$C$3:$I$3,0)),"F","C")</f>
        <v>53.333333333333329</v>
      </c>
      <c r="M2555" s="34">
        <f>CONVERT(INDEX(DHW_StPt_Sch_EZ!$C$31:$I$54,MATCH(Schedules_8760!$C2555,DHW_StPt_Sch_EZ!$B$31:$B$54,0),MATCH(Schedules_8760!$F2555,DHW_StPt_Sch_EZ!$C$30:$I$30,0)),"F","C")</f>
        <v>53.333333333333329</v>
      </c>
      <c r="N2555" s="12"/>
      <c r="O2555" s="12"/>
      <c r="P2555" s="12"/>
    </row>
    <row r="2556" spans="1:16" x14ac:dyDescent="0.25">
      <c r="A2556" s="35">
        <v>2555</v>
      </c>
      <c r="B2556" s="89">
        <v>107.4166666666667</v>
      </c>
      <c r="C2556" s="35">
        <f t="shared" si="195"/>
        <v>11</v>
      </c>
      <c r="D2556" s="35">
        <f t="shared" si="198"/>
        <v>107</v>
      </c>
      <c r="E2556" s="35">
        <f t="shared" si="199"/>
        <v>2</v>
      </c>
      <c r="F2556" s="35" t="str">
        <f t="shared" si="196"/>
        <v>Monday</v>
      </c>
      <c r="G2556" s="35">
        <f t="shared" si="197"/>
        <v>4</v>
      </c>
      <c r="H2556" s="34">
        <f>CONVERT(INDEX(Htg_StPt_Sch_EZ!$C$4:$I$27,MATCH(Schedules_8760!$C2556,Htg_StPt_Sch_EZ!$B$4:$B$27,0),MATCH(Schedules_8760!$F2556,Htg_StPt_Sch_EZ!$C$3:$I$3,0)),"F","C")</f>
        <v>20.555555555555554</v>
      </c>
      <c r="I2556" s="34">
        <f>CONVERT(INDEX(Htg_StPt_Sch_EZ!$C$31:$I$54,MATCH(Schedules_8760!$C2556,Htg_StPt_Sch_EZ!$B$31:$B$54,0),MATCH(Schedules_8760!$F2556,Htg_StPt_Sch_EZ!$C$30:$I$30,0)),"F","C")</f>
        <v>19.444444444444443</v>
      </c>
      <c r="J2556" s="34">
        <f>CONVERT(INDEX(Clg_StPt_Sch_EZ!$C$4:$I$27,MATCH(Schedules_8760!$C2556,Clg_StPt_Sch_EZ!$B$4:$B$27,0),MATCH(Schedules_8760!$F2556,Clg_StPt_Sch_EZ!$C$3:$I$3,0)),"F","C")</f>
        <v>25.555555555555554</v>
      </c>
      <c r="K2556" s="34">
        <f>CONVERT(INDEX(Clg_StPt_Sch_EZ!$C$31:$I$54,MATCH(Schedules_8760!$C2556,Clg_StPt_Sch_EZ!$B$31:$B$54,0),MATCH(Schedules_8760!$F2556,Clg_StPt_Sch_EZ!$C$30:$I$30,0)),"F","C")</f>
        <v>25</v>
      </c>
      <c r="L2556" s="34">
        <f>CONVERT(INDEX(DHW_StPt_Sch_EZ!$C$4:$I$27,MATCH(Schedules_8760!$C2556,DHW_StPt_Sch_EZ!$B$4:$B$27,0),MATCH(Schedules_8760!$F2556,DHW_StPt_Sch_EZ!$C$3:$I$3,0)),"F","C")</f>
        <v>53.333333333333329</v>
      </c>
      <c r="M2556" s="34">
        <f>CONVERT(INDEX(DHW_StPt_Sch_EZ!$C$31:$I$54,MATCH(Schedules_8760!$C2556,DHW_StPt_Sch_EZ!$B$31:$B$54,0),MATCH(Schedules_8760!$F2556,DHW_StPt_Sch_EZ!$C$30:$I$30,0)),"F","C")</f>
        <v>53.333333333333329</v>
      </c>
      <c r="N2556" s="12"/>
      <c r="O2556" s="12"/>
      <c r="P2556" s="12"/>
    </row>
    <row r="2557" spans="1:16" x14ac:dyDescent="0.25">
      <c r="A2557" s="35">
        <v>2556</v>
      </c>
      <c r="B2557" s="89">
        <v>107.4583333333333</v>
      </c>
      <c r="C2557" s="35">
        <f t="shared" si="195"/>
        <v>12</v>
      </c>
      <c r="D2557" s="35">
        <f t="shared" si="198"/>
        <v>107</v>
      </c>
      <c r="E2557" s="35">
        <f t="shared" si="199"/>
        <v>2</v>
      </c>
      <c r="F2557" s="35" t="str">
        <f t="shared" si="196"/>
        <v>Monday</v>
      </c>
      <c r="G2557" s="35">
        <f t="shared" si="197"/>
        <v>4</v>
      </c>
      <c r="H2557" s="34">
        <f>CONVERT(INDEX(Htg_StPt_Sch_EZ!$C$4:$I$27,MATCH(Schedules_8760!$C2557,Htg_StPt_Sch_EZ!$B$4:$B$27,0),MATCH(Schedules_8760!$F2557,Htg_StPt_Sch_EZ!$C$3:$I$3,0)),"F","C")</f>
        <v>20.555555555555554</v>
      </c>
      <c r="I2557" s="34">
        <f>CONVERT(INDEX(Htg_StPt_Sch_EZ!$C$31:$I$54,MATCH(Schedules_8760!$C2557,Htg_StPt_Sch_EZ!$B$31:$B$54,0),MATCH(Schedules_8760!$F2557,Htg_StPt_Sch_EZ!$C$30:$I$30,0)),"F","C")</f>
        <v>19.444444444444443</v>
      </c>
      <c r="J2557" s="34">
        <f>CONVERT(INDEX(Clg_StPt_Sch_EZ!$C$4:$I$27,MATCH(Schedules_8760!$C2557,Clg_StPt_Sch_EZ!$B$4:$B$27,0),MATCH(Schedules_8760!$F2557,Clg_StPt_Sch_EZ!$C$3:$I$3,0)),"F","C")</f>
        <v>25.555555555555554</v>
      </c>
      <c r="K2557" s="34">
        <f>CONVERT(INDEX(Clg_StPt_Sch_EZ!$C$31:$I$54,MATCH(Schedules_8760!$C2557,Clg_StPt_Sch_EZ!$B$31:$B$54,0),MATCH(Schedules_8760!$F2557,Clg_StPt_Sch_EZ!$C$30:$I$30,0)),"F","C")</f>
        <v>25</v>
      </c>
      <c r="L2557" s="34">
        <f>CONVERT(INDEX(DHW_StPt_Sch_EZ!$C$4:$I$27,MATCH(Schedules_8760!$C2557,DHW_StPt_Sch_EZ!$B$4:$B$27,0),MATCH(Schedules_8760!$F2557,DHW_StPt_Sch_EZ!$C$3:$I$3,0)),"F","C")</f>
        <v>53.333333333333329</v>
      </c>
      <c r="M2557" s="34">
        <f>CONVERT(INDEX(DHW_StPt_Sch_EZ!$C$31:$I$54,MATCH(Schedules_8760!$C2557,DHW_StPt_Sch_EZ!$B$31:$B$54,0),MATCH(Schedules_8760!$F2557,DHW_StPt_Sch_EZ!$C$30:$I$30,0)),"F","C")</f>
        <v>53.333333333333329</v>
      </c>
      <c r="N2557" s="12"/>
      <c r="O2557" s="12"/>
      <c r="P2557" s="12"/>
    </row>
    <row r="2558" spans="1:16" x14ac:dyDescent="0.25">
      <c r="A2558" s="35">
        <v>2557</v>
      </c>
      <c r="B2558" s="89">
        <v>107.5</v>
      </c>
      <c r="C2558" s="35">
        <f t="shared" si="195"/>
        <v>13</v>
      </c>
      <c r="D2558" s="35">
        <f t="shared" si="198"/>
        <v>107</v>
      </c>
      <c r="E2558" s="35">
        <f t="shared" si="199"/>
        <v>2</v>
      </c>
      <c r="F2558" s="35" t="str">
        <f t="shared" si="196"/>
        <v>Monday</v>
      </c>
      <c r="G2558" s="35">
        <f t="shared" si="197"/>
        <v>4</v>
      </c>
      <c r="H2558" s="34">
        <f>CONVERT(INDEX(Htg_StPt_Sch_EZ!$C$4:$I$27,MATCH(Schedules_8760!$C2558,Htg_StPt_Sch_EZ!$B$4:$B$27,0),MATCH(Schedules_8760!$F2558,Htg_StPt_Sch_EZ!$C$3:$I$3,0)),"F","C")</f>
        <v>20.555555555555554</v>
      </c>
      <c r="I2558" s="34">
        <f>CONVERT(INDEX(Htg_StPt_Sch_EZ!$C$31:$I$54,MATCH(Schedules_8760!$C2558,Htg_StPt_Sch_EZ!$B$31:$B$54,0),MATCH(Schedules_8760!$F2558,Htg_StPt_Sch_EZ!$C$30:$I$30,0)),"F","C")</f>
        <v>19.444444444444443</v>
      </c>
      <c r="J2558" s="34">
        <f>CONVERT(INDEX(Clg_StPt_Sch_EZ!$C$4:$I$27,MATCH(Schedules_8760!$C2558,Clg_StPt_Sch_EZ!$B$4:$B$27,0),MATCH(Schedules_8760!$F2558,Clg_StPt_Sch_EZ!$C$3:$I$3,0)),"F","C")</f>
        <v>25.555555555555554</v>
      </c>
      <c r="K2558" s="34">
        <f>CONVERT(INDEX(Clg_StPt_Sch_EZ!$C$31:$I$54,MATCH(Schedules_8760!$C2558,Clg_StPt_Sch_EZ!$B$31:$B$54,0),MATCH(Schedules_8760!$F2558,Clg_StPt_Sch_EZ!$C$30:$I$30,0)),"F","C")</f>
        <v>25</v>
      </c>
      <c r="L2558" s="34">
        <f>CONVERT(INDEX(DHW_StPt_Sch_EZ!$C$4:$I$27,MATCH(Schedules_8760!$C2558,DHW_StPt_Sch_EZ!$B$4:$B$27,0),MATCH(Schedules_8760!$F2558,DHW_StPt_Sch_EZ!$C$3:$I$3,0)),"F","C")</f>
        <v>53.333333333333329</v>
      </c>
      <c r="M2558" s="34">
        <f>CONVERT(INDEX(DHW_StPt_Sch_EZ!$C$31:$I$54,MATCH(Schedules_8760!$C2558,DHW_StPt_Sch_EZ!$B$31:$B$54,0),MATCH(Schedules_8760!$F2558,DHW_StPt_Sch_EZ!$C$30:$I$30,0)),"F","C")</f>
        <v>53.333333333333329</v>
      </c>
      <c r="N2558" s="12"/>
      <c r="O2558" s="12"/>
      <c r="P2558" s="12"/>
    </row>
    <row r="2559" spans="1:16" x14ac:dyDescent="0.25">
      <c r="A2559" s="35">
        <v>2558</v>
      </c>
      <c r="B2559" s="89">
        <v>107.5416666666667</v>
      </c>
      <c r="C2559" s="35">
        <f t="shared" si="195"/>
        <v>14</v>
      </c>
      <c r="D2559" s="35">
        <f t="shared" si="198"/>
        <v>107</v>
      </c>
      <c r="E2559" s="35">
        <f t="shared" si="199"/>
        <v>2</v>
      </c>
      <c r="F2559" s="35" t="str">
        <f t="shared" si="196"/>
        <v>Monday</v>
      </c>
      <c r="G2559" s="35">
        <f t="shared" si="197"/>
        <v>4</v>
      </c>
      <c r="H2559" s="34">
        <f>CONVERT(INDEX(Htg_StPt_Sch_EZ!$C$4:$I$27,MATCH(Schedules_8760!$C2559,Htg_StPt_Sch_EZ!$B$4:$B$27,0),MATCH(Schedules_8760!$F2559,Htg_StPt_Sch_EZ!$C$3:$I$3,0)),"F","C")</f>
        <v>20.555555555555554</v>
      </c>
      <c r="I2559" s="34">
        <f>CONVERT(INDEX(Htg_StPt_Sch_EZ!$C$31:$I$54,MATCH(Schedules_8760!$C2559,Htg_StPt_Sch_EZ!$B$31:$B$54,0),MATCH(Schedules_8760!$F2559,Htg_StPt_Sch_EZ!$C$30:$I$30,0)),"F","C")</f>
        <v>19.444444444444443</v>
      </c>
      <c r="J2559" s="34">
        <f>CONVERT(INDEX(Clg_StPt_Sch_EZ!$C$4:$I$27,MATCH(Schedules_8760!$C2559,Clg_StPt_Sch_EZ!$B$4:$B$27,0),MATCH(Schedules_8760!$F2559,Clg_StPt_Sch_EZ!$C$3:$I$3,0)),"F","C")</f>
        <v>25.555555555555554</v>
      </c>
      <c r="K2559" s="34">
        <f>CONVERT(INDEX(Clg_StPt_Sch_EZ!$C$31:$I$54,MATCH(Schedules_8760!$C2559,Clg_StPt_Sch_EZ!$B$31:$B$54,0),MATCH(Schedules_8760!$F2559,Clg_StPt_Sch_EZ!$C$30:$I$30,0)),"F","C")</f>
        <v>25</v>
      </c>
      <c r="L2559" s="34">
        <f>CONVERT(INDEX(DHW_StPt_Sch_EZ!$C$4:$I$27,MATCH(Schedules_8760!$C2559,DHW_StPt_Sch_EZ!$B$4:$B$27,0),MATCH(Schedules_8760!$F2559,DHW_StPt_Sch_EZ!$C$3:$I$3,0)),"F","C")</f>
        <v>53.333333333333329</v>
      </c>
      <c r="M2559" s="34">
        <f>CONVERT(INDEX(DHW_StPt_Sch_EZ!$C$31:$I$54,MATCH(Schedules_8760!$C2559,DHW_StPt_Sch_EZ!$B$31:$B$54,0),MATCH(Schedules_8760!$F2559,DHW_StPt_Sch_EZ!$C$30:$I$30,0)),"F","C")</f>
        <v>53.333333333333329</v>
      </c>
      <c r="N2559" s="12"/>
      <c r="O2559" s="12"/>
      <c r="P2559" s="12"/>
    </row>
    <row r="2560" spans="1:16" x14ac:dyDescent="0.25">
      <c r="A2560" s="35">
        <v>2559</v>
      </c>
      <c r="B2560" s="89">
        <v>107.5833333333333</v>
      </c>
      <c r="C2560" s="35">
        <f t="shared" si="195"/>
        <v>15</v>
      </c>
      <c r="D2560" s="35">
        <f t="shared" si="198"/>
        <v>107</v>
      </c>
      <c r="E2560" s="35">
        <f t="shared" si="199"/>
        <v>2</v>
      </c>
      <c r="F2560" s="35" t="str">
        <f t="shared" si="196"/>
        <v>Monday</v>
      </c>
      <c r="G2560" s="35">
        <f t="shared" si="197"/>
        <v>4</v>
      </c>
      <c r="H2560" s="34">
        <f>CONVERT(INDEX(Htg_StPt_Sch_EZ!$C$4:$I$27,MATCH(Schedules_8760!$C2560,Htg_StPt_Sch_EZ!$B$4:$B$27,0),MATCH(Schedules_8760!$F2560,Htg_StPt_Sch_EZ!$C$3:$I$3,0)),"F","C")</f>
        <v>20.555555555555554</v>
      </c>
      <c r="I2560" s="34">
        <f>CONVERT(INDEX(Htg_StPt_Sch_EZ!$C$31:$I$54,MATCH(Schedules_8760!$C2560,Htg_StPt_Sch_EZ!$B$31:$B$54,0),MATCH(Schedules_8760!$F2560,Htg_StPt_Sch_EZ!$C$30:$I$30,0)),"F","C")</f>
        <v>21.111111111111111</v>
      </c>
      <c r="J2560" s="34">
        <f>CONVERT(INDEX(Clg_StPt_Sch_EZ!$C$4:$I$27,MATCH(Schedules_8760!$C2560,Clg_StPt_Sch_EZ!$B$4:$B$27,0),MATCH(Schedules_8760!$F2560,Clg_StPt_Sch_EZ!$C$3:$I$3,0)),"F","C")</f>
        <v>25.555555555555554</v>
      </c>
      <c r="K2560" s="34">
        <f>CONVERT(INDEX(Clg_StPt_Sch_EZ!$C$31:$I$54,MATCH(Schedules_8760!$C2560,Clg_StPt_Sch_EZ!$B$31:$B$54,0),MATCH(Schedules_8760!$F2560,Clg_StPt_Sch_EZ!$C$30:$I$30,0)),"F","C")</f>
        <v>25</v>
      </c>
      <c r="L2560" s="34">
        <f>CONVERT(INDEX(DHW_StPt_Sch_EZ!$C$4:$I$27,MATCH(Schedules_8760!$C2560,DHW_StPt_Sch_EZ!$B$4:$B$27,0),MATCH(Schedules_8760!$F2560,DHW_StPt_Sch_EZ!$C$3:$I$3,0)),"F","C")</f>
        <v>53.333333333333329</v>
      </c>
      <c r="M2560" s="34">
        <f>CONVERT(INDEX(DHW_StPt_Sch_EZ!$C$31:$I$54,MATCH(Schedules_8760!$C2560,DHW_StPt_Sch_EZ!$B$31:$B$54,0),MATCH(Schedules_8760!$F2560,DHW_StPt_Sch_EZ!$C$30:$I$30,0)),"F","C")</f>
        <v>53.333333333333329</v>
      </c>
      <c r="N2560" s="12"/>
      <c r="O2560" s="12"/>
      <c r="P2560" s="12"/>
    </row>
    <row r="2561" spans="1:16" x14ac:dyDescent="0.25">
      <c r="A2561" s="35">
        <v>2560</v>
      </c>
      <c r="B2561" s="89">
        <v>107.625</v>
      </c>
      <c r="C2561" s="35">
        <f t="shared" si="195"/>
        <v>16</v>
      </c>
      <c r="D2561" s="35">
        <f t="shared" si="198"/>
        <v>107</v>
      </c>
      <c r="E2561" s="35">
        <f t="shared" si="199"/>
        <v>2</v>
      </c>
      <c r="F2561" s="35" t="str">
        <f t="shared" si="196"/>
        <v>Monday</v>
      </c>
      <c r="G2561" s="35">
        <f t="shared" si="197"/>
        <v>4</v>
      </c>
      <c r="H2561" s="34">
        <f>CONVERT(INDEX(Htg_StPt_Sch_EZ!$C$4:$I$27,MATCH(Schedules_8760!$C2561,Htg_StPt_Sch_EZ!$B$4:$B$27,0),MATCH(Schedules_8760!$F2561,Htg_StPt_Sch_EZ!$C$3:$I$3,0)),"F","C")</f>
        <v>20.555555555555554</v>
      </c>
      <c r="I2561" s="34">
        <f>CONVERT(INDEX(Htg_StPt_Sch_EZ!$C$31:$I$54,MATCH(Schedules_8760!$C2561,Htg_StPt_Sch_EZ!$B$31:$B$54,0),MATCH(Schedules_8760!$F2561,Htg_StPt_Sch_EZ!$C$30:$I$30,0)),"F","C")</f>
        <v>21.111111111111111</v>
      </c>
      <c r="J2561" s="34">
        <f>CONVERT(INDEX(Clg_StPt_Sch_EZ!$C$4:$I$27,MATCH(Schedules_8760!$C2561,Clg_StPt_Sch_EZ!$B$4:$B$27,0),MATCH(Schedules_8760!$F2561,Clg_StPt_Sch_EZ!$C$3:$I$3,0)),"F","C")</f>
        <v>25.555555555555554</v>
      </c>
      <c r="K2561" s="34">
        <f>CONVERT(INDEX(Clg_StPt_Sch_EZ!$C$31:$I$54,MATCH(Schedules_8760!$C2561,Clg_StPt_Sch_EZ!$B$31:$B$54,0),MATCH(Schedules_8760!$F2561,Clg_StPt_Sch_EZ!$C$30:$I$30,0)),"F","C")</f>
        <v>25</v>
      </c>
      <c r="L2561" s="34">
        <f>CONVERT(INDEX(DHW_StPt_Sch_EZ!$C$4:$I$27,MATCH(Schedules_8760!$C2561,DHW_StPt_Sch_EZ!$B$4:$B$27,0),MATCH(Schedules_8760!$F2561,DHW_StPt_Sch_EZ!$C$3:$I$3,0)),"F","C")</f>
        <v>53.333333333333329</v>
      </c>
      <c r="M2561" s="34">
        <f>CONVERT(INDEX(DHW_StPt_Sch_EZ!$C$31:$I$54,MATCH(Schedules_8760!$C2561,DHW_StPt_Sch_EZ!$B$31:$B$54,0),MATCH(Schedules_8760!$F2561,DHW_StPt_Sch_EZ!$C$30:$I$30,0)),"F","C")</f>
        <v>53.333333333333329</v>
      </c>
      <c r="N2561" s="12"/>
      <c r="O2561" s="12"/>
      <c r="P2561" s="12"/>
    </row>
    <row r="2562" spans="1:16" x14ac:dyDescent="0.25">
      <c r="A2562" s="35">
        <v>2561</v>
      </c>
      <c r="B2562" s="89">
        <v>107.6666666666667</v>
      </c>
      <c r="C2562" s="35">
        <f t="shared" ref="C2562:C2625" si="200">HOUR(B2562)+1</f>
        <v>17</v>
      </c>
      <c r="D2562" s="35">
        <f t="shared" si="198"/>
        <v>107</v>
      </c>
      <c r="E2562" s="35">
        <f t="shared" si="199"/>
        <v>2</v>
      </c>
      <c r="F2562" s="35" t="str">
        <f t="shared" ref="F2562:F2625" si="201">IF(E2562=1,"Sunday",IF(E2562=2,"Monday",IF(E2562=3,"Tuesday",IF(E2562=4,"Wednesday",IF(E2562=5,"Thursday",IF(E2562=6,"Friday","Saturday"))))))</f>
        <v>Monday</v>
      </c>
      <c r="G2562" s="35">
        <f t="shared" ref="G2562:G2625" si="202">MONTH(B2562)</f>
        <v>4</v>
      </c>
      <c r="H2562" s="34">
        <f>CONVERT(INDEX(Htg_StPt_Sch_EZ!$C$4:$I$27,MATCH(Schedules_8760!$C2562,Htg_StPt_Sch_EZ!$B$4:$B$27,0),MATCH(Schedules_8760!$F2562,Htg_StPt_Sch_EZ!$C$3:$I$3,0)),"F","C")</f>
        <v>20.555555555555554</v>
      </c>
      <c r="I2562" s="34">
        <f>CONVERT(INDEX(Htg_StPt_Sch_EZ!$C$31:$I$54,MATCH(Schedules_8760!$C2562,Htg_StPt_Sch_EZ!$B$31:$B$54,0),MATCH(Schedules_8760!$F2562,Htg_StPt_Sch_EZ!$C$30:$I$30,0)),"F","C")</f>
        <v>17.777777777777779</v>
      </c>
      <c r="J2562" s="34">
        <f>CONVERT(INDEX(Clg_StPt_Sch_EZ!$C$4:$I$27,MATCH(Schedules_8760!$C2562,Clg_StPt_Sch_EZ!$B$4:$B$27,0),MATCH(Schedules_8760!$F2562,Clg_StPt_Sch_EZ!$C$3:$I$3,0)),"F","C")</f>
        <v>25.555555555555554</v>
      </c>
      <c r="K2562" s="34">
        <f>CONVERT(INDEX(Clg_StPt_Sch_EZ!$C$31:$I$54,MATCH(Schedules_8760!$C2562,Clg_StPt_Sch_EZ!$B$31:$B$54,0),MATCH(Schedules_8760!$F2562,Clg_StPt_Sch_EZ!$C$30:$I$30,0)),"F","C")</f>
        <v>25</v>
      </c>
      <c r="L2562" s="34">
        <f>CONVERT(INDEX(DHW_StPt_Sch_EZ!$C$4:$I$27,MATCH(Schedules_8760!$C2562,DHW_StPt_Sch_EZ!$B$4:$B$27,0),MATCH(Schedules_8760!$F2562,DHW_StPt_Sch_EZ!$C$3:$I$3,0)),"F","C")</f>
        <v>53.333333333333329</v>
      </c>
      <c r="M2562" s="34">
        <f>CONVERT(INDEX(DHW_StPt_Sch_EZ!$C$31:$I$54,MATCH(Schedules_8760!$C2562,DHW_StPt_Sch_EZ!$B$31:$B$54,0),MATCH(Schedules_8760!$F2562,DHW_StPt_Sch_EZ!$C$30:$I$30,0)),"F","C")</f>
        <v>53.333333333333329</v>
      </c>
      <c r="N2562" s="12"/>
      <c r="O2562" s="12"/>
      <c r="P2562" s="12"/>
    </row>
    <row r="2563" spans="1:16" x14ac:dyDescent="0.25">
      <c r="A2563" s="35">
        <v>2562</v>
      </c>
      <c r="B2563" s="89">
        <v>107.7083333333333</v>
      </c>
      <c r="C2563" s="35">
        <f t="shared" si="200"/>
        <v>18</v>
      </c>
      <c r="D2563" s="35">
        <f t="shared" ref="D2563:D2626" si="203">IF(C2563=1,D2562+1,D2562)</f>
        <v>107</v>
      </c>
      <c r="E2563" s="35">
        <f t="shared" ref="E2563:E2626" si="204">IF(AND(C2563=1,E2562=7),1,IF(C2563=1,E2562+1,E2562))</f>
        <v>2</v>
      </c>
      <c r="F2563" s="35" t="str">
        <f t="shared" si="201"/>
        <v>Monday</v>
      </c>
      <c r="G2563" s="35">
        <f t="shared" si="202"/>
        <v>4</v>
      </c>
      <c r="H2563" s="34">
        <f>CONVERT(INDEX(Htg_StPt_Sch_EZ!$C$4:$I$27,MATCH(Schedules_8760!$C2563,Htg_StPt_Sch_EZ!$B$4:$B$27,0),MATCH(Schedules_8760!$F2563,Htg_StPt_Sch_EZ!$C$3:$I$3,0)),"F","C")</f>
        <v>20.555555555555554</v>
      </c>
      <c r="I2563" s="34">
        <f>CONVERT(INDEX(Htg_StPt_Sch_EZ!$C$31:$I$54,MATCH(Schedules_8760!$C2563,Htg_StPt_Sch_EZ!$B$31:$B$54,0),MATCH(Schedules_8760!$F2563,Htg_StPt_Sch_EZ!$C$30:$I$30,0)),"F","C")</f>
        <v>17.777777777777779</v>
      </c>
      <c r="J2563" s="34">
        <f>CONVERT(INDEX(Clg_StPt_Sch_EZ!$C$4:$I$27,MATCH(Schedules_8760!$C2563,Clg_StPt_Sch_EZ!$B$4:$B$27,0),MATCH(Schedules_8760!$F2563,Clg_StPt_Sch_EZ!$C$3:$I$3,0)),"F","C")</f>
        <v>25.555555555555554</v>
      </c>
      <c r="K2563" s="34">
        <f>CONVERT(INDEX(Clg_StPt_Sch_EZ!$C$31:$I$54,MATCH(Schedules_8760!$C2563,Clg_StPt_Sch_EZ!$B$31:$B$54,0),MATCH(Schedules_8760!$F2563,Clg_StPt_Sch_EZ!$C$30:$I$30,0)),"F","C")</f>
        <v>28.333333333333332</v>
      </c>
      <c r="L2563" s="34">
        <f>CONVERT(INDEX(DHW_StPt_Sch_EZ!$C$4:$I$27,MATCH(Schedules_8760!$C2563,DHW_StPt_Sch_EZ!$B$4:$B$27,0),MATCH(Schedules_8760!$F2563,DHW_StPt_Sch_EZ!$C$3:$I$3,0)),"F","C")</f>
        <v>53.333333333333329</v>
      </c>
      <c r="M2563" s="34">
        <f>CONVERT(INDEX(DHW_StPt_Sch_EZ!$C$31:$I$54,MATCH(Schedules_8760!$C2563,DHW_StPt_Sch_EZ!$B$31:$B$54,0),MATCH(Schedules_8760!$F2563,DHW_StPt_Sch_EZ!$C$30:$I$30,0)),"F","C")</f>
        <v>53.333333333333329</v>
      </c>
      <c r="N2563" s="12"/>
      <c r="O2563" s="12"/>
      <c r="P2563" s="12"/>
    </row>
    <row r="2564" spans="1:16" x14ac:dyDescent="0.25">
      <c r="A2564" s="35">
        <v>2563</v>
      </c>
      <c r="B2564" s="89">
        <v>107.75</v>
      </c>
      <c r="C2564" s="35">
        <f t="shared" si="200"/>
        <v>19</v>
      </c>
      <c r="D2564" s="35">
        <f t="shared" si="203"/>
        <v>107</v>
      </c>
      <c r="E2564" s="35">
        <f t="shared" si="204"/>
        <v>2</v>
      </c>
      <c r="F2564" s="35" t="str">
        <f t="shared" si="201"/>
        <v>Monday</v>
      </c>
      <c r="G2564" s="35">
        <f t="shared" si="202"/>
        <v>4</v>
      </c>
      <c r="H2564" s="34">
        <f>CONVERT(INDEX(Htg_StPt_Sch_EZ!$C$4:$I$27,MATCH(Schedules_8760!$C2564,Htg_StPt_Sch_EZ!$B$4:$B$27,0),MATCH(Schedules_8760!$F2564,Htg_StPt_Sch_EZ!$C$3:$I$3,0)),"F","C")</f>
        <v>20.555555555555554</v>
      </c>
      <c r="I2564" s="34">
        <f>CONVERT(INDEX(Htg_StPt_Sch_EZ!$C$31:$I$54,MATCH(Schedules_8760!$C2564,Htg_StPt_Sch_EZ!$B$31:$B$54,0),MATCH(Schedules_8760!$F2564,Htg_StPt_Sch_EZ!$C$30:$I$30,0)),"F","C")</f>
        <v>18.333333333333332</v>
      </c>
      <c r="J2564" s="34">
        <f>CONVERT(INDEX(Clg_StPt_Sch_EZ!$C$4:$I$27,MATCH(Schedules_8760!$C2564,Clg_StPt_Sch_EZ!$B$4:$B$27,0),MATCH(Schedules_8760!$F2564,Clg_StPt_Sch_EZ!$C$3:$I$3,0)),"F","C")</f>
        <v>25.555555555555554</v>
      </c>
      <c r="K2564" s="34">
        <f>CONVERT(INDEX(Clg_StPt_Sch_EZ!$C$31:$I$54,MATCH(Schedules_8760!$C2564,Clg_StPt_Sch_EZ!$B$31:$B$54,0),MATCH(Schedules_8760!$F2564,Clg_StPt_Sch_EZ!$C$30:$I$30,0)),"F","C")</f>
        <v>28.333333333333332</v>
      </c>
      <c r="L2564" s="34">
        <f>CONVERT(INDEX(DHW_StPt_Sch_EZ!$C$4:$I$27,MATCH(Schedules_8760!$C2564,DHW_StPt_Sch_EZ!$B$4:$B$27,0),MATCH(Schedules_8760!$F2564,DHW_StPt_Sch_EZ!$C$3:$I$3,0)),"F","C")</f>
        <v>53.333333333333329</v>
      </c>
      <c r="M2564" s="34">
        <f>CONVERT(INDEX(DHW_StPt_Sch_EZ!$C$31:$I$54,MATCH(Schedules_8760!$C2564,DHW_StPt_Sch_EZ!$B$31:$B$54,0),MATCH(Schedules_8760!$F2564,DHW_StPt_Sch_EZ!$C$30:$I$30,0)),"F","C")</f>
        <v>53.333333333333329</v>
      </c>
      <c r="N2564" s="12"/>
      <c r="O2564" s="12"/>
      <c r="P2564" s="12"/>
    </row>
    <row r="2565" spans="1:16" x14ac:dyDescent="0.25">
      <c r="A2565" s="35">
        <v>2564</v>
      </c>
      <c r="B2565" s="89">
        <v>107.7916666666667</v>
      </c>
      <c r="C2565" s="35">
        <f t="shared" si="200"/>
        <v>20</v>
      </c>
      <c r="D2565" s="35">
        <f t="shared" si="203"/>
        <v>107</v>
      </c>
      <c r="E2565" s="35">
        <f t="shared" si="204"/>
        <v>2</v>
      </c>
      <c r="F2565" s="35" t="str">
        <f t="shared" si="201"/>
        <v>Monday</v>
      </c>
      <c r="G2565" s="35">
        <f t="shared" si="202"/>
        <v>4</v>
      </c>
      <c r="H2565" s="34">
        <f>CONVERT(INDEX(Htg_StPt_Sch_EZ!$C$4:$I$27,MATCH(Schedules_8760!$C2565,Htg_StPt_Sch_EZ!$B$4:$B$27,0),MATCH(Schedules_8760!$F2565,Htg_StPt_Sch_EZ!$C$3:$I$3,0)),"F","C")</f>
        <v>20.555555555555554</v>
      </c>
      <c r="I2565" s="34">
        <f>CONVERT(INDEX(Htg_StPt_Sch_EZ!$C$31:$I$54,MATCH(Schedules_8760!$C2565,Htg_StPt_Sch_EZ!$B$31:$B$54,0),MATCH(Schedules_8760!$F2565,Htg_StPt_Sch_EZ!$C$30:$I$30,0)),"F","C")</f>
        <v>18.888888888888889</v>
      </c>
      <c r="J2565" s="34">
        <f>CONVERT(INDEX(Clg_StPt_Sch_EZ!$C$4:$I$27,MATCH(Schedules_8760!$C2565,Clg_StPt_Sch_EZ!$B$4:$B$27,0),MATCH(Schedules_8760!$F2565,Clg_StPt_Sch_EZ!$C$3:$I$3,0)),"F","C")</f>
        <v>25.555555555555554</v>
      </c>
      <c r="K2565" s="34">
        <f>CONVERT(INDEX(Clg_StPt_Sch_EZ!$C$31:$I$54,MATCH(Schedules_8760!$C2565,Clg_StPt_Sch_EZ!$B$31:$B$54,0),MATCH(Schedules_8760!$F2565,Clg_StPt_Sch_EZ!$C$30:$I$30,0)),"F","C")</f>
        <v>28.333333333333332</v>
      </c>
      <c r="L2565" s="34">
        <f>CONVERT(INDEX(DHW_StPt_Sch_EZ!$C$4:$I$27,MATCH(Schedules_8760!$C2565,DHW_StPt_Sch_EZ!$B$4:$B$27,0),MATCH(Schedules_8760!$F2565,DHW_StPt_Sch_EZ!$C$3:$I$3,0)),"F","C")</f>
        <v>53.333333333333329</v>
      </c>
      <c r="M2565" s="34">
        <f>CONVERT(INDEX(DHW_StPt_Sch_EZ!$C$31:$I$54,MATCH(Schedules_8760!$C2565,DHW_StPt_Sch_EZ!$B$31:$B$54,0),MATCH(Schedules_8760!$F2565,DHW_StPt_Sch_EZ!$C$30:$I$30,0)),"F","C")</f>
        <v>53.333333333333329</v>
      </c>
      <c r="N2565" s="12"/>
      <c r="O2565" s="12"/>
      <c r="P2565" s="12"/>
    </row>
    <row r="2566" spans="1:16" x14ac:dyDescent="0.25">
      <c r="A2566" s="35">
        <v>2565</v>
      </c>
      <c r="B2566" s="89">
        <v>107.8333333333333</v>
      </c>
      <c r="C2566" s="35">
        <f t="shared" si="200"/>
        <v>21</v>
      </c>
      <c r="D2566" s="35">
        <f t="shared" si="203"/>
        <v>107</v>
      </c>
      <c r="E2566" s="35">
        <f t="shared" si="204"/>
        <v>2</v>
      </c>
      <c r="F2566" s="35" t="str">
        <f t="shared" si="201"/>
        <v>Monday</v>
      </c>
      <c r="G2566" s="35">
        <f t="shared" si="202"/>
        <v>4</v>
      </c>
      <c r="H2566" s="34">
        <f>CONVERT(INDEX(Htg_StPt_Sch_EZ!$C$4:$I$27,MATCH(Schedules_8760!$C2566,Htg_StPt_Sch_EZ!$B$4:$B$27,0),MATCH(Schedules_8760!$F2566,Htg_StPt_Sch_EZ!$C$3:$I$3,0)),"F","C")</f>
        <v>20.555555555555554</v>
      </c>
      <c r="I2566" s="34">
        <f>CONVERT(INDEX(Htg_StPt_Sch_EZ!$C$31:$I$54,MATCH(Schedules_8760!$C2566,Htg_StPt_Sch_EZ!$B$31:$B$54,0),MATCH(Schedules_8760!$F2566,Htg_StPt_Sch_EZ!$C$30:$I$30,0)),"F","C")</f>
        <v>19.444444444444443</v>
      </c>
      <c r="J2566" s="34">
        <f>CONVERT(INDEX(Clg_StPt_Sch_EZ!$C$4:$I$27,MATCH(Schedules_8760!$C2566,Clg_StPt_Sch_EZ!$B$4:$B$27,0),MATCH(Schedules_8760!$F2566,Clg_StPt_Sch_EZ!$C$3:$I$3,0)),"F","C")</f>
        <v>25.555555555555554</v>
      </c>
      <c r="K2566" s="34">
        <f>CONVERT(INDEX(Clg_StPt_Sch_EZ!$C$31:$I$54,MATCH(Schedules_8760!$C2566,Clg_StPt_Sch_EZ!$B$31:$B$54,0),MATCH(Schedules_8760!$F2566,Clg_StPt_Sch_EZ!$C$30:$I$30,0)),"F","C")</f>
        <v>28.333333333333332</v>
      </c>
      <c r="L2566" s="34">
        <f>CONVERT(INDEX(DHW_StPt_Sch_EZ!$C$4:$I$27,MATCH(Schedules_8760!$C2566,DHW_StPt_Sch_EZ!$B$4:$B$27,0),MATCH(Schedules_8760!$F2566,DHW_StPt_Sch_EZ!$C$3:$I$3,0)),"F","C")</f>
        <v>53.333333333333329</v>
      </c>
      <c r="M2566" s="34">
        <f>CONVERT(INDEX(DHW_StPt_Sch_EZ!$C$31:$I$54,MATCH(Schedules_8760!$C2566,DHW_StPt_Sch_EZ!$B$31:$B$54,0),MATCH(Schedules_8760!$F2566,DHW_StPt_Sch_EZ!$C$30:$I$30,0)),"F","C")</f>
        <v>53.333333333333329</v>
      </c>
      <c r="N2566" s="12"/>
      <c r="O2566" s="12"/>
      <c r="P2566" s="12"/>
    </row>
    <row r="2567" spans="1:16" x14ac:dyDescent="0.25">
      <c r="A2567" s="35">
        <v>2566</v>
      </c>
      <c r="B2567" s="89">
        <v>107.875</v>
      </c>
      <c r="C2567" s="35">
        <f t="shared" si="200"/>
        <v>22</v>
      </c>
      <c r="D2567" s="35">
        <f t="shared" si="203"/>
        <v>107</v>
      </c>
      <c r="E2567" s="35">
        <f t="shared" si="204"/>
        <v>2</v>
      </c>
      <c r="F2567" s="35" t="str">
        <f t="shared" si="201"/>
        <v>Monday</v>
      </c>
      <c r="G2567" s="35">
        <f t="shared" si="202"/>
        <v>4</v>
      </c>
      <c r="H2567" s="34">
        <f>CONVERT(INDEX(Htg_StPt_Sch_EZ!$C$4:$I$27,MATCH(Schedules_8760!$C2567,Htg_StPt_Sch_EZ!$B$4:$B$27,0),MATCH(Schedules_8760!$F2567,Htg_StPt_Sch_EZ!$C$3:$I$3,0)),"F","C")</f>
        <v>20.555555555555554</v>
      </c>
      <c r="I2567" s="34">
        <f>CONVERT(INDEX(Htg_StPt_Sch_EZ!$C$31:$I$54,MATCH(Schedules_8760!$C2567,Htg_StPt_Sch_EZ!$B$31:$B$54,0),MATCH(Schedules_8760!$F2567,Htg_StPt_Sch_EZ!$C$30:$I$30,0)),"F","C")</f>
        <v>19.444444444444443</v>
      </c>
      <c r="J2567" s="34">
        <f>CONVERT(INDEX(Clg_StPt_Sch_EZ!$C$4:$I$27,MATCH(Schedules_8760!$C2567,Clg_StPt_Sch_EZ!$B$4:$B$27,0),MATCH(Schedules_8760!$F2567,Clg_StPt_Sch_EZ!$C$3:$I$3,0)),"F","C")</f>
        <v>25.555555555555554</v>
      </c>
      <c r="K2567" s="34">
        <f>CONVERT(INDEX(Clg_StPt_Sch_EZ!$C$31:$I$54,MATCH(Schedules_8760!$C2567,Clg_StPt_Sch_EZ!$B$31:$B$54,0),MATCH(Schedules_8760!$F2567,Clg_StPt_Sch_EZ!$C$30:$I$30,0)),"F","C")</f>
        <v>28.333333333333332</v>
      </c>
      <c r="L2567" s="34">
        <f>CONVERT(INDEX(DHW_StPt_Sch_EZ!$C$4:$I$27,MATCH(Schedules_8760!$C2567,DHW_StPt_Sch_EZ!$B$4:$B$27,0),MATCH(Schedules_8760!$F2567,DHW_StPt_Sch_EZ!$C$3:$I$3,0)),"F","C")</f>
        <v>53.333333333333329</v>
      </c>
      <c r="M2567" s="34">
        <f>CONVERT(INDEX(DHW_StPt_Sch_EZ!$C$31:$I$54,MATCH(Schedules_8760!$C2567,DHW_StPt_Sch_EZ!$B$31:$B$54,0),MATCH(Schedules_8760!$F2567,DHW_StPt_Sch_EZ!$C$30:$I$30,0)),"F","C")</f>
        <v>53.333333333333329</v>
      </c>
      <c r="N2567" s="12"/>
      <c r="O2567" s="12"/>
      <c r="P2567" s="12"/>
    </row>
    <row r="2568" spans="1:16" x14ac:dyDescent="0.25">
      <c r="A2568" s="35">
        <v>2567</v>
      </c>
      <c r="B2568" s="89">
        <v>107.9166666666667</v>
      </c>
      <c r="C2568" s="35">
        <f t="shared" si="200"/>
        <v>23</v>
      </c>
      <c r="D2568" s="35">
        <f t="shared" si="203"/>
        <v>107</v>
      </c>
      <c r="E2568" s="35">
        <f t="shared" si="204"/>
        <v>2</v>
      </c>
      <c r="F2568" s="35" t="str">
        <f t="shared" si="201"/>
        <v>Monday</v>
      </c>
      <c r="G2568" s="35">
        <f t="shared" si="202"/>
        <v>4</v>
      </c>
      <c r="H2568" s="34">
        <f>CONVERT(INDEX(Htg_StPt_Sch_EZ!$C$4:$I$27,MATCH(Schedules_8760!$C2568,Htg_StPt_Sch_EZ!$B$4:$B$27,0),MATCH(Schedules_8760!$F2568,Htg_StPt_Sch_EZ!$C$3:$I$3,0)),"F","C")</f>
        <v>20.555555555555554</v>
      </c>
      <c r="I2568" s="34">
        <f>CONVERT(INDEX(Htg_StPt_Sch_EZ!$C$31:$I$54,MATCH(Schedules_8760!$C2568,Htg_StPt_Sch_EZ!$B$31:$B$54,0),MATCH(Schedules_8760!$F2568,Htg_StPt_Sch_EZ!$C$30:$I$30,0)),"F","C")</f>
        <v>19.444444444444443</v>
      </c>
      <c r="J2568" s="34">
        <f>CONVERT(INDEX(Clg_StPt_Sch_EZ!$C$4:$I$27,MATCH(Schedules_8760!$C2568,Clg_StPt_Sch_EZ!$B$4:$B$27,0),MATCH(Schedules_8760!$F2568,Clg_StPt_Sch_EZ!$C$3:$I$3,0)),"F","C")</f>
        <v>25.555555555555554</v>
      </c>
      <c r="K2568" s="34">
        <f>CONVERT(INDEX(Clg_StPt_Sch_EZ!$C$31:$I$54,MATCH(Schedules_8760!$C2568,Clg_StPt_Sch_EZ!$B$31:$B$54,0),MATCH(Schedules_8760!$F2568,Clg_StPt_Sch_EZ!$C$30:$I$30,0)),"F","C")</f>
        <v>28.333333333333332</v>
      </c>
      <c r="L2568" s="34">
        <f>CONVERT(INDEX(DHW_StPt_Sch_EZ!$C$4:$I$27,MATCH(Schedules_8760!$C2568,DHW_StPt_Sch_EZ!$B$4:$B$27,0),MATCH(Schedules_8760!$F2568,DHW_StPt_Sch_EZ!$C$3:$I$3,0)),"F","C")</f>
        <v>53.333333333333329</v>
      </c>
      <c r="M2568" s="34">
        <f>CONVERT(INDEX(DHW_StPt_Sch_EZ!$C$31:$I$54,MATCH(Schedules_8760!$C2568,DHW_StPt_Sch_EZ!$B$31:$B$54,0),MATCH(Schedules_8760!$F2568,DHW_StPt_Sch_EZ!$C$30:$I$30,0)),"F","C")</f>
        <v>53.333333333333329</v>
      </c>
      <c r="N2568" s="12"/>
      <c r="O2568" s="12"/>
      <c r="P2568" s="12"/>
    </row>
    <row r="2569" spans="1:16" x14ac:dyDescent="0.25">
      <c r="A2569" s="35">
        <v>2568</v>
      </c>
      <c r="B2569" s="89">
        <v>107.9583333333333</v>
      </c>
      <c r="C2569" s="35">
        <f t="shared" si="200"/>
        <v>24</v>
      </c>
      <c r="D2569" s="35">
        <f t="shared" si="203"/>
        <v>107</v>
      </c>
      <c r="E2569" s="35">
        <f t="shared" si="204"/>
        <v>2</v>
      </c>
      <c r="F2569" s="35" t="str">
        <f t="shared" si="201"/>
        <v>Monday</v>
      </c>
      <c r="G2569" s="35">
        <f t="shared" si="202"/>
        <v>4</v>
      </c>
      <c r="H2569" s="34">
        <f>CONVERT(INDEX(Htg_StPt_Sch_EZ!$C$4:$I$27,MATCH(Schedules_8760!$C2569,Htg_StPt_Sch_EZ!$B$4:$B$27,0),MATCH(Schedules_8760!$F2569,Htg_StPt_Sch_EZ!$C$3:$I$3,0)),"F","C")</f>
        <v>20.555555555555554</v>
      </c>
      <c r="I2569" s="34">
        <f>CONVERT(INDEX(Htg_StPt_Sch_EZ!$C$31:$I$54,MATCH(Schedules_8760!$C2569,Htg_StPt_Sch_EZ!$B$31:$B$54,0),MATCH(Schedules_8760!$F2569,Htg_StPt_Sch_EZ!$C$30:$I$30,0)),"F","C")</f>
        <v>19.444444444444443</v>
      </c>
      <c r="J2569" s="34">
        <f>CONVERT(INDEX(Clg_StPt_Sch_EZ!$C$4:$I$27,MATCH(Schedules_8760!$C2569,Clg_StPt_Sch_EZ!$B$4:$B$27,0),MATCH(Schedules_8760!$F2569,Clg_StPt_Sch_EZ!$C$3:$I$3,0)),"F","C")</f>
        <v>25.555555555555554</v>
      </c>
      <c r="K2569" s="34">
        <f>CONVERT(INDEX(Clg_StPt_Sch_EZ!$C$31:$I$54,MATCH(Schedules_8760!$C2569,Clg_StPt_Sch_EZ!$B$31:$B$54,0),MATCH(Schedules_8760!$F2569,Clg_StPt_Sch_EZ!$C$30:$I$30,0)),"F","C")</f>
        <v>28.333333333333332</v>
      </c>
      <c r="L2569" s="34">
        <f>CONVERT(INDEX(DHW_StPt_Sch_EZ!$C$4:$I$27,MATCH(Schedules_8760!$C2569,DHW_StPt_Sch_EZ!$B$4:$B$27,0),MATCH(Schedules_8760!$F2569,DHW_StPt_Sch_EZ!$C$3:$I$3,0)),"F","C")</f>
        <v>53.333333333333329</v>
      </c>
      <c r="M2569" s="34">
        <f>CONVERT(INDEX(DHW_StPt_Sch_EZ!$C$31:$I$54,MATCH(Schedules_8760!$C2569,DHW_StPt_Sch_EZ!$B$31:$B$54,0),MATCH(Schedules_8760!$F2569,DHW_StPt_Sch_EZ!$C$30:$I$30,0)),"F","C")</f>
        <v>53.333333333333329</v>
      </c>
      <c r="N2569" s="12"/>
      <c r="O2569" s="12"/>
      <c r="P2569" s="12"/>
    </row>
    <row r="2570" spans="1:16" x14ac:dyDescent="0.25">
      <c r="A2570" s="35">
        <v>2569</v>
      </c>
      <c r="B2570" s="89">
        <v>108</v>
      </c>
      <c r="C2570" s="35">
        <f t="shared" si="200"/>
        <v>1</v>
      </c>
      <c r="D2570" s="35">
        <f t="shared" si="203"/>
        <v>108</v>
      </c>
      <c r="E2570" s="35">
        <f t="shared" si="204"/>
        <v>3</v>
      </c>
      <c r="F2570" s="35" t="str">
        <f t="shared" si="201"/>
        <v>Tuesday</v>
      </c>
      <c r="G2570" s="35">
        <f t="shared" si="202"/>
        <v>4</v>
      </c>
      <c r="H2570" s="34">
        <f>CONVERT(INDEX(Htg_StPt_Sch_EZ!$C$4:$I$27,MATCH(Schedules_8760!$C2570,Htg_StPt_Sch_EZ!$B$4:$B$27,0),MATCH(Schedules_8760!$F2570,Htg_StPt_Sch_EZ!$C$3:$I$3,0)),"F","C")</f>
        <v>20.555555555555554</v>
      </c>
      <c r="I2570" s="34">
        <f>CONVERT(INDEX(Htg_StPt_Sch_EZ!$C$31:$I$54,MATCH(Schedules_8760!$C2570,Htg_StPt_Sch_EZ!$B$31:$B$54,0),MATCH(Schedules_8760!$F2570,Htg_StPt_Sch_EZ!$C$30:$I$30,0)),"F","C")</f>
        <v>19.444444444444443</v>
      </c>
      <c r="J2570" s="34">
        <f>CONVERT(INDEX(Clg_StPt_Sch_EZ!$C$4:$I$27,MATCH(Schedules_8760!$C2570,Clg_StPt_Sch_EZ!$B$4:$B$27,0),MATCH(Schedules_8760!$F2570,Clg_StPt_Sch_EZ!$C$3:$I$3,0)),"F","C")</f>
        <v>25.555555555555554</v>
      </c>
      <c r="K2570" s="34">
        <f>CONVERT(INDEX(Clg_StPt_Sch_EZ!$C$31:$I$54,MATCH(Schedules_8760!$C2570,Clg_StPt_Sch_EZ!$B$31:$B$54,0),MATCH(Schedules_8760!$F2570,Clg_StPt_Sch_EZ!$C$30:$I$30,0)),"F","C")</f>
        <v>28.333333333333332</v>
      </c>
      <c r="L2570" s="34">
        <f>CONVERT(INDEX(DHW_StPt_Sch_EZ!$C$4:$I$27,MATCH(Schedules_8760!$C2570,DHW_StPt_Sch_EZ!$B$4:$B$27,0),MATCH(Schedules_8760!$F2570,DHW_StPt_Sch_EZ!$C$3:$I$3,0)),"F","C")</f>
        <v>53.333333333333329</v>
      </c>
      <c r="M2570" s="34">
        <f>CONVERT(INDEX(DHW_StPt_Sch_EZ!$C$31:$I$54,MATCH(Schedules_8760!$C2570,DHW_StPt_Sch_EZ!$B$31:$B$54,0),MATCH(Schedules_8760!$F2570,DHW_StPt_Sch_EZ!$C$30:$I$30,0)),"F","C")</f>
        <v>53.333333333333329</v>
      </c>
      <c r="N2570" s="12"/>
      <c r="O2570" s="12"/>
      <c r="P2570" s="12"/>
    </row>
    <row r="2571" spans="1:16" x14ac:dyDescent="0.25">
      <c r="A2571" s="35">
        <v>2570</v>
      </c>
      <c r="B2571" s="89">
        <v>108.0416666666667</v>
      </c>
      <c r="C2571" s="35">
        <f t="shared" si="200"/>
        <v>2</v>
      </c>
      <c r="D2571" s="35">
        <f t="shared" si="203"/>
        <v>108</v>
      </c>
      <c r="E2571" s="35">
        <f t="shared" si="204"/>
        <v>3</v>
      </c>
      <c r="F2571" s="35" t="str">
        <f t="shared" si="201"/>
        <v>Tuesday</v>
      </c>
      <c r="G2571" s="35">
        <f t="shared" si="202"/>
        <v>4</v>
      </c>
      <c r="H2571" s="34">
        <f>CONVERT(INDEX(Htg_StPt_Sch_EZ!$C$4:$I$27,MATCH(Schedules_8760!$C2571,Htg_StPt_Sch_EZ!$B$4:$B$27,0),MATCH(Schedules_8760!$F2571,Htg_StPt_Sch_EZ!$C$3:$I$3,0)),"F","C")</f>
        <v>20.555555555555554</v>
      </c>
      <c r="I2571" s="34">
        <f>CONVERT(INDEX(Htg_StPt_Sch_EZ!$C$31:$I$54,MATCH(Schedules_8760!$C2571,Htg_StPt_Sch_EZ!$B$31:$B$54,0),MATCH(Schedules_8760!$F2571,Htg_StPt_Sch_EZ!$C$30:$I$30,0)),"F","C")</f>
        <v>19.444444444444443</v>
      </c>
      <c r="J2571" s="34">
        <f>CONVERT(INDEX(Clg_StPt_Sch_EZ!$C$4:$I$27,MATCH(Schedules_8760!$C2571,Clg_StPt_Sch_EZ!$B$4:$B$27,0),MATCH(Schedules_8760!$F2571,Clg_StPt_Sch_EZ!$C$3:$I$3,0)),"F","C")</f>
        <v>25.555555555555554</v>
      </c>
      <c r="K2571" s="34">
        <f>CONVERT(INDEX(Clg_StPt_Sch_EZ!$C$31:$I$54,MATCH(Schedules_8760!$C2571,Clg_StPt_Sch_EZ!$B$31:$B$54,0),MATCH(Schedules_8760!$F2571,Clg_StPt_Sch_EZ!$C$30:$I$30,0)),"F","C")</f>
        <v>28.333333333333332</v>
      </c>
      <c r="L2571" s="34">
        <f>CONVERT(INDEX(DHW_StPt_Sch_EZ!$C$4:$I$27,MATCH(Schedules_8760!$C2571,DHW_StPt_Sch_EZ!$B$4:$B$27,0),MATCH(Schedules_8760!$F2571,DHW_StPt_Sch_EZ!$C$3:$I$3,0)),"F","C")</f>
        <v>53.333333333333329</v>
      </c>
      <c r="M2571" s="34">
        <f>CONVERT(INDEX(DHW_StPt_Sch_EZ!$C$31:$I$54,MATCH(Schedules_8760!$C2571,DHW_StPt_Sch_EZ!$B$31:$B$54,0),MATCH(Schedules_8760!$F2571,DHW_StPt_Sch_EZ!$C$30:$I$30,0)),"F","C")</f>
        <v>53.333333333333329</v>
      </c>
      <c r="N2571" s="12"/>
      <c r="O2571" s="12"/>
      <c r="P2571" s="12"/>
    </row>
    <row r="2572" spans="1:16" x14ac:dyDescent="0.25">
      <c r="A2572" s="35">
        <v>2571</v>
      </c>
      <c r="B2572" s="89">
        <v>108.0833333333333</v>
      </c>
      <c r="C2572" s="35">
        <f t="shared" si="200"/>
        <v>3</v>
      </c>
      <c r="D2572" s="35">
        <f t="shared" si="203"/>
        <v>108</v>
      </c>
      <c r="E2572" s="35">
        <f t="shared" si="204"/>
        <v>3</v>
      </c>
      <c r="F2572" s="35" t="str">
        <f t="shared" si="201"/>
        <v>Tuesday</v>
      </c>
      <c r="G2572" s="35">
        <f t="shared" si="202"/>
        <v>4</v>
      </c>
      <c r="H2572" s="34">
        <f>CONVERT(INDEX(Htg_StPt_Sch_EZ!$C$4:$I$27,MATCH(Schedules_8760!$C2572,Htg_StPt_Sch_EZ!$B$4:$B$27,0),MATCH(Schedules_8760!$F2572,Htg_StPt_Sch_EZ!$C$3:$I$3,0)),"F","C")</f>
        <v>20.555555555555554</v>
      </c>
      <c r="I2572" s="34">
        <f>CONVERT(INDEX(Htg_StPt_Sch_EZ!$C$31:$I$54,MATCH(Schedules_8760!$C2572,Htg_StPt_Sch_EZ!$B$31:$B$54,0),MATCH(Schedules_8760!$F2572,Htg_StPt_Sch_EZ!$C$30:$I$30,0)),"F","C")</f>
        <v>19.444444444444443</v>
      </c>
      <c r="J2572" s="34">
        <f>CONVERT(INDEX(Clg_StPt_Sch_EZ!$C$4:$I$27,MATCH(Schedules_8760!$C2572,Clg_StPt_Sch_EZ!$B$4:$B$27,0),MATCH(Schedules_8760!$F2572,Clg_StPt_Sch_EZ!$C$3:$I$3,0)),"F","C")</f>
        <v>25.555555555555554</v>
      </c>
      <c r="K2572" s="34">
        <f>CONVERT(INDEX(Clg_StPt_Sch_EZ!$C$31:$I$54,MATCH(Schedules_8760!$C2572,Clg_StPt_Sch_EZ!$B$31:$B$54,0),MATCH(Schedules_8760!$F2572,Clg_StPt_Sch_EZ!$C$30:$I$30,0)),"F","C")</f>
        <v>28.333333333333332</v>
      </c>
      <c r="L2572" s="34">
        <f>CONVERT(INDEX(DHW_StPt_Sch_EZ!$C$4:$I$27,MATCH(Schedules_8760!$C2572,DHW_StPt_Sch_EZ!$B$4:$B$27,0),MATCH(Schedules_8760!$F2572,DHW_StPt_Sch_EZ!$C$3:$I$3,0)),"F","C")</f>
        <v>53.333333333333329</v>
      </c>
      <c r="M2572" s="34">
        <f>CONVERT(INDEX(DHW_StPt_Sch_EZ!$C$31:$I$54,MATCH(Schedules_8760!$C2572,DHW_StPt_Sch_EZ!$B$31:$B$54,0),MATCH(Schedules_8760!$F2572,DHW_StPt_Sch_EZ!$C$30:$I$30,0)),"F","C")</f>
        <v>53.333333333333329</v>
      </c>
      <c r="N2572" s="12"/>
      <c r="O2572" s="12"/>
      <c r="P2572" s="12"/>
    </row>
    <row r="2573" spans="1:16" x14ac:dyDescent="0.25">
      <c r="A2573" s="35">
        <v>2572</v>
      </c>
      <c r="B2573" s="89">
        <v>108.125</v>
      </c>
      <c r="C2573" s="35">
        <f t="shared" si="200"/>
        <v>4</v>
      </c>
      <c r="D2573" s="35">
        <f t="shared" si="203"/>
        <v>108</v>
      </c>
      <c r="E2573" s="35">
        <f t="shared" si="204"/>
        <v>3</v>
      </c>
      <c r="F2573" s="35" t="str">
        <f t="shared" si="201"/>
        <v>Tuesday</v>
      </c>
      <c r="G2573" s="35">
        <f t="shared" si="202"/>
        <v>4</v>
      </c>
      <c r="H2573" s="34">
        <f>CONVERT(INDEX(Htg_StPt_Sch_EZ!$C$4:$I$27,MATCH(Schedules_8760!$C2573,Htg_StPt_Sch_EZ!$B$4:$B$27,0),MATCH(Schedules_8760!$F2573,Htg_StPt_Sch_EZ!$C$3:$I$3,0)),"F","C")</f>
        <v>20.555555555555554</v>
      </c>
      <c r="I2573" s="34">
        <f>CONVERT(INDEX(Htg_StPt_Sch_EZ!$C$31:$I$54,MATCH(Schedules_8760!$C2573,Htg_StPt_Sch_EZ!$B$31:$B$54,0),MATCH(Schedules_8760!$F2573,Htg_StPt_Sch_EZ!$C$30:$I$30,0)),"F","C")</f>
        <v>19.444444444444443</v>
      </c>
      <c r="J2573" s="34">
        <f>CONVERT(INDEX(Clg_StPt_Sch_EZ!$C$4:$I$27,MATCH(Schedules_8760!$C2573,Clg_StPt_Sch_EZ!$B$4:$B$27,0),MATCH(Schedules_8760!$F2573,Clg_StPt_Sch_EZ!$C$3:$I$3,0)),"F","C")</f>
        <v>25.555555555555554</v>
      </c>
      <c r="K2573" s="34">
        <f>CONVERT(INDEX(Clg_StPt_Sch_EZ!$C$31:$I$54,MATCH(Schedules_8760!$C2573,Clg_StPt_Sch_EZ!$B$31:$B$54,0),MATCH(Schedules_8760!$F2573,Clg_StPt_Sch_EZ!$C$30:$I$30,0)),"F","C")</f>
        <v>28.333333333333332</v>
      </c>
      <c r="L2573" s="34">
        <f>CONVERT(INDEX(DHW_StPt_Sch_EZ!$C$4:$I$27,MATCH(Schedules_8760!$C2573,DHW_StPt_Sch_EZ!$B$4:$B$27,0),MATCH(Schedules_8760!$F2573,DHW_StPt_Sch_EZ!$C$3:$I$3,0)),"F","C")</f>
        <v>53.333333333333329</v>
      </c>
      <c r="M2573" s="34">
        <f>CONVERT(INDEX(DHW_StPt_Sch_EZ!$C$31:$I$54,MATCH(Schedules_8760!$C2573,DHW_StPt_Sch_EZ!$B$31:$B$54,0),MATCH(Schedules_8760!$F2573,DHW_StPt_Sch_EZ!$C$30:$I$30,0)),"F","C")</f>
        <v>53.333333333333329</v>
      </c>
      <c r="N2573" s="12"/>
      <c r="O2573" s="12"/>
      <c r="P2573" s="12"/>
    </row>
    <row r="2574" spans="1:16" x14ac:dyDescent="0.25">
      <c r="A2574" s="35">
        <v>2573</v>
      </c>
      <c r="B2574" s="89">
        <v>108.1666666666667</v>
      </c>
      <c r="C2574" s="35">
        <f t="shared" si="200"/>
        <v>5</v>
      </c>
      <c r="D2574" s="35">
        <f t="shared" si="203"/>
        <v>108</v>
      </c>
      <c r="E2574" s="35">
        <f t="shared" si="204"/>
        <v>3</v>
      </c>
      <c r="F2574" s="35" t="str">
        <f t="shared" si="201"/>
        <v>Tuesday</v>
      </c>
      <c r="G2574" s="35">
        <f t="shared" si="202"/>
        <v>4</v>
      </c>
      <c r="H2574" s="34">
        <f>CONVERT(INDEX(Htg_StPt_Sch_EZ!$C$4:$I$27,MATCH(Schedules_8760!$C2574,Htg_StPt_Sch_EZ!$B$4:$B$27,0),MATCH(Schedules_8760!$F2574,Htg_StPt_Sch_EZ!$C$3:$I$3,0)),"F","C")</f>
        <v>20.555555555555554</v>
      </c>
      <c r="I2574" s="34">
        <f>CONVERT(INDEX(Htg_StPt_Sch_EZ!$C$31:$I$54,MATCH(Schedules_8760!$C2574,Htg_StPt_Sch_EZ!$B$31:$B$54,0),MATCH(Schedules_8760!$F2574,Htg_StPt_Sch_EZ!$C$30:$I$30,0)),"F","C")</f>
        <v>19.444444444444443</v>
      </c>
      <c r="J2574" s="34">
        <f>CONVERT(INDEX(Clg_StPt_Sch_EZ!$C$4:$I$27,MATCH(Schedules_8760!$C2574,Clg_StPt_Sch_EZ!$B$4:$B$27,0),MATCH(Schedules_8760!$F2574,Clg_StPt_Sch_EZ!$C$3:$I$3,0)),"F","C")</f>
        <v>25.555555555555554</v>
      </c>
      <c r="K2574" s="34">
        <f>CONVERT(INDEX(Clg_StPt_Sch_EZ!$C$31:$I$54,MATCH(Schedules_8760!$C2574,Clg_StPt_Sch_EZ!$B$31:$B$54,0),MATCH(Schedules_8760!$F2574,Clg_StPt_Sch_EZ!$C$30:$I$30,0)),"F","C")</f>
        <v>28.333333333333332</v>
      </c>
      <c r="L2574" s="34">
        <f>CONVERT(INDEX(DHW_StPt_Sch_EZ!$C$4:$I$27,MATCH(Schedules_8760!$C2574,DHW_StPt_Sch_EZ!$B$4:$B$27,0),MATCH(Schedules_8760!$F2574,DHW_StPt_Sch_EZ!$C$3:$I$3,0)),"F","C")</f>
        <v>53.333333333333329</v>
      </c>
      <c r="M2574" s="34">
        <f>CONVERT(INDEX(DHW_StPt_Sch_EZ!$C$31:$I$54,MATCH(Schedules_8760!$C2574,DHW_StPt_Sch_EZ!$B$31:$B$54,0),MATCH(Schedules_8760!$F2574,DHW_StPt_Sch_EZ!$C$30:$I$30,0)),"F","C")</f>
        <v>53.333333333333329</v>
      </c>
      <c r="N2574" s="12"/>
      <c r="O2574" s="12"/>
      <c r="P2574" s="12"/>
    </row>
    <row r="2575" spans="1:16" x14ac:dyDescent="0.25">
      <c r="A2575" s="35">
        <v>2574</v>
      </c>
      <c r="B2575" s="89">
        <v>108.2083333333333</v>
      </c>
      <c r="C2575" s="35">
        <f t="shared" si="200"/>
        <v>6</v>
      </c>
      <c r="D2575" s="35">
        <f t="shared" si="203"/>
        <v>108</v>
      </c>
      <c r="E2575" s="35">
        <f t="shared" si="204"/>
        <v>3</v>
      </c>
      <c r="F2575" s="35" t="str">
        <f t="shared" si="201"/>
        <v>Tuesday</v>
      </c>
      <c r="G2575" s="35">
        <f t="shared" si="202"/>
        <v>4</v>
      </c>
      <c r="H2575" s="34">
        <f>CONVERT(INDEX(Htg_StPt_Sch_EZ!$C$4:$I$27,MATCH(Schedules_8760!$C2575,Htg_StPt_Sch_EZ!$B$4:$B$27,0),MATCH(Schedules_8760!$F2575,Htg_StPt_Sch_EZ!$C$3:$I$3,0)),"F","C")</f>
        <v>20.555555555555554</v>
      </c>
      <c r="I2575" s="34">
        <f>CONVERT(INDEX(Htg_StPt_Sch_EZ!$C$31:$I$54,MATCH(Schedules_8760!$C2575,Htg_StPt_Sch_EZ!$B$31:$B$54,0),MATCH(Schedules_8760!$F2575,Htg_StPt_Sch_EZ!$C$30:$I$30,0)),"F","C")</f>
        <v>19.444444444444443</v>
      </c>
      <c r="J2575" s="34">
        <f>CONVERT(INDEX(Clg_StPt_Sch_EZ!$C$4:$I$27,MATCH(Schedules_8760!$C2575,Clg_StPt_Sch_EZ!$B$4:$B$27,0),MATCH(Schedules_8760!$F2575,Clg_StPt_Sch_EZ!$C$3:$I$3,0)),"F","C")</f>
        <v>25.555555555555554</v>
      </c>
      <c r="K2575" s="34">
        <f>CONVERT(INDEX(Clg_StPt_Sch_EZ!$C$31:$I$54,MATCH(Schedules_8760!$C2575,Clg_StPt_Sch_EZ!$B$31:$B$54,0),MATCH(Schedules_8760!$F2575,Clg_StPt_Sch_EZ!$C$30:$I$30,0)),"F","C")</f>
        <v>28.333333333333332</v>
      </c>
      <c r="L2575" s="34">
        <f>CONVERT(INDEX(DHW_StPt_Sch_EZ!$C$4:$I$27,MATCH(Schedules_8760!$C2575,DHW_StPt_Sch_EZ!$B$4:$B$27,0),MATCH(Schedules_8760!$F2575,DHW_StPt_Sch_EZ!$C$3:$I$3,0)),"F","C")</f>
        <v>53.333333333333329</v>
      </c>
      <c r="M2575" s="34">
        <f>CONVERT(INDEX(DHW_StPt_Sch_EZ!$C$31:$I$54,MATCH(Schedules_8760!$C2575,DHW_StPt_Sch_EZ!$B$31:$B$54,0),MATCH(Schedules_8760!$F2575,DHW_StPt_Sch_EZ!$C$30:$I$30,0)),"F","C")</f>
        <v>53.333333333333329</v>
      </c>
      <c r="N2575" s="12"/>
      <c r="O2575" s="12"/>
      <c r="P2575" s="12"/>
    </row>
    <row r="2576" spans="1:16" x14ac:dyDescent="0.25">
      <c r="A2576" s="35">
        <v>2575</v>
      </c>
      <c r="B2576" s="89">
        <v>108.25</v>
      </c>
      <c r="C2576" s="35">
        <f t="shared" si="200"/>
        <v>7</v>
      </c>
      <c r="D2576" s="35">
        <f t="shared" si="203"/>
        <v>108</v>
      </c>
      <c r="E2576" s="35">
        <f t="shared" si="204"/>
        <v>3</v>
      </c>
      <c r="F2576" s="35" t="str">
        <f t="shared" si="201"/>
        <v>Tuesday</v>
      </c>
      <c r="G2576" s="35">
        <f t="shared" si="202"/>
        <v>4</v>
      </c>
      <c r="H2576" s="34">
        <f>CONVERT(INDEX(Htg_StPt_Sch_EZ!$C$4:$I$27,MATCH(Schedules_8760!$C2576,Htg_StPt_Sch_EZ!$B$4:$B$27,0),MATCH(Schedules_8760!$F2576,Htg_StPt_Sch_EZ!$C$3:$I$3,0)),"F","C")</f>
        <v>20.555555555555554</v>
      </c>
      <c r="I2576" s="34">
        <f>CONVERT(INDEX(Htg_StPt_Sch_EZ!$C$31:$I$54,MATCH(Schedules_8760!$C2576,Htg_StPt_Sch_EZ!$B$31:$B$54,0),MATCH(Schedules_8760!$F2576,Htg_StPt_Sch_EZ!$C$30:$I$30,0)),"F","C")</f>
        <v>19.444444444444443</v>
      </c>
      <c r="J2576" s="34">
        <f>CONVERT(INDEX(Clg_StPt_Sch_EZ!$C$4:$I$27,MATCH(Schedules_8760!$C2576,Clg_StPt_Sch_EZ!$B$4:$B$27,0),MATCH(Schedules_8760!$F2576,Clg_StPt_Sch_EZ!$C$3:$I$3,0)),"F","C")</f>
        <v>25.555555555555554</v>
      </c>
      <c r="K2576" s="34">
        <f>CONVERT(INDEX(Clg_StPt_Sch_EZ!$C$31:$I$54,MATCH(Schedules_8760!$C2576,Clg_StPt_Sch_EZ!$B$31:$B$54,0),MATCH(Schedules_8760!$F2576,Clg_StPt_Sch_EZ!$C$30:$I$30,0)),"F","C")</f>
        <v>28.333333333333332</v>
      </c>
      <c r="L2576" s="34">
        <f>CONVERT(INDEX(DHW_StPt_Sch_EZ!$C$4:$I$27,MATCH(Schedules_8760!$C2576,DHW_StPt_Sch_EZ!$B$4:$B$27,0),MATCH(Schedules_8760!$F2576,DHW_StPt_Sch_EZ!$C$3:$I$3,0)),"F","C")</f>
        <v>53.333333333333329</v>
      </c>
      <c r="M2576" s="34">
        <f>CONVERT(INDEX(DHW_StPt_Sch_EZ!$C$31:$I$54,MATCH(Schedules_8760!$C2576,DHW_StPt_Sch_EZ!$B$31:$B$54,0),MATCH(Schedules_8760!$F2576,DHW_StPt_Sch_EZ!$C$30:$I$30,0)),"F","C")</f>
        <v>53.333333333333329</v>
      </c>
      <c r="N2576" s="12"/>
      <c r="O2576" s="12"/>
      <c r="P2576" s="12"/>
    </row>
    <row r="2577" spans="1:16" x14ac:dyDescent="0.25">
      <c r="A2577" s="35">
        <v>2576</v>
      </c>
      <c r="B2577" s="89">
        <v>108.2916666666667</v>
      </c>
      <c r="C2577" s="35">
        <f t="shared" si="200"/>
        <v>8</v>
      </c>
      <c r="D2577" s="35">
        <f t="shared" si="203"/>
        <v>108</v>
      </c>
      <c r="E2577" s="35">
        <f t="shared" si="204"/>
        <v>3</v>
      </c>
      <c r="F2577" s="35" t="str">
        <f t="shared" si="201"/>
        <v>Tuesday</v>
      </c>
      <c r="G2577" s="35">
        <f t="shared" si="202"/>
        <v>4</v>
      </c>
      <c r="H2577" s="34">
        <f>CONVERT(INDEX(Htg_StPt_Sch_EZ!$C$4:$I$27,MATCH(Schedules_8760!$C2577,Htg_StPt_Sch_EZ!$B$4:$B$27,0),MATCH(Schedules_8760!$F2577,Htg_StPt_Sch_EZ!$C$3:$I$3,0)),"F","C")</f>
        <v>20.555555555555554</v>
      </c>
      <c r="I2577" s="34">
        <f>CONVERT(INDEX(Htg_StPt_Sch_EZ!$C$31:$I$54,MATCH(Schedules_8760!$C2577,Htg_StPt_Sch_EZ!$B$31:$B$54,0),MATCH(Schedules_8760!$F2577,Htg_StPt_Sch_EZ!$C$30:$I$30,0)),"F","C")</f>
        <v>19.444444444444443</v>
      </c>
      <c r="J2577" s="34">
        <f>CONVERT(INDEX(Clg_StPt_Sch_EZ!$C$4:$I$27,MATCH(Schedules_8760!$C2577,Clg_StPt_Sch_EZ!$B$4:$B$27,0),MATCH(Schedules_8760!$F2577,Clg_StPt_Sch_EZ!$C$3:$I$3,0)),"F","C")</f>
        <v>25.555555555555554</v>
      </c>
      <c r="K2577" s="34">
        <f>CONVERT(INDEX(Clg_StPt_Sch_EZ!$C$31:$I$54,MATCH(Schedules_8760!$C2577,Clg_StPt_Sch_EZ!$B$31:$B$54,0),MATCH(Schedules_8760!$F2577,Clg_StPt_Sch_EZ!$C$30:$I$30,0)),"F","C")</f>
        <v>25</v>
      </c>
      <c r="L2577" s="34">
        <f>CONVERT(INDEX(DHW_StPt_Sch_EZ!$C$4:$I$27,MATCH(Schedules_8760!$C2577,DHW_StPt_Sch_EZ!$B$4:$B$27,0),MATCH(Schedules_8760!$F2577,DHW_StPt_Sch_EZ!$C$3:$I$3,0)),"F","C")</f>
        <v>53.333333333333329</v>
      </c>
      <c r="M2577" s="34">
        <f>CONVERT(INDEX(DHW_StPt_Sch_EZ!$C$31:$I$54,MATCH(Schedules_8760!$C2577,DHW_StPt_Sch_EZ!$B$31:$B$54,0),MATCH(Schedules_8760!$F2577,DHW_StPt_Sch_EZ!$C$30:$I$30,0)),"F","C")</f>
        <v>53.333333333333329</v>
      </c>
      <c r="N2577" s="12"/>
      <c r="O2577" s="12"/>
      <c r="P2577" s="12"/>
    </row>
    <row r="2578" spans="1:16" x14ac:dyDescent="0.25">
      <c r="A2578" s="35">
        <v>2577</v>
      </c>
      <c r="B2578" s="89">
        <v>108.3333333333333</v>
      </c>
      <c r="C2578" s="35">
        <f t="shared" si="200"/>
        <v>9</v>
      </c>
      <c r="D2578" s="35">
        <f t="shared" si="203"/>
        <v>108</v>
      </c>
      <c r="E2578" s="35">
        <f t="shared" si="204"/>
        <v>3</v>
      </c>
      <c r="F2578" s="35" t="str">
        <f t="shared" si="201"/>
        <v>Tuesday</v>
      </c>
      <c r="G2578" s="35">
        <f t="shared" si="202"/>
        <v>4</v>
      </c>
      <c r="H2578" s="34">
        <f>CONVERT(INDEX(Htg_StPt_Sch_EZ!$C$4:$I$27,MATCH(Schedules_8760!$C2578,Htg_StPt_Sch_EZ!$B$4:$B$27,0),MATCH(Schedules_8760!$F2578,Htg_StPt_Sch_EZ!$C$3:$I$3,0)),"F","C")</f>
        <v>20.555555555555554</v>
      </c>
      <c r="I2578" s="34">
        <f>CONVERT(INDEX(Htg_StPt_Sch_EZ!$C$31:$I$54,MATCH(Schedules_8760!$C2578,Htg_StPt_Sch_EZ!$B$31:$B$54,0),MATCH(Schedules_8760!$F2578,Htg_StPt_Sch_EZ!$C$30:$I$30,0)),"F","C")</f>
        <v>19.444444444444443</v>
      </c>
      <c r="J2578" s="34">
        <f>CONVERT(INDEX(Clg_StPt_Sch_EZ!$C$4:$I$27,MATCH(Schedules_8760!$C2578,Clg_StPt_Sch_EZ!$B$4:$B$27,0),MATCH(Schedules_8760!$F2578,Clg_StPt_Sch_EZ!$C$3:$I$3,0)),"F","C")</f>
        <v>25.555555555555554</v>
      </c>
      <c r="K2578" s="34">
        <f>CONVERT(INDEX(Clg_StPt_Sch_EZ!$C$31:$I$54,MATCH(Schedules_8760!$C2578,Clg_StPt_Sch_EZ!$B$31:$B$54,0),MATCH(Schedules_8760!$F2578,Clg_StPt_Sch_EZ!$C$30:$I$30,0)),"F","C")</f>
        <v>25</v>
      </c>
      <c r="L2578" s="34">
        <f>CONVERT(INDEX(DHW_StPt_Sch_EZ!$C$4:$I$27,MATCH(Schedules_8760!$C2578,DHW_StPt_Sch_EZ!$B$4:$B$27,0),MATCH(Schedules_8760!$F2578,DHW_StPt_Sch_EZ!$C$3:$I$3,0)),"F","C")</f>
        <v>53.333333333333329</v>
      </c>
      <c r="M2578" s="34">
        <f>CONVERT(INDEX(DHW_StPt_Sch_EZ!$C$31:$I$54,MATCH(Schedules_8760!$C2578,DHW_StPt_Sch_EZ!$B$31:$B$54,0),MATCH(Schedules_8760!$F2578,DHW_StPt_Sch_EZ!$C$30:$I$30,0)),"F","C")</f>
        <v>53.333333333333329</v>
      </c>
      <c r="N2578" s="12"/>
      <c r="O2578" s="12"/>
      <c r="P2578" s="12"/>
    </row>
    <row r="2579" spans="1:16" x14ac:dyDescent="0.25">
      <c r="A2579" s="35">
        <v>2578</v>
      </c>
      <c r="B2579" s="89">
        <v>108.375</v>
      </c>
      <c r="C2579" s="35">
        <f t="shared" si="200"/>
        <v>10</v>
      </c>
      <c r="D2579" s="35">
        <f t="shared" si="203"/>
        <v>108</v>
      </c>
      <c r="E2579" s="35">
        <f t="shared" si="204"/>
        <v>3</v>
      </c>
      <c r="F2579" s="35" t="str">
        <f t="shared" si="201"/>
        <v>Tuesday</v>
      </c>
      <c r="G2579" s="35">
        <f t="shared" si="202"/>
        <v>4</v>
      </c>
      <c r="H2579" s="34">
        <f>CONVERT(INDEX(Htg_StPt_Sch_EZ!$C$4:$I$27,MATCH(Schedules_8760!$C2579,Htg_StPt_Sch_EZ!$B$4:$B$27,0),MATCH(Schedules_8760!$F2579,Htg_StPt_Sch_EZ!$C$3:$I$3,0)),"F","C")</f>
        <v>20.555555555555554</v>
      </c>
      <c r="I2579" s="34">
        <f>CONVERT(INDEX(Htg_StPt_Sch_EZ!$C$31:$I$54,MATCH(Schedules_8760!$C2579,Htg_StPt_Sch_EZ!$B$31:$B$54,0),MATCH(Schedules_8760!$F2579,Htg_StPt_Sch_EZ!$C$30:$I$30,0)),"F","C")</f>
        <v>19.444444444444443</v>
      </c>
      <c r="J2579" s="34">
        <f>CONVERT(INDEX(Clg_StPt_Sch_EZ!$C$4:$I$27,MATCH(Schedules_8760!$C2579,Clg_StPt_Sch_EZ!$B$4:$B$27,0),MATCH(Schedules_8760!$F2579,Clg_StPt_Sch_EZ!$C$3:$I$3,0)),"F","C")</f>
        <v>25.555555555555554</v>
      </c>
      <c r="K2579" s="34">
        <f>CONVERT(INDEX(Clg_StPt_Sch_EZ!$C$31:$I$54,MATCH(Schedules_8760!$C2579,Clg_StPt_Sch_EZ!$B$31:$B$54,0),MATCH(Schedules_8760!$F2579,Clg_StPt_Sch_EZ!$C$30:$I$30,0)),"F","C")</f>
        <v>25</v>
      </c>
      <c r="L2579" s="34">
        <f>CONVERT(INDEX(DHW_StPt_Sch_EZ!$C$4:$I$27,MATCH(Schedules_8760!$C2579,DHW_StPt_Sch_EZ!$B$4:$B$27,0),MATCH(Schedules_8760!$F2579,DHW_StPt_Sch_EZ!$C$3:$I$3,0)),"F","C")</f>
        <v>53.333333333333329</v>
      </c>
      <c r="M2579" s="34">
        <f>CONVERT(INDEX(DHW_StPt_Sch_EZ!$C$31:$I$54,MATCH(Schedules_8760!$C2579,DHW_StPt_Sch_EZ!$B$31:$B$54,0),MATCH(Schedules_8760!$F2579,DHW_StPt_Sch_EZ!$C$30:$I$30,0)),"F","C")</f>
        <v>53.333333333333329</v>
      </c>
      <c r="N2579" s="12"/>
      <c r="O2579" s="12"/>
      <c r="P2579" s="12"/>
    </row>
    <row r="2580" spans="1:16" x14ac:dyDescent="0.25">
      <c r="A2580" s="35">
        <v>2579</v>
      </c>
      <c r="B2580" s="89">
        <v>108.4166666666667</v>
      </c>
      <c r="C2580" s="35">
        <f t="shared" si="200"/>
        <v>11</v>
      </c>
      <c r="D2580" s="35">
        <f t="shared" si="203"/>
        <v>108</v>
      </c>
      <c r="E2580" s="35">
        <f t="shared" si="204"/>
        <v>3</v>
      </c>
      <c r="F2580" s="35" t="str">
        <f t="shared" si="201"/>
        <v>Tuesday</v>
      </c>
      <c r="G2580" s="35">
        <f t="shared" si="202"/>
        <v>4</v>
      </c>
      <c r="H2580" s="34">
        <f>CONVERT(INDEX(Htg_StPt_Sch_EZ!$C$4:$I$27,MATCH(Schedules_8760!$C2580,Htg_StPt_Sch_EZ!$B$4:$B$27,0),MATCH(Schedules_8760!$F2580,Htg_StPt_Sch_EZ!$C$3:$I$3,0)),"F","C")</f>
        <v>20.555555555555554</v>
      </c>
      <c r="I2580" s="34">
        <f>CONVERT(INDEX(Htg_StPt_Sch_EZ!$C$31:$I$54,MATCH(Schedules_8760!$C2580,Htg_StPt_Sch_EZ!$B$31:$B$54,0),MATCH(Schedules_8760!$F2580,Htg_StPt_Sch_EZ!$C$30:$I$30,0)),"F","C")</f>
        <v>19.444444444444443</v>
      </c>
      <c r="J2580" s="34">
        <f>CONVERT(INDEX(Clg_StPt_Sch_EZ!$C$4:$I$27,MATCH(Schedules_8760!$C2580,Clg_StPt_Sch_EZ!$B$4:$B$27,0),MATCH(Schedules_8760!$F2580,Clg_StPt_Sch_EZ!$C$3:$I$3,0)),"F","C")</f>
        <v>25.555555555555554</v>
      </c>
      <c r="K2580" s="34">
        <f>CONVERT(INDEX(Clg_StPt_Sch_EZ!$C$31:$I$54,MATCH(Schedules_8760!$C2580,Clg_StPt_Sch_EZ!$B$31:$B$54,0),MATCH(Schedules_8760!$F2580,Clg_StPt_Sch_EZ!$C$30:$I$30,0)),"F","C")</f>
        <v>25</v>
      </c>
      <c r="L2580" s="34">
        <f>CONVERT(INDEX(DHW_StPt_Sch_EZ!$C$4:$I$27,MATCH(Schedules_8760!$C2580,DHW_StPt_Sch_EZ!$B$4:$B$27,0),MATCH(Schedules_8760!$F2580,DHW_StPt_Sch_EZ!$C$3:$I$3,0)),"F","C")</f>
        <v>53.333333333333329</v>
      </c>
      <c r="M2580" s="34">
        <f>CONVERT(INDEX(DHW_StPt_Sch_EZ!$C$31:$I$54,MATCH(Schedules_8760!$C2580,DHW_StPt_Sch_EZ!$B$31:$B$54,0),MATCH(Schedules_8760!$F2580,DHW_StPt_Sch_EZ!$C$30:$I$30,0)),"F","C")</f>
        <v>53.333333333333329</v>
      </c>
      <c r="N2580" s="12"/>
      <c r="O2580" s="12"/>
      <c r="P2580" s="12"/>
    </row>
    <row r="2581" spans="1:16" x14ac:dyDescent="0.25">
      <c r="A2581" s="35">
        <v>2580</v>
      </c>
      <c r="B2581" s="89">
        <v>108.4583333333333</v>
      </c>
      <c r="C2581" s="35">
        <f t="shared" si="200"/>
        <v>12</v>
      </c>
      <c r="D2581" s="35">
        <f t="shared" si="203"/>
        <v>108</v>
      </c>
      <c r="E2581" s="35">
        <f t="shared" si="204"/>
        <v>3</v>
      </c>
      <c r="F2581" s="35" t="str">
        <f t="shared" si="201"/>
        <v>Tuesday</v>
      </c>
      <c r="G2581" s="35">
        <f t="shared" si="202"/>
        <v>4</v>
      </c>
      <c r="H2581" s="34">
        <f>CONVERT(INDEX(Htg_StPt_Sch_EZ!$C$4:$I$27,MATCH(Schedules_8760!$C2581,Htg_StPt_Sch_EZ!$B$4:$B$27,0),MATCH(Schedules_8760!$F2581,Htg_StPt_Sch_EZ!$C$3:$I$3,0)),"F","C")</f>
        <v>20.555555555555554</v>
      </c>
      <c r="I2581" s="34">
        <f>CONVERT(INDEX(Htg_StPt_Sch_EZ!$C$31:$I$54,MATCH(Schedules_8760!$C2581,Htg_StPt_Sch_EZ!$B$31:$B$54,0),MATCH(Schedules_8760!$F2581,Htg_StPt_Sch_EZ!$C$30:$I$30,0)),"F","C")</f>
        <v>19.444444444444443</v>
      </c>
      <c r="J2581" s="34">
        <f>CONVERT(INDEX(Clg_StPt_Sch_EZ!$C$4:$I$27,MATCH(Schedules_8760!$C2581,Clg_StPt_Sch_EZ!$B$4:$B$27,0),MATCH(Schedules_8760!$F2581,Clg_StPt_Sch_EZ!$C$3:$I$3,0)),"F","C")</f>
        <v>25.555555555555554</v>
      </c>
      <c r="K2581" s="34">
        <f>CONVERT(INDEX(Clg_StPt_Sch_EZ!$C$31:$I$54,MATCH(Schedules_8760!$C2581,Clg_StPt_Sch_EZ!$B$31:$B$54,0),MATCH(Schedules_8760!$F2581,Clg_StPt_Sch_EZ!$C$30:$I$30,0)),"F","C")</f>
        <v>25</v>
      </c>
      <c r="L2581" s="34">
        <f>CONVERT(INDEX(DHW_StPt_Sch_EZ!$C$4:$I$27,MATCH(Schedules_8760!$C2581,DHW_StPt_Sch_EZ!$B$4:$B$27,0),MATCH(Schedules_8760!$F2581,DHW_StPt_Sch_EZ!$C$3:$I$3,0)),"F","C")</f>
        <v>53.333333333333329</v>
      </c>
      <c r="M2581" s="34">
        <f>CONVERT(INDEX(DHW_StPt_Sch_EZ!$C$31:$I$54,MATCH(Schedules_8760!$C2581,DHW_StPt_Sch_EZ!$B$31:$B$54,0),MATCH(Schedules_8760!$F2581,DHW_StPt_Sch_EZ!$C$30:$I$30,0)),"F","C")</f>
        <v>53.333333333333329</v>
      </c>
      <c r="N2581" s="12"/>
      <c r="O2581" s="12"/>
      <c r="P2581" s="12"/>
    </row>
    <row r="2582" spans="1:16" x14ac:dyDescent="0.25">
      <c r="A2582" s="35">
        <v>2581</v>
      </c>
      <c r="B2582" s="89">
        <v>108.5</v>
      </c>
      <c r="C2582" s="35">
        <f t="shared" si="200"/>
        <v>13</v>
      </c>
      <c r="D2582" s="35">
        <f t="shared" si="203"/>
        <v>108</v>
      </c>
      <c r="E2582" s="35">
        <f t="shared" si="204"/>
        <v>3</v>
      </c>
      <c r="F2582" s="35" t="str">
        <f t="shared" si="201"/>
        <v>Tuesday</v>
      </c>
      <c r="G2582" s="35">
        <f t="shared" si="202"/>
        <v>4</v>
      </c>
      <c r="H2582" s="34">
        <f>CONVERT(INDEX(Htg_StPt_Sch_EZ!$C$4:$I$27,MATCH(Schedules_8760!$C2582,Htg_StPt_Sch_EZ!$B$4:$B$27,0),MATCH(Schedules_8760!$F2582,Htg_StPt_Sch_EZ!$C$3:$I$3,0)),"F","C")</f>
        <v>20.555555555555554</v>
      </c>
      <c r="I2582" s="34">
        <f>CONVERT(INDEX(Htg_StPt_Sch_EZ!$C$31:$I$54,MATCH(Schedules_8760!$C2582,Htg_StPt_Sch_EZ!$B$31:$B$54,0),MATCH(Schedules_8760!$F2582,Htg_StPt_Sch_EZ!$C$30:$I$30,0)),"F","C")</f>
        <v>19.444444444444443</v>
      </c>
      <c r="J2582" s="34">
        <f>CONVERT(INDEX(Clg_StPt_Sch_EZ!$C$4:$I$27,MATCH(Schedules_8760!$C2582,Clg_StPt_Sch_EZ!$B$4:$B$27,0),MATCH(Schedules_8760!$F2582,Clg_StPt_Sch_EZ!$C$3:$I$3,0)),"F","C")</f>
        <v>25.555555555555554</v>
      </c>
      <c r="K2582" s="34">
        <f>CONVERT(INDEX(Clg_StPt_Sch_EZ!$C$31:$I$54,MATCH(Schedules_8760!$C2582,Clg_StPt_Sch_EZ!$B$31:$B$54,0),MATCH(Schedules_8760!$F2582,Clg_StPt_Sch_EZ!$C$30:$I$30,0)),"F","C")</f>
        <v>25</v>
      </c>
      <c r="L2582" s="34">
        <f>CONVERT(INDEX(DHW_StPt_Sch_EZ!$C$4:$I$27,MATCH(Schedules_8760!$C2582,DHW_StPt_Sch_EZ!$B$4:$B$27,0),MATCH(Schedules_8760!$F2582,DHW_StPt_Sch_EZ!$C$3:$I$3,0)),"F","C")</f>
        <v>53.333333333333329</v>
      </c>
      <c r="M2582" s="34">
        <f>CONVERT(INDEX(DHW_StPt_Sch_EZ!$C$31:$I$54,MATCH(Schedules_8760!$C2582,DHW_StPt_Sch_EZ!$B$31:$B$54,0),MATCH(Schedules_8760!$F2582,DHW_StPt_Sch_EZ!$C$30:$I$30,0)),"F","C")</f>
        <v>53.333333333333329</v>
      </c>
      <c r="N2582" s="12"/>
      <c r="O2582" s="12"/>
      <c r="P2582" s="12"/>
    </row>
    <row r="2583" spans="1:16" x14ac:dyDescent="0.25">
      <c r="A2583" s="35">
        <v>2582</v>
      </c>
      <c r="B2583" s="89">
        <v>108.5416666666667</v>
      </c>
      <c r="C2583" s="35">
        <f t="shared" si="200"/>
        <v>14</v>
      </c>
      <c r="D2583" s="35">
        <f t="shared" si="203"/>
        <v>108</v>
      </c>
      <c r="E2583" s="35">
        <f t="shared" si="204"/>
        <v>3</v>
      </c>
      <c r="F2583" s="35" t="str">
        <f t="shared" si="201"/>
        <v>Tuesday</v>
      </c>
      <c r="G2583" s="35">
        <f t="shared" si="202"/>
        <v>4</v>
      </c>
      <c r="H2583" s="34">
        <f>CONVERT(INDEX(Htg_StPt_Sch_EZ!$C$4:$I$27,MATCH(Schedules_8760!$C2583,Htg_StPt_Sch_EZ!$B$4:$B$27,0),MATCH(Schedules_8760!$F2583,Htg_StPt_Sch_EZ!$C$3:$I$3,0)),"F","C")</f>
        <v>20.555555555555554</v>
      </c>
      <c r="I2583" s="34">
        <f>CONVERT(INDEX(Htg_StPt_Sch_EZ!$C$31:$I$54,MATCH(Schedules_8760!$C2583,Htg_StPt_Sch_EZ!$B$31:$B$54,0),MATCH(Schedules_8760!$F2583,Htg_StPt_Sch_EZ!$C$30:$I$30,0)),"F","C")</f>
        <v>19.444444444444443</v>
      </c>
      <c r="J2583" s="34">
        <f>CONVERT(INDEX(Clg_StPt_Sch_EZ!$C$4:$I$27,MATCH(Schedules_8760!$C2583,Clg_StPt_Sch_EZ!$B$4:$B$27,0),MATCH(Schedules_8760!$F2583,Clg_StPt_Sch_EZ!$C$3:$I$3,0)),"F","C")</f>
        <v>25.555555555555554</v>
      </c>
      <c r="K2583" s="34">
        <f>CONVERT(INDEX(Clg_StPt_Sch_EZ!$C$31:$I$54,MATCH(Schedules_8760!$C2583,Clg_StPt_Sch_EZ!$B$31:$B$54,0),MATCH(Schedules_8760!$F2583,Clg_StPt_Sch_EZ!$C$30:$I$30,0)),"F","C")</f>
        <v>25</v>
      </c>
      <c r="L2583" s="34">
        <f>CONVERT(INDEX(DHW_StPt_Sch_EZ!$C$4:$I$27,MATCH(Schedules_8760!$C2583,DHW_StPt_Sch_EZ!$B$4:$B$27,0),MATCH(Schedules_8760!$F2583,DHW_StPt_Sch_EZ!$C$3:$I$3,0)),"F","C")</f>
        <v>53.333333333333329</v>
      </c>
      <c r="M2583" s="34">
        <f>CONVERT(INDEX(DHW_StPt_Sch_EZ!$C$31:$I$54,MATCH(Schedules_8760!$C2583,DHW_StPt_Sch_EZ!$B$31:$B$54,0),MATCH(Schedules_8760!$F2583,DHW_StPt_Sch_EZ!$C$30:$I$30,0)),"F","C")</f>
        <v>53.333333333333329</v>
      </c>
      <c r="N2583" s="12"/>
      <c r="O2583" s="12"/>
      <c r="P2583" s="12"/>
    </row>
    <row r="2584" spans="1:16" x14ac:dyDescent="0.25">
      <c r="A2584" s="35">
        <v>2583</v>
      </c>
      <c r="B2584" s="89">
        <v>108.5833333333333</v>
      </c>
      <c r="C2584" s="35">
        <f t="shared" si="200"/>
        <v>15</v>
      </c>
      <c r="D2584" s="35">
        <f t="shared" si="203"/>
        <v>108</v>
      </c>
      <c r="E2584" s="35">
        <f t="shared" si="204"/>
        <v>3</v>
      </c>
      <c r="F2584" s="35" t="str">
        <f t="shared" si="201"/>
        <v>Tuesday</v>
      </c>
      <c r="G2584" s="35">
        <f t="shared" si="202"/>
        <v>4</v>
      </c>
      <c r="H2584" s="34">
        <f>CONVERT(INDEX(Htg_StPt_Sch_EZ!$C$4:$I$27,MATCH(Schedules_8760!$C2584,Htg_StPt_Sch_EZ!$B$4:$B$27,0),MATCH(Schedules_8760!$F2584,Htg_StPt_Sch_EZ!$C$3:$I$3,0)),"F","C")</f>
        <v>20.555555555555554</v>
      </c>
      <c r="I2584" s="34">
        <f>CONVERT(INDEX(Htg_StPt_Sch_EZ!$C$31:$I$54,MATCH(Schedules_8760!$C2584,Htg_StPt_Sch_EZ!$B$31:$B$54,0),MATCH(Schedules_8760!$F2584,Htg_StPt_Sch_EZ!$C$30:$I$30,0)),"F","C")</f>
        <v>21.111111111111111</v>
      </c>
      <c r="J2584" s="34">
        <f>CONVERT(INDEX(Clg_StPt_Sch_EZ!$C$4:$I$27,MATCH(Schedules_8760!$C2584,Clg_StPt_Sch_EZ!$B$4:$B$27,0),MATCH(Schedules_8760!$F2584,Clg_StPt_Sch_EZ!$C$3:$I$3,0)),"F","C")</f>
        <v>25.555555555555554</v>
      </c>
      <c r="K2584" s="34">
        <f>CONVERT(INDEX(Clg_StPt_Sch_EZ!$C$31:$I$54,MATCH(Schedules_8760!$C2584,Clg_StPt_Sch_EZ!$B$31:$B$54,0),MATCH(Schedules_8760!$F2584,Clg_StPt_Sch_EZ!$C$30:$I$30,0)),"F","C")</f>
        <v>25</v>
      </c>
      <c r="L2584" s="34">
        <f>CONVERT(INDEX(DHW_StPt_Sch_EZ!$C$4:$I$27,MATCH(Schedules_8760!$C2584,DHW_StPt_Sch_EZ!$B$4:$B$27,0),MATCH(Schedules_8760!$F2584,DHW_StPt_Sch_EZ!$C$3:$I$3,0)),"F","C")</f>
        <v>53.333333333333329</v>
      </c>
      <c r="M2584" s="34">
        <f>CONVERT(INDEX(DHW_StPt_Sch_EZ!$C$31:$I$54,MATCH(Schedules_8760!$C2584,DHW_StPt_Sch_EZ!$B$31:$B$54,0),MATCH(Schedules_8760!$F2584,DHW_StPt_Sch_EZ!$C$30:$I$30,0)),"F","C")</f>
        <v>53.333333333333329</v>
      </c>
      <c r="N2584" s="12"/>
      <c r="O2584" s="12"/>
      <c r="P2584" s="12"/>
    </row>
    <row r="2585" spans="1:16" x14ac:dyDescent="0.25">
      <c r="A2585" s="35">
        <v>2584</v>
      </c>
      <c r="B2585" s="89">
        <v>108.625</v>
      </c>
      <c r="C2585" s="35">
        <f t="shared" si="200"/>
        <v>16</v>
      </c>
      <c r="D2585" s="35">
        <f t="shared" si="203"/>
        <v>108</v>
      </c>
      <c r="E2585" s="35">
        <f t="shared" si="204"/>
        <v>3</v>
      </c>
      <c r="F2585" s="35" t="str">
        <f t="shared" si="201"/>
        <v>Tuesday</v>
      </c>
      <c r="G2585" s="35">
        <f t="shared" si="202"/>
        <v>4</v>
      </c>
      <c r="H2585" s="34">
        <f>CONVERT(INDEX(Htg_StPt_Sch_EZ!$C$4:$I$27,MATCH(Schedules_8760!$C2585,Htg_StPt_Sch_EZ!$B$4:$B$27,0),MATCH(Schedules_8760!$F2585,Htg_StPt_Sch_EZ!$C$3:$I$3,0)),"F","C")</f>
        <v>20.555555555555554</v>
      </c>
      <c r="I2585" s="34">
        <f>CONVERT(INDEX(Htg_StPt_Sch_EZ!$C$31:$I$54,MATCH(Schedules_8760!$C2585,Htg_StPt_Sch_EZ!$B$31:$B$54,0),MATCH(Schedules_8760!$F2585,Htg_StPt_Sch_EZ!$C$30:$I$30,0)),"F","C")</f>
        <v>21.111111111111111</v>
      </c>
      <c r="J2585" s="34">
        <f>CONVERT(INDEX(Clg_StPt_Sch_EZ!$C$4:$I$27,MATCH(Schedules_8760!$C2585,Clg_StPt_Sch_EZ!$B$4:$B$27,0),MATCH(Schedules_8760!$F2585,Clg_StPt_Sch_EZ!$C$3:$I$3,0)),"F","C")</f>
        <v>25.555555555555554</v>
      </c>
      <c r="K2585" s="34">
        <f>CONVERT(INDEX(Clg_StPt_Sch_EZ!$C$31:$I$54,MATCH(Schedules_8760!$C2585,Clg_StPt_Sch_EZ!$B$31:$B$54,0),MATCH(Schedules_8760!$F2585,Clg_StPt_Sch_EZ!$C$30:$I$30,0)),"F","C")</f>
        <v>25</v>
      </c>
      <c r="L2585" s="34">
        <f>CONVERT(INDEX(DHW_StPt_Sch_EZ!$C$4:$I$27,MATCH(Schedules_8760!$C2585,DHW_StPt_Sch_EZ!$B$4:$B$27,0),MATCH(Schedules_8760!$F2585,DHW_StPt_Sch_EZ!$C$3:$I$3,0)),"F","C")</f>
        <v>53.333333333333329</v>
      </c>
      <c r="M2585" s="34">
        <f>CONVERT(INDEX(DHW_StPt_Sch_EZ!$C$31:$I$54,MATCH(Schedules_8760!$C2585,DHW_StPt_Sch_EZ!$B$31:$B$54,0),MATCH(Schedules_8760!$F2585,DHW_StPt_Sch_EZ!$C$30:$I$30,0)),"F","C")</f>
        <v>53.333333333333329</v>
      </c>
      <c r="N2585" s="12"/>
      <c r="O2585" s="12"/>
      <c r="P2585" s="12"/>
    </row>
    <row r="2586" spans="1:16" x14ac:dyDescent="0.25">
      <c r="A2586" s="35">
        <v>2585</v>
      </c>
      <c r="B2586" s="89">
        <v>108.6666666666667</v>
      </c>
      <c r="C2586" s="35">
        <f t="shared" si="200"/>
        <v>17</v>
      </c>
      <c r="D2586" s="35">
        <f t="shared" si="203"/>
        <v>108</v>
      </c>
      <c r="E2586" s="35">
        <f t="shared" si="204"/>
        <v>3</v>
      </c>
      <c r="F2586" s="35" t="str">
        <f t="shared" si="201"/>
        <v>Tuesday</v>
      </c>
      <c r="G2586" s="35">
        <f t="shared" si="202"/>
        <v>4</v>
      </c>
      <c r="H2586" s="34">
        <f>CONVERT(INDEX(Htg_StPt_Sch_EZ!$C$4:$I$27,MATCH(Schedules_8760!$C2586,Htg_StPt_Sch_EZ!$B$4:$B$27,0),MATCH(Schedules_8760!$F2586,Htg_StPt_Sch_EZ!$C$3:$I$3,0)),"F","C")</f>
        <v>20.555555555555554</v>
      </c>
      <c r="I2586" s="34">
        <f>CONVERT(INDEX(Htg_StPt_Sch_EZ!$C$31:$I$54,MATCH(Schedules_8760!$C2586,Htg_StPt_Sch_EZ!$B$31:$B$54,0),MATCH(Schedules_8760!$F2586,Htg_StPt_Sch_EZ!$C$30:$I$30,0)),"F","C")</f>
        <v>17.777777777777779</v>
      </c>
      <c r="J2586" s="34">
        <f>CONVERT(INDEX(Clg_StPt_Sch_EZ!$C$4:$I$27,MATCH(Schedules_8760!$C2586,Clg_StPt_Sch_EZ!$B$4:$B$27,0),MATCH(Schedules_8760!$F2586,Clg_StPt_Sch_EZ!$C$3:$I$3,0)),"F","C")</f>
        <v>25.555555555555554</v>
      </c>
      <c r="K2586" s="34">
        <f>CONVERT(INDEX(Clg_StPt_Sch_EZ!$C$31:$I$54,MATCH(Schedules_8760!$C2586,Clg_StPt_Sch_EZ!$B$31:$B$54,0),MATCH(Schedules_8760!$F2586,Clg_StPt_Sch_EZ!$C$30:$I$30,0)),"F","C")</f>
        <v>25</v>
      </c>
      <c r="L2586" s="34">
        <f>CONVERT(INDEX(DHW_StPt_Sch_EZ!$C$4:$I$27,MATCH(Schedules_8760!$C2586,DHW_StPt_Sch_EZ!$B$4:$B$27,0),MATCH(Schedules_8760!$F2586,DHW_StPt_Sch_EZ!$C$3:$I$3,0)),"F","C")</f>
        <v>53.333333333333329</v>
      </c>
      <c r="M2586" s="34">
        <f>CONVERT(INDEX(DHW_StPt_Sch_EZ!$C$31:$I$54,MATCH(Schedules_8760!$C2586,DHW_StPt_Sch_EZ!$B$31:$B$54,0),MATCH(Schedules_8760!$F2586,DHW_StPt_Sch_EZ!$C$30:$I$30,0)),"F","C")</f>
        <v>53.333333333333329</v>
      </c>
      <c r="N2586" s="12"/>
      <c r="O2586" s="12"/>
      <c r="P2586" s="12"/>
    </row>
    <row r="2587" spans="1:16" x14ac:dyDescent="0.25">
      <c r="A2587" s="35">
        <v>2586</v>
      </c>
      <c r="B2587" s="89">
        <v>108.7083333333333</v>
      </c>
      <c r="C2587" s="35">
        <f t="shared" si="200"/>
        <v>18</v>
      </c>
      <c r="D2587" s="35">
        <f t="shared" si="203"/>
        <v>108</v>
      </c>
      <c r="E2587" s="35">
        <f t="shared" si="204"/>
        <v>3</v>
      </c>
      <c r="F2587" s="35" t="str">
        <f t="shared" si="201"/>
        <v>Tuesday</v>
      </c>
      <c r="G2587" s="35">
        <f t="shared" si="202"/>
        <v>4</v>
      </c>
      <c r="H2587" s="34">
        <f>CONVERT(INDEX(Htg_StPt_Sch_EZ!$C$4:$I$27,MATCH(Schedules_8760!$C2587,Htg_StPt_Sch_EZ!$B$4:$B$27,0),MATCH(Schedules_8760!$F2587,Htg_StPt_Sch_EZ!$C$3:$I$3,0)),"F","C")</f>
        <v>20.555555555555554</v>
      </c>
      <c r="I2587" s="34">
        <f>CONVERT(INDEX(Htg_StPt_Sch_EZ!$C$31:$I$54,MATCH(Schedules_8760!$C2587,Htg_StPt_Sch_EZ!$B$31:$B$54,0),MATCH(Schedules_8760!$F2587,Htg_StPt_Sch_EZ!$C$30:$I$30,0)),"F","C")</f>
        <v>17.777777777777779</v>
      </c>
      <c r="J2587" s="34">
        <f>CONVERT(INDEX(Clg_StPt_Sch_EZ!$C$4:$I$27,MATCH(Schedules_8760!$C2587,Clg_StPt_Sch_EZ!$B$4:$B$27,0),MATCH(Schedules_8760!$F2587,Clg_StPt_Sch_EZ!$C$3:$I$3,0)),"F","C")</f>
        <v>25.555555555555554</v>
      </c>
      <c r="K2587" s="34">
        <f>CONVERT(INDEX(Clg_StPt_Sch_EZ!$C$31:$I$54,MATCH(Schedules_8760!$C2587,Clg_StPt_Sch_EZ!$B$31:$B$54,0),MATCH(Schedules_8760!$F2587,Clg_StPt_Sch_EZ!$C$30:$I$30,0)),"F","C")</f>
        <v>28.333333333333332</v>
      </c>
      <c r="L2587" s="34">
        <f>CONVERT(INDEX(DHW_StPt_Sch_EZ!$C$4:$I$27,MATCH(Schedules_8760!$C2587,DHW_StPt_Sch_EZ!$B$4:$B$27,0),MATCH(Schedules_8760!$F2587,DHW_StPt_Sch_EZ!$C$3:$I$3,0)),"F","C")</f>
        <v>53.333333333333329</v>
      </c>
      <c r="M2587" s="34">
        <f>CONVERT(INDEX(DHW_StPt_Sch_EZ!$C$31:$I$54,MATCH(Schedules_8760!$C2587,DHW_StPt_Sch_EZ!$B$31:$B$54,0),MATCH(Schedules_8760!$F2587,DHW_StPt_Sch_EZ!$C$30:$I$30,0)),"F","C")</f>
        <v>53.333333333333329</v>
      </c>
      <c r="N2587" s="12"/>
      <c r="O2587" s="12"/>
      <c r="P2587" s="12"/>
    </row>
    <row r="2588" spans="1:16" x14ac:dyDescent="0.25">
      <c r="A2588" s="35">
        <v>2587</v>
      </c>
      <c r="B2588" s="89">
        <v>108.75</v>
      </c>
      <c r="C2588" s="35">
        <f t="shared" si="200"/>
        <v>19</v>
      </c>
      <c r="D2588" s="35">
        <f t="shared" si="203"/>
        <v>108</v>
      </c>
      <c r="E2588" s="35">
        <f t="shared" si="204"/>
        <v>3</v>
      </c>
      <c r="F2588" s="35" t="str">
        <f t="shared" si="201"/>
        <v>Tuesday</v>
      </c>
      <c r="G2588" s="35">
        <f t="shared" si="202"/>
        <v>4</v>
      </c>
      <c r="H2588" s="34">
        <f>CONVERT(INDEX(Htg_StPt_Sch_EZ!$C$4:$I$27,MATCH(Schedules_8760!$C2588,Htg_StPt_Sch_EZ!$B$4:$B$27,0),MATCH(Schedules_8760!$F2588,Htg_StPt_Sch_EZ!$C$3:$I$3,0)),"F","C")</f>
        <v>20.555555555555554</v>
      </c>
      <c r="I2588" s="34">
        <f>CONVERT(INDEX(Htg_StPt_Sch_EZ!$C$31:$I$54,MATCH(Schedules_8760!$C2588,Htg_StPt_Sch_EZ!$B$31:$B$54,0),MATCH(Schedules_8760!$F2588,Htg_StPt_Sch_EZ!$C$30:$I$30,0)),"F","C")</f>
        <v>18.333333333333332</v>
      </c>
      <c r="J2588" s="34">
        <f>CONVERT(INDEX(Clg_StPt_Sch_EZ!$C$4:$I$27,MATCH(Schedules_8760!$C2588,Clg_StPt_Sch_EZ!$B$4:$B$27,0),MATCH(Schedules_8760!$F2588,Clg_StPt_Sch_EZ!$C$3:$I$3,0)),"F","C")</f>
        <v>25.555555555555554</v>
      </c>
      <c r="K2588" s="34">
        <f>CONVERT(INDEX(Clg_StPt_Sch_EZ!$C$31:$I$54,MATCH(Schedules_8760!$C2588,Clg_StPt_Sch_EZ!$B$31:$B$54,0),MATCH(Schedules_8760!$F2588,Clg_StPt_Sch_EZ!$C$30:$I$30,0)),"F","C")</f>
        <v>28.333333333333332</v>
      </c>
      <c r="L2588" s="34">
        <f>CONVERT(INDEX(DHW_StPt_Sch_EZ!$C$4:$I$27,MATCH(Schedules_8760!$C2588,DHW_StPt_Sch_EZ!$B$4:$B$27,0),MATCH(Schedules_8760!$F2588,DHW_StPt_Sch_EZ!$C$3:$I$3,0)),"F","C")</f>
        <v>53.333333333333329</v>
      </c>
      <c r="M2588" s="34">
        <f>CONVERT(INDEX(DHW_StPt_Sch_EZ!$C$31:$I$54,MATCH(Schedules_8760!$C2588,DHW_StPt_Sch_EZ!$B$31:$B$54,0),MATCH(Schedules_8760!$F2588,DHW_StPt_Sch_EZ!$C$30:$I$30,0)),"F","C")</f>
        <v>53.333333333333329</v>
      </c>
      <c r="N2588" s="12"/>
      <c r="O2588" s="12"/>
      <c r="P2588" s="12"/>
    </row>
    <row r="2589" spans="1:16" x14ac:dyDescent="0.25">
      <c r="A2589" s="35">
        <v>2588</v>
      </c>
      <c r="B2589" s="89">
        <v>108.7916666666667</v>
      </c>
      <c r="C2589" s="35">
        <f t="shared" si="200"/>
        <v>20</v>
      </c>
      <c r="D2589" s="35">
        <f t="shared" si="203"/>
        <v>108</v>
      </c>
      <c r="E2589" s="35">
        <f t="shared" si="204"/>
        <v>3</v>
      </c>
      <c r="F2589" s="35" t="str">
        <f t="shared" si="201"/>
        <v>Tuesday</v>
      </c>
      <c r="G2589" s="35">
        <f t="shared" si="202"/>
        <v>4</v>
      </c>
      <c r="H2589" s="34">
        <f>CONVERT(INDEX(Htg_StPt_Sch_EZ!$C$4:$I$27,MATCH(Schedules_8760!$C2589,Htg_StPt_Sch_EZ!$B$4:$B$27,0),MATCH(Schedules_8760!$F2589,Htg_StPt_Sch_EZ!$C$3:$I$3,0)),"F","C")</f>
        <v>20.555555555555554</v>
      </c>
      <c r="I2589" s="34">
        <f>CONVERT(INDEX(Htg_StPt_Sch_EZ!$C$31:$I$54,MATCH(Schedules_8760!$C2589,Htg_StPt_Sch_EZ!$B$31:$B$54,0),MATCH(Schedules_8760!$F2589,Htg_StPt_Sch_EZ!$C$30:$I$30,0)),"F","C")</f>
        <v>18.888888888888889</v>
      </c>
      <c r="J2589" s="34">
        <f>CONVERT(INDEX(Clg_StPt_Sch_EZ!$C$4:$I$27,MATCH(Schedules_8760!$C2589,Clg_StPt_Sch_EZ!$B$4:$B$27,0),MATCH(Schedules_8760!$F2589,Clg_StPt_Sch_EZ!$C$3:$I$3,0)),"F","C")</f>
        <v>25.555555555555554</v>
      </c>
      <c r="K2589" s="34">
        <f>CONVERT(INDEX(Clg_StPt_Sch_EZ!$C$31:$I$54,MATCH(Schedules_8760!$C2589,Clg_StPt_Sch_EZ!$B$31:$B$54,0),MATCH(Schedules_8760!$F2589,Clg_StPt_Sch_EZ!$C$30:$I$30,0)),"F","C")</f>
        <v>28.333333333333332</v>
      </c>
      <c r="L2589" s="34">
        <f>CONVERT(INDEX(DHW_StPt_Sch_EZ!$C$4:$I$27,MATCH(Schedules_8760!$C2589,DHW_StPt_Sch_EZ!$B$4:$B$27,0),MATCH(Schedules_8760!$F2589,DHW_StPt_Sch_EZ!$C$3:$I$3,0)),"F","C")</f>
        <v>53.333333333333329</v>
      </c>
      <c r="M2589" s="34">
        <f>CONVERT(INDEX(DHW_StPt_Sch_EZ!$C$31:$I$54,MATCH(Schedules_8760!$C2589,DHW_StPt_Sch_EZ!$B$31:$B$54,0),MATCH(Schedules_8760!$F2589,DHW_StPt_Sch_EZ!$C$30:$I$30,0)),"F","C")</f>
        <v>53.333333333333329</v>
      </c>
      <c r="N2589" s="12"/>
      <c r="O2589" s="12"/>
      <c r="P2589" s="12"/>
    </row>
    <row r="2590" spans="1:16" x14ac:dyDescent="0.25">
      <c r="A2590" s="35">
        <v>2589</v>
      </c>
      <c r="B2590" s="89">
        <v>108.8333333333333</v>
      </c>
      <c r="C2590" s="35">
        <f t="shared" si="200"/>
        <v>21</v>
      </c>
      <c r="D2590" s="35">
        <f t="shared" si="203"/>
        <v>108</v>
      </c>
      <c r="E2590" s="35">
        <f t="shared" si="204"/>
        <v>3</v>
      </c>
      <c r="F2590" s="35" t="str">
        <f t="shared" si="201"/>
        <v>Tuesday</v>
      </c>
      <c r="G2590" s="35">
        <f t="shared" si="202"/>
        <v>4</v>
      </c>
      <c r="H2590" s="34">
        <f>CONVERT(INDEX(Htg_StPt_Sch_EZ!$C$4:$I$27,MATCH(Schedules_8760!$C2590,Htg_StPt_Sch_EZ!$B$4:$B$27,0),MATCH(Schedules_8760!$F2590,Htg_StPt_Sch_EZ!$C$3:$I$3,0)),"F","C")</f>
        <v>20.555555555555554</v>
      </c>
      <c r="I2590" s="34">
        <f>CONVERT(INDEX(Htg_StPt_Sch_EZ!$C$31:$I$54,MATCH(Schedules_8760!$C2590,Htg_StPt_Sch_EZ!$B$31:$B$54,0),MATCH(Schedules_8760!$F2590,Htg_StPt_Sch_EZ!$C$30:$I$30,0)),"F","C")</f>
        <v>19.444444444444443</v>
      </c>
      <c r="J2590" s="34">
        <f>CONVERT(INDEX(Clg_StPt_Sch_EZ!$C$4:$I$27,MATCH(Schedules_8760!$C2590,Clg_StPt_Sch_EZ!$B$4:$B$27,0),MATCH(Schedules_8760!$F2590,Clg_StPt_Sch_EZ!$C$3:$I$3,0)),"F","C")</f>
        <v>25.555555555555554</v>
      </c>
      <c r="K2590" s="34">
        <f>CONVERT(INDEX(Clg_StPt_Sch_EZ!$C$31:$I$54,MATCH(Schedules_8760!$C2590,Clg_StPt_Sch_EZ!$B$31:$B$54,0),MATCH(Schedules_8760!$F2590,Clg_StPt_Sch_EZ!$C$30:$I$30,0)),"F","C")</f>
        <v>28.333333333333332</v>
      </c>
      <c r="L2590" s="34">
        <f>CONVERT(INDEX(DHW_StPt_Sch_EZ!$C$4:$I$27,MATCH(Schedules_8760!$C2590,DHW_StPt_Sch_EZ!$B$4:$B$27,0),MATCH(Schedules_8760!$F2590,DHW_StPt_Sch_EZ!$C$3:$I$3,0)),"F","C")</f>
        <v>53.333333333333329</v>
      </c>
      <c r="M2590" s="34">
        <f>CONVERT(INDEX(DHW_StPt_Sch_EZ!$C$31:$I$54,MATCH(Schedules_8760!$C2590,DHW_StPt_Sch_EZ!$B$31:$B$54,0),MATCH(Schedules_8760!$F2590,DHW_StPt_Sch_EZ!$C$30:$I$30,0)),"F","C")</f>
        <v>53.333333333333329</v>
      </c>
      <c r="N2590" s="12"/>
      <c r="O2590" s="12"/>
      <c r="P2590" s="12"/>
    </row>
    <row r="2591" spans="1:16" x14ac:dyDescent="0.25">
      <c r="A2591" s="35">
        <v>2590</v>
      </c>
      <c r="B2591" s="89">
        <v>108.875</v>
      </c>
      <c r="C2591" s="35">
        <f t="shared" si="200"/>
        <v>22</v>
      </c>
      <c r="D2591" s="35">
        <f t="shared" si="203"/>
        <v>108</v>
      </c>
      <c r="E2591" s="35">
        <f t="shared" si="204"/>
        <v>3</v>
      </c>
      <c r="F2591" s="35" t="str">
        <f t="shared" si="201"/>
        <v>Tuesday</v>
      </c>
      <c r="G2591" s="35">
        <f t="shared" si="202"/>
        <v>4</v>
      </c>
      <c r="H2591" s="34">
        <f>CONVERT(INDEX(Htg_StPt_Sch_EZ!$C$4:$I$27,MATCH(Schedules_8760!$C2591,Htg_StPt_Sch_EZ!$B$4:$B$27,0),MATCH(Schedules_8760!$F2591,Htg_StPt_Sch_EZ!$C$3:$I$3,0)),"F","C")</f>
        <v>20.555555555555554</v>
      </c>
      <c r="I2591" s="34">
        <f>CONVERT(INDEX(Htg_StPt_Sch_EZ!$C$31:$I$54,MATCH(Schedules_8760!$C2591,Htg_StPt_Sch_EZ!$B$31:$B$54,0),MATCH(Schedules_8760!$F2591,Htg_StPt_Sch_EZ!$C$30:$I$30,0)),"F","C")</f>
        <v>19.444444444444443</v>
      </c>
      <c r="J2591" s="34">
        <f>CONVERT(INDEX(Clg_StPt_Sch_EZ!$C$4:$I$27,MATCH(Schedules_8760!$C2591,Clg_StPt_Sch_EZ!$B$4:$B$27,0),MATCH(Schedules_8760!$F2591,Clg_StPt_Sch_EZ!$C$3:$I$3,0)),"F","C")</f>
        <v>25.555555555555554</v>
      </c>
      <c r="K2591" s="34">
        <f>CONVERT(INDEX(Clg_StPt_Sch_EZ!$C$31:$I$54,MATCH(Schedules_8760!$C2591,Clg_StPt_Sch_EZ!$B$31:$B$54,0),MATCH(Schedules_8760!$F2591,Clg_StPt_Sch_EZ!$C$30:$I$30,0)),"F","C")</f>
        <v>28.333333333333332</v>
      </c>
      <c r="L2591" s="34">
        <f>CONVERT(INDEX(DHW_StPt_Sch_EZ!$C$4:$I$27,MATCH(Schedules_8760!$C2591,DHW_StPt_Sch_EZ!$B$4:$B$27,0),MATCH(Schedules_8760!$F2591,DHW_StPt_Sch_EZ!$C$3:$I$3,0)),"F","C")</f>
        <v>53.333333333333329</v>
      </c>
      <c r="M2591" s="34">
        <f>CONVERT(INDEX(DHW_StPt_Sch_EZ!$C$31:$I$54,MATCH(Schedules_8760!$C2591,DHW_StPt_Sch_EZ!$B$31:$B$54,0),MATCH(Schedules_8760!$F2591,DHW_StPt_Sch_EZ!$C$30:$I$30,0)),"F","C")</f>
        <v>53.333333333333329</v>
      </c>
      <c r="N2591" s="12"/>
      <c r="O2591" s="12"/>
      <c r="P2591" s="12"/>
    </row>
    <row r="2592" spans="1:16" x14ac:dyDescent="0.25">
      <c r="A2592" s="35">
        <v>2591</v>
      </c>
      <c r="B2592" s="89">
        <v>108.9166666666667</v>
      </c>
      <c r="C2592" s="35">
        <f t="shared" si="200"/>
        <v>23</v>
      </c>
      <c r="D2592" s="35">
        <f t="shared" si="203"/>
        <v>108</v>
      </c>
      <c r="E2592" s="35">
        <f t="shared" si="204"/>
        <v>3</v>
      </c>
      <c r="F2592" s="35" t="str">
        <f t="shared" si="201"/>
        <v>Tuesday</v>
      </c>
      <c r="G2592" s="35">
        <f t="shared" si="202"/>
        <v>4</v>
      </c>
      <c r="H2592" s="34">
        <f>CONVERT(INDEX(Htg_StPt_Sch_EZ!$C$4:$I$27,MATCH(Schedules_8760!$C2592,Htg_StPt_Sch_EZ!$B$4:$B$27,0),MATCH(Schedules_8760!$F2592,Htg_StPt_Sch_EZ!$C$3:$I$3,0)),"F","C")</f>
        <v>20.555555555555554</v>
      </c>
      <c r="I2592" s="34">
        <f>CONVERT(INDEX(Htg_StPt_Sch_EZ!$C$31:$I$54,MATCH(Schedules_8760!$C2592,Htg_StPt_Sch_EZ!$B$31:$B$54,0),MATCH(Schedules_8760!$F2592,Htg_StPt_Sch_EZ!$C$30:$I$30,0)),"F","C")</f>
        <v>19.444444444444443</v>
      </c>
      <c r="J2592" s="34">
        <f>CONVERT(INDEX(Clg_StPt_Sch_EZ!$C$4:$I$27,MATCH(Schedules_8760!$C2592,Clg_StPt_Sch_EZ!$B$4:$B$27,0),MATCH(Schedules_8760!$F2592,Clg_StPt_Sch_EZ!$C$3:$I$3,0)),"F","C")</f>
        <v>25.555555555555554</v>
      </c>
      <c r="K2592" s="34">
        <f>CONVERT(INDEX(Clg_StPt_Sch_EZ!$C$31:$I$54,MATCH(Schedules_8760!$C2592,Clg_StPt_Sch_EZ!$B$31:$B$54,0),MATCH(Schedules_8760!$F2592,Clg_StPt_Sch_EZ!$C$30:$I$30,0)),"F","C")</f>
        <v>28.333333333333332</v>
      </c>
      <c r="L2592" s="34">
        <f>CONVERT(INDEX(DHW_StPt_Sch_EZ!$C$4:$I$27,MATCH(Schedules_8760!$C2592,DHW_StPt_Sch_EZ!$B$4:$B$27,0),MATCH(Schedules_8760!$F2592,DHW_StPt_Sch_EZ!$C$3:$I$3,0)),"F","C")</f>
        <v>53.333333333333329</v>
      </c>
      <c r="M2592" s="34">
        <f>CONVERT(INDEX(DHW_StPt_Sch_EZ!$C$31:$I$54,MATCH(Schedules_8760!$C2592,DHW_StPt_Sch_EZ!$B$31:$B$54,0),MATCH(Schedules_8760!$F2592,DHW_StPt_Sch_EZ!$C$30:$I$30,0)),"F","C")</f>
        <v>53.333333333333329</v>
      </c>
      <c r="N2592" s="12"/>
      <c r="O2592" s="12"/>
      <c r="P2592" s="12"/>
    </row>
    <row r="2593" spans="1:16" x14ac:dyDescent="0.25">
      <c r="A2593" s="35">
        <v>2592</v>
      </c>
      <c r="B2593" s="89">
        <v>108.9583333333333</v>
      </c>
      <c r="C2593" s="35">
        <f t="shared" si="200"/>
        <v>24</v>
      </c>
      <c r="D2593" s="35">
        <f t="shared" si="203"/>
        <v>108</v>
      </c>
      <c r="E2593" s="35">
        <f t="shared" si="204"/>
        <v>3</v>
      </c>
      <c r="F2593" s="35" t="str">
        <f t="shared" si="201"/>
        <v>Tuesday</v>
      </c>
      <c r="G2593" s="35">
        <f t="shared" si="202"/>
        <v>4</v>
      </c>
      <c r="H2593" s="34">
        <f>CONVERT(INDEX(Htg_StPt_Sch_EZ!$C$4:$I$27,MATCH(Schedules_8760!$C2593,Htg_StPt_Sch_EZ!$B$4:$B$27,0),MATCH(Schedules_8760!$F2593,Htg_StPt_Sch_EZ!$C$3:$I$3,0)),"F","C")</f>
        <v>20.555555555555554</v>
      </c>
      <c r="I2593" s="34">
        <f>CONVERT(INDEX(Htg_StPt_Sch_EZ!$C$31:$I$54,MATCH(Schedules_8760!$C2593,Htg_StPt_Sch_EZ!$B$31:$B$54,0),MATCH(Schedules_8760!$F2593,Htg_StPt_Sch_EZ!$C$30:$I$30,0)),"F","C")</f>
        <v>19.444444444444443</v>
      </c>
      <c r="J2593" s="34">
        <f>CONVERT(INDEX(Clg_StPt_Sch_EZ!$C$4:$I$27,MATCH(Schedules_8760!$C2593,Clg_StPt_Sch_EZ!$B$4:$B$27,0),MATCH(Schedules_8760!$F2593,Clg_StPt_Sch_EZ!$C$3:$I$3,0)),"F","C")</f>
        <v>25.555555555555554</v>
      </c>
      <c r="K2593" s="34">
        <f>CONVERT(INDEX(Clg_StPt_Sch_EZ!$C$31:$I$54,MATCH(Schedules_8760!$C2593,Clg_StPt_Sch_EZ!$B$31:$B$54,0),MATCH(Schedules_8760!$F2593,Clg_StPt_Sch_EZ!$C$30:$I$30,0)),"F","C")</f>
        <v>28.333333333333332</v>
      </c>
      <c r="L2593" s="34">
        <f>CONVERT(INDEX(DHW_StPt_Sch_EZ!$C$4:$I$27,MATCH(Schedules_8760!$C2593,DHW_StPt_Sch_EZ!$B$4:$B$27,0),MATCH(Schedules_8760!$F2593,DHW_StPt_Sch_EZ!$C$3:$I$3,0)),"F","C")</f>
        <v>53.333333333333329</v>
      </c>
      <c r="M2593" s="34">
        <f>CONVERT(INDEX(DHW_StPt_Sch_EZ!$C$31:$I$54,MATCH(Schedules_8760!$C2593,DHW_StPt_Sch_EZ!$B$31:$B$54,0),MATCH(Schedules_8760!$F2593,DHW_StPt_Sch_EZ!$C$30:$I$30,0)),"F","C")</f>
        <v>53.333333333333329</v>
      </c>
      <c r="N2593" s="12"/>
      <c r="O2593" s="12"/>
      <c r="P2593" s="12"/>
    </row>
    <row r="2594" spans="1:16" x14ac:dyDescent="0.25">
      <c r="A2594" s="35">
        <v>2593</v>
      </c>
      <c r="B2594" s="89">
        <v>109</v>
      </c>
      <c r="C2594" s="35">
        <f t="shared" si="200"/>
        <v>1</v>
      </c>
      <c r="D2594" s="35">
        <f t="shared" si="203"/>
        <v>109</v>
      </c>
      <c r="E2594" s="35">
        <f t="shared" si="204"/>
        <v>4</v>
      </c>
      <c r="F2594" s="35" t="str">
        <f t="shared" si="201"/>
        <v>Wednesday</v>
      </c>
      <c r="G2594" s="35">
        <f t="shared" si="202"/>
        <v>4</v>
      </c>
      <c r="H2594" s="34">
        <f>CONVERT(INDEX(Htg_StPt_Sch_EZ!$C$4:$I$27,MATCH(Schedules_8760!$C2594,Htg_StPt_Sch_EZ!$B$4:$B$27,0),MATCH(Schedules_8760!$F2594,Htg_StPt_Sch_EZ!$C$3:$I$3,0)),"F","C")</f>
        <v>20.555555555555554</v>
      </c>
      <c r="I2594" s="34">
        <f>CONVERT(INDEX(Htg_StPt_Sch_EZ!$C$31:$I$54,MATCH(Schedules_8760!$C2594,Htg_StPt_Sch_EZ!$B$31:$B$54,0),MATCH(Schedules_8760!$F2594,Htg_StPt_Sch_EZ!$C$30:$I$30,0)),"F","C")</f>
        <v>19.444444444444443</v>
      </c>
      <c r="J2594" s="34">
        <f>CONVERT(INDEX(Clg_StPt_Sch_EZ!$C$4:$I$27,MATCH(Schedules_8760!$C2594,Clg_StPt_Sch_EZ!$B$4:$B$27,0),MATCH(Schedules_8760!$F2594,Clg_StPt_Sch_EZ!$C$3:$I$3,0)),"F","C")</f>
        <v>25.555555555555554</v>
      </c>
      <c r="K2594" s="34">
        <f>CONVERT(INDEX(Clg_StPt_Sch_EZ!$C$31:$I$54,MATCH(Schedules_8760!$C2594,Clg_StPt_Sch_EZ!$B$31:$B$54,0),MATCH(Schedules_8760!$F2594,Clg_StPt_Sch_EZ!$C$30:$I$30,0)),"F","C")</f>
        <v>28.333333333333332</v>
      </c>
      <c r="L2594" s="34">
        <f>CONVERT(INDEX(DHW_StPt_Sch_EZ!$C$4:$I$27,MATCH(Schedules_8760!$C2594,DHW_StPt_Sch_EZ!$B$4:$B$27,0),MATCH(Schedules_8760!$F2594,DHW_StPt_Sch_EZ!$C$3:$I$3,0)),"F","C")</f>
        <v>53.333333333333329</v>
      </c>
      <c r="M2594" s="34">
        <f>CONVERT(INDEX(DHW_StPt_Sch_EZ!$C$31:$I$54,MATCH(Schedules_8760!$C2594,DHW_StPt_Sch_EZ!$B$31:$B$54,0),MATCH(Schedules_8760!$F2594,DHW_StPt_Sch_EZ!$C$30:$I$30,0)),"F","C")</f>
        <v>53.333333333333329</v>
      </c>
      <c r="N2594" s="12"/>
      <c r="O2594" s="12"/>
      <c r="P2594" s="12"/>
    </row>
    <row r="2595" spans="1:16" x14ac:dyDescent="0.25">
      <c r="A2595" s="35">
        <v>2594</v>
      </c>
      <c r="B2595" s="89">
        <v>109.0416666666667</v>
      </c>
      <c r="C2595" s="35">
        <f t="shared" si="200"/>
        <v>2</v>
      </c>
      <c r="D2595" s="35">
        <f t="shared" si="203"/>
        <v>109</v>
      </c>
      <c r="E2595" s="35">
        <f t="shared" si="204"/>
        <v>4</v>
      </c>
      <c r="F2595" s="35" t="str">
        <f t="shared" si="201"/>
        <v>Wednesday</v>
      </c>
      <c r="G2595" s="35">
        <f t="shared" si="202"/>
        <v>4</v>
      </c>
      <c r="H2595" s="34">
        <f>CONVERT(INDEX(Htg_StPt_Sch_EZ!$C$4:$I$27,MATCH(Schedules_8760!$C2595,Htg_StPt_Sch_EZ!$B$4:$B$27,0),MATCH(Schedules_8760!$F2595,Htg_StPt_Sch_EZ!$C$3:$I$3,0)),"F","C")</f>
        <v>20.555555555555554</v>
      </c>
      <c r="I2595" s="34">
        <f>CONVERT(INDEX(Htg_StPt_Sch_EZ!$C$31:$I$54,MATCH(Schedules_8760!$C2595,Htg_StPt_Sch_EZ!$B$31:$B$54,0),MATCH(Schedules_8760!$F2595,Htg_StPt_Sch_EZ!$C$30:$I$30,0)),"F","C")</f>
        <v>19.444444444444443</v>
      </c>
      <c r="J2595" s="34">
        <f>CONVERT(INDEX(Clg_StPt_Sch_EZ!$C$4:$I$27,MATCH(Schedules_8760!$C2595,Clg_StPt_Sch_EZ!$B$4:$B$27,0),MATCH(Schedules_8760!$F2595,Clg_StPt_Sch_EZ!$C$3:$I$3,0)),"F","C")</f>
        <v>25.555555555555554</v>
      </c>
      <c r="K2595" s="34">
        <f>CONVERT(INDEX(Clg_StPt_Sch_EZ!$C$31:$I$54,MATCH(Schedules_8760!$C2595,Clg_StPt_Sch_EZ!$B$31:$B$54,0),MATCH(Schedules_8760!$F2595,Clg_StPt_Sch_EZ!$C$30:$I$30,0)),"F","C")</f>
        <v>28.333333333333332</v>
      </c>
      <c r="L2595" s="34">
        <f>CONVERT(INDEX(DHW_StPt_Sch_EZ!$C$4:$I$27,MATCH(Schedules_8760!$C2595,DHW_StPt_Sch_EZ!$B$4:$B$27,0),MATCH(Schedules_8760!$F2595,DHW_StPt_Sch_EZ!$C$3:$I$3,0)),"F","C")</f>
        <v>53.333333333333329</v>
      </c>
      <c r="M2595" s="34">
        <f>CONVERT(INDEX(DHW_StPt_Sch_EZ!$C$31:$I$54,MATCH(Schedules_8760!$C2595,DHW_StPt_Sch_EZ!$B$31:$B$54,0),MATCH(Schedules_8760!$F2595,DHW_StPt_Sch_EZ!$C$30:$I$30,0)),"F","C")</f>
        <v>53.333333333333329</v>
      </c>
      <c r="N2595" s="12"/>
      <c r="O2595" s="12"/>
      <c r="P2595" s="12"/>
    </row>
    <row r="2596" spans="1:16" x14ac:dyDescent="0.25">
      <c r="A2596" s="35">
        <v>2595</v>
      </c>
      <c r="B2596" s="89">
        <v>109.0833333333333</v>
      </c>
      <c r="C2596" s="35">
        <f t="shared" si="200"/>
        <v>3</v>
      </c>
      <c r="D2596" s="35">
        <f t="shared" si="203"/>
        <v>109</v>
      </c>
      <c r="E2596" s="35">
        <f t="shared" si="204"/>
        <v>4</v>
      </c>
      <c r="F2596" s="35" t="str">
        <f t="shared" si="201"/>
        <v>Wednesday</v>
      </c>
      <c r="G2596" s="35">
        <f t="shared" si="202"/>
        <v>4</v>
      </c>
      <c r="H2596" s="34">
        <f>CONVERT(INDEX(Htg_StPt_Sch_EZ!$C$4:$I$27,MATCH(Schedules_8760!$C2596,Htg_StPt_Sch_EZ!$B$4:$B$27,0),MATCH(Schedules_8760!$F2596,Htg_StPt_Sch_EZ!$C$3:$I$3,0)),"F","C")</f>
        <v>20.555555555555554</v>
      </c>
      <c r="I2596" s="34">
        <f>CONVERT(INDEX(Htg_StPt_Sch_EZ!$C$31:$I$54,MATCH(Schedules_8760!$C2596,Htg_StPt_Sch_EZ!$B$31:$B$54,0),MATCH(Schedules_8760!$F2596,Htg_StPt_Sch_EZ!$C$30:$I$30,0)),"F","C")</f>
        <v>19.444444444444443</v>
      </c>
      <c r="J2596" s="34">
        <f>CONVERT(INDEX(Clg_StPt_Sch_EZ!$C$4:$I$27,MATCH(Schedules_8760!$C2596,Clg_StPt_Sch_EZ!$B$4:$B$27,0),MATCH(Schedules_8760!$F2596,Clg_StPt_Sch_EZ!$C$3:$I$3,0)),"F","C")</f>
        <v>25.555555555555554</v>
      </c>
      <c r="K2596" s="34">
        <f>CONVERT(INDEX(Clg_StPt_Sch_EZ!$C$31:$I$54,MATCH(Schedules_8760!$C2596,Clg_StPt_Sch_EZ!$B$31:$B$54,0),MATCH(Schedules_8760!$F2596,Clg_StPt_Sch_EZ!$C$30:$I$30,0)),"F","C")</f>
        <v>28.333333333333332</v>
      </c>
      <c r="L2596" s="34">
        <f>CONVERT(INDEX(DHW_StPt_Sch_EZ!$C$4:$I$27,MATCH(Schedules_8760!$C2596,DHW_StPt_Sch_EZ!$B$4:$B$27,0),MATCH(Schedules_8760!$F2596,DHW_StPt_Sch_EZ!$C$3:$I$3,0)),"F","C")</f>
        <v>53.333333333333329</v>
      </c>
      <c r="M2596" s="34">
        <f>CONVERT(INDEX(DHW_StPt_Sch_EZ!$C$31:$I$54,MATCH(Schedules_8760!$C2596,DHW_StPt_Sch_EZ!$B$31:$B$54,0),MATCH(Schedules_8760!$F2596,DHW_StPt_Sch_EZ!$C$30:$I$30,0)),"F","C")</f>
        <v>53.333333333333329</v>
      </c>
      <c r="N2596" s="12"/>
      <c r="O2596" s="12"/>
      <c r="P2596" s="12"/>
    </row>
    <row r="2597" spans="1:16" x14ac:dyDescent="0.25">
      <c r="A2597" s="35">
        <v>2596</v>
      </c>
      <c r="B2597" s="89">
        <v>109.125</v>
      </c>
      <c r="C2597" s="35">
        <f t="shared" si="200"/>
        <v>4</v>
      </c>
      <c r="D2597" s="35">
        <f t="shared" si="203"/>
        <v>109</v>
      </c>
      <c r="E2597" s="35">
        <f t="shared" si="204"/>
        <v>4</v>
      </c>
      <c r="F2597" s="35" t="str">
        <f t="shared" si="201"/>
        <v>Wednesday</v>
      </c>
      <c r="G2597" s="35">
        <f t="shared" si="202"/>
        <v>4</v>
      </c>
      <c r="H2597" s="34">
        <f>CONVERT(INDEX(Htg_StPt_Sch_EZ!$C$4:$I$27,MATCH(Schedules_8760!$C2597,Htg_StPt_Sch_EZ!$B$4:$B$27,0),MATCH(Schedules_8760!$F2597,Htg_StPt_Sch_EZ!$C$3:$I$3,0)),"F","C")</f>
        <v>20.555555555555554</v>
      </c>
      <c r="I2597" s="34">
        <f>CONVERT(INDEX(Htg_StPt_Sch_EZ!$C$31:$I$54,MATCH(Schedules_8760!$C2597,Htg_StPt_Sch_EZ!$B$31:$B$54,0),MATCH(Schedules_8760!$F2597,Htg_StPt_Sch_EZ!$C$30:$I$30,0)),"F","C")</f>
        <v>19.444444444444443</v>
      </c>
      <c r="J2597" s="34">
        <f>CONVERT(INDEX(Clg_StPt_Sch_EZ!$C$4:$I$27,MATCH(Schedules_8760!$C2597,Clg_StPt_Sch_EZ!$B$4:$B$27,0),MATCH(Schedules_8760!$F2597,Clg_StPt_Sch_EZ!$C$3:$I$3,0)),"F","C")</f>
        <v>25.555555555555554</v>
      </c>
      <c r="K2597" s="34">
        <f>CONVERT(INDEX(Clg_StPt_Sch_EZ!$C$31:$I$54,MATCH(Schedules_8760!$C2597,Clg_StPt_Sch_EZ!$B$31:$B$54,0),MATCH(Schedules_8760!$F2597,Clg_StPt_Sch_EZ!$C$30:$I$30,0)),"F","C")</f>
        <v>28.333333333333332</v>
      </c>
      <c r="L2597" s="34">
        <f>CONVERT(INDEX(DHW_StPt_Sch_EZ!$C$4:$I$27,MATCH(Schedules_8760!$C2597,DHW_StPt_Sch_EZ!$B$4:$B$27,0),MATCH(Schedules_8760!$F2597,DHW_StPt_Sch_EZ!$C$3:$I$3,0)),"F","C")</f>
        <v>53.333333333333329</v>
      </c>
      <c r="M2597" s="34">
        <f>CONVERT(INDEX(DHW_StPt_Sch_EZ!$C$31:$I$54,MATCH(Schedules_8760!$C2597,DHW_StPt_Sch_EZ!$B$31:$B$54,0),MATCH(Schedules_8760!$F2597,DHW_StPt_Sch_EZ!$C$30:$I$30,0)),"F","C")</f>
        <v>53.333333333333329</v>
      </c>
      <c r="N2597" s="12"/>
      <c r="O2597" s="12"/>
      <c r="P2597" s="12"/>
    </row>
    <row r="2598" spans="1:16" x14ac:dyDescent="0.25">
      <c r="A2598" s="35">
        <v>2597</v>
      </c>
      <c r="B2598" s="89">
        <v>109.1666666666667</v>
      </c>
      <c r="C2598" s="35">
        <f t="shared" si="200"/>
        <v>5</v>
      </c>
      <c r="D2598" s="35">
        <f t="shared" si="203"/>
        <v>109</v>
      </c>
      <c r="E2598" s="35">
        <f t="shared" si="204"/>
        <v>4</v>
      </c>
      <c r="F2598" s="35" t="str">
        <f t="shared" si="201"/>
        <v>Wednesday</v>
      </c>
      <c r="G2598" s="35">
        <f t="shared" si="202"/>
        <v>4</v>
      </c>
      <c r="H2598" s="34">
        <f>CONVERT(INDEX(Htg_StPt_Sch_EZ!$C$4:$I$27,MATCH(Schedules_8760!$C2598,Htg_StPt_Sch_EZ!$B$4:$B$27,0),MATCH(Schedules_8760!$F2598,Htg_StPt_Sch_EZ!$C$3:$I$3,0)),"F","C")</f>
        <v>20.555555555555554</v>
      </c>
      <c r="I2598" s="34">
        <f>CONVERT(INDEX(Htg_StPt_Sch_EZ!$C$31:$I$54,MATCH(Schedules_8760!$C2598,Htg_StPt_Sch_EZ!$B$31:$B$54,0),MATCH(Schedules_8760!$F2598,Htg_StPt_Sch_EZ!$C$30:$I$30,0)),"F","C")</f>
        <v>19.444444444444443</v>
      </c>
      <c r="J2598" s="34">
        <f>CONVERT(INDEX(Clg_StPt_Sch_EZ!$C$4:$I$27,MATCH(Schedules_8760!$C2598,Clg_StPt_Sch_EZ!$B$4:$B$27,0),MATCH(Schedules_8760!$F2598,Clg_StPt_Sch_EZ!$C$3:$I$3,0)),"F","C")</f>
        <v>25.555555555555554</v>
      </c>
      <c r="K2598" s="34">
        <f>CONVERT(INDEX(Clg_StPt_Sch_EZ!$C$31:$I$54,MATCH(Schedules_8760!$C2598,Clg_StPt_Sch_EZ!$B$31:$B$54,0),MATCH(Schedules_8760!$F2598,Clg_StPt_Sch_EZ!$C$30:$I$30,0)),"F","C")</f>
        <v>28.333333333333332</v>
      </c>
      <c r="L2598" s="34">
        <f>CONVERT(INDEX(DHW_StPt_Sch_EZ!$C$4:$I$27,MATCH(Schedules_8760!$C2598,DHW_StPt_Sch_EZ!$B$4:$B$27,0),MATCH(Schedules_8760!$F2598,DHW_StPt_Sch_EZ!$C$3:$I$3,0)),"F","C")</f>
        <v>53.333333333333329</v>
      </c>
      <c r="M2598" s="34">
        <f>CONVERT(INDEX(DHW_StPt_Sch_EZ!$C$31:$I$54,MATCH(Schedules_8760!$C2598,DHW_StPt_Sch_EZ!$B$31:$B$54,0),MATCH(Schedules_8760!$F2598,DHW_StPt_Sch_EZ!$C$30:$I$30,0)),"F","C")</f>
        <v>53.333333333333329</v>
      </c>
      <c r="N2598" s="12"/>
      <c r="O2598" s="12"/>
      <c r="P2598" s="12"/>
    </row>
    <row r="2599" spans="1:16" x14ac:dyDescent="0.25">
      <c r="A2599" s="35">
        <v>2598</v>
      </c>
      <c r="B2599" s="89">
        <v>109.2083333333333</v>
      </c>
      <c r="C2599" s="35">
        <f t="shared" si="200"/>
        <v>6</v>
      </c>
      <c r="D2599" s="35">
        <f t="shared" si="203"/>
        <v>109</v>
      </c>
      <c r="E2599" s="35">
        <f t="shared" si="204"/>
        <v>4</v>
      </c>
      <c r="F2599" s="35" t="str">
        <f t="shared" si="201"/>
        <v>Wednesday</v>
      </c>
      <c r="G2599" s="35">
        <f t="shared" si="202"/>
        <v>4</v>
      </c>
      <c r="H2599" s="34">
        <f>CONVERT(INDEX(Htg_StPt_Sch_EZ!$C$4:$I$27,MATCH(Schedules_8760!$C2599,Htg_StPt_Sch_EZ!$B$4:$B$27,0),MATCH(Schedules_8760!$F2599,Htg_StPt_Sch_EZ!$C$3:$I$3,0)),"F","C")</f>
        <v>20.555555555555554</v>
      </c>
      <c r="I2599" s="34">
        <f>CONVERT(INDEX(Htg_StPt_Sch_EZ!$C$31:$I$54,MATCH(Schedules_8760!$C2599,Htg_StPt_Sch_EZ!$B$31:$B$54,0),MATCH(Schedules_8760!$F2599,Htg_StPt_Sch_EZ!$C$30:$I$30,0)),"F","C")</f>
        <v>19.444444444444443</v>
      </c>
      <c r="J2599" s="34">
        <f>CONVERT(INDEX(Clg_StPt_Sch_EZ!$C$4:$I$27,MATCH(Schedules_8760!$C2599,Clg_StPt_Sch_EZ!$B$4:$B$27,0),MATCH(Schedules_8760!$F2599,Clg_StPt_Sch_EZ!$C$3:$I$3,0)),"F","C")</f>
        <v>25.555555555555554</v>
      </c>
      <c r="K2599" s="34">
        <f>CONVERT(INDEX(Clg_StPt_Sch_EZ!$C$31:$I$54,MATCH(Schedules_8760!$C2599,Clg_StPt_Sch_EZ!$B$31:$B$54,0),MATCH(Schedules_8760!$F2599,Clg_StPt_Sch_EZ!$C$30:$I$30,0)),"F","C")</f>
        <v>28.333333333333332</v>
      </c>
      <c r="L2599" s="34">
        <f>CONVERT(INDEX(DHW_StPt_Sch_EZ!$C$4:$I$27,MATCH(Schedules_8760!$C2599,DHW_StPt_Sch_EZ!$B$4:$B$27,0),MATCH(Schedules_8760!$F2599,DHW_StPt_Sch_EZ!$C$3:$I$3,0)),"F","C")</f>
        <v>53.333333333333329</v>
      </c>
      <c r="M2599" s="34">
        <f>CONVERT(INDEX(DHW_StPt_Sch_EZ!$C$31:$I$54,MATCH(Schedules_8760!$C2599,DHW_StPt_Sch_EZ!$B$31:$B$54,0),MATCH(Schedules_8760!$F2599,DHW_StPt_Sch_EZ!$C$30:$I$30,0)),"F","C")</f>
        <v>53.333333333333329</v>
      </c>
      <c r="N2599" s="12"/>
      <c r="O2599" s="12"/>
      <c r="P2599" s="12"/>
    </row>
    <row r="2600" spans="1:16" x14ac:dyDescent="0.25">
      <c r="A2600" s="35">
        <v>2599</v>
      </c>
      <c r="B2600" s="89">
        <v>109.25</v>
      </c>
      <c r="C2600" s="35">
        <f t="shared" si="200"/>
        <v>7</v>
      </c>
      <c r="D2600" s="35">
        <f t="shared" si="203"/>
        <v>109</v>
      </c>
      <c r="E2600" s="35">
        <f t="shared" si="204"/>
        <v>4</v>
      </c>
      <c r="F2600" s="35" t="str">
        <f t="shared" si="201"/>
        <v>Wednesday</v>
      </c>
      <c r="G2600" s="35">
        <f t="shared" si="202"/>
        <v>4</v>
      </c>
      <c r="H2600" s="34">
        <f>CONVERT(INDEX(Htg_StPt_Sch_EZ!$C$4:$I$27,MATCH(Schedules_8760!$C2600,Htg_StPt_Sch_EZ!$B$4:$B$27,0),MATCH(Schedules_8760!$F2600,Htg_StPt_Sch_EZ!$C$3:$I$3,0)),"F","C")</f>
        <v>20.555555555555554</v>
      </c>
      <c r="I2600" s="34">
        <f>CONVERT(INDEX(Htg_StPt_Sch_EZ!$C$31:$I$54,MATCH(Schedules_8760!$C2600,Htg_StPt_Sch_EZ!$B$31:$B$54,0),MATCH(Schedules_8760!$F2600,Htg_StPt_Sch_EZ!$C$30:$I$30,0)),"F","C")</f>
        <v>19.444444444444443</v>
      </c>
      <c r="J2600" s="34">
        <f>CONVERT(INDEX(Clg_StPt_Sch_EZ!$C$4:$I$27,MATCH(Schedules_8760!$C2600,Clg_StPt_Sch_EZ!$B$4:$B$27,0),MATCH(Schedules_8760!$F2600,Clg_StPt_Sch_EZ!$C$3:$I$3,0)),"F","C")</f>
        <v>25.555555555555554</v>
      </c>
      <c r="K2600" s="34">
        <f>CONVERT(INDEX(Clg_StPt_Sch_EZ!$C$31:$I$54,MATCH(Schedules_8760!$C2600,Clg_StPt_Sch_EZ!$B$31:$B$54,0),MATCH(Schedules_8760!$F2600,Clg_StPt_Sch_EZ!$C$30:$I$30,0)),"F","C")</f>
        <v>28.333333333333332</v>
      </c>
      <c r="L2600" s="34">
        <f>CONVERT(INDEX(DHW_StPt_Sch_EZ!$C$4:$I$27,MATCH(Schedules_8760!$C2600,DHW_StPt_Sch_EZ!$B$4:$B$27,0),MATCH(Schedules_8760!$F2600,DHW_StPt_Sch_EZ!$C$3:$I$3,0)),"F","C")</f>
        <v>53.333333333333329</v>
      </c>
      <c r="M2600" s="34">
        <f>CONVERT(INDEX(DHW_StPt_Sch_EZ!$C$31:$I$54,MATCH(Schedules_8760!$C2600,DHW_StPt_Sch_EZ!$B$31:$B$54,0),MATCH(Schedules_8760!$F2600,DHW_StPt_Sch_EZ!$C$30:$I$30,0)),"F","C")</f>
        <v>53.333333333333329</v>
      </c>
      <c r="N2600" s="12"/>
      <c r="O2600" s="12"/>
      <c r="P2600" s="12"/>
    </row>
    <row r="2601" spans="1:16" x14ac:dyDescent="0.25">
      <c r="A2601" s="35">
        <v>2600</v>
      </c>
      <c r="B2601" s="89">
        <v>109.2916666666667</v>
      </c>
      <c r="C2601" s="35">
        <f t="shared" si="200"/>
        <v>8</v>
      </c>
      <c r="D2601" s="35">
        <f t="shared" si="203"/>
        <v>109</v>
      </c>
      <c r="E2601" s="35">
        <f t="shared" si="204"/>
        <v>4</v>
      </c>
      <c r="F2601" s="35" t="str">
        <f t="shared" si="201"/>
        <v>Wednesday</v>
      </c>
      <c r="G2601" s="35">
        <f t="shared" si="202"/>
        <v>4</v>
      </c>
      <c r="H2601" s="34">
        <f>CONVERT(INDEX(Htg_StPt_Sch_EZ!$C$4:$I$27,MATCH(Schedules_8760!$C2601,Htg_StPt_Sch_EZ!$B$4:$B$27,0),MATCH(Schedules_8760!$F2601,Htg_StPt_Sch_EZ!$C$3:$I$3,0)),"F","C")</f>
        <v>20.555555555555554</v>
      </c>
      <c r="I2601" s="34">
        <f>CONVERT(INDEX(Htg_StPt_Sch_EZ!$C$31:$I$54,MATCH(Schedules_8760!$C2601,Htg_StPt_Sch_EZ!$B$31:$B$54,0),MATCH(Schedules_8760!$F2601,Htg_StPt_Sch_EZ!$C$30:$I$30,0)),"F","C")</f>
        <v>19.444444444444443</v>
      </c>
      <c r="J2601" s="34">
        <f>CONVERT(INDEX(Clg_StPt_Sch_EZ!$C$4:$I$27,MATCH(Schedules_8760!$C2601,Clg_StPt_Sch_EZ!$B$4:$B$27,0),MATCH(Schedules_8760!$F2601,Clg_StPt_Sch_EZ!$C$3:$I$3,0)),"F","C")</f>
        <v>25.555555555555554</v>
      </c>
      <c r="K2601" s="34">
        <f>CONVERT(INDEX(Clg_StPt_Sch_EZ!$C$31:$I$54,MATCH(Schedules_8760!$C2601,Clg_StPt_Sch_EZ!$B$31:$B$54,0),MATCH(Schedules_8760!$F2601,Clg_StPt_Sch_EZ!$C$30:$I$30,0)),"F","C")</f>
        <v>25</v>
      </c>
      <c r="L2601" s="34">
        <f>CONVERT(INDEX(DHW_StPt_Sch_EZ!$C$4:$I$27,MATCH(Schedules_8760!$C2601,DHW_StPt_Sch_EZ!$B$4:$B$27,0),MATCH(Schedules_8760!$F2601,DHW_StPt_Sch_EZ!$C$3:$I$3,0)),"F","C")</f>
        <v>53.333333333333329</v>
      </c>
      <c r="M2601" s="34">
        <f>CONVERT(INDEX(DHW_StPt_Sch_EZ!$C$31:$I$54,MATCH(Schedules_8760!$C2601,DHW_StPt_Sch_EZ!$B$31:$B$54,0),MATCH(Schedules_8760!$F2601,DHW_StPt_Sch_EZ!$C$30:$I$30,0)),"F","C")</f>
        <v>53.333333333333329</v>
      </c>
      <c r="N2601" s="12"/>
      <c r="O2601" s="12"/>
      <c r="P2601" s="12"/>
    </row>
    <row r="2602" spans="1:16" x14ac:dyDescent="0.25">
      <c r="A2602" s="35">
        <v>2601</v>
      </c>
      <c r="B2602" s="89">
        <v>109.3333333333333</v>
      </c>
      <c r="C2602" s="35">
        <f t="shared" si="200"/>
        <v>9</v>
      </c>
      <c r="D2602" s="35">
        <f t="shared" si="203"/>
        <v>109</v>
      </c>
      <c r="E2602" s="35">
        <f t="shared" si="204"/>
        <v>4</v>
      </c>
      <c r="F2602" s="35" t="str">
        <f t="shared" si="201"/>
        <v>Wednesday</v>
      </c>
      <c r="G2602" s="35">
        <f t="shared" si="202"/>
        <v>4</v>
      </c>
      <c r="H2602" s="34">
        <f>CONVERT(INDEX(Htg_StPt_Sch_EZ!$C$4:$I$27,MATCH(Schedules_8760!$C2602,Htg_StPt_Sch_EZ!$B$4:$B$27,0),MATCH(Schedules_8760!$F2602,Htg_StPt_Sch_EZ!$C$3:$I$3,0)),"F","C")</f>
        <v>20.555555555555554</v>
      </c>
      <c r="I2602" s="34">
        <f>CONVERT(INDEX(Htg_StPt_Sch_EZ!$C$31:$I$54,MATCH(Schedules_8760!$C2602,Htg_StPt_Sch_EZ!$B$31:$B$54,0),MATCH(Schedules_8760!$F2602,Htg_StPt_Sch_EZ!$C$30:$I$30,0)),"F","C")</f>
        <v>19.444444444444443</v>
      </c>
      <c r="J2602" s="34">
        <f>CONVERT(INDEX(Clg_StPt_Sch_EZ!$C$4:$I$27,MATCH(Schedules_8760!$C2602,Clg_StPt_Sch_EZ!$B$4:$B$27,0),MATCH(Schedules_8760!$F2602,Clg_StPt_Sch_EZ!$C$3:$I$3,0)),"F","C")</f>
        <v>25.555555555555554</v>
      </c>
      <c r="K2602" s="34">
        <f>CONVERT(INDEX(Clg_StPt_Sch_EZ!$C$31:$I$54,MATCH(Schedules_8760!$C2602,Clg_StPt_Sch_EZ!$B$31:$B$54,0),MATCH(Schedules_8760!$F2602,Clg_StPt_Sch_EZ!$C$30:$I$30,0)),"F","C")</f>
        <v>25</v>
      </c>
      <c r="L2602" s="34">
        <f>CONVERT(INDEX(DHW_StPt_Sch_EZ!$C$4:$I$27,MATCH(Schedules_8760!$C2602,DHW_StPt_Sch_EZ!$B$4:$B$27,0),MATCH(Schedules_8760!$F2602,DHW_StPt_Sch_EZ!$C$3:$I$3,0)),"F","C")</f>
        <v>53.333333333333329</v>
      </c>
      <c r="M2602" s="34">
        <f>CONVERT(INDEX(DHW_StPt_Sch_EZ!$C$31:$I$54,MATCH(Schedules_8760!$C2602,DHW_StPt_Sch_EZ!$B$31:$B$54,0),MATCH(Schedules_8760!$F2602,DHW_StPt_Sch_EZ!$C$30:$I$30,0)),"F","C")</f>
        <v>53.333333333333329</v>
      </c>
      <c r="N2602" s="12"/>
      <c r="O2602" s="12"/>
      <c r="P2602" s="12"/>
    </row>
    <row r="2603" spans="1:16" x14ac:dyDescent="0.25">
      <c r="A2603" s="35">
        <v>2602</v>
      </c>
      <c r="B2603" s="89">
        <v>109.375</v>
      </c>
      <c r="C2603" s="35">
        <f t="shared" si="200"/>
        <v>10</v>
      </c>
      <c r="D2603" s="35">
        <f t="shared" si="203"/>
        <v>109</v>
      </c>
      <c r="E2603" s="35">
        <f t="shared" si="204"/>
        <v>4</v>
      </c>
      <c r="F2603" s="35" t="str">
        <f t="shared" si="201"/>
        <v>Wednesday</v>
      </c>
      <c r="G2603" s="35">
        <f t="shared" si="202"/>
        <v>4</v>
      </c>
      <c r="H2603" s="34">
        <f>CONVERT(INDEX(Htg_StPt_Sch_EZ!$C$4:$I$27,MATCH(Schedules_8760!$C2603,Htg_StPt_Sch_EZ!$B$4:$B$27,0),MATCH(Schedules_8760!$F2603,Htg_StPt_Sch_EZ!$C$3:$I$3,0)),"F","C")</f>
        <v>20.555555555555554</v>
      </c>
      <c r="I2603" s="34">
        <f>CONVERT(INDEX(Htg_StPt_Sch_EZ!$C$31:$I$54,MATCH(Schedules_8760!$C2603,Htg_StPt_Sch_EZ!$B$31:$B$54,0),MATCH(Schedules_8760!$F2603,Htg_StPt_Sch_EZ!$C$30:$I$30,0)),"F","C")</f>
        <v>19.444444444444443</v>
      </c>
      <c r="J2603" s="34">
        <f>CONVERT(INDEX(Clg_StPt_Sch_EZ!$C$4:$I$27,MATCH(Schedules_8760!$C2603,Clg_StPt_Sch_EZ!$B$4:$B$27,0),MATCH(Schedules_8760!$F2603,Clg_StPt_Sch_EZ!$C$3:$I$3,0)),"F","C")</f>
        <v>25.555555555555554</v>
      </c>
      <c r="K2603" s="34">
        <f>CONVERT(INDEX(Clg_StPt_Sch_EZ!$C$31:$I$54,MATCH(Schedules_8760!$C2603,Clg_StPt_Sch_EZ!$B$31:$B$54,0),MATCH(Schedules_8760!$F2603,Clg_StPt_Sch_EZ!$C$30:$I$30,0)),"F","C")</f>
        <v>25</v>
      </c>
      <c r="L2603" s="34">
        <f>CONVERT(INDEX(DHW_StPt_Sch_EZ!$C$4:$I$27,MATCH(Schedules_8760!$C2603,DHW_StPt_Sch_EZ!$B$4:$B$27,0),MATCH(Schedules_8760!$F2603,DHW_StPt_Sch_EZ!$C$3:$I$3,0)),"F","C")</f>
        <v>53.333333333333329</v>
      </c>
      <c r="M2603" s="34">
        <f>CONVERT(INDEX(DHW_StPt_Sch_EZ!$C$31:$I$54,MATCH(Schedules_8760!$C2603,DHW_StPt_Sch_EZ!$B$31:$B$54,0),MATCH(Schedules_8760!$F2603,DHW_StPt_Sch_EZ!$C$30:$I$30,0)),"F","C")</f>
        <v>53.333333333333329</v>
      </c>
      <c r="N2603" s="12"/>
      <c r="O2603" s="12"/>
      <c r="P2603" s="12"/>
    </row>
    <row r="2604" spans="1:16" x14ac:dyDescent="0.25">
      <c r="A2604" s="35">
        <v>2603</v>
      </c>
      <c r="B2604" s="89">
        <v>109.4166666666667</v>
      </c>
      <c r="C2604" s="35">
        <f t="shared" si="200"/>
        <v>11</v>
      </c>
      <c r="D2604" s="35">
        <f t="shared" si="203"/>
        <v>109</v>
      </c>
      <c r="E2604" s="35">
        <f t="shared" si="204"/>
        <v>4</v>
      </c>
      <c r="F2604" s="35" t="str">
        <f t="shared" si="201"/>
        <v>Wednesday</v>
      </c>
      <c r="G2604" s="35">
        <f t="shared" si="202"/>
        <v>4</v>
      </c>
      <c r="H2604" s="34">
        <f>CONVERT(INDEX(Htg_StPt_Sch_EZ!$C$4:$I$27,MATCH(Schedules_8760!$C2604,Htg_StPt_Sch_EZ!$B$4:$B$27,0),MATCH(Schedules_8760!$F2604,Htg_StPt_Sch_EZ!$C$3:$I$3,0)),"F","C")</f>
        <v>20.555555555555554</v>
      </c>
      <c r="I2604" s="34">
        <f>CONVERT(INDEX(Htg_StPt_Sch_EZ!$C$31:$I$54,MATCH(Schedules_8760!$C2604,Htg_StPt_Sch_EZ!$B$31:$B$54,0),MATCH(Schedules_8760!$F2604,Htg_StPt_Sch_EZ!$C$30:$I$30,0)),"F","C")</f>
        <v>19.444444444444443</v>
      </c>
      <c r="J2604" s="34">
        <f>CONVERT(INDEX(Clg_StPt_Sch_EZ!$C$4:$I$27,MATCH(Schedules_8760!$C2604,Clg_StPt_Sch_EZ!$B$4:$B$27,0),MATCH(Schedules_8760!$F2604,Clg_StPt_Sch_EZ!$C$3:$I$3,0)),"F","C")</f>
        <v>25.555555555555554</v>
      </c>
      <c r="K2604" s="34">
        <f>CONVERT(INDEX(Clg_StPt_Sch_EZ!$C$31:$I$54,MATCH(Schedules_8760!$C2604,Clg_StPt_Sch_EZ!$B$31:$B$54,0),MATCH(Schedules_8760!$F2604,Clg_StPt_Sch_EZ!$C$30:$I$30,0)),"F","C")</f>
        <v>25</v>
      </c>
      <c r="L2604" s="34">
        <f>CONVERT(INDEX(DHW_StPt_Sch_EZ!$C$4:$I$27,MATCH(Schedules_8760!$C2604,DHW_StPt_Sch_EZ!$B$4:$B$27,0),MATCH(Schedules_8760!$F2604,DHW_StPt_Sch_EZ!$C$3:$I$3,0)),"F","C")</f>
        <v>53.333333333333329</v>
      </c>
      <c r="M2604" s="34">
        <f>CONVERT(INDEX(DHW_StPt_Sch_EZ!$C$31:$I$54,MATCH(Schedules_8760!$C2604,DHW_StPt_Sch_EZ!$B$31:$B$54,0),MATCH(Schedules_8760!$F2604,DHW_StPt_Sch_EZ!$C$30:$I$30,0)),"F","C")</f>
        <v>53.333333333333329</v>
      </c>
      <c r="N2604" s="12"/>
      <c r="O2604" s="12"/>
      <c r="P2604" s="12"/>
    </row>
    <row r="2605" spans="1:16" x14ac:dyDescent="0.25">
      <c r="A2605" s="35">
        <v>2604</v>
      </c>
      <c r="B2605" s="89">
        <v>109.4583333333333</v>
      </c>
      <c r="C2605" s="35">
        <f t="shared" si="200"/>
        <v>12</v>
      </c>
      <c r="D2605" s="35">
        <f t="shared" si="203"/>
        <v>109</v>
      </c>
      <c r="E2605" s="35">
        <f t="shared" si="204"/>
        <v>4</v>
      </c>
      <c r="F2605" s="35" t="str">
        <f t="shared" si="201"/>
        <v>Wednesday</v>
      </c>
      <c r="G2605" s="35">
        <f t="shared" si="202"/>
        <v>4</v>
      </c>
      <c r="H2605" s="34">
        <f>CONVERT(INDEX(Htg_StPt_Sch_EZ!$C$4:$I$27,MATCH(Schedules_8760!$C2605,Htg_StPt_Sch_EZ!$B$4:$B$27,0),MATCH(Schedules_8760!$F2605,Htg_StPt_Sch_EZ!$C$3:$I$3,0)),"F","C")</f>
        <v>20.555555555555554</v>
      </c>
      <c r="I2605" s="34">
        <f>CONVERT(INDEX(Htg_StPt_Sch_EZ!$C$31:$I$54,MATCH(Schedules_8760!$C2605,Htg_StPt_Sch_EZ!$B$31:$B$54,0),MATCH(Schedules_8760!$F2605,Htg_StPt_Sch_EZ!$C$30:$I$30,0)),"F","C")</f>
        <v>19.444444444444443</v>
      </c>
      <c r="J2605" s="34">
        <f>CONVERT(INDEX(Clg_StPt_Sch_EZ!$C$4:$I$27,MATCH(Schedules_8760!$C2605,Clg_StPt_Sch_EZ!$B$4:$B$27,0),MATCH(Schedules_8760!$F2605,Clg_StPt_Sch_EZ!$C$3:$I$3,0)),"F","C")</f>
        <v>25.555555555555554</v>
      </c>
      <c r="K2605" s="34">
        <f>CONVERT(INDEX(Clg_StPt_Sch_EZ!$C$31:$I$54,MATCH(Schedules_8760!$C2605,Clg_StPt_Sch_EZ!$B$31:$B$54,0),MATCH(Schedules_8760!$F2605,Clg_StPt_Sch_EZ!$C$30:$I$30,0)),"F","C")</f>
        <v>25</v>
      </c>
      <c r="L2605" s="34">
        <f>CONVERT(INDEX(DHW_StPt_Sch_EZ!$C$4:$I$27,MATCH(Schedules_8760!$C2605,DHW_StPt_Sch_EZ!$B$4:$B$27,0),MATCH(Schedules_8760!$F2605,DHW_StPt_Sch_EZ!$C$3:$I$3,0)),"F","C")</f>
        <v>53.333333333333329</v>
      </c>
      <c r="M2605" s="34">
        <f>CONVERT(INDEX(DHW_StPt_Sch_EZ!$C$31:$I$54,MATCH(Schedules_8760!$C2605,DHW_StPt_Sch_EZ!$B$31:$B$54,0),MATCH(Schedules_8760!$F2605,DHW_StPt_Sch_EZ!$C$30:$I$30,0)),"F","C")</f>
        <v>53.333333333333329</v>
      </c>
      <c r="N2605" s="12"/>
      <c r="O2605" s="12"/>
      <c r="P2605" s="12"/>
    </row>
    <row r="2606" spans="1:16" x14ac:dyDescent="0.25">
      <c r="A2606" s="35">
        <v>2605</v>
      </c>
      <c r="B2606" s="89">
        <v>109.5</v>
      </c>
      <c r="C2606" s="35">
        <f t="shared" si="200"/>
        <v>13</v>
      </c>
      <c r="D2606" s="35">
        <f t="shared" si="203"/>
        <v>109</v>
      </c>
      <c r="E2606" s="35">
        <f t="shared" si="204"/>
        <v>4</v>
      </c>
      <c r="F2606" s="35" t="str">
        <f t="shared" si="201"/>
        <v>Wednesday</v>
      </c>
      <c r="G2606" s="35">
        <f t="shared" si="202"/>
        <v>4</v>
      </c>
      <c r="H2606" s="34">
        <f>CONVERT(INDEX(Htg_StPt_Sch_EZ!$C$4:$I$27,MATCH(Schedules_8760!$C2606,Htg_StPt_Sch_EZ!$B$4:$B$27,0),MATCH(Schedules_8760!$F2606,Htg_StPt_Sch_EZ!$C$3:$I$3,0)),"F","C")</f>
        <v>20.555555555555554</v>
      </c>
      <c r="I2606" s="34">
        <f>CONVERT(INDEX(Htg_StPt_Sch_EZ!$C$31:$I$54,MATCH(Schedules_8760!$C2606,Htg_StPt_Sch_EZ!$B$31:$B$54,0),MATCH(Schedules_8760!$F2606,Htg_StPt_Sch_EZ!$C$30:$I$30,0)),"F","C")</f>
        <v>19.444444444444443</v>
      </c>
      <c r="J2606" s="34">
        <f>CONVERT(INDEX(Clg_StPt_Sch_EZ!$C$4:$I$27,MATCH(Schedules_8760!$C2606,Clg_StPt_Sch_EZ!$B$4:$B$27,0),MATCH(Schedules_8760!$F2606,Clg_StPt_Sch_EZ!$C$3:$I$3,0)),"F","C")</f>
        <v>25.555555555555554</v>
      </c>
      <c r="K2606" s="34">
        <f>CONVERT(INDEX(Clg_StPt_Sch_EZ!$C$31:$I$54,MATCH(Schedules_8760!$C2606,Clg_StPt_Sch_EZ!$B$31:$B$54,0),MATCH(Schedules_8760!$F2606,Clg_StPt_Sch_EZ!$C$30:$I$30,0)),"F","C")</f>
        <v>25</v>
      </c>
      <c r="L2606" s="34">
        <f>CONVERT(INDEX(DHW_StPt_Sch_EZ!$C$4:$I$27,MATCH(Schedules_8760!$C2606,DHW_StPt_Sch_EZ!$B$4:$B$27,0),MATCH(Schedules_8760!$F2606,DHW_StPt_Sch_EZ!$C$3:$I$3,0)),"F","C")</f>
        <v>53.333333333333329</v>
      </c>
      <c r="M2606" s="34">
        <f>CONVERT(INDEX(DHW_StPt_Sch_EZ!$C$31:$I$54,MATCH(Schedules_8760!$C2606,DHW_StPt_Sch_EZ!$B$31:$B$54,0),MATCH(Schedules_8760!$F2606,DHW_StPt_Sch_EZ!$C$30:$I$30,0)),"F","C")</f>
        <v>53.333333333333329</v>
      </c>
      <c r="N2606" s="12"/>
      <c r="O2606" s="12"/>
      <c r="P2606" s="12"/>
    </row>
    <row r="2607" spans="1:16" x14ac:dyDescent="0.25">
      <c r="A2607" s="35">
        <v>2606</v>
      </c>
      <c r="B2607" s="89">
        <v>109.5416666666667</v>
      </c>
      <c r="C2607" s="35">
        <f t="shared" si="200"/>
        <v>14</v>
      </c>
      <c r="D2607" s="35">
        <f t="shared" si="203"/>
        <v>109</v>
      </c>
      <c r="E2607" s="35">
        <f t="shared" si="204"/>
        <v>4</v>
      </c>
      <c r="F2607" s="35" t="str">
        <f t="shared" si="201"/>
        <v>Wednesday</v>
      </c>
      <c r="G2607" s="35">
        <f t="shared" si="202"/>
        <v>4</v>
      </c>
      <c r="H2607" s="34">
        <f>CONVERT(INDEX(Htg_StPt_Sch_EZ!$C$4:$I$27,MATCH(Schedules_8760!$C2607,Htg_StPt_Sch_EZ!$B$4:$B$27,0),MATCH(Schedules_8760!$F2607,Htg_StPt_Sch_EZ!$C$3:$I$3,0)),"F","C")</f>
        <v>20.555555555555554</v>
      </c>
      <c r="I2607" s="34">
        <f>CONVERT(INDEX(Htg_StPt_Sch_EZ!$C$31:$I$54,MATCH(Schedules_8760!$C2607,Htg_StPt_Sch_EZ!$B$31:$B$54,0),MATCH(Schedules_8760!$F2607,Htg_StPt_Sch_EZ!$C$30:$I$30,0)),"F","C")</f>
        <v>19.444444444444443</v>
      </c>
      <c r="J2607" s="34">
        <f>CONVERT(INDEX(Clg_StPt_Sch_EZ!$C$4:$I$27,MATCH(Schedules_8760!$C2607,Clg_StPt_Sch_EZ!$B$4:$B$27,0),MATCH(Schedules_8760!$F2607,Clg_StPt_Sch_EZ!$C$3:$I$3,0)),"F","C")</f>
        <v>25.555555555555554</v>
      </c>
      <c r="K2607" s="34">
        <f>CONVERT(INDEX(Clg_StPt_Sch_EZ!$C$31:$I$54,MATCH(Schedules_8760!$C2607,Clg_StPt_Sch_EZ!$B$31:$B$54,0),MATCH(Schedules_8760!$F2607,Clg_StPt_Sch_EZ!$C$30:$I$30,0)),"F","C")</f>
        <v>25</v>
      </c>
      <c r="L2607" s="34">
        <f>CONVERT(INDEX(DHW_StPt_Sch_EZ!$C$4:$I$27,MATCH(Schedules_8760!$C2607,DHW_StPt_Sch_EZ!$B$4:$B$27,0),MATCH(Schedules_8760!$F2607,DHW_StPt_Sch_EZ!$C$3:$I$3,0)),"F","C")</f>
        <v>53.333333333333329</v>
      </c>
      <c r="M2607" s="34">
        <f>CONVERT(INDEX(DHW_StPt_Sch_EZ!$C$31:$I$54,MATCH(Schedules_8760!$C2607,DHW_StPt_Sch_EZ!$B$31:$B$54,0),MATCH(Schedules_8760!$F2607,DHW_StPt_Sch_EZ!$C$30:$I$30,0)),"F","C")</f>
        <v>53.333333333333329</v>
      </c>
      <c r="N2607" s="12"/>
      <c r="O2607" s="12"/>
      <c r="P2607" s="12"/>
    </row>
    <row r="2608" spans="1:16" x14ac:dyDescent="0.25">
      <c r="A2608" s="35">
        <v>2607</v>
      </c>
      <c r="B2608" s="89">
        <v>109.5833333333333</v>
      </c>
      <c r="C2608" s="35">
        <f t="shared" si="200"/>
        <v>15</v>
      </c>
      <c r="D2608" s="35">
        <f t="shared" si="203"/>
        <v>109</v>
      </c>
      <c r="E2608" s="35">
        <f t="shared" si="204"/>
        <v>4</v>
      </c>
      <c r="F2608" s="35" t="str">
        <f t="shared" si="201"/>
        <v>Wednesday</v>
      </c>
      <c r="G2608" s="35">
        <f t="shared" si="202"/>
        <v>4</v>
      </c>
      <c r="H2608" s="34">
        <f>CONVERT(INDEX(Htg_StPt_Sch_EZ!$C$4:$I$27,MATCH(Schedules_8760!$C2608,Htg_StPt_Sch_EZ!$B$4:$B$27,0),MATCH(Schedules_8760!$F2608,Htg_StPt_Sch_EZ!$C$3:$I$3,0)),"F","C")</f>
        <v>20.555555555555554</v>
      </c>
      <c r="I2608" s="34">
        <f>CONVERT(INDEX(Htg_StPt_Sch_EZ!$C$31:$I$54,MATCH(Schedules_8760!$C2608,Htg_StPt_Sch_EZ!$B$31:$B$54,0),MATCH(Schedules_8760!$F2608,Htg_StPt_Sch_EZ!$C$30:$I$30,0)),"F","C")</f>
        <v>21.111111111111111</v>
      </c>
      <c r="J2608" s="34">
        <f>CONVERT(INDEX(Clg_StPt_Sch_EZ!$C$4:$I$27,MATCH(Schedules_8760!$C2608,Clg_StPt_Sch_EZ!$B$4:$B$27,0),MATCH(Schedules_8760!$F2608,Clg_StPt_Sch_EZ!$C$3:$I$3,0)),"F","C")</f>
        <v>25.555555555555554</v>
      </c>
      <c r="K2608" s="34">
        <f>CONVERT(INDEX(Clg_StPt_Sch_EZ!$C$31:$I$54,MATCH(Schedules_8760!$C2608,Clg_StPt_Sch_EZ!$B$31:$B$54,0),MATCH(Schedules_8760!$F2608,Clg_StPt_Sch_EZ!$C$30:$I$30,0)),"F","C")</f>
        <v>25</v>
      </c>
      <c r="L2608" s="34">
        <f>CONVERT(INDEX(DHW_StPt_Sch_EZ!$C$4:$I$27,MATCH(Schedules_8760!$C2608,DHW_StPt_Sch_EZ!$B$4:$B$27,0),MATCH(Schedules_8760!$F2608,DHW_StPt_Sch_EZ!$C$3:$I$3,0)),"F","C")</f>
        <v>53.333333333333329</v>
      </c>
      <c r="M2608" s="34">
        <f>CONVERT(INDEX(DHW_StPt_Sch_EZ!$C$31:$I$54,MATCH(Schedules_8760!$C2608,DHW_StPt_Sch_EZ!$B$31:$B$54,0),MATCH(Schedules_8760!$F2608,DHW_StPt_Sch_EZ!$C$30:$I$30,0)),"F","C")</f>
        <v>53.333333333333329</v>
      </c>
      <c r="N2608" s="12"/>
      <c r="O2608" s="12"/>
      <c r="P2608" s="12"/>
    </row>
    <row r="2609" spans="1:16" x14ac:dyDescent="0.25">
      <c r="A2609" s="35">
        <v>2608</v>
      </c>
      <c r="B2609" s="89">
        <v>109.625</v>
      </c>
      <c r="C2609" s="35">
        <f t="shared" si="200"/>
        <v>16</v>
      </c>
      <c r="D2609" s="35">
        <f t="shared" si="203"/>
        <v>109</v>
      </c>
      <c r="E2609" s="35">
        <f t="shared" si="204"/>
        <v>4</v>
      </c>
      <c r="F2609" s="35" t="str">
        <f t="shared" si="201"/>
        <v>Wednesday</v>
      </c>
      <c r="G2609" s="35">
        <f t="shared" si="202"/>
        <v>4</v>
      </c>
      <c r="H2609" s="34">
        <f>CONVERT(INDEX(Htg_StPt_Sch_EZ!$C$4:$I$27,MATCH(Schedules_8760!$C2609,Htg_StPt_Sch_EZ!$B$4:$B$27,0),MATCH(Schedules_8760!$F2609,Htg_StPt_Sch_EZ!$C$3:$I$3,0)),"F","C")</f>
        <v>20.555555555555554</v>
      </c>
      <c r="I2609" s="34">
        <f>CONVERT(INDEX(Htg_StPt_Sch_EZ!$C$31:$I$54,MATCH(Schedules_8760!$C2609,Htg_StPt_Sch_EZ!$B$31:$B$54,0),MATCH(Schedules_8760!$F2609,Htg_StPt_Sch_EZ!$C$30:$I$30,0)),"F","C")</f>
        <v>21.111111111111111</v>
      </c>
      <c r="J2609" s="34">
        <f>CONVERT(INDEX(Clg_StPt_Sch_EZ!$C$4:$I$27,MATCH(Schedules_8760!$C2609,Clg_StPt_Sch_EZ!$B$4:$B$27,0),MATCH(Schedules_8760!$F2609,Clg_StPt_Sch_EZ!$C$3:$I$3,0)),"F","C")</f>
        <v>25.555555555555554</v>
      </c>
      <c r="K2609" s="34">
        <f>CONVERT(INDEX(Clg_StPt_Sch_EZ!$C$31:$I$54,MATCH(Schedules_8760!$C2609,Clg_StPt_Sch_EZ!$B$31:$B$54,0),MATCH(Schedules_8760!$F2609,Clg_StPt_Sch_EZ!$C$30:$I$30,0)),"F","C")</f>
        <v>25</v>
      </c>
      <c r="L2609" s="34">
        <f>CONVERT(INDEX(DHW_StPt_Sch_EZ!$C$4:$I$27,MATCH(Schedules_8760!$C2609,DHW_StPt_Sch_EZ!$B$4:$B$27,0),MATCH(Schedules_8760!$F2609,DHW_StPt_Sch_EZ!$C$3:$I$3,0)),"F","C")</f>
        <v>53.333333333333329</v>
      </c>
      <c r="M2609" s="34">
        <f>CONVERT(INDEX(DHW_StPt_Sch_EZ!$C$31:$I$54,MATCH(Schedules_8760!$C2609,DHW_StPt_Sch_EZ!$B$31:$B$54,0),MATCH(Schedules_8760!$F2609,DHW_StPt_Sch_EZ!$C$30:$I$30,0)),"F","C")</f>
        <v>53.333333333333329</v>
      </c>
      <c r="N2609" s="12"/>
      <c r="O2609" s="12"/>
      <c r="P2609" s="12"/>
    </row>
    <row r="2610" spans="1:16" x14ac:dyDescent="0.25">
      <c r="A2610" s="35">
        <v>2609</v>
      </c>
      <c r="B2610" s="89">
        <v>109.6666666666667</v>
      </c>
      <c r="C2610" s="35">
        <f t="shared" si="200"/>
        <v>17</v>
      </c>
      <c r="D2610" s="35">
        <f t="shared" si="203"/>
        <v>109</v>
      </c>
      <c r="E2610" s="35">
        <f t="shared" si="204"/>
        <v>4</v>
      </c>
      <c r="F2610" s="35" t="str">
        <f t="shared" si="201"/>
        <v>Wednesday</v>
      </c>
      <c r="G2610" s="35">
        <f t="shared" si="202"/>
        <v>4</v>
      </c>
      <c r="H2610" s="34">
        <f>CONVERT(INDEX(Htg_StPt_Sch_EZ!$C$4:$I$27,MATCH(Schedules_8760!$C2610,Htg_StPt_Sch_EZ!$B$4:$B$27,0),MATCH(Schedules_8760!$F2610,Htg_StPt_Sch_EZ!$C$3:$I$3,0)),"F","C")</f>
        <v>20.555555555555554</v>
      </c>
      <c r="I2610" s="34">
        <f>CONVERT(INDEX(Htg_StPt_Sch_EZ!$C$31:$I$54,MATCH(Schedules_8760!$C2610,Htg_StPt_Sch_EZ!$B$31:$B$54,0),MATCH(Schedules_8760!$F2610,Htg_StPt_Sch_EZ!$C$30:$I$30,0)),"F","C")</f>
        <v>17.777777777777779</v>
      </c>
      <c r="J2610" s="34">
        <f>CONVERT(INDEX(Clg_StPt_Sch_EZ!$C$4:$I$27,MATCH(Schedules_8760!$C2610,Clg_StPt_Sch_EZ!$B$4:$B$27,0),MATCH(Schedules_8760!$F2610,Clg_StPt_Sch_EZ!$C$3:$I$3,0)),"F","C")</f>
        <v>25.555555555555554</v>
      </c>
      <c r="K2610" s="34">
        <f>CONVERT(INDEX(Clg_StPt_Sch_EZ!$C$31:$I$54,MATCH(Schedules_8760!$C2610,Clg_StPt_Sch_EZ!$B$31:$B$54,0),MATCH(Schedules_8760!$F2610,Clg_StPt_Sch_EZ!$C$30:$I$30,0)),"F","C")</f>
        <v>25</v>
      </c>
      <c r="L2610" s="34">
        <f>CONVERT(INDEX(DHW_StPt_Sch_EZ!$C$4:$I$27,MATCH(Schedules_8760!$C2610,DHW_StPt_Sch_EZ!$B$4:$B$27,0),MATCH(Schedules_8760!$F2610,DHW_StPt_Sch_EZ!$C$3:$I$3,0)),"F","C")</f>
        <v>53.333333333333329</v>
      </c>
      <c r="M2610" s="34">
        <f>CONVERT(INDEX(DHW_StPt_Sch_EZ!$C$31:$I$54,MATCH(Schedules_8760!$C2610,DHW_StPt_Sch_EZ!$B$31:$B$54,0),MATCH(Schedules_8760!$F2610,DHW_StPt_Sch_EZ!$C$30:$I$30,0)),"F","C")</f>
        <v>53.333333333333329</v>
      </c>
      <c r="N2610" s="12"/>
      <c r="O2610" s="12"/>
      <c r="P2610" s="12"/>
    </row>
    <row r="2611" spans="1:16" x14ac:dyDescent="0.25">
      <c r="A2611" s="35">
        <v>2610</v>
      </c>
      <c r="B2611" s="89">
        <v>109.7083333333333</v>
      </c>
      <c r="C2611" s="35">
        <f t="shared" si="200"/>
        <v>18</v>
      </c>
      <c r="D2611" s="35">
        <f t="shared" si="203"/>
        <v>109</v>
      </c>
      <c r="E2611" s="35">
        <f t="shared" si="204"/>
        <v>4</v>
      </c>
      <c r="F2611" s="35" t="str">
        <f t="shared" si="201"/>
        <v>Wednesday</v>
      </c>
      <c r="G2611" s="35">
        <f t="shared" si="202"/>
        <v>4</v>
      </c>
      <c r="H2611" s="34">
        <f>CONVERT(INDEX(Htg_StPt_Sch_EZ!$C$4:$I$27,MATCH(Schedules_8760!$C2611,Htg_StPt_Sch_EZ!$B$4:$B$27,0),MATCH(Schedules_8760!$F2611,Htg_StPt_Sch_EZ!$C$3:$I$3,0)),"F","C")</f>
        <v>20.555555555555554</v>
      </c>
      <c r="I2611" s="34">
        <f>CONVERT(INDEX(Htg_StPt_Sch_EZ!$C$31:$I$54,MATCH(Schedules_8760!$C2611,Htg_StPt_Sch_EZ!$B$31:$B$54,0),MATCH(Schedules_8760!$F2611,Htg_StPt_Sch_EZ!$C$30:$I$30,0)),"F","C")</f>
        <v>17.777777777777779</v>
      </c>
      <c r="J2611" s="34">
        <f>CONVERT(INDEX(Clg_StPt_Sch_EZ!$C$4:$I$27,MATCH(Schedules_8760!$C2611,Clg_StPt_Sch_EZ!$B$4:$B$27,0),MATCH(Schedules_8760!$F2611,Clg_StPt_Sch_EZ!$C$3:$I$3,0)),"F","C")</f>
        <v>25.555555555555554</v>
      </c>
      <c r="K2611" s="34">
        <f>CONVERT(INDEX(Clg_StPt_Sch_EZ!$C$31:$I$54,MATCH(Schedules_8760!$C2611,Clg_StPt_Sch_EZ!$B$31:$B$54,0),MATCH(Schedules_8760!$F2611,Clg_StPt_Sch_EZ!$C$30:$I$30,0)),"F","C")</f>
        <v>28.333333333333332</v>
      </c>
      <c r="L2611" s="34">
        <f>CONVERT(INDEX(DHW_StPt_Sch_EZ!$C$4:$I$27,MATCH(Schedules_8760!$C2611,DHW_StPt_Sch_EZ!$B$4:$B$27,0),MATCH(Schedules_8760!$F2611,DHW_StPt_Sch_EZ!$C$3:$I$3,0)),"F","C")</f>
        <v>53.333333333333329</v>
      </c>
      <c r="M2611" s="34">
        <f>CONVERT(INDEX(DHW_StPt_Sch_EZ!$C$31:$I$54,MATCH(Schedules_8760!$C2611,DHW_StPt_Sch_EZ!$B$31:$B$54,0),MATCH(Schedules_8760!$F2611,DHW_StPt_Sch_EZ!$C$30:$I$30,0)),"F","C")</f>
        <v>53.333333333333329</v>
      </c>
      <c r="N2611" s="12"/>
      <c r="O2611" s="12"/>
      <c r="P2611" s="12"/>
    </row>
    <row r="2612" spans="1:16" x14ac:dyDescent="0.25">
      <c r="A2612" s="35">
        <v>2611</v>
      </c>
      <c r="B2612" s="89">
        <v>109.75</v>
      </c>
      <c r="C2612" s="35">
        <f t="shared" si="200"/>
        <v>19</v>
      </c>
      <c r="D2612" s="35">
        <f t="shared" si="203"/>
        <v>109</v>
      </c>
      <c r="E2612" s="35">
        <f t="shared" si="204"/>
        <v>4</v>
      </c>
      <c r="F2612" s="35" t="str">
        <f t="shared" si="201"/>
        <v>Wednesday</v>
      </c>
      <c r="G2612" s="35">
        <f t="shared" si="202"/>
        <v>4</v>
      </c>
      <c r="H2612" s="34">
        <f>CONVERT(INDEX(Htg_StPt_Sch_EZ!$C$4:$I$27,MATCH(Schedules_8760!$C2612,Htg_StPt_Sch_EZ!$B$4:$B$27,0),MATCH(Schedules_8760!$F2612,Htg_StPt_Sch_EZ!$C$3:$I$3,0)),"F","C")</f>
        <v>20.555555555555554</v>
      </c>
      <c r="I2612" s="34">
        <f>CONVERT(INDEX(Htg_StPt_Sch_EZ!$C$31:$I$54,MATCH(Schedules_8760!$C2612,Htg_StPt_Sch_EZ!$B$31:$B$54,0),MATCH(Schedules_8760!$F2612,Htg_StPt_Sch_EZ!$C$30:$I$30,0)),"F","C")</f>
        <v>18.333333333333332</v>
      </c>
      <c r="J2612" s="34">
        <f>CONVERT(INDEX(Clg_StPt_Sch_EZ!$C$4:$I$27,MATCH(Schedules_8760!$C2612,Clg_StPt_Sch_EZ!$B$4:$B$27,0),MATCH(Schedules_8760!$F2612,Clg_StPt_Sch_EZ!$C$3:$I$3,0)),"F","C")</f>
        <v>25.555555555555554</v>
      </c>
      <c r="K2612" s="34">
        <f>CONVERT(INDEX(Clg_StPt_Sch_EZ!$C$31:$I$54,MATCH(Schedules_8760!$C2612,Clg_StPt_Sch_EZ!$B$31:$B$54,0),MATCH(Schedules_8760!$F2612,Clg_StPt_Sch_EZ!$C$30:$I$30,0)),"F","C")</f>
        <v>28.333333333333332</v>
      </c>
      <c r="L2612" s="34">
        <f>CONVERT(INDEX(DHW_StPt_Sch_EZ!$C$4:$I$27,MATCH(Schedules_8760!$C2612,DHW_StPt_Sch_EZ!$B$4:$B$27,0),MATCH(Schedules_8760!$F2612,DHW_StPt_Sch_EZ!$C$3:$I$3,0)),"F","C")</f>
        <v>53.333333333333329</v>
      </c>
      <c r="M2612" s="34">
        <f>CONVERT(INDEX(DHW_StPt_Sch_EZ!$C$31:$I$54,MATCH(Schedules_8760!$C2612,DHW_StPt_Sch_EZ!$B$31:$B$54,0),MATCH(Schedules_8760!$F2612,DHW_StPt_Sch_EZ!$C$30:$I$30,0)),"F","C")</f>
        <v>53.333333333333329</v>
      </c>
      <c r="N2612" s="12"/>
      <c r="O2612" s="12"/>
      <c r="P2612" s="12"/>
    </row>
    <row r="2613" spans="1:16" x14ac:dyDescent="0.25">
      <c r="A2613" s="35">
        <v>2612</v>
      </c>
      <c r="B2613" s="89">
        <v>109.7916666666667</v>
      </c>
      <c r="C2613" s="35">
        <f t="shared" si="200"/>
        <v>20</v>
      </c>
      <c r="D2613" s="35">
        <f t="shared" si="203"/>
        <v>109</v>
      </c>
      <c r="E2613" s="35">
        <f t="shared" si="204"/>
        <v>4</v>
      </c>
      <c r="F2613" s="35" t="str">
        <f t="shared" si="201"/>
        <v>Wednesday</v>
      </c>
      <c r="G2613" s="35">
        <f t="shared" si="202"/>
        <v>4</v>
      </c>
      <c r="H2613" s="34">
        <f>CONVERT(INDEX(Htg_StPt_Sch_EZ!$C$4:$I$27,MATCH(Schedules_8760!$C2613,Htg_StPt_Sch_EZ!$B$4:$B$27,0),MATCH(Schedules_8760!$F2613,Htg_StPt_Sch_EZ!$C$3:$I$3,0)),"F","C")</f>
        <v>20.555555555555554</v>
      </c>
      <c r="I2613" s="34">
        <f>CONVERT(INDEX(Htg_StPt_Sch_EZ!$C$31:$I$54,MATCH(Schedules_8760!$C2613,Htg_StPt_Sch_EZ!$B$31:$B$54,0),MATCH(Schedules_8760!$F2613,Htg_StPt_Sch_EZ!$C$30:$I$30,0)),"F","C")</f>
        <v>18.888888888888889</v>
      </c>
      <c r="J2613" s="34">
        <f>CONVERT(INDEX(Clg_StPt_Sch_EZ!$C$4:$I$27,MATCH(Schedules_8760!$C2613,Clg_StPt_Sch_EZ!$B$4:$B$27,0),MATCH(Schedules_8760!$F2613,Clg_StPt_Sch_EZ!$C$3:$I$3,0)),"F","C")</f>
        <v>25.555555555555554</v>
      </c>
      <c r="K2613" s="34">
        <f>CONVERT(INDEX(Clg_StPt_Sch_EZ!$C$31:$I$54,MATCH(Schedules_8760!$C2613,Clg_StPt_Sch_EZ!$B$31:$B$54,0),MATCH(Schedules_8760!$F2613,Clg_StPt_Sch_EZ!$C$30:$I$30,0)),"F","C")</f>
        <v>28.333333333333332</v>
      </c>
      <c r="L2613" s="34">
        <f>CONVERT(INDEX(DHW_StPt_Sch_EZ!$C$4:$I$27,MATCH(Schedules_8760!$C2613,DHW_StPt_Sch_EZ!$B$4:$B$27,0),MATCH(Schedules_8760!$F2613,DHW_StPt_Sch_EZ!$C$3:$I$3,0)),"F","C")</f>
        <v>53.333333333333329</v>
      </c>
      <c r="M2613" s="34">
        <f>CONVERT(INDEX(DHW_StPt_Sch_EZ!$C$31:$I$54,MATCH(Schedules_8760!$C2613,DHW_StPt_Sch_EZ!$B$31:$B$54,0),MATCH(Schedules_8760!$F2613,DHW_StPt_Sch_EZ!$C$30:$I$30,0)),"F","C")</f>
        <v>53.333333333333329</v>
      </c>
      <c r="N2613" s="12"/>
      <c r="O2613" s="12"/>
      <c r="P2613" s="12"/>
    </row>
    <row r="2614" spans="1:16" x14ac:dyDescent="0.25">
      <c r="A2614" s="35">
        <v>2613</v>
      </c>
      <c r="B2614" s="89">
        <v>109.8333333333333</v>
      </c>
      <c r="C2614" s="35">
        <f t="shared" si="200"/>
        <v>21</v>
      </c>
      <c r="D2614" s="35">
        <f t="shared" si="203"/>
        <v>109</v>
      </c>
      <c r="E2614" s="35">
        <f t="shared" si="204"/>
        <v>4</v>
      </c>
      <c r="F2614" s="35" t="str">
        <f t="shared" si="201"/>
        <v>Wednesday</v>
      </c>
      <c r="G2614" s="35">
        <f t="shared" si="202"/>
        <v>4</v>
      </c>
      <c r="H2614" s="34">
        <f>CONVERT(INDEX(Htg_StPt_Sch_EZ!$C$4:$I$27,MATCH(Schedules_8760!$C2614,Htg_StPt_Sch_EZ!$B$4:$B$27,0),MATCH(Schedules_8760!$F2614,Htg_StPt_Sch_EZ!$C$3:$I$3,0)),"F","C")</f>
        <v>20.555555555555554</v>
      </c>
      <c r="I2614" s="34">
        <f>CONVERT(INDEX(Htg_StPt_Sch_EZ!$C$31:$I$54,MATCH(Schedules_8760!$C2614,Htg_StPt_Sch_EZ!$B$31:$B$54,0),MATCH(Schedules_8760!$F2614,Htg_StPt_Sch_EZ!$C$30:$I$30,0)),"F","C")</f>
        <v>19.444444444444443</v>
      </c>
      <c r="J2614" s="34">
        <f>CONVERT(INDEX(Clg_StPt_Sch_EZ!$C$4:$I$27,MATCH(Schedules_8760!$C2614,Clg_StPt_Sch_EZ!$B$4:$B$27,0),MATCH(Schedules_8760!$F2614,Clg_StPt_Sch_EZ!$C$3:$I$3,0)),"F","C")</f>
        <v>25.555555555555554</v>
      </c>
      <c r="K2614" s="34">
        <f>CONVERT(INDEX(Clg_StPt_Sch_EZ!$C$31:$I$54,MATCH(Schedules_8760!$C2614,Clg_StPt_Sch_EZ!$B$31:$B$54,0),MATCH(Schedules_8760!$F2614,Clg_StPt_Sch_EZ!$C$30:$I$30,0)),"F","C")</f>
        <v>28.333333333333332</v>
      </c>
      <c r="L2614" s="34">
        <f>CONVERT(INDEX(DHW_StPt_Sch_EZ!$C$4:$I$27,MATCH(Schedules_8760!$C2614,DHW_StPt_Sch_EZ!$B$4:$B$27,0),MATCH(Schedules_8760!$F2614,DHW_StPt_Sch_EZ!$C$3:$I$3,0)),"F","C")</f>
        <v>53.333333333333329</v>
      </c>
      <c r="M2614" s="34">
        <f>CONVERT(INDEX(DHW_StPt_Sch_EZ!$C$31:$I$54,MATCH(Schedules_8760!$C2614,DHW_StPt_Sch_EZ!$B$31:$B$54,0),MATCH(Schedules_8760!$F2614,DHW_StPt_Sch_EZ!$C$30:$I$30,0)),"F","C")</f>
        <v>53.333333333333329</v>
      </c>
      <c r="N2614" s="12"/>
      <c r="O2614" s="12"/>
      <c r="P2614" s="12"/>
    </row>
    <row r="2615" spans="1:16" x14ac:dyDescent="0.25">
      <c r="A2615" s="35">
        <v>2614</v>
      </c>
      <c r="B2615" s="89">
        <v>109.875</v>
      </c>
      <c r="C2615" s="35">
        <f t="shared" si="200"/>
        <v>22</v>
      </c>
      <c r="D2615" s="35">
        <f t="shared" si="203"/>
        <v>109</v>
      </c>
      <c r="E2615" s="35">
        <f t="shared" si="204"/>
        <v>4</v>
      </c>
      <c r="F2615" s="35" t="str">
        <f t="shared" si="201"/>
        <v>Wednesday</v>
      </c>
      <c r="G2615" s="35">
        <f t="shared" si="202"/>
        <v>4</v>
      </c>
      <c r="H2615" s="34">
        <f>CONVERT(INDEX(Htg_StPt_Sch_EZ!$C$4:$I$27,MATCH(Schedules_8760!$C2615,Htg_StPt_Sch_EZ!$B$4:$B$27,0),MATCH(Schedules_8760!$F2615,Htg_StPt_Sch_EZ!$C$3:$I$3,0)),"F","C")</f>
        <v>20.555555555555554</v>
      </c>
      <c r="I2615" s="34">
        <f>CONVERT(INDEX(Htg_StPt_Sch_EZ!$C$31:$I$54,MATCH(Schedules_8760!$C2615,Htg_StPt_Sch_EZ!$B$31:$B$54,0),MATCH(Schedules_8760!$F2615,Htg_StPt_Sch_EZ!$C$30:$I$30,0)),"F","C")</f>
        <v>19.444444444444443</v>
      </c>
      <c r="J2615" s="34">
        <f>CONVERT(INDEX(Clg_StPt_Sch_EZ!$C$4:$I$27,MATCH(Schedules_8760!$C2615,Clg_StPt_Sch_EZ!$B$4:$B$27,0),MATCH(Schedules_8760!$F2615,Clg_StPt_Sch_EZ!$C$3:$I$3,0)),"F","C")</f>
        <v>25.555555555555554</v>
      </c>
      <c r="K2615" s="34">
        <f>CONVERT(INDEX(Clg_StPt_Sch_EZ!$C$31:$I$54,MATCH(Schedules_8760!$C2615,Clg_StPt_Sch_EZ!$B$31:$B$54,0),MATCH(Schedules_8760!$F2615,Clg_StPt_Sch_EZ!$C$30:$I$30,0)),"F","C")</f>
        <v>28.333333333333332</v>
      </c>
      <c r="L2615" s="34">
        <f>CONVERT(INDEX(DHW_StPt_Sch_EZ!$C$4:$I$27,MATCH(Schedules_8760!$C2615,DHW_StPt_Sch_EZ!$B$4:$B$27,0),MATCH(Schedules_8760!$F2615,DHW_StPt_Sch_EZ!$C$3:$I$3,0)),"F","C")</f>
        <v>53.333333333333329</v>
      </c>
      <c r="M2615" s="34">
        <f>CONVERT(INDEX(DHW_StPt_Sch_EZ!$C$31:$I$54,MATCH(Schedules_8760!$C2615,DHW_StPt_Sch_EZ!$B$31:$B$54,0),MATCH(Schedules_8760!$F2615,DHW_StPt_Sch_EZ!$C$30:$I$30,0)),"F","C")</f>
        <v>53.333333333333329</v>
      </c>
      <c r="N2615" s="12"/>
      <c r="O2615" s="12"/>
      <c r="P2615" s="12"/>
    </row>
    <row r="2616" spans="1:16" x14ac:dyDescent="0.25">
      <c r="A2616" s="35">
        <v>2615</v>
      </c>
      <c r="B2616" s="89">
        <v>109.9166666666667</v>
      </c>
      <c r="C2616" s="35">
        <f t="shared" si="200"/>
        <v>23</v>
      </c>
      <c r="D2616" s="35">
        <f t="shared" si="203"/>
        <v>109</v>
      </c>
      <c r="E2616" s="35">
        <f t="shared" si="204"/>
        <v>4</v>
      </c>
      <c r="F2616" s="35" t="str">
        <f t="shared" si="201"/>
        <v>Wednesday</v>
      </c>
      <c r="G2616" s="35">
        <f t="shared" si="202"/>
        <v>4</v>
      </c>
      <c r="H2616" s="34">
        <f>CONVERT(INDEX(Htg_StPt_Sch_EZ!$C$4:$I$27,MATCH(Schedules_8760!$C2616,Htg_StPt_Sch_EZ!$B$4:$B$27,0),MATCH(Schedules_8760!$F2616,Htg_StPt_Sch_EZ!$C$3:$I$3,0)),"F","C")</f>
        <v>20.555555555555554</v>
      </c>
      <c r="I2616" s="34">
        <f>CONVERT(INDEX(Htg_StPt_Sch_EZ!$C$31:$I$54,MATCH(Schedules_8760!$C2616,Htg_StPt_Sch_EZ!$B$31:$B$54,0),MATCH(Schedules_8760!$F2616,Htg_StPt_Sch_EZ!$C$30:$I$30,0)),"F","C")</f>
        <v>19.444444444444443</v>
      </c>
      <c r="J2616" s="34">
        <f>CONVERT(INDEX(Clg_StPt_Sch_EZ!$C$4:$I$27,MATCH(Schedules_8760!$C2616,Clg_StPt_Sch_EZ!$B$4:$B$27,0),MATCH(Schedules_8760!$F2616,Clg_StPt_Sch_EZ!$C$3:$I$3,0)),"F","C")</f>
        <v>25.555555555555554</v>
      </c>
      <c r="K2616" s="34">
        <f>CONVERT(INDEX(Clg_StPt_Sch_EZ!$C$31:$I$54,MATCH(Schedules_8760!$C2616,Clg_StPt_Sch_EZ!$B$31:$B$54,0),MATCH(Schedules_8760!$F2616,Clg_StPt_Sch_EZ!$C$30:$I$30,0)),"F","C")</f>
        <v>28.333333333333332</v>
      </c>
      <c r="L2616" s="34">
        <f>CONVERT(INDEX(DHW_StPt_Sch_EZ!$C$4:$I$27,MATCH(Schedules_8760!$C2616,DHW_StPt_Sch_EZ!$B$4:$B$27,0),MATCH(Schedules_8760!$F2616,DHW_StPt_Sch_EZ!$C$3:$I$3,0)),"F","C")</f>
        <v>53.333333333333329</v>
      </c>
      <c r="M2616" s="34">
        <f>CONVERT(INDEX(DHW_StPt_Sch_EZ!$C$31:$I$54,MATCH(Schedules_8760!$C2616,DHW_StPt_Sch_EZ!$B$31:$B$54,0),MATCH(Schedules_8760!$F2616,DHW_StPt_Sch_EZ!$C$30:$I$30,0)),"F","C")</f>
        <v>53.333333333333329</v>
      </c>
      <c r="N2616" s="12"/>
      <c r="O2616" s="12"/>
      <c r="P2616" s="12"/>
    </row>
    <row r="2617" spans="1:16" x14ac:dyDescent="0.25">
      <c r="A2617" s="35">
        <v>2616</v>
      </c>
      <c r="B2617" s="89">
        <v>109.9583333333333</v>
      </c>
      <c r="C2617" s="35">
        <f t="shared" si="200"/>
        <v>24</v>
      </c>
      <c r="D2617" s="35">
        <f t="shared" si="203"/>
        <v>109</v>
      </c>
      <c r="E2617" s="35">
        <f t="shared" si="204"/>
        <v>4</v>
      </c>
      <c r="F2617" s="35" t="str">
        <f t="shared" si="201"/>
        <v>Wednesday</v>
      </c>
      <c r="G2617" s="35">
        <f t="shared" si="202"/>
        <v>4</v>
      </c>
      <c r="H2617" s="34">
        <f>CONVERT(INDEX(Htg_StPt_Sch_EZ!$C$4:$I$27,MATCH(Schedules_8760!$C2617,Htg_StPt_Sch_EZ!$B$4:$B$27,0),MATCH(Schedules_8760!$F2617,Htg_StPt_Sch_EZ!$C$3:$I$3,0)),"F","C")</f>
        <v>20.555555555555554</v>
      </c>
      <c r="I2617" s="34">
        <f>CONVERT(INDEX(Htg_StPt_Sch_EZ!$C$31:$I$54,MATCH(Schedules_8760!$C2617,Htg_StPt_Sch_EZ!$B$31:$B$54,0),MATCH(Schedules_8760!$F2617,Htg_StPt_Sch_EZ!$C$30:$I$30,0)),"F","C")</f>
        <v>19.444444444444443</v>
      </c>
      <c r="J2617" s="34">
        <f>CONVERT(INDEX(Clg_StPt_Sch_EZ!$C$4:$I$27,MATCH(Schedules_8760!$C2617,Clg_StPt_Sch_EZ!$B$4:$B$27,0),MATCH(Schedules_8760!$F2617,Clg_StPt_Sch_EZ!$C$3:$I$3,0)),"F","C")</f>
        <v>25.555555555555554</v>
      </c>
      <c r="K2617" s="34">
        <f>CONVERT(INDEX(Clg_StPt_Sch_EZ!$C$31:$I$54,MATCH(Schedules_8760!$C2617,Clg_StPt_Sch_EZ!$B$31:$B$54,0),MATCH(Schedules_8760!$F2617,Clg_StPt_Sch_EZ!$C$30:$I$30,0)),"F","C")</f>
        <v>28.333333333333332</v>
      </c>
      <c r="L2617" s="34">
        <f>CONVERT(INDEX(DHW_StPt_Sch_EZ!$C$4:$I$27,MATCH(Schedules_8760!$C2617,DHW_StPt_Sch_EZ!$B$4:$B$27,0),MATCH(Schedules_8760!$F2617,DHW_StPt_Sch_EZ!$C$3:$I$3,0)),"F","C")</f>
        <v>53.333333333333329</v>
      </c>
      <c r="M2617" s="34">
        <f>CONVERT(INDEX(DHW_StPt_Sch_EZ!$C$31:$I$54,MATCH(Schedules_8760!$C2617,DHW_StPt_Sch_EZ!$B$31:$B$54,0),MATCH(Schedules_8760!$F2617,DHW_StPt_Sch_EZ!$C$30:$I$30,0)),"F","C")</f>
        <v>53.333333333333329</v>
      </c>
      <c r="N2617" s="12"/>
      <c r="O2617" s="12"/>
      <c r="P2617" s="12"/>
    </row>
    <row r="2618" spans="1:16" x14ac:dyDescent="0.25">
      <c r="A2618" s="35">
        <v>2617</v>
      </c>
      <c r="B2618" s="89">
        <v>110</v>
      </c>
      <c r="C2618" s="35">
        <f t="shared" si="200"/>
        <v>1</v>
      </c>
      <c r="D2618" s="35">
        <f t="shared" si="203"/>
        <v>110</v>
      </c>
      <c r="E2618" s="35">
        <f t="shared" si="204"/>
        <v>5</v>
      </c>
      <c r="F2618" s="35" t="str">
        <f t="shared" si="201"/>
        <v>Thursday</v>
      </c>
      <c r="G2618" s="35">
        <f t="shared" si="202"/>
        <v>4</v>
      </c>
      <c r="H2618" s="34">
        <f>CONVERT(INDEX(Htg_StPt_Sch_EZ!$C$4:$I$27,MATCH(Schedules_8760!$C2618,Htg_StPt_Sch_EZ!$B$4:$B$27,0),MATCH(Schedules_8760!$F2618,Htg_StPt_Sch_EZ!$C$3:$I$3,0)),"F","C")</f>
        <v>20.555555555555554</v>
      </c>
      <c r="I2618" s="34">
        <f>CONVERT(INDEX(Htg_StPt_Sch_EZ!$C$31:$I$54,MATCH(Schedules_8760!$C2618,Htg_StPt_Sch_EZ!$B$31:$B$54,0),MATCH(Schedules_8760!$F2618,Htg_StPt_Sch_EZ!$C$30:$I$30,0)),"F","C")</f>
        <v>19.444444444444443</v>
      </c>
      <c r="J2618" s="34">
        <f>CONVERT(INDEX(Clg_StPt_Sch_EZ!$C$4:$I$27,MATCH(Schedules_8760!$C2618,Clg_StPt_Sch_EZ!$B$4:$B$27,0),MATCH(Schedules_8760!$F2618,Clg_StPt_Sch_EZ!$C$3:$I$3,0)),"F","C")</f>
        <v>25.555555555555554</v>
      </c>
      <c r="K2618" s="34">
        <f>CONVERT(INDEX(Clg_StPt_Sch_EZ!$C$31:$I$54,MATCH(Schedules_8760!$C2618,Clg_StPt_Sch_EZ!$B$31:$B$54,0),MATCH(Schedules_8760!$F2618,Clg_StPt_Sch_EZ!$C$30:$I$30,0)),"F","C")</f>
        <v>28.333333333333332</v>
      </c>
      <c r="L2618" s="34">
        <f>CONVERT(INDEX(DHW_StPt_Sch_EZ!$C$4:$I$27,MATCH(Schedules_8760!$C2618,DHW_StPt_Sch_EZ!$B$4:$B$27,0),MATCH(Schedules_8760!$F2618,DHW_StPt_Sch_EZ!$C$3:$I$3,0)),"F","C")</f>
        <v>53.333333333333329</v>
      </c>
      <c r="M2618" s="34">
        <f>CONVERT(INDEX(DHW_StPt_Sch_EZ!$C$31:$I$54,MATCH(Schedules_8760!$C2618,DHW_StPt_Sch_EZ!$B$31:$B$54,0),MATCH(Schedules_8760!$F2618,DHW_StPt_Sch_EZ!$C$30:$I$30,0)),"F","C")</f>
        <v>53.333333333333329</v>
      </c>
      <c r="N2618" s="12"/>
      <c r="O2618" s="12"/>
      <c r="P2618" s="12"/>
    </row>
    <row r="2619" spans="1:16" x14ac:dyDescent="0.25">
      <c r="A2619" s="35">
        <v>2618</v>
      </c>
      <c r="B2619" s="89">
        <v>110.0416666666667</v>
      </c>
      <c r="C2619" s="35">
        <f t="shared" si="200"/>
        <v>2</v>
      </c>
      <c r="D2619" s="35">
        <f t="shared" si="203"/>
        <v>110</v>
      </c>
      <c r="E2619" s="35">
        <f t="shared" si="204"/>
        <v>5</v>
      </c>
      <c r="F2619" s="35" t="str">
        <f t="shared" si="201"/>
        <v>Thursday</v>
      </c>
      <c r="G2619" s="35">
        <f t="shared" si="202"/>
        <v>4</v>
      </c>
      <c r="H2619" s="34">
        <f>CONVERT(INDEX(Htg_StPt_Sch_EZ!$C$4:$I$27,MATCH(Schedules_8760!$C2619,Htg_StPt_Sch_EZ!$B$4:$B$27,0),MATCH(Schedules_8760!$F2619,Htg_StPt_Sch_EZ!$C$3:$I$3,0)),"F","C")</f>
        <v>20.555555555555554</v>
      </c>
      <c r="I2619" s="34">
        <f>CONVERT(INDEX(Htg_StPt_Sch_EZ!$C$31:$I$54,MATCH(Schedules_8760!$C2619,Htg_StPt_Sch_EZ!$B$31:$B$54,0),MATCH(Schedules_8760!$F2619,Htg_StPt_Sch_EZ!$C$30:$I$30,0)),"F","C")</f>
        <v>19.444444444444443</v>
      </c>
      <c r="J2619" s="34">
        <f>CONVERT(INDEX(Clg_StPt_Sch_EZ!$C$4:$I$27,MATCH(Schedules_8760!$C2619,Clg_StPt_Sch_EZ!$B$4:$B$27,0),MATCH(Schedules_8760!$F2619,Clg_StPt_Sch_EZ!$C$3:$I$3,0)),"F","C")</f>
        <v>25.555555555555554</v>
      </c>
      <c r="K2619" s="34">
        <f>CONVERT(INDEX(Clg_StPt_Sch_EZ!$C$31:$I$54,MATCH(Schedules_8760!$C2619,Clg_StPt_Sch_EZ!$B$31:$B$54,0),MATCH(Schedules_8760!$F2619,Clg_StPt_Sch_EZ!$C$30:$I$30,0)),"F","C")</f>
        <v>28.333333333333332</v>
      </c>
      <c r="L2619" s="34">
        <f>CONVERT(INDEX(DHW_StPt_Sch_EZ!$C$4:$I$27,MATCH(Schedules_8760!$C2619,DHW_StPt_Sch_EZ!$B$4:$B$27,0),MATCH(Schedules_8760!$F2619,DHW_StPt_Sch_EZ!$C$3:$I$3,0)),"F","C")</f>
        <v>53.333333333333329</v>
      </c>
      <c r="M2619" s="34">
        <f>CONVERT(INDEX(DHW_StPt_Sch_EZ!$C$31:$I$54,MATCH(Schedules_8760!$C2619,DHW_StPt_Sch_EZ!$B$31:$B$54,0),MATCH(Schedules_8760!$F2619,DHW_StPt_Sch_EZ!$C$30:$I$30,0)),"F","C")</f>
        <v>53.333333333333329</v>
      </c>
      <c r="N2619" s="12"/>
      <c r="O2619" s="12"/>
      <c r="P2619" s="12"/>
    </row>
    <row r="2620" spans="1:16" x14ac:dyDescent="0.25">
      <c r="A2620" s="35">
        <v>2619</v>
      </c>
      <c r="B2620" s="89">
        <v>110.0833333333333</v>
      </c>
      <c r="C2620" s="35">
        <f t="shared" si="200"/>
        <v>3</v>
      </c>
      <c r="D2620" s="35">
        <f t="shared" si="203"/>
        <v>110</v>
      </c>
      <c r="E2620" s="35">
        <f t="shared" si="204"/>
        <v>5</v>
      </c>
      <c r="F2620" s="35" t="str">
        <f t="shared" si="201"/>
        <v>Thursday</v>
      </c>
      <c r="G2620" s="35">
        <f t="shared" si="202"/>
        <v>4</v>
      </c>
      <c r="H2620" s="34">
        <f>CONVERT(INDEX(Htg_StPt_Sch_EZ!$C$4:$I$27,MATCH(Schedules_8760!$C2620,Htg_StPt_Sch_EZ!$B$4:$B$27,0),MATCH(Schedules_8760!$F2620,Htg_StPt_Sch_EZ!$C$3:$I$3,0)),"F","C")</f>
        <v>20.555555555555554</v>
      </c>
      <c r="I2620" s="34">
        <f>CONVERT(INDEX(Htg_StPt_Sch_EZ!$C$31:$I$54,MATCH(Schedules_8760!$C2620,Htg_StPt_Sch_EZ!$B$31:$B$54,0),MATCH(Schedules_8760!$F2620,Htg_StPt_Sch_EZ!$C$30:$I$30,0)),"F","C")</f>
        <v>19.444444444444443</v>
      </c>
      <c r="J2620" s="34">
        <f>CONVERT(INDEX(Clg_StPt_Sch_EZ!$C$4:$I$27,MATCH(Schedules_8760!$C2620,Clg_StPt_Sch_EZ!$B$4:$B$27,0),MATCH(Schedules_8760!$F2620,Clg_StPt_Sch_EZ!$C$3:$I$3,0)),"F","C")</f>
        <v>25.555555555555554</v>
      </c>
      <c r="K2620" s="34">
        <f>CONVERT(INDEX(Clg_StPt_Sch_EZ!$C$31:$I$54,MATCH(Schedules_8760!$C2620,Clg_StPt_Sch_EZ!$B$31:$B$54,0),MATCH(Schedules_8760!$F2620,Clg_StPt_Sch_EZ!$C$30:$I$30,0)),"F","C")</f>
        <v>28.333333333333332</v>
      </c>
      <c r="L2620" s="34">
        <f>CONVERT(INDEX(DHW_StPt_Sch_EZ!$C$4:$I$27,MATCH(Schedules_8760!$C2620,DHW_StPt_Sch_EZ!$B$4:$B$27,0),MATCH(Schedules_8760!$F2620,DHW_StPt_Sch_EZ!$C$3:$I$3,0)),"F","C")</f>
        <v>53.333333333333329</v>
      </c>
      <c r="M2620" s="34">
        <f>CONVERT(INDEX(DHW_StPt_Sch_EZ!$C$31:$I$54,MATCH(Schedules_8760!$C2620,DHW_StPt_Sch_EZ!$B$31:$B$54,0),MATCH(Schedules_8760!$F2620,DHW_StPt_Sch_EZ!$C$30:$I$30,0)),"F","C")</f>
        <v>53.333333333333329</v>
      </c>
      <c r="N2620" s="12"/>
      <c r="O2620" s="12"/>
      <c r="P2620" s="12"/>
    </row>
    <row r="2621" spans="1:16" x14ac:dyDescent="0.25">
      <c r="A2621" s="35">
        <v>2620</v>
      </c>
      <c r="B2621" s="89">
        <v>110.125</v>
      </c>
      <c r="C2621" s="35">
        <f t="shared" si="200"/>
        <v>4</v>
      </c>
      <c r="D2621" s="35">
        <f t="shared" si="203"/>
        <v>110</v>
      </c>
      <c r="E2621" s="35">
        <f t="shared" si="204"/>
        <v>5</v>
      </c>
      <c r="F2621" s="35" t="str">
        <f t="shared" si="201"/>
        <v>Thursday</v>
      </c>
      <c r="G2621" s="35">
        <f t="shared" si="202"/>
        <v>4</v>
      </c>
      <c r="H2621" s="34">
        <f>CONVERT(INDEX(Htg_StPt_Sch_EZ!$C$4:$I$27,MATCH(Schedules_8760!$C2621,Htg_StPt_Sch_EZ!$B$4:$B$27,0),MATCH(Schedules_8760!$F2621,Htg_StPt_Sch_EZ!$C$3:$I$3,0)),"F","C")</f>
        <v>20.555555555555554</v>
      </c>
      <c r="I2621" s="34">
        <f>CONVERT(INDEX(Htg_StPt_Sch_EZ!$C$31:$I$54,MATCH(Schedules_8760!$C2621,Htg_StPt_Sch_EZ!$B$31:$B$54,0),MATCH(Schedules_8760!$F2621,Htg_StPt_Sch_EZ!$C$30:$I$30,0)),"F","C")</f>
        <v>19.444444444444443</v>
      </c>
      <c r="J2621" s="34">
        <f>CONVERT(INDEX(Clg_StPt_Sch_EZ!$C$4:$I$27,MATCH(Schedules_8760!$C2621,Clg_StPt_Sch_EZ!$B$4:$B$27,0),MATCH(Schedules_8760!$F2621,Clg_StPt_Sch_EZ!$C$3:$I$3,0)),"F","C")</f>
        <v>25.555555555555554</v>
      </c>
      <c r="K2621" s="34">
        <f>CONVERT(INDEX(Clg_StPt_Sch_EZ!$C$31:$I$54,MATCH(Schedules_8760!$C2621,Clg_StPt_Sch_EZ!$B$31:$B$54,0),MATCH(Schedules_8760!$F2621,Clg_StPt_Sch_EZ!$C$30:$I$30,0)),"F","C")</f>
        <v>28.333333333333332</v>
      </c>
      <c r="L2621" s="34">
        <f>CONVERT(INDEX(DHW_StPt_Sch_EZ!$C$4:$I$27,MATCH(Schedules_8760!$C2621,DHW_StPt_Sch_EZ!$B$4:$B$27,0),MATCH(Schedules_8760!$F2621,DHW_StPt_Sch_EZ!$C$3:$I$3,0)),"F","C")</f>
        <v>53.333333333333329</v>
      </c>
      <c r="M2621" s="34">
        <f>CONVERT(INDEX(DHW_StPt_Sch_EZ!$C$31:$I$54,MATCH(Schedules_8760!$C2621,DHW_StPt_Sch_EZ!$B$31:$B$54,0),MATCH(Schedules_8760!$F2621,DHW_StPt_Sch_EZ!$C$30:$I$30,0)),"F","C")</f>
        <v>53.333333333333329</v>
      </c>
      <c r="N2621" s="12"/>
      <c r="O2621" s="12"/>
      <c r="P2621" s="12"/>
    </row>
    <row r="2622" spans="1:16" x14ac:dyDescent="0.25">
      <c r="A2622" s="35">
        <v>2621</v>
      </c>
      <c r="B2622" s="89">
        <v>110.1666666666667</v>
      </c>
      <c r="C2622" s="35">
        <f t="shared" si="200"/>
        <v>5</v>
      </c>
      <c r="D2622" s="35">
        <f t="shared" si="203"/>
        <v>110</v>
      </c>
      <c r="E2622" s="35">
        <f t="shared" si="204"/>
        <v>5</v>
      </c>
      <c r="F2622" s="35" t="str">
        <f t="shared" si="201"/>
        <v>Thursday</v>
      </c>
      <c r="G2622" s="35">
        <f t="shared" si="202"/>
        <v>4</v>
      </c>
      <c r="H2622" s="34">
        <f>CONVERT(INDEX(Htg_StPt_Sch_EZ!$C$4:$I$27,MATCH(Schedules_8760!$C2622,Htg_StPt_Sch_EZ!$B$4:$B$27,0),MATCH(Schedules_8760!$F2622,Htg_StPt_Sch_EZ!$C$3:$I$3,0)),"F","C")</f>
        <v>20.555555555555554</v>
      </c>
      <c r="I2622" s="34">
        <f>CONVERT(INDEX(Htg_StPt_Sch_EZ!$C$31:$I$54,MATCH(Schedules_8760!$C2622,Htg_StPt_Sch_EZ!$B$31:$B$54,0),MATCH(Schedules_8760!$F2622,Htg_StPt_Sch_EZ!$C$30:$I$30,0)),"F","C")</f>
        <v>19.444444444444443</v>
      </c>
      <c r="J2622" s="34">
        <f>CONVERT(INDEX(Clg_StPt_Sch_EZ!$C$4:$I$27,MATCH(Schedules_8760!$C2622,Clg_StPt_Sch_EZ!$B$4:$B$27,0),MATCH(Schedules_8760!$F2622,Clg_StPt_Sch_EZ!$C$3:$I$3,0)),"F","C")</f>
        <v>25.555555555555554</v>
      </c>
      <c r="K2622" s="34">
        <f>CONVERT(INDEX(Clg_StPt_Sch_EZ!$C$31:$I$54,MATCH(Schedules_8760!$C2622,Clg_StPt_Sch_EZ!$B$31:$B$54,0),MATCH(Schedules_8760!$F2622,Clg_StPt_Sch_EZ!$C$30:$I$30,0)),"F","C")</f>
        <v>28.333333333333332</v>
      </c>
      <c r="L2622" s="34">
        <f>CONVERT(INDEX(DHW_StPt_Sch_EZ!$C$4:$I$27,MATCH(Schedules_8760!$C2622,DHW_StPt_Sch_EZ!$B$4:$B$27,0),MATCH(Schedules_8760!$F2622,DHW_StPt_Sch_EZ!$C$3:$I$3,0)),"F","C")</f>
        <v>53.333333333333329</v>
      </c>
      <c r="M2622" s="34">
        <f>CONVERT(INDEX(DHW_StPt_Sch_EZ!$C$31:$I$54,MATCH(Schedules_8760!$C2622,DHW_StPt_Sch_EZ!$B$31:$B$54,0),MATCH(Schedules_8760!$F2622,DHW_StPt_Sch_EZ!$C$30:$I$30,0)),"F","C")</f>
        <v>53.333333333333329</v>
      </c>
      <c r="N2622" s="12"/>
      <c r="O2622" s="12"/>
      <c r="P2622" s="12"/>
    </row>
    <row r="2623" spans="1:16" x14ac:dyDescent="0.25">
      <c r="A2623" s="35">
        <v>2622</v>
      </c>
      <c r="B2623" s="89">
        <v>110.2083333333333</v>
      </c>
      <c r="C2623" s="35">
        <f t="shared" si="200"/>
        <v>6</v>
      </c>
      <c r="D2623" s="35">
        <f t="shared" si="203"/>
        <v>110</v>
      </c>
      <c r="E2623" s="35">
        <f t="shared" si="204"/>
        <v>5</v>
      </c>
      <c r="F2623" s="35" t="str">
        <f t="shared" si="201"/>
        <v>Thursday</v>
      </c>
      <c r="G2623" s="35">
        <f t="shared" si="202"/>
        <v>4</v>
      </c>
      <c r="H2623" s="34">
        <f>CONVERT(INDEX(Htg_StPt_Sch_EZ!$C$4:$I$27,MATCH(Schedules_8760!$C2623,Htg_StPt_Sch_EZ!$B$4:$B$27,0),MATCH(Schedules_8760!$F2623,Htg_StPt_Sch_EZ!$C$3:$I$3,0)),"F","C")</f>
        <v>20.555555555555554</v>
      </c>
      <c r="I2623" s="34">
        <f>CONVERT(INDEX(Htg_StPt_Sch_EZ!$C$31:$I$54,MATCH(Schedules_8760!$C2623,Htg_StPt_Sch_EZ!$B$31:$B$54,0),MATCH(Schedules_8760!$F2623,Htg_StPt_Sch_EZ!$C$30:$I$30,0)),"F","C")</f>
        <v>19.444444444444443</v>
      </c>
      <c r="J2623" s="34">
        <f>CONVERT(INDEX(Clg_StPt_Sch_EZ!$C$4:$I$27,MATCH(Schedules_8760!$C2623,Clg_StPt_Sch_EZ!$B$4:$B$27,0),MATCH(Schedules_8760!$F2623,Clg_StPt_Sch_EZ!$C$3:$I$3,0)),"F","C")</f>
        <v>25.555555555555554</v>
      </c>
      <c r="K2623" s="34">
        <f>CONVERT(INDEX(Clg_StPt_Sch_EZ!$C$31:$I$54,MATCH(Schedules_8760!$C2623,Clg_StPt_Sch_EZ!$B$31:$B$54,0),MATCH(Schedules_8760!$F2623,Clg_StPt_Sch_EZ!$C$30:$I$30,0)),"F","C")</f>
        <v>28.333333333333332</v>
      </c>
      <c r="L2623" s="34">
        <f>CONVERT(INDEX(DHW_StPt_Sch_EZ!$C$4:$I$27,MATCH(Schedules_8760!$C2623,DHW_StPt_Sch_EZ!$B$4:$B$27,0),MATCH(Schedules_8760!$F2623,DHW_StPt_Sch_EZ!$C$3:$I$3,0)),"F","C")</f>
        <v>53.333333333333329</v>
      </c>
      <c r="M2623" s="34">
        <f>CONVERT(INDEX(DHW_StPt_Sch_EZ!$C$31:$I$54,MATCH(Schedules_8760!$C2623,DHW_StPt_Sch_EZ!$B$31:$B$54,0),MATCH(Schedules_8760!$F2623,DHW_StPt_Sch_EZ!$C$30:$I$30,0)),"F","C")</f>
        <v>53.333333333333329</v>
      </c>
      <c r="N2623" s="12"/>
      <c r="O2623" s="12"/>
      <c r="P2623" s="12"/>
    </row>
    <row r="2624" spans="1:16" x14ac:dyDescent="0.25">
      <c r="A2624" s="35">
        <v>2623</v>
      </c>
      <c r="B2624" s="89">
        <v>110.25</v>
      </c>
      <c r="C2624" s="35">
        <f t="shared" si="200"/>
        <v>7</v>
      </c>
      <c r="D2624" s="35">
        <f t="shared" si="203"/>
        <v>110</v>
      </c>
      <c r="E2624" s="35">
        <f t="shared" si="204"/>
        <v>5</v>
      </c>
      <c r="F2624" s="35" t="str">
        <f t="shared" si="201"/>
        <v>Thursday</v>
      </c>
      <c r="G2624" s="35">
        <f t="shared" si="202"/>
        <v>4</v>
      </c>
      <c r="H2624" s="34">
        <f>CONVERT(INDEX(Htg_StPt_Sch_EZ!$C$4:$I$27,MATCH(Schedules_8760!$C2624,Htg_StPt_Sch_EZ!$B$4:$B$27,0),MATCH(Schedules_8760!$F2624,Htg_StPt_Sch_EZ!$C$3:$I$3,0)),"F","C")</f>
        <v>20.555555555555554</v>
      </c>
      <c r="I2624" s="34">
        <f>CONVERT(INDEX(Htg_StPt_Sch_EZ!$C$31:$I$54,MATCH(Schedules_8760!$C2624,Htg_StPt_Sch_EZ!$B$31:$B$54,0),MATCH(Schedules_8760!$F2624,Htg_StPt_Sch_EZ!$C$30:$I$30,0)),"F","C")</f>
        <v>19.444444444444443</v>
      </c>
      <c r="J2624" s="34">
        <f>CONVERT(INDEX(Clg_StPt_Sch_EZ!$C$4:$I$27,MATCH(Schedules_8760!$C2624,Clg_StPt_Sch_EZ!$B$4:$B$27,0),MATCH(Schedules_8760!$F2624,Clg_StPt_Sch_EZ!$C$3:$I$3,0)),"F","C")</f>
        <v>25.555555555555554</v>
      </c>
      <c r="K2624" s="34">
        <f>CONVERT(INDEX(Clg_StPt_Sch_EZ!$C$31:$I$54,MATCH(Schedules_8760!$C2624,Clg_StPt_Sch_EZ!$B$31:$B$54,0),MATCH(Schedules_8760!$F2624,Clg_StPt_Sch_EZ!$C$30:$I$30,0)),"F","C")</f>
        <v>28.333333333333332</v>
      </c>
      <c r="L2624" s="34">
        <f>CONVERT(INDEX(DHW_StPt_Sch_EZ!$C$4:$I$27,MATCH(Schedules_8760!$C2624,DHW_StPt_Sch_EZ!$B$4:$B$27,0),MATCH(Schedules_8760!$F2624,DHW_StPt_Sch_EZ!$C$3:$I$3,0)),"F","C")</f>
        <v>53.333333333333329</v>
      </c>
      <c r="M2624" s="34">
        <f>CONVERT(INDEX(DHW_StPt_Sch_EZ!$C$31:$I$54,MATCH(Schedules_8760!$C2624,DHW_StPt_Sch_EZ!$B$31:$B$54,0),MATCH(Schedules_8760!$F2624,DHW_StPt_Sch_EZ!$C$30:$I$30,0)),"F","C")</f>
        <v>53.333333333333329</v>
      </c>
      <c r="N2624" s="12"/>
      <c r="O2624" s="12"/>
      <c r="P2624" s="12"/>
    </row>
    <row r="2625" spans="1:16" x14ac:dyDescent="0.25">
      <c r="A2625" s="35">
        <v>2624</v>
      </c>
      <c r="B2625" s="89">
        <v>110.2916666666667</v>
      </c>
      <c r="C2625" s="35">
        <f t="shared" si="200"/>
        <v>8</v>
      </c>
      <c r="D2625" s="35">
        <f t="shared" si="203"/>
        <v>110</v>
      </c>
      <c r="E2625" s="35">
        <f t="shared" si="204"/>
        <v>5</v>
      </c>
      <c r="F2625" s="35" t="str">
        <f t="shared" si="201"/>
        <v>Thursday</v>
      </c>
      <c r="G2625" s="35">
        <f t="shared" si="202"/>
        <v>4</v>
      </c>
      <c r="H2625" s="34">
        <f>CONVERT(INDEX(Htg_StPt_Sch_EZ!$C$4:$I$27,MATCH(Schedules_8760!$C2625,Htg_StPt_Sch_EZ!$B$4:$B$27,0),MATCH(Schedules_8760!$F2625,Htg_StPt_Sch_EZ!$C$3:$I$3,0)),"F","C")</f>
        <v>20.555555555555554</v>
      </c>
      <c r="I2625" s="34">
        <f>CONVERT(INDEX(Htg_StPt_Sch_EZ!$C$31:$I$54,MATCH(Schedules_8760!$C2625,Htg_StPt_Sch_EZ!$B$31:$B$54,0),MATCH(Schedules_8760!$F2625,Htg_StPt_Sch_EZ!$C$30:$I$30,0)),"F","C")</f>
        <v>19.444444444444443</v>
      </c>
      <c r="J2625" s="34">
        <f>CONVERT(INDEX(Clg_StPt_Sch_EZ!$C$4:$I$27,MATCH(Schedules_8760!$C2625,Clg_StPt_Sch_EZ!$B$4:$B$27,0),MATCH(Schedules_8760!$F2625,Clg_StPt_Sch_EZ!$C$3:$I$3,0)),"F","C")</f>
        <v>25.555555555555554</v>
      </c>
      <c r="K2625" s="34">
        <f>CONVERT(INDEX(Clg_StPt_Sch_EZ!$C$31:$I$54,MATCH(Schedules_8760!$C2625,Clg_StPt_Sch_EZ!$B$31:$B$54,0),MATCH(Schedules_8760!$F2625,Clg_StPt_Sch_EZ!$C$30:$I$30,0)),"F","C")</f>
        <v>25</v>
      </c>
      <c r="L2625" s="34">
        <f>CONVERT(INDEX(DHW_StPt_Sch_EZ!$C$4:$I$27,MATCH(Schedules_8760!$C2625,DHW_StPt_Sch_EZ!$B$4:$B$27,0),MATCH(Schedules_8760!$F2625,DHW_StPt_Sch_EZ!$C$3:$I$3,0)),"F","C")</f>
        <v>53.333333333333329</v>
      </c>
      <c r="M2625" s="34">
        <f>CONVERT(INDEX(DHW_StPt_Sch_EZ!$C$31:$I$54,MATCH(Schedules_8760!$C2625,DHW_StPt_Sch_EZ!$B$31:$B$54,0),MATCH(Schedules_8760!$F2625,DHW_StPt_Sch_EZ!$C$30:$I$30,0)),"F","C")</f>
        <v>53.333333333333329</v>
      </c>
      <c r="N2625" s="12"/>
      <c r="O2625" s="12"/>
      <c r="P2625" s="12"/>
    </row>
    <row r="2626" spans="1:16" x14ac:dyDescent="0.25">
      <c r="A2626" s="35">
        <v>2625</v>
      </c>
      <c r="B2626" s="89">
        <v>110.3333333333333</v>
      </c>
      <c r="C2626" s="35">
        <f t="shared" ref="C2626:C2689" si="205">HOUR(B2626)+1</f>
        <v>9</v>
      </c>
      <c r="D2626" s="35">
        <f t="shared" si="203"/>
        <v>110</v>
      </c>
      <c r="E2626" s="35">
        <f t="shared" si="204"/>
        <v>5</v>
      </c>
      <c r="F2626" s="35" t="str">
        <f t="shared" ref="F2626:F2689" si="206">IF(E2626=1,"Sunday",IF(E2626=2,"Monday",IF(E2626=3,"Tuesday",IF(E2626=4,"Wednesday",IF(E2626=5,"Thursday",IF(E2626=6,"Friday","Saturday"))))))</f>
        <v>Thursday</v>
      </c>
      <c r="G2626" s="35">
        <f t="shared" ref="G2626:G2689" si="207">MONTH(B2626)</f>
        <v>4</v>
      </c>
      <c r="H2626" s="34">
        <f>CONVERT(INDEX(Htg_StPt_Sch_EZ!$C$4:$I$27,MATCH(Schedules_8760!$C2626,Htg_StPt_Sch_EZ!$B$4:$B$27,0),MATCH(Schedules_8760!$F2626,Htg_StPt_Sch_EZ!$C$3:$I$3,0)),"F","C")</f>
        <v>20.555555555555554</v>
      </c>
      <c r="I2626" s="34">
        <f>CONVERT(INDEX(Htg_StPt_Sch_EZ!$C$31:$I$54,MATCH(Schedules_8760!$C2626,Htg_StPt_Sch_EZ!$B$31:$B$54,0),MATCH(Schedules_8760!$F2626,Htg_StPt_Sch_EZ!$C$30:$I$30,0)),"F","C")</f>
        <v>19.444444444444443</v>
      </c>
      <c r="J2626" s="34">
        <f>CONVERT(INDEX(Clg_StPt_Sch_EZ!$C$4:$I$27,MATCH(Schedules_8760!$C2626,Clg_StPt_Sch_EZ!$B$4:$B$27,0),MATCH(Schedules_8760!$F2626,Clg_StPt_Sch_EZ!$C$3:$I$3,0)),"F","C")</f>
        <v>25.555555555555554</v>
      </c>
      <c r="K2626" s="34">
        <f>CONVERT(INDEX(Clg_StPt_Sch_EZ!$C$31:$I$54,MATCH(Schedules_8760!$C2626,Clg_StPt_Sch_EZ!$B$31:$B$54,0),MATCH(Schedules_8760!$F2626,Clg_StPt_Sch_EZ!$C$30:$I$30,0)),"F","C")</f>
        <v>25</v>
      </c>
      <c r="L2626" s="34">
        <f>CONVERT(INDEX(DHW_StPt_Sch_EZ!$C$4:$I$27,MATCH(Schedules_8760!$C2626,DHW_StPt_Sch_EZ!$B$4:$B$27,0),MATCH(Schedules_8760!$F2626,DHW_StPt_Sch_EZ!$C$3:$I$3,0)),"F","C")</f>
        <v>53.333333333333329</v>
      </c>
      <c r="M2626" s="34">
        <f>CONVERT(INDEX(DHW_StPt_Sch_EZ!$C$31:$I$54,MATCH(Schedules_8760!$C2626,DHW_StPt_Sch_EZ!$B$31:$B$54,0),MATCH(Schedules_8760!$F2626,DHW_StPt_Sch_EZ!$C$30:$I$30,0)),"F","C")</f>
        <v>53.333333333333329</v>
      </c>
      <c r="N2626" s="12"/>
      <c r="O2626" s="12"/>
      <c r="P2626" s="12"/>
    </row>
    <row r="2627" spans="1:16" x14ac:dyDescent="0.25">
      <c r="A2627" s="35">
        <v>2626</v>
      </c>
      <c r="B2627" s="89">
        <v>110.375</v>
      </c>
      <c r="C2627" s="35">
        <f t="shared" si="205"/>
        <v>10</v>
      </c>
      <c r="D2627" s="35">
        <f t="shared" ref="D2627:D2690" si="208">IF(C2627=1,D2626+1,D2626)</f>
        <v>110</v>
      </c>
      <c r="E2627" s="35">
        <f t="shared" ref="E2627:E2690" si="209">IF(AND(C2627=1,E2626=7),1,IF(C2627=1,E2626+1,E2626))</f>
        <v>5</v>
      </c>
      <c r="F2627" s="35" t="str">
        <f t="shared" si="206"/>
        <v>Thursday</v>
      </c>
      <c r="G2627" s="35">
        <f t="shared" si="207"/>
        <v>4</v>
      </c>
      <c r="H2627" s="34">
        <f>CONVERT(INDEX(Htg_StPt_Sch_EZ!$C$4:$I$27,MATCH(Schedules_8760!$C2627,Htg_StPt_Sch_EZ!$B$4:$B$27,0),MATCH(Schedules_8760!$F2627,Htg_StPt_Sch_EZ!$C$3:$I$3,0)),"F","C")</f>
        <v>20.555555555555554</v>
      </c>
      <c r="I2627" s="34">
        <f>CONVERT(INDEX(Htg_StPt_Sch_EZ!$C$31:$I$54,MATCH(Schedules_8760!$C2627,Htg_StPt_Sch_EZ!$B$31:$B$54,0),MATCH(Schedules_8760!$F2627,Htg_StPt_Sch_EZ!$C$30:$I$30,0)),"F","C")</f>
        <v>19.444444444444443</v>
      </c>
      <c r="J2627" s="34">
        <f>CONVERT(INDEX(Clg_StPt_Sch_EZ!$C$4:$I$27,MATCH(Schedules_8760!$C2627,Clg_StPt_Sch_EZ!$B$4:$B$27,0),MATCH(Schedules_8760!$F2627,Clg_StPt_Sch_EZ!$C$3:$I$3,0)),"F","C")</f>
        <v>25.555555555555554</v>
      </c>
      <c r="K2627" s="34">
        <f>CONVERT(INDEX(Clg_StPt_Sch_EZ!$C$31:$I$54,MATCH(Schedules_8760!$C2627,Clg_StPt_Sch_EZ!$B$31:$B$54,0),MATCH(Schedules_8760!$F2627,Clg_StPt_Sch_EZ!$C$30:$I$30,0)),"F","C")</f>
        <v>25</v>
      </c>
      <c r="L2627" s="34">
        <f>CONVERT(INDEX(DHW_StPt_Sch_EZ!$C$4:$I$27,MATCH(Schedules_8760!$C2627,DHW_StPt_Sch_EZ!$B$4:$B$27,0),MATCH(Schedules_8760!$F2627,DHW_StPt_Sch_EZ!$C$3:$I$3,0)),"F","C")</f>
        <v>53.333333333333329</v>
      </c>
      <c r="M2627" s="34">
        <f>CONVERT(INDEX(DHW_StPt_Sch_EZ!$C$31:$I$54,MATCH(Schedules_8760!$C2627,DHW_StPt_Sch_EZ!$B$31:$B$54,0),MATCH(Schedules_8760!$F2627,DHW_StPt_Sch_EZ!$C$30:$I$30,0)),"F","C")</f>
        <v>53.333333333333329</v>
      </c>
      <c r="N2627" s="12"/>
      <c r="O2627" s="12"/>
      <c r="P2627" s="12"/>
    </row>
    <row r="2628" spans="1:16" x14ac:dyDescent="0.25">
      <c r="A2628" s="35">
        <v>2627</v>
      </c>
      <c r="B2628" s="89">
        <v>110.4166666666667</v>
      </c>
      <c r="C2628" s="35">
        <f t="shared" si="205"/>
        <v>11</v>
      </c>
      <c r="D2628" s="35">
        <f t="shared" si="208"/>
        <v>110</v>
      </c>
      <c r="E2628" s="35">
        <f t="shared" si="209"/>
        <v>5</v>
      </c>
      <c r="F2628" s="35" t="str">
        <f t="shared" si="206"/>
        <v>Thursday</v>
      </c>
      <c r="G2628" s="35">
        <f t="shared" si="207"/>
        <v>4</v>
      </c>
      <c r="H2628" s="34">
        <f>CONVERT(INDEX(Htg_StPt_Sch_EZ!$C$4:$I$27,MATCH(Schedules_8760!$C2628,Htg_StPt_Sch_EZ!$B$4:$B$27,0),MATCH(Schedules_8760!$F2628,Htg_StPt_Sch_EZ!$C$3:$I$3,0)),"F","C")</f>
        <v>20.555555555555554</v>
      </c>
      <c r="I2628" s="34">
        <f>CONVERT(INDEX(Htg_StPt_Sch_EZ!$C$31:$I$54,MATCH(Schedules_8760!$C2628,Htg_StPt_Sch_EZ!$B$31:$B$54,0),MATCH(Schedules_8760!$F2628,Htg_StPt_Sch_EZ!$C$30:$I$30,0)),"F","C")</f>
        <v>19.444444444444443</v>
      </c>
      <c r="J2628" s="34">
        <f>CONVERT(INDEX(Clg_StPt_Sch_EZ!$C$4:$I$27,MATCH(Schedules_8760!$C2628,Clg_StPt_Sch_EZ!$B$4:$B$27,0),MATCH(Schedules_8760!$F2628,Clg_StPt_Sch_EZ!$C$3:$I$3,0)),"F","C")</f>
        <v>25.555555555555554</v>
      </c>
      <c r="K2628" s="34">
        <f>CONVERT(INDEX(Clg_StPt_Sch_EZ!$C$31:$I$54,MATCH(Schedules_8760!$C2628,Clg_StPt_Sch_EZ!$B$31:$B$54,0),MATCH(Schedules_8760!$F2628,Clg_StPt_Sch_EZ!$C$30:$I$30,0)),"F","C")</f>
        <v>25</v>
      </c>
      <c r="L2628" s="34">
        <f>CONVERT(INDEX(DHW_StPt_Sch_EZ!$C$4:$I$27,MATCH(Schedules_8760!$C2628,DHW_StPt_Sch_EZ!$B$4:$B$27,0),MATCH(Schedules_8760!$F2628,DHW_StPt_Sch_EZ!$C$3:$I$3,0)),"F","C")</f>
        <v>53.333333333333329</v>
      </c>
      <c r="M2628" s="34">
        <f>CONVERT(INDEX(DHW_StPt_Sch_EZ!$C$31:$I$54,MATCH(Schedules_8760!$C2628,DHW_StPt_Sch_EZ!$B$31:$B$54,0),MATCH(Schedules_8760!$F2628,DHW_StPt_Sch_EZ!$C$30:$I$30,0)),"F","C")</f>
        <v>53.333333333333329</v>
      </c>
      <c r="N2628" s="12"/>
      <c r="O2628" s="12"/>
      <c r="P2628" s="12"/>
    </row>
    <row r="2629" spans="1:16" x14ac:dyDescent="0.25">
      <c r="A2629" s="35">
        <v>2628</v>
      </c>
      <c r="B2629" s="89">
        <v>110.4583333333333</v>
      </c>
      <c r="C2629" s="35">
        <f t="shared" si="205"/>
        <v>12</v>
      </c>
      <c r="D2629" s="35">
        <f t="shared" si="208"/>
        <v>110</v>
      </c>
      <c r="E2629" s="35">
        <f t="shared" si="209"/>
        <v>5</v>
      </c>
      <c r="F2629" s="35" t="str">
        <f t="shared" si="206"/>
        <v>Thursday</v>
      </c>
      <c r="G2629" s="35">
        <f t="shared" si="207"/>
        <v>4</v>
      </c>
      <c r="H2629" s="34">
        <f>CONVERT(INDEX(Htg_StPt_Sch_EZ!$C$4:$I$27,MATCH(Schedules_8760!$C2629,Htg_StPt_Sch_EZ!$B$4:$B$27,0),MATCH(Schedules_8760!$F2629,Htg_StPt_Sch_EZ!$C$3:$I$3,0)),"F","C")</f>
        <v>20.555555555555554</v>
      </c>
      <c r="I2629" s="34">
        <f>CONVERT(INDEX(Htg_StPt_Sch_EZ!$C$31:$I$54,MATCH(Schedules_8760!$C2629,Htg_StPt_Sch_EZ!$B$31:$B$54,0),MATCH(Schedules_8760!$F2629,Htg_StPt_Sch_EZ!$C$30:$I$30,0)),"F","C")</f>
        <v>19.444444444444443</v>
      </c>
      <c r="J2629" s="34">
        <f>CONVERT(INDEX(Clg_StPt_Sch_EZ!$C$4:$I$27,MATCH(Schedules_8760!$C2629,Clg_StPt_Sch_EZ!$B$4:$B$27,0),MATCH(Schedules_8760!$F2629,Clg_StPt_Sch_EZ!$C$3:$I$3,0)),"F","C")</f>
        <v>25.555555555555554</v>
      </c>
      <c r="K2629" s="34">
        <f>CONVERT(INDEX(Clg_StPt_Sch_EZ!$C$31:$I$54,MATCH(Schedules_8760!$C2629,Clg_StPt_Sch_EZ!$B$31:$B$54,0),MATCH(Schedules_8760!$F2629,Clg_StPt_Sch_EZ!$C$30:$I$30,0)),"F","C")</f>
        <v>25</v>
      </c>
      <c r="L2629" s="34">
        <f>CONVERT(INDEX(DHW_StPt_Sch_EZ!$C$4:$I$27,MATCH(Schedules_8760!$C2629,DHW_StPt_Sch_EZ!$B$4:$B$27,0),MATCH(Schedules_8760!$F2629,DHW_StPt_Sch_EZ!$C$3:$I$3,0)),"F","C")</f>
        <v>53.333333333333329</v>
      </c>
      <c r="M2629" s="34">
        <f>CONVERT(INDEX(DHW_StPt_Sch_EZ!$C$31:$I$54,MATCH(Schedules_8760!$C2629,DHW_StPt_Sch_EZ!$B$31:$B$54,0),MATCH(Schedules_8760!$F2629,DHW_StPt_Sch_EZ!$C$30:$I$30,0)),"F","C")</f>
        <v>53.333333333333329</v>
      </c>
      <c r="N2629" s="12"/>
      <c r="O2629" s="12"/>
      <c r="P2629" s="12"/>
    </row>
    <row r="2630" spans="1:16" x14ac:dyDescent="0.25">
      <c r="A2630" s="35">
        <v>2629</v>
      </c>
      <c r="B2630" s="89">
        <v>110.5</v>
      </c>
      <c r="C2630" s="35">
        <f t="shared" si="205"/>
        <v>13</v>
      </c>
      <c r="D2630" s="35">
        <f t="shared" si="208"/>
        <v>110</v>
      </c>
      <c r="E2630" s="35">
        <f t="shared" si="209"/>
        <v>5</v>
      </c>
      <c r="F2630" s="35" t="str">
        <f t="shared" si="206"/>
        <v>Thursday</v>
      </c>
      <c r="G2630" s="35">
        <f t="shared" si="207"/>
        <v>4</v>
      </c>
      <c r="H2630" s="34">
        <f>CONVERT(INDEX(Htg_StPt_Sch_EZ!$C$4:$I$27,MATCH(Schedules_8760!$C2630,Htg_StPt_Sch_EZ!$B$4:$B$27,0),MATCH(Schedules_8760!$F2630,Htg_StPt_Sch_EZ!$C$3:$I$3,0)),"F","C")</f>
        <v>20.555555555555554</v>
      </c>
      <c r="I2630" s="34">
        <f>CONVERT(INDEX(Htg_StPt_Sch_EZ!$C$31:$I$54,MATCH(Schedules_8760!$C2630,Htg_StPt_Sch_EZ!$B$31:$B$54,0),MATCH(Schedules_8760!$F2630,Htg_StPt_Sch_EZ!$C$30:$I$30,0)),"F","C")</f>
        <v>19.444444444444443</v>
      </c>
      <c r="J2630" s="34">
        <f>CONVERT(INDEX(Clg_StPt_Sch_EZ!$C$4:$I$27,MATCH(Schedules_8760!$C2630,Clg_StPt_Sch_EZ!$B$4:$B$27,0),MATCH(Schedules_8760!$F2630,Clg_StPt_Sch_EZ!$C$3:$I$3,0)),"F","C")</f>
        <v>25.555555555555554</v>
      </c>
      <c r="K2630" s="34">
        <f>CONVERT(INDEX(Clg_StPt_Sch_EZ!$C$31:$I$54,MATCH(Schedules_8760!$C2630,Clg_StPt_Sch_EZ!$B$31:$B$54,0),MATCH(Schedules_8760!$F2630,Clg_StPt_Sch_EZ!$C$30:$I$30,0)),"F","C")</f>
        <v>25</v>
      </c>
      <c r="L2630" s="34">
        <f>CONVERT(INDEX(DHW_StPt_Sch_EZ!$C$4:$I$27,MATCH(Schedules_8760!$C2630,DHW_StPt_Sch_EZ!$B$4:$B$27,0),MATCH(Schedules_8760!$F2630,DHW_StPt_Sch_EZ!$C$3:$I$3,0)),"F","C")</f>
        <v>53.333333333333329</v>
      </c>
      <c r="M2630" s="34">
        <f>CONVERT(INDEX(DHW_StPt_Sch_EZ!$C$31:$I$54,MATCH(Schedules_8760!$C2630,DHW_StPt_Sch_EZ!$B$31:$B$54,0),MATCH(Schedules_8760!$F2630,DHW_StPt_Sch_EZ!$C$30:$I$30,0)),"F","C")</f>
        <v>53.333333333333329</v>
      </c>
      <c r="N2630" s="12"/>
      <c r="O2630" s="12"/>
      <c r="P2630" s="12"/>
    </row>
    <row r="2631" spans="1:16" x14ac:dyDescent="0.25">
      <c r="A2631" s="35">
        <v>2630</v>
      </c>
      <c r="B2631" s="89">
        <v>110.5416666666667</v>
      </c>
      <c r="C2631" s="35">
        <f t="shared" si="205"/>
        <v>14</v>
      </c>
      <c r="D2631" s="35">
        <f t="shared" si="208"/>
        <v>110</v>
      </c>
      <c r="E2631" s="35">
        <f t="shared" si="209"/>
        <v>5</v>
      </c>
      <c r="F2631" s="35" t="str">
        <f t="shared" si="206"/>
        <v>Thursday</v>
      </c>
      <c r="G2631" s="35">
        <f t="shared" si="207"/>
        <v>4</v>
      </c>
      <c r="H2631" s="34">
        <f>CONVERT(INDEX(Htg_StPt_Sch_EZ!$C$4:$I$27,MATCH(Schedules_8760!$C2631,Htg_StPt_Sch_EZ!$B$4:$B$27,0),MATCH(Schedules_8760!$F2631,Htg_StPt_Sch_EZ!$C$3:$I$3,0)),"F","C")</f>
        <v>20.555555555555554</v>
      </c>
      <c r="I2631" s="34">
        <f>CONVERT(INDEX(Htg_StPt_Sch_EZ!$C$31:$I$54,MATCH(Schedules_8760!$C2631,Htg_StPt_Sch_EZ!$B$31:$B$54,0),MATCH(Schedules_8760!$F2631,Htg_StPt_Sch_EZ!$C$30:$I$30,0)),"F","C")</f>
        <v>19.444444444444443</v>
      </c>
      <c r="J2631" s="34">
        <f>CONVERT(INDEX(Clg_StPt_Sch_EZ!$C$4:$I$27,MATCH(Schedules_8760!$C2631,Clg_StPt_Sch_EZ!$B$4:$B$27,0),MATCH(Schedules_8760!$F2631,Clg_StPt_Sch_EZ!$C$3:$I$3,0)),"F","C")</f>
        <v>25.555555555555554</v>
      </c>
      <c r="K2631" s="34">
        <f>CONVERT(INDEX(Clg_StPt_Sch_EZ!$C$31:$I$54,MATCH(Schedules_8760!$C2631,Clg_StPt_Sch_EZ!$B$31:$B$54,0),MATCH(Schedules_8760!$F2631,Clg_StPt_Sch_EZ!$C$30:$I$30,0)),"F","C")</f>
        <v>25</v>
      </c>
      <c r="L2631" s="34">
        <f>CONVERT(INDEX(DHW_StPt_Sch_EZ!$C$4:$I$27,MATCH(Schedules_8760!$C2631,DHW_StPt_Sch_EZ!$B$4:$B$27,0),MATCH(Schedules_8760!$F2631,DHW_StPt_Sch_EZ!$C$3:$I$3,0)),"F","C")</f>
        <v>53.333333333333329</v>
      </c>
      <c r="M2631" s="34">
        <f>CONVERT(INDEX(DHW_StPt_Sch_EZ!$C$31:$I$54,MATCH(Schedules_8760!$C2631,DHW_StPt_Sch_EZ!$B$31:$B$54,0),MATCH(Schedules_8760!$F2631,DHW_StPt_Sch_EZ!$C$30:$I$30,0)),"F","C")</f>
        <v>53.333333333333329</v>
      </c>
      <c r="N2631" s="12"/>
      <c r="O2631" s="12"/>
      <c r="P2631" s="12"/>
    </row>
    <row r="2632" spans="1:16" x14ac:dyDescent="0.25">
      <c r="A2632" s="35">
        <v>2631</v>
      </c>
      <c r="B2632" s="89">
        <v>110.5833333333333</v>
      </c>
      <c r="C2632" s="35">
        <f t="shared" si="205"/>
        <v>15</v>
      </c>
      <c r="D2632" s="35">
        <f t="shared" si="208"/>
        <v>110</v>
      </c>
      <c r="E2632" s="35">
        <f t="shared" si="209"/>
        <v>5</v>
      </c>
      <c r="F2632" s="35" t="str">
        <f t="shared" si="206"/>
        <v>Thursday</v>
      </c>
      <c r="G2632" s="35">
        <f t="shared" si="207"/>
        <v>4</v>
      </c>
      <c r="H2632" s="34">
        <f>CONVERT(INDEX(Htg_StPt_Sch_EZ!$C$4:$I$27,MATCH(Schedules_8760!$C2632,Htg_StPt_Sch_EZ!$B$4:$B$27,0),MATCH(Schedules_8760!$F2632,Htg_StPt_Sch_EZ!$C$3:$I$3,0)),"F","C")</f>
        <v>20.555555555555554</v>
      </c>
      <c r="I2632" s="34">
        <f>CONVERT(INDEX(Htg_StPt_Sch_EZ!$C$31:$I$54,MATCH(Schedules_8760!$C2632,Htg_StPt_Sch_EZ!$B$31:$B$54,0),MATCH(Schedules_8760!$F2632,Htg_StPt_Sch_EZ!$C$30:$I$30,0)),"F","C")</f>
        <v>21.111111111111111</v>
      </c>
      <c r="J2632" s="34">
        <f>CONVERT(INDEX(Clg_StPt_Sch_EZ!$C$4:$I$27,MATCH(Schedules_8760!$C2632,Clg_StPt_Sch_EZ!$B$4:$B$27,0),MATCH(Schedules_8760!$F2632,Clg_StPt_Sch_EZ!$C$3:$I$3,0)),"F","C")</f>
        <v>25.555555555555554</v>
      </c>
      <c r="K2632" s="34">
        <f>CONVERT(INDEX(Clg_StPt_Sch_EZ!$C$31:$I$54,MATCH(Schedules_8760!$C2632,Clg_StPt_Sch_EZ!$B$31:$B$54,0),MATCH(Schedules_8760!$F2632,Clg_StPt_Sch_EZ!$C$30:$I$30,0)),"F","C")</f>
        <v>25</v>
      </c>
      <c r="L2632" s="34">
        <f>CONVERT(INDEX(DHW_StPt_Sch_EZ!$C$4:$I$27,MATCH(Schedules_8760!$C2632,DHW_StPt_Sch_EZ!$B$4:$B$27,0),MATCH(Schedules_8760!$F2632,DHW_StPt_Sch_EZ!$C$3:$I$3,0)),"F","C")</f>
        <v>53.333333333333329</v>
      </c>
      <c r="M2632" s="34">
        <f>CONVERT(INDEX(DHW_StPt_Sch_EZ!$C$31:$I$54,MATCH(Schedules_8760!$C2632,DHW_StPt_Sch_EZ!$B$31:$B$54,0),MATCH(Schedules_8760!$F2632,DHW_StPt_Sch_EZ!$C$30:$I$30,0)),"F","C")</f>
        <v>53.333333333333329</v>
      </c>
      <c r="N2632" s="12"/>
      <c r="O2632" s="12"/>
      <c r="P2632" s="12"/>
    </row>
    <row r="2633" spans="1:16" x14ac:dyDescent="0.25">
      <c r="A2633" s="35">
        <v>2632</v>
      </c>
      <c r="B2633" s="89">
        <v>110.625</v>
      </c>
      <c r="C2633" s="35">
        <f t="shared" si="205"/>
        <v>16</v>
      </c>
      <c r="D2633" s="35">
        <f t="shared" si="208"/>
        <v>110</v>
      </c>
      <c r="E2633" s="35">
        <f t="shared" si="209"/>
        <v>5</v>
      </c>
      <c r="F2633" s="35" t="str">
        <f t="shared" si="206"/>
        <v>Thursday</v>
      </c>
      <c r="G2633" s="35">
        <f t="shared" si="207"/>
        <v>4</v>
      </c>
      <c r="H2633" s="34">
        <f>CONVERT(INDEX(Htg_StPt_Sch_EZ!$C$4:$I$27,MATCH(Schedules_8760!$C2633,Htg_StPt_Sch_EZ!$B$4:$B$27,0),MATCH(Schedules_8760!$F2633,Htg_StPt_Sch_EZ!$C$3:$I$3,0)),"F","C")</f>
        <v>20.555555555555554</v>
      </c>
      <c r="I2633" s="34">
        <f>CONVERT(INDEX(Htg_StPt_Sch_EZ!$C$31:$I$54,MATCH(Schedules_8760!$C2633,Htg_StPt_Sch_EZ!$B$31:$B$54,0),MATCH(Schedules_8760!$F2633,Htg_StPt_Sch_EZ!$C$30:$I$30,0)),"F","C")</f>
        <v>21.111111111111111</v>
      </c>
      <c r="J2633" s="34">
        <f>CONVERT(INDEX(Clg_StPt_Sch_EZ!$C$4:$I$27,MATCH(Schedules_8760!$C2633,Clg_StPt_Sch_EZ!$B$4:$B$27,0),MATCH(Schedules_8760!$F2633,Clg_StPt_Sch_EZ!$C$3:$I$3,0)),"F","C")</f>
        <v>25.555555555555554</v>
      </c>
      <c r="K2633" s="34">
        <f>CONVERT(INDEX(Clg_StPt_Sch_EZ!$C$31:$I$54,MATCH(Schedules_8760!$C2633,Clg_StPt_Sch_EZ!$B$31:$B$54,0),MATCH(Schedules_8760!$F2633,Clg_StPt_Sch_EZ!$C$30:$I$30,0)),"F","C")</f>
        <v>25</v>
      </c>
      <c r="L2633" s="34">
        <f>CONVERT(INDEX(DHW_StPt_Sch_EZ!$C$4:$I$27,MATCH(Schedules_8760!$C2633,DHW_StPt_Sch_EZ!$B$4:$B$27,0),MATCH(Schedules_8760!$F2633,DHW_StPt_Sch_EZ!$C$3:$I$3,0)),"F","C")</f>
        <v>53.333333333333329</v>
      </c>
      <c r="M2633" s="34">
        <f>CONVERT(INDEX(DHW_StPt_Sch_EZ!$C$31:$I$54,MATCH(Schedules_8760!$C2633,DHW_StPt_Sch_EZ!$B$31:$B$54,0),MATCH(Schedules_8760!$F2633,DHW_StPt_Sch_EZ!$C$30:$I$30,0)),"F","C")</f>
        <v>53.333333333333329</v>
      </c>
      <c r="N2633" s="12"/>
      <c r="O2633" s="12"/>
      <c r="P2633" s="12"/>
    </row>
    <row r="2634" spans="1:16" x14ac:dyDescent="0.25">
      <c r="A2634" s="35">
        <v>2633</v>
      </c>
      <c r="B2634" s="89">
        <v>110.6666666666667</v>
      </c>
      <c r="C2634" s="35">
        <f t="shared" si="205"/>
        <v>17</v>
      </c>
      <c r="D2634" s="35">
        <f t="shared" si="208"/>
        <v>110</v>
      </c>
      <c r="E2634" s="35">
        <f t="shared" si="209"/>
        <v>5</v>
      </c>
      <c r="F2634" s="35" t="str">
        <f t="shared" si="206"/>
        <v>Thursday</v>
      </c>
      <c r="G2634" s="35">
        <f t="shared" si="207"/>
        <v>4</v>
      </c>
      <c r="H2634" s="34">
        <f>CONVERT(INDEX(Htg_StPt_Sch_EZ!$C$4:$I$27,MATCH(Schedules_8760!$C2634,Htg_StPt_Sch_EZ!$B$4:$B$27,0),MATCH(Schedules_8760!$F2634,Htg_StPt_Sch_EZ!$C$3:$I$3,0)),"F","C")</f>
        <v>20.555555555555554</v>
      </c>
      <c r="I2634" s="34">
        <f>CONVERT(INDEX(Htg_StPt_Sch_EZ!$C$31:$I$54,MATCH(Schedules_8760!$C2634,Htg_StPt_Sch_EZ!$B$31:$B$54,0),MATCH(Schedules_8760!$F2634,Htg_StPt_Sch_EZ!$C$30:$I$30,0)),"F","C")</f>
        <v>17.777777777777779</v>
      </c>
      <c r="J2634" s="34">
        <f>CONVERT(INDEX(Clg_StPt_Sch_EZ!$C$4:$I$27,MATCH(Schedules_8760!$C2634,Clg_StPt_Sch_EZ!$B$4:$B$27,0),MATCH(Schedules_8760!$F2634,Clg_StPt_Sch_EZ!$C$3:$I$3,0)),"F","C")</f>
        <v>25.555555555555554</v>
      </c>
      <c r="K2634" s="34">
        <f>CONVERT(INDEX(Clg_StPt_Sch_EZ!$C$31:$I$54,MATCH(Schedules_8760!$C2634,Clg_StPt_Sch_EZ!$B$31:$B$54,0),MATCH(Schedules_8760!$F2634,Clg_StPt_Sch_EZ!$C$30:$I$30,0)),"F","C")</f>
        <v>25</v>
      </c>
      <c r="L2634" s="34">
        <f>CONVERT(INDEX(DHW_StPt_Sch_EZ!$C$4:$I$27,MATCH(Schedules_8760!$C2634,DHW_StPt_Sch_EZ!$B$4:$B$27,0),MATCH(Schedules_8760!$F2634,DHW_StPt_Sch_EZ!$C$3:$I$3,0)),"F","C")</f>
        <v>53.333333333333329</v>
      </c>
      <c r="M2634" s="34">
        <f>CONVERT(INDEX(DHW_StPt_Sch_EZ!$C$31:$I$54,MATCH(Schedules_8760!$C2634,DHW_StPt_Sch_EZ!$B$31:$B$54,0),MATCH(Schedules_8760!$F2634,DHW_StPt_Sch_EZ!$C$30:$I$30,0)),"F","C")</f>
        <v>53.333333333333329</v>
      </c>
      <c r="N2634" s="12"/>
      <c r="O2634" s="12"/>
      <c r="P2634" s="12"/>
    </row>
    <row r="2635" spans="1:16" x14ac:dyDescent="0.25">
      <c r="A2635" s="35">
        <v>2634</v>
      </c>
      <c r="B2635" s="89">
        <v>110.7083333333333</v>
      </c>
      <c r="C2635" s="35">
        <f t="shared" si="205"/>
        <v>18</v>
      </c>
      <c r="D2635" s="35">
        <f t="shared" si="208"/>
        <v>110</v>
      </c>
      <c r="E2635" s="35">
        <f t="shared" si="209"/>
        <v>5</v>
      </c>
      <c r="F2635" s="35" t="str">
        <f t="shared" si="206"/>
        <v>Thursday</v>
      </c>
      <c r="G2635" s="35">
        <f t="shared" si="207"/>
        <v>4</v>
      </c>
      <c r="H2635" s="34">
        <f>CONVERT(INDEX(Htg_StPt_Sch_EZ!$C$4:$I$27,MATCH(Schedules_8760!$C2635,Htg_StPt_Sch_EZ!$B$4:$B$27,0),MATCH(Schedules_8760!$F2635,Htg_StPt_Sch_EZ!$C$3:$I$3,0)),"F","C")</f>
        <v>20.555555555555554</v>
      </c>
      <c r="I2635" s="34">
        <f>CONVERT(INDEX(Htg_StPt_Sch_EZ!$C$31:$I$54,MATCH(Schedules_8760!$C2635,Htg_StPt_Sch_EZ!$B$31:$B$54,0),MATCH(Schedules_8760!$F2635,Htg_StPt_Sch_EZ!$C$30:$I$30,0)),"F","C")</f>
        <v>17.777777777777779</v>
      </c>
      <c r="J2635" s="34">
        <f>CONVERT(INDEX(Clg_StPt_Sch_EZ!$C$4:$I$27,MATCH(Schedules_8760!$C2635,Clg_StPt_Sch_EZ!$B$4:$B$27,0),MATCH(Schedules_8760!$F2635,Clg_StPt_Sch_EZ!$C$3:$I$3,0)),"F","C")</f>
        <v>25.555555555555554</v>
      </c>
      <c r="K2635" s="34">
        <f>CONVERT(INDEX(Clg_StPt_Sch_EZ!$C$31:$I$54,MATCH(Schedules_8760!$C2635,Clg_StPt_Sch_EZ!$B$31:$B$54,0),MATCH(Schedules_8760!$F2635,Clg_StPt_Sch_EZ!$C$30:$I$30,0)),"F","C")</f>
        <v>28.333333333333332</v>
      </c>
      <c r="L2635" s="34">
        <f>CONVERT(INDEX(DHW_StPt_Sch_EZ!$C$4:$I$27,MATCH(Schedules_8760!$C2635,DHW_StPt_Sch_EZ!$B$4:$B$27,0),MATCH(Schedules_8760!$F2635,DHW_StPt_Sch_EZ!$C$3:$I$3,0)),"F","C")</f>
        <v>53.333333333333329</v>
      </c>
      <c r="M2635" s="34">
        <f>CONVERT(INDEX(DHW_StPt_Sch_EZ!$C$31:$I$54,MATCH(Schedules_8760!$C2635,DHW_StPt_Sch_EZ!$B$31:$B$54,0),MATCH(Schedules_8760!$F2635,DHW_StPt_Sch_EZ!$C$30:$I$30,0)),"F","C")</f>
        <v>53.333333333333329</v>
      </c>
      <c r="N2635" s="12"/>
      <c r="O2635" s="12"/>
      <c r="P2635" s="12"/>
    </row>
    <row r="2636" spans="1:16" x14ac:dyDescent="0.25">
      <c r="A2636" s="35">
        <v>2635</v>
      </c>
      <c r="B2636" s="89">
        <v>110.75</v>
      </c>
      <c r="C2636" s="35">
        <f t="shared" si="205"/>
        <v>19</v>
      </c>
      <c r="D2636" s="35">
        <f t="shared" si="208"/>
        <v>110</v>
      </c>
      <c r="E2636" s="35">
        <f t="shared" si="209"/>
        <v>5</v>
      </c>
      <c r="F2636" s="35" t="str">
        <f t="shared" si="206"/>
        <v>Thursday</v>
      </c>
      <c r="G2636" s="35">
        <f t="shared" si="207"/>
        <v>4</v>
      </c>
      <c r="H2636" s="34">
        <f>CONVERT(INDEX(Htg_StPt_Sch_EZ!$C$4:$I$27,MATCH(Schedules_8760!$C2636,Htg_StPt_Sch_EZ!$B$4:$B$27,0),MATCH(Schedules_8760!$F2636,Htg_StPt_Sch_EZ!$C$3:$I$3,0)),"F","C")</f>
        <v>20.555555555555554</v>
      </c>
      <c r="I2636" s="34">
        <f>CONVERT(INDEX(Htg_StPt_Sch_EZ!$C$31:$I$54,MATCH(Schedules_8760!$C2636,Htg_StPt_Sch_EZ!$B$31:$B$54,0),MATCH(Schedules_8760!$F2636,Htg_StPt_Sch_EZ!$C$30:$I$30,0)),"F","C")</f>
        <v>18.333333333333332</v>
      </c>
      <c r="J2636" s="34">
        <f>CONVERT(INDEX(Clg_StPt_Sch_EZ!$C$4:$I$27,MATCH(Schedules_8760!$C2636,Clg_StPt_Sch_EZ!$B$4:$B$27,0),MATCH(Schedules_8760!$F2636,Clg_StPt_Sch_EZ!$C$3:$I$3,0)),"F","C")</f>
        <v>25.555555555555554</v>
      </c>
      <c r="K2636" s="34">
        <f>CONVERT(INDEX(Clg_StPt_Sch_EZ!$C$31:$I$54,MATCH(Schedules_8760!$C2636,Clg_StPt_Sch_EZ!$B$31:$B$54,0),MATCH(Schedules_8760!$F2636,Clg_StPt_Sch_EZ!$C$30:$I$30,0)),"F","C")</f>
        <v>28.333333333333332</v>
      </c>
      <c r="L2636" s="34">
        <f>CONVERT(INDEX(DHW_StPt_Sch_EZ!$C$4:$I$27,MATCH(Schedules_8760!$C2636,DHW_StPt_Sch_EZ!$B$4:$B$27,0),MATCH(Schedules_8760!$F2636,DHW_StPt_Sch_EZ!$C$3:$I$3,0)),"F","C")</f>
        <v>53.333333333333329</v>
      </c>
      <c r="M2636" s="34">
        <f>CONVERT(INDEX(DHW_StPt_Sch_EZ!$C$31:$I$54,MATCH(Schedules_8760!$C2636,DHW_StPt_Sch_EZ!$B$31:$B$54,0),MATCH(Schedules_8760!$F2636,DHW_StPt_Sch_EZ!$C$30:$I$30,0)),"F","C")</f>
        <v>53.333333333333329</v>
      </c>
      <c r="N2636" s="12"/>
      <c r="O2636" s="12"/>
      <c r="P2636" s="12"/>
    </row>
    <row r="2637" spans="1:16" x14ac:dyDescent="0.25">
      <c r="A2637" s="35">
        <v>2636</v>
      </c>
      <c r="B2637" s="89">
        <v>110.7916666666667</v>
      </c>
      <c r="C2637" s="35">
        <f t="shared" si="205"/>
        <v>20</v>
      </c>
      <c r="D2637" s="35">
        <f t="shared" si="208"/>
        <v>110</v>
      </c>
      <c r="E2637" s="35">
        <f t="shared" si="209"/>
        <v>5</v>
      </c>
      <c r="F2637" s="35" t="str">
        <f t="shared" si="206"/>
        <v>Thursday</v>
      </c>
      <c r="G2637" s="35">
        <f t="shared" si="207"/>
        <v>4</v>
      </c>
      <c r="H2637" s="34">
        <f>CONVERT(INDEX(Htg_StPt_Sch_EZ!$C$4:$I$27,MATCH(Schedules_8760!$C2637,Htg_StPt_Sch_EZ!$B$4:$B$27,0),MATCH(Schedules_8760!$F2637,Htg_StPt_Sch_EZ!$C$3:$I$3,0)),"F","C")</f>
        <v>20.555555555555554</v>
      </c>
      <c r="I2637" s="34">
        <f>CONVERT(INDEX(Htg_StPt_Sch_EZ!$C$31:$I$54,MATCH(Schedules_8760!$C2637,Htg_StPt_Sch_EZ!$B$31:$B$54,0),MATCH(Schedules_8760!$F2637,Htg_StPt_Sch_EZ!$C$30:$I$30,0)),"F","C")</f>
        <v>18.888888888888889</v>
      </c>
      <c r="J2637" s="34">
        <f>CONVERT(INDEX(Clg_StPt_Sch_EZ!$C$4:$I$27,MATCH(Schedules_8760!$C2637,Clg_StPt_Sch_EZ!$B$4:$B$27,0),MATCH(Schedules_8760!$F2637,Clg_StPt_Sch_EZ!$C$3:$I$3,0)),"F","C")</f>
        <v>25.555555555555554</v>
      </c>
      <c r="K2637" s="34">
        <f>CONVERT(INDEX(Clg_StPt_Sch_EZ!$C$31:$I$54,MATCH(Schedules_8760!$C2637,Clg_StPt_Sch_EZ!$B$31:$B$54,0),MATCH(Schedules_8760!$F2637,Clg_StPt_Sch_EZ!$C$30:$I$30,0)),"F","C")</f>
        <v>28.333333333333332</v>
      </c>
      <c r="L2637" s="34">
        <f>CONVERT(INDEX(DHW_StPt_Sch_EZ!$C$4:$I$27,MATCH(Schedules_8760!$C2637,DHW_StPt_Sch_EZ!$B$4:$B$27,0),MATCH(Schedules_8760!$F2637,DHW_StPt_Sch_EZ!$C$3:$I$3,0)),"F","C")</f>
        <v>53.333333333333329</v>
      </c>
      <c r="M2637" s="34">
        <f>CONVERT(INDEX(DHW_StPt_Sch_EZ!$C$31:$I$54,MATCH(Schedules_8760!$C2637,DHW_StPt_Sch_EZ!$B$31:$B$54,0),MATCH(Schedules_8760!$F2637,DHW_StPt_Sch_EZ!$C$30:$I$30,0)),"F","C")</f>
        <v>53.333333333333329</v>
      </c>
      <c r="N2637" s="12"/>
      <c r="O2637" s="12"/>
      <c r="P2637" s="12"/>
    </row>
    <row r="2638" spans="1:16" x14ac:dyDescent="0.25">
      <c r="A2638" s="35">
        <v>2637</v>
      </c>
      <c r="B2638" s="89">
        <v>110.8333333333333</v>
      </c>
      <c r="C2638" s="35">
        <f t="shared" si="205"/>
        <v>21</v>
      </c>
      <c r="D2638" s="35">
        <f t="shared" si="208"/>
        <v>110</v>
      </c>
      <c r="E2638" s="35">
        <f t="shared" si="209"/>
        <v>5</v>
      </c>
      <c r="F2638" s="35" t="str">
        <f t="shared" si="206"/>
        <v>Thursday</v>
      </c>
      <c r="G2638" s="35">
        <f t="shared" si="207"/>
        <v>4</v>
      </c>
      <c r="H2638" s="34">
        <f>CONVERT(INDEX(Htg_StPt_Sch_EZ!$C$4:$I$27,MATCH(Schedules_8760!$C2638,Htg_StPt_Sch_EZ!$B$4:$B$27,0),MATCH(Schedules_8760!$F2638,Htg_StPt_Sch_EZ!$C$3:$I$3,0)),"F","C")</f>
        <v>20.555555555555554</v>
      </c>
      <c r="I2638" s="34">
        <f>CONVERT(INDEX(Htg_StPt_Sch_EZ!$C$31:$I$54,MATCH(Schedules_8760!$C2638,Htg_StPt_Sch_EZ!$B$31:$B$54,0),MATCH(Schedules_8760!$F2638,Htg_StPt_Sch_EZ!$C$30:$I$30,0)),"F","C")</f>
        <v>19.444444444444443</v>
      </c>
      <c r="J2638" s="34">
        <f>CONVERT(INDEX(Clg_StPt_Sch_EZ!$C$4:$I$27,MATCH(Schedules_8760!$C2638,Clg_StPt_Sch_EZ!$B$4:$B$27,0),MATCH(Schedules_8760!$F2638,Clg_StPt_Sch_EZ!$C$3:$I$3,0)),"F","C")</f>
        <v>25.555555555555554</v>
      </c>
      <c r="K2638" s="34">
        <f>CONVERT(INDEX(Clg_StPt_Sch_EZ!$C$31:$I$54,MATCH(Schedules_8760!$C2638,Clg_StPt_Sch_EZ!$B$31:$B$54,0),MATCH(Schedules_8760!$F2638,Clg_StPt_Sch_EZ!$C$30:$I$30,0)),"F","C")</f>
        <v>28.333333333333332</v>
      </c>
      <c r="L2638" s="34">
        <f>CONVERT(INDEX(DHW_StPt_Sch_EZ!$C$4:$I$27,MATCH(Schedules_8760!$C2638,DHW_StPt_Sch_EZ!$B$4:$B$27,0),MATCH(Schedules_8760!$F2638,DHW_StPt_Sch_EZ!$C$3:$I$3,0)),"F","C")</f>
        <v>53.333333333333329</v>
      </c>
      <c r="M2638" s="34">
        <f>CONVERT(INDEX(DHW_StPt_Sch_EZ!$C$31:$I$54,MATCH(Schedules_8760!$C2638,DHW_StPt_Sch_EZ!$B$31:$B$54,0),MATCH(Schedules_8760!$F2638,DHW_StPt_Sch_EZ!$C$30:$I$30,0)),"F","C")</f>
        <v>53.333333333333329</v>
      </c>
      <c r="N2638" s="12"/>
      <c r="O2638" s="12"/>
      <c r="P2638" s="12"/>
    </row>
    <row r="2639" spans="1:16" x14ac:dyDescent="0.25">
      <c r="A2639" s="35">
        <v>2638</v>
      </c>
      <c r="B2639" s="89">
        <v>110.875</v>
      </c>
      <c r="C2639" s="35">
        <f t="shared" si="205"/>
        <v>22</v>
      </c>
      <c r="D2639" s="35">
        <f t="shared" si="208"/>
        <v>110</v>
      </c>
      <c r="E2639" s="35">
        <f t="shared" si="209"/>
        <v>5</v>
      </c>
      <c r="F2639" s="35" t="str">
        <f t="shared" si="206"/>
        <v>Thursday</v>
      </c>
      <c r="G2639" s="35">
        <f t="shared" si="207"/>
        <v>4</v>
      </c>
      <c r="H2639" s="34">
        <f>CONVERT(INDEX(Htg_StPt_Sch_EZ!$C$4:$I$27,MATCH(Schedules_8760!$C2639,Htg_StPt_Sch_EZ!$B$4:$B$27,0),MATCH(Schedules_8760!$F2639,Htg_StPt_Sch_EZ!$C$3:$I$3,0)),"F","C")</f>
        <v>20.555555555555554</v>
      </c>
      <c r="I2639" s="34">
        <f>CONVERT(INDEX(Htg_StPt_Sch_EZ!$C$31:$I$54,MATCH(Schedules_8760!$C2639,Htg_StPt_Sch_EZ!$B$31:$B$54,0),MATCH(Schedules_8760!$F2639,Htg_StPt_Sch_EZ!$C$30:$I$30,0)),"F","C")</f>
        <v>19.444444444444443</v>
      </c>
      <c r="J2639" s="34">
        <f>CONVERT(INDEX(Clg_StPt_Sch_EZ!$C$4:$I$27,MATCH(Schedules_8760!$C2639,Clg_StPt_Sch_EZ!$B$4:$B$27,0),MATCH(Schedules_8760!$F2639,Clg_StPt_Sch_EZ!$C$3:$I$3,0)),"F","C")</f>
        <v>25.555555555555554</v>
      </c>
      <c r="K2639" s="34">
        <f>CONVERT(INDEX(Clg_StPt_Sch_EZ!$C$31:$I$54,MATCH(Schedules_8760!$C2639,Clg_StPt_Sch_EZ!$B$31:$B$54,0),MATCH(Schedules_8760!$F2639,Clg_StPt_Sch_EZ!$C$30:$I$30,0)),"F","C")</f>
        <v>28.333333333333332</v>
      </c>
      <c r="L2639" s="34">
        <f>CONVERT(INDEX(DHW_StPt_Sch_EZ!$C$4:$I$27,MATCH(Schedules_8760!$C2639,DHW_StPt_Sch_EZ!$B$4:$B$27,0),MATCH(Schedules_8760!$F2639,DHW_StPt_Sch_EZ!$C$3:$I$3,0)),"F","C")</f>
        <v>53.333333333333329</v>
      </c>
      <c r="M2639" s="34">
        <f>CONVERT(INDEX(DHW_StPt_Sch_EZ!$C$31:$I$54,MATCH(Schedules_8760!$C2639,DHW_StPt_Sch_EZ!$B$31:$B$54,0),MATCH(Schedules_8760!$F2639,DHW_StPt_Sch_EZ!$C$30:$I$30,0)),"F","C")</f>
        <v>53.333333333333329</v>
      </c>
      <c r="N2639" s="12"/>
      <c r="O2639" s="12"/>
      <c r="P2639" s="12"/>
    </row>
    <row r="2640" spans="1:16" x14ac:dyDescent="0.25">
      <c r="A2640" s="35">
        <v>2639</v>
      </c>
      <c r="B2640" s="89">
        <v>110.9166666666667</v>
      </c>
      <c r="C2640" s="35">
        <f t="shared" si="205"/>
        <v>23</v>
      </c>
      <c r="D2640" s="35">
        <f t="shared" si="208"/>
        <v>110</v>
      </c>
      <c r="E2640" s="35">
        <f t="shared" si="209"/>
        <v>5</v>
      </c>
      <c r="F2640" s="35" t="str">
        <f t="shared" si="206"/>
        <v>Thursday</v>
      </c>
      <c r="G2640" s="35">
        <f t="shared" si="207"/>
        <v>4</v>
      </c>
      <c r="H2640" s="34">
        <f>CONVERT(INDEX(Htg_StPt_Sch_EZ!$C$4:$I$27,MATCH(Schedules_8760!$C2640,Htg_StPt_Sch_EZ!$B$4:$B$27,0),MATCH(Schedules_8760!$F2640,Htg_StPt_Sch_EZ!$C$3:$I$3,0)),"F","C")</f>
        <v>20.555555555555554</v>
      </c>
      <c r="I2640" s="34">
        <f>CONVERT(INDEX(Htg_StPt_Sch_EZ!$C$31:$I$54,MATCH(Schedules_8760!$C2640,Htg_StPt_Sch_EZ!$B$31:$B$54,0),MATCH(Schedules_8760!$F2640,Htg_StPt_Sch_EZ!$C$30:$I$30,0)),"F","C")</f>
        <v>19.444444444444443</v>
      </c>
      <c r="J2640" s="34">
        <f>CONVERT(INDEX(Clg_StPt_Sch_EZ!$C$4:$I$27,MATCH(Schedules_8760!$C2640,Clg_StPt_Sch_EZ!$B$4:$B$27,0),MATCH(Schedules_8760!$F2640,Clg_StPt_Sch_EZ!$C$3:$I$3,0)),"F","C")</f>
        <v>25.555555555555554</v>
      </c>
      <c r="K2640" s="34">
        <f>CONVERT(INDEX(Clg_StPt_Sch_EZ!$C$31:$I$54,MATCH(Schedules_8760!$C2640,Clg_StPt_Sch_EZ!$B$31:$B$54,0),MATCH(Schedules_8760!$F2640,Clg_StPt_Sch_EZ!$C$30:$I$30,0)),"F","C")</f>
        <v>28.333333333333332</v>
      </c>
      <c r="L2640" s="34">
        <f>CONVERT(INDEX(DHW_StPt_Sch_EZ!$C$4:$I$27,MATCH(Schedules_8760!$C2640,DHW_StPt_Sch_EZ!$B$4:$B$27,0),MATCH(Schedules_8760!$F2640,DHW_StPt_Sch_EZ!$C$3:$I$3,0)),"F","C")</f>
        <v>53.333333333333329</v>
      </c>
      <c r="M2640" s="34">
        <f>CONVERT(INDEX(DHW_StPt_Sch_EZ!$C$31:$I$54,MATCH(Schedules_8760!$C2640,DHW_StPt_Sch_EZ!$B$31:$B$54,0),MATCH(Schedules_8760!$F2640,DHW_StPt_Sch_EZ!$C$30:$I$30,0)),"F","C")</f>
        <v>53.333333333333329</v>
      </c>
      <c r="N2640" s="12"/>
      <c r="O2640" s="12"/>
      <c r="P2640" s="12"/>
    </row>
    <row r="2641" spans="1:16" x14ac:dyDescent="0.25">
      <c r="A2641" s="35">
        <v>2640</v>
      </c>
      <c r="B2641" s="89">
        <v>110.9583333333333</v>
      </c>
      <c r="C2641" s="35">
        <f t="shared" si="205"/>
        <v>24</v>
      </c>
      <c r="D2641" s="35">
        <f t="shared" si="208"/>
        <v>110</v>
      </c>
      <c r="E2641" s="35">
        <f t="shared" si="209"/>
        <v>5</v>
      </c>
      <c r="F2641" s="35" t="str">
        <f t="shared" si="206"/>
        <v>Thursday</v>
      </c>
      <c r="G2641" s="35">
        <f t="shared" si="207"/>
        <v>4</v>
      </c>
      <c r="H2641" s="34">
        <f>CONVERT(INDEX(Htg_StPt_Sch_EZ!$C$4:$I$27,MATCH(Schedules_8760!$C2641,Htg_StPt_Sch_EZ!$B$4:$B$27,0),MATCH(Schedules_8760!$F2641,Htg_StPt_Sch_EZ!$C$3:$I$3,0)),"F","C")</f>
        <v>20.555555555555554</v>
      </c>
      <c r="I2641" s="34">
        <f>CONVERT(INDEX(Htg_StPt_Sch_EZ!$C$31:$I$54,MATCH(Schedules_8760!$C2641,Htg_StPt_Sch_EZ!$B$31:$B$54,0),MATCH(Schedules_8760!$F2641,Htg_StPt_Sch_EZ!$C$30:$I$30,0)),"F","C")</f>
        <v>19.444444444444443</v>
      </c>
      <c r="J2641" s="34">
        <f>CONVERT(INDEX(Clg_StPt_Sch_EZ!$C$4:$I$27,MATCH(Schedules_8760!$C2641,Clg_StPt_Sch_EZ!$B$4:$B$27,0),MATCH(Schedules_8760!$F2641,Clg_StPt_Sch_EZ!$C$3:$I$3,0)),"F","C")</f>
        <v>25.555555555555554</v>
      </c>
      <c r="K2641" s="34">
        <f>CONVERT(INDEX(Clg_StPt_Sch_EZ!$C$31:$I$54,MATCH(Schedules_8760!$C2641,Clg_StPt_Sch_EZ!$B$31:$B$54,0),MATCH(Schedules_8760!$F2641,Clg_StPt_Sch_EZ!$C$30:$I$30,0)),"F","C")</f>
        <v>28.333333333333332</v>
      </c>
      <c r="L2641" s="34">
        <f>CONVERT(INDEX(DHW_StPt_Sch_EZ!$C$4:$I$27,MATCH(Schedules_8760!$C2641,DHW_StPt_Sch_EZ!$B$4:$B$27,0),MATCH(Schedules_8760!$F2641,DHW_StPt_Sch_EZ!$C$3:$I$3,0)),"F","C")</f>
        <v>53.333333333333329</v>
      </c>
      <c r="M2641" s="34">
        <f>CONVERT(INDEX(DHW_StPt_Sch_EZ!$C$31:$I$54,MATCH(Schedules_8760!$C2641,DHW_StPt_Sch_EZ!$B$31:$B$54,0),MATCH(Schedules_8760!$F2641,DHW_StPt_Sch_EZ!$C$30:$I$30,0)),"F","C")</f>
        <v>53.333333333333329</v>
      </c>
      <c r="N2641" s="12"/>
      <c r="O2641" s="12"/>
      <c r="P2641" s="12"/>
    </row>
    <row r="2642" spans="1:16" x14ac:dyDescent="0.25">
      <c r="A2642" s="35">
        <v>2641</v>
      </c>
      <c r="B2642" s="89">
        <v>111</v>
      </c>
      <c r="C2642" s="35">
        <f t="shared" si="205"/>
        <v>1</v>
      </c>
      <c r="D2642" s="35">
        <f t="shared" si="208"/>
        <v>111</v>
      </c>
      <c r="E2642" s="35">
        <f t="shared" si="209"/>
        <v>6</v>
      </c>
      <c r="F2642" s="35" t="str">
        <f t="shared" si="206"/>
        <v>Friday</v>
      </c>
      <c r="G2642" s="35">
        <f t="shared" si="207"/>
        <v>4</v>
      </c>
      <c r="H2642" s="34">
        <f>CONVERT(INDEX(Htg_StPt_Sch_EZ!$C$4:$I$27,MATCH(Schedules_8760!$C2642,Htg_StPt_Sch_EZ!$B$4:$B$27,0),MATCH(Schedules_8760!$F2642,Htg_StPt_Sch_EZ!$C$3:$I$3,0)),"F","C")</f>
        <v>20.555555555555554</v>
      </c>
      <c r="I2642" s="34">
        <f>CONVERT(INDEX(Htg_StPt_Sch_EZ!$C$31:$I$54,MATCH(Schedules_8760!$C2642,Htg_StPt_Sch_EZ!$B$31:$B$54,0),MATCH(Schedules_8760!$F2642,Htg_StPt_Sch_EZ!$C$30:$I$30,0)),"F","C")</f>
        <v>19.444444444444443</v>
      </c>
      <c r="J2642" s="34">
        <f>CONVERT(INDEX(Clg_StPt_Sch_EZ!$C$4:$I$27,MATCH(Schedules_8760!$C2642,Clg_StPt_Sch_EZ!$B$4:$B$27,0),MATCH(Schedules_8760!$F2642,Clg_StPt_Sch_EZ!$C$3:$I$3,0)),"F","C")</f>
        <v>25.555555555555554</v>
      </c>
      <c r="K2642" s="34">
        <f>CONVERT(INDEX(Clg_StPt_Sch_EZ!$C$31:$I$54,MATCH(Schedules_8760!$C2642,Clg_StPt_Sch_EZ!$B$31:$B$54,0),MATCH(Schedules_8760!$F2642,Clg_StPt_Sch_EZ!$C$30:$I$30,0)),"F","C")</f>
        <v>28.333333333333332</v>
      </c>
      <c r="L2642" s="34">
        <f>CONVERT(INDEX(DHW_StPt_Sch_EZ!$C$4:$I$27,MATCH(Schedules_8760!$C2642,DHW_StPt_Sch_EZ!$B$4:$B$27,0),MATCH(Schedules_8760!$F2642,DHW_StPt_Sch_EZ!$C$3:$I$3,0)),"F","C")</f>
        <v>53.333333333333329</v>
      </c>
      <c r="M2642" s="34">
        <f>CONVERT(INDEX(DHW_StPt_Sch_EZ!$C$31:$I$54,MATCH(Schedules_8760!$C2642,DHW_StPt_Sch_EZ!$B$31:$B$54,0),MATCH(Schedules_8760!$F2642,DHW_StPt_Sch_EZ!$C$30:$I$30,0)),"F","C")</f>
        <v>53.333333333333329</v>
      </c>
      <c r="N2642" s="12"/>
      <c r="O2642" s="12"/>
      <c r="P2642" s="12"/>
    </row>
    <row r="2643" spans="1:16" x14ac:dyDescent="0.25">
      <c r="A2643" s="35">
        <v>2642</v>
      </c>
      <c r="B2643" s="89">
        <v>111.0416666666667</v>
      </c>
      <c r="C2643" s="35">
        <f t="shared" si="205"/>
        <v>2</v>
      </c>
      <c r="D2643" s="35">
        <f t="shared" si="208"/>
        <v>111</v>
      </c>
      <c r="E2643" s="35">
        <f t="shared" si="209"/>
        <v>6</v>
      </c>
      <c r="F2643" s="35" t="str">
        <f t="shared" si="206"/>
        <v>Friday</v>
      </c>
      <c r="G2643" s="35">
        <f t="shared" si="207"/>
        <v>4</v>
      </c>
      <c r="H2643" s="34">
        <f>CONVERT(INDEX(Htg_StPt_Sch_EZ!$C$4:$I$27,MATCH(Schedules_8760!$C2643,Htg_StPt_Sch_EZ!$B$4:$B$27,0),MATCH(Schedules_8760!$F2643,Htg_StPt_Sch_EZ!$C$3:$I$3,0)),"F","C")</f>
        <v>20.555555555555554</v>
      </c>
      <c r="I2643" s="34">
        <f>CONVERT(INDEX(Htg_StPt_Sch_EZ!$C$31:$I$54,MATCH(Schedules_8760!$C2643,Htg_StPt_Sch_EZ!$B$31:$B$54,0),MATCH(Schedules_8760!$F2643,Htg_StPt_Sch_EZ!$C$30:$I$30,0)),"F","C")</f>
        <v>19.444444444444443</v>
      </c>
      <c r="J2643" s="34">
        <f>CONVERT(INDEX(Clg_StPt_Sch_EZ!$C$4:$I$27,MATCH(Schedules_8760!$C2643,Clg_StPt_Sch_EZ!$B$4:$B$27,0),MATCH(Schedules_8760!$F2643,Clg_StPt_Sch_EZ!$C$3:$I$3,0)),"F","C")</f>
        <v>25.555555555555554</v>
      </c>
      <c r="K2643" s="34">
        <f>CONVERT(INDEX(Clg_StPt_Sch_EZ!$C$31:$I$54,MATCH(Schedules_8760!$C2643,Clg_StPt_Sch_EZ!$B$31:$B$54,0),MATCH(Schedules_8760!$F2643,Clg_StPt_Sch_EZ!$C$30:$I$30,0)),"F","C")</f>
        <v>28.333333333333332</v>
      </c>
      <c r="L2643" s="34">
        <f>CONVERT(INDEX(DHW_StPt_Sch_EZ!$C$4:$I$27,MATCH(Schedules_8760!$C2643,DHW_StPt_Sch_EZ!$B$4:$B$27,0),MATCH(Schedules_8760!$F2643,DHW_StPt_Sch_EZ!$C$3:$I$3,0)),"F","C")</f>
        <v>53.333333333333329</v>
      </c>
      <c r="M2643" s="34">
        <f>CONVERT(INDEX(DHW_StPt_Sch_EZ!$C$31:$I$54,MATCH(Schedules_8760!$C2643,DHW_StPt_Sch_EZ!$B$31:$B$54,0),MATCH(Schedules_8760!$F2643,DHW_StPt_Sch_EZ!$C$30:$I$30,0)),"F","C")</f>
        <v>53.333333333333329</v>
      </c>
      <c r="N2643" s="12"/>
      <c r="O2643" s="12"/>
      <c r="P2643" s="12"/>
    </row>
    <row r="2644" spans="1:16" x14ac:dyDescent="0.25">
      <c r="A2644" s="35">
        <v>2643</v>
      </c>
      <c r="B2644" s="89">
        <v>111.0833333333333</v>
      </c>
      <c r="C2644" s="35">
        <f t="shared" si="205"/>
        <v>3</v>
      </c>
      <c r="D2644" s="35">
        <f t="shared" si="208"/>
        <v>111</v>
      </c>
      <c r="E2644" s="35">
        <f t="shared" si="209"/>
        <v>6</v>
      </c>
      <c r="F2644" s="35" t="str">
        <f t="shared" si="206"/>
        <v>Friday</v>
      </c>
      <c r="G2644" s="35">
        <f t="shared" si="207"/>
        <v>4</v>
      </c>
      <c r="H2644" s="34">
        <f>CONVERT(INDEX(Htg_StPt_Sch_EZ!$C$4:$I$27,MATCH(Schedules_8760!$C2644,Htg_StPt_Sch_EZ!$B$4:$B$27,0),MATCH(Schedules_8760!$F2644,Htg_StPt_Sch_EZ!$C$3:$I$3,0)),"F","C")</f>
        <v>20.555555555555554</v>
      </c>
      <c r="I2644" s="34">
        <f>CONVERT(INDEX(Htg_StPt_Sch_EZ!$C$31:$I$54,MATCH(Schedules_8760!$C2644,Htg_StPt_Sch_EZ!$B$31:$B$54,0),MATCH(Schedules_8760!$F2644,Htg_StPt_Sch_EZ!$C$30:$I$30,0)),"F","C")</f>
        <v>19.444444444444443</v>
      </c>
      <c r="J2644" s="34">
        <f>CONVERT(INDEX(Clg_StPt_Sch_EZ!$C$4:$I$27,MATCH(Schedules_8760!$C2644,Clg_StPt_Sch_EZ!$B$4:$B$27,0),MATCH(Schedules_8760!$F2644,Clg_StPt_Sch_EZ!$C$3:$I$3,0)),"F","C")</f>
        <v>25.555555555555554</v>
      </c>
      <c r="K2644" s="34">
        <f>CONVERT(INDEX(Clg_StPt_Sch_EZ!$C$31:$I$54,MATCH(Schedules_8760!$C2644,Clg_StPt_Sch_EZ!$B$31:$B$54,0),MATCH(Schedules_8760!$F2644,Clg_StPt_Sch_EZ!$C$30:$I$30,0)),"F","C")</f>
        <v>28.333333333333332</v>
      </c>
      <c r="L2644" s="34">
        <f>CONVERT(INDEX(DHW_StPt_Sch_EZ!$C$4:$I$27,MATCH(Schedules_8760!$C2644,DHW_StPt_Sch_EZ!$B$4:$B$27,0),MATCH(Schedules_8760!$F2644,DHW_StPt_Sch_EZ!$C$3:$I$3,0)),"F","C")</f>
        <v>53.333333333333329</v>
      </c>
      <c r="M2644" s="34">
        <f>CONVERT(INDEX(DHW_StPt_Sch_EZ!$C$31:$I$54,MATCH(Schedules_8760!$C2644,DHW_StPt_Sch_EZ!$B$31:$B$54,0),MATCH(Schedules_8760!$F2644,DHW_StPt_Sch_EZ!$C$30:$I$30,0)),"F","C")</f>
        <v>53.333333333333329</v>
      </c>
      <c r="N2644" s="12"/>
      <c r="O2644" s="12"/>
      <c r="P2644" s="12"/>
    </row>
    <row r="2645" spans="1:16" x14ac:dyDescent="0.25">
      <c r="A2645" s="35">
        <v>2644</v>
      </c>
      <c r="B2645" s="89">
        <v>111.125</v>
      </c>
      <c r="C2645" s="35">
        <f t="shared" si="205"/>
        <v>4</v>
      </c>
      <c r="D2645" s="35">
        <f t="shared" si="208"/>
        <v>111</v>
      </c>
      <c r="E2645" s="35">
        <f t="shared" si="209"/>
        <v>6</v>
      </c>
      <c r="F2645" s="35" t="str">
        <f t="shared" si="206"/>
        <v>Friday</v>
      </c>
      <c r="G2645" s="35">
        <f t="shared" si="207"/>
        <v>4</v>
      </c>
      <c r="H2645" s="34">
        <f>CONVERT(INDEX(Htg_StPt_Sch_EZ!$C$4:$I$27,MATCH(Schedules_8760!$C2645,Htg_StPt_Sch_EZ!$B$4:$B$27,0),MATCH(Schedules_8760!$F2645,Htg_StPt_Sch_EZ!$C$3:$I$3,0)),"F","C")</f>
        <v>20.555555555555554</v>
      </c>
      <c r="I2645" s="34">
        <f>CONVERT(INDEX(Htg_StPt_Sch_EZ!$C$31:$I$54,MATCH(Schedules_8760!$C2645,Htg_StPt_Sch_EZ!$B$31:$B$54,0),MATCH(Schedules_8760!$F2645,Htg_StPt_Sch_EZ!$C$30:$I$30,0)),"F","C")</f>
        <v>19.444444444444443</v>
      </c>
      <c r="J2645" s="34">
        <f>CONVERT(INDEX(Clg_StPt_Sch_EZ!$C$4:$I$27,MATCH(Schedules_8760!$C2645,Clg_StPt_Sch_EZ!$B$4:$B$27,0),MATCH(Schedules_8760!$F2645,Clg_StPt_Sch_EZ!$C$3:$I$3,0)),"F","C")</f>
        <v>25.555555555555554</v>
      </c>
      <c r="K2645" s="34">
        <f>CONVERT(INDEX(Clg_StPt_Sch_EZ!$C$31:$I$54,MATCH(Schedules_8760!$C2645,Clg_StPt_Sch_EZ!$B$31:$B$54,0),MATCH(Schedules_8760!$F2645,Clg_StPt_Sch_EZ!$C$30:$I$30,0)),"F","C")</f>
        <v>28.333333333333332</v>
      </c>
      <c r="L2645" s="34">
        <f>CONVERT(INDEX(DHW_StPt_Sch_EZ!$C$4:$I$27,MATCH(Schedules_8760!$C2645,DHW_StPt_Sch_EZ!$B$4:$B$27,0),MATCH(Schedules_8760!$F2645,DHW_StPt_Sch_EZ!$C$3:$I$3,0)),"F","C")</f>
        <v>53.333333333333329</v>
      </c>
      <c r="M2645" s="34">
        <f>CONVERT(INDEX(DHW_StPt_Sch_EZ!$C$31:$I$54,MATCH(Schedules_8760!$C2645,DHW_StPt_Sch_EZ!$B$31:$B$54,0),MATCH(Schedules_8760!$F2645,DHW_StPt_Sch_EZ!$C$30:$I$30,0)),"F","C")</f>
        <v>53.333333333333329</v>
      </c>
      <c r="N2645" s="12"/>
      <c r="O2645" s="12"/>
      <c r="P2645" s="12"/>
    </row>
    <row r="2646" spans="1:16" x14ac:dyDescent="0.25">
      <c r="A2646" s="35">
        <v>2645</v>
      </c>
      <c r="B2646" s="89">
        <v>111.1666666666667</v>
      </c>
      <c r="C2646" s="35">
        <f t="shared" si="205"/>
        <v>5</v>
      </c>
      <c r="D2646" s="35">
        <f t="shared" si="208"/>
        <v>111</v>
      </c>
      <c r="E2646" s="35">
        <f t="shared" si="209"/>
        <v>6</v>
      </c>
      <c r="F2646" s="35" t="str">
        <f t="shared" si="206"/>
        <v>Friday</v>
      </c>
      <c r="G2646" s="35">
        <f t="shared" si="207"/>
        <v>4</v>
      </c>
      <c r="H2646" s="34">
        <f>CONVERT(INDEX(Htg_StPt_Sch_EZ!$C$4:$I$27,MATCH(Schedules_8760!$C2646,Htg_StPt_Sch_EZ!$B$4:$B$27,0),MATCH(Schedules_8760!$F2646,Htg_StPt_Sch_EZ!$C$3:$I$3,0)),"F","C")</f>
        <v>20.555555555555554</v>
      </c>
      <c r="I2646" s="34">
        <f>CONVERT(INDEX(Htg_StPt_Sch_EZ!$C$31:$I$54,MATCH(Schedules_8760!$C2646,Htg_StPt_Sch_EZ!$B$31:$B$54,0),MATCH(Schedules_8760!$F2646,Htg_StPt_Sch_EZ!$C$30:$I$30,0)),"F","C")</f>
        <v>19.444444444444443</v>
      </c>
      <c r="J2646" s="34">
        <f>CONVERT(INDEX(Clg_StPt_Sch_EZ!$C$4:$I$27,MATCH(Schedules_8760!$C2646,Clg_StPt_Sch_EZ!$B$4:$B$27,0),MATCH(Schedules_8760!$F2646,Clg_StPt_Sch_EZ!$C$3:$I$3,0)),"F","C")</f>
        <v>25.555555555555554</v>
      </c>
      <c r="K2646" s="34">
        <f>CONVERT(INDEX(Clg_StPt_Sch_EZ!$C$31:$I$54,MATCH(Schedules_8760!$C2646,Clg_StPt_Sch_EZ!$B$31:$B$54,0),MATCH(Schedules_8760!$F2646,Clg_StPt_Sch_EZ!$C$30:$I$30,0)),"F","C")</f>
        <v>28.333333333333332</v>
      </c>
      <c r="L2646" s="34">
        <f>CONVERT(INDEX(DHW_StPt_Sch_EZ!$C$4:$I$27,MATCH(Schedules_8760!$C2646,DHW_StPt_Sch_EZ!$B$4:$B$27,0),MATCH(Schedules_8760!$F2646,DHW_StPt_Sch_EZ!$C$3:$I$3,0)),"F","C")</f>
        <v>53.333333333333329</v>
      </c>
      <c r="M2646" s="34">
        <f>CONVERT(INDEX(DHW_StPt_Sch_EZ!$C$31:$I$54,MATCH(Schedules_8760!$C2646,DHW_StPt_Sch_EZ!$B$31:$B$54,0),MATCH(Schedules_8760!$F2646,DHW_StPt_Sch_EZ!$C$30:$I$30,0)),"F","C")</f>
        <v>53.333333333333329</v>
      </c>
      <c r="N2646" s="12"/>
      <c r="O2646" s="12"/>
      <c r="P2646" s="12"/>
    </row>
    <row r="2647" spans="1:16" x14ac:dyDescent="0.25">
      <c r="A2647" s="35">
        <v>2646</v>
      </c>
      <c r="B2647" s="89">
        <v>111.2083333333333</v>
      </c>
      <c r="C2647" s="35">
        <f t="shared" si="205"/>
        <v>6</v>
      </c>
      <c r="D2647" s="35">
        <f t="shared" si="208"/>
        <v>111</v>
      </c>
      <c r="E2647" s="35">
        <f t="shared" si="209"/>
        <v>6</v>
      </c>
      <c r="F2647" s="35" t="str">
        <f t="shared" si="206"/>
        <v>Friday</v>
      </c>
      <c r="G2647" s="35">
        <f t="shared" si="207"/>
        <v>4</v>
      </c>
      <c r="H2647" s="34">
        <f>CONVERT(INDEX(Htg_StPt_Sch_EZ!$C$4:$I$27,MATCH(Schedules_8760!$C2647,Htg_StPt_Sch_EZ!$B$4:$B$27,0),MATCH(Schedules_8760!$F2647,Htg_StPt_Sch_EZ!$C$3:$I$3,0)),"F","C")</f>
        <v>20.555555555555554</v>
      </c>
      <c r="I2647" s="34">
        <f>CONVERT(INDEX(Htg_StPt_Sch_EZ!$C$31:$I$54,MATCH(Schedules_8760!$C2647,Htg_StPt_Sch_EZ!$B$31:$B$54,0),MATCH(Schedules_8760!$F2647,Htg_StPt_Sch_EZ!$C$30:$I$30,0)),"F","C")</f>
        <v>19.444444444444443</v>
      </c>
      <c r="J2647" s="34">
        <f>CONVERT(INDEX(Clg_StPt_Sch_EZ!$C$4:$I$27,MATCH(Schedules_8760!$C2647,Clg_StPt_Sch_EZ!$B$4:$B$27,0),MATCH(Schedules_8760!$F2647,Clg_StPt_Sch_EZ!$C$3:$I$3,0)),"F","C")</f>
        <v>25.555555555555554</v>
      </c>
      <c r="K2647" s="34">
        <f>CONVERT(INDEX(Clg_StPt_Sch_EZ!$C$31:$I$54,MATCH(Schedules_8760!$C2647,Clg_StPt_Sch_EZ!$B$31:$B$54,0),MATCH(Schedules_8760!$F2647,Clg_StPt_Sch_EZ!$C$30:$I$30,0)),"F","C")</f>
        <v>28.333333333333332</v>
      </c>
      <c r="L2647" s="34">
        <f>CONVERT(INDEX(DHW_StPt_Sch_EZ!$C$4:$I$27,MATCH(Schedules_8760!$C2647,DHW_StPt_Sch_EZ!$B$4:$B$27,0),MATCH(Schedules_8760!$F2647,DHW_StPt_Sch_EZ!$C$3:$I$3,0)),"F","C")</f>
        <v>53.333333333333329</v>
      </c>
      <c r="M2647" s="34">
        <f>CONVERT(INDEX(DHW_StPt_Sch_EZ!$C$31:$I$54,MATCH(Schedules_8760!$C2647,DHW_StPt_Sch_EZ!$B$31:$B$54,0),MATCH(Schedules_8760!$F2647,DHW_StPt_Sch_EZ!$C$30:$I$30,0)),"F","C")</f>
        <v>53.333333333333329</v>
      </c>
      <c r="N2647" s="12"/>
      <c r="O2647" s="12"/>
      <c r="P2647" s="12"/>
    </row>
    <row r="2648" spans="1:16" x14ac:dyDescent="0.25">
      <c r="A2648" s="35">
        <v>2647</v>
      </c>
      <c r="B2648" s="89">
        <v>111.25</v>
      </c>
      <c r="C2648" s="35">
        <f t="shared" si="205"/>
        <v>7</v>
      </c>
      <c r="D2648" s="35">
        <f t="shared" si="208"/>
        <v>111</v>
      </c>
      <c r="E2648" s="35">
        <f t="shared" si="209"/>
        <v>6</v>
      </c>
      <c r="F2648" s="35" t="str">
        <f t="shared" si="206"/>
        <v>Friday</v>
      </c>
      <c r="G2648" s="35">
        <f t="shared" si="207"/>
        <v>4</v>
      </c>
      <c r="H2648" s="34">
        <f>CONVERT(INDEX(Htg_StPt_Sch_EZ!$C$4:$I$27,MATCH(Schedules_8760!$C2648,Htg_StPt_Sch_EZ!$B$4:$B$27,0),MATCH(Schedules_8760!$F2648,Htg_StPt_Sch_EZ!$C$3:$I$3,0)),"F","C")</f>
        <v>20.555555555555554</v>
      </c>
      <c r="I2648" s="34">
        <f>CONVERT(INDEX(Htg_StPt_Sch_EZ!$C$31:$I$54,MATCH(Schedules_8760!$C2648,Htg_StPt_Sch_EZ!$B$31:$B$54,0),MATCH(Schedules_8760!$F2648,Htg_StPt_Sch_EZ!$C$30:$I$30,0)),"F","C")</f>
        <v>19.444444444444443</v>
      </c>
      <c r="J2648" s="34">
        <f>CONVERT(INDEX(Clg_StPt_Sch_EZ!$C$4:$I$27,MATCH(Schedules_8760!$C2648,Clg_StPt_Sch_EZ!$B$4:$B$27,0),MATCH(Schedules_8760!$F2648,Clg_StPt_Sch_EZ!$C$3:$I$3,0)),"F","C")</f>
        <v>25.555555555555554</v>
      </c>
      <c r="K2648" s="34">
        <f>CONVERT(INDEX(Clg_StPt_Sch_EZ!$C$31:$I$54,MATCH(Schedules_8760!$C2648,Clg_StPt_Sch_EZ!$B$31:$B$54,0),MATCH(Schedules_8760!$F2648,Clg_StPt_Sch_EZ!$C$30:$I$30,0)),"F","C")</f>
        <v>28.333333333333332</v>
      </c>
      <c r="L2648" s="34">
        <f>CONVERT(INDEX(DHW_StPt_Sch_EZ!$C$4:$I$27,MATCH(Schedules_8760!$C2648,DHW_StPt_Sch_EZ!$B$4:$B$27,0),MATCH(Schedules_8760!$F2648,DHW_StPt_Sch_EZ!$C$3:$I$3,0)),"F","C")</f>
        <v>53.333333333333329</v>
      </c>
      <c r="M2648" s="34">
        <f>CONVERT(INDEX(DHW_StPt_Sch_EZ!$C$31:$I$54,MATCH(Schedules_8760!$C2648,DHW_StPt_Sch_EZ!$B$31:$B$54,0),MATCH(Schedules_8760!$F2648,DHW_StPt_Sch_EZ!$C$30:$I$30,0)),"F","C")</f>
        <v>53.333333333333329</v>
      </c>
      <c r="N2648" s="12"/>
      <c r="O2648" s="12"/>
      <c r="P2648" s="12"/>
    </row>
    <row r="2649" spans="1:16" x14ac:dyDescent="0.25">
      <c r="A2649" s="35">
        <v>2648</v>
      </c>
      <c r="B2649" s="89">
        <v>111.2916666666667</v>
      </c>
      <c r="C2649" s="35">
        <f t="shared" si="205"/>
        <v>8</v>
      </c>
      <c r="D2649" s="35">
        <f t="shared" si="208"/>
        <v>111</v>
      </c>
      <c r="E2649" s="35">
        <f t="shared" si="209"/>
        <v>6</v>
      </c>
      <c r="F2649" s="35" t="str">
        <f t="shared" si="206"/>
        <v>Friday</v>
      </c>
      <c r="G2649" s="35">
        <f t="shared" si="207"/>
        <v>4</v>
      </c>
      <c r="H2649" s="34">
        <f>CONVERT(INDEX(Htg_StPt_Sch_EZ!$C$4:$I$27,MATCH(Schedules_8760!$C2649,Htg_StPt_Sch_EZ!$B$4:$B$27,0),MATCH(Schedules_8760!$F2649,Htg_StPt_Sch_EZ!$C$3:$I$3,0)),"F","C")</f>
        <v>20.555555555555554</v>
      </c>
      <c r="I2649" s="34">
        <f>CONVERT(INDEX(Htg_StPt_Sch_EZ!$C$31:$I$54,MATCH(Schedules_8760!$C2649,Htg_StPt_Sch_EZ!$B$31:$B$54,0),MATCH(Schedules_8760!$F2649,Htg_StPt_Sch_EZ!$C$30:$I$30,0)),"F","C")</f>
        <v>19.444444444444443</v>
      </c>
      <c r="J2649" s="34">
        <f>CONVERT(INDEX(Clg_StPt_Sch_EZ!$C$4:$I$27,MATCH(Schedules_8760!$C2649,Clg_StPt_Sch_EZ!$B$4:$B$27,0),MATCH(Schedules_8760!$F2649,Clg_StPt_Sch_EZ!$C$3:$I$3,0)),"F","C")</f>
        <v>25.555555555555554</v>
      </c>
      <c r="K2649" s="34">
        <f>CONVERT(INDEX(Clg_StPt_Sch_EZ!$C$31:$I$54,MATCH(Schedules_8760!$C2649,Clg_StPt_Sch_EZ!$B$31:$B$54,0),MATCH(Schedules_8760!$F2649,Clg_StPt_Sch_EZ!$C$30:$I$30,0)),"F","C")</f>
        <v>25</v>
      </c>
      <c r="L2649" s="34">
        <f>CONVERT(INDEX(DHW_StPt_Sch_EZ!$C$4:$I$27,MATCH(Schedules_8760!$C2649,DHW_StPt_Sch_EZ!$B$4:$B$27,0),MATCH(Schedules_8760!$F2649,DHW_StPt_Sch_EZ!$C$3:$I$3,0)),"F","C")</f>
        <v>53.333333333333329</v>
      </c>
      <c r="M2649" s="34">
        <f>CONVERT(INDEX(DHW_StPt_Sch_EZ!$C$31:$I$54,MATCH(Schedules_8760!$C2649,DHW_StPt_Sch_EZ!$B$31:$B$54,0),MATCH(Schedules_8760!$F2649,DHW_StPt_Sch_EZ!$C$30:$I$30,0)),"F","C")</f>
        <v>53.333333333333329</v>
      </c>
      <c r="N2649" s="12"/>
      <c r="O2649" s="12"/>
      <c r="P2649" s="12"/>
    </row>
    <row r="2650" spans="1:16" x14ac:dyDescent="0.25">
      <c r="A2650" s="35">
        <v>2649</v>
      </c>
      <c r="B2650" s="89">
        <v>111.3333333333333</v>
      </c>
      <c r="C2650" s="35">
        <f t="shared" si="205"/>
        <v>9</v>
      </c>
      <c r="D2650" s="35">
        <f t="shared" si="208"/>
        <v>111</v>
      </c>
      <c r="E2650" s="35">
        <f t="shared" si="209"/>
        <v>6</v>
      </c>
      <c r="F2650" s="35" t="str">
        <f t="shared" si="206"/>
        <v>Friday</v>
      </c>
      <c r="G2650" s="35">
        <f t="shared" si="207"/>
        <v>4</v>
      </c>
      <c r="H2650" s="34">
        <f>CONVERT(INDEX(Htg_StPt_Sch_EZ!$C$4:$I$27,MATCH(Schedules_8760!$C2650,Htg_StPt_Sch_EZ!$B$4:$B$27,0),MATCH(Schedules_8760!$F2650,Htg_StPt_Sch_EZ!$C$3:$I$3,0)),"F","C")</f>
        <v>20.555555555555554</v>
      </c>
      <c r="I2650" s="34">
        <f>CONVERT(INDEX(Htg_StPt_Sch_EZ!$C$31:$I$54,MATCH(Schedules_8760!$C2650,Htg_StPt_Sch_EZ!$B$31:$B$54,0),MATCH(Schedules_8760!$F2650,Htg_StPt_Sch_EZ!$C$30:$I$30,0)),"F","C")</f>
        <v>19.444444444444443</v>
      </c>
      <c r="J2650" s="34">
        <f>CONVERT(INDEX(Clg_StPt_Sch_EZ!$C$4:$I$27,MATCH(Schedules_8760!$C2650,Clg_StPt_Sch_EZ!$B$4:$B$27,0),MATCH(Schedules_8760!$F2650,Clg_StPt_Sch_EZ!$C$3:$I$3,0)),"F","C")</f>
        <v>25.555555555555554</v>
      </c>
      <c r="K2650" s="34">
        <f>CONVERT(INDEX(Clg_StPt_Sch_EZ!$C$31:$I$54,MATCH(Schedules_8760!$C2650,Clg_StPt_Sch_EZ!$B$31:$B$54,0),MATCH(Schedules_8760!$F2650,Clg_StPt_Sch_EZ!$C$30:$I$30,0)),"F","C")</f>
        <v>25</v>
      </c>
      <c r="L2650" s="34">
        <f>CONVERT(INDEX(DHW_StPt_Sch_EZ!$C$4:$I$27,MATCH(Schedules_8760!$C2650,DHW_StPt_Sch_EZ!$B$4:$B$27,0),MATCH(Schedules_8760!$F2650,DHW_StPt_Sch_EZ!$C$3:$I$3,0)),"F","C")</f>
        <v>53.333333333333329</v>
      </c>
      <c r="M2650" s="34">
        <f>CONVERT(INDEX(DHW_StPt_Sch_EZ!$C$31:$I$54,MATCH(Schedules_8760!$C2650,DHW_StPt_Sch_EZ!$B$31:$B$54,0),MATCH(Schedules_8760!$F2650,DHW_StPt_Sch_EZ!$C$30:$I$30,0)),"F","C")</f>
        <v>53.333333333333329</v>
      </c>
      <c r="N2650" s="12"/>
      <c r="O2650" s="12"/>
      <c r="P2650" s="12"/>
    </row>
    <row r="2651" spans="1:16" x14ac:dyDescent="0.25">
      <c r="A2651" s="35">
        <v>2650</v>
      </c>
      <c r="B2651" s="89">
        <v>111.375</v>
      </c>
      <c r="C2651" s="35">
        <f t="shared" si="205"/>
        <v>10</v>
      </c>
      <c r="D2651" s="35">
        <f t="shared" si="208"/>
        <v>111</v>
      </c>
      <c r="E2651" s="35">
        <f t="shared" si="209"/>
        <v>6</v>
      </c>
      <c r="F2651" s="35" t="str">
        <f t="shared" si="206"/>
        <v>Friday</v>
      </c>
      <c r="G2651" s="35">
        <f t="shared" si="207"/>
        <v>4</v>
      </c>
      <c r="H2651" s="34">
        <f>CONVERT(INDEX(Htg_StPt_Sch_EZ!$C$4:$I$27,MATCH(Schedules_8760!$C2651,Htg_StPt_Sch_EZ!$B$4:$B$27,0),MATCH(Schedules_8760!$F2651,Htg_StPt_Sch_EZ!$C$3:$I$3,0)),"F","C")</f>
        <v>20.555555555555554</v>
      </c>
      <c r="I2651" s="34">
        <f>CONVERT(INDEX(Htg_StPt_Sch_EZ!$C$31:$I$54,MATCH(Schedules_8760!$C2651,Htg_StPt_Sch_EZ!$B$31:$B$54,0),MATCH(Schedules_8760!$F2651,Htg_StPt_Sch_EZ!$C$30:$I$30,0)),"F","C")</f>
        <v>19.444444444444443</v>
      </c>
      <c r="J2651" s="34">
        <f>CONVERT(INDEX(Clg_StPt_Sch_EZ!$C$4:$I$27,MATCH(Schedules_8760!$C2651,Clg_StPt_Sch_EZ!$B$4:$B$27,0),MATCH(Schedules_8760!$F2651,Clg_StPt_Sch_EZ!$C$3:$I$3,0)),"F","C")</f>
        <v>25.555555555555554</v>
      </c>
      <c r="K2651" s="34">
        <f>CONVERT(INDEX(Clg_StPt_Sch_EZ!$C$31:$I$54,MATCH(Schedules_8760!$C2651,Clg_StPt_Sch_EZ!$B$31:$B$54,0),MATCH(Schedules_8760!$F2651,Clg_StPt_Sch_EZ!$C$30:$I$30,0)),"F","C")</f>
        <v>25</v>
      </c>
      <c r="L2651" s="34">
        <f>CONVERT(INDEX(DHW_StPt_Sch_EZ!$C$4:$I$27,MATCH(Schedules_8760!$C2651,DHW_StPt_Sch_EZ!$B$4:$B$27,0),MATCH(Schedules_8760!$F2651,DHW_StPt_Sch_EZ!$C$3:$I$3,0)),"F","C")</f>
        <v>53.333333333333329</v>
      </c>
      <c r="M2651" s="34">
        <f>CONVERT(INDEX(DHW_StPt_Sch_EZ!$C$31:$I$54,MATCH(Schedules_8760!$C2651,DHW_StPt_Sch_EZ!$B$31:$B$54,0),MATCH(Schedules_8760!$F2651,DHW_StPt_Sch_EZ!$C$30:$I$30,0)),"F","C")</f>
        <v>53.333333333333329</v>
      </c>
      <c r="N2651" s="12"/>
      <c r="O2651" s="12"/>
      <c r="P2651" s="12"/>
    </row>
    <row r="2652" spans="1:16" x14ac:dyDescent="0.25">
      <c r="A2652" s="35">
        <v>2651</v>
      </c>
      <c r="B2652" s="89">
        <v>111.4166666666667</v>
      </c>
      <c r="C2652" s="35">
        <f t="shared" si="205"/>
        <v>11</v>
      </c>
      <c r="D2652" s="35">
        <f t="shared" si="208"/>
        <v>111</v>
      </c>
      <c r="E2652" s="35">
        <f t="shared" si="209"/>
        <v>6</v>
      </c>
      <c r="F2652" s="35" t="str">
        <f t="shared" si="206"/>
        <v>Friday</v>
      </c>
      <c r="G2652" s="35">
        <f t="shared" si="207"/>
        <v>4</v>
      </c>
      <c r="H2652" s="34">
        <f>CONVERT(INDEX(Htg_StPt_Sch_EZ!$C$4:$I$27,MATCH(Schedules_8760!$C2652,Htg_StPt_Sch_EZ!$B$4:$B$27,0),MATCH(Schedules_8760!$F2652,Htg_StPt_Sch_EZ!$C$3:$I$3,0)),"F","C")</f>
        <v>20.555555555555554</v>
      </c>
      <c r="I2652" s="34">
        <f>CONVERT(INDEX(Htg_StPt_Sch_EZ!$C$31:$I$54,MATCH(Schedules_8760!$C2652,Htg_StPt_Sch_EZ!$B$31:$B$54,0),MATCH(Schedules_8760!$F2652,Htg_StPt_Sch_EZ!$C$30:$I$30,0)),"F","C")</f>
        <v>19.444444444444443</v>
      </c>
      <c r="J2652" s="34">
        <f>CONVERT(INDEX(Clg_StPt_Sch_EZ!$C$4:$I$27,MATCH(Schedules_8760!$C2652,Clg_StPt_Sch_EZ!$B$4:$B$27,0),MATCH(Schedules_8760!$F2652,Clg_StPt_Sch_EZ!$C$3:$I$3,0)),"F","C")</f>
        <v>25.555555555555554</v>
      </c>
      <c r="K2652" s="34">
        <f>CONVERT(INDEX(Clg_StPt_Sch_EZ!$C$31:$I$54,MATCH(Schedules_8760!$C2652,Clg_StPt_Sch_EZ!$B$31:$B$54,0),MATCH(Schedules_8760!$F2652,Clg_StPt_Sch_EZ!$C$30:$I$30,0)),"F","C")</f>
        <v>25</v>
      </c>
      <c r="L2652" s="34">
        <f>CONVERT(INDEX(DHW_StPt_Sch_EZ!$C$4:$I$27,MATCH(Schedules_8760!$C2652,DHW_StPt_Sch_EZ!$B$4:$B$27,0),MATCH(Schedules_8760!$F2652,DHW_StPt_Sch_EZ!$C$3:$I$3,0)),"F","C")</f>
        <v>53.333333333333329</v>
      </c>
      <c r="M2652" s="34">
        <f>CONVERT(INDEX(DHW_StPt_Sch_EZ!$C$31:$I$54,MATCH(Schedules_8760!$C2652,DHW_StPt_Sch_EZ!$B$31:$B$54,0),MATCH(Schedules_8760!$F2652,DHW_StPt_Sch_EZ!$C$30:$I$30,0)),"F","C")</f>
        <v>53.333333333333329</v>
      </c>
      <c r="N2652" s="12"/>
      <c r="O2652" s="12"/>
      <c r="P2652" s="12"/>
    </row>
    <row r="2653" spans="1:16" x14ac:dyDescent="0.25">
      <c r="A2653" s="35">
        <v>2652</v>
      </c>
      <c r="B2653" s="89">
        <v>111.4583333333333</v>
      </c>
      <c r="C2653" s="35">
        <f t="shared" si="205"/>
        <v>12</v>
      </c>
      <c r="D2653" s="35">
        <f t="shared" si="208"/>
        <v>111</v>
      </c>
      <c r="E2653" s="35">
        <f t="shared" si="209"/>
        <v>6</v>
      </c>
      <c r="F2653" s="35" t="str">
        <f t="shared" si="206"/>
        <v>Friday</v>
      </c>
      <c r="G2653" s="35">
        <f t="shared" si="207"/>
        <v>4</v>
      </c>
      <c r="H2653" s="34">
        <f>CONVERT(INDEX(Htg_StPt_Sch_EZ!$C$4:$I$27,MATCH(Schedules_8760!$C2653,Htg_StPt_Sch_EZ!$B$4:$B$27,0),MATCH(Schedules_8760!$F2653,Htg_StPt_Sch_EZ!$C$3:$I$3,0)),"F","C")</f>
        <v>20.555555555555554</v>
      </c>
      <c r="I2653" s="34">
        <f>CONVERT(INDEX(Htg_StPt_Sch_EZ!$C$31:$I$54,MATCH(Schedules_8760!$C2653,Htg_StPt_Sch_EZ!$B$31:$B$54,0),MATCH(Schedules_8760!$F2653,Htg_StPt_Sch_EZ!$C$30:$I$30,0)),"F","C")</f>
        <v>19.444444444444443</v>
      </c>
      <c r="J2653" s="34">
        <f>CONVERT(INDEX(Clg_StPt_Sch_EZ!$C$4:$I$27,MATCH(Schedules_8760!$C2653,Clg_StPt_Sch_EZ!$B$4:$B$27,0),MATCH(Schedules_8760!$F2653,Clg_StPt_Sch_EZ!$C$3:$I$3,0)),"F","C")</f>
        <v>25.555555555555554</v>
      </c>
      <c r="K2653" s="34">
        <f>CONVERT(INDEX(Clg_StPt_Sch_EZ!$C$31:$I$54,MATCH(Schedules_8760!$C2653,Clg_StPt_Sch_EZ!$B$31:$B$54,0),MATCH(Schedules_8760!$F2653,Clg_StPt_Sch_EZ!$C$30:$I$30,0)),"F","C")</f>
        <v>25</v>
      </c>
      <c r="L2653" s="34">
        <f>CONVERT(INDEX(DHW_StPt_Sch_EZ!$C$4:$I$27,MATCH(Schedules_8760!$C2653,DHW_StPt_Sch_EZ!$B$4:$B$27,0),MATCH(Schedules_8760!$F2653,DHW_StPt_Sch_EZ!$C$3:$I$3,0)),"F","C")</f>
        <v>53.333333333333329</v>
      </c>
      <c r="M2653" s="34">
        <f>CONVERT(INDEX(DHW_StPt_Sch_EZ!$C$31:$I$54,MATCH(Schedules_8760!$C2653,DHW_StPt_Sch_EZ!$B$31:$B$54,0),MATCH(Schedules_8760!$F2653,DHW_StPt_Sch_EZ!$C$30:$I$30,0)),"F","C")</f>
        <v>53.333333333333329</v>
      </c>
      <c r="N2653" s="12"/>
      <c r="O2653" s="12"/>
      <c r="P2653" s="12"/>
    </row>
    <row r="2654" spans="1:16" x14ac:dyDescent="0.25">
      <c r="A2654" s="35">
        <v>2653</v>
      </c>
      <c r="B2654" s="89">
        <v>111.5</v>
      </c>
      <c r="C2654" s="35">
        <f t="shared" si="205"/>
        <v>13</v>
      </c>
      <c r="D2654" s="35">
        <f t="shared" si="208"/>
        <v>111</v>
      </c>
      <c r="E2654" s="35">
        <f t="shared" si="209"/>
        <v>6</v>
      </c>
      <c r="F2654" s="35" t="str">
        <f t="shared" si="206"/>
        <v>Friday</v>
      </c>
      <c r="G2654" s="35">
        <f t="shared" si="207"/>
        <v>4</v>
      </c>
      <c r="H2654" s="34">
        <f>CONVERT(INDEX(Htg_StPt_Sch_EZ!$C$4:$I$27,MATCH(Schedules_8760!$C2654,Htg_StPt_Sch_EZ!$B$4:$B$27,0),MATCH(Schedules_8760!$F2654,Htg_StPt_Sch_EZ!$C$3:$I$3,0)),"F","C")</f>
        <v>20.555555555555554</v>
      </c>
      <c r="I2654" s="34">
        <f>CONVERT(INDEX(Htg_StPt_Sch_EZ!$C$31:$I$54,MATCH(Schedules_8760!$C2654,Htg_StPt_Sch_EZ!$B$31:$B$54,0),MATCH(Schedules_8760!$F2654,Htg_StPt_Sch_EZ!$C$30:$I$30,0)),"F","C")</f>
        <v>19.444444444444443</v>
      </c>
      <c r="J2654" s="34">
        <f>CONVERT(INDEX(Clg_StPt_Sch_EZ!$C$4:$I$27,MATCH(Schedules_8760!$C2654,Clg_StPt_Sch_EZ!$B$4:$B$27,0),MATCH(Schedules_8760!$F2654,Clg_StPt_Sch_EZ!$C$3:$I$3,0)),"F","C")</f>
        <v>25.555555555555554</v>
      </c>
      <c r="K2654" s="34">
        <f>CONVERT(INDEX(Clg_StPt_Sch_EZ!$C$31:$I$54,MATCH(Schedules_8760!$C2654,Clg_StPt_Sch_EZ!$B$31:$B$54,0),MATCH(Schedules_8760!$F2654,Clg_StPt_Sch_EZ!$C$30:$I$30,0)),"F","C")</f>
        <v>25</v>
      </c>
      <c r="L2654" s="34">
        <f>CONVERT(INDEX(DHW_StPt_Sch_EZ!$C$4:$I$27,MATCH(Schedules_8760!$C2654,DHW_StPt_Sch_EZ!$B$4:$B$27,0),MATCH(Schedules_8760!$F2654,DHW_StPt_Sch_EZ!$C$3:$I$3,0)),"F","C")</f>
        <v>53.333333333333329</v>
      </c>
      <c r="M2654" s="34">
        <f>CONVERT(INDEX(DHW_StPt_Sch_EZ!$C$31:$I$54,MATCH(Schedules_8760!$C2654,DHW_StPt_Sch_EZ!$B$31:$B$54,0),MATCH(Schedules_8760!$F2654,DHW_StPt_Sch_EZ!$C$30:$I$30,0)),"F","C")</f>
        <v>53.333333333333329</v>
      </c>
      <c r="N2654" s="12"/>
      <c r="O2654" s="12"/>
      <c r="P2654" s="12"/>
    </row>
    <row r="2655" spans="1:16" x14ac:dyDescent="0.25">
      <c r="A2655" s="35">
        <v>2654</v>
      </c>
      <c r="B2655" s="89">
        <v>111.5416666666667</v>
      </c>
      <c r="C2655" s="35">
        <f t="shared" si="205"/>
        <v>14</v>
      </c>
      <c r="D2655" s="35">
        <f t="shared" si="208"/>
        <v>111</v>
      </c>
      <c r="E2655" s="35">
        <f t="shared" si="209"/>
        <v>6</v>
      </c>
      <c r="F2655" s="35" t="str">
        <f t="shared" si="206"/>
        <v>Friday</v>
      </c>
      <c r="G2655" s="35">
        <f t="shared" si="207"/>
        <v>4</v>
      </c>
      <c r="H2655" s="34">
        <f>CONVERT(INDEX(Htg_StPt_Sch_EZ!$C$4:$I$27,MATCH(Schedules_8760!$C2655,Htg_StPt_Sch_EZ!$B$4:$B$27,0),MATCH(Schedules_8760!$F2655,Htg_StPt_Sch_EZ!$C$3:$I$3,0)),"F","C")</f>
        <v>20.555555555555554</v>
      </c>
      <c r="I2655" s="34">
        <f>CONVERT(INDEX(Htg_StPt_Sch_EZ!$C$31:$I$54,MATCH(Schedules_8760!$C2655,Htg_StPt_Sch_EZ!$B$31:$B$54,0),MATCH(Schedules_8760!$F2655,Htg_StPt_Sch_EZ!$C$30:$I$30,0)),"F","C")</f>
        <v>19.444444444444443</v>
      </c>
      <c r="J2655" s="34">
        <f>CONVERT(INDEX(Clg_StPt_Sch_EZ!$C$4:$I$27,MATCH(Schedules_8760!$C2655,Clg_StPt_Sch_EZ!$B$4:$B$27,0),MATCH(Schedules_8760!$F2655,Clg_StPt_Sch_EZ!$C$3:$I$3,0)),"F","C")</f>
        <v>25.555555555555554</v>
      </c>
      <c r="K2655" s="34">
        <f>CONVERT(INDEX(Clg_StPt_Sch_EZ!$C$31:$I$54,MATCH(Schedules_8760!$C2655,Clg_StPt_Sch_EZ!$B$31:$B$54,0),MATCH(Schedules_8760!$F2655,Clg_StPt_Sch_EZ!$C$30:$I$30,0)),"F","C")</f>
        <v>25</v>
      </c>
      <c r="L2655" s="34">
        <f>CONVERT(INDEX(DHW_StPt_Sch_EZ!$C$4:$I$27,MATCH(Schedules_8760!$C2655,DHW_StPt_Sch_EZ!$B$4:$B$27,0),MATCH(Schedules_8760!$F2655,DHW_StPt_Sch_EZ!$C$3:$I$3,0)),"F","C")</f>
        <v>53.333333333333329</v>
      </c>
      <c r="M2655" s="34">
        <f>CONVERT(INDEX(DHW_StPt_Sch_EZ!$C$31:$I$54,MATCH(Schedules_8760!$C2655,DHW_StPt_Sch_EZ!$B$31:$B$54,0),MATCH(Schedules_8760!$F2655,DHW_StPt_Sch_EZ!$C$30:$I$30,0)),"F","C")</f>
        <v>53.333333333333329</v>
      </c>
      <c r="N2655" s="12"/>
      <c r="O2655" s="12"/>
      <c r="P2655" s="12"/>
    </row>
    <row r="2656" spans="1:16" x14ac:dyDescent="0.25">
      <c r="A2656" s="35">
        <v>2655</v>
      </c>
      <c r="B2656" s="89">
        <v>111.5833333333333</v>
      </c>
      <c r="C2656" s="35">
        <f t="shared" si="205"/>
        <v>15</v>
      </c>
      <c r="D2656" s="35">
        <f t="shared" si="208"/>
        <v>111</v>
      </c>
      <c r="E2656" s="35">
        <f t="shared" si="209"/>
        <v>6</v>
      </c>
      <c r="F2656" s="35" t="str">
        <f t="shared" si="206"/>
        <v>Friday</v>
      </c>
      <c r="G2656" s="35">
        <f t="shared" si="207"/>
        <v>4</v>
      </c>
      <c r="H2656" s="34">
        <f>CONVERT(INDEX(Htg_StPt_Sch_EZ!$C$4:$I$27,MATCH(Schedules_8760!$C2656,Htg_StPt_Sch_EZ!$B$4:$B$27,0),MATCH(Schedules_8760!$F2656,Htg_StPt_Sch_EZ!$C$3:$I$3,0)),"F","C")</f>
        <v>20.555555555555554</v>
      </c>
      <c r="I2656" s="34">
        <f>CONVERT(INDEX(Htg_StPt_Sch_EZ!$C$31:$I$54,MATCH(Schedules_8760!$C2656,Htg_StPt_Sch_EZ!$B$31:$B$54,0),MATCH(Schedules_8760!$F2656,Htg_StPt_Sch_EZ!$C$30:$I$30,0)),"F","C")</f>
        <v>21.111111111111111</v>
      </c>
      <c r="J2656" s="34">
        <f>CONVERT(INDEX(Clg_StPt_Sch_EZ!$C$4:$I$27,MATCH(Schedules_8760!$C2656,Clg_StPt_Sch_EZ!$B$4:$B$27,0),MATCH(Schedules_8760!$F2656,Clg_StPt_Sch_EZ!$C$3:$I$3,0)),"F","C")</f>
        <v>25.555555555555554</v>
      </c>
      <c r="K2656" s="34">
        <f>CONVERT(INDEX(Clg_StPt_Sch_EZ!$C$31:$I$54,MATCH(Schedules_8760!$C2656,Clg_StPt_Sch_EZ!$B$31:$B$54,0),MATCH(Schedules_8760!$F2656,Clg_StPt_Sch_EZ!$C$30:$I$30,0)),"F","C")</f>
        <v>25</v>
      </c>
      <c r="L2656" s="34">
        <f>CONVERT(INDEX(DHW_StPt_Sch_EZ!$C$4:$I$27,MATCH(Schedules_8760!$C2656,DHW_StPt_Sch_EZ!$B$4:$B$27,0),MATCH(Schedules_8760!$F2656,DHW_StPt_Sch_EZ!$C$3:$I$3,0)),"F","C")</f>
        <v>53.333333333333329</v>
      </c>
      <c r="M2656" s="34">
        <f>CONVERT(INDEX(DHW_StPt_Sch_EZ!$C$31:$I$54,MATCH(Schedules_8760!$C2656,DHW_StPt_Sch_EZ!$B$31:$B$54,0),MATCH(Schedules_8760!$F2656,DHW_StPt_Sch_EZ!$C$30:$I$30,0)),"F","C")</f>
        <v>53.333333333333329</v>
      </c>
      <c r="N2656" s="12"/>
      <c r="O2656" s="12"/>
      <c r="P2656" s="12"/>
    </row>
    <row r="2657" spans="1:16" x14ac:dyDescent="0.25">
      <c r="A2657" s="35">
        <v>2656</v>
      </c>
      <c r="B2657" s="89">
        <v>111.625</v>
      </c>
      <c r="C2657" s="35">
        <f t="shared" si="205"/>
        <v>16</v>
      </c>
      <c r="D2657" s="35">
        <f t="shared" si="208"/>
        <v>111</v>
      </c>
      <c r="E2657" s="35">
        <f t="shared" si="209"/>
        <v>6</v>
      </c>
      <c r="F2657" s="35" t="str">
        <f t="shared" si="206"/>
        <v>Friday</v>
      </c>
      <c r="G2657" s="35">
        <f t="shared" si="207"/>
        <v>4</v>
      </c>
      <c r="H2657" s="34">
        <f>CONVERT(INDEX(Htg_StPt_Sch_EZ!$C$4:$I$27,MATCH(Schedules_8760!$C2657,Htg_StPt_Sch_EZ!$B$4:$B$27,0),MATCH(Schedules_8760!$F2657,Htg_StPt_Sch_EZ!$C$3:$I$3,0)),"F","C")</f>
        <v>20.555555555555554</v>
      </c>
      <c r="I2657" s="34">
        <f>CONVERT(INDEX(Htg_StPt_Sch_EZ!$C$31:$I$54,MATCH(Schedules_8760!$C2657,Htg_StPt_Sch_EZ!$B$31:$B$54,0),MATCH(Schedules_8760!$F2657,Htg_StPt_Sch_EZ!$C$30:$I$30,0)),"F","C")</f>
        <v>21.111111111111111</v>
      </c>
      <c r="J2657" s="34">
        <f>CONVERT(INDEX(Clg_StPt_Sch_EZ!$C$4:$I$27,MATCH(Schedules_8760!$C2657,Clg_StPt_Sch_EZ!$B$4:$B$27,0),MATCH(Schedules_8760!$F2657,Clg_StPt_Sch_EZ!$C$3:$I$3,0)),"F","C")</f>
        <v>25.555555555555554</v>
      </c>
      <c r="K2657" s="34">
        <f>CONVERT(INDEX(Clg_StPt_Sch_EZ!$C$31:$I$54,MATCH(Schedules_8760!$C2657,Clg_StPt_Sch_EZ!$B$31:$B$54,0),MATCH(Schedules_8760!$F2657,Clg_StPt_Sch_EZ!$C$30:$I$30,0)),"F","C")</f>
        <v>25</v>
      </c>
      <c r="L2657" s="34">
        <f>CONVERT(INDEX(DHW_StPt_Sch_EZ!$C$4:$I$27,MATCH(Schedules_8760!$C2657,DHW_StPt_Sch_EZ!$B$4:$B$27,0),MATCH(Schedules_8760!$F2657,DHW_StPt_Sch_EZ!$C$3:$I$3,0)),"F","C")</f>
        <v>53.333333333333329</v>
      </c>
      <c r="M2657" s="34">
        <f>CONVERT(INDEX(DHW_StPt_Sch_EZ!$C$31:$I$54,MATCH(Schedules_8760!$C2657,DHW_StPt_Sch_EZ!$B$31:$B$54,0),MATCH(Schedules_8760!$F2657,DHW_StPt_Sch_EZ!$C$30:$I$30,0)),"F","C")</f>
        <v>53.333333333333329</v>
      </c>
      <c r="N2657" s="12"/>
      <c r="O2657" s="12"/>
      <c r="P2657" s="12"/>
    </row>
    <row r="2658" spans="1:16" x14ac:dyDescent="0.25">
      <c r="A2658" s="35">
        <v>2657</v>
      </c>
      <c r="B2658" s="89">
        <v>111.6666666666667</v>
      </c>
      <c r="C2658" s="35">
        <f t="shared" si="205"/>
        <v>17</v>
      </c>
      <c r="D2658" s="35">
        <f t="shared" si="208"/>
        <v>111</v>
      </c>
      <c r="E2658" s="35">
        <f t="shared" si="209"/>
        <v>6</v>
      </c>
      <c r="F2658" s="35" t="str">
        <f t="shared" si="206"/>
        <v>Friday</v>
      </c>
      <c r="G2658" s="35">
        <f t="shared" si="207"/>
        <v>4</v>
      </c>
      <c r="H2658" s="34">
        <f>CONVERT(INDEX(Htg_StPt_Sch_EZ!$C$4:$I$27,MATCH(Schedules_8760!$C2658,Htg_StPt_Sch_EZ!$B$4:$B$27,0),MATCH(Schedules_8760!$F2658,Htg_StPt_Sch_EZ!$C$3:$I$3,0)),"F","C")</f>
        <v>20.555555555555554</v>
      </c>
      <c r="I2658" s="34">
        <f>CONVERT(INDEX(Htg_StPt_Sch_EZ!$C$31:$I$54,MATCH(Schedules_8760!$C2658,Htg_StPt_Sch_EZ!$B$31:$B$54,0),MATCH(Schedules_8760!$F2658,Htg_StPt_Sch_EZ!$C$30:$I$30,0)),"F","C")</f>
        <v>17.777777777777779</v>
      </c>
      <c r="J2658" s="34">
        <f>CONVERT(INDEX(Clg_StPt_Sch_EZ!$C$4:$I$27,MATCH(Schedules_8760!$C2658,Clg_StPt_Sch_EZ!$B$4:$B$27,0),MATCH(Schedules_8760!$F2658,Clg_StPt_Sch_EZ!$C$3:$I$3,0)),"F","C")</f>
        <v>25.555555555555554</v>
      </c>
      <c r="K2658" s="34">
        <f>CONVERT(INDEX(Clg_StPt_Sch_EZ!$C$31:$I$54,MATCH(Schedules_8760!$C2658,Clg_StPt_Sch_EZ!$B$31:$B$54,0),MATCH(Schedules_8760!$F2658,Clg_StPt_Sch_EZ!$C$30:$I$30,0)),"F","C")</f>
        <v>25</v>
      </c>
      <c r="L2658" s="34">
        <f>CONVERT(INDEX(DHW_StPt_Sch_EZ!$C$4:$I$27,MATCH(Schedules_8760!$C2658,DHW_StPt_Sch_EZ!$B$4:$B$27,0),MATCH(Schedules_8760!$F2658,DHW_StPt_Sch_EZ!$C$3:$I$3,0)),"F","C")</f>
        <v>53.333333333333329</v>
      </c>
      <c r="M2658" s="34">
        <f>CONVERT(INDEX(DHW_StPt_Sch_EZ!$C$31:$I$54,MATCH(Schedules_8760!$C2658,DHW_StPt_Sch_EZ!$B$31:$B$54,0),MATCH(Schedules_8760!$F2658,DHW_StPt_Sch_EZ!$C$30:$I$30,0)),"F","C")</f>
        <v>53.333333333333329</v>
      </c>
      <c r="N2658" s="12"/>
      <c r="O2658" s="12"/>
      <c r="P2658" s="12"/>
    </row>
    <row r="2659" spans="1:16" x14ac:dyDescent="0.25">
      <c r="A2659" s="35">
        <v>2658</v>
      </c>
      <c r="B2659" s="89">
        <v>111.7083333333333</v>
      </c>
      <c r="C2659" s="35">
        <f t="shared" si="205"/>
        <v>18</v>
      </c>
      <c r="D2659" s="35">
        <f t="shared" si="208"/>
        <v>111</v>
      </c>
      <c r="E2659" s="35">
        <f t="shared" si="209"/>
        <v>6</v>
      </c>
      <c r="F2659" s="35" t="str">
        <f t="shared" si="206"/>
        <v>Friday</v>
      </c>
      <c r="G2659" s="35">
        <f t="shared" si="207"/>
        <v>4</v>
      </c>
      <c r="H2659" s="34">
        <f>CONVERT(INDEX(Htg_StPt_Sch_EZ!$C$4:$I$27,MATCH(Schedules_8760!$C2659,Htg_StPt_Sch_EZ!$B$4:$B$27,0),MATCH(Schedules_8760!$F2659,Htg_StPt_Sch_EZ!$C$3:$I$3,0)),"F","C")</f>
        <v>20.555555555555554</v>
      </c>
      <c r="I2659" s="34">
        <f>CONVERT(INDEX(Htg_StPt_Sch_EZ!$C$31:$I$54,MATCH(Schedules_8760!$C2659,Htg_StPt_Sch_EZ!$B$31:$B$54,0),MATCH(Schedules_8760!$F2659,Htg_StPt_Sch_EZ!$C$30:$I$30,0)),"F","C")</f>
        <v>17.777777777777779</v>
      </c>
      <c r="J2659" s="34">
        <f>CONVERT(INDEX(Clg_StPt_Sch_EZ!$C$4:$I$27,MATCH(Schedules_8760!$C2659,Clg_StPt_Sch_EZ!$B$4:$B$27,0),MATCH(Schedules_8760!$F2659,Clg_StPt_Sch_EZ!$C$3:$I$3,0)),"F","C")</f>
        <v>25.555555555555554</v>
      </c>
      <c r="K2659" s="34">
        <f>CONVERT(INDEX(Clg_StPt_Sch_EZ!$C$31:$I$54,MATCH(Schedules_8760!$C2659,Clg_StPt_Sch_EZ!$B$31:$B$54,0),MATCH(Schedules_8760!$F2659,Clg_StPt_Sch_EZ!$C$30:$I$30,0)),"F","C")</f>
        <v>28.333333333333332</v>
      </c>
      <c r="L2659" s="34">
        <f>CONVERT(INDEX(DHW_StPt_Sch_EZ!$C$4:$I$27,MATCH(Schedules_8760!$C2659,DHW_StPt_Sch_EZ!$B$4:$B$27,0),MATCH(Schedules_8760!$F2659,DHW_StPt_Sch_EZ!$C$3:$I$3,0)),"F","C")</f>
        <v>53.333333333333329</v>
      </c>
      <c r="M2659" s="34">
        <f>CONVERT(INDEX(DHW_StPt_Sch_EZ!$C$31:$I$54,MATCH(Schedules_8760!$C2659,DHW_StPt_Sch_EZ!$B$31:$B$54,0),MATCH(Schedules_8760!$F2659,DHW_StPt_Sch_EZ!$C$30:$I$30,0)),"F","C")</f>
        <v>53.333333333333329</v>
      </c>
      <c r="N2659" s="12"/>
      <c r="O2659" s="12"/>
      <c r="P2659" s="12"/>
    </row>
    <row r="2660" spans="1:16" x14ac:dyDescent="0.25">
      <c r="A2660" s="35">
        <v>2659</v>
      </c>
      <c r="B2660" s="89">
        <v>111.75</v>
      </c>
      <c r="C2660" s="35">
        <f t="shared" si="205"/>
        <v>19</v>
      </c>
      <c r="D2660" s="35">
        <f t="shared" si="208"/>
        <v>111</v>
      </c>
      <c r="E2660" s="35">
        <f t="shared" si="209"/>
        <v>6</v>
      </c>
      <c r="F2660" s="35" t="str">
        <f t="shared" si="206"/>
        <v>Friday</v>
      </c>
      <c r="G2660" s="35">
        <f t="shared" si="207"/>
        <v>4</v>
      </c>
      <c r="H2660" s="34">
        <f>CONVERT(INDEX(Htg_StPt_Sch_EZ!$C$4:$I$27,MATCH(Schedules_8760!$C2660,Htg_StPt_Sch_EZ!$B$4:$B$27,0),MATCH(Schedules_8760!$F2660,Htg_StPt_Sch_EZ!$C$3:$I$3,0)),"F","C")</f>
        <v>20.555555555555554</v>
      </c>
      <c r="I2660" s="34">
        <f>CONVERT(INDEX(Htg_StPt_Sch_EZ!$C$31:$I$54,MATCH(Schedules_8760!$C2660,Htg_StPt_Sch_EZ!$B$31:$B$54,0),MATCH(Schedules_8760!$F2660,Htg_StPt_Sch_EZ!$C$30:$I$30,0)),"F","C")</f>
        <v>18.333333333333332</v>
      </c>
      <c r="J2660" s="34">
        <f>CONVERT(INDEX(Clg_StPt_Sch_EZ!$C$4:$I$27,MATCH(Schedules_8760!$C2660,Clg_StPt_Sch_EZ!$B$4:$B$27,0),MATCH(Schedules_8760!$F2660,Clg_StPt_Sch_EZ!$C$3:$I$3,0)),"F","C")</f>
        <v>25.555555555555554</v>
      </c>
      <c r="K2660" s="34">
        <f>CONVERT(INDEX(Clg_StPt_Sch_EZ!$C$31:$I$54,MATCH(Schedules_8760!$C2660,Clg_StPt_Sch_EZ!$B$31:$B$54,0),MATCH(Schedules_8760!$F2660,Clg_StPt_Sch_EZ!$C$30:$I$30,0)),"F","C")</f>
        <v>28.333333333333332</v>
      </c>
      <c r="L2660" s="34">
        <f>CONVERT(INDEX(DHW_StPt_Sch_EZ!$C$4:$I$27,MATCH(Schedules_8760!$C2660,DHW_StPt_Sch_EZ!$B$4:$B$27,0),MATCH(Schedules_8760!$F2660,DHW_StPt_Sch_EZ!$C$3:$I$3,0)),"F","C")</f>
        <v>53.333333333333329</v>
      </c>
      <c r="M2660" s="34">
        <f>CONVERT(INDEX(DHW_StPt_Sch_EZ!$C$31:$I$54,MATCH(Schedules_8760!$C2660,DHW_StPt_Sch_EZ!$B$31:$B$54,0),MATCH(Schedules_8760!$F2660,DHW_StPt_Sch_EZ!$C$30:$I$30,0)),"F","C")</f>
        <v>53.333333333333329</v>
      </c>
      <c r="N2660" s="12"/>
      <c r="O2660" s="12"/>
      <c r="P2660" s="12"/>
    </row>
    <row r="2661" spans="1:16" x14ac:dyDescent="0.25">
      <c r="A2661" s="35">
        <v>2660</v>
      </c>
      <c r="B2661" s="89">
        <v>111.7916666666667</v>
      </c>
      <c r="C2661" s="35">
        <f t="shared" si="205"/>
        <v>20</v>
      </c>
      <c r="D2661" s="35">
        <f t="shared" si="208"/>
        <v>111</v>
      </c>
      <c r="E2661" s="35">
        <f t="shared" si="209"/>
        <v>6</v>
      </c>
      <c r="F2661" s="35" t="str">
        <f t="shared" si="206"/>
        <v>Friday</v>
      </c>
      <c r="G2661" s="35">
        <f t="shared" si="207"/>
        <v>4</v>
      </c>
      <c r="H2661" s="34">
        <f>CONVERT(INDEX(Htg_StPt_Sch_EZ!$C$4:$I$27,MATCH(Schedules_8760!$C2661,Htg_StPt_Sch_EZ!$B$4:$B$27,0),MATCH(Schedules_8760!$F2661,Htg_StPt_Sch_EZ!$C$3:$I$3,0)),"F","C")</f>
        <v>20.555555555555554</v>
      </c>
      <c r="I2661" s="34">
        <f>CONVERT(INDEX(Htg_StPt_Sch_EZ!$C$31:$I$54,MATCH(Schedules_8760!$C2661,Htg_StPt_Sch_EZ!$B$31:$B$54,0),MATCH(Schedules_8760!$F2661,Htg_StPt_Sch_EZ!$C$30:$I$30,0)),"F","C")</f>
        <v>18.888888888888889</v>
      </c>
      <c r="J2661" s="34">
        <f>CONVERT(INDEX(Clg_StPt_Sch_EZ!$C$4:$I$27,MATCH(Schedules_8760!$C2661,Clg_StPt_Sch_EZ!$B$4:$B$27,0),MATCH(Schedules_8760!$F2661,Clg_StPt_Sch_EZ!$C$3:$I$3,0)),"F","C")</f>
        <v>25.555555555555554</v>
      </c>
      <c r="K2661" s="34">
        <f>CONVERT(INDEX(Clg_StPt_Sch_EZ!$C$31:$I$54,MATCH(Schedules_8760!$C2661,Clg_StPt_Sch_EZ!$B$31:$B$54,0),MATCH(Schedules_8760!$F2661,Clg_StPt_Sch_EZ!$C$30:$I$30,0)),"F","C")</f>
        <v>28.333333333333332</v>
      </c>
      <c r="L2661" s="34">
        <f>CONVERT(INDEX(DHW_StPt_Sch_EZ!$C$4:$I$27,MATCH(Schedules_8760!$C2661,DHW_StPt_Sch_EZ!$B$4:$B$27,0),MATCH(Schedules_8760!$F2661,DHW_StPt_Sch_EZ!$C$3:$I$3,0)),"F","C")</f>
        <v>53.333333333333329</v>
      </c>
      <c r="M2661" s="34">
        <f>CONVERT(INDEX(DHW_StPt_Sch_EZ!$C$31:$I$54,MATCH(Schedules_8760!$C2661,DHW_StPt_Sch_EZ!$B$31:$B$54,0),MATCH(Schedules_8760!$F2661,DHW_StPt_Sch_EZ!$C$30:$I$30,0)),"F","C")</f>
        <v>53.333333333333329</v>
      </c>
      <c r="N2661" s="12"/>
      <c r="O2661" s="12"/>
      <c r="P2661" s="12"/>
    </row>
    <row r="2662" spans="1:16" x14ac:dyDescent="0.25">
      <c r="A2662" s="35">
        <v>2661</v>
      </c>
      <c r="B2662" s="89">
        <v>111.8333333333333</v>
      </c>
      <c r="C2662" s="35">
        <f t="shared" si="205"/>
        <v>21</v>
      </c>
      <c r="D2662" s="35">
        <f t="shared" si="208"/>
        <v>111</v>
      </c>
      <c r="E2662" s="35">
        <f t="shared" si="209"/>
        <v>6</v>
      </c>
      <c r="F2662" s="35" t="str">
        <f t="shared" si="206"/>
        <v>Friday</v>
      </c>
      <c r="G2662" s="35">
        <f t="shared" si="207"/>
        <v>4</v>
      </c>
      <c r="H2662" s="34">
        <f>CONVERT(INDEX(Htg_StPt_Sch_EZ!$C$4:$I$27,MATCH(Schedules_8760!$C2662,Htg_StPt_Sch_EZ!$B$4:$B$27,0),MATCH(Schedules_8760!$F2662,Htg_StPt_Sch_EZ!$C$3:$I$3,0)),"F","C")</f>
        <v>20.555555555555554</v>
      </c>
      <c r="I2662" s="34">
        <f>CONVERT(INDEX(Htg_StPt_Sch_EZ!$C$31:$I$54,MATCH(Schedules_8760!$C2662,Htg_StPt_Sch_EZ!$B$31:$B$54,0),MATCH(Schedules_8760!$F2662,Htg_StPt_Sch_EZ!$C$30:$I$30,0)),"F","C")</f>
        <v>19.444444444444443</v>
      </c>
      <c r="J2662" s="34">
        <f>CONVERT(INDEX(Clg_StPt_Sch_EZ!$C$4:$I$27,MATCH(Schedules_8760!$C2662,Clg_StPt_Sch_EZ!$B$4:$B$27,0),MATCH(Schedules_8760!$F2662,Clg_StPt_Sch_EZ!$C$3:$I$3,0)),"F","C")</f>
        <v>25.555555555555554</v>
      </c>
      <c r="K2662" s="34">
        <f>CONVERT(INDEX(Clg_StPt_Sch_EZ!$C$31:$I$54,MATCH(Schedules_8760!$C2662,Clg_StPt_Sch_EZ!$B$31:$B$54,0),MATCH(Schedules_8760!$F2662,Clg_StPt_Sch_EZ!$C$30:$I$30,0)),"F","C")</f>
        <v>28.333333333333332</v>
      </c>
      <c r="L2662" s="34">
        <f>CONVERT(INDEX(DHW_StPt_Sch_EZ!$C$4:$I$27,MATCH(Schedules_8760!$C2662,DHW_StPt_Sch_EZ!$B$4:$B$27,0),MATCH(Schedules_8760!$F2662,DHW_StPt_Sch_EZ!$C$3:$I$3,0)),"F","C")</f>
        <v>53.333333333333329</v>
      </c>
      <c r="M2662" s="34">
        <f>CONVERT(INDEX(DHW_StPt_Sch_EZ!$C$31:$I$54,MATCH(Schedules_8760!$C2662,DHW_StPt_Sch_EZ!$B$31:$B$54,0),MATCH(Schedules_8760!$F2662,DHW_StPt_Sch_EZ!$C$30:$I$30,0)),"F","C")</f>
        <v>53.333333333333329</v>
      </c>
      <c r="N2662" s="12"/>
      <c r="O2662" s="12"/>
      <c r="P2662" s="12"/>
    </row>
    <row r="2663" spans="1:16" x14ac:dyDescent="0.25">
      <c r="A2663" s="35">
        <v>2662</v>
      </c>
      <c r="B2663" s="89">
        <v>111.875</v>
      </c>
      <c r="C2663" s="35">
        <f t="shared" si="205"/>
        <v>22</v>
      </c>
      <c r="D2663" s="35">
        <f t="shared" si="208"/>
        <v>111</v>
      </c>
      <c r="E2663" s="35">
        <f t="shared" si="209"/>
        <v>6</v>
      </c>
      <c r="F2663" s="35" t="str">
        <f t="shared" si="206"/>
        <v>Friday</v>
      </c>
      <c r="G2663" s="35">
        <f t="shared" si="207"/>
        <v>4</v>
      </c>
      <c r="H2663" s="34">
        <f>CONVERT(INDEX(Htg_StPt_Sch_EZ!$C$4:$I$27,MATCH(Schedules_8760!$C2663,Htg_StPt_Sch_EZ!$B$4:$B$27,0),MATCH(Schedules_8760!$F2663,Htg_StPt_Sch_EZ!$C$3:$I$3,0)),"F","C")</f>
        <v>20.555555555555554</v>
      </c>
      <c r="I2663" s="34">
        <f>CONVERT(INDEX(Htg_StPt_Sch_EZ!$C$31:$I$54,MATCH(Schedules_8760!$C2663,Htg_StPt_Sch_EZ!$B$31:$B$54,0),MATCH(Schedules_8760!$F2663,Htg_StPt_Sch_EZ!$C$30:$I$30,0)),"F","C")</f>
        <v>19.444444444444443</v>
      </c>
      <c r="J2663" s="34">
        <f>CONVERT(INDEX(Clg_StPt_Sch_EZ!$C$4:$I$27,MATCH(Schedules_8760!$C2663,Clg_StPt_Sch_EZ!$B$4:$B$27,0),MATCH(Schedules_8760!$F2663,Clg_StPt_Sch_EZ!$C$3:$I$3,0)),"F","C")</f>
        <v>25.555555555555554</v>
      </c>
      <c r="K2663" s="34">
        <f>CONVERT(INDEX(Clg_StPt_Sch_EZ!$C$31:$I$54,MATCH(Schedules_8760!$C2663,Clg_StPt_Sch_EZ!$B$31:$B$54,0),MATCH(Schedules_8760!$F2663,Clg_StPt_Sch_EZ!$C$30:$I$30,0)),"F","C")</f>
        <v>28.333333333333332</v>
      </c>
      <c r="L2663" s="34">
        <f>CONVERT(INDEX(DHW_StPt_Sch_EZ!$C$4:$I$27,MATCH(Schedules_8760!$C2663,DHW_StPt_Sch_EZ!$B$4:$B$27,0),MATCH(Schedules_8760!$F2663,DHW_StPt_Sch_EZ!$C$3:$I$3,0)),"F","C")</f>
        <v>53.333333333333329</v>
      </c>
      <c r="M2663" s="34">
        <f>CONVERT(INDEX(DHW_StPt_Sch_EZ!$C$31:$I$54,MATCH(Schedules_8760!$C2663,DHW_StPt_Sch_EZ!$B$31:$B$54,0),MATCH(Schedules_8760!$F2663,DHW_StPt_Sch_EZ!$C$30:$I$30,0)),"F","C")</f>
        <v>53.333333333333329</v>
      </c>
      <c r="N2663" s="12"/>
      <c r="O2663" s="12"/>
      <c r="P2663" s="12"/>
    </row>
    <row r="2664" spans="1:16" x14ac:dyDescent="0.25">
      <c r="A2664" s="35">
        <v>2663</v>
      </c>
      <c r="B2664" s="89">
        <v>111.9166666666667</v>
      </c>
      <c r="C2664" s="35">
        <f t="shared" si="205"/>
        <v>23</v>
      </c>
      <c r="D2664" s="35">
        <f t="shared" si="208"/>
        <v>111</v>
      </c>
      <c r="E2664" s="35">
        <f t="shared" si="209"/>
        <v>6</v>
      </c>
      <c r="F2664" s="35" t="str">
        <f t="shared" si="206"/>
        <v>Friday</v>
      </c>
      <c r="G2664" s="35">
        <f t="shared" si="207"/>
        <v>4</v>
      </c>
      <c r="H2664" s="34">
        <f>CONVERT(INDEX(Htg_StPt_Sch_EZ!$C$4:$I$27,MATCH(Schedules_8760!$C2664,Htg_StPt_Sch_EZ!$B$4:$B$27,0),MATCH(Schedules_8760!$F2664,Htg_StPt_Sch_EZ!$C$3:$I$3,0)),"F","C")</f>
        <v>20.555555555555554</v>
      </c>
      <c r="I2664" s="34">
        <f>CONVERT(INDEX(Htg_StPt_Sch_EZ!$C$31:$I$54,MATCH(Schedules_8760!$C2664,Htg_StPt_Sch_EZ!$B$31:$B$54,0),MATCH(Schedules_8760!$F2664,Htg_StPt_Sch_EZ!$C$30:$I$30,0)),"F","C")</f>
        <v>19.444444444444443</v>
      </c>
      <c r="J2664" s="34">
        <f>CONVERT(INDEX(Clg_StPt_Sch_EZ!$C$4:$I$27,MATCH(Schedules_8760!$C2664,Clg_StPt_Sch_EZ!$B$4:$B$27,0),MATCH(Schedules_8760!$F2664,Clg_StPt_Sch_EZ!$C$3:$I$3,0)),"F","C")</f>
        <v>25.555555555555554</v>
      </c>
      <c r="K2664" s="34">
        <f>CONVERT(INDEX(Clg_StPt_Sch_EZ!$C$31:$I$54,MATCH(Schedules_8760!$C2664,Clg_StPt_Sch_EZ!$B$31:$B$54,0),MATCH(Schedules_8760!$F2664,Clg_StPt_Sch_EZ!$C$30:$I$30,0)),"F","C")</f>
        <v>28.333333333333332</v>
      </c>
      <c r="L2664" s="34">
        <f>CONVERT(INDEX(DHW_StPt_Sch_EZ!$C$4:$I$27,MATCH(Schedules_8760!$C2664,DHW_StPt_Sch_EZ!$B$4:$B$27,0),MATCH(Schedules_8760!$F2664,DHW_StPt_Sch_EZ!$C$3:$I$3,0)),"F","C")</f>
        <v>53.333333333333329</v>
      </c>
      <c r="M2664" s="34">
        <f>CONVERT(INDEX(DHW_StPt_Sch_EZ!$C$31:$I$54,MATCH(Schedules_8760!$C2664,DHW_StPt_Sch_EZ!$B$31:$B$54,0),MATCH(Schedules_8760!$F2664,DHW_StPt_Sch_EZ!$C$30:$I$30,0)),"F","C")</f>
        <v>53.333333333333329</v>
      </c>
      <c r="N2664" s="12"/>
      <c r="O2664" s="12"/>
      <c r="P2664" s="12"/>
    </row>
    <row r="2665" spans="1:16" x14ac:dyDescent="0.25">
      <c r="A2665" s="35">
        <v>2664</v>
      </c>
      <c r="B2665" s="89">
        <v>111.9583333333333</v>
      </c>
      <c r="C2665" s="35">
        <f t="shared" si="205"/>
        <v>24</v>
      </c>
      <c r="D2665" s="35">
        <f t="shared" si="208"/>
        <v>111</v>
      </c>
      <c r="E2665" s="35">
        <f t="shared" si="209"/>
        <v>6</v>
      </c>
      <c r="F2665" s="35" t="str">
        <f t="shared" si="206"/>
        <v>Friday</v>
      </c>
      <c r="G2665" s="35">
        <f t="shared" si="207"/>
        <v>4</v>
      </c>
      <c r="H2665" s="34">
        <f>CONVERT(INDEX(Htg_StPt_Sch_EZ!$C$4:$I$27,MATCH(Schedules_8760!$C2665,Htg_StPt_Sch_EZ!$B$4:$B$27,0),MATCH(Schedules_8760!$F2665,Htg_StPt_Sch_EZ!$C$3:$I$3,0)),"F","C")</f>
        <v>20.555555555555554</v>
      </c>
      <c r="I2665" s="34">
        <f>CONVERT(INDEX(Htg_StPt_Sch_EZ!$C$31:$I$54,MATCH(Schedules_8760!$C2665,Htg_StPt_Sch_EZ!$B$31:$B$54,0),MATCH(Schedules_8760!$F2665,Htg_StPt_Sch_EZ!$C$30:$I$30,0)),"F","C")</f>
        <v>19.444444444444443</v>
      </c>
      <c r="J2665" s="34">
        <f>CONVERT(INDEX(Clg_StPt_Sch_EZ!$C$4:$I$27,MATCH(Schedules_8760!$C2665,Clg_StPt_Sch_EZ!$B$4:$B$27,0),MATCH(Schedules_8760!$F2665,Clg_StPt_Sch_EZ!$C$3:$I$3,0)),"F","C")</f>
        <v>25.555555555555554</v>
      </c>
      <c r="K2665" s="34">
        <f>CONVERT(INDEX(Clg_StPt_Sch_EZ!$C$31:$I$54,MATCH(Schedules_8760!$C2665,Clg_StPt_Sch_EZ!$B$31:$B$54,0),MATCH(Schedules_8760!$F2665,Clg_StPt_Sch_EZ!$C$30:$I$30,0)),"F","C")</f>
        <v>28.333333333333332</v>
      </c>
      <c r="L2665" s="34">
        <f>CONVERT(INDEX(DHW_StPt_Sch_EZ!$C$4:$I$27,MATCH(Schedules_8760!$C2665,DHW_StPt_Sch_EZ!$B$4:$B$27,0),MATCH(Schedules_8760!$F2665,DHW_StPt_Sch_EZ!$C$3:$I$3,0)),"F","C")</f>
        <v>53.333333333333329</v>
      </c>
      <c r="M2665" s="34">
        <f>CONVERT(INDEX(DHW_StPt_Sch_EZ!$C$31:$I$54,MATCH(Schedules_8760!$C2665,DHW_StPt_Sch_EZ!$B$31:$B$54,0),MATCH(Schedules_8760!$F2665,DHW_StPt_Sch_EZ!$C$30:$I$30,0)),"F","C")</f>
        <v>53.333333333333329</v>
      </c>
      <c r="N2665" s="12"/>
      <c r="O2665" s="12"/>
      <c r="P2665" s="12"/>
    </row>
    <row r="2666" spans="1:16" x14ac:dyDescent="0.25">
      <c r="A2666" s="35">
        <v>2665</v>
      </c>
      <c r="B2666" s="89">
        <v>112</v>
      </c>
      <c r="C2666" s="35">
        <f t="shared" si="205"/>
        <v>1</v>
      </c>
      <c r="D2666" s="35">
        <f t="shared" si="208"/>
        <v>112</v>
      </c>
      <c r="E2666" s="35">
        <f t="shared" si="209"/>
        <v>7</v>
      </c>
      <c r="F2666" s="35" t="str">
        <f t="shared" si="206"/>
        <v>Saturday</v>
      </c>
      <c r="G2666" s="35">
        <f t="shared" si="207"/>
        <v>4</v>
      </c>
      <c r="H2666" s="34">
        <f>CONVERT(INDEX(Htg_StPt_Sch_EZ!$C$4:$I$27,MATCH(Schedules_8760!$C2666,Htg_StPt_Sch_EZ!$B$4:$B$27,0),MATCH(Schedules_8760!$F2666,Htg_StPt_Sch_EZ!$C$3:$I$3,0)),"F","C")</f>
        <v>20.555555555555554</v>
      </c>
      <c r="I2666" s="34">
        <f>CONVERT(INDEX(Htg_StPt_Sch_EZ!$C$31:$I$54,MATCH(Schedules_8760!$C2666,Htg_StPt_Sch_EZ!$B$31:$B$54,0),MATCH(Schedules_8760!$F2666,Htg_StPt_Sch_EZ!$C$30:$I$30,0)),"F","C")</f>
        <v>19.444444444444443</v>
      </c>
      <c r="J2666" s="34">
        <f>CONVERT(INDEX(Clg_StPt_Sch_EZ!$C$4:$I$27,MATCH(Schedules_8760!$C2666,Clg_StPt_Sch_EZ!$B$4:$B$27,0),MATCH(Schedules_8760!$F2666,Clg_StPt_Sch_EZ!$C$3:$I$3,0)),"F","C")</f>
        <v>25.555555555555554</v>
      </c>
      <c r="K2666" s="34">
        <f>CONVERT(INDEX(Clg_StPt_Sch_EZ!$C$31:$I$54,MATCH(Schedules_8760!$C2666,Clg_StPt_Sch_EZ!$B$31:$B$54,0),MATCH(Schedules_8760!$F2666,Clg_StPt_Sch_EZ!$C$30:$I$30,0)),"F","C")</f>
        <v>28.333333333333332</v>
      </c>
      <c r="L2666" s="34">
        <f>CONVERT(INDEX(DHW_StPt_Sch_EZ!$C$4:$I$27,MATCH(Schedules_8760!$C2666,DHW_StPt_Sch_EZ!$B$4:$B$27,0),MATCH(Schedules_8760!$F2666,DHW_StPt_Sch_EZ!$C$3:$I$3,0)),"F","C")</f>
        <v>53.333333333333329</v>
      </c>
      <c r="M2666" s="34">
        <f>CONVERT(INDEX(DHW_StPt_Sch_EZ!$C$31:$I$54,MATCH(Schedules_8760!$C2666,DHW_StPt_Sch_EZ!$B$31:$B$54,0),MATCH(Schedules_8760!$F2666,DHW_StPt_Sch_EZ!$C$30:$I$30,0)),"F","C")</f>
        <v>53.333333333333329</v>
      </c>
      <c r="N2666" s="12"/>
      <c r="O2666" s="12"/>
      <c r="P2666" s="12"/>
    </row>
    <row r="2667" spans="1:16" x14ac:dyDescent="0.25">
      <c r="A2667" s="35">
        <v>2666</v>
      </c>
      <c r="B2667" s="89">
        <v>112.0416666666667</v>
      </c>
      <c r="C2667" s="35">
        <f t="shared" si="205"/>
        <v>2</v>
      </c>
      <c r="D2667" s="35">
        <f t="shared" si="208"/>
        <v>112</v>
      </c>
      <c r="E2667" s="35">
        <f t="shared" si="209"/>
        <v>7</v>
      </c>
      <c r="F2667" s="35" t="str">
        <f t="shared" si="206"/>
        <v>Saturday</v>
      </c>
      <c r="G2667" s="35">
        <f t="shared" si="207"/>
        <v>4</v>
      </c>
      <c r="H2667" s="34">
        <f>CONVERT(INDEX(Htg_StPt_Sch_EZ!$C$4:$I$27,MATCH(Schedules_8760!$C2667,Htg_StPt_Sch_EZ!$B$4:$B$27,0),MATCH(Schedules_8760!$F2667,Htg_StPt_Sch_EZ!$C$3:$I$3,0)),"F","C")</f>
        <v>20.555555555555554</v>
      </c>
      <c r="I2667" s="34">
        <f>CONVERT(INDEX(Htg_StPt_Sch_EZ!$C$31:$I$54,MATCH(Schedules_8760!$C2667,Htg_StPt_Sch_EZ!$B$31:$B$54,0),MATCH(Schedules_8760!$F2667,Htg_StPt_Sch_EZ!$C$30:$I$30,0)),"F","C")</f>
        <v>19.444444444444443</v>
      </c>
      <c r="J2667" s="34">
        <f>CONVERT(INDEX(Clg_StPt_Sch_EZ!$C$4:$I$27,MATCH(Schedules_8760!$C2667,Clg_StPt_Sch_EZ!$B$4:$B$27,0),MATCH(Schedules_8760!$F2667,Clg_StPt_Sch_EZ!$C$3:$I$3,0)),"F","C")</f>
        <v>25.555555555555554</v>
      </c>
      <c r="K2667" s="34">
        <f>CONVERT(INDEX(Clg_StPt_Sch_EZ!$C$31:$I$54,MATCH(Schedules_8760!$C2667,Clg_StPt_Sch_EZ!$B$31:$B$54,0),MATCH(Schedules_8760!$F2667,Clg_StPt_Sch_EZ!$C$30:$I$30,0)),"F","C")</f>
        <v>28.333333333333332</v>
      </c>
      <c r="L2667" s="34">
        <f>CONVERT(INDEX(DHW_StPt_Sch_EZ!$C$4:$I$27,MATCH(Schedules_8760!$C2667,DHW_StPt_Sch_EZ!$B$4:$B$27,0),MATCH(Schedules_8760!$F2667,DHW_StPt_Sch_EZ!$C$3:$I$3,0)),"F","C")</f>
        <v>53.333333333333329</v>
      </c>
      <c r="M2667" s="34">
        <f>CONVERT(INDEX(DHW_StPt_Sch_EZ!$C$31:$I$54,MATCH(Schedules_8760!$C2667,DHW_StPt_Sch_EZ!$B$31:$B$54,0),MATCH(Schedules_8760!$F2667,DHW_StPt_Sch_EZ!$C$30:$I$30,0)),"F","C")</f>
        <v>53.333333333333329</v>
      </c>
      <c r="N2667" s="12"/>
      <c r="O2667" s="12"/>
      <c r="P2667" s="12"/>
    </row>
    <row r="2668" spans="1:16" x14ac:dyDescent="0.25">
      <c r="A2668" s="35">
        <v>2667</v>
      </c>
      <c r="B2668" s="89">
        <v>112.0833333333333</v>
      </c>
      <c r="C2668" s="35">
        <f t="shared" si="205"/>
        <v>3</v>
      </c>
      <c r="D2668" s="35">
        <f t="shared" si="208"/>
        <v>112</v>
      </c>
      <c r="E2668" s="35">
        <f t="shared" si="209"/>
        <v>7</v>
      </c>
      <c r="F2668" s="35" t="str">
        <f t="shared" si="206"/>
        <v>Saturday</v>
      </c>
      <c r="G2668" s="35">
        <f t="shared" si="207"/>
        <v>4</v>
      </c>
      <c r="H2668" s="34">
        <f>CONVERT(INDEX(Htg_StPt_Sch_EZ!$C$4:$I$27,MATCH(Schedules_8760!$C2668,Htg_StPt_Sch_EZ!$B$4:$B$27,0),MATCH(Schedules_8760!$F2668,Htg_StPt_Sch_EZ!$C$3:$I$3,0)),"F","C")</f>
        <v>20.555555555555554</v>
      </c>
      <c r="I2668" s="34">
        <f>CONVERT(INDEX(Htg_StPt_Sch_EZ!$C$31:$I$54,MATCH(Schedules_8760!$C2668,Htg_StPt_Sch_EZ!$B$31:$B$54,0),MATCH(Schedules_8760!$F2668,Htg_StPt_Sch_EZ!$C$30:$I$30,0)),"F","C")</f>
        <v>19.444444444444443</v>
      </c>
      <c r="J2668" s="34">
        <f>CONVERT(INDEX(Clg_StPt_Sch_EZ!$C$4:$I$27,MATCH(Schedules_8760!$C2668,Clg_StPt_Sch_EZ!$B$4:$B$27,0),MATCH(Schedules_8760!$F2668,Clg_StPt_Sch_EZ!$C$3:$I$3,0)),"F","C")</f>
        <v>25.555555555555554</v>
      </c>
      <c r="K2668" s="34">
        <f>CONVERT(INDEX(Clg_StPt_Sch_EZ!$C$31:$I$54,MATCH(Schedules_8760!$C2668,Clg_StPt_Sch_EZ!$B$31:$B$54,0),MATCH(Schedules_8760!$F2668,Clg_StPt_Sch_EZ!$C$30:$I$30,0)),"F","C")</f>
        <v>28.333333333333332</v>
      </c>
      <c r="L2668" s="34">
        <f>CONVERT(INDEX(DHW_StPt_Sch_EZ!$C$4:$I$27,MATCH(Schedules_8760!$C2668,DHW_StPt_Sch_EZ!$B$4:$B$27,0),MATCH(Schedules_8760!$F2668,DHW_StPt_Sch_EZ!$C$3:$I$3,0)),"F","C")</f>
        <v>53.333333333333329</v>
      </c>
      <c r="M2668" s="34">
        <f>CONVERT(INDEX(DHW_StPt_Sch_EZ!$C$31:$I$54,MATCH(Schedules_8760!$C2668,DHW_StPt_Sch_EZ!$B$31:$B$54,0),MATCH(Schedules_8760!$F2668,DHW_StPt_Sch_EZ!$C$30:$I$30,0)),"F","C")</f>
        <v>53.333333333333329</v>
      </c>
      <c r="N2668" s="12"/>
      <c r="O2668" s="12"/>
      <c r="P2668" s="12"/>
    </row>
    <row r="2669" spans="1:16" x14ac:dyDescent="0.25">
      <c r="A2669" s="35">
        <v>2668</v>
      </c>
      <c r="B2669" s="89">
        <v>112.125</v>
      </c>
      <c r="C2669" s="35">
        <f t="shared" si="205"/>
        <v>4</v>
      </c>
      <c r="D2669" s="35">
        <f t="shared" si="208"/>
        <v>112</v>
      </c>
      <c r="E2669" s="35">
        <f t="shared" si="209"/>
        <v>7</v>
      </c>
      <c r="F2669" s="35" t="str">
        <f t="shared" si="206"/>
        <v>Saturday</v>
      </c>
      <c r="G2669" s="35">
        <f t="shared" si="207"/>
        <v>4</v>
      </c>
      <c r="H2669" s="34">
        <f>CONVERT(INDEX(Htg_StPt_Sch_EZ!$C$4:$I$27,MATCH(Schedules_8760!$C2669,Htg_StPt_Sch_EZ!$B$4:$B$27,0),MATCH(Schedules_8760!$F2669,Htg_StPt_Sch_EZ!$C$3:$I$3,0)),"F","C")</f>
        <v>20.555555555555554</v>
      </c>
      <c r="I2669" s="34">
        <f>CONVERT(INDEX(Htg_StPt_Sch_EZ!$C$31:$I$54,MATCH(Schedules_8760!$C2669,Htg_StPt_Sch_EZ!$B$31:$B$54,0),MATCH(Schedules_8760!$F2669,Htg_StPt_Sch_EZ!$C$30:$I$30,0)),"F","C")</f>
        <v>19.444444444444443</v>
      </c>
      <c r="J2669" s="34">
        <f>CONVERT(INDEX(Clg_StPt_Sch_EZ!$C$4:$I$27,MATCH(Schedules_8760!$C2669,Clg_StPt_Sch_EZ!$B$4:$B$27,0),MATCH(Schedules_8760!$F2669,Clg_StPt_Sch_EZ!$C$3:$I$3,0)),"F","C")</f>
        <v>25.555555555555554</v>
      </c>
      <c r="K2669" s="34">
        <f>CONVERT(INDEX(Clg_StPt_Sch_EZ!$C$31:$I$54,MATCH(Schedules_8760!$C2669,Clg_StPt_Sch_EZ!$B$31:$B$54,0),MATCH(Schedules_8760!$F2669,Clg_StPt_Sch_EZ!$C$30:$I$30,0)),"F","C")</f>
        <v>28.333333333333332</v>
      </c>
      <c r="L2669" s="34">
        <f>CONVERT(INDEX(DHW_StPt_Sch_EZ!$C$4:$I$27,MATCH(Schedules_8760!$C2669,DHW_StPt_Sch_EZ!$B$4:$B$27,0),MATCH(Schedules_8760!$F2669,DHW_StPt_Sch_EZ!$C$3:$I$3,0)),"F","C")</f>
        <v>53.333333333333329</v>
      </c>
      <c r="M2669" s="34">
        <f>CONVERT(INDEX(DHW_StPt_Sch_EZ!$C$31:$I$54,MATCH(Schedules_8760!$C2669,DHW_StPt_Sch_EZ!$B$31:$B$54,0),MATCH(Schedules_8760!$F2669,DHW_StPt_Sch_EZ!$C$30:$I$30,0)),"F","C")</f>
        <v>53.333333333333329</v>
      </c>
      <c r="N2669" s="12"/>
      <c r="O2669" s="12"/>
      <c r="P2669" s="12"/>
    </row>
    <row r="2670" spans="1:16" x14ac:dyDescent="0.25">
      <c r="A2670" s="35">
        <v>2669</v>
      </c>
      <c r="B2670" s="89">
        <v>112.1666666666667</v>
      </c>
      <c r="C2670" s="35">
        <f t="shared" si="205"/>
        <v>5</v>
      </c>
      <c r="D2670" s="35">
        <f t="shared" si="208"/>
        <v>112</v>
      </c>
      <c r="E2670" s="35">
        <f t="shared" si="209"/>
        <v>7</v>
      </c>
      <c r="F2670" s="35" t="str">
        <f t="shared" si="206"/>
        <v>Saturday</v>
      </c>
      <c r="G2670" s="35">
        <f t="shared" si="207"/>
        <v>4</v>
      </c>
      <c r="H2670" s="34">
        <f>CONVERT(INDEX(Htg_StPt_Sch_EZ!$C$4:$I$27,MATCH(Schedules_8760!$C2670,Htg_StPt_Sch_EZ!$B$4:$B$27,0),MATCH(Schedules_8760!$F2670,Htg_StPt_Sch_EZ!$C$3:$I$3,0)),"F","C")</f>
        <v>20.555555555555554</v>
      </c>
      <c r="I2670" s="34">
        <f>CONVERT(INDEX(Htg_StPt_Sch_EZ!$C$31:$I$54,MATCH(Schedules_8760!$C2670,Htg_StPt_Sch_EZ!$B$31:$B$54,0),MATCH(Schedules_8760!$F2670,Htg_StPt_Sch_EZ!$C$30:$I$30,0)),"F","C")</f>
        <v>19.444444444444443</v>
      </c>
      <c r="J2670" s="34">
        <f>CONVERT(INDEX(Clg_StPt_Sch_EZ!$C$4:$I$27,MATCH(Schedules_8760!$C2670,Clg_StPt_Sch_EZ!$B$4:$B$27,0),MATCH(Schedules_8760!$F2670,Clg_StPt_Sch_EZ!$C$3:$I$3,0)),"F","C")</f>
        <v>25.555555555555554</v>
      </c>
      <c r="K2670" s="34">
        <f>CONVERT(INDEX(Clg_StPt_Sch_EZ!$C$31:$I$54,MATCH(Schedules_8760!$C2670,Clg_StPt_Sch_EZ!$B$31:$B$54,0),MATCH(Schedules_8760!$F2670,Clg_StPt_Sch_EZ!$C$30:$I$30,0)),"F","C")</f>
        <v>28.333333333333332</v>
      </c>
      <c r="L2670" s="34">
        <f>CONVERT(INDEX(DHW_StPt_Sch_EZ!$C$4:$I$27,MATCH(Schedules_8760!$C2670,DHW_StPt_Sch_EZ!$B$4:$B$27,0),MATCH(Schedules_8760!$F2670,DHW_StPt_Sch_EZ!$C$3:$I$3,0)),"F","C")</f>
        <v>53.333333333333329</v>
      </c>
      <c r="M2670" s="34">
        <f>CONVERT(INDEX(DHW_StPt_Sch_EZ!$C$31:$I$54,MATCH(Schedules_8760!$C2670,DHW_StPt_Sch_EZ!$B$31:$B$54,0),MATCH(Schedules_8760!$F2670,DHW_StPt_Sch_EZ!$C$30:$I$30,0)),"F","C")</f>
        <v>53.333333333333329</v>
      </c>
      <c r="N2670" s="12"/>
      <c r="O2670" s="12"/>
      <c r="P2670" s="12"/>
    </row>
    <row r="2671" spans="1:16" x14ac:dyDescent="0.25">
      <c r="A2671" s="35">
        <v>2670</v>
      </c>
      <c r="B2671" s="89">
        <v>112.2083333333333</v>
      </c>
      <c r="C2671" s="35">
        <f t="shared" si="205"/>
        <v>6</v>
      </c>
      <c r="D2671" s="35">
        <f t="shared" si="208"/>
        <v>112</v>
      </c>
      <c r="E2671" s="35">
        <f t="shared" si="209"/>
        <v>7</v>
      </c>
      <c r="F2671" s="35" t="str">
        <f t="shared" si="206"/>
        <v>Saturday</v>
      </c>
      <c r="G2671" s="35">
        <f t="shared" si="207"/>
        <v>4</v>
      </c>
      <c r="H2671" s="34">
        <f>CONVERT(INDEX(Htg_StPt_Sch_EZ!$C$4:$I$27,MATCH(Schedules_8760!$C2671,Htg_StPt_Sch_EZ!$B$4:$B$27,0),MATCH(Schedules_8760!$F2671,Htg_StPt_Sch_EZ!$C$3:$I$3,0)),"F","C")</f>
        <v>20.555555555555554</v>
      </c>
      <c r="I2671" s="34">
        <f>CONVERT(INDEX(Htg_StPt_Sch_EZ!$C$31:$I$54,MATCH(Schedules_8760!$C2671,Htg_StPt_Sch_EZ!$B$31:$B$54,0),MATCH(Schedules_8760!$F2671,Htg_StPt_Sch_EZ!$C$30:$I$30,0)),"F","C")</f>
        <v>19.444444444444443</v>
      </c>
      <c r="J2671" s="34">
        <f>CONVERT(INDEX(Clg_StPt_Sch_EZ!$C$4:$I$27,MATCH(Schedules_8760!$C2671,Clg_StPt_Sch_EZ!$B$4:$B$27,0),MATCH(Schedules_8760!$F2671,Clg_StPt_Sch_EZ!$C$3:$I$3,0)),"F","C")</f>
        <v>25.555555555555554</v>
      </c>
      <c r="K2671" s="34">
        <f>CONVERT(INDEX(Clg_StPt_Sch_EZ!$C$31:$I$54,MATCH(Schedules_8760!$C2671,Clg_StPt_Sch_EZ!$B$31:$B$54,0),MATCH(Schedules_8760!$F2671,Clg_StPt_Sch_EZ!$C$30:$I$30,0)),"F","C")</f>
        <v>28.333333333333332</v>
      </c>
      <c r="L2671" s="34">
        <f>CONVERT(INDEX(DHW_StPt_Sch_EZ!$C$4:$I$27,MATCH(Schedules_8760!$C2671,DHW_StPt_Sch_EZ!$B$4:$B$27,0),MATCH(Schedules_8760!$F2671,DHW_StPt_Sch_EZ!$C$3:$I$3,0)),"F","C")</f>
        <v>53.333333333333329</v>
      </c>
      <c r="M2671" s="34">
        <f>CONVERT(INDEX(DHW_StPt_Sch_EZ!$C$31:$I$54,MATCH(Schedules_8760!$C2671,DHW_StPt_Sch_EZ!$B$31:$B$54,0),MATCH(Schedules_8760!$F2671,DHW_StPt_Sch_EZ!$C$30:$I$30,0)),"F","C")</f>
        <v>53.333333333333329</v>
      </c>
      <c r="N2671" s="12"/>
      <c r="O2671" s="12"/>
      <c r="P2671" s="12"/>
    </row>
    <row r="2672" spans="1:16" x14ac:dyDescent="0.25">
      <c r="A2672" s="35">
        <v>2671</v>
      </c>
      <c r="B2672" s="89">
        <v>112.25</v>
      </c>
      <c r="C2672" s="35">
        <f t="shared" si="205"/>
        <v>7</v>
      </c>
      <c r="D2672" s="35">
        <f t="shared" si="208"/>
        <v>112</v>
      </c>
      <c r="E2672" s="35">
        <f t="shared" si="209"/>
        <v>7</v>
      </c>
      <c r="F2672" s="35" t="str">
        <f t="shared" si="206"/>
        <v>Saturday</v>
      </c>
      <c r="G2672" s="35">
        <f t="shared" si="207"/>
        <v>4</v>
      </c>
      <c r="H2672" s="34">
        <f>CONVERT(INDEX(Htg_StPt_Sch_EZ!$C$4:$I$27,MATCH(Schedules_8760!$C2672,Htg_StPt_Sch_EZ!$B$4:$B$27,0),MATCH(Schedules_8760!$F2672,Htg_StPt_Sch_EZ!$C$3:$I$3,0)),"F","C")</f>
        <v>20.555555555555554</v>
      </c>
      <c r="I2672" s="34">
        <f>CONVERT(INDEX(Htg_StPt_Sch_EZ!$C$31:$I$54,MATCH(Schedules_8760!$C2672,Htg_StPt_Sch_EZ!$B$31:$B$54,0),MATCH(Schedules_8760!$F2672,Htg_StPt_Sch_EZ!$C$30:$I$30,0)),"F","C")</f>
        <v>19.444444444444443</v>
      </c>
      <c r="J2672" s="34">
        <f>CONVERT(INDEX(Clg_StPt_Sch_EZ!$C$4:$I$27,MATCH(Schedules_8760!$C2672,Clg_StPt_Sch_EZ!$B$4:$B$27,0),MATCH(Schedules_8760!$F2672,Clg_StPt_Sch_EZ!$C$3:$I$3,0)),"F","C")</f>
        <v>25.555555555555554</v>
      </c>
      <c r="K2672" s="34">
        <f>CONVERT(INDEX(Clg_StPt_Sch_EZ!$C$31:$I$54,MATCH(Schedules_8760!$C2672,Clg_StPt_Sch_EZ!$B$31:$B$54,0),MATCH(Schedules_8760!$F2672,Clg_StPt_Sch_EZ!$C$30:$I$30,0)),"F","C")</f>
        <v>28.333333333333332</v>
      </c>
      <c r="L2672" s="34">
        <f>CONVERT(INDEX(DHW_StPt_Sch_EZ!$C$4:$I$27,MATCH(Schedules_8760!$C2672,DHW_StPt_Sch_EZ!$B$4:$B$27,0),MATCH(Schedules_8760!$F2672,DHW_StPt_Sch_EZ!$C$3:$I$3,0)),"F","C")</f>
        <v>53.333333333333329</v>
      </c>
      <c r="M2672" s="34">
        <f>CONVERT(INDEX(DHW_StPt_Sch_EZ!$C$31:$I$54,MATCH(Schedules_8760!$C2672,DHW_StPt_Sch_EZ!$B$31:$B$54,0),MATCH(Schedules_8760!$F2672,DHW_StPt_Sch_EZ!$C$30:$I$30,0)),"F","C")</f>
        <v>53.333333333333329</v>
      </c>
      <c r="N2672" s="12"/>
      <c r="O2672" s="12"/>
      <c r="P2672" s="12"/>
    </row>
    <row r="2673" spans="1:16" x14ac:dyDescent="0.25">
      <c r="A2673" s="35">
        <v>2672</v>
      </c>
      <c r="B2673" s="89">
        <v>112.2916666666667</v>
      </c>
      <c r="C2673" s="35">
        <f t="shared" si="205"/>
        <v>8</v>
      </c>
      <c r="D2673" s="35">
        <f t="shared" si="208"/>
        <v>112</v>
      </c>
      <c r="E2673" s="35">
        <f t="shared" si="209"/>
        <v>7</v>
      </c>
      <c r="F2673" s="35" t="str">
        <f t="shared" si="206"/>
        <v>Saturday</v>
      </c>
      <c r="G2673" s="35">
        <f t="shared" si="207"/>
        <v>4</v>
      </c>
      <c r="H2673" s="34">
        <f>CONVERT(INDEX(Htg_StPt_Sch_EZ!$C$4:$I$27,MATCH(Schedules_8760!$C2673,Htg_StPt_Sch_EZ!$B$4:$B$27,0),MATCH(Schedules_8760!$F2673,Htg_StPt_Sch_EZ!$C$3:$I$3,0)),"F","C")</f>
        <v>20.555555555555554</v>
      </c>
      <c r="I2673" s="34">
        <f>CONVERT(INDEX(Htg_StPt_Sch_EZ!$C$31:$I$54,MATCH(Schedules_8760!$C2673,Htg_StPt_Sch_EZ!$B$31:$B$54,0),MATCH(Schedules_8760!$F2673,Htg_StPt_Sch_EZ!$C$30:$I$30,0)),"F","C")</f>
        <v>19.444444444444443</v>
      </c>
      <c r="J2673" s="34">
        <f>CONVERT(INDEX(Clg_StPt_Sch_EZ!$C$4:$I$27,MATCH(Schedules_8760!$C2673,Clg_StPt_Sch_EZ!$B$4:$B$27,0),MATCH(Schedules_8760!$F2673,Clg_StPt_Sch_EZ!$C$3:$I$3,0)),"F","C")</f>
        <v>25.555555555555554</v>
      </c>
      <c r="K2673" s="34">
        <f>CONVERT(INDEX(Clg_StPt_Sch_EZ!$C$31:$I$54,MATCH(Schedules_8760!$C2673,Clg_StPt_Sch_EZ!$B$31:$B$54,0),MATCH(Schedules_8760!$F2673,Clg_StPt_Sch_EZ!$C$30:$I$30,0)),"F","C")</f>
        <v>25</v>
      </c>
      <c r="L2673" s="34">
        <f>CONVERT(INDEX(DHW_StPt_Sch_EZ!$C$4:$I$27,MATCH(Schedules_8760!$C2673,DHW_StPt_Sch_EZ!$B$4:$B$27,0),MATCH(Schedules_8760!$F2673,DHW_StPt_Sch_EZ!$C$3:$I$3,0)),"F","C")</f>
        <v>53.333333333333329</v>
      </c>
      <c r="M2673" s="34">
        <f>CONVERT(INDEX(DHW_StPt_Sch_EZ!$C$31:$I$54,MATCH(Schedules_8760!$C2673,DHW_StPt_Sch_EZ!$B$31:$B$54,0),MATCH(Schedules_8760!$F2673,DHW_StPt_Sch_EZ!$C$30:$I$30,0)),"F","C")</f>
        <v>53.333333333333329</v>
      </c>
      <c r="N2673" s="12"/>
      <c r="O2673" s="12"/>
      <c r="P2673" s="12"/>
    </row>
    <row r="2674" spans="1:16" x14ac:dyDescent="0.25">
      <c r="A2674" s="35">
        <v>2673</v>
      </c>
      <c r="B2674" s="89">
        <v>112.3333333333333</v>
      </c>
      <c r="C2674" s="35">
        <f t="shared" si="205"/>
        <v>9</v>
      </c>
      <c r="D2674" s="35">
        <f t="shared" si="208"/>
        <v>112</v>
      </c>
      <c r="E2674" s="35">
        <f t="shared" si="209"/>
        <v>7</v>
      </c>
      <c r="F2674" s="35" t="str">
        <f t="shared" si="206"/>
        <v>Saturday</v>
      </c>
      <c r="G2674" s="35">
        <f t="shared" si="207"/>
        <v>4</v>
      </c>
      <c r="H2674" s="34">
        <f>CONVERT(INDEX(Htg_StPt_Sch_EZ!$C$4:$I$27,MATCH(Schedules_8760!$C2674,Htg_StPt_Sch_EZ!$B$4:$B$27,0),MATCH(Schedules_8760!$F2674,Htg_StPt_Sch_EZ!$C$3:$I$3,0)),"F","C")</f>
        <v>20.555555555555554</v>
      </c>
      <c r="I2674" s="34">
        <f>CONVERT(INDEX(Htg_StPt_Sch_EZ!$C$31:$I$54,MATCH(Schedules_8760!$C2674,Htg_StPt_Sch_EZ!$B$31:$B$54,0),MATCH(Schedules_8760!$F2674,Htg_StPt_Sch_EZ!$C$30:$I$30,0)),"F","C")</f>
        <v>19.444444444444443</v>
      </c>
      <c r="J2674" s="34">
        <f>CONVERT(INDEX(Clg_StPt_Sch_EZ!$C$4:$I$27,MATCH(Schedules_8760!$C2674,Clg_StPt_Sch_EZ!$B$4:$B$27,0),MATCH(Schedules_8760!$F2674,Clg_StPt_Sch_EZ!$C$3:$I$3,0)),"F","C")</f>
        <v>25.555555555555554</v>
      </c>
      <c r="K2674" s="34">
        <f>CONVERT(INDEX(Clg_StPt_Sch_EZ!$C$31:$I$54,MATCH(Schedules_8760!$C2674,Clg_StPt_Sch_EZ!$B$31:$B$54,0),MATCH(Schedules_8760!$F2674,Clg_StPt_Sch_EZ!$C$30:$I$30,0)),"F","C")</f>
        <v>25</v>
      </c>
      <c r="L2674" s="34">
        <f>CONVERT(INDEX(DHW_StPt_Sch_EZ!$C$4:$I$27,MATCH(Schedules_8760!$C2674,DHW_StPt_Sch_EZ!$B$4:$B$27,0),MATCH(Schedules_8760!$F2674,DHW_StPt_Sch_EZ!$C$3:$I$3,0)),"F","C")</f>
        <v>53.333333333333329</v>
      </c>
      <c r="M2674" s="34">
        <f>CONVERT(INDEX(DHW_StPt_Sch_EZ!$C$31:$I$54,MATCH(Schedules_8760!$C2674,DHW_StPt_Sch_EZ!$B$31:$B$54,0),MATCH(Schedules_8760!$F2674,DHW_StPt_Sch_EZ!$C$30:$I$30,0)),"F","C")</f>
        <v>53.333333333333329</v>
      </c>
      <c r="N2674" s="12"/>
      <c r="O2674" s="12"/>
      <c r="P2674" s="12"/>
    </row>
    <row r="2675" spans="1:16" x14ac:dyDescent="0.25">
      <c r="A2675" s="35">
        <v>2674</v>
      </c>
      <c r="B2675" s="89">
        <v>112.375</v>
      </c>
      <c r="C2675" s="35">
        <f t="shared" si="205"/>
        <v>10</v>
      </c>
      <c r="D2675" s="35">
        <f t="shared" si="208"/>
        <v>112</v>
      </c>
      <c r="E2675" s="35">
        <f t="shared" si="209"/>
        <v>7</v>
      </c>
      <c r="F2675" s="35" t="str">
        <f t="shared" si="206"/>
        <v>Saturday</v>
      </c>
      <c r="G2675" s="35">
        <f t="shared" si="207"/>
        <v>4</v>
      </c>
      <c r="H2675" s="34">
        <f>CONVERT(INDEX(Htg_StPt_Sch_EZ!$C$4:$I$27,MATCH(Schedules_8760!$C2675,Htg_StPt_Sch_EZ!$B$4:$B$27,0),MATCH(Schedules_8760!$F2675,Htg_StPt_Sch_EZ!$C$3:$I$3,0)),"F","C")</f>
        <v>20.555555555555554</v>
      </c>
      <c r="I2675" s="34">
        <f>CONVERT(INDEX(Htg_StPt_Sch_EZ!$C$31:$I$54,MATCH(Schedules_8760!$C2675,Htg_StPt_Sch_EZ!$B$31:$B$54,0),MATCH(Schedules_8760!$F2675,Htg_StPt_Sch_EZ!$C$30:$I$30,0)),"F","C")</f>
        <v>19.444444444444443</v>
      </c>
      <c r="J2675" s="34">
        <f>CONVERT(INDEX(Clg_StPt_Sch_EZ!$C$4:$I$27,MATCH(Schedules_8760!$C2675,Clg_StPt_Sch_EZ!$B$4:$B$27,0),MATCH(Schedules_8760!$F2675,Clg_StPt_Sch_EZ!$C$3:$I$3,0)),"F","C")</f>
        <v>25.555555555555554</v>
      </c>
      <c r="K2675" s="34">
        <f>CONVERT(INDEX(Clg_StPt_Sch_EZ!$C$31:$I$54,MATCH(Schedules_8760!$C2675,Clg_StPt_Sch_EZ!$B$31:$B$54,0),MATCH(Schedules_8760!$F2675,Clg_StPt_Sch_EZ!$C$30:$I$30,0)),"F","C")</f>
        <v>25</v>
      </c>
      <c r="L2675" s="34">
        <f>CONVERT(INDEX(DHW_StPt_Sch_EZ!$C$4:$I$27,MATCH(Schedules_8760!$C2675,DHW_StPt_Sch_EZ!$B$4:$B$27,0),MATCH(Schedules_8760!$F2675,DHW_StPt_Sch_EZ!$C$3:$I$3,0)),"F","C")</f>
        <v>53.333333333333329</v>
      </c>
      <c r="M2675" s="34">
        <f>CONVERT(INDEX(DHW_StPt_Sch_EZ!$C$31:$I$54,MATCH(Schedules_8760!$C2675,DHW_StPt_Sch_EZ!$B$31:$B$54,0),MATCH(Schedules_8760!$F2675,DHW_StPt_Sch_EZ!$C$30:$I$30,0)),"F","C")</f>
        <v>53.333333333333329</v>
      </c>
      <c r="N2675" s="12"/>
      <c r="O2675" s="12"/>
      <c r="P2675" s="12"/>
    </row>
    <row r="2676" spans="1:16" x14ac:dyDescent="0.25">
      <c r="A2676" s="35">
        <v>2675</v>
      </c>
      <c r="B2676" s="89">
        <v>112.4166666666667</v>
      </c>
      <c r="C2676" s="35">
        <f t="shared" si="205"/>
        <v>11</v>
      </c>
      <c r="D2676" s="35">
        <f t="shared" si="208"/>
        <v>112</v>
      </c>
      <c r="E2676" s="35">
        <f t="shared" si="209"/>
        <v>7</v>
      </c>
      <c r="F2676" s="35" t="str">
        <f t="shared" si="206"/>
        <v>Saturday</v>
      </c>
      <c r="G2676" s="35">
        <f t="shared" si="207"/>
        <v>4</v>
      </c>
      <c r="H2676" s="34">
        <f>CONVERT(INDEX(Htg_StPt_Sch_EZ!$C$4:$I$27,MATCH(Schedules_8760!$C2676,Htg_StPt_Sch_EZ!$B$4:$B$27,0),MATCH(Schedules_8760!$F2676,Htg_StPt_Sch_EZ!$C$3:$I$3,0)),"F","C")</f>
        <v>20.555555555555554</v>
      </c>
      <c r="I2676" s="34">
        <f>CONVERT(INDEX(Htg_StPt_Sch_EZ!$C$31:$I$54,MATCH(Schedules_8760!$C2676,Htg_StPt_Sch_EZ!$B$31:$B$54,0),MATCH(Schedules_8760!$F2676,Htg_StPt_Sch_EZ!$C$30:$I$30,0)),"F","C")</f>
        <v>19.444444444444443</v>
      </c>
      <c r="J2676" s="34">
        <f>CONVERT(INDEX(Clg_StPt_Sch_EZ!$C$4:$I$27,MATCH(Schedules_8760!$C2676,Clg_StPt_Sch_EZ!$B$4:$B$27,0),MATCH(Schedules_8760!$F2676,Clg_StPt_Sch_EZ!$C$3:$I$3,0)),"F","C")</f>
        <v>25.555555555555554</v>
      </c>
      <c r="K2676" s="34">
        <f>CONVERT(INDEX(Clg_StPt_Sch_EZ!$C$31:$I$54,MATCH(Schedules_8760!$C2676,Clg_StPt_Sch_EZ!$B$31:$B$54,0),MATCH(Schedules_8760!$F2676,Clg_StPt_Sch_EZ!$C$30:$I$30,0)),"F","C")</f>
        <v>25</v>
      </c>
      <c r="L2676" s="34">
        <f>CONVERT(INDEX(DHW_StPt_Sch_EZ!$C$4:$I$27,MATCH(Schedules_8760!$C2676,DHW_StPt_Sch_EZ!$B$4:$B$27,0),MATCH(Schedules_8760!$F2676,DHW_StPt_Sch_EZ!$C$3:$I$3,0)),"F","C")</f>
        <v>53.333333333333329</v>
      </c>
      <c r="M2676" s="34">
        <f>CONVERT(INDEX(DHW_StPt_Sch_EZ!$C$31:$I$54,MATCH(Schedules_8760!$C2676,DHW_StPt_Sch_EZ!$B$31:$B$54,0),MATCH(Schedules_8760!$F2676,DHW_StPt_Sch_EZ!$C$30:$I$30,0)),"F","C")</f>
        <v>53.333333333333329</v>
      </c>
      <c r="N2676" s="12"/>
      <c r="O2676" s="12"/>
      <c r="P2676" s="12"/>
    </row>
    <row r="2677" spans="1:16" x14ac:dyDescent="0.25">
      <c r="A2677" s="35">
        <v>2676</v>
      </c>
      <c r="B2677" s="89">
        <v>112.4583333333333</v>
      </c>
      <c r="C2677" s="35">
        <f t="shared" si="205"/>
        <v>12</v>
      </c>
      <c r="D2677" s="35">
        <f t="shared" si="208"/>
        <v>112</v>
      </c>
      <c r="E2677" s="35">
        <f t="shared" si="209"/>
        <v>7</v>
      </c>
      <c r="F2677" s="35" t="str">
        <f t="shared" si="206"/>
        <v>Saturday</v>
      </c>
      <c r="G2677" s="35">
        <f t="shared" si="207"/>
        <v>4</v>
      </c>
      <c r="H2677" s="34">
        <f>CONVERT(INDEX(Htg_StPt_Sch_EZ!$C$4:$I$27,MATCH(Schedules_8760!$C2677,Htg_StPt_Sch_EZ!$B$4:$B$27,0),MATCH(Schedules_8760!$F2677,Htg_StPt_Sch_EZ!$C$3:$I$3,0)),"F","C")</f>
        <v>20.555555555555554</v>
      </c>
      <c r="I2677" s="34">
        <f>CONVERT(INDEX(Htg_StPt_Sch_EZ!$C$31:$I$54,MATCH(Schedules_8760!$C2677,Htg_StPt_Sch_EZ!$B$31:$B$54,0),MATCH(Schedules_8760!$F2677,Htg_StPt_Sch_EZ!$C$30:$I$30,0)),"F","C")</f>
        <v>19.444444444444443</v>
      </c>
      <c r="J2677" s="34">
        <f>CONVERT(INDEX(Clg_StPt_Sch_EZ!$C$4:$I$27,MATCH(Schedules_8760!$C2677,Clg_StPt_Sch_EZ!$B$4:$B$27,0),MATCH(Schedules_8760!$F2677,Clg_StPt_Sch_EZ!$C$3:$I$3,0)),"F","C")</f>
        <v>25.555555555555554</v>
      </c>
      <c r="K2677" s="34">
        <f>CONVERT(INDEX(Clg_StPt_Sch_EZ!$C$31:$I$54,MATCH(Schedules_8760!$C2677,Clg_StPt_Sch_EZ!$B$31:$B$54,0),MATCH(Schedules_8760!$F2677,Clg_StPt_Sch_EZ!$C$30:$I$30,0)),"F","C")</f>
        <v>25</v>
      </c>
      <c r="L2677" s="34">
        <f>CONVERT(INDEX(DHW_StPt_Sch_EZ!$C$4:$I$27,MATCH(Schedules_8760!$C2677,DHW_StPt_Sch_EZ!$B$4:$B$27,0),MATCH(Schedules_8760!$F2677,DHW_StPt_Sch_EZ!$C$3:$I$3,0)),"F","C")</f>
        <v>53.333333333333329</v>
      </c>
      <c r="M2677" s="34">
        <f>CONVERT(INDEX(DHW_StPt_Sch_EZ!$C$31:$I$54,MATCH(Schedules_8760!$C2677,DHW_StPt_Sch_EZ!$B$31:$B$54,0),MATCH(Schedules_8760!$F2677,DHW_StPt_Sch_EZ!$C$30:$I$30,0)),"F","C")</f>
        <v>53.333333333333329</v>
      </c>
      <c r="N2677" s="12"/>
      <c r="O2677" s="12"/>
      <c r="P2677" s="12"/>
    </row>
    <row r="2678" spans="1:16" x14ac:dyDescent="0.25">
      <c r="A2678" s="35">
        <v>2677</v>
      </c>
      <c r="B2678" s="89">
        <v>112.5</v>
      </c>
      <c r="C2678" s="35">
        <f t="shared" si="205"/>
        <v>13</v>
      </c>
      <c r="D2678" s="35">
        <f t="shared" si="208"/>
        <v>112</v>
      </c>
      <c r="E2678" s="35">
        <f t="shared" si="209"/>
        <v>7</v>
      </c>
      <c r="F2678" s="35" t="str">
        <f t="shared" si="206"/>
        <v>Saturday</v>
      </c>
      <c r="G2678" s="35">
        <f t="shared" si="207"/>
        <v>4</v>
      </c>
      <c r="H2678" s="34">
        <f>CONVERT(INDEX(Htg_StPt_Sch_EZ!$C$4:$I$27,MATCH(Schedules_8760!$C2678,Htg_StPt_Sch_EZ!$B$4:$B$27,0),MATCH(Schedules_8760!$F2678,Htg_StPt_Sch_EZ!$C$3:$I$3,0)),"F","C")</f>
        <v>20.555555555555554</v>
      </c>
      <c r="I2678" s="34">
        <f>CONVERT(INDEX(Htg_StPt_Sch_EZ!$C$31:$I$54,MATCH(Schedules_8760!$C2678,Htg_StPt_Sch_EZ!$B$31:$B$54,0),MATCH(Schedules_8760!$F2678,Htg_StPt_Sch_EZ!$C$30:$I$30,0)),"F","C")</f>
        <v>19.444444444444443</v>
      </c>
      <c r="J2678" s="34">
        <f>CONVERT(INDEX(Clg_StPt_Sch_EZ!$C$4:$I$27,MATCH(Schedules_8760!$C2678,Clg_StPt_Sch_EZ!$B$4:$B$27,0),MATCH(Schedules_8760!$F2678,Clg_StPt_Sch_EZ!$C$3:$I$3,0)),"F","C")</f>
        <v>25.555555555555554</v>
      </c>
      <c r="K2678" s="34">
        <f>CONVERT(INDEX(Clg_StPt_Sch_EZ!$C$31:$I$54,MATCH(Schedules_8760!$C2678,Clg_StPt_Sch_EZ!$B$31:$B$54,0),MATCH(Schedules_8760!$F2678,Clg_StPt_Sch_EZ!$C$30:$I$30,0)),"F","C")</f>
        <v>25</v>
      </c>
      <c r="L2678" s="34">
        <f>CONVERT(INDEX(DHW_StPt_Sch_EZ!$C$4:$I$27,MATCH(Schedules_8760!$C2678,DHW_StPt_Sch_EZ!$B$4:$B$27,0),MATCH(Schedules_8760!$F2678,DHW_StPt_Sch_EZ!$C$3:$I$3,0)),"F","C")</f>
        <v>53.333333333333329</v>
      </c>
      <c r="M2678" s="34">
        <f>CONVERT(INDEX(DHW_StPt_Sch_EZ!$C$31:$I$54,MATCH(Schedules_8760!$C2678,DHW_StPt_Sch_EZ!$B$31:$B$54,0),MATCH(Schedules_8760!$F2678,DHW_StPt_Sch_EZ!$C$30:$I$30,0)),"F","C")</f>
        <v>53.333333333333329</v>
      </c>
      <c r="N2678" s="12"/>
      <c r="O2678" s="12"/>
      <c r="P2678" s="12"/>
    </row>
    <row r="2679" spans="1:16" x14ac:dyDescent="0.25">
      <c r="A2679" s="35">
        <v>2678</v>
      </c>
      <c r="B2679" s="89">
        <v>112.5416666666667</v>
      </c>
      <c r="C2679" s="35">
        <f t="shared" si="205"/>
        <v>14</v>
      </c>
      <c r="D2679" s="35">
        <f t="shared" si="208"/>
        <v>112</v>
      </c>
      <c r="E2679" s="35">
        <f t="shared" si="209"/>
        <v>7</v>
      </c>
      <c r="F2679" s="35" t="str">
        <f t="shared" si="206"/>
        <v>Saturday</v>
      </c>
      <c r="G2679" s="35">
        <f t="shared" si="207"/>
        <v>4</v>
      </c>
      <c r="H2679" s="34">
        <f>CONVERT(INDEX(Htg_StPt_Sch_EZ!$C$4:$I$27,MATCH(Schedules_8760!$C2679,Htg_StPt_Sch_EZ!$B$4:$B$27,0),MATCH(Schedules_8760!$F2679,Htg_StPt_Sch_EZ!$C$3:$I$3,0)),"F","C")</f>
        <v>20.555555555555554</v>
      </c>
      <c r="I2679" s="34">
        <f>CONVERT(INDEX(Htg_StPt_Sch_EZ!$C$31:$I$54,MATCH(Schedules_8760!$C2679,Htg_StPt_Sch_EZ!$B$31:$B$54,0),MATCH(Schedules_8760!$F2679,Htg_StPt_Sch_EZ!$C$30:$I$30,0)),"F","C")</f>
        <v>19.444444444444443</v>
      </c>
      <c r="J2679" s="34">
        <f>CONVERT(INDEX(Clg_StPt_Sch_EZ!$C$4:$I$27,MATCH(Schedules_8760!$C2679,Clg_StPt_Sch_EZ!$B$4:$B$27,0),MATCH(Schedules_8760!$F2679,Clg_StPt_Sch_EZ!$C$3:$I$3,0)),"F","C")</f>
        <v>25.555555555555554</v>
      </c>
      <c r="K2679" s="34">
        <f>CONVERT(INDEX(Clg_StPt_Sch_EZ!$C$31:$I$54,MATCH(Schedules_8760!$C2679,Clg_StPt_Sch_EZ!$B$31:$B$54,0),MATCH(Schedules_8760!$F2679,Clg_StPt_Sch_EZ!$C$30:$I$30,0)),"F","C")</f>
        <v>25</v>
      </c>
      <c r="L2679" s="34">
        <f>CONVERT(INDEX(DHW_StPt_Sch_EZ!$C$4:$I$27,MATCH(Schedules_8760!$C2679,DHW_StPt_Sch_EZ!$B$4:$B$27,0),MATCH(Schedules_8760!$F2679,DHW_StPt_Sch_EZ!$C$3:$I$3,0)),"F","C")</f>
        <v>53.333333333333329</v>
      </c>
      <c r="M2679" s="34">
        <f>CONVERT(INDEX(DHW_StPt_Sch_EZ!$C$31:$I$54,MATCH(Schedules_8760!$C2679,DHW_StPt_Sch_EZ!$B$31:$B$54,0),MATCH(Schedules_8760!$F2679,DHW_StPt_Sch_EZ!$C$30:$I$30,0)),"F","C")</f>
        <v>53.333333333333329</v>
      </c>
      <c r="N2679" s="12"/>
      <c r="O2679" s="12"/>
      <c r="P2679" s="12"/>
    </row>
    <row r="2680" spans="1:16" x14ac:dyDescent="0.25">
      <c r="A2680" s="35">
        <v>2679</v>
      </c>
      <c r="B2680" s="89">
        <v>112.5833333333333</v>
      </c>
      <c r="C2680" s="35">
        <f t="shared" si="205"/>
        <v>15</v>
      </c>
      <c r="D2680" s="35">
        <f t="shared" si="208"/>
        <v>112</v>
      </c>
      <c r="E2680" s="35">
        <f t="shared" si="209"/>
        <v>7</v>
      </c>
      <c r="F2680" s="35" t="str">
        <f t="shared" si="206"/>
        <v>Saturday</v>
      </c>
      <c r="G2680" s="35">
        <f t="shared" si="207"/>
        <v>4</v>
      </c>
      <c r="H2680" s="34">
        <f>CONVERT(INDEX(Htg_StPt_Sch_EZ!$C$4:$I$27,MATCH(Schedules_8760!$C2680,Htg_StPt_Sch_EZ!$B$4:$B$27,0),MATCH(Schedules_8760!$F2680,Htg_StPt_Sch_EZ!$C$3:$I$3,0)),"F","C")</f>
        <v>20.555555555555554</v>
      </c>
      <c r="I2680" s="34">
        <f>CONVERT(INDEX(Htg_StPt_Sch_EZ!$C$31:$I$54,MATCH(Schedules_8760!$C2680,Htg_StPt_Sch_EZ!$B$31:$B$54,0),MATCH(Schedules_8760!$F2680,Htg_StPt_Sch_EZ!$C$30:$I$30,0)),"F","C")</f>
        <v>21.111111111111111</v>
      </c>
      <c r="J2680" s="34">
        <f>CONVERT(INDEX(Clg_StPt_Sch_EZ!$C$4:$I$27,MATCH(Schedules_8760!$C2680,Clg_StPt_Sch_EZ!$B$4:$B$27,0),MATCH(Schedules_8760!$F2680,Clg_StPt_Sch_EZ!$C$3:$I$3,0)),"F","C")</f>
        <v>25.555555555555554</v>
      </c>
      <c r="K2680" s="34">
        <f>CONVERT(INDEX(Clg_StPt_Sch_EZ!$C$31:$I$54,MATCH(Schedules_8760!$C2680,Clg_StPt_Sch_EZ!$B$31:$B$54,0),MATCH(Schedules_8760!$F2680,Clg_StPt_Sch_EZ!$C$30:$I$30,0)),"F","C")</f>
        <v>25</v>
      </c>
      <c r="L2680" s="34">
        <f>CONVERT(INDEX(DHW_StPt_Sch_EZ!$C$4:$I$27,MATCH(Schedules_8760!$C2680,DHW_StPt_Sch_EZ!$B$4:$B$27,0),MATCH(Schedules_8760!$F2680,DHW_StPt_Sch_EZ!$C$3:$I$3,0)),"F","C")</f>
        <v>53.333333333333329</v>
      </c>
      <c r="M2680" s="34">
        <f>CONVERT(INDEX(DHW_StPt_Sch_EZ!$C$31:$I$54,MATCH(Schedules_8760!$C2680,DHW_StPt_Sch_EZ!$B$31:$B$54,0),MATCH(Schedules_8760!$F2680,DHW_StPt_Sch_EZ!$C$30:$I$30,0)),"F","C")</f>
        <v>53.333333333333329</v>
      </c>
      <c r="N2680" s="12"/>
      <c r="O2680" s="12"/>
      <c r="P2680" s="12"/>
    </row>
    <row r="2681" spans="1:16" x14ac:dyDescent="0.25">
      <c r="A2681" s="35">
        <v>2680</v>
      </c>
      <c r="B2681" s="89">
        <v>112.625</v>
      </c>
      <c r="C2681" s="35">
        <f t="shared" si="205"/>
        <v>16</v>
      </c>
      <c r="D2681" s="35">
        <f t="shared" si="208"/>
        <v>112</v>
      </c>
      <c r="E2681" s="35">
        <f t="shared" si="209"/>
        <v>7</v>
      </c>
      <c r="F2681" s="35" t="str">
        <f t="shared" si="206"/>
        <v>Saturday</v>
      </c>
      <c r="G2681" s="35">
        <f t="shared" si="207"/>
        <v>4</v>
      </c>
      <c r="H2681" s="34">
        <f>CONVERT(INDEX(Htg_StPt_Sch_EZ!$C$4:$I$27,MATCH(Schedules_8760!$C2681,Htg_StPt_Sch_EZ!$B$4:$B$27,0),MATCH(Schedules_8760!$F2681,Htg_StPt_Sch_EZ!$C$3:$I$3,0)),"F","C")</f>
        <v>20.555555555555554</v>
      </c>
      <c r="I2681" s="34">
        <f>CONVERT(INDEX(Htg_StPt_Sch_EZ!$C$31:$I$54,MATCH(Schedules_8760!$C2681,Htg_StPt_Sch_EZ!$B$31:$B$54,0),MATCH(Schedules_8760!$F2681,Htg_StPt_Sch_EZ!$C$30:$I$30,0)),"F","C")</f>
        <v>21.111111111111111</v>
      </c>
      <c r="J2681" s="34">
        <f>CONVERT(INDEX(Clg_StPt_Sch_EZ!$C$4:$I$27,MATCH(Schedules_8760!$C2681,Clg_StPt_Sch_EZ!$B$4:$B$27,0),MATCH(Schedules_8760!$F2681,Clg_StPt_Sch_EZ!$C$3:$I$3,0)),"F","C")</f>
        <v>25.555555555555554</v>
      </c>
      <c r="K2681" s="34">
        <f>CONVERT(INDEX(Clg_StPt_Sch_EZ!$C$31:$I$54,MATCH(Schedules_8760!$C2681,Clg_StPt_Sch_EZ!$B$31:$B$54,0),MATCH(Schedules_8760!$F2681,Clg_StPt_Sch_EZ!$C$30:$I$30,0)),"F","C")</f>
        <v>25</v>
      </c>
      <c r="L2681" s="34">
        <f>CONVERT(INDEX(DHW_StPt_Sch_EZ!$C$4:$I$27,MATCH(Schedules_8760!$C2681,DHW_StPt_Sch_EZ!$B$4:$B$27,0),MATCH(Schedules_8760!$F2681,DHW_StPt_Sch_EZ!$C$3:$I$3,0)),"F","C")</f>
        <v>53.333333333333329</v>
      </c>
      <c r="M2681" s="34">
        <f>CONVERT(INDEX(DHW_StPt_Sch_EZ!$C$31:$I$54,MATCH(Schedules_8760!$C2681,DHW_StPt_Sch_EZ!$B$31:$B$54,0),MATCH(Schedules_8760!$F2681,DHW_StPt_Sch_EZ!$C$30:$I$30,0)),"F","C")</f>
        <v>53.333333333333329</v>
      </c>
      <c r="N2681" s="12"/>
      <c r="O2681" s="12"/>
      <c r="P2681" s="12"/>
    </row>
    <row r="2682" spans="1:16" x14ac:dyDescent="0.25">
      <c r="A2682" s="35">
        <v>2681</v>
      </c>
      <c r="B2682" s="89">
        <v>112.6666666666667</v>
      </c>
      <c r="C2682" s="35">
        <f t="shared" si="205"/>
        <v>17</v>
      </c>
      <c r="D2682" s="35">
        <f t="shared" si="208"/>
        <v>112</v>
      </c>
      <c r="E2682" s="35">
        <f t="shared" si="209"/>
        <v>7</v>
      </c>
      <c r="F2682" s="35" t="str">
        <f t="shared" si="206"/>
        <v>Saturday</v>
      </c>
      <c r="G2682" s="35">
        <f t="shared" si="207"/>
        <v>4</v>
      </c>
      <c r="H2682" s="34">
        <f>CONVERT(INDEX(Htg_StPt_Sch_EZ!$C$4:$I$27,MATCH(Schedules_8760!$C2682,Htg_StPt_Sch_EZ!$B$4:$B$27,0),MATCH(Schedules_8760!$F2682,Htg_StPt_Sch_EZ!$C$3:$I$3,0)),"F","C")</f>
        <v>20.555555555555554</v>
      </c>
      <c r="I2682" s="34">
        <f>CONVERT(INDEX(Htg_StPt_Sch_EZ!$C$31:$I$54,MATCH(Schedules_8760!$C2682,Htg_StPt_Sch_EZ!$B$31:$B$54,0),MATCH(Schedules_8760!$F2682,Htg_StPt_Sch_EZ!$C$30:$I$30,0)),"F","C")</f>
        <v>17.777777777777779</v>
      </c>
      <c r="J2682" s="34">
        <f>CONVERT(INDEX(Clg_StPt_Sch_EZ!$C$4:$I$27,MATCH(Schedules_8760!$C2682,Clg_StPt_Sch_EZ!$B$4:$B$27,0),MATCH(Schedules_8760!$F2682,Clg_StPt_Sch_EZ!$C$3:$I$3,0)),"F","C")</f>
        <v>25.555555555555554</v>
      </c>
      <c r="K2682" s="34">
        <f>CONVERT(INDEX(Clg_StPt_Sch_EZ!$C$31:$I$54,MATCH(Schedules_8760!$C2682,Clg_StPt_Sch_EZ!$B$31:$B$54,0),MATCH(Schedules_8760!$F2682,Clg_StPt_Sch_EZ!$C$30:$I$30,0)),"F","C")</f>
        <v>25</v>
      </c>
      <c r="L2682" s="34">
        <f>CONVERT(INDEX(DHW_StPt_Sch_EZ!$C$4:$I$27,MATCH(Schedules_8760!$C2682,DHW_StPt_Sch_EZ!$B$4:$B$27,0),MATCH(Schedules_8760!$F2682,DHW_StPt_Sch_EZ!$C$3:$I$3,0)),"F","C")</f>
        <v>53.333333333333329</v>
      </c>
      <c r="M2682" s="34">
        <f>CONVERT(INDEX(DHW_StPt_Sch_EZ!$C$31:$I$54,MATCH(Schedules_8760!$C2682,DHW_StPt_Sch_EZ!$B$31:$B$54,0),MATCH(Schedules_8760!$F2682,DHW_StPt_Sch_EZ!$C$30:$I$30,0)),"F","C")</f>
        <v>53.333333333333329</v>
      </c>
      <c r="N2682" s="12"/>
      <c r="O2682" s="12"/>
      <c r="P2682" s="12"/>
    </row>
    <row r="2683" spans="1:16" x14ac:dyDescent="0.25">
      <c r="A2683" s="35">
        <v>2682</v>
      </c>
      <c r="B2683" s="89">
        <v>112.7083333333333</v>
      </c>
      <c r="C2683" s="35">
        <f t="shared" si="205"/>
        <v>18</v>
      </c>
      <c r="D2683" s="35">
        <f t="shared" si="208"/>
        <v>112</v>
      </c>
      <c r="E2683" s="35">
        <f t="shared" si="209"/>
        <v>7</v>
      </c>
      <c r="F2683" s="35" t="str">
        <f t="shared" si="206"/>
        <v>Saturday</v>
      </c>
      <c r="G2683" s="35">
        <f t="shared" si="207"/>
        <v>4</v>
      </c>
      <c r="H2683" s="34">
        <f>CONVERT(INDEX(Htg_StPt_Sch_EZ!$C$4:$I$27,MATCH(Schedules_8760!$C2683,Htg_StPt_Sch_EZ!$B$4:$B$27,0),MATCH(Schedules_8760!$F2683,Htg_StPt_Sch_EZ!$C$3:$I$3,0)),"F","C")</f>
        <v>20.555555555555554</v>
      </c>
      <c r="I2683" s="34">
        <f>CONVERT(INDEX(Htg_StPt_Sch_EZ!$C$31:$I$54,MATCH(Schedules_8760!$C2683,Htg_StPt_Sch_EZ!$B$31:$B$54,0),MATCH(Schedules_8760!$F2683,Htg_StPt_Sch_EZ!$C$30:$I$30,0)),"F","C")</f>
        <v>17.777777777777779</v>
      </c>
      <c r="J2683" s="34">
        <f>CONVERT(INDEX(Clg_StPt_Sch_EZ!$C$4:$I$27,MATCH(Schedules_8760!$C2683,Clg_StPt_Sch_EZ!$B$4:$B$27,0),MATCH(Schedules_8760!$F2683,Clg_StPt_Sch_EZ!$C$3:$I$3,0)),"F","C")</f>
        <v>25.555555555555554</v>
      </c>
      <c r="K2683" s="34">
        <f>CONVERT(INDEX(Clg_StPt_Sch_EZ!$C$31:$I$54,MATCH(Schedules_8760!$C2683,Clg_StPt_Sch_EZ!$B$31:$B$54,0),MATCH(Schedules_8760!$F2683,Clg_StPt_Sch_EZ!$C$30:$I$30,0)),"F","C")</f>
        <v>28.333333333333332</v>
      </c>
      <c r="L2683" s="34">
        <f>CONVERT(INDEX(DHW_StPt_Sch_EZ!$C$4:$I$27,MATCH(Schedules_8760!$C2683,DHW_StPt_Sch_EZ!$B$4:$B$27,0),MATCH(Schedules_8760!$F2683,DHW_StPt_Sch_EZ!$C$3:$I$3,0)),"F","C")</f>
        <v>53.333333333333329</v>
      </c>
      <c r="M2683" s="34">
        <f>CONVERT(INDEX(DHW_StPt_Sch_EZ!$C$31:$I$54,MATCH(Schedules_8760!$C2683,DHW_StPt_Sch_EZ!$B$31:$B$54,0),MATCH(Schedules_8760!$F2683,DHW_StPt_Sch_EZ!$C$30:$I$30,0)),"F","C")</f>
        <v>53.333333333333329</v>
      </c>
      <c r="N2683" s="12"/>
      <c r="O2683" s="12"/>
      <c r="P2683" s="12"/>
    </row>
    <row r="2684" spans="1:16" x14ac:dyDescent="0.25">
      <c r="A2684" s="35">
        <v>2683</v>
      </c>
      <c r="B2684" s="89">
        <v>112.75</v>
      </c>
      <c r="C2684" s="35">
        <f t="shared" si="205"/>
        <v>19</v>
      </c>
      <c r="D2684" s="35">
        <f t="shared" si="208"/>
        <v>112</v>
      </c>
      <c r="E2684" s="35">
        <f t="shared" si="209"/>
        <v>7</v>
      </c>
      <c r="F2684" s="35" t="str">
        <f t="shared" si="206"/>
        <v>Saturday</v>
      </c>
      <c r="G2684" s="35">
        <f t="shared" si="207"/>
        <v>4</v>
      </c>
      <c r="H2684" s="34">
        <f>CONVERT(INDEX(Htg_StPt_Sch_EZ!$C$4:$I$27,MATCH(Schedules_8760!$C2684,Htg_StPt_Sch_EZ!$B$4:$B$27,0),MATCH(Schedules_8760!$F2684,Htg_StPt_Sch_EZ!$C$3:$I$3,0)),"F","C")</f>
        <v>20.555555555555554</v>
      </c>
      <c r="I2684" s="34">
        <f>CONVERT(INDEX(Htg_StPt_Sch_EZ!$C$31:$I$54,MATCH(Schedules_8760!$C2684,Htg_StPt_Sch_EZ!$B$31:$B$54,0),MATCH(Schedules_8760!$F2684,Htg_StPt_Sch_EZ!$C$30:$I$30,0)),"F","C")</f>
        <v>18.333333333333332</v>
      </c>
      <c r="J2684" s="34">
        <f>CONVERT(INDEX(Clg_StPt_Sch_EZ!$C$4:$I$27,MATCH(Schedules_8760!$C2684,Clg_StPt_Sch_EZ!$B$4:$B$27,0),MATCH(Schedules_8760!$F2684,Clg_StPt_Sch_EZ!$C$3:$I$3,0)),"F","C")</f>
        <v>25.555555555555554</v>
      </c>
      <c r="K2684" s="34">
        <f>CONVERT(INDEX(Clg_StPt_Sch_EZ!$C$31:$I$54,MATCH(Schedules_8760!$C2684,Clg_StPt_Sch_EZ!$B$31:$B$54,0),MATCH(Schedules_8760!$F2684,Clg_StPt_Sch_EZ!$C$30:$I$30,0)),"F","C")</f>
        <v>28.333333333333332</v>
      </c>
      <c r="L2684" s="34">
        <f>CONVERT(INDEX(DHW_StPt_Sch_EZ!$C$4:$I$27,MATCH(Schedules_8760!$C2684,DHW_StPt_Sch_EZ!$B$4:$B$27,0),MATCH(Schedules_8760!$F2684,DHW_StPt_Sch_EZ!$C$3:$I$3,0)),"F","C")</f>
        <v>53.333333333333329</v>
      </c>
      <c r="M2684" s="34">
        <f>CONVERT(INDEX(DHW_StPt_Sch_EZ!$C$31:$I$54,MATCH(Schedules_8760!$C2684,DHW_StPt_Sch_EZ!$B$31:$B$54,0),MATCH(Schedules_8760!$F2684,DHW_StPt_Sch_EZ!$C$30:$I$30,0)),"F","C")</f>
        <v>53.333333333333329</v>
      </c>
      <c r="N2684" s="12"/>
      <c r="O2684" s="12"/>
      <c r="P2684" s="12"/>
    </row>
    <row r="2685" spans="1:16" x14ac:dyDescent="0.25">
      <c r="A2685" s="35">
        <v>2684</v>
      </c>
      <c r="B2685" s="89">
        <v>112.7916666666667</v>
      </c>
      <c r="C2685" s="35">
        <f t="shared" si="205"/>
        <v>20</v>
      </c>
      <c r="D2685" s="35">
        <f t="shared" si="208"/>
        <v>112</v>
      </c>
      <c r="E2685" s="35">
        <f t="shared" si="209"/>
        <v>7</v>
      </c>
      <c r="F2685" s="35" t="str">
        <f t="shared" si="206"/>
        <v>Saturday</v>
      </c>
      <c r="G2685" s="35">
        <f t="shared" si="207"/>
        <v>4</v>
      </c>
      <c r="H2685" s="34">
        <f>CONVERT(INDEX(Htg_StPt_Sch_EZ!$C$4:$I$27,MATCH(Schedules_8760!$C2685,Htg_StPt_Sch_EZ!$B$4:$B$27,0),MATCH(Schedules_8760!$F2685,Htg_StPt_Sch_EZ!$C$3:$I$3,0)),"F","C")</f>
        <v>20.555555555555554</v>
      </c>
      <c r="I2685" s="34">
        <f>CONVERT(INDEX(Htg_StPt_Sch_EZ!$C$31:$I$54,MATCH(Schedules_8760!$C2685,Htg_StPt_Sch_EZ!$B$31:$B$54,0),MATCH(Schedules_8760!$F2685,Htg_StPt_Sch_EZ!$C$30:$I$30,0)),"F","C")</f>
        <v>18.888888888888889</v>
      </c>
      <c r="J2685" s="34">
        <f>CONVERT(INDEX(Clg_StPt_Sch_EZ!$C$4:$I$27,MATCH(Schedules_8760!$C2685,Clg_StPt_Sch_EZ!$B$4:$B$27,0),MATCH(Schedules_8760!$F2685,Clg_StPt_Sch_EZ!$C$3:$I$3,0)),"F","C")</f>
        <v>25.555555555555554</v>
      </c>
      <c r="K2685" s="34">
        <f>CONVERT(INDEX(Clg_StPt_Sch_EZ!$C$31:$I$54,MATCH(Schedules_8760!$C2685,Clg_StPt_Sch_EZ!$B$31:$B$54,0),MATCH(Schedules_8760!$F2685,Clg_StPt_Sch_EZ!$C$30:$I$30,0)),"F","C")</f>
        <v>28.333333333333332</v>
      </c>
      <c r="L2685" s="34">
        <f>CONVERT(INDEX(DHW_StPt_Sch_EZ!$C$4:$I$27,MATCH(Schedules_8760!$C2685,DHW_StPt_Sch_EZ!$B$4:$B$27,0),MATCH(Schedules_8760!$F2685,DHW_StPt_Sch_EZ!$C$3:$I$3,0)),"F","C")</f>
        <v>53.333333333333329</v>
      </c>
      <c r="M2685" s="34">
        <f>CONVERT(INDEX(DHW_StPt_Sch_EZ!$C$31:$I$54,MATCH(Schedules_8760!$C2685,DHW_StPt_Sch_EZ!$B$31:$B$54,0),MATCH(Schedules_8760!$F2685,DHW_StPt_Sch_EZ!$C$30:$I$30,0)),"F","C")</f>
        <v>53.333333333333329</v>
      </c>
      <c r="N2685" s="12"/>
      <c r="O2685" s="12"/>
      <c r="P2685" s="12"/>
    </row>
    <row r="2686" spans="1:16" x14ac:dyDescent="0.25">
      <c r="A2686" s="35">
        <v>2685</v>
      </c>
      <c r="B2686" s="89">
        <v>112.8333333333333</v>
      </c>
      <c r="C2686" s="35">
        <f t="shared" si="205"/>
        <v>21</v>
      </c>
      <c r="D2686" s="35">
        <f t="shared" si="208"/>
        <v>112</v>
      </c>
      <c r="E2686" s="35">
        <f t="shared" si="209"/>
        <v>7</v>
      </c>
      <c r="F2686" s="35" t="str">
        <f t="shared" si="206"/>
        <v>Saturday</v>
      </c>
      <c r="G2686" s="35">
        <f t="shared" si="207"/>
        <v>4</v>
      </c>
      <c r="H2686" s="34">
        <f>CONVERT(INDEX(Htg_StPt_Sch_EZ!$C$4:$I$27,MATCH(Schedules_8760!$C2686,Htg_StPt_Sch_EZ!$B$4:$B$27,0),MATCH(Schedules_8760!$F2686,Htg_StPt_Sch_EZ!$C$3:$I$3,0)),"F","C")</f>
        <v>20.555555555555554</v>
      </c>
      <c r="I2686" s="34">
        <f>CONVERT(INDEX(Htg_StPt_Sch_EZ!$C$31:$I$54,MATCH(Schedules_8760!$C2686,Htg_StPt_Sch_EZ!$B$31:$B$54,0),MATCH(Schedules_8760!$F2686,Htg_StPt_Sch_EZ!$C$30:$I$30,0)),"F","C")</f>
        <v>19.444444444444443</v>
      </c>
      <c r="J2686" s="34">
        <f>CONVERT(INDEX(Clg_StPt_Sch_EZ!$C$4:$I$27,MATCH(Schedules_8760!$C2686,Clg_StPt_Sch_EZ!$B$4:$B$27,0),MATCH(Schedules_8760!$F2686,Clg_StPt_Sch_EZ!$C$3:$I$3,0)),"F","C")</f>
        <v>25.555555555555554</v>
      </c>
      <c r="K2686" s="34">
        <f>CONVERT(INDEX(Clg_StPt_Sch_EZ!$C$31:$I$54,MATCH(Schedules_8760!$C2686,Clg_StPt_Sch_EZ!$B$31:$B$54,0),MATCH(Schedules_8760!$F2686,Clg_StPt_Sch_EZ!$C$30:$I$30,0)),"F","C")</f>
        <v>28.333333333333332</v>
      </c>
      <c r="L2686" s="34">
        <f>CONVERT(INDEX(DHW_StPt_Sch_EZ!$C$4:$I$27,MATCH(Schedules_8760!$C2686,DHW_StPt_Sch_EZ!$B$4:$B$27,0),MATCH(Schedules_8760!$F2686,DHW_StPt_Sch_EZ!$C$3:$I$3,0)),"F","C")</f>
        <v>53.333333333333329</v>
      </c>
      <c r="M2686" s="34">
        <f>CONVERT(INDEX(DHW_StPt_Sch_EZ!$C$31:$I$54,MATCH(Schedules_8760!$C2686,DHW_StPt_Sch_EZ!$B$31:$B$54,0),MATCH(Schedules_8760!$F2686,DHW_StPt_Sch_EZ!$C$30:$I$30,0)),"F","C")</f>
        <v>53.333333333333329</v>
      </c>
      <c r="N2686" s="12"/>
      <c r="O2686" s="12"/>
      <c r="P2686" s="12"/>
    </row>
    <row r="2687" spans="1:16" x14ac:dyDescent="0.25">
      <c r="A2687" s="35">
        <v>2686</v>
      </c>
      <c r="B2687" s="89">
        <v>112.875</v>
      </c>
      <c r="C2687" s="35">
        <f t="shared" si="205"/>
        <v>22</v>
      </c>
      <c r="D2687" s="35">
        <f t="shared" si="208"/>
        <v>112</v>
      </c>
      <c r="E2687" s="35">
        <f t="shared" si="209"/>
        <v>7</v>
      </c>
      <c r="F2687" s="35" t="str">
        <f t="shared" si="206"/>
        <v>Saturday</v>
      </c>
      <c r="G2687" s="35">
        <f t="shared" si="207"/>
        <v>4</v>
      </c>
      <c r="H2687" s="34">
        <f>CONVERT(INDEX(Htg_StPt_Sch_EZ!$C$4:$I$27,MATCH(Schedules_8760!$C2687,Htg_StPt_Sch_EZ!$B$4:$B$27,0),MATCH(Schedules_8760!$F2687,Htg_StPt_Sch_EZ!$C$3:$I$3,0)),"F","C")</f>
        <v>20.555555555555554</v>
      </c>
      <c r="I2687" s="34">
        <f>CONVERT(INDEX(Htg_StPt_Sch_EZ!$C$31:$I$54,MATCH(Schedules_8760!$C2687,Htg_StPt_Sch_EZ!$B$31:$B$54,0),MATCH(Schedules_8760!$F2687,Htg_StPt_Sch_EZ!$C$30:$I$30,0)),"F","C")</f>
        <v>19.444444444444443</v>
      </c>
      <c r="J2687" s="34">
        <f>CONVERT(INDEX(Clg_StPt_Sch_EZ!$C$4:$I$27,MATCH(Schedules_8760!$C2687,Clg_StPt_Sch_EZ!$B$4:$B$27,0),MATCH(Schedules_8760!$F2687,Clg_StPt_Sch_EZ!$C$3:$I$3,0)),"F","C")</f>
        <v>25.555555555555554</v>
      </c>
      <c r="K2687" s="34">
        <f>CONVERT(INDEX(Clg_StPt_Sch_EZ!$C$31:$I$54,MATCH(Schedules_8760!$C2687,Clg_StPt_Sch_EZ!$B$31:$B$54,0),MATCH(Schedules_8760!$F2687,Clg_StPt_Sch_EZ!$C$30:$I$30,0)),"F","C")</f>
        <v>28.333333333333332</v>
      </c>
      <c r="L2687" s="34">
        <f>CONVERT(INDEX(DHW_StPt_Sch_EZ!$C$4:$I$27,MATCH(Schedules_8760!$C2687,DHW_StPt_Sch_EZ!$B$4:$B$27,0),MATCH(Schedules_8760!$F2687,DHW_StPt_Sch_EZ!$C$3:$I$3,0)),"F","C")</f>
        <v>53.333333333333329</v>
      </c>
      <c r="M2687" s="34">
        <f>CONVERT(INDEX(DHW_StPt_Sch_EZ!$C$31:$I$54,MATCH(Schedules_8760!$C2687,DHW_StPt_Sch_EZ!$B$31:$B$54,0),MATCH(Schedules_8760!$F2687,DHW_StPt_Sch_EZ!$C$30:$I$30,0)),"F","C")</f>
        <v>53.333333333333329</v>
      </c>
      <c r="N2687" s="12"/>
      <c r="O2687" s="12"/>
      <c r="P2687" s="12"/>
    </row>
    <row r="2688" spans="1:16" x14ac:dyDescent="0.25">
      <c r="A2688" s="35">
        <v>2687</v>
      </c>
      <c r="B2688" s="89">
        <v>112.9166666666667</v>
      </c>
      <c r="C2688" s="35">
        <f t="shared" si="205"/>
        <v>23</v>
      </c>
      <c r="D2688" s="35">
        <f t="shared" si="208"/>
        <v>112</v>
      </c>
      <c r="E2688" s="35">
        <f t="shared" si="209"/>
        <v>7</v>
      </c>
      <c r="F2688" s="35" t="str">
        <f t="shared" si="206"/>
        <v>Saturday</v>
      </c>
      <c r="G2688" s="35">
        <f t="shared" si="207"/>
        <v>4</v>
      </c>
      <c r="H2688" s="34">
        <f>CONVERT(INDEX(Htg_StPt_Sch_EZ!$C$4:$I$27,MATCH(Schedules_8760!$C2688,Htg_StPt_Sch_EZ!$B$4:$B$27,0),MATCH(Schedules_8760!$F2688,Htg_StPt_Sch_EZ!$C$3:$I$3,0)),"F","C")</f>
        <v>20.555555555555554</v>
      </c>
      <c r="I2688" s="34">
        <f>CONVERT(INDEX(Htg_StPt_Sch_EZ!$C$31:$I$54,MATCH(Schedules_8760!$C2688,Htg_StPt_Sch_EZ!$B$31:$B$54,0),MATCH(Schedules_8760!$F2688,Htg_StPt_Sch_EZ!$C$30:$I$30,0)),"F","C")</f>
        <v>19.444444444444443</v>
      </c>
      <c r="J2688" s="34">
        <f>CONVERT(INDEX(Clg_StPt_Sch_EZ!$C$4:$I$27,MATCH(Schedules_8760!$C2688,Clg_StPt_Sch_EZ!$B$4:$B$27,0),MATCH(Schedules_8760!$F2688,Clg_StPt_Sch_EZ!$C$3:$I$3,0)),"F","C")</f>
        <v>25.555555555555554</v>
      </c>
      <c r="K2688" s="34">
        <f>CONVERT(INDEX(Clg_StPt_Sch_EZ!$C$31:$I$54,MATCH(Schedules_8760!$C2688,Clg_StPt_Sch_EZ!$B$31:$B$54,0),MATCH(Schedules_8760!$F2688,Clg_StPt_Sch_EZ!$C$30:$I$30,0)),"F","C")</f>
        <v>28.333333333333332</v>
      </c>
      <c r="L2688" s="34">
        <f>CONVERT(INDEX(DHW_StPt_Sch_EZ!$C$4:$I$27,MATCH(Schedules_8760!$C2688,DHW_StPt_Sch_EZ!$B$4:$B$27,0),MATCH(Schedules_8760!$F2688,DHW_StPt_Sch_EZ!$C$3:$I$3,0)),"F","C")</f>
        <v>53.333333333333329</v>
      </c>
      <c r="M2688" s="34">
        <f>CONVERT(INDEX(DHW_StPt_Sch_EZ!$C$31:$I$54,MATCH(Schedules_8760!$C2688,DHW_StPt_Sch_EZ!$B$31:$B$54,0),MATCH(Schedules_8760!$F2688,DHW_StPt_Sch_EZ!$C$30:$I$30,0)),"F","C")</f>
        <v>53.333333333333329</v>
      </c>
      <c r="N2688" s="12"/>
      <c r="O2688" s="12"/>
      <c r="P2688" s="12"/>
    </row>
    <row r="2689" spans="1:16" x14ac:dyDescent="0.25">
      <c r="A2689" s="35">
        <v>2688</v>
      </c>
      <c r="B2689" s="89">
        <v>112.9583333333333</v>
      </c>
      <c r="C2689" s="35">
        <f t="shared" si="205"/>
        <v>24</v>
      </c>
      <c r="D2689" s="35">
        <f t="shared" si="208"/>
        <v>112</v>
      </c>
      <c r="E2689" s="35">
        <f t="shared" si="209"/>
        <v>7</v>
      </c>
      <c r="F2689" s="35" t="str">
        <f t="shared" si="206"/>
        <v>Saturday</v>
      </c>
      <c r="G2689" s="35">
        <f t="shared" si="207"/>
        <v>4</v>
      </c>
      <c r="H2689" s="34">
        <f>CONVERT(INDEX(Htg_StPt_Sch_EZ!$C$4:$I$27,MATCH(Schedules_8760!$C2689,Htg_StPt_Sch_EZ!$B$4:$B$27,0),MATCH(Schedules_8760!$F2689,Htg_StPt_Sch_EZ!$C$3:$I$3,0)),"F","C")</f>
        <v>20.555555555555554</v>
      </c>
      <c r="I2689" s="34">
        <f>CONVERT(INDEX(Htg_StPt_Sch_EZ!$C$31:$I$54,MATCH(Schedules_8760!$C2689,Htg_StPt_Sch_EZ!$B$31:$B$54,0),MATCH(Schedules_8760!$F2689,Htg_StPt_Sch_EZ!$C$30:$I$30,0)),"F","C")</f>
        <v>19.444444444444443</v>
      </c>
      <c r="J2689" s="34">
        <f>CONVERT(INDEX(Clg_StPt_Sch_EZ!$C$4:$I$27,MATCH(Schedules_8760!$C2689,Clg_StPt_Sch_EZ!$B$4:$B$27,0),MATCH(Schedules_8760!$F2689,Clg_StPt_Sch_EZ!$C$3:$I$3,0)),"F","C")</f>
        <v>25.555555555555554</v>
      </c>
      <c r="K2689" s="34">
        <f>CONVERT(INDEX(Clg_StPt_Sch_EZ!$C$31:$I$54,MATCH(Schedules_8760!$C2689,Clg_StPt_Sch_EZ!$B$31:$B$54,0),MATCH(Schedules_8760!$F2689,Clg_StPt_Sch_EZ!$C$30:$I$30,0)),"F","C")</f>
        <v>28.333333333333332</v>
      </c>
      <c r="L2689" s="34">
        <f>CONVERT(INDEX(DHW_StPt_Sch_EZ!$C$4:$I$27,MATCH(Schedules_8760!$C2689,DHW_StPt_Sch_EZ!$B$4:$B$27,0),MATCH(Schedules_8760!$F2689,DHW_StPt_Sch_EZ!$C$3:$I$3,0)),"F","C")</f>
        <v>53.333333333333329</v>
      </c>
      <c r="M2689" s="34">
        <f>CONVERT(INDEX(DHW_StPt_Sch_EZ!$C$31:$I$54,MATCH(Schedules_8760!$C2689,DHW_StPt_Sch_EZ!$B$31:$B$54,0),MATCH(Schedules_8760!$F2689,DHW_StPt_Sch_EZ!$C$30:$I$30,0)),"F","C")</f>
        <v>53.333333333333329</v>
      </c>
      <c r="N2689" s="12"/>
      <c r="O2689" s="12"/>
      <c r="P2689" s="12"/>
    </row>
    <row r="2690" spans="1:16" x14ac:dyDescent="0.25">
      <c r="A2690" s="35">
        <v>2689</v>
      </c>
      <c r="B2690" s="89">
        <v>113</v>
      </c>
      <c r="C2690" s="35">
        <f t="shared" ref="C2690:C2753" si="210">HOUR(B2690)+1</f>
        <v>1</v>
      </c>
      <c r="D2690" s="35">
        <f t="shared" si="208"/>
        <v>113</v>
      </c>
      <c r="E2690" s="35">
        <f t="shared" si="209"/>
        <v>1</v>
      </c>
      <c r="F2690" s="35" t="str">
        <f t="shared" ref="F2690:F2753" si="211">IF(E2690=1,"Sunday",IF(E2690=2,"Monday",IF(E2690=3,"Tuesday",IF(E2690=4,"Wednesday",IF(E2690=5,"Thursday",IF(E2690=6,"Friday","Saturday"))))))</f>
        <v>Sunday</v>
      </c>
      <c r="G2690" s="35">
        <f t="shared" ref="G2690:G2753" si="212">MONTH(B2690)</f>
        <v>4</v>
      </c>
      <c r="H2690" s="34">
        <f>CONVERT(INDEX(Htg_StPt_Sch_EZ!$C$4:$I$27,MATCH(Schedules_8760!$C2690,Htg_StPt_Sch_EZ!$B$4:$B$27,0),MATCH(Schedules_8760!$F2690,Htg_StPt_Sch_EZ!$C$3:$I$3,0)),"F","C")</f>
        <v>20.555555555555554</v>
      </c>
      <c r="I2690" s="34">
        <f>CONVERT(INDEX(Htg_StPt_Sch_EZ!$C$31:$I$54,MATCH(Schedules_8760!$C2690,Htg_StPt_Sch_EZ!$B$31:$B$54,0),MATCH(Schedules_8760!$F2690,Htg_StPt_Sch_EZ!$C$30:$I$30,0)),"F","C")</f>
        <v>19.444444444444443</v>
      </c>
      <c r="J2690" s="34">
        <f>CONVERT(INDEX(Clg_StPt_Sch_EZ!$C$4:$I$27,MATCH(Schedules_8760!$C2690,Clg_StPt_Sch_EZ!$B$4:$B$27,0),MATCH(Schedules_8760!$F2690,Clg_StPt_Sch_EZ!$C$3:$I$3,0)),"F","C")</f>
        <v>25.555555555555554</v>
      </c>
      <c r="K2690" s="34">
        <f>CONVERT(INDEX(Clg_StPt_Sch_EZ!$C$31:$I$54,MATCH(Schedules_8760!$C2690,Clg_StPt_Sch_EZ!$B$31:$B$54,0),MATCH(Schedules_8760!$F2690,Clg_StPt_Sch_EZ!$C$30:$I$30,0)),"F","C")</f>
        <v>28.333333333333332</v>
      </c>
      <c r="L2690" s="34">
        <f>CONVERT(INDEX(DHW_StPt_Sch_EZ!$C$4:$I$27,MATCH(Schedules_8760!$C2690,DHW_StPt_Sch_EZ!$B$4:$B$27,0),MATCH(Schedules_8760!$F2690,DHW_StPt_Sch_EZ!$C$3:$I$3,0)),"F","C")</f>
        <v>53.333333333333329</v>
      </c>
      <c r="M2690" s="34">
        <f>CONVERT(INDEX(DHW_StPt_Sch_EZ!$C$31:$I$54,MATCH(Schedules_8760!$C2690,DHW_StPt_Sch_EZ!$B$31:$B$54,0),MATCH(Schedules_8760!$F2690,DHW_StPt_Sch_EZ!$C$30:$I$30,0)),"F","C")</f>
        <v>53.333333333333329</v>
      </c>
      <c r="N2690" s="12"/>
      <c r="O2690" s="12"/>
      <c r="P2690" s="12"/>
    </row>
    <row r="2691" spans="1:16" x14ac:dyDescent="0.25">
      <c r="A2691" s="35">
        <v>2690</v>
      </c>
      <c r="B2691" s="89">
        <v>113.0416666666667</v>
      </c>
      <c r="C2691" s="35">
        <f t="shared" si="210"/>
        <v>2</v>
      </c>
      <c r="D2691" s="35">
        <f t="shared" ref="D2691:D2754" si="213">IF(C2691=1,D2690+1,D2690)</f>
        <v>113</v>
      </c>
      <c r="E2691" s="35">
        <f t="shared" ref="E2691:E2754" si="214">IF(AND(C2691=1,E2690=7),1,IF(C2691=1,E2690+1,E2690))</f>
        <v>1</v>
      </c>
      <c r="F2691" s="35" t="str">
        <f t="shared" si="211"/>
        <v>Sunday</v>
      </c>
      <c r="G2691" s="35">
        <f t="shared" si="212"/>
        <v>4</v>
      </c>
      <c r="H2691" s="34">
        <f>CONVERT(INDEX(Htg_StPt_Sch_EZ!$C$4:$I$27,MATCH(Schedules_8760!$C2691,Htg_StPt_Sch_EZ!$B$4:$B$27,0),MATCH(Schedules_8760!$F2691,Htg_StPt_Sch_EZ!$C$3:$I$3,0)),"F","C")</f>
        <v>20.555555555555554</v>
      </c>
      <c r="I2691" s="34">
        <f>CONVERT(INDEX(Htg_StPt_Sch_EZ!$C$31:$I$54,MATCH(Schedules_8760!$C2691,Htg_StPt_Sch_EZ!$B$31:$B$54,0),MATCH(Schedules_8760!$F2691,Htg_StPt_Sch_EZ!$C$30:$I$30,0)),"F","C")</f>
        <v>19.444444444444443</v>
      </c>
      <c r="J2691" s="34">
        <f>CONVERT(INDEX(Clg_StPt_Sch_EZ!$C$4:$I$27,MATCH(Schedules_8760!$C2691,Clg_StPt_Sch_EZ!$B$4:$B$27,0),MATCH(Schedules_8760!$F2691,Clg_StPt_Sch_EZ!$C$3:$I$3,0)),"F","C")</f>
        <v>25.555555555555554</v>
      </c>
      <c r="K2691" s="34">
        <f>CONVERT(INDEX(Clg_StPt_Sch_EZ!$C$31:$I$54,MATCH(Schedules_8760!$C2691,Clg_StPt_Sch_EZ!$B$31:$B$54,0),MATCH(Schedules_8760!$F2691,Clg_StPt_Sch_EZ!$C$30:$I$30,0)),"F","C")</f>
        <v>28.333333333333332</v>
      </c>
      <c r="L2691" s="34">
        <f>CONVERT(INDEX(DHW_StPt_Sch_EZ!$C$4:$I$27,MATCH(Schedules_8760!$C2691,DHW_StPt_Sch_EZ!$B$4:$B$27,0),MATCH(Schedules_8760!$F2691,DHW_StPt_Sch_EZ!$C$3:$I$3,0)),"F","C")</f>
        <v>53.333333333333329</v>
      </c>
      <c r="M2691" s="34">
        <f>CONVERT(INDEX(DHW_StPt_Sch_EZ!$C$31:$I$54,MATCH(Schedules_8760!$C2691,DHW_StPt_Sch_EZ!$B$31:$B$54,0),MATCH(Schedules_8760!$F2691,DHW_StPt_Sch_EZ!$C$30:$I$30,0)),"F","C")</f>
        <v>53.333333333333329</v>
      </c>
      <c r="N2691" s="12"/>
      <c r="O2691" s="12"/>
      <c r="P2691" s="12"/>
    </row>
    <row r="2692" spans="1:16" x14ac:dyDescent="0.25">
      <c r="A2692" s="35">
        <v>2691</v>
      </c>
      <c r="B2692" s="89">
        <v>113.0833333333333</v>
      </c>
      <c r="C2692" s="35">
        <f t="shared" si="210"/>
        <v>3</v>
      </c>
      <c r="D2692" s="35">
        <f t="shared" si="213"/>
        <v>113</v>
      </c>
      <c r="E2692" s="35">
        <f t="shared" si="214"/>
        <v>1</v>
      </c>
      <c r="F2692" s="35" t="str">
        <f t="shared" si="211"/>
        <v>Sunday</v>
      </c>
      <c r="G2692" s="35">
        <f t="shared" si="212"/>
        <v>4</v>
      </c>
      <c r="H2692" s="34">
        <f>CONVERT(INDEX(Htg_StPt_Sch_EZ!$C$4:$I$27,MATCH(Schedules_8760!$C2692,Htg_StPt_Sch_EZ!$B$4:$B$27,0),MATCH(Schedules_8760!$F2692,Htg_StPt_Sch_EZ!$C$3:$I$3,0)),"F","C")</f>
        <v>20.555555555555554</v>
      </c>
      <c r="I2692" s="34">
        <f>CONVERT(INDEX(Htg_StPt_Sch_EZ!$C$31:$I$54,MATCH(Schedules_8760!$C2692,Htg_StPt_Sch_EZ!$B$31:$B$54,0),MATCH(Schedules_8760!$F2692,Htg_StPt_Sch_EZ!$C$30:$I$30,0)),"F","C")</f>
        <v>19.444444444444443</v>
      </c>
      <c r="J2692" s="34">
        <f>CONVERT(INDEX(Clg_StPt_Sch_EZ!$C$4:$I$27,MATCH(Schedules_8760!$C2692,Clg_StPt_Sch_EZ!$B$4:$B$27,0),MATCH(Schedules_8760!$F2692,Clg_StPt_Sch_EZ!$C$3:$I$3,0)),"F","C")</f>
        <v>25.555555555555554</v>
      </c>
      <c r="K2692" s="34">
        <f>CONVERT(INDEX(Clg_StPt_Sch_EZ!$C$31:$I$54,MATCH(Schedules_8760!$C2692,Clg_StPt_Sch_EZ!$B$31:$B$54,0),MATCH(Schedules_8760!$F2692,Clg_StPt_Sch_EZ!$C$30:$I$30,0)),"F","C")</f>
        <v>28.333333333333332</v>
      </c>
      <c r="L2692" s="34">
        <f>CONVERT(INDEX(DHW_StPt_Sch_EZ!$C$4:$I$27,MATCH(Schedules_8760!$C2692,DHW_StPt_Sch_EZ!$B$4:$B$27,0),MATCH(Schedules_8760!$F2692,DHW_StPt_Sch_EZ!$C$3:$I$3,0)),"F","C")</f>
        <v>53.333333333333329</v>
      </c>
      <c r="M2692" s="34">
        <f>CONVERT(INDEX(DHW_StPt_Sch_EZ!$C$31:$I$54,MATCH(Schedules_8760!$C2692,DHW_StPt_Sch_EZ!$B$31:$B$54,0),MATCH(Schedules_8760!$F2692,DHW_StPt_Sch_EZ!$C$30:$I$30,0)),"F","C")</f>
        <v>53.333333333333329</v>
      </c>
      <c r="N2692" s="12"/>
      <c r="O2692" s="12"/>
      <c r="P2692" s="12"/>
    </row>
    <row r="2693" spans="1:16" x14ac:dyDescent="0.25">
      <c r="A2693" s="35">
        <v>2692</v>
      </c>
      <c r="B2693" s="89">
        <v>113.125</v>
      </c>
      <c r="C2693" s="35">
        <f t="shared" si="210"/>
        <v>4</v>
      </c>
      <c r="D2693" s="35">
        <f t="shared" si="213"/>
        <v>113</v>
      </c>
      <c r="E2693" s="35">
        <f t="shared" si="214"/>
        <v>1</v>
      </c>
      <c r="F2693" s="35" t="str">
        <f t="shared" si="211"/>
        <v>Sunday</v>
      </c>
      <c r="G2693" s="35">
        <f t="shared" si="212"/>
        <v>4</v>
      </c>
      <c r="H2693" s="34">
        <f>CONVERT(INDEX(Htg_StPt_Sch_EZ!$C$4:$I$27,MATCH(Schedules_8760!$C2693,Htg_StPt_Sch_EZ!$B$4:$B$27,0),MATCH(Schedules_8760!$F2693,Htg_StPt_Sch_EZ!$C$3:$I$3,0)),"F","C")</f>
        <v>20.555555555555554</v>
      </c>
      <c r="I2693" s="34">
        <f>CONVERT(INDEX(Htg_StPt_Sch_EZ!$C$31:$I$54,MATCH(Schedules_8760!$C2693,Htg_StPt_Sch_EZ!$B$31:$B$54,0),MATCH(Schedules_8760!$F2693,Htg_StPt_Sch_EZ!$C$30:$I$30,0)),"F","C")</f>
        <v>19.444444444444443</v>
      </c>
      <c r="J2693" s="34">
        <f>CONVERT(INDEX(Clg_StPt_Sch_EZ!$C$4:$I$27,MATCH(Schedules_8760!$C2693,Clg_StPt_Sch_EZ!$B$4:$B$27,0),MATCH(Schedules_8760!$F2693,Clg_StPt_Sch_EZ!$C$3:$I$3,0)),"F","C")</f>
        <v>25.555555555555554</v>
      </c>
      <c r="K2693" s="34">
        <f>CONVERT(INDEX(Clg_StPt_Sch_EZ!$C$31:$I$54,MATCH(Schedules_8760!$C2693,Clg_StPt_Sch_EZ!$B$31:$B$54,0),MATCH(Schedules_8760!$F2693,Clg_StPt_Sch_EZ!$C$30:$I$30,0)),"F","C")</f>
        <v>28.333333333333332</v>
      </c>
      <c r="L2693" s="34">
        <f>CONVERT(INDEX(DHW_StPt_Sch_EZ!$C$4:$I$27,MATCH(Schedules_8760!$C2693,DHW_StPt_Sch_EZ!$B$4:$B$27,0),MATCH(Schedules_8760!$F2693,DHW_StPt_Sch_EZ!$C$3:$I$3,0)),"F","C")</f>
        <v>53.333333333333329</v>
      </c>
      <c r="M2693" s="34">
        <f>CONVERT(INDEX(DHW_StPt_Sch_EZ!$C$31:$I$54,MATCH(Schedules_8760!$C2693,DHW_StPt_Sch_EZ!$B$31:$B$54,0),MATCH(Schedules_8760!$F2693,DHW_StPt_Sch_EZ!$C$30:$I$30,0)),"F","C")</f>
        <v>53.333333333333329</v>
      </c>
      <c r="N2693" s="12"/>
      <c r="O2693" s="12"/>
      <c r="P2693" s="12"/>
    </row>
    <row r="2694" spans="1:16" x14ac:dyDescent="0.25">
      <c r="A2694" s="35">
        <v>2693</v>
      </c>
      <c r="B2694" s="89">
        <v>113.1666666666667</v>
      </c>
      <c r="C2694" s="35">
        <f t="shared" si="210"/>
        <v>5</v>
      </c>
      <c r="D2694" s="35">
        <f t="shared" si="213"/>
        <v>113</v>
      </c>
      <c r="E2694" s="35">
        <f t="shared" si="214"/>
        <v>1</v>
      </c>
      <c r="F2694" s="35" t="str">
        <f t="shared" si="211"/>
        <v>Sunday</v>
      </c>
      <c r="G2694" s="35">
        <f t="shared" si="212"/>
        <v>4</v>
      </c>
      <c r="H2694" s="34">
        <f>CONVERT(INDEX(Htg_StPt_Sch_EZ!$C$4:$I$27,MATCH(Schedules_8760!$C2694,Htg_StPt_Sch_EZ!$B$4:$B$27,0),MATCH(Schedules_8760!$F2694,Htg_StPt_Sch_EZ!$C$3:$I$3,0)),"F","C")</f>
        <v>20.555555555555554</v>
      </c>
      <c r="I2694" s="34">
        <f>CONVERT(INDEX(Htg_StPt_Sch_EZ!$C$31:$I$54,MATCH(Schedules_8760!$C2694,Htg_StPt_Sch_EZ!$B$31:$B$54,0),MATCH(Schedules_8760!$F2694,Htg_StPt_Sch_EZ!$C$30:$I$30,0)),"F","C")</f>
        <v>19.444444444444443</v>
      </c>
      <c r="J2694" s="34">
        <f>CONVERT(INDEX(Clg_StPt_Sch_EZ!$C$4:$I$27,MATCH(Schedules_8760!$C2694,Clg_StPt_Sch_EZ!$B$4:$B$27,0),MATCH(Schedules_8760!$F2694,Clg_StPt_Sch_EZ!$C$3:$I$3,0)),"F","C")</f>
        <v>25.555555555555554</v>
      </c>
      <c r="K2694" s="34">
        <f>CONVERT(INDEX(Clg_StPt_Sch_EZ!$C$31:$I$54,MATCH(Schedules_8760!$C2694,Clg_StPt_Sch_EZ!$B$31:$B$54,0),MATCH(Schedules_8760!$F2694,Clg_StPt_Sch_EZ!$C$30:$I$30,0)),"F","C")</f>
        <v>28.333333333333332</v>
      </c>
      <c r="L2694" s="34">
        <f>CONVERT(INDEX(DHW_StPt_Sch_EZ!$C$4:$I$27,MATCH(Schedules_8760!$C2694,DHW_StPt_Sch_EZ!$B$4:$B$27,0),MATCH(Schedules_8760!$F2694,DHW_StPt_Sch_EZ!$C$3:$I$3,0)),"F","C")</f>
        <v>53.333333333333329</v>
      </c>
      <c r="M2694" s="34">
        <f>CONVERT(INDEX(DHW_StPt_Sch_EZ!$C$31:$I$54,MATCH(Schedules_8760!$C2694,DHW_StPt_Sch_EZ!$B$31:$B$54,0),MATCH(Schedules_8760!$F2694,DHW_StPt_Sch_EZ!$C$30:$I$30,0)),"F","C")</f>
        <v>53.333333333333329</v>
      </c>
      <c r="N2694" s="12"/>
      <c r="O2694" s="12"/>
      <c r="P2694" s="12"/>
    </row>
    <row r="2695" spans="1:16" x14ac:dyDescent="0.25">
      <c r="A2695" s="35">
        <v>2694</v>
      </c>
      <c r="B2695" s="89">
        <v>113.2083333333333</v>
      </c>
      <c r="C2695" s="35">
        <f t="shared" si="210"/>
        <v>6</v>
      </c>
      <c r="D2695" s="35">
        <f t="shared" si="213"/>
        <v>113</v>
      </c>
      <c r="E2695" s="35">
        <f t="shared" si="214"/>
        <v>1</v>
      </c>
      <c r="F2695" s="35" t="str">
        <f t="shared" si="211"/>
        <v>Sunday</v>
      </c>
      <c r="G2695" s="35">
        <f t="shared" si="212"/>
        <v>4</v>
      </c>
      <c r="H2695" s="34">
        <f>CONVERT(INDEX(Htg_StPt_Sch_EZ!$C$4:$I$27,MATCH(Schedules_8760!$C2695,Htg_StPt_Sch_EZ!$B$4:$B$27,0),MATCH(Schedules_8760!$F2695,Htg_StPt_Sch_EZ!$C$3:$I$3,0)),"F","C")</f>
        <v>20.555555555555554</v>
      </c>
      <c r="I2695" s="34">
        <f>CONVERT(INDEX(Htg_StPt_Sch_EZ!$C$31:$I$54,MATCH(Schedules_8760!$C2695,Htg_StPt_Sch_EZ!$B$31:$B$54,0),MATCH(Schedules_8760!$F2695,Htg_StPt_Sch_EZ!$C$30:$I$30,0)),"F","C")</f>
        <v>19.444444444444443</v>
      </c>
      <c r="J2695" s="34">
        <f>CONVERT(INDEX(Clg_StPt_Sch_EZ!$C$4:$I$27,MATCH(Schedules_8760!$C2695,Clg_StPt_Sch_EZ!$B$4:$B$27,0),MATCH(Schedules_8760!$F2695,Clg_StPt_Sch_EZ!$C$3:$I$3,0)),"F","C")</f>
        <v>25.555555555555554</v>
      </c>
      <c r="K2695" s="34">
        <f>CONVERT(INDEX(Clg_StPt_Sch_EZ!$C$31:$I$54,MATCH(Schedules_8760!$C2695,Clg_StPt_Sch_EZ!$B$31:$B$54,0),MATCH(Schedules_8760!$F2695,Clg_StPt_Sch_EZ!$C$30:$I$30,0)),"F","C")</f>
        <v>28.333333333333332</v>
      </c>
      <c r="L2695" s="34">
        <f>CONVERT(INDEX(DHW_StPt_Sch_EZ!$C$4:$I$27,MATCH(Schedules_8760!$C2695,DHW_StPt_Sch_EZ!$B$4:$B$27,0),MATCH(Schedules_8760!$F2695,DHW_StPt_Sch_EZ!$C$3:$I$3,0)),"F","C")</f>
        <v>53.333333333333329</v>
      </c>
      <c r="M2695" s="34">
        <f>CONVERT(INDEX(DHW_StPt_Sch_EZ!$C$31:$I$54,MATCH(Schedules_8760!$C2695,DHW_StPt_Sch_EZ!$B$31:$B$54,0),MATCH(Schedules_8760!$F2695,DHW_StPt_Sch_EZ!$C$30:$I$30,0)),"F","C")</f>
        <v>53.333333333333329</v>
      </c>
      <c r="N2695" s="12"/>
      <c r="O2695" s="12"/>
      <c r="P2695" s="12"/>
    </row>
    <row r="2696" spans="1:16" x14ac:dyDescent="0.25">
      <c r="A2696" s="35">
        <v>2695</v>
      </c>
      <c r="B2696" s="89">
        <v>113.25</v>
      </c>
      <c r="C2696" s="35">
        <f t="shared" si="210"/>
        <v>7</v>
      </c>
      <c r="D2696" s="35">
        <f t="shared" si="213"/>
        <v>113</v>
      </c>
      <c r="E2696" s="35">
        <f t="shared" si="214"/>
        <v>1</v>
      </c>
      <c r="F2696" s="35" t="str">
        <f t="shared" si="211"/>
        <v>Sunday</v>
      </c>
      <c r="G2696" s="35">
        <f t="shared" si="212"/>
        <v>4</v>
      </c>
      <c r="H2696" s="34">
        <f>CONVERT(INDEX(Htg_StPt_Sch_EZ!$C$4:$I$27,MATCH(Schedules_8760!$C2696,Htg_StPt_Sch_EZ!$B$4:$B$27,0),MATCH(Schedules_8760!$F2696,Htg_StPt_Sch_EZ!$C$3:$I$3,0)),"F","C")</f>
        <v>20.555555555555554</v>
      </c>
      <c r="I2696" s="34">
        <f>CONVERT(INDEX(Htg_StPt_Sch_EZ!$C$31:$I$54,MATCH(Schedules_8760!$C2696,Htg_StPt_Sch_EZ!$B$31:$B$54,0),MATCH(Schedules_8760!$F2696,Htg_StPt_Sch_EZ!$C$30:$I$30,0)),"F","C")</f>
        <v>19.444444444444443</v>
      </c>
      <c r="J2696" s="34">
        <f>CONVERT(INDEX(Clg_StPt_Sch_EZ!$C$4:$I$27,MATCH(Schedules_8760!$C2696,Clg_StPt_Sch_EZ!$B$4:$B$27,0),MATCH(Schedules_8760!$F2696,Clg_StPt_Sch_EZ!$C$3:$I$3,0)),"F","C")</f>
        <v>25.555555555555554</v>
      </c>
      <c r="K2696" s="34">
        <f>CONVERT(INDEX(Clg_StPt_Sch_EZ!$C$31:$I$54,MATCH(Schedules_8760!$C2696,Clg_StPt_Sch_EZ!$B$31:$B$54,0),MATCH(Schedules_8760!$F2696,Clg_StPt_Sch_EZ!$C$30:$I$30,0)),"F","C")</f>
        <v>28.333333333333332</v>
      </c>
      <c r="L2696" s="34">
        <f>CONVERT(INDEX(DHW_StPt_Sch_EZ!$C$4:$I$27,MATCH(Schedules_8760!$C2696,DHW_StPt_Sch_EZ!$B$4:$B$27,0),MATCH(Schedules_8760!$F2696,DHW_StPt_Sch_EZ!$C$3:$I$3,0)),"F","C")</f>
        <v>53.333333333333329</v>
      </c>
      <c r="M2696" s="34">
        <f>CONVERT(INDEX(DHW_StPt_Sch_EZ!$C$31:$I$54,MATCH(Schedules_8760!$C2696,DHW_StPt_Sch_EZ!$B$31:$B$54,0),MATCH(Schedules_8760!$F2696,DHW_StPt_Sch_EZ!$C$30:$I$30,0)),"F","C")</f>
        <v>53.333333333333329</v>
      </c>
      <c r="N2696" s="12"/>
      <c r="O2696" s="12"/>
      <c r="P2696" s="12"/>
    </row>
    <row r="2697" spans="1:16" x14ac:dyDescent="0.25">
      <c r="A2697" s="35">
        <v>2696</v>
      </c>
      <c r="B2697" s="89">
        <v>113.2916666666667</v>
      </c>
      <c r="C2697" s="35">
        <f t="shared" si="210"/>
        <v>8</v>
      </c>
      <c r="D2697" s="35">
        <f t="shared" si="213"/>
        <v>113</v>
      </c>
      <c r="E2697" s="35">
        <f t="shared" si="214"/>
        <v>1</v>
      </c>
      <c r="F2697" s="35" t="str">
        <f t="shared" si="211"/>
        <v>Sunday</v>
      </c>
      <c r="G2697" s="35">
        <f t="shared" si="212"/>
        <v>4</v>
      </c>
      <c r="H2697" s="34">
        <f>CONVERT(INDEX(Htg_StPt_Sch_EZ!$C$4:$I$27,MATCH(Schedules_8760!$C2697,Htg_StPt_Sch_EZ!$B$4:$B$27,0),MATCH(Schedules_8760!$F2697,Htg_StPt_Sch_EZ!$C$3:$I$3,0)),"F","C")</f>
        <v>20.555555555555554</v>
      </c>
      <c r="I2697" s="34">
        <f>CONVERT(INDEX(Htg_StPt_Sch_EZ!$C$31:$I$54,MATCH(Schedules_8760!$C2697,Htg_StPt_Sch_EZ!$B$31:$B$54,0),MATCH(Schedules_8760!$F2697,Htg_StPt_Sch_EZ!$C$30:$I$30,0)),"F","C")</f>
        <v>19.444444444444443</v>
      </c>
      <c r="J2697" s="34">
        <f>CONVERT(INDEX(Clg_StPt_Sch_EZ!$C$4:$I$27,MATCH(Schedules_8760!$C2697,Clg_StPt_Sch_EZ!$B$4:$B$27,0),MATCH(Schedules_8760!$F2697,Clg_StPt_Sch_EZ!$C$3:$I$3,0)),"F","C")</f>
        <v>25.555555555555554</v>
      </c>
      <c r="K2697" s="34">
        <f>CONVERT(INDEX(Clg_StPt_Sch_EZ!$C$31:$I$54,MATCH(Schedules_8760!$C2697,Clg_StPt_Sch_EZ!$B$31:$B$54,0),MATCH(Schedules_8760!$F2697,Clg_StPt_Sch_EZ!$C$30:$I$30,0)),"F","C")</f>
        <v>25</v>
      </c>
      <c r="L2697" s="34">
        <f>CONVERT(INDEX(DHW_StPt_Sch_EZ!$C$4:$I$27,MATCH(Schedules_8760!$C2697,DHW_StPt_Sch_EZ!$B$4:$B$27,0),MATCH(Schedules_8760!$F2697,DHW_StPt_Sch_EZ!$C$3:$I$3,0)),"F","C")</f>
        <v>53.333333333333329</v>
      </c>
      <c r="M2697" s="34">
        <f>CONVERT(INDEX(DHW_StPt_Sch_EZ!$C$31:$I$54,MATCH(Schedules_8760!$C2697,DHW_StPt_Sch_EZ!$B$31:$B$54,0),MATCH(Schedules_8760!$F2697,DHW_StPt_Sch_EZ!$C$30:$I$30,0)),"F","C")</f>
        <v>53.333333333333329</v>
      </c>
      <c r="N2697" s="12"/>
      <c r="O2697" s="12"/>
      <c r="P2697" s="12"/>
    </row>
    <row r="2698" spans="1:16" x14ac:dyDescent="0.25">
      <c r="A2698" s="35">
        <v>2697</v>
      </c>
      <c r="B2698" s="89">
        <v>113.3333333333333</v>
      </c>
      <c r="C2698" s="35">
        <f t="shared" si="210"/>
        <v>9</v>
      </c>
      <c r="D2698" s="35">
        <f t="shared" si="213"/>
        <v>113</v>
      </c>
      <c r="E2698" s="35">
        <f t="shared" si="214"/>
        <v>1</v>
      </c>
      <c r="F2698" s="35" t="str">
        <f t="shared" si="211"/>
        <v>Sunday</v>
      </c>
      <c r="G2698" s="35">
        <f t="shared" si="212"/>
        <v>4</v>
      </c>
      <c r="H2698" s="34">
        <f>CONVERT(INDEX(Htg_StPt_Sch_EZ!$C$4:$I$27,MATCH(Schedules_8760!$C2698,Htg_StPt_Sch_EZ!$B$4:$B$27,0),MATCH(Schedules_8760!$F2698,Htg_StPt_Sch_EZ!$C$3:$I$3,0)),"F","C")</f>
        <v>20.555555555555554</v>
      </c>
      <c r="I2698" s="34">
        <f>CONVERT(INDEX(Htg_StPt_Sch_EZ!$C$31:$I$54,MATCH(Schedules_8760!$C2698,Htg_StPt_Sch_EZ!$B$31:$B$54,0),MATCH(Schedules_8760!$F2698,Htg_StPt_Sch_EZ!$C$30:$I$30,0)),"F","C")</f>
        <v>19.444444444444443</v>
      </c>
      <c r="J2698" s="34">
        <f>CONVERT(INDEX(Clg_StPt_Sch_EZ!$C$4:$I$27,MATCH(Schedules_8760!$C2698,Clg_StPt_Sch_EZ!$B$4:$B$27,0),MATCH(Schedules_8760!$F2698,Clg_StPt_Sch_EZ!$C$3:$I$3,0)),"F","C")</f>
        <v>25.555555555555554</v>
      </c>
      <c r="K2698" s="34">
        <f>CONVERT(INDEX(Clg_StPt_Sch_EZ!$C$31:$I$54,MATCH(Schedules_8760!$C2698,Clg_StPt_Sch_EZ!$B$31:$B$54,0),MATCH(Schedules_8760!$F2698,Clg_StPt_Sch_EZ!$C$30:$I$30,0)),"F","C")</f>
        <v>25</v>
      </c>
      <c r="L2698" s="34">
        <f>CONVERT(INDEX(DHW_StPt_Sch_EZ!$C$4:$I$27,MATCH(Schedules_8760!$C2698,DHW_StPt_Sch_EZ!$B$4:$B$27,0),MATCH(Schedules_8760!$F2698,DHW_StPt_Sch_EZ!$C$3:$I$3,0)),"F","C")</f>
        <v>53.333333333333329</v>
      </c>
      <c r="M2698" s="34">
        <f>CONVERT(INDEX(DHW_StPt_Sch_EZ!$C$31:$I$54,MATCH(Schedules_8760!$C2698,DHW_StPt_Sch_EZ!$B$31:$B$54,0),MATCH(Schedules_8760!$F2698,DHW_StPt_Sch_EZ!$C$30:$I$30,0)),"F","C")</f>
        <v>53.333333333333329</v>
      </c>
      <c r="N2698" s="12"/>
      <c r="O2698" s="12"/>
      <c r="P2698" s="12"/>
    </row>
    <row r="2699" spans="1:16" x14ac:dyDescent="0.25">
      <c r="A2699" s="35">
        <v>2698</v>
      </c>
      <c r="B2699" s="89">
        <v>113.375</v>
      </c>
      <c r="C2699" s="35">
        <f t="shared" si="210"/>
        <v>10</v>
      </c>
      <c r="D2699" s="35">
        <f t="shared" si="213"/>
        <v>113</v>
      </c>
      <c r="E2699" s="35">
        <f t="shared" si="214"/>
        <v>1</v>
      </c>
      <c r="F2699" s="35" t="str">
        <f t="shared" si="211"/>
        <v>Sunday</v>
      </c>
      <c r="G2699" s="35">
        <f t="shared" si="212"/>
        <v>4</v>
      </c>
      <c r="H2699" s="34">
        <f>CONVERT(INDEX(Htg_StPt_Sch_EZ!$C$4:$I$27,MATCH(Schedules_8760!$C2699,Htg_StPt_Sch_EZ!$B$4:$B$27,0),MATCH(Schedules_8760!$F2699,Htg_StPt_Sch_EZ!$C$3:$I$3,0)),"F","C")</f>
        <v>20.555555555555554</v>
      </c>
      <c r="I2699" s="34">
        <f>CONVERT(INDEX(Htg_StPt_Sch_EZ!$C$31:$I$54,MATCH(Schedules_8760!$C2699,Htg_StPt_Sch_EZ!$B$31:$B$54,0),MATCH(Schedules_8760!$F2699,Htg_StPt_Sch_EZ!$C$30:$I$30,0)),"F","C")</f>
        <v>19.444444444444443</v>
      </c>
      <c r="J2699" s="34">
        <f>CONVERT(INDEX(Clg_StPt_Sch_EZ!$C$4:$I$27,MATCH(Schedules_8760!$C2699,Clg_StPt_Sch_EZ!$B$4:$B$27,0),MATCH(Schedules_8760!$F2699,Clg_StPt_Sch_EZ!$C$3:$I$3,0)),"F","C")</f>
        <v>25.555555555555554</v>
      </c>
      <c r="K2699" s="34">
        <f>CONVERT(INDEX(Clg_StPt_Sch_EZ!$C$31:$I$54,MATCH(Schedules_8760!$C2699,Clg_StPt_Sch_EZ!$B$31:$B$54,0),MATCH(Schedules_8760!$F2699,Clg_StPt_Sch_EZ!$C$30:$I$30,0)),"F","C")</f>
        <v>25</v>
      </c>
      <c r="L2699" s="34">
        <f>CONVERT(INDEX(DHW_StPt_Sch_EZ!$C$4:$I$27,MATCH(Schedules_8760!$C2699,DHW_StPt_Sch_EZ!$B$4:$B$27,0),MATCH(Schedules_8760!$F2699,DHW_StPt_Sch_EZ!$C$3:$I$3,0)),"F","C")</f>
        <v>53.333333333333329</v>
      </c>
      <c r="M2699" s="34">
        <f>CONVERT(INDEX(DHW_StPt_Sch_EZ!$C$31:$I$54,MATCH(Schedules_8760!$C2699,DHW_StPt_Sch_EZ!$B$31:$B$54,0),MATCH(Schedules_8760!$F2699,DHW_StPt_Sch_EZ!$C$30:$I$30,0)),"F","C")</f>
        <v>53.333333333333329</v>
      </c>
      <c r="N2699" s="12"/>
      <c r="O2699" s="12"/>
      <c r="P2699" s="12"/>
    </row>
    <row r="2700" spans="1:16" x14ac:dyDescent="0.25">
      <c r="A2700" s="35">
        <v>2699</v>
      </c>
      <c r="B2700" s="89">
        <v>113.4166666666667</v>
      </c>
      <c r="C2700" s="35">
        <f t="shared" si="210"/>
        <v>11</v>
      </c>
      <c r="D2700" s="35">
        <f t="shared" si="213"/>
        <v>113</v>
      </c>
      <c r="E2700" s="35">
        <f t="shared" si="214"/>
        <v>1</v>
      </c>
      <c r="F2700" s="35" t="str">
        <f t="shared" si="211"/>
        <v>Sunday</v>
      </c>
      <c r="G2700" s="35">
        <f t="shared" si="212"/>
        <v>4</v>
      </c>
      <c r="H2700" s="34">
        <f>CONVERT(INDEX(Htg_StPt_Sch_EZ!$C$4:$I$27,MATCH(Schedules_8760!$C2700,Htg_StPt_Sch_EZ!$B$4:$B$27,0),MATCH(Schedules_8760!$F2700,Htg_StPt_Sch_EZ!$C$3:$I$3,0)),"F","C")</f>
        <v>20.555555555555554</v>
      </c>
      <c r="I2700" s="34">
        <f>CONVERT(INDEX(Htg_StPt_Sch_EZ!$C$31:$I$54,MATCH(Schedules_8760!$C2700,Htg_StPt_Sch_EZ!$B$31:$B$54,0),MATCH(Schedules_8760!$F2700,Htg_StPt_Sch_EZ!$C$30:$I$30,0)),"F","C")</f>
        <v>19.444444444444443</v>
      </c>
      <c r="J2700" s="34">
        <f>CONVERT(INDEX(Clg_StPt_Sch_EZ!$C$4:$I$27,MATCH(Schedules_8760!$C2700,Clg_StPt_Sch_EZ!$B$4:$B$27,0),MATCH(Schedules_8760!$F2700,Clg_StPt_Sch_EZ!$C$3:$I$3,0)),"F","C")</f>
        <v>25.555555555555554</v>
      </c>
      <c r="K2700" s="34">
        <f>CONVERT(INDEX(Clg_StPt_Sch_EZ!$C$31:$I$54,MATCH(Schedules_8760!$C2700,Clg_StPt_Sch_EZ!$B$31:$B$54,0),MATCH(Schedules_8760!$F2700,Clg_StPt_Sch_EZ!$C$30:$I$30,0)),"F","C")</f>
        <v>25</v>
      </c>
      <c r="L2700" s="34">
        <f>CONVERT(INDEX(DHW_StPt_Sch_EZ!$C$4:$I$27,MATCH(Schedules_8760!$C2700,DHW_StPt_Sch_EZ!$B$4:$B$27,0),MATCH(Schedules_8760!$F2700,DHW_StPt_Sch_EZ!$C$3:$I$3,0)),"F","C")</f>
        <v>53.333333333333329</v>
      </c>
      <c r="M2700" s="34">
        <f>CONVERT(INDEX(DHW_StPt_Sch_EZ!$C$31:$I$54,MATCH(Schedules_8760!$C2700,DHW_StPt_Sch_EZ!$B$31:$B$54,0),MATCH(Schedules_8760!$F2700,DHW_StPt_Sch_EZ!$C$30:$I$30,0)),"F","C")</f>
        <v>53.333333333333329</v>
      </c>
      <c r="N2700" s="12"/>
      <c r="O2700" s="12"/>
      <c r="P2700" s="12"/>
    </row>
    <row r="2701" spans="1:16" x14ac:dyDescent="0.25">
      <c r="A2701" s="35">
        <v>2700</v>
      </c>
      <c r="B2701" s="89">
        <v>113.4583333333333</v>
      </c>
      <c r="C2701" s="35">
        <f t="shared" si="210"/>
        <v>12</v>
      </c>
      <c r="D2701" s="35">
        <f t="shared" si="213"/>
        <v>113</v>
      </c>
      <c r="E2701" s="35">
        <f t="shared" si="214"/>
        <v>1</v>
      </c>
      <c r="F2701" s="35" t="str">
        <f t="shared" si="211"/>
        <v>Sunday</v>
      </c>
      <c r="G2701" s="35">
        <f t="shared" si="212"/>
        <v>4</v>
      </c>
      <c r="H2701" s="34">
        <f>CONVERT(INDEX(Htg_StPt_Sch_EZ!$C$4:$I$27,MATCH(Schedules_8760!$C2701,Htg_StPt_Sch_EZ!$B$4:$B$27,0),MATCH(Schedules_8760!$F2701,Htg_StPt_Sch_EZ!$C$3:$I$3,0)),"F","C")</f>
        <v>20.555555555555554</v>
      </c>
      <c r="I2701" s="34">
        <f>CONVERT(INDEX(Htg_StPt_Sch_EZ!$C$31:$I$54,MATCH(Schedules_8760!$C2701,Htg_StPt_Sch_EZ!$B$31:$B$54,0),MATCH(Schedules_8760!$F2701,Htg_StPt_Sch_EZ!$C$30:$I$30,0)),"F","C")</f>
        <v>19.444444444444443</v>
      </c>
      <c r="J2701" s="34">
        <f>CONVERT(INDEX(Clg_StPt_Sch_EZ!$C$4:$I$27,MATCH(Schedules_8760!$C2701,Clg_StPt_Sch_EZ!$B$4:$B$27,0),MATCH(Schedules_8760!$F2701,Clg_StPt_Sch_EZ!$C$3:$I$3,0)),"F","C")</f>
        <v>25.555555555555554</v>
      </c>
      <c r="K2701" s="34">
        <f>CONVERT(INDEX(Clg_StPt_Sch_EZ!$C$31:$I$54,MATCH(Schedules_8760!$C2701,Clg_StPt_Sch_EZ!$B$31:$B$54,0),MATCH(Schedules_8760!$F2701,Clg_StPt_Sch_EZ!$C$30:$I$30,0)),"F","C")</f>
        <v>25</v>
      </c>
      <c r="L2701" s="34">
        <f>CONVERT(INDEX(DHW_StPt_Sch_EZ!$C$4:$I$27,MATCH(Schedules_8760!$C2701,DHW_StPt_Sch_EZ!$B$4:$B$27,0),MATCH(Schedules_8760!$F2701,DHW_StPt_Sch_EZ!$C$3:$I$3,0)),"F","C")</f>
        <v>53.333333333333329</v>
      </c>
      <c r="M2701" s="34">
        <f>CONVERT(INDEX(DHW_StPt_Sch_EZ!$C$31:$I$54,MATCH(Schedules_8760!$C2701,DHW_StPt_Sch_EZ!$B$31:$B$54,0),MATCH(Schedules_8760!$F2701,DHW_StPt_Sch_EZ!$C$30:$I$30,0)),"F","C")</f>
        <v>53.333333333333329</v>
      </c>
      <c r="N2701" s="12"/>
      <c r="O2701" s="12"/>
      <c r="P2701" s="12"/>
    </row>
    <row r="2702" spans="1:16" x14ac:dyDescent="0.25">
      <c r="A2702" s="35">
        <v>2701</v>
      </c>
      <c r="B2702" s="89">
        <v>113.5</v>
      </c>
      <c r="C2702" s="35">
        <f t="shared" si="210"/>
        <v>13</v>
      </c>
      <c r="D2702" s="35">
        <f t="shared" si="213"/>
        <v>113</v>
      </c>
      <c r="E2702" s="35">
        <f t="shared" si="214"/>
        <v>1</v>
      </c>
      <c r="F2702" s="35" t="str">
        <f t="shared" si="211"/>
        <v>Sunday</v>
      </c>
      <c r="G2702" s="35">
        <f t="shared" si="212"/>
        <v>4</v>
      </c>
      <c r="H2702" s="34">
        <f>CONVERT(INDEX(Htg_StPt_Sch_EZ!$C$4:$I$27,MATCH(Schedules_8760!$C2702,Htg_StPt_Sch_EZ!$B$4:$B$27,0),MATCH(Schedules_8760!$F2702,Htg_StPt_Sch_EZ!$C$3:$I$3,0)),"F","C")</f>
        <v>20.555555555555554</v>
      </c>
      <c r="I2702" s="34">
        <f>CONVERT(INDEX(Htg_StPt_Sch_EZ!$C$31:$I$54,MATCH(Schedules_8760!$C2702,Htg_StPt_Sch_EZ!$B$31:$B$54,0),MATCH(Schedules_8760!$F2702,Htg_StPt_Sch_EZ!$C$30:$I$30,0)),"F","C")</f>
        <v>19.444444444444443</v>
      </c>
      <c r="J2702" s="34">
        <f>CONVERT(INDEX(Clg_StPt_Sch_EZ!$C$4:$I$27,MATCH(Schedules_8760!$C2702,Clg_StPt_Sch_EZ!$B$4:$B$27,0),MATCH(Schedules_8760!$F2702,Clg_StPt_Sch_EZ!$C$3:$I$3,0)),"F","C")</f>
        <v>25.555555555555554</v>
      </c>
      <c r="K2702" s="34">
        <f>CONVERT(INDEX(Clg_StPt_Sch_EZ!$C$31:$I$54,MATCH(Schedules_8760!$C2702,Clg_StPt_Sch_EZ!$B$31:$B$54,0),MATCH(Schedules_8760!$F2702,Clg_StPt_Sch_EZ!$C$30:$I$30,0)),"F","C")</f>
        <v>25</v>
      </c>
      <c r="L2702" s="34">
        <f>CONVERT(INDEX(DHW_StPt_Sch_EZ!$C$4:$I$27,MATCH(Schedules_8760!$C2702,DHW_StPt_Sch_EZ!$B$4:$B$27,0),MATCH(Schedules_8760!$F2702,DHW_StPt_Sch_EZ!$C$3:$I$3,0)),"F","C")</f>
        <v>53.333333333333329</v>
      </c>
      <c r="M2702" s="34">
        <f>CONVERT(INDEX(DHW_StPt_Sch_EZ!$C$31:$I$54,MATCH(Schedules_8760!$C2702,DHW_StPt_Sch_EZ!$B$31:$B$54,0),MATCH(Schedules_8760!$F2702,DHW_StPt_Sch_EZ!$C$30:$I$30,0)),"F","C")</f>
        <v>53.333333333333329</v>
      </c>
      <c r="N2702" s="12"/>
      <c r="O2702" s="12"/>
      <c r="P2702" s="12"/>
    </row>
    <row r="2703" spans="1:16" x14ac:dyDescent="0.25">
      <c r="A2703" s="35">
        <v>2702</v>
      </c>
      <c r="B2703" s="89">
        <v>113.5416666666667</v>
      </c>
      <c r="C2703" s="35">
        <f t="shared" si="210"/>
        <v>14</v>
      </c>
      <c r="D2703" s="35">
        <f t="shared" si="213"/>
        <v>113</v>
      </c>
      <c r="E2703" s="35">
        <f t="shared" si="214"/>
        <v>1</v>
      </c>
      <c r="F2703" s="35" t="str">
        <f t="shared" si="211"/>
        <v>Sunday</v>
      </c>
      <c r="G2703" s="35">
        <f t="shared" si="212"/>
        <v>4</v>
      </c>
      <c r="H2703" s="34">
        <f>CONVERT(INDEX(Htg_StPt_Sch_EZ!$C$4:$I$27,MATCH(Schedules_8760!$C2703,Htg_StPt_Sch_EZ!$B$4:$B$27,0),MATCH(Schedules_8760!$F2703,Htg_StPt_Sch_EZ!$C$3:$I$3,0)),"F","C")</f>
        <v>20.555555555555554</v>
      </c>
      <c r="I2703" s="34">
        <f>CONVERT(INDEX(Htg_StPt_Sch_EZ!$C$31:$I$54,MATCH(Schedules_8760!$C2703,Htg_StPt_Sch_EZ!$B$31:$B$54,0),MATCH(Schedules_8760!$F2703,Htg_StPt_Sch_EZ!$C$30:$I$30,0)),"F","C")</f>
        <v>19.444444444444443</v>
      </c>
      <c r="J2703" s="34">
        <f>CONVERT(INDEX(Clg_StPt_Sch_EZ!$C$4:$I$27,MATCH(Schedules_8760!$C2703,Clg_StPt_Sch_EZ!$B$4:$B$27,0),MATCH(Schedules_8760!$F2703,Clg_StPt_Sch_EZ!$C$3:$I$3,0)),"F","C")</f>
        <v>25.555555555555554</v>
      </c>
      <c r="K2703" s="34">
        <f>CONVERT(INDEX(Clg_StPt_Sch_EZ!$C$31:$I$54,MATCH(Schedules_8760!$C2703,Clg_StPt_Sch_EZ!$B$31:$B$54,0),MATCH(Schedules_8760!$F2703,Clg_StPt_Sch_EZ!$C$30:$I$30,0)),"F","C")</f>
        <v>25</v>
      </c>
      <c r="L2703" s="34">
        <f>CONVERT(INDEX(DHW_StPt_Sch_EZ!$C$4:$I$27,MATCH(Schedules_8760!$C2703,DHW_StPt_Sch_EZ!$B$4:$B$27,0),MATCH(Schedules_8760!$F2703,DHW_StPt_Sch_EZ!$C$3:$I$3,0)),"F","C")</f>
        <v>53.333333333333329</v>
      </c>
      <c r="M2703" s="34">
        <f>CONVERT(INDEX(DHW_StPt_Sch_EZ!$C$31:$I$54,MATCH(Schedules_8760!$C2703,DHW_StPt_Sch_EZ!$B$31:$B$54,0),MATCH(Schedules_8760!$F2703,DHW_StPt_Sch_EZ!$C$30:$I$30,0)),"F","C")</f>
        <v>53.333333333333329</v>
      </c>
      <c r="N2703" s="12"/>
      <c r="O2703" s="12"/>
      <c r="P2703" s="12"/>
    </row>
    <row r="2704" spans="1:16" x14ac:dyDescent="0.25">
      <c r="A2704" s="35">
        <v>2703</v>
      </c>
      <c r="B2704" s="89">
        <v>113.5833333333333</v>
      </c>
      <c r="C2704" s="35">
        <f t="shared" si="210"/>
        <v>15</v>
      </c>
      <c r="D2704" s="35">
        <f t="shared" si="213"/>
        <v>113</v>
      </c>
      <c r="E2704" s="35">
        <f t="shared" si="214"/>
        <v>1</v>
      </c>
      <c r="F2704" s="35" t="str">
        <f t="shared" si="211"/>
        <v>Sunday</v>
      </c>
      <c r="G2704" s="35">
        <f t="shared" si="212"/>
        <v>4</v>
      </c>
      <c r="H2704" s="34">
        <f>CONVERT(INDEX(Htg_StPt_Sch_EZ!$C$4:$I$27,MATCH(Schedules_8760!$C2704,Htg_StPt_Sch_EZ!$B$4:$B$27,0),MATCH(Schedules_8760!$F2704,Htg_StPt_Sch_EZ!$C$3:$I$3,0)),"F","C")</f>
        <v>20.555555555555554</v>
      </c>
      <c r="I2704" s="34">
        <f>CONVERT(INDEX(Htg_StPt_Sch_EZ!$C$31:$I$54,MATCH(Schedules_8760!$C2704,Htg_StPt_Sch_EZ!$B$31:$B$54,0),MATCH(Schedules_8760!$F2704,Htg_StPt_Sch_EZ!$C$30:$I$30,0)),"F","C")</f>
        <v>21.111111111111111</v>
      </c>
      <c r="J2704" s="34">
        <f>CONVERT(INDEX(Clg_StPt_Sch_EZ!$C$4:$I$27,MATCH(Schedules_8760!$C2704,Clg_StPt_Sch_EZ!$B$4:$B$27,0),MATCH(Schedules_8760!$F2704,Clg_StPt_Sch_EZ!$C$3:$I$3,0)),"F","C")</f>
        <v>25.555555555555554</v>
      </c>
      <c r="K2704" s="34">
        <f>CONVERT(INDEX(Clg_StPt_Sch_EZ!$C$31:$I$54,MATCH(Schedules_8760!$C2704,Clg_StPt_Sch_EZ!$B$31:$B$54,0),MATCH(Schedules_8760!$F2704,Clg_StPt_Sch_EZ!$C$30:$I$30,0)),"F","C")</f>
        <v>25</v>
      </c>
      <c r="L2704" s="34">
        <f>CONVERT(INDEX(DHW_StPt_Sch_EZ!$C$4:$I$27,MATCH(Schedules_8760!$C2704,DHW_StPt_Sch_EZ!$B$4:$B$27,0),MATCH(Schedules_8760!$F2704,DHW_StPt_Sch_EZ!$C$3:$I$3,0)),"F","C")</f>
        <v>53.333333333333329</v>
      </c>
      <c r="M2704" s="34">
        <f>CONVERT(INDEX(DHW_StPt_Sch_EZ!$C$31:$I$54,MATCH(Schedules_8760!$C2704,DHW_StPt_Sch_EZ!$B$31:$B$54,0),MATCH(Schedules_8760!$F2704,DHW_StPt_Sch_EZ!$C$30:$I$30,0)),"F","C")</f>
        <v>53.333333333333329</v>
      </c>
      <c r="N2704" s="12"/>
      <c r="O2704" s="12"/>
      <c r="P2704" s="12"/>
    </row>
    <row r="2705" spans="1:16" x14ac:dyDescent="0.25">
      <c r="A2705" s="35">
        <v>2704</v>
      </c>
      <c r="B2705" s="89">
        <v>113.625</v>
      </c>
      <c r="C2705" s="35">
        <f t="shared" si="210"/>
        <v>16</v>
      </c>
      <c r="D2705" s="35">
        <f t="shared" si="213"/>
        <v>113</v>
      </c>
      <c r="E2705" s="35">
        <f t="shared" si="214"/>
        <v>1</v>
      </c>
      <c r="F2705" s="35" t="str">
        <f t="shared" si="211"/>
        <v>Sunday</v>
      </c>
      <c r="G2705" s="35">
        <f t="shared" si="212"/>
        <v>4</v>
      </c>
      <c r="H2705" s="34">
        <f>CONVERT(INDEX(Htg_StPt_Sch_EZ!$C$4:$I$27,MATCH(Schedules_8760!$C2705,Htg_StPt_Sch_EZ!$B$4:$B$27,0),MATCH(Schedules_8760!$F2705,Htg_StPt_Sch_EZ!$C$3:$I$3,0)),"F","C")</f>
        <v>20.555555555555554</v>
      </c>
      <c r="I2705" s="34">
        <f>CONVERT(INDEX(Htg_StPt_Sch_EZ!$C$31:$I$54,MATCH(Schedules_8760!$C2705,Htg_StPt_Sch_EZ!$B$31:$B$54,0),MATCH(Schedules_8760!$F2705,Htg_StPt_Sch_EZ!$C$30:$I$30,0)),"F","C")</f>
        <v>21.111111111111111</v>
      </c>
      <c r="J2705" s="34">
        <f>CONVERT(INDEX(Clg_StPt_Sch_EZ!$C$4:$I$27,MATCH(Schedules_8760!$C2705,Clg_StPt_Sch_EZ!$B$4:$B$27,0),MATCH(Schedules_8760!$F2705,Clg_StPt_Sch_EZ!$C$3:$I$3,0)),"F","C")</f>
        <v>25.555555555555554</v>
      </c>
      <c r="K2705" s="34">
        <f>CONVERT(INDEX(Clg_StPt_Sch_EZ!$C$31:$I$54,MATCH(Schedules_8760!$C2705,Clg_StPt_Sch_EZ!$B$31:$B$54,0),MATCH(Schedules_8760!$F2705,Clg_StPt_Sch_EZ!$C$30:$I$30,0)),"F","C")</f>
        <v>25</v>
      </c>
      <c r="L2705" s="34">
        <f>CONVERT(INDEX(DHW_StPt_Sch_EZ!$C$4:$I$27,MATCH(Schedules_8760!$C2705,DHW_StPt_Sch_EZ!$B$4:$B$27,0),MATCH(Schedules_8760!$F2705,DHW_StPt_Sch_EZ!$C$3:$I$3,0)),"F","C")</f>
        <v>53.333333333333329</v>
      </c>
      <c r="M2705" s="34">
        <f>CONVERT(INDEX(DHW_StPt_Sch_EZ!$C$31:$I$54,MATCH(Schedules_8760!$C2705,DHW_StPt_Sch_EZ!$B$31:$B$54,0),MATCH(Schedules_8760!$F2705,DHW_StPt_Sch_EZ!$C$30:$I$30,0)),"F","C")</f>
        <v>53.333333333333329</v>
      </c>
      <c r="N2705" s="12"/>
      <c r="O2705" s="12"/>
      <c r="P2705" s="12"/>
    </row>
    <row r="2706" spans="1:16" x14ac:dyDescent="0.25">
      <c r="A2706" s="35">
        <v>2705</v>
      </c>
      <c r="B2706" s="89">
        <v>113.6666666666667</v>
      </c>
      <c r="C2706" s="35">
        <f t="shared" si="210"/>
        <v>17</v>
      </c>
      <c r="D2706" s="35">
        <f t="shared" si="213"/>
        <v>113</v>
      </c>
      <c r="E2706" s="35">
        <f t="shared" si="214"/>
        <v>1</v>
      </c>
      <c r="F2706" s="35" t="str">
        <f t="shared" si="211"/>
        <v>Sunday</v>
      </c>
      <c r="G2706" s="35">
        <f t="shared" si="212"/>
        <v>4</v>
      </c>
      <c r="H2706" s="34">
        <f>CONVERT(INDEX(Htg_StPt_Sch_EZ!$C$4:$I$27,MATCH(Schedules_8760!$C2706,Htg_StPt_Sch_EZ!$B$4:$B$27,0),MATCH(Schedules_8760!$F2706,Htg_StPt_Sch_EZ!$C$3:$I$3,0)),"F","C")</f>
        <v>20.555555555555554</v>
      </c>
      <c r="I2706" s="34">
        <f>CONVERT(INDEX(Htg_StPt_Sch_EZ!$C$31:$I$54,MATCH(Schedules_8760!$C2706,Htg_StPt_Sch_EZ!$B$31:$B$54,0),MATCH(Schedules_8760!$F2706,Htg_StPt_Sch_EZ!$C$30:$I$30,0)),"F","C")</f>
        <v>17.777777777777779</v>
      </c>
      <c r="J2706" s="34">
        <f>CONVERT(INDEX(Clg_StPt_Sch_EZ!$C$4:$I$27,MATCH(Schedules_8760!$C2706,Clg_StPt_Sch_EZ!$B$4:$B$27,0),MATCH(Schedules_8760!$F2706,Clg_StPt_Sch_EZ!$C$3:$I$3,0)),"F","C")</f>
        <v>25.555555555555554</v>
      </c>
      <c r="K2706" s="34">
        <f>CONVERT(INDEX(Clg_StPt_Sch_EZ!$C$31:$I$54,MATCH(Schedules_8760!$C2706,Clg_StPt_Sch_EZ!$B$31:$B$54,0),MATCH(Schedules_8760!$F2706,Clg_StPt_Sch_EZ!$C$30:$I$30,0)),"F","C")</f>
        <v>25</v>
      </c>
      <c r="L2706" s="34">
        <f>CONVERT(INDEX(DHW_StPt_Sch_EZ!$C$4:$I$27,MATCH(Schedules_8760!$C2706,DHW_StPt_Sch_EZ!$B$4:$B$27,0),MATCH(Schedules_8760!$F2706,DHW_StPt_Sch_EZ!$C$3:$I$3,0)),"F","C")</f>
        <v>53.333333333333329</v>
      </c>
      <c r="M2706" s="34">
        <f>CONVERT(INDEX(DHW_StPt_Sch_EZ!$C$31:$I$54,MATCH(Schedules_8760!$C2706,DHW_StPt_Sch_EZ!$B$31:$B$54,0),MATCH(Schedules_8760!$F2706,DHW_StPt_Sch_EZ!$C$30:$I$30,0)),"F","C")</f>
        <v>53.333333333333329</v>
      </c>
      <c r="N2706" s="12"/>
      <c r="O2706" s="12"/>
      <c r="P2706" s="12"/>
    </row>
    <row r="2707" spans="1:16" x14ac:dyDescent="0.25">
      <c r="A2707" s="35">
        <v>2706</v>
      </c>
      <c r="B2707" s="89">
        <v>113.7083333333333</v>
      </c>
      <c r="C2707" s="35">
        <f t="shared" si="210"/>
        <v>18</v>
      </c>
      <c r="D2707" s="35">
        <f t="shared" si="213"/>
        <v>113</v>
      </c>
      <c r="E2707" s="35">
        <f t="shared" si="214"/>
        <v>1</v>
      </c>
      <c r="F2707" s="35" t="str">
        <f t="shared" si="211"/>
        <v>Sunday</v>
      </c>
      <c r="G2707" s="35">
        <f t="shared" si="212"/>
        <v>4</v>
      </c>
      <c r="H2707" s="34">
        <f>CONVERT(INDEX(Htg_StPt_Sch_EZ!$C$4:$I$27,MATCH(Schedules_8760!$C2707,Htg_StPt_Sch_EZ!$B$4:$B$27,0),MATCH(Schedules_8760!$F2707,Htg_StPt_Sch_EZ!$C$3:$I$3,0)),"F","C")</f>
        <v>20.555555555555554</v>
      </c>
      <c r="I2707" s="34">
        <f>CONVERT(INDEX(Htg_StPt_Sch_EZ!$C$31:$I$54,MATCH(Schedules_8760!$C2707,Htg_StPt_Sch_EZ!$B$31:$B$54,0),MATCH(Schedules_8760!$F2707,Htg_StPt_Sch_EZ!$C$30:$I$30,0)),"F","C")</f>
        <v>17.777777777777779</v>
      </c>
      <c r="J2707" s="34">
        <f>CONVERT(INDEX(Clg_StPt_Sch_EZ!$C$4:$I$27,MATCH(Schedules_8760!$C2707,Clg_StPt_Sch_EZ!$B$4:$B$27,0),MATCH(Schedules_8760!$F2707,Clg_StPt_Sch_EZ!$C$3:$I$3,0)),"F","C")</f>
        <v>25.555555555555554</v>
      </c>
      <c r="K2707" s="34">
        <f>CONVERT(INDEX(Clg_StPt_Sch_EZ!$C$31:$I$54,MATCH(Schedules_8760!$C2707,Clg_StPt_Sch_EZ!$B$31:$B$54,0),MATCH(Schedules_8760!$F2707,Clg_StPt_Sch_EZ!$C$30:$I$30,0)),"F","C")</f>
        <v>28.333333333333332</v>
      </c>
      <c r="L2707" s="34">
        <f>CONVERT(INDEX(DHW_StPt_Sch_EZ!$C$4:$I$27,MATCH(Schedules_8760!$C2707,DHW_StPt_Sch_EZ!$B$4:$B$27,0),MATCH(Schedules_8760!$F2707,DHW_StPt_Sch_EZ!$C$3:$I$3,0)),"F","C")</f>
        <v>53.333333333333329</v>
      </c>
      <c r="M2707" s="34">
        <f>CONVERT(INDEX(DHW_StPt_Sch_EZ!$C$31:$I$54,MATCH(Schedules_8760!$C2707,DHW_StPt_Sch_EZ!$B$31:$B$54,0),MATCH(Schedules_8760!$F2707,DHW_StPt_Sch_EZ!$C$30:$I$30,0)),"F","C")</f>
        <v>53.333333333333329</v>
      </c>
      <c r="N2707" s="12"/>
      <c r="O2707" s="12"/>
      <c r="P2707" s="12"/>
    </row>
    <row r="2708" spans="1:16" x14ac:dyDescent="0.25">
      <c r="A2708" s="35">
        <v>2707</v>
      </c>
      <c r="B2708" s="89">
        <v>113.75</v>
      </c>
      <c r="C2708" s="35">
        <f t="shared" si="210"/>
        <v>19</v>
      </c>
      <c r="D2708" s="35">
        <f t="shared" si="213"/>
        <v>113</v>
      </c>
      <c r="E2708" s="35">
        <f t="shared" si="214"/>
        <v>1</v>
      </c>
      <c r="F2708" s="35" t="str">
        <f t="shared" si="211"/>
        <v>Sunday</v>
      </c>
      <c r="G2708" s="35">
        <f t="shared" si="212"/>
        <v>4</v>
      </c>
      <c r="H2708" s="34">
        <f>CONVERT(INDEX(Htg_StPt_Sch_EZ!$C$4:$I$27,MATCH(Schedules_8760!$C2708,Htg_StPt_Sch_EZ!$B$4:$B$27,0),MATCH(Schedules_8760!$F2708,Htg_StPt_Sch_EZ!$C$3:$I$3,0)),"F","C")</f>
        <v>20.555555555555554</v>
      </c>
      <c r="I2708" s="34">
        <f>CONVERT(INDEX(Htg_StPt_Sch_EZ!$C$31:$I$54,MATCH(Schedules_8760!$C2708,Htg_StPt_Sch_EZ!$B$31:$B$54,0),MATCH(Schedules_8760!$F2708,Htg_StPt_Sch_EZ!$C$30:$I$30,0)),"F","C")</f>
        <v>18.333333333333332</v>
      </c>
      <c r="J2708" s="34">
        <f>CONVERT(INDEX(Clg_StPt_Sch_EZ!$C$4:$I$27,MATCH(Schedules_8760!$C2708,Clg_StPt_Sch_EZ!$B$4:$B$27,0),MATCH(Schedules_8760!$F2708,Clg_StPt_Sch_EZ!$C$3:$I$3,0)),"F","C")</f>
        <v>25.555555555555554</v>
      </c>
      <c r="K2708" s="34">
        <f>CONVERT(INDEX(Clg_StPt_Sch_EZ!$C$31:$I$54,MATCH(Schedules_8760!$C2708,Clg_StPt_Sch_EZ!$B$31:$B$54,0),MATCH(Schedules_8760!$F2708,Clg_StPt_Sch_EZ!$C$30:$I$30,0)),"F","C")</f>
        <v>28.333333333333332</v>
      </c>
      <c r="L2708" s="34">
        <f>CONVERT(INDEX(DHW_StPt_Sch_EZ!$C$4:$I$27,MATCH(Schedules_8760!$C2708,DHW_StPt_Sch_EZ!$B$4:$B$27,0),MATCH(Schedules_8760!$F2708,DHW_StPt_Sch_EZ!$C$3:$I$3,0)),"F","C")</f>
        <v>53.333333333333329</v>
      </c>
      <c r="M2708" s="34">
        <f>CONVERT(INDEX(DHW_StPt_Sch_EZ!$C$31:$I$54,MATCH(Schedules_8760!$C2708,DHW_StPt_Sch_EZ!$B$31:$B$54,0),MATCH(Schedules_8760!$F2708,DHW_StPt_Sch_EZ!$C$30:$I$30,0)),"F","C")</f>
        <v>53.333333333333329</v>
      </c>
      <c r="N2708" s="12"/>
      <c r="O2708" s="12"/>
      <c r="P2708" s="12"/>
    </row>
    <row r="2709" spans="1:16" x14ac:dyDescent="0.25">
      <c r="A2709" s="35">
        <v>2708</v>
      </c>
      <c r="B2709" s="89">
        <v>113.7916666666667</v>
      </c>
      <c r="C2709" s="35">
        <f t="shared" si="210"/>
        <v>20</v>
      </c>
      <c r="D2709" s="35">
        <f t="shared" si="213"/>
        <v>113</v>
      </c>
      <c r="E2709" s="35">
        <f t="shared" si="214"/>
        <v>1</v>
      </c>
      <c r="F2709" s="35" t="str">
        <f t="shared" si="211"/>
        <v>Sunday</v>
      </c>
      <c r="G2709" s="35">
        <f t="shared" si="212"/>
        <v>4</v>
      </c>
      <c r="H2709" s="34">
        <f>CONVERT(INDEX(Htg_StPt_Sch_EZ!$C$4:$I$27,MATCH(Schedules_8760!$C2709,Htg_StPt_Sch_EZ!$B$4:$B$27,0),MATCH(Schedules_8760!$F2709,Htg_StPt_Sch_EZ!$C$3:$I$3,0)),"F","C")</f>
        <v>20.555555555555554</v>
      </c>
      <c r="I2709" s="34">
        <f>CONVERT(INDEX(Htg_StPt_Sch_EZ!$C$31:$I$54,MATCH(Schedules_8760!$C2709,Htg_StPt_Sch_EZ!$B$31:$B$54,0),MATCH(Schedules_8760!$F2709,Htg_StPt_Sch_EZ!$C$30:$I$30,0)),"F","C")</f>
        <v>18.888888888888889</v>
      </c>
      <c r="J2709" s="34">
        <f>CONVERT(INDEX(Clg_StPt_Sch_EZ!$C$4:$I$27,MATCH(Schedules_8760!$C2709,Clg_StPt_Sch_EZ!$B$4:$B$27,0),MATCH(Schedules_8760!$F2709,Clg_StPt_Sch_EZ!$C$3:$I$3,0)),"F","C")</f>
        <v>25.555555555555554</v>
      </c>
      <c r="K2709" s="34">
        <f>CONVERT(INDEX(Clg_StPt_Sch_EZ!$C$31:$I$54,MATCH(Schedules_8760!$C2709,Clg_StPt_Sch_EZ!$B$31:$B$54,0),MATCH(Schedules_8760!$F2709,Clg_StPt_Sch_EZ!$C$30:$I$30,0)),"F","C")</f>
        <v>28.333333333333332</v>
      </c>
      <c r="L2709" s="34">
        <f>CONVERT(INDEX(DHW_StPt_Sch_EZ!$C$4:$I$27,MATCH(Schedules_8760!$C2709,DHW_StPt_Sch_EZ!$B$4:$B$27,0),MATCH(Schedules_8760!$F2709,DHW_StPt_Sch_EZ!$C$3:$I$3,0)),"F","C")</f>
        <v>53.333333333333329</v>
      </c>
      <c r="M2709" s="34">
        <f>CONVERT(INDEX(DHW_StPt_Sch_EZ!$C$31:$I$54,MATCH(Schedules_8760!$C2709,DHW_StPt_Sch_EZ!$B$31:$B$54,0),MATCH(Schedules_8760!$F2709,DHW_StPt_Sch_EZ!$C$30:$I$30,0)),"F","C")</f>
        <v>53.333333333333329</v>
      </c>
      <c r="N2709" s="12"/>
      <c r="O2709" s="12"/>
      <c r="P2709" s="12"/>
    </row>
    <row r="2710" spans="1:16" x14ac:dyDescent="0.25">
      <c r="A2710" s="35">
        <v>2709</v>
      </c>
      <c r="B2710" s="89">
        <v>113.8333333333333</v>
      </c>
      <c r="C2710" s="35">
        <f t="shared" si="210"/>
        <v>21</v>
      </c>
      <c r="D2710" s="35">
        <f t="shared" si="213"/>
        <v>113</v>
      </c>
      <c r="E2710" s="35">
        <f t="shared" si="214"/>
        <v>1</v>
      </c>
      <c r="F2710" s="35" t="str">
        <f t="shared" si="211"/>
        <v>Sunday</v>
      </c>
      <c r="G2710" s="35">
        <f t="shared" si="212"/>
        <v>4</v>
      </c>
      <c r="H2710" s="34">
        <f>CONVERT(INDEX(Htg_StPt_Sch_EZ!$C$4:$I$27,MATCH(Schedules_8760!$C2710,Htg_StPt_Sch_EZ!$B$4:$B$27,0),MATCH(Schedules_8760!$F2710,Htg_StPt_Sch_EZ!$C$3:$I$3,0)),"F","C")</f>
        <v>20.555555555555554</v>
      </c>
      <c r="I2710" s="34">
        <f>CONVERT(INDEX(Htg_StPt_Sch_EZ!$C$31:$I$54,MATCH(Schedules_8760!$C2710,Htg_StPt_Sch_EZ!$B$31:$B$54,0),MATCH(Schedules_8760!$F2710,Htg_StPt_Sch_EZ!$C$30:$I$30,0)),"F","C")</f>
        <v>19.444444444444443</v>
      </c>
      <c r="J2710" s="34">
        <f>CONVERT(INDEX(Clg_StPt_Sch_EZ!$C$4:$I$27,MATCH(Schedules_8760!$C2710,Clg_StPt_Sch_EZ!$B$4:$B$27,0),MATCH(Schedules_8760!$F2710,Clg_StPt_Sch_EZ!$C$3:$I$3,0)),"F","C")</f>
        <v>25.555555555555554</v>
      </c>
      <c r="K2710" s="34">
        <f>CONVERT(INDEX(Clg_StPt_Sch_EZ!$C$31:$I$54,MATCH(Schedules_8760!$C2710,Clg_StPt_Sch_EZ!$B$31:$B$54,0),MATCH(Schedules_8760!$F2710,Clg_StPt_Sch_EZ!$C$30:$I$30,0)),"F","C")</f>
        <v>28.333333333333332</v>
      </c>
      <c r="L2710" s="34">
        <f>CONVERT(INDEX(DHW_StPt_Sch_EZ!$C$4:$I$27,MATCH(Schedules_8760!$C2710,DHW_StPt_Sch_EZ!$B$4:$B$27,0),MATCH(Schedules_8760!$F2710,DHW_StPt_Sch_EZ!$C$3:$I$3,0)),"F","C")</f>
        <v>53.333333333333329</v>
      </c>
      <c r="M2710" s="34">
        <f>CONVERT(INDEX(DHW_StPt_Sch_EZ!$C$31:$I$54,MATCH(Schedules_8760!$C2710,DHW_StPt_Sch_EZ!$B$31:$B$54,0),MATCH(Schedules_8760!$F2710,DHW_StPt_Sch_EZ!$C$30:$I$30,0)),"F","C")</f>
        <v>53.333333333333329</v>
      </c>
      <c r="N2710" s="12"/>
      <c r="O2710" s="12"/>
      <c r="P2710" s="12"/>
    </row>
    <row r="2711" spans="1:16" x14ac:dyDescent="0.25">
      <c r="A2711" s="35">
        <v>2710</v>
      </c>
      <c r="B2711" s="89">
        <v>113.875</v>
      </c>
      <c r="C2711" s="35">
        <f t="shared" si="210"/>
        <v>22</v>
      </c>
      <c r="D2711" s="35">
        <f t="shared" si="213"/>
        <v>113</v>
      </c>
      <c r="E2711" s="35">
        <f t="shared" si="214"/>
        <v>1</v>
      </c>
      <c r="F2711" s="35" t="str">
        <f t="shared" si="211"/>
        <v>Sunday</v>
      </c>
      <c r="G2711" s="35">
        <f t="shared" si="212"/>
        <v>4</v>
      </c>
      <c r="H2711" s="34">
        <f>CONVERT(INDEX(Htg_StPt_Sch_EZ!$C$4:$I$27,MATCH(Schedules_8760!$C2711,Htg_StPt_Sch_EZ!$B$4:$B$27,0),MATCH(Schedules_8760!$F2711,Htg_StPt_Sch_EZ!$C$3:$I$3,0)),"F","C")</f>
        <v>20.555555555555554</v>
      </c>
      <c r="I2711" s="34">
        <f>CONVERT(INDEX(Htg_StPt_Sch_EZ!$C$31:$I$54,MATCH(Schedules_8760!$C2711,Htg_StPt_Sch_EZ!$B$31:$B$54,0),MATCH(Schedules_8760!$F2711,Htg_StPt_Sch_EZ!$C$30:$I$30,0)),"F","C")</f>
        <v>19.444444444444443</v>
      </c>
      <c r="J2711" s="34">
        <f>CONVERT(INDEX(Clg_StPt_Sch_EZ!$C$4:$I$27,MATCH(Schedules_8760!$C2711,Clg_StPt_Sch_EZ!$B$4:$B$27,0),MATCH(Schedules_8760!$F2711,Clg_StPt_Sch_EZ!$C$3:$I$3,0)),"F","C")</f>
        <v>25.555555555555554</v>
      </c>
      <c r="K2711" s="34">
        <f>CONVERT(INDEX(Clg_StPt_Sch_EZ!$C$31:$I$54,MATCH(Schedules_8760!$C2711,Clg_StPt_Sch_EZ!$B$31:$B$54,0),MATCH(Schedules_8760!$F2711,Clg_StPt_Sch_EZ!$C$30:$I$30,0)),"F","C")</f>
        <v>28.333333333333332</v>
      </c>
      <c r="L2711" s="34">
        <f>CONVERT(INDEX(DHW_StPt_Sch_EZ!$C$4:$I$27,MATCH(Schedules_8760!$C2711,DHW_StPt_Sch_EZ!$B$4:$B$27,0),MATCH(Schedules_8760!$F2711,DHW_StPt_Sch_EZ!$C$3:$I$3,0)),"F","C")</f>
        <v>53.333333333333329</v>
      </c>
      <c r="M2711" s="34">
        <f>CONVERT(INDEX(DHW_StPt_Sch_EZ!$C$31:$I$54,MATCH(Schedules_8760!$C2711,DHW_StPt_Sch_EZ!$B$31:$B$54,0),MATCH(Schedules_8760!$F2711,DHW_StPt_Sch_EZ!$C$30:$I$30,0)),"F","C")</f>
        <v>53.333333333333329</v>
      </c>
      <c r="N2711" s="12"/>
      <c r="O2711" s="12"/>
      <c r="P2711" s="12"/>
    </row>
    <row r="2712" spans="1:16" x14ac:dyDescent="0.25">
      <c r="A2712" s="35">
        <v>2711</v>
      </c>
      <c r="B2712" s="89">
        <v>113.9166666666667</v>
      </c>
      <c r="C2712" s="35">
        <f t="shared" si="210"/>
        <v>23</v>
      </c>
      <c r="D2712" s="35">
        <f t="shared" si="213"/>
        <v>113</v>
      </c>
      <c r="E2712" s="35">
        <f t="shared" si="214"/>
        <v>1</v>
      </c>
      <c r="F2712" s="35" t="str">
        <f t="shared" si="211"/>
        <v>Sunday</v>
      </c>
      <c r="G2712" s="35">
        <f t="shared" si="212"/>
        <v>4</v>
      </c>
      <c r="H2712" s="34">
        <f>CONVERT(INDEX(Htg_StPt_Sch_EZ!$C$4:$I$27,MATCH(Schedules_8760!$C2712,Htg_StPt_Sch_EZ!$B$4:$B$27,0),MATCH(Schedules_8760!$F2712,Htg_StPt_Sch_EZ!$C$3:$I$3,0)),"F","C")</f>
        <v>20.555555555555554</v>
      </c>
      <c r="I2712" s="34">
        <f>CONVERT(INDEX(Htg_StPt_Sch_EZ!$C$31:$I$54,MATCH(Schedules_8760!$C2712,Htg_StPt_Sch_EZ!$B$31:$B$54,0),MATCH(Schedules_8760!$F2712,Htg_StPt_Sch_EZ!$C$30:$I$30,0)),"F","C")</f>
        <v>19.444444444444443</v>
      </c>
      <c r="J2712" s="34">
        <f>CONVERT(INDEX(Clg_StPt_Sch_EZ!$C$4:$I$27,MATCH(Schedules_8760!$C2712,Clg_StPt_Sch_EZ!$B$4:$B$27,0),MATCH(Schedules_8760!$F2712,Clg_StPt_Sch_EZ!$C$3:$I$3,0)),"F","C")</f>
        <v>25.555555555555554</v>
      </c>
      <c r="K2712" s="34">
        <f>CONVERT(INDEX(Clg_StPt_Sch_EZ!$C$31:$I$54,MATCH(Schedules_8760!$C2712,Clg_StPt_Sch_EZ!$B$31:$B$54,0),MATCH(Schedules_8760!$F2712,Clg_StPt_Sch_EZ!$C$30:$I$30,0)),"F","C")</f>
        <v>28.333333333333332</v>
      </c>
      <c r="L2712" s="34">
        <f>CONVERT(INDEX(DHW_StPt_Sch_EZ!$C$4:$I$27,MATCH(Schedules_8760!$C2712,DHW_StPt_Sch_EZ!$B$4:$B$27,0),MATCH(Schedules_8760!$F2712,DHW_StPt_Sch_EZ!$C$3:$I$3,0)),"F","C")</f>
        <v>53.333333333333329</v>
      </c>
      <c r="M2712" s="34">
        <f>CONVERT(INDEX(DHW_StPt_Sch_EZ!$C$31:$I$54,MATCH(Schedules_8760!$C2712,DHW_StPt_Sch_EZ!$B$31:$B$54,0),MATCH(Schedules_8760!$F2712,DHW_StPt_Sch_EZ!$C$30:$I$30,0)),"F","C")</f>
        <v>53.333333333333329</v>
      </c>
      <c r="N2712" s="12"/>
      <c r="O2712" s="12"/>
      <c r="P2712" s="12"/>
    </row>
    <row r="2713" spans="1:16" x14ac:dyDescent="0.25">
      <c r="A2713" s="35">
        <v>2712</v>
      </c>
      <c r="B2713" s="89">
        <v>113.9583333333333</v>
      </c>
      <c r="C2713" s="35">
        <f t="shared" si="210"/>
        <v>24</v>
      </c>
      <c r="D2713" s="35">
        <f t="shared" si="213"/>
        <v>113</v>
      </c>
      <c r="E2713" s="35">
        <f t="shared" si="214"/>
        <v>1</v>
      </c>
      <c r="F2713" s="35" t="str">
        <f t="shared" si="211"/>
        <v>Sunday</v>
      </c>
      <c r="G2713" s="35">
        <f t="shared" si="212"/>
        <v>4</v>
      </c>
      <c r="H2713" s="34">
        <f>CONVERT(INDEX(Htg_StPt_Sch_EZ!$C$4:$I$27,MATCH(Schedules_8760!$C2713,Htg_StPt_Sch_EZ!$B$4:$B$27,0),MATCH(Schedules_8760!$F2713,Htg_StPt_Sch_EZ!$C$3:$I$3,0)),"F","C")</f>
        <v>20.555555555555554</v>
      </c>
      <c r="I2713" s="34">
        <f>CONVERT(INDEX(Htg_StPt_Sch_EZ!$C$31:$I$54,MATCH(Schedules_8760!$C2713,Htg_StPt_Sch_EZ!$B$31:$B$54,0),MATCH(Schedules_8760!$F2713,Htg_StPt_Sch_EZ!$C$30:$I$30,0)),"F","C")</f>
        <v>19.444444444444443</v>
      </c>
      <c r="J2713" s="34">
        <f>CONVERT(INDEX(Clg_StPt_Sch_EZ!$C$4:$I$27,MATCH(Schedules_8760!$C2713,Clg_StPt_Sch_EZ!$B$4:$B$27,0),MATCH(Schedules_8760!$F2713,Clg_StPt_Sch_EZ!$C$3:$I$3,0)),"F","C")</f>
        <v>25.555555555555554</v>
      </c>
      <c r="K2713" s="34">
        <f>CONVERT(INDEX(Clg_StPt_Sch_EZ!$C$31:$I$54,MATCH(Schedules_8760!$C2713,Clg_StPt_Sch_EZ!$B$31:$B$54,0),MATCH(Schedules_8760!$F2713,Clg_StPt_Sch_EZ!$C$30:$I$30,0)),"F","C")</f>
        <v>28.333333333333332</v>
      </c>
      <c r="L2713" s="34">
        <f>CONVERT(INDEX(DHW_StPt_Sch_EZ!$C$4:$I$27,MATCH(Schedules_8760!$C2713,DHW_StPt_Sch_EZ!$B$4:$B$27,0),MATCH(Schedules_8760!$F2713,DHW_StPt_Sch_EZ!$C$3:$I$3,0)),"F","C")</f>
        <v>53.333333333333329</v>
      </c>
      <c r="M2713" s="34">
        <f>CONVERT(INDEX(DHW_StPt_Sch_EZ!$C$31:$I$54,MATCH(Schedules_8760!$C2713,DHW_StPt_Sch_EZ!$B$31:$B$54,0),MATCH(Schedules_8760!$F2713,DHW_StPt_Sch_EZ!$C$30:$I$30,0)),"F","C")</f>
        <v>53.333333333333329</v>
      </c>
      <c r="N2713" s="12"/>
      <c r="O2713" s="12"/>
      <c r="P2713" s="12"/>
    </row>
    <row r="2714" spans="1:16" x14ac:dyDescent="0.25">
      <c r="A2714" s="35">
        <v>2713</v>
      </c>
      <c r="B2714" s="89">
        <v>114</v>
      </c>
      <c r="C2714" s="35">
        <f t="shared" si="210"/>
        <v>1</v>
      </c>
      <c r="D2714" s="35">
        <f t="shared" si="213"/>
        <v>114</v>
      </c>
      <c r="E2714" s="35">
        <f t="shared" si="214"/>
        <v>2</v>
      </c>
      <c r="F2714" s="35" t="str">
        <f t="shared" si="211"/>
        <v>Monday</v>
      </c>
      <c r="G2714" s="35">
        <f t="shared" si="212"/>
        <v>4</v>
      </c>
      <c r="H2714" s="34">
        <f>CONVERT(INDEX(Htg_StPt_Sch_EZ!$C$4:$I$27,MATCH(Schedules_8760!$C2714,Htg_StPt_Sch_EZ!$B$4:$B$27,0),MATCH(Schedules_8760!$F2714,Htg_StPt_Sch_EZ!$C$3:$I$3,0)),"F","C")</f>
        <v>20.555555555555554</v>
      </c>
      <c r="I2714" s="34">
        <f>CONVERT(INDEX(Htg_StPt_Sch_EZ!$C$31:$I$54,MATCH(Schedules_8760!$C2714,Htg_StPt_Sch_EZ!$B$31:$B$54,0),MATCH(Schedules_8760!$F2714,Htg_StPt_Sch_EZ!$C$30:$I$30,0)),"F","C")</f>
        <v>19.444444444444443</v>
      </c>
      <c r="J2714" s="34">
        <f>CONVERT(INDEX(Clg_StPt_Sch_EZ!$C$4:$I$27,MATCH(Schedules_8760!$C2714,Clg_StPt_Sch_EZ!$B$4:$B$27,0),MATCH(Schedules_8760!$F2714,Clg_StPt_Sch_EZ!$C$3:$I$3,0)),"F","C")</f>
        <v>25.555555555555554</v>
      </c>
      <c r="K2714" s="34">
        <f>CONVERT(INDEX(Clg_StPt_Sch_EZ!$C$31:$I$54,MATCH(Schedules_8760!$C2714,Clg_StPt_Sch_EZ!$B$31:$B$54,0),MATCH(Schedules_8760!$F2714,Clg_StPt_Sch_EZ!$C$30:$I$30,0)),"F","C")</f>
        <v>28.333333333333332</v>
      </c>
      <c r="L2714" s="34">
        <f>CONVERT(INDEX(DHW_StPt_Sch_EZ!$C$4:$I$27,MATCH(Schedules_8760!$C2714,DHW_StPt_Sch_EZ!$B$4:$B$27,0),MATCH(Schedules_8760!$F2714,DHW_StPt_Sch_EZ!$C$3:$I$3,0)),"F","C")</f>
        <v>53.333333333333329</v>
      </c>
      <c r="M2714" s="34">
        <f>CONVERT(INDEX(DHW_StPt_Sch_EZ!$C$31:$I$54,MATCH(Schedules_8760!$C2714,DHW_StPt_Sch_EZ!$B$31:$B$54,0),MATCH(Schedules_8760!$F2714,DHW_StPt_Sch_EZ!$C$30:$I$30,0)),"F","C")</f>
        <v>53.333333333333329</v>
      </c>
      <c r="N2714" s="12"/>
      <c r="O2714" s="12"/>
      <c r="P2714" s="12"/>
    </row>
    <row r="2715" spans="1:16" x14ac:dyDescent="0.25">
      <c r="A2715" s="35">
        <v>2714</v>
      </c>
      <c r="B2715" s="89">
        <v>114.0416666666667</v>
      </c>
      <c r="C2715" s="35">
        <f t="shared" si="210"/>
        <v>2</v>
      </c>
      <c r="D2715" s="35">
        <f t="shared" si="213"/>
        <v>114</v>
      </c>
      <c r="E2715" s="35">
        <f t="shared" si="214"/>
        <v>2</v>
      </c>
      <c r="F2715" s="35" t="str">
        <f t="shared" si="211"/>
        <v>Monday</v>
      </c>
      <c r="G2715" s="35">
        <f t="shared" si="212"/>
        <v>4</v>
      </c>
      <c r="H2715" s="34">
        <f>CONVERT(INDEX(Htg_StPt_Sch_EZ!$C$4:$I$27,MATCH(Schedules_8760!$C2715,Htg_StPt_Sch_EZ!$B$4:$B$27,0),MATCH(Schedules_8760!$F2715,Htg_StPt_Sch_EZ!$C$3:$I$3,0)),"F","C")</f>
        <v>20.555555555555554</v>
      </c>
      <c r="I2715" s="34">
        <f>CONVERT(INDEX(Htg_StPt_Sch_EZ!$C$31:$I$54,MATCH(Schedules_8760!$C2715,Htg_StPt_Sch_EZ!$B$31:$B$54,0),MATCH(Schedules_8760!$F2715,Htg_StPt_Sch_EZ!$C$30:$I$30,0)),"F","C")</f>
        <v>19.444444444444443</v>
      </c>
      <c r="J2715" s="34">
        <f>CONVERT(INDEX(Clg_StPt_Sch_EZ!$C$4:$I$27,MATCH(Schedules_8760!$C2715,Clg_StPt_Sch_EZ!$B$4:$B$27,0),MATCH(Schedules_8760!$F2715,Clg_StPt_Sch_EZ!$C$3:$I$3,0)),"F","C")</f>
        <v>25.555555555555554</v>
      </c>
      <c r="K2715" s="34">
        <f>CONVERT(INDEX(Clg_StPt_Sch_EZ!$C$31:$I$54,MATCH(Schedules_8760!$C2715,Clg_StPt_Sch_EZ!$B$31:$B$54,0),MATCH(Schedules_8760!$F2715,Clg_StPt_Sch_EZ!$C$30:$I$30,0)),"F","C")</f>
        <v>28.333333333333332</v>
      </c>
      <c r="L2715" s="34">
        <f>CONVERT(INDEX(DHW_StPt_Sch_EZ!$C$4:$I$27,MATCH(Schedules_8760!$C2715,DHW_StPt_Sch_EZ!$B$4:$B$27,0),MATCH(Schedules_8760!$F2715,DHW_StPt_Sch_EZ!$C$3:$I$3,0)),"F","C")</f>
        <v>53.333333333333329</v>
      </c>
      <c r="M2715" s="34">
        <f>CONVERT(INDEX(DHW_StPt_Sch_EZ!$C$31:$I$54,MATCH(Schedules_8760!$C2715,DHW_StPt_Sch_EZ!$B$31:$B$54,0),MATCH(Schedules_8760!$F2715,DHW_StPt_Sch_EZ!$C$30:$I$30,0)),"F","C")</f>
        <v>53.333333333333329</v>
      </c>
      <c r="N2715" s="12"/>
      <c r="O2715" s="12"/>
      <c r="P2715" s="12"/>
    </row>
    <row r="2716" spans="1:16" x14ac:dyDescent="0.25">
      <c r="A2716" s="35">
        <v>2715</v>
      </c>
      <c r="B2716" s="89">
        <v>114.0833333333333</v>
      </c>
      <c r="C2716" s="35">
        <f t="shared" si="210"/>
        <v>3</v>
      </c>
      <c r="D2716" s="35">
        <f t="shared" si="213"/>
        <v>114</v>
      </c>
      <c r="E2716" s="35">
        <f t="shared" si="214"/>
        <v>2</v>
      </c>
      <c r="F2716" s="35" t="str">
        <f t="shared" si="211"/>
        <v>Monday</v>
      </c>
      <c r="G2716" s="35">
        <f t="shared" si="212"/>
        <v>4</v>
      </c>
      <c r="H2716" s="34">
        <f>CONVERT(INDEX(Htg_StPt_Sch_EZ!$C$4:$I$27,MATCH(Schedules_8760!$C2716,Htg_StPt_Sch_EZ!$B$4:$B$27,0),MATCH(Schedules_8760!$F2716,Htg_StPt_Sch_EZ!$C$3:$I$3,0)),"F","C")</f>
        <v>20.555555555555554</v>
      </c>
      <c r="I2716" s="34">
        <f>CONVERT(INDEX(Htg_StPt_Sch_EZ!$C$31:$I$54,MATCH(Schedules_8760!$C2716,Htg_StPt_Sch_EZ!$B$31:$B$54,0),MATCH(Schedules_8760!$F2716,Htg_StPt_Sch_EZ!$C$30:$I$30,0)),"F","C")</f>
        <v>19.444444444444443</v>
      </c>
      <c r="J2716" s="34">
        <f>CONVERT(INDEX(Clg_StPt_Sch_EZ!$C$4:$I$27,MATCH(Schedules_8760!$C2716,Clg_StPt_Sch_EZ!$B$4:$B$27,0),MATCH(Schedules_8760!$F2716,Clg_StPt_Sch_EZ!$C$3:$I$3,0)),"F","C")</f>
        <v>25.555555555555554</v>
      </c>
      <c r="K2716" s="34">
        <f>CONVERT(INDEX(Clg_StPt_Sch_EZ!$C$31:$I$54,MATCH(Schedules_8760!$C2716,Clg_StPt_Sch_EZ!$B$31:$B$54,0),MATCH(Schedules_8760!$F2716,Clg_StPt_Sch_EZ!$C$30:$I$30,0)),"F","C")</f>
        <v>28.333333333333332</v>
      </c>
      <c r="L2716" s="34">
        <f>CONVERT(INDEX(DHW_StPt_Sch_EZ!$C$4:$I$27,MATCH(Schedules_8760!$C2716,DHW_StPt_Sch_EZ!$B$4:$B$27,0),MATCH(Schedules_8760!$F2716,DHW_StPt_Sch_EZ!$C$3:$I$3,0)),"F","C")</f>
        <v>53.333333333333329</v>
      </c>
      <c r="M2716" s="34">
        <f>CONVERT(INDEX(DHW_StPt_Sch_EZ!$C$31:$I$54,MATCH(Schedules_8760!$C2716,DHW_StPt_Sch_EZ!$B$31:$B$54,0),MATCH(Schedules_8760!$F2716,DHW_StPt_Sch_EZ!$C$30:$I$30,0)),"F","C")</f>
        <v>53.333333333333329</v>
      </c>
      <c r="N2716" s="12"/>
      <c r="O2716" s="12"/>
      <c r="P2716" s="12"/>
    </row>
    <row r="2717" spans="1:16" x14ac:dyDescent="0.25">
      <c r="A2717" s="35">
        <v>2716</v>
      </c>
      <c r="B2717" s="89">
        <v>114.125</v>
      </c>
      <c r="C2717" s="35">
        <f t="shared" si="210"/>
        <v>4</v>
      </c>
      <c r="D2717" s="35">
        <f t="shared" si="213"/>
        <v>114</v>
      </c>
      <c r="E2717" s="35">
        <f t="shared" si="214"/>
        <v>2</v>
      </c>
      <c r="F2717" s="35" t="str">
        <f t="shared" si="211"/>
        <v>Monday</v>
      </c>
      <c r="G2717" s="35">
        <f t="shared" si="212"/>
        <v>4</v>
      </c>
      <c r="H2717" s="34">
        <f>CONVERT(INDEX(Htg_StPt_Sch_EZ!$C$4:$I$27,MATCH(Schedules_8760!$C2717,Htg_StPt_Sch_EZ!$B$4:$B$27,0),MATCH(Schedules_8760!$F2717,Htg_StPt_Sch_EZ!$C$3:$I$3,0)),"F","C")</f>
        <v>20.555555555555554</v>
      </c>
      <c r="I2717" s="34">
        <f>CONVERT(INDEX(Htg_StPt_Sch_EZ!$C$31:$I$54,MATCH(Schedules_8760!$C2717,Htg_StPt_Sch_EZ!$B$31:$B$54,0),MATCH(Schedules_8760!$F2717,Htg_StPt_Sch_EZ!$C$30:$I$30,0)),"F","C")</f>
        <v>19.444444444444443</v>
      </c>
      <c r="J2717" s="34">
        <f>CONVERT(INDEX(Clg_StPt_Sch_EZ!$C$4:$I$27,MATCH(Schedules_8760!$C2717,Clg_StPt_Sch_EZ!$B$4:$B$27,0),MATCH(Schedules_8760!$F2717,Clg_StPt_Sch_EZ!$C$3:$I$3,0)),"F","C")</f>
        <v>25.555555555555554</v>
      </c>
      <c r="K2717" s="34">
        <f>CONVERT(INDEX(Clg_StPt_Sch_EZ!$C$31:$I$54,MATCH(Schedules_8760!$C2717,Clg_StPt_Sch_EZ!$B$31:$B$54,0),MATCH(Schedules_8760!$F2717,Clg_StPt_Sch_EZ!$C$30:$I$30,0)),"F","C")</f>
        <v>28.333333333333332</v>
      </c>
      <c r="L2717" s="34">
        <f>CONVERT(INDEX(DHW_StPt_Sch_EZ!$C$4:$I$27,MATCH(Schedules_8760!$C2717,DHW_StPt_Sch_EZ!$B$4:$B$27,0),MATCH(Schedules_8760!$F2717,DHW_StPt_Sch_EZ!$C$3:$I$3,0)),"F","C")</f>
        <v>53.333333333333329</v>
      </c>
      <c r="M2717" s="34">
        <f>CONVERT(INDEX(DHW_StPt_Sch_EZ!$C$31:$I$54,MATCH(Schedules_8760!$C2717,DHW_StPt_Sch_EZ!$B$31:$B$54,0),MATCH(Schedules_8760!$F2717,DHW_StPt_Sch_EZ!$C$30:$I$30,0)),"F","C")</f>
        <v>53.333333333333329</v>
      </c>
      <c r="N2717" s="12"/>
      <c r="O2717" s="12"/>
      <c r="P2717" s="12"/>
    </row>
    <row r="2718" spans="1:16" x14ac:dyDescent="0.25">
      <c r="A2718" s="35">
        <v>2717</v>
      </c>
      <c r="B2718" s="89">
        <v>114.1666666666667</v>
      </c>
      <c r="C2718" s="35">
        <f t="shared" si="210"/>
        <v>5</v>
      </c>
      <c r="D2718" s="35">
        <f t="shared" si="213"/>
        <v>114</v>
      </c>
      <c r="E2718" s="35">
        <f t="shared" si="214"/>
        <v>2</v>
      </c>
      <c r="F2718" s="35" t="str">
        <f t="shared" si="211"/>
        <v>Monday</v>
      </c>
      <c r="G2718" s="35">
        <f t="shared" si="212"/>
        <v>4</v>
      </c>
      <c r="H2718" s="34">
        <f>CONVERT(INDEX(Htg_StPt_Sch_EZ!$C$4:$I$27,MATCH(Schedules_8760!$C2718,Htg_StPt_Sch_EZ!$B$4:$B$27,0),MATCH(Schedules_8760!$F2718,Htg_StPt_Sch_EZ!$C$3:$I$3,0)),"F","C")</f>
        <v>20.555555555555554</v>
      </c>
      <c r="I2718" s="34">
        <f>CONVERT(INDEX(Htg_StPt_Sch_EZ!$C$31:$I$54,MATCH(Schedules_8760!$C2718,Htg_StPt_Sch_EZ!$B$31:$B$54,0),MATCH(Schedules_8760!$F2718,Htg_StPt_Sch_EZ!$C$30:$I$30,0)),"F","C")</f>
        <v>19.444444444444443</v>
      </c>
      <c r="J2718" s="34">
        <f>CONVERT(INDEX(Clg_StPt_Sch_EZ!$C$4:$I$27,MATCH(Schedules_8760!$C2718,Clg_StPt_Sch_EZ!$B$4:$B$27,0),MATCH(Schedules_8760!$F2718,Clg_StPt_Sch_EZ!$C$3:$I$3,0)),"F","C")</f>
        <v>25.555555555555554</v>
      </c>
      <c r="K2718" s="34">
        <f>CONVERT(INDEX(Clg_StPt_Sch_EZ!$C$31:$I$54,MATCH(Schedules_8760!$C2718,Clg_StPt_Sch_EZ!$B$31:$B$54,0),MATCH(Schedules_8760!$F2718,Clg_StPt_Sch_EZ!$C$30:$I$30,0)),"F","C")</f>
        <v>28.333333333333332</v>
      </c>
      <c r="L2718" s="34">
        <f>CONVERT(INDEX(DHW_StPt_Sch_EZ!$C$4:$I$27,MATCH(Schedules_8760!$C2718,DHW_StPt_Sch_EZ!$B$4:$B$27,0),MATCH(Schedules_8760!$F2718,DHW_StPt_Sch_EZ!$C$3:$I$3,0)),"F","C")</f>
        <v>53.333333333333329</v>
      </c>
      <c r="M2718" s="34">
        <f>CONVERT(INDEX(DHW_StPt_Sch_EZ!$C$31:$I$54,MATCH(Schedules_8760!$C2718,DHW_StPt_Sch_EZ!$B$31:$B$54,0),MATCH(Schedules_8760!$F2718,DHW_StPt_Sch_EZ!$C$30:$I$30,0)),"F","C")</f>
        <v>53.333333333333329</v>
      </c>
      <c r="N2718" s="12"/>
      <c r="O2718" s="12"/>
      <c r="P2718" s="12"/>
    </row>
    <row r="2719" spans="1:16" x14ac:dyDescent="0.25">
      <c r="A2719" s="35">
        <v>2718</v>
      </c>
      <c r="B2719" s="89">
        <v>114.2083333333333</v>
      </c>
      <c r="C2719" s="35">
        <f t="shared" si="210"/>
        <v>6</v>
      </c>
      <c r="D2719" s="35">
        <f t="shared" si="213"/>
        <v>114</v>
      </c>
      <c r="E2719" s="35">
        <f t="shared" si="214"/>
        <v>2</v>
      </c>
      <c r="F2719" s="35" t="str">
        <f t="shared" si="211"/>
        <v>Monday</v>
      </c>
      <c r="G2719" s="35">
        <f t="shared" si="212"/>
        <v>4</v>
      </c>
      <c r="H2719" s="34">
        <f>CONVERT(INDEX(Htg_StPt_Sch_EZ!$C$4:$I$27,MATCH(Schedules_8760!$C2719,Htg_StPt_Sch_EZ!$B$4:$B$27,0),MATCH(Schedules_8760!$F2719,Htg_StPt_Sch_EZ!$C$3:$I$3,0)),"F","C")</f>
        <v>20.555555555555554</v>
      </c>
      <c r="I2719" s="34">
        <f>CONVERT(INDEX(Htg_StPt_Sch_EZ!$C$31:$I$54,MATCH(Schedules_8760!$C2719,Htg_StPt_Sch_EZ!$B$31:$B$54,0),MATCH(Schedules_8760!$F2719,Htg_StPt_Sch_EZ!$C$30:$I$30,0)),"F","C")</f>
        <v>19.444444444444443</v>
      </c>
      <c r="J2719" s="34">
        <f>CONVERT(INDEX(Clg_StPt_Sch_EZ!$C$4:$I$27,MATCH(Schedules_8760!$C2719,Clg_StPt_Sch_EZ!$B$4:$B$27,0),MATCH(Schedules_8760!$F2719,Clg_StPt_Sch_EZ!$C$3:$I$3,0)),"F","C")</f>
        <v>25.555555555555554</v>
      </c>
      <c r="K2719" s="34">
        <f>CONVERT(INDEX(Clg_StPt_Sch_EZ!$C$31:$I$54,MATCH(Schedules_8760!$C2719,Clg_StPt_Sch_EZ!$B$31:$B$54,0),MATCH(Schedules_8760!$F2719,Clg_StPt_Sch_EZ!$C$30:$I$30,0)),"F","C")</f>
        <v>28.333333333333332</v>
      </c>
      <c r="L2719" s="34">
        <f>CONVERT(INDEX(DHW_StPt_Sch_EZ!$C$4:$I$27,MATCH(Schedules_8760!$C2719,DHW_StPt_Sch_EZ!$B$4:$B$27,0),MATCH(Schedules_8760!$F2719,DHW_StPt_Sch_EZ!$C$3:$I$3,0)),"F","C")</f>
        <v>53.333333333333329</v>
      </c>
      <c r="M2719" s="34">
        <f>CONVERT(INDEX(DHW_StPt_Sch_EZ!$C$31:$I$54,MATCH(Schedules_8760!$C2719,DHW_StPt_Sch_EZ!$B$31:$B$54,0),MATCH(Schedules_8760!$F2719,DHW_StPt_Sch_EZ!$C$30:$I$30,0)),"F","C")</f>
        <v>53.333333333333329</v>
      </c>
      <c r="N2719" s="12"/>
      <c r="O2719" s="12"/>
      <c r="P2719" s="12"/>
    </row>
    <row r="2720" spans="1:16" x14ac:dyDescent="0.25">
      <c r="A2720" s="35">
        <v>2719</v>
      </c>
      <c r="B2720" s="89">
        <v>114.25</v>
      </c>
      <c r="C2720" s="35">
        <f t="shared" si="210"/>
        <v>7</v>
      </c>
      <c r="D2720" s="35">
        <f t="shared" si="213"/>
        <v>114</v>
      </c>
      <c r="E2720" s="35">
        <f t="shared" si="214"/>
        <v>2</v>
      </c>
      <c r="F2720" s="35" t="str">
        <f t="shared" si="211"/>
        <v>Monday</v>
      </c>
      <c r="G2720" s="35">
        <f t="shared" si="212"/>
        <v>4</v>
      </c>
      <c r="H2720" s="34">
        <f>CONVERT(INDEX(Htg_StPt_Sch_EZ!$C$4:$I$27,MATCH(Schedules_8760!$C2720,Htg_StPt_Sch_EZ!$B$4:$B$27,0),MATCH(Schedules_8760!$F2720,Htg_StPt_Sch_EZ!$C$3:$I$3,0)),"F","C")</f>
        <v>20.555555555555554</v>
      </c>
      <c r="I2720" s="34">
        <f>CONVERT(INDEX(Htg_StPt_Sch_EZ!$C$31:$I$54,MATCH(Schedules_8760!$C2720,Htg_StPt_Sch_EZ!$B$31:$B$54,0),MATCH(Schedules_8760!$F2720,Htg_StPt_Sch_EZ!$C$30:$I$30,0)),"F","C")</f>
        <v>19.444444444444443</v>
      </c>
      <c r="J2720" s="34">
        <f>CONVERT(INDEX(Clg_StPt_Sch_EZ!$C$4:$I$27,MATCH(Schedules_8760!$C2720,Clg_StPt_Sch_EZ!$B$4:$B$27,0),MATCH(Schedules_8760!$F2720,Clg_StPt_Sch_EZ!$C$3:$I$3,0)),"F","C")</f>
        <v>25.555555555555554</v>
      </c>
      <c r="K2720" s="34">
        <f>CONVERT(INDEX(Clg_StPt_Sch_EZ!$C$31:$I$54,MATCH(Schedules_8760!$C2720,Clg_StPt_Sch_EZ!$B$31:$B$54,0),MATCH(Schedules_8760!$F2720,Clg_StPt_Sch_EZ!$C$30:$I$30,0)),"F","C")</f>
        <v>28.333333333333332</v>
      </c>
      <c r="L2720" s="34">
        <f>CONVERT(INDEX(DHW_StPt_Sch_EZ!$C$4:$I$27,MATCH(Schedules_8760!$C2720,DHW_StPt_Sch_EZ!$B$4:$B$27,0),MATCH(Schedules_8760!$F2720,DHW_StPt_Sch_EZ!$C$3:$I$3,0)),"F","C")</f>
        <v>53.333333333333329</v>
      </c>
      <c r="M2720" s="34">
        <f>CONVERT(INDEX(DHW_StPt_Sch_EZ!$C$31:$I$54,MATCH(Schedules_8760!$C2720,DHW_StPt_Sch_EZ!$B$31:$B$54,0),MATCH(Schedules_8760!$F2720,DHW_StPt_Sch_EZ!$C$30:$I$30,0)),"F","C")</f>
        <v>53.333333333333329</v>
      </c>
      <c r="N2720" s="12"/>
      <c r="O2720" s="12"/>
      <c r="P2720" s="12"/>
    </row>
    <row r="2721" spans="1:16" x14ac:dyDescent="0.25">
      <c r="A2721" s="35">
        <v>2720</v>
      </c>
      <c r="B2721" s="89">
        <v>114.2916666666667</v>
      </c>
      <c r="C2721" s="35">
        <f t="shared" si="210"/>
        <v>8</v>
      </c>
      <c r="D2721" s="35">
        <f t="shared" si="213"/>
        <v>114</v>
      </c>
      <c r="E2721" s="35">
        <f t="shared" si="214"/>
        <v>2</v>
      </c>
      <c r="F2721" s="35" t="str">
        <f t="shared" si="211"/>
        <v>Monday</v>
      </c>
      <c r="G2721" s="35">
        <f t="shared" si="212"/>
        <v>4</v>
      </c>
      <c r="H2721" s="34">
        <f>CONVERT(INDEX(Htg_StPt_Sch_EZ!$C$4:$I$27,MATCH(Schedules_8760!$C2721,Htg_StPt_Sch_EZ!$B$4:$B$27,0),MATCH(Schedules_8760!$F2721,Htg_StPt_Sch_EZ!$C$3:$I$3,0)),"F","C")</f>
        <v>20.555555555555554</v>
      </c>
      <c r="I2721" s="34">
        <f>CONVERT(INDEX(Htg_StPt_Sch_EZ!$C$31:$I$54,MATCH(Schedules_8760!$C2721,Htg_StPt_Sch_EZ!$B$31:$B$54,0),MATCH(Schedules_8760!$F2721,Htg_StPt_Sch_EZ!$C$30:$I$30,0)),"F","C")</f>
        <v>19.444444444444443</v>
      </c>
      <c r="J2721" s="34">
        <f>CONVERT(INDEX(Clg_StPt_Sch_EZ!$C$4:$I$27,MATCH(Schedules_8760!$C2721,Clg_StPt_Sch_EZ!$B$4:$B$27,0),MATCH(Schedules_8760!$F2721,Clg_StPt_Sch_EZ!$C$3:$I$3,0)),"F","C")</f>
        <v>25.555555555555554</v>
      </c>
      <c r="K2721" s="34">
        <f>CONVERT(INDEX(Clg_StPt_Sch_EZ!$C$31:$I$54,MATCH(Schedules_8760!$C2721,Clg_StPt_Sch_EZ!$B$31:$B$54,0),MATCH(Schedules_8760!$F2721,Clg_StPt_Sch_EZ!$C$30:$I$30,0)),"F","C")</f>
        <v>25</v>
      </c>
      <c r="L2721" s="34">
        <f>CONVERT(INDEX(DHW_StPt_Sch_EZ!$C$4:$I$27,MATCH(Schedules_8760!$C2721,DHW_StPt_Sch_EZ!$B$4:$B$27,0),MATCH(Schedules_8760!$F2721,DHW_StPt_Sch_EZ!$C$3:$I$3,0)),"F","C")</f>
        <v>53.333333333333329</v>
      </c>
      <c r="M2721" s="34">
        <f>CONVERT(INDEX(DHW_StPt_Sch_EZ!$C$31:$I$54,MATCH(Schedules_8760!$C2721,DHW_StPt_Sch_EZ!$B$31:$B$54,0),MATCH(Schedules_8760!$F2721,DHW_StPt_Sch_EZ!$C$30:$I$30,0)),"F","C")</f>
        <v>53.333333333333329</v>
      </c>
      <c r="N2721" s="12"/>
      <c r="O2721" s="12"/>
      <c r="P2721" s="12"/>
    </row>
    <row r="2722" spans="1:16" x14ac:dyDescent="0.25">
      <c r="A2722" s="35">
        <v>2721</v>
      </c>
      <c r="B2722" s="89">
        <v>114.3333333333333</v>
      </c>
      <c r="C2722" s="35">
        <f t="shared" si="210"/>
        <v>9</v>
      </c>
      <c r="D2722" s="35">
        <f t="shared" si="213"/>
        <v>114</v>
      </c>
      <c r="E2722" s="35">
        <f t="shared" si="214"/>
        <v>2</v>
      </c>
      <c r="F2722" s="35" t="str">
        <f t="shared" si="211"/>
        <v>Monday</v>
      </c>
      <c r="G2722" s="35">
        <f t="shared" si="212"/>
        <v>4</v>
      </c>
      <c r="H2722" s="34">
        <f>CONVERT(INDEX(Htg_StPt_Sch_EZ!$C$4:$I$27,MATCH(Schedules_8760!$C2722,Htg_StPt_Sch_EZ!$B$4:$B$27,0),MATCH(Schedules_8760!$F2722,Htg_StPt_Sch_EZ!$C$3:$I$3,0)),"F","C")</f>
        <v>20.555555555555554</v>
      </c>
      <c r="I2722" s="34">
        <f>CONVERT(INDEX(Htg_StPt_Sch_EZ!$C$31:$I$54,MATCH(Schedules_8760!$C2722,Htg_StPt_Sch_EZ!$B$31:$B$54,0),MATCH(Schedules_8760!$F2722,Htg_StPt_Sch_EZ!$C$30:$I$30,0)),"F","C")</f>
        <v>19.444444444444443</v>
      </c>
      <c r="J2722" s="34">
        <f>CONVERT(INDEX(Clg_StPt_Sch_EZ!$C$4:$I$27,MATCH(Schedules_8760!$C2722,Clg_StPt_Sch_EZ!$B$4:$B$27,0),MATCH(Schedules_8760!$F2722,Clg_StPt_Sch_EZ!$C$3:$I$3,0)),"F","C")</f>
        <v>25.555555555555554</v>
      </c>
      <c r="K2722" s="34">
        <f>CONVERT(INDEX(Clg_StPt_Sch_EZ!$C$31:$I$54,MATCH(Schedules_8760!$C2722,Clg_StPt_Sch_EZ!$B$31:$B$54,0),MATCH(Schedules_8760!$F2722,Clg_StPt_Sch_EZ!$C$30:$I$30,0)),"F","C")</f>
        <v>25</v>
      </c>
      <c r="L2722" s="34">
        <f>CONVERT(INDEX(DHW_StPt_Sch_EZ!$C$4:$I$27,MATCH(Schedules_8760!$C2722,DHW_StPt_Sch_EZ!$B$4:$B$27,0),MATCH(Schedules_8760!$F2722,DHW_StPt_Sch_EZ!$C$3:$I$3,0)),"F","C")</f>
        <v>53.333333333333329</v>
      </c>
      <c r="M2722" s="34">
        <f>CONVERT(INDEX(DHW_StPt_Sch_EZ!$C$31:$I$54,MATCH(Schedules_8760!$C2722,DHW_StPt_Sch_EZ!$B$31:$B$54,0),MATCH(Schedules_8760!$F2722,DHW_StPt_Sch_EZ!$C$30:$I$30,0)),"F","C")</f>
        <v>53.333333333333329</v>
      </c>
      <c r="N2722" s="12"/>
      <c r="O2722" s="12"/>
      <c r="P2722" s="12"/>
    </row>
    <row r="2723" spans="1:16" x14ac:dyDescent="0.25">
      <c r="A2723" s="35">
        <v>2722</v>
      </c>
      <c r="B2723" s="89">
        <v>114.375</v>
      </c>
      <c r="C2723" s="35">
        <f t="shared" si="210"/>
        <v>10</v>
      </c>
      <c r="D2723" s="35">
        <f t="shared" si="213"/>
        <v>114</v>
      </c>
      <c r="E2723" s="35">
        <f t="shared" si="214"/>
        <v>2</v>
      </c>
      <c r="F2723" s="35" t="str">
        <f t="shared" si="211"/>
        <v>Monday</v>
      </c>
      <c r="G2723" s="35">
        <f t="shared" si="212"/>
        <v>4</v>
      </c>
      <c r="H2723" s="34">
        <f>CONVERT(INDEX(Htg_StPt_Sch_EZ!$C$4:$I$27,MATCH(Schedules_8760!$C2723,Htg_StPt_Sch_EZ!$B$4:$B$27,0),MATCH(Schedules_8760!$F2723,Htg_StPt_Sch_EZ!$C$3:$I$3,0)),"F","C")</f>
        <v>20.555555555555554</v>
      </c>
      <c r="I2723" s="34">
        <f>CONVERT(INDEX(Htg_StPt_Sch_EZ!$C$31:$I$54,MATCH(Schedules_8760!$C2723,Htg_StPt_Sch_EZ!$B$31:$B$54,0),MATCH(Schedules_8760!$F2723,Htg_StPt_Sch_EZ!$C$30:$I$30,0)),"F","C")</f>
        <v>19.444444444444443</v>
      </c>
      <c r="J2723" s="34">
        <f>CONVERT(INDEX(Clg_StPt_Sch_EZ!$C$4:$I$27,MATCH(Schedules_8760!$C2723,Clg_StPt_Sch_EZ!$B$4:$B$27,0),MATCH(Schedules_8760!$F2723,Clg_StPt_Sch_EZ!$C$3:$I$3,0)),"F","C")</f>
        <v>25.555555555555554</v>
      </c>
      <c r="K2723" s="34">
        <f>CONVERT(INDEX(Clg_StPt_Sch_EZ!$C$31:$I$54,MATCH(Schedules_8760!$C2723,Clg_StPt_Sch_EZ!$B$31:$B$54,0),MATCH(Schedules_8760!$F2723,Clg_StPt_Sch_EZ!$C$30:$I$30,0)),"F","C")</f>
        <v>25</v>
      </c>
      <c r="L2723" s="34">
        <f>CONVERT(INDEX(DHW_StPt_Sch_EZ!$C$4:$I$27,MATCH(Schedules_8760!$C2723,DHW_StPt_Sch_EZ!$B$4:$B$27,0),MATCH(Schedules_8760!$F2723,DHW_StPt_Sch_EZ!$C$3:$I$3,0)),"F","C")</f>
        <v>53.333333333333329</v>
      </c>
      <c r="M2723" s="34">
        <f>CONVERT(INDEX(DHW_StPt_Sch_EZ!$C$31:$I$54,MATCH(Schedules_8760!$C2723,DHW_StPt_Sch_EZ!$B$31:$B$54,0),MATCH(Schedules_8760!$F2723,DHW_StPt_Sch_EZ!$C$30:$I$30,0)),"F","C")</f>
        <v>53.333333333333329</v>
      </c>
      <c r="N2723" s="12"/>
      <c r="O2723" s="12"/>
      <c r="P2723" s="12"/>
    </row>
    <row r="2724" spans="1:16" x14ac:dyDescent="0.25">
      <c r="A2724" s="35">
        <v>2723</v>
      </c>
      <c r="B2724" s="89">
        <v>114.4166666666667</v>
      </c>
      <c r="C2724" s="35">
        <f t="shared" si="210"/>
        <v>11</v>
      </c>
      <c r="D2724" s="35">
        <f t="shared" si="213"/>
        <v>114</v>
      </c>
      <c r="E2724" s="35">
        <f t="shared" si="214"/>
        <v>2</v>
      </c>
      <c r="F2724" s="35" t="str">
        <f t="shared" si="211"/>
        <v>Monday</v>
      </c>
      <c r="G2724" s="35">
        <f t="shared" si="212"/>
        <v>4</v>
      </c>
      <c r="H2724" s="34">
        <f>CONVERT(INDEX(Htg_StPt_Sch_EZ!$C$4:$I$27,MATCH(Schedules_8760!$C2724,Htg_StPt_Sch_EZ!$B$4:$B$27,0),MATCH(Schedules_8760!$F2724,Htg_StPt_Sch_EZ!$C$3:$I$3,0)),"F","C")</f>
        <v>20.555555555555554</v>
      </c>
      <c r="I2724" s="34">
        <f>CONVERT(INDEX(Htg_StPt_Sch_EZ!$C$31:$I$54,MATCH(Schedules_8760!$C2724,Htg_StPt_Sch_EZ!$B$31:$B$54,0),MATCH(Schedules_8760!$F2724,Htg_StPt_Sch_EZ!$C$30:$I$30,0)),"F","C")</f>
        <v>19.444444444444443</v>
      </c>
      <c r="J2724" s="34">
        <f>CONVERT(INDEX(Clg_StPt_Sch_EZ!$C$4:$I$27,MATCH(Schedules_8760!$C2724,Clg_StPt_Sch_EZ!$B$4:$B$27,0),MATCH(Schedules_8760!$F2724,Clg_StPt_Sch_EZ!$C$3:$I$3,0)),"F","C")</f>
        <v>25.555555555555554</v>
      </c>
      <c r="K2724" s="34">
        <f>CONVERT(INDEX(Clg_StPt_Sch_EZ!$C$31:$I$54,MATCH(Schedules_8760!$C2724,Clg_StPt_Sch_EZ!$B$31:$B$54,0),MATCH(Schedules_8760!$F2724,Clg_StPt_Sch_EZ!$C$30:$I$30,0)),"F","C")</f>
        <v>25</v>
      </c>
      <c r="L2724" s="34">
        <f>CONVERT(INDEX(DHW_StPt_Sch_EZ!$C$4:$I$27,MATCH(Schedules_8760!$C2724,DHW_StPt_Sch_EZ!$B$4:$B$27,0),MATCH(Schedules_8760!$F2724,DHW_StPt_Sch_EZ!$C$3:$I$3,0)),"F","C")</f>
        <v>53.333333333333329</v>
      </c>
      <c r="M2724" s="34">
        <f>CONVERT(INDEX(DHW_StPt_Sch_EZ!$C$31:$I$54,MATCH(Schedules_8760!$C2724,DHW_StPt_Sch_EZ!$B$31:$B$54,0),MATCH(Schedules_8760!$F2724,DHW_StPt_Sch_EZ!$C$30:$I$30,0)),"F","C")</f>
        <v>53.333333333333329</v>
      </c>
      <c r="N2724" s="12"/>
      <c r="O2724" s="12"/>
      <c r="P2724" s="12"/>
    </row>
    <row r="2725" spans="1:16" x14ac:dyDescent="0.25">
      <c r="A2725" s="35">
        <v>2724</v>
      </c>
      <c r="B2725" s="89">
        <v>114.4583333333333</v>
      </c>
      <c r="C2725" s="35">
        <f t="shared" si="210"/>
        <v>12</v>
      </c>
      <c r="D2725" s="35">
        <f t="shared" si="213"/>
        <v>114</v>
      </c>
      <c r="E2725" s="35">
        <f t="shared" si="214"/>
        <v>2</v>
      </c>
      <c r="F2725" s="35" t="str">
        <f t="shared" si="211"/>
        <v>Monday</v>
      </c>
      <c r="G2725" s="35">
        <f t="shared" si="212"/>
        <v>4</v>
      </c>
      <c r="H2725" s="34">
        <f>CONVERT(INDEX(Htg_StPt_Sch_EZ!$C$4:$I$27,MATCH(Schedules_8760!$C2725,Htg_StPt_Sch_EZ!$B$4:$B$27,0),MATCH(Schedules_8760!$F2725,Htg_StPt_Sch_EZ!$C$3:$I$3,0)),"F","C")</f>
        <v>20.555555555555554</v>
      </c>
      <c r="I2725" s="34">
        <f>CONVERT(INDEX(Htg_StPt_Sch_EZ!$C$31:$I$54,MATCH(Schedules_8760!$C2725,Htg_StPt_Sch_EZ!$B$31:$B$54,0),MATCH(Schedules_8760!$F2725,Htg_StPt_Sch_EZ!$C$30:$I$30,0)),"F","C")</f>
        <v>19.444444444444443</v>
      </c>
      <c r="J2725" s="34">
        <f>CONVERT(INDEX(Clg_StPt_Sch_EZ!$C$4:$I$27,MATCH(Schedules_8760!$C2725,Clg_StPt_Sch_EZ!$B$4:$B$27,0),MATCH(Schedules_8760!$F2725,Clg_StPt_Sch_EZ!$C$3:$I$3,0)),"F","C")</f>
        <v>25.555555555555554</v>
      </c>
      <c r="K2725" s="34">
        <f>CONVERT(INDEX(Clg_StPt_Sch_EZ!$C$31:$I$54,MATCH(Schedules_8760!$C2725,Clg_StPt_Sch_EZ!$B$31:$B$54,0),MATCH(Schedules_8760!$F2725,Clg_StPt_Sch_EZ!$C$30:$I$30,0)),"F","C")</f>
        <v>25</v>
      </c>
      <c r="L2725" s="34">
        <f>CONVERT(INDEX(DHW_StPt_Sch_EZ!$C$4:$I$27,MATCH(Schedules_8760!$C2725,DHW_StPt_Sch_EZ!$B$4:$B$27,0),MATCH(Schedules_8760!$F2725,DHW_StPt_Sch_EZ!$C$3:$I$3,0)),"F","C")</f>
        <v>53.333333333333329</v>
      </c>
      <c r="M2725" s="34">
        <f>CONVERT(INDEX(DHW_StPt_Sch_EZ!$C$31:$I$54,MATCH(Schedules_8760!$C2725,DHW_StPt_Sch_EZ!$B$31:$B$54,0),MATCH(Schedules_8760!$F2725,DHW_StPt_Sch_EZ!$C$30:$I$30,0)),"F","C")</f>
        <v>53.333333333333329</v>
      </c>
      <c r="N2725" s="12"/>
      <c r="O2725" s="12"/>
      <c r="P2725" s="12"/>
    </row>
    <row r="2726" spans="1:16" x14ac:dyDescent="0.25">
      <c r="A2726" s="35">
        <v>2725</v>
      </c>
      <c r="B2726" s="89">
        <v>114.5</v>
      </c>
      <c r="C2726" s="35">
        <f t="shared" si="210"/>
        <v>13</v>
      </c>
      <c r="D2726" s="35">
        <f t="shared" si="213"/>
        <v>114</v>
      </c>
      <c r="E2726" s="35">
        <f t="shared" si="214"/>
        <v>2</v>
      </c>
      <c r="F2726" s="35" t="str">
        <f t="shared" si="211"/>
        <v>Monday</v>
      </c>
      <c r="G2726" s="35">
        <f t="shared" si="212"/>
        <v>4</v>
      </c>
      <c r="H2726" s="34">
        <f>CONVERT(INDEX(Htg_StPt_Sch_EZ!$C$4:$I$27,MATCH(Schedules_8760!$C2726,Htg_StPt_Sch_EZ!$B$4:$B$27,0),MATCH(Schedules_8760!$F2726,Htg_StPt_Sch_EZ!$C$3:$I$3,0)),"F","C")</f>
        <v>20.555555555555554</v>
      </c>
      <c r="I2726" s="34">
        <f>CONVERT(INDEX(Htg_StPt_Sch_EZ!$C$31:$I$54,MATCH(Schedules_8760!$C2726,Htg_StPt_Sch_EZ!$B$31:$B$54,0),MATCH(Schedules_8760!$F2726,Htg_StPt_Sch_EZ!$C$30:$I$30,0)),"F","C")</f>
        <v>19.444444444444443</v>
      </c>
      <c r="J2726" s="34">
        <f>CONVERT(INDEX(Clg_StPt_Sch_EZ!$C$4:$I$27,MATCH(Schedules_8760!$C2726,Clg_StPt_Sch_EZ!$B$4:$B$27,0),MATCH(Schedules_8760!$F2726,Clg_StPt_Sch_EZ!$C$3:$I$3,0)),"F","C")</f>
        <v>25.555555555555554</v>
      </c>
      <c r="K2726" s="34">
        <f>CONVERT(INDEX(Clg_StPt_Sch_EZ!$C$31:$I$54,MATCH(Schedules_8760!$C2726,Clg_StPt_Sch_EZ!$B$31:$B$54,0),MATCH(Schedules_8760!$F2726,Clg_StPt_Sch_EZ!$C$30:$I$30,0)),"F","C")</f>
        <v>25</v>
      </c>
      <c r="L2726" s="34">
        <f>CONVERT(INDEX(DHW_StPt_Sch_EZ!$C$4:$I$27,MATCH(Schedules_8760!$C2726,DHW_StPt_Sch_EZ!$B$4:$B$27,0),MATCH(Schedules_8760!$F2726,DHW_StPt_Sch_EZ!$C$3:$I$3,0)),"F","C")</f>
        <v>53.333333333333329</v>
      </c>
      <c r="M2726" s="34">
        <f>CONVERT(INDEX(DHW_StPt_Sch_EZ!$C$31:$I$54,MATCH(Schedules_8760!$C2726,DHW_StPt_Sch_EZ!$B$31:$B$54,0),MATCH(Schedules_8760!$F2726,DHW_StPt_Sch_EZ!$C$30:$I$30,0)),"F","C")</f>
        <v>53.333333333333329</v>
      </c>
      <c r="N2726" s="12"/>
      <c r="O2726" s="12"/>
      <c r="P2726" s="12"/>
    </row>
    <row r="2727" spans="1:16" x14ac:dyDescent="0.25">
      <c r="A2727" s="35">
        <v>2726</v>
      </c>
      <c r="B2727" s="89">
        <v>114.5416666666667</v>
      </c>
      <c r="C2727" s="35">
        <f t="shared" si="210"/>
        <v>14</v>
      </c>
      <c r="D2727" s="35">
        <f t="shared" si="213"/>
        <v>114</v>
      </c>
      <c r="E2727" s="35">
        <f t="shared" si="214"/>
        <v>2</v>
      </c>
      <c r="F2727" s="35" t="str">
        <f t="shared" si="211"/>
        <v>Monday</v>
      </c>
      <c r="G2727" s="35">
        <f t="shared" si="212"/>
        <v>4</v>
      </c>
      <c r="H2727" s="34">
        <f>CONVERT(INDEX(Htg_StPt_Sch_EZ!$C$4:$I$27,MATCH(Schedules_8760!$C2727,Htg_StPt_Sch_EZ!$B$4:$B$27,0),MATCH(Schedules_8760!$F2727,Htg_StPt_Sch_EZ!$C$3:$I$3,0)),"F","C")</f>
        <v>20.555555555555554</v>
      </c>
      <c r="I2727" s="34">
        <f>CONVERT(INDEX(Htg_StPt_Sch_EZ!$C$31:$I$54,MATCH(Schedules_8760!$C2727,Htg_StPt_Sch_EZ!$B$31:$B$54,0),MATCH(Schedules_8760!$F2727,Htg_StPt_Sch_EZ!$C$30:$I$30,0)),"F","C")</f>
        <v>19.444444444444443</v>
      </c>
      <c r="J2727" s="34">
        <f>CONVERT(INDEX(Clg_StPt_Sch_EZ!$C$4:$I$27,MATCH(Schedules_8760!$C2727,Clg_StPt_Sch_EZ!$B$4:$B$27,0),MATCH(Schedules_8760!$F2727,Clg_StPt_Sch_EZ!$C$3:$I$3,0)),"F","C")</f>
        <v>25.555555555555554</v>
      </c>
      <c r="K2727" s="34">
        <f>CONVERT(INDEX(Clg_StPt_Sch_EZ!$C$31:$I$54,MATCH(Schedules_8760!$C2727,Clg_StPt_Sch_EZ!$B$31:$B$54,0),MATCH(Schedules_8760!$F2727,Clg_StPt_Sch_EZ!$C$30:$I$30,0)),"F","C")</f>
        <v>25</v>
      </c>
      <c r="L2727" s="34">
        <f>CONVERT(INDEX(DHW_StPt_Sch_EZ!$C$4:$I$27,MATCH(Schedules_8760!$C2727,DHW_StPt_Sch_EZ!$B$4:$B$27,0),MATCH(Schedules_8760!$F2727,DHW_StPt_Sch_EZ!$C$3:$I$3,0)),"F","C")</f>
        <v>53.333333333333329</v>
      </c>
      <c r="M2727" s="34">
        <f>CONVERT(INDEX(DHW_StPt_Sch_EZ!$C$31:$I$54,MATCH(Schedules_8760!$C2727,DHW_StPt_Sch_EZ!$B$31:$B$54,0),MATCH(Schedules_8760!$F2727,DHW_StPt_Sch_EZ!$C$30:$I$30,0)),"F","C")</f>
        <v>53.333333333333329</v>
      </c>
      <c r="N2727" s="12"/>
      <c r="O2727" s="12"/>
      <c r="P2727" s="12"/>
    </row>
    <row r="2728" spans="1:16" x14ac:dyDescent="0.25">
      <c r="A2728" s="35">
        <v>2727</v>
      </c>
      <c r="B2728" s="89">
        <v>114.5833333333333</v>
      </c>
      <c r="C2728" s="35">
        <f t="shared" si="210"/>
        <v>15</v>
      </c>
      <c r="D2728" s="35">
        <f t="shared" si="213"/>
        <v>114</v>
      </c>
      <c r="E2728" s="35">
        <f t="shared" si="214"/>
        <v>2</v>
      </c>
      <c r="F2728" s="35" t="str">
        <f t="shared" si="211"/>
        <v>Monday</v>
      </c>
      <c r="G2728" s="35">
        <f t="shared" si="212"/>
        <v>4</v>
      </c>
      <c r="H2728" s="34">
        <f>CONVERT(INDEX(Htg_StPt_Sch_EZ!$C$4:$I$27,MATCH(Schedules_8760!$C2728,Htg_StPt_Sch_EZ!$B$4:$B$27,0),MATCH(Schedules_8760!$F2728,Htg_StPt_Sch_EZ!$C$3:$I$3,0)),"F","C")</f>
        <v>20.555555555555554</v>
      </c>
      <c r="I2728" s="34">
        <f>CONVERT(INDEX(Htg_StPt_Sch_EZ!$C$31:$I$54,MATCH(Schedules_8760!$C2728,Htg_StPt_Sch_EZ!$B$31:$B$54,0),MATCH(Schedules_8760!$F2728,Htg_StPt_Sch_EZ!$C$30:$I$30,0)),"F","C")</f>
        <v>21.111111111111111</v>
      </c>
      <c r="J2728" s="34">
        <f>CONVERT(INDEX(Clg_StPt_Sch_EZ!$C$4:$I$27,MATCH(Schedules_8760!$C2728,Clg_StPt_Sch_EZ!$B$4:$B$27,0),MATCH(Schedules_8760!$F2728,Clg_StPt_Sch_EZ!$C$3:$I$3,0)),"F","C")</f>
        <v>25.555555555555554</v>
      </c>
      <c r="K2728" s="34">
        <f>CONVERT(INDEX(Clg_StPt_Sch_EZ!$C$31:$I$54,MATCH(Schedules_8760!$C2728,Clg_StPt_Sch_EZ!$B$31:$B$54,0),MATCH(Schedules_8760!$F2728,Clg_StPt_Sch_EZ!$C$30:$I$30,0)),"F","C")</f>
        <v>25</v>
      </c>
      <c r="L2728" s="34">
        <f>CONVERT(INDEX(DHW_StPt_Sch_EZ!$C$4:$I$27,MATCH(Schedules_8760!$C2728,DHW_StPt_Sch_EZ!$B$4:$B$27,0),MATCH(Schedules_8760!$F2728,DHW_StPt_Sch_EZ!$C$3:$I$3,0)),"F","C")</f>
        <v>53.333333333333329</v>
      </c>
      <c r="M2728" s="34">
        <f>CONVERT(INDEX(DHW_StPt_Sch_EZ!$C$31:$I$54,MATCH(Schedules_8760!$C2728,DHW_StPt_Sch_EZ!$B$31:$B$54,0),MATCH(Schedules_8760!$F2728,DHW_StPt_Sch_EZ!$C$30:$I$30,0)),"F","C")</f>
        <v>53.333333333333329</v>
      </c>
      <c r="N2728" s="12"/>
      <c r="O2728" s="12"/>
      <c r="P2728" s="12"/>
    </row>
    <row r="2729" spans="1:16" x14ac:dyDescent="0.25">
      <c r="A2729" s="35">
        <v>2728</v>
      </c>
      <c r="B2729" s="89">
        <v>114.625</v>
      </c>
      <c r="C2729" s="35">
        <f t="shared" si="210"/>
        <v>16</v>
      </c>
      <c r="D2729" s="35">
        <f t="shared" si="213"/>
        <v>114</v>
      </c>
      <c r="E2729" s="35">
        <f t="shared" si="214"/>
        <v>2</v>
      </c>
      <c r="F2729" s="35" t="str">
        <f t="shared" si="211"/>
        <v>Monday</v>
      </c>
      <c r="G2729" s="35">
        <f t="shared" si="212"/>
        <v>4</v>
      </c>
      <c r="H2729" s="34">
        <f>CONVERT(INDEX(Htg_StPt_Sch_EZ!$C$4:$I$27,MATCH(Schedules_8760!$C2729,Htg_StPt_Sch_EZ!$B$4:$B$27,0),MATCH(Schedules_8760!$F2729,Htg_StPt_Sch_EZ!$C$3:$I$3,0)),"F","C")</f>
        <v>20.555555555555554</v>
      </c>
      <c r="I2729" s="34">
        <f>CONVERT(INDEX(Htg_StPt_Sch_EZ!$C$31:$I$54,MATCH(Schedules_8760!$C2729,Htg_StPt_Sch_EZ!$B$31:$B$54,0),MATCH(Schedules_8760!$F2729,Htg_StPt_Sch_EZ!$C$30:$I$30,0)),"F","C")</f>
        <v>21.111111111111111</v>
      </c>
      <c r="J2729" s="34">
        <f>CONVERT(INDEX(Clg_StPt_Sch_EZ!$C$4:$I$27,MATCH(Schedules_8760!$C2729,Clg_StPt_Sch_EZ!$B$4:$B$27,0),MATCH(Schedules_8760!$F2729,Clg_StPt_Sch_EZ!$C$3:$I$3,0)),"F","C")</f>
        <v>25.555555555555554</v>
      </c>
      <c r="K2729" s="34">
        <f>CONVERT(INDEX(Clg_StPt_Sch_EZ!$C$31:$I$54,MATCH(Schedules_8760!$C2729,Clg_StPt_Sch_EZ!$B$31:$B$54,0),MATCH(Schedules_8760!$F2729,Clg_StPt_Sch_EZ!$C$30:$I$30,0)),"F","C")</f>
        <v>25</v>
      </c>
      <c r="L2729" s="34">
        <f>CONVERT(INDEX(DHW_StPt_Sch_EZ!$C$4:$I$27,MATCH(Schedules_8760!$C2729,DHW_StPt_Sch_EZ!$B$4:$B$27,0),MATCH(Schedules_8760!$F2729,DHW_StPt_Sch_EZ!$C$3:$I$3,0)),"F","C")</f>
        <v>53.333333333333329</v>
      </c>
      <c r="M2729" s="34">
        <f>CONVERT(INDEX(DHW_StPt_Sch_EZ!$C$31:$I$54,MATCH(Schedules_8760!$C2729,DHW_StPt_Sch_EZ!$B$31:$B$54,0),MATCH(Schedules_8760!$F2729,DHW_StPt_Sch_EZ!$C$30:$I$30,0)),"F","C")</f>
        <v>53.333333333333329</v>
      </c>
      <c r="N2729" s="12"/>
      <c r="O2729" s="12"/>
      <c r="P2729" s="12"/>
    </row>
    <row r="2730" spans="1:16" x14ac:dyDescent="0.25">
      <c r="A2730" s="35">
        <v>2729</v>
      </c>
      <c r="B2730" s="89">
        <v>114.6666666666667</v>
      </c>
      <c r="C2730" s="35">
        <f t="shared" si="210"/>
        <v>17</v>
      </c>
      <c r="D2730" s="35">
        <f t="shared" si="213"/>
        <v>114</v>
      </c>
      <c r="E2730" s="35">
        <f t="shared" si="214"/>
        <v>2</v>
      </c>
      <c r="F2730" s="35" t="str">
        <f t="shared" si="211"/>
        <v>Monday</v>
      </c>
      <c r="G2730" s="35">
        <f t="shared" si="212"/>
        <v>4</v>
      </c>
      <c r="H2730" s="34">
        <f>CONVERT(INDEX(Htg_StPt_Sch_EZ!$C$4:$I$27,MATCH(Schedules_8760!$C2730,Htg_StPt_Sch_EZ!$B$4:$B$27,0),MATCH(Schedules_8760!$F2730,Htg_StPt_Sch_EZ!$C$3:$I$3,0)),"F","C")</f>
        <v>20.555555555555554</v>
      </c>
      <c r="I2730" s="34">
        <f>CONVERT(INDEX(Htg_StPt_Sch_EZ!$C$31:$I$54,MATCH(Schedules_8760!$C2730,Htg_StPt_Sch_EZ!$B$31:$B$54,0),MATCH(Schedules_8760!$F2730,Htg_StPt_Sch_EZ!$C$30:$I$30,0)),"F","C")</f>
        <v>17.777777777777779</v>
      </c>
      <c r="J2730" s="34">
        <f>CONVERT(INDEX(Clg_StPt_Sch_EZ!$C$4:$I$27,MATCH(Schedules_8760!$C2730,Clg_StPt_Sch_EZ!$B$4:$B$27,0),MATCH(Schedules_8760!$F2730,Clg_StPt_Sch_EZ!$C$3:$I$3,0)),"F","C")</f>
        <v>25.555555555555554</v>
      </c>
      <c r="K2730" s="34">
        <f>CONVERT(INDEX(Clg_StPt_Sch_EZ!$C$31:$I$54,MATCH(Schedules_8760!$C2730,Clg_StPt_Sch_EZ!$B$31:$B$54,0),MATCH(Schedules_8760!$F2730,Clg_StPt_Sch_EZ!$C$30:$I$30,0)),"F","C")</f>
        <v>25</v>
      </c>
      <c r="L2730" s="34">
        <f>CONVERT(INDEX(DHW_StPt_Sch_EZ!$C$4:$I$27,MATCH(Schedules_8760!$C2730,DHW_StPt_Sch_EZ!$B$4:$B$27,0),MATCH(Schedules_8760!$F2730,DHW_StPt_Sch_EZ!$C$3:$I$3,0)),"F","C")</f>
        <v>53.333333333333329</v>
      </c>
      <c r="M2730" s="34">
        <f>CONVERT(INDEX(DHW_StPt_Sch_EZ!$C$31:$I$54,MATCH(Schedules_8760!$C2730,DHW_StPt_Sch_EZ!$B$31:$B$54,0),MATCH(Schedules_8760!$F2730,DHW_StPt_Sch_EZ!$C$30:$I$30,0)),"F","C")</f>
        <v>53.333333333333329</v>
      </c>
      <c r="N2730" s="12"/>
      <c r="O2730" s="12"/>
      <c r="P2730" s="12"/>
    </row>
    <row r="2731" spans="1:16" x14ac:dyDescent="0.25">
      <c r="A2731" s="35">
        <v>2730</v>
      </c>
      <c r="B2731" s="89">
        <v>114.7083333333333</v>
      </c>
      <c r="C2731" s="35">
        <f t="shared" si="210"/>
        <v>18</v>
      </c>
      <c r="D2731" s="35">
        <f t="shared" si="213"/>
        <v>114</v>
      </c>
      <c r="E2731" s="35">
        <f t="shared" si="214"/>
        <v>2</v>
      </c>
      <c r="F2731" s="35" t="str">
        <f t="shared" si="211"/>
        <v>Monday</v>
      </c>
      <c r="G2731" s="35">
        <f t="shared" si="212"/>
        <v>4</v>
      </c>
      <c r="H2731" s="34">
        <f>CONVERT(INDEX(Htg_StPt_Sch_EZ!$C$4:$I$27,MATCH(Schedules_8760!$C2731,Htg_StPt_Sch_EZ!$B$4:$B$27,0),MATCH(Schedules_8760!$F2731,Htg_StPt_Sch_EZ!$C$3:$I$3,0)),"F","C")</f>
        <v>20.555555555555554</v>
      </c>
      <c r="I2731" s="34">
        <f>CONVERT(INDEX(Htg_StPt_Sch_EZ!$C$31:$I$54,MATCH(Schedules_8760!$C2731,Htg_StPt_Sch_EZ!$B$31:$B$54,0),MATCH(Schedules_8760!$F2731,Htg_StPt_Sch_EZ!$C$30:$I$30,0)),"F","C")</f>
        <v>17.777777777777779</v>
      </c>
      <c r="J2731" s="34">
        <f>CONVERT(INDEX(Clg_StPt_Sch_EZ!$C$4:$I$27,MATCH(Schedules_8760!$C2731,Clg_StPt_Sch_EZ!$B$4:$B$27,0),MATCH(Schedules_8760!$F2731,Clg_StPt_Sch_EZ!$C$3:$I$3,0)),"F","C")</f>
        <v>25.555555555555554</v>
      </c>
      <c r="K2731" s="34">
        <f>CONVERT(INDEX(Clg_StPt_Sch_EZ!$C$31:$I$54,MATCH(Schedules_8760!$C2731,Clg_StPt_Sch_EZ!$B$31:$B$54,0),MATCH(Schedules_8760!$F2731,Clg_StPt_Sch_EZ!$C$30:$I$30,0)),"F","C")</f>
        <v>28.333333333333332</v>
      </c>
      <c r="L2731" s="34">
        <f>CONVERT(INDEX(DHW_StPt_Sch_EZ!$C$4:$I$27,MATCH(Schedules_8760!$C2731,DHW_StPt_Sch_EZ!$B$4:$B$27,0),MATCH(Schedules_8760!$F2731,DHW_StPt_Sch_EZ!$C$3:$I$3,0)),"F","C")</f>
        <v>53.333333333333329</v>
      </c>
      <c r="M2731" s="34">
        <f>CONVERT(INDEX(DHW_StPt_Sch_EZ!$C$31:$I$54,MATCH(Schedules_8760!$C2731,DHW_StPt_Sch_EZ!$B$31:$B$54,0),MATCH(Schedules_8760!$F2731,DHW_StPt_Sch_EZ!$C$30:$I$30,0)),"F","C")</f>
        <v>53.333333333333329</v>
      </c>
      <c r="N2731" s="12"/>
      <c r="O2731" s="12"/>
      <c r="P2731" s="12"/>
    </row>
    <row r="2732" spans="1:16" x14ac:dyDescent="0.25">
      <c r="A2732" s="35">
        <v>2731</v>
      </c>
      <c r="B2732" s="89">
        <v>114.75</v>
      </c>
      <c r="C2732" s="35">
        <f t="shared" si="210"/>
        <v>19</v>
      </c>
      <c r="D2732" s="35">
        <f t="shared" si="213"/>
        <v>114</v>
      </c>
      <c r="E2732" s="35">
        <f t="shared" si="214"/>
        <v>2</v>
      </c>
      <c r="F2732" s="35" t="str">
        <f t="shared" si="211"/>
        <v>Monday</v>
      </c>
      <c r="G2732" s="35">
        <f t="shared" si="212"/>
        <v>4</v>
      </c>
      <c r="H2732" s="34">
        <f>CONVERT(INDEX(Htg_StPt_Sch_EZ!$C$4:$I$27,MATCH(Schedules_8760!$C2732,Htg_StPt_Sch_EZ!$B$4:$B$27,0),MATCH(Schedules_8760!$F2732,Htg_StPt_Sch_EZ!$C$3:$I$3,0)),"F","C")</f>
        <v>20.555555555555554</v>
      </c>
      <c r="I2732" s="34">
        <f>CONVERT(INDEX(Htg_StPt_Sch_EZ!$C$31:$I$54,MATCH(Schedules_8760!$C2732,Htg_StPt_Sch_EZ!$B$31:$B$54,0),MATCH(Schedules_8760!$F2732,Htg_StPt_Sch_EZ!$C$30:$I$30,0)),"F","C")</f>
        <v>18.333333333333332</v>
      </c>
      <c r="J2732" s="34">
        <f>CONVERT(INDEX(Clg_StPt_Sch_EZ!$C$4:$I$27,MATCH(Schedules_8760!$C2732,Clg_StPt_Sch_EZ!$B$4:$B$27,0),MATCH(Schedules_8760!$F2732,Clg_StPt_Sch_EZ!$C$3:$I$3,0)),"F","C")</f>
        <v>25.555555555555554</v>
      </c>
      <c r="K2732" s="34">
        <f>CONVERT(INDEX(Clg_StPt_Sch_EZ!$C$31:$I$54,MATCH(Schedules_8760!$C2732,Clg_StPt_Sch_EZ!$B$31:$B$54,0),MATCH(Schedules_8760!$F2732,Clg_StPt_Sch_EZ!$C$30:$I$30,0)),"F","C")</f>
        <v>28.333333333333332</v>
      </c>
      <c r="L2732" s="34">
        <f>CONVERT(INDEX(DHW_StPt_Sch_EZ!$C$4:$I$27,MATCH(Schedules_8760!$C2732,DHW_StPt_Sch_EZ!$B$4:$B$27,0),MATCH(Schedules_8760!$F2732,DHW_StPt_Sch_EZ!$C$3:$I$3,0)),"F","C")</f>
        <v>53.333333333333329</v>
      </c>
      <c r="M2732" s="34">
        <f>CONVERT(INDEX(DHW_StPt_Sch_EZ!$C$31:$I$54,MATCH(Schedules_8760!$C2732,DHW_StPt_Sch_EZ!$B$31:$B$54,0),MATCH(Schedules_8760!$F2732,DHW_StPt_Sch_EZ!$C$30:$I$30,0)),"F","C")</f>
        <v>53.333333333333329</v>
      </c>
      <c r="N2732" s="12"/>
      <c r="O2732" s="12"/>
      <c r="P2732" s="12"/>
    </row>
    <row r="2733" spans="1:16" x14ac:dyDescent="0.25">
      <c r="A2733" s="35">
        <v>2732</v>
      </c>
      <c r="B2733" s="89">
        <v>114.7916666666667</v>
      </c>
      <c r="C2733" s="35">
        <f t="shared" si="210"/>
        <v>20</v>
      </c>
      <c r="D2733" s="35">
        <f t="shared" si="213"/>
        <v>114</v>
      </c>
      <c r="E2733" s="35">
        <f t="shared" si="214"/>
        <v>2</v>
      </c>
      <c r="F2733" s="35" t="str">
        <f t="shared" si="211"/>
        <v>Monday</v>
      </c>
      <c r="G2733" s="35">
        <f t="shared" si="212"/>
        <v>4</v>
      </c>
      <c r="H2733" s="34">
        <f>CONVERT(INDEX(Htg_StPt_Sch_EZ!$C$4:$I$27,MATCH(Schedules_8760!$C2733,Htg_StPt_Sch_EZ!$B$4:$B$27,0),MATCH(Schedules_8760!$F2733,Htg_StPt_Sch_EZ!$C$3:$I$3,0)),"F","C")</f>
        <v>20.555555555555554</v>
      </c>
      <c r="I2733" s="34">
        <f>CONVERT(INDEX(Htg_StPt_Sch_EZ!$C$31:$I$54,MATCH(Schedules_8760!$C2733,Htg_StPt_Sch_EZ!$B$31:$B$54,0),MATCH(Schedules_8760!$F2733,Htg_StPt_Sch_EZ!$C$30:$I$30,0)),"F","C")</f>
        <v>18.888888888888889</v>
      </c>
      <c r="J2733" s="34">
        <f>CONVERT(INDEX(Clg_StPt_Sch_EZ!$C$4:$I$27,MATCH(Schedules_8760!$C2733,Clg_StPt_Sch_EZ!$B$4:$B$27,0),MATCH(Schedules_8760!$F2733,Clg_StPt_Sch_EZ!$C$3:$I$3,0)),"F","C")</f>
        <v>25.555555555555554</v>
      </c>
      <c r="K2733" s="34">
        <f>CONVERT(INDEX(Clg_StPt_Sch_EZ!$C$31:$I$54,MATCH(Schedules_8760!$C2733,Clg_StPt_Sch_EZ!$B$31:$B$54,0),MATCH(Schedules_8760!$F2733,Clg_StPt_Sch_EZ!$C$30:$I$30,0)),"F","C")</f>
        <v>28.333333333333332</v>
      </c>
      <c r="L2733" s="34">
        <f>CONVERT(INDEX(DHW_StPt_Sch_EZ!$C$4:$I$27,MATCH(Schedules_8760!$C2733,DHW_StPt_Sch_EZ!$B$4:$B$27,0),MATCH(Schedules_8760!$F2733,DHW_StPt_Sch_EZ!$C$3:$I$3,0)),"F","C")</f>
        <v>53.333333333333329</v>
      </c>
      <c r="M2733" s="34">
        <f>CONVERT(INDEX(DHW_StPt_Sch_EZ!$C$31:$I$54,MATCH(Schedules_8760!$C2733,DHW_StPt_Sch_EZ!$B$31:$B$54,0),MATCH(Schedules_8760!$F2733,DHW_StPt_Sch_EZ!$C$30:$I$30,0)),"F","C")</f>
        <v>53.333333333333329</v>
      </c>
      <c r="N2733" s="12"/>
      <c r="O2733" s="12"/>
      <c r="P2733" s="12"/>
    </row>
    <row r="2734" spans="1:16" x14ac:dyDescent="0.25">
      <c r="A2734" s="35">
        <v>2733</v>
      </c>
      <c r="B2734" s="89">
        <v>114.8333333333333</v>
      </c>
      <c r="C2734" s="35">
        <f t="shared" si="210"/>
        <v>21</v>
      </c>
      <c r="D2734" s="35">
        <f t="shared" si="213"/>
        <v>114</v>
      </c>
      <c r="E2734" s="35">
        <f t="shared" si="214"/>
        <v>2</v>
      </c>
      <c r="F2734" s="35" t="str">
        <f t="shared" si="211"/>
        <v>Monday</v>
      </c>
      <c r="G2734" s="35">
        <f t="shared" si="212"/>
        <v>4</v>
      </c>
      <c r="H2734" s="34">
        <f>CONVERT(INDEX(Htg_StPt_Sch_EZ!$C$4:$I$27,MATCH(Schedules_8760!$C2734,Htg_StPt_Sch_EZ!$B$4:$B$27,0),MATCH(Schedules_8760!$F2734,Htg_StPt_Sch_EZ!$C$3:$I$3,0)),"F","C")</f>
        <v>20.555555555555554</v>
      </c>
      <c r="I2734" s="34">
        <f>CONVERT(INDEX(Htg_StPt_Sch_EZ!$C$31:$I$54,MATCH(Schedules_8760!$C2734,Htg_StPt_Sch_EZ!$B$31:$B$54,0),MATCH(Schedules_8760!$F2734,Htg_StPt_Sch_EZ!$C$30:$I$30,0)),"F","C")</f>
        <v>19.444444444444443</v>
      </c>
      <c r="J2734" s="34">
        <f>CONVERT(INDEX(Clg_StPt_Sch_EZ!$C$4:$I$27,MATCH(Schedules_8760!$C2734,Clg_StPt_Sch_EZ!$B$4:$B$27,0),MATCH(Schedules_8760!$F2734,Clg_StPt_Sch_EZ!$C$3:$I$3,0)),"F","C")</f>
        <v>25.555555555555554</v>
      </c>
      <c r="K2734" s="34">
        <f>CONVERT(INDEX(Clg_StPt_Sch_EZ!$C$31:$I$54,MATCH(Schedules_8760!$C2734,Clg_StPt_Sch_EZ!$B$31:$B$54,0),MATCH(Schedules_8760!$F2734,Clg_StPt_Sch_EZ!$C$30:$I$30,0)),"F","C")</f>
        <v>28.333333333333332</v>
      </c>
      <c r="L2734" s="34">
        <f>CONVERT(INDEX(DHW_StPt_Sch_EZ!$C$4:$I$27,MATCH(Schedules_8760!$C2734,DHW_StPt_Sch_EZ!$B$4:$B$27,0),MATCH(Schedules_8760!$F2734,DHW_StPt_Sch_EZ!$C$3:$I$3,0)),"F","C")</f>
        <v>53.333333333333329</v>
      </c>
      <c r="M2734" s="34">
        <f>CONVERT(INDEX(DHW_StPt_Sch_EZ!$C$31:$I$54,MATCH(Schedules_8760!$C2734,DHW_StPt_Sch_EZ!$B$31:$B$54,0),MATCH(Schedules_8760!$F2734,DHW_StPt_Sch_EZ!$C$30:$I$30,0)),"F","C")</f>
        <v>53.333333333333329</v>
      </c>
      <c r="N2734" s="12"/>
      <c r="O2734" s="12"/>
      <c r="P2734" s="12"/>
    </row>
    <row r="2735" spans="1:16" x14ac:dyDescent="0.25">
      <c r="A2735" s="35">
        <v>2734</v>
      </c>
      <c r="B2735" s="89">
        <v>114.875</v>
      </c>
      <c r="C2735" s="35">
        <f t="shared" si="210"/>
        <v>22</v>
      </c>
      <c r="D2735" s="35">
        <f t="shared" si="213"/>
        <v>114</v>
      </c>
      <c r="E2735" s="35">
        <f t="shared" si="214"/>
        <v>2</v>
      </c>
      <c r="F2735" s="35" t="str">
        <f t="shared" si="211"/>
        <v>Monday</v>
      </c>
      <c r="G2735" s="35">
        <f t="shared" si="212"/>
        <v>4</v>
      </c>
      <c r="H2735" s="34">
        <f>CONVERT(INDEX(Htg_StPt_Sch_EZ!$C$4:$I$27,MATCH(Schedules_8760!$C2735,Htg_StPt_Sch_EZ!$B$4:$B$27,0),MATCH(Schedules_8760!$F2735,Htg_StPt_Sch_EZ!$C$3:$I$3,0)),"F","C")</f>
        <v>20.555555555555554</v>
      </c>
      <c r="I2735" s="34">
        <f>CONVERT(INDEX(Htg_StPt_Sch_EZ!$C$31:$I$54,MATCH(Schedules_8760!$C2735,Htg_StPt_Sch_EZ!$B$31:$B$54,0),MATCH(Schedules_8760!$F2735,Htg_StPt_Sch_EZ!$C$30:$I$30,0)),"F","C")</f>
        <v>19.444444444444443</v>
      </c>
      <c r="J2735" s="34">
        <f>CONVERT(INDEX(Clg_StPt_Sch_EZ!$C$4:$I$27,MATCH(Schedules_8760!$C2735,Clg_StPt_Sch_EZ!$B$4:$B$27,0),MATCH(Schedules_8760!$F2735,Clg_StPt_Sch_EZ!$C$3:$I$3,0)),"F","C")</f>
        <v>25.555555555555554</v>
      </c>
      <c r="K2735" s="34">
        <f>CONVERT(INDEX(Clg_StPt_Sch_EZ!$C$31:$I$54,MATCH(Schedules_8760!$C2735,Clg_StPt_Sch_EZ!$B$31:$B$54,0),MATCH(Schedules_8760!$F2735,Clg_StPt_Sch_EZ!$C$30:$I$30,0)),"F","C")</f>
        <v>28.333333333333332</v>
      </c>
      <c r="L2735" s="34">
        <f>CONVERT(INDEX(DHW_StPt_Sch_EZ!$C$4:$I$27,MATCH(Schedules_8760!$C2735,DHW_StPt_Sch_EZ!$B$4:$B$27,0),MATCH(Schedules_8760!$F2735,DHW_StPt_Sch_EZ!$C$3:$I$3,0)),"F","C")</f>
        <v>53.333333333333329</v>
      </c>
      <c r="M2735" s="34">
        <f>CONVERT(INDEX(DHW_StPt_Sch_EZ!$C$31:$I$54,MATCH(Schedules_8760!$C2735,DHW_StPt_Sch_EZ!$B$31:$B$54,0),MATCH(Schedules_8760!$F2735,DHW_StPt_Sch_EZ!$C$30:$I$30,0)),"F","C")</f>
        <v>53.333333333333329</v>
      </c>
      <c r="N2735" s="12"/>
      <c r="O2735" s="12"/>
      <c r="P2735" s="12"/>
    </row>
    <row r="2736" spans="1:16" x14ac:dyDescent="0.25">
      <c r="A2736" s="35">
        <v>2735</v>
      </c>
      <c r="B2736" s="89">
        <v>114.9166666666667</v>
      </c>
      <c r="C2736" s="35">
        <f t="shared" si="210"/>
        <v>23</v>
      </c>
      <c r="D2736" s="35">
        <f t="shared" si="213"/>
        <v>114</v>
      </c>
      <c r="E2736" s="35">
        <f t="shared" si="214"/>
        <v>2</v>
      </c>
      <c r="F2736" s="35" t="str">
        <f t="shared" si="211"/>
        <v>Monday</v>
      </c>
      <c r="G2736" s="35">
        <f t="shared" si="212"/>
        <v>4</v>
      </c>
      <c r="H2736" s="34">
        <f>CONVERT(INDEX(Htg_StPt_Sch_EZ!$C$4:$I$27,MATCH(Schedules_8760!$C2736,Htg_StPt_Sch_EZ!$B$4:$B$27,0),MATCH(Schedules_8760!$F2736,Htg_StPt_Sch_EZ!$C$3:$I$3,0)),"F","C")</f>
        <v>20.555555555555554</v>
      </c>
      <c r="I2736" s="34">
        <f>CONVERT(INDEX(Htg_StPt_Sch_EZ!$C$31:$I$54,MATCH(Schedules_8760!$C2736,Htg_StPt_Sch_EZ!$B$31:$B$54,0),MATCH(Schedules_8760!$F2736,Htg_StPt_Sch_EZ!$C$30:$I$30,0)),"F","C")</f>
        <v>19.444444444444443</v>
      </c>
      <c r="J2736" s="34">
        <f>CONVERT(INDEX(Clg_StPt_Sch_EZ!$C$4:$I$27,MATCH(Schedules_8760!$C2736,Clg_StPt_Sch_EZ!$B$4:$B$27,0),MATCH(Schedules_8760!$F2736,Clg_StPt_Sch_EZ!$C$3:$I$3,0)),"F","C")</f>
        <v>25.555555555555554</v>
      </c>
      <c r="K2736" s="34">
        <f>CONVERT(INDEX(Clg_StPt_Sch_EZ!$C$31:$I$54,MATCH(Schedules_8760!$C2736,Clg_StPt_Sch_EZ!$B$31:$B$54,0),MATCH(Schedules_8760!$F2736,Clg_StPt_Sch_EZ!$C$30:$I$30,0)),"F","C")</f>
        <v>28.333333333333332</v>
      </c>
      <c r="L2736" s="34">
        <f>CONVERT(INDEX(DHW_StPt_Sch_EZ!$C$4:$I$27,MATCH(Schedules_8760!$C2736,DHW_StPt_Sch_EZ!$B$4:$B$27,0),MATCH(Schedules_8760!$F2736,DHW_StPt_Sch_EZ!$C$3:$I$3,0)),"F","C")</f>
        <v>53.333333333333329</v>
      </c>
      <c r="M2736" s="34">
        <f>CONVERT(INDEX(DHW_StPt_Sch_EZ!$C$31:$I$54,MATCH(Schedules_8760!$C2736,DHW_StPt_Sch_EZ!$B$31:$B$54,0),MATCH(Schedules_8760!$F2736,DHW_StPt_Sch_EZ!$C$30:$I$30,0)),"F","C")</f>
        <v>53.333333333333329</v>
      </c>
      <c r="N2736" s="12"/>
      <c r="O2736" s="12"/>
      <c r="P2736" s="12"/>
    </row>
    <row r="2737" spans="1:16" x14ac:dyDescent="0.25">
      <c r="A2737" s="35">
        <v>2736</v>
      </c>
      <c r="B2737" s="89">
        <v>114.9583333333333</v>
      </c>
      <c r="C2737" s="35">
        <f t="shared" si="210"/>
        <v>24</v>
      </c>
      <c r="D2737" s="35">
        <f t="shared" si="213"/>
        <v>114</v>
      </c>
      <c r="E2737" s="35">
        <f t="shared" si="214"/>
        <v>2</v>
      </c>
      <c r="F2737" s="35" t="str">
        <f t="shared" si="211"/>
        <v>Monday</v>
      </c>
      <c r="G2737" s="35">
        <f t="shared" si="212"/>
        <v>4</v>
      </c>
      <c r="H2737" s="34">
        <f>CONVERT(INDEX(Htg_StPt_Sch_EZ!$C$4:$I$27,MATCH(Schedules_8760!$C2737,Htg_StPt_Sch_EZ!$B$4:$B$27,0),MATCH(Schedules_8760!$F2737,Htg_StPt_Sch_EZ!$C$3:$I$3,0)),"F","C")</f>
        <v>20.555555555555554</v>
      </c>
      <c r="I2737" s="34">
        <f>CONVERT(INDEX(Htg_StPt_Sch_EZ!$C$31:$I$54,MATCH(Schedules_8760!$C2737,Htg_StPt_Sch_EZ!$B$31:$B$54,0),MATCH(Schedules_8760!$F2737,Htg_StPt_Sch_EZ!$C$30:$I$30,0)),"F","C")</f>
        <v>19.444444444444443</v>
      </c>
      <c r="J2737" s="34">
        <f>CONVERT(INDEX(Clg_StPt_Sch_EZ!$C$4:$I$27,MATCH(Schedules_8760!$C2737,Clg_StPt_Sch_EZ!$B$4:$B$27,0),MATCH(Schedules_8760!$F2737,Clg_StPt_Sch_EZ!$C$3:$I$3,0)),"F","C")</f>
        <v>25.555555555555554</v>
      </c>
      <c r="K2737" s="34">
        <f>CONVERT(INDEX(Clg_StPt_Sch_EZ!$C$31:$I$54,MATCH(Schedules_8760!$C2737,Clg_StPt_Sch_EZ!$B$31:$B$54,0),MATCH(Schedules_8760!$F2737,Clg_StPt_Sch_EZ!$C$30:$I$30,0)),"F","C")</f>
        <v>28.333333333333332</v>
      </c>
      <c r="L2737" s="34">
        <f>CONVERT(INDEX(DHW_StPt_Sch_EZ!$C$4:$I$27,MATCH(Schedules_8760!$C2737,DHW_StPt_Sch_EZ!$B$4:$B$27,0),MATCH(Schedules_8760!$F2737,DHW_StPt_Sch_EZ!$C$3:$I$3,0)),"F","C")</f>
        <v>53.333333333333329</v>
      </c>
      <c r="M2737" s="34">
        <f>CONVERT(INDEX(DHW_StPt_Sch_EZ!$C$31:$I$54,MATCH(Schedules_8760!$C2737,DHW_StPt_Sch_EZ!$B$31:$B$54,0),MATCH(Schedules_8760!$F2737,DHW_StPt_Sch_EZ!$C$30:$I$30,0)),"F","C")</f>
        <v>53.333333333333329</v>
      </c>
      <c r="N2737" s="12"/>
      <c r="O2737" s="12"/>
      <c r="P2737" s="12"/>
    </row>
    <row r="2738" spans="1:16" x14ac:dyDescent="0.25">
      <c r="A2738" s="35">
        <v>2737</v>
      </c>
      <c r="B2738" s="89">
        <v>115</v>
      </c>
      <c r="C2738" s="35">
        <f t="shared" si="210"/>
        <v>1</v>
      </c>
      <c r="D2738" s="35">
        <f t="shared" si="213"/>
        <v>115</v>
      </c>
      <c r="E2738" s="35">
        <f t="shared" si="214"/>
        <v>3</v>
      </c>
      <c r="F2738" s="35" t="str">
        <f t="shared" si="211"/>
        <v>Tuesday</v>
      </c>
      <c r="G2738" s="35">
        <f t="shared" si="212"/>
        <v>4</v>
      </c>
      <c r="H2738" s="34">
        <f>CONVERT(INDEX(Htg_StPt_Sch_EZ!$C$4:$I$27,MATCH(Schedules_8760!$C2738,Htg_StPt_Sch_EZ!$B$4:$B$27,0),MATCH(Schedules_8760!$F2738,Htg_StPt_Sch_EZ!$C$3:$I$3,0)),"F","C")</f>
        <v>20.555555555555554</v>
      </c>
      <c r="I2738" s="34">
        <f>CONVERT(INDEX(Htg_StPt_Sch_EZ!$C$31:$I$54,MATCH(Schedules_8760!$C2738,Htg_StPt_Sch_EZ!$B$31:$B$54,0),MATCH(Schedules_8760!$F2738,Htg_StPt_Sch_EZ!$C$30:$I$30,0)),"F","C")</f>
        <v>19.444444444444443</v>
      </c>
      <c r="J2738" s="34">
        <f>CONVERT(INDEX(Clg_StPt_Sch_EZ!$C$4:$I$27,MATCH(Schedules_8760!$C2738,Clg_StPt_Sch_EZ!$B$4:$B$27,0),MATCH(Schedules_8760!$F2738,Clg_StPt_Sch_EZ!$C$3:$I$3,0)),"F","C")</f>
        <v>25.555555555555554</v>
      </c>
      <c r="K2738" s="34">
        <f>CONVERT(INDEX(Clg_StPt_Sch_EZ!$C$31:$I$54,MATCH(Schedules_8760!$C2738,Clg_StPt_Sch_EZ!$B$31:$B$54,0),MATCH(Schedules_8760!$F2738,Clg_StPt_Sch_EZ!$C$30:$I$30,0)),"F","C")</f>
        <v>28.333333333333332</v>
      </c>
      <c r="L2738" s="34">
        <f>CONVERT(INDEX(DHW_StPt_Sch_EZ!$C$4:$I$27,MATCH(Schedules_8760!$C2738,DHW_StPt_Sch_EZ!$B$4:$B$27,0),MATCH(Schedules_8760!$F2738,DHW_StPt_Sch_EZ!$C$3:$I$3,0)),"F","C")</f>
        <v>53.333333333333329</v>
      </c>
      <c r="M2738" s="34">
        <f>CONVERT(INDEX(DHW_StPt_Sch_EZ!$C$31:$I$54,MATCH(Schedules_8760!$C2738,DHW_StPt_Sch_EZ!$B$31:$B$54,0),MATCH(Schedules_8760!$F2738,DHW_StPt_Sch_EZ!$C$30:$I$30,0)),"F","C")</f>
        <v>53.333333333333329</v>
      </c>
      <c r="N2738" s="12"/>
      <c r="O2738" s="12"/>
      <c r="P2738" s="12"/>
    </row>
    <row r="2739" spans="1:16" x14ac:dyDescent="0.25">
      <c r="A2739" s="35">
        <v>2738</v>
      </c>
      <c r="B2739" s="89">
        <v>115.0416666666667</v>
      </c>
      <c r="C2739" s="35">
        <f t="shared" si="210"/>
        <v>2</v>
      </c>
      <c r="D2739" s="35">
        <f t="shared" si="213"/>
        <v>115</v>
      </c>
      <c r="E2739" s="35">
        <f t="shared" si="214"/>
        <v>3</v>
      </c>
      <c r="F2739" s="35" t="str">
        <f t="shared" si="211"/>
        <v>Tuesday</v>
      </c>
      <c r="G2739" s="35">
        <f t="shared" si="212"/>
        <v>4</v>
      </c>
      <c r="H2739" s="34">
        <f>CONVERT(INDEX(Htg_StPt_Sch_EZ!$C$4:$I$27,MATCH(Schedules_8760!$C2739,Htg_StPt_Sch_EZ!$B$4:$B$27,0),MATCH(Schedules_8760!$F2739,Htg_StPt_Sch_EZ!$C$3:$I$3,0)),"F","C")</f>
        <v>20.555555555555554</v>
      </c>
      <c r="I2739" s="34">
        <f>CONVERT(INDEX(Htg_StPt_Sch_EZ!$C$31:$I$54,MATCH(Schedules_8760!$C2739,Htg_StPt_Sch_EZ!$B$31:$B$54,0),MATCH(Schedules_8760!$F2739,Htg_StPt_Sch_EZ!$C$30:$I$30,0)),"F","C")</f>
        <v>19.444444444444443</v>
      </c>
      <c r="J2739" s="34">
        <f>CONVERT(INDEX(Clg_StPt_Sch_EZ!$C$4:$I$27,MATCH(Schedules_8760!$C2739,Clg_StPt_Sch_EZ!$B$4:$B$27,0),MATCH(Schedules_8760!$F2739,Clg_StPt_Sch_EZ!$C$3:$I$3,0)),"F","C")</f>
        <v>25.555555555555554</v>
      </c>
      <c r="K2739" s="34">
        <f>CONVERT(INDEX(Clg_StPt_Sch_EZ!$C$31:$I$54,MATCH(Schedules_8760!$C2739,Clg_StPt_Sch_EZ!$B$31:$B$54,0),MATCH(Schedules_8760!$F2739,Clg_StPt_Sch_EZ!$C$30:$I$30,0)),"F","C")</f>
        <v>28.333333333333332</v>
      </c>
      <c r="L2739" s="34">
        <f>CONVERT(INDEX(DHW_StPt_Sch_EZ!$C$4:$I$27,MATCH(Schedules_8760!$C2739,DHW_StPt_Sch_EZ!$B$4:$B$27,0),MATCH(Schedules_8760!$F2739,DHW_StPt_Sch_EZ!$C$3:$I$3,0)),"F","C")</f>
        <v>53.333333333333329</v>
      </c>
      <c r="M2739" s="34">
        <f>CONVERT(INDEX(DHW_StPt_Sch_EZ!$C$31:$I$54,MATCH(Schedules_8760!$C2739,DHW_StPt_Sch_EZ!$B$31:$B$54,0),MATCH(Schedules_8760!$F2739,DHW_StPt_Sch_EZ!$C$30:$I$30,0)),"F","C")</f>
        <v>53.333333333333329</v>
      </c>
      <c r="N2739" s="12"/>
      <c r="O2739" s="12"/>
      <c r="P2739" s="12"/>
    </row>
    <row r="2740" spans="1:16" x14ac:dyDescent="0.25">
      <c r="A2740" s="35">
        <v>2739</v>
      </c>
      <c r="B2740" s="89">
        <v>115.0833333333333</v>
      </c>
      <c r="C2740" s="35">
        <f t="shared" si="210"/>
        <v>3</v>
      </c>
      <c r="D2740" s="35">
        <f t="shared" si="213"/>
        <v>115</v>
      </c>
      <c r="E2740" s="35">
        <f t="shared" si="214"/>
        <v>3</v>
      </c>
      <c r="F2740" s="35" t="str">
        <f t="shared" si="211"/>
        <v>Tuesday</v>
      </c>
      <c r="G2740" s="35">
        <f t="shared" si="212"/>
        <v>4</v>
      </c>
      <c r="H2740" s="34">
        <f>CONVERT(INDEX(Htg_StPt_Sch_EZ!$C$4:$I$27,MATCH(Schedules_8760!$C2740,Htg_StPt_Sch_EZ!$B$4:$B$27,0),MATCH(Schedules_8760!$F2740,Htg_StPt_Sch_EZ!$C$3:$I$3,0)),"F","C")</f>
        <v>20.555555555555554</v>
      </c>
      <c r="I2740" s="34">
        <f>CONVERT(INDEX(Htg_StPt_Sch_EZ!$C$31:$I$54,MATCH(Schedules_8760!$C2740,Htg_StPt_Sch_EZ!$B$31:$B$54,0),MATCH(Schedules_8760!$F2740,Htg_StPt_Sch_EZ!$C$30:$I$30,0)),"F","C")</f>
        <v>19.444444444444443</v>
      </c>
      <c r="J2740" s="34">
        <f>CONVERT(INDEX(Clg_StPt_Sch_EZ!$C$4:$I$27,MATCH(Schedules_8760!$C2740,Clg_StPt_Sch_EZ!$B$4:$B$27,0),MATCH(Schedules_8760!$F2740,Clg_StPt_Sch_EZ!$C$3:$I$3,0)),"F","C")</f>
        <v>25.555555555555554</v>
      </c>
      <c r="K2740" s="34">
        <f>CONVERT(INDEX(Clg_StPt_Sch_EZ!$C$31:$I$54,MATCH(Schedules_8760!$C2740,Clg_StPt_Sch_EZ!$B$31:$B$54,0),MATCH(Schedules_8760!$F2740,Clg_StPt_Sch_EZ!$C$30:$I$30,0)),"F","C")</f>
        <v>28.333333333333332</v>
      </c>
      <c r="L2740" s="34">
        <f>CONVERT(INDEX(DHW_StPt_Sch_EZ!$C$4:$I$27,MATCH(Schedules_8760!$C2740,DHW_StPt_Sch_EZ!$B$4:$B$27,0),MATCH(Schedules_8760!$F2740,DHW_StPt_Sch_EZ!$C$3:$I$3,0)),"F","C")</f>
        <v>53.333333333333329</v>
      </c>
      <c r="M2740" s="34">
        <f>CONVERT(INDEX(DHW_StPt_Sch_EZ!$C$31:$I$54,MATCH(Schedules_8760!$C2740,DHW_StPt_Sch_EZ!$B$31:$B$54,0),MATCH(Schedules_8760!$F2740,DHW_StPt_Sch_EZ!$C$30:$I$30,0)),"F","C")</f>
        <v>53.333333333333329</v>
      </c>
      <c r="N2740" s="12"/>
      <c r="O2740" s="12"/>
      <c r="P2740" s="12"/>
    </row>
    <row r="2741" spans="1:16" x14ac:dyDescent="0.25">
      <c r="A2741" s="35">
        <v>2740</v>
      </c>
      <c r="B2741" s="89">
        <v>115.125</v>
      </c>
      <c r="C2741" s="35">
        <f t="shared" si="210"/>
        <v>4</v>
      </c>
      <c r="D2741" s="35">
        <f t="shared" si="213"/>
        <v>115</v>
      </c>
      <c r="E2741" s="35">
        <f t="shared" si="214"/>
        <v>3</v>
      </c>
      <c r="F2741" s="35" t="str">
        <f t="shared" si="211"/>
        <v>Tuesday</v>
      </c>
      <c r="G2741" s="35">
        <f t="shared" si="212"/>
        <v>4</v>
      </c>
      <c r="H2741" s="34">
        <f>CONVERT(INDEX(Htg_StPt_Sch_EZ!$C$4:$I$27,MATCH(Schedules_8760!$C2741,Htg_StPt_Sch_EZ!$B$4:$B$27,0),MATCH(Schedules_8760!$F2741,Htg_StPt_Sch_EZ!$C$3:$I$3,0)),"F","C")</f>
        <v>20.555555555555554</v>
      </c>
      <c r="I2741" s="34">
        <f>CONVERT(INDEX(Htg_StPt_Sch_EZ!$C$31:$I$54,MATCH(Schedules_8760!$C2741,Htg_StPt_Sch_EZ!$B$31:$B$54,0),MATCH(Schedules_8760!$F2741,Htg_StPt_Sch_EZ!$C$30:$I$30,0)),"F","C")</f>
        <v>19.444444444444443</v>
      </c>
      <c r="J2741" s="34">
        <f>CONVERT(INDEX(Clg_StPt_Sch_EZ!$C$4:$I$27,MATCH(Schedules_8760!$C2741,Clg_StPt_Sch_EZ!$B$4:$B$27,0),MATCH(Schedules_8760!$F2741,Clg_StPt_Sch_EZ!$C$3:$I$3,0)),"F","C")</f>
        <v>25.555555555555554</v>
      </c>
      <c r="K2741" s="34">
        <f>CONVERT(INDEX(Clg_StPt_Sch_EZ!$C$31:$I$54,MATCH(Schedules_8760!$C2741,Clg_StPt_Sch_EZ!$B$31:$B$54,0),MATCH(Schedules_8760!$F2741,Clg_StPt_Sch_EZ!$C$30:$I$30,0)),"F","C")</f>
        <v>28.333333333333332</v>
      </c>
      <c r="L2741" s="34">
        <f>CONVERT(INDEX(DHW_StPt_Sch_EZ!$C$4:$I$27,MATCH(Schedules_8760!$C2741,DHW_StPt_Sch_EZ!$B$4:$B$27,0),MATCH(Schedules_8760!$F2741,DHW_StPt_Sch_EZ!$C$3:$I$3,0)),"F","C")</f>
        <v>53.333333333333329</v>
      </c>
      <c r="M2741" s="34">
        <f>CONVERT(INDEX(DHW_StPt_Sch_EZ!$C$31:$I$54,MATCH(Schedules_8760!$C2741,DHW_StPt_Sch_EZ!$B$31:$B$54,0),MATCH(Schedules_8760!$F2741,DHW_StPt_Sch_EZ!$C$30:$I$30,0)),"F","C")</f>
        <v>53.333333333333329</v>
      </c>
      <c r="N2741" s="12"/>
      <c r="O2741" s="12"/>
      <c r="P2741" s="12"/>
    </row>
    <row r="2742" spans="1:16" x14ac:dyDescent="0.25">
      <c r="A2742" s="35">
        <v>2741</v>
      </c>
      <c r="B2742" s="89">
        <v>115.1666666666667</v>
      </c>
      <c r="C2742" s="35">
        <f t="shared" si="210"/>
        <v>5</v>
      </c>
      <c r="D2742" s="35">
        <f t="shared" si="213"/>
        <v>115</v>
      </c>
      <c r="E2742" s="35">
        <f t="shared" si="214"/>
        <v>3</v>
      </c>
      <c r="F2742" s="35" t="str">
        <f t="shared" si="211"/>
        <v>Tuesday</v>
      </c>
      <c r="G2742" s="35">
        <f t="shared" si="212"/>
        <v>4</v>
      </c>
      <c r="H2742" s="34">
        <f>CONVERT(INDEX(Htg_StPt_Sch_EZ!$C$4:$I$27,MATCH(Schedules_8760!$C2742,Htg_StPt_Sch_EZ!$B$4:$B$27,0),MATCH(Schedules_8760!$F2742,Htg_StPt_Sch_EZ!$C$3:$I$3,0)),"F","C")</f>
        <v>20.555555555555554</v>
      </c>
      <c r="I2742" s="34">
        <f>CONVERT(INDEX(Htg_StPt_Sch_EZ!$C$31:$I$54,MATCH(Schedules_8760!$C2742,Htg_StPt_Sch_EZ!$B$31:$B$54,0),MATCH(Schedules_8760!$F2742,Htg_StPt_Sch_EZ!$C$30:$I$30,0)),"F","C")</f>
        <v>19.444444444444443</v>
      </c>
      <c r="J2742" s="34">
        <f>CONVERT(INDEX(Clg_StPt_Sch_EZ!$C$4:$I$27,MATCH(Schedules_8760!$C2742,Clg_StPt_Sch_EZ!$B$4:$B$27,0),MATCH(Schedules_8760!$F2742,Clg_StPt_Sch_EZ!$C$3:$I$3,0)),"F","C")</f>
        <v>25.555555555555554</v>
      </c>
      <c r="K2742" s="34">
        <f>CONVERT(INDEX(Clg_StPt_Sch_EZ!$C$31:$I$54,MATCH(Schedules_8760!$C2742,Clg_StPt_Sch_EZ!$B$31:$B$54,0),MATCH(Schedules_8760!$F2742,Clg_StPt_Sch_EZ!$C$30:$I$30,0)),"F","C")</f>
        <v>28.333333333333332</v>
      </c>
      <c r="L2742" s="34">
        <f>CONVERT(INDEX(DHW_StPt_Sch_EZ!$C$4:$I$27,MATCH(Schedules_8760!$C2742,DHW_StPt_Sch_EZ!$B$4:$B$27,0),MATCH(Schedules_8760!$F2742,DHW_StPt_Sch_EZ!$C$3:$I$3,0)),"F","C")</f>
        <v>53.333333333333329</v>
      </c>
      <c r="M2742" s="34">
        <f>CONVERT(INDEX(DHW_StPt_Sch_EZ!$C$31:$I$54,MATCH(Schedules_8760!$C2742,DHW_StPt_Sch_EZ!$B$31:$B$54,0),MATCH(Schedules_8760!$F2742,DHW_StPt_Sch_EZ!$C$30:$I$30,0)),"F","C")</f>
        <v>53.333333333333329</v>
      </c>
      <c r="N2742" s="12"/>
      <c r="O2742" s="12"/>
      <c r="P2742" s="12"/>
    </row>
    <row r="2743" spans="1:16" x14ac:dyDescent="0.25">
      <c r="A2743" s="35">
        <v>2742</v>
      </c>
      <c r="B2743" s="89">
        <v>115.2083333333333</v>
      </c>
      <c r="C2743" s="35">
        <f t="shared" si="210"/>
        <v>6</v>
      </c>
      <c r="D2743" s="35">
        <f t="shared" si="213"/>
        <v>115</v>
      </c>
      <c r="E2743" s="35">
        <f t="shared" si="214"/>
        <v>3</v>
      </c>
      <c r="F2743" s="35" t="str">
        <f t="shared" si="211"/>
        <v>Tuesday</v>
      </c>
      <c r="G2743" s="35">
        <f t="shared" si="212"/>
        <v>4</v>
      </c>
      <c r="H2743" s="34">
        <f>CONVERT(INDEX(Htg_StPt_Sch_EZ!$C$4:$I$27,MATCH(Schedules_8760!$C2743,Htg_StPt_Sch_EZ!$B$4:$B$27,0),MATCH(Schedules_8760!$F2743,Htg_StPt_Sch_EZ!$C$3:$I$3,0)),"F","C")</f>
        <v>20.555555555555554</v>
      </c>
      <c r="I2743" s="34">
        <f>CONVERT(INDEX(Htg_StPt_Sch_EZ!$C$31:$I$54,MATCH(Schedules_8760!$C2743,Htg_StPt_Sch_EZ!$B$31:$B$54,0),MATCH(Schedules_8760!$F2743,Htg_StPt_Sch_EZ!$C$30:$I$30,0)),"F","C")</f>
        <v>19.444444444444443</v>
      </c>
      <c r="J2743" s="34">
        <f>CONVERT(INDEX(Clg_StPt_Sch_EZ!$C$4:$I$27,MATCH(Schedules_8760!$C2743,Clg_StPt_Sch_EZ!$B$4:$B$27,0),MATCH(Schedules_8760!$F2743,Clg_StPt_Sch_EZ!$C$3:$I$3,0)),"F","C")</f>
        <v>25.555555555555554</v>
      </c>
      <c r="K2743" s="34">
        <f>CONVERT(INDEX(Clg_StPt_Sch_EZ!$C$31:$I$54,MATCH(Schedules_8760!$C2743,Clg_StPt_Sch_EZ!$B$31:$B$54,0),MATCH(Schedules_8760!$F2743,Clg_StPt_Sch_EZ!$C$30:$I$30,0)),"F","C")</f>
        <v>28.333333333333332</v>
      </c>
      <c r="L2743" s="34">
        <f>CONVERT(INDEX(DHW_StPt_Sch_EZ!$C$4:$I$27,MATCH(Schedules_8760!$C2743,DHW_StPt_Sch_EZ!$B$4:$B$27,0),MATCH(Schedules_8760!$F2743,DHW_StPt_Sch_EZ!$C$3:$I$3,0)),"F","C")</f>
        <v>53.333333333333329</v>
      </c>
      <c r="M2743" s="34">
        <f>CONVERT(INDEX(DHW_StPt_Sch_EZ!$C$31:$I$54,MATCH(Schedules_8760!$C2743,DHW_StPt_Sch_EZ!$B$31:$B$54,0),MATCH(Schedules_8760!$F2743,DHW_StPt_Sch_EZ!$C$30:$I$30,0)),"F","C")</f>
        <v>53.333333333333329</v>
      </c>
      <c r="N2743" s="12"/>
      <c r="O2743" s="12"/>
      <c r="P2743" s="12"/>
    </row>
    <row r="2744" spans="1:16" x14ac:dyDescent="0.25">
      <c r="A2744" s="35">
        <v>2743</v>
      </c>
      <c r="B2744" s="89">
        <v>115.25</v>
      </c>
      <c r="C2744" s="35">
        <f t="shared" si="210"/>
        <v>7</v>
      </c>
      <c r="D2744" s="35">
        <f t="shared" si="213"/>
        <v>115</v>
      </c>
      <c r="E2744" s="35">
        <f t="shared" si="214"/>
        <v>3</v>
      </c>
      <c r="F2744" s="35" t="str">
        <f t="shared" si="211"/>
        <v>Tuesday</v>
      </c>
      <c r="G2744" s="35">
        <f t="shared" si="212"/>
        <v>4</v>
      </c>
      <c r="H2744" s="34">
        <f>CONVERT(INDEX(Htg_StPt_Sch_EZ!$C$4:$I$27,MATCH(Schedules_8760!$C2744,Htg_StPt_Sch_EZ!$B$4:$B$27,0),MATCH(Schedules_8760!$F2744,Htg_StPt_Sch_EZ!$C$3:$I$3,0)),"F","C")</f>
        <v>20.555555555555554</v>
      </c>
      <c r="I2744" s="34">
        <f>CONVERT(INDEX(Htg_StPt_Sch_EZ!$C$31:$I$54,MATCH(Schedules_8760!$C2744,Htg_StPt_Sch_EZ!$B$31:$B$54,0),MATCH(Schedules_8760!$F2744,Htg_StPt_Sch_EZ!$C$30:$I$30,0)),"F","C")</f>
        <v>19.444444444444443</v>
      </c>
      <c r="J2744" s="34">
        <f>CONVERT(INDEX(Clg_StPt_Sch_EZ!$C$4:$I$27,MATCH(Schedules_8760!$C2744,Clg_StPt_Sch_EZ!$B$4:$B$27,0),MATCH(Schedules_8760!$F2744,Clg_StPt_Sch_EZ!$C$3:$I$3,0)),"F","C")</f>
        <v>25.555555555555554</v>
      </c>
      <c r="K2744" s="34">
        <f>CONVERT(INDEX(Clg_StPt_Sch_EZ!$C$31:$I$54,MATCH(Schedules_8760!$C2744,Clg_StPt_Sch_EZ!$B$31:$B$54,0),MATCH(Schedules_8760!$F2744,Clg_StPt_Sch_EZ!$C$30:$I$30,0)),"F","C")</f>
        <v>28.333333333333332</v>
      </c>
      <c r="L2744" s="34">
        <f>CONVERT(INDEX(DHW_StPt_Sch_EZ!$C$4:$I$27,MATCH(Schedules_8760!$C2744,DHW_StPt_Sch_EZ!$B$4:$B$27,0),MATCH(Schedules_8760!$F2744,DHW_StPt_Sch_EZ!$C$3:$I$3,0)),"F","C")</f>
        <v>53.333333333333329</v>
      </c>
      <c r="M2744" s="34">
        <f>CONVERT(INDEX(DHW_StPt_Sch_EZ!$C$31:$I$54,MATCH(Schedules_8760!$C2744,DHW_StPt_Sch_EZ!$B$31:$B$54,0),MATCH(Schedules_8760!$F2744,DHW_StPt_Sch_EZ!$C$30:$I$30,0)),"F","C")</f>
        <v>53.333333333333329</v>
      </c>
      <c r="N2744" s="12"/>
      <c r="O2744" s="12"/>
      <c r="P2744" s="12"/>
    </row>
    <row r="2745" spans="1:16" x14ac:dyDescent="0.25">
      <c r="A2745" s="35">
        <v>2744</v>
      </c>
      <c r="B2745" s="89">
        <v>115.2916666666667</v>
      </c>
      <c r="C2745" s="35">
        <f t="shared" si="210"/>
        <v>8</v>
      </c>
      <c r="D2745" s="35">
        <f t="shared" si="213"/>
        <v>115</v>
      </c>
      <c r="E2745" s="35">
        <f t="shared" si="214"/>
        <v>3</v>
      </c>
      <c r="F2745" s="35" t="str">
        <f t="shared" si="211"/>
        <v>Tuesday</v>
      </c>
      <c r="G2745" s="35">
        <f t="shared" si="212"/>
        <v>4</v>
      </c>
      <c r="H2745" s="34">
        <f>CONVERT(INDEX(Htg_StPt_Sch_EZ!$C$4:$I$27,MATCH(Schedules_8760!$C2745,Htg_StPt_Sch_EZ!$B$4:$B$27,0),MATCH(Schedules_8760!$F2745,Htg_StPt_Sch_EZ!$C$3:$I$3,0)),"F","C")</f>
        <v>20.555555555555554</v>
      </c>
      <c r="I2745" s="34">
        <f>CONVERT(INDEX(Htg_StPt_Sch_EZ!$C$31:$I$54,MATCH(Schedules_8760!$C2745,Htg_StPt_Sch_EZ!$B$31:$B$54,0),MATCH(Schedules_8760!$F2745,Htg_StPt_Sch_EZ!$C$30:$I$30,0)),"F","C")</f>
        <v>19.444444444444443</v>
      </c>
      <c r="J2745" s="34">
        <f>CONVERT(INDEX(Clg_StPt_Sch_EZ!$C$4:$I$27,MATCH(Schedules_8760!$C2745,Clg_StPt_Sch_EZ!$B$4:$B$27,0),MATCH(Schedules_8760!$F2745,Clg_StPt_Sch_EZ!$C$3:$I$3,0)),"F","C")</f>
        <v>25.555555555555554</v>
      </c>
      <c r="K2745" s="34">
        <f>CONVERT(INDEX(Clg_StPt_Sch_EZ!$C$31:$I$54,MATCH(Schedules_8760!$C2745,Clg_StPt_Sch_EZ!$B$31:$B$54,0),MATCH(Schedules_8760!$F2745,Clg_StPt_Sch_EZ!$C$30:$I$30,0)),"F","C")</f>
        <v>25</v>
      </c>
      <c r="L2745" s="34">
        <f>CONVERT(INDEX(DHW_StPt_Sch_EZ!$C$4:$I$27,MATCH(Schedules_8760!$C2745,DHW_StPt_Sch_EZ!$B$4:$B$27,0),MATCH(Schedules_8760!$F2745,DHW_StPt_Sch_EZ!$C$3:$I$3,0)),"F","C")</f>
        <v>53.333333333333329</v>
      </c>
      <c r="M2745" s="34">
        <f>CONVERT(INDEX(DHW_StPt_Sch_EZ!$C$31:$I$54,MATCH(Schedules_8760!$C2745,DHW_StPt_Sch_EZ!$B$31:$B$54,0),MATCH(Schedules_8760!$F2745,DHW_StPt_Sch_EZ!$C$30:$I$30,0)),"F","C")</f>
        <v>53.333333333333329</v>
      </c>
      <c r="N2745" s="12"/>
      <c r="O2745" s="12"/>
      <c r="P2745" s="12"/>
    </row>
    <row r="2746" spans="1:16" x14ac:dyDescent="0.25">
      <c r="A2746" s="35">
        <v>2745</v>
      </c>
      <c r="B2746" s="89">
        <v>115.3333333333333</v>
      </c>
      <c r="C2746" s="35">
        <f t="shared" si="210"/>
        <v>9</v>
      </c>
      <c r="D2746" s="35">
        <f t="shared" si="213"/>
        <v>115</v>
      </c>
      <c r="E2746" s="35">
        <f t="shared" si="214"/>
        <v>3</v>
      </c>
      <c r="F2746" s="35" t="str">
        <f t="shared" si="211"/>
        <v>Tuesday</v>
      </c>
      <c r="G2746" s="35">
        <f t="shared" si="212"/>
        <v>4</v>
      </c>
      <c r="H2746" s="34">
        <f>CONVERT(INDEX(Htg_StPt_Sch_EZ!$C$4:$I$27,MATCH(Schedules_8760!$C2746,Htg_StPt_Sch_EZ!$B$4:$B$27,0),MATCH(Schedules_8760!$F2746,Htg_StPt_Sch_EZ!$C$3:$I$3,0)),"F","C")</f>
        <v>20.555555555555554</v>
      </c>
      <c r="I2746" s="34">
        <f>CONVERT(INDEX(Htg_StPt_Sch_EZ!$C$31:$I$54,MATCH(Schedules_8760!$C2746,Htg_StPt_Sch_EZ!$B$31:$B$54,0),MATCH(Schedules_8760!$F2746,Htg_StPt_Sch_EZ!$C$30:$I$30,0)),"F","C")</f>
        <v>19.444444444444443</v>
      </c>
      <c r="J2746" s="34">
        <f>CONVERT(INDEX(Clg_StPt_Sch_EZ!$C$4:$I$27,MATCH(Schedules_8760!$C2746,Clg_StPt_Sch_EZ!$B$4:$B$27,0),MATCH(Schedules_8760!$F2746,Clg_StPt_Sch_EZ!$C$3:$I$3,0)),"F","C")</f>
        <v>25.555555555555554</v>
      </c>
      <c r="K2746" s="34">
        <f>CONVERT(INDEX(Clg_StPt_Sch_EZ!$C$31:$I$54,MATCH(Schedules_8760!$C2746,Clg_StPt_Sch_EZ!$B$31:$B$54,0),MATCH(Schedules_8760!$F2746,Clg_StPt_Sch_EZ!$C$30:$I$30,0)),"F","C")</f>
        <v>25</v>
      </c>
      <c r="L2746" s="34">
        <f>CONVERT(INDEX(DHW_StPt_Sch_EZ!$C$4:$I$27,MATCH(Schedules_8760!$C2746,DHW_StPt_Sch_EZ!$B$4:$B$27,0),MATCH(Schedules_8760!$F2746,DHW_StPt_Sch_EZ!$C$3:$I$3,0)),"F","C")</f>
        <v>53.333333333333329</v>
      </c>
      <c r="M2746" s="34">
        <f>CONVERT(INDEX(DHW_StPt_Sch_EZ!$C$31:$I$54,MATCH(Schedules_8760!$C2746,DHW_StPt_Sch_EZ!$B$31:$B$54,0),MATCH(Schedules_8760!$F2746,DHW_StPt_Sch_EZ!$C$30:$I$30,0)),"F","C")</f>
        <v>53.333333333333329</v>
      </c>
      <c r="N2746" s="12"/>
      <c r="O2746" s="12"/>
      <c r="P2746" s="12"/>
    </row>
    <row r="2747" spans="1:16" x14ac:dyDescent="0.25">
      <c r="A2747" s="35">
        <v>2746</v>
      </c>
      <c r="B2747" s="89">
        <v>115.375</v>
      </c>
      <c r="C2747" s="35">
        <f t="shared" si="210"/>
        <v>10</v>
      </c>
      <c r="D2747" s="35">
        <f t="shared" si="213"/>
        <v>115</v>
      </c>
      <c r="E2747" s="35">
        <f t="shared" si="214"/>
        <v>3</v>
      </c>
      <c r="F2747" s="35" t="str">
        <f t="shared" si="211"/>
        <v>Tuesday</v>
      </c>
      <c r="G2747" s="35">
        <f t="shared" si="212"/>
        <v>4</v>
      </c>
      <c r="H2747" s="34">
        <f>CONVERT(INDEX(Htg_StPt_Sch_EZ!$C$4:$I$27,MATCH(Schedules_8760!$C2747,Htg_StPt_Sch_EZ!$B$4:$B$27,0),MATCH(Schedules_8760!$F2747,Htg_StPt_Sch_EZ!$C$3:$I$3,0)),"F","C")</f>
        <v>20.555555555555554</v>
      </c>
      <c r="I2747" s="34">
        <f>CONVERT(INDEX(Htg_StPt_Sch_EZ!$C$31:$I$54,MATCH(Schedules_8760!$C2747,Htg_StPt_Sch_EZ!$B$31:$B$54,0),MATCH(Schedules_8760!$F2747,Htg_StPt_Sch_EZ!$C$30:$I$30,0)),"F","C")</f>
        <v>19.444444444444443</v>
      </c>
      <c r="J2747" s="34">
        <f>CONVERT(INDEX(Clg_StPt_Sch_EZ!$C$4:$I$27,MATCH(Schedules_8760!$C2747,Clg_StPt_Sch_EZ!$B$4:$B$27,0),MATCH(Schedules_8760!$F2747,Clg_StPt_Sch_EZ!$C$3:$I$3,0)),"F","C")</f>
        <v>25.555555555555554</v>
      </c>
      <c r="K2747" s="34">
        <f>CONVERT(INDEX(Clg_StPt_Sch_EZ!$C$31:$I$54,MATCH(Schedules_8760!$C2747,Clg_StPt_Sch_EZ!$B$31:$B$54,0),MATCH(Schedules_8760!$F2747,Clg_StPt_Sch_EZ!$C$30:$I$30,0)),"F","C")</f>
        <v>25</v>
      </c>
      <c r="L2747" s="34">
        <f>CONVERT(INDEX(DHW_StPt_Sch_EZ!$C$4:$I$27,MATCH(Schedules_8760!$C2747,DHW_StPt_Sch_EZ!$B$4:$B$27,0),MATCH(Schedules_8760!$F2747,DHW_StPt_Sch_EZ!$C$3:$I$3,0)),"F","C")</f>
        <v>53.333333333333329</v>
      </c>
      <c r="M2747" s="34">
        <f>CONVERT(INDEX(DHW_StPt_Sch_EZ!$C$31:$I$54,MATCH(Schedules_8760!$C2747,DHW_StPt_Sch_EZ!$B$31:$B$54,0),MATCH(Schedules_8760!$F2747,DHW_StPt_Sch_EZ!$C$30:$I$30,0)),"F","C")</f>
        <v>53.333333333333329</v>
      </c>
      <c r="N2747" s="12"/>
      <c r="O2747" s="12"/>
      <c r="P2747" s="12"/>
    </row>
    <row r="2748" spans="1:16" x14ac:dyDescent="0.25">
      <c r="A2748" s="35">
        <v>2747</v>
      </c>
      <c r="B2748" s="89">
        <v>115.4166666666667</v>
      </c>
      <c r="C2748" s="35">
        <f t="shared" si="210"/>
        <v>11</v>
      </c>
      <c r="D2748" s="35">
        <f t="shared" si="213"/>
        <v>115</v>
      </c>
      <c r="E2748" s="35">
        <f t="shared" si="214"/>
        <v>3</v>
      </c>
      <c r="F2748" s="35" t="str">
        <f t="shared" si="211"/>
        <v>Tuesday</v>
      </c>
      <c r="G2748" s="35">
        <f t="shared" si="212"/>
        <v>4</v>
      </c>
      <c r="H2748" s="34">
        <f>CONVERT(INDEX(Htg_StPt_Sch_EZ!$C$4:$I$27,MATCH(Schedules_8760!$C2748,Htg_StPt_Sch_EZ!$B$4:$B$27,0),MATCH(Schedules_8760!$F2748,Htg_StPt_Sch_EZ!$C$3:$I$3,0)),"F","C")</f>
        <v>20.555555555555554</v>
      </c>
      <c r="I2748" s="34">
        <f>CONVERT(INDEX(Htg_StPt_Sch_EZ!$C$31:$I$54,MATCH(Schedules_8760!$C2748,Htg_StPt_Sch_EZ!$B$31:$B$54,0),MATCH(Schedules_8760!$F2748,Htg_StPt_Sch_EZ!$C$30:$I$30,0)),"F","C")</f>
        <v>19.444444444444443</v>
      </c>
      <c r="J2748" s="34">
        <f>CONVERT(INDEX(Clg_StPt_Sch_EZ!$C$4:$I$27,MATCH(Schedules_8760!$C2748,Clg_StPt_Sch_EZ!$B$4:$B$27,0),MATCH(Schedules_8760!$F2748,Clg_StPt_Sch_EZ!$C$3:$I$3,0)),"F","C")</f>
        <v>25.555555555555554</v>
      </c>
      <c r="K2748" s="34">
        <f>CONVERT(INDEX(Clg_StPt_Sch_EZ!$C$31:$I$54,MATCH(Schedules_8760!$C2748,Clg_StPt_Sch_EZ!$B$31:$B$54,0),MATCH(Schedules_8760!$F2748,Clg_StPt_Sch_EZ!$C$30:$I$30,0)),"F","C")</f>
        <v>25</v>
      </c>
      <c r="L2748" s="34">
        <f>CONVERT(INDEX(DHW_StPt_Sch_EZ!$C$4:$I$27,MATCH(Schedules_8760!$C2748,DHW_StPt_Sch_EZ!$B$4:$B$27,0),MATCH(Schedules_8760!$F2748,DHW_StPt_Sch_EZ!$C$3:$I$3,0)),"F","C")</f>
        <v>53.333333333333329</v>
      </c>
      <c r="M2748" s="34">
        <f>CONVERT(INDEX(DHW_StPt_Sch_EZ!$C$31:$I$54,MATCH(Schedules_8760!$C2748,DHW_StPt_Sch_EZ!$B$31:$B$54,0),MATCH(Schedules_8760!$F2748,DHW_StPt_Sch_EZ!$C$30:$I$30,0)),"F","C")</f>
        <v>53.333333333333329</v>
      </c>
      <c r="N2748" s="12"/>
      <c r="O2748" s="12"/>
      <c r="P2748" s="12"/>
    </row>
    <row r="2749" spans="1:16" x14ac:dyDescent="0.25">
      <c r="A2749" s="35">
        <v>2748</v>
      </c>
      <c r="B2749" s="89">
        <v>115.4583333333333</v>
      </c>
      <c r="C2749" s="35">
        <f t="shared" si="210"/>
        <v>12</v>
      </c>
      <c r="D2749" s="35">
        <f t="shared" si="213"/>
        <v>115</v>
      </c>
      <c r="E2749" s="35">
        <f t="shared" si="214"/>
        <v>3</v>
      </c>
      <c r="F2749" s="35" t="str">
        <f t="shared" si="211"/>
        <v>Tuesday</v>
      </c>
      <c r="G2749" s="35">
        <f t="shared" si="212"/>
        <v>4</v>
      </c>
      <c r="H2749" s="34">
        <f>CONVERT(INDEX(Htg_StPt_Sch_EZ!$C$4:$I$27,MATCH(Schedules_8760!$C2749,Htg_StPt_Sch_EZ!$B$4:$B$27,0),MATCH(Schedules_8760!$F2749,Htg_StPt_Sch_EZ!$C$3:$I$3,0)),"F","C")</f>
        <v>20.555555555555554</v>
      </c>
      <c r="I2749" s="34">
        <f>CONVERT(INDEX(Htg_StPt_Sch_EZ!$C$31:$I$54,MATCH(Schedules_8760!$C2749,Htg_StPt_Sch_EZ!$B$31:$B$54,0),MATCH(Schedules_8760!$F2749,Htg_StPt_Sch_EZ!$C$30:$I$30,0)),"F","C")</f>
        <v>19.444444444444443</v>
      </c>
      <c r="J2749" s="34">
        <f>CONVERT(INDEX(Clg_StPt_Sch_EZ!$C$4:$I$27,MATCH(Schedules_8760!$C2749,Clg_StPt_Sch_EZ!$B$4:$B$27,0),MATCH(Schedules_8760!$F2749,Clg_StPt_Sch_EZ!$C$3:$I$3,0)),"F","C")</f>
        <v>25.555555555555554</v>
      </c>
      <c r="K2749" s="34">
        <f>CONVERT(INDEX(Clg_StPt_Sch_EZ!$C$31:$I$54,MATCH(Schedules_8760!$C2749,Clg_StPt_Sch_EZ!$B$31:$B$54,0),MATCH(Schedules_8760!$F2749,Clg_StPt_Sch_EZ!$C$30:$I$30,0)),"F","C")</f>
        <v>25</v>
      </c>
      <c r="L2749" s="34">
        <f>CONVERT(INDEX(DHW_StPt_Sch_EZ!$C$4:$I$27,MATCH(Schedules_8760!$C2749,DHW_StPt_Sch_EZ!$B$4:$B$27,0),MATCH(Schedules_8760!$F2749,DHW_StPt_Sch_EZ!$C$3:$I$3,0)),"F","C")</f>
        <v>53.333333333333329</v>
      </c>
      <c r="M2749" s="34">
        <f>CONVERT(INDEX(DHW_StPt_Sch_EZ!$C$31:$I$54,MATCH(Schedules_8760!$C2749,DHW_StPt_Sch_EZ!$B$31:$B$54,0),MATCH(Schedules_8760!$F2749,DHW_StPt_Sch_EZ!$C$30:$I$30,0)),"F","C")</f>
        <v>53.333333333333329</v>
      </c>
      <c r="N2749" s="12"/>
      <c r="O2749" s="12"/>
      <c r="P2749" s="12"/>
    </row>
    <row r="2750" spans="1:16" x14ac:dyDescent="0.25">
      <c r="A2750" s="35">
        <v>2749</v>
      </c>
      <c r="B2750" s="89">
        <v>115.5</v>
      </c>
      <c r="C2750" s="35">
        <f t="shared" si="210"/>
        <v>13</v>
      </c>
      <c r="D2750" s="35">
        <f t="shared" si="213"/>
        <v>115</v>
      </c>
      <c r="E2750" s="35">
        <f t="shared" si="214"/>
        <v>3</v>
      </c>
      <c r="F2750" s="35" t="str">
        <f t="shared" si="211"/>
        <v>Tuesday</v>
      </c>
      <c r="G2750" s="35">
        <f t="shared" si="212"/>
        <v>4</v>
      </c>
      <c r="H2750" s="34">
        <f>CONVERT(INDEX(Htg_StPt_Sch_EZ!$C$4:$I$27,MATCH(Schedules_8760!$C2750,Htg_StPt_Sch_EZ!$B$4:$B$27,0),MATCH(Schedules_8760!$F2750,Htg_StPt_Sch_EZ!$C$3:$I$3,0)),"F","C")</f>
        <v>20.555555555555554</v>
      </c>
      <c r="I2750" s="34">
        <f>CONVERT(INDEX(Htg_StPt_Sch_EZ!$C$31:$I$54,MATCH(Schedules_8760!$C2750,Htg_StPt_Sch_EZ!$B$31:$B$54,0),MATCH(Schedules_8760!$F2750,Htg_StPt_Sch_EZ!$C$30:$I$30,0)),"F","C")</f>
        <v>19.444444444444443</v>
      </c>
      <c r="J2750" s="34">
        <f>CONVERT(INDEX(Clg_StPt_Sch_EZ!$C$4:$I$27,MATCH(Schedules_8760!$C2750,Clg_StPt_Sch_EZ!$B$4:$B$27,0),MATCH(Schedules_8760!$F2750,Clg_StPt_Sch_EZ!$C$3:$I$3,0)),"F","C")</f>
        <v>25.555555555555554</v>
      </c>
      <c r="K2750" s="34">
        <f>CONVERT(INDEX(Clg_StPt_Sch_EZ!$C$31:$I$54,MATCH(Schedules_8760!$C2750,Clg_StPt_Sch_EZ!$B$31:$B$54,0),MATCH(Schedules_8760!$F2750,Clg_StPt_Sch_EZ!$C$30:$I$30,0)),"F","C")</f>
        <v>25</v>
      </c>
      <c r="L2750" s="34">
        <f>CONVERT(INDEX(DHW_StPt_Sch_EZ!$C$4:$I$27,MATCH(Schedules_8760!$C2750,DHW_StPt_Sch_EZ!$B$4:$B$27,0),MATCH(Schedules_8760!$F2750,DHW_StPt_Sch_EZ!$C$3:$I$3,0)),"F","C")</f>
        <v>53.333333333333329</v>
      </c>
      <c r="M2750" s="34">
        <f>CONVERT(INDEX(DHW_StPt_Sch_EZ!$C$31:$I$54,MATCH(Schedules_8760!$C2750,DHW_StPt_Sch_EZ!$B$31:$B$54,0),MATCH(Schedules_8760!$F2750,DHW_StPt_Sch_EZ!$C$30:$I$30,0)),"F","C")</f>
        <v>53.333333333333329</v>
      </c>
      <c r="N2750" s="12"/>
      <c r="O2750" s="12"/>
      <c r="P2750" s="12"/>
    </row>
    <row r="2751" spans="1:16" x14ac:dyDescent="0.25">
      <c r="A2751" s="35">
        <v>2750</v>
      </c>
      <c r="B2751" s="89">
        <v>115.5416666666667</v>
      </c>
      <c r="C2751" s="35">
        <f t="shared" si="210"/>
        <v>14</v>
      </c>
      <c r="D2751" s="35">
        <f t="shared" si="213"/>
        <v>115</v>
      </c>
      <c r="E2751" s="35">
        <f t="shared" si="214"/>
        <v>3</v>
      </c>
      <c r="F2751" s="35" t="str">
        <f t="shared" si="211"/>
        <v>Tuesday</v>
      </c>
      <c r="G2751" s="35">
        <f t="shared" si="212"/>
        <v>4</v>
      </c>
      <c r="H2751" s="34">
        <f>CONVERT(INDEX(Htg_StPt_Sch_EZ!$C$4:$I$27,MATCH(Schedules_8760!$C2751,Htg_StPt_Sch_EZ!$B$4:$B$27,0),MATCH(Schedules_8760!$F2751,Htg_StPt_Sch_EZ!$C$3:$I$3,0)),"F","C")</f>
        <v>20.555555555555554</v>
      </c>
      <c r="I2751" s="34">
        <f>CONVERT(INDEX(Htg_StPt_Sch_EZ!$C$31:$I$54,MATCH(Schedules_8760!$C2751,Htg_StPt_Sch_EZ!$B$31:$B$54,0),MATCH(Schedules_8760!$F2751,Htg_StPt_Sch_EZ!$C$30:$I$30,0)),"F","C")</f>
        <v>19.444444444444443</v>
      </c>
      <c r="J2751" s="34">
        <f>CONVERT(INDEX(Clg_StPt_Sch_EZ!$C$4:$I$27,MATCH(Schedules_8760!$C2751,Clg_StPt_Sch_EZ!$B$4:$B$27,0),MATCH(Schedules_8760!$F2751,Clg_StPt_Sch_EZ!$C$3:$I$3,0)),"F","C")</f>
        <v>25.555555555555554</v>
      </c>
      <c r="K2751" s="34">
        <f>CONVERT(INDEX(Clg_StPt_Sch_EZ!$C$31:$I$54,MATCH(Schedules_8760!$C2751,Clg_StPt_Sch_EZ!$B$31:$B$54,0),MATCH(Schedules_8760!$F2751,Clg_StPt_Sch_EZ!$C$30:$I$30,0)),"F","C")</f>
        <v>25</v>
      </c>
      <c r="L2751" s="34">
        <f>CONVERT(INDEX(DHW_StPt_Sch_EZ!$C$4:$I$27,MATCH(Schedules_8760!$C2751,DHW_StPt_Sch_EZ!$B$4:$B$27,0),MATCH(Schedules_8760!$F2751,DHW_StPt_Sch_EZ!$C$3:$I$3,0)),"F","C")</f>
        <v>53.333333333333329</v>
      </c>
      <c r="M2751" s="34">
        <f>CONVERT(INDEX(DHW_StPt_Sch_EZ!$C$31:$I$54,MATCH(Schedules_8760!$C2751,DHW_StPt_Sch_EZ!$B$31:$B$54,0),MATCH(Schedules_8760!$F2751,DHW_StPt_Sch_EZ!$C$30:$I$30,0)),"F","C")</f>
        <v>53.333333333333329</v>
      </c>
      <c r="N2751" s="12"/>
      <c r="O2751" s="12"/>
      <c r="P2751" s="12"/>
    </row>
    <row r="2752" spans="1:16" x14ac:dyDescent="0.25">
      <c r="A2752" s="35">
        <v>2751</v>
      </c>
      <c r="B2752" s="89">
        <v>115.5833333333333</v>
      </c>
      <c r="C2752" s="35">
        <f t="shared" si="210"/>
        <v>15</v>
      </c>
      <c r="D2752" s="35">
        <f t="shared" si="213"/>
        <v>115</v>
      </c>
      <c r="E2752" s="35">
        <f t="shared" si="214"/>
        <v>3</v>
      </c>
      <c r="F2752" s="35" t="str">
        <f t="shared" si="211"/>
        <v>Tuesday</v>
      </c>
      <c r="G2752" s="35">
        <f t="shared" si="212"/>
        <v>4</v>
      </c>
      <c r="H2752" s="34">
        <f>CONVERT(INDEX(Htg_StPt_Sch_EZ!$C$4:$I$27,MATCH(Schedules_8760!$C2752,Htg_StPt_Sch_EZ!$B$4:$B$27,0),MATCH(Schedules_8760!$F2752,Htg_StPt_Sch_EZ!$C$3:$I$3,0)),"F","C")</f>
        <v>20.555555555555554</v>
      </c>
      <c r="I2752" s="34">
        <f>CONVERT(INDEX(Htg_StPt_Sch_EZ!$C$31:$I$54,MATCH(Schedules_8760!$C2752,Htg_StPt_Sch_EZ!$B$31:$B$54,0),MATCH(Schedules_8760!$F2752,Htg_StPt_Sch_EZ!$C$30:$I$30,0)),"F","C")</f>
        <v>21.111111111111111</v>
      </c>
      <c r="J2752" s="34">
        <f>CONVERT(INDEX(Clg_StPt_Sch_EZ!$C$4:$I$27,MATCH(Schedules_8760!$C2752,Clg_StPt_Sch_EZ!$B$4:$B$27,0),MATCH(Schedules_8760!$F2752,Clg_StPt_Sch_EZ!$C$3:$I$3,0)),"F","C")</f>
        <v>25.555555555555554</v>
      </c>
      <c r="K2752" s="34">
        <f>CONVERT(INDEX(Clg_StPt_Sch_EZ!$C$31:$I$54,MATCH(Schedules_8760!$C2752,Clg_StPt_Sch_EZ!$B$31:$B$54,0),MATCH(Schedules_8760!$F2752,Clg_StPt_Sch_EZ!$C$30:$I$30,0)),"F","C")</f>
        <v>25</v>
      </c>
      <c r="L2752" s="34">
        <f>CONVERT(INDEX(DHW_StPt_Sch_EZ!$C$4:$I$27,MATCH(Schedules_8760!$C2752,DHW_StPt_Sch_EZ!$B$4:$B$27,0),MATCH(Schedules_8760!$F2752,DHW_StPt_Sch_EZ!$C$3:$I$3,0)),"F","C")</f>
        <v>53.333333333333329</v>
      </c>
      <c r="M2752" s="34">
        <f>CONVERT(INDEX(DHW_StPt_Sch_EZ!$C$31:$I$54,MATCH(Schedules_8760!$C2752,DHW_StPt_Sch_EZ!$B$31:$B$54,0),MATCH(Schedules_8760!$F2752,DHW_StPt_Sch_EZ!$C$30:$I$30,0)),"F","C")</f>
        <v>53.333333333333329</v>
      </c>
      <c r="N2752" s="12"/>
      <c r="O2752" s="12"/>
      <c r="P2752" s="12"/>
    </row>
    <row r="2753" spans="1:16" x14ac:dyDescent="0.25">
      <c r="A2753" s="35">
        <v>2752</v>
      </c>
      <c r="B2753" s="89">
        <v>115.625</v>
      </c>
      <c r="C2753" s="35">
        <f t="shared" si="210"/>
        <v>16</v>
      </c>
      <c r="D2753" s="35">
        <f t="shared" si="213"/>
        <v>115</v>
      </c>
      <c r="E2753" s="35">
        <f t="shared" si="214"/>
        <v>3</v>
      </c>
      <c r="F2753" s="35" t="str">
        <f t="shared" si="211"/>
        <v>Tuesday</v>
      </c>
      <c r="G2753" s="35">
        <f t="shared" si="212"/>
        <v>4</v>
      </c>
      <c r="H2753" s="34">
        <f>CONVERT(INDEX(Htg_StPt_Sch_EZ!$C$4:$I$27,MATCH(Schedules_8760!$C2753,Htg_StPt_Sch_EZ!$B$4:$B$27,0),MATCH(Schedules_8760!$F2753,Htg_StPt_Sch_EZ!$C$3:$I$3,0)),"F","C")</f>
        <v>20.555555555555554</v>
      </c>
      <c r="I2753" s="34">
        <f>CONVERT(INDEX(Htg_StPt_Sch_EZ!$C$31:$I$54,MATCH(Schedules_8760!$C2753,Htg_StPt_Sch_EZ!$B$31:$B$54,0),MATCH(Schedules_8760!$F2753,Htg_StPt_Sch_EZ!$C$30:$I$30,0)),"F","C")</f>
        <v>21.111111111111111</v>
      </c>
      <c r="J2753" s="34">
        <f>CONVERT(INDEX(Clg_StPt_Sch_EZ!$C$4:$I$27,MATCH(Schedules_8760!$C2753,Clg_StPt_Sch_EZ!$B$4:$B$27,0),MATCH(Schedules_8760!$F2753,Clg_StPt_Sch_EZ!$C$3:$I$3,0)),"F","C")</f>
        <v>25.555555555555554</v>
      </c>
      <c r="K2753" s="34">
        <f>CONVERT(INDEX(Clg_StPt_Sch_EZ!$C$31:$I$54,MATCH(Schedules_8760!$C2753,Clg_StPt_Sch_EZ!$B$31:$B$54,0),MATCH(Schedules_8760!$F2753,Clg_StPt_Sch_EZ!$C$30:$I$30,0)),"F","C")</f>
        <v>25</v>
      </c>
      <c r="L2753" s="34">
        <f>CONVERT(INDEX(DHW_StPt_Sch_EZ!$C$4:$I$27,MATCH(Schedules_8760!$C2753,DHW_StPt_Sch_EZ!$B$4:$B$27,0),MATCH(Schedules_8760!$F2753,DHW_StPt_Sch_EZ!$C$3:$I$3,0)),"F","C")</f>
        <v>53.333333333333329</v>
      </c>
      <c r="M2753" s="34">
        <f>CONVERT(INDEX(DHW_StPt_Sch_EZ!$C$31:$I$54,MATCH(Schedules_8760!$C2753,DHW_StPt_Sch_EZ!$B$31:$B$54,0),MATCH(Schedules_8760!$F2753,DHW_StPt_Sch_EZ!$C$30:$I$30,0)),"F","C")</f>
        <v>53.333333333333329</v>
      </c>
      <c r="N2753" s="12"/>
      <c r="O2753" s="12"/>
      <c r="P2753" s="12"/>
    </row>
    <row r="2754" spans="1:16" x14ac:dyDescent="0.25">
      <c r="A2754" s="35">
        <v>2753</v>
      </c>
      <c r="B2754" s="89">
        <v>115.6666666666667</v>
      </c>
      <c r="C2754" s="35">
        <f t="shared" ref="C2754:C2817" si="215">HOUR(B2754)+1</f>
        <v>17</v>
      </c>
      <c r="D2754" s="35">
        <f t="shared" si="213"/>
        <v>115</v>
      </c>
      <c r="E2754" s="35">
        <f t="shared" si="214"/>
        <v>3</v>
      </c>
      <c r="F2754" s="35" t="str">
        <f t="shared" ref="F2754:F2817" si="216">IF(E2754=1,"Sunday",IF(E2754=2,"Monday",IF(E2754=3,"Tuesday",IF(E2754=4,"Wednesday",IF(E2754=5,"Thursday",IF(E2754=6,"Friday","Saturday"))))))</f>
        <v>Tuesday</v>
      </c>
      <c r="G2754" s="35">
        <f t="shared" ref="G2754:G2817" si="217">MONTH(B2754)</f>
        <v>4</v>
      </c>
      <c r="H2754" s="34">
        <f>CONVERT(INDEX(Htg_StPt_Sch_EZ!$C$4:$I$27,MATCH(Schedules_8760!$C2754,Htg_StPt_Sch_EZ!$B$4:$B$27,0),MATCH(Schedules_8760!$F2754,Htg_StPt_Sch_EZ!$C$3:$I$3,0)),"F","C")</f>
        <v>20.555555555555554</v>
      </c>
      <c r="I2754" s="34">
        <f>CONVERT(INDEX(Htg_StPt_Sch_EZ!$C$31:$I$54,MATCH(Schedules_8760!$C2754,Htg_StPt_Sch_EZ!$B$31:$B$54,0),MATCH(Schedules_8760!$F2754,Htg_StPt_Sch_EZ!$C$30:$I$30,0)),"F","C")</f>
        <v>17.777777777777779</v>
      </c>
      <c r="J2754" s="34">
        <f>CONVERT(INDEX(Clg_StPt_Sch_EZ!$C$4:$I$27,MATCH(Schedules_8760!$C2754,Clg_StPt_Sch_EZ!$B$4:$B$27,0),MATCH(Schedules_8760!$F2754,Clg_StPt_Sch_EZ!$C$3:$I$3,0)),"F","C")</f>
        <v>25.555555555555554</v>
      </c>
      <c r="K2754" s="34">
        <f>CONVERT(INDEX(Clg_StPt_Sch_EZ!$C$31:$I$54,MATCH(Schedules_8760!$C2754,Clg_StPt_Sch_EZ!$B$31:$B$54,0),MATCH(Schedules_8760!$F2754,Clg_StPt_Sch_EZ!$C$30:$I$30,0)),"F","C")</f>
        <v>25</v>
      </c>
      <c r="L2754" s="34">
        <f>CONVERT(INDEX(DHW_StPt_Sch_EZ!$C$4:$I$27,MATCH(Schedules_8760!$C2754,DHW_StPt_Sch_EZ!$B$4:$B$27,0),MATCH(Schedules_8760!$F2754,DHW_StPt_Sch_EZ!$C$3:$I$3,0)),"F","C")</f>
        <v>53.333333333333329</v>
      </c>
      <c r="M2754" s="34">
        <f>CONVERT(INDEX(DHW_StPt_Sch_EZ!$C$31:$I$54,MATCH(Schedules_8760!$C2754,DHW_StPt_Sch_EZ!$B$31:$B$54,0),MATCH(Schedules_8760!$F2754,DHW_StPt_Sch_EZ!$C$30:$I$30,0)),"F","C")</f>
        <v>53.333333333333329</v>
      </c>
      <c r="N2754" s="12"/>
      <c r="O2754" s="12"/>
      <c r="P2754" s="12"/>
    </row>
    <row r="2755" spans="1:16" x14ac:dyDescent="0.25">
      <c r="A2755" s="35">
        <v>2754</v>
      </c>
      <c r="B2755" s="89">
        <v>115.7083333333333</v>
      </c>
      <c r="C2755" s="35">
        <f t="shared" si="215"/>
        <v>18</v>
      </c>
      <c r="D2755" s="35">
        <f t="shared" ref="D2755:D2818" si="218">IF(C2755=1,D2754+1,D2754)</f>
        <v>115</v>
      </c>
      <c r="E2755" s="35">
        <f t="shared" ref="E2755:E2818" si="219">IF(AND(C2755=1,E2754=7),1,IF(C2755=1,E2754+1,E2754))</f>
        <v>3</v>
      </c>
      <c r="F2755" s="35" t="str">
        <f t="shared" si="216"/>
        <v>Tuesday</v>
      </c>
      <c r="G2755" s="35">
        <f t="shared" si="217"/>
        <v>4</v>
      </c>
      <c r="H2755" s="34">
        <f>CONVERT(INDEX(Htg_StPt_Sch_EZ!$C$4:$I$27,MATCH(Schedules_8760!$C2755,Htg_StPt_Sch_EZ!$B$4:$B$27,0),MATCH(Schedules_8760!$F2755,Htg_StPt_Sch_EZ!$C$3:$I$3,0)),"F","C")</f>
        <v>20.555555555555554</v>
      </c>
      <c r="I2755" s="34">
        <f>CONVERT(INDEX(Htg_StPt_Sch_EZ!$C$31:$I$54,MATCH(Schedules_8760!$C2755,Htg_StPt_Sch_EZ!$B$31:$B$54,0),MATCH(Schedules_8760!$F2755,Htg_StPt_Sch_EZ!$C$30:$I$30,0)),"F","C")</f>
        <v>17.777777777777779</v>
      </c>
      <c r="J2755" s="34">
        <f>CONVERT(INDEX(Clg_StPt_Sch_EZ!$C$4:$I$27,MATCH(Schedules_8760!$C2755,Clg_StPt_Sch_EZ!$B$4:$B$27,0),MATCH(Schedules_8760!$F2755,Clg_StPt_Sch_EZ!$C$3:$I$3,0)),"F","C")</f>
        <v>25.555555555555554</v>
      </c>
      <c r="K2755" s="34">
        <f>CONVERT(INDEX(Clg_StPt_Sch_EZ!$C$31:$I$54,MATCH(Schedules_8760!$C2755,Clg_StPt_Sch_EZ!$B$31:$B$54,0),MATCH(Schedules_8760!$F2755,Clg_StPt_Sch_EZ!$C$30:$I$30,0)),"F","C")</f>
        <v>28.333333333333332</v>
      </c>
      <c r="L2755" s="34">
        <f>CONVERT(INDEX(DHW_StPt_Sch_EZ!$C$4:$I$27,MATCH(Schedules_8760!$C2755,DHW_StPt_Sch_EZ!$B$4:$B$27,0),MATCH(Schedules_8760!$F2755,DHW_StPt_Sch_EZ!$C$3:$I$3,0)),"F","C")</f>
        <v>53.333333333333329</v>
      </c>
      <c r="M2755" s="34">
        <f>CONVERT(INDEX(DHW_StPt_Sch_EZ!$C$31:$I$54,MATCH(Schedules_8760!$C2755,DHW_StPt_Sch_EZ!$B$31:$B$54,0),MATCH(Schedules_8760!$F2755,DHW_StPt_Sch_EZ!$C$30:$I$30,0)),"F","C")</f>
        <v>53.333333333333329</v>
      </c>
      <c r="N2755" s="12"/>
      <c r="O2755" s="12"/>
      <c r="P2755" s="12"/>
    </row>
    <row r="2756" spans="1:16" x14ac:dyDescent="0.25">
      <c r="A2756" s="35">
        <v>2755</v>
      </c>
      <c r="B2756" s="89">
        <v>115.75</v>
      </c>
      <c r="C2756" s="35">
        <f t="shared" si="215"/>
        <v>19</v>
      </c>
      <c r="D2756" s="35">
        <f t="shared" si="218"/>
        <v>115</v>
      </c>
      <c r="E2756" s="35">
        <f t="shared" si="219"/>
        <v>3</v>
      </c>
      <c r="F2756" s="35" t="str">
        <f t="shared" si="216"/>
        <v>Tuesday</v>
      </c>
      <c r="G2756" s="35">
        <f t="shared" si="217"/>
        <v>4</v>
      </c>
      <c r="H2756" s="34">
        <f>CONVERT(INDEX(Htg_StPt_Sch_EZ!$C$4:$I$27,MATCH(Schedules_8760!$C2756,Htg_StPt_Sch_EZ!$B$4:$B$27,0),MATCH(Schedules_8760!$F2756,Htg_StPt_Sch_EZ!$C$3:$I$3,0)),"F","C")</f>
        <v>20.555555555555554</v>
      </c>
      <c r="I2756" s="34">
        <f>CONVERT(INDEX(Htg_StPt_Sch_EZ!$C$31:$I$54,MATCH(Schedules_8760!$C2756,Htg_StPt_Sch_EZ!$B$31:$B$54,0),MATCH(Schedules_8760!$F2756,Htg_StPt_Sch_EZ!$C$30:$I$30,0)),"F","C")</f>
        <v>18.333333333333332</v>
      </c>
      <c r="J2756" s="34">
        <f>CONVERT(INDEX(Clg_StPt_Sch_EZ!$C$4:$I$27,MATCH(Schedules_8760!$C2756,Clg_StPt_Sch_EZ!$B$4:$B$27,0),MATCH(Schedules_8760!$F2756,Clg_StPt_Sch_EZ!$C$3:$I$3,0)),"F","C")</f>
        <v>25.555555555555554</v>
      </c>
      <c r="K2756" s="34">
        <f>CONVERT(INDEX(Clg_StPt_Sch_EZ!$C$31:$I$54,MATCH(Schedules_8760!$C2756,Clg_StPt_Sch_EZ!$B$31:$B$54,0),MATCH(Schedules_8760!$F2756,Clg_StPt_Sch_EZ!$C$30:$I$30,0)),"F","C")</f>
        <v>28.333333333333332</v>
      </c>
      <c r="L2756" s="34">
        <f>CONVERT(INDEX(DHW_StPt_Sch_EZ!$C$4:$I$27,MATCH(Schedules_8760!$C2756,DHW_StPt_Sch_EZ!$B$4:$B$27,0),MATCH(Schedules_8760!$F2756,DHW_StPt_Sch_EZ!$C$3:$I$3,0)),"F","C")</f>
        <v>53.333333333333329</v>
      </c>
      <c r="M2756" s="34">
        <f>CONVERT(INDEX(DHW_StPt_Sch_EZ!$C$31:$I$54,MATCH(Schedules_8760!$C2756,DHW_StPt_Sch_EZ!$B$31:$B$54,0),MATCH(Schedules_8760!$F2756,DHW_StPt_Sch_EZ!$C$30:$I$30,0)),"F","C")</f>
        <v>53.333333333333329</v>
      </c>
      <c r="N2756" s="12"/>
      <c r="O2756" s="12"/>
      <c r="P2756" s="12"/>
    </row>
    <row r="2757" spans="1:16" x14ac:dyDescent="0.25">
      <c r="A2757" s="35">
        <v>2756</v>
      </c>
      <c r="B2757" s="89">
        <v>115.7916666666667</v>
      </c>
      <c r="C2757" s="35">
        <f t="shared" si="215"/>
        <v>20</v>
      </c>
      <c r="D2757" s="35">
        <f t="shared" si="218"/>
        <v>115</v>
      </c>
      <c r="E2757" s="35">
        <f t="shared" si="219"/>
        <v>3</v>
      </c>
      <c r="F2757" s="35" t="str">
        <f t="shared" si="216"/>
        <v>Tuesday</v>
      </c>
      <c r="G2757" s="35">
        <f t="shared" si="217"/>
        <v>4</v>
      </c>
      <c r="H2757" s="34">
        <f>CONVERT(INDEX(Htg_StPt_Sch_EZ!$C$4:$I$27,MATCH(Schedules_8760!$C2757,Htg_StPt_Sch_EZ!$B$4:$B$27,0),MATCH(Schedules_8760!$F2757,Htg_StPt_Sch_EZ!$C$3:$I$3,0)),"F","C")</f>
        <v>20.555555555555554</v>
      </c>
      <c r="I2757" s="34">
        <f>CONVERT(INDEX(Htg_StPt_Sch_EZ!$C$31:$I$54,MATCH(Schedules_8760!$C2757,Htg_StPt_Sch_EZ!$B$31:$B$54,0),MATCH(Schedules_8760!$F2757,Htg_StPt_Sch_EZ!$C$30:$I$30,0)),"F","C")</f>
        <v>18.888888888888889</v>
      </c>
      <c r="J2757" s="34">
        <f>CONVERT(INDEX(Clg_StPt_Sch_EZ!$C$4:$I$27,MATCH(Schedules_8760!$C2757,Clg_StPt_Sch_EZ!$B$4:$B$27,0),MATCH(Schedules_8760!$F2757,Clg_StPt_Sch_EZ!$C$3:$I$3,0)),"F","C")</f>
        <v>25.555555555555554</v>
      </c>
      <c r="K2757" s="34">
        <f>CONVERT(INDEX(Clg_StPt_Sch_EZ!$C$31:$I$54,MATCH(Schedules_8760!$C2757,Clg_StPt_Sch_EZ!$B$31:$B$54,0),MATCH(Schedules_8760!$F2757,Clg_StPt_Sch_EZ!$C$30:$I$30,0)),"F","C")</f>
        <v>28.333333333333332</v>
      </c>
      <c r="L2757" s="34">
        <f>CONVERT(INDEX(DHW_StPt_Sch_EZ!$C$4:$I$27,MATCH(Schedules_8760!$C2757,DHW_StPt_Sch_EZ!$B$4:$B$27,0),MATCH(Schedules_8760!$F2757,DHW_StPt_Sch_EZ!$C$3:$I$3,0)),"F","C")</f>
        <v>53.333333333333329</v>
      </c>
      <c r="M2757" s="34">
        <f>CONVERT(INDEX(DHW_StPt_Sch_EZ!$C$31:$I$54,MATCH(Schedules_8760!$C2757,DHW_StPt_Sch_EZ!$B$31:$B$54,0),MATCH(Schedules_8760!$F2757,DHW_StPt_Sch_EZ!$C$30:$I$30,0)),"F","C")</f>
        <v>53.333333333333329</v>
      </c>
      <c r="N2757" s="12"/>
      <c r="O2757" s="12"/>
      <c r="P2757" s="12"/>
    </row>
    <row r="2758" spans="1:16" x14ac:dyDescent="0.25">
      <c r="A2758" s="35">
        <v>2757</v>
      </c>
      <c r="B2758" s="89">
        <v>115.8333333333333</v>
      </c>
      <c r="C2758" s="35">
        <f t="shared" si="215"/>
        <v>21</v>
      </c>
      <c r="D2758" s="35">
        <f t="shared" si="218"/>
        <v>115</v>
      </c>
      <c r="E2758" s="35">
        <f t="shared" si="219"/>
        <v>3</v>
      </c>
      <c r="F2758" s="35" t="str">
        <f t="shared" si="216"/>
        <v>Tuesday</v>
      </c>
      <c r="G2758" s="35">
        <f t="shared" si="217"/>
        <v>4</v>
      </c>
      <c r="H2758" s="34">
        <f>CONVERT(INDEX(Htg_StPt_Sch_EZ!$C$4:$I$27,MATCH(Schedules_8760!$C2758,Htg_StPt_Sch_EZ!$B$4:$B$27,0),MATCH(Schedules_8760!$F2758,Htg_StPt_Sch_EZ!$C$3:$I$3,0)),"F","C")</f>
        <v>20.555555555555554</v>
      </c>
      <c r="I2758" s="34">
        <f>CONVERT(INDEX(Htg_StPt_Sch_EZ!$C$31:$I$54,MATCH(Schedules_8760!$C2758,Htg_StPt_Sch_EZ!$B$31:$B$54,0),MATCH(Schedules_8760!$F2758,Htg_StPt_Sch_EZ!$C$30:$I$30,0)),"F","C")</f>
        <v>19.444444444444443</v>
      </c>
      <c r="J2758" s="34">
        <f>CONVERT(INDEX(Clg_StPt_Sch_EZ!$C$4:$I$27,MATCH(Schedules_8760!$C2758,Clg_StPt_Sch_EZ!$B$4:$B$27,0),MATCH(Schedules_8760!$F2758,Clg_StPt_Sch_EZ!$C$3:$I$3,0)),"F","C")</f>
        <v>25.555555555555554</v>
      </c>
      <c r="K2758" s="34">
        <f>CONVERT(INDEX(Clg_StPt_Sch_EZ!$C$31:$I$54,MATCH(Schedules_8760!$C2758,Clg_StPt_Sch_EZ!$B$31:$B$54,0),MATCH(Schedules_8760!$F2758,Clg_StPt_Sch_EZ!$C$30:$I$30,0)),"F","C")</f>
        <v>28.333333333333332</v>
      </c>
      <c r="L2758" s="34">
        <f>CONVERT(INDEX(DHW_StPt_Sch_EZ!$C$4:$I$27,MATCH(Schedules_8760!$C2758,DHW_StPt_Sch_EZ!$B$4:$B$27,0),MATCH(Schedules_8760!$F2758,DHW_StPt_Sch_EZ!$C$3:$I$3,0)),"F","C")</f>
        <v>53.333333333333329</v>
      </c>
      <c r="M2758" s="34">
        <f>CONVERT(INDEX(DHW_StPt_Sch_EZ!$C$31:$I$54,MATCH(Schedules_8760!$C2758,DHW_StPt_Sch_EZ!$B$31:$B$54,0),MATCH(Schedules_8760!$F2758,DHW_StPt_Sch_EZ!$C$30:$I$30,0)),"F","C")</f>
        <v>53.333333333333329</v>
      </c>
      <c r="N2758" s="12"/>
      <c r="O2758" s="12"/>
      <c r="P2758" s="12"/>
    </row>
    <row r="2759" spans="1:16" x14ac:dyDescent="0.25">
      <c r="A2759" s="35">
        <v>2758</v>
      </c>
      <c r="B2759" s="89">
        <v>115.875</v>
      </c>
      <c r="C2759" s="35">
        <f t="shared" si="215"/>
        <v>22</v>
      </c>
      <c r="D2759" s="35">
        <f t="shared" si="218"/>
        <v>115</v>
      </c>
      <c r="E2759" s="35">
        <f t="shared" si="219"/>
        <v>3</v>
      </c>
      <c r="F2759" s="35" t="str">
        <f t="shared" si="216"/>
        <v>Tuesday</v>
      </c>
      <c r="G2759" s="35">
        <f t="shared" si="217"/>
        <v>4</v>
      </c>
      <c r="H2759" s="34">
        <f>CONVERT(INDEX(Htg_StPt_Sch_EZ!$C$4:$I$27,MATCH(Schedules_8760!$C2759,Htg_StPt_Sch_EZ!$B$4:$B$27,0),MATCH(Schedules_8760!$F2759,Htg_StPt_Sch_EZ!$C$3:$I$3,0)),"F","C")</f>
        <v>20.555555555555554</v>
      </c>
      <c r="I2759" s="34">
        <f>CONVERT(INDEX(Htg_StPt_Sch_EZ!$C$31:$I$54,MATCH(Schedules_8760!$C2759,Htg_StPt_Sch_EZ!$B$31:$B$54,0),MATCH(Schedules_8760!$F2759,Htg_StPt_Sch_EZ!$C$30:$I$30,0)),"F","C")</f>
        <v>19.444444444444443</v>
      </c>
      <c r="J2759" s="34">
        <f>CONVERT(INDEX(Clg_StPt_Sch_EZ!$C$4:$I$27,MATCH(Schedules_8760!$C2759,Clg_StPt_Sch_EZ!$B$4:$B$27,0),MATCH(Schedules_8760!$F2759,Clg_StPt_Sch_EZ!$C$3:$I$3,0)),"F","C")</f>
        <v>25.555555555555554</v>
      </c>
      <c r="K2759" s="34">
        <f>CONVERT(INDEX(Clg_StPt_Sch_EZ!$C$31:$I$54,MATCH(Schedules_8760!$C2759,Clg_StPt_Sch_EZ!$B$31:$B$54,0),MATCH(Schedules_8760!$F2759,Clg_StPt_Sch_EZ!$C$30:$I$30,0)),"F","C")</f>
        <v>28.333333333333332</v>
      </c>
      <c r="L2759" s="34">
        <f>CONVERT(INDEX(DHW_StPt_Sch_EZ!$C$4:$I$27,MATCH(Schedules_8760!$C2759,DHW_StPt_Sch_EZ!$B$4:$B$27,0),MATCH(Schedules_8760!$F2759,DHW_StPt_Sch_EZ!$C$3:$I$3,0)),"F","C")</f>
        <v>53.333333333333329</v>
      </c>
      <c r="M2759" s="34">
        <f>CONVERT(INDEX(DHW_StPt_Sch_EZ!$C$31:$I$54,MATCH(Schedules_8760!$C2759,DHW_StPt_Sch_EZ!$B$31:$B$54,0),MATCH(Schedules_8760!$F2759,DHW_StPt_Sch_EZ!$C$30:$I$30,0)),"F","C")</f>
        <v>53.333333333333329</v>
      </c>
      <c r="N2759" s="12"/>
      <c r="O2759" s="12"/>
      <c r="P2759" s="12"/>
    </row>
    <row r="2760" spans="1:16" x14ac:dyDescent="0.25">
      <c r="A2760" s="35">
        <v>2759</v>
      </c>
      <c r="B2760" s="89">
        <v>115.9166666666667</v>
      </c>
      <c r="C2760" s="35">
        <f t="shared" si="215"/>
        <v>23</v>
      </c>
      <c r="D2760" s="35">
        <f t="shared" si="218"/>
        <v>115</v>
      </c>
      <c r="E2760" s="35">
        <f t="shared" si="219"/>
        <v>3</v>
      </c>
      <c r="F2760" s="35" t="str">
        <f t="shared" si="216"/>
        <v>Tuesday</v>
      </c>
      <c r="G2760" s="35">
        <f t="shared" si="217"/>
        <v>4</v>
      </c>
      <c r="H2760" s="34">
        <f>CONVERT(INDEX(Htg_StPt_Sch_EZ!$C$4:$I$27,MATCH(Schedules_8760!$C2760,Htg_StPt_Sch_EZ!$B$4:$B$27,0),MATCH(Schedules_8760!$F2760,Htg_StPt_Sch_EZ!$C$3:$I$3,0)),"F","C")</f>
        <v>20.555555555555554</v>
      </c>
      <c r="I2760" s="34">
        <f>CONVERT(INDEX(Htg_StPt_Sch_EZ!$C$31:$I$54,MATCH(Schedules_8760!$C2760,Htg_StPt_Sch_EZ!$B$31:$B$54,0),MATCH(Schedules_8760!$F2760,Htg_StPt_Sch_EZ!$C$30:$I$30,0)),"F","C")</f>
        <v>19.444444444444443</v>
      </c>
      <c r="J2760" s="34">
        <f>CONVERT(INDEX(Clg_StPt_Sch_EZ!$C$4:$I$27,MATCH(Schedules_8760!$C2760,Clg_StPt_Sch_EZ!$B$4:$B$27,0),MATCH(Schedules_8760!$F2760,Clg_StPt_Sch_EZ!$C$3:$I$3,0)),"F","C")</f>
        <v>25.555555555555554</v>
      </c>
      <c r="K2760" s="34">
        <f>CONVERT(INDEX(Clg_StPt_Sch_EZ!$C$31:$I$54,MATCH(Schedules_8760!$C2760,Clg_StPt_Sch_EZ!$B$31:$B$54,0),MATCH(Schedules_8760!$F2760,Clg_StPt_Sch_EZ!$C$30:$I$30,0)),"F","C")</f>
        <v>28.333333333333332</v>
      </c>
      <c r="L2760" s="34">
        <f>CONVERT(INDEX(DHW_StPt_Sch_EZ!$C$4:$I$27,MATCH(Schedules_8760!$C2760,DHW_StPt_Sch_EZ!$B$4:$B$27,0),MATCH(Schedules_8760!$F2760,DHW_StPt_Sch_EZ!$C$3:$I$3,0)),"F","C")</f>
        <v>53.333333333333329</v>
      </c>
      <c r="M2760" s="34">
        <f>CONVERT(INDEX(DHW_StPt_Sch_EZ!$C$31:$I$54,MATCH(Schedules_8760!$C2760,DHW_StPt_Sch_EZ!$B$31:$B$54,0),MATCH(Schedules_8760!$F2760,DHW_StPt_Sch_EZ!$C$30:$I$30,0)),"F","C")</f>
        <v>53.333333333333329</v>
      </c>
      <c r="N2760" s="12"/>
      <c r="O2760" s="12"/>
      <c r="P2760" s="12"/>
    </row>
    <row r="2761" spans="1:16" x14ac:dyDescent="0.25">
      <c r="A2761" s="35">
        <v>2760</v>
      </c>
      <c r="B2761" s="89">
        <v>115.9583333333333</v>
      </c>
      <c r="C2761" s="35">
        <f t="shared" si="215"/>
        <v>24</v>
      </c>
      <c r="D2761" s="35">
        <f t="shared" si="218"/>
        <v>115</v>
      </c>
      <c r="E2761" s="35">
        <f t="shared" si="219"/>
        <v>3</v>
      </c>
      <c r="F2761" s="35" t="str">
        <f t="shared" si="216"/>
        <v>Tuesday</v>
      </c>
      <c r="G2761" s="35">
        <f t="shared" si="217"/>
        <v>4</v>
      </c>
      <c r="H2761" s="34">
        <f>CONVERT(INDEX(Htg_StPt_Sch_EZ!$C$4:$I$27,MATCH(Schedules_8760!$C2761,Htg_StPt_Sch_EZ!$B$4:$B$27,0),MATCH(Schedules_8760!$F2761,Htg_StPt_Sch_EZ!$C$3:$I$3,0)),"F","C")</f>
        <v>20.555555555555554</v>
      </c>
      <c r="I2761" s="34">
        <f>CONVERT(INDEX(Htg_StPt_Sch_EZ!$C$31:$I$54,MATCH(Schedules_8760!$C2761,Htg_StPt_Sch_EZ!$B$31:$B$54,0),MATCH(Schedules_8760!$F2761,Htg_StPt_Sch_EZ!$C$30:$I$30,0)),"F","C")</f>
        <v>19.444444444444443</v>
      </c>
      <c r="J2761" s="34">
        <f>CONVERT(INDEX(Clg_StPt_Sch_EZ!$C$4:$I$27,MATCH(Schedules_8760!$C2761,Clg_StPt_Sch_EZ!$B$4:$B$27,0),MATCH(Schedules_8760!$F2761,Clg_StPt_Sch_EZ!$C$3:$I$3,0)),"F","C")</f>
        <v>25.555555555555554</v>
      </c>
      <c r="K2761" s="34">
        <f>CONVERT(INDEX(Clg_StPt_Sch_EZ!$C$31:$I$54,MATCH(Schedules_8760!$C2761,Clg_StPt_Sch_EZ!$B$31:$B$54,0),MATCH(Schedules_8760!$F2761,Clg_StPt_Sch_EZ!$C$30:$I$30,0)),"F","C")</f>
        <v>28.333333333333332</v>
      </c>
      <c r="L2761" s="34">
        <f>CONVERT(INDEX(DHW_StPt_Sch_EZ!$C$4:$I$27,MATCH(Schedules_8760!$C2761,DHW_StPt_Sch_EZ!$B$4:$B$27,0),MATCH(Schedules_8760!$F2761,DHW_StPt_Sch_EZ!$C$3:$I$3,0)),"F","C")</f>
        <v>53.333333333333329</v>
      </c>
      <c r="M2761" s="34">
        <f>CONVERT(INDEX(DHW_StPt_Sch_EZ!$C$31:$I$54,MATCH(Schedules_8760!$C2761,DHW_StPt_Sch_EZ!$B$31:$B$54,0),MATCH(Schedules_8760!$F2761,DHW_StPt_Sch_EZ!$C$30:$I$30,0)),"F","C")</f>
        <v>53.333333333333329</v>
      </c>
      <c r="N2761" s="12"/>
      <c r="O2761" s="12"/>
      <c r="P2761" s="12"/>
    </row>
    <row r="2762" spans="1:16" x14ac:dyDescent="0.25">
      <c r="A2762" s="35">
        <v>2761</v>
      </c>
      <c r="B2762" s="89">
        <v>116</v>
      </c>
      <c r="C2762" s="35">
        <f t="shared" si="215"/>
        <v>1</v>
      </c>
      <c r="D2762" s="35">
        <f t="shared" si="218"/>
        <v>116</v>
      </c>
      <c r="E2762" s="35">
        <f t="shared" si="219"/>
        <v>4</v>
      </c>
      <c r="F2762" s="35" t="str">
        <f t="shared" si="216"/>
        <v>Wednesday</v>
      </c>
      <c r="G2762" s="35">
        <f t="shared" si="217"/>
        <v>4</v>
      </c>
      <c r="H2762" s="34">
        <f>CONVERT(INDEX(Htg_StPt_Sch_EZ!$C$4:$I$27,MATCH(Schedules_8760!$C2762,Htg_StPt_Sch_EZ!$B$4:$B$27,0),MATCH(Schedules_8760!$F2762,Htg_StPt_Sch_EZ!$C$3:$I$3,0)),"F","C")</f>
        <v>20.555555555555554</v>
      </c>
      <c r="I2762" s="34">
        <f>CONVERT(INDEX(Htg_StPt_Sch_EZ!$C$31:$I$54,MATCH(Schedules_8760!$C2762,Htg_StPt_Sch_EZ!$B$31:$B$54,0),MATCH(Schedules_8760!$F2762,Htg_StPt_Sch_EZ!$C$30:$I$30,0)),"F","C")</f>
        <v>19.444444444444443</v>
      </c>
      <c r="J2762" s="34">
        <f>CONVERT(INDEX(Clg_StPt_Sch_EZ!$C$4:$I$27,MATCH(Schedules_8760!$C2762,Clg_StPt_Sch_EZ!$B$4:$B$27,0),MATCH(Schedules_8760!$F2762,Clg_StPt_Sch_EZ!$C$3:$I$3,0)),"F","C")</f>
        <v>25.555555555555554</v>
      </c>
      <c r="K2762" s="34">
        <f>CONVERT(INDEX(Clg_StPt_Sch_EZ!$C$31:$I$54,MATCH(Schedules_8760!$C2762,Clg_StPt_Sch_EZ!$B$31:$B$54,0),MATCH(Schedules_8760!$F2762,Clg_StPt_Sch_EZ!$C$30:$I$30,0)),"F","C")</f>
        <v>28.333333333333332</v>
      </c>
      <c r="L2762" s="34">
        <f>CONVERT(INDEX(DHW_StPt_Sch_EZ!$C$4:$I$27,MATCH(Schedules_8760!$C2762,DHW_StPt_Sch_EZ!$B$4:$B$27,0),MATCH(Schedules_8760!$F2762,DHW_StPt_Sch_EZ!$C$3:$I$3,0)),"F","C")</f>
        <v>53.333333333333329</v>
      </c>
      <c r="M2762" s="34">
        <f>CONVERT(INDEX(DHW_StPt_Sch_EZ!$C$31:$I$54,MATCH(Schedules_8760!$C2762,DHW_StPt_Sch_EZ!$B$31:$B$54,0),MATCH(Schedules_8760!$F2762,DHW_StPt_Sch_EZ!$C$30:$I$30,0)),"F","C")</f>
        <v>53.333333333333329</v>
      </c>
      <c r="N2762" s="12"/>
      <c r="O2762" s="12"/>
      <c r="P2762" s="12"/>
    </row>
    <row r="2763" spans="1:16" x14ac:dyDescent="0.25">
      <c r="A2763" s="35">
        <v>2762</v>
      </c>
      <c r="B2763" s="89">
        <v>116.0416666666667</v>
      </c>
      <c r="C2763" s="35">
        <f t="shared" si="215"/>
        <v>2</v>
      </c>
      <c r="D2763" s="35">
        <f t="shared" si="218"/>
        <v>116</v>
      </c>
      <c r="E2763" s="35">
        <f t="shared" si="219"/>
        <v>4</v>
      </c>
      <c r="F2763" s="35" t="str">
        <f t="shared" si="216"/>
        <v>Wednesday</v>
      </c>
      <c r="G2763" s="35">
        <f t="shared" si="217"/>
        <v>4</v>
      </c>
      <c r="H2763" s="34">
        <f>CONVERT(INDEX(Htg_StPt_Sch_EZ!$C$4:$I$27,MATCH(Schedules_8760!$C2763,Htg_StPt_Sch_EZ!$B$4:$B$27,0),MATCH(Schedules_8760!$F2763,Htg_StPt_Sch_EZ!$C$3:$I$3,0)),"F","C")</f>
        <v>20.555555555555554</v>
      </c>
      <c r="I2763" s="34">
        <f>CONVERT(INDEX(Htg_StPt_Sch_EZ!$C$31:$I$54,MATCH(Schedules_8760!$C2763,Htg_StPt_Sch_EZ!$B$31:$B$54,0),MATCH(Schedules_8760!$F2763,Htg_StPt_Sch_EZ!$C$30:$I$30,0)),"F","C")</f>
        <v>19.444444444444443</v>
      </c>
      <c r="J2763" s="34">
        <f>CONVERT(INDEX(Clg_StPt_Sch_EZ!$C$4:$I$27,MATCH(Schedules_8760!$C2763,Clg_StPt_Sch_EZ!$B$4:$B$27,0),MATCH(Schedules_8760!$F2763,Clg_StPt_Sch_EZ!$C$3:$I$3,0)),"F","C")</f>
        <v>25.555555555555554</v>
      </c>
      <c r="K2763" s="34">
        <f>CONVERT(INDEX(Clg_StPt_Sch_EZ!$C$31:$I$54,MATCH(Schedules_8760!$C2763,Clg_StPt_Sch_EZ!$B$31:$B$54,0),MATCH(Schedules_8760!$F2763,Clg_StPt_Sch_EZ!$C$30:$I$30,0)),"F","C")</f>
        <v>28.333333333333332</v>
      </c>
      <c r="L2763" s="34">
        <f>CONVERT(INDEX(DHW_StPt_Sch_EZ!$C$4:$I$27,MATCH(Schedules_8760!$C2763,DHW_StPt_Sch_EZ!$B$4:$B$27,0),MATCH(Schedules_8760!$F2763,DHW_StPt_Sch_EZ!$C$3:$I$3,0)),"F","C")</f>
        <v>53.333333333333329</v>
      </c>
      <c r="M2763" s="34">
        <f>CONVERT(INDEX(DHW_StPt_Sch_EZ!$C$31:$I$54,MATCH(Schedules_8760!$C2763,DHW_StPt_Sch_EZ!$B$31:$B$54,0),MATCH(Schedules_8760!$F2763,DHW_StPt_Sch_EZ!$C$30:$I$30,0)),"F","C")</f>
        <v>53.333333333333329</v>
      </c>
      <c r="N2763" s="12"/>
      <c r="O2763" s="12"/>
      <c r="P2763" s="12"/>
    </row>
    <row r="2764" spans="1:16" x14ac:dyDescent="0.25">
      <c r="A2764" s="35">
        <v>2763</v>
      </c>
      <c r="B2764" s="89">
        <v>116.0833333333333</v>
      </c>
      <c r="C2764" s="35">
        <f t="shared" si="215"/>
        <v>3</v>
      </c>
      <c r="D2764" s="35">
        <f t="shared" si="218"/>
        <v>116</v>
      </c>
      <c r="E2764" s="35">
        <f t="shared" si="219"/>
        <v>4</v>
      </c>
      <c r="F2764" s="35" t="str">
        <f t="shared" si="216"/>
        <v>Wednesday</v>
      </c>
      <c r="G2764" s="35">
        <f t="shared" si="217"/>
        <v>4</v>
      </c>
      <c r="H2764" s="34">
        <f>CONVERT(INDEX(Htg_StPt_Sch_EZ!$C$4:$I$27,MATCH(Schedules_8760!$C2764,Htg_StPt_Sch_EZ!$B$4:$B$27,0),MATCH(Schedules_8760!$F2764,Htg_StPt_Sch_EZ!$C$3:$I$3,0)),"F","C")</f>
        <v>20.555555555555554</v>
      </c>
      <c r="I2764" s="34">
        <f>CONVERT(INDEX(Htg_StPt_Sch_EZ!$C$31:$I$54,MATCH(Schedules_8760!$C2764,Htg_StPt_Sch_EZ!$B$31:$B$54,0),MATCH(Schedules_8760!$F2764,Htg_StPt_Sch_EZ!$C$30:$I$30,0)),"F","C")</f>
        <v>19.444444444444443</v>
      </c>
      <c r="J2764" s="34">
        <f>CONVERT(INDEX(Clg_StPt_Sch_EZ!$C$4:$I$27,MATCH(Schedules_8760!$C2764,Clg_StPt_Sch_EZ!$B$4:$B$27,0),MATCH(Schedules_8760!$F2764,Clg_StPt_Sch_EZ!$C$3:$I$3,0)),"F","C")</f>
        <v>25.555555555555554</v>
      </c>
      <c r="K2764" s="34">
        <f>CONVERT(INDEX(Clg_StPt_Sch_EZ!$C$31:$I$54,MATCH(Schedules_8760!$C2764,Clg_StPt_Sch_EZ!$B$31:$B$54,0),MATCH(Schedules_8760!$F2764,Clg_StPt_Sch_EZ!$C$30:$I$30,0)),"F","C")</f>
        <v>28.333333333333332</v>
      </c>
      <c r="L2764" s="34">
        <f>CONVERT(INDEX(DHW_StPt_Sch_EZ!$C$4:$I$27,MATCH(Schedules_8760!$C2764,DHW_StPt_Sch_EZ!$B$4:$B$27,0),MATCH(Schedules_8760!$F2764,DHW_StPt_Sch_EZ!$C$3:$I$3,0)),"F","C")</f>
        <v>53.333333333333329</v>
      </c>
      <c r="M2764" s="34">
        <f>CONVERT(INDEX(DHW_StPt_Sch_EZ!$C$31:$I$54,MATCH(Schedules_8760!$C2764,DHW_StPt_Sch_EZ!$B$31:$B$54,0),MATCH(Schedules_8760!$F2764,DHW_StPt_Sch_EZ!$C$30:$I$30,0)),"F","C")</f>
        <v>53.333333333333329</v>
      </c>
      <c r="N2764" s="12"/>
      <c r="O2764" s="12"/>
      <c r="P2764" s="12"/>
    </row>
    <row r="2765" spans="1:16" x14ac:dyDescent="0.25">
      <c r="A2765" s="35">
        <v>2764</v>
      </c>
      <c r="B2765" s="89">
        <v>116.125</v>
      </c>
      <c r="C2765" s="35">
        <f t="shared" si="215"/>
        <v>4</v>
      </c>
      <c r="D2765" s="35">
        <f t="shared" si="218"/>
        <v>116</v>
      </c>
      <c r="E2765" s="35">
        <f t="shared" si="219"/>
        <v>4</v>
      </c>
      <c r="F2765" s="35" t="str">
        <f t="shared" si="216"/>
        <v>Wednesday</v>
      </c>
      <c r="G2765" s="35">
        <f t="shared" si="217"/>
        <v>4</v>
      </c>
      <c r="H2765" s="34">
        <f>CONVERT(INDEX(Htg_StPt_Sch_EZ!$C$4:$I$27,MATCH(Schedules_8760!$C2765,Htg_StPt_Sch_EZ!$B$4:$B$27,0),MATCH(Schedules_8760!$F2765,Htg_StPt_Sch_EZ!$C$3:$I$3,0)),"F","C")</f>
        <v>20.555555555555554</v>
      </c>
      <c r="I2765" s="34">
        <f>CONVERT(INDEX(Htg_StPt_Sch_EZ!$C$31:$I$54,MATCH(Schedules_8760!$C2765,Htg_StPt_Sch_EZ!$B$31:$B$54,0),MATCH(Schedules_8760!$F2765,Htg_StPt_Sch_EZ!$C$30:$I$30,0)),"F","C")</f>
        <v>19.444444444444443</v>
      </c>
      <c r="J2765" s="34">
        <f>CONVERT(INDEX(Clg_StPt_Sch_EZ!$C$4:$I$27,MATCH(Schedules_8760!$C2765,Clg_StPt_Sch_EZ!$B$4:$B$27,0),MATCH(Schedules_8760!$F2765,Clg_StPt_Sch_EZ!$C$3:$I$3,0)),"F","C")</f>
        <v>25.555555555555554</v>
      </c>
      <c r="K2765" s="34">
        <f>CONVERT(INDEX(Clg_StPt_Sch_EZ!$C$31:$I$54,MATCH(Schedules_8760!$C2765,Clg_StPt_Sch_EZ!$B$31:$B$54,0),MATCH(Schedules_8760!$F2765,Clg_StPt_Sch_EZ!$C$30:$I$30,0)),"F","C")</f>
        <v>28.333333333333332</v>
      </c>
      <c r="L2765" s="34">
        <f>CONVERT(INDEX(DHW_StPt_Sch_EZ!$C$4:$I$27,MATCH(Schedules_8760!$C2765,DHW_StPt_Sch_EZ!$B$4:$B$27,0),MATCH(Schedules_8760!$F2765,DHW_StPt_Sch_EZ!$C$3:$I$3,0)),"F","C")</f>
        <v>53.333333333333329</v>
      </c>
      <c r="M2765" s="34">
        <f>CONVERT(INDEX(DHW_StPt_Sch_EZ!$C$31:$I$54,MATCH(Schedules_8760!$C2765,DHW_StPt_Sch_EZ!$B$31:$B$54,0),MATCH(Schedules_8760!$F2765,DHW_StPt_Sch_EZ!$C$30:$I$30,0)),"F","C")</f>
        <v>53.333333333333329</v>
      </c>
      <c r="N2765" s="12"/>
      <c r="O2765" s="12"/>
      <c r="P2765" s="12"/>
    </row>
    <row r="2766" spans="1:16" x14ac:dyDescent="0.25">
      <c r="A2766" s="35">
        <v>2765</v>
      </c>
      <c r="B2766" s="89">
        <v>116.1666666666667</v>
      </c>
      <c r="C2766" s="35">
        <f t="shared" si="215"/>
        <v>5</v>
      </c>
      <c r="D2766" s="35">
        <f t="shared" si="218"/>
        <v>116</v>
      </c>
      <c r="E2766" s="35">
        <f t="shared" si="219"/>
        <v>4</v>
      </c>
      <c r="F2766" s="35" t="str">
        <f t="shared" si="216"/>
        <v>Wednesday</v>
      </c>
      <c r="G2766" s="35">
        <f t="shared" si="217"/>
        <v>4</v>
      </c>
      <c r="H2766" s="34">
        <f>CONVERT(INDEX(Htg_StPt_Sch_EZ!$C$4:$I$27,MATCH(Schedules_8760!$C2766,Htg_StPt_Sch_EZ!$B$4:$B$27,0),MATCH(Schedules_8760!$F2766,Htg_StPt_Sch_EZ!$C$3:$I$3,0)),"F","C")</f>
        <v>20.555555555555554</v>
      </c>
      <c r="I2766" s="34">
        <f>CONVERT(INDEX(Htg_StPt_Sch_EZ!$C$31:$I$54,MATCH(Schedules_8760!$C2766,Htg_StPt_Sch_EZ!$B$31:$B$54,0),MATCH(Schedules_8760!$F2766,Htg_StPt_Sch_EZ!$C$30:$I$30,0)),"F","C")</f>
        <v>19.444444444444443</v>
      </c>
      <c r="J2766" s="34">
        <f>CONVERT(INDEX(Clg_StPt_Sch_EZ!$C$4:$I$27,MATCH(Schedules_8760!$C2766,Clg_StPt_Sch_EZ!$B$4:$B$27,0),MATCH(Schedules_8760!$F2766,Clg_StPt_Sch_EZ!$C$3:$I$3,0)),"F","C")</f>
        <v>25.555555555555554</v>
      </c>
      <c r="K2766" s="34">
        <f>CONVERT(INDEX(Clg_StPt_Sch_EZ!$C$31:$I$54,MATCH(Schedules_8760!$C2766,Clg_StPt_Sch_EZ!$B$31:$B$54,0),MATCH(Schedules_8760!$F2766,Clg_StPt_Sch_EZ!$C$30:$I$30,0)),"F","C")</f>
        <v>28.333333333333332</v>
      </c>
      <c r="L2766" s="34">
        <f>CONVERT(INDEX(DHW_StPt_Sch_EZ!$C$4:$I$27,MATCH(Schedules_8760!$C2766,DHW_StPt_Sch_EZ!$B$4:$B$27,0),MATCH(Schedules_8760!$F2766,DHW_StPt_Sch_EZ!$C$3:$I$3,0)),"F","C")</f>
        <v>53.333333333333329</v>
      </c>
      <c r="M2766" s="34">
        <f>CONVERT(INDEX(DHW_StPt_Sch_EZ!$C$31:$I$54,MATCH(Schedules_8760!$C2766,DHW_StPt_Sch_EZ!$B$31:$B$54,0),MATCH(Schedules_8760!$F2766,DHW_StPt_Sch_EZ!$C$30:$I$30,0)),"F","C")</f>
        <v>53.333333333333329</v>
      </c>
      <c r="N2766" s="12"/>
      <c r="O2766" s="12"/>
      <c r="P2766" s="12"/>
    </row>
    <row r="2767" spans="1:16" x14ac:dyDescent="0.25">
      <c r="A2767" s="35">
        <v>2766</v>
      </c>
      <c r="B2767" s="89">
        <v>116.2083333333333</v>
      </c>
      <c r="C2767" s="35">
        <f t="shared" si="215"/>
        <v>6</v>
      </c>
      <c r="D2767" s="35">
        <f t="shared" si="218"/>
        <v>116</v>
      </c>
      <c r="E2767" s="35">
        <f t="shared" si="219"/>
        <v>4</v>
      </c>
      <c r="F2767" s="35" t="str">
        <f t="shared" si="216"/>
        <v>Wednesday</v>
      </c>
      <c r="G2767" s="35">
        <f t="shared" si="217"/>
        <v>4</v>
      </c>
      <c r="H2767" s="34">
        <f>CONVERT(INDEX(Htg_StPt_Sch_EZ!$C$4:$I$27,MATCH(Schedules_8760!$C2767,Htg_StPt_Sch_EZ!$B$4:$B$27,0),MATCH(Schedules_8760!$F2767,Htg_StPt_Sch_EZ!$C$3:$I$3,0)),"F","C")</f>
        <v>20.555555555555554</v>
      </c>
      <c r="I2767" s="34">
        <f>CONVERT(INDEX(Htg_StPt_Sch_EZ!$C$31:$I$54,MATCH(Schedules_8760!$C2767,Htg_StPt_Sch_EZ!$B$31:$B$54,0),MATCH(Schedules_8760!$F2767,Htg_StPt_Sch_EZ!$C$30:$I$30,0)),"F","C")</f>
        <v>19.444444444444443</v>
      </c>
      <c r="J2767" s="34">
        <f>CONVERT(INDEX(Clg_StPt_Sch_EZ!$C$4:$I$27,MATCH(Schedules_8760!$C2767,Clg_StPt_Sch_EZ!$B$4:$B$27,0),MATCH(Schedules_8760!$F2767,Clg_StPt_Sch_EZ!$C$3:$I$3,0)),"F","C")</f>
        <v>25.555555555555554</v>
      </c>
      <c r="K2767" s="34">
        <f>CONVERT(INDEX(Clg_StPt_Sch_EZ!$C$31:$I$54,MATCH(Schedules_8760!$C2767,Clg_StPt_Sch_EZ!$B$31:$B$54,0),MATCH(Schedules_8760!$F2767,Clg_StPt_Sch_EZ!$C$30:$I$30,0)),"F","C")</f>
        <v>28.333333333333332</v>
      </c>
      <c r="L2767" s="34">
        <f>CONVERT(INDEX(DHW_StPt_Sch_EZ!$C$4:$I$27,MATCH(Schedules_8760!$C2767,DHW_StPt_Sch_EZ!$B$4:$B$27,0),MATCH(Schedules_8760!$F2767,DHW_StPt_Sch_EZ!$C$3:$I$3,0)),"F","C")</f>
        <v>53.333333333333329</v>
      </c>
      <c r="M2767" s="34">
        <f>CONVERT(INDEX(DHW_StPt_Sch_EZ!$C$31:$I$54,MATCH(Schedules_8760!$C2767,DHW_StPt_Sch_EZ!$B$31:$B$54,0),MATCH(Schedules_8760!$F2767,DHW_StPt_Sch_EZ!$C$30:$I$30,0)),"F","C")</f>
        <v>53.333333333333329</v>
      </c>
      <c r="N2767" s="12"/>
      <c r="O2767" s="12"/>
      <c r="P2767" s="12"/>
    </row>
    <row r="2768" spans="1:16" x14ac:dyDescent="0.25">
      <c r="A2768" s="35">
        <v>2767</v>
      </c>
      <c r="B2768" s="89">
        <v>116.25</v>
      </c>
      <c r="C2768" s="35">
        <f t="shared" si="215"/>
        <v>7</v>
      </c>
      <c r="D2768" s="35">
        <f t="shared" si="218"/>
        <v>116</v>
      </c>
      <c r="E2768" s="35">
        <f t="shared" si="219"/>
        <v>4</v>
      </c>
      <c r="F2768" s="35" t="str">
        <f t="shared" si="216"/>
        <v>Wednesday</v>
      </c>
      <c r="G2768" s="35">
        <f t="shared" si="217"/>
        <v>4</v>
      </c>
      <c r="H2768" s="34">
        <f>CONVERT(INDEX(Htg_StPt_Sch_EZ!$C$4:$I$27,MATCH(Schedules_8760!$C2768,Htg_StPt_Sch_EZ!$B$4:$B$27,0),MATCH(Schedules_8760!$F2768,Htg_StPt_Sch_EZ!$C$3:$I$3,0)),"F","C")</f>
        <v>20.555555555555554</v>
      </c>
      <c r="I2768" s="34">
        <f>CONVERT(INDEX(Htg_StPt_Sch_EZ!$C$31:$I$54,MATCH(Schedules_8760!$C2768,Htg_StPt_Sch_EZ!$B$31:$B$54,0),MATCH(Schedules_8760!$F2768,Htg_StPt_Sch_EZ!$C$30:$I$30,0)),"F","C")</f>
        <v>19.444444444444443</v>
      </c>
      <c r="J2768" s="34">
        <f>CONVERT(INDEX(Clg_StPt_Sch_EZ!$C$4:$I$27,MATCH(Schedules_8760!$C2768,Clg_StPt_Sch_EZ!$B$4:$B$27,0),MATCH(Schedules_8760!$F2768,Clg_StPt_Sch_EZ!$C$3:$I$3,0)),"F","C")</f>
        <v>25.555555555555554</v>
      </c>
      <c r="K2768" s="34">
        <f>CONVERT(INDEX(Clg_StPt_Sch_EZ!$C$31:$I$54,MATCH(Schedules_8760!$C2768,Clg_StPt_Sch_EZ!$B$31:$B$54,0),MATCH(Schedules_8760!$F2768,Clg_StPt_Sch_EZ!$C$30:$I$30,0)),"F","C")</f>
        <v>28.333333333333332</v>
      </c>
      <c r="L2768" s="34">
        <f>CONVERT(INDEX(DHW_StPt_Sch_EZ!$C$4:$I$27,MATCH(Schedules_8760!$C2768,DHW_StPt_Sch_EZ!$B$4:$B$27,0),MATCH(Schedules_8760!$F2768,DHW_StPt_Sch_EZ!$C$3:$I$3,0)),"F","C")</f>
        <v>53.333333333333329</v>
      </c>
      <c r="M2768" s="34">
        <f>CONVERT(INDEX(DHW_StPt_Sch_EZ!$C$31:$I$54,MATCH(Schedules_8760!$C2768,DHW_StPt_Sch_EZ!$B$31:$B$54,0),MATCH(Schedules_8760!$F2768,DHW_StPt_Sch_EZ!$C$30:$I$30,0)),"F","C")</f>
        <v>53.333333333333329</v>
      </c>
      <c r="N2768" s="12"/>
      <c r="O2768" s="12"/>
      <c r="P2768" s="12"/>
    </row>
    <row r="2769" spans="1:16" x14ac:dyDescent="0.25">
      <c r="A2769" s="35">
        <v>2768</v>
      </c>
      <c r="B2769" s="89">
        <v>116.2916666666667</v>
      </c>
      <c r="C2769" s="35">
        <f t="shared" si="215"/>
        <v>8</v>
      </c>
      <c r="D2769" s="35">
        <f t="shared" si="218"/>
        <v>116</v>
      </c>
      <c r="E2769" s="35">
        <f t="shared" si="219"/>
        <v>4</v>
      </c>
      <c r="F2769" s="35" t="str">
        <f t="shared" si="216"/>
        <v>Wednesday</v>
      </c>
      <c r="G2769" s="35">
        <f t="shared" si="217"/>
        <v>4</v>
      </c>
      <c r="H2769" s="34">
        <f>CONVERT(INDEX(Htg_StPt_Sch_EZ!$C$4:$I$27,MATCH(Schedules_8760!$C2769,Htg_StPt_Sch_EZ!$B$4:$B$27,0),MATCH(Schedules_8760!$F2769,Htg_StPt_Sch_EZ!$C$3:$I$3,0)),"F","C")</f>
        <v>20.555555555555554</v>
      </c>
      <c r="I2769" s="34">
        <f>CONVERT(INDEX(Htg_StPt_Sch_EZ!$C$31:$I$54,MATCH(Schedules_8760!$C2769,Htg_StPt_Sch_EZ!$B$31:$B$54,0),MATCH(Schedules_8760!$F2769,Htg_StPt_Sch_EZ!$C$30:$I$30,0)),"F","C")</f>
        <v>19.444444444444443</v>
      </c>
      <c r="J2769" s="34">
        <f>CONVERT(INDEX(Clg_StPt_Sch_EZ!$C$4:$I$27,MATCH(Schedules_8760!$C2769,Clg_StPt_Sch_EZ!$B$4:$B$27,0),MATCH(Schedules_8760!$F2769,Clg_StPt_Sch_EZ!$C$3:$I$3,0)),"F","C")</f>
        <v>25.555555555555554</v>
      </c>
      <c r="K2769" s="34">
        <f>CONVERT(INDEX(Clg_StPt_Sch_EZ!$C$31:$I$54,MATCH(Schedules_8760!$C2769,Clg_StPt_Sch_EZ!$B$31:$B$54,0),MATCH(Schedules_8760!$F2769,Clg_StPt_Sch_EZ!$C$30:$I$30,0)),"F","C")</f>
        <v>25</v>
      </c>
      <c r="L2769" s="34">
        <f>CONVERT(INDEX(DHW_StPt_Sch_EZ!$C$4:$I$27,MATCH(Schedules_8760!$C2769,DHW_StPt_Sch_EZ!$B$4:$B$27,0),MATCH(Schedules_8760!$F2769,DHW_StPt_Sch_EZ!$C$3:$I$3,0)),"F","C")</f>
        <v>53.333333333333329</v>
      </c>
      <c r="M2769" s="34">
        <f>CONVERT(INDEX(DHW_StPt_Sch_EZ!$C$31:$I$54,MATCH(Schedules_8760!$C2769,DHW_StPt_Sch_EZ!$B$31:$B$54,0),MATCH(Schedules_8760!$F2769,DHW_StPt_Sch_EZ!$C$30:$I$30,0)),"F","C")</f>
        <v>53.333333333333329</v>
      </c>
      <c r="N2769" s="12"/>
      <c r="O2769" s="12"/>
      <c r="P2769" s="12"/>
    </row>
    <row r="2770" spans="1:16" x14ac:dyDescent="0.25">
      <c r="A2770" s="35">
        <v>2769</v>
      </c>
      <c r="B2770" s="89">
        <v>116.3333333333333</v>
      </c>
      <c r="C2770" s="35">
        <f t="shared" si="215"/>
        <v>9</v>
      </c>
      <c r="D2770" s="35">
        <f t="shared" si="218"/>
        <v>116</v>
      </c>
      <c r="E2770" s="35">
        <f t="shared" si="219"/>
        <v>4</v>
      </c>
      <c r="F2770" s="35" t="str">
        <f t="shared" si="216"/>
        <v>Wednesday</v>
      </c>
      <c r="G2770" s="35">
        <f t="shared" si="217"/>
        <v>4</v>
      </c>
      <c r="H2770" s="34">
        <f>CONVERT(INDEX(Htg_StPt_Sch_EZ!$C$4:$I$27,MATCH(Schedules_8760!$C2770,Htg_StPt_Sch_EZ!$B$4:$B$27,0),MATCH(Schedules_8760!$F2770,Htg_StPt_Sch_EZ!$C$3:$I$3,0)),"F","C")</f>
        <v>20.555555555555554</v>
      </c>
      <c r="I2770" s="34">
        <f>CONVERT(INDEX(Htg_StPt_Sch_EZ!$C$31:$I$54,MATCH(Schedules_8760!$C2770,Htg_StPt_Sch_EZ!$B$31:$B$54,0),MATCH(Schedules_8760!$F2770,Htg_StPt_Sch_EZ!$C$30:$I$30,0)),"F","C")</f>
        <v>19.444444444444443</v>
      </c>
      <c r="J2770" s="34">
        <f>CONVERT(INDEX(Clg_StPt_Sch_EZ!$C$4:$I$27,MATCH(Schedules_8760!$C2770,Clg_StPt_Sch_EZ!$B$4:$B$27,0),MATCH(Schedules_8760!$F2770,Clg_StPt_Sch_EZ!$C$3:$I$3,0)),"F","C")</f>
        <v>25.555555555555554</v>
      </c>
      <c r="K2770" s="34">
        <f>CONVERT(INDEX(Clg_StPt_Sch_EZ!$C$31:$I$54,MATCH(Schedules_8760!$C2770,Clg_StPt_Sch_EZ!$B$31:$B$54,0),MATCH(Schedules_8760!$F2770,Clg_StPt_Sch_EZ!$C$30:$I$30,0)),"F","C")</f>
        <v>25</v>
      </c>
      <c r="L2770" s="34">
        <f>CONVERT(INDEX(DHW_StPt_Sch_EZ!$C$4:$I$27,MATCH(Schedules_8760!$C2770,DHW_StPt_Sch_EZ!$B$4:$B$27,0),MATCH(Schedules_8760!$F2770,DHW_StPt_Sch_EZ!$C$3:$I$3,0)),"F","C")</f>
        <v>53.333333333333329</v>
      </c>
      <c r="M2770" s="34">
        <f>CONVERT(INDEX(DHW_StPt_Sch_EZ!$C$31:$I$54,MATCH(Schedules_8760!$C2770,DHW_StPt_Sch_EZ!$B$31:$B$54,0),MATCH(Schedules_8760!$F2770,DHW_StPt_Sch_EZ!$C$30:$I$30,0)),"F","C")</f>
        <v>53.333333333333329</v>
      </c>
      <c r="N2770" s="12"/>
      <c r="O2770" s="12"/>
      <c r="P2770" s="12"/>
    </row>
    <row r="2771" spans="1:16" x14ac:dyDescent="0.25">
      <c r="A2771" s="35">
        <v>2770</v>
      </c>
      <c r="B2771" s="89">
        <v>116.375</v>
      </c>
      <c r="C2771" s="35">
        <f t="shared" si="215"/>
        <v>10</v>
      </c>
      <c r="D2771" s="35">
        <f t="shared" si="218"/>
        <v>116</v>
      </c>
      <c r="E2771" s="35">
        <f t="shared" si="219"/>
        <v>4</v>
      </c>
      <c r="F2771" s="35" t="str">
        <f t="shared" si="216"/>
        <v>Wednesday</v>
      </c>
      <c r="G2771" s="35">
        <f t="shared" si="217"/>
        <v>4</v>
      </c>
      <c r="H2771" s="34">
        <f>CONVERT(INDEX(Htg_StPt_Sch_EZ!$C$4:$I$27,MATCH(Schedules_8760!$C2771,Htg_StPt_Sch_EZ!$B$4:$B$27,0),MATCH(Schedules_8760!$F2771,Htg_StPt_Sch_EZ!$C$3:$I$3,0)),"F","C")</f>
        <v>20.555555555555554</v>
      </c>
      <c r="I2771" s="34">
        <f>CONVERT(INDEX(Htg_StPt_Sch_EZ!$C$31:$I$54,MATCH(Schedules_8760!$C2771,Htg_StPt_Sch_EZ!$B$31:$B$54,0),MATCH(Schedules_8760!$F2771,Htg_StPt_Sch_EZ!$C$30:$I$30,0)),"F","C")</f>
        <v>19.444444444444443</v>
      </c>
      <c r="J2771" s="34">
        <f>CONVERT(INDEX(Clg_StPt_Sch_EZ!$C$4:$I$27,MATCH(Schedules_8760!$C2771,Clg_StPt_Sch_EZ!$B$4:$B$27,0),MATCH(Schedules_8760!$F2771,Clg_StPt_Sch_EZ!$C$3:$I$3,0)),"F","C")</f>
        <v>25.555555555555554</v>
      </c>
      <c r="K2771" s="34">
        <f>CONVERT(INDEX(Clg_StPt_Sch_EZ!$C$31:$I$54,MATCH(Schedules_8760!$C2771,Clg_StPt_Sch_EZ!$B$31:$B$54,0),MATCH(Schedules_8760!$F2771,Clg_StPt_Sch_EZ!$C$30:$I$30,0)),"F","C")</f>
        <v>25</v>
      </c>
      <c r="L2771" s="34">
        <f>CONVERT(INDEX(DHW_StPt_Sch_EZ!$C$4:$I$27,MATCH(Schedules_8760!$C2771,DHW_StPt_Sch_EZ!$B$4:$B$27,0),MATCH(Schedules_8760!$F2771,DHW_StPt_Sch_EZ!$C$3:$I$3,0)),"F","C")</f>
        <v>53.333333333333329</v>
      </c>
      <c r="M2771" s="34">
        <f>CONVERT(INDEX(DHW_StPt_Sch_EZ!$C$31:$I$54,MATCH(Schedules_8760!$C2771,DHW_StPt_Sch_EZ!$B$31:$B$54,0),MATCH(Schedules_8760!$F2771,DHW_StPt_Sch_EZ!$C$30:$I$30,0)),"F","C")</f>
        <v>53.333333333333329</v>
      </c>
      <c r="N2771" s="12"/>
      <c r="O2771" s="12"/>
      <c r="P2771" s="12"/>
    </row>
    <row r="2772" spans="1:16" x14ac:dyDescent="0.25">
      <c r="A2772" s="35">
        <v>2771</v>
      </c>
      <c r="B2772" s="89">
        <v>116.4166666666667</v>
      </c>
      <c r="C2772" s="35">
        <f t="shared" si="215"/>
        <v>11</v>
      </c>
      <c r="D2772" s="35">
        <f t="shared" si="218"/>
        <v>116</v>
      </c>
      <c r="E2772" s="35">
        <f t="shared" si="219"/>
        <v>4</v>
      </c>
      <c r="F2772" s="35" t="str">
        <f t="shared" si="216"/>
        <v>Wednesday</v>
      </c>
      <c r="G2772" s="35">
        <f t="shared" si="217"/>
        <v>4</v>
      </c>
      <c r="H2772" s="34">
        <f>CONVERT(INDEX(Htg_StPt_Sch_EZ!$C$4:$I$27,MATCH(Schedules_8760!$C2772,Htg_StPt_Sch_EZ!$B$4:$B$27,0),MATCH(Schedules_8760!$F2772,Htg_StPt_Sch_EZ!$C$3:$I$3,0)),"F","C")</f>
        <v>20.555555555555554</v>
      </c>
      <c r="I2772" s="34">
        <f>CONVERT(INDEX(Htg_StPt_Sch_EZ!$C$31:$I$54,MATCH(Schedules_8760!$C2772,Htg_StPt_Sch_EZ!$B$31:$B$54,0),MATCH(Schedules_8760!$F2772,Htg_StPt_Sch_EZ!$C$30:$I$30,0)),"F","C")</f>
        <v>19.444444444444443</v>
      </c>
      <c r="J2772" s="34">
        <f>CONVERT(INDEX(Clg_StPt_Sch_EZ!$C$4:$I$27,MATCH(Schedules_8760!$C2772,Clg_StPt_Sch_EZ!$B$4:$B$27,0),MATCH(Schedules_8760!$F2772,Clg_StPt_Sch_EZ!$C$3:$I$3,0)),"F","C")</f>
        <v>25.555555555555554</v>
      </c>
      <c r="K2772" s="34">
        <f>CONVERT(INDEX(Clg_StPt_Sch_EZ!$C$31:$I$54,MATCH(Schedules_8760!$C2772,Clg_StPt_Sch_EZ!$B$31:$B$54,0),MATCH(Schedules_8760!$F2772,Clg_StPt_Sch_EZ!$C$30:$I$30,0)),"F","C")</f>
        <v>25</v>
      </c>
      <c r="L2772" s="34">
        <f>CONVERT(INDEX(DHW_StPt_Sch_EZ!$C$4:$I$27,MATCH(Schedules_8760!$C2772,DHW_StPt_Sch_EZ!$B$4:$B$27,0),MATCH(Schedules_8760!$F2772,DHW_StPt_Sch_EZ!$C$3:$I$3,0)),"F","C")</f>
        <v>53.333333333333329</v>
      </c>
      <c r="M2772" s="34">
        <f>CONVERT(INDEX(DHW_StPt_Sch_EZ!$C$31:$I$54,MATCH(Schedules_8760!$C2772,DHW_StPt_Sch_EZ!$B$31:$B$54,0),MATCH(Schedules_8760!$F2772,DHW_StPt_Sch_EZ!$C$30:$I$30,0)),"F","C")</f>
        <v>53.333333333333329</v>
      </c>
      <c r="N2772" s="12"/>
      <c r="O2772" s="12"/>
      <c r="P2772" s="12"/>
    </row>
    <row r="2773" spans="1:16" x14ac:dyDescent="0.25">
      <c r="A2773" s="35">
        <v>2772</v>
      </c>
      <c r="B2773" s="89">
        <v>116.4583333333333</v>
      </c>
      <c r="C2773" s="35">
        <f t="shared" si="215"/>
        <v>12</v>
      </c>
      <c r="D2773" s="35">
        <f t="shared" si="218"/>
        <v>116</v>
      </c>
      <c r="E2773" s="35">
        <f t="shared" si="219"/>
        <v>4</v>
      </c>
      <c r="F2773" s="35" t="str">
        <f t="shared" si="216"/>
        <v>Wednesday</v>
      </c>
      <c r="G2773" s="35">
        <f t="shared" si="217"/>
        <v>4</v>
      </c>
      <c r="H2773" s="34">
        <f>CONVERT(INDEX(Htg_StPt_Sch_EZ!$C$4:$I$27,MATCH(Schedules_8760!$C2773,Htg_StPt_Sch_EZ!$B$4:$B$27,0),MATCH(Schedules_8760!$F2773,Htg_StPt_Sch_EZ!$C$3:$I$3,0)),"F","C")</f>
        <v>20.555555555555554</v>
      </c>
      <c r="I2773" s="34">
        <f>CONVERT(INDEX(Htg_StPt_Sch_EZ!$C$31:$I$54,MATCH(Schedules_8760!$C2773,Htg_StPt_Sch_EZ!$B$31:$B$54,0),MATCH(Schedules_8760!$F2773,Htg_StPt_Sch_EZ!$C$30:$I$30,0)),"F","C")</f>
        <v>19.444444444444443</v>
      </c>
      <c r="J2773" s="34">
        <f>CONVERT(INDEX(Clg_StPt_Sch_EZ!$C$4:$I$27,MATCH(Schedules_8760!$C2773,Clg_StPt_Sch_EZ!$B$4:$B$27,0),MATCH(Schedules_8760!$F2773,Clg_StPt_Sch_EZ!$C$3:$I$3,0)),"F","C")</f>
        <v>25.555555555555554</v>
      </c>
      <c r="K2773" s="34">
        <f>CONVERT(INDEX(Clg_StPt_Sch_EZ!$C$31:$I$54,MATCH(Schedules_8760!$C2773,Clg_StPt_Sch_EZ!$B$31:$B$54,0),MATCH(Schedules_8760!$F2773,Clg_StPt_Sch_EZ!$C$30:$I$30,0)),"F","C")</f>
        <v>25</v>
      </c>
      <c r="L2773" s="34">
        <f>CONVERT(INDEX(DHW_StPt_Sch_EZ!$C$4:$I$27,MATCH(Schedules_8760!$C2773,DHW_StPt_Sch_EZ!$B$4:$B$27,0),MATCH(Schedules_8760!$F2773,DHW_StPt_Sch_EZ!$C$3:$I$3,0)),"F","C")</f>
        <v>53.333333333333329</v>
      </c>
      <c r="M2773" s="34">
        <f>CONVERT(INDEX(DHW_StPt_Sch_EZ!$C$31:$I$54,MATCH(Schedules_8760!$C2773,DHW_StPt_Sch_EZ!$B$31:$B$54,0),MATCH(Schedules_8760!$F2773,DHW_StPt_Sch_EZ!$C$30:$I$30,0)),"F","C")</f>
        <v>53.333333333333329</v>
      </c>
      <c r="N2773" s="12"/>
      <c r="O2773" s="12"/>
      <c r="P2773" s="12"/>
    </row>
    <row r="2774" spans="1:16" x14ac:dyDescent="0.25">
      <c r="A2774" s="35">
        <v>2773</v>
      </c>
      <c r="B2774" s="89">
        <v>116.5</v>
      </c>
      <c r="C2774" s="35">
        <f t="shared" si="215"/>
        <v>13</v>
      </c>
      <c r="D2774" s="35">
        <f t="shared" si="218"/>
        <v>116</v>
      </c>
      <c r="E2774" s="35">
        <f t="shared" si="219"/>
        <v>4</v>
      </c>
      <c r="F2774" s="35" t="str">
        <f t="shared" si="216"/>
        <v>Wednesday</v>
      </c>
      <c r="G2774" s="35">
        <f t="shared" si="217"/>
        <v>4</v>
      </c>
      <c r="H2774" s="34">
        <f>CONVERT(INDEX(Htg_StPt_Sch_EZ!$C$4:$I$27,MATCH(Schedules_8760!$C2774,Htg_StPt_Sch_EZ!$B$4:$B$27,0),MATCH(Schedules_8760!$F2774,Htg_StPt_Sch_EZ!$C$3:$I$3,0)),"F","C")</f>
        <v>20.555555555555554</v>
      </c>
      <c r="I2774" s="34">
        <f>CONVERT(INDEX(Htg_StPt_Sch_EZ!$C$31:$I$54,MATCH(Schedules_8760!$C2774,Htg_StPt_Sch_EZ!$B$31:$B$54,0),MATCH(Schedules_8760!$F2774,Htg_StPt_Sch_EZ!$C$30:$I$30,0)),"F","C")</f>
        <v>19.444444444444443</v>
      </c>
      <c r="J2774" s="34">
        <f>CONVERT(INDEX(Clg_StPt_Sch_EZ!$C$4:$I$27,MATCH(Schedules_8760!$C2774,Clg_StPt_Sch_EZ!$B$4:$B$27,0),MATCH(Schedules_8760!$F2774,Clg_StPt_Sch_EZ!$C$3:$I$3,0)),"F","C")</f>
        <v>25.555555555555554</v>
      </c>
      <c r="K2774" s="34">
        <f>CONVERT(INDEX(Clg_StPt_Sch_EZ!$C$31:$I$54,MATCH(Schedules_8760!$C2774,Clg_StPt_Sch_EZ!$B$31:$B$54,0),MATCH(Schedules_8760!$F2774,Clg_StPt_Sch_EZ!$C$30:$I$30,0)),"F","C")</f>
        <v>25</v>
      </c>
      <c r="L2774" s="34">
        <f>CONVERT(INDEX(DHW_StPt_Sch_EZ!$C$4:$I$27,MATCH(Schedules_8760!$C2774,DHW_StPt_Sch_EZ!$B$4:$B$27,0),MATCH(Schedules_8760!$F2774,DHW_StPt_Sch_EZ!$C$3:$I$3,0)),"F","C")</f>
        <v>53.333333333333329</v>
      </c>
      <c r="M2774" s="34">
        <f>CONVERT(INDEX(DHW_StPt_Sch_EZ!$C$31:$I$54,MATCH(Schedules_8760!$C2774,DHW_StPt_Sch_EZ!$B$31:$B$54,0),MATCH(Schedules_8760!$F2774,DHW_StPt_Sch_EZ!$C$30:$I$30,0)),"F","C")</f>
        <v>53.333333333333329</v>
      </c>
      <c r="N2774" s="12"/>
      <c r="O2774" s="12"/>
      <c r="P2774" s="12"/>
    </row>
    <row r="2775" spans="1:16" x14ac:dyDescent="0.25">
      <c r="A2775" s="35">
        <v>2774</v>
      </c>
      <c r="B2775" s="89">
        <v>116.5416666666667</v>
      </c>
      <c r="C2775" s="35">
        <f t="shared" si="215"/>
        <v>14</v>
      </c>
      <c r="D2775" s="35">
        <f t="shared" si="218"/>
        <v>116</v>
      </c>
      <c r="E2775" s="35">
        <f t="shared" si="219"/>
        <v>4</v>
      </c>
      <c r="F2775" s="35" t="str">
        <f t="shared" si="216"/>
        <v>Wednesday</v>
      </c>
      <c r="G2775" s="35">
        <f t="shared" si="217"/>
        <v>4</v>
      </c>
      <c r="H2775" s="34">
        <f>CONVERT(INDEX(Htg_StPt_Sch_EZ!$C$4:$I$27,MATCH(Schedules_8760!$C2775,Htg_StPt_Sch_EZ!$B$4:$B$27,0),MATCH(Schedules_8760!$F2775,Htg_StPt_Sch_EZ!$C$3:$I$3,0)),"F","C")</f>
        <v>20.555555555555554</v>
      </c>
      <c r="I2775" s="34">
        <f>CONVERT(INDEX(Htg_StPt_Sch_EZ!$C$31:$I$54,MATCH(Schedules_8760!$C2775,Htg_StPt_Sch_EZ!$B$31:$B$54,0),MATCH(Schedules_8760!$F2775,Htg_StPt_Sch_EZ!$C$30:$I$30,0)),"F","C")</f>
        <v>19.444444444444443</v>
      </c>
      <c r="J2775" s="34">
        <f>CONVERT(INDEX(Clg_StPt_Sch_EZ!$C$4:$I$27,MATCH(Schedules_8760!$C2775,Clg_StPt_Sch_EZ!$B$4:$B$27,0),MATCH(Schedules_8760!$F2775,Clg_StPt_Sch_EZ!$C$3:$I$3,0)),"F","C")</f>
        <v>25.555555555555554</v>
      </c>
      <c r="K2775" s="34">
        <f>CONVERT(INDEX(Clg_StPt_Sch_EZ!$C$31:$I$54,MATCH(Schedules_8760!$C2775,Clg_StPt_Sch_EZ!$B$31:$B$54,0),MATCH(Schedules_8760!$F2775,Clg_StPt_Sch_EZ!$C$30:$I$30,0)),"F","C")</f>
        <v>25</v>
      </c>
      <c r="L2775" s="34">
        <f>CONVERT(INDEX(DHW_StPt_Sch_EZ!$C$4:$I$27,MATCH(Schedules_8760!$C2775,DHW_StPt_Sch_EZ!$B$4:$B$27,0),MATCH(Schedules_8760!$F2775,DHW_StPt_Sch_EZ!$C$3:$I$3,0)),"F","C")</f>
        <v>53.333333333333329</v>
      </c>
      <c r="M2775" s="34">
        <f>CONVERT(INDEX(DHW_StPt_Sch_EZ!$C$31:$I$54,MATCH(Schedules_8760!$C2775,DHW_StPt_Sch_EZ!$B$31:$B$54,0),MATCH(Schedules_8760!$F2775,DHW_StPt_Sch_EZ!$C$30:$I$30,0)),"F","C")</f>
        <v>53.333333333333329</v>
      </c>
      <c r="N2775" s="12"/>
      <c r="O2775" s="12"/>
      <c r="P2775" s="12"/>
    </row>
    <row r="2776" spans="1:16" x14ac:dyDescent="0.25">
      <c r="A2776" s="35">
        <v>2775</v>
      </c>
      <c r="B2776" s="89">
        <v>116.5833333333333</v>
      </c>
      <c r="C2776" s="35">
        <f t="shared" si="215"/>
        <v>15</v>
      </c>
      <c r="D2776" s="35">
        <f t="shared" si="218"/>
        <v>116</v>
      </c>
      <c r="E2776" s="35">
        <f t="shared" si="219"/>
        <v>4</v>
      </c>
      <c r="F2776" s="35" t="str">
        <f t="shared" si="216"/>
        <v>Wednesday</v>
      </c>
      <c r="G2776" s="35">
        <f t="shared" si="217"/>
        <v>4</v>
      </c>
      <c r="H2776" s="34">
        <f>CONVERT(INDEX(Htg_StPt_Sch_EZ!$C$4:$I$27,MATCH(Schedules_8760!$C2776,Htg_StPt_Sch_EZ!$B$4:$B$27,0),MATCH(Schedules_8760!$F2776,Htg_StPt_Sch_EZ!$C$3:$I$3,0)),"F","C")</f>
        <v>20.555555555555554</v>
      </c>
      <c r="I2776" s="34">
        <f>CONVERT(INDEX(Htg_StPt_Sch_EZ!$C$31:$I$54,MATCH(Schedules_8760!$C2776,Htg_StPt_Sch_EZ!$B$31:$B$54,0),MATCH(Schedules_8760!$F2776,Htg_StPt_Sch_EZ!$C$30:$I$30,0)),"F","C")</f>
        <v>21.111111111111111</v>
      </c>
      <c r="J2776" s="34">
        <f>CONVERT(INDEX(Clg_StPt_Sch_EZ!$C$4:$I$27,MATCH(Schedules_8760!$C2776,Clg_StPt_Sch_EZ!$B$4:$B$27,0),MATCH(Schedules_8760!$F2776,Clg_StPt_Sch_EZ!$C$3:$I$3,0)),"F","C")</f>
        <v>25.555555555555554</v>
      </c>
      <c r="K2776" s="34">
        <f>CONVERT(INDEX(Clg_StPt_Sch_EZ!$C$31:$I$54,MATCH(Schedules_8760!$C2776,Clg_StPt_Sch_EZ!$B$31:$B$54,0),MATCH(Schedules_8760!$F2776,Clg_StPt_Sch_EZ!$C$30:$I$30,0)),"F","C")</f>
        <v>25</v>
      </c>
      <c r="L2776" s="34">
        <f>CONVERT(INDEX(DHW_StPt_Sch_EZ!$C$4:$I$27,MATCH(Schedules_8760!$C2776,DHW_StPt_Sch_EZ!$B$4:$B$27,0),MATCH(Schedules_8760!$F2776,DHW_StPt_Sch_EZ!$C$3:$I$3,0)),"F","C")</f>
        <v>53.333333333333329</v>
      </c>
      <c r="M2776" s="34">
        <f>CONVERT(INDEX(DHW_StPt_Sch_EZ!$C$31:$I$54,MATCH(Schedules_8760!$C2776,DHW_StPt_Sch_EZ!$B$31:$B$54,0),MATCH(Schedules_8760!$F2776,DHW_StPt_Sch_EZ!$C$30:$I$30,0)),"F","C")</f>
        <v>53.333333333333329</v>
      </c>
      <c r="N2776" s="12"/>
      <c r="O2776" s="12"/>
      <c r="P2776" s="12"/>
    </row>
    <row r="2777" spans="1:16" x14ac:dyDescent="0.25">
      <c r="A2777" s="35">
        <v>2776</v>
      </c>
      <c r="B2777" s="89">
        <v>116.625</v>
      </c>
      <c r="C2777" s="35">
        <f t="shared" si="215"/>
        <v>16</v>
      </c>
      <c r="D2777" s="35">
        <f t="shared" si="218"/>
        <v>116</v>
      </c>
      <c r="E2777" s="35">
        <f t="shared" si="219"/>
        <v>4</v>
      </c>
      <c r="F2777" s="35" t="str">
        <f t="shared" si="216"/>
        <v>Wednesday</v>
      </c>
      <c r="G2777" s="35">
        <f t="shared" si="217"/>
        <v>4</v>
      </c>
      <c r="H2777" s="34">
        <f>CONVERT(INDEX(Htg_StPt_Sch_EZ!$C$4:$I$27,MATCH(Schedules_8760!$C2777,Htg_StPt_Sch_EZ!$B$4:$B$27,0),MATCH(Schedules_8760!$F2777,Htg_StPt_Sch_EZ!$C$3:$I$3,0)),"F","C")</f>
        <v>20.555555555555554</v>
      </c>
      <c r="I2777" s="34">
        <f>CONVERT(INDEX(Htg_StPt_Sch_EZ!$C$31:$I$54,MATCH(Schedules_8760!$C2777,Htg_StPt_Sch_EZ!$B$31:$B$54,0),MATCH(Schedules_8760!$F2777,Htg_StPt_Sch_EZ!$C$30:$I$30,0)),"F","C")</f>
        <v>21.111111111111111</v>
      </c>
      <c r="J2777" s="34">
        <f>CONVERT(INDEX(Clg_StPt_Sch_EZ!$C$4:$I$27,MATCH(Schedules_8760!$C2777,Clg_StPt_Sch_EZ!$B$4:$B$27,0),MATCH(Schedules_8760!$F2777,Clg_StPt_Sch_EZ!$C$3:$I$3,0)),"F","C")</f>
        <v>25.555555555555554</v>
      </c>
      <c r="K2777" s="34">
        <f>CONVERT(INDEX(Clg_StPt_Sch_EZ!$C$31:$I$54,MATCH(Schedules_8760!$C2777,Clg_StPt_Sch_EZ!$B$31:$B$54,0),MATCH(Schedules_8760!$F2777,Clg_StPt_Sch_EZ!$C$30:$I$30,0)),"F","C")</f>
        <v>25</v>
      </c>
      <c r="L2777" s="34">
        <f>CONVERT(INDEX(DHW_StPt_Sch_EZ!$C$4:$I$27,MATCH(Schedules_8760!$C2777,DHW_StPt_Sch_EZ!$B$4:$B$27,0),MATCH(Schedules_8760!$F2777,DHW_StPt_Sch_EZ!$C$3:$I$3,0)),"F","C")</f>
        <v>53.333333333333329</v>
      </c>
      <c r="M2777" s="34">
        <f>CONVERT(INDEX(DHW_StPt_Sch_EZ!$C$31:$I$54,MATCH(Schedules_8760!$C2777,DHW_StPt_Sch_EZ!$B$31:$B$54,0),MATCH(Schedules_8760!$F2777,DHW_StPt_Sch_EZ!$C$30:$I$30,0)),"F","C")</f>
        <v>53.333333333333329</v>
      </c>
      <c r="N2777" s="12"/>
      <c r="O2777" s="12"/>
      <c r="P2777" s="12"/>
    </row>
    <row r="2778" spans="1:16" x14ac:dyDescent="0.25">
      <c r="A2778" s="35">
        <v>2777</v>
      </c>
      <c r="B2778" s="89">
        <v>116.6666666666667</v>
      </c>
      <c r="C2778" s="35">
        <f t="shared" si="215"/>
        <v>17</v>
      </c>
      <c r="D2778" s="35">
        <f t="shared" si="218"/>
        <v>116</v>
      </c>
      <c r="E2778" s="35">
        <f t="shared" si="219"/>
        <v>4</v>
      </c>
      <c r="F2778" s="35" t="str">
        <f t="shared" si="216"/>
        <v>Wednesday</v>
      </c>
      <c r="G2778" s="35">
        <f t="shared" si="217"/>
        <v>4</v>
      </c>
      <c r="H2778" s="34">
        <f>CONVERT(INDEX(Htg_StPt_Sch_EZ!$C$4:$I$27,MATCH(Schedules_8760!$C2778,Htg_StPt_Sch_EZ!$B$4:$B$27,0),MATCH(Schedules_8760!$F2778,Htg_StPt_Sch_EZ!$C$3:$I$3,0)),"F","C")</f>
        <v>20.555555555555554</v>
      </c>
      <c r="I2778" s="34">
        <f>CONVERT(INDEX(Htg_StPt_Sch_EZ!$C$31:$I$54,MATCH(Schedules_8760!$C2778,Htg_StPt_Sch_EZ!$B$31:$B$54,0),MATCH(Schedules_8760!$F2778,Htg_StPt_Sch_EZ!$C$30:$I$30,0)),"F","C")</f>
        <v>17.777777777777779</v>
      </c>
      <c r="J2778" s="34">
        <f>CONVERT(INDEX(Clg_StPt_Sch_EZ!$C$4:$I$27,MATCH(Schedules_8760!$C2778,Clg_StPt_Sch_EZ!$B$4:$B$27,0),MATCH(Schedules_8760!$F2778,Clg_StPt_Sch_EZ!$C$3:$I$3,0)),"F","C")</f>
        <v>25.555555555555554</v>
      </c>
      <c r="K2778" s="34">
        <f>CONVERT(INDEX(Clg_StPt_Sch_EZ!$C$31:$I$54,MATCH(Schedules_8760!$C2778,Clg_StPt_Sch_EZ!$B$31:$B$54,0),MATCH(Schedules_8760!$F2778,Clg_StPt_Sch_EZ!$C$30:$I$30,0)),"F","C")</f>
        <v>25</v>
      </c>
      <c r="L2778" s="34">
        <f>CONVERT(INDEX(DHW_StPt_Sch_EZ!$C$4:$I$27,MATCH(Schedules_8760!$C2778,DHW_StPt_Sch_EZ!$B$4:$B$27,0),MATCH(Schedules_8760!$F2778,DHW_StPt_Sch_EZ!$C$3:$I$3,0)),"F","C")</f>
        <v>53.333333333333329</v>
      </c>
      <c r="M2778" s="34">
        <f>CONVERT(INDEX(DHW_StPt_Sch_EZ!$C$31:$I$54,MATCH(Schedules_8760!$C2778,DHW_StPt_Sch_EZ!$B$31:$B$54,0),MATCH(Schedules_8760!$F2778,DHW_StPt_Sch_EZ!$C$30:$I$30,0)),"F","C")</f>
        <v>53.333333333333329</v>
      </c>
      <c r="N2778" s="12"/>
      <c r="O2778" s="12"/>
      <c r="P2778" s="12"/>
    </row>
    <row r="2779" spans="1:16" x14ac:dyDescent="0.25">
      <c r="A2779" s="35">
        <v>2778</v>
      </c>
      <c r="B2779" s="89">
        <v>116.7083333333333</v>
      </c>
      <c r="C2779" s="35">
        <f t="shared" si="215"/>
        <v>18</v>
      </c>
      <c r="D2779" s="35">
        <f t="shared" si="218"/>
        <v>116</v>
      </c>
      <c r="E2779" s="35">
        <f t="shared" si="219"/>
        <v>4</v>
      </c>
      <c r="F2779" s="35" t="str">
        <f t="shared" si="216"/>
        <v>Wednesday</v>
      </c>
      <c r="G2779" s="35">
        <f t="shared" si="217"/>
        <v>4</v>
      </c>
      <c r="H2779" s="34">
        <f>CONVERT(INDEX(Htg_StPt_Sch_EZ!$C$4:$I$27,MATCH(Schedules_8760!$C2779,Htg_StPt_Sch_EZ!$B$4:$B$27,0),MATCH(Schedules_8760!$F2779,Htg_StPt_Sch_EZ!$C$3:$I$3,0)),"F","C")</f>
        <v>20.555555555555554</v>
      </c>
      <c r="I2779" s="34">
        <f>CONVERT(INDEX(Htg_StPt_Sch_EZ!$C$31:$I$54,MATCH(Schedules_8760!$C2779,Htg_StPt_Sch_EZ!$B$31:$B$54,0),MATCH(Schedules_8760!$F2779,Htg_StPt_Sch_EZ!$C$30:$I$30,0)),"F","C")</f>
        <v>17.777777777777779</v>
      </c>
      <c r="J2779" s="34">
        <f>CONVERT(INDEX(Clg_StPt_Sch_EZ!$C$4:$I$27,MATCH(Schedules_8760!$C2779,Clg_StPt_Sch_EZ!$B$4:$B$27,0),MATCH(Schedules_8760!$F2779,Clg_StPt_Sch_EZ!$C$3:$I$3,0)),"F","C")</f>
        <v>25.555555555555554</v>
      </c>
      <c r="K2779" s="34">
        <f>CONVERT(INDEX(Clg_StPt_Sch_EZ!$C$31:$I$54,MATCH(Schedules_8760!$C2779,Clg_StPt_Sch_EZ!$B$31:$B$54,0),MATCH(Schedules_8760!$F2779,Clg_StPt_Sch_EZ!$C$30:$I$30,0)),"F","C")</f>
        <v>28.333333333333332</v>
      </c>
      <c r="L2779" s="34">
        <f>CONVERT(INDEX(DHW_StPt_Sch_EZ!$C$4:$I$27,MATCH(Schedules_8760!$C2779,DHW_StPt_Sch_EZ!$B$4:$B$27,0),MATCH(Schedules_8760!$F2779,DHW_StPt_Sch_EZ!$C$3:$I$3,0)),"F","C")</f>
        <v>53.333333333333329</v>
      </c>
      <c r="M2779" s="34">
        <f>CONVERT(INDEX(DHW_StPt_Sch_EZ!$C$31:$I$54,MATCH(Schedules_8760!$C2779,DHW_StPt_Sch_EZ!$B$31:$B$54,0),MATCH(Schedules_8760!$F2779,DHW_StPt_Sch_EZ!$C$30:$I$30,0)),"F","C")</f>
        <v>53.333333333333329</v>
      </c>
      <c r="N2779" s="12"/>
      <c r="O2779" s="12"/>
      <c r="P2779" s="12"/>
    </row>
    <row r="2780" spans="1:16" x14ac:dyDescent="0.25">
      <c r="A2780" s="35">
        <v>2779</v>
      </c>
      <c r="B2780" s="89">
        <v>116.75</v>
      </c>
      <c r="C2780" s="35">
        <f t="shared" si="215"/>
        <v>19</v>
      </c>
      <c r="D2780" s="35">
        <f t="shared" si="218"/>
        <v>116</v>
      </c>
      <c r="E2780" s="35">
        <f t="shared" si="219"/>
        <v>4</v>
      </c>
      <c r="F2780" s="35" t="str">
        <f t="shared" si="216"/>
        <v>Wednesday</v>
      </c>
      <c r="G2780" s="35">
        <f t="shared" si="217"/>
        <v>4</v>
      </c>
      <c r="H2780" s="34">
        <f>CONVERT(INDEX(Htg_StPt_Sch_EZ!$C$4:$I$27,MATCH(Schedules_8760!$C2780,Htg_StPt_Sch_EZ!$B$4:$B$27,0),MATCH(Schedules_8760!$F2780,Htg_StPt_Sch_EZ!$C$3:$I$3,0)),"F","C")</f>
        <v>20.555555555555554</v>
      </c>
      <c r="I2780" s="34">
        <f>CONVERT(INDEX(Htg_StPt_Sch_EZ!$C$31:$I$54,MATCH(Schedules_8760!$C2780,Htg_StPt_Sch_EZ!$B$31:$B$54,0),MATCH(Schedules_8760!$F2780,Htg_StPt_Sch_EZ!$C$30:$I$30,0)),"F","C")</f>
        <v>18.333333333333332</v>
      </c>
      <c r="J2780" s="34">
        <f>CONVERT(INDEX(Clg_StPt_Sch_EZ!$C$4:$I$27,MATCH(Schedules_8760!$C2780,Clg_StPt_Sch_EZ!$B$4:$B$27,0),MATCH(Schedules_8760!$F2780,Clg_StPt_Sch_EZ!$C$3:$I$3,0)),"F","C")</f>
        <v>25.555555555555554</v>
      </c>
      <c r="K2780" s="34">
        <f>CONVERT(INDEX(Clg_StPt_Sch_EZ!$C$31:$I$54,MATCH(Schedules_8760!$C2780,Clg_StPt_Sch_EZ!$B$31:$B$54,0),MATCH(Schedules_8760!$F2780,Clg_StPt_Sch_EZ!$C$30:$I$30,0)),"F","C")</f>
        <v>28.333333333333332</v>
      </c>
      <c r="L2780" s="34">
        <f>CONVERT(INDEX(DHW_StPt_Sch_EZ!$C$4:$I$27,MATCH(Schedules_8760!$C2780,DHW_StPt_Sch_EZ!$B$4:$B$27,0),MATCH(Schedules_8760!$F2780,DHW_StPt_Sch_EZ!$C$3:$I$3,0)),"F","C")</f>
        <v>53.333333333333329</v>
      </c>
      <c r="M2780" s="34">
        <f>CONVERT(INDEX(DHW_StPt_Sch_EZ!$C$31:$I$54,MATCH(Schedules_8760!$C2780,DHW_StPt_Sch_EZ!$B$31:$B$54,0),MATCH(Schedules_8760!$F2780,DHW_StPt_Sch_EZ!$C$30:$I$30,0)),"F","C")</f>
        <v>53.333333333333329</v>
      </c>
      <c r="N2780" s="12"/>
      <c r="O2780" s="12"/>
      <c r="P2780" s="12"/>
    </row>
    <row r="2781" spans="1:16" x14ac:dyDescent="0.25">
      <c r="A2781" s="35">
        <v>2780</v>
      </c>
      <c r="B2781" s="89">
        <v>116.7916666666667</v>
      </c>
      <c r="C2781" s="35">
        <f t="shared" si="215"/>
        <v>20</v>
      </c>
      <c r="D2781" s="35">
        <f t="shared" si="218"/>
        <v>116</v>
      </c>
      <c r="E2781" s="35">
        <f t="shared" si="219"/>
        <v>4</v>
      </c>
      <c r="F2781" s="35" t="str">
        <f t="shared" si="216"/>
        <v>Wednesday</v>
      </c>
      <c r="G2781" s="35">
        <f t="shared" si="217"/>
        <v>4</v>
      </c>
      <c r="H2781" s="34">
        <f>CONVERT(INDEX(Htg_StPt_Sch_EZ!$C$4:$I$27,MATCH(Schedules_8760!$C2781,Htg_StPt_Sch_EZ!$B$4:$B$27,0),MATCH(Schedules_8760!$F2781,Htg_StPt_Sch_EZ!$C$3:$I$3,0)),"F","C")</f>
        <v>20.555555555555554</v>
      </c>
      <c r="I2781" s="34">
        <f>CONVERT(INDEX(Htg_StPt_Sch_EZ!$C$31:$I$54,MATCH(Schedules_8760!$C2781,Htg_StPt_Sch_EZ!$B$31:$B$54,0),MATCH(Schedules_8760!$F2781,Htg_StPt_Sch_EZ!$C$30:$I$30,0)),"F","C")</f>
        <v>18.888888888888889</v>
      </c>
      <c r="J2781" s="34">
        <f>CONVERT(INDEX(Clg_StPt_Sch_EZ!$C$4:$I$27,MATCH(Schedules_8760!$C2781,Clg_StPt_Sch_EZ!$B$4:$B$27,0),MATCH(Schedules_8760!$F2781,Clg_StPt_Sch_EZ!$C$3:$I$3,0)),"F","C")</f>
        <v>25.555555555555554</v>
      </c>
      <c r="K2781" s="34">
        <f>CONVERT(INDEX(Clg_StPt_Sch_EZ!$C$31:$I$54,MATCH(Schedules_8760!$C2781,Clg_StPt_Sch_EZ!$B$31:$B$54,0),MATCH(Schedules_8760!$F2781,Clg_StPt_Sch_EZ!$C$30:$I$30,0)),"F","C")</f>
        <v>28.333333333333332</v>
      </c>
      <c r="L2781" s="34">
        <f>CONVERT(INDEX(DHW_StPt_Sch_EZ!$C$4:$I$27,MATCH(Schedules_8760!$C2781,DHW_StPt_Sch_EZ!$B$4:$B$27,0),MATCH(Schedules_8760!$F2781,DHW_StPt_Sch_EZ!$C$3:$I$3,0)),"F","C")</f>
        <v>53.333333333333329</v>
      </c>
      <c r="M2781" s="34">
        <f>CONVERT(INDEX(DHW_StPt_Sch_EZ!$C$31:$I$54,MATCH(Schedules_8760!$C2781,DHW_StPt_Sch_EZ!$B$31:$B$54,0),MATCH(Schedules_8760!$F2781,DHW_StPt_Sch_EZ!$C$30:$I$30,0)),"F","C")</f>
        <v>53.333333333333329</v>
      </c>
      <c r="N2781" s="12"/>
      <c r="O2781" s="12"/>
      <c r="P2781" s="12"/>
    </row>
    <row r="2782" spans="1:16" x14ac:dyDescent="0.25">
      <c r="A2782" s="35">
        <v>2781</v>
      </c>
      <c r="B2782" s="89">
        <v>116.8333333333333</v>
      </c>
      <c r="C2782" s="35">
        <f t="shared" si="215"/>
        <v>21</v>
      </c>
      <c r="D2782" s="35">
        <f t="shared" si="218"/>
        <v>116</v>
      </c>
      <c r="E2782" s="35">
        <f t="shared" si="219"/>
        <v>4</v>
      </c>
      <c r="F2782" s="35" t="str">
        <f t="shared" si="216"/>
        <v>Wednesday</v>
      </c>
      <c r="G2782" s="35">
        <f t="shared" si="217"/>
        <v>4</v>
      </c>
      <c r="H2782" s="34">
        <f>CONVERT(INDEX(Htg_StPt_Sch_EZ!$C$4:$I$27,MATCH(Schedules_8760!$C2782,Htg_StPt_Sch_EZ!$B$4:$B$27,0),MATCH(Schedules_8760!$F2782,Htg_StPt_Sch_EZ!$C$3:$I$3,0)),"F","C")</f>
        <v>20.555555555555554</v>
      </c>
      <c r="I2782" s="34">
        <f>CONVERT(INDEX(Htg_StPt_Sch_EZ!$C$31:$I$54,MATCH(Schedules_8760!$C2782,Htg_StPt_Sch_EZ!$B$31:$B$54,0),MATCH(Schedules_8760!$F2782,Htg_StPt_Sch_EZ!$C$30:$I$30,0)),"F","C")</f>
        <v>19.444444444444443</v>
      </c>
      <c r="J2782" s="34">
        <f>CONVERT(INDEX(Clg_StPt_Sch_EZ!$C$4:$I$27,MATCH(Schedules_8760!$C2782,Clg_StPt_Sch_EZ!$B$4:$B$27,0),MATCH(Schedules_8760!$F2782,Clg_StPt_Sch_EZ!$C$3:$I$3,0)),"F","C")</f>
        <v>25.555555555555554</v>
      </c>
      <c r="K2782" s="34">
        <f>CONVERT(INDEX(Clg_StPt_Sch_EZ!$C$31:$I$54,MATCH(Schedules_8760!$C2782,Clg_StPt_Sch_EZ!$B$31:$B$54,0),MATCH(Schedules_8760!$F2782,Clg_StPt_Sch_EZ!$C$30:$I$30,0)),"F","C")</f>
        <v>28.333333333333332</v>
      </c>
      <c r="L2782" s="34">
        <f>CONVERT(INDEX(DHW_StPt_Sch_EZ!$C$4:$I$27,MATCH(Schedules_8760!$C2782,DHW_StPt_Sch_EZ!$B$4:$B$27,0),MATCH(Schedules_8760!$F2782,DHW_StPt_Sch_EZ!$C$3:$I$3,0)),"F","C")</f>
        <v>53.333333333333329</v>
      </c>
      <c r="M2782" s="34">
        <f>CONVERT(INDEX(DHW_StPt_Sch_EZ!$C$31:$I$54,MATCH(Schedules_8760!$C2782,DHW_StPt_Sch_EZ!$B$31:$B$54,0),MATCH(Schedules_8760!$F2782,DHW_StPt_Sch_EZ!$C$30:$I$30,0)),"F","C")</f>
        <v>53.333333333333329</v>
      </c>
      <c r="N2782" s="12"/>
      <c r="O2782" s="12"/>
      <c r="P2782" s="12"/>
    </row>
    <row r="2783" spans="1:16" x14ac:dyDescent="0.25">
      <c r="A2783" s="35">
        <v>2782</v>
      </c>
      <c r="B2783" s="89">
        <v>116.875</v>
      </c>
      <c r="C2783" s="35">
        <f t="shared" si="215"/>
        <v>22</v>
      </c>
      <c r="D2783" s="35">
        <f t="shared" si="218"/>
        <v>116</v>
      </c>
      <c r="E2783" s="35">
        <f t="shared" si="219"/>
        <v>4</v>
      </c>
      <c r="F2783" s="35" t="str">
        <f t="shared" si="216"/>
        <v>Wednesday</v>
      </c>
      <c r="G2783" s="35">
        <f t="shared" si="217"/>
        <v>4</v>
      </c>
      <c r="H2783" s="34">
        <f>CONVERT(INDEX(Htg_StPt_Sch_EZ!$C$4:$I$27,MATCH(Schedules_8760!$C2783,Htg_StPt_Sch_EZ!$B$4:$B$27,0),MATCH(Schedules_8760!$F2783,Htg_StPt_Sch_EZ!$C$3:$I$3,0)),"F","C")</f>
        <v>20.555555555555554</v>
      </c>
      <c r="I2783" s="34">
        <f>CONVERT(INDEX(Htg_StPt_Sch_EZ!$C$31:$I$54,MATCH(Schedules_8760!$C2783,Htg_StPt_Sch_EZ!$B$31:$B$54,0),MATCH(Schedules_8760!$F2783,Htg_StPt_Sch_EZ!$C$30:$I$30,0)),"F","C")</f>
        <v>19.444444444444443</v>
      </c>
      <c r="J2783" s="34">
        <f>CONVERT(INDEX(Clg_StPt_Sch_EZ!$C$4:$I$27,MATCH(Schedules_8760!$C2783,Clg_StPt_Sch_EZ!$B$4:$B$27,0),MATCH(Schedules_8760!$F2783,Clg_StPt_Sch_EZ!$C$3:$I$3,0)),"F","C")</f>
        <v>25.555555555555554</v>
      </c>
      <c r="K2783" s="34">
        <f>CONVERT(INDEX(Clg_StPt_Sch_EZ!$C$31:$I$54,MATCH(Schedules_8760!$C2783,Clg_StPt_Sch_EZ!$B$31:$B$54,0),MATCH(Schedules_8760!$F2783,Clg_StPt_Sch_EZ!$C$30:$I$30,0)),"F","C")</f>
        <v>28.333333333333332</v>
      </c>
      <c r="L2783" s="34">
        <f>CONVERT(INDEX(DHW_StPt_Sch_EZ!$C$4:$I$27,MATCH(Schedules_8760!$C2783,DHW_StPt_Sch_EZ!$B$4:$B$27,0),MATCH(Schedules_8760!$F2783,DHW_StPt_Sch_EZ!$C$3:$I$3,0)),"F","C")</f>
        <v>53.333333333333329</v>
      </c>
      <c r="M2783" s="34">
        <f>CONVERT(INDEX(DHW_StPt_Sch_EZ!$C$31:$I$54,MATCH(Schedules_8760!$C2783,DHW_StPt_Sch_EZ!$B$31:$B$54,0),MATCH(Schedules_8760!$F2783,DHW_StPt_Sch_EZ!$C$30:$I$30,0)),"F","C")</f>
        <v>53.333333333333329</v>
      </c>
      <c r="N2783" s="12"/>
      <c r="O2783" s="12"/>
      <c r="P2783" s="12"/>
    </row>
    <row r="2784" spans="1:16" x14ac:dyDescent="0.25">
      <c r="A2784" s="35">
        <v>2783</v>
      </c>
      <c r="B2784" s="89">
        <v>116.9166666666667</v>
      </c>
      <c r="C2784" s="35">
        <f t="shared" si="215"/>
        <v>23</v>
      </c>
      <c r="D2784" s="35">
        <f t="shared" si="218"/>
        <v>116</v>
      </c>
      <c r="E2784" s="35">
        <f t="shared" si="219"/>
        <v>4</v>
      </c>
      <c r="F2784" s="35" t="str">
        <f t="shared" si="216"/>
        <v>Wednesday</v>
      </c>
      <c r="G2784" s="35">
        <f t="shared" si="217"/>
        <v>4</v>
      </c>
      <c r="H2784" s="34">
        <f>CONVERT(INDEX(Htg_StPt_Sch_EZ!$C$4:$I$27,MATCH(Schedules_8760!$C2784,Htg_StPt_Sch_EZ!$B$4:$B$27,0),MATCH(Schedules_8760!$F2784,Htg_StPt_Sch_EZ!$C$3:$I$3,0)),"F","C")</f>
        <v>20.555555555555554</v>
      </c>
      <c r="I2784" s="34">
        <f>CONVERT(INDEX(Htg_StPt_Sch_EZ!$C$31:$I$54,MATCH(Schedules_8760!$C2784,Htg_StPt_Sch_EZ!$B$31:$B$54,0),MATCH(Schedules_8760!$F2784,Htg_StPt_Sch_EZ!$C$30:$I$30,0)),"F","C")</f>
        <v>19.444444444444443</v>
      </c>
      <c r="J2784" s="34">
        <f>CONVERT(INDEX(Clg_StPt_Sch_EZ!$C$4:$I$27,MATCH(Schedules_8760!$C2784,Clg_StPt_Sch_EZ!$B$4:$B$27,0),MATCH(Schedules_8760!$F2784,Clg_StPt_Sch_EZ!$C$3:$I$3,0)),"F","C")</f>
        <v>25.555555555555554</v>
      </c>
      <c r="K2784" s="34">
        <f>CONVERT(INDEX(Clg_StPt_Sch_EZ!$C$31:$I$54,MATCH(Schedules_8760!$C2784,Clg_StPt_Sch_EZ!$B$31:$B$54,0),MATCH(Schedules_8760!$F2784,Clg_StPt_Sch_EZ!$C$30:$I$30,0)),"F","C")</f>
        <v>28.333333333333332</v>
      </c>
      <c r="L2784" s="34">
        <f>CONVERT(INDEX(DHW_StPt_Sch_EZ!$C$4:$I$27,MATCH(Schedules_8760!$C2784,DHW_StPt_Sch_EZ!$B$4:$B$27,0),MATCH(Schedules_8760!$F2784,DHW_StPt_Sch_EZ!$C$3:$I$3,0)),"F","C")</f>
        <v>53.333333333333329</v>
      </c>
      <c r="M2784" s="34">
        <f>CONVERT(INDEX(DHW_StPt_Sch_EZ!$C$31:$I$54,MATCH(Schedules_8760!$C2784,DHW_StPt_Sch_EZ!$B$31:$B$54,0),MATCH(Schedules_8760!$F2784,DHW_StPt_Sch_EZ!$C$30:$I$30,0)),"F","C")</f>
        <v>53.333333333333329</v>
      </c>
      <c r="N2784" s="12"/>
      <c r="O2784" s="12"/>
      <c r="P2784" s="12"/>
    </row>
    <row r="2785" spans="1:16" x14ac:dyDescent="0.25">
      <c r="A2785" s="35">
        <v>2784</v>
      </c>
      <c r="B2785" s="89">
        <v>116.9583333333333</v>
      </c>
      <c r="C2785" s="35">
        <f t="shared" si="215"/>
        <v>24</v>
      </c>
      <c r="D2785" s="35">
        <f t="shared" si="218"/>
        <v>116</v>
      </c>
      <c r="E2785" s="35">
        <f t="shared" si="219"/>
        <v>4</v>
      </c>
      <c r="F2785" s="35" t="str">
        <f t="shared" si="216"/>
        <v>Wednesday</v>
      </c>
      <c r="G2785" s="35">
        <f t="shared" si="217"/>
        <v>4</v>
      </c>
      <c r="H2785" s="34">
        <f>CONVERT(INDEX(Htg_StPt_Sch_EZ!$C$4:$I$27,MATCH(Schedules_8760!$C2785,Htg_StPt_Sch_EZ!$B$4:$B$27,0),MATCH(Schedules_8760!$F2785,Htg_StPt_Sch_EZ!$C$3:$I$3,0)),"F","C")</f>
        <v>20.555555555555554</v>
      </c>
      <c r="I2785" s="34">
        <f>CONVERT(INDEX(Htg_StPt_Sch_EZ!$C$31:$I$54,MATCH(Schedules_8760!$C2785,Htg_StPt_Sch_EZ!$B$31:$B$54,0),MATCH(Schedules_8760!$F2785,Htg_StPt_Sch_EZ!$C$30:$I$30,0)),"F","C")</f>
        <v>19.444444444444443</v>
      </c>
      <c r="J2785" s="34">
        <f>CONVERT(INDEX(Clg_StPt_Sch_EZ!$C$4:$I$27,MATCH(Schedules_8760!$C2785,Clg_StPt_Sch_EZ!$B$4:$B$27,0),MATCH(Schedules_8760!$F2785,Clg_StPt_Sch_EZ!$C$3:$I$3,0)),"F","C")</f>
        <v>25.555555555555554</v>
      </c>
      <c r="K2785" s="34">
        <f>CONVERT(INDEX(Clg_StPt_Sch_EZ!$C$31:$I$54,MATCH(Schedules_8760!$C2785,Clg_StPt_Sch_EZ!$B$31:$B$54,0),MATCH(Schedules_8760!$F2785,Clg_StPt_Sch_EZ!$C$30:$I$30,0)),"F","C")</f>
        <v>28.333333333333332</v>
      </c>
      <c r="L2785" s="34">
        <f>CONVERT(INDEX(DHW_StPt_Sch_EZ!$C$4:$I$27,MATCH(Schedules_8760!$C2785,DHW_StPt_Sch_EZ!$B$4:$B$27,0),MATCH(Schedules_8760!$F2785,DHW_StPt_Sch_EZ!$C$3:$I$3,0)),"F","C")</f>
        <v>53.333333333333329</v>
      </c>
      <c r="M2785" s="34">
        <f>CONVERT(INDEX(DHW_StPt_Sch_EZ!$C$31:$I$54,MATCH(Schedules_8760!$C2785,DHW_StPt_Sch_EZ!$B$31:$B$54,0),MATCH(Schedules_8760!$F2785,DHW_StPt_Sch_EZ!$C$30:$I$30,0)),"F","C")</f>
        <v>53.333333333333329</v>
      </c>
      <c r="N2785" s="12"/>
      <c r="O2785" s="12"/>
      <c r="P2785" s="12"/>
    </row>
    <row r="2786" spans="1:16" x14ac:dyDescent="0.25">
      <c r="A2786" s="35">
        <v>2785</v>
      </c>
      <c r="B2786" s="89">
        <v>117</v>
      </c>
      <c r="C2786" s="35">
        <f t="shared" si="215"/>
        <v>1</v>
      </c>
      <c r="D2786" s="35">
        <f t="shared" si="218"/>
        <v>117</v>
      </c>
      <c r="E2786" s="35">
        <f t="shared" si="219"/>
        <v>5</v>
      </c>
      <c r="F2786" s="35" t="str">
        <f t="shared" si="216"/>
        <v>Thursday</v>
      </c>
      <c r="G2786" s="35">
        <f t="shared" si="217"/>
        <v>4</v>
      </c>
      <c r="H2786" s="34">
        <f>CONVERT(INDEX(Htg_StPt_Sch_EZ!$C$4:$I$27,MATCH(Schedules_8760!$C2786,Htg_StPt_Sch_EZ!$B$4:$B$27,0),MATCH(Schedules_8760!$F2786,Htg_StPt_Sch_EZ!$C$3:$I$3,0)),"F","C")</f>
        <v>20.555555555555554</v>
      </c>
      <c r="I2786" s="34">
        <f>CONVERT(INDEX(Htg_StPt_Sch_EZ!$C$31:$I$54,MATCH(Schedules_8760!$C2786,Htg_StPt_Sch_EZ!$B$31:$B$54,0),MATCH(Schedules_8760!$F2786,Htg_StPt_Sch_EZ!$C$30:$I$30,0)),"F","C")</f>
        <v>19.444444444444443</v>
      </c>
      <c r="J2786" s="34">
        <f>CONVERT(INDEX(Clg_StPt_Sch_EZ!$C$4:$I$27,MATCH(Schedules_8760!$C2786,Clg_StPt_Sch_EZ!$B$4:$B$27,0),MATCH(Schedules_8760!$F2786,Clg_StPt_Sch_EZ!$C$3:$I$3,0)),"F","C")</f>
        <v>25.555555555555554</v>
      </c>
      <c r="K2786" s="34">
        <f>CONVERT(INDEX(Clg_StPt_Sch_EZ!$C$31:$I$54,MATCH(Schedules_8760!$C2786,Clg_StPt_Sch_EZ!$B$31:$B$54,0),MATCH(Schedules_8760!$F2786,Clg_StPt_Sch_EZ!$C$30:$I$30,0)),"F","C")</f>
        <v>28.333333333333332</v>
      </c>
      <c r="L2786" s="34">
        <f>CONVERT(INDEX(DHW_StPt_Sch_EZ!$C$4:$I$27,MATCH(Schedules_8760!$C2786,DHW_StPt_Sch_EZ!$B$4:$B$27,0),MATCH(Schedules_8760!$F2786,DHW_StPt_Sch_EZ!$C$3:$I$3,0)),"F","C")</f>
        <v>53.333333333333329</v>
      </c>
      <c r="M2786" s="34">
        <f>CONVERT(INDEX(DHW_StPt_Sch_EZ!$C$31:$I$54,MATCH(Schedules_8760!$C2786,DHW_StPt_Sch_EZ!$B$31:$B$54,0),MATCH(Schedules_8760!$F2786,DHW_StPt_Sch_EZ!$C$30:$I$30,0)),"F","C")</f>
        <v>53.333333333333329</v>
      </c>
      <c r="N2786" s="12"/>
      <c r="O2786" s="12"/>
      <c r="P2786" s="12"/>
    </row>
    <row r="2787" spans="1:16" x14ac:dyDescent="0.25">
      <c r="A2787" s="35">
        <v>2786</v>
      </c>
      <c r="B2787" s="89">
        <v>117.0416666666667</v>
      </c>
      <c r="C2787" s="35">
        <f t="shared" si="215"/>
        <v>2</v>
      </c>
      <c r="D2787" s="35">
        <f t="shared" si="218"/>
        <v>117</v>
      </c>
      <c r="E2787" s="35">
        <f t="shared" si="219"/>
        <v>5</v>
      </c>
      <c r="F2787" s="35" t="str">
        <f t="shared" si="216"/>
        <v>Thursday</v>
      </c>
      <c r="G2787" s="35">
        <f t="shared" si="217"/>
        <v>4</v>
      </c>
      <c r="H2787" s="34">
        <f>CONVERT(INDEX(Htg_StPt_Sch_EZ!$C$4:$I$27,MATCH(Schedules_8760!$C2787,Htg_StPt_Sch_EZ!$B$4:$B$27,0),MATCH(Schedules_8760!$F2787,Htg_StPt_Sch_EZ!$C$3:$I$3,0)),"F","C")</f>
        <v>20.555555555555554</v>
      </c>
      <c r="I2787" s="34">
        <f>CONVERT(INDEX(Htg_StPt_Sch_EZ!$C$31:$I$54,MATCH(Schedules_8760!$C2787,Htg_StPt_Sch_EZ!$B$31:$B$54,0),MATCH(Schedules_8760!$F2787,Htg_StPt_Sch_EZ!$C$30:$I$30,0)),"F","C")</f>
        <v>19.444444444444443</v>
      </c>
      <c r="J2787" s="34">
        <f>CONVERT(INDEX(Clg_StPt_Sch_EZ!$C$4:$I$27,MATCH(Schedules_8760!$C2787,Clg_StPt_Sch_EZ!$B$4:$B$27,0),MATCH(Schedules_8760!$F2787,Clg_StPt_Sch_EZ!$C$3:$I$3,0)),"F","C")</f>
        <v>25.555555555555554</v>
      </c>
      <c r="K2787" s="34">
        <f>CONVERT(INDEX(Clg_StPt_Sch_EZ!$C$31:$I$54,MATCH(Schedules_8760!$C2787,Clg_StPt_Sch_EZ!$B$31:$B$54,0),MATCH(Schedules_8760!$F2787,Clg_StPt_Sch_EZ!$C$30:$I$30,0)),"F","C")</f>
        <v>28.333333333333332</v>
      </c>
      <c r="L2787" s="34">
        <f>CONVERT(INDEX(DHW_StPt_Sch_EZ!$C$4:$I$27,MATCH(Schedules_8760!$C2787,DHW_StPt_Sch_EZ!$B$4:$B$27,0),MATCH(Schedules_8760!$F2787,DHW_StPt_Sch_EZ!$C$3:$I$3,0)),"F","C")</f>
        <v>53.333333333333329</v>
      </c>
      <c r="M2787" s="34">
        <f>CONVERT(INDEX(DHW_StPt_Sch_EZ!$C$31:$I$54,MATCH(Schedules_8760!$C2787,DHW_StPt_Sch_EZ!$B$31:$B$54,0),MATCH(Schedules_8760!$F2787,DHW_StPt_Sch_EZ!$C$30:$I$30,0)),"F","C")</f>
        <v>53.333333333333329</v>
      </c>
      <c r="N2787" s="12"/>
      <c r="O2787" s="12"/>
      <c r="P2787" s="12"/>
    </row>
    <row r="2788" spans="1:16" x14ac:dyDescent="0.25">
      <c r="A2788" s="35">
        <v>2787</v>
      </c>
      <c r="B2788" s="89">
        <v>117.0833333333333</v>
      </c>
      <c r="C2788" s="35">
        <f t="shared" si="215"/>
        <v>3</v>
      </c>
      <c r="D2788" s="35">
        <f t="shared" si="218"/>
        <v>117</v>
      </c>
      <c r="E2788" s="35">
        <f t="shared" si="219"/>
        <v>5</v>
      </c>
      <c r="F2788" s="35" t="str">
        <f t="shared" si="216"/>
        <v>Thursday</v>
      </c>
      <c r="G2788" s="35">
        <f t="shared" si="217"/>
        <v>4</v>
      </c>
      <c r="H2788" s="34">
        <f>CONVERT(INDEX(Htg_StPt_Sch_EZ!$C$4:$I$27,MATCH(Schedules_8760!$C2788,Htg_StPt_Sch_EZ!$B$4:$B$27,0),MATCH(Schedules_8760!$F2788,Htg_StPt_Sch_EZ!$C$3:$I$3,0)),"F","C")</f>
        <v>20.555555555555554</v>
      </c>
      <c r="I2788" s="34">
        <f>CONVERT(INDEX(Htg_StPt_Sch_EZ!$C$31:$I$54,MATCH(Schedules_8760!$C2788,Htg_StPt_Sch_EZ!$B$31:$B$54,0),MATCH(Schedules_8760!$F2788,Htg_StPt_Sch_EZ!$C$30:$I$30,0)),"F","C")</f>
        <v>19.444444444444443</v>
      </c>
      <c r="J2788" s="34">
        <f>CONVERT(INDEX(Clg_StPt_Sch_EZ!$C$4:$I$27,MATCH(Schedules_8760!$C2788,Clg_StPt_Sch_EZ!$B$4:$B$27,0),MATCH(Schedules_8760!$F2788,Clg_StPt_Sch_EZ!$C$3:$I$3,0)),"F","C")</f>
        <v>25.555555555555554</v>
      </c>
      <c r="K2788" s="34">
        <f>CONVERT(INDEX(Clg_StPt_Sch_EZ!$C$31:$I$54,MATCH(Schedules_8760!$C2788,Clg_StPt_Sch_EZ!$B$31:$B$54,0),MATCH(Schedules_8760!$F2788,Clg_StPt_Sch_EZ!$C$30:$I$30,0)),"F","C")</f>
        <v>28.333333333333332</v>
      </c>
      <c r="L2788" s="34">
        <f>CONVERT(INDEX(DHW_StPt_Sch_EZ!$C$4:$I$27,MATCH(Schedules_8760!$C2788,DHW_StPt_Sch_EZ!$B$4:$B$27,0),MATCH(Schedules_8760!$F2788,DHW_StPt_Sch_EZ!$C$3:$I$3,0)),"F","C")</f>
        <v>53.333333333333329</v>
      </c>
      <c r="M2788" s="34">
        <f>CONVERT(INDEX(DHW_StPt_Sch_EZ!$C$31:$I$54,MATCH(Schedules_8760!$C2788,DHW_StPt_Sch_EZ!$B$31:$B$54,0),MATCH(Schedules_8760!$F2788,DHW_StPt_Sch_EZ!$C$30:$I$30,0)),"F","C")</f>
        <v>53.333333333333329</v>
      </c>
      <c r="N2788" s="12"/>
      <c r="O2788" s="12"/>
      <c r="P2788" s="12"/>
    </row>
    <row r="2789" spans="1:16" x14ac:dyDescent="0.25">
      <c r="A2789" s="35">
        <v>2788</v>
      </c>
      <c r="B2789" s="89">
        <v>117.125</v>
      </c>
      <c r="C2789" s="35">
        <f t="shared" si="215"/>
        <v>4</v>
      </c>
      <c r="D2789" s="35">
        <f t="shared" si="218"/>
        <v>117</v>
      </c>
      <c r="E2789" s="35">
        <f t="shared" si="219"/>
        <v>5</v>
      </c>
      <c r="F2789" s="35" t="str">
        <f t="shared" si="216"/>
        <v>Thursday</v>
      </c>
      <c r="G2789" s="35">
        <f t="shared" si="217"/>
        <v>4</v>
      </c>
      <c r="H2789" s="34">
        <f>CONVERT(INDEX(Htg_StPt_Sch_EZ!$C$4:$I$27,MATCH(Schedules_8760!$C2789,Htg_StPt_Sch_EZ!$B$4:$B$27,0),MATCH(Schedules_8760!$F2789,Htg_StPt_Sch_EZ!$C$3:$I$3,0)),"F","C")</f>
        <v>20.555555555555554</v>
      </c>
      <c r="I2789" s="34">
        <f>CONVERT(INDEX(Htg_StPt_Sch_EZ!$C$31:$I$54,MATCH(Schedules_8760!$C2789,Htg_StPt_Sch_EZ!$B$31:$B$54,0),MATCH(Schedules_8760!$F2789,Htg_StPt_Sch_EZ!$C$30:$I$30,0)),"F","C")</f>
        <v>19.444444444444443</v>
      </c>
      <c r="J2789" s="34">
        <f>CONVERT(INDEX(Clg_StPt_Sch_EZ!$C$4:$I$27,MATCH(Schedules_8760!$C2789,Clg_StPt_Sch_EZ!$B$4:$B$27,0),MATCH(Schedules_8760!$F2789,Clg_StPt_Sch_EZ!$C$3:$I$3,0)),"F","C")</f>
        <v>25.555555555555554</v>
      </c>
      <c r="K2789" s="34">
        <f>CONVERT(INDEX(Clg_StPt_Sch_EZ!$C$31:$I$54,MATCH(Schedules_8760!$C2789,Clg_StPt_Sch_EZ!$B$31:$B$54,0),MATCH(Schedules_8760!$F2789,Clg_StPt_Sch_EZ!$C$30:$I$30,0)),"F","C")</f>
        <v>28.333333333333332</v>
      </c>
      <c r="L2789" s="34">
        <f>CONVERT(INDEX(DHW_StPt_Sch_EZ!$C$4:$I$27,MATCH(Schedules_8760!$C2789,DHW_StPt_Sch_EZ!$B$4:$B$27,0),MATCH(Schedules_8760!$F2789,DHW_StPt_Sch_EZ!$C$3:$I$3,0)),"F","C")</f>
        <v>53.333333333333329</v>
      </c>
      <c r="M2789" s="34">
        <f>CONVERT(INDEX(DHW_StPt_Sch_EZ!$C$31:$I$54,MATCH(Schedules_8760!$C2789,DHW_StPt_Sch_EZ!$B$31:$B$54,0),MATCH(Schedules_8760!$F2789,DHW_StPt_Sch_EZ!$C$30:$I$30,0)),"F","C")</f>
        <v>53.333333333333329</v>
      </c>
      <c r="N2789" s="12"/>
      <c r="O2789" s="12"/>
      <c r="P2789" s="12"/>
    </row>
    <row r="2790" spans="1:16" x14ac:dyDescent="0.25">
      <c r="A2790" s="35">
        <v>2789</v>
      </c>
      <c r="B2790" s="89">
        <v>117.1666666666667</v>
      </c>
      <c r="C2790" s="35">
        <f t="shared" si="215"/>
        <v>5</v>
      </c>
      <c r="D2790" s="35">
        <f t="shared" si="218"/>
        <v>117</v>
      </c>
      <c r="E2790" s="35">
        <f t="shared" si="219"/>
        <v>5</v>
      </c>
      <c r="F2790" s="35" t="str">
        <f t="shared" si="216"/>
        <v>Thursday</v>
      </c>
      <c r="G2790" s="35">
        <f t="shared" si="217"/>
        <v>4</v>
      </c>
      <c r="H2790" s="34">
        <f>CONVERT(INDEX(Htg_StPt_Sch_EZ!$C$4:$I$27,MATCH(Schedules_8760!$C2790,Htg_StPt_Sch_EZ!$B$4:$B$27,0),MATCH(Schedules_8760!$F2790,Htg_StPt_Sch_EZ!$C$3:$I$3,0)),"F","C")</f>
        <v>20.555555555555554</v>
      </c>
      <c r="I2790" s="34">
        <f>CONVERT(INDEX(Htg_StPt_Sch_EZ!$C$31:$I$54,MATCH(Schedules_8760!$C2790,Htg_StPt_Sch_EZ!$B$31:$B$54,0),MATCH(Schedules_8760!$F2790,Htg_StPt_Sch_EZ!$C$30:$I$30,0)),"F","C")</f>
        <v>19.444444444444443</v>
      </c>
      <c r="J2790" s="34">
        <f>CONVERT(INDEX(Clg_StPt_Sch_EZ!$C$4:$I$27,MATCH(Schedules_8760!$C2790,Clg_StPt_Sch_EZ!$B$4:$B$27,0),MATCH(Schedules_8760!$F2790,Clg_StPt_Sch_EZ!$C$3:$I$3,0)),"F","C")</f>
        <v>25.555555555555554</v>
      </c>
      <c r="K2790" s="34">
        <f>CONVERT(INDEX(Clg_StPt_Sch_EZ!$C$31:$I$54,MATCH(Schedules_8760!$C2790,Clg_StPt_Sch_EZ!$B$31:$B$54,0),MATCH(Schedules_8760!$F2790,Clg_StPt_Sch_EZ!$C$30:$I$30,0)),"F","C")</f>
        <v>28.333333333333332</v>
      </c>
      <c r="L2790" s="34">
        <f>CONVERT(INDEX(DHW_StPt_Sch_EZ!$C$4:$I$27,MATCH(Schedules_8760!$C2790,DHW_StPt_Sch_EZ!$B$4:$B$27,0),MATCH(Schedules_8760!$F2790,DHW_StPt_Sch_EZ!$C$3:$I$3,0)),"F","C")</f>
        <v>53.333333333333329</v>
      </c>
      <c r="M2790" s="34">
        <f>CONVERT(INDEX(DHW_StPt_Sch_EZ!$C$31:$I$54,MATCH(Schedules_8760!$C2790,DHW_StPt_Sch_EZ!$B$31:$B$54,0),MATCH(Schedules_8760!$F2790,DHW_StPt_Sch_EZ!$C$30:$I$30,0)),"F","C")</f>
        <v>53.333333333333329</v>
      </c>
      <c r="N2790" s="12"/>
      <c r="O2790" s="12"/>
      <c r="P2790" s="12"/>
    </row>
    <row r="2791" spans="1:16" x14ac:dyDescent="0.25">
      <c r="A2791" s="35">
        <v>2790</v>
      </c>
      <c r="B2791" s="89">
        <v>117.2083333333333</v>
      </c>
      <c r="C2791" s="35">
        <f t="shared" si="215"/>
        <v>6</v>
      </c>
      <c r="D2791" s="35">
        <f t="shared" si="218"/>
        <v>117</v>
      </c>
      <c r="E2791" s="35">
        <f t="shared" si="219"/>
        <v>5</v>
      </c>
      <c r="F2791" s="35" t="str">
        <f t="shared" si="216"/>
        <v>Thursday</v>
      </c>
      <c r="G2791" s="35">
        <f t="shared" si="217"/>
        <v>4</v>
      </c>
      <c r="H2791" s="34">
        <f>CONVERT(INDEX(Htg_StPt_Sch_EZ!$C$4:$I$27,MATCH(Schedules_8760!$C2791,Htg_StPt_Sch_EZ!$B$4:$B$27,0),MATCH(Schedules_8760!$F2791,Htg_StPt_Sch_EZ!$C$3:$I$3,0)),"F","C")</f>
        <v>20.555555555555554</v>
      </c>
      <c r="I2791" s="34">
        <f>CONVERT(INDEX(Htg_StPt_Sch_EZ!$C$31:$I$54,MATCH(Schedules_8760!$C2791,Htg_StPt_Sch_EZ!$B$31:$B$54,0),MATCH(Schedules_8760!$F2791,Htg_StPt_Sch_EZ!$C$30:$I$30,0)),"F","C")</f>
        <v>19.444444444444443</v>
      </c>
      <c r="J2791" s="34">
        <f>CONVERT(INDEX(Clg_StPt_Sch_EZ!$C$4:$I$27,MATCH(Schedules_8760!$C2791,Clg_StPt_Sch_EZ!$B$4:$B$27,0),MATCH(Schedules_8760!$F2791,Clg_StPt_Sch_EZ!$C$3:$I$3,0)),"F","C")</f>
        <v>25.555555555555554</v>
      </c>
      <c r="K2791" s="34">
        <f>CONVERT(INDEX(Clg_StPt_Sch_EZ!$C$31:$I$54,MATCH(Schedules_8760!$C2791,Clg_StPt_Sch_EZ!$B$31:$B$54,0),MATCH(Schedules_8760!$F2791,Clg_StPt_Sch_EZ!$C$30:$I$30,0)),"F","C")</f>
        <v>28.333333333333332</v>
      </c>
      <c r="L2791" s="34">
        <f>CONVERT(INDEX(DHW_StPt_Sch_EZ!$C$4:$I$27,MATCH(Schedules_8760!$C2791,DHW_StPt_Sch_EZ!$B$4:$B$27,0),MATCH(Schedules_8760!$F2791,DHW_StPt_Sch_EZ!$C$3:$I$3,0)),"F","C")</f>
        <v>53.333333333333329</v>
      </c>
      <c r="M2791" s="34">
        <f>CONVERT(INDEX(DHW_StPt_Sch_EZ!$C$31:$I$54,MATCH(Schedules_8760!$C2791,DHW_StPt_Sch_EZ!$B$31:$B$54,0),MATCH(Schedules_8760!$F2791,DHW_StPt_Sch_EZ!$C$30:$I$30,0)),"F","C")</f>
        <v>53.333333333333329</v>
      </c>
      <c r="N2791" s="12"/>
      <c r="O2791" s="12"/>
      <c r="P2791" s="12"/>
    </row>
    <row r="2792" spans="1:16" x14ac:dyDescent="0.25">
      <c r="A2792" s="35">
        <v>2791</v>
      </c>
      <c r="B2792" s="89">
        <v>117.25</v>
      </c>
      <c r="C2792" s="35">
        <f t="shared" si="215"/>
        <v>7</v>
      </c>
      <c r="D2792" s="35">
        <f t="shared" si="218"/>
        <v>117</v>
      </c>
      <c r="E2792" s="35">
        <f t="shared" si="219"/>
        <v>5</v>
      </c>
      <c r="F2792" s="35" t="str">
        <f t="shared" si="216"/>
        <v>Thursday</v>
      </c>
      <c r="G2792" s="35">
        <f t="shared" si="217"/>
        <v>4</v>
      </c>
      <c r="H2792" s="34">
        <f>CONVERT(INDEX(Htg_StPt_Sch_EZ!$C$4:$I$27,MATCH(Schedules_8760!$C2792,Htg_StPt_Sch_EZ!$B$4:$B$27,0),MATCH(Schedules_8760!$F2792,Htg_StPt_Sch_EZ!$C$3:$I$3,0)),"F","C")</f>
        <v>20.555555555555554</v>
      </c>
      <c r="I2792" s="34">
        <f>CONVERT(INDEX(Htg_StPt_Sch_EZ!$C$31:$I$54,MATCH(Schedules_8760!$C2792,Htg_StPt_Sch_EZ!$B$31:$B$54,0),MATCH(Schedules_8760!$F2792,Htg_StPt_Sch_EZ!$C$30:$I$30,0)),"F","C")</f>
        <v>19.444444444444443</v>
      </c>
      <c r="J2792" s="34">
        <f>CONVERT(INDEX(Clg_StPt_Sch_EZ!$C$4:$I$27,MATCH(Schedules_8760!$C2792,Clg_StPt_Sch_EZ!$B$4:$B$27,0),MATCH(Schedules_8760!$F2792,Clg_StPt_Sch_EZ!$C$3:$I$3,0)),"F","C")</f>
        <v>25.555555555555554</v>
      </c>
      <c r="K2792" s="34">
        <f>CONVERT(INDEX(Clg_StPt_Sch_EZ!$C$31:$I$54,MATCH(Schedules_8760!$C2792,Clg_StPt_Sch_EZ!$B$31:$B$54,0),MATCH(Schedules_8760!$F2792,Clg_StPt_Sch_EZ!$C$30:$I$30,0)),"F","C")</f>
        <v>28.333333333333332</v>
      </c>
      <c r="L2792" s="34">
        <f>CONVERT(INDEX(DHW_StPt_Sch_EZ!$C$4:$I$27,MATCH(Schedules_8760!$C2792,DHW_StPt_Sch_EZ!$B$4:$B$27,0),MATCH(Schedules_8760!$F2792,DHW_StPt_Sch_EZ!$C$3:$I$3,0)),"F","C")</f>
        <v>53.333333333333329</v>
      </c>
      <c r="M2792" s="34">
        <f>CONVERT(INDEX(DHW_StPt_Sch_EZ!$C$31:$I$54,MATCH(Schedules_8760!$C2792,DHW_StPt_Sch_EZ!$B$31:$B$54,0),MATCH(Schedules_8760!$F2792,DHW_StPt_Sch_EZ!$C$30:$I$30,0)),"F","C")</f>
        <v>53.333333333333329</v>
      </c>
      <c r="N2792" s="12"/>
      <c r="O2792" s="12"/>
      <c r="P2792" s="12"/>
    </row>
    <row r="2793" spans="1:16" x14ac:dyDescent="0.25">
      <c r="A2793" s="35">
        <v>2792</v>
      </c>
      <c r="B2793" s="89">
        <v>117.2916666666667</v>
      </c>
      <c r="C2793" s="35">
        <f t="shared" si="215"/>
        <v>8</v>
      </c>
      <c r="D2793" s="35">
        <f t="shared" si="218"/>
        <v>117</v>
      </c>
      <c r="E2793" s="35">
        <f t="shared" si="219"/>
        <v>5</v>
      </c>
      <c r="F2793" s="35" t="str">
        <f t="shared" si="216"/>
        <v>Thursday</v>
      </c>
      <c r="G2793" s="35">
        <f t="shared" si="217"/>
        <v>4</v>
      </c>
      <c r="H2793" s="34">
        <f>CONVERT(INDEX(Htg_StPt_Sch_EZ!$C$4:$I$27,MATCH(Schedules_8760!$C2793,Htg_StPt_Sch_EZ!$B$4:$B$27,0),MATCH(Schedules_8760!$F2793,Htg_StPt_Sch_EZ!$C$3:$I$3,0)),"F","C")</f>
        <v>20.555555555555554</v>
      </c>
      <c r="I2793" s="34">
        <f>CONVERT(INDEX(Htg_StPt_Sch_EZ!$C$31:$I$54,MATCH(Schedules_8760!$C2793,Htg_StPt_Sch_EZ!$B$31:$B$54,0),MATCH(Schedules_8760!$F2793,Htg_StPt_Sch_EZ!$C$30:$I$30,0)),"F","C")</f>
        <v>19.444444444444443</v>
      </c>
      <c r="J2793" s="34">
        <f>CONVERT(INDEX(Clg_StPt_Sch_EZ!$C$4:$I$27,MATCH(Schedules_8760!$C2793,Clg_StPt_Sch_EZ!$B$4:$B$27,0),MATCH(Schedules_8760!$F2793,Clg_StPt_Sch_EZ!$C$3:$I$3,0)),"F","C")</f>
        <v>25.555555555555554</v>
      </c>
      <c r="K2793" s="34">
        <f>CONVERT(INDEX(Clg_StPt_Sch_EZ!$C$31:$I$54,MATCH(Schedules_8760!$C2793,Clg_StPt_Sch_EZ!$B$31:$B$54,0),MATCH(Schedules_8760!$F2793,Clg_StPt_Sch_EZ!$C$30:$I$30,0)),"F","C")</f>
        <v>25</v>
      </c>
      <c r="L2793" s="34">
        <f>CONVERT(INDEX(DHW_StPt_Sch_EZ!$C$4:$I$27,MATCH(Schedules_8760!$C2793,DHW_StPt_Sch_EZ!$B$4:$B$27,0),MATCH(Schedules_8760!$F2793,DHW_StPt_Sch_EZ!$C$3:$I$3,0)),"F","C")</f>
        <v>53.333333333333329</v>
      </c>
      <c r="M2793" s="34">
        <f>CONVERT(INDEX(DHW_StPt_Sch_EZ!$C$31:$I$54,MATCH(Schedules_8760!$C2793,DHW_StPt_Sch_EZ!$B$31:$B$54,0),MATCH(Schedules_8760!$F2793,DHW_StPt_Sch_EZ!$C$30:$I$30,0)),"F","C")</f>
        <v>53.333333333333329</v>
      </c>
      <c r="N2793" s="12"/>
      <c r="O2793" s="12"/>
      <c r="P2793" s="12"/>
    </row>
    <row r="2794" spans="1:16" x14ac:dyDescent="0.25">
      <c r="A2794" s="35">
        <v>2793</v>
      </c>
      <c r="B2794" s="89">
        <v>117.3333333333333</v>
      </c>
      <c r="C2794" s="35">
        <f t="shared" si="215"/>
        <v>9</v>
      </c>
      <c r="D2794" s="35">
        <f t="shared" si="218"/>
        <v>117</v>
      </c>
      <c r="E2794" s="35">
        <f t="shared" si="219"/>
        <v>5</v>
      </c>
      <c r="F2794" s="35" t="str">
        <f t="shared" si="216"/>
        <v>Thursday</v>
      </c>
      <c r="G2794" s="35">
        <f t="shared" si="217"/>
        <v>4</v>
      </c>
      <c r="H2794" s="34">
        <f>CONVERT(INDEX(Htg_StPt_Sch_EZ!$C$4:$I$27,MATCH(Schedules_8760!$C2794,Htg_StPt_Sch_EZ!$B$4:$B$27,0),MATCH(Schedules_8760!$F2794,Htg_StPt_Sch_EZ!$C$3:$I$3,0)),"F","C")</f>
        <v>20.555555555555554</v>
      </c>
      <c r="I2794" s="34">
        <f>CONVERT(INDEX(Htg_StPt_Sch_EZ!$C$31:$I$54,MATCH(Schedules_8760!$C2794,Htg_StPt_Sch_EZ!$B$31:$B$54,0),MATCH(Schedules_8760!$F2794,Htg_StPt_Sch_EZ!$C$30:$I$30,0)),"F","C")</f>
        <v>19.444444444444443</v>
      </c>
      <c r="J2794" s="34">
        <f>CONVERT(INDEX(Clg_StPt_Sch_EZ!$C$4:$I$27,MATCH(Schedules_8760!$C2794,Clg_StPt_Sch_EZ!$B$4:$B$27,0),MATCH(Schedules_8760!$F2794,Clg_StPt_Sch_EZ!$C$3:$I$3,0)),"F","C")</f>
        <v>25.555555555555554</v>
      </c>
      <c r="K2794" s="34">
        <f>CONVERT(INDEX(Clg_StPt_Sch_EZ!$C$31:$I$54,MATCH(Schedules_8760!$C2794,Clg_StPt_Sch_EZ!$B$31:$B$54,0),MATCH(Schedules_8760!$F2794,Clg_StPt_Sch_EZ!$C$30:$I$30,0)),"F","C")</f>
        <v>25</v>
      </c>
      <c r="L2794" s="34">
        <f>CONVERT(INDEX(DHW_StPt_Sch_EZ!$C$4:$I$27,MATCH(Schedules_8760!$C2794,DHW_StPt_Sch_EZ!$B$4:$B$27,0),MATCH(Schedules_8760!$F2794,DHW_StPt_Sch_EZ!$C$3:$I$3,0)),"F","C")</f>
        <v>53.333333333333329</v>
      </c>
      <c r="M2794" s="34">
        <f>CONVERT(INDEX(DHW_StPt_Sch_EZ!$C$31:$I$54,MATCH(Schedules_8760!$C2794,DHW_StPt_Sch_EZ!$B$31:$B$54,0),MATCH(Schedules_8760!$F2794,DHW_StPt_Sch_EZ!$C$30:$I$30,0)),"F","C")</f>
        <v>53.333333333333329</v>
      </c>
      <c r="N2794" s="12"/>
      <c r="O2794" s="12"/>
      <c r="P2794" s="12"/>
    </row>
    <row r="2795" spans="1:16" x14ac:dyDescent="0.25">
      <c r="A2795" s="35">
        <v>2794</v>
      </c>
      <c r="B2795" s="89">
        <v>117.375</v>
      </c>
      <c r="C2795" s="35">
        <f t="shared" si="215"/>
        <v>10</v>
      </c>
      <c r="D2795" s="35">
        <f t="shared" si="218"/>
        <v>117</v>
      </c>
      <c r="E2795" s="35">
        <f t="shared" si="219"/>
        <v>5</v>
      </c>
      <c r="F2795" s="35" t="str">
        <f t="shared" si="216"/>
        <v>Thursday</v>
      </c>
      <c r="G2795" s="35">
        <f t="shared" si="217"/>
        <v>4</v>
      </c>
      <c r="H2795" s="34">
        <f>CONVERT(INDEX(Htg_StPt_Sch_EZ!$C$4:$I$27,MATCH(Schedules_8760!$C2795,Htg_StPt_Sch_EZ!$B$4:$B$27,0),MATCH(Schedules_8760!$F2795,Htg_StPt_Sch_EZ!$C$3:$I$3,0)),"F","C")</f>
        <v>20.555555555555554</v>
      </c>
      <c r="I2795" s="34">
        <f>CONVERT(INDEX(Htg_StPt_Sch_EZ!$C$31:$I$54,MATCH(Schedules_8760!$C2795,Htg_StPt_Sch_EZ!$B$31:$B$54,0),MATCH(Schedules_8760!$F2795,Htg_StPt_Sch_EZ!$C$30:$I$30,0)),"F","C")</f>
        <v>19.444444444444443</v>
      </c>
      <c r="J2795" s="34">
        <f>CONVERT(INDEX(Clg_StPt_Sch_EZ!$C$4:$I$27,MATCH(Schedules_8760!$C2795,Clg_StPt_Sch_EZ!$B$4:$B$27,0),MATCH(Schedules_8760!$F2795,Clg_StPt_Sch_EZ!$C$3:$I$3,0)),"F","C")</f>
        <v>25.555555555555554</v>
      </c>
      <c r="K2795" s="34">
        <f>CONVERT(INDEX(Clg_StPt_Sch_EZ!$C$31:$I$54,MATCH(Schedules_8760!$C2795,Clg_StPt_Sch_EZ!$B$31:$B$54,0),MATCH(Schedules_8760!$F2795,Clg_StPt_Sch_EZ!$C$30:$I$30,0)),"F","C")</f>
        <v>25</v>
      </c>
      <c r="L2795" s="34">
        <f>CONVERT(INDEX(DHW_StPt_Sch_EZ!$C$4:$I$27,MATCH(Schedules_8760!$C2795,DHW_StPt_Sch_EZ!$B$4:$B$27,0),MATCH(Schedules_8760!$F2795,DHW_StPt_Sch_EZ!$C$3:$I$3,0)),"F","C")</f>
        <v>53.333333333333329</v>
      </c>
      <c r="M2795" s="34">
        <f>CONVERT(INDEX(DHW_StPt_Sch_EZ!$C$31:$I$54,MATCH(Schedules_8760!$C2795,DHW_StPt_Sch_EZ!$B$31:$B$54,0),MATCH(Schedules_8760!$F2795,DHW_StPt_Sch_EZ!$C$30:$I$30,0)),"F","C")</f>
        <v>53.333333333333329</v>
      </c>
      <c r="N2795" s="12"/>
      <c r="O2795" s="12"/>
      <c r="P2795" s="12"/>
    </row>
    <row r="2796" spans="1:16" x14ac:dyDescent="0.25">
      <c r="A2796" s="35">
        <v>2795</v>
      </c>
      <c r="B2796" s="89">
        <v>117.4166666666667</v>
      </c>
      <c r="C2796" s="35">
        <f t="shared" si="215"/>
        <v>11</v>
      </c>
      <c r="D2796" s="35">
        <f t="shared" si="218"/>
        <v>117</v>
      </c>
      <c r="E2796" s="35">
        <f t="shared" si="219"/>
        <v>5</v>
      </c>
      <c r="F2796" s="35" t="str">
        <f t="shared" si="216"/>
        <v>Thursday</v>
      </c>
      <c r="G2796" s="35">
        <f t="shared" si="217"/>
        <v>4</v>
      </c>
      <c r="H2796" s="34">
        <f>CONVERT(INDEX(Htg_StPt_Sch_EZ!$C$4:$I$27,MATCH(Schedules_8760!$C2796,Htg_StPt_Sch_EZ!$B$4:$B$27,0),MATCH(Schedules_8760!$F2796,Htg_StPt_Sch_EZ!$C$3:$I$3,0)),"F","C")</f>
        <v>20.555555555555554</v>
      </c>
      <c r="I2796" s="34">
        <f>CONVERT(INDEX(Htg_StPt_Sch_EZ!$C$31:$I$54,MATCH(Schedules_8760!$C2796,Htg_StPt_Sch_EZ!$B$31:$B$54,0),MATCH(Schedules_8760!$F2796,Htg_StPt_Sch_EZ!$C$30:$I$30,0)),"F","C")</f>
        <v>19.444444444444443</v>
      </c>
      <c r="J2796" s="34">
        <f>CONVERT(INDEX(Clg_StPt_Sch_EZ!$C$4:$I$27,MATCH(Schedules_8760!$C2796,Clg_StPt_Sch_EZ!$B$4:$B$27,0),MATCH(Schedules_8760!$F2796,Clg_StPt_Sch_EZ!$C$3:$I$3,0)),"F","C")</f>
        <v>25.555555555555554</v>
      </c>
      <c r="K2796" s="34">
        <f>CONVERT(INDEX(Clg_StPt_Sch_EZ!$C$31:$I$54,MATCH(Schedules_8760!$C2796,Clg_StPt_Sch_EZ!$B$31:$B$54,0),MATCH(Schedules_8760!$F2796,Clg_StPt_Sch_EZ!$C$30:$I$30,0)),"F","C")</f>
        <v>25</v>
      </c>
      <c r="L2796" s="34">
        <f>CONVERT(INDEX(DHW_StPt_Sch_EZ!$C$4:$I$27,MATCH(Schedules_8760!$C2796,DHW_StPt_Sch_EZ!$B$4:$B$27,0),MATCH(Schedules_8760!$F2796,DHW_StPt_Sch_EZ!$C$3:$I$3,0)),"F","C")</f>
        <v>53.333333333333329</v>
      </c>
      <c r="M2796" s="34">
        <f>CONVERT(INDEX(DHW_StPt_Sch_EZ!$C$31:$I$54,MATCH(Schedules_8760!$C2796,DHW_StPt_Sch_EZ!$B$31:$B$54,0),MATCH(Schedules_8760!$F2796,DHW_StPt_Sch_EZ!$C$30:$I$30,0)),"F","C")</f>
        <v>53.333333333333329</v>
      </c>
      <c r="N2796" s="12"/>
      <c r="O2796" s="12"/>
      <c r="P2796" s="12"/>
    </row>
    <row r="2797" spans="1:16" x14ac:dyDescent="0.25">
      <c r="A2797" s="35">
        <v>2796</v>
      </c>
      <c r="B2797" s="89">
        <v>117.4583333333333</v>
      </c>
      <c r="C2797" s="35">
        <f t="shared" si="215"/>
        <v>12</v>
      </c>
      <c r="D2797" s="35">
        <f t="shared" si="218"/>
        <v>117</v>
      </c>
      <c r="E2797" s="35">
        <f t="shared" si="219"/>
        <v>5</v>
      </c>
      <c r="F2797" s="35" t="str">
        <f t="shared" si="216"/>
        <v>Thursday</v>
      </c>
      <c r="G2797" s="35">
        <f t="shared" si="217"/>
        <v>4</v>
      </c>
      <c r="H2797" s="34">
        <f>CONVERT(INDEX(Htg_StPt_Sch_EZ!$C$4:$I$27,MATCH(Schedules_8760!$C2797,Htg_StPt_Sch_EZ!$B$4:$B$27,0),MATCH(Schedules_8760!$F2797,Htg_StPt_Sch_EZ!$C$3:$I$3,0)),"F","C")</f>
        <v>20.555555555555554</v>
      </c>
      <c r="I2797" s="34">
        <f>CONVERT(INDEX(Htg_StPt_Sch_EZ!$C$31:$I$54,MATCH(Schedules_8760!$C2797,Htg_StPt_Sch_EZ!$B$31:$B$54,0),MATCH(Schedules_8760!$F2797,Htg_StPt_Sch_EZ!$C$30:$I$30,0)),"F","C")</f>
        <v>19.444444444444443</v>
      </c>
      <c r="J2797" s="34">
        <f>CONVERT(INDEX(Clg_StPt_Sch_EZ!$C$4:$I$27,MATCH(Schedules_8760!$C2797,Clg_StPt_Sch_EZ!$B$4:$B$27,0),MATCH(Schedules_8760!$F2797,Clg_StPt_Sch_EZ!$C$3:$I$3,0)),"F","C")</f>
        <v>25.555555555555554</v>
      </c>
      <c r="K2797" s="34">
        <f>CONVERT(INDEX(Clg_StPt_Sch_EZ!$C$31:$I$54,MATCH(Schedules_8760!$C2797,Clg_StPt_Sch_EZ!$B$31:$B$54,0),MATCH(Schedules_8760!$F2797,Clg_StPt_Sch_EZ!$C$30:$I$30,0)),"F","C")</f>
        <v>25</v>
      </c>
      <c r="L2797" s="34">
        <f>CONVERT(INDEX(DHW_StPt_Sch_EZ!$C$4:$I$27,MATCH(Schedules_8760!$C2797,DHW_StPt_Sch_EZ!$B$4:$B$27,0),MATCH(Schedules_8760!$F2797,DHW_StPt_Sch_EZ!$C$3:$I$3,0)),"F","C")</f>
        <v>53.333333333333329</v>
      </c>
      <c r="M2797" s="34">
        <f>CONVERT(INDEX(DHW_StPt_Sch_EZ!$C$31:$I$54,MATCH(Schedules_8760!$C2797,DHW_StPt_Sch_EZ!$B$31:$B$54,0),MATCH(Schedules_8760!$F2797,DHW_StPt_Sch_EZ!$C$30:$I$30,0)),"F","C")</f>
        <v>53.333333333333329</v>
      </c>
      <c r="N2797" s="12"/>
      <c r="O2797" s="12"/>
      <c r="P2797" s="12"/>
    </row>
    <row r="2798" spans="1:16" x14ac:dyDescent="0.25">
      <c r="A2798" s="35">
        <v>2797</v>
      </c>
      <c r="B2798" s="89">
        <v>117.5</v>
      </c>
      <c r="C2798" s="35">
        <f t="shared" si="215"/>
        <v>13</v>
      </c>
      <c r="D2798" s="35">
        <f t="shared" si="218"/>
        <v>117</v>
      </c>
      <c r="E2798" s="35">
        <f t="shared" si="219"/>
        <v>5</v>
      </c>
      <c r="F2798" s="35" t="str">
        <f t="shared" si="216"/>
        <v>Thursday</v>
      </c>
      <c r="G2798" s="35">
        <f t="shared" si="217"/>
        <v>4</v>
      </c>
      <c r="H2798" s="34">
        <f>CONVERT(INDEX(Htg_StPt_Sch_EZ!$C$4:$I$27,MATCH(Schedules_8760!$C2798,Htg_StPt_Sch_EZ!$B$4:$B$27,0),MATCH(Schedules_8760!$F2798,Htg_StPt_Sch_EZ!$C$3:$I$3,0)),"F","C")</f>
        <v>20.555555555555554</v>
      </c>
      <c r="I2798" s="34">
        <f>CONVERT(INDEX(Htg_StPt_Sch_EZ!$C$31:$I$54,MATCH(Schedules_8760!$C2798,Htg_StPt_Sch_EZ!$B$31:$B$54,0),MATCH(Schedules_8760!$F2798,Htg_StPt_Sch_EZ!$C$30:$I$30,0)),"F","C")</f>
        <v>19.444444444444443</v>
      </c>
      <c r="J2798" s="34">
        <f>CONVERT(INDEX(Clg_StPt_Sch_EZ!$C$4:$I$27,MATCH(Schedules_8760!$C2798,Clg_StPt_Sch_EZ!$B$4:$B$27,0),MATCH(Schedules_8760!$F2798,Clg_StPt_Sch_EZ!$C$3:$I$3,0)),"F","C")</f>
        <v>25.555555555555554</v>
      </c>
      <c r="K2798" s="34">
        <f>CONVERT(INDEX(Clg_StPt_Sch_EZ!$C$31:$I$54,MATCH(Schedules_8760!$C2798,Clg_StPt_Sch_EZ!$B$31:$B$54,0),MATCH(Schedules_8760!$F2798,Clg_StPt_Sch_EZ!$C$30:$I$30,0)),"F","C")</f>
        <v>25</v>
      </c>
      <c r="L2798" s="34">
        <f>CONVERT(INDEX(DHW_StPt_Sch_EZ!$C$4:$I$27,MATCH(Schedules_8760!$C2798,DHW_StPt_Sch_EZ!$B$4:$B$27,0),MATCH(Schedules_8760!$F2798,DHW_StPt_Sch_EZ!$C$3:$I$3,0)),"F","C")</f>
        <v>53.333333333333329</v>
      </c>
      <c r="M2798" s="34">
        <f>CONVERT(INDEX(DHW_StPt_Sch_EZ!$C$31:$I$54,MATCH(Schedules_8760!$C2798,DHW_StPt_Sch_EZ!$B$31:$B$54,0),MATCH(Schedules_8760!$F2798,DHW_StPt_Sch_EZ!$C$30:$I$30,0)),"F","C")</f>
        <v>53.333333333333329</v>
      </c>
      <c r="N2798" s="12"/>
      <c r="O2798" s="12"/>
      <c r="P2798" s="12"/>
    </row>
    <row r="2799" spans="1:16" x14ac:dyDescent="0.25">
      <c r="A2799" s="35">
        <v>2798</v>
      </c>
      <c r="B2799" s="89">
        <v>117.5416666666667</v>
      </c>
      <c r="C2799" s="35">
        <f t="shared" si="215"/>
        <v>14</v>
      </c>
      <c r="D2799" s="35">
        <f t="shared" si="218"/>
        <v>117</v>
      </c>
      <c r="E2799" s="35">
        <f t="shared" si="219"/>
        <v>5</v>
      </c>
      <c r="F2799" s="35" t="str">
        <f t="shared" si="216"/>
        <v>Thursday</v>
      </c>
      <c r="G2799" s="35">
        <f t="shared" si="217"/>
        <v>4</v>
      </c>
      <c r="H2799" s="34">
        <f>CONVERT(INDEX(Htg_StPt_Sch_EZ!$C$4:$I$27,MATCH(Schedules_8760!$C2799,Htg_StPt_Sch_EZ!$B$4:$B$27,0),MATCH(Schedules_8760!$F2799,Htg_StPt_Sch_EZ!$C$3:$I$3,0)),"F","C")</f>
        <v>20.555555555555554</v>
      </c>
      <c r="I2799" s="34">
        <f>CONVERT(INDEX(Htg_StPt_Sch_EZ!$C$31:$I$54,MATCH(Schedules_8760!$C2799,Htg_StPt_Sch_EZ!$B$31:$B$54,0),MATCH(Schedules_8760!$F2799,Htg_StPt_Sch_EZ!$C$30:$I$30,0)),"F","C")</f>
        <v>19.444444444444443</v>
      </c>
      <c r="J2799" s="34">
        <f>CONVERT(INDEX(Clg_StPt_Sch_EZ!$C$4:$I$27,MATCH(Schedules_8760!$C2799,Clg_StPt_Sch_EZ!$B$4:$B$27,0),MATCH(Schedules_8760!$F2799,Clg_StPt_Sch_EZ!$C$3:$I$3,0)),"F","C")</f>
        <v>25.555555555555554</v>
      </c>
      <c r="K2799" s="34">
        <f>CONVERT(INDEX(Clg_StPt_Sch_EZ!$C$31:$I$54,MATCH(Schedules_8760!$C2799,Clg_StPt_Sch_EZ!$B$31:$B$54,0),MATCH(Schedules_8760!$F2799,Clg_StPt_Sch_EZ!$C$30:$I$30,0)),"F","C")</f>
        <v>25</v>
      </c>
      <c r="L2799" s="34">
        <f>CONVERT(INDEX(DHW_StPt_Sch_EZ!$C$4:$I$27,MATCH(Schedules_8760!$C2799,DHW_StPt_Sch_EZ!$B$4:$B$27,0),MATCH(Schedules_8760!$F2799,DHW_StPt_Sch_EZ!$C$3:$I$3,0)),"F","C")</f>
        <v>53.333333333333329</v>
      </c>
      <c r="M2799" s="34">
        <f>CONVERT(INDEX(DHW_StPt_Sch_EZ!$C$31:$I$54,MATCH(Schedules_8760!$C2799,DHW_StPt_Sch_EZ!$B$31:$B$54,0),MATCH(Schedules_8760!$F2799,DHW_StPt_Sch_EZ!$C$30:$I$30,0)),"F","C")</f>
        <v>53.333333333333329</v>
      </c>
      <c r="N2799" s="12"/>
      <c r="O2799" s="12"/>
      <c r="P2799" s="12"/>
    </row>
    <row r="2800" spans="1:16" x14ac:dyDescent="0.25">
      <c r="A2800" s="35">
        <v>2799</v>
      </c>
      <c r="B2800" s="89">
        <v>117.5833333333333</v>
      </c>
      <c r="C2800" s="35">
        <f t="shared" si="215"/>
        <v>15</v>
      </c>
      <c r="D2800" s="35">
        <f t="shared" si="218"/>
        <v>117</v>
      </c>
      <c r="E2800" s="35">
        <f t="shared" si="219"/>
        <v>5</v>
      </c>
      <c r="F2800" s="35" t="str">
        <f t="shared" si="216"/>
        <v>Thursday</v>
      </c>
      <c r="G2800" s="35">
        <f t="shared" si="217"/>
        <v>4</v>
      </c>
      <c r="H2800" s="34">
        <f>CONVERT(INDEX(Htg_StPt_Sch_EZ!$C$4:$I$27,MATCH(Schedules_8760!$C2800,Htg_StPt_Sch_EZ!$B$4:$B$27,0),MATCH(Schedules_8760!$F2800,Htg_StPt_Sch_EZ!$C$3:$I$3,0)),"F","C")</f>
        <v>20.555555555555554</v>
      </c>
      <c r="I2800" s="34">
        <f>CONVERT(INDEX(Htg_StPt_Sch_EZ!$C$31:$I$54,MATCH(Schedules_8760!$C2800,Htg_StPt_Sch_EZ!$B$31:$B$54,0),MATCH(Schedules_8760!$F2800,Htg_StPt_Sch_EZ!$C$30:$I$30,0)),"F","C")</f>
        <v>21.111111111111111</v>
      </c>
      <c r="J2800" s="34">
        <f>CONVERT(INDEX(Clg_StPt_Sch_EZ!$C$4:$I$27,MATCH(Schedules_8760!$C2800,Clg_StPt_Sch_EZ!$B$4:$B$27,0),MATCH(Schedules_8760!$F2800,Clg_StPt_Sch_EZ!$C$3:$I$3,0)),"F","C")</f>
        <v>25.555555555555554</v>
      </c>
      <c r="K2800" s="34">
        <f>CONVERT(INDEX(Clg_StPt_Sch_EZ!$C$31:$I$54,MATCH(Schedules_8760!$C2800,Clg_StPt_Sch_EZ!$B$31:$B$54,0),MATCH(Schedules_8760!$F2800,Clg_StPt_Sch_EZ!$C$30:$I$30,0)),"F","C")</f>
        <v>25</v>
      </c>
      <c r="L2800" s="34">
        <f>CONVERT(INDEX(DHW_StPt_Sch_EZ!$C$4:$I$27,MATCH(Schedules_8760!$C2800,DHW_StPt_Sch_EZ!$B$4:$B$27,0),MATCH(Schedules_8760!$F2800,DHW_StPt_Sch_EZ!$C$3:$I$3,0)),"F","C")</f>
        <v>53.333333333333329</v>
      </c>
      <c r="M2800" s="34">
        <f>CONVERT(INDEX(DHW_StPt_Sch_EZ!$C$31:$I$54,MATCH(Schedules_8760!$C2800,DHW_StPt_Sch_EZ!$B$31:$B$54,0),MATCH(Schedules_8760!$F2800,DHW_StPt_Sch_EZ!$C$30:$I$30,0)),"F","C")</f>
        <v>53.333333333333329</v>
      </c>
      <c r="N2800" s="12"/>
      <c r="O2800" s="12"/>
      <c r="P2800" s="12"/>
    </row>
    <row r="2801" spans="1:16" x14ac:dyDescent="0.25">
      <c r="A2801" s="35">
        <v>2800</v>
      </c>
      <c r="B2801" s="89">
        <v>117.625</v>
      </c>
      <c r="C2801" s="35">
        <f t="shared" si="215"/>
        <v>16</v>
      </c>
      <c r="D2801" s="35">
        <f t="shared" si="218"/>
        <v>117</v>
      </c>
      <c r="E2801" s="35">
        <f t="shared" si="219"/>
        <v>5</v>
      </c>
      <c r="F2801" s="35" t="str">
        <f t="shared" si="216"/>
        <v>Thursday</v>
      </c>
      <c r="G2801" s="35">
        <f t="shared" si="217"/>
        <v>4</v>
      </c>
      <c r="H2801" s="34">
        <f>CONVERT(INDEX(Htg_StPt_Sch_EZ!$C$4:$I$27,MATCH(Schedules_8760!$C2801,Htg_StPt_Sch_EZ!$B$4:$B$27,0),MATCH(Schedules_8760!$F2801,Htg_StPt_Sch_EZ!$C$3:$I$3,0)),"F","C")</f>
        <v>20.555555555555554</v>
      </c>
      <c r="I2801" s="34">
        <f>CONVERT(INDEX(Htg_StPt_Sch_EZ!$C$31:$I$54,MATCH(Schedules_8760!$C2801,Htg_StPt_Sch_EZ!$B$31:$B$54,0),MATCH(Schedules_8760!$F2801,Htg_StPt_Sch_EZ!$C$30:$I$30,0)),"F","C")</f>
        <v>21.111111111111111</v>
      </c>
      <c r="J2801" s="34">
        <f>CONVERT(INDEX(Clg_StPt_Sch_EZ!$C$4:$I$27,MATCH(Schedules_8760!$C2801,Clg_StPt_Sch_EZ!$B$4:$B$27,0),MATCH(Schedules_8760!$F2801,Clg_StPt_Sch_EZ!$C$3:$I$3,0)),"F","C")</f>
        <v>25.555555555555554</v>
      </c>
      <c r="K2801" s="34">
        <f>CONVERT(INDEX(Clg_StPt_Sch_EZ!$C$31:$I$54,MATCH(Schedules_8760!$C2801,Clg_StPt_Sch_EZ!$B$31:$B$54,0),MATCH(Schedules_8760!$F2801,Clg_StPt_Sch_EZ!$C$30:$I$30,0)),"F","C")</f>
        <v>25</v>
      </c>
      <c r="L2801" s="34">
        <f>CONVERT(INDEX(DHW_StPt_Sch_EZ!$C$4:$I$27,MATCH(Schedules_8760!$C2801,DHW_StPt_Sch_EZ!$B$4:$B$27,0),MATCH(Schedules_8760!$F2801,DHW_StPt_Sch_EZ!$C$3:$I$3,0)),"F","C")</f>
        <v>53.333333333333329</v>
      </c>
      <c r="M2801" s="34">
        <f>CONVERT(INDEX(DHW_StPt_Sch_EZ!$C$31:$I$54,MATCH(Schedules_8760!$C2801,DHW_StPt_Sch_EZ!$B$31:$B$54,0),MATCH(Schedules_8760!$F2801,DHW_StPt_Sch_EZ!$C$30:$I$30,0)),"F","C")</f>
        <v>53.333333333333329</v>
      </c>
      <c r="N2801" s="12"/>
      <c r="O2801" s="12"/>
      <c r="P2801" s="12"/>
    </row>
    <row r="2802" spans="1:16" x14ac:dyDescent="0.25">
      <c r="A2802" s="35">
        <v>2801</v>
      </c>
      <c r="B2802" s="89">
        <v>117.6666666666667</v>
      </c>
      <c r="C2802" s="35">
        <f t="shared" si="215"/>
        <v>17</v>
      </c>
      <c r="D2802" s="35">
        <f t="shared" si="218"/>
        <v>117</v>
      </c>
      <c r="E2802" s="35">
        <f t="shared" si="219"/>
        <v>5</v>
      </c>
      <c r="F2802" s="35" t="str">
        <f t="shared" si="216"/>
        <v>Thursday</v>
      </c>
      <c r="G2802" s="35">
        <f t="shared" si="217"/>
        <v>4</v>
      </c>
      <c r="H2802" s="34">
        <f>CONVERT(INDEX(Htg_StPt_Sch_EZ!$C$4:$I$27,MATCH(Schedules_8760!$C2802,Htg_StPt_Sch_EZ!$B$4:$B$27,0),MATCH(Schedules_8760!$F2802,Htg_StPt_Sch_EZ!$C$3:$I$3,0)),"F","C")</f>
        <v>20.555555555555554</v>
      </c>
      <c r="I2802" s="34">
        <f>CONVERT(INDEX(Htg_StPt_Sch_EZ!$C$31:$I$54,MATCH(Schedules_8760!$C2802,Htg_StPt_Sch_EZ!$B$31:$B$54,0),MATCH(Schedules_8760!$F2802,Htg_StPt_Sch_EZ!$C$30:$I$30,0)),"F","C")</f>
        <v>17.777777777777779</v>
      </c>
      <c r="J2802" s="34">
        <f>CONVERT(INDEX(Clg_StPt_Sch_EZ!$C$4:$I$27,MATCH(Schedules_8760!$C2802,Clg_StPt_Sch_EZ!$B$4:$B$27,0),MATCH(Schedules_8760!$F2802,Clg_StPt_Sch_EZ!$C$3:$I$3,0)),"F","C")</f>
        <v>25.555555555555554</v>
      </c>
      <c r="K2802" s="34">
        <f>CONVERT(INDEX(Clg_StPt_Sch_EZ!$C$31:$I$54,MATCH(Schedules_8760!$C2802,Clg_StPt_Sch_EZ!$B$31:$B$54,0),MATCH(Schedules_8760!$F2802,Clg_StPt_Sch_EZ!$C$30:$I$30,0)),"F","C")</f>
        <v>25</v>
      </c>
      <c r="L2802" s="34">
        <f>CONVERT(INDEX(DHW_StPt_Sch_EZ!$C$4:$I$27,MATCH(Schedules_8760!$C2802,DHW_StPt_Sch_EZ!$B$4:$B$27,0),MATCH(Schedules_8760!$F2802,DHW_StPt_Sch_EZ!$C$3:$I$3,0)),"F","C")</f>
        <v>53.333333333333329</v>
      </c>
      <c r="M2802" s="34">
        <f>CONVERT(INDEX(DHW_StPt_Sch_EZ!$C$31:$I$54,MATCH(Schedules_8760!$C2802,DHW_StPt_Sch_EZ!$B$31:$B$54,0),MATCH(Schedules_8760!$F2802,DHW_StPt_Sch_EZ!$C$30:$I$30,0)),"F","C")</f>
        <v>53.333333333333329</v>
      </c>
      <c r="N2802" s="12"/>
      <c r="O2802" s="12"/>
      <c r="P2802" s="12"/>
    </row>
    <row r="2803" spans="1:16" x14ac:dyDescent="0.25">
      <c r="A2803" s="35">
        <v>2802</v>
      </c>
      <c r="B2803" s="89">
        <v>117.7083333333333</v>
      </c>
      <c r="C2803" s="35">
        <f t="shared" si="215"/>
        <v>18</v>
      </c>
      <c r="D2803" s="35">
        <f t="shared" si="218"/>
        <v>117</v>
      </c>
      <c r="E2803" s="35">
        <f t="shared" si="219"/>
        <v>5</v>
      </c>
      <c r="F2803" s="35" t="str">
        <f t="shared" si="216"/>
        <v>Thursday</v>
      </c>
      <c r="G2803" s="35">
        <f t="shared" si="217"/>
        <v>4</v>
      </c>
      <c r="H2803" s="34">
        <f>CONVERT(INDEX(Htg_StPt_Sch_EZ!$C$4:$I$27,MATCH(Schedules_8760!$C2803,Htg_StPt_Sch_EZ!$B$4:$B$27,0),MATCH(Schedules_8760!$F2803,Htg_StPt_Sch_EZ!$C$3:$I$3,0)),"F","C")</f>
        <v>20.555555555555554</v>
      </c>
      <c r="I2803" s="34">
        <f>CONVERT(INDEX(Htg_StPt_Sch_EZ!$C$31:$I$54,MATCH(Schedules_8760!$C2803,Htg_StPt_Sch_EZ!$B$31:$B$54,0),MATCH(Schedules_8760!$F2803,Htg_StPt_Sch_EZ!$C$30:$I$30,0)),"F","C")</f>
        <v>17.777777777777779</v>
      </c>
      <c r="J2803" s="34">
        <f>CONVERT(INDEX(Clg_StPt_Sch_EZ!$C$4:$I$27,MATCH(Schedules_8760!$C2803,Clg_StPt_Sch_EZ!$B$4:$B$27,0),MATCH(Schedules_8760!$F2803,Clg_StPt_Sch_EZ!$C$3:$I$3,0)),"F","C")</f>
        <v>25.555555555555554</v>
      </c>
      <c r="K2803" s="34">
        <f>CONVERT(INDEX(Clg_StPt_Sch_EZ!$C$31:$I$54,MATCH(Schedules_8760!$C2803,Clg_StPt_Sch_EZ!$B$31:$B$54,0),MATCH(Schedules_8760!$F2803,Clg_StPt_Sch_EZ!$C$30:$I$30,0)),"F","C")</f>
        <v>28.333333333333332</v>
      </c>
      <c r="L2803" s="34">
        <f>CONVERT(INDEX(DHW_StPt_Sch_EZ!$C$4:$I$27,MATCH(Schedules_8760!$C2803,DHW_StPt_Sch_EZ!$B$4:$B$27,0),MATCH(Schedules_8760!$F2803,DHW_StPt_Sch_EZ!$C$3:$I$3,0)),"F","C")</f>
        <v>53.333333333333329</v>
      </c>
      <c r="M2803" s="34">
        <f>CONVERT(INDEX(DHW_StPt_Sch_EZ!$C$31:$I$54,MATCH(Schedules_8760!$C2803,DHW_StPt_Sch_EZ!$B$31:$B$54,0),MATCH(Schedules_8760!$F2803,DHW_StPt_Sch_EZ!$C$30:$I$30,0)),"F","C")</f>
        <v>53.333333333333329</v>
      </c>
      <c r="N2803" s="12"/>
      <c r="O2803" s="12"/>
      <c r="P2803" s="12"/>
    </row>
    <row r="2804" spans="1:16" x14ac:dyDescent="0.25">
      <c r="A2804" s="35">
        <v>2803</v>
      </c>
      <c r="B2804" s="89">
        <v>117.75</v>
      </c>
      <c r="C2804" s="35">
        <f t="shared" si="215"/>
        <v>19</v>
      </c>
      <c r="D2804" s="35">
        <f t="shared" si="218"/>
        <v>117</v>
      </c>
      <c r="E2804" s="35">
        <f t="shared" si="219"/>
        <v>5</v>
      </c>
      <c r="F2804" s="35" t="str">
        <f t="shared" si="216"/>
        <v>Thursday</v>
      </c>
      <c r="G2804" s="35">
        <f t="shared" si="217"/>
        <v>4</v>
      </c>
      <c r="H2804" s="34">
        <f>CONVERT(INDEX(Htg_StPt_Sch_EZ!$C$4:$I$27,MATCH(Schedules_8760!$C2804,Htg_StPt_Sch_EZ!$B$4:$B$27,0),MATCH(Schedules_8760!$F2804,Htg_StPt_Sch_EZ!$C$3:$I$3,0)),"F","C")</f>
        <v>20.555555555555554</v>
      </c>
      <c r="I2804" s="34">
        <f>CONVERT(INDEX(Htg_StPt_Sch_EZ!$C$31:$I$54,MATCH(Schedules_8760!$C2804,Htg_StPt_Sch_EZ!$B$31:$B$54,0),MATCH(Schedules_8760!$F2804,Htg_StPt_Sch_EZ!$C$30:$I$30,0)),"F","C")</f>
        <v>18.333333333333332</v>
      </c>
      <c r="J2804" s="34">
        <f>CONVERT(INDEX(Clg_StPt_Sch_EZ!$C$4:$I$27,MATCH(Schedules_8760!$C2804,Clg_StPt_Sch_EZ!$B$4:$B$27,0),MATCH(Schedules_8760!$F2804,Clg_StPt_Sch_EZ!$C$3:$I$3,0)),"F","C")</f>
        <v>25.555555555555554</v>
      </c>
      <c r="K2804" s="34">
        <f>CONVERT(INDEX(Clg_StPt_Sch_EZ!$C$31:$I$54,MATCH(Schedules_8760!$C2804,Clg_StPt_Sch_EZ!$B$31:$B$54,0),MATCH(Schedules_8760!$F2804,Clg_StPt_Sch_EZ!$C$30:$I$30,0)),"F","C")</f>
        <v>28.333333333333332</v>
      </c>
      <c r="L2804" s="34">
        <f>CONVERT(INDEX(DHW_StPt_Sch_EZ!$C$4:$I$27,MATCH(Schedules_8760!$C2804,DHW_StPt_Sch_EZ!$B$4:$B$27,0),MATCH(Schedules_8760!$F2804,DHW_StPt_Sch_EZ!$C$3:$I$3,0)),"F","C")</f>
        <v>53.333333333333329</v>
      </c>
      <c r="M2804" s="34">
        <f>CONVERT(INDEX(DHW_StPt_Sch_EZ!$C$31:$I$54,MATCH(Schedules_8760!$C2804,DHW_StPt_Sch_EZ!$B$31:$B$54,0),MATCH(Schedules_8760!$F2804,DHW_StPt_Sch_EZ!$C$30:$I$30,0)),"F","C")</f>
        <v>53.333333333333329</v>
      </c>
      <c r="N2804" s="12"/>
      <c r="O2804" s="12"/>
      <c r="P2804" s="12"/>
    </row>
    <row r="2805" spans="1:16" x14ac:dyDescent="0.25">
      <c r="A2805" s="35">
        <v>2804</v>
      </c>
      <c r="B2805" s="89">
        <v>117.7916666666667</v>
      </c>
      <c r="C2805" s="35">
        <f t="shared" si="215"/>
        <v>20</v>
      </c>
      <c r="D2805" s="35">
        <f t="shared" si="218"/>
        <v>117</v>
      </c>
      <c r="E2805" s="35">
        <f t="shared" si="219"/>
        <v>5</v>
      </c>
      <c r="F2805" s="35" t="str">
        <f t="shared" si="216"/>
        <v>Thursday</v>
      </c>
      <c r="G2805" s="35">
        <f t="shared" si="217"/>
        <v>4</v>
      </c>
      <c r="H2805" s="34">
        <f>CONVERT(INDEX(Htg_StPt_Sch_EZ!$C$4:$I$27,MATCH(Schedules_8760!$C2805,Htg_StPt_Sch_EZ!$B$4:$B$27,0),MATCH(Schedules_8760!$F2805,Htg_StPt_Sch_EZ!$C$3:$I$3,0)),"F","C")</f>
        <v>20.555555555555554</v>
      </c>
      <c r="I2805" s="34">
        <f>CONVERT(INDEX(Htg_StPt_Sch_EZ!$C$31:$I$54,MATCH(Schedules_8760!$C2805,Htg_StPt_Sch_EZ!$B$31:$B$54,0),MATCH(Schedules_8760!$F2805,Htg_StPt_Sch_EZ!$C$30:$I$30,0)),"F","C")</f>
        <v>18.888888888888889</v>
      </c>
      <c r="J2805" s="34">
        <f>CONVERT(INDEX(Clg_StPt_Sch_EZ!$C$4:$I$27,MATCH(Schedules_8760!$C2805,Clg_StPt_Sch_EZ!$B$4:$B$27,0),MATCH(Schedules_8760!$F2805,Clg_StPt_Sch_EZ!$C$3:$I$3,0)),"F","C")</f>
        <v>25.555555555555554</v>
      </c>
      <c r="K2805" s="34">
        <f>CONVERT(INDEX(Clg_StPt_Sch_EZ!$C$31:$I$54,MATCH(Schedules_8760!$C2805,Clg_StPt_Sch_EZ!$B$31:$B$54,0),MATCH(Schedules_8760!$F2805,Clg_StPt_Sch_EZ!$C$30:$I$30,0)),"F","C")</f>
        <v>28.333333333333332</v>
      </c>
      <c r="L2805" s="34">
        <f>CONVERT(INDEX(DHW_StPt_Sch_EZ!$C$4:$I$27,MATCH(Schedules_8760!$C2805,DHW_StPt_Sch_EZ!$B$4:$B$27,0),MATCH(Schedules_8760!$F2805,DHW_StPt_Sch_EZ!$C$3:$I$3,0)),"F","C")</f>
        <v>53.333333333333329</v>
      </c>
      <c r="M2805" s="34">
        <f>CONVERT(INDEX(DHW_StPt_Sch_EZ!$C$31:$I$54,MATCH(Schedules_8760!$C2805,DHW_StPt_Sch_EZ!$B$31:$B$54,0),MATCH(Schedules_8760!$F2805,DHW_StPt_Sch_EZ!$C$30:$I$30,0)),"F","C")</f>
        <v>53.333333333333329</v>
      </c>
      <c r="N2805" s="12"/>
      <c r="O2805" s="12"/>
      <c r="P2805" s="12"/>
    </row>
    <row r="2806" spans="1:16" x14ac:dyDescent="0.25">
      <c r="A2806" s="35">
        <v>2805</v>
      </c>
      <c r="B2806" s="89">
        <v>117.8333333333333</v>
      </c>
      <c r="C2806" s="35">
        <f t="shared" si="215"/>
        <v>21</v>
      </c>
      <c r="D2806" s="35">
        <f t="shared" si="218"/>
        <v>117</v>
      </c>
      <c r="E2806" s="35">
        <f t="shared" si="219"/>
        <v>5</v>
      </c>
      <c r="F2806" s="35" t="str">
        <f t="shared" si="216"/>
        <v>Thursday</v>
      </c>
      <c r="G2806" s="35">
        <f t="shared" si="217"/>
        <v>4</v>
      </c>
      <c r="H2806" s="34">
        <f>CONVERT(INDEX(Htg_StPt_Sch_EZ!$C$4:$I$27,MATCH(Schedules_8760!$C2806,Htg_StPt_Sch_EZ!$B$4:$B$27,0),MATCH(Schedules_8760!$F2806,Htg_StPt_Sch_EZ!$C$3:$I$3,0)),"F","C")</f>
        <v>20.555555555555554</v>
      </c>
      <c r="I2806" s="34">
        <f>CONVERT(INDEX(Htg_StPt_Sch_EZ!$C$31:$I$54,MATCH(Schedules_8760!$C2806,Htg_StPt_Sch_EZ!$B$31:$B$54,0),MATCH(Schedules_8760!$F2806,Htg_StPt_Sch_EZ!$C$30:$I$30,0)),"F","C")</f>
        <v>19.444444444444443</v>
      </c>
      <c r="J2806" s="34">
        <f>CONVERT(INDEX(Clg_StPt_Sch_EZ!$C$4:$I$27,MATCH(Schedules_8760!$C2806,Clg_StPt_Sch_EZ!$B$4:$B$27,0),MATCH(Schedules_8760!$F2806,Clg_StPt_Sch_EZ!$C$3:$I$3,0)),"F","C")</f>
        <v>25.555555555555554</v>
      </c>
      <c r="K2806" s="34">
        <f>CONVERT(INDEX(Clg_StPt_Sch_EZ!$C$31:$I$54,MATCH(Schedules_8760!$C2806,Clg_StPt_Sch_EZ!$B$31:$B$54,0),MATCH(Schedules_8760!$F2806,Clg_StPt_Sch_EZ!$C$30:$I$30,0)),"F","C")</f>
        <v>28.333333333333332</v>
      </c>
      <c r="L2806" s="34">
        <f>CONVERT(INDEX(DHW_StPt_Sch_EZ!$C$4:$I$27,MATCH(Schedules_8760!$C2806,DHW_StPt_Sch_EZ!$B$4:$B$27,0),MATCH(Schedules_8760!$F2806,DHW_StPt_Sch_EZ!$C$3:$I$3,0)),"F","C")</f>
        <v>53.333333333333329</v>
      </c>
      <c r="M2806" s="34">
        <f>CONVERT(INDEX(DHW_StPt_Sch_EZ!$C$31:$I$54,MATCH(Schedules_8760!$C2806,DHW_StPt_Sch_EZ!$B$31:$B$54,0),MATCH(Schedules_8760!$F2806,DHW_StPt_Sch_EZ!$C$30:$I$30,0)),"F","C")</f>
        <v>53.333333333333329</v>
      </c>
      <c r="N2806" s="12"/>
      <c r="O2806" s="12"/>
      <c r="P2806" s="12"/>
    </row>
    <row r="2807" spans="1:16" x14ac:dyDescent="0.25">
      <c r="A2807" s="35">
        <v>2806</v>
      </c>
      <c r="B2807" s="89">
        <v>117.875</v>
      </c>
      <c r="C2807" s="35">
        <f t="shared" si="215"/>
        <v>22</v>
      </c>
      <c r="D2807" s="35">
        <f t="shared" si="218"/>
        <v>117</v>
      </c>
      <c r="E2807" s="35">
        <f t="shared" si="219"/>
        <v>5</v>
      </c>
      <c r="F2807" s="35" t="str">
        <f t="shared" si="216"/>
        <v>Thursday</v>
      </c>
      <c r="G2807" s="35">
        <f t="shared" si="217"/>
        <v>4</v>
      </c>
      <c r="H2807" s="34">
        <f>CONVERT(INDEX(Htg_StPt_Sch_EZ!$C$4:$I$27,MATCH(Schedules_8760!$C2807,Htg_StPt_Sch_EZ!$B$4:$B$27,0),MATCH(Schedules_8760!$F2807,Htg_StPt_Sch_EZ!$C$3:$I$3,0)),"F","C")</f>
        <v>20.555555555555554</v>
      </c>
      <c r="I2807" s="34">
        <f>CONVERT(INDEX(Htg_StPt_Sch_EZ!$C$31:$I$54,MATCH(Schedules_8760!$C2807,Htg_StPt_Sch_EZ!$B$31:$B$54,0),MATCH(Schedules_8760!$F2807,Htg_StPt_Sch_EZ!$C$30:$I$30,0)),"F","C")</f>
        <v>19.444444444444443</v>
      </c>
      <c r="J2807" s="34">
        <f>CONVERT(INDEX(Clg_StPt_Sch_EZ!$C$4:$I$27,MATCH(Schedules_8760!$C2807,Clg_StPt_Sch_EZ!$B$4:$B$27,0),MATCH(Schedules_8760!$F2807,Clg_StPt_Sch_EZ!$C$3:$I$3,0)),"F","C")</f>
        <v>25.555555555555554</v>
      </c>
      <c r="K2807" s="34">
        <f>CONVERT(INDEX(Clg_StPt_Sch_EZ!$C$31:$I$54,MATCH(Schedules_8760!$C2807,Clg_StPt_Sch_EZ!$B$31:$B$54,0),MATCH(Schedules_8760!$F2807,Clg_StPt_Sch_EZ!$C$30:$I$30,0)),"F","C")</f>
        <v>28.333333333333332</v>
      </c>
      <c r="L2807" s="34">
        <f>CONVERT(INDEX(DHW_StPt_Sch_EZ!$C$4:$I$27,MATCH(Schedules_8760!$C2807,DHW_StPt_Sch_EZ!$B$4:$B$27,0),MATCH(Schedules_8760!$F2807,DHW_StPt_Sch_EZ!$C$3:$I$3,0)),"F","C")</f>
        <v>53.333333333333329</v>
      </c>
      <c r="M2807" s="34">
        <f>CONVERT(INDEX(DHW_StPt_Sch_EZ!$C$31:$I$54,MATCH(Schedules_8760!$C2807,DHW_StPt_Sch_EZ!$B$31:$B$54,0),MATCH(Schedules_8760!$F2807,DHW_StPt_Sch_EZ!$C$30:$I$30,0)),"F","C")</f>
        <v>53.333333333333329</v>
      </c>
      <c r="N2807" s="12"/>
      <c r="O2807" s="12"/>
      <c r="P2807" s="12"/>
    </row>
    <row r="2808" spans="1:16" x14ac:dyDescent="0.25">
      <c r="A2808" s="35">
        <v>2807</v>
      </c>
      <c r="B2808" s="89">
        <v>117.9166666666667</v>
      </c>
      <c r="C2808" s="35">
        <f t="shared" si="215"/>
        <v>23</v>
      </c>
      <c r="D2808" s="35">
        <f t="shared" si="218"/>
        <v>117</v>
      </c>
      <c r="E2808" s="35">
        <f t="shared" si="219"/>
        <v>5</v>
      </c>
      <c r="F2808" s="35" t="str">
        <f t="shared" si="216"/>
        <v>Thursday</v>
      </c>
      <c r="G2808" s="35">
        <f t="shared" si="217"/>
        <v>4</v>
      </c>
      <c r="H2808" s="34">
        <f>CONVERT(INDEX(Htg_StPt_Sch_EZ!$C$4:$I$27,MATCH(Schedules_8760!$C2808,Htg_StPt_Sch_EZ!$B$4:$B$27,0),MATCH(Schedules_8760!$F2808,Htg_StPt_Sch_EZ!$C$3:$I$3,0)),"F","C")</f>
        <v>20.555555555555554</v>
      </c>
      <c r="I2808" s="34">
        <f>CONVERT(INDEX(Htg_StPt_Sch_EZ!$C$31:$I$54,MATCH(Schedules_8760!$C2808,Htg_StPt_Sch_EZ!$B$31:$B$54,0),MATCH(Schedules_8760!$F2808,Htg_StPt_Sch_EZ!$C$30:$I$30,0)),"F","C")</f>
        <v>19.444444444444443</v>
      </c>
      <c r="J2808" s="34">
        <f>CONVERT(INDEX(Clg_StPt_Sch_EZ!$C$4:$I$27,MATCH(Schedules_8760!$C2808,Clg_StPt_Sch_EZ!$B$4:$B$27,0),MATCH(Schedules_8760!$F2808,Clg_StPt_Sch_EZ!$C$3:$I$3,0)),"F","C")</f>
        <v>25.555555555555554</v>
      </c>
      <c r="K2808" s="34">
        <f>CONVERT(INDEX(Clg_StPt_Sch_EZ!$C$31:$I$54,MATCH(Schedules_8760!$C2808,Clg_StPt_Sch_EZ!$B$31:$B$54,0),MATCH(Schedules_8760!$F2808,Clg_StPt_Sch_EZ!$C$30:$I$30,0)),"F","C")</f>
        <v>28.333333333333332</v>
      </c>
      <c r="L2808" s="34">
        <f>CONVERT(INDEX(DHW_StPt_Sch_EZ!$C$4:$I$27,MATCH(Schedules_8760!$C2808,DHW_StPt_Sch_EZ!$B$4:$B$27,0),MATCH(Schedules_8760!$F2808,DHW_StPt_Sch_EZ!$C$3:$I$3,0)),"F","C")</f>
        <v>53.333333333333329</v>
      </c>
      <c r="M2808" s="34">
        <f>CONVERT(INDEX(DHW_StPt_Sch_EZ!$C$31:$I$54,MATCH(Schedules_8760!$C2808,DHW_StPt_Sch_EZ!$B$31:$B$54,0),MATCH(Schedules_8760!$F2808,DHW_StPt_Sch_EZ!$C$30:$I$30,0)),"F","C")</f>
        <v>53.333333333333329</v>
      </c>
      <c r="N2808" s="12"/>
      <c r="O2808" s="12"/>
      <c r="P2808" s="12"/>
    </row>
    <row r="2809" spans="1:16" x14ac:dyDescent="0.25">
      <c r="A2809" s="35">
        <v>2808</v>
      </c>
      <c r="B2809" s="89">
        <v>117.9583333333333</v>
      </c>
      <c r="C2809" s="35">
        <f t="shared" si="215"/>
        <v>24</v>
      </c>
      <c r="D2809" s="35">
        <f t="shared" si="218"/>
        <v>117</v>
      </c>
      <c r="E2809" s="35">
        <f t="shared" si="219"/>
        <v>5</v>
      </c>
      <c r="F2809" s="35" t="str">
        <f t="shared" si="216"/>
        <v>Thursday</v>
      </c>
      <c r="G2809" s="35">
        <f t="shared" si="217"/>
        <v>4</v>
      </c>
      <c r="H2809" s="34">
        <f>CONVERT(INDEX(Htg_StPt_Sch_EZ!$C$4:$I$27,MATCH(Schedules_8760!$C2809,Htg_StPt_Sch_EZ!$B$4:$B$27,0),MATCH(Schedules_8760!$F2809,Htg_StPt_Sch_EZ!$C$3:$I$3,0)),"F","C")</f>
        <v>20.555555555555554</v>
      </c>
      <c r="I2809" s="34">
        <f>CONVERT(INDEX(Htg_StPt_Sch_EZ!$C$31:$I$54,MATCH(Schedules_8760!$C2809,Htg_StPt_Sch_EZ!$B$31:$B$54,0),MATCH(Schedules_8760!$F2809,Htg_StPt_Sch_EZ!$C$30:$I$30,0)),"F","C")</f>
        <v>19.444444444444443</v>
      </c>
      <c r="J2809" s="34">
        <f>CONVERT(INDEX(Clg_StPt_Sch_EZ!$C$4:$I$27,MATCH(Schedules_8760!$C2809,Clg_StPt_Sch_EZ!$B$4:$B$27,0),MATCH(Schedules_8760!$F2809,Clg_StPt_Sch_EZ!$C$3:$I$3,0)),"F","C")</f>
        <v>25.555555555555554</v>
      </c>
      <c r="K2809" s="34">
        <f>CONVERT(INDEX(Clg_StPt_Sch_EZ!$C$31:$I$54,MATCH(Schedules_8760!$C2809,Clg_StPt_Sch_EZ!$B$31:$B$54,0),MATCH(Schedules_8760!$F2809,Clg_StPt_Sch_EZ!$C$30:$I$30,0)),"F","C")</f>
        <v>28.333333333333332</v>
      </c>
      <c r="L2809" s="34">
        <f>CONVERT(INDEX(DHW_StPt_Sch_EZ!$C$4:$I$27,MATCH(Schedules_8760!$C2809,DHW_StPt_Sch_EZ!$B$4:$B$27,0),MATCH(Schedules_8760!$F2809,DHW_StPt_Sch_EZ!$C$3:$I$3,0)),"F","C")</f>
        <v>53.333333333333329</v>
      </c>
      <c r="M2809" s="34">
        <f>CONVERT(INDEX(DHW_StPt_Sch_EZ!$C$31:$I$54,MATCH(Schedules_8760!$C2809,DHW_StPt_Sch_EZ!$B$31:$B$54,0),MATCH(Schedules_8760!$F2809,DHW_StPt_Sch_EZ!$C$30:$I$30,0)),"F","C")</f>
        <v>53.333333333333329</v>
      </c>
      <c r="N2809" s="12"/>
      <c r="O2809" s="12"/>
      <c r="P2809" s="12"/>
    </row>
    <row r="2810" spans="1:16" x14ac:dyDescent="0.25">
      <c r="A2810" s="35">
        <v>2809</v>
      </c>
      <c r="B2810" s="89">
        <v>118</v>
      </c>
      <c r="C2810" s="35">
        <f t="shared" si="215"/>
        <v>1</v>
      </c>
      <c r="D2810" s="35">
        <f t="shared" si="218"/>
        <v>118</v>
      </c>
      <c r="E2810" s="35">
        <f t="shared" si="219"/>
        <v>6</v>
      </c>
      <c r="F2810" s="35" t="str">
        <f t="shared" si="216"/>
        <v>Friday</v>
      </c>
      <c r="G2810" s="35">
        <f t="shared" si="217"/>
        <v>4</v>
      </c>
      <c r="H2810" s="34">
        <f>CONVERT(INDEX(Htg_StPt_Sch_EZ!$C$4:$I$27,MATCH(Schedules_8760!$C2810,Htg_StPt_Sch_EZ!$B$4:$B$27,0),MATCH(Schedules_8760!$F2810,Htg_StPt_Sch_EZ!$C$3:$I$3,0)),"F","C")</f>
        <v>20.555555555555554</v>
      </c>
      <c r="I2810" s="34">
        <f>CONVERT(INDEX(Htg_StPt_Sch_EZ!$C$31:$I$54,MATCH(Schedules_8760!$C2810,Htg_StPt_Sch_EZ!$B$31:$B$54,0),MATCH(Schedules_8760!$F2810,Htg_StPt_Sch_EZ!$C$30:$I$30,0)),"F","C")</f>
        <v>19.444444444444443</v>
      </c>
      <c r="J2810" s="34">
        <f>CONVERT(INDEX(Clg_StPt_Sch_EZ!$C$4:$I$27,MATCH(Schedules_8760!$C2810,Clg_StPt_Sch_EZ!$B$4:$B$27,0),MATCH(Schedules_8760!$F2810,Clg_StPt_Sch_EZ!$C$3:$I$3,0)),"F","C")</f>
        <v>25.555555555555554</v>
      </c>
      <c r="K2810" s="34">
        <f>CONVERT(INDEX(Clg_StPt_Sch_EZ!$C$31:$I$54,MATCH(Schedules_8760!$C2810,Clg_StPt_Sch_EZ!$B$31:$B$54,0),MATCH(Schedules_8760!$F2810,Clg_StPt_Sch_EZ!$C$30:$I$30,0)),"F","C")</f>
        <v>28.333333333333332</v>
      </c>
      <c r="L2810" s="34">
        <f>CONVERT(INDEX(DHW_StPt_Sch_EZ!$C$4:$I$27,MATCH(Schedules_8760!$C2810,DHW_StPt_Sch_EZ!$B$4:$B$27,0),MATCH(Schedules_8760!$F2810,DHW_StPt_Sch_EZ!$C$3:$I$3,0)),"F","C")</f>
        <v>53.333333333333329</v>
      </c>
      <c r="M2810" s="34">
        <f>CONVERT(INDEX(DHW_StPt_Sch_EZ!$C$31:$I$54,MATCH(Schedules_8760!$C2810,DHW_StPt_Sch_EZ!$B$31:$B$54,0),MATCH(Schedules_8760!$F2810,DHW_StPt_Sch_EZ!$C$30:$I$30,0)),"F","C")</f>
        <v>53.333333333333329</v>
      </c>
      <c r="N2810" s="12"/>
      <c r="O2810" s="12"/>
      <c r="P2810" s="12"/>
    </row>
    <row r="2811" spans="1:16" x14ac:dyDescent="0.25">
      <c r="A2811" s="35">
        <v>2810</v>
      </c>
      <c r="B2811" s="89">
        <v>118.0416666666667</v>
      </c>
      <c r="C2811" s="35">
        <f t="shared" si="215"/>
        <v>2</v>
      </c>
      <c r="D2811" s="35">
        <f t="shared" si="218"/>
        <v>118</v>
      </c>
      <c r="E2811" s="35">
        <f t="shared" si="219"/>
        <v>6</v>
      </c>
      <c r="F2811" s="35" t="str">
        <f t="shared" si="216"/>
        <v>Friday</v>
      </c>
      <c r="G2811" s="35">
        <f t="shared" si="217"/>
        <v>4</v>
      </c>
      <c r="H2811" s="34">
        <f>CONVERT(INDEX(Htg_StPt_Sch_EZ!$C$4:$I$27,MATCH(Schedules_8760!$C2811,Htg_StPt_Sch_EZ!$B$4:$B$27,0),MATCH(Schedules_8760!$F2811,Htg_StPt_Sch_EZ!$C$3:$I$3,0)),"F","C")</f>
        <v>20.555555555555554</v>
      </c>
      <c r="I2811" s="34">
        <f>CONVERT(INDEX(Htg_StPt_Sch_EZ!$C$31:$I$54,MATCH(Schedules_8760!$C2811,Htg_StPt_Sch_EZ!$B$31:$B$54,0),MATCH(Schedules_8760!$F2811,Htg_StPt_Sch_EZ!$C$30:$I$30,0)),"F","C")</f>
        <v>19.444444444444443</v>
      </c>
      <c r="J2811" s="34">
        <f>CONVERT(INDEX(Clg_StPt_Sch_EZ!$C$4:$I$27,MATCH(Schedules_8760!$C2811,Clg_StPt_Sch_EZ!$B$4:$B$27,0),MATCH(Schedules_8760!$F2811,Clg_StPt_Sch_EZ!$C$3:$I$3,0)),"F","C")</f>
        <v>25.555555555555554</v>
      </c>
      <c r="K2811" s="34">
        <f>CONVERT(INDEX(Clg_StPt_Sch_EZ!$C$31:$I$54,MATCH(Schedules_8760!$C2811,Clg_StPt_Sch_EZ!$B$31:$B$54,0),MATCH(Schedules_8760!$F2811,Clg_StPt_Sch_EZ!$C$30:$I$30,0)),"F","C")</f>
        <v>28.333333333333332</v>
      </c>
      <c r="L2811" s="34">
        <f>CONVERT(INDEX(DHW_StPt_Sch_EZ!$C$4:$I$27,MATCH(Schedules_8760!$C2811,DHW_StPt_Sch_EZ!$B$4:$B$27,0),MATCH(Schedules_8760!$F2811,DHW_StPt_Sch_EZ!$C$3:$I$3,0)),"F","C")</f>
        <v>53.333333333333329</v>
      </c>
      <c r="M2811" s="34">
        <f>CONVERT(INDEX(DHW_StPt_Sch_EZ!$C$31:$I$54,MATCH(Schedules_8760!$C2811,DHW_StPt_Sch_EZ!$B$31:$B$54,0),MATCH(Schedules_8760!$F2811,DHW_StPt_Sch_EZ!$C$30:$I$30,0)),"F","C")</f>
        <v>53.333333333333329</v>
      </c>
      <c r="N2811" s="12"/>
      <c r="O2811" s="12"/>
      <c r="P2811" s="12"/>
    </row>
    <row r="2812" spans="1:16" x14ac:dyDescent="0.25">
      <c r="A2812" s="35">
        <v>2811</v>
      </c>
      <c r="B2812" s="89">
        <v>118.0833333333333</v>
      </c>
      <c r="C2812" s="35">
        <f t="shared" si="215"/>
        <v>3</v>
      </c>
      <c r="D2812" s="35">
        <f t="shared" si="218"/>
        <v>118</v>
      </c>
      <c r="E2812" s="35">
        <f t="shared" si="219"/>
        <v>6</v>
      </c>
      <c r="F2812" s="35" t="str">
        <f t="shared" si="216"/>
        <v>Friday</v>
      </c>
      <c r="G2812" s="35">
        <f t="shared" si="217"/>
        <v>4</v>
      </c>
      <c r="H2812" s="34">
        <f>CONVERT(INDEX(Htg_StPt_Sch_EZ!$C$4:$I$27,MATCH(Schedules_8760!$C2812,Htg_StPt_Sch_EZ!$B$4:$B$27,0),MATCH(Schedules_8760!$F2812,Htg_StPt_Sch_EZ!$C$3:$I$3,0)),"F","C")</f>
        <v>20.555555555555554</v>
      </c>
      <c r="I2812" s="34">
        <f>CONVERT(INDEX(Htg_StPt_Sch_EZ!$C$31:$I$54,MATCH(Schedules_8760!$C2812,Htg_StPt_Sch_EZ!$B$31:$B$54,0),MATCH(Schedules_8760!$F2812,Htg_StPt_Sch_EZ!$C$30:$I$30,0)),"F","C")</f>
        <v>19.444444444444443</v>
      </c>
      <c r="J2812" s="34">
        <f>CONVERT(INDEX(Clg_StPt_Sch_EZ!$C$4:$I$27,MATCH(Schedules_8760!$C2812,Clg_StPt_Sch_EZ!$B$4:$B$27,0),MATCH(Schedules_8760!$F2812,Clg_StPt_Sch_EZ!$C$3:$I$3,0)),"F","C")</f>
        <v>25.555555555555554</v>
      </c>
      <c r="K2812" s="34">
        <f>CONVERT(INDEX(Clg_StPt_Sch_EZ!$C$31:$I$54,MATCH(Schedules_8760!$C2812,Clg_StPt_Sch_EZ!$B$31:$B$54,0),MATCH(Schedules_8760!$F2812,Clg_StPt_Sch_EZ!$C$30:$I$30,0)),"F","C")</f>
        <v>28.333333333333332</v>
      </c>
      <c r="L2812" s="34">
        <f>CONVERT(INDEX(DHW_StPt_Sch_EZ!$C$4:$I$27,MATCH(Schedules_8760!$C2812,DHW_StPt_Sch_EZ!$B$4:$B$27,0),MATCH(Schedules_8760!$F2812,DHW_StPt_Sch_EZ!$C$3:$I$3,0)),"F","C")</f>
        <v>53.333333333333329</v>
      </c>
      <c r="M2812" s="34">
        <f>CONVERT(INDEX(DHW_StPt_Sch_EZ!$C$31:$I$54,MATCH(Schedules_8760!$C2812,DHW_StPt_Sch_EZ!$B$31:$B$54,0),MATCH(Schedules_8760!$F2812,DHW_StPt_Sch_EZ!$C$30:$I$30,0)),"F","C")</f>
        <v>53.333333333333329</v>
      </c>
      <c r="N2812" s="12"/>
      <c r="O2812" s="12"/>
      <c r="P2812" s="12"/>
    </row>
    <row r="2813" spans="1:16" x14ac:dyDescent="0.25">
      <c r="A2813" s="35">
        <v>2812</v>
      </c>
      <c r="B2813" s="89">
        <v>118.125</v>
      </c>
      <c r="C2813" s="35">
        <f t="shared" si="215"/>
        <v>4</v>
      </c>
      <c r="D2813" s="35">
        <f t="shared" si="218"/>
        <v>118</v>
      </c>
      <c r="E2813" s="35">
        <f t="shared" si="219"/>
        <v>6</v>
      </c>
      <c r="F2813" s="35" t="str">
        <f t="shared" si="216"/>
        <v>Friday</v>
      </c>
      <c r="G2813" s="35">
        <f t="shared" si="217"/>
        <v>4</v>
      </c>
      <c r="H2813" s="34">
        <f>CONVERT(INDEX(Htg_StPt_Sch_EZ!$C$4:$I$27,MATCH(Schedules_8760!$C2813,Htg_StPt_Sch_EZ!$B$4:$B$27,0),MATCH(Schedules_8760!$F2813,Htg_StPt_Sch_EZ!$C$3:$I$3,0)),"F","C")</f>
        <v>20.555555555555554</v>
      </c>
      <c r="I2813" s="34">
        <f>CONVERT(INDEX(Htg_StPt_Sch_EZ!$C$31:$I$54,MATCH(Schedules_8760!$C2813,Htg_StPt_Sch_EZ!$B$31:$B$54,0),MATCH(Schedules_8760!$F2813,Htg_StPt_Sch_EZ!$C$30:$I$30,0)),"F","C")</f>
        <v>19.444444444444443</v>
      </c>
      <c r="J2813" s="34">
        <f>CONVERT(INDEX(Clg_StPt_Sch_EZ!$C$4:$I$27,MATCH(Schedules_8760!$C2813,Clg_StPt_Sch_EZ!$B$4:$B$27,0),MATCH(Schedules_8760!$F2813,Clg_StPt_Sch_EZ!$C$3:$I$3,0)),"F","C")</f>
        <v>25.555555555555554</v>
      </c>
      <c r="K2813" s="34">
        <f>CONVERT(INDEX(Clg_StPt_Sch_EZ!$C$31:$I$54,MATCH(Schedules_8760!$C2813,Clg_StPt_Sch_EZ!$B$31:$B$54,0),MATCH(Schedules_8760!$F2813,Clg_StPt_Sch_EZ!$C$30:$I$30,0)),"F","C")</f>
        <v>28.333333333333332</v>
      </c>
      <c r="L2813" s="34">
        <f>CONVERT(INDEX(DHW_StPt_Sch_EZ!$C$4:$I$27,MATCH(Schedules_8760!$C2813,DHW_StPt_Sch_EZ!$B$4:$B$27,0),MATCH(Schedules_8760!$F2813,DHW_StPt_Sch_EZ!$C$3:$I$3,0)),"F","C")</f>
        <v>53.333333333333329</v>
      </c>
      <c r="M2813" s="34">
        <f>CONVERT(INDEX(DHW_StPt_Sch_EZ!$C$31:$I$54,MATCH(Schedules_8760!$C2813,DHW_StPt_Sch_EZ!$B$31:$B$54,0),MATCH(Schedules_8760!$F2813,DHW_StPt_Sch_EZ!$C$30:$I$30,0)),"F","C")</f>
        <v>53.333333333333329</v>
      </c>
      <c r="N2813" s="12"/>
      <c r="O2813" s="12"/>
      <c r="P2813" s="12"/>
    </row>
    <row r="2814" spans="1:16" x14ac:dyDescent="0.25">
      <c r="A2814" s="35">
        <v>2813</v>
      </c>
      <c r="B2814" s="89">
        <v>118.1666666666667</v>
      </c>
      <c r="C2814" s="35">
        <f t="shared" si="215"/>
        <v>5</v>
      </c>
      <c r="D2814" s="35">
        <f t="shared" si="218"/>
        <v>118</v>
      </c>
      <c r="E2814" s="35">
        <f t="shared" si="219"/>
        <v>6</v>
      </c>
      <c r="F2814" s="35" t="str">
        <f t="shared" si="216"/>
        <v>Friday</v>
      </c>
      <c r="G2814" s="35">
        <f t="shared" si="217"/>
        <v>4</v>
      </c>
      <c r="H2814" s="34">
        <f>CONVERT(INDEX(Htg_StPt_Sch_EZ!$C$4:$I$27,MATCH(Schedules_8760!$C2814,Htg_StPt_Sch_EZ!$B$4:$B$27,0),MATCH(Schedules_8760!$F2814,Htg_StPt_Sch_EZ!$C$3:$I$3,0)),"F","C")</f>
        <v>20.555555555555554</v>
      </c>
      <c r="I2814" s="34">
        <f>CONVERT(INDEX(Htg_StPt_Sch_EZ!$C$31:$I$54,MATCH(Schedules_8760!$C2814,Htg_StPt_Sch_EZ!$B$31:$B$54,0),MATCH(Schedules_8760!$F2814,Htg_StPt_Sch_EZ!$C$30:$I$30,0)),"F","C")</f>
        <v>19.444444444444443</v>
      </c>
      <c r="J2814" s="34">
        <f>CONVERT(INDEX(Clg_StPt_Sch_EZ!$C$4:$I$27,MATCH(Schedules_8760!$C2814,Clg_StPt_Sch_EZ!$B$4:$B$27,0),MATCH(Schedules_8760!$F2814,Clg_StPt_Sch_EZ!$C$3:$I$3,0)),"F","C")</f>
        <v>25.555555555555554</v>
      </c>
      <c r="K2814" s="34">
        <f>CONVERT(INDEX(Clg_StPt_Sch_EZ!$C$31:$I$54,MATCH(Schedules_8760!$C2814,Clg_StPt_Sch_EZ!$B$31:$B$54,0),MATCH(Schedules_8760!$F2814,Clg_StPt_Sch_EZ!$C$30:$I$30,0)),"F","C")</f>
        <v>28.333333333333332</v>
      </c>
      <c r="L2814" s="34">
        <f>CONVERT(INDEX(DHW_StPt_Sch_EZ!$C$4:$I$27,MATCH(Schedules_8760!$C2814,DHW_StPt_Sch_EZ!$B$4:$B$27,0),MATCH(Schedules_8760!$F2814,DHW_StPt_Sch_EZ!$C$3:$I$3,0)),"F","C")</f>
        <v>53.333333333333329</v>
      </c>
      <c r="M2814" s="34">
        <f>CONVERT(INDEX(DHW_StPt_Sch_EZ!$C$31:$I$54,MATCH(Schedules_8760!$C2814,DHW_StPt_Sch_EZ!$B$31:$B$54,0),MATCH(Schedules_8760!$F2814,DHW_StPt_Sch_EZ!$C$30:$I$30,0)),"F","C")</f>
        <v>53.333333333333329</v>
      </c>
      <c r="N2814" s="12"/>
      <c r="O2814" s="12"/>
      <c r="P2814" s="12"/>
    </row>
    <row r="2815" spans="1:16" x14ac:dyDescent="0.25">
      <c r="A2815" s="35">
        <v>2814</v>
      </c>
      <c r="B2815" s="89">
        <v>118.2083333333333</v>
      </c>
      <c r="C2815" s="35">
        <f t="shared" si="215"/>
        <v>6</v>
      </c>
      <c r="D2815" s="35">
        <f t="shared" si="218"/>
        <v>118</v>
      </c>
      <c r="E2815" s="35">
        <f t="shared" si="219"/>
        <v>6</v>
      </c>
      <c r="F2815" s="35" t="str">
        <f t="shared" si="216"/>
        <v>Friday</v>
      </c>
      <c r="G2815" s="35">
        <f t="shared" si="217"/>
        <v>4</v>
      </c>
      <c r="H2815" s="34">
        <f>CONVERT(INDEX(Htg_StPt_Sch_EZ!$C$4:$I$27,MATCH(Schedules_8760!$C2815,Htg_StPt_Sch_EZ!$B$4:$B$27,0),MATCH(Schedules_8760!$F2815,Htg_StPt_Sch_EZ!$C$3:$I$3,0)),"F","C")</f>
        <v>20.555555555555554</v>
      </c>
      <c r="I2815" s="34">
        <f>CONVERT(INDEX(Htg_StPt_Sch_EZ!$C$31:$I$54,MATCH(Schedules_8760!$C2815,Htg_StPt_Sch_EZ!$B$31:$B$54,0),MATCH(Schedules_8760!$F2815,Htg_StPt_Sch_EZ!$C$30:$I$30,0)),"F","C")</f>
        <v>19.444444444444443</v>
      </c>
      <c r="J2815" s="34">
        <f>CONVERT(INDEX(Clg_StPt_Sch_EZ!$C$4:$I$27,MATCH(Schedules_8760!$C2815,Clg_StPt_Sch_EZ!$B$4:$B$27,0),MATCH(Schedules_8760!$F2815,Clg_StPt_Sch_EZ!$C$3:$I$3,0)),"F","C")</f>
        <v>25.555555555555554</v>
      </c>
      <c r="K2815" s="34">
        <f>CONVERT(INDEX(Clg_StPt_Sch_EZ!$C$31:$I$54,MATCH(Schedules_8760!$C2815,Clg_StPt_Sch_EZ!$B$31:$B$54,0),MATCH(Schedules_8760!$F2815,Clg_StPt_Sch_EZ!$C$30:$I$30,0)),"F","C")</f>
        <v>28.333333333333332</v>
      </c>
      <c r="L2815" s="34">
        <f>CONVERT(INDEX(DHW_StPt_Sch_EZ!$C$4:$I$27,MATCH(Schedules_8760!$C2815,DHW_StPt_Sch_EZ!$B$4:$B$27,0),MATCH(Schedules_8760!$F2815,DHW_StPt_Sch_EZ!$C$3:$I$3,0)),"F","C")</f>
        <v>53.333333333333329</v>
      </c>
      <c r="M2815" s="34">
        <f>CONVERT(INDEX(DHW_StPt_Sch_EZ!$C$31:$I$54,MATCH(Schedules_8760!$C2815,DHW_StPt_Sch_EZ!$B$31:$B$54,0),MATCH(Schedules_8760!$F2815,DHW_StPt_Sch_EZ!$C$30:$I$30,0)),"F","C")</f>
        <v>53.333333333333329</v>
      </c>
      <c r="N2815" s="12"/>
      <c r="O2815" s="12"/>
      <c r="P2815" s="12"/>
    </row>
    <row r="2816" spans="1:16" x14ac:dyDescent="0.25">
      <c r="A2816" s="35">
        <v>2815</v>
      </c>
      <c r="B2816" s="89">
        <v>118.25</v>
      </c>
      <c r="C2816" s="35">
        <f t="shared" si="215"/>
        <v>7</v>
      </c>
      <c r="D2816" s="35">
        <f t="shared" si="218"/>
        <v>118</v>
      </c>
      <c r="E2816" s="35">
        <f t="shared" si="219"/>
        <v>6</v>
      </c>
      <c r="F2816" s="35" t="str">
        <f t="shared" si="216"/>
        <v>Friday</v>
      </c>
      <c r="G2816" s="35">
        <f t="shared" si="217"/>
        <v>4</v>
      </c>
      <c r="H2816" s="34">
        <f>CONVERT(INDEX(Htg_StPt_Sch_EZ!$C$4:$I$27,MATCH(Schedules_8760!$C2816,Htg_StPt_Sch_EZ!$B$4:$B$27,0),MATCH(Schedules_8760!$F2816,Htg_StPt_Sch_EZ!$C$3:$I$3,0)),"F","C")</f>
        <v>20.555555555555554</v>
      </c>
      <c r="I2816" s="34">
        <f>CONVERT(INDEX(Htg_StPt_Sch_EZ!$C$31:$I$54,MATCH(Schedules_8760!$C2816,Htg_StPt_Sch_EZ!$B$31:$B$54,0),MATCH(Schedules_8760!$F2816,Htg_StPt_Sch_EZ!$C$30:$I$30,0)),"F","C")</f>
        <v>19.444444444444443</v>
      </c>
      <c r="J2816" s="34">
        <f>CONVERT(INDEX(Clg_StPt_Sch_EZ!$C$4:$I$27,MATCH(Schedules_8760!$C2816,Clg_StPt_Sch_EZ!$B$4:$B$27,0),MATCH(Schedules_8760!$F2816,Clg_StPt_Sch_EZ!$C$3:$I$3,0)),"F","C")</f>
        <v>25.555555555555554</v>
      </c>
      <c r="K2816" s="34">
        <f>CONVERT(INDEX(Clg_StPt_Sch_EZ!$C$31:$I$54,MATCH(Schedules_8760!$C2816,Clg_StPt_Sch_EZ!$B$31:$B$54,0),MATCH(Schedules_8760!$F2816,Clg_StPt_Sch_EZ!$C$30:$I$30,0)),"F","C")</f>
        <v>28.333333333333332</v>
      </c>
      <c r="L2816" s="34">
        <f>CONVERT(INDEX(DHW_StPt_Sch_EZ!$C$4:$I$27,MATCH(Schedules_8760!$C2816,DHW_StPt_Sch_EZ!$B$4:$B$27,0),MATCH(Schedules_8760!$F2816,DHW_StPt_Sch_EZ!$C$3:$I$3,0)),"F","C")</f>
        <v>53.333333333333329</v>
      </c>
      <c r="M2816" s="34">
        <f>CONVERT(INDEX(DHW_StPt_Sch_EZ!$C$31:$I$54,MATCH(Schedules_8760!$C2816,DHW_StPt_Sch_EZ!$B$31:$B$54,0),MATCH(Schedules_8760!$F2816,DHW_StPt_Sch_EZ!$C$30:$I$30,0)),"F","C")</f>
        <v>53.333333333333329</v>
      </c>
      <c r="N2816" s="12"/>
      <c r="O2816" s="12"/>
      <c r="P2816" s="12"/>
    </row>
    <row r="2817" spans="1:16" x14ac:dyDescent="0.25">
      <c r="A2817" s="35">
        <v>2816</v>
      </c>
      <c r="B2817" s="89">
        <v>118.2916666666667</v>
      </c>
      <c r="C2817" s="35">
        <f t="shared" si="215"/>
        <v>8</v>
      </c>
      <c r="D2817" s="35">
        <f t="shared" si="218"/>
        <v>118</v>
      </c>
      <c r="E2817" s="35">
        <f t="shared" si="219"/>
        <v>6</v>
      </c>
      <c r="F2817" s="35" t="str">
        <f t="shared" si="216"/>
        <v>Friday</v>
      </c>
      <c r="G2817" s="35">
        <f t="shared" si="217"/>
        <v>4</v>
      </c>
      <c r="H2817" s="34">
        <f>CONVERT(INDEX(Htg_StPt_Sch_EZ!$C$4:$I$27,MATCH(Schedules_8760!$C2817,Htg_StPt_Sch_EZ!$B$4:$B$27,0),MATCH(Schedules_8760!$F2817,Htg_StPt_Sch_EZ!$C$3:$I$3,0)),"F","C")</f>
        <v>20.555555555555554</v>
      </c>
      <c r="I2817" s="34">
        <f>CONVERT(INDEX(Htg_StPt_Sch_EZ!$C$31:$I$54,MATCH(Schedules_8760!$C2817,Htg_StPt_Sch_EZ!$B$31:$B$54,0),MATCH(Schedules_8760!$F2817,Htg_StPt_Sch_EZ!$C$30:$I$30,0)),"F","C")</f>
        <v>19.444444444444443</v>
      </c>
      <c r="J2817" s="34">
        <f>CONVERT(INDEX(Clg_StPt_Sch_EZ!$C$4:$I$27,MATCH(Schedules_8760!$C2817,Clg_StPt_Sch_EZ!$B$4:$B$27,0),MATCH(Schedules_8760!$F2817,Clg_StPt_Sch_EZ!$C$3:$I$3,0)),"F","C")</f>
        <v>25.555555555555554</v>
      </c>
      <c r="K2817" s="34">
        <f>CONVERT(INDEX(Clg_StPt_Sch_EZ!$C$31:$I$54,MATCH(Schedules_8760!$C2817,Clg_StPt_Sch_EZ!$B$31:$B$54,0),MATCH(Schedules_8760!$F2817,Clg_StPt_Sch_EZ!$C$30:$I$30,0)),"F","C")</f>
        <v>25</v>
      </c>
      <c r="L2817" s="34">
        <f>CONVERT(INDEX(DHW_StPt_Sch_EZ!$C$4:$I$27,MATCH(Schedules_8760!$C2817,DHW_StPt_Sch_EZ!$B$4:$B$27,0),MATCH(Schedules_8760!$F2817,DHW_StPt_Sch_EZ!$C$3:$I$3,0)),"F","C")</f>
        <v>53.333333333333329</v>
      </c>
      <c r="M2817" s="34">
        <f>CONVERT(INDEX(DHW_StPt_Sch_EZ!$C$31:$I$54,MATCH(Schedules_8760!$C2817,DHW_StPt_Sch_EZ!$B$31:$B$54,0),MATCH(Schedules_8760!$F2817,DHW_StPt_Sch_EZ!$C$30:$I$30,0)),"F","C")</f>
        <v>53.333333333333329</v>
      </c>
      <c r="N2817" s="12"/>
      <c r="O2817" s="12"/>
      <c r="P2817" s="12"/>
    </row>
    <row r="2818" spans="1:16" x14ac:dyDescent="0.25">
      <c r="A2818" s="35">
        <v>2817</v>
      </c>
      <c r="B2818" s="89">
        <v>118.3333333333333</v>
      </c>
      <c r="C2818" s="35">
        <f t="shared" ref="C2818:C2881" si="220">HOUR(B2818)+1</f>
        <v>9</v>
      </c>
      <c r="D2818" s="35">
        <f t="shared" si="218"/>
        <v>118</v>
      </c>
      <c r="E2818" s="35">
        <f t="shared" si="219"/>
        <v>6</v>
      </c>
      <c r="F2818" s="35" t="str">
        <f t="shared" ref="F2818:F2881" si="221">IF(E2818=1,"Sunday",IF(E2818=2,"Monday",IF(E2818=3,"Tuesday",IF(E2818=4,"Wednesday",IF(E2818=5,"Thursday",IF(E2818=6,"Friday","Saturday"))))))</f>
        <v>Friday</v>
      </c>
      <c r="G2818" s="35">
        <f t="shared" ref="G2818:G2881" si="222">MONTH(B2818)</f>
        <v>4</v>
      </c>
      <c r="H2818" s="34">
        <f>CONVERT(INDEX(Htg_StPt_Sch_EZ!$C$4:$I$27,MATCH(Schedules_8760!$C2818,Htg_StPt_Sch_EZ!$B$4:$B$27,0),MATCH(Schedules_8760!$F2818,Htg_StPt_Sch_EZ!$C$3:$I$3,0)),"F","C")</f>
        <v>20.555555555555554</v>
      </c>
      <c r="I2818" s="34">
        <f>CONVERT(INDEX(Htg_StPt_Sch_EZ!$C$31:$I$54,MATCH(Schedules_8760!$C2818,Htg_StPt_Sch_EZ!$B$31:$B$54,0),MATCH(Schedules_8760!$F2818,Htg_StPt_Sch_EZ!$C$30:$I$30,0)),"F","C")</f>
        <v>19.444444444444443</v>
      </c>
      <c r="J2818" s="34">
        <f>CONVERT(INDEX(Clg_StPt_Sch_EZ!$C$4:$I$27,MATCH(Schedules_8760!$C2818,Clg_StPt_Sch_EZ!$B$4:$B$27,0),MATCH(Schedules_8760!$F2818,Clg_StPt_Sch_EZ!$C$3:$I$3,0)),"F","C")</f>
        <v>25.555555555555554</v>
      </c>
      <c r="K2818" s="34">
        <f>CONVERT(INDEX(Clg_StPt_Sch_EZ!$C$31:$I$54,MATCH(Schedules_8760!$C2818,Clg_StPt_Sch_EZ!$B$31:$B$54,0),MATCH(Schedules_8760!$F2818,Clg_StPt_Sch_EZ!$C$30:$I$30,0)),"F","C")</f>
        <v>25</v>
      </c>
      <c r="L2818" s="34">
        <f>CONVERT(INDEX(DHW_StPt_Sch_EZ!$C$4:$I$27,MATCH(Schedules_8760!$C2818,DHW_StPt_Sch_EZ!$B$4:$B$27,0),MATCH(Schedules_8760!$F2818,DHW_StPt_Sch_EZ!$C$3:$I$3,0)),"F","C")</f>
        <v>53.333333333333329</v>
      </c>
      <c r="M2818" s="34">
        <f>CONVERT(INDEX(DHW_StPt_Sch_EZ!$C$31:$I$54,MATCH(Schedules_8760!$C2818,DHW_StPt_Sch_EZ!$B$31:$B$54,0),MATCH(Schedules_8760!$F2818,DHW_StPt_Sch_EZ!$C$30:$I$30,0)),"F","C")</f>
        <v>53.333333333333329</v>
      </c>
      <c r="N2818" s="12"/>
      <c r="O2818" s="12"/>
      <c r="P2818" s="12"/>
    </row>
    <row r="2819" spans="1:16" x14ac:dyDescent="0.25">
      <c r="A2819" s="35">
        <v>2818</v>
      </c>
      <c r="B2819" s="89">
        <v>118.375</v>
      </c>
      <c r="C2819" s="35">
        <f t="shared" si="220"/>
        <v>10</v>
      </c>
      <c r="D2819" s="35">
        <f t="shared" ref="D2819:D2882" si="223">IF(C2819=1,D2818+1,D2818)</f>
        <v>118</v>
      </c>
      <c r="E2819" s="35">
        <f t="shared" ref="E2819:E2882" si="224">IF(AND(C2819=1,E2818=7),1,IF(C2819=1,E2818+1,E2818))</f>
        <v>6</v>
      </c>
      <c r="F2819" s="35" t="str">
        <f t="shared" si="221"/>
        <v>Friday</v>
      </c>
      <c r="G2819" s="35">
        <f t="shared" si="222"/>
        <v>4</v>
      </c>
      <c r="H2819" s="34">
        <f>CONVERT(INDEX(Htg_StPt_Sch_EZ!$C$4:$I$27,MATCH(Schedules_8760!$C2819,Htg_StPt_Sch_EZ!$B$4:$B$27,0),MATCH(Schedules_8760!$F2819,Htg_StPt_Sch_EZ!$C$3:$I$3,0)),"F","C")</f>
        <v>20.555555555555554</v>
      </c>
      <c r="I2819" s="34">
        <f>CONVERT(INDEX(Htg_StPt_Sch_EZ!$C$31:$I$54,MATCH(Schedules_8760!$C2819,Htg_StPt_Sch_EZ!$B$31:$B$54,0),MATCH(Schedules_8760!$F2819,Htg_StPt_Sch_EZ!$C$30:$I$30,0)),"F","C")</f>
        <v>19.444444444444443</v>
      </c>
      <c r="J2819" s="34">
        <f>CONVERT(INDEX(Clg_StPt_Sch_EZ!$C$4:$I$27,MATCH(Schedules_8760!$C2819,Clg_StPt_Sch_EZ!$B$4:$B$27,0),MATCH(Schedules_8760!$F2819,Clg_StPt_Sch_EZ!$C$3:$I$3,0)),"F","C")</f>
        <v>25.555555555555554</v>
      </c>
      <c r="K2819" s="34">
        <f>CONVERT(INDEX(Clg_StPt_Sch_EZ!$C$31:$I$54,MATCH(Schedules_8760!$C2819,Clg_StPt_Sch_EZ!$B$31:$B$54,0),MATCH(Schedules_8760!$F2819,Clg_StPt_Sch_EZ!$C$30:$I$30,0)),"F","C")</f>
        <v>25</v>
      </c>
      <c r="L2819" s="34">
        <f>CONVERT(INDEX(DHW_StPt_Sch_EZ!$C$4:$I$27,MATCH(Schedules_8760!$C2819,DHW_StPt_Sch_EZ!$B$4:$B$27,0),MATCH(Schedules_8760!$F2819,DHW_StPt_Sch_EZ!$C$3:$I$3,0)),"F","C")</f>
        <v>53.333333333333329</v>
      </c>
      <c r="M2819" s="34">
        <f>CONVERT(INDEX(DHW_StPt_Sch_EZ!$C$31:$I$54,MATCH(Schedules_8760!$C2819,DHW_StPt_Sch_EZ!$B$31:$B$54,0),MATCH(Schedules_8760!$F2819,DHW_StPt_Sch_EZ!$C$30:$I$30,0)),"F","C")</f>
        <v>53.333333333333329</v>
      </c>
      <c r="N2819" s="12"/>
      <c r="O2819" s="12"/>
      <c r="P2819" s="12"/>
    </row>
    <row r="2820" spans="1:16" x14ac:dyDescent="0.25">
      <c r="A2820" s="35">
        <v>2819</v>
      </c>
      <c r="B2820" s="89">
        <v>118.4166666666667</v>
      </c>
      <c r="C2820" s="35">
        <f t="shared" si="220"/>
        <v>11</v>
      </c>
      <c r="D2820" s="35">
        <f t="shared" si="223"/>
        <v>118</v>
      </c>
      <c r="E2820" s="35">
        <f t="shared" si="224"/>
        <v>6</v>
      </c>
      <c r="F2820" s="35" t="str">
        <f t="shared" si="221"/>
        <v>Friday</v>
      </c>
      <c r="G2820" s="35">
        <f t="shared" si="222"/>
        <v>4</v>
      </c>
      <c r="H2820" s="34">
        <f>CONVERT(INDEX(Htg_StPt_Sch_EZ!$C$4:$I$27,MATCH(Schedules_8760!$C2820,Htg_StPt_Sch_EZ!$B$4:$B$27,0),MATCH(Schedules_8760!$F2820,Htg_StPt_Sch_EZ!$C$3:$I$3,0)),"F","C")</f>
        <v>20.555555555555554</v>
      </c>
      <c r="I2820" s="34">
        <f>CONVERT(INDEX(Htg_StPt_Sch_EZ!$C$31:$I$54,MATCH(Schedules_8760!$C2820,Htg_StPt_Sch_EZ!$B$31:$B$54,0),MATCH(Schedules_8760!$F2820,Htg_StPt_Sch_EZ!$C$30:$I$30,0)),"F","C")</f>
        <v>19.444444444444443</v>
      </c>
      <c r="J2820" s="34">
        <f>CONVERT(INDEX(Clg_StPt_Sch_EZ!$C$4:$I$27,MATCH(Schedules_8760!$C2820,Clg_StPt_Sch_EZ!$B$4:$B$27,0),MATCH(Schedules_8760!$F2820,Clg_StPt_Sch_EZ!$C$3:$I$3,0)),"F","C")</f>
        <v>25.555555555555554</v>
      </c>
      <c r="K2820" s="34">
        <f>CONVERT(INDEX(Clg_StPt_Sch_EZ!$C$31:$I$54,MATCH(Schedules_8760!$C2820,Clg_StPt_Sch_EZ!$B$31:$B$54,0),MATCH(Schedules_8760!$F2820,Clg_StPt_Sch_EZ!$C$30:$I$30,0)),"F","C")</f>
        <v>25</v>
      </c>
      <c r="L2820" s="34">
        <f>CONVERT(INDEX(DHW_StPt_Sch_EZ!$C$4:$I$27,MATCH(Schedules_8760!$C2820,DHW_StPt_Sch_EZ!$B$4:$B$27,0),MATCH(Schedules_8760!$F2820,DHW_StPt_Sch_EZ!$C$3:$I$3,0)),"F","C")</f>
        <v>53.333333333333329</v>
      </c>
      <c r="M2820" s="34">
        <f>CONVERT(INDEX(DHW_StPt_Sch_EZ!$C$31:$I$54,MATCH(Schedules_8760!$C2820,DHW_StPt_Sch_EZ!$B$31:$B$54,0),MATCH(Schedules_8760!$F2820,DHW_StPt_Sch_EZ!$C$30:$I$30,0)),"F","C")</f>
        <v>53.333333333333329</v>
      </c>
      <c r="N2820" s="12"/>
      <c r="O2820" s="12"/>
      <c r="P2820" s="12"/>
    </row>
    <row r="2821" spans="1:16" x14ac:dyDescent="0.25">
      <c r="A2821" s="35">
        <v>2820</v>
      </c>
      <c r="B2821" s="89">
        <v>118.4583333333333</v>
      </c>
      <c r="C2821" s="35">
        <f t="shared" si="220"/>
        <v>12</v>
      </c>
      <c r="D2821" s="35">
        <f t="shared" si="223"/>
        <v>118</v>
      </c>
      <c r="E2821" s="35">
        <f t="shared" si="224"/>
        <v>6</v>
      </c>
      <c r="F2821" s="35" t="str">
        <f t="shared" si="221"/>
        <v>Friday</v>
      </c>
      <c r="G2821" s="35">
        <f t="shared" si="222"/>
        <v>4</v>
      </c>
      <c r="H2821" s="34">
        <f>CONVERT(INDEX(Htg_StPt_Sch_EZ!$C$4:$I$27,MATCH(Schedules_8760!$C2821,Htg_StPt_Sch_EZ!$B$4:$B$27,0),MATCH(Schedules_8760!$F2821,Htg_StPt_Sch_EZ!$C$3:$I$3,0)),"F","C")</f>
        <v>20.555555555555554</v>
      </c>
      <c r="I2821" s="34">
        <f>CONVERT(INDEX(Htg_StPt_Sch_EZ!$C$31:$I$54,MATCH(Schedules_8760!$C2821,Htg_StPt_Sch_EZ!$B$31:$B$54,0),MATCH(Schedules_8760!$F2821,Htg_StPt_Sch_EZ!$C$30:$I$30,0)),"F","C")</f>
        <v>19.444444444444443</v>
      </c>
      <c r="J2821" s="34">
        <f>CONVERT(INDEX(Clg_StPt_Sch_EZ!$C$4:$I$27,MATCH(Schedules_8760!$C2821,Clg_StPt_Sch_EZ!$B$4:$B$27,0),MATCH(Schedules_8760!$F2821,Clg_StPt_Sch_EZ!$C$3:$I$3,0)),"F","C")</f>
        <v>25.555555555555554</v>
      </c>
      <c r="K2821" s="34">
        <f>CONVERT(INDEX(Clg_StPt_Sch_EZ!$C$31:$I$54,MATCH(Schedules_8760!$C2821,Clg_StPt_Sch_EZ!$B$31:$B$54,0),MATCH(Schedules_8760!$F2821,Clg_StPt_Sch_EZ!$C$30:$I$30,0)),"F","C")</f>
        <v>25</v>
      </c>
      <c r="L2821" s="34">
        <f>CONVERT(INDEX(DHW_StPt_Sch_EZ!$C$4:$I$27,MATCH(Schedules_8760!$C2821,DHW_StPt_Sch_EZ!$B$4:$B$27,0),MATCH(Schedules_8760!$F2821,DHW_StPt_Sch_EZ!$C$3:$I$3,0)),"F","C")</f>
        <v>53.333333333333329</v>
      </c>
      <c r="M2821" s="34">
        <f>CONVERT(INDEX(DHW_StPt_Sch_EZ!$C$31:$I$54,MATCH(Schedules_8760!$C2821,DHW_StPt_Sch_EZ!$B$31:$B$54,0),MATCH(Schedules_8760!$F2821,DHW_StPt_Sch_EZ!$C$30:$I$30,0)),"F","C")</f>
        <v>53.333333333333329</v>
      </c>
      <c r="N2821" s="12"/>
      <c r="O2821" s="12"/>
      <c r="P2821" s="12"/>
    </row>
    <row r="2822" spans="1:16" x14ac:dyDescent="0.25">
      <c r="A2822" s="35">
        <v>2821</v>
      </c>
      <c r="B2822" s="89">
        <v>118.5</v>
      </c>
      <c r="C2822" s="35">
        <f t="shared" si="220"/>
        <v>13</v>
      </c>
      <c r="D2822" s="35">
        <f t="shared" si="223"/>
        <v>118</v>
      </c>
      <c r="E2822" s="35">
        <f t="shared" si="224"/>
        <v>6</v>
      </c>
      <c r="F2822" s="35" t="str">
        <f t="shared" si="221"/>
        <v>Friday</v>
      </c>
      <c r="G2822" s="35">
        <f t="shared" si="222"/>
        <v>4</v>
      </c>
      <c r="H2822" s="34">
        <f>CONVERT(INDEX(Htg_StPt_Sch_EZ!$C$4:$I$27,MATCH(Schedules_8760!$C2822,Htg_StPt_Sch_EZ!$B$4:$B$27,0),MATCH(Schedules_8760!$F2822,Htg_StPt_Sch_EZ!$C$3:$I$3,0)),"F","C")</f>
        <v>20.555555555555554</v>
      </c>
      <c r="I2822" s="34">
        <f>CONVERT(INDEX(Htg_StPt_Sch_EZ!$C$31:$I$54,MATCH(Schedules_8760!$C2822,Htg_StPt_Sch_EZ!$B$31:$B$54,0),MATCH(Schedules_8760!$F2822,Htg_StPt_Sch_EZ!$C$30:$I$30,0)),"F","C")</f>
        <v>19.444444444444443</v>
      </c>
      <c r="J2822" s="34">
        <f>CONVERT(INDEX(Clg_StPt_Sch_EZ!$C$4:$I$27,MATCH(Schedules_8760!$C2822,Clg_StPt_Sch_EZ!$B$4:$B$27,0),MATCH(Schedules_8760!$F2822,Clg_StPt_Sch_EZ!$C$3:$I$3,0)),"F","C")</f>
        <v>25.555555555555554</v>
      </c>
      <c r="K2822" s="34">
        <f>CONVERT(INDEX(Clg_StPt_Sch_EZ!$C$31:$I$54,MATCH(Schedules_8760!$C2822,Clg_StPt_Sch_EZ!$B$31:$B$54,0),MATCH(Schedules_8760!$F2822,Clg_StPt_Sch_EZ!$C$30:$I$30,0)),"F","C")</f>
        <v>25</v>
      </c>
      <c r="L2822" s="34">
        <f>CONVERT(INDEX(DHW_StPt_Sch_EZ!$C$4:$I$27,MATCH(Schedules_8760!$C2822,DHW_StPt_Sch_EZ!$B$4:$B$27,0),MATCH(Schedules_8760!$F2822,DHW_StPt_Sch_EZ!$C$3:$I$3,0)),"F","C")</f>
        <v>53.333333333333329</v>
      </c>
      <c r="M2822" s="34">
        <f>CONVERT(INDEX(DHW_StPt_Sch_EZ!$C$31:$I$54,MATCH(Schedules_8760!$C2822,DHW_StPt_Sch_EZ!$B$31:$B$54,0),MATCH(Schedules_8760!$F2822,DHW_StPt_Sch_EZ!$C$30:$I$30,0)),"F","C")</f>
        <v>53.333333333333329</v>
      </c>
      <c r="N2822" s="12"/>
      <c r="O2822" s="12"/>
      <c r="P2822" s="12"/>
    </row>
    <row r="2823" spans="1:16" x14ac:dyDescent="0.25">
      <c r="A2823" s="35">
        <v>2822</v>
      </c>
      <c r="B2823" s="89">
        <v>118.5416666666667</v>
      </c>
      <c r="C2823" s="35">
        <f t="shared" si="220"/>
        <v>14</v>
      </c>
      <c r="D2823" s="35">
        <f t="shared" si="223"/>
        <v>118</v>
      </c>
      <c r="E2823" s="35">
        <f t="shared" si="224"/>
        <v>6</v>
      </c>
      <c r="F2823" s="35" t="str">
        <f t="shared" si="221"/>
        <v>Friday</v>
      </c>
      <c r="G2823" s="35">
        <f t="shared" si="222"/>
        <v>4</v>
      </c>
      <c r="H2823" s="34">
        <f>CONVERT(INDEX(Htg_StPt_Sch_EZ!$C$4:$I$27,MATCH(Schedules_8760!$C2823,Htg_StPt_Sch_EZ!$B$4:$B$27,0),MATCH(Schedules_8760!$F2823,Htg_StPt_Sch_EZ!$C$3:$I$3,0)),"F","C")</f>
        <v>20.555555555555554</v>
      </c>
      <c r="I2823" s="34">
        <f>CONVERT(INDEX(Htg_StPt_Sch_EZ!$C$31:$I$54,MATCH(Schedules_8760!$C2823,Htg_StPt_Sch_EZ!$B$31:$B$54,0),MATCH(Schedules_8760!$F2823,Htg_StPt_Sch_EZ!$C$30:$I$30,0)),"F","C")</f>
        <v>19.444444444444443</v>
      </c>
      <c r="J2823" s="34">
        <f>CONVERT(INDEX(Clg_StPt_Sch_EZ!$C$4:$I$27,MATCH(Schedules_8760!$C2823,Clg_StPt_Sch_EZ!$B$4:$B$27,0),MATCH(Schedules_8760!$F2823,Clg_StPt_Sch_EZ!$C$3:$I$3,0)),"F","C")</f>
        <v>25.555555555555554</v>
      </c>
      <c r="K2823" s="34">
        <f>CONVERT(INDEX(Clg_StPt_Sch_EZ!$C$31:$I$54,MATCH(Schedules_8760!$C2823,Clg_StPt_Sch_EZ!$B$31:$B$54,0),MATCH(Schedules_8760!$F2823,Clg_StPt_Sch_EZ!$C$30:$I$30,0)),"F","C")</f>
        <v>25</v>
      </c>
      <c r="L2823" s="34">
        <f>CONVERT(INDEX(DHW_StPt_Sch_EZ!$C$4:$I$27,MATCH(Schedules_8760!$C2823,DHW_StPt_Sch_EZ!$B$4:$B$27,0),MATCH(Schedules_8760!$F2823,DHW_StPt_Sch_EZ!$C$3:$I$3,0)),"F","C")</f>
        <v>53.333333333333329</v>
      </c>
      <c r="M2823" s="34">
        <f>CONVERT(INDEX(DHW_StPt_Sch_EZ!$C$31:$I$54,MATCH(Schedules_8760!$C2823,DHW_StPt_Sch_EZ!$B$31:$B$54,0),MATCH(Schedules_8760!$F2823,DHW_StPt_Sch_EZ!$C$30:$I$30,0)),"F","C")</f>
        <v>53.333333333333329</v>
      </c>
      <c r="N2823" s="12"/>
      <c r="O2823" s="12"/>
      <c r="P2823" s="12"/>
    </row>
    <row r="2824" spans="1:16" x14ac:dyDescent="0.25">
      <c r="A2824" s="35">
        <v>2823</v>
      </c>
      <c r="B2824" s="89">
        <v>118.5833333333333</v>
      </c>
      <c r="C2824" s="35">
        <f t="shared" si="220"/>
        <v>15</v>
      </c>
      <c r="D2824" s="35">
        <f t="shared" si="223"/>
        <v>118</v>
      </c>
      <c r="E2824" s="35">
        <f t="shared" si="224"/>
        <v>6</v>
      </c>
      <c r="F2824" s="35" t="str">
        <f t="shared" si="221"/>
        <v>Friday</v>
      </c>
      <c r="G2824" s="35">
        <f t="shared" si="222"/>
        <v>4</v>
      </c>
      <c r="H2824" s="34">
        <f>CONVERT(INDEX(Htg_StPt_Sch_EZ!$C$4:$I$27,MATCH(Schedules_8760!$C2824,Htg_StPt_Sch_EZ!$B$4:$B$27,0),MATCH(Schedules_8760!$F2824,Htg_StPt_Sch_EZ!$C$3:$I$3,0)),"F","C")</f>
        <v>20.555555555555554</v>
      </c>
      <c r="I2824" s="34">
        <f>CONVERT(INDEX(Htg_StPt_Sch_EZ!$C$31:$I$54,MATCH(Schedules_8760!$C2824,Htg_StPt_Sch_EZ!$B$31:$B$54,0),MATCH(Schedules_8760!$F2824,Htg_StPt_Sch_EZ!$C$30:$I$30,0)),"F","C")</f>
        <v>21.111111111111111</v>
      </c>
      <c r="J2824" s="34">
        <f>CONVERT(INDEX(Clg_StPt_Sch_EZ!$C$4:$I$27,MATCH(Schedules_8760!$C2824,Clg_StPt_Sch_EZ!$B$4:$B$27,0),MATCH(Schedules_8760!$F2824,Clg_StPt_Sch_EZ!$C$3:$I$3,0)),"F","C")</f>
        <v>25.555555555555554</v>
      </c>
      <c r="K2824" s="34">
        <f>CONVERT(INDEX(Clg_StPt_Sch_EZ!$C$31:$I$54,MATCH(Schedules_8760!$C2824,Clg_StPt_Sch_EZ!$B$31:$B$54,0),MATCH(Schedules_8760!$F2824,Clg_StPt_Sch_EZ!$C$30:$I$30,0)),"F","C")</f>
        <v>25</v>
      </c>
      <c r="L2824" s="34">
        <f>CONVERT(INDEX(DHW_StPt_Sch_EZ!$C$4:$I$27,MATCH(Schedules_8760!$C2824,DHW_StPt_Sch_EZ!$B$4:$B$27,0),MATCH(Schedules_8760!$F2824,DHW_StPt_Sch_EZ!$C$3:$I$3,0)),"F","C")</f>
        <v>53.333333333333329</v>
      </c>
      <c r="M2824" s="34">
        <f>CONVERT(INDEX(DHW_StPt_Sch_EZ!$C$31:$I$54,MATCH(Schedules_8760!$C2824,DHW_StPt_Sch_EZ!$B$31:$B$54,0),MATCH(Schedules_8760!$F2824,DHW_StPt_Sch_EZ!$C$30:$I$30,0)),"F","C")</f>
        <v>53.333333333333329</v>
      </c>
      <c r="N2824" s="12"/>
      <c r="O2824" s="12"/>
      <c r="P2824" s="12"/>
    </row>
    <row r="2825" spans="1:16" x14ac:dyDescent="0.25">
      <c r="A2825" s="35">
        <v>2824</v>
      </c>
      <c r="B2825" s="89">
        <v>118.625</v>
      </c>
      <c r="C2825" s="35">
        <f t="shared" si="220"/>
        <v>16</v>
      </c>
      <c r="D2825" s="35">
        <f t="shared" si="223"/>
        <v>118</v>
      </c>
      <c r="E2825" s="35">
        <f t="shared" si="224"/>
        <v>6</v>
      </c>
      <c r="F2825" s="35" t="str">
        <f t="shared" si="221"/>
        <v>Friday</v>
      </c>
      <c r="G2825" s="35">
        <f t="shared" si="222"/>
        <v>4</v>
      </c>
      <c r="H2825" s="34">
        <f>CONVERT(INDEX(Htg_StPt_Sch_EZ!$C$4:$I$27,MATCH(Schedules_8760!$C2825,Htg_StPt_Sch_EZ!$B$4:$B$27,0),MATCH(Schedules_8760!$F2825,Htg_StPt_Sch_EZ!$C$3:$I$3,0)),"F","C")</f>
        <v>20.555555555555554</v>
      </c>
      <c r="I2825" s="34">
        <f>CONVERT(INDEX(Htg_StPt_Sch_EZ!$C$31:$I$54,MATCH(Schedules_8760!$C2825,Htg_StPt_Sch_EZ!$B$31:$B$54,0),MATCH(Schedules_8760!$F2825,Htg_StPt_Sch_EZ!$C$30:$I$30,0)),"F","C")</f>
        <v>21.111111111111111</v>
      </c>
      <c r="J2825" s="34">
        <f>CONVERT(INDEX(Clg_StPt_Sch_EZ!$C$4:$I$27,MATCH(Schedules_8760!$C2825,Clg_StPt_Sch_EZ!$B$4:$B$27,0),MATCH(Schedules_8760!$F2825,Clg_StPt_Sch_EZ!$C$3:$I$3,0)),"F","C")</f>
        <v>25.555555555555554</v>
      </c>
      <c r="K2825" s="34">
        <f>CONVERT(INDEX(Clg_StPt_Sch_EZ!$C$31:$I$54,MATCH(Schedules_8760!$C2825,Clg_StPt_Sch_EZ!$B$31:$B$54,0),MATCH(Schedules_8760!$F2825,Clg_StPt_Sch_EZ!$C$30:$I$30,0)),"F","C")</f>
        <v>25</v>
      </c>
      <c r="L2825" s="34">
        <f>CONVERT(INDEX(DHW_StPt_Sch_EZ!$C$4:$I$27,MATCH(Schedules_8760!$C2825,DHW_StPt_Sch_EZ!$B$4:$B$27,0),MATCH(Schedules_8760!$F2825,DHW_StPt_Sch_EZ!$C$3:$I$3,0)),"F","C")</f>
        <v>53.333333333333329</v>
      </c>
      <c r="M2825" s="34">
        <f>CONVERT(INDEX(DHW_StPt_Sch_EZ!$C$31:$I$54,MATCH(Schedules_8760!$C2825,DHW_StPt_Sch_EZ!$B$31:$B$54,0),MATCH(Schedules_8760!$F2825,DHW_StPt_Sch_EZ!$C$30:$I$30,0)),"F","C")</f>
        <v>53.333333333333329</v>
      </c>
      <c r="N2825" s="12"/>
      <c r="O2825" s="12"/>
      <c r="P2825" s="12"/>
    </row>
    <row r="2826" spans="1:16" x14ac:dyDescent="0.25">
      <c r="A2826" s="35">
        <v>2825</v>
      </c>
      <c r="B2826" s="89">
        <v>118.6666666666667</v>
      </c>
      <c r="C2826" s="35">
        <f t="shared" si="220"/>
        <v>17</v>
      </c>
      <c r="D2826" s="35">
        <f t="shared" si="223"/>
        <v>118</v>
      </c>
      <c r="E2826" s="35">
        <f t="shared" si="224"/>
        <v>6</v>
      </c>
      <c r="F2826" s="35" t="str">
        <f t="shared" si="221"/>
        <v>Friday</v>
      </c>
      <c r="G2826" s="35">
        <f t="shared" si="222"/>
        <v>4</v>
      </c>
      <c r="H2826" s="34">
        <f>CONVERT(INDEX(Htg_StPt_Sch_EZ!$C$4:$I$27,MATCH(Schedules_8760!$C2826,Htg_StPt_Sch_EZ!$B$4:$B$27,0),MATCH(Schedules_8760!$F2826,Htg_StPt_Sch_EZ!$C$3:$I$3,0)),"F","C")</f>
        <v>20.555555555555554</v>
      </c>
      <c r="I2826" s="34">
        <f>CONVERT(INDEX(Htg_StPt_Sch_EZ!$C$31:$I$54,MATCH(Schedules_8760!$C2826,Htg_StPt_Sch_EZ!$B$31:$B$54,0),MATCH(Schedules_8760!$F2826,Htg_StPt_Sch_EZ!$C$30:$I$30,0)),"F","C")</f>
        <v>17.777777777777779</v>
      </c>
      <c r="J2826" s="34">
        <f>CONVERT(INDEX(Clg_StPt_Sch_EZ!$C$4:$I$27,MATCH(Schedules_8760!$C2826,Clg_StPt_Sch_EZ!$B$4:$B$27,0),MATCH(Schedules_8760!$F2826,Clg_StPt_Sch_EZ!$C$3:$I$3,0)),"F","C")</f>
        <v>25.555555555555554</v>
      </c>
      <c r="K2826" s="34">
        <f>CONVERT(INDEX(Clg_StPt_Sch_EZ!$C$31:$I$54,MATCH(Schedules_8760!$C2826,Clg_StPt_Sch_EZ!$B$31:$B$54,0),MATCH(Schedules_8760!$F2826,Clg_StPt_Sch_EZ!$C$30:$I$30,0)),"F","C")</f>
        <v>25</v>
      </c>
      <c r="L2826" s="34">
        <f>CONVERT(INDEX(DHW_StPt_Sch_EZ!$C$4:$I$27,MATCH(Schedules_8760!$C2826,DHW_StPt_Sch_EZ!$B$4:$B$27,0),MATCH(Schedules_8760!$F2826,DHW_StPt_Sch_EZ!$C$3:$I$3,0)),"F","C")</f>
        <v>53.333333333333329</v>
      </c>
      <c r="M2826" s="34">
        <f>CONVERT(INDEX(DHW_StPt_Sch_EZ!$C$31:$I$54,MATCH(Schedules_8760!$C2826,DHW_StPt_Sch_EZ!$B$31:$B$54,0),MATCH(Schedules_8760!$F2826,DHW_StPt_Sch_EZ!$C$30:$I$30,0)),"F","C")</f>
        <v>53.333333333333329</v>
      </c>
      <c r="N2826" s="12"/>
      <c r="O2826" s="12"/>
      <c r="P2826" s="12"/>
    </row>
    <row r="2827" spans="1:16" x14ac:dyDescent="0.25">
      <c r="A2827" s="35">
        <v>2826</v>
      </c>
      <c r="B2827" s="89">
        <v>118.7083333333333</v>
      </c>
      <c r="C2827" s="35">
        <f t="shared" si="220"/>
        <v>18</v>
      </c>
      <c r="D2827" s="35">
        <f t="shared" si="223"/>
        <v>118</v>
      </c>
      <c r="E2827" s="35">
        <f t="shared" si="224"/>
        <v>6</v>
      </c>
      <c r="F2827" s="35" t="str">
        <f t="shared" si="221"/>
        <v>Friday</v>
      </c>
      <c r="G2827" s="35">
        <f t="shared" si="222"/>
        <v>4</v>
      </c>
      <c r="H2827" s="34">
        <f>CONVERT(INDEX(Htg_StPt_Sch_EZ!$C$4:$I$27,MATCH(Schedules_8760!$C2827,Htg_StPt_Sch_EZ!$B$4:$B$27,0),MATCH(Schedules_8760!$F2827,Htg_StPt_Sch_EZ!$C$3:$I$3,0)),"F","C")</f>
        <v>20.555555555555554</v>
      </c>
      <c r="I2827" s="34">
        <f>CONVERT(INDEX(Htg_StPt_Sch_EZ!$C$31:$I$54,MATCH(Schedules_8760!$C2827,Htg_StPt_Sch_EZ!$B$31:$B$54,0),MATCH(Schedules_8760!$F2827,Htg_StPt_Sch_EZ!$C$30:$I$30,0)),"F","C")</f>
        <v>17.777777777777779</v>
      </c>
      <c r="J2827" s="34">
        <f>CONVERT(INDEX(Clg_StPt_Sch_EZ!$C$4:$I$27,MATCH(Schedules_8760!$C2827,Clg_StPt_Sch_EZ!$B$4:$B$27,0),MATCH(Schedules_8760!$F2827,Clg_StPt_Sch_EZ!$C$3:$I$3,0)),"F","C")</f>
        <v>25.555555555555554</v>
      </c>
      <c r="K2827" s="34">
        <f>CONVERT(INDEX(Clg_StPt_Sch_EZ!$C$31:$I$54,MATCH(Schedules_8760!$C2827,Clg_StPt_Sch_EZ!$B$31:$B$54,0),MATCH(Schedules_8760!$F2827,Clg_StPt_Sch_EZ!$C$30:$I$30,0)),"F","C")</f>
        <v>28.333333333333332</v>
      </c>
      <c r="L2827" s="34">
        <f>CONVERT(INDEX(DHW_StPt_Sch_EZ!$C$4:$I$27,MATCH(Schedules_8760!$C2827,DHW_StPt_Sch_EZ!$B$4:$B$27,0),MATCH(Schedules_8760!$F2827,DHW_StPt_Sch_EZ!$C$3:$I$3,0)),"F","C")</f>
        <v>53.333333333333329</v>
      </c>
      <c r="M2827" s="34">
        <f>CONVERT(INDEX(DHW_StPt_Sch_EZ!$C$31:$I$54,MATCH(Schedules_8760!$C2827,DHW_StPt_Sch_EZ!$B$31:$B$54,0),MATCH(Schedules_8760!$F2827,DHW_StPt_Sch_EZ!$C$30:$I$30,0)),"F","C")</f>
        <v>53.333333333333329</v>
      </c>
      <c r="N2827" s="12"/>
      <c r="O2827" s="12"/>
      <c r="P2827" s="12"/>
    </row>
    <row r="2828" spans="1:16" x14ac:dyDescent="0.25">
      <c r="A2828" s="35">
        <v>2827</v>
      </c>
      <c r="B2828" s="89">
        <v>118.75</v>
      </c>
      <c r="C2828" s="35">
        <f t="shared" si="220"/>
        <v>19</v>
      </c>
      <c r="D2828" s="35">
        <f t="shared" si="223"/>
        <v>118</v>
      </c>
      <c r="E2828" s="35">
        <f t="shared" si="224"/>
        <v>6</v>
      </c>
      <c r="F2828" s="35" t="str">
        <f t="shared" si="221"/>
        <v>Friday</v>
      </c>
      <c r="G2828" s="35">
        <f t="shared" si="222"/>
        <v>4</v>
      </c>
      <c r="H2828" s="34">
        <f>CONVERT(INDEX(Htg_StPt_Sch_EZ!$C$4:$I$27,MATCH(Schedules_8760!$C2828,Htg_StPt_Sch_EZ!$B$4:$B$27,0),MATCH(Schedules_8760!$F2828,Htg_StPt_Sch_EZ!$C$3:$I$3,0)),"F","C")</f>
        <v>20.555555555555554</v>
      </c>
      <c r="I2828" s="34">
        <f>CONVERT(INDEX(Htg_StPt_Sch_EZ!$C$31:$I$54,MATCH(Schedules_8760!$C2828,Htg_StPt_Sch_EZ!$B$31:$B$54,0),MATCH(Schedules_8760!$F2828,Htg_StPt_Sch_EZ!$C$30:$I$30,0)),"F","C")</f>
        <v>18.333333333333332</v>
      </c>
      <c r="J2828" s="34">
        <f>CONVERT(INDEX(Clg_StPt_Sch_EZ!$C$4:$I$27,MATCH(Schedules_8760!$C2828,Clg_StPt_Sch_EZ!$B$4:$B$27,0),MATCH(Schedules_8760!$F2828,Clg_StPt_Sch_EZ!$C$3:$I$3,0)),"F","C")</f>
        <v>25.555555555555554</v>
      </c>
      <c r="K2828" s="34">
        <f>CONVERT(INDEX(Clg_StPt_Sch_EZ!$C$31:$I$54,MATCH(Schedules_8760!$C2828,Clg_StPt_Sch_EZ!$B$31:$B$54,0),MATCH(Schedules_8760!$F2828,Clg_StPt_Sch_EZ!$C$30:$I$30,0)),"F","C")</f>
        <v>28.333333333333332</v>
      </c>
      <c r="L2828" s="34">
        <f>CONVERT(INDEX(DHW_StPt_Sch_EZ!$C$4:$I$27,MATCH(Schedules_8760!$C2828,DHW_StPt_Sch_EZ!$B$4:$B$27,0),MATCH(Schedules_8760!$F2828,DHW_StPt_Sch_EZ!$C$3:$I$3,0)),"F","C")</f>
        <v>53.333333333333329</v>
      </c>
      <c r="M2828" s="34">
        <f>CONVERT(INDEX(DHW_StPt_Sch_EZ!$C$31:$I$54,MATCH(Schedules_8760!$C2828,DHW_StPt_Sch_EZ!$B$31:$B$54,0),MATCH(Schedules_8760!$F2828,DHW_StPt_Sch_EZ!$C$30:$I$30,0)),"F","C")</f>
        <v>53.333333333333329</v>
      </c>
      <c r="N2828" s="12"/>
      <c r="O2828" s="12"/>
      <c r="P2828" s="12"/>
    </row>
    <row r="2829" spans="1:16" x14ac:dyDescent="0.25">
      <c r="A2829" s="35">
        <v>2828</v>
      </c>
      <c r="B2829" s="89">
        <v>118.7916666666667</v>
      </c>
      <c r="C2829" s="35">
        <f t="shared" si="220"/>
        <v>20</v>
      </c>
      <c r="D2829" s="35">
        <f t="shared" si="223"/>
        <v>118</v>
      </c>
      <c r="E2829" s="35">
        <f t="shared" si="224"/>
        <v>6</v>
      </c>
      <c r="F2829" s="35" t="str">
        <f t="shared" si="221"/>
        <v>Friday</v>
      </c>
      <c r="G2829" s="35">
        <f t="shared" si="222"/>
        <v>4</v>
      </c>
      <c r="H2829" s="34">
        <f>CONVERT(INDEX(Htg_StPt_Sch_EZ!$C$4:$I$27,MATCH(Schedules_8760!$C2829,Htg_StPt_Sch_EZ!$B$4:$B$27,0),MATCH(Schedules_8760!$F2829,Htg_StPt_Sch_EZ!$C$3:$I$3,0)),"F","C")</f>
        <v>20.555555555555554</v>
      </c>
      <c r="I2829" s="34">
        <f>CONVERT(INDEX(Htg_StPt_Sch_EZ!$C$31:$I$54,MATCH(Schedules_8760!$C2829,Htg_StPt_Sch_EZ!$B$31:$B$54,0),MATCH(Schedules_8760!$F2829,Htg_StPt_Sch_EZ!$C$30:$I$30,0)),"F","C")</f>
        <v>18.888888888888889</v>
      </c>
      <c r="J2829" s="34">
        <f>CONVERT(INDEX(Clg_StPt_Sch_EZ!$C$4:$I$27,MATCH(Schedules_8760!$C2829,Clg_StPt_Sch_EZ!$B$4:$B$27,0),MATCH(Schedules_8760!$F2829,Clg_StPt_Sch_EZ!$C$3:$I$3,0)),"F","C")</f>
        <v>25.555555555555554</v>
      </c>
      <c r="K2829" s="34">
        <f>CONVERT(INDEX(Clg_StPt_Sch_EZ!$C$31:$I$54,MATCH(Schedules_8760!$C2829,Clg_StPt_Sch_EZ!$B$31:$B$54,0),MATCH(Schedules_8760!$F2829,Clg_StPt_Sch_EZ!$C$30:$I$30,0)),"F","C")</f>
        <v>28.333333333333332</v>
      </c>
      <c r="L2829" s="34">
        <f>CONVERT(INDEX(DHW_StPt_Sch_EZ!$C$4:$I$27,MATCH(Schedules_8760!$C2829,DHW_StPt_Sch_EZ!$B$4:$B$27,0),MATCH(Schedules_8760!$F2829,DHW_StPt_Sch_EZ!$C$3:$I$3,0)),"F","C")</f>
        <v>53.333333333333329</v>
      </c>
      <c r="M2829" s="34">
        <f>CONVERT(INDEX(DHW_StPt_Sch_EZ!$C$31:$I$54,MATCH(Schedules_8760!$C2829,DHW_StPt_Sch_EZ!$B$31:$B$54,0),MATCH(Schedules_8760!$F2829,DHW_StPt_Sch_EZ!$C$30:$I$30,0)),"F","C")</f>
        <v>53.333333333333329</v>
      </c>
      <c r="N2829" s="12"/>
      <c r="O2829" s="12"/>
      <c r="P2829" s="12"/>
    </row>
    <row r="2830" spans="1:16" x14ac:dyDescent="0.25">
      <c r="A2830" s="35">
        <v>2829</v>
      </c>
      <c r="B2830" s="89">
        <v>118.8333333333333</v>
      </c>
      <c r="C2830" s="35">
        <f t="shared" si="220"/>
        <v>21</v>
      </c>
      <c r="D2830" s="35">
        <f t="shared" si="223"/>
        <v>118</v>
      </c>
      <c r="E2830" s="35">
        <f t="shared" si="224"/>
        <v>6</v>
      </c>
      <c r="F2830" s="35" t="str">
        <f t="shared" si="221"/>
        <v>Friday</v>
      </c>
      <c r="G2830" s="35">
        <f t="shared" si="222"/>
        <v>4</v>
      </c>
      <c r="H2830" s="34">
        <f>CONVERT(INDEX(Htg_StPt_Sch_EZ!$C$4:$I$27,MATCH(Schedules_8760!$C2830,Htg_StPt_Sch_EZ!$B$4:$B$27,0),MATCH(Schedules_8760!$F2830,Htg_StPt_Sch_EZ!$C$3:$I$3,0)),"F","C")</f>
        <v>20.555555555555554</v>
      </c>
      <c r="I2830" s="34">
        <f>CONVERT(INDEX(Htg_StPt_Sch_EZ!$C$31:$I$54,MATCH(Schedules_8760!$C2830,Htg_StPt_Sch_EZ!$B$31:$B$54,0),MATCH(Schedules_8760!$F2830,Htg_StPt_Sch_EZ!$C$30:$I$30,0)),"F","C")</f>
        <v>19.444444444444443</v>
      </c>
      <c r="J2830" s="34">
        <f>CONVERT(INDEX(Clg_StPt_Sch_EZ!$C$4:$I$27,MATCH(Schedules_8760!$C2830,Clg_StPt_Sch_EZ!$B$4:$B$27,0),MATCH(Schedules_8760!$F2830,Clg_StPt_Sch_EZ!$C$3:$I$3,0)),"F","C")</f>
        <v>25.555555555555554</v>
      </c>
      <c r="K2830" s="34">
        <f>CONVERT(INDEX(Clg_StPt_Sch_EZ!$C$31:$I$54,MATCH(Schedules_8760!$C2830,Clg_StPt_Sch_EZ!$B$31:$B$54,0),MATCH(Schedules_8760!$F2830,Clg_StPt_Sch_EZ!$C$30:$I$30,0)),"F","C")</f>
        <v>28.333333333333332</v>
      </c>
      <c r="L2830" s="34">
        <f>CONVERT(INDEX(DHW_StPt_Sch_EZ!$C$4:$I$27,MATCH(Schedules_8760!$C2830,DHW_StPt_Sch_EZ!$B$4:$B$27,0),MATCH(Schedules_8760!$F2830,DHW_StPt_Sch_EZ!$C$3:$I$3,0)),"F","C")</f>
        <v>53.333333333333329</v>
      </c>
      <c r="M2830" s="34">
        <f>CONVERT(INDEX(DHW_StPt_Sch_EZ!$C$31:$I$54,MATCH(Schedules_8760!$C2830,DHW_StPt_Sch_EZ!$B$31:$B$54,0),MATCH(Schedules_8760!$F2830,DHW_StPt_Sch_EZ!$C$30:$I$30,0)),"F","C")</f>
        <v>53.333333333333329</v>
      </c>
      <c r="N2830" s="12"/>
      <c r="O2830" s="12"/>
      <c r="P2830" s="12"/>
    </row>
    <row r="2831" spans="1:16" x14ac:dyDescent="0.25">
      <c r="A2831" s="35">
        <v>2830</v>
      </c>
      <c r="B2831" s="89">
        <v>118.875</v>
      </c>
      <c r="C2831" s="35">
        <f t="shared" si="220"/>
        <v>22</v>
      </c>
      <c r="D2831" s="35">
        <f t="shared" si="223"/>
        <v>118</v>
      </c>
      <c r="E2831" s="35">
        <f t="shared" si="224"/>
        <v>6</v>
      </c>
      <c r="F2831" s="35" t="str">
        <f t="shared" si="221"/>
        <v>Friday</v>
      </c>
      <c r="G2831" s="35">
        <f t="shared" si="222"/>
        <v>4</v>
      </c>
      <c r="H2831" s="34">
        <f>CONVERT(INDEX(Htg_StPt_Sch_EZ!$C$4:$I$27,MATCH(Schedules_8760!$C2831,Htg_StPt_Sch_EZ!$B$4:$B$27,0),MATCH(Schedules_8760!$F2831,Htg_StPt_Sch_EZ!$C$3:$I$3,0)),"F","C")</f>
        <v>20.555555555555554</v>
      </c>
      <c r="I2831" s="34">
        <f>CONVERT(INDEX(Htg_StPt_Sch_EZ!$C$31:$I$54,MATCH(Schedules_8760!$C2831,Htg_StPt_Sch_EZ!$B$31:$B$54,0),MATCH(Schedules_8760!$F2831,Htg_StPt_Sch_EZ!$C$30:$I$30,0)),"F","C")</f>
        <v>19.444444444444443</v>
      </c>
      <c r="J2831" s="34">
        <f>CONVERT(INDEX(Clg_StPt_Sch_EZ!$C$4:$I$27,MATCH(Schedules_8760!$C2831,Clg_StPt_Sch_EZ!$B$4:$B$27,0),MATCH(Schedules_8760!$F2831,Clg_StPt_Sch_EZ!$C$3:$I$3,0)),"F","C")</f>
        <v>25.555555555555554</v>
      </c>
      <c r="K2831" s="34">
        <f>CONVERT(INDEX(Clg_StPt_Sch_EZ!$C$31:$I$54,MATCH(Schedules_8760!$C2831,Clg_StPt_Sch_EZ!$B$31:$B$54,0),MATCH(Schedules_8760!$F2831,Clg_StPt_Sch_EZ!$C$30:$I$30,0)),"F","C")</f>
        <v>28.333333333333332</v>
      </c>
      <c r="L2831" s="34">
        <f>CONVERT(INDEX(DHW_StPt_Sch_EZ!$C$4:$I$27,MATCH(Schedules_8760!$C2831,DHW_StPt_Sch_EZ!$B$4:$B$27,0),MATCH(Schedules_8760!$F2831,DHW_StPt_Sch_EZ!$C$3:$I$3,0)),"F","C")</f>
        <v>53.333333333333329</v>
      </c>
      <c r="M2831" s="34">
        <f>CONVERT(INDEX(DHW_StPt_Sch_EZ!$C$31:$I$54,MATCH(Schedules_8760!$C2831,DHW_StPt_Sch_EZ!$B$31:$B$54,0),MATCH(Schedules_8760!$F2831,DHW_StPt_Sch_EZ!$C$30:$I$30,0)),"F","C")</f>
        <v>53.333333333333329</v>
      </c>
      <c r="N2831" s="12"/>
      <c r="O2831" s="12"/>
      <c r="P2831" s="12"/>
    </row>
    <row r="2832" spans="1:16" x14ac:dyDescent="0.25">
      <c r="A2832" s="35">
        <v>2831</v>
      </c>
      <c r="B2832" s="89">
        <v>118.9166666666667</v>
      </c>
      <c r="C2832" s="35">
        <f t="shared" si="220"/>
        <v>23</v>
      </c>
      <c r="D2832" s="35">
        <f t="shared" si="223"/>
        <v>118</v>
      </c>
      <c r="E2832" s="35">
        <f t="shared" si="224"/>
        <v>6</v>
      </c>
      <c r="F2832" s="35" t="str">
        <f t="shared" si="221"/>
        <v>Friday</v>
      </c>
      <c r="G2832" s="35">
        <f t="shared" si="222"/>
        <v>4</v>
      </c>
      <c r="H2832" s="34">
        <f>CONVERT(INDEX(Htg_StPt_Sch_EZ!$C$4:$I$27,MATCH(Schedules_8760!$C2832,Htg_StPt_Sch_EZ!$B$4:$B$27,0),MATCH(Schedules_8760!$F2832,Htg_StPt_Sch_EZ!$C$3:$I$3,0)),"F","C")</f>
        <v>20.555555555555554</v>
      </c>
      <c r="I2832" s="34">
        <f>CONVERT(INDEX(Htg_StPt_Sch_EZ!$C$31:$I$54,MATCH(Schedules_8760!$C2832,Htg_StPt_Sch_EZ!$B$31:$B$54,0),MATCH(Schedules_8760!$F2832,Htg_StPt_Sch_EZ!$C$30:$I$30,0)),"F","C")</f>
        <v>19.444444444444443</v>
      </c>
      <c r="J2832" s="34">
        <f>CONVERT(INDEX(Clg_StPt_Sch_EZ!$C$4:$I$27,MATCH(Schedules_8760!$C2832,Clg_StPt_Sch_EZ!$B$4:$B$27,0),MATCH(Schedules_8760!$F2832,Clg_StPt_Sch_EZ!$C$3:$I$3,0)),"F","C")</f>
        <v>25.555555555555554</v>
      </c>
      <c r="K2832" s="34">
        <f>CONVERT(INDEX(Clg_StPt_Sch_EZ!$C$31:$I$54,MATCH(Schedules_8760!$C2832,Clg_StPt_Sch_EZ!$B$31:$B$54,0),MATCH(Schedules_8760!$F2832,Clg_StPt_Sch_EZ!$C$30:$I$30,0)),"F","C")</f>
        <v>28.333333333333332</v>
      </c>
      <c r="L2832" s="34">
        <f>CONVERT(INDEX(DHW_StPt_Sch_EZ!$C$4:$I$27,MATCH(Schedules_8760!$C2832,DHW_StPt_Sch_EZ!$B$4:$B$27,0),MATCH(Schedules_8760!$F2832,DHW_StPt_Sch_EZ!$C$3:$I$3,0)),"F","C")</f>
        <v>53.333333333333329</v>
      </c>
      <c r="M2832" s="34">
        <f>CONVERT(INDEX(DHW_StPt_Sch_EZ!$C$31:$I$54,MATCH(Schedules_8760!$C2832,DHW_StPt_Sch_EZ!$B$31:$B$54,0),MATCH(Schedules_8760!$F2832,DHW_StPt_Sch_EZ!$C$30:$I$30,0)),"F","C")</f>
        <v>53.333333333333329</v>
      </c>
      <c r="N2832" s="12"/>
      <c r="O2832" s="12"/>
      <c r="P2832" s="12"/>
    </row>
    <row r="2833" spans="1:16" x14ac:dyDescent="0.25">
      <c r="A2833" s="35">
        <v>2832</v>
      </c>
      <c r="B2833" s="89">
        <v>118.9583333333333</v>
      </c>
      <c r="C2833" s="35">
        <f t="shared" si="220"/>
        <v>24</v>
      </c>
      <c r="D2833" s="35">
        <f t="shared" si="223"/>
        <v>118</v>
      </c>
      <c r="E2833" s="35">
        <f t="shared" si="224"/>
        <v>6</v>
      </c>
      <c r="F2833" s="35" t="str">
        <f t="shared" si="221"/>
        <v>Friday</v>
      </c>
      <c r="G2833" s="35">
        <f t="shared" si="222"/>
        <v>4</v>
      </c>
      <c r="H2833" s="34">
        <f>CONVERT(INDEX(Htg_StPt_Sch_EZ!$C$4:$I$27,MATCH(Schedules_8760!$C2833,Htg_StPt_Sch_EZ!$B$4:$B$27,0),MATCH(Schedules_8760!$F2833,Htg_StPt_Sch_EZ!$C$3:$I$3,0)),"F","C")</f>
        <v>20.555555555555554</v>
      </c>
      <c r="I2833" s="34">
        <f>CONVERT(INDEX(Htg_StPt_Sch_EZ!$C$31:$I$54,MATCH(Schedules_8760!$C2833,Htg_StPt_Sch_EZ!$B$31:$B$54,0),MATCH(Schedules_8760!$F2833,Htg_StPt_Sch_EZ!$C$30:$I$30,0)),"F","C")</f>
        <v>19.444444444444443</v>
      </c>
      <c r="J2833" s="34">
        <f>CONVERT(INDEX(Clg_StPt_Sch_EZ!$C$4:$I$27,MATCH(Schedules_8760!$C2833,Clg_StPt_Sch_EZ!$B$4:$B$27,0),MATCH(Schedules_8760!$F2833,Clg_StPt_Sch_EZ!$C$3:$I$3,0)),"F","C")</f>
        <v>25.555555555555554</v>
      </c>
      <c r="K2833" s="34">
        <f>CONVERT(INDEX(Clg_StPt_Sch_EZ!$C$31:$I$54,MATCH(Schedules_8760!$C2833,Clg_StPt_Sch_EZ!$B$31:$B$54,0),MATCH(Schedules_8760!$F2833,Clg_StPt_Sch_EZ!$C$30:$I$30,0)),"F","C")</f>
        <v>28.333333333333332</v>
      </c>
      <c r="L2833" s="34">
        <f>CONVERT(INDEX(DHW_StPt_Sch_EZ!$C$4:$I$27,MATCH(Schedules_8760!$C2833,DHW_StPt_Sch_EZ!$B$4:$B$27,0),MATCH(Schedules_8760!$F2833,DHW_StPt_Sch_EZ!$C$3:$I$3,0)),"F","C")</f>
        <v>53.333333333333329</v>
      </c>
      <c r="M2833" s="34">
        <f>CONVERT(INDEX(DHW_StPt_Sch_EZ!$C$31:$I$54,MATCH(Schedules_8760!$C2833,DHW_StPt_Sch_EZ!$B$31:$B$54,0),MATCH(Schedules_8760!$F2833,DHW_StPt_Sch_EZ!$C$30:$I$30,0)),"F","C")</f>
        <v>53.333333333333329</v>
      </c>
      <c r="N2833" s="12"/>
      <c r="O2833" s="12"/>
      <c r="P2833" s="12"/>
    </row>
    <row r="2834" spans="1:16" x14ac:dyDescent="0.25">
      <c r="A2834" s="35">
        <v>2833</v>
      </c>
      <c r="B2834" s="89">
        <v>119</v>
      </c>
      <c r="C2834" s="35">
        <f t="shared" si="220"/>
        <v>1</v>
      </c>
      <c r="D2834" s="35">
        <f t="shared" si="223"/>
        <v>119</v>
      </c>
      <c r="E2834" s="35">
        <f t="shared" si="224"/>
        <v>7</v>
      </c>
      <c r="F2834" s="35" t="str">
        <f t="shared" si="221"/>
        <v>Saturday</v>
      </c>
      <c r="G2834" s="35">
        <f t="shared" si="222"/>
        <v>4</v>
      </c>
      <c r="H2834" s="34">
        <f>CONVERT(INDEX(Htg_StPt_Sch_EZ!$C$4:$I$27,MATCH(Schedules_8760!$C2834,Htg_StPt_Sch_EZ!$B$4:$B$27,0),MATCH(Schedules_8760!$F2834,Htg_StPt_Sch_EZ!$C$3:$I$3,0)),"F","C")</f>
        <v>20.555555555555554</v>
      </c>
      <c r="I2834" s="34">
        <f>CONVERT(INDEX(Htg_StPt_Sch_EZ!$C$31:$I$54,MATCH(Schedules_8760!$C2834,Htg_StPt_Sch_EZ!$B$31:$B$54,0),MATCH(Schedules_8760!$F2834,Htg_StPt_Sch_EZ!$C$30:$I$30,0)),"F","C")</f>
        <v>19.444444444444443</v>
      </c>
      <c r="J2834" s="34">
        <f>CONVERT(INDEX(Clg_StPt_Sch_EZ!$C$4:$I$27,MATCH(Schedules_8760!$C2834,Clg_StPt_Sch_EZ!$B$4:$B$27,0),MATCH(Schedules_8760!$F2834,Clg_StPt_Sch_EZ!$C$3:$I$3,0)),"F","C")</f>
        <v>25.555555555555554</v>
      </c>
      <c r="K2834" s="34">
        <f>CONVERT(INDEX(Clg_StPt_Sch_EZ!$C$31:$I$54,MATCH(Schedules_8760!$C2834,Clg_StPt_Sch_EZ!$B$31:$B$54,0),MATCH(Schedules_8760!$F2834,Clg_StPt_Sch_EZ!$C$30:$I$30,0)),"F","C")</f>
        <v>28.333333333333332</v>
      </c>
      <c r="L2834" s="34">
        <f>CONVERT(INDEX(DHW_StPt_Sch_EZ!$C$4:$I$27,MATCH(Schedules_8760!$C2834,DHW_StPt_Sch_EZ!$B$4:$B$27,0),MATCH(Schedules_8760!$F2834,DHW_StPt_Sch_EZ!$C$3:$I$3,0)),"F","C")</f>
        <v>53.333333333333329</v>
      </c>
      <c r="M2834" s="34">
        <f>CONVERT(INDEX(DHW_StPt_Sch_EZ!$C$31:$I$54,MATCH(Schedules_8760!$C2834,DHW_StPt_Sch_EZ!$B$31:$B$54,0),MATCH(Schedules_8760!$F2834,DHW_StPt_Sch_EZ!$C$30:$I$30,0)),"F","C")</f>
        <v>53.333333333333329</v>
      </c>
      <c r="N2834" s="12"/>
      <c r="O2834" s="12"/>
      <c r="P2834" s="12"/>
    </row>
    <row r="2835" spans="1:16" x14ac:dyDescent="0.25">
      <c r="A2835" s="35">
        <v>2834</v>
      </c>
      <c r="B2835" s="89">
        <v>119.0416666666667</v>
      </c>
      <c r="C2835" s="35">
        <f t="shared" si="220"/>
        <v>2</v>
      </c>
      <c r="D2835" s="35">
        <f t="shared" si="223"/>
        <v>119</v>
      </c>
      <c r="E2835" s="35">
        <f t="shared" si="224"/>
        <v>7</v>
      </c>
      <c r="F2835" s="35" t="str">
        <f t="shared" si="221"/>
        <v>Saturday</v>
      </c>
      <c r="G2835" s="35">
        <f t="shared" si="222"/>
        <v>4</v>
      </c>
      <c r="H2835" s="34">
        <f>CONVERT(INDEX(Htg_StPt_Sch_EZ!$C$4:$I$27,MATCH(Schedules_8760!$C2835,Htg_StPt_Sch_EZ!$B$4:$B$27,0),MATCH(Schedules_8760!$F2835,Htg_StPt_Sch_EZ!$C$3:$I$3,0)),"F","C")</f>
        <v>20.555555555555554</v>
      </c>
      <c r="I2835" s="34">
        <f>CONVERT(INDEX(Htg_StPt_Sch_EZ!$C$31:$I$54,MATCH(Schedules_8760!$C2835,Htg_StPt_Sch_EZ!$B$31:$B$54,0),MATCH(Schedules_8760!$F2835,Htg_StPt_Sch_EZ!$C$30:$I$30,0)),"F","C")</f>
        <v>19.444444444444443</v>
      </c>
      <c r="J2835" s="34">
        <f>CONVERT(INDEX(Clg_StPt_Sch_EZ!$C$4:$I$27,MATCH(Schedules_8760!$C2835,Clg_StPt_Sch_EZ!$B$4:$B$27,0),MATCH(Schedules_8760!$F2835,Clg_StPt_Sch_EZ!$C$3:$I$3,0)),"F","C")</f>
        <v>25.555555555555554</v>
      </c>
      <c r="K2835" s="34">
        <f>CONVERT(INDEX(Clg_StPt_Sch_EZ!$C$31:$I$54,MATCH(Schedules_8760!$C2835,Clg_StPt_Sch_EZ!$B$31:$B$54,0),MATCH(Schedules_8760!$F2835,Clg_StPt_Sch_EZ!$C$30:$I$30,0)),"F","C")</f>
        <v>28.333333333333332</v>
      </c>
      <c r="L2835" s="34">
        <f>CONVERT(INDEX(DHW_StPt_Sch_EZ!$C$4:$I$27,MATCH(Schedules_8760!$C2835,DHW_StPt_Sch_EZ!$B$4:$B$27,0),MATCH(Schedules_8760!$F2835,DHW_StPt_Sch_EZ!$C$3:$I$3,0)),"F","C")</f>
        <v>53.333333333333329</v>
      </c>
      <c r="M2835" s="34">
        <f>CONVERT(INDEX(DHW_StPt_Sch_EZ!$C$31:$I$54,MATCH(Schedules_8760!$C2835,DHW_StPt_Sch_EZ!$B$31:$B$54,0),MATCH(Schedules_8760!$F2835,DHW_StPt_Sch_EZ!$C$30:$I$30,0)),"F","C")</f>
        <v>53.333333333333329</v>
      </c>
      <c r="N2835" s="12"/>
      <c r="O2835" s="12"/>
      <c r="P2835" s="12"/>
    </row>
    <row r="2836" spans="1:16" x14ac:dyDescent="0.25">
      <c r="A2836" s="35">
        <v>2835</v>
      </c>
      <c r="B2836" s="89">
        <v>119.0833333333333</v>
      </c>
      <c r="C2836" s="35">
        <f t="shared" si="220"/>
        <v>3</v>
      </c>
      <c r="D2836" s="35">
        <f t="shared" si="223"/>
        <v>119</v>
      </c>
      <c r="E2836" s="35">
        <f t="shared" si="224"/>
        <v>7</v>
      </c>
      <c r="F2836" s="35" t="str">
        <f t="shared" si="221"/>
        <v>Saturday</v>
      </c>
      <c r="G2836" s="35">
        <f t="shared" si="222"/>
        <v>4</v>
      </c>
      <c r="H2836" s="34">
        <f>CONVERT(INDEX(Htg_StPt_Sch_EZ!$C$4:$I$27,MATCH(Schedules_8760!$C2836,Htg_StPt_Sch_EZ!$B$4:$B$27,0),MATCH(Schedules_8760!$F2836,Htg_StPt_Sch_EZ!$C$3:$I$3,0)),"F","C")</f>
        <v>20.555555555555554</v>
      </c>
      <c r="I2836" s="34">
        <f>CONVERT(INDEX(Htg_StPt_Sch_EZ!$C$31:$I$54,MATCH(Schedules_8760!$C2836,Htg_StPt_Sch_EZ!$B$31:$B$54,0),MATCH(Schedules_8760!$F2836,Htg_StPt_Sch_EZ!$C$30:$I$30,0)),"F","C")</f>
        <v>19.444444444444443</v>
      </c>
      <c r="J2836" s="34">
        <f>CONVERT(INDEX(Clg_StPt_Sch_EZ!$C$4:$I$27,MATCH(Schedules_8760!$C2836,Clg_StPt_Sch_EZ!$B$4:$B$27,0),MATCH(Schedules_8760!$F2836,Clg_StPt_Sch_EZ!$C$3:$I$3,0)),"F","C")</f>
        <v>25.555555555555554</v>
      </c>
      <c r="K2836" s="34">
        <f>CONVERT(INDEX(Clg_StPt_Sch_EZ!$C$31:$I$54,MATCH(Schedules_8760!$C2836,Clg_StPt_Sch_EZ!$B$31:$B$54,0),MATCH(Schedules_8760!$F2836,Clg_StPt_Sch_EZ!$C$30:$I$30,0)),"F","C")</f>
        <v>28.333333333333332</v>
      </c>
      <c r="L2836" s="34">
        <f>CONVERT(INDEX(DHW_StPt_Sch_EZ!$C$4:$I$27,MATCH(Schedules_8760!$C2836,DHW_StPt_Sch_EZ!$B$4:$B$27,0),MATCH(Schedules_8760!$F2836,DHW_StPt_Sch_EZ!$C$3:$I$3,0)),"F","C")</f>
        <v>53.333333333333329</v>
      </c>
      <c r="M2836" s="34">
        <f>CONVERT(INDEX(DHW_StPt_Sch_EZ!$C$31:$I$54,MATCH(Schedules_8760!$C2836,DHW_StPt_Sch_EZ!$B$31:$B$54,0),MATCH(Schedules_8760!$F2836,DHW_StPt_Sch_EZ!$C$30:$I$30,0)),"F","C")</f>
        <v>53.333333333333329</v>
      </c>
      <c r="N2836" s="12"/>
      <c r="O2836" s="12"/>
      <c r="P2836" s="12"/>
    </row>
    <row r="2837" spans="1:16" x14ac:dyDescent="0.25">
      <c r="A2837" s="35">
        <v>2836</v>
      </c>
      <c r="B2837" s="89">
        <v>119.125</v>
      </c>
      <c r="C2837" s="35">
        <f t="shared" si="220"/>
        <v>4</v>
      </c>
      <c r="D2837" s="35">
        <f t="shared" si="223"/>
        <v>119</v>
      </c>
      <c r="E2837" s="35">
        <f t="shared" si="224"/>
        <v>7</v>
      </c>
      <c r="F2837" s="35" t="str">
        <f t="shared" si="221"/>
        <v>Saturday</v>
      </c>
      <c r="G2837" s="35">
        <f t="shared" si="222"/>
        <v>4</v>
      </c>
      <c r="H2837" s="34">
        <f>CONVERT(INDEX(Htg_StPt_Sch_EZ!$C$4:$I$27,MATCH(Schedules_8760!$C2837,Htg_StPt_Sch_EZ!$B$4:$B$27,0),MATCH(Schedules_8760!$F2837,Htg_StPt_Sch_EZ!$C$3:$I$3,0)),"F","C")</f>
        <v>20.555555555555554</v>
      </c>
      <c r="I2837" s="34">
        <f>CONVERT(INDEX(Htg_StPt_Sch_EZ!$C$31:$I$54,MATCH(Schedules_8760!$C2837,Htg_StPt_Sch_EZ!$B$31:$B$54,0),MATCH(Schedules_8760!$F2837,Htg_StPt_Sch_EZ!$C$30:$I$30,0)),"F","C")</f>
        <v>19.444444444444443</v>
      </c>
      <c r="J2837" s="34">
        <f>CONVERT(INDEX(Clg_StPt_Sch_EZ!$C$4:$I$27,MATCH(Schedules_8760!$C2837,Clg_StPt_Sch_EZ!$B$4:$B$27,0),MATCH(Schedules_8760!$F2837,Clg_StPt_Sch_EZ!$C$3:$I$3,0)),"F","C")</f>
        <v>25.555555555555554</v>
      </c>
      <c r="K2837" s="34">
        <f>CONVERT(INDEX(Clg_StPt_Sch_EZ!$C$31:$I$54,MATCH(Schedules_8760!$C2837,Clg_StPt_Sch_EZ!$B$31:$B$54,0),MATCH(Schedules_8760!$F2837,Clg_StPt_Sch_EZ!$C$30:$I$30,0)),"F","C")</f>
        <v>28.333333333333332</v>
      </c>
      <c r="L2837" s="34">
        <f>CONVERT(INDEX(DHW_StPt_Sch_EZ!$C$4:$I$27,MATCH(Schedules_8760!$C2837,DHW_StPt_Sch_EZ!$B$4:$B$27,0),MATCH(Schedules_8760!$F2837,DHW_StPt_Sch_EZ!$C$3:$I$3,0)),"F","C")</f>
        <v>53.333333333333329</v>
      </c>
      <c r="M2837" s="34">
        <f>CONVERT(INDEX(DHW_StPt_Sch_EZ!$C$31:$I$54,MATCH(Schedules_8760!$C2837,DHW_StPt_Sch_EZ!$B$31:$B$54,0),MATCH(Schedules_8760!$F2837,DHW_StPt_Sch_EZ!$C$30:$I$30,0)),"F","C")</f>
        <v>53.333333333333329</v>
      </c>
      <c r="N2837" s="12"/>
      <c r="O2837" s="12"/>
      <c r="P2837" s="12"/>
    </row>
    <row r="2838" spans="1:16" x14ac:dyDescent="0.25">
      <c r="A2838" s="35">
        <v>2837</v>
      </c>
      <c r="B2838" s="89">
        <v>119.1666666666667</v>
      </c>
      <c r="C2838" s="35">
        <f t="shared" si="220"/>
        <v>5</v>
      </c>
      <c r="D2838" s="35">
        <f t="shared" si="223"/>
        <v>119</v>
      </c>
      <c r="E2838" s="35">
        <f t="shared" si="224"/>
        <v>7</v>
      </c>
      <c r="F2838" s="35" t="str">
        <f t="shared" si="221"/>
        <v>Saturday</v>
      </c>
      <c r="G2838" s="35">
        <f t="shared" si="222"/>
        <v>4</v>
      </c>
      <c r="H2838" s="34">
        <f>CONVERT(INDEX(Htg_StPt_Sch_EZ!$C$4:$I$27,MATCH(Schedules_8760!$C2838,Htg_StPt_Sch_EZ!$B$4:$B$27,0),MATCH(Schedules_8760!$F2838,Htg_StPt_Sch_EZ!$C$3:$I$3,0)),"F","C")</f>
        <v>20.555555555555554</v>
      </c>
      <c r="I2838" s="34">
        <f>CONVERT(INDEX(Htg_StPt_Sch_EZ!$C$31:$I$54,MATCH(Schedules_8760!$C2838,Htg_StPt_Sch_EZ!$B$31:$B$54,0),MATCH(Schedules_8760!$F2838,Htg_StPt_Sch_EZ!$C$30:$I$30,0)),"F","C")</f>
        <v>19.444444444444443</v>
      </c>
      <c r="J2838" s="34">
        <f>CONVERT(INDEX(Clg_StPt_Sch_EZ!$C$4:$I$27,MATCH(Schedules_8760!$C2838,Clg_StPt_Sch_EZ!$B$4:$B$27,0),MATCH(Schedules_8760!$F2838,Clg_StPt_Sch_EZ!$C$3:$I$3,0)),"F","C")</f>
        <v>25.555555555555554</v>
      </c>
      <c r="K2838" s="34">
        <f>CONVERT(INDEX(Clg_StPt_Sch_EZ!$C$31:$I$54,MATCH(Schedules_8760!$C2838,Clg_StPt_Sch_EZ!$B$31:$B$54,0),MATCH(Schedules_8760!$F2838,Clg_StPt_Sch_EZ!$C$30:$I$30,0)),"F","C")</f>
        <v>28.333333333333332</v>
      </c>
      <c r="L2838" s="34">
        <f>CONVERT(INDEX(DHW_StPt_Sch_EZ!$C$4:$I$27,MATCH(Schedules_8760!$C2838,DHW_StPt_Sch_EZ!$B$4:$B$27,0),MATCH(Schedules_8760!$F2838,DHW_StPt_Sch_EZ!$C$3:$I$3,0)),"F","C")</f>
        <v>53.333333333333329</v>
      </c>
      <c r="M2838" s="34">
        <f>CONVERT(INDEX(DHW_StPt_Sch_EZ!$C$31:$I$54,MATCH(Schedules_8760!$C2838,DHW_StPt_Sch_EZ!$B$31:$B$54,0),MATCH(Schedules_8760!$F2838,DHW_StPt_Sch_EZ!$C$30:$I$30,0)),"F","C")</f>
        <v>53.333333333333329</v>
      </c>
      <c r="N2838" s="12"/>
      <c r="O2838" s="12"/>
      <c r="P2838" s="12"/>
    </row>
    <row r="2839" spans="1:16" x14ac:dyDescent="0.25">
      <c r="A2839" s="35">
        <v>2838</v>
      </c>
      <c r="B2839" s="89">
        <v>119.2083333333333</v>
      </c>
      <c r="C2839" s="35">
        <f t="shared" si="220"/>
        <v>6</v>
      </c>
      <c r="D2839" s="35">
        <f t="shared" si="223"/>
        <v>119</v>
      </c>
      <c r="E2839" s="35">
        <f t="shared" si="224"/>
        <v>7</v>
      </c>
      <c r="F2839" s="35" t="str">
        <f t="shared" si="221"/>
        <v>Saturday</v>
      </c>
      <c r="G2839" s="35">
        <f t="shared" si="222"/>
        <v>4</v>
      </c>
      <c r="H2839" s="34">
        <f>CONVERT(INDEX(Htg_StPt_Sch_EZ!$C$4:$I$27,MATCH(Schedules_8760!$C2839,Htg_StPt_Sch_EZ!$B$4:$B$27,0),MATCH(Schedules_8760!$F2839,Htg_StPt_Sch_EZ!$C$3:$I$3,0)),"F","C")</f>
        <v>20.555555555555554</v>
      </c>
      <c r="I2839" s="34">
        <f>CONVERT(INDEX(Htg_StPt_Sch_EZ!$C$31:$I$54,MATCH(Schedules_8760!$C2839,Htg_StPt_Sch_EZ!$B$31:$B$54,0),MATCH(Schedules_8760!$F2839,Htg_StPt_Sch_EZ!$C$30:$I$30,0)),"F","C")</f>
        <v>19.444444444444443</v>
      </c>
      <c r="J2839" s="34">
        <f>CONVERT(INDEX(Clg_StPt_Sch_EZ!$C$4:$I$27,MATCH(Schedules_8760!$C2839,Clg_StPt_Sch_EZ!$B$4:$B$27,0),MATCH(Schedules_8760!$F2839,Clg_StPt_Sch_EZ!$C$3:$I$3,0)),"F","C")</f>
        <v>25.555555555555554</v>
      </c>
      <c r="K2839" s="34">
        <f>CONVERT(INDEX(Clg_StPt_Sch_EZ!$C$31:$I$54,MATCH(Schedules_8760!$C2839,Clg_StPt_Sch_EZ!$B$31:$B$54,0),MATCH(Schedules_8760!$F2839,Clg_StPt_Sch_EZ!$C$30:$I$30,0)),"F","C")</f>
        <v>28.333333333333332</v>
      </c>
      <c r="L2839" s="34">
        <f>CONVERT(INDEX(DHW_StPt_Sch_EZ!$C$4:$I$27,MATCH(Schedules_8760!$C2839,DHW_StPt_Sch_EZ!$B$4:$B$27,0),MATCH(Schedules_8760!$F2839,DHW_StPt_Sch_EZ!$C$3:$I$3,0)),"F","C")</f>
        <v>53.333333333333329</v>
      </c>
      <c r="M2839" s="34">
        <f>CONVERT(INDEX(DHW_StPt_Sch_EZ!$C$31:$I$54,MATCH(Schedules_8760!$C2839,DHW_StPt_Sch_EZ!$B$31:$B$54,0),MATCH(Schedules_8760!$F2839,DHW_StPt_Sch_EZ!$C$30:$I$30,0)),"F","C")</f>
        <v>53.333333333333329</v>
      </c>
      <c r="N2839" s="12"/>
      <c r="O2839" s="12"/>
      <c r="P2839" s="12"/>
    </row>
    <row r="2840" spans="1:16" x14ac:dyDescent="0.25">
      <c r="A2840" s="35">
        <v>2839</v>
      </c>
      <c r="B2840" s="89">
        <v>119.25</v>
      </c>
      <c r="C2840" s="35">
        <f t="shared" si="220"/>
        <v>7</v>
      </c>
      <c r="D2840" s="35">
        <f t="shared" si="223"/>
        <v>119</v>
      </c>
      <c r="E2840" s="35">
        <f t="shared" si="224"/>
        <v>7</v>
      </c>
      <c r="F2840" s="35" t="str">
        <f t="shared" si="221"/>
        <v>Saturday</v>
      </c>
      <c r="G2840" s="35">
        <f t="shared" si="222"/>
        <v>4</v>
      </c>
      <c r="H2840" s="34">
        <f>CONVERT(INDEX(Htg_StPt_Sch_EZ!$C$4:$I$27,MATCH(Schedules_8760!$C2840,Htg_StPt_Sch_EZ!$B$4:$B$27,0),MATCH(Schedules_8760!$F2840,Htg_StPt_Sch_EZ!$C$3:$I$3,0)),"F","C")</f>
        <v>20.555555555555554</v>
      </c>
      <c r="I2840" s="34">
        <f>CONVERT(INDEX(Htg_StPt_Sch_EZ!$C$31:$I$54,MATCH(Schedules_8760!$C2840,Htg_StPt_Sch_EZ!$B$31:$B$54,0),MATCH(Schedules_8760!$F2840,Htg_StPt_Sch_EZ!$C$30:$I$30,0)),"F","C")</f>
        <v>19.444444444444443</v>
      </c>
      <c r="J2840" s="34">
        <f>CONVERT(INDEX(Clg_StPt_Sch_EZ!$C$4:$I$27,MATCH(Schedules_8760!$C2840,Clg_StPt_Sch_EZ!$B$4:$B$27,0),MATCH(Schedules_8760!$F2840,Clg_StPt_Sch_EZ!$C$3:$I$3,0)),"F","C")</f>
        <v>25.555555555555554</v>
      </c>
      <c r="K2840" s="34">
        <f>CONVERT(INDEX(Clg_StPt_Sch_EZ!$C$31:$I$54,MATCH(Schedules_8760!$C2840,Clg_StPt_Sch_EZ!$B$31:$B$54,0),MATCH(Schedules_8760!$F2840,Clg_StPt_Sch_EZ!$C$30:$I$30,0)),"F","C")</f>
        <v>28.333333333333332</v>
      </c>
      <c r="L2840" s="34">
        <f>CONVERT(INDEX(DHW_StPt_Sch_EZ!$C$4:$I$27,MATCH(Schedules_8760!$C2840,DHW_StPt_Sch_EZ!$B$4:$B$27,0),MATCH(Schedules_8760!$F2840,DHW_StPt_Sch_EZ!$C$3:$I$3,0)),"F","C")</f>
        <v>53.333333333333329</v>
      </c>
      <c r="M2840" s="34">
        <f>CONVERT(INDEX(DHW_StPt_Sch_EZ!$C$31:$I$54,MATCH(Schedules_8760!$C2840,DHW_StPt_Sch_EZ!$B$31:$B$54,0),MATCH(Schedules_8760!$F2840,DHW_StPt_Sch_EZ!$C$30:$I$30,0)),"F","C")</f>
        <v>53.333333333333329</v>
      </c>
      <c r="N2840" s="12"/>
      <c r="O2840" s="12"/>
      <c r="P2840" s="12"/>
    </row>
    <row r="2841" spans="1:16" x14ac:dyDescent="0.25">
      <c r="A2841" s="35">
        <v>2840</v>
      </c>
      <c r="B2841" s="89">
        <v>119.2916666666667</v>
      </c>
      <c r="C2841" s="35">
        <f t="shared" si="220"/>
        <v>8</v>
      </c>
      <c r="D2841" s="35">
        <f t="shared" si="223"/>
        <v>119</v>
      </c>
      <c r="E2841" s="35">
        <f t="shared" si="224"/>
        <v>7</v>
      </c>
      <c r="F2841" s="35" t="str">
        <f t="shared" si="221"/>
        <v>Saturday</v>
      </c>
      <c r="G2841" s="35">
        <f t="shared" si="222"/>
        <v>4</v>
      </c>
      <c r="H2841" s="34">
        <f>CONVERT(INDEX(Htg_StPt_Sch_EZ!$C$4:$I$27,MATCH(Schedules_8760!$C2841,Htg_StPt_Sch_EZ!$B$4:$B$27,0),MATCH(Schedules_8760!$F2841,Htg_StPt_Sch_EZ!$C$3:$I$3,0)),"F","C")</f>
        <v>20.555555555555554</v>
      </c>
      <c r="I2841" s="34">
        <f>CONVERT(INDEX(Htg_StPt_Sch_EZ!$C$31:$I$54,MATCH(Schedules_8760!$C2841,Htg_StPt_Sch_EZ!$B$31:$B$54,0),MATCH(Schedules_8760!$F2841,Htg_StPt_Sch_EZ!$C$30:$I$30,0)),"F","C")</f>
        <v>19.444444444444443</v>
      </c>
      <c r="J2841" s="34">
        <f>CONVERT(INDEX(Clg_StPt_Sch_EZ!$C$4:$I$27,MATCH(Schedules_8760!$C2841,Clg_StPt_Sch_EZ!$B$4:$B$27,0),MATCH(Schedules_8760!$F2841,Clg_StPt_Sch_EZ!$C$3:$I$3,0)),"F","C")</f>
        <v>25.555555555555554</v>
      </c>
      <c r="K2841" s="34">
        <f>CONVERT(INDEX(Clg_StPt_Sch_EZ!$C$31:$I$54,MATCH(Schedules_8760!$C2841,Clg_StPt_Sch_EZ!$B$31:$B$54,0),MATCH(Schedules_8760!$F2841,Clg_StPt_Sch_EZ!$C$30:$I$30,0)),"F","C")</f>
        <v>25</v>
      </c>
      <c r="L2841" s="34">
        <f>CONVERT(INDEX(DHW_StPt_Sch_EZ!$C$4:$I$27,MATCH(Schedules_8760!$C2841,DHW_StPt_Sch_EZ!$B$4:$B$27,0),MATCH(Schedules_8760!$F2841,DHW_StPt_Sch_EZ!$C$3:$I$3,0)),"F","C")</f>
        <v>53.333333333333329</v>
      </c>
      <c r="M2841" s="34">
        <f>CONVERT(INDEX(DHW_StPt_Sch_EZ!$C$31:$I$54,MATCH(Schedules_8760!$C2841,DHW_StPt_Sch_EZ!$B$31:$B$54,0),MATCH(Schedules_8760!$F2841,DHW_StPt_Sch_EZ!$C$30:$I$30,0)),"F","C")</f>
        <v>53.333333333333329</v>
      </c>
      <c r="N2841" s="12"/>
      <c r="O2841" s="12"/>
      <c r="P2841" s="12"/>
    </row>
    <row r="2842" spans="1:16" x14ac:dyDescent="0.25">
      <c r="A2842" s="35">
        <v>2841</v>
      </c>
      <c r="B2842" s="89">
        <v>119.3333333333333</v>
      </c>
      <c r="C2842" s="35">
        <f t="shared" si="220"/>
        <v>9</v>
      </c>
      <c r="D2842" s="35">
        <f t="shared" si="223"/>
        <v>119</v>
      </c>
      <c r="E2842" s="35">
        <f t="shared" si="224"/>
        <v>7</v>
      </c>
      <c r="F2842" s="35" t="str">
        <f t="shared" si="221"/>
        <v>Saturday</v>
      </c>
      <c r="G2842" s="35">
        <f t="shared" si="222"/>
        <v>4</v>
      </c>
      <c r="H2842" s="34">
        <f>CONVERT(INDEX(Htg_StPt_Sch_EZ!$C$4:$I$27,MATCH(Schedules_8760!$C2842,Htg_StPt_Sch_EZ!$B$4:$B$27,0),MATCH(Schedules_8760!$F2842,Htg_StPt_Sch_EZ!$C$3:$I$3,0)),"F","C")</f>
        <v>20.555555555555554</v>
      </c>
      <c r="I2842" s="34">
        <f>CONVERT(INDEX(Htg_StPt_Sch_EZ!$C$31:$I$54,MATCH(Schedules_8760!$C2842,Htg_StPt_Sch_EZ!$B$31:$B$54,0),MATCH(Schedules_8760!$F2842,Htg_StPt_Sch_EZ!$C$30:$I$30,0)),"F","C")</f>
        <v>19.444444444444443</v>
      </c>
      <c r="J2842" s="34">
        <f>CONVERT(INDEX(Clg_StPt_Sch_EZ!$C$4:$I$27,MATCH(Schedules_8760!$C2842,Clg_StPt_Sch_EZ!$B$4:$B$27,0),MATCH(Schedules_8760!$F2842,Clg_StPt_Sch_EZ!$C$3:$I$3,0)),"F","C")</f>
        <v>25.555555555555554</v>
      </c>
      <c r="K2842" s="34">
        <f>CONVERT(INDEX(Clg_StPt_Sch_EZ!$C$31:$I$54,MATCH(Schedules_8760!$C2842,Clg_StPt_Sch_EZ!$B$31:$B$54,0),MATCH(Schedules_8760!$F2842,Clg_StPt_Sch_EZ!$C$30:$I$30,0)),"F","C")</f>
        <v>25</v>
      </c>
      <c r="L2842" s="34">
        <f>CONVERT(INDEX(DHW_StPt_Sch_EZ!$C$4:$I$27,MATCH(Schedules_8760!$C2842,DHW_StPt_Sch_EZ!$B$4:$B$27,0),MATCH(Schedules_8760!$F2842,DHW_StPt_Sch_EZ!$C$3:$I$3,0)),"F","C")</f>
        <v>53.333333333333329</v>
      </c>
      <c r="M2842" s="34">
        <f>CONVERT(INDEX(DHW_StPt_Sch_EZ!$C$31:$I$54,MATCH(Schedules_8760!$C2842,DHW_StPt_Sch_EZ!$B$31:$B$54,0),MATCH(Schedules_8760!$F2842,DHW_StPt_Sch_EZ!$C$30:$I$30,0)),"F","C")</f>
        <v>53.333333333333329</v>
      </c>
      <c r="N2842" s="12"/>
      <c r="O2842" s="12"/>
      <c r="P2842" s="12"/>
    </row>
    <row r="2843" spans="1:16" x14ac:dyDescent="0.25">
      <c r="A2843" s="35">
        <v>2842</v>
      </c>
      <c r="B2843" s="89">
        <v>119.375</v>
      </c>
      <c r="C2843" s="35">
        <f t="shared" si="220"/>
        <v>10</v>
      </c>
      <c r="D2843" s="35">
        <f t="shared" si="223"/>
        <v>119</v>
      </c>
      <c r="E2843" s="35">
        <f t="shared" si="224"/>
        <v>7</v>
      </c>
      <c r="F2843" s="35" t="str">
        <f t="shared" si="221"/>
        <v>Saturday</v>
      </c>
      <c r="G2843" s="35">
        <f t="shared" si="222"/>
        <v>4</v>
      </c>
      <c r="H2843" s="34">
        <f>CONVERT(INDEX(Htg_StPt_Sch_EZ!$C$4:$I$27,MATCH(Schedules_8760!$C2843,Htg_StPt_Sch_EZ!$B$4:$B$27,0),MATCH(Schedules_8760!$F2843,Htg_StPt_Sch_EZ!$C$3:$I$3,0)),"F","C")</f>
        <v>20.555555555555554</v>
      </c>
      <c r="I2843" s="34">
        <f>CONVERT(INDEX(Htg_StPt_Sch_EZ!$C$31:$I$54,MATCH(Schedules_8760!$C2843,Htg_StPt_Sch_EZ!$B$31:$B$54,0),MATCH(Schedules_8760!$F2843,Htg_StPt_Sch_EZ!$C$30:$I$30,0)),"F","C")</f>
        <v>19.444444444444443</v>
      </c>
      <c r="J2843" s="34">
        <f>CONVERT(INDEX(Clg_StPt_Sch_EZ!$C$4:$I$27,MATCH(Schedules_8760!$C2843,Clg_StPt_Sch_EZ!$B$4:$B$27,0),MATCH(Schedules_8760!$F2843,Clg_StPt_Sch_EZ!$C$3:$I$3,0)),"F","C")</f>
        <v>25.555555555555554</v>
      </c>
      <c r="K2843" s="34">
        <f>CONVERT(INDEX(Clg_StPt_Sch_EZ!$C$31:$I$54,MATCH(Schedules_8760!$C2843,Clg_StPt_Sch_EZ!$B$31:$B$54,0),MATCH(Schedules_8760!$F2843,Clg_StPt_Sch_EZ!$C$30:$I$30,0)),"F","C")</f>
        <v>25</v>
      </c>
      <c r="L2843" s="34">
        <f>CONVERT(INDEX(DHW_StPt_Sch_EZ!$C$4:$I$27,MATCH(Schedules_8760!$C2843,DHW_StPt_Sch_EZ!$B$4:$B$27,0),MATCH(Schedules_8760!$F2843,DHW_StPt_Sch_EZ!$C$3:$I$3,0)),"F","C")</f>
        <v>53.333333333333329</v>
      </c>
      <c r="M2843" s="34">
        <f>CONVERT(INDEX(DHW_StPt_Sch_EZ!$C$31:$I$54,MATCH(Schedules_8760!$C2843,DHW_StPt_Sch_EZ!$B$31:$B$54,0),MATCH(Schedules_8760!$F2843,DHW_StPt_Sch_EZ!$C$30:$I$30,0)),"F","C")</f>
        <v>53.333333333333329</v>
      </c>
      <c r="N2843" s="12"/>
      <c r="O2843" s="12"/>
      <c r="P2843" s="12"/>
    </row>
    <row r="2844" spans="1:16" x14ac:dyDescent="0.25">
      <c r="A2844" s="35">
        <v>2843</v>
      </c>
      <c r="B2844" s="89">
        <v>119.4166666666667</v>
      </c>
      <c r="C2844" s="35">
        <f t="shared" si="220"/>
        <v>11</v>
      </c>
      <c r="D2844" s="35">
        <f t="shared" si="223"/>
        <v>119</v>
      </c>
      <c r="E2844" s="35">
        <f t="shared" si="224"/>
        <v>7</v>
      </c>
      <c r="F2844" s="35" t="str">
        <f t="shared" si="221"/>
        <v>Saturday</v>
      </c>
      <c r="G2844" s="35">
        <f t="shared" si="222"/>
        <v>4</v>
      </c>
      <c r="H2844" s="34">
        <f>CONVERT(INDEX(Htg_StPt_Sch_EZ!$C$4:$I$27,MATCH(Schedules_8760!$C2844,Htg_StPt_Sch_EZ!$B$4:$B$27,0),MATCH(Schedules_8760!$F2844,Htg_StPt_Sch_EZ!$C$3:$I$3,0)),"F","C")</f>
        <v>20.555555555555554</v>
      </c>
      <c r="I2844" s="34">
        <f>CONVERT(INDEX(Htg_StPt_Sch_EZ!$C$31:$I$54,MATCH(Schedules_8760!$C2844,Htg_StPt_Sch_EZ!$B$31:$B$54,0),MATCH(Schedules_8760!$F2844,Htg_StPt_Sch_EZ!$C$30:$I$30,0)),"F","C")</f>
        <v>19.444444444444443</v>
      </c>
      <c r="J2844" s="34">
        <f>CONVERT(INDEX(Clg_StPt_Sch_EZ!$C$4:$I$27,MATCH(Schedules_8760!$C2844,Clg_StPt_Sch_EZ!$B$4:$B$27,0),MATCH(Schedules_8760!$F2844,Clg_StPt_Sch_EZ!$C$3:$I$3,0)),"F","C")</f>
        <v>25.555555555555554</v>
      </c>
      <c r="K2844" s="34">
        <f>CONVERT(INDEX(Clg_StPt_Sch_EZ!$C$31:$I$54,MATCH(Schedules_8760!$C2844,Clg_StPt_Sch_EZ!$B$31:$B$54,0),MATCH(Schedules_8760!$F2844,Clg_StPt_Sch_EZ!$C$30:$I$30,0)),"F","C")</f>
        <v>25</v>
      </c>
      <c r="L2844" s="34">
        <f>CONVERT(INDEX(DHW_StPt_Sch_EZ!$C$4:$I$27,MATCH(Schedules_8760!$C2844,DHW_StPt_Sch_EZ!$B$4:$B$27,0),MATCH(Schedules_8760!$F2844,DHW_StPt_Sch_EZ!$C$3:$I$3,0)),"F","C")</f>
        <v>53.333333333333329</v>
      </c>
      <c r="M2844" s="34">
        <f>CONVERT(INDEX(DHW_StPt_Sch_EZ!$C$31:$I$54,MATCH(Schedules_8760!$C2844,DHW_StPt_Sch_EZ!$B$31:$B$54,0),MATCH(Schedules_8760!$F2844,DHW_StPt_Sch_EZ!$C$30:$I$30,0)),"F","C")</f>
        <v>53.333333333333329</v>
      </c>
      <c r="N2844" s="12"/>
      <c r="O2844" s="12"/>
      <c r="P2844" s="12"/>
    </row>
    <row r="2845" spans="1:16" x14ac:dyDescent="0.25">
      <c r="A2845" s="35">
        <v>2844</v>
      </c>
      <c r="B2845" s="89">
        <v>119.4583333333333</v>
      </c>
      <c r="C2845" s="35">
        <f t="shared" si="220"/>
        <v>12</v>
      </c>
      <c r="D2845" s="35">
        <f t="shared" si="223"/>
        <v>119</v>
      </c>
      <c r="E2845" s="35">
        <f t="shared" si="224"/>
        <v>7</v>
      </c>
      <c r="F2845" s="35" t="str">
        <f t="shared" si="221"/>
        <v>Saturday</v>
      </c>
      <c r="G2845" s="35">
        <f t="shared" si="222"/>
        <v>4</v>
      </c>
      <c r="H2845" s="34">
        <f>CONVERT(INDEX(Htg_StPt_Sch_EZ!$C$4:$I$27,MATCH(Schedules_8760!$C2845,Htg_StPt_Sch_EZ!$B$4:$B$27,0),MATCH(Schedules_8760!$F2845,Htg_StPt_Sch_EZ!$C$3:$I$3,0)),"F","C")</f>
        <v>20.555555555555554</v>
      </c>
      <c r="I2845" s="34">
        <f>CONVERT(INDEX(Htg_StPt_Sch_EZ!$C$31:$I$54,MATCH(Schedules_8760!$C2845,Htg_StPt_Sch_EZ!$B$31:$B$54,0),MATCH(Schedules_8760!$F2845,Htg_StPt_Sch_EZ!$C$30:$I$30,0)),"F","C")</f>
        <v>19.444444444444443</v>
      </c>
      <c r="J2845" s="34">
        <f>CONVERT(INDEX(Clg_StPt_Sch_EZ!$C$4:$I$27,MATCH(Schedules_8760!$C2845,Clg_StPt_Sch_EZ!$B$4:$B$27,0),MATCH(Schedules_8760!$F2845,Clg_StPt_Sch_EZ!$C$3:$I$3,0)),"F","C")</f>
        <v>25.555555555555554</v>
      </c>
      <c r="K2845" s="34">
        <f>CONVERT(INDEX(Clg_StPt_Sch_EZ!$C$31:$I$54,MATCH(Schedules_8760!$C2845,Clg_StPt_Sch_EZ!$B$31:$B$54,0),MATCH(Schedules_8760!$F2845,Clg_StPt_Sch_EZ!$C$30:$I$30,0)),"F","C")</f>
        <v>25</v>
      </c>
      <c r="L2845" s="34">
        <f>CONVERT(INDEX(DHW_StPt_Sch_EZ!$C$4:$I$27,MATCH(Schedules_8760!$C2845,DHW_StPt_Sch_EZ!$B$4:$B$27,0),MATCH(Schedules_8760!$F2845,DHW_StPt_Sch_EZ!$C$3:$I$3,0)),"F","C")</f>
        <v>53.333333333333329</v>
      </c>
      <c r="M2845" s="34">
        <f>CONVERT(INDEX(DHW_StPt_Sch_EZ!$C$31:$I$54,MATCH(Schedules_8760!$C2845,DHW_StPt_Sch_EZ!$B$31:$B$54,0),MATCH(Schedules_8760!$F2845,DHW_StPt_Sch_EZ!$C$30:$I$30,0)),"F","C")</f>
        <v>53.333333333333329</v>
      </c>
      <c r="N2845" s="12"/>
      <c r="O2845" s="12"/>
      <c r="P2845" s="12"/>
    </row>
    <row r="2846" spans="1:16" x14ac:dyDescent="0.25">
      <c r="A2846" s="35">
        <v>2845</v>
      </c>
      <c r="B2846" s="89">
        <v>119.5</v>
      </c>
      <c r="C2846" s="35">
        <f t="shared" si="220"/>
        <v>13</v>
      </c>
      <c r="D2846" s="35">
        <f t="shared" si="223"/>
        <v>119</v>
      </c>
      <c r="E2846" s="35">
        <f t="shared" si="224"/>
        <v>7</v>
      </c>
      <c r="F2846" s="35" t="str">
        <f t="shared" si="221"/>
        <v>Saturday</v>
      </c>
      <c r="G2846" s="35">
        <f t="shared" si="222"/>
        <v>4</v>
      </c>
      <c r="H2846" s="34">
        <f>CONVERT(INDEX(Htg_StPt_Sch_EZ!$C$4:$I$27,MATCH(Schedules_8760!$C2846,Htg_StPt_Sch_EZ!$B$4:$B$27,0),MATCH(Schedules_8760!$F2846,Htg_StPt_Sch_EZ!$C$3:$I$3,0)),"F","C")</f>
        <v>20.555555555555554</v>
      </c>
      <c r="I2846" s="34">
        <f>CONVERT(INDEX(Htg_StPt_Sch_EZ!$C$31:$I$54,MATCH(Schedules_8760!$C2846,Htg_StPt_Sch_EZ!$B$31:$B$54,0),MATCH(Schedules_8760!$F2846,Htg_StPt_Sch_EZ!$C$30:$I$30,0)),"F","C")</f>
        <v>19.444444444444443</v>
      </c>
      <c r="J2846" s="34">
        <f>CONVERT(INDEX(Clg_StPt_Sch_EZ!$C$4:$I$27,MATCH(Schedules_8760!$C2846,Clg_StPt_Sch_EZ!$B$4:$B$27,0),MATCH(Schedules_8760!$F2846,Clg_StPt_Sch_EZ!$C$3:$I$3,0)),"F","C")</f>
        <v>25.555555555555554</v>
      </c>
      <c r="K2846" s="34">
        <f>CONVERT(INDEX(Clg_StPt_Sch_EZ!$C$31:$I$54,MATCH(Schedules_8760!$C2846,Clg_StPt_Sch_EZ!$B$31:$B$54,0),MATCH(Schedules_8760!$F2846,Clg_StPt_Sch_EZ!$C$30:$I$30,0)),"F","C")</f>
        <v>25</v>
      </c>
      <c r="L2846" s="34">
        <f>CONVERT(INDEX(DHW_StPt_Sch_EZ!$C$4:$I$27,MATCH(Schedules_8760!$C2846,DHW_StPt_Sch_EZ!$B$4:$B$27,0),MATCH(Schedules_8760!$F2846,DHW_StPt_Sch_EZ!$C$3:$I$3,0)),"F","C")</f>
        <v>53.333333333333329</v>
      </c>
      <c r="M2846" s="34">
        <f>CONVERT(INDEX(DHW_StPt_Sch_EZ!$C$31:$I$54,MATCH(Schedules_8760!$C2846,DHW_StPt_Sch_EZ!$B$31:$B$54,0),MATCH(Schedules_8760!$F2846,DHW_StPt_Sch_EZ!$C$30:$I$30,0)),"F","C")</f>
        <v>53.333333333333329</v>
      </c>
      <c r="N2846" s="12"/>
      <c r="O2846" s="12"/>
      <c r="P2846" s="12"/>
    </row>
    <row r="2847" spans="1:16" x14ac:dyDescent="0.25">
      <c r="A2847" s="35">
        <v>2846</v>
      </c>
      <c r="B2847" s="89">
        <v>119.5416666666667</v>
      </c>
      <c r="C2847" s="35">
        <f t="shared" si="220"/>
        <v>14</v>
      </c>
      <c r="D2847" s="35">
        <f t="shared" si="223"/>
        <v>119</v>
      </c>
      <c r="E2847" s="35">
        <f t="shared" si="224"/>
        <v>7</v>
      </c>
      <c r="F2847" s="35" t="str">
        <f t="shared" si="221"/>
        <v>Saturday</v>
      </c>
      <c r="G2847" s="35">
        <f t="shared" si="222"/>
        <v>4</v>
      </c>
      <c r="H2847" s="34">
        <f>CONVERT(INDEX(Htg_StPt_Sch_EZ!$C$4:$I$27,MATCH(Schedules_8760!$C2847,Htg_StPt_Sch_EZ!$B$4:$B$27,0),MATCH(Schedules_8760!$F2847,Htg_StPt_Sch_EZ!$C$3:$I$3,0)),"F","C")</f>
        <v>20.555555555555554</v>
      </c>
      <c r="I2847" s="34">
        <f>CONVERT(INDEX(Htg_StPt_Sch_EZ!$C$31:$I$54,MATCH(Schedules_8760!$C2847,Htg_StPt_Sch_EZ!$B$31:$B$54,0),MATCH(Schedules_8760!$F2847,Htg_StPt_Sch_EZ!$C$30:$I$30,0)),"F","C")</f>
        <v>19.444444444444443</v>
      </c>
      <c r="J2847" s="34">
        <f>CONVERT(INDEX(Clg_StPt_Sch_EZ!$C$4:$I$27,MATCH(Schedules_8760!$C2847,Clg_StPt_Sch_EZ!$B$4:$B$27,0),MATCH(Schedules_8760!$F2847,Clg_StPt_Sch_EZ!$C$3:$I$3,0)),"F","C")</f>
        <v>25.555555555555554</v>
      </c>
      <c r="K2847" s="34">
        <f>CONVERT(INDEX(Clg_StPt_Sch_EZ!$C$31:$I$54,MATCH(Schedules_8760!$C2847,Clg_StPt_Sch_EZ!$B$31:$B$54,0),MATCH(Schedules_8760!$F2847,Clg_StPt_Sch_EZ!$C$30:$I$30,0)),"F","C")</f>
        <v>25</v>
      </c>
      <c r="L2847" s="34">
        <f>CONVERT(INDEX(DHW_StPt_Sch_EZ!$C$4:$I$27,MATCH(Schedules_8760!$C2847,DHW_StPt_Sch_EZ!$B$4:$B$27,0),MATCH(Schedules_8760!$F2847,DHW_StPt_Sch_EZ!$C$3:$I$3,0)),"F","C")</f>
        <v>53.333333333333329</v>
      </c>
      <c r="M2847" s="34">
        <f>CONVERT(INDEX(DHW_StPt_Sch_EZ!$C$31:$I$54,MATCH(Schedules_8760!$C2847,DHW_StPt_Sch_EZ!$B$31:$B$54,0),MATCH(Schedules_8760!$F2847,DHW_StPt_Sch_EZ!$C$30:$I$30,0)),"F","C")</f>
        <v>53.333333333333329</v>
      </c>
      <c r="N2847" s="12"/>
      <c r="O2847" s="12"/>
      <c r="P2847" s="12"/>
    </row>
    <row r="2848" spans="1:16" x14ac:dyDescent="0.25">
      <c r="A2848" s="35">
        <v>2847</v>
      </c>
      <c r="B2848" s="89">
        <v>119.5833333333333</v>
      </c>
      <c r="C2848" s="35">
        <f t="shared" si="220"/>
        <v>15</v>
      </c>
      <c r="D2848" s="35">
        <f t="shared" si="223"/>
        <v>119</v>
      </c>
      <c r="E2848" s="35">
        <f t="shared" si="224"/>
        <v>7</v>
      </c>
      <c r="F2848" s="35" t="str">
        <f t="shared" si="221"/>
        <v>Saturday</v>
      </c>
      <c r="G2848" s="35">
        <f t="shared" si="222"/>
        <v>4</v>
      </c>
      <c r="H2848" s="34">
        <f>CONVERT(INDEX(Htg_StPt_Sch_EZ!$C$4:$I$27,MATCH(Schedules_8760!$C2848,Htg_StPt_Sch_EZ!$B$4:$B$27,0),MATCH(Schedules_8760!$F2848,Htg_StPt_Sch_EZ!$C$3:$I$3,0)),"F","C")</f>
        <v>20.555555555555554</v>
      </c>
      <c r="I2848" s="34">
        <f>CONVERT(INDEX(Htg_StPt_Sch_EZ!$C$31:$I$54,MATCH(Schedules_8760!$C2848,Htg_StPt_Sch_EZ!$B$31:$B$54,0),MATCH(Schedules_8760!$F2848,Htg_StPt_Sch_EZ!$C$30:$I$30,0)),"F","C")</f>
        <v>21.111111111111111</v>
      </c>
      <c r="J2848" s="34">
        <f>CONVERT(INDEX(Clg_StPt_Sch_EZ!$C$4:$I$27,MATCH(Schedules_8760!$C2848,Clg_StPt_Sch_EZ!$B$4:$B$27,0),MATCH(Schedules_8760!$F2848,Clg_StPt_Sch_EZ!$C$3:$I$3,0)),"F","C")</f>
        <v>25.555555555555554</v>
      </c>
      <c r="K2848" s="34">
        <f>CONVERT(INDEX(Clg_StPt_Sch_EZ!$C$31:$I$54,MATCH(Schedules_8760!$C2848,Clg_StPt_Sch_EZ!$B$31:$B$54,0),MATCH(Schedules_8760!$F2848,Clg_StPt_Sch_EZ!$C$30:$I$30,0)),"F","C")</f>
        <v>25</v>
      </c>
      <c r="L2848" s="34">
        <f>CONVERT(INDEX(DHW_StPt_Sch_EZ!$C$4:$I$27,MATCH(Schedules_8760!$C2848,DHW_StPt_Sch_EZ!$B$4:$B$27,0),MATCH(Schedules_8760!$F2848,DHW_StPt_Sch_EZ!$C$3:$I$3,0)),"F","C")</f>
        <v>53.333333333333329</v>
      </c>
      <c r="M2848" s="34">
        <f>CONVERT(INDEX(DHW_StPt_Sch_EZ!$C$31:$I$54,MATCH(Schedules_8760!$C2848,DHW_StPt_Sch_EZ!$B$31:$B$54,0),MATCH(Schedules_8760!$F2848,DHW_StPt_Sch_EZ!$C$30:$I$30,0)),"F","C")</f>
        <v>53.333333333333329</v>
      </c>
      <c r="N2848" s="12"/>
      <c r="O2848" s="12"/>
      <c r="P2848" s="12"/>
    </row>
    <row r="2849" spans="1:16" x14ac:dyDescent="0.25">
      <c r="A2849" s="35">
        <v>2848</v>
      </c>
      <c r="B2849" s="89">
        <v>119.625</v>
      </c>
      <c r="C2849" s="35">
        <f t="shared" si="220"/>
        <v>16</v>
      </c>
      <c r="D2849" s="35">
        <f t="shared" si="223"/>
        <v>119</v>
      </c>
      <c r="E2849" s="35">
        <f t="shared" si="224"/>
        <v>7</v>
      </c>
      <c r="F2849" s="35" t="str">
        <f t="shared" si="221"/>
        <v>Saturday</v>
      </c>
      <c r="G2849" s="35">
        <f t="shared" si="222"/>
        <v>4</v>
      </c>
      <c r="H2849" s="34">
        <f>CONVERT(INDEX(Htg_StPt_Sch_EZ!$C$4:$I$27,MATCH(Schedules_8760!$C2849,Htg_StPt_Sch_EZ!$B$4:$B$27,0),MATCH(Schedules_8760!$F2849,Htg_StPt_Sch_EZ!$C$3:$I$3,0)),"F","C")</f>
        <v>20.555555555555554</v>
      </c>
      <c r="I2849" s="34">
        <f>CONVERT(INDEX(Htg_StPt_Sch_EZ!$C$31:$I$54,MATCH(Schedules_8760!$C2849,Htg_StPt_Sch_EZ!$B$31:$B$54,0),MATCH(Schedules_8760!$F2849,Htg_StPt_Sch_EZ!$C$30:$I$30,0)),"F","C")</f>
        <v>21.111111111111111</v>
      </c>
      <c r="J2849" s="34">
        <f>CONVERT(INDEX(Clg_StPt_Sch_EZ!$C$4:$I$27,MATCH(Schedules_8760!$C2849,Clg_StPt_Sch_EZ!$B$4:$B$27,0),MATCH(Schedules_8760!$F2849,Clg_StPt_Sch_EZ!$C$3:$I$3,0)),"F","C")</f>
        <v>25.555555555555554</v>
      </c>
      <c r="K2849" s="34">
        <f>CONVERT(INDEX(Clg_StPt_Sch_EZ!$C$31:$I$54,MATCH(Schedules_8760!$C2849,Clg_StPt_Sch_EZ!$B$31:$B$54,0),MATCH(Schedules_8760!$F2849,Clg_StPt_Sch_EZ!$C$30:$I$30,0)),"F","C")</f>
        <v>25</v>
      </c>
      <c r="L2849" s="34">
        <f>CONVERT(INDEX(DHW_StPt_Sch_EZ!$C$4:$I$27,MATCH(Schedules_8760!$C2849,DHW_StPt_Sch_EZ!$B$4:$B$27,0),MATCH(Schedules_8760!$F2849,DHW_StPt_Sch_EZ!$C$3:$I$3,0)),"F","C")</f>
        <v>53.333333333333329</v>
      </c>
      <c r="M2849" s="34">
        <f>CONVERT(INDEX(DHW_StPt_Sch_EZ!$C$31:$I$54,MATCH(Schedules_8760!$C2849,DHW_StPt_Sch_EZ!$B$31:$B$54,0),MATCH(Schedules_8760!$F2849,DHW_StPt_Sch_EZ!$C$30:$I$30,0)),"F","C")</f>
        <v>53.333333333333329</v>
      </c>
      <c r="N2849" s="12"/>
      <c r="O2849" s="12"/>
      <c r="P2849" s="12"/>
    </row>
    <row r="2850" spans="1:16" x14ac:dyDescent="0.25">
      <c r="A2850" s="35">
        <v>2849</v>
      </c>
      <c r="B2850" s="89">
        <v>119.6666666666667</v>
      </c>
      <c r="C2850" s="35">
        <f t="shared" si="220"/>
        <v>17</v>
      </c>
      <c r="D2850" s="35">
        <f t="shared" si="223"/>
        <v>119</v>
      </c>
      <c r="E2850" s="35">
        <f t="shared" si="224"/>
        <v>7</v>
      </c>
      <c r="F2850" s="35" t="str">
        <f t="shared" si="221"/>
        <v>Saturday</v>
      </c>
      <c r="G2850" s="35">
        <f t="shared" si="222"/>
        <v>4</v>
      </c>
      <c r="H2850" s="34">
        <f>CONVERT(INDEX(Htg_StPt_Sch_EZ!$C$4:$I$27,MATCH(Schedules_8760!$C2850,Htg_StPt_Sch_EZ!$B$4:$B$27,0),MATCH(Schedules_8760!$F2850,Htg_StPt_Sch_EZ!$C$3:$I$3,0)),"F","C")</f>
        <v>20.555555555555554</v>
      </c>
      <c r="I2850" s="34">
        <f>CONVERT(INDEX(Htg_StPt_Sch_EZ!$C$31:$I$54,MATCH(Schedules_8760!$C2850,Htg_StPt_Sch_EZ!$B$31:$B$54,0),MATCH(Schedules_8760!$F2850,Htg_StPt_Sch_EZ!$C$30:$I$30,0)),"F","C")</f>
        <v>17.777777777777779</v>
      </c>
      <c r="J2850" s="34">
        <f>CONVERT(INDEX(Clg_StPt_Sch_EZ!$C$4:$I$27,MATCH(Schedules_8760!$C2850,Clg_StPt_Sch_EZ!$B$4:$B$27,0),MATCH(Schedules_8760!$F2850,Clg_StPt_Sch_EZ!$C$3:$I$3,0)),"F","C")</f>
        <v>25.555555555555554</v>
      </c>
      <c r="K2850" s="34">
        <f>CONVERT(INDEX(Clg_StPt_Sch_EZ!$C$31:$I$54,MATCH(Schedules_8760!$C2850,Clg_StPt_Sch_EZ!$B$31:$B$54,0),MATCH(Schedules_8760!$F2850,Clg_StPt_Sch_EZ!$C$30:$I$30,0)),"F","C")</f>
        <v>25</v>
      </c>
      <c r="L2850" s="34">
        <f>CONVERT(INDEX(DHW_StPt_Sch_EZ!$C$4:$I$27,MATCH(Schedules_8760!$C2850,DHW_StPt_Sch_EZ!$B$4:$B$27,0),MATCH(Schedules_8760!$F2850,DHW_StPt_Sch_EZ!$C$3:$I$3,0)),"F","C")</f>
        <v>53.333333333333329</v>
      </c>
      <c r="M2850" s="34">
        <f>CONVERT(INDEX(DHW_StPt_Sch_EZ!$C$31:$I$54,MATCH(Schedules_8760!$C2850,DHW_StPt_Sch_EZ!$B$31:$B$54,0),MATCH(Schedules_8760!$F2850,DHW_StPt_Sch_EZ!$C$30:$I$30,0)),"F","C")</f>
        <v>53.333333333333329</v>
      </c>
      <c r="N2850" s="12"/>
      <c r="O2850" s="12"/>
      <c r="P2850" s="12"/>
    </row>
    <row r="2851" spans="1:16" x14ac:dyDescent="0.25">
      <c r="A2851" s="35">
        <v>2850</v>
      </c>
      <c r="B2851" s="89">
        <v>119.7083333333333</v>
      </c>
      <c r="C2851" s="35">
        <f t="shared" si="220"/>
        <v>18</v>
      </c>
      <c r="D2851" s="35">
        <f t="shared" si="223"/>
        <v>119</v>
      </c>
      <c r="E2851" s="35">
        <f t="shared" si="224"/>
        <v>7</v>
      </c>
      <c r="F2851" s="35" t="str">
        <f t="shared" si="221"/>
        <v>Saturday</v>
      </c>
      <c r="G2851" s="35">
        <f t="shared" si="222"/>
        <v>4</v>
      </c>
      <c r="H2851" s="34">
        <f>CONVERT(INDEX(Htg_StPt_Sch_EZ!$C$4:$I$27,MATCH(Schedules_8760!$C2851,Htg_StPt_Sch_EZ!$B$4:$B$27,0),MATCH(Schedules_8760!$F2851,Htg_StPt_Sch_EZ!$C$3:$I$3,0)),"F","C")</f>
        <v>20.555555555555554</v>
      </c>
      <c r="I2851" s="34">
        <f>CONVERT(INDEX(Htg_StPt_Sch_EZ!$C$31:$I$54,MATCH(Schedules_8760!$C2851,Htg_StPt_Sch_EZ!$B$31:$B$54,0),MATCH(Schedules_8760!$F2851,Htg_StPt_Sch_EZ!$C$30:$I$30,0)),"F","C")</f>
        <v>17.777777777777779</v>
      </c>
      <c r="J2851" s="34">
        <f>CONVERT(INDEX(Clg_StPt_Sch_EZ!$C$4:$I$27,MATCH(Schedules_8760!$C2851,Clg_StPt_Sch_EZ!$B$4:$B$27,0),MATCH(Schedules_8760!$F2851,Clg_StPt_Sch_EZ!$C$3:$I$3,0)),"F","C")</f>
        <v>25.555555555555554</v>
      </c>
      <c r="K2851" s="34">
        <f>CONVERT(INDEX(Clg_StPt_Sch_EZ!$C$31:$I$54,MATCH(Schedules_8760!$C2851,Clg_StPt_Sch_EZ!$B$31:$B$54,0),MATCH(Schedules_8760!$F2851,Clg_StPt_Sch_EZ!$C$30:$I$30,0)),"F","C")</f>
        <v>28.333333333333332</v>
      </c>
      <c r="L2851" s="34">
        <f>CONVERT(INDEX(DHW_StPt_Sch_EZ!$C$4:$I$27,MATCH(Schedules_8760!$C2851,DHW_StPt_Sch_EZ!$B$4:$B$27,0),MATCH(Schedules_8760!$F2851,DHW_StPt_Sch_EZ!$C$3:$I$3,0)),"F","C")</f>
        <v>53.333333333333329</v>
      </c>
      <c r="M2851" s="34">
        <f>CONVERT(INDEX(DHW_StPt_Sch_EZ!$C$31:$I$54,MATCH(Schedules_8760!$C2851,DHW_StPt_Sch_EZ!$B$31:$B$54,0),MATCH(Schedules_8760!$F2851,DHW_StPt_Sch_EZ!$C$30:$I$30,0)),"F","C")</f>
        <v>53.333333333333329</v>
      </c>
      <c r="N2851" s="12"/>
      <c r="O2851" s="12"/>
      <c r="P2851" s="12"/>
    </row>
    <row r="2852" spans="1:16" x14ac:dyDescent="0.25">
      <c r="A2852" s="35">
        <v>2851</v>
      </c>
      <c r="B2852" s="89">
        <v>119.75</v>
      </c>
      <c r="C2852" s="35">
        <f t="shared" si="220"/>
        <v>19</v>
      </c>
      <c r="D2852" s="35">
        <f t="shared" si="223"/>
        <v>119</v>
      </c>
      <c r="E2852" s="35">
        <f t="shared" si="224"/>
        <v>7</v>
      </c>
      <c r="F2852" s="35" t="str">
        <f t="shared" si="221"/>
        <v>Saturday</v>
      </c>
      <c r="G2852" s="35">
        <f t="shared" si="222"/>
        <v>4</v>
      </c>
      <c r="H2852" s="34">
        <f>CONVERT(INDEX(Htg_StPt_Sch_EZ!$C$4:$I$27,MATCH(Schedules_8760!$C2852,Htg_StPt_Sch_EZ!$B$4:$B$27,0),MATCH(Schedules_8760!$F2852,Htg_StPt_Sch_EZ!$C$3:$I$3,0)),"F","C")</f>
        <v>20.555555555555554</v>
      </c>
      <c r="I2852" s="34">
        <f>CONVERT(INDEX(Htg_StPt_Sch_EZ!$C$31:$I$54,MATCH(Schedules_8760!$C2852,Htg_StPt_Sch_EZ!$B$31:$B$54,0),MATCH(Schedules_8760!$F2852,Htg_StPt_Sch_EZ!$C$30:$I$30,0)),"F","C")</f>
        <v>18.333333333333332</v>
      </c>
      <c r="J2852" s="34">
        <f>CONVERT(INDEX(Clg_StPt_Sch_EZ!$C$4:$I$27,MATCH(Schedules_8760!$C2852,Clg_StPt_Sch_EZ!$B$4:$B$27,0),MATCH(Schedules_8760!$F2852,Clg_StPt_Sch_EZ!$C$3:$I$3,0)),"F","C")</f>
        <v>25.555555555555554</v>
      </c>
      <c r="K2852" s="34">
        <f>CONVERT(INDEX(Clg_StPt_Sch_EZ!$C$31:$I$54,MATCH(Schedules_8760!$C2852,Clg_StPt_Sch_EZ!$B$31:$B$54,0),MATCH(Schedules_8760!$F2852,Clg_StPt_Sch_EZ!$C$30:$I$30,0)),"F","C")</f>
        <v>28.333333333333332</v>
      </c>
      <c r="L2852" s="34">
        <f>CONVERT(INDEX(DHW_StPt_Sch_EZ!$C$4:$I$27,MATCH(Schedules_8760!$C2852,DHW_StPt_Sch_EZ!$B$4:$B$27,0),MATCH(Schedules_8760!$F2852,DHW_StPt_Sch_EZ!$C$3:$I$3,0)),"F","C")</f>
        <v>53.333333333333329</v>
      </c>
      <c r="M2852" s="34">
        <f>CONVERT(INDEX(DHW_StPt_Sch_EZ!$C$31:$I$54,MATCH(Schedules_8760!$C2852,DHW_StPt_Sch_EZ!$B$31:$B$54,0),MATCH(Schedules_8760!$F2852,DHW_StPt_Sch_EZ!$C$30:$I$30,0)),"F","C")</f>
        <v>53.333333333333329</v>
      </c>
      <c r="N2852" s="12"/>
      <c r="O2852" s="12"/>
      <c r="P2852" s="12"/>
    </row>
    <row r="2853" spans="1:16" x14ac:dyDescent="0.25">
      <c r="A2853" s="35">
        <v>2852</v>
      </c>
      <c r="B2853" s="89">
        <v>119.7916666666667</v>
      </c>
      <c r="C2853" s="35">
        <f t="shared" si="220"/>
        <v>20</v>
      </c>
      <c r="D2853" s="35">
        <f t="shared" si="223"/>
        <v>119</v>
      </c>
      <c r="E2853" s="35">
        <f t="shared" si="224"/>
        <v>7</v>
      </c>
      <c r="F2853" s="35" t="str">
        <f t="shared" si="221"/>
        <v>Saturday</v>
      </c>
      <c r="G2853" s="35">
        <f t="shared" si="222"/>
        <v>4</v>
      </c>
      <c r="H2853" s="34">
        <f>CONVERT(INDEX(Htg_StPt_Sch_EZ!$C$4:$I$27,MATCH(Schedules_8760!$C2853,Htg_StPt_Sch_EZ!$B$4:$B$27,0),MATCH(Schedules_8760!$F2853,Htg_StPt_Sch_EZ!$C$3:$I$3,0)),"F","C")</f>
        <v>20.555555555555554</v>
      </c>
      <c r="I2853" s="34">
        <f>CONVERT(INDEX(Htg_StPt_Sch_EZ!$C$31:$I$54,MATCH(Schedules_8760!$C2853,Htg_StPt_Sch_EZ!$B$31:$B$54,0),MATCH(Schedules_8760!$F2853,Htg_StPt_Sch_EZ!$C$30:$I$30,0)),"F","C")</f>
        <v>18.888888888888889</v>
      </c>
      <c r="J2853" s="34">
        <f>CONVERT(INDEX(Clg_StPt_Sch_EZ!$C$4:$I$27,MATCH(Schedules_8760!$C2853,Clg_StPt_Sch_EZ!$B$4:$B$27,0),MATCH(Schedules_8760!$F2853,Clg_StPt_Sch_EZ!$C$3:$I$3,0)),"F","C")</f>
        <v>25.555555555555554</v>
      </c>
      <c r="K2853" s="34">
        <f>CONVERT(INDEX(Clg_StPt_Sch_EZ!$C$31:$I$54,MATCH(Schedules_8760!$C2853,Clg_StPt_Sch_EZ!$B$31:$B$54,0),MATCH(Schedules_8760!$F2853,Clg_StPt_Sch_EZ!$C$30:$I$30,0)),"F","C")</f>
        <v>28.333333333333332</v>
      </c>
      <c r="L2853" s="34">
        <f>CONVERT(INDEX(DHW_StPt_Sch_EZ!$C$4:$I$27,MATCH(Schedules_8760!$C2853,DHW_StPt_Sch_EZ!$B$4:$B$27,0),MATCH(Schedules_8760!$F2853,DHW_StPt_Sch_EZ!$C$3:$I$3,0)),"F","C")</f>
        <v>53.333333333333329</v>
      </c>
      <c r="M2853" s="34">
        <f>CONVERT(INDEX(DHW_StPt_Sch_EZ!$C$31:$I$54,MATCH(Schedules_8760!$C2853,DHW_StPt_Sch_EZ!$B$31:$B$54,0),MATCH(Schedules_8760!$F2853,DHW_StPt_Sch_EZ!$C$30:$I$30,0)),"F","C")</f>
        <v>53.333333333333329</v>
      </c>
      <c r="N2853" s="12"/>
      <c r="O2853" s="12"/>
      <c r="P2853" s="12"/>
    </row>
    <row r="2854" spans="1:16" x14ac:dyDescent="0.25">
      <c r="A2854" s="35">
        <v>2853</v>
      </c>
      <c r="B2854" s="89">
        <v>119.8333333333333</v>
      </c>
      <c r="C2854" s="35">
        <f t="shared" si="220"/>
        <v>21</v>
      </c>
      <c r="D2854" s="35">
        <f t="shared" si="223"/>
        <v>119</v>
      </c>
      <c r="E2854" s="35">
        <f t="shared" si="224"/>
        <v>7</v>
      </c>
      <c r="F2854" s="35" t="str">
        <f t="shared" si="221"/>
        <v>Saturday</v>
      </c>
      <c r="G2854" s="35">
        <f t="shared" si="222"/>
        <v>4</v>
      </c>
      <c r="H2854" s="34">
        <f>CONVERT(INDEX(Htg_StPt_Sch_EZ!$C$4:$I$27,MATCH(Schedules_8760!$C2854,Htg_StPt_Sch_EZ!$B$4:$B$27,0),MATCH(Schedules_8760!$F2854,Htg_StPt_Sch_EZ!$C$3:$I$3,0)),"F","C")</f>
        <v>20.555555555555554</v>
      </c>
      <c r="I2854" s="34">
        <f>CONVERT(INDEX(Htg_StPt_Sch_EZ!$C$31:$I$54,MATCH(Schedules_8760!$C2854,Htg_StPt_Sch_EZ!$B$31:$B$54,0),MATCH(Schedules_8760!$F2854,Htg_StPt_Sch_EZ!$C$30:$I$30,0)),"F","C")</f>
        <v>19.444444444444443</v>
      </c>
      <c r="J2854" s="34">
        <f>CONVERT(INDEX(Clg_StPt_Sch_EZ!$C$4:$I$27,MATCH(Schedules_8760!$C2854,Clg_StPt_Sch_EZ!$B$4:$B$27,0),MATCH(Schedules_8760!$F2854,Clg_StPt_Sch_EZ!$C$3:$I$3,0)),"F","C")</f>
        <v>25.555555555555554</v>
      </c>
      <c r="K2854" s="34">
        <f>CONVERT(INDEX(Clg_StPt_Sch_EZ!$C$31:$I$54,MATCH(Schedules_8760!$C2854,Clg_StPt_Sch_EZ!$B$31:$B$54,0),MATCH(Schedules_8760!$F2854,Clg_StPt_Sch_EZ!$C$30:$I$30,0)),"F","C")</f>
        <v>28.333333333333332</v>
      </c>
      <c r="L2854" s="34">
        <f>CONVERT(INDEX(DHW_StPt_Sch_EZ!$C$4:$I$27,MATCH(Schedules_8760!$C2854,DHW_StPt_Sch_EZ!$B$4:$B$27,0),MATCH(Schedules_8760!$F2854,DHW_StPt_Sch_EZ!$C$3:$I$3,0)),"F","C")</f>
        <v>53.333333333333329</v>
      </c>
      <c r="M2854" s="34">
        <f>CONVERT(INDEX(DHW_StPt_Sch_EZ!$C$31:$I$54,MATCH(Schedules_8760!$C2854,DHW_StPt_Sch_EZ!$B$31:$B$54,0),MATCH(Schedules_8760!$F2854,DHW_StPt_Sch_EZ!$C$30:$I$30,0)),"F","C")</f>
        <v>53.333333333333329</v>
      </c>
      <c r="N2854" s="12"/>
      <c r="O2854" s="12"/>
      <c r="P2854" s="12"/>
    </row>
    <row r="2855" spans="1:16" x14ac:dyDescent="0.25">
      <c r="A2855" s="35">
        <v>2854</v>
      </c>
      <c r="B2855" s="89">
        <v>119.875</v>
      </c>
      <c r="C2855" s="35">
        <f t="shared" si="220"/>
        <v>22</v>
      </c>
      <c r="D2855" s="35">
        <f t="shared" si="223"/>
        <v>119</v>
      </c>
      <c r="E2855" s="35">
        <f t="shared" si="224"/>
        <v>7</v>
      </c>
      <c r="F2855" s="35" t="str">
        <f t="shared" si="221"/>
        <v>Saturday</v>
      </c>
      <c r="G2855" s="35">
        <f t="shared" si="222"/>
        <v>4</v>
      </c>
      <c r="H2855" s="34">
        <f>CONVERT(INDEX(Htg_StPt_Sch_EZ!$C$4:$I$27,MATCH(Schedules_8760!$C2855,Htg_StPt_Sch_EZ!$B$4:$B$27,0),MATCH(Schedules_8760!$F2855,Htg_StPt_Sch_EZ!$C$3:$I$3,0)),"F","C")</f>
        <v>20.555555555555554</v>
      </c>
      <c r="I2855" s="34">
        <f>CONVERT(INDEX(Htg_StPt_Sch_EZ!$C$31:$I$54,MATCH(Schedules_8760!$C2855,Htg_StPt_Sch_EZ!$B$31:$B$54,0),MATCH(Schedules_8760!$F2855,Htg_StPt_Sch_EZ!$C$30:$I$30,0)),"F","C")</f>
        <v>19.444444444444443</v>
      </c>
      <c r="J2855" s="34">
        <f>CONVERT(INDEX(Clg_StPt_Sch_EZ!$C$4:$I$27,MATCH(Schedules_8760!$C2855,Clg_StPt_Sch_EZ!$B$4:$B$27,0),MATCH(Schedules_8760!$F2855,Clg_StPt_Sch_EZ!$C$3:$I$3,0)),"F","C")</f>
        <v>25.555555555555554</v>
      </c>
      <c r="K2855" s="34">
        <f>CONVERT(INDEX(Clg_StPt_Sch_EZ!$C$31:$I$54,MATCH(Schedules_8760!$C2855,Clg_StPt_Sch_EZ!$B$31:$B$54,0),MATCH(Schedules_8760!$F2855,Clg_StPt_Sch_EZ!$C$30:$I$30,0)),"F","C")</f>
        <v>28.333333333333332</v>
      </c>
      <c r="L2855" s="34">
        <f>CONVERT(INDEX(DHW_StPt_Sch_EZ!$C$4:$I$27,MATCH(Schedules_8760!$C2855,DHW_StPt_Sch_EZ!$B$4:$B$27,0),MATCH(Schedules_8760!$F2855,DHW_StPt_Sch_EZ!$C$3:$I$3,0)),"F","C")</f>
        <v>53.333333333333329</v>
      </c>
      <c r="M2855" s="34">
        <f>CONVERT(INDEX(DHW_StPt_Sch_EZ!$C$31:$I$54,MATCH(Schedules_8760!$C2855,DHW_StPt_Sch_EZ!$B$31:$B$54,0),MATCH(Schedules_8760!$F2855,DHW_StPt_Sch_EZ!$C$30:$I$30,0)),"F","C")</f>
        <v>53.333333333333329</v>
      </c>
      <c r="N2855" s="12"/>
      <c r="O2855" s="12"/>
      <c r="P2855" s="12"/>
    </row>
    <row r="2856" spans="1:16" x14ac:dyDescent="0.25">
      <c r="A2856" s="35">
        <v>2855</v>
      </c>
      <c r="B2856" s="89">
        <v>119.9166666666667</v>
      </c>
      <c r="C2856" s="35">
        <f t="shared" si="220"/>
        <v>23</v>
      </c>
      <c r="D2856" s="35">
        <f t="shared" si="223"/>
        <v>119</v>
      </c>
      <c r="E2856" s="35">
        <f t="shared" si="224"/>
        <v>7</v>
      </c>
      <c r="F2856" s="35" t="str">
        <f t="shared" si="221"/>
        <v>Saturday</v>
      </c>
      <c r="G2856" s="35">
        <f t="shared" si="222"/>
        <v>4</v>
      </c>
      <c r="H2856" s="34">
        <f>CONVERT(INDEX(Htg_StPt_Sch_EZ!$C$4:$I$27,MATCH(Schedules_8760!$C2856,Htg_StPt_Sch_EZ!$B$4:$B$27,0),MATCH(Schedules_8760!$F2856,Htg_StPt_Sch_EZ!$C$3:$I$3,0)),"F","C")</f>
        <v>20.555555555555554</v>
      </c>
      <c r="I2856" s="34">
        <f>CONVERT(INDEX(Htg_StPt_Sch_EZ!$C$31:$I$54,MATCH(Schedules_8760!$C2856,Htg_StPt_Sch_EZ!$B$31:$B$54,0),MATCH(Schedules_8760!$F2856,Htg_StPt_Sch_EZ!$C$30:$I$30,0)),"F","C")</f>
        <v>19.444444444444443</v>
      </c>
      <c r="J2856" s="34">
        <f>CONVERT(INDEX(Clg_StPt_Sch_EZ!$C$4:$I$27,MATCH(Schedules_8760!$C2856,Clg_StPt_Sch_EZ!$B$4:$B$27,0),MATCH(Schedules_8760!$F2856,Clg_StPt_Sch_EZ!$C$3:$I$3,0)),"F","C")</f>
        <v>25.555555555555554</v>
      </c>
      <c r="K2856" s="34">
        <f>CONVERT(INDEX(Clg_StPt_Sch_EZ!$C$31:$I$54,MATCH(Schedules_8760!$C2856,Clg_StPt_Sch_EZ!$B$31:$B$54,0),MATCH(Schedules_8760!$F2856,Clg_StPt_Sch_EZ!$C$30:$I$30,0)),"F","C")</f>
        <v>28.333333333333332</v>
      </c>
      <c r="L2856" s="34">
        <f>CONVERT(INDEX(DHW_StPt_Sch_EZ!$C$4:$I$27,MATCH(Schedules_8760!$C2856,DHW_StPt_Sch_EZ!$B$4:$B$27,0),MATCH(Schedules_8760!$F2856,DHW_StPt_Sch_EZ!$C$3:$I$3,0)),"F","C")</f>
        <v>53.333333333333329</v>
      </c>
      <c r="M2856" s="34">
        <f>CONVERT(INDEX(DHW_StPt_Sch_EZ!$C$31:$I$54,MATCH(Schedules_8760!$C2856,DHW_StPt_Sch_EZ!$B$31:$B$54,0),MATCH(Schedules_8760!$F2856,DHW_StPt_Sch_EZ!$C$30:$I$30,0)),"F","C")</f>
        <v>53.333333333333329</v>
      </c>
      <c r="N2856" s="12"/>
      <c r="O2856" s="12"/>
      <c r="P2856" s="12"/>
    </row>
    <row r="2857" spans="1:16" x14ac:dyDescent="0.25">
      <c r="A2857" s="35">
        <v>2856</v>
      </c>
      <c r="B2857" s="89">
        <v>119.9583333333333</v>
      </c>
      <c r="C2857" s="35">
        <f t="shared" si="220"/>
        <v>24</v>
      </c>
      <c r="D2857" s="35">
        <f t="shared" si="223"/>
        <v>119</v>
      </c>
      <c r="E2857" s="35">
        <f t="shared" si="224"/>
        <v>7</v>
      </c>
      <c r="F2857" s="35" t="str">
        <f t="shared" si="221"/>
        <v>Saturday</v>
      </c>
      <c r="G2857" s="35">
        <f t="shared" si="222"/>
        <v>4</v>
      </c>
      <c r="H2857" s="34">
        <f>CONVERT(INDEX(Htg_StPt_Sch_EZ!$C$4:$I$27,MATCH(Schedules_8760!$C2857,Htg_StPt_Sch_EZ!$B$4:$B$27,0),MATCH(Schedules_8760!$F2857,Htg_StPt_Sch_EZ!$C$3:$I$3,0)),"F","C")</f>
        <v>20.555555555555554</v>
      </c>
      <c r="I2857" s="34">
        <f>CONVERT(INDEX(Htg_StPt_Sch_EZ!$C$31:$I$54,MATCH(Schedules_8760!$C2857,Htg_StPt_Sch_EZ!$B$31:$B$54,0),MATCH(Schedules_8760!$F2857,Htg_StPt_Sch_EZ!$C$30:$I$30,0)),"F","C")</f>
        <v>19.444444444444443</v>
      </c>
      <c r="J2857" s="34">
        <f>CONVERT(INDEX(Clg_StPt_Sch_EZ!$C$4:$I$27,MATCH(Schedules_8760!$C2857,Clg_StPt_Sch_EZ!$B$4:$B$27,0),MATCH(Schedules_8760!$F2857,Clg_StPt_Sch_EZ!$C$3:$I$3,0)),"F","C")</f>
        <v>25.555555555555554</v>
      </c>
      <c r="K2857" s="34">
        <f>CONVERT(INDEX(Clg_StPt_Sch_EZ!$C$31:$I$54,MATCH(Schedules_8760!$C2857,Clg_StPt_Sch_EZ!$B$31:$B$54,0),MATCH(Schedules_8760!$F2857,Clg_StPt_Sch_EZ!$C$30:$I$30,0)),"F","C")</f>
        <v>28.333333333333332</v>
      </c>
      <c r="L2857" s="34">
        <f>CONVERT(INDEX(DHW_StPt_Sch_EZ!$C$4:$I$27,MATCH(Schedules_8760!$C2857,DHW_StPt_Sch_EZ!$B$4:$B$27,0),MATCH(Schedules_8760!$F2857,DHW_StPt_Sch_EZ!$C$3:$I$3,0)),"F","C")</f>
        <v>53.333333333333329</v>
      </c>
      <c r="M2857" s="34">
        <f>CONVERT(INDEX(DHW_StPt_Sch_EZ!$C$31:$I$54,MATCH(Schedules_8760!$C2857,DHW_StPt_Sch_EZ!$B$31:$B$54,0),MATCH(Schedules_8760!$F2857,DHW_StPt_Sch_EZ!$C$30:$I$30,0)),"F","C")</f>
        <v>53.333333333333329</v>
      </c>
      <c r="N2857" s="12"/>
      <c r="O2857" s="12"/>
      <c r="P2857" s="12"/>
    </row>
    <row r="2858" spans="1:16" x14ac:dyDescent="0.25">
      <c r="A2858" s="35">
        <v>2857</v>
      </c>
      <c r="B2858" s="89">
        <v>120</v>
      </c>
      <c r="C2858" s="35">
        <f t="shared" si="220"/>
        <v>1</v>
      </c>
      <c r="D2858" s="35">
        <f t="shared" si="223"/>
        <v>120</v>
      </c>
      <c r="E2858" s="35">
        <f t="shared" si="224"/>
        <v>1</v>
      </c>
      <c r="F2858" s="35" t="str">
        <f t="shared" si="221"/>
        <v>Sunday</v>
      </c>
      <c r="G2858" s="35">
        <f t="shared" si="222"/>
        <v>4</v>
      </c>
      <c r="H2858" s="34">
        <f>CONVERT(INDEX(Htg_StPt_Sch_EZ!$C$4:$I$27,MATCH(Schedules_8760!$C2858,Htg_StPt_Sch_EZ!$B$4:$B$27,0),MATCH(Schedules_8760!$F2858,Htg_StPt_Sch_EZ!$C$3:$I$3,0)),"F","C")</f>
        <v>20.555555555555554</v>
      </c>
      <c r="I2858" s="34">
        <f>CONVERT(INDEX(Htg_StPt_Sch_EZ!$C$31:$I$54,MATCH(Schedules_8760!$C2858,Htg_StPt_Sch_EZ!$B$31:$B$54,0),MATCH(Schedules_8760!$F2858,Htg_StPt_Sch_EZ!$C$30:$I$30,0)),"F","C")</f>
        <v>19.444444444444443</v>
      </c>
      <c r="J2858" s="34">
        <f>CONVERT(INDEX(Clg_StPt_Sch_EZ!$C$4:$I$27,MATCH(Schedules_8760!$C2858,Clg_StPt_Sch_EZ!$B$4:$B$27,0),MATCH(Schedules_8760!$F2858,Clg_StPt_Sch_EZ!$C$3:$I$3,0)),"F","C")</f>
        <v>25.555555555555554</v>
      </c>
      <c r="K2858" s="34">
        <f>CONVERT(INDEX(Clg_StPt_Sch_EZ!$C$31:$I$54,MATCH(Schedules_8760!$C2858,Clg_StPt_Sch_EZ!$B$31:$B$54,0),MATCH(Schedules_8760!$F2858,Clg_StPt_Sch_EZ!$C$30:$I$30,0)),"F","C")</f>
        <v>28.333333333333332</v>
      </c>
      <c r="L2858" s="34">
        <f>CONVERT(INDEX(DHW_StPt_Sch_EZ!$C$4:$I$27,MATCH(Schedules_8760!$C2858,DHW_StPt_Sch_EZ!$B$4:$B$27,0),MATCH(Schedules_8760!$F2858,DHW_StPt_Sch_EZ!$C$3:$I$3,0)),"F","C")</f>
        <v>53.333333333333329</v>
      </c>
      <c r="M2858" s="34">
        <f>CONVERT(INDEX(DHW_StPt_Sch_EZ!$C$31:$I$54,MATCH(Schedules_8760!$C2858,DHW_StPt_Sch_EZ!$B$31:$B$54,0),MATCH(Schedules_8760!$F2858,DHW_StPt_Sch_EZ!$C$30:$I$30,0)),"F","C")</f>
        <v>53.333333333333329</v>
      </c>
      <c r="N2858" s="12"/>
      <c r="O2858" s="12"/>
      <c r="P2858" s="12"/>
    </row>
    <row r="2859" spans="1:16" x14ac:dyDescent="0.25">
      <c r="A2859" s="35">
        <v>2858</v>
      </c>
      <c r="B2859" s="89">
        <v>120.0416666666667</v>
      </c>
      <c r="C2859" s="35">
        <f t="shared" si="220"/>
        <v>2</v>
      </c>
      <c r="D2859" s="35">
        <f t="shared" si="223"/>
        <v>120</v>
      </c>
      <c r="E2859" s="35">
        <f t="shared" si="224"/>
        <v>1</v>
      </c>
      <c r="F2859" s="35" t="str">
        <f t="shared" si="221"/>
        <v>Sunday</v>
      </c>
      <c r="G2859" s="35">
        <f t="shared" si="222"/>
        <v>4</v>
      </c>
      <c r="H2859" s="34">
        <f>CONVERT(INDEX(Htg_StPt_Sch_EZ!$C$4:$I$27,MATCH(Schedules_8760!$C2859,Htg_StPt_Sch_EZ!$B$4:$B$27,0),MATCH(Schedules_8760!$F2859,Htg_StPt_Sch_EZ!$C$3:$I$3,0)),"F","C")</f>
        <v>20.555555555555554</v>
      </c>
      <c r="I2859" s="34">
        <f>CONVERT(INDEX(Htg_StPt_Sch_EZ!$C$31:$I$54,MATCH(Schedules_8760!$C2859,Htg_StPt_Sch_EZ!$B$31:$B$54,0),MATCH(Schedules_8760!$F2859,Htg_StPt_Sch_EZ!$C$30:$I$30,0)),"F","C")</f>
        <v>19.444444444444443</v>
      </c>
      <c r="J2859" s="34">
        <f>CONVERT(INDEX(Clg_StPt_Sch_EZ!$C$4:$I$27,MATCH(Schedules_8760!$C2859,Clg_StPt_Sch_EZ!$B$4:$B$27,0),MATCH(Schedules_8760!$F2859,Clg_StPt_Sch_EZ!$C$3:$I$3,0)),"F","C")</f>
        <v>25.555555555555554</v>
      </c>
      <c r="K2859" s="34">
        <f>CONVERT(INDEX(Clg_StPt_Sch_EZ!$C$31:$I$54,MATCH(Schedules_8760!$C2859,Clg_StPt_Sch_EZ!$B$31:$B$54,0),MATCH(Schedules_8760!$F2859,Clg_StPt_Sch_EZ!$C$30:$I$30,0)),"F","C")</f>
        <v>28.333333333333332</v>
      </c>
      <c r="L2859" s="34">
        <f>CONVERT(INDEX(DHW_StPt_Sch_EZ!$C$4:$I$27,MATCH(Schedules_8760!$C2859,DHW_StPt_Sch_EZ!$B$4:$B$27,0),MATCH(Schedules_8760!$F2859,DHW_StPt_Sch_EZ!$C$3:$I$3,0)),"F","C")</f>
        <v>53.333333333333329</v>
      </c>
      <c r="M2859" s="34">
        <f>CONVERT(INDEX(DHW_StPt_Sch_EZ!$C$31:$I$54,MATCH(Schedules_8760!$C2859,DHW_StPt_Sch_EZ!$B$31:$B$54,0),MATCH(Schedules_8760!$F2859,DHW_StPt_Sch_EZ!$C$30:$I$30,0)),"F","C")</f>
        <v>53.333333333333329</v>
      </c>
      <c r="N2859" s="12"/>
      <c r="O2859" s="12"/>
      <c r="P2859" s="12"/>
    </row>
    <row r="2860" spans="1:16" x14ac:dyDescent="0.25">
      <c r="A2860" s="35">
        <v>2859</v>
      </c>
      <c r="B2860" s="89">
        <v>120.0833333333333</v>
      </c>
      <c r="C2860" s="35">
        <f t="shared" si="220"/>
        <v>3</v>
      </c>
      <c r="D2860" s="35">
        <f t="shared" si="223"/>
        <v>120</v>
      </c>
      <c r="E2860" s="35">
        <f t="shared" si="224"/>
        <v>1</v>
      </c>
      <c r="F2860" s="35" t="str">
        <f t="shared" si="221"/>
        <v>Sunday</v>
      </c>
      <c r="G2860" s="35">
        <f t="shared" si="222"/>
        <v>4</v>
      </c>
      <c r="H2860" s="34">
        <f>CONVERT(INDEX(Htg_StPt_Sch_EZ!$C$4:$I$27,MATCH(Schedules_8760!$C2860,Htg_StPt_Sch_EZ!$B$4:$B$27,0),MATCH(Schedules_8760!$F2860,Htg_StPt_Sch_EZ!$C$3:$I$3,0)),"F","C")</f>
        <v>20.555555555555554</v>
      </c>
      <c r="I2860" s="34">
        <f>CONVERT(INDEX(Htg_StPt_Sch_EZ!$C$31:$I$54,MATCH(Schedules_8760!$C2860,Htg_StPt_Sch_EZ!$B$31:$B$54,0),MATCH(Schedules_8760!$F2860,Htg_StPt_Sch_EZ!$C$30:$I$30,0)),"F","C")</f>
        <v>19.444444444444443</v>
      </c>
      <c r="J2860" s="34">
        <f>CONVERT(INDEX(Clg_StPt_Sch_EZ!$C$4:$I$27,MATCH(Schedules_8760!$C2860,Clg_StPt_Sch_EZ!$B$4:$B$27,0),MATCH(Schedules_8760!$F2860,Clg_StPt_Sch_EZ!$C$3:$I$3,0)),"F","C")</f>
        <v>25.555555555555554</v>
      </c>
      <c r="K2860" s="34">
        <f>CONVERT(INDEX(Clg_StPt_Sch_EZ!$C$31:$I$54,MATCH(Schedules_8760!$C2860,Clg_StPt_Sch_EZ!$B$31:$B$54,0),MATCH(Schedules_8760!$F2860,Clg_StPt_Sch_EZ!$C$30:$I$30,0)),"F","C")</f>
        <v>28.333333333333332</v>
      </c>
      <c r="L2860" s="34">
        <f>CONVERT(INDEX(DHW_StPt_Sch_EZ!$C$4:$I$27,MATCH(Schedules_8760!$C2860,DHW_StPt_Sch_EZ!$B$4:$B$27,0),MATCH(Schedules_8760!$F2860,DHW_StPt_Sch_EZ!$C$3:$I$3,0)),"F","C")</f>
        <v>53.333333333333329</v>
      </c>
      <c r="M2860" s="34">
        <f>CONVERT(INDEX(DHW_StPt_Sch_EZ!$C$31:$I$54,MATCH(Schedules_8760!$C2860,DHW_StPt_Sch_EZ!$B$31:$B$54,0),MATCH(Schedules_8760!$F2860,DHW_StPt_Sch_EZ!$C$30:$I$30,0)),"F","C")</f>
        <v>53.333333333333329</v>
      </c>
      <c r="N2860" s="12"/>
      <c r="O2860" s="12"/>
      <c r="P2860" s="12"/>
    </row>
    <row r="2861" spans="1:16" x14ac:dyDescent="0.25">
      <c r="A2861" s="35">
        <v>2860</v>
      </c>
      <c r="B2861" s="89">
        <v>120.125</v>
      </c>
      <c r="C2861" s="35">
        <f t="shared" si="220"/>
        <v>4</v>
      </c>
      <c r="D2861" s="35">
        <f t="shared" si="223"/>
        <v>120</v>
      </c>
      <c r="E2861" s="35">
        <f t="shared" si="224"/>
        <v>1</v>
      </c>
      <c r="F2861" s="35" t="str">
        <f t="shared" si="221"/>
        <v>Sunday</v>
      </c>
      <c r="G2861" s="35">
        <f t="shared" si="222"/>
        <v>4</v>
      </c>
      <c r="H2861" s="34">
        <f>CONVERT(INDEX(Htg_StPt_Sch_EZ!$C$4:$I$27,MATCH(Schedules_8760!$C2861,Htg_StPt_Sch_EZ!$B$4:$B$27,0),MATCH(Schedules_8760!$F2861,Htg_StPt_Sch_EZ!$C$3:$I$3,0)),"F","C")</f>
        <v>20.555555555555554</v>
      </c>
      <c r="I2861" s="34">
        <f>CONVERT(INDEX(Htg_StPt_Sch_EZ!$C$31:$I$54,MATCH(Schedules_8760!$C2861,Htg_StPt_Sch_EZ!$B$31:$B$54,0),MATCH(Schedules_8760!$F2861,Htg_StPt_Sch_EZ!$C$30:$I$30,0)),"F","C")</f>
        <v>19.444444444444443</v>
      </c>
      <c r="J2861" s="34">
        <f>CONVERT(INDEX(Clg_StPt_Sch_EZ!$C$4:$I$27,MATCH(Schedules_8760!$C2861,Clg_StPt_Sch_EZ!$B$4:$B$27,0),MATCH(Schedules_8760!$F2861,Clg_StPt_Sch_EZ!$C$3:$I$3,0)),"F","C")</f>
        <v>25.555555555555554</v>
      </c>
      <c r="K2861" s="34">
        <f>CONVERT(INDEX(Clg_StPt_Sch_EZ!$C$31:$I$54,MATCH(Schedules_8760!$C2861,Clg_StPt_Sch_EZ!$B$31:$B$54,0),MATCH(Schedules_8760!$F2861,Clg_StPt_Sch_EZ!$C$30:$I$30,0)),"F","C")</f>
        <v>28.333333333333332</v>
      </c>
      <c r="L2861" s="34">
        <f>CONVERT(INDEX(DHW_StPt_Sch_EZ!$C$4:$I$27,MATCH(Schedules_8760!$C2861,DHW_StPt_Sch_EZ!$B$4:$B$27,0),MATCH(Schedules_8760!$F2861,DHW_StPt_Sch_EZ!$C$3:$I$3,0)),"F","C")</f>
        <v>53.333333333333329</v>
      </c>
      <c r="M2861" s="34">
        <f>CONVERT(INDEX(DHW_StPt_Sch_EZ!$C$31:$I$54,MATCH(Schedules_8760!$C2861,DHW_StPt_Sch_EZ!$B$31:$B$54,0),MATCH(Schedules_8760!$F2861,DHW_StPt_Sch_EZ!$C$30:$I$30,0)),"F","C")</f>
        <v>53.333333333333329</v>
      </c>
      <c r="N2861" s="12"/>
      <c r="O2861" s="12"/>
      <c r="P2861" s="12"/>
    </row>
    <row r="2862" spans="1:16" x14ac:dyDescent="0.25">
      <c r="A2862" s="35">
        <v>2861</v>
      </c>
      <c r="B2862" s="89">
        <v>120.1666666666667</v>
      </c>
      <c r="C2862" s="35">
        <f t="shared" si="220"/>
        <v>5</v>
      </c>
      <c r="D2862" s="35">
        <f t="shared" si="223"/>
        <v>120</v>
      </c>
      <c r="E2862" s="35">
        <f t="shared" si="224"/>
        <v>1</v>
      </c>
      <c r="F2862" s="35" t="str">
        <f t="shared" si="221"/>
        <v>Sunday</v>
      </c>
      <c r="G2862" s="35">
        <f t="shared" si="222"/>
        <v>4</v>
      </c>
      <c r="H2862" s="34">
        <f>CONVERT(INDEX(Htg_StPt_Sch_EZ!$C$4:$I$27,MATCH(Schedules_8760!$C2862,Htg_StPt_Sch_EZ!$B$4:$B$27,0),MATCH(Schedules_8760!$F2862,Htg_StPt_Sch_EZ!$C$3:$I$3,0)),"F","C")</f>
        <v>20.555555555555554</v>
      </c>
      <c r="I2862" s="34">
        <f>CONVERT(INDEX(Htg_StPt_Sch_EZ!$C$31:$I$54,MATCH(Schedules_8760!$C2862,Htg_StPt_Sch_EZ!$B$31:$B$54,0),MATCH(Schedules_8760!$F2862,Htg_StPt_Sch_EZ!$C$30:$I$30,0)),"F","C")</f>
        <v>19.444444444444443</v>
      </c>
      <c r="J2862" s="34">
        <f>CONVERT(INDEX(Clg_StPt_Sch_EZ!$C$4:$I$27,MATCH(Schedules_8760!$C2862,Clg_StPt_Sch_EZ!$B$4:$B$27,0),MATCH(Schedules_8760!$F2862,Clg_StPt_Sch_EZ!$C$3:$I$3,0)),"F","C")</f>
        <v>25.555555555555554</v>
      </c>
      <c r="K2862" s="34">
        <f>CONVERT(INDEX(Clg_StPt_Sch_EZ!$C$31:$I$54,MATCH(Schedules_8760!$C2862,Clg_StPt_Sch_EZ!$B$31:$B$54,0),MATCH(Schedules_8760!$F2862,Clg_StPt_Sch_EZ!$C$30:$I$30,0)),"F","C")</f>
        <v>28.333333333333332</v>
      </c>
      <c r="L2862" s="34">
        <f>CONVERT(INDEX(DHW_StPt_Sch_EZ!$C$4:$I$27,MATCH(Schedules_8760!$C2862,DHW_StPt_Sch_EZ!$B$4:$B$27,0),MATCH(Schedules_8760!$F2862,DHW_StPt_Sch_EZ!$C$3:$I$3,0)),"F","C")</f>
        <v>53.333333333333329</v>
      </c>
      <c r="M2862" s="34">
        <f>CONVERT(INDEX(DHW_StPt_Sch_EZ!$C$31:$I$54,MATCH(Schedules_8760!$C2862,DHW_StPt_Sch_EZ!$B$31:$B$54,0),MATCH(Schedules_8760!$F2862,DHW_StPt_Sch_EZ!$C$30:$I$30,0)),"F","C")</f>
        <v>53.333333333333329</v>
      </c>
      <c r="N2862" s="12"/>
      <c r="O2862" s="12"/>
      <c r="P2862" s="12"/>
    </row>
    <row r="2863" spans="1:16" x14ac:dyDescent="0.25">
      <c r="A2863" s="35">
        <v>2862</v>
      </c>
      <c r="B2863" s="89">
        <v>120.2083333333333</v>
      </c>
      <c r="C2863" s="35">
        <f t="shared" si="220"/>
        <v>6</v>
      </c>
      <c r="D2863" s="35">
        <f t="shared" si="223"/>
        <v>120</v>
      </c>
      <c r="E2863" s="35">
        <f t="shared" si="224"/>
        <v>1</v>
      </c>
      <c r="F2863" s="35" t="str">
        <f t="shared" si="221"/>
        <v>Sunday</v>
      </c>
      <c r="G2863" s="35">
        <f t="shared" si="222"/>
        <v>4</v>
      </c>
      <c r="H2863" s="34">
        <f>CONVERT(INDEX(Htg_StPt_Sch_EZ!$C$4:$I$27,MATCH(Schedules_8760!$C2863,Htg_StPt_Sch_EZ!$B$4:$B$27,0),MATCH(Schedules_8760!$F2863,Htg_StPt_Sch_EZ!$C$3:$I$3,0)),"F","C")</f>
        <v>20.555555555555554</v>
      </c>
      <c r="I2863" s="34">
        <f>CONVERT(INDEX(Htg_StPt_Sch_EZ!$C$31:$I$54,MATCH(Schedules_8760!$C2863,Htg_StPt_Sch_EZ!$B$31:$B$54,0),MATCH(Schedules_8760!$F2863,Htg_StPt_Sch_EZ!$C$30:$I$30,0)),"F","C")</f>
        <v>19.444444444444443</v>
      </c>
      <c r="J2863" s="34">
        <f>CONVERT(INDEX(Clg_StPt_Sch_EZ!$C$4:$I$27,MATCH(Schedules_8760!$C2863,Clg_StPt_Sch_EZ!$B$4:$B$27,0),MATCH(Schedules_8760!$F2863,Clg_StPt_Sch_EZ!$C$3:$I$3,0)),"F","C")</f>
        <v>25.555555555555554</v>
      </c>
      <c r="K2863" s="34">
        <f>CONVERT(INDEX(Clg_StPt_Sch_EZ!$C$31:$I$54,MATCH(Schedules_8760!$C2863,Clg_StPt_Sch_EZ!$B$31:$B$54,0),MATCH(Schedules_8760!$F2863,Clg_StPt_Sch_EZ!$C$30:$I$30,0)),"F","C")</f>
        <v>28.333333333333332</v>
      </c>
      <c r="L2863" s="34">
        <f>CONVERT(INDEX(DHW_StPt_Sch_EZ!$C$4:$I$27,MATCH(Schedules_8760!$C2863,DHW_StPt_Sch_EZ!$B$4:$B$27,0),MATCH(Schedules_8760!$F2863,DHW_StPt_Sch_EZ!$C$3:$I$3,0)),"F","C")</f>
        <v>53.333333333333329</v>
      </c>
      <c r="M2863" s="34">
        <f>CONVERT(INDEX(DHW_StPt_Sch_EZ!$C$31:$I$54,MATCH(Schedules_8760!$C2863,DHW_StPt_Sch_EZ!$B$31:$B$54,0),MATCH(Schedules_8760!$F2863,DHW_StPt_Sch_EZ!$C$30:$I$30,0)),"F","C")</f>
        <v>53.333333333333329</v>
      </c>
      <c r="N2863" s="12"/>
      <c r="O2863" s="12"/>
      <c r="P2863" s="12"/>
    </row>
    <row r="2864" spans="1:16" x14ac:dyDescent="0.25">
      <c r="A2864" s="35">
        <v>2863</v>
      </c>
      <c r="B2864" s="89">
        <v>120.25</v>
      </c>
      <c r="C2864" s="35">
        <f t="shared" si="220"/>
        <v>7</v>
      </c>
      <c r="D2864" s="35">
        <f t="shared" si="223"/>
        <v>120</v>
      </c>
      <c r="E2864" s="35">
        <f t="shared" si="224"/>
        <v>1</v>
      </c>
      <c r="F2864" s="35" t="str">
        <f t="shared" si="221"/>
        <v>Sunday</v>
      </c>
      <c r="G2864" s="35">
        <f t="shared" si="222"/>
        <v>4</v>
      </c>
      <c r="H2864" s="34">
        <f>CONVERT(INDEX(Htg_StPt_Sch_EZ!$C$4:$I$27,MATCH(Schedules_8760!$C2864,Htg_StPt_Sch_EZ!$B$4:$B$27,0),MATCH(Schedules_8760!$F2864,Htg_StPt_Sch_EZ!$C$3:$I$3,0)),"F","C")</f>
        <v>20.555555555555554</v>
      </c>
      <c r="I2864" s="34">
        <f>CONVERT(INDEX(Htg_StPt_Sch_EZ!$C$31:$I$54,MATCH(Schedules_8760!$C2864,Htg_StPt_Sch_EZ!$B$31:$B$54,0),MATCH(Schedules_8760!$F2864,Htg_StPt_Sch_EZ!$C$30:$I$30,0)),"F","C")</f>
        <v>19.444444444444443</v>
      </c>
      <c r="J2864" s="34">
        <f>CONVERT(INDEX(Clg_StPt_Sch_EZ!$C$4:$I$27,MATCH(Schedules_8760!$C2864,Clg_StPt_Sch_EZ!$B$4:$B$27,0),MATCH(Schedules_8760!$F2864,Clg_StPt_Sch_EZ!$C$3:$I$3,0)),"F","C")</f>
        <v>25.555555555555554</v>
      </c>
      <c r="K2864" s="34">
        <f>CONVERT(INDEX(Clg_StPt_Sch_EZ!$C$31:$I$54,MATCH(Schedules_8760!$C2864,Clg_StPt_Sch_EZ!$B$31:$B$54,0),MATCH(Schedules_8760!$F2864,Clg_StPt_Sch_EZ!$C$30:$I$30,0)),"F","C")</f>
        <v>28.333333333333332</v>
      </c>
      <c r="L2864" s="34">
        <f>CONVERT(INDEX(DHW_StPt_Sch_EZ!$C$4:$I$27,MATCH(Schedules_8760!$C2864,DHW_StPt_Sch_EZ!$B$4:$B$27,0),MATCH(Schedules_8760!$F2864,DHW_StPt_Sch_EZ!$C$3:$I$3,0)),"F","C")</f>
        <v>53.333333333333329</v>
      </c>
      <c r="M2864" s="34">
        <f>CONVERT(INDEX(DHW_StPt_Sch_EZ!$C$31:$I$54,MATCH(Schedules_8760!$C2864,DHW_StPt_Sch_EZ!$B$31:$B$54,0),MATCH(Schedules_8760!$F2864,DHW_StPt_Sch_EZ!$C$30:$I$30,0)),"F","C")</f>
        <v>53.333333333333329</v>
      </c>
      <c r="N2864" s="12"/>
      <c r="O2864" s="12"/>
      <c r="P2864" s="12"/>
    </row>
    <row r="2865" spans="1:16" x14ac:dyDescent="0.25">
      <c r="A2865" s="35">
        <v>2864</v>
      </c>
      <c r="B2865" s="89">
        <v>120.2916666666667</v>
      </c>
      <c r="C2865" s="35">
        <f t="shared" si="220"/>
        <v>8</v>
      </c>
      <c r="D2865" s="35">
        <f t="shared" si="223"/>
        <v>120</v>
      </c>
      <c r="E2865" s="35">
        <f t="shared" si="224"/>
        <v>1</v>
      </c>
      <c r="F2865" s="35" t="str">
        <f t="shared" si="221"/>
        <v>Sunday</v>
      </c>
      <c r="G2865" s="35">
        <f t="shared" si="222"/>
        <v>4</v>
      </c>
      <c r="H2865" s="34">
        <f>CONVERT(INDEX(Htg_StPt_Sch_EZ!$C$4:$I$27,MATCH(Schedules_8760!$C2865,Htg_StPt_Sch_EZ!$B$4:$B$27,0),MATCH(Schedules_8760!$F2865,Htg_StPt_Sch_EZ!$C$3:$I$3,0)),"F","C")</f>
        <v>20.555555555555554</v>
      </c>
      <c r="I2865" s="34">
        <f>CONVERT(INDEX(Htg_StPt_Sch_EZ!$C$31:$I$54,MATCH(Schedules_8760!$C2865,Htg_StPt_Sch_EZ!$B$31:$B$54,0),MATCH(Schedules_8760!$F2865,Htg_StPt_Sch_EZ!$C$30:$I$30,0)),"F","C")</f>
        <v>19.444444444444443</v>
      </c>
      <c r="J2865" s="34">
        <f>CONVERT(INDEX(Clg_StPt_Sch_EZ!$C$4:$I$27,MATCH(Schedules_8760!$C2865,Clg_StPt_Sch_EZ!$B$4:$B$27,0),MATCH(Schedules_8760!$F2865,Clg_StPt_Sch_EZ!$C$3:$I$3,0)),"F","C")</f>
        <v>25.555555555555554</v>
      </c>
      <c r="K2865" s="34">
        <f>CONVERT(INDEX(Clg_StPt_Sch_EZ!$C$31:$I$54,MATCH(Schedules_8760!$C2865,Clg_StPt_Sch_EZ!$B$31:$B$54,0),MATCH(Schedules_8760!$F2865,Clg_StPt_Sch_EZ!$C$30:$I$30,0)),"F","C")</f>
        <v>25</v>
      </c>
      <c r="L2865" s="34">
        <f>CONVERT(INDEX(DHW_StPt_Sch_EZ!$C$4:$I$27,MATCH(Schedules_8760!$C2865,DHW_StPt_Sch_EZ!$B$4:$B$27,0),MATCH(Schedules_8760!$F2865,DHW_StPt_Sch_EZ!$C$3:$I$3,0)),"F","C")</f>
        <v>53.333333333333329</v>
      </c>
      <c r="M2865" s="34">
        <f>CONVERT(INDEX(DHW_StPt_Sch_EZ!$C$31:$I$54,MATCH(Schedules_8760!$C2865,DHW_StPt_Sch_EZ!$B$31:$B$54,0),MATCH(Schedules_8760!$F2865,DHW_StPt_Sch_EZ!$C$30:$I$30,0)),"F","C")</f>
        <v>53.333333333333329</v>
      </c>
      <c r="N2865" s="12"/>
      <c r="O2865" s="12"/>
      <c r="P2865" s="12"/>
    </row>
    <row r="2866" spans="1:16" x14ac:dyDescent="0.25">
      <c r="A2866" s="35">
        <v>2865</v>
      </c>
      <c r="B2866" s="89">
        <v>120.3333333333333</v>
      </c>
      <c r="C2866" s="35">
        <f t="shared" si="220"/>
        <v>9</v>
      </c>
      <c r="D2866" s="35">
        <f t="shared" si="223"/>
        <v>120</v>
      </c>
      <c r="E2866" s="35">
        <f t="shared" si="224"/>
        <v>1</v>
      </c>
      <c r="F2866" s="35" t="str">
        <f t="shared" si="221"/>
        <v>Sunday</v>
      </c>
      <c r="G2866" s="35">
        <f t="shared" si="222"/>
        <v>4</v>
      </c>
      <c r="H2866" s="34">
        <f>CONVERT(INDEX(Htg_StPt_Sch_EZ!$C$4:$I$27,MATCH(Schedules_8760!$C2866,Htg_StPt_Sch_EZ!$B$4:$B$27,0),MATCH(Schedules_8760!$F2866,Htg_StPt_Sch_EZ!$C$3:$I$3,0)),"F","C")</f>
        <v>20.555555555555554</v>
      </c>
      <c r="I2866" s="34">
        <f>CONVERT(INDEX(Htg_StPt_Sch_EZ!$C$31:$I$54,MATCH(Schedules_8760!$C2866,Htg_StPt_Sch_EZ!$B$31:$B$54,0),MATCH(Schedules_8760!$F2866,Htg_StPt_Sch_EZ!$C$30:$I$30,0)),"F","C")</f>
        <v>19.444444444444443</v>
      </c>
      <c r="J2866" s="34">
        <f>CONVERT(INDEX(Clg_StPt_Sch_EZ!$C$4:$I$27,MATCH(Schedules_8760!$C2866,Clg_StPt_Sch_EZ!$B$4:$B$27,0),MATCH(Schedules_8760!$F2866,Clg_StPt_Sch_EZ!$C$3:$I$3,0)),"F","C")</f>
        <v>25.555555555555554</v>
      </c>
      <c r="K2866" s="34">
        <f>CONVERT(INDEX(Clg_StPt_Sch_EZ!$C$31:$I$54,MATCH(Schedules_8760!$C2866,Clg_StPt_Sch_EZ!$B$31:$B$54,0),MATCH(Schedules_8760!$F2866,Clg_StPt_Sch_EZ!$C$30:$I$30,0)),"F","C")</f>
        <v>25</v>
      </c>
      <c r="L2866" s="34">
        <f>CONVERT(INDEX(DHW_StPt_Sch_EZ!$C$4:$I$27,MATCH(Schedules_8760!$C2866,DHW_StPt_Sch_EZ!$B$4:$B$27,0),MATCH(Schedules_8760!$F2866,DHW_StPt_Sch_EZ!$C$3:$I$3,0)),"F","C")</f>
        <v>53.333333333333329</v>
      </c>
      <c r="M2866" s="34">
        <f>CONVERT(INDEX(DHW_StPt_Sch_EZ!$C$31:$I$54,MATCH(Schedules_8760!$C2866,DHW_StPt_Sch_EZ!$B$31:$B$54,0),MATCH(Schedules_8760!$F2866,DHW_StPt_Sch_EZ!$C$30:$I$30,0)),"F","C")</f>
        <v>53.333333333333329</v>
      </c>
      <c r="N2866" s="12"/>
      <c r="O2866" s="12"/>
      <c r="P2866" s="12"/>
    </row>
    <row r="2867" spans="1:16" x14ac:dyDescent="0.25">
      <c r="A2867" s="35">
        <v>2866</v>
      </c>
      <c r="B2867" s="89">
        <v>120.375</v>
      </c>
      <c r="C2867" s="35">
        <f t="shared" si="220"/>
        <v>10</v>
      </c>
      <c r="D2867" s="35">
        <f t="shared" si="223"/>
        <v>120</v>
      </c>
      <c r="E2867" s="35">
        <f t="shared" si="224"/>
        <v>1</v>
      </c>
      <c r="F2867" s="35" t="str">
        <f t="shared" si="221"/>
        <v>Sunday</v>
      </c>
      <c r="G2867" s="35">
        <f t="shared" si="222"/>
        <v>4</v>
      </c>
      <c r="H2867" s="34">
        <f>CONVERT(INDEX(Htg_StPt_Sch_EZ!$C$4:$I$27,MATCH(Schedules_8760!$C2867,Htg_StPt_Sch_EZ!$B$4:$B$27,0),MATCH(Schedules_8760!$F2867,Htg_StPt_Sch_EZ!$C$3:$I$3,0)),"F","C")</f>
        <v>20.555555555555554</v>
      </c>
      <c r="I2867" s="34">
        <f>CONVERT(INDEX(Htg_StPt_Sch_EZ!$C$31:$I$54,MATCH(Schedules_8760!$C2867,Htg_StPt_Sch_EZ!$B$31:$B$54,0),MATCH(Schedules_8760!$F2867,Htg_StPt_Sch_EZ!$C$30:$I$30,0)),"F","C")</f>
        <v>19.444444444444443</v>
      </c>
      <c r="J2867" s="34">
        <f>CONVERT(INDEX(Clg_StPt_Sch_EZ!$C$4:$I$27,MATCH(Schedules_8760!$C2867,Clg_StPt_Sch_EZ!$B$4:$B$27,0),MATCH(Schedules_8760!$F2867,Clg_StPt_Sch_EZ!$C$3:$I$3,0)),"F","C")</f>
        <v>25.555555555555554</v>
      </c>
      <c r="K2867" s="34">
        <f>CONVERT(INDEX(Clg_StPt_Sch_EZ!$C$31:$I$54,MATCH(Schedules_8760!$C2867,Clg_StPt_Sch_EZ!$B$31:$B$54,0),MATCH(Schedules_8760!$F2867,Clg_StPt_Sch_EZ!$C$30:$I$30,0)),"F","C")</f>
        <v>25</v>
      </c>
      <c r="L2867" s="34">
        <f>CONVERT(INDEX(DHW_StPt_Sch_EZ!$C$4:$I$27,MATCH(Schedules_8760!$C2867,DHW_StPt_Sch_EZ!$B$4:$B$27,0),MATCH(Schedules_8760!$F2867,DHW_StPt_Sch_EZ!$C$3:$I$3,0)),"F","C")</f>
        <v>53.333333333333329</v>
      </c>
      <c r="M2867" s="34">
        <f>CONVERT(INDEX(DHW_StPt_Sch_EZ!$C$31:$I$54,MATCH(Schedules_8760!$C2867,DHW_StPt_Sch_EZ!$B$31:$B$54,0),MATCH(Schedules_8760!$F2867,DHW_StPt_Sch_EZ!$C$30:$I$30,0)),"F","C")</f>
        <v>53.333333333333329</v>
      </c>
      <c r="N2867" s="12"/>
      <c r="O2867" s="12"/>
      <c r="P2867" s="12"/>
    </row>
    <row r="2868" spans="1:16" x14ac:dyDescent="0.25">
      <c r="A2868" s="35">
        <v>2867</v>
      </c>
      <c r="B2868" s="89">
        <v>120.4166666666667</v>
      </c>
      <c r="C2868" s="35">
        <f t="shared" si="220"/>
        <v>11</v>
      </c>
      <c r="D2868" s="35">
        <f t="shared" si="223"/>
        <v>120</v>
      </c>
      <c r="E2868" s="35">
        <f t="shared" si="224"/>
        <v>1</v>
      </c>
      <c r="F2868" s="35" t="str">
        <f t="shared" si="221"/>
        <v>Sunday</v>
      </c>
      <c r="G2868" s="35">
        <f t="shared" si="222"/>
        <v>4</v>
      </c>
      <c r="H2868" s="34">
        <f>CONVERT(INDEX(Htg_StPt_Sch_EZ!$C$4:$I$27,MATCH(Schedules_8760!$C2868,Htg_StPt_Sch_EZ!$B$4:$B$27,0),MATCH(Schedules_8760!$F2868,Htg_StPt_Sch_EZ!$C$3:$I$3,0)),"F","C")</f>
        <v>20.555555555555554</v>
      </c>
      <c r="I2868" s="34">
        <f>CONVERT(INDEX(Htg_StPt_Sch_EZ!$C$31:$I$54,MATCH(Schedules_8760!$C2868,Htg_StPt_Sch_EZ!$B$31:$B$54,0),MATCH(Schedules_8760!$F2868,Htg_StPt_Sch_EZ!$C$30:$I$30,0)),"F","C")</f>
        <v>19.444444444444443</v>
      </c>
      <c r="J2868" s="34">
        <f>CONVERT(INDEX(Clg_StPt_Sch_EZ!$C$4:$I$27,MATCH(Schedules_8760!$C2868,Clg_StPt_Sch_EZ!$B$4:$B$27,0),MATCH(Schedules_8760!$F2868,Clg_StPt_Sch_EZ!$C$3:$I$3,0)),"F","C")</f>
        <v>25.555555555555554</v>
      </c>
      <c r="K2868" s="34">
        <f>CONVERT(INDEX(Clg_StPt_Sch_EZ!$C$31:$I$54,MATCH(Schedules_8760!$C2868,Clg_StPt_Sch_EZ!$B$31:$B$54,0),MATCH(Schedules_8760!$F2868,Clg_StPt_Sch_EZ!$C$30:$I$30,0)),"F","C")</f>
        <v>25</v>
      </c>
      <c r="L2868" s="34">
        <f>CONVERT(INDEX(DHW_StPt_Sch_EZ!$C$4:$I$27,MATCH(Schedules_8760!$C2868,DHW_StPt_Sch_EZ!$B$4:$B$27,0),MATCH(Schedules_8760!$F2868,DHW_StPt_Sch_EZ!$C$3:$I$3,0)),"F","C")</f>
        <v>53.333333333333329</v>
      </c>
      <c r="M2868" s="34">
        <f>CONVERT(INDEX(DHW_StPt_Sch_EZ!$C$31:$I$54,MATCH(Schedules_8760!$C2868,DHW_StPt_Sch_EZ!$B$31:$B$54,0),MATCH(Schedules_8760!$F2868,DHW_StPt_Sch_EZ!$C$30:$I$30,0)),"F","C")</f>
        <v>53.333333333333329</v>
      </c>
      <c r="N2868" s="12"/>
      <c r="O2868" s="12"/>
      <c r="P2868" s="12"/>
    </row>
    <row r="2869" spans="1:16" x14ac:dyDescent="0.25">
      <c r="A2869" s="35">
        <v>2868</v>
      </c>
      <c r="B2869" s="89">
        <v>120.4583333333333</v>
      </c>
      <c r="C2869" s="35">
        <f t="shared" si="220"/>
        <v>12</v>
      </c>
      <c r="D2869" s="35">
        <f t="shared" si="223"/>
        <v>120</v>
      </c>
      <c r="E2869" s="35">
        <f t="shared" si="224"/>
        <v>1</v>
      </c>
      <c r="F2869" s="35" t="str">
        <f t="shared" si="221"/>
        <v>Sunday</v>
      </c>
      <c r="G2869" s="35">
        <f t="shared" si="222"/>
        <v>4</v>
      </c>
      <c r="H2869" s="34">
        <f>CONVERT(INDEX(Htg_StPt_Sch_EZ!$C$4:$I$27,MATCH(Schedules_8760!$C2869,Htg_StPt_Sch_EZ!$B$4:$B$27,0),MATCH(Schedules_8760!$F2869,Htg_StPt_Sch_EZ!$C$3:$I$3,0)),"F","C")</f>
        <v>20.555555555555554</v>
      </c>
      <c r="I2869" s="34">
        <f>CONVERT(INDEX(Htg_StPt_Sch_EZ!$C$31:$I$54,MATCH(Schedules_8760!$C2869,Htg_StPt_Sch_EZ!$B$31:$B$54,0),MATCH(Schedules_8760!$F2869,Htg_StPt_Sch_EZ!$C$30:$I$30,0)),"F","C")</f>
        <v>19.444444444444443</v>
      </c>
      <c r="J2869" s="34">
        <f>CONVERT(INDEX(Clg_StPt_Sch_EZ!$C$4:$I$27,MATCH(Schedules_8760!$C2869,Clg_StPt_Sch_EZ!$B$4:$B$27,0),MATCH(Schedules_8760!$F2869,Clg_StPt_Sch_EZ!$C$3:$I$3,0)),"F","C")</f>
        <v>25.555555555555554</v>
      </c>
      <c r="K2869" s="34">
        <f>CONVERT(INDEX(Clg_StPt_Sch_EZ!$C$31:$I$54,MATCH(Schedules_8760!$C2869,Clg_StPt_Sch_EZ!$B$31:$B$54,0),MATCH(Schedules_8760!$F2869,Clg_StPt_Sch_EZ!$C$30:$I$30,0)),"F","C")</f>
        <v>25</v>
      </c>
      <c r="L2869" s="34">
        <f>CONVERT(INDEX(DHW_StPt_Sch_EZ!$C$4:$I$27,MATCH(Schedules_8760!$C2869,DHW_StPt_Sch_EZ!$B$4:$B$27,0),MATCH(Schedules_8760!$F2869,DHW_StPt_Sch_EZ!$C$3:$I$3,0)),"F","C")</f>
        <v>53.333333333333329</v>
      </c>
      <c r="M2869" s="34">
        <f>CONVERT(INDEX(DHW_StPt_Sch_EZ!$C$31:$I$54,MATCH(Schedules_8760!$C2869,DHW_StPt_Sch_EZ!$B$31:$B$54,0),MATCH(Schedules_8760!$F2869,DHW_StPt_Sch_EZ!$C$30:$I$30,0)),"F","C")</f>
        <v>53.333333333333329</v>
      </c>
      <c r="N2869" s="12"/>
      <c r="O2869" s="12"/>
      <c r="P2869" s="12"/>
    </row>
    <row r="2870" spans="1:16" x14ac:dyDescent="0.25">
      <c r="A2870" s="35">
        <v>2869</v>
      </c>
      <c r="B2870" s="89">
        <v>120.5</v>
      </c>
      <c r="C2870" s="35">
        <f t="shared" si="220"/>
        <v>13</v>
      </c>
      <c r="D2870" s="35">
        <f t="shared" si="223"/>
        <v>120</v>
      </c>
      <c r="E2870" s="35">
        <f t="shared" si="224"/>
        <v>1</v>
      </c>
      <c r="F2870" s="35" t="str">
        <f t="shared" si="221"/>
        <v>Sunday</v>
      </c>
      <c r="G2870" s="35">
        <f t="shared" si="222"/>
        <v>4</v>
      </c>
      <c r="H2870" s="34">
        <f>CONVERT(INDEX(Htg_StPt_Sch_EZ!$C$4:$I$27,MATCH(Schedules_8760!$C2870,Htg_StPt_Sch_EZ!$B$4:$B$27,0),MATCH(Schedules_8760!$F2870,Htg_StPt_Sch_EZ!$C$3:$I$3,0)),"F","C")</f>
        <v>20.555555555555554</v>
      </c>
      <c r="I2870" s="34">
        <f>CONVERT(INDEX(Htg_StPt_Sch_EZ!$C$31:$I$54,MATCH(Schedules_8760!$C2870,Htg_StPt_Sch_EZ!$B$31:$B$54,0),MATCH(Schedules_8760!$F2870,Htg_StPt_Sch_EZ!$C$30:$I$30,0)),"F","C")</f>
        <v>19.444444444444443</v>
      </c>
      <c r="J2870" s="34">
        <f>CONVERT(INDEX(Clg_StPt_Sch_EZ!$C$4:$I$27,MATCH(Schedules_8760!$C2870,Clg_StPt_Sch_EZ!$B$4:$B$27,0),MATCH(Schedules_8760!$F2870,Clg_StPt_Sch_EZ!$C$3:$I$3,0)),"F","C")</f>
        <v>25.555555555555554</v>
      </c>
      <c r="K2870" s="34">
        <f>CONVERT(INDEX(Clg_StPt_Sch_EZ!$C$31:$I$54,MATCH(Schedules_8760!$C2870,Clg_StPt_Sch_EZ!$B$31:$B$54,0),MATCH(Schedules_8760!$F2870,Clg_StPt_Sch_EZ!$C$30:$I$30,0)),"F","C")</f>
        <v>25</v>
      </c>
      <c r="L2870" s="34">
        <f>CONVERT(INDEX(DHW_StPt_Sch_EZ!$C$4:$I$27,MATCH(Schedules_8760!$C2870,DHW_StPt_Sch_EZ!$B$4:$B$27,0),MATCH(Schedules_8760!$F2870,DHW_StPt_Sch_EZ!$C$3:$I$3,0)),"F","C")</f>
        <v>53.333333333333329</v>
      </c>
      <c r="M2870" s="34">
        <f>CONVERT(INDEX(DHW_StPt_Sch_EZ!$C$31:$I$54,MATCH(Schedules_8760!$C2870,DHW_StPt_Sch_EZ!$B$31:$B$54,0),MATCH(Schedules_8760!$F2870,DHW_StPt_Sch_EZ!$C$30:$I$30,0)),"F","C")</f>
        <v>53.333333333333329</v>
      </c>
      <c r="N2870" s="12"/>
      <c r="O2870" s="12"/>
      <c r="P2870" s="12"/>
    </row>
    <row r="2871" spans="1:16" x14ac:dyDescent="0.25">
      <c r="A2871" s="35">
        <v>2870</v>
      </c>
      <c r="B2871" s="89">
        <v>120.5416666666667</v>
      </c>
      <c r="C2871" s="35">
        <f t="shared" si="220"/>
        <v>14</v>
      </c>
      <c r="D2871" s="35">
        <f t="shared" si="223"/>
        <v>120</v>
      </c>
      <c r="E2871" s="35">
        <f t="shared" si="224"/>
        <v>1</v>
      </c>
      <c r="F2871" s="35" t="str">
        <f t="shared" si="221"/>
        <v>Sunday</v>
      </c>
      <c r="G2871" s="35">
        <f t="shared" si="222"/>
        <v>4</v>
      </c>
      <c r="H2871" s="34">
        <f>CONVERT(INDEX(Htg_StPt_Sch_EZ!$C$4:$I$27,MATCH(Schedules_8760!$C2871,Htg_StPt_Sch_EZ!$B$4:$B$27,0),MATCH(Schedules_8760!$F2871,Htg_StPt_Sch_EZ!$C$3:$I$3,0)),"F","C")</f>
        <v>20.555555555555554</v>
      </c>
      <c r="I2871" s="34">
        <f>CONVERT(INDEX(Htg_StPt_Sch_EZ!$C$31:$I$54,MATCH(Schedules_8760!$C2871,Htg_StPt_Sch_EZ!$B$31:$B$54,0),MATCH(Schedules_8760!$F2871,Htg_StPt_Sch_EZ!$C$30:$I$30,0)),"F","C")</f>
        <v>19.444444444444443</v>
      </c>
      <c r="J2871" s="34">
        <f>CONVERT(INDEX(Clg_StPt_Sch_EZ!$C$4:$I$27,MATCH(Schedules_8760!$C2871,Clg_StPt_Sch_EZ!$B$4:$B$27,0),MATCH(Schedules_8760!$F2871,Clg_StPt_Sch_EZ!$C$3:$I$3,0)),"F","C")</f>
        <v>25.555555555555554</v>
      </c>
      <c r="K2871" s="34">
        <f>CONVERT(INDEX(Clg_StPt_Sch_EZ!$C$31:$I$54,MATCH(Schedules_8760!$C2871,Clg_StPt_Sch_EZ!$B$31:$B$54,0),MATCH(Schedules_8760!$F2871,Clg_StPt_Sch_EZ!$C$30:$I$30,0)),"F","C")</f>
        <v>25</v>
      </c>
      <c r="L2871" s="34">
        <f>CONVERT(INDEX(DHW_StPt_Sch_EZ!$C$4:$I$27,MATCH(Schedules_8760!$C2871,DHW_StPt_Sch_EZ!$B$4:$B$27,0),MATCH(Schedules_8760!$F2871,DHW_StPt_Sch_EZ!$C$3:$I$3,0)),"F","C")</f>
        <v>53.333333333333329</v>
      </c>
      <c r="M2871" s="34">
        <f>CONVERT(INDEX(DHW_StPt_Sch_EZ!$C$31:$I$54,MATCH(Schedules_8760!$C2871,DHW_StPt_Sch_EZ!$B$31:$B$54,0),MATCH(Schedules_8760!$F2871,DHW_StPt_Sch_EZ!$C$30:$I$30,0)),"F","C")</f>
        <v>53.333333333333329</v>
      </c>
      <c r="N2871" s="12"/>
      <c r="O2871" s="12"/>
      <c r="P2871" s="12"/>
    </row>
    <row r="2872" spans="1:16" x14ac:dyDescent="0.25">
      <c r="A2872" s="35">
        <v>2871</v>
      </c>
      <c r="B2872" s="89">
        <v>120.5833333333333</v>
      </c>
      <c r="C2872" s="35">
        <f t="shared" si="220"/>
        <v>15</v>
      </c>
      <c r="D2872" s="35">
        <f t="shared" si="223"/>
        <v>120</v>
      </c>
      <c r="E2872" s="35">
        <f t="shared" si="224"/>
        <v>1</v>
      </c>
      <c r="F2872" s="35" t="str">
        <f t="shared" si="221"/>
        <v>Sunday</v>
      </c>
      <c r="G2872" s="35">
        <f t="shared" si="222"/>
        <v>4</v>
      </c>
      <c r="H2872" s="34">
        <f>CONVERT(INDEX(Htg_StPt_Sch_EZ!$C$4:$I$27,MATCH(Schedules_8760!$C2872,Htg_StPt_Sch_EZ!$B$4:$B$27,0),MATCH(Schedules_8760!$F2872,Htg_StPt_Sch_EZ!$C$3:$I$3,0)),"F","C")</f>
        <v>20.555555555555554</v>
      </c>
      <c r="I2872" s="34">
        <f>CONVERT(INDEX(Htg_StPt_Sch_EZ!$C$31:$I$54,MATCH(Schedules_8760!$C2872,Htg_StPt_Sch_EZ!$B$31:$B$54,0),MATCH(Schedules_8760!$F2872,Htg_StPt_Sch_EZ!$C$30:$I$30,0)),"F","C")</f>
        <v>21.111111111111111</v>
      </c>
      <c r="J2872" s="34">
        <f>CONVERT(INDEX(Clg_StPt_Sch_EZ!$C$4:$I$27,MATCH(Schedules_8760!$C2872,Clg_StPt_Sch_EZ!$B$4:$B$27,0),MATCH(Schedules_8760!$F2872,Clg_StPt_Sch_EZ!$C$3:$I$3,0)),"F","C")</f>
        <v>25.555555555555554</v>
      </c>
      <c r="K2872" s="34">
        <f>CONVERT(INDEX(Clg_StPt_Sch_EZ!$C$31:$I$54,MATCH(Schedules_8760!$C2872,Clg_StPt_Sch_EZ!$B$31:$B$54,0),MATCH(Schedules_8760!$F2872,Clg_StPt_Sch_EZ!$C$30:$I$30,0)),"F","C")</f>
        <v>25</v>
      </c>
      <c r="L2872" s="34">
        <f>CONVERT(INDEX(DHW_StPt_Sch_EZ!$C$4:$I$27,MATCH(Schedules_8760!$C2872,DHW_StPt_Sch_EZ!$B$4:$B$27,0),MATCH(Schedules_8760!$F2872,DHW_StPt_Sch_EZ!$C$3:$I$3,0)),"F","C")</f>
        <v>53.333333333333329</v>
      </c>
      <c r="M2872" s="34">
        <f>CONVERT(INDEX(DHW_StPt_Sch_EZ!$C$31:$I$54,MATCH(Schedules_8760!$C2872,DHW_StPt_Sch_EZ!$B$31:$B$54,0),MATCH(Schedules_8760!$F2872,DHW_StPt_Sch_EZ!$C$30:$I$30,0)),"F","C")</f>
        <v>53.333333333333329</v>
      </c>
      <c r="N2872" s="12"/>
      <c r="O2872" s="12"/>
      <c r="P2872" s="12"/>
    </row>
    <row r="2873" spans="1:16" x14ac:dyDescent="0.25">
      <c r="A2873" s="35">
        <v>2872</v>
      </c>
      <c r="B2873" s="89">
        <v>120.625</v>
      </c>
      <c r="C2873" s="35">
        <f t="shared" si="220"/>
        <v>16</v>
      </c>
      <c r="D2873" s="35">
        <f t="shared" si="223"/>
        <v>120</v>
      </c>
      <c r="E2873" s="35">
        <f t="shared" si="224"/>
        <v>1</v>
      </c>
      <c r="F2873" s="35" t="str">
        <f t="shared" si="221"/>
        <v>Sunday</v>
      </c>
      <c r="G2873" s="35">
        <f t="shared" si="222"/>
        <v>4</v>
      </c>
      <c r="H2873" s="34">
        <f>CONVERT(INDEX(Htg_StPt_Sch_EZ!$C$4:$I$27,MATCH(Schedules_8760!$C2873,Htg_StPt_Sch_EZ!$B$4:$B$27,0),MATCH(Schedules_8760!$F2873,Htg_StPt_Sch_EZ!$C$3:$I$3,0)),"F","C")</f>
        <v>20.555555555555554</v>
      </c>
      <c r="I2873" s="34">
        <f>CONVERT(INDEX(Htg_StPt_Sch_EZ!$C$31:$I$54,MATCH(Schedules_8760!$C2873,Htg_StPt_Sch_EZ!$B$31:$B$54,0),MATCH(Schedules_8760!$F2873,Htg_StPt_Sch_EZ!$C$30:$I$30,0)),"F","C")</f>
        <v>21.111111111111111</v>
      </c>
      <c r="J2873" s="34">
        <f>CONVERT(INDEX(Clg_StPt_Sch_EZ!$C$4:$I$27,MATCH(Schedules_8760!$C2873,Clg_StPt_Sch_EZ!$B$4:$B$27,0),MATCH(Schedules_8760!$F2873,Clg_StPt_Sch_EZ!$C$3:$I$3,0)),"F","C")</f>
        <v>25.555555555555554</v>
      </c>
      <c r="K2873" s="34">
        <f>CONVERT(INDEX(Clg_StPt_Sch_EZ!$C$31:$I$54,MATCH(Schedules_8760!$C2873,Clg_StPt_Sch_EZ!$B$31:$B$54,0),MATCH(Schedules_8760!$F2873,Clg_StPt_Sch_EZ!$C$30:$I$30,0)),"F","C")</f>
        <v>25</v>
      </c>
      <c r="L2873" s="34">
        <f>CONVERT(INDEX(DHW_StPt_Sch_EZ!$C$4:$I$27,MATCH(Schedules_8760!$C2873,DHW_StPt_Sch_EZ!$B$4:$B$27,0),MATCH(Schedules_8760!$F2873,DHW_StPt_Sch_EZ!$C$3:$I$3,0)),"F","C")</f>
        <v>53.333333333333329</v>
      </c>
      <c r="M2873" s="34">
        <f>CONVERT(INDEX(DHW_StPt_Sch_EZ!$C$31:$I$54,MATCH(Schedules_8760!$C2873,DHW_StPt_Sch_EZ!$B$31:$B$54,0),MATCH(Schedules_8760!$F2873,DHW_StPt_Sch_EZ!$C$30:$I$30,0)),"F","C")</f>
        <v>53.333333333333329</v>
      </c>
      <c r="N2873" s="12"/>
      <c r="O2873" s="12"/>
      <c r="P2873" s="12"/>
    </row>
    <row r="2874" spans="1:16" x14ac:dyDescent="0.25">
      <c r="A2874" s="35">
        <v>2873</v>
      </c>
      <c r="B2874" s="89">
        <v>120.6666666666667</v>
      </c>
      <c r="C2874" s="35">
        <f t="shared" si="220"/>
        <v>17</v>
      </c>
      <c r="D2874" s="35">
        <f t="shared" si="223"/>
        <v>120</v>
      </c>
      <c r="E2874" s="35">
        <f t="shared" si="224"/>
        <v>1</v>
      </c>
      <c r="F2874" s="35" t="str">
        <f t="shared" si="221"/>
        <v>Sunday</v>
      </c>
      <c r="G2874" s="35">
        <f t="shared" si="222"/>
        <v>4</v>
      </c>
      <c r="H2874" s="34">
        <f>CONVERT(INDEX(Htg_StPt_Sch_EZ!$C$4:$I$27,MATCH(Schedules_8760!$C2874,Htg_StPt_Sch_EZ!$B$4:$B$27,0),MATCH(Schedules_8760!$F2874,Htg_StPt_Sch_EZ!$C$3:$I$3,0)),"F","C")</f>
        <v>20.555555555555554</v>
      </c>
      <c r="I2874" s="34">
        <f>CONVERT(INDEX(Htg_StPt_Sch_EZ!$C$31:$I$54,MATCH(Schedules_8760!$C2874,Htg_StPt_Sch_EZ!$B$31:$B$54,0),MATCH(Schedules_8760!$F2874,Htg_StPt_Sch_EZ!$C$30:$I$30,0)),"F","C")</f>
        <v>17.777777777777779</v>
      </c>
      <c r="J2874" s="34">
        <f>CONVERT(INDEX(Clg_StPt_Sch_EZ!$C$4:$I$27,MATCH(Schedules_8760!$C2874,Clg_StPt_Sch_EZ!$B$4:$B$27,0),MATCH(Schedules_8760!$F2874,Clg_StPt_Sch_EZ!$C$3:$I$3,0)),"F","C")</f>
        <v>25.555555555555554</v>
      </c>
      <c r="K2874" s="34">
        <f>CONVERT(INDEX(Clg_StPt_Sch_EZ!$C$31:$I$54,MATCH(Schedules_8760!$C2874,Clg_StPt_Sch_EZ!$B$31:$B$54,0),MATCH(Schedules_8760!$F2874,Clg_StPt_Sch_EZ!$C$30:$I$30,0)),"F","C")</f>
        <v>25</v>
      </c>
      <c r="L2874" s="34">
        <f>CONVERT(INDEX(DHW_StPt_Sch_EZ!$C$4:$I$27,MATCH(Schedules_8760!$C2874,DHW_StPt_Sch_EZ!$B$4:$B$27,0),MATCH(Schedules_8760!$F2874,DHW_StPt_Sch_EZ!$C$3:$I$3,0)),"F","C")</f>
        <v>53.333333333333329</v>
      </c>
      <c r="M2874" s="34">
        <f>CONVERT(INDEX(DHW_StPt_Sch_EZ!$C$31:$I$54,MATCH(Schedules_8760!$C2874,DHW_StPt_Sch_EZ!$B$31:$B$54,0),MATCH(Schedules_8760!$F2874,DHW_StPt_Sch_EZ!$C$30:$I$30,0)),"F","C")</f>
        <v>53.333333333333329</v>
      </c>
      <c r="N2874" s="12"/>
      <c r="O2874" s="12"/>
      <c r="P2874" s="12"/>
    </row>
    <row r="2875" spans="1:16" x14ac:dyDescent="0.25">
      <c r="A2875" s="35">
        <v>2874</v>
      </c>
      <c r="B2875" s="89">
        <v>120.7083333333333</v>
      </c>
      <c r="C2875" s="35">
        <f t="shared" si="220"/>
        <v>18</v>
      </c>
      <c r="D2875" s="35">
        <f t="shared" si="223"/>
        <v>120</v>
      </c>
      <c r="E2875" s="35">
        <f t="shared" si="224"/>
        <v>1</v>
      </c>
      <c r="F2875" s="35" t="str">
        <f t="shared" si="221"/>
        <v>Sunday</v>
      </c>
      <c r="G2875" s="35">
        <f t="shared" si="222"/>
        <v>4</v>
      </c>
      <c r="H2875" s="34">
        <f>CONVERT(INDEX(Htg_StPt_Sch_EZ!$C$4:$I$27,MATCH(Schedules_8760!$C2875,Htg_StPt_Sch_EZ!$B$4:$B$27,0),MATCH(Schedules_8760!$F2875,Htg_StPt_Sch_EZ!$C$3:$I$3,0)),"F","C")</f>
        <v>20.555555555555554</v>
      </c>
      <c r="I2875" s="34">
        <f>CONVERT(INDEX(Htg_StPt_Sch_EZ!$C$31:$I$54,MATCH(Schedules_8760!$C2875,Htg_StPt_Sch_EZ!$B$31:$B$54,0),MATCH(Schedules_8760!$F2875,Htg_StPt_Sch_EZ!$C$30:$I$30,0)),"F","C")</f>
        <v>17.777777777777779</v>
      </c>
      <c r="J2875" s="34">
        <f>CONVERT(INDEX(Clg_StPt_Sch_EZ!$C$4:$I$27,MATCH(Schedules_8760!$C2875,Clg_StPt_Sch_EZ!$B$4:$B$27,0),MATCH(Schedules_8760!$F2875,Clg_StPt_Sch_EZ!$C$3:$I$3,0)),"F","C")</f>
        <v>25.555555555555554</v>
      </c>
      <c r="K2875" s="34">
        <f>CONVERT(INDEX(Clg_StPt_Sch_EZ!$C$31:$I$54,MATCH(Schedules_8760!$C2875,Clg_StPt_Sch_EZ!$B$31:$B$54,0),MATCH(Schedules_8760!$F2875,Clg_StPt_Sch_EZ!$C$30:$I$30,0)),"F","C")</f>
        <v>28.333333333333332</v>
      </c>
      <c r="L2875" s="34">
        <f>CONVERT(INDEX(DHW_StPt_Sch_EZ!$C$4:$I$27,MATCH(Schedules_8760!$C2875,DHW_StPt_Sch_EZ!$B$4:$B$27,0),MATCH(Schedules_8760!$F2875,DHW_StPt_Sch_EZ!$C$3:$I$3,0)),"F","C")</f>
        <v>53.333333333333329</v>
      </c>
      <c r="M2875" s="34">
        <f>CONVERT(INDEX(DHW_StPt_Sch_EZ!$C$31:$I$54,MATCH(Schedules_8760!$C2875,DHW_StPt_Sch_EZ!$B$31:$B$54,0),MATCH(Schedules_8760!$F2875,DHW_StPt_Sch_EZ!$C$30:$I$30,0)),"F","C")</f>
        <v>53.333333333333329</v>
      </c>
      <c r="N2875" s="12"/>
      <c r="O2875" s="12"/>
      <c r="P2875" s="12"/>
    </row>
    <row r="2876" spans="1:16" x14ac:dyDescent="0.25">
      <c r="A2876" s="35">
        <v>2875</v>
      </c>
      <c r="B2876" s="89">
        <v>120.75</v>
      </c>
      <c r="C2876" s="35">
        <f t="shared" si="220"/>
        <v>19</v>
      </c>
      <c r="D2876" s="35">
        <f t="shared" si="223"/>
        <v>120</v>
      </c>
      <c r="E2876" s="35">
        <f t="shared" si="224"/>
        <v>1</v>
      </c>
      <c r="F2876" s="35" t="str">
        <f t="shared" si="221"/>
        <v>Sunday</v>
      </c>
      <c r="G2876" s="35">
        <f t="shared" si="222"/>
        <v>4</v>
      </c>
      <c r="H2876" s="34">
        <f>CONVERT(INDEX(Htg_StPt_Sch_EZ!$C$4:$I$27,MATCH(Schedules_8760!$C2876,Htg_StPt_Sch_EZ!$B$4:$B$27,0),MATCH(Schedules_8760!$F2876,Htg_StPt_Sch_EZ!$C$3:$I$3,0)),"F","C")</f>
        <v>20.555555555555554</v>
      </c>
      <c r="I2876" s="34">
        <f>CONVERT(INDEX(Htg_StPt_Sch_EZ!$C$31:$I$54,MATCH(Schedules_8760!$C2876,Htg_StPt_Sch_EZ!$B$31:$B$54,0),MATCH(Schedules_8760!$F2876,Htg_StPt_Sch_EZ!$C$30:$I$30,0)),"F","C")</f>
        <v>18.333333333333332</v>
      </c>
      <c r="J2876" s="34">
        <f>CONVERT(INDEX(Clg_StPt_Sch_EZ!$C$4:$I$27,MATCH(Schedules_8760!$C2876,Clg_StPt_Sch_EZ!$B$4:$B$27,0),MATCH(Schedules_8760!$F2876,Clg_StPt_Sch_EZ!$C$3:$I$3,0)),"F","C")</f>
        <v>25.555555555555554</v>
      </c>
      <c r="K2876" s="34">
        <f>CONVERT(INDEX(Clg_StPt_Sch_EZ!$C$31:$I$54,MATCH(Schedules_8760!$C2876,Clg_StPt_Sch_EZ!$B$31:$B$54,0),MATCH(Schedules_8760!$F2876,Clg_StPt_Sch_EZ!$C$30:$I$30,0)),"F","C")</f>
        <v>28.333333333333332</v>
      </c>
      <c r="L2876" s="34">
        <f>CONVERT(INDEX(DHW_StPt_Sch_EZ!$C$4:$I$27,MATCH(Schedules_8760!$C2876,DHW_StPt_Sch_EZ!$B$4:$B$27,0),MATCH(Schedules_8760!$F2876,DHW_StPt_Sch_EZ!$C$3:$I$3,0)),"F","C")</f>
        <v>53.333333333333329</v>
      </c>
      <c r="M2876" s="34">
        <f>CONVERT(INDEX(DHW_StPt_Sch_EZ!$C$31:$I$54,MATCH(Schedules_8760!$C2876,DHW_StPt_Sch_EZ!$B$31:$B$54,0),MATCH(Schedules_8760!$F2876,DHW_StPt_Sch_EZ!$C$30:$I$30,0)),"F","C")</f>
        <v>53.333333333333329</v>
      </c>
      <c r="N2876" s="12"/>
      <c r="O2876" s="12"/>
      <c r="P2876" s="12"/>
    </row>
    <row r="2877" spans="1:16" x14ac:dyDescent="0.25">
      <c r="A2877" s="35">
        <v>2876</v>
      </c>
      <c r="B2877" s="89">
        <v>120.7916666666667</v>
      </c>
      <c r="C2877" s="35">
        <f t="shared" si="220"/>
        <v>20</v>
      </c>
      <c r="D2877" s="35">
        <f t="shared" si="223"/>
        <v>120</v>
      </c>
      <c r="E2877" s="35">
        <f t="shared" si="224"/>
        <v>1</v>
      </c>
      <c r="F2877" s="35" t="str">
        <f t="shared" si="221"/>
        <v>Sunday</v>
      </c>
      <c r="G2877" s="35">
        <f t="shared" si="222"/>
        <v>4</v>
      </c>
      <c r="H2877" s="34">
        <f>CONVERT(INDEX(Htg_StPt_Sch_EZ!$C$4:$I$27,MATCH(Schedules_8760!$C2877,Htg_StPt_Sch_EZ!$B$4:$B$27,0),MATCH(Schedules_8760!$F2877,Htg_StPt_Sch_EZ!$C$3:$I$3,0)),"F","C")</f>
        <v>20.555555555555554</v>
      </c>
      <c r="I2877" s="34">
        <f>CONVERT(INDEX(Htg_StPt_Sch_EZ!$C$31:$I$54,MATCH(Schedules_8760!$C2877,Htg_StPt_Sch_EZ!$B$31:$B$54,0),MATCH(Schedules_8760!$F2877,Htg_StPt_Sch_EZ!$C$30:$I$30,0)),"F","C")</f>
        <v>18.888888888888889</v>
      </c>
      <c r="J2877" s="34">
        <f>CONVERT(INDEX(Clg_StPt_Sch_EZ!$C$4:$I$27,MATCH(Schedules_8760!$C2877,Clg_StPt_Sch_EZ!$B$4:$B$27,0),MATCH(Schedules_8760!$F2877,Clg_StPt_Sch_EZ!$C$3:$I$3,0)),"F","C")</f>
        <v>25.555555555555554</v>
      </c>
      <c r="K2877" s="34">
        <f>CONVERT(INDEX(Clg_StPt_Sch_EZ!$C$31:$I$54,MATCH(Schedules_8760!$C2877,Clg_StPt_Sch_EZ!$B$31:$B$54,0),MATCH(Schedules_8760!$F2877,Clg_StPt_Sch_EZ!$C$30:$I$30,0)),"F","C")</f>
        <v>28.333333333333332</v>
      </c>
      <c r="L2877" s="34">
        <f>CONVERT(INDEX(DHW_StPt_Sch_EZ!$C$4:$I$27,MATCH(Schedules_8760!$C2877,DHW_StPt_Sch_EZ!$B$4:$B$27,0),MATCH(Schedules_8760!$F2877,DHW_StPt_Sch_EZ!$C$3:$I$3,0)),"F","C")</f>
        <v>53.333333333333329</v>
      </c>
      <c r="M2877" s="34">
        <f>CONVERT(INDEX(DHW_StPt_Sch_EZ!$C$31:$I$54,MATCH(Schedules_8760!$C2877,DHW_StPt_Sch_EZ!$B$31:$B$54,0),MATCH(Schedules_8760!$F2877,DHW_StPt_Sch_EZ!$C$30:$I$30,0)),"F","C")</f>
        <v>53.333333333333329</v>
      </c>
      <c r="N2877" s="12"/>
      <c r="O2877" s="12"/>
      <c r="P2877" s="12"/>
    </row>
    <row r="2878" spans="1:16" x14ac:dyDescent="0.25">
      <c r="A2878" s="35">
        <v>2877</v>
      </c>
      <c r="B2878" s="89">
        <v>120.8333333333333</v>
      </c>
      <c r="C2878" s="35">
        <f t="shared" si="220"/>
        <v>21</v>
      </c>
      <c r="D2878" s="35">
        <f t="shared" si="223"/>
        <v>120</v>
      </c>
      <c r="E2878" s="35">
        <f t="shared" si="224"/>
        <v>1</v>
      </c>
      <c r="F2878" s="35" t="str">
        <f t="shared" si="221"/>
        <v>Sunday</v>
      </c>
      <c r="G2878" s="35">
        <f t="shared" si="222"/>
        <v>4</v>
      </c>
      <c r="H2878" s="34">
        <f>CONVERT(INDEX(Htg_StPt_Sch_EZ!$C$4:$I$27,MATCH(Schedules_8760!$C2878,Htg_StPt_Sch_EZ!$B$4:$B$27,0),MATCH(Schedules_8760!$F2878,Htg_StPt_Sch_EZ!$C$3:$I$3,0)),"F","C")</f>
        <v>20.555555555555554</v>
      </c>
      <c r="I2878" s="34">
        <f>CONVERT(INDEX(Htg_StPt_Sch_EZ!$C$31:$I$54,MATCH(Schedules_8760!$C2878,Htg_StPt_Sch_EZ!$B$31:$B$54,0),MATCH(Schedules_8760!$F2878,Htg_StPt_Sch_EZ!$C$30:$I$30,0)),"F","C")</f>
        <v>19.444444444444443</v>
      </c>
      <c r="J2878" s="34">
        <f>CONVERT(INDEX(Clg_StPt_Sch_EZ!$C$4:$I$27,MATCH(Schedules_8760!$C2878,Clg_StPt_Sch_EZ!$B$4:$B$27,0),MATCH(Schedules_8760!$F2878,Clg_StPt_Sch_EZ!$C$3:$I$3,0)),"F","C")</f>
        <v>25.555555555555554</v>
      </c>
      <c r="K2878" s="34">
        <f>CONVERT(INDEX(Clg_StPt_Sch_EZ!$C$31:$I$54,MATCH(Schedules_8760!$C2878,Clg_StPt_Sch_EZ!$B$31:$B$54,0),MATCH(Schedules_8760!$F2878,Clg_StPt_Sch_EZ!$C$30:$I$30,0)),"F","C")</f>
        <v>28.333333333333332</v>
      </c>
      <c r="L2878" s="34">
        <f>CONVERT(INDEX(DHW_StPt_Sch_EZ!$C$4:$I$27,MATCH(Schedules_8760!$C2878,DHW_StPt_Sch_EZ!$B$4:$B$27,0),MATCH(Schedules_8760!$F2878,DHW_StPt_Sch_EZ!$C$3:$I$3,0)),"F","C")</f>
        <v>53.333333333333329</v>
      </c>
      <c r="M2878" s="34">
        <f>CONVERT(INDEX(DHW_StPt_Sch_EZ!$C$31:$I$54,MATCH(Schedules_8760!$C2878,DHW_StPt_Sch_EZ!$B$31:$B$54,0),MATCH(Schedules_8760!$F2878,DHW_StPt_Sch_EZ!$C$30:$I$30,0)),"F","C")</f>
        <v>53.333333333333329</v>
      </c>
      <c r="N2878" s="12"/>
      <c r="O2878" s="12"/>
      <c r="P2878" s="12"/>
    </row>
    <row r="2879" spans="1:16" x14ac:dyDescent="0.25">
      <c r="A2879" s="35">
        <v>2878</v>
      </c>
      <c r="B2879" s="89">
        <v>120.875</v>
      </c>
      <c r="C2879" s="35">
        <f t="shared" si="220"/>
        <v>22</v>
      </c>
      <c r="D2879" s="35">
        <f t="shared" si="223"/>
        <v>120</v>
      </c>
      <c r="E2879" s="35">
        <f t="shared" si="224"/>
        <v>1</v>
      </c>
      <c r="F2879" s="35" t="str">
        <f t="shared" si="221"/>
        <v>Sunday</v>
      </c>
      <c r="G2879" s="35">
        <f t="shared" si="222"/>
        <v>4</v>
      </c>
      <c r="H2879" s="34">
        <f>CONVERT(INDEX(Htg_StPt_Sch_EZ!$C$4:$I$27,MATCH(Schedules_8760!$C2879,Htg_StPt_Sch_EZ!$B$4:$B$27,0),MATCH(Schedules_8760!$F2879,Htg_StPt_Sch_EZ!$C$3:$I$3,0)),"F","C")</f>
        <v>20.555555555555554</v>
      </c>
      <c r="I2879" s="34">
        <f>CONVERT(INDEX(Htg_StPt_Sch_EZ!$C$31:$I$54,MATCH(Schedules_8760!$C2879,Htg_StPt_Sch_EZ!$B$31:$B$54,0),MATCH(Schedules_8760!$F2879,Htg_StPt_Sch_EZ!$C$30:$I$30,0)),"F","C")</f>
        <v>19.444444444444443</v>
      </c>
      <c r="J2879" s="34">
        <f>CONVERT(INDEX(Clg_StPt_Sch_EZ!$C$4:$I$27,MATCH(Schedules_8760!$C2879,Clg_StPt_Sch_EZ!$B$4:$B$27,0),MATCH(Schedules_8760!$F2879,Clg_StPt_Sch_EZ!$C$3:$I$3,0)),"F","C")</f>
        <v>25.555555555555554</v>
      </c>
      <c r="K2879" s="34">
        <f>CONVERT(INDEX(Clg_StPt_Sch_EZ!$C$31:$I$54,MATCH(Schedules_8760!$C2879,Clg_StPt_Sch_EZ!$B$31:$B$54,0),MATCH(Schedules_8760!$F2879,Clg_StPt_Sch_EZ!$C$30:$I$30,0)),"F","C")</f>
        <v>28.333333333333332</v>
      </c>
      <c r="L2879" s="34">
        <f>CONVERT(INDEX(DHW_StPt_Sch_EZ!$C$4:$I$27,MATCH(Schedules_8760!$C2879,DHW_StPt_Sch_EZ!$B$4:$B$27,0),MATCH(Schedules_8760!$F2879,DHW_StPt_Sch_EZ!$C$3:$I$3,0)),"F","C")</f>
        <v>53.333333333333329</v>
      </c>
      <c r="M2879" s="34">
        <f>CONVERT(INDEX(DHW_StPt_Sch_EZ!$C$31:$I$54,MATCH(Schedules_8760!$C2879,DHW_StPt_Sch_EZ!$B$31:$B$54,0),MATCH(Schedules_8760!$F2879,DHW_StPt_Sch_EZ!$C$30:$I$30,0)),"F","C")</f>
        <v>53.333333333333329</v>
      </c>
      <c r="N2879" s="12"/>
      <c r="O2879" s="12"/>
      <c r="P2879" s="12"/>
    </row>
    <row r="2880" spans="1:16" x14ac:dyDescent="0.25">
      <c r="A2880" s="35">
        <v>2879</v>
      </c>
      <c r="B2880" s="89">
        <v>120.9166666666667</v>
      </c>
      <c r="C2880" s="35">
        <f t="shared" si="220"/>
        <v>23</v>
      </c>
      <c r="D2880" s="35">
        <f t="shared" si="223"/>
        <v>120</v>
      </c>
      <c r="E2880" s="35">
        <f t="shared" si="224"/>
        <v>1</v>
      </c>
      <c r="F2880" s="35" t="str">
        <f t="shared" si="221"/>
        <v>Sunday</v>
      </c>
      <c r="G2880" s="35">
        <f t="shared" si="222"/>
        <v>4</v>
      </c>
      <c r="H2880" s="34">
        <f>CONVERT(INDEX(Htg_StPt_Sch_EZ!$C$4:$I$27,MATCH(Schedules_8760!$C2880,Htg_StPt_Sch_EZ!$B$4:$B$27,0),MATCH(Schedules_8760!$F2880,Htg_StPt_Sch_EZ!$C$3:$I$3,0)),"F","C")</f>
        <v>20.555555555555554</v>
      </c>
      <c r="I2880" s="34">
        <f>CONVERT(INDEX(Htg_StPt_Sch_EZ!$C$31:$I$54,MATCH(Schedules_8760!$C2880,Htg_StPt_Sch_EZ!$B$31:$B$54,0),MATCH(Schedules_8760!$F2880,Htg_StPt_Sch_EZ!$C$30:$I$30,0)),"F","C")</f>
        <v>19.444444444444443</v>
      </c>
      <c r="J2880" s="34">
        <f>CONVERT(INDEX(Clg_StPt_Sch_EZ!$C$4:$I$27,MATCH(Schedules_8760!$C2880,Clg_StPt_Sch_EZ!$B$4:$B$27,0),MATCH(Schedules_8760!$F2880,Clg_StPt_Sch_EZ!$C$3:$I$3,0)),"F","C")</f>
        <v>25.555555555555554</v>
      </c>
      <c r="K2880" s="34">
        <f>CONVERT(INDEX(Clg_StPt_Sch_EZ!$C$31:$I$54,MATCH(Schedules_8760!$C2880,Clg_StPt_Sch_EZ!$B$31:$B$54,0),MATCH(Schedules_8760!$F2880,Clg_StPt_Sch_EZ!$C$30:$I$30,0)),"F","C")</f>
        <v>28.333333333333332</v>
      </c>
      <c r="L2880" s="34">
        <f>CONVERT(INDEX(DHW_StPt_Sch_EZ!$C$4:$I$27,MATCH(Schedules_8760!$C2880,DHW_StPt_Sch_EZ!$B$4:$B$27,0),MATCH(Schedules_8760!$F2880,DHW_StPt_Sch_EZ!$C$3:$I$3,0)),"F","C")</f>
        <v>53.333333333333329</v>
      </c>
      <c r="M2880" s="34">
        <f>CONVERT(INDEX(DHW_StPt_Sch_EZ!$C$31:$I$54,MATCH(Schedules_8760!$C2880,DHW_StPt_Sch_EZ!$B$31:$B$54,0),MATCH(Schedules_8760!$F2880,DHW_StPt_Sch_EZ!$C$30:$I$30,0)),"F","C")</f>
        <v>53.333333333333329</v>
      </c>
      <c r="N2880" s="12"/>
      <c r="O2880" s="12"/>
      <c r="P2880" s="12"/>
    </row>
    <row r="2881" spans="1:16" x14ac:dyDescent="0.25">
      <c r="A2881" s="35">
        <v>2880</v>
      </c>
      <c r="B2881" s="89">
        <v>120.9583333333333</v>
      </c>
      <c r="C2881" s="35">
        <f t="shared" si="220"/>
        <v>24</v>
      </c>
      <c r="D2881" s="35">
        <f t="shared" si="223"/>
        <v>120</v>
      </c>
      <c r="E2881" s="35">
        <f t="shared" si="224"/>
        <v>1</v>
      </c>
      <c r="F2881" s="35" t="str">
        <f t="shared" si="221"/>
        <v>Sunday</v>
      </c>
      <c r="G2881" s="35">
        <f t="shared" si="222"/>
        <v>4</v>
      </c>
      <c r="H2881" s="34">
        <f>CONVERT(INDEX(Htg_StPt_Sch_EZ!$C$4:$I$27,MATCH(Schedules_8760!$C2881,Htg_StPt_Sch_EZ!$B$4:$B$27,0),MATCH(Schedules_8760!$F2881,Htg_StPt_Sch_EZ!$C$3:$I$3,0)),"F","C")</f>
        <v>20.555555555555554</v>
      </c>
      <c r="I2881" s="34">
        <f>CONVERT(INDEX(Htg_StPt_Sch_EZ!$C$31:$I$54,MATCH(Schedules_8760!$C2881,Htg_StPt_Sch_EZ!$B$31:$B$54,0),MATCH(Schedules_8760!$F2881,Htg_StPt_Sch_EZ!$C$30:$I$30,0)),"F","C")</f>
        <v>19.444444444444443</v>
      </c>
      <c r="J2881" s="34">
        <f>CONVERT(INDEX(Clg_StPt_Sch_EZ!$C$4:$I$27,MATCH(Schedules_8760!$C2881,Clg_StPt_Sch_EZ!$B$4:$B$27,0),MATCH(Schedules_8760!$F2881,Clg_StPt_Sch_EZ!$C$3:$I$3,0)),"F","C")</f>
        <v>25.555555555555554</v>
      </c>
      <c r="K2881" s="34">
        <f>CONVERT(INDEX(Clg_StPt_Sch_EZ!$C$31:$I$54,MATCH(Schedules_8760!$C2881,Clg_StPt_Sch_EZ!$B$31:$B$54,0),MATCH(Schedules_8760!$F2881,Clg_StPt_Sch_EZ!$C$30:$I$30,0)),"F","C")</f>
        <v>28.333333333333332</v>
      </c>
      <c r="L2881" s="34">
        <f>CONVERT(INDEX(DHW_StPt_Sch_EZ!$C$4:$I$27,MATCH(Schedules_8760!$C2881,DHW_StPt_Sch_EZ!$B$4:$B$27,0),MATCH(Schedules_8760!$F2881,DHW_StPt_Sch_EZ!$C$3:$I$3,0)),"F","C")</f>
        <v>53.333333333333329</v>
      </c>
      <c r="M2881" s="34">
        <f>CONVERT(INDEX(DHW_StPt_Sch_EZ!$C$31:$I$54,MATCH(Schedules_8760!$C2881,DHW_StPt_Sch_EZ!$B$31:$B$54,0),MATCH(Schedules_8760!$F2881,DHW_StPt_Sch_EZ!$C$30:$I$30,0)),"F","C")</f>
        <v>53.333333333333329</v>
      </c>
      <c r="N2881" s="12"/>
      <c r="O2881" s="12"/>
      <c r="P2881" s="12"/>
    </row>
    <row r="2882" spans="1:16" x14ac:dyDescent="0.25">
      <c r="A2882" s="35">
        <v>2881</v>
      </c>
      <c r="B2882" s="89">
        <v>121</v>
      </c>
      <c r="C2882" s="35">
        <f t="shared" ref="C2882:C2945" si="225">HOUR(B2882)+1</f>
        <v>1</v>
      </c>
      <c r="D2882" s="35">
        <f t="shared" si="223"/>
        <v>121</v>
      </c>
      <c r="E2882" s="35">
        <f t="shared" si="224"/>
        <v>2</v>
      </c>
      <c r="F2882" s="35" t="str">
        <f t="shared" ref="F2882:F2945" si="226">IF(E2882=1,"Sunday",IF(E2882=2,"Monday",IF(E2882=3,"Tuesday",IF(E2882=4,"Wednesday",IF(E2882=5,"Thursday",IF(E2882=6,"Friday","Saturday"))))))</f>
        <v>Monday</v>
      </c>
      <c r="G2882" s="35">
        <f t="shared" ref="G2882:G2945" si="227">MONTH(B2882)</f>
        <v>4</v>
      </c>
      <c r="H2882" s="34">
        <f>CONVERT(INDEX(Htg_StPt_Sch_EZ!$C$4:$I$27,MATCH(Schedules_8760!$C2882,Htg_StPt_Sch_EZ!$B$4:$B$27,0),MATCH(Schedules_8760!$F2882,Htg_StPt_Sch_EZ!$C$3:$I$3,0)),"F","C")</f>
        <v>20.555555555555554</v>
      </c>
      <c r="I2882" s="34">
        <f>CONVERT(INDEX(Htg_StPt_Sch_EZ!$C$31:$I$54,MATCH(Schedules_8760!$C2882,Htg_StPt_Sch_EZ!$B$31:$B$54,0),MATCH(Schedules_8760!$F2882,Htg_StPt_Sch_EZ!$C$30:$I$30,0)),"F","C")</f>
        <v>19.444444444444443</v>
      </c>
      <c r="J2882" s="34">
        <f>CONVERT(INDEX(Clg_StPt_Sch_EZ!$C$4:$I$27,MATCH(Schedules_8760!$C2882,Clg_StPt_Sch_EZ!$B$4:$B$27,0),MATCH(Schedules_8760!$F2882,Clg_StPt_Sch_EZ!$C$3:$I$3,0)),"F","C")</f>
        <v>25.555555555555554</v>
      </c>
      <c r="K2882" s="34">
        <f>CONVERT(INDEX(Clg_StPt_Sch_EZ!$C$31:$I$54,MATCH(Schedules_8760!$C2882,Clg_StPt_Sch_EZ!$B$31:$B$54,0),MATCH(Schedules_8760!$F2882,Clg_StPt_Sch_EZ!$C$30:$I$30,0)),"F","C")</f>
        <v>28.333333333333332</v>
      </c>
      <c r="L2882" s="34">
        <f>CONVERT(INDEX(DHW_StPt_Sch_EZ!$C$4:$I$27,MATCH(Schedules_8760!$C2882,DHW_StPt_Sch_EZ!$B$4:$B$27,0),MATCH(Schedules_8760!$F2882,DHW_StPt_Sch_EZ!$C$3:$I$3,0)),"F","C")</f>
        <v>53.333333333333329</v>
      </c>
      <c r="M2882" s="34">
        <f>CONVERT(INDEX(DHW_StPt_Sch_EZ!$C$31:$I$54,MATCH(Schedules_8760!$C2882,DHW_StPt_Sch_EZ!$B$31:$B$54,0),MATCH(Schedules_8760!$F2882,DHW_StPt_Sch_EZ!$C$30:$I$30,0)),"F","C")</f>
        <v>53.333333333333329</v>
      </c>
      <c r="N2882" s="12"/>
      <c r="O2882" s="12"/>
      <c r="P2882" s="12"/>
    </row>
    <row r="2883" spans="1:16" x14ac:dyDescent="0.25">
      <c r="A2883" s="35">
        <v>2882</v>
      </c>
      <c r="B2883" s="89">
        <v>121.0416666666667</v>
      </c>
      <c r="C2883" s="35">
        <f t="shared" si="225"/>
        <v>2</v>
      </c>
      <c r="D2883" s="35">
        <f t="shared" ref="D2883:D2946" si="228">IF(C2883=1,D2882+1,D2882)</f>
        <v>121</v>
      </c>
      <c r="E2883" s="35">
        <f t="shared" ref="E2883:E2946" si="229">IF(AND(C2883=1,E2882=7),1,IF(C2883=1,E2882+1,E2882))</f>
        <v>2</v>
      </c>
      <c r="F2883" s="35" t="str">
        <f t="shared" si="226"/>
        <v>Monday</v>
      </c>
      <c r="G2883" s="35">
        <f t="shared" si="227"/>
        <v>4</v>
      </c>
      <c r="H2883" s="34">
        <f>CONVERT(INDEX(Htg_StPt_Sch_EZ!$C$4:$I$27,MATCH(Schedules_8760!$C2883,Htg_StPt_Sch_EZ!$B$4:$B$27,0),MATCH(Schedules_8760!$F2883,Htg_StPt_Sch_EZ!$C$3:$I$3,0)),"F","C")</f>
        <v>20.555555555555554</v>
      </c>
      <c r="I2883" s="34">
        <f>CONVERT(INDEX(Htg_StPt_Sch_EZ!$C$31:$I$54,MATCH(Schedules_8760!$C2883,Htg_StPt_Sch_EZ!$B$31:$B$54,0),MATCH(Schedules_8760!$F2883,Htg_StPt_Sch_EZ!$C$30:$I$30,0)),"F","C")</f>
        <v>19.444444444444443</v>
      </c>
      <c r="J2883" s="34">
        <f>CONVERT(INDEX(Clg_StPt_Sch_EZ!$C$4:$I$27,MATCH(Schedules_8760!$C2883,Clg_StPt_Sch_EZ!$B$4:$B$27,0),MATCH(Schedules_8760!$F2883,Clg_StPt_Sch_EZ!$C$3:$I$3,0)),"F","C")</f>
        <v>25.555555555555554</v>
      </c>
      <c r="K2883" s="34">
        <f>CONVERT(INDEX(Clg_StPt_Sch_EZ!$C$31:$I$54,MATCH(Schedules_8760!$C2883,Clg_StPt_Sch_EZ!$B$31:$B$54,0),MATCH(Schedules_8760!$F2883,Clg_StPt_Sch_EZ!$C$30:$I$30,0)),"F","C")</f>
        <v>28.333333333333332</v>
      </c>
      <c r="L2883" s="34">
        <f>CONVERT(INDEX(DHW_StPt_Sch_EZ!$C$4:$I$27,MATCH(Schedules_8760!$C2883,DHW_StPt_Sch_EZ!$B$4:$B$27,0),MATCH(Schedules_8760!$F2883,DHW_StPt_Sch_EZ!$C$3:$I$3,0)),"F","C")</f>
        <v>53.333333333333329</v>
      </c>
      <c r="M2883" s="34">
        <f>CONVERT(INDEX(DHW_StPt_Sch_EZ!$C$31:$I$54,MATCH(Schedules_8760!$C2883,DHW_StPt_Sch_EZ!$B$31:$B$54,0),MATCH(Schedules_8760!$F2883,DHW_StPt_Sch_EZ!$C$30:$I$30,0)),"F","C")</f>
        <v>53.333333333333329</v>
      </c>
      <c r="N2883" s="12"/>
      <c r="O2883" s="12"/>
      <c r="P2883" s="12"/>
    </row>
    <row r="2884" spans="1:16" x14ac:dyDescent="0.25">
      <c r="A2884" s="35">
        <v>2883</v>
      </c>
      <c r="B2884" s="89">
        <v>121.0833333333333</v>
      </c>
      <c r="C2884" s="35">
        <f t="shared" si="225"/>
        <v>3</v>
      </c>
      <c r="D2884" s="35">
        <f t="shared" si="228"/>
        <v>121</v>
      </c>
      <c r="E2884" s="35">
        <f t="shared" si="229"/>
        <v>2</v>
      </c>
      <c r="F2884" s="35" t="str">
        <f t="shared" si="226"/>
        <v>Monday</v>
      </c>
      <c r="G2884" s="35">
        <f t="shared" si="227"/>
        <v>4</v>
      </c>
      <c r="H2884" s="34">
        <f>CONVERT(INDEX(Htg_StPt_Sch_EZ!$C$4:$I$27,MATCH(Schedules_8760!$C2884,Htg_StPt_Sch_EZ!$B$4:$B$27,0),MATCH(Schedules_8760!$F2884,Htg_StPt_Sch_EZ!$C$3:$I$3,0)),"F","C")</f>
        <v>20.555555555555554</v>
      </c>
      <c r="I2884" s="34">
        <f>CONVERT(INDEX(Htg_StPt_Sch_EZ!$C$31:$I$54,MATCH(Schedules_8760!$C2884,Htg_StPt_Sch_EZ!$B$31:$B$54,0),MATCH(Schedules_8760!$F2884,Htg_StPt_Sch_EZ!$C$30:$I$30,0)),"F","C")</f>
        <v>19.444444444444443</v>
      </c>
      <c r="J2884" s="34">
        <f>CONVERT(INDEX(Clg_StPt_Sch_EZ!$C$4:$I$27,MATCH(Schedules_8760!$C2884,Clg_StPt_Sch_EZ!$B$4:$B$27,0),MATCH(Schedules_8760!$F2884,Clg_StPt_Sch_EZ!$C$3:$I$3,0)),"F","C")</f>
        <v>25.555555555555554</v>
      </c>
      <c r="K2884" s="34">
        <f>CONVERT(INDEX(Clg_StPt_Sch_EZ!$C$31:$I$54,MATCH(Schedules_8760!$C2884,Clg_StPt_Sch_EZ!$B$31:$B$54,0),MATCH(Schedules_8760!$F2884,Clg_StPt_Sch_EZ!$C$30:$I$30,0)),"F","C")</f>
        <v>28.333333333333332</v>
      </c>
      <c r="L2884" s="34">
        <f>CONVERT(INDEX(DHW_StPt_Sch_EZ!$C$4:$I$27,MATCH(Schedules_8760!$C2884,DHW_StPt_Sch_EZ!$B$4:$B$27,0),MATCH(Schedules_8760!$F2884,DHW_StPt_Sch_EZ!$C$3:$I$3,0)),"F","C")</f>
        <v>53.333333333333329</v>
      </c>
      <c r="M2884" s="34">
        <f>CONVERT(INDEX(DHW_StPt_Sch_EZ!$C$31:$I$54,MATCH(Schedules_8760!$C2884,DHW_StPt_Sch_EZ!$B$31:$B$54,0),MATCH(Schedules_8760!$F2884,DHW_StPt_Sch_EZ!$C$30:$I$30,0)),"F","C")</f>
        <v>53.333333333333329</v>
      </c>
      <c r="N2884" s="12"/>
      <c r="O2884" s="12"/>
      <c r="P2884" s="12"/>
    </row>
    <row r="2885" spans="1:16" x14ac:dyDescent="0.25">
      <c r="A2885" s="35">
        <v>2884</v>
      </c>
      <c r="B2885" s="89">
        <v>121.125</v>
      </c>
      <c r="C2885" s="35">
        <f t="shared" si="225"/>
        <v>4</v>
      </c>
      <c r="D2885" s="35">
        <f t="shared" si="228"/>
        <v>121</v>
      </c>
      <c r="E2885" s="35">
        <f t="shared" si="229"/>
        <v>2</v>
      </c>
      <c r="F2885" s="35" t="str">
        <f t="shared" si="226"/>
        <v>Monday</v>
      </c>
      <c r="G2885" s="35">
        <f t="shared" si="227"/>
        <v>4</v>
      </c>
      <c r="H2885" s="34">
        <f>CONVERT(INDEX(Htg_StPt_Sch_EZ!$C$4:$I$27,MATCH(Schedules_8760!$C2885,Htg_StPt_Sch_EZ!$B$4:$B$27,0),MATCH(Schedules_8760!$F2885,Htg_StPt_Sch_EZ!$C$3:$I$3,0)),"F","C")</f>
        <v>20.555555555555554</v>
      </c>
      <c r="I2885" s="34">
        <f>CONVERT(INDEX(Htg_StPt_Sch_EZ!$C$31:$I$54,MATCH(Schedules_8760!$C2885,Htg_StPt_Sch_EZ!$B$31:$B$54,0),MATCH(Schedules_8760!$F2885,Htg_StPt_Sch_EZ!$C$30:$I$30,0)),"F","C")</f>
        <v>19.444444444444443</v>
      </c>
      <c r="J2885" s="34">
        <f>CONVERT(INDEX(Clg_StPt_Sch_EZ!$C$4:$I$27,MATCH(Schedules_8760!$C2885,Clg_StPt_Sch_EZ!$B$4:$B$27,0),MATCH(Schedules_8760!$F2885,Clg_StPt_Sch_EZ!$C$3:$I$3,0)),"F","C")</f>
        <v>25.555555555555554</v>
      </c>
      <c r="K2885" s="34">
        <f>CONVERT(INDEX(Clg_StPt_Sch_EZ!$C$31:$I$54,MATCH(Schedules_8760!$C2885,Clg_StPt_Sch_EZ!$B$31:$B$54,0),MATCH(Schedules_8760!$F2885,Clg_StPt_Sch_EZ!$C$30:$I$30,0)),"F","C")</f>
        <v>28.333333333333332</v>
      </c>
      <c r="L2885" s="34">
        <f>CONVERT(INDEX(DHW_StPt_Sch_EZ!$C$4:$I$27,MATCH(Schedules_8760!$C2885,DHW_StPt_Sch_EZ!$B$4:$B$27,0),MATCH(Schedules_8760!$F2885,DHW_StPt_Sch_EZ!$C$3:$I$3,0)),"F","C")</f>
        <v>53.333333333333329</v>
      </c>
      <c r="M2885" s="34">
        <f>CONVERT(INDEX(DHW_StPt_Sch_EZ!$C$31:$I$54,MATCH(Schedules_8760!$C2885,DHW_StPt_Sch_EZ!$B$31:$B$54,0),MATCH(Schedules_8760!$F2885,DHW_StPt_Sch_EZ!$C$30:$I$30,0)),"F","C")</f>
        <v>53.333333333333329</v>
      </c>
      <c r="N2885" s="12"/>
      <c r="O2885" s="12"/>
      <c r="P2885" s="12"/>
    </row>
    <row r="2886" spans="1:16" x14ac:dyDescent="0.25">
      <c r="A2886" s="35">
        <v>2885</v>
      </c>
      <c r="B2886" s="89">
        <v>121.1666666666667</v>
      </c>
      <c r="C2886" s="35">
        <f t="shared" si="225"/>
        <v>5</v>
      </c>
      <c r="D2886" s="35">
        <f t="shared" si="228"/>
        <v>121</v>
      </c>
      <c r="E2886" s="35">
        <f t="shared" si="229"/>
        <v>2</v>
      </c>
      <c r="F2886" s="35" t="str">
        <f t="shared" si="226"/>
        <v>Monday</v>
      </c>
      <c r="G2886" s="35">
        <f t="shared" si="227"/>
        <v>4</v>
      </c>
      <c r="H2886" s="34">
        <f>CONVERT(INDEX(Htg_StPt_Sch_EZ!$C$4:$I$27,MATCH(Schedules_8760!$C2886,Htg_StPt_Sch_EZ!$B$4:$B$27,0),MATCH(Schedules_8760!$F2886,Htg_StPt_Sch_EZ!$C$3:$I$3,0)),"F","C")</f>
        <v>20.555555555555554</v>
      </c>
      <c r="I2886" s="34">
        <f>CONVERT(INDEX(Htg_StPt_Sch_EZ!$C$31:$I$54,MATCH(Schedules_8760!$C2886,Htg_StPt_Sch_EZ!$B$31:$B$54,0),MATCH(Schedules_8760!$F2886,Htg_StPt_Sch_EZ!$C$30:$I$30,0)),"F","C")</f>
        <v>19.444444444444443</v>
      </c>
      <c r="J2886" s="34">
        <f>CONVERT(INDEX(Clg_StPt_Sch_EZ!$C$4:$I$27,MATCH(Schedules_8760!$C2886,Clg_StPt_Sch_EZ!$B$4:$B$27,0),MATCH(Schedules_8760!$F2886,Clg_StPt_Sch_EZ!$C$3:$I$3,0)),"F","C")</f>
        <v>25.555555555555554</v>
      </c>
      <c r="K2886" s="34">
        <f>CONVERT(INDEX(Clg_StPt_Sch_EZ!$C$31:$I$54,MATCH(Schedules_8760!$C2886,Clg_StPt_Sch_EZ!$B$31:$B$54,0),MATCH(Schedules_8760!$F2886,Clg_StPt_Sch_EZ!$C$30:$I$30,0)),"F","C")</f>
        <v>28.333333333333332</v>
      </c>
      <c r="L2886" s="34">
        <f>CONVERT(INDEX(DHW_StPt_Sch_EZ!$C$4:$I$27,MATCH(Schedules_8760!$C2886,DHW_StPt_Sch_EZ!$B$4:$B$27,0),MATCH(Schedules_8760!$F2886,DHW_StPt_Sch_EZ!$C$3:$I$3,0)),"F","C")</f>
        <v>53.333333333333329</v>
      </c>
      <c r="M2886" s="34">
        <f>CONVERT(INDEX(DHW_StPt_Sch_EZ!$C$31:$I$54,MATCH(Schedules_8760!$C2886,DHW_StPt_Sch_EZ!$B$31:$B$54,0),MATCH(Schedules_8760!$F2886,DHW_StPt_Sch_EZ!$C$30:$I$30,0)),"F","C")</f>
        <v>53.333333333333329</v>
      </c>
      <c r="N2886" s="12"/>
      <c r="O2886" s="12"/>
      <c r="P2886" s="12"/>
    </row>
    <row r="2887" spans="1:16" x14ac:dyDescent="0.25">
      <c r="A2887" s="35">
        <v>2886</v>
      </c>
      <c r="B2887" s="89">
        <v>121.2083333333333</v>
      </c>
      <c r="C2887" s="35">
        <f t="shared" si="225"/>
        <v>6</v>
      </c>
      <c r="D2887" s="35">
        <f t="shared" si="228"/>
        <v>121</v>
      </c>
      <c r="E2887" s="35">
        <f t="shared" si="229"/>
        <v>2</v>
      </c>
      <c r="F2887" s="35" t="str">
        <f t="shared" si="226"/>
        <v>Monday</v>
      </c>
      <c r="G2887" s="35">
        <f t="shared" si="227"/>
        <v>4</v>
      </c>
      <c r="H2887" s="34">
        <f>CONVERT(INDEX(Htg_StPt_Sch_EZ!$C$4:$I$27,MATCH(Schedules_8760!$C2887,Htg_StPt_Sch_EZ!$B$4:$B$27,0),MATCH(Schedules_8760!$F2887,Htg_StPt_Sch_EZ!$C$3:$I$3,0)),"F","C")</f>
        <v>20.555555555555554</v>
      </c>
      <c r="I2887" s="34">
        <f>CONVERT(INDEX(Htg_StPt_Sch_EZ!$C$31:$I$54,MATCH(Schedules_8760!$C2887,Htg_StPt_Sch_EZ!$B$31:$B$54,0),MATCH(Schedules_8760!$F2887,Htg_StPt_Sch_EZ!$C$30:$I$30,0)),"F","C")</f>
        <v>19.444444444444443</v>
      </c>
      <c r="J2887" s="34">
        <f>CONVERT(INDEX(Clg_StPt_Sch_EZ!$C$4:$I$27,MATCH(Schedules_8760!$C2887,Clg_StPt_Sch_EZ!$B$4:$B$27,0),MATCH(Schedules_8760!$F2887,Clg_StPt_Sch_EZ!$C$3:$I$3,0)),"F","C")</f>
        <v>25.555555555555554</v>
      </c>
      <c r="K2887" s="34">
        <f>CONVERT(INDEX(Clg_StPt_Sch_EZ!$C$31:$I$54,MATCH(Schedules_8760!$C2887,Clg_StPt_Sch_EZ!$B$31:$B$54,0),MATCH(Schedules_8760!$F2887,Clg_StPt_Sch_EZ!$C$30:$I$30,0)),"F","C")</f>
        <v>28.333333333333332</v>
      </c>
      <c r="L2887" s="34">
        <f>CONVERT(INDEX(DHW_StPt_Sch_EZ!$C$4:$I$27,MATCH(Schedules_8760!$C2887,DHW_StPt_Sch_EZ!$B$4:$B$27,0),MATCH(Schedules_8760!$F2887,DHW_StPt_Sch_EZ!$C$3:$I$3,0)),"F","C")</f>
        <v>53.333333333333329</v>
      </c>
      <c r="M2887" s="34">
        <f>CONVERT(INDEX(DHW_StPt_Sch_EZ!$C$31:$I$54,MATCH(Schedules_8760!$C2887,DHW_StPt_Sch_EZ!$B$31:$B$54,0),MATCH(Schedules_8760!$F2887,DHW_StPt_Sch_EZ!$C$30:$I$30,0)),"F","C")</f>
        <v>53.333333333333329</v>
      </c>
      <c r="N2887" s="12"/>
      <c r="O2887" s="12"/>
      <c r="P2887" s="12"/>
    </row>
    <row r="2888" spans="1:16" x14ac:dyDescent="0.25">
      <c r="A2888" s="35">
        <v>2887</v>
      </c>
      <c r="B2888" s="89">
        <v>121.25</v>
      </c>
      <c r="C2888" s="35">
        <f t="shared" si="225"/>
        <v>7</v>
      </c>
      <c r="D2888" s="35">
        <f t="shared" si="228"/>
        <v>121</v>
      </c>
      <c r="E2888" s="35">
        <f t="shared" si="229"/>
        <v>2</v>
      </c>
      <c r="F2888" s="35" t="str">
        <f t="shared" si="226"/>
        <v>Monday</v>
      </c>
      <c r="G2888" s="35">
        <f t="shared" si="227"/>
        <v>4</v>
      </c>
      <c r="H2888" s="34">
        <f>CONVERT(INDEX(Htg_StPt_Sch_EZ!$C$4:$I$27,MATCH(Schedules_8760!$C2888,Htg_StPt_Sch_EZ!$B$4:$B$27,0),MATCH(Schedules_8760!$F2888,Htg_StPt_Sch_EZ!$C$3:$I$3,0)),"F","C")</f>
        <v>20.555555555555554</v>
      </c>
      <c r="I2888" s="34">
        <f>CONVERT(INDEX(Htg_StPt_Sch_EZ!$C$31:$I$54,MATCH(Schedules_8760!$C2888,Htg_StPt_Sch_EZ!$B$31:$B$54,0),MATCH(Schedules_8760!$F2888,Htg_StPt_Sch_EZ!$C$30:$I$30,0)),"F","C")</f>
        <v>19.444444444444443</v>
      </c>
      <c r="J2888" s="34">
        <f>CONVERT(INDEX(Clg_StPt_Sch_EZ!$C$4:$I$27,MATCH(Schedules_8760!$C2888,Clg_StPt_Sch_EZ!$B$4:$B$27,0),MATCH(Schedules_8760!$F2888,Clg_StPt_Sch_EZ!$C$3:$I$3,0)),"F","C")</f>
        <v>25.555555555555554</v>
      </c>
      <c r="K2888" s="34">
        <f>CONVERT(INDEX(Clg_StPt_Sch_EZ!$C$31:$I$54,MATCH(Schedules_8760!$C2888,Clg_StPt_Sch_EZ!$B$31:$B$54,0),MATCH(Schedules_8760!$F2888,Clg_StPt_Sch_EZ!$C$30:$I$30,0)),"F","C")</f>
        <v>28.333333333333332</v>
      </c>
      <c r="L2888" s="34">
        <f>CONVERT(INDEX(DHW_StPt_Sch_EZ!$C$4:$I$27,MATCH(Schedules_8760!$C2888,DHW_StPt_Sch_EZ!$B$4:$B$27,0),MATCH(Schedules_8760!$F2888,DHW_StPt_Sch_EZ!$C$3:$I$3,0)),"F","C")</f>
        <v>53.333333333333329</v>
      </c>
      <c r="M2888" s="34">
        <f>CONVERT(INDEX(DHW_StPt_Sch_EZ!$C$31:$I$54,MATCH(Schedules_8760!$C2888,DHW_StPt_Sch_EZ!$B$31:$B$54,0),MATCH(Schedules_8760!$F2888,DHW_StPt_Sch_EZ!$C$30:$I$30,0)),"F","C")</f>
        <v>53.333333333333329</v>
      </c>
      <c r="N2888" s="12"/>
      <c r="O2888" s="12"/>
      <c r="P2888" s="12"/>
    </row>
    <row r="2889" spans="1:16" x14ac:dyDescent="0.25">
      <c r="A2889" s="35">
        <v>2888</v>
      </c>
      <c r="B2889" s="89">
        <v>121.2916666666667</v>
      </c>
      <c r="C2889" s="35">
        <f t="shared" si="225"/>
        <v>8</v>
      </c>
      <c r="D2889" s="35">
        <f t="shared" si="228"/>
        <v>121</v>
      </c>
      <c r="E2889" s="35">
        <f t="shared" si="229"/>
        <v>2</v>
      </c>
      <c r="F2889" s="35" t="str">
        <f t="shared" si="226"/>
        <v>Monday</v>
      </c>
      <c r="G2889" s="35">
        <f t="shared" si="227"/>
        <v>4</v>
      </c>
      <c r="H2889" s="34">
        <f>CONVERT(INDEX(Htg_StPt_Sch_EZ!$C$4:$I$27,MATCH(Schedules_8760!$C2889,Htg_StPt_Sch_EZ!$B$4:$B$27,0),MATCH(Schedules_8760!$F2889,Htg_StPt_Sch_EZ!$C$3:$I$3,0)),"F","C")</f>
        <v>20.555555555555554</v>
      </c>
      <c r="I2889" s="34">
        <f>CONVERT(INDEX(Htg_StPt_Sch_EZ!$C$31:$I$54,MATCH(Schedules_8760!$C2889,Htg_StPt_Sch_EZ!$B$31:$B$54,0),MATCH(Schedules_8760!$F2889,Htg_StPt_Sch_EZ!$C$30:$I$30,0)),"F","C")</f>
        <v>19.444444444444443</v>
      </c>
      <c r="J2889" s="34">
        <f>CONVERT(INDEX(Clg_StPt_Sch_EZ!$C$4:$I$27,MATCH(Schedules_8760!$C2889,Clg_StPt_Sch_EZ!$B$4:$B$27,0),MATCH(Schedules_8760!$F2889,Clg_StPt_Sch_EZ!$C$3:$I$3,0)),"F","C")</f>
        <v>25.555555555555554</v>
      </c>
      <c r="K2889" s="34">
        <f>CONVERT(INDEX(Clg_StPt_Sch_EZ!$C$31:$I$54,MATCH(Schedules_8760!$C2889,Clg_StPt_Sch_EZ!$B$31:$B$54,0),MATCH(Schedules_8760!$F2889,Clg_StPt_Sch_EZ!$C$30:$I$30,0)),"F","C")</f>
        <v>25</v>
      </c>
      <c r="L2889" s="34">
        <f>CONVERT(INDEX(DHW_StPt_Sch_EZ!$C$4:$I$27,MATCH(Schedules_8760!$C2889,DHW_StPt_Sch_EZ!$B$4:$B$27,0),MATCH(Schedules_8760!$F2889,DHW_StPt_Sch_EZ!$C$3:$I$3,0)),"F","C")</f>
        <v>53.333333333333329</v>
      </c>
      <c r="M2889" s="34">
        <f>CONVERT(INDEX(DHW_StPt_Sch_EZ!$C$31:$I$54,MATCH(Schedules_8760!$C2889,DHW_StPt_Sch_EZ!$B$31:$B$54,0),MATCH(Schedules_8760!$F2889,DHW_StPt_Sch_EZ!$C$30:$I$30,0)),"F","C")</f>
        <v>53.333333333333329</v>
      </c>
      <c r="N2889" s="12"/>
      <c r="O2889" s="12"/>
      <c r="P2889" s="12"/>
    </row>
    <row r="2890" spans="1:16" x14ac:dyDescent="0.25">
      <c r="A2890" s="35">
        <v>2889</v>
      </c>
      <c r="B2890" s="89">
        <v>121.3333333333333</v>
      </c>
      <c r="C2890" s="35">
        <f t="shared" si="225"/>
        <v>9</v>
      </c>
      <c r="D2890" s="35">
        <f t="shared" si="228"/>
        <v>121</v>
      </c>
      <c r="E2890" s="35">
        <f t="shared" si="229"/>
        <v>2</v>
      </c>
      <c r="F2890" s="35" t="str">
        <f t="shared" si="226"/>
        <v>Monday</v>
      </c>
      <c r="G2890" s="35">
        <f t="shared" si="227"/>
        <v>4</v>
      </c>
      <c r="H2890" s="34">
        <f>CONVERT(INDEX(Htg_StPt_Sch_EZ!$C$4:$I$27,MATCH(Schedules_8760!$C2890,Htg_StPt_Sch_EZ!$B$4:$B$27,0),MATCH(Schedules_8760!$F2890,Htg_StPt_Sch_EZ!$C$3:$I$3,0)),"F","C")</f>
        <v>20.555555555555554</v>
      </c>
      <c r="I2890" s="34">
        <f>CONVERT(INDEX(Htg_StPt_Sch_EZ!$C$31:$I$54,MATCH(Schedules_8760!$C2890,Htg_StPt_Sch_EZ!$B$31:$B$54,0),MATCH(Schedules_8760!$F2890,Htg_StPt_Sch_EZ!$C$30:$I$30,0)),"F","C")</f>
        <v>19.444444444444443</v>
      </c>
      <c r="J2890" s="34">
        <f>CONVERT(INDEX(Clg_StPt_Sch_EZ!$C$4:$I$27,MATCH(Schedules_8760!$C2890,Clg_StPt_Sch_EZ!$B$4:$B$27,0),MATCH(Schedules_8760!$F2890,Clg_StPt_Sch_EZ!$C$3:$I$3,0)),"F","C")</f>
        <v>25.555555555555554</v>
      </c>
      <c r="K2890" s="34">
        <f>CONVERT(INDEX(Clg_StPt_Sch_EZ!$C$31:$I$54,MATCH(Schedules_8760!$C2890,Clg_StPt_Sch_EZ!$B$31:$B$54,0),MATCH(Schedules_8760!$F2890,Clg_StPt_Sch_EZ!$C$30:$I$30,0)),"F","C")</f>
        <v>25</v>
      </c>
      <c r="L2890" s="34">
        <f>CONVERT(INDEX(DHW_StPt_Sch_EZ!$C$4:$I$27,MATCH(Schedules_8760!$C2890,DHW_StPt_Sch_EZ!$B$4:$B$27,0),MATCH(Schedules_8760!$F2890,DHW_StPt_Sch_EZ!$C$3:$I$3,0)),"F","C")</f>
        <v>53.333333333333329</v>
      </c>
      <c r="M2890" s="34">
        <f>CONVERT(INDEX(DHW_StPt_Sch_EZ!$C$31:$I$54,MATCH(Schedules_8760!$C2890,DHW_StPt_Sch_EZ!$B$31:$B$54,0),MATCH(Schedules_8760!$F2890,DHW_StPt_Sch_EZ!$C$30:$I$30,0)),"F","C")</f>
        <v>53.333333333333329</v>
      </c>
      <c r="N2890" s="12"/>
      <c r="O2890" s="12"/>
      <c r="P2890" s="12"/>
    </row>
    <row r="2891" spans="1:16" x14ac:dyDescent="0.25">
      <c r="A2891" s="35">
        <v>2890</v>
      </c>
      <c r="B2891" s="89">
        <v>121.375</v>
      </c>
      <c r="C2891" s="35">
        <f t="shared" si="225"/>
        <v>10</v>
      </c>
      <c r="D2891" s="35">
        <f t="shared" si="228"/>
        <v>121</v>
      </c>
      <c r="E2891" s="35">
        <f t="shared" si="229"/>
        <v>2</v>
      </c>
      <c r="F2891" s="35" t="str">
        <f t="shared" si="226"/>
        <v>Monday</v>
      </c>
      <c r="G2891" s="35">
        <f t="shared" si="227"/>
        <v>4</v>
      </c>
      <c r="H2891" s="34">
        <f>CONVERT(INDEX(Htg_StPt_Sch_EZ!$C$4:$I$27,MATCH(Schedules_8760!$C2891,Htg_StPt_Sch_EZ!$B$4:$B$27,0),MATCH(Schedules_8760!$F2891,Htg_StPt_Sch_EZ!$C$3:$I$3,0)),"F","C")</f>
        <v>20.555555555555554</v>
      </c>
      <c r="I2891" s="34">
        <f>CONVERT(INDEX(Htg_StPt_Sch_EZ!$C$31:$I$54,MATCH(Schedules_8760!$C2891,Htg_StPt_Sch_EZ!$B$31:$B$54,0),MATCH(Schedules_8760!$F2891,Htg_StPt_Sch_EZ!$C$30:$I$30,0)),"F","C")</f>
        <v>19.444444444444443</v>
      </c>
      <c r="J2891" s="34">
        <f>CONVERT(INDEX(Clg_StPt_Sch_EZ!$C$4:$I$27,MATCH(Schedules_8760!$C2891,Clg_StPt_Sch_EZ!$B$4:$B$27,0),MATCH(Schedules_8760!$F2891,Clg_StPt_Sch_EZ!$C$3:$I$3,0)),"F","C")</f>
        <v>25.555555555555554</v>
      </c>
      <c r="K2891" s="34">
        <f>CONVERT(INDEX(Clg_StPt_Sch_EZ!$C$31:$I$54,MATCH(Schedules_8760!$C2891,Clg_StPt_Sch_EZ!$B$31:$B$54,0),MATCH(Schedules_8760!$F2891,Clg_StPt_Sch_EZ!$C$30:$I$30,0)),"F","C")</f>
        <v>25</v>
      </c>
      <c r="L2891" s="34">
        <f>CONVERT(INDEX(DHW_StPt_Sch_EZ!$C$4:$I$27,MATCH(Schedules_8760!$C2891,DHW_StPt_Sch_EZ!$B$4:$B$27,0),MATCH(Schedules_8760!$F2891,DHW_StPt_Sch_EZ!$C$3:$I$3,0)),"F","C")</f>
        <v>53.333333333333329</v>
      </c>
      <c r="M2891" s="34">
        <f>CONVERT(INDEX(DHW_StPt_Sch_EZ!$C$31:$I$54,MATCH(Schedules_8760!$C2891,DHW_StPt_Sch_EZ!$B$31:$B$54,0),MATCH(Schedules_8760!$F2891,DHW_StPt_Sch_EZ!$C$30:$I$30,0)),"F","C")</f>
        <v>53.333333333333329</v>
      </c>
      <c r="N2891" s="12"/>
      <c r="O2891" s="12"/>
      <c r="P2891" s="12"/>
    </row>
    <row r="2892" spans="1:16" x14ac:dyDescent="0.25">
      <c r="A2892" s="35">
        <v>2891</v>
      </c>
      <c r="B2892" s="89">
        <v>121.4166666666667</v>
      </c>
      <c r="C2892" s="35">
        <f t="shared" si="225"/>
        <v>11</v>
      </c>
      <c r="D2892" s="35">
        <f t="shared" si="228"/>
        <v>121</v>
      </c>
      <c r="E2892" s="35">
        <f t="shared" si="229"/>
        <v>2</v>
      </c>
      <c r="F2892" s="35" t="str">
        <f t="shared" si="226"/>
        <v>Monday</v>
      </c>
      <c r="G2892" s="35">
        <f t="shared" si="227"/>
        <v>4</v>
      </c>
      <c r="H2892" s="34">
        <f>CONVERT(INDEX(Htg_StPt_Sch_EZ!$C$4:$I$27,MATCH(Schedules_8760!$C2892,Htg_StPt_Sch_EZ!$B$4:$B$27,0),MATCH(Schedules_8760!$F2892,Htg_StPt_Sch_EZ!$C$3:$I$3,0)),"F","C")</f>
        <v>20.555555555555554</v>
      </c>
      <c r="I2892" s="34">
        <f>CONVERT(INDEX(Htg_StPt_Sch_EZ!$C$31:$I$54,MATCH(Schedules_8760!$C2892,Htg_StPt_Sch_EZ!$B$31:$B$54,0),MATCH(Schedules_8760!$F2892,Htg_StPt_Sch_EZ!$C$30:$I$30,0)),"F","C")</f>
        <v>19.444444444444443</v>
      </c>
      <c r="J2892" s="34">
        <f>CONVERT(INDEX(Clg_StPt_Sch_EZ!$C$4:$I$27,MATCH(Schedules_8760!$C2892,Clg_StPt_Sch_EZ!$B$4:$B$27,0),MATCH(Schedules_8760!$F2892,Clg_StPt_Sch_EZ!$C$3:$I$3,0)),"F","C")</f>
        <v>25.555555555555554</v>
      </c>
      <c r="K2892" s="34">
        <f>CONVERT(INDEX(Clg_StPt_Sch_EZ!$C$31:$I$54,MATCH(Schedules_8760!$C2892,Clg_StPt_Sch_EZ!$B$31:$B$54,0),MATCH(Schedules_8760!$F2892,Clg_StPt_Sch_EZ!$C$30:$I$30,0)),"F","C")</f>
        <v>25</v>
      </c>
      <c r="L2892" s="34">
        <f>CONVERT(INDEX(DHW_StPt_Sch_EZ!$C$4:$I$27,MATCH(Schedules_8760!$C2892,DHW_StPt_Sch_EZ!$B$4:$B$27,0),MATCH(Schedules_8760!$F2892,DHW_StPt_Sch_EZ!$C$3:$I$3,0)),"F","C")</f>
        <v>53.333333333333329</v>
      </c>
      <c r="M2892" s="34">
        <f>CONVERT(INDEX(DHW_StPt_Sch_EZ!$C$31:$I$54,MATCH(Schedules_8760!$C2892,DHW_StPt_Sch_EZ!$B$31:$B$54,0),MATCH(Schedules_8760!$F2892,DHW_StPt_Sch_EZ!$C$30:$I$30,0)),"F","C")</f>
        <v>53.333333333333329</v>
      </c>
      <c r="N2892" s="12"/>
      <c r="O2892" s="12"/>
      <c r="P2892" s="12"/>
    </row>
    <row r="2893" spans="1:16" x14ac:dyDescent="0.25">
      <c r="A2893" s="35">
        <v>2892</v>
      </c>
      <c r="B2893" s="89">
        <v>121.4583333333333</v>
      </c>
      <c r="C2893" s="35">
        <f t="shared" si="225"/>
        <v>12</v>
      </c>
      <c r="D2893" s="35">
        <f t="shared" si="228"/>
        <v>121</v>
      </c>
      <c r="E2893" s="35">
        <f t="shared" si="229"/>
        <v>2</v>
      </c>
      <c r="F2893" s="35" t="str">
        <f t="shared" si="226"/>
        <v>Monday</v>
      </c>
      <c r="G2893" s="35">
        <f t="shared" si="227"/>
        <v>4</v>
      </c>
      <c r="H2893" s="34">
        <f>CONVERT(INDEX(Htg_StPt_Sch_EZ!$C$4:$I$27,MATCH(Schedules_8760!$C2893,Htg_StPt_Sch_EZ!$B$4:$B$27,0),MATCH(Schedules_8760!$F2893,Htg_StPt_Sch_EZ!$C$3:$I$3,0)),"F","C")</f>
        <v>20.555555555555554</v>
      </c>
      <c r="I2893" s="34">
        <f>CONVERT(INDEX(Htg_StPt_Sch_EZ!$C$31:$I$54,MATCH(Schedules_8760!$C2893,Htg_StPt_Sch_EZ!$B$31:$B$54,0),MATCH(Schedules_8760!$F2893,Htg_StPt_Sch_EZ!$C$30:$I$30,0)),"F","C")</f>
        <v>19.444444444444443</v>
      </c>
      <c r="J2893" s="34">
        <f>CONVERT(INDEX(Clg_StPt_Sch_EZ!$C$4:$I$27,MATCH(Schedules_8760!$C2893,Clg_StPt_Sch_EZ!$B$4:$B$27,0),MATCH(Schedules_8760!$F2893,Clg_StPt_Sch_EZ!$C$3:$I$3,0)),"F","C")</f>
        <v>25.555555555555554</v>
      </c>
      <c r="K2893" s="34">
        <f>CONVERT(INDEX(Clg_StPt_Sch_EZ!$C$31:$I$54,MATCH(Schedules_8760!$C2893,Clg_StPt_Sch_EZ!$B$31:$B$54,0),MATCH(Schedules_8760!$F2893,Clg_StPt_Sch_EZ!$C$30:$I$30,0)),"F","C")</f>
        <v>25</v>
      </c>
      <c r="L2893" s="34">
        <f>CONVERT(INDEX(DHW_StPt_Sch_EZ!$C$4:$I$27,MATCH(Schedules_8760!$C2893,DHW_StPt_Sch_EZ!$B$4:$B$27,0),MATCH(Schedules_8760!$F2893,DHW_StPt_Sch_EZ!$C$3:$I$3,0)),"F","C")</f>
        <v>53.333333333333329</v>
      </c>
      <c r="M2893" s="34">
        <f>CONVERT(INDEX(DHW_StPt_Sch_EZ!$C$31:$I$54,MATCH(Schedules_8760!$C2893,DHW_StPt_Sch_EZ!$B$31:$B$54,0),MATCH(Schedules_8760!$F2893,DHW_StPt_Sch_EZ!$C$30:$I$30,0)),"F","C")</f>
        <v>53.333333333333329</v>
      </c>
      <c r="N2893" s="12"/>
      <c r="O2893" s="12"/>
      <c r="P2893" s="12"/>
    </row>
    <row r="2894" spans="1:16" x14ac:dyDescent="0.25">
      <c r="A2894" s="35">
        <v>2893</v>
      </c>
      <c r="B2894" s="89">
        <v>121.5</v>
      </c>
      <c r="C2894" s="35">
        <f t="shared" si="225"/>
        <v>13</v>
      </c>
      <c r="D2894" s="35">
        <f t="shared" si="228"/>
        <v>121</v>
      </c>
      <c r="E2894" s="35">
        <f t="shared" si="229"/>
        <v>2</v>
      </c>
      <c r="F2894" s="35" t="str">
        <f t="shared" si="226"/>
        <v>Monday</v>
      </c>
      <c r="G2894" s="35">
        <f t="shared" si="227"/>
        <v>4</v>
      </c>
      <c r="H2894" s="34">
        <f>CONVERT(INDEX(Htg_StPt_Sch_EZ!$C$4:$I$27,MATCH(Schedules_8760!$C2894,Htg_StPt_Sch_EZ!$B$4:$B$27,0),MATCH(Schedules_8760!$F2894,Htg_StPt_Sch_EZ!$C$3:$I$3,0)),"F","C")</f>
        <v>20.555555555555554</v>
      </c>
      <c r="I2894" s="34">
        <f>CONVERT(INDEX(Htg_StPt_Sch_EZ!$C$31:$I$54,MATCH(Schedules_8760!$C2894,Htg_StPt_Sch_EZ!$B$31:$B$54,0),MATCH(Schedules_8760!$F2894,Htg_StPt_Sch_EZ!$C$30:$I$30,0)),"F","C")</f>
        <v>19.444444444444443</v>
      </c>
      <c r="J2894" s="34">
        <f>CONVERT(INDEX(Clg_StPt_Sch_EZ!$C$4:$I$27,MATCH(Schedules_8760!$C2894,Clg_StPt_Sch_EZ!$B$4:$B$27,0),MATCH(Schedules_8760!$F2894,Clg_StPt_Sch_EZ!$C$3:$I$3,0)),"F","C")</f>
        <v>25.555555555555554</v>
      </c>
      <c r="K2894" s="34">
        <f>CONVERT(INDEX(Clg_StPt_Sch_EZ!$C$31:$I$54,MATCH(Schedules_8760!$C2894,Clg_StPt_Sch_EZ!$B$31:$B$54,0),MATCH(Schedules_8760!$F2894,Clg_StPt_Sch_EZ!$C$30:$I$30,0)),"F","C")</f>
        <v>25</v>
      </c>
      <c r="L2894" s="34">
        <f>CONVERT(INDEX(DHW_StPt_Sch_EZ!$C$4:$I$27,MATCH(Schedules_8760!$C2894,DHW_StPt_Sch_EZ!$B$4:$B$27,0),MATCH(Schedules_8760!$F2894,DHW_StPt_Sch_EZ!$C$3:$I$3,0)),"F","C")</f>
        <v>53.333333333333329</v>
      </c>
      <c r="M2894" s="34">
        <f>CONVERT(INDEX(DHW_StPt_Sch_EZ!$C$31:$I$54,MATCH(Schedules_8760!$C2894,DHW_StPt_Sch_EZ!$B$31:$B$54,0),MATCH(Schedules_8760!$F2894,DHW_StPt_Sch_EZ!$C$30:$I$30,0)),"F","C")</f>
        <v>53.333333333333329</v>
      </c>
      <c r="N2894" s="12"/>
      <c r="O2894" s="12"/>
      <c r="P2894" s="12"/>
    </row>
    <row r="2895" spans="1:16" x14ac:dyDescent="0.25">
      <c r="A2895" s="35">
        <v>2894</v>
      </c>
      <c r="B2895" s="89">
        <v>121.5416666666667</v>
      </c>
      <c r="C2895" s="35">
        <f t="shared" si="225"/>
        <v>14</v>
      </c>
      <c r="D2895" s="35">
        <f t="shared" si="228"/>
        <v>121</v>
      </c>
      <c r="E2895" s="35">
        <f t="shared" si="229"/>
        <v>2</v>
      </c>
      <c r="F2895" s="35" t="str">
        <f t="shared" si="226"/>
        <v>Monday</v>
      </c>
      <c r="G2895" s="35">
        <f t="shared" si="227"/>
        <v>4</v>
      </c>
      <c r="H2895" s="34">
        <f>CONVERT(INDEX(Htg_StPt_Sch_EZ!$C$4:$I$27,MATCH(Schedules_8760!$C2895,Htg_StPt_Sch_EZ!$B$4:$B$27,0),MATCH(Schedules_8760!$F2895,Htg_StPt_Sch_EZ!$C$3:$I$3,0)),"F","C")</f>
        <v>20.555555555555554</v>
      </c>
      <c r="I2895" s="34">
        <f>CONVERT(INDEX(Htg_StPt_Sch_EZ!$C$31:$I$54,MATCH(Schedules_8760!$C2895,Htg_StPt_Sch_EZ!$B$31:$B$54,0),MATCH(Schedules_8760!$F2895,Htg_StPt_Sch_EZ!$C$30:$I$30,0)),"F","C")</f>
        <v>19.444444444444443</v>
      </c>
      <c r="J2895" s="34">
        <f>CONVERT(INDEX(Clg_StPt_Sch_EZ!$C$4:$I$27,MATCH(Schedules_8760!$C2895,Clg_StPt_Sch_EZ!$B$4:$B$27,0),MATCH(Schedules_8760!$F2895,Clg_StPt_Sch_EZ!$C$3:$I$3,0)),"F","C")</f>
        <v>25.555555555555554</v>
      </c>
      <c r="K2895" s="34">
        <f>CONVERT(INDEX(Clg_StPt_Sch_EZ!$C$31:$I$54,MATCH(Schedules_8760!$C2895,Clg_StPt_Sch_EZ!$B$31:$B$54,0),MATCH(Schedules_8760!$F2895,Clg_StPt_Sch_EZ!$C$30:$I$30,0)),"F","C")</f>
        <v>25</v>
      </c>
      <c r="L2895" s="34">
        <f>CONVERT(INDEX(DHW_StPt_Sch_EZ!$C$4:$I$27,MATCH(Schedules_8760!$C2895,DHW_StPt_Sch_EZ!$B$4:$B$27,0),MATCH(Schedules_8760!$F2895,DHW_StPt_Sch_EZ!$C$3:$I$3,0)),"F","C")</f>
        <v>53.333333333333329</v>
      </c>
      <c r="M2895" s="34">
        <f>CONVERT(INDEX(DHW_StPt_Sch_EZ!$C$31:$I$54,MATCH(Schedules_8760!$C2895,DHW_StPt_Sch_EZ!$B$31:$B$54,0),MATCH(Schedules_8760!$F2895,DHW_StPt_Sch_EZ!$C$30:$I$30,0)),"F","C")</f>
        <v>53.333333333333329</v>
      </c>
      <c r="N2895" s="12"/>
      <c r="O2895" s="12"/>
      <c r="P2895" s="12"/>
    </row>
    <row r="2896" spans="1:16" x14ac:dyDescent="0.25">
      <c r="A2896" s="35">
        <v>2895</v>
      </c>
      <c r="B2896" s="89">
        <v>121.5833333333333</v>
      </c>
      <c r="C2896" s="35">
        <f t="shared" si="225"/>
        <v>15</v>
      </c>
      <c r="D2896" s="35">
        <f t="shared" si="228"/>
        <v>121</v>
      </c>
      <c r="E2896" s="35">
        <f t="shared" si="229"/>
        <v>2</v>
      </c>
      <c r="F2896" s="35" t="str">
        <f t="shared" si="226"/>
        <v>Monday</v>
      </c>
      <c r="G2896" s="35">
        <f t="shared" si="227"/>
        <v>4</v>
      </c>
      <c r="H2896" s="34">
        <f>CONVERT(INDEX(Htg_StPt_Sch_EZ!$C$4:$I$27,MATCH(Schedules_8760!$C2896,Htg_StPt_Sch_EZ!$B$4:$B$27,0),MATCH(Schedules_8760!$F2896,Htg_StPt_Sch_EZ!$C$3:$I$3,0)),"F","C")</f>
        <v>20.555555555555554</v>
      </c>
      <c r="I2896" s="34">
        <f>CONVERT(INDEX(Htg_StPt_Sch_EZ!$C$31:$I$54,MATCH(Schedules_8760!$C2896,Htg_StPt_Sch_EZ!$B$31:$B$54,0),MATCH(Schedules_8760!$F2896,Htg_StPt_Sch_EZ!$C$30:$I$30,0)),"F","C")</f>
        <v>21.111111111111111</v>
      </c>
      <c r="J2896" s="34">
        <f>CONVERT(INDEX(Clg_StPt_Sch_EZ!$C$4:$I$27,MATCH(Schedules_8760!$C2896,Clg_StPt_Sch_EZ!$B$4:$B$27,0),MATCH(Schedules_8760!$F2896,Clg_StPt_Sch_EZ!$C$3:$I$3,0)),"F","C")</f>
        <v>25.555555555555554</v>
      </c>
      <c r="K2896" s="34">
        <f>CONVERT(INDEX(Clg_StPt_Sch_EZ!$C$31:$I$54,MATCH(Schedules_8760!$C2896,Clg_StPt_Sch_EZ!$B$31:$B$54,0),MATCH(Schedules_8760!$F2896,Clg_StPt_Sch_EZ!$C$30:$I$30,0)),"F","C")</f>
        <v>25</v>
      </c>
      <c r="L2896" s="34">
        <f>CONVERT(INDEX(DHW_StPt_Sch_EZ!$C$4:$I$27,MATCH(Schedules_8760!$C2896,DHW_StPt_Sch_EZ!$B$4:$B$27,0),MATCH(Schedules_8760!$F2896,DHW_StPt_Sch_EZ!$C$3:$I$3,0)),"F","C")</f>
        <v>53.333333333333329</v>
      </c>
      <c r="M2896" s="34">
        <f>CONVERT(INDEX(DHW_StPt_Sch_EZ!$C$31:$I$54,MATCH(Schedules_8760!$C2896,DHW_StPt_Sch_EZ!$B$31:$B$54,0),MATCH(Schedules_8760!$F2896,DHW_StPt_Sch_EZ!$C$30:$I$30,0)),"F","C")</f>
        <v>53.333333333333329</v>
      </c>
      <c r="N2896" s="12"/>
      <c r="O2896" s="12"/>
      <c r="P2896" s="12"/>
    </row>
    <row r="2897" spans="1:16" x14ac:dyDescent="0.25">
      <c r="A2897" s="35">
        <v>2896</v>
      </c>
      <c r="B2897" s="89">
        <v>121.625</v>
      </c>
      <c r="C2897" s="35">
        <f t="shared" si="225"/>
        <v>16</v>
      </c>
      <c r="D2897" s="35">
        <f t="shared" si="228"/>
        <v>121</v>
      </c>
      <c r="E2897" s="35">
        <f t="shared" si="229"/>
        <v>2</v>
      </c>
      <c r="F2897" s="35" t="str">
        <f t="shared" si="226"/>
        <v>Monday</v>
      </c>
      <c r="G2897" s="35">
        <f t="shared" si="227"/>
        <v>4</v>
      </c>
      <c r="H2897" s="34">
        <f>CONVERT(INDEX(Htg_StPt_Sch_EZ!$C$4:$I$27,MATCH(Schedules_8760!$C2897,Htg_StPt_Sch_EZ!$B$4:$B$27,0),MATCH(Schedules_8760!$F2897,Htg_StPt_Sch_EZ!$C$3:$I$3,0)),"F","C")</f>
        <v>20.555555555555554</v>
      </c>
      <c r="I2897" s="34">
        <f>CONVERT(INDEX(Htg_StPt_Sch_EZ!$C$31:$I$54,MATCH(Schedules_8760!$C2897,Htg_StPt_Sch_EZ!$B$31:$B$54,0),MATCH(Schedules_8760!$F2897,Htg_StPt_Sch_EZ!$C$30:$I$30,0)),"F","C")</f>
        <v>21.111111111111111</v>
      </c>
      <c r="J2897" s="34">
        <f>CONVERT(INDEX(Clg_StPt_Sch_EZ!$C$4:$I$27,MATCH(Schedules_8760!$C2897,Clg_StPt_Sch_EZ!$B$4:$B$27,0),MATCH(Schedules_8760!$F2897,Clg_StPt_Sch_EZ!$C$3:$I$3,0)),"F","C")</f>
        <v>25.555555555555554</v>
      </c>
      <c r="K2897" s="34">
        <f>CONVERT(INDEX(Clg_StPt_Sch_EZ!$C$31:$I$54,MATCH(Schedules_8760!$C2897,Clg_StPt_Sch_EZ!$B$31:$B$54,0),MATCH(Schedules_8760!$F2897,Clg_StPt_Sch_EZ!$C$30:$I$30,0)),"F","C")</f>
        <v>25</v>
      </c>
      <c r="L2897" s="34">
        <f>CONVERT(INDEX(DHW_StPt_Sch_EZ!$C$4:$I$27,MATCH(Schedules_8760!$C2897,DHW_StPt_Sch_EZ!$B$4:$B$27,0),MATCH(Schedules_8760!$F2897,DHW_StPt_Sch_EZ!$C$3:$I$3,0)),"F","C")</f>
        <v>53.333333333333329</v>
      </c>
      <c r="M2897" s="34">
        <f>CONVERT(INDEX(DHW_StPt_Sch_EZ!$C$31:$I$54,MATCH(Schedules_8760!$C2897,DHW_StPt_Sch_EZ!$B$31:$B$54,0),MATCH(Schedules_8760!$F2897,DHW_StPt_Sch_EZ!$C$30:$I$30,0)),"F","C")</f>
        <v>53.333333333333329</v>
      </c>
      <c r="N2897" s="12"/>
      <c r="O2897" s="12"/>
      <c r="P2897" s="12"/>
    </row>
    <row r="2898" spans="1:16" x14ac:dyDescent="0.25">
      <c r="A2898" s="35">
        <v>2897</v>
      </c>
      <c r="B2898" s="89">
        <v>121.6666666666667</v>
      </c>
      <c r="C2898" s="35">
        <f t="shared" si="225"/>
        <v>17</v>
      </c>
      <c r="D2898" s="35">
        <f t="shared" si="228"/>
        <v>121</v>
      </c>
      <c r="E2898" s="35">
        <f t="shared" si="229"/>
        <v>2</v>
      </c>
      <c r="F2898" s="35" t="str">
        <f t="shared" si="226"/>
        <v>Monday</v>
      </c>
      <c r="G2898" s="35">
        <f t="shared" si="227"/>
        <v>4</v>
      </c>
      <c r="H2898" s="34">
        <f>CONVERT(INDEX(Htg_StPt_Sch_EZ!$C$4:$I$27,MATCH(Schedules_8760!$C2898,Htg_StPt_Sch_EZ!$B$4:$B$27,0),MATCH(Schedules_8760!$F2898,Htg_StPt_Sch_EZ!$C$3:$I$3,0)),"F","C")</f>
        <v>20.555555555555554</v>
      </c>
      <c r="I2898" s="34">
        <f>CONVERT(INDEX(Htg_StPt_Sch_EZ!$C$31:$I$54,MATCH(Schedules_8760!$C2898,Htg_StPt_Sch_EZ!$B$31:$B$54,0),MATCH(Schedules_8760!$F2898,Htg_StPt_Sch_EZ!$C$30:$I$30,0)),"F","C")</f>
        <v>17.777777777777779</v>
      </c>
      <c r="J2898" s="34">
        <f>CONVERT(INDEX(Clg_StPt_Sch_EZ!$C$4:$I$27,MATCH(Schedules_8760!$C2898,Clg_StPt_Sch_EZ!$B$4:$B$27,0),MATCH(Schedules_8760!$F2898,Clg_StPt_Sch_EZ!$C$3:$I$3,0)),"F","C")</f>
        <v>25.555555555555554</v>
      </c>
      <c r="K2898" s="34">
        <f>CONVERT(INDEX(Clg_StPt_Sch_EZ!$C$31:$I$54,MATCH(Schedules_8760!$C2898,Clg_StPt_Sch_EZ!$B$31:$B$54,0),MATCH(Schedules_8760!$F2898,Clg_StPt_Sch_EZ!$C$30:$I$30,0)),"F","C")</f>
        <v>25</v>
      </c>
      <c r="L2898" s="34">
        <f>CONVERT(INDEX(DHW_StPt_Sch_EZ!$C$4:$I$27,MATCH(Schedules_8760!$C2898,DHW_StPt_Sch_EZ!$B$4:$B$27,0),MATCH(Schedules_8760!$F2898,DHW_StPt_Sch_EZ!$C$3:$I$3,0)),"F","C")</f>
        <v>53.333333333333329</v>
      </c>
      <c r="M2898" s="34">
        <f>CONVERT(INDEX(DHW_StPt_Sch_EZ!$C$31:$I$54,MATCH(Schedules_8760!$C2898,DHW_StPt_Sch_EZ!$B$31:$B$54,0),MATCH(Schedules_8760!$F2898,DHW_StPt_Sch_EZ!$C$30:$I$30,0)),"F","C")</f>
        <v>53.333333333333329</v>
      </c>
      <c r="N2898" s="12"/>
      <c r="O2898" s="12"/>
      <c r="P2898" s="12"/>
    </row>
    <row r="2899" spans="1:16" x14ac:dyDescent="0.25">
      <c r="A2899" s="35">
        <v>2898</v>
      </c>
      <c r="B2899" s="89">
        <v>121.7083333333333</v>
      </c>
      <c r="C2899" s="35">
        <f t="shared" si="225"/>
        <v>18</v>
      </c>
      <c r="D2899" s="35">
        <f t="shared" si="228"/>
        <v>121</v>
      </c>
      <c r="E2899" s="35">
        <f t="shared" si="229"/>
        <v>2</v>
      </c>
      <c r="F2899" s="35" t="str">
        <f t="shared" si="226"/>
        <v>Monday</v>
      </c>
      <c r="G2899" s="35">
        <f t="shared" si="227"/>
        <v>4</v>
      </c>
      <c r="H2899" s="34">
        <f>CONVERT(INDEX(Htg_StPt_Sch_EZ!$C$4:$I$27,MATCH(Schedules_8760!$C2899,Htg_StPt_Sch_EZ!$B$4:$B$27,0),MATCH(Schedules_8760!$F2899,Htg_StPt_Sch_EZ!$C$3:$I$3,0)),"F","C")</f>
        <v>20.555555555555554</v>
      </c>
      <c r="I2899" s="34">
        <f>CONVERT(INDEX(Htg_StPt_Sch_EZ!$C$31:$I$54,MATCH(Schedules_8760!$C2899,Htg_StPt_Sch_EZ!$B$31:$B$54,0),MATCH(Schedules_8760!$F2899,Htg_StPt_Sch_EZ!$C$30:$I$30,0)),"F","C")</f>
        <v>17.777777777777779</v>
      </c>
      <c r="J2899" s="34">
        <f>CONVERT(INDEX(Clg_StPt_Sch_EZ!$C$4:$I$27,MATCH(Schedules_8760!$C2899,Clg_StPt_Sch_EZ!$B$4:$B$27,0),MATCH(Schedules_8760!$F2899,Clg_StPt_Sch_EZ!$C$3:$I$3,0)),"F","C")</f>
        <v>25.555555555555554</v>
      </c>
      <c r="K2899" s="34">
        <f>CONVERT(INDEX(Clg_StPt_Sch_EZ!$C$31:$I$54,MATCH(Schedules_8760!$C2899,Clg_StPt_Sch_EZ!$B$31:$B$54,0),MATCH(Schedules_8760!$F2899,Clg_StPt_Sch_EZ!$C$30:$I$30,0)),"F","C")</f>
        <v>28.333333333333332</v>
      </c>
      <c r="L2899" s="34">
        <f>CONVERT(INDEX(DHW_StPt_Sch_EZ!$C$4:$I$27,MATCH(Schedules_8760!$C2899,DHW_StPt_Sch_EZ!$B$4:$B$27,0),MATCH(Schedules_8760!$F2899,DHW_StPt_Sch_EZ!$C$3:$I$3,0)),"F","C")</f>
        <v>53.333333333333329</v>
      </c>
      <c r="M2899" s="34">
        <f>CONVERT(INDEX(DHW_StPt_Sch_EZ!$C$31:$I$54,MATCH(Schedules_8760!$C2899,DHW_StPt_Sch_EZ!$B$31:$B$54,0),MATCH(Schedules_8760!$F2899,DHW_StPt_Sch_EZ!$C$30:$I$30,0)),"F","C")</f>
        <v>53.333333333333329</v>
      </c>
      <c r="N2899" s="12"/>
      <c r="O2899" s="12"/>
      <c r="P2899" s="12"/>
    </row>
    <row r="2900" spans="1:16" x14ac:dyDescent="0.25">
      <c r="A2900" s="35">
        <v>2899</v>
      </c>
      <c r="B2900" s="89">
        <v>121.75</v>
      </c>
      <c r="C2900" s="35">
        <f t="shared" si="225"/>
        <v>19</v>
      </c>
      <c r="D2900" s="35">
        <f t="shared" si="228"/>
        <v>121</v>
      </c>
      <c r="E2900" s="35">
        <f t="shared" si="229"/>
        <v>2</v>
      </c>
      <c r="F2900" s="35" t="str">
        <f t="shared" si="226"/>
        <v>Monday</v>
      </c>
      <c r="G2900" s="35">
        <f t="shared" si="227"/>
        <v>4</v>
      </c>
      <c r="H2900" s="34">
        <f>CONVERT(INDEX(Htg_StPt_Sch_EZ!$C$4:$I$27,MATCH(Schedules_8760!$C2900,Htg_StPt_Sch_EZ!$B$4:$B$27,0),MATCH(Schedules_8760!$F2900,Htg_StPt_Sch_EZ!$C$3:$I$3,0)),"F","C")</f>
        <v>20.555555555555554</v>
      </c>
      <c r="I2900" s="34">
        <f>CONVERT(INDEX(Htg_StPt_Sch_EZ!$C$31:$I$54,MATCH(Schedules_8760!$C2900,Htg_StPt_Sch_EZ!$B$31:$B$54,0),MATCH(Schedules_8760!$F2900,Htg_StPt_Sch_EZ!$C$30:$I$30,0)),"F","C")</f>
        <v>18.333333333333332</v>
      </c>
      <c r="J2900" s="34">
        <f>CONVERT(INDEX(Clg_StPt_Sch_EZ!$C$4:$I$27,MATCH(Schedules_8760!$C2900,Clg_StPt_Sch_EZ!$B$4:$B$27,0),MATCH(Schedules_8760!$F2900,Clg_StPt_Sch_EZ!$C$3:$I$3,0)),"F","C")</f>
        <v>25.555555555555554</v>
      </c>
      <c r="K2900" s="34">
        <f>CONVERT(INDEX(Clg_StPt_Sch_EZ!$C$31:$I$54,MATCH(Schedules_8760!$C2900,Clg_StPt_Sch_EZ!$B$31:$B$54,0),MATCH(Schedules_8760!$F2900,Clg_StPt_Sch_EZ!$C$30:$I$30,0)),"F","C")</f>
        <v>28.333333333333332</v>
      </c>
      <c r="L2900" s="34">
        <f>CONVERT(INDEX(DHW_StPt_Sch_EZ!$C$4:$I$27,MATCH(Schedules_8760!$C2900,DHW_StPt_Sch_EZ!$B$4:$B$27,0),MATCH(Schedules_8760!$F2900,DHW_StPt_Sch_EZ!$C$3:$I$3,0)),"F","C")</f>
        <v>53.333333333333329</v>
      </c>
      <c r="M2900" s="34">
        <f>CONVERT(INDEX(DHW_StPt_Sch_EZ!$C$31:$I$54,MATCH(Schedules_8760!$C2900,DHW_StPt_Sch_EZ!$B$31:$B$54,0),MATCH(Schedules_8760!$F2900,DHW_StPt_Sch_EZ!$C$30:$I$30,0)),"F","C")</f>
        <v>53.333333333333329</v>
      </c>
      <c r="N2900" s="12"/>
      <c r="O2900" s="12"/>
      <c r="P2900" s="12"/>
    </row>
    <row r="2901" spans="1:16" x14ac:dyDescent="0.25">
      <c r="A2901" s="35">
        <v>2900</v>
      </c>
      <c r="B2901" s="89">
        <v>121.7916666666667</v>
      </c>
      <c r="C2901" s="35">
        <f t="shared" si="225"/>
        <v>20</v>
      </c>
      <c r="D2901" s="35">
        <f t="shared" si="228"/>
        <v>121</v>
      </c>
      <c r="E2901" s="35">
        <f t="shared" si="229"/>
        <v>2</v>
      </c>
      <c r="F2901" s="35" t="str">
        <f t="shared" si="226"/>
        <v>Monday</v>
      </c>
      <c r="G2901" s="35">
        <f t="shared" si="227"/>
        <v>4</v>
      </c>
      <c r="H2901" s="34">
        <f>CONVERT(INDEX(Htg_StPt_Sch_EZ!$C$4:$I$27,MATCH(Schedules_8760!$C2901,Htg_StPt_Sch_EZ!$B$4:$B$27,0),MATCH(Schedules_8760!$F2901,Htg_StPt_Sch_EZ!$C$3:$I$3,0)),"F","C")</f>
        <v>20.555555555555554</v>
      </c>
      <c r="I2901" s="34">
        <f>CONVERT(INDEX(Htg_StPt_Sch_EZ!$C$31:$I$54,MATCH(Schedules_8760!$C2901,Htg_StPt_Sch_EZ!$B$31:$B$54,0),MATCH(Schedules_8760!$F2901,Htg_StPt_Sch_EZ!$C$30:$I$30,0)),"F","C")</f>
        <v>18.888888888888889</v>
      </c>
      <c r="J2901" s="34">
        <f>CONVERT(INDEX(Clg_StPt_Sch_EZ!$C$4:$I$27,MATCH(Schedules_8760!$C2901,Clg_StPt_Sch_EZ!$B$4:$B$27,0),MATCH(Schedules_8760!$F2901,Clg_StPt_Sch_EZ!$C$3:$I$3,0)),"F","C")</f>
        <v>25.555555555555554</v>
      </c>
      <c r="K2901" s="34">
        <f>CONVERT(INDEX(Clg_StPt_Sch_EZ!$C$31:$I$54,MATCH(Schedules_8760!$C2901,Clg_StPt_Sch_EZ!$B$31:$B$54,0),MATCH(Schedules_8760!$F2901,Clg_StPt_Sch_EZ!$C$30:$I$30,0)),"F","C")</f>
        <v>28.333333333333332</v>
      </c>
      <c r="L2901" s="34">
        <f>CONVERT(INDEX(DHW_StPt_Sch_EZ!$C$4:$I$27,MATCH(Schedules_8760!$C2901,DHW_StPt_Sch_EZ!$B$4:$B$27,0),MATCH(Schedules_8760!$F2901,DHW_StPt_Sch_EZ!$C$3:$I$3,0)),"F","C")</f>
        <v>53.333333333333329</v>
      </c>
      <c r="M2901" s="34">
        <f>CONVERT(INDEX(DHW_StPt_Sch_EZ!$C$31:$I$54,MATCH(Schedules_8760!$C2901,DHW_StPt_Sch_EZ!$B$31:$B$54,0),MATCH(Schedules_8760!$F2901,DHW_StPt_Sch_EZ!$C$30:$I$30,0)),"F","C")</f>
        <v>53.333333333333329</v>
      </c>
      <c r="N2901" s="12"/>
      <c r="O2901" s="12"/>
      <c r="P2901" s="12"/>
    </row>
    <row r="2902" spans="1:16" x14ac:dyDescent="0.25">
      <c r="A2902" s="35">
        <v>2901</v>
      </c>
      <c r="B2902" s="89">
        <v>121.8333333333333</v>
      </c>
      <c r="C2902" s="35">
        <f t="shared" si="225"/>
        <v>21</v>
      </c>
      <c r="D2902" s="35">
        <f t="shared" si="228"/>
        <v>121</v>
      </c>
      <c r="E2902" s="35">
        <f t="shared" si="229"/>
        <v>2</v>
      </c>
      <c r="F2902" s="35" t="str">
        <f t="shared" si="226"/>
        <v>Monday</v>
      </c>
      <c r="G2902" s="35">
        <f t="shared" si="227"/>
        <v>4</v>
      </c>
      <c r="H2902" s="34">
        <f>CONVERT(INDEX(Htg_StPt_Sch_EZ!$C$4:$I$27,MATCH(Schedules_8760!$C2902,Htg_StPt_Sch_EZ!$B$4:$B$27,0),MATCH(Schedules_8760!$F2902,Htg_StPt_Sch_EZ!$C$3:$I$3,0)),"F","C")</f>
        <v>20.555555555555554</v>
      </c>
      <c r="I2902" s="34">
        <f>CONVERT(INDEX(Htg_StPt_Sch_EZ!$C$31:$I$54,MATCH(Schedules_8760!$C2902,Htg_StPt_Sch_EZ!$B$31:$B$54,0),MATCH(Schedules_8760!$F2902,Htg_StPt_Sch_EZ!$C$30:$I$30,0)),"F","C")</f>
        <v>19.444444444444443</v>
      </c>
      <c r="J2902" s="34">
        <f>CONVERT(INDEX(Clg_StPt_Sch_EZ!$C$4:$I$27,MATCH(Schedules_8760!$C2902,Clg_StPt_Sch_EZ!$B$4:$B$27,0),MATCH(Schedules_8760!$F2902,Clg_StPt_Sch_EZ!$C$3:$I$3,0)),"F","C")</f>
        <v>25.555555555555554</v>
      </c>
      <c r="K2902" s="34">
        <f>CONVERT(INDEX(Clg_StPt_Sch_EZ!$C$31:$I$54,MATCH(Schedules_8760!$C2902,Clg_StPt_Sch_EZ!$B$31:$B$54,0),MATCH(Schedules_8760!$F2902,Clg_StPt_Sch_EZ!$C$30:$I$30,0)),"F","C")</f>
        <v>28.333333333333332</v>
      </c>
      <c r="L2902" s="34">
        <f>CONVERT(INDEX(DHW_StPt_Sch_EZ!$C$4:$I$27,MATCH(Schedules_8760!$C2902,DHW_StPt_Sch_EZ!$B$4:$B$27,0),MATCH(Schedules_8760!$F2902,DHW_StPt_Sch_EZ!$C$3:$I$3,0)),"F","C")</f>
        <v>53.333333333333329</v>
      </c>
      <c r="M2902" s="34">
        <f>CONVERT(INDEX(DHW_StPt_Sch_EZ!$C$31:$I$54,MATCH(Schedules_8760!$C2902,DHW_StPt_Sch_EZ!$B$31:$B$54,0),MATCH(Schedules_8760!$F2902,DHW_StPt_Sch_EZ!$C$30:$I$30,0)),"F","C")</f>
        <v>53.333333333333329</v>
      </c>
      <c r="N2902" s="12"/>
      <c r="O2902" s="12"/>
      <c r="P2902" s="12"/>
    </row>
    <row r="2903" spans="1:16" x14ac:dyDescent="0.25">
      <c r="A2903" s="35">
        <v>2902</v>
      </c>
      <c r="B2903" s="89">
        <v>121.875</v>
      </c>
      <c r="C2903" s="35">
        <f t="shared" si="225"/>
        <v>22</v>
      </c>
      <c r="D2903" s="35">
        <f t="shared" si="228"/>
        <v>121</v>
      </c>
      <c r="E2903" s="35">
        <f t="shared" si="229"/>
        <v>2</v>
      </c>
      <c r="F2903" s="35" t="str">
        <f t="shared" si="226"/>
        <v>Monday</v>
      </c>
      <c r="G2903" s="35">
        <f t="shared" si="227"/>
        <v>4</v>
      </c>
      <c r="H2903" s="34">
        <f>CONVERT(INDEX(Htg_StPt_Sch_EZ!$C$4:$I$27,MATCH(Schedules_8760!$C2903,Htg_StPt_Sch_EZ!$B$4:$B$27,0),MATCH(Schedules_8760!$F2903,Htg_StPt_Sch_EZ!$C$3:$I$3,0)),"F","C")</f>
        <v>20.555555555555554</v>
      </c>
      <c r="I2903" s="34">
        <f>CONVERT(INDEX(Htg_StPt_Sch_EZ!$C$31:$I$54,MATCH(Schedules_8760!$C2903,Htg_StPt_Sch_EZ!$B$31:$B$54,0),MATCH(Schedules_8760!$F2903,Htg_StPt_Sch_EZ!$C$30:$I$30,0)),"F","C")</f>
        <v>19.444444444444443</v>
      </c>
      <c r="J2903" s="34">
        <f>CONVERT(INDEX(Clg_StPt_Sch_EZ!$C$4:$I$27,MATCH(Schedules_8760!$C2903,Clg_StPt_Sch_EZ!$B$4:$B$27,0),MATCH(Schedules_8760!$F2903,Clg_StPt_Sch_EZ!$C$3:$I$3,0)),"F","C")</f>
        <v>25.555555555555554</v>
      </c>
      <c r="K2903" s="34">
        <f>CONVERT(INDEX(Clg_StPt_Sch_EZ!$C$31:$I$54,MATCH(Schedules_8760!$C2903,Clg_StPt_Sch_EZ!$B$31:$B$54,0),MATCH(Schedules_8760!$F2903,Clg_StPt_Sch_EZ!$C$30:$I$30,0)),"F","C")</f>
        <v>28.333333333333332</v>
      </c>
      <c r="L2903" s="34">
        <f>CONVERT(INDEX(DHW_StPt_Sch_EZ!$C$4:$I$27,MATCH(Schedules_8760!$C2903,DHW_StPt_Sch_EZ!$B$4:$B$27,0),MATCH(Schedules_8760!$F2903,DHW_StPt_Sch_EZ!$C$3:$I$3,0)),"F","C")</f>
        <v>53.333333333333329</v>
      </c>
      <c r="M2903" s="34">
        <f>CONVERT(INDEX(DHW_StPt_Sch_EZ!$C$31:$I$54,MATCH(Schedules_8760!$C2903,DHW_StPt_Sch_EZ!$B$31:$B$54,0),MATCH(Schedules_8760!$F2903,DHW_StPt_Sch_EZ!$C$30:$I$30,0)),"F","C")</f>
        <v>53.333333333333329</v>
      </c>
      <c r="N2903" s="12"/>
      <c r="O2903" s="12"/>
      <c r="P2903" s="12"/>
    </row>
    <row r="2904" spans="1:16" x14ac:dyDescent="0.25">
      <c r="A2904" s="35">
        <v>2903</v>
      </c>
      <c r="B2904" s="89">
        <v>121.9166666666667</v>
      </c>
      <c r="C2904" s="35">
        <f t="shared" si="225"/>
        <v>23</v>
      </c>
      <c r="D2904" s="35">
        <f t="shared" si="228"/>
        <v>121</v>
      </c>
      <c r="E2904" s="35">
        <f t="shared" si="229"/>
        <v>2</v>
      </c>
      <c r="F2904" s="35" t="str">
        <f t="shared" si="226"/>
        <v>Monday</v>
      </c>
      <c r="G2904" s="35">
        <f t="shared" si="227"/>
        <v>4</v>
      </c>
      <c r="H2904" s="34">
        <f>CONVERT(INDEX(Htg_StPt_Sch_EZ!$C$4:$I$27,MATCH(Schedules_8760!$C2904,Htg_StPt_Sch_EZ!$B$4:$B$27,0),MATCH(Schedules_8760!$F2904,Htg_StPt_Sch_EZ!$C$3:$I$3,0)),"F","C")</f>
        <v>20.555555555555554</v>
      </c>
      <c r="I2904" s="34">
        <f>CONVERT(INDEX(Htg_StPt_Sch_EZ!$C$31:$I$54,MATCH(Schedules_8760!$C2904,Htg_StPt_Sch_EZ!$B$31:$B$54,0),MATCH(Schedules_8760!$F2904,Htg_StPt_Sch_EZ!$C$30:$I$30,0)),"F","C")</f>
        <v>19.444444444444443</v>
      </c>
      <c r="J2904" s="34">
        <f>CONVERT(INDEX(Clg_StPt_Sch_EZ!$C$4:$I$27,MATCH(Schedules_8760!$C2904,Clg_StPt_Sch_EZ!$B$4:$B$27,0),MATCH(Schedules_8760!$F2904,Clg_StPt_Sch_EZ!$C$3:$I$3,0)),"F","C")</f>
        <v>25.555555555555554</v>
      </c>
      <c r="K2904" s="34">
        <f>CONVERT(INDEX(Clg_StPt_Sch_EZ!$C$31:$I$54,MATCH(Schedules_8760!$C2904,Clg_StPt_Sch_EZ!$B$31:$B$54,0),MATCH(Schedules_8760!$F2904,Clg_StPt_Sch_EZ!$C$30:$I$30,0)),"F","C")</f>
        <v>28.333333333333332</v>
      </c>
      <c r="L2904" s="34">
        <f>CONVERT(INDEX(DHW_StPt_Sch_EZ!$C$4:$I$27,MATCH(Schedules_8760!$C2904,DHW_StPt_Sch_EZ!$B$4:$B$27,0),MATCH(Schedules_8760!$F2904,DHW_StPt_Sch_EZ!$C$3:$I$3,0)),"F","C")</f>
        <v>53.333333333333329</v>
      </c>
      <c r="M2904" s="34">
        <f>CONVERT(INDEX(DHW_StPt_Sch_EZ!$C$31:$I$54,MATCH(Schedules_8760!$C2904,DHW_StPt_Sch_EZ!$B$31:$B$54,0),MATCH(Schedules_8760!$F2904,DHW_StPt_Sch_EZ!$C$30:$I$30,0)),"F","C")</f>
        <v>53.333333333333329</v>
      </c>
      <c r="N2904" s="12"/>
      <c r="O2904" s="12"/>
      <c r="P2904" s="12"/>
    </row>
    <row r="2905" spans="1:16" x14ac:dyDescent="0.25">
      <c r="A2905" s="35">
        <v>2904</v>
      </c>
      <c r="B2905" s="89">
        <v>121.9583333333333</v>
      </c>
      <c r="C2905" s="35">
        <f t="shared" si="225"/>
        <v>24</v>
      </c>
      <c r="D2905" s="35">
        <f t="shared" si="228"/>
        <v>121</v>
      </c>
      <c r="E2905" s="35">
        <f t="shared" si="229"/>
        <v>2</v>
      </c>
      <c r="F2905" s="35" t="str">
        <f t="shared" si="226"/>
        <v>Monday</v>
      </c>
      <c r="G2905" s="35">
        <f t="shared" si="227"/>
        <v>4</v>
      </c>
      <c r="H2905" s="34">
        <f>CONVERT(INDEX(Htg_StPt_Sch_EZ!$C$4:$I$27,MATCH(Schedules_8760!$C2905,Htg_StPt_Sch_EZ!$B$4:$B$27,0),MATCH(Schedules_8760!$F2905,Htg_StPt_Sch_EZ!$C$3:$I$3,0)),"F","C")</f>
        <v>20.555555555555554</v>
      </c>
      <c r="I2905" s="34">
        <f>CONVERT(INDEX(Htg_StPt_Sch_EZ!$C$31:$I$54,MATCH(Schedules_8760!$C2905,Htg_StPt_Sch_EZ!$B$31:$B$54,0),MATCH(Schedules_8760!$F2905,Htg_StPt_Sch_EZ!$C$30:$I$30,0)),"F","C")</f>
        <v>19.444444444444443</v>
      </c>
      <c r="J2905" s="34">
        <f>CONVERT(INDEX(Clg_StPt_Sch_EZ!$C$4:$I$27,MATCH(Schedules_8760!$C2905,Clg_StPt_Sch_EZ!$B$4:$B$27,0),MATCH(Schedules_8760!$F2905,Clg_StPt_Sch_EZ!$C$3:$I$3,0)),"F","C")</f>
        <v>25.555555555555554</v>
      </c>
      <c r="K2905" s="34">
        <f>CONVERT(INDEX(Clg_StPt_Sch_EZ!$C$31:$I$54,MATCH(Schedules_8760!$C2905,Clg_StPt_Sch_EZ!$B$31:$B$54,0),MATCH(Schedules_8760!$F2905,Clg_StPt_Sch_EZ!$C$30:$I$30,0)),"F","C")</f>
        <v>28.333333333333332</v>
      </c>
      <c r="L2905" s="34">
        <f>CONVERT(INDEX(DHW_StPt_Sch_EZ!$C$4:$I$27,MATCH(Schedules_8760!$C2905,DHW_StPt_Sch_EZ!$B$4:$B$27,0),MATCH(Schedules_8760!$F2905,DHW_StPt_Sch_EZ!$C$3:$I$3,0)),"F","C")</f>
        <v>53.333333333333329</v>
      </c>
      <c r="M2905" s="34">
        <f>CONVERT(INDEX(DHW_StPt_Sch_EZ!$C$31:$I$54,MATCH(Schedules_8760!$C2905,DHW_StPt_Sch_EZ!$B$31:$B$54,0),MATCH(Schedules_8760!$F2905,DHW_StPt_Sch_EZ!$C$30:$I$30,0)),"F","C")</f>
        <v>53.333333333333329</v>
      </c>
      <c r="N2905" s="12"/>
      <c r="O2905" s="12"/>
      <c r="P2905" s="12"/>
    </row>
    <row r="2906" spans="1:16" x14ac:dyDescent="0.25">
      <c r="A2906" s="35">
        <v>2905</v>
      </c>
      <c r="B2906" s="89">
        <v>122</v>
      </c>
      <c r="C2906" s="35">
        <f t="shared" si="225"/>
        <v>1</v>
      </c>
      <c r="D2906" s="35">
        <f t="shared" si="228"/>
        <v>122</v>
      </c>
      <c r="E2906" s="35">
        <f t="shared" si="229"/>
        <v>3</v>
      </c>
      <c r="F2906" s="35" t="str">
        <f t="shared" si="226"/>
        <v>Tuesday</v>
      </c>
      <c r="G2906" s="35">
        <f t="shared" si="227"/>
        <v>5</v>
      </c>
      <c r="H2906" s="34">
        <f>CONVERT(INDEX(Htg_StPt_Sch_EZ!$C$4:$I$27,MATCH(Schedules_8760!$C2906,Htg_StPt_Sch_EZ!$B$4:$B$27,0),MATCH(Schedules_8760!$F2906,Htg_StPt_Sch_EZ!$C$3:$I$3,0)),"F","C")</f>
        <v>20.555555555555554</v>
      </c>
      <c r="I2906" s="34">
        <f>CONVERT(INDEX(Htg_StPt_Sch_EZ!$C$31:$I$54,MATCH(Schedules_8760!$C2906,Htg_StPt_Sch_EZ!$B$31:$B$54,0),MATCH(Schedules_8760!$F2906,Htg_StPt_Sch_EZ!$C$30:$I$30,0)),"F","C")</f>
        <v>19.444444444444443</v>
      </c>
      <c r="J2906" s="34">
        <f>CONVERT(INDEX(Clg_StPt_Sch_EZ!$C$4:$I$27,MATCH(Schedules_8760!$C2906,Clg_StPt_Sch_EZ!$B$4:$B$27,0),MATCH(Schedules_8760!$F2906,Clg_StPt_Sch_EZ!$C$3:$I$3,0)),"F","C")</f>
        <v>25.555555555555554</v>
      </c>
      <c r="K2906" s="34">
        <f>CONVERT(INDEX(Clg_StPt_Sch_EZ!$C$31:$I$54,MATCH(Schedules_8760!$C2906,Clg_StPt_Sch_EZ!$B$31:$B$54,0),MATCH(Schedules_8760!$F2906,Clg_StPt_Sch_EZ!$C$30:$I$30,0)),"F","C")</f>
        <v>28.333333333333332</v>
      </c>
      <c r="L2906" s="34">
        <f>CONVERT(INDEX(DHW_StPt_Sch_EZ!$C$4:$I$27,MATCH(Schedules_8760!$C2906,DHW_StPt_Sch_EZ!$B$4:$B$27,0),MATCH(Schedules_8760!$F2906,DHW_StPt_Sch_EZ!$C$3:$I$3,0)),"F","C")</f>
        <v>53.333333333333329</v>
      </c>
      <c r="M2906" s="34">
        <f>CONVERT(INDEX(DHW_StPt_Sch_EZ!$C$31:$I$54,MATCH(Schedules_8760!$C2906,DHW_StPt_Sch_EZ!$B$31:$B$54,0),MATCH(Schedules_8760!$F2906,DHW_StPt_Sch_EZ!$C$30:$I$30,0)),"F","C")</f>
        <v>53.333333333333329</v>
      </c>
      <c r="N2906" s="12"/>
      <c r="O2906" s="12"/>
      <c r="P2906" s="12"/>
    </row>
    <row r="2907" spans="1:16" x14ac:dyDescent="0.25">
      <c r="A2907" s="35">
        <v>2906</v>
      </c>
      <c r="B2907" s="89">
        <v>122.0416666666667</v>
      </c>
      <c r="C2907" s="35">
        <f t="shared" si="225"/>
        <v>2</v>
      </c>
      <c r="D2907" s="35">
        <f t="shared" si="228"/>
        <v>122</v>
      </c>
      <c r="E2907" s="35">
        <f t="shared" si="229"/>
        <v>3</v>
      </c>
      <c r="F2907" s="35" t="str">
        <f t="shared" si="226"/>
        <v>Tuesday</v>
      </c>
      <c r="G2907" s="35">
        <f t="shared" si="227"/>
        <v>5</v>
      </c>
      <c r="H2907" s="34">
        <f>CONVERT(INDEX(Htg_StPt_Sch_EZ!$C$4:$I$27,MATCH(Schedules_8760!$C2907,Htg_StPt_Sch_EZ!$B$4:$B$27,0),MATCH(Schedules_8760!$F2907,Htg_StPt_Sch_EZ!$C$3:$I$3,0)),"F","C")</f>
        <v>20.555555555555554</v>
      </c>
      <c r="I2907" s="34">
        <f>CONVERT(INDEX(Htg_StPt_Sch_EZ!$C$31:$I$54,MATCH(Schedules_8760!$C2907,Htg_StPt_Sch_EZ!$B$31:$B$54,0),MATCH(Schedules_8760!$F2907,Htg_StPt_Sch_EZ!$C$30:$I$30,0)),"F","C")</f>
        <v>19.444444444444443</v>
      </c>
      <c r="J2907" s="34">
        <f>CONVERT(INDEX(Clg_StPt_Sch_EZ!$C$4:$I$27,MATCH(Schedules_8760!$C2907,Clg_StPt_Sch_EZ!$B$4:$B$27,0),MATCH(Schedules_8760!$F2907,Clg_StPt_Sch_EZ!$C$3:$I$3,0)),"F","C")</f>
        <v>25.555555555555554</v>
      </c>
      <c r="K2907" s="34">
        <f>CONVERT(INDEX(Clg_StPt_Sch_EZ!$C$31:$I$54,MATCH(Schedules_8760!$C2907,Clg_StPt_Sch_EZ!$B$31:$B$54,0),MATCH(Schedules_8760!$F2907,Clg_StPt_Sch_EZ!$C$30:$I$30,0)),"F","C")</f>
        <v>28.333333333333332</v>
      </c>
      <c r="L2907" s="34">
        <f>CONVERT(INDEX(DHW_StPt_Sch_EZ!$C$4:$I$27,MATCH(Schedules_8760!$C2907,DHW_StPt_Sch_EZ!$B$4:$B$27,0),MATCH(Schedules_8760!$F2907,DHW_StPt_Sch_EZ!$C$3:$I$3,0)),"F","C")</f>
        <v>53.333333333333329</v>
      </c>
      <c r="M2907" s="34">
        <f>CONVERT(INDEX(DHW_StPt_Sch_EZ!$C$31:$I$54,MATCH(Schedules_8760!$C2907,DHW_StPt_Sch_EZ!$B$31:$B$54,0),MATCH(Schedules_8760!$F2907,DHW_StPt_Sch_EZ!$C$30:$I$30,0)),"F","C")</f>
        <v>53.333333333333329</v>
      </c>
      <c r="N2907" s="12"/>
      <c r="O2907" s="12"/>
      <c r="P2907" s="12"/>
    </row>
    <row r="2908" spans="1:16" x14ac:dyDescent="0.25">
      <c r="A2908" s="35">
        <v>2907</v>
      </c>
      <c r="B2908" s="89">
        <v>122.0833333333333</v>
      </c>
      <c r="C2908" s="35">
        <f t="shared" si="225"/>
        <v>3</v>
      </c>
      <c r="D2908" s="35">
        <f t="shared" si="228"/>
        <v>122</v>
      </c>
      <c r="E2908" s="35">
        <f t="shared" si="229"/>
        <v>3</v>
      </c>
      <c r="F2908" s="35" t="str">
        <f t="shared" si="226"/>
        <v>Tuesday</v>
      </c>
      <c r="G2908" s="35">
        <f t="shared" si="227"/>
        <v>5</v>
      </c>
      <c r="H2908" s="34">
        <f>CONVERT(INDEX(Htg_StPt_Sch_EZ!$C$4:$I$27,MATCH(Schedules_8760!$C2908,Htg_StPt_Sch_EZ!$B$4:$B$27,0),MATCH(Schedules_8760!$F2908,Htg_StPt_Sch_EZ!$C$3:$I$3,0)),"F","C")</f>
        <v>20.555555555555554</v>
      </c>
      <c r="I2908" s="34">
        <f>CONVERT(INDEX(Htg_StPt_Sch_EZ!$C$31:$I$54,MATCH(Schedules_8760!$C2908,Htg_StPt_Sch_EZ!$B$31:$B$54,0),MATCH(Schedules_8760!$F2908,Htg_StPt_Sch_EZ!$C$30:$I$30,0)),"F","C")</f>
        <v>19.444444444444443</v>
      </c>
      <c r="J2908" s="34">
        <f>CONVERT(INDEX(Clg_StPt_Sch_EZ!$C$4:$I$27,MATCH(Schedules_8760!$C2908,Clg_StPt_Sch_EZ!$B$4:$B$27,0),MATCH(Schedules_8760!$F2908,Clg_StPt_Sch_EZ!$C$3:$I$3,0)),"F","C")</f>
        <v>25.555555555555554</v>
      </c>
      <c r="K2908" s="34">
        <f>CONVERT(INDEX(Clg_StPt_Sch_EZ!$C$31:$I$54,MATCH(Schedules_8760!$C2908,Clg_StPt_Sch_EZ!$B$31:$B$54,0),MATCH(Schedules_8760!$F2908,Clg_StPt_Sch_EZ!$C$30:$I$30,0)),"F","C")</f>
        <v>28.333333333333332</v>
      </c>
      <c r="L2908" s="34">
        <f>CONVERT(INDEX(DHW_StPt_Sch_EZ!$C$4:$I$27,MATCH(Schedules_8760!$C2908,DHW_StPt_Sch_EZ!$B$4:$B$27,0),MATCH(Schedules_8760!$F2908,DHW_StPt_Sch_EZ!$C$3:$I$3,0)),"F","C")</f>
        <v>53.333333333333329</v>
      </c>
      <c r="M2908" s="34">
        <f>CONVERT(INDEX(DHW_StPt_Sch_EZ!$C$31:$I$54,MATCH(Schedules_8760!$C2908,DHW_StPt_Sch_EZ!$B$31:$B$54,0),MATCH(Schedules_8760!$F2908,DHW_StPt_Sch_EZ!$C$30:$I$30,0)),"F","C")</f>
        <v>53.333333333333329</v>
      </c>
      <c r="N2908" s="12"/>
      <c r="O2908" s="12"/>
      <c r="P2908" s="12"/>
    </row>
    <row r="2909" spans="1:16" x14ac:dyDescent="0.25">
      <c r="A2909" s="35">
        <v>2908</v>
      </c>
      <c r="B2909" s="89">
        <v>122.125</v>
      </c>
      <c r="C2909" s="35">
        <f t="shared" si="225"/>
        <v>4</v>
      </c>
      <c r="D2909" s="35">
        <f t="shared" si="228"/>
        <v>122</v>
      </c>
      <c r="E2909" s="35">
        <f t="shared" si="229"/>
        <v>3</v>
      </c>
      <c r="F2909" s="35" t="str">
        <f t="shared" si="226"/>
        <v>Tuesday</v>
      </c>
      <c r="G2909" s="35">
        <f t="shared" si="227"/>
        <v>5</v>
      </c>
      <c r="H2909" s="34">
        <f>CONVERT(INDEX(Htg_StPt_Sch_EZ!$C$4:$I$27,MATCH(Schedules_8760!$C2909,Htg_StPt_Sch_EZ!$B$4:$B$27,0),MATCH(Schedules_8760!$F2909,Htg_StPt_Sch_EZ!$C$3:$I$3,0)),"F","C")</f>
        <v>20.555555555555554</v>
      </c>
      <c r="I2909" s="34">
        <f>CONVERT(INDEX(Htg_StPt_Sch_EZ!$C$31:$I$54,MATCH(Schedules_8760!$C2909,Htg_StPt_Sch_EZ!$B$31:$B$54,0),MATCH(Schedules_8760!$F2909,Htg_StPt_Sch_EZ!$C$30:$I$30,0)),"F","C")</f>
        <v>19.444444444444443</v>
      </c>
      <c r="J2909" s="34">
        <f>CONVERT(INDEX(Clg_StPt_Sch_EZ!$C$4:$I$27,MATCH(Schedules_8760!$C2909,Clg_StPt_Sch_EZ!$B$4:$B$27,0),MATCH(Schedules_8760!$F2909,Clg_StPt_Sch_EZ!$C$3:$I$3,0)),"F","C")</f>
        <v>25.555555555555554</v>
      </c>
      <c r="K2909" s="34">
        <f>CONVERT(INDEX(Clg_StPt_Sch_EZ!$C$31:$I$54,MATCH(Schedules_8760!$C2909,Clg_StPt_Sch_EZ!$B$31:$B$54,0),MATCH(Schedules_8760!$F2909,Clg_StPt_Sch_EZ!$C$30:$I$30,0)),"F","C")</f>
        <v>28.333333333333332</v>
      </c>
      <c r="L2909" s="34">
        <f>CONVERT(INDEX(DHW_StPt_Sch_EZ!$C$4:$I$27,MATCH(Schedules_8760!$C2909,DHW_StPt_Sch_EZ!$B$4:$B$27,0),MATCH(Schedules_8760!$F2909,DHW_StPt_Sch_EZ!$C$3:$I$3,0)),"F","C")</f>
        <v>53.333333333333329</v>
      </c>
      <c r="M2909" s="34">
        <f>CONVERT(INDEX(DHW_StPt_Sch_EZ!$C$31:$I$54,MATCH(Schedules_8760!$C2909,DHW_StPt_Sch_EZ!$B$31:$B$54,0),MATCH(Schedules_8760!$F2909,DHW_StPt_Sch_EZ!$C$30:$I$30,0)),"F","C")</f>
        <v>53.333333333333329</v>
      </c>
      <c r="N2909" s="12"/>
      <c r="O2909" s="12"/>
      <c r="P2909" s="12"/>
    </row>
    <row r="2910" spans="1:16" x14ac:dyDescent="0.25">
      <c r="A2910" s="35">
        <v>2909</v>
      </c>
      <c r="B2910" s="89">
        <v>122.1666666666667</v>
      </c>
      <c r="C2910" s="35">
        <f t="shared" si="225"/>
        <v>5</v>
      </c>
      <c r="D2910" s="35">
        <f t="shared" si="228"/>
        <v>122</v>
      </c>
      <c r="E2910" s="35">
        <f t="shared" si="229"/>
        <v>3</v>
      </c>
      <c r="F2910" s="35" t="str">
        <f t="shared" si="226"/>
        <v>Tuesday</v>
      </c>
      <c r="G2910" s="35">
        <f t="shared" si="227"/>
        <v>5</v>
      </c>
      <c r="H2910" s="34">
        <f>CONVERT(INDEX(Htg_StPt_Sch_EZ!$C$4:$I$27,MATCH(Schedules_8760!$C2910,Htg_StPt_Sch_EZ!$B$4:$B$27,0),MATCH(Schedules_8760!$F2910,Htg_StPt_Sch_EZ!$C$3:$I$3,0)),"F","C")</f>
        <v>20.555555555555554</v>
      </c>
      <c r="I2910" s="34">
        <f>CONVERT(INDEX(Htg_StPt_Sch_EZ!$C$31:$I$54,MATCH(Schedules_8760!$C2910,Htg_StPt_Sch_EZ!$B$31:$B$54,0),MATCH(Schedules_8760!$F2910,Htg_StPt_Sch_EZ!$C$30:$I$30,0)),"F","C")</f>
        <v>19.444444444444443</v>
      </c>
      <c r="J2910" s="34">
        <f>CONVERT(INDEX(Clg_StPt_Sch_EZ!$C$4:$I$27,MATCH(Schedules_8760!$C2910,Clg_StPt_Sch_EZ!$B$4:$B$27,0),MATCH(Schedules_8760!$F2910,Clg_StPt_Sch_EZ!$C$3:$I$3,0)),"F","C")</f>
        <v>25.555555555555554</v>
      </c>
      <c r="K2910" s="34">
        <f>CONVERT(INDEX(Clg_StPt_Sch_EZ!$C$31:$I$54,MATCH(Schedules_8760!$C2910,Clg_StPt_Sch_EZ!$B$31:$B$54,0),MATCH(Schedules_8760!$F2910,Clg_StPt_Sch_EZ!$C$30:$I$30,0)),"F","C")</f>
        <v>28.333333333333332</v>
      </c>
      <c r="L2910" s="34">
        <f>CONVERT(INDEX(DHW_StPt_Sch_EZ!$C$4:$I$27,MATCH(Schedules_8760!$C2910,DHW_StPt_Sch_EZ!$B$4:$B$27,0),MATCH(Schedules_8760!$F2910,DHW_StPt_Sch_EZ!$C$3:$I$3,0)),"F","C")</f>
        <v>53.333333333333329</v>
      </c>
      <c r="M2910" s="34">
        <f>CONVERT(INDEX(DHW_StPt_Sch_EZ!$C$31:$I$54,MATCH(Schedules_8760!$C2910,DHW_StPt_Sch_EZ!$B$31:$B$54,0),MATCH(Schedules_8760!$F2910,DHW_StPt_Sch_EZ!$C$30:$I$30,0)),"F","C")</f>
        <v>53.333333333333329</v>
      </c>
      <c r="N2910" s="12"/>
      <c r="O2910" s="12"/>
      <c r="P2910" s="12"/>
    </row>
    <row r="2911" spans="1:16" x14ac:dyDescent="0.25">
      <c r="A2911" s="35">
        <v>2910</v>
      </c>
      <c r="B2911" s="89">
        <v>122.2083333333333</v>
      </c>
      <c r="C2911" s="35">
        <f t="shared" si="225"/>
        <v>6</v>
      </c>
      <c r="D2911" s="35">
        <f t="shared" si="228"/>
        <v>122</v>
      </c>
      <c r="E2911" s="35">
        <f t="shared" si="229"/>
        <v>3</v>
      </c>
      <c r="F2911" s="35" t="str">
        <f t="shared" si="226"/>
        <v>Tuesday</v>
      </c>
      <c r="G2911" s="35">
        <f t="shared" si="227"/>
        <v>5</v>
      </c>
      <c r="H2911" s="34">
        <f>CONVERT(INDEX(Htg_StPt_Sch_EZ!$C$4:$I$27,MATCH(Schedules_8760!$C2911,Htg_StPt_Sch_EZ!$B$4:$B$27,0),MATCH(Schedules_8760!$F2911,Htg_StPt_Sch_EZ!$C$3:$I$3,0)),"F","C")</f>
        <v>20.555555555555554</v>
      </c>
      <c r="I2911" s="34">
        <f>CONVERT(INDEX(Htg_StPt_Sch_EZ!$C$31:$I$54,MATCH(Schedules_8760!$C2911,Htg_StPt_Sch_EZ!$B$31:$B$54,0),MATCH(Schedules_8760!$F2911,Htg_StPt_Sch_EZ!$C$30:$I$30,0)),"F","C")</f>
        <v>19.444444444444443</v>
      </c>
      <c r="J2911" s="34">
        <f>CONVERT(INDEX(Clg_StPt_Sch_EZ!$C$4:$I$27,MATCH(Schedules_8760!$C2911,Clg_StPt_Sch_EZ!$B$4:$B$27,0),MATCH(Schedules_8760!$F2911,Clg_StPt_Sch_EZ!$C$3:$I$3,0)),"F","C")</f>
        <v>25.555555555555554</v>
      </c>
      <c r="K2911" s="34">
        <f>CONVERT(INDEX(Clg_StPt_Sch_EZ!$C$31:$I$54,MATCH(Schedules_8760!$C2911,Clg_StPt_Sch_EZ!$B$31:$B$54,0),MATCH(Schedules_8760!$F2911,Clg_StPt_Sch_EZ!$C$30:$I$30,0)),"F","C")</f>
        <v>28.333333333333332</v>
      </c>
      <c r="L2911" s="34">
        <f>CONVERT(INDEX(DHW_StPt_Sch_EZ!$C$4:$I$27,MATCH(Schedules_8760!$C2911,DHW_StPt_Sch_EZ!$B$4:$B$27,0),MATCH(Schedules_8760!$F2911,DHW_StPt_Sch_EZ!$C$3:$I$3,0)),"F","C")</f>
        <v>53.333333333333329</v>
      </c>
      <c r="M2911" s="34">
        <f>CONVERT(INDEX(DHW_StPt_Sch_EZ!$C$31:$I$54,MATCH(Schedules_8760!$C2911,DHW_StPt_Sch_EZ!$B$31:$B$54,0),MATCH(Schedules_8760!$F2911,DHW_StPt_Sch_EZ!$C$30:$I$30,0)),"F","C")</f>
        <v>53.333333333333329</v>
      </c>
      <c r="N2911" s="12"/>
      <c r="O2911" s="12"/>
      <c r="P2911" s="12"/>
    </row>
    <row r="2912" spans="1:16" x14ac:dyDescent="0.25">
      <c r="A2912" s="35">
        <v>2911</v>
      </c>
      <c r="B2912" s="89">
        <v>122.25</v>
      </c>
      <c r="C2912" s="35">
        <f t="shared" si="225"/>
        <v>7</v>
      </c>
      <c r="D2912" s="35">
        <f t="shared" si="228"/>
        <v>122</v>
      </c>
      <c r="E2912" s="35">
        <f t="shared" si="229"/>
        <v>3</v>
      </c>
      <c r="F2912" s="35" t="str">
        <f t="shared" si="226"/>
        <v>Tuesday</v>
      </c>
      <c r="G2912" s="35">
        <f t="shared" si="227"/>
        <v>5</v>
      </c>
      <c r="H2912" s="34">
        <f>CONVERT(INDEX(Htg_StPt_Sch_EZ!$C$4:$I$27,MATCH(Schedules_8760!$C2912,Htg_StPt_Sch_EZ!$B$4:$B$27,0),MATCH(Schedules_8760!$F2912,Htg_StPt_Sch_EZ!$C$3:$I$3,0)),"F","C")</f>
        <v>20.555555555555554</v>
      </c>
      <c r="I2912" s="34">
        <f>CONVERT(INDEX(Htg_StPt_Sch_EZ!$C$31:$I$54,MATCH(Schedules_8760!$C2912,Htg_StPt_Sch_EZ!$B$31:$B$54,0),MATCH(Schedules_8760!$F2912,Htg_StPt_Sch_EZ!$C$30:$I$30,0)),"F","C")</f>
        <v>19.444444444444443</v>
      </c>
      <c r="J2912" s="34">
        <f>CONVERT(INDEX(Clg_StPt_Sch_EZ!$C$4:$I$27,MATCH(Schedules_8760!$C2912,Clg_StPt_Sch_EZ!$B$4:$B$27,0),MATCH(Schedules_8760!$F2912,Clg_StPt_Sch_EZ!$C$3:$I$3,0)),"F","C")</f>
        <v>25.555555555555554</v>
      </c>
      <c r="K2912" s="34">
        <f>CONVERT(INDEX(Clg_StPt_Sch_EZ!$C$31:$I$54,MATCH(Schedules_8760!$C2912,Clg_StPt_Sch_EZ!$B$31:$B$54,0),MATCH(Schedules_8760!$F2912,Clg_StPt_Sch_EZ!$C$30:$I$30,0)),"F","C")</f>
        <v>28.333333333333332</v>
      </c>
      <c r="L2912" s="34">
        <f>CONVERT(INDEX(DHW_StPt_Sch_EZ!$C$4:$I$27,MATCH(Schedules_8760!$C2912,DHW_StPt_Sch_EZ!$B$4:$B$27,0),MATCH(Schedules_8760!$F2912,DHW_StPt_Sch_EZ!$C$3:$I$3,0)),"F","C")</f>
        <v>53.333333333333329</v>
      </c>
      <c r="M2912" s="34">
        <f>CONVERT(INDEX(DHW_StPt_Sch_EZ!$C$31:$I$54,MATCH(Schedules_8760!$C2912,DHW_StPt_Sch_EZ!$B$31:$B$54,0),MATCH(Schedules_8760!$F2912,DHW_StPt_Sch_EZ!$C$30:$I$30,0)),"F","C")</f>
        <v>53.333333333333329</v>
      </c>
      <c r="N2912" s="12"/>
      <c r="O2912" s="12"/>
      <c r="P2912" s="12"/>
    </row>
    <row r="2913" spans="1:16" x14ac:dyDescent="0.25">
      <c r="A2913" s="35">
        <v>2912</v>
      </c>
      <c r="B2913" s="89">
        <v>122.2916666666667</v>
      </c>
      <c r="C2913" s="35">
        <f t="shared" si="225"/>
        <v>8</v>
      </c>
      <c r="D2913" s="35">
        <f t="shared" si="228"/>
        <v>122</v>
      </c>
      <c r="E2913" s="35">
        <f t="shared" si="229"/>
        <v>3</v>
      </c>
      <c r="F2913" s="35" t="str">
        <f t="shared" si="226"/>
        <v>Tuesday</v>
      </c>
      <c r="G2913" s="35">
        <f t="shared" si="227"/>
        <v>5</v>
      </c>
      <c r="H2913" s="34">
        <f>CONVERT(INDEX(Htg_StPt_Sch_EZ!$C$4:$I$27,MATCH(Schedules_8760!$C2913,Htg_StPt_Sch_EZ!$B$4:$B$27,0),MATCH(Schedules_8760!$F2913,Htg_StPt_Sch_EZ!$C$3:$I$3,0)),"F","C")</f>
        <v>20.555555555555554</v>
      </c>
      <c r="I2913" s="34">
        <f>CONVERT(INDEX(Htg_StPt_Sch_EZ!$C$31:$I$54,MATCH(Schedules_8760!$C2913,Htg_StPt_Sch_EZ!$B$31:$B$54,0),MATCH(Schedules_8760!$F2913,Htg_StPt_Sch_EZ!$C$30:$I$30,0)),"F","C")</f>
        <v>19.444444444444443</v>
      </c>
      <c r="J2913" s="34">
        <f>CONVERT(INDEX(Clg_StPt_Sch_EZ!$C$4:$I$27,MATCH(Schedules_8760!$C2913,Clg_StPt_Sch_EZ!$B$4:$B$27,0),MATCH(Schedules_8760!$F2913,Clg_StPt_Sch_EZ!$C$3:$I$3,0)),"F","C")</f>
        <v>25.555555555555554</v>
      </c>
      <c r="K2913" s="34">
        <f>CONVERT(INDEX(Clg_StPt_Sch_EZ!$C$31:$I$54,MATCH(Schedules_8760!$C2913,Clg_StPt_Sch_EZ!$B$31:$B$54,0),MATCH(Schedules_8760!$F2913,Clg_StPt_Sch_EZ!$C$30:$I$30,0)),"F","C")</f>
        <v>25</v>
      </c>
      <c r="L2913" s="34">
        <f>CONVERT(INDEX(DHW_StPt_Sch_EZ!$C$4:$I$27,MATCH(Schedules_8760!$C2913,DHW_StPt_Sch_EZ!$B$4:$B$27,0),MATCH(Schedules_8760!$F2913,DHW_StPt_Sch_EZ!$C$3:$I$3,0)),"F","C")</f>
        <v>53.333333333333329</v>
      </c>
      <c r="M2913" s="34">
        <f>CONVERT(INDEX(DHW_StPt_Sch_EZ!$C$31:$I$54,MATCH(Schedules_8760!$C2913,DHW_StPt_Sch_EZ!$B$31:$B$54,0),MATCH(Schedules_8760!$F2913,DHW_StPt_Sch_EZ!$C$30:$I$30,0)),"F","C")</f>
        <v>53.333333333333329</v>
      </c>
      <c r="N2913" s="12"/>
      <c r="O2913" s="12"/>
      <c r="P2913" s="12"/>
    </row>
    <row r="2914" spans="1:16" x14ac:dyDescent="0.25">
      <c r="A2914" s="35">
        <v>2913</v>
      </c>
      <c r="B2914" s="89">
        <v>122.3333333333333</v>
      </c>
      <c r="C2914" s="35">
        <f t="shared" si="225"/>
        <v>9</v>
      </c>
      <c r="D2914" s="35">
        <f t="shared" si="228"/>
        <v>122</v>
      </c>
      <c r="E2914" s="35">
        <f t="shared" si="229"/>
        <v>3</v>
      </c>
      <c r="F2914" s="35" t="str">
        <f t="shared" si="226"/>
        <v>Tuesday</v>
      </c>
      <c r="G2914" s="35">
        <f t="shared" si="227"/>
        <v>5</v>
      </c>
      <c r="H2914" s="34">
        <f>CONVERT(INDEX(Htg_StPt_Sch_EZ!$C$4:$I$27,MATCH(Schedules_8760!$C2914,Htg_StPt_Sch_EZ!$B$4:$B$27,0),MATCH(Schedules_8760!$F2914,Htg_StPt_Sch_EZ!$C$3:$I$3,0)),"F","C")</f>
        <v>20.555555555555554</v>
      </c>
      <c r="I2914" s="34">
        <f>CONVERT(INDEX(Htg_StPt_Sch_EZ!$C$31:$I$54,MATCH(Schedules_8760!$C2914,Htg_StPt_Sch_EZ!$B$31:$B$54,0),MATCH(Schedules_8760!$F2914,Htg_StPt_Sch_EZ!$C$30:$I$30,0)),"F","C")</f>
        <v>19.444444444444443</v>
      </c>
      <c r="J2914" s="34">
        <f>CONVERT(INDEX(Clg_StPt_Sch_EZ!$C$4:$I$27,MATCH(Schedules_8760!$C2914,Clg_StPt_Sch_EZ!$B$4:$B$27,0),MATCH(Schedules_8760!$F2914,Clg_StPt_Sch_EZ!$C$3:$I$3,0)),"F","C")</f>
        <v>25.555555555555554</v>
      </c>
      <c r="K2914" s="34">
        <f>CONVERT(INDEX(Clg_StPt_Sch_EZ!$C$31:$I$54,MATCH(Schedules_8760!$C2914,Clg_StPt_Sch_EZ!$B$31:$B$54,0),MATCH(Schedules_8760!$F2914,Clg_StPt_Sch_EZ!$C$30:$I$30,0)),"F","C")</f>
        <v>25</v>
      </c>
      <c r="L2914" s="34">
        <f>CONVERT(INDEX(DHW_StPt_Sch_EZ!$C$4:$I$27,MATCH(Schedules_8760!$C2914,DHW_StPt_Sch_EZ!$B$4:$B$27,0),MATCH(Schedules_8760!$F2914,DHW_StPt_Sch_EZ!$C$3:$I$3,0)),"F","C")</f>
        <v>53.333333333333329</v>
      </c>
      <c r="M2914" s="34">
        <f>CONVERT(INDEX(DHW_StPt_Sch_EZ!$C$31:$I$54,MATCH(Schedules_8760!$C2914,DHW_StPt_Sch_EZ!$B$31:$B$54,0),MATCH(Schedules_8760!$F2914,DHW_StPt_Sch_EZ!$C$30:$I$30,0)),"F","C")</f>
        <v>53.333333333333329</v>
      </c>
      <c r="N2914" s="12"/>
      <c r="O2914" s="12"/>
      <c r="P2914" s="12"/>
    </row>
    <row r="2915" spans="1:16" x14ac:dyDescent="0.25">
      <c r="A2915" s="35">
        <v>2914</v>
      </c>
      <c r="B2915" s="89">
        <v>122.375</v>
      </c>
      <c r="C2915" s="35">
        <f t="shared" si="225"/>
        <v>10</v>
      </c>
      <c r="D2915" s="35">
        <f t="shared" si="228"/>
        <v>122</v>
      </c>
      <c r="E2915" s="35">
        <f t="shared" si="229"/>
        <v>3</v>
      </c>
      <c r="F2915" s="35" t="str">
        <f t="shared" si="226"/>
        <v>Tuesday</v>
      </c>
      <c r="G2915" s="35">
        <f t="shared" si="227"/>
        <v>5</v>
      </c>
      <c r="H2915" s="34">
        <f>CONVERT(INDEX(Htg_StPt_Sch_EZ!$C$4:$I$27,MATCH(Schedules_8760!$C2915,Htg_StPt_Sch_EZ!$B$4:$B$27,0),MATCH(Schedules_8760!$F2915,Htg_StPt_Sch_EZ!$C$3:$I$3,0)),"F","C")</f>
        <v>20.555555555555554</v>
      </c>
      <c r="I2915" s="34">
        <f>CONVERT(INDEX(Htg_StPt_Sch_EZ!$C$31:$I$54,MATCH(Schedules_8760!$C2915,Htg_StPt_Sch_EZ!$B$31:$B$54,0),MATCH(Schedules_8760!$F2915,Htg_StPt_Sch_EZ!$C$30:$I$30,0)),"F","C")</f>
        <v>19.444444444444443</v>
      </c>
      <c r="J2915" s="34">
        <f>CONVERT(INDEX(Clg_StPt_Sch_EZ!$C$4:$I$27,MATCH(Schedules_8760!$C2915,Clg_StPt_Sch_EZ!$B$4:$B$27,0),MATCH(Schedules_8760!$F2915,Clg_StPt_Sch_EZ!$C$3:$I$3,0)),"F","C")</f>
        <v>25.555555555555554</v>
      </c>
      <c r="K2915" s="34">
        <f>CONVERT(INDEX(Clg_StPt_Sch_EZ!$C$31:$I$54,MATCH(Schedules_8760!$C2915,Clg_StPt_Sch_EZ!$B$31:$B$54,0),MATCH(Schedules_8760!$F2915,Clg_StPt_Sch_EZ!$C$30:$I$30,0)),"F","C")</f>
        <v>25</v>
      </c>
      <c r="L2915" s="34">
        <f>CONVERT(INDEX(DHW_StPt_Sch_EZ!$C$4:$I$27,MATCH(Schedules_8760!$C2915,DHW_StPt_Sch_EZ!$B$4:$B$27,0),MATCH(Schedules_8760!$F2915,DHW_StPt_Sch_EZ!$C$3:$I$3,0)),"F","C")</f>
        <v>53.333333333333329</v>
      </c>
      <c r="M2915" s="34">
        <f>CONVERT(INDEX(DHW_StPt_Sch_EZ!$C$31:$I$54,MATCH(Schedules_8760!$C2915,DHW_StPt_Sch_EZ!$B$31:$B$54,0),MATCH(Schedules_8760!$F2915,DHW_StPt_Sch_EZ!$C$30:$I$30,0)),"F","C")</f>
        <v>53.333333333333329</v>
      </c>
      <c r="N2915" s="12"/>
      <c r="O2915" s="12"/>
      <c r="P2915" s="12"/>
    </row>
    <row r="2916" spans="1:16" x14ac:dyDescent="0.25">
      <c r="A2916" s="35">
        <v>2915</v>
      </c>
      <c r="B2916" s="89">
        <v>122.4166666666667</v>
      </c>
      <c r="C2916" s="35">
        <f t="shared" si="225"/>
        <v>11</v>
      </c>
      <c r="D2916" s="35">
        <f t="shared" si="228"/>
        <v>122</v>
      </c>
      <c r="E2916" s="35">
        <f t="shared" si="229"/>
        <v>3</v>
      </c>
      <c r="F2916" s="35" t="str">
        <f t="shared" si="226"/>
        <v>Tuesday</v>
      </c>
      <c r="G2916" s="35">
        <f t="shared" si="227"/>
        <v>5</v>
      </c>
      <c r="H2916" s="34">
        <f>CONVERT(INDEX(Htg_StPt_Sch_EZ!$C$4:$I$27,MATCH(Schedules_8760!$C2916,Htg_StPt_Sch_EZ!$B$4:$B$27,0),MATCH(Schedules_8760!$F2916,Htg_StPt_Sch_EZ!$C$3:$I$3,0)),"F","C")</f>
        <v>20.555555555555554</v>
      </c>
      <c r="I2916" s="34">
        <f>CONVERT(INDEX(Htg_StPt_Sch_EZ!$C$31:$I$54,MATCH(Schedules_8760!$C2916,Htg_StPt_Sch_EZ!$B$31:$B$54,0),MATCH(Schedules_8760!$F2916,Htg_StPt_Sch_EZ!$C$30:$I$30,0)),"F","C")</f>
        <v>19.444444444444443</v>
      </c>
      <c r="J2916" s="34">
        <f>CONVERT(INDEX(Clg_StPt_Sch_EZ!$C$4:$I$27,MATCH(Schedules_8760!$C2916,Clg_StPt_Sch_EZ!$B$4:$B$27,0),MATCH(Schedules_8760!$F2916,Clg_StPt_Sch_EZ!$C$3:$I$3,0)),"F","C")</f>
        <v>25.555555555555554</v>
      </c>
      <c r="K2916" s="34">
        <f>CONVERT(INDEX(Clg_StPt_Sch_EZ!$C$31:$I$54,MATCH(Schedules_8760!$C2916,Clg_StPt_Sch_EZ!$B$31:$B$54,0),MATCH(Schedules_8760!$F2916,Clg_StPt_Sch_EZ!$C$30:$I$30,0)),"F","C")</f>
        <v>25</v>
      </c>
      <c r="L2916" s="34">
        <f>CONVERT(INDEX(DHW_StPt_Sch_EZ!$C$4:$I$27,MATCH(Schedules_8760!$C2916,DHW_StPt_Sch_EZ!$B$4:$B$27,0),MATCH(Schedules_8760!$F2916,DHW_StPt_Sch_EZ!$C$3:$I$3,0)),"F","C")</f>
        <v>53.333333333333329</v>
      </c>
      <c r="M2916" s="34">
        <f>CONVERT(INDEX(DHW_StPt_Sch_EZ!$C$31:$I$54,MATCH(Schedules_8760!$C2916,DHW_StPt_Sch_EZ!$B$31:$B$54,0),MATCH(Schedules_8760!$F2916,DHW_StPt_Sch_EZ!$C$30:$I$30,0)),"F","C")</f>
        <v>53.333333333333329</v>
      </c>
      <c r="N2916" s="12"/>
      <c r="O2916" s="12"/>
      <c r="P2916" s="12"/>
    </row>
    <row r="2917" spans="1:16" x14ac:dyDescent="0.25">
      <c r="A2917" s="35">
        <v>2916</v>
      </c>
      <c r="B2917" s="89">
        <v>122.4583333333333</v>
      </c>
      <c r="C2917" s="35">
        <f t="shared" si="225"/>
        <v>12</v>
      </c>
      <c r="D2917" s="35">
        <f t="shared" si="228"/>
        <v>122</v>
      </c>
      <c r="E2917" s="35">
        <f t="shared" si="229"/>
        <v>3</v>
      </c>
      <c r="F2917" s="35" t="str">
        <f t="shared" si="226"/>
        <v>Tuesday</v>
      </c>
      <c r="G2917" s="35">
        <f t="shared" si="227"/>
        <v>5</v>
      </c>
      <c r="H2917" s="34">
        <f>CONVERT(INDEX(Htg_StPt_Sch_EZ!$C$4:$I$27,MATCH(Schedules_8760!$C2917,Htg_StPt_Sch_EZ!$B$4:$B$27,0),MATCH(Schedules_8760!$F2917,Htg_StPt_Sch_EZ!$C$3:$I$3,0)),"F","C")</f>
        <v>20.555555555555554</v>
      </c>
      <c r="I2917" s="34">
        <f>CONVERT(INDEX(Htg_StPt_Sch_EZ!$C$31:$I$54,MATCH(Schedules_8760!$C2917,Htg_StPt_Sch_EZ!$B$31:$B$54,0),MATCH(Schedules_8760!$F2917,Htg_StPt_Sch_EZ!$C$30:$I$30,0)),"F","C")</f>
        <v>19.444444444444443</v>
      </c>
      <c r="J2917" s="34">
        <f>CONVERT(INDEX(Clg_StPt_Sch_EZ!$C$4:$I$27,MATCH(Schedules_8760!$C2917,Clg_StPt_Sch_EZ!$B$4:$B$27,0),MATCH(Schedules_8760!$F2917,Clg_StPt_Sch_EZ!$C$3:$I$3,0)),"F","C")</f>
        <v>25.555555555555554</v>
      </c>
      <c r="K2917" s="34">
        <f>CONVERT(INDEX(Clg_StPt_Sch_EZ!$C$31:$I$54,MATCH(Schedules_8760!$C2917,Clg_StPt_Sch_EZ!$B$31:$B$54,0),MATCH(Schedules_8760!$F2917,Clg_StPt_Sch_EZ!$C$30:$I$30,0)),"F","C")</f>
        <v>25</v>
      </c>
      <c r="L2917" s="34">
        <f>CONVERT(INDEX(DHW_StPt_Sch_EZ!$C$4:$I$27,MATCH(Schedules_8760!$C2917,DHW_StPt_Sch_EZ!$B$4:$B$27,0),MATCH(Schedules_8760!$F2917,DHW_StPt_Sch_EZ!$C$3:$I$3,0)),"F","C")</f>
        <v>53.333333333333329</v>
      </c>
      <c r="M2917" s="34">
        <f>CONVERT(INDEX(DHW_StPt_Sch_EZ!$C$31:$I$54,MATCH(Schedules_8760!$C2917,DHW_StPt_Sch_EZ!$B$31:$B$54,0),MATCH(Schedules_8760!$F2917,DHW_StPt_Sch_EZ!$C$30:$I$30,0)),"F","C")</f>
        <v>53.333333333333329</v>
      </c>
      <c r="N2917" s="12"/>
      <c r="O2917" s="12"/>
      <c r="P2917" s="12"/>
    </row>
    <row r="2918" spans="1:16" x14ac:dyDescent="0.25">
      <c r="A2918" s="35">
        <v>2917</v>
      </c>
      <c r="B2918" s="89">
        <v>122.5</v>
      </c>
      <c r="C2918" s="35">
        <f t="shared" si="225"/>
        <v>13</v>
      </c>
      <c r="D2918" s="35">
        <f t="shared" si="228"/>
        <v>122</v>
      </c>
      <c r="E2918" s="35">
        <f t="shared" si="229"/>
        <v>3</v>
      </c>
      <c r="F2918" s="35" t="str">
        <f t="shared" si="226"/>
        <v>Tuesday</v>
      </c>
      <c r="G2918" s="35">
        <f t="shared" si="227"/>
        <v>5</v>
      </c>
      <c r="H2918" s="34">
        <f>CONVERT(INDEX(Htg_StPt_Sch_EZ!$C$4:$I$27,MATCH(Schedules_8760!$C2918,Htg_StPt_Sch_EZ!$B$4:$B$27,0),MATCH(Schedules_8760!$F2918,Htg_StPt_Sch_EZ!$C$3:$I$3,0)),"F","C")</f>
        <v>20.555555555555554</v>
      </c>
      <c r="I2918" s="34">
        <f>CONVERT(INDEX(Htg_StPt_Sch_EZ!$C$31:$I$54,MATCH(Schedules_8760!$C2918,Htg_StPt_Sch_EZ!$B$31:$B$54,0),MATCH(Schedules_8760!$F2918,Htg_StPt_Sch_EZ!$C$30:$I$30,0)),"F","C")</f>
        <v>19.444444444444443</v>
      </c>
      <c r="J2918" s="34">
        <f>CONVERT(INDEX(Clg_StPt_Sch_EZ!$C$4:$I$27,MATCH(Schedules_8760!$C2918,Clg_StPt_Sch_EZ!$B$4:$B$27,0),MATCH(Schedules_8760!$F2918,Clg_StPt_Sch_EZ!$C$3:$I$3,0)),"F","C")</f>
        <v>25.555555555555554</v>
      </c>
      <c r="K2918" s="34">
        <f>CONVERT(INDEX(Clg_StPt_Sch_EZ!$C$31:$I$54,MATCH(Schedules_8760!$C2918,Clg_StPt_Sch_EZ!$B$31:$B$54,0),MATCH(Schedules_8760!$F2918,Clg_StPt_Sch_EZ!$C$30:$I$30,0)),"F","C")</f>
        <v>25</v>
      </c>
      <c r="L2918" s="34">
        <f>CONVERT(INDEX(DHW_StPt_Sch_EZ!$C$4:$I$27,MATCH(Schedules_8760!$C2918,DHW_StPt_Sch_EZ!$B$4:$B$27,0),MATCH(Schedules_8760!$F2918,DHW_StPt_Sch_EZ!$C$3:$I$3,0)),"F","C")</f>
        <v>53.333333333333329</v>
      </c>
      <c r="M2918" s="34">
        <f>CONVERT(INDEX(DHW_StPt_Sch_EZ!$C$31:$I$54,MATCH(Schedules_8760!$C2918,DHW_StPt_Sch_EZ!$B$31:$B$54,0),MATCH(Schedules_8760!$F2918,DHW_StPt_Sch_EZ!$C$30:$I$30,0)),"F","C")</f>
        <v>53.333333333333329</v>
      </c>
      <c r="N2918" s="12"/>
      <c r="O2918" s="12"/>
      <c r="P2918" s="12"/>
    </row>
    <row r="2919" spans="1:16" x14ac:dyDescent="0.25">
      <c r="A2919" s="35">
        <v>2918</v>
      </c>
      <c r="B2919" s="89">
        <v>122.5416666666667</v>
      </c>
      <c r="C2919" s="35">
        <f t="shared" si="225"/>
        <v>14</v>
      </c>
      <c r="D2919" s="35">
        <f t="shared" si="228"/>
        <v>122</v>
      </c>
      <c r="E2919" s="35">
        <f t="shared" si="229"/>
        <v>3</v>
      </c>
      <c r="F2919" s="35" t="str">
        <f t="shared" si="226"/>
        <v>Tuesday</v>
      </c>
      <c r="G2919" s="35">
        <f t="shared" si="227"/>
        <v>5</v>
      </c>
      <c r="H2919" s="34">
        <f>CONVERT(INDEX(Htg_StPt_Sch_EZ!$C$4:$I$27,MATCH(Schedules_8760!$C2919,Htg_StPt_Sch_EZ!$B$4:$B$27,0),MATCH(Schedules_8760!$F2919,Htg_StPt_Sch_EZ!$C$3:$I$3,0)),"F","C")</f>
        <v>20.555555555555554</v>
      </c>
      <c r="I2919" s="34">
        <f>CONVERT(INDEX(Htg_StPt_Sch_EZ!$C$31:$I$54,MATCH(Schedules_8760!$C2919,Htg_StPt_Sch_EZ!$B$31:$B$54,0),MATCH(Schedules_8760!$F2919,Htg_StPt_Sch_EZ!$C$30:$I$30,0)),"F","C")</f>
        <v>19.444444444444443</v>
      </c>
      <c r="J2919" s="34">
        <f>CONVERT(INDEX(Clg_StPt_Sch_EZ!$C$4:$I$27,MATCH(Schedules_8760!$C2919,Clg_StPt_Sch_EZ!$B$4:$B$27,0),MATCH(Schedules_8760!$F2919,Clg_StPt_Sch_EZ!$C$3:$I$3,0)),"F","C")</f>
        <v>25.555555555555554</v>
      </c>
      <c r="K2919" s="34">
        <f>CONVERT(INDEX(Clg_StPt_Sch_EZ!$C$31:$I$54,MATCH(Schedules_8760!$C2919,Clg_StPt_Sch_EZ!$B$31:$B$54,0),MATCH(Schedules_8760!$F2919,Clg_StPt_Sch_EZ!$C$30:$I$30,0)),"F","C")</f>
        <v>25</v>
      </c>
      <c r="L2919" s="34">
        <f>CONVERT(INDEX(DHW_StPt_Sch_EZ!$C$4:$I$27,MATCH(Schedules_8760!$C2919,DHW_StPt_Sch_EZ!$B$4:$B$27,0),MATCH(Schedules_8760!$F2919,DHW_StPt_Sch_EZ!$C$3:$I$3,0)),"F","C")</f>
        <v>53.333333333333329</v>
      </c>
      <c r="M2919" s="34">
        <f>CONVERT(INDEX(DHW_StPt_Sch_EZ!$C$31:$I$54,MATCH(Schedules_8760!$C2919,DHW_StPt_Sch_EZ!$B$31:$B$54,0),MATCH(Schedules_8760!$F2919,DHW_StPt_Sch_EZ!$C$30:$I$30,0)),"F","C")</f>
        <v>53.333333333333329</v>
      </c>
      <c r="N2919" s="12"/>
      <c r="O2919" s="12"/>
      <c r="P2919" s="12"/>
    </row>
    <row r="2920" spans="1:16" x14ac:dyDescent="0.25">
      <c r="A2920" s="35">
        <v>2919</v>
      </c>
      <c r="B2920" s="89">
        <v>122.5833333333333</v>
      </c>
      <c r="C2920" s="35">
        <f t="shared" si="225"/>
        <v>15</v>
      </c>
      <c r="D2920" s="35">
        <f t="shared" si="228"/>
        <v>122</v>
      </c>
      <c r="E2920" s="35">
        <f t="shared" si="229"/>
        <v>3</v>
      </c>
      <c r="F2920" s="35" t="str">
        <f t="shared" si="226"/>
        <v>Tuesday</v>
      </c>
      <c r="G2920" s="35">
        <f t="shared" si="227"/>
        <v>5</v>
      </c>
      <c r="H2920" s="34">
        <f>CONVERT(INDEX(Htg_StPt_Sch_EZ!$C$4:$I$27,MATCH(Schedules_8760!$C2920,Htg_StPt_Sch_EZ!$B$4:$B$27,0),MATCH(Schedules_8760!$F2920,Htg_StPt_Sch_EZ!$C$3:$I$3,0)),"F","C")</f>
        <v>20.555555555555554</v>
      </c>
      <c r="I2920" s="34">
        <f>CONVERT(INDEX(Htg_StPt_Sch_EZ!$C$31:$I$54,MATCH(Schedules_8760!$C2920,Htg_StPt_Sch_EZ!$B$31:$B$54,0),MATCH(Schedules_8760!$F2920,Htg_StPt_Sch_EZ!$C$30:$I$30,0)),"F","C")</f>
        <v>21.111111111111111</v>
      </c>
      <c r="J2920" s="34">
        <f>CONVERT(INDEX(Clg_StPt_Sch_EZ!$C$4:$I$27,MATCH(Schedules_8760!$C2920,Clg_StPt_Sch_EZ!$B$4:$B$27,0),MATCH(Schedules_8760!$F2920,Clg_StPt_Sch_EZ!$C$3:$I$3,0)),"F","C")</f>
        <v>25.555555555555554</v>
      </c>
      <c r="K2920" s="34">
        <f>CONVERT(INDEX(Clg_StPt_Sch_EZ!$C$31:$I$54,MATCH(Schedules_8760!$C2920,Clg_StPt_Sch_EZ!$B$31:$B$54,0),MATCH(Schedules_8760!$F2920,Clg_StPt_Sch_EZ!$C$30:$I$30,0)),"F","C")</f>
        <v>25</v>
      </c>
      <c r="L2920" s="34">
        <f>CONVERT(INDEX(DHW_StPt_Sch_EZ!$C$4:$I$27,MATCH(Schedules_8760!$C2920,DHW_StPt_Sch_EZ!$B$4:$B$27,0),MATCH(Schedules_8760!$F2920,DHW_StPt_Sch_EZ!$C$3:$I$3,0)),"F","C")</f>
        <v>53.333333333333329</v>
      </c>
      <c r="M2920" s="34">
        <f>CONVERT(INDEX(DHW_StPt_Sch_EZ!$C$31:$I$54,MATCH(Schedules_8760!$C2920,DHW_StPt_Sch_EZ!$B$31:$B$54,0),MATCH(Schedules_8760!$F2920,DHW_StPt_Sch_EZ!$C$30:$I$30,0)),"F","C")</f>
        <v>53.333333333333329</v>
      </c>
      <c r="N2920" s="12"/>
      <c r="O2920" s="12"/>
      <c r="P2920" s="12"/>
    </row>
    <row r="2921" spans="1:16" x14ac:dyDescent="0.25">
      <c r="A2921" s="35">
        <v>2920</v>
      </c>
      <c r="B2921" s="89">
        <v>122.625</v>
      </c>
      <c r="C2921" s="35">
        <f t="shared" si="225"/>
        <v>16</v>
      </c>
      <c r="D2921" s="35">
        <f t="shared" si="228"/>
        <v>122</v>
      </c>
      <c r="E2921" s="35">
        <f t="shared" si="229"/>
        <v>3</v>
      </c>
      <c r="F2921" s="35" t="str">
        <f t="shared" si="226"/>
        <v>Tuesday</v>
      </c>
      <c r="G2921" s="35">
        <f t="shared" si="227"/>
        <v>5</v>
      </c>
      <c r="H2921" s="34">
        <f>CONVERT(INDEX(Htg_StPt_Sch_EZ!$C$4:$I$27,MATCH(Schedules_8760!$C2921,Htg_StPt_Sch_EZ!$B$4:$B$27,0),MATCH(Schedules_8760!$F2921,Htg_StPt_Sch_EZ!$C$3:$I$3,0)),"F","C")</f>
        <v>20.555555555555554</v>
      </c>
      <c r="I2921" s="34">
        <f>CONVERT(INDEX(Htg_StPt_Sch_EZ!$C$31:$I$54,MATCH(Schedules_8760!$C2921,Htg_StPt_Sch_EZ!$B$31:$B$54,0),MATCH(Schedules_8760!$F2921,Htg_StPt_Sch_EZ!$C$30:$I$30,0)),"F","C")</f>
        <v>21.111111111111111</v>
      </c>
      <c r="J2921" s="34">
        <f>CONVERT(INDEX(Clg_StPt_Sch_EZ!$C$4:$I$27,MATCH(Schedules_8760!$C2921,Clg_StPt_Sch_EZ!$B$4:$B$27,0),MATCH(Schedules_8760!$F2921,Clg_StPt_Sch_EZ!$C$3:$I$3,0)),"F","C")</f>
        <v>25.555555555555554</v>
      </c>
      <c r="K2921" s="34">
        <f>CONVERT(INDEX(Clg_StPt_Sch_EZ!$C$31:$I$54,MATCH(Schedules_8760!$C2921,Clg_StPt_Sch_EZ!$B$31:$B$54,0),MATCH(Schedules_8760!$F2921,Clg_StPt_Sch_EZ!$C$30:$I$30,0)),"F","C")</f>
        <v>25</v>
      </c>
      <c r="L2921" s="34">
        <f>CONVERT(INDEX(DHW_StPt_Sch_EZ!$C$4:$I$27,MATCH(Schedules_8760!$C2921,DHW_StPt_Sch_EZ!$B$4:$B$27,0),MATCH(Schedules_8760!$F2921,DHW_StPt_Sch_EZ!$C$3:$I$3,0)),"F","C")</f>
        <v>53.333333333333329</v>
      </c>
      <c r="M2921" s="34">
        <f>CONVERT(INDEX(DHW_StPt_Sch_EZ!$C$31:$I$54,MATCH(Schedules_8760!$C2921,DHW_StPt_Sch_EZ!$B$31:$B$54,0),MATCH(Schedules_8760!$F2921,DHW_StPt_Sch_EZ!$C$30:$I$30,0)),"F","C")</f>
        <v>53.333333333333329</v>
      </c>
      <c r="N2921" s="12"/>
      <c r="O2921" s="12"/>
      <c r="P2921" s="12"/>
    </row>
    <row r="2922" spans="1:16" x14ac:dyDescent="0.25">
      <c r="A2922" s="35">
        <v>2921</v>
      </c>
      <c r="B2922" s="89">
        <v>122.6666666666667</v>
      </c>
      <c r="C2922" s="35">
        <f t="shared" si="225"/>
        <v>17</v>
      </c>
      <c r="D2922" s="35">
        <f t="shared" si="228"/>
        <v>122</v>
      </c>
      <c r="E2922" s="35">
        <f t="shared" si="229"/>
        <v>3</v>
      </c>
      <c r="F2922" s="35" t="str">
        <f t="shared" si="226"/>
        <v>Tuesday</v>
      </c>
      <c r="G2922" s="35">
        <f t="shared" si="227"/>
        <v>5</v>
      </c>
      <c r="H2922" s="34">
        <f>CONVERT(INDEX(Htg_StPt_Sch_EZ!$C$4:$I$27,MATCH(Schedules_8760!$C2922,Htg_StPt_Sch_EZ!$B$4:$B$27,0),MATCH(Schedules_8760!$F2922,Htg_StPt_Sch_EZ!$C$3:$I$3,0)),"F","C")</f>
        <v>20.555555555555554</v>
      </c>
      <c r="I2922" s="34">
        <f>CONVERT(INDEX(Htg_StPt_Sch_EZ!$C$31:$I$54,MATCH(Schedules_8760!$C2922,Htg_StPt_Sch_EZ!$B$31:$B$54,0),MATCH(Schedules_8760!$F2922,Htg_StPt_Sch_EZ!$C$30:$I$30,0)),"F","C")</f>
        <v>17.777777777777779</v>
      </c>
      <c r="J2922" s="34">
        <f>CONVERT(INDEX(Clg_StPt_Sch_EZ!$C$4:$I$27,MATCH(Schedules_8760!$C2922,Clg_StPt_Sch_EZ!$B$4:$B$27,0),MATCH(Schedules_8760!$F2922,Clg_StPt_Sch_EZ!$C$3:$I$3,0)),"F","C")</f>
        <v>25.555555555555554</v>
      </c>
      <c r="K2922" s="34">
        <f>CONVERT(INDEX(Clg_StPt_Sch_EZ!$C$31:$I$54,MATCH(Schedules_8760!$C2922,Clg_StPt_Sch_EZ!$B$31:$B$54,0),MATCH(Schedules_8760!$F2922,Clg_StPt_Sch_EZ!$C$30:$I$30,0)),"F","C")</f>
        <v>25</v>
      </c>
      <c r="L2922" s="34">
        <f>CONVERT(INDEX(DHW_StPt_Sch_EZ!$C$4:$I$27,MATCH(Schedules_8760!$C2922,DHW_StPt_Sch_EZ!$B$4:$B$27,0),MATCH(Schedules_8760!$F2922,DHW_StPt_Sch_EZ!$C$3:$I$3,0)),"F","C")</f>
        <v>53.333333333333329</v>
      </c>
      <c r="M2922" s="34">
        <f>CONVERT(INDEX(DHW_StPt_Sch_EZ!$C$31:$I$54,MATCH(Schedules_8760!$C2922,DHW_StPt_Sch_EZ!$B$31:$B$54,0),MATCH(Schedules_8760!$F2922,DHW_StPt_Sch_EZ!$C$30:$I$30,0)),"F","C")</f>
        <v>53.333333333333329</v>
      </c>
      <c r="N2922" s="12"/>
      <c r="O2922" s="12"/>
      <c r="P2922" s="12"/>
    </row>
    <row r="2923" spans="1:16" x14ac:dyDescent="0.25">
      <c r="A2923" s="35">
        <v>2922</v>
      </c>
      <c r="B2923" s="89">
        <v>122.7083333333333</v>
      </c>
      <c r="C2923" s="35">
        <f t="shared" si="225"/>
        <v>18</v>
      </c>
      <c r="D2923" s="35">
        <f t="shared" si="228"/>
        <v>122</v>
      </c>
      <c r="E2923" s="35">
        <f t="shared" si="229"/>
        <v>3</v>
      </c>
      <c r="F2923" s="35" t="str">
        <f t="shared" si="226"/>
        <v>Tuesday</v>
      </c>
      <c r="G2923" s="35">
        <f t="shared" si="227"/>
        <v>5</v>
      </c>
      <c r="H2923" s="34">
        <f>CONVERT(INDEX(Htg_StPt_Sch_EZ!$C$4:$I$27,MATCH(Schedules_8760!$C2923,Htg_StPt_Sch_EZ!$B$4:$B$27,0),MATCH(Schedules_8760!$F2923,Htg_StPt_Sch_EZ!$C$3:$I$3,0)),"F","C")</f>
        <v>20.555555555555554</v>
      </c>
      <c r="I2923" s="34">
        <f>CONVERT(INDEX(Htg_StPt_Sch_EZ!$C$31:$I$54,MATCH(Schedules_8760!$C2923,Htg_StPt_Sch_EZ!$B$31:$B$54,0),MATCH(Schedules_8760!$F2923,Htg_StPt_Sch_EZ!$C$30:$I$30,0)),"F","C")</f>
        <v>17.777777777777779</v>
      </c>
      <c r="J2923" s="34">
        <f>CONVERT(INDEX(Clg_StPt_Sch_EZ!$C$4:$I$27,MATCH(Schedules_8760!$C2923,Clg_StPt_Sch_EZ!$B$4:$B$27,0),MATCH(Schedules_8760!$F2923,Clg_StPt_Sch_EZ!$C$3:$I$3,0)),"F","C")</f>
        <v>25.555555555555554</v>
      </c>
      <c r="K2923" s="34">
        <f>CONVERT(INDEX(Clg_StPt_Sch_EZ!$C$31:$I$54,MATCH(Schedules_8760!$C2923,Clg_StPt_Sch_EZ!$B$31:$B$54,0),MATCH(Schedules_8760!$F2923,Clg_StPt_Sch_EZ!$C$30:$I$30,0)),"F","C")</f>
        <v>28.333333333333332</v>
      </c>
      <c r="L2923" s="34">
        <f>CONVERT(INDEX(DHW_StPt_Sch_EZ!$C$4:$I$27,MATCH(Schedules_8760!$C2923,DHW_StPt_Sch_EZ!$B$4:$B$27,0),MATCH(Schedules_8760!$F2923,DHW_StPt_Sch_EZ!$C$3:$I$3,0)),"F","C")</f>
        <v>53.333333333333329</v>
      </c>
      <c r="M2923" s="34">
        <f>CONVERT(INDEX(DHW_StPt_Sch_EZ!$C$31:$I$54,MATCH(Schedules_8760!$C2923,DHW_StPt_Sch_EZ!$B$31:$B$54,0),MATCH(Schedules_8760!$F2923,DHW_StPt_Sch_EZ!$C$30:$I$30,0)),"F","C")</f>
        <v>53.333333333333329</v>
      </c>
      <c r="N2923" s="12"/>
      <c r="O2923" s="12"/>
      <c r="P2923" s="12"/>
    </row>
    <row r="2924" spans="1:16" x14ac:dyDescent="0.25">
      <c r="A2924" s="35">
        <v>2923</v>
      </c>
      <c r="B2924" s="89">
        <v>122.75</v>
      </c>
      <c r="C2924" s="35">
        <f t="shared" si="225"/>
        <v>19</v>
      </c>
      <c r="D2924" s="35">
        <f t="shared" si="228"/>
        <v>122</v>
      </c>
      <c r="E2924" s="35">
        <f t="shared" si="229"/>
        <v>3</v>
      </c>
      <c r="F2924" s="35" t="str">
        <f t="shared" si="226"/>
        <v>Tuesday</v>
      </c>
      <c r="G2924" s="35">
        <f t="shared" si="227"/>
        <v>5</v>
      </c>
      <c r="H2924" s="34">
        <f>CONVERT(INDEX(Htg_StPt_Sch_EZ!$C$4:$I$27,MATCH(Schedules_8760!$C2924,Htg_StPt_Sch_EZ!$B$4:$B$27,0),MATCH(Schedules_8760!$F2924,Htg_StPt_Sch_EZ!$C$3:$I$3,0)),"F","C")</f>
        <v>20.555555555555554</v>
      </c>
      <c r="I2924" s="34">
        <f>CONVERT(INDEX(Htg_StPt_Sch_EZ!$C$31:$I$54,MATCH(Schedules_8760!$C2924,Htg_StPt_Sch_EZ!$B$31:$B$54,0),MATCH(Schedules_8760!$F2924,Htg_StPt_Sch_EZ!$C$30:$I$30,0)),"F","C")</f>
        <v>18.333333333333332</v>
      </c>
      <c r="J2924" s="34">
        <f>CONVERT(INDEX(Clg_StPt_Sch_EZ!$C$4:$I$27,MATCH(Schedules_8760!$C2924,Clg_StPt_Sch_EZ!$B$4:$B$27,0),MATCH(Schedules_8760!$F2924,Clg_StPt_Sch_EZ!$C$3:$I$3,0)),"F","C")</f>
        <v>25.555555555555554</v>
      </c>
      <c r="K2924" s="34">
        <f>CONVERT(INDEX(Clg_StPt_Sch_EZ!$C$31:$I$54,MATCH(Schedules_8760!$C2924,Clg_StPt_Sch_EZ!$B$31:$B$54,0),MATCH(Schedules_8760!$F2924,Clg_StPt_Sch_EZ!$C$30:$I$30,0)),"F","C")</f>
        <v>28.333333333333332</v>
      </c>
      <c r="L2924" s="34">
        <f>CONVERT(INDEX(DHW_StPt_Sch_EZ!$C$4:$I$27,MATCH(Schedules_8760!$C2924,DHW_StPt_Sch_EZ!$B$4:$B$27,0),MATCH(Schedules_8760!$F2924,DHW_StPt_Sch_EZ!$C$3:$I$3,0)),"F","C")</f>
        <v>53.333333333333329</v>
      </c>
      <c r="M2924" s="34">
        <f>CONVERT(INDEX(DHW_StPt_Sch_EZ!$C$31:$I$54,MATCH(Schedules_8760!$C2924,DHW_StPt_Sch_EZ!$B$31:$B$54,0),MATCH(Schedules_8760!$F2924,DHW_StPt_Sch_EZ!$C$30:$I$30,0)),"F","C")</f>
        <v>53.333333333333329</v>
      </c>
      <c r="N2924" s="12"/>
      <c r="O2924" s="12"/>
      <c r="P2924" s="12"/>
    </row>
    <row r="2925" spans="1:16" x14ac:dyDescent="0.25">
      <c r="A2925" s="35">
        <v>2924</v>
      </c>
      <c r="B2925" s="89">
        <v>122.7916666666667</v>
      </c>
      <c r="C2925" s="35">
        <f t="shared" si="225"/>
        <v>20</v>
      </c>
      <c r="D2925" s="35">
        <f t="shared" si="228"/>
        <v>122</v>
      </c>
      <c r="E2925" s="35">
        <f t="shared" si="229"/>
        <v>3</v>
      </c>
      <c r="F2925" s="35" t="str">
        <f t="shared" si="226"/>
        <v>Tuesday</v>
      </c>
      <c r="G2925" s="35">
        <f t="shared" si="227"/>
        <v>5</v>
      </c>
      <c r="H2925" s="34">
        <f>CONVERT(INDEX(Htg_StPt_Sch_EZ!$C$4:$I$27,MATCH(Schedules_8760!$C2925,Htg_StPt_Sch_EZ!$B$4:$B$27,0),MATCH(Schedules_8760!$F2925,Htg_StPt_Sch_EZ!$C$3:$I$3,0)),"F","C")</f>
        <v>20.555555555555554</v>
      </c>
      <c r="I2925" s="34">
        <f>CONVERT(INDEX(Htg_StPt_Sch_EZ!$C$31:$I$54,MATCH(Schedules_8760!$C2925,Htg_StPt_Sch_EZ!$B$31:$B$54,0),MATCH(Schedules_8760!$F2925,Htg_StPt_Sch_EZ!$C$30:$I$30,0)),"F","C")</f>
        <v>18.888888888888889</v>
      </c>
      <c r="J2925" s="34">
        <f>CONVERT(INDEX(Clg_StPt_Sch_EZ!$C$4:$I$27,MATCH(Schedules_8760!$C2925,Clg_StPt_Sch_EZ!$B$4:$B$27,0),MATCH(Schedules_8760!$F2925,Clg_StPt_Sch_EZ!$C$3:$I$3,0)),"F","C")</f>
        <v>25.555555555555554</v>
      </c>
      <c r="K2925" s="34">
        <f>CONVERT(INDEX(Clg_StPt_Sch_EZ!$C$31:$I$54,MATCH(Schedules_8760!$C2925,Clg_StPt_Sch_EZ!$B$31:$B$54,0),MATCH(Schedules_8760!$F2925,Clg_StPt_Sch_EZ!$C$30:$I$30,0)),"F","C")</f>
        <v>28.333333333333332</v>
      </c>
      <c r="L2925" s="34">
        <f>CONVERT(INDEX(DHW_StPt_Sch_EZ!$C$4:$I$27,MATCH(Schedules_8760!$C2925,DHW_StPt_Sch_EZ!$B$4:$B$27,0),MATCH(Schedules_8760!$F2925,DHW_StPt_Sch_EZ!$C$3:$I$3,0)),"F","C")</f>
        <v>53.333333333333329</v>
      </c>
      <c r="M2925" s="34">
        <f>CONVERT(INDEX(DHW_StPt_Sch_EZ!$C$31:$I$54,MATCH(Schedules_8760!$C2925,DHW_StPt_Sch_EZ!$B$31:$B$54,0),MATCH(Schedules_8760!$F2925,DHW_StPt_Sch_EZ!$C$30:$I$30,0)),"F","C")</f>
        <v>53.333333333333329</v>
      </c>
      <c r="N2925" s="12"/>
      <c r="O2925" s="12"/>
      <c r="P2925" s="12"/>
    </row>
    <row r="2926" spans="1:16" x14ac:dyDescent="0.25">
      <c r="A2926" s="35">
        <v>2925</v>
      </c>
      <c r="B2926" s="89">
        <v>122.8333333333333</v>
      </c>
      <c r="C2926" s="35">
        <f t="shared" si="225"/>
        <v>21</v>
      </c>
      <c r="D2926" s="35">
        <f t="shared" si="228"/>
        <v>122</v>
      </c>
      <c r="E2926" s="35">
        <f t="shared" si="229"/>
        <v>3</v>
      </c>
      <c r="F2926" s="35" t="str">
        <f t="shared" si="226"/>
        <v>Tuesday</v>
      </c>
      <c r="G2926" s="35">
        <f t="shared" si="227"/>
        <v>5</v>
      </c>
      <c r="H2926" s="34">
        <f>CONVERT(INDEX(Htg_StPt_Sch_EZ!$C$4:$I$27,MATCH(Schedules_8760!$C2926,Htg_StPt_Sch_EZ!$B$4:$B$27,0),MATCH(Schedules_8760!$F2926,Htg_StPt_Sch_EZ!$C$3:$I$3,0)),"F","C")</f>
        <v>20.555555555555554</v>
      </c>
      <c r="I2926" s="34">
        <f>CONVERT(INDEX(Htg_StPt_Sch_EZ!$C$31:$I$54,MATCH(Schedules_8760!$C2926,Htg_StPt_Sch_EZ!$B$31:$B$54,0),MATCH(Schedules_8760!$F2926,Htg_StPt_Sch_EZ!$C$30:$I$30,0)),"F","C")</f>
        <v>19.444444444444443</v>
      </c>
      <c r="J2926" s="34">
        <f>CONVERT(INDEX(Clg_StPt_Sch_EZ!$C$4:$I$27,MATCH(Schedules_8760!$C2926,Clg_StPt_Sch_EZ!$B$4:$B$27,0),MATCH(Schedules_8760!$F2926,Clg_StPt_Sch_EZ!$C$3:$I$3,0)),"F","C")</f>
        <v>25.555555555555554</v>
      </c>
      <c r="K2926" s="34">
        <f>CONVERT(INDEX(Clg_StPt_Sch_EZ!$C$31:$I$54,MATCH(Schedules_8760!$C2926,Clg_StPt_Sch_EZ!$B$31:$B$54,0),MATCH(Schedules_8760!$F2926,Clg_StPt_Sch_EZ!$C$30:$I$30,0)),"F","C")</f>
        <v>28.333333333333332</v>
      </c>
      <c r="L2926" s="34">
        <f>CONVERT(INDEX(DHW_StPt_Sch_EZ!$C$4:$I$27,MATCH(Schedules_8760!$C2926,DHW_StPt_Sch_EZ!$B$4:$B$27,0),MATCH(Schedules_8760!$F2926,DHW_StPt_Sch_EZ!$C$3:$I$3,0)),"F","C")</f>
        <v>53.333333333333329</v>
      </c>
      <c r="M2926" s="34">
        <f>CONVERT(INDEX(DHW_StPt_Sch_EZ!$C$31:$I$54,MATCH(Schedules_8760!$C2926,DHW_StPt_Sch_EZ!$B$31:$B$54,0),MATCH(Schedules_8760!$F2926,DHW_StPt_Sch_EZ!$C$30:$I$30,0)),"F","C")</f>
        <v>53.333333333333329</v>
      </c>
      <c r="N2926" s="12"/>
      <c r="O2926" s="12"/>
      <c r="P2926" s="12"/>
    </row>
    <row r="2927" spans="1:16" x14ac:dyDescent="0.25">
      <c r="A2927" s="35">
        <v>2926</v>
      </c>
      <c r="B2927" s="89">
        <v>122.875</v>
      </c>
      <c r="C2927" s="35">
        <f t="shared" si="225"/>
        <v>22</v>
      </c>
      <c r="D2927" s="35">
        <f t="shared" si="228"/>
        <v>122</v>
      </c>
      <c r="E2927" s="35">
        <f t="shared" si="229"/>
        <v>3</v>
      </c>
      <c r="F2927" s="35" t="str">
        <f t="shared" si="226"/>
        <v>Tuesday</v>
      </c>
      <c r="G2927" s="35">
        <f t="shared" si="227"/>
        <v>5</v>
      </c>
      <c r="H2927" s="34">
        <f>CONVERT(INDEX(Htg_StPt_Sch_EZ!$C$4:$I$27,MATCH(Schedules_8760!$C2927,Htg_StPt_Sch_EZ!$B$4:$B$27,0),MATCH(Schedules_8760!$F2927,Htg_StPt_Sch_EZ!$C$3:$I$3,0)),"F","C")</f>
        <v>20.555555555555554</v>
      </c>
      <c r="I2927" s="34">
        <f>CONVERT(INDEX(Htg_StPt_Sch_EZ!$C$31:$I$54,MATCH(Schedules_8760!$C2927,Htg_StPt_Sch_EZ!$B$31:$B$54,0),MATCH(Schedules_8760!$F2927,Htg_StPt_Sch_EZ!$C$30:$I$30,0)),"F","C")</f>
        <v>19.444444444444443</v>
      </c>
      <c r="J2927" s="34">
        <f>CONVERT(INDEX(Clg_StPt_Sch_EZ!$C$4:$I$27,MATCH(Schedules_8760!$C2927,Clg_StPt_Sch_EZ!$B$4:$B$27,0),MATCH(Schedules_8760!$F2927,Clg_StPt_Sch_EZ!$C$3:$I$3,0)),"F","C")</f>
        <v>25.555555555555554</v>
      </c>
      <c r="K2927" s="34">
        <f>CONVERT(INDEX(Clg_StPt_Sch_EZ!$C$31:$I$54,MATCH(Schedules_8760!$C2927,Clg_StPt_Sch_EZ!$B$31:$B$54,0),MATCH(Schedules_8760!$F2927,Clg_StPt_Sch_EZ!$C$30:$I$30,0)),"F","C")</f>
        <v>28.333333333333332</v>
      </c>
      <c r="L2927" s="34">
        <f>CONVERT(INDEX(DHW_StPt_Sch_EZ!$C$4:$I$27,MATCH(Schedules_8760!$C2927,DHW_StPt_Sch_EZ!$B$4:$B$27,0),MATCH(Schedules_8760!$F2927,DHW_StPt_Sch_EZ!$C$3:$I$3,0)),"F","C")</f>
        <v>53.333333333333329</v>
      </c>
      <c r="M2927" s="34">
        <f>CONVERT(INDEX(DHW_StPt_Sch_EZ!$C$31:$I$54,MATCH(Schedules_8760!$C2927,DHW_StPt_Sch_EZ!$B$31:$B$54,0),MATCH(Schedules_8760!$F2927,DHW_StPt_Sch_EZ!$C$30:$I$30,0)),"F","C")</f>
        <v>53.333333333333329</v>
      </c>
      <c r="N2927" s="12"/>
      <c r="O2927" s="12"/>
      <c r="P2927" s="12"/>
    </row>
    <row r="2928" spans="1:16" x14ac:dyDescent="0.25">
      <c r="A2928" s="35">
        <v>2927</v>
      </c>
      <c r="B2928" s="89">
        <v>122.9166666666667</v>
      </c>
      <c r="C2928" s="35">
        <f t="shared" si="225"/>
        <v>23</v>
      </c>
      <c r="D2928" s="35">
        <f t="shared" si="228"/>
        <v>122</v>
      </c>
      <c r="E2928" s="35">
        <f t="shared" si="229"/>
        <v>3</v>
      </c>
      <c r="F2928" s="35" t="str">
        <f t="shared" si="226"/>
        <v>Tuesday</v>
      </c>
      <c r="G2928" s="35">
        <f t="shared" si="227"/>
        <v>5</v>
      </c>
      <c r="H2928" s="34">
        <f>CONVERT(INDEX(Htg_StPt_Sch_EZ!$C$4:$I$27,MATCH(Schedules_8760!$C2928,Htg_StPt_Sch_EZ!$B$4:$B$27,0),MATCH(Schedules_8760!$F2928,Htg_StPt_Sch_EZ!$C$3:$I$3,0)),"F","C")</f>
        <v>20.555555555555554</v>
      </c>
      <c r="I2928" s="34">
        <f>CONVERT(INDEX(Htg_StPt_Sch_EZ!$C$31:$I$54,MATCH(Schedules_8760!$C2928,Htg_StPt_Sch_EZ!$B$31:$B$54,0),MATCH(Schedules_8760!$F2928,Htg_StPt_Sch_EZ!$C$30:$I$30,0)),"F","C")</f>
        <v>19.444444444444443</v>
      </c>
      <c r="J2928" s="34">
        <f>CONVERT(INDEX(Clg_StPt_Sch_EZ!$C$4:$I$27,MATCH(Schedules_8760!$C2928,Clg_StPt_Sch_EZ!$B$4:$B$27,0),MATCH(Schedules_8760!$F2928,Clg_StPt_Sch_EZ!$C$3:$I$3,0)),"F","C")</f>
        <v>25.555555555555554</v>
      </c>
      <c r="K2928" s="34">
        <f>CONVERT(INDEX(Clg_StPt_Sch_EZ!$C$31:$I$54,MATCH(Schedules_8760!$C2928,Clg_StPt_Sch_EZ!$B$31:$B$54,0),MATCH(Schedules_8760!$F2928,Clg_StPt_Sch_EZ!$C$30:$I$30,0)),"F","C")</f>
        <v>28.333333333333332</v>
      </c>
      <c r="L2928" s="34">
        <f>CONVERT(INDEX(DHW_StPt_Sch_EZ!$C$4:$I$27,MATCH(Schedules_8760!$C2928,DHW_StPt_Sch_EZ!$B$4:$B$27,0),MATCH(Schedules_8760!$F2928,DHW_StPt_Sch_EZ!$C$3:$I$3,0)),"F","C")</f>
        <v>53.333333333333329</v>
      </c>
      <c r="M2928" s="34">
        <f>CONVERT(INDEX(DHW_StPt_Sch_EZ!$C$31:$I$54,MATCH(Schedules_8760!$C2928,DHW_StPt_Sch_EZ!$B$31:$B$54,0),MATCH(Schedules_8760!$F2928,DHW_StPt_Sch_EZ!$C$30:$I$30,0)),"F","C")</f>
        <v>53.333333333333329</v>
      </c>
      <c r="N2928" s="12"/>
      <c r="O2928" s="12"/>
      <c r="P2928" s="12"/>
    </row>
    <row r="2929" spans="1:16" x14ac:dyDescent="0.25">
      <c r="A2929" s="35">
        <v>2928</v>
      </c>
      <c r="B2929" s="89">
        <v>122.9583333333333</v>
      </c>
      <c r="C2929" s="35">
        <f t="shared" si="225"/>
        <v>24</v>
      </c>
      <c r="D2929" s="35">
        <f t="shared" si="228"/>
        <v>122</v>
      </c>
      <c r="E2929" s="35">
        <f t="shared" si="229"/>
        <v>3</v>
      </c>
      <c r="F2929" s="35" t="str">
        <f t="shared" si="226"/>
        <v>Tuesday</v>
      </c>
      <c r="G2929" s="35">
        <f t="shared" si="227"/>
        <v>5</v>
      </c>
      <c r="H2929" s="34">
        <f>CONVERT(INDEX(Htg_StPt_Sch_EZ!$C$4:$I$27,MATCH(Schedules_8760!$C2929,Htg_StPt_Sch_EZ!$B$4:$B$27,0),MATCH(Schedules_8760!$F2929,Htg_StPt_Sch_EZ!$C$3:$I$3,0)),"F","C")</f>
        <v>20.555555555555554</v>
      </c>
      <c r="I2929" s="34">
        <f>CONVERT(INDEX(Htg_StPt_Sch_EZ!$C$31:$I$54,MATCH(Schedules_8760!$C2929,Htg_StPt_Sch_EZ!$B$31:$B$54,0),MATCH(Schedules_8760!$F2929,Htg_StPt_Sch_EZ!$C$30:$I$30,0)),"F","C")</f>
        <v>19.444444444444443</v>
      </c>
      <c r="J2929" s="34">
        <f>CONVERT(INDEX(Clg_StPt_Sch_EZ!$C$4:$I$27,MATCH(Schedules_8760!$C2929,Clg_StPt_Sch_EZ!$B$4:$B$27,0),MATCH(Schedules_8760!$F2929,Clg_StPt_Sch_EZ!$C$3:$I$3,0)),"F","C")</f>
        <v>25.555555555555554</v>
      </c>
      <c r="K2929" s="34">
        <f>CONVERT(INDEX(Clg_StPt_Sch_EZ!$C$31:$I$54,MATCH(Schedules_8760!$C2929,Clg_StPt_Sch_EZ!$B$31:$B$54,0),MATCH(Schedules_8760!$F2929,Clg_StPt_Sch_EZ!$C$30:$I$30,0)),"F","C")</f>
        <v>28.333333333333332</v>
      </c>
      <c r="L2929" s="34">
        <f>CONVERT(INDEX(DHW_StPt_Sch_EZ!$C$4:$I$27,MATCH(Schedules_8760!$C2929,DHW_StPt_Sch_EZ!$B$4:$B$27,0),MATCH(Schedules_8760!$F2929,DHW_StPt_Sch_EZ!$C$3:$I$3,0)),"F","C")</f>
        <v>53.333333333333329</v>
      </c>
      <c r="M2929" s="34">
        <f>CONVERT(INDEX(DHW_StPt_Sch_EZ!$C$31:$I$54,MATCH(Schedules_8760!$C2929,DHW_StPt_Sch_EZ!$B$31:$B$54,0),MATCH(Schedules_8760!$F2929,DHW_StPt_Sch_EZ!$C$30:$I$30,0)),"F","C")</f>
        <v>53.333333333333329</v>
      </c>
      <c r="N2929" s="12"/>
      <c r="O2929" s="12"/>
      <c r="P2929" s="12"/>
    </row>
    <row r="2930" spans="1:16" x14ac:dyDescent="0.25">
      <c r="A2930" s="35">
        <v>2929</v>
      </c>
      <c r="B2930" s="89">
        <v>123</v>
      </c>
      <c r="C2930" s="35">
        <f t="shared" si="225"/>
        <v>1</v>
      </c>
      <c r="D2930" s="35">
        <f t="shared" si="228"/>
        <v>123</v>
      </c>
      <c r="E2930" s="35">
        <f t="shared" si="229"/>
        <v>4</v>
      </c>
      <c r="F2930" s="35" t="str">
        <f t="shared" si="226"/>
        <v>Wednesday</v>
      </c>
      <c r="G2930" s="35">
        <f t="shared" si="227"/>
        <v>5</v>
      </c>
      <c r="H2930" s="34">
        <f>CONVERT(INDEX(Htg_StPt_Sch_EZ!$C$4:$I$27,MATCH(Schedules_8760!$C2930,Htg_StPt_Sch_EZ!$B$4:$B$27,0),MATCH(Schedules_8760!$F2930,Htg_StPt_Sch_EZ!$C$3:$I$3,0)),"F","C")</f>
        <v>20.555555555555554</v>
      </c>
      <c r="I2930" s="34">
        <f>CONVERT(INDEX(Htg_StPt_Sch_EZ!$C$31:$I$54,MATCH(Schedules_8760!$C2930,Htg_StPt_Sch_EZ!$B$31:$B$54,0),MATCH(Schedules_8760!$F2930,Htg_StPt_Sch_EZ!$C$30:$I$30,0)),"F","C")</f>
        <v>19.444444444444443</v>
      </c>
      <c r="J2930" s="34">
        <f>CONVERT(INDEX(Clg_StPt_Sch_EZ!$C$4:$I$27,MATCH(Schedules_8760!$C2930,Clg_StPt_Sch_EZ!$B$4:$B$27,0),MATCH(Schedules_8760!$F2930,Clg_StPt_Sch_EZ!$C$3:$I$3,0)),"F","C")</f>
        <v>25.555555555555554</v>
      </c>
      <c r="K2930" s="34">
        <f>CONVERT(INDEX(Clg_StPt_Sch_EZ!$C$31:$I$54,MATCH(Schedules_8760!$C2930,Clg_StPt_Sch_EZ!$B$31:$B$54,0),MATCH(Schedules_8760!$F2930,Clg_StPt_Sch_EZ!$C$30:$I$30,0)),"F","C")</f>
        <v>28.333333333333332</v>
      </c>
      <c r="L2930" s="34">
        <f>CONVERT(INDEX(DHW_StPt_Sch_EZ!$C$4:$I$27,MATCH(Schedules_8760!$C2930,DHW_StPt_Sch_EZ!$B$4:$B$27,0),MATCH(Schedules_8760!$F2930,DHW_StPt_Sch_EZ!$C$3:$I$3,0)),"F","C")</f>
        <v>53.333333333333329</v>
      </c>
      <c r="M2930" s="34">
        <f>CONVERT(INDEX(DHW_StPt_Sch_EZ!$C$31:$I$54,MATCH(Schedules_8760!$C2930,DHW_StPt_Sch_EZ!$B$31:$B$54,0),MATCH(Schedules_8760!$F2930,DHW_StPt_Sch_EZ!$C$30:$I$30,0)),"F","C")</f>
        <v>53.333333333333329</v>
      </c>
      <c r="N2930" s="12"/>
      <c r="O2930" s="12"/>
      <c r="P2930" s="12"/>
    </row>
    <row r="2931" spans="1:16" x14ac:dyDescent="0.25">
      <c r="A2931" s="35">
        <v>2930</v>
      </c>
      <c r="B2931" s="89">
        <v>123.0416666666667</v>
      </c>
      <c r="C2931" s="35">
        <f t="shared" si="225"/>
        <v>2</v>
      </c>
      <c r="D2931" s="35">
        <f t="shared" si="228"/>
        <v>123</v>
      </c>
      <c r="E2931" s="35">
        <f t="shared" si="229"/>
        <v>4</v>
      </c>
      <c r="F2931" s="35" t="str">
        <f t="shared" si="226"/>
        <v>Wednesday</v>
      </c>
      <c r="G2931" s="35">
        <f t="shared" si="227"/>
        <v>5</v>
      </c>
      <c r="H2931" s="34">
        <f>CONVERT(INDEX(Htg_StPt_Sch_EZ!$C$4:$I$27,MATCH(Schedules_8760!$C2931,Htg_StPt_Sch_EZ!$B$4:$B$27,0),MATCH(Schedules_8760!$F2931,Htg_StPt_Sch_EZ!$C$3:$I$3,0)),"F","C")</f>
        <v>20.555555555555554</v>
      </c>
      <c r="I2931" s="34">
        <f>CONVERT(INDEX(Htg_StPt_Sch_EZ!$C$31:$I$54,MATCH(Schedules_8760!$C2931,Htg_StPt_Sch_EZ!$B$31:$B$54,0),MATCH(Schedules_8760!$F2931,Htg_StPt_Sch_EZ!$C$30:$I$30,0)),"F","C")</f>
        <v>19.444444444444443</v>
      </c>
      <c r="J2931" s="34">
        <f>CONVERT(INDEX(Clg_StPt_Sch_EZ!$C$4:$I$27,MATCH(Schedules_8760!$C2931,Clg_StPt_Sch_EZ!$B$4:$B$27,0),MATCH(Schedules_8760!$F2931,Clg_StPt_Sch_EZ!$C$3:$I$3,0)),"F","C")</f>
        <v>25.555555555555554</v>
      </c>
      <c r="K2931" s="34">
        <f>CONVERT(INDEX(Clg_StPt_Sch_EZ!$C$31:$I$54,MATCH(Schedules_8760!$C2931,Clg_StPt_Sch_EZ!$B$31:$B$54,0),MATCH(Schedules_8760!$F2931,Clg_StPt_Sch_EZ!$C$30:$I$30,0)),"F","C")</f>
        <v>28.333333333333332</v>
      </c>
      <c r="L2931" s="34">
        <f>CONVERT(INDEX(DHW_StPt_Sch_EZ!$C$4:$I$27,MATCH(Schedules_8760!$C2931,DHW_StPt_Sch_EZ!$B$4:$B$27,0),MATCH(Schedules_8760!$F2931,DHW_StPt_Sch_EZ!$C$3:$I$3,0)),"F","C")</f>
        <v>53.333333333333329</v>
      </c>
      <c r="M2931" s="34">
        <f>CONVERT(INDEX(DHW_StPt_Sch_EZ!$C$31:$I$54,MATCH(Schedules_8760!$C2931,DHW_StPt_Sch_EZ!$B$31:$B$54,0),MATCH(Schedules_8760!$F2931,DHW_StPt_Sch_EZ!$C$30:$I$30,0)),"F","C")</f>
        <v>53.333333333333329</v>
      </c>
      <c r="N2931" s="12"/>
      <c r="O2931" s="12"/>
      <c r="P2931" s="12"/>
    </row>
    <row r="2932" spans="1:16" x14ac:dyDescent="0.25">
      <c r="A2932" s="35">
        <v>2931</v>
      </c>
      <c r="B2932" s="89">
        <v>123.0833333333333</v>
      </c>
      <c r="C2932" s="35">
        <f t="shared" si="225"/>
        <v>3</v>
      </c>
      <c r="D2932" s="35">
        <f t="shared" si="228"/>
        <v>123</v>
      </c>
      <c r="E2932" s="35">
        <f t="shared" si="229"/>
        <v>4</v>
      </c>
      <c r="F2932" s="35" t="str">
        <f t="shared" si="226"/>
        <v>Wednesday</v>
      </c>
      <c r="G2932" s="35">
        <f t="shared" si="227"/>
        <v>5</v>
      </c>
      <c r="H2932" s="34">
        <f>CONVERT(INDEX(Htg_StPt_Sch_EZ!$C$4:$I$27,MATCH(Schedules_8760!$C2932,Htg_StPt_Sch_EZ!$B$4:$B$27,0),MATCH(Schedules_8760!$F2932,Htg_StPt_Sch_EZ!$C$3:$I$3,0)),"F","C")</f>
        <v>20.555555555555554</v>
      </c>
      <c r="I2932" s="34">
        <f>CONVERT(INDEX(Htg_StPt_Sch_EZ!$C$31:$I$54,MATCH(Schedules_8760!$C2932,Htg_StPt_Sch_EZ!$B$31:$B$54,0),MATCH(Schedules_8760!$F2932,Htg_StPt_Sch_EZ!$C$30:$I$30,0)),"F","C")</f>
        <v>19.444444444444443</v>
      </c>
      <c r="J2932" s="34">
        <f>CONVERT(INDEX(Clg_StPt_Sch_EZ!$C$4:$I$27,MATCH(Schedules_8760!$C2932,Clg_StPt_Sch_EZ!$B$4:$B$27,0),MATCH(Schedules_8760!$F2932,Clg_StPt_Sch_EZ!$C$3:$I$3,0)),"F","C")</f>
        <v>25.555555555555554</v>
      </c>
      <c r="K2932" s="34">
        <f>CONVERT(INDEX(Clg_StPt_Sch_EZ!$C$31:$I$54,MATCH(Schedules_8760!$C2932,Clg_StPt_Sch_EZ!$B$31:$B$54,0),MATCH(Schedules_8760!$F2932,Clg_StPt_Sch_EZ!$C$30:$I$30,0)),"F","C")</f>
        <v>28.333333333333332</v>
      </c>
      <c r="L2932" s="34">
        <f>CONVERT(INDEX(DHW_StPt_Sch_EZ!$C$4:$I$27,MATCH(Schedules_8760!$C2932,DHW_StPt_Sch_EZ!$B$4:$B$27,0),MATCH(Schedules_8760!$F2932,DHW_StPt_Sch_EZ!$C$3:$I$3,0)),"F","C")</f>
        <v>53.333333333333329</v>
      </c>
      <c r="M2932" s="34">
        <f>CONVERT(INDEX(DHW_StPt_Sch_EZ!$C$31:$I$54,MATCH(Schedules_8760!$C2932,DHW_StPt_Sch_EZ!$B$31:$B$54,0),MATCH(Schedules_8760!$F2932,DHW_StPt_Sch_EZ!$C$30:$I$30,0)),"F","C")</f>
        <v>53.333333333333329</v>
      </c>
      <c r="N2932" s="12"/>
      <c r="O2932" s="12"/>
      <c r="P2932" s="12"/>
    </row>
    <row r="2933" spans="1:16" x14ac:dyDescent="0.25">
      <c r="A2933" s="35">
        <v>2932</v>
      </c>
      <c r="B2933" s="89">
        <v>123.125</v>
      </c>
      <c r="C2933" s="35">
        <f t="shared" si="225"/>
        <v>4</v>
      </c>
      <c r="D2933" s="35">
        <f t="shared" si="228"/>
        <v>123</v>
      </c>
      <c r="E2933" s="35">
        <f t="shared" si="229"/>
        <v>4</v>
      </c>
      <c r="F2933" s="35" t="str">
        <f t="shared" si="226"/>
        <v>Wednesday</v>
      </c>
      <c r="G2933" s="35">
        <f t="shared" si="227"/>
        <v>5</v>
      </c>
      <c r="H2933" s="34">
        <f>CONVERT(INDEX(Htg_StPt_Sch_EZ!$C$4:$I$27,MATCH(Schedules_8760!$C2933,Htg_StPt_Sch_EZ!$B$4:$B$27,0),MATCH(Schedules_8760!$F2933,Htg_StPt_Sch_EZ!$C$3:$I$3,0)),"F","C")</f>
        <v>20.555555555555554</v>
      </c>
      <c r="I2933" s="34">
        <f>CONVERT(INDEX(Htg_StPt_Sch_EZ!$C$31:$I$54,MATCH(Schedules_8760!$C2933,Htg_StPt_Sch_EZ!$B$31:$B$54,0),MATCH(Schedules_8760!$F2933,Htg_StPt_Sch_EZ!$C$30:$I$30,0)),"F","C")</f>
        <v>19.444444444444443</v>
      </c>
      <c r="J2933" s="34">
        <f>CONVERT(INDEX(Clg_StPt_Sch_EZ!$C$4:$I$27,MATCH(Schedules_8760!$C2933,Clg_StPt_Sch_EZ!$B$4:$B$27,0),MATCH(Schedules_8760!$F2933,Clg_StPt_Sch_EZ!$C$3:$I$3,0)),"F","C")</f>
        <v>25.555555555555554</v>
      </c>
      <c r="K2933" s="34">
        <f>CONVERT(INDEX(Clg_StPt_Sch_EZ!$C$31:$I$54,MATCH(Schedules_8760!$C2933,Clg_StPt_Sch_EZ!$B$31:$B$54,0),MATCH(Schedules_8760!$F2933,Clg_StPt_Sch_EZ!$C$30:$I$30,0)),"F","C")</f>
        <v>28.333333333333332</v>
      </c>
      <c r="L2933" s="34">
        <f>CONVERT(INDEX(DHW_StPt_Sch_EZ!$C$4:$I$27,MATCH(Schedules_8760!$C2933,DHW_StPt_Sch_EZ!$B$4:$B$27,0),MATCH(Schedules_8760!$F2933,DHW_StPt_Sch_EZ!$C$3:$I$3,0)),"F","C")</f>
        <v>53.333333333333329</v>
      </c>
      <c r="M2933" s="34">
        <f>CONVERT(INDEX(DHW_StPt_Sch_EZ!$C$31:$I$54,MATCH(Schedules_8760!$C2933,DHW_StPt_Sch_EZ!$B$31:$B$54,0),MATCH(Schedules_8760!$F2933,DHW_StPt_Sch_EZ!$C$30:$I$30,0)),"F","C")</f>
        <v>53.333333333333329</v>
      </c>
      <c r="N2933" s="12"/>
      <c r="O2933" s="12"/>
      <c r="P2933" s="12"/>
    </row>
    <row r="2934" spans="1:16" x14ac:dyDescent="0.25">
      <c r="A2934" s="35">
        <v>2933</v>
      </c>
      <c r="B2934" s="89">
        <v>123.1666666666667</v>
      </c>
      <c r="C2934" s="35">
        <f t="shared" si="225"/>
        <v>5</v>
      </c>
      <c r="D2934" s="35">
        <f t="shared" si="228"/>
        <v>123</v>
      </c>
      <c r="E2934" s="35">
        <f t="shared" si="229"/>
        <v>4</v>
      </c>
      <c r="F2934" s="35" t="str">
        <f t="shared" si="226"/>
        <v>Wednesday</v>
      </c>
      <c r="G2934" s="35">
        <f t="shared" si="227"/>
        <v>5</v>
      </c>
      <c r="H2934" s="34">
        <f>CONVERT(INDEX(Htg_StPt_Sch_EZ!$C$4:$I$27,MATCH(Schedules_8760!$C2934,Htg_StPt_Sch_EZ!$B$4:$B$27,0),MATCH(Schedules_8760!$F2934,Htg_StPt_Sch_EZ!$C$3:$I$3,0)),"F","C")</f>
        <v>20.555555555555554</v>
      </c>
      <c r="I2934" s="34">
        <f>CONVERT(INDEX(Htg_StPt_Sch_EZ!$C$31:$I$54,MATCH(Schedules_8760!$C2934,Htg_StPt_Sch_EZ!$B$31:$B$54,0),MATCH(Schedules_8760!$F2934,Htg_StPt_Sch_EZ!$C$30:$I$30,0)),"F","C")</f>
        <v>19.444444444444443</v>
      </c>
      <c r="J2934" s="34">
        <f>CONVERT(INDEX(Clg_StPt_Sch_EZ!$C$4:$I$27,MATCH(Schedules_8760!$C2934,Clg_StPt_Sch_EZ!$B$4:$B$27,0),MATCH(Schedules_8760!$F2934,Clg_StPt_Sch_EZ!$C$3:$I$3,0)),"F","C")</f>
        <v>25.555555555555554</v>
      </c>
      <c r="K2934" s="34">
        <f>CONVERT(INDEX(Clg_StPt_Sch_EZ!$C$31:$I$54,MATCH(Schedules_8760!$C2934,Clg_StPt_Sch_EZ!$B$31:$B$54,0),MATCH(Schedules_8760!$F2934,Clg_StPt_Sch_EZ!$C$30:$I$30,0)),"F","C")</f>
        <v>28.333333333333332</v>
      </c>
      <c r="L2934" s="34">
        <f>CONVERT(INDEX(DHW_StPt_Sch_EZ!$C$4:$I$27,MATCH(Schedules_8760!$C2934,DHW_StPt_Sch_EZ!$B$4:$B$27,0),MATCH(Schedules_8760!$F2934,DHW_StPt_Sch_EZ!$C$3:$I$3,0)),"F","C")</f>
        <v>53.333333333333329</v>
      </c>
      <c r="M2934" s="34">
        <f>CONVERT(INDEX(DHW_StPt_Sch_EZ!$C$31:$I$54,MATCH(Schedules_8760!$C2934,DHW_StPt_Sch_EZ!$B$31:$B$54,0),MATCH(Schedules_8760!$F2934,DHW_StPt_Sch_EZ!$C$30:$I$30,0)),"F","C")</f>
        <v>53.333333333333329</v>
      </c>
      <c r="N2934" s="12"/>
      <c r="O2934" s="12"/>
      <c r="P2934" s="12"/>
    </row>
    <row r="2935" spans="1:16" x14ac:dyDescent="0.25">
      <c r="A2935" s="35">
        <v>2934</v>
      </c>
      <c r="B2935" s="89">
        <v>123.2083333333333</v>
      </c>
      <c r="C2935" s="35">
        <f t="shared" si="225"/>
        <v>6</v>
      </c>
      <c r="D2935" s="35">
        <f t="shared" si="228"/>
        <v>123</v>
      </c>
      <c r="E2935" s="35">
        <f t="shared" si="229"/>
        <v>4</v>
      </c>
      <c r="F2935" s="35" t="str">
        <f t="shared" si="226"/>
        <v>Wednesday</v>
      </c>
      <c r="G2935" s="35">
        <f t="shared" si="227"/>
        <v>5</v>
      </c>
      <c r="H2935" s="34">
        <f>CONVERT(INDEX(Htg_StPt_Sch_EZ!$C$4:$I$27,MATCH(Schedules_8760!$C2935,Htg_StPt_Sch_EZ!$B$4:$B$27,0),MATCH(Schedules_8760!$F2935,Htg_StPt_Sch_EZ!$C$3:$I$3,0)),"F","C")</f>
        <v>20.555555555555554</v>
      </c>
      <c r="I2935" s="34">
        <f>CONVERT(INDEX(Htg_StPt_Sch_EZ!$C$31:$I$54,MATCH(Schedules_8760!$C2935,Htg_StPt_Sch_EZ!$B$31:$B$54,0),MATCH(Schedules_8760!$F2935,Htg_StPt_Sch_EZ!$C$30:$I$30,0)),"F","C")</f>
        <v>19.444444444444443</v>
      </c>
      <c r="J2935" s="34">
        <f>CONVERT(INDEX(Clg_StPt_Sch_EZ!$C$4:$I$27,MATCH(Schedules_8760!$C2935,Clg_StPt_Sch_EZ!$B$4:$B$27,0),MATCH(Schedules_8760!$F2935,Clg_StPt_Sch_EZ!$C$3:$I$3,0)),"F","C")</f>
        <v>25.555555555555554</v>
      </c>
      <c r="K2935" s="34">
        <f>CONVERT(INDEX(Clg_StPt_Sch_EZ!$C$31:$I$54,MATCH(Schedules_8760!$C2935,Clg_StPt_Sch_EZ!$B$31:$B$54,0),MATCH(Schedules_8760!$F2935,Clg_StPt_Sch_EZ!$C$30:$I$30,0)),"F","C")</f>
        <v>28.333333333333332</v>
      </c>
      <c r="L2935" s="34">
        <f>CONVERT(INDEX(DHW_StPt_Sch_EZ!$C$4:$I$27,MATCH(Schedules_8760!$C2935,DHW_StPt_Sch_EZ!$B$4:$B$27,0),MATCH(Schedules_8760!$F2935,DHW_StPt_Sch_EZ!$C$3:$I$3,0)),"F","C")</f>
        <v>53.333333333333329</v>
      </c>
      <c r="M2935" s="34">
        <f>CONVERT(INDEX(DHW_StPt_Sch_EZ!$C$31:$I$54,MATCH(Schedules_8760!$C2935,DHW_StPt_Sch_EZ!$B$31:$B$54,0),MATCH(Schedules_8760!$F2935,DHW_StPt_Sch_EZ!$C$30:$I$30,0)),"F","C")</f>
        <v>53.333333333333329</v>
      </c>
      <c r="N2935" s="12"/>
      <c r="O2935" s="12"/>
      <c r="P2935" s="12"/>
    </row>
    <row r="2936" spans="1:16" x14ac:dyDescent="0.25">
      <c r="A2936" s="35">
        <v>2935</v>
      </c>
      <c r="B2936" s="89">
        <v>123.25</v>
      </c>
      <c r="C2936" s="35">
        <f t="shared" si="225"/>
        <v>7</v>
      </c>
      <c r="D2936" s="35">
        <f t="shared" si="228"/>
        <v>123</v>
      </c>
      <c r="E2936" s="35">
        <f t="shared" si="229"/>
        <v>4</v>
      </c>
      <c r="F2936" s="35" t="str">
        <f t="shared" si="226"/>
        <v>Wednesday</v>
      </c>
      <c r="G2936" s="35">
        <f t="shared" si="227"/>
        <v>5</v>
      </c>
      <c r="H2936" s="34">
        <f>CONVERT(INDEX(Htg_StPt_Sch_EZ!$C$4:$I$27,MATCH(Schedules_8760!$C2936,Htg_StPt_Sch_EZ!$B$4:$B$27,0),MATCH(Schedules_8760!$F2936,Htg_StPt_Sch_EZ!$C$3:$I$3,0)),"F","C")</f>
        <v>20.555555555555554</v>
      </c>
      <c r="I2936" s="34">
        <f>CONVERT(INDEX(Htg_StPt_Sch_EZ!$C$31:$I$54,MATCH(Schedules_8760!$C2936,Htg_StPt_Sch_EZ!$B$31:$B$54,0),MATCH(Schedules_8760!$F2936,Htg_StPt_Sch_EZ!$C$30:$I$30,0)),"F","C")</f>
        <v>19.444444444444443</v>
      </c>
      <c r="J2936" s="34">
        <f>CONVERT(INDEX(Clg_StPt_Sch_EZ!$C$4:$I$27,MATCH(Schedules_8760!$C2936,Clg_StPt_Sch_EZ!$B$4:$B$27,0),MATCH(Schedules_8760!$F2936,Clg_StPt_Sch_EZ!$C$3:$I$3,0)),"F","C")</f>
        <v>25.555555555555554</v>
      </c>
      <c r="K2936" s="34">
        <f>CONVERT(INDEX(Clg_StPt_Sch_EZ!$C$31:$I$54,MATCH(Schedules_8760!$C2936,Clg_StPt_Sch_EZ!$B$31:$B$54,0),MATCH(Schedules_8760!$F2936,Clg_StPt_Sch_EZ!$C$30:$I$30,0)),"F","C")</f>
        <v>28.333333333333332</v>
      </c>
      <c r="L2936" s="34">
        <f>CONVERT(INDEX(DHW_StPt_Sch_EZ!$C$4:$I$27,MATCH(Schedules_8760!$C2936,DHW_StPt_Sch_EZ!$B$4:$B$27,0),MATCH(Schedules_8760!$F2936,DHW_StPt_Sch_EZ!$C$3:$I$3,0)),"F","C")</f>
        <v>53.333333333333329</v>
      </c>
      <c r="M2936" s="34">
        <f>CONVERT(INDEX(DHW_StPt_Sch_EZ!$C$31:$I$54,MATCH(Schedules_8760!$C2936,DHW_StPt_Sch_EZ!$B$31:$B$54,0),MATCH(Schedules_8760!$F2936,DHW_StPt_Sch_EZ!$C$30:$I$30,0)),"F","C")</f>
        <v>53.333333333333329</v>
      </c>
      <c r="N2936" s="12"/>
      <c r="O2936" s="12"/>
      <c r="P2936" s="12"/>
    </row>
    <row r="2937" spans="1:16" x14ac:dyDescent="0.25">
      <c r="A2937" s="35">
        <v>2936</v>
      </c>
      <c r="B2937" s="89">
        <v>123.2916666666667</v>
      </c>
      <c r="C2937" s="35">
        <f t="shared" si="225"/>
        <v>8</v>
      </c>
      <c r="D2937" s="35">
        <f t="shared" si="228"/>
        <v>123</v>
      </c>
      <c r="E2937" s="35">
        <f t="shared" si="229"/>
        <v>4</v>
      </c>
      <c r="F2937" s="35" t="str">
        <f t="shared" si="226"/>
        <v>Wednesday</v>
      </c>
      <c r="G2937" s="35">
        <f t="shared" si="227"/>
        <v>5</v>
      </c>
      <c r="H2937" s="34">
        <f>CONVERT(INDEX(Htg_StPt_Sch_EZ!$C$4:$I$27,MATCH(Schedules_8760!$C2937,Htg_StPt_Sch_EZ!$B$4:$B$27,0),MATCH(Schedules_8760!$F2937,Htg_StPt_Sch_EZ!$C$3:$I$3,0)),"F","C")</f>
        <v>20.555555555555554</v>
      </c>
      <c r="I2937" s="34">
        <f>CONVERT(INDEX(Htg_StPt_Sch_EZ!$C$31:$I$54,MATCH(Schedules_8760!$C2937,Htg_StPt_Sch_EZ!$B$31:$B$54,0),MATCH(Schedules_8760!$F2937,Htg_StPt_Sch_EZ!$C$30:$I$30,0)),"F","C")</f>
        <v>19.444444444444443</v>
      </c>
      <c r="J2937" s="34">
        <f>CONVERT(INDEX(Clg_StPt_Sch_EZ!$C$4:$I$27,MATCH(Schedules_8760!$C2937,Clg_StPt_Sch_EZ!$B$4:$B$27,0),MATCH(Schedules_8760!$F2937,Clg_StPt_Sch_EZ!$C$3:$I$3,0)),"F","C")</f>
        <v>25.555555555555554</v>
      </c>
      <c r="K2937" s="34">
        <f>CONVERT(INDEX(Clg_StPt_Sch_EZ!$C$31:$I$54,MATCH(Schedules_8760!$C2937,Clg_StPt_Sch_EZ!$B$31:$B$54,0),MATCH(Schedules_8760!$F2937,Clg_StPt_Sch_EZ!$C$30:$I$30,0)),"F","C")</f>
        <v>25</v>
      </c>
      <c r="L2937" s="34">
        <f>CONVERT(INDEX(DHW_StPt_Sch_EZ!$C$4:$I$27,MATCH(Schedules_8760!$C2937,DHW_StPt_Sch_EZ!$B$4:$B$27,0),MATCH(Schedules_8760!$F2937,DHW_StPt_Sch_EZ!$C$3:$I$3,0)),"F","C")</f>
        <v>53.333333333333329</v>
      </c>
      <c r="M2937" s="34">
        <f>CONVERT(INDEX(DHW_StPt_Sch_EZ!$C$31:$I$54,MATCH(Schedules_8760!$C2937,DHW_StPt_Sch_EZ!$B$31:$B$54,0),MATCH(Schedules_8760!$F2937,DHW_StPt_Sch_EZ!$C$30:$I$30,0)),"F","C")</f>
        <v>53.333333333333329</v>
      </c>
      <c r="N2937" s="12"/>
      <c r="O2937" s="12"/>
      <c r="P2937" s="12"/>
    </row>
    <row r="2938" spans="1:16" x14ac:dyDescent="0.25">
      <c r="A2938" s="35">
        <v>2937</v>
      </c>
      <c r="B2938" s="89">
        <v>123.3333333333333</v>
      </c>
      <c r="C2938" s="35">
        <f t="shared" si="225"/>
        <v>9</v>
      </c>
      <c r="D2938" s="35">
        <f t="shared" si="228"/>
        <v>123</v>
      </c>
      <c r="E2938" s="35">
        <f t="shared" si="229"/>
        <v>4</v>
      </c>
      <c r="F2938" s="35" t="str">
        <f t="shared" si="226"/>
        <v>Wednesday</v>
      </c>
      <c r="G2938" s="35">
        <f t="shared" si="227"/>
        <v>5</v>
      </c>
      <c r="H2938" s="34">
        <f>CONVERT(INDEX(Htg_StPt_Sch_EZ!$C$4:$I$27,MATCH(Schedules_8760!$C2938,Htg_StPt_Sch_EZ!$B$4:$B$27,0),MATCH(Schedules_8760!$F2938,Htg_StPt_Sch_EZ!$C$3:$I$3,0)),"F","C")</f>
        <v>20.555555555555554</v>
      </c>
      <c r="I2938" s="34">
        <f>CONVERT(INDEX(Htg_StPt_Sch_EZ!$C$31:$I$54,MATCH(Schedules_8760!$C2938,Htg_StPt_Sch_EZ!$B$31:$B$54,0),MATCH(Schedules_8760!$F2938,Htg_StPt_Sch_EZ!$C$30:$I$30,0)),"F","C")</f>
        <v>19.444444444444443</v>
      </c>
      <c r="J2938" s="34">
        <f>CONVERT(INDEX(Clg_StPt_Sch_EZ!$C$4:$I$27,MATCH(Schedules_8760!$C2938,Clg_StPt_Sch_EZ!$B$4:$B$27,0),MATCH(Schedules_8760!$F2938,Clg_StPt_Sch_EZ!$C$3:$I$3,0)),"F","C")</f>
        <v>25.555555555555554</v>
      </c>
      <c r="K2938" s="34">
        <f>CONVERT(INDEX(Clg_StPt_Sch_EZ!$C$31:$I$54,MATCH(Schedules_8760!$C2938,Clg_StPt_Sch_EZ!$B$31:$B$54,0),MATCH(Schedules_8760!$F2938,Clg_StPt_Sch_EZ!$C$30:$I$30,0)),"F","C")</f>
        <v>25</v>
      </c>
      <c r="L2938" s="34">
        <f>CONVERT(INDEX(DHW_StPt_Sch_EZ!$C$4:$I$27,MATCH(Schedules_8760!$C2938,DHW_StPt_Sch_EZ!$B$4:$B$27,0),MATCH(Schedules_8760!$F2938,DHW_StPt_Sch_EZ!$C$3:$I$3,0)),"F","C")</f>
        <v>53.333333333333329</v>
      </c>
      <c r="M2938" s="34">
        <f>CONVERT(INDEX(DHW_StPt_Sch_EZ!$C$31:$I$54,MATCH(Schedules_8760!$C2938,DHW_StPt_Sch_EZ!$B$31:$B$54,0),MATCH(Schedules_8760!$F2938,DHW_StPt_Sch_EZ!$C$30:$I$30,0)),"F","C")</f>
        <v>53.333333333333329</v>
      </c>
      <c r="N2938" s="12"/>
      <c r="O2938" s="12"/>
      <c r="P2938" s="12"/>
    </row>
    <row r="2939" spans="1:16" x14ac:dyDescent="0.25">
      <c r="A2939" s="35">
        <v>2938</v>
      </c>
      <c r="B2939" s="89">
        <v>123.375</v>
      </c>
      <c r="C2939" s="35">
        <f t="shared" si="225"/>
        <v>10</v>
      </c>
      <c r="D2939" s="35">
        <f t="shared" si="228"/>
        <v>123</v>
      </c>
      <c r="E2939" s="35">
        <f t="shared" si="229"/>
        <v>4</v>
      </c>
      <c r="F2939" s="35" t="str">
        <f t="shared" si="226"/>
        <v>Wednesday</v>
      </c>
      <c r="G2939" s="35">
        <f t="shared" si="227"/>
        <v>5</v>
      </c>
      <c r="H2939" s="34">
        <f>CONVERT(INDEX(Htg_StPt_Sch_EZ!$C$4:$I$27,MATCH(Schedules_8760!$C2939,Htg_StPt_Sch_EZ!$B$4:$B$27,0),MATCH(Schedules_8760!$F2939,Htg_StPt_Sch_EZ!$C$3:$I$3,0)),"F","C")</f>
        <v>20.555555555555554</v>
      </c>
      <c r="I2939" s="34">
        <f>CONVERT(INDEX(Htg_StPt_Sch_EZ!$C$31:$I$54,MATCH(Schedules_8760!$C2939,Htg_StPt_Sch_EZ!$B$31:$B$54,0),MATCH(Schedules_8760!$F2939,Htg_StPt_Sch_EZ!$C$30:$I$30,0)),"F","C")</f>
        <v>19.444444444444443</v>
      </c>
      <c r="J2939" s="34">
        <f>CONVERT(INDEX(Clg_StPt_Sch_EZ!$C$4:$I$27,MATCH(Schedules_8760!$C2939,Clg_StPt_Sch_EZ!$B$4:$B$27,0),MATCH(Schedules_8760!$F2939,Clg_StPt_Sch_EZ!$C$3:$I$3,0)),"F","C")</f>
        <v>25.555555555555554</v>
      </c>
      <c r="K2939" s="34">
        <f>CONVERT(INDEX(Clg_StPt_Sch_EZ!$C$31:$I$54,MATCH(Schedules_8760!$C2939,Clg_StPt_Sch_EZ!$B$31:$B$54,0),MATCH(Schedules_8760!$F2939,Clg_StPt_Sch_EZ!$C$30:$I$30,0)),"F","C")</f>
        <v>25</v>
      </c>
      <c r="L2939" s="34">
        <f>CONVERT(INDEX(DHW_StPt_Sch_EZ!$C$4:$I$27,MATCH(Schedules_8760!$C2939,DHW_StPt_Sch_EZ!$B$4:$B$27,0),MATCH(Schedules_8760!$F2939,DHW_StPt_Sch_EZ!$C$3:$I$3,0)),"F","C")</f>
        <v>53.333333333333329</v>
      </c>
      <c r="M2939" s="34">
        <f>CONVERT(INDEX(DHW_StPt_Sch_EZ!$C$31:$I$54,MATCH(Schedules_8760!$C2939,DHW_StPt_Sch_EZ!$B$31:$B$54,0),MATCH(Schedules_8760!$F2939,DHW_StPt_Sch_EZ!$C$30:$I$30,0)),"F","C")</f>
        <v>53.333333333333329</v>
      </c>
      <c r="N2939" s="12"/>
      <c r="O2939" s="12"/>
      <c r="P2939" s="12"/>
    </row>
    <row r="2940" spans="1:16" x14ac:dyDescent="0.25">
      <c r="A2940" s="35">
        <v>2939</v>
      </c>
      <c r="B2940" s="89">
        <v>123.4166666666667</v>
      </c>
      <c r="C2940" s="35">
        <f t="shared" si="225"/>
        <v>11</v>
      </c>
      <c r="D2940" s="35">
        <f t="shared" si="228"/>
        <v>123</v>
      </c>
      <c r="E2940" s="35">
        <f t="shared" si="229"/>
        <v>4</v>
      </c>
      <c r="F2940" s="35" t="str">
        <f t="shared" si="226"/>
        <v>Wednesday</v>
      </c>
      <c r="G2940" s="35">
        <f t="shared" si="227"/>
        <v>5</v>
      </c>
      <c r="H2940" s="34">
        <f>CONVERT(INDEX(Htg_StPt_Sch_EZ!$C$4:$I$27,MATCH(Schedules_8760!$C2940,Htg_StPt_Sch_EZ!$B$4:$B$27,0),MATCH(Schedules_8760!$F2940,Htg_StPt_Sch_EZ!$C$3:$I$3,0)),"F","C")</f>
        <v>20.555555555555554</v>
      </c>
      <c r="I2940" s="34">
        <f>CONVERT(INDEX(Htg_StPt_Sch_EZ!$C$31:$I$54,MATCH(Schedules_8760!$C2940,Htg_StPt_Sch_EZ!$B$31:$B$54,0),MATCH(Schedules_8760!$F2940,Htg_StPt_Sch_EZ!$C$30:$I$30,0)),"F","C")</f>
        <v>19.444444444444443</v>
      </c>
      <c r="J2940" s="34">
        <f>CONVERT(INDEX(Clg_StPt_Sch_EZ!$C$4:$I$27,MATCH(Schedules_8760!$C2940,Clg_StPt_Sch_EZ!$B$4:$B$27,0),MATCH(Schedules_8760!$F2940,Clg_StPt_Sch_EZ!$C$3:$I$3,0)),"F","C")</f>
        <v>25.555555555555554</v>
      </c>
      <c r="K2940" s="34">
        <f>CONVERT(INDEX(Clg_StPt_Sch_EZ!$C$31:$I$54,MATCH(Schedules_8760!$C2940,Clg_StPt_Sch_EZ!$B$31:$B$54,0),MATCH(Schedules_8760!$F2940,Clg_StPt_Sch_EZ!$C$30:$I$30,0)),"F","C")</f>
        <v>25</v>
      </c>
      <c r="L2940" s="34">
        <f>CONVERT(INDEX(DHW_StPt_Sch_EZ!$C$4:$I$27,MATCH(Schedules_8760!$C2940,DHW_StPt_Sch_EZ!$B$4:$B$27,0),MATCH(Schedules_8760!$F2940,DHW_StPt_Sch_EZ!$C$3:$I$3,0)),"F","C")</f>
        <v>53.333333333333329</v>
      </c>
      <c r="M2940" s="34">
        <f>CONVERT(INDEX(DHW_StPt_Sch_EZ!$C$31:$I$54,MATCH(Schedules_8760!$C2940,DHW_StPt_Sch_EZ!$B$31:$B$54,0),MATCH(Schedules_8760!$F2940,DHW_StPt_Sch_EZ!$C$30:$I$30,0)),"F","C")</f>
        <v>53.333333333333329</v>
      </c>
      <c r="N2940" s="12"/>
      <c r="O2940" s="12"/>
      <c r="P2940" s="12"/>
    </row>
    <row r="2941" spans="1:16" x14ac:dyDescent="0.25">
      <c r="A2941" s="35">
        <v>2940</v>
      </c>
      <c r="B2941" s="89">
        <v>123.4583333333333</v>
      </c>
      <c r="C2941" s="35">
        <f t="shared" si="225"/>
        <v>12</v>
      </c>
      <c r="D2941" s="35">
        <f t="shared" si="228"/>
        <v>123</v>
      </c>
      <c r="E2941" s="35">
        <f t="shared" si="229"/>
        <v>4</v>
      </c>
      <c r="F2941" s="35" t="str">
        <f t="shared" si="226"/>
        <v>Wednesday</v>
      </c>
      <c r="G2941" s="35">
        <f t="shared" si="227"/>
        <v>5</v>
      </c>
      <c r="H2941" s="34">
        <f>CONVERT(INDEX(Htg_StPt_Sch_EZ!$C$4:$I$27,MATCH(Schedules_8760!$C2941,Htg_StPt_Sch_EZ!$B$4:$B$27,0),MATCH(Schedules_8760!$F2941,Htg_StPt_Sch_EZ!$C$3:$I$3,0)),"F","C")</f>
        <v>20.555555555555554</v>
      </c>
      <c r="I2941" s="34">
        <f>CONVERT(INDEX(Htg_StPt_Sch_EZ!$C$31:$I$54,MATCH(Schedules_8760!$C2941,Htg_StPt_Sch_EZ!$B$31:$B$54,0),MATCH(Schedules_8760!$F2941,Htg_StPt_Sch_EZ!$C$30:$I$30,0)),"F","C")</f>
        <v>19.444444444444443</v>
      </c>
      <c r="J2941" s="34">
        <f>CONVERT(INDEX(Clg_StPt_Sch_EZ!$C$4:$I$27,MATCH(Schedules_8760!$C2941,Clg_StPt_Sch_EZ!$B$4:$B$27,0),MATCH(Schedules_8760!$F2941,Clg_StPt_Sch_EZ!$C$3:$I$3,0)),"F","C")</f>
        <v>25.555555555555554</v>
      </c>
      <c r="K2941" s="34">
        <f>CONVERT(INDEX(Clg_StPt_Sch_EZ!$C$31:$I$54,MATCH(Schedules_8760!$C2941,Clg_StPt_Sch_EZ!$B$31:$B$54,0),MATCH(Schedules_8760!$F2941,Clg_StPt_Sch_EZ!$C$30:$I$30,0)),"F","C")</f>
        <v>25</v>
      </c>
      <c r="L2941" s="34">
        <f>CONVERT(INDEX(DHW_StPt_Sch_EZ!$C$4:$I$27,MATCH(Schedules_8760!$C2941,DHW_StPt_Sch_EZ!$B$4:$B$27,0),MATCH(Schedules_8760!$F2941,DHW_StPt_Sch_EZ!$C$3:$I$3,0)),"F","C")</f>
        <v>53.333333333333329</v>
      </c>
      <c r="M2941" s="34">
        <f>CONVERT(INDEX(DHW_StPt_Sch_EZ!$C$31:$I$54,MATCH(Schedules_8760!$C2941,DHW_StPt_Sch_EZ!$B$31:$B$54,0),MATCH(Schedules_8760!$F2941,DHW_StPt_Sch_EZ!$C$30:$I$30,0)),"F","C")</f>
        <v>53.333333333333329</v>
      </c>
      <c r="N2941" s="12"/>
      <c r="O2941" s="12"/>
      <c r="P2941" s="12"/>
    </row>
    <row r="2942" spans="1:16" x14ac:dyDescent="0.25">
      <c r="A2942" s="35">
        <v>2941</v>
      </c>
      <c r="B2942" s="89">
        <v>123.5</v>
      </c>
      <c r="C2942" s="35">
        <f t="shared" si="225"/>
        <v>13</v>
      </c>
      <c r="D2942" s="35">
        <f t="shared" si="228"/>
        <v>123</v>
      </c>
      <c r="E2942" s="35">
        <f t="shared" si="229"/>
        <v>4</v>
      </c>
      <c r="F2942" s="35" t="str">
        <f t="shared" si="226"/>
        <v>Wednesday</v>
      </c>
      <c r="G2942" s="35">
        <f t="shared" si="227"/>
        <v>5</v>
      </c>
      <c r="H2942" s="34">
        <f>CONVERT(INDEX(Htg_StPt_Sch_EZ!$C$4:$I$27,MATCH(Schedules_8760!$C2942,Htg_StPt_Sch_EZ!$B$4:$B$27,0),MATCH(Schedules_8760!$F2942,Htg_StPt_Sch_EZ!$C$3:$I$3,0)),"F","C")</f>
        <v>20.555555555555554</v>
      </c>
      <c r="I2942" s="34">
        <f>CONVERT(INDEX(Htg_StPt_Sch_EZ!$C$31:$I$54,MATCH(Schedules_8760!$C2942,Htg_StPt_Sch_EZ!$B$31:$B$54,0),MATCH(Schedules_8760!$F2942,Htg_StPt_Sch_EZ!$C$30:$I$30,0)),"F","C")</f>
        <v>19.444444444444443</v>
      </c>
      <c r="J2942" s="34">
        <f>CONVERT(INDEX(Clg_StPt_Sch_EZ!$C$4:$I$27,MATCH(Schedules_8760!$C2942,Clg_StPt_Sch_EZ!$B$4:$B$27,0),MATCH(Schedules_8760!$F2942,Clg_StPt_Sch_EZ!$C$3:$I$3,0)),"F","C")</f>
        <v>25.555555555555554</v>
      </c>
      <c r="K2942" s="34">
        <f>CONVERT(INDEX(Clg_StPt_Sch_EZ!$C$31:$I$54,MATCH(Schedules_8760!$C2942,Clg_StPt_Sch_EZ!$B$31:$B$54,0),MATCH(Schedules_8760!$F2942,Clg_StPt_Sch_EZ!$C$30:$I$30,0)),"F","C")</f>
        <v>25</v>
      </c>
      <c r="L2942" s="34">
        <f>CONVERT(INDEX(DHW_StPt_Sch_EZ!$C$4:$I$27,MATCH(Schedules_8760!$C2942,DHW_StPt_Sch_EZ!$B$4:$B$27,0),MATCH(Schedules_8760!$F2942,DHW_StPt_Sch_EZ!$C$3:$I$3,0)),"F","C")</f>
        <v>53.333333333333329</v>
      </c>
      <c r="M2942" s="34">
        <f>CONVERT(INDEX(DHW_StPt_Sch_EZ!$C$31:$I$54,MATCH(Schedules_8760!$C2942,DHW_StPt_Sch_EZ!$B$31:$B$54,0),MATCH(Schedules_8760!$F2942,DHW_StPt_Sch_EZ!$C$30:$I$30,0)),"F","C")</f>
        <v>53.333333333333329</v>
      </c>
      <c r="N2942" s="12"/>
      <c r="O2942" s="12"/>
      <c r="P2942" s="12"/>
    </row>
    <row r="2943" spans="1:16" x14ac:dyDescent="0.25">
      <c r="A2943" s="35">
        <v>2942</v>
      </c>
      <c r="B2943" s="89">
        <v>123.5416666666667</v>
      </c>
      <c r="C2943" s="35">
        <f t="shared" si="225"/>
        <v>14</v>
      </c>
      <c r="D2943" s="35">
        <f t="shared" si="228"/>
        <v>123</v>
      </c>
      <c r="E2943" s="35">
        <f t="shared" si="229"/>
        <v>4</v>
      </c>
      <c r="F2943" s="35" t="str">
        <f t="shared" si="226"/>
        <v>Wednesday</v>
      </c>
      <c r="G2943" s="35">
        <f t="shared" si="227"/>
        <v>5</v>
      </c>
      <c r="H2943" s="34">
        <f>CONVERT(INDEX(Htg_StPt_Sch_EZ!$C$4:$I$27,MATCH(Schedules_8760!$C2943,Htg_StPt_Sch_EZ!$B$4:$B$27,0),MATCH(Schedules_8760!$F2943,Htg_StPt_Sch_EZ!$C$3:$I$3,0)),"F","C")</f>
        <v>20.555555555555554</v>
      </c>
      <c r="I2943" s="34">
        <f>CONVERT(INDEX(Htg_StPt_Sch_EZ!$C$31:$I$54,MATCH(Schedules_8760!$C2943,Htg_StPt_Sch_EZ!$B$31:$B$54,0),MATCH(Schedules_8760!$F2943,Htg_StPt_Sch_EZ!$C$30:$I$30,0)),"F","C")</f>
        <v>19.444444444444443</v>
      </c>
      <c r="J2943" s="34">
        <f>CONVERT(INDEX(Clg_StPt_Sch_EZ!$C$4:$I$27,MATCH(Schedules_8760!$C2943,Clg_StPt_Sch_EZ!$B$4:$B$27,0),MATCH(Schedules_8760!$F2943,Clg_StPt_Sch_EZ!$C$3:$I$3,0)),"F","C")</f>
        <v>25.555555555555554</v>
      </c>
      <c r="K2943" s="34">
        <f>CONVERT(INDEX(Clg_StPt_Sch_EZ!$C$31:$I$54,MATCH(Schedules_8760!$C2943,Clg_StPt_Sch_EZ!$B$31:$B$54,0),MATCH(Schedules_8760!$F2943,Clg_StPt_Sch_EZ!$C$30:$I$30,0)),"F","C")</f>
        <v>25</v>
      </c>
      <c r="L2943" s="34">
        <f>CONVERT(INDEX(DHW_StPt_Sch_EZ!$C$4:$I$27,MATCH(Schedules_8760!$C2943,DHW_StPt_Sch_EZ!$B$4:$B$27,0),MATCH(Schedules_8760!$F2943,DHW_StPt_Sch_EZ!$C$3:$I$3,0)),"F","C")</f>
        <v>53.333333333333329</v>
      </c>
      <c r="M2943" s="34">
        <f>CONVERT(INDEX(DHW_StPt_Sch_EZ!$C$31:$I$54,MATCH(Schedules_8760!$C2943,DHW_StPt_Sch_EZ!$B$31:$B$54,0),MATCH(Schedules_8760!$F2943,DHW_StPt_Sch_EZ!$C$30:$I$30,0)),"F","C")</f>
        <v>53.333333333333329</v>
      </c>
      <c r="N2943" s="12"/>
      <c r="O2943" s="12"/>
      <c r="P2943" s="12"/>
    </row>
    <row r="2944" spans="1:16" x14ac:dyDescent="0.25">
      <c r="A2944" s="35">
        <v>2943</v>
      </c>
      <c r="B2944" s="89">
        <v>123.5833333333333</v>
      </c>
      <c r="C2944" s="35">
        <f t="shared" si="225"/>
        <v>15</v>
      </c>
      <c r="D2944" s="35">
        <f t="shared" si="228"/>
        <v>123</v>
      </c>
      <c r="E2944" s="35">
        <f t="shared" si="229"/>
        <v>4</v>
      </c>
      <c r="F2944" s="35" t="str">
        <f t="shared" si="226"/>
        <v>Wednesday</v>
      </c>
      <c r="G2944" s="35">
        <f t="shared" si="227"/>
        <v>5</v>
      </c>
      <c r="H2944" s="34">
        <f>CONVERT(INDEX(Htg_StPt_Sch_EZ!$C$4:$I$27,MATCH(Schedules_8760!$C2944,Htg_StPt_Sch_EZ!$B$4:$B$27,0),MATCH(Schedules_8760!$F2944,Htg_StPt_Sch_EZ!$C$3:$I$3,0)),"F","C")</f>
        <v>20.555555555555554</v>
      </c>
      <c r="I2944" s="34">
        <f>CONVERT(INDEX(Htg_StPt_Sch_EZ!$C$31:$I$54,MATCH(Schedules_8760!$C2944,Htg_StPt_Sch_EZ!$B$31:$B$54,0),MATCH(Schedules_8760!$F2944,Htg_StPt_Sch_EZ!$C$30:$I$30,0)),"F","C")</f>
        <v>21.111111111111111</v>
      </c>
      <c r="J2944" s="34">
        <f>CONVERT(INDEX(Clg_StPt_Sch_EZ!$C$4:$I$27,MATCH(Schedules_8760!$C2944,Clg_StPt_Sch_EZ!$B$4:$B$27,0),MATCH(Schedules_8760!$F2944,Clg_StPt_Sch_EZ!$C$3:$I$3,0)),"F","C")</f>
        <v>25.555555555555554</v>
      </c>
      <c r="K2944" s="34">
        <f>CONVERT(INDEX(Clg_StPt_Sch_EZ!$C$31:$I$54,MATCH(Schedules_8760!$C2944,Clg_StPt_Sch_EZ!$B$31:$B$54,0),MATCH(Schedules_8760!$F2944,Clg_StPt_Sch_EZ!$C$30:$I$30,0)),"F","C")</f>
        <v>25</v>
      </c>
      <c r="L2944" s="34">
        <f>CONVERT(INDEX(DHW_StPt_Sch_EZ!$C$4:$I$27,MATCH(Schedules_8760!$C2944,DHW_StPt_Sch_EZ!$B$4:$B$27,0),MATCH(Schedules_8760!$F2944,DHW_StPt_Sch_EZ!$C$3:$I$3,0)),"F","C")</f>
        <v>53.333333333333329</v>
      </c>
      <c r="M2944" s="34">
        <f>CONVERT(INDEX(DHW_StPt_Sch_EZ!$C$31:$I$54,MATCH(Schedules_8760!$C2944,DHW_StPt_Sch_EZ!$B$31:$B$54,0),MATCH(Schedules_8760!$F2944,DHW_StPt_Sch_EZ!$C$30:$I$30,0)),"F","C")</f>
        <v>53.333333333333329</v>
      </c>
      <c r="N2944" s="12"/>
      <c r="O2944" s="12"/>
      <c r="P2944" s="12"/>
    </row>
    <row r="2945" spans="1:16" x14ac:dyDescent="0.25">
      <c r="A2945" s="35">
        <v>2944</v>
      </c>
      <c r="B2945" s="89">
        <v>123.625</v>
      </c>
      <c r="C2945" s="35">
        <f t="shared" si="225"/>
        <v>16</v>
      </c>
      <c r="D2945" s="35">
        <f t="shared" si="228"/>
        <v>123</v>
      </c>
      <c r="E2945" s="35">
        <f t="shared" si="229"/>
        <v>4</v>
      </c>
      <c r="F2945" s="35" t="str">
        <f t="shared" si="226"/>
        <v>Wednesday</v>
      </c>
      <c r="G2945" s="35">
        <f t="shared" si="227"/>
        <v>5</v>
      </c>
      <c r="H2945" s="34">
        <f>CONVERT(INDEX(Htg_StPt_Sch_EZ!$C$4:$I$27,MATCH(Schedules_8760!$C2945,Htg_StPt_Sch_EZ!$B$4:$B$27,0),MATCH(Schedules_8760!$F2945,Htg_StPt_Sch_EZ!$C$3:$I$3,0)),"F","C")</f>
        <v>20.555555555555554</v>
      </c>
      <c r="I2945" s="34">
        <f>CONVERT(INDEX(Htg_StPt_Sch_EZ!$C$31:$I$54,MATCH(Schedules_8760!$C2945,Htg_StPt_Sch_EZ!$B$31:$B$54,0),MATCH(Schedules_8760!$F2945,Htg_StPt_Sch_EZ!$C$30:$I$30,0)),"F","C")</f>
        <v>21.111111111111111</v>
      </c>
      <c r="J2945" s="34">
        <f>CONVERT(INDEX(Clg_StPt_Sch_EZ!$C$4:$I$27,MATCH(Schedules_8760!$C2945,Clg_StPt_Sch_EZ!$B$4:$B$27,0),MATCH(Schedules_8760!$F2945,Clg_StPt_Sch_EZ!$C$3:$I$3,0)),"F","C")</f>
        <v>25.555555555555554</v>
      </c>
      <c r="K2945" s="34">
        <f>CONVERT(INDEX(Clg_StPt_Sch_EZ!$C$31:$I$54,MATCH(Schedules_8760!$C2945,Clg_StPt_Sch_EZ!$B$31:$B$54,0),MATCH(Schedules_8760!$F2945,Clg_StPt_Sch_EZ!$C$30:$I$30,0)),"F","C")</f>
        <v>25</v>
      </c>
      <c r="L2945" s="34">
        <f>CONVERT(INDEX(DHW_StPt_Sch_EZ!$C$4:$I$27,MATCH(Schedules_8760!$C2945,DHW_StPt_Sch_EZ!$B$4:$B$27,0),MATCH(Schedules_8760!$F2945,DHW_StPt_Sch_EZ!$C$3:$I$3,0)),"F","C")</f>
        <v>53.333333333333329</v>
      </c>
      <c r="M2945" s="34">
        <f>CONVERT(INDEX(DHW_StPt_Sch_EZ!$C$31:$I$54,MATCH(Schedules_8760!$C2945,DHW_StPt_Sch_EZ!$B$31:$B$54,0),MATCH(Schedules_8760!$F2945,DHW_StPt_Sch_EZ!$C$30:$I$30,0)),"F","C")</f>
        <v>53.333333333333329</v>
      </c>
      <c r="N2945" s="12"/>
      <c r="O2945" s="12"/>
      <c r="P2945" s="12"/>
    </row>
    <row r="2946" spans="1:16" x14ac:dyDescent="0.25">
      <c r="A2946" s="35">
        <v>2945</v>
      </c>
      <c r="B2946" s="89">
        <v>123.6666666666667</v>
      </c>
      <c r="C2946" s="35">
        <f t="shared" ref="C2946:C3009" si="230">HOUR(B2946)+1</f>
        <v>17</v>
      </c>
      <c r="D2946" s="35">
        <f t="shared" si="228"/>
        <v>123</v>
      </c>
      <c r="E2946" s="35">
        <f t="shared" si="229"/>
        <v>4</v>
      </c>
      <c r="F2946" s="35" t="str">
        <f t="shared" ref="F2946:F3009" si="231">IF(E2946=1,"Sunday",IF(E2946=2,"Monday",IF(E2946=3,"Tuesday",IF(E2946=4,"Wednesday",IF(E2946=5,"Thursday",IF(E2946=6,"Friday","Saturday"))))))</f>
        <v>Wednesday</v>
      </c>
      <c r="G2946" s="35">
        <f t="shared" ref="G2946:G3009" si="232">MONTH(B2946)</f>
        <v>5</v>
      </c>
      <c r="H2946" s="34">
        <f>CONVERT(INDEX(Htg_StPt_Sch_EZ!$C$4:$I$27,MATCH(Schedules_8760!$C2946,Htg_StPt_Sch_EZ!$B$4:$B$27,0),MATCH(Schedules_8760!$F2946,Htg_StPt_Sch_EZ!$C$3:$I$3,0)),"F","C")</f>
        <v>20.555555555555554</v>
      </c>
      <c r="I2946" s="34">
        <f>CONVERT(INDEX(Htg_StPt_Sch_EZ!$C$31:$I$54,MATCH(Schedules_8760!$C2946,Htg_StPt_Sch_EZ!$B$31:$B$54,0),MATCH(Schedules_8760!$F2946,Htg_StPt_Sch_EZ!$C$30:$I$30,0)),"F","C")</f>
        <v>17.777777777777779</v>
      </c>
      <c r="J2946" s="34">
        <f>CONVERT(INDEX(Clg_StPt_Sch_EZ!$C$4:$I$27,MATCH(Schedules_8760!$C2946,Clg_StPt_Sch_EZ!$B$4:$B$27,0),MATCH(Schedules_8760!$F2946,Clg_StPt_Sch_EZ!$C$3:$I$3,0)),"F","C")</f>
        <v>25.555555555555554</v>
      </c>
      <c r="K2946" s="34">
        <f>CONVERT(INDEX(Clg_StPt_Sch_EZ!$C$31:$I$54,MATCH(Schedules_8760!$C2946,Clg_StPt_Sch_EZ!$B$31:$B$54,0),MATCH(Schedules_8760!$F2946,Clg_StPt_Sch_EZ!$C$30:$I$30,0)),"F","C")</f>
        <v>25</v>
      </c>
      <c r="L2946" s="34">
        <f>CONVERT(INDEX(DHW_StPt_Sch_EZ!$C$4:$I$27,MATCH(Schedules_8760!$C2946,DHW_StPt_Sch_EZ!$B$4:$B$27,0),MATCH(Schedules_8760!$F2946,DHW_StPt_Sch_EZ!$C$3:$I$3,0)),"F","C")</f>
        <v>53.333333333333329</v>
      </c>
      <c r="M2946" s="34">
        <f>CONVERT(INDEX(DHW_StPt_Sch_EZ!$C$31:$I$54,MATCH(Schedules_8760!$C2946,DHW_StPt_Sch_EZ!$B$31:$B$54,0),MATCH(Schedules_8760!$F2946,DHW_StPt_Sch_EZ!$C$30:$I$30,0)),"F","C")</f>
        <v>53.333333333333329</v>
      </c>
      <c r="N2946" s="12"/>
      <c r="O2946" s="12"/>
      <c r="P2946" s="12"/>
    </row>
    <row r="2947" spans="1:16" x14ac:dyDescent="0.25">
      <c r="A2947" s="35">
        <v>2946</v>
      </c>
      <c r="B2947" s="89">
        <v>123.7083333333333</v>
      </c>
      <c r="C2947" s="35">
        <f t="shared" si="230"/>
        <v>18</v>
      </c>
      <c r="D2947" s="35">
        <f t="shared" ref="D2947:D3010" si="233">IF(C2947=1,D2946+1,D2946)</f>
        <v>123</v>
      </c>
      <c r="E2947" s="35">
        <f t="shared" ref="E2947:E3010" si="234">IF(AND(C2947=1,E2946=7),1,IF(C2947=1,E2946+1,E2946))</f>
        <v>4</v>
      </c>
      <c r="F2947" s="35" t="str">
        <f t="shared" si="231"/>
        <v>Wednesday</v>
      </c>
      <c r="G2947" s="35">
        <f t="shared" si="232"/>
        <v>5</v>
      </c>
      <c r="H2947" s="34">
        <f>CONVERT(INDEX(Htg_StPt_Sch_EZ!$C$4:$I$27,MATCH(Schedules_8760!$C2947,Htg_StPt_Sch_EZ!$B$4:$B$27,0),MATCH(Schedules_8760!$F2947,Htg_StPt_Sch_EZ!$C$3:$I$3,0)),"F","C")</f>
        <v>20.555555555555554</v>
      </c>
      <c r="I2947" s="34">
        <f>CONVERT(INDEX(Htg_StPt_Sch_EZ!$C$31:$I$54,MATCH(Schedules_8760!$C2947,Htg_StPt_Sch_EZ!$B$31:$B$54,0),MATCH(Schedules_8760!$F2947,Htg_StPt_Sch_EZ!$C$30:$I$30,0)),"F","C")</f>
        <v>17.777777777777779</v>
      </c>
      <c r="J2947" s="34">
        <f>CONVERT(INDEX(Clg_StPt_Sch_EZ!$C$4:$I$27,MATCH(Schedules_8760!$C2947,Clg_StPt_Sch_EZ!$B$4:$B$27,0),MATCH(Schedules_8760!$F2947,Clg_StPt_Sch_EZ!$C$3:$I$3,0)),"F","C")</f>
        <v>25.555555555555554</v>
      </c>
      <c r="K2947" s="34">
        <f>CONVERT(INDEX(Clg_StPt_Sch_EZ!$C$31:$I$54,MATCH(Schedules_8760!$C2947,Clg_StPt_Sch_EZ!$B$31:$B$54,0),MATCH(Schedules_8760!$F2947,Clg_StPt_Sch_EZ!$C$30:$I$30,0)),"F","C")</f>
        <v>28.333333333333332</v>
      </c>
      <c r="L2947" s="34">
        <f>CONVERT(INDEX(DHW_StPt_Sch_EZ!$C$4:$I$27,MATCH(Schedules_8760!$C2947,DHW_StPt_Sch_EZ!$B$4:$B$27,0),MATCH(Schedules_8760!$F2947,DHW_StPt_Sch_EZ!$C$3:$I$3,0)),"F","C")</f>
        <v>53.333333333333329</v>
      </c>
      <c r="M2947" s="34">
        <f>CONVERT(INDEX(DHW_StPt_Sch_EZ!$C$31:$I$54,MATCH(Schedules_8760!$C2947,DHW_StPt_Sch_EZ!$B$31:$B$54,0),MATCH(Schedules_8760!$F2947,DHW_StPt_Sch_EZ!$C$30:$I$30,0)),"F","C")</f>
        <v>53.333333333333329</v>
      </c>
      <c r="N2947" s="12"/>
      <c r="O2947" s="12"/>
      <c r="P2947" s="12"/>
    </row>
    <row r="2948" spans="1:16" x14ac:dyDescent="0.25">
      <c r="A2948" s="35">
        <v>2947</v>
      </c>
      <c r="B2948" s="89">
        <v>123.75</v>
      </c>
      <c r="C2948" s="35">
        <f t="shared" si="230"/>
        <v>19</v>
      </c>
      <c r="D2948" s="35">
        <f t="shared" si="233"/>
        <v>123</v>
      </c>
      <c r="E2948" s="35">
        <f t="shared" si="234"/>
        <v>4</v>
      </c>
      <c r="F2948" s="35" t="str">
        <f t="shared" si="231"/>
        <v>Wednesday</v>
      </c>
      <c r="G2948" s="35">
        <f t="shared" si="232"/>
        <v>5</v>
      </c>
      <c r="H2948" s="34">
        <f>CONVERT(INDEX(Htg_StPt_Sch_EZ!$C$4:$I$27,MATCH(Schedules_8760!$C2948,Htg_StPt_Sch_EZ!$B$4:$B$27,0),MATCH(Schedules_8760!$F2948,Htg_StPt_Sch_EZ!$C$3:$I$3,0)),"F","C")</f>
        <v>20.555555555555554</v>
      </c>
      <c r="I2948" s="34">
        <f>CONVERT(INDEX(Htg_StPt_Sch_EZ!$C$31:$I$54,MATCH(Schedules_8760!$C2948,Htg_StPt_Sch_EZ!$B$31:$B$54,0),MATCH(Schedules_8760!$F2948,Htg_StPt_Sch_EZ!$C$30:$I$30,0)),"F","C")</f>
        <v>18.333333333333332</v>
      </c>
      <c r="J2948" s="34">
        <f>CONVERT(INDEX(Clg_StPt_Sch_EZ!$C$4:$I$27,MATCH(Schedules_8760!$C2948,Clg_StPt_Sch_EZ!$B$4:$B$27,0),MATCH(Schedules_8760!$F2948,Clg_StPt_Sch_EZ!$C$3:$I$3,0)),"F","C")</f>
        <v>25.555555555555554</v>
      </c>
      <c r="K2948" s="34">
        <f>CONVERT(INDEX(Clg_StPt_Sch_EZ!$C$31:$I$54,MATCH(Schedules_8760!$C2948,Clg_StPt_Sch_EZ!$B$31:$B$54,0),MATCH(Schedules_8760!$F2948,Clg_StPt_Sch_EZ!$C$30:$I$30,0)),"F","C")</f>
        <v>28.333333333333332</v>
      </c>
      <c r="L2948" s="34">
        <f>CONVERT(INDEX(DHW_StPt_Sch_EZ!$C$4:$I$27,MATCH(Schedules_8760!$C2948,DHW_StPt_Sch_EZ!$B$4:$B$27,0),MATCH(Schedules_8760!$F2948,DHW_StPt_Sch_EZ!$C$3:$I$3,0)),"F","C")</f>
        <v>53.333333333333329</v>
      </c>
      <c r="M2948" s="34">
        <f>CONVERT(INDEX(DHW_StPt_Sch_EZ!$C$31:$I$54,MATCH(Schedules_8760!$C2948,DHW_StPt_Sch_EZ!$B$31:$B$54,0),MATCH(Schedules_8760!$F2948,DHW_StPt_Sch_EZ!$C$30:$I$30,0)),"F","C")</f>
        <v>53.333333333333329</v>
      </c>
      <c r="N2948" s="12"/>
      <c r="O2948" s="12"/>
      <c r="P2948" s="12"/>
    </row>
    <row r="2949" spans="1:16" x14ac:dyDescent="0.25">
      <c r="A2949" s="35">
        <v>2948</v>
      </c>
      <c r="B2949" s="89">
        <v>123.7916666666667</v>
      </c>
      <c r="C2949" s="35">
        <f t="shared" si="230"/>
        <v>20</v>
      </c>
      <c r="D2949" s="35">
        <f t="shared" si="233"/>
        <v>123</v>
      </c>
      <c r="E2949" s="35">
        <f t="shared" si="234"/>
        <v>4</v>
      </c>
      <c r="F2949" s="35" t="str">
        <f t="shared" si="231"/>
        <v>Wednesday</v>
      </c>
      <c r="G2949" s="35">
        <f t="shared" si="232"/>
        <v>5</v>
      </c>
      <c r="H2949" s="34">
        <f>CONVERT(INDEX(Htg_StPt_Sch_EZ!$C$4:$I$27,MATCH(Schedules_8760!$C2949,Htg_StPt_Sch_EZ!$B$4:$B$27,0),MATCH(Schedules_8760!$F2949,Htg_StPt_Sch_EZ!$C$3:$I$3,0)),"F","C")</f>
        <v>20.555555555555554</v>
      </c>
      <c r="I2949" s="34">
        <f>CONVERT(INDEX(Htg_StPt_Sch_EZ!$C$31:$I$54,MATCH(Schedules_8760!$C2949,Htg_StPt_Sch_EZ!$B$31:$B$54,0),MATCH(Schedules_8760!$F2949,Htg_StPt_Sch_EZ!$C$30:$I$30,0)),"F","C")</f>
        <v>18.888888888888889</v>
      </c>
      <c r="J2949" s="34">
        <f>CONVERT(INDEX(Clg_StPt_Sch_EZ!$C$4:$I$27,MATCH(Schedules_8760!$C2949,Clg_StPt_Sch_EZ!$B$4:$B$27,0),MATCH(Schedules_8760!$F2949,Clg_StPt_Sch_EZ!$C$3:$I$3,0)),"F","C")</f>
        <v>25.555555555555554</v>
      </c>
      <c r="K2949" s="34">
        <f>CONVERT(INDEX(Clg_StPt_Sch_EZ!$C$31:$I$54,MATCH(Schedules_8760!$C2949,Clg_StPt_Sch_EZ!$B$31:$B$54,0),MATCH(Schedules_8760!$F2949,Clg_StPt_Sch_EZ!$C$30:$I$30,0)),"F","C")</f>
        <v>28.333333333333332</v>
      </c>
      <c r="L2949" s="34">
        <f>CONVERT(INDEX(DHW_StPt_Sch_EZ!$C$4:$I$27,MATCH(Schedules_8760!$C2949,DHW_StPt_Sch_EZ!$B$4:$B$27,0),MATCH(Schedules_8760!$F2949,DHW_StPt_Sch_EZ!$C$3:$I$3,0)),"F","C")</f>
        <v>53.333333333333329</v>
      </c>
      <c r="M2949" s="34">
        <f>CONVERT(INDEX(DHW_StPt_Sch_EZ!$C$31:$I$54,MATCH(Schedules_8760!$C2949,DHW_StPt_Sch_EZ!$B$31:$B$54,0),MATCH(Schedules_8760!$F2949,DHW_StPt_Sch_EZ!$C$30:$I$30,0)),"F","C")</f>
        <v>53.333333333333329</v>
      </c>
      <c r="N2949" s="12"/>
      <c r="O2949" s="12"/>
      <c r="P2949" s="12"/>
    </row>
    <row r="2950" spans="1:16" x14ac:dyDescent="0.25">
      <c r="A2950" s="35">
        <v>2949</v>
      </c>
      <c r="B2950" s="89">
        <v>123.8333333333333</v>
      </c>
      <c r="C2950" s="35">
        <f t="shared" si="230"/>
        <v>21</v>
      </c>
      <c r="D2950" s="35">
        <f t="shared" si="233"/>
        <v>123</v>
      </c>
      <c r="E2950" s="35">
        <f t="shared" si="234"/>
        <v>4</v>
      </c>
      <c r="F2950" s="35" t="str">
        <f t="shared" si="231"/>
        <v>Wednesday</v>
      </c>
      <c r="G2950" s="35">
        <f t="shared" si="232"/>
        <v>5</v>
      </c>
      <c r="H2950" s="34">
        <f>CONVERT(INDEX(Htg_StPt_Sch_EZ!$C$4:$I$27,MATCH(Schedules_8760!$C2950,Htg_StPt_Sch_EZ!$B$4:$B$27,0),MATCH(Schedules_8760!$F2950,Htg_StPt_Sch_EZ!$C$3:$I$3,0)),"F","C")</f>
        <v>20.555555555555554</v>
      </c>
      <c r="I2950" s="34">
        <f>CONVERT(INDEX(Htg_StPt_Sch_EZ!$C$31:$I$54,MATCH(Schedules_8760!$C2950,Htg_StPt_Sch_EZ!$B$31:$B$54,0),MATCH(Schedules_8760!$F2950,Htg_StPt_Sch_EZ!$C$30:$I$30,0)),"F","C")</f>
        <v>19.444444444444443</v>
      </c>
      <c r="J2950" s="34">
        <f>CONVERT(INDEX(Clg_StPt_Sch_EZ!$C$4:$I$27,MATCH(Schedules_8760!$C2950,Clg_StPt_Sch_EZ!$B$4:$B$27,0),MATCH(Schedules_8760!$F2950,Clg_StPt_Sch_EZ!$C$3:$I$3,0)),"F","C")</f>
        <v>25.555555555555554</v>
      </c>
      <c r="K2950" s="34">
        <f>CONVERT(INDEX(Clg_StPt_Sch_EZ!$C$31:$I$54,MATCH(Schedules_8760!$C2950,Clg_StPt_Sch_EZ!$B$31:$B$54,0),MATCH(Schedules_8760!$F2950,Clg_StPt_Sch_EZ!$C$30:$I$30,0)),"F","C")</f>
        <v>28.333333333333332</v>
      </c>
      <c r="L2950" s="34">
        <f>CONVERT(INDEX(DHW_StPt_Sch_EZ!$C$4:$I$27,MATCH(Schedules_8760!$C2950,DHW_StPt_Sch_EZ!$B$4:$B$27,0),MATCH(Schedules_8760!$F2950,DHW_StPt_Sch_EZ!$C$3:$I$3,0)),"F","C")</f>
        <v>53.333333333333329</v>
      </c>
      <c r="M2950" s="34">
        <f>CONVERT(INDEX(DHW_StPt_Sch_EZ!$C$31:$I$54,MATCH(Schedules_8760!$C2950,DHW_StPt_Sch_EZ!$B$31:$B$54,0),MATCH(Schedules_8760!$F2950,DHW_StPt_Sch_EZ!$C$30:$I$30,0)),"F","C")</f>
        <v>53.333333333333329</v>
      </c>
      <c r="N2950" s="12"/>
      <c r="O2950" s="12"/>
      <c r="P2950" s="12"/>
    </row>
    <row r="2951" spans="1:16" x14ac:dyDescent="0.25">
      <c r="A2951" s="35">
        <v>2950</v>
      </c>
      <c r="B2951" s="89">
        <v>123.875</v>
      </c>
      <c r="C2951" s="35">
        <f t="shared" si="230"/>
        <v>22</v>
      </c>
      <c r="D2951" s="35">
        <f t="shared" si="233"/>
        <v>123</v>
      </c>
      <c r="E2951" s="35">
        <f t="shared" si="234"/>
        <v>4</v>
      </c>
      <c r="F2951" s="35" t="str">
        <f t="shared" si="231"/>
        <v>Wednesday</v>
      </c>
      <c r="G2951" s="35">
        <f t="shared" si="232"/>
        <v>5</v>
      </c>
      <c r="H2951" s="34">
        <f>CONVERT(INDEX(Htg_StPt_Sch_EZ!$C$4:$I$27,MATCH(Schedules_8760!$C2951,Htg_StPt_Sch_EZ!$B$4:$B$27,0),MATCH(Schedules_8760!$F2951,Htg_StPt_Sch_EZ!$C$3:$I$3,0)),"F","C")</f>
        <v>20.555555555555554</v>
      </c>
      <c r="I2951" s="34">
        <f>CONVERT(INDEX(Htg_StPt_Sch_EZ!$C$31:$I$54,MATCH(Schedules_8760!$C2951,Htg_StPt_Sch_EZ!$B$31:$B$54,0),MATCH(Schedules_8760!$F2951,Htg_StPt_Sch_EZ!$C$30:$I$30,0)),"F","C")</f>
        <v>19.444444444444443</v>
      </c>
      <c r="J2951" s="34">
        <f>CONVERT(INDEX(Clg_StPt_Sch_EZ!$C$4:$I$27,MATCH(Schedules_8760!$C2951,Clg_StPt_Sch_EZ!$B$4:$B$27,0),MATCH(Schedules_8760!$F2951,Clg_StPt_Sch_EZ!$C$3:$I$3,0)),"F","C")</f>
        <v>25.555555555555554</v>
      </c>
      <c r="K2951" s="34">
        <f>CONVERT(INDEX(Clg_StPt_Sch_EZ!$C$31:$I$54,MATCH(Schedules_8760!$C2951,Clg_StPt_Sch_EZ!$B$31:$B$54,0),MATCH(Schedules_8760!$F2951,Clg_StPt_Sch_EZ!$C$30:$I$30,0)),"F","C")</f>
        <v>28.333333333333332</v>
      </c>
      <c r="L2951" s="34">
        <f>CONVERT(INDEX(DHW_StPt_Sch_EZ!$C$4:$I$27,MATCH(Schedules_8760!$C2951,DHW_StPt_Sch_EZ!$B$4:$B$27,0),MATCH(Schedules_8760!$F2951,DHW_StPt_Sch_EZ!$C$3:$I$3,0)),"F","C")</f>
        <v>53.333333333333329</v>
      </c>
      <c r="M2951" s="34">
        <f>CONVERT(INDEX(DHW_StPt_Sch_EZ!$C$31:$I$54,MATCH(Schedules_8760!$C2951,DHW_StPt_Sch_EZ!$B$31:$B$54,0),MATCH(Schedules_8760!$F2951,DHW_StPt_Sch_EZ!$C$30:$I$30,0)),"F","C")</f>
        <v>53.333333333333329</v>
      </c>
      <c r="N2951" s="12"/>
      <c r="O2951" s="12"/>
      <c r="P2951" s="12"/>
    </row>
    <row r="2952" spans="1:16" x14ac:dyDescent="0.25">
      <c r="A2952" s="35">
        <v>2951</v>
      </c>
      <c r="B2952" s="89">
        <v>123.9166666666667</v>
      </c>
      <c r="C2952" s="35">
        <f t="shared" si="230"/>
        <v>23</v>
      </c>
      <c r="D2952" s="35">
        <f t="shared" si="233"/>
        <v>123</v>
      </c>
      <c r="E2952" s="35">
        <f t="shared" si="234"/>
        <v>4</v>
      </c>
      <c r="F2952" s="35" t="str">
        <f t="shared" si="231"/>
        <v>Wednesday</v>
      </c>
      <c r="G2952" s="35">
        <f t="shared" si="232"/>
        <v>5</v>
      </c>
      <c r="H2952" s="34">
        <f>CONVERT(INDEX(Htg_StPt_Sch_EZ!$C$4:$I$27,MATCH(Schedules_8760!$C2952,Htg_StPt_Sch_EZ!$B$4:$B$27,0),MATCH(Schedules_8760!$F2952,Htg_StPt_Sch_EZ!$C$3:$I$3,0)),"F","C")</f>
        <v>20.555555555555554</v>
      </c>
      <c r="I2952" s="34">
        <f>CONVERT(INDEX(Htg_StPt_Sch_EZ!$C$31:$I$54,MATCH(Schedules_8760!$C2952,Htg_StPt_Sch_EZ!$B$31:$B$54,0),MATCH(Schedules_8760!$F2952,Htg_StPt_Sch_EZ!$C$30:$I$30,0)),"F","C")</f>
        <v>19.444444444444443</v>
      </c>
      <c r="J2952" s="34">
        <f>CONVERT(INDEX(Clg_StPt_Sch_EZ!$C$4:$I$27,MATCH(Schedules_8760!$C2952,Clg_StPt_Sch_EZ!$B$4:$B$27,0),MATCH(Schedules_8760!$F2952,Clg_StPt_Sch_EZ!$C$3:$I$3,0)),"F","C")</f>
        <v>25.555555555555554</v>
      </c>
      <c r="K2952" s="34">
        <f>CONVERT(INDEX(Clg_StPt_Sch_EZ!$C$31:$I$54,MATCH(Schedules_8760!$C2952,Clg_StPt_Sch_EZ!$B$31:$B$54,0),MATCH(Schedules_8760!$F2952,Clg_StPt_Sch_EZ!$C$30:$I$30,0)),"F","C")</f>
        <v>28.333333333333332</v>
      </c>
      <c r="L2952" s="34">
        <f>CONVERT(INDEX(DHW_StPt_Sch_EZ!$C$4:$I$27,MATCH(Schedules_8760!$C2952,DHW_StPt_Sch_EZ!$B$4:$B$27,0),MATCH(Schedules_8760!$F2952,DHW_StPt_Sch_EZ!$C$3:$I$3,0)),"F","C")</f>
        <v>53.333333333333329</v>
      </c>
      <c r="M2952" s="34">
        <f>CONVERT(INDEX(DHW_StPt_Sch_EZ!$C$31:$I$54,MATCH(Schedules_8760!$C2952,DHW_StPt_Sch_EZ!$B$31:$B$54,0),MATCH(Schedules_8760!$F2952,DHW_StPt_Sch_EZ!$C$30:$I$30,0)),"F","C")</f>
        <v>53.333333333333329</v>
      </c>
      <c r="N2952" s="12"/>
      <c r="O2952" s="12"/>
      <c r="P2952" s="12"/>
    </row>
    <row r="2953" spans="1:16" x14ac:dyDescent="0.25">
      <c r="A2953" s="35">
        <v>2952</v>
      </c>
      <c r="B2953" s="89">
        <v>123.9583333333333</v>
      </c>
      <c r="C2953" s="35">
        <f t="shared" si="230"/>
        <v>24</v>
      </c>
      <c r="D2953" s="35">
        <f t="shared" si="233"/>
        <v>123</v>
      </c>
      <c r="E2953" s="35">
        <f t="shared" si="234"/>
        <v>4</v>
      </c>
      <c r="F2953" s="35" t="str">
        <f t="shared" si="231"/>
        <v>Wednesday</v>
      </c>
      <c r="G2953" s="35">
        <f t="shared" si="232"/>
        <v>5</v>
      </c>
      <c r="H2953" s="34">
        <f>CONVERT(INDEX(Htg_StPt_Sch_EZ!$C$4:$I$27,MATCH(Schedules_8760!$C2953,Htg_StPt_Sch_EZ!$B$4:$B$27,0),MATCH(Schedules_8760!$F2953,Htg_StPt_Sch_EZ!$C$3:$I$3,0)),"F","C")</f>
        <v>20.555555555555554</v>
      </c>
      <c r="I2953" s="34">
        <f>CONVERT(INDEX(Htg_StPt_Sch_EZ!$C$31:$I$54,MATCH(Schedules_8760!$C2953,Htg_StPt_Sch_EZ!$B$31:$B$54,0),MATCH(Schedules_8760!$F2953,Htg_StPt_Sch_EZ!$C$30:$I$30,0)),"F","C")</f>
        <v>19.444444444444443</v>
      </c>
      <c r="J2953" s="34">
        <f>CONVERT(INDEX(Clg_StPt_Sch_EZ!$C$4:$I$27,MATCH(Schedules_8760!$C2953,Clg_StPt_Sch_EZ!$B$4:$B$27,0),MATCH(Schedules_8760!$F2953,Clg_StPt_Sch_EZ!$C$3:$I$3,0)),"F","C")</f>
        <v>25.555555555555554</v>
      </c>
      <c r="K2953" s="34">
        <f>CONVERT(INDEX(Clg_StPt_Sch_EZ!$C$31:$I$54,MATCH(Schedules_8760!$C2953,Clg_StPt_Sch_EZ!$B$31:$B$54,0),MATCH(Schedules_8760!$F2953,Clg_StPt_Sch_EZ!$C$30:$I$30,0)),"F","C")</f>
        <v>28.333333333333332</v>
      </c>
      <c r="L2953" s="34">
        <f>CONVERT(INDEX(DHW_StPt_Sch_EZ!$C$4:$I$27,MATCH(Schedules_8760!$C2953,DHW_StPt_Sch_EZ!$B$4:$B$27,0),MATCH(Schedules_8760!$F2953,DHW_StPt_Sch_EZ!$C$3:$I$3,0)),"F","C")</f>
        <v>53.333333333333329</v>
      </c>
      <c r="M2953" s="34">
        <f>CONVERT(INDEX(DHW_StPt_Sch_EZ!$C$31:$I$54,MATCH(Schedules_8760!$C2953,DHW_StPt_Sch_EZ!$B$31:$B$54,0),MATCH(Schedules_8760!$F2953,DHW_StPt_Sch_EZ!$C$30:$I$30,0)),"F","C")</f>
        <v>53.333333333333329</v>
      </c>
      <c r="N2953" s="12"/>
      <c r="O2953" s="12"/>
      <c r="P2953" s="12"/>
    </row>
    <row r="2954" spans="1:16" x14ac:dyDescent="0.25">
      <c r="A2954" s="35">
        <v>2953</v>
      </c>
      <c r="B2954" s="89">
        <v>124</v>
      </c>
      <c r="C2954" s="35">
        <f t="shared" si="230"/>
        <v>1</v>
      </c>
      <c r="D2954" s="35">
        <f t="shared" si="233"/>
        <v>124</v>
      </c>
      <c r="E2954" s="35">
        <f t="shared" si="234"/>
        <v>5</v>
      </c>
      <c r="F2954" s="35" t="str">
        <f t="shared" si="231"/>
        <v>Thursday</v>
      </c>
      <c r="G2954" s="35">
        <f t="shared" si="232"/>
        <v>5</v>
      </c>
      <c r="H2954" s="34">
        <f>CONVERT(INDEX(Htg_StPt_Sch_EZ!$C$4:$I$27,MATCH(Schedules_8760!$C2954,Htg_StPt_Sch_EZ!$B$4:$B$27,0),MATCH(Schedules_8760!$F2954,Htg_StPt_Sch_EZ!$C$3:$I$3,0)),"F","C")</f>
        <v>20.555555555555554</v>
      </c>
      <c r="I2954" s="34">
        <f>CONVERT(INDEX(Htg_StPt_Sch_EZ!$C$31:$I$54,MATCH(Schedules_8760!$C2954,Htg_StPt_Sch_EZ!$B$31:$B$54,0),MATCH(Schedules_8760!$F2954,Htg_StPt_Sch_EZ!$C$30:$I$30,0)),"F","C")</f>
        <v>19.444444444444443</v>
      </c>
      <c r="J2954" s="34">
        <f>CONVERT(INDEX(Clg_StPt_Sch_EZ!$C$4:$I$27,MATCH(Schedules_8760!$C2954,Clg_StPt_Sch_EZ!$B$4:$B$27,0),MATCH(Schedules_8760!$F2954,Clg_StPt_Sch_EZ!$C$3:$I$3,0)),"F","C")</f>
        <v>25.555555555555554</v>
      </c>
      <c r="K2954" s="34">
        <f>CONVERT(INDEX(Clg_StPt_Sch_EZ!$C$31:$I$54,MATCH(Schedules_8760!$C2954,Clg_StPt_Sch_EZ!$B$31:$B$54,0),MATCH(Schedules_8760!$F2954,Clg_StPt_Sch_EZ!$C$30:$I$30,0)),"F","C")</f>
        <v>28.333333333333332</v>
      </c>
      <c r="L2954" s="34">
        <f>CONVERT(INDEX(DHW_StPt_Sch_EZ!$C$4:$I$27,MATCH(Schedules_8760!$C2954,DHW_StPt_Sch_EZ!$B$4:$B$27,0),MATCH(Schedules_8760!$F2954,DHW_StPt_Sch_EZ!$C$3:$I$3,0)),"F","C")</f>
        <v>53.333333333333329</v>
      </c>
      <c r="M2954" s="34">
        <f>CONVERT(INDEX(DHW_StPt_Sch_EZ!$C$31:$I$54,MATCH(Schedules_8760!$C2954,DHW_StPt_Sch_EZ!$B$31:$B$54,0),MATCH(Schedules_8760!$F2954,DHW_StPt_Sch_EZ!$C$30:$I$30,0)),"F","C")</f>
        <v>53.333333333333329</v>
      </c>
      <c r="N2954" s="12"/>
      <c r="O2954" s="12"/>
      <c r="P2954" s="12"/>
    </row>
    <row r="2955" spans="1:16" x14ac:dyDescent="0.25">
      <c r="A2955" s="35">
        <v>2954</v>
      </c>
      <c r="B2955" s="89">
        <v>124.0416666666667</v>
      </c>
      <c r="C2955" s="35">
        <f t="shared" si="230"/>
        <v>2</v>
      </c>
      <c r="D2955" s="35">
        <f t="shared" si="233"/>
        <v>124</v>
      </c>
      <c r="E2955" s="35">
        <f t="shared" si="234"/>
        <v>5</v>
      </c>
      <c r="F2955" s="35" t="str">
        <f t="shared" si="231"/>
        <v>Thursday</v>
      </c>
      <c r="G2955" s="35">
        <f t="shared" si="232"/>
        <v>5</v>
      </c>
      <c r="H2955" s="34">
        <f>CONVERT(INDEX(Htg_StPt_Sch_EZ!$C$4:$I$27,MATCH(Schedules_8760!$C2955,Htg_StPt_Sch_EZ!$B$4:$B$27,0),MATCH(Schedules_8760!$F2955,Htg_StPt_Sch_EZ!$C$3:$I$3,0)),"F","C")</f>
        <v>20.555555555555554</v>
      </c>
      <c r="I2955" s="34">
        <f>CONVERT(INDEX(Htg_StPt_Sch_EZ!$C$31:$I$54,MATCH(Schedules_8760!$C2955,Htg_StPt_Sch_EZ!$B$31:$B$54,0),MATCH(Schedules_8760!$F2955,Htg_StPt_Sch_EZ!$C$30:$I$30,0)),"F","C")</f>
        <v>19.444444444444443</v>
      </c>
      <c r="J2955" s="34">
        <f>CONVERT(INDEX(Clg_StPt_Sch_EZ!$C$4:$I$27,MATCH(Schedules_8760!$C2955,Clg_StPt_Sch_EZ!$B$4:$B$27,0),MATCH(Schedules_8760!$F2955,Clg_StPt_Sch_EZ!$C$3:$I$3,0)),"F","C")</f>
        <v>25.555555555555554</v>
      </c>
      <c r="K2955" s="34">
        <f>CONVERT(INDEX(Clg_StPt_Sch_EZ!$C$31:$I$54,MATCH(Schedules_8760!$C2955,Clg_StPt_Sch_EZ!$B$31:$B$54,0),MATCH(Schedules_8760!$F2955,Clg_StPt_Sch_EZ!$C$30:$I$30,0)),"F","C")</f>
        <v>28.333333333333332</v>
      </c>
      <c r="L2955" s="34">
        <f>CONVERT(INDEX(DHW_StPt_Sch_EZ!$C$4:$I$27,MATCH(Schedules_8760!$C2955,DHW_StPt_Sch_EZ!$B$4:$B$27,0),MATCH(Schedules_8760!$F2955,DHW_StPt_Sch_EZ!$C$3:$I$3,0)),"F","C")</f>
        <v>53.333333333333329</v>
      </c>
      <c r="M2955" s="34">
        <f>CONVERT(INDEX(DHW_StPt_Sch_EZ!$C$31:$I$54,MATCH(Schedules_8760!$C2955,DHW_StPt_Sch_EZ!$B$31:$B$54,0),MATCH(Schedules_8760!$F2955,DHW_StPt_Sch_EZ!$C$30:$I$30,0)),"F","C")</f>
        <v>53.333333333333329</v>
      </c>
      <c r="N2955" s="12"/>
      <c r="O2955" s="12"/>
      <c r="P2955" s="12"/>
    </row>
    <row r="2956" spans="1:16" x14ac:dyDescent="0.25">
      <c r="A2956" s="35">
        <v>2955</v>
      </c>
      <c r="B2956" s="89">
        <v>124.0833333333333</v>
      </c>
      <c r="C2956" s="35">
        <f t="shared" si="230"/>
        <v>3</v>
      </c>
      <c r="D2956" s="35">
        <f t="shared" si="233"/>
        <v>124</v>
      </c>
      <c r="E2956" s="35">
        <f t="shared" si="234"/>
        <v>5</v>
      </c>
      <c r="F2956" s="35" t="str">
        <f t="shared" si="231"/>
        <v>Thursday</v>
      </c>
      <c r="G2956" s="35">
        <f t="shared" si="232"/>
        <v>5</v>
      </c>
      <c r="H2956" s="34">
        <f>CONVERT(INDEX(Htg_StPt_Sch_EZ!$C$4:$I$27,MATCH(Schedules_8760!$C2956,Htg_StPt_Sch_EZ!$B$4:$B$27,0),MATCH(Schedules_8760!$F2956,Htg_StPt_Sch_EZ!$C$3:$I$3,0)),"F","C")</f>
        <v>20.555555555555554</v>
      </c>
      <c r="I2956" s="34">
        <f>CONVERT(INDEX(Htg_StPt_Sch_EZ!$C$31:$I$54,MATCH(Schedules_8760!$C2956,Htg_StPt_Sch_EZ!$B$31:$B$54,0),MATCH(Schedules_8760!$F2956,Htg_StPt_Sch_EZ!$C$30:$I$30,0)),"F","C")</f>
        <v>19.444444444444443</v>
      </c>
      <c r="J2956" s="34">
        <f>CONVERT(INDEX(Clg_StPt_Sch_EZ!$C$4:$I$27,MATCH(Schedules_8760!$C2956,Clg_StPt_Sch_EZ!$B$4:$B$27,0),MATCH(Schedules_8760!$F2956,Clg_StPt_Sch_EZ!$C$3:$I$3,0)),"F","C")</f>
        <v>25.555555555555554</v>
      </c>
      <c r="K2956" s="34">
        <f>CONVERT(INDEX(Clg_StPt_Sch_EZ!$C$31:$I$54,MATCH(Schedules_8760!$C2956,Clg_StPt_Sch_EZ!$B$31:$B$54,0),MATCH(Schedules_8760!$F2956,Clg_StPt_Sch_EZ!$C$30:$I$30,0)),"F","C")</f>
        <v>28.333333333333332</v>
      </c>
      <c r="L2956" s="34">
        <f>CONVERT(INDEX(DHW_StPt_Sch_EZ!$C$4:$I$27,MATCH(Schedules_8760!$C2956,DHW_StPt_Sch_EZ!$B$4:$B$27,0),MATCH(Schedules_8760!$F2956,DHW_StPt_Sch_EZ!$C$3:$I$3,0)),"F","C")</f>
        <v>53.333333333333329</v>
      </c>
      <c r="M2956" s="34">
        <f>CONVERT(INDEX(DHW_StPt_Sch_EZ!$C$31:$I$54,MATCH(Schedules_8760!$C2956,DHW_StPt_Sch_EZ!$B$31:$B$54,0),MATCH(Schedules_8760!$F2956,DHW_StPt_Sch_EZ!$C$30:$I$30,0)),"F","C")</f>
        <v>53.333333333333329</v>
      </c>
      <c r="N2956" s="12"/>
      <c r="O2956" s="12"/>
      <c r="P2956" s="12"/>
    </row>
    <row r="2957" spans="1:16" x14ac:dyDescent="0.25">
      <c r="A2957" s="35">
        <v>2956</v>
      </c>
      <c r="B2957" s="89">
        <v>124.125</v>
      </c>
      <c r="C2957" s="35">
        <f t="shared" si="230"/>
        <v>4</v>
      </c>
      <c r="D2957" s="35">
        <f t="shared" si="233"/>
        <v>124</v>
      </c>
      <c r="E2957" s="35">
        <f t="shared" si="234"/>
        <v>5</v>
      </c>
      <c r="F2957" s="35" t="str">
        <f t="shared" si="231"/>
        <v>Thursday</v>
      </c>
      <c r="G2957" s="35">
        <f t="shared" si="232"/>
        <v>5</v>
      </c>
      <c r="H2957" s="34">
        <f>CONVERT(INDEX(Htg_StPt_Sch_EZ!$C$4:$I$27,MATCH(Schedules_8760!$C2957,Htg_StPt_Sch_EZ!$B$4:$B$27,0),MATCH(Schedules_8760!$F2957,Htg_StPt_Sch_EZ!$C$3:$I$3,0)),"F","C")</f>
        <v>20.555555555555554</v>
      </c>
      <c r="I2957" s="34">
        <f>CONVERT(INDEX(Htg_StPt_Sch_EZ!$C$31:$I$54,MATCH(Schedules_8760!$C2957,Htg_StPt_Sch_EZ!$B$31:$B$54,0),MATCH(Schedules_8760!$F2957,Htg_StPt_Sch_EZ!$C$30:$I$30,0)),"F","C")</f>
        <v>19.444444444444443</v>
      </c>
      <c r="J2957" s="34">
        <f>CONVERT(INDEX(Clg_StPt_Sch_EZ!$C$4:$I$27,MATCH(Schedules_8760!$C2957,Clg_StPt_Sch_EZ!$B$4:$B$27,0),MATCH(Schedules_8760!$F2957,Clg_StPt_Sch_EZ!$C$3:$I$3,0)),"F","C")</f>
        <v>25.555555555555554</v>
      </c>
      <c r="K2957" s="34">
        <f>CONVERT(INDEX(Clg_StPt_Sch_EZ!$C$31:$I$54,MATCH(Schedules_8760!$C2957,Clg_StPt_Sch_EZ!$B$31:$B$54,0),MATCH(Schedules_8760!$F2957,Clg_StPt_Sch_EZ!$C$30:$I$30,0)),"F","C")</f>
        <v>28.333333333333332</v>
      </c>
      <c r="L2957" s="34">
        <f>CONVERT(INDEX(DHW_StPt_Sch_EZ!$C$4:$I$27,MATCH(Schedules_8760!$C2957,DHW_StPt_Sch_EZ!$B$4:$B$27,0),MATCH(Schedules_8760!$F2957,DHW_StPt_Sch_EZ!$C$3:$I$3,0)),"F","C")</f>
        <v>53.333333333333329</v>
      </c>
      <c r="M2957" s="34">
        <f>CONVERT(INDEX(DHW_StPt_Sch_EZ!$C$31:$I$54,MATCH(Schedules_8760!$C2957,DHW_StPt_Sch_EZ!$B$31:$B$54,0),MATCH(Schedules_8760!$F2957,DHW_StPt_Sch_EZ!$C$30:$I$30,0)),"F","C")</f>
        <v>53.333333333333329</v>
      </c>
      <c r="N2957" s="12"/>
      <c r="O2957" s="12"/>
      <c r="P2957" s="12"/>
    </row>
    <row r="2958" spans="1:16" x14ac:dyDescent="0.25">
      <c r="A2958" s="35">
        <v>2957</v>
      </c>
      <c r="B2958" s="89">
        <v>124.1666666666667</v>
      </c>
      <c r="C2958" s="35">
        <f t="shared" si="230"/>
        <v>5</v>
      </c>
      <c r="D2958" s="35">
        <f t="shared" si="233"/>
        <v>124</v>
      </c>
      <c r="E2958" s="35">
        <f t="shared" si="234"/>
        <v>5</v>
      </c>
      <c r="F2958" s="35" t="str">
        <f t="shared" si="231"/>
        <v>Thursday</v>
      </c>
      <c r="G2958" s="35">
        <f t="shared" si="232"/>
        <v>5</v>
      </c>
      <c r="H2958" s="34">
        <f>CONVERT(INDEX(Htg_StPt_Sch_EZ!$C$4:$I$27,MATCH(Schedules_8760!$C2958,Htg_StPt_Sch_EZ!$B$4:$B$27,0),MATCH(Schedules_8760!$F2958,Htg_StPt_Sch_EZ!$C$3:$I$3,0)),"F","C")</f>
        <v>20.555555555555554</v>
      </c>
      <c r="I2958" s="34">
        <f>CONVERT(INDEX(Htg_StPt_Sch_EZ!$C$31:$I$54,MATCH(Schedules_8760!$C2958,Htg_StPt_Sch_EZ!$B$31:$B$54,0),MATCH(Schedules_8760!$F2958,Htg_StPt_Sch_EZ!$C$30:$I$30,0)),"F","C")</f>
        <v>19.444444444444443</v>
      </c>
      <c r="J2958" s="34">
        <f>CONVERT(INDEX(Clg_StPt_Sch_EZ!$C$4:$I$27,MATCH(Schedules_8760!$C2958,Clg_StPt_Sch_EZ!$B$4:$B$27,0),MATCH(Schedules_8760!$F2958,Clg_StPt_Sch_EZ!$C$3:$I$3,0)),"F","C")</f>
        <v>25.555555555555554</v>
      </c>
      <c r="K2958" s="34">
        <f>CONVERT(INDEX(Clg_StPt_Sch_EZ!$C$31:$I$54,MATCH(Schedules_8760!$C2958,Clg_StPt_Sch_EZ!$B$31:$B$54,0),MATCH(Schedules_8760!$F2958,Clg_StPt_Sch_EZ!$C$30:$I$30,0)),"F","C")</f>
        <v>28.333333333333332</v>
      </c>
      <c r="L2958" s="34">
        <f>CONVERT(INDEX(DHW_StPt_Sch_EZ!$C$4:$I$27,MATCH(Schedules_8760!$C2958,DHW_StPt_Sch_EZ!$B$4:$B$27,0),MATCH(Schedules_8760!$F2958,DHW_StPt_Sch_EZ!$C$3:$I$3,0)),"F","C")</f>
        <v>53.333333333333329</v>
      </c>
      <c r="M2958" s="34">
        <f>CONVERT(INDEX(DHW_StPt_Sch_EZ!$C$31:$I$54,MATCH(Schedules_8760!$C2958,DHW_StPt_Sch_EZ!$B$31:$B$54,0),MATCH(Schedules_8760!$F2958,DHW_StPt_Sch_EZ!$C$30:$I$30,0)),"F","C")</f>
        <v>53.333333333333329</v>
      </c>
      <c r="N2958" s="12"/>
      <c r="O2958" s="12"/>
      <c r="P2958" s="12"/>
    </row>
    <row r="2959" spans="1:16" x14ac:dyDescent="0.25">
      <c r="A2959" s="35">
        <v>2958</v>
      </c>
      <c r="B2959" s="89">
        <v>124.2083333333333</v>
      </c>
      <c r="C2959" s="35">
        <f t="shared" si="230"/>
        <v>6</v>
      </c>
      <c r="D2959" s="35">
        <f t="shared" si="233"/>
        <v>124</v>
      </c>
      <c r="E2959" s="35">
        <f t="shared" si="234"/>
        <v>5</v>
      </c>
      <c r="F2959" s="35" t="str">
        <f t="shared" si="231"/>
        <v>Thursday</v>
      </c>
      <c r="G2959" s="35">
        <f t="shared" si="232"/>
        <v>5</v>
      </c>
      <c r="H2959" s="34">
        <f>CONVERT(INDEX(Htg_StPt_Sch_EZ!$C$4:$I$27,MATCH(Schedules_8760!$C2959,Htg_StPt_Sch_EZ!$B$4:$B$27,0),MATCH(Schedules_8760!$F2959,Htg_StPt_Sch_EZ!$C$3:$I$3,0)),"F","C")</f>
        <v>20.555555555555554</v>
      </c>
      <c r="I2959" s="34">
        <f>CONVERT(INDEX(Htg_StPt_Sch_EZ!$C$31:$I$54,MATCH(Schedules_8760!$C2959,Htg_StPt_Sch_EZ!$B$31:$B$54,0),MATCH(Schedules_8760!$F2959,Htg_StPt_Sch_EZ!$C$30:$I$30,0)),"F","C")</f>
        <v>19.444444444444443</v>
      </c>
      <c r="J2959" s="34">
        <f>CONVERT(INDEX(Clg_StPt_Sch_EZ!$C$4:$I$27,MATCH(Schedules_8760!$C2959,Clg_StPt_Sch_EZ!$B$4:$B$27,0),MATCH(Schedules_8760!$F2959,Clg_StPt_Sch_EZ!$C$3:$I$3,0)),"F","C")</f>
        <v>25.555555555555554</v>
      </c>
      <c r="K2959" s="34">
        <f>CONVERT(INDEX(Clg_StPt_Sch_EZ!$C$31:$I$54,MATCH(Schedules_8760!$C2959,Clg_StPt_Sch_EZ!$B$31:$B$54,0),MATCH(Schedules_8760!$F2959,Clg_StPt_Sch_EZ!$C$30:$I$30,0)),"F","C")</f>
        <v>28.333333333333332</v>
      </c>
      <c r="L2959" s="34">
        <f>CONVERT(INDEX(DHW_StPt_Sch_EZ!$C$4:$I$27,MATCH(Schedules_8760!$C2959,DHW_StPt_Sch_EZ!$B$4:$B$27,0),MATCH(Schedules_8760!$F2959,DHW_StPt_Sch_EZ!$C$3:$I$3,0)),"F","C")</f>
        <v>53.333333333333329</v>
      </c>
      <c r="M2959" s="34">
        <f>CONVERT(INDEX(DHW_StPt_Sch_EZ!$C$31:$I$54,MATCH(Schedules_8760!$C2959,DHW_StPt_Sch_EZ!$B$31:$B$54,0),MATCH(Schedules_8760!$F2959,DHW_StPt_Sch_EZ!$C$30:$I$30,0)),"F","C")</f>
        <v>53.333333333333329</v>
      </c>
      <c r="N2959" s="12"/>
      <c r="O2959" s="12"/>
      <c r="P2959" s="12"/>
    </row>
    <row r="2960" spans="1:16" x14ac:dyDescent="0.25">
      <c r="A2960" s="35">
        <v>2959</v>
      </c>
      <c r="B2960" s="89">
        <v>124.25</v>
      </c>
      <c r="C2960" s="35">
        <f t="shared" si="230"/>
        <v>7</v>
      </c>
      <c r="D2960" s="35">
        <f t="shared" si="233"/>
        <v>124</v>
      </c>
      <c r="E2960" s="35">
        <f t="shared" si="234"/>
        <v>5</v>
      </c>
      <c r="F2960" s="35" t="str">
        <f t="shared" si="231"/>
        <v>Thursday</v>
      </c>
      <c r="G2960" s="35">
        <f t="shared" si="232"/>
        <v>5</v>
      </c>
      <c r="H2960" s="34">
        <f>CONVERT(INDEX(Htg_StPt_Sch_EZ!$C$4:$I$27,MATCH(Schedules_8760!$C2960,Htg_StPt_Sch_EZ!$B$4:$B$27,0),MATCH(Schedules_8760!$F2960,Htg_StPt_Sch_EZ!$C$3:$I$3,0)),"F","C")</f>
        <v>20.555555555555554</v>
      </c>
      <c r="I2960" s="34">
        <f>CONVERT(INDEX(Htg_StPt_Sch_EZ!$C$31:$I$54,MATCH(Schedules_8760!$C2960,Htg_StPt_Sch_EZ!$B$31:$B$54,0),MATCH(Schedules_8760!$F2960,Htg_StPt_Sch_EZ!$C$30:$I$30,0)),"F","C")</f>
        <v>19.444444444444443</v>
      </c>
      <c r="J2960" s="34">
        <f>CONVERT(INDEX(Clg_StPt_Sch_EZ!$C$4:$I$27,MATCH(Schedules_8760!$C2960,Clg_StPt_Sch_EZ!$B$4:$B$27,0),MATCH(Schedules_8760!$F2960,Clg_StPt_Sch_EZ!$C$3:$I$3,0)),"F","C")</f>
        <v>25.555555555555554</v>
      </c>
      <c r="K2960" s="34">
        <f>CONVERT(INDEX(Clg_StPt_Sch_EZ!$C$31:$I$54,MATCH(Schedules_8760!$C2960,Clg_StPt_Sch_EZ!$B$31:$B$54,0),MATCH(Schedules_8760!$F2960,Clg_StPt_Sch_EZ!$C$30:$I$30,0)),"F","C")</f>
        <v>28.333333333333332</v>
      </c>
      <c r="L2960" s="34">
        <f>CONVERT(INDEX(DHW_StPt_Sch_EZ!$C$4:$I$27,MATCH(Schedules_8760!$C2960,DHW_StPt_Sch_EZ!$B$4:$B$27,0),MATCH(Schedules_8760!$F2960,DHW_StPt_Sch_EZ!$C$3:$I$3,0)),"F","C")</f>
        <v>53.333333333333329</v>
      </c>
      <c r="M2960" s="34">
        <f>CONVERT(INDEX(DHW_StPt_Sch_EZ!$C$31:$I$54,MATCH(Schedules_8760!$C2960,DHW_StPt_Sch_EZ!$B$31:$B$54,0),MATCH(Schedules_8760!$F2960,DHW_StPt_Sch_EZ!$C$30:$I$30,0)),"F","C")</f>
        <v>53.333333333333329</v>
      </c>
      <c r="N2960" s="12"/>
      <c r="O2960" s="12"/>
      <c r="P2960" s="12"/>
    </row>
    <row r="2961" spans="1:16" x14ac:dyDescent="0.25">
      <c r="A2961" s="35">
        <v>2960</v>
      </c>
      <c r="B2961" s="89">
        <v>124.2916666666667</v>
      </c>
      <c r="C2961" s="35">
        <f t="shared" si="230"/>
        <v>8</v>
      </c>
      <c r="D2961" s="35">
        <f t="shared" si="233"/>
        <v>124</v>
      </c>
      <c r="E2961" s="35">
        <f t="shared" si="234"/>
        <v>5</v>
      </c>
      <c r="F2961" s="35" t="str">
        <f t="shared" si="231"/>
        <v>Thursday</v>
      </c>
      <c r="G2961" s="35">
        <f t="shared" si="232"/>
        <v>5</v>
      </c>
      <c r="H2961" s="34">
        <f>CONVERT(INDEX(Htg_StPt_Sch_EZ!$C$4:$I$27,MATCH(Schedules_8760!$C2961,Htg_StPt_Sch_EZ!$B$4:$B$27,0),MATCH(Schedules_8760!$F2961,Htg_StPt_Sch_EZ!$C$3:$I$3,0)),"F","C")</f>
        <v>20.555555555555554</v>
      </c>
      <c r="I2961" s="34">
        <f>CONVERT(INDEX(Htg_StPt_Sch_EZ!$C$31:$I$54,MATCH(Schedules_8760!$C2961,Htg_StPt_Sch_EZ!$B$31:$B$54,0),MATCH(Schedules_8760!$F2961,Htg_StPt_Sch_EZ!$C$30:$I$30,0)),"F","C")</f>
        <v>19.444444444444443</v>
      </c>
      <c r="J2961" s="34">
        <f>CONVERT(INDEX(Clg_StPt_Sch_EZ!$C$4:$I$27,MATCH(Schedules_8760!$C2961,Clg_StPt_Sch_EZ!$B$4:$B$27,0),MATCH(Schedules_8760!$F2961,Clg_StPt_Sch_EZ!$C$3:$I$3,0)),"F","C")</f>
        <v>25.555555555555554</v>
      </c>
      <c r="K2961" s="34">
        <f>CONVERT(INDEX(Clg_StPt_Sch_EZ!$C$31:$I$54,MATCH(Schedules_8760!$C2961,Clg_StPt_Sch_EZ!$B$31:$B$54,0),MATCH(Schedules_8760!$F2961,Clg_StPt_Sch_EZ!$C$30:$I$30,0)),"F","C")</f>
        <v>25</v>
      </c>
      <c r="L2961" s="34">
        <f>CONVERT(INDEX(DHW_StPt_Sch_EZ!$C$4:$I$27,MATCH(Schedules_8760!$C2961,DHW_StPt_Sch_EZ!$B$4:$B$27,0),MATCH(Schedules_8760!$F2961,DHW_StPt_Sch_EZ!$C$3:$I$3,0)),"F","C")</f>
        <v>53.333333333333329</v>
      </c>
      <c r="M2961" s="34">
        <f>CONVERT(INDEX(DHW_StPt_Sch_EZ!$C$31:$I$54,MATCH(Schedules_8760!$C2961,DHW_StPt_Sch_EZ!$B$31:$B$54,0),MATCH(Schedules_8760!$F2961,DHW_StPt_Sch_EZ!$C$30:$I$30,0)),"F","C")</f>
        <v>53.333333333333329</v>
      </c>
      <c r="N2961" s="12"/>
      <c r="O2961" s="12"/>
      <c r="P2961" s="12"/>
    </row>
    <row r="2962" spans="1:16" x14ac:dyDescent="0.25">
      <c r="A2962" s="35">
        <v>2961</v>
      </c>
      <c r="B2962" s="89">
        <v>124.3333333333333</v>
      </c>
      <c r="C2962" s="35">
        <f t="shared" si="230"/>
        <v>9</v>
      </c>
      <c r="D2962" s="35">
        <f t="shared" si="233"/>
        <v>124</v>
      </c>
      <c r="E2962" s="35">
        <f t="shared" si="234"/>
        <v>5</v>
      </c>
      <c r="F2962" s="35" t="str">
        <f t="shared" si="231"/>
        <v>Thursday</v>
      </c>
      <c r="G2962" s="35">
        <f t="shared" si="232"/>
        <v>5</v>
      </c>
      <c r="H2962" s="34">
        <f>CONVERT(INDEX(Htg_StPt_Sch_EZ!$C$4:$I$27,MATCH(Schedules_8760!$C2962,Htg_StPt_Sch_EZ!$B$4:$B$27,0),MATCH(Schedules_8760!$F2962,Htg_StPt_Sch_EZ!$C$3:$I$3,0)),"F","C")</f>
        <v>20.555555555555554</v>
      </c>
      <c r="I2962" s="34">
        <f>CONVERT(INDEX(Htg_StPt_Sch_EZ!$C$31:$I$54,MATCH(Schedules_8760!$C2962,Htg_StPt_Sch_EZ!$B$31:$B$54,0),MATCH(Schedules_8760!$F2962,Htg_StPt_Sch_EZ!$C$30:$I$30,0)),"F","C")</f>
        <v>19.444444444444443</v>
      </c>
      <c r="J2962" s="34">
        <f>CONVERT(INDEX(Clg_StPt_Sch_EZ!$C$4:$I$27,MATCH(Schedules_8760!$C2962,Clg_StPt_Sch_EZ!$B$4:$B$27,0),MATCH(Schedules_8760!$F2962,Clg_StPt_Sch_EZ!$C$3:$I$3,0)),"F","C")</f>
        <v>25.555555555555554</v>
      </c>
      <c r="K2962" s="34">
        <f>CONVERT(INDEX(Clg_StPt_Sch_EZ!$C$31:$I$54,MATCH(Schedules_8760!$C2962,Clg_StPt_Sch_EZ!$B$31:$B$54,0),MATCH(Schedules_8760!$F2962,Clg_StPt_Sch_EZ!$C$30:$I$30,0)),"F","C")</f>
        <v>25</v>
      </c>
      <c r="L2962" s="34">
        <f>CONVERT(INDEX(DHW_StPt_Sch_EZ!$C$4:$I$27,MATCH(Schedules_8760!$C2962,DHW_StPt_Sch_EZ!$B$4:$B$27,0),MATCH(Schedules_8760!$F2962,DHW_StPt_Sch_EZ!$C$3:$I$3,0)),"F","C")</f>
        <v>53.333333333333329</v>
      </c>
      <c r="M2962" s="34">
        <f>CONVERT(INDEX(DHW_StPt_Sch_EZ!$C$31:$I$54,MATCH(Schedules_8760!$C2962,DHW_StPt_Sch_EZ!$B$31:$B$54,0),MATCH(Schedules_8760!$F2962,DHW_StPt_Sch_EZ!$C$30:$I$30,0)),"F","C")</f>
        <v>53.333333333333329</v>
      </c>
      <c r="N2962" s="12"/>
      <c r="O2962" s="12"/>
      <c r="P2962" s="12"/>
    </row>
    <row r="2963" spans="1:16" x14ac:dyDescent="0.25">
      <c r="A2963" s="35">
        <v>2962</v>
      </c>
      <c r="B2963" s="89">
        <v>124.375</v>
      </c>
      <c r="C2963" s="35">
        <f t="shared" si="230"/>
        <v>10</v>
      </c>
      <c r="D2963" s="35">
        <f t="shared" si="233"/>
        <v>124</v>
      </c>
      <c r="E2963" s="35">
        <f t="shared" si="234"/>
        <v>5</v>
      </c>
      <c r="F2963" s="35" t="str">
        <f t="shared" si="231"/>
        <v>Thursday</v>
      </c>
      <c r="G2963" s="35">
        <f t="shared" si="232"/>
        <v>5</v>
      </c>
      <c r="H2963" s="34">
        <f>CONVERT(INDEX(Htg_StPt_Sch_EZ!$C$4:$I$27,MATCH(Schedules_8760!$C2963,Htg_StPt_Sch_EZ!$B$4:$B$27,0),MATCH(Schedules_8760!$F2963,Htg_StPt_Sch_EZ!$C$3:$I$3,0)),"F","C")</f>
        <v>20.555555555555554</v>
      </c>
      <c r="I2963" s="34">
        <f>CONVERT(INDEX(Htg_StPt_Sch_EZ!$C$31:$I$54,MATCH(Schedules_8760!$C2963,Htg_StPt_Sch_EZ!$B$31:$B$54,0),MATCH(Schedules_8760!$F2963,Htg_StPt_Sch_EZ!$C$30:$I$30,0)),"F","C")</f>
        <v>19.444444444444443</v>
      </c>
      <c r="J2963" s="34">
        <f>CONVERT(INDEX(Clg_StPt_Sch_EZ!$C$4:$I$27,MATCH(Schedules_8760!$C2963,Clg_StPt_Sch_EZ!$B$4:$B$27,0),MATCH(Schedules_8760!$F2963,Clg_StPt_Sch_EZ!$C$3:$I$3,0)),"F","C")</f>
        <v>25.555555555555554</v>
      </c>
      <c r="K2963" s="34">
        <f>CONVERT(INDEX(Clg_StPt_Sch_EZ!$C$31:$I$54,MATCH(Schedules_8760!$C2963,Clg_StPt_Sch_EZ!$B$31:$B$54,0),MATCH(Schedules_8760!$F2963,Clg_StPt_Sch_EZ!$C$30:$I$30,0)),"F","C")</f>
        <v>25</v>
      </c>
      <c r="L2963" s="34">
        <f>CONVERT(INDEX(DHW_StPt_Sch_EZ!$C$4:$I$27,MATCH(Schedules_8760!$C2963,DHW_StPt_Sch_EZ!$B$4:$B$27,0),MATCH(Schedules_8760!$F2963,DHW_StPt_Sch_EZ!$C$3:$I$3,0)),"F","C")</f>
        <v>53.333333333333329</v>
      </c>
      <c r="M2963" s="34">
        <f>CONVERT(INDEX(DHW_StPt_Sch_EZ!$C$31:$I$54,MATCH(Schedules_8760!$C2963,DHW_StPt_Sch_EZ!$B$31:$B$54,0),MATCH(Schedules_8760!$F2963,DHW_StPt_Sch_EZ!$C$30:$I$30,0)),"F","C")</f>
        <v>53.333333333333329</v>
      </c>
      <c r="N2963" s="12"/>
      <c r="O2963" s="12"/>
      <c r="P2963" s="12"/>
    </row>
    <row r="2964" spans="1:16" x14ac:dyDescent="0.25">
      <c r="A2964" s="35">
        <v>2963</v>
      </c>
      <c r="B2964" s="89">
        <v>124.4166666666667</v>
      </c>
      <c r="C2964" s="35">
        <f t="shared" si="230"/>
        <v>11</v>
      </c>
      <c r="D2964" s="35">
        <f t="shared" si="233"/>
        <v>124</v>
      </c>
      <c r="E2964" s="35">
        <f t="shared" si="234"/>
        <v>5</v>
      </c>
      <c r="F2964" s="35" t="str">
        <f t="shared" si="231"/>
        <v>Thursday</v>
      </c>
      <c r="G2964" s="35">
        <f t="shared" si="232"/>
        <v>5</v>
      </c>
      <c r="H2964" s="34">
        <f>CONVERT(INDEX(Htg_StPt_Sch_EZ!$C$4:$I$27,MATCH(Schedules_8760!$C2964,Htg_StPt_Sch_EZ!$B$4:$B$27,0),MATCH(Schedules_8760!$F2964,Htg_StPt_Sch_EZ!$C$3:$I$3,0)),"F","C")</f>
        <v>20.555555555555554</v>
      </c>
      <c r="I2964" s="34">
        <f>CONVERT(INDEX(Htg_StPt_Sch_EZ!$C$31:$I$54,MATCH(Schedules_8760!$C2964,Htg_StPt_Sch_EZ!$B$31:$B$54,0),MATCH(Schedules_8760!$F2964,Htg_StPt_Sch_EZ!$C$30:$I$30,0)),"F","C")</f>
        <v>19.444444444444443</v>
      </c>
      <c r="J2964" s="34">
        <f>CONVERT(INDEX(Clg_StPt_Sch_EZ!$C$4:$I$27,MATCH(Schedules_8760!$C2964,Clg_StPt_Sch_EZ!$B$4:$B$27,0),MATCH(Schedules_8760!$F2964,Clg_StPt_Sch_EZ!$C$3:$I$3,0)),"F","C")</f>
        <v>25.555555555555554</v>
      </c>
      <c r="K2964" s="34">
        <f>CONVERT(INDEX(Clg_StPt_Sch_EZ!$C$31:$I$54,MATCH(Schedules_8760!$C2964,Clg_StPt_Sch_EZ!$B$31:$B$54,0),MATCH(Schedules_8760!$F2964,Clg_StPt_Sch_EZ!$C$30:$I$30,0)),"F","C")</f>
        <v>25</v>
      </c>
      <c r="L2964" s="34">
        <f>CONVERT(INDEX(DHW_StPt_Sch_EZ!$C$4:$I$27,MATCH(Schedules_8760!$C2964,DHW_StPt_Sch_EZ!$B$4:$B$27,0),MATCH(Schedules_8760!$F2964,DHW_StPt_Sch_EZ!$C$3:$I$3,0)),"F","C")</f>
        <v>53.333333333333329</v>
      </c>
      <c r="M2964" s="34">
        <f>CONVERT(INDEX(DHW_StPt_Sch_EZ!$C$31:$I$54,MATCH(Schedules_8760!$C2964,DHW_StPt_Sch_EZ!$B$31:$B$54,0),MATCH(Schedules_8760!$F2964,DHW_StPt_Sch_EZ!$C$30:$I$30,0)),"F","C")</f>
        <v>53.333333333333329</v>
      </c>
      <c r="N2964" s="12"/>
      <c r="O2964" s="12"/>
      <c r="P2964" s="12"/>
    </row>
    <row r="2965" spans="1:16" x14ac:dyDescent="0.25">
      <c r="A2965" s="35">
        <v>2964</v>
      </c>
      <c r="B2965" s="89">
        <v>124.4583333333333</v>
      </c>
      <c r="C2965" s="35">
        <f t="shared" si="230"/>
        <v>12</v>
      </c>
      <c r="D2965" s="35">
        <f t="shared" si="233"/>
        <v>124</v>
      </c>
      <c r="E2965" s="35">
        <f t="shared" si="234"/>
        <v>5</v>
      </c>
      <c r="F2965" s="35" t="str">
        <f t="shared" si="231"/>
        <v>Thursday</v>
      </c>
      <c r="G2965" s="35">
        <f t="shared" si="232"/>
        <v>5</v>
      </c>
      <c r="H2965" s="34">
        <f>CONVERT(INDEX(Htg_StPt_Sch_EZ!$C$4:$I$27,MATCH(Schedules_8760!$C2965,Htg_StPt_Sch_EZ!$B$4:$B$27,0),MATCH(Schedules_8760!$F2965,Htg_StPt_Sch_EZ!$C$3:$I$3,0)),"F","C")</f>
        <v>20.555555555555554</v>
      </c>
      <c r="I2965" s="34">
        <f>CONVERT(INDEX(Htg_StPt_Sch_EZ!$C$31:$I$54,MATCH(Schedules_8760!$C2965,Htg_StPt_Sch_EZ!$B$31:$B$54,0),MATCH(Schedules_8760!$F2965,Htg_StPt_Sch_EZ!$C$30:$I$30,0)),"F","C")</f>
        <v>19.444444444444443</v>
      </c>
      <c r="J2965" s="34">
        <f>CONVERT(INDEX(Clg_StPt_Sch_EZ!$C$4:$I$27,MATCH(Schedules_8760!$C2965,Clg_StPt_Sch_EZ!$B$4:$B$27,0),MATCH(Schedules_8760!$F2965,Clg_StPt_Sch_EZ!$C$3:$I$3,0)),"F","C")</f>
        <v>25.555555555555554</v>
      </c>
      <c r="K2965" s="34">
        <f>CONVERT(INDEX(Clg_StPt_Sch_EZ!$C$31:$I$54,MATCH(Schedules_8760!$C2965,Clg_StPt_Sch_EZ!$B$31:$B$54,0),MATCH(Schedules_8760!$F2965,Clg_StPt_Sch_EZ!$C$30:$I$30,0)),"F","C")</f>
        <v>25</v>
      </c>
      <c r="L2965" s="34">
        <f>CONVERT(INDEX(DHW_StPt_Sch_EZ!$C$4:$I$27,MATCH(Schedules_8760!$C2965,DHW_StPt_Sch_EZ!$B$4:$B$27,0),MATCH(Schedules_8760!$F2965,DHW_StPt_Sch_EZ!$C$3:$I$3,0)),"F","C")</f>
        <v>53.333333333333329</v>
      </c>
      <c r="M2965" s="34">
        <f>CONVERT(INDEX(DHW_StPt_Sch_EZ!$C$31:$I$54,MATCH(Schedules_8760!$C2965,DHW_StPt_Sch_EZ!$B$31:$B$54,0),MATCH(Schedules_8760!$F2965,DHW_StPt_Sch_EZ!$C$30:$I$30,0)),"F","C")</f>
        <v>53.333333333333329</v>
      </c>
      <c r="N2965" s="12"/>
      <c r="O2965" s="12"/>
      <c r="P2965" s="12"/>
    </row>
    <row r="2966" spans="1:16" x14ac:dyDescent="0.25">
      <c r="A2966" s="35">
        <v>2965</v>
      </c>
      <c r="B2966" s="89">
        <v>124.5</v>
      </c>
      <c r="C2966" s="35">
        <f t="shared" si="230"/>
        <v>13</v>
      </c>
      <c r="D2966" s="35">
        <f t="shared" si="233"/>
        <v>124</v>
      </c>
      <c r="E2966" s="35">
        <f t="shared" si="234"/>
        <v>5</v>
      </c>
      <c r="F2966" s="35" t="str">
        <f t="shared" si="231"/>
        <v>Thursday</v>
      </c>
      <c r="G2966" s="35">
        <f t="shared" si="232"/>
        <v>5</v>
      </c>
      <c r="H2966" s="34">
        <f>CONVERT(INDEX(Htg_StPt_Sch_EZ!$C$4:$I$27,MATCH(Schedules_8760!$C2966,Htg_StPt_Sch_EZ!$B$4:$B$27,0),MATCH(Schedules_8760!$F2966,Htg_StPt_Sch_EZ!$C$3:$I$3,0)),"F","C")</f>
        <v>20.555555555555554</v>
      </c>
      <c r="I2966" s="34">
        <f>CONVERT(INDEX(Htg_StPt_Sch_EZ!$C$31:$I$54,MATCH(Schedules_8760!$C2966,Htg_StPt_Sch_EZ!$B$31:$B$54,0),MATCH(Schedules_8760!$F2966,Htg_StPt_Sch_EZ!$C$30:$I$30,0)),"F","C")</f>
        <v>19.444444444444443</v>
      </c>
      <c r="J2966" s="34">
        <f>CONVERT(INDEX(Clg_StPt_Sch_EZ!$C$4:$I$27,MATCH(Schedules_8760!$C2966,Clg_StPt_Sch_EZ!$B$4:$B$27,0),MATCH(Schedules_8760!$F2966,Clg_StPt_Sch_EZ!$C$3:$I$3,0)),"F","C")</f>
        <v>25.555555555555554</v>
      </c>
      <c r="K2966" s="34">
        <f>CONVERT(INDEX(Clg_StPt_Sch_EZ!$C$31:$I$54,MATCH(Schedules_8760!$C2966,Clg_StPt_Sch_EZ!$B$31:$B$54,0),MATCH(Schedules_8760!$F2966,Clg_StPt_Sch_EZ!$C$30:$I$30,0)),"F","C")</f>
        <v>25</v>
      </c>
      <c r="L2966" s="34">
        <f>CONVERT(INDEX(DHW_StPt_Sch_EZ!$C$4:$I$27,MATCH(Schedules_8760!$C2966,DHW_StPt_Sch_EZ!$B$4:$B$27,0),MATCH(Schedules_8760!$F2966,DHW_StPt_Sch_EZ!$C$3:$I$3,0)),"F","C")</f>
        <v>53.333333333333329</v>
      </c>
      <c r="M2966" s="34">
        <f>CONVERT(INDEX(DHW_StPt_Sch_EZ!$C$31:$I$54,MATCH(Schedules_8760!$C2966,DHW_StPt_Sch_EZ!$B$31:$B$54,0),MATCH(Schedules_8760!$F2966,DHW_StPt_Sch_EZ!$C$30:$I$30,0)),"F","C")</f>
        <v>53.333333333333329</v>
      </c>
      <c r="N2966" s="12"/>
      <c r="O2966" s="12"/>
      <c r="P2966" s="12"/>
    </row>
    <row r="2967" spans="1:16" x14ac:dyDescent="0.25">
      <c r="A2967" s="35">
        <v>2966</v>
      </c>
      <c r="B2967" s="89">
        <v>124.5416666666667</v>
      </c>
      <c r="C2967" s="35">
        <f t="shared" si="230"/>
        <v>14</v>
      </c>
      <c r="D2967" s="35">
        <f t="shared" si="233"/>
        <v>124</v>
      </c>
      <c r="E2967" s="35">
        <f t="shared" si="234"/>
        <v>5</v>
      </c>
      <c r="F2967" s="35" t="str">
        <f t="shared" si="231"/>
        <v>Thursday</v>
      </c>
      <c r="G2967" s="35">
        <f t="shared" si="232"/>
        <v>5</v>
      </c>
      <c r="H2967" s="34">
        <f>CONVERT(INDEX(Htg_StPt_Sch_EZ!$C$4:$I$27,MATCH(Schedules_8760!$C2967,Htg_StPt_Sch_EZ!$B$4:$B$27,0),MATCH(Schedules_8760!$F2967,Htg_StPt_Sch_EZ!$C$3:$I$3,0)),"F","C")</f>
        <v>20.555555555555554</v>
      </c>
      <c r="I2967" s="34">
        <f>CONVERT(INDEX(Htg_StPt_Sch_EZ!$C$31:$I$54,MATCH(Schedules_8760!$C2967,Htg_StPt_Sch_EZ!$B$31:$B$54,0),MATCH(Schedules_8760!$F2967,Htg_StPt_Sch_EZ!$C$30:$I$30,0)),"F","C")</f>
        <v>19.444444444444443</v>
      </c>
      <c r="J2967" s="34">
        <f>CONVERT(INDEX(Clg_StPt_Sch_EZ!$C$4:$I$27,MATCH(Schedules_8760!$C2967,Clg_StPt_Sch_EZ!$B$4:$B$27,0),MATCH(Schedules_8760!$F2967,Clg_StPt_Sch_EZ!$C$3:$I$3,0)),"F","C")</f>
        <v>25.555555555555554</v>
      </c>
      <c r="K2967" s="34">
        <f>CONVERT(INDEX(Clg_StPt_Sch_EZ!$C$31:$I$54,MATCH(Schedules_8760!$C2967,Clg_StPt_Sch_EZ!$B$31:$B$54,0),MATCH(Schedules_8760!$F2967,Clg_StPt_Sch_EZ!$C$30:$I$30,0)),"F","C")</f>
        <v>25</v>
      </c>
      <c r="L2967" s="34">
        <f>CONVERT(INDEX(DHW_StPt_Sch_EZ!$C$4:$I$27,MATCH(Schedules_8760!$C2967,DHW_StPt_Sch_EZ!$B$4:$B$27,0),MATCH(Schedules_8760!$F2967,DHW_StPt_Sch_EZ!$C$3:$I$3,0)),"F","C")</f>
        <v>53.333333333333329</v>
      </c>
      <c r="M2967" s="34">
        <f>CONVERT(INDEX(DHW_StPt_Sch_EZ!$C$31:$I$54,MATCH(Schedules_8760!$C2967,DHW_StPt_Sch_EZ!$B$31:$B$54,0),MATCH(Schedules_8760!$F2967,DHW_StPt_Sch_EZ!$C$30:$I$30,0)),"F","C")</f>
        <v>53.333333333333329</v>
      </c>
      <c r="N2967" s="12"/>
      <c r="O2967" s="12"/>
      <c r="P2967" s="12"/>
    </row>
    <row r="2968" spans="1:16" x14ac:dyDescent="0.25">
      <c r="A2968" s="35">
        <v>2967</v>
      </c>
      <c r="B2968" s="89">
        <v>124.5833333333333</v>
      </c>
      <c r="C2968" s="35">
        <f t="shared" si="230"/>
        <v>15</v>
      </c>
      <c r="D2968" s="35">
        <f t="shared" si="233"/>
        <v>124</v>
      </c>
      <c r="E2968" s="35">
        <f t="shared" si="234"/>
        <v>5</v>
      </c>
      <c r="F2968" s="35" t="str">
        <f t="shared" si="231"/>
        <v>Thursday</v>
      </c>
      <c r="G2968" s="35">
        <f t="shared" si="232"/>
        <v>5</v>
      </c>
      <c r="H2968" s="34">
        <f>CONVERT(INDEX(Htg_StPt_Sch_EZ!$C$4:$I$27,MATCH(Schedules_8760!$C2968,Htg_StPt_Sch_EZ!$B$4:$B$27,0),MATCH(Schedules_8760!$F2968,Htg_StPt_Sch_EZ!$C$3:$I$3,0)),"F","C")</f>
        <v>20.555555555555554</v>
      </c>
      <c r="I2968" s="34">
        <f>CONVERT(INDEX(Htg_StPt_Sch_EZ!$C$31:$I$54,MATCH(Schedules_8760!$C2968,Htg_StPt_Sch_EZ!$B$31:$B$54,0),MATCH(Schedules_8760!$F2968,Htg_StPt_Sch_EZ!$C$30:$I$30,0)),"F","C")</f>
        <v>21.111111111111111</v>
      </c>
      <c r="J2968" s="34">
        <f>CONVERT(INDEX(Clg_StPt_Sch_EZ!$C$4:$I$27,MATCH(Schedules_8760!$C2968,Clg_StPt_Sch_EZ!$B$4:$B$27,0),MATCH(Schedules_8760!$F2968,Clg_StPt_Sch_EZ!$C$3:$I$3,0)),"F","C")</f>
        <v>25.555555555555554</v>
      </c>
      <c r="K2968" s="34">
        <f>CONVERT(INDEX(Clg_StPt_Sch_EZ!$C$31:$I$54,MATCH(Schedules_8760!$C2968,Clg_StPt_Sch_EZ!$B$31:$B$54,0),MATCH(Schedules_8760!$F2968,Clg_StPt_Sch_EZ!$C$30:$I$30,0)),"F","C")</f>
        <v>25</v>
      </c>
      <c r="L2968" s="34">
        <f>CONVERT(INDEX(DHW_StPt_Sch_EZ!$C$4:$I$27,MATCH(Schedules_8760!$C2968,DHW_StPt_Sch_EZ!$B$4:$B$27,0),MATCH(Schedules_8760!$F2968,DHW_StPt_Sch_EZ!$C$3:$I$3,0)),"F","C")</f>
        <v>53.333333333333329</v>
      </c>
      <c r="M2968" s="34">
        <f>CONVERT(INDEX(DHW_StPt_Sch_EZ!$C$31:$I$54,MATCH(Schedules_8760!$C2968,DHW_StPt_Sch_EZ!$B$31:$B$54,0),MATCH(Schedules_8760!$F2968,DHW_StPt_Sch_EZ!$C$30:$I$30,0)),"F","C")</f>
        <v>53.333333333333329</v>
      </c>
      <c r="N2968" s="12"/>
      <c r="O2968" s="12"/>
      <c r="P2968" s="12"/>
    </row>
    <row r="2969" spans="1:16" x14ac:dyDescent="0.25">
      <c r="A2969" s="35">
        <v>2968</v>
      </c>
      <c r="B2969" s="89">
        <v>124.625</v>
      </c>
      <c r="C2969" s="35">
        <f t="shared" si="230"/>
        <v>16</v>
      </c>
      <c r="D2969" s="35">
        <f t="shared" si="233"/>
        <v>124</v>
      </c>
      <c r="E2969" s="35">
        <f t="shared" si="234"/>
        <v>5</v>
      </c>
      <c r="F2969" s="35" t="str">
        <f t="shared" si="231"/>
        <v>Thursday</v>
      </c>
      <c r="G2969" s="35">
        <f t="shared" si="232"/>
        <v>5</v>
      </c>
      <c r="H2969" s="34">
        <f>CONVERT(INDEX(Htg_StPt_Sch_EZ!$C$4:$I$27,MATCH(Schedules_8760!$C2969,Htg_StPt_Sch_EZ!$B$4:$B$27,0),MATCH(Schedules_8760!$F2969,Htg_StPt_Sch_EZ!$C$3:$I$3,0)),"F","C")</f>
        <v>20.555555555555554</v>
      </c>
      <c r="I2969" s="34">
        <f>CONVERT(INDEX(Htg_StPt_Sch_EZ!$C$31:$I$54,MATCH(Schedules_8760!$C2969,Htg_StPt_Sch_EZ!$B$31:$B$54,0),MATCH(Schedules_8760!$F2969,Htg_StPt_Sch_EZ!$C$30:$I$30,0)),"F","C")</f>
        <v>21.111111111111111</v>
      </c>
      <c r="J2969" s="34">
        <f>CONVERT(INDEX(Clg_StPt_Sch_EZ!$C$4:$I$27,MATCH(Schedules_8760!$C2969,Clg_StPt_Sch_EZ!$B$4:$B$27,0),MATCH(Schedules_8760!$F2969,Clg_StPt_Sch_EZ!$C$3:$I$3,0)),"F","C")</f>
        <v>25.555555555555554</v>
      </c>
      <c r="K2969" s="34">
        <f>CONVERT(INDEX(Clg_StPt_Sch_EZ!$C$31:$I$54,MATCH(Schedules_8760!$C2969,Clg_StPt_Sch_EZ!$B$31:$B$54,0),MATCH(Schedules_8760!$F2969,Clg_StPt_Sch_EZ!$C$30:$I$30,0)),"F","C")</f>
        <v>25</v>
      </c>
      <c r="L2969" s="34">
        <f>CONVERT(INDEX(DHW_StPt_Sch_EZ!$C$4:$I$27,MATCH(Schedules_8760!$C2969,DHW_StPt_Sch_EZ!$B$4:$B$27,0),MATCH(Schedules_8760!$F2969,DHW_StPt_Sch_EZ!$C$3:$I$3,0)),"F","C")</f>
        <v>53.333333333333329</v>
      </c>
      <c r="M2969" s="34">
        <f>CONVERT(INDEX(DHW_StPt_Sch_EZ!$C$31:$I$54,MATCH(Schedules_8760!$C2969,DHW_StPt_Sch_EZ!$B$31:$B$54,0),MATCH(Schedules_8760!$F2969,DHW_StPt_Sch_EZ!$C$30:$I$30,0)),"F","C")</f>
        <v>53.333333333333329</v>
      </c>
      <c r="N2969" s="12"/>
      <c r="O2969" s="12"/>
      <c r="P2969" s="12"/>
    </row>
    <row r="2970" spans="1:16" x14ac:dyDescent="0.25">
      <c r="A2970" s="35">
        <v>2969</v>
      </c>
      <c r="B2970" s="89">
        <v>124.6666666666667</v>
      </c>
      <c r="C2970" s="35">
        <f t="shared" si="230"/>
        <v>17</v>
      </c>
      <c r="D2970" s="35">
        <f t="shared" si="233"/>
        <v>124</v>
      </c>
      <c r="E2970" s="35">
        <f t="shared" si="234"/>
        <v>5</v>
      </c>
      <c r="F2970" s="35" t="str">
        <f t="shared" si="231"/>
        <v>Thursday</v>
      </c>
      <c r="G2970" s="35">
        <f t="shared" si="232"/>
        <v>5</v>
      </c>
      <c r="H2970" s="34">
        <f>CONVERT(INDEX(Htg_StPt_Sch_EZ!$C$4:$I$27,MATCH(Schedules_8760!$C2970,Htg_StPt_Sch_EZ!$B$4:$B$27,0),MATCH(Schedules_8760!$F2970,Htg_StPt_Sch_EZ!$C$3:$I$3,0)),"F","C")</f>
        <v>20.555555555555554</v>
      </c>
      <c r="I2970" s="34">
        <f>CONVERT(INDEX(Htg_StPt_Sch_EZ!$C$31:$I$54,MATCH(Schedules_8760!$C2970,Htg_StPt_Sch_EZ!$B$31:$B$54,0),MATCH(Schedules_8760!$F2970,Htg_StPt_Sch_EZ!$C$30:$I$30,0)),"F","C")</f>
        <v>17.777777777777779</v>
      </c>
      <c r="J2970" s="34">
        <f>CONVERT(INDEX(Clg_StPt_Sch_EZ!$C$4:$I$27,MATCH(Schedules_8760!$C2970,Clg_StPt_Sch_EZ!$B$4:$B$27,0),MATCH(Schedules_8760!$F2970,Clg_StPt_Sch_EZ!$C$3:$I$3,0)),"F","C")</f>
        <v>25.555555555555554</v>
      </c>
      <c r="K2970" s="34">
        <f>CONVERT(INDEX(Clg_StPt_Sch_EZ!$C$31:$I$54,MATCH(Schedules_8760!$C2970,Clg_StPt_Sch_EZ!$B$31:$B$54,0),MATCH(Schedules_8760!$F2970,Clg_StPt_Sch_EZ!$C$30:$I$30,0)),"F","C")</f>
        <v>25</v>
      </c>
      <c r="L2970" s="34">
        <f>CONVERT(INDEX(DHW_StPt_Sch_EZ!$C$4:$I$27,MATCH(Schedules_8760!$C2970,DHW_StPt_Sch_EZ!$B$4:$B$27,0),MATCH(Schedules_8760!$F2970,DHW_StPt_Sch_EZ!$C$3:$I$3,0)),"F","C")</f>
        <v>53.333333333333329</v>
      </c>
      <c r="M2970" s="34">
        <f>CONVERT(INDEX(DHW_StPt_Sch_EZ!$C$31:$I$54,MATCH(Schedules_8760!$C2970,DHW_StPt_Sch_EZ!$B$31:$B$54,0),MATCH(Schedules_8760!$F2970,DHW_StPt_Sch_EZ!$C$30:$I$30,0)),"F","C")</f>
        <v>53.333333333333329</v>
      </c>
      <c r="N2970" s="12"/>
      <c r="O2970" s="12"/>
      <c r="P2970" s="12"/>
    </row>
    <row r="2971" spans="1:16" x14ac:dyDescent="0.25">
      <c r="A2971" s="35">
        <v>2970</v>
      </c>
      <c r="B2971" s="89">
        <v>124.7083333333333</v>
      </c>
      <c r="C2971" s="35">
        <f t="shared" si="230"/>
        <v>18</v>
      </c>
      <c r="D2971" s="35">
        <f t="shared" si="233"/>
        <v>124</v>
      </c>
      <c r="E2971" s="35">
        <f t="shared" si="234"/>
        <v>5</v>
      </c>
      <c r="F2971" s="35" t="str">
        <f t="shared" si="231"/>
        <v>Thursday</v>
      </c>
      <c r="G2971" s="35">
        <f t="shared" si="232"/>
        <v>5</v>
      </c>
      <c r="H2971" s="34">
        <f>CONVERT(INDEX(Htg_StPt_Sch_EZ!$C$4:$I$27,MATCH(Schedules_8760!$C2971,Htg_StPt_Sch_EZ!$B$4:$B$27,0),MATCH(Schedules_8760!$F2971,Htg_StPt_Sch_EZ!$C$3:$I$3,0)),"F","C")</f>
        <v>20.555555555555554</v>
      </c>
      <c r="I2971" s="34">
        <f>CONVERT(INDEX(Htg_StPt_Sch_EZ!$C$31:$I$54,MATCH(Schedules_8760!$C2971,Htg_StPt_Sch_EZ!$B$31:$B$54,0),MATCH(Schedules_8760!$F2971,Htg_StPt_Sch_EZ!$C$30:$I$30,0)),"F","C")</f>
        <v>17.777777777777779</v>
      </c>
      <c r="J2971" s="34">
        <f>CONVERT(INDEX(Clg_StPt_Sch_EZ!$C$4:$I$27,MATCH(Schedules_8760!$C2971,Clg_StPt_Sch_EZ!$B$4:$B$27,0),MATCH(Schedules_8760!$F2971,Clg_StPt_Sch_EZ!$C$3:$I$3,0)),"F","C")</f>
        <v>25.555555555555554</v>
      </c>
      <c r="K2971" s="34">
        <f>CONVERT(INDEX(Clg_StPt_Sch_EZ!$C$31:$I$54,MATCH(Schedules_8760!$C2971,Clg_StPt_Sch_EZ!$B$31:$B$54,0),MATCH(Schedules_8760!$F2971,Clg_StPt_Sch_EZ!$C$30:$I$30,0)),"F","C")</f>
        <v>28.333333333333332</v>
      </c>
      <c r="L2971" s="34">
        <f>CONVERT(INDEX(DHW_StPt_Sch_EZ!$C$4:$I$27,MATCH(Schedules_8760!$C2971,DHW_StPt_Sch_EZ!$B$4:$B$27,0),MATCH(Schedules_8760!$F2971,DHW_StPt_Sch_EZ!$C$3:$I$3,0)),"F","C")</f>
        <v>53.333333333333329</v>
      </c>
      <c r="M2971" s="34">
        <f>CONVERT(INDEX(DHW_StPt_Sch_EZ!$C$31:$I$54,MATCH(Schedules_8760!$C2971,DHW_StPt_Sch_EZ!$B$31:$B$54,0),MATCH(Schedules_8760!$F2971,DHW_StPt_Sch_EZ!$C$30:$I$30,0)),"F","C")</f>
        <v>53.333333333333329</v>
      </c>
      <c r="N2971" s="12"/>
      <c r="O2971" s="12"/>
      <c r="P2971" s="12"/>
    </row>
    <row r="2972" spans="1:16" x14ac:dyDescent="0.25">
      <c r="A2972" s="35">
        <v>2971</v>
      </c>
      <c r="B2972" s="89">
        <v>124.75</v>
      </c>
      <c r="C2972" s="35">
        <f t="shared" si="230"/>
        <v>19</v>
      </c>
      <c r="D2972" s="35">
        <f t="shared" si="233"/>
        <v>124</v>
      </c>
      <c r="E2972" s="35">
        <f t="shared" si="234"/>
        <v>5</v>
      </c>
      <c r="F2972" s="35" t="str">
        <f t="shared" si="231"/>
        <v>Thursday</v>
      </c>
      <c r="G2972" s="35">
        <f t="shared" si="232"/>
        <v>5</v>
      </c>
      <c r="H2972" s="34">
        <f>CONVERT(INDEX(Htg_StPt_Sch_EZ!$C$4:$I$27,MATCH(Schedules_8760!$C2972,Htg_StPt_Sch_EZ!$B$4:$B$27,0),MATCH(Schedules_8760!$F2972,Htg_StPt_Sch_EZ!$C$3:$I$3,0)),"F","C")</f>
        <v>20.555555555555554</v>
      </c>
      <c r="I2972" s="34">
        <f>CONVERT(INDEX(Htg_StPt_Sch_EZ!$C$31:$I$54,MATCH(Schedules_8760!$C2972,Htg_StPt_Sch_EZ!$B$31:$B$54,0),MATCH(Schedules_8760!$F2972,Htg_StPt_Sch_EZ!$C$30:$I$30,0)),"F","C")</f>
        <v>18.333333333333332</v>
      </c>
      <c r="J2972" s="34">
        <f>CONVERT(INDEX(Clg_StPt_Sch_EZ!$C$4:$I$27,MATCH(Schedules_8760!$C2972,Clg_StPt_Sch_EZ!$B$4:$B$27,0),MATCH(Schedules_8760!$F2972,Clg_StPt_Sch_EZ!$C$3:$I$3,0)),"F","C")</f>
        <v>25.555555555555554</v>
      </c>
      <c r="K2972" s="34">
        <f>CONVERT(INDEX(Clg_StPt_Sch_EZ!$C$31:$I$54,MATCH(Schedules_8760!$C2972,Clg_StPt_Sch_EZ!$B$31:$B$54,0),MATCH(Schedules_8760!$F2972,Clg_StPt_Sch_EZ!$C$30:$I$30,0)),"F","C")</f>
        <v>28.333333333333332</v>
      </c>
      <c r="L2972" s="34">
        <f>CONVERT(INDEX(DHW_StPt_Sch_EZ!$C$4:$I$27,MATCH(Schedules_8760!$C2972,DHW_StPt_Sch_EZ!$B$4:$B$27,0),MATCH(Schedules_8760!$F2972,DHW_StPt_Sch_EZ!$C$3:$I$3,0)),"F","C")</f>
        <v>53.333333333333329</v>
      </c>
      <c r="M2972" s="34">
        <f>CONVERT(INDEX(DHW_StPt_Sch_EZ!$C$31:$I$54,MATCH(Schedules_8760!$C2972,DHW_StPt_Sch_EZ!$B$31:$B$54,0),MATCH(Schedules_8760!$F2972,DHW_StPt_Sch_EZ!$C$30:$I$30,0)),"F","C")</f>
        <v>53.333333333333329</v>
      </c>
      <c r="N2972" s="12"/>
      <c r="O2972" s="12"/>
      <c r="P2972" s="12"/>
    </row>
    <row r="2973" spans="1:16" x14ac:dyDescent="0.25">
      <c r="A2973" s="35">
        <v>2972</v>
      </c>
      <c r="B2973" s="89">
        <v>124.7916666666667</v>
      </c>
      <c r="C2973" s="35">
        <f t="shared" si="230"/>
        <v>20</v>
      </c>
      <c r="D2973" s="35">
        <f t="shared" si="233"/>
        <v>124</v>
      </c>
      <c r="E2973" s="35">
        <f t="shared" si="234"/>
        <v>5</v>
      </c>
      <c r="F2973" s="35" t="str">
        <f t="shared" si="231"/>
        <v>Thursday</v>
      </c>
      <c r="G2973" s="35">
        <f t="shared" si="232"/>
        <v>5</v>
      </c>
      <c r="H2973" s="34">
        <f>CONVERT(INDEX(Htg_StPt_Sch_EZ!$C$4:$I$27,MATCH(Schedules_8760!$C2973,Htg_StPt_Sch_EZ!$B$4:$B$27,0),MATCH(Schedules_8760!$F2973,Htg_StPt_Sch_EZ!$C$3:$I$3,0)),"F","C")</f>
        <v>20.555555555555554</v>
      </c>
      <c r="I2973" s="34">
        <f>CONVERT(INDEX(Htg_StPt_Sch_EZ!$C$31:$I$54,MATCH(Schedules_8760!$C2973,Htg_StPt_Sch_EZ!$B$31:$B$54,0),MATCH(Schedules_8760!$F2973,Htg_StPt_Sch_EZ!$C$30:$I$30,0)),"F","C")</f>
        <v>18.888888888888889</v>
      </c>
      <c r="J2973" s="34">
        <f>CONVERT(INDEX(Clg_StPt_Sch_EZ!$C$4:$I$27,MATCH(Schedules_8760!$C2973,Clg_StPt_Sch_EZ!$B$4:$B$27,0),MATCH(Schedules_8760!$F2973,Clg_StPt_Sch_EZ!$C$3:$I$3,0)),"F","C")</f>
        <v>25.555555555555554</v>
      </c>
      <c r="K2973" s="34">
        <f>CONVERT(INDEX(Clg_StPt_Sch_EZ!$C$31:$I$54,MATCH(Schedules_8760!$C2973,Clg_StPt_Sch_EZ!$B$31:$B$54,0),MATCH(Schedules_8760!$F2973,Clg_StPt_Sch_EZ!$C$30:$I$30,0)),"F","C")</f>
        <v>28.333333333333332</v>
      </c>
      <c r="L2973" s="34">
        <f>CONVERT(INDEX(DHW_StPt_Sch_EZ!$C$4:$I$27,MATCH(Schedules_8760!$C2973,DHW_StPt_Sch_EZ!$B$4:$B$27,0),MATCH(Schedules_8760!$F2973,DHW_StPt_Sch_EZ!$C$3:$I$3,0)),"F","C")</f>
        <v>53.333333333333329</v>
      </c>
      <c r="M2973" s="34">
        <f>CONVERT(INDEX(DHW_StPt_Sch_EZ!$C$31:$I$54,MATCH(Schedules_8760!$C2973,DHW_StPt_Sch_EZ!$B$31:$B$54,0),MATCH(Schedules_8760!$F2973,DHW_StPt_Sch_EZ!$C$30:$I$30,0)),"F","C")</f>
        <v>53.333333333333329</v>
      </c>
      <c r="N2973" s="12"/>
      <c r="O2973" s="12"/>
      <c r="P2973" s="12"/>
    </row>
    <row r="2974" spans="1:16" x14ac:dyDescent="0.25">
      <c r="A2974" s="35">
        <v>2973</v>
      </c>
      <c r="B2974" s="89">
        <v>124.8333333333333</v>
      </c>
      <c r="C2974" s="35">
        <f t="shared" si="230"/>
        <v>21</v>
      </c>
      <c r="D2974" s="35">
        <f t="shared" si="233"/>
        <v>124</v>
      </c>
      <c r="E2974" s="35">
        <f t="shared" si="234"/>
        <v>5</v>
      </c>
      <c r="F2974" s="35" t="str">
        <f t="shared" si="231"/>
        <v>Thursday</v>
      </c>
      <c r="G2974" s="35">
        <f t="shared" si="232"/>
        <v>5</v>
      </c>
      <c r="H2974" s="34">
        <f>CONVERT(INDEX(Htg_StPt_Sch_EZ!$C$4:$I$27,MATCH(Schedules_8760!$C2974,Htg_StPt_Sch_EZ!$B$4:$B$27,0),MATCH(Schedules_8760!$F2974,Htg_StPt_Sch_EZ!$C$3:$I$3,0)),"F","C")</f>
        <v>20.555555555555554</v>
      </c>
      <c r="I2974" s="34">
        <f>CONVERT(INDEX(Htg_StPt_Sch_EZ!$C$31:$I$54,MATCH(Schedules_8760!$C2974,Htg_StPt_Sch_EZ!$B$31:$B$54,0),MATCH(Schedules_8760!$F2974,Htg_StPt_Sch_EZ!$C$30:$I$30,0)),"F","C")</f>
        <v>19.444444444444443</v>
      </c>
      <c r="J2974" s="34">
        <f>CONVERT(INDEX(Clg_StPt_Sch_EZ!$C$4:$I$27,MATCH(Schedules_8760!$C2974,Clg_StPt_Sch_EZ!$B$4:$B$27,0),MATCH(Schedules_8760!$F2974,Clg_StPt_Sch_EZ!$C$3:$I$3,0)),"F","C")</f>
        <v>25.555555555555554</v>
      </c>
      <c r="K2974" s="34">
        <f>CONVERT(INDEX(Clg_StPt_Sch_EZ!$C$31:$I$54,MATCH(Schedules_8760!$C2974,Clg_StPt_Sch_EZ!$B$31:$B$54,0),MATCH(Schedules_8760!$F2974,Clg_StPt_Sch_EZ!$C$30:$I$30,0)),"F","C")</f>
        <v>28.333333333333332</v>
      </c>
      <c r="L2974" s="34">
        <f>CONVERT(INDEX(DHW_StPt_Sch_EZ!$C$4:$I$27,MATCH(Schedules_8760!$C2974,DHW_StPt_Sch_EZ!$B$4:$B$27,0),MATCH(Schedules_8760!$F2974,DHW_StPt_Sch_EZ!$C$3:$I$3,0)),"F","C")</f>
        <v>53.333333333333329</v>
      </c>
      <c r="M2974" s="34">
        <f>CONVERT(INDEX(DHW_StPt_Sch_EZ!$C$31:$I$54,MATCH(Schedules_8760!$C2974,DHW_StPt_Sch_EZ!$B$31:$B$54,0),MATCH(Schedules_8760!$F2974,DHW_StPt_Sch_EZ!$C$30:$I$30,0)),"F","C")</f>
        <v>53.333333333333329</v>
      </c>
      <c r="N2974" s="12"/>
      <c r="O2974" s="12"/>
      <c r="P2974" s="12"/>
    </row>
    <row r="2975" spans="1:16" x14ac:dyDescent="0.25">
      <c r="A2975" s="35">
        <v>2974</v>
      </c>
      <c r="B2975" s="89">
        <v>124.875</v>
      </c>
      <c r="C2975" s="35">
        <f t="shared" si="230"/>
        <v>22</v>
      </c>
      <c r="D2975" s="35">
        <f t="shared" si="233"/>
        <v>124</v>
      </c>
      <c r="E2975" s="35">
        <f t="shared" si="234"/>
        <v>5</v>
      </c>
      <c r="F2975" s="35" t="str">
        <f t="shared" si="231"/>
        <v>Thursday</v>
      </c>
      <c r="G2975" s="35">
        <f t="shared" si="232"/>
        <v>5</v>
      </c>
      <c r="H2975" s="34">
        <f>CONVERT(INDEX(Htg_StPt_Sch_EZ!$C$4:$I$27,MATCH(Schedules_8760!$C2975,Htg_StPt_Sch_EZ!$B$4:$B$27,0),MATCH(Schedules_8760!$F2975,Htg_StPt_Sch_EZ!$C$3:$I$3,0)),"F","C")</f>
        <v>20.555555555555554</v>
      </c>
      <c r="I2975" s="34">
        <f>CONVERT(INDEX(Htg_StPt_Sch_EZ!$C$31:$I$54,MATCH(Schedules_8760!$C2975,Htg_StPt_Sch_EZ!$B$31:$B$54,0),MATCH(Schedules_8760!$F2975,Htg_StPt_Sch_EZ!$C$30:$I$30,0)),"F","C")</f>
        <v>19.444444444444443</v>
      </c>
      <c r="J2975" s="34">
        <f>CONVERT(INDEX(Clg_StPt_Sch_EZ!$C$4:$I$27,MATCH(Schedules_8760!$C2975,Clg_StPt_Sch_EZ!$B$4:$B$27,0),MATCH(Schedules_8760!$F2975,Clg_StPt_Sch_EZ!$C$3:$I$3,0)),"F","C")</f>
        <v>25.555555555555554</v>
      </c>
      <c r="K2975" s="34">
        <f>CONVERT(INDEX(Clg_StPt_Sch_EZ!$C$31:$I$54,MATCH(Schedules_8760!$C2975,Clg_StPt_Sch_EZ!$B$31:$B$54,0),MATCH(Schedules_8760!$F2975,Clg_StPt_Sch_EZ!$C$30:$I$30,0)),"F","C")</f>
        <v>28.333333333333332</v>
      </c>
      <c r="L2975" s="34">
        <f>CONVERT(INDEX(DHW_StPt_Sch_EZ!$C$4:$I$27,MATCH(Schedules_8760!$C2975,DHW_StPt_Sch_EZ!$B$4:$B$27,0),MATCH(Schedules_8760!$F2975,DHW_StPt_Sch_EZ!$C$3:$I$3,0)),"F","C")</f>
        <v>53.333333333333329</v>
      </c>
      <c r="M2975" s="34">
        <f>CONVERT(INDEX(DHW_StPt_Sch_EZ!$C$31:$I$54,MATCH(Schedules_8760!$C2975,DHW_StPt_Sch_EZ!$B$31:$B$54,0),MATCH(Schedules_8760!$F2975,DHW_StPt_Sch_EZ!$C$30:$I$30,0)),"F","C")</f>
        <v>53.333333333333329</v>
      </c>
      <c r="N2975" s="12"/>
      <c r="O2975" s="12"/>
      <c r="P2975" s="12"/>
    </row>
    <row r="2976" spans="1:16" x14ac:dyDescent="0.25">
      <c r="A2976" s="35">
        <v>2975</v>
      </c>
      <c r="B2976" s="89">
        <v>124.9166666666667</v>
      </c>
      <c r="C2976" s="35">
        <f t="shared" si="230"/>
        <v>23</v>
      </c>
      <c r="D2976" s="35">
        <f t="shared" si="233"/>
        <v>124</v>
      </c>
      <c r="E2976" s="35">
        <f t="shared" si="234"/>
        <v>5</v>
      </c>
      <c r="F2976" s="35" t="str">
        <f t="shared" si="231"/>
        <v>Thursday</v>
      </c>
      <c r="G2976" s="35">
        <f t="shared" si="232"/>
        <v>5</v>
      </c>
      <c r="H2976" s="34">
        <f>CONVERT(INDEX(Htg_StPt_Sch_EZ!$C$4:$I$27,MATCH(Schedules_8760!$C2976,Htg_StPt_Sch_EZ!$B$4:$B$27,0),MATCH(Schedules_8760!$F2976,Htg_StPt_Sch_EZ!$C$3:$I$3,0)),"F","C")</f>
        <v>20.555555555555554</v>
      </c>
      <c r="I2976" s="34">
        <f>CONVERT(INDEX(Htg_StPt_Sch_EZ!$C$31:$I$54,MATCH(Schedules_8760!$C2976,Htg_StPt_Sch_EZ!$B$31:$B$54,0),MATCH(Schedules_8760!$F2976,Htg_StPt_Sch_EZ!$C$30:$I$30,0)),"F","C")</f>
        <v>19.444444444444443</v>
      </c>
      <c r="J2976" s="34">
        <f>CONVERT(INDEX(Clg_StPt_Sch_EZ!$C$4:$I$27,MATCH(Schedules_8760!$C2976,Clg_StPt_Sch_EZ!$B$4:$B$27,0),MATCH(Schedules_8760!$F2976,Clg_StPt_Sch_EZ!$C$3:$I$3,0)),"F","C")</f>
        <v>25.555555555555554</v>
      </c>
      <c r="K2976" s="34">
        <f>CONVERT(INDEX(Clg_StPt_Sch_EZ!$C$31:$I$54,MATCH(Schedules_8760!$C2976,Clg_StPt_Sch_EZ!$B$31:$B$54,0),MATCH(Schedules_8760!$F2976,Clg_StPt_Sch_EZ!$C$30:$I$30,0)),"F","C")</f>
        <v>28.333333333333332</v>
      </c>
      <c r="L2976" s="34">
        <f>CONVERT(INDEX(DHW_StPt_Sch_EZ!$C$4:$I$27,MATCH(Schedules_8760!$C2976,DHW_StPt_Sch_EZ!$B$4:$B$27,0),MATCH(Schedules_8760!$F2976,DHW_StPt_Sch_EZ!$C$3:$I$3,0)),"F","C")</f>
        <v>53.333333333333329</v>
      </c>
      <c r="M2976" s="34">
        <f>CONVERT(INDEX(DHW_StPt_Sch_EZ!$C$31:$I$54,MATCH(Schedules_8760!$C2976,DHW_StPt_Sch_EZ!$B$31:$B$54,0),MATCH(Schedules_8760!$F2976,DHW_StPt_Sch_EZ!$C$30:$I$30,0)),"F","C")</f>
        <v>53.333333333333329</v>
      </c>
      <c r="N2976" s="12"/>
      <c r="O2976" s="12"/>
      <c r="P2976" s="12"/>
    </row>
    <row r="2977" spans="1:16" x14ac:dyDescent="0.25">
      <c r="A2977" s="35">
        <v>2976</v>
      </c>
      <c r="B2977" s="89">
        <v>124.9583333333333</v>
      </c>
      <c r="C2977" s="35">
        <f t="shared" si="230"/>
        <v>24</v>
      </c>
      <c r="D2977" s="35">
        <f t="shared" si="233"/>
        <v>124</v>
      </c>
      <c r="E2977" s="35">
        <f t="shared" si="234"/>
        <v>5</v>
      </c>
      <c r="F2977" s="35" t="str">
        <f t="shared" si="231"/>
        <v>Thursday</v>
      </c>
      <c r="G2977" s="35">
        <f t="shared" si="232"/>
        <v>5</v>
      </c>
      <c r="H2977" s="34">
        <f>CONVERT(INDEX(Htg_StPt_Sch_EZ!$C$4:$I$27,MATCH(Schedules_8760!$C2977,Htg_StPt_Sch_EZ!$B$4:$B$27,0),MATCH(Schedules_8760!$F2977,Htg_StPt_Sch_EZ!$C$3:$I$3,0)),"F","C")</f>
        <v>20.555555555555554</v>
      </c>
      <c r="I2977" s="34">
        <f>CONVERT(INDEX(Htg_StPt_Sch_EZ!$C$31:$I$54,MATCH(Schedules_8760!$C2977,Htg_StPt_Sch_EZ!$B$31:$B$54,0),MATCH(Schedules_8760!$F2977,Htg_StPt_Sch_EZ!$C$30:$I$30,0)),"F","C")</f>
        <v>19.444444444444443</v>
      </c>
      <c r="J2977" s="34">
        <f>CONVERT(INDEX(Clg_StPt_Sch_EZ!$C$4:$I$27,MATCH(Schedules_8760!$C2977,Clg_StPt_Sch_EZ!$B$4:$B$27,0),MATCH(Schedules_8760!$F2977,Clg_StPt_Sch_EZ!$C$3:$I$3,0)),"F","C")</f>
        <v>25.555555555555554</v>
      </c>
      <c r="K2977" s="34">
        <f>CONVERT(INDEX(Clg_StPt_Sch_EZ!$C$31:$I$54,MATCH(Schedules_8760!$C2977,Clg_StPt_Sch_EZ!$B$31:$B$54,0),MATCH(Schedules_8760!$F2977,Clg_StPt_Sch_EZ!$C$30:$I$30,0)),"F","C")</f>
        <v>28.333333333333332</v>
      </c>
      <c r="L2977" s="34">
        <f>CONVERT(INDEX(DHW_StPt_Sch_EZ!$C$4:$I$27,MATCH(Schedules_8760!$C2977,DHW_StPt_Sch_EZ!$B$4:$B$27,0),MATCH(Schedules_8760!$F2977,DHW_StPt_Sch_EZ!$C$3:$I$3,0)),"F","C")</f>
        <v>53.333333333333329</v>
      </c>
      <c r="M2977" s="34">
        <f>CONVERT(INDEX(DHW_StPt_Sch_EZ!$C$31:$I$54,MATCH(Schedules_8760!$C2977,DHW_StPt_Sch_EZ!$B$31:$B$54,0),MATCH(Schedules_8760!$F2977,DHW_StPt_Sch_EZ!$C$30:$I$30,0)),"F","C")</f>
        <v>53.333333333333329</v>
      </c>
      <c r="N2977" s="12"/>
      <c r="O2977" s="12"/>
      <c r="P2977" s="12"/>
    </row>
    <row r="2978" spans="1:16" x14ac:dyDescent="0.25">
      <c r="A2978" s="35">
        <v>2977</v>
      </c>
      <c r="B2978" s="89">
        <v>125</v>
      </c>
      <c r="C2978" s="35">
        <f t="shared" si="230"/>
        <v>1</v>
      </c>
      <c r="D2978" s="35">
        <f t="shared" si="233"/>
        <v>125</v>
      </c>
      <c r="E2978" s="35">
        <f t="shared" si="234"/>
        <v>6</v>
      </c>
      <c r="F2978" s="35" t="str">
        <f t="shared" si="231"/>
        <v>Friday</v>
      </c>
      <c r="G2978" s="35">
        <f t="shared" si="232"/>
        <v>5</v>
      </c>
      <c r="H2978" s="34">
        <f>CONVERT(INDEX(Htg_StPt_Sch_EZ!$C$4:$I$27,MATCH(Schedules_8760!$C2978,Htg_StPt_Sch_EZ!$B$4:$B$27,0),MATCH(Schedules_8760!$F2978,Htg_StPt_Sch_EZ!$C$3:$I$3,0)),"F","C")</f>
        <v>20.555555555555554</v>
      </c>
      <c r="I2978" s="34">
        <f>CONVERT(INDEX(Htg_StPt_Sch_EZ!$C$31:$I$54,MATCH(Schedules_8760!$C2978,Htg_StPt_Sch_EZ!$B$31:$B$54,0),MATCH(Schedules_8760!$F2978,Htg_StPt_Sch_EZ!$C$30:$I$30,0)),"F","C")</f>
        <v>19.444444444444443</v>
      </c>
      <c r="J2978" s="34">
        <f>CONVERT(INDEX(Clg_StPt_Sch_EZ!$C$4:$I$27,MATCH(Schedules_8760!$C2978,Clg_StPt_Sch_EZ!$B$4:$B$27,0),MATCH(Schedules_8760!$F2978,Clg_StPt_Sch_EZ!$C$3:$I$3,0)),"F","C")</f>
        <v>25.555555555555554</v>
      </c>
      <c r="K2978" s="34">
        <f>CONVERT(INDEX(Clg_StPt_Sch_EZ!$C$31:$I$54,MATCH(Schedules_8760!$C2978,Clg_StPt_Sch_EZ!$B$31:$B$54,0),MATCH(Schedules_8760!$F2978,Clg_StPt_Sch_EZ!$C$30:$I$30,0)),"F","C")</f>
        <v>28.333333333333332</v>
      </c>
      <c r="L2978" s="34">
        <f>CONVERT(INDEX(DHW_StPt_Sch_EZ!$C$4:$I$27,MATCH(Schedules_8760!$C2978,DHW_StPt_Sch_EZ!$B$4:$B$27,0),MATCH(Schedules_8760!$F2978,DHW_StPt_Sch_EZ!$C$3:$I$3,0)),"F","C")</f>
        <v>53.333333333333329</v>
      </c>
      <c r="M2978" s="34">
        <f>CONVERT(INDEX(DHW_StPt_Sch_EZ!$C$31:$I$54,MATCH(Schedules_8760!$C2978,DHW_StPt_Sch_EZ!$B$31:$B$54,0),MATCH(Schedules_8760!$F2978,DHW_StPt_Sch_EZ!$C$30:$I$30,0)),"F","C")</f>
        <v>53.333333333333329</v>
      </c>
      <c r="N2978" s="12"/>
      <c r="O2978" s="12"/>
      <c r="P2978" s="12"/>
    </row>
    <row r="2979" spans="1:16" x14ac:dyDescent="0.25">
      <c r="A2979" s="35">
        <v>2978</v>
      </c>
      <c r="B2979" s="89">
        <v>125.0416666666667</v>
      </c>
      <c r="C2979" s="35">
        <f t="shared" si="230"/>
        <v>2</v>
      </c>
      <c r="D2979" s="35">
        <f t="shared" si="233"/>
        <v>125</v>
      </c>
      <c r="E2979" s="35">
        <f t="shared" si="234"/>
        <v>6</v>
      </c>
      <c r="F2979" s="35" t="str">
        <f t="shared" si="231"/>
        <v>Friday</v>
      </c>
      <c r="G2979" s="35">
        <f t="shared" si="232"/>
        <v>5</v>
      </c>
      <c r="H2979" s="34">
        <f>CONVERT(INDEX(Htg_StPt_Sch_EZ!$C$4:$I$27,MATCH(Schedules_8760!$C2979,Htg_StPt_Sch_EZ!$B$4:$B$27,0),MATCH(Schedules_8760!$F2979,Htg_StPt_Sch_EZ!$C$3:$I$3,0)),"F","C")</f>
        <v>20.555555555555554</v>
      </c>
      <c r="I2979" s="34">
        <f>CONVERT(INDEX(Htg_StPt_Sch_EZ!$C$31:$I$54,MATCH(Schedules_8760!$C2979,Htg_StPt_Sch_EZ!$B$31:$B$54,0),MATCH(Schedules_8760!$F2979,Htg_StPt_Sch_EZ!$C$30:$I$30,0)),"F","C")</f>
        <v>19.444444444444443</v>
      </c>
      <c r="J2979" s="34">
        <f>CONVERT(INDEX(Clg_StPt_Sch_EZ!$C$4:$I$27,MATCH(Schedules_8760!$C2979,Clg_StPt_Sch_EZ!$B$4:$B$27,0),MATCH(Schedules_8760!$F2979,Clg_StPt_Sch_EZ!$C$3:$I$3,0)),"F","C")</f>
        <v>25.555555555555554</v>
      </c>
      <c r="K2979" s="34">
        <f>CONVERT(INDEX(Clg_StPt_Sch_EZ!$C$31:$I$54,MATCH(Schedules_8760!$C2979,Clg_StPt_Sch_EZ!$B$31:$B$54,0),MATCH(Schedules_8760!$F2979,Clg_StPt_Sch_EZ!$C$30:$I$30,0)),"F","C")</f>
        <v>28.333333333333332</v>
      </c>
      <c r="L2979" s="34">
        <f>CONVERT(INDEX(DHW_StPt_Sch_EZ!$C$4:$I$27,MATCH(Schedules_8760!$C2979,DHW_StPt_Sch_EZ!$B$4:$B$27,0),MATCH(Schedules_8760!$F2979,DHW_StPt_Sch_EZ!$C$3:$I$3,0)),"F","C")</f>
        <v>53.333333333333329</v>
      </c>
      <c r="M2979" s="34">
        <f>CONVERT(INDEX(DHW_StPt_Sch_EZ!$C$31:$I$54,MATCH(Schedules_8760!$C2979,DHW_StPt_Sch_EZ!$B$31:$B$54,0),MATCH(Schedules_8760!$F2979,DHW_StPt_Sch_EZ!$C$30:$I$30,0)),"F","C")</f>
        <v>53.333333333333329</v>
      </c>
      <c r="N2979" s="12"/>
      <c r="O2979" s="12"/>
      <c r="P2979" s="12"/>
    </row>
    <row r="2980" spans="1:16" x14ac:dyDescent="0.25">
      <c r="A2980" s="35">
        <v>2979</v>
      </c>
      <c r="B2980" s="89">
        <v>125.0833333333333</v>
      </c>
      <c r="C2980" s="35">
        <f t="shared" si="230"/>
        <v>3</v>
      </c>
      <c r="D2980" s="35">
        <f t="shared" si="233"/>
        <v>125</v>
      </c>
      <c r="E2980" s="35">
        <f t="shared" si="234"/>
        <v>6</v>
      </c>
      <c r="F2980" s="35" t="str">
        <f t="shared" si="231"/>
        <v>Friday</v>
      </c>
      <c r="G2980" s="35">
        <f t="shared" si="232"/>
        <v>5</v>
      </c>
      <c r="H2980" s="34">
        <f>CONVERT(INDEX(Htg_StPt_Sch_EZ!$C$4:$I$27,MATCH(Schedules_8760!$C2980,Htg_StPt_Sch_EZ!$B$4:$B$27,0),MATCH(Schedules_8760!$F2980,Htg_StPt_Sch_EZ!$C$3:$I$3,0)),"F","C")</f>
        <v>20.555555555555554</v>
      </c>
      <c r="I2980" s="34">
        <f>CONVERT(INDEX(Htg_StPt_Sch_EZ!$C$31:$I$54,MATCH(Schedules_8760!$C2980,Htg_StPt_Sch_EZ!$B$31:$B$54,0),MATCH(Schedules_8760!$F2980,Htg_StPt_Sch_EZ!$C$30:$I$30,0)),"F","C")</f>
        <v>19.444444444444443</v>
      </c>
      <c r="J2980" s="34">
        <f>CONVERT(INDEX(Clg_StPt_Sch_EZ!$C$4:$I$27,MATCH(Schedules_8760!$C2980,Clg_StPt_Sch_EZ!$B$4:$B$27,0),MATCH(Schedules_8760!$F2980,Clg_StPt_Sch_EZ!$C$3:$I$3,0)),"F","C")</f>
        <v>25.555555555555554</v>
      </c>
      <c r="K2980" s="34">
        <f>CONVERT(INDEX(Clg_StPt_Sch_EZ!$C$31:$I$54,MATCH(Schedules_8760!$C2980,Clg_StPt_Sch_EZ!$B$31:$B$54,0),MATCH(Schedules_8760!$F2980,Clg_StPt_Sch_EZ!$C$30:$I$30,0)),"F","C")</f>
        <v>28.333333333333332</v>
      </c>
      <c r="L2980" s="34">
        <f>CONVERT(INDEX(DHW_StPt_Sch_EZ!$C$4:$I$27,MATCH(Schedules_8760!$C2980,DHW_StPt_Sch_EZ!$B$4:$B$27,0),MATCH(Schedules_8760!$F2980,DHW_StPt_Sch_EZ!$C$3:$I$3,0)),"F","C")</f>
        <v>53.333333333333329</v>
      </c>
      <c r="M2980" s="34">
        <f>CONVERT(INDEX(DHW_StPt_Sch_EZ!$C$31:$I$54,MATCH(Schedules_8760!$C2980,DHW_StPt_Sch_EZ!$B$31:$B$54,0),MATCH(Schedules_8760!$F2980,DHW_StPt_Sch_EZ!$C$30:$I$30,0)),"F","C")</f>
        <v>53.333333333333329</v>
      </c>
      <c r="N2980" s="12"/>
      <c r="O2980" s="12"/>
      <c r="P2980" s="12"/>
    </row>
    <row r="2981" spans="1:16" x14ac:dyDescent="0.25">
      <c r="A2981" s="35">
        <v>2980</v>
      </c>
      <c r="B2981" s="89">
        <v>125.125</v>
      </c>
      <c r="C2981" s="35">
        <f t="shared" si="230"/>
        <v>4</v>
      </c>
      <c r="D2981" s="35">
        <f t="shared" si="233"/>
        <v>125</v>
      </c>
      <c r="E2981" s="35">
        <f t="shared" si="234"/>
        <v>6</v>
      </c>
      <c r="F2981" s="35" t="str">
        <f t="shared" si="231"/>
        <v>Friday</v>
      </c>
      <c r="G2981" s="35">
        <f t="shared" si="232"/>
        <v>5</v>
      </c>
      <c r="H2981" s="34">
        <f>CONVERT(INDEX(Htg_StPt_Sch_EZ!$C$4:$I$27,MATCH(Schedules_8760!$C2981,Htg_StPt_Sch_EZ!$B$4:$B$27,0),MATCH(Schedules_8760!$F2981,Htg_StPt_Sch_EZ!$C$3:$I$3,0)),"F","C")</f>
        <v>20.555555555555554</v>
      </c>
      <c r="I2981" s="34">
        <f>CONVERT(INDEX(Htg_StPt_Sch_EZ!$C$31:$I$54,MATCH(Schedules_8760!$C2981,Htg_StPt_Sch_EZ!$B$31:$B$54,0),MATCH(Schedules_8760!$F2981,Htg_StPt_Sch_EZ!$C$30:$I$30,0)),"F","C")</f>
        <v>19.444444444444443</v>
      </c>
      <c r="J2981" s="34">
        <f>CONVERT(INDEX(Clg_StPt_Sch_EZ!$C$4:$I$27,MATCH(Schedules_8760!$C2981,Clg_StPt_Sch_EZ!$B$4:$B$27,0),MATCH(Schedules_8760!$F2981,Clg_StPt_Sch_EZ!$C$3:$I$3,0)),"F","C")</f>
        <v>25.555555555555554</v>
      </c>
      <c r="K2981" s="34">
        <f>CONVERT(INDEX(Clg_StPt_Sch_EZ!$C$31:$I$54,MATCH(Schedules_8760!$C2981,Clg_StPt_Sch_EZ!$B$31:$B$54,0),MATCH(Schedules_8760!$F2981,Clg_StPt_Sch_EZ!$C$30:$I$30,0)),"F","C")</f>
        <v>28.333333333333332</v>
      </c>
      <c r="L2981" s="34">
        <f>CONVERT(INDEX(DHW_StPt_Sch_EZ!$C$4:$I$27,MATCH(Schedules_8760!$C2981,DHW_StPt_Sch_EZ!$B$4:$B$27,0),MATCH(Schedules_8760!$F2981,DHW_StPt_Sch_EZ!$C$3:$I$3,0)),"F","C")</f>
        <v>53.333333333333329</v>
      </c>
      <c r="M2981" s="34">
        <f>CONVERT(INDEX(DHW_StPt_Sch_EZ!$C$31:$I$54,MATCH(Schedules_8760!$C2981,DHW_StPt_Sch_EZ!$B$31:$B$54,0),MATCH(Schedules_8760!$F2981,DHW_StPt_Sch_EZ!$C$30:$I$30,0)),"F","C")</f>
        <v>53.333333333333329</v>
      </c>
      <c r="N2981" s="12"/>
      <c r="O2981" s="12"/>
      <c r="P2981" s="12"/>
    </row>
    <row r="2982" spans="1:16" x14ac:dyDescent="0.25">
      <c r="A2982" s="35">
        <v>2981</v>
      </c>
      <c r="B2982" s="89">
        <v>125.1666666666667</v>
      </c>
      <c r="C2982" s="35">
        <f t="shared" si="230"/>
        <v>5</v>
      </c>
      <c r="D2982" s="35">
        <f t="shared" si="233"/>
        <v>125</v>
      </c>
      <c r="E2982" s="35">
        <f t="shared" si="234"/>
        <v>6</v>
      </c>
      <c r="F2982" s="35" t="str">
        <f t="shared" si="231"/>
        <v>Friday</v>
      </c>
      <c r="G2982" s="35">
        <f t="shared" si="232"/>
        <v>5</v>
      </c>
      <c r="H2982" s="34">
        <f>CONVERT(INDEX(Htg_StPt_Sch_EZ!$C$4:$I$27,MATCH(Schedules_8760!$C2982,Htg_StPt_Sch_EZ!$B$4:$B$27,0),MATCH(Schedules_8760!$F2982,Htg_StPt_Sch_EZ!$C$3:$I$3,0)),"F","C")</f>
        <v>20.555555555555554</v>
      </c>
      <c r="I2982" s="34">
        <f>CONVERT(INDEX(Htg_StPt_Sch_EZ!$C$31:$I$54,MATCH(Schedules_8760!$C2982,Htg_StPt_Sch_EZ!$B$31:$B$54,0),MATCH(Schedules_8760!$F2982,Htg_StPt_Sch_EZ!$C$30:$I$30,0)),"F","C")</f>
        <v>19.444444444444443</v>
      </c>
      <c r="J2982" s="34">
        <f>CONVERT(INDEX(Clg_StPt_Sch_EZ!$C$4:$I$27,MATCH(Schedules_8760!$C2982,Clg_StPt_Sch_EZ!$B$4:$B$27,0),MATCH(Schedules_8760!$F2982,Clg_StPt_Sch_EZ!$C$3:$I$3,0)),"F","C")</f>
        <v>25.555555555555554</v>
      </c>
      <c r="K2982" s="34">
        <f>CONVERT(INDEX(Clg_StPt_Sch_EZ!$C$31:$I$54,MATCH(Schedules_8760!$C2982,Clg_StPt_Sch_EZ!$B$31:$B$54,0),MATCH(Schedules_8760!$F2982,Clg_StPt_Sch_EZ!$C$30:$I$30,0)),"F","C")</f>
        <v>28.333333333333332</v>
      </c>
      <c r="L2982" s="34">
        <f>CONVERT(INDEX(DHW_StPt_Sch_EZ!$C$4:$I$27,MATCH(Schedules_8760!$C2982,DHW_StPt_Sch_EZ!$B$4:$B$27,0),MATCH(Schedules_8760!$F2982,DHW_StPt_Sch_EZ!$C$3:$I$3,0)),"F","C")</f>
        <v>53.333333333333329</v>
      </c>
      <c r="M2982" s="34">
        <f>CONVERT(INDEX(DHW_StPt_Sch_EZ!$C$31:$I$54,MATCH(Schedules_8760!$C2982,DHW_StPt_Sch_EZ!$B$31:$B$54,0),MATCH(Schedules_8760!$F2982,DHW_StPt_Sch_EZ!$C$30:$I$30,0)),"F","C")</f>
        <v>53.333333333333329</v>
      </c>
      <c r="N2982" s="12"/>
      <c r="O2982" s="12"/>
      <c r="P2982" s="12"/>
    </row>
    <row r="2983" spans="1:16" x14ac:dyDescent="0.25">
      <c r="A2983" s="35">
        <v>2982</v>
      </c>
      <c r="B2983" s="89">
        <v>125.2083333333333</v>
      </c>
      <c r="C2983" s="35">
        <f t="shared" si="230"/>
        <v>6</v>
      </c>
      <c r="D2983" s="35">
        <f t="shared" si="233"/>
        <v>125</v>
      </c>
      <c r="E2983" s="35">
        <f t="shared" si="234"/>
        <v>6</v>
      </c>
      <c r="F2983" s="35" t="str">
        <f t="shared" si="231"/>
        <v>Friday</v>
      </c>
      <c r="G2983" s="35">
        <f t="shared" si="232"/>
        <v>5</v>
      </c>
      <c r="H2983" s="34">
        <f>CONVERT(INDEX(Htg_StPt_Sch_EZ!$C$4:$I$27,MATCH(Schedules_8760!$C2983,Htg_StPt_Sch_EZ!$B$4:$B$27,0),MATCH(Schedules_8760!$F2983,Htg_StPt_Sch_EZ!$C$3:$I$3,0)),"F","C")</f>
        <v>20.555555555555554</v>
      </c>
      <c r="I2983" s="34">
        <f>CONVERT(INDEX(Htg_StPt_Sch_EZ!$C$31:$I$54,MATCH(Schedules_8760!$C2983,Htg_StPt_Sch_EZ!$B$31:$B$54,0),MATCH(Schedules_8760!$F2983,Htg_StPt_Sch_EZ!$C$30:$I$30,0)),"F","C")</f>
        <v>19.444444444444443</v>
      </c>
      <c r="J2983" s="34">
        <f>CONVERT(INDEX(Clg_StPt_Sch_EZ!$C$4:$I$27,MATCH(Schedules_8760!$C2983,Clg_StPt_Sch_EZ!$B$4:$B$27,0),MATCH(Schedules_8760!$F2983,Clg_StPt_Sch_EZ!$C$3:$I$3,0)),"F","C")</f>
        <v>25.555555555555554</v>
      </c>
      <c r="K2983" s="34">
        <f>CONVERT(INDEX(Clg_StPt_Sch_EZ!$C$31:$I$54,MATCH(Schedules_8760!$C2983,Clg_StPt_Sch_EZ!$B$31:$B$54,0),MATCH(Schedules_8760!$F2983,Clg_StPt_Sch_EZ!$C$30:$I$30,0)),"F","C")</f>
        <v>28.333333333333332</v>
      </c>
      <c r="L2983" s="34">
        <f>CONVERT(INDEX(DHW_StPt_Sch_EZ!$C$4:$I$27,MATCH(Schedules_8760!$C2983,DHW_StPt_Sch_EZ!$B$4:$B$27,0),MATCH(Schedules_8760!$F2983,DHW_StPt_Sch_EZ!$C$3:$I$3,0)),"F","C")</f>
        <v>53.333333333333329</v>
      </c>
      <c r="M2983" s="34">
        <f>CONVERT(INDEX(DHW_StPt_Sch_EZ!$C$31:$I$54,MATCH(Schedules_8760!$C2983,DHW_StPt_Sch_EZ!$B$31:$B$54,0),MATCH(Schedules_8760!$F2983,DHW_StPt_Sch_EZ!$C$30:$I$30,0)),"F","C")</f>
        <v>53.333333333333329</v>
      </c>
      <c r="N2983" s="12"/>
      <c r="O2983" s="12"/>
      <c r="P2983" s="12"/>
    </row>
    <row r="2984" spans="1:16" x14ac:dyDescent="0.25">
      <c r="A2984" s="35">
        <v>2983</v>
      </c>
      <c r="B2984" s="89">
        <v>125.25</v>
      </c>
      <c r="C2984" s="35">
        <f t="shared" si="230"/>
        <v>7</v>
      </c>
      <c r="D2984" s="35">
        <f t="shared" si="233"/>
        <v>125</v>
      </c>
      <c r="E2984" s="35">
        <f t="shared" si="234"/>
        <v>6</v>
      </c>
      <c r="F2984" s="35" t="str">
        <f t="shared" si="231"/>
        <v>Friday</v>
      </c>
      <c r="G2984" s="35">
        <f t="shared" si="232"/>
        <v>5</v>
      </c>
      <c r="H2984" s="34">
        <f>CONVERT(INDEX(Htg_StPt_Sch_EZ!$C$4:$I$27,MATCH(Schedules_8760!$C2984,Htg_StPt_Sch_EZ!$B$4:$B$27,0),MATCH(Schedules_8760!$F2984,Htg_StPt_Sch_EZ!$C$3:$I$3,0)),"F","C")</f>
        <v>20.555555555555554</v>
      </c>
      <c r="I2984" s="34">
        <f>CONVERT(INDEX(Htg_StPt_Sch_EZ!$C$31:$I$54,MATCH(Schedules_8760!$C2984,Htg_StPt_Sch_EZ!$B$31:$B$54,0),MATCH(Schedules_8760!$F2984,Htg_StPt_Sch_EZ!$C$30:$I$30,0)),"F","C")</f>
        <v>19.444444444444443</v>
      </c>
      <c r="J2984" s="34">
        <f>CONVERT(INDEX(Clg_StPt_Sch_EZ!$C$4:$I$27,MATCH(Schedules_8760!$C2984,Clg_StPt_Sch_EZ!$B$4:$B$27,0),MATCH(Schedules_8760!$F2984,Clg_StPt_Sch_EZ!$C$3:$I$3,0)),"F","C")</f>
        <v>25.555555555555554</v>
      </c>
      <c r="K2984" s="34">
        <f>CONVERT(INDEX(Clg_StPt_Sch_EZ!$C$31:$I$54,MATCH(Schedules_8760!$C2984,Clg_StPt_Sch_EZ!$B$31:$B$54,0),MATCH(Schedules_8760!$F2984,Clg_StPt_Sch_EZ!$C$30:$I$30,0)),"F","C")</f>
        <v>28.333333333333332</v>
      </c>
      <c r="L2984" s="34">
        <f>CONVERT(INDEX(DHW_StPt_Sch_EZ!$C$4:$I$27,MATCH(Schedules_8760!$C2984,DHW_StPt_Sch_EZ!$B$4:$B$27,0),MATCH(Schedules_8760!$F2984,DHW_StPt_Sch_EZ!$C$3:$I$3,0)),"F","C")</f>
        <v>53.333333333333329</v>
      </c>
      <c r="M2984" s="34">
        <f>CONVERT(INDEX(DHW_StPt_Sch_EZ!$C$31:$I$54,MATCH(Schedules_8760!$C2984,DHW_StPt_Sch_EZ!$B$31:$B$54,0),MATCH(Schedules_8760!$F2984,DHW_StPt_Sch_EZ!$C$30:$I$30,0)),"F","C")</f>
        <v>53.333333333333329</v>
      </c>
      <c r="N2984" s="12"/>
      <c r="O2984" s="12"/>
      <c r="P2984" s="12"/>
    </row>
    <row r="2985" spans="1:16" x14ac:dyDescent="0.25">
      <c r="A2985" s="35">
        <v>2984</v>
      </c>
      <c r="B2985" s="89">
        <v>125.2916666666667</v>
      </c>
      <c r="C2985" s="35">
        <f t="shared" si="230"/>
        <v>8</v>
      </c>
      <c r="D2985" s="35">
        <f t="shared" si="233"/>
        <v>125</v>
      </c>
      <c r="E2985" s="35">
        <f t="shared" si="234"/>
        <v>6</v>
      </c>
      <c r="F2985" s="35" t="str">
        <f t="shared" si="231"/>
        <v>Friday</v>
      </c>
      <c r="G2985" s="35">
        <f t="shared" si="232"/>
        <v>5</v>
      </c>
      <c r="H2985" s="34">
        <f>CONVERT(INDEX(Htg_StPt_Sch_EZ!$C$4:$I$27,MATCH(Schedules_8760!$C2985,Htg_StPt_Sch_EZ!$B$4:$B$27,0),MATCH(Schedules_8760!$F2985,Htg_StPt_Sch_EZ!$C$3:$I$3,0)),"F","C")</f>
        <v>20.555555555555554</v>
      </c>
      <c r="I2985" s="34">
        <f>CONVERT(INDEX(Htg_StPt_Sch_EZ!$C$31:$I$54,MATCH(Schedules_8760!$C2985,Htg_StPt_Sch_EZ!$B$31:$B$54,0),MATCH(Schedules_8760!$F2985,Htg_StPt_Sch_EZ!$C$30:$I$30,0)),"F","C")</f>
        <v>19.444444444444443</v>
      </c>
      <c r="J2985" s="34">
        <f>CONVERT(INDEX(Clg_StPt_Sch_EZ!$C$4:$I$27,MATCH(Schedules_8760!$C2985,Clg_StPt_Sch_EZ!$B$4:$B$27,0),MATCH(Schedules_8760!$F2985,Clg_StPt_Sch_EZ!$C$3:$I$3,0)),"F","C")</f>
        <v>25.555555555555554</v>
      </c>
      <c r="K2985" s="34">
        <f>CONVERT(INDEX(Clg_StPt_Sch_EZ!$C$31:$I$54,MATCH(Schedules_8760!$C2985,Clg_StPt_Sch_EZ!$B$31:$B$54,0),MATCH(Schedules_8760!$F2985,Clg_StPt_Sch_EZ!$C$30:$I$30,0)),"F","C")</f>
        <v>25</v>
      </c>
      <c r="L2985" s="34">
        <f>CONVERT(INDEX(DHW_StPt_Sch_EZ!$C$4:$I$27,MATCH(Schedules_8760!$C2985,DHW_StPt_Sch_EZ!$B$4:$B$27,0),MATCH(Schedules_8760!$F2985,DHW_StPt_Sch_EZ!$C$3:$I$3,0)),"F","C")</f>
        <v>53.333333333333329</v>
      </c>
      <c r="M2985" s="34">
        <f>CONVERT(INDEX(DHW_StPt_Sch_EZ!$C$31:$I$54,MATCH(Schedules_8760!$C2985,DHW_StPt_Sch_EZ!$B$31:$B$54,0),MATCH(Schedules_8760!$F2985,DHW_StPt_Sch_EZ!$C$30:$I$30,0)),"F","C")</f>
        <v>53.333333333333329</v>
      </c>
      <c r="N2985" s="12"/>
      <c r="O2985" s="12"/>
      <c r="P2985" s="12"/>
    </row>
    <row r="2986" spans="1:16" x14ac:dyDescent="0.25">
      <c r="A2986" s="35">
        <v>2985</v>
      </c>
      <c r="B2986" s="89">
        <v>125.3333333333333</v>
      </c>
      <c r="C2986" s="35">
        <f t="shared" si="230"/>
        <v>9</v>
      </c>
      <c r="D2986" s="35">
        <f t="shared" si="233"/>
        <v>125</v>
      </c>
      <c r="E2986" s="35">
        <f t="shared" si="234"/>
        <v>6</v>
      </c>
      <c r="F2986" s="35" t="str">
        <f t="shared" si="231"/>
        <v>Friday</v>
      </c>
      <c r="G2986" s="35">
        <f t="shared" si="232"/>
        <v>5</v>
      </c>
      <c r="H2986" s="34">
        <f>CONVERT(INDEX(Htg_StPt_Sch_EZ!$C$4:$I$27,MATCH(Schedules_8760!$C2986,Htg_StPt_Sch_EZ!$B$4:$B$27,0),MATCH(Schedules_8760!$F2986,Htg_StPt_Sch_EZ!$C$3:$I$3,0)),"F","C")</f>
        <v>20.555555555555554</v>
      </c>
      <c r="I2986" s="34">
        <f>CONVERT(INDEX(Htg_StPt_Sch_EZ!$C$31:$I$54,MATCH(Schedules_8760!$C2986,Htg_StPt_Sch_EZ!$B$31:$B$54,0),MATCH(Schedules_8760!$F2986,Htg_StPt_Sch_EZ!$C$30:$I$30,0)),"F","C")</f>
        <v>19.444444444444443</v>
      </c>
      <c r="J2986" s="34">
        <f>CONVERT(INDEX(Clg_StPt_Sch_EZ!$C$4:$I$27,MATCH(Schedules_8760!$C2986,Clg_StPt_Sch_EZ!$B$4:$B$27,0),MATCH(Schedules_8760!$F2986,Clg_StPt_Sch_EZ!$C$3:$I$3,0)),"F","C")</f>
        <v>25.555555555555554</v>
      </c>
      <c r="K2986" s="34">
        <f>CONVERT(INDEX(Clg_StPt_Sch_EZ!$C$31:$I$54,MATCH(Schedules_8760!$C2986,Clg_StPt_Sch_EZ!$B$31:$B$54,0),MATCH(Schedules_8760!$F2986,Clg_StPt_Sch_EZ!$C$30:$I$30,0)),"F","C")</f>
        <v>25</v>
      </c>
      <c r="L2986" s="34">
        <f>CONVERT(INDEX(DHW_StPt_Sch_EZ!$C$4:$I$27,MATCH(Schedules_8760!$C2986,DHW_StPt_Sch_EZ!$B$4:$B$27,0),MATCH(Schedules_8760!$F2986,DHW_StPt_Sch_EZ!$C$3:$I$3,0)),"F","C")</f>
        <v>53.333333333333329</v>
      </c>
      <c r="M2986" s="34">
        <f>CONVERT(INDEX(DHW_StPt_Sch_EZ!$C$31:$I$54,MATCH(Schedules_8760!$C2986,DHW_StPt_Sch_EZ!$B$31:$B$54,0),MATCH(Schedules_8760!$F2986,DHW_StPt_Sch_EZ!$C$30:$I$30,0)),"F","C")</f>
        <v>53.333333333333329</v>
      </c>
      <c r="N2986" s="12"/>
      <c r="O2986" s="12"/>
      <c r="P2986" s="12"/>
    </row>
    <row r="2987" spans="1:16" x14ac:dyDescent="0.25">
      <c r="A2987" s="35">
        <v>2986</v>
      </c>
      <c r="B2987" s="89">
        <v>125.375</v>
      </c>
      <c r="C2987" s="35">
        <f t="shared" si="230"/>
        <v>10</v>
      </c>
      <c r="D2987" s="35">
        <f t="shared" si="233"/>
        <v>125</v>
      </c>
      <c r="E2987" s="35">
        <f t="shared" si="234"/>
        <v>6</v>
      </c>
      <c r="F2987" s="35" t="str">
        <f t="shared" si="231"/>
        <v>Friday</v>
      </c>
      <c r="G2987" s="35">
        <f t="shared" si="232"/>
        <v>5</v>
      </c>
      <c r="H2987" s="34">
        <f>CONVERT(INDEX(Htg_StPt_Sch_EZ!$C$4:$I$27,MATCH(Schedules_8760!$C2987,Htg_StPt_Sch_EZ!$B$4:$B$27,0),MATCH(Schedules_8760!$F2987,Htg_StPt_Sch_EZ!$C$3:$I$3,0)),"F","C")</f>
        <v>20.555555555555554</v>
      </c>
      <c r="I2987" s="34">
        <f>CONVERT(INDEX(Htg_StPt_Sch_EZ!$C$31:$I$54,MATCH(Schedules_8760!$C2987,Htg_StPt_Sch_EZ!$B$31:$B$54,0),MATCH(Schedules_8760!$F2987,Htg_StPt_Sch_EZ!$C$30:$I$30,0)),"F","C")</f>
        <v>19.444444444444443</v>
      </c>
      <c r="J2987" s="34">
        <f>CONVERT(INDEX(Clg_StPt_Sch_EZ!$C$4:$I$27,MATCH(Schedules_8760!$C2987,Clg_StPt_Sch_EZ!$B$4:$B$27,0),MATCH(Schedules_8760!$F2987,Clg_StPt_Sch_EZ!$C$3:$I$3,0)),"F","C")</f>
        <v>25.555555555555554</v>
      </c>
      <c r="K2987" s="34">
        <f>CONVERT(INDEX(Clg_StPt_Sch_EZ!$C$31:$I$54,MATCH(Schedules_8760!$C2987,Clg_StPt_Sch_EZ!$B$31:$B$54,0),MATCH(Schedules_8760!$F2987,Clg_StPt_Sch_EZ!$C$30:$I$30,0)),"F","C")</f>
        <v>25</v>
      </c>
      <c r="L2987" s="34">
        <f>CONVERT(INDEX(DHW_StPt_Sch_EZ!$C$4:$I$27,MATCH(Schedules_8760!$C2987,DHW_StPt_Sch_EZ!$B$4:$B$27,0),MATCH(Schedules_8760!$F2987,DHW_StPt_Sch_EZ!$C$3:$I$3,0)),"F","C")</f>
        <v>53.333333333333329</v>
      </c>
      <c r="M2987" s="34">
        <f>CONVERT(INDEX(DHW_StPt_Sch_EZ!$C$31:$I$54,MATCH(Schedules_8760!$C2987,DHW_StPt_Sch_EZ!$B$31:$B$54,0),MATCH(Schedules_8760!$F2987,DHW_StPt_Sch_EZ!$C$30:$I$30,0)),"F","C")</f>
        <v>53.333333333333329</v>
      </c>
      <c r="N2987" s="12"/>
      <c r="O2987" s="12"/>
      <c r="P2987" s="12"/>
    </row>
    <row r="2988" spans="1:16" x14ac:dyDescent="0.25">
      <c r="A2988" s="35">
        <v>2987</v>
      </c>
      <c r="B2988" s="89">
        <v>125.4166666666667</v>
      </c>
      <c r="C2988" s="35">
        <f t="shared" si="230"/>
        <v>11</v>
      </c>
      <c r="D2988" s="35">
        <f t="shared" si="233"/>
        <v>125</v>
      </c>
      <c r="E2988" s="35">
        <f t="shared" si="234"/>
        <v>6</v>
      </c>
      <c r="F2988" s="35" t="str">
        <f t="shared" si="231"/>
        <v>Friday</v>
      </c>
      <c r="G2988" s="35">
        <f t="shared" si="232"/>
        <v>5</v>
      </c>
      <c r="H2988" s="34">
        <f>CONVERT(INDEX(Htg_StPt_Sch_EZ!$C$4:$I$27,MATCH(Schedules_8760!$C2988,Htg_StPt_Sch_EZ!$B$4:$B$27,0),MATCH(Schedules_8760!$F2988,Htg_StPt_Sch_EZ!$C$3:$I$3,0)),"F","C")</f>
        <v>20.555555555555554</v>
      </c>
      <c r="I2988" s="34">
        <f>CONVERT(INDEX(Htg_StPt_Sch_EZ!$C$31:$I$54,MATCH(Schedules_8760!$C2988,Htg_StPt_Sch_EZ!$B$31:$B$54,0),MATCH(Schedules_8760!$F2988,Htg_StPt_Sch_EZ!$C$30:$I$30,0)),"F","C")</f>
        <v>19.444444444444443</v>
      </c>
      <c r="J2988" s="34">
        <f>CONVERT(INDEX(Clg_StPt_Sch_EZ!$C$4:$I$27,MATCH(Schedules_8760!$C2988,Clg_StPt_Sch_EZ!$B$4:$B$27,0),MATCH(Schedules_8760!$F2988,Clg_StPt_Sch_EZ!$C$3:$I$3,0)),"F","C")</f>
        <v>25.555555555555554</v>
      </c>
      <c r="K2988" s="34">
        <f>CONVERT(INDEX(Clg_StPt_Sch_EZ!$C$31:$I$54,MATCH(Schedules_8760!$C2988,Clg_StPt_Sch_EZ!$B$31:$B$54,0),MATCH(Schedules_8760!$F2988,Clg_StPt_Sch_EZ!$C$30:$I$30,0)),"F","C")</f>
        <v>25</v>
      </c>
      <c r="L2988" s="34">
        <f>CONVERT(INDEX(DHW_StPt_Sch_EZ!$C$4:$I$27,MATCH(Schedules_8760!$C2988,DHW_StPt_Sch_EZ!$B$4:$B$27,0),MATCH(Schedules_8760!$F2988,DHW_StPt_Sch_EZ!$C$3:$I$3,0)),"F","C")</f>
        <v>53.333333333333329</v>
      </c>
      <c r="M2988" s="34">
        <f>CONVERT(INDEX(DHW_StPt_Sch_EZ!$C$31:$I$54,MATCH(Schedules_8760!$C2988,DHW_StPt_Sch_EZ!$B$31:$B$54,0),MATCH(Schedules_8760!$F2988,DHW_StPt_Sch_EZ!$C$30:$I$30,0)),"F","C")</f>
        <v>53.333333333333329</v>
      </c>
      <c r="N2988" s="12"/>
      <c r="O2988" s="12"/>
      <c r="P2988" s="12"/>
    </row>
    <row r="2989" spans="1:16" x14ac:dyDescent="0.25">
      <c r="A2989" s="35">
        <v>2988</v>
      </c>
      <c r="B2989" s="89">
        <v>125.4583333333333</v>
      </c>
      <c r="C2989" s="35">
        <f t="shared" si="230"/>
        <v>12</v>
      </c>
      <c r="D2989" s="35">
        <f t="shared" si="233"/>
        <v>125</v>
      </c>
      <c r="E2989" s="35">
        <f t="shared" si="234"/>
        <v>6</v>
      </c>
      <c r="F2989" s="35" t="str">
        <f t="shared" si="231"/>
        <v>Friday</v>
      </c>
      <c r="G2989" s="35">
        <f t="shared" si="232"/>
        <v>5</v>
      </c>
      <c r="H2989" s="34">
        <f>CONVERT(INDEX(Htg_StPt_Sch_EZ!$C$4:$I$27,MATCH(Schedules_8760!$C2989,Htg_StPt_Sch_EZ!$B$4:$B$27,0),MATCH(Schedules_8760!$F2989,Htg_StPt_Sch_EZ!$C$3:$I$3,0)),"F","C")</f>
        <v>20.555555555555554</v>
      </c>
      <c r="I2989" s="34">
        <f>CONVERT(INDEX(Htg_StPt_Sch_EZ!$C$31:$I$54,MATCH(Schedules_8760!$C2989,Htg_StPt_Sch_EZ!$B$31:$B$54,0),MATCH(Schedules_8760!$F2989,Htg_StPt_Sch_EZ!$C$30:$I$30,0)),"F","C")</f>
        <v>19.444444444444443</v>
      </c>
      <c r="J2989" s="34">
        <f>CONVERT(INDEX(Clg_StPt_Sch_EZ!$C$4:$I$27,MATCH(Schedules_8760!$C2989,Clg_StPt_Sch_EZ!$B$4:$B$27,0),MATCH(Schedules_8760!$F2989,Clg_StPt_Sch_EZ!$C$3:$I$3,0)),"F","C")</f>
        <v>25.555555555555554</v>
      </c>
      <c r="K2989" s="34">
        <f>CONVERT(INDEX(Clg_StPt_Sch_EZ!$C$31:$I$54,MATCH(Schedules_8760!$C2989,Clg_StPt_Sch_EZ!$B$31:$B$54,0),MATCH(Schedules_8760!$F2989,Clg_StPt_Sch_EZ!$C$30:$I$30,0)),"F","C")</f>
        <v>25</v>
      </c>
      <c r="L2989" s="34">
        <f>CONVERT(INDEX(DHW_StPt_Sch_EZ!$C$4:$I$27,MATCH(Schedules_8760!$C2989,DHW_StPt_Sch_EZ!$B$4:$B$27,0),MATCH(Schedules_8760!$F2989,DHW_StPt_Sch_EZ!$C$3:$I$3,0)),"F","C")</f>
        <v>53.333333333333329</v>
      </c>
      <c r="M2989" s="34">
        <f>CONVERT(INDEX(DHW_StPt_Sch_EZ!$C$31:$I$54,MATCH(Schedules_8760!$C2989,DHW_StPt_Sch_EZ!$B$31:$B$54,0),MATCH(Schedules_8760!$F2989,DHW_StPt_Sch_EZ!$C$30:$I$30,0)),"F","C")</f>
        <v>53.333333333333329</v>
      </c>
      <c r="N2989" s="12"/>
      <c r="O2989" s="12"/>
      <c r="P2989" s="12"/>
    </row>
    <row r="2990" spans="1:16" x14ac:dyDescent="0.25">
      <c r="A2990" s="35">
        <v>2989</v>
      </c>
      <c r="B2990" s="89">
        <v>125.5</v>
      </c>
      <c r="C2990" s="35">
        <f t="shared" si="230"/>
        <v>13</v>
      </c>
      <c r="D2990" s="35">
        <f t="shared" si="233"/>
        <v>125</v>
      </c>
      <c r="E2990" s="35">
        <f t="shared" si="234"/>
        <v>6</v>
      </c>
      <c r="F2990" s="35" t="str">
        <f t="shared" si="231"/>
        <v>Friday</v>
      </c>
      <c r="G2990" s="35">
        <f t="shared" si="232"/>
        <v>5</v>
      </c>
      <c r="H2990" s="34">
        <f>CONVERT(INDEX(Htg_StPt_Sch_EZ!$C$4:$I$27,MATCH(Schedules_8760!$C2990,Htg_StPt_Sch_EZ!$B$4:$B$27,0),MATCH(Schedules_8760!$F2990,Htg_StPt_Sch_EZ!$C$3:$I$3,0)),"F","C")</f>
        <v>20.555555555555554</v>
      </c>
      <c r="I2990" s="34">
        <f>CONVERT(INDEX(Htg_StPt_Sch_EZ!$C$31:$I$54,MATCH(Schedules_8760!$C2990,Htg_StPt_Sch_EZ!$B$31:$B$54,0),MATCH(Schedules_8760!$F2990,Htg_StPt_Sch_EZ!$C$30:$I$30,0)),"F","C")</f>
        <v>19.444444444444443</v>
      </c>
      <c r="J2990" s="34">
        <f>CONVERT(INDEX(Clg_StPt_Sch_EZ!$C$4:$I$27,MATCH(Schedules_8760!$C2990,Clg_StPt_Sch_EZ!$B$4:$B$27,0),MATCH(Schedules_8760!$F2990,Clg_StPt_Sch_EZ!$C$3:$I$3,0)),"F","C")</f>
        <v>25.555555555555554</v>
      </c>
      <c r="K2990" s="34">
        <f>CONVERT(INDEX(Clg_StPt_Sch_EZ!$C$31:$I$54,MATCH(Schedules_8760!$C2990,Clg_StPt_Sch_EZ!$B$31:$B$54,0),MATCH(Schedules_8760!$F2990,Clg_StPt_Sch_EZ!$C$30:$I$30,0)),"F","C")</f>
        <v>25</v>
      </c>
      <c r="L2990" s="34">
        <f>CONVERT(INDEX(DHW_StPt_Sch_EZ!$C$4:$I$27,MATCH(Schedules_8760!$C2990,DHW_StPt_Sch_EZ!$B$4:$B$27,0),MATCH(Schedules_8760!$F2990,DHW_StPt_Sch_EZ!$C$3:$I$3,0)),"F","C")</f>
        <v>53.333333333333329</v>
      </c>
      <c r="M2990" s="34">
        <f>CONVERT(INDEX(DHW_StPt_Sch_EZ!$C$31:$I$54,MATCH(Schedules_8760!$C2990,DHW_StPt_Sch_EZ!$B$31:$B$54,0),MATCH(Schedules_8760!$F2990,DHW_StPt_Sch_EZ!$C$30:$I$30,0)),"F","C")</f>
        <v>53.333333333333329</v>
      </c>
      <c r="N2990" s="12"/>
      <c r="O2990" s="12"/>
      <c r="P2990" s="12"/>
    </row>
    <row r="2991" spans="1:16" x14ac:dyDescent="0.25">
      <c r="A2991" s="35">
        <v>2990</v>
      </c>
      <c r="B2991" s="89">
        <v>125.5416666666667</v>
      </c>
      <c r="C2991" s="35">
        <f t="shared" si="230"/>
        <v>14</v>
      </c>
      <c r="D2991" s="35">
        <f t="shared" si="233"/>
        <v>125</v>
      </c>
      <c r="E2991" s="35">
        <f t="shared" si="234"/>
        <v>6</v>
      </c>
      <c r="F2991" s="35" t="str">
        <f t="shared" si="231"/>
        <v>Friday</v>
      </c>
      <c r="G2991" s="35">
        <f t="shared" si="232"/>
        <v>5</v>
      </c>
      <c r="H2991" s="34">
        <f>CONVERT(INDEX(Htg_StPt_Sch_EZ!$C$4:$I$27,MATCH(Schedules_8760!$C2991,Htg_StPt_Sch_EZ!$B$4:$B$27,0),MATCH(Schedules_8760!$F2991,Htg_StPt_Sch_EZ!$C$3:$I$3,0)),"F","C")</f>
        <v>20.555555555555554</v>
      </c>
      <c r="I2991" s="34">
        <f>CONVERT(INDEX(Htg_StPt_Sch_EZ!$C$31:$I$54,MATCH(Schedules_8760!$C2991,Htg_StPt_Sch_EZ!$B$31:$B$54,0),MATCH(Schedules_8760!$F2991,Htg_StPt_Sch_EZ!$C$30:$I$30,0)),"F","C")</f>
        <v>19.444444444444443</v>
      </c>
      <c r="J2991" s="34">
        <f>CONVERT(INDEX(Clg_StPt_Sch_EZ!$C$4:$I$27,MATCH(Schedules_8760!$C2991,Clg_StPt_Sch_EZ!$B$4:$B$27,0),MATCH(Schedules_8760!$F2991,Clg_StPt_Sch_EZ!$C$3:$I$3,0)),"F","C")</f>
        <v>25.555555555555554</v>
      </c>
      <c r="K2991" s="34">
        <f>CONVERT(INDEX(Clg_StPt_Sch_EZ!$C$31:$I$54,MATCH(Schedules_8760!$C2991,Clg_StPt_Sch_EZ!$B$31:$B$54,0),MATCH(Schedules_8760!$F2991,Clg_StPt_Sch_EZ!$C$30:$I$30,0)),"F","C")</f>
        <v>25</v>
      </c>
      <c r="L2991" s="34">
        <f>CONVERT(INDEX(DHW_StPt_Sch_EZ!$C$4:$I$27,MATCH(Schedules_8760!$C2991,DHW_StPt_Sch_EZ!$B$4:$B$27,0),MATCH(Schedules_8760!$F2991,DHW_StPt_Sch_EZ!$C$3:$I$3,0)),"F","C")</f>
        <v>53.333333333333329</v>
      </c>
      <c r="M2991" s="34">
        <f>CONVERT(INDEX(DHW_StPt_Sch_EZ!$C$31:$I$54,MATCH(Schedules_8760!$C2991,DHW_StPt_Sch_EZ!$B$31:$B$54,0),MATCH(Schedules_8760!$F2991,DHW_StPt_Sch_EZ!$C$30:$I$30,0)),"F","C")</f>
        <v>53.333333333333329</v>
      </c>
      <c r="N2991" s="12"/>
      <c r="O2991" s="12"/>
      <c r="P2991" s="12"/>
    </row>
    <row r="2992" spans="1:16" x14ac:dyDescent="0.25">
      <c r="A2992" s="35">
        <v>2991</v>
      </c>
      <c r="B2992" s="89">
        <v>125.5833333333333</v>
      </c>
      <c r="C2992" s="35">
        <f t="shared" si="230"/>
        <v>15</v>
      </c>
      <c r="D2992" s="35">
        <f t="shared" si="233"/>
        <v>125</v>
      </c>
      <c r="E2992" s="35">
        <f t="shared" si="234"/>
        <v>6</v>
      </c>
      <c r="F2992" s="35" t="str">
        <f t="shared" si="231"/>
        <v>Friday</v>
      </c>
      <c r="G2992" s="35">
        <f t="shared" si="232"/>
        <v>5</v>
      </c>
      <c r="H2992" s="34">
        <f>CONVERT(INDEX(Htg_StPt_Sch_EZ!$C$4:$I$27,MATCH(Schedules_8760!$C2992,Htg_StPt_Sch_EZ!$B$4:$B$27,0),MATCH(Schedules_8760!$F2992,Htg_StPt_Sch_EZ!$C$3:$I$3,0)),"F","C")</f>
        <v>20.555555555555554</v>
      </c>
      <c r="I2992" s="34">
        <f>CONVERT(INDEX(Htg_StPt_Sch_EZ!$C$31:$I$54,MATCH(Schedules_8760!$C2992,Htg_StPt_Sch_EZ!$B$31:$B$54,0),MATCH(Schedules_8760!$F2992,Htg_StPt_Sch_EZ!$C$30:$I$30,0)),"F","C")</f>
        <v>21.111111111111111</v>
      </c>
      <c r="J2992" s="34">
        <f>CONVERT(INDEX(Clg_StPt_Sch_EZ!$C$4:$I$27,MATCH(Schedules_8760!$C2992,Clg_StPt_Sch_EZ!$B$4:$B$27,0),MATCH(Schedules_8760!$F2992,Clg_StPt_Sch_EZ!$C$3:$I$3,0)),"F","C")</f>
        <v>25.555555555555554</v>
      </c>
      <c r="K2992" s="34">
        <f>CONVERT(INDEX(Clg_StPt_Sch_EZ!$C$31:$I$54,MATCH(Schedules_8760!$C2992,Clg_StPt_Sch_EZ!$B$31:$B$54,0),MATCH(Schedules_8760!$F2992,Clg_StPt_Sch_EZ!$C$30:$I$30,0)),"F","C")</f>
        <v>25</v>
      </c>
      <c r="L2992" s="34">
        <f>CONVERT(INDEX(DHW_StPt_Sch_EZ!$C$4:$I$27,MATCH(Schedules_8760!$C2992,DHW_StPt_Sch_EZ!$B$4:$B$27,0),MATCH(Schedules_8760!$F2992,DHW_StPt_Sch_EZ!$C$3:$I$3,0)),"F","C")</f>
        <v>53.333333333333329</v>
      </c>
      <c r="M2992" s="34">
        <f>CONVERT(INDEX(DHW_StPt_Sch_EZ!$C$31:$I$54,MATCH(Schedules_8760!$C2992,DHW_StPt_Sch_EZ!$B$31:$B$54,0),MATCH(Schedules_8760!$F2992,DHW_StPt_Sch_EZ!$C$30:$I$30,0)),"F","C")</f>
        <v>53.333333333333329</v>
      </c>
      <c r="N2992" s="12"/>
      <c r="O2992" s="12"/>
      <c r="P2992" s="12"/>
    </row>
    <row r="2993" spans="1:16" x14ac:dyDescent="0.25">
      <c r="A2993" s="35">
        <v>2992</v>
      </c>
      <c r="B2993" s="89">
        <v>125.625</v>
      </c>
      <c r="C2993" s="35">
        <f t="shared" si="230"/>
        <v>16</v>
      </c>
      <c r="D2993" s="35">
        <f t="shared" si="233"/>
        <v>125</v>
      </c>
      <c r="E2993" s="35">
        <f t="shared" si="234"/>
        <v>6</v>
      </c>
      <c r="F2993" s="35" t="str">
        <f t="shared" si="231"/>
        <v>Friday</v>
      </c>
      <c r="G2993" s="35">
        <f t="shared" si="232"/>
        <v>5</v>
      </c>
      <c r="H2993" s="34">
        <f>CONVERT(INDEX(Htg_StPt_Sch_EZ!$C$4:$I$27,MATCH(Schedules_8760!$C2993,Htg_StPt_Sch_EZ!$B$4:$B$27,0),MATCH(Schedules_8760!$F2993,Htg_StPt_Sch_EZ!$C$3:$I$3,0)),"F","C")</f>
        <v>20.555555555555554</v>
      </c>
      <c r="I2993" s="34">
        <f>CONVERT(INDEX(Htg_StPt_Sch_EZ!$C$31:$I$54,MATCH(Schedules_8760!$C2993,Htg_StPt_Sch_EZ!$B$31:$B$54,0),MATCH(Schedules_8760!$F2993,Htg_StPt_Sch_EZ!$C$30:$I$30,0)),"F","C")</f>
        <v>21.111111111111111</v>
      </c>
      <c r="J2993" s="34">
        <f>CONVERT(INDEX(Clg_StPt_Sch_EZ!$C$4:$I$27,MATCH(Schedules_8760!$C2993,Clg_StPt_Sch_EZ!$B$4:$B$27,0),MATCH(Schedules_8760!$F2993,Clg_StPt_Sch_EZ!$C$3:$I$3,0)),"F","C")</f>
        <v>25.555555555555554</v>
      </c>
      <c r="K2993" s="34">
        <f>CONVERT(INDEX(Clg_StPt_Sch_EZ!$C$31:$I$54,MATCH(Schedules_8760!$C2993,Clg_StPt_Sch_EZ!$B$31:$B$54,0),MATCH(Schedules_8760!$F2993,Clg_StPt_Sch_EZ!$C$30:$I$30,0)),"F","C")</f>
        <v>25</v>
      </c>
      <c r="L2993" s="34">
        <f>CONVERT(INDEX(DHW_StPt_Sch_EZ!$C$4:$I$27,MATCH(Schedules_8760!$C2993,DHW_StPt_Sch_EZ!$B$4:$B$27,0),MATCH(Schedules_8760!$F2993,DHW_StPt_Sch_EZ!$C$3:$I$3,0)),"F","C")</f>
        <v>53.333333333333329</v>
      </c>
      <c r="M2993" s="34">
        <f>CONVERT(INDEX(DHW_StPt_Sch_EZ!$C$31:$I$54,MATCH(Schedules_8760!$C2993,DHW_StPt_Sch_EZ!$B$31:$B$54,0),MATCH(Schedules_8760!$F2993,DHW_StPt_Sch_EZ!$C$30:$I$30,0)),"F","C")</f>
        <v>53.333333333333329</v>
      </c>
      <c r="N2993" s="12"/>
      <c r="O2993" s="12"/>
      <c r="P2993" s="12"/>
    </row>
    <row r="2994" spans="1:16" x14ac:dyDescent="0.25">
      <c r="A2994" s="35">
        <v>2993</v>
      </c>
      <c r="B2994" s="89">
        <v>125.6666666666667</v>
      </c>
      <c r="C2994" s="35">
        <f t="shared" si="230"/>
        <v>17</v>
      </c>
      <c r="D2994" s="35">
        <f t="shared" si="233"/>
        <v>125</v>
      </c>
      <c r="E2994" s="35">
        <f t="shared" si="234"/>
        <v>6</v>
      </c>
      <c r="F2994" s="35" t="str">
        <f t="shared" si="231"/>
        <v>Friday</v>
      </c>
      <c r="G2994" s="35">
        <f t="shared" si="232"/>
        <v>5</v>
      </c>
      <c r="H2994" s="34">
        <f>CONVERT(INDEX(Htg_StPt_Sch_EZ!$C$4:$I$27,MATCH(Schedules_8760!$C2994,Htg_StPt_Sch_EZ!$B$4:$B$27,0),MATCH(Schedules_8760!$F2994,Htg_StPt_Sch_EZ!$C$3:$I$3,0)),"F","C")</f>
        <v>20.555555555555554</v>
      </c>
      <c r="I2994" s="34">
        <f>CONVERT(INDEX(Htg_StPt_Sch_EZ!$C$31:$I$54,MATCH(Schedules_8760!$C2994,Htg_StPt_Sch_EZ!$B$31:$B$54,0),MATCH(Schedules_8760!$F2994,Htg_StPt_Sch_EZ!$C$30:$I$30,0)),"F","C")</f>
        <v>17.777777777777779</v>
      </c>
      <c r="J2994" s="34">
        <f>CONVERT(INDEX(Clg_StPt_Sch_EZ!$C$4:$I$27,MATCH(Schedules_8760!$C2994,Clg_StPt_Sch_EZ!$B$4:$B$27,0),MATCH(Schedules_8760!$F2994,Clg_StPt_Sch_EZ!$C$3:$I$3,0)),"F","C")</f>
        <v>25.555555555555554</v>
      </c>
      <c r="K2994" s="34">
        <f>CONVERT(INDEX(Clg_StPt_Sch_EZ!$C$31:$I$54,MATCH(Schedules_8760!$C2994,Clg_StPt_Sch_EZ!$B$31:$B$54,0),MATCH(Schedules_8760!$F2994,Clg_StPt_Sch_EZ!$C$30:$I$30,0)),"F","C")</f>
        <v>25</v>
      </c>
      <c r="L2994" s="34">
        <f>CONVERT(INDEX(DHW_StPt_Sch_EZ!$C$4:$I$27,MATCH(Schedules_8760!$C2994,DHW_StPt_Sch_EZ!$B$4:$B$27,0),MATCH(Schedules_8760!$F2994,DHW_StPt_Sch_EZ!$C$3:$I$3,0)),"F","C")</f>
        <v>53.333333333333329</v>
      </c>
      <c r="M2994" s="34">
        <f>CONVERT(INDEX(DHW_StPt_Sch_EZ!$C$31:$I$54,MATCH(Schedules_8760!$C2994,DHW_StPt_Sch_EZ!$B$31:$B$54,0),MATCH(Schedules_8760!$F2994,DHW_StPt_Sch_EZ!$C$30:$I$30,0)),"F","C")</f>
        <v>53.333333333333329</v>
      </c>
      <c r="N2994" s="12"/>
      <c r="O2994" s="12"/>
      <c r="P2994" s="12"/>
    </row>
    <row r="2995" spans="1:16" x14ac:dyDescent="0.25">
      <c r="A2995" s="35">
        <v>2994</v>
      </c>
      <c r="B2995" s="89">
        <v>125.7083333333333</v>
      </c>
      <c r="C2995" s="35">
        <f t="shared" si="230"/>
        <v>18</v>
      </c>
      <c r="D2995" s="35">
        <f t="shared" si="233"/>
        <v>125</v>
      </c>
      <c r="E2995" s="35">
        <f t="shared" si="234"/>
        <v>6</v>
      </c>
      <c r="F2995" s="35" t="str">
        <f t="shared" si="231"/>
        <v>Friday</v>
      </c>
      <c r="G2995" s="35">
        <f t="shared" si="232"/>
        <v>5</v>
      </c>
      <c r="H2995" s="34">
        <f>CONVERT(INDEX(Htg_StPt_Sch_EZ!$C$4:$I$27,MATCH(Schedules_8760!$C2995,Htg_StPt_Sch_EZ!$B$4:$B$27,0),MATCH(Schedules_8760!$F2995,Htg_StPt_Sch_EZ!$C$3:$I$3,0)),"F","C")</f>
        <v>20.555555555555554</v>
      </c>
      <c r="I2995" s="34">
        <f>CONVERT(INDEX(Htg_StPt_Sch_EZ!$C$31:$I$54,MATCH(Schedules_8760!$C2995,Htg_StPt_Sch_EZ!$B$31:$B$54,0),MATCH(Schedules_8760!$F2995,Htg_StPt_Sch_EZ!$C$30:$I$30,0)),"F","C")</f>
        <v>17.777777777777779</v>
      </c>
      <c r="J2995" s="34">
        <f>CONVERT(INDEX(Clg_StPt_Sch_EZ!$C$4:$I$27,MATCH(Schedules_8760!$C2995,Clg_StPt_Sch_EZ!$B$4:$B$27,0),MATCH(Schedules_8760!$F2995,Clg_StPt_Sch_EZ!$C$3:$I$3,0)),"F","C")</f>
        <v>25.555555555555554</v>
      </c>
      <c r="K2995" s="34">
        <f>CONVERT(INDEX(Clg_StPt_Sch_EZ!$C$31:$I$54,MATCH(Schedules_8760!$C2995,Clg_StPt_Sch_EZ!$B$31:$B$54,0),MATCH(Schedules_8760!$F2995,Clg_StPt_Sch_EZ!$C$30:$I$30,0)),"F","C")</f>
        <v>28.333333333333332</v>
      </c>
      <c r="L2995" s="34">
        <f>CONVERT(INDEX(DHW_StPt_Sch_EZ!$C$4:$I$27,MATCH(Schedules_8760!$C2995,DHW_StPt_Sch_EZ!$B$4:$B$27,0),MATCH(Schedules_8760!$F2995,DHW_StPt_Sch_EZ!$C$3:$I$3,0)),"F","C")</f>
        <v>53.333333333333329</v>
      </c>
      <c r="M2995" s="34">
        <f>CONVERT(INDEX(DHW_StPt_Sch_EZ!$C$31:$I$54,MATCH(Schedules_8760!$C2995,DHW_StPt_Sch_EZ!$B$31:$B$54,0),MATCH(Schedules_8760!$F2995,DHW_StPt_Sch_EZ!$C$30:$I$30,0)),"F","C")</f>
        <v>53.333333333333329</v>
      </c>
      <c r="N2995" s="12"/>
      <c r="O2995" s="12"/>
      <c r="P2995" s="12"/>
    </row>
    <row r="2996" spans="1:16" x14ac:dyDescent="0.25">
      <c r="A2996" s="35">
        <v>2995</v>
      </c>
      <c r="B2996" s="89">
        <v>125.75</v>
      </c>
      <c r="C2996" s="35">
        <f t="shared" si="230"/>
        <v>19</v>
      </c>
      <c r="D2996" s="35">
        <f t="shared" si="233"/>
        <v>125</v>
      </c>
      <c r="E2996" s="35">
        <f t="shared" si="234"/>
        <v>6</v>
      </c>
      <c r="F2996" s="35" t="str">
        <f t="shared" si="231"/>
        <v>Friday</v>
      </c>
      <c r="G2996" s="35">
        <f t="shared" si="232"/>
        <v>5</v>
      </c>
      <c r="H2996" s="34">
        <f>CONVERT(INDEX(Htg_StPt_Sch_EZ!$C$4:$I$27,MATCH(Schedules_8760!$C2996,Htg_StPt_Sch_EZ!$B$4:$B$27,0),MATCH(Schedules_8760!$F2996,Htg_StPt_Sch_EZ!$C$3:$I$3,0)),"F","C")</f>
        <v>20.555555555555554</v>
      </c>
      <c r="I2996" s="34">
        <f>CONVERT(INDEX(Htg_StPt_Sch_EZ!$C$31:$I$54,MATCH(Schedules_8760!$C2996,Htg_StPt_Sch_EZ!$B$31:$B$54,0),MATCH(Schedules_8760!$F2996,Htg_StPt_Sch_EZ!$C$30:$I$30,0)),"F","C")</f>
        <v>18.333333333333332</v>
      </c>
      <c r="J2996" s="34">
        <f>CONVERT(INDEX(Clg_StPt_Sch_EZ!$C$4:$I$27,MATCH(Schedules_8760!$C2996,Clg_StPt_Sch_EZ!$B$4:$B$27,0),MATCH(Schedules_8760!$F2996,Clg_StPt_Sch_EZ!$C$3:$I$3,0)),"F","C")</f>
        <v>25.555555555555554</v>
      </c>
      <c r="K2996" s="34">
        <f>CONVERT(INDEX(Clg_StPt_Sch_EZ!$C$31:$I$54,MATCH(Schedules_8760!$C2996,Clg_StPt_Sch_EZ!$B$31:$B$54,0),MATCH(Schedules_8760!$F2996,Clg_StPt_Sch_EZ!$C$30:$I$30,0)),"F","C")</f>
        <v>28.333333333333332</v>
      </c>
      <c r="L2996" s="34">
        <f>CONVERT(INDEX(DHW_StPt_Sch_EZ!$C$4:$I$27,MATCH(Schedules_8760!$C2996,DHW_StPt_Sch_EZ!$B$4:$B$27,0),MATCH(Schedules_8760!$F2996,DHW_StPt_Sch_EZ!$C$3:$I$3,0)),"F","C")</f>
        <v>53.333333333333329</v>
      </c>
      <c r="M2996" s="34">
        <f>CONVERT(INDEX(DHW_StPt_Sch_EZ!$C$31:$I$54,MATCH(Schedules_8760!$C2996,DHW_StPt_Sch_EZ!$B$31:$B$54,0),MATCH(Schedules_8760!$F2996,DHW_StPt_Sch_EZ!$C$30:$I$30,0)),"F","C")</f>
        <v>53.333333333333329</v>
      </c>
      <c r="N2996" s="12"/>
      <c r="O2996" s="12"/>
      <c r="P2996" s="12"/>
    </row>
    <row r="2997" spans="1:16" x14ac:dyDescent="0.25">
      <c r="A2997" s="35">
        <v>2996</v>
      </c>
      <c r="B2997" s="89">
        <v>125.7916666666667</v>
      </c>
      <c r="C2997" s="35">
        <f t="shared" si="230"/>
        <v>20</v>
      </c>
      <c r="D2997" s="35">
        <f t="shared" si="233"/>
        <v>125</v>
      </c>
      <c r="E2997" s="35">
        <f t="shared" si="234"/>
        <v>6</v>
      </c>
      <c r="F2997" s="35" t="str">
        <f t="shared" si="231"/>
        <v>Friday</v>
      </c>
      <c r="G2997" s="35">
        <f t="shared" si="232"/>
        <v>5</v>
      </c>
      <c r="H2997" s="34">
        <f>CONVERT(INDEX(Htg_StPt_Sch_EZ!$C$4:$I$27,MATCH(Schedules_8760!$C2997,Htg_StPt_Sch_EZ!$B$4:$B$27,0),MATCH(Schedules_8760!$F2997,Htg_StPt_Sch_EZ!$C$3:$I$3,0)),"F","C")</f>
        <v>20.555555555555554</v>
      </c>
      <c r="I2997" s="34">
        <f>CONVERT(INDEX(Htg_StPt_Sch_EZ!$C$31:$I$54,MATCH(Schedules_8760!$C2997,Htg_StPt_Sch_EZ!$B$31:$B$54,0),MATCH(Schedules_8760!$F2997,Htg_StPt_Sch_EZ!$C$30:$I$30,0)),"F","C")</f>
        <v>18.888888888888889</v>
      </c>
      <c r="J2997" s="34">
        <f>CONVERT(INDEX(Clg_StPt_Sch_EZ!$C$4:$I$27,MATCH(Schedules_8760!$C2997,Clg_StPt_Sch_EZ!$B$4:$B$27,0),MATCH(Schedules_8760!$F2997,Clg_StPt_Sch_EZ!$C$3:$I$3,0)),"F","C")</f>
        <v>25.555555555555554</v>
      </c>
      <c r="K2997" s="34">
        <f>CONVERT(INDEX(Clg_StPt_Sch_EZ!$C$31:$I$54,MATCH(Schedules_8760!$C2997,Clg_StPt_Sch_EZ!$B$31:$B$54,0),MATCH(Schedules_8760!$F2997,Clg_StPt_Sch_EZ!$C$30:$I$30,0)),"F","C")</f>
        <v>28.333333333333332</v>
      </c>
      <c r="L2997" s="34">
        <f>CONVERT(INDEX(DHW_StPt_Sch_EZ!$C$4:$I$27,MATCH(Schedules_8760!$C2997,DHW_StPt_Sch_EZ!$B$4:$B$27,0),MATCH(Schedules_8760!$F2997,DHW_StPt_Sch_EZ!$C$3:$I$3,0)),"F","C")</f>
        <v>53.333333333333329</v>
      </c>
      <c r="M2997" s="34">
        <f>CONVERT(INDEX(DHW_StPt_Sch_EZ!$C$31:$I$54,MATCH(Schedules_8760!$C2997,DHW_StPt_Sch_EZ!$B$31:$B$54,0),MATCH(Schedules_8760!$F2997,DHW_StPt_Sch_EZ!$C$30:$I$30,0)),"F","C")</f>
        <v>53.333333333333329</v>
      </c>
      <c r="N2997" s="12"/>
      <c r="O2997" s="12"/>
      <c r="P2997" s="12"/>
    </row>
    <row r="2998" spans="1:16" x14ac:dyDescent="0.25">
      <c r="A2998" s="35">
        <v>2997</v>
      </c>
      <c r="B2998" s="89">
        <v>125.8333333333333</v>
      </c>
      <c r="C2998" s="35">
        <f t="shared" si="230"/>
        <v>21</v>
      </c>
      <c r="D2998" s="35">
        <f t="shared" si="233"/>
        <v>125</v>
      </c>
      <c r="E2998" s="35">
        <f t="shared" si="234"/>
        <v>6</v>
      </c>
      <c r="F2998" s="35" t="str">
        <f t="shared" si="231"/>
        <v>Friday</v>
      </c>
      <c r="G2998" s="35">
        <f t="shared" si="232"/>
        <v>5</v>
      </c>
      <c r="H2998" s="34">
        <f>CONVERT(INDEX(Htg_StPt_Sch_EZ!$C$4:$I$27,MATCH(Schedules_8760!$C2998,Htg_StPt_Sch_EZ!$B$4:$B$27,0),MATCH(Schedules_8760!$F2998,Htg_StPt_Sch_EZ!$C$3:$I$3,0)),"F","C")</f>
        <v>20.555555555555554</v>
      </c>
      <c r="I2998" s="34">
        <f>CONVERT(INDEX(Htg_StPt_Sch_EZ!$C$31:$I$54,MATCH(Schedules_8760!$C2998,Htg_StPt_Sch_EZ!$B$31:$B$54,0),MATCH(Schedules_8760!$F2998,Htg_StPt_Sch_EZ!$C$30:$I$30,0)),"F","C")</f>
        <v>19.444444444444443</v>
      </c>
      <c r="J2998" s="34">
        <f>CONVERT(INDEX(Clg_StPt_Sch_EZ!$C$4:$I$27,MATCH(Schedules_8760!$C2998,Clg_StPt_Sch_EZ!$B$4:$B$27,0),MATCH(Schedules_8760!$F2998,Clg_StPt_Sch_EZ!$C$3:$I$3,0)),"F","C")</f>
        <v>25.555555555555554</v>
      </c>
      <c r="K2998" s="34">
        <f>CONVERT(INDEX(Clg_StPt_Sch_EZ!$C$31:$I$54,MATCH(Schedules_8760!$C2998,Clg_StPt_Sch_EZ!$B$31:$B$54,0),MATCH(Schedules_8760!$F2998,Clg_StPt_Sch_EZ!$C$30:$I$30,0)),"F","C")</f>
        <v>28.333333333333332</v>
      </c>
      <c r="L2998" s="34">
        <f>CONVERT(INDEX(DHW_StPt_Sch_EZ!$C$4:$I$27,MATCH(Schedules_8760!$C2998,DHW_StPt_Sch_EZ!$B$4:$B$27,0),MATCH(Schedules_8760!$F2998,DHW_StPt_Sch_EZ!$C$3:$I$3,0)),"F","C")</f>
        <v>53.333333333333329</v>
      </c>
      <c r="M2998" s="34">
        <f>CONVERT(INDEX(DHW_StPt_Sch_EZ!$C$31:$I$54,MATCH(Schedules_8760!$C2998,DHW_StPt_Sch_EZ!$B$31:$B$54,0),MATCH(Schedules_8760!$F2998,DHW_StPt_Sch_EZ!$C$30:$I$30,0)),"F","C")</f>
        <v>53.333333333333329</v>
      </c>
      <c r="N2998" s="12"/>
      <c r="O2998" s="12"/>
      <c r="P2998" s="12"/>
    </row>
    <row r="2999" spans="1:16" x14ac:dyDescent="0.25">
      <c r="A2999" s="35">
        <v>2998</v>
      </c>
      <c r="B2999" s="89">
        <v>125.875</v>
      </c>
      <c r="C2999" s="35">
        <f t="shared" si="230"/>
        <v>22</v>
      </c>
      <c r="D2999" s="35">
        <f t="shared" si="233"/>
        <v>125</v>
      </c>
      <c r="E2999" s="35">
        <f t="shared" si="234"/>
        <v>6</v>
      </c>
      <c r="F2999" s="35" t="str">
        <f t="shared" si="231"/>
        <v>Friday</v>
      </c>
      <c r="G2999" s="35">
        <f t="shared" si="232"/>
        <v>5</v>
      </c>
      <c r="H2999" s="34">
        <f>CONVERT(INDEX(Htg_StPt_Sch_EZ!$C$4:$I$27,MATCH(Schedules_8760!$C2999,Htg_StPt_Sch_EZ!$B$4:$B$27,0),MATCH(Schedules_8760!$F2999,Htg_StPt_Sch_EZ!$C$3:$I$3,0)),"F","C")</f>
        <v>20.555555555555554</v>
      </c>
      <c r="I2999" s="34">
        <f>CONVERT(INDEX(Htg_StPt_Sch_EZ!$C$31:$I$54,MATCH(Schedules_8760!$C2999,Htg_StPt_Sch_EZ!$B$31:$B$54,0),MATCH(Schedules_8760!$F2999,Htg_StPt_Sch_EZ!$C$30:$I$30,0)),"F","C")</f>
        <v>19.444444444444443</v>
      </c>
      <c r="J2999" s="34">
        <f>CONVERT(INDEX(Clg_StPt_Sch_EZ!$C$4:$I$27,MATCH(Schedules_8760!$C2999,Clg_StPt_Sch_EZ!$B$4:$B$27,0),MATCH(Schedules_8760!$F2999,Clg_StPt_Sch_EZ!$C$3:$I$3,0)),"F","C")</f>
        <v>25.555555555555554</v>
      </c>
      <c r="K2999" s="34">
        <f>CONVERT(INDEX(Clg_StPt_Sch_EZ!$C$31:$I$54,MATCH(Schedules_8760!$C2999,Clg_StPt_Sch_EZ!$B$31:$B$54,0),MATCH(Schedules_8760!$F2999,Clg_StPt_Sch_EZ!$C$30:$I$30,0)),"F","C")</f>
        <v>28.333333333333332</v>
      </c>
      <c r="L2999" s="34">
        <f>CONVERT(INDEX(DHW_StPt_Sch_EZ!$C$4:$I$27,MATCH(Schedules_8760!$C2999,DHW_StPt_Sch_EZ!$B$4:$B$27,0),MATCH(Schedules_8760!$F2999,DHW_StPt_Sch_EZ!$C$3:$I$3,0)),"F","C")</f>
        <v>53.333333333333329</v>
      </c>
      <c r="M2999" s="34">
        <f>CONVERT(INDEX(DHW_StPt_Sch_EZ!$C$31:$I$54,MATCH(Schedules_8760!$C2999,DHW_StPt_Sch_EZ!$B$31:$B$54,0),MATCH(Schedules_8760!$F2999,DHW_StPt_Sch_EZ!$C$30:$I$30,0)),"F","C")</f>
        <v>53.333333333333329</v>
      </c>
      <c r="N2999" s="12"/>
      <c r="O2999" s="12"/>
      <c r="P2999" s="12"/>
    </row>
    <row r="3000" spans="1:16" x14ac:dyDescent="0.25">
      <c r="A3000" s="35">
        <v>2999</v>
      </c>
      <c r="B3000" s="89">
        <v>125.9166666666667</v>
      </c>
      <c r="C3000" s="35">
        <f t="shared" si="230"/>
        <v>23</v>
      </c>
      <c r="D3000" s="35">
        <f t="shared" si="233"/>
        <v>125</v>
      </c>
      <c r="E3000" s="35">
        <f t="shared" si="234"/>
        <v>6</v>
      </c>
      <c r="F3000" s="35" t="str">
        <f t="shared" si="231"/>
        <v>Friday</v>
      </c>
      <c r="G3000" s="35">
        <f t="shared" si="232"/>
        <v>5</v>
      </c>
      <c r="H3000" s="34">
        <f>CONVERT(INDEX(Htg_StPt_Sch_EZ!$C$4:$I$27,MATCH(Schedules_8760!$C3000,Htg_StPt_Sch_EZ!$B$4:$B$27,0),MATCH(Schedules_8760!$F3000,Htg_StPt_Sch_EZ!$C$3:$I$3,0)),"F","C")</f>
        <v>20.555555555555554</v>
      </c>
      <c r="I3000" s="34">
        <f>CONVERT(INDEX(Htg_StPt_Sch_EZ!$C$31:$I$54,MATCH(Schedules_8760!$C3000,Htg_StPt_Sch_EZ!$B$31:$B$54,0),MATCH(Schedules_8760!$F3000,Htg_StPt_Sch_EZ!$C$30:$I$30,0)),"F","C")</f>
        <v>19.444444444444443</v>
      </c>
      <c r="J3000" s="34">
        <f>CONVERT(INDEX(Clg_StPt_Sch_EZ!$C$4:$I$27,MATCH(Schedules_8760!$C3000,Clg_StPt_Sch_EZ!$B$4:$B$27,0),MATCH(Schedules_8760!$F3000,Clg_StPt_Sch_EZ!$C$3:$I$3,0)),"F","C")</f>
        <v>25.555555555555554</v>
      </c>
      <c r="K3000" s="34">
        <f>CONVERT(INDEX(Clg_StPt_Sch_EZ!$C$31:$I$54,MATCH(Schedules_8760!$C3000,Clg_StPt_Sch_EZ!$B$31:$B$54,0),MATCH(Schedules_8760!$F3000,Clg_StPt_Sch_EZ!$C$30:$I$30,0)),"F","C")</f>
        <v>28.333333333333332</v>
      </c>
      <c r="L3000" s="34">
        <f>CONVERT(INDEX(DHW_StPt_Sch_EZ!$C$4:$I$27,MATCH(Schedules_8760!$C3000,DHW_StPt_Sch_EZ!$B$4:$B$27,0),MATCH(Schedules_8760!$F3000,DHW_StPt_Sch_EZ!$C$3:$I$3,0)),"F","C")</f>
        <v>53.333333333333329</v>
      </c>
      <c r="M3000" s="34">
        <f>CONVERT(INDEX(DHW_StPt_Sch_EZ!$C$31:$I$54,MATCH(Schedules_8760!$C3000,DHW_StPt_Sch_EZ!$B$31:$B$54,0),MATCH(Schedules_8760!$F3000,DHW_StPt_Sch_EZ!$C$30:$I$30,0)),"F","C")</f>
        <v>53.333333333333329</v>
      </c>
      <c r="N3000" s="12"/>
      <c r="O3000" s="12"/>
      <c r="P3000" s="12"/>
    </row>
    <row r="3001" spans="1:16" x14ac:dyDescent="0.25">
      <c r="A3001" s="35">
        <v>3000</v>
      </c>
      <c r="B3001" s="89">
        <v>125.9583333333333</v>
      </c>
      <c r="C3001" s="35">
        <f t="shared" si="230"/>
        <v>24</v>
      </c>
      <c r="D3001" s="35">
        <f t="shared" si="233"/>
        <v>125</v>
      </c>
      <c r="E3001" s="35">
        <f t="shared" si="234"/>
        <v>6</v>
      </c>
      <c r="F3001" s="35" t="str">
        <f t="shared" si="231"/>
        <v>Friday</v>
      </c>
      <c r="G3001" s="35">
        <f t="shared" si="232"/>
        <v>5</v>
      </c>
      <c r="H3001" s="34">
        <f>CONVERT(INDEX(Htg_StPt_Sch_EZ!$C$4:$I$27,MATCH(Schedules_8760!$C3001,Htg_StPt_Sch_EZ!$B$4:$B$27,0),MATCH(Schedules_8760!$F3001,Htg_StPt_Sch_EZ!$C$3:$I$3,0)),"F","C")</f>
        <v>20.555555555555554</v>
      </c>
      <c r="I3001" s="34">
        <f>CONVERT(INDEX(Htg_StPt_Sch_EZ!$C$31:$I$54,MATCH(Schedules_8760!$C3001,Htg_StPt_Sch_EZ!$B$31:$B$54,0),MATCH(Schedules_8760!$F3001,Htg_StPt_Sch_EZ!$C$30:$I$30,0)),"F","C")</f>
        <v>19.444444444444443</v>
      </c>
      <c r="J3001" s="34">
        <f>CONVERT(INDEX(Clg_StPt_Sch_EZ!$C$4:$I$27,MATCH(Schedules_8760!$C3001,Clg_StPt_Sch_EZ!$B$4:$B$27,0),MATCH(Schedules_8760!$F3001,Clg_StPt_Sch_EZ!$C$3:$I$3,0)),"F","C")</f>
        <v>25.555555555555554</v>
      </c>
      <c r="K3001" s="34">
        <f>CONVERT(INDEX(Clg_StPt_Sch_EZ!$C$31:$I$54,MATCH(Schedules_8760!$C3001,Clg_StPt_Sch_EZ!$B$31:$B$54,0),MATCH(Schedules_8760!$F3001,Clg_StPt_Sch_EZ!$C$30:$I$30,0)),"F","C")</f>
        <v>28.333333333333332</v>
      </c>
      <c r="L3001" s="34">
        <f>CONVERT(INDEX(DHW_StPt_Sch_EZ!$C$4:$I$27,MATCH(Schedules_8760!$C3001,DHW_StPt_Sch_EZ!$B$4:$B$27,0),MATCH(Schedules_8760!$F3001,DHW_StPt_Sch_EZ!$C$3:$I$3,0)),"F","C")</f>
        <v>53.333333333333329</v>
      </c>
      <c r="M3001" s="34">
        <f>CONVERT(INDEX(DHW_StPt_Sch_EZ!$C$31:$I$54,MATCH(Schedules_8760!$C3001,DHW_StPt_Sch_EZ!$B$31:$B$54,0),MATCH(Schedules_8760!$F3001,DHW_StPt_Sch_EZ!$C$30:$I$30,0)),"F","C")</f>
        <v>53.333333333333329</v>
      </c>
      <c r="N3001" s="12"/>
      <c r="O3001" s="12"/>
      <c r="P3001" s="12"/>
    </row>
    <row r="3002" spans="1:16" x14ac:dyDescent="0.25">
      <c r="A3002" s="35">
        <v>3001</v>
      </c>
      <c r="B3002" s="89">
        <v>126</v>
      </c>
      <c r="C3002" s="35">
        <f t="shared" si="230"/>
        <v>1</v>
      </c>
      <c r="D3002" s="35">
        <f t="shared" si="233"/>
        <v>126</v>
      </c>
      <c r="E3002" s="35">
        <f t="shared" si="234"/>
        <v>7</v>
      </c>
      <c r="F3002" s="35" t="str">
        <f t="shared" si="231"/>
        <v>Saturday</v>
      </c>
      <c r="G3002" s="35">
        <f t="shared" si="232"/>
        <v>5</v>
      </c>
      <c r="H3002" s="34">
        <f>CONVERT(INDEX(Htg_StPt_Sch_EZ!$C$4:$I$27,MATCH(Schedules_8760!$C3002,Htg_StPt_Sch_EZ!$B$4:$B$27,0),MATCH(Schedules_8760!$F3002,Htg_StPt_Sch_EZ!$C$3:$I$3,0)),"F","C")</f>
        <v>20.555555555555554</v>
      </c>
      <c r="I3002" s="34">
        <f>CONVERT(INDEX(Htg_StPt_Sch_EZ!$C$31:$I$54,MATCH(Schedules_8760!$C3002,Htg_StPt_Sch_EZ!$B$31:$B$54,0),MATCH(Schedules_8760!$F3002,Htg_StPt_Sch_EZ!$C$30:$I$30,0)),"F","C")</f>
        <v>19.444444444444443</v>
      </c>
      <c r="J3002" s="34">
        <f>CONVERT(INDEX(Clg_StPt_Sch_EZ!$C$4:$I$27,MATCH(Schedules_8760!$C3002,Clg_StPt_Sch_EZ!$B$4:$B$27,0),MATCH(Schedules_8760!$F3002,Clg_StPt_Sch_EZ!$C$3:$I$3,0)),"F","C")</f>
        <v>25.555555555555554</v>
      </c>
      <c r="K3002" s="34">
        <f>CONVERT(INDEX(Clg_StPt_Sch_EZ!$C$31:$I$54,MATCH(Schedules_8760!$C3002,Clg_StPt_Sch_EZ!$B$31:$B$54,0),MATCH(Schedules_8760!$F3002,Clg_StPt_Sch_EZ!$C$30:$I$30,0)),"F","C")</f>
        <v>28.333333333333332</v>
      </c>
      <c r="L3002" s="34">
        <f>CONVERT(INDEX(DHW_StPt_Sch_EZ!$C$4:$I$27,MATCH(Schedules_8760!$C3002,DHW_StPt_Sch_EZ!$B$4:$B$27,0),MATCH(Schedules_8760!$F3002,DHW_StPt_Sch_EZ!$C$3:$I$3,0)),"F","C")</f>
        <v>53.333333333333329</v>
      </c>
      <c r="M3002" s="34">
        <f>CONVERT(INDEX(DHW_StPt_Sch_EZ!$C$31:$I$54,MATCH(Schedules_8760!$C3002,DHW_StPt_Sch_EZ!$B$31:$B$54,0),MATCH(Schedules_8760!$F3002,DHW_StPt_Sch_EZ!$C$30:$I$30,0)),"F","C")</f>
        <v>53.333333333333329</v>
      </c>
      <c r="N3002" s="12"/>
      <c r="O3002" s="12"/>
      <c r="P3002" s="12"/>
    </row>
    <row r="3003" spans="1:16" x14ac:dyDescent="0.25">
      <c r="A3003" s="35">
        <v>3002</v>
      </c>
      <c r="B3003" s="89">
        <v>126.0416666666667</v>
      </c>
      <c r="C3003" s="35">
        <f t="shared" si="230"/>
        <v>2</v>
      </c>
      <c r="D3003" s="35">
        <f t="shared" si="233"/>
        <v>126</v>
      </c>
      <c r="E3003" s="35">
        <f t="shared" si="234"/>
        <v>7</v>
      </c>
      <c r="F3003" s="35" t="str">
        <f t="shared" si="231"/>
        <v>Saturday</v>
      </c>
      <c r="G3003" s="35">
        <f t="shared" si="232"/>
        <v>5</v>
      </c>
      <c r="H3003" s="34">
        <f>CONVERT(INDEX(Htg_StPt_Sch_EZ!$C$4:$I$27,MATCH(Schedules_8760!$C3003,Htg_StPt_Sch_EZ!$B$4:$B$27,0),MATCH(Schedules_8760!$F3003,Htg_StPt_Sch_EZ!$C$3:$I$3,0)),"F","C")</f>
        <v>20.555555555555554</v>
      </c>
      <c r="I3003" s="34">
        <f>CONVERT(INDEX(Htg_StPt_Sch_EZ!$C$31:$I$54,MATCH(Schedules_8760!$C3003,Htg_StPt_Sch_EZ!$B$31:$B$54,0),MATCH(Schedules_8760!$F3003,Htg_StPt_Sch_EZ!$C$30:$I$30,0)),"F","C")</f>
        <v>19.444444444444443</v>
      </c>
      <c r="J3003" s="34">
        <f>CONVERT(INDEX(Clg_StPt_Sch_EZ!$C$4:$I$27,MATCH(Schedules_8760!$C3003,Clg_StPt_Sch_EZ!$B$4:$B$27,0),MATCH(Schedules_8760!$F3003,Clg_StPt_Sch_EZ!$C$3:$I$3,0)),"F","C")</f>
        <v>25.555555555555554</v>
      </c>
      <c r="K3003" s="34">
        <f>CONVERT(INDEX(Clg_StPt_Sch_EZ!$C$31:$I$54,MATCH(Schedules_8760!$C3003,Clg_StPt_Sch_EZ!$B$31:$B$54,0),MATCH(Schedules_8760!$F3003,Clg_StPt_Sch_EZ!$C$30:$I$30,0)),"F","C")</f>
        <v>28.333333333333332</v>
      </c>
      <c r="L3003" s="34">
        <f>CONVERT(INDEX(DHW_StPt_Sch_EZ!$C$4:$I$27,MATCH(Schedules_8760!$C3003,DHW_StPt_Sch_EZ!$B$4:$B$27,0),MATCH(Schedules_8760!$F3003,DHW_StPt_Sch_EZ!$C$3:$I$3,0)),"F","C")</f>
        <v>53.333333333333329</v>
      </c>
      <c r="M3003" s="34">
        <f>CONVERT(INDEX(DHW_StPt_Sch_EZ!$C$31:$I$54,MATCH(Schedules_8760!$C3003,DHW_StPt_Sch_EZ!$B$31:$B$54,0),MATCH(Schedules_8760!$F3003,DHW_StPt_Sch_EZ!$C$30:$I$30,0)),"F","C")</f>
        <v>53.333333333333329</v>
      </c>
      <c r="N3003" s="12"/>
      <c r="O3003" s="12"/>
      <c r="P3003" s="12"/>
    </row>
    <row r="3004" spans="1:16" x14ac:dyDescent="0.25">
      <c r="A3004" s="35">
        <v>3003</v>
      </c>
      <c r="B3004" s="89">
        <v>126.0833333333333</v>
      </c>
      <c r="C3004" s="35">
        <f t="shared" si="230"/>
        <v>3</v>
      </c>
      <c r="D3004" s="35">
        <f t="shared" si="233"/>
        <v>126</v>
      </c>
      <c r="E3004" s="35">
        <f t="shared" si="234"/>
        <v>7</v>
      </c>
      <c r="F3004" s="35" t="str">
        <f t="shared" si="231"/>
        <v>Saturday</v>
      </c>
      <c r="G3004" s="35">
        <f t="shared" si="232"/>
        <v>5</v>
      </c>
      <c r="H3004" s="34">
        <f>CONVERT(INDEX(Htg_StPt_Sch_EZ!$C$4:$I$27,MATCH(Schedules_8760!$C3004,Htg_StPt_Sch_EZ!$B$4:$B$27,0),MATCH(Schedules_8760!$F3004,Htg_StPt_Sch_EZ!$C$3:$I$3,0)),"F","C")</f>
        <v>20.555555555555554</v>
      </c>
      <c r="I3004" s="34">
        <f>CONVERT(INDEX(Htg_StPt_Sch_EZ!$C$31:$I$54,MATCH(Schedules_8760!$C3004,Htg_StPt_Sch_EZ!$B$31:$B$54,0),MATCH(Schedules_8760!$F3004,Htg_StPt_Sch_EZ!$C$30:$I$30,0)),"F","C")</f>
        <v>19.444444444444443</v>
      </c>
      <c r="J3004" s="34">
        <f>CONVERT(INDEX(Clg_StPt_Sch_EZ!$C$4:$I$27,MATCH(Schedules_8760!$C3004,Clg_StPt_Sch_EZ!$B$4:$B$27,0),MATCH(Schedules_8760!$F3004,Clg_StPt_Sch_EZ!$C$3:$I$3,0)),"F","C")</f>
        <v>25.555555555555554</v>
      </c>
      <c r="K3004" s="34">
        <f>CONVERT(INDEX(Clg_StPt_Sch_EZ!$C$31:$I$54,MATCH(Schedules_8760!$C3004,Clg_StPt_Sch_EZ!$B$31:$B$54,0),MATCH(Schedules_8760!$F3004,Clg_StPt_Sch_EZ!$C$30:$I$30,0)),"F","C")</f>
        <v>28.333333333333332</v>
      </c>
      <c r="L3004" s="34">
        <f>CONVERT(INDEX(DHW_StPt_Sch_EZ!$C$4:$I$27,MATCH(Schedules_8760!$C3004,DHW_StPt_Sch_EZ!$B$4:$B$27,0),MATCH(Schedules_8760!$F3004,DHW_StPt_Sch_EZ!$C$3:$I$3,0)),"F","C")</f>
        <v>53.333333333333329</v>
      </c>
      <c r="M3004" s="34">
        <f>CONVERT(INDEX(DHW_StPt_Sch_EZ!$C$31:$I$54,MATCH(Schedules_8760!$C3004,DHW_StPt_Sch_EZ!$B$31:$B$54,0),MATCH(Schedules_8760!$F3004,DHW_StPt_Sch_EZ!$C$30:$I$30,0)),"F","C")</f>
        <v>53.333333333333329</v>
      </c>
      <c r="N3004" s="12"/>
      <c r="O3004" s="12"/>
      <c r="P3004" s="12"/>
    </row>
    <row r="3005" spans="1:16" x14ac:dyDescent="0.25">
      <c r="A3005" s="35">
        <v>3004</v>
      </c>
      <c r="B3005" s="89">
        <v>126.125</v>
      </c>
      <c r="C3005" s="35">
        <f t="shared" si="230"/>
        <v>4</v>
      </c>
      <c r="D3005" s="35">
        <f t="shared" si="233"/>
        <v>126</v>
      </c>
      <c r="E3005" s="35">
        <f t="shared" si="234"/>
        <v>7</v>
      </c>
      <c r="F3005" s="35" t="str">
        <f t="shared" si="231"/>
        <v>Saturday</v>
      </c>
      <c r="G3005" s="35">
        <f t="shared" si="232"/>
        <v>5</v>
      </c>
      <c r="H3005" s="34">
        <f>CONVERT(INDEX(Htg_StPt_Sch_EZ!$C$4:$I$27,MATCH(Schedules_8760!$C3005,Htg_StPt_Sch_EZ!$B$4:$B$27,0),MATCH(Schedules_8760!$F3005,Htg_StPt_Sch_EZ!$C$3:$I$3,0)),"F","C")</f>
        <v>20.555555555555554</v>
      </c>
      <c r="I3005" s="34">
        <f>CONVERT(INDEX(Htg_StPt_Sch_EZ!$C$31:$I$54,MATCH(Schedules_8760!$C3005,Htg_StPt_Sch_EZ!$B$31:$B$54,0),MATCH(Schedules_8760!$F3005,Htg_StPt_Sch_EZ!$C$30:$I$30,0)),"F","C")</f>
        <v>19.444444444444443</v>
      </c>
      <c r="J3005" s="34">
        <f>CONVERT(INDEX(Clg_StPt_Sch_EZ!$C$4:$I$27,MATCH(Schedules_8760!$C3005,Clg_StPt_Sch_EZ!$B$4:$B$27,0),MATCH(Schedules_8760!$F3005,Clg_StPt_Sch_EZ!$C$3:$I$3,0)),"F","C")</f>
        <v>25.555555555555554</v>
      </c>
      <c r="K3005" s="34">
        <f>CONVERT(INDEX(Clg_StPt_Sch_EZ!$C$31:$I$54,MATCH(Schedules_8760!$C3005,Clg_StPt_Sch_EZ!$B$31:$B$54,0),MATCH(Schedules_8760!$F3005,Clg_StPt_Sch_EZ!$C$30:$I$30,0)),"F","C")</f>
        <v>28.333333333333332</v>
      </c>
      <c r="L3005" s="34">
        <f>CONVERT(INDEX(DHW_StPt_Sch_EZ!$C$4:$I$27,MATCH(Schedules_8760!$C3005,DHW_StPt_Sch_EZ!$B$4:$B$27,0),MATCH(Schedules_8760!$F3005,DHW_StPt_Sch_EZ!$C$3:$I$3,0)),"F","C")</f>
        <v>53.333333333333329</v>
      </c>
      <c r="M3005" s="34">
        <f>CONVERT(INDEX(DHW_StPt_Sch_EZ!$C$31:$I$54,MATCH(Schedules_8760!$C3005,DHW_StPt_Sch_EZ!$B$31:$B$54,0),MATCH(Schedules_8760!$F3005,DHW_StPt_Sch_EZ!$C$30:$I$30,0)),"F","C")</f>
        <v>53.333333333333329</v>
      </c>
      <c r="N3005" s="12"/>
      <c r="O3005" s="12"/>
      <c r="P3005" s="12"/>
    </row>
    <row r="3006" spans="1:16" x14ac:dyDescent="0.25">
      <c r="A3006" s="35">
        <v>3005</v>
      </c>
      <c r="B3006" s="89">
        <v>126.1666666666667</v>
      </c>
      <c r="C3006" s="35">
        <f t="shared" si="230"/>
        <v>5</v>
      </c>
      <c r="D3006" s="35">
        <f t="shared" si="233"/>
        <v>126</v>
      </c>
      <c r="E3006" s="35">
        <f t="shared" si="234"/>
        <v>7</v>
      </c>
      <c r="F3006" s="35" t="str">
        <f t="shared" si="231"/>
        <v>Saturday</v>
      </c>
      <c r="G3006" s="35">
        <f t="shared" si="232"/>
        <v>5</v>
      </c>
      <c r="H3006" s="34">
        <f>CONVERT(INDEX(Htg_StPt_Sch_EZ!$C$4:$I$27,MATCH(Schedules_8760!$C3006,Htg_StPt_Sch_EZ!$B$4:$B$27,0),MATCH(Schedules_8760!$F3006,Htg_StPt_Sch_EZ!$C$3:$I$3,0)),"F","C")</f>
        <v>20.555555555555554</v>
      </c>
      <c r="I3006" s="34">
        <f>CONVERT(INDEX(Htg_StPt_Sch_EZ!$C$31:$I$54,MATCH(Schedules_8760!$C3006,Htg_StPt_Sch_EZ!$B$31:$B$54,0),MATCH(Schedules_8760!$F3006,Htg_StPt_Sch_EZ!$C$30:$I$30,0)),"F","C")</f>
        <v>19.444444444444443</v>
      </c>
      <c r="J3006" s="34">
        <f>CONVERT(INDEX(Clg_StPt_Sch_EZ!$C$4:$I$27,MATCH(Schedules_8760!$C3006,Clg_StPt_Sch_EZ!$B$4:$B$27,0),MATCH(Schedules_8760!$F3006,Clg_StPt_Sch_EZ!$C$3:$I$3,0)),"F","C")</f>
        <v>25.555555555555554</v>
      </c>
      <c r="K3006" s="34">
        <f>CONVERT(INDEX(Clg_StPt_Sch_EZ!$C$31:$I$54,MATCH(Schedules_8760!$C3006,Clg_StPt_Sch_EZ!$B$31:$B$54,0),MATCH(Schedules_8760!$F3006,Clg_StPt_Sch_EZ!$C$30:$I$30,0)),"F","C")</f>
        <v>28.333333333333332</v>
      </c>
      <c r="L3006" s="34">
        <f>CONVERT(INDEX(DHW_StPt_Sch_EZ!$C$4:$I$27,MATCH(Schedules_8760!$C3006,DHW_StPt_Sch_EZ!$B$4:$B$27,0),MATCH(Schedules_8760!$F3006,DHW_StPt_Sch_EZ!$C$3:$I$3,0)),"F","C")</f>
        <v>53.333333333333329</v>
      </c>
      <c r="M3006" s="34">
        <f>CONVERT(INDEX(DHW_StPt_Sch_EZ!$C$31:$I$54,MATCH(Schedules_8760!$C3006,DHW_StPt_Sch_EZ!$B$31:$B$54,0),MATCH(Schedules_8760!$F3006,DHW_StPt_Sch_EZ!$C$30:$I$30,0)),"F","C")</f>
        <v>53.333333333333329</v>
      </c>
      <c r="N3006" s="12"/>
      <c r="O3006" s="12"/>
      <c r="P3006" s="12"/>
    </row>
    <row r="3007" spans="1:16" x14ac:dyDescent="0.25">
      <c r="A3007" s="35">
        <v>3006</v>
      </c>
      <c r="B3007" s="89">
        <v>126.2083333333333</v>
      </c>
      <c r="C3007" s="35">
        <f t="shared" si="230"/>
        <v>6</v>
      </c>
      <c r="D3007" s="35">
        <f t="shared" si="233"/>
        <v>126</v>
      </c>
      <c r="E3007" s="35">
        <f t="shared" si="234"/>
        <v>7</v>
      </c>
      <c r="F3007" s="35" t="str">
        <f t="shared" si="231"/>
        <v>Saturday</v>
      </c>
      <c r="G3007" s="35">
        <f t="shared" si="232"/>
        <v>5</v>
      </c>
      <c r="H3007" s="34">
        <f>CONVERT(INDEX(Htg_StPt_Sch_EZ!$C$4:$I$27,MATCH(Schedules_8760!$C3007,Htg_StPt_Sch_EZ!$B$4:$B$27,0),MATCH(Schedules_8760!$F3007,Htg_StPt_Sch_EZ!$C$3:$I$3,0)),"F","C")</f>
        <v>20.555555555555554</v>
      </c>
      <c r="I3007" s="34">
        <f>CONVERT(INDEX(Htg_StPt_Sch_EZ!$C$31:$I$54,MATCH(Schedules_8760!$C3007,Htg_StPt_Sch_EZ!$B$31:$B$54,0),MATCH(Schedules_8760!$F3007,Htg_StPt_Sch_EZ!$C$30:$I$30,0)),"F","C")</f>
        <v>19.444444444444443</v>
      </c>
      <c r="J3007" s="34">
        <f>CONVERT(INDEX(Clg_StPt_Sch_EZ!$C$4:$I$27,MATCH(Schedules_8760!$C3007,Clg_StPt_Sch_EZ!$B$4:$B$27,0),MATCH(Schedules_8760!$F3007,Clg_StPt_Sch_EZ!$C$3:$I$3,0)),"F","C")</f>
        <v>25.555555555555554</v>
      </c>
      <c r="K3007" s="34">
        <f>CONVERT(INDEX(Clg_StPt_Sch_EZ!$C$31:$I$54,MATCH(Schedules_8760!$C3007,Clg_StPt_Sch_EZ!$B$31:$B$54,0),MATCH(Schedules_8760!$F3007,Clg_StPt_Sch_EZ!$C$30:$I$30,0)),"F","C")</f>
        <v>28.333333333333332</v>
      </c>
      <c r="L3007" s="34">
        <f>CONVERT(INDEX(DHW_StPt_Sch_EZ!$C$4:$I$27,MATCH(Schedules_8760!$C3007,DHW_StPt_Sch_EZ!$B$4:$B$27,0),MATCH(Schedules_8760!$F3007,DHW_StPt_Sch_EZ!$C$3:$I$3,0)),"F","C")</f>
        <v>53.333333333333329</v>
      </c>
      <c r="M3007" s="34">
        <f>CONVERT(INDEX(DHW_StPt_Sch_EZ!$C$31:$I$54,MATCH(Schedules_8760!$C3007,DHW_StPt_Sch_EZ!$B$31:$B$54,0),MATCH(Schedules_8760!$F3007,DHW_StPt_Sch_EZ!$C$30:$I$30,0)),"F","C")</f>
        <v>53.333333333333329</v>
      </c>
      <c r="N3007" s="12"/>
      <c r="O3007" s="12"/>
      <c r="P3007" s="12"/>
    </row>
    <row r="3008" spans="1:16" x14ac:dyDescent="0.25">
      <c r="A3008" s="35">
        <v>3007</v>
      </c>
      <c r="B3008" s="89">
        <v>126.25</v>
      </c>
      <c r="C3008" s="35">
        <f t="shared" si="230"/>
        <v>7</v>
      </c>
      <c r="D3008" s="35">
        <f t="shared" si="233"/>
        <v>126</v>
      </c>
      <c r="E3008" s="35">
        <f t="shared" si="234"/>
        <v>7</v>
      </c>
      <c r="F3008" s="35" t="str">
        <f t="shared" si="231"/>
        <v>Saturday</v>
      </c>
      <c r="G3008" s="35">
        <f t="shared" si="232"/>
        <v>5</v>
      </c>
      <c r="H3008" s="34">
        <f>CONVERT(INDEX(Htg_StPt_Sch_EZ!$C$4:$I$27,MATCH(Schedules_8760!$C3008,Htg_StPt_Sch_EZ!$B$4:$B$27,0),MATCH(Schedules_8760!$F3008,Htg_StPt_Sch_EZ!$C$3:$I$3,0)),"F","C")</f>
        <v>20.555555555555554</v>
      </c>
      <c r="I3008" s="34">
        <f>CONVERT(INDEX(Htg_StPt_Sch_EZ!$C$31:$I$54,MATCH(Schedules_8760!$C3008,Htg_StPt_Sch_EZ!$B$31:$B$54,0),MATCH(Schedules_8760!$F3008,Htg_StPt_Sch_EZ!$C$30:$I$30,0)),"F","C")</f>
        <v>19.444444444444443</v>
      </c>
      <c r="J3008" s="34">
        <f>CONVERT(INDEX(Clg_StPt_Sch_EZ!$C$4:$I$27,MATCH(Schedules_8760!$C3008,Clg_StPt_Sch_EZ!$B$4:$B$27,0),MATCH(Schedules_8760!$F3008,Clg_StPt_Sch_EZ!$C$3:$I$3,0)),"F","C")</f>
        <v>25.555555555555554</v>
      </c>
      <c r="K3008" s="34">
        <f>CONVERT(INDEX(Clg_StPt_Sch_EZ!$C$31:$I$54,MATCH(Schedules_8760!$C3008,Clg_StPt_Sch_EZ!$B$31:$B$54,0),MATCH(Schedules_8760!$F3008,Clg_StPt_Sch_EZ!$C$30:$I$30,0)),"F","C")</f>
        <v>28.333333333333332</v>
      </c>
      <c r="L3008" s="34">
        <f>CONVERT(INDEX(DHW_StPt_Sch_EZ!$C$4:$I$27,MATCH(Schedules_8760!$C3008,DHW_StPt_Sch_EZ!$B$4:$B$27,0),MATCH(Schedules_8760!$F3008,DHW_StPt_Sch_EZ!$C$3:$I$3,0)),"F","C")</f>
        <v>53.333333333333329</v>
      </c>
      <c r="M3008" s="34">
        <f>CONVERT(INDEX(DHW_StPt_Sch_EZ!$C$31:$I$54,MATCH(Schedules_8760!$C3008,DHW_StPt_Sch_EZ!$B$31:$B$54,0),MATCH(Schedules_8760!$F3008,DHW_StPt_Sch_EZ!$C$30:$I$30,0)),"F","C")</f>
        <v>53.333333333333329</v>
      </c>
      <c r="N3008" s="12"/>
      <c r="O3008" s="12"/>
      <c r="P3008" s="12"/>
    </row>
    <row r="3009" spans="1:16" x14ac:dyDescent="0.25">
      <c r="A3009" s="35">
        <v>3008</v>
      </c>
      <c r="B3009" s="89">
        <v>126.2916666666667</v>
      </c>
      <c r="C3009" s="35">
        <f t="shared" si="230"/>
        <v>8</v>
      </c>
      <c r="D3009" s="35">
        <f t="shared" si="233"/>
        <v>126</v>
      </c>
      <c r="E3009" s="35">
        <f t="shared" si="234"/>
        <v>7</v>
      </c>
      <c r="F3009" s="35" t="str">
        <f t="shared" si="231"/>
        <v>Saturday</v>
      </c>
      <c r="G3009" s="35">
        <f t="shared" si="232"/>
        <v>5</v>
      </c>
      <c r="H3009" s="34">
        <f>CONVERT(INDEX(Htg_StPt_Sch_EZ!$C$4:$I$27,MATCH(Schedules_8760!$C3009,Htg_StPt_Sch_EZ!$B$4:$B$27,0),MATCH(Schedules_8760!$F3009,Htg_StPt_Sch_EZ!$C$3:$I$3,0)),"F","C")</f>
        <v>20.555555555555554</v>
      </c>
      <c r="I3009" s="34">
        <f>CONVERT(INDEX(Htg_StPt_Sch_EZ!$C$31:$I$54,MATCH(Schedules_8760!$C3009,Htg_StPt_Sch_EZ!$B$31:$B$54,0),MATCH(Schedules_8760!$F3009,Htg_StPt_Sch_EZ!$C$30:$I$30,0)),"F","C")</f>
        <v>19.444444444444443</v>
      </c>
      <c r="J3009" s="34">
        <f>CONVERT(INDEX(Clg_StPt_Sch_EZ!$C$4:$I$27,MATCH(Schedules_8760!$C3009,Clg_StPt_Sch_EZ!$B$4:$B$27,0),MATCH(Schedules_8760!$F3009,Clg_StPt_Sch_EZ!$C$3:$I$3,0)),"F","C")</f>
        <v>25.555555555555554</v>
      </c>
      <c r="K3009" s="34">
        <f>CONVERT(INDEX(Clg_StPt_Sch_EZ!$C$31:$I$54,MATCH(Schedules_8760!$C3009,Clg_StPt_Sch_EZ!$B$31:$B$54,0),MATCH(Schedules_8760!$F3009,Clg_StPt_Sch_EZ!$C$30:$I$30,0)),"F","C")</f>
        <v>25</v>
      </c>
      <c r="L3009" s="34">
        <f>CONVERT(INDEX(DHW_StPt_Sch_EZ!$C$4:$I$27,MATCH(Schedules_8760!$C3009,DHW_StPt_Sch_EZ!$B$4:$B$27,0),MATCH(Schedules_8760!$F3009,DHW_StPt_Sch_EZ!$C$3:$I$3,0)),"F","C")</f>
        <v>53.333333333333329</v>
      </c>
      <c r="M3009" s="34">
        <f>CONVERT(INDEX(DHW_StPt_Sch_EZ!$C$31:$I$54,MATCH(Schedules_8760!$C3009,DHW_StPt_Sch_EZ!$B$31:$B$54,0),MATCH(Schedules_8760!$F3009,DHW_StPt_Sch_EZ!$C$30:$I$30,0)),"F","C")</f>
        <v>53.333333333333329</v>
      </c>
      <c r="N3009" s="12"/>
      <c r="O3009" s="12"/>
      <c r="P3009" s="12"/>
    </row>
    <row r="3010" spans="1:16" x14ac:dyDescent="0.25">
      <c r="A3010" s="35">
        <v>3009</v>
      </c>
      <c r="B3010" s="89">
        <v>126.3333333333333</v>
      </c>
      <c r="C3010" s="35">
        <f t="shared" ref="C3010:C3073" si="235">HOUR(B3010)+1</f>
        <v>9</v>
      </c>
      <c r="D3010" s="35">
        <f t="shared" si="233"/>
        <v>126</v>
      </c>
      <c r="E3010" s="35">
        <f t="shared" si="234"/>
        <v>7</v>
      </c>
      <c r="F3010" s="35" t="str">
        <f t="shared" ref="F3010:F3073" si="236">IF(E3010=1,"Sunday",IF(E3010=2,"Monday",IF(E3010=3,"Tuesday",IF(E3010=4,"Wednesday",IF(E3010=5,"Thursday",IF(E3010=6,"Friday","Saturday"))))))</f>
        <v>Saturday</v>
      </c>
      <c r="G3010" s="35">
        <f t="shared" ref="G3010:G3073" si="237">MONTH(B3010)</f>
        <v>5</v>
      </c>
      <c r="H3010" s="34">
        <f>CONVERT(INDEX(Htg_StPt_Sch_EZ!$C$4:$I$27,MATCH(Schedules_8760!$C3010,Htg_StPt_Sch_EZ!$B$4:$B$27,0),MATCH(Schedules_8760!$F3010,Htg_StPt_Sch_EZ!$C$3:$I$3,0)),"F","C")</f>
        <v>20.555555555555554</v>
      </c>
      <c r="I3010" s="34">
        <f>CONVERT(INDEX(Htg_StPt_Sch_EZ!$C$31:$I$54,MATCH(Schedules_8760!$C3010,Htg_StPt_Sch_EZ!$B$31:$B$54,0),MATCH(Schedules_8760!$F3010,Htg_StPt_Sch_EZ!$C$30:$I$30,0)),"F","C")</f>
        <v>19.444444444444443</v>
      </c>
      <c r="J3010" s="34">
        <f>CONVERT(INDEX(Clg_StPt_Sch_EZ!$C$4:$I$27,MATCH(Schedules_8760!$C3010,Clg_StPt_Sch_EZ!$B$4:$B$27,0),MATCH(Schedules_8760!$F3010,Clg_StPt_Sch_EZ!$C$3:$I$3,0)),"F","C")</f>
        <v>25.555555555555554</v>
      </c>
      <c r="K3010" s="34">
        <f>CONVERT(INDEX(Clg_StPt_Sch_EZ!$C$31:$I$54,MATCH(Schedules_8760!$C3010,Clg_StPt_Sch_EZ!$B$31:$B$54,0),MATCH(Schedules_8760!$F3010,Clg_StPt_Sch_EZ!$C$30:$I$30,0)),"F","C")</f>
        <v>25</v>
      </c>
      <c r="L3010" s="34">
        <f>CONVERT(INDEX(DHW_StPt_Sch_EZ!$C$4:$I$27,MATCH(Schedules_8760!$C3010,DHW_StPt_Sch_EZ!$B$4:$B$27,0),MATCH(Schedules_8760!$F3010,DHW_StPt_Sch_EZ!$C$3:$I$3,0)),"F","C")</f>
        <v>53.333333333333329</v>
      </c>
      <c r="M3010" s="34">
        <f>CONVERT(INDEX(DHW_StPt_Sch_EZ!$C$31:$I$54,MATCH(Schedules_8760!$C3010,DHW_StPt_Sch_EZ!$B$31:$B$54,0),MATCH(Schedules_8760!$F3010,DHW_StPt_Sch_EZ!$C$30:$I$30,0)),"F","C")</f>
        <v>53.333333333333329</v>
      </c>
      <c r="N3010" s="12"/>
      <c r="O3010" s="12"/>
      <c r="P3010" s="12"/>
    </row>
    <row r="3011" spans="1:16" x14ac:dyDescent="0.25">
      <c r="A3011" s="35">
        <v>3010</v>
      </c>
      <c r="B3011" s="89">
        <v>126.375</v>
      </c>
      <c r="C3011" s="35">
        <f t="shared" si="235"/>
        <v>10</v>
      </c>
      <c r="D3011" s="35">
        <f t="shared" ref="D3011:D3074" si="238">IF(C3011=1,D3010+1,D3010)</f>
        <v>126</v>
      </c>
      <c r="E3011" s="35">
        <f t="shared" ref="E3011:E3074" si="239">IF(AND(C3011=1,E3010=7),1,IF(C3011=1,E3010+1,E3010))</f>
        <v>7</v>
      </c>
      <c r="F3011" s="35" t="str">
        <f t="shared" si="236"/>
        <v>Saturday</v>
      </c>
      <c r="G3011" s="35">
        <f t="shared" si="237"/>
        <v>5</v>
      </c>
      <c r="H3011" s="34">
        <f>CONVERT(INDEX(Htg_StPt_Sch_EZ!$C$4:$I$27,MATCH(Schedules_8760!$C3011,Htg_StPt_Sch_EZ!$B$4:$B$27,0),MATCH(Schedules_8760!$F3011,Htg_StPt_Sch_EZ!$C$3:$I$3,0)),"F","C")</f>
        <v>20.555555555555554</v>
      </c>
      <c r="I3011" s="34">
        <f>CONVERT(INDEX(Htg_StPt_Sch_EZ!$C$31:$I$54,MATCH(Schedules_8760!$C3011,Htg_StPt_Sch_EZ!$B$31:$B$54,0),MATCH(Schedules_8760!$F3011,Htg_StPt_Sch_EZ!$C$30:$I$30,0)),"F","C")</f>
        <v>19.444444444444443</v>
      </c>
      <c r="J3011" s="34">
        <f>CONVERT(INDEX(Clg_StPt_Sch_EZ!$C$4:$I$27,MATCH(Schedules_8760!$C3011,Clg_StPt_Sch_EZ!$B$4:$B$27,0),MATCH(Schedules_8760!$F3011,Clg_StPt_Sch_EZ!$C$3:$I$3,0)),"F","C")</f>
        <v>25.555555555555554</v>
      </c>
      <c r="K3011" s="34">
        <f>CONVERT(INDEX(Clg_StPt_Sch_EZ!$C$31:$I$54,MATCH(Schedules_8760!$C3011,Clg_StPt_Sch_EZ!$B$31:$B$54,0),MATCH(Schedules_8760!$F3011,Clg_StPt_Sch_EZ!$C$30:$I$30,0)),"F","C")</f>
        <v>25</v>
      </c>
      <c r="L3011" s="34">
        <f>CONVERT(INDEX(DHW_StPt_Sch_EZ!$C$4:$I$27,MATCH(Schedules_8760!$C3011,DHW_StPt_Sch_EZ!$B$4:$B$27,0),MATCH(Schedules_8760!$F3011,DHW_StPt_Sch_EZ!$C$3:$I$3,0)),"F","C")</f>
        <v>53.333333333333329</v>
      </c>
      <c r="M3011" s="34">
        <f>CONVERT(INDEX(DHW_StPt_Sch_EZ!$C$31:$I$54,MATCH(Schedules_8760!$C3011,DHW_StPt_Sch_EZ!$B$31:$B$54,0),MATCH(Schedules_8760!$F3011,DHW_StPt_Sch_EZ!$C$30:$I$30,0)),"F","C")</f>
        <v>53.333333333333329</v>
      </c>
      <c r="N3011" s="12"/>
      <c r="O3011" s="12"/>
      <c r="P3011" s="12"/>
    </row>
    <row r="3012" spans="1:16" x14ac:dyDescent="0.25">
      <c r="A3012" s="35">
        <v>3011</v>
      </c>
      <c r="B3012" s="89">
        <v>126.4166666666667</v>
      </c>
      <c r="C3012" s="35">
        <f t="shared" si="235"/>
        <v>11</v>
      </c>
      <c r="D3012" s="35">
        <f t="shared" si="238"/>
        <v>126</v>
      </c>
      <c r="E3012" s="35">
        <f t="shared" si="239"/>
        <v>7</v>
      </c>
      <c r="F3012" s="35" t="str">
        <f t="shared" si="236"/>
        <v>Saturday</v>
      </c>
      <c r="G3012" s="35">
        <f t="shared" si="237"/>
        <v>5</v>
      </c>
      <c r="H3012" s="34">
        <f>CONVERT(INDEX(Htg_StPt_Sch_EZ!$C$4:$I$27,MATCH(Schedules_8760!$C3012,Htg_StPt_Sch_EZ!$B$4:$B$27,0),MATCH(Schedules_8760!$F3012,Htg_StPt_Sch_EZ!$C$3:$I$3,0)),"F","C")</f>
        <v>20.555555555555554</v>
      </c>
      <c r="I3012" s="34">
        <f>CONVERT(INDEX(Htg_StPt_Sch_EZ!$C$31:$I$54,MATCH(Schedules_8760!$C3012,Htg_StPt_Sch_EZ!$B$31:$B$54,0),MATCH(Schedules_8760!$F3012,Htg_StPt_Sch_EZ!$C$30:$I$30,0)),"F","C")</f>
        <v>19.444444444444443</v>
      </c>
      <c r="J3012" s="34">
        <f>CONVERT(INDEX(Clg_StPt_Sch_EZ!$C$4:$I$27,MATCH(Schedules_8760!$C3012,Clg_StPt_Sch_EZ!$B$4:$B$27,0),MATCH(Schedules_8760!$F3012,Clg_StPt_Sch_EZ!$C$3:$I$3,0)),"F","C")</f>
        <v>25.555555555555554</v>
      </c>
      <c r="K3012" s="34">
        <f>CONVERT(INDEX(Clg_StPt_Sch_EZ!$C$31:$I$54,MATCH(Schedules_8760!$C3012,Clg_StPt_Sch_EZ!$B$31:$B$54,0),MATCH(Schedules_8760!$F3012,Clg_StPt_Sch_EZ!$C$30:$I$30,0)),"F","C")</f>
        <v>25</v>
      </c>
      <c r="L3012" s="34">
        <f>CONVERT(INDEX(DHW_StPt_Sch_EZ!$C$4:$I$27,MATCH(Schedules_8760!$C3012,DHW_StPt_Sch_EZ!$B$4:$B$27,0),MATCH(Schedules_8760!$F3012,DHW_StPt_Sch_EZ!$C$3:$I$3,0)),"F","C")</f>
        <v>53.333333333333329</v>
      </c>
      <c r="M3012" s="34">
        <f>CONVERT(INDEX(DHW_StPt_Sch_EZ!$C$31:$I$54,MATCH(Schedules_8760!$C3012,DHW_StPt_Sch_EZ!$B$31:$B$54,0),MATCH(Schedules_8760!$F3012,DHW_StPt_Sch_EZ!$C$30:$I$30,0)),"F","C")</f>
        <v>53.333333333333329</v>
      </c>
      <c r="N3012" s="12"/>
      <c r="O3012" s="12"/>
      <c r="P3012" s="12"/>
    </row>
    <row r="3013" spans="1:16" x14ac:dyDescent="0.25">
      <c r="A3013" s="35">
        <v>3012</v>
      </c>
      <c r="B3013" s="89">
        <v>126.4583333333333</v>
      </c>
      <c r="C3013" s="35">
        <f t="shared" si="235"/>
        <v>12</v>
      </c>
      <c r="D3013" s="35">
        <f t="shared" si="238"/>
        <v>126</v>
      </c>
      <c r="E3013" s="35">
        <f t="shared" si="239"/>
        <v>7</v>
      </c>
      <c r="F3013" s="35" t="str">
        <f t="shared" si="236"/>
        <v>Saturday</v>
      </c>
      <c r="G3013" s="35">
        <f t="shared" si="237"/>
        <v>5</v>
      </c>
      <c r="H3013" s="34">
        <f>CONVERT(INDEX(Htg_StPt_Sch_EZ!$C$4:$I$27,MATCH(Schedules_8760!$C3013,Htg_StPt_Sch_EZ!$B$4:$B$27,0),MATCH(Schedules_8760!$F3013,Htg_StPt_Sch_EZ!$C$3:$I$3,0)),"F","C")</f>
        <v>20.555555555555554</v>
      </c>
      <c r="I3013" s="34">
        <f>CONVERT(INDEX(Htg_StPt_Sch_EZ!$C$31:$I$54,MATCH(Schedules_8760!$C3013,Htg_StPt_Sch_EZ!$B$31:$B$54,0),MATCH(Schedules_8760!$F3013,Htg_StPt_Sch_EZ!$C$30:$I$30,0)),"F","C")</f>
        <v>19.444444444444443</v>
      </c>
      <c r="J3013" s="34">
        <f>CONVERT(INDEX(Clg_StPt_Sch_EZ!$C$4:$I$27,MATCH(Schedules_8760!$C3013,Clg_StPt_Sch_EZ!$B$4:$B$27,0),MATCH(Schedules_8760!$F3013,Clg_StPt_Sch_EZ!$C$3:$I$3,0)),"F","C")</f>
        <v>25.555555555555554</v>
      </c>
      <c r="K3013" s="34">
        <f>CONVERT(INDEX(Clg_StPt_Sch_EZ!$C$31:$I$54,MATCH(Schedules_8760!$C3013,Clg_StPt_Sch_EZ!$B$31:$B$54,0),MATCH(Schedules_8760!$F3013,Clg_StPt_Sch_EZ!$C$30:$I$30,0)),"F","C")</f>
        <v>25</v>
      </c>
      <c r="L3013" s="34">
        <f>CONVERT(INDEX(DHW_StPt_Sch_EZ!$C$4:$I$27,MATCH(Schedules_8760!$C3013,DHW_StPt_Sch_EZ!$B$4:$B$27,0),MATCH(Schedules_8760!$F3013,DHW_StPt_Sch_EZ!$C$3:$I$3,0)),"F","C")</f>
        <v>53.333333333333329</v>
      </c>
      <c r="M3013" s="34">
        <f>CONVERT(INDEX(DHW_StPt_Sch_EZ!$C$31:$I$54,MATCH(Schedules_8760!$C3013,DHW_StPt_Sch_EZ!$B$31:$B$54,0),MATCH(Schedules_8760!$F3013,DHW_StPt_Sch_EZ!$C$30:$I$30,0)),"F","C")</f>
        <v>53.333333333333329</v>
      </c>
      <c r="N3013" s="12"/>
      <c r="O3013" s="12"/>
      <c r="P3013" s="12"/>
    </row>
    <row r="3014" spans="1:16" x14ac:dyDescent="0.25">
      <c r="A3014" s="35">
        <v>3013</v>
      </c>
      <c r="B3014" s="89">
        <v>126.5</v>
      </c>
      <c r="C3014" s="35">
        <f t="shared" si="235"/>
        <v>13</v>
      </c>
      <c r="D3014" s="35">
        <f t="shared" si="238"/>
        <v>126</v>
      </c>
      <c r="E3014" s="35">
        <f t="shared" si="239"/>
        <v>7</v>
      </c>
      <c r="F3014" s="35" t="str">
        <f t="shared" si="236"/>
        <v>Saturday</v>
      </c>
      <c r="G3014" s="35">
        <f t="shared" si="237"/>
        <v>5</v>
      </c>
      <c r="H3014" s="34">
        <f>CONVERT(INDEX(Htg_StPt_Sch_EZ!$C$4:$I$27,MATCH(Schedules_8760!$C3014,Htg_StPt_Sch_EZ!$B$4:$B$27,0),MATCH(Schedules_8760!$F3014,Htg_StPt_Sch_EZ!$C$3:$I$3,0)),"F","C")</f>
        <v>20.555555555555554</v>
      </c>
      <c r="I3014" s="34">
        <f>CONVERT(INDEX(Htg_StPt_Sch_EZ!$C$31:$I$54,MATCH(Schedules_8760!$C3014,Htg_StPt_Sch_EZ!$B$31:$B$54,0),MATCH(Schedules_8760!$F3014,Htg_StPt_Sch_EZ!$C$30:$I$30,0)),"F","C")</f>
        <v>19.444444444444443</v>
      </c>
      <c r="J3014" s="34">
        <f>CONVERT(INDEX(Clg_StPt_Sch_EZ!$C$4:$I$27,MATCH(Schedules_8760!$C3014,Clg_StPt_Sch_EZ!$B$4:$B$27,0),MATCH(Schedules_8760!$F3014,Clg_StPt_Sch_EZ!$C$3:$I$3,0)),"F","C")</f>
        <v>25.555555555555554</v>
      </c>
      <c r="K3014" s="34">
        <f>CONVERT(INDEX(Clg_StPt_Sch_EZ!$C$31:$I$54,MATCH(Schedules_8760!$C3014,Clg_StPt_Sch_EZ!$B$31:$B$54,0),MATCH(Schedules_8760!$F3014,Clg_StPt_Sch_EZ!$C$30:$I$30,0)),"F","C")</f>
        <v>25</v>
      </c>
      <c r="L3014" s="34">
        <f>CONVERT(INDEX(DHW_StPt_Sch_EZ!$C$4:$I$27,MATCH(Schedules_8760!$C3014,DHW_StPt_Sch_EZ!$B$4:$B$27,0),MATCH(Schedules_8760!$F3014,DHW_StPt_Sch_EZ!$C$3:$I$3,0)),"F","C")</f>
        <v>53.333333333333329</v>
      </c>
      <c r="M3014" s="34">
        <f>CONVERT(INDEX(DHW_StPt_Sch_EZ!$C$31:$I$54,MATCH(Schedules_8760!$C3014,DHW_StPt_Sch_EZ!$B$31:$B$54,0),MATCH(Schedules_8760!$F3014,DHW_StPt_Sch_EZ!$C$30:$I$30,0)),"F","C")</f>
        <v>53.333333333333329</v>
      </c>
      <c r="N3014" s="12"/>
      <c r="O3014" s="12"/>
      <c r="P3014" s="12"/>
    </row>
    <row r="3015" spans="1:16" x14ac:dyDescent="0.25">
      <c r="A3015" s="35">
        <v>3014</v>
      </c>
      <c r="B3015" s="89">
        <v>126.5416666666667</v>
      </c>
      <c r="C3015" s="35">
        <f t="shared" si="235"/>
        <v>14</v>
      </c>
      <c r="D3015" s="35">
        <f t="shared" si="238"/>
        <v>126</v>
      </c>
      <c r="E3015" s="35">
        <f t="shared" si="239"/>
        <v>7</v>
      </c>
      <c r="F3015" s="35" t="str">
        <f t="shared" si="236"/>
        <v>Saturday</v>
      </c>
      <c r="G3015" s="35">
        <f t="shared" si="237"/>
        <v>5</v>
      </c>
      <c r="H3015" s="34">
        <f>CONVERT(INDEX(Htg_StPt_Sch_EZ!$C$4:$I$27,MATCH(Schedules_8760!$C3015,Htg_StPt_Sch_EZ!$B$4:$B$27,0),MATCH(Schedules_8760!$F3015,Htg_StPt_Sch_EZ!$C$3:$I$3,0)),"F","C")</f>
        <v>20.555555555555554</v>
      </c>
      <c r="I3015" s="34">
        <f>CONVERT(INDEX(Htg_StPt_Sch_EZ!$C$31:$I$54,MATCH(Schedules_8760!$C3015,Htg_StPt_Sch_EZ!$B$31:$B$54,0),MATCH(Schedules_8760!$F3015,Htg_StPt_Sch_EZ!$C$30:$I$30,0)),"F","C")</f>
        <v>19.444444444444443</v>
      </c>
      <c r="J3015" s="34">
        <f>CONVERT(INDEX(Clg_StPt_Sch_EZ!$C$4:$I$27,MATCH(Schedules_8760!$C3015,Clg_StPt_Sch_EZ!$B$4:$B$27,0),MATCH(Schedules_8760!$F3015,Clg_StPt_Sch_EZ!$C$3:$I$3,0)),"F","C")</f>
        <v>25.555555555555554</v>
      </c>
      <c r="K3015" s="34">
        <f>CONVERT(INDEX(Clg_StPt_Sch_EZ!$C$31:$I$54,MATCH(Schedules_8760!$C3015,Clg_StPt_Sch_EZ!$B$31:$B$54,0),MATCH(Schedules_8760!$F3015,Clg_StPt_Sch_EZ!$C$30:$I$30,0)),"F","C")</f>
        <v>25</v>
      </c>
      <c r="L3015" s="34">
        <f>CONVERT(INDEX(DHW_StPt_Sch_EZ!$C$4:$I$27,MATCH(Schedules_8760!$C3015,DHW_StPt_Sch_EZ!$B$4:$B$27,0),MATCH(Schedules_8760!$F3015,DHW_StPt_Sch_EZ!$C$3:$I$3,0)),"F","C")</f>
        <v>53.333333333333329</v>
      </c>
      <c r="M3015" s="34">
        <f>CONVERT(INDEX(DHW_StPt_Sch_EZ!$C$31:$I$54,MATCH(Schedules_8760!$C3015,DHW_StPt_Sch_EZ!$B$31:$B$54,0),MATCH(Schedules_8760!$F3015,DHW_StPt_Sch_EZ!$C$30:$I$30,0)),"F","C")</f>
        <v>53.333333333333329</v>
      </c>
      <c r="N3015" s="12"/>
      <c r="O3015" s="12"/>
      <c r="P3015" s="12"/>
    </row>
    <row r="3016" spans="1:16" x14ac:dyDescent="0.25">
      <c r="A3016" s="35">
        <v>3015</v>
      </c>
      <c r="B3016" s="89">
        <v>126.5833333333333</v>
      </c>
      <c r="C3016" s="35">
        <f t="shared" si="235"/>
        <v>15</v>
      </c>
      <c r="D3016" s="35">
        <f t="shared" si="238"/>
        <v>126</v>
      </c>
      <c r="E3016" s="35">
        <f t="shared" si="239"/>
        <v>7</v>
      </c>
      <c r="F3016" s="35" t="str">
        <f t="shared" si="236"/>
        <v>Saturday</v>
      </c>
      <c r="G3016" s="35">
        <f t="shared" si="237"/>
        <v>5</v>
      </c>
      <c r="H3016" s="34">
        <f>CONVERT(INDEX(Htg_StPt_Sch_EZ!$C$4:$I$27,MATCH(Schedules_8760!$C3016,Htg_StPt_Sch_EZ!$B$4:$B$27,0),MATCH(Schedules_8760!$F3016,Htg_StPt_Sch_EZ!$C$3:$I$3,0)),"F","C")</f>
        <v>20.555555555555554</v>
      </c>
      <c r="I3016" s="34">
        <f>CONVERT(INDEX(Htg_StPt_Sch_EZ!$C$31:$I$54,MATCH(Schedules_8760!$C3016,Htg_StPt_Sch_EZ!$B$31:$B$54,0),MATCH(Schedules_8760!$F3016,Htg_StPt_Sch_EZ!$C$30:$I$30,0)),"F","C")</f>
        <v>21.111111111111111</v>
      </c>
      <c r="J3016" s="34">
        <f>CONVERT(INDEX(Clg_StPt_Sch_EZ!$C$4:$I$27,MATCH(Schedules_8760!$C3016,Clg_StPt_Sch_EZ!$B$4:$B$27,0),MATCH(Schedules_8760!$F3016,Clg_StPt_Sch_EZ!$C$3:$I$3,0)),"F","C")</f>
        <v>25.555555555555554</v>
      </c>
      <c r="K3016" s="34">
        <f>CONVERT(INDEX(Clg_StPt_Sch_EZ!$C$31:$I$54,MATCH(Schedules_8760!$C3016,Clg_StPt_Sch_EZ!$B$31:$B$54,0),MATCH(Schedules_8760!$F3016,Clg_StPt_Sch_EZ!$C$30:$I$30,0)),"F","C")</f>
        <v>25</v>
      </c>
      <c r="L3016" s="34">
        <f>CONVERT(INDEX(DHW_StPt_Sch_EZ!$C$4:$I$27,MATCH(Schedules_8760!$C3016,DHW_StPt_Sch_EZ!$B$4:$B$27,0),MATCH(Schedules_8760!$F3016,DHW_StPt_Sch_EZ!$C$3:$I$3,0)),"F","C")</f>
        <v>53.333333333333329</v>
      </c>
      <c r="M3016" s="34">
        <f>CONVERT(INDEX(DHW_StPt_Sch_EZ!$C$31:$I$54,MATCH(Schedules_8760!$C3016,DHW_StPt_Sch_EZ!$B$31:$B$54,0),MATCH(Schedules_8760!$F3016,DHW_StPt_Sch_EZ!$C$30:$I$30,0)),"F","C")</f>
        <v>53.333333333333329</v>
      </c>
      <c r="N3016" s="12"/>
      <c r="O3016" s="12"/>
      <c r="P3016" s="12"/>
    </row>
    <row r="3017" spans="1:16" x14ac:dyDescent="0.25">
      <c r="A3017" s="35">
        <v>3016</v>
      </c>
      <c r="B3017" s="89">
        <v>126.625</v>
      </c>
      <c r="C3017" s="35">
        <f t="shared" si="235"/>
        <v>16</v>
      </c>
      <c r="D3017" s="35">
        <f t="shared" si="238"/>
        <v>126</v>
      </c>
      <c r="E3017" s="35">
        <f t="shared" si="239"/>
        <v>7</v>
      </c>
      <c r="F3017" s="35" t="str">
        <f t="shared" si="236"/>
        <v>Saturday</v>
      </c>
      <c r="G3017" s="35">
        <f t="shared" si="237"/>
        <v>5</v>
      </c>
      <c r="H3017" s="34">
        <f>CONVERT(INDEX(Htg_StPt_Sch_EZ!$C$4:$I$27,MATCH(Schedules_8760!$C3017,Htg_StPt_Sch_EZ!$B$4:$B$27,0),MATCH(Schedules_8760!$F3017,Htg_StPt_Sch_EZ!$C$3:$I$3,0)),"F","C")</f>
        <v>20.555555555555554</v>
      </c>
      <c r="I3017" s="34">
        <f>CONVERT(INDEX(Htg_StPt_Sch_EZ!$C$31:$I$54,MATCH(Schedules_8760!$C3017,Htg_StPt_Sch_EZ!$B$31:$B$54,0),MATCH(Schedules_8760!$F3017,Htg_StPt_Sch_EZ!$C$30:$I$30,0)),"F","C")</f>
        <v>21.111111111111111</v>
      </c>
      <c r="J3017" s="34">
        <f>CONVERT(INDEX(Clg_StPt_Sch_EZ!$C$4:$I$27,MATCH(Schedules_8760!$C3017,Clg_StPt_Sch_EZ!$B$4:$B$27,0),MATCH(Schedules_8760!$F3017,Clg_StPt_Sch_EZ!$C$3:$I$3,0)),"F","C")</f>
        <v>25.555555555555554</v>
      </c>
      <c r="K3017" s="34">
        <f>CONVERT(INDEX(Clg_StPt_Sch_EZ!$C$31:$I$54,MATCH(Schedules_8760!$C3017,Clg_StPt_Sch_EZ!$B$31:$B$54,0),MATCH(Schedules_8760!$F3017,Clg_StPt_Sch_EZ!$C$30:$I$30,0)),"F","C")</f>
        <v>25</v>
      </c>
      <c r="L3017" s="34">
        <f>CONVERT(INDEX(DHW_StPt_Sch_EZ!$C$4:$I$27,MATCH(Schedules_8760!$C3017,DHW_StPt_Sch_EZ!$B$4:$B$27,0),MATCH(Schedules_8760!$F3017,DHW_StPt_Sch_EZ!$C$3:$I$3,0)),"F","C")</f>
        <v>53.333333333333329</v>
      </c>
      <c r="M3017" s="34">
        <f>CONVERT(INDEX(DHW_StPt_Sch_EZ!$C$31:$I$54,MATCH(Schedules_8760!$C3017,DHW_StPt_Sch_EZ!$B$31:$B$54,0),MATCH(Schedules_8760!$F3017,DHW_StPt_Sch_EZ!$C$30:$I$30,0)),"F","C")</f>
        <v>53.333333333333329</v>
      </c>
      <c r="N3017" s="12"/>
      <c r="O3017" s="12"/>
      <c r="P3017" s="12"/>
    </row>
    <row r="3018" spans="1:16" x14ac:dyDescent="0.25">
      <c r="A3018" s="35">
        <v>3017</v>
      </c>
      <c r="B3018" s="89">
        <v>126.6666666666667</v>
      </c>
      <c r="C3018" s="35">
        <f t="shared" si="235"/>
        <v>17</v>
      </c>
      <c r="D3018" s="35">
        <f t="shared" si="238"/>
        <v>126</v>
      </c>
      <c r="E3018" s="35">
        <f t="shared" si="239"/>
        <v>7</v>
      </c>
      <c r="F3018" s="35" t="str">
        <f t="shared" si="236"/>
        <v>Saturday</v>
      </c>
      <c r="G3018" s="35">
        <f t="shared" si="237"/>
        <v>5</v>
      </c>
      <c r="H3018" s="34">
        <f>CONVERT(INDEX(Htg_StPt_Sch_EZ!$C$4:$I$27,MATCH(Schedules_8760!$C3018,Htg_StPt_Sch_EZ!$B$4:$B$27,0),MATCH(Schedules_8760!$F3018,Htg_StPt_Sch_EZ!$C$3:$I$3,0)),"F","C")</f>
        <v>20.555555555555554</v>
      </c>
      <c r="I3018" s="34">
        <f>CONVERT(INDEX(Htg_StPt_Sch_EZ!$C$31:$I$54,MATCH(Schedules_8760!$C3018,Htg_StPt_Sch_EZ!$B$31:$B$54,0),MATCH(Schedules_8760!$F3018,Htg_StPt_Sch_EZ!$C$30:$I$30,0)),"F","C")</f>
        <v>17.777777777777779</v>
      </c>
      <c r="J3018" s="34">
        <f>CONVERT(INDEX(Clg_StPt_Sch_EZ!$C$4:$I$27,MATCH(Schedules_8760!$C3018,Clg_StPt_Sch_EZ!$B$4:$B$27,0),MATCH(Schedules_8760!$F3018,Clg_StPt_Sch_EZ!$C$3:$I$3,0)),"F","C")</f>
        <v>25.555555555555554</v>
      </c>
      <c r="K3018" s="34">
        <f>CONVERT(INDEX(Clg_StPt_Sch_EZ!$C$31:$I$54,MATCH(Schedules_8760!$C3018,Clg_StPt_Sch_EZ!$B$31:$B$54,0),MATCH(Schedules_8760!$F3018,Clg_StPt_Sch_EZ!$C$30:$I$30,0)),"F","C")</f>
        <v>25</v>
      </c>
      <c r="L3018" s="34">
        <f>CONVERT(INDEX(DHW_StPt_Sch_EZ!$C$4:$I$27,MATCH(Schedules_8760!$C3018,DHW_StPt_Sch_EZ!$B$4:$B$27,0),MATCH(Schedules_8760!$F3018,DHW_StPt_Sch_EZ!$C$3:$I$3,0)),"F","C")</f>
        <v>53.333333333333329</v>
      </c>
      <c r="M3018" s="34">
        <f>CONVERT(INDEX(DHW_StPt_Sch_EZ!$C$31:$I$54,MATCH(Schedules_8760!$C3018,DHW_StPt_Sch_EZ!$B$31:$B$54,0),MATCH(Schedules_8760!$F3018,DHW_StPt_Sch_EZ!$C$30:$I$30,0)),"F","C")</f>
        <v>53.333333333333329</v>
      </c>
      <c r="N3018" s="12"/>
      <c r="O3018" s="12"/>
      <c r="P3018" s="12"/>
    </row>
    <row r="3019" spans="1:16" x14ac:dyDescent="0.25">
      <c r="A3019" s="35">
        <v>3018</v>
      </c>
      <c r="B3019" s="89">
        <v>126.7083333333333</v>
      </c>
      <c r="C3019" s="35">
        <f t="shared" si="235"/>
        <v>18</v>
      </c>
      <c r="D3019" s="35">
        <f t="shared" si="238"/>
        <v>126</v>
      </c>
      <c r="E3019" s="35">
        <f t="shared" si="239"/>
        <v>7</v>
      </c>
      <c r="F3019" s="35" t="str">
        <f t="shared" si="236"/>
        <v>Saturday</v>
      </c>
      <c r="G3019" s="35">
        <f t="shared" si="237"/>
        <v>5</v>
      </c>
      <c r="H3019" s="34">
        <f>CONVERT(INDEX(Htg_StPt_Sch_EZ!$C$4:$I$27,MATCH(Schedules_8760!$C3019,Htg_StPt_Sch_EZ!$B$4:$B$27,0),MATCH(Schedules_8760!$F3019,Htg_StPt_Sch_EZ!$C$3:$I$3,0)),"F","C")</f>
        <v>20.555555555555554</v>
      </c>
      <c r="I3019" s="34">
        <f>CONVERT(INDEX(Htg_StPt_Sch_EZ!$C$31:$I$54,MATCH(Schedules_8760!$C3019,Htg_StPt_Sch_EZ!$B$31:$B$54,0),MATCH(Schedules_8760!$F3019,Htg_StPt_Sch_EZ!$C$30:$I$30,0)),"F","C")</f>
        <v>17.777777777777779</v>
      </c>
      <c r="J3019" s="34">
        <f>CONVERT(INDEX(Clg_StPt_Sch_EZ!$C$4:$I$27,MATCH(Schedules_8760!$C3019,Clg_StPt_Sch_EZ!$B$4:$B$27,0),MATCH(Schedules_8760!$F3019,Clg_StPt_Sch_EZ!$C$3:$I$3,0)),"F","C")</f>
        <v>25.555555555555554</v>
      </c>
      <c r="K3019" s="34">
        <f>CONVERT(INDEX(Clg_StPt_Sch_EZ!$C$31:$I$54,MATCH(Schedules_8760!$C3019,Clg_StPt_Sch_EZ!$B$31:$B$54,0),MATCH(Schedules_8760!$F3019,Clg_StPt_Sch_EZ!$C$30:$I$30,0)),"F","C")</f>
        <v>28.333333333333332</v>
      </c>
      <c r="L3019" s="34">
        <f>CONVERT(INDEX(DHW_StPt_Sch_EZ!$C$4:$I$27,MATCH(Schedules_8760!$C3019,DHW_StPt_Sch_EZ!$B$4:$B$27,0),MATCH(Schedules_8760!$F3019,DHW_StPt_Sch_EZ!$C$3:$I$3,0)),"F","C")</f>
        <v>53.333333333333329</v>
      </c>
      <c r="M3019" s="34">
        <f>CONVERT(INDEX(DHW_StPt_Sch_EZ!$C$31:$I$54,MATCH(Schedules_8760!$C3019,DHW_StPt_Sch_EZ!$B$31:$B$54,0),MATCH(Schedules_8760!$F3019,DHW_StPt_Sch_EZ!$C$30:$I$30,0)),"F","C")</f>
        <v>53.333333333333329</v>
      </c>
      <c r="N3019" s="12"/>
      <c r="O3019" s="12"/>
      <c r="P3019" s="12"/>
    </row>
    <row r="3020" spans="1:16" x14ac:dyDescent="0.25">
      <c r="A3020" s="35">
        <v>3019</v>
      </c>
      <c r="B3020" s="89">
        <v>126.75</v>
      </c>
      <c r="C3020" s="35">
        <f t="shared" si="235"/>
        <v>19</v>
      </c>
      <c r="D3020" s="35">
        <f t="shared" si="238"/>
        <v>126</v>
      </c>
      <c r="E3020" s="35">
        <f t="shared" si="239"/>
        <v>7</v>
      </c>
      <c r="F3020" s="35" t="str">
        <f t="shared" si="236"/>
        <v>Saturday</v>
      </c>
      <c r="G3020" s="35">
        <f t="shared" si="237"/>
        <v>5</v>
      </c>
      <c r="H3020" s="34">
        <f>CONVERT(INDEX(Htg_StPt_Sch_EZ!$C$4:$I$27,MATCH(Schedules_8760!$C3020,Htg_StPt_Sch_EZ!$B$4:$B$27,0),MATCH(Schedules_8760!$F3020,Htg_StPt_Sch_EZ!$C$3:$I$3,0)),"F","C")</f>
        <v>20.555555555555554</v>
      </c>
      <c r="I3020" s="34">
        <f>CONVERT(INDEX(Htg_StPt_Sch_EZ!$C$31:$I$54,MATCH(Schedules_8760!$C3020,Htg_StPt_Sch_EZ!$B$31:$B$54,0),MATCH(Schedules_8760!$F3020,Htg_StPt_Sch_EZ!$C$30:$I$30,0)),"F","C")</f>
        <v>18.333333333333332</v>
      </c>
      <c r="J3020" s="34">
        <f>CONVERT(INDEX(Clg_StPt_Sch_EZ!$C$4:$I$27,MATCH(Schedules_8760!$C3020,Clg_StPt_Sch_EZ!$B$4:$B$27,0),MATCH(Schedules_8760!$F3020,Clg_StPt_Sch_EZ!$C$3:$I$3,0)),"F","C")</f>
        <v>25.555555555555554</v>
      </c>
      <c r="K3020" s="34">
        <f>CONVERT(INDEX(Clg_StPt_Sch_EZ!$C$31:$I$54,MATCH(Schedules_8760!$C3020,Clg_StPt_Sch_EZ!$B$31:$B$54,0),MATCH(Schedules_8760!$F3020,Clg_StPt_Sch_EZ!$C$30:$I$30,0)),"F","C")</f>
        <v>28.333333333333332</v>
      </c>
      <c r="L3020" s="34">
        <f>CONVERT(INDEX(DHW_StPt_Sch_EZ!$C$4:$I$27,MATCH(Schedules_8760!$C3020,DHW_StPt_Sch_EZ!$B$4:$B$27,0),MATCH(Schedules_8760!$F3020,DHW_StPt_Sch_EZ!$C$3:$I$3,0)),"F","C")</f>
        <v>53.333333333333329</v>
      </c>
      <c r="M3020" s="34">
        <f>CONVERT(INDEX(DHW_StPt_Sch_EZ!$C$31:$I$54,MATCH(Schedules_8760!$C3020,DHW_StPt_Sch_EZ!$B$31:$B$54,0),MATCH(Schedules_8760!$F3020,DHW_StPt_Sch_EZ!$C$30:$I$30,0)),"F","C")</f>
        <v>53.333333333333329</v>
      </c>
      <c r="N3020" s="12"/>
      <c r="O3020" s="12"/>
      <c r="P3020" s="12"/>
    </row>
    <row r="3021" spans="1:16" x14ac:dyDescent="0.25">
      <c r="A3021" s="35">
        <v>3020</v>
      </c>
      <c r="B3021" s="89">
        <v>126.7916666666667</v>
      </c>
      <c r="C3021" s="35">
        <f t="shared" si="235"/>
        <v>20</v>
      </c>
      <c r="D3021" s="35">
        <f t="shared" si="238"/>
        <v>126</v>
      </c>
      <c r="E3021" s="35">
        <f t="shared" si="239"/>
        <v>7</v>
      </c>
      <c r="F3021" s="35" t="str">
        <f t="shared" si="236"/>
        <v>Saturday</v>
      </c>
      <c r="G3021" s="35">
        <f t="shared" si="237"/>
        <v>5</v>
      </c>
      <c r="H3021" s="34">
        <f>CONVERT(INDEX(Htg_StPt_Sch_EZ!$C$4:$I$27,MATCH(Schedules_8760!$C3021,Htg_StPt_Sch_EZ!$B$4:$B$27,0),MATCH(Schedules_8760!$F3021,Htg_StPt_Sch_EZ!$C$3:$I$3,0)),"F","C")</f>
        <v>20.555555555555554</v>
      </c>
      <c r="I3021" s="34">
        <f>CONVERT(INDEX(Htg_StPt_Sch_EZ!$C$31:$I$54,MATCH(Schedules_8760!$C3021,Htg_StPt_Sch_EZ!$B$31:$B$54,0),MATCH(Schedules_8760!$F3021,Htg_StPt_Sch_EZ!$C$30:$I$30,0)),"F","C")</f>
        <v>18.888888888888889</v>
      </c>
      <c r="J3021" s="34">
        <f>CONVERT(INDEX(Clg_StPt_Sch_EZ!$C$4:$I$27,MATCH(Schedules_8760!$C3021,Clg_StPt_Sch_EZ!$B$4:$B$27,0),MATCH(Schedules_8760!$F3021,Clg_StPt_Sch_EZ!$C$3:$I$3,0)),"F","C")</f>
        <v>25.555555555555554</v>
      </c>
      <c r="K3021" s="34">
        <f>CONVERT(INDEX(Clg_StPt_Sch_EZ!$C$31:$I$54,MATCH(Schedules_8760!$C3021,Clg_StPt_Sch_EZ!$B$31:$B$54,0),MATCH(Schedules_8760!$F3021,Clg_StPt_Sch_EZ!$C$30:$I$30,0)),"F","C")</f>
        <v>28.333333333333332</v>
      </c>
      <c r="L3021" s="34">
        <f>CONVERT(INDEX(DHW_StPt_Sch_EZ!$C$4:$I$27,MATCH(Schedules_8760!$C3021,DHW_StPt_Sch_EZ!$B$4:$B$27,0),MATCH(Schedules_8760!$F3021,DHW_StPt_Sch_EZ!$C$3:$I$3,0)),"F","C")</f>
        <v>53.333333333333329</v>
      </c>
      <c r="M3021" s="34">
        <f>CONVERT(INDEX(DHW_StPt_Sch_EZ!$C$31:$I$54,MATCH(Schedules_8760!$C3021,DHW_StPt_Sch_EZ!$B$31:$B$54,0),MATCH(Schedules_8760!$F3021,DHW_StPt_Sch_EZ!$C$30:$I$30,0)),"F","C")</f>
        <v>53.333333333333329</v>
      </c>
      <c r="N3021" s="12"/>
      <c r="O3021" s="12"/>
      <c r="P3021" s="12"/>
    </row>
    <row r="3022" spans="1:16" x14ac:dyDescent="0.25">
      <c r="A3022" s="35">
        <v>3021</v>
      </c>
      <c r="B3022" s="89">
        <v>126.8333333333333</v>
      </c>
      <c r="C3022" s="35">
        <f t="shared" si="235"/>
        <v>21</v>
      </c>
      <c r="D3022" s="35">
        <f t="shared" si="238"/>
        <v>126</v>
      </c>
      <c r="E3022" s="35">
        <f t="shared" si="239"/>
        <v>7</v>
      </c>
      <c r="F3022" s="35" t="str">
        <f t="shared" si="236"/>
        <v>Saturday</v>
      </c>
      <c r="G3022" s="35">
        <f t="shared" si="237"/>
        <v>5</v>
      </c>
      <c r="H3022" s="34">
        <f>CONVERT(INDEX(Htg_StPt_Sch_EZ!$C$4:$I$27,MATCH(Schedules_8760!$C3022,Htg_StPt_Sch_EZ!$B$4:$B$27,0),MATCH(Schedules_8760!$F3022,Htg_StPt_Sch_EZ!$C$3:$I$3,0)),"F","C")</f>
        <v>20.555555555555554</v>
      </c>
      <c r="I3022" s="34">
        <f>CONVERT(INDEX(Htg_StPt_Sch_EZ!$C$31:$I$54,MATCH(Schedules_8760!$C3022,Htg_StPt_Sch_EZ!$B$31:$B$54,0),MATCH(Schedules_8760!$F3022,Htg_StPt_Sch_EZ!$C$30:$I$30,0)),"F","C")</f>
        <v>19.444444444444443</v>
      </c>
      <c r="J3022" s="34">
        <f>CONVERT(INDEX(Clg_StPt_Sch_EZ!$C$4:$I$27,MATCH(Schedules_8760!$C3022,Clg_StPt_Sch_EZ!$B$4:$B$27,0),MATCH(Schedules_8760!$F3022,Clg_StPt_Sch_EZ!$C$3:$I$3,0)),"F","C")</f>
        <v>25.555555555555554</v>
      </c>
      <c r="K3022" s="34">
        <f>CONVERT(INDEX(Clg_StPt_Sch_EZ!$C$31:$I$54,MATCH(Schedules_8760!$C3022,Clg_StPt_Sch_EZ!$B$31:$B$54,0),MATCH(Schedules_8760!$F3022,Clg_StPt_Sch_EZ!$C$30:$I$30,0)),"F","C")</f>
        <v>28.333333333333332</v>
      </c>
      <c r="L3022" s="34">
        <f>CONVERT(INDEX(DHW_StPt_Sch_EZ!$C$4:$I$27,MATCH(Schedules_8760!$C3022,DHW_StPt_Sch_EZ!$B$4:$B$27,0),MATCH(Schedules_8760!$F3022,DHW_StPt_Sch_EZ!$C$3:$I$3,0)),"F","C")</f>
        <v>53.333333333333329</v>
      </c>
      <c r="M3022" s="34">
        <f>CONVERT(INDEX(DHW_StPt_Sch_EZ!$C$31:$I$54,MATCH(Schedules_8760!$C3022,DHW_StPt_Sch_EZ!$B$31:$B$54,0),MATCH(Schedules_8760!$F3022,DHW_StPt_Sch_EZ!$C$30:$I$30,0)),"F","C")</f>
        <v>53.333333333333329</v>
      </c>
      <c r="N3022" s="12"/>
      <c r="O3022" s="12"/>
      <c r="P3022" s="12"/>
    </row>
    <row r="3023" spans="1:16" x14ac:dyDescent="0.25">
      <c r="A3023" s="35">
        <v>3022</v>
      </c>
      <c r="B3023" s="89">
        <v>126.875</v>
      </c>
      <c r="C3023" s="35">
        <f t="shared" si="235"/>
        <v>22</v>
      </c>
      <c r="D3023" s="35">
        <f t="shared" si="238"/>
        <v>126</v>
      </c>
      <c r="E3023" s="35">
        <f t="shared" si="239"/>
        <v>7</v>
      </c>
      <c r="F3023" s="35" t="str">
        <f t="shared" si="236"/>
        <v>Saturday</v>
      </c>
      <c r="G3023" s="35">
        <f t="shared" si="237"/>
        <v>5</v>
      </c>
      <c r="H3023" s="34">
        <f>CONVERT(INDEX(Htg_StPt_Sch_EZ!$C$4:$I$27,MATCH(Schedules_8760!$C3023,Htg_StPt_Sch_EZ!$B$4:$B$27,0),MATCH(Schedules_8760!$F3023,Htg_StPt_Sch_EZ!$C$3:$I$3,0)),"F","C")</f>
        <v>20.555555555555554</v>
      </c>
      <c r="I3023" s="34">
        <f>CONVERT(INDEX(Htg_StPt_Sch_EZ!$C$31:$I$54,MATCH(Schedules_8760!$C3023,Htg_StPt_Sch_EZ!$B$31:$B$54,0),MATCH(Schedules_8760!$F3023,Htg_StPt_Sch_EZ!$C$30:$I$30,0)),"F","C")</f>
        <v>19.444444444444443</v>
      </c>
      <c r="J3023" s="34">
        <f>CONVERT(INDEX(Clg_StPt_Sch_EZ!$C$4:$I$27,MATCH(Schedules_8760!$C3023,Clg_StPt_Sch_EZ!$B$4:$B$27,0),MATCH(Schedules_8760!$F3023,Clg_StPt_Sch_EZ!$C$3:$I$3,0)),"F","C")</f>
        <v>25.555555555555554</v>
      </c>
      <c r="K3023" s="34">
        <f>CONVERT(INDEX(Clg_StPt_Sch_EZ!$C$31:$I$54,MATCH(Schedules_8760!$C3023,Clg_StPt_Sch_EZ!$B$31:$B$54,0),MATCH(Schedules_8760!$F3023,Clg_StPt_Sch_EZ!$C$30:$I$30,0)),"F","C")</f>
        <v>28.333333333333332</v>
      </c>
      <c r="L3023" s="34">
        <f>CONVERT(INDEX(DHW_StPt_Sch_EZ!$C$4:$I$27,MATCH(Schedules_8760!$C3023,DHW_StPt_Sch_EZ!$B$4:$B$27,0),MATCH(Schedules_8760!$F3023,DHW_StPt_Sch_EZ!$C$3:$I$3,0)),"F","C")</f>
        <v>53.333333333333329</v>
      </c>
      <c r="M3023" s="34">
        <f>CONVERT(INDEX(DHW_StPt_Sch_EZ!$C$31:$I$54,MATCH(Schedules_8760!$C3023,DHW_StPt_Sch_EZ!$B$31:$B$54,0),MATCH(Schedules_8760!$F3023,DHW_StPt_Sch_EZ!$C$30:$I$30,0)),"F","C")</f>
        <v>53.333333333333329</v>
      </c>
      <c r="N3023" s="12"/>
      <c r="O3023" s="12"/>
      <c r="P3023" s="12"/>
    </row>
    <row r="3024" spans="1:16" x14ac:dyDescent="0.25">
      <c r="A3024" s="35">
        <v>3023</v>
      </c>
      <c r="B3024" s="89">
        <v>126.9166666666667</v>
      </c>
      <c r="C3024" s="35">
        <f t="shared" si="235"/>
        <v>23</v>
      </c>
      <c r="D3024" s="35">
        <f t="shared" si="238"/>
        <v>126</v>
      </c>
      <c r="E3024" s="35">
        <f t="shared" si="239"/>
        <v>7</v>
      </c>
      <c r="F3024" s="35" t="str">
        <f t="shared" si="236"/>
        <v>Saturday</v>
      </c>
      <c r="G3024" s="35">
        <f t="shared" si="237"/>
        <v>5</v>
      </c>
      <c r="H3024" s="34">
        <f>CONVERT(INDEX(Htg_StPt_Sch_EZ!$C$4:$I$27,MATCH(Schedules_8760!$C3024,Htg_StPt_Sch_EZ!$B$4:$B$27,0),MATCH(Schedules_8760!$F3024,Htg_StPt_Sch_EZ!$C$3:$I$3,0)),"F","C")</f>
        <v>20.555555555555554</v>
      </c>
      <c r="I3024" s="34">
        <f>CONVERT(INDEX(Htg_StPt_Sch_EZ!$C$31:$I$54,MATCH(Schedules_8760!$C3024,Htg_StPt_Sch_EZ!$B$31:$B$54,0),MATCH(Schedules_8760!$F3024,Htg_StPt_Sch_EZ!$C$30:$I$30,0)),"F","C")</f>
        <v>19.444444444444443</v>
      </c>
      <c r="J3024" s="34">
        <f>CONVERT(INDEX(Clg_StPt_Sch_EZ!$C$4:$I$27,MATCH(Schedules_8760!$C3024,Clg_StPt_Sch_EZ!$B$4:$B$27,0),MATCH(Schedules_8760!$F3024,Clg_StPt_Sch_EZ!$C$3:$I$3,0)),"F","C")</f>
        <v>25.555555555555554</v>
      </c>
      <c r="K3024" s="34">
        <f>CONVERT(INDEX(Clg_StPt_Sch_EZ!$C$31:$I$54,MATCH(Schedules_8760!$C3024,Clg_StPt_Sch_EZ!$B$31:$B$54,0),MATCH(Schedules_8760!$F3024,Clg_StPt_Sch_EZ!$C$30:$I$30,0)),"F","C")</f>
        <v>28.333333333333332</v>
      </c>
      <c r="L3024" s="34">
        <f>CONVERT(INDEX(DHW_StPt_Sch_EZ!$C$4:$I$27,MATCH(Schedules_8760!$C3024,DHW_StPt_Sch_EZ!$B$4:$B$27,0),MATCH(Schedules_8760!$F3024,DHW_StPt_Sch_EZ!$C$3:$I$3,0)),"F","C")</f>
        <v>53.333333333333329</v>
      </c>
      <c r="M3024" s="34">
        <f>CONVERT(INDEX(DHW_StPt_Sch_EZ!$C$31:$I$54,MATCH(Schedules_8760!$C3024,DHW_StPt_Sch_EZ!$B$31:$B$54,0),MATCH(Schedules_8760!$F3024,DHW_StPt_Sch_EZ!$C$30:$I$30,0)),"F","C")</f>
        <v>53.333333333333329</v>
      </c>
      <c r="N3024" s="12"/>
      <c r="O3024" s="12"/>
      <c r="P3024" s="12"/>
    </row>
    <row r="3025" spans="1:16" x14ac:dyDescent="0.25">
      <c r="A3025" s="35">
        <v>3024</v>
      </c>
      <c r="B3025" s="89">
        <v>126.9583333333333</v>
      </c>
      <c r="C3025" s="35">
        <f t="shared" si="235"/>
        <v>24</v>
      </c>
      <c r="D3025" s="35">
        <f t="shared" si="238"/>
        <v>126</v>
      </c>
      <c r="E3025" s="35">
        <f t="shared" si="239"/>
        <v>7</v>
      </c>
      <c r="F3025" s="35" t="str">
        <f t="shared" si="236"/>
        <v>Saturday</v>
      </c>
      <c r="G3025" s="35">
        <f t="shared" si="237"/>
        <v>5</v>
      </c>
      <c r="H3025" s="34">
        <f>CONVERT(INDEX(Htg_StPt_Sch_EZ!$C$4:$I$27,MATCH(Schedules_8760!$C3025,Htg_StPt_Sch_EZ!$B$4:$B$27,0),MATCH(Schedules_8760!$F3025,Htg_StPt_Sch_EZ!$C$3:$I$3,0)),"F","C")</f>
        <v>20.555555555555554</v>
      </c>
      <c r="I3025" s="34">
        <f>CONVERT(INDEX(Htg_StPt_Sch_EZ!$C$31:$I$54,MATCH(Schedules_8760!$C3025,Htg_StPt_Sch_EZ!$B$31:$B$54,0),MATCH(Schedules_8760!$F3025,Htg_StPt_Sch_EZ!$C$30:$I$30,0)),"F","C")</f>
        <v>19.444444444444443</v>
      </c>
      <c r="J3025" s="34">
        <f>CONVERT(INDEX(Clg_StPt_Sch_EZ!$C$4:$I$27,MATCH(Schedules_8760!$C3025,Clg_StPt_Sch_EZ!$B$4:$B$27,0),MATCH(Schedules_8760!$F3025,Clg_StPt_Sch_EZ!$C$3:$I$3,0)),"F","C")</f>
        <v>25.555555555555554</v>
      </c>
      <c r="K3025" s="34">
        <f>CONVERT(INDEX(Clg_StPt_Sch_EZ!$C$31:$I$54,MATCH(Schedules_8760!$C3025,Clg_StPt_Sch_EZ!$B$31:$B$54,0),MATCH(Schedules_8760!$F3025,Clg_StPt_Sch_EZ!$C$30:$I$30,0)),"F","C")</f>
        <v>28.333333333333332</v>
      </c>
      <c r="L3025" s="34">
        <f>CONVERT(INDEX(DHW_StPt_Sch_EZ!$C$4:$I$27,MATCH(Schedules_8760!$C3025,DHW_StPt_Sch_EZ!$B$4:$B$27,0),MATCH(Schedules_8760!$F3025,DHW_StPt_Sch_EZ!$C$3:$I$3,0)),"F","C")</f>
        <v>53.333333333333329</v>
      </c>
      <c r="M3025" s="34">
        <f>CONVERT(INDEX(DHW_StPt_Sch_EZ!$C$31:$I$54,MATCH(Schedules_8760!$C3025,DHW_StPt_Sch_EZ!$B$31:$B$54,0),MATCH(Schedules_8760!$F3025,DHW_StPt_Sch_EZ!$C$30:$I$30,0)),"F","C")</f>
        <v>53.333333333333329</v>
      </c>
      <c r="N3025" s="12"/>
      <c r="O3025" s="12"/>
      <c r="P3025" s="12"/>
    </row>
    <row r="3026" spans="1:16" x14ac:dyDescent="0.25">
      <c r="A3026" s="35">
        <v>3025</v>
      </c>
      <c r="B3026" s="89">
        <v>127</v>
      </c>
      <c r="C3026" s="35">
        <f t="shared" si="235"/>
        <v>1</v>
      </c>
      <c r="D3026" s="35">
        <f t="shared" si="238"/>
        <v>127</v>
      </c>
      <c r="E3026" s="35">
        <f t="shared" si="239"/>
        <v>1</v>
      </c>
      <c r="F3026" s="35" t="str">
        <f t="shared" si="236"/>
        <v>Sunday</v>
      </c>
      <c r="G3026" s="35">
        <f t="shared" si="237"/>
        <v>5</v>
      </c>
      <c r="H3026" s="34">
        <f>CONVERT(INDEX(Htg_StPt_Sch_EZ!$C$4:$I$27,MATCH(Schedules_8760!$C3026,Htg_StPt_Sch_EZ!$B$4:$B$27,0),MATCH(Schedules_8760!$F3026,Htg_StPt_Sch_EZ!$C$3:$I$3,0)),"F","C")</f>
        <v>20.555555555555554</v>
      </c>
      <c r="I3026" s="34">
        <f>CONVERT(INDEX(Htg_StPt_Sch_EZ!$C$31:$I$54,MATCH(Schedules_8760!$C3026,Htg_StPt_Sch_EZ!$B$31:$B$54,0),MATCH(Schedules_8760!$F3026,Htg_StPt_Sch_EZ!$C$30:$I$30,0)),"F","C")</f>
        <v>19.444444444444443</v>
      </c>
      <c r="J3026" s="34">
        <f>CONVERT(INDEX(Clg_StPt_Sch_EZ!$C$4:$I$27,MATCH(Schedules_8760!$C3026,Clg_StPt_Sch_EZ!$B$4:$B$27,0),MATCH(Schedules_8760!$F3026,Clg_StPt_Sch_EZ!$C$3:$I$3,0)),"F","C")</f>
        <v>25.555555555555554</v>
      </c>
      <c r="K3026" s="34">
        <f>CONVERT(INDEX(Clg_StPt_Sch_EZ!$C$31:$I$54,MATCH(Schedules_8760!$C3026,Clg_StPt_Sch_EZ!$B$31:$B$54,0),MATCH(Schedules_8760!$F3026,Clg_StPt_Sch_EZ!$C$30:$I$30,0)),"F","C")</f>
        <v>28.333333333333332</v>
      </c>
      <c r="L3026" s="34">
        <f>CONVERT(INDEX(DHW_StPt_Sch_EZ!$C$4:$I$27,MATCH(Schedules_8760!$C3026,DHW_StPt_Sch_EZ!$B$4:$B$27,0),MATCH(Schedules_8760!$F3026,DHW_StPt_Sch_EZ!$C$3:$I$3,0)),"F","C")</f>
        <v>53.333333333333329</v>
      </c>
      <c r="M3026" s="34">
        <f>CONVERT(INDEX(DHW_StPt_Sch_EZ!$C$31:$I$54,MATCH(Schedules_8760!$C3026,DHW_StPt_Sch_EZ!$B$31:$B$54,0),MATCH(Schedules_8760!$F3026,DHW_StPt_Sch_EZ!$C$30:$I$30,0)),"F","C")</f>
        <v>53.333333333333329</v>
      </c>
      <c r="N3026" s="12"/>
      <c r="O3026" s="12"/>
      <c r="P3026" s="12"/>
    </row>
    <row r="3027" spans="1:16" x14ac:dyDescent="0.25">
      <c r="A3027" s="35">
        <v>3026</v>
      </c>
      <c r="B3027" s="89">
        <v>127.0416666666667</v>
      </c>
      <c r="C3027" s="35">
        <f t="shared" si="235"/>
        <v>2</v>
      </c>
      <c r="D3027" s="35">
        <f t="shared" si="238"/>
        <v>127</v>
      </c>
      <c r="E3027" s="35">
        <f t="shared" si="239"/>
        <v>1</v>
      </c>
      <c r="F3027" s="35" t="str">
        <f t="shared" si="236"/>
        <v>Sunday</v>
      </c>
      <c r="G3027" s="35">
        <f t="shared" si="237"/>
        <v>5</v>
      </c>
      <c r="H3027" s="34">
        <f>CONVERT(INDEX(Htg_StPt_Sch_EZ!$C$4:$I$27,MATCH(Schedules_8760!$C3027,Htg_StPt_Sch_EZ!$B$4:$B$27,0),MATCH(Schedules_8760!$F3027,Htg_StPt_Sch_EZ!$C$3:$I$3,0)),"F","C")</f>
        <v>20.555555555555554</v>
      </c>
      <c r="I3027" s="34">
        <f>CONVERT(INDEX(Htg_StPt_Sch_EZ!$C$31:$I$54,MATCH(Schedules_8760!$C3027,Htg_StPt_Sch_EZ!$B$31:$B$54,0),MATCH(Schedules_8760!$F3027,Htg_StPt_Sch_EZ!$C$30:$I$30,0)),"F","C")</f>
        <v>19.444444444444443</v>
      </c>
      <c r="J3027" s="34">
        <f>CONVERT(INDEX(Clg_StPt_Sch_EZ!$C$4:$I$27,MATCH(Schedules_8760!$C3027,Clg_StPt_Sch_EZ!$B$4:$B$27,0),MATCH(Schedules_8760!$F3027,Clg_StPt_Sch_EZ!$C$3:$I$3,0)),"F","C")</f>
        <v>25.555555555555554</v>
      </c>
      <c r="K3027" s="34">
        <f>CONVERT(INDEX(Clg_StPt_Sch_EZ!$C$31:$I$54,MATCH(Schedules_8760!$C3027,Clg_StPt_Sch_EZ!$B$31:$B$54,0),MATCH(Schedules_8760!$F3027,Clg_StPt_Sch_EZ!$C$30:$I$30,0)),"F","C")</f>
        <v>28.333333333333332</v>
      </c>
      <c r="L3027" s="34">
        <f>CONVERT(INDEX(DHW_StPt_Sch_EZ!$C$4:$I$27,MATCH(Schedules_8760!$C3027,DHW_StPt_Sch_EZ!$B$4:$B$27,0),MATCH(Schedules_8760!$F3027,DHW_StPt_Sch_EZ!$C$3:$I$3,0)),"F","C")</f>
        <v>53.333333333333329</v>
      </c>
      <c r="M3027" s="34">
        <f>CONVERT(INDEX(DHW_StPt_Sch_EZ!$C$31:$I$54,MATCH(Schedules_8760!$C3027,DHW_StPt_Sch_EZ!$B$31:$B$54,0),MATCH(Schedules_8760!$F3027,DHW_StPt_Sch_EZ!$C$30:$I$30,0)),"F","C")</f>
        <v>53.333333333333329</v>
      </c>
      <c r="N3027" s="12"/>
      <c r="O3027" s="12"/>
      <c r="P3027" s="12"/>
    </row>
    <row r="3028" spans="1:16" x14ac:dyDescent="0.25">
      <c r="A3028" s="35">
        <v>3027</v>
      </c>
      <c r="B3028" s="89">
        <v>127.0833333333333</v>
      </c>
      <c r="C3028" s="35">
        <f t="shared" si="235"/>
        <v>3</v>
      </c>
      <c r="D3028" s="35">
        <f t="shared" si="238"/>
        <v>127</v>
      </c>
      <c r="E3028" s="35">
        <f t="shared" si="239"/>
        <v>1</v>
      </c>
      <c r="F3028" s="35" t="str">
        <f t="shared" si="236"/>
        <v>Sunday</v>
      </c>
      <c r="G3028" s="35">
        <f t="shared" si="237"/>
        <v>5</v>
      </c>
      <c r="H3028" s="34">
        <f>CONVERT(INDEX(Htg_StPt_Sch_EZ!$C$4:$I$27,MATCH(Schedules_8760!$C3028,Htg_StPt_Sch_EZ!$B$4:$B$27,0),MATCH(Schedules_8760!$F3028,Htg_StPt_Sch_EZ!$C$3:$I$3,0)),"F","C")</f>
        <v>20.555555555555554</v>
      </c>
      <c r="I3028" s="34">
        <f>CONVERT(INDEX(Htg_StPt_Sch_EZ!$C$31:$I$54,MATCH(Schedules_8760!$C3028,Htg_StPt_Sch_EZ!$B$31:$B$54,0),MATCH(Schedules_8760!$F3028,Htg_StPt_Sch_EZ!$C$30:$I$30,0)),"F","C")</f>
        <v>19.444444444444443</v>
      </c>
      <c r="J3028" s="34">
        <f>CONVERT(INDEX(Clg_StPt_Sch_EZ!$C$4:$I$27,MATCH(Schedules_8760!$C3028,Clg_StPt_Sch_EZ!$B$4:$B$27,0),MATCH(Schedules_8760!$F3028,Clg_StPt_Sch_EZ!$C$3:$I$3,0)),"F","C")</f>
        <v>25.555555555555554</v>
      </c>
      <c r="K3028" s="34">
        <f>CONVERT(INDEX(Clg_StPt_Sch_EZ!$C$31:$I$54,MATCH(Schedules_8760!$C3028,Clg_StPt_Sch_EZ!$B$31:$B$54,0),MATCH(Schedules_8760!$F3028,Clg_StPt_Sch_EZ!$C$30:$I$30,0)),"F","C")</f>
        <v>28.333333333333332</v>
      </c>
      <c r="L3028" s="34">
        <f>CONVERT(INDEX(DHW_StPt_Sch_EZ!$C$4:$I$27,MATCH(Schedules_8760!$C3028,DHW_StPt_Sch_EZ!$B$4:$B$27,0),MATCH(Schedules_8760!$F3028,DHW_StPt_Sch_EZ!$C$3:$I$3,0)),"F","C")</f>
        <v>53.333333333333329</v>
      </c>
      <c r="M3028" s="34">
        <f>CONVERT(INDEX(DHW_StPt_Sch_EZ!$C$31:$I$54,MATCH(Schedules_8760!$C3028,DHW_StPt_Sch_EZ!$B$31:$B$54,0),MATCH(Schedules_8760!$F3028,DHW_StPt_Sch_EZ!$C$30:$I$30,0)),"F","C")</f>
        <v>53.333333333333329</v>
      </c>
      <c r="N3028" s="12"/>
      <c r="O3028" s="12"/>
      <c r="P3028" s="12"/>
    </row>
    <row r="3029" spans="1:16" x14ac:dyDescent="0.25">
      <c r="A3029" s="35">
        <v>3028</v>
      </c>
      <c r="B3029" s="89">
        <v>127.125</v>
      </c>
      <c r="C3029" s="35">
        <f t="shared" si="235"/>
        <v>4</v>
      </c>
      <c r="D3029" s="35">
        <f t="shared" si="238"/>
        <v>127</v>
      </c>
      <c r="E3029" s="35">
        <f t="shared" si="239"/>
        <v>1</v>
      </c>
      <c r="F3029" s="35" t="str">
        <f t="shared" si="236"/>
        <v>Sunday</v>
      </c>
      <c r="G3029" s="35">
        <f t="shared" si="237"/>
        <v>5</v>
      </c>
      <c r="H3029" s="34">
        <f>CONVERT(INDEX(Htg_StPt_Sch_EZ!$C$4:$I$27,MATCH(Schedules_8760!$C3029,Htg_StPt_Sch_EZ!$B$4:$B$27,0),MATCH(Schedules_8760!$F3029,Htg_StPt_Sch_EZ!$C$3:$I$3,0)),"F","C")</f>
        <v>20.555555555555554</v>
      </c>
      <c r="I3029" s="34">
        <f>CONVERT(INDEX(Htg_StPt_Sch_EZ!$C$31:$I$54,MATCH(Schedules_8760!$C3029,Htg_StPt_Sch_EZ!$B$31:$B$54,0),MATCH(Schedules_8760!$F3029,Htg_StPt_Sch_EZ!$C$30:$I$30,0)),"F","C")</f>
        <v>19.444444444444443</v>
      </c>
      <c r="J3029" s="34">
        <f>CONVERT(INDEX(Clg_StPt_Sch_EZ!$C$4:$I$27,MATCH(Schedules_8760!$C3029,Clg_StPt_Sch_EZ!$B$4:$B$27,0),MATCH(Schedules_8760!$F3029,Clg_StPt_Sch_EZ!$C$3:$I$3,0)),"F","C")</f>
        <v>25.555555555555554</v>
      </c>
      <c r="K3029" s="34">
        <f>CONVERT(INDEX(Clg_StPt_Sch_EZ!$C$31:$I$54,MATCH(Schedules_8760!$C3029,Clg_StPt_Sch_EZ!$B$31:$B$54,0),MATCH(Schedules_8760!$F3029,Clg_StPt_Sch_EZ!$C$30:$I$30,0)),"F","C")</f>
        <v>28.333333333333332</v>
      </c>
      <c r="L3029" s="34">
        <f>CONVERT(INDEX(DHW_StPt_Sch_EZ!$C$4:$I$27,MATCH(Schedules_8760!$C3029,DHW_StPt_Sch_EZ!$B$4:$B$27,0),MATCH(Schedules_8760!$F3029,DHW_StPt_Sch_EZ!$C$3:$I$3,0)),"F","C")</f>
        <v>53.333333333333329</v>
      </c>
      <c r="M3029" s="34">
        <f>CONVERT(INDEX(DHW_StPt_Sch_EZ!$C$31:$I$54,MATCH(Schedules_8760!$C3029,DHW_StPt_Sch_EZ!$B$31:$B$54,0),MATCH(Schedules_8760!$F3029,DHW_StPt_Sch_EZ!$C$30:$I$30,0)),"F","C")</f>
        <v>53.333333333333329</v>
      </c>
      <c r="N3029" s="12"/>
      <c r="O3029" s="12"/>
      <c r="P3029" s="12"/>
    </row>
    <row r="3030" spans="1:16" x14ac:dyDescent="0.25">
      <c r="A3030" s="35">
        <v>3029</v>
      </c>
      <c r="B3030" s="89">
        <v>127.1666666666667</v>
      </c>
      <c r="C3030" s="35">
        <f t="shared" si="235"/>
        <v>5</v>
      </c>
      <c r="D3030" s="35">
        <f t="shared" si="238"/>
        <v>127</v>
      </c>
      <c r="E3030" s="35">
        <f t="shared" si="239"/>
        <v>1</v>
      </c>
      <c r="F3030" s="35" t="str">
        <f t="shared" si="236"/>
        <v>Sunday</v>
      </c>
      <c r="G3030" s="35">
        <f t="shared" si="237"/>
        <v>5</v>
      </c>
      <c r="H3030" s="34">
        <f>CONVERT(INDEX(Htg_StPt_Sch_EZ!$C$4:$I$27,MATCH(Schedules_8760!$C3030,Htg_StPt_Sch_EZ!$B$4:$B$27,0),MATCH(Schedules_8760!$F3030,Htg_StPt_Sch_EZ!$C$3:$I$3,0)),"F","C")</f>
        <v>20.555555555555554</v>
      </c>
      <c r="I3030" s="34">
        <f>CONVERT(INDEX(Htg_StPt_Sch_EZ!$C$31:$I$54,MATCH(Schedules_8760!$C3030,Htg_StPt_Sch_EZ!$B$31:$B$54,0),MATCH(Schedules_8760!$F3030,Htg_StPt_Sch_EZ!$C$30:$I$30,0)),"F","C")</f>
        <v>19.444444444444443</v>
      </c>
      <c r="J3030" s="34">
        <f>CONVERT(INDEX(Clg_StPt_Sch_EZ!$C$4:$I$27,MATCH(Schedules_8760!$C3030,Clg_StPt_Sch_EZ!$B$4:$B$27,0),MATCH(Schedules_8760!$F3030,Clg_StPt_Sch_EZ!$C$3:$I$3,0)),"F","C")</f>
        <v>25.555555555555554</v>
      </c>
      <c r="K3030" s="34">
        <f>CONVERT(INDEX(Clg_StPt_Sch_EZ!$C$31:$I$54,MATCH(Schedules_8760!$C3030,Clg_StPt_Sch_EZ!$B$31:$B$54,0),MATCH(Schedules_8760!$F3030,Clg_StPt_Sch_EZ!$C$30:$I$30,0)),"F","C")</f>
        <v>28.333333333333332</v>
      </c>
      <c r="L3030" s="34">
        <f>CONVERT(INDEX(DHW_StPt_Sch_EZ!$C$4:$I$27,MATCH(Schedules_8760!$C3030,DHW_StPt_Sch_EZ!$B$4:$B$27,0),MATCH(Schedules_8760!$F3030,DHW_StPt_Sch_EZ!$C$3:$I$3,0)),"F","C")</f>
        <v>53.333333333333329</v>
      </c>
      <c r="M3030" s="34">
        <f>CONVERT(INDEX(DHW_StPt_Sch_EZ!$C$31:$I$54,MATCH(Schedules_8760!$C3030,DHW_StPt_Sch_EZ!$B$31:$B$54,0),MATCH(Schedules_8760!$F3030,DHW_StPt_Sch_EZ!$C$30:$I$30,0)),"F","C")</f>
        <v>53.333333333333329</v>
      </c>
      <c r="N3030" s="12"/>
      <c r="O3030" s="12"/>
      <c r="P3030" s="12"/>
    </row>
    <row r="3031" spans="1:16" x14ac:dyDescent="0.25">
      <c r="A3031" s="35">
        <v>3030</v>
      </c>
      <c r="B3031" s="89">
        <v>127.2083333333333</v>
      </c>
      <c r="C3031" s="35">
        <f t="shared" si="235"/>
        <v>6</v>
      </c>
      <c r="D3031" s="35">
        <f t="shared" si="238"/>
        <v>127</v>
      </c>
      <c r="E3031" s="35">
        <f t="shared" si="239"/>
        <v>1</v>
      </c>
      <c r="F3031" s="35" t="str">
        <f t="shared" si="236"/>
        <v>Sunday</v>
      </c>
      <c r="G3031" s="35">
        <f t="shared" si="237"/>
        <v>5</v>
      </c>
      <c r="H3031" s="34">
        <f>CONVERT(INDEX(Htg_StPt_Sch_EZ!$C$4:$I$27,MATCH(Schedules_8760!$C3031,Htg_StPt_Sch_EZ!$B$4:$B$27,0),MATCH(Schedules_8760!$F3031,Htg_StPt_Sch_EZ!$C$3:$I$3,0)),"F","C")</f>
        <v>20.555555555555554</v>
      </c>
      <c r="I3031" s="34">
        <f>CONVERT(INDEX(Htg_StPt_Sch_EZ!$C$31:$I$54,MATCH(Schedules_8760!$C3031,Htg_StPt_Sch_EZ!$B$31:$B$54,0),MATCH(Schedules_8760!$F3031,Htg_StPt_Sch_EZ!$C$30:$I$30,0)),"F","C")</f>
        <v>19.444444444444443</v>
      </c>
      <c r="J3031" s="34">
        <f>CONVERT(INDEX(Clg_StPt_Sch_EZ!$C$4:$I$27,MATCH(Schedules_8760!$C3031,Clg_StPt_Sch_EZ!$B$4:$B$27,0),MATCH(Schedules_8760!$F3031,Clg_StPt_Sch_EZ!$C$3:$I$3,0)),"F","C")</f>
        <v>25.555555555555554</v>
      </c>
      <c r="K3031" s="34">
        <f>CONVERT(INDEX(Clg_StPt_Sch_EZ!$C$31:$I$54,MATCH(Schedules_8760!$C3031,Clg_StPt_Sch_EZ!$B$31:$B$54,0),MATCH(Schedules_8760!$F3031,Clg_StPt_Sch_EZ!$C$30:$I$30,0)),"F","C")</f>
        <v>28.333333333333332</v>
      </c>
      <c r="L3031" s="34">
        <f>CONVERT(INDEX(DHW_StPt_Sch_EZ!$C$4:$I$27,MATCH(Schedules_8760!$C3031,DHW_StPt_Sch_EZ!$B$4:$B$27,0),MATCH(Schedules_8760!$F3031,DHW_StPt_Sch_EZ!$C$3:$I$3,0)),"F","C")</f>
        <v>53.333333333333329</v>
      </c>
      <c r="M3031" s="34">
        <f>CONVERT(INDEX(DHW_StPt_Sch_EZ!$C$31:$I$54,MATCH(Schedules_8760!$C3031,DHW_StPt_Sch_EZ!$B$31:$B$54,0),MATCH(Schedules_8760!$F3031,DHW_StPt_Sch_EZ!$C$30:$I$30,0)),"F","C")</f>
        <v>53.333333333333329</v>
      </c>
      <c r="N3031" s="12"/>
      <c r="O3031" s="12"/>
      <c r="P3031" s="12"/>
    </row>
    <row r="3032" spans="1:16" x14ac:dyDescent="0.25">
      <c r="A3032" s="35">
        <v>3031</v>
      </c>
      <c r="B3032" s="89">
        <v>127.25</v>
      </c>
      <c r="C3032" s="35">
        <f t="shared" si="235"/>
        <v>7</v>
      </c>
      <c r="D3032" s="35">
        <f t="shared" si="238"/>
        <v>127</v>
      </c>
      <c r="E3032" s="35">
        <f t="shared" si="239"/>
        <v>1</v>
      </c>
      <c r="F3032" s="35" t="str">
        <f t="shared" si="236"/>
        <v>Sunday</v>
      </c>
      <c r="G3032" s="35">
        <f t="shared" si="237"/>
        <v>5</v>
      </c>
      <c r="H3032" s="34">
        <f>CONVERT(INDEX(Htg_StPt_Sch_EZ!$C$4:$I$27,MATCH(Schedules_8760!$C3032,Htg_StPt_Sch_EZ!$B$4:$B$27,0),MATCH(Schedules_8760!$F3032,Htg_StPt_Sch_EZ!$C$3:$I$3,0)),"F","C")</f>
        <v>20.555555555555554</v>
      </c>
      <c r="I3032" s="34">
        <f>CONVERT(INDEX(Htg_StPt_Sch_EZ!$C$31:$I$54,MATCH(Schedules_8760!$C3032,Htg_StPt_Sch_EZ!$B$31:$B$54,0),MATCH(Schedules_8760!$F3032,Htg_StPt_Sch_EZ!$C$30:$I$30,0)),"F","C")</f>
        <v>19.444444444444443</v>
      </c>
      <c r="J3032" s="34">
        <f>CONVERT(INDEX(Clg_StPt_Sch_EZ!$C$4:$I$27,MATCH(Schedules_8760!$C3032,Clg_StPt_Sch_EZ!$B$4:$B$27,0),MATCH(Schedules_8760!$F3032,Clg_StPt_Sch_EZ!$C$3:$I$3,0)),"F","C")</f>
        <v>25.555555555555554</v>
      </c>
      <c r="K3032" s="34">
        <f>CONVERT(INDEX(Clg_StPt_Sch_EZ!$C$31:$I$54,MATCH(Schedules_8760!$C3032,Clg_StPt_Sch_EZ!$B$31:$B$54,0),MATCH(Schedules_8760!$F3032,Clg_StPt_Sch_EZ!$C$30:$I$30,0)),"F","C")</f>
        <v>28.333333333333332</v>
      </c>
      <c r="L3032" s="34">
        <f>CONVERT(INDEX(DHW_StPt_Sch_EZ!$C$4:$I$27,MATCH(Schedules_8760!$C3032,DHW_StPt_Sch_EZ!$B$4:$B$27,0),MATCH(Schedules_8760!$F3032,DHW_StPt_Sch_EZ!$C$3:$I$3,0)),"F","C")</f>
        <v>53.333333333333329</v>
      </c>
      <c r="M3032" s="34">
        <f>CONVERT(INDEX(DHW_StPt_Sch_EZ!$C$31:$I$54,MATCH(Schedules_8760!$C3032,DHW_StPt_Sch_EZ!$B$31:$B$54,0),MATCH(Schedules_8760!$F3032,DHW_StPt_Sch_EZ!$C$30:$I$30,0)),"F","C")</f>
        <v>53.333333333333329</v>
      </c>
      <c r="N3032" s="12"/>
      <c r="O3032" s="12"/>
      <c r="P3032" s="12"/>
    </row>
    <row r="3033" spans="1:16" x14ac:dyDescent="0.25">
      <c r="A3033" s="35">
        <v>3032</v>
      </c>
      <c r="B3033" s="89">
        <v>127.2916666666667</v>
      </c>
      <c r="C3033" s="35">
        <f t="shared" si="235"/>
        <v>8</v>
      </c>
      <c r="D3033" s="35">
        <f t="shared" si="238"/>
        <v>127</v>
      </c>
      <c r="E3033" s="35">
        <f t="shared" si="239"/>
        <v>1</v>
      </c>
      <c r="F3033" s="35" t="str">
        <f t="shared" si="236"/>
        <v>Sunday</v>
      </c>
      <c r="G3033" s="35">
        <f t="shared" si="237"/>
        <v>5</v>
      </c>
      <c r="H3033" s="34">
        <f>CONVERT(INDEX(Htg_StPt_Sch_EZ!$C$4:$I$27,MATCH(Schedules_8760!$C3033,Htg_StPt_Sch_EZ!$B$4:$B$27,0),MATCH(Schedules_8760!$F3033,Htg_StPt_Sch_EZ!$C$3:$I$3,0)),"F","C")</f>
        <v>20.555555555555554</v>
      </c>
      <c r="I3033" s="34">
        <f>CONVERT(INDEX(Htg_StPt_Sch_EZ!$C$31:$I$54,MATCH(Schedules_8760!$C3033,Htg_StPt_Sch_EZ!$B$31:$B$54,0),MATCH(Schedules_8760!$F3033,Htg_StPt_Sch_EZ!$C$30:$I$30,0)),"F","C")</f>
        <v>19.444444444444443</v>
      </c>
      <c r="J3033" s="34">
        <f>CONVERT(INDEX(Clg_StPt_Sch_EZ!$C$4:$I$27,MATCH(Schedules_8760!$C3033,Clg_StPt_Sch_EZ!$B$4:$B$27,0),MATCH(Schedules_8760!$F3033,Clg_StPt_Sch_EZ!$C$3:$I$3,0)),"F","C")</f>
        <v>25.555555555555554</v>
      </c>
      <c r="K3033" s="34">
        <f>CONVERT(INDEX(Clg_StPt_Sch_EZ!$C$31:$I$54,MATCH(Schedules_8760!$C3033,Clg_StPt_Sch_EZ!$B$31:$B$54,0),MATCH(Schedules_8760!$F3033,Clg_StPt_Sch_EZ!$C$30:$I$30,0)),"F","C")</f>
        <v>25</v>
      </c>
      <c r="L3033" s="34">
        <f>CONVERT(INDEX(DHW_StPt_Sch_EZ!$C$4:$I$27,MATCH(Schedules_8760!$C3033,DHW_StPt_Sch_EZ!$B$4:$B$27,0),MATCH(Schedules_8760!$F3033,DHW_StPt_Sch_EZ!$C$3:$I$3,0)),"F","C")</f>
        <v>53.333333333333329</v>
      </c>
      <c r="M3033" s="34">
        <f>CONVERT(INDEX(DHW_StPt_Sch_EZ!$C$31:$I$54,MATCH(Schedules_8760!$C3033,DHW_StPt_Sch_EZ!$B$31:$B$54,0),MATCH(Schedules_8760!$F3033,DHW_StPt_Sch_EZ!$C$30:$I$30,0)),"F","C")</f>
        <v>53.333333333333329</v>
      </c>
      <c r="N3033" s="12"/>
      <c r="O3033" s="12"/>
      <c r="P3033" s="12"/>
    </row>
    <row r="3034" spans="1:16" x14ac:dyDescent="0.25">
      <c r="A3034" s="35">
        <v>3033</v>
      </c>
      <c r="B3034" s="89">
        <v>127.3333333333333</v>
      </c>
      <c r="C3034" s="35">
        <f t="shared" si="235"/>
        <v>9</v>
      </c>
      <c r="D3034" s="35">
        <f t="shared" si="238"/>
        <v>127</v>
      </c>
      <c r="E3034" s="35">
        <f t="shared" si="239"/>
        <v>1</v>
      </c>
      <c r="F3034" s="35" t="str">
        <f t="shared" si="236"/>
        <v>Sunday</v>
      </c>
      <c r="G3034" s="35">
        <f t="shared" si="237"/>
        <v>5</v>
      </c>
      <c r="H3034" s="34">
        <f>CONVERT(INDEX(Htg_StPt_Sch_EZ!$C$4:$I$27,MATCH(Schedules_8760!$C3034,Htg_StPt_Sch_EZ!$B$4:$B$27,0),MATCH(Schedules_8760!$F3034,Htg_StPt_Sch_EZ!$C$3:$I$3,0)),"F","C")</f>
        <v>20.555555555555554</v>
      </c>
      <c r="I3034" s="34">
        <f>CONVERT(INDEX(Htg_StPt_Sch_EZ!$C$31:$I$54,MATCH(Schedules_8760!$C3034,Htg_StPt_Sch_EZ!$B$31:$B$54,0),MATCH(Schedules_8760!$F3034,Htg_StPt_Sch_EZ!$C$30:$I$30,0)),"F","C")</f>
        <v>19.444444444444443</v>
      </c>
      <c r="J3034" s="34">
        <f>CONVERT(INDEX(Clg_StPt_Sch_EZ!$C$4:$I$27,MATCH(Schedules_8760!$C3034,Clg_StPt_Sch_EZ!$B$4:$B$27,0),MATCH(Schedules_8760!$F3034,Clg_StPt_Sch_EZ!$C$3:$I$3,0)),"F","C")</f>
        <v>25.555555555555554</v>
      </c>
      <c r="K3034" s="34">
        <f>CONVERT(INDEX(Clg_StPt_Sch_EZ!$C$31:$I$54,MATCH(Schedules_8760!$C3034,Clg_StPt_Sch_EZ!$B$31:$B$54,0),MATCH(Schedules_8760!$F3034,Clg_StPt_Sch_EZ!$C$30:$I$30,0)),"F","C")</f>
        <v>25</v>
      </c>
      <c r="L3034" s="34">
        <f>CONVERT(INDEX(DHW_StPt_Sch_EZ!$C$4:$I$27,MATCH(Schedules_8760!$C3034,DHW_StPt_Sch_EZ!$B$4:$B$27,0),MATCH(Schedules_8760!$F3034,DHW_StPt_Sch_EZ!$C$3:$I$3,0)),"F","C")</f>
        <v>53.333333333333329</v>
      </c>
      <c r="M3034" s="34">
        <f>CONVERT(INDEX(DHW_StPt_Sch_EZ!$C$31:$I$54,MATCH(Schedules_8760!$C3034,DHW_StPt_Sch_EZ!$B$31:$B$54,0),MATCH(Schedules_8760!$F3034,DHW_StPt_Sch_EZ!$C$30:$I$30,0)),"F","C")</f>
        <v>53.333333333333329</v>
      </c>
      <c r="N3034" s="12"/>
      <c r="O3034" s="12"/>
      <c r="P3034" s="12"/>
    </row>
    <row r="3035" spans="1:16" x14ac:dyDescent="0.25">
      <c r="A3035" s="35">
        <v>3034</v>
      </c>
      <c r="B3035" s="89">
        <v>127.375</v>
      </c>
      <c r="C3035" s="35">
        <f t="shared" si="235"/>
        <v>10</v>
      </c>
      <c r="D3035" s="35">
        <f t="shared" si="238"/>
        <v>127</v>
      </c>
      <c r="E3035" s="35">
        <f t="shared" si="239"/>
        <v>1</v>
      </c>
      <c r="F3035" s="35" t="str">
        <f t="shared" si="236"/>
        <v>Sunday</v>
      </c>
      <c r="G3035" s="35">
        <f t="shared" si="237"/>
        <v>5</v>
      </c>
      <c r="H3035" s="34">
        <f>CONVERT(INDEX(Htg_StPt_Sch_EZ!$C$4:$I$27,MATCH(Schedules_8760!$C3035,Htg_StPt_Sch_EZ!$B$4:$B$27,0),MATCH(Schedules_8760!$F3035,Htg_StPt_Sch_EZ!$C$3:$I$3,0)),"F","C")</f>
        <v>20.555555555555554</v>
      </c>
      <c r="I3035" s="34">
        <f>CONVERT(INDEX(Htg_StPt_Sch_EZ!$C$31:$I$54,MATCH(Schedules_8760!$C3035,Htg_StPt_Sch_EZ!$B$31:$B$54,0),MATCH(Schedules_8760!$F3035,Htg_StPt_Sch_EZ!$C$30:$I$30,0)),"F","C")</f>
        <v>19.444444444444443</v>
      </c>
      <c r="J3035" s="34">
        <f>CONVERT(INDEX(Clg_StPt_Sch_EZ!$C$4:$I$27,MATCH(Schedules_8760!$C3035,Clg_StPt_Sch_EZ!$B$4:$B$27,0),MATCH(Schedules_8760!$F3035,Clg_StPt_Sch_EZ!$C$3:$I$3,0)),"F","C")</f>
        <v>25.555555555555554</v>
      </c>
      <c r="K3035" s="34">
        <f>CONVERT(INDEX(Clg_StPt_Sch_EZ!$C$31:$I$54,MATCH(Schedules_8760!$C3035,Clg_StPt_Sch_EZ!$B$31:$B$54,0),MATCH(Schedules_8760!$F3035,Clg_StPt_Sch_EZ!$C$30:$I$30,0)),"F","C")</f>
        <v>25</v>
      </c>
      <c r="L3035" s="34">
        <f>CONVERT(INDEX(DHW_StPt_Sch_EZ!$C$4:$I$27,MATCH(Schedules_8760!$C3035,DHW_StPt_Sch_EZ!$B$4:$B$27,0),MATCH(Schedules_8760!$F3035,DHW_StPt_Sch_EZ!$C$3:$I$3,0)),"F","C")</f>
        <v>53.333333333333329</v>
      </c>
      <c r="M3035" s="34">
        <f>CONVERT(INDEX(DHW_StPt_Sch_EZ!$C$31:$I$54,MATCH(Schedules_8760!$C3035,DHW_StPt_Sch_EZ!$B$31:$B$54,0),MATCH(Schedules_8760!$F3035,DHW_StPt_Sch_EZ!$C$30:$I$30,0)),"F","C")</f>
        <v>53.333333333333329</v>
      </c>
      <c r="N3035" s="12"/>
      <c r="O3035" s="12"/>
      <c r="P3035" s="12"/>
    </row>
    <row r="3036" spans="1:16" x14ac:dyDescent="0.25">
      <c r="A3036" s="35">
        <v>3035</v>
      </c>
      <c r="B3036" s="89">
        <v>127.4166666666667</v>
      </c>
      <c r="C3036" s="35">
        <f t="shared" si="235"/>
        <v>11</v>
      </c>
      <c r="D3036" s="35">
        <f t="shared" si="238"/>
        <v>127</v>
      </c>
      <c r="E3036" s="35">
        <f t="shared" si="239"/>
        <v>1</v>
      </c>
      <c r="F3036" s="35" t="str">
        <f t="shared" si="236"/>
        <v>Sunday</v>
      </c>
      <c r="G3036" s="35">
        <f t="shared" si="237"/>
        <v>5</v>
      </c>
      <c r="H3036" s="34">
        <f>CONVERT(INDEX(Htg_StPt_Sch_EZ!$C$4:$I$27,MATCH(Schedules_8760!$C3036,Htg_StPt_Sch_EZ!$B$4:$B$27,0),MATCH(Schedules_8760!$F3036,Htg_StPt_Sch_EZ!$C$3:$I$3,0)),"F","C")</f>
        <v>20.555555555555554</v>
      </c>
      <c r="I3036" s="34">
        <f>CONVERT(INDEX(Htg_StPt_Sch_EZ!$C$31:$I$54,MATCH(Schedules_8760!$C3036,Htg_StPt_Sch_EZ!$B$31:$B$54,0),MATCH(Schedules_8760!$F3036,Htg_StPt_Sch_EZ!$C$30:$I$30,0)),"F","C")</f>
        <v>19.444444444444443</v>
      </c>
      <c r="J3036" s="34">
        <f>CONVERT(INDEX(Clg_StPt_Sch_EZ!$C$4:$I$27,MATCH(Schedules_8760!$C3036,Clg_StPt_Sch_EZ!$B$4:$B$27,0),MATCH(Schedules_8760!$F3036,Clg_StPt_Sch_EZ!$C$3:$I$3,0)),"F","C")</f>
        <v>25.555555555555554</v>
      </c>
      <c r="K3036" s="34">
        <f>CONVERT(INDEX(Clg_StPt_Sch_EZ!$C$31:$I$54,MATCH(Schedules_8760!$C3036,Clg_StPt_Sch_EZ!$B$31:$B$54,0),MATCH(Schedules_8760!$F3036,Clg_StPt_Sch_EZ!$C$30:$I$30,0)),"F","C")</f>
        <v>25</v>
      </c>
      <c r="L3036" s="34">
        <f>CONVERT(INDEX(DHW_StPt_Sch_EZ!$C$4:$I$27,MATCH(Schedules_8760!$C3036,DHW_StPt_Sch_EZ!$B$4:$B$27,0),MATCH(Schedules_8760!$F3036,DHW_StPt_Sch_EZ!$C$3:$I$3,0)),"F","C")</f>
        <v>53.333333333333329</v>
      </c>
      <c r="M3036" s="34">
        <f>CONVERT(INDEX(DHW_StPt_Sch_EZ!$C$31:$I$54,MATCH(Schedules_8760!$C3036,DHW_StPt_Sch_EZ!$B$31:$B$54,0),MATCH(Schedules_8760!$F3036,DHW_StPt_Sch_EZ!$C$30:$I$30,0)),"F","C")</f>
        <v>53.333333333333329</v>
      </c>
      <c r="N3036" s="12"/>
      <c r="O3036" s="12"/>
      <c r="P3036" s="12"/>
    </row>
    <row r="3037" spans="1:16" x14ac:dyDescent="0.25">
      <c r="A3037" s="35">
        <v>3036</v>
      </c>
      <c r="B3037" s="89">
        <v>127.4583333333333</v>
      </c>
      <c r="C3037" s="35">
        <f t="shared" si="235"/>
        <v>12</v>
      </c>
      <c r="D3037" s="35">
        <f t="shared" si="238"/>
        <v>127</v>
      </c>
      <c r="E3037" s="35">
        <f t="shared" si="239"/>
        <v>1</v>
      </c>
      <c r="F3037" s="35" t="str">
        <f t="shared" si="236"/>
        <v>Sunday</v>
      </c>
      <c r="G3037" s="35">
        <f t="shared" si="237"/>
        <v>5</v>
      </c>
      <c r="H3037" s="34">
        <f>CONVERT(INDEX(Htg_StPt_Sch_EZ!$C$4:$I$27,MATCH(Schedules_8760!$C3037,Htg_StPt_Sch_EZ!$B$4:$B$27,0),MATCH(Schedules_8760!$F3037,Htg_StPt_Sch_EZ!$C$3:$I$3,0)),"F","C")</f>
        <v>20.555555555555554</v>
      </c>
      <c r="I3037" s="34">
        <f>CONVERT(INDEX(Htg_StPt_Sch_EZ!$C$31:$I$54,MATCH(Schedules_8760!$C3037,Htg_StPt_Sch_EZ!$B$31:$B$54,0),MATCH(Schedules_8760!$F3037,Htg_StPt_Sch_EZ!$C$30:$I$30,0)),"F","C")</f>
        <v>19.444444444444443</v>
      </c>
      <c r="J3037" s="34">
        <f>CONVERT(INDEX(Clg_StPt_Sch_EZ!$C$4:$I$27,MATCH(Schedules_8760!$C3037,Clg_StPt_Sch_EZ!$B$4:$B$27,0),MATCH(Schedules_8760!$F3037,Clg_StPt_Sch_EZ!$C$3:$I$3,0)),"F","C")</f>
        <v>25.555555555555554</v>
      </c>
      <c r="K3037" s="34">
        <f>CONVERT(INDEX(Clg_StPt_Sch_EZ!$C$31:$I$54,MATCH(Schedules_8760!$C3037,Clg_StPt_Sch_EZ!$B$31:$B$54,0),MATCH(Schedules_8760!$F3037,Clg_StPt_Sch_EZ!$C$30:$I$30,0)),"F","C")</f>
        <v>25</v>
      </c>
      <c r="L3037" s="34">
        <f>CONVERT(INDEX(DHW_StPt_Sch_EZ!$C$4:$I$27,MATCH(Schedules_8760!$C3037,DHW_StPt_Sch_EZ!$B$4:$B$27,0),MATCH(Schedules_8760!$F3037,DHW_StPt_Sch_EZ!$C$3:$I$3,0)),"F","C")</f>
        <v>53.333333333333329</v>
      </c>
      <c r="M3037" s="34">
        <f>CONVERT(INDEX(DHW_StPt_Sch_EZ!$C$31:$I$54,MATCH(Schedules_8760!$C3037,DHW_StPt_Sch_EZ!$B$31:$B$54,0),MATCH(Schedules_8760!$F3037,DHW_StPt_Sch_EZ!$C$30:$I$30,0)),"F","C")</f>
        <v>53.333333333333329</v>
      </c>
      <c r="N3037" s="12"/>
      <c r="O3037" s="12"/>
      <c r="P3037" s="12"/>
    </row>
    <row r="3038" spans="1:16" x14ac:dyDescent="0.25">
      <c r="A3038" s="35">
        <v>3037</v>
      </c>
      <c r="B3038" s="89">
        <v>127.5</v>
      </c>
      <c r="C3038" s="35">
        <f t="shared" si="235"/>
        <v>13</v>
      </c>
      <c r="D3038" s="35">
        <f t="shared" si="238"/>
        <v>127</v>
      </c>
      <c r="E3038" s="35">
        <f t="shared" si="239"/>
        <v>1</v>
      </c>
      <c r="F3038" s="35" t="str">
        <f t="shared" si="236"/>
        <v>Sunday</v>
      </c>
      <c r="G3038" s="35">
        <f t="shared" si="237"/>
        <v>5</v>
      </c>
      <c r="H3038" s="34">
        <f>CONVERT(INDEX(Htg_StPt_Sch_EZ!$C$4:$I$27,MATCH(Schedules_8760!$C3038,Htg_StPt_Sch_EZ!$B$4:$B$27,0),MATCH(Schedules_8760!$F3038,Htg_StPt_Sch_EZ!$C$3:$I$3,0)),"F","C")</f>
        <v>20.555555555555554</v>
      </c>
      <c r="I3038" s="34">
        <f>CONVERT(INDEX(Htg_StPt_Sch_EZ!$C$31:$I$54,MATCH(Schedules_8760!$C3038,Htg_StPt_Sch_EZ!$B$31:$B$54,0),MATCH(Schedules_8760!$F3038,Htg_StPt_Sch_EZ!$C$30:$I$30,0)),"F","C")</f>
        <v>19.444444444444443</v>
      </c>
      <c r="J3038" s="34">
        <f>CONVERT(INDEX(Clg_StPt_Sch_EZ!$C$4:$I$27,MATCH(Schedules_8760!$C3038,Clg_StPt_Sch_EZ!$B$4:$B$27,0),MATCH(Schedules_8760!$F3038,Clg_StPt_Sch_EZ!$C$3:$I$3,0)),"F","C")</f>
        <v>25.555555555555554</v>
      </c>
      <c r="K3038" s="34">
        <f>CONVERT(INDEX(Clg_StPt_Sch_EZ!$C$31:$I$54,MATCH(Schedules_8760!$C3038,Clg_StPt_Sch_EZ!$B$31:$B$54,0),MATCH(Schedules_8760!$F3038,Clg_StPt_Sch_EZ!$C$30:$I$30,0)),"F","C")</f>
        <v>25</v>
      </c>
      <c r="L3038" s="34">
        <f>CONVERT(INDEX(DHW_StPt_Sch_EZ!$C$4:$I$27,MATCH(Schedules_8760!$C3038,DHW_StPt_Sch_EZ!$B$4:$B$27,0),MATCH(Schedules_8760!$F3038,DHW_StPt_Sch_EZ!$C$3:$I$3,0)),"F","C")</f>
        <v>53.333333333333329</v>
      </c>
      <c r="M3038" s="34">
        <f>CONVERT(INDEX(DHW_StPt_Sch_EZ!$C$31:$I$54,MATCH(Schedules_8760!$C3038,DHW_StPt_Sch_EZ!$B$31:$B$54,0),MATCH(Schedules_8760!$F3038,DHW_StPt_Sch_EZ!$C$30:$I$30,0)),"F","C")</f>
        <v>53.333333333333329</v>
      </c>
      <c r="N3038" s="12"/>
      <c r="O3038" s="12"/>
      <c r="P3038" s="12"/>
    </row>
    <row r="3039" spans="1:16" x14ac:dyDescent="0.25">
      <c r="A3039" s="35">
        <v>3038</v>
      </c>
      <c r="B3039" s="89">
        <v>127.5416666666667</v>
      </c>
      <c r="C3039" s="35">
        <f t="shared" si="235"/>
        <v>14</v>
      </c>
      <c r="D3039" s="35">
        <f t="shared" si="238"/>
        <v>127</v>
      </c>
      <c r="E3039" s="35">
        <f t="shared" si="239"/>
        <v>1</v>
      </c>
      <c r="F3039" s="35" t="str">
        <f t="shared" si="236"/>
        <v>Sunday</v>
      </c>
      <c r="G3039" s="35">
        <f t="shared" si="237"/>
        <v>5</v>
      </c>
      <c r="H3039" s="34">
        <f>CONVERT(INDEX(Htg_StPt_Sch_EZ!$C$4:$I$27,MATCH(Schedules_8760!$C3039,Htg_StPt_Sch_EZ!$B$4:$B$27,0),MATCH(Schedules_8760!$F3039,Htg_StPt_Sch_EZ!$C$3:$I$3,0)),"F","C")</f>
        <v>20.555555555555554</v>
      </c>
      <c r="I3039" s="34">
        <f>CONVERT(INDEX(Htg_StPt_Sch_EZ!$C$31:$I$54,MATCH(Schedules_8760!$C3039,Htg_StPt_Sch_EZ!$B$31:$B$54,0),MATCH(Schedules_8760!$F3039,Htg_StPt_Sch_EZ!$C$30:$I$30,0)),"F","C")</f>
        <v>19.444444444444443</v>
      </c>
      <c r="J3039" s="34">
        <f>CONVERT(INDEX(Clg_StPt_Sch_EZ!$C$4:$I$27,MATCH(Schedules_8760!$C3039,Clg_StPt_Sch_EZ!$B$4:$B$27,0),MATCH(Schedules_8760!$F3039,Clg_StPt_Sch_EZ!$C$3:$I$3,0)),"F","C")</f>
        <v>25.555555555555554</v>
      </c>
      <c r="K3039" s="34">
        <f>CONVERT(INDEX(Clg_StPt_Sch_EZ!$C$31:$I$54,MATCH(Schedules_8760!$C3039,Clg_StPt_Sch_EZ!$B$31:$B$54,0),MATCH(Schedules_8760!$F3039,Clg_StPt_Sch_EZ!$C$30:$I$30,0)),"F","C")</f>
        <v>25</v>
      </c>
      <c r="L3039" s="34">
        <f>CONVERT(INDEX(DHW_StPt_Sch_EZ!$C$4:$I$27,MATCH(Schedules_8760!$C3039,DHW_StPt_Sch_EZ!$B$4:$B$27,0),MATCH(Schedules_8760!$F3039,DHW_StPt_Sch_EZ!$C$3:$I$3,0)),"F","C")</f>
        <v>53.333333333333329</v>
      </c>
      <c r="M3039" s="34">
        <f>CONVERT(INDEX(DHW_StPt_Sch_EZ!$C$31:$I$54,MATCH(Schedules_8760!$C3039,DHW_StPt_Sch_EZ!$B$31:$B$54,0),MATCH(Schedules_8760!$F3039,DHW_StPt_Sch_EZ!$C$30:$I$30,0)),"F","C")</f>
        <v>53.333333333333329</v>
      </c>
      <c r="N3039" s="12"/>
      <c r="O3039" s="12"/>
      <c r="P3039" s="12"/>
    </row>
    <row r="3040" spans="1:16" x14ac:dyDescent="0.25">
      <c r="A3040" s="35">
        <v>3039</v>
      </c>
      <c r="B3040" s="89">
        <v>127.5833333333333</v>
      </c>
      <c r="C3040" s="35">
        <f t="shared" si="235"/>
        <v>15</v>
      </c>
      <c r="D3040" s="35">
        <f t="shared" si="238"/>
        <v>127</v>
      </c>
      <c r="E3040" s="35">
        <f t="shared" si="239"/>
        <v>1</v>
      </c>
      <c r="F3040" s="35" t="str">
        <f t="shared" si="236"/>
        <v>Sunday</v>
      </c>
      <c r="G3040" s="35">
        <f t="shared" si="237"/>
        <v>5</v>
      </c>
      <c r="H3040" s="34">
        <f>CONVERT(INDEX(Htg_StPt_Sch_EZ!$C$4:$I$27,MATCH(Schedules_8760!$C3040,Htg_StPt_Sch_EZ!$B$4:$B$27,0),MATCH(Schedules_8760!$F3040,Htg_StPt_Sch_EZ!$C$3:$I$3,0)),"F","C")</f>
        <v>20.555555555555554</v>
      </c>
      <c r="I3040" s="34">
        <f>CONVERT(INDEX(Htg_StPt_Sch_EZ!$C$31:$I$54,MATCH(Schedules_8760!$C3040,Htg_StPt_Sch_EZ!$B$31:$B$54,0),MATCH(Schedules_8760!$F3040,Htg_StPt_Sch_EZ!$C$30:$I$30,0)),"F","C")</f>
        <v>21.111111111111111</v>
      </c>
      <c r="J3040" s="34">
        <f>CONVERT(INDEX(Clg_StPt_Sch_EZ!$C$4:$I$27,MATCH(Schedules_8760!$C3040,Clg_StPt_Sch_EZ!$B$4:$B$27,0),MATCH(Schedules_8760!$F3040,Clg_StPt_Sch_EZ!$C$3:$I$3,0)),"F","C")</f>
        <v>25.555555555555554</v>
      </c>
      <c r="K3040" s="34">
        <f>CONVERT(INDEX(Clg_StPt_Sch_EZ!$C$31:$I$54,MATCH(Schedules_8760!$C3040,Clg_StPt_Sch_EZ!$B$31:$B$54,0),MATCH(Schedules_8760!$F3040,Clg_StPt_Sch_EZ!$C$30:$I$30,0)),"F","C")</f>
        <v>25</v>
      </c>
      <c r="L3040" s="34">
        <f>CONVERT(INDEX(DHW_StPt_Sch_EZ!$C$4:$I$27,MATCH(Schedules_8760!$C3040,DHW_StPt_Sch_EZ!$B$4:$B$27,0),MATCH(Schedules_8760!$F3040,DHW_StPt_Sch_EZ!$C$3:$I$3,0)),"F","C")</f>
        <v>53.333333333333329</v>
      </c>
      <c r="M3040" s="34">
        <f>CONVERT(INDEX(DHW_StPt_Sch_EZ!$C$31:$I$54,MATCH(Schedules_8760!$C3040,DHW_StPt_Sch_EZ!$B$31:$B$54,0),MATCH(Schedules_8760!$F3040,DHW_StPt_Sch_EZ!$C$30:$I$30,0)),"F","C")</f>
        <v>53.333333333333329</v>
      </c>
      <c r="N3040" s="12"/>
      <c r="O3040" s="12"/>
      <c r="P3040" s="12"/>
    </row>
    <row r="3041" spans="1:16" x14ac:dyDescent="0.25">
      <c r="A3041" s="35">
        <v>3040</v>
      </c>
      <c r="B3041" s="89">
        <v>127.625</v>
      </c>
      <c r="C3041" s="35">
        <f t="shared" si="235"/>
        <v>16</v>
      </c>
      <c r="D3041" s="35">
        <f t="shared" si="238"/>
        <v>127</v>
      </c>
      <c r="E3041" s="35">
        <f t="shared" si="239"/>
        <v>1</v>
      </c>
      <c r="F3041" s="35" t="str">
        <f t="shared" si="236"/>
        <v>Sunday</v>
      </c>
      <c r="G3041" s="35">
        <f t="shared" si="237"/>
        <v>5</v>
      </c>
      <c r="H3041" s="34">
        <f>CONVERT(INDEX(Htg_StPt_Sch_EZ!$C$4:$I$27,MATCH(Schedules_8760!$C3041,Htg_StPt_Sch_EZ!$B$4:$B$27,0),MATCH(Schedules_8760!$F3041,Htg_StPt_Sch_EZ!$C$3:$I$3,0)),"F","C")</f>
        <v>20.555555555555554</v>
      </c>
      <c r="I3041" s="34">
        <f>CONVERT(INDEX(Htg_StPt_Sch_EZ!$C$31:$I$54,MATCH(Schedules_8760!$C3041,Htg_StPt_Sch_EZ!$B$31:$B$54,0),MATCH(Schedules_8760!$F3041,Htg_StPt_Sch_EZ!$C$30:$I$30,0)),"F","C")</f>
        <v>21.111111111111111</v>
      </c>
      <c r="J3041" s="34">
        <f>CONVERT(INDEX(Clg_StPt_Sch_EZ!$C$4:$I$27,MATCH(Schedules_8760!$C3041,Clg_StPt_Sch_EZ!$B$4:$B$27,0),MATCH(Schedules_8760!$F3041,Clg_StPt_Sch_EZ!$C$3:$I$3,0)),"F","C")</f>
        <v>25.555555555555554</v>
      </c>
      <c r="K3041" s="34">
        <f>CONVERT(INDEX(Clg_StPt_Sch_EZ!$C$31:$I$54,MATCH(Schedules_8760!$C3041,Clg_StPt_Sch_EZ!$B$31:$B$54,0),MATCH(Schedules_8760!$F3041,Clg_StPt_Sch_EZ!$C$30:$I$30,0)),"F","C")</f>
        <v>25</v>
      </c>
      <c r="L3041" s="34">
        <f>CONVERT(INDEX(DHW_StPt_Sch_EZ!$C$4:$I$27,MATCH(Schedules_8760!$C3041,DHW_StPt_Sch_EZ!$B$4:$B$27,0),MATCH(Schedules_8760!$F3041,DHW_StPt_Sch_EZ!$C$3:$I$3,0)),"F","C")</f>
        <v>53.333333333333329</v>
      </c>
      <c r="M3041" s="34">
        <f>CONVERT(INDEX(DHW_StPt_Sch_EZ!$C$31:$I$54,MATCH(Schedules_8760!$C3041,DHW_StPt_Sch_EZ!$B$31:$B$54,0),MATCH(Schedules_8760!$F3041,DHW_StPt_Sch_EZ!$C$30:$I$30,0)),"F","C")</f>
        <v>53.333333333333329</v>
      </c>
      <c r="N3041" s="12"/>
      <c r="O3041" s="12"/>
      <c r="P3041" s="12"/>
    </row>
    <row r="3042" spans="1:16" x14ac:dyDescent="0.25">
      <c r="A3042" s="35">
        <v>3041</v>
      </c>
      <c r="B3042" s="89">
        <v>127.6666666666667</v>
      </c>
      <c r="C3042" s="35">
        <f t="shared" si="235"/>
        <v>17</v>
      </c>
      <c r="D3042" s="35">
        <f t="shared" si="238"/>
        <v>127</v>
      </c>
      <c r="E3042" s="35">
        <f t="shared" si="239"/>
        <v>1</v>
      </c>
      <c r="F3042" s="35" t="str">
        <f t="shared" si="236"/>
        <v>Sunday</v>
      </c>
      <c r="G3042" s="35">
        <f t="shared" si="237"/>
        <v>5</v>
      </c>
      <c r="H3042" s="34">
        <f>CONVERT(INDEX(Htg_StPt_Sch_EZ!$C$4:$I$27,MATCH(Schedules_8760!$C3042,Htg_StPt_Sch_EZ!$B$4:$B$27,0),MATCH(Schedules_8760!$F3042,Htg_StPt_Sch_EZ!$C$3:$I$3,0)),"F","C")</f>
        <v>20.555555555555554</v>
      </c>
      <c r="I3042" s="34">
        <f>CONVERT(INDEX(Htg_StPt_Sch_EZ!$C$31:$I$54,MATCH(Schedules_8760!$C3042,Htg_StPt_Sch_EZ!$B$31:$B$54,0),MATCH(Schedules_8760!$F3042,Htg_StPt_Sch_EZ!$C$30:$I$30,0)),"F","C")</f>
        <v>17.777777777777779</v>
      </c>
      <c r="J3042" s="34">
        <f>CONVERT(INDEX(Clg_StPt_Sch_EZ!$C$4:$I$27,MATCH(Schedules_8760!$C3042,Clg_StPt_Sch_EZ!$B$4:$B$27,0),MATCH(Schedules_8760!$F3042,Clg_StPt_Sch_EZ!$C$3:$I$3,0)),"F","C")</f>
        <v>25.555555555555554</v>
      </c>
      <c r="K3042" s="34">
        <f>CONVERT(INDEX(Clg_StPt_Sch_EZ!$C$31:$I$54,MATCH(Schedules_8760!$C3042,Clg_StPt_Sch_EZ!$B$31:$B$54,0),MATCH(Schedules_8760!$F3042,Clg_StPt_Sch_EZ!$C$30:$I$30,0)),"F","C")</f>
        <v>25</v>
      </c>
      <c r="L3042" s="34">
        <f>CONVERT(INDEX(DHW_StPt_Sch_EZ!$C$4:$I$27,MATCH(Schedules_8760!$C3042,DHW_StPt_Sch_EZ!$B$4:$B$27,0),MATCH(Schedules_8760!$F3042,DHW_StPt_Sch_EZ!$C$3:$I$3,0)),"F","C")</f>
        <v>53.333333333333329</v>
      </c>
      <c r="M3042" s="34">
        <f>CONVERT(INDEX(DHW_StPt_Sch_EZ!$C$31:$I$54,MATCH(Schedules_8760!$C3042,DHW_StPt_Sch_EZ!$B$31:$B$54,0),MATCH(Schedules_8760!$F3042,DHW_StPt_Sch_EZ!$C$30:$I$30,0)),"F","C")</f>
        <v>53.333333333333329</v>
      </c>
      <c r="N3042" s="12"/>
      <c r="O3042" s="12"/>
      <c r="P3042" s="12"/>
    </row>
    <row r="3043" spans="1:16" x14ac:dyDescent="0.25">
      <c r="A3043" s="35">
        <v>3042</v>
      </c>
      <c r="B3043" s="89">
        <v>127.7083333333333</v>
      </c>
      <c r="C3043" s="35">
        <f t="shared" si="235"/>
        <v>18</v>
      </c>
      <c r="D3043" s="35">
        <f t="shared" si="238"/>
        <v>127</v>
      </c>
      <c r="E3043" s="35">
        <f t="shared" si="239"/>
        <v>1</v>
      </c>
      <c r="F3043" s="35" t="str">
        <f t="shared" si="236"/>
        <v>Sunday</v>
      </c>
      <c r="G3043" s="35">
        <f t="shared" si="237"/>
        <v>5</v>
      </c>
      <c r="H3043" s="34">
        <f>CONVERT(INDEX(Htg_StPt_Sch_EZ!$C$4:$I$27,MATCH(Schedules_8760!$C3043,Htg_StPt_Sch_EZ!$B$4:$B$27,0),MATCH(Schedules_8760!$F3043,Htg_StPt_Sch_EZ!$C$3:$I$3,0)),"F","C")</f>
        <v>20.555555555555554</v>
      </c>
      <c r="I3043" s="34">
        <f>CONVERT(INDEX(Htg_StPt_Sch_EZ!$C$31:$I$54,MATCH(Schedules_8760!$C3043,Htg_StPt_Sch_EZ!$B$31:$B$54,0),MATCH(Schedules_8760!$F3043,Htg_StPt_Sch_EZ!$C$30:$I$30,0)),"F","C")</f>
        <v>17.777777777777779</v>
      </c>
      <c r="J3043" s="34">
        <f>CONVERT(INDEX(Clg_StPt_Sch_EZ!$C$4:$I$27,MATCH(Schedules_8760!$C3043,Clg_StPt_Sch_EZ!$B$4:$B$27,0),MATCH(Schedules_8760!$F3043,Clg_StPt_Sch_EZ!$C$3:$I$3,0)),"F","C")</f>
        <v>25.555555555555554</v>
      </c>
      <c r="K3043" s="34">
        <f>CONVERT(INDEX(Clg_StPt_Sch_EZ!$C$31:$I$54,MATCH(Schedules_8760!$C3043,Clg_StPt_Sch_EZ!$B$31:$B$54,0),MATCH(Schedules_8760!$F3043,Clg_StPt_Sch_EZ!$C$30:$I$30,0)),"F","C")</f>
        <v>28.333333333333332</v>
      </c>
      <c r="L3043" s="34">
        <f>CONVERT(INDEX(DHW_StPt_Sch_EZ!$C$4:$I$27,MATCH(Schedules_8760!$C3043,DHW_StPt_Sch_EZ!$B$4:$B$27,0),MATCH(Schedules_8760!$F3043,DHW_StPt_Sch_EZ!$C$3:$I$3,0)),"F","C")</f>
        <v>53.333333333333329</v>
      </c>
      <c r="M3043" s="34">
        <f>CONVERT(INDEX(DHW_StPt_Sch_EZ!$C$31:$I$54,MATCH(Schedules_8760!$C3043,DHW_StPt_Sch_EZ!$B$31:$B$54,0),MATCH(Schedules_8760!$F3043,DHW_StPt_Sch_EZ!$C$30:$I$30,0)),"F","C")</f>
        <v>53.333333333333329</v>
      </c>
      <c r="N3043" s="12"/>
      <c r="O3043" s="12"/>
      <c r="P3043" s="12"/>
    </row>
    <row r="3044" spans="1:16" x14ac:dyDescent="0.25">
      <c r="A3044" s="35">
        <v>3043</v>
      </c>
      <c r="B3044" s="89">
        <v>127.75</v>
      </c>
      <c r="C3044" s="35">
        <f t="shared" si="235"/>
        <v>19</v>
      </c>
      <c r="D3044" s="35">
        <f t="shared" si="238"/>
        <v>127</v>
      </c>
      <c r="E3044" s="35">
        <f t="shared" si="239"/>
        <v>1</v>
      </c>
      <c r="F3044" s="35" t="str">
        <f t="shared" si="236"/>
        <v>Sunday</v>
      </c>
      <c r="G3044" s="35">
        <f t="shared" si="237"/>
        <v>5</v>
      </c>
      <c r="H3044" s="34">
        <f>CONVERT(INDEX(Htg_StPt_Sch_EZ!$C$4:$I$27,MATCH(Schedules_8760!$C3044,Htg_StPt_Sch_EZ!$B$4:$B$27,0),MATCH(Schedules_8760!$F3044,Htg_StPt_Sch_EZ!$C$3:$I$3,0)),"F","C")</f>
        <v>20.555555555555554</v>
      </c>
      <c r="I3044" s="34">
        <f>CONVERT(INDEX(Htg_StPt_Sch_EZ!$C$31:$I$54,MATCH(Schedules_8760!$C3044,Htg_StPt_Sch_EZ!$B$31:$B$54,0),MATCH(Schedules_8760!$F3044,Htg_StPt_Sch_EZ!$C$30:$I$30,0)),"F","C")</f>
        <v>18.333333333333332</v>
      </c>
      <c r="J3044" s="34">
        <f>CONVERT(INDEX(Clg_StPt_Sch_EZ!$C$4:$I$27,MATCH(Schedules_8760!$C3044,Clg_StPt_Sch_EZ!$B$4:$B$27,0),MATCH(Schedules_8760!$F3044,Clg_StPt_Sch_EZ!$C$3:$I$3,0)),"F","C")</f>
        <v>25.555555555555554</v>
      </c>
      <c r="K3044" s="34">
        <f>CONVERT(INDEX(Clg_StPt_Sch_EZ!$C$31:$I$54,MATCH(Schedules_8760!$C3044,Clg_StPt_Sch_EZ!$B$31:$B$54,0),MATCH(Schedules_8760!$F3044,Clg_StPt_Sch_EZ!$C$30:$I$30,0)),"F","C")</f>
        <v>28.333333333333332</v>
      </c>
      <c r="L3044" s="34">
        <f>CONVERT(INDEX(DHW_StPt_Sch_EZ!$C$4:$I$27,MATCH(Schedules_8760!$C3044,DHW_StPt_Sch_EZ!$B$4:$B$27,0),MATCH(Schedules_8760!$F3044,DHW_StPt_Sch_EZ!$C$3:$I$3,0)),"F","C")</f>
        <v>53.333333333333329</v>
      </c>
      <c r="M3044" s="34">
        <f>CONVERT(INDEX(DHW_StPt_Sch_EZ!$C$31:$I$54,MATCH(Schedules_8760!$C3044,DHW_StPt_Sch_EZ!$B$31:$B$54,0),MATCH(Schedules_8760!$F3044,DHW_StPt_Sch_EZ!$C$30:$I$30,0)),"F","C")</f>
        <v>53.333333333333329</v>
      </c>
      <c r="N3044" s="12"/>
      <c r="O3044" s="12"/>
      <c r="P3044" s="12"/>
    </row>
    <row r="3045" spans="1:16" x14ac:dyDescent="0.25">
      <c r="A3045" s="35">
        <v>3044</v>
      </c>
      <c r="B3045" s="89">
        <v>127.7916666666667</v>
      </c>
      <c r="C3045" s="35">
        <f t="shared" si="235"/>
        <v>20</v>
      </c>
      <c r="D3045" s="35">
        <f t="shared" si="238"/>
        <v>127</v>
      </c>
      <c r="E3045" s="35">
        <f t="shared" si="239"/>
        <v>1</v>
      </c>
      <c r="F3045" s="35" t="str">
        <f t="shared" si="236"/>
        <v>Sunday</v>
      </c>
      <c r="G3045" s="35">
        <f t="shared" si="237"/>
        <v>5</v>
      </c>
      <c r="H3045" s="34">
        <f>CONVERT(INDEX(Htg_StPt_Sch_EZ!$C$4:$I$27,MATCH(Schedules_8760!$C3045,Htg_StPt_Sch_EZ!$B$4:$B$27,0),MATCH(Schedules_8760!$F3045,Htg_StPt_Sch_EZ!$C$3:$I$3,0)),"F","C")</f>
        <v>20.555555555555554</v>
      </c>
      <c r="I3045" s="34">
        <f>CONVERT(INDEX(Htg_StPt_Sch_EZ!$C$31:$I$54,MATCH(Schedules_8760!$C3045,Htg_StPt_Sch_EZ!$B$31:$B$54,0),MATCH(Schedules_8760!$F3045,Htg_StPt_Sch_EZ!$C$30:$I$30,0)),"F","C")</f>
        <v>18.888888888888889</v>
      </c>
      <c r="J3045" s="34">
        <f>CONVERT(INDEX(Clg_StPt_Sch_EZ!$C$4:$I$27,MATCH(Schedules_8760!$C3045,Clg_StPt_Sch_EZ!$B$4:$B$27,0),MATCH(Schedules_8760!$F3045,Clg_StPt_Sch_EZ!$C$3:$I$3,0)),"F","C")</f>
        <v>25.555555555555554</v>
      </c>
      <c r="K3045" s="34">
        <f>CONVERT(INDEX(Clg_StPt_Sch_EZ!$C$31:$I$54,MATCH(Schedules_8760!$C3045,Clg_StPt_Sch_EZ!$B$31:$B$54,0),MATCH(Schedules_8760!$F3045,Clg_StPt_Sch_EZ!$C$30:$I$30,0)),"F","C")</f>
        <v>28.333333333333332</v>
      </c>
      <c r="L3045" s="34">
        <f>CONVERT(INDEX(DHW_StPt_Sch_EZ!$C$4:$I$27,MATCH(Schedules_8760!$C3045,DHW_StPt_Sch_EZ!$B$4:$B$27,0),MATCH(Schedules_8760!$F3045,DHW_StPt_Sch_EZ!$C$3:$I$3,0)),"F","C")</f>
        <v>53.333333333333329</v>
      </c>
      <c r="M3045" s="34">
        <f>CONVERT(INDEX(DHW_StPt_Sch_EZ!$C$31:$I$54,MATCH(Schedules_8760!$C3045,DHW_StPt_Sch_EZ!$B$31:$B$54,0),MATCH(Schedules_8760!$F3045,DHW_StPt_Sch_EZ!$C$30:$I$30,0)),"F","C")</f>
        <v>53.333333333333329</v>
      </c>
      <c r="N3045" s="12"/>
      <c r="O3045" s="12"/>
      <c r="P3045" s="12"/>
    </row>
    <row r="3046" spans="1:16" x14ac:dyDescent="0.25">
      <c r="A3046" s="35">
        <v>3045</v>
      </c>
      <c r="B3046" s="89">
        <v>127.8333333333333</v>
      </c>
      <c r="C3046" s="35">
        <f t="shared" si="235"/>
        <v>21</v>
      </c>
      <c r="D3046" s="35">
        <f t="shared" si="238"/>
        <v>127</v>
      </c>
      <c r="E3046" s="35">
        <f t="shared" si="239"/>
        <v>1</v>
      </c>
      <c r="F3046" s="35" t="str">
        <f t="shared" si="236"/>
        <v>Sunday</v>
      </c>
      <c r="G3046" s="35">
        <f t="shared" si="237"/>
        <v>5</v>
      </c>
      <c r="H3046" s="34">
        <f>CONVERT(INDEX(Htg_StPt_Sch_EZ!$C$4:$I$27,MATCH(Schedules_8760!$C3046,Htg_StPt_Sch_EZ!$B$4:$B$27,0),MATCH(Schedules_8760!$F3046,Htg_StPt_Sch_EZ!$C$3:$I$3,0)),"F","C")</f>
        <v>20.555555555555554</v>
      </c>
      <c r="I3046" s="34">
        <f>CONVERT(INDEX(Htg_StPt_Sch_EZ!$C$31:$I$54,MATCH(Schedules_8760!$C3046,Htg_StPt_Sch_EZ!$B$31:$B$54,0),MATCH(Schedules_8760!$F3046,Htg_StPt_Sch_EZ!$C$30:$I$30,0)),"F","C")</f>
        <v>19.444444444444443</v>
      </c>
      <c r="J3046" s="34">
        <f>CONVERT(INDEX(Clg_StPt_Sch_EZ!$C$4:$I$27,MATCH(Schedules_8760!$C3046,Clg_StPt_Sch_EZ!$B$4:$B$27,0),MATCH(Schedules_8760!$F3046,Clg_StPt_Sch_EZ!$C$3:$I$3,0)),"F","C")</f>
        <v>25.555555555555554</v>
      </c>
      <c r="K3046" s="34">
        <f>CONVERT(INDEX(Clg_StPt_Sch_EZ!$C$31:$I$54,MATCH(Schedules_8760!$C3046,Clg_StPt_Sch_EZ!$B$31:$B$54,0),MATCH(Schedules_8760!$F3046,Clg_StPt_Sch_EZ!$C$30:$I$30,0)),"F","C")</f>
        <v>28.333333333333332</v>
      </c>
      <c r="L3046" s="34">
        <f>CONVERT(INDEX(DHW_StPt_Sch_EZ!$C$4:$I$27,MATCH(Schedules_8760!$C3046,DHW_StPt_Sch_EZ!$B$4:$B$27,0),MATCH(Schedules_8760!$F3046,DHW_StPt_Sch_EZ!$C$3:$I$3,0)),"F","C")</f>
        <v>53.333333333333329</v>
      </c>
      <c r="M3046" s="34">
        <f>CONVERT(INDEX(DHW_StPt_Sch_EZ!$C$31:$I$54,MATCH(Schedules_8760!$C3046,DHW_StPt_Sch_EZ!$B$31:$B$54,0),MATCH(Schedules_8760!$F3046,DHW_StPt_Sch_EZ!$C$30:$I$30,0)),"F","C")</f>
        <v>53.333333333333329</v>
      </c>
      <c r="N3046" s="12"/>
      <c r="O3046" s="12"/>
      <c r="P3046" s="12"/>
    </row>
    <row r="3047" spans="1:16" x14ac:dyDescent="0.25">
      <c r="A3047" s="35">
        <v>3046</v>
      </c>
      <c r="B3047" s="89">
        <v>127.875</v>
      </c>
      <c r="C3047" s="35">
        <f t="shared" si="235"/>
        <v>22</v>
      </c>
      <c r="D3047" s="35">
        <f t="shared" si="238"/>
        <v>127</v>
      </c>
      <c r="E3047" s="35">
        <f t="shared" si="239"/>
        <v>1</v>
      </c>
      <c r="F3047" s="35" t="str">
        <f t="shared" si="236"/>
        <v>Sunday</v>
      </c>
      <c r="G3047" s="35">
        <f t="shared" si="237"/>
        <v>5</v>
      </c>
      <c r="H3047" s="34">
        <f>CONVERT(INDEX(Htg_StPt_Sch_EZ!$C$4:$I$27,MATCH(Schedules_8760!$C3047,Htg_StPt_Sch_EZ!$B$4:$B$27,0),MATCH(Schedules_8760!$F3047,Htg_StPt_Sch_EZ!$C$3:$I$3,0)),"F","C")</f>
        <v>20.555555555555554</v>
      </c>
      <c r="I3047" s="34">
        <f>CONVERT(INDEX(Htg_StPt_Sch_EZ!$C$31:$I$54,MATCH(Schedules_8760!$C3047,Htg_StPt_Sch_EZ!$B$31:$B$54,0),MATCH(Schedules_8760!$F3047,Htg_StPt_Sch_EZ!$C$30:$I$30,0)),"F","C")</f>
        <v>19.444444444444443</v>
      </c>
      <c r="J3047" s="34">
        <f>CONVERT(INDEX(Clg_StPt_Sch_EZ!$C$4:$I$27,MATCH(Schedules_8760!$C3047,Clg_StPt_Sch_EZ!$B$4:$B$27,0),MATCH(Schedules_8760!$F3047,Clg_StPt_Sch_EZ!$C$3:$I$3,0)),"F","C")</f>
        <v>25.555555555555554</v>
      </c>
      <c r="K3047" s="34">
        <f>CONVERT(INDEX(Clg_StPt_Sch_EZ!$C$31:$I$54,MATCH(Schedules_8760!$C3047,Clg_StPt_Sch_EZ!$B$31:$B$54,0),MATCH(Schedules_8760!$F3047,Clg_StPt_Sch_EZ!$C$30:$I$30,0)),"F","C")</f>
        <v>28.333333333333332</v>
      </c>
      <c r="L3047" s="34">
        <f>CONVERT(INDEX(DHW_StPt_Sch_EZ!$C$4:$I$27,MATCH(Schedules_8760!$C3047,DHW_StPt_Sch_EZ!$B$4:$B$27,0),MATCH(Schedules_8760!$F3047,DHW_StPt_Sch_EZ!$C$3:$I$3,0)),"F","C")</f>
        <v>53.333333333333329</v>
      </c>
      <c r="M3047" s="34">
        <f>CONVERT(INDEX(DHW_StPt_Sch_EZ!$C$31:$I$54,MATCH(Schedules_8760!$C3047,DHW_StPt_Sch_EZ!$B$31:$B$54,0),MATCH(Schedules_8760!$F3047,DHW_StPt_Sch_EZ!$C$30:$I$30,0)),"F","C")</f>
        <v>53.333333333333329</v>
      </c>
      <c r="N3047" s="12"/>
      <c r="O3047" s="12"/>
      <c r="P3047" s="12"/>
    </row>
    <row r="3048" spans="1:16" x14ac:dyDescent="0.25">
      <c r="A3048" s="35">
        <v>3047</v>
      </c>
      <c r="B3048" s="89">
        <v>127.9166666666667</v>
      </c>
      <c r="C3048" s="35">
        <f t="shared" si="235"/>
        <v>23</v>
      </c>
      <c r="D3048" s="35">
        <f t="shared" si="238"/>
        <v>127</v>
      </c>
      <c r="E3048" s="35">
        <f t="shared" si="239"/>
        <v>1</v>
      </c>
      <c r="F3048" s="35" t="str">
        <f t="shared" si="236"/>
        <v>Sunday</v>
      </c>
      <c r="G3048" s="35">
        <f t="shared" si="237"/>
        <v>5</v>
      </c>
      <c r="H3048" s="34">
        <f>CONVERT(INDEX(Htg_StPt_Sch_EZ!$C$4:$I$27,MATCH(Schedules_8760!$C3048,Htg_StPt_Sch_EZ!$B$4:$B$27,0),MATCH(Schedules_8760!$F3048,Htg_StPt_Sch_EZ!$C$3:$I$3,0)),"F","C")</f>
        <v>20.555555555555554</v>
      </c>
      <c r="I3048" s="34">
        <f>CONVERT(INDEX(Htg_StPt_Sch_EZ!$C$31:$I$54,MATCH(Schedules_8760!$C3048,Htg_StPt_Sch_EZ!$B$31:$B$54,0),MATCH(Schedules_8760!$F3048,Htg_StPt_Sch_EZ!$C$30:$I$30,0)),"F","C")</f>
        <v>19.444444444444443</v>
      </c>
      <c r="J3048" s="34">
        <f>CONVERT(INDEX(Clg_StPt_Sch_EZ!$C$4:$I$27,MATCH(Schedules_8760!$C3048,Clg_StPt_Sch_EZ!$B$4:$B$27,0),MATCH(Schedules_8760!$F3048,Clg_StPt_Sch_EZ!$C$3:$I$3,0)),"F","C")</f>
        <v>25.555555555555554</v>
      </c>
      <c r="K3048" s="34">
        <f>CONVERT(INDEX(Clg_StPt_Sch_EZ!$C$31:$I$54,MATCH(Schedules_8760!$C3048,Clg_StPt_Sch_EZ!$B$31:$B$54,0),MATCH(Schedules_8760!$F3048,Clg_StPt_Sch_EZ!$C$30:$I$30,0)),"F","C")</f>
        <v>28.333333333333332</v>
      </c>
      <c r="L3048" s="34">
        <f>CONVERT(INDEX(DHW_StPt_Sch_EZ!$C$4:$I$27,MATCH(Schedules_8760!$C3048,DHW_StPt_Sch_EZ!$B$4:$B$27,0),MATCH(Schedules_8760!$F3048,DHW_StPt_Sch_EZ!$C$3:$I$3,0)),"F","C")</f>
        <v>53.333333333333329</v>
      </c>
      <c r="M3048" s="34">
        <f>CONVERT(INDEX(DHW_StPt_Sch_EZ!$C$31:$I$54,MATCH(Schedules_8760!$C3048,DHW_StPt_Sch_EZ!$B$31:$B$54,0),MATCH(Schedules_8760!$F3048,DHW_StPt_Sch_EZ!$C$30:$I$30,0)),"F","C")</f>
        <v>53.333333333333329</v>
      </c>
      <c r="N3048" s="12"/>
      <c r="O3048" s="12"/>
      <c r="P3048" s="12"/>
    </row>
    <row r="3049" spans="1:16" x14ac:dyDescent="0.25">
      <c r="A3049" s="35">
        <v>3048</v>
      </c>
      <c r="B3049" s="89">
        <v>127.9583333333333</v>
      </c>
      <c r="C3049" s="35">
        <f t="shared" si="235"/>
        <v>24</v>
      </c>
      <c r="D3049" s="35">
        <f t="shared" si="238"/>
        <v>127</v>
      </c>
      <c r="E3049" s="35">
        <f t="shared" si="239"/>
        <v>1</v>
      </c>
      <c r="F3049" s="35" t="str">
        <f t="shared" si="236"/>
        <v>Sunday</v>
      </c>
      <c r="G3049" s="35">
        <f t="shared" si="237"/>
        <v>5</v>
      </c>
      <c r="H3049" s="34">
        <f>CONVERT(INDEX(Htg_StPt_Sch_EZ!$C$4:$I$27,MATCH(Schedules_8760!$C3049,Htg_StPt_Sch_EZ!$B$4:$B$27,0),MATCH(Schedules_8760!$F3049,Htg_StPt_Sch_EZ!$C$3:$I$3,0)),"F","C")</f>
        <v>20.555555555555554</v>
      </c>
      <c r="I3049" s="34">
        <f>CONVERT(INDEX(Htg_StPt_Sch_EZ!$C$31:$I$54,MATCH(Schedules_8760!$C3049,Htg_StPt_Sch_EZ!$B$31:$B$54,0),MATCH(Schedules_8760!$F3049,Htg_StPt_Sch_EZ!$C$30:$I$30,0)),"F","C")</f>
        <v>19.444444444444443</v>
      </c>
      <c r="J3049" s="34">
        <f>CONVERT(INDEX(Clg_StPt_Sch_EZ!$C$4:$I$27,MATCH(Schedules_8760!$C3049,Clg_StPt_Sch_EZ!$B$4:$B$27,0),MATCH(Schedules_8760!$F3049,Clg_StPt_Sch_EZ!$C$3:$I$3,0)),"F","C")</f>
        <v>25.555555555555554</v>
      </c>
      <c r="K3049" s="34">
        <f>CONVERT(INDEX(Clg_StPt_Sch_EZ!$C$31:$I$54,MATCH(Schedules_8760!$C3049,Clg_StPt_Sch_EZ!$B$31:$B$54,0),MATCH(Schedules_8760!$F3049,Clg_StPt_Sch_EZ!$C$30:$I$30,0)),"F","C")</f>
        <v>28.333333333333332</v>
      </c>
      <c r="L3049" s="34">
        <f>CONVERT(INDEX(DHW_StPt_Sch_EZ!$C$4:$I$27,MATCH(Schedules_8760!$C3049,DHW_StPt_Sch_EZ!$B$4:$B$27,0),MATCH(Schedules_8760!$F3049,DHW_StPt_Sch_EZ!$C$3:$I$3,0)),"F","C")</f>
        <v>53.333333333333329</v>
      </c>
      <c r="M3049" s="34">
        <f>CONVERT(INDEX(DHW_StPt_Sch_EZ!$C$31:$I$54,MATCH(Schedules_8760!$C3049,DHW_StPt_Sch_EZ!$B$31:$B$54,0),MATCH(Schedules_8760!$F3049,DHW_StPt_Sch_EZ!$C$30:$I$30,0)),"F","C")</f>
        <v>53.333333333333329</v>
      </c>
      <c r="N3049" s="12"/>
      <c r="O3049" s="12"/>
      <c r="P3049" s="12"/>
    </row>
    <row r="3050" spans="1:16" x14ac:dyDescent="0.25">
      <c r="A3050" s="35">
        <v>3049</v>
      </c>
      <c r="B3050" s="89">
        <v>128</v>
      </c>
      <c r="C3050" s="35">
        <f t="shared" si="235"/>
        <v>1</v>
      </c>
      <c r="D3050" s="35">
        <f t="shared" si="238"/>
        <v>128</v>
      </c>
      <c r="E3050" s="35">
        <f t="shared" si="239"/>
        <v>2</v>
      </c>
      <c r="F3050" s="35" t="str">
        <f t="shared" si="236"/>
        <v>Monday</v>
      </c>
      <c r="G3050" s="35">
        <f t="shared" si="237"/>
        <v>5</v>
      </c>
      <c r="H3050" s="34">
        <f>CONVERT(INDEX(Htg_StPt_Sch_EZ!$C$4:$I$27,MATCH(Schedules_8760!$C3050,Htg_StPt_Sch_EZ!$B$4:$B$27,0),MATCH(Schedules_8760!$F3050,Htg_StPt_Sch_EZ!$C$3:$I$3,0)),"F","C")</f>
        <v>20.555555555555554</v>
      </c>
      <c r="I3050" s="34">
        <f>CONVERT(INDEX(Htg_StPt_Sch_EZ!$C$31:$I$54,MATCH(Schedules_8760!$C3050,Htg_StPt_Sch_EZ!$B$31:$B$54,0),MATCH(Schedules_8760!$F3050,Htg_StPt_Sch_EZ!$C$30:$I$30,0)),"F","C")</f>
        <v>19.444444444444443</v>
      </c>
      <c r="J3050" s="34">
        <f>CONVERT(INDEX(Clg_StPt_Sch_EZ!$C$4:$I$27,MATCH(Schedules_8760!$C3050,Clg_StPt_Sch_EZ!$B$4:$B$27,0),MATCH(Schedules_8760!$F3050,Clg_StPt_Sch_EZ!$C$3:$I$3,0)),"F","C")</f>
        <v>25.555555555555554</v>
      </c>
      <c r="K3050" s="34">
        <f>CONVERT(INDEX(Clg_StPt_Sch_EZ!$C$31:$I$54,MATCH(Schedules_8760!$C3050,Clg_StPt_Sch_EZ!$B$31:$B$54,0),MATCH(Schedules_8760!$F3050,Clg_StPt_Sch_EZ!$C$30:$I$30,0)),"F","C")</f>
        <v>28.333333333333332</v>
      </c>
      <c r="L3050" s="34">
        <f>CONVERT(INDEX(DHW_StPt_Sch_EZ!$C$4:$I$27,MATCH(Schedules_8760!$C3050,DHW_StPt_Sch_EZ!$B$4:$B$27,0),MATCH(Schedules_8760!$F3050,DHW_StPt_Sch_EZ!$C$3:$I$3,0)),"F","C")</f>
        <v>53.333333333333329</v>
      </c>
      <c r="M3050" s="34">
        <f>CONVERT(INDEX(DHW_StPt_Sch_EZ!$C$31:$I$54,MATCH(Schedules_8760!$C3050,DHW_StPt_Sch_EZ!$B$31:$B$54,0),MATCH(Schedules_8760!$F3050,DHW_StPt_Sch_EZ!$C$30:$I$30,0)),"F","C")</f>
        <v>53.333333333333329</v>
      </c>
      <c r="N3050" s="12"/>
      <c r="O3050" s="12"/>
      <c r="P3050" s="12"/>
    </row>
    <row r="3051" spans="1:16" x14ac:dyDescent="0.25">
      <c r="A3051" s="35">
        <v>3050</v>
      </c>
      <c r="B3051" s="89">
        <v>128.04166666666671</v>
      </c>
      <c r="C3051" s="35">
        <f t="shared" si="235"/>
        <v>2</v>
      </c>
      <c r="D3051" s="35">
        <f t="shared" si="238"/>
        <v>128</v>
      </c>
      <c r="E3051" s="35">
        <f t="shared" si="239"/>
        <v>2</v>
      </c>
      <c r="F3051" s="35" t="str">
        <f t="shared" si="236"/>
        <v>Monday</v>
      </c>
      <c r="G3051" s="35">
        <f t="shared" si="237"/>
        <v>5</v>
      </c>
      <c r="H3051" s="34">
        <f>CONVERT(INDEX(Htg_StPt_Sch_EZ!$C$4:$I$27,MATCH(Schedules_8760!$C3051,Htg_StPt_Sch_EZ!$B$4:$B$27,0),MATCH(Schedules_8760!$F3051,Htg_StPt_Sch_EZ!$C$3:$I$3,0)),"F","C")</f>
        <v>20.555555555555554</v>
      </c>
      <c r="I3051" s="34">
        <f>CONVERT(INDEX(Htg_StPt_Sch_EZ!$C$31:$I$54,MATCH(Schedules_8760!$C3051,Htg_StPt_Sch_EZ!$B$31:$B$54,0),MATCH(Schedules_8760!$F3051,Htg_StPt_Sch_EZ!$C$30:$I$30,0)),"F","C")</f>
        <v>19.444444444444443</v>
      </c>
      <c r="J3051" s="34">
        <f>CONVERT(INDEX(Clg_StPt_Sch_EZ!$C$4:$I$27,MATCH(Schedules_8760!$C3051,Clg_StPt_Sch_EZ!$B$4:$B$27,0),MATCH(Schedules_8760!$F3051,Clg_StPt_Sch_EZ!$C$3:$I$3,0)),"F","C")</f>
        <v>25.555555555555554</v>
      </c>
      <c r="K3051" s="34">
        <f>CONVERT(INDEX(Clg_StPt_Sch_EZ!$C$31:$I$54,MATCH(Schedules_8760!$C3051,Clg_StPt_Sch_EZ!$B$31:$B$54,0),MATCH(Schedules_8760!$F3051,Clg_StPt_Sch_EZ!$C$30:$I$30,0)),"F","C")</f>
        <v>28.333333333333332</v>
      </c>
      <c r="L3051" s="34">
        <f>CONVERT(INDEX(DHW_StPt_Sch_EZ!$C$4:$I$27,MATCH(Schedules_8760!$C3051,DHW_StPt_Sch_EZ!$B$4:$B$27,0),MATCH(Schedules_8760!$F3051,DHW_StPt_Sch_EZ!$C$3:$I$3,0)),"F","C")</f>
        <v>53.333333333333329</v>
      </c>
      <c r="M3051" s="34">
        <f>CONVERT(INDEX(DHW_StPt_Sch_EZ!$C$31:$I$54,MATCH(Schedules_8760!$C3051,DHW_StPt_Sch_EZ!$B$31:$B$54,0),MATCH(Schedules_8760!$F3051,DHW_StPt_Sch_EZ!$C$30:$I$30,0)),"F","C")</f>
        <v>53.333333333333329</v>
      </c>
      <c r="N3051" s="12"/>
      <c r="O3051" s="12"/>
      <c r="P3051" s="12"/>
    </row>
    <row r="3052" spans="1:16" x14ac:dyDescent="0.25">
      <c r="A3052" s="35">
        <v>3051</v>
      </c>
      <c r="B3052" s="89">
        <v>128.08333333333329</v>
      </c>
      <c r="C3052" s="35">
        <f t="shared" si="235"/>
        <v>3</v>
      </c>
      <c r="D3052" s="35">
        <f t="shared" si="238"/>
        <v>128</v>
      </c>
      <c r="E3052" s="35">
        <f t="shared" si="239"/>
        <v>2</v>
      </c>
      <c r="F3052" s="35" t="str">
        <f t="shared" si="236"/>
        <v>Monday</v>
      </c>
      <c r="G3052" s="35">
        <f t="shared" si="237"/>
        <v>5</v>
      </c>
      <c r="H3052" s="34">
        <f>CONVERT(INDEX(Htg_StPt_Sch_EZ!$C$4:$I$27,MATCH(Schedules_8760!$C3052,Htg_StPt_Sch_EZ!$B$4:$B$27,0),MATCH(Schedules_8760!$F3052,Htg_StPt_Sch_EZ!$C$3:$I$3,0)),"F","C")</f>
        <v>20.555555555555554</v>
      </c>
      <c r="I3052" s="34">
        <f>CONVERT(INDEX(Htg_StPt_Sch_EZ!$C$31:$I$54,MATCH(Schedules_8760!$C3052,Htg_StPt_Sch_EZ!$B$31:$B$54,0),MATCH(Schedules_8760!$F3052,Htg_StPt_Sch_EZ!$C$30:$I$30,0)),"F","C")</f>
        <v>19.444444444444443</v>
      </c>
      <c r="J3052" s="34">
        <f>CONVERT(INDEX(Clg_StPt_Sch_EZ!$C$4:$I$27,MATCH(Schedules_8760!$C3052,Clg_StPt_Sch_EZ!$B$4:$B$27,0),MATCH(Schedules_8760!$F3052,Clg_StPt_Sch_EZ!$C$3:$I$3,0)),"F","C")</f>
        <v>25.555555555555554</v>
      </c>
      <c r="K3052" s="34">
        <f>CONVERT(INDEX(Clg_StPt_Sch_EZ!$C$31:$I$54,MATCH(Schedules_8760!$C3052,Clg_StPt_Sch_EZ!$B$31:$B$54,0),MATCH(Schedules_8760!$F3052,Clg_StPt_Sch_EZ!$C$30:$I$30,0)),"F","C")</f>
        <v>28.333333333333332</v>
      </c>
      <c r="L3052" s="34">
        <f>CONVERT(INDEX(DHW_StPt_Sch_EZ!$C$4:$I$27,MATCH(Schedules_8760!$C3052,DHW_StPt_Sch_EZ!$B$4:$B$27,0),MATCH(Schedules_8760!$F3052,DHW_StPt_Sch_EZ!$C$3:$I$3,0)),"F","C")</f>
        <v>53.333333333333329</v>
      </c>
      <c r="M3052" s="34">
        <f>CONVERT(INDEX(DHW_StPt_Sch_EZ!$C$31:$I$54,MATCH(Schedules_8760!$C3052,DHW_StPt_Sch_EZ!$B$31:$B$54,0),MATCH(Schedules_8760!$F3052,DHW_StPt_Sch_EZ!$C$30:$I$30,0)),"F","C")</f>
        <v>53.333333333333329</v>
      </c>
      <c r="N3052" s="12"/>
      <c r="O3052" s="12"/>
      <c r="P3052" s="12"/>
    </row>
    <row r="3053" spans="1:16" x14ac:dyDescent="0.25">
      <c r="A3053" s="35">
        <v>3052</v>
      </c>
      <c r="B3053" s="89">
        <v>128.125</v>
      </c>
      <c r="C3053" s="35">
        <f t="shared" si="235"/>
        <v>4</v>
      </c>
      <c r="D3053" s="35">
        <f t="shared" si="238"/>
        <v>128</v>
      </c>
      <c r="E3053" s="35">
        <f t="shared" si="239"/>
        <v>2</v>
      </c>
      <c r="F3053" s="35" t="str">
        <f t="shared" si="236"/>
        <v>Monday</v>
      </c>
      <c r="G3053" s="35">
        <f t="shared" si="237"/>
        <v>5</v>
      </c>
      <c r="H3053" s="34">
        <f>CONVERT(INDEX(Htg_StPt_Sch_EZ!$C$4:$I$27,MATCH(Schedules_8760!$C3053,Htg_StPt_Sch_EZ!$B$4:$B$27,0),MATCH(Schedules_8760!$F3053,Htg_StPt_Sch_EZ!$C$3:$I$3,0)),"F","C")</f>
        <v>20.555555555555554</v>
      </c>
      <c r="I3053" s="34">
        <f>CONVERT(INDEX(Htg_StPt_Sch_EZ!$C$31:$I$54,MATCH(Schedules_8760!$C3053,Htg_StPt_Sch_EZ!$B$31:$B$54,0),MATCH(Schedules_8760!$F3053,Htg_StPt_Sch_EZ!$C$30:$I$30,0)),"F","C")</f>
        <v>19.444444444444443</v>
      </c>
      <c r="J3053" s="34">
        <f>CONVERT(INDEX(Clg_StPt_Sch_EZ!$C$4:$I$27,MATCH(Schedules_8760!$C3053,Clg_StPt_Sch_EZ!$B$4:$B$27,0),MATCH(Schedules_8760!$F3053,Clg_StPt_Sch_EZ!$C$3:$I$3,0)),"F","C")</f>
        <v>25.555555555555554</v>
      </c>
      <c r="K3053" s="34">
        <f>CONVERT(INDEX(Clg_StPt_Sch_EZ!$C$31:$I$54,MATCH(Schedules_8760!$C3053,Clg_StPt_Sch_EZ!$B$31:$B$54,0),MATCH(Schedules_8760!$F3053,Clg_StPt_Sch_EZ!$C$30:$I$30,0)),"F","C")</f>
        <v>28.333333333333332</v>
      </c>
      <c r="L3053" s="34">
        <f>CONVERT(INDEX(DHW_StPt_Sch_EZ!$C$4:$I$27,MATCH(Schedules_8760!$C3053,DHW_StPt_Sch_EZ!$B$4:$B$27,0),MATCH(Schedules_8760!$F3053,DHW_StPt_Sch_EZ!$C$3:$I$3,0)),"F","C")</f>
        <v>53.333333333333329</v>
      </c>
      <c r="M3053" s="34">
        <f>CONVERT(INDEX(DHW_StPt_Sch_EZ!$C$31:$I$54,MATCH(Schedules_8760!$C3053,DHW_StPt_Sch_EZ!$B$31:$B$54,0),MATCH(Schedules_8760!$F3053,DHW_StPt_Sch_EZ!$C$30:$I$30,0)),"F","C")</f>
        <v>53.333333333333329</v>
      </c>
      <c r="N3053" s="12"/>
      <c r="O3053" s="12"/>
      <c r="P3053" s="12"/>
    </row>
    <row r="3054" spans="1:16" x14ac:dyDescent="0.25">
      <c r="A3054" s="35">
        <v>3053</v>
      </c>
      <c r="B3054" s="89">
        <v>128.16666666666671</v>
      </c>
      <c r="C3054" s="35">
        <f t="shared" si="235"/>
        <v>5</v>
      </c>
      <c r="D3054" s="35">
        <f t="shared" si="238"/>
        <v>128</v>
      </c>
      <c r="E3054" s="35">
        <f t="shared" si="239"/>
        <v>2</v>
      </c>
      <c r="F3054" s="35" t="str">
        <f t="shared" si="236"/>
        <v>Monday</v>
      </c>
      <c r="G3054" s="35">
        <f t="shared" si="237"/>
        <v>5</v>
      </c>
      <c r="H3054" s="34">
        <f>CONVERT(INDEX(Htg_StPt_Sch_EZ!$C$4:$I$27,MATCH(Schedules_8760!$C3054,Htg_StPt_Sch_EZ!$B$4:$B$27,0),MATCH(Schedules_8760!$F3054,Htg_StPt_Sch_EZ!$C$3:$I$3,0)),"F","C")</f>
        <v>20.555555555555554</v>
      </c>
      <c r="I3054" s="34">
        <f>CONVERT(INDEX(Htg_StPt_Sch_EZ!$C$31:$I$54,MATCH(Schedules_8760!$C3054,Htg_StPt_Sch_EZ!$B$31:$B$54,0),MATCH(Schedules_8760!$F3054,Htg_StPt_Sch_EZ!$C$30:$I$30,0)),"F","C")</f>
        <v>19.444444444444443</v>
      </c>
      <c r="J3054" s="34">
        <f>CONVERT(INDEX(Clg_StPt_Sch_EZ!$C$4:$I$27,MATCH(Schedules_8760!$C3054,Clg_StPt_Sch_EZ!$B$4:$B$27,0),MATCH(Schedules_8760!$F3054,Clg_StPt_Sch_EZ!$C$3:$I$3,0)),"F","C")</f>
        <v>25.555555555555554</v>
      </c>
      <c r="K3054" s="34">
        <f>CONVERT(INDEX(Clg_StPt_Sch_EZ!$C$31:$I$54,MATCH(Schedules_8760!$C3054,Clg_StPt_Sch_EZ!$B$31:$B$54,0),MATCH(Schedules_8760!$F3054,Clg_StPt_Sch_EZ!$C$30:$I$30,0)),"F","C")</f>
        <v>28.333333333333332</v>
      </c>
      <c r="L3054" s="34">
        <f>CONVERT(INDEX(DHW_StPt_Sch_EZ!$C$4:$I$27,MATCH(Schedules_8760!$C3054,DHW_StPt_Sch_EZ!$B$4:$B$27,0),MATCH(Schedules_8760!$F3054,DHW_StPt_Sch_EZ!$C$3:$I$3,0)),"F","C")</f>
        <v>53.333333333333329</v>
      </c>
      <c r="M3054" s="34">
        <f>CONVERT(INDEX(DHW_StPt_Sch_EZ!$C$31:$I$54,MATCH(Schedules_8760!$C3054,DHW_StPt_Sch_EZ!$B$31:$B$54,0),MATCH(Schedules_8760!$F3054,DHW_StPt_Sch_EZ!$C$30:$I$30,0)),"F","C")</f>
        <v>53.333333333333329</v>
      </c>
      <c r="N3054" s="12"/>
      <c r="O3054" s="12"/>
      <c r="P3054" s="12"/>
    </row>
    <row r="3055" spans="1:16" x14ac:dyDescent="0.25">
      <c r="A3055" s="35">
        <v>3054</v>
      </c>
      <c r="B3055" s="89">
        <v>128.20833333333329</v>
      </c>
      <c r="C3055" s="35">
        <f t="shared" si="235"/>
        <v>6</v>
      </c>
      <c r="D3055" s="35">
        <f t="shared" si="238"/>
        <v>128</v>
      </c>
      <c r="E3055" s="35">
        <f t="shared" si="239"/>
        <v>2</v>
      </c>
      <c r="F3055" s="35" t="str">
        <f t="shared" si="236"/>
        <v>Monday</v>
      </c>
      <c r="G3055" s="35">
        <f t="shared" si="237"/>
        <v>5</v>
      </c>
      <c r="H3055" s="34">
        <f>CONVERT(INDEX(Htg_StPt_Sch_EZ!$C$4:$I$27,MATCH(Schedules_8760!$C3055,Htg_StPt_Sch_EZ!$B$4:$B$27,0),MATCH(Schedules_8760!$F3055,Htg_StPt_Sch_EZ!$C$3:$I$3,0)),"F","C")</f>
        <v>20.555555555555554</v>
      </c>
      <c r="I3055" s="34">
        <f>CONVERT(INDEX(Htg_StPt_Sch_EZ!$C$31:$I$54,MATCH(Schedules_8760!$C3055,Htg_StPt_Sch_EZ!$B$31:$B$54,0),MATCH(Schedules_8760!$F3055,Htg_StPt_Sch_EZ!$C$30:$I$30,0)),"F","C")</f>
        <v>19.444444444444443</v>
      </c>
      <c r="J3055" s="34">
        <f>CONVERT(INDEX(Clg_StPt_Sch_EZ!$C$4:$I$27,MATCH(Schedules_8760!$C3055,Clg_StPt_Sch_EZ!$B$4:$B$27,0),MATCH(Schedules_8760!$F3055,Clg_StPt_Sch_EZ!$C$3:$I$3,0)),"F","C")</f>
        <v>25.555555555555554</v>
      </c>
      <c r="K3055" s="34">
        <f>CONVERT(INDEX(Clg_StPt_Sch_EZ!$C$31:$I$54,MATCH(Schedules_8760!$C3055,Clg_StPt_Sch_EZ!$B$31:$B$54,0),MATCH(Schedules_8760!$F3055,Clg_StPt_Sch_EZ!$C$30:$I$30,0)),"F","C")</f>
        <v>28.333333333333332</v>
      </c>
      <c r="L3055" s="34">
        <f>CONVERT(INDEX(DHW_StPt_Sch_EZ!$C$4:$I$27,MATCH(Schedules_8760!$C3055,DHW_StPt_Sch_EZ!$B$4:$B$27,0),MATCH(Schedules_8760!$F3055,DHW_StPt_Sch_EZ!$C$3:$I$3,0)),"F","C")</f>
        <v>53.333333333333329</v>
      </c>
      <c r="M3055" s="34">
        <f>CONVERT(INDEX(DHW_StPt_Sch_EZ!$C$31:$I$54,MATCH(Schedules_8760!$C3055,DHW_StPt_Sch_EZ!$B$31:$B$54,0),MATCH(Schedules_8760!$F3055,DHW_StPt_Sch_EZ!$C$30:$I$30,0)),"F","C")</f>
        <v>53.333333333333329</v>
      </c>
      <c r="N3055" s="12"/>
      <c r="O3055" s="12"/>
      <c r="P3055" s="12"/>
    </row>
    <row r="3056" spans="1:16" x14ac:dyDescent="0.25">
      <c r="A3056" s="35">
        <v>3055</v>
      </c>
      <c r="B3056" s="89">
        <v>128.25</v>
      </c>
      <c r="C3056" s="35">
        <f t="shared" si="235"/>
        <v>7</v>
      </c>
      <c r="D3056" s="35">
        <f t="shared" si="238"/>
        <v>128</v>
      </c>
      <c r="E3056" s="35">
        <f t="shared" si="239"/>
        <v>2</v>
      </c>
      <c r="F3056" s="35" t="str">
        <f t="shared" si="236"/>
        <v>Monday</v>
      </c>
      <c r="G3056" s="35">
        <f t="shared" si="237"/>
        <v>5</v>
      </c>
      <c r="H3056" s="34">
        <f>CONVERT(INDEX(Htg_StPt_Sch_EZ!$C$4:$I$27,MATCH(Schedules_8760!$C3056,Htg_StPt_Sch_EZ!$B$4:$B$27,0),MATCH(Schedules_8760!$F3056,Htg_StPt_Sch_EZ!$C$3:$I$3,0)),"F","C")</f>
        <v>20.555555555555554</v>
      </c>
      <c r="I3056" s="34">
        <f>CONVERT(INDEX(Htg_StPt_Sch_EZ!$C$31:$I$54,MATCH(Schedules_8760!$C3056,Htg_StPt_Sch_EZ!$B$31:$B$54,0),MATCH(Schedules_8760!$F3056,Htg_StPt_Sch_EZ!$C$30:$I$30,0)),"F","C")</f>
        <v>19.444444444444443</v>
      </c>
      <c r="J3056" s="34">
        <f>CONVERT(INDEX(Clg_StPt_Sch_EZ!$C$4:$I$27,MATCH(Schedules_8760!$C3056,Clg_StPt_Sch_EZ!$B$4:$B$27,0),MATCH(Schedules_8760!$F3056,Clg_StPt_Sch_EZ!$C$3:$I$3,0)),"F","C")</f>
        <v>25.555555555555554</v>
      </c>
      <c r="K3056" s="34">
        <f>CONVERT(INDEX(Clg_StPt_Sch_EZ!$C$31:$I$54,MATCH(Schedules_8760!$C3056,Clg_StPt_Sch_EZ!$B$31:$B$54,0),MATCH(Schedules_8760!$F3056,Clg_StPt_Sch_EZ!$C$30:$I$30,0)),"F","C")</f>
        <v>28.333333333333332</v>
      </c>
      <c r="L3056" s="34">
        <f>CONVERT(INDEX(DHW_StPt_Sch_EZ!$C$4:$I$27,MATCH(Schedules_8760!$C3056,DHW_StPt_Sch_EZ!$B$4:$B$27,0),MATCH(Schedules_8760!$F3056,DHW_StPt_Sch_EZ!$C$3:$I$3,0)),"F","C")</f>
        <v>53.333333333333329</v>
      </c>
      <c r="M3056" s="34">
        <f>CONVERT(INDEX(DHW_StPt_Sch_EZ!$C$31:$I$54,MATCH(Schedules_8760!$C3056,DHW_StPt_Sch_EZ!$B$31:$B$54,0),MATCH(Schedules_8760!$F3056,DHW_StPt_Sch_EZ!$C$30:$I$30,0)),"F","C")</f>
        <v>53.333333333333329</v>
      </c>
      <c r="N3056" s="12"/>
      <c r="O3056" s="12"/>
      <c r="P3056" s="12"/>
    </row>
    <row r="3057" spans="1:16" x14ac:dyDescent="0.25">
      <c r="A3057" s="35">
        <v>3056</v>
      </c>
      <c r="B3057" s="89">
        <v>128.29166666666671</v>
      </c>
      <c r="C3057" s="35">
        <f t="shared" si="235"/>
        <v>8</v>
      </c>
      <c r="D3057" s="35">
        <f t="shared" si="238"/>
        <v>128</v>
      </c>
      <c r="E3057" s="35">
        <f t="shared" si="239"/>
        <v>2</v>
      </c>
      <c r="F3057" s="35" t="str">
        <f t="shared" si="236"/>
        <v>Monday</v>
      </c>
      <c r="G3057" s="35">
        <f t="shared" si="237"/>
        <v>5</v>
      </c>
      <c r="H3057" s="34">
        <f>CONVERT(INDEX(Htg_StPt_Sch_EZ!$C$4:$I$27,MATCH(Schedules_8760!$C3057,Htg_StPt_Sch_EZ!$B$4:$B$27,0),MATCH(Schedules_8760!$F3057,Htg_StPt_Sch_EZ!$C$3:$I$3,0)),"F","C")</f>
        <v>20.555555555555554</v>
      </c>
      <c r="I3057" s="34">
        <f>CONVERT(INDEX(Htg_StPt_Sch_EZ!$C$31:$I$54,MATCH(Schedules_8760!$C3057,Htg_StPt_Sch_EZ!$B$31:$B$54,0),MATCH(Schedules_8760!$F3057,Htg_StPt_Sch_EZ!$C$30:$I$30,0)),"F","C")</f>
        <v>19.444444444444443</v>
      </c>
      <c r="J3057" s="34">
        <f>CONVERT(INDEX(Clg_StPt_Sch_EZ!$C$4:$I$27,MATCH(Schedules_8760!$C3057,Clg_StPt_Sch_EZ!$B$4:$B$27,0),MATCH(Schedules_8760!$F3057,Clg_StPt_Sch_EZ!$C$3:$I$3,0)),"F","C")</f>
        <v>25.555555555555554</v>
      </c>
      <c r="K3057" s="34">
        <f>CONVERT(INDEX(Clg_StPt_Sch_EZ!$C$31:$I$54,MATCH(Schedules_8760!$C3057,Clg_StPt_Sch_EZ!$B$31:$B$54,0),MATCH(Schedules_8760!$F3057,Clg_StPt_Sch_EZ!$C$30:$I$30,0)),"F","C")</f>
        <v>25</v>
      </c>
      <c r="L3057" s="34">
        <f>CONVERT(INDEX(DHW_StPt_Sch_EZ!$C$4:$I$27,MATCH(Schedules_8760!$C3057,DHW_StPt_Sch_EZ!$B$4:$B$27,0),MATCH(Schedules_8760!$F3057,DHW_StPt_Sch_EZ!$C$3:$I$3,0)),"F","C")</f>
        <v>53.333333333333329</v>
      </c>
      <c r="M3057" s="34">
        <f>CONVERT(INDEX(DHW_StPt_Sch_EZ!$C$31:$I$54,MATCH(Schedules_8760!$C3057,DHW_StPt_Sch_EZ!$B$31:$B$54,0),MATCH(Schedules_8760!$F3057,DHW_StPt_Sch_EZ!$C$30:$I$30,0)),"F","C")</f>
        <v>53.333333333333329</v>
      </c>
      <c r="N3057" s="12"/>
      <c r="O3057" s="12"/>
      <c r="P3057" s="12"/>
    </row>
    <row r="3058" spans="1:16" x14ac:dyDescent="0.25">
      <c r="A3058" s="35">
        <v>3057</v>
      </c>
      <c r="B3058" s="89">
        <v>128.33333333333329</v>
      </c>
      <c r="C3058" s="35">
        <f t="shared" si="235"/>
        <v>9</v>
      </c>
      <c r="D3058" s="35">
        <f t="shared" si="238"/>
        <v>128</v>
      </c>
      <c r="E3058" s="35">
        <f t="shared" si="239"/>
        <v>2</v>
      </c>
      <c r="F3058" s="35" t="str">
        <f t="shared" si="236"/>
        <v>Monday</v>
      </c>
      <c r="G3058" s="35">
        <f t="shared" si="237"/>
        <v>5</v>
      </c>
      <c r="H3058" s="34">
        <f>CONVERT(INDEX(Htg_StPt_Sch_EZ!$C$4:$I$27,MATCH(Schedules_8760!$C3058,Htg_StPt_Sch_EZ!$B$4:$B$27,0),MATCH(Schedules_8760!$F3058,Htg_StPt_Sch_EZ!$C$3:$I$3,0)),"F","C")</f>
        <v>20.555555555555554</v>
      </c>
      <c r="I3058" s="34">
        <f>CONVERT(INDEX(Htg_StPt_Sch_EZ!$C$31:$I$54,MATCH(Schedules_8760!$C3058,Htg_StPt_Sch_EZ!$B$31:$B$54,0),MATCH(Schedules_8760!$F3058,Htg_StPt_Sch_EZ!$C$30:$I$30,0)),"F","C")</f>
        <v>19.444444444444443</v>
      </c>
      <c r="J3058" s="34">
        <f>CONVERT(INDEX(Clg_StPt_Sch_EZ!$C$4:$I$27,MATCH(Schedules_8760!$C3058,Clg_StPt_Sch_EZ!$B$4:$B$27,0),MATCH(Schedules_8760!$F3058,Clg_StPt_Sch_EZ!$C$3:$I$3,0)),"F","C")</f>
        <v>25.555555555555554</v>
      </c>
      <c r="K3058" s="34">
        <f>CONVERT(INDEX(Clg_StPt_Sch_EZ!$C$31:$I$54,MATCH(Schedules_8760!$C3058,Clg_StPt_Sch_EZ!$B$31:$B$54,0),MATCH(Schedules_8760!$F3058,Clg_StPt_Sch_EZ!$C$30:$I$30,0)),"F","C")</f>
        <v>25</v>
      </c>
      <c r="L3058" s="34">
        <f>CONVERT(INDEX(DHW_StPt_Sch_EZ!$C$4:$I$27,MATCH(Schedules_8760!$C3058,DHW_StPt_Sch_EZ!$B$4:$B$27,0),MATCH(Schedules_8760!$F3058,DHW_StPt_Sch_EZ!$C$3:$I$3,0)),"F","C")</f>
        <v>53.333333333333329</v>
      </c>
      <c r="M3058" s="34">
        <f>CONVERT(INDEX(DHW_StPt_Sch_EZ!$C$31:$I$54,MATCH(Schedules_8760!$C3058,DHW_StPt_Sch_EZ!$B$31:$B$54,0),MATCH(Schedules_8760!$F3058,DHW_StPt_Sch_EZ!$C$30:$I$30,0)),"F","C")</f>
        <v>53.333333333333329</v>
      </c>
      <c r="N3058" s="12"/>
      <c r="O3058" s="12"/>
      <c r="P3058" s="12"/>
    </row>
    <row r="3059" spans="1:16" x14ac:dyDescent="0.25">
      <c r="A3059" s="35">
        <v>3058</v>
      </c>
      <c r="B3059" s="89">
        <v>128.375</v>
      </c>
      <c r="C3059" s="35">
        <f t="shared" si="235"/>
        <v>10</v>
      </c>
      <c r="D3059" s="35">
        <f t="shared" si="238"/>
        <v>128</v>
      </c>
      <c r="E3059" s="35">
        <f t="shared" si="239"/>
        <v>2</v>
      </c>
      <c r="F3059" s="35" t="str">
        <f t="shared" si="236"/>
        <v>Monday</v>
      </c>
      <c r="G3059" s="35">
        <f t="shared" si="237"/>
        <v>5</v>
      </c>
      <c r="H3059" s="34">
        <f>CONVERT(INDEX(Htg_StPt_Sch_EZ!$C$4:$I$27,MATCH(Schedules_8760!$C3059,Htg_StPt_Sch_EZ!$B$4:$B$27,0),MATCH(Schedules_8760!$F3059,Htg_StPt_Sch_EZ!$C$3:$I$3,0)),"F","C")</f>
        <v>20.555555555555554</v>
      </c>
      <c r="I3059" s="34">
        <f>CONVERT(INDEX(Htg_StPt_Sch_EZ!$C$31:$I$54,MATCH(Schedules_8760!$C3059,Htg_StPt_Sch_EZ!$B$31:$B$54,0),MATCH(Schedules_8760!$F3059,Htg_StPt_Sch_EZ!$C$30:$I$30,0)),"F","C")</f>
        <v>19.444444444444443</v>
      </c>
      <c r="J3059" s="34">
        <f>CONVERT(INDEX(Clg_StPt_Sch_EZ!$C$4:$I$27,MATCH(Schedules_8760!$C3059,Clg_StPt_Sch_EZ!$B$4:$B$27,0),MATCH(Schedules_8760!$F3059,Clg_StPt_Sch_EZ!$C$3:$I$3,0)),"F","C")</f>
        <v>25.555555555555554</v>
      </c>
      <c r="K3059" s="34">
        <f>CONVERT(INDEX(Clg_StPt_Sch_EZ!$C$31:$I$54,MATCH(Schedules_8760!$C3059,Clg_StPt_Sch_EZ!$B$31:$B$54,0),MATCH(Schedules_8760!$F3059,Clg_StPt_Sch_EZ!$C$30:$I$30,0)),"F","C")</f>
        <v>25</v>
      </c>
      <c r="L3059" s="34">
        <f>CONVERT(INDEX(DHW_StPt_Sch_EZ!$C$4:$I$27,MATCH(Schedules_8760!$C3059,DHW_StPt_Sch_EZ!$B$4:$B$27,0),MATCH(Schedules_8760!$F3059,DHW_StPt_Sch_EZ!$C$3:$I$3,0)),"F","C")</f>
        <v>53.333333333333329</v>
      </c>
      <c r="M3059" s="34">
        <f>CONVERT(INDEX(DHW_StPt_Sch_EZ!$C$31:$I$54,MATCH(Schedules_8760!$C3059,DHW_StPt_Sch_EZ!$B$31:$B$54,0),MATCH(Schedules_8760!$F3059,DHW_StPt_Sch_EZ!$C$30:$I$30,0)),"F","C")</f>
        <v>53.333333333333329</v>
      </c>
      <c r="N3059" s="12"/>
      <c r="O3059" s="12"/>
      <c r="P3059" s="12"/>
    </row>
    <row r="3060" spans="1:16" x14ac:dyDescent="0.25">
      <c r="A3060" s="35">
        <v>3059</v>
      </c>
      <c r="B3060" s="89">
        <v>128.41666666666671</v>
      </c>
      <c r="C3060" s="35">
        <f t="shared" si="235"/>
        <v>11</v>
      </c>
      <c r="D3060" s="35">
        <f t="shared" si="238"/>
        <v>128</v>
      </c>
      <c r="E3060" s="35">
        <f t="shared" si="239"/>
        <v>2</v>
      </c>
      <c r="F3060" s="35" t="str">
        <f t="shared" si="236"/>
        <v>Monday</v>
      </c>
      <c r="G3060" s="35">
        <f t="shared" si="237"/>
        <v>5</v>
      </c>
      <c r="H3060" s="34">
        <f>CONVERT(INDEX(Htg_StPt_Sch_EZ!$C$4:$I$27,MATCH(Schedules_8760!$C3060,Htg_StPt_Sch_EZ!$B$4:$B$27,0),MATCH(Schedules_8760!$F3060,Htg_StPt_Sch_EZ!$C$3:$I$3,0)),"F","C")</f>
        <v>20.555555555555554</v>
      </c>
      <c r="I3060" s="34">
        <f>CONVERT(INDEX(Htg_StPt_Sch_EZ!$C$31:$I$54,MATCH(Schedules_8760!$C3060,Htg_StPt_Sch_EZ!$B$31:$B$54,0),MATCH(Schedules_8760!$F3060,Htg_StPt_Sch_EZ!$C$30:$I$30,0)),"F","C")</f>
        <v>19.444444444444443</v>
      </c>
      <c r="J3060" s="34">
        <f>CONVERT(INDEX(Clg_StPt_Sch_EZ!$C$4:$I$27,MATCH(Schedules_8760!$C3060,Clg_StPt_Sch_EZ!$B$4:$B$27,0),MATCH(Schedules_8760!$F3060,Clg_StPt_Sch_EZ!$C$3:$I$3,0)),"F","C")</f>
        <v>25.555555555555554</v>
      </c>
      <c r="K3060" s="34">
        <f>CONVERT(INDEX(Clg_StPt_Sch_EZ!$C$31:$I$54,MATCH(Schedules_8760!$C3060,Clg_StPt_Sch_EZ!$B$31:$B$54,0),MATCH(Schedules_8760!$F3060,Clg_StPt_Sch_EZ!$C$30:$I$30,0)),"F","C")</f>
        <v>25</v>
      </c>
      <c r="L3060" s="34">
        <f>CONVERT(INDEX(DHW_StPt_Sch_EZ!$C$4:$I$27,MATCH(Schedules_8760!$C3060,DHW_StPt_Sch_EZ!$B$4:$B$27,0),MATCH(Schedules_8760!$F3060,DHW_StPt_Sch_EZ!$C$3:$I$3,0)),"F","C")</f>
        <v>53.333333333333329</v>
      </c>
      <c r="M3060" s="34">
        <f>CONVERT(INDEX(DHW_StPt_Sch_EZ!$C$31:$I$54,MATCH(Schedules_8760!$C3060,DHW_StPt_Sch_EZ!$B$31:$B$54,0),MATCH(Schedules_8760!$F3060,DHW_StPt_Sch_EZ!$C$30:$I$30,0)),"F","C")</f>
        <v>53.333333333333329</v>
      </c>
      <c r="N3060" s="12"/>
      <c r="O3060" s="12"/>
      <c r="P3060" s="12"/>
    </row>
    <row r="3061" spans="1:16" x14ac:dyDescent="0.25">
      <c r="A3061" s="35">
        <v>3060</v>
      </c>
      <c r="B3061" s="89">
        <v>128.45833333333329</v>
      </c>
      <c r="C3061" s="35">
        <f t="shared" si="235"/>
        <v>12</v>
      </c>
      <c r="D3061" s="35">
        <f t="shared" si="238"/>
        <v>128</v>
      </c>
      <c r="E3061" s="35">
        <f t="shared" si="239"/>
        <v>2</v>
      </c>
      <c r="F3061" s="35" t="str">
        <f t="shared" si="236"/>
        <v>Monday</v>
      </c>
      <c r="G3061" s="35">
        <f t="shared" si="237"/>
        <v>5</v>
      </c>
      <c r="H3061" s="34">
        <f>CONVERT(INDEX(Htg_StPt_Sch_EZ!$C$4:$I$27,MATCH(Schedules_8760!$C3061,Htg_StPt_Sch_EZ!$B$4:$B$27,0),MATCH(Schedules_8760!$F3061,Htg_StPt_Sch_EZ!$C$3:$I$3,0)),"F","C")</f>
        <v>20.555555555555554</v>
      </c>
      <c r="I3061" s="34">
        <f>CONVERT(INDEX(Htg_StPt_Sch_EZ!$C$31:$I$54,MATCH(Schedules_8760!$C3061,Htg_StPt_Sch_EZ!$B$31:$B$54,0),MATCH(Schedules_8760!$F3061,Htg_StPt_Sch_EZ!$C$30:$I$30,0)),"F","C")</f>
        <v>19.444444444444443</v>
      </c>
      <c r="J3061" s="34">
        <f>CONVERT(INDEX(Clg_StPt_Sch_EZ!$C$4:$I$27,MATCH(Schedules_8760!$C3061,Clg_StPt_Sch_EZ!$B$4:$B$27,0),MATCH(Schedules_8760!$F3061,Clg_StPt_Sch_EZ!$C$3:$I$3,0)),"F","C")</f>
        <v>25.555555555555554</v>
      </c>
      <c r="K3061" s="34">
        <f>CONVERT(INDEX(Clg_StPt_Sch_EZ!$C$31:$I$54,MATCH(Schedules_8760!$C3061,Clg_StPt_Sch_EZ!$B$31:$B$54,0),MATCH(Schedules_8760!$F3061,Clg_StPt_Sch_EZ!$C$30:$I$30,0)),"F","C")</f>
        <v>25</v>
      </c>
      <c r="L3061" s="34">
        <f>CONVERT(INDEX(DHW_StPt_Sch_EZ!$C$4:$I$27,MATCH(Schedules_8760!$C3061,DHW_StPt_Sch_EZ!$B$4:$B$27,0),MATCH(Schedules_8760!$F3061,DHW_StPt_Sch_EZ!$C$3:$I$3,0)),"F","C")</f>
        <v>53.333333333333329</v>
      </c>
      <c r="M3061" s="34">
        <f>CONVERT(INDEX(DHW_StPt_Sch_EZ!$C$31:$I$54,MATCH(Schedules_8760!$C3061,DHW_StPt_Sch_EZ!$B$31:$B$54,0),MATCH(Schedules_8760!$F3061,DHW_StPt_Sch_EZ!$C$30:$I$30,0)),"F","C")</f>
        <v>53.333333333333329</v>
      </c>
      <c r="N3061" s="12"/>
      <c r="O3061" s="12"/>
      <c r="P3061" s="12"/>
    </row>
    <row r="3062" spans="1:16" x14ac:dyDescent="0.25">
      <c r="A3062" s="35">
        <v>3061</v>
      </c>
      <c r="B3062" s="89">
        <v>128.5</v>
      </c>
      <c r="C3062" s="35">
        <f t="shared" si="235"/>
        <v>13</v>
      </c>
      <c r="D3062" s="35">
        <f t="shared" si="238"/>
        <v>128</v>
      </c>
      <c r="E3062" s="35">
        <f t="shared" si="239"/>
        <v>2</v>
      </c>
      <c r="F3062" s="35" t="str">
        <f t="shared" si="236"/>
        <v>Monday</v>
      </c>
      <c r="G3062" s="35">
        <f t="shared" si="237"/>
        <v>5</v>
      </c>
      <c r="H3062" s="34">
        <f>CONVERT(INDEX(Htg_StPt_Sch_EZ!$C$4:$I$27,MATCH(Schedules_8760!$C3062,Htg_StPt_Sch_EZ!$B$4:$B$27,0),MATCH(Schedules_8760!$F3062,Htg_StPt_Sch_EZ!$C$3:$I$3,0)),"F","C")</f>
        <v>20.555555555555554</v>
      </c>
      <c r="I3062" s="34">
        <f>CONVERT(INDEX(Htg_StPt_Sch_EZ!$C$31:$I$54,MATCH(Schedules_8760!$C3062,Htg_StPt_Sch_EZ!$B$31:$B$54,0),MATCH(Schedules_8760!$F3062,Htg_StPt_Sch_EZ!$C$30:$I$30,0)),"F","C")</f>
        <v>19.444444444444443</v>
      </c>
      <c r="J3062" s="34">
        <f>CONVERT(INDEX(Clg_StPt_Sch_EZ!$C$4:$I$27,MATCH(Schedules_8760!$C3062,Clg_StPt_Sch_EZ!$B$4:$B$27,0),MATCH(Schedules_8760!$F3062,Clg_StPt_Sch_EZ!$C$3:$I$3,0)),"F","C")</f>
        <v>25.555555555555554</v>
      </c>
      <c r="K3062" s="34">
        <f>CONVERT(INDEX(Clg_StPt_Sch_EZ!$C$31:$I$54,MATCH(Schedules_8760!$C3062,Clg_StPt_Sch_EZ!$B$31:$B$54,0),MATCH(Schedules_8760!$F3062,Clg_StPt_Sch_EZ!$C$30:$I$30,0)),"F","C")</f>
        <v>25</v>
      </c>
      <c r="L3062" s="34">
        <f>CONVERT(INDEX(DHW_StPt_Sch_EZ!$C$4:$I$27,MATCH(Schedules_8760!$C3062,DHW_StPt_Sch_EZ!$B$4:$B$27,0),MATCH(Schedules_8760!$F3062,DHW_StPt_Sch_EZ!$C$3:$I$3,0)),"F","C")</f>
        <v>53.333333333333329</v>
      </c>
      <c r="M3062" s="34">
        <f>CONVERT(INDEX(DHW_StPt_Sch_EZ!$C$31:$I$54,MATCH(Schedules_8760!$C3062,DHW_StPt_Sch_EZ!$B$31:$B$54,0),MATCH(Schedules_8760!$F3062,DHW_StPt_Sch_EZ!$C$30:$I$30,0)),"F","C")</f>
        <v>53.333333333333329</v>
      </c>
      <c r="N3062" s="12"/>
      <c r="O3062" s="12"/>
      <c r="P3062" s="12"/>
    </row>
    <row r="3063" spans="1:16" x14ac:dyDescent="0.25">
      <c r="A3063" s="35">
        <v>3062</v>
      </c>
      <c r="B3063" s="89">
        <v>128.54166666666671</v>
      </c>
      <c r="C3063" s="35">
        <f t="shared" si="235"/>
        <v>14</v>
      </c>
      <c r="D3063" s="35">
        <f t="shared" si="238"/>
        <v>128</v>
      </c>
      <c r="E3063" s="35">
        <f t="shared" si="239"/>
        <v>2</v>
      </c>
      <c r="F3063" s="35" t="str">
        <f t="shared" si="236"/>
        <v>Monday</v>
      </c>
      <c r="G3063" s="35">
        <f t="shared" si="237"/>
        <v>5</v>
      </c>
      <c r="H3063" s="34">
        <f>CONVERT(INDEX(Htg_StPt_Sch_EZ!$C$4:$I$27,MATCH(Schedules_8760!$C3063,Htg_StPt_Sch_EZ!$B$4:$B$27,0),MATCH(Schedules_8760!$F3063,Htg_StPt_Sch_EZ!$C$3:$I$3,0)),"F","C")</f>
        <v>20.555555555555554</v>
      </c>
      <c r="I3063" s="34">
        <f>CONVERT(INDEX(Htg_StPt_Sch_EZ!$C$31:$I$54,MATCH(Schedules_8760!$C3063,Htg_StPt_Sch_EZ!$B$31:$B$54,0),MATCH(Schedules_8760!$F3063,Htg_StPt_Sch_EZ!$C$30:$I$30,0)),"F","C")</f>
        <v>19.444444444444443</v>
      </c>
      <c r="J3063" s="34">
        <f>CONVERT(INDEX(Clg_StPt_Sch_EZ!$C$4:$I$27,MATCH(Schedules_8760!$C3063,Clg_StPt_Sch_EZ!$B$4:$B$27,0),MATCH(Schedules_8760!$F3063,Clg_StPt_Sch_EZ!$C$3:$I$3,0)),"F","C")</f>
        <v>25.555555555555554</v>
      </c>
      <c r="K3063" s="34">
        <f>CONVERT(INDEX(Clg_StPt_Sch_EZ!$C$31:$I$54,MATCH(Schedules_8760!$C3063,Clg_StPt_Sch_EZ!$B$31:$B$54,0),MATCH(Schedules_8760!$F3063,Clg_StPt_Sch_EZ!$C$30:$I$30,0)),"F","C")</f>
        <v>25</v>
      </c>
      <c r="L3063" s="34">
        <f>CONVERT(INDEX(DHW_StPt_Sch_EZ!$C$4:$I$27,MATCH(Schedules_8760!$C3063,DHW_StPt_Sch_EZ!$B$4:$B$27,0),MATCH(Schedules_8760!$F3063,DHW_StPt_Sch_EZ!$C$3:$I$3,0)),"F","C")</f>
        <v>53.333333333333329</v>
      </c>
      <c r="M3063" s="34">
        <f>CONVERT(INDEX(DHW_StPt_Sch_EZ!$C$31:$I$54,MATCH(Schedules_8760!$C3063,DHW_StPt_Sch_EZ!$B$31:$B$54,0),MATCH(Schedules_8760!$F3063,DHW_StPt_Sch_EZ!$C$30:$I$30,0)),"F","C")</f>
        <v>53.333333333333329</v>
      </c>
      <c r="N3063" s="12"/>
      <c r="O3063" s="12"/>
      <c r="P3063" s="12"/>
    </row>
    <row r="3064" spans="1:16" x14ac:dyDescent="0.25">
      <c r="A3064" s="35">
        <v>3063</v>
      </c>
      <c r="B3064" s="89">
        <v>128.58333333333329</v>
      </c>
      <c r="C3064" s="35">
        <f t="shared" si="235"/>
        <v>15</v>
      </c>
      <c r="D3064" s="35">
        <f t="shared" si="238"/>
        <v>128</v>
      </c>
      <c r="E3064" s="35">
        <f t="shared" si="239"/>
        <v>2</v>
      </c>
      <c r="F3064" s="35" t="str">
        <f t="shared" si="236"/>
        <v>Monday</v>
      </c>
      <c r="G3064" s="35">
        <f t="shared" si="237"/>
        <v>5</v>
      </c>
      <c r="H3064" s="34">
        <f>CONVERT(INDEX(Htg_StPt_Sch_EZ!$C$4:$I$27,MATCH(Schedules_8760!$C3064,Htg_StPt_Sch_EZ!$B$4:$B$27,0),MATCH(Schedules_8760!$F3064,Htg_StPt_Sch_EZ!$C$3:$I$3,0)),"F","C")</f>
        <v>20.555555555555554</v>
      </c>
      <c r="I3064" s="34">
        <f>CONVERT(INDEX(Htg_StPt_Sch_EZ!$C$31:$I$54,MATCH(Schedules_8760!$C3064,Htg_StPt_Sch_EZ!$B$31:$B$54,0),MATCH(Schedules_8760!$F3064,Htg_StPt_Sch_EZ!$C$30:$I$30,0)),"F","C")</f>
        <v>21.111111111111111</v>
      </c>
      <c r="J3064" s="34">
        <f>CONVERT(INDEX(Clg_StPt_Sch_EZ!$C$4:$I$27,MATCH(Schedules_8760!$C3064,Clg_StPt_Sch_EZ!$B$4:$B$27,0),MATCH(Schedules_8760!$F3064,Clg_StPt_Sch_EZ!$C$3:$I$3,0)),"F","C")</f>
        <v>25.555555555555554</v>
      </c>
      <c r="K3064" s="34">
        <f>CONVERT(INDEX(Clg_StPt_Sch_EZ!$C$31:$I$54,MATCH(Schedules_8760!$C3064,Clg_StPt_Sch_EZ!$B$31:$B$54,0),MATCH(Schedules_8760!$F3064,Clg_StPt_Sch_EZ!$C$30:$I$30,0)),"F","C")</f>
        <v>25</v>
      </c>
      <c r="L3064" s="34">
        <f>CONVERT(INDEX(DHW_StPt_Sch_EZ!$C$4:$I$27,MATCH(Schedules_8760!$C3064,DHW_StPt_Sch_EZ!$B$4:$B$27,0),MATCH(Schedules_8760!$F3064,DHW_StPt_Sch_EZ!$C$3:$I$3,0)),"F","C")</f>
        <v>53.333333333333329</v>
      </c>
      <c r="M3064" s="34">
        <f>CONVERT(INDEX(DHW_StPt_Sch_EZ!$C$31:$I$54,MATCH(Schedules_8760!$C3064,DHW_StPt_Sch_EZ!$B$31:$B$54,0),MATCH(Schedules_8760!$F3064,DHW_StPt_Sch_EZ!$C$30:$I$30,0)),"F","C")</f>
        <v>53.333333333333329</v>
      </c>
      <c r="N3064" s="12"/>
      <c r="O3064" s="12"/>
      <c r="P3064" s="12"/>
    </row>
    <row r="3065" spans="1:16" x14ac:dyDescent="0.25">
      <c r="A3065" s="35">
        <v>3064</v>
      </c>
      <c r="B3065" s="89">
        <v>128.625</v>
      </c>
      <c r="C3065" s="35">
        <f t="shared" si="235"/>
        <v>16</v>
      </c>
      <c r="D3065" s="35">
        <f t="shared" si="238"/>
        <v>128</v>
      </c>
      <c r="E3065" s="35">
        <f t="shared" si="239"/>
        <v>2</v>
      </c>
      <c r="F3065" s="35" t="str">
        <f t="shared" si="236"/>
        <v>Monday</v>
      </c>
      <c r="G3065" s="35">
        <f t="shared" si="237"/>
        <v>5</v>
      </c>
      <c r="H3065" s="34">
        <f>CONVERT(INDEX(Htg_StPt_Sch_EZ!$C$4:$I$27,MATCH(Schedules_8760!$C3065,Htg_StPt_Sch_EZ!$B$4:$B$27,0),MATCH(Schedules_8760!$F3065,Htg_StPt_Sch_EZ!$C$3:$I$3,0)),"F","C")</f>
        <v>20.555555555555554</v>
      </c>
      <c r="I3065" s="34">
        <f>CONVERT(INDEX(Htg_StPt_Sch_EZ!$C$31:$I$54,MATCH(Schedules_8760!$C3065,Htg_StPt_Sch_EZ!$B$31:$B$54,0),MATCH(Schedules_8760!$F3065,Htg_StPt_Sch_EZ!$C$30:$I$30,0)),"F","C")</f>
        <v>21.111111111111111</v>
      </c>
      <c r="J3065" s="34">
        <f>CONVERT(INDEX(Clg_StPt_Sch_EZ!$C$4:$I$27,MATCH(Schedules_8760!$C3065,Clg_StPt_Sch_EZ!$B$4:$B$27,0),MATCH(Schedules_8760!$F3065,Clg_StPt_Sch_EZ!$C$3:$I$3,0)),"F","C")</f>
        <v>25.555555555555554</v>
      </c>
      <c r="K3065" s="34">
        <f>CONVERT(INDEX(Clg_StPt_Sch_EZ!$C$31:$I$54,MATCH(Schedules_8760!$C3065,Clg_StPt_Sch_EZ!$B$31:$B$54,0),MATCH(Schedules_8760!$F3065,Clg_StPt_Sch_EZ!$C$30:$I$30,0)),"F","C")</f>
        <v>25</v>
      </c>
      <c r="L3065" s="34">
        <f>CONVERT(INDEX(DHW_StPt_Sch_EZ!$C$4:$I$27,MATCH(Schedules_8760!$C3065,DHW_StPt_Sch_EZ!$B$4:$B$27,0),MATCH(Schedules_8760!$F3065,DHW_StPt_Sch_EZ!$C$3:$I$3,0)),"F","C")</f>
        <v>53.333333333333329</v>
      </c>
      <c r="M3065" s="34">
        <f>CONVERT(INDEX(DHW_StPt_Sch_EZ!$C$31:$I$54,MATCH(Schedules_8760!$C3065,DHW_StPt_Sch_EZ!$B$31:$B$54,0),MATCH(Schedules_8760!$F3065,DHW_StPt_Sch_EZ!$C$30:$I$30,0)),"F","C")</f>
        <v>53.333333333333329</v>
      </c>
      <c r="N3065" s="12"/>
      <c r="O3065" s="12"/>
      <c r="P3065" s="12"/>
    </row>
    <row r="3066" spans="1:16" x14ac:dyDescent="0.25">
      <c r="A3066" s="35">
        <v>3065</v>
      </c>
      <c r="B3066" s="89">
        <v>128.66666666666671</v>
      </c>
      <c r="C3066" s="35">
        <f t="shared" si="235"/>
        <v>17</v>
      </c>
      <c r="D3066" s="35">
        <f t="shared" si="238"/>
        <v>128</v>
      </c>
      <c r="E3066" s="35">
        <f t="shared" si="239"/>
        <v>2</v>
      </c>
      <c r="F3066" s="35" t="str">
        <f t="shared" si="236"/>
        <v>Monday</v>
      </c>
      <c r="G3066" s="35">
        <f t="shared" si="237"/>
        <v>5</v>
      </c>
      <c r="H3066" s="34">
        <f>CONVERT(INDEX(Htg_StPt_Sch_EZ!$C$4:$I$27,MATCH(Schedules_8760!$C3066,Htg_StPt_Sch_EZ!$B$4:$B$27,0),MATCH(Schedules_8760!$F3066,Htg_StPt_Sch_EZ!$C$3:$I$3,0)),"F","C")</f>
        <v>20.555555555555554</v>
      </c>
      <c r="I3066" s="34">
        <f>CONVERT(INDEX(Htg_StPt_Sch_EZ!$C$31:$I$54,MATCH(Schedules_8760!$C3066,Htg_StPt_Sch_EZ!$B$31:$B$54,0),MATCH(Schedules_8760!$F3066,Htg_StPt_Sch_EZ!$C$30:$I$30,0)),"F","C")</f>
        <v>17.777777777777779</v>
      </c>
      <c r="J3066" s="34">
        <f>CONVERT(INDEX(Clg_StPt_Sch_EZ!$C$4:$I$27,MATCH(Schedules_8760!$C3066,Clg_StPt_Sch_EZ!$B$4:$B$27,0),MATCH(Schedules_8760!$F3066,Clg_StPt_Sch_EZ!$C$3:$I$3,0)),"F","C")</f>
        <v>25.555555555555554</v>
      </c>
      <c r="K3066" s="34">
        <f>CONVERT(INDEX(Clg_StPt_Sch_EZ!$C$31:$I$54,MATCH(Schedules_8760!$C3066,Clg_StPt_Sch_EZ!$B$31:$B$54,0),MATCH(Schedules_8760!$F3066,Clg_StPt_Sch_EZ!$C$30:$I$30,0)),"F","C")</f>
        <v>25</v>
      </c>
      <c r="L3066" s="34">
        <f>CONVERT(INDEX(DHW_StPt_Sch_EZ!$C$4:$I$27,MATCH(Schedules_8760!$C3066,DHW_StPt_Sch_EZ!$B$4:$B$27,0),MATCH(Schedules_8760!$F3066,DHW_StPt_Sch_EZ!$C$3:$I$3,0)),"F","C")</f>
        <v>53.333333333333329</v>
      </c>
      <c r="M3066" s="34">
        <f>CONVERT(INDEX(DHW_StPt_Sch_EZ!$C$31:$I$54,MATCH(Schedules_8760!$C3066,DHW_StPt_Sch_EZ!$B$31:$B$54,0),MATCH(Schedules_8760!$F3066,DHW_StPt_Sch_EZ!$C$30:$I$30,0)),"F","C")</f>
        <v>53.333333333333329</v>
      </c>
      <c r="N3066" s="12"/>
      <c r="O3066" s="12"/>
      <c r="P3066" s="12"/>
    </row>
    <row r="3067" spans="1:16" x14ac:dyDescent="0.25">
      <c r="A3067" s="35">
        <v>3066</v>
      </c>
      <c r="B3067" s="89">
        <v>128.70833333333329</v>
      </c>
      <c r="C3067" s="35">
        <f t="shared" si="235"/>
        <v>18</v>
      </c>
      <c r="D3067" s="35">
        <f t="shared" si="238"/>
        <v>128</v>
      </c>
      <c r="E3067" s="35">
        <f t="shared" si="239"/>
        <v>2</v>
      </c>
      <c r="F3067" s="35" t="str">
        <f t="shared" si="236"/>
        <v>Monday</v>
      </c>
      <c r="G3067" s="35">
        <f t="shared" si="237"/>
        <v>5</v>
      </c>
      <c r="H3067" s="34">
        <f>CONVERT(INDEX(Htg_StPt_Sch_EZ!$C$4:$I$27,MATCH(Schedules_8760!$C3067,Htg_StPt_Sch_EZ!$B$4:$B$27,0),MATCH(Schedules_8760!$F3067,Htg_StPt_Sch_EZ!$C$3:$I$3,0)),"F","C")</f>
        <v>20.555555555555554</v>
      </c>
      <c r="I3067" s="34">
        <f>CONVERT(INDEX(Htg_StPt_Sch_EZ!$C$31:$I$54,MATCH(Schedules_8760!$C3067,Htg_StPt_Sch_EZ!$B$31:$B$54,0),MATCH(Schedules_8760!$F3067,Htg_StPt_Sch_EZ!$C$30:$I$30,0)),"F","C")</f>
        <v>17.777777777777779</v>
      </c>
      <c r="J3067" s="34">
        <f>CONVERT(INDEX(Clg_StPt_Sch_EZ!$C$4:$I$27,MATCH(Schedules_8760!$C3067,Clg_StPt_Sch_EZ!$B$4:$B$27,0),MATCH(Schedules_8760!$F3067,Clg_StPt_Sch_EZ!$C$3:$I$3,0)),"F","C")</f>
        <v>25.555555555555554</v>
      </c>
      <c r="K3067" s="34">
        <f>CONVERT(INDEX(Clg_StPt_Sch_EZ!$C$31:$I$54,MATCH(Schedules_8760!$C3067,Clg_StPt_Sch_EZ!$B$31:$B$54,0),MATCH(Schedules_8760!$F3067,Clg_StPt_Sch_EZ!$C$30:$I$30,0)),"F","C")</f>
        <v>28.333333333333332</v>
      </c>
      <c r="L3067" s="34">
        <f>CONVERT(INDEX(DHW_StPt_Sch_EZ!$C$4:$I$27,MATCH(Schedules_8760!$C3067,DHW_StPt_Sch_EZ!$B$4:$B$27,0),MATCH(Schedules_8760!$F3067,DHW_StPt_Sch_EZ!$C$3:$I$3,0)),"F","C")</f>
        <v>53.333333333333329</v>
      </c>
      <c r="M3067" s="34">
        <f>CONVERT(INDEX(DHW_StPt_Sch_EZ!$C$31:$I$54,MATCH(Schedules_8760!$C3067,DHW_StPt_Sch_EZ!$B$31:$B$54,0),MATCH(Schedules_8760!$F3067,DHW_StPt_Sch_EZ!$C$30:$I$30,0)),"F","C")</f>
        <v>53.333333333333329</v>
      </c>
      <c r="N3067" s="12"/>
      <c r="O3067" s="12"/>
      <c r="P3067" s="12"/>
    </row>
    <row r="3068" spans="1:16" x14ac:dyDescent="0.25">
      <c r="A3068" s="35">
        <v>3067</v>
      </c>
      <c r="B3068" s="89">
        <v>128.75</v>
      </c>
      <c r="C3068" s="35">
        <f t="shared" si="235"/>
        <v>19</v>
      </c>
      <c r="D3068" s="35">
        <f t="shared" si="238"/>
        <v>128</v>
      </c>
      <c r="E3068" s="35">
        <f t="shared" si="239"/>
        <v>2</v>
      </c>
      <c r="F3068" s="35" t="str">
        <f t="shared" si="236"/>
        <v>Monday</v>
      </c>
      <c r="G3068" s="35">
        <f t="shared" si="237"/>
        <v>5</v>
      </c>
      <c r="H3068" s="34">
        <f>CONVERT(INDEX(Htg_StPt_Sch_EZ!$C$4:$I$27,MATCH(Schedules_8760!$C3068,Htg_StPt_Sch_EZ!$B$4:$B$27,0),MATCH(Schedules_8760!$F3068,Htg_StPt_Sch_EZ!$C$3:$I$3,0)),"F","C")</f>
        <v>20.555555555555554</v>
      </c>
      <c r="I3068" s="34">
        <f>CONVERT(INDEX(Htg_StPt_Sch_EZ!$C$31:$I$54,MATCH(Schedules_8760!$C3068,Htg_StPt_Sch_EZ!$B$31:$B$54,0),MATCH(Schedules_8760!$F3068,Htg_StPt_Sch_EZ!$C$30:$I$30,0)),"F","C")</f>
        <v>18.333333333333332</v>
      </c>
      <c r="J3068" s="34">
        <f>CONVERT(INDEX(Clg_StPt_Sch_EZ!$C$4:$I$27,MATCH(Schedules_8760!$C3068,Clg_StPt_Sch_EZ!$B$4:$B$27,0),MATCH(Schedules_8760!$F3068,Clg_StPt_Sch_EZ!$C$3:$I$3,0)),"F","C")</f>
        <v>25.555555555555554</v>
      </c>
      <c r="K3068" s="34">
        <f>CONVERT(INDEX(Clg_StPt_Sch_EZ!$C$31:$I$54,MATCH(Schedules_8760!$C3068,Clg_StPt_Sch_EZ!$B$31:$B$54,0),MATCH(Schedules_8760!$F3068,Clg_StPt_Sch_EZ!$C$30:$I$30,0)),"F","C")</f>
        <v>28.333333333333332</v>
      </c>
      <c r="L3068" s="34">
        <f>CONVERT(INDEX(DHW_StPt_Sch_EZ!$C$4:$I$27,MATCH(Schedules_8760!$C3068,DHW_StPt_Sch_EZ!$B$4:$B$27,0),MATCH(Schedules_8760!$F3068,DHW_StPt_Sch_EZ!$C$3:$I$3,0)),"F","C")</f>
        <v>53.333333333333329</v>
      </c>
      <c r="M3068" s="34">
        <f>CONVERT(INDEX(DHW_StPt_Sch_EZ!$C$31:$I$54,MATCH(Schedules_8760!$C3068,DHW_StPt_Sch_EZ!$B$31:$B$54,0),MATCH(Schedules_8760!$F3068,DHW_StPt_Sch_EZ!$C$30:$I$30,0)),"F","C")</f>
        <v>53.333333333333329</v>
      </c>
      <c r="N3068" s="12"/>
      <c r="O3068" s="12"/>
      <c r="P3068" s="12"/>
    </row>
    <row r="3069" spans="1:16" x14ac:dyDescent="0.25">
      <c r="A3069" s="35">
        <v>3068</v>
      </c>
      <c r="B3069" s="89">
        <v>128.79166666666671</v>
      </c>
      <c r="C3069" s="35">
        <f t="shared" si="235"/>
        <v>20</v>
      </c>
      <c r="D3069" s="35">
        <f t="shared" si="238"/>
        <v>128</v>
      </c>
      <c r="E3069" s="35">
        <f t="shared" si="239"/>
        <v>2</v>
      </c>
      <c r="F3069" s="35" t="str">
        <f t="shared" si="236"/>
        <v>Monday</v>
      </c>
      <c r="G3069" s="35">
        <f t="shared" si="237"/>
        <v>5</v>
      </c>
      <c r="H3069" s="34">
        <f>CONVERT(INDEX(Htg_StPt_Sch_EZ!$C$4:$I$27,MATCH(Schedules_8760!$C3069,Htg_StPt_Sch_EZ!$B$4:$B$27,0),MATCH(Schedules_8760!$F3069,Htg_StPt_Sch_EZ!$C$3:$I$3,0)),"F","C")</f>
        <v>20.555555555555554</v>
      </c>
      <c r="I3069" s="34">
        <f>CONVERT(INDEX(Htg_StPt_Sch_EZ!$C$31:$I$54,MATCH(Schedules_8760!$C3069,Htg_StPt_Sch_EZ!$B$31:$B$54,0),MATCH(Schedules_8760!$F3069,Htg_StPt_Sch_EZ!$C$30:$I$30,0)),"F","C")</f>
        <v>18.888888888888889</v>
      </c>
      <c r="J3069" s="34">
        <f>CONVERT(INDEX(Clg_StPt_Sch_EZ!$C$4:$I$27,MATCH(Schedules_8760!$C3069,Clg_StPt_Sch_EZ!$B$4:$B$27,0),MATCH(Schedules_8760!$F3069,Clg_StPt_Sch_EZ!$C$3:$I$3,0)),"F","C")</f>
        <v>25.555555555555554</v>
      </c>
      <c r="K3069" s="34">
        <f>CONVERT(INDEX(Clg_StPt_Sch_EZ!$C$31:$I$54,MATCH(Schedules_8760!$C3069,Clg_StPt_Sch_EZ!$B$31:$B$54,0),MATCH(Schedules_8760!$F3069,Clg_StPt_Sch_EZ!$C$30:$I$30,0)),"F","C")</f>
        <v>28.333333333333332</v>
      </c>
      <c r="L3069" s="34">
        <f>CONVERT(INDEX(DHW_StPt_Sch_EZ!$C$4:$I$27,MATCH(Schedules_8760!$C3069,DHW_StPt_Sch_EZ!$B$4:$B$27,0),MATCH(Schedules_8760!$F3069,DHW_StPt_Sch_EZ!$C$3:$I$3,0)),"F","C")</f>
        <v>53.333333333333329</v>
      </c>
      <c r="M3069" s="34">
        <f>CONVERT(INDEX(DHW_StPt_Sch_EZ!$C$31:$I$54,MATCH(Schedules_8760!$C3069,DHW_StPt_Sch_EZ!$B$31:$B$54,0),MATCH(Schedules_8760!$F3069,DHW_StPt_Sch_EZ!$C$30:$I$30,0)),"F","C")</f>
        <v>53.333333333333329</v>
      </c>
      <c r="N3069" s="12"/>
      <c r="O3069" s="12"/>
      <c r="P3069" s="12"/>
    </row>
    <row r="3070" spans="1:16" x14ac:dyDescent="0.25">
      <c r="A3070" s="35">
        <v>3069</v>
      </c>
      <c r="B3070" s="89">
        <v>128.83333333333329</v>
      </c>
      <c r="C3070" s="35">
        <f t="shared" si="235"/>
        <v>21</v>
      </c>
      <c r="D3070" s="35">
        <f t="shared" si="238"/>
        <v>128</v>
      </c>
      <c r="E3070" s="35">
        <f t="shared" si="239"/>
        <v>2</v>
      </c>
      <c r="F3070" s="35" t="str">
        <f t="shared" si="236"/>
        <v>Monday</v>
      </c>
      <c r="G3070" s="35">
        <f t="shared" si="237"/>
        <v>5</v>
      </c>
      <c r="H3070" s="34">
        <f>CONVERT(INDEX(Htg_StPt_Sch_EZ!$C$4:$I$27,MATCH(Schedules_8760!$C3070,Htg_StPt_Sch_EZ!$B$4:$B$27,0),MATCH(Schedules_8760!$F3070,Htg_StPt_Sch_EZ!$C$3:$I$3,0)),"F","C")</f>
        <v>20.555555555555554</v>
      </c>
      <c r="I3070" s="34">
        <f>CONVERT(INDEX(Htg_StPt_Sch_EZ!$C$31:$I$54,MATCH(Schedules_8760!$C3070,Htg_StPt_Sch_EZ!$B$31:$B$54,0),MATCH(Schedules_8760!$F3070,Htg_StPt_Sch_EZ!$C$30:$I$30,0)),"F","C")</f>
        <v>19.444444444444443</v>
      </c>
      <c r="J3070" s="34">
        <f>CONVERT(INDEX(Clg_StPt_Sch_EZ!$C$4:$I$27,MATCH(Schedules_8760!$C3070,Clg_StPt_Sch_EZ!$B$4:$B$27,0),MATCH(Schedules_8760!$F3070,Clg_StPt_Sch_EZ!$C$3:$I$3,0)),"F","C")</f>
        <v>25.555555555555554</v>
      </c>
      <c r="K3070" s="34">
        <f>CONVERT(INDEX(Clg_StPt_Sch_EZ!$C$31:$I$54,MATCH(Schedules_8760!$C3070,Clg_StPt_Sch_EZ!$B$31:$B$54,0),MATCH(Schedules_8760!$F3070,Clg_StPt_Sch_EZ!$C$30:$I$30,0)),"F","C")</f>
        <v>28.333333333333332</v>
      </c>
      <c r="L3070" s="34">
        <f>CONVERT(INDEX(DHW_StPt_Sch_EZ!$C$4:$I$27,MATCH(Schedules_8760!$C3070,DHW_StPt_Sch_EZ!$B$4:$B$27,0),MATCH(Schedules_8760!$F3070,DHW_StPt_Sch_EZ!$C$3:$I$3,0)),"F","C")</f>
        <v>53.333333333333329</v>
      </c>
      <c r="M3070" s="34">
        <f>CONVERT(INDEX(DHW_StPt_Sch_EZ!$C$31:$I$54,MATCH(Schedules_8760!$C3070,DHW_StPt_Sch_EZ!$B$31:$B$54,0),MATCH(Schedules_8760!$F3070,DHW_StPt_Sch_EZ!$C$30:$I$30,0)),"F","C")</f>
        <v>53.333333333333329</v>
      </c>
      <c r="N3070" s="12"/>
      <c r="O3070" s="12"/>
      <c r="P3070" s="12"/>
    </row>
    <row r="3071" spans="1:16" x14ac:dyDescent="0.25">
      <c r="A3071" s="35">
        <v>3070</v>
      </c>
      <c r="B3071" s="89">
        <v>128.875</v>
      </c>
      <c r="C3071" s="35">
        <f t="shared" si="235"/>
        <v>22</v>
      </c>
      <c r="D3071" s="35">
        <f t="shared" si="238"/>
        <v>128</v>
      </c>
      <c r="E3071" s="35">
        <f t="shared" si="239"/>
        <v>2</v>
      </c>
      <c r="F3071" s="35" t="str">
        <f t="shared" si="236"/>
        <v>Monday</v>
      </c>
      <c r="G3071" s="35">
        <f t="shared" si="237"/>
        <v>5</v>
      </c>
      <c r="H3071" s="34">
        <f>CONVERT(INDEX(Htg_StPt_Sch_EZ!$C$4:$I$27,MATCH(Schedules_8760!$C3071,Htg_StPt_Sch_EZ!$B$4:$B$27,0),MATCH(Schedules_8760!$F3071,Htg_StPt_Sch_EZ!$C$3:$I$3,0)),"F","C")</f>
        <v>20.555555555555554</v>
      </c>
      <c r="I3071" s="34">
        <f>CONVERT(INDEX(Htg_StPt_Sch_EZ!$C$31:$I$54,MATCH(Schedules_8760!$C3071,Htg_StPt_Sch_EZ!$B$31:$B$54,0),MATCH(Schedules_8760!$F3071,Htg_StPt_Sch_EZ!$C$30:$I$30,0)),"F","C")</f>
        <v>19.444444444444443</v>
      </c>
      <c r="J3071" s="34">
        <f>CONVERT(INDEX(Clg_StPt_Sch_EZ!$C$4:$I$27,MATCH(Schedules_8760!$C3071,Clg_StPt_Sch_EZ!$B$4:$B$27,0),MATCH(Schedules_8760!$F3071,Clg_StPt_Sch_EZ!$C$3:$I$3,0)),"F","C")</f>
        <v>25.555555555555554</v>
      </c>
      <c r="K3071" s="34">
        <f>CONVERT(INDEX(Clg_StPt_Sch_EZ!$C$31:$I$54,MATCH(Schedules_8760!$C3071,Clg_StPt_Sch_EZ!$B$31:$B$54,0),MATCH(Schedules_8760!$F3071,Clg_StPt_Sch_EZ!$C$30:$I$30,0)),"F","C")</f>
        <v>28.333333333333332</v>
      </c>
      <c r="L3071" s="34">
        <f>CONVERT(INDEX(DHW_StPt_Sch_EZ!$C$4:$I$27,MATCH(Schedules_8760!$C3071,DHW_StPt_Sch_EZ!$B$4:$B$27,0),MATCH(Schedules_8760!$F3071,DHW_StPt_Sch_EZ!$C$3:$I$3,0)),"F","C")</f>
        <v>53.333333333333329</v>
      </c>
      <c r="M3071" s="34">
        <f>CONVERT(INDEX(DHW_StPt_Sch_EZ!$C$31:$I$54,MATCH(Schedules_8760!$C3071,DHW_StPt_Sch_EZ!$B$31:$B$54,0),MATCH(Schedules_8760!$F3071,DHW_StPt_Sch_EZ!$C$30:$I$30,0)),"F","C")</f>
        <v>53.333333333333329</v>
      </c>
      <c r="N3071" s="12"/>
      <c r="O3071" s="12"/>
      <c r="P3071" s="12"/>
    </row>
    <row r="3072" spans="1:16" x14ac:dyDescent="0.25">
      <c r="A3072" s="35">
        <v>3071</v>
      </c>
      <c r="B3072" s="89">
        <v>128.91666666666671</v>
      </c>
      <c r="C3072" s="35">
        <f t="shared" si="235"/>
        <v>23</v>
      </c>
      <c r="D3072" s="35">
        <f t="shared" si="238"/>
        <v>128</v>
      </c>
      <c r="E3072" s="35">
        <f t="shared" si="239"/>
        <v>2</v>
      </c>
      <c r="F3072" s="35" t="str">
        <f t="shared" si="236"/>
        <v>Monday</v>
      </c>
      <c r="G3072" s="35">
        <f t="shared" si="237"/>
        <v>5</v>
      </c>
      <c r="H3072" s="34">
        <f>CONVERT(INDEX(Htg_StPt_Sch_EZ!$C$4:$I$27,MATCH(Schedules_8760!$C3072,Htg_StPt_Sch_EZ!$B$4:$B$27,0),MATCH(Schedules_8760!$F3072,Htg_StPt_Sch_EZ!$C$3:$I$3,0)),"F","C")</f>
        <v>20.555555555555554</v>
      </c>
      <c r="I3072" s="34">
        <f>CONVERT(INDEX(Htg_StPt_Sch_EZ!$C$31:$I$54,MATCH(Schedules_8760!$C3072,Htg_StPt_Sch_EZ!$B$31:$B$54,0),MATCH(Schedules_8760!$F3072,Htg_StPt_Sch_EZ!$C$30:$I$30,0)),"F","C")</f>
        <v>19.444444444444443</v>
      </c>
      <c r="J3072" s="34">
        <f>CONVERT(INDEX(Clg_StPt_Sch_EZ!$C$4:$I$27,MATCH(Schedules_8760!$C3072,Clg_StPt_Sch_EZ!$B$4:$B$27,0),MATCH(Schedules_8760!$F3072,Clg_StPt_Sch_EZ!$C$3:$I$3,0)),"F","C")</f>
        <v>25.555555555555554</v>
      </c>
      <c r="K3072" s="34">
        <f>CONVERT(INDEX(Clg_StPt_Sch_EZ!$C$31:$I$54,MATCH(Schedules_8760!$C3072,Clg_StPt_Sch_EZ!$B$31:$B$54,0),MATCH(Schedules_8760!$F3072,Clg_StPt_Sch_EZ!$C$30:$I$30,0)),"F","C")</f>
        <v>28.333333333333332</v>
      </c>
      <c r="L3072" s="34">
        <f>CONVERT(INDEX(DHW_StPt_Sch_EZ!$C$4:$I$27,MATCH(Schedules_8760!$C3072,DHW_StPt_Sch_EZ!$B$4:$B$27,0),MATCH(Schedules_8760!$F3072,DHW_StPt_Sch_EZ!$C$3:$I$3,0)),"F","C")</f>
        <v>53.333333333333329</v>
      </c>
      <c r="M3072" s="34">
        <f>CONVERT(INDEX(DHW_StPt_Sch_EZ!$C$31:$I$54,MATCH(Schedules_8760!$C3072,DHW_StPt_Sch_EZ!$B$31:$B$54,0),MATCH(Schedules_8760!$F3072,DHW_StPt_Sch_EZ!$C$30:$I$30,0)),"F","C")</f>
        <v>53.333333333333329</v>
      </c>
      <c r="N3072" s="12"/>
      <c r="O3072" s="12"/>
      <c r="P3072" s="12"/>
    </row>
    <row r="3073" spans="1:16" x14ac:dyDescent="0.25">
      <c r="A3073" s="35">
        <v>3072</v>
      </c>
      <c r="B3073" s="89">
        <v>128.95833333333329</v>
      </c>
      <c r="C3073" s="35">
        <f t="shared" si="235"/>
        <v>24</v>
      </c>
      <c r="D3073" s="35">
        <f t="shared" si="238"/>
        <v>128</v>
      </c>
      <c r="E3073" s="35">
        <f t="shared" si="239"/>
        <v>2</v>
      </c>
      <c r="F3073" s="35" t="str">
        <f t="shared" si="236"/>
        <v>Monday</v>
      </c>
      <c r="G3073" s="35">
        <f t="shared" si="237"/>
        <v>5</v>
      </c>
      <c r="H3073" s="34">
        <f>CONVERT(INDEX(Htg_StPt_Sch_EZ!$C$4:$I$27,MATCH(Schedules_8760!$C3073,Htg_StPt_Sch_EZ!$B$4:$B$27,0),MATCH(Schedules_8760!$F3073,Htg_StPt_Sch_EZ!$C$3:$I$3,0)),"F","C")</f>
        <v>20.555555555555554</v>
      </c>
      <c r="I3073" s="34">
        <f>CONVERT(INDEX(Htg_StPt_Sch_EZ!$C$31:$I$54,MATCH(Schedules_8760!$C3073,Htg_StPt_Sch_EZ!$B$31:$B$54,0),MATCH(Schedules_8760!$F3073,Htg_StPt_Sch_EZ!$C$30:$I$30,0)),"F","C")</f>
        <v>19.444444444444443</v>
      </c>
      <c r="J3073" s="34">
        <f>CONVERT(INDEX(Clg_StPt_Sch_EZ!$C$4:$I$27,MATCH(Schedules_8760!$C3073,Clg_StPt_Sch_EZ!$B$4:$B$27,0),MATCH(Schedules_8760!$F3073,Clg_StPt_Sch_EZ!$C$3:$I$3,0)),"F","C")</f>
        <v>25.555555555555554</v>
      </c>
      <c r="K3073" s="34">
        <f>CONVERT(INDEX(Clg_StPt_Sch_EZ!$C$31:$I$54,MATCH(Schedules_8760!$C3073,Clg_StPt_Sch_EZ!$B$31:$B$54,0),MATCH(Schedules_8760!$F3073,Clg_StPt_Sch_EZ!$C$30:$I$30,0)),"F","C")</f>
        <v>28.333333333333332</v>
      </c>
      <c r="L3073" s="34">
        <f>CONVERT(INDEX(DHW_StPt_Sch_EZ!$C$4:$I$27,MATCH(Schedules_8760!$C3073,DHW_StPt_Sch_EZ!$B$4:$B$27,0),MATCH(Schedules_8760!$F3073,DHW_StPt_Sch_EZ!$C$3:$I$3,0)),"F","C")</f>
        <v>53.333333333333329</v>
      </c>
      <c r="M3073" s="34">
        <f>CONVERT(INDEX(DHW_StPt_Sch_EZ!$C$31:$I$54,MATCH(Schedules_8760!$C3073,DHW_StPt_Sch_EZ!$B$31:$B$54,0),MATCH(Schedules_8760!$F3073,DHW_StPt_Sch_EZ!$C$30:$I$30,0)),"F","C")</f>
        <v>53.333333333333329</v>
      </c>
      <c r="N3073" s="12"/>
      <c r="O3073" s="12"/>
      <c r="P3073" s="12"/>
    </row>
    <row r="3074" spans="1:16" x14ac:dyDescent="0.25">
      <c r="A3074" s="35">
        <v>3073</v>
      </c>
      <c r="B3074" s="89">
        <v>129</v>
      </c>
      <c r="C3074" s="35">
        <f t="shared" ref="C3074:C3137" si="240">HOUR(B3074)+1</f>
        <v>1</v>
      </c>
      <c r="D3074" s="35">
        <f t="shared" si="238"/>
        <v>129</v>
      </c>
      <c r="E3074" s="35">
        <f t="shared" si="239"/>
        <v>3</v>
      </c>
      <c r="F3074" s="35" t="str">
        <f t="shared" ref="F3074:F3137" si="241">IF(E3074=1,"Sunday",IF(E3074=2,"Monday",IF(E3074=3,"Tuesday",IF(E3074=4,"Wednesday",IF(E3074=5,"Thursday",IF(E3074=6,"Friday","Saturday"))))))</f>
        <v>Tuesday</v>
      </c>
      <c r="G3074" s="35">
        <f t="shared" ref="G3074:G3137" si="242">MONTH(B3074)</f>
        <v>5</v>
      </c>
      <c r="H3074" s="34">
        <f>CONVERT(INDEX(Htg_StPt_Sch_EZ!$C$4:$I$27,MATCH(Schedules_8760!$C3074,Htg_StPt_Sch_EZ!$B$4:$B$27,0),MATCH(Schedules_8760!$F3074,Htg_StPt_Sch_EZ!$C$3:$I$3,0)),"F","C")</f>
        <v>20.555555555555554</v>
      </c>
      <c r="I3074" s="34">
        <f>CONVERT(INDEX(Htg_StPt_Sch_EZ!$C$31:$I$54,MATCH(Schedules_8760!$C3074,Htg_StPt_Sch_EZ!$B$31:$B$54,0),MATCH(Schedules_8760!$F3074,Htg_StPt_Sch_EZ!$C$30:$I$30,0)),"F","C")</f>
        <v>19.444444444444443</v>
      </c>
      <c r="J3074" s="34">
        <f>CONVERT(INDEX(Clg_StPt_Sch_EZ!$C$4:$I$27,MATCH(Schedules_8760!$C3074,Clg_StPt_Sch_EZ!$B$4:$B$27,0),MATCH(Schedules_8760!$F3074,Clg_StPt_Sch_EZ!$C$3:$I$3,0)),"F","C")</f>
        <v>25.555555555555554</v>
      </c>
      <c r="K3074" s="34">
        <f>CONVERT(INDEX(Clg_StPt_Sch_EZ!$C$31:$I$54,MATCH(Schedules_8760!$C3074,Clg_StPt_Sch_EZ!$B$31:$B$54,0),MATCH(Schedules_8760!$F3074,Clg_StPt_Sch_EZ!$C$30:$I$30,0)),"F","C")</f>
        <v>28.333333333333332</v>
      </c>
      <c r="L3074" s="34">
        <f>CONVERT(INDEX(DHW_StPt_Sch_EZ!$C$4:$I$27,MATCH(Schedules_8760!$C3074,DHW_StPt_Sch_EZ!$B$4:$B$27,0),MATCH(Schedules_8760!$F3074,DHW_StPt_Sch_EZ!$C$3:$I$3,0)),"F","C")</f>
        <v>53.333333333333329</v>
      </c>
      <c r="M3074" s="34">
        <f>CONVERT(INDEX(DHW_StPt_Sch_EZ!$C$31:$I$54,MATCH(Schedules_8760!$C3074,DHW_StPt_Sch_EZ!$B$31:$B$54,0),MATCH(Schedules_8760!$F3074,DHW_StPt_Sch_EZ!$C$30:$I$30,0)),"F","C")</f>
        <v>53.333333333333329</v>
      </c>
      <c r="N3074" s="12"/>
      <c r="O3074" s="12"/>
      <c r="P3074" s="12"/>
    </row>
    <row r="3075" spans="1:16" x14ac:dyDescent="0.25">
      <c r="A3075" s="35">
        <v>3074</v>
      </c>
      <c r="B3075" s="89">
        <v>129.04166666666671</v>
      </c>
      <c r="C3075" s="35">
        <f t="shared" si="240"/>
        <v>2</v>
      </c>
      <c r="D3075" s="35">
        <f t="shared" ref="D3075:D3138" si="243">IF(C3075=1,D3074+1,D3074)</f>
        <v>129</v>
      </c>
      <c r="E3075" s="35">
        <f t="shared" ref="E3075:E3138" si="244">IF(AND(C3075=1,E3074=7),1,IF(C3075=1,E3074+1,E3074))</f>
        <v>3</v>
      </c>
      <c r="F3075" s="35" t="str">
        <f t="shared" si="241"/>
        <v>Tuesday</v>
      </c>
      <c r="G3075" s="35">
        <f t="shared" si="242"/>
        <v>5</v>
      </c>
      <c r="H3075" s="34">
        <f>CONVERT(INDEX(Htg_StPt_Sch_EZ!$C$4:$I$27,MATCH(Schedules_8760!$C3075,Htg_StPt_Sch_EZ!$B$4:$B$27,0),MATCH(Schedules_8760!$F3075,Htg_StPt_Sch_EZ!$C$3:$I$3,0)),"F","C")</f>
        <v>20.555555555555554</v>
      </c>
      <c r="I3075" s="34">
        <f>CONVERT(INDEX(Htg_StPt_Sch_EZ!$C$31:$I$54,MATCH(Schedules_8760!$C3075,Htg_StPt_Sch_EZ!$B$31:$B$54,0),MATCH(Schedules_8760!$F3075,Htg_StPt_Sch_EZ!$C$30:$I$30,0)),"F","C")</f>
        <v>19.444444444444443</v>
      </c>
      <c r="J3075" s="34">
        <f>CONVERT(INDEX(Clg_StPt_Sch_EZ!$C$4:$I$27,MATCH(Schedules_8760!$C3075,Clg_StPt_Sch_EZ!$B$4:$B$27,0),MATCH(Schedules_8760!$F3075,Clg_StPt_Sch_EZ!$C$3:$I$3,0)),"F","C")</f>
        <v>25.555555555555554</v>
      </c>
      <c r="K3075" s="34">
        <f>CONVERT(INDEX(Clg_StPt_Sch_EZ!$C$31:$I$54,MATCH(Schedules_8760!$C3075,Clg_StPt_Sch_EZ!$B$31:$B$54,0),MATCH(Schedules_8760!$F3075,Clg_StPt_Sch_EZ!$C$30:$I$30,0)),"F","C")</f>
        <v>28.333333333333332</v>
      </c>
      <c r="L3075" s="34">
        <f>CONVERT(INDEX(DHW_StPt_Sch_EZ!$C$4:$I$27,MATCH(Schedules_8760!$C3075,DHW_StPt_Sch_EZ!$B$4:$B$27,0),MATCH(Schedules_8760!$F3075,DHW_StPt_Sch_EZ!$C$3:$I$3,0)),"F","C")</f>
        <v>53.333333333333329</v>
      </c>
      <c r="M3075" s="34">
        <f>CONVERT(INDEX(DHW_StPt_Sch_EZ!$C$31:$I$54,MATCH(Schedules_8760!$C3075,DHW_StPt_Sch_EZ!$B$31:$B$54,0),MATCH(Schedules_8760!$F3075,DHW_StPt_Sch_EZ!$C$30:$I$30,0)),"F","C")</f>
        <v>53.333333333333329</v>
      </c>
      <c r="N3075" s="12"/>
      <c r="O3075" s="12"/>
      <c r="P3075" s="12"/>
    </row>
    <row r="3076" spans="1:16" x14ac:dyDescent="0.25">
      <c r="A3076" s="35">
        <v>3075</v>
      </c>
      <c r="B3076" s="89">
        <v>129.08333333333329</v>
      </c>
      <c r="C3076" s="35">
        <f t="shared" si="240"/>
        <v>3</v>
      </c>
      <c r="D3076" s="35">
        <f t="shared" si="243"/>
        <v>129</v>
      </c>
      <c r="E3076" s="35">
        <f t="shared" si="244"/>
        <v>3</v>
      </c>
      <c r="F3076" s="35" t="str">
        <f t="shared" si="241"/>
        <v>Tuesday</v>
      </c>
      <c r="G3076" s="35">
        <f t="shared" si="242"/>
        <v>5</v>
      </c>
      <c r="H3076" s="34">
        <f>CONVERT(INDEX(Htg_StPt_Sch_EZ!$C$4:$I$27,MATCH(Schedules_8760!$C3076,Htg_StPt_Sch_EZ!$B$4:$B$27,0),MATCH(Schedules_8760!$F3076,Htg_StPt_Sch_EZ!$C$3:$I$3,0)),"F","C")</f>
        <v>20.555555555555554</v>
      </c>
      <c r="I3076" s="34">
        <f>CONVERT(INDEX(Htg_StPt_Sch_EZ!$C$31:$I$54,MATCH(Schedules_8760!$C3076,Htg_StPt_Sch_EZ!$B$31:$B$54,0),MATCH(Schedules_8760!$F3076,Htg_StPt_Sch_EZ!$C$30:$I$30,0)),"F","C")</f>
        <v>19.444444444444443</v>
      </c>
      <c r="J3076" s="34">
        <f>CONVERT(INDEX(Clg_StPt_Sch_EZ!$C$4:$I$27,MATCH(Schedules_8760!$C3076,Clg_StPt_Sch_EZ!$B$4:$B$27,0),MATCH(Schedules_8760!$F3076,Clg_StPt_Sch_EZ!$C$3:$I$3,0)),"F","C")</f>
        <v>25.555555555555554</v>
      </c>
      <c r="K3076" s="34">
        <f>CONVERT(INDEX(Clg_StPt_Sch_EZ!$C$31:$I$54,MATCH(Schedules_8760!$C3076,Clg_StPt_Sch_EZ!$B$31:$B$54,0),MATCH(Schedules_8760!$F3076,Clg_StPt_Sch_EZ!$C$30:$I$30,0)),"F","C")</f>
        <v>28.333333333333332</v>
      </c>
      <c r="L3076" s="34">
        <f>CONVERT(INDEX(DHW_StPt_Sch_EZ!$C$4:$I$27,MATCH(Schedules_8760!$C3076,DHW_StPt_Sch_EZ!$B$4:$B$27,0),MATCH(Schedules_8760!$F3076,DHW_StPt_Sch_EZ!$C$3:$I$3,0)),"F","C")</f>
        <v>53.333333333333329</v>
      </c>
      <c r="M3076" s="34">
        <f>CONVERT(INDEX(DHW_StPt_Sch_EZ!$C$31:$I$54,MATCH(Schedules_8760!$C3076,DHW_StPt_Sch_EZ!$B$31:$B$54,0),MATCH(Schedules_8760!$F3076,DHW_StPt_Sch_EZ!$C$30:$I$30,0)),"F","C")</f>
        <v>53.333333333333329</v>
      </c>
      <c r="N3076" s="12"/>
      <c r="O3076" s="12"/>
      <c r="P3076" s="12"/>
    </row>
    <row r="3077" spans="1:16" x14ac:dyDescent="0.25">
      <c r="A3077" s="35">
        <v>3076</v>
      </c>
      <c r="B3077" s="89">
        <v>129.125</v>
      </c>
      <c r="C3077" s="35">
        <f t="shared" si="240"/>
        <v>4</v>
      </c>
      <c r="D3077" s="35">
        <f t="shared" si="243"/>
        <v>129</v>
      </c>
      <c r="E3077" s="35">
        <f t="shared" si="244"/>
        <v>3</v>
      </c>
      <c r="F3077" s="35" t="str">
        <f t="shared" si="241"/>
        <v>Tuesday</v>
      </c>
      <c r="G3077" s="35">
        <f t="shared" si="242"/>
        <v>5</v>
      </c>
      <c r="H3077" s="34">
        <f>CONVERT(INDEX(Htg_StPt_Sch_EZ!$C$4:$I$27,MATCH(Schedules_8760!$C3077,Htg_StPt_Sch_EZ!$B$4:$B$27,0),MATCH(Schedules_8760!$F3077,Htg_StPt_Sch_EZ!$C$3:$I$3,0)),"F","C")</f>
        <v>20.555555555555554</v>
      </c>
      <c r="I3077" s="34">
        <f>CONVERT(INDEX(Htg_StPt_Sch_EZ!$C$31:$I$54,MATCH(Schedules_8760!$C3077,Htg_StPt_Sch_EZ!$B$31:$B$54,0),MATCH(Schedules_8760!$F3077,Htg_StPt_Sch_EZ!$C$30:$I$30,0)),"F","C")</f>
        <v>19.444444444444443</v>
      </c>
      <c r="J3077" s="34">
        <f>CONVERT(INDEX(Clg_StPt_Sch_EZ!$C$4:$I$27,MATCH(Schedules_8760!$C3077,Clg_StPt_Sch_EZ!$B$4:$B$27,0),MATCH(Schedules_8760!$F3077,Clg_StPt_Sch_EZ!$C$3:$I$3,0)),"F","C")</f>
        <v>25.555555555555554</v>
      </c>
      <c r="K3077" s="34">
        <f>CONVERT(INDEX(Clg_StPt_Sch_EZ!$C$31:$I$54,MATCH(Schedules_8760!$C3077,Clg_StPt_Sch_EZ!$B$31:$B$54,0),MATCH(Schedules_8760!$F3077,Clg_StPt_Sch_EZ!$C$30:$I$30,0)),"F","C")</f>
        <v>28.333333333333332</v>
      </c>
      <c r="L3077" s="34">
        <f>CONVERT(INDEX(DHW_StPt_Sch_EZ!$C$4:$I$27,MATCH(Schedules_8760!$C3077,DHW_StPt_Sch_EZ!$B$4:$B$27,0),MATCH(Schedules_8760!$F3077,DHW_StPt_Sch_EZ!$C$3:$I$3,0)),"F","C")</f>
        <v>53.333333333333329</v>
      </c>
      <c r="M3077" s="34">
        <f>CONVERT(INDEX(DHW_StPt_Sch_EZ!$C$31:$I$54,MATCH(Schedules_8760!$C3077,DHW_StPt_Sch_EZ!$B$31:$B$54,0),MATCH(Schedules_8760!$F3077,DHW_StPt_Sch_EZ!$C$30:$I$30,0)),"F","C")</f>
        <v>53.333333333333329</v>
      </c>
      <c r="N3077" s="12"/>
      <c r="O3077" s="12"/>
      <c r="P3077" s="12"/>
    </row>
    <row r="3078" spans="1:16" x14ac:dyDescent="0.25">
      <c r="A3078" s="35">
        <v>3077</v>
      </c>
      <c r="B3078" s="89">
        <v>129.16666666666671</v>
      </c>
      <c r="C3078" s="35">
        <f t="shared" si="240"/>
        <v>5</v>
      </c>
      <c r="D3078" s="35">
        <f t="shared" si="243"/>
        <v>129</v>
      </c>
      <c r="E3078" s="35">
        <f t="shared" si="244"/>
        <v>3</v>
      </c>
      <c r="F3078" s="35" t="str">
        <f t="shared" si="241"/>
        <v>Tuesday</v>
      </c>
      <c r="G3078" s="35">
        <f t="shared" si="242"/>
        <v>5</v>
      </c>
      <c r="H3078" s="34">
        <f>CONVERT(INDEX(Htg_StPt_Sch_EZ!$C$4:$I$27,MATCH(Schedules_8760!$C3078,Htg_StPt_Sch_EZ!$B$4:$B$27,0),MATCH(Schedules_8760!$F3078,Htg_StPt_Sch_EZ!$C$3:$I$3,0)),"F","C")</f>
        <v>20.555555555555554</v>
      </c>
      <c r="I3078" s="34">
        <f>CONVERT(INDEX(Htg_StPt_Sch_EZ!$C$31:$I$54,MATCH(Schedules_8760!$C3078,Htg_StPt_Sch_EZ!$B$31:$B$54,0),MATCH(Schedules_8760!$F3078,Htg_StPt_Sch_EZ!$C$30:$I$30,0)),"F","C")</f>
        <v>19.444444444444443</v>
      </c>
      <c r="J3078" s="34">
        <f>CONVERT(INDEX(Clg_StPt_Sch_EZ!$C$4:$I$27,MATCH(Schedules_8760!$C3078,Clg_StPt_Sch_EZ!$B$4:$B$27,0),MATCH(Schedules_8760!$F3078,Clg_StPt_Sch_EZ!$C$3:$I$3,0)),"F","C")</f>
        <v>25.555555555555554</v>
      </c>
      <c r="K3078" s="34">
        <f>CONVERT(INDEX(Clg_StPt_Sch_EZ!$C$31:$I$54,MATCH(Schedules_8760!$C3078,Clg_StPt_Sch_EZ!$B$31:$B$54,0),MATCH(Schedules_8760!$F3078,Clg_StPt_Sch_EZ!$C$30:$I$30,0)),"F","C")</f>
        <v>28.333333333333332</v>
      </c>
      <c r="L3078" s="34">
        <f>CONVERT(INDEX(DHW_StPt_Sch_EZ!$C$4:$I$27,MATCH(Schedules_8760!$C3078,DHW_StPt_Sch_EZ!$B$4:$B$27,0),MATCH(Schedules_8760!$F3078,DHW_StPt_Sch_EZ!$C$3:$I$3,0)),"F","C")</f>
        <v>53.333333333333329</v>
      </c>
      <c r="M3078" s="34">
        <f>CONVERT(INDEX(DHW_StPt_Sch_EZ!$C$31:$I$54,MATCH(Schedules_8760!$C3078,DHW_StPt_Sch_EZ!$B$31:$B$54,0),MATCH(Schedules_8760!$F3078,DHW_StPt_Sch_EZ!$C$30:$I$30,0)),"F","C")</f>
        <v>53.333333333333329</v>
      </c>
      <c r="N3078" s="12"/>
      <c r="O3078" s="12"/>
      <c r="P3078" s="12"/>
    </row>
    <row r="3079" spans="1:16" x14ac:dyDescent="0.25">
      <c r="A3079" s="35">
        <v>3078</v>
      </c>
      <c r="B3079" s="89">
        <v>129.20833333333329</v>
      </c>
      <c r="C3079" s="35">
        <f t="shared" si="240"/>
        <v>6</v>
      </c>
      <c r="D3079" s="35">
        <f t="shared" si="243"/>
        <v>129</v>
      </c>
      <c r="E3079" s="35">
        <f t="shared" si="244"/>
        <v>3</v>
      </c>
      <c r="F3079" s="35" t="str">
        <f t="shared" si="241"/>
        <v>Tuesday</v>
      </c>
      <c r="G3079" s="35">
        <f t="shared" si="242"/>
        <v>5</v>
      </c>
      <c r="H3079" s="34">
        <f>CONVERT(INDEX(Htg_StPt_Sch_EZ!$C$4:$I$27,MATCH(Schedules_8760!$C3079,Htg_StPt_Sch_EZ!$B$4:$B$27,0),MATCH(Schedules_8760!$F3079,Htg_StPt_Sch_EZ!$C$3:$I$3,0)),"F","C")</f>
        <v>20.555555555555554</v>
      </c>
      <c r="I3079" s="34">
        <f>CONVERT(INDEX(Htg_StPt_Sch_EZ!$C$31:$I$54,MATCH(Schedules_8760!$C3079,Htg_StPt_Sch_EZ!$B$31:$B$54,0),MATCH(Schedules_8760!$F3079,Htg_StPt_Sch_EZ!$C$30:$I$30,0)),"F","C")</f>
        <v>19.444444444444443</v>
      </c>
      <c r="J3079" s="34">
        <f>CONVERT(INDEX(Clg_StPt_Sch_EZ!$C$4:$I$27,MATCH(Schedules_8760!$C3079,Clg_StPt_Sch_EZ!$B$4:$B$27,0),MATCH(Schedules_8760!$F3079,Clg_StPt_Sch_EZ!$C$3:$I$3,0)),"F","C")</f>
        <v>25.555555555555554</v>
      </c>
      <c r="K3079" s="34">
        <f>CONVERT(INDEX(Clg_StPt_Sch_EZ!$C$31:$I$54,MATCH(Schedules_8760!$C3079,Clg_StPt_Sch_EZ!$B$31:$B$54,0),MATCH(Schedules_8760!$F3079,Clg_StPt_Sch_EZ!$C$30:$I$30,0)),"F","C")</f>
        <v>28.333333333333332</v>
      </c>
      <c r="L3079" s="34">
        <f>CONVERT(INDEX(DHW_StPt_Sch_EZ!$C$4:$I$27,MATCH(Schedules_8760!$C3079,DHW_StPt_Sch_EZ!$B$4:$B$27,0),MATCH(Schedules_8760!$F3079,DHW_StPt_Sch_EZ!$C$3:$I$3,0)),"F","C")</f>
        <v>53.333333333333329</v>
      </c>
      <c r="M3079" s="34">
        <f>CONVERT(INDEX(DHW_StPt_Sch_EZ!$C$31:$I$54,MATCH(Schedules_8760!$C3079,DHW_StPt_Sch_EZ!$B$31:$B$54,0),MATCH(Schedules_8760!$F3079,DHW_StPt_Sch_EZ!$C$30:$I$30,0)),"F","C")</f>
        <v>53.333333333333329</v>
      </c>
      <c r="N3079" s="12"/>
      <c r="O3079" s="12"/>
      <c r="P3079" s="12"/>
    </row>
    <row r="3080" spans="1:16" x14ac:dyDescent="0.25">
      <c r="A3080" s="35">
        <v>3079</v>
      </c>
      <c r="B3080" s="89">
        <v>129.25</v>
      </c>
      <c r="C3080" s="35">
        <f t="shared" si="240"/>
        <v>7</v>
      </c>
      <c r="D3080" s="35">
        <f t="shared" si="243"/>
        <v>129</v>
      </c>
      <c r="E3080" s="35">
        <f t="shared" si="244"/>
        <v>3</v>
      </c>
      <c r="F3080" s="35" t="str">
        <f t="shared" si="241"/>
        <v>Tuesday</v>
      </c>
      <c r="G3080" s="35">
        <f t="shared" si="242"/>
        <v>5</v>
      </c>
      <c r="H3080" s="34">
        <f>CONVERT(INDEX(Htg_StPt_Sch_EZ!$C$4:$I$27,MATCH(Schedules_8760!$C3080,Htg_StPt_Sch_EZ!$B$4:$B$27,0),MATCH(Schedules_8760!$F3080,Htg_StPt_Sch_EZ!$C$3:$I$3,0)),"F","C")</f>
        <v>20.555555555555554</v>
      </c>
      <c r="I3080" s="34">
        <f>CONVERT(INDEX(Htg_StPt_Sch_EZ!$C$31:$I$54,MATCH(Schedules_8760!$C3080,Htg_StPt_Sch_EZ!$B$31:$B$54,0),MATCH(Schedules_8760!$F3080,Htg_StPt_Sch_EZ!$C$30:$I$30,0)),"F","C")</f>
        <v>19.444444444444443</v>
      </c>
      <c r="J3080" s="34">
        <f>CONVERT(INDEX(Clg_StPt_Sch_EZ!$C$4:$I$27,MATCH(Schedules_8760!$C3080,Clg_StPt_Sch_EZ!$B$4:$B$27,0),MATCH(Schedules_8760!$F3080,Clg_StPt_Sch_EZ!$C$3:$I$3,0)),"F","C")</f>
        <v>25.555555555555554</v>
      </c>
      <c r="K3080" s="34">
        <f>CONVERT(INDEX(Clg_StPt_Sch_EZ!$C$31:$I$54,MATCH(Schedules_8760!$C3080,Clg_StPt_Sch_EZ!$B$31:$B$54,0),MATCH(Schedules_8760!$F3080,Clg_StPt_Sch_EZ!$C$30:$I$30,0)),"F","C")</f>
        <v>28.333333333333332</v>
      </c>
      <c r="L3080" s="34">
        <f>CONVERT(INDEX(DHW_StPt_Sch_EZ!$C$4:$I$27,MATCH(Schedules_8760!$C3080,DHW_StPt_Sch_EZ!$B$4:$B$27,0),MATCH(Schedules_8760!$F3080,DHW_StPt_Sch_EZ!$C$3:$I$3,0)),"F","C")</f>
        <v>53.333333333333329</v>
      </c>
      <c r="M3080" s="34">
        <f>CONVERT(INDEX(DHW_StPt_Sch_EZ!$C$31:$I$54,MATCH(Schedules_8760!$C3080,DHW_StPt_Sch_EZ!$B$31:$B$54,0),MATCH(Schedules_8760!$F3080,DHW_StPt_Sch_EZ!$C$30:$I$30,0)),"F","C")</f>
        <v>53.333333333333329</v>
      </c>
      <c r="N3080" s="12"/>
      <c r="O3080" s="12"/>
      <c r="P3080" s="12"/>
    </row>
    <row r="3081" spans="1:16" x14ac:dyDescent="0.25">
      <c r="A3081" s="35">
        <v>3080</v>
      </c>
      <c r="B3081" s="89">
        <v>129.29166666666671</v>
      </c>
      <c r="C3081" s="35">
        <f t="shared" si="240"/>
        <v>8</v>
      </c>
      <c r="D3081" s="35">
        <f t="shared" si="243"/>
        <v>129</v>
      </c>
      <c r="E3081" s="35">
        <f t="shared" si="244"/>
        <v>3</v>
      </c>
      <c r="F3081" s="35" t="str">
        <f t="shared" si="241"/>
        <v>Tuesday</v>
      </c>
      <c r="G3081" s="35">
        <f t="shared" si="242"/>
        <v>5</v>
      </c>
      <c r="H3081" s="34">
        <f>CONVERT(INDEX(Htg_StPt_Sch_EZ!$C$4:$I$27,MATCH(Schedules_8760!$C3081,Htg_StPt_Sch_EZ!$B$4:$B$27,0),MATCH(Schedules_8760!$F3081,Htg_StPt_Sch_EZ!$C$3:$I$3,0)),"F","C")</f>
        <v>20.555555555555554</v>
      </c>
      <c r="I3081" s="34">
        <f>CONVERT(INDEX(Htg_StPt_Sch_EZ!$C$31:$I$54,MATCH(Schedules_8760!$C3081,Htg_StPt_Sch_EZ!$B$31:$B$54,0),MATCH(Schedules_8760!$F3081,Htg_StPt_Sch_EZ!$C$30:$I$30,0)),"F","C")</f>
        <v>19.444444444444443</v>
      </c>
      <c r="J3081" s="34">
        <f>CONVERT(INDEX(Clg_StPt_Sch_EZ!$C$4:$I$27,MATCH(Schedules_8760!$C3081,Clg_StPt_Sch_EZ!$B$4:$B$27,0),MATCH(Schedules_8760!$F3081,Clg_StPt_Sch_EZ!$C$3:$I$3,0)),"F","C")</f>
        <v>25.555555555555554</v>
      </c>
      <c r="K3081" s="34">
        <f>CONVERT(INDEX(Clg_StPt_Sch_EZ!$C$31:$I$54,MATCH(Schedules_8760!$C3081,Clg_StPt_Sch_EZ!$B$31:$B$54,0),MATCH(Schedules_8760!$F3081,Clg_StPt_Sch_EZ!$C$30:$I$30,0)),"F","C")</f>
        <v>25</v>
      </c>
      <c r="L3081" s="34">
        <f>CONVERT(INDEX(DHW_StPt_Sch_EZ!$C$4:$I$27,MATCH(Schedules_8760!$C3081,DHW_StPt_Sch_EZ!$B$4:$B$27,0),MATCH(Schedules_8760!$F3081,DHW_StPt_Sch_EZ!$C$3:$I$3,0)),"F","C")</f>
        <v>53.333333333333329</v>
      </c>
      <c r="M3081" s="34">
        <f>CONVERT(INDEX(DHW_StPt_Sch_EZ!$C$31:$I$54,MATCH(Schedules_8760!$C3081,DHW_StPt_Sch_EZ!$B$31:$B$54,0),MATCH(Schedules_8760!$F3081,DHW_StPt_Sch_EZ!$C$30:$I$30,0)),"F","C")</f>
        <v>53.333333333333329</v>
      </c>
      <c r="N3081" s="12"/>
      <c r="O3081" s="12"/>
      <c r="P3081" s="12"/>
    </row>
    <row r="3082" spans="1:16" x14ac:dyDescent="0.25">
      <c r="A3082" s="35">
        <v>3081</v>
      </c>
      <c r="B3082" s="89">
        <v>129.33333333333329</v>
      </c>
      <c r="C3082" s="35">
        <f t="shared" si="240"/>
        <v>9</v>
      </c>
      <c r="D3082" s="35">
        <f t="shared" si="243"/>
        <v>129</v>
      </c>
      <c r="E3082" s="35">
        <f t="shared" si="244"/>
        <v>3</v>
      </c>
      <c r="F3082" s="35" t="str">
        <f t="shared" si="241"/>
        <v>Tuesday</v>
      </c>
      <c r="G3082" s="35">
        <f t="shared" si="242"/>
        <v>5</v>
      </c>
      <c r="H3082" s="34">
        <f>CONVERT(INDEX(Htg_StPt_Sch_EZ!$C$4:$I$27,MATCH(Schedules_8760!$C3082,Htg_StPt_Sch_EZ!$B$4:$B$27,0),MATCH(Schedules_8760!$F3082,Htg_StPt_Sch_EZ!$C$3:$I$3,0)),"F","C")</f>
        <v>20.555555555555554</v>
      </c>
      <c r="I3082" s="34">
        <f>CONVERT(INDEX(Htg_StPt_Sch_EZ!$C$31:$I$54,MATCH(Schedules_8760!$C3082,Htg_StPt_Sch_EZ!$B$31:$B$54,0),MATCH(Schedules_8760!$F3082,Htg_StPt_Sch_EZ!$C$30:$I$30,0)),"F","C")</f>
        <v>19.444444444444443</v>
      </c>
      <c r="J3082" s="34">
        <f>CONVERT(INDEX(Clg_StPt_Sch_EZ!$C$4:$I$27,MATCH(Schedules_8760!$C3082,Clg_StPt_Sch_EZ!$B$4:$B$27,0),MATCH(Schedules_8760!$F3082,Clg_StPt_Sch_EZ!$C$3:$I$3,0)),"F","C")</f>
        <v>25.555555555555554</v>
      </c>
      <c r="K3082" s="34">
        <f>CONVERT(INDEX(Clg_StPt_Sch_EZ!$C$31:$I$54,MATCH(Schedules_8760!$C3082,Clg_StPt_Sch_EZ!$B$31:$B$54,0),MATCH(Schedules_8760!$F3082,Clg_StPt_Sch_EZ!$C$30:$I$30,0)),"F","C")</f>
        <v>25</v>
      </c>
      <c r="L3082" s="34">
        <f>CONVERT(INDEX(DHW_StPt_Sch_EZ!$C$4:$I$27,MATCH(Schedules_8760!$C3082,DHW_StPt_Sch_EZ!$B$4:$B$27,0),MATCH(Schedules_8760!$F3082,DHW_StPt_Sch_EZ!$C$3:$I$3,0)),"F","C")</f>
        <v>53.333333333333329</v>
      </c>
      <c r="M3082" s="34">
        <f>CONVERT(INDEX(DHW_StPt_Sch_EZ!$C$31:$I$54,MATCH(Schedules_8760!$C3082,DHW_StPt_Sch_EZ!$B$31:$B$54,0),MATCH(Schedules_8760!$F3082,DHW_StPt_Sch_EZ!$C$30:$I$30,0)),"F","C")</f>
        <v>53.333333333333329</v>
      </c>
      <c r="N3082" s="12"/>
      <c r="O3082" s="12"/>
      <c r="P3082" s="12"/>
    </row>
    <row r="3083" spans="1:16" x14ac:dyDescent="0.25">
      <c r="A3083" s="35">
        <v>3082</v>
      </c>
      <c r="B3083" s="89">
        <v>129.375</v>
      </c>
      <c r="C3083" s="35">
        <f t="shared" si="240"/>
        <v>10</v>
      </c>
      <c r="D3083" s="35">
        <f t="shared" si="243"/>
        <v>129</v>
      </c>
      <c r="E3083" s="35">
        <f t="shared" si="244"/>
        <v>3</v>
      </c>
      <c r="F3083" s="35" t="str">
        <f t="shared" si="241"/>
        <v>Tuesday</v>
      </c>
      <c r="G3083" s="35">
        <f t="shared" si="242"/>
        <v>5</v>
      </c>
      <c r="H3083" s="34">
        <f>CONVERT(INDEX(Htg_StPt_Sch_EZ!$C$4:$I$27,MATCH(Schedules_8760!$C3083,Htg_StPt_Sch_EZ!$B$4:$B$27,0),MATCH(Schedules_8760!$F3083,Htg_StPt_Sch_EZ!$C$3:$I$3,0)),"F","C")</f>
        <v>20.555555555555554</v>
      </c>
      <c r="I3083" s="34">
        <f>CONVERT(INDEX(Htg_StPt_Sch_EZ!$C$31:$I$54,MATCH(Schedules_8760!$C3083,Htg_StPt_Sch_EZ!$B$31:$B$54,0),MATCH(Schedules_8760!$F3083,Htg_StPt_Sch_EZ!$C$30:$I$30,0)),"F","C")</f>
        <v>19.444444444444443</v>
      </c>
      <c r="J3083" s="34">
        <f>CONVERT(INDEX(Clg_StPt_Sch_EZ!$C$4:$I$27,MATCH(Schedules_8760!$C3083,Clg_StPt_Sch_EZ!$B$4:$B$27,0),MATCH(Schedules_8760!$F3083,Clg_StPt_Sch_EZ!$C$3:$I$3,0)),"F","C")</f>
        <v>25.555555555555554</v>
      </c>
      <c r="K3083" s="34">
        <f>CONVERT(INDEX(Clg_StPt_Sch_EZ!$C$31:$I$54,MATCH(Schedules_8760!$C3083,Clg_StPt_Sch_EZ!$B$31:$B$54,0),MATCH(Schedules_8760!$F3083,Clg_StPt_Sch_EZ!$C$30:$I$30,0)),"F","C")</f>
        <v>25</v>
      </c>
      <c r="L3083" s="34">
        <f>CONVERT(INDEX(DHW_StPt_Sch_EZ!$C$4:$I$27,MATCH(Schedules_8760!$C3083,DHW_StPt_Sch_EZ!$B$4:$B$27,0),MATCH(Schedules_8760!$F3083,DHW_StPt_Sch_EZ!$C$3:$I$3,0)),"F","C")</f>
        <v>53.333333333333329</v>
      </c>
      <c r="M3083" s="34">
        <f>CONVERT(INDEX(DHW_StPt_Sch_EZ!$C$31:$I$54,MATCH(Schedules_8760!$C3083,DHW_StPt_Sch_EZ!$B$31:$B$54,0),MATCH(Schedules_8760!$F3083,DHW_StPt_Sch_EZ!$C$30:$I$30,0)),"F","C")</f>
        <v>53.333333333333329</v>
      </c>
      <c r="N3083" s="12"/>
      <c r="O3083" s="12"/>
      <c r="P3083" s="12"/>
    </row>
    <row r="3084" spans="1:16" x14ac:dyDescent="0.25">
      <c r="A3084" s="35">
        <v>3083</v>
      </c>
      <c r="B3084" s="89">
        <v>129.41666666666671</v>
      </c>
      <c r="C3084" s="35">
        <f t="shared" si="240"/>
        <v>11</v>
      </c>
      <c r="D3084" s="35">
        <f t="shared" si="243"/>
        <v>129</v>
      </c>
      <c r="E3084" s="35">
        <f t="shared" si="244"/>
        <v>3</v>
      </c>
      <c r="F3084" s="35" t="str">
        <f t="shared" si="241"/>
        <v>Tuesday</v>
      </c>
      <c r="G3084" s="35">
        <f t="shared" si="242"/>
        <v>5</v>
      </c>
      <c r="H3084" s="34">
        <f>CONVERT(INDEX(Htg_StPt_Sch_EZ!$C$4:$I$27,MATCH(Schedules_8760!$C3084,Htg_StPt_Sch_EZ!$B$4:$B$27,0),MATCH(Schedules_8760!$F3084,Htg_StPt_Sch_EZ!$C$3:$I$3,0)),"F","C")</f>
        <v>20.555555555555554</v>
      </c>
      <c r="I3084" s="34">
        <f>CONVERT(INDEX(Htg_StPt_Sch_EZ!$C$31:$I$54,MATCH(Schedules_8760!$C3084,Htg_StPt_Sch_EZ!$B$31:$B$54,0),MATCH(Schedules_8760!$F3084,Htg_StPt_Sch_EZ!$C$30:$I$30,0)),"F","C")</f>
        <v>19.444444444444443</v>
      </c>
      <c r="J3084" s="34">
        <f>CONVERT(INDEX(Clg_StPt_Sch_EZ!$C$4:$I$27,MATCH(Schedules_8760!$C3084,Clg_StPt_Sch_EZ!$B$4:$B$27,0),MATCH(Schedules_8760!$F3084,Clg_StPt_Sch_EZ!$C$3:$I$3,0)),"F","C")</f>
        <v>25.555555555555554</v>
      </c>
      <c r="K3084" s="34">
        <f>CONVERT(INDEX(Clg_StPt_Sch_EZ!$C$31:$I$54,MATCH(Schedules_8760!$C3084,Clg_StPt_Sch_EZ!$B$31:$B$54,0),MATCH(Schedules_8760!$F3084,Clg_StPt_Sch_EZ!$C$30:$I$30,0)),"F","C")</f>
        <v>25</v>
      </c>
      <c r="L3084" s="34">
        <f>CONVERT(INDEX(DHW_StPt_Sch_EZ!$C$4:$I$27,MATCH(Schedules_8760!$C3084,DHW_StPt_Sch_EZ!$B$4:$B$27,0),MATCH(Schedules_8760!$F3084,DHW_StPt_Sch_EZ!$C$3:$I$3,0)),"F","C")</f>
        <v>53.333333333333329</v>
      </c>
      <c r="M3084" s="34">
        <f>CONVERT(INDEX(DHW_StPt_Sch_EZ!$C$31:$I$54,MATCH(Schedules_8760!$C3084,DHW_StPt_Sch_EZ!$B$31:$B$54,0),MATCH(Schedules_8760!$F3084,DHW_StPt_Sch_EZ!$C$30:$I$30,0)),"F","C")</f>
        <v>53.333333333333329</v>
      </c>
      <c r="N3084" s="12"/>
      <c r="O3084" s="12"/>
      <c r="P3084" s="12"/>
    </row>
    <row r="3085" spans="1:16" x14ac:dyDescent="0.25">
      <c r="A3085" s="35">
        <v>3084</v>
      </c>
      <c r="B3085" s="89">
        <v>129.45833333333329</v>
      </c>
      <c r="C3085" s="35">
        <f t="shared" si="240"/>
        <v>12</v>
      </c>
      <c r="D3085" s="35">
        <f t="shared" si="243"/>
        <v>129</v>
      </c>
      <c r="E3085" s="35">
        <f t="shared" si="244"/>
        <v>3</v>
      </c>
      <c r="F3085" s="35" t="str">
        <f t="shared" si="241"/>
        <v>Tuesday</v>
      </c>
      <c r="G3085" s="35">
        <f t="shared" si="242"/>
        <v>5</v>
      </c>
      <c r="H3085" s="34">
        <f>CONVERT(INDEX(Htg_StPt_Sch_EZ!$C$4:$I$27,MATCH(Schedules_8760!$C3085,Htg_StPt_Sch_EZ!$B$4:$B$27,0),MATCH(Schedules_8760!$F3085,Htg_StPt_Sch_EZ!$C$3:$I$3,0)),"F","C")</f>
        <v>20.555555555555554</v>
      </c>
      <c r="I3085" s="34">
        <f>CONVERT(INDEX(Htg_StPt_Sch_EZ!$C$31:$I$54,MATCH(Schedules_8760!$C3085,Htg_StPt_Sch_EZ!$B$31:$B$54,0),MATCH(Schedules_8760!$F3085,Htg_StPt_Sch_EZ!$C$30:$I$30,0)),"F","C")</f>
        <v>19.444444444444443</v>
      </c>
      <c r="J3085" s="34">
        <f>CONVERT(INDEX(Clg_StPt_Sch_EZ!$C$4:$I$27,MATCH(Schedules_8760!$C3085,Clg_StPt_Sch_EZ!$B$4:$B$27,0),MATCH(Schedules_8760!$F3085,Clg_StPt_Sch_EZ!$C$3:$I$3,0)),"F","C")</f>
        <v>25.555555555555554</v>
      </c>
      <c r="K3085" s="34">
        <f>CONVERT(INDEX(Clg_StPt_Sch_EZ!$C$31:$I$54,MATCH(Schedules_8760!$C3085,Clg_StPt_Sch_EZ!$B$31:$B$54,0),MATCH(Schedules_8760!$F3085,Clg_StPt_Sch_EZ!$C$30:$I$30,0)),"F","C")</f>
        <v>25</v>
      </c>
      <c r="L3085" s="34">
        <f>CONVERT(INDEX(DHW_StPt_Sch_EZ!$C$4:$I$27,MATCH(Schedules_8760!$C3085,DHW_StPt_Sch_EZ!$B$4:$B$27,0),MATCH(Schedules_8760!$F3085,DHW_StPt_Sch_EZ!$C$3:$I$3,0)),"F","C")</f>
        <v>53.333333333333329</v>
      </c>
      <c r="M3085" s="34">
        <f>CONVERT(INDEX(DHW_StPt_Sch_EZ!$C$31:$I$54,MATCH(Schedules_8760!$C3085,DHW_StPt_Sch_EZ!$B$31:$B$54,0),MATCH(Schedules_8760!$F3085,DHW_StPt_Sch_EZ!$C$30:$I$30,0)),"F","C")</f>
        <v>53.333333333333329</v>
      </c>
      <c r="N3085" s="12"/>
      <c r="O3085" s="12"/>
      <c r="P3085" s="12"/>
    </row>
    <row r="3086" spans="1:16" x14ac:dyDescent="0.25">
      <c r="A3086" s="35">
        <v>3085</v>
      </c>
      <c r="B3086" s="89">
        <v>129.5</v>
      </c>
      <c r="C3086" s="35">
        <f t="shared" si="240"/>
        <v>13</v>
      </c>
      <c r="D3086" s="35">
        <f t="shared" si="243"/>
        <v>129</v>
      </c>
      <c r="E3086" s="35">
        <f t="shared" si="244"/>
        <v>3</v>
      </c>
      <c r="F3086" s="35" t="str">
        <f t="shared" si="241"/>
        <v>Tuesday</v>
      </c>
      <c r="G3086" s="35">
        <f t="shared" si="242"/>
        <v>5</v>
      </c>
      <c r="H3086" s="34">
        <f>CONVERT(INDEX(Htg_StPt_Sch_EZ!$C$4:$I$27,MATCH(Schedules_8760!$C3086,Htg_StPt_Sch_EZ!$B$4:$B$27,0),MATCH(Schedules_8760!$F3086,Htg_StPt_Sch_EZ!$C$3:$I$3,0)),"F","C")</f>
        <v>20.555555555555554</v>
      </c>
      <c r="I3086" s="34">
        <f>CONVERT(INDEX(Htg_StPt_Sch_EZ!$C$31:$I$54,MATCH(Schedules_8760!$C3086,Htg_StPt_Sch_EZ!$B$31:$B$54,0),MATCH(Schedules_8760!$F3086,Htg_StPt_Sch_EZ!$C$30:$I$30,0)),"F","C")</f>
        <v>19.444444444444443</v>
      </c>
      <c r="J3086" s="34">
        <f>CONVERT(INDEX(Clg_StPt_Sch_EZ!$C$4:$I$27,MATCH(Schedules_8760!$C3086,Clg_StPt_Sch_EZ!$B$4:$B$27,0),MATCH(Schedules_8760!$F3086,Clg_StPt_Sch_EZ!$C$3:$I$3,0)),"F","C")</f>
        <v>25.555555555555554</v>
      </c>
      <c r="K3086" s="34">
        <f>CONVERT(INDEX(Clg_StPt_Sch_EZ!$C$31:$I$54,MATCH(Schedules_8760!$C3086,Clg_StPt_Sch_EZ!$B$31:$B$54,0),MATCH(Schedules_8760!$F3086,Clg_StPt_Sch_EZ!$C$30:$I$30,0)),"F","C")</f>
        <v>25</v>
      </c>
      <c r="L3086" s="34">
        <f>CONVERT(INDEX(DHW_StPt_Sch_EZ!$C$4:$I$27,MATCH(Schedules_8760!$C3086,DHW_StPt_Sch_EZ!$B$4:$B$27,0),MATCH(Schedules_8760!$F3086,DHW_StPt_Sch_EZ!$C$3:$I$3,0)),"F","C")</f>
        <v>53.333333333333329</v>
      </c>
      <c r="M3086" s="34">
        <f>CONVERT(INDEX(DHW_StPt_Sch_EZ!$C$31:$I$54,MATCH(Schedules_8760!$C3086,DHW_StPt_Sch_EZ!$B$31:$B$54,0),MATCH(Schedules_8760!$F3086,DHW_StPt_Sch_EZ!$C$30:$I$30,0)),"F","C")</f>
        <v>53.333333333333329</v>
      </c>
      <c r="N3086" s="12"/>
      <c r="O3086" s="12"/>
      <c r="P3086" s="12"/>
    </row>
    <row r="3087" spans="1:16" x14ac:dyDescent="0.25">
      <c r="A3087" s="35">
        <v>3086</v>
      </c>
      <c r="B3087" s="89">
        <v>129.54166666666671</v>
      </c>
      <c r="C3087" s="35">
        <f t="shared" si="240"/>
        <v>14</v>
      </c>
      <c r="D3087" s="35">
        <f t="shared" si="243"/>
        <v>129</v>
      </c>
      <c r="E3087" s="35">
        <f t="shared" si="244"/>
        <v>3</v>
      </c>
      <c r="F3087" s="35" t="str">
        <f t="shared" si="241"/>
        <v>Tuesday</v>
      </c>
      <c r="G3087" s="35">
        <f t="shared" si="242"/>
        <v>5</v>
      </c>
      <c r="H3087" s="34">
        <f>CONVERT(INDEX(Htg_StPt_Sch_EZ!$C$4:$I$27,MATCH(Schedules_8760!$C3087,Htg_StPt_Sch_EZ!$B$4:$B$27,0),MATCH(Schedules_8760!$F3087,Htg_StPt_Sch_EZ!$C$3:$I$3,0)),"F","C")</f>
        <v>20.555555555555554</v>
      </c>
      <c r="I3087" s="34">
        <f>CONVERT(INDEX(Htg_StPt_Sch_EZ!$C$31:$I$54,MATCH(Schedules_8760!$C3087,Htg_StPt_Sch_EZ!$B$31:$B$54,0),MATCH(Schedules_8760!$F3087,Htg_StPt_Sch_EZ!$C$30:$I$30,0)),"F","C")</f>
        <v>19.444444444444443</v>
      </c>
      <c r="J3087" s="34">
        <f>CONVERT(INDEX(Clg_StPt_Sch_EZ!$C$4:$I$27,MATCH(Schedules_8760!$C3087,Clg_StPt_Sch_EZ!$B$4:$B$27,0),MATCH(Schedules_8760!$F3087,Clg_StPt_Sch_EZ!$C$3:$I$3,0)),"F","C")</f>
        <v>25.555555555555554</v>
      </c>
      <c r="K3087" s="34">
        <f>CONVERT(INDEX(Clg_StPt_Sch_EZ!$C$31:$I$54,MATCH(Schedules_8760!$C3087,Clg_StPt_Sch_EZ!$B$31:$B$54,0),MATCH(Schedules_8760!$F3087,Clg_StPt_Sch_EZ!$C$30:$I$30,0)),"F","C")</f>
        <v>25</v>
      </c>
      <c r="L3087" s="34">
        <f>CONVERT(INDEX(DHW_StPt_Sch_EZ!$C$4:$I$27,MATCH(Schedules_8760!$C3087,DHW_StPt_Sch_EZ!$B$4:$B$27,0),MATCH(Schedules_8760!$F3087,DHW_StPt_Sch_EZ!$C$3:$I$3,0)),"F","C")</f>
        <v>53.333333333333329</v>
      </c>
      <c r="M3087" s="34">
        <f>CONVERT(INDEX(DHW_StPt_Sch_EZ!$C$31:$I$54,MATCH(Schedules_8760!$C3087,DHW_StPt_Sch_EZ!$B$31:$B$54,0),MATCH(Schedules_8760!$F3087,DHW_StPt_Sch_EZ!$C$30:$I$30,0)),"F","C")</f>
        <v>53.333333333333329</v>
      </c>
      <c r="N3087" s="12"/>
      <c r="O3087" s="12"/>
      <c r="P3087" s="12"/>
    </row>
    <row r="3088" spans="1:16" x14ac:dyDescent="0.25">
      <c r="A3088" s="35">
        <v>3087</v>
      </c>
      <c r="B3088" s="89">
        <v>129.58333333333329</v>
      </c>
      <c r="C3088" s="35">
        <f t="shared" si="240"/>
        <v>15</v>
      </c>
      <c r="D3088" s="35">
        <f t="shared" si="243"/>
        <v>129</v>
      </c>
      <c r="E3088" s="35">
        <f t="shared" si="244"/>
        <v>3</v>
      </c>
      <c r="F3088" s="35" t="str">
        <f t="shared" si="241"/>
        <v>Tuesday</v>
      </c>
      <c r="G3088" s="35">
        <f t="shared" si="242"/>
        <v>5</v>
      </c>
      <c r="H3088" s="34">
        <f>CONVERT(INDEX(Htg_StPt_Sch_EZ!$C$4:$I$27,MATCH(Schedules_8760!$C3088,Htg_StPt_Sch_EZ!$B$4:$B$27,0),MATCH(Schedules_8760!$F3088,Htg_StPt_Sch_EZ!$C$3:$I$3,0)),"F","C")</f>
        <v>20.555555555555554</v>
      </c>
      <c r="I3088" s="34">
        <f>CONVERT(INDEX(Htg_StPt_Sch_EZ!$C$31:$I$54,MATCH(Schedules_8760!$C3088,Htg_StPt_Sch_EZ!$B$31:$B$54,0),MATCH(Schedules_8760!$F3088,Htg_StPt_Sch_EZ!$C$30:$I$30,0)),"F","C")</f>
        <v>21.111111111111111</v>
      </c>
      <c r="J3088" s="34">
        <f>CONVERT(INDEX(Clg_StPt_Sch_EZ!$C$4:$I$27,MATCH(Schedules_8760!$C3088,Clg_StPt_Sch_EZ!$B$4:$B$27,0),MATCH(Schedules_8760!$F3088,Clg_StPt_Sch_EZ!$C$3:$I$3,0)),"F","C")</f>
        <v>25.555555555555554</v>
      </c>
      <c r="K3088" s="34">
        <f>CONVERT(INDEX(Clg_StPt_Sch_EZ!$C$31:$I$54,MATCH(Schedules_8760!$C3088,Clg_StPt_Sch_EZ!$B$31:$B$54,0),MATCH(Schedules_8760!$F3088,Clg_StPt_Sch_EZ!$C$30:$I$30,0)),"F","C")</f>
        <v>25</v>
      </c>
      <c r="L3088" s="34">
        <f>CONVERT(INDEX(DHW_StPt_Sch_EZ!$C$4:$I$27,MATCH(Schedules_8760!$C3088,DHW_StPt_Sch_EZ!$B$4:$B$27,0),MATCH(Schedules_8760!$F3088,DHW_StPt_Sch_EZ!$C$3:$I$3,0)),"F","C")</f>
        <v>53.333333333333329</v>
      </c>
      <c r="M3088" s="34">
        <f>CONVERT(INDEX(DHW_StPt_Sch_EZ!$C$31:$I$54,MATCH(Schedules_8760!$C3088,DHW_StPt_Sch_EZ!$B$31:$B$54,0),MATCH(Schedules_8760!$F3088,DHW_StPt_Sch_EZ!$C$30:$I$30,0)),"F","C")</f>
        <v>53.333333333333329</v>
      </c>
      <c r="N3088" s="12"/>
      <c r="O3088" s="12"/>
      <c r="P3088" s="12"/>
    </row>
    <row r="3089" spans="1:16" x14ac:dyDescent="0.25">
      <c r="A3089" s="35">
        <v>3088</v>
      </c>
      <c r="B3089" s="89">
        <v>129.625</v>
      </c>
      <c r="C3089" s="35">
        <f t="shared" si="240"/>
        <v>16</v>
      </c>
      <c r="D3089" s="35">
        <f t="shared" si="243"/>
        <v>129</v>
      </c>
      <c r="E3089" s="35">
        <f t="shared" si="244"/>
        <v>3</v>
      </c>
      <c r="F3089" s="35" t="str">
        <f t="shared" si="241"/>
        <v>Tuesday</v>
      </c>
      <c r="G3089" s="35">
        <f t="shared" si="242"/>
        <v>5</v>
      </c>
      <c r="H3089" s="34">
        <f>CONVERT(INDEX(Htg_StPt_Sch_EZ!$C$4:$I$27,MATCH(Schedules_8760!$C3089,Htg_StPt_Sch_EZ!$B$4:$B$27,0),MATCH(Schedules_8760!$F3089,Htg_StPt_Sch_EZ!$C$3:$I$3,0)),"F","C")</f>
        <v>20.555555555555554</v>
      </c>
      <c r="I3089" s="34">
        <f>CONVERT(INDEX(Htg_StPt_Sch_EZ!$C$31:$I$54,MATCH(Schedules_8760!$C3089,Htg_StPt_Sch_EZ!$B$31:$B$54,0),MATCH(Schedules_8760!$F3089,Htg_StPt_Sch_EZ!$C$30:$I$30,0)),"F","C")</f>
        <v>21.111111111111111</v>
      </c>
      <c r="J3089" s="34">
        <f>CONVERT(INDEX(Clg_StPt_Sch_EZ!$C$4:$I$27,MATCH(Schedules_8760!$C3089,Clg_StPt_Sch_EZ!$B$4:$B$27,0),MATCH(Schedules_8760!$F3089,Clg_StPt_Sch_EZ!$C$3:$I$3,0)),"F","C")</f>
        <v>25.555555555555554</v>
      </c>
      <c r="K3089" s="34">
        <f>CONVERT(INDEX(Clg_StPt_Sch_EZ!$C$31:$I$54,MATCH(Schedules_8760!$C3089,Clg_StPt_Sch_EZ!$B$31:$B$54,0),MATCH(Schedules_8760!$F3089,Clg_StPt_Sch_EZ!$C$30:$I$30,0)),"F","C")</f>
        <v>25</v>
      </c>
      <c r="L3089" s="34">
        <f>CONVERT(INDEX(DHW_StPt_Sch_EZ!$C$4:$I$27,MATCH(Schedules_8760!$C3089,DHW_StPt_Sch_EZ!$B$4:$B$27,0),MATCH(Schedules_8760!$F3089,DHW_StPt_Sch_EZ!$C$3:$I$3,0)),"F","C")</f>
        <v>53.333333333333329</v>
      </c>
      <c r="M3089" s="34">
        <f>CONVERT(INDEX(DHW_StPt_Sch_EZ!$C$31:$I$54,MATCH(Schedules_8760!$C3089,DHW_StPt_Sch_EZ!$B$31:$B$54,0),MATCH(Schedules_8760!$F3089,DHW_StPt_Sch_EZ!$C$30:$I$30,0)),"F","C")</f>
        <v>53.333333333333329</v>
      </c>
      <c r="N3089" s="12"/>
      <c r="O3089" s="12"/>
      <c r="P3089" s="12"/>
    </row>
    <row r="3090" spans="1:16" x14ac:dyDescent="0.25">
      <c r="A3090" s="35">
        <v>3089</v>
      </c>
      <c r="B3090" s="89">
        <v>129.66666666666671</v>
      </c>
      <c r="C3090" s="35">
        <f t="shared" si="240"/>
        <v>17</v>
      </c>
      <c r="D3090" s="35">
        <f t="shared" si="243"/>
        <v>129</v>
      </c>
      <c r="E3090" s="35">
        <f t="shared" si="244"/>
        <v>3</v>
      </c>
      <c r="F3090" s="35" t="str">
        <f t="shared" si="241"/>
        <v>Tuesday</v>
      </c>
      <c r="G3090" s="35">
        <f t="shared" si="242"/>
        <v>5</v>
      </c>
      <c r="H3090" s="34">
        <f>CONVERT(INDEX(Htg_StPt_Sch_EZ!$C$4:$I$27,MATCH(Schedules_8760!$C3090,Htg_StPt_Sch_EZ!$B$4:$B$27,0),MATCH(Schedules_8760!$F3090,Htg_StPt_Sch_EZ!$C$3:$I$3,0)),"F","C")</f>
        <v>20.555555555555554</v>
      </c>
      <c r="I3090" s="34">
        <f>CONVERT(INDEX(Htg_StPt_Sch_EZ!$C$31:$I$54,MATCH(Schedules_8760!$C3090,Htg_StPt_Sch_EZ!$B$31:$B$54,0),MATCH(Schedules_8760!$F3090,Htg_StPt_Sch_EZ!$C$30:$I$30,0)),"F","C")</f>
        <v>17.777777777777779</v>
      </c>
      <c r="J3090" s="34">
        <f>CONVERT(INDEX(Clg_StPt_Sch_EZ!$C$4:$I$27,MATCH(Schedules_8760!$C3090,Clg_StPt_Sch_EZ!$B$4:$B$27,0),MATCH(Schedules_8760!$F3090,Clg_StPt_Sch_EZ!$C$3:$I$3,0)),"F","C")</f>
        <v>25.555555555555554</v>
      </c>
      <c r="K3090" s="34">
        <f>CONVERT(INDEX(Clg_StPt_Sch_EZ!$C$31:$I$54,MATCH(Schedules_8760!$C3090,Clg_StPt_Sch_EZ!$B$31:$B$54,0),MATCH(Schedules_8760!$F3090,Clg_StPt_Sch_EZ!$C$30:$I$30,0)),"F","C")</f>
        <v>25</v>
      </c>
      <c r="L3090" s="34">
        <f>CONVERT(INDEX(DHW_StPt_Sch_EZ!$C$4:$I$27,MATCH(Schedules_8760!$C3090,DHW_StPt_Sch_EZ!$B$4:$B$27,0),MATCH(Schedules_8760!$F3090,DHW_StPt_Sch_EZ!$C$3:$I$3,0)),"F","C")</f>
        <v>53.333333333333329</v>
      </c>
      <c r="M3090" s="34">
        <f>CONVERT(INDEX(DHW_StPt_Sch_EZ!$C$31:$I$54,MATCH(Schedules_8760!$C3090,DHW_StPt_Sch_EZ!$B$31:$B$54,0),MATCH(Schedules_8760!$F3090,DHW_StPt_Sch_EZ!$C$30:$I$30,0)),"F","C")</f>
        <v>53.333333333333329</v>
      </c>
      <c r="N3090" s="12"/>
      <c r="O3090" s="12"/>
      <c r="P3090" s="12"/>
    </row>
    <row r="3091" spans="1:16" x14ac:dyDescent="0.25">
      <c r="A3091" s="35">
        <v>3090</v>
      </c>
      <c r="B3091" s="89">
        <v>129.70833333333329</v>
      </c>
      <c r="C3091" s="35">
        <f t="shared" si="240"/>
        <v>18</v>
      </c>
      <c r="D3091" s="35">
        <f t="shared" si="243"/>
        <v>129</v>
      </c>
      <c r="E3091" s="35">
        <f t="shared" si="244"/>
        <v>3</v>
      </c>
      <c r="F3091" s="35" t="str">
        <f t="shared" si="241"/>
        <v>Tuesday</v>
      </c>
      <c r="G3091" s="35">
        <f t="shared" si="242"/>
        <v>5</v>
      </c>
      <c r="H3091" s="34">
        <f>CONVERT(INDEX(Htg_StPt_Sch_EZ!$C$4:$I$27,MATCH(Schedules_8760!$C3091,Htg_StPt_Sch_EZ!$B$4:$B$27,0),MATCH(Schedules_8760!$F3091,Htg_StPt_Sch_EZ!$C$3:$I$3,0)),"F","C")</f>
        <v>20.555555555555554</v>
      </c>
      <c r="I3091" s="34">
        <f>CONVERT(INDEX(Htg_StPt_Sch_EZ!$C$31:$I$54,MATCH(Schedules_8760!$C3091,Htg_StPt_Sch_EZ!$B$31:$B$54,0),MATCH(Schedules_8760!$F3091,Htg_StPt_Sch_EZ!$C$30:$I$30,0)),"F","C")</f>
        <v>17.777777777777779</v>
      </c>
      <c r="J3091" s="34">
        <f>CONVERT(INDEX(Clg_StPt_Sch_EZ!$C$4:$I$27,MATCH(Schedules_8760!$C3091,Clg_StPt_Sch_EZ!$B$4:$B$27,0),MATCH(Schedules_8760!$F3091,Clg_StPt_Sch_EZ!$C$3:$I$3,0)),"F","C")</f>
        <v>25.555555555555554</v>
      </c>
      <c r="K3091" s="34">
        <f>CONVERT(INDEX(Clg_StPt_Sch_EZ!$C$31:$I$54,MATCH(Schedules_8760!$C3091,Clg_StPt_Sch_EZ!$B$31:$B$54,0),MATCH(Schedules_8760!$F3091,Clg_StPt_Sch_EZ!$C$30:$I$30,0)),"F","C")</f>
        <v>28.333333333333332</v>
      </c>
      <c r="L3091" s="34">
        <f>CONVERT(INDEX(DHW_StPt_Sch_EZ!$C$4:$I$27,MATCH(Schedules_8760!$C3091,DHW_StPt_Sch_EZ!$B$4:$B$27,0),MATCH(Schedules_8760!$F3091,DHW_StPt_Sch_EZ!$C$3:$I$3,0)),"F","C")</f>
        <v>53.333333333333329</v>
      </c>
      <c r="M3091" s="34">
        <f>CONVERT(INDEX(DHW_StPt_Sch_EZ!$C$31:$I$54,MATCH(Schedules_8760!$C3091,DHW_StPt_Sch_EZ!$B$31:$B$54,0),MATCH(Schedules_8760!$F3091,DHW_StPt_Sch_EZ!$C$30:$I$30,0)),"F","C")</f>
        <v>53.333333333333329</v>
      </c>
      <c r="N3091" s="12"/>
      <c r="O3091" s="12"/>
      <c r="P3091" s="12"/>
    </row>
    <row r="3092" spans="1:16" x14ac:dyDescent="0.25">
      <c r="A3092" s="35">
        <v>3091</v>
      </c>
      <c r="B3092" s="89">
        <v>129.75</v>
      </c>
      <c r="C3092" s="35">
        <f t="shared" si="240"/>
        <v>19</v>
      </c>
      <c r="D3092" s="35">
        <f t="shared" si="243"/>
        <v>129</v>
      </c>
      <c r="E3092" s="35">
        <f t="shared" si="244"/>
        <v>3</v>
      </c>
      <c r="F3092" s="35" t="str">
        <f t="shared" si="241"/>
        <v>Tuesday</v>
      </c>
      <c r="G3092" s="35">
        <f t="shared" si="242"/>
        <v>5</v>
      </c>
      <c r="H3092" s="34">
        <f>CONVERT(INDEX(Htg_StPt_Sch_EZ!$C$4:$I$27,MATCH(Schedules_8760!$C3092,Htg_StPt_Sch_EZ!$B$4:$B$27,0),MATCH(Schedules_8760!$F3092,Htg_StPt_Sch_EZ!$C$3:$I$3,0)),"F","C")</f>
        <v>20.555555555555554</v>
      </c>
      <c r="I3092" s="34">
        <f>CONVERT(INDEX(Htg_StPt_Sch_EZ!$C$31:$I$54,MATCH(Schedules_8760!$C3092,Htg_StPt_Sch_EZ!$B$31:$B$54,0),MATCH(Schedules_8760!$F3092,Htg_StPt_Sch_EZ!$C$30:$I$30,0)),"F","C")</f>
        <v>18.333333333333332</v>
      </c>
      <c r="J3092" s="34">
        <f>CONVERT(INDEX(Clg_StPt_Sch_EZ!$C$4:$I$27,MATCH(Schedules_8760!$C3092,Clg_StPt_Sch_EZ!$B$4:$B$27,0),MATCH(Schedules_8760!$F3092,Clg_StPt_Sch_EZ!$C$3:$I$3,0)),"F","C")</f>
        <v>25.555555555555554</v>
      </c>
      <c r="K3092" s="34">
        <f>CONVERT(INDEX(Clg_StPt_Sch_EZ!$C$31:$I$54,MATCH(Schedules_8760!$C3092,Clg_StPt_Sch_EZ!$B$31:$B$54,0),MATCH(Schedules_8760!$F3092,Clg_StPt_Sch_EZ!$C$30:$I$30,0)),"F","C")</f>
        <v>28.333333333333332</v>
      </c>
      <c r="L3092" s="34">
        <f>CONVERT(INDEX(DHW_StPt_Sch_EZ!$C$4:$I$27,MATCH(Schedules_8760!$C3092,DHW_StPt_Sch_EZ!$B$4:$B$27,0),MATCH(Schedules_8760!$F3092,DHW_StPt_Sch_EZ!$C$3:$I$3,0)),"F","C")</f>
        <v>53.333333333333329</v>
      </c>
      <c r="M3092" s="34">
        <f>CONVERT(INDEX(DHW_StPt_Sch_EZ!$C$31:$I$54,MATCH(Schedules_8760!$C3092,DHW_StPt_Sch_EZ!$B$31:$B$54,0),MATCH(Schedules_8760!$F3092,DHW_StPt_Sch_EZ!$C$30:$I$30,0)),"F","C")</f>
        <v>53.333333333333329</v>
      </c>
      <c r="N3092" s="12"/>
      <c r="O3092" s="12"/>
      <c r="P3092" s="12"/>
    </row>
    <row r="3093" spans="1:16" x14ac:dyDescent="0.25">
      <c r="A3093" s="35">
        <v>3092</v>
      </c>
      <c r="B3093" s="89">
        <v>129.79166666666671</v>
      </c>
      <c r="C3093" s="35">
        <f t="shared" si="240"/>
        <v>20</v>
      </c>
      <c r="D3093" s="35">
        <f t="shared" si="243"/>
        <v>129</v>
      </c>
      <c r="E3093" s="35">
        <f t="shared" si="244"/>
        <v>3</v>
      </c>
      <c r="F3093" s="35" t="str">
        <f t="shared" si="241"/>
        <v>Tuesday</v>
      </c>
      <c r="G3093" s="35">
        <f t="shared" si="242"/>
        <v>5</v>
      </c>
      <c r="H3093" s="34">
        <f>CONVERT(INDEX(Htg_StPt_Sch_EZ!$C$4:$I$27,MATCH(Schedules_8760!$C3093,Htg_StPt_Sch_EZ!$B$4:$B$27,0),MATCH(Schedules_8760!$F3093,Htg_StPt_Sch_EZ!$C$3:$I$3,0)),"F","C")</f>
        <v>20.555555555555554</v>
      </c>
      <c r="I3093" s="34">
        <f>CONVERT(INDEX(Htg_StPt_Sch_EZ!$C$31:$I$54,MATCH(Schedules_8760!$C3093,Htg_StPt_Sch_EZ!$B$31:$B$54,0),MATCH(Schedules_8760!$F3093,Htg_StPt_Sch_EZ!$C$30:$I$30,0)),"F","C")</f>
        <v>18.888888888888889</v>
      </c>
      <c r="J3093" s="34">
        <f>CONVERT(INDEX(Clg_StPt_Sch_EZ!$C$4:$I$27,MATCH(Schedules_8760!$C3093,Clg_StPt_Sch_EZ!$B$4:$B$27,0),MATCH(Schedules_8760!$F3093,Clg_StPt_Sch_EZ!$C$3:$I$3,0)),"F","C")</f>
        <v>25.555555555555554</v>
      </c>
      <c r="K3093" s="34">
        <f>CONVERT(INDEX(Clg_StPt_Sch_EZ!$C$31:$I$54,MATCH(Schedules_8760!$C3093,Clg_StPt_Sch_EZ!$B$31:$B$54,0),MATCH(Schedules_8760!$F3093,Clg_StPt_Sch_EZ!$C$30:$I$30,0)),"F","C")</f>
        <v>28.333333333333332</v>
      </c>
      <c r="L3093" s="34">
        <f>CONVERT(INDEX(DHW_StPt_Sch_EZ!$C$4:$I$27,MATCH(Schedules_8760!$C3093,DHW_StPt_Sch_EZ!$B$4:$B$27,0),MATCH(Schedules_8760!$F3093,DHW_StPt_Sch_EZ!$C$3:$I$3,0)),"F","C")</f>
        <v>53.333333333333329</v>
      </c>
      <c r="M3093" s="34">
        <f>CONVERT(INDEX(DHW_StPt_Sch_EZ!$C$31:$I$54,MATCH(Schedules_8760!$C3093,DHW_StPt_Sch_EZ!$B$31:$B$54,0),MATCH(Schedules_8760!$F3093,DHW_StPt_Sch_EZ!$C$30:$I$30,0)),"F","C")</f>
        <v>53.333333333333329</v>
      </c>
      <c r="N3093" s="12"/>
      <c r="O3093" s="12"/>
      <c r="P3093" s="12"/>
    </row>
    <row r="3094" spans="1:16" x14ac:dyDescent="0.25">
      <c r="A3094" s="35">
        <v>3093</v>
      </c>
      <c r="B3094" s="89">
        <v>129.83333333333329</v>
      </c>
      <c r="C3094" s="35">
        <f t="shared" si="240"/>
        <v>21</v>
      </c>
      <c r="D3094" s="35">
        <f t="shared" si="243"/>
        <v>129</v>
      </c>
      <c r="E3094" s="35">
        <f t="shared" si="244"/>
        <v>3</v>
      </c>
      <c r="F3094" s="35" t="str">
        <f t="shared" si="241"/>
        <v>Tuesday</v>
      </c>
      <c r="G3094" s="35">
        <f t="shared" si="242"/>
        <v>5</v>
      </c>
      <c r="H3094" s="34">
        <f>CONVERT(INDEX(Htg_StPt_Sch_EZ!$C$4:$I$27,MATCH(Schedules_8760!$C3094,Htg_StPt_Sch_EZ!$B$4:$B$27,0),MATCH(Schedules_8760!$F3094,Htg_StPt_Sch_EZ!$C$3:$I$3,0)),"F","C")</f>
        <v>20.555555555555554</v>
      </c>
      <c r="I3094" s="34">
        <f>CONVERT(INDEX(Htg_StPt_Sch_EZ!$C$31:$I$54,MATCH(Schedules_8760!$C3094,Htg_StPt_Sch_EZ!$B$31:$B$54,0),MATCH(Schedules_8760!$F3094,Htg_StPt_Sch_EZ!$C$30:$I$30,0)),"F","C")</f>
        <v>19.444444444444443</v>
      </c>
      <c r="J3094" s="34">
        <f>CONVERT(INDEX(Clg_StPt_Sch_EZ!$C$4:$I$27,MATCH(Schedules_8760!$C3094,Clg_StPt_Sch_EZ!$B$4:$B$27,0),MATCH(Schedules_8760!$F3094,Clg_StPt_Sch_EZ!$C$3:$I$3,0)),"F","C")</f>
        <v>25.555555555555554</v>
      </c>
      <c r="K3094" s="34">
        <f>CONVERT(INDEX(Clg_StPt_Sch_EZ!$C$31:$I$54,MATCH(Schedules_8760!$C3094,Clg_StPt_Sch_EZ!$B$31:$B$54,0),MATCH(Schedules_8760!$F3094,Clg_StPt_Sch_EZ!$C$30:$I$30,0)),"F","C")</f>
        <v>28.333333333333332</v>
      </c>
      <c r="L3094" s="34">
        <f>CONVERT(INDEX(DHW_StPt_Sch_EZ!$C$4:$I$27,MATCH(Schedules_8760!$C3094,DHW_StPt_Sch_EZ!$B$4:$B$27,0),MATCH(Schedules_8760!$F3094,DHW_StPt_Sch_EZ!$C$3:$I$3,0)),"F","C")</f>
        <v>53.333333333333329</v>
      </c>
      <c r="M3094" s="34">
        <f>CONVERT(INDEX(DHW_StPt_Sch_EZ!$C$31:$I$54,MATCH(Schedules_8760!$C3094,DHW_StPt_Sch_EZ!$B$31:$B$54,0),MATCH(Schedules_8760!$F3094,DHW_StPt_Sch_EZ!$C$30:$I$30,0)),"F","C")</f>
        <v>53.333333333333329</v>
      </c>
      <c r="N3094" s="12"/>
      <c r="O3094" s="12"/>
      <c r="P3094" s="12"/>
    </row>
    <row r="3095" spans="1:16" x14ac:dyDescent="0.25">
      <c r="A3095" s="35">
        <v>3094</v>
      </c>
      <c r="B3095" s="89">
        <v>129.875</v>
      </c>
      <c r="C3095" s="35">
        <f t="shared" si="240"/>
        <v>22</v>
      </c>
      <c r="D3095" s="35">
        <f t="shared" si="243"/>
        <v>129</v>
      </c>
      <c r="E3095" s="35">
        <f t="shared" si="244"/>
        <v>3</v>
      </c>
      <c r="F3095" s="35" t="str">
        <f t="shared" si="241"/>
        <v>Tuesday</v>
      </c>
      <c r="G3095" s="35">
        <f t="shared" si="242"/>
        <v>5</v>
      </c>
      <c r="H3095" s="34">
        <f>CONVERT(INDEX(Htg_StPt_Sch_EZ!$C$4:$I$27,MATCH(Schedules_8760!$C3095,Htg_StPt_Sch_EZ!$B$4:$B$27,0),MATCH(Schedules_8760!$F3095,Htg_StPt_Sch_EZ!$C$3:$I$3,0)),"F","C")</f>
        <v>20.555555555555554</v>
      </c>
      <c r="I3095" s="34">
        <f>CONVERT(INDEX(Htg_StPt_Sch_EZ!$C$31:$I$54,MATCH(Schedules_8760!$C3095,Htg_StPt_Sch_EZ!$B$31:$B$54,0),MATCH(Schedules_8760!$F3095,Htg_StPt_Sch_EZ!$C$30:$I$30,0)),"F","C")</f>
        <v>19.444444444444443</v>
      </c>
      <c r="J3095" s="34">
        <f>CONVERT(INDEX(Clg_StPt_Sch_EZ!$C$4:$I$27,MATCH(Schedules_8760!$C3095,Clg_StPt_Sch_EZ!$B$4:$B$27,0),MATCH(Schedules_8760!$F3095,Clg_StPt_Sch_EZ!$C$3:$I$3,0)),"F","C")</f>
        <v>25.555555555555554</v>
      </c>
      <c r="K3095" s="34">
        <f>CONVERT(INDEX(Clg_StPt_Sch_EZ!$C$31:$I$54,MATCH(Schedules_8760!$C3095,Clg_StPt_Sch_EZ!$B$31:$B$54,0),MATCH(Schedules_8760!$F3095,Clg_StPt_Sch_EZ!$C$30:$I$30,0)),"F","C")</f>
        <v>28.333333333333332</v>
      </c>
      <c r="L3095" s="34">
        <f>CONVERT(INDEX(DHW_StPt_Sch_EZ!$C$4:$I$27,MATCH(Schedules_8760!$C3095,DHW_StPt_Sch_EZ!$B$4:$B$27,0),MATCH(Schedules_8760!$F3095,DHW_StPt_Sch_EZ!$C$3:$I$3,0)),"F","C")</f>
        <v>53.333333333333329</v>
      </c>
      <c r="M3095" s="34">
        <f>CONVERT(INDEX(DHW_StPt_Sch_EZ!$C$31:$I$54,MATCH(Schedules_8760!$C3095,DHW_StPt_Sch_EZ!$B$31:$B$54,0),MATCH(Schedules_8760!$F3095,DHW_StPt_Sch_EZ!$C$30:$I$30,0)),"F","C")</f>
        <v>53.333333333333329</v>
      </c>
      <c r="N3095" s="12"/>
      <c r="O3095" s="12"/>
      <c r="P3095" s="12"/>
    </row>
    <row r="3096" spans="1:16" x14ac:dyDescent="0.25">
      <c r="A3096" s="35">
        <v>3095</v>
      </c>
      <c r="B3096" s="89">
        <v>129.91666666666671</v>
      </c>
      <c r="C3096" s="35">
        <f t="shared" si="240"/>
        <v>23</v>
      </c>
      <c r="D3096" s="35">
        <f t="shared" si="243"/>
        <v>129</v>
      </c>
      <c r="E3096" s="35">
        <f t="shared" si="244"/>
        <v>3</v>
      </c>
      <c r="F3096" s="35" t="str">
        <f t="shared" si="241"/>
        <v>Tuesday</v>
      </c>
      <c r="G3096" s="35">
        <f t="shared" si="242"/>
        <v>5</v>
      </c>
      <c r="H3096" s="34">
        <f>CONVERT(INDEX(Htg_StPt_Sch_EZ!$C$4:$I$27,MATCH(Schedules_8760!$C3096,Htg_StPt_Sch_EZ!$B$4:$B$27,0),MATCH(Schedules_8760!$F3096,Htg_StPt_Sch_EZ!$C$3:$I$3,0)),"F","C")</f>
        <v>20.555555555555554</v>
      </c>
      <c r="I3096" s="34">
        <f>CONVERT(INDEX(Htg_StPt_Sch_EZ!$C$31:$I$54,MATCH(Schedules_8760!$C3096,Htg_StPt_Sch_EZ!$B$31:$B$54,0),MATCH(Schedules_8760!$F3096,Htg_StPt_Sch_EZ!$C$30:$I$30,0)),"F","C")</f>
        <v>19.444444444444443</v>
      </c>
      <c r="J3096" s="34">
        <f>CONVERT(INDEX(Clg_StPt_Sch_EZ!$C$4:$I$27,MATCH(Schedules_8760!$C3096,Clg_StPt_Sch_EZ!$B$4:$B$27,0),MATCH(Schedules_8760!$F3096,Clg_StPt_Sch_EZ!$C$3:$I$3,0)),"F","C")</f>
        <v>25.555555555555554</v>
      </c>
      <c r="K3096" s="34">
        <f>CONVERT(INDEX(Clg_StPt_Sch_EZ!$C$31:$I$54,MATCH(Schedules_8760!$C3096,Clg_StPt_Sch_EZ!$B$31:$B$54,0),MATCH(Schedules_8760!$F3096,Clg_StPt_Sch_EZ!$C$30:$I$30,0)),"F","C")</f>
        <v>28.333333333333332</v>
      </c>
      <c r="L3096" s="34">
        <f>CONVERT(INDEX(DHW_StPt_Sch_EZ!$C$4:$I$27,MATCH(Schedules_8760!$C3096,DHW_StPt_Sch_EZ!$B$4:$B$27,0),MATCH(Schedules_8760!$F3096,DHW_StPt_Sch_EZ!$C$3:$I$3,0)),"F","C")</f>
        <v>53.333333333333329</v>
      </c>
      <c r="M3096" s="34">
        <f>CONVERT(INDEX(DHW_StPt_Sch_EZ!$C$31:$I$54,MATCH(Schedules_8760!$C3096,DHW_StPt_Sch_EZ!$B$31:$B$54,0),MATCH(Schedules_8760!$F3096,DHW_StPt_Sch_EZ!$C$30:$I$30,0)),"F","C")</f>
        <v>53.333333333333329</v>
      </c>
      <c r="N3096" s="12"/>
      <c r="O3096" s="12"/>
      <c r="P3096" s="12"/>
    </row>
    <row r="3097" spans="1:16" x14ac:dyDescent="0.25">
      <c r="A3097" s="35">
        <v>3096</v>
      </c>
      <c r="B3097" s="89">
        <v>129.95833333333329</v>
      </c>
      <c r="C3097" s="35">
        <f t="shared" si="240"/>
        <v>24</v>
      </c>
      <c r="D3097" s="35">
        <f t="shared" si="243"/>
        <v>129</v>
      </c>
      <c r="E3097" s="35">
        <f t="shared" si="244"/>
        <v>3</v>
      </c>
      <c r="F3097" s="35" t="str">
        <f t="shared" si="241"/>
        <v>Tuesday</v>
      </c>
      <c r="G3097" s="35">
        <f t="shared" si="242"/>
        <v>5</v>
      </c>
      <c r="H3097" s="34">
        <f>CONVERT(INDEX(Htg_StPt_Sch_EZ!$C$4:$I$27,MATCH(Schedules_8760!$C3097,Htg_StPt_Sch_EZ!$B$4:$B$27,0),MATCH(Schedules_8760!$F3097,Htg_StPt_Sch_EZ!$C$3:$I$3,0)),"F","C")</f>
        <v>20.555555555555554</v>
      </c>
      <c r="I3097" s="34">
        <f>CONVERT(INDEX(Htg_StPt_Sch_EZ!$C$31:$I$54,MATCH(Schedules_8760!$C3097,Htg_StPt_Sch_EZ!$B$31:$B$54,0),MATCH(Schedules_8760!$F3097,Htg_StPt_Sch_EZ!$C$30:$I$30,0)),"F","C")</f>
        <v>19.444444444444443</v>
      </c>
      <c r="J3097" s="34">
        <f>CONVERT(INDEX(Clg_StPt_Sch_EZ!$C$4:$I$27,MATCH(Schedules_8760!$C3097,Clg_StPt_Sch_EZ!$B$4:$B$27,0),MATCH(Schedules_8760!$F3097,Clg_StPt_Sch_EZ!$C$3:$I$3,0)),"F","C")</f>
        <v>25.555555555555554</v>
      </c>
      <c r="K3097" s="34">
        <f>CONVERT(INDEX(Clg_StPt_Sch_EZ!$C$31:$I$54,MATCH(Schedules_8760!$C3097,Clg_StPt_Sch_EZ!$B$31:$B$54,0),MATCH(Schedules_8760!$F3097,Clg_StPt_Sch_EZ!$C$30:$I$30,0)),"F","C")</f>
        <v>28.333333333333332</v>
      </c>
      <c r="L3097" s="34">
        <f>CONVERT(INDEX(DHW_StPt_Sch_EZ!$C$4:$I$27,MATCH(Schedules_8760!$C3097,DHW_StPt_Sch_EZ!$B$4:$B$27,0),MATCH(Schedules_8760!$F3097,DHW_StPt_Sch_EZ!$C$3:$I$3,0)),"F","C")</f>
        <v>53.333333333333329</v>
      </c>
      <c r="M3097" s="34">
        <f>CONVERT(INDEX(DHW_StPt_Sch_EZ!$C$31:$I$54,MATCH(Schedules_8760!$C3097,DHW_StPt_Sch_EZ!$B$31:$B$54,0),MATCH(Schedules_8760!$F3097,DHW_StPt_Sch_EZ!$C$30:$I$30,0)),"F","C")</f>
        <v>53.333333333333329</v>
      </c>
      <c r="N3097" s="12"/>
      <c r="O3097" s="12"/>
      <c r="P3097" s="12"/>
    </row>
    <row r="3098" spans="1:16" x14ac:dyDescent="0.25">
      <c r="A3098" s="35">
        <v>3097</v>
      </c>
      <c r="B3098" s="89">
        <v>130</v>
      </c>
      <c r="C3098" s="35">
        <f t="shared" si="240"/>
        <v>1</v>
      </c>
      <c r="D3098" s="35">
        <f t="shared" si="243"/>
        <v>130</v>
      </c>
      <c r="E3098" s="35">
        <f t="shared" si="244"/>
        <v>4</v>
      </c>
      <c r="F3098" s="35" t="str">
        <f t="shared" si="241"/>
        <v>Wednesday</v>
      </c>
      <c r="G3098" s="35">
        <f t="shared" si="242"/>
        <v>5</v>
      </c>
      <c r="H3098" s="34">
        <f>CONVERT(INDEX(Htg_StPt_Sch_EZ!$C$4:$I$27,MATCH(Schedules_8760!$C3098,Htg_StPt_Sch_EZ!$B$4:$B$27,0),MATCH(Schedules_8760!$F3098,Htg_StPt_Sch_EZ!$C$3:$I$3,0)),"F","C")</f>
        <v>20.555555555555554</v>
      </c>
      <c r="I3098" s="34">
        <f>CONVERT(INDEX(Htg_StPt_Sch_EZ!$C$31:$I$54,MATCH(Schedules_8760!$C3098,Htg_StPt_Sch_EZ!$B$31:$B$54,0),MATCH(Schedules_8760!$F3098,Htg_StPt_Sch_EZ!$C$30:$I$30,0)),"F","C")</f>
        <v>19.444444444444443</v>
      </c>
      <c r="J3098" s="34">
        <f>CONVERT(INDEX(Clg_StPt_Sch_EZ!$C$4:$I$27,MATCH(Schedules_8760!$C3098,Clg_StPt_Sch_EZ!$B$4:$B$27,0),MATCH(Schedules_8760!$F3098,Clg_StPt_Sch_EZ!$C$3:$I$3,0)),"F","C")</f>
        <v>25.555555555555554</v>
      </c>
      <c r="K3098" s="34">
        <f>CONVERT(INDEX(Clg_StPt_Sch_EZ!$C$31:$I$54,MATCH(Schedules_8760!$C3098,Clg_StPt_Sch_EZ!$B$31:$B$54,0),MATCH(Schedules_8760!$F3098,Clg_StPt_Sch_EZ!$C$30:$I$30,0)),"F","C")</f>
        <v>28.333333333333332</v>
      </c>
      <c r="L3098" s="34">
        <f>CONVERT(INDEX(DHW_StPt_Sch_EZ!$C$4:$I$27,MATCH(Schedules_8760!$C3098,DHW_StPt_Sch_EZ!$B$4:$B$27,0),MATCH(Schedules_8760!$F3098,DHW_StPt_Sch_EZ!$C$3:$I$3,0)),"F","C")</f>
        <v>53.333333333333329</v>
      </c>
      <c r="M3098" s="34">
        <f>CONVERT(INDEX(DHW_StPt_Sch_EZ!$C$31:$I$54,MATCH(Schedules_8760!$C3098,DHW_StPt_Sch_EZ!$B$31:$B$54,0),MATCH(Schedules_8760!$F3098,DHW_StPt_Sch_EZ!$C$30:$I$30,0)),"F","C")</f>
        <v>53.333333333333329</v>
      </c>
      <c r="N3098" s="12"/>
      <c r="O3098" s="12"/>
      <c r="P3098" s="12"/>
    </row>
    <row r="3099" spans="1:16" x14ac:dyDescent="0.25">
      <c r="A3099" s="35">
        <v>3098</v>
      </c>
      <c r="B3099" s="89">
        <v>130.04166666666671</v>
      </c>
      <c r="C3099" s="35">
        <f t="shared" si="240"/>
        <v>2</v>
      </c>
      <c r="D3099" s="35">
        <f t="shared" si="243"/>
        <v>130</v>
      </c>
      <c r="E3099" s="35">
        <f t="shared" si="244"/>
        <v>4</v>
      </c>
      <c r="F3099" s="35" t="str">
        <f t="shared" si="241"/>
        <v>Wednesday</v>
      </c>
      <c r="G3099" s="35">
        <f t="shared" si="242"/>
        <v>5</v>
      </c>
      <c r="H3099" s="34">
        <f>CONVERT(INDEX(Htg_StPt_Sch_EZ!$C$4:$I$27,MATCH(Schedules_8760!$C3099,Htg_StPt_Sch_EZ!$B$4:$B$27,0),MATCH(Schedules_8760!$F3099,Htg_StPt_Sch_EZ!$C$3:$I$3,0)),"F","C")</f>
        <v>20.555555555555554</v>
      </c>
      <c r="I3099" s="34">
        <f>CONVERT(INDEX(Htg_StPt_Sch_EZ!$C$31:$I$54,MATCH(Schedules_8760!$C3099,Htg_StPt_Sch_EZ!$B$31:$B$54,0),MATCH(Schedules_8760!$F3099,Htg_StPt_Sch_EZ!$C$30:$I$30,0)),"F","C")</f>
        <v>19.444444444444443</v>
      </c>
      <c r="J3099" s="34">
        <f>CONVERT(INDEX(Clg_StPt_Sch_EZ!$C$4:$I$27,MATCH(Schedules_8760!$C3099,Clg_StPt_Sch_EZ!$B$4:$B$27,0),MATCH(Schedules_8760!$F3099,Clg_StPt_Sch_EZ!$C$3:$I$3,0)),"F","C")</f>
        <v>25.555555555555554</v>
      </c>
      <c r="K3099" s="34">
        <f>CONVERT(INDEX(Clg_StPt_Sch_EZ!$C$31:$I$54,MATCH(Schedules_8760!$C3099,Clg_StPt_Sch_EZ!$B$31:$B$54,0),MATCH(Schedules_8760!$F3099,Clg_StPt_Sch_EZ!$C$30:$I$30,0)),"F","C")</f>
        <v>28.333333333333332</v>
      </c>
      <c r="L3099" s="34">
        <f>CONVERT(INDEX(DHW_StPt_Sch_EZ!$C$4:$I$27,MATCH(Schedules_8760!$C3099,DHW_StPt_Sch_EZ!$B$4:$B$27,0),MATCH(Schedules_8760!$F3099,DHW_StPt_Sch_EZ!$C$3:$I$3,0)),"F","C")</f>
        <v>53.333333333333329</v>
      </c>
      <c r="M3099" s="34">
        <f>CONVERT(INDEX(DHW_StPt_Sch_EZ!$C$31:$I$54,MATCH(Schedules_8760!$C3099,DHW_StPt_Sch_EZ!$B$31:$B$54,0),MATCH(Schedules_8760!$F3099,DHW_StPt_Sch_EZ!$C$30:$I$30,0)),"F","C")</f>
        <v>53.333333333333329</v>
      </c>
      <c r="N3099" s="12"/>
      <c r="O3099" s="12"/>
      <c r="P3099" s="12"/>
    </row>
    <row r="3100" spans="1:16" x14ac:dyDescent="0.25">
      <c r="A3100" s="35">
        <v>3099</v>
      </c>
      <c r="B3100" s="89">
        <v>130.08333333333329</v>
      </c>
      <c r="C3100" s="35">
        <f t="shared" si="240"/>
        <v>3</v>
      </c>
      <c r="D3100" s="35">
        <f t="shared" si="243"/>
        <v>130</v>
      </c>
      <c r="E3100" s="35">
        <f t="shared" si="244"/>
        <v>4</v>
      </c>
      <c r="F3100" s="35" t="str">
        <f t="shared" si="241"/>
        <v>Wednesday</v>
      </c>
      <c r="G3100" s="35">
        <f t="shared" si="242"/>
        <v>5</v>
      </c>
      <c r="H3100" s="34">
        <f>CONVERT(INDEX(Htg_StPt_Sch_EZ!$C$4:$I$27,MATCH(Schedules_8760!$C3100,Htg_StPt_Sch_EZ!$B$4:$B$27,0),MATCH(Schedules_8760!$F3100,Htg_StPt_Sch_EZ!$C$3:$I$3,0)),"F","C")</f>
        <v>20.555555555555554</v>
      </c>
      <c r="I3100" s="34">
        <f>CONVERT(INDEX(Htg_StPt_Sch_EZ!$C$31:$I$54,MATCH(Schedules_8760!$C3100,Htg_StPt_Sch_EZ!$B$31:$B$54,0),MATCH(Schedules_8760!$F3100,Htg_StPt_Sch_EZ!$C$30:$I$30,0)),"F","C")</f>
        <v>19.444444444444443</v>
      </c>
      <c r="J3100" s="34">
        <f>CONVERT(INDEX(Clg_StPt_Sch_EZ!$C$4:$I$27,MATCH(Schedules_8760!$C3100,Clg_StPt_Sch_EZ!$B$4:$B$27,0),MATCH(Schedules_8760!$F3100,Clg_StPt_Sch_EZ!$C$3:$I$3,0)),"F","C")</f>
        <v>25.555555555555554</v>
      </c>
      <c r="K3100" s="34">
        <f>CONVERT(INDEX(Clg_StPt_Sch_EZ!$C$31:$I$54,MATCH(Schedules_8760!$C3100,Clg_StPt_Sch_EZ!$B$31:$B$54,0),MATCH(Schedules_8760!$F3100,Clg_StPt_Sch_EZ!$C$30:$I$30,0)),"F","C")</f>
        <v>28.333333333333332</v>
      </c>
      <c r="L3100" s="34">
        <f>CONVERT(INDEX(DHW_StPt_Sch_EZ!$C$4:$I$27,MATCH(Schedules_8760!$C3100,DHW_StPt_Sch_EZ!$B$4:$B$27,0),MATCH(Schedules_8760!$F3100,DHW_StPt_Sch_EZ!$C$3:$I$3,0)),"F","C")</f>
        <v>53.333333333333329</v>
      </c>
      <c r="M3100" s="34">
        <f>CONVERT(INDEX(DHW_StPt_Sch_EZ!$C$31:$I$54,MATCH(Schedules_8760!$C3100,DHW_StPt_Sch_EZ!$B$31:$B$54,0),MATCH(Schedules_8760!$F3100,DHW_StPt_Sch_EZ!$C$30:$I$30,0)),"F","C")</f>
        <v>53.333333333333329</v>
      </c>
      <c r="N3100" s="12"/>
      <c r="O3100" s="12"/>
      <c r="P3100" s="12"/>
    </row>
    <row r="3101" spans="1:16" x14ac:dyDescent="0.25">
      <c r="A3101" s="35">
        <v>3100</v>
      </c>
      <c r="B3101" s="89">
        <v>130.125</v>
      </c>
      <c r="C3101" s="35">
        <f t="shared" si="240"/>
        <v>4</v>
      </c>
      <c r="D3101" s="35">
        <f t="shared" si="243"/>
        <v>130</v>
      </c>
      <c r="E3101" s="35">
        <f t="shared" si="244"/>
        <v>4</v>
      </c>
      <c r="F3101" s="35" t="str">
        <f t="shared" si="241"/>
        <v>Wednesday</v>
      </c>
      <c r="G3101" s="35">
        <f t="shared" si="242"/>
        <v>5</v>
      </c>
      <c r="H3101" s="34">
        <f>CONVERT(INDEX(Htg_StPt_Sch_EZ!$C$4:$I$27,MATCH(Schedules_8760!$C3101,Htg_StPt_Sch_EZ!$B$4:$B$27,0),MATCH(Schedules_8760!$F3101,Htg_StPt_Sch_EZ!$C$3:$I$3,0)),"F","C")</f>
        <v>20.555555555555554</v>
      </c>
      <c r="I3101" s="34">
        <f>CONVERT(INDEX(Htg_StPt_Sch_EZ!$C$31:$I$54,MATCH(Schedules_8760!$C3101,Htg_StPt_Sch_EZ!$B$31:$B$54,0),MATCH(Schedules_8760!$F3101,Htg_StPt_Sch_EZ!$C$30:$I$30,0)),"F","C")</f>
        <v>19.444444444444443</v>
      </c>
      <c r="J3101" s="34">
        <f>CONVERT(INDEX(Clg_StPt_Sch_EZ!$C$4:$I$27,MATCH(Schedules_8760!$C3101,Clg_StPt_Sch_EZ!$B$4:$B$27,0),MATCH(Schedules_8760!$F3101,Clg_StPt_Sch_EZ!$C$3:$I$3,0)),"F","C")</f>
        <v>25.555555555555554</v>
      </c>
      <c r="K3101" s="34">
        <f>CONVERT(INDEX(Clg_StPt_Sch_EZ!$C$31:$I$54,MATCH(Schedules_8760!$C3101,Clg_StPt_Sch_EZ!$B$31:$B$54,0),MATCH(Schedules_8760!$F3101,Clg_StPt_Sch_EZ!$C$30:$I$30,0)),"F","C")</f>
        <v>28.333333333333332</v>
      </c>
      <c r="L3101" s="34">
        <f>CONVERT(INDEX(DHW_StPt_Sch_EZ!$C$4:$I$27,MATCH(Schedules_8760!$C3101,DHW_StPt_Sch_EZ!$B$4:$B$27,0),MATCH(Schedules_8760!$F3101,DHW_StPt_Sch_EZ!$C$3:$I$3,0)),"F","C")</f>
        <v>53.333333333333329</v>
      </c>
      <c r="M3101" s="34">
        <f>CONVERT(INDEX(DHW_StPt_Sch_EZ!$C$31:$I$54,MATCH(Schedules_8760!$C3101,DHW_StPt_Sch_EZ!$B$31:$B$54,0),MATCH(Schedules_8760!$F3101,DHW_StPt_Sch_EZ!$C$30:$I$30,0)),"F","C")</f>
        <v>53.333333333333329</v>
      </c>
      <c r="N3101" s="12"/>
      <c r="O3101" s="12"/>
      <c r="P3101" s="12"/>
    </row>
    <row r="3102" spans="1:16" x14ac:dyDescent="0.25">
      <c r="A3102" s="35">
        <v>3101</v>
      </c>
      <c r="B3102" s="89">
        <v>130.16666666666671</v>
      </c>
      <c r="C3102" s="35">
        <f t="shared" si="240"/>
        <v>5</v>
      </c>
      <c r="D3102" s="35">
        <f t="shared" si="243"/>
        <v>130</v>
      </c>
      <c r="E3102" s="35">
        <f t="shared" si="244"/>
        <v>4</v>
      </c>
      <c r="F3102" s="35" t="str">
        <f t="shared" si="241"/>
        <v>Wednesday</v>
      </c>
      <c r="G3102" s="35">
        <f t="shared" si="242"/>
        <v>5</v>
      </c>
      <c r="H3102" s="34">
        <f>CONVERT(INDEX(Htg_StPt_Sch_EZ!$C$4:$I$27,MATCH(Schedules_8760!$C3102,Htg_StPt_Sch_EZ!$B$4:$B$27,0),MATCH(Schedules_8760!$F3102,Htg_StPt_Sch_EZ!$C$3:$I$3,0)),"F","C")</f>
        <v>20.555555555555554</v>
      </c>
      <c r="I3102" s="34">
        <f>CONVERT(INDEX(Htg_StPt_Sch_EZ!$C$31:$I$54,MATCH(Schedules_8760!$C3102,Htg_StPt_Sch_EZ!$B$31:$B$54,0),MATCH(Schedules_8760!$F3102,Htg_StPt_Sch_EZ!$C$30:$I$30,0)),"F","C")</f>
        <v>19.444444444444443</v>
      </c>
      <c r="J3102" s="34">
        <f>CONVERT(INDEX(Clg_StPt_Sch_EZ!$C$4:$I$27,MATCH(Schedules_8760!$C3102,Clg_StPt_Sch_EZ!$B$4:$B$27,0),MATCH(Schedules_8760!$F3102,Clg_StPt_Sch_EZ!$C$3:$I$3,0)),"F","C")</f>
        <v>25.555555555555554</v>
      </c>
      <c r="K3102" s="34">
        <f>CONVERT(INDEX(Clg_StPt_Sch_EZ!$C$31:$I$54,MATCH(Schedules_8760!$C3102,Clg_StPt_Sch_EZ!$B$31:$B$54,0),MATCH(Schedules_8760!$F3102,Clg_StPt_Sch_EZ!$C$30:$I$30,0)),"F","C")</f>
        <v>28.333333333333332</v>
      </c>
      <c r="L3102" s="34">
        <f>CONVERT(INDEX(DHW_StPt_Sch_EZ!$C$4:$I$27,MATCH(Schedules_8760!$C3102,DHW_StPt_Sch_EZ!$B$4:$B$27,0),MATCH(Schedules_8760!$F3102,DHW_StPt_Sch_EZ!$C$3:$I$3,0)),"F","C")</f>
        <v>53.333333333333329</v>
      </c>
      <c r="M3102" s="34">
        <f>CONVERT(INDEX(DHW_StPt_Sch_EZ!$C$31:$I$54,MATCH(Schedules_8760!$C3102,DHW_StPt_Sch_EZ!$B$31:$B$54,0),MATCH(Schedules_8760!$F3102,DHW_StPt_Sch_EZ!$C$30:$I$30,0)),"F","C")</f>
        <v>53.333333333333329</v>
      </c>
      <c r="N3102" s="12"/>
      <c r="O3102" s="12"/>
      <c r="P3102" s="12"/>
    </row>
    <row r="3103" spans="1:16" x14ac:dyDescent="0.25">
      <c r="A3103" s="35">
        <v>3102</v>
      </c>
      <c r="B3103" s="89">
        <v>130.20833333333329</v>
      </c>
      <c r="C3103" s="35">
        <f t="shared" si="240"/>
        <v>6</v>
      </c>
      <c r="D3103" s="35">
        <f t="shared" si="243"/>
        <v>130</v>
      </c>
      <c r="E3103" s="35">
        <f t="shared" si="244"/>
        <v>4</v>
      </c>
      <c r="F3103" s="35" t="str">
        <f t="shared" si="241"/>
        <v>Wednesday</v>
      </c>
      <c r="G3103" s="35">
        <f t="shared" si="242"/>
        <v>5</v>
      </c>
      <c r="H3103" s="34">
        <f>CONVERT(INDEX(Htg_StPt_Sch_EZ!$C$4:$I$27,MATCH(Schedules_8760!$C3103,Htg_StPt_Sch_EZ!$B$4:$B$27,0),MATCH(Schedules_8760!$F3103,Htg_StPt_Sch_EZ!$C$3:$I$3,0)),"F","C")</f>
        <v>20.555555555555554</v>
      </c>
      <c r="I3103" s="34">
        <f>CONVERT(INDEX(Htg_StPt_Sch_EZ!$C$31:$I$54,MATCH(Schedules_8760!$C3103,Htg_StPt_Sch_EZ!$B$31:$B$54,0),MATCH(Schedules_8760!$F3103,Htg_StPt_Sch_EZ!$C$30:$I$30,0)),"F","C")</f>
        <v>19.444444444444443</v>
      </c>
      <c r="J3103" s="34">
        <f>CONVERT(INDEX(Clg_StPt_Sch_EZ!$C$4:$I$27,MATCH(Schedules_8760!$C3103,Clg_StPt_Sch_EZ!$B$4:$B$27,0),MATCH(Schedules_8760!$F3103,Clg_StPt_Sch_EZ!$C$3:$I$3,0)),"F","C")</f>
        <v>25.555555555555554</v>
      </c>
      <c r="K3103" s="34">
        <f>CONVERT(INDEX(Clg_StPt_Sch_EZ!$C$31:$I$54,MATCH(Schedules_8760!$C3103,Clg_StPt_Sch_EZ!$B$31:$B$54,0),MATCH(Schedules_8760!$F3103,Clg_StPt_Sch_EZ!$C$30:$I$30,0)),"F","C")</f>
        <v>28.333333333333332</v>
      </c>
      <c r="L3103" s="34">
        <f>CONVERT(INDEX(DHW_StPt_Sch_EZ!$C$4:$I$27,MATCH(Schedules_8760!$C3103,DHW_StPt_Sch_EZ!$B$4:$B$27,0),MATCH(Schedules_8760!$F3103,DHW_StPt_Sch_EZ!$C$3:$I$3,0)),"F","C")</f>
        <v>53.333333333333329</v>
      </c>
      <c r="M3103" s="34">
        <f>CONVERT(INDEX(DHW_StPt_Sch_EZ!$C$31:$I$54,MATCH(Schedules_8760!$C3103,DHW_StPt_Sch_EZ!$B$31:$B$54,0),MATCH(Schedules_8760!$F3103,DHW_StPt_Sch_EZ!$C$30:$I$30,0)),"F","C")</f>
        <v>53.333333333333329</v>
      </c>
      <c r="N3103" s="12"/>
      <c r="O3103" s="12"/>
      <c r="P3103" s="12"/>
    </row>
    <row r="3104" spans="1:16" x14ac:dyDescent="0.25">
      <c r="A3104" s="35">
        <v>3103</v>
      </c>
      <c r="B3104" s="89">
        <v>130.25</v>
      </c>
      <c r="C3104" s="35">
        <f t="shared" si="240"/>
        <v>7</v>
      </c>
      <c r="D3104" s="35">
        <f t="shared" si="243"/>
        <v>130</v>
      </c>
      <c r="E3104" s="35">
        <f t="shared" si="244"/>
        <v>4</v>
      </c>
      <c r="F3104" s="35" t="str">
        <f t="shared" si="241"/>
        <v>Wednesday</v>
      </c>
      <c r="G3104" s="35">
        <f t="shared" si="242"/>
        <v>5</v>
      </c>
      <c r="H3104" s="34">
        <f>CONVERT(INDEX(Htg_StPt_Sch_EZ!$C$4:$I$27,MATCH(Schedules_8760!$C3104,Htg_StPt_Sch_EZ!$B$4:$B$27,0),MATCH(Schedules_8760!$F3104,Htg_StPt_Sch_EZ!$C$3:$I$3,0)),"F","C")</f>
        <v>20.555555555555554</v>
      </c>
      <c r="I3104" s="34">
        <f>CONVERT(INDEX(Htg_StPt_Sch_EZ!$C$31:$I$54,MATCH(Schedules_8760!$C3104,Htg_StPt_Sch_EZ!$B$31:$B$54,0),MATCH(Schedules_8760!$F3104,Htg_StPt_Sch_EZ!$C$30:$I$30,0)),"F","C")</f>
        <v>19.444444444444443</v>
      </c>
      <c r="J3104" s="34">
        <f>CONVERT(INDEX(Clg_StPt_Sch_EZ!$C$4:$I$27,MATCH(Schedules_8760!$C3104,Clg_StPt_Sch_EZ!$B$4:$B$27,0),MATCH(Schedules_8760!$F3104,Clg_StPt_Sch_EZ!$C$3:$I$3,0)),"F","C")</f>
        <v>25.555555555555554</v>
      </c>
      <c r="K3104" s="34">
        <f>CONVERT(INDEX(Clg_StPt_Sch_EZ!$C$31:$I$54,MATCH(Schedules_8760!$C3104,Clg_StPt_Sch_EZ!$B$31:$B$54,0),MATCH(Schedules_8760!$F3104,Clg_StPt_Sch_EZ!$C$30:$I$30,0)),"F","C")</f>
        <v>28.333333333333332</v>
      </c>
      <c r="L3104" s="34">
        <f>CONVERT(INDEX(DHW_StPt_Sch_EZ!$C$4:$I$27,MATCH(Schedules_8760!$C3104,DHW_StPt_Sch_EZ!$B$4:$B$27,0),MATCH(Schedules_8760!$F3104,DHW_StPt_Sch_EZ!$C$3:$I$3,0)),"F","C")</f>
        <v>53.333333333333329</v>
      </c>
      <c r="M3104" s="34">
        <f>CONVERT(INDEX(DHW_StPt_Sch_EZ!$C$31:$I$54,MATCH(Schedules_8760!$C3104,DHW_StPt_Sch_EZ!$B$31:$B$54,0),MATCH(Schedules_8760!$F3104,DHW_StPt_Sch_EZ!$C$30:$I$30,0)),"F","C")</f>
        <v>53.333333333333329</v>
      </c>
      <c r="N3104" s="12"/>
      <c r="O3104" s="12"/>
      <c r="P3104" s="12"/>
    </row>
    <row r="3105" spans="1:16" x14ac:dyDescent="0.25">
      <c r="A3105" s="35">
        <v>3104</v>
      </c>
      <c r="B3105" s="89">
        <v>130.29166666666671</v>
      </c>
      <c r="C3105" s="35">
        <f t="shared" si="240"/>
        <v>8</v>
      </c>
      <c r="D3105" s="35">
        <f t="shared" si="243"/>
        <v>130</v>
      </c>
      <c r="E3105" s="35">
        <f t="shared" si="244"/>
        <v>4</v>
      </c>
      <c r="F3105" s="35" t="str">
        <f t="shared" si="241"/>
        <v>Wednesday</v>
      </c>
      <c r="G3105" s="35">
        <f t="shared" si="242"/>
        <v>5</v>
      </c>
      <c r="H3105" s="34">
        <f>CONVERT(INDEX(Htg_StPt_Sch_EZ!$C$4:$I$27,MATCH(Schedules_8760!$C3105,Htg_StPt_Sch_EZ!$B$4:$B$27,0),MATCH(Schedules_8760!$F3105,Htg_StPt_Sch_EZ!$C$3:$I$3,0)),"F","C")</f>
        <v>20.555555555555554</v>
      </c>
      <c r="I3105" s="34">
        <f>CONVERT(INDEX(Htg_StPt_Sch_EZ!$C$31:$I$54,MATCH(Schedules_8760!$C3105,Htg_StPt_Sch_EZ!$B$31:$B$54,0),MATCH(Schedules_8760!$F3105,Htg_StPt_Sch_EZ!$C$30:$I$30,0)),"F","C")</f>
        <v>19.444444444444443</v>
      </c>
      <c r="J3105" s="34">
        <f>CONVERT(INDEX(Clg_StPt_Sch_EZ!$C$4:$I$27,MATCH(Schedules_8760!$C3105,Clg_StPt_Sch_EZ!$B$4:$B$27,0),MATCH(Schedules_8760!$F3105,Clg_StPt_Sch_EZ!$C$3:$I$3,0)),"F","C")</f>
        <v>25.555555555555554</v>
      </c>
      <c r="K3105" s="34">
        <f>CONVERT(INDEX(Clg_StPt_Sch_EZ!$C$31:$I$54,MATCH(Schedules_8760!$C3105,Clg_StPt_Sch_EZ!$B$31:$B$54,0),MATCH(Schedules_8760!$F3105,Clg_StPt_Sch_EZ!$C$30:$I$30,0)),"F","C")</f>
        <v>25</v>
      </c>
      <c r="L3105" s="34">
        <f>CONVERT(INDEX(DHW_StPt_Sch_EZ!$C$4:$I$27,MATCH(Schedules_8760!$C3105,DHW_StPt_Sch_EZ!$B$4:$B$27,0),MATCH(Schedules_8760!$F3105,DHW_StPt_Sch_EZ!$C$3:$I$3,0)),"F","C")</f>
        <v>53.333333333333329</v>
      </c>
      <c r="M3105" s="34">
        <f>CONVERT(INDEX(DHW_StPt_Sch_EZ!$C$31:$I$54,MATCH(Schedules_8760!$C3105,DHW_StPt_Sch_EZ!$B$31:$B$54,0),MATCH(Schedules_8760!$F3105,DHW_StPt_Sch_EZ!$C$30:$I$30,0)),"F","C")</f>
        <v>53.333333333333329</v>
      </c>
      <c r="N3105" s="12"/>
      <c r="O3105" s="12"/>
      <c r="P3105" s="12"/>
    </row>
    <row r="3106" spans="1:16" x14ac:dyDescent="0.25">
      <c r="A3106" s="35">
        <v>3105</v>
      </c>
      <c r="B3106" s="89">
        <v>130.33333333333329</v>
      </c>
      <c r="C3106" s="35">
        <f t="shared" si="240"/>
        <v>9</v>
      </c>
      <c r="D3106" s="35">
        <f t="shared" si="243"/>
        <v>130</v>
      </c>
      <c r="E3106" s="35">
        <f t="shared" si="244"/>
        <v>4</v>
      </c>
      <c r="F3106" s="35" t="str">
        <f t="shared" si="241"/>
        <v>Wednesday</v>
      </c>
      <c r="G3106" s="35">
        <f t="shared" si="242"/>
        <v>5</v>
      </c>
      <c r="H3106" s="34">
        <f>CONVERT(INDEX(Htg_StPt_Sch_EZ!$C$4:$I$27,MATCH(Schedules_8760!$C3106,Htg_StPt_Sch_EZ!$B$4:$B$27,0),MATCH(Schedules_8760!$F3106,Htg_StPt_Sch_EZ!$C$3:$I$3,0)),"F","C")</f>
        <v>20.555555555555554</v>
      </c>
      <c r="I3106" s="34">
        <f>CONVERT(INDEX(Htg_StPt_Sch_EZ!$C$31:$I$54,MATCH(Schedules_8760!$C3106,Htg_StPt_Sch_EZ!$B$31:$B$54,0),MATCH(Schedules_8760!$F3106,Htg_StPt_Sch_EZ!$C$30:$I$30,0)),"F","C")</f>
        <v>19.444444444444443</v>
      </c>
      <c r="J3106" s="34">
        <f>CONVERT(INDEX(Clg_StPt_Sch_EZ!$C$4:$I$27,MATCH(Schedules_8760!$C3106,Clg_StPt_Sch_EZ!$B$4:$B$27,0),MATCH(Schedules_8760!$F3106,Clg_StPt_Sch_EZ!$C$3:$I$3,0)),"F","C")</f>
        <v>25.555555555555554</v>
      </c>
      <c r="K3106" s="34">
        <f>CONVERT(INDEX(Clg_StPt_Sch_EZ!$C$31:$I$54,MATCH(Schedules_8760!$C3106,Clg_StPt_Sch_EZ!$B$31:$B$54,0),MATCH(Schedules_8760!$F3106,Clg_StPt_Sch_EZ!$C$30:$I$30,0)),"F","C")</f>
        <v>25</v>
      </c>
      <c r="L3106" s="34">
        <f>CONVERT(INDEX(DHW_StPt_Sch_EZ!$C$4:$I$27,MATCH(Schedules_8760!$C3106,DHW_StPt_Sch_EZ!$B$4:$B$27,0),MATCH(Schedules_8760!$F3106,DHW_StPt_Sch_EZ!$C$3:$I$3,0)),"F","C")</f>
        <v>53.333333333333329</v>
      </c>
      <c r="M3106" s="34">
        <f>CONVERT(INDEX(DHW_StPt_Sch_EZ!$C$31:$I$54,MATCH(Schedules_8760!$C3106,DHW_StPt_Sch_EZ!$B$31:$B$54,0),MATCH(Schedules_8760!$F3106,DHW_StPt_Sch_EZ!$C$30:$I$30,0)),"F","C")</f>
        <v>53.333333333333329</v>
      </c>
      <c r="N3106" s="12"/>
      <c r="O3106" s="12"/>
      <c r="P3106" s="12"/>
    </row>
    <row r="3107" spans="1:16" x14ac:dyDescent="0.25">
      <c r="A3107" s="35">
        <v>3106</v>
      </c>
      <c r="B3107" s="89">
        <v>130.375</v>
      </c>
      <c r="C3107" s="35">
        <f t="shared" si="240"/>
        <v>10</v>
      </c>
      <c r="D3107" s="35">
        <f t="shared" si="243"/>
        <v>130</v>
      </c>
      <c r="E3107" s="35">
        <f t="shared" si="244"/>
        <v>4</v>
      </c>
      <c r="F3107" s="35" t="str">
        <f t="shared" si="241"/>
        <v>Wednesday</v>
      </c>
      <c r="G3107" s="35">
        <f t="shared" si="242"/>
        <v>5</v>
      </c>
      <c r="H3107" s="34">
        <f>CONVERT(INDEX(Htg_StPt_Sch_EZ!$C$4:$I$27,MATCH(Schedules_8760!$C3107,Htg_StPt_Sch_EZ!$B$4:$B$27,0),MATCH(Schedules_8760!$F3107,Htg_StPt_Sch_EZ!$C$3:$I$3,0)),"F","C")</f>
        <v>20.555555555555554</v>
      </c>
      <c r="I3107" s="34">
        <f>CONVERT(INDEX(Htg_StPt_Sch_EZ!$C$31:$I$54,MATCH(Schedules_8760!$C3107,Htg_StPt_Sch_EZ!$B$31:$B$54,0),MATCH(Schedules_8760!$F3107,Htg_StPt_Sch_EZ!$C$30:$I$30,0)),"F","C")</f>
        <v>19.444444444444443</v>
      </c>
      <c r="J3107" s="34">
        <f>CONVERT(INDEX(Clg_StPt_Sch_EZ!$C$4:$I$27,MATCH(Schedules_8760!$C3107,Clg_StPt_Sch_EZ!$B$4:$B$27,0),MATCH(Schedules_8760!$F3107,Clg_StPt_Sch_EZ!$C$3:$I$3,0)),"F","C")</f>
        <v>25.555555555555554</v>
      </c>
      <c r="K3107" s="34">
        <f>CONVERT(INDEX(Clg_StPt_Sch_EZ!$C$31:$I$54,MATCH(Schedules_8760!$C3107,Clg_StPt_Sch_EZ!$B$31:$B$54,0),MATCH(Schedules_8760!$F3107,Clg_StPt_Sch_EZ!$C$30:$I$30,0)),"F","C")</f>
        <v>25</v>
      </c>
      <c r="L3107" s="34">
        <f>CONVERT(INDEX(DHW_StPt_Sch_EZ!$C$4:$I$27,MATCH(Schedules_8760!$C3107,DHW_StPt_Sch_EZ!$B$4:$B$27,0),MATCH(Schedules_8760!$F3107,DHW_StPt_Sch_EZ!$C$3:$I$3,0)),"F","C")</f>
        <v>53.333333333333329</v>
      </c>
      <c r="M3107" s="34">
        <f>CONVERT(INDEX(DHW_StPt_Sch_EZ!$C$31:$I$54,MATCH(Schedules_8760!$C3107,DHW_StPt_Sch_EZ!$B$31:$B$54,0),MATCH(Schedules_8760!$F3107,DHW_StPt_Sch_EZ!$C$30:$I$30,0)),"F","C")</f>
        <v>53.333333333333329</v>
      </c>
      <c r="N3107" s="12"/>
      <c r="O3107" s="12"/>
      <c r="P3107" s="12"/>
    </row>
    <row r="3108" spans="1:16" x14ac:dyDescent="0.25">
      <c r="A3108" s="35">
        <v>3107</v>
      </c>
      <c r="B3108" s="89">
        <v>130.41666666666671</v>
      </c>
      <c r="C3108" s="35">
        <f t="shared" si="240"/>
        <v>11</v>
      </c>
      <c r="D3108" s="35">
        <f t="shared" si="243"/>
        <v>130</v>
      </c>
      <c r="E3108" s="35">
        <f t="shared" si="244"/>
        <v>4</v>
      </c>
      <c r="F3108" s="35" t="str">
        <f t="shared" si="241"/>
        <v>Wednesday</v>
      </c>
      <c r="G3108" s="35">
        <f t="shared" si="242"/>
        <v>5</v>
      </c>
      <c r="H3108" s="34">
        <f>CONVERT(INDEX(Htg_StPt_Sch_EZ!$C$4:$I$27,MATCH(Schedules_8760!$C3108,Htg_StPt_Sch_EZ!$B$4:$B$27,0),MATCH(Schedules_8760!$F3108,Htg_StPt_Sch_EZ!$C$3:$I$3,0)),"F","C")</f>
        <v>20.555555555555554</v>
      </c>
      <c r="I3108" s="34">
        <f>CONVERT(INDEX(Htg_StPt_Sch_EZ!$C$31:$I$54,MATCH(Schedules_8760!$C3108,Htg_StPt_Sch_EZ!$B$31:$B$54,0),MATCH(Schedules_8760!$F3108,Htg_StPt_Sch_EZ!$C$30:$I$30,0)),"F","C")</f>
        <v>19.444444444444443</v>
      </c>
      <c r="J3108" s="34">
        <f>CONVERT(INDEX(Clg_StPt_Sch_EZ!$C$4:$I$27,MATCH(Schedules_8760!$C3108,Clg_StPt_Sch_EZ!$B$4:$B$27,0),MATCH(Schedules_8760!$F3108,Clg_StPt_Sch_EZ!$C$3:$I$3,0)),"F","C")</f>
        <v>25.555555555555554</v>
      </c>
      <c r="K3108" s="34">
        <f>CONVERT(INDEX(Clg_StPt_Sch_EZ!$C$31:$I$54,MATCH(Schedules_8760!$C3108,Clg_StPt_Sch_EZ!$B$31:$B$54,0),MATCH(Schedules_8760!$F3108,Clg_StPt_Sch_EZ!$C$30:$I$30,0)),"F","C")</f>
        <v>25</v>
      </c>
      <c r="L3108" s="34">
        <f>CONVERT(INDEX(DHW_StPt_Sch_EZ!$C$4:$I$27,MATCH(Schedules_8760!$C3108,DHW_StPt_Sch_EZ!$B$4:$B$27,0),MATCH(Schedules_8760!$F3108,DHW_StPt_Sch_EZ!$C$3:$I$3,0)),"F","C")</f>
        <v>53.333333333333329</v>
      </c>
      <c r="M3108" s="34">
        <f>CONVERT(INDEX(DHW_StPt_Sch_EZ!$C$31:$I$54,MATCH(Schedules_8760!$C3108,DHW_StPt_Sch_EZ!$B$31:$B$54,0),MATCH(Schedules_8760!$F3108,DHW_StPt_Sch_EZ!$C$30:$I$30,0)),"F","C")</f>
        <v>53.333333333333329</v>
      </c>
      <c r="N3108" s="12"/>
      <c r="O3108" s="12"/>
      <c r="P3108" s="12"/>
    </row>
    <row r="3109" spans="1:16" x14ac:dyDescent="0.25">
      <c r="A3109" s="35">
        <v>3108</v>
      </c>
      <c r="B3109" s="89">
        <v>130.45833333333329</v>
      </c>
      <c r="C3109" s="35">
        <f t="shared" si="240"/>
        <v>12</v>
      </c>
      <c r="D3109" s="35">
        <f t="shared" si="243"/>
        <v>130</v>
      </c>
      <c r="E3109" s="35">
        <f t="shared" si="244"/>
        <v>4</v>
      </c>
      <c r="F3109" s="35" t="str">
        <f t="shared" si="241"/>
        <v>Wednesday</v>
      </c>
      <c r="G3109" s="35">
        <f t="shared" si="242"/>
        <v>5</v>
      </c>
      <c r="H3109" s="34">
        <f>CONVERT(INDEX(Htg_StPt_Sch_EZ!$C$4:$I$27,MATCH(Schedules_8760!$C3109,Htg_StPt_Sch_EZ!$B$4:$B$27,0),MATCH(Schedules_8760!$F3109,Htg_StPt_Sch_EZ!$C$3:$I$3,0)),"F","C")</f>
        <v>20.555555555555554</v>
      </c>
      <c r="I3109" s="34">
        <f>CONVERT(INDEX(Htg_StPt_Sch_EZ!$C$31:$I$54,MATCH(Schedules_8760!$C3109,Htg_StPt_Sch_EZ!$B$31:$B$54,0),MATCH(Schedules_8760!$F3109,Htg_StPt_Sch_EZ!$C$30:$I$30,0)),"F","C")</f>
        <v>19.444444444444443</v>
      </c>
      <c r="J3109" s="34">
        <f>CONVERT(INDEX(Clg_StPt_Sch_EZ!$C$4:$I$27,MATCH(Schedules_8760!$C3109,Clg_StPt_Sch_EZ!$B$4:$B$27,0),MATCH(Schedules_8760!$F3109,Clg_StPt_Sch_EZ!$C$3:$I$3,0)),"F","C")</f>
        <v>25.555555555555554</v>
      </c>
      <c r="K3109" s="34">
        <f>CONVERT(INDEX(Clg_StPt_Sch_EZ!$C$31:$I$54,MATCH(Schedules_8760!$C3109,Clg_StPt_Sch_EZ!$B$31:$B$54,0),MATCH(Schedules_8760!$F3109,Clg_StPt_Sch_EZ!$C$30:$I$30,0)),"F","C")</f>
        <v>25</v>
      </c>
      <c r="L3109" s="34">
        <f>CONVERT(INDEX(DHW_StPt_Sch_EZ!$C$4:$I$27,MATCH(Schedules_8760!$C3109,DHW_StPt_Sch_EZ!$B$4:$B$27,0),MATCH(Schedules_8760!$F3109,DHW_StPt_Sch_EZ!$C$3:$I$3,0)),"F","C")</f>
        <v>53.333333333333329</v>
      </c>
      <c r="M3109" s="34">
        <f>CONVERT(INDEX(DHW_StPt_Sch_EZ!$C$31:$I$54,MATCH(Schedules_8760!$C3109,DHW_StPt_Sch_EZ!$B$31:$B$54,0),MATCH(Schedules_8760!$F3109,DHW_StPt_Sch_EZ!$C$30:$I$30,0)),"F","C")</f>
        <v>53.333333333333329</v>
      </c>
      <c r="N3109" s="12"/>
      <c r="O3109" s="12"/>
      <c r="P3109" s="12"/>
    </row>
    <row r="3110" spans="1:16" x14ac:dyDescent="0.25">
      <c r="A3110" s="35">
        <v>3109</v>
      </c>
      <c r="B3110" s="89">
        <v>130.5</v>
      </c>
      <c r="C3110" s="35">
        <f t="shared" si="240"/>
        <v>13</v>
      </c>
      <c r="D3110" s="35">
        <f t="shared" si="243"/>
        <v>130</v>
      </c>
      <c r="E3110" s="35">
        <f t="shared" si="244"/>
        <v>4</v>
      </c>
      <c r="F3110" s="35" t="str">
        <f t="shared" si="241"/>
        <v>Wednesday</v>
      </c>
      <c r="G3110" s="35">
        <f t="shared" si="242"/>
        <v>5</v>
      </c>
      <c r="H3110" s="34">
        <f>CONVERT(INDEX(Htg_StPt_Sch_EZ!$C$4:$I$27,MATCH(Schedules_8760!$C3110,Htg_StPt_Sch_EZ!$B$4:$B$27,0),MATCH(Schedules_8760!$F3110,Htg_StPt_Sch_EZ!$C$3:$I$3,0)),"F","C")</f>
        <v>20.555555555555554</v>
      </c>
      <c r="I3110" s="34">
        <f>CONVERT(INDEX(Htg_StPt_Sch_EZ!$C$31:$I$54,MATCH(Schedules_8760!$C3110,Htg_StPt_Sch_EZ!$B$31:$B$54,0),MATCH(Schedules_8760!$F3110,Htg_StPt_Sch_EZ!$C$30:$I$30,0)),"F","C")</f>
        <v>19.444444444444443</v>
      </c>
      <c r="J3110" s="34">
        <f>CONVERT(INDEX(Clg_StPt_Sch_EZ!$C$4:$I$27,MATCH(Schedules_8760!$C3110,Clg_StPt_Sch_EZ!$B$4:$B$27,0),MATCH(Schedules_8760!$F3110,Clg_StPt_Sch_EZ!$C$3:$I$3,0)),"F","C")</f>
        <v>25.555555555555554</v>
      </c>
      <c r="K3110" s="34">
        <f>CONVERT(INDEX(Clg_StPt_Sch_EZ!$C$31:$I$54,MATCH(Schedules_8760!$C3110,Clg_StPt_Sch_EZ!$B$31:$B$54,0),MATCH(Schedules_8760!$F3110,Clg_StPt_Sch_EZ!$C$30:$I$30,0)),"F","C")</f>
        <v>25</v>
      </c>
      <c r="L3110" s="34">
        <f>CONVERT(INDEX(DHW_StPt_Sch_EZ!$C$4:$I$27,MATCH(Schedules_8760!$C3110,DHW_StPt_Sch_EZ!$B$4:$B$27,0),MATCH(Schedules_8760!$F3110,DHW_StPt_Sch_EZ!$C$3:$I$3,0)),"F","C")</f>
        <v>53.333333333333329</v>
      </c>
      <c r="M3110" s="34">
        <f>CONVERT(INDEX(DHW_StPt_Sch_EZ!$C$31:$I$54,MATCH(Schedules_8760!$C3110,DHW_StPt_Sch_EZ!$B$31:$B$54,0),MATCH(Schedules_8760!$F3110,DHW_StPt_Sch_EZ!$C$30:$I$30,0)),"F","C")</f>
        <v>53.333333333333329</v>
      </c>
      <c r="N3110" s="12"/>
      <c r="O3110" s="12"/>
      <c r="P3110" s="12"/>
    </row>
    <row r="3111" spans="1:16" x14ac:dyDescent="0.25">
      <c r="A3111" s="35">
        <v>3110</v>
      </c>
      <c r="B3111" s="89">
        <v>130.54166666666671</v>
      </c>
      <c r="C3111" s="35">
        <f t="shared" si="240"/>
        <v>14</v>
      </c>
      <c r="D3111" s="35">
        <f t="shared" si="243"/>
        <v>130</v>
      </c>
      <c r="E3111" s="35">
        <f t="shared" si="244"/>
        <v>4</v>
      </c>
      <c r="F3111" s="35" t="str">
        <f t="shared" si="241"/>
        <v>Wednesday</v>
      </c>
      <c r="G3111" s="35">
        <f t="shared" si="242"/>
        <v>5</v>
      </c>
      <c r="H3111" s="34">
        <f>CONVERT(INDEX(Htg_StPt_Sch_EZ!$C$4:$I$27,MATCH(Schedules_8760!$C3111,Htg_StPt_Sch_EZ!$B$4:$B$27,0),MATCH(Schedules_8760!$F3111,Htg_StPt_Sch_EZ!$C$3:$I$3,0)),"F","C")</f>
        <v>20.555555555555554</v>
      </c>
      <c r="I3111" s="34">
        <f>CONVERT(INDEX(Htg_StPt_Sch_EZ!$C$31:$I$54,MATCH(Schedules_8760!$C3111,Htg_StPt_Sch_EZ!$B$31:$B$54,0),MATCH(Schedules_8760!$F3111,Htg_StPt_Sch_EZ!$C$30:$I$30,0)),"F","C")</f>
        <v>19.444444444444443</v>
      </c>
      <c r="J3111" s="34">
        <f>CONVERT(INDEX(Clg_StPt_Sch_EZ!$C$4:$I$27,MATCH(Schedules_8760!$C3111,Clg_StPt_Sch_EZ!$B$4:$B$27,0),MATCH(Schedules_8760!$F3111,Clg_StPt_Sch_EZ!$C$3:$I$3,0)),"F","C")</f>
        <v>25.555555555555554</v>
      </c>
      <c r="K3111" s="34">
        <f>CONVERT(INDEX(Clg_StPt_Sch_EZ!$C$31:$I$54,MATCH(Schedules_8760!$C3111,Clg_StPt_Sch_EZ!$B$31:$B$54,0),MATCH(Schedules_8760!$F3111,Clg_StPt_Sch_EZ!$C$30:$I$30,0)),"F","C")</f>
        <v>25</v>
      </c>
      <c r="L3111" s="34">
        <f>CONVERT(INDEX(DHW_StPt_Sch_EZ!$C$4:$I$27,MATCH(Schedules_8760!$C3111,DHW_StPt_Sch_EZ!$B$4:$B$27,0),MATCH(Schedules_8760!$F3111,DHW_StPt_Sch_EZ!$C$3:$I$3,0)),"F","C")</f>
        <v>53.333333333333329</v>
      </c>
      <c r="M3111" s="34">
        <f>CONVERT(INDEX(DHW_StPt_Sch_EZ!$C$31:$I$54,MATCH(Schedules_8760!$C3111,DHW_StPt_Sch_EZ!$B$31:$B$54,0),MATCH(Schedules_8760!$F3111,DHW_StPt_Sch_EZ!$C$30:$I$30,0)),"F","C")</f>
        <v>53.333333333333329</v>
      </c>
      <c r="N3111" s="12"/>
      <c r="O3111" s="12"/>
      <c r="P3111" s="12"/>
    </row>
    <row r="3112" spans="1:16" x14ac:dyDescent="0.25">
      <c r="A3112" s="35">
        <v>3111</v>
      </c>
      <c r="B3112" s="89">
        <v>130.58333333333329</v>
      </c>
      <c r="C3112" s="35">
        <f t="shared" si="240"/>
        <v>15</v>
      </c>
      <c r="D3112" s="35">
        <f t="shared" si="243"/>
        <v>130</v>
      </c>
      <c r="E3112" s="35">
        <f t="shared" si="244"/>
        <v>4</v>
      </c>
      <c r="F3112" s="35" t="str">
        <f t="shared" si="241"/>
        <v>Wednesday</v>
      </c>
      <c r="G3112" s="35">
        <f t="shared" si="242"/>
        <v>5</v>
      </c>
      <c r="H3112" s="34">
        <f>CONVERT(INDEX(Htg_StPt_Sch_EZ!$C$4:$I$27,MATCH(Schedules_8760!$C3112,Htg_StPt_Sch_EZ!$B$4:$B$27,0),MATCH(Schedules_8760!$F3112,Htg_StPt_Sch_EZ!$C$3:$I$3,0)),"F","C")</f>
        <v>20.555555555555554</v>
      </c>
      <c r="I3112" s="34">
        <f>CONVERT(INDEX(Htg_StPt_Sch_EZ!$C$31:$I$54,MATCH(Schedules_8760!$C3112,Htg_StPt_Sch_EZ!$B$31:$B$54,0),MATCH(Schedules_8760!$F3112,Htg_StPt_Sch_EZ!$C$30:$I$30,0)),"F","C")</f>
        <v>21.111111111111111</v>
      </c>
      <c r="J3112" s="34">
        <f>CONVERT(INDEX(Clg_StPt_Sch_EZ!$C$4:$I$27,MATCH(Schedules_8760!$C3112,Clg_StPt_Sch_EZ!$B$4:$B$27,0),MATCH(Schedules_8760!$F3112,Clg_StPt_Sch_EZ!$C$3:$I$3,0)),"F","C")</f>
        <v>25.555555555555554</v>
      </c>
      <c r="K3112" s="34">
        <f>CONVERT(INDEX(Clg_StPt_Sch_EZ!$C$31:$I$54,MATCH(Schedules_8760!$C3112,Clg_StPt_Sch_EZ!$B$31:$B$54,0),MATCH(Schedules_8760!$F3112,Clg_StPt_Sch_EZ!$C$30:$I$30,0)),"F","C")</f>
        <v>25</v>
      </c>
      <c r="L3112" s="34">
        <f>CONVERT(INDEX(DHW_StPt_Sch_EZ!$C$4:$I$27,MATCH(Schedules_8760!$C3112,DHW_StPt_Sch_EZ!$B$4:$B$27,0),MATCH(Schedules_8760!$F3112,DHW_StPt_Sch_EZ!$C$3:$I$3,0)),"F","C")</f>
        <v>53.333333333333329</v>
      </c>
      <c r="M3112" s="34">
        <f>CONVERT(INDEX(DHW_StPt_Sch_EZ!$C$31:$I$54,MATCH(Schedules_8760!$C3112,DHW_StPt_Sch_EZ!$B$31:$B$54,0),MATCH(Schedules_8760!$F3112,DHW_StPt_Sch_EZ!$C$30:$I$30,0)),"F","C")</f>
        <v>53.333333333333329</v>
      </c>
      <c r="N3112" s="12"/>
      <c r="O3112" s="12"/>
      <c r="P3112" s="12"/>
    </row>
    <row r="3113" spans="1:16" x14ac:dyDescent="0.25">
      <c r="A3113" s="35">
        <v>3112</v>
      </c>
      <c r="B3113" s="89">
        <v>130.625</v>
      </c>
      <c r="C3113" s="35">
        <f t="shared" si="240"/>
        <v>16</v>
      </c>
      <c r="D3113" s="35">
        <f t="shared" si="243"/>
        <v>130</v>
      </c>
      <c r="E3113" s="35">
        <f t="shared" si="244"/>
        <v>4</v>
      </c>
      <c r="F3113" s="35" t="str">
        <f t="shared" si="241"/>
        <v>Wednesday</v>
      </c>
      <c r="G3113" s="35">
        <f t="shared" si="242"/>
        <v>5</v>
      </c>
      <c r="H3113" s="34">
        <f>CONVERT(INDEX(Htg_StPt_Sch_EZ!$C$4:$I$27,MATCH(Schedules_8760!$C3113,Htg_StPt_Sch_EZ!$B$4:$B$27,0),MATCH(Schedules_8760!$F3113,Htg_StPt_Sch_EZ!$C$3:$I$3,0)),"F","C")</f>
        <v>20.555555555555554</v>
      </c>
      <c r="I3113" s="34">
        <f>CONVERT(INDEX(Htg_StPt_Sch_EZ!$C$31:$I$54,MATCH(Schedules_8760!$C3113,Htg_StPt_Sch_EZ!$B$31:$B$54,0),MATCH(Schedules_8760!$F3113,Htg_StPt_Sch_EZ!$C$30:$I$30,0)),"F","C")</f>
        <v>21.111111111111111</v>
      </c>
      <c r="J3113" s="34">
        <f>CONVERT(INDEX(Clg_StPt_Sch_EZ!$C$4:$I$27,MATCH(Schedules_8760!$C3113,Clg_StPt_Sch_EZ!$B$4:$B$27,0),MATCH(Schedules_8760!$F3113,Clg_StPt_Sch_EZ!$C$3:$I$3,0)),"F","C")</f>
        <v>25.555555555555554</v>
      </c>
      <c r="K3113" s="34">
        <f>CONVERT(INDEX(Clg_StPt_Sch_EZ!$C$31:$I$54,MATCH(Schedules_8760!$C3113,Clg_StPt_Sch_EZ!$B$31:$B$54,0),MATCH(Schedules_8760!$F3113,Clg_StPt_Sch_EZ!$C$30:$I$30,0)),"F","C")</f>
        <v>25</v>
      </c>
      <c r="L3113" s="34">
        <f>CONVERT(INDEX(DHW_StPt_Sch_EZ!$C$4:$I$27,MATCH(Schedules_8760!$C3113,DHW_StPt_Sch_EZ!$B$4:$B$27,0),MATCH(Schedules_8760!$F3113,DHW_StPt_Sch_EZ!$C$3:$I$3,0)),"F","C")</f>
        <v>53.333333333333329</v>
      </c>
      <c r="M3113" s="34">
        <f>CONVERT(INDEX(DHW_StPt_Sch_EZ!$C$31:$I$54,MATCH(Schedules_8760!$C3113,DHW_StPt_Sch_EZ!$B$31:$B$54,0),MATCH(Schedules_8760!$F3113,DHW_StPt_Sch_EZ!$C$30:$I$30,0)),"F","C")</f>
        <v>53.333333333333329</v>
      </c>
      <c r="N3113" s="12"/>
      <c r="O3113" s="12"/>
      <c r="P3113" s="12"/>
    </row>
    <row r="3114" spans="1:16" x14ac:dyDescent="0.25">
      <c r="A3114" s="35">
        <v>3113</v>
      </c>
      <c r="B3114" s="89">
        <v>130.66666666666671</v>
      </c>
      <c r="C3114" s="35">
        <f t="shared" si="240"/>
        <v>17</v>
      </c>
      <c r="D3114" s="35">
        <f t="shared" si="243"/>
        <v>130</v>
      </c>
      <c r="E3114" s="35">
        <f t="shared" si="244"/>
        <v>4</v>
      </c>
      <c r="F3114" s="35" t="str">
        <f t="shared" si="241"/>
        <v>Wednesday</v>
      </c>
      <c r="G3114" s="35">
        <f t="shared" si="242"/>
        <v>5</v>
      </c>
      <c r="H3114" s="34">
        <f>CONVERT(INDEX(Htg_StPt_Sch_EZ!$C$4:$I$27,MATCH(Schedules_8760!$C3114,Htg_StPt_Sch_EZ!$B$4:$B$27,0),MATCH(Schedules_8760!$F3114,Htg_StPt_Sch_EZ!$C$3:$I$3,0)),"F","C")</f>
        <v>20.555555555555554</v>
      </c>
      <c r="I3114" s="34">
        <f>CONVERT(INDEX(Htg_StPt_Sch_EZ!$C$31:$I$54,MATCH(Schedules_8760!$C3114,Htg_StPt_Sch_EZ!$B$31:$B$54,0),MATCH(Schedules_8760!$F3114,Htg_StPt_Sch_EZ!$C$30:$I$30,0)),"F","C")</f>
        <v>17.777777777777779</v>
      </c>
      <c r="J3114" s="34">
        <f>CONVERT(INDEX(Clg_StPt_Sch_EZ!$C$4:$I$27,MATCH(Schedules_8760!$C3114,Clg_StPt_Sch_EZ!$B$4:$B$27,0),MATCH(Schedules_8760!$F3114,Clg_StPt_Sch_EZ!$C$3:$I$3,0)),"F","C")</f>
        <v>25.555555555555554</v>
      </c>
      <c r="K3114" s="34">
        <f>CONVERT(INDEX(Clg_StPt_Sch_EZ!$C$31:$I$54,MATCH(Schedules_8760!$C3114,Clg_StPt_Sch_EZ!$B$31:$B$54,0),MATCH(Schedules_8760!$F3114,Clg_StPt_Sch_EZ!$C$30:$I$30,0)),"F","C")</f>
        <v>25</v>
      </c>
      <c r="L3114" s="34">
        <f>CONVERT(INDEX(DHW_StPt_Sch_EZ!$C$4:$I$27,MATCH(Schedules_8760!$C3114,DHW_StPt_Sch_EZ!$B$4:$B$27,0),MATCH(Schedules_8760!$F3114,DHW_StPt_Sch_EZ!$C$3:$I$3,0)),"F","C")</f>
        <v>53.333333333333329</v>
      </c>
      <c r="M3114" s="34">
        <f>CONVERT(INDEX(DHW_StPt_Sch_EZ!$C$31:$I$54,MATCH(Schedules_8760!$C3114,DHW_StPt_Sch_EZ!$B$31:$B$54,0),MATCH(Schedules_8760!$F3114,DHW_StPt_Sch_EZ!$C$30:$I$30,0)),"F","C")</f>
        <v>53.333333333333329</v>
      </c>
      <c r="N3114" s="12"/>
      <c r="O3114" s="12"/>
      <c r="P3114" s="12"/>
    </row>
    <row r="3115" spans="1:16" x14ac:dyDescent="0.25">
      <c r="A3115" s="35">
        <v>3114</v>
      </c>
      <c r="B3115" s="89">
        <v>130.70833333333329</v>
      </c>
      <c r="C3115" s="35">
        <f t="shared" si="240"/>
        <v>18</v>
      </c>
      <c r="D3115" s="35">
        <f t="shared" si="243"/>
        <v>130</v>
      </c>
      <c r="E3115" s="35">
        <f t="shared" si="244"/>
        <v>4</v>
      </c>
      <c r="F3115" s="35" t="str">
        <f t="shared" si="241"/>
        <v>Wednesday</v>
      </c>
      <c r="G3115" s="35">
        <f t="shared" si="242"/>
        <v>5</v>
      </c>
      <c r="H3115" s="34">
        <f>CONVERT(INDEX(Htg_StPt_Sch_EZ!$C$4:$I$27,MATCH(Schedules_8760!$C3115,Htg_StPt_Sch_EZ!$B$4:$B$27,0),MATCH(Schedules_8760!$F3115,Htg_StPt_Sch_EZ!$C$3:$I$3,0)),"F","C")</f>
        <v>20.555555555555554</v>
      </c>
      <c r="I3115" s="34">
        <f>CONVERT(INDEX(Htg_StPt_Sch_EZ!$C$31:$I$54,MATCH(Schedules_8760!$C3115,Htg_StPt_Sch_EZ!$B$31:$B$54,0),MATCH(Schedules_8760!$F3115,Htg_StPt_Sch_EZ!$C$30:$I$30,0)),"F","C")</f>
        <v>17.777777777777779</v>
      </c>
      <c r="J3115" s="34">
        <f>CONVERT(INDEX(Clg_StPt_Sch_EZ!$C$4:$I$27,MATCH(Schedules_8760!$C3115,Clg_StPt_Sch_EZ!$B$4:$B$27,0),MATCH(Schedules_8760!$F3115,Clg_StPt_Sch_EZ!$C$3:$I$3,0)),"F","C")</f>
        <v>25.555555555555554</v>
      </c>
      <c r="K3115" s="34">
        <f>CONVERT(INDEX(Clg_StPt_Sch_EZ!$C$31:$I$54,MATCH(Schedules_8760!$C3115,Clg_StPt_Sch_EZ!$B$31:$B$54,0),MATCH(Schedules_8760!$F3115,Clg_StPt_Sch_EZ!$C$30:$I$30,0)),"F","C")</f>
        <v>28.333333333333332</v>
      </c>
      <c r="L3115" s="34">
        <f>CONVERT(INDEX(DHW_StPt_Sch_EZ!$C$4:$I$27,MATCH(Schedules_8760!$C3115,DHW_StPt_Sch_EZ!$B$4:$B$27,0),MATCH(Schedules_8760!$F3115,DHW_StPt_Sch_EZ!$C$3:$I$3,0)),"F","C")</f>
        <v>53.333333333333329</v>
      </c>
      <c r="M3115" s="34">
        <f>CONVERT(INDEX(DHW_StPt_Sch_EZ!$C$31:$I$54,MATCH(Schedules_8760!$C3115,DHW_StPt_Sch_EZ!$B$31:$B$54,0),MATCH(Schedules_8760!$F3115,DHW_StPt_Sch_EZ!$C$30:$I$30,0)),"F","C")</f>
        <v>53.333333333333329</v>
      </c>
      <c r="N3115" s="12"/>
      <c r="O3115" s="12"/>
      <c r="P3115" s="12"/>
    </row>
    <row r="3116" spans="1:16" x14ac:dyDescent="0.25">
      <c r="A3116" s="35">
        <v>3115</v>
      </c>
      <c r="B3116" s="89">
        <v>130.75</v>
      </c>
      <c r="C3116" s="35">
        <f t="shared" si="240"/>
        <v>19</v>
      </c>
      <c r="D3116" s="35">
        <f t="shared" si="243"/>
        <v>130</v>
      </c>
      <c r="E3116" s="35">
        <f t="shared" si="244"/>
        <v>4</v>
      </c>
      <c r="F3116" s="35" t="str">
        <f t="shared" si="241"/>
        <v>Wednesday</v>
      </c>
      <c r="G3116" s="35">
        <f t="shared" si="242"/>
        <v>5</v>
      </c>
      <c r="H3116" s="34">
        <f>CONVERT(INDEX(Htg_StPt_Sch_EZ!$C$4:$I$27,MATCH(Schedules_8760!$C3116,Htg_StPt_Sch_EZ!$B$4:$B$27,0),MATCH(Schedules_8760!$F3116,Htg_StPt_Sch_EZ!$C$3:$I$3,0)),"F","C")</f>
        <v>20.555555555555554</v>
      </c>
      <c r="I3116" s="34">
        <f>CONVERT(INDEX(Htg_StPt_Sch_EZ!$C$31:$I$54,MATCH(Schedules_8760!$C3116,Htg_StPt_Sch_EZ!$B$31:$B$54,0),MATCH(Schedules_8760!$F3116,Htg_StPt_Sch_EZ!$C$30:$I$30,0)),"F","C")</f>
        <v>18.333333333333332</v>
      </c>
      <c r="J3116" s="34">
        <f>CONVERT(INDEX(Clg_StPt_Sch_EZ!$C$4:$I$27,MATCH(Schedules_8760!$C3116,Clg_StPt_Sch_EZ!$B$4:$B$27,0),MATCH(Schedules_8760!$F3116,Clg_StPt_Sch_EZ!$C$3:$I$3,0)),"F","C")</f>
        <v>25.555555555555554</v>
      </c>
      <c r="K3116" s="34">
        <f>CONVERT(INDEX(Clg_StPt_Sch_EZ!$C$31:$I$54,MATCH(Schedules_8760!$C3116,Clg_StPt_Sch_EZ!$B$31:$B$54,0),MATCH(Schedules_8760!$F3116,Clg_StPt_Sch_EZ!$C$30:$I$30,0)),"F","C")</f>
        <v>28.333333333333332</v>
      </c>
      <c r="L3116" s="34">
        <f>CONVERT(INDEX(DHW_StPt_Sch_EZ!$C$4:$I$27,MATCH(Schedules_8760!$C3116,DHW_StPt_Sch_EZ!$B$4:$B$27,0),MATCH(Schedules_8760!$F3116,DHW_StPt_Sch_EZ!$C$3:$I$3,0)),"F","C")</f>
        <v>53.333333333333329</v>
      </c>
      <c r="M3116" s="34">
        <f>CONVERT(INDEX(DHW_StPt_Sch_EZ!$C$31:$I$54,MATCH(Schedules_8760!$C3116,DHW_StPt_Sch_EZ!$B$31:$B$54,0),MATCH(Schedules_8760!$F3116,DHW_StPt_Sch_EZ!$C$30:$I$30,0)),"F","C")</f>
        <v>53.333333333333329</v>
      </c>
      <c r="N3116" s="12"/>
      <c r="O3116" s="12"/>
      <c r="P3116" s="12"/>
    </row>
    <row r="3117" spans="1:16" x14ac:dyDescent="0.25">
      <c r="A3117" s="35">
        <v>3116</v>
      </c>
      <c r="B3117" s="89">
        <v>130.79166666666671</v>
      </c>
      <c r="C3117" s="35">
        <f t="shared" si="240"/>
        <v>20</v>
      </c>
      <c r="D3117" s="35">
        <f t="shared" si="243"/>
        <v>130</v>
      </c>
      <c r="E3117" s="35">
        <f t="shared" si="244"/>
        <v>4</v>
      </c>
      <c r="F3117" s="35" t="str">
        <f t="shared" si="241"/>
        <v>Wednesday</v>
      </c>
      <c r="G3117" s="35">
        <f t="shared" si="242"/>
        <v>5</v>
      </c>
      <c r="H3117" s="34">
        <f>CONVERT(INDEX(Htg_StPt_Sch_EZ!$C$4:$I$27,MATCH(Schedules_8760!$C3117,Htg_StPt_Sch_EZ!$B$4:$B$27,0),MATCH(Schedules_8760!$F3117,Htg_StPt_Sch_EZ!$C$3:$I$3,0)),"F","C")</f>
        <v>20.555555555555554</v>
      </c>
      <c r="I3117" s="34">
        <f>CONVERT(INDEX(Htg_StPt_Sch_EZ!$C$31:$I$54,MATCH(Schedules_8760!$C3117,Htg_StPt_Sch_EZ!$B$31:$B$54,0),MATCH(Schedules_8760!$F3117,Htg_StPt_Sch_EZ!$C$30:$I$30,0)),"F","C")</f>
        <v>18.888888888888889</v>
      </c>
      <c r="J3117" s="34">
        <f>CONVERT(INDEX(Clg_StPt_Sch_EZ!$C$4:$I$27,MATCH(Schedules_8760!$C3117,Clg_StPt_Sch_EZ!$B$4:$B$27,0),MATCH(Schedules_8760!$F3117,Clg_StPt_Sch_EZ!$C$3:$I$3,0)),"F","C")</f>
        <v>25.555555555555554</v>
      </c>
      <c r="K3117" s="34">
        <f>CONVERT(INDEX(Clg_StPt_Sch_EZ!$C$31:$I$54,MATCH(Schedules_8760!$C3117,Clg_StPt_Sch_EZ!$B$31:$B$54,0),MATCH(Schedules_8760!$F3117,Clg_StPt_Sch_EZ!$C$30:$I$30,0)),"F","C")</f>
        <v>28.333333333333332</v>
      </c>
      <c r="L3117" s="34">
        <f>CONVERT(INDEX(DHW_StPt_Sch_EZ!$C$4:$I$27,MATCH(Schedules_8760!$C3117,DHW_StPt_Sch_EZ!$B$4:$B$27,0),MATCH(Schedules_8760!$F3117,DHW_StPt_Sch_EZ!$C$3:$I$3,0)),"F","C")</f>
        <v>53.333333333333329</v>
      </c>
      <c r="M3117" s="34">
        <f>CONVERT(INDEX(DHW_StPt_Sch_EZ!$C$31:$I$54,MATCH(Schedules_8760!$C3117,DHW_StPt_Sch_EZ!$B$31:$B$54,0),MATCH(Schedules_8760!$F3117,DHW_StPt_Sch_EZ!$C$30:$I$30,0)),"F","C")</f>
        <v>53.333333333333329</v>
      </c>
      <c r="N3117" s="12"/>
      <c r="O3117" s="12"/>
      <c r="P3117" s="12"/>
    </row>
    <row r="3118" spans="1:16" x14ac:dyDescent="0.25">
      <c r="A3118" s="35">
        <v>3117</v>
      </c>
      <c r="B3118" s="89">
        <v>130.83333333333329</v>
      </c>
      <c r="C3118" s="35">
        <f t="shared" si="240"/>
        <v>21</v>
      </c>
      <c r="D3118" s="35">
        <f t="shared" si="243"/>
        <v>130</v>
      </c>
      <c r="E3118" s="35">
        <f t="shared" si="244"/>
        <v>4</v>
      </c>
      <c r="F3118" s="35" t="str">
        <f t="shared" si="241"/>
        <v>Wednesday</v>
      </c>
      <c r="G3118" s="35">
        <f t="shared" si="242"/>
        <v>5</v>
      </c>
      <c r="H3118" s="34">
        <f>CONVERT(INDEX(Htg_StPt_Sch_EZ!$C$4:$I$27,MATCH(Schedules_8760!$C3118,Htg_StPt_Sch_EZ!$B$4:$B$27,0),MATCH(Schedules_8760!$F3118,Htg_StPt_Sch_EZ!$C$3:$I$3,0)),"F","C")</f>
        <v>20.555555555555554</v>
      </c>
      <c r="I3118" s="34">
        <f>CONVERT(INDEX(Htg_StPt_Sch_EZ!$C$31:$I$54,MATCH(Schedules_8760!$C3118,Htg_StPt_Sch_EZ!$B$31:$B$54,0),MATCH(Schedules_8760!$F3118,Htg_StPt_Sch_EZ!$C$30:$I$30,0)),"F","C")</f>
        <v>19.444444444444443</v>
      </c>
      <c r="J3118" s="34">
        <f>CONVERT(INDEX(Clg_StPt_Sch_EZ!$C$4:$I$27,MATCH(Schedules_8760!$C3118,Clg_StPt_Sch_EZ!$B$4:$B$27,0),MATCH(Schedules_8760!$F3118,Clg_StPt_Sch_EZ!$C$3:$I$3,0)),"F","C")</f>
        <v>25.555555555555554</v>
      </c>
      <c r="K3118" s="34">
        <f>CONVERT(INDEX(Clg_StPt_Sch_EZ!$C$31:$I$54,MATCH(Schedules_8760!$C3118,Clg_StPt_Sch_EZ!$B$31:$B$54,0),MATCH(Schedules_8760!$F3118,Clg_StPt_Sch_EZ!$C$30:$I$30,0)),"F","C")</f>
        <v>28.333333333333332</v>
      </c>
      <c r="L3118" s="34">
        <f>CONVERT(INDEX(DHW_StPt_Sch_EZ!$C$4:$I$27,MATCH(Schedules_8760!$C3118,DHW_StPt_Sch_EZ!$B$4:$B$27,0),MATCH(Schedules_8760!$F3118,DHW_StPt_Sch_EZ!$C$3:$I$3,0)),"F","C")</f>
        <v>53.333333333333329</v>
      </c>
      <c r="M3118" s="34">
        <f>CONVERT(INDEX(DHW_StPt_Sch_EZ!$C$31:$I$54,MATCH(Schedules_8760!$C3118,DHW_StPt_Sch_EZ!$B$31:$B$54,0),MATCH(Schedules_8760!$F3118,DHW_StPt_Sch_EZ!$C$30:$I$30,0)),"F","C")</f>
        <v>53.333333333333329</v>
      </c>
      <c r="N3118" s="12"/>
      <c r="O3118" s="12"/>
      <c r="P3118" s="12"/>
    </row>
    <row r="3119" spans="1:16" x14ac:dyDescent="0.25">
      <c r="A3119" s="35">
        <v>3118</v>
      </c>
      <c r="B3119" s="89">
        <v>130.875</v>
      </c>
      <c r="C3119" s="35">
        <f t="shared" si="240"/>
        <v>22</v>
      </c>
      <c r="D3119" s="35">
        <f t="shared" si="243"/>
        <v>130</v>
      </c>
      <c r="E3119" s="35">
        <f t="shared" si="244"/>
        <v>4</v>
      </c>
      <c r="F3119" s="35" t="str">
        <f t="shared" si="241"/>
        <v>Wednesday</v>
      </c>
      <c r="G3119" s="35">
        <f t="shared" si="242"/>
        <v>5</v>
      </c>
      <c r="H3119" s="34">
        <f>CONVERT(INDEX(Htg_StPt_Sch_EZ!$C$4:$I$27,MATCH(Schedules_8760!$C3119,Htg_StPt_Sch_EZ!$B$4:$B$27,0),MATCH(Schedules_8760!$F3119,Htg_StPt_Sch_EZ!$C$3:$I$3,0)),"F","C")</f>
        <v>20.555555555555554</v>
      </c>
      <c r="I3119" s="34">
        <f>CONVERT(INDEX(Htg_StPt_Sch_EZ!$C$31:$I$54,MATCH(Schedules_8760!$C3119,Htg_StPt_Sch_EZ!$B$31:$B$54,0),MATCH(Schedules_8760!$F3119,Htg_StPt_Sch_EZ!$C$30:$I$30,0)),"F","C")</f>
        <v>19.444444444444443</v>
      </c>
      <c r="J3119" s="34">
        <f>CONVERT(INDEX(Clg_StPt_Sch_EZ!$C$4:$I$27,MATCH(Schedules_8760!$C3119,Clg_StPt_Sch_EZ!$B$4:$B$27,0),MATCH(Schedules_8760!$F3119,Clg_StPt_Sch_EZ!$C$3:$I$3,0)),"F","C")</f>
        <v>25.555555555555554</v>
      </c>
      <c r="K3119" s="34">
        <f>CONVERT(INDEX(Clg_StPt_Sch_EZ!$C$31:$I$54,MATCH(Schedules_8760!$C3119,Clg_StPt_Sch_EZ!$B$31:$B$54,0),MATCH(Schedules_8760!$F3119,Clg_StPt_Sch_EZ!$C$30:$I$30,0)),"F","C")</f>
        <v>28.333333333333332</v>
      </c>
      <c r="L3119" s="34">
        <f>CONVERT(INDEX(DHW_StPt_Sch_EZ!$C$4:$I$27,MATCH(Schedules_8760!$C3119,DHW_StPt_Sch_EZ!$B$4:$B$27,0),MATCH(Schedules_8760!$F3119,DHW_StPt_Sch_EZ!$C$3:$I$3,0)),"F","C")</f>
        <v>53.333333333333329</v>
      </c>
      <c r="M3119" s="34">
        <f>CONVERT(INDEX(DHW_StPt_Sch_EZ!$C$31:$I$54,MATCH(Schedules_8760!$C3119,DHW_StPt_Sch_EZ!$B$31:$B$54,0),MATCH(Schedules_8760!$F3119,DHW_StPt_Sch_EZ!$C$30:$I$30,0)),"F","C")</f>
        <v>53.333333333333329</v>
      </c>
      <c r="N3119" s="12"/>
      <c r="O3119" s="12"/>
      <c r="P3119" s="12"/>
    </row>
    <row r="3120" spans="1:16" x14ac:dyDescent="0.25">
      <c r="A3120" s="35">
        <v>3119</v>
      </c>
      <c r="B3120" s="89">
        <v>130.91666666666671</v>
      </c>
      <c r="C3120" s="35">
        <f t="shared" si="240"/>
        <v>23</v>
      </c>
      <c r="D3120" s="35">
        <f t="shared" si="243"/>
        <v>130</v>
      </c>
      <c r="E3120" s="35">
        <f t="shared" si="244"/>
        <v>4</v>
      </c>
      <c r="F3120" s="35" t="str">
        <f t="shared" si="241"/>
        <v>Wednesday</v>
      </c>
      <c r="G3120" s="35">
        <f t="shared" si="242"/>
        <v>5</v>
      </c>
      <c r="H3120" s="34">
        <f>CONVERT(INDEX(Htg_StPt_Sch_EZ!$C$4:$I$27,MATCH(Schedules_8760!$C3120,Htg_StPt_Sch_EZ!$B$4:$B$27,0),MATCH(Schedules_8760!$F3120,Htg_StPt_Sch_EZ!$C$3:$I$3,0)),"F","C")</f>
        <v>20.555555555555554</v>
      </c>
      <c r="I3120" s="34">
        <f>CONVERT(INDEX(Htg_StPt_Sch_EZ!$C$31:$I$54,MATCH(Schedules_8760!$C3120,Htg_StPt_Sch_EZ!$B$31:$B$54,0),MATCH(Schedules_8760!$F3120,Htg_StPt_Sch_EZ!$C$30:$I$30,0)),"F","C")</f>
        <v>19.444444444444443</v>
      </c>
      <c r="J3120" s="34">
        <f>CONVERT(INDEX(Clg_StPt_Sch_EZ!$C$4:$I$27,MATCH(Schedules_8760!$C3120,Clg_StPt_Sch_EZ!$B$4:$B$27,0),MATCH(Schedules_8760!$F3120,Clg_StPt_Sch_EZ!$C$3:$I$3,0)),"F","C")</f>
        <v>25.555555555555554</v>
      </c>
      <c r="K3120" s="34">
        <f>CONVERT(INDEX(Clg_StPt_Sch_EZ!$C$31:$I$54,MATCH(Schedules_8760!$C3120,Clg_StPt_Sch_EZ!$B$31:$B$54,0),MATCH(Schedules_8760!$F3120,Clg_StPt_Sch_EZ!$C$30:$I$30,0)),"F","C")</f>
        <v>28.333333333333332</v>
      </c>
      <c r="L3120" s="34">
        <f>CONVERT(INDEX(DHW_StPt_Sch_EZ!$C$4:$I$27,MATCH(Schedules_8760!$C3120,DHW_StPt_Sch_EZ!$B$4:$B$27,0),MATCH(Schedules_8760!$F3120,DHW_StPt_Sch_EZ!$C$3:$I$3,0)),"F","C")</f>
        <v>53.333333333333329</v>
      </c>
      <c r="M3120" s="34">
        <f>CONVERT(INDEX(DHW_StPt_Sch_EZ!$C$31:$I$54,MATCH(Schedules_8760!$C3120,DHW_StPt_Sch_EZ!$B$31:$B$54,0),MATCH(Schedules_8760!$F3120,DHW_StPt_Sch_EZ!$C$30:$I$30,0)),"F","C")</f>
        <v>53.333333333333329</v>
      </c>
      <c r="N3120" s="12"/>
      <c r="O3120" s="12"/>
      <c r="P3120" s="12"/>
    </row>
    <row r="3121" spans="1:16" x14ac:dyDescent="0.25">
      <c r="A3121" s="35">
        <v>3120</v>
      </c>
      <c r="B3121" s="89">
        <v>130.95833333333329</v>
      </c>
      <c r="C3121" s="35">
        <f t="shared" si="240"/>
        <v>24</v>
      </c>
      <c r="D3121" s="35">
        <f t="shared" si="243"/>
        <v>130</v>
      </c>
      <c r="E3121" s="35">
        <f t="shared" si="244"/>
        <v>4</v>
      </c>
      <c r="F3121" s="35" t="str">
        <f t="shared" si="241"/>
        <v>Wednesday</v>
      </c>
      <c r="G3121" s="35">
        <f t="shared" si="242"/>
        <v>5</v>
      </c>
      <c r="H3121" s="34">
        <f>CONVERT(INDEX(Htg_StPt_Sch_EZ!$C$4:$I$27,MATCH(Schedules_8760!$C3121,Htg_StPt_Sch_EZ!$B$4:$B$27,0),MATCH(Schedules_8760!$F3121,Htg_StPt_Sch_EZ!$C$3:$I$3,0)),"F","C")</f>
        <v>20.555555555555554</v>
      </c>
      <c r="I3121" s="34">
        <f>CONVERT(INDEX(Htg_StPt_Sch_EZ!$C$31:$I$54,MATCH(Schedules_8760!$C3121,Htg_StPt_Sch_EZ!$B$31:$B$54,0),MATCH(Schedules_8760!$F3121,Htg_StPt_Sch_EZ!$C$30:$I$30,0)),"F","C")</f>
        <v>19.444444444444443</v>
      </c>
      <c r="J3121" s="34">
        <f>CONVERT(INDEX(Clg_StPt_Sch_EZ!$C$4:$I$27,MATCH(Schedules_8760!$C3121,Clg_StPt_Sch_EZ!$B$4:$B$27,0),MATCH(Schedules_8760!$F3121,Clg_StPt_Sch_EZ!$C$3:$I$3,0)),"F","C")</f>
        <v>25.555555555555554</v>
      </c>
      <c r="K3121" s="34">
        <f>CONVERT(INDEX(Clg_StPt_Sch_EZ!$C$31:$I$54,MATCH(Schedules_8760!$C3121,Clg_StPt_Sch_EZ!$B$31:$B$54,0),MATCH(Schedules_8760!$F3121,Clg_StPt_Sch_EZ!$C$30:$I$30,0)),"F","C")</f>
        <v>28.333333333333332</v>
      </c>
      <c r="L3121" s="34">
        <f>CONVERT(INDEX(DHW_StPt_Sch_EZ!$C$4:$I$27,MATCH(Schedules_8760!$C3121,DHW_StPt_Sch_EZ!$B$4:$B$27,0),MATCH(Schedules_8760!$F3121,DHW_StPt_Sch_EZ!$C$3:$I$3,0)),"F","C")</f>
        <v>53.333333333333329</v>
      </c>
      <c r="M3121" s="34">
        <f>CONVERT(INDEX(DHW_StPt_Sch_EZ!$C$31:$I$54,MATCH(Schedules_8760!$C3121,DHW_StPt_Sch_EZ!$B$31:$B$54,0),MATCH(Schedules_8760!$F3121,DHW_StPt_Sch_EZ!$C$30:$I$30,0)),"F","C")</f>
        <v>53.333333333333329</v>
      </c>
      <c r="N3121" s="12"/>
      <c r="O3121" s="12"/>
      <c r="P3121" s="12"/>
    </row>
    <row r="3122" spans="1:16" x14ac:dyDescent="0.25">
      <c r="A3122" s="35">
        <v>3121</v>
      </c>
      <c r="B3122" s="89">
        <v>131</v>
      </c>
      <c r="C3122" s="35">
        <f t="shared" si="240"/>
        <v>1</v>
      </c>
      <c r="D3122" s="35">
        <f t="shared" si="243"/>
        <v>131</v>
      </c>
      <c r="E3122" s="35">
        <f t="shared" si="244"/>
        <v>5</v>
      </c>
      <c r="F3122" s="35" t="str">
        <f t="shared" si="241"/>
        <v>Thursday</v>
      </c>
      <c r="G3122" s="35">
        <f t="shared" si="242"/>
        <v>5</v>
      </c>
      <c r="H3122" s="34">
        <f>CONVERT(INDEX(Htg_StPt_Sch_EZ!$C$4:$I$27,MATCH(Schedules_8760!$C3122,Htg_StPt_Sch_EZ!$B$4:$B$27,0),MATCH(Schedules_8760!$F3122,Htg_StPt_Sch_EZ!$C$3:$I$3,0)),"F","C")</f>
        <v>20.555555555555554</v>
      </c>
      <c r="I3122" s="34">
        <f>CONVERT(INDEX(Htg_StPt_Sch_EZ!$C$31:$I$54,MATCH(Schedules_8760!$C3122,Htg_StPt_Sch_EZ!$B$31:$B$54,0),MATCH(Schedules_8760!$F3122,Htg_StPt_Sch_EZ!$C$30:$I$30,0)),"F","C")</f>
        <v>19.444444444444443</v>
      </c>
      <c r="J3122" s="34">
        <f>CONVERT(INDEX(Clg_StPt_Sch_EZ!$C$4:$I$27,MATCH(Schedules_8760!$C3122,Clg_StPt_Sch_EZ!$B$4:$B$27,0),MATCH(Schedules_8760!$F3122,Clg_StPt_Sch_EZ!$C$3:$I$3,0)),"F","C")</f>
        <v>25.555555555555554</v>
      </c>
      <c r="K3122" s="34">
        <f>CONVERT(INDEX(Clg_StPt_Sch_EZ!$C$31:$I$54,MATCH(Schedules_8760!$C3122,Clg_StPt_Sch_EZ!$B$31:$B$54,0),MATCH(Schedules_8760!$F3122,Clg_StPt_Sch_EZ!$C$30:$I$30,0)),"F","C")</f>
        <v>28.333333333333332</v>
      </c>
      <c r="L3122" s="34">
        <f>CONVERT(INDEX(DHW_StPt_Sch_EZ!$C$4:$I$27,MATCH(Schedules_8760!$C3122,DHW_StPt_Sch_EZ!$B$4:$B$27,0),MATCH(Schedules_8760!$F3122,DHW_StPt_Sch_EZ!$C$3:$I$3,0)),"F","C")</f>
        <v>53.333333333333329</v>
      </c>
      <c r="M3122" s="34">
        <f>CONVERT(INDEX(DHW_StPt_Sch_EZ!$C$31:$I$54,MATCH(Schedules_8760!$C3122,DHW_StPt_Sch_EZ!$B$31:$B$54,0),MATCH(Schedules_8760!$F3122,DHW_StPt_Sch_EZ!$C$30:$I$30,0)),"F","C")</f>
        <v>53.333333333333329</v>
      </c>
      <c r="N3122" s="12"/>
      <c r="O3122" s="12"/>
      <c r="P3122" s="12"/>
    </row>
    <row r="3123" spans="1:16" x14ac:dyDescent="0.25">
      <c r="A3123" s="35">
        <v>3122</v>
      </c>
      <c r="B3123" s="89">
        <v>131.04166666666671</v>
      </c>
      <c r="C3123" s="35">
        <f t="shared" si="240"/>
        <v>2</v>
      </c>
      <c r="D3123" s="35">
        <f t="shared" si="243"/>
        <v>131</v>
      </c>
      <c r="E3123" s="35">
        <f t="shared" si="244"/>
        <v>5</v>
      </c>
      <c r="F3123" s="35" t="str">
        <f t="shared" si="241"/>
        <v>Thursday</v>
      </c>
      <c r="G3123" s="35">
        <f t="shared" si="242"/>
        <v>5</v>
      </c>
      <c r="H3123" s="34">
        <f>CONVERT(INDEX(Htg_StPt_Sch_EZ!$C$4:$I$27,MATCH(Schedules_8760!$C3123,Htg_StPt_Sch_EZ!$B$4:$B$27,0),MATCH(Schedules_8760!$F3123,Htg_StPt_Sch_EZ!$C$3:$I$3,0)),"F","C")</f>
        <v>20.555555555555554</v>
      </c>
      <c r="I3123" s="34">
        <f>CONVERT(INDEX(Htg_StPt_Sch_EZ!$C$31:$I$54,MATCH(Schedules_8760!$C3123,Htg_StPt_Sch_EZ!$B$31:$B$54,0),MATCH(Schedules_8760!$F3123,Htg_StPt_Sch_EZ!$C$30:$I$30,0)),"F","C")</f>
        <v>19.444444444444443</v>
      </c>
      <c r="J3123" s="34">
        <f>CONVERT(INDEX(Clg_StPt_Sch_EZ!$C$4:$I$27,MATCH(Schedules_8760!$C3123,Clg_StPt_Sch_EZ!$B$4:$B$27,0),MATCH(Schedules_8760!$F3123,Clg_StPt_Sch_EZ!$C$3:$I$3,0)),"F","C")</f>
        <v>25.555555555555554</v>
      </c>
      <c r="K3123" s="34">
        <f>CONVERT(INDEX(Clg_StPt_Sch_EZ!$C$31:$I$54,MATCH(Schedules_8760!$C3123,Clg_StPt_Sch_EZ!$B$31:$B$54,0),MATCH(Schedules_8760!$F3123,Clg_StPt_Sch_EZ!$C$30:$I$30,0)),"F","C")</f>
        <v>28.333333333333332</v>
      </c>
      <c r="L3123" s="34">
        <f>CONVERT(INDEX(DHW_StPt_Sch_EZ!$C$4:$I$27,MATCH(Schedules_8760!$C3123,DHW_StPt_Sch_EZ!$B$4:$B$27,0),MATCH(Schedules_8760!$F3123,DHW_StPt_Sch_EZ!$C$3:$I$3,0)),"F","C")</f>
        <v>53.333333333333329</v>
      </c>
      <c r="M3123" s="34">
        <f>CONVERT(INDEX(DHW_StPt_Sch_EZ!$C$31:$I$54,MATCH(Schedules_8760!$C3123,DHW_StPt_Sch_EZ!$B$31:$B$54,0),MATCH(Schedules_8760!$F3123,DHW_StPt_Sch_EZ!$C$30:$I$30,0)),"F","C")</f>
        <v>53.333333333333329</v>
      </c>
      <c r="N3123" s="12"/>
      <c r="O3123" s="12"/>
      <c r="P3123" s="12"/>
    </row>
    <row r="3124" spans="1:16" x14ac:dyDescent="0.25">
      <c r="A3124" s="35">
        <v>3123</v>
      </c>
      <c r="B3124" s="89">
        <v>131.08333333333329</v>
      </c>
      <c r="C3124" s="35">
        <f t="shared" si="240"/>
        <v>3</v>
      </c>
      <c r="D3124" s="35">
        <f t="shared" si="243"/>
        <v>131</v>
      </c>
      <c r="E3124" s="35">
        <f t="shared" si="244"/>
        <v>5</v>
      </c>
      <c r="F3124" s="35" t="str">
        <f t="shared" si="241"/>
        <v>Thursday</v>
      </c>
      <c r="G3124" s="35">
        <f t="shared" si="242"/>
        <v>5</v>
      </c>
      <c r="H3124" s="34">
        <f>CONVERT(INDEX(Htg_StPt_Sch_EZ!$C$4:$I$27,MATCH(Schedules_8760!$C3124,Htg_StPt_Sch_EZ!$B$4:$B$27,0),MATCH(Schedules_8760!$F3124,Htg_StPt_Sch_EZ!$C$3:$I$3,0)),"F","C")</f>
        <v>20.555555555555554</v>
      </c>
      <c r="I3124" s="34">
        <f>CONVERT(INDEX(Htg_StPt_Sch_EZ!$C$31:$I$54,MATCH(Schedules_8760!$C3124,Htg_StPt_Sch_EZ!$B$31:$B$54,0),MATCH(Schedules_8760!$F3124,Htg_StPt_Sch_EZ!$C$30:$I$30,0)),"F","C")</f>
        <v>19.444444444444443</v>
      </c>
      <c r="J3124" s="34">
        <f>CONVERT(INDEX(Clg_StPt_Sch_EZ!$C$4:$I$27,MATCH(Schedules_8760!$C3124,Clg_StPt_Sch_EZ!$B$4:$B$27,0),MATCH(Schedules_8760!$F3124,Clg_StPt_Sch_EZ!$C$3:$I$3,0)),"F","C")</f>
        <v>25.555555555555554</v>
      </c>
      <c r="K3124" s="34">
        <f>CONVERT(INDEX(Clg_StPt_Sch_EZ!$C$31:$I$54,MATCH(Schedules_8760!$C3124,Clg_StPt_Sch_EZ!$B$31:$B$54,0),MATCH(Schedules_8760!$F3124,Clg_StPt_Sch_EZ!$C$30:$I$30,0)),"F","C")</f>
        <v>28.333333333333332</v>
      </c>
      <c r="L3124" s="34">
        <f>CONVERT(INDEX(DHW_StPt_Sch_EZ!$C$4:$I$27,MATCH(Schedules_8760!$C3124,DHW_StPt_Sch_EZ!$B$4:$B$27,0),MATCH(Schedules_8760!$F3124,DHW_StPt_Sch_EZ!$C$3:$I$3,0)),"F","C")</f>
        <v>53.333333333333329</v>
      </c>
      <c r="M3124" s="34">
        <f>CONVERT(INDEX(DHW_StPt_Sch_EZ!$C$31:$I$54,MATCH(Schedules_8760!$C3124,DHW_StPt_Sch_EZ!$B$31:$B$54,0),MATCH(Schedules_8760!$F3124,DHW_StPt_Sch_EZ!$C$30:$I$30,0)),"F","C")</f>
        <v>53.333333333333329</v>
      </c>
      <c r="N3124" s="12"/>
      <c r="O3124" s="12"/>
      <c r="P3124" s="12"/>
    </row>
    <row r="3125" spans="1:16" x14ac:dyDescent="0.25">
      <c r="A3125" s="35">
        <v>3124</v>
      </c>
      <c r="B3125" s="89">
        <v>131.125</v>
      </c>
      <c r="C3125" s="35">
        <f t="shared" si="240"/>
        <v>4</v>
      </c>
      <c r="D3125" s="35">
        <f t="shared" si="243"/>
        <v>131</v>
      </c>
      <c r="E3125" s="35">
        <f t="shared" si="244"/>
        <v>5</v>
      </c>
      <c r="F3125" s="35" t="str">
        <f t="shared" si="241"/>
        <v>Thursday</v>
      </c>
      <c r="G3125" s="35">
        <f t="shared" si="242"/>
        <v>5</v>
      </c>
      <c r="H3125" s="34">
        <f>CONVERT(INDEX(Htg_StPt_Sch_EZ!$C$4:$I$27,MATCH(Schedules_8760!$C3125,Htg_StPt_Sch_EZ!$B$4:$B$27,0),MATCH(Schedules_8760!$F3125,Htg_StPt_Sch_EZ!$C$3:$I$3,0)),"F","C")</f>
        <v>20.555555555555554</v>
      </c>
      <c r="I3125" s="34">
        <f>CONVERT(INDEX(Htg_StPt_Sch_EZ!$C$31:$I$54,MATCH(Schedules_8760!$C3125,Htg_StPt_Sch_EZ!$B$31:$B$54,0),MATCH(Schedules_8760!$F3125,Htg_StPt_Sch_EZ!$C$30:$I$30,0)),"F","C")</f>
        <v>19.444444444444443</v>
      </c>
      <c r="J3125" s="34">
        <f>CONVERT(INDEX(Clg_StPt_Sch_EZ!$C$4:$I$27,MATCH(Schedules_8760!$C3125,Clg_StPt_Sch_EZ!$B$4:$B$27,0),MATCH(Schedules_8760!$F3125,Clg_StPt_Sch_EZ!$C$3:$I$3,0)),"F","C")</f>
        <v>25.555555555555554</v>
      </c>
      <c r="K3125" s="34">
        <f>CONVERT(INDEX(Clg_StPt_Sch_EZ!$C$31:$I$54,MATCH(Schedules_8760!$C3125,Clg_StPt_Sch_EZ!$B$31:$B$54,0),MATCH(Schedules_8760!$F3125,Clg_StPt_Sch_EZ!$C$30:$I$30,0)),"F","C")</f>
        <v>28.333333333333332</v>
      </c>
      <c r="L3125" s="34">
        <f>CONVERT(INDEX(DHW_StPt_Sch_EZ!$C$4:$I$27,MATCH(Schedules_8760!$C3125,DHW_StPt_Sch_EZ!$B$4:$B$27,0),MATCH(Schedules_8760!$F3125,DHW_StPt_Sch_EZ!$C$3:$I$3,0)),"F","C")</f>
        <v>53.333333333333329</v>
      </c>
      <c r="M3125" s="34">
        <f>CONVERT(INDEX(DHW_StPt_Sch_EZ!$C$31:$I$54,MATCH(Schedules_8760!$C3125,DHW_StPt_Sch_EZ!$B$31:$B$54,0),MATCH(Schedules_8760!$F3125,DHW_StPt_Sch_EZ!$C$30:$I$30,0)),"F","C")</f>
        <v>53.333333333333329</v>
      </c>
      <c r="N3125" s="12"/>
      <c r="O3125" s="12"/>
      <c r="P3125" s="12"/>
    </row>
    <row r="3126" spans="1:16" x14ac:dyDescent="0.25">
      <c r="A3126" s="35">
        <v>3125</v>
      </c>
      <c r="B3126" s="89">
        <v>131.16666666666671</v>
      </c>
      <c r="C3126" s="35">
        <f t="shared" si="240"/>
        <v>5</v>
      </c>
      <c r="D3126" s="35">
        <f t="shared" si="243"/>
        <v>131</v>
      </c>
      <c r="E3126" s="35">
        <f t="shared" si="244"/>
        <v>5</v>
      </c>
      <c r="F3126" s="35" t="str">
        <f t="shared" si="241"/>
        <v>Thursday</v>
      </c>
      <c r="G3126" s="35">
        <f t="shared" si="242"/>
        <v>5</v>
      </c>
      <c r="H3126" s="34">
        <f>CONVERT(INDEX(Htg_StPt_Sch_EZ!$C$4:$I$27,MATCH(Schedules_8760!$C3126,Htg_StPt_Sch_EZ!$B$4:$B$27,0),MATCH(Schedules_8760!$F3126,Htg_StPt_Sch_EZ!$C$3:$I$3,0)),"F","C")</f>
        <v>20.555555555555554</v>
      </c>
      <c r="I3126" s="34">
        <f>CONVERT(INDEX(Htg_StPt_Sch_EZ!$C$31:$I$54,MATCH(Schedules_8760!$C3126,Htg_StPt_Sch_EZ!$B$31:$B$54,0),MATCH(Schedules_8760!$F3126,Htg_StPt_Sch_EZ!$C$30:$I$30,0)),"F","C")</f>
        <v>19.444444444444443</v>
      </c>
      <c r="J3126" s="34">
        <f>CONVERT(INDEX(Clg_StPt_Sch_EZ!$C$4:$I$27,MATCH(Schedules_8760!$C3126,Clg_StPt_Sch_EZ!$B$4:$B$27,0),MATCH(Schedules_8760!$F3126,Clg_StPt_Sch_EZ!$C$3:$I$3,0)),"F","C")</f>
        <v>25.555555555555554</v>
      </c>
      <c r="K3126" s="34">
        <f>CONVERT(INDEX(Clg_StPt_Sch_EZ!$C$31:$I$54,MATCH(Schedules_8760!$C3126,Clg_StPt_Sch_EZ!$B$31:$B$54,0),MATCH(Schedules_8760!$F3126,Clg_StPt_Sch_EZ!$C$30:$I$30,0)),"F","C")</f>
        <v>28.333333333333332</v>
      </c>
      <c r="L3126" s="34">
        <f>CONVERT(INDEX(DHW_StPt_Sch_EZ!$C$4:$I$27,MATCH(Schedules_8760!$C3126,DHW_StPt_Sch_EZ!$B$4:$B$27,0),MATCH(Schedules_8760!$F3126,DHW_StPt_Sch_EZ!$C$3:$I$3,0)),"F","C")</f>
        <v>53.333333333333329</v>
      </c>
      <c r="M3126" s="34">
        <f>CONVERT(INDEX(DHW_StPt_Sch_EZ!$C$31:$I$54,MATCH(Schedules_8760!$C3126,DHW_StPt_Sch_EZ!$B$31:$B$54,0),MATCH(Schedules_8760!$F3126,DHW_StPt_Sch_EZ!$C$30:$I$30,0)),"F","C")</f>
        <v>53.333333333333329</v>
      </c>
      <c r="N3126" s="12"/>
      <c r="O3126" s="12"/>
      <c r="P3126" s="12"/>
    </row>
    <row r="3127" spans="1:16" x14ac:dyDescent="0.25">
      <c r="A3127" s="35">
        <v>3126</v>
      </c>
      <c r="B3127" s="89">
        <v>131.20833333333329</v>
      </c>
      <c r="C3127" s="35">
        <f t="shared" si="240"/>
        <v>6</v>
      </c>
      <c r="D3127" s="35">
        <f t="shared" si="243"/>
        <v>131</v>
      </c>
      <c r="E3127" s="35">
        <f t="shared" si="244"/>
        <v>5</v>
      </c>
      <c r="F3127" s="35" t="str">
        <f t="shared" si="241"/>
        <v>Thursday</v>
      </c>
      <c r="G3127" s="35">
        <f t="shared" si="242"/>
        <v>5</v>
      </c>
      <c r="H3127" s="34">
        <f>CONVERT(INDEX(Htg_StPt_Sch_EZ!$C$4:$I$27,MATCH(Schedules_8760!$C3127,Htg_StPt_Sch_EZ!$B$4:$B$27,0),MATCH(Schedules_8760!$F3127,Htg_StPt_Sch_EZ!$C$3:$I$3,0)),"F","C")</f>
        <v>20.555555555555554</v>
      </c>
      <c r="I3127" s="34">
        <f>CONVERT(INDEX(Htg_StPt_Sch_EZ!$C$31:$I$54,MATCH(Schedules_8760!$C3127,Htg_StPt_Sch_EZ!$B$31:$B$54,0),MATCH(Schedules_8760!$F3127,Htg_StPt_Sch_EZ!$C$30:$I$30,0)),"F","C")</f>
        <v>19.444444444444443</v>
      </c>
      <c r="J3127" s="34">
        <f>CONVERT(INDEX(Clg_StPt_Sch_EZ!$C$4:$I$27,MATCH(Schedules_8760!$C3127,Clg_StPt_Sch_EZ!$B$4:$B$27,0),MATCH(Schedules_8760!$F3127,Clg_StPt_Sch_EZ!$C$3:$I$3,0)),"F","C")</f>
        <v>25.555555555555554</v>
      </c>
      <c r="K3127" s="34">
        <f>CONVERT(INDEX(Clg_StPt_Sch_EZ!$C$31:$I$54,MATCH(Schedules_8760!$C3127,Clg_StPt_Sch_EZ!$B$31:$B$54,0),MATCH(Schedules_8760!$F3127,Clg_StPt_Sch_EZ!$C$30:$I$30,0)),"F","C")</f>
        <v>28.333333333333332</v>
      </c>
      <c r="L3127" s="34">
        <f>CONVERT(INDEX(DHW_StPt_Sch_EZ!$C$4:$I$27,MATCH(Schedules_8760!$C3127,DHW_StPt_Sch_EZ!$B$4:$B$27,0),MATCH(Schedules_8760!$F3127,DHW_StPt_Sch_EZ!$C$3:$I$3,0)),"F","C")</f>
        <v>53.333333333333329</v>
      </c>
      <c r="M3127" s="34">
        <f>CONVERT(INDEX(DHW_StPt_Sch_EZ!$C$31:$I$54,MATCH(Schedules_8760!$C3127,DHW_StPt_Sch_EZ!$B$31:$B$54,0),MATCH(Schedules_8760!$F3127,DHW_StPt_Sch_EZ!$C$30:$I$30,0)),"F","C")</f>
        <v>53.333333333333329</v>
      </c>
      <c r="N3127" s="12"/>
      <c r="O3127" s="12"/>
      <c r="P3127" s="12"/>
    </row>
    <row r="3128" spans="1:16" x14ac:dyDescent="0.25">
      <c r="A3128" s="35">
        <v>3127</v>
      </c>
      <c r="B3128" s="89">
        <v>131.25</v>
      </c>
      <c r="C3128" s="35">
        <f t="shared" si="240"/>
        <v>7</v>
      </c>
      <c r="D3128" s="35">
        <f t="shared" si="243"/>
        <v>131</v>
      </c>
      <c r="E3128" s="35">
        <f t="shared" si="244"/>
        <v>5</v>
      </c>
      <c r="F3128" s="35" t="str">
        <f t="shared" si="241"/>
        <v>Thursday</v>
      </c>
      <c r="G3128" s="35">
        <f t="shared" si="242"/>
        <v>5</v>
      </c>
      <c r="H3128" s="34">
        <f>CONVERT(INDEX(Htg_StPt_Sch_EZ!$C$4:$I$27,MATCH(Schedules_8760!$C3128,Htg_StPt_Sch_EZ!$B$4:$B$27,0),MATCH(Schedules_8760!$F3128,Htg_StPt_Sch_EZ!$C$3:$I$3,0)),"F","C")</f>
        <v>20.555555555555554</v>
      </c>
      <c r="I3128" s="34">
        <f>CONVERT(INDEX(Htg_StPt_Sch_EZ!$C$31:$I$54,MATCH(Schedules_8760!$C3128,Htg_StPt_Sch_EZ!$B$31:$B$54,0),MATCH(Schedules_8760!$F3128,Htg_StPt_Sch_EZ!$C$30:$I$30,0)),"F","C")</f>
        <v>19.444444444444443</v>
      </c>
      <c r="J3128" s="34">
        <f>CONVERT(INDEX(Clg_StPt_Sch_EZ!$C$4:$I$27,MATCH(Schedules_8760!$C3128,Clg_StPt_Sch_EZ!$B$4:$B$27,0),MATCH(Schedules_8760!$F3128,Clg_StPt_Sch_EZ!$C$3:$I$3,0)),"F","C")</f>
        <v>25.555555555555554</v>
      </c>
      <c r="K3128" s="34">
        <f>CONVERT(INDEX(Clg_StPt_Sch_EZ!$C$31:$I$54,MATCH(Schedules_8760!$C3128,Clg_StPt_Sch_EZ!$B$31:$B$54,0),MATCH(Schedules_8760!$F3128,Clg_StPt_Sch_EZ!$C$30:$I$30,0)),"F","C")</f>
        <v>28.333333333333332</v>
      </c>
      <c r="L3128" s="34">
        <f>CONVERT(INDEX(DHW_StPt_Sch_EZ!$C$4:$I$27,MATCH(Schedules_8760!$C3128,DHW_StPt_Sch_EZ!$B$4:$B$27,0),MATCH(Schedules_8760!$F3128,DHW_StPt_Sch_EZ!$C$3:$I$3,0)),"F","C")</f>
        <v>53.333333333333329</v>
      </c>
      <c r="M3128" s="34">
        <f>CONVERT(INDEX(DHW_StPt_Sch_EZ!$C$31:$I$54,MATCH(Schedules_8760!$C3128,DHW_StPt_Sch_EZ!$B$31:$B$54,0),MATCH(Schedules_8760!$F3128,DHW_StPt_Sch_EZ!$C$30:$I$30,0)),"F","C")</f>
        <v>53.333333333333329</v>
      </c>
      <c r="N3128" s="12"/>
      <c r="O3128" s="12"/>
      <c r="P3128" s="12"/>
    </row>
    <row r="3129" spans="1:16" x14ac:dyDescent="0.25">
      <c r="A3129" s="35">
        <v>3128</v>
      </c>
      <c r="B3129" s="89">
        <v>131.29166666666671</v>
      </c>
      <c r="C3129" s="35">
        <f t="shared" si="240"/>
        <v>8</v>
      </c>
      <c r="D3129" s="35">
        <f t="shared" si="243"/>
        <v>131</v>
      </c>
      <c r="E3129" s="35">
        <f t="shared" si="244"/>
        <v>5</v>
      </c>
      <c r="F3129" s="35" t="str">
        <f t="shared" si="241"/>
        <v>Thursday</v>
      </c>
      <c r="G3129" s="35">
        <f t="shared" si="242"/>
        <v>5</v>
      </c>
      <c r="H3129" s="34">
        <f>CONVERT(INDEX(Htg_StPt_Sch_EZ!$C$4:$I$27,MATCH(Schedules_8760!$C3129,Htg_StPt_Sch_EZ!$B$4:$B$27,0),MATCH(Schedules_8760!$F3129,Htg_StPt_Sch_EZ!$C$3:$I$3,0)),"F","C")</f>
        <v>20.555555555555554</v>
      </c>
      <c r="I3129" s="34">
        <f>CONVERT(INDEX(Htg_StPt_Sch_EZ!$C$31:$I$54,MATCH(Schedules_8760!$C3129,Htg_StPt_Sch_EZ!$B$31:$B$54,0),MATCH(Schedules_8760!$F3129,Htg_StPt_Sch_EZ!$C$30:$I$30,0)),"F","C")</f>
        <v>19.444444444444443</v>
      </c>
      <c r="J3129" s="34">
        <f>CONVERT(INDEX(Clg_StPt_Sch_EZ!$C$4:$I$27,MATCH(Schedules_8760!$C3129,Clg_StPt_Sch_EZ!$B$4:$B$27,0),MATCH(Schedules_8760!$F3129,Clg_StPt_Sch_EZ!$C$3:$I$3,0)),"F","C")</f>
        <v>25.555555555555554</v>
      </c>
      <c r="K3129" s="34">
        <f>CONVERT(INDEX(Clg_StPt_Sch_EZ!$C$31:$I$54,MATCH(Schedules_8760!$C3129,Clg_StPt_Sch_EZ!$B$31:$B$54,0),MATCH(Schedules_8760!$F3129,Clg_StPt_Sch_EZ!$C$30:$I$30,0)),"F","C")</f>
        <v>25</v>
      </c>
      <c r="L3129" s="34">
        <f>CONVERT(INDEX(DHW_StPt_Sch_EZ!$C$4:$I$27,MATCH(Schedules_8760!$C3129,DHW_StPt_Sch_EZ!$B$4:$B$27,0),MATCH(Schedules_8760!$F3129,DHW_StPt_Sch_EZ!$C$3:$I$3,0)),"F","C")</f>
        <v>53.333333333333329</v>
      </c>
      <c r="M3129" s="34">
        <f>CONVERT(INDEX(DHW_StPt_Sch_EZ!$C$31:$I$54,MATCH(Schedules_8760!$C3129,DHW_StPt_Sch_EZ!$B$31:$B$54,0),MATCH(Schedules_8760!$F3129,DHW_StPt_Sch_EZ!$C$30:$I$30,0)),"F","C")</f>
        <v>53.333333333333329</v>
      </c>
      <c r="N3129" s="12"/>
      <c r="O3129" s="12"/>
      <c r="P3129" s="12"/>
    </row>
    <row r="3130" spans="1:16" x14ac:dyDescent="0.25">
      <c r="A3130" s="35">
        <v>3129</v>
      </c>
      <c r="B3130" s="89">
        <v>131.33333333333329</v>
      </c>
      <c r="C3130" s="35">
        <f t="shared" si="240"/>
        <v>9</v>
      </c>
      <c r="D3130" s="35">
        <f t="shared" si="243"/>
        <v>131</v>
      </c>
      <c r="E3130" s="35">
        <f t="shared" si="244"/>
        <v>5</v>
      </c>
      <c r="F3130" s="35" t="str">
        <f t="shared" si="241"/>
        <v>Thursday</v>
      </c>
      <c r="G3130" s="35">
        <f t="shared" si="242"/>
        <v>5</v>
      </c>
      <c r="H3130" s="34">
        <f>CONVERT(INDEX(Htg_StPt_Sch_EZ!$C$4:$I$27,MATCH(Schedules_8760!$C3130,Htg_StPt_Sch_EZ!$B$4:$B$27,0),MATCH(Schedules_8760!$F3130,Htg_StPt_Sch_EZ!$C$3:$I$3,0)),"F","C")</f>
        <v>20.555555555555554</v>
      </c>
      <c r="I3130" s="34">
        <f>CONVERT(INDEX(Htg_StPt_Sch_EZ!$C$31:$I$54,MATCH(Schedules_8760!$C3130,Htg_StPt_Sch_EZ!$B$31:$B$54,0),MATCH(Schedules_8760!$F3130,Htg_StPt_Sch_EZ!$C$30:$I$30,0)),"F","C")</f>
        <v>19.444444444444443</v>
      </c>
      <c r="J3130" s="34">
        <f>CONVERT(INDEX(Clg_StPt_Sch_EZ!$C$4:$I$27,MATCH(Schedules_8760!$C3130,Clg_StPt_Sch_EZ!$B$4:$B$27,0),MATCH(Schedules_8760!$F3130,Clg_StPt_Sch_EZ!$C$3:$I$3,0)),"F","C")</f>
        <v>25.555555555555554</v>
      </c>
      <c r="K3130" s="34">
        <f>CONVERT(INDEX(Clg_StPt_Sch_EZ!$C$31:$I$54,MATCH(Schedules_8760!$C3130,Clg_StPt_Sch_EZ!$B$31:$B$54,0),MATCH(Schedules_8760!$F3130,Clg_StPt_Sch_EZ!$C$30:$I$30,0)),"F","C")</f>
        <v>25</v>
      </c>
      <c r="L3130" s="34">
        <f>CONVERT(INDEX(DHW_StPt_Sch_EZ!$C$4:$I$27,MATCH(Schedules_8760!$C3130,DHW_StPt_Sch_EZ!$B$4:$B$27,0),MATCH(Schedules_8760!$F3130,DHW_StPt_Sch_EZ!$C$3:$I$3,0)),"F","C")</f>
        <v>53.333333333333329</v>
      </c>
      <c r="M3130" s="34">
        <f>CONVERT(INDEX(DHW_StPt_Sch_EZ!$C$31:$I$54,MATCH(Schedules_8760!$C3130,DHW_StPt_Sch_EZ!$B$31:$B$54,0),MATCH(Schedules_8760!$F3130,DHW_StPt_Sch_EZ!$C$30:$I$30,0)),"F","C")</f>
        <v>53.333333333333329</v>
      </c>
      <c r="N3130" s="12"/>
      <c r="O3130" s="12"/>
      <c r="P3130" s="12"/>
    </row>
    <row r="3131" spans="1:16" x14ac:dyDescent="0.25">
      <c r="A3131" s="35">
        <v>3130</v>
      </c>
      <c r="B3131" s="89">
        <v>131.375</v>
      </c>
      <c r="C3131" s="35">
        <f t="shared" si="240"/>
        <v>10</v>
      </c>
      <c r="D3131" s="35">
        <f t="shared" si="243"/>
        <v>131</v>
      </c>
      <c r="E3131" s="35">
        <f t="shared" si="244"/>
        <v>5</v>
      </c>
      <c r="F3131" s="35" t="str">
        <f t="shared" si="241"/>
        <v>Thursday</v>
      </c>
      <c r="G3131" s="35">
        <f t="shared" si="242"/>
        <v>5</v>
      </c>
      <c r="H3131" s="34">
        <f>CONVERT(INDEX(Htg_StPt_Sch_EZ!$C$4:$I$27,MATCH(Schedules_8760!$C3131,Htg_StPt_Sch_EZ!$B$4:$B$27,0),MATCH(Schedules_8760!$F3131,Htg_StPt_Sch_EZ!$C$3:$I$3,0)),"F","C")</f>
        <v>20.555555555555554</v>
      </c>
      <c r="I3131" s="34">
        <f>CONVERT(INDEX(Htg_StPt_Sch_EZ!$C$31:$I$54,MATCH(Schedules_8760!$C3131,Htg_StPt_Sch_EZ!$B$31:$B$54,0),MATCH(Schedules_8760!$F3131,Htg_StPt_Sch_EZ!$C$30:$I$30,0)),"F","C")</f>
        <v>19.444444444444443</v>
      </c>
      <c r="J3131" s="34">
        <f>CONVERT(INDEX(Clg_StPt_Sch_EZ!$C$4:$I$27,MATCH(Schedules_8760!$C3131,Clg_StPt_Sch_EZ!$B$4:$B$27,0),MATCH(Schedules_8760!$F3131,Clg_StPt_Sch_EZ!$C$3:$I$3,0)),"F","C")</f>
        <v>25.555555555555554</v>
      </c>
      <c r="K3131" s="34">
        <f>CONVERT(INDEX(Clg_StPt_Sch_EZ!$C$31:$I$54,MATCH(Schedules_8760!$C3131,Clg_StPt_Sch_EZ!$B$31:$B$54,0),MATCH(Schedules_8760!$F3131,Clg_StPt_Sch_EZ!$C$30:$I$30,0)),"F","C")</f>
        <v>25</v>
      </c>
      <c r="L3131" s="34">
        <f>CONVERT(INDEX(DHW_StPt_Sch_EZ!$C$4:$I$27,MATCH(Schedules_8760!$C3131,DHW_StPt_Sch_EZ!$B$4:$B$27,0),MATCH(Schedules_8760!$F3131,DHW_StPt_Sch_EZ!$C$3:$I$3,0)),"F","C")</f>
        <v>53.333333333333329</v>
      </c>
      <c r="M3131" s="34">
        <f>CONVERT(INDEX(DHW_StPt_Sch_EZ!$C$31:$I$54,MATCH(Schedules_8760!$C3131,DHW_StPt_Sch_EZ!$B$31:$B$54,0),MATCH(Schedules_8760!$F3131,DHW_StPt_Sch_EZ!$C$30:$I$30,0)),"F","C")</f>
        <v>53.333333333333329</v>
      </c>
      <c r="N3131" s="12"/>
      <c r="O3131" s="12"/>
      <c r="P3131" s="12"/>
    </row>
    <row r="3132" spans="1:16" x14ac:dyDescent="0.25">
      <c r="A3132" s="35">
        <v>3131</v>
      </c>
      <c r="B3132" s="89">
        <v>131.41666666666671</v>
      </c>
      <c r="C3132" s="35">
        <f t="shared" si="240"/>
        <v>11</v>
      </c>
      <c r="D3132" s="35">
        <f t="shared" si="243"/>
        <v>131</v>
      </c>
      <c r="E3132" s="35">
        <f t="shared" si="244"/>
        <v>5</v>
      </c>
      <c r="F3132" s="35" t="str">
        <f t="shared" si="241"/>
        <v>Thursday</v>
      </c>
      <c r="G3132" s="35">
        <f t="shared" si="242"/>
        <v>5</v>
      </c>
      <c r="H3132" s="34">
        <f>CONVERT(INDEX(Htg_StPt_Sch_EZ!$C$4:$I$27,MATCH(Schedules_8760!$C3132,Htg_StPt_Sch_EZ!$B$4:$B$27,0),MATCH(Schedules_8760!$F3132,Htg_StPt_Sch_EZ!$C$3:$I$3,0)),"F","C")</f>
        <v>20.555555555555554</v>
      </c>
      <c r="I3132" s="34">
        <f>CONVERT(INDEX(Htg_StPt_Sch_EZ!$C$31:$I$54,MATCH(Schedules_8760!$C3132,Htg_StPt_Sch_EZ!$B$31:$B$54,0),MATCH(Schedules_8760!$F3132,Htg_StPt_Sch_EZ!$C$30:$I$30,0)),"F","C")</f>
        <v>19.444444444444443</v>
      </c>
      <c r="J3132" s="34">
        <f>CONVERT(INDEX(Clg_StPt_Sch_EZ!$C$4:$I$27,MATCH(Schedules_8760!$C3132,Clg_StPt_Sch_EZ!$B$4:$B$27,0),MATCH(Schedules_8760!$F3132,Clg_StPt_Sch_EZ!$C$3:$I$3,0)),"F","C")</f>
        <v>25.555555555555554</v>
      </c>
      <c r="K3132" s="34">
        <f>CONVERT(INDEX(Clg_StPt_Sch_EZ!$C$31:$I$54,MATCH(Schedules_8760!$C3132,Clg_StPt_Sch_EZ!$B$31:$B$54,0),MATCH(Schedules_8760!$F3132,Clg_StPt_Sch_EZ!$C$30:$I$30,0)),"F","C")</f>
        <v>25</v>
      </c>
      <c r="L3132" s="34">
        <f>CONVERT(INDEX(DHW_StPt_Sch_EZ!$C$4:$I$27,MATCH(Schedules_8760!$C3132,DHW_StPt_Sch_EZ!$B$4:$B$27,0),MATCH(Schedules_8760!$F3132,DHW_StPt_Sch_EZ!$C$3:$I$3,0)),"F","C")</f>
        <v>53.333333333333329</v>
      </c>
      <c r="M3132" s="34">
        <f>CONVERT(INDEX(DHW_StPt_Sch_EZ!$C$31:$I$54,MATCH(Schedules_8760!$C3132,DHW_StPt_Sch_EZ!$B$31:$B$54,0),MATCH(Schedules_8760!$F3132,DHW_StPt_Sch_EZ!$C$30:$I$30,0)),"F","C")</f>
        <v>53.333333333333329</v>
      </c>
      <c r="N3132" s="12"/>
      <c r="O3132" s="12"/>
      <c r="P3132" s="12"/>
    </row>
    <row r="3133" spans="1:16" x14ac:dyDescent="0.25">
      <c r="A3133" s="35">
        <v>3132</v>
      </c>
      <c r="B3133" s="89">
        <v>131.45833333333329</v>
      </c>
      <c r="C3133" s="35">
        <f t="shared" si="240"/>
        <v>12</v>
      </c>
      <c r="D3133" s="35">
        <f t="shared" si="243"/>
        <v>131</v>
      </c>
      <c r="E3133" s="35">
        <f t="shared" si="244"/>
        <v>5</v>
      </c>
      <c r="F3133" s="35" t="str">
        <f t="shared" si="241"/>
        <v>Thursday</v>
      </c>
      <c r="G3133" s="35">
        <f t="shared" si="242"/>
        <v>5</v>
      </c>
      <c r="H3133" s="34">
        <f>CONVERT(INDEX(Htg_StPt_Sch_EZ!$C$4:$I$27,MATCH(Schedules_8760!$C3133,Htg_StPt_Sch_EZ!$B$4:$B$27,0),MATCH(Schedules_8760!$F3133,Htg_StPt_Sch_EZ!$C$3:$I$3,0)),"F","C")</f>
        <v>20.555555555555554</v>
      </c>
      <c r="I3133" s="34">
        <f>CONVERT(INDEX(Htg_StPt_Sch_EZ!$C$31:$I$54,MATCH(Schedules_8760!$C3133,Htg_StPt_Sch_EZ!$B$31:$B$54,0),MATCH(Schedules_8760!$F3133,Htg_StPt_Sch_EZ!$C$30:$I$30,0)),"F","C")</f>
        <v>19.444444444444443</v>
      </c>
      <c r="J3133" s="34">
        <f>CONVERT(INDEX(Clg_StPt_Sch_EZ!$C$4:$I$27,MATCH(Schedules_8760!$C3133,Clg_StPt_Sch_EZ!$B$4:$B$27,0),MATCH(Schedules_8760!$F3133,Clg_StPt_Sch_EZ!$C$3:$I$3,0)),"F","C")</f>
        <v>25.555555555555554</v>
      </c>
      <c r="K3133" s="34">
        <f>CONVERT(INDEX(Clg_StPt_Sch_EZ!$C$31:$I$54,MATCH(Schedules_8760!$C3133,Clg_StPt_Sch_EZ!$B$31:$B$54,0),MATCH(Schedules_8760!$F3133,Clg_StPt_Sch_EZ!$C$30:$I$30,0)),"F","C")</f>
        <v>25</v>
      </c>
      <c r="L3133" s="34">
        <f>CONVERT(INDEX(DHW_StPt_Sch_EZ!$C$4:$I$27,MATCH(Schedules_8760!$C3133,DHW_StPt_Sch_EZ!$B$4:$B$27,0),MATCH(Schedules_8760!$F3133,DHW_StPt_Sch_EZ!$C$3:$I$3,0)),"F","C")</f>
        <v>53.333333333333329</v>
      </c>
      <c r="M3133" s="34">
        <f>CONVERT(INDEX(DHW_StPt_Sch_EZ!$C$31:$I$54,MATCH(Schedules_8760!$C3133,DHW_StPt_Sch_EZ!$B$31:$B$54,0),MATCH(Schedules_8760!$F3133,DHW_StPt_Sch_EZ!$C$30:$I$30,0)),"F","C")</f>
        <v>53.333333333333329</v>
      </c>
      <c r="N3133" s="12"/>
      <c r="O3133" s="12"/>
      <c r="P3133" s="12"/>
    </row>
    <row r="3134" spans="1:16" x14ac:dyDescent="0.25">
      <c r="A3134" s="35">
        <v>3133</v>
      </c>
      <c r="B3134" s="89">
        <v>131.5</v>
      </c>
      <c r="C3134" s="35">
        <f t="shared" si="240"/>
        <v>13</v>
      </c>
      <c r="D3134" s="35">
        <f t="shared" si="243"/>
        <v>131</v>
      </c>
      <c r="E3134" s="35">
        <f t="shared" si="244"/>
        <v>5</v>
      </c>
      <c r="F3134" s="35" t="str">
        <f t="shared" si="241"/>
        <v>Thursday</v>
      </c>
      <c r="G3134" s="35">
        <f t="shared" si="242"/>
        <v>5</v>
      </c>
      <c r="H3134" s="34">
        <f>CONVERT(INDEX(Htg_StPt_Sch_EZ!$C$4:$I$27,MATCH(Schedules_8760!$C3134,Htg_StPt_Sch_EZ!$B$4:$B$27,0),MATCH(Schedules_8760!$F3134,Htg_StPt_Sch_EZ!$C$3:$I$3,0)),"F","C")</f>
        <v>20.555555555555554</v>
      </c>
      <c r="I3134" s="34">
        <f>CONVERT(INDEX(Htg_StPt_Sch_EZ!$C$31:$I$54,MATCH(Schedules_8760!$C3134,Htg_StPt_Sch_EZ!$B$31:$B$54,0),MATCH(Schedules_8760!$F3134,Htg_StPt_Sch_EZ!$C$30:$I$30,0)),"F","C")</f>
        <v>19.444444444444443</v>
      </c>
      <c r="J3134" s="34">
        <f>CONVERT(INDEX(Clg_StPt_Sch_EZ!$C$4:$I$27,MATCH(Schedules_8760!$C3134,Clg_StPt_Sch_EZ!$B$4:$B$27,0),MATCH(Schedules_8760!$F3134,Clg_StPt_Sch_EZ!$C$3:$I$3,0)),"F","C")</f>
        <v>25.555555555555554</v>
      </c>
      <c r="K3134" s="34">
        <f>CONVERT(INDEX(Clg_StPt_Sch_EZ!$C$31:$I$54,MATCH(Schedules_8760!$C3134,Clg_StPt_Sch_EZ!$B$31:$B$54,0),MATCH(Schedules_8760!$F3134,Clg_StPt_Sch_EZ!$C$30:$I$30,0)),"F","C")</f>
        <v>25</v>
      </c>
      <c r="L3134" s="34">
        <f>CONVERT(INDEX(DHW_StPt_Sch_EZ!$C$4:$I$27,MATCH(Schedules_8760!$C3134,DHW_StPt_Sch_EZ!$B$4:$B$27,0),MATCH(Schedules_8760!$F3134,DHW_StPt_Sch_EZ!$C$3:$I$3,0)),"F","C")</f>
        <v>53.333333333333329</v>
      </c>
      <c r="M3134" s="34">
        <f>CONVERT(INDEX(DHW_StPt_Sch_EZ!$C$31:$I$54,MATCH(Schedules_8760!$C3134,DHW_StPt_Sch_EZ!$B$31:$B$54,0),MATCH(Schedules_8760!$F3134,DHW_StPt_Sch_EZ!$C$30:$I$30,0)),"F","C")</f>
        <v>53.333333333333329</v>
      </c>
      <c r="N3134" s="12"/>
      <c r="O3134" s="12"/>
      <c r="P3134" s="12"/>
    </row>
    <row r="3135" spans="1:16" x14ac:dyDescent="0.25">
      <c r="A3135" s="35">
        <v>3134</v>
      </c>
      <c r="B3135" s="89">
        <v>131.54166666666671</v>
      </c>
      <c r="C3135" s="35">
        <f t="shared" si="240"/>
        <v>14</v>
      </c>
      <c r="D3135" s="35">
        <f t="shared" si="243"/>
        <v>131</v>
      </c>
      <c r="E3135" s="35">
        <f t="shared" si="244"/>
        <v>5</v>
      </c>
      <c r="F3135" s="35" t="str">
        <f t="shared" si="241"/>
        <v>Thursday</v>
      </c>
      <c r="G3135" s="35">
        <f t="shared" si="242"/>
        <v>5</v>
      </c>
      <c r="H3135" s="34">
        <f>CONVERT(INDEX(Htg_StPt_Sch_EZ!$C$4:$I$27,MATCH(Schedules_8760!$C3135,Htg_StPt_Sch_EZ!$B$4:$B$27,0),MATCH(Schedules_8760!$F3135,Htg_StPt_Sch_EZ!$C$3:$I$3,0)),"F","C")</f>
        <v>20.555555555555554</v>
      </c>
      <c r="I3135" s="34">
        <f>CONVERT(INDEX(Htg_StPt_Sch_EZ!$C$31:$I$54,MATCH(Schedules_8760!$C3135,Htg_StPt_Sch_EZ!$B$31:$B$54,0),MATCH(Schedules_8760!$F3135,Htg_StPt_Sch_EZ!$C$30:$I$30,0)),"F","C")</f>
        <v>19.444444444444443</v>
      </c>
      <c r="J3135" s="34">
        <f>CONVERT(INDEX(Clg_StPt_Sch_EZ!$C$4:$I$27,MATCH(Schedules_8760!$C3135,Clg_StPt_Sch_EZ!$B$4:$B$27,0),MATCH(Schedules_8760!$F3135,Clg_StPt_Sch_EZ!$C$3:$I$3,0)),"F","C")</f>
        <v>25.555555555555554</v>
      </c>
      <c r="K3135" s="34">
        <f>CONVERT(INDEX(Clg_StPt_Sch_EZ!$C$31:$I$54,MATCH(Schedules_8760!$C3135,Clg_StPt_Sch_EZ!$B$31:$B$54,0),MATCH(Schedules_8760!$F3135,Clg_StPt_Sch_EZ!$C$30:$I$30,0)),"F","C")</f>
        <v>25</v>
      </c>
      <c r="L3135" s="34">
        <f>CONVERT(INDEX(DHW_StPt_Sch_EZ!$C$4:$I$27,MATCH(Schedules_8760!$C3135,DHW_StPt_Sch_EZ!$B$4:$B$27,0),MATCH(Schedules_8760!$F3135,DHW_StPt_Sch_EZ!$C$3:$I$3,0)),"F","C")</f>
        <v>53.333333333333329</v>
      </c>
      <c r="M3135" s="34">
        <f>CONVERT(INDEX(DHW_StPt_Sch_EZ!$C$31:$I$54,MATCH(Schedules_8760!$C3135,DHW_StPt_Sch_EZ!$B$31:$B$54,0),MATCH(Schedules_8760!$F3135,DHW_StPt_Sch_EZ!$C$30:$I$30,0)),"F","C")</f>
        <v>53.333333333333329</v>
      </c>
      <c r="N3135" s="12"/>
      <c r="O3135" s="12"/>
      <c r="P3135" s="12"/>
    </row>
    <row r="3136" spans="1:16" x14ac:dyDescent="0.25">
      <c r="A3136" s="35">
        <v>3135</v>
      </c>
      <c r="B3136" s="89">
        <v>131.58333333333329</v>
      </c>
      <c r="C3136" s="35">
        <f t="shared" si="240"/>
        <v>15</v>
      </c>
      <c r="D3136" s="35">
        <f t="shared" si="243"/>
        <v>131</v>
      </c>
      <c r="E3136" s="35">
        <f t="shared" si="244"/>
        <v>5</v>
      </c>
      <c r="F3136" s="35" t="str">
        <f t="shared" si="241"/>
        <v>Thursday</v>
      </c>
      <c r="G3136" s="35">
        <f t="shared" si="242"/>
        <v>5</v>
      </c>
      <c r="H3136" s="34">
        <f>CONVERT(INDEX(Htg_StPt_Sch_EZ!$C$4:$I$27,MATCH(Schedules_8760!$C3136,Htg_StPt_Sch_EZ!$B$4:$B$27,0),MATCH(Schedules_8760!$F3136,Htg_StPt_Sch_EZ!$C$3:$I$3,0)),"F","C")</f>
        <v>20.555555555555554</v>
      </c>
      <c r="I3136" s="34">
        <f>CONVERT(INDEX(Htg_StPt_Sch_EZ!$C$31:$I$54,MATCH(Schedules_8760!$C3136,Htg_StPt_Sch_EZ!$B$31:$B$54,0),MATCH(Schedules_8760!$F3136,Htg_StPt_Sch_EZ!$C$30:$I$30,0)),"F","C")</f>
        <v>21.111111111111111</v>
      </c>
      <c r="J3136" s="34">
        <f>CONVERT(INDEX(Clg_StPt_Sch_EZ!$C$4:$I$27,MATCH(Schedules_8760!$C3136,Clg_StPt_Sch_EZ!$B$4:$B$27,0),MATCH(Schedules_8760!$F3136,Clg_StPt_Sch_EZ!$C$3:$I$3,0)),"F","C")</f>
        <v>25.555555555555554</v>
      </c>
      <c r="K3136" s="34">
        <f>CONVERT(INDEX(Clg_StPt_Sch_EZ!$C$31:$I$54,MATCH(Schedules_8760!$C3136,Clg_StPt_Sch_EZ!$B$31:$B$54,0),MATCH(Schedules_8760!$F3136,Clg_StPt_Sch_EZ!$C$30:$I$30,0)),"F","C")</f>
        <v>25</v>
      </c>
      <c r="L3136" s="34">
        <f>CONVERT(INDEX(DHW_StPt_Sch_EZ!$C$4:$I$27,MATCH(Schedules_8760!$C3136,DHW_StPt_Sch_EZ!$B$4:$B$27,0),MATCH(Schedules_8760!$F3136,DHW_StPt_Sch_EZ!$C$3:$I$3,0)),"F","C")</f>
        <v>53.333333333333329</v>
      </c>
      <c r="M3136" s="34">
        <f>CONVERT(INDEX(DHW_StPt_Sch_EZ!$C$31:$I$54,MATCH(Schedules_8760!$C3136,DHW_StPt_Sch_EZ!$B$31:$B$54,0),MATCH(Schedules_8760!$F3136,DHW_StPt_Sch_EZ!$C$30:$I$30,0)),"F","C")</f>
        <v>53.333333333333329</v>
      </c>
      <c r="N3136" s="12"/>
      <c r="O3136" s="12"/>
      <c r="P3136" s="12"/>
    </row>
    <row r="3137" spans="1:16" x14ac:dyDescent="0.25">
      <c r="A3137" s="35">
        <v>3136</v>
      </c>
      <c r="B3137" s="89">
        <v>131.625</v>
      </c>
      <c r="C3137" s="35">
        <f t="shared" si="240"/>
        <v>16</v>
      </c>
      <c r="D3137" s="35">
        <f t="shared" si="243"/>
        <v>131</v>
      </c>
      <c r="E3137" s="35">
        <f t="shared" si="244"/>
        <v>5</v>
      </c>
      <c r="F3137" s="35" t="str">
        <f t="shared" si="241"/>
        <v>Thursday</v>
      </c>
      <c r="G3137" s="35">
        <f t="shared" si="242"/>
        <v>5</v>
      </c>
      <c r="H3137" s="34">
        <f>CONVERT(INDEX(Htg_StPt_Sch_EZ!$C$4:$I$27,MATCH(Schedules_8760!$C3137,Htg_StPt_Sch_EZ!$B$4:$B$27,0),MATCH(Schedules_8760!$F3137,Htg_StPt_Sch_EZ!$C$3:$I$3,0)),"F","C")</f>
        <v>20.555555555555554</v>
      </c>
      <c r="I3137" s="34">
        <f>CONVERT(INDEX(Htg_StPt_Sch_EZ!$C$31:$I$54,MATCH(Schedules_8760!$C3137,Htg_StPt_Sch_EZ!$B$31:$B$54,0),MATCH(Schedules_8760!$F3137,Htg_StPt_Sch_EZ!$C$30:$I$30,0)),"F","C")</f>
        <v>21.111111111111111</v>
      </c>
      <c r="J3137" s="34">
        <f>CONVERT(INDEX(Clg_StPt_Sch_EZ!$C$4:$I$27,MATCH(Schedules_8760!$C3137,Clg_StPt_Sch_EZ!$B$4:$B$27,0),MATCH(Schedules_8760!$F3137,Clg_StPt_Sch_EZ!$C$3:$I$3,0)),"F","C")</f>
        <v>25.555555555555554</v>
      </c>
      <c r="K3137" s="34">
        <f>CONVERT(INDEX(Clg_StPt_Sch_EZ!$C$31:$I$54,MATCH(Schedules_8760!$C3137,Clg_StPt_Sch_EZ!$B$31:$B$54,0),MATCH(Schedules_8760!$F3137,Clg_StPt_Sch_EZ!$C$30:$I$30,0)),"F","C")</f>
        <v>25</v>
      </c>
      <c r="L3137" s="34">
        <f>CONVERT(INDEX(DHW_StPt_Sch_EZ!$C$4:$I$27,MATCH(Schedules_8760!$C3137,DHW_StPt_Sch_EZ!$B$4:$B$27,0),MATCH(Schedules_8760!$F3137,DHW_StPt_Sch_EZ!$C$3:$I$3,0)),"F","C")</f>
        <v>53.333333333333329</v>
      </c>
      <c r="M3137" s="34">
        <f>CONVERT(INDEX(DHW_StPt_Sch_EZ!$C$31:$I$54,MATCH(Schedules_8760!$C3137,DHW_StPt_Sch_EZ!$B$31:$B$54,0),MATCH(Schedules_8760!$F3137,DHW_StPt_Sch_EZ!$C$30:$I$30,0)),"F","C")</f>
        <v>53.333333333333329</v>
      </c>
      <c r="N3137" s="12"/>
      <c r="O3137" s="12"/>
      <c r="P3137" s="12"/>
    </row>
    <row r="3138" spans="1:16" x14ac:dyDescent="0.25">
      <c r="A3138" s="35">
        <v>3137</v>
      </c>
      <c r="B3138" s="89">
        <v>131.66666666666671</v>
      </c>
      <c r="C3138" s="35">
        <f t="shared" ref="C3138:C3201" si="245">HOUR(B3138)+1</f>
        <v>17</v>
      </c>
      <c r="D3138" s="35">
        <f t="shared" si="243"/>
        <v>131</v>
      </c>
      <c r="E3138" s="35">
        <f t="shared" si="244"/>
        <v>5</v>
      </c>
      <c r="F3138" s="35" t="str">
        <f t="shared" ref="F3138:F3201" si="246">IF(E3138=1,"Sunday",IF(E3138=2,"Monday",IF(E3138=3,"Tuesday",IF(E3138=4,"Wednesday",IF(E3138=5,"Thursday",IF(E3138=6,"Friday","Saturday"))))))</f>
        <v>Thursday</v>
      </c>
      <c r="G3138" s="35">
        <f t="shared" ref="G3138:G3201" si="247">MONTH(B3138)</f>
        <v>5</v>
      </c>
      <c r="H3138" s="34">
        <f>CONVERT(INDEX(Htg_StPt_Sch_EZ!$C$4:$I$27,MATCH(Schedules_8760!$C3138,Htg_StPt_Sch_EZ!$B$4:$B$27,0),MATCH(Schedules_8760!$F3138,Htg_StPt_Sch_EZ!$C$3:$I$3,0)),"F","C")</f>
        <v>20.555555555555554</v>
      </c>
      <c r="I3138" s="34">
        <f>CONVERT(INDEX(Htg_StPt_Sch_EZ!$C$31:$I$54,MATCH(Schedules_8760!$C3138,Htg_StPt_Sch_EZ!$B$31:$B$54,0),MATCH(Schedules_8760!$F3138,Htg_StPt_Sch_EZ!$C$30:$I$30,0)),"F","C")</f>
        <v>17.777777777777779</v>
      </c>
      <c r="J3138" s="34">
        <f>CONVERT(INDEX(Clg_StPt_Sch_EZ!$C$4:$I$27,MATCH(Schedules_8760!$C3138,Clg_StPt_Sch_EZ!$B$4:$B$27,0),MATCH(Schedules_8760!$F3138,Clg_StPt_Sch_EZ!$C$3:$I$3,0)),"F","C")</f>
        <v>25.555555555555554</v>
      </c>
      <c r="K3138" s="34">
        <f>CONVERT(INDEX(Clg_StPt_Sch_EZ!$C$31:$I$54,MATCH(Schedules_8760!$C3138,Clg_StPt_Sch_EZ!$B$31:$B$54,0),MATCH(Schedules_8760!$F3138,Clg_StPt_Sch_EZ!$C$30:$I$30,0)),"F","C")</f>
        <v>25</v>
      </c>
      <c r="L3138" s="34">
        <f>CONVERT(INDEX(DHW_StPt_Sch_EZ!$C$4:$I$27,MATCH(Schedules_8760!$C3138,DHW_StPt_Sch_EZ!$B$4:$B$27,0),MATCH(Schedules_8760!$F3138,DHW_StPt_Sch_EZ!$C$3:$I$3,0)),"F","C")</f>
        <v>53.333333333333329</v>
      </c>
      <c r="M3138" s="34">
        <f>CONVERT(INDEX(DHW_StPt_Sch_EZ!$C$31:$I$54,MATCH(Schedules_8760!$C3138,DHW_StPt_Sch_EZ!$B$31:$B$54,0),MATCH(Schedules_8760!$F3138,DHW_StPt_Sch_EZ!$C$30:$I$30,0)),"F","C")</f>
        <v>53.333333333333329</v>
      </c>
      <c r="N3138" s="12"/>
      <c r="O3138" s="12"/>
      <c r="P3138" s="12"/>
    </row>
    <row r="3139" spans="1:16" x14ac:dyDescent="0.25">
      <c r="A3139" s="35">
        <v>3138</v>
      </c>
      <c r="B3139" s="89">
        <v>131.70833333333329</v>
      </c>
      <c r="C3139" s="35">
        <f t="shared" si="245"/>
        <v>18</v>
      </c>
      <c r="D3139" s="35">
        <f t="shared" ref="D3139:D3202" si="248">IF(C3139=1,D3138+1,D3138)</f>
        <v>131</v>
      </c>
      <c r="E3139" s="35">
        <f t="shared" ref="E3139:E3202" si="249">IF(AND(C3139=1,E3138=7),1,IF(C3139=1,E3138+1,E3138))</f>
        <v>5</v>
      </c>
      <c r="F3139" s="35" t="str">
        <f t="shared" si="246"/>
        <v>Thursday</v>
      </c>
      <c r="G3139" s="35">
        <f t="shared" si="247"/>
        <v>5</v>
      </c>
      <c r="H3139" s="34">
        <f>CONVERT(INDEX(Htg_StPt_Sch_EZ!$C$4:$I$27,MATCH(Schedules_8760!$C3139,Htg_StPt_Sch_EZ!$B$4:$B$27,0),MATCH(Schedules_8760!$F3139,Htg_StPt_Sch_EZ!$C$3:$I$3,0)),"F","C")</f>
        <v>20.555555555555554</v>
      </c>
      <c r="I3139" s="34">
        <f>CONVERT(INDEX(Htg_StPt_Sch_EZ!$C$31:$I$54,MATCH(Schedules_8760!$C3139,Htg_StPt_Sch_EZ!$B$31:$B$54,0),MATCH(Schedules_8760!$F3139,Htg_StPt_Sch_EZ!$C$30:$I$30,0)),"F","C")</f>
        <v>17.777777777777779</v>
      </c>
      <c r="J3139" s="34">
        <f>CONVERT(INDEX(Clg_StPt_Sch_EZ!$C$4:$I$27,MATCH(Schedules_8760!$C3139,Clg_StPt_Sch_EZ!$B$4:$B$27,0),MATCH(Schedules_8760!$F3139,Clg_StPt_Sch_EZ!$C$3:$I$3,0)),"F","C")</f>
        <v>25.555555555555554</v>
      </c>
      <c r="K3139" s="34">
        <f>CONVERT(INDEX(Clg_StPt_Sch_EZ!$C$31:$I$54,MATCH(Schedules_8760!$C3139,Clg_StPt_Sch_EZ!$B$31:$B$54,0),MATCH(Schedules_8760!$F3139,Clg_StPt_Sch_EZ!$C$30:$I$30,0)),"F","C")</f>
        <v>28.333333333333332</v>
      </c>
      <c r="L3139" s="34">
        <f>CONVERT(INDEX(DHW_StPt_Sch_EZ!$C$4:$I$27,MATCH(Schedules_8760!$C3139,DHW_StPt_Sch_EZ!$B$4:$B$27,0),MATCH(Schedules_8760!$F3139,DHW_StPt_Sch_EZ!$C$3:$I$3,0)),"F","C")</f>
        <v>53.333333333333329</v>
      </c>
      <c r="M3139" s="34">
        <f>CONVERT(INDEX(DHW_StPt_Sch_EZ!$C$31:$I$54,MATCH(Schedules_8760!$C3139,DHW_StPt_Sch_EZ!$B$31:$B$54,0),MATCH(Schedules_8760!$F3139,DHW_StPt_Sch_EZ!$C$30:$I$30,0)),"F","C")</f>
        <v>53.333333333333329</v>
      </c>
      <c r="N3139" s="12"/>
      <c r="O3139" s="12"/>
      <c r="P3139" s="12"/>
    </row>
    <row r="3140" spans="1:16" x14ac:dyDescent="0.25">
      <c r="A3140" s="35">
        <v>3139</v>
      </c>
      <c r="B3140" s="89">
        <v>131.75</v>
      </c>
      <c r="C3140" s="35">
        <f t="shared" si="245"/>
        <v>19</v>
      </c>
      <c r="D3140" s="35">
        <f t="shared" si="248"/>
        <v>131</v>
      </c>
      <c r="E3140" s="35">
        <f t="shared" si="249"/>
        <v>5</v>
      </c>
      <c r="F3140" s="35" t="str">
        <f t="shared" si="246"/>
        <v>Thursday</v>
      </c>
      <c r="G3140" s="35">
        <f t="shared" si="247"/>
        <v>5</v>
      </c>
      <c r="H3140" s="34">
        <f>CONVERT(INDEX(Htg_StPt_Sch_EZ!$C$4:$I$27,MATCH(Schedules_8760!$C3140,Htg_StPt_Sch_EZ!$B$4:$B$27,0),MATCH(Schedules_8760!$F3140,Htg_StPt_Sch_EZ!$C$3:$I$3,0)),"F","C")</f>
        <v>20.555555555555554</v>
      </c>
      <c r="I3140" s="34">
        <f>CONVERT(INDEX(Htg_StPt_Sch_EZ!$C$31:$I$54,MATCH(Schedules_8760!$C3140,Htg_StPt_Sch_EZ!$B$31:$B$54,0),MATCH(Schedules_8760!$F3140,Htg_StPt_Sch_EZ!$C$30:$I$30,0)),"F","C")</f>
        <v>18.333333333333332</v>
      </c>
      <c r="J3140" s="34">
        <f>CONVERT(INDEX(Clg_StPt_Sch_EZ!$C$4:$I$27,MATCH(Schedules_8760!$C3140,Clg_StPt_Sch_EZ!$B$4:$B$27,0),MATCH(Schedules_8760!$F3140,Clg_StPt_Sch_EZ!$C$3:$I$3,0)),"F","C")</f>
        <v>25.555555555555554</v>
      </c>
      <c r="K3140" s="34">
        <f>CONVERT(INDEX(Clg_StPt_Sch_EZ!$C$31:$I$54,MATCH(Schedules_8760!$C3140,Clg_StPt_Sch_EZ!$B$31:$B$54,0),MATCH(Schedules_8760!$F3140,Clg_StPt_Sch_EZ!$C$30:$I$30,0)),"F","C")</f>
        <v>28.333333333333332</v>
      </c>
      <c r="L3140" s="34">
        <f>CONVERT(INDEX(DHW_StPt_Sch_EZ!$C$4:$I$27,MATCH(Schedules_8760!$C3140,DHW_StPt_Sch_EZ!$B$4:$B$27,0),MATCH(Schedules_8760!$F3140,DHW_StPt_Sch_EZ!$C$3:$I$3,0)),"F","C")</f>
        <v>53.333333333333329</v>
      </c>
      <c r="M3140" s="34">
        <f>CONVERT(INDEX(DHW_StPt_Sch_EZ!$C$31:$I$54,MATCH(Schedules_8760!$C3140,DHW_StPt_Sch_EZ!$B$31:$B$54,0),MATCH(Schedules_8760!$F3140,DHW_StPt_Sch_EZ!$C$30:$I$30,0)),"F","C")</f>
        <v>53.333333333333329</v>
      </c>
      <c r="N3140" s="12"/>
      <c r="O3140" s="12"/>
      <c r="P3140" s="12"/>
    </row>
    <row r="3141" spans="1:16" x14ac:dyDescent="0.25">
      <c r="A3141" s="35">
        <v>3140</v>
      </c>
      <c r="B3141" s="89">
        <v>131.79166666666671</v>
      </c>
      <c r="C3141" s="35">
        <f t="shared" si="245"/>
        <v>20</v>
      </c>
      <c r="D3141" s="35">
        <f t="shared" si="248"/>
        <v>131</v>
      </c>
      <c r="E3141" s="35">
        <f t="shared" si="249"/>
        <v>5</v>
      </c>
      <c r="F3141" s="35" t="str">
        <f t="shared" si="246"/>
        <v>Thursday</v>
      </c>
      <c r="G3141" s="35">
        <f t="shared" si="247"/>
        <v>5</v>
      </c>
      <c r="H3141" s="34">
        <f>CONVERT(INDEX(Htg_StPt_Sch_EZ!$C$4:$I$27,MATCH(Schedules_8760!$C3141,Htg_StPt_Sch_EZ!$B$4:$B$27,0),MATCH(Schedules_8760!$F3141,Htg_StPt_Sch_EZ!$C$3:$I$3,0)),"F","C")</f>
        <v>20.555555555555554</v>
      </c>
      <c r="I3141" s="34">
        <f>CONVERT(INDEX(Htg_StPt_Sch_EZ!$C$31:$I$54,MATCH(Schedules_8760!$C3141,Htg_StPt_Sch_EZ!$B$31:$B$54,0),MATCH(Schedules_8760!$F3141,Htg_StPt_Sch_EZ!$C$30:$I$30,0)),"F","C")</f>
        <v>18.888888888888889</v>
      </c>
      <c r="J3141" s="34">
        <f>CONVERT(INDEX(Clg_StPt_Sch_EZ!$C$4:$I$27,MATCH(Schedules_8760!$C3141,Clg_StPt_Sch_EZ!$B$4:$B$27,0),MATCH(Schedules_8760!$F3141,Clg_StPt_Sch_EZ!$C$3:$I$3,0)),"F","C")</f>
        <v>25.555555555555554</v>
      </c>
      <c r="K3141" s="34">
        <f>CONVERT(INDEX(Clg_StPt_Sch_EZ!$C$31:$I$54,MATCH(Schedules_8760!$C3141,Clg_StPt_Sch_EZ!$B$31:$B$54,0),MATCH(Schedules_8760!$F3141,Clg_StPt_Sch_EZ!$C$30:$I$30,0)),"F","C")</f>
        <v>28.333333333333332</v>
      </c>
      <c r="L3141" s="34">
        <f>CONVERT(INDEX(DHW_StPt_Sch_EZ!$C$4:$I$27,MATCH(Schedules_8760!$C3141,DHW_StPt_Sch_EZ!$B$4:$B$27,0),MATCH(Schedules_8760!$F3141,DHW_StPt_Sch_EZ!$C$3:$I$3,0)),"F","C")</f>
        <v>53.333333333333329</v>
      </c>
      <c r="M3141" s="34">
        <f>CONVERT(INDEX(DHW_StPt_Sch_EZ!$C$31:$I$54,MATCH(Schedules_8760!$C3141,DHW_StPt_Sch_EZ!$B$31:$B$54,0),MATCH(Schedules_8760!$F3141,DHW_StPt_Sch_EZ!$C$30:$I$30,0)),"F","C")</f>
        <v>53.333333333333329</v>
      </c>
      <c r="N3141" s="12"/>
      <c r="O3141" s="12"/>
      <c r="P3141" s="12"/>
    </row>
    <row r="3142" spans="1:16" x14ac:dyDescent="0.25">
      <c r="A3142" s="35">
        <v>3141</v>
      </c>
      <c r="B3142" s="89">
        <v>131.83333333333329</v>
      </c>
      <c r="C3142" s="35">
        <f t="shared" si="245"/>
        <v>21</v>
      </c>
      <c r="D3142" s="35">
        <f t="shared" si="248"/>
        <v>131</v>
      </c>
      <c r="E3142" s="35">
        <f t="shared" si="249"/>
        <v>5</v>
      </c>
      <c r="F3142" s="35" t="str">
        <f t="shared" si="246"/>
        <v>Thursday</v>
      </c>
      <c r="G3142" s="35">
        <f t="shared" si="247"/>
        <v>5</v>
      </c>
      <c r="H3142" s="34">
        <f>CONVERT(INDEX(Htg_StPt_Sch_EZ!$C$4:$I$27,MATCH(Schedules_8760!$C3142,Htg_StPt_Sch_EZ!$B$4:$B$27,0),MATCH(Schedules_8760!$F3142,Htg_StPt_Sch_EZ!$C$3:$I$3,0)),"F","C")</f>
        <v>20.555555555555554</v>
      </c>
      <c r="I3142" s="34">
        <f>CONVERT(INDEX(Htg_StPt_Sch_EZ!$C$31:$I$54,MATCH(Schedules_8760!$C3142,Htg_StPt_Sch_EZ!$B$31:$B$54,0),MATCH(Schedules_8760!$F3142,Htg_StPt_Sch_EZ!$C$30:$I$30,0)),"F","C")</f>
        <v>19.444444444444443</v>
      </c>
      <c r="J3142" s="34">
        <f>CONVERT(INDEX(Clg_StPt_Sch_EZ!$C$4:$I$27,MATCH(Schedules_8760!$C3142,Clg_StPt_Sch_EZ!$B$4:$B$27,0),MATCH(Schedules_8760!$F3142,Clg_StPt_Sch_EZ!$C$3:$I$3,0)),"F","C")</f>
        <v>25.555555555555554</v>
      </c>
      <c r="K3142" s="34">
        <f>CONVERT(INDEX(Clg_StPt_Sch_EZ!$C$31:$I$54,MATCH(Schedules_8760!$C3142,Clg_StPt_Sch_EZ!$B$31:$B$54,0),MATCH(Schedules_8760!$F3142,Clg_StPt_Sch_EZ!$C$30:$I$30,0)),"F","C")</f>
        <v>28.333333333333332</v>
      </c>
      <c r="L3142" s="34">
        <f>CONVERT(INDEX(DHW_StPt_Sch_EZ!$C$4:$I$27,MATCH(Schedules_8760!$C3142,DHW_StPt_Sch_EZ!$B$4:$B$27,0),MATCH(Schedules_8760!$F3142,DHW_StPt_Sch_EZ!$C$3:$I$3,0)),"F","C")</f>
        <v>53.333333333333329</v>
      </c>
      <c r="M3142" s="34">
        <f>CONVERT(INDEX(DHW_StPt_Sch_EZ!$C$31:$I$54,MATCH(Schedules_8760!$C3142,DHW_StPt_Sch_EZ!$B$31:$B$54,0),MATCH(Schedules_8760!$F3142,DHW_StPt_Sch_EZ!$C$30:$I$30,0)),"F","C")</f>
        <v>53.333333333333329</v>
      </c>
      <c r="N3142" s="12"/>
      <c r="O3142" s="12"/>
      <c r="P3142" s="12"/>
    </row>
    <row r="3143" spans="1:16" x14ac:dyDescent="0.25">
      <c r="A3143" s="35">
        <v>3142</v>
      </c>
      <c r="B3143" s="89">
        <v>131.875</v>
      </c>
      <c r="C3143" s="35">
        <f t="shared" si="245"/>
        <v>22</v>
      </c>
      <c r="D3143" s="35">
        <f t="shared" si="248"/>
        <v>131</v>
      </c>
      <c r="E3143" s="35">
        <f t="shared" si="249"/>
        <v>5</v>
      </c>
      <c r="F3143" s="35" t="str">
        <f t="shared" si="246"/>
        <v>Thursday</v>
      </c>
      <c r="G3143" s="35">
        <f t="shared" si="247"/>
        <v>5</v>
      </c>
      <c r="H3143" s="34">
        <f>CONVERT(INDEX(Htg_StPt_Sch_EZ!$C$4:$I$27,MATCH(Schedules_8760!$C3143,Htg_StPt_Sch_EZ!$B$4:$B$27,0),MATCH(Schedules_8760!$F3143,Htg_StPt_Sch_EZ!$C$3:$I$3,0)),"F","C")</f>
        <v>20.555555555555554</v>
      </c>
      <c r="I3143" s="34">
        <f>CONVERT(INDEX(Htg_StPt_Sch_EZ!$C$31:$I$54,MATCH(Schedules_8760!$C3143,Htg_StPt_Sch_EZ!$B$31:$B$54,0),MATCH(Schedules_8760!$F3143,Htg_StPt_Sch_EZ!$C$30:$I$30,0)),"F","C")</f>
        <v>19.444444444444443</v>
      </c>
      <c r="J3143" s="34">
        <f>CONVERT(INDEX(Clg_StPt_Sch_EZ!$C$4:$I$27,MATCH(Schedules_8760!$C3143,Clg_StPt_Sch_EZ!$B$4:$B$27,0),MATCH(Schedules_8760!$F3143,Clg_StPt_Sch_EZ!$C$3:$I$3,0)),"F","C")</f>
        <v>25.555555555555554</v>
      </c>
      <c r="K3143" s="34">
        <f>CONVERT(INDEX(Clg_StPt_Sch_EZ!$C$31:$I$54,MATCH(Schedules_8760!$C3143,Clg_StPt_Sch_EZ!$B$31:$B$54,0),MATCH(Schedules_8760!$F3143,Clg_StPt_Sch_EZ!$C$30:$I$30,0)),"F","C")</f>
        <v>28.333333333333332</v>
      </c>
      <c r="L3143" s="34">
        <f>CONVERT(INDEX(DHW_StPt_Sch_EZ!$C$4:$I$27,MATCH(Schedules_8760!$C3143,DHW_StPt_Sch_EZ!$B$4:$B$27,0),MATCH(Schedules_8760!$F3143,DHW_StPt_Sch_EZ!$C$3:$I$3,0)),"F","C")</f>
        <v>53.333333333333329</v>
      </c>
      <c r="M3143" s="34">
        <f>CONVERT(INDEX(DHW_StPt_Sch_EZ!$C$31:$I$54,MATCH(Schedules_8760!$C3143,DHW_StPt_Sch_EZ!$B$31:$B$54,0),MATCH(Schedules_8760!$F3143,DHW_StPt_Sch_EZ!$C$30:$I$30,0)),"F","C")</f>
        <v>53.333333333333329</v>
      </c>
      <c r="N3143" s="12"/>
      <c r="O3143" s="12"/>
      <c r="P3143" s="12"/>
    </row>
    <row r="3144" spans="1:16" x14ac:dyDescent="0.25">
      <c r="A3144" s="35">
        <v>3143</v>
      </c>
      <c r="B3144" s="89">
        <v>131.91666666666671</v>
      </c>
      <c r="C3144" s="35">
        <f t="shared" si="245"/>
        <v>23</v>
      </c>
      <c r="D3144" s="35">
        <f t="shared" si="248"/>
        <v>131</v>
      </c>
      <c r="E3144" s="35">
        <f t="shared" si="249"/>
        <v>5</v>
      </c>
      <c r="F3144" s="35" t="str">
        <f t="shared" si="246"/>
        <v>Thursday</v>
      </c>
      <c r="G3144" s="35">
        <f t="shared" si="247"/>
        <v>5</v>
      </c>
      <c r="H3144" s="34">
        <f>CONVERT(INDEX(Htg_StPt_Sch_EZ!$C$4:$I$27,MATCH(Schedules_8760!$C3144,Htg_StPt_Sch_EZ!$B$4:$B$27,0),MATCH(Schedules_8760!$F3144,Htg_StPt_Sch_EZ!$C$3:$I$3,0)),"F","C")</f>
        <v>20.555555555555554</v>
      </c>
      <c r="I3144" s="34">
        <f>CONVERT(INDEX(Htg_StPt_Sch_EZ!$C$31:$I$54,MATCH(Schedules_8760!$C3144,Htg_StPt_Sch_EZ!$B$31:$B$54,0),MATCH(Schedules_8760!$F3144,Htg_StPt_Sch_EZ!$C$30:$I$30,0)),"F","C")</f>
        <v>19.444444444444443</v>
      </c>
      <c r="J3144" s="34">
        <f>CONVERT(INDEX(Clg_StPt_Sch_EZ!$C$4:$I$27,MATCH(Schedules_8760!$C3144,Clg_StPt_Sch_EZ!$B$4:$B$27,0),MATCH(Schedules_8760!$F3144,Clg_StPt_Sch_EZ!$C$3:$I$3,0)),"F","C")</f>
        <v>25.555555555555554</v>
      </c>
      <c r="K3144" s="34">
        <f>CONVERT(INDEX(Clg_StPt_Sch_EZ!$C$31:$I$54,MATCH(Schedules_8760!$C3144,Clg_StPt_Sch_EZ!$B$31:$B$54,0),MATCH(Schedules_8760!$F3144,Clg_StPt_Sch_EZ!$C$30:$I$30,0)),"F","C")</f>
        <v>28.333333333333332</v>
      </c>
      <c r="L3144" s="34">
        <f>CONVERT(INDEX(DHW_StPt_Sch_EZ!$C$4:$I$27,MATCH(Schedules_8760!$C3144,DHW_StPt_Sch_EZ!$B$4:$B$27,0),MATCH(Schedules_8760!$F3144,DHW_StPt_Sch_EZ!$C$3:$I$3,0)),"F","C")</f>
        <v>53.333333333333329</v>
      </c>
      <c r="M3144" s="34">
        <f>CONVERT(INDEX(DHW_StPt_Sch_EZ!$C$31:$I$54,MATCH(Schedules_8760!$C3144,DHW_StPt_Sch_EZ!$B$31:$B$54,0),MATCH(Schedules_8760!$F3144,DHW_StPt_Sch_EZ!$C$30:$I$30,0)),"F","C")</f>
        <v>53.333333333333329</v>
      </c>
      <c r="N3144" s="12"/>
      <c r="O3144" s="12"/>
      <c r="P3144" s="12"/>
    </row>
    <row r="3145" spans="1:16" x14ac:dyDescent="0.25">
      <c r="A3145" s="35">
        <v>3144</v>
      </c>
      <c r="B3145" s="89">
        <v>131.95833333333329</v>
      </c>
      <c r="C3145" s="35">
        <f t="shared" si="245"/>
        <v>24</v>
      </c>
      <c r="D3145" s="35">
        <f t="shared" si="248"/>
        <v>131</v>
      </c>
      <c r="E3145" s="35">
        <f t="shared" si="249"/>
        <v>5</v>
      </c>
      <c r="F3145" s="35" t="str">
        <f t="shared" si="246"/>
        <v>Thursday</v>
      </c>
      <c r="G3145" s="35">
        <f t="shared" si="247"/>
        <v>5</v>
      </c>
      <c r="H3145" s="34">
        <f>CONVERT(INDEX(Htg_StPt_Sch_EZ!$C$4:$I$27,MATCH(Schedules_8760!$C3145,Htg_StPt_Sch_EZ!$B$4:$B$27,0),MATCH(Schedules_8760!$F3145,Htg_StPt_Sch_EZ!$C$3:$I$3,0)),"F","C")</f>
        <v>20.555555555555554</v>
      </c>
      <c r="I3145" s="34">
        <f>CONVERT(INDEX(Htg_StPt_Sch_EZ!$C$31:$I$54,MATCH(Schedules_8760!$C3145,Htg_StPt_Sch_EZ!$B$31:$B$54,0),MATCH(Schedules_8760!$F3145,Htg_StPt_Sch_EZ!$C$30:$I$30,0)),"F","C")</f>
        <v>19.444444444444443</v>
      </c>
      <c r="J3145" s="34">
        <f>CONVERT(INDEX(Clg_StPt_Sch_EZ!$C$4:$I$27,MATCH(Schedules_8760!$C3145,Clg_StPt_Sch_EZ!$B$4:$B$27,0),MATCH(Schedules_8760!$F3145,Clg_StPt_Sch_EZ!$C$3:$I$3,0)),"F","C")</f>
        <v>25.555555555555554</v>
      </c>
      <c r="K3145" s="34">
        <f>CONVERT(INDEX(Clg_StPt_Sch_EZ!$C$31:$I$54,MATCH(Schedules_8760!$C3145,Clg_StPt_Sch_EZ!$B$31:$B$54,0),MATCH(Schedules_8760!$F3145,Clg_StPt_Sch_EZ!$C$30:$I$30,0)),"F","C")</f>
        <v>28.333333333333332</v>
      </c>
      <c r="L3145" s="34">
        <f>CONVERT(INDEX(DHW_StPt_Sch_EZ!$C$4:$I$27,MATCH(Schedules_8760!$C3145,DHW_StPt_Sch_EZ!$B$4:$B$27,0),MATCH(Schedules_8760!$F3145,DHW_StPt_Sch_EZ!$C$3:$I$3,0)),"F","C")</f>
        <v>53.333333333333329</v>
      </c>
      <c r="M3145" s="34">
        <f>CONVERT(INDEX(DHW_StPt_Sch_EZ!$C$31:$I$54,MATCH(Schedules_8760!$C3145,DHW_StPt_Sch_EZ!$B$31:$B$54,0),MATCH(Schedules_8760!$F3145,DHW_StPt_Sch_EZ!$C$30:$I$30,0)),"F","C")</f>
        <v>53.333333333333329</v>
      </c>
      <c r="N3145" s="12"/>
      <c r="O3145" s="12"/>
      <c r="P3145" s="12"/>
    </row>
    <row r="3146" spans="1:16" x14ac:dyDescent="0.25">
      <c r="A3146" s="35">
        <v>3145</v>
      </c>
      <c r="B3146" s="89">
        <v>132</v>
      </c>
      <c r="C3146" s="35">
        <f t="shared" si="245"/>
        <v>1</v>
      </c>
      <c r="D3146" s="35">
        <f t="shared" si="248"/>
        <v>132</v>
      </c>
      <c r="E3146" s="35">
        <f t="shared" si="249"/>
        <v>6</v>
      </c>
      <c r="F3146" s="35" t="str">
        <f t="shared" si="246"/>
        <v>Friday</v>
      </c>
      <c r="G3146" s="35">
        <f t="shared" si="247"/>
        <v>5</v>
      </c>
      <c r="H3146" s="34">
        <f>CONVERT(INDEX(Htg_StPt_Sch_EZ!$C$4:$I$27,MATCH(Schedules_8760!$C3146,Htg_StPt_Sch_EZ!$B$4:$B$27,0),MATCH(Schedules_8760!$F3146,Htg_StPt_Sch_EZ!$C$3:$I$3,0)),"F","C")</f>
        <v>20.555555555555554</v>
      </c>
      <c r="I3146" s="34">
        <f>CONVERT(INDEX(Htg_StPt_Sch_EZ!$C$31:$I$54,MATCH(Schedules_8760!$C3146,Htg_StPt_Sch_EZ!$B$31:$B$54,0),MATCH(Schedules_8760!$F3146,Htg_StPt_Sch_EZ!$C$30:$I$30,0)),"F","C")</f>
        <v>19.444444444444443</v>
      </c>
      <c r="J3146" s="34">
        <f>CONVERT(INDEX(Clg_StPt_Sch_EZ!$C$4:$I$27,MATCH(Schedules_8760!$C3146,Clg_StPt_Sch_EZ!$B$4:$B$27,0),MATCH(Schedules_8760!$F3146,Clg_StPt_Sch_EZ!$C$3:$I$3,0)),"F","C")</f>
        <v>25.555555555555554</v>
      </c>
      <c r="K3146" s="34">
        <f>CONVERT(INDEX(Clg_StPt_Sch_EZ!$C$31:$I$54,MATCH(Schedules_8760!$C3146,Clg_StPt_Sch_EZ!$B$31:$B$54,0),MATCH(Schedules_8760!$F3146,Clg_StPt_Sch_EZ!$C$30:$I$30,0)),"F","C")</f>
        <v>28.333333333333332</v>
      </c>
      <c r="L3146" s="34">
        <f>CONVERT(INDEX(DHW_StPt_Sch_EZ!$C$4:$I$27,MATCH(Schedules_8760!$C3146,DHW_StPt_Sch_EZ!$B$4:$B$27,0),MATCH(Schedules_8760!$F3146,DHW_StPt_Sch_EZ!$C$3:$I$3,0)),"F","C")</f>
        <v>53.333333333333329</v>
      </c>
      <c r="M3146" s="34">
        <f>CONVERT(INDEX(DHW_StPt_Sch_EZ!$C$31:$I$54,MATCH(Schedules_8760!$C3146,DHW_StPt_Sch_EZ!$B$31:$B$54,0),MATCH(Schedules_8760!$F3146,DHW_StPt_Sch_EZ!$C$30:$I$30,0)),"F","C")</f>
        <v>53.333333333333329</v>
      </c>
      <c r="N3146" s="12"/>
      <c r="O3146" s="12"/>
      <c r="P3146" s="12"/>
    </row>
    <row r="3147" spans="1:16" x14ac:dyDescent="0.25">
      <c r="A3147" s="35">
        <v>3146</v>
      </c>
      <c r="B3147" s="89">
        <v>132.04166666666671</v>
      </c>
      <c r="C3147" s="35">
        <f t="shared" si="245"/>
        <v>2</v>
      </c>
      <c r="D3147" s="35">
        <f t="shared" si="248"/>
        <v>132</v>
      </c>
      <c r="E3147" s="35">
        <f t="shared" si="249"/>
        <v>6</v>
      </c>
      <c r="F3147" s="35" t="str">
        <f t="shared" si="246"/>
        <v>Friday</v>
      </c>
      <c r="G3147" s="35">
        <f t="shared" si="247"/>
        <v>5</v>
      </c>
      <c r="H3147" s="34">
        <f>CONVERT(INDEX(Htg_StPt_Sch_EZ!$C$4:$I$27,MATCH(Schedules_8760!$C3147,Htg_StPt_Sch_EZ!$B$4:$B$27,0),MATCH(Schedules_8760!$F3147,Htg_StPt_Sch_EZ!$C$3:$I$3,0)),"F","C")</f>
        <v>20.555555555555554</v>
      </c>
      <c r="I3147" s="34">
        <f>CONVERT(INDEX(Htg_StPt_Sch_EZ!$C$31:$I$54,MATCH(Schedules_8760!$C3147,Htg_StPt_Sch_EZ!$B$31:$B$54,0),MATCH(Schedules_8760!$F3147,Htg_StPt_Sch_EZ!$C$30:$I$30,0)),"F","C")</f>
        <v>19.444444444444443</v>
      </c>
      <c r="J3147" s="34">
        <f>CONVERT(INDEX(Clg_StPt_Sch_EZ!$C$4:$I$27,MATCH(Schedules_8760!$C3147,Clg_StPt_Sch_EZ!$B$4:$B$27,0),MATCH(Schedules_8760!$F3147,Clg_StPt_Sch_EZ!$C$3:$I$3,0)),"F","C")</f>
        <v>25.555555555555554</v>
      </c>
      <c r="K3147" s="34">
        <f>CONVERT(INDEX(Clg_StPt_Sch_EZ!$C$31:$I$54,MATCH(Schedules_8760!$C3147,Clg_StPt_Sch_EZ!$B$31:$B$54,0),MATCH(Schedules_8760!$F3147,Clg_StPt_Sch_EZ!$C$30:$I$30,0)),"F","C")</f>
        <v>28.333333333333332</v>
      </c>
      <c r="L3147" s="34">
        <f>CONVERT(INDEX(DHW_StPt_Sch_EZ!$C$4:$I$27,MATCH(Schedules_8760!$C3147,DHW_StPt_Sch_EZ!$B$4:$B$27,0),MATCH(Schedules_8760!$F3147,DHW_StPt_Sch_EZ!$C$3:$I$3,0)),"F","C")</f>
        <v>53.333333333333329</v>
      </c>
      <c r="M3147" s="34">
        <f>CONVERT(INDEX(DHW_StPt_Sch_EZ!$C$31:$I$54,MATCH(Schedules_8760!$C3147,DHW_StPt_Sch_EZ!$B$31:$B$54,0),MATCH(Schedules_8760!$F3147,DHW_StPt_Sch_EZ!$C$30:$I$30,0)),"F","C")</f>
        <v>53.333333333333329</v>
      </c>
      <c r="N3147" s="12"/>
      <c r="O3147" s="12"/>
      <c r="P3147" s="12"/>
    </row>
    <row r="3148" spans="1:16" x14ac:dyDescent="0.25">
      <c r="A3148" s="35">
        <v>3147</v>
      </c>
      <c r="B3148" s="89">
        <v>132.08333333333329</v>
      </c>
      <c r="C3148" s="35">
        <f t="shared" si="245"/>
        <v>3</v>
      </c>
      <c r="D3148" s="35">
        <f t="shared" si="248"/>
        <v>132</v>
      </c>
      <c r="E3148" s="35">
        <f t="shared" si="249"/>
        <v>6</v>
      </c>
      <c r="F3148" s="35" t="str">
        <f t="shared" si="246"/>
        <v>Friday</v>
      </c>
      <c r="G3148" s="35">
        <f t="shared" si="247"/>
        <v>5</v>
      </c>
      <c r="H3148" s="34">
        <f>CONVERT(INDEX(Htg_StPt_Sch_EZ!$C$4:$I$27,MATCH(Schedules_8760!$C3148,Htg_StPt_Sch_EZ!$B$4:$B$27,0),MATCH(Schedules_8760!$F3148,Htg_StPt_Sch_EZ!$C$3:$I$3,0)),"F","C")</f>
        <v>20.555555555555554</v>
      </c>
      <c r="I3148" s="34">
        <f>CONVERT(INDEX(Htg_StPt_Sch_EZ!$C$31:$I$54,MATCH(Schedules_8760!$C3148,Htg_StPt_Sch_EZ!$B$31:$B$54,0),MATCH(Schedules_8760!$F3148,Htg_StPt_Sch_EZ!$C$30:$I$30,0)),"F","C")</f>
        <v>19.444444444444443</v>
      </c>
      <c r="J3148" s="34">
        <f>CONVERT(INDEX(Clg_StPt_Sch_EZ!$C$4:$I$27,MATCH(Schedules_8760!$C3148,Clg_StPt_Sch_EZ!$B$4:$B$27,0),MATCH(Schedules_8760!$F3148,Clg_StPt_Sch_EZ!$C$3:$I$3,0)),"F","C")</f>
        <v>25.555555555555554</v>
      </c>
      <c r="K3148" s="34">
        <f>CONVERT(INDEX(Clg_StPt_Sch_EZ!$C$31:$I$54,MATCH(Schedules_8760!$C3148,Clg_StPt_Sch_EZ!$B$31:$B$54,0),MATCH(Schedules_8760!$F3148,Clg_StPt_Sch_EZ!$C$30:$I$30,0)),"F","C")</f>
        <v>28.333333333333332</v>
      </c>
      <c r="L3148" s="34">
        <f>CONVERT(INDEX(DHW_StPt_Sch_EZ!$C$4:$I$27,MATCH(Schedules_8760!$C3148,DHW_StPt_Sch_EZ!$B$4:$B$27,0),MATCH(Schedules_8760!$F3148,DHW_StPt_Sch_EZ!$C$3:$I$3,0)),"F","C")</f>
        <v>53.333333333333329</v>
      </c>
      <c r="M3148" s="34">
        <f>CONVERT(INDEX(DHW_StPt_Sch_EZ!$C$31:$I$54,MATCH(Schedules_8760!$C3148,DHW_StPt_Sch_EZ!$B$31:$B$54,0),MATCH(Schedules_8760!$F3148,DHW_StPt_Sch_EZ!$C$30:$I$30,0)),"F","C")</f>
        <v>53.333333333333329</v>
      </c>
      <c r="N3148" s="12"/>
      <c r="O3148" s="12"/>
      <c r="P3148" s="12"/>
    </row>
    <row r="3149" spans="1:16" x14ac:dyDescent="0.25">
      <c r="A3149" s="35">
        <v>3148</v>
      </c>
      <c r="B3149" s="89">
        <v>132.125</v>
      </c>
      <c r="C3149" s="35">
        <f t="shared" si="245"/>
        <v>4</v>
      </c>
      <c r="D3149" s="35">
        <f t="shared" si="248"/>
        <v>132</v>
      </c>
      <c r="E3149" s="35">
        <f t="shared" si="249"/>
        <v>6</v>
      </c>
      <c r="F3149" s="35" t="str">
        <f t="shared" si="246"/>
        <v>Friday</v>
      </c>
      <c r="G3149" s="35">
        <f t="shared" si="247"/>
        <v>5</v>
      </c>
      <c r="H3149" s="34">
        <f>CONVERT(INDEX(Htg_StPt_Sch_EZ!$C$4:$I$27,MATCH(Schedules_8760!$C3149,Htg_StPt_Sch_EZ!$B$4:$B$27,0),MATCH(Schedules_8760!$F3149,Htg_StPt_Sch_EZ!$C$3:$I$3,0)),"F","C")</f>
        <v>20.555555555555554</v>
      </c>
      <c r="I3149" s="34">
        <f>CONVERT(INDEX(Htg_StPt_Sch_EZ!$C$31:$I$54,MATCH(Schedules_8760!$C3149,Htg_StPt_Sch_EZ!$B$31:$B$54,0),MATCH(Schedules_8760!$F3149,Htg_StPt_Sch_EZ!$C$30:$I$30,0)),"F","C")</f>
        <v>19.444444444444443</v>
      </c>
      <c r="J3149" s="34">
        <f>CONVERT(INDEX(Clg_StPt_Sch_EZ!$C$4:$I$27,MATCH(Schedules_8760!$C3149,Clg_StPt_Sch_EZ!$B$4:$B$27,0),MATCH(Schedules_8760!$F3149,Clg_StPt_Sch_EZ!$C$3:$I$3,0)),"F","C")</f>
        <v>25.555555555555554</v>
      </c>
      <c r="K3149" s="34">
        <f>CONVERT(INDEX(Clg_StPt_Sch_EZ!$C$31:$I$54,MATCH(Schedules_8760!$C3149,Clg_StPt_Sch_EZ!$B$31:$B$54,0),MATCH(Schedules_8760!$F3149,Clg_StPt_Sch_EZ!$C$30:$I$30,0)),"F","C")</f>
        <v>28.333333333333332</v>
      </c>
      <c r="L3149" s="34">
        <f>CONVERT(INDEX(DHW_StPt_Sch_EZ!$C$4:$I$27,MATCH(Schedules_8760!$C3149,DHW_StPt_Sch_EZ!$B$4:$B$27,0),MATCH(Schedules_8760!$F3149,DHW_StPt_Sch_EZ!$C$3:$I$3,0)),"F","C")</f>
        <v>53.333333333333329</v>
      </c>
      <c r="M3149" s="34">
        <f>CONVERT(INDEX(DHW_StPt_Sch_EZ!$C$31:$I$54,MATCH(Schedules_8760!$C3149,DHW_StPt_Sch_EZ!$B$31:$B$54,0),MATCH(Schedules_8760!$F3149,DHW_StPt_Sch_EZ!$C$30:$I$30,0)),"F","C")</f>
        <v>53.333333333333329</v>
      </c>
      <c r="N3149" s="12"/>
      <c r="O3149" s="12"/>
      <c r="P3149" s="12"/>
    </row>
    <row r="3150" spans="1:16" x14ac:dyDescent="0.25">
      <c r="A3150" s="35">
        <v>3149</v>
      </c>
      <c r="B3150" s="89">
        <v>132.16666666666671</v>
      </c>
      <c r="C3150" s="35">
        <f t="shared" si="245"/>
        <v>5</v>
      </c>
      <c r="D3150" s="35">
        <f t="shared" si="248"/>
        <v>132</v>
      </c>
      <c r="E3150" s="35">
        <f t="shared" si="249"/>
        <v>6</v>
      </c>
      <c r="F3150" s="35" t="str">
        <f t="shared" si="246"/>
        <v>Friday</v>
      </c>
      <c r="G3150" s="35">
        <f t="shared" si="247"/>
        <v>5</v>
      </c>
      <c r="H3150" s="34">
        <f>CONVERT(INDEX(Htg_StPt_Sch_EZ!$C$4:$I$27,MATCH(Schedules_8760!$C3150,Htg_StPt_Sch_EZ!$B$4:$B$27,0),MATCH(Schedules_8760!$F3150,Htg_StPt_Sch_EZ!$C$3:$I$3,0)),"F","C")</f>
        <v>20.555555555555554</v>
      </c>
      <c r="I3150" s="34">
        <f>CONVERT(INDEX(Htg_StPt_Sch_EZ!$C$31:$I$54,MATCH(Schedules_8760!$C3150,Htg_StPt_Sch_EZ!$B$31:$B$54,0),MATCH(Schedules_8760!$F3150,Htg_StPt_Sch_EZ!$C$30:$I$30,0)),"F","C")</f>
        <v>19.444444444444443</v>
      </c>
      <c r="J3150" s="34">
        <f>CONVERT(INDEX(Clg_StPt_Sch_EZ!$C$4:$I$27,MATCH(Schedules_8760!$C3150,Clg_StPt_Sch_EZ!$B$4:$B$27,0),MATCH(Schedules_8760!$F3150,Clg_StPt_Sch_EZ!$C$3:$I$3,0)),"F","C")</f>
        <v>25.555555555555554</v>
      </c>
      <c r="K3150" s="34">
        <f>CONVERT(INDEX(Clg_StPt_Sch_EZ!$C$31:$I$54,MATCH(Schedules_8760!$C3150,Clg_StPt_Sch_EZ!$B$31:$B$54,0),MATCH(Schedules_8760!$F3150,Clg_StPt_Sch_EZ!$C$30:$I$30,0)),"F","C")</f>
        <v>28.333333333333332</v>
      </c>
      <c r="L3150" s="34">
        <f>CONVERT(INDEX(DHW_StPt_Sch_EZ!$C$4:$I$27,MATCH(Schedules_8760!$C3150,DHW_StPt_Sch_EZ!$B$4:$B$27,0),MATCH(Schedules_8760!$F3150,DHW_StPt_Sch_EZ!$C$3:$I$3,0)),"F","C")</f>
        <v>53.333333333333329</v>
      </c>
      <c r="M3150" s="34">
        <f>CONVERT(INDEX(DHW_StPt_Sch_EZ!$C$31:$I$54,MATCH(Schedules_8760!$C3150,DHW_StPt_Sch_EZ!$B$31:$B$54,0),MATCH(Schedules_8760!$F3150,DHW_StPt_Sch_EZ!$C$30:$I$30,0)),"F","C")</f>
        <v>53.333333333333329</v>
      </c>
      <c r="N3150" s="12"/>
      <c r="O3150" s="12"/>
      <c r="P3150" s="12"/>
    </row>
    <row r="3151" spans="1:16" x14ac:dyDescent="0.25">
      <c r="A3151" s="35">
        <v>3150</v>
      </c>
      <c r="B3151" s="89">
        <v>132.20833333333329</v>
      </c>
      <c r="C3151" s="35">
        <f t="shared" si="245"/>
        <v>6</v>
      </c>
      <c r="D3151" s="35">
        <f t="shared" si="248"/>
        <v>132</v>
      </c>
      <c r="E3151" s="35">
        <f t="shared" si="249"/>
        <v>6</v>
      </c>
      <c r="F3151" s="35" t="str">
        <f t="shared" si="246"/>
        <v>Friday</v>
      </c>
      <c r="G3151" s="35">
        <f t="shared" si="247"/>
        <v>5</v>
      </c>
      <c r="H3151" s="34">
        <f>CONVERT(INDEX(Htg_StPt_Sch_EZ!$C$4:$I$27,MATCH(Schedules_8760!$C3151,Htg_StPt_Sch_EZ!$B$4:$B$27,0),MATCH(Schedules_8760!$F3151,Htg_StPt_Sch_EZ!$C$3:$I$3,0)),"F","C")</f>
        <v>20.555555555555554</v>
      </c>
      <c r="I3151" s="34">
        <f>CONVERT(INDEX(Htg_StPt_Sch_EZ!$C$31:$I$54,MATCH(Schedules_8760!$C3151,Htg_StPt_Sch_EZ!$B$31:$B$54,0),MATCH(Schedules_8760!$F3151,Htg_StPt_Sch_EZ!$C$30:$I$30,0)),"F","C")</f>
        <v>19.444444444444443</v>
      </c>
      <c r="J3151" s="34">
        <f>CONVERT(INDEX(Clg_StPt_Sch_EZ!$C$4:$I$27,MATCH(Schedules_8760!$C3151,Clg_StPt_Sch_EZ!$B$4:$B$27,0),MATCH(Schedules_8760!$F3151,Clg_StPt_Sch_EZ!$C$3:$I$3,0)),"F","C")</f>
        <v>25.555555555555554</v>
      </c>
      <c r="K3151" s="34">
        <f>CONVERT(INDEX(Clg_StPt_Sch_EZ!$C$31:$I$54,MATCH(Schedules_8760!$C3151,Clg_StPt_Sch_EZ!$B$31:$B$54,0),MATCH(Schedules_8760!$F3151,Clg_StPt_Sch_EZ!$C$30:$I$30,0)),"F","C")</f>
        <v>28.333333333333332</v>
      </c>
      <c r="L3151" s="34">
        <f>CONVERT(INDEX(DHW_StPt_Sch_EZ!$C$4:$I$27,MATCH(Schedules_8760!$C3151,DHW_StPt_Sch_EZ!$B$4:$B$27,0),MATCH(Schedules_8760!$F3151,DHW_StPt_Sch_EZ!$C$3:$I$3,0)),"F","C")</f>
        <v>53.333333333333329</v>
      </c>
      <c r="M3151" s="34">
        <f>CONVERT(INDEX(DHW_StPt_Sch_EZ!$C$31:$I$54,MATCH(Schedules_8760!$C3151,DHW_StPt_Sch_EZ!$B$31:$B$54,0),MATCH(Schedules_8760!$F3151,DHW_StPt_Sch_EZ!$C$30:$I$30,0)),"F","C")</f>
        <v>53.333333333333329</v>
      </c>
      <c r="N3151" s="12"/>
      <c r="O3151" s="12"/>
      <c r="P3151" s="12"/>
    </row>
    <row r="3152" spans="1:16" x14ac:dyDescent="0.25">
      <c r="A3152" s="35">
        <v>3151</v>
      </c>
      <c r="B3152" s="89">
        <v>132.25</v>
      </c>
      <c r="C3152" s="35">
        <f t="shared" si="245"/>
        <v>7</v>
      </c>
      <c r="D3152" s="35">
        <f t="shared" si="248"/>
        <v>132</v>
      </c>
      <c r="E3152" s="35">
        <f t="shared" si="249"/>
        <v>6</v>
      </c>
      <c r="F3152" s="35" t="str">
        <f t="shared" si="246"/>
        <v>Friday</v>
      </c>
      <c r="G3152" s="35">
        <f t="shared" si="247"/>
        <v>5</v>
      </c>
      <c r="H3152" s="34">
        <f>CONVERT(INDEX(Htg_StPt_Sch_EZ!$C$4:$I$27,MATCH(Schedules_8760!$C3152,Htg_StPt_Sch_EZ!$B$4:$B$27,0),MATCH(Schedules_8760!$F3152,Htg_StPt_Sch_EZ!$C$3:$I$3,0)),"F","C")</f>
        <v>20.555555555555554</v>
      </c>
      <c r="I3152" s="34">
        <f>CONVERT(INDEX(Htg_StPt_Sch_EZ!$C$31:$I$54,MATCH(Schedules_8760!$C3152,Htg_StPt_Sch_EZ!$B$31:$B$54,0),MATCH(Schedules_8760!$F3152,Htg_StPt_Sch_EZ!$C$30:$I$30,0)),"F","C")</f>
        <v>19.444444444444443</v>
      </c>
      <c r="J3152" s="34">
        <f>CONVERT(INDEX(Clg_StPt_Sch_EZ!$C$4:$I$27,MATCH(Schedules_8760!$C3152,Clg_StPt_Sch_EZ!$B$4:$B$27,0),MATCH(Schedules_8760!$F3152,Clg_StPt_Sch_EZ!$C$3:$I$3,0)),"F","C")</f>
        <v>25.555555555555554</v>
      </c>
      <c r="K3152" s="34">
        <f>CONVERT(INDEX(Clg_StPt_Sch_EZ!$C$31:$I$54,MATCH(Schedules_8760!$C3152,Clg_StPt_Sch_EZ!$B$31:$B$54,0),MATCH(Schedules_8760!$F3152,Clg_StPt_Sch_EZ!$C$30:$I$30,0)),"F","C")</f>
        <v>28.333333333333332</v>
      </c>
      <c r="L3152" s="34">
        <f>CONVERT(INDEX(DHW_StPt_Sch_EZ!$C$4:$I$27,MATCH(Schedules_8760!$C3152,DHW_StPt_Sch_EZ!$B$4:$B$27,0),MATCH(Schedules_8760!$F3152,DHW_StPt_Sch_EZ!$C$3:$I$3,0)),"F","C")</f>
        <v>53.333333333333329</v>
      </c>
      <c r="M3152" s="34">
        <f>CONVERT(INDEX(DHW_StPt_Sch_EZ!$C$31:$I$54,MATCH(Schedules_8760!$C3152,DHW_StPt_Sch_EZ!$B$31:$B$54,0),MATCH(Schedules_8760!$F3152,DHW_StPt_Sch_EZ!$C$30:$I$30,0)),"F","C")</f>
        <v>53.333333333333329</v>
      </c>
      <c r="N3152" s="12"/>
      <c r="O3152" s="12"/>
      <c r="P3152" s="12"/>
    </row>
    <row r="3153" spans="1:16" x14ac:dyDescent="0.25">
      <c r="A3153" s="35">
        <v>3152</v>
      </c>
      <c r="B3153" s="89">
        <v>132.29166666666671</v>
      </c>
      <c r="C3153" s="35">
        <f t="shared" si="245"/>
        <v>8</v>
      </c>
      <c r="D3153" s="35">
        <f t="shared" si="248"/>
        <v>132</v>
      </c>
      <c r="E3153" s="35">
        <f t="shared" si="249"/>
        <v>6</v>
      </c>
      <c r="F3153" s="35" t="str">
        <f t="shared" si="246"/>
        <v>Friday</v>
      </c>
      <c r="G3153" s="35">
        <f t="shared" si="247"/>
        <v>5</v>
      </c>
      <c r="H3153" s="34">
        <f>CONVERT(INDEX(Htg_StPt_Sch_EZ!$C$4:$I$27,MATCH(Schedules_8760!$C3153,Htg_StPt_Sch_EZ!$B$4:$B$27,0),MATCH(Schedules_8760!$F3153,Htg_StPt_Sch_EZ!$C$3:$I$3,0)),"F","C")</f>
        <v>20.555555555555554</v>
      </c>
      <c r="I3153" s="34">
        <f>CONVERT(INDEX(Htg_StPt_Sch_EZ!$C$31:$I$54,MATCH(Schedules_8760!$C3153,Htg_StPt_Sch_EZ!$B$31:$B$54,0),MATCH(Schedules_8760!$F3153,Htg_StPt_Sch_EZ!$C$30:$I$30,0)),"F","C")</f>
        <v>19.444444444444443</v>
      </c>
      <c r="J3153" s="34">
        <f>CONVERT(INDEX(Clg_StPt_Sch_EZ!$C$4:$I$27,MATCH(Schedules_8760!$C3153,Clg_StPt_Sch_EZ!$B$4:$B$27,0),MATCH(Schedules_8760!$F3153,Clg_StPt_Sch_EZ!$C$3:$I$3,0)),"F","C")</f>
        <v>25.555555555555554</v>
      </c>
      <c r="K3153" s="34">
        <f>CONVERT(INDEX(Clg_StPt_Sch_EZ!$C$31:$I$54,MATCH(Schedules_8760!$C3153,Clg_StPt_Sch_EZ!$B$31:$B$54,0),MATCH(Schedules_8760!$F3153,Clg_StPt_Sch_EZ!$C$30:$I$30,0)),"F","C")</f>
        <v>25</v>
      </c>
      <c r="L3153" s="34">
        <f>CONVERT(INDEX(DHW_StPt_Sch_EZ!$C$4:$I$27,MATCH(Schedules_8760!$C3153,DHW_StPt_Sch_EZ!$B$4:$B$27,0),MATCH(Schedules_8760!$F3153,DHW_StPt_Sch_EZ!$C$3:$I$3,0)),"F","C")</f>
        <v>53.333333333333329</v>
      </c>
      <c r="M3153" s="34">
        <f>CONVERT(INDEX(DHW_StPt_Sch_EZ!$C$31:$I$54,MATCH(Schedules_8760!$C3153,DHW_StPt_Sch_EZ!$B$31:$B$54,0),MATCH(Schedules_8760!$F3153,DHW_StPt_Sch_EZ!$C$30:$I$30,0)),"F","C")</f>
        <v>53.333333333333329</v>
      </c>
      <c r="N3153" s="12"/>
      <c r="O3153" s="12"/>
      <c r="P3153" s="12"/>
    </row>
    <row r="3154" spans="1:16" x14ac:dyDescent="0.25">
      <c r="A3154" s="35">
        <v>3153</v>
      </c>
      <c r="B3154" s="89">
        <v>132.33333333333329</v>
      </c>
      <c r="C3154" s="35">
        <f t="shared" si="245"/>
        <v>9</v>
      </c>
      <c r="D3154" s="35">
        <f t="shared" si="248"/>
        <v>132</v>
      </c>
      <c r="E3154" s="35">
        <f t="shared" si="249"/>
        <v>6</v>
      </c>
      <c r="F3154" s="35" t="str">
        <f t="shared" si="246"/>
        <v>Friday</v>
      </c>
      <c r="G3154" s="35">
        <f t="shared" si="247"/>
        <v>5</v>
      </c>
      <c r="H3154" s="34">
        <f>CONVERT(INDEX(Htg_StPt_Sch_EZ!$C$4:$I$27,MATCH(Schedules_8760!$C3154,Htg_StPt_Sch_EZ!$B$4:$B$27,0),MATCH(Schedules_8760!$F3154,Htg_StPt_Sch_EZ!$C$3:$I$3,0)),"F","C")</f>
        <v>20.555555555555554</v>
      </c>
      <c r="I3154" s="34">
        <f>CONVERT(INDEX(Htg_StPt_Sch_EZ!$C$31:$I$54,MATCH(Schedules_8760!$C3154,Htg_StPt_Sch_EZ!$B$31:$B$54,0),MATCH(Schedules_8760!$F3154,Htg_StPt_Sch_EZ!$C$30:$I$30,0)),"F","C")</f>
        <v>19.444444444444443</v>
      </c>
      <c r="J3154" s="34">
        <f>CONVERT(INDEX(Clg_StPt_Sch_EZ!$C$4:$I$27,MATCH(Schedules_8760!$C3154,Clg_StPt_Sch_EZ!$B$4:$B$27,0),MATCH(Schedules_8760!$F3154,Clg_StPt_Sch_EZ!$C$3:$I$3,0)),"F","C")</f>
        <v>25.555555555555554</v>
      </c>
      <c r="K3154" s="34">
        <f>CONVERT(INDEX(Clg_StPt_Sch_EZ!$C$31:$I$54,MATCH(Schedules_8760!$C3154,Clg_StPt_Sch_EZ!$B$31:$B$54,0),MATCH(Schedules_8760!$F3154,Clg_StPt_Sch_EZ!$C$30:$I$30,0)),"F","C")</f>
        <v>25</v>
      </c>
      <c r="L3154" s="34">
        <f>CONVERT(INDEX(DHW_StPt_Sch_EZ!$C$4:$I$27,MATCH(Schedules_8760!$C3154,DHW_StPt_Sch_EZ!$B$4:$B$27,0),MATCH(Schedules_8760!$F3154,DHW_StPt_Sch_EZ!$C$3:$I$3,0)),"F","C")</f>
        <v>53.333333333333329</v>
      </c>
      <c r="M3154" s="34">
        <f>CONVERT(INDEX(DHW_StPt_Sch_EZ!$C$31:$I$54,MATCH(Schedules_8760!$C3154,DHW_StPt_Sch_EZ!$B$31:$B$54,0),MATCH(Schedules_8760!$F3154,DHW_StPt_Sch_EZ!$C$30:$I$30,0)),"F","C")</f>
        <v>53.333333333333329</v>
      </c>
      <c r="N3154" s="12"/>
      <c r="O3154" s="12"/>
      <c r="P3154" s="12"/>
    </row>
    <row r="3155" spans="1:16" x14ac:dyDescent="0.25">
      <c r="A3155" s="35">
        <v>3154</v>
      </c>
      <c r="B3155" s="89">
        <v>132.375</v>
      </c>
      <c r="C3155" s="35">
        <f t="shared" si="245"/>
        <v>10</v>
      </c>
      <c r="D3155" s="35">
        <f t="shared" si="248"/>
        <v>132</v>
      </c>
      <c r="E3155" s="35">
        <f t="shared" si="249"/>
        <v>6</v>
      </c>
      <c r="F3155" s="35" t="str">
        <f t="shared" si="246"/>
        <v>Friday</v>
      </c>
      <c r="G3155" s="35">
        <f t="shared" si="247"/>
        <v>5</v>
      </c>
      <c r="H3155" s="34">
        <f>CONVERT(INDEX(Htg_StPt_Sch_EZ!$C$4:$I$27,MATCH(Schedules_8760!$C3155,Htg_StPt_Sch_EZ!$B$4:$B$27,0),MATCH(Schedules_8760!$F3155,Htg_StPt_Sch_EZ!$C$3:$I$3,0)),"F","C")</f>
        <v>20.555555555555554</v>
      </c>
      <c r="I3155" s="34">
        <f>CONVERT(INDEX(Htg_StPt_Sch_EZ!$C$31:$I$54,MATCH(Schedules_8760!$C3155,Htg_StPt_Sch_EZ!$B$31:$B$54,0),MATCH(Schedules_8760!$F3155,Htg_StPt_Sch_EZ!$C$30:$I$30,0)),"F","C")</f>
        <v>19.444444444444443</v>
      </c>
      <c r="J3155" s="34">
        <f>CONVERT(INDEX(Clg_StPt_Sch_EZ!$C$4:$I$27,MATCH(Schedules_8760!$C3155,Clg_StPt_Sch_EZ!$B$4:$B$27,0),MATCH(Schedules_8760!$F3155,Clg_StPt_Sch_EZ!$C$3:$I$3,0)),"F","C")</f>
        <v>25.555555555555554</v>
      </c>
      <c r="K3155" s="34">
        <f>CONVERT(INDEX(Clg_StPt_Sch_EZ!$C$31:$I$54,MATCH(Schedules_8760!$C3155,Clg_StPt_Sch_EZ!$B$31:$B$54,0),MATCH(Schedules_8760!$F3155,Clg_StPt_Sch_EZ!$C$30:$I$30,0)),"F","C")</f>
        <v>25</v>
      </c>
      <c r="L3155" s="34">
        <f>CONVERT(INDEX(DHW_StPt_Sch_EZ!$C$4:$I$27,MATCH(Schedules_8760!$C3155,DHW_StPt_Sch_EZ!$B$4:$B$27,0),MATCH(Schedules_8760!$F3155,DHW_StPt_Sch_EZ!$C$3:$I$3,0)),"F","C")</f>
        <v>53.333333333333329</v>
      </c>
      <c r="M3155" s="34">
        <f>CONVERT(INDEX(DHW_StPt_Sch_EZ!$C$31:$I$54,MATCH(Schedules_8760!$C3155,DHW_StPt_Sch_EZ!$B$31:$B$54,0),MATCH(Schedules_8760!$F3155,DHW_StPt_Sch_EZ!$C$30:$I$30,0)),"F","C")</f>
        <v>53.333333333333329</v>
      </c>
      <c r="N3155" s="12"/>
      <c r="O3155" s="12"/>
      <c r="P3155" s="12"/>
    </row>
    <row r="3156" spans="1:16" x14ac:dyDescent="0.25">
      <c r="A3156" s="35">
        <v>3155</v>
      </c>
      <c r="B3156" s="89">
        <v>132.41666666666671</v>
      </c>
      <c r="C3156" s="35">
        <f t="shared" si="245"/>
        <v>11</v>
      </c>
      <c r="D3156" s="35">
        <f t="shared" si="248"/>
        <v>132</v>
      </c>
      <c r="E3156" s="35">
        <f t="shared" si="249"/>
        <v>6</v>
      </c>
      <c r="F3156" s="35" t="str">
        <f t="shared" si="246"/>
        <v>Friday</v>
      </c>
      <c r="G3156" s="35">
        <f t="shared" si="247"/>
        <v>5</v>
      </c>
      <c r="H3156" s="34">
        <f>CONVERT(INDEX(Htg_StPt_Sch_EZ!$C$4:$I$27,MATCH(Schedules_8760!$C3156,Htg_StPt_Sch_EZ!$B$4:$B$27,0),MATCH(Schedules_8760!$F3156,Htg_StPt_Sch_EZ!$C$3:$I$3,0)),"F","C")</f>
        <v>20.555555555555554</v>
      </c>
      <c r="I3156" s="34">
        <f>CONVERT(INDEX(Htg_StPt_Sch_EZ!$C$31:$I$54,MATCH(Schedules_8760!$C3156,Htg_StPt_Sch_EZ!$B$31:$B$54,0),MATCH(Schedules_8760!$F3156,Htg_StPt_Sch_EZ!$C$30:$I$30,0)),"F","C")</f>
        <v>19.444444444444443</v>
      </c>
      <c r="J3156" s="34">
        <f>CONVERT(INDEX(Clg_StPt_Sch_EZ!$C$4:$I$27,MATCH(Schedules_8760!$C3156,Clg_StPt_Sch_EZ!$B$4:$B$27,0),MATCH(Schedules_8760!$F3156,Clg_StPt_Sch_EZ!$C$3:$I$3,0)),"F","C")</f>
        <v>25.555555555555554</v>
      </c>
      <c r="K3156" s="34">
        <f>CONVERT(INDEX(Clg_StPt_Sch_EZ!$C$31:$I$54,MATCH(Schedules_8760!$C3156,Clg_StPt_Sch_EZ!$B$31:$B$54,0),MATCH(Schedules_8760!$F3156,Clg_StPt_Sch_EZ!$C$30:$I$30,0)),"F","C")</f>
        <v>25</v>
      </c>
      <c r="L3156" s="34">
        <f>CONVERT(INDEX(DHW_StPt_Sch_EZ!$C$4:$I$27,MATCH(Schedules_8760!$C3156,DHW_StPt_Sch_EZ!$B$4:$B$27,0),MATCH(Schedules_8760!$F3156,DHW_StPt_Sch_EZ!$C$3:$I$3,0)),"F","C")</f>
        <v>53.333333333333329</v>
      </c>
      <c r="M3156" s="34">
        <f>CONVERT(INDEX(DHW_StPt_Sch_EZ!$C$31:$I$54,MATCH(Schedules_8760!$C3156,DHW_StPt_Sch_EZ!$B$31:$B$54,0),MATCH(Schedules_8760!$F3156,DHW_StPt_Sch_EZ!$C$30:$I$30,0)),"F","C")</f>
        <v>53.333333333333329</v>
      </c>
      <c r="N3156" s="12"/>
      <c r="O3156" s="12"/>
      <c r="P3156" s="12"/>
    </row>
    <row r="3157" spans="1:16" x14ac:dyDescent="0.25">
      <c r="A3157" s="35">
        <v>3156</v>
      </c>
      <c r="B3157" s="89">
        <v>132.45833333333329</v>
      </c>
      <c r="C3157" s="35">
        <f t="shared" si="245"/>
        <v>12</v>
      </c>
      <c r="D3157" s="35">
        <f t="shared" si="248"/>
        <v>132</v>
      </c>
      <c r="E3157" s="35">
        <f t="shared" si="249"/>
        <v>6</v>
      </c>
      <c r="F3157" s="35" t="str">
        <f t="shared" si="246"/>
        <v>Friday</v>
      </c>
      <c r="G3157" s="35">
        <f t="shared" si="247"/>
        <v>5</v>
      </c>
      <c r="H3157" s="34">
        <f>CONVERT(INDEX(Htg_StPt_Sch_EZ!$C$4:$I$27,MATCH(Schedules_8760!$C3157,Htg_StPt_Sch_EZ!$B$4:$B$27,0),MATCH(Schedules_8760!$F3157,Htg_StPt_Sch_EZ!$C$3:$I$3,0)),"F","C")</f>
        <v>20.555555555555554</v>
      </c>
      <c r="I3157" s="34">
        <f>CONVERT(INDEX(Htg_StPt_Sch_EZ!$C$31:$I$54,MATCH(Schedules_8760!$C3157,Htg_StPt_Sch_EZ!$B$31:$B$54,0),MATCH(Schedules_8760!$F3157,Htg_StPt_Sch_EZ!$C$30:$I$30,0)),"F","C")</f>
        <v>19.444444444444443</v>
      </c>
      <c r="J3157" s="34">
        <f>CONVERT(INDEX(Clg_StPt_Sch_EZ!$C$4:$I$27,MATCH(Schedules_8760!$C3157,Clg_StPt_Sch_EZ!$B$4:$B$27,0),MATCH(Schedules_8760!$F3157,Clg_StPt_Sch_EZ!$C$3:$I$3,0)),"F","C")</f>
        <v>25.555555555555554</v>
      </c>
      <c r="K3157" s="34">
        <f>CONVERT(INDEX(Clg_StPt_Sch_EZ!$C$31:$I$54,MATCH(Schedules_8760!$C3157,Clg_StPt_Sch_EZ!$B$31:$B$54,0),MATCH(Schedules_8760!$F3157,Clg_StPt_Sch_EZ!$C$30:$I$30,0)),"F","C")</f>
        <v>25</v>
      </c>
      <c r="L3157" s="34">
        <f>CONVERT(INDEX(DHW_StPt_Sch_EZ!$C$4:$I$27,MATCH(Schedules_8760!$C3157,DHW_StPt_Sch_EZ!$B$4:$B$27,0),MATCH(Schedules_8760!$F3157,DHW_StPt_Sch_EZ!$C$3:$I$3,0)),"F","C")</f>
        <v>53.333333333333329</v>
      </c>
      <c r="M3157" s="34">
        <f>CONVERT(INDEX(DHW_StPt_Sch_EZ!$C$31:$I$54,MATCH(Schedules_8760!$C3157,DHW_StPt_Sch_EZ!$B$31:$B$54,0),MATCH(Schedules_8760!$F3157,DHW_StPt_Sch_EZ!$C$30:$I$30,0)),"F","C")</f>
        <v>53.333333333333329</v>
      </c>
      <c r="N3157" s="12"/>
      <c r="O3157" s="12"/>
      <c r="P3157" s="12"/>
    </row>
    <row r="3158" spans="1:16" x14ac:dyDescent="0.25">
      <c r="A3158" s="35">
        <v>3157</v>
      </c>
      <c r="B3158" s="89">
        <v>132.5</v>
      </c>
      <c r="C3158" s="35">
        <f t="shared" si="245"/>
        <v>13</v>
      </c>
      <c r="D3158" s="35">
        <f t="shared" si="248"/>
        <v>132</v>
      </c>
      <c r="E3158" s="35">
        <f t="shared" si="249"/>
        <v>6</v>
      </c>
      <c r="F3158" s="35" t="str">
        <f t="shared" si="246"/>
        <v>Friday</v>
      </c>
      <c r="G3158" s="35">
        <f t="shared" si="247"/>
        <v>5</v>
      </c>
      <c r="H3158" s="34">
        <f>CONVERT(INDEX(Htg_StPt_Sch_EZ!$C$4:$I$27,MATCH(Schedules_8760!$C3158,Htg_StPt_Sch_EZ!$B$4:$B$27,0),MATCH(Schedules_8760!$F3158,Htg_StPt_Sch_EZ!$C$3:$I$3,0)),"F","C")</f>
        <v>20.555555555555554</v>
      </c>
      <c r="I3158" s="34">
        <f>CONVERT(INDEX(Htg_StPt_Sch_EZ!$C$31:$I$54,MATCH(Schedules_8760!$C3158,Htg_StPt_Sch_EZ!$B$31:$B$54,0),MATCH(Schedules_8760!$F3158,Htg_StPt_Sch_EZ!$C$30:$I$30,0)),"F","C")</f>
        <v>19.444444444444443</v>
      </c>
      <c r="J3158" s="34">
        <f>CONVERT(INDEX(Clg_StPt_Sch_EZ!$C$4:$I$27,MATCH(Schedules_8760!$C3158,Clg_StPt_Sch_EZ!$B$4:$B$27,0),MATCH(Schedules_8760!$F3158,Clg_StPt_Sch_EZ!$C$3:$I$3,0)),"F","C")</f>
        <v>25.555555555555554</v>
      </c>
      <c r="K3158" s="34">
        <f>CONVERT(INDEX(Clg_StPt_Sch_EZ!$C$31:$I$54,MATCH(Schedules_8760!$C3158,Clg_StPt_Sch_EZ!$B$31:$B$54,0),MATCH(Schedules_8760!$F3158,Clg_StPt_Sch_EZ!$C$30:$I$30,0)),"F","C")</f>
        <v>25</v>
      </c>
      <c r="L3158" s="34">
        <f>CONVERT(INDEX(DHW_StPt_Sch_EZ!$C$4:$I$27,MATCH(Schedules_8760!$C3158,DHW_StPt_Sch_EZ!$B$4:$B$27,0),MATCH(Schedules_8760!$F3158,DHW_StPt_Sch_EZ!$C$3:$I$3,0)),"F","C")</f>
        <v>53.333333333333329</v>
      </c>
      <c r="M3158" s="34">
        <f>CONVERT(INDEX(DHW_StPt_Sch_EZ!$C$31:$I$54,MATCH(Schedules_8760!$C3158,DHW_StPt_Sch_EZ!$B$31:$B$54,0),MATCH(Schedules_8760!$F3158,DHW_StPt_Sch_EZ!$C$30:$I$30,0)),"F","C")</f>
        <v>53.333333333333329</v>
      </c>
      <c r="N3158" s="12"/>
      <c r="O3158" s="12"/>
      <c r="P3158" s="12"/>
    </row>
    <row r="3159" spans="1:16" x14ac:dyDescent="0.25">
      <c r="A3159" s="35">
        <v>3158</v>
      </c>
      <c r="B3159" s="89">
        <v>132.54166666666671</v>
      </c>
      <c r="C3159" s="35">
        <f t="shared" si="245"/>
        <v>14</v>
      </c>
      <c r="D3159" s="35">
        <f t="shared" si="248"/>
        <v>132</v>
      </c>
      <c r="E3159" s="35">
        <f t="shared" si="249"/>
        <v>6</v>
      </c>
      <c r="F3159" s="35" t="str">
        <f t="shared" si="246"/>
        <v>Friday</v>
      </c>
      <c r="G3159" s="35">
        <f t="shared" si="247"/>
        <v>5</v>
      </c>
      <c r="H3159" s="34">
        <f>CONVERT(INDEX(Htg_StPt_Sch_EZ!$C$4:$I$27,MATCH(Schedules_8760!$C3159,Htg_StPt_Sch_EZ!$B$4:$B$27,0),MATCH(Schedules_8760!$F3159,Htg_StPt_Sch_EZ!$C$3:$I$3,0)),"F","C")</f>
        <v>20.555555555555554</v>
      </c>
      <c r="I3159" s="34">
        <f>CONVERT(INDEX(Htg_StPt_Sch_EZ!$C$31:$I$54,MATCH(Schedules_8760!$C3159,Htg_StPt_Sch_EZ!$B$31:$B$54,0),MATCH(Schedules_8760!$F3159,Htg_StPt_Sch_EZ!$C$30:$I$30,0)),"F","C")</f>
        <v>19.444444444444443</v>
      </c>
      <c r="J3159" s="34">
        <f>CONVERT(INDEX(Clg_StPt_Sch_EZ!$C$4:$I$27,MATCH(Schedules_8760!$C3159,Clg_StPt_Sch_EZ!$B$4:$B$27,0),MATCH(Schedules_8760!$F3159,Clg_StPt_Sch_EZ!$C$3:$I$3,0)),"F","C")</f>
        <v>25.555555555555554</v>
      </c>
      <c r="K3159" s="34">
        <f>CONVERT(INDEX(Clg_StPt_Sch_EZ!$C$31:$I$54,MATCH(Schedules_8760!$C3159,Clg_StPt_Sch_EZ!$B$31:$B$54,0),MATCH(Schedules_8760!$F3159,Clg_StPt_Sch_EZ!$C$30:$I$30,0)),"F","C")</f>
        <v>25</v>
      </c>
      <c r="L3159" s="34">
        <f>CONVERT(INDEX(DHW_StPt_Sch_EZ!$C$4:$I$27,MATCH(Schedules_8760!$C3159,DHW_StPt_Sch_EZ!$B$4:$B$27,0),MATCH(Schedules_8760!$F3159,DHW_StPt_Sch_EZ!$C$3:$I$3,0)),"F","C")</f>
        <v>53.333333333333329</v>
      </c>
      <c r="M3159" s="34">
        <f>CONVERT(INDEX(DHW_StPt_Sch_EZ!$C$31:$I$54,MATCH(Schedules_8760!$C3159,DHW_StPt_Sch_EZ!$B$31:$B$54,0),MATCH(Schedules_8760!$F3159,DHW_StPt_Sch_EZ!$C$30:$I$30,0)),"F","C")</f>
        <v>53.333333333333329</v>
      </c>
      <c r="N3159" s="12"/>
      <c r="O3159" s="12"/>
      <c r="P3159" s="12"/>
    </row>
    <row r="3160" spans="1:16" x14ac:dyDescent="0.25">
      <c r="A3160" s="35">
        <v>3159</v>
      </c>
      <c r="B3160" s="89">
        <v>132.58333333333329</v>
      </c>
      <c r="C3160" s="35">
        <f t="shared" si="245"/>
        <v>15</v>
      </c>
      <c r="D3160" s="35">
        <f t="shared" si="248"/>
        <v>132</v>
      </c>
      <c r="E3160" s="35">
        <f t="shared" si="249"/>
        <v>6</v>
      </c>
      <c r="F3160" s="35" t="str">
        <f t="shared" si="246"/>
        <v>Friday</v>
      </c>
      <c r="G3160" s="35">
        <f t="shared" si="247"/>
        <v>5</v>
      </c>
      <c r="H3160" s="34">
        <f>CONVERT(INDEX(Htg_StPt_Sch_EZ!$C$4:$I$27,MATCH(Schedules_8760!$C3160,Htg_StPt_Sch_EZ!$B$4:$B$27,0),MATCH(Schedules_8760!$F3160,Htg_StPt_Sch_EZ!$C$3:$I$3,0)),"F","C")</f>
        <v>20.555555555555554</v>
      </c>
      <c r="I3160" s="34">
        <f>CONVERT(INDEX(Htg_StPt_Sch_EZ!$C$31:$I$54,MATCH(Schedules_8760!$C3160,Htg_StPt_Sch_EZ!$B$31:$B$54,0),MATCH(Schedules_8760!$F3160,Htg_StPt_Sch_EZ!$C$30:$I$30,0)),"F","C")</f>
        <v>21.111111111111111</v>
      </c>
      <c r="J3160" s="34">
        <f>CONVERT(INDEX(Clg_StPt_Sch_EZ!$C$4:$I$27,MATCH(Schedules_8760!$C3160,Clg_StPt_Sch_EZ!$B$4:$B$27,0),MATCH(Schedules_8760!$F3160,Clg_StPt_Sch_EZ!$C$3:$I$3,0)),"F","C")</f>
        <v>25.555555555555554</v>
      </c>
      <c r="K3160" s="34">
        <f>CONVERT(INDEX(Clg_StPt_Sch_EZ!$C$31:$I$54,MATCH(Schedules_8760!$C3160,Clg_StPt_Sch_EZ!$B$31:$B$54,0),MATCH(Schedules_8760!$F3160,Clg_StPt_Sch_EZ!$C$30:$I$30,0)),"F","C")</f>
        <v>25</v>
      </c>
      <c r="L3160" s="34">
        <f>CONVERT(INDEX(DHW_StPt_Sch_EZ!$C$4:$I$27,MATCH(Schedules_8760!$C3160,DHW_StPt_Sch_EZ!$B$4:$B$27,0),MATCH(Schedules_8760!$F3160,DHW_StPt_Sch_EZ!$C$3:$I$3,0)),"F","C")</f>
        <v>53.333333333333329</v>
      </c>
      <c r="M3160" s="34">
        <f>CONVERT(INDEX(DHW_StPt_Sch_EZ!$C$31:$I$54,MATCH(Schedules_8760!$C3160,DHW_StPt_Sch_EZ!$B$31:$B$54,0),MATCH(Schedules_8760!$F3160,DHW_StPt_Sch_EZ!$C$30:$I$30,0)),"F","C")</f>
        <v>53.333333333333329</v>
      </c>
      <c r="N3160" s="12"/>
      <c r="O3160" s="12"/>
      <c r="P3160" s="12"/>
    </row>
    <row r="3161" spans="1:16" x14ac:dyDescent="0.25">
      <c r="A3161" s="35">
        <v>3160</v>
      </c>
      <c r="B3161" s="89">
        <v>132.625</v>
      </c>
      <c r="C3161" s="35">
        <f t="shared" si="245"/>
        <v>16</v>
      </c>
      <c r="D3161" s="35">
        <f t="shared" si="248"/>
        <v>132</v>
      </c>
      <c r="E3161" s="35">
        <f t="shared" si="249"/>
        <v>6</v>
      </c>
      <c r="F3161" s="35" t="str">
        <f t="shared" si="246"/>
        <v>Friday</v>
      </c>
      <c r="G3161" s="35">
        <f t="shared" si="247"/>
        <v>5</v>
      </c>
      <c r="H3161" s="34">
        <f>CONVERT(INDEX(Htg_StPt_Sch_EZ!$C$4:$I$27,MATCH(Schedules_8760!$C3161,Htg_StPt_Sch_EZ!$B$4:$B$27,0),MATCH(Schedules_8760!$F3161,Htg_StPt_Sch_EZ!$C$3:$I$3,0)),"F","C")</f>
        <v>20.555555555555554</v>
      </c>
      <c r="I3161" s="34">
        <f>CONVERT(INDEX(Htg_StPt_Sch_EZ!$C$31:$I$54,MATCH(Schedules_8760!$C3161,Htg_StPt_Sch_EZ!$B$31:$B$54,0),MATCH(Schedules_8760!$F3161,Htg_StPt_Sch_EZ!$C$30:$I$30,0)),"F","C")</f>
        <v>21.111111111111111</v>
      </c>
      <c r="J3161" s="34">
        <f>CONVERT(INDEX(Clg_StPt_Sch_EZ!$C$4:$I$27,MATCH(Schedules_8760!$C3161,Clg_StPt_Sch_EZ!$B$4:$B$27,0),MATCH(Schedules_8760!$F3161,Clg_StPt_Sch_EZ!$C$3:$I$3,0)),"F","C")</f>
        <v>25.555555555555554</v>
      </c>
      <c r="K3161" s="34">
        <f>CONVERT(INDEX(Clg_StPt_Sch_EZ!$C$31:$I$54,MATCH(Schedules_8760!$C3161,Clg_StPt_Sch_EZ!$B$31:$B$54,0),MATCH(Schedules_8760!$F3161,Clg_StPt_Sch_EZ!$C$30:$I$30,0)),"F","C")</f>
        <v>25</v>
      </c>
      <c r="L3161" s="34">
        <f>CONVERT(INDEX(DHW_StPt_Sch_EZ!$C$4:$I$27,MATCH(Schedules_8760!$C3161,DHW_StPt_Sch_EZ!$B$4:$B$27,0),MATCH(Schedules_8760!$F3161,DHW_StPt_Sch_EZ!$C$3:$I$3,0)),"F","C")</f>
        <v>53.333333333333329</v>
      </c>
      <c r="M3161" s="34">
        <f>CONVERT(INDEX(DHW_StPt_Sch_EZ!$C$31:$I$54,MATCH(Schedules_8760!$C3161,DHW_StPt_Sch_EZ!$B$31:$B$54,0),MATCH(Schedules_8760!$F3161,DHW_StPt_Sch_EZ!$C$30:$I$30,0)),"F","C")</f>
        <v>53.333333333333329</v>
      </c>
      <c r="N3161" s="12"/>
      <c r="O3161" s="12"/>
      <c r="P3161" s="12"/>
    </row>
    <row r="3162" spans="1:16" x14ac:dyDescent="0.25">
      <c r="A3162" s="35">
        <v>3161</v>
      </c>
      <c r="B3162" s="89">
        <v>132.66666666666671</v>
      </c>
      <c r="C3162" s="35">
        <f t="shared" si="245"/>
        <v>17</v>
      </c>
      <c r="D3162" s="35">
        <f t="shared" si="248"/>
        <v>132</v>
      </c>
      <c r="E3162" s="35">
        <f t="shared" si="249"/>
        <v>6</v>
      </c>
      <c r="F3162" s="35" t="str">
        <f t="shared" si="246"/>
        <v>Friday</v>
      </c>
      <c r="G3162" s="35">
        <f t="shared" si="247"/>
        <v>5</v>
      </c>
      <c r="H3162" s="34">
        <f>CONVERT(INDEX(Htg_StPt_Sch_EZ!$C$4:$I$27,MATCH(Schedules_8760!$C3162,Htg_StPt_Sch_EZ!$B$4:$B$27,0),MATCH(Schedules_8760!$F3162,Htg_StPt_Sch_EZ!$C$3:$I$3,0)),"F","C")</f>
        <v>20.555555555555554</v>
      </c>
      <c r="I3162" s="34">
        <f>CONVERT(INDEX(Htg_StPt_Sch_EZ!$C$31:$I$54,MATCH(Schedules_8760!$C3162,Htg_StPt_Sch_EZ!$B$31:$B$54,0),MATCH(Schedules_8760!$F3162,Htg_StPt_Sch_EZ!$C$30:$I$30,0)),"F","C")</f>
        <v>17.777777777777779</v>
      </c>
      <c r="J3162" s="34">
        <f>CONVERT(INDEX(Clg_StPt_Sch_EZ!$C$4:$I$27,MATCH(Schedules_8760!$C3162,Clg_StPt_Sch_EZ!$B$4:$B$27,0),MATCH(Schedules_8760!$F3162,Clg_StPt_Sch_EZ!$C$3:$I$3,0)),"F","C")</f>
        <v>25.555555555555554</v>
      </c>
      <c r="K3162" s="34">
        <f>CONVERT(INDEX(Clg_StPt_Sch_EZ!$C$31:$I$54,MATCH(Schedules_8760!$C3162,Clg_StPt_Sch_EZ!$B$31:$B$54,0),MATCH(Schedules_8760!$F3162,Clg_StPt_Sch_EZ!$C$30:$I$30,0)),"F","C")</f>
        <v>25</v>
      </c>
      <c r="L3162" s="34">
        <f>CONVERT(INDEX(DHW_StPt_Sch_EZ!$C$4:$I$27,MATCH(Schedules_8760!$C3162,DHW_StPt_Sch_EZ!$B$4:$B$27,0),MATCH(Schedules_8760!$F3162,DHW_StPt_Sch_EZ!$C$3:$I$3,0)),"F","C")</f>
        <v>53.333333333333329</v>
      </c>
      <c r="M3162" s="34">
        <f>CONVERT(INDEX(DHW_StPt_Sch_EZ!$C$31:$I$54,MATCH(Schedules_8760!$C3162,DHW_StPt_Sch_EZ!$B$31:$B$54,0),MATCH(Schedules_8760!$F3162,DHW_StPt_Sch_EZ!$C$30:$I$30,0)),"F","C")</f>
        <v>53.333333333333329</v>
      </c>
      <c r="N3162" s="12"/>
      <c r="O3162" s="12"/>
      <c r="P3162" s="12"/>
    </row>
    <row r="3163" spans="1:16" x14ac:dyDescent="0.25">
      <c r="A3163" s="35">
        <v>3162</v>
      </c>
      <c r="B3163" s="89">
        <v>132.70833333333329</v>
      </c>
      <c r="C3163" s="35">
        <f t="shared" si="245"/>
        <v>18</v>
      </c>
      <c r="D3163" s="35">
        <f t="shared" si="248"/>
        <v>132</v>
      </c>
      <c r="E3163" s="35">
        <f t="shared" si="249"/>
        <v>6</v>
      </c>
      <c r="F3163" s="35" t="str">
        <f t="shared" si="246"/>
        <v>Friday</v>
      </c>
      <c r="G3163" s="35">
        <f t="shared" si="247"/>
        <v>5</v>
      </c>
      <c r="H3163" s="34">
        <f>CONVERT(INDEX(Htg_StPt_Sch_EZ!$C$4:$I$27,MATCH(Schedules_8760!$C3163,Htg_StPt_Sch_EZ!$B$4:$B$27,0),MATCH(Schedules_8760!$F3163,Htg_StPt_Sch_EZ!$C$3:$I$3,0)),"F","C")</f>
        <v>20.555555555555554</v>
      </c>
      <c r="I3163" s="34">
        <f>CONVERT(INDEX(Htg_StPt_Sch_EZ!$C$31:$I$54,MATCH(Schedules_8760!$C3163,Htg_StPt_Sch_EZ!$B$31:$B$54,0),MATCH(Schedules_8760!$F3163,Htg_StPt_Sch_EZ!$C$30:$I$30,0)),"F","C")</f>
        <v>17.777777777777779</v>
      </c>
      <c r="J3163" s="34">
        <f>CONVERT(INDEX(Clg_StPt_Sch_EZ!$C$4:$I$27,MATCH(Schedules_8760!$C3163,Clg_StPt_Sch_EZ!$B$4:$B$27,0),MATCH(Schedules_8760!$F3163,Clg_StPt_Sch_EZ!$C$3:$I$3,0)),"F","C")</f>
        <v>25.555555555555554</v>
      </c>
      <c r="K3163" s="34">
        <f>CONVERT(INDEX(Clg_StPt_Sch_EZ!$C$31:$I$54,MATCH(Schedules_8760!$C3163,Clg_StPt_Sch_EZ!$B$31:$B$54,0),MATCH(Schedules_8760!$F3163,Clg_StPt_Sch_EZ!$C$30:$I$30,0)),"F","C")</f>
        <v>28.333333333333332</v>
      </c>
      <c r="L3163" s="34">
        <f>CONVERT(INDEX(DHW_StPt_Sch_EZ!$C$4:$I$27,MATCH(Schedules_8760!$C3163,DHW_StPt_Sch_EZ!$B$4:$B$27,0),MATCH(Schedules_8760!$F3163,DHW_StPt_Sch_EZ!$C$3:$I$3,0)),"F","C")</f>
        <v>53.333333333333329</v>
      </c>
      <c r="M3163" s="34">
        <f>CONVERT(INDEX(DHW_StPt_Sch_EZ!$C$31:$I$54,MATCH(Schedules_8760!$C3163,DHW_StPt_Sch_EZ!$B$31:$B$54,0),MATCH(Schedules_8760!$F3163,DHW_StPt_Sch_EZ!$C$30:$I$30,0)),"F","C")</f>
        <v>53.333333333333329</v>
      </c>
      <c r="N3163" s="12"/>
      <c r="O3163" s="12"/>
      <c r="P3163" s="12"/>
    </row>
    <row r="3164" spans="1:16" x14ac:dyDescent="0.25">
      <c r="A3164" s="35">
        <v>3163</v>
      </c>
      <c r="B3164" s="89">
        <v>132.75</v>
      </c>
      <c r="C3164" s="35">
        <f t="shared" si="245"/>
        <v>19</v>
      </c>
      <c r="D3164" s="35">
        <f t="shared" si="248"/>
        <v>132</v>
      </c>
      <c r="E3164" s="35">
        <f t="shared" si="249"/>
        <v>6</v>
      </c>
      <c r="F3164" s="35" t="str">
        <f t="shared" si="246"/>
        <v>Friday</v>
      </c>
      <c r="G3164" s="35">
        <f t="shared" si="247"/>
        <v>5</v>
      </c>
      <c r="H3164" s="34">
        <f>CONVERT(INDEX(Htg_StPt_Sch_EZ!$C$4:$I$27,MATCH(Schedules_8760!$C3164,Htg_StPt_Sch_EZ!$B$4:$B$27,0),MATCH(Schedules_8760!$F3164,Htg_StPt_Sch_EZ!$C$3:$I$3,0)),"F","C")</f>
        <v>20.555555555555554</v>
      </c>
      <c r="I3164" s="34">
        <f>CONVERT(INDEX(Htg_StPt_Sch_EZ!$C$31:$I$54,MATCH(Schedules_8760!$C3164,Htg_StPt_Sch_EZ!$B$31:$B$54,0),MATCH(Schedules_8760!$F3164,Htg_StPt_Sch_EZ!$C$30:$I$30,0)),"F","C")</f>
        <v>18.333333333333332</v>
      </c>
      <c r="J3164" s="34">
        <f>CONVERT(INDEX(Clg_StPt_Sch_EZ!$C$4:$I$27,MATCH(Schedules_8760!$C3164,Clg_StPt_Sch_EZ!$B$4:$B$27,0),MATCH(Schedules_8760!$F3164,Clg_StPt_Sch_EZ!$C$3:$I$3,0)),"F","C")</f>
        <v>25.555555555555554</v>
      </c>
      <c r="K3164" s="34">
        <f>CONVERT(INDEX(Clg_StPt_Sch_EZ!$C$31:$I$54,MATCH(Schedules_8760!$C3164,Clg_StPt_Sch_EZ!$B$31:$B$54,0),MATCH(Schedules_8760!$F3164,Clg_StPt_Sch_EZ!$C$30:$I$30,0)),"F","C")</f>
        <v>28.333333333333332</v>
      </c>
      <c r="L3164" s="34">
        <f>CONVERT(INDEX(DHW_StPt_Sch_EZ!$C$4:$I$27,MATCH(Schedules_8760!$C3164,DHW_StPt_Sch_EZ!$B$4:$B$27,0),MATCH(Schedules_8760!$F3164,DHW_StPt_Sch_EZ!$C$3:$I$3,0)),"F","C")</f>
        <v>53.333333333333329</v>
      </c>
      <c r="M3164" s="34">
        <f>CONVERT(INDEX(DHW_StPt_Sch_EZ!$C$31:$I$54,MATCH(Schedules_8760!$C3164,DHW_StPt_Sch_EZ!$B$31:$B$54,0),MATCH(Schedules_8760!$F3164,DHW_StPt_Sch_EZ!$C$30:$I$30,0)),"F","C")</f>
        <v>53.333333333333329</v>
      </c>
      <c r="N3164" s="12"/>
      <c r="O3164" s="12"/>
      <c r="P3164" s="12"/>
    </row>
    <row r="3165" spans="1:16" x14ac:dyDescent="0.25">
      <c r="A3165" s="35">
        <v>3164</v>
      </c>
      <c r="B3165" s="89">
        <v>132.79166666666671</v>
      </c>
      <c r="C3165" s="35">
        <f t="shared" si="245"/>
        <v>20</v>
      </c>
      <c r="D3165" s="35">
        <f t="shared" si="248"/>
        <v>132</v>
      </c>
      <c r="E3165" s="35">
        <f t="shared" si="249"/>
        <v>6</v>
      </c>
      <c r="F3165" s="35" t="str">
        <f t="shared" si="246"/>
        <v>Friday</v>
      </c>
      <c r="G3165" s="35">
        <f t="shared" si="247"/>
        <v>5</v>
      </c>
      <c r="H3165" s="34">
        <f>CONVERT(INDEX(Htg_StPt_Sch_EZ!$C$4:$I$27,MATCH(Schedules_8760!$C3165,Htg_StPt_Sch_EZ!$B$4:$B$27,0),MATCH(Schedules_8760!$F3165,Htg_StPt_Sch_EZ!$C$3:$I$3,0)),"F","C")</f>
        <v>20.555555555555554</v>
      </c>
      <c r="I3165" s="34">
        <f>CONVERT(INDEX(Htg_StPt_Sch_EZ!$C$31:$I$54,MATCH(Schedules_8760!$C3165,Htg_StPt_Sch_EZ!$B$31:$B$54,0),MATCH(Schedules_8760!$F3165,Htg_StPt_Sch_EZ!$C$30:$I$30,0)),"F","C")</f>
        <v>18.888888888888889</v>
      </c>
      <c r="J3165" s="34">
        <f>CONVERT(INDEX(Clg_StPt_Sch_EZ!$C$4:$I$27,MATCH(Schedules_8760!$C3165,Clg_StPt_Sch_EZ!$B$4:$B$27,0),MATCH(Schedules_8760!$F3165,Clg_StPt_Sch_EZ!$C$3:$I$3,0)),"F","C")</f>
        <v>25.555555555555554</v>
      </c>
      <c r="K3165" s="34">
        <f>CONVERT(INDEX(Clg_StPt_Sch_EZ!$C$31:$I$54,MATCH(Schedules_8760!$C3165,Clg_StPt_Sch_EZ!$B$31:$B$54,0),MATCH(Schedules_8760!$F3165,Clg_StPt_Sch_EZ!$C$30:$I$30,0)),"F","C")</f>
        <v>28.333333333333332</v>
      </c>
      <c r="L3165" s="34">
        <f>CONVERT(INDEX(DHW_StPt_Sch_EZ!$C$4:$I$27,MATCH(Schedules_8760!$C3165,DHW_StPt_Sch_EZ!$B$4:$B$27,0),MATCH(Schedules_8760!$F3165,DHW_StPt_Sch_EZ!$C$3:$I$3,0)),"F","C")</f>
        <v>53.333333333333329</v>
      </c>
      <c r="M3165" s="34">
        <f>CONVERT(INDEX(DHW_StPt_Sch_EZ!$C$31:$I$54,MATCH(Schedules_8760!$C3165,DHW_StPt_Sch_EZ!$B$31:$B$54,0),MATCH(Schedules_8760!$F3165,DHW_StPt_Sch_EZ!$C$30:$I$30,0)),"F","C")</f>
        <v>53.333333333333329</v>
      </c>
      <c r="N3165" s="12"/>
      <c r="O3165" s="12"/>
      <c r="P3165" s="12"/>
    </row>
    <row r="3166" spans="1:16" x14ac:dyDescent="0.25">
      <c r="A3166" s="35">
        <v>3165</v>
      </c>
      <c r="B3166" s="89">
        <v>132.83333333333329</v>
      </c>
      <c r="C3166" s="35">
        <f t="shared" si="245"/>
        <v>21</v>
      </c>
      <c r="D3166" s="35">
        <f t="shared" si="248"/>
        <v>132</v>
      </c>
      <c r="E3166" s="35">
        <f t="shared" si="249"/>
        <v>6</v>
      </c>
      <c r="F3166" s="35" t="str">
        <f t="shared" si="246"/>
        <v>Friday</v>
      </c>
      <c r="G3166" s="35">
        <f t="shared" si="247"/>
        <v>5</v>
      </c>
      <c r="H3166" s="34">
        <f>CONVERT(INDEX(Htg_StPt_Sch_EZ!$C$4:$I$27,MATCH(Schedules_8760!$C3166,Htg_StPt_Sch_EZ!$B$4:$B$27,0),MATCH(Schedules_8760!$F3166,Htg_StPt_Sch_EZ!$C$3:$I$3,0)),"F","C")</f>
        <v>20.555555555555554</v>
      </c>
      <c r="I3166" s="34">
        <f>CONVERT(INDEX(Htg_StPt_Sch_EZ!$C$31:$I$54,MATCH(Schedules_8760!$C3166,Htg_StPt_Sch_EZ!$B$31:$B$54,0),MATCH(Schedules_8760!$F3166,Htg_StPt_Sch_EZ!$C$30:$I$30,0)),"F","C")</f>
        <v>19.444444444444443</v>
      </c>
      <c r="J3166" s="34">
        <f>CONVERT(INDEX(Clg_StPt_Sch_EZ!$C$4:$I$27,MATCH(Schedules_8760!$C3166,Clg_StPt_Sch_EZ!$B$4:$B$27,0),MATCH(Schedules_8760!$F3166,Clg_StPt_Sch_EZ!$C$3:$I$3,0)),"F","C")</f>
        <v>25.555555555555554</v>
      </c>
      <c r="K3166" s="34">
        <f>CONVERT(INDEX(Clg_StPt_Sch_EZ!$C$31:$I$54,MATCH(Schedules_8760!$C3166,Clg_StPt_Sch_EZ!$B$31:$B$54,0),MATCH(Schedules_8760!$F3166,Clg_StPt_Sch_EZ!$C$30:$I$30,0)),"F","C")</f>
        <v>28.333333333333332</v>
      </c>
      <c r="L3166" s="34">
        <f>CONVERT(INDEX(DHW_StPt_Sch_EZ!$C$4:$I$27,MATCH(Schedules_8760!$C3166,DHW_StPt_Sch_EZ!$B$4:$B$27,0),MATCH(Schedules_8760!$F3166,DHW_StPt_Sch_EZ!$C$3:$I$3,0)),"F","C")</f>
        <v>53.333333333333329</v>
      </c>
      <c r="M3166" s="34">
        <f>CONVERT(INDEX(DHW_StPt_Sch_EZ!$C$31:$I$54,MATCH(Schedules_8760!$C3166,DHW_StPt_Sch_EZ!$B$31:$B$54,0),MATCH(Schedules_8760!$F3166,DHW_StPt_Sch_EZ!$C$30:$I$30,0)),"F","C")</f>
        <v>53.333333333333329</v>
      </c>
      <c r="N3166" s="12"/>
      <c r="O3166" s="12"/>
      <c r="P3166" s="12"/>
    </row>
    <row r="3167" spans="1:16" x14ac:dyDescent="0.25">
      <c r="A3167" s="35">
        <v>3166</v>
      </c>
      <c r="B3167" s="89">
        <v>132.875</v>
      </c>
      <c r="C3167" s="35">
        <f t="shared" si="245"/>
        <v>22</v>
      </c>
      <c r="D3167" s="35">
        <f t="shared" si="248"/>
        <v>132</v>
      </c>
      <c r="E3167" s="35">
        <f t="shared" si="249"/>
        <v>6</v>
      </c>
      <c r="F3167" s="35" t="str">
        <f t="shared" si="246"/>
        <v>Friday</v>
      </c>
      <c r="G3167" s="35">
        <f t="shared" si="247"/>
        <v>5</v>
      </c>
      <c r="H3167" s="34">
        <f>CONVERT(INDEX(Htg_StPt_Sch_EZ!$C$4:$I$27,MATCH(Schedules_8760!$C3167,Htg_StPt_Sch_EZ!$B$4:$B$27,0),MATCH(Schedules_8760!$F3167,Htg_StPt_Sch_EZ!$C$3:$I$3,0)),"F","C")</f>
        <v>20.555555555555554</v>
      </c>
      <c r="I3167" s="34">
        <f>CONVERT(INDEX(Htg_StPt_Sch_EZ!$C$31:$I$54,MATCH(Schedules_8760!$C3167,Htg_StPt_Sch_EZ!$B$31:$B$54,0),MATCH(Schedules_8760!$F3167,Htg_StPt_Sch_EZ!$C$30:$I$30,0)),"F","C")</f>
        <v>19.444444444444443</v>
      </c>
      <c r="J3167" s="34">
        <f>CONVERT(INDEX(Clg_StPt_Sch_EZ!$C$4:$I$27,MATCH(Schedules_8760!$C3167,Clg_StPt_Sch_EZ!$B$4:$B$27,0),MATCH(Schedules_8760!$F3167,Clg_StPt_Sch_EZ!$C$3:$I$3,0)),"F","C")</f>
        <v>25.555555555555554</v>
      </c>
      <c r="K3167" s="34">
        <f>CONVERT(INDEX(Clg_StPt_Sch_EZ!$C$31:$I$54,MATCH(Schedules_8760!$C3167,Clg_StPt_Sch_EZ!$B$31:$B$54,0),MATCH(Schedules_8760!$F3167,Clg_StPt_Sch_EZ!$C$30:$I$30,0)),"F","C")</f>
        <v>28.333333333333332</v>
      </c>
      <c r="L3167" s="34">
        <f>CONVERT(INDEX(DHW_StPt_Sch_EZ!$C$4:$I$27,MATCH(Schedules_8760!$C3167,DHW_StPt_Sch_EZ!$B$4:$B$27,0),MATCH(Schedules_8760!$F3167,DHW_StPt_Sch_EZ!$C$3:$I$3,0)),"F","C")</f>
        <v>53.333333333333329</v>
      </c>
      <c r="M3167" s="34">
        <f>CONVERT(INDEX(DHW_StPt_Sch_EZ!$C$31:$I$54,MATCH(Schedules_8760!$C3167,DHW_StPt_Sch_EZ!$B$31:$B$54,0),MATCH(Schedules_8760!$F3167,DHW_StPt_Sch_EZ!$C$30:$I$30,0)),"F","C")</f>
        <v>53.333333333333329</v>
      </c>
      <c r="N3167" s="12"/>
      <c r="O3167" s="12"/>
      <c r="P3167" s="12"/>
    </row>
    <row r="3168" spans="1:16" x14ac:dyDescent="0.25">
      <c r="A3168" s="35">
        <v>3167</v>
      </c>
      <c r="B3168" s="89">
        <v>132.91666666666671</v>
      </c>
      <c r="C3168" s="35">
        <f t="shared" si="245"/>
        <v>23</v>
      </c>
      <c r="D3168" s="35">
        <f t="shared" si="248"/>
        <v>132</v>
      </c>
      <c r="E3168" s="35">
        <f t="shared" si="249"/>
        <v>6</v>
      </c>
      <c r="F3168" s="35" t="str">
        <f t="shared" si="246"/>
        <v>Friday</v>
      </c>
      <c r="G3168" s="35">
        <f t="shared" si="247"/>
        <v>5</v>
      </c>
      <c r="H3168" s="34">
        <f>CONVERT(INDEX(Htg_StPt_Sch_EZ!$C$4:$I$27,MATCH(Schedules_8760!$C3168,Htg_StPt_Sch_EZ!$B$4:$B$27,0),MATCH(Schedules_8760!$F3168,Htg_StPt_Sch_EZ!$C$3:$I$3,0)),"F","C")</f>
        <v>20.555555555555554</v>
      </c>
      <c r="I3168" s="34">
        <f>CONVERT(INDEX(Htg_StPt_Sch_EZ!$C$31:$I$54,MATCH(Schedules_8760!$C3168,Htg_StPt_Sch_EZ!$B$31:$B$54,0),MATCH(Schedules_8760!$F3168,Htg_StPt_Sch_EZ!$C$30:$I$30,0)),"F","C")</f>
        <v>19.444444444444443</v>
      </c>
      <c r="J3168" s="34">
        <f>CONVERT(INDEX(Clg_StPt_Sch_EZ!$C$4:$I$27,MATCH(Schedules_8760!$C3168,Clg_StPt_Sch_EZ!$B$4:$B$27,0),MATCH(Schedules_8760!$F3168,Clg_StPt_Sch_EZ!$C$3:$I$3,0)),"F","C")</f>
        <v>25.555555555555554</v>
      </c>
      <c r="K3168" s="34">
        <f>CONVERT(INDEX(Clg_StPt_Sch_EZ!$C$31:$I$54,MATCH(Schedules_8760!$C3168,Clg_StPt_Sch_EZ!$B$31:$B$54,0),MATCH(Schedules_8760!$F3168,Clg_StPt_Sch_EZ!$C$30:$I$30,0)),"F","C")</f>
        <v>28.333333333333332</v>
      </c>
      <c r="L3168" s="34">
        <f>CONVERT(INDEX(DHW_StPt_Sch_EZ!$C$4:$I$27,MATCH(Schedules_8760!$C3168,DHW_StPt_Sch_EZ!$B$4:$B$27,0),MATCH(Schedules_8760!$F3168,DHW_StPt_Sch_EZ!$C$3:$I$3,0)),"F","C")</f>
        <v>53.333333333333329</v>
      </c>
      <c r="M3168" s="34">
        <f>CONVERT(INDEX(DHW_StPt_Sch_EZ!$C$31:$I$54,MATCH(Schedules_8760!$C3168,DHW_StPt_Sch_EZ!$B$31:$B$54,0),MATCH(Schedules_8760!$F3168,DHW_StPt_Sch_EZ!$C$30:$I$30,0)),"F","C")</f>
        <v>53.333333333333329</v>
      </c>
      <c r="N3168" s="12"/>
      <c r="O3168" s="12"/>
      <c r="P3168" s="12"/>
    </row>
    <row r="3169" spans="1:16" x14ac:dyDescent="0.25">
      <c r="A3169" s="35">
        <v>3168</v>
      </c>
      <c r="B3169" s="89">
        <v>132.95833333333329</v>
      </c>
      <c r="C3169" s="35">
        <f t="shared" si="245"/>
        <v>24</v>
      </c>
      <c r="D3169" s="35">
        <f t="shared" si="248"/>
        <v>132</v>
      </c>
      <c r="E3169" s="35">
        <f t="shared" si="249"/>
        <v>6</v>
      </c>
      <c r="F3169" s="35" t="str">
        <f t="shared" si="246"/>
        <v>Friday</v>
      </c>
      <c r="G3169" s="35">
        <f t="shared" si="247"/>
        <v>5</v>
      </c>
      <c r="H3169" s="34">
        <f>CONVERT(INDEX(Htg_StPt_Sch_EZ!$C$4:$I$27,MATCH(Schedules_8760!$C3169,Htg_StPt_Sch_EZ!$B$4:$B$27,0),MATCH(Schedules_8760!$F3169,Htg_StPt_Sch_EZ!$C$3:$I$3,0)),"F","C")</f>
        <v>20.555555555555554</v>
      </c>
      <c r="I3169" s="34">
        <f>CONVERT(INDEX(Htg_StPt_Sch_EZ!$C$31:$I$54,MATCH(Schedules_8760!$C3169,Htg_StPt_Sch_EZ!$B$31:$B$54,0),MATCH(Schedules_8760!$F3169,Htg_StPt_Sch_EZ!$C$30:$I$30,0)),"F","C")</f>
        <v>19.444444444444443</v>
      </c>
      <c r="J3169" s="34">
        <f>CONVERT(INDEX(Clg_StPt_Sch_EZ!$C$4:$I$27,MATCH(Schedules_8760!$C3169,Clg_StPt_Sch_EZ!$B$4:$B$27,0),MATCH(Schedules_8760!$F3169,Clg_StPt_Sch_EZ!$C$3:$I$3,0)),"F","C")</f>
        <v>25.555555555555554</v>
      </c>
      <c r="K3169" s="34">
        <f>CONVERT(INDEX(Clg_StPt_Sch_EZ!$C$31:$I$54,MATCH(Schedules_8760!$C3169,Clg_StPt_Sch_EZ!$B$31:$B$54,0),MATCH(Schedules_8760!$F3169,Clg_StPt_Sch_EZ!$C$30:$I$30,0)),"F","C")</f>
        <v>28.333333333333332</v>
      </c>
      <c r="L3169" s="34">
        <f>CONVERT(INDEX(DHW_StPt_Sch_EZ!$C$4:$I$27,MATCH(Schedules_8760!$C3169,DHW_StPt_Sch_EZ!$B$4:$B$27,0),MATCH(Schedules_8760!$F3169,DHW_StPt_Sch_EZ!$C$3:$I$3,0)),"F","C")</f>
        <v>53.333333333333329</v>
      </c>
      <c r="M3169" s="34">
        <f>CONVERT(INDEX(DHW_StPt_Sch_EZ!$C$31:$I$54,MATCH(Schedules_8760!$C3169,DHW_StPt_Sch_EZ!$B$31:$B$54,0),MATCH(Schedules_8760!$F3169,DHW_StPt_Sch_EZ!$C$30:$I$30,0)),"F","C")</f>
        <v>53.333333333333329</v>
      </c>
      <c r="N3169" s="12"/>
      <c r="O3169" s="12"/>
      <c r="P3169" s="12"/>
    </row>
    <row r="3170" spans="1:16" x14ac:dyDescent="0.25">
      <c r="A3170" s="35">
        <v>3169</v>
      </c>
      <c r="B3170" s="89">
        <v>133</v>
      </c>
      <c r="C3170" s="35">
        <f t="shared" si="245"/>
        <v>1</v>
      </c>
      <c r="D3170" s="35">
        <f t="shared" si="248"/>
        <v>133</v>
      </c>
      <c r="E3170" s="35">
        <f t="shared" si="249"/>
        <v>7</v>
      </c>
      <c r="F3170" s="35" t="str">
        <f t="shared" si="246"/>
        <v>Saturday</v>
      </c>
      <c r="G3170" s="35">
        <f t="shared" si="247"/>
        <v>5</v>
      </c>
      <c r="H3170" s="34">
        <f>CONVERT(INDEX(Htg_StPt_Sch_EZ!$C$4:$I$27,MATCH(Schedules_8760!$C3170,Htg_StPt_Sch_EZ!$B$4:$B$27,0),MATCH(Schedules_8760!$F3170,Htg_StPt_Sch_EZ!$C$3:$I$3,0)),"F","C")</f>
        <v>20.555555555555554</v>
      </c>
      <c r="I3170" s="34">
        <f>CONVERT(INDEX(Htg_StPt_Sch_EZ!$C$31:$I$54,MATCH(Schedules_8760!$C3170,Htg_StPt_Sch_EZ!$B$31:$B$54,0),MATCH(Schedules_8760!$F3170,Htg_StPt_Sch_EZ!$C$30:$I$30,0)),"F","C")</f>
        <v>19.444444444444443</v>
      </c>
      <c r="J3170" s="34">
        <f>CONVERT(INDEX(Clg_StPt_Sch_EZ!$C$4:$I$27,MATCH(Schedules_8760!$C3170,Clg_StPt_Sch_EZ!$B$4:$B$27,0),MATCH(Schedules_8760!$F3170,Clg_StPt_Sch_EZ!$C$3:$I$3,0)),"F","C")</f>
        <v>25.555555555555554</v>
      </c>
      <c r="K3170" s="34">
        <f>CONVERT(INDEX(Clg_StPt_Sch_EZ!$C$31:$I$54,MATCH(Schedules_8760!$C3170,Clg_StPt_Sch_EZ!$B$31:$B$54,0),MATCH(Schedules_8760!$F3170,Clg_StPt_Sch_EZ!$C$30:$I$30,0)),"F","C")</f>
        <v>28.333333333333332</v>
      </c>
      <c r="L3170" s="34">
        <f>CONVERT(INDEX(DHW_StPt_Sch_EZ!$C$4:$I$27,MATCH(Schedules_8760!$C3170,DHW_StPt_Sch_EZ!$B$4:$B$27,0),MATCH(Schedules_8760!$F3170,DHW_StPt_Sch_EZ!$C$3:$I$3,0)),"F","C")</f>
        <v>53.333333333333329</v>
      </c>
      <c r="M3170" s="34">
        <f>CONVERT(INDEX(DHW_StPt_Sch_EZ!$C$31:$I$54,MATCH(Schedules_8760!$C3170,DHW_StPt_Sch_EZ!$B$31:$B$54,0),MATCH(Schedules_8760!$F3170,DHW_StPt_Sch_EZ!$C$30:$I$30,0)),"F","C")</f>
        <v>53.333333333333329</v>
      </c>
      <c r="N3170" s="12"/>
      <c r="O3170" s="12"/>
      <c r="P3170" s="12"/>
    </row>
    <row r="3171" spans="1:16" x14ac:dyDescent="0.25">
      <c r="A3171" s="35">
        <v>3170</v>
      </c>
      <c r="B3171" s="89">
        <v>133.04166666666671</v>
      </c>
      <c r="C3171" s="35">
        <f t="shared" si="245"/>
        <v>2</v>
      </c>
      <c r="D3171" s="35">
        <f t="shared" si="248"/>
        <v>133</v>
      </c>
      <c r="E3171" s="35">
        <f t="shared" si="249"/>
        <v>7</v>
      </c>
      <c r="F3171" s="35" t="str">
        <f t="shared" si="246"/>
        <v>Saturday</v>
      </c>
      <c r="G3171" s="35">
        <f t="shared" si="247"/>
        <v>5</v>
      </c>
      <c r="H3171" s="34">
        <f>CONVERT(INDEX(Htg_StPt_Sch_EZ!$C$4:$I$27,MATCH(Schedules_8760!$C3171,Htg_StPt_Sch_EZ!$B$4:$B$27,0),MATCH(Schedules_8760!$F3171,Htg_StPt_Sch_EZ!$C$3:$I$3,0)),"F","C")</f>
        <v>20.555555555555554</v>
      </c>
      <c r="I3171" s="34">
        <f>CONVERT(INDEX(Htg_StPt_Sch_EZ!$C$31:$I$54,MATCH(Schedules_8760!$C3171,Htg_StPt_Sch_EZ!$B$31:$B$54,0),MATCH(Schedules_8760!$F3171,Htg_StPt_Sch_EZ!$C$30:$I$30,0)),"F","C")</f>
        <v>19.444444444444443</v>
      </c>
      <c r="J3171" s="34">
        <f>CONVERT(INDEX(Clg_StPt_Sch_EZ!$C$4:$I$27,MATCH(Schedules_8760!$C3171,Clg_StPt_Sch_EZ!$B$4:$B$27,0),MATCH(Schedules_8760!$F3171,Clg_StPt_Sch_EZ!$C$3:$I$3,0)),"F","C")</f>
        <v>25.555555555555554</v>
      </c>
      <c r="K3171" s="34">
        <f>CONVERT(INDEX(Clg_StPt_Sch_EZ!$C$31:$I$54,MATCH(Schedules_8760!$C3171,Clg_StPt_Sch_EZ!$B$31:$B$54,0),MATCH(Schedules_8760!$F3171,Clg_StPt_Sch_EZ!$C$30:$I$30,0)),"F","C")</f>
        <v>28.333333333333332</v>
      </c>
      <c r="L3171" s="34">
        <f>CONVERT(INDEX(DHW_StPt_Sch_EZ!$C$4:$I$27,MATCH(Schedules_8760!$C3171,DHW_StPt_Sch_EZ!$B$4:$B$27,0),MATCH(Schedules_8760!$F3171,DHW_StPt_Sch_EZ!$C$3:$I$3,0)),"F","C")</f>
        <v>53.333333333333329</v>
      </c>
      <c r="M3171" s="34">
        <f>CONVERT(INDEX(DHW_StPt_Sch_EZ!$C$31:$I$54,MATCH(Schedules_8760!$C3171,DHW_StPt_Sch_EZ!$B$31:$B$54,0),MATCH(Schedules_8760!$F3171,DHW_StPt_Sch_EZ!$C$30:$I$30,0)),"F","C")</f>
        <v>53.333333333333329</v>
      </c>
      <c r="N3171" s="12"/>
      <c r="O3171" s="12"/>
      <c r="P3171" s="12"/>
    </row>
    <row r="3172" spans="1:16" x14ac:dyDescent="0.25">
      <c r="A3172" s="35">
        <v>3171</v>
      </c>
      <c r="B3172" s="89">
        <v>133.08333333333329</v>
      </c>
      <c r="C3172" s="35">
        <f t="shared" si="245"/>
        <v>3</v>
      </c>
      <c r="D3172" s="35">
        <f t="shared" si="248"/>
        <v>133</v>
      </c>
      <c r="E3172" s="35">
        <f t="shared" si="249"/>
        <v>7</v>
      </c>
      <c r="F3172" s="35" t="str">
        <f t="shared" si="246"/>
        <v>Saturday</v>
      </c>
      <c r="G3172" s="35">
        <f t="shared" si="247"/>
        <v>5</v>
      </c>
      <c r="H3172" s="34">
        <f>CONVERT(INDEX(Htg_StPt_Sch_EZ!$C$4:$I$27,MATCH(Schedules_8760!$C3172,Htg_StPt_Sch_EZ!$B$4:$B$27,0),MATCH(Schedules_8760!$F3172,Htg_StPt_Sch_EZ!$C$3:$I$3,0)),"F","C")</f>
        <v>20.555555555555554</v>
      </c>
      <c r="I3172" s="34">
        <f>CONVERT(INDEX(Htg_StPt_Sch_EZ!$C$31:$I$54,MATCH(Schedules_8760!$C3172,Htg_StPt_Sch_EZ!$B$31:$B$54,0),MATCH(Schedules_8760!$F3172,Htg_StPt_Sch_EZ!$C$30:$I$30,0)),"F","C")</f>
        <v>19.444444444444443</v>
      </c>
      <c r="J3172" s="34">
        <f>CONVERT(INDEX(Clg_StPt_Sch_EZ!$C$4:$I$27,MATCH(Schedules_8760!$C3172,Clg_StPt_Sch_EZ!$B$4:$B$27,0),MATCH(Schedules_8760!$F3172,Clg_StPt_Sch_EZ!$C$3:$I$3,0)),"F","C")</f>
        <v>25.555555555555554</v>
      </c>
      <c r="K3172" s="34">
        <f>CONVERT(INDEX(Clg_StPt_Sch_EZ!$C$31:$I$54,MATCH(Schedules_8760!$C3172,Clg_StPt_Sch_EZ!$B$31:$B$54,0),MATCH(Schedules_8760!$F3172,Clg_StPt_Sch_EZ!$C$30:$I$30,0)),"F","C")</f>
        <v>28.333333333333332</v>
      </c>
      <c r="L3172" s="34">
        <f>CONVERT(INDEX(DHW_StPt_Sch_EZ!$C$4:$I$27,MATCH(Schedules_8760!$C3172,DHW_StPt_Sch_EZ!$B$4:$B$27,0),MATCH(Schedules_8760!$F3172,DHW_StPt_Sch_EZ!$C$3:$I$3,0)),"F","C")</f>
        <v>53.333333333333329</v>
      </c>
      <c r="M3172" s="34">
        <f>CONVERT(INDEX(DHW_StPt_Sch_EZ!$C$31:$I$54,MATCH(Schedules_8760!$C3172,DHW_StPt_Sch_EZ!$B$31:$B$54,0),MATCH(Schedules_8760!$F3172,DHW_StPt_Sch_EZ!$C$30:$I$30,0)),"F","C")</f>
        <v>53.333333333333329</v>
      </c>
      <c r="N3172" s="12"/>
      <c r="O3172" s="12"/>
      <c r="P3172" s="12"/>
    </row>
    <row r="3173" spans="1:16" x14ac:dyDescent="0.25">
      <c r="A3173" s="35">
        <v>3172</v>
      </c>
      <c r="B3173" s="89">
        <v>133.125</v>
      </c>
      <c r="C3173" s="35">
        <f t="shared" si="245"/>
        <v>4</v>
      </c>
      <c r="D3173" s="35">
        <f t="shared" si="248"/>
        <v>133</v>
      </c>
      <c r="E3173" s="35">
        <f t="shared" si="249"/>
        <v>7</v>
      </c>
      <c r="F3173" s="35" t="str">
        <f t="shared" si="246"/>
        <v>Saturday</v>
      </c>
      <c r="G3173" s="35">
        <f t="shared" si="247"/>
        <v>5</v>
      </c>
      <c r="H3173" s="34">
        <f>CONVERT(INDEX(Htg_StPt_Sch_EZ!$C$4:$I$27,MATCH(Schedules_8760!$C3173,Htg_StPt_Sch_EZ!$B$4:$B$27,0),MATCH(Schedules_8760!$F3173,Htg_StPt_Sch_EZ!$C$3:$I$3,0)),"F","C")</f>
        <v>20.555555555555554</v>
      </c>
      <c r="I3173" s="34">
        <f>CONVERT(INDEX(Htg_StPt_Sch_EZ!$C$31:$I$54,MATCH(Schedules_8760!$C3173,Htg_StPt_Sch_EZ!$B$31:$B$54,0),MATCH(Schedules_8760!$F3173,Htg_StPt_Sch_EZ!$C$30:$I$30,0)),"F","C")</f>
        <v>19.444444444444443</v>
      </c>
      <c r="J3173" s="34">
        <f>CONVERT(INDEX(Clg_StPt_Sch_EZ!$C$4:$I$27,MATCH(Schedules_8760!$C3173,Clg_StPt_Sch_EZ!$B$4:$B$27,0),MATCH(Schedules_8760!$F3173,Clg_StPt_Sch_EZ!$C$3:$I$3,0)),"F","C")</f>
        <v>25.555555555555554</v>
      </c>
      <c r="K3173" s="34">
        <f>CONVERT(INDEX(Clg_StPt_Sch_EZ!$C$31:$I$54,MATCH(Schedules_8760!$C3173,Clg_StPt_Sch_EZ!$B$31:$B$54,0),MATCH(Schedules_8760!$F3173,Clg_StPt_Sch_EZ!$C$30:$I$30,0)),"F","C")</f>
        <v>28.333333333333332</v>
      </c>
      <c r="L3173" s="34">
        <f>CONVERT(INDEX(DHW_StPt_Sch_EZ!$C$4:$I$27,MATCH(Schedules_8760!$C3173,DHW_StPt_Sch_EZ!$B$4:$B$27,0),MATCH(Schedules_8760!$F3173,DHW_StPt_Sch_EZ!$C$3:$I$3,0)),"F","C")</f>
        <v>53.333333333333329</v>
      </c>
      <c r="M3173" s="34">
        <f>CONVERT(INDEX(DHW_StPt_Sch_EZ!$C$31:$I$54,MATCH(Schedules_8760!$C3173,DHW_StPt_Sch_EZ!$B$31:$B$54,0),MATCH(Schedules_8760!$F3173,DHW_StPt_Sch_EZ!$C$30:$I$30,0)),"F","C")</f>
        <v>53.333333333333329</v>
      </c>
      <c r="N3173" s="12"/>
      <c r="O3173" s="12"/>
      <c r="P3173" s="12"/>
    </row>
    <row r="3174" spans="1:16" x14ac:dyDescent="0.25">
      <c r="A3174" s="35">
        <v>3173</v>
      </c>
      <c r="B3174" s="89">
        <v>133.16666666666671</v>
      </c>
      <c r="C3174" s="35">
        <f t="shared" si="245"/>
        <v>5</v>
      </c>
      <c r="D3174" s="35">
        <f t="shared" si="248"/>
        <v>133</v>
      </c>
      <c r="E3174" s="35">
        <f t="shared" si="249"/>
        <v>7</v>
      </c>
      <c r="F3174" s="35" t="str">
        <f t="shared" si="246"/>
        <v>Saturday</v>
      </c>
      <c r="G3174" s="35">
        <f t="shared" si="247"/>
        <v>5</v>
      </c>
      <c r="H3174" s="34">
        <f>CONVERT(INDEX(Htg_StPt_Sch_EZ!$C$4:$I$27,MATCH(Schedules_8760!$C3174,Htg_StPt_Sch_EZ!$B$4:$B$27,0),MATCH(Schedules_8760!$F3174,Htg_StPt_Sch_EZ!$C$3:$I$3,0)),"F","C")</f>
        <v>20.555555555555554</v>
      </c>
      <c r="I3174" s="34">
        <f>CONVERT(INDEX(Htg_StPt_Sch_EZ!$C$31:$I$54,MATCH(Schedules_8760!$C3174,Htg_StPt_Sch_EZ!$B$31:$B$54,0),MATCH(Schedules_8760!$F3174,Htg_StPt_Sch_EZ!$C$30:$I$30,0)),"F","C")</f>
        <v>19.444444444444443</v>
      </c>
      <c r="J3174" s="34">
        <f>CONVERT(INDEX(Clg_StPt_Sch_EZ!$C$4:$I$27,MATCH(Schedules_8760!$C3174,Clg_StPt_Sch_EZ!$B$4:$B$27,0),MATCH(Schedules_8760!$F3174,Clg_StPt_Sch_EZ!$C$3:$I$3,0)),"F","C")</f>
        <v>25.555555555555554</v>
      </c>
      <c r="K3174" s="34">
        <f>CONVERT(INDEX(Clg_StPt_Sch_EZ!$C$31:$I$54,MATCH(Schedules_8760!$C3174,Clg_StPt_Sch_EZ!$B$31:$B$54,0),MATCH(Schedules_8760!$F3174,Clg_StPt_Sch_EZ!$C$30:$I$30,0)),"F","C")</f>
        <v>28.333333333333332</v>
      </c>
      <c r="L3174" s="34">
        <f>CONVERT(INDEX(DHW_StPt_Sch_EZ!$C$4:$I$27,MATCH(Schedules_8760!$C3174,DHW_StPt_Sch_EZ!$B$4:$B$27,0),MATCH(Schedules_8760!$F3174,DHW_StPt_Sch_EZ!$C$3:$I$3,0)),"F","C")</f>
        <v>53.333333333333329</v>
      </c>
      <c r="M3174" s="34">
        <f>CONVERT(INDEX(DHW_StPt_Sch_EZ!$C$31:$I$54,MATCH(Schedules_8760!$C3174,DHW_StPt_Sch_EZ!$B$31:$B$54,0),MATCH(Schedules_8760!$F3174,DHW_StPt_Sch_EZ!$C$30:$I$30,0)),"F","C")</f>
        <v>53.333333333333329</v>
      </c>
      <c r="N3174" s="12"/>
      <c r="O3174" s="12"/>
      <c r="P3174" s="12"/>
    </row>
    <row r="3175" spans="1:16" x14ac:dyDescent="0.25">
      <c r="A3175" s="35">
        <v>3174</v>
      </c>
      <c r="B3175" s="89">
        <v>133.20833333333329</v>
      </c>
      <c r="C3175" s="35">
        <f t="shared" si="245"/>
        <v>6</v>
      </c>
      <c r="D3175" s="35">
        <f t="shared" si="248"/>
        <v>133</v>
      </c>
      <c r="E3175" s="35">
        <f t="shared" si="249"/>
        <v>7</v>
      </c>
      <c r="F3175" s="35" t="str">
        <f t="shared" si="246"/>
        <v>Saturday</v>
      </c>
      <c r="G3175" s="35">
        <f t="shared" si="247"/>
        <v>5</v>
      </c>
      <c r="H3175" s="34">
        <f>CONVERT(INDEX(Htg_StPt_Sch_EZ!$C$4:$I$27,MATCH(Schedules_8760!$C3175,Htg_StPt_Sch_EZ!$B$4:$B$27,0),MATCH(Schedules_8760!$F3175,Htg_StPt_Sch_EZ!$C$3:$I$3,0)),"F","C")</f>
        <v>20.555555555555554</v>
      </c>
      <c r="I3175" s="34">
        <f>CONVERT(INDEX(Htg_StPt_Sch_EZ!$C$31:$I$54,MATCH(Schedules_8760!$C3175,Htg_StPt_Sch_EZ!$B$31:$B$54,0),MATCH(Schedules_8760!$F3175,Htg_StPt_Sch_EZ!$C$30:$I$30,0)),"F","C")</f>
        <v>19.444444444444443</v>
      </c>
      <c r="J3175" s="34">
        <f>CONVERT(INDEX(Clg_StPt_Sch_EZ!$C$4:$I$27,MATCH(Schedules_8760!$C3175,Clg_StPt_Sch_EZ!$B$4:$B$27,0),MATCH(Schedules_8760!$F3175,Clg_StPt_Sch_EZ!$C$3:$I$3,0)),"F","C")</f>
        <v>25.555555555555554</v>
      </c>
      <c r="K3175" s="34">
        <f>CONVERT(INDEX(Clg_StPt_Sch_EZ!$C$31:$I$54,MATCH(Schedules_8760!$C3175,Clg_StPt_Sch_EZ!$B$31:$B$54,0),MATCH(Schedules_8760!$F3175,Clg_StPt_Sch_EZ!$C$30:$I$30,0)),"F","C")</f>
        <v>28.333333333333332</v>
      </c>
      <c r="L3175" s="34">
        <f>CONVERT(INDEX(DHW_StPt_Sch_EZ!$C$4:$I$27,MATCH(Schedules_8760!$C3175,DHW_StPt_Sch_EZ!$B$4:$B$27,0),MATCH(Schedules_8760!$F3175,DHW_StPt_Sch_EZ!$C$3:$I$3,0)),"F","C")</f>
        <v>53.333333333333329</v>
      </c>
      <c r="M3175" s="34">
        <f>CONVERT(INDEX(DHW_StPt_Sch_EZ!$C$31:$I$54,MATCH(Schedules_8760!$C3175,DHW_StPt_Sch_EZ!$B$31:$B$54,0),MATCH(Schedules_8760!$F3175,DHW_StPt_Sch_EZ!$C$30:$I$30,0)),"F","C")</f>
        <v>53.333333333333329</v>
      </c>
      <c r="N3175" s="12"/>
      <c r="O3175" s="12"/>
      <c r="P3175" s="12"/>
    </row>
    <row r="3176" spans="1:16" x14ac:dyDescent="0.25">
      <c r="A3176" s="35">
        <v>3175</v>
      </c>
      <c r="B3176" s="89">
        <v>133.25</v>
      </c>
      <c r="C3176" s="35">
        <f t="shared" si="245"/>
        <v>7</v>
      </c>
      <c r="D3176" s="35">
        <f t="shared" si="248"/>
        <v>133</v>
      </c>
      <c r="E3176" s="35">
        <f t="shared" si="249"/>
        <v>7</v>
      </c>
      <c r="F3176" s="35" t="str">
        <f t="shared" si="246"/>
        <v>Saturday</v>
      </c>
      <c r="G3176" s="35">
        <f t="shared" si="247"/>
        <v>5</v>
      </c>
      <c r="H3176" s="34">
        <f>CONVERT(INDEX(Htg_StPt_Sch_EZ!$C$4:$I$27,MATCH(Schedules_8760!$C3176,Htg_StPt_Sch_EZ!$B$4:$B$27,0),MATCH(Schedules_8760!$F3176,Htg_StPt_Sch_EZ!$C$3:$I$3,0)),"F","C")</f>
        <v>20.555555555555554</v>
      </c>
      <c r="I3176" s="34">
        <f>CONVERT(INDEX(Htg_StPt_Sch_EZ!$C$31:$I$54,MATCH(Schedules_8760!$C3176,Htg_StPt_Sch_EZ!$B$31:$B$54,0),MATCH(Schedules_8760!$F3176,Htg_StPt_Sch_EZ!$C$30:$I$30,0)),"F","C")</f>
        <v>19.444444444444443</v>
      </c>
      <c r="J3176" s="34">
        <f>CONVERT(INDEX(Clg_StPt_Sch_EZ!$C$4:$I$27,MATCH(Schedules_8760!$C3176,Clg_StPt_Sch_EZ!$B$4:$B$27,0),MATCH(Schedules_8760!$F3176,Clg_StPt_Sch_EZ!$C$3:$I$3,0)),"F","C")</f>
        <v>25.555555555555554</v>
      </c>
      <c r="K3176" s="34">
        <f>CONVERT(INDEX(Clg_StPt_Sch_EZ!$C$31:$I$54,MATCH(Schedules_8760!$C3176,Clg_StPt_Sch_EZ!$B$31:$B$54,0),MATCH(Schedules_8760!$F3176,Clg_StPt_Sch_EZ!$C$30:$I$30,0)),"F","C")</f>
        <v>28.333333333333332</v>
      </c>
      <c r="L3176" s="34">
        <f>CONVERT(INDEX(DHW_StPt_Sch_EZ!$C$4:$I$27,MATCH(Schedules_8760!$C3176,DHW_StPt_Sch_EZ!$B$4:$B$27,0),MATCH(Schedules_8760!$F3176,DHW_StPt_Sch_EZ!$C$3:$I$3,0)),"F","C")</f>
        <v>53.333333333333329</v>
      </c>
      <c r="M3176" s="34">
        <f>CONVERT(INDEX(DHW_StPt_Sch_EZ!$C$31:$I$54,MATCH(Schedules_8760!$C3176,DHW_StPt_Sch_EZ!$B$31:$B$54,0),MATCH(Schedules_8760!$F3176,DHW_StPt_Sch_EZ!$C$30:$I$30,0)),"F","C")</f>
        <v>53.333333333333329</v>
      </c>
      <c r="N3176" s="12"/>
      <c r="O3176" s="12"/>
      <c r="P3176" s="12"/>
    </row>
    <row r="3177" spans="1:16" x14ac:dyDescent="0.25">
      <c r="A3177" s="35">
        <v>3176</v>
      </c>
      <c r="B3177" s="89">
        <v>133.29166666666671</v>
      </c>
      <c r="C3177" s="35">
        <f t="shared" si="245"/>
        <v>8</v>
      </c>
      <c r="D3177" s="35">
        <f t="shared" si="248"/>
        <v>133</v>
      </c>
      <c r="E3177" s="35">
        <f t="shared" si="249"/>
        <v>7</v>
      </c>
      <c r="F3177" s="35" t="str">
        <f t="shared" si="246"/>
        <v>Saturday</v>
      </c>
      <c r="G3177" s="35">
        <f t="shared" si="247"/>
        <v>5</v>
      </c>
      <c r="H3177" s="34">
        <f>CONVERT(INDEX(Htg_StPt_Sch_EZ!$C$4:$I$27,MATCH(Schedules_8760!$C3177,Htg_StPt_Sch_EZ!$B$4:$B$27,0),MATCH(Schedules_8760!$F3177,Htg_StPt_Sch_EZ!$C$3:$I$3,0)),"F","C")</f>
        <v>20.555555555555554</v>
      </c>
      <c r="I3177" s="34">
        <f>CONVERT(INDEX(Htg_StPt_Sch_EZ!$C$31:$I$54,MATCH(Schedules_8760!$C3177,Htg_StPt_Sch_EZ!$B$31:$B$54,0),MATCH(Schedules_8760!$F3177,Htg_StPt_Sch_EZ!$C$30:$I$30,0)),"F","C")</f>
        <v>19.444444444444443</v>
      </c>
      <c r="J3177" s="34">
        <f>CONVERT(INDEX(Clg_StPt_Sch_EZ!$C$4:$I$27,MATCH(Schedules_8760!$C3177,Clg_StPt_Sch_EZ!$B$4:$B$27,0),MATCH(Schedules_8760!$F3177,Clg_StPt_Sch_EZ!$C$3:$I$3,0)),"F","C")</f>
        <v>25.555555555555554</v>
      </c>
      <c r="K3177" s="34">
        <f>CONVERT(INDEX(Clg_StPt_Sch_EZ!$C$31:$I$54,MATCH(Schedules_8760!$C3177,Clg_StPt_Sch_EZ!$B$31:$B$54,0),MATCH(Schedules_8760!$F3177,Clg_StPt_Sch_EZ!$C$30:$I$30,0)),"F","C")</f>
        <v>25</v>
      </c>
      <c r="L3177" s="34">
        <f>CONVERT(INDEX(DHW_StPt_Sch_EZ!$C$4:$I$27,MATCH(Schedules_8760!$C3177,DHW_StPt_Sch_EZ!$B$4:$B$27,0),MATCH(Schedules_8760!$F3177,DHW_StPt_Sch_EZ!$C$3:$I$3,0)),"F","C")</f>
        <v>53.333333333333329</v>
      </c>
      <c r="M3177" s="34">
        <f>CONVERT(INDEX(DHW_StPt_Sch_EZ!$C$31:$I$54,MATCH(Schedules_8760!$C3177,DHW_StPt_Sch_EZ!$B$31:$B$54,0),MATCH(Schedules_8760!$F3177,DHW_StPt_Sch_EZ!$C$30:$I$30,0)),"F","C")</f>
        <v>53.333333333333329</v>
      </c>
      <c r="N3177" s="12"/>
      <c r="O3177" s="12"/>
      <c r="P3177" s="12"/>
    </row>
    <row r="3178" spans="1:16" x14ac:dyDescent="0.25">
      <c r="A3178" s="35">
        <v>3177</v>
      </c>
      <c r="B3178" s="89">
        <v>133.33333333333329</v>
      </c>
      <c r="C3178" s="35">
        <f t="shared" si="245"/>
        <v>9</v>
      </c>
      <c r="D3178" s="35">
        <f t="shared" si="248"/>
        <v>133</v>
      </c>
      <c r="E3178" s="35">
        <f t="shared" si="249"/>
        <v>7</v>
      </c>
      <c r="F3178" s="35" t="str">
        <f t="shared" si="246"/>
        <v>Saturday</v>
      </c>
      <c r="G3178" s="35">
        <f t="shared" si="247"/>
        <v>5</v>
      </c>
      <c r="H3178" s="34">
        <f>CONVERT(INDEX(Htg_StPt_Sch_EZ!$C$4:$I$27,MATCH(Schedules_8760!$C3178,Htg_StPt_Sch_EZ!$B$4:$B$27,0),MATCH(Schedules_8760!$F3178,Htg_StPt_Sch_EZ!$C$3:$I$3,0)),"F","C")</f>
        <v>20.555555555555554</v>
      </c>
      <c r="I3178" s="34">
        <f>CONVERT(INDEX(Htg_StPt_Sch_EZ!$C$31:$I$54,MATCH(Schedules_8760!$C3178,Htg_StPt_Sch_EZ!$B$31:$B$54,0),MATCH(Schedules_8760!$F3178,Htg_StPt_Sch_EZ!$C$30:$I$30,0)),"F","C")</f>
        <v>19.444444444444443</v>
      </c>
      <c r="J3178" s="34">
        <f>CONVERT(INDEX(Clg_StPt_Sch_EZ!$C$4:$I$27,MATCH(Schedules_8760!$C3178,Clg_StPt_Sch_EZ!$B$4:$B$27,0),MATCH(Schedules_8760!$F3178,Clg_StPt_Sch_EZ!$C$3:$I$3,0)),"F","C")</f>
        <v>25.555555555555554</v>
      </c>
      <c r="K3178" s="34">
        <f>CONVERT(INDEX(Clg_StPt_Sch_EZ!$C$31:$I$54,MATCH(Schedules_8760!$C3178,Clg_StPt_Sch_EZ!$B$31:$B$54,0),MATCH(Schedules_8760!$F3178,Clg_StPt_Sch_EZ!$C$30:$I$30,0)),"F","C")</f>
        <v>25</v>
      </c>
      <c r="L3178" s="34">
        <f>CONVERT(INDEX(DHW_StPt_Sch_EZ!$C$4:$I$27,MATCH(Schedules_8760!$C3178,DHW_StPt_Sch_EZ!$B$4:$B$27,0),MATCH(Schedules_8760!$F3178,DHW_StPt_Sch_EZ!$C$3:$I$3,0)),"F","C")</f>
        <v>53.333333333333329</v>
      </c>
      <c r="M3178" s="34">
        <f>CONVERT(INDEX(DHW_StPt_Sch_EZ!$C$31:$I$54,MATCH(Schedules_8760!$C3178,DHW_StPt_Sch_EZ!$B$31:$B$54,0),MATCH(Schedules_8760!$F3178,DHW_StPt_Sch_EZ!$C$30:$I$30,0)),"F","C")</f>
        <v>53.333333333333329</v>
      </c>
      <c r="N3178" s="12"/>
      <c r="O3178" s="12"/>
      <c r="P3178" s="12"/>
    </row>
    <row r="3179" spans="1:16" x14ac:dyDescent="0.25">
      <c r="A3179" s="35">
        <v>3178</v>
      </c>
      <c r="B3179" s="89">
        <v>133.375</v>
      </c>
      <c r="C3179" s="35">
        <f t="shared" si="245"/>
        <v>10</v>
      </c>
      <c r="D3179" s="35">
        <f t="shared" si="248"/>
        <v>133</v>
      </c>
      <c r="E3179" s="35">
        <f t="shared" si="249"/>
        <v>7</v>
      </c>
      <c r="F3179" s="35" t="str">
        <f t="shared" si="246"/>
        <v>Saturday</v>
      </c>
      <c r="G3179" s="35">
        <f t="shared" si="247"/>
        <v>5</v>
      </c>
      <c r="H3179" s="34">
        <f>CONVERT(INDEX(Htg_StPt_Sch_EZ!$C$4:$I$27,MATCH(Schedules_8760!$C3179,Htg_StPt_Sch_EZ!$B$4:$B$27,0),MATCH(Schedules_8760!$F3179,Htg_StPt_Sch_EZ!$C$3:$I$3,0)),"F","C")</f>
        <v>20.555555555555554</v>
      </c>
      <c r="I3179" s="34">
        <f>CONVERT(INDEX(Htg_StPt_Sch_EZ!$C$31:$I$54,MATCH(Schedules_8760!$C3179,Htg_StPt_Sch_EZ!$B$31:$B$54,0),MATCH(Schedules_8760!$F3179,Htg_StPt_Sch_EZ!$C$30:$I$30,0)),"F","C")</f>
        <v>19.444444444444443</v>
      </c>
      <c r="J3179" s="34">
        <f>CONVERT(INDEX(Clg_StPt_Sch_EZ!$C$4:$I$27,MATCH(Schedules_8760!$C3179,Clg_StPt_Sch_EZ!$B$4:$B$27,0),MATCH(Schedules_8760!$F3179,Clg_StPt_Sch_EZ!$C$3:$I$3,0)),"F","C")</f>
        <v>25.555555555555554</v>
      </c>
      <c r="K3179" s="34">
        <f>CONVERT(INDEX(Clg_StPt_Sch_EZ!$C$31:$I$54,MATCH(Schedules_8760!$C3179,Clg_StPt_Sch_EZ!$B$31:$B$54,0),MATCH(Schedules_8760!$F3179,Clg_StPt_Sch_EZ!$C$30:$I$30,0)),"F","C")</f>
        <v>25</v>
      </c>
      <c r="L3179" s="34">
        <f>CONVERT(INDEX(DHW_StPt_Sch_EZ!$C$4:$I$27,MATCH(Schedules_8760!$C3179,DHW_StPt_Sch_EZ!$B$4:$B$27,0),MATCH(Schedules_8760!$F3179,DHW_StPt_Sch_EZ!$C$3:$I$3,0)),"F","C")</f>
        <v>53.333333333333329</v>
      </c>
      <c r="M3179" s="34">
        <f>CONVERT(INDEX(DHW_StPt_Sch_EZ!$C$31:$I$54,MATCH(Schedules_8760!$C3179,DHW_StPt_Sch_EZ!$B$31:$B$54,0),MATCH(Schedules_8760!$F3179,DHW_StPt_Sch_EZ!$C$30:$I$30,0)),"F","C")</f>
        <v>53.333333333333329</v>
      </c>
      <c r="N3179" s="12"/>
      <c r="O3179" s="12"/>
      <c r="P3179" s="12"/>
    </row>
    <row r="3180" spans="1:16" x14ac:dyDescent="0.25">
      <c r="A3180" s="35">
        <v>3179</v>
      </c>
      <c r="B3180" s="89">
        <v>133.41666666666671</v>
      </c>
      <c r="C3180" s="35">
        <f t="shared" si="245"/>
        <v>11</v>
      </c>
      <c r="D3180" s="35">
        <f t="shared" si="248"/>
        <v>133</v>
      </c>
      <c r="E3180" s="35">
        <f t="shared" si="249"/>
        <v>7</v>
      </c>
      <c r="F3180" s="35" t="str">
        <f t="shared" si="246"/>
        <v>Saturday</v>
      </c>
      <c r="G3180" s="35">
        <f t="shared" si="247"/>
        <v>5</v>
      </c>
      <c r="H3180" s="34">
        <f>CONVERT(INDEX(Htg_StPt_Sch_EZ!$C$4:$I$27,MATCH(Schedules_8760!$C3180,Htg_StPt_Sch_EZ!$B$4:$B$27,0),MATCH(Schedules_8760!$F3180,Htg_StPt_Sch_EZ!$C$3:$I$3,0)),"F","C")</f>
        <v>20.555555555555554</v>
      </c>
      <c r="I3180" s="34">
        <f>CONVERT(INDEX(Htg_StPt_Sch_EZ!$C$31:$I$54,MATCH(Schedules_8760!$C3180,Htg_StPt_Sch_EZ!$B$31:$B$54,0),MATCH(Schedules_8760!$F3180,Htg_StPt_Sch_EZ!$C$30:$I$30,0)),"F","C")</f>
        <v>19.444444444444443</v>
      </c>
      <c r="J3180" s="34">
        <f>CONVERT(INDEX(Clg_StPt_Sch_EZ!$C$4:$I$27,MATCH(Schedules_8760!$C3180,Clg_StPt_Sch_EZ!$B$4:$B$27,0),MATCH(Schedules_8760!$F3180,Clg_StPt_Sch_EZ!$C$3:$I$3,0)),"F","C")</f>
        <v>25.555555555555554</v>
      </c>
      <c r="K3180" s="34">
        <f>CONVERT(INDEX(Clg_StPt_Sch_EZ!$C$31:$I$54,MATCH(Schedules_8760!$C3180,Clg_StPt_Sch_EZ!$B$31:$B$54,0),MATCH(Schedules_8760!$F3180,Clg_StPt_Sch_EZ!$C$30:$I$30,0)),"F","C")</f>
        <v>25</v>
      </c>
      <c r="L3180" s="34">
        <f>CONVERT(INDEX(DHW_StPt_Sch_EZ!$C$4:$I$27,MATCH(Schedules_8760!$C3180,DHW_StPt_Sch_EZ!$B$4:$B$27,0),MATCH(Schedules_8760!$F3180,DHW_StPt_Sch_EZ!$C$3:$I$3,0)),"F","C")</f>
        <v>53.333333333333329</v>
      </c>
      <c r="M3180" s="34">
        <f>CONVERT(INDEX(DHW_StPt_Sch_EZ!$C$31:$I$54,MATCH(Schedules_8760!$C3180,DHW_StPt_Sch_EZ!$B$31:$B$54,0),MATCH(Schedules_8760!$F3180,DHW_StPt_Sch_EZ!$C$30:$I$30,0)),"F","C")</f>
        <v>53.333333333333329</v>
      </c>
      <c r="N3180" s="12"/>
      <c r="O3180" s="12"/>
      <c r="P3180" s="12"/>
    </row>
    <row r="3181" spans="1:16" x14ac:dyDescent="0.25">
      <c r="A3181" s="35">
        <v>3180</v>
      </c>
      <c r="B3181" s="89">
        <v>133.45833333333329</v>
      </c>
      <c r="C3181" s="35">
        <f t="shared" si="245"/>
        <v>12</v>
      </c>
      <c r="D3181" s="35">
        <f t="shared" si="248"/>
        <v>133</v>
      </c>
      <c r="E3181" s="35">
        <f t="shared" si="249"/>
        <v>7</v>
      </c>
      <c r="F3181" s="35" t="str">
        <f t="shared" si="246"/>
        <v>Saturday</v>
      </c>
      <c r="G3181" s="35">
        <f t="shared" si="247"/>
        <v>5</v>
      </c>
      <c r="H3181" s="34">
        <f>CONVERT(INDEX(Htg_StPt_Sch_EZ!$C$4:$I$27,MATCH(Schedules_8760!$C3181,Htg_StPt_Sch_EZ!$B$4:$B$27,0),MATCH(Schedules_8760!$F3181,Htg_StPt_Sch_EZ!$C$3:$I$3,0)),"F","C")</f>
        <v>20.555555555555554</v>
      </c>
      <c r="I3181" s="34">
        <f>CONVERT(INDEX(Htg_StPt_Sch_EZ!$C$31:$I$54,MATCH(Schedules_8760!$C3181,Htg_StPt_Sch_EZ!$B$31:$B$54,0),MATCH(Schedules_8760!$F3181,Htg_StPt_Sch_EZ!$C$30:$I$30,0)),"F","C")</f>
        <v>19.444444444444443</v>
      </c>
      <c r="J3181" s="34">
        <f>CONVERT(INDEX(Clg_StPt_Sch_EZ!$C$4:$I$27,MATCH(Schedules_8760!$C3181,Clg_StPt_Sch_EZ!$B$4:$B$27,0),MATCH(Schedules_8760!$F3181,Clg_StPt_Sch_EZ!$C$3:$I$3,0)),"F","C")</f>
        <v>25.555555555555554</v>
      </c>
      <c r="K3181" s="34">
        <f>CONVERT(INDEX(Clg_StPt_Sch_EZ!$C$31:$I$54,MATCH(Schedules_8760!$C3181,Clg_StPt_Sch_EZ!$B$31:$B$54,0),MATCH(Schedules_8760!$F3181,Clg_StPt_Sch_EZ!$C$30:$I$30,0)),"F","C")</f>
        <v>25</v>
      </c>
      <c r="L3181" s="34">
        <f>CONVERT(INDEX(DHW_StPt_Sch_EZ!$C$4:$I$27,MATCH(Schedules_8760!$C3181,DHW_StPt_Sch_EZ!$B$4:$B$27,0),MATCH(Schedules_8760!$F3181,DHW_StPt_Sch_EZ!$C$3:$I$3,0)),"F","C")</f>
        <v>53.333333333333329</v>
      </c>
      <c r="M3181" s="34">
        <f>CONVERT(INDEX(DHW_StPt_Sch_EZ!$C$31:$I$54,MATCH(Schedules_8760!$C3181,DHW_StPt_Sch_EZ!$B$31:$B$54,0),MATCH(Schedules_8760!$F3181,DHW_StPt_Sch_EZ!$C$30:$I$30,0)),"F","C")</f>
        <v>53.333333333333329</v>
      </c>
      <c r="N3181" s="12"/>
      <c r="O3181" s="12"/>
      <c r="P3181" s="12"/>
    </row>
    <row r="3182" spans="1:16" x14ac:dyDescent="0.25">
      <c r="A3182" s="35">
        <v>3181</v>
      </c>
      <c r="B3182" s="89">
        <v>133.5</v>
      </c>
      <c r="C3182" s="35">
        <f t="shared" si="245"/>
        <v>13</v>
      </c>
      <c r="D3182" s="35">
        <f t="shared" si="248"/>
        <v>133</v>
      </c>
      <c r="E3182" s="35">
        <f t="shared" si="249"/>
        <v>7</v>
      </c>
      <c r="F3182" s="35" t="str">
        <f t="shared" si="246"/>
        <v>Saturday</v>
      </c>
      <c r="G3182" s="35">
        <f t="shared" si="247"/>
        <v>5</v>
      </c>
      <c r="H3182" s="34">
        <f>CONVERT(INDEX(Htg_StPt_Sch_EZ!$C$4:$I$27,MATCH(Schedules_8760!$C3182,Htg_StPt_Sch_EZ!$B$4:$B$27,0),MATCH(Schedules_8760!$F3182,Htg_StPt_Sch_EZ!$C$3:$I$3,0)),"F","C")</f>
        <v>20.555555555555554</v>
      </c>
      <c r="I3182" s="34">
        <f>CONVERT(INDEX(Htg_StPt_Sch_EZ!$C$31:$I$54,MATCH(Schedules_8760!$C3182,Htg_StPt_Sch_EZ!$B$31:$B$54,0),MATCH(Schedules_8760!$F3182,Htg_StPt_Sch_EZ!$C$30:$I$30,0)),"F","C")</f>
        <v>19.444444444444443</v>
      </c>
      <c r="J3182" s="34">
        <f>CONVERT(INDEX(Clg_StPt_Sch_EZ!$C$4:$I$27,MATCH(Schedules_8760!$C3182,Clg_StPt_Sch_EZ!$B$4:$B$27,0),MATCH(Schedules_8760!$F3182,Clg_StPt_Sch_EZ!$C$3:$I$3,0)),"F","C")</f>
        <v>25.555555555555554</v>
      </c>
      <c r="K3182" s="34">
        <f>CONVERT(INDEX(Clg_StPt_Sch_EZ!$C$31:$I$54,MATCH(Schedules_8760!$C3182,Clg_StPt_Sch_EZ!$B$31:$B$54,0),MATCH(Schedules_8760!$F3182,Clg_StPt_Sch_EZ!$C$30:$I$30,0)),"F","C")</f>
        <v>25</v>
      </c>
      <c r="L3182" s="34">
        <f>CONVERT(INDEX(DHW_StPt_Sch_EZ!$C$4:$I$27,MATCH(Schedules_8760!$C3182,DHW_StPt_Sch_EZ!$B$4:$B$27,0),MATCH(Schedules_8760!$F3182,DHW_StPt_Sch_EZ!$C$3:$I$3,0)),"F","C")</f>
        <v>53.333333333333329</v>
      </c>
      <c r="M3182" s="34">
        <f>CONVERT(INDEX(DHW_StPt_Sch_EZ!$C$31:$I$54,MATCH(Schedules_8760!$C3182,DHW_StPt_Sch_EZ!$B$31:$B$54,0),MATCH(Schedules_8760!$F3182,DHW_StPt_Sch_EZ!$C$30:$I$30,0)),"F","C")</f>
        <v>53.333333333333329</v>
      </c>
      <c r="N3182" s="12"/>
      <c r="O3182" s="12"/>
      <c r="P3182" s="12"/>
    </row>
    <row r="3183" spans="1:16" x14ac:dyDescent="0.25">
      <c r="A3183" s="35">
        <v>3182</v>
      </c>
      <c r="B3183" s="89">
        <v>133.54166666666671</v>
      </c>
      <c r="C3183" s="35">
        <f t="shared" si="245"/>
        <v>14</v>
      </c>
      <c r="D3183" s="35">
        <f t="shared" si="248"/>
        <v>133</v>
      </c>
      <c r="E3183" s="35">
        <f t="shared" si="249"/>
        <v>7</v>
      </c>
      <c r="F3183" s="35" t="str">
        <f t="shared" si="246"/>
        <v>Saturday</v>
      </c>
      <c r="G3183" s="35">
        <f t="shared" si="247"/>
        <v>5</v>
      </c>
      <c r="H3183" s="34">
        <f>CONVERT(INDEX(Htg_StPt_Sch_EZ!$C$4:$I$27,MATCH(Schedules_8760!$C3183,Htg_StPt_Sch_EZ!$B$4:$B$27,0),MATCH(Schedules_8760!$F3183,Htg_StPt_Sch_EZ!$C$3:$I$3,0)),"F","C")</f>
        <v>20.555555555555554</v>
      </c>
      <c r="I3183" s="34">
        <f>CONVERT(INDEX(Htg_StPt_Sch_EZ!$C$31:$I$54,MATCH(Schedules_8760!$C3183,Htg_StPt_Sch_EZ!$B$31:$B$54,0),MATCH(Schedules_8760!$F3183,Htg_StPt_Sch_EZ!$C$30:$I$30,0)),"F","C")</f>
        <v>19.444444444444443</v>
      </c>
      <c r="J3183" s="34">
        <f>CONVERT(INDEX(Clg_StPt_Sch_EZ!$C$4:$I$27,MATCH(Schedules_8760!$C3183,Clg_StPt_Sch_EZ!$B$4:$B$27,0),MATCH(Schedules_8760!$F3183,Clg_StPt_Sch_EZ!$C$3:$I$3,0)),"F","C")</f>
        <v>25.555555555555554</v>
      </c>
      <c r="K3183" s="34">
        <f>CONVERT(INDEX(Clg_StPt_Sch_EZ!$C$31:$I$54,MATCH(Schedules_8760!$C3183,Clg_StPt_Sch_EZ!$B$31:$B$54,0),MATCH(Schedules_8760!$F3183,Clg_StPt_Sch_EZ!$C$30:$I$30,0)),"F","C")</f>
        <v>25</v>
      </c>
      <c r="L3183" s="34">
        <f>CONVERT(INDEX(DHW_StPt_Sch_EZ!$C$4:$I$27,MATCH(Schedules_8760!$C3183,DHW_StPt_Sch_EZ!$B$4:$B$27,0),MATCH(Schedules_8760!$F3183,DHW_StPt_Sch_EZ!$C$3:$I$3,0)),"F","C")</f>
        <v>53.333333333333329</v>
      </c>
      <c r="M3183" s="34">
        <f>CONVERT(INDEX(DHW_StPt_Sch_EZ!$C$31:$I$54,MATCH(Schedules_8760!$C3183,DHW_StPt_Sch_EZ!$B$31:$B$54,0),MATCH(Schedules_8760!$F3183,DHW_StPt_Sch_EZ!$C$30:$I$30,0)),"F","C")</f>
        <v>53.333333333333329</v>
      </c>
      <c r="N3183" s="12"/>
      <c r="O3183" s="12"/>
      <c r="P3183" s="12"/>
    </row>
    <row r="3184" spans="1:16" x14ac:dyDescent="0.25">
      <c r="A3184" s="35">
        <v>3183</v>
      </c>
      <c r="B3184" s="89">
        <v>133.58333333333329</v>
      </c>
      <c r="C3184" s="35">
        <f t="shared" si="245"/>
        <v>15</v>
      </c>
      <c r="D3184" s="35">
        <f t="shared" si="248"/>
        <v>133</v>
      </c>
      <c r="E3184" s="35">
        <f t="shared" si="249"/>
        <v>7</v>
      </c>
      <c r="F3184" s="35" t="str">
        <f t="shared" si="246"/>
        <v>Saturday</v>
      </c>
      <c r="G3184" s="35">
        <f t="shared" si="247"/>
        <v>5</v>
      </c>
      <c r="H3184" s="34">
        <f>CONVERT(INDEX(Htg_StPt_Sch_EZ!$C$4:$I$27,MATCH(Schedules_8760!$C3184,Htg_StPt_Sch_EZ!$B$4:$B$27,0),MATCH(Schedules_8760!$F3184,Htg_StPt_Sch_EZ!$C$3:$I$3,0)),"F","C")</f>
        <v>20.555555555555554</v>
      </c>
      <c r="I3184" s="34">
        <f>CONVERT(INDEX(Htg_StPt_Sch_EZ!$C$31:$I$54,MATCH(Schedules_8760!$C3184,Htg_StPt_Sch_EZ!$B$31:$B$54,0),MATCH(Schedules_8760!$F3184,Htg_StPt_Sch_EZ!$C$30:$I$30,0)),"F","C")</f>
        <v>21.111111111111111</v>
      </c>
      <c r="J3184" s="34">
        <f>CONVERT(INDEX(Clg_StPt_Sch_EZ!$C$4:$I$27,MATCH(Schedules_8760!$C3184,Clg_StPt_Sch_EZ!$B$4:$B$27,0),MATCH(Schedules_8760!$F3184,Clg_StPt_Sch_EZ!$C$3:$I$3,0)),"F","C")</f>
        <v>25.555555555555554</v>
      </c>
      <c r="K3184" s="34">
        <f>CONVERT(INDEX(Clg_StPt_Sch_EZ!$C$31:$I$54,MATCH(Schedules_8760!$C3184,Clg_StPt_Sch_EZ!$B$31:$B$54,0),MATCH(Schedules_8760!$F3184,Clg_StPt_Sch_EZ!$C$30:$I$30,0)),"F","C")</f>
        <v>25</v>
      </c>
      <c r="L3184" s="34">
        <f>CONVERT(INDEX(DHW_StPt_Sch_EZ!$C$4:$I$27,MATCH(Schedules_8760!$C3184,DHW_StPt_Sch_EZ!$B$4:$B$27,0),MATCH(Schedules_8760!$F3184,DHW_StPt_Sch_EZ!$C$3:$I$3,0)),"F","C")</f>
        <v>53.333333333333329</v>
      </c>
      <c r="M3184" s="34">
        <f>CONVERT(INDEX(DHW_StPt_Sch_EZ!$C$31:$I$54,MATCH(Schedules_8760!$C3184,DHW_StPt_Sch_EZ!$B$31:$B$54,0),MATCH(Schedules_8760!$F3184,DHW_StPt_Sch_EZ!$C$30:$I$30,0)),"F","C")</f>
        <v>53.333333333333329</v>
      </c>
      <c r="N3184" s="12"/>
      <c r="O3184" s="12"/>
      <c r="P3184" s="12"/>
    </row>
    <row r="3185" spans="1:16" x14ac:dyDescent="0.25">
      <c r="A3185" s="35">
        <v>3184</v>
      </c>
      <c r="B3185" s="89">
        <v>133.625</v>
      </c>
      <c r="C3185" s="35">
        <f t="shared" si="245"/>
        <v>16</v>
      </c>
      <c r="D3185" s="35">
        <f t="shared" si="248"/>
        <v>133</v>
      </c>
      <c r="E3185" s="35">
        <f t="shared" si="249"/>
        <v>7</v>
      </c>
      <c r="F3185" s="35" t="str">
        <f t="shared" si="246"/>
        <v>Saturday</v>
      </c>
      <c r="G3185" s="35">
        <f t="shared" si="247"/>
        <v>5</v>
      </c>
      <c r="H3185" s="34">
        <f>CONVERT(INDEX(Htg_StPt_Sch_EZ!$C$4:$I$27,MATCH(Schedules_8760!$C3185,Htg_StPt_Sch_EZ!$B$4:$B$27,0),MATCH(Schedules_8760!$F3185,Htg_StPt_Sch_EZ!$C$3:$I$3,0)),"F","C")</f>
        <v>20.555555555555554</v>
      </c>
      <c r="I3185" s="34">
        <f>CONVERT(INDEX(Htg_StPt_Sch_EZ!$C$31:$I$54,MATCH(Schedules_8760!$C3185,Htg_StPt_Sch_EZ!$B$31:$B$54,0),MATCH(Schedules_8760!$F3185,Htg_StPt_Sch_EZ!$C$30:$I$30,0)),"F","C")</f>
        <v>21.111111111111111</v>
      </c>
      <c r="J3185" s="34">
        <f>CONVERT(INDEX(Clg_StPt_Sch_EZ!$C$4:$I$27,MATCH(Schedules_8760!$C3185,Clg_StPt_Sch_EZ!$B$4:$B$27,0),MATCH(Schedules_8760!$F3185,Clg_StPt_Sch_EZ!$C$3:$I$3,0)),"F","C")</f>
        <v>25.555555555555554</v>
      </c>
      <c r="K3185" s="34">
        <f>CONVERT(INDEX(Clg_StPt_Sch_EZ!$C$31:$I$54,MATCH(Schedules_8760!$C3185,Clg_StPt_Sch_EZ!$B$31:$B$54,0),MATCH(Schedules_8760!$F3185,Clg_StPt_Sch_EZ!$C$30:$I$30,0)),"F","C")</f>
        <v>25</v>
      </c>
      <c r="L3185" s="34">
        <f>CONVERT(INDEX(DHW_StPt_Sch_EZ!$C$4:$I$27,MATCH(Schedules_8760!$C3185,DHW_StPt_Sch_EZ!$B$4:$B$27,0),MATCH(Schedules_8760!$F3185,DHW_StPt_Sch_EZ!$C$3:$I$3,0)),"F","C")</f>
        <v>53.333333333333329</v>
      </c>
      <c r="M3185" s="34">
        <f>CONVERT(INDEX(DHW_StPt_Sch_EZ!$C$31:$I$54,MATCH(Schedules_8760!$C3185,DHW_StPt_Sch_EZ!$B$31:$B$54,0),MATCH(Schedules_8760!$F3185,DHW_StPt_Sch_EZ!$C$30:$I$30,0)),"F","C")</f>
        <v>53.333333333333329</v>
      </c>
      <c r="N3185" s="12"/>
      <c r="O3185" s="12"/>
      <c r="P3185" s="12"/>
    </row>
    <row r="3186" spans="1:16" x14ac:dyDescent="0.25">
      <c r="A3186" s="35">
        <v>3185</v>
      </c>
      <c r="B3186" s="89">
        <v>133.66666666666671</v>
      </c>
      <c r="C3186" s="35">
        <f t="shared" si="245"/>
        <v>17</v>
      </c>
      <c r="D3186" s="35">
        <f t="shared" si="248"/>
        <v>133</v>
      </c>
      <c r="E3186" s="35">
        <f t="shared" si="249"/>
        <v>7</v>
      </c>
      <c r="F3186" s="35" t="str">
        <f t="shared" si="246"/>
        <v>Saturday</v>
      </c>
      <c r="G3186" s="35">
        <f t="shared" si="247"/>
        <v>5</v>
      </c>
      <c r="H3186" s="34">
        <f>CONVERT(INDEX(Htg_StPt_Sch_EZ!$C$4:$I$27,MATCH(Schedules_8760!$C3186,Htg_StPt_Sch_EZ!$B$4:$B$27,0),MATCH(Schedules_8760!$F3186,Htg_StPt_Sch_EZ!$C$3:$I$3,0)),"F","C")</f>
        <v>20.555555555555554</v>
      </c>
      <c r="I3186" s="34">
        <f>CONVERT(INDEX(Htg_StPt_Sch_EZ!$C$31:$I$54,MATCH(Schedules_8760!$C3186,Htg_StPt_Sch_EZ!$B$31:$B$54,0),MATCH(Schedules_8760!$F3186,Htg_StPt_Sch_EZ!$C$30:$I$30,0)),"F","C")</f>
        <v>17.777777777777779</v>
      </c>
      <c r="J3186" s="34">
        <f>CONVERT(INDEX(Clg_StPt_Sch_EZ!$C$4:$I$27,MATCH(Schedules_8760!$C3186,Clg_StPt_Sch_EZ!$B$4:$B$27,0),MATCH(Schedules_8760!$F3186,Clg_StPt_Sch_EZ!$C$3:$I$3,0)),"F","C")</f>
        <v>25.555555555555554</v>
      </c>
      <c r="K3186" s="34">
        <f>CONVERT(INDEX(Clg_StPt_Sch_EZ!$C$31:$I$54,MATCH(Schedules_8760!$C3186,Clg_StPt_Sch_EZ!$B$31:$B$54,0),MATCH(Schedules_8760!$F3186,Clg_StPt_Sch_EZ!$C$30:$I$30,0)),"F","C")</f>
        <v>25</v>
      </c>
      <c r="L3186" s="34">
        <f>CONVERT(INDEX(DHW_StPt_Sch_EZ!$C$4:$I$27,MATCH(Schedules_8760!$C3186,DHW_StPt_Sch_EZ!$B$4:$B$27,0),MATCH(Schedules_8760!$F3186,DHW_StPt_Sch_EZ!$C$3:$I$3,0)),"F","C")</f>
        <v>53.333333333333329</v>
      </c>
      <c r="M3186" s="34">
        <f>CONVERT(INDEX(DHW_StPt_Sch_EZ!$C$31:$I$54,MATCH(Schedules_8760!$C3186,DHW_StPt_Sch_EZ!$B$31:$B$54,0),MATCH(Schedules_8760!$F3186,DHW_StPt_Sch_EZ!$C$30:$I$30,0)),"F","C")</f>
        <v>53.333333333333329</v>
      </c>
      <c r="N3186" s="12"/>
      <c r="O3186" s="12"/>
      <c r="P3186" s="12"/>
    </row>
    <row r="3187" spans="1:16" x14ac:dyDescent="0.25">
      <c r="A3187" s="35">
        <v>3186</v>
      </c>
      <c r="B3187" s="89">
        <v>133.70833333333329</v>
      </c>
      <c r="C3187" s="35">
        <f t="shared" si="245"/>
        <v>18</v>
      </c>
      <c r="D3187" s="35">
        <f t="shared" si="248"/>
        <v>133</v>
      </c>
      <c r="E3187" s="35">
        <f t="shared" si="249"/>
        <v>7</v>
      </c>
      <c r="F3187" s="35" t="str">
        <f t="shared" si="246"/>
        <v>Saturday</v>
      </c>
      <c r="G3187" s="35">
        <f t="shared" si="247"/>
        <v>5</v>
      </c>
      <c r="H3187" s="34">
        <f>CONVERT(INDEX(Htg_StPt_Sch_EZ!$C$4:$I$27,MATCH(Schedules_8760!$C3187,Htg_StPt_Sch_EZ!$B$4:$B$27,0),MATCH(Schedules_8760!$F3187,Htg_StPt_Sch_EZ!$C$3:$I$3,0)),"F","C")</f>
        <v>20.555555555555554</v>
      </c>
      <c r="I3187" s="34">
        <f>CONVERT(INDEX(Htg_StPt_Sch_EZ!$C$31:$I$54,MATCH(Schedules_8760!$C3187,Htg_StPt_Sch_EZ!$B$31:$B$54,0),MATCH(Schedules_8760!$F3187,Htg_StPt_Sch_EZ!$C$30:$I$30,0)),"F","C")</f>
        <v>17.777777777777779</v>
      </c>
      <c r="J3187" s="34">
        <f>CONVERT(INDEX(Clg_StPt_Sch_EZ!$C$4:$I$27,MATCH(Schedules_8760!$C3187,Clg_StPt_Sch_EZ!$B$4:$B$27,0),MATCH(Schedules_8760!$F3187,Clg_StPt_Sch_EZ!$C$3:$I$3,0)),"F","C")</f>
        <v>25.555555555555554</v>
      </c>
      <c r="K3187" s="34">
        <f>CONVERT(INDEX(Clg_StPt_Sch_EZ!$C$31:$I$54,MATCH(Schedules_8760!$C3187,Clg_StPt_Sch_EZ!$B$31:$B$54,0),MATCH(Schedules_8760!$F3187,Clg_StPt_Sch_EZ!$C$30:$I$30,0)),"F","C")</f>
        <v>28.333333333333332</v>
      </c>
      <c r="L3187" s="34">
        <f>CONVERT(INDEX(DHW_StPt_Sch_EZ!$C$4:$I$27,MATCH(Schedules_8760!$C3187,DHW_StPt_Sch_EZ!$B$4:$B$27,0),MATCH(Schedules_8760!$F3187,DHW_StPt_Sch_EZ!$C$3:$I$3,0)),"F","C")</f>
        <v>53.333333333333329</v>
      </c>
      <c r="M3187" s="34">
        <f>CONVERT(INDEX(DHW_StPt_Sch_EZ!$C$31:$I$54,MATCH(Schedules_8760!$C3187,DHW_StPt_Sch_EZ!$B$31:$B$54,0),MATCH(Schedules_8760!$F3187,DHW_StPt_Sch_EZ!$C$30:$I$30,0)),"F","C")</f>
        <v>53.333333333333329</v>
      </c>
      <c r="N3187" s="12"/>
      <c r="O3187" s="12"/>
      <c r="P3187" s="12"/>
    </row>
    <row r="3188" spans="1:16" x14ac:dyDescent="0.25">
      <c r="A3188" s="35">
        <v>3187</v>
      </c>
      <c r="B3188" s="89">
        <v>133.75</v>
      </c>
      <c r="C3188" s="35">
        <f t="shared" si="245"/>
        <v>19</v>
      </c>
      <c r="D3188" s="35">
        <f t="shared" si="248"/>
        <v>133</v>
      </c>
      <c r="E3188" s="35">
        <f t="shared" si="249"/>
        <v>7</v>
      </c>
      <c r="F3188" s="35" t="str">
        <f t="shared" si="246"/>
        <v>Saturday</v>
      </c>
      <c r="G3188" s="35">
        <f t="shared" si="247"/>
        <v>5</v>
      </c>
      <c r="H3188" s="34">
        <f>CONVERT(INDEX(Htg_StPt_Sch_EZ!$C$4:$I$27,MATCH(Schedules_8760!$C3188,Htg_StPt_Sch_EZ!$B$4:$B$27,0),MATCH(Schedules_8760!$F3188,Htg_StPt_Sch_EZ!$C$3:$I$3,0)),"F","C")</f>
        <v>20.555555555555554</v>
      </c>
      <c r="I3188" s="34">
        <f>CONVERT(INDEX(Htg_StPt_Sch_EZ!$C$31:$I$54,MATCH(Schedules_8760!$C3188,Htg_StPt_Sch_EZ!$B$31:$B$54,0),MATCH(Schedules_8760!$F3188,Htg_StPt_Sch_EZ!$C$30:$I$30,0)),"F","C")</f>
        <v>18.333333333333332</v>
      </c>
      <c r="J3188" s="34">
        <f>CONVERT(INDEX(Clg_StPt_Sch_EZ!$C$4:$I$27,MATCH(Schedules_8760!$C3188,Clg_StPt_Sch_EZ!$B$4:$B$27,0),MATCH(Schedules_8760!$F3188,Clg_StPt_Sch_EZ!$C$3:$I$3,0)),"F","C")</f>
        <v>25.555555555555554</v>
      </c>
      <c r="K3188" s="34">
        <f>CONVERT(INDEX(Clg_StPt_Sch_EZ!$C$31:$I$54,MATCH(Schedules_8760!$C3188,Clg_StPt_Sch_EZ!$B$31:$B$54,0),MATCH(Schedules_8760!$F3188,Clg_StPt_Sch_EZ!$C$30:$I$30,0)),"F","C")</f>
        <v>28.333333333333332</v>
      </c>
      <c r="L3188" s="34">
        <f>CONVERT(INDEX(DHW_StPt_Sch_EZ!$C$4:$I$27,MATCH(Schedules_8760!$C3188,DHW_StPt_Sch_EZ!$B$4:$B$27,0),MATCH(Schedules_8760!$F3188,DHW_StPt_Sch_EZ!$C$3:$I$3,0)),"F","C")</f>
        <v>53.333333333333329</v>
      </c>
      <c r="M3188" s="34">
        <f>CONVERT(INDEX(DHW_StPt_Sch_EZ!$C$31:$I$54,MATCH(Schedules_8760!$C3188,DHW_StPt_Sch_EZ!$B$31:$B$54,0),MATCH(Schedules_8760!$F3188,DHW_StPt_Sch_EZ!$C$30:$I$30,0)),"F","C")</f>
        <v>53.333333333333329</v>
      </c>
      <c r="N3188" s="12"/>
      <c r="O3188" s="12"/>
      <c r="P3188" s="12"/>
    </row>
    <row r="3189" spans="1:16" x14ac:dyDescent="0.25">
      <c r="A3189" s="35">
        <v>3188</v>
      </c>
      <c r="B3189" s="89">
        <v>133.79166666666671</v>
      </c>
      <c r="C3189" s="35">
        <f t="shared" si="245"/>
        <v>20</v>
      </c>
      <c r="D3189" s="35">
        <f t="shared" si="248"/>
        <v>133</v>
      </c>
      <c r="E3189" s="35">
        <f t="shared" si="249"/>
        <v>7</v>
      </c>
      <c r="F3189" s="35" t="str">
        <f t="shared" si="246"/>
        <v>Saturday</v>
      </c>
      <c r="G3189" s="35">
        <f t="shared" si="247"/>
        <v>5</v>
      </c>
      <c r="H3189" s="34">
        <f>CONVERT(INDEX(Htg_StPt_Sch_EZ!$C$4:$I$27,MATCH(Schedules_8760!$C3189,Htg_StPt_Sch_EZ!$B$4:$B$27,0),MATCH(Schedules_8760!$F3189,Htg_StPt_Sch_EZ!$C$3:$I$3,0)),"F","C")</f>
        <v>20.555555555555554</v>
      </c>
      <c r="I3189" s="34">
        <f>CONVERT(INDEX(Htg_StPt_Sch_EZ!$C$31:$I$54,MATCH(Schedules_8760!$C3189,Htg_StPt_Sch_EZ!$B$31:$B$54,0),MATCH(Schedules_8760!$F3189,Htg_StPt_Sch_EZ!$C$30:$I$30,0)),"F","C")</f>
        <v>18.888888888888889</v>
      </c>
      <c r="J3189" s="34">
        <f>CONVERT(INDEX(Clg_StPt_Sch_EZ!$C$4:$I$27,MATCH(Schedules_8760!$C3189,Clg_StPt_Sch_EZ!$B$4:$B$27,0),MATCH(Schedules_8760!$F3189,Clg_StPt_Sch_EZ!$C$3:$I$3,0)),"F","C")</f>
        <v>25.555555555555554</v>
      </c>
      <c r="K3189" s="34">
        <f>CONVERT(INDEX(Clg_StPt_Sch_EZ!$C$31:$I$54,MATCH(Schedules_8760!$C3189,Clg_StPt_Sch_EZ!$B$31:$B$54,0),MATCH(Schedules_8760!$F3189,Clg_StPt_Sch_EZ!$C$30:$I$30,0)),"F","C")</f>
        <v>28.333333333333332</v>
      </c>
      <c r="L3189" s="34">
        <f>CONVERT(INDEX(DHW_StPt_Sch_EZ!$C$4:$I$27,MATCH(Schedules_8760!$C3189,DHW_StPt_Sch_EZ!$B$4:$B$27,0),MATCH(Schedules_8760!$F3189,DHW_StPt_Sch_EZ!$C$3:$I$3,0)),"F","C")</f>
        <v>53.333333333333329</v>
      </c>
      <c r="M3189" s="34">
        <f>CONVERT(INDEX(DHW_StPt_Sch_EZ!$C$31:$I$54,MATCH(Schedules_8760!$C3189,DHW_StPt_Sch_EZ!$B$31:$B$54,0),MATCH(Schedules_8760!$F3189,DHW_StPt_Sch_EZ!$C$30:$I$30,0)),"F","C")</f>
        <v>53.333333333333329</v>
      </c>
      <c r="N3189" s="12"/>
      <c r="O3189" s="12"/>
      <c r="P3189" s="12"/>
    </row>
    <row r="3190" spans="1:16" x14ac:dyDescent="0.25">
      <c r="A3190" s="35">
        <v>3189</v>
      </c>
      <c r="B3190" s="89">
        <v>133.83333333333329</v>
      </c>
      <c r="C3190" s="35">
        <f t="shared" si="245"/>
        <v>21</v>
      </c>
      <c r="D3190" s="35">
        <f t="shared" si="248"/>
        <v>133</v>
      </c>
      <c r="E3190" s="35">
        <f t="shared" si="249"/>
        <v>7</v>
      </c>
      <c r="F3190" s="35" t="str">
        <f t="shared" si="246"/>
        <v>Saturday</v>
      </c>
      <c r="G3190" s="35">
        <f t="shared" si="247"/>
        <v>5</v>
      </c>
      <c r="H3190" s="34">
        <f>CONVERT(INDEX(Htg_StPt_Sch_EZ!$C$4:$I$27,MATCH(Schedules_8760!$C3190,Htg_StPt_Sch_EZ!$B$4:$B$27,0),MATCH(Schedules_8760!$F3190,Htg_StPt_Sch_EZ!$C$3:$I$3,0)),"F","C")</f>
        <v>20.555555555555554</v>
      </c>
      <c r="I3190" s="34">
        <f>CONVERT(INDEX(Htg_StPt_Sch_EZ!$C$31:$I$54,MATCH(Schedules_8760!$C3190,Htg_StPt_Sch_EZ!$B$31:$B$54,0),MATCH(Schedules_8760!$F3190,Htg_StPt_Sch_EZ!$C$30:$I$30,0)),"F","C")</f>
        <v>19.444444444444443</v>
      </c>
      <c r="J3190" s="34">
        <f>CONVERT(INDEX(Clg_StPt_Sch_EZ!$C$4:$I$27,MATCH(Schedules_8760!$C3190,Clg_StPt_Sch_EZ!$B$4:$B$27,0),MATCH(Schedules_8760!$F3190,Clg_StPt_Sch_EZ!$C$3:$I$3,0)),"F","C")</f>
        <v>25.555555555555554</v>
      </c>
      <c r="K3190" s="34">
        <f>CONVERT(INDEX(Clg_StPt_Sch_EZ!$C$31:$I$54,MATCH(Schedules_8760!$C3190,Clg_StPt_Sch_EZ!$B$31:$B$54,0),MATCH(Schedules_8760!$F3190,Clg_StPt_Sch_EZ!$C$30:$I$30,0)),"F","C")</f>
        <v>28.333333333333332</v>
      </c>
      <c r="L3190" s="34">
        <f>CONVERT(INDEX(DHW_StPt_Sch_EZ!$C$4:$I$27,MATCH(Schedules_8760!$C3190,DHW_StPt_Sch_EZ!$B$4:$B$27,0),MATCH(Schedules_8760!$F3190,DHW_StPt_Sch_EZ!$C$3:$I$3,0)),"F","C")</f>
        <v>53.333333333333329</v>
      </c>
      <c r="M3190" s="34">
        <f>CONVERT(INDEX(DHW_StPt_Sch_EZ!$C$31:$I$54,MATCH(Schedules_8760!$C3190,DHW_StPt_Sch_EZ!$B$31:$B$54,0),MATCH(Schedules_8760!$F3190,DHW_StPt_Sch_EZ!$C$30:$I$30,0)),"F","C")</f>
        <v>53.333333333333329</v>
      </c>
      <c r="N3190" s="12"/>
      <c r="O3190" s="12"/>
      <c r="P3190" s="12"/>
    </row>
    <row r="3191" spans="1:16" x14ac:dyDescent="0.25">
      <c r="A3191" s="35">
        <v>3190</v>
      </c>
      <c r="B3191" s="89">
        <v>133.875</v>
      </c>
      <c r="C3191" s="35">
        <f t="shared" si="245"/>
        <v>22</v>
      </c>
      <c r="D3191" s="35">
        <f t="shared" si="248"/>
        <v>133</v>
      </c>
      <c r="E3191" s="35">
        <f t="shared" si="249"/>
        <v>7</v>
      </c>
      <c r="F3191" s="35" t="str">
        <f t="shared" si="246"/>
        <v>Saturday</v>
      </c>
      <c r="G3191" s="35">
        <f t="shared" si="247"/>
        <v>5</v>
      </c>
      <c r="H3191" s="34">
        <f>CONVERT(INDEX(Htg_StPt_Sch_EZ!$C$4:$I$27,MATCH(Schedules_8760!$C3191,Htg_StPt_Sch_EZ!$B$4:$B$27,0),MATCH(Schedules_8760!$F3191,Htg_StPt_Sch_EZ!$C$3:$I$3,0)),"F","C")</f>
        <v>20.555555555555554</v>
      </c>
      <c r="I3191" s="34">
        <f>CONVERT(INDEX(Htg_StPt_Sch_EZ!$C$31:$I$54,MATCH(Schedules_8760!$C3191,Htg_StPt_Sch_EZ!$B$31:$B$54,0),MATCH(Schedules_8760!$F3191,Htg_StPt_Sch_EZ!$C$30:$I$30,0)),"F","C")</f>
        <v>19.444444444444443</v>
      </c>
      <c r="J3191" s="34">
        <f>CONVERT(INDEX(Clg_StPt_Sch_EZ!$C$4:$I$27,MATCH(Schedules_8760!$C3191,Clg_StPt_Sch_EZ!$B$4:$B$27,0),MATCH(Schedules_8760!$F3191,Clg_StPt_Sch_EZ!$C$3:$I$3,0)),"F","C")</f>
        <v>25.555555555555554</v>
      </c>
      <c r="K3191" s="34">
        <f>CONVERT(INDEX(Clg_StPt_Sch_EZ!$C$31:$I$54,MATCH(Schedules_8760!$C3191,Clg_StPt_Sch_EZ!$B$31:$B$54,0),MATCH(Schedules_8760!$F3191,Clg_StPt_Sch_EZ!$C$30:$I$30,0)),"F","C")</f>
        <v>28.333333333333332</v>
      </c>
      <c r="L3191" s="34">
        <f>CONVERT(INDEX(DHW_StPt_Sch_EZ!$C$4:$I$27,MATCH(Schedules_8760!$C3191,DHW_StPt_Sch_EZ!$B$4:$B$27,0),MATCH(Schedules_8760!$F3191,DHW_StPt_Sch_EZ!$C$3:$I$3,0)),"F","C")</f>
        <v>53.333333333333329</v>
      </c>
      <c r="M3191" s="34">
        <f>CONVERT(INDEX(DHW_StPt_Sch_EZ!$C$31:$I$54,MATCH(Schedules_8760!$C3191,DHW_StPt_Sch_EZ!$B$31:$B$54,0),MATCH(Schedules_8760!$F3191,DHW_StPt_Sch_EZ!$C$30:$I$30,0)),"F","C")</f>
        <v>53.333333333333329</v>
      </c>
      <c r="N3191" s="12"/>
      <c r="O3191" s="12"/>
      <c r="P3191" s="12"/>
    </row>
    <row r="3192" spans="1:16" x14ac:dyDescent="0.25">
      <c r="A3192" s="35">
        <v>3191</v>
      </c>
      <c r="B3192" s="89">
        <v>133.91666666666671</v>
      </c>
      <c r="C3192" s="35">
        <f t="shared" si="245"/>
        <v>23</v>
      </c>
      <c r="D3192" s="35">
        <f t="shared" si="248"/>
        <v>133</v>
      </c>
      <c r="E3192" s="35">
        <f t="shared" si="249"/>
        <v>7</v>
      </c>
      <c r="F3192" s="35" t="str">
        <f t="shared" si="246"/>
        <v>Saturday</v>
      </c>
      <c r="G3192" s="35">
        <f t="shared" si="247"/>
        <v>5</v>
      </c>
      <c r="H3192" s="34">
        <f>CONVERT(INDEX(Htg_StPt_Sch_EZ!$C$4:$I$27,MATCH(Schedules_8760!$C3192,Htg_StPt_Sch_EZ!$B$4:$B$27,0),MATCH(Schedules_8760!$F3192,Htg_StPt_Sch_EZ!$C$3:$I$3,0)),"F","C")</f>
        <v>20.555555555555554</v>
      </c>
      <c r="I3192" s="34">
        <f>CONVERT(INDEX(Htg_StPt_Sch_EZ!$C$31:$I$54,MATCH(Schedules_8760!$C3192,Htg_StPt_Sch_EZ!$B$31:$B$54,0),MATCH(Schedules_8760!$F3192,Htg_StPt_Sch_EZ!$C$30:$I$30,0)),"F","C")</f>
        <v>19.444444444444443</v>
      </c>
      <c r="J3192" s="34">
        <f>CONVERT(INDEX(Clg_StPt_Sch_EZ!$C$4:$I$27,MATCH(Schedules_8760!$C3192,Clg_StPt_Sch_EZ!$B$4:$B$27,0),MATCH(Schedules_8760!$F3192,Clg_StPt_Sch_EZ!$C$3:$I$3,0)),"F","C")</f>
        <v>25.555555555555554</v>
      </c>
      <c r="K3192" s="34">
        <f>CONVERT(INDEX(Clg_StPt_Sch_EZ!$C$31:$I$54,MATCH(Schedules_8760!$C3192,Clg_StPt_Sch_EZ!$B$31:$B$54,0),MATCH(Schedules_8760!$F3192,Clg_StPt_Sch_EZ!$C$30:$I$30,0)),"F","C")</f>
        <v>28.333333333333332</v>
      </c>
      <c r="L3192" s="34">
        <f>CONVERT(INDEX(DHW_StPt_Sch_EZ!$C$4:$I$27,MATCH(Schedules_8760!$C3192,DHW_StPt_Sch_EZ!$B$4:$B$27,0),MATCH(Schedules_8760!$F3192,DHW_StPt_Sch_EZ!$C$3:$I$3,0)),"F","C")</f>
        <v>53.333333333333329</v>
      </c>
      <c r="M3192" s="34">
        <f>CONVERT(INDEX(DHW_StPt_Sch_EZ!$C$31:$I$54,MATCH(Schedules_8760!$C3192,DHW_StPt_Sch_EZ!$B$31:$B$54,0),MATCH(Schedules_8760!$F3192,DHW_StPt_Sch_EZ!$C$30:$I$30,0)),"F","C")</f>
        <v>53.333333333333329</v>
      </c>
      <c r="N3192" s="12"/>
      <c r="O3192" s="12"/>
      <c r="P3192" s="12"/>
    </row>
    <row r="3193" spans="1:16" x14ac:dyDescent="0.25">
      <c r="A3193" s="35">
        <v>3192</v>
      </c>
      <c r="B3193" s="89">
        <v>133.95833333333329</v>
      </c>
      <c r="C3193" s="35">
        <f t="shared" si="245"/>
        <v>24</v>
      </c>
      <c r="D3193" s="35">
        <f t="shared" si="248"/>
        <v>133</v>
      </c>
      <c r="E3193" s="35">
        <f t="shared" si="249"/>
        <v>7</v>
      </c>
      <c r="F3193" s="35" t="str">
        <f t="shared" si="246"/>
        <v>Saturday</v>
      </c>
      <c r="G3193" s="35">
        <f t="shared" si="247"/>
        <v>5</v>
      </c>
      <c r="H3193" s="34">
        <f>CONVERT(INDEX(Htg_StPt_Sch_EZ!$C$4:$I$27,MATCH(Schedules_8760!$C3193,Htg_StPt_Sch_EZ!$B$4:$B$27,0),MATCH(Schedules_8760!$F3193,Htg_StPt_Sch_EZ!$C$3:$I$3,0)),"F","C")</f>
        <v>20.555555555555554</v>
      </c>
      <c r="I3193" s="34">
        <f>CONVERT(INDEX(Htg_StPt_Sch_EZ!$C$31:$I$54,MATCH(Schedules_8760!$C3193,Htg_StPt_Sch_EZ!$B$31:$B$54,0),MATCH(Schedules_8760!$F3193,Htg_StPt_Sch_EZ!$C$30:$I$30,0)),"F","C")</f>
        <v>19.444444444444443</v>
      </c>
      <c r="J3193" s="34">
        <f>CONVERT(INDEX(Clg_StPt_Sch_EZ!$C$4:$I$27,MATCH(Schedules_8760!$C3193,Clg_StPt_Sch_EZ!$B$4:$B$27,0),MATCH(Schedules_8760!$F3193,Clg_StPt_Sch_EZ!$C$3:$I$3,0)),"F","C")</f>
        <v>25.555555555555554</v>
      </c>
      <c r="K3193" s="34">
        <f>CONVERT(INDEX(Clg_StPt_Sch_EZ!$C$31:$I$54,MATCH(Schedules_8760!$C3193,Clg_StPt_Sch_EZ!$B$31:$B$54,0),MATCH(Schedules_8760!$F3193,Clg_StPt_Sch_EZ!$C$30:$I$30,0)),"F","C")</f>
        <v>28.333333333333332</v>
      </c>
      <c r="L3193" s="34">
        <f>CONVERT(INDEX(DHW_StPt_Sch_EZ!$C$4:$I$27,MATCH(Schedules_8760!$C3193,DHW_StPt_Sch_EZ!$B$4:$B$27,0),MATCH(Schedules_8760!$F3193,DHW_StPt_Sch_EZ!$C$3:$I$3,0)),"F","C")</f>
        <v>53.333333333333329</v>
      </c>
      <c r="M3193" s="34">
        <f>CONVERT(INDEX(DHW_StPt_Sch_EZ!$C$31:$I$54,MATCH(Schedules_8760!$C3193,DHW_StPt_Sch_EZ!$B$31:$B$54,0),MATCH(Schedules_8760!$F3193,DHW_StPt_Sch_EZ!$C$30:$I$30,0)),"F","C")</f>
        <v>53.333333333333329</v>
      </c>
      <c r="N3193" s="12"/>
      <c r="O3193" s="12"/>
      <c r="P3193" s="12"/>
    </row>
    <row r="3194" spans="1:16" x14ac:dyDescent="0.25">
      <c r="A3194" s="35">
        <v>3193</v>
      </c>
      <c r="B3194" s="89">
        <v>134</v>
      </c>
      <c r="C3194" s="35">
        <f t="shared" si="245"/>
        <v>1</v>
      </c>
      <c r="D3194" s="35">
        <f t="shared" si="248"/>
        <v>134</v>
      </c>
      <c r="E3194" s="35">
        <f t="shared" si="249"/>
        <v>1</v>
      </c>
      <c r="F3194" s="35" t="str">
        <f t="shared" si="246"/>
        <v>Sunday</v>
      </c>
      <c r="G3194" s="35">
        <f t="shared" si="247"/>
        <v>5</v>
      </c>
      <c r="H3194" s="34">
        <f>CONVERT(INDEX(Htg_StPt_Sch_EZ!$C$4:$I$27,MATCH(Schedules_8760!$C3194,Htg_StPt_Sch_EZ!$B$4:$B$27,0),MATCH(Schedules_8760!$F3194,Htg_StPt_Sch_EZ!$C$3:$I$3,0)),"F","C")</f>
        <v>20.555555555555554</v>
      </c>
      <c r="I3194" s="34">
        <f>CONVERT(INDEX(Htg_StPt_Sch_EZ!$C$31:$I$54,MATCH(Schedules_8760!$C3194,Htg_StPt_Sch_EZ!$B$31:$B$54,0),MATCH(Schedules_8760!$F3194,Htg_StPt_Sch_EZ!$C$30:$I$30,0)),"F","C")</f>
        <v>19.444444444444443</v>
      </c>
      <c r="J3194" s="34">
        <f>CONVERT(INDEX(Clg_StPt_Sch_EZ!$C$4:$I$27,MATCH(Schedules_8760!$C3194,Clg_StPt_Sch_EZ!$B$4:$B$27,0),MATCH(Schedules_8760!$F3194,Clg_StPt_Sch_EZ!$C$3:$I$3,0)),"F","C")</f>
        <v>25.555555555555554</v>
      </c>
      <c r="K3194" s="34">
        <f>CONVERT(INDEX(Clg_StPt_Sch_EZ!$C$31:$I$54,MATCH(Schedules_8760!$C3194,Clg_StPt_Sch_EZ!$B$31:$B$54,0),MATCH(Schedules_8760!$F3194,Clg_StPt_Sch_EZ!$C$30:$I$30,0)),"F","C")</f>
        <v>28.333333333333332</v>
      </c>
      <c r="L3194" s="34">
        <f>CONVERT(INDEX(DHW_StPt_Sch_EZ!$C$4:$I$27,MATCH(Schedules_8760!$C3194,DHW_StPt_Sch_EZ!$B$4:$B$27,0),MATCH(Schedules_8760!$F3194,DHW_StPt_Sch_EZ!$C$3:$I$3,0)),"F","C")</f>
        <v>53.333333333333329</v>
      </c>
      <c r="M3194" s="34">
        <f>CONVERT(INDEX(DHW_StPt_Sch_EZ!$C$31:$I$54,MATCH(Schedules_8760!$C3194,DHW_StPt_Sch_EZ!$B$31:$B$54,0),MATCH(Schedules_8760!$F3194,DHW_StPt_Sch_EZ!$C$30:$I$30,0)),"F","C")</f>
        <v>53.333333333333329</v>
      </c>
      <c r="N3194" s="12"/>
      <c r="O3194" s="12"/>
      <c r="P3194" s="12"/>
    </row>
    <row r="3195" spans="1:16" x14ac:dyDescent="0.25">
      <c r="A3195" s="35">
        <v>3194</v>
      </c>
      <c r="B3195" s="89">
        <v>134.04166666666671</v>
      </c>
      <c r="C3195" s="35">
        <f t="shared" si="245"/>
        <v>2</v>
      </c>
      <c r="D3195" s="35">
        <f t="shared" si="248"/>
        <v>134</v>
      </c>
      <c r="E3195" s="35">
        <f t="shared" si="249"/>
        <v>1</v>
      </c>
      <c r="F3195" s="35" t="str">
        <f t="shared" si="246"/>
        <v>Sunday</v>
      </c>
      <c r="G3195" s="35">
        <f t="shared" si="247"/>
        <v>5</v>
      </c>
      <c r="H3195" s="34">
        <f>CONVERT(INDEX(Htg_StPt_Sch_EZ!$C$4:$I$27,MATCH(Schedules_8760!$C3195,Htg_StPt_Sch_EZ!$B$4:$B$27,0),MATCH(Schedules_8760!$F3195,Htg_StPt_Sch_EZ!$C$3:$I$3,0)),"F","C")</f>
        <v>20.555555555555554</v>
      </c>
      <c r="I3195" s="34">
        <f>CONVERT(INDEX(Htg_StPt_Sch_EZ!$C$31:$I$54,MATCH(Schedules_8760!$C3195,Htg_StPt_Sch_EZ!$B$31:$B$54,0),MATCH(Schedules_8760!$F3195,Htg_StPt_Sch_EZ!$C$30:$I$30,0)),"F","C")</f>
        <v>19.444444444444443</v>
      </c>
      <c r="J3195" s="34">
        <f>CONVERT(INDEX(Clg_StPt_Sch_EZ!$C$4:$I$27,MATCH(Schedules_8760!$C3195,Clg_StPt_Sch_EZ!$B$4:$B$27,0),MATCH(Schedules_8760!$F3195,Clg_StPt_Sch_EZ!$C$3:$I$3,0)),"F","C")</f>
        <v>25.555555555555554</v>
      </c>
      <c r="K3195" s="34">
        <f>CONVERT(INDEX(Clg_StPt_Sch_EZ!$C$31:$I$54,MATCH(Schedules_8760!$C3195,Clg_StPt_Sch_EZ!$B$31:$B$54,0),MATCH(Schedules_8760!$F3195,Clg_StPt_Sch_EZ!$C$30:$I$30,0)),"F","C")</f>
        <v>28.333333333333332</v>
      </c>
      <c r="L3195" s="34">
        <f>CONVERT(INDEX(DHW_StPt_Sch_EZ!$C$4:$I$27,MATCH(Schedules_8760!$C3195,DHW_StPt_Sch_EZ!$B$4:$B$27,0),MATCH(Schedules_8760!$F3195,DHW_StPt_Sch_EZ!$C$3:$I$3,0)),"F","C")</f>
        <v>53.333333333333329</v>
      </c>
      <c r="M3195" s="34">
        <f>CONVERT(INDEX(DHW_StPt_Sch_EZ!$C$31:$I$54,MATCH(Schedules_8760!$C3195,DHW_StPt_Sch_EZ!$B$31:$B$54,0),MATCH(Schedules_8760!$F3195,DHW_StPt_Sch_EZ!$C$30:$I$30,0)),"F","C")</f>
        <v>53.333333333333329</v>
      </c>
      <c r="N3195" s="12"/>
      <c r="O3195" s="12"/>
      <c r="P3195" s="12"/>
    </row>
    <row r="3196" spans="1:16" x14ac:dyDescent="0.25">
      <c r="A3196" s="35">
        <v>3195</v>
      </c>
      <c r="B3196" s="89">
        <v>134.08333333333329</v>
      </c>
      <c r="C3196" s="35">
        <f t="shared" si="245"/>
        <v>3</v>
      </c>
      <c r="D3196" s="35">
        <f t="shared" si="248"/>
        <v>134</v>
      </c>
      <c r="E3196" s="35">
        <f t="shared" si="249"/>
        <v>1</v>
      </c>
      <c r="F3196" s="35" t="str">
        <f t="shared" si="246"/>
        <v>Sunday</v>
      </c>
      <c r="G3196" s="35">
        <f t="shared" si="247"/>
        <v>5</v>
      </c>
      <c r="H3196" s="34">
        <f>CONVERT(INDEX(Htg_StPt_Sch_EZ!$C$4:$I$27,MATCH(Schedules_8760!$C3196,Htg_StPt_Sch_EZ!$B$4:$B$27,0),MATCH(Schedules_8760!$F3196,Htg_StPt_Sch_EZ!$C$3:$I$3,0)),"F","C")</f>
        <v>20.555555555555554</v>
      </c>
      <c r="I3196" s="34">
        <f>CONVERT(INDEX(Htg_StPt_Sch_EZ!$C$31:$I$54,MATCH(Schedules_8760!$C3196,Htg_StPt_Sch_EZ!$B$31:$B$54,0),MATCH(Schedules_8760!$F3196,Htg_StPt_Sch_EZ!$C$30:$I$30,0)),"F","C")</f>
        <v>19.444444444444443</v>
      </c>
      <c r="J3196" s="34">
        <f>CONVERT(INDEX(Clg_StPt_Sch_EZ!$C$4:$I$27,MATCH(Schedules_8760!$C3196,Clg_StPt_Sch_EZ!$B$4:$B$27,0),MATCH(Schedules_8760!$F3196,Clg_StPt_Sch_EZ!$C$3:$I$3,0)),"F","C")</f>
        <v>25.555555555555554</v>
      </c>
      <c r="K3196" s="34">
        <f>CONVERT(INDEX(Clg_StPt_Sch_EZ!$C$31:$I$54,MATCH(Schedules_8760!$C3196,Clg_StPt_Sch_EZ!$B$31:$B$54,0),MATCH(Schedules_8760!$F3196,Clg_StPt_Sch_EZ!$C$30:$I$30,0)),"F","C")</f>
        <v>28.333333333333332</v>
      </c>
      <c r="L3196" s="34">
        <f>CONVERT(INDEX(DHW_StPt_Sch_EZ!$C$4:$I$27,MATCH(Schedules_8760!$C3196,DHW_StPt_Sch_EZ!$B$4:$B$27,0),MATCH(Schedules_8760!$F3196,DHW_StPt_Sch_EZ!$C$3:$I$3,0)),"F","C")</f>
        <v>53.333333333333329</v>
      </c>
      <c r="M3196" s="34">
        <f>CONVERT(INDEX(DHW_StPt_Sch_EZ!$C$31:$I$54,MATCH(Schedules_8760!$C3196,DHW_StPt_Sch_EZ!$B$31:$B$54,0),MATCH(Schedules_8760!$F3196,DHW_StPt_Sch_EZ!$C$30:$I$30,0)),"F","C")</f>
        <v>53.333333333333329</v>
      </c>
      <c r="N3196" s="12"/>
      <c r="O3196" s="12"/>
      <c r="P3196" s="12"/>
    </row>
    <row r="3197" spans="1:16" x14ac:dyDescent="0.25">
      <c r="A3197" s="35">
        <v>3196</v>
      </c>
      <c r="B3197" s="89">
        <v>134.125</v>
      </c>
      <c r="C3197" s="35">
        <f t="shared" si="245"/>
        <v>4</v>
      </c>
      <c r="D3197" s="35">
        <f t="shared" si="248"/>
        <v>134</v>
      </c>
      <c r="E3197" s="35">
        <f t="shared" si="249"/>
        <v>1</v>
      </c>
      <c r="F3197" s="35" t="str">
        <f t="shared" si="246"/>
        <v>Sunday</v>
      </c>
      <c r="G3197" s="35">
        <f t="shared" si="247"/>
        <v>5</v>
      </c>
      <c r="H3197" s="34">
        <f>CONVERT(INDEX(Htg_StPt_Sch_EZ!$C$4:$I$27,MATCH(Schedules_8760!$C3197,Htg_StPt_Sch_EZ!$B$4:$B$27,0),MATCH(Schedules_8760!$F3197,Htg_StPt_Sch_EZ!$C$3:$I$3,0)),"F","C")</f>
        <v>20.555555555555554</v>
      </c>
      <c r="I3197" s="34">
        <f>CONVERT(INDEX(Htg_StPt_Sch_EZ!$C$31:$I$54,MATCH(Schedules_8760!$C3197,Htg_StPt_Sch_EZ!$B$31:$B$54,0),MATCH(Schedules_8760!$F3197,Htg_StPt_Sch_EZ!$C$30:$I$30,0)),"F","C")</f>
        <v>19.444444444444443</v>
      </c>
      <c r="J3197" s="34">
        <f>CONVERT(INDEX(Clg_StPt_Sch_EZ!$C$4:$I$27,MATCH(Schedules_8760!$C3197,Clg_StPt_Sch_EZ!$B$4:$B$27,0),MATCH(Schedules_8760!$F3197,Clg_StPt_Sch_EZ!$C$3:$I$3,0)),"F","C")</f>
        <v>25.555555555555554</v>
      </c>
      <c r="K3197" s="34">
        <f>CONVERT(INDEX(Clg_StPt_Sch_EZ!$C$31:$I$54,MATCH(Schedules_8760!$C3197,Clg_StPt_Sch_EZ!$B$31:$B$54,0),MATCH(Schedules_8760!$F3197,Clg_StPt_Sch_EZ!$C$30:$I$30,0)),"F","C")</f>
        <v>28.333333333333332</v>
      </c>
      <c r="L3197" s="34">
        <f>CONVERT(INDEX(DHW_StPt_Sch_EZ!$C$4:$I$27,MATCH(Schedules_8760!$C3197,DHW_StPt_Sch_EZ!$B$4:$B$27,0),MATCH(Schedules_8760!$F3197,DHW_StPt_Sch_EZ!$C$3:$I$3,0)),"F","C")</f>
        <v>53.333333333333329</v>
      </c>
      <c r="M3197" s="34">
        <f>CONVERT(INDEX(DHW_StPt_Sch_EZ!$C$31:$I$54,MATCH(Schedules_8760!$C3197,DHW_StPt_Sch_EZ!$B$31:$B$54,0),MATCH(Schedules_8760!$F3197,DHW_StPt_Sch_EZ!$C$30:$I$30,0)),"F","C")</f>
        <v>53.333333333333329</v>
      </c>
      <c r="N3197" s="12"/>
      <c r="O3197" s="12"/>
      <c r="P3197" s="12"/>
    </row>
    <row r="3198" spans="1:16" x14ac:dyDescent="0.25">
      <c r="A3198" s="35">
        <v>3197</v>
      </c>
      <c r="B3198" s="89">
        <v>134.16666666666671</v>
      </c>
      <c r="C3198" s="35">
        <f t="shared" si="245"/>
        <v>5</v>
      </c>
      <c r="D3198" s="35">
        <f t="shared" si="248"/>
        <v>134</v>
      </c>
      <c r="E3198" s="35">
        <f t="shared" si="249"/>
        <v>1</v>
      </c>
      <c r="F3198" s="35" t="str">
        <f t="shared" si="246"/>
        <v>Sunday</v>
      </c>
      <c r="G3198" s="35">
        <f t="shared" si="247"/>
        <v>5</v>
      </c>
      <c r="H3198" s="34">
        <f>CONVERT(INDEX(Htg_StPt_Sch_EZ!$C$4:$I$27,MATCH(Schedules_8760!$C3198,Htg_StPt_Sch_EZ!$B$4:$B$27,0),MATCH(Schedules_8760!$F3198,Htg_StPt_Sch_EZ!$C$3:$I$3,0)),"F","C")</f>
        <v>20.555555555555554</v>
      </c>
      <c r="I3198" s="34">
        <f>CONVERT(INDEX(Htg_StPt_Sch_EZ!$C$31:$I$54,MATCH(Schedules_8760!$C3198,Htg_StPt_Sch_EZ!$B$31:$B$54,0),MATCH(Schedules_8760!$F3198,Htg_StPt_Sch_EZ!$C$30:$I$30,0)),"F","C")</f>
        <v>19.444444444444443</v>
      </c>
      <c r="J3198" s="34">
        <f>CONVERT(INDEX(Clg_StPt_Sch_EZ!$C$4:$I$27,MATCH(Schedules_8760!$C3198,Clg_StPt_Sch_EZ!$B$4:$B$27,0),MATCH(Schedules_8760!$F3198,Clg_StPt_Sch_EZ!$C$3:$I$3,0)),"F","C")</f>
        <v>25.555555555555554</v>
      </c>
      <c r="K3198" s="34">
        <f>CONVERT(INDEX(Clg_StPt_Sch_EZ!$C$31:$I$54,MATCH(Schedules_8760!$C3198,Clg_StPt_Sch_EZ!$B$31:$B$54,0),MATCH(Schedules_8760!$F3198,Clg_StPt_Sch_EZ!$C$30:$I$30,0)),"F","C")</f>
        <v>28.333333333333332</v>
      </c>
      <c r="L3198" s="34">
        <f>CONVERT(INDEX(DHW_StPt_Sch_EZ!$C$4:$I$27,MATCH(Schedules_8760!$C3198,DHW_StPt_Sch_EZ!$B$4:$B$27,0),MATCH(Schedules_8760!$F3198,DHW_StPt_Sch_EZ!$C$3:$I$3,0)),"F","C")</f>
        <v>53.333333333333329</v>
      </c>
      <c r="M3198" s="34">
        <f>CONVERT(INDEX(DHW_StPt_Sch_EZ!$C$31:$I$54,MATCH(Schedules_8760!$C3198,DHW_StPt_Sch_EZ!$B$31:$B$54,0),MATCH(Schedules_8760!$F3198,DHW_StPt_Sch_EZ!$C$30:$I$30,0)),"F","C")</f>
        <v>53.333333333333329</v>
      </c>
      <c r="N3198" s="12"/>
      <c r="O3198" s="12"/>
      <c r="P3198" s="12"/>
    </row>
    <row r="3199" spans="1:16" x14ac:dyDescent="0.25">
      <c r="A3199" s="35">
        <v>3198</v>
      </c>
      <c r="B3199" s="89">
        <v>134.20833333333329</v>
      </c>
      <c r="C3199" s="35">
        <f t="shared" si="245"/>
        <v>6</v>
      </c>
      <c r="D3199" s="35">
        <f t="shared" si="248"/>
        <v>134</v>
      </c>
      <c r="E3199" s="35">
        <f t="shared" si="249"/>
        <v>1</v>
      </c>
      <c r="F3199" s="35" t="str">
        <f t="shared" si="246"/>
        <v>Sunday</v>
      </c>
      <c r="G3199" s="35">
        <f t="shared" si="247"/>
        <v>5</v>
      </c>
      <c r="H3199" s="34">
        <f>CONVERT(INDEX(Htg_StPt_Sch_EZ!$C$4:$I$27,MATCH(Schedules_8760!$C3199,Htg_StPt_Sch_EZ!$B$4:$B$27,0),MATCH(Schedules_8760!$F3199,Htg_StPt_Sch_EZ!$C$3:$I$3,0)),"F","C")</f>
        <v>20.555555555555554</v>
      </c>
      <c r="I3199" s="34">
        <f>CONVERT(INDEX(Htg_StPt_Sch_EZ!$C$31:$I$54,MATCH(Schedules_8760!$C3199,Htg_StPt_Sch_EZ!$B$31:$B$54,0),MATCH(Schedules_8760!$F3199,Htg_StPt_Sch_EZ!$C$30:$I$30,0)),"F","C")</f>
        <v>19.444444444444443</v>
      </c>
      <c r="J3199" s="34">
        <f>CONVERT(INDEX(Clg_StPt_Sch_EZ!$C$4:$I$27,MATCH(Schedules_8760!$C3199,Clg_StPt_Sch_EZ!$B$4:$B$27,0),MATCH(Schedules_8760!$F3199,Clg_StPt_Sch_EZ!$C$3:$I$3,0)),"F","C")</f>
        <v>25.555555555555554</v>
      </c>
      <c r="K3199" s="34">
        <f>CONVERT(INDEX(Clg_StPt_Sch_EZ!$C$31:$I$54,MATCH(Schedules_8760!$C3199,Clg_StPt_Sch_EZ!$B$31:$B$54,0),MATCH(Schedules_8760!$F3199,Clg_StPt_Sch_EZ!$C$30:$I$30,0)),"F","C")</f>
        <v>28.333333333333332</v>
      </c>
      <c r="L3199" s="34">
        <f>CONVERT(INDEX(DHW_StPt_Sch_EZ!$C$4:$I$27,MATCH(Schedules_8760!$C3199,DHW_StPt_Sch_EZ!$B$4:$B$27,0),MATCH(Schedules_8760!$F3199,DHW_StPt_Sch_EZ!$C$3:$I$3,0)),"F","C")</f>
        <v>53.333333333333329</v>
      </c>
      <c r="M3199" s="34">
        <f>CONVERT(INDEX(DHW_StPt_Sch_EZ!$C$31:$I$54,MATCH(Schedules_8760!$C3199,DHW_StPt_Sch_EZ!$B$31:$B$54,0),MATCH(Schedules_8760!$F3199,DHW_StPt_Sch_EZ!$C$30:$I$30,0)),"F","C")</f>
        <v>53.333333333333329</v>
      </c>
      <c r="N3199" s="12"/>
      <c r="O3199" s="12"/>
      <c r="P3199" s="12"/>
    </row>
    <row r="3200" spans="1:16" x14ac:dyDescent="0.25">
      <c r="A3200" s="35">
        <v>3199</v>
      </c>
      <c r="B3200" s="89">
        <v>134.25</v>
      </c>
      <c r="C3200" s="35">
        <f t="shared" si="245"/>
        <v>7</v>
      </c>
      <c r="D3200" s="35">
        <f t="shared" si="248"/>
        <v>134</v>
      </c>
      <c r="E3200" s="35">
        <f t="shared" si="249"/>
        <v>1</v>
      </c>
      <c r="F3200" s="35" t="str">
        <f t="shared" si="246"/>
        <v>Sunday</v>
      </c>
      <c r="G3200" s="35">
        <f t="shared" si="247"/>
        <v>5</v>
      </c>
      <c r="H3200" s="34">
        <f>CONVERT(INDEX(Htg_StPt_Sch_EZ!$C$4:$I$27,MATCH(Schedules_8760!$C3200,Htg_StPt_Sch_EZ!$B$4:$B$27,0),MATCH(Schedules_8760!$F3200,Htg_StPt_Sch_EZ!$C$3:$I$3,0)),"F","C")</f>
        <v>20.555555555555554</v>
      </c>
      <c r="I3200" s="34">
        <f>CONVERT(INDEX(Htg_StPt_Sch_EZ!$C$31:$I$54,MATCH(Schedules_8760!$C3200,Htg_StPt_Sch_EZ!$B$31:$B$54,0),MATCH(Schedules_8760!$F3200,Htg_StPt_Sch_EZ!$C$30:$I$30,0)),"F","C")</f>
        <v>19.444444444444443</v>
      </c>
      <c r="J3200" s="34">
        <f>CONVERT(INDEX(Clg_StPt_Sch_EZ!$C$4:$I$27,MATCH(Schedules_8760!$C3200,Clg_StPt_Sch_EZ!$B$4:$B$27,0),MATCH(Schedules_8760!$F3200,Clg_StPt_Sch_EZ!$C$3:$I$3,0)),"F","C")</f>
        <v>25.555555555555554</v>
      </c>
      <c r="K3200" s="34">
        <f>CONVERT(INDEX(Clg_StPt_Sch_EZ!$C$31:$I$54,MATCH(Schedules_8760!$C3200,Clg_StPt_Sch_EZ!$B$31:$B$54,0),MATCH(Schedules_8760!$F3200,Clg_StPt_Sch_EZ!$C$30:$I$30,0)),"F","C")</f>
        <v>28.333333333333332</v>
      </c>
      <c r="L3200" s="34">
        <f>CONVERT(INDEX(DHW_StPt_Sch_EZ!$C$4:$I$27,MATCH(Schedules_8760!$C3200,DHW_StPt_Sch_EZ!$B$4:$B$27,0),MATCH(Schedules_8760!$F3200,DHW_StPt_Sch_EZ!$C$3:$I$3,0)),"F","C")</f>
        <v>53.333333333333329</v>
      </c>
      <c r="M3200" s="34">
        <f>CONVERT(INDEX(DHW_StPt_Sch_EZ!$C$31:$I$54,MATCH(Schedules_8760!$C3200,DHW_StPt_Sch_EZ!$B$31:$B$54,0),MATCH(Schedules_8760!$F3200,DHW_StPt_Sch_EZ!$C$30:$I$30,0)),"F","C")</f>
        <v>53.333333333333329</v>
      </c>
      <c r="N3200" s="12"/>
      <c r="O3200" s="12"/>
      <c r="P3200" s="12"/>
    </row>
    <row r="3201" spans="1:16" x14ac:dyDescent="0.25">
      <c r="A3201" s="35">
        <v>3200</v>
      </c>
      <c r="B3201" s="89">
        <v>134.29166666666671</v>
      </c>
      <c r="C3201" s="35">
        <f t="shared" si="245"/>
        <v>8</v>
      </c>
      <c r="D3201" s="35">
        <f t="shared" si="248"/>
        <v>134</v>
      </c>
      <c r="E3201" s="35">
        <f t="shared" si="249"/>
        <v>1</v>
      </c>
      <c r="F3201" s="35" t="str">
        <f t="shared" si="246"/>
        <v>Sunday</v>
      </c>
      <c r="G3201" s="35">
        <f t="shared" si="247"/>
        <v>5</v>
      </c>
      <c r="H3201" s="34">
        <f>CONVERT(INDEX(Htg_StPt_Sch_EZ!$C$4:$I$27,MATCH(Schedules_8760!$C3201,Htg_StPt_Sch_EZ!$B$4:$B$27,0),MATCH(Schedules_8760!$F3201,Htg_StPt_Sch_EZ!$C$3:$I$3,0)),"F","C")</f>
        <v>20.555555555555554</v>
      </c>
      <c r="I3201" s="34">
        <f>CONVERT(INDEX(Htg_StPt_Sch_EZ!$C$31:$I$54,MATCH(Schedules_8760!$C3201,Htg_StPt_Sch_EZ!$B$31:$B$54,0),MATCH(Schedules_8760!$F3201,Htg_StPt_Sch_EZ!$C$30:$I$30,0)),"F","C")</f>
        <v>19.444444444444443</v>
      </c>
      <c r="J3201" s="34">
        <f>CONVERT(INDEX(Clg_StPt_Sch_EZ!$C$4:$I$27,MATCH(Schedules_8760!$C3201,Clg_StPt_Sch_EZ!$B$4:$B$27,0),MATCH(Schedules_8760!$F3201,Clg_StPt_Sch_EZ!$C$3:$I$3,0)),"F","C")</f>
        <v>25.555555555555554</v>
      </c>
      <c r="K3201" s="34">
        <f>CONVERT(INDEX(Clg_StPt_Sch_EZ!$C$31:$I$54,MATCH(Schedules_8760!$C3201,Clg_StPt_Sch_EZ!$B$31:$B$54,0),MATCH(Schedules_8760!$F3201,Clg_StPt_Sch_EZ!$C$30:$I$30,0)),"F","C")</f>
        <v>25</v>
      </c>
      <c r="L3201" s="34">
        <f>CONVERT(INDEX(DHW_StPt_Sch_EZ!$C$4:$I$27,MATCH(Schedules_8760!$C3201,DHW_StPt_Sch_EZ!$B$4:$B$27,0),MATCH(Schedules_8760!$F3201,DHW_StPt_Sch_EZ!$C$3:$I$3,0)),"F","C")</f>
        <v>53.333333333333329</v>
      </c>
      <c r="M3201" s="34">
        <f>CONVERT(INDEX(DHW_StPt_Sch_EZ!$C$31:$I$54,MATCH(Schedules_8760!$C3201,DHW_StPt_Sch_EZ!$B$31:$B$54,0),MATCH(Schedules_8760!$F3201,DHW_StPt_Sch_EZ!$C$30:$I$30,0)),"F","C")</f>
        <v>53.333333333333329</v>
      </c>
      <c r="N3201" s="12"/>
      <c r="O3201" s="12"/>
      <c r="P3201" s="12"/>
    </row>
    <row r="3202" spans="1:16" x14ac:dyDescent="0.25">
      <c r="A3202" s="35">
        <v>3201</v>
      </c>
      <c r="B3202" s="89">
        <v>134.33333333333329</v>
      </c>
      <c r="C3202" s="35">
        <f t="shared" ref="C3202:C3265" si="250">HOUR(B3202)+1</f>
        <v>9</v>
      </c>
      <c r="D3202" s="35">
        <f t="shared" si="248"/>
        <v>134</v>
      </c>
      <c r="E3202" s="35">
        <f t="shared" si="249"/>
        <v>1</v>
      </c>
      <c r="F3202" s="35" t="str">
        <f t="shared" ref="F3202:F3265" si="251">IF(E3202=1,"Sunday",IF(E3202=2,"Monday",IF(E3202=3,"Tuesday",IF(E3202=4,"Wednesday",IF(E3202=5,"Thursday",IF(E3202=6,"Friday","Saturday"))))))</f>
        <v>Sunday</v>
      </c>
      <c r="G3202" s="35">
        <f t="shared" ref="G3202:G3265" si="252">MONTH(B3202)</f>
        <v>5</v>
      </c>
      <c r="H3202" s="34">
        <f>CONVERT(INDEX(Htg_StPt_Sch_EZ!$C$4:$I$27,MATCH(Schedules_8760!$C3202,Htg_StPt_Sch_EZ!$B$4:$B$27,0),MATCH(Schedules_8760!$F3202,Htg_StPt_Sch_EZ!$C$3:$I$3,0)),"F","C")</f>
        <v>20.555555555555554</v>
      </c>
      <c r="I3202" s="34">
        <f>CONVERT(INDEX(Htg_StPt_Sch_EZ!$C$31:$I$54,MATCH(Schedules_8760!$C3202,Htg_StPt_Sch_EZ!$B$31:$B$54,0),MATCH(Schedules_8760!$F3202,Htg_StPt_Sch_EZ!$C$30:$I$30,0)),"F","C")</f>
        <v>19.444444444444443</v>
      </c>
      <c r="J3202" s="34">
        <f>CONVERT(INDEX(Clg_StPt_Sch_EZ!$C$4:$I$27,MATCH(Schedules_8760!$C3202,Clg_StPt_Sch_EZ!$B$4:$B$27,0),MATCH(Schedules_8760!$F3202,Clg_StPt_Sch_EZ!$C$3:$I$3,0)),"F","C")</f>
        <v>25.555555555555554</v>
      </c>
      <c r="K3202" s="34">
        <f>CONVERT(INDEX(Clg_StPt_Sch_EZ!$C$31:$I$54,MATCH(Schedules_8760!$C3202,Clg_StPt_Sch_EZ!$B$31:$B$54,0),MATCH(Schedules_8760!$F3202,Clg_StPt_Sch_EZ!$C$30:$I$30,0)),"F","C")</f>
        <v>25</v>
      </c>
      <c r="L3202" s="34">
        <f>CONVERT(INDEX(DHW_StPt_Sch_EZ!$C$4:$I$27,MATCH(Schedules_8760!$C3202,DHW_StPt_Sch_EZ!$B$4:$B$27,0),MATCH(Schedules_8760!$F3202,DHW_StPt_Sch_EZ!$C$3:$I$3,0)),"F","C")</f>
        <v>53.333333333333329</v>
      </c>
      <c r="M3202" s="34">
        <f>CONVERT(INDEX(DHW_StPt_Sch_EZ!$C$31:$I$54,MATCH(Schedules_8760!$C3202,DHW_StPt_Sch_EZ!$B$31:$B$54,0),MATCH(Schedules_8760!$F3202,DHW_StPt_Sch_EZ!$C$30:$I$30,0)),"F","C")</f>
        <v>53.333333333333329</v>
      </c>
      <c r="N3202" s="12"/>
      <c r="O3202" s="12"/>
      <c r="P3202" s="12"/>
    </row>
    <row r="3203" spans="1:16" x14ac:dyDescent="0.25">
      <c r="A3203" s="35">
        <v>3202</v>
      </c>
      <c r="B3203" s="89">
        <v>134.375</v>
      </c>
      <c r="C3203" s="35">
        <f t="shared" si="250"/>
        <v>10</v>
      </c>
      <c r="D3203" s="35">
        <f t="shared" ref="D3203:D3266" si="253">IF(C3203=1,D3202+1,D3202)</f>
        <v>134</v>
      </c>
      <c r="E3203" s="35">
        <f t="shared" ref="E3203:E3266" si="254">IF(AND(C3203=1,E3202=7),1,IF(C3203=1,E3202+1,E3202))</f>
        <v>1</v>
      </c>
      <c r="F3203" s="35" t="str">
        <f t="shared" si="251"/>
        <v>Sunday</v>
      </c>
      <c r="G3203" s="35">
        <f t="shared" si="252"/>
        <v>5</v>
      </c>
      <c r="H3203" s="34">
        <f>CONVERT(INDEX(Htg_StPt_Sch_EZ!$C$4:$I$27,MATCH(Schedules_8760!$C3203,Htg_StPt_Sch_EZ!$B$4:$B$27,0),MATCH(Schedules_8760!$F3203,Htg_StPt_Sch_EZ!$C$3:$I$3,0)),"F","C")</f>
        <v>20.555555555555554</v>
      </c>
      <c r="I3203" s="34">
        <f>CONVERT(INDEX(Htg_StPt_Sch_EZ!$C$31:$I$54,MATCH(Schedules_8760!$C3203,Htg_StPt_Sch_EZ!$B$31:$B$54,0),MATCH(Schedules_8760!$F3203,Htg_StPt_Sch_EZ!$C$30:$I$30,0)),"F","C")</f>
        <v>19.444444444444443</v>
      </c>
      <c r="J3203" s="34">
        <f>CONVERT(INDEX(Clg_StPt_Sch_EZ!$C$4:$I$27,MATCH(Schedules_8760!$C3203,Clg_StPt_Sch_EZ!$B$4:$B$27,0),MATCH(Schedules_8760!$F3203,Clg_StPt_Sch_EZ!$C$3:$I$3,0)),"F","C")</f>
        <v>25.555555555555554</v>
      </c>
      <c r="K3203" s="34">
        <f>CONVERT(INDEX(Clg_StPt_Sch_EZ!$C$31:$I$54,MATCH(Schedules_8760!$C3203,Clg_StPt_Sch_EZ!$B$31:$B$54,0),MATCH(Schedules_8760!$F3203,Clg_StPt_Sch_EZ!$C$30:$I$30,0)),"F","C")</f>
        <v>25</v>
      </c>
      <c r="L3203" s="34">
        <f>CONVERT(INDEX(DHW_StPt_Sch_EZ!$C$4:$I$27,MATCH(Schedules_8760!$C3203,DHW_StPt_Sch_EZ!$B$4:$B$27,0),MATCH(Schedules_8760!$F3203,DHW_StPt_Sch_EZ!$C$3:$I$3,0)),"F","C")</f>
        <v>53.333333333333329</v>
      </c>
      <c r="M3203" s="34">
        <f>CONVERT(INDEX(DHW_StPt_Sch_EZ!$C$31:$I$54,MATCH(Schedules_8760!$C3203,DHW_StPt_Sch_EZ!$B$31:$B$54,0),MATCH(Schedules_8760!$F3203,DHW_StPt_Sch_EZ!$C$30:$I$30,0)),"F","C")</f>
        <v>53.333333333333329</v>
      </c>
      <c r="N3203" s="12"/>
      <c r="O3203" s="12"/>
      <c r="P3203" s="12"/>
    </row>
    <row r="3204" spans="1:16" x14ac:dyDescent="0.25">
      <c r="A3204" s="35">
        <v>3203</v>
      </c>
      <c r="B3204" s="89">
        <v>134.41666666666671</v>
      </c>
      <c r="C3204" s="35">
        <f t="shared" si="250"/>
        <v>11</v>
      </c>
      <c r="D3204" s="35">
        <f t="shared" si="253"/>
        <v>134</v>
      </c>
      <c r="E3204" s="35">
        <f t="shared" si="254"/>
        <v>1</v>
      </c>
      <c r="F3204" s="35" t="str">
        <f t="shared" si="251"/>
        <v>Sunday</v>
      </c>
      <c r="G3204" s="35">
        <f t="shared" si="252"/>
        <v>5</v>
      </c>
      <c r="H3204" s="34">
        <f>CONVERT(INDEX(Htg_StPt_Sch_EZ!$C$4:$I$27,MATCH(Schedules_8760!$C3204,Htg_StPt_Sch_EZ!$B$4:$B$27,0),MATCH(Schedules_8760!$F3204,Htg_StPt_Sch_EZ!$C$3:$I$3,0)),"F","C")</f>
        <v>20.555555555555554</v>
      </c>
      <c r="I3204" s="34">
        <f>CONVERT(INDEX(Htg_StPt_Sch_EZ!$C$31:$I$54,MATCH(Schedules_8760!$C3204,Htg_StPt_Sch_EZ!$B$31:$B$54,0),MATCH(Schedules_8760!$F3204,Htg_StPt_Sch_EZ!$C$30:$I$30,0)),"F","C")</f>
        <v>19.444444444444443</v>
      </c>
      <c r="J3204" s="34">
        <f>CONVERT(INDEX(Clg_StPt_Sch_EZ!$C$4:$I$27,MATCH(Schedules_8760!$C3204,Clg_StPt_Sch_EZ!$B$4:$B$27,0),MATCH(Schedules_8760!$F3204,Clg_StPt_Sch_EZ!$C$3:$I$3,0)),"F","C")</f>
        <v>25.555555555555554</v>
      </c>
      <c r="K3204" s="34">
        <f>CONVERT(INDEX(Clg_StPt_Sch_EZ!$C$31:$I$54,MATCH(Schedules_8760!$C3204,Clg_StPt_Sch_EZ!$B$31:$B$54,0),MATCH(Schedules_8760!$F3204,Clg_StPt_Sch_EZ!$C$30:$I$30,0)),"F","C")</f>
        <v>25</v>
      </c>
      <c r="L3204" s="34">
        <f>CONVERT(INDEX(DHW_StPt_Sch_EZ!$C$4:$I$27,MATCH(Schedules_8760!$C3204,DHW_StPt_Sch_EZ!$B$4:$B$27,0),MATCH(Schedules_8760!$F3204,DHW_StPt_Sch_EZ!$C$3:$I$3,0)),"F","C")</f>
        <v>53.333333333333329</v>
      </c>
      <c r="M3204" s="34">
        <f>CONVERT(INDEX(DHW_StPt_Sch_EZ!$C$31:$I$54,MATCH(Schedules_8760!$C3204,DHW_StPt_Sch_EZ!$B$31:$B$54,0),MATCH(Schedules_8760!$F3204,DHW_StPt_Sch_EZ!$C$30:$I$30,0)),"F","C")</f>
        <v>53.333333333333329</v>
      </c>
      <c r="N3204" s="12"/>
      <c r="O3204" s="12"/>
      <c r="P3204" s="12"/>
    </row>
    <row r="3205" spans="1:16" x14ac:dyDescent="0.25">
      <c r="A3205" s="35">
        <v>3204</v>
      </c>
      <c r="B3205" s="89">
        <v>134.45833333333329</v>
      </c>
      <c r="C3205" s="35">
        <f t="shared" si="250"/>
        <v>12</v>
      </c>
      <c r="D3205" s="35">
        <f t="shared" si="253"/>
        <v>134</v>
      </c>
      <c r="E3205" s="35">
        <f t="shared" si="254"/>
        <v>1</v>
      </c>
      <c r="F3205" s="35" t="str">
        <f t="shared" si="251"/>
        <v>Sunday</v>
      </c>
      <c r="G3205" s="35">
        <f t="shared" si="252"/>
        <v>5</v>
      </c>
      <c r="H3205" s="34">
        <f>CONVERT(INDEX(Htg_StPt_Sch_EZ!$C$4:$I$27,MATCH(Schedules_8760!$C3205,Htg_StPt_Sch_EZ!$B$4:$B$27,0),MATCH(Schedules_8760!$F3205,Htg_StPt_Sch_EZ!$C$3:$I$3,0)),"F","C")</f>
        <v>20.555555555555554</v>
      </c>
      <c r="I3205" s="34">
        <f>CONVERT(INDEX(Htg_StPt_Sch_EZ!$C$31:$I$54,MATCH(Schedules_8760!$C3205,Htg_StPt_Sch_EZ!$B$31:$B$54,0),MATCH(Schedules_8760!$F3205,Htg_StPt_Sch_EZ!$C$30:$I$30,0)),"F","C")</f>
        <v>19.444444444444443</v>
      </c>
      <c r="J3205" s="34">
        <f>CONVERT(INDEX(Clg_StPt_Sch_EZ!$C$4:$I$27,MATCH(Schedules_8760!$C3205,Clg_StPt_Sch_EZ!$B$4:$B$27,0),MATCH(Schedules_8760!$F3205,Clg_StPt_Sch_EZ!$C$3:$I$3,0)),"F","C")</f>
        <v>25.555555555555554</v>
      </c>
      <c r="K3205" s="34">
        <f>CONVERT(INDEX(Clg_StPt_Sch_EZ!$C$31:$I$54,MATCH(Schedules_8760!$C3205,Clg_StPt_Sch_EZ!$B$31:$B$54,0),MATCH(Schedules_8760!$F3205,Clg_StPt_Sch_EZ!$C$30:$I$30,0)),"F","C")</f>
        <v>25</v>
      </c>
      <c r="L3205" s="34">
        <f>CONVERT(INDEX(DHW_StPt_Sch_EZ!$C$4:$I$27,MATCH(Schedules_8760!$C3205,DHW_StPt_Sch_EZ!$B$4:$B$27,0),MATCH(Schedules_8760!$F3205,DHW_StPt_Sch_EZ!$C$3:$I$3,0)),"F","C")</f>
        <v>53.333333333333329</v>
      </c>
      <c r="M3205" s="34">
        <f>CONVERT(INDEX(DHW_StPt_Sch_EZ!$C$31:$I$54,MATCH(Schedules_8760!$C3205,DHW_StPt_Sch_EZ!$B$31:$B$54,0),MATCH(Schedules_8760!$F3205,DHW_StPt_Sch_EZ!$C$30:$I$30,0)),"F","C")</f>
        <v>53.333333333333329</v>
      </c>
      <c r="N3205" s="12"/>
      <c r="O3205" s="12"/>
      <c r="P3205" s="12"/>
    </row>
    <row r="3206" spans="1:16" x14ac:dyDescent="0.25">
      <c r="A3206" s="35">
        <v>3205</v>
      </c>
      <c r="B3206" s="89">
        <v>134.5</v>
      </c>
      <c r="C3206" s="35">
        <f t="shared" si="250"/>
        <v>13</v>
      </c>
      <c r="D3206" s="35">
        <f t="shared" si="253"/>
        <v>134</v>
      </c>
      <c r="E3206" s="35">
        <f t="shared" si="254"/>
        <v>1</v>
      </c>
      <c r="F3206" s="35" t="str">
        <f t="shared" si="251"/>
        <v>Sunday</v>
      </c>
      <c r="G3206" s="35">
        <f t="shared" si="252"/>
        <v>5</v>
      </c>
      <c r="H3206" s="34">
        <f>CONVERT(INDEX(Htg_StPt_Sch_EZ!$C$4:$I$27,MATCH(Schedules_8760!$C3206,Htg_StPt_Sch_EZ!$B$4:$B$27,0),MATCH(Schedules_8760!$F3206,Htg_StPt_Sch_EZ!$C$3:$I$3,0)),"F","C")</f>
        <v>20.555555555555554</v>
      </c>
      <c r="I3206" s="34">
        <f>CONVERT(INDEX(Htg_StPt_Sch_EZ!$C$31:$I$54,MATCH(Schedules_8760!$C3206,Htg_StPt_Sch_EZ!$B$31:$B$54,0),MATCH(Schedules_8760!$F3206,Htg_StPt_Sch_EZ!$C$30:$I$30,0)),"F","C")</f>
        <v>19.444444444444443</v>
      </c>
      <c r="J3206" s="34">
        <f>CONVERT(INDEX(Clg_StPt_Sch_EZ!$C$4:$I$27,MATCH(Schedules_8760!$C3206,Clg_StPt_Sch_EZ!$B$4:$B$27,0),MATCH(Schedules_8760!$F3206,Clg_StPt_Sch_EZ!$C$3:$I$3,0)),"F","C")</f>
        <v>25.555555555555554</v>
      </c>
      <c r="K3206" s="34">
        <f>CONVERT(INDEX(Clg_StPt_Sch_EZ!$C$31:$I$54,MATCH(Schedules_8760!$C3206,Clg_StPt_Sch_EZ!$B$31:$B$54,0),MATCH(Schedules_8760!$F3206,Clg_StPt_Sch_EZ!$C$30:$I$30,0)),"F","C")</f>
        <v>25</v>
      </c>
      <c r="L3206" s="34">
        <f>CONVERT(INDEX(DHW_StPt_Sch_EZ!$C$4:$I$27,MATCH(Schedules_8760!$C3206,DHW_StPt_Sch_EZ!$B$4:$B$27,0),MATCH(Schedules_8760!$F3206,DHW_StPt_Sch_EZ!$C$3:$I$3,0)),"F","C")</f>
        <v>53.333333333333329</v>
      </c>
      <c r="M3206" s="34">
        <f>CONVERT(INDEX(DHW_StPt_Sch_EZ!$C$31:$I$54,MATCH(Schedules_8760!$C3206,DHW_StPt_Sch_EZ!$B$31:$B$54,0),MATCH(Schedules_8760!$F3206,DHW_StPt_Sch_EZ!$C$30:$I$30,0)),"F","C")</f>
        <v>53.333333333333329</v>
      </c>
      <c r="N3206" s="12"/>
      <c r="O3206" s="12"/>
      <c r="P3206" s="12"/>
    </row>
    <row r="3207" spans="1:16" x14ac:dyDescent="0.25">
      <c r="A3207" s="35">
        <v>3206</v>
      </c>
      <c r="B3207" s="89">
        <v>134.54166666666671</v>
      </c>
      <c r="C3207" s="35">
        <f t="shared" si="250"/>
        <v>14</v>
      </c>
      <c r="D3207" s="35">
        <f t="shared" si="253"/>
        <v>134</v>
      </c>
      <c r="E3207" s="35">
        <f t="shared" si="254"/>
        <v>1</v>
      </c>
      <c r="F3207" s="35" t="str">
        <f t="shared" si="251"/>
        <v>Sunday</v>
      </c>
      <c r="G3207" s="35">
        <f t="shared" si="252"/>
        <v>5</v>
      </c>
      <c r="H3207" s="34">
        <f>CONVERT(INDEX(Htg_StPt_Sch_EZ!$C$4:$I$27,MATCH(Schedules_8760!$C3207,Htg_StPt_Sch_EZ!$B$4:$B$27,0),MATCH(Schedules_8760!$F3207,Htg_StPt_Sch_EZ!$C$3:$I$3,0)),"F","C")</f>
        <v>20.555555555555554</v>
      </c>
      <c r="I3207" s="34">
        <f>CONVERT(INDEX(Htg_StPt_Sch_EZ!$C$31:$I$54,MATCH(Schedules_8760!$C3207,Htg_StPt_Sch_EZ!$B$31:$B$54,0),MATCH(Schedules_8760!$F3207,Htg_StPt_Sch_EZ!$C$30:$I$30,0)),"F","C")</f>
        <v>19.444444444444443</v>
      </c>
      <c r="J3207" s="34">
        <f>CONVERT(INDEX(Clg_StPt_Sch_EZ!$C$4:$I$27,MATCH(Schedules_8760!$C3207,Clg_StPt_Sch_EZ!$B$4:$B$27,0),MATCH(Schedules_8760!$F3207,Clg_StPt_Sch_EZ!$C$3:$I$3,0)),"F","C")</f>
        <v>25.555555555555554</v>
      </c>
      <c r="K3207" s="34">
        <f>CONVERT(INDEX(Clg_StPt_Sch_EZ!$C$31:$I$54,MATCH(Schedules_8760!$C3207,Clg_StPt_Sch_EZ!$B$31:$B$54,0),MATCH(Schedules_8760!$F3207,Clg_StPt_Sch_EZ!$C$30:$I$30,0)),"F","C")</f>
        <v>25</v>
      </c>
      <c r="L3207" s="34">
        <f>CONVERT(INDEX(DHW_StPt_Sch_EZ!$C$4:$I$27,MATCH(Schedules_8760!$C3207,DHW_StPt_Sch_EZ!$B$4:$B$27,0),MATCH(Schedules_8760!$F3207,DHW_StPt_Sch_EZ!$C$3:$I$3,0)),"F","C")</f>
        <v>53.333333333333329</v>
      </c>
      <c r="M3207" s="34">
        <f>CONVERT(INDEX(DHW_StPt_Sch_EZ!$C$31:$I$54,MATCH(Schedules_8760!$C3207,DHW_StPt_Sch_EZ!$B$31:$B$54,0),MATCH(Schedules_8760!$F3207,DHW_StPt_Sch_EZ!$C$30:$I$30,0)),"F","C")</f>
        <v>53.333333333333329</v>
      </c>
      <c r="N3207" s="12"/>
      <c r="O3207" s="12"/>
      <c r="P3207" s="12"/>
    </row>
    <row r="3208" spans="1:16" x14ac:dyDescent="0.25">
      <c r="A3208" s="35">
        <v>3207</v>
      </c>
      <c r="B3208" s="89">
        <v>134.58333333333329</v>
      </c>
      <c r="C3208" s="35">
        <f t="shared" si="250"/>
        <v>15</v>
      </c>
      <c r="D3208" s="35">
        <f t="shared" si="253"/>
        <v>134</v>
      </c>
      <c r="E3208" s="35">
        <f t="shared" si="254"/>
        <v>1</v>
      </c>
      <c r="F3208" s="35" t="str">
        <f t="shared" si="251"/>
        <v>Sunday</v>
      </c>
      <c r="G3208" s="35">
        <f t="shared" si="252"/>
        <v>5</v>
      </c>
      <c r="H3208" s="34">
        <f>CONVERT(INDEX(Htg_StPt_Sch_EZ!$C$4:$I$27,MATCH(Schedules_8760!$C3208,Htg_StPt_Sch_EZ!$B$4:$B$27,0),MATCH(Schedules_8760!$F3208,Htg_StPt_Sch_EZ!$C$3:$I$3,0)),"F","C")</f>
        <v>20.555555555555554</v>
      </c>
      <c r="I3208" s="34">
        <f>CONVERT(INDEX(Htg_StPt_Sch_EZ!$C$31:$I$54,MATCH(Schedules_8760!$C3208,Htg_StPt_Sch_EZ!$B$31:$B$54,0),MATCH(Schedules_8760!$F3208,Htg_StPt_Sch_EZ!$C$30:$I$30,0)),"F","C")</f>
        <v>21.111111111111111</v>
      </c>
      <c r="J3208" s="34">
        <f>CONVERT(INDEX(Clg_StPt_Sch_EZ!$C$4:$I$27,MATCH(Schedules_8760!$C3208,Clg_StPt_Sch_EZ!$B$4:$B$27,0),MATCH(Schedules_8760!$F3208,Clg_StPt_Sch_EZ!$C$3:$I$3,0)),"F","C")</f>
        <v>25.555555555555554</v>
      </c>
      <c r="K3208" s="34">
        <f>CONVERT(INDEX(Clg_StPt_Sch_EZ!$C$31:$I$54,MATCH(Schedules_8760!$C3208,Clg_StPt_Sch_EZ!$B$31:$B$54,0),MATCH(Schedules_8760!$F3208,Clg_StPt_Sch_EZ!$C$30:$I$30,0)),"F","C")</f>
        <v>25</v>
      </c>
      <c r="L3208" s="34">
        <f>CONVERT(INDEX(DHW_StPt_Sch_EZ!$C$4:$I$27,MATCH(Schedules_8760!$C3208,DHW_StPt_Sch_EZ!$B$4:$B$27,0),MATCH(Schedules_8760!$F3208,DHW_StPt_Sch_EZ!$C$3:$I$3,0)),"F","C")</f>
        <v>53.333333333333329</v>
      </c>
      <c r="M3208" s="34">
        <f>CONVERT(INDEX(DHW_StPt_Sch_EZ!$C$31:$I$54,MATCH(Schedules_8760!$C3208,DHW_StPt_Sch_EZ!$B$31:$B$54,0),MATCH(Schedules_8760!$F3208,DHW_StPt_Sch_EZ!$C$30:$I$30,0)),"F","C")</f>
        <v>53.333333333333329</v>
      </c>
      <c r="N3208" s="12"/>
      <c r="O3208" s="12"/>
      <c r="P3208" s="12"/>
    </row>
    <row r="3209" spans="1:16" x14ac:dyDescent="0.25">
      <c r="A3209" s="35">
        <v>3208</v>
      </c>
      <c r="B3209" s="89">
        <v>134.625</v>
      </c>
      <c r="C3209" s="35">
        <f t="shared" si="250"/>
        <v>16</v>
      </c>
      <c r="D3209" s="35">
        <f t="shared" si="253"/>
        <v>134</v>
      </c>
      <c r="E3209" s="35">
        <f t="shared" si="254"/>
        <v>1</v>
      </c>
      <c r="F3209" s="35" t="str">
        <f t="shared" si="251"/>
        <v>Sunday</v>
      </c>
      <c r="G3209" s="35">
        <f t="shared" si="252"/>
        <v>5</v>
      </c>
      <c r="H3209" s="34">
        <f>CONVERT(INDEX(Htg_StPt_Sch_EZ!$C$4:$I$27,MATCH(Schedules_8760!$C3209,Htg_StPt_Sch_EZ!$B$4:$B$27,0),MATCH(Schedules_8760!$F3209,Htg_StPt_Sch_EZ!$C$3:$I$3,0)),"F","C")</f>
        <v>20.555555555555554</v>
      </c>
      <c r="I3209" s="34">
        <f>CONVERT(INDEX(Htg_StPt_Sch_EZ!$C$31:$I$54,MATCH(Schedules_8760!$C3209,Htg_StPt_Sch_EZ!$B$31:$B$54,0),MATCH(Schedules_8760!$F3209,Htg_StPt_Sch_EZ!$C$30:$I$30,0)),"F","C")</f>
        <v>21.111111111111111</v>
      </c>
      <c r="J3209" s="34">
        <f>CONVERT(INDEX(Clg_StPt_Sch_EZ!$C$4:$I$27,MATCH(Schedules_8760!$C3209,Clg_StPt_Sch_EZ!$B$4:$B$27,0),MATCH(Schedules_8760!$F3209,Clg_StPt_Sch_EZ!$C$3:$I$3,0)),"F","C")</f>
        <v>25.555555555555554</v>
      </c>
      <c r="K3209" s="34">
        <f>CONVERT(INDEX(Clg_StPt_Sch_EZ!$C$31:$I$54,MATCH(Schedules_8760!$C3209,Clg_StPt_Sch_EZ!$B$31:$B$54,0),MATCH(Schedules_8760!$F3209,Clg_StPt_Sch_EZ!$C$30:$I$30,0)),"F","C")</f>
        <v>25</v>
      </c>
      <c r="L3209" s="34">
        <f>CONVERT(INDEX(DHW_StPt_Sch_EZ!$C$4:$I$27,MATCH(Schedules_8760!$C3209,DHW_StPt_Sch_EZ!$B$4:$B$27,0),MATCH(Schedules_8760!$F3209,DHW_StPt_Sch_EZ!$C$3:$I$3,0)),"F","C")</f>
        <v>53.333333333333329</v>
      </c>
      <c r="M3209" s="34">
        <f>CONVERT(INDEX(DHW_StPt_Sch_EZ!$C$31:$I$54,MATCH(Schedules_8760!$C3209,DHW_StPt_Sch_EZ!$B$31:$B$54,0),MATCH(Schedules_8760!$F3209,DHW_StPt_Sch_EZ!$C$30:$I$30,0)),"F","C")</f>
        <v>53.333333333333329</v>
      </c>
      <c r="N3209" s="12"/>
      <c r="O3209" s="12"/>
      <c r="P3209" s="12"/>
    </row>
    <row r="3210" spans="1:16" x14ac:dyDescent="0.25">
      <c r="A3210" s="35">
        <v>3209</v>
      </c>
      <c r="B3210" s="89">
        <v>134.66666666666671</v>
      </c>
      <c r="C3210" s="35">
        <f t="shared" si="250"/>
        <v>17</v>
      </c>
      <c r="D3210" s="35">
        <f t="shared" si="253"/>
        <v>134</v>
      </c>
      <c r="E3210" s="35">
        <f t="shared" si="254"/>
        <v>1</v>
      </c>
      <c r="F3210" s="35" t="str">
        <f t="shared" si="251"/>
        <v>Sunday</v>
      </c>
      <c r="G3210" s="35">
        <f t="shared" si="252"/>
        <v>5</v>
      </c>
      <c r="H3210" s="34">
        <f>CONVERT(INDEX(Htg_StPt_Sch_EZ!$C$4:$I$27,MATCH(Schedules_8760!$C3210,Htg_StPt_Sch_EZ!$B$4:$B$27,0),MATCH(Schedules_8760!$F3210,Htg_StPt_Sch_EZ!$C$3:$I$3,0)),"F","C")</f>
        <v>20.555555555555554</v>
      </c>
      <c r="I3210" s="34">
        <f>CONVERT(INDEX(Htg_StPt_Sch_EZ!$C$31:$I$54,MATCH(Schedules_8760!$C3210,Htg_StPt_Sch_EZ!$B$31:$B$54,0),MATCH(Schedules_8760!$F3210,Htg_StPt_Sch_EZ!$C$30:$I$30,0)),"F","C")</f>
        <v>17.777777777777779</v>
      </c>
      <c r="J3210" s="34">
        <f>CONVERT(INDEX(Clg_StPt_Sch_EZ!$C$4:$I$27,MATCH(Schedules_8760!$C3210,Clg_StPt_Sch_EZ!$B$4:$B$27,0),MATCH(Schedules_8760!$F3210,Clg_StPt_Sch_EZ!$C$3:$I$3,0)),"F","C")</f>
        <v>25.555555555555554</v>
      </c>
      <c r="K3210" s="34">
        <f>CONVERT(INDEX(Clg_StPt_Sch_EZ!$C$31:$I$54,MATCH(Schedules_8760!$C3210,Clg_StPt_Sch_EZ!$B$31:$B$54,0),MATCH(Schedules_8760!$F3210,Clg_StPt_Sch_EZ!$C$30:$I$30,0)),"F","C")</f>
        <v>25</v>
      </c>
      <c r="L3210" s="34">
        <f>CONVERT(INDEX(DHW_StPt_Sch_EZ!$C$4:$I$27,MATCH(Schedules_8760!$C3210,DHW_StPt_Sch_EZ!$B$4:$B$27,0),MATCH(Schedules_8760!$F3210,DHW_StPt_Sch_EZ!$C$3:$I$3,0)),"F","C")</f>
        <v>53.333333333333329</v>
      </c>
      <c r="M3210" s="34">
        <f>CONVERT(INDEX(DHW_StPt_Sch_EZ!$C$31:$I$54,MATCH(Schedules_8760!$C3210,DHW_StPt_Sch_EZ!$B$31:$B$54,0),MATCH(Schedules_8760!$F3210,DHW_StPt_Sch_EZ!$C$30:$I$30,0)),"F","C")</f>
        <v>53.333333333333329</v>
      </c>
      <c r="N3210" s="12"/>
      <c r="O3210" s="12"/>
      <c r="P3210" s="12"/>
    </row>
    <row r="3211" spans="1:16" x14ac:dyDescent="0.25">
      <c r="A3211" s="35">
        <v>3210</v>
      </c>
      <c r="B3211" s="89">
        <v>134.70833333333329</v>
      </c>
      <c r="C3211" s="35">
        <f t="shared" si="250"/>
        <v>18</v>
      </c>
      <c r="D3211" s="35">
        <f t="shared" si="253"/>
        <v>134</v>
      </c>
      <c r="E3211" s="35">
        <f t="shared" si="254"/>
        <v>1</v>
      </c>
      <c r="F3211" s="35" t="str">
        <f t="shared" si="251"/>
        <v>Sunday</v>
      </c>
      <c r="G3211" s="35">
        <f t="shared" si="252"/>
        <v>5</v>
      </c>
      <c r="H3211" s="34">
        <f>CONVERT(INDEX(Htg_StPt_Sch_EZ!$C$4:$I$27,MATCH(Schedules_8760!$C3211,Htg_StPt_Sch_EZ!$B$4:$B$27,0),MATCH(Schedules_8760!$F3211,Htg_StPt_Sch_EZ!$C$3:$I$3,0)),"F","C")</f>
        <v>20.555555555555554</v>
      </c>
      <c r="I3211" s="34">
        <f>CONVERT(INDEX(Htg_StPt_Sch_EZ!$C$31:$I$54,MATCH(Schedules_8760!$C3211,Htg_StPt_Sch_EZ!$B$31:$B$54,0),MATCH(Schedules_8760!$F3211,Htg_StPt_Sch_EZ!$C$30:$I$30,0)),"F","C")</f>
        <v>17.777777777777779</v>
      </c>
      <c r="J3211" s="34">
        <f>CONVERT(INDEX(Clg_StPt_Sch_EZ!$C$4:$I$27,MATCH(Schedules_8760!$C3211,Clg_StPt_Sch_EZ!$B$4:$B$27,0),MATCH(Schedules_8760!$F3211,Clg_StPt_Sch_EZ!$C$3:$I$3,0)),"F","C")</f>
        <v>25.555555555555554</v>
      </c>
      <c r="K3211" s="34">
        <f>CONVERT(INDEX(Clg_StPt_Sch_EZ!$C$31:$I$54,MATCH(Schedules_8760!$C3211,Clg_StPt_Sch_EZ!$B$31:$B$54,0),MATCH(Schedules_8760!$F3211,Clg_StPt_Sch_EZ!$C$30:$I$30,0)),"F","C")</f>
        <v>28.333333333333332</v>
      </c>
      <c r="L3211" s="34">
        <f>CONVERT(INDEX(DHW_StPt_Sch_EZ!$C$4:$I$27,MATCH(Schedules_8760!$C3211,DHW_StPt_Sch_EZ!$B$4:$B$27,0),MATCH(Schedules_8760!$F3211,DHW_StPt_Sch_EZ!$C$3:$I$3,0)),"F","C")</f>
        <v>53.333333333333329</v>
      </c>
      <c r="M3211" s="34">
        <f>CONVERT(INDEX(DHW_StPt_Sch_EZ!$C$31:$I$54,MATCH(Schedules_8760!$C3211,DHW_StPt_Sch_EZ!$B$31:$B$54,0),MATCH(Schedules_8760!$F3211,DHW_StPt_Sch_EZ!$C$30:$I$30,0)),"F","C")</f>
        <v>53.333333333333329</v>
      </c>
      <c r="N3211" s="12"/>
      <c r="O3211" s="12"/>
      <c r="P3211" s="12"/>
    </row>
    <row r="3212" spans="1:16" x14ac:dyDescent="0.25">
      <c r="A3212" s="35">
        <v>3211</v>
      </c>
      <c r="B3212" s="89">
        <v>134.75</v>
      </c>
      <c r="C3212" s="35">
        <f t="shared" si="250"/>
        <v>19</v>
      </c>
      <c r="D3212" s="35">
        <f t="shared" si="253"/>
        <v>134</v>
      </c>
      <c r="E3212" s="35">
        <f t="shared" si="254"/>
        <v>1</v>
      </c>
      <c r="F3212" s="35" t="str">
        <f t="shared" si="251"/>
        <v>Sunday</v>
      </c>
      <c r="G3212" s="35">
        <f t="shared" si="252"/>
        <v>5</v>
      </c>
      <c r="H3212" s="34">
        <f>CONVERT(INDEX(Htg_StPt_Sch_EZ!$C$4:$I$27,MATCH(Schedules_8760!$C3212,Htg_StPt_Sch_EZ!$B$4:$B$27,0),MATCH(Schedules_8760!$F3212,Htg_StPt_Sch_EZ!$C$3:$I$3,0)),"F","C")</f>
        <v>20.555555555555554</v>
      </c>
      <c r="I3212" s="34">
        <f>CONVERT(INDEX(Htg_StPt_Sch_EZ!$C$31:$I$54,MATCH(Schedules_8760!$C3212,Htg_StPt_Sch_EZ!$B$31:$B$54,0),MATCH(Schedules_8760!$F3212,Htg_StPt_Sch_EZ!$C$30:$I$30,0)),"F","C")</f>
        <v>18.333333333333332</v>
      </c>
      <c r="J3212" s="34">
        <f>CONVERT(INDEX(Clg_StPt_Sch_EZ!$C$4:$I$27,MATCH(Schedules_8760!$C3212,Clg_StPt_Sch_EZ!$B$4:$B$27,0),MATCH(Schedules_8760!$F3212,Clg_StPt_Sch_EZ!$C$3:$I$3,0)),"F","C")</f>
        <v>25.555555555555554</v>
      </c>
      <c r="K3212" s="34">
        <f>CONVERT(INDEX(Clg_StPt_Sch_EZ!$C$31:$I$54,MATCH(Schedules_8760!$C3212,Clg_StPt_Sch_EZ!$B$31:$B$54,0),MATCH(Schedules_8760!$F3212,Clg_StPt_Sch_EZ!$C$30:$I$30,0)),"F","C")</f>
        <v>28.333333333333332</v>
      </c>
      <c r="L3212" s="34">
        <f>CONVERT(INDEX(DHW_StPt_Sch_EZ!$C$4:$I$27,MATCH(Schedules_8760!$C3212,DHW_StPt_Sch_EZ!$B$4:$B$27,0),MATCH(Schedules_8760!$F3212,DHW_StPt_Sch_EZ!$C$3:$I$3,0)),"F","C")</f>
        <v>53.333333333333329</v>
      </c>
      <c r="M3212" s="34">
        <f>CONVERT(INDEX(DHW_StPt_Sch_EZ!$C$31:$I$54,MATCH(Schedules_8760!$C3212,DHW_StPt_Sch_EZ!$B$31:$B$54,0),MATCH(Schedules_8760!$F3212,DHW_StPt_Sch_EZ!$C$30:$I$30,0)),"F","C")</f>
        <v>53.333333333333329</v>
      </c>
      <c r="N3212" s="12"/>
      <c r="O3212" s="12"/>
      <c r="P3212" s="12"/>
    </row>
    <row r="3213" spans="1:16" x14ac:dyDescent="0.25">
      <c r="A3213" s="35">
        <v>3212</v>
      </c>
      <c r="B3213" s="89">
        <v>134.79166666666671</v>
      </c>
      <c r="C3213" s="35">
        <f t="shared" si="250"/>
        <v>20</v>
      </c>
      <c r="D3213" s="35">
        <f t="shared" si="253"/>
        <v>134</v>
      </c>
      <c r="E3213" s="35">
        <f t="shared" si="254"/>
        <v>1</v>
      </c>
      <c r="F3213" s="35" t="str">
        <f t="shared" si="251"/>
        <v>Sunday</v>
      </c>
      <c r="G3213" s="35">
        <f t="shared" si="252"/>
        <v>5</v>
      </c>
      <c r="H3213" s="34">
        <f>CONVERT(INDEX(Htg_StPt_Sch_EZ!$C$4:$I$27,MATCH(Schedules_8760!$C3213,Htg_StPt_Sch_EZ!$B$4:$B$27,0),MATCH(Schedules_8760!$F3213,Htg_StPt_Sch_EZ!$C$3:$I$3,0)),"F","C")</f>
        <v>20.555555555555554</v>
      </c>
      <c r="I3213" s="34">
        <f>CONVERT(INDEX(Htg_StPt_Sch_EZ!$C$31:$I$54,MATCH(Schedules_8760!$C3213,Htg_StPt_Sch_EZ!$B$31:$B$54,0),MATCH(Schedules_8760!$F3213,Htg_StPt_Sch_EZ!$C$30:$I$30,0)),"F","C")</f>
        <v>18.888888888888889</v>
      </c>
      <c r="J3213" s="34">
        <f>CONVERT(INDEX(Clg_StPt_Sch_EZ!$C$4:$I$27,MATCH(Schedules_8760!$C3213,Clg_StPt_Sch_EZ!$B$4:$B$27,0),MATCH(Schedules_8760!$F3213,Clg_StPt_Sch_EZ!$C$3:$I$3,0)),"F","C")</f>
        <v>25.555555555555554</v>
      </c>
      <c r="K3213" s="34">
        <f>CONVERT(INDEX(Clg_StPt_Sch_EZ!$C$31:$I$54,MATCH(Schedules_8760!$C3213,Clg_StPt_Sch_EZ!$B$31:$B$54,0),MATCH(Schedules_8760!$F3213,Clg_StPt_Sch_EZ!$C$30:$I$30,0)),"F","C")</f>
        <v>28.333333333333332</v>
      </c>
      <c r="L3213" s="34">
        <f>CONVERT(INDEX(DHW_StPt_Sch_EZ!$C$4:$I$27,MATCH(Schedules_8760!$C3213,DHW_StPt_Sch_EZ!$B$4:$B$27,0),MATCH(Schedules_8760!$F3213,DHW_StPt_Sch_EZ!$C$3:$I$3,0)),"F","C")</f>
        <v>53.333333333333329</v>
      </c>
      <c r="M3213" s="34">
        <f>CONVERT(INDEX(DHW_StPt_Sch_EZ!$C$31:$I$54,MATCH(Schedules_8760!$C3213,DHW_StPt_Sch_EZ!$B$31:$B$54,0),MATCH(Schedules_8760!$F3213,DHW_StPt_Sch_EZ!$C$30:$I$30,0)),"F","C")</f>
        <v>53.333333333333329</v>
      </c>
      <c r="N3213" s="12"/>
      <c r="O3213" s="12"/>
      <c r="P3213" s="12"/>
    </row>
    <row r="3214" spans="1:16" x14ac:dyDescent="0.25">
      <c r="A3214" s="35">
        <v>3213</v>
      </c>
      <c r="B3214" s="89">
        <v>134.83333333333329</v>
      </c>
      <c r="C3214" s="35">
        <f t="shared" si="250"/>
        <v>21</v>
      </c>
      <c r="D3214" s="35">
        <f t="shared" si="253"/>
        <v>134</v>
      </c>
      <c r="E3214" s="35">
        <f t="shared" si="254"/>
        <v>1</v>
      </c>
      <c r="F3214" s="35" t="str">
        <f t="shared" si="251"/>
        <v>Sunday</v>
      </c>
      <c r="G3214" s="35">
        <f t="shared" si="252"/>
        <v>5</v>
      </c>
      <c r="H3214" s="34">
        <f>CONVERT(INDEX(Htg_StPt_Sch_EZ!$C$4:$I$27,MATCH(Schedules_8760!$C3214,Htg_StPt_Sch_EZ!$B$4:$B$27,0),MATCH(Schedules_8760!$F3214,Htg_StPt_Sch_EZ!$C$3:$I$3,0)),"F","C")</f>
        <v>20.555555555555554</v>
      </c>
      <c r="I3214" s="34">
        <f>CONVERT(INDEX(Htg_StPt_Sch_EZ!$C$31:$I$54,MATCH(Schedules_8760!$C3214,Htg_StPt_Sch_EZ!$B$31:$B$54,0),MATCH(Schedules_8760!$F3214,Htg_StPt_Sch_EZ!$C$30:$I$30,0)),"F","C")</f>
        <v>19.444444444444443</v>
      </c>
      <c r="J3214" s="34">
        <f>CONVERT(INDEX(Clg_StPt_Sch_EZ!$C$4:$I$27,MATCH(Schedules_8760!$C3214,Clg_StPt_Sch_EZ!$B$4:$B$27,0),MATCH(Schedules_8760!$F3214,Clg_StPt_Sch_EZ!$C$3:$I$3,0)),"F","C")</f>
        <v>25.555555555555554</v>
      </c>
      <c r="K3214" s="34">
        <f>CONVERT(INDEX(Clg_StPt_Sch_EZ!$C$31:$I$54,MATCH(Schedules_8760!$C3214,Clg_StPt_Sch_EZ!$B$31:$B$54,0),MATCH(Schedules_8760!$F3214,Clg_StPt_Sch_EZ!$C$30:$I$30,0)),"F","C")</f>
        <v>28.333333333333332</v>
      </c>
      <c r="L3214" s="34">
        <f>CONVERT(INDEX(DHW_StPt_Sch_EZ!$C$4:$I$27,MATCH(Schedules_8760!$C3214,DHW_StPt_Sch_EZ!$B$4:$B$27,0),MATCH(Schedules_8760!$F3214,DHW_StPt_Sch_EZ!$C$3:$I$3,0)),"F","C")</f>
        <v>53.333333333333329</v>
      </c>
      <c r="M3214" s="34">
        <f>CONVERT(INDEX(DHW_StPt_Sch_EZ!$C$31:$I$54,MATCH(Schedules_8760!$C3214,DHW_StPt_Sch_EZ!$B$31:$B$54,0),MATCH(Schedules_8760!$F3214,DHW_StPt_Sch_EZ!$C$30:$I$30,0)),"F","C")</f>
        <v>53.333333333333329</v>
      </c>
      <c r="N3214" s="12"/>
      <c r="O3214" s="12"/>
      <c r="P3214" s="12"/>
    </row>
    <row r="3215" spans="1:16" x14ac:dyDescent="0.25">
      <c r="A3215" s="35">
        <v>3214</v>
      </c>
      <c r="B3215" s="89">
        <v>134.875</v>
      </c>
      <c r="C3215" s="35">
        <f t="shared" si="250"/>
        <v>22</v>
      </c>
      <c r="D3215" s="35">
        <f t="shared" si="253"/>
        <v>134</v>
      </c>
      <c r="E3215" s="35">
        <f t="shared" si="254"/>
        <v>1</v>
      </c>
      <c r="F3215" s="35" t="str">
        <f t="shared" si="251"/>
        <v>Sunday</v>
      </c>
      <c r="G3215" s="35">
        <f t="shared" si="252"/>
        <v>5</v>
      </c>
      <c r="H3215" s="34">
        <f>CONVERT(INDEX(Htg_StPt_Sch_EZ!$C$4:$I$27,MATCH(Schedules_8760!$C3215,Htg_StPt_Sch_EZ!$B$4:$B$27,0),MATCH(Schedules_8760!$F3215,Htg_StPt_Sch_EZ!$C$3:$I$3,0)),"F","C")</f>
        <v>20.555555555555554</v>
      </c>
      <c r="I3215" s="34">
        <f>CONVERT(INDEX(Htg_StPt_Sch_EZ!$C$31:$I$54,MATCH(Schedules_8760!$C3215,Htg_StPt_Sch_EZ!$B$31:$B$54,0),MATCH(Schedules_8760!$F3215,Htg_StPt_Sch_EZ!$C$30:$I$30,0)),"F","C")</f>
        <v>19.444444444444443</v>
      </c>
      <c r="J3215" s="34">
        <f>CONVERT(INDEX(Clg_StPt_Sch_EZ!$C$4:$I$27,MATCH(Schedules_8760!$C3215,Clg_StPt_Sch_EZ!$B$4:$B$27,0),MATCH(Schedules_8760!$F3215,Clg_StPt_Sch_EZ!$C$3:$I$3,0)),"F","C")</f>
        <v>25.555555555555554</v>
      </c>
      <c r="K3215" s="34">
        <f>CONVERT(INDEX(Clg_StPt_Sch_EZ!$C$31:$I$54,MATCH(Schedules_8760!$C3215,Clg_StPt_Sch_EZ!$B$31:$B$54,0),MATCH(Schedules_8760!$F3215,Clg_StPt_Sch_EZ!$C$30:$I$30,0)),"F","C")</f>
        <v>28.333333333333332</v>
      </c>
      <c r="L3215" s="34">
        <f>CONVERT(INDEX(DHW_StPt_Sch_EZ!$C$4:$I$27,MATCH(Schedules_8760!$C3215,DHW_StPt_Sch_EZ!$B$4:$B$27,0),MATCH(Schedules_8760!$F3215,DHW_StPt_Sch_EZ!$C$3:$I$3,0)),"F","C")</f>
        <v>53.333333333333329</v>
      </c>
      <c r="M3215" s="34">
        <f>CONVERT(INDEX(DHW_StPt_Sch_EZ!$C$31:$I$54,MATCH(Schedules_8760!$C3215,DHW_StPt_Sch_EZ!$B$31:$B$54,0),MATCH(Schedules_8760!$F3215,DHW_StPt_Sch_EZ!$C$30:$I$30,0)),"F","C")</f>
        <v>53.333333333333329</v>
      </c>
      <c r="N3215" s="12"/>
      <c r="O3215" s="12"/>
      <c r="P3215" s="12"/>
    </row>
    <row r="3216" spans="1:16" x14ac:dyDescent="0.25">
      <c r="A3216" s="35">
        <v>3215</v>
      </c>
      <c r="B3216" s="89">
        <v>134.91666666666671</v>
      </c>
      <c r="C3216" s="35">
        <f t="shared" si="250"/>
        <v>23</v>
      </c>
      <c r="D3216" s="35">
        <f t="shared" si="253"/>
        <v>134</v>
      </c>
      <c r="E3216" s="35">
        <f t="shared" si="254"/>
        <v>1</v>
      </c>
      <c r="F3216" s="35" t="str">
        <f t="shared" si="251"/>
        <v>Sunday</v>
      </c>
      <c r="G3216" s="35">
        <f t="shared" si="252"/>
        <v>5</v>
      </c>
      <c r="H3216" s="34">
        <f>CONVERT(INDEX(Htg_StPt_Sch_EZ!$C$4:$I$27,MATCH(Schedules_8760!$C3216,Htg_StPt_Sch_EZ!$B$4:$B$27,0),MATCH(Schedules_8760!$F3216,Htg_StPt_Sch_EZ!$C$3:$I$3,0)),"F","C")</f>
        <v>20.555555555555554</v>
      </c>
      <c r="I3216" s="34">
        <f>CONVERT(INDEX(Htg_StPt_Sch_EZ!$C$31:$I$54,MATCH(Schedules_8760!$C3216,Htg_StPt_Sch_EZ!$B$31:$B$54,0),MATCH(Schedules_8760!$F3216,Htg_StPt_Sch_EZ!$C$30:$I$30,0)),"F","C")</f>
        <v>19.444444444444443</v>
      </c>
      <c r="J3216" s="34">
        <f>CONVERT(INDEX(Clg_StPt_Sch_EZ!$C$4:$I$27,MATCH(Schedules_8760!$C3216,Clg_StPt_Sch_EZ!$B$4:$B$27,0),MATCH(Schedules_8760!$F3216,Clg_StPt_Sch_EZ!$C$3:$I$3,0)),"F","C")</f>
        <v>25.555555555555554</v>
      </c>
      <c r="K3216" s="34">
        <f>CONVERT(INDEX(Clg_StPt_Sch_EZ!$C$31:$I$54,MATCH(Schedules_8760!$C3216,Clg_StPt_Sch_EZ!$B$31:$B$54,0),MATCH(Schedules_8760!$F3216,Clg_StPt_Sch_EZ!$C$30:$I$30,0)),"F","C")</f>
        <v>28.333333333333332</v>
      </c>
      <c r="L3216" s="34">
        <f>CONVERT(INDEX(DHW_StPt_Sch_EZ!$C$4:$I$27,MATCH(Schedules_8760!$C3216,DHW_StPt_Sch_EZ!$B$4:$B$27,0),MATCH(Schedules_8760!$F3216,DHW_StPt_Sch_EZ!$C$3:$I$3,0)),"F","C")</f>
        <v>53.333333333333329</v>
      </c>
      <c r="M3216" s="34">
        <f>CONVERT(INDEX(DHW_StPt_Sch_EZ!$C$31:$I$54,MATCH(Schedules_8760!$C3216,DHW_StPt_Sch_EZ!$B$31:$B$54,0),MATCH(Schedules_8760!$F3216,DHW_StPt_Sch_EZ!$C$30:$I$30,0)),"F","C")</f>
        <v>53.333333333333329</v>
      </c>
      <c r="N3216" s="12"/>
      <c r="O3216" s="12"/>
      <c r="P3216" s="12"/>
    </row>
    <row r="3217" spans="1:16" x14ac:dyDescent="0.25">
      <c r="A3217" s="35">
        <v>3216</v>
      </c>
      <c r="B3217" s="89">
        <v>134.95833333333329</v>
      </c>
      <c r="C3217" s="35">
        <f t="shared" si="250"/>
        <v>24</v>
      </c>
      <c r="D3217" s="35">
        <f t="shared" si="253"/>
        <v>134</v>
      </c>
      <c r="E3217" s="35">
        <f t="shared" si="254"/>
        <v>1</v>
      </c>
      <c r="F3217" s="35" t="str">
        <f t="shared" si="251"/>
        <v>Sunday</v>
      </c>
      <c r="G3217" s="35">
        <f t="shared" si="252"/>
        <v>5</v>
      </c>
      <c r="H3217" s="34">
        <f>CONVERT(INDEX(Htg_StPt_Sch_EZ!$C$4:$I$27,MATCH(Schedules_8760!$C3217,Htg_StPt_Sch_EZ!$B$4:$B$27,0),MATCH(Schedules_8760!$F3217,Htg_StPt_Sch_EZ!$C$3:$I$3,0)),"F","C")</f>
        <v>20.555555555555554</v>
      </c>
      <c r="I3217" s="34">
        <f>CONVERT(INDEX(Htg_StPt_Sch_EZ!$C$31:$I$54,MATCH(Schedules_8760!$C3217,Htg_StPt_Sch_EZ!$B$31:$B$54,0),MATCH(Schedules_8760!$F3217,Htg_StPt_Sch_EZ!$C$30:$I$30,0)),"F","C")</f>
        <v>19.444444444444443</v>
      </c>
      <c r="J3217" s="34">
        <f>CONVERT(INDEX(Clg_StPt_Sch_EZ!$C$4:$I$27,MATCH(Schedules_8760!$C3217,Clg_StPt_Sch_EZ!$B$4:$B$27,0),MATCH(Schedules_8760!$F3217,Clg_StPt_Sch_EZ!$C$3:$I$3,0)),"F","C")</f>
        <v>25.555555555555554</v>
      </c>
      <c r="K3217" s="34">
        <f>CONVERT(INDEX(Clg_StPt_Sch_EZ!$C$31:$I$54,MATCH(Schedules_8760!$C3217,Clg_StPt_Sch_EZ!$B$31:$B$54,0),MATCH(Schedules_8760!$F3217,Clg_StPt_Sch_EZ!$C$30:$I$30,0)),"F","C")</f>
        <v>28.333333333333332</v>
      </c>
      <c r="L3217" s="34">
        <f>CONVERT(INDEX(DHW_StPt_Sch_EZ!$C$4:$I$27,MATCH(Schedules_8760!$C3217,DHW_StPt_Sch_EZ!$B$4:$B$27,0),MATCH(Schedules_8760!$F3217,DHW_StPt_Sch_EZ!$C$3:$I$3,0)),"F","C")</f>
        <v>53.333333333333329</v>
      </c>
      <c r="M3217" s="34">
        <f>CONVERT(INDEX(DHW_StPt_Sch_EZ!$C$31:$I$54,MATCH(Schedules_8760!$C3217,DHW_StPt_Sch_EZ!$B$31:$B$54,0),MATCH(Schedules_8760!$F3217,DHW_StPt_Sch_EZ!$C$30:$I$30,0)),"F","C")</f>
        <v>53.333333333333329</v>
      </c>
      <c r="N3217" s="12"/>
      <c r="O3217" s="12"/>
      <c r="P3217" s="12"/>
    </row>
    <row r="3218" spans="1:16" x14ac:dyDescent="0.25">
      <c r="A3218" s="35">
        <v>3217</v>
      </c>
      <c r="B3218" s="89">
        <v>135</v>
      </c>
      <c r="C3218" s="35">
        <f t="shared" si="250"/>
        <v>1</v>
      </c>
      <c r="D3218" s="35">
        <f t="shared" si="253"/>
        <v>135</v>
      </c>
      <c r="E3218" s="35">
        <f t="shared" si="254"/>
        <v>2</v>
      </c>
      <c r="F3218" s="35" t="str">
        <f t="shared" si="251"/>
        <v>Monday</v>
      </c>
      <c r="G3218" s="35">
        <f t="shared" si="252"/>
        <v>5</v>
      </c>
      <c r="H3218" s="34">
        <f>CONVERT(INDEX(Htg_StPt_Sch_EZ!$C$4:$I$27,MATCH(Schedules_8760!$C3218,Htg_StPt_Sch_EZ!$B$4:$B$27,0),MATCH(Schedules_8760!$F3218,Htg_StPt_Sch_EZ!$C$3:$I$3,0)),"F","C")</f>
        <v>20.555555555555554</v>
      </c>
      <c r="I3218" s="34">
        <f>CONVERT(INDEX(Htg_StPt_Sch_EZ!$C$31:$I$54,MATCH(Schedules_8760!$C3218,Htg_StPt_Sch_EZ!$B$31:$B$54,0),MATCH(Schedules_8760!$F3218,Htg_StPt_Sch_EZ!$C$30:$I$30,0)),"F","C")</f>
        <v>19.444444444444443</v>
      </c>
      <c r="J3218" s="34">
        <f>CONVERT(INDEX(Clg_StPt_Sch_EZ!$C$4:$I$27,MATCH(Schedules_8760!$C3218,Clg_StPt_Sch_EZ!$B$4:$B$27,0),MATCH(Schedules_8760!$F3218,Clg_StPt_Sch_EZ!$C$3:$I$3,0)),"F","C")</f>
        <v>25.555555555555554</v>
      </c>
      <c r="K3218" s="34">
        <f>CONVERT(INDEX(Clg_StPt_Sch_EZ!$C$31:$I$54,MATCH(Schedules_8760!$C3218,Clg_StPt_Sch_EZ!$B$31:$B$54,0),MATCH(Schedules_8760!$F3218,Clg_StPt_Sch_EZ!$C$30:$I$30,0)),"F","C")</f>
        <v>28.333333333333332</v>
      </c>
      <c r="L3218" s="34">
        <f>CONVERT(INDEX(DHW_StPt_Sch_EZ!$C$4:$I$27,MATCH(Schedules_8760!$C3218,DHW_StPt_Sch_EZ!$B$4:$B$27,0),MATCH(Schedules_8760!$F3218,DHW_StPt_Sch_EZ!$C$3:$I$3,0)),"F","C")</f>
        <v>53.333333333333329</v>
      </c>
      <c r="M3218" s="34">
        <f>CONVERT(INDEX(DHW_StPt_Sch_EZ!$C$31:$I$54,MATCH(Schedules_8760!$C3218,DHW_StPt_Sch_EZ!$B$31:$B$54,0),MATCH(Schedules_8760!$F3218,DHW_StPt_Sch_EZ!$C$30:$I$30,0)),"F","C")</f>
        <v>53.333333333333329</v>
      </c>
      <c r="N3218" s="12"/>
      <c r="O3218" s="12"/>
      <c r="P3218" s="12"/>
    </row>
    <row r="3219" spans="1:16" x14ac:dyDescent="0.25">
      <c r="A3219" s="35">
        <v>3218</v>
      </c>
      <c r="B3219" s="89">
        <v>135.04166666666671</v>
      </c>
      <c r="C3219" s="35">
        <f t="shared" si="250"/>
        <v>2</v>
      </c>
      <c r="D3219" s="35">
        <f t="shared" si="253"/>
        <v>135</v>
      </c>
      <c r="E3219" s="35">
        <f t="shared" si="254"/>
        <v>2</v>
      </c>
      <c r="F3219" s="35" t="str">
        <f t="shared" si="251"/>
        <v>Monday</v>
      </c>
      <c r="G3219" s="35">
        <f t="shared" si="252"/>
        <v>5</v>
      </c>
      <c r="H3219" s="34">
        <f>CONVERT(INDEX(Htg_StPt_Sch_EZ!$C$4:$I$27,MATCH(Schedules_8760!$C3219,Htg_StPt_Sch_EZ!$B$4:$B$27,0),MATCH(Schedules_8760!$F3219,Htg_StPt_Sch_EZ!$C$3:$I$3,0)),"F","C")</f>
        <v>20.555555555555554</v>
      </c>
      <c r="I3219" s="34">
        <f>CONVERT(INDEX(Htg_StPt_Sch_EZ!$C$31:$I$54,MATCH(Schedules_8760!$C3219,Htg_StPt_Sch_EZ!$B$31:$B$54,0),MATCH(Schedules_8760!$F3219,Htg_StPt_Sch_EZ!$C$30:$I$30,0)),"F","C")</f>
        <v>19.444444444444443</v>
      </c>
      <c r="J3219" s="34">
        <f>CONVERT(INDEX(Clg_StPt_Sch_EZ!$C$4:$I$27,MATCH(Schedules_8760!$C3219,Clg_StPt_Sch_EZ!$B$4:$B$27,0),MATCH(Schedules_8760!$F3219,Clg_StPt_Sch_EZ!$C$3:$I$3,0)),"F","C")</f>
        <v>25.555555555555554</v>
      </c>
      <c r="K3219" s="34">
        <f>CONVERT(INDEX(Clg_StPt_Sch_EZ!$C$31:$I$54,MATCH(Schedules_8760!$C3219,Clg_StPt_Sch_EZ!$B$31:$B$54,0),MATCH(Schedules_8760!$F3219,Clg_StPt_Sch_EZ!$C$30:$I$30,0)),"F","C")</f>
        <v>28.333333333333332</v>
      </c>
      <c r="L3219" s="34">
        <f>CONVERT(INDEX(DHW_StPt_Sch_EZ!$C$4:$I$27,MATCH(Schedules_8760!$C3219,DHW_StPt_Sch_EZ!$B$4:$B$27,0),MATCH(Schedules_8760!$F3219,DHW_StPt_Sch_EZ!$C$3:$I$3,0)),"F","C")</f>
        <v>53.333333333333329</v>
      </c>
      <c r="M3219" s="34">
        <f>CONVERT(INDEX(DHW_StPt_Sch_EZ!$C$31:$I$54,MATCH(Schedules_8760!$C3219,DHW_StPt_Sch_EZ!$B$31:$B$54,0),MATCH(Schedules_8760!$F3219,DHW_StPt_Sch_EZ!$C$30:$I$30,0)),"F","C")</f>
        <v>53.333333333333329</v>
      </c>
      <c r="N3219" s="12"/>
      <c r="O3219" s="12"/>
      <c r="P3219" s="12"/>
    </row>
    <row r="3220" spans="1:16" x14ac:dyDescent="0.25">
      <c r="A3220" s="35">
        <v>3219</v>
      </c>
      <c r="B3220" s="89">
        <v>135.08333333333329</v>
      </c>
      <c r="C3220" s="35">
        <f t="shared" si="250"/>
        <v>3</v>
      </c>
      <c r="D3220" s="35">
        <f t="shared" si="253"/>
        <v>135</v>
      </c>
      <c r="E3220" s="35">
        <f t="shared" si="254"/>
        <v>2</v>
      </c>
      <c r="F3220" s="35" t="str">
        <f t="shared" si="251"/>
        <v>Monday</v>
      </c>
      <c r="G3220" s="35">
        <f t="shared" si="252"/>
        <v>5</v>
      </c>
      <c r="H3220" s="34">
        <f>CONVERT(INDEX(Htg_StPt_Sch_EZ!$C$4:$I$27,MATCH(Schedules_8760!$C3220,Htg_StPt_Sch_EZ!$B$4:$B$27,0),MATCH(Schedules_8760!$F3220,Htg_StPt_Sch_EZ!$C$3:$I$3,0)),"F","C")</f>
        <v>20.555555555555554</v>
      </c>
      <c r="I3220" s="34">
        <f>CONVERT(INDEX(Htg_StPt_Sch_EZ!$C$31:$I$54,MATCH(Schedules_8760!$C3220,Htg_StPt_Sch_EZ!$B$31:$B$54,0),MATCH(Schedules_8760!$F3220,Htg_StPt_Sch_EZ!$C$30:$I$30,0)),"F","C")</f>
        <v>19.444444444444443</v>
      </c>
      <c r="J3220" s="34">
        <f>CONVERT(INDEX(Clg_StPt_Sch_EZ!$C$4:$I$27,MATCH(Schedules_8760!$C3220,Clg_StPt_Sch_EZ!$B$4:$B$27,0),MATCH(Schedules_8760!$F3220,Clg_StPt_Sch_EZ!$C$3:$I$3,0)),"F","C")</f>
        <v>25.555555555555554</v>
      </c>
      <c r="K3220" s="34">
        <f>CONVERT(INDEX(Clg_StPt_Sch_EZ!$C$31:$I$54,MATCH(Schedules_8760!$C3220,Clg_StPt_Sch_EZ!$B$31:$B$54,0),MATCH(Schedules_8760!$F3220,Clg_StPt_Sch_EZ!$C$30:$I$30,0)),"F","C")</f>
        <v>28.333333333333332</v>
      </c>
      <c r="L3220" s="34">
        <f>CONVERT(INDEX(DHW_StPt_Sch_EZ!$C$4:$I$27,MATCH(Schedules_8760!$C3220,DHW_StPt_Sch_EZ!$B$4:$B$27,0),MATCH(Schedules_8760!$F3220,DHW_StPt_Sch_EZ!$C$3:$I$3,0)),"F","C")</f>
        <v>53.333333333333329</v>
      </c>
      <c r="M3220" s="34">
        <f>CONVERT(INDEX(DHW_StPt_Sch_EZ!$C$31:$I$54,MATCH(Schedules_8760!$C3220,DHW_StPt_Sch_EZ!$B$31:$B$54,0),MATCH(Schedules_8760!$F3220,DHW_StPt_Sch_EZ!$C$30:$I$30,0)),"F","C")</f>
        <v>53.333333333333329</v>
      </c>
      <c r="N3220" s="12"/>
      <c r="O3220" s="12"/>
      <c r="P3220" s="12"/>
    </row>
    <row r="3221" spans="1:16" x14ac:dyDescent="0.25">
      <c r="A3221" s="35">
        <v>3220</v>
      </c>
      <c r="B3221" s="89">
        <v>135.125</v>
      </c>
      <c r="C3221" s="35">
        <f t="shared" si="250"/>
        <v>4</v>
      </c>
      <c r="D3221" s="35">
        <f t="shared" si="253"/>
        <v>135</v>
      </c>
      <c r="E3221" s="35">
        <f t="shared" si="254"/>
        <v>2</v>
      </c>
      <c r="F3221" s="35" t="str">
        <f t="shared" si="251"/>
        <v>Monday</v>
      </c>
      <c r="G3221" s="35">
        <f t="shared" si="252"/>
        <v>5</v>
      </c>
      <c r="H3221" s="34">
        <f>CONVERT(INDEX(Htg_StPt_Sch_EZ!$C$4:$I$27,MATCH(Schedules_8760!$C3221,Htg_StPt_Sch_EZ!$B$4:$B$27,0),MATCH(Schedules_8760!$F3221,Htg_StPt_Sch_EZ!$C$3:$I$3,0)),"F","C")</f>
        <v>20.555555555555554</v>
      </c>
      <c r="I3221" s="34">
        <f>CONVERT(INDEX(Htg_StPt_Sch_EZ!$C$31:$I$54,MATCH(Schedules_8760!$C3221,Htg_StPt_Sch_EZ!$B$31:$B$54,0),MATCH(Schedules_8760!$F3221,Htg_StPt_Sch_EZ!$C$30:$I$30,0)),"F","C")</f>
        <v>19.444444444444443</v>
      </c>
      <c r="J3221" s="34">
        <f>CONVERT(INDEX(Clg_StPt_Sch_EZ!$C$4:$I$27,MATCH(Schedules_8760!$C3221,Clg_StPt_Sch_EZ!$B$4:$B$27,0),MATCH(Schedules_8760!$F3221,Clg_StPt_Sch_EZ!$C$3:$I$3,0)),"F","C")</f>
        <v>25.555555555555554</v>
      </c>
      <c r="K3221" s="34">
        <f>CONVERT(INDEX(Clg_StPt_Sch_EZ!$C$31:$I$54,MATCH(Schedules_8760!$C3221,Clg_StPt_Sch_EZ!$B$31:$B$54,0),MATCH(Schedules_8760!$F3221,Clg_StPt_Sch_EZ!$C$30:$I$30,0)),"F","C")</f>
        <v>28.333333333333332</v>
      </c>
      <c r="L3221" s="34">
        <f>CONVERT(INDEX(DHW_StPt_Sch_EZ!$C$4:$I$27,MATCH(Schedules_8760!$C3221,DHW_StPt_Sch_EZ!$B$4:$B$27,0),MATCH(Schedules_8760!$F3221,DHW_StPt_Sch_EZ!$C$3:$I$3,0)),"F","C")</f>
        <v>53.333333333333329</v>
      </c>
      <c r="M3221" s="34">
        <f>CONVERT(INDEX(DHW_StPt_Sch_EZ!$C$31:$I$54,MATCH(Schedules_8760!$C3221,DHW_StPt_Sch_EZ!$B$31:$B$54,0),MATCH(Schedules_8760!$F3221,DHW_StPt_Sch_EZ!$C$30:$I$30,0)),"F","C")</f>
        <v>53.333333333333329</v>
      </c>
      <c r="N3221" s="12"/>
      <c r="O3221" s="12"/>
      <c r="P3221" s="12"/>
    </row>
    <row r="3222" spans="1:16" x14ac:dyDescent="0.25">
      <c r="A3222" s="35">
        <v>3221</v>
      </c>
      <c r="B3222" s="89">
        <v>135.16666666666671</v>
      </c>
      <c r="C3222" s="35">
        <f t="shared" si="250"/>
        <v>5</v>
      </c>
      <c r="D3222" s="35">
        <f t="shared" si="253"/>
        <v>135</v>
      </c>
      <c r="E3222" s="35">
        <f t="shared" si="254"/>
        <v>2</v>
      </c>
      <c r="F3222" s="35" t="str">
        <f t="shared" si="251"/>
        <v>Monday</v>
      </c>
      <c r="G3222" s="35">
        <f t="shared" si="252"/>
        <v>5</v>
      </c>
      <c r="H3222" s="34">
        <f>CONVERT(INDEX(Htg_StPt_Sch_EZ!$C$4:$I$27,MATCH(Schedules_8760!$C3222,Htg_StPt_Sch_EZ!$B$4:$B$27,0),MATCH(Schedules_8760!$F3222,Htg_StPt_Sch_EZ!$C$3:$I$3,0)),"F","C")</f>
        <v>20.555555555555554</v>
      </c>
      <c r="I3222" s="34">
        <f>CONVERT(INDEX(Htg_StPt_Sch_EZ!$C$31:$I$54,MATCH(Schedules_8760!$C3222,Htg_StPt_Sch_EZ!$B$31:$B$54,0),MATCH(Schedules_8760!$F3222,Htg_StPt_Sch_EZ!$C$30:$I$30,0)),"F","C")</f>
        <v>19.444444444444443</v>
      </c>
      <c r="J3222" s="34">
        <f>CONVERT(INDEX(Clg_StPt_Sch_EZ!$C$4:$I$27,MATCH(Schedules_8760!$C3222,Clg_StPt_Sch_EZ!$B$4:$B$27,0),MATCH(Schedules_8760!$F3222,Clg_StPt_Sch_EZ!$C$3:$I$3,0)),"F","C")</f>
        <v>25.555555555555554</v>
      </c>
      <c r="K3222" s="34">
        <f>CONVERT(INDEX(Clg_StPt_Sch_EZ!$C$31:$I$54,MATCH(Schedules_8760!$C3222,Clg_StPt_Sch_EZ!$B$31:$B$54,0),MATCH(Schedules_8760!$F3222,Clg_StPt_Sch_EZ!$C$30:$I$30,0)),"F","C")</f>
        <v>28.333333333333332</v>
      </c>
      <c r="L3222" s="34">
        <f>CONVERT(INDEX(DHW_StPt_Sch_EZ!$C$4:$I$27,MATCH(Schedules_8760!$C3222,DHW_StPt_Sch_EZ!$B$4:$B$27,0),MATCH(Schedules_8760!$F3222,DHW_StPt_Sch_EZ!$C$3:$I$3,0)),"F","C")</f>
        <v>53.333333333333329</v>
      </c>
      <c r="M3222" s="34">
        <f>CONVERT(INDEX(DHW_StPt_Sch_EZ!$C$31:$I$54,MATCH(Schedules_8760!$C3222,DHW_StPt_Sch_EZ!$B$31:$B$54,0),MATCH(Schedules_8760!$F3222,DHW_StPt_Sch_EZ!$C$30:$I$30,0)),"F","C")</f>
        <v>53.333333333333329</v>
      </c>
      <c r="N3222" s="12"/>
      <c r="O3222" s="12"/>
      <c r="P3222" s="12"/>
    </row>
    <row r="3223" spans="1:16" x14ac:dyDescent="0.25">
      <c r="A3223" s="35">
        <v>3222</v>
      </c>
      <c r="B3223" s="89">
        <v>135.20833333333329</v>
      </c>
      <c r="C3223" s="35">
        <f t="shared" si="250"/>
        <v>6</v>
      </c>
      <c r="D3223" s="35">
        <f t="shared" si="253"/>
        <v>135</v>
      </c>
      <c r="E3223" s="35">
        <f t="shared" si="254"/>
        <v>2</v>
      </c>
      <c r="F3223" s="35" t="str">
        <f t="shared" si="251"/>
        <v>Monday</v>
      </c>
      <c r="G3223" s="35">
        <f t="shared" si="252"/>
        <v>5</v>
      </c>
      <c r="H3223" s="34">
        <f>CONVERT(INDEX(Htg_StPt_Sch_EZ!$C$4:$I$27,MATCH(Schedules_8760!$C3223,Htg_StPt_Sch_EZ!$B$4:$B$27,0),MATCH(Schedules_8760!$F3223,Htg_StPt_Sch_EZ!$C$3:$I$3,0)),"F","C")</f>
        <v>20.555555555555554</v>
      </c>
      <c r="I3223" s="34">
        <f>CONVERT(INDEX(Htg_StPt_Sch_EZ!$C$31:$I$54,MATCH(Schedules_8760!$C3223,Htg_StPt_Sch_EZ!$B$31:$B$54,0),MATCH(Schedules_8760!$F3223,Htg_StPt_Sch_EZ!$C$30:$I$30,0)),"F","C")</f>
        <v>19.444444444444443</v>
      </c>
      <c r="J3223" s="34">
        <f>CONVERT(INDEX(Clg_StPt_Sch_EZ!$C$4:$I$27,MATCH(Schedules_8760!$C3223,Clg_StPt_Sch_EZ!$B$4:$B$27,0),MATCH(Schedules_8760!$F3223,Clg_StPt_Sch_EZ!$C$3:$I$3,0)),"F","C")</f>
        <v>25.555555555555554</v>
      </c>
      <c r="K3223" s="34">
        <f>CONVERT(INDEX(Clg_StPt_Sch_EZ!$C$31:$I$54,MATCH(Schedules_8760!$C3223,Clg_StPt_Sch_EZ!$B$31:$B$54,0),MATCH(Schedules_8760!$F3223,Clg_StPt_Sch_EZ!$C$30:$I$30,0)),"F","C")</f>
        <v>28.333333333333332</v>
      </c>
      <c r="L3223" s="34">
        <f>CONVERT(INDEX(DHW_StPt_Sch_EZ!$C$4:$I$27,MATCH(Schedules_8760!$C3223,DHW_StPt_Sch_EZ!$B$4:$B$27,0),MATCH(Schedules_8760!$F3223,DHW_StPt_Sch_EZ!$C$3:$I$3,0)),"F","C")</f>
        <v>53.333333333333329</v>
      </c>
      <c r="M3223" s="34">
        <f>CONVERT(INDEX(DHW_StPt_Sch_EZ!$C$31:$I$54,MATCH(Schedules_8760!$C3223,DHW_StPt_Sch_EZ!$B$31:$B$54,0),MATCH(Schedules_8760!$F3223,DHW_StPt_Sch_EZ!$C$30:$I$30,0)),"F","C")</f>
        <v>53.333333333333329</v>
      </c>
      <c r="N3223" s="12"/>
      <c r="O3223" s="12"/>
      <c r="P3223" s="12"/>
    </row>
    <row r="3224" spans="1:16" x14ac:dyDescent="0.25">
      <c r="A3224" s="35">
        <v>3223</v>
      </c>
      <c r="B3224" s="89">
        <v>135.25</v>
      </c>
      <c r="C3224" s="35">
        <f t="shared" si="250"/>
        <v>7</v>
      </c>
      <c r="D3224" s="35">
        <f t="shared" si="253"/>
        <v>135</v>
      </c>
      <c r="E3224" s="35">
        <f t="shared" si="254"/>
        <v>2</v>
      </c>
      <c r="F3224" s="35" t="str">
        <f t="shared" si="251"/>
        <v>Monday</v>
      </c>
      <c r="G3224" s="35">
        <f t="shared" si="252"/>
        <v>5</v>
      </c>
      <c r="H3224" s="34">
        <f>CONVERT(INDEX(Htg_StPt_Sch_EZ!$C$4:$I$27,MATCH(Schedules_8760!$C3224,Htg_StPt_Sch_EZ!$B$4:$B$27,0),MATCH(Schedules_8760!$F3224,Htg_StPt_Sch_EZ!$C$3:$I$3,0)),"F","C")</f>
        <v>20.555555555555554</v>
      </c>
      <c r="I3224" s="34">
        <f>CONVERT(INDEX(Htg_StPt_Sch_EZ!$C$31:$I$54,MATCH(Schedules_8760!$C3224,Htg_StPt_Sch_EZ!$B$31:$B$54,0),MATCH(Schedules_8760!$F3224,Htg_StPt_Sch_EZ!$C$30:$I$30,0)),"F","C")</f>
        <v>19.444444444444443</v>
      </c>
      <c r="J3224" s="34">
        <f>CONVERT(INDEX(Clg_StPt_Sch_EZ!$C$4:$I$27,MATCH(Schedules_8760!$C3224,Clg_StPt_Sch_EZ!$B$4:$B$27,0),MATCH(Schedules_8760!$F3224,Clg_StPt_Sch_EZ!$C$3:$I$3,0)),"F","C")</f>
        <v>25.555555555555554</v>
      </c>
      <c r="K3224" s="34">
        <f>CONVERT(INDEX(Clg_StPt_Sch_EZ!$C$31:$I$54,MATCH(Schedules_8760!$C3224,Clg_StPt_Sch_EZ!$B$31:$B$54,0),MATCH(Schedules_8760!$F3224,Clg_StPt_Sch_EZ!$C$30:$I$30,0)),"F","C")</f>
        <v>28.333333333333332</v>
      </c>
      <c r="L3224" s="34">
        <f>CONVERT(INDEX(DHW_StPt_Sch_EZ!$C$4:$I$27,MATCH(Schedules_8760!$C3224,DHW_StPt_Sch_EZ!$B$4:$B$27,0),MATCH(Schedules_8760!$F3224,DHW_StPt_Sch_EZ!$C$3:$I$3,0)),"F","C")</f>
        <v>53.333333333333329</v>
      </c>
      <c r="M3224" s="34">
        <f>CONVERT(INDEX(DHW_StPt_Sch_EZ!$C$31:$I$54,MATCH(Schedules_8760!$C3224,DHW_StPt_Sch_EZ!$B$31:$B$54,0),MATCH(Schedules_8760!$F3224,DHW_StPt_Sch_EZ!$C$30:$I$30,0)),"F","C")</f>
        <v>53.333333333333329</v>
      </c>
      <c r="N3224" s="12"/>
      <c r="O3224" s="12"/>
      <c r="P3224" s="12"/>
    </row>
    <row r="3225" spans="1:16" x14ac:dyDescent="0.25">
      <c r="A3225" s="35">
        <v>3224</v>
      </c>
      <c r="B3225" s="89">
        <v>135.29166666666671</v>
      </c>
      <c r="C3225" s="35">
        <f t="shared" si="250"/>
        <v>8</v>
      </c>
      <c r="D3225" s="35">
        <f t="shared" si="253"/>
        <v>135</v>
      </c>
      <c r="E3225" s="35">
        <f t="shared" si="254"/>
        <v>2</v>
      </c>
      <c r="F3225" s="35" t="str">
        <f t="shared" si="251"/>
        <v>Monday</v>
      </c>
      <c r="G3225" s="35">
        <f t="shared" si="252"/>
        <v>5</v>
      </c>
      <c r="H3225" s="34">
        <f>CONVERT(INDEX(Htg_StPt_Sch_EZ!$C$4:$I$27,MATCH(Schedules_8760!$C3225,Htg_StPt_Sch_EZ!$B$4:$B$27,0),MATCH(Schedules_8760!$F3225,Htg_StPt_Sch_EZ!$C$3:$I$3,0)),"F","C")</f>
        <v>20.555555555555554</v>
      </c>
      <c r="I3225" s="34">
        <f>CONVERT(INDEX(Htg_StPt_Sch_EZ!$C$31:$I$54,MATCH(Schedules_8760!$C3225,Htg_StPt_Sch_EZ!$B$31:$B$54,0),MATCH(Schedules_8760!$F3225,Htg_StPt_Sch_EZ!$C$30:$I$30,0)),"F","C")</f>
        <v>19.444444444444443</v>
      </c>
      <c r="J3225" s="34">
        <f>CONVERT(INDEX(Clg_StPt_Sch_EZ!$C$4:$I$27,MATCH(Schedules_8760!$C3225,Clg_StPt_Sch_EZ!$B$4:$B$27,0),MATCH(Schedules_8760!$F3225,Clg_StPt_Sch_EZ!$C$3:$I$3,0)),"F","C")</f>
        <v>25.555555555555554</v>
      </c>
      <c r="K3225" s="34">
        <f>CONVERT(INDEX(Clg_StPt_Sch_EZ!$C$31:$I$54,MATCH(Schedules_8760!$C3225,Clg_StPt_Sch_EZ!$B$31:$B$54,0),MATCH(Schedules_8760!$F3225,Clg_StPt_Sch_EZ!$C$30:$I$30,0)),"F","C")</f>
        <v>25</v>
      </c>
      <c r="L3225" s="34">
        <f>CONVERT(INDEX(DHW_StPt_Sch_EZ!$C$4:$I$27,MATCH(Schedules_8760!$C3225,DHW_StPt_Sch_EZ!$B$4:$B$27,0),MATCH(Schedules_8760!$F3225,DHW_StPt_Sch_EZ!$C$3:$I$3,0)),"F","C")</f>
        <v>53.333333333333329</v>
      </c>
      <c r="M3225" s="34">
        <f>CONVERT(INDEX(DHW_StPt_Sch_EZ!$C$31:$I$54,MATCH(Schedules_8760!$C3225,DHW_StPt_Sch_EZ!$B$31:$B$54,0),MATCH(Schedules_8760!$F3225,DHW_StPt_Sch_EZ!$C$30:$I$30,0)),"F","C")</f>
        <v>53.333333333333329</v>
      </c>
      <c r="N3225" s="12"/>
      <c r="O3225" s="12"/>
      <c r="P3225" s="12"/>
    </row>
    <row r="3226" spans="1:16" x14ac:dyDescent="0.25">
      <c r="A3226" s="35">
        <v>3225</v>
      </c>
      <c r="B3226" s="89">
        <v>135.33333333333329</v>
      </c>
      <c r="C3226" s="35">
        <f t="shared" si="250"/>
        <v>9</v>
      </c>
      <c r="D3226" s="35">
        <f t="shared" si="253"/>
        <v>135</v>
      </c>
      <c r="E3226" s="35">
        <f t="shared" si="254"/>
        <v>2</v>
      </c>
      <c r="F3226" s="35" t="str">
        <f t="shared" si="251"/>
        <v>Monday</v>
      </c>
      <c r="G3226" s="35">
        <f t="shared" si="252"/>
        <v>5</v>
      </c>
      <c r="H3226" s="34">
        <f>CONVERT(INDEX(Htg_StPt_Sch_EZ!$C$4:$I$27,MATCH(Schedules_8760!$C3226,Htg_StPt_Sch_EZ!$B$4:$B$27,0),MATCH(Schedules_8760!$F3226,Htg_StPt_Sch_EZ!$C$3:$I$3,0)),"F","C")</f>
        <v>20.555555555555554</v>
      </c>
      <c r="I3226" s="34">
        <f>CONVERT(INDEX(Htg_StPt_Sch_EZ!$C$31:$I$54,MATCH(Schedules_8760!$C3226,Htg_StPt_Sch_EZ!$B$31:$B$54,0),MATCH(Schedules_8760!$F3226,Htg_StPt_Sch_EZ!$C$30:$I$30,0)),"F","C")</f>
        <v>19.444444444444443</v>
      </c>
      <c r="J3226" s="34">
        <f>CONVERT(INDEX(Clg_StPt_Sch_EZ!$C$4:$I$27,MATCH(Schedules_8760!$C3226,Clg_StPt_Sch_EZ!$B$4:$B$27,0),MATCH(Schedules_8760!$F3226,Clg_StPt_Sch_EZ!$C$3:$I$3,0)),"F","C")</f>
        <v>25.555555555555554</v>
      </c>
      <c r="K3226" s="34">
        <f>CONVERT(INDEX(Clg_StPt_Sch_EZ!$C$31:$I$54,MATCH(Schedules_8760!$C3226,Clg_StPt_Sch_EZ!$B$31:$B$54,0),MATCH(Schedules_8760!$F3226,Clg_StPt_Sch_EZ!$C$30:$I$30,0)),"F","C")</f>
        <v>25</v>
      </c>
      <c r="L3226" s="34">
        <f>CONVERT(INDEX(DHW_StPt_Sch_EZ!$C$4:$I$27,MATCH(Schedules_8760!$C3226,DHW_StPt_Sch_EZ!$B$4:$B$27,0),MATCH(Schedules_8760!$F3226,DHW_StPt_Sch_EZ!$C$3:$I$3,0)),"F","C")</f>
        <v>53.333333333333329</v>
      </c>
      <c r="M3226" s="34">
        <f>CONVERT(INDEX(DHW_StPt_Sch_EZ!$C$31:$I$54,MATCH(Schedules_8760!$C3226,DHW_StPt_Sch_EZ!$B$31:$B$54,0),MATCH(Schedules_8760!$F3226,DHW_StPt_Sch_EZ!$C$30:$I$30,0)),"F","C")</f>
        <v>53.333333333333329</v>
      </c>
      <c r="N3226" s="12"/>
      <c r="O3226" s="12"/>
      <c r="P3226" s="12"/>
    </row>
    <row r="3227" spans="1:16" x14ac:dyDescent="0.25">
      <c r="A3227" s="35">
        <v>3226</v>
      </c>
      <c r="B3227" s="89">
        <v>135.375</v>
      </c>
      <c r="C3227" s="35">
        <f t="shared" si="250"/>
        <v>10</v>
      </c>
      <c r="D3227" s="35">
        <f t="shared" si="253"/>
        <v>135</v>
      </c>
      <c r="E3227" s="35">
        <f t="shared" si="254"/>
        <v>2</v>
      </c>
      <c r="F3227" s="35" t="str">
        <f t="shared" si="251"/>
        <v>Monday</v>
      </c>
      <c r="G3227" s="35">
        <f t="shared" si="252"/>
        <v>5</v>
      </c>
      <c r="H3227" s="34">
        <f>CONVERT(INDEX(Htg_StPt_Sch_EZ!$C$4:$I$27,MATCH(Schedules_8760!$C3227,Htg_StPt_Sch_EZ!$B$4:$B$27,0),MATCH(Schedules_8760!$F3227,Htg_StPt_Sch_EZ!$C$3:$I$3,0)),"F","C")</f>
        <v>20.555555555555554</v>
      </c>
      <c r="I3227" s="34">
        <f>CONVERT(INDEX(Htg_StPt_Sch_EZ!$C$31:$I$54,MATCH(Schedules_8760!$C3227,Htg_StPt_Sch_EZ!$B$31:$B$54,0),MATCH(Schedules_8760!$F3227,Htg_StPt_Sch_EZ!$C$30:$I$30,0)),"F","C")</f>
        <v>19.444444444444443</v>
      </c>
      <c r="J3227" s="34">
        <f>CONVERT(INDEX(Clg_StPt_Sch_EZ!$C$4:$I$27,MATCH(Schedules_8760!$C3227,Clg_StPt_Sch_EZ!$B$4:$B$27,0),MATCH(Schedules_8760!$F3227,Clg_StPt_Sch_EZ!$C$3:$I$3,0)),"F","C")</f>
        <v>25.555555555555554</v>
      </c>
      <c r="K3227" s="34">
        <f>CONVERT(INDEX(Clg_StPt_Sch_EZ!$C$31:$I$54,MATCH(Schedules_8760!$C3227,Clg_StPt_Sch_EZ!$B$31:$B$54,0),MATCH(Schedules_8760!$F3227,Clg_StPt_Sch_EZ!$C$30:$I$30,0)),"F","C")</f>
        <v>25</v>
      </c>
      <c r="L3227" s="34">
        <f>CONVERT(INDEX(DHW_StPt_Sch_EZ!$C$4:$I$27,MATCH(Schedules_8760!$C3227,DHW_StPt_Sch_EZ!$B$4:$B$27,0),MATCH(Schedules_8760!$F3227,DHW_StPt_Sch_EZ!$C$3:$I$3,0)),"F","C")</f>
        <v>53.333333333333329</v>
      </c>
      <c r="M3227" s="34">
        <f>CONVERT(INDEX(DHW_StPt_Sch_EZ!$C$31:$I$54,MATCH(Schedules_8760!$C3227,DHW_StPt_Sch_EZ!$B$31:$B$54,0),MATCH(Schedules_8760!$F3227,DHW_StPt_Sch_EZ!$C$30:$I$30,0)),"F","C")</f>
        <v>53.333333333333329</v>
      </c>
      <c r="N3227" s="12"/>
      <c r="O3227" s="12"/>
      <c r="P3227" s="12"/>
    </row>
    <row r="3228" spans="1:16" x14ac:dyDescent="0.25">
      <c r="A3228" s="35">
        <v>3227</v>
      </c>
      <c r="B3228" s="89">
        <v>135.41666666666671</v>
      </c>
      <c r="C3228" s="35">
        <f t="shared" si="250"/>
        <v>11</v>
      </c>
      <c r="D3228" s="35">
        <f t="shared" si="253"/>
        <v>135</v>
      </c>
      <c r="E3228" s="35">
        <f t="shared" si="254"/>
        <v>2</v>
      </c>
      <c r="F3228" s="35" t="str">
        <f t="shared" si="251"/>
        <v>Monday</v>
      </c>
      <c r="G3228" s="35">
        <f t="shared" si="252"/>
        <v>5</v>
      </c>
      <c r="H3228" s="34">
        <f>CONVERT(INDEX(Htg_StPt_Sch_EZ!$C$4:$I$27,MATCH(Schedules_8760!$C3228,Htg_StPt_Sch_EZ!$B$4:$B$27,0),MATCH(Schedules_8760!$F3228,Htg_StPt_Sch_EZ!$C$3:$I$3,0)),"F","C")</f>
        <v>20.555555555555554</v>
      </c>
      <c r="I3228" s="34">
        <f>CONVERT(INDEX(Htg_StPt_Sch_EZ!$C$31:$I$54,MATCH(Schedules_8760!$C3228,Htg_StPt_Sch_EZ!$B$31:$B$54,0),MATCH(Schedules_8760!$F3228,Htg_StPt_Sch_EZ!$C$30:$I$30,0)),"F","C")</f>
        <v>19.444444444444443</v>
      </c>
      <c r="J3228" s="34">
        <f>CONVERT(INDEX(Clg_StPt_Sch_EZ!$C$4:$I$27,MATCH(Schedules_8760!$C3228,Clg_StPt_Sch_EZ!$B$4:$B$27,0),MATCH(Schedules_8760!$F3228,Clg_StPt_Sch_EZ!$C$3:$I$3,0)),"F","C")</f>
        <v>25.555555555555554</v>
      </c>
      <c r="K3228" s="34">
        <f>CONVERT(INDEX(Clg_StPt_Sch_EZ!$C$31:$I$54,MATCH(Schedules_8760!$C3228,Clg_StPt_Sch_EZ!$B$31:$B$54,0),MATCH(Schedules_8760!$F3228,Clg_StPt_Sch_EZ!$C$30:$I$30,0)),"F","C")</f>
        <v>25</v>
      </c>
      <c r="L3228" s="34">
        <f>CONVERT(INDEX(DHW_StPt_Sch_EZ!$C$4:$I$27,MATCH(Schedules_8760!$C3228,DHW_StPt_Sch_EZ!$B$4:$B$27,0),MATCH(Schedules_8760!$F3228,DHW_StPt_Sch_EZ!$C$3:$I$3,0)),"F","C")</f>
        <v>53.333333333333329</v>
      </c>
      <c r="M3228" s="34">
        <f>CONVERT(INDEX(DHW_StPt_Sch_EZ!$C$31:$I$54,MATCH(Schedules_8760!$C3228,DHW_StPt_Sch_EZ!$B$31:$B$54,0),MATCH(Schedules_8760!$F3228,DHW_StPt_Sch_EZ!$C$30:$I$30,0)),"F","C")</f>
        <v>53.333333333333329</v>
      </c>
      <c r="N3228" s="12"/>
      <c r="O3228" s="12"/>
      <c r="P3228" s="12"/>
    </row>
    <row r="3229" spans="1:16" x14ac:dyDescent="0.25">
      <c r="A3229" s="35">
        <v>3228</v>
      </c>
      <c r="B3229" s="89">
        <v>135.45833333333329</v>
      </c>
      <c r="C3229" s="35">
        <f t="shared" si="250"/>
        <v>12</v>
      </c>
      <c r="D3229" s="35">
        <f t="shared" si="253"/>
        <v>135</v>
      </c>
      <c r="E3229" s="35">
        <f t="shared" si="254"/>
        <v>2</v>
      </c>
      <c r="F3229" s="35" t="str">
        <f t="shared" si="251"/>
        <v>Monday</v>
      </c>
      <c r="G3229" s="35">
        <f t="shared" si="252"/>
        <v>5</v>
      </c>
      <c r="H3229" s="34">
        <f>CONVERT(INDEX(Htg_StPt_Sch_EZ!$C$4:$I$27,MATCH(Schedules_8760!$C3229,Htg_StPt_Sch_EZ!$B$4:$B$27,0),MATCH(Schedules_8760!$F3229,Htg_StPt_Sch_EZ!$C$3:$I$3,0)),"F","C")</f>
        <v>20.555555555555554</v>
      </c>
      <c r="I3229" s="34">
        <f>CONVERT(INDEX(Htg_StPt_Sch_EZ!$C$31:$I$54,MATCH(Schedules_8760!$C3229,Htg_StPt_Sch_EZ!$B$31:$B$54,0),MATCH(Schedules_8760!$F3229,Htg_StPt_Sch_EZ!$C$30:$I$30,0)),"F","C")</f>
        <v>19.444444444444443</v>
      </c>
      <c r="J3229" s="34">
        <f>CONVERT(INDEX(Clg_StPt_Sch_EZ!$C$4:$I$27,MATCH(Schedules_8760!$C3229,Clg_StPt_Sch_EZ!$B$4:$B$27,0),MATCH(Schedules_8760!$F3229,Clg_StPt_Sch_EZ!$C$3:$I$3,0)),"F","C")</f>
        <v>25.555555555555554</v>
      </c>
      <c r="K3229" s="34">
        <f>CONVERT(INDEX(Clg_StPt_Sch_EZ!$C$31:$I$54,MATCH(Schedules_8760!$C3229,Clg_StPt_Sch_EZ!$B$31:$B$54,0),MATCH(Schedules_8760!$F3229,Clg_StPt_Sch_EZ!$C$30:$I$30,0)),"F","C")</f>
        <v>25</v>
      </c>
      <c r="L3229" s="34">
        <f>CONVERT(INDEX(DHW_StPt_Sch_EZ!$C$4:$I$27,MATCH(Schedules_8760!$C3229,DHW_StPt_Sch_EZ!$B$4:$B$27,0),MATCH(Schedules_8760!$F3229,DHW_StPt_Sch_EZ!$C$3:$I$3,0)),"F","C")</f>
        <v>53.333333333333329</v>
      </c>
      <c r="M3229" s="34">
        <f>CONVERT(INDEX(DHW_StPt_Sch_EZ!$C$31:$I$54,MATCH(Schedules_8760!$C3229,DHW_StPt_Sch_EZ!$B$31:$B$54,0),MATCH(Schedules_8760!$F3229,DHW_StPt_Sch_EZ!$C$30:$I$30,0)),"F","C")</f>
        <v>53.333333333333329</v>
      </c>
      <c r="N3229" s="12"/>
      <c r="O3229" s="12"/>
      <c r="P3229" s="12"/>
    </row>
    <row r="3230" spans="1:16" x14ac:dyDescent="0.25">
      <c r="A3230" s="35">
        <v>3229</v>
      </c>
      <c r="B3230" s="89">
        <v>135.5</v>
      </c>
      <c r="C3230" s="35">
        <f t="shared" si="250"/>
        <v>13</v>
      </c>
      <c r="D3230" s="35">
        <f t="shared" si="253"/>
        <v>135</v>
      </c>
      <c r="E3230" s="35">
        <f t="shared" si="254"/>
        <v>2</v>
      </c>
      <c r="F3230" s="35" t="str">
        <f t="shared" si="251"/>
        <v>Monday</v>
      </c>
      <c r="G3230" s="35">
        <f t="shared" si="252"/>
        <v>5</v>
      </c>
      <c r="H3230" s="34">
        <f>CONVERT(INDEX(Htg_StPt_Sch_EZ!$C$4:$I$27,MATCH(Schedules_8760!$C3230,Htg_StPt_Sch_EZ!$B$4:$B$27,0),MATCH(Schedules_8760!$F3230,Htg_StPt_Sch_EZ!$C$3:$I$3,0)),"F","C")</f>
        <v>20.555555555555554</v>
      </c>
      <c r="I3230" s="34">
        <f>CONVERT(INDEX(Htg_StPt_Sch_EZ!$C$31:$I$54,MATCH(Schedules_8760!$C3230,Htg_StPt_Sch_EZ!$B$31:$B$54,0),MATCH(Schedules_8760!$F3230,Htg_StPt_Sch_EZ!$C$30:$I$30,0)),"F","C")</f>
        <v>19.444444444444443</v>
      </c>
      <c r="J3230" s="34">
        <f>CONVERT(INDEX(Clg_StPt_Sch_EZ!$C$4:$I$27,MATCH(Schedules_8760!$C3230,Clg_StPt_Sch_EZ!$B$4:$B$27,0),MATCH(Schedules_8760!$F3230,Clg_StPt_Sch_EZ!$C$3:$I$3,0)),"F","C")</f>
        <v>25.555555555555554</v>
      </c>
      <c r="K3230" s="34">
        <f>CONVERT(INDEX(Clg_StPt_Sch_EZ!$C$31:$I$54,MATCH(Schedules_8760!$C3230,Clg_StPt_Sch_EZ!$B$31:$B$54,0),MATCH(Schedules_8760!$F3230,Clg_StPt_Sch_EZ!$C$30:$I$30,0)),"F","C")</f>
        <v>25</v>
      </c>
      <c r="L3230" s="34">
        <f>CONVERT(INDEX(DHW_StPt_Sch_EZ!$C$4:$I$27,MATCH(Schedules_8760!$C3230,DHW_StPt_Sch_EZ!$B$4:$B$27,0),MATCH(Schedules_8760!$F3230,DHW_StPt_Sch_EZ!$C$3:$I$3,0)),"F","C")</f>
        <v>53.333333333333329</v>
      </c>
      <c r="M3230" s="34">
        <f>CONVERT(INDEX(DHW_StPt_Sch_EZ!$C$31:$I$54,MATCH(Schedules_8760!$C3230,DHW_StPt_Sch_EZ!$B$31:$B$54,0),MATCH(Schedules_8760!$F3230,DHW_StPt_Sch_EZ!$C$30:$I$30,0)),"F","C")</f>
        <v>53.333333333333329</v>
      </c>
      <c r="N3230" s="12"/>
      <c r="O3230" s="12"/>
      <c r="P3230" s="12"/>
    </row>
    <row r="3231" spans="1:16" x14ac:dyDescent="0.25">
      <c r="A3231" s="35">
        <v>3230</v>
      </c>
      <c r="B3231" s="89">
        <v>135.54166666666671</v>
      </c>
      <c r="C3231" s="35">
        <f t="shared" si="250"/>
        <v>14</v>
      </c>
      <c r="D3231" s="35">
        <f t="shared" si="253"/>
        <v>135</v>
      </c>
      <c r="E3231" s="35">
        <f t="shared" si="254"/>
        <v>2</v>
      </c>
      <c r="F3231" s="35" t="str">
        <f t="shared" si="251"/>
        <v>Monday</v>
      </c>
      <c r="G3231" s="35">
        <f t="shared" si="252"/>
        <v>5</v>
      </c>
      <c r="H3231" s="34">
        <f>CONVERT(INDEX(Htg_StPt_Sch_EZ!$C$4:$I$27,MATCH(Schedules_8760!$C3231,Htg_StPt_Sch_EZ!$B$4:$B$27,0),MATCH(Schedules_8760!$F3231,Htg_StPt_Sch_EZ!$C$3:$I$3,0)),"F","C")</f>
        <v>20.555555555555554</v>
      </c>
      <c r="I3231" s="34">
        <f>CONVERT(INDEX(Htg_StPt_Sch_EZ!$C$31:$I$54,MATCH(Schedules_8760!$C3231,Htg_StPt_Sch_EZ!$B$31:$B$54,0),MATCH(Schedules_8760!$F3231,Htg_StPt_Sch_EZ!$C$30:$I$30,0)),"F","C")</f>
        <v>19.444444444444443</v>
      </c>
      <c r="J3231" s="34">
        <f>CONVERT(INDEX(Clg_StPt_Sch_EZ!$C$4:$I$27,MATCH(Schedules_8760!$C3231,Clg_StPt_Sch_EZ!$B$4:$B$27,0),MATCH(Schedules_8760!$F3231,Clg_StPt_Sch_EZ!$C$3:$I$3,0)),"F","C")</f>
        <v>25.555555555555554</v>
      </c>
      <c r="K3231" s="34">
        <f>CONVERT(INDEX(Clg_StPt_Sch_EZ!$C$31:$I$54,MATCH(Schedules_8760!$C3231,Clg_StPt_Sch_EZ!$B$31:$B$54,0),MATCH(Schedules_8760!$F3231,Clg_StPt_Sch_EZ!$C$30:$I$30,0)),"F","C")</f>
        <v>25</v>
      </c>
      <c r="L3231" s="34">
        <f>CONVERT(INDEX(DHW_StPt_Sch_EZ!$C$4:$I$27,MATCH(Schedules_8760!$C3231,DHW_StPt_Sch_EZ!$B$4:$B$27,0),MATCH(Schedules_8760!$F3231,DHW_StPt_Sch_EZ!$C$3:$I$3,0)),"F","C")</f>
        <v>53.333333333333329</v>
      </c>
      <c r="M3231" s="34">
        <f>CONVERT(INDEX(DHW_StPt_Sch_EZ!$C$31:$I$54,MATCH(Schedules_8760!$C3231,DHW_StPt_Sch_EZ!$B$31:$B$54,0),MATCH(Schedules_8760!$F3231,DHW_StPt_Sch_EZ!$C$30:$I$30,0)),"F","C")</f>
        <v>53.333333333333329</v>
      </c>
      <c r="N3231" s="12"/>
      <c r="O3231" s="12"/>
      <c r="P3231" s="12"/>
    </row>
    <row r="3232" spans="1:16" x14ac:dyDescent="0.25">
      <c r="A3232" s="35">
        <v>3231</v>
      </c>
      <c r="B3232" s="89">
        <v>135.58333333333329</v>
      </c>
      <c r="C3232" s="35">
        <f t="shared" si="250"/>
        <v>15</v>
      </c>
      <c r="D3232" s="35">
        <f t="shared" si="253"/>
        <v>135</v>
      </c>
      <c r="E3232" s="35">
        <f t="shared" si="254"/>
        <v>2</v>
      </c>
      <c r="F3232" s="35" t="str">
        <f t="shared" si="251"/>
        <v>Monday</v>
      </c>
      <c r="G3232" s="35">
        <f t="shared" si="252"/>
        <v>5</v>
      </c>
      <c r="H3232" s="34">
        <f>CONVERT(INDEX(Htg_StPt_Sch_EZ!$C$4:$I$27,MATCH(Schedules_8760!$C3232,Htg_StPt_Sch_EZ!$B$4:$B$27,0),MATCH(Schedules_8760!$F3232,Htg_StPt_Sch_EZ!$C$3:$I$3,0)),"F","C")</f>
        <v>20.555555555555554</v>
      </c>
      <c r="I3232" s="34">
        <f>CONVERT(INDEX(Htg_StPt_Sch_EZ!$C$31:$I$54,MATCH(Schedules_8760!$C3232,Htg_StPt_Sch_EZ!$B$31:$B$54,0),MATCH(Schedules_8760!$F3232,Htg_StPt_Sch_EZ!$C$30:$I$30,0)),"F","C")</f>
        <v>21.111111111111111</v>
      </c>
      <c r="J3232" s="34">
        <f>CONVERT(INDEX(Clg_StPt_Sch_EZ!$C$4:$I$27,MATCH(Schedules_8760!$C3232,Clg_StPt_Sch_EZ!$B$4:$B$27,0),MATCH(Schedules_8760!$F3232,Clg_StPt_Sch_EZ!$C$3:$I$3,0)),"F","C")</f>
        <v>25.555555555555554</v>
      </c>
      <c r="K3232" s="34">
        <f>CONVERT(INDEX(Clg_StPt_Sch_EZ!$C$31:$I$54,MATCH(Schedules_8760!$C3232,Clg_StPt_Sch_EZ!$B$31:$B$54,0),MATCH(Schedules_8760!$F3232,Clg_StPt_Sch_EZ!$C$30:$I$30,0)),"F","C")</f>
        <v>25</v>
      </c>
      <c r="L3232" s="34">
        <f>CONVERT(INDEX(DHW_StPt_Sch_EZ!$C$4:$I$27,MATCH(Schedules_8760!$C3232,DHW_StPt_Sch_EZ!$B$4:$B$27,0),MATCH(Schedules_8760!$F3232,DHW_StPt_Sch_EZ!$C$3:$I$3,0)),"F","C")</f>
        <v>53.333333333333329</v>
      </c>
      <c r="M3232" s="34">
        <f>CONVERT(INDEX(DHW_StPt_Sch_EZ!$C$31:$I$54,MATCH(Schedules_8760!$C3232,DHW_StPt_Sch_EZ!$B$31:$B$54,0),MATCH(Schedules_8760!$F3232,DHW_StPt_Sch_EZ!$C$30:$I$30,0)),"F","C")</f>
        <v>53.333333333333329</v>
      </c>
      <c r="N3232" s="12"/>
      <c r="O3232" s="12"/>
      <c r="P3232" s="12"/>
    </row>
    <row r="3233" spans="1:16" x14ac:dyDescent="0.25">
      <c r="A3233" s="35">
        <v>3232</v>
      </c>
      <c r="B3233" s="89">
        <v>135.625</v>
      </c>
      <c r="C3233" s="35">
        <f t="shared" si="250"/>
        <v>16</v>
      </c>
      <c r="D3233" s="35">
        <f t="shared" si="253"/>
        <v>135</v>
      </c>
      <c r="E3233" s="35">
        <f t="shared" si="254"/>
        <v>2</v>
      </c>
      <c r="F3233" s="35" t="str">
        <f t="shared" si="251"/>
        <v>Monday</v>
      </c>
      <c r="G3233" s="35">
        <f t="shared" si="252"/>
        <v>5</v>
      </c>
      <c r="H3233" s="34">
        <f>CONVERT(INDEX(Htg_StPt_Sch_EZ!$C$4:$I$27,MATCH(Schedules_8760!$C3233,Htg_StPt_Sch_EZ!$B$4:$B$27,0),MATCH(Schedules_8760!$F3233,Htg_StPt_Sch_EZ!$C$3:$I$3,0)),"F","C")</f>
        <v>20.555555555555554</v>
      </c>
      <c r="I3233" s="34">
        <f>CONVERT(INDEX(Htg_StPt_Sch_EZ!$C$31:$I$54,MATCH(Schedules_8760!$C3233,Htg_StPt_Sch_EZ!$B$31:$B$54,0),MATCH(Schedules_8760!$F3233,Htg_StPt_Sch_EZ!$C$30:$I$30,0)),"F","C")</f>
        <v>21.111111111111111</v>
      </c>
      <c r="J3233" s="34">
        <f>CONVERT(INDEX(Clg_StPt_Sch_EZ!$C$4:$I$27,MATCH(Schedules_8760!$C3233,Clg_StPt_Sch_EZ!$B$4:$B$27,0),MATCH(Schedules_8760!$F3233,Clg_StPt_Sch_EZ!$C$3:$I$3,0)),"F","C")</f>
        <v>25.555555555555554</v>
      </c>
      <c r="K3233" s="34">
        <f>CONVERT(INDEX(Clg_StPt_Sch_EZ!$C$31:$I$54,MATCH(Schedules_8760!$C3233,Clg_StPt_Sch_EZ!$B$31:$B$54,0),MATCH(Schedules_8760!$F3233,Clg_StPt_Sch_EZ!$C$30:$I$30,0)),"F","C")</f>
        <v>25</v>
      </c>
      <c r="L3233" s="34">
        <f>CONVERT(INDEX(DHW_StPt_Sch_EZ!$C$4:$I$27,MATCH(Schedules_8760!$C3233,DHW_StPt_Sch_EZ!$B$4:$B$27,0),MATCH(Schedules_8760!$F3233,DHW_StPt_Sch_EZ!$C$3:$I$3,0)),"F","C")</f>
        <v>53.333333333333329</v>
      </c>
      <c r="M3233" s="34">
        <f>CONVERT(INDEX(DHW_StPt_Sch_EZ!$C$31:$I$54,MATCH(Schedules_8760!$C3233,DHW_StPt_Sch_EZ!$B$31:$B$54,0),MATCH(Schedules_8760!$F3233,DHW_StPt_Sch_EZ!$C$30:$I$30,0)),"F","C")</f>
        <v>53.333333333333329</v>
      </c>
      <c r="N3233" s="12"/>
      <c r="O3233" s="12"/>
      <c r="P3233" s="12"/>
    </row>
    <row r="3234" spans="1:16" x14ac:dyDescent="0.25">
      <c r="A3234" s="35">
        <v>3233</v>
      </c>
      <c r="B3234" s="89">
        <v>135.66666666666671</v>
      </c>
      <c r="C3234" s="35">
        <f t="shared" si="250"/>
        <v>17</v>
      </c>
      <c r="D3234" s="35">
        <f t="shared" si="253"/>
        <v>135</v>
      </c>
      <c r="E3234" s="35">
        <f t="shared" si="254"/>
        <v>2</v>
      </c>
      <c r="F3234" s="35" t="str">
        <f t="shared" si="251"/>
        <v>Monday</v>
      </c>
      <c r="G3234" s="35">
        <f t="shared" si="252"/>
        <v>5</v>
      </c>
      <c r="H3234" s="34">
        <f>CONVERT(INDEX(Htg_StPt_Sch_EZ!$C$4:$I$27,MATCH(Schedules_8760!$C3234,Htg_StPt_Sch_EZ!$B$4:$B$27,0),MATCH(Schedules_8760!$F3234,Htg_StPt_Sch_EZ!$C$3:$I$3,0)),"F","C")</f>
        <v>20.555555555555554</v>
      </c>
      <c r="I3234" s="34">
        <f>CONVERT(INDEX(Htg_StPt_Sch_EZ!$C$31:$I$54,MATCH(Schedules_8760!$C3234,Htg_StPt_Sch_EZ!$B$31:$B$54,0),MATCH(Schedules_8760!$F3234,Htg_StPt_Sch_EZ!$C$30:$I$30,0)),"F","C")</f>
        <v>17.777777777777779</v>
      </c>
      <c r="J3234" s="34">
        <f>CONVERT(INDEX(Clg_StPt_Sch_EZ!$C$4:$I$27,MATCH(Schedules_8760!$C3234,Clg_StPt_Sch_EZ!$B$4:$B$27,0),MATCH(Schedules_8760!$F3234,Clg_StPt_Sch_EZ!$C$3:$I$3,0)),"F","C")</f>
        <v>25.555555555555554</v>
      </c>
      <c r="K3234" s="34">
        <f>CONVERT(INDEX(Clg_StPt_Sch_EZ!$C$31:$I$54,MATCH(Schedules_8760!$C3234,Clg_StPt_Sch_EZ!$B$31:$B$54,0),MATCH(Schedules_8760!$F3234,Clg_StPt_Sch_EZ!$C$30:$I$30,0)),"F","C")</f>
        <v>25</v>
      </c>
      <c r="L3234" s="34">
        <f>CONVERT(INDEX(DHW_StPt_Sch_EZ!$C$4:$I$27,MATCH(Schedules_8760!$C3234,DHW_StPt_Sch_EZ!$B$4:$B$27,0),MATCH(Schedules_8760!$F3234,DHW_StPt_Sch_EZ!$C$3:$I$3,0)),"F","C")</f>
        <v>53.333333333333329</v>
      </c>
      <c r="M3234" s="34">
        <f>CONVERT(INDEX(DHW_StPt_Sch_EZ!$C$31:$I$54,MATCH(Schedules_8760!$C3234,DHW_StPt_Sch_EZ!$B$31:$B$54,0),MATCH(Schedules_8760!$F3234,DHW_StPt_Sch_EZ!$C$30:$I$30,0)),"F","C")</f>
        <v>53.333333333333329</v>
      </c>
      <c r="N3234" s="12"/>
      <c r="O3234" s="12"/>
      <c r="P3234" s="12"/>
    </row>
    <row r="3235" spans="1:16" x14ac:dyDescent="0.25">
      <c r="A3235" s="35">
        <v>3234</v>
      </c>
      <c r="B3235" s="89">
        <v>135.70833333333329</v>
      </c>
      <c r="C3235" s="35">
        <f t="shared" si="250"/>
        <v>18</v>
      </c>
      <c r="D3235" s="35">
        <f t="shared" si="253"/>
        <v>135</v>
      </c>
      <c r="E3235" s="35">
        <f t="shared" si="254"/>
        <v>2</v>
      </c>
      <c r="F3235" s="35" t="str">
        <f t="shared" si="251"/>
        <v>Monday</v>
      </c>
      <c r="G3235" s="35">
        <f t="shared" si="252"/>
        <v>5</v>
      </c>
      <c r="H3235" s="34">
        <f>CONVERT(INDEX(Htg_StPt_Sch_EZ!$C$4:$I$27,MATCH(Schedules_8760!$C3235,Htg_StPt_Sch_EZ!$B$4:$B$27,0),MATCH(Schedules_8760!$F3235,Htg_StPt_Sch_EZ!$C$3:$I$3,0)),"F","C")</f>
        <v>20.555555555555554</v>
      </c>
      <c r="I3235" s="34">
        <f>CONVERT(INDEX(Htg_StPt_Sch_EZ!$C$31:$I$54,MATCH(Schedules_8760!$C3235,Htg_StPt_Sch_EZ!$B$31:$B$54,0),MATCH(Schedules_8760!$F3235,Htg_StPt_Sch_EZ!$C$30:$I$30,0)),"F","C")</f>
        <v>17.777777777777779</v>
      </c>
      <c r="J3235" s="34">
        <f>CONVERT(INDEX(Clg_StPt_Sch_EZ!$C$4:$I$27,MATCH(Schedules_8760!$C3235,Clg_StPt_Sch_EZ!$B$4:$B$27,0),MATCH(Schedules_8760!$F3235,Clg_StPt_Sch_EZ!$C$3:$I$3,0)),"F","C")</f>
        <v>25.555555555555554</v>
      </c>
      <c r="K3235" s="34">
        <f>CONVERT(INDEX(Clg_StPt_Sch_EZ!$C$31:$I$54,MATCH(Schedules_8760!$C3235,Clg_StPt_Sch_EZ!$B$31:$B$54,0),MATCH(Schedules_8760!$F3235,Clg_StPt_Sch_EZ!$C$30:$I$30,0)),"F","C")</f>
        <v>28.333333333333332</v>
      </c>
      <c r="L3235" s="34">
        <f>CONVERT(INDEX(DHW_StPt_Sch_EZ!$C$4:$I$27,MATCH(Schedules_8760!$C3235,DHW_StPt_Sch_EZ!$B$4:$B$27,0),MATCH(Schedules_8760!$F3235,DHW_StPt_Sch_EZ!$C$3:$I$3,0)),"F","C")</f>
        <v>53.333333333333329</v>
      </c>
      <c r="M3235" s="34">
        <f>CONVERT(INDEX(DHW_StPt_Sch_EZ!$C$31:$I$54,MATCH(Schedules_8760!$C3235,DHW_StPt_Sch_EZ!$B$31:$B$54,0),MATCH(Schedules_8760!$F3235,DHW_StPt_Sch_EZ!$C$30:$I$30,0)),"F","C")</f>
        <v>53.333333333333329</v>
      </c>
      <c r="N3235" s="12"/>
      <c r="O3235" s="12"/>
      <c r="P3235" s="12"/>
    </row>
    <row r="3236" spans="1:16" x14ac:dyDescent="0.25">
      <c r="A3236" s="35">
        <v>3235</v>
      </c>
      <c r="B3236" s="89">
        <v>135.75</v>
      </c>
      <c r="C3236" s="35">
        <f t="shared" si="250"/>
        <v>19</v>
      </c>
      <c r="D3236" s="35">
        <f t="shared" si="253"/>
        <v>135</v>
      </c>
      <c r="E3236" s="35">
        <f t="shared" si="254"/>
        <v>2</v>
      </c>
      <c r="F3236" s="35" t="str">
        <f t="shared" si="251"/>
        <v>Monday</v>
      </c>
      <c r="G3236" s="35">
        <f t="shared" si="252"/>
        <v>5</v>
      </c>
      <c r="H3236" s="34">
        <f>CONVERT(INDEX(Htg_StPt_Sch_EZ!$C$4:$I$27,MATCH(Schedules_8760!$C3236,Htg_StPt_Sch_EZ!$B$4:$B$27,0),MATCH(Schedules_8760!$F3236,Htg_StPt_Sch_EZ!$C$3:$I$3,0)),"F","C")</f>
        <v>20.555555555555554</v>
      </c>
      <c r="I3236" s="34">
        <f>CONVERT(INDEX(Htg_StPt_Sch_EZ!$C$31:$I$54,MATCH(Schedules_8760!$C3236,Htg_StPt_Sch_EZ!$B$31:$B$54,0),MATCH(Schedules_8760!$F3236,Htg_StPt_Sch_EZ!$C$30:$I$30,0)),"F","C")</f>
        <v>18.333333333333332</v>
      </c>
      <c r="J3236" s="34">
        <f>CONVERT(INDEX(Clg_StPt_Sch_EZ!$C$4:$I$27,MATCH(Schedules_8760!$C3236,Clg_StPt_Sch_EZ!$B$4:$B$27,0),MATCH(Schedules_8760!$F3236,Clg_StPt_Sch_EZ!$C$3:$I$3,0)),"F","C")</f>
        <v>25.555555555555554</v>
      </c>
      <c r="K3236" s="34">
        <f>CONVERT(INDEX(Clg_StPt_Sch_EZ!$C$31:$I$54,MATCH(Schedules_8760!$C3236,Clg_StPt_Sch_EZ!$B$31:$B$54,0),MATCH(Schedules_8760!$F3236,Clg_StPt_Sch_EZ!$C$30:$I$30,0)),"F","C")</f>
        <v>28.333333333333332</v>
      </c>
      <c r="L3236" s="34">
        <f>CONVERT(INDEX(DHW_StPt_Sch_EZ!$C$4:$I$27,MATCH(Schedules_8760!$C3236,DHW_StPt_Sch_EZ!$B$4:$B$27,0),MATCH(Schedules_8760!$F3236,DHW_StPt_Sch_EZ!$C$3:$I$3,0)),"F","C")</f>
        <v>53.333333333333329</v>
      </c>
      <c r="M3236" s="34">
        <f>CONVERT(INDEX(DHW_StPt_Sch_EZ!$C$31:$I$54,MATCH(Schedules_8760!$C3236,DHW_StPt_Sch_EZ!$B$31:$B$54,0),MATCH(Schedules_8760!$F3236,DHW_StPt_Sch_EZ!$C$30:$I$30,0)),"F","C")</f>
        <v>53.333333333333329</v>
      </c>
      <c r="N3236" s="12"/>
      <c r="O3236" s="12"/>
      <c r="P3236" s="12"/>
    </row>
    <row r="3237" spans="1:16" x14ac:dyDescent="0.25">
      <c r="A3237" s="35">
        <v>3236</v>
      </c>
      <c r="B3237" s="89">
        <v>135.79166666666671</v>
      </c>
      <c r="C3237" s="35">
        <f t="shared" si="250"/>
        <v>20</v>
      </c>
      <c r="D3237" s="35">
        <f t="shared" si="253"/>
        <v>135</v>
      </c>
      <c r="E3237" s="35">
        <f t="shared" si="254"/>
        <v>2</v>
      </c>
      <c r="F3237" s="35" t="str">
        <f t="shared" si="251"/>
        <v>Monday</v>
      </c>
      <c r="G3237" s="35">
        <f t="shared" si="252"/>
        <v>5</v>
      </c>
      <c r="H3237" s="34">
        <f>CONVERT(INDEX(Htg_StPt_Sch_EZ!$C$4:$I$27,MATCH(Schedules_8760!$C3237,Htg_StPt_Sch_EZ!$B$4:$B$27,0),MATCH(Schedules_8760!$F3237,Htg_StPt_Sch_EZ!$C$3:$I$3,0)),"F","C")</f>
        <v>20.555555555555554</v>
      </c>
      <c r="I3237" s="34">
        <f>CONVERT(INDEX(Htg_StPt_Sch_EZ!$C$31:$I$54,MATCH(Schedules_8760!$C3237,Htg_StPt_Sch_EZ!$B$31:$B$54,0),MATCH(Schedules_8760!$F3237,Htg_StPt_Sch_EZ!$C$30:$I$30,0)),"F","C")</f>
        <v>18.888888888888889</v>
      </c>
      <c r="J3237" s="34">
        <f>CONVERT(INDEX(Clg_StPt_Sch_EZ!$C$4:$I$27,MATCH(Schedules_8760!$C3237,Clg_StPt_Sch_EZ!$B$4:$B$27,0),MATCH(Schedules_8760!$F3237,Clg_StPt_Sch_EZ!$C$3:$I$3,0)),"F","C")</f>
        <v>25.555555555555554</v>
      </c>
      <c r="K3237" s="34">
        <f>CONVERT(INDEX(Clg_StPt_Sch_EZ!$C$31:$I$54,MATCH(Schedules_8760!$C3237,Clg_StPt_Sch_EZ!$B$31:$B$54,0),MATCH(Schedules_8760!$F3237,Clg_StPt_Sch_EZ!$C$30:$I$30,0)),"F","C")</f>
        <v>28.333333333333332</v>
      </c>
      <c r="L3237" s="34">
        <f>CONVERT(INDEX(DHW_StPt_Sch_EZ!$C$4:$I$27,MATCH(Schedules_8760!$C3237,DHW_StPt_Sch_EZ!$B$4:$B$27,0),MATCH(Schedules_8760!$F3237,DHW_StPt_Sch_EZ!$C$3:$I$3,0)),"F","C")</f>
        <v>53.333333333333329</v>
      </c>
      <c r="M3237" s="34">
        <f>CONVERT(INDEX(DHW_StPt_Sch_EZ!$C$31:$I$54,MATCH(Schedules_8760!$C3237,DHW_StPt_Sch_EZ!$B$31:$B$54,0),MATCH(Schedules_8760!$F3237,DHW_StPt_Sch_EZ!$C$30:$I$30,0)),"F","C")</f>
        <v>53.333333333333329</v>
      </c>
      <c r="N3237" s="12"/>
      <c r="O3237" s="12"/>
      <c r="P3237" s="12"/>
    </row>
    <row r="3238" spans="1:16" x14ac:dyDescent="0.25">
      <c r="A3238" s="35">
        <v>3237</v>
      </c>
      <c r="B3238" s="89">
        <v>135.83333333333329</v>
      </c>
      <c r="C3238" s="35">
        <f t="shared" si="250"/>
        <v>21</v>
      </c>
      <c r="D3238" s="35">
        <f t="shared" si="253"/>
        <v>135</v>
      </c>
      <c r="E3238" s="35">
        <f t="shared" si="254"/>
        <v>2</v>
      </c>
      <c r="F3238" s="35" t="str">
        <f t="shared" si="251"/>
        <v>Monday</v>
      </c>
      <c r="G3238" s="35">
        <f t="shared" si="252"/>
        <v>5</v>
      </c>
      <c r="H3238" s="34">
        <f>CONVERT(INDEX(Htg_StPt_Sch_EZ!$C$4:$I$27,MATCH(Schedules_8760!$C3238,Htg_StPt_Sch_EZ!$B$4:$B$27,0),MATCH(Schedules_8760!$F3238,Htg_StPt_Sch_EZ!$C$3:$I$3,0)),"F","C")</f>
        <v>20.555555555555554</v>
      </c>
      <c r="I3238" s="34">
        <f>CONVERT(INDEX(Htg_StPt_Sch_EZ!$C$31:$I$54,MATCH(Schedules_8760!$C3238,Htg_StPt_Sch_EZ!$B$31:$B$54,0),MATCH(Schedules_8760!$F3238,Htg_StPt_Sch_EZ!$C$30:$I$30,0)),"F","C")</f>
        <v>19.444444444444443</v>
      </c>
      <c r="J3238" s="34">
        <f>CONVERT(INDEX(Clg_StPt_Sch_EZ!$C$4:$I$27,MATCH(Schedules_8760!$C3238,Clg_StPt_Sch_EZ!$B$4:$B$27,0),MATCH(Schedules_8760!$F3238,Clg_StPt_Sch_EZ!$C$3:$I$3,0)),"F","C")</f>
        <v>25.555555555555554</v>
      </c>
      <c r="K3238" s="34">
        <f>CONVERT(INDEX(Clg_StPt_Sch_EZ!$C$31:$I$54,MATCH(Schedules_8760!$C3238,Clg_StPt_Sch_EZ!$B$31:$B$54,0),MATCH(Schedules_8760!$F3238,Clg_StPt_Sch_EZ!$C$30:$I$30,0)),"F","C")</f>
        <v>28.333333333333332</v>
      </c>
      <c r="L3238" s="34">
        <f>CONVERT(INDEX(DHW_StPt_Sch_EZ!$C$4:$I$27,MATCH(Schedules_8760!$C3238,DHW_StPt_Sch_EZ!$B$4:$B$27,0),MATCH(Schedules_8760!$F3238,DHW_StPt_Sch_EZ!$C$3:$I$3,0)),"F","C")</f>
        <v>53.333333333333329</v>
      </c>
      <c r="M3238" s="34">
        <f>CONVERT(INDEX(DHW_StPt_Sch_EZ!$C$31:$I$54,MATCH(Schedules_8760!$C3238,DHW_StPt_Sch_EZ!$B$31:$B$54,0),MATCH(Schedules_8760!$F3238,DHW_StPt_Sch_EZ!$C$30:$I$30,0)),"F","C")</f>
        <v>53.333333333333329</v>
      </c>
      <c r="N3238" s="12"/>
      <c r="O3238" s="12"/>
      <c r="P3238" s="12"/>
    </row>
    <row r="3239" spans="1:16" x14ac:dyDescent="0.25">
      <c r="A3239" s="35">
        <v>3238</v>
      </c>
      <c r="B3239" s="89">
        <v>135.875</v>
      </c>
      <c r="C3239" s="35">
        <f t="shared" si="250"/>
        <v>22</v>
      </c>
      <c r="D3239" s="35">
        <f t="shared" si="253"/>
        <v>135</v>
      </c>
      <c r="E3239" s="35">
        <f t="shared" si="254"/>
        <v>2</v>
      </c>
      <c r="F3239" s="35" t="str">
        <f t="shared" si="251"/>
        <v>Monday</v>
      </c>
      <c r="G3239" s="35">
        <f t="shared" si="252"/>
        <v>5</v>
      </c>
      <c r="H3239" s="34">
        <f>CONVERT(INDEX(Htg_StPt_Sch_EZ!$C$4:$I$27,MATCH(Schedules_8760!$C3239,Htg_StPt_Sch_EZ!$B$4:$B$27,0),MATCH(Schedules_8760!$F3239,Htg_StPt_Sch_EZ!$C$3:$I$3,0)),"F","C")</f>
        <v>20.555555555555554</v>
      </c>
      <c r="I3239" s="34">
        <f>CONVERT(INDEX(Htg_StPt_Sch_EZ!$C$31:$I$54,MATCH(Schedules_8760!$C3239,Htg_StPt_Sch_EZ!$B$31:$B$54,0),MATCH(Schedules_8760!$F3239,Htg_StPt_Sch_EZ!$C$30:$I$30,0)),"F","C")</f>
        <v>19.444444444444443</v>
      </c>
      <c r="J3239" s="34">
        <f>CONVERT(INDEX(Clg_StPt_Sch_EZ!$C$4:$I$27,MATCH(Schedules_8760!$C3239,Clg_StPt_Sch_EZ!$B$4:$B$27,0),MATCH(Schedules_8760!$F3239,Clg_StPt_Sch_EZ!$C$3:$I$3,0)),"F","C")</f>
        <v>25.555555555555554</v>
      </c>
      <c r="K3239" s="34">
        <f>CONVERT(INDEX(Clg_StPt_Sch_EZ!$C$31:$I$54,MATCH(Schedules_8760!$C3239,Clg_StPt_Sch_EZ!$B$31:$B$54,0),MATCH(Schedules_8760!$F3239,Clg_StPt_Sch_EZ!$C$30:$I$30,0)),"F","C")</f>
        <v>28.333333333333332</v>
      </c>
      <c r="L3239" s="34">
        <f>CONVERT(INDEX(DHW_StPt_Sch_EZ!$C$4:$I$27,MATCH(Schedules_8760!$C3239,DHW_StPt_Sch_EZ!$B$4:$B$27,0),MATCH(Schedules_8760!$F3239,DHW_StPt_Sch_EZ!$C$3:$I$3,0)),"F","C")</f>
        <v>53.333333333333329</v>
      </c>
      <c r="M3239" s="34">
        <f>CONVERT(INDEX(DHW_StPt_Sch_EZ!$C$31:$I$54,MATCH(Schedules_8760!$C3239,DHW_StPt_Sch_EZ!$B$31:$B$54,0),MATCH(Schedules_8760!$F3239,DHW_StPt_Sch_EZ!$C$30:$I$30,0)),"F","C")</f>
        <v>53.333333333333329</v>
      </c>
      <c r="N3239" s="12"/>
      <c r="O3239" s="12"/>
      <c r="P3239" s="12"/>
    </row>
    <row r="3240" spans="1:16" x14ac:dyDescent="0.25">
      <c r="A3240" s="35">
        <v>3239</v>
      </c>
      <c r="B3240" s="89">
        <v>135.91666666666671</v>
      </c>
      <c r="C3240" s="35">
        <f t="shared" si="250"/>
        <v>23</v>
      </c>
      <c r="D3240" s="35">
        <f t="shared" si="253"/>
        <v>135</v>
      </c>
      <c r="E3240" s="35">
        <f t="shared" si="254"/>
        <v>2</v>
      </c>
      <c r="F3240" s="35" t="str">
        <f t="shared" si="251"/>
        <v>Monday</v>
      </c>
      <c r="G3240" s="35">
        <f t="shared" si="252"/>
        <v>5</v>
      </c>
      <c r="H3240" s="34">
        <f>CONVERT(INDEX(Htg_StPt_Sch_EZ!$C$4:$I$27,MATCH(Schedules_8760!$C3240,Htg_StPt_Sch_EZ!$B$4:$B$27,0),MATCH(Schedules_8760!$F3240,Htg_StPt_Sch_EZ!$C$3:$I$3,0)),"F","C")</f>
        <v>20.555555555555554</v>
      </c>
      <c r="I3240" s="34">
        <f>CONVERT(INDEX(Htg_StPt_Sch_EZ!$C$31:$I$54,MATCH(Schedules_8760!$C3240,Htg_StPt_Sch_EZ!$B$31:$B$54,0),MATCH(Schedules_8760!$F3240,Htg_StPt_Sch_EZ!$C$30:$I$30,0)),"F","C")</f>
        <v>19.444444444444443</v>
      </c>
      <c r="J3240" s="34">
        <f>CONVERT(INDEX(Clg_StPt_Sch_EZ!$C$4:$I$27,MATCH(Schedules_8760!$C3240,Clg_StPt_Sch_EZ!$B$4:$B$27,0),MATCH(Schedules_8760!$F3240,Clg_StPt_Sch_EZ!$C$3:$I$3,0)),"F","C")</f>
        <v>25.555555555555554</v>
      </c>
      <c r="K3240" s="34">
        <f>CONVERT(INDEX(Clg_StPt_Sch_EZ!$C$31:$I$54,MATCH(Schedules_8760!$C3240,Clg_StPt_Sch_EZ!$B$31:$B$54,0),MATCH(Schedules_8760!$F3240,Clg_StPt_Sch_EZ!$C$30:$I$30,0)),"F","C")</f>
        <v>28.333333333333332</v>
      </c>
      <c r="L3240" s="34">
        <f>CONVERT(INDEX(DHW_StPt_Sch_EZ!$C$4:$I$27,MATCH(Schedules_8760!$C3240,DHW_StPt_Sch_EZ!$B$4:$B$27,0),MATCH(Schedules_8760!$F3240,DHW_StPt_Sch_EZ!$C$3:$I$3,0)),"F","C")</f>
        <v>53.333333333333329</v>
      </c>
      <c r="M3240" s="34">
        <f>CONVERT(INDEX(DHW_StPt_Sch_EZ!$C$31:$I$54,MATCH(Schedules_8760!$C3240,DHW_StPt_Sch_EZ!$B$31:$B$54,0),MATCH(Schedules_8760!$F3240,DHW_StPt_Sch_EZ!$C$30:$I$30,0)),"F","C")</f>
        <v>53.333333333333329</v>
      </c>
      <c r="N3240" s="12"/>
      <c r="O3240" s="12"/>
      <c r="P3240" s="12"/>
    </row>
    <row r="3241" spans="1:16" x14ac:dyDescent="0.25">
      <c r="A3241" s="35">
        <v>3240</v>
      </c>
      <c r="B3241" s="89">
        <v>135.95833333333329</v>
      </c>
      <c r="C3241" s="35">
        <f t="shared" si="250"/>
        <v>24</v>
      </c>
      <c r="D3241" s="35">
        <f t="shared" si="253"/>
        <v>135</v>
      </c>
      <c r="E3241" s="35">
        <f t="shared" si="254"/>
        <v>2</v>
      </c>
      <c r="F3241" s="35" t="str">
        <f t="shared" si="251"/>
        <v>Monday</v>
      </c>
      <c r="G3241" s="35">
        <f t="shared" si="252"/>
        <v>5</v>
      </c>
      <c r="H3241" s="34">
        <f>CONVERT(INDEX(Htg_StPt_Sch_EZ!$C$4:$I$27,MATCH(Schedules_8760!$C3241,Htg_StPt_Sch_EZ!$B$4:$B$27,0),MATCH(Schedules_8760!$F3241,Htg_StPt_Sch_EZ!$C$3:$I$3,0)),"F","C")</f>
        <v>20.555555555555554</v>
      </c>
      <c r="I3241" s="34">
        <f>CONVERT(INDEX(Htg_StPt_Sch_EZ!$C$31:$I$54,MATCH(Schedules_8760!$C3241,Htg_StPt_Sch_EZ!$B$31:$B$54,0),MATCH(Schedules_8760!$F3241,Htg_StPt_Sch_EZ!$C$30:$I$30,0)),"F","C")</f>
        <v>19.444444444444443</v>
      </c>
      <c r="J3241" s="34">
        <f>CONVERT(INDEX(Clg_StPt_Sch_EZ!$C$4:$I$27,MATCH(Schedules_8760!$C3241,Clg_StPt_Sch_EZ!$B$4:$B$27,0),MATCH(Schedules_8760!$F3241,Clg_StPt_Sch_EZ!$C$3:$I$3,0)),"F","C")</f>
        <v>25.555555555555554</v>
      </c>
      <c r="K3241" s="34">
        <f>CONVERT(INDEX(Clg_StPt_Sch_EZ!$C$31:$I$54,MATCH(Schedules_8760!$C3241,Clg_StPt_Sch_EZ!$B$31:$B$54,0),MATCH(Schedules_8760!$F3241,Clg_StPt_Sch_EZ!$C$30:$I$30,0)),"F","C")</f>
        <v>28.333333333333332</v>
      </c>
      <c r="L3241" s="34">
        <f>CONVERT(INDEX(DHW_StPt_Sch_EZ!$C$4:$I$27,MATCH(Schedules_8760!$C3241,DHW_StPt_Sch_EZ!$B$4:$B$27,0),MATCH(Schedules_8760!$F3241,DHW_StPt_Sch_EZ!$C$3:$I$3,0)),"F","C")</f>
        <v>53.333333333333329</v>
      </c>
      <c r="M3241" s="34">
        <f>CONVERT(INDEX(DHW_StPt_Sch_EZ!$C$31:$I$54,MATCH(Schedules_8760!$C3241,DHW_StPt_Sch_EZ!$B$31:$B$54,0),MATCH(Schedules_8760!$F3241,DHW_StPt_Sch_EZ!$C$30:$I$30,0)),"F","C")</f>
        <v>53.333333333333329</v>
      </c>
      <c r="N3241" s="12"/>
      <c r="O3241" s="12"/>
      <c r="P3241" s="12"/>
    </row>
    <row r="3242" spans="1:16" x14ac:dyDescent="0.25">
      <c r="A3242" s="35">
        <v>3241</v>
      </c>
      <c r="B3242" s="89">
        <v>136</v>
      </c>
      <c r="C3242" s="35">
        <f t="shared" si="250"/>
        <v>1</v>
      </c>
      <c r="D3242" s="35">
        <f t="shared" si="253"/>
        <v>136</v>
      </c>
      <c r="E3242" s="35">
        <f t="shared" si="254"/>
        <v>3</v>
      </c>
      <c r="F3242" s="35" t="str">
        <f t="shared" si="251"/>
        <v>Tuesday</v>
      </c>
      <c r="G3242" s="35">
        <f t="shared" si="252"/>
        <v>5</v>
      </c>
      <c r="H3242" s="34">
        <f>CONVERT(INDEX(Htg_StPt_Sch_EZ!$C$4:$I$27,MATCH(Schedules_8760!$C3242,Htg_StPt_Sch_EZ!$B$4:$B$27,0),MATCH(Schedules_8760!$F3242,Htg_StPt_Sch_EZ!$C$3:$I$3,0)),"F","C")</f>
        <v>20.555555555555554</v>
      </c>
      <c r="I3242" s="34">
        <f>CONVERT(INDEX(Htg_StPt_Sch_EZ!$C$31:$I$54,MATCH(Schedules_8760!$C3242,Htg_StPt_Sch_EZ!$B$31:$B$54,0),MATCH(Schedules_8760!$F3242,Htg_StPt_Sch_EZ!$C$30:$I$30,0)),"F","C")</f>
        <v>19.444444444444443</v>
      </c>
      <c r="J3242" s="34">
        <f>CONVERT(INDEX(Clg_StPt_Sch_EZ!$C$4:$I$27,MATCH(Schedules_8760!$C3242,Clg_StPt_Sch_EZ!$B$4:$B$27,0),MATCH(Schedules_8760!$F3242,Clg_StPt_Sch_EZ!$C$3:$I$3,0)),"F","C")</f>
        <v>25.555555555555554</v>
      </c>
      <c r="K3242" s="34">
        <f>CONVERT(INDEX(Clg_StPt_Sch_EZ!$C$31:$I$54,MATCH(Schedules_8760!$C3242,Clg_StPt_Sch_EZ!$B$31:$B$54,0),MATCH(Schedules_8760!$F3242,Clg_StPt_Sch_EZ!$C$30:$I$30,0)),"F","C")</f>
        <v>28.333333333333332</v>
      </c>
      <c r="L3242" s="34">
        <f>CONVERT(INDEX(DHW_StPt_Sch_EZ!$C$4:$I$27,MATCH(Schedules_8760!$C3242,DHW_StPt_Sch_EZ!$B$4:$B$27,0),MATCH(Schedules_8760!$F3242,DHW_StPt_Sch_EZ!$C$3:$I$3,0)),"F","C")</f>
        <v>53.333333333333329</v>
      </c>
      <c r="M3242" s="34">
        <f>CONVERT(INDEX(DHW_StPt_Sch_EZ!$C$31:$I$54,MATCH(Schedules_8760!$C3242,DHW_StPt_Sch_EZ!$B$31:$B$54,0),MATCH(Schedules_8760!$F3242,DHW_StPt_Sch_EZ!$C$30:$I$30,0)),"F","C")</f>
        <v>53.333333333333329</v>
      </c>
      <c r="N3242" s="12"/>
      <c r="O3242" s="12"/>
      <c r="P3242" s="12"/>
    </row>
    <row r="3243" spans="1:16" x14ac:dyDescent="0.25">
      <c r="A3243" s="35">
        <v>3242</v>
      </c>
      <c r="B3243" s="89">
        <v>136.04166666666671</v>
      </c>
      <c r="C3243" s="35">
        <f t="shared" si="250"/>
        <v>2</v>
      </c>
      <c r="D3243" s="35">
        <f t="shared" si="253"/>
        <v>136</v>
      </c>
      <c r="E3243" s="35">
        <f t="shared" si="254"/>
        <v>3</v>
      </c>
      <c r="F3243" s="35" t="str">
        <f t="shared" si="251"/>
        <v>Tuesday</v>
      </c>
      <c r="G3243" s="35">
        <f t="shared" si="252"/>
        <v>5</v>
      </c>
      <c r="H3243" s="34">
        <f>CONVERT(INDEX(Htg_StPt_Sch_EZ!$C$4:$I$27,MATCH(Schedules_8760!$C3243,Htg_StPt_Sch_EZ!$B$4:$B$27,0),MATCH(Schedules_8760!$F3243,Htg_StPt_Sch_EZ!$C$3:$I$3,0)),"F","C")</f>
        <v>20.555555555555554</v>
      </c>
      <c r="I3243" s="34">
        <f>CONVERT(INDEX(Htg_StPt_Sch_EZ!$C$31:$I$54,MATCH(Schedules_8760!$C3243,Htg_StPt_Sch_EZ!$B$31:$B$54,0),MATCH(Schedules_8760!$F3243,Htg_StPt_Sch_EZ!$C$30:$I$30,0)),"F","C")</f>
        <v>19.444444444444443</v>
      </c>
      <c r="J3243" s="34">
        <f>CONVERT(INDEX(Clg_StPt_Sch_EZ!$C$4:$I$27,MATCH(Schedules_8760!$C3243,Clg_StPt_Sch_EZ!$B$4:$B$27,0),MATCH(Schedules_8760!$F3243,Clg_StPt_Sch_EZ!$C$3:$I$3,0)),"F","C")</f>
        <v>25.555555555555554</v>
      </c>
      <c r="K3243" s="34">
        <f>CONVERT(INDEX(Clg_StPt_Sch_EZ!$C$31:$I$54,MATCH(Schedules_8760!$C3243,Clg_StPt_Sch_EZ!$B$31:$B$54,0),MATCH(Schedules_8760!$F3243,Clg_StPt_Sch_EZ!$C$30:$I$30,0)),"F","C")</f>
        <v>28.333333333333332</v>
      </c>
      <c r="L3243" s="34">
        <f>CONVERT(INDEX(DHW_StPt_Sch_EZ!$C$4:$I$27,MATCH(Schedules_8760!$C3243,DHW_StPt_Sch_EZ!$B$4:$B$27,0),MATCH(Schedules_8760!$F3243,DHW_StPt_Sch_EZ!$C$3:$I$3,0)),"F","C")</f>
        <v>53.333333333333329</v>
      </c>
      <c r="M3243" s="34">
        <f>CONVERT(INDEX(DHW_StPt_Sch_EZ!$C$31:$I$54,MATCH(Schedules_8760!$C3243,DHW_StPt_Sch_EZ!$B$31:$B$54,0),MATCH(Schedules_8760!$F3243,DHW_StPt_Sch_EZ!$C$30:$I$30,0)),"F","C")</f>
        <v>53.333333333333329</v>
      </c>
      <c r="N3243" s="12"/>
      <c r="O3243" s="12"/>
      <c r="P3243" s="12"/>
    </row>
    <row r="3244" spans="1:16" x14ac:dyDescent="0.25">
      <c r="A3244" s="35">
        <v>3243</v>
      </c>
      <c r="B3244" s="89">
        <v>136.08333333333329</v>
      </c>
      <c r="C3244" s="35">
        <f t="shared" si="250"/>
        <v>3</v>
      </c>
      <c r="D3244" s="35">
        <f t="shared" si="253"/>
        <v>136</v>
      </c>
      <c r="E3244" s="35">
        <f t="shared" si="254"/>
        <v>3</v>
      </c>
      <c r="F3244" s="35" t="str">
        <f t="shared" si="251"/>
        <v>Tuesday</v>
      </c>
      <c r="G3244" s="35">
        <f t="shared" si="252"/>
        <v>5</v>
      </c>
      <c r="H3244" s="34">
        <f>CONVERT(INDEX(Htg_StPt_Sch_EZ!$C$4:$I$27,MATCH(Schedules_8760!$C3244,Htg_StPt_Sch_EZ!$B$4:$B$27,0),MATCH(Schedules_8760!$F3244,Htg_StPt_Sch_EZ!$C$3:$I$3,0)),"F","C")</f>
        <v>20.555555555555554</v>
      </c>
      <c r="I3244" s="34">
        <f>CONVERT(INDEX(Htg_StPt_Sch_EZ!$C$31:$I$54,MATCH(Schedules_8760!$C3244,Htg_StPt_Sch_EZ!$B$31:$B$54,0),MATCH(Schedules_8760!$F3244,Htg_StPt_Sch_EZ!$C$30:$I$30,0)),"F","C")</f>
        <v>19.444444444444443</v>
      </c>
      <c r="J3244" s="34">
        <f>CONVERT(INDEX(Clg_StPt_Sch_EZ!$C$4:$I$27,MATCH(Schedules_8760!$C3244,Clg_StPt_Sch_EZ!$B$4:$B$27,0),MATCH(Schedules_8760!$F3244,Clg_StPt_Sch_EZ!$C$3:$I$3,0)),"F","C")</f>
        <v>25.555555555555554</v>
      </c>
      <c r="K3244" s="34">
        <f>CONVERT(INDEX(Clg_StPt_Sch_EZ!$C$31:$I$54,MATCH(Schedules_8760!$C3244,Clg_StPt_Sch_EZ!$B$31:$B$54,0),MATCH(Schedules_8760!$F3244,Clg_StPt_Sch_EZ!$C$30:$I$30,0)),"F","C")</f>
        <v>28.333333333333332</v>
      </c>
      <c r="L3244" s="34">
        <f>CONVERT(INDEX(DHW_StPt_Sch_EZ!$C$4:$I$27,MATCH(Schedules_8760!$C3244,DHW_StPt_Sch_EZ!$B$4:$B$27,0),MATCH(Schedules_8760!$F3244,DHW_StPt_Sch_EZ!$C$3:$I$3,0)),"F","C")</f>
        <v>53.333333333333329</v>
      </c>
      <c r="M3244" s="34">
        <f>CONVERT(INDEX(DHW_StPt_Sch_EZ!$C$31:$I$54,MATCH(Schedules_8760!$C3244,DHW_StPt_Sch_EZ!$B$31:$B$54,0),MATCH(Schedules_8760!$F3244,DHW_StPt_Sch_EZ!$C$30:$I$30,0)),"F","C")</f>
        <v>53.333333333333329</v>
      </c>
      <c r="N3244" s="12"/>
      <c r="O3244" s="12"/>
      <c r="P3244" s="12"/>
    </row>
    <row r="3245" spans="1:16" x14ac:dyDescent="0.25">
      <c r="A3245" s="35">
        <v>3244</v>
      </c>
      <c r="B3245" s="89">
        <v>136.125</v>
      </c>
      <c r="C3245" s="35">
        <f t="shared" si="250"/>
        <v>4</v>
      </c>
      <c r="D3245" s="35">
        <f t="shared" si="253"/>
        <v>136</v>
      </c>
      <c r="E3245" s="35">
        <f t="shared" si="254"/>
        <v>3</v>
      </c>
      <c r="F3245" s="35" t="str">
        <f t="shared" si="251"/>
        <v>Tuesday</v>
      </c>
      <c r="G3245" s="35">
        <f t="shared" si="252"/>
        <v>5</v>
      </c>
      <c r="H3245" s="34">
        <f>CONVERT(INDEX(Htg_StPt_Sch_EZ!$C$4:$I$27,MATCH(Schedules_8760!$C3245,Htg_StPt_Sch_EZ!$B$4:$B$27,0),MATCH(Schedules_8760!$F3245,Htg_StPt_Sch_EZ!$C$3:$I$3,0)),"F","C")</f>
        <v>20.555555555555554</v>
      </c>
      <c r="I3245" s="34">
        <f>CONVERT(INDEX(Htg_StPt_Sch_EZ!$C$31:$I$54,MATCH(Schedules_8760!$C3245,Htg_StPt_Sch_EZ!$B$31:$B$54,0),MATCH(Schedules_8760!$F3245,Htg_StPt_Sch_EZ!$C$30:$I$30,0)),"F","C")</f>
        <v>19.444444444444443</v>
      </c>
      <c r="J3245" s="34">
        <f>CONVERT(INDEX(Clg_StPt_Sch_EZ!$C$4:$I$27,MATCH(Schedules_8760!$C3245,Clg_StPt_Sch_EZ!$B$4:$B$27,0),MATCH(Schedules_8760!$F3245,Clg_StPt_Sch_EZ!$C$3:$I$3,0)),"F","C")</f>
        <v>25.555555555555554</v>
      </c>
      <c r="K3245" s="34">
        <f>CONVERT(INDEX(Clg_StPt_Sch_EZ!$C$31:$I$54,MATCH(Schedules_8760!$C3245,Clg_StPt_Sch_EZ!$B$31:$B$54,0),MATCH(Schedules_8760!$F3245,Clg_StPt_Sch_EZ!$C$30:$I$30,0)),"F","C")</f>
        <v>28.333333333333332</v>
      </c>
      <c r="L3245" s="34">
        <f>CONVERT(INDEX(DHW_StPt_Sch_EZ!$C$4:$I$27,MATCH(Schedules_8760!$C3245,DHW_StPt_Sch_EZ!$B$4:$B$27,0),MATCH(Schedules_8760!$F3245,DHW_StPt_Sch_EZ!$C$3:$I$3,0)),"F","C")</f>
        <v>53.333333333333329</v>
      </c>
      <c r="M3245" s="34">
        <f>CONVERT(INDEX(DHW_StPt_Sch_EZ!$C$31:$I$54,MATCH(Schedules_8760!$C3245,DHW_StPt_Sch_EZ!$B$31:$B$54,0),MATCH(Schedules_8760!$F3245,DHW_StPt_Sch_EZ!$C$30:$I$30,0)),"F","C")</f>
        <v>53.333333333333329</v>
      </c>
      <c r="N3245" s="12"/>
      <c r="O3245" s="12"/>
      <c r="P3245" s="12"/>
    </row>
    <row r="3246" spans="1:16" x14ac:dyDescent="0.25">
      <c r="A3246" s="35">
        <v>3245</v>
      </c>
      <c r="B3246" s="89">
        <v>136.16666666666671</v>
      </c>
      <c r="C3246" s="35">
        <f t="shared" si="250"/>
        <v>5</v>
      </c>
      <c r="D3246" s="35">
        <f t="shared" si="253"/>
        <v>136</v>
      </c>
      <c r="E3246" s="35">
        <f t="shared" si="254"/>
        <v>3</v>
      </c>
      <c r="F3246" s="35" t="str">
        <f t="shared" si="251"/>
        <v>Tuesday</v>
      </c>
      <c r="G3246" s="35">
        <f t="shared" si="252"/>
        <v>5</v>
      </c>
      <c r="H3246" s="34">
        <f>CONVERT(INDEX(Htg_StPt_Sch_EZ!$C$4:$I$27,MATCH(Schedules_8760!$C3246,Htg_StPt_Sch_EZ!$B$4:$B$27,0),MATCH(Schedules_8760!$F3246,Htg_StPt_Sch_EZ!$C$3:$I$3,0)),"F","C")</f>
        <v>20.555555555555554</v>
      </c>
      <c r="I3246" s="34">
        <f>CONVERT(INDEX(Htg_StPt_Sch_EZ!$C$31:$I$54,MATCH(Schedules_8760!$C3246,Htg_StPt_Sch_EZ!$B$31:$B$54,0),MATCH(Schedules_8760!$F3246,Htg_StPt_Sch_EZ!$C$30:$I$30,0)),"F","C")</f>
        <v>19.444444444444443</v>
      </c>
      <c r="J3246" s="34">
        <f>CONVERT(INDEX(Clg_StPt_Sch_EZ!$C$4:$I$27,MATCH(Schedules_8760!$C3246,Clg_StPt_Sch_EZ!$B$4:$B$27,0),MATCH(Schedules_8760!$F3246,Clg_StPt_Sch_EZ!$C$3:$I$3,0)),"F","C")</f>
        <v>25.555555555555554</v>
      </c>
      <c r="K3246" s="34">
        <f>CONVERT(INDEX(Clg_StPt_Sch_EZ!$C$31:$I$54,MATCH(Schedules_8760!$C3246,Clg_StPt_Sch_EZ!$B$31:$B$54,0),MATCH(Schedules_8760!$F3246,Clg_StPt_Sch_EZ!$C$30:$I$30,0)),"F","C")</f>
        <v>28.333333333333332</v>
      </c>
      <c r="L3246" s="34">
        <f>CONVERT(INDEX(DHW_StPt_Sch_EZ!$C$4:$I$27,MATCH(Schedules_8760!$C3246,DHW_StPt_Sch_EZ!$B$4:$B$27,0),MATCH(Schedules_8760!$F3246,DHW_StPt_Sch_EZ!$C$3:$I$3,0)),"F","C")</f>
        <v>53.333333333333329</v>
      </c>
      <c r="M3246" s="34">
        <f>CONVERT(INDEX(DHW_StPt_Sch_EZ!$C$31:$I$54,MATCH(Schedules_8760!$C3246,DHW_StPt_Sch_EZ!$B$31:$B$54,0),MATCH(Schedules_8760!$F3246,DHW_StPt_Sch_EZ!$C$30:$I$30,0)),"F","C")</f>
        <v>53.333333333333329</v>
      </c>
      <c r="N3246" s="12"/>
      <c r="O3246" s="12"/>
      <c r="P3246" s="12"/>
    </row>
    <row r="3247" spans="1:16" x14ac:dyDescent="0.25">
      <c r="A3247" s="35">
        <v>3246</v>
      </c>
      <c r="B3247" s="89">
        <v>136.20833333333329</v>
      </c>
      <c r="C3247" s="35">
        <f t="shared" si="250"/>
        <v>6</v>
      </c>
      <c r="D3247" s="35">
        <f t="shared" si="253"/>
        <v>136</v>
      </c>
      <c r="E3247" s="35">
        <f t="shared" si="254"/>
        <v>3</v>
      </c>
      <c r="F3247" s="35" t="str">
        <f t="shared" si="251"/>
        <v>Tuesday</v>
      </c>
      <c r="G3247" s="35">
        <f t="shared" si="252"/>
        <v>5</v>
      </c>
      <c r="H3247" s="34">
        <f>CONVERT(INDEX(Htg_StPt_Sch_EZ!$C$4:$I$27,MATCH(Schedules_8760!$C3247,Htg_StPt_Sch_EZ!$B$4:$B$27,0),MATCH(Schedules_8760!$F3247,Htg_StPt_Sch_EZ!$C$3:$I$3,0)),"F","C")</f>
        <v>20.555555555555554</v>
      </c>
      <c r="I3247" s="34">
        <f>CONVERT(INDEX(Htg_StPt_Sch_EZ!$C$31:$I$54,MATCH(Schedules_8760!$C3247,Htg_StPt_Sch_EZ!$B$31:$B$54,0),MATCH(Schedules_8760!$F3247,Htg_StPt_Sch_EZ!$C$30:$I$30,0)),"F","C")</f>
        <v>19.444444444444443</v>
      </c>
      <c r="J3247" s="34">
        <f>CONVERT(INDEX(Clg_StPt_Sch_EZ!$C$4:$I$27,MATCH(Schedules_8760!$C3247,Clg_StPt_Sch_EZ!$B$4:$B$27,0),MATCH(Schedules_8760!$F3247,Clg_StPt_Sch_EZ!$C$3:$I$3,0)),"F","C")</f>
        <v>25.555555555555554</v>
      </c>
      <c r="K3247" s="34">
        <f>CONVERT(INDEX(Clg_StPt_Sch_EZ!$C$31:$I$54,MATCH(Schedules_8760!$C3247,Clg_StPt_Sch_EZ!$B$31:$B$54,0),MATCH(Schedules_8760!$F3247,Clg_StPt_Sch_EZ!$C$30:$I$30,0)),"F","C")</f>
        <v>28.333333333333332</v>
      </c>
      <c r="L3247" s="34">
        <f>CONVERT(INDEX(DHW_StPt_Sch_EZ!$C$4:$I$27,MATCH(Schedules_8760!$C3247,DHW_StPt_Sch_EZ!$B$4:$B$27,0),MATCH(Schedules_8760!$F3247,DHW_StPt_Sch_EZ!$C$3:$I$3,0)),"F","C")</f>
        <v>53.333333333333329</v>
      </c>
      <c r="M3247" s="34">
        <f>CONVERT(INDEX(DHW_StPt_Sch_EZ!$C$31:$I$54,MATCH(Schedules_8760!$C3247,DHW_StPt_Sch_EZ!$B$31:$B$54,0),MATCH(Schedules_8760!$F3247,DHW_StPt_Sch_EZ!$C$30:$I$30,0)),"F","C")</f>
        <v>53.333333333333329</v>
      </c>
      <c r="N3247" s="12"/>
      <c r="O3247" s="12"/>
      <c r="P3247" s="12"/>
    </row>
    <row r="3248" spans="1:16" x14ac:dyDescent="0.25">
      <c r="A3248" s="35">
        <v>3247</v>
      </c>
      <c r="B3248" s="89">
        <v>136.25</v>
      </c>
      <c r="C3248" s="35">
        <f t="shared" si="250"/>
        <v>7</v>
      </c>
      <c r="D3248" s="35">
        <f t="shared" si="253"/>
        <v>136</v>
      </c>
      <c r="E3248" s="35">
        <f t="shared" si="254"/>
        <v>3</v>
      </c>
      <c r="F3248" s="35" t="str">
        <f t="shared" si="251"/>
        <v>Tuesday</v>
      </c>
      <c r="G3248" s="35">
        <f t="shared" si="252"/>
        <v>5</v>
      </c>
      <c r="H3248" s="34">
        <f>CONVERT(INDEX(Htg_StPt_Sch_EZ!$C$4:$I$27,MATCH(Schedules_8760!$C3248,Htg_StPt_Sch_EZ!$B$4:$B$27,0),MATCH(Schedules_8760!$F3248,Htg_StPt_Sch_EZ!$C$3:$I$3,0)),"F","C")</f>
        <v>20.555555555555554</v>
      </c>
      <c r="I3248" s="34">
        <f>CONVERT(INDEX(Htg_StPt_Sch_EZ!$C$31:$I$54,MATCH(Schedules_8760!$C3248,Htg_StPt_Sch_EZ!$B$31:$B$54,0),MATCH(Schedules_8760!$F3248,Htg_StPt_Sch_EZ!$C$30:$I$30,0)),"F","C")</f>
        <v>19.444444444444443</v>
      </c>
      <c r="J3248" s="34">
        <f>CONVERT(INDEX(Clg_StPt_Sch_EZ!$C$4:$I$27,MATCH(Schedules_8760!$C3248,Clg_StPt_Sch_EZ!$B$4:$B$27,0),MATCH(Schedules_8760!$F3248,Clg_StPt_Sch_EZ!$C$3:$I$3,0)),"F","C")</f>
        <v>25.555555555555554</v>
      </c>
      <c r="K3248" s="34">
        <f>CONVERT(INDEX(Clg_StPt_Sch_EZ!$C$31:$I$54,MATCH(Schedules_8760!$C3248,Clg_StPt_Sch_EZ!$B$31:$B$54,0),MATCH(Schedules_8760!$F3248,Clg_StPt_Sch_EZ!$C$30:$I$30,0)),"F","C")</f>
        <v>28.333333333333332</v>
      </c>
      <c r="L3248" s="34">
        <f>CONVERT(INDEX(DHW_StPt_Sch_EZ!$C$4:$I$27,MATCH(Schedules_8760!$C3248,DHW_StPt_Sch_EZ!$B$4:$B$27,0),MATCH(Schedules_8760!$F3248,DHW_StPt_Sch_EZ!$C$3:$I$3,0)),"F","C")</f>
        <v>53.333333333333329</v>
      </c>
      <c r="M3248" s="34">
        <f>CONVERT(INDEX(DHW_StPt_Sch_EZ!$C$31:$I$54,MATCH(Schedules_8760!$C3248,DHW_StPt_Sch_EZ!$B$31:$B$54,0),MATCH(Schedules_8760!$F3248,DHW_StPt_Sch_EZ!$C$30:$I$30,0)),"F","C")</f>
        <v>53.333333333333329</v>
      </c>
      <c r="N3248" s="12"/>
      <c r="O3248" s="12"/>
      <c r="P3248" s="12"/>
    </row>
    <row r="3249" spans="1:16" x14ac:dyDescent="0.25">
      <c r="A3249" s="35">
        <v>3248</v>
      </c>
      <c r="B3249" s="89">
        <v>136.29166666666671</v>
      </c>
      <c r="C3249" s="35">
        <f t="shared" si="250"/>
        <v>8</v>
      </c>
      <c r="D3249" s="35">
        <f t="shared" si="253"/>
        <v>136</v>
      </c>
      <c r="E3249" s="35">
        <f t="shared" si="254"/>
        <v>3</v>
      </c>
      <c r="F3249" s="35" t="str">
        <f t="shared" si="251"/>
        <v>Tuesday</v>
      </c>
      <c r="G3249" s="35">
        <f t="shared" si="252"/>
        <v>5</v>
      </c>
      <c r="H3249" s="34">
        <f>CONVERT(INDEX(Htg_StPt_Sch_EZ!$C$4:$I$27,MATCH(Schedules_8760!$C3249,Htg_StPt_Sch_EZ!$B$4:$B$27,0),MATCH(Schedules_8760!$F3249,Htg_StPt_Sch_EZ!$C$3:$I$3,0)),"F","C")</f>
        <v>20.555555555555554</v>
      </c>
      <c r="I3249" s="34">
        <f>CONVERT(INDEX(Htg_StPt_Sch_EZ!$C$31:$I$54,MATCH(Schedules_8760!$C3249,Htg_StPt_Sch_EZ!$B$31:$B$54,0),MATCH(Schedules_8760!$F3249,Htg_StPt_Sch_EZ!$C$30:$I$30,0)),"F","C")</f>
        <v>19.444444444444443</v>
      </c>
      <c r="J3249" s="34">
        <f>CONVERT(INDEX(Clg_StPt_Sch_EZ!$C$4:$I$27,MATCH(Schedules_8760!$C3249,Clg_StPt_Sch_EZ!$B$4:$B$27,0),MATCH(Schedules_8760!$F3249,Clg_StPt_Sch_EZ!$C$3:$I$3,0)),"F","C")</f>
        <v>25.555555555555554</v>
      </c>
      <c r="K3249" s="34">
        <f>CONVERT(INDEX(Clg_StPt_Sch_EZ!$C$31:$I$54,MATCH(Schedules_8760!$C3249,Clg_StPt_Sch_EZ!$B$31:$B$54,0),MATCH(Schedules_8760!$F3249,Clg_StPt_Sch_EZ!$C$30:$I$30,0)),"F","C")</f>
        <v>25</v>
      </c>
      <c r="L3249" s="34">
        <f>CONVERT(INDEX(DHW_StPt_Sch_EZ!$C$4:$I$27,MATCH(Schedules_8760!$C3249,DHW_StPt_Sch_EZ!$B$4:$B$27,0),MATCH(Schedules_8760!$F3249,DHW_StPt_Sch_EZ!$C$3:$I$3,0)),"F","C")</f>
        <v>53.333333333333329</v>
      </c>
      <c r="M3249" s="34">
        <f>CONVERT(INDEX(DHW_StPt_Sch_EZ!$C$31:$I$54,MATCH(Schedules_8760!$C3249,DHW_StPt_Sch_EZ!$B$31:$B$54,0),MATCH(Schedules_8760!$F3249,DHW_StPt_Sch_EZ!$C$30:$I$30,0)),"F","C")</f>
        <v>53.333333333333329</v>
      </c>
      <c r="N3249" s="12"/>
      <c r="O3249" s="12"/>
      <c r="P3249" s="12"/>
    </row>
    <row r="3250" spans="1:16" x14ac:dyDescent="0.25">
      <c r="A3250" s="35">
        <v>3249</v>
      </c>
      <c r="B3250" s="89">
        <v>136.33333333333329</v>
      </c>
      <c r="C3250" s="35">
        <f t="shared" si="250"/>
        <v>9</v>
      </c>
      <c r="D3250" s="35">
        <f t="shared" si="253"/>
        <v>136</v>
      </c>
      <c r="E3250" s="35">
        <f t="shared" si="254"/>
        <v>3</v>
      </c>
      <c r="F3250" s="35" t="str">
        <f t="shared" si="251"/>
        <v>Tuesday</v>
      </c>
      <c r="G3250" s="35">
        <f t="shared" si="252"/>
        <v>5</v>
      </c>
      <c r="H3250" s="34">
        <f>CONVERT(INDEX(Htg_StPt_Sch_EZ!$C$4:$I$27,MATCH(Schedules_8760!$C3250,Htg_StPt_Sch_EZ!$B$4:$B$27,0),MATCH(Schedules_8760!$F3250,Htg_StPt_Sch_EZ!$C$3:$I$3,0)),"F","C")</f>
        <v>20.555555555555554</v>
      </c>
      <c r="I3250" s="34">
        <f>CONVERT(INDEX(Htg_StPt_Sch_EZ!$C$31:$I$54,MATCH(Schedules_8760!$C3250,Htg_StPt_Sch_EZ!$B$31:$B$54,0),MATCH(Schedules_8760!$F3250,Htg_StPt_Sch_EZ!$C$30:$I$30,0)),"F","C")</f>
        <v>19.444444444444443</v>
      </c>
      <c r="J3250" s="34">
        <f>CONVERT(INDEX(Clg_StPt_Sch_EZ!$C$4:$I$27,MATCH(Schedules_8760!$C3250,Clg_StPt_Sch_EZ!$B$4:$B$27,0),MATCH(Schedules_8760!$F3250,Clg_StPt_Sch_EZ!$C$3:$I$3,0)),"F","C")</f>
        <v>25.555555555555554</v>
      </c>
      <c r="K3250" s="34">
        <f>CONVERT(INDEX(Clg_StPt_Sch_EZ!$C$31:$I$54,MATCH(Schedules_8760!$C3250,Clg_StPt_Sch_EZ!$B$31:$B$54,0),MATCH(Schedules_8760!$F3250,Clg_StPt_Sch_EZ!$C$30:$I$30,0)),"F","C")</f>
        <v>25</v>
      </c>
      <c r="L3250" s="34">
        <f>CONVERT(INDEX(DHW_StPt_Sch_EZ!$C$4:$I$27,MATCH(Schedules_8760!$C3250,DHW_StPt_Sch_EZ!$B$4:$B$27,0),MATCH(Schedules_8760!$F3250,DHW_StPt_Sch_EZ!$C$3:$I$3,0)),"F","C")</f>
        <v>53.333333333333329</v>
      </c>
      <c r="M3250" s="34">
        <f>CONVERT(INDEX(DHW_StPt_Sch_EZ!$C$31:$I$54,MATCH(Schedules_8760!$C3250,DHW_StPt_Sch_EZ!$B$31:$B$54,0),MATCH(Schedules_8760!$F3250,DHW_StPt_Sch_EZ!$C$30:$I$30,0)),"F","C")</f>
        <v>53.333333333333329</v>
      </c>
      <c r="N3250" s="12"/>
      <c r="O3250" s="12"/>
      <c r="P3250" s="12"/>
    </row>
    <row r="3251" spans="1:16" x14ac:dyDescent="0.25">
      <c r="A3251" s="35">
        <v>3250</v>
      </c>
      <c r="B3251" s="89">
        <v>136.375</v>
      </c>
      <c r="C3251" s="35">
        <f t="shared" si="250"/>
        <v>10</v>
      </c>
      <c r="D3251" s="35">
        <f t="shared" si="253"/>
        <v>136</v>
      </c>
      <c r="E3251" s="35">
        <f t="shared" si="254"/>
        <v>3</v>
      </c>
      <c r="F3251" s="35" t="str">
        <f t="shared" si="251"/>
        <v>Tuesday</v>
      </c>
      <c r="G3251" s="35">
        <f t="shared" si="252"/>
        <v>5</v>
      </c>
      <c r="H3251" s="34">
        <f>CONVERT(INDEX(Htg_StPt_Sch_EZ!$C$4:$I$27,MATCH(Schedules_8760!$C3251,Htg_StPt_Sch_EZ!$B$4:$B$27,0),MATCH(Schedules_8760!$F3251,Htg_StPt_Sch_EZ!$C$3:$I$3,0)),"F","C")</f>
        <v>20.555555555555554</v>
      </c>
      <c r="I3251" s="34">
        <f>CONVERT(INDEX(Htg_StPt_Sch_EZ!$C$31:$I$54,MATCH(Schedules_8760!$C3251,Htg_StPt_Sch_EZ!$B$31:$B$54,0),MATCH(Schedules_8760!$F3251,Htg_StPt_Sch_EZ!$C$30:$I$30,0)),"F","C")</f>
        <v>19.444444444444443</v>
      </c>
      <c r="J3251" s="34">
        <f>CONVERT(INDEX(Clg_StPt_Sch_EZ!$C$4:$I$27,MATCH(Schedules_8760!$C3251,Clg_StPt_Sch_EZ!$B$4:$B$27,0),MATCH(Schedules_8760!$F3251,Clg_StPt_Sch_EZ!$C$3:$I$3,0)),"F","C")</f>
        <v>25.555555555555554</v>
      </c>
      <c r="K3251" s="34">
        <f>CONVERT(INDEX(Clg_StPt_Sch_EZ!$C$31:$I$54,MATCH(Schedules_8760!$C3251,Clg_StPt_Sch_EZ!$B$31:$B$54,0),MATCH(Schedules_8760!$F3251,Clg_StPt_Sch_EZ!$C$30:$I$30,0)),"F","C")</f>
        <v>25</v>
      </c>
      <c r="L3251" s="34">
        <f>CONVERT(INDEX(DHW_StPt_Sch_EZ!$C$4:$I$27,MATCH(Schedules_8760!$C3251,DHW_StPt_Sch_EZ!$B$4:$B$27,0),MATCH(Schedules_8760!$F3251,DHW_StPt_Sch_EZ!$C$3:$I$3,0)),"F","C")</f>
        <v>53.333333333333329</v>
      </c>
      <c r="M3251" s="34">
        <f>CONVERT(INDEX(DHW_StPt_Sch_EZ!$C$31:$I$54,MATCH(Schedules_8760!$C3251,DHW_StPt_Sch_EZ!$B$31:$B$54,0),MATCH(Schedules_8760!$F3251,DHW_StPt_Sch_EZ!$C$30:$I$30,0)),"F","C")</f>
        <v>53.333333333333329</v>
      </c>
      <c r="N3251" s="12"/>
      <c r="O3251" s="12"/>
      <c r="P3251" s="12"/>
    </row>
    <row r="3252" spans="1:16" x14ac:dyDescent="0.25">
      <c r="A3252" s="35">
        <v>3251</v>
      </c>
      <c r="B3252" s="89">
        <v>136.41666666666671</v>
      </c>
      <c r="C3252" s="35">
        <f t="shared" si="250"/>
        <v>11</v>
      </c>
      <c r="D3252" s="35">
        <f t="shared" si="253"/>
        <v>136</v>
      </c>
      <c r="E3252" s="35">
        <f t="shared" si="254"/>
        <v>3</v>
      </c>
      <c r="F3252" s="35" t="str">
        <f t="shared" si="251"/>
        <v>Tuesday</v>
      </c>
      <c r="G3252" s="35">
        <f t="shared" si="252"/>
        <v>5</v>
      </c>
      <c r="H3252" s="34">
        <f>CONVERT(INDEX(Htg_StPt_Sch_EZ!$C$4:$I$27,MATCH(Schedules_8760!$C3252,Htg_StPt_Sch_EZ!$B$4:$B$27,0),MATCH(Schedules_8760!$F3252,Htg_StPt_Sch_EZ!$C$3:$I$3,0)),"F","C")</f>
        <v>20.555555555555554</v>
      </c>
      <c r="I3252" s="34">
        <f>CONVERT(INDEX(Htg_StPt_Sch_EZ!$C$31:$I$54,MATCH(Schedules_8760!$C3252,Htg_StPt_Sch_EZ!$B$31:$B$54,0),MATCH(Schedules_8760!$F3252,Htg_StPt_Sch_EZ!$C$30:$I$30,0)),"F","C")</f>
        <v>19.444444444444443</v>
      </c>
      <c r="J3252" s="34">
        <f>CONVERT(INDEX(Clg_StPt_Sch_EZ!$C$4:$I$27,MATCH(Schedules_8760!$C3252,Clg_StPt_Sch_EZ!$B$4:$B$27,0),MATCH(Schedules_8760!$F3252,Clg_StPt_Sch_EZ!$C$3:$I$3,0)),"F","C")</f>
        <v>25.555555555555554</v>
      </c>
      <c r="K3252" s="34">
        <f>CONVERT(INDEX(Clg_StPt_Sch_EZ!$C$31:$I$54,MATCH(Schedules_8760!$C3252,Clg_StPt_Sch_EZ!$B$31:$B$54,0),MATCH(Schedules_8760!$F3252,Clg_StPt_Sch_EZ!$C$30:$I$30,0)),"F","C")</f>
        <v>25</v>
      </c>
      <c r="L3252" s="34">
        <f>CONVERT(INDEX(DHW_StPt_Sch_EZ!$C$4:$I$27,MATCH(Schedules_8760!$C3252,DHW_StPt_Sch_EZ!$B$4:$B$27,0),MATCH(Schedules_8760!$F3252,DHW_StPt_Sch_EZ!$C$3:$I$3,0)),"F","C")</f>
        <v>53.333333333333329</v>
      </c>
      <c r="M3252" s="34">
        <f>CONVERT(INDEX(DHW_StPt_Sch_EZ!$C$31:$I$54,MATCH(Schedules_8760!$C3252,DHW_StPt_Sch_EZ!$B$31:$B$54,0),MATCH(Schedules_8760!$F3252,DHW_StPt_Sch_EZ!$C$30:$I$30,0)),"F","C")</f>
        <v>53.333333333333329</v>
      </c>
      <c r="N3252" s="12"/>
      <c r="O3252" s="12"/>
      <c r="P3252" s="12"/>
    </row>
    <row r="3253" spans="1:16" x14ac:dyDescent="0.25">
      <c r="A3253" s="35">
        <v>3252</v>
      </c>
      <c r="B3253" s="89">
        <v>136.45833333333329</v>
      </c>
      <c r="C3253" s="35">
        <f t="shared" si="250"/>
        <v>12</v>
      </c>
      <c r="D3253" s="35">
        <f t="shared" si="253"/>
        <v>136</v>
      </c>
      <c r="E3253" s="35">
        <f t="shared" si="254"/>
        <v>3</v>
      </c>
      <c r="F3253" s="35" t="str">
        <f t="shared" si="251"/>
        <v>Tuesday</v>
      </c>
      <c r="G3253" s="35">
        <f t="shared" si="252"/>
        <v>5</v>
      </c>
      <c r="H3253" s="34">
        <f>CONVERT(INDEX(Htg_StPt_Sch_EZ!$C$4:$I$27,MATCH(Schedules_8760!$C3253,Htg_StPt_Sch_EZ!$B$4:$B$27,0),MATCH(Schedules_8760!$F3253,Htg_StPt_Sch_EZ!$C$3:$I$3,0)),"F","C")</f>
        <v>20.555555555555554</v>
      </c>
      <c r="I3253" s="34">
        <f>CONVERT(INDEX(Htg_StPt_Sch_EZ!$C$31:$I$54,MATCH(Schedules_8760!$C3253,Htg_StPt_Sch_EZ!$B$31:$B$54,0),MATCH(Schedules_8760!$F3253,Htg_StPt_Sch_EZ!$C$30:$I$30,0)),"F","C")</f>
        <v>19.444444444444443</v>
      </c>
      <c r="J3253" s="34">
        <f>CONVERT(INDEX(Clg_StPt_Sch_EZ!$C$4:$I$27,MATCH(Schedules_8760!$C3253,Clg_StPt_Sch_EZ!$B$4:$B$27,0),MATCH(Schedules_8760!$F3253,Clg_StPt_Sch_EZ!$C$3:$I$3,0)),"F","C")</f>
        <v>25.555555555555554</v>
      </c>
      <c r="K3253" s="34">
        <f>CONVERT(INDEX(Clg_StPt_Sch_EZ!$C$31:$I$54,MATCH(Schedules_8760!$C3253,Clg_StPt_Sch_EZ!$B$31:$B$54,0),MATCH(Schedules_8760!$F3253,Clg_StPt_Sch_EZ!$C$30:$I$30,0)),"F","C")</f>
        <v>25</v>
      </c>
      <c r="L3253" s="34">
        <f>CONVERT(INDEX(DHW_StPt_Sch_EZ!$C$4:$I$27,MATCH(Schedules_8760!$C3253,DHW_StPt_Sch_EZ!$B$4:$B$27,0),MATCH(Schedules_8760!$F3253,DHW_StPt_Sch_EZ!$C$3:$I$3,0)),"F","C")</f>
        <v>53.333333333333329</v>
      </c>
      <c r="M3253" s="34">
        <f>CONVERT(INDEX(DHW_StPt_Sch_EZ!$C$31:$I$54,MATCH(Schedules_8760!$C3253,DHW_StPt_Sch_EZ!$B$31:$B$54,0),MATCH(Schedules_8760!$F3253,DHW_StPt_Sch_EZ!$C$30:$I$30,0)),"F","C")</f>
        <v>53.333333333333329</v>
      </c>
      <c r="N3253" s="12"/>
      <c r="O3253" s="12"/>
      <c r="P3253" s="12"/>
    </row>
    <row r="3254" spans="1:16" x14ac:dyDescent="0.25">
      <c r="A3254" s="35">
        <v>3253</v>
      </c>
      <c r="B3254" s="89">
        <v>136.5</v>
      </c>
      <c r="C3254" s="35">
        <f t="shared" si="250"/>
        <v>13</v>
      </c>
      <c r="D3254" s="35">
        <f t="shared" si="253"/>
        <v>136</v>
      </c>
      <c r="E3254" s="35">
        <f t="shared" si="254"/>
        <v>3</v>
      </c>
      <c r="F3254" s="35" t="str">
        <f t="shared" si="251"/>
        <v>Tuesday</v>
      </c>
      <c r="G3254" s="35">
        <f t="shared" si="252"/>
        <v>5</v>
      </c>
      <c r="H3254" s="34">
        <f>CONVERT(INDEX(Htg_StPt_Sch_EZ!$C$4:$I$27,MATCH(Schedules_8760!$C3254,Htg_StPt_Sch_EZ!$B$4:$B$27,0),MATCH(Schedules_8760!$F3254,Htg_StPt_Sch_EZ!$C$3:$I$3,0)),"F","C")</f>
        <v>20.555555555555554</v>
      </c>
      <c r="I3254" s="34">
        <f>CONVERT(INDEX(Htg_StPt_Sch_EZ!$C$31:$I$54,MATCH(Schedules_8760!$C3254,Htg_StPt_Sch_EZ!$B$31:$B$54,0),MATCH(Schedules_8760!$F3254,Htg_StPt_Sch_EZ!$C$30:$I$30,0)),"F","C")</f>
        <v>19.444444444444443</v>
      </c>
      <c r="J3254" s="34">
        <f>CONVERT(INDEX(Clg_StPt_Sch_EZ!$C$4:$I$27,MATCH(Schedules_8760!$C3254,Clg_StPt_Sch_EZ!$B$4:$B$27,0),MATCH(Schedules_8760!$F3254,Clg_StPt_Sch_EZ!$C$3:$I$3,0)),"F","C")</f>
        <v>25.555555555555554</v>
      </c>
      <c r="K3254" s="34">
        <f>CONVERT(INDEX(Clg_StPt_Sch_EZ!$C$31:$I$54,MATCH(Schedules_8760!$C3254,Clg_StPt_Sch_EZ!$B$31:$B$54,0),MATCH(Schedules_8760!$F3254,Clg_StPt_Sch_EZ!$C$30:$I$30,0)),"F","C")</f>
        <v>25</v>
      </c>
      <c r="L3254" s="34">
        <f>CONVERT(INDEX(DHW_StPt_Sch_EZ!$C$4:$I$27,MATCH(Schedules_8760!$C3254,DHW_StPt_Sch_EZ!$B$4:$B$27,0),MATCH(Schedules_8760!$F3254,DHW_StPt_Sch_EZ!$C$3:$I$3,0)),"F","C")</f>
        <v>53.333333333333329</v>
      </c>
      <c r="M3254" s="34">
        <f>CONVERT(INDEX(DHW_StPt_Sch_EZ!$C$31:$I$54,MATCH(Schedules_8760!$C3254,DHW_StPt_Sch_EZ!$B$31:$B$54,0),MATCH(Schedules_8760!$F3254,DHW_StPt_Sch_EZ!$C$30:$I$30,0)),"F","C")</f>
        <v>53.333333333333329</v>
      </c>
      <c r="N3254" s="12"/>
      <c r="O3254" s="12"/>
      <c r="P3254" s="12"/>
    </row>
    <row r="3255" spans="1:16" x14ac:dyDescent="0.25">
      <c r="A3255" s="35">
        <v>3254</v>
      </c>
      <c r="B3255" s="89">
        <v>136.54166666666671</v>
      </c>
      <c r="C3255" s="35">
        <f t="shared" si="250"/>
        <v>14</v>
      </c>
      <c r="D3255" s="35">
        <f t="shared" si="253"/>
        <v>136</v>
      </c>
      <c r="E3255" s="35">
        <f t="shared" si="254"/>
        <v>3</v>
      </c>
      <c r="F3255" s="35" t="str">
        <f t="shared" si="251"/>
        <v>Tuesday</v>
      </c>
      <c r="G3255" s="35">
        <f t="shared" si="252"/>
        <v>5</v>
      </c>
      <c r="H3255" s="34">
        <f>CONVERT(INDEX(Htg_StPt_Sch_EZ!$C$4:$I$27,MATCH(Schedules_8760!$C3255,Htg_StPt_Sch_EZ!$B$4:$B$27,0),MATCH(Schedules_8760!$F3255,Htg_StPt_Sch_EZ!$C$3:$I$3,0)),"F","C")</f>
        <v>20.555555555555554</v>
      </c>
      <c r="I3255" s="34">
        <f>CONVERT(INDEX(Htg_StPt_Sch_EZ!$C$31:$I$54,MATCH(Schedules_8760!$C3255,Htg_StPt_Sch_EZ!$B$31:$B$54,0),MATCH(Schedules_8760!$F3255,Htg_StPt_Sch_EZ!$C$30:$I$30,0)),"F","C")</f>
        <v>19.444444444444443</v>
      </c>
      <c r="J3255" s="34">
        <f>CONVERT(INDEX(Clg_StPt_Sch_EZ!$C$4:$I$27,MATCH(Schedules_8760!$C3255,Clg_StPt_Sch_EZ!$B$4:$B$27,0),MATCH(Schedules_8760!$F3255,Clg_StPt_Sch_EZ!$C$3:$I$3,0)),"F","C")</f>
        <v>25.555555555555554</v>
      </c>
      <c r="K3255" s="34">
        <f>CONVERT(INDEX(Clg_StPt_Sch_EZ!$C$31:$I$54,MATCH(Schedules_8760!$C3255,Clg_StPt_Sch_EZ!$B$31:$B$54,0),MATCH(Schedules_8760!$F3255,Clg_StPt_Sch_EZ!$C$30:$I$30,0)),"F","C")</f>
        <v>25</v>
      </c>
      <c r="L3255" s="34">
        <f>CONVERT(INDEX(DHW_StPt_Sch_EZ!$C$4:$I$27,MATCH(Schedules_8760!$C3255,DHW_StPt_Sch_EZ!$B$4:$B$27,0),MATCH(Schedules_8760!$F3255,DHW_StPt_Sch_EZ!$C$3:$I$3,0)),"F","C")</f>
        <v>53.333333333333329</v>
      </c>
      <c r="M3255" s="34">
        <f>CONVERT(INDEX(DHW_StPt_Sch_EZ!$C$31:$I$54,MATCH(Schedules_8760!$C3255,DHW_StPt_Sch_EZ!$B$31:$B$54,0),MATCH(Schedules_8760!$F3255,DHW_StPt_Sch_EZ!$C$30:$I$30,0)),"F","C")</f>
        <v>53.333333333333329</v>
      </c>
      <c r="N3255" s="12"/>
      <c r="O3255" s="12"/>
      <c r="P3255" s="12"/>
    </row>
    <row r="3256" spans="1:16" x14ac:dyDescent="0.25">
      <c r="A3256" s="35">
        <v>3255</v>
      </c>
      <c r="B3256" s="89">
        <v>136.58333333333329</v>
      </c>
      <c r="C3256" s="35">
        <f t="shared" si="250"/>
        <v>15</v>
      </c>
      <c r="D3256" s="35">
        <f t="shared" si="253"/>
        <v>136</v>
      </c>
      <c r="E3256" s="35">
        <f t="shared" si="254"/>
        <v>3</v>
      </c>
      <c r="F3256" s="35" t="str">
        <f t="shared" si="251"/>
        <v>Tuesday</v>
      </c>
      <c r="G3256" s="35">
        <f t="shared" si="252"/>
        <v>5</v>
      </c>
      <c r="H3256" s="34">
        <f>CONVERT(INDEX(Htg_StPt_Sch_EZ!$C$4:$I$27,MATCH(Schedules_8760!$C3256,Htg_StPt_Sch_EZ!$B$4:$B$27,0),MATCH(Schedules_8760!$F3256,Htg_StPt_Sch_EZ!$C$3:$I$3,0)),"F","C")</f>
        <v>20.555555555555554</v>
      </c>
      <c r="I3256" s="34">
        <f>CONVERT(INDEX(Htg_StPt_Sch_EZ!$C$31:$I$54,MATCH(Schedules_8760!$C3256,Htg_StPt_Sch_EZ!$B$31:$B$54,0),MATCH(Schedules_8760!$F3256,Htg_StPt_Sch_EZ!$C$30:$I$30,0)),"F","C")</f>
        <v>21.111111111111111</v>
      </c>
      <c r="J3256" s="34">
        <f>CONVERT(INDEX(Clg_StPt_Sch_EZ!$C$4:$I$27,MATCH(Schedules_8760!$C3256,Clg_StPt_Sch_EZ!$B$4:$B$27,0),MATCH(Schedules_8760!$F3256,Clg_StPt_Sch_EZ!$C$3:$I$3,0)),"F","C")</f>
        <v>25.555555555555554</v>
      </c>
      <c r="K3256" s="34">
        <f>CONVERT(INDEX(Clg_StPt_Sch_EZ!$C$31:$I$54,MATCH(Schedules_8760!$C3256,Clg_StPt_Sch_EZ!$B$31:$B$54,0),MATCH(Schedules_8760!$F3256,Clg_StPt_Sch_EZ!$C$30:$I$30,0)),"F","C")</f>
        <v>25</v>
      </c>
      <c r="L3256" s="34">
        <f>CONVERT(INDEX(DHW_StPt_Sch_EZ!$C$4:$I$27,MATCH(Schedules_8760!$C3256,DHW_StPt_Sch_EZ!$B$4:$B$27,0),MATCH(Schedules_8760!$F3256,DHW_StPt_Sch_EZ!$C$3:$I$3,0)),"F","C")</f>
        <v>53.333333333333329</v>
      </c>
      <c r="M3256" s="34">
        <f>CONVERT(INDEX(DHW_StPt_Sch_EZ!$C$31:$I$54,MATCH(Schedules_8760!$C3256,DHW_StPt_Sch_EZ!$B$31:$B$54,0),MATCH(Schedules_8760!$F3256,DHW_StPt_Sch_EZ!$C$30:$I$30,0)),"F","C")</f>
        <v>53.333333333333329</v>
      </c>
      <c r="N3256" s="12"/>
      <c r="O3256" s="12"/>
      <c r="P3256" s="12"/>
    </row>
    <row r="3257" spans="1:16" x14ac:dyDescent="0.25">
      <c r="A3257" s="35">
        <v>3256</v>
      </c>
      <c r="B3257" s="89">
        <v>136.625</v>
      </c>
      <c r="C3257" s="35">
        <f t="shared" si="250"/>
        <v>16</v>
      </c>
      <c r="D3257" s="35">
        <f t="shared" si="253"/>
        <v>136</v>
      </c>
      <c r="E3257" s="35">
        <f t="shared" si="254"/>
        <v>3</v>
      </c>
      <c r="F3257" s="35" t="str">
        <f t="shared" si="251"/>
        <v>Tuesday</v>
      </c>
      <c r="G3257" s="35">
        <f t="shared" si="252"/>
        <v>5</v>
      </c>
      <c r="H3257" s="34">
        <f>CONVERT(INDEX(Htg_StPt_Sch_EZ!$C$4:$I$27,MATCH(Schedules_8760!$C3257,Htg_StPt_Sch_EZ!$B$4:$B$27,0),MATCH(Schedules_8760!$F3257,Htg_StPt_Sch_EZ!$C$3:$I$3,0)),"F","C")</f>
        <v>20.555555555555554</v>
      </c>
      <c r="I3257" s="34">
        <f>CONVERT(INDEX(Htg_StPt_Sch_EZ!$C$31:$I$54,MATCH(Schedules_8760!$C3257,Htg_StPt_Sch_EZ!$B$31:$B$54,0),MATCH(Schedules_8760!$F3257,Htg_StPt_Sch_EZ!$C$30:$I$30,0)),"F","C")</f>
        <v>21.111111111111111</v>
      </c>
      <c r="J3257" s="34">
        <f>CONVERT(INDEX(Clg_StPt_Sch_EZ!$C$4:$I$27,MATCH(Schedules_8760!$C3257,Clg_StPt_Sch_EZ!$B$4:$B$27,0),MATCH(Schedules_8760!$F3257,Clg_StPt_Sch_EZ!$C$3:$I$3,0)),"F","C")</f>
        <v>25.555555555555554</v>
      </c>
      <c r="K3257" s="34">
        <f>CONVERT(INDEX(Clg_StPt_Sch_EZ!$C$31:$I$54,MATCH(Schedules_8760!$C3257,Clg_StPt_Sch_EZ!$B$31:$B$54,0),MATCH(Schedules_8760!$F3257,Clg_StPt_Sch_EZ!$C$30:$I$30,0)),"F","C")</f>
        <v>25</v>
      </c>
      <c r="L3257" s="34">
        <f>CONVERT(INDEX(DHW_StPt_Sch_EZ!$C$4:$I$27,MATCH(Schedules_8760!$C3257,DHW_StPt_Sch_EZ!$B$4:$B$27,0),MATCH(Schedules_8760!$F3257,DHW_StPt_Sch_EZ!$C$3:$I$3,0)),"F","C")</f>
        <v>53.333333333333329</v>
      </c>
      <c r="M3257" s="34">
        <f>CONVERT(INDEX(DHW_StPt_Sch_EZ!$C$31:$I$54,MATCH(Schedules_8760!$C3257,DHW_StPt_Sch_EZ!$B$31:$B$54,0),MATCH(Schedules_8760!$F3257,DHW_StPt_Sch_EZ!$C$30:$I$30,0)),"F","C")</f>
        <v>53.333333333333329</v>
      </c>
      <c r="N3257" s="12"/>
      <c r="O3257" s="12"/>
      <c r="P3257" s="12"/>
    </row>
    <row r="3258" spans="1:16" x14ac:dyDescent="0.25">
      <c r="A3258" s="35">
        <v>3257</v>
      </c>
      <c r="B3258" s="89">
        <v>136.66666666666671</v>
      </c>
      <c r="C3258" s="35">
        <f t="shared" si="250"/>
        <v>17</v>
      </c>
      <c r="D3258" s="35">
        <f t="shared" si="253"/>
        <v>136</v>
      </c>
      <c r="E3258" s="35">
        <f t="shared" si="254"/>
        <v>3</v>
      </c>
      <c r="F3258" s="35" t="str">
        <f t="shared" si="251"/>
        <v>Tuesday</v>
      </c>
      <c r="G3258" s="35">
        <f t="shared" si="252"/>
        <v>5</v>
      </c>
      <c r="H3258" s="34">
        <f>CONVERT(INDEX(Htg_StPt_Sch_EZ!$C$4:$I$27,MATCH(Schedules_8760!$C3258,Htg_StPt_Sch_EZ!$B$4:$B$27,0),MATCH(Schedules_8760!$F3258,Htg_StPt_Sch_EZ!$C$3:$I$3,0)),"F","C")</f>
        <v>20.555555555555554</v>
      </c>
      <c r="I3258" s="34">
        <f>CONVERT(INDEX(Htg_StPt_Sch_EZ!$C$31:$I$54,MATCH(Schedules_8760!$C3258,Htg_StPt_Sch_EZ!$B$31:$B$54,0),MATCH(Schedules_8760!$F3258,Htg_StPt_Sch_EZ!$C$30:$I$30,0)),"F","C")</f>
        <v>17.777777777777779</v>
      </c>
      <c r="J3258" s="34">
        <f>CONVERT(INDEX(Clg_StPt_Sch_EZ!$C$4:$I$27,MATCH(Schedules_8760!$C3258,Clg_StPt_Sch_EZ!$B$4:$B$27,0),MATCH(Schedules_8760!$F3258,Clg_StPt_Sch_EZ!$C$3:$I$3,0)),"F","C")</f>
        <v>25.555555555555554</v>
      </c>
      <c r="K3258" s="34">
        <f>CONVERT(INDEX(Clg_StPt_Sch_EZ!$C$31:$I$54,MATCH(Schedules_8760!$C3258,Clg_StPt_Sch_EZ!$B$31:$B$54,0),MATCH(Schedules_8760!$F3258,Clg_StPt_Sch_EZ!$C$30:$I$30,0)),"F","C")</f>
        <v>25</v>
      </c>
      <c r="L3258" s="34">
        <f>CONVERT(INDEX(DHW_StPt_Sch_EZ!$C$4:$I$27,MATCH(Schedules_8760!$C3258,DHW_StPt_Sch_EZ!$B$4:$B$27,0),MATCH(Schedules_8760!$F3258,DHW_StPt_Sch_EZ!$C$3:$I$3,0)),"F","C")</f>
        <v>53.333333333333329</v>
      </c>
      <c r="M3258" s="34">
        <f>CONVERT(INDEX(DHW_StPt_Sch_EZ!$C$31:$I$54,MATCH(Schedules_8760!$C3258,DHW_StPt_Sch_EZ!$B$31:$B$54,0),MATCH(Schedules_8760!$F3258,DHW_StPt_Sch_EZ!$C$30:$I$30,0)),"F","C")</f>
        <v>53.333333333333329</v>
      </c>
      <c r="N3258" s="12"/>
      <c r="O3258" s="12"/>
      <c r="P3258" s="12"/>
    </row>
    <row r="3259" spans="1:16" x14ac:dyDescent="0.25">
      <c r="A3259" s="35">
        <v>3258</v>
      </c>
      <c r="B3259" s="89">
        <v>136.70833333333329</v>
      </c>
      <c r="C3259" s="35">
        <f t="shared" si="250"/>
        <v>18</v>
      </c>
      <c r="D3259" s="35">
        <f t="shared" si="253"/>
        <v>136</v>
      </c>
      <c r="E3259" s="35">
        <f t="shared" si="254"/>
        <v>3</v>
      </c>
      <c r="F3259" s="35" t="str">
        <f t="shared" si="251"/>
        <v>Tuesday</v>
      </c>
      <c r="G3259" s="35">
        <f t="shared" si="252"/>
        <v>5</v>
      </c>
      <c r="H3259" s="34">
        <f>CONVERT(INDEX(Htg_StPt_Sch_EZ!$C$4:$I$27,MATCH(Schedules_8760!$C3259,Htg_StPt_Sch_EZ!$B$4:$B$27,0),MATCH(Schedules_8760!$F3259,Htg_StPt_Sch_EZ!$C$3:$I$3,0)),"F","C")</f>
        <v>20.555555555555554</v>
      </c>
      <c r="I3259" s="34">
        <f>CONVERT(INDEX(Htg_StPt_Sch_EZ!$C$31:$I$54,MATCH(Schedules_8760!$C3259,Htg_StPt_Sch_EZ!$B$31:$B$54,0),MATCH(Schedules_8760!$F3259,Htg_StPt_Sch_EZ!$C$30:$I$30,0)),"F","C")</f>
        <v>17.777777777777779</v>
      </c>
      <c r="J3259" s="34">
        <f>CONVERT(INDEX(Clg_StPt_Sch_EZ!$C$4:$I$27,MATCH(Schedules_8760!$C3259,Clg_StPt_Sch_EZ!$B$4:$B$27,0),MATCH(Schedules_8760!$F3259,Clg_StPt_Sch_EZ!$C$3:$I$3,0)),"F","C")</f>
        <v>25.555555555555554</v>
      </c>
      <c r="K3259" s="34">
        <f>CONVERT(INDEX(Clg_StPt_Sch_EZ!$C$31:$I$54,MATCH(Schedules_8760!$C3259,Clg_StPt_Sch_EZ!$B$31:$B$54,0),MATCH(Schedules_8760!$F3259,Clg_StPt_Sch_EZ!$C$30:$I$30,0)),"F","C")</f>
        <v>28.333333333333332</v>
      </c>
      <c r="L3259" s="34">
        <f>CONVERT(INDEX(DHW_StPt_Sch_EZ!$C$4:$I$27,MATCH(Schedules_8760!$C3259,DHW_StPt_Sch_EZ!$B$4:$B$27,0),MATCH(Schedules_8760!$F3259,DHW_StPt_Sch_EZ!$C$3:$I$3,0)),"F","C")</f>
        <v>53.333333333333329</v>
      </c>
      <c r="M3259" s="34">
        <f>CONVERT(INDEX(DHW_StPt_Sch_EZ!$C$31:$I$54,MATCH(Schedules_8760!$C3259,DHW_StPt_Sch_EZ!$B$31:$B$54,0),MATCH(Schedules_8760!$F3259,DHW_StPt_Sch_EZ!$C$30:$I$30,0)),"F","C")</f>
        <v>53.333333333333329</v>
      </c>
      <c r="N3259" s="12"/>
      <c r="O3259" s="12"/>
      <c r="P3259" s="12"/>
    </row>
    <row r="3260" spans="1:16" x14ac:dyDescent="0.25">
      <c r="A3260" s="35">
        <v>3259</v>
      </c>
      <c r="B3260" s="89">
        <v>136.75</v>
      </c>
      <c r="C3260" s="35">
        <f t="shared" si="250"/>
        <v>19</v>
      </c>
      <c r="D3260" s="35">
        <f t="shared" si="253"/>
        <v>136</v>
      </c>
      <c r="E3260" s="35">
        <f t="shared" si="254"/>
        <v>3</v>
      </c>
      <c r="F3260" s="35" t="str">
        <f t="shared" si="251"/>
        <v>Tuesday</v>
      </c>
      <c r="G3260" s="35">
        <f t="shared" si="252"/>
        <v>5</v>
      </c>
      <c r="H3260" s="34">
        <f>CONVERT(INDEX(Htg_StPt_Sch_EZ!$C$4:$I$27,MATCH(Schedules_8760!$C3260,Htg_StPt_Sch_EZ!$B$4:$B$27,0),MATCH(Schedules_8760!$F3260,Htg_StPt_Sch_EZ!$C$3:$I$3,0)),"F","C")</f>
        <v>20.555555555555554</v>
      </c>
      <c r="I3260" s="34">
        <f>CONVERT(INDEX(Htg_StPt_Sch_EZ!$C$31:$I$54,MATCH(Schedules_8760!$C3260,Htg_StPt_Sch_EZ!$B$31:$B$54,0),MATCH(Schedules_8760!$F3260,Htg_StPt_Sch_EZ!$C$30:$I$30,0)),"F","C")</f>
        <v>18.333333333333332</v>
      </c>
      <c r="J3260" s="34">
        <f>CONVERT(INDEX(Clg_StPt_Sch_EZ!$C$4:$I$27,MATCH(Schedules_8760!$C3260,Clg_StPt_Sch_EZ!$B$4:$B$27,0),MATCH(Schedules_8760!$F3260,Clg_StPt_Sch_EZ!$C$3:$I$3,0)),"F","C")</f>
        <v>25.555555555555554</v>
      </c>
      <c r="K3260" s="34">
        <f>CONVERT(INDEX(Clg_StPt_Sch_EZ!$C$31:$I$54,MATCH(Schedules_8760!$C3260,Clg_StPt_Sch_EZ!$B$31:$B$54,0),MATCH(Schedules_8760!$F3260,Clg_StPt_Sch_EZ!$C$30:$I$30,0)),"F","C")</f>
        <v>28.333333333333332</v>
      </c>
      <c r="L3260" s="34">
        <f>CONVERT(INDEX(DHW_StPt_Sch_EZ!$C$4:$I$27,MATCH(Schedules_8760!$C3260,DHW_StPt_Sch_EZ!$B$4:$B$27,0),MATCH(Schedules_8760!$F3260,DHW_StPt_Sch_EZ!$C$3:$I$3,0)),"F","C")</f>
        <v>53.333333333333329</v>
      </c>
      <c r="M3260" s="34">
        <f>CONVERT(INDEX(DHW_StPt_Sch_EZ!$C$31:$I$54,MATCH(Schedules_8760!$C3260,DHW_StPt_Sch_EZ!$B$31:$B$54,0),MATCH(Schedules_8760!$F3260,DHW_StPt_Sch_EZ!$C$30:$I$30,0)),"F","C")</f>
        <v>53.333333333333329</v>
      </c>
      <c r="N3260" s="12"/>
      <c r="O3260" s="12"/>
      <c r="P3260" s="12"/>
    </row>
    <row r="3261" spans="1:16" x14ac:dyDescent="0.25">
      <c r="A3261" s="35">
        <v>3260</v>
      </c>
      <c r="B3261" s="89">
        <v>136.79166666666671</v>
      </c>
      <c r="C3261" s="35">
        <f t="shared" si="250"/>
        <v>20</v>
      </c>
      <c r="D3261" s="35">
        <f t="shared" si="253"/>
        <v>136</v>
      </c>
      <c r="E3261" s="35">
        <f t="shared" si="254"/>
        <v>3</v>
      </c>
      <c r="F3261" s="35" t="str">
        <f t="shared" si="251"/>
        <v>Tuesday</v>
      </c>
      <c r="G3261" s="35">
        <f t="shared" si="252"/>
        <v>5</v>
      </c>
      <c r="H3261" s="34">
        <f>CONVERT(INDEX(Htg_StPt_Sch_EZ!$C$4:$I$27,MATCH(Schedules_8760!$C3261,Htg_StPt_Sch_EZ!$B$4:$B$27,0),MATCH(Schedules_8760!$F3261,Htg_StPt_Sch_EZ!$C$3:$I$3,0)),"F","C")</f>
        <v>20.555555555555554</v>
      </c>
      <c r="I3261" s="34">
        <f>CONVERT(INDEX(Htg_StPt_Sch_EZ!$C$31:$I$54,MATCH(Schedules_8760!$C3261,Htg_StPt_Sch_EZ!$B$31:$B$54,0),MATCH(Schedules_8760!$F3261,Htg_StPt_Sch_EZ!$C$30:$I$30,0)),"F","C")</f>
        <v>18.888888888888889</v>
      </c>
      <c r="J3261" s="34">
        <f>CONVERT(INDEX(Clg_StPt_Sch_EZ!$C$4:$I$27,MATCH(Schedules_8760!$C3261,Clg_StPt_Sch_EZ!$B$4:$B$27,0),MATCH(Schedules_8760!$F3261,Clg_StPt_Sch_EZ!$C$3:$I$3,0)),"F","C")</f>
        <v>25.555555555555554</v>
      </c>
      <c r="K3261" s="34">
        <f>CONVERT(INDEX(Clg_StPt_Sch_EZ!$C$31:$I$54,MATCH(Schedules_8760!$C3261,Clg_StPt_Sch_EZ!$B$31:$B$54,0),MATCH(Schedules_8760!$F3261,Clg_StPt_Sch_EZ!$C$30:$I$30,0)),"F","C")</f>
        <v>28.333333333333332</v>
      </c>
      <c r="L3261" s="34">
        <f>CONVERT(INDEX(DHW_StPt_Sch_EZ!$C$4:$I$27,MATCH(Schedules_8760!$C3261,DHW_StPt_Sch_EZ!$B$4:$B$27,0),MATCH(Schedules_8760!$F3261,DHW_StPt_Sch_EZ!$C$3:$I$3,0)),"F","C")</f>
        <v>53.333333333333329</v>
      </c>
      <c r="M3261" s="34">
        <f>CONVERT(INDEX(DHW_StPt_Sch_EZ!$C$31:$I$54,MATCH(Schedules_8760!$C3261,DHW_StPt_Sch_EZ!$B$31:$B$54,0),MATCH(Schedules_8760!$F3261,DHW_StPt_Sch_EZ!$C$30:$I$30,0)),"F","C")</f>
        <v>53.333333333333329</v>
      </c>
      <c r="N3261" s="12"/>
      <c r="O3261" s="12"/>
      <c r="P3261" s="12"/>
    </row>
    <row r="3262" spans="1:16" x14ac:dyDescent="0.25">
      <c r="A3262" s="35">
        <v>3261</v>
      </c>
      <c r="B3262" s="89">
        <v>136.83333333333329</v>
      </c>
      <c r="C3262" s="35">
        <f t="shared" si="250"/>
        <v>21</v>
      </c>
      <c r="D3262" s="35">
        <f t="shared" si="253"/>
        <v>136</v>
      </c>
      <c r="E3262" s="35">
        <f t="shared" si="254"/>
        <v>3</v>
      </c>
      <c r="F3262" s="35" t="str">
        <f t="shared" si="251"/>
        <v>Tuesday</v>
      </c>
      <c r="G3262" s="35">
        <f t="shared" si="252"/>
        <v>5</v>
      </c>
      <c r="H3262" s="34">
        <f>CONVERT(INDEX(Htg_StPt_Sch_EZ!$C$4:$I$27,MATCH(Schedules_8760!$C3262,Htg_StPt_Sch_EZ!$B$4:$B$27,0),MATCH(Schedules_8760!$F3262,Htg_StPt_Sch_EZ!$C$3:$I$3,0)),"F","C")</f>
        <v>20.555555555555554</v>
      </c>
      <c r="I3262" s="34">
        <f>CONVERT(INDEX(Htg_StPt_Sch_EZ!$C$31:$I$54,MATCH(Schedules_8760!$C3262,Htg_StPt_Sch_EZ!$B$31:$B$54,0),MATCH(Schedules_8760!$F3262,Htg_StPt_Sch_EZ!$C$30:$I$30,0)),"F","C")</f>
        <v>19.444444444444443</v>
      </c>
      <c r="J3262" s="34">
        <f>CONVERT(INDEX(Clg_StPt_Sch_EZ!$C$4:$I$27,MATCH(Schedules_8760!$C3262,Clg_StPt_Sch_EZ!$B$4:$B$27,0),MATCH(Schedules_8760!$F3262,Clg_StPt_Sch_EZ!$C$3:$I$3,0)),"F","C")</f>
        <v>25.555555555555554</v>
      </c>
      <c r="K3262" s="34">
        <f>CONVERT(INDEX(Clg_StPt_Sch_EZ!$C$31:$I$54,MATCH(Schedules_8760!$C3262,Clg_StPt_Sch_EZ!$B$31:$B$54,0),MATCH(Schedules_8760!$F3262,Clg_StPt_Sch_EZ!$C$30:$I$30,0)),"F","C")</f>
        <v>28.333333333333332</v>
      </c>
      <c r="L3262" s="34">
        <f>CONVERT(INDEX(DHW_StPt_Sch_EZ!$C$4:$I$27,MATCH(Schedules_8760!$C3262,DHW_StPt_Sch_EZ!$B$4:$B$27,0),MATCH(Schedules_8760!$F3262,DHW_StPt_Sch_EZ!$C$3:$I$3,0)),"F","C")</f>
        <v>53.333333333333329</v>
      </c>
      <c r="M3262" s="34">
        <f>CONVERT(INDEX(DHW_StPt_Sch_EZ!$C$31:$I$54,MATCH(Schedules_8760!$C3262,DHW_StPt_Sch_EZ!$B$31:$B$54,0),MATCH(Schedules_8760!$F3262,DHW_StPt_Sch_EZ!$C$30:$I$30,0)),"F","C")</f>
        <v>53.333333333333329</v>
      </c>
      <c r="N3262" s="12"/>
      <c r="O3262" s="12"/>
      <c r="P3262" s="12"/>
    </row>
    <row r="3263" spans="1:16" x14ac:dyDescent="0.25">
      <c r="A3263" s="35">
        <v>3262</v>
      </c>
      <c r="B3263" s="89">
        <v>136.875</v>
      </c>
      <c r="C3263" s="35">
        <f t="shared" si="250"/>
        <v>22</v>
      </c>
      <c r="D3263" s="35">
        <f t="shared" si="253"/>
        <v>136</v>
      </c>
      <c r="E3263" s="35">
        <f t="shared" si="254"/>
        <v>3</v>
      </c>
      <c r="F3263" s="35" t="str">
        <f t="shared" si="251"/>
        <v>Tuesday</v>
      </c>
      <c r="G3263" s="35">
        <f t="shared" si="252"/>
        <v>5</v>
      </c>
      <c r="H3263" s="34">
        <f>CONVERT(INDEX(Htg_StPt_Sch_EZ!$C$4:$I$27,MATCH(Schedules_8760!$C3263,Htg_StPt_Sch_EZ!$B$4:$B$27,0),MATCH(Schedules_8760!$F3263,Htg_StPt_Sch_EZ!$C$3:$I$3,0)),"F","C")</f>
        <v>20.555555555555554</v>
      </c>
      <c r="I3263" s="34">
        <f>CONVERT(INDEX(Htg_StPt_Sch_EZ!$C$31:$I$54,MATCH(Schedules_8760!$C3263,Htg_StPt_Sch_EZ!$B$31:$B$54,0),MATCH(Schedules_8760!$F3263,Htg_StPt_Sch_EZ!$C$30:$I$30,0)),"F","C")</f>
        <v>19.444444444444443</v>
      </c>
      <c r="J3263" s="34">
        <f>CONVERT(INDEX(Clg_StPt_Sch_EZ!$C$4:$I$27,MATCH(Schedules_8760!$C3263,Clg_StPt_Sch_EZ!$B$4:$B$27,0),MATCH(Schedules_8760!$F3263,Clg_StPt_Sch_EZ!$C$3:$I$3,0)),"F","C")</f>
        <v>25.555555555555554</v>
      </c>
      <c r="K3263" s="34">
        <f>CONVERT(INDEX(Clg_StPt_Sch_EZ!$C$31:$I$54,MATCH(Schedules_8760!$C3263,Clg_StPt_Sch_EZ!$B$31:$B$54,0),MATCH(Schedules_8760!$F3263,Clg_StPt_Sch_EZ!$C$30:$I$30,0)),"F","C")</f>
        <v>28.333333333333332</v>
      </c>
      <c r="L3263" s="34">
        <f>CONVERT(INDEX(DHW_StPt_Sch_EZ!$C$4:$I$27,MATCH(Schedules_8760!$C3263,DHW_StPt_Sch_EZ!$B$4:$B$27,0),MATCH(Schedules_8760!$F3263,DHW_StPt_Sch_EZ!$C$3:$I$3,0)),"F","C")</f>
        <v>53.333333333333329</v>
      </c>
      <c r="M3263" s="34">
        <f>CONVERT(INDEX(DHW_StPt_Sch_EZ!$C$31:$I$54,MATCH(Schedules_8760!$C3263,DHW_StPt_Sch_EZ!$B$31:$B$54,0),MATCH(Schedules_8760!$F3263,DHW_StPt_Sch_EZ!$C$30:$I$30,0)),"F","C")</f>
        <v>53.333333333333329</v>
      </c>
      <c r="N3263" s="12"/>
      <c r="O3263" s="12"/>
      <c r="P3263" s="12"/>
    </row>
    <row r="3264" spans="1:16" x14ac:dyDescent="0.25">
      <c r="A3264" s="35">
        <v>3263</v>
      </c>
      <c r="B3264" s="89">
        <v>136.91666666666671</v>
      </c>
      <c r="C3264" s="35">
        <f t="shared" si="250"/>
        <v>23</v>
      </c>
      <c r="D3264" s="35">
        <f t="shared" si="253"/>
        <v>136</v>
      </c>
      <c r="E3264" s="35">
        <f t="shared" si="254"/>
        <v>3</v>
      </c>
      <c r="F3264" s="35" t="str">
        <f t="shared" si="251"/>
        <v>Tuesday</v>
      </c>
      <c r="G3264" s="35">
        <f t="shared" si="252"/>
        <v>5</v>
      </c>
      <c r="H3264" s="34">
        <f>CONVERT(INDEX(Htg_StPt_Sch_EZ!$C$4:$I$27,MATCH(Schedules_8760!$C3264,Htg_StPt_Sch_EZ!$B$4:$B$27,0),MATCH(Schedules_8760!$F3264,Htg_StPt_Sch_EZ!$C$3:$I$3,0)),"F","C")</f>
        <v>20.555555555555554</v>
      </c>
      <c r="I3264" s="34">
        <f>CONVERT(INDEX(Htg_StPt_Sch_EZ!$C$31:$I$54,MATCH(Schedules_8760!$C3264,Htg_StPt_Sch_EZ!$B$31:$B$54,0),MATCH(Schedules_8760!$F3264,Htg_StPt_Sch_EZ!$C$30:$I$30,0)),"F","C")</f>
        <v>19.444444444444443</v>
      </c>
      <c r="J3264" s="34">
        <f>CONVERT(INDEX(Clg_StPt_Sch_EZ!$C$4:$I$27,MATCH(Schedules_8760!$C3264,Clg_StPt_Sch_EZ!$B$4:$B$27,0),MATCH(Schedules_8760!$F3264,Clg_StPt_Sch_EZ!$C$3:$I$3,0)),"F","C")</f>
        <v>25.555555555555554</v>
      </c>
      <c r="K3264" s="34">
        <f>CONVERT(INDEX(Clg_StPt_Sch_EZ!$C$31:$I$54,MATCH(Schedules_8760!$C3264,Clg_StPt_Sch_EZ!$B$31:$B$54,0),MATCH(Schedules_8760!$F3264,Clg_StPt_Sch_EZ!$C$30:$I$30,0)),"F","C")</f>
        <v>28.333333333333332</v>
      </c>
      <c r="L3264" s="34">
        <f>CONVERT(INDEX(DHW_StPt_Sch_EZ!$C$4:$I$27,MATCH(Schedules_8760!$C3264,DHW_StPt_Sch_EZ!$B$4:$B$27,0),MATCH(Schedules_8760!$F3264,DHW_StPt_Sch_EZ!$C$3:$I$3,0)),"F","C")</f>
        <v>53.333333333333329</v>
      </c>
      <c r="M3264" s="34">
        <f>CONVERT(INDEX(DHW_StPt_Sch_EZ!$C$31:$I$54,MATCH(Schedules_8760!$C3264,DHW_StPt_Sch_EZ!$B$31:$B$54,0),MATCH(Schedules_8760!$F3264,DHW_StPt_Sch_EZ!$C$30:$I$30,0)),"F","C")</f>
        <v>53.333333333333329</v>
      </c>
      <c r="N3264" s="12"/>
      <c r="O3264" s="12"/>
      <c r="P3264" s="12"/>
    </row>
    <row r="3265" spans="1:16" x14ac:dyDescent="0.25">
      <c r="A3265" s="35">
        <v>3264</v>
      </c>
      <c r="B3265" s="89">
        <v>136.95833333333329</v>
      </c>
      <c r="C3265" s="35">
        <f t="shared" si="250"/>
        <v>24</v>
      </c>
      <c r="D3265" s="35">
        <f t="shared" si="253"/>
        <v>136</v>
      </c>
      <c r="E3265" s="35">
        <f t="shared" si="254"/>
        <v>3</v>
      </c>
      <c r="F3265" s="35" t="str">
        <f t="shared" si="251"/>
        <v>Tuesday</v>
      </c>
      <c r="G3265" s="35">
        <f t="shared" si="252"/>
        <v>5</v>
      </c>
      <c r="H3265" s="34">
        <f>CONVERT(INDEX(Htg_StPt_Sch_EZ!$C$4:$I$27,MATCH(Schedules_8760!$C3265,Htg_StPt_Sch_EZ!$B$4:$B$27,0),MATCH(Schedules_8760!$F3265,Htg_StPt_Sch_EZ!$C$3:$I$3,0)),"F","C")</f>
        <v>20.555555555555554</v>
      </c>
      <c r="I3265" s="34">
        <f>CONVERT(INDEX(Htg_StPt_Sch_EZ!$C$31:$I$54,MATCH(Schedules_8760!$C3265,Htg_StPt_Sch_EZ!$B$31:$B$54,0),MATCH(Schedules_8760!$F3265,Htg_StPt_Sch_EZ!$C$30:$I$30,0)),"F","C")</f>
        <v>19.444444444444443</v>
      </c>
      <c r="J3265" s="34">
        <f>CONVERT(INDEX(Clg_StPt_Sch_EZ!$C$4:$I$27,MATCH(Schedules_8760!$C3265,Clg_StPt_Sch_EZ!$B$4:$B$27,0),MATCH(Schedules_8760!$F3265,Clg_StPt_Sch_EZ!$C$3:$I$3,0)),"F","C")</f>
        <v>25.555555555555554</v>
      </c>
      <c r="K3265" s="34">
        <f>CONVERT(INDEX(Clg_StPt_Sch_EZ!$C$31:$I$54,MATCH(Schedules_8760!$C3265,Clg_StPt_Sch_EZ!$B$31:$B$54,0),MATCH(Schedules_8760!$F3265,Clg_StPt_Sch_EZ!$C$30:$I$30,0)),"F","C")</f>
        <v>28.333333333333332</v>
      </c>
      <c r="L3265" s="34">
        <f>CONVERT(INDEX(DHW_StPt_Sch_EZ!$C$4:$I$27,MATCH(Schedules_8760!$C3265,DHW_StPt_Sch_EZ!$B$4:$B$27,0),MATCH(Schedules_8760!$F3265,DHW_StPt_Sch_EZ!$C$3:$I$3,0)),"F","C")</f>
        <v>53.333333333333329</v>
      </c>
      <c r="M3265" s="34">
        <f>CONVERT(INDEX(DHW_StPt_Sch_EZ!$C$31:$I$54,MATCH(Schedules_8760!$C3265,DHW_StPt_Sch_EZ!$B$31:$B$54,0),MATCH(Schedules_8760!$F3265,DHW_StPt_Sch_EZ!$C$30:$I$30,0)),"F","C")</f>
        <v>53.333333333333329</v>
      </c>
      <c r="N3265" s="12"/>
      <c r="O3265" s="12"/>
      <c r="P3265" s="12"/>
    </row>
    <row r="3266" spans="1:16" x14ac:dyDescent="0.25">
      <c r="A3266" s="35">
        <v>3265</v>
      </c>
      <c r="B3266" s="89">
        <v>137</v>
      </c>
      <c r="C3266" s="35">
        <f t="shared" ref="C3266:C3329" si="255">HOUR(B3266)+1</f>
        <v>1</v>
      </c>
      <c r="D3266" s="35">
        <f t="shared" si="253"/>
        <v>137</v>
      </c>
      <c r="E3266" s="35">
        <f t="shared" si="254"/>
        <v>4</v>
      </c>
      <c r="F3266" s="35" t="str">
        <f t="shared" ref="F3266:F3329" si="256">IF(E3266=1,"Sunday",IF(E3266=2,"Monday",IF(E3266=3,"Tuesday",IF(E3266=4,"Wednesday",IF(E3266=5,"Thursday",IF(E3266=6,"Friday","Saturday"))))))</f>
        <v>Wednesday</v>
      </c>
      <c r="G3266" s="35">
        <f t="shared" ref="G3266:G3329" si="257">MONTH(B3266)</f>
        <v>5</v>
      </c>
      <c r="H3266" s="34">
        <f>CONVERT(INDEX(Htg_StPt_Sch_EZ!$C$4:$I$27,MATCH(Schedules_8760!$C3266,Htg_StPt_Sch_EZ!$B$4:$B$27,0),MATCH(Schedules_8760!$F3266,Htg_StPt_Sch_EZ!$C$3:$I$3,0)),"F","C")</f>
        <v>20.555555555555554</v>
      </c>
      <c r="I3266" s="34">
        <f>CONVERT(INDEX(Htg_StPt_Sch_EZ!$C$31:$I$54,MATCH(Schedules_8760!$C3266,Htg_StPt_Sch_EZ!$B$31:$B$54,0),MATCH(Schedules_8760!$F3266,Htg_StPt_Sch_EZ!$C$30:$I$30,0)),"F","C")</f>
        <v>19.444444444444443</v>
      </c>
      <c r="J3266" s="34">
        <f>CONVERT(INDEX(Clg_StPt_Sch_EZ!$C$4:$I$27,MATCH(Schedules_8760!$C3266,Clg_StPt_Sch_EZ!$B$4:$B$27,0),MATCH(Schedules_8760!$F3266,Clg_StPt_Sch_EZ!$C$3:$I$3,0)),"F","C")</f>
        <v>25.555555555555554</v>
      </c>
      <c r="K3266" s="34">
        <f>CONVERT(INDEX(Clg_StPt_Sch_EZ!$C$31:$I$54,MATCH(Schedules_8760!$C3266,Clg_StPt_Sch_EZ!$B$31:$B$54,0),MATCH(Schedules_8760!$F3266,Clg_StPt_Sch_EZ!$C$30:$I$30,0)),"F","C")</f>
        <v>28.333333333333332</v>
      </c>
      <c r="L3266" s="34">
        <f>CONVERT(INDEX(DHW_StPt_Sch_EZ!$C$4:$I$27,MATCH(Schedules_8760!$C3266,DHW_StPt_Sch_EZ!$B$4:$B$27,0),MATCH(Schedules_8760!$F3266,DHW_StPt_Sch_EZ!$C$3:$I$3,0)),"F","C")</f>
        <v>53.333333333333329</v>
      </c>
      <c r="M3266" s="34">
        <f>CONVERT(INDEX(DHW_StPt_Sch_EZ!$C$31:$I$54,MATCH(Schedules_8760!$C3266,DHW_StPt_Sch_EZ!$B$31:$B$54,0),MATCH(Schedules_8760!$F3266,DHW_StPt_Sch_EZ!$C$30:$I$30,0)),"F","C")</f>
        <v>53.333333333333329</v>
      </c>
      <c r="N3266" s="12"/>
      <c r="O3266" s="12"/>
      <c r="P3266" s="12"/>
    </row>
    <row r="3267" spans="1:16" x14ac:dyDescent="0.25">
      <c r="A3267" s="35">
        <v>3266</v>
      </c>
      <c r="B3267" s="89">
        <v>137.04166666666671</v>
      </c>
      <c r="C3267" s="35">
        <f t="shared" si="255"/>
        <v>2</v>
      </c>
      <c r="D3267" s="35">
        <f t="shared" ref="D3267:D3330" si="258">IF(C3267=1,D3266+1,D3266)</f>
        <v>137</v>
      </c>
      <c r="E3267" s="35">
        <f t="shared" ref="E3267:E3330" si="259">IF(AND(C3267=1,E3266=7),1,IF(C3267=1,E3266+1,E3266))</f>
        <v>4</v>
      </c>
      <c r="F3267" s="35" t="str">
        <f t="shared" si="256"/>
        <v>Wednesday</v>
      </c>
      <c r="G3267" s="35">
        <f t="shared" si="257"/>
        <v>5</v>
      </c>
      <c r="H3267" s="34">
        <f>CONVERT(INDEX(Htg_StPt_Sch_EZ!$C$4:$I$27,MATCH(Schedules_8760!$C3267,Htg_StPt_Sch_EZ!$B$4:$B$27,0),MATCH(Schedules_8760!$F3267,Htg_StPt_Sch_EZ!$C$3:$I$3,0)),"F","C")</f>
        <v>20.555555555555554</v>
      </c>
      <c r="I3267" s="34">
        <f>CONVERT(INDEX(Htg_StPt_Sch_EZ!$C$31:$I$54,MATCH(Schedules_8760!$C3267,Htg_StPt_Sch_EZ!$B$31:$B$54,0),MATCH(Schedules_8760!$F3267,Htg_StPt_Sch_EZ!$C$30:$I$30,0)),"F","C")</f>
        <v>19.444444444444443</v>
      </c>
      <c r="J3267" s="34">
        <f>CONVERT(INDEX(Clg_StPt_Sch_EZ!$C$4:$I$27,MATCH(Schedules_8760!$C3267,Clg_StPt_Sch_EZ!$B$4:$B$27,0),MATCH(Schedules_8760!$F3267,Clg_StPt_Sch_EZ!$C$3:$I$3,0)),"F","C")</f>
        <v>25.555555555555554</v>
      </c>
      <c r="K3267" s="34">
        <f>CONVERT(INDEX(Clg_StPt_Sch_EZ!$C$31:$I$54,MATCH(Schedules_8760!$C3267,Clg_StPt_Sch_EZ!$B$31:$B$54,0),MATCH(Schedules_8760!$F3267,Clg_StPt_Sch_EZ!$C$30:$I$30,0)),"F","C")</f>
        <v>28.333333333333332</v>
      </c>
      <c r="L3267" s="34">
        <f>CONVERT(INDEX(DHW_StPt_Sch_EZ!$C$4:$I$27,MATCH(Schedules_8760!$C3267,DHW_StPt_Sch_EZ!$B$4:$B$27,0),MATCH(Schedules_8760!$F3267,DHW_StPt_Sch_EZ!$C$3:$I$3,0)),"F","C")</f>
        <v>53.333333333333329</v>
      </c>
      <c r="M3267" s="34">
        <f>CONVERT(INDEX(DHW_StPt_Sch_EZ!$C$31:$I$54,MATCH(Schedules_8760!$C3267,DHW_StPt_Sch_EZ!$B$31:$B$54,0),MATCH(Schedules_8760!$F3267,DHW_StPt_Sch_EZ!$C$30:$I$30,0)),"F","C")</f>
        <v>53.333333333333329</v>
      </c>
      <c r="N3267" s="12"/>
      <c r="O3267" s="12"/>
      <c r="P3267" s="12"/>
    </row>
    <row r="3268" spans="1:16" x14ac:dyDescent="0.25">
      <c r="A3268" s="35">
        <v>3267</v>
      </c>
      <c r="B3268" s="89">
        <v>137.08333333333329</v>
      </c>
      <c r="C3268" s="35">
        <f t="shared" si="255"/>
        <v>3</v>
      </c>
      <c r="D3268" s="35">
        <f t="shared" si="258"/>
        <v>137</v>
      </c>
      <c r="E3268" s="35">
        <f t="shared" si="259"/>
        <v>4</v>
      </c>
      <c r="F3268" s="35" t="str">
        <f t="shared" si="256"/>
        <v>Wednesday</v>
      </c>
      <c r="G3268" s="35">
        <f t="shared" si="257"/>
        <v>5</v>
      </c>
      <c r="H3268" s="34">
        <f>CONVERT(INDEX(Htg_StPt_Sch_EZ!$C$4:$I$27,MATCH(Schedules_8760!$C3268,Htg_StPt_Sch_EZ!$B$4:$B$27,0),MATCH(Schedules_8760!$F3268,Htg_StPt_Sch_EZ!$C$3:$I$3,0)),"F","C")</f>
        <v>20.555555555555554</v>
      </c>
      <c r="I3268" s="34">
        <f>CONVERT(INDEX(Htg_StPt_Sch_EZ!$C$31:$I$54,MATCH(Schedules_8760!$C3268,Htg_StPt_Sch_EZ!$B$31:$B$54,0),MATCH(Schedules_8760!$F3268,Htg_StPt_Sch_EZ!$C$30:$I$30,0)),"F","C")</f>
        <v>19.444444444444443</v>
      </c>
      <c r="J3268" s="34">
        <f>CONVERT(INDEX(Clg_StPt_Sch_EZ!$C$4:$I$27,MATCH(Schedules_8760!$C3268,Clg_StPt_Sch_EZ!$B$4:$B$27,0),MATCH(Schedules_8760!$F3268,Clg_StPt_Sch_EZ!$C$3:$I$3,0)),"F","C")</f>
        <v>25.555555555555554</v>
      </c>
      <c r="K3268" s="34">
        <f>CONVERT(INDEX(Clg_StPt_Sch_EZ!$C$31:$I$54,MATCH(Schedules_8760!$C3268,Clg_StPt_Sch_EZ!$B$31:$B$54,0),MATCH(Schedules_8760!$F3268,Clg_StPt_Sch_EZ!$C$30:$I$30,0)),"F","C")</f>
        <v>28.333333333333332</v>
      </c>
      <c r="L3268" s="34">
        <f>CONVERT(INDEX(DHW_StPt_Sch_EZ!$C$4:$I$27,MATCH(Schedules_8760!$C3268,DHW_StPt_Sch_EZ!$B$4:$B$27,0),MATCH(Schedules_8760!$F3268,DHW_StPt_Sch_EZ!$C$3:$I$3,0)),"F","C")</f>
        <v>53.333333333333329</v>
      </c>
      <c r="M3268" s="34">
        <f>CONVERT(INDEX(DHW_StPt_Sch_EZ!$C$31:$I$54,MATCH(Schedules_8760!$C3268,DHW_StPt_Sch_EZ!$B$31:$B$54,0),MATCH(Schedules_8760!$F3268,DHW_StPt_Sch_EZ!$C$30:$I$30,0)),"F","C")</f>
        <v>53.333333333333329</v>
      </c>
      <c r="N3268" s="12"/>
      <c r="O3268" s="12"/>
      <c r="P3268" s="12"/>
    </row>
    <row r="3269" spans="1:16" x14ac:dyDescent="0.25">
      <c r="A3269" s="35">
        <v>3268</v>
      </c>
      <c r="B3269" s="89">
        <v>137.125</v>
      </c>
      <c r="C3269" s="35">
        <f t="shared" si="255"/>
        <v>4</v>
      </c>
      <c r="D3269" s="35">
        <f t="shared" si="258"/>
        <v>137</v>
      </c>
      <c r="E3269" s="35">
        <f t="shared" si="259"/>
        <v>4</v>
      </c>
      <c r="F3269" s="35" t="str">
        <f t="shared" si="256"/>
        <v>Wednesday</v>
      </c>
      <c r="G3269" s="35">
        <f t="shared" si="257"/>
        <v>5</v>
      </c>
      <c r="H3269" s="34">
        <f>CONVERT(INDEX(Htg_StPt_Sch_EZ!$C$4:$I$27,MATCH(Schedules_8760!$C3269,Htg_StPt_Sch_EZ!$B$4:$B$27,0),MATCH(Schedules_8760!$F3269,Htg_StPt_Sch_EZ!$C$3:$I$3,0)),"F","C")</f>
        <v>20.555555555555554</v>
      </c>
      <c r="I3269" s="34">
        <f>CONVERT(INDEX(Htg_StPt_Sch_EZ!$C$31:$I$54,MATCH(Schedules_8760!$C3269,Htg_StPt_Sch_EZ!$B$31:$B$54,0),MATCH(Schedules_8760!$F3269,Htg_StPt_Sch_EZ!$C$30:$I$30,0)),"F","C")</f>
        <v>19.444444444444443</v>
      </c>
      <c r="J3269" s="34">
        <f>CONVERT(INDEX(Clg_StPt_Sch_EZ!$C$4:$I$27,MATCH(Schedules_8760!$C3269,Clg_StPt_Sch_EZ!$B$4:$B$27,0),MATCH(Schedules_8760!$F3269,Clg_StPt_Sch_EZ!$C$3:$I$3,0)),"F","C")</f>
        <v>25.555555555555554</v>
      </c>
      <c r="K3269" s="34">
        <f>CONVERT(INDEX(Clg_StPt_Sch_EZ!$C$31:$I$54,MATCH(Schedules_8760!$C3269,Clg_StPt_Sch_EZ!$B$31:$B$54,0),MATCH(Schedules_8760!$F3269,Clg_StPt_Sch_EZ!$C$30:$I$30,0)),"F","C")</f>
        <v>28.333333333333332</v>
      </c>
      <c r="L3269" s="34">
        <f>CONVERT(INDEX(DHW_StPt_Sch_EZ!$C$4:$I$27,MATCH(Schedules_8760!$C3269,DHW_StPt_Sch_EZ!$B$4:$B$27,0),MATCH(Schedules_8760!$F3269,DHW_StPt_Sch_EZ!$C$3:$I$3,0)),"F","C")</f>
        <v>53.333333333333329</v>
      </c>
      <c r="M3269" s="34">
        <f>CONVERT(INDEX(DHW_StPt_Sch_EZ!$C$31:$I$54,MATCH(Schedules_8760!$C3269,DHW_StPt_Sch_EZ!$B$31:$B$54,0),MATCH(Schedules_8760!$F3269,DHW_StPt_Sch_EZ!$C$30:$I$30,0)),"F","C")</f>
        <v>53.333333333333329</v>
      </c>
      <c r="N3269" s="12"/>
      <c r="O3269" s="12"/>
      <c r="P3269" s="12"/>
    </row>
    <row r="3270" spans="1:16" x14ac:dyDescent="0.25">
      <c r="A3270" s="35">
        <v>3269</v>
      </c>
      <c r="B3270" s="89">
        <v>137.16666666666671</v>
      </c>
      <c r="C3270" s="35">
        <f t="shared" si="255"/>
        <v>5</v>
      </c>
      <c r="D3270" s="35">
        <f t="shared" si="258"/>
        <v>137</v>
      </c>
      <c r="E3270" s="35">
        <f t="shared" si="259"/>
        <v>4</v>
      </c>
      <c r="F3270" s="35" t="str">
        <f t="shared" si="256"/>
        <v>Wednesday</v>
      </c>
      <c r="G3270" s="35">
        <f t="shared" si="257"/>
        <v>5</v>
      </c>
      <c r="H3270" s="34">
        <f>CONVERT(INDEX(Htg_StPt_Sch_EZ!$C$4:$I$27,MATCH(Schedules_8760!$C3270,Htg_StPt_Sch_EZ!$B$4:$B$27,0),MATCH(Schedules_8760!$F3270,Htg_StPt_Sch_EZ!$C$3:$I$3,0)),"F","C")</f>
        <v>20.555555555555554</v>
      </c>
      <c r="I3270" s="34">
        <f>CONVERT(INDEX(Htg_StPt_Sch_EZ!$C$31:$I$54,MATCH(Schedules_8760!$C3270,Htg_StPt_Sch_EZ!$B$31:$B$54,0),MATCH(Schedules_8760!$F3270,Htg_StPt_Sch_EZ!$C$30:$I$30,0)),"F","C")</f>
        <v>19.444444444444443</v>
      </c>
      <c r="J3270" s="34">
        <f>CONVERT(INDEX(Clg_StPt_Sch_EZ!$C$4:$I$27,MATCH(Schedules_8760!$C3270,Clg_StPt_Sch_EZ!$B$4:$B$27,0),MATCH(Schedules_8760!$F3270,Clg_StPt_Sch_EZ!$C$3:$I$3,0)),"F","C")</f>
        <v>25.555555555555554</v>
      </c>
      <c r="K3270" s="34">
        <f>CONVERT(INDEX(Clg_StPt_Sch_EZ!$C$31:$I$54,MATCH(Schedules_8760!$C3270,Clg_StPt_Sch_EZ!$B$31:$B$54,0),MATCH(Schedules_8760!$F3270,Clg_StPt_Sch_EZ!$C$30:$I$30,0)),"F","C")</f>
        <v>28.333333333333332</v>
      </c>
      <c r="L3270" s="34">
        <f>CONVERT(INDEX(DHW_StPt_Sch_EZ!$C$4:$I$27,MATCH(Schedules_8760!$C3270,DHW_StPt_Sch_EZ!$B$4:$B$27,0),MATCH(Schedules_8760!$F3270,DHW_StPt_Sch_EZ!$C$3:$I$3,0)),"F","C")</f>
        <v>53.333333333333329</v>
      </c>
      <c r="M3270" s="34">
        <f>CONVERT(INDEX(DHW_StPt_Sch_EZ!$C$31:$I$54,MATCH(Schedules_8760!$C3270,DHW_StPt_Sch_EZ!$B$31:$B$54,0),MATCH(Schedules_8760!$F3270,DHW_StPt_Sch_EZ!$C$30:$I$30,0)),"F","C")</f>
        <v>53.333333333333329</v>
      </c>
      <c r="N3270" s="12"/>
      <c r="O3270" s="12"/>
      <c r="P3270" s="12"/>
    </row>
    <row r="3271" spans="1:16" x14ac:dyDescent="0.25">
      <c r="A3271" s="35">
        <v>3270</v>
      </c>
      <c r="B3271" s="89">
        <v>137.20833333333329</v>
      </c>
      <c r="C3271" s="35">
        <f t="shared" si="255"/>
        <v>6</v>
      </c>
      <c r="D3271" s="35">
        <f t="shared" si="258"/>
        <v>137</v>
      </c>
      <c r="E3271" s="35">
        <f t="shared" si="259"/>
        <v>4</v>
      </c>
      <c r="F3271" s="35" t="str">
        <f t="shared" si="256"/>
        <v>Wednesday</v>
      </c>
      <c r="G3271" s="35">
        <f t="shared" si="257"/>
        <v>5</v>
      </c>
      <c r="H3271" s="34">
        <f>CONVERT(INDEX(Htg_StPt_Sch_EZ!$C$4:$I$27,MATCH(Schedules_8760!$C3271,Htg_StPt_Sch_EZ!$B$4:$B$27,0),MATCH(Schedules_8760!$F3271,Htg_StPt_Sch_EZ!$C$3:$I$3,0)),"F","C")</f>
        <v>20.555555555555554</v>
      </c>
      <c r="I3271" s="34">
        <f>CONVERT(INDEX(Htg_StPt_Sch_EZ!$C$31:$I$54,MATCH(Schedules_8760!$C3271,Htg_StPt_Sch_EZ!$B$31:$B$54,0),MATCH(Schedules_8760!$F3271,Htg_StPt_Sch_EZ!$C$30:$I$30,0)),"F","C")</f>
        <v>19.444444444444443</v>
      </c>
      <c r="J3271" s="34">
        <f>CONVERT(INDEX(Clg_StPt_Sch_EZ!$C$4:$I$27,MATCH(Schedules_8760!$C3271,Clg_StPt_Sch_EZ!$B$4:$B$27,0),MATCH(Schedules_8760!$F3271,Clg_StPt_Sch_EZ!$C$3:$I$3,0)),"F","C")</f>
        <v>25.555555555555554</v>
      </c>
      <c r="K3271" s="34">
        <f>CONVERT(INDEX(Clg_StPt_Sch_EZ!$C$31:$I$54,MATCH(Schedules_8760!$C3271,Clg_StPt_Sch_EZ!$B$31:$B$54,0),MATCH(Schedules_8760!$F3271,Clg_StPt_Sch_EZ!$C$30:$I$30,0)),"F","C")</f>
        <v>28.333333333333332</v>
      </c>
      <c r="L3271" s="34">
        <f>CONVERT(INDEX(DHW_StPt_Sch_EZ!$C$4:$I$27,MATCH(Schedules_8760!$C3271,DHW_StPt_Sch_EZ!$B$4:$B$27,0),MATCH(Schedules_8760!$F3271,DHW_StPt_Sch_EZ!$C$3:$I$3,0)),"F","C")</f>
        <v>53.333333333333329</v>
      </c>
      <c r="M3271" s="34">
        <f>CONVERT(INDEX(DHW_StPt_Sch_EZ!$C$31:$I$54,MATCH(Schedules_8760!$C3271,DHW_StPt_Sch_EZ!$B$31:$B$54,0),MATCH(Schedules_8760!$F3271,DHW_StPt_Sch_EZ!$C$30:$I$30,0)),"F","C")</f>
        <v>53.333333333333329</v>
      </c>
      <c r="N3271" s="12"/>
      <c r="O3271" s="12"/>
      <c r="P3271" s="12"/>
    </row>
    <row r="3272" spans="1:16" x14ac:dyDescent="0.25">
      <c r="A3272" s="35">
        <v>3271</v>
      </c>
      <c r="B3272" s="89">
        <v>137.25</v>
      </c>
      <c r="C3272" s="35">
        <f t="shared" si="255"/>
        <v>7</v>
      </c>
      <c r="D3272" s="35">
        <f t="shared" si="258"/>
        <v>137</v>
      </c>
      <c r="E3272" s="35">
        <f t="shared" si="259"/>
        <v>4</v>
      </c>
      <c r="F3272" s="35" t="str">
        <f t="shared" si="256"/>
        <v>Wednesday</v>
      </c>
      <c r="G3272" s="35">
        <f t="shared" si="257"/>
        <v>5</v>
      </c>
      <c r="H3272" s="34">
        <f>CONVERT(INDEX(Htg_StPt_Sch_EZ!$C$4:$I$27,MATCH(Schedules_8760!$C3272,Htg_StPt_Sch_EZ!$B$4:$B$27,0),MATCH(Schedules_8760!$F3272,Htg_StPt_Sch_EZ!$C$3:$I$3,0)),"F","C")</f>
        <v>20.555555555555554</v>
      </c>
      <c r="I3272" s="34">
        <f>CONVERT(INDEX(Htg_StPt_Sch_EZ!$C$31:$I$54,MATCH(Schedules_8760!$C3272,Htg_StPt_Sch_EZ!$B$31:$B$54,0),MATCH(Schedules_8760!$F3272,Htg_StPt_Sch_EZ!$C$30:$I$30,0)),"F","C")</f>
        <v>19.444444444444443</v>
      </c>
      <c r="J3272" s="34">
        <f>CONVERT(INDEX(Clg_StPt_Sch_EZ!$C$4:$I$27,MATCH(Schedules_8760!$C3272,Clg_StPt_Sch_EZ!$B$4:$B$27,0),MATCH(Schedules_8760!$F3272,Clg_StPt_Sch_EZ!$C$3:$I$3,0)),"F","C")</f>
        <v>25.555555555555554</v>
      </c>
      <c r="K3272" s="34">
        <f>CONVERT(INDEX(Clg_StPt_Sch_EZ!$C$31:$I$54,MATCH(Schedules_8760!$C3272,Clg_StPt_Sch_EZ!$B$31:$B$54,0),MATCH(Schedules_8760!$F3272,Clg_StPt_Sch_EZ!$C$30:$I$30,0)),"F","C")</f>
        <v>28.333333333333332</v>
      </c>
      <c r="L3272" s="34">
        <f>CONVERT(INDEX(DHW_StPt_Sch_EZ!$C$4:$I$27,MATCH(Schedules_8760!$C3272,DHW_StPt_Sch_EZ!$B$4:$B$27,0),MATCH(Schedules_8760!$F3272,DHW_StPt_Sch_EZ!$C$3:$I$3,0)),"F","C")</f>
        <v>53.333333333333329</v>
      </c>
      <c r="M3272" s="34">
        <f>CONVERT(INDEX(DHW_StPt_Sch_EZ!$C$31:$I$54,MATCH(Schedules_8760!$C3272,DHW_StPt_Sch_EZ!$B$31:$B$54,0),MATCH(Schedules_8760!$F3272,DHW_StPt_Sch_EZ!$C$30:$I$30,0)),"F","C")</f>
        <v>53.333333333333329</v>
      </c>
      <c r="N3272" s="12"/>
      <c r="O3272" s="12"/>
      <c r="P3272" s="12"/>
    </row>
    <row r="3273" spans="1:16" x14ac:dyDescent="0.25">
      <c r="A3273" s="35">
        <v>3272</v>
      </c>
      <c r="B3273" s="89">
        <v>137.29166666666671</v>
      </c>
      <c r="C3273" s="35">
        <f t="shared" si="255"/>
        <v>8</v>
      </c>
      <c r="D3273" s="35">
        <f t="shared" si="258"/>
        <v>137</v>
      </c>
      <c r="E3273" s="35">
        <f t="shared" si="259"/>
        <v>4</v>
      </c>
      <c r="F3273" s="35" t="str">
        <f t="shared" si="256"/>
        <v>Wednesday</v>
      </c>
      <c r="G3273" s="35">
        <f t="shared" si="257"/>
        <v>5</v>
      </c>
      <c r="H3273" s="34">
        <f>CONVERT(INDEX(Htg_StPt_Sch_EZ!$C$4:$I$27,MATCH(Schedules_8760!$C3273,Htg_StPt_Sch_EZ!$B$4:$B$27,0),MATCH(Schedules_8760!$F3273,Htg_StPt_Sch_EZ!$C$3:$I$3,0)),"F","C")</f>
        <v>20.555555555555554</v>
      </c>
      <c r="I3273" s="34">
        <f>CONVERT(INDEX(Htg_StPt_Sch_EZ!$C$31:$I$54,MATCH(Schedules_8760!$C3273,Htg_StPt_Sch_EZ!$B$31:$B$54,0),MATCH(Schedules_8760!$F3273,Htg_StPt_Sch_EZ!$C$30:$I$30,0)),"F","C")</f>
        <v>19.444444444444443</v>
      </c>
      <c r="J3273" s="34">
        <f>CONVERT(INDEX(Clg_StPt_Sch_EZ!$C$4:$I$27,MATCH(Schedules_8760!$C3273,Clg_StPt_Sch_EZ!$B$4:$B$27,0),MATCH(Schedules_8760!$F3273,Clg_StPt_Sch_EZ!$C$3:$I$3,0)),"F","C")</f>
        <v>25.555555555555554</v>
      </c>
      <c r="K3273" s="34">
        <f>CONVERT(INDEX(Clg_StPt_Sch_EZ!$C$31:$I$54,MATCH(Schedules_8760!$C3273,Clg_StPt_Sch_EZ!$B$31:$B$54,0),MATCH(Schedules_8760!$F3273,Clg_StPt_Sch_EZ!$C$30:$I$30,0)),"F","C")</f>
        <v>25</v>
      </c>
      <c r="L3273" s="34">
        <f>CONVERT(INDEX(DHW_StPt_Sch_EZ!$C$4:$I$27,MATCH(Schedules_8760!$C3273,DHW_StPt_Sch_EZ!$B$4:$B$27,0),MATCH(Schedules_8760!$F3273,DHW_StPt_Sch_EZ!$C$3:$I$3,0)),"F","C")</f>
        <v>53.333333333333329</v>
      </c>
      <c r="M3273" s="34">
        <f>CONVERT(INDEX(DHW_StPt_Sch_EZ!$C$31:$I$54,MATCH(Schedules_8760!$C3273,DHW_StPt_Sch_EZ!$B$31:$B$54,0),MATCH(Schedules_8760!$F3273,DHW_StPt_Sch_EZ!$C$30:$I$30,0)),"F","C")</f>
        <v>53.333333333333329</v>
      </c>
      <c r="N3273" s="12"/>
      <c r="O3273" s="12"/>
      <c r="P3273" s="12"/>
    </row>
    <row r="3274" spans="1:16" x14ac:dyDescent="0.25">
      <c r="A3274" s="35">
        <v>3273</v>
      </c>
      <c r="B3274" s="89">
        <v>137.33333333333329</v>
      </c>
      <c r="C3274" s="35">
        <f t="shared" si="255"/>
        <v>9</v>
      </c>
      <c r="D3274" s="35">
        <f t="shared" si="258"/>
        <v>137</v>
      </c>
      <c r="E3274" s="35">
        <f t="shared" si="259"/>
        <v>4</v>
      </c>
      <c r="F3274" s="35" t="str">
        <f t="shared" si="256"/>
        <v>Wednesday</v>
      </c>
      <c r="G3274" s="35">
        <f t="shared" si="257"/>
        <v>5</v>
      </c>
      <c r="H3274" s="34">
        <f>CONVERT(INDEX(Htg_StPt_Sch_EZ!$C$4:$I$27,MATCH(Schedules_8760!$C3274,Htg_StPt_Sch_EZ!$B$4:$B$27,0),MATCH(Schedules_8760!$F3274,Htg_StPt_Sch_EZ!$C$3:$I$3,0)),"F","C")</f>
        <v>20.555555555555554</v>
      </c>
      <c r="I3274" s="34">
        <f>CONVERT(INDEX(Htg_StPt_Sch_EZ!$C$31:$I$54,MATCH(Schedules_8760!$C3274,Htg_StPt_Sch_EZ!$B$31:$B$54,0),MATCH(Schedules_8760!$F3274,Htg_StPt_Sch_EZ!$C$30:$I$30,0)),"F","C")</f>
        <v>19.444444444444443</v>
      </c>
      <c r="J3274" s="34">
        <f>CONVERT(INDEX(Clg_StPt_Sch_EZ!$C$4:$I$27,MATCH(Schedules_8760!$C3274,Clg_StPt_Sch_EZ!$B$4:$B$27,0),MATCH(Schedules_8760!$F3274,Clg_StPt_Sch_EZ!$C$3:$I$3,0)),"F","C")</f>
        <v>25.555555555555554</v>
      </c>
      <c r="K3274" s="34">
        <f>CONVERT(INDEX(Clg_StPt_Sch_EZ!$C$31:$I$54,MATCH(Schedules_8760!$C3274,Clg_StPt_Sch_EZ!$B$31:$B$54,0),MATCH(Schedules_8760!$F3274,Clg_StPt_Sch_EZ!$C$30:$I$30,0)),"F","C")</f>
        <v>25</v>
      </c>
      <c r="L3274" s="34">
        <f>CONVERT(INDEX(DHW_StPt_Sch_EZ!$C$4:$I$27,MATCH(Schedules_8760!$C3274,DHW_StPt_Sch_EZ!$B$4:$B$27,0),MATCH(Schedules_8760!$F3274,DHW_StPt_Sch_EZ!$C$3:$I$3,0)),"F","C")</f>
        <v>53.333333333333329</v>
      </c>
      <c r="M3274" s="34">
        <f>CONVERT(INDEX(DHW_StPt_Sch_EZ!$C$31:$I$54,MATCH(Schedules_8760!$C3274,DHW_StPt_Sch_EZ!$B$31:$B$54,0),MATCH(Schedules_8760!$F3274,DHW_StPt_Sch_EZ!$C$30:$I$30,0)),"F","C")</f>
        <v>53.333333333333329</v>
      </c>
      <c r="N3274" s="12"/>
      <c r="O3274" s="12"/>
      <c r="P3274" s="12"/>
    </row>
    <row r="3275" spans="1:16" x14ac:dyDescent="0.25">
      <c r="A3275" s="35">
        <v>3274</v>
      </c>
      <c r="B3275" s="89">
        <v>137.375</v>
      </c>
      <c r="C3275" s="35">
        <f t="shared" si="255"/>
        <v>10</v>
      </c>
      <c r="D3275" s="35">
        <f t="shared" si="258"/>
        <v>137</v>
      </c>
      <c r="E3275" s="35">
        <f t="shared" si="259"/>
        <v>4</v>
      </c>
      <c r="F3275" s="35" t="str">
        <f t="shared" si="256"/>
        <v>Wednesday</v>
      </c>
      <c r="G3275" s="35">
        <f t="shared" si="257"/>
        <v>5</v>
      </c>
      <c r="H3275" s="34">
        <f>CONVERT(INDEX(Htg_StPt_Sch_EZ!$C$4:$I$27,MATCH(Schedules_8760!$C3275,Htg_StPt_Sch_EZ!$B$4:$B$27,0),MATCH(Schedules_8760!$F3275,Htg_StPt_Sch_EZ!$C$3:$I$3,0)),"F","C")</f>
        <v>20.555555555555554</v>
      </c>
      <c r="I3275" s="34">
        <f>CONVERT(INDEX(Htg_StPt_Sch_EZ!$C$31:$I$54,MATCH(Schedules_8760!$C3275,Htg_StPt_Sch_EZ!$B$31:$B$54,0),MATCH(Schedules_8760!$F3275,Htg_StPt_Sch_EZ!$C$30:$I$30,0)),"F","C")</f>
        <v>19.444444444444443</v>
      </c>
      <c r="J3275" s="34">
        <f>CONVERT(INDEX(Clg_StPt_Sch_EZ!$C$4:$I$27,MATCH(Schedules_8760!$C3275,Clg_StPt_Sch_EZ!$B$4:$B$27,0),MATCH(Schedules_8760!$F3275,Clg_StPt_Sch_EZ!$C$3:$I$3,0)),"F","C")</f>
        <v>25.555555555555554</v>
      </c>
      <c r="K3275" s="34">
        <f>CONVERT(INDEX(Clg_StPt_Sch_EZ!$C$31:$I$54,MATCH(Schedules_8760!$C3275,Clg_StPt_Sch_EZ!$B$31:$B$54,0),MATCH(Schedules_8760!$F3275,Clg_StPt_Sch_EZ!$C$30:$I$30,0)),"F","C")</f>
        <v>25</v>
      </c>
      <c r="L3275" s="34">
        <f>CONVERT(INDEX(DHW_StPt_Sch_EZ!$C$4:$I$27,MATCH(Schedules_8760!$C3275,DHW_StPt_Sch_EZ!$B$4:$B$27,0),MATCH(Schedules_8760!$F3275,DHW_StPt_Sch_EZ!$C$3:$I$3,0)),"F","C")</f>
        <v>53.333333333333329</v>
      </c>
      <c r="M3275" s="34">
        <f>CONVERT(INDEX(DHW_StPt_Sch_EZ!$C$31:$I$54,MATCH(Schedules_8760!$C3275,DHW_StPt_Sch_EZ!$B$31:$B$54,0),MATCH(Schedules_8760!$F3275,DHW_StPt_Sch_EZ!$C$30:$I$30,0)),"F","C")</f>
        <v>53.333333333333329</v>
      </c>
      <c r="N3275" s="12"/>
      <c r="O3275" s="12"/>
      <c r="P3275" s="12"/>
    </row>
    <row r="3276" spans="1:16" x14ac:dyDescent="0.25">
      <c r="A3276" s="35">
        <v>3275</v>
      </c>
      <c r="B3276" s="89">
        <v>137.41666666666671</v>
      </c>
      <c r="C3276" s="35">
        <f t="shared" si="255"/>
        <v>11</v>
      </c>
      <c r="D3276" s="35">
        <f t="shared" si="258"/>
        <v>137</v>
      </c>
      <c r="E3276" s="35">
        <f t="shared" si="259"/>
        <v>4</v>
      </c>
      <c r="F3276" s="35" t="str">
        <f t="shared" si="256"/>
        <v>Wednesday</v>
      </c>
      <c r="G3276" s="35">
        <f t="shared" si="257"/>
        <v>5</v>
      </c>
      <c r="H3276" s="34">
        <f>CONVERT(INDEX(Htg_StPt_Sch_EZ!$C$4:$I$27,MATCH(Schedules_8760!$C3276,Htg_StPt_Sch_EZ!$B$4:$B$27,0),MATCH(Schedules_8760!$F3276,Htg_StPt_Sch_EZ!$C$3:$I$3,0)),"F","C")</f>
        <v>20.555555555555554</v>
      </c>
      <c r="I3276" s="34">
        <f>CONVERT(INDEX(Htg_StPt_Sch_EZ!$C$31:$I$54,MATCH(Schedules_8760!$C3276,Htg_StPt_Sch_EZ!$B$31:$B$54,0),MATCH(Schedules_8760!$F3276,Htg_StPt_Sch_EZ!$C$30:$I$30,0)),"F","C")</f>
        <v>19.444444444444443</v>
      </c>
      <c r="J3276" s="34">
        <f>CONVERT(INDEX(Clg_StPt_Sch_EZ!$C$4:$I$27,MATCH(Schedules_8760!$C3276,Clg_StPt_Sch_EZ!$B$4:$B$27,0),MATCH(Schedules_8760!$F3276,Clg_StPt_Sch_EZ!$C$3:$I$3,0)),"F","C")</f>
        <v>25.555555555555554</v>
      </c>
      <c r="K3276" s="34">
        <f>CONVERT(INDEX(Clg_StPt_Sch_EZ!$C$31:$I$54,MATCH(Schedules_8760!$C3276,Clg_StPt_Sch_EZ!$B$31:$B$54,0),MATCH(Schedules_8760!$F3276,Clg_StPt_Sch_EZ!$C$30:$I$30,0)),"F","C")</f>
        <v>25</v>
      </c>
      <c r="L3276" s="34">
        <f>CONVERT(INDEX(DHW_StPt_Sch_EZ!$C$4:$I$27,MATCH(Schedules_8760!$C3276,DHW_StPt_Sch_EZ!$B$4:$B$27,0),MATCH(Schedules_8760!$F3276,DHW_StPt_Sch_EZ!$C$3:$I$3,0)),"F","C")</f>
        <v>53.333333333333329</v>
      </c>
      <c r="M3276" s="34">
        <f>CONVERT(INDEX(DHW_StPt_Sch_EZ!$C$31:$I$54,MATCH(Schedules_8760!$C3276,DHW_StPt_Sch_EZ!$B$31:$B$54,0),MATCH(Schedules_8760!$F3276,DHW_StPt_Sch_EZ!$C$30:$I$30,0)),"F","C")</f>
        <v>53.333333333333329</v>
      </c>
      <c r="N3276" s="12"/>
      <c r="O3276" s="12"/>
      <c r="P3276" s="12"/>
    </row>
    <row r="3277" spans="1:16" x14ac:dyDescent="0.25">
      <c r="A3277" s="35">
        <v>3276</v>
      </c>
      <c r="B3277" s="89">
        <v>137.45833333333329</v>
      </c>
      <c r="C3277" s="35">
        <f t="shared" si="255"/>
        <v>12</v>
      </c>
      <c r="D3277" s="35">
        <f t="shared" si="258"/>
        <v>137</v>
      </c>
      <c r="E3277" s="35">
        <f t="shared" si="259"/>
        <v>4</v>
      </c>
      <c r="F3277" s="35" t="str">
        <f t="shared" si="256"/>
        <v>Wednesday</v>
      </c>
      <c r="G3277" s="35">
        <f t="shared" si="257"/>
        <v>5</v>
      </c>
      <c r="H3277" s="34">
        <f>CONVERT(INDEX(Htg_StPt_Sch_EZ!$C$4:$I$27,MATCH(Schedules_8760!$C3277,Htg_StPt_Sch_EZ!$B$4:$B$27,0),MATCH(Schedules_8760!$F3277,Htg_StPt_Sch_EZ!$C$3:$I$3,0)),"F","C")</f>
        <v>20.555555555555554</v>
      </c>
      <c r="I3277" s="34">
        <f>CONVERT(INDEX(Htg_StPt_Sch_EZ!$C$31:$I$54,MATCH(Schedules_8760!$C3277,Htg_StPt_Sch_EZ!$B$31:$B$54,0),MATCH(Schedules_8760!$F3277,Htg_StPt_Sch_EZ!$C$30:$I$30,0)),"F","C")</f>
        <v>19.444444444444443</v>
      </c>
      <c r="J3277" s="34">
        <f>CONVERT(INDEX(Clg_StPt_Sch_EZ!$C$4:$I$27,MATCH(Schedules_8760!$C3277,Clg_StPt_Sch_EZ!$B$4:$B$27,0),MATCH(Schedules_8760!$F3277,Clg_StPt_Sch_EZ!$C$3:$I$3,0)),"F","C")</f>
        <v>25.555555555555554</v>
      </c>
      <c r="K3277" s="34">
        <f>CONVERT(INDEX(Clg_StPt_Sch_EZ!$C$31:$I$54,MATCH(Schedules_8760!$C3277,Clg_StPt_Sch_EZ!$B$31:$B$54,0),MATCH(Schedules_8760!$F3277,Clg_StPt_Sch_EZ!$C$30:$I$30,0)),"F","C")</f>
        <v>25</v>
      </c>
      <c r="L3277" s="34">
        <f>CONVERT(INDEX(DHW_StPt_Sch_EZ!$C$4:$I$27,MATCH(Schedules_8760!$C3277,DHW_StPt_Sch_EZ!$B$4:$B$27,0),MATCH(Schedules_8760!$F3277,DHW_StPt_Sch_EZ!$C$3:$I$3,0)),"F","C")</f>
        <v>53.333333333333329</v>
      </c>
      <c r="M3277" s="34">
        <f>CONVERT(INDEX(DHW_StPt_Sch_EZ!$C$31:$I$54,MATCH(Schedules_8760!$C3277,DHW_StPt_Sch_EZ!$B$31:$B$54,0),MATCH(Schedules_8760!$F3277,DHW_StPt_Sch_EZ!$C$30:$I$30,0)),"F","C")</f>
        <v>53.333333333333329</v>
      </c>
      <c r="N3277" s="12"/>
      <c r="O3277" s="12"/>
      <c r="P3277" s="12"/>
    </row>
    <row r="3278" spans="1:16" x14ac:dyDescent="0.25">
      <c r="A3278" s="35">
        <v>3277</v>
      </c>
      <c r="B3278" s="89">
        <v>137.5</v>
      </c>
      <c r="C3278" s="35">
        <f t="shared" si="255"/>
        <v>13</v>
      </c>
      <c r="D3278" s="35">
        <f t="shared" si="258"/>
        <v>137</v>
      </c>
      <c r="E3278" s="35">
        <f t="shared" si="259"/>
        <v>4</v>
      </c>
      <c r="F3278" s="35" t="str">
        <f t="shared" si="256"/>
        <v>Wednesday</v>
      </c>
      <c r="G3278" s="35">
        <f t="shared" si="257"/>
        <v>5</v>
      </c>
      <c r="H3278" s="34">
        <f>CONVERT(INDEX(Htg_StPt_Sch_EZ!$C$4:$I$27,MATCH(Schedules_8760!$C3278,Htg_StPt_Sch_EZ!$B$4:$B$27,0),MATCH(Schedules_8760!$F3278,Htg_StPt_Sch_EZ!$C$3:$I$3,0)),"F","C")</f>
        <v>20.555555555555554</v>
      </c>
      <c r="I3278" s="34">
        <f>CONVERT(INDEX(Htg_StPt_Sch_EZ!$C$31:$I$54,MATCH(Schedules_8760!$C3278,Htg_StPt_Sch_EZ!$B$31:$B$54,0),MATCH(Schedules_8760!$F3278,Htg_StPt_Sch_EZ!$C$30:$I$30,0)),"F","C")</f>
        <v>19.444444444444443</v>
      </c>
      <c r="J3278" s="34">
        <f>CONVERT(INDEX(Clg_StPt_Sch_EZ!$C$4:$I$27,MATCH(Schedules_8760!$C3278,Clg_StPt_Sch_EZ!$B$4:$B$27,0),MATCH(Schedules_8760!$F3278,Clg_StPt_Sch_EZ!$C$3:$I$3,0)),"F","C")</f>
        <v>25.555555555555554</v>
      </c>
      <c r="K3278" s="34">
        <f>CONVERT(INDEX(Clg_StPt_Sch_EZ!$C$31:$I$54,MATCH(Schedules_8760!$C3278,Clg_StPt_Sch_EZ!$B$31:$B$54,0),MATCH(Schedules_8760!$F3278,Clg_StPt_Sch_EZ!$C$30:$I$30,0)),"F","C")</f>
        <v>25</v>
      </c>
      <c r="L3278" s="34">
        <f>CONVERT(INDEX(DHW_StPt_Sch_EZ!$C$4:$I$27,MATCH(Schedules_8760!$C3278,DHW_StPt_Sch_EZ!$B$4:$B$27,0),MATCH(Schedules_8760!$F3278,DHW_StPt_Sch_EZ!$C$3:$I$3,0)),"F","C")</f>
        <v>53.333333333333329</v>
      </c>
      <c r="M3278" s="34">
        <f>CONVERT(INDEX(DHW_StPt_Sch_EZ!$C$31:$I$54,MATCH(Schedules_8760!$C3278,DHW_StPt_Sch_EZ!$B$31:$B$54,0),MATCH(Schedules_8760!$F3278,DHW_StPt_Sch_EZ!$C$30:$I$30,0)),"F","C")</f>
        <v>53.333333333333329</v>
      </c>
      <c r="N3278" s="12"/>
      <c r="O3278" s="12"/>
      <c r="P3278" s="12"/>
    </row>
    <row r="3279" spans="1:16" x14ac:dyDescent="0.25">
      <c r="A3279" s="35">
        <v>3278</v>
      </c>
      <c r="B3279" s="89">
        <v>137.54166666666671</v>
      </c>
      <c r="C3279" s="35">
        <f t="shared" si="255"/>
        <v>14</v>
      </c>
      <c r="D3279" s="35">
        <f t="shared" si="258"/>
        <v>137</v>
      </c>
      <c r="E3279" s="35">
        <f t="shared" si="259"/>
        <v>4</v>
      </c>
      <c r="F3279" s="35" t="str">
        <f t="shared" si="256"/>
        <v>Wednesday</v>
      </c>
      <c r="G3279" s="35">
        <f t="shared" si="257"/>
        <v>5</v>
      </c>
      <c r="H3279" s="34">
        <f>CONVERT(INDEX(Htg_StPt_Sch_EZ!$C$4:$I$27,MATCH(Schedules_8760!$C3279,Htg_StPt_Sch_EZ!$B$4:$B$27,0),MATCH(Schedules_8760!$F3279,Htg_StPt_Sch_EZ!$C$3:$I$3,0)),"F","C")</f>
        <v>20.555555555555554</v>
      </c>
      <c r="I3279" s="34">
        <f>CONVERT(INDEX(Htg_StPt_Sch_EZ!$C$31:$I$54,MATCH(Schedules_8760!$C3279,Htg_StPt_Sch_EZ!$B$31:$B$54,0),MATCH(Schedules_8760!$F3279,Htg_StPt_Sch_EZ!$C$30:$I$30,0)),"F","C")</f>
        <v>19.444444444444443</v>
      </c>
      <c r="J3279" s="34">
        <f>CONVERT(INDEX(Clg_StPt_Sch_EZ!$C$4:$I$27,MATCH(Schedules_8760!$C3279,Clg_StPt_Sch_EZ!$B$4:$B$27,0),MATCH(Schedules_8760!$F3279,Clg_StPt_Sch_EZ!$C$3:$I$3,0)),"F","C")</f>
        <v>25.555555555555554</v>
      </c>
      <c r="K3279" s="34">
        <f>CONVERT(INDEX(Clg_StPt_Sch_EZ!$C$31:$I$54,MATCH(Schedules_8760!$C3279,Clg_StPt_Sch_EZ!$B$31:$B$54,0),MATCH(Schedules_8760!$F3279,Clg_StPt_Sch_EZ!$C$30:$I$30,0)),"F","C")</f>
        <v>25</v>
      </c>
      <c r="L3279" s="34">
        <f>CONVERT(INDEX(DHW_StPt_Sch_EZ!$C$4:$I$27,MATCH(Schedules_8760!$C3279,DHW_StPt_Sch_EZ!$B$4:$B$27,0),MATCH(Schedules_8760!$F3279,DHW_StPt_Sch_EZ!$C$3:$I$3,0)),"F","C")</f>
        <v>53.333333333333329</v>
      </c>
      <c r="M3279" s="34">
        <f>CONVERT(INDEX(DHW_StPt_Sch_EZ!$C$31:$I$54,MATCH(Schedules_8760!$C3279,DHW_StPt_Sch_EZ!$B$31:$B$54,0),MATCH(Schedules_8760!$F3279,DHW_StPt_Sch_EZ!$C$30:$I$30,0)),"F","C")</f>
        <v>53.333333333333329</v>
      </c>
      <c r="N3279" s="12"/>
      <c r="O3279" s="12"/>
      <c r="P3279" s="12"/>
    </row>
    <row r="3280" spans="1:16" x14ac:dyDescent="0.25">
      <c r="A3280" s="35">
        <v>3279</v>
      </c>
      <c r="B3280" s="89">
        <v>137.58333333333329</v>
      </c>
      <c r="C3280" s="35">
        <f t="shared" si="255"/>
        <v>15</v>
      </c>
      <c r="D3280" s="35">
        <f t="shared" si="258"/>
        <v>137</v>
      </c>
      <c r="E3280" s="35">
        <f t="shared" si="259"/>
        <v>4</v>
      </c>
      <c r="F3280" s="35" t="str">
        <f t="shared" si="256"/>
        <v>Wednesday</v>
      </c>
      <c r="G3280" s="35">
        <f t="shared" si="257"/>
        <v>5</v>
      </c>
      <c r="H3280" s="34">
        <f>CONVERT(INDEX(Htg_StPt_Sch_EZ!$C$4:$I$27,MATCH(Schedules_8760!$C3280,Htg_StPt_Sch_EZ!$B$4:$B$27,0),MATCH(Schedules_8760!$F3280,Htg_StPt_Sch_EZ!$C$3:$I$3,0)),"F","C")</f>
        <v>20.555555555555554</v>
      </c>
      <c r="I3280" s="34">
        <f>CONVERT(INDEX(Htg_StPt_Sch_EZ!$C$31:$I$54,MATCH(Schedules_8760!$C3280,Htg_StPt_Sch_EZ!$B$31:$B$54,0),MATCH(Schedules_8760!$F3280,Htg_StPt_Sch_EZ!$C$30:$I$30,0)),"F","C")</f>
        <v>21.111111111111111</v>
      </c>
      <c r="J3280" s="34">
        <f>CONVERT(INDEX(Clg_StPt_Sch_EZ!$C$4:$I$27,MATCH(Schedules_8760!$C3280,Clg_StPt_Sch_EZ!$B$4:$B$27,0),MATCH(Schedules_8760!$F3280,Clg_StPt_Sch_EZ!$C$3:$I$3,0)),"F","C")</f>
        <v>25.555555555555554</v>
      </c>
      <c r="K3280" s="34">
        <f>CONVERT(INDEX(Clg_StPt_Sch_EZ!$C$31:$I$54,MATCH(Schedules_8760!$C3280,Clg_StPt_Sch_EZ!$B$31:$B$54,0),MATCH(Schedules_8760!$F3280,Clg_StPt_Sch_EZ!$C$30:$I$30,0)),"F","C")</f>
        <v>25</v>
      </c>
      <c r="L3280" s="34">
        <f>CONVERT(INDEX(DHW_StPt_Sch_EZ!$C$4:$I$27,MATCH(Schedules_8760!$C3280,DHW_StPt_Sch_EZ!$B$4:$B$27,0),MATCH(Schedules_8760!$F3280,DHW_StPt_Sch_EZ!$C$3:$I$3,0)),"F","C")</f>
        <v>53.333333333333329</v>
      </c>
      <c r="M3280" s="34">
        <f>CONVERT(INDEX(DHW_StPt_Sch_EZ!$C$31:$I$54,MATCH(Schedules_8760!$C3280,DHW_StPt_Sch_EZ!$B$31:$B$54,0),MATCH(Schedules_8760!$F3280,DHW_StPt_Sch_EZ!$C$30:$I$30,0)),"F","C")</f>
        <v>53.333333333333329</v>
      </c>
      <c r="N3280" s="12"/>
      <c r="O3280" s="12"/>
      <c r="P3280" s="12"/>
    </row>
    <row r="3281" spans="1:16" x14ac:dyDescent="0.25">
      <c r="A3281" s="35">
        <v>3280</v>
      </c>
      <c r="B3281" s="89">
        <v>137.625</v>
      </c>
      <c r="C3281" s="35">
        <f t="shared" si="255"/>
        <v>16</v>
      </c>
      <c r="D3281" s="35">
        <f t="shared" si="258"/>
        <v>137</v>
      </c>
      <c r="E3281" s="35">
        <f t="shared" si="259"/>
        <v>4</v>
      </c>
      <c r="F3281" s="35" t="str">
        <f t="shared" si="256"/>
        <v>Wednesday</v>
      </c>
      <c r="G3281" s="35">
        <f t="shared" si="257"/>
        <v>5</v>
      </c>
      <c r="H3281" s="34">
        <f>CONVERT(INDEX(Htg_StPt_Sch_EZ!$C$4:$I$27,MATCH(Schedules_8760!$C3281,Htg_StPt_Sch_EZ!$B$4:$B$27,0),MATCH(Schedules_8760!$F3281,Htg_StPt_Sch_EZ!$C$3:$I$3,0)),"F","C")</f>
        <v>20.555555555555554</v>
      </c>
      <c r="I3281" s="34">
        <f>CONVERT(INDEX(Htg_StPt_Sch_EZ!$C$31:$I$54,MATCH(Schedules_8760!$C3281,Htg_StPt_Sch_EZ!$B$31:$B$54,0),MATCH(Schedules_8760!$F3281,Htg_StPt_Sch_EZ!$C$30:$I$30,0)),"F","C")</f>
        <v>21.111111111111111</v>
      </c>
      <c r="J3281" s="34">
        <f>CONVERT(INDEX(Clg_StPt_Sch_EZ!$C$4:$I$27,MATCH(Schedules_8760!$C3281,Clg_StPt_Sch_EZ!$B$4:$B$27,0),MATCH(Schedules_8760!$F3281,Clg_StPt_Sch_EZ!$C$3:$I$3,0)),"F","C")</f>
        <v>25.555555555555554</v>
      </c>
      <c r="K3281" s="34">
        <f>CONVERT(INDEX(Clg_StPt_Sch_EZ!$C$31:$I$54,MATCH(Schedules_8760!$C3281,Clg_StPt_Sch_EZ!$B$31:$B$54,0),MATCH(Schedules_8760!$F3281,Clg_StPt_Sch_EZ!$C$30:$I$30,0)),"F","C")</f>
        <v>25</v>
      </c>
      <c r="L3281" s="34">
        <f>CONVERT(INDEX(DHW_StPt_Sch_EZ!$C$4:$I$27,MATCH(Schedules_8760!$C3281,DHW_StPt_Sch_EZ!$B$4:$B$27,0),MATCH(Schedules_8760!$F3281,DHW_StPt_Sch_EZ!$C$3:$I$3,0)),"F","C")</f>
        <v>53.333333333333329</v>
      </c>
      <c r="M3281" s="34">
        <f>CONVERT(INDEX(DHW_StPt_Sch_EZ!$C$31:$I$54,MATCH(Schedules_8760!$C3281,DHW_StPt_Sch_EZ!$B$31:$B$54,0),MATCH(Schedules_8760!$F3281,DHW_StPt_Sch_EZ!$C$30:$I$30,0)),"F","C")</f>
        <v>53.333333333333329</v>
      </c>
      <c r="N3281" s="12"/>
      <c r="O3281" s="12"/>
      <c r="P3281" s="12"/>
    </row>
    <row r="3282" spans="1:16" x14ac:dyDescent="0.25">
      <c r="A3282" s="35">
        <v>3281</v>
      </c>
      <c r="B3282" s="89">
        <v>137.66666666666671</v>
      </c>
      <c r="C3282" s="35">
        <f t="shared" si="255"/>
        <v>17</v>
      </c>
      <c r="D3282" s="35">
        <f t="shared" si="258"/>
        <v>137</v>
      </c>
      <c r="E3282" s="35">
        <f t="shared" si="259"/>
        <v>4</v>
      </c>
      <c r="F3282" s="35" t="str">
        <f t="shared" si="256"/>
        <v>Wednesday</v>
      </c>
      <c r="G3282" s="35">
        <f t="shared" si="257"/>
        <v>5</v>
      </c>
      <c r="H3282" s="34">
        <f>CONVERT(INDEX(Htg_StPt_Sch_EZ!$C$4:$I$27,MATCH(Schedules_8760!$C3282,Htg_StPt_Sch_EZ!$B$4:$B$27,0),MATCH(Schedules_8760!$F3282,Htg_StPt_Sch_EZ!$C$3:$I$3,0)),"F","C")</f>
        <v>20.555555555555554</v>
      </c>
      <c r="I3282" s="34">
        <f>CONVERT(INDEX(Htg_StPt_Sch_EZ!$C$31:$I$54,MATCH(Schedules_8760!$C3282,Htg_StPt_Sch_EZ!$B$31:$B$54,0),MATCH(Schedules_8760!$F3282,Htg_StPt_Sch_EZ!$C$30:$I$30,0)),"F","C")</f>
        <v>17.777777777777779</v>
      </c>
      <c r="J3282" s="34">
        <f>CONVERT(INDEX(Clg_StPt_Sch_EZ!$C$4:$I$27,MATCH(Schedules_8760!$C3282,Clg_StPt_Sch_EZ!$B$4:$B$27,0),MATCH(Schedules_8760!$F3282,Clg_StPt_Sch_EZ!$C$3:$I$3,0)),"F","C")</f>
        <v>25.555555555555554</v>
      </c>
      <c r="K3282" s="34">
        <f>CONVERT(INDEX(Clg_StPt_Sch_EZ!$C$31:$I$54,MATCH(Schedules_8760!$C3282,Clg_StPt_Sch_EZ!$B$31:$B$54,0),MATCH(Schedules_8760!$F3282,Clg_StPt_Sch_EZ!$C$30:$I$30,0)),"F","C")</f>
        <v>25</v>
      </c>
      <c r="L3282" s="34">
        <f>CONVERT(INDEX(DHW_StPt_Sch_EZ!$C$4:$I$27,MATCH(Schedules_8760!$C3282,DHW_StPt_Sch_EZ!$B$4:$B$27,0),MATCH(Schedules_8760!$F3282,DHW_StPt_Sch_EZ!$C$3:$I$3,0)),"F","C")</f>
        <v>53.333333333333329</v>
      </c>
      <c r="M3282" s="34">
        <f>CONVERT(INDEX(DHW_StPt_Sch_EZ!$C$31:$I$54,MATCH(Schedules_8760!$C3282,DHW_StPt_Sch_EZ!$B$31:$B$54,0),MATCH(Schedules_8760!$F3282,DHW_StPt_Sch_EZ!$C$30:$I$30,0)),"F","C")</f>
        <v>53.333333333333329</v>
      </c>
      <c r="N3282" s="12"/>
      <c r="O3282" s="12"/>
      <c r="P3282" s="12"/>
    </row>
    <row r="3283" spans="1:16" x14ac:dyDescent="0.25">
      <c r="A3283" s="35">
        <v>3282</v>
      </c>
      <c r="B3283" s="89">
        <v>137.70833333333329</v>
      </c>
      <c r="C3283" s="35">
        <f t="shared" si="255"/>
        <v>18</v>
      </c>
      <c r="D3283" s="35">
        <f t="shared" si="258"/>
        <v>137</v>
      </c>
      <c r="E3283" s="35">
        <f t="shared" si="259"/>
        <v>4</v>
      </c>
      <c r="F3283" s="35" t="str">
        <f t="shared" si="256"/>
        <v>Wednesday</v>
      </c>
      <c r="G3283" s="35">
        <f t="shared" si="257"/>
        <v>5</v>
      </c>
      <c r="H3283" s="34">
        <f>CONVERT(INDEX(Htg_StPt_Sch_EZ!$C$4:$I$27,MATCH(Schedules_8760!$C3283,Htg_StPt_Sch_EZ!$B$4:$B$27,0),MATCH(Schedules_8760!$F3283,Htg_StPt_Sch_EZ!$C$3:$I$3,0)),"F","C")</f>
        <v>20.555555555555554</v>
      </c>
      <c r="I3283" s="34">
        <f>CONVERT(INDEX(Htg_StPt_Sch_EZ!$C$31:$I$54,MATCH(Schedules_8760!$C3283,Htg_StPt_Sch_EZ!$B$31:$B$54,0),MATCH(Schedules_8760!$F3283,Htg_StPt_Sch_EZ!$C$30:$I$30,0)),"F","C")</f>
        <v>17.777777777777779</v>
      </c>
      <c r="J3283" s="34">
        <f>CONVERT(INDEX(Clg_StPt_Sch_EZ!$C$4:$I$27,MATCH(Schedules_8760!$C3283,Clg_StPt_Sch_EZ!$B$4:$B$27,0),MATCH(Schedules_8760!$F3283,Clg_StPt_Sch_EZ!$C$3:$I$3,0)),"F","C")</f>
        <v>25.555555555555554</v>
      </c>
      <c r="K3283" s="34">
        <f>CONVERT(INDEX(Clg_StPt_Sch_EZ!$C$31:$I$54,MATCH(Schedules_8760!$C3283,Clg_StPt_Sch_EZ!$B$31:$B$54,0),MATCH(Schedules_8760!$F3283,Clg_StPt_Sch_EZ!$C$30:$I$30,0)),"F","C")</f>
        <v>28.333333333333332</v>
      </c>
      <c r="L3283" s="34">
        <f>CONVERT(INDEX(DHW_StPt_Sch_EZ!$C$4:$I$27,MATCH(Schedules_8760!$C3283,DHW_StPt_Sch_EZ!$B$4:$B$27,0),MATCH(Schedules_8760!$F3283,DHW_StPt_Sch_EZ!$C$3:$I$3,0)),"F","C")</f>
        <v>53.333333333333329</v>
      </c>
      <c r="M3283" s="34">
        <f>CONVERT(INDEX(DHW_StPt_Sch_EZ!$C$31:$I$54,MATCH(Schedules_8760!$C3283,DHW_StPt_Sch_EZ!$B$31:$B$54,0),MATCH(Schedules_8760!$F3283,DHW_StPt_Sch_EZ!$C$30:$I$30,0)),"F","C")</f>
        <v>53.333333333333329</v>
      </c>
      <c r="N3283" s="12"/>
      <c r="O3283" s="12"/>
      <c r="P3283" s="12"/>
    </row>
    <row r="3284" spans="1:16" x14ac:dyDescent="0.25">
      <c r="A3284" s="35">
        <v>3283</v>
      </c>
      <c r="B3284" s="89">
        <v>137.75</v>
      </c>
      <c r="C3284" s="35">
        <f t="shared" si="255"/>
        <v>19</v>
      </c>
      <c r="D3284" s="35">
        <f t="shared" si="258"/>
        <v>137</v>
      </c>
      <c r="E3284" s="35">
        <f t="shared" si="259"/>
        <v>4</v>
      </c>
      <c r="F3284" s="35" t="str">
        <f t="shared" si="256"/>
        <v>Wednesday</v>
      </c>
      <c r="G3284" s="35">
        <f t="shared" si="257"/>
        <v>5</v>
      </c>
      <c r="H3284" s="34">
        <f>CONVERT(INDEX(Htg_StPt_Sch_EZ!$C$4:$I$27,MATCH(Schedules_8760!$C3284,Htg_StPt_Sch_EZ!$B$4:$B$27,0),MATCH(Schedules_8760!$F3284,Htg_StPt_Sch_EZ!$C$3:$I$3,0)),"F","C")</f>
        <v>20.555555555555554</v>
      </c>
      <c r="I3284" s="34">
        <f>CONVERT(INDEX(Htg_StPt_Sch_EZ!$C$31:$I$54,MATCH(Schedules_8760!$C3284,Htg_StPt_Sch_EZ!$B$31:$B$54,0),MATCH(Schedules_8760!$F3284,Htg_StPt_Sch_EZ!$C$30:$I$30,0)),"F","C")</f>
        <v>18.333333333333332</v>
      </c>
      <c r="J3284" s="34">
        <f>CONVERT(INDEX(Clg_StPt_Sch_EZ!$C$4:$I$27,MATCH(Schedules_8760!$C3284,Clg_StPt_Sch_EZ!$B$4:$B$27,0),MATCH(Schedules_8760!$F3284,Clg_StPt_Sch_EZ!$C$3:$I$3,0)),"F","C")</f>
        <v>25.555555555555554</v>
      </c>
      <c r="K3284" s="34">
        <f>CONVERT(INDEX(Clg_StPt_Sch_EZ!$C$31:$I$54,MATCH(Schedules_8760!$C3284,Clg_StPt_Sch_EZ!$B$31:$B$54,0),MATCH(Schedules_8760!$F3284,Clg_StPt_Sch_EZ!$C$30:$I$30,0)),"F","C")</f>
        <v>28.333333333333332</v>
      </c>
      <c r="L3284" s="34">
        <f>CONVERT(INDEX(DHW_StPt_Sch_EZ!$C$4:$I$27,MATCH(Schedules_8760!$C3284,DHW_StPt_Sch_EZ!$B$4:$B$27,0),MATCH(Schedules_8760!$F3284,DHW_StPt_Sch_EZ!$C$3:$I$3,0)),"F","C")</f>
        <v>53.333333333333329</v>
      </c>
      <c r="M3284" s="34">
        <f>CONVERT(INDEX(DHW_StPt_Sch_EZ!$C$31:$I$54,MATCH(Schedules_8760!$C3284,DHW_StPt_Sch_EZ!$B$31:$B$54,0),MATCH(Schedules_8760!$F3284,DHW_StPt_Sch_EZ!$C$30:$I$30,0)),"F","C")</f>
        <v>53.333333333333329</v>
      </c>
      <c r="N3284" s="12"/>
      <c r="O3284" s="12"/>
      <c r="P3284" s="12"/>
    </row>
    <row r="3285" spans="1:16" x14ac:dyDescent="0.25">
      <c r="A3285" s="35">
        <v>3284</v>
      </c>
      <c r="B3285" s="89">
        <v>137.79166666666671</v>
      </c>
      <c r="C3285" s="35">
        <f t="shared" si="255"/>
        <v>20</v>
      </c>
      <c r="D3285" s="35">
        <f t="shared" si="258"/>
        <v>137</v>
      </c>
      <c r="E3285" s="35">
        <f t="shared" si="259"/>
        <v>4</v>
      </c>
      <c r="F3285" s="35" t="str">
        <f t="shared" si="256"/>
        <v>Wednesday</v>
      </c>
      <c r="G3285" s="35">
        <f t="shared" si="257"/>
        <v>5</v>
      </c>
      <c r="H3285" s="34">
        <f>CONVERT(INDEX(Htg_StPt_Sch_EZ!$C$4:$I$27,MATCH(Schedules_8760!$C3285,Htg_StPt_Sch_EZ!$B$4:$B$27,0),MATCH(Schedules_8760!$F3285,Htg_StPt_Sch_EZ!$C$3:$I$3,0)),"F","C")</f>
        <v>20.555555555555554</v>
      </c>
      <c r="I3285" s="34">
        <f>CONVERT(INDEX(Htg_StPt_Sch_EZ!$C$31:$I$54,MATCH(Schedules_8760!$C3285,Htg_StPt_Sch_EZ!$B$31:$B$54,0),MATCH(Schedules_8760!$F3285,Htg_StPt_Sch_EZ!$C$30:$I$30,0)),"F","C")</f>
        <v>18.888888888888889</v>
      </c>
      <c r="J3285" s="34">
        <f>CONVERT(INDEX(Clg_StPt_Sch_EZ!$C$4:$I$27,MATCH(Schedules_8760!$C3285,Clg_StPt_Sch_EZ!$B$4:$B$27,0),MATCH(Schedules_8760!$F3285,Clg_StPt_Sch_EZ!$C$3:$I$3,0)),"F","C")</f>
        <v>25.555555555555554</v>
      </c>
      <c r="K3285" s="34">
        <f>CONVERT(INDEX(Clg_StPt_Sch_EZ!$C$31:$I$54,MATCH(Schedules_8760!$C3285,Clg_StPt_Sch_EZ!$B$31:$B$54,0),MATCH(Schedules_8760!$F3285,Clg_StPt_Sch_EZ!$C$30:$I$30,0)),"F","C")</f>
        <v>28.333333333333332</v>
      </c>
      <c r="L3285" s="34">
        <f>CONVERT(INDEX(DHW_StPt_Sch_EZ!$C$4:$I$27,MATCH(Schedules_8760!$C3285,DHW_StPt_Sch_EZ!$B$4:$B$27,0),MATCH(Schedules_8760!$F3285,DHW_StPt_Sch_EZ!$C$3:$I$3,0)),"F","C")</f>
        <v>53.333333333333329</v>
      </c>
      <c r="M3285" s="34">
        <f>CONVERT(INDEX(DHW_StPt_Sch_EZ!$C$31:$I$54,MATCH(Schedules_8760!$C3285,DHW_StPt_Sch_EZ!$B$31:$B$54,0),MATCH(Schedules_8760!$F3285,DHW_StPt_Sch_EZ!$C$30:$I$30,0)),"F","C")</f>
        <v>53.333333333333329</v>
      </c>
      <c r="N3285" s="12"/>
      <c r="O3285" s="12"/>
      <c r="P3285" s="12"/>
    </row>
    <row r="3286" spans="1:16" x14ac:dyDescent="0.25">
      <c r="A3286" s="35">
        <v>3285</v>
      </c>
      <c r="B3286" s="89">
        <v>137.83333333333329</v>
      </c>
      <c r="C3286" s="35">
        <f t="shared" si="255"/>
        <v>21</v>
      </c>
      <c r="D3286" s="35">
        <f t="shared" si="258"/>
        <v>137</v>
      </c>
      <c r="E3286" s="35">
        <f t="shared" si="259"/>
        <v>4</v>
      </c>
      <c r="F3286" s="35" t="str">
        <f t="shared" si="256"/>
        <v>Wednesday</v>
      </c>
      <c r="G3286" s="35">
        <f t="shared" si="257"/>
        <v>5</v>
      </c>
      <c r="H3286" s="34">
        <f>CONVERT(INDEX(Htg_StPt_Sch_EZ!$C$4:$I$27,MATCH(Schedules_8760!$C3286,Htg_StPt_Sch_EZ!$B$4:$B$27,0),MATCH(Schedules_8760!$F3286,Htg_StPt_Sch_EZ!$C$3:$I$3,0)),"F","C")</f>
        <v>20.555555555555554</v>
      </c>
      <c r="I3286" s="34">
        <f>CONVERT(INDEX(Htg_StPt_Sch_EZ!$C$31:$I$54,MATCH(Schedules_8760!$C3286,Htg_StPt_Sch_EZ!$B$31:$B$54,0),MATCH(Schedules_8760!$F3286,Htg_StPt_Sch_EZ!$C$30:$I$30,0)),"F","C")</f>
        <v>19.444444444444443</v>
      </c>
      <c r="J3286" s="34">
        <f>CONVERT(INDEX(Clg_StPt_Sch_EZ!$C$4:$I$27,MATCH(Schedules_8760!$C3286,Clg_StPt_Sch_EZ!$B$4:$B$27,0),MATCH(Schedules_8760!$F3286,Clg_StPt_Sch_EZ!$C$3:$I$3,0)),"F","C")</f>
        <v>25.555555555555554</v>
      </c>
      <c r="K3286" s="34">
        <f>CONVERT(INDEX(Clg_StPt_Sch_EZ!$C$31:$I$54,MATCH(Schedules_8760!$C3286,Clg_StPt_Sch_EZ!$B$31:$B$54,0),MATCH(Schedules_8760!$F3286,Clg_StPt_Sch_EZ!$C$30:$I$30,0)),"F","C")</f>
        <v>28.333333333333332</v>
      </c>
      <c r="L3286" s="34">
        <f>CONVERT(INDEX(DHW_StPt_Sch_EZ!$C$4:$I$27,MATCH(Schedules_8760!$C3286,DHW_StPt_Sch_EZ!$B$4:$B$27,0),MATCH(Schedules_8760!$F3286,DHW_StPt_Sch_EZ!$C$3:$I$3,0)),"F","C")</f>
        <v>53.333333333333329</v>
      </c>
      <c r="M3286" s="34">
        <f>CONVERT(INDEX(DHW_StPt_Sch_EZ!$C$31:$I$54,MATCH(Schedules_8760!$C3286,DHW_StPt_Sch_EZ!$B$31:$B$54,0),MATCH(Schedules_8760!$F3286,DHW_StPt_Sch_EZ!$C$30:$I$30,0)),"F","C")</f>
        <v>53.333333333333329</v>
      </c>
      <c r="N3286" s="12"/>
      <c r="O3286" s="12"/>
      <c r="P3286" s="12"/>
    </row>
    <row r="3287" spans="1:16" x14ac:dyDescent="0.25">
      <c r="A3287" s="35">
        <v>3286</v>
      </c>
      <c r="B3287" s="89">
        <v>137.875</v>
      </c>
      <c r="C3287" s="35">
        <f t="shared" si="255"/>
        <v>22</v>
      </c>
      <c r="D3287" s="35">
        <f t="shared" si="258"/>
        <v>137</v>
      </c>
      <c r="E3287" s="35">
        <f t="shared" si="259"/>
        <v>4</v>
      </c>
      <c r="F3287" s="35" t="str">
        <f t="shared" si="256"/>
        <v>Wednesday</v>
      </c>
      <c r="G3287" s="35">
        <f t="shared" si="257"/>
        <v>5</v>
      </c>
      <c r="H3287" s="34">
        <f>CONVERT(INDEX(Htg_StPt_Sch_EZ!$C$4:$I$27,MATCH(Schedules_8760!$C3287,Htg_StPt_Sch_EZ!$B$4:$B$27,0),MATCH(Schedules_8760!$F3287,Htg_StPt_Sch_EZ!$C$3:$I$3,0)),"F","C")</f>
        <v>20.555555555555554</v>
      </c>
      <c r="I3287" s="34">
        <f>CONVERT(INDEX(Htg_StPt_Sch_EZ!$C$31:$I$54,MATCH(Schedules_8760!$C3287,Htg_StPt_Sch_EZ!$B$31:$B$54,0),MATCH(Schedules_8760!$F3287,Htg_StPt_Sch_EZ!$C$30:$I$30,0)),"F","C")</f>
        <v>19.444444444444443</v>
      </c>
      <c r="J3287" s="34">
        <f>CONVERT(INDEX(Clg_StPt_Sch_EZ!$C$4:$I$27,MATCH(Schedules_8760!$C3287,Clg_StPt_Sch_EZ!$B$4:$B$27,0),MATCH(Schedules_8760!$F3287,Clg_StPt_Sch_EZ!$C$3:$I$3,0)),"F","C")</f>
        <v>25.555555555555554</v>
      </c>
      <c r="K3287" s="34">
        <f>CONVERT(INDEX(Clg_StPt_Sch_EZ!$C$31:$I$54,MATCH(Schedules_8760!$C3287,Clg_StPt_Sch_EZ!$B$31:$B$54,0),MATCH(Schedules_8760!$F3287,Clg_StPt_Sch_EZ!$C$30:$I$30,0)),"F","C")</f>
        <v>28.333333333333332</v>
      </c>
      <c r="L3287" s="34">
        <f>CONVERT(INDEX(DHW_StPt_Sch_EZ!$C$4:$I$27,MATCH(Schedules_8760!$C3287,DHW_StPt_Sch_EZ!$B$4:$B$27,0),MATCH(Schedules_8760!$F3287,DHW_StPt_Sch_EZ!$C$3:$I$3,0)),"F","C")</f>
        <v>53.333333333333329</v>
      </c>
      <c r="M3287" s="34">
        <f>CONVERT(INDEX(DHW_StPt_Sch_EZ!$C$31:$I$54,MATCH(Schedules_8760!$C3287,DHW_StPt_Sch_EZ!$B$31:$B$54,0),MATCH(Schedules_8760!$F3287,DHW_StPt_Sch_EZ!$C$30:$I$30,0)),"F","C")</f>
        <v>53.333333333333329</v>
      </c>
      <c r="N3287" s="12"/>
      <c r="O3287" s="12"/>
      <c r="P3287" s="12"/>
    </row>
    <row r="3288" spans="1:16" x14ac:dyDescent="0.25">
      <c r="A3288" s="35">
        <v>3287</v>
      </c>
      <c r="B3288" s="89">
        <v>137.91666666666671</v>
      </c>
      <c r="C3288" s="35">
        <f t="shared" si="255"/>
        <v>23</v>
      </c>
      <c r="D3288" s="35">
        <f t="shared" si="258"/>
        <v>137</v>
      </c>
      <c r="E3288" s="35">
        <f t="shared" si="259"/>
        <v>4</v>
      </c>
      <c r="F3288" s="35" t="str">
        <f t="shared" si="256"/>
        <v>Wednesday</v>
      </c>
      <c r="G3288" s="35">
        <f t="shared" si="257"/>
        <v>5</v>
      </c>
      <c r="H3288" s="34">
        <f>CONVERT(INDEX(Htg_StPt_Sch_EZ!$C$4:$I$27,MATCH(Schedules_8760!$C3288,Htg_StPt_Sch_EZ!$B$4:$B$27,0),MATCH(Schedules_8760!$F3288,Htg_StPt_Sch_EZ!$C$3:$I$3,0)),"F","C")</f>
        <v>20.555555555555554</v>
      </c>
      <c r="I3288" s="34">
        <f>CONVERT(INDEX(Htg_StPt_Sch_EZ!$C$31:$I$54,MATCH(Schedules_8760!$C3288,Htg_StPt_Sch_EZ!$B$31:$B$54,0),MATCH(Schedules_8760!$F3288,Htg_StPt_Sch_EZ!$C$30:$I$30,0)),"F","C")</f>
        <v>19.444444444444443</v>
      </c>
      <c r="J3288" s="34">
        <f>CONVERT(INDEX(Clg_StPt_Sch_EZ!$C$4:$I$27,MATCH(Schedules_8760!$C3288,Clg_StPt_Sch_EZ!$B$4:$B$27,0),MATCH(Schedules_8760!$F3288,Clg_StPt_Sch_EZ!$C$3:$I$3,0)),"F","C")</f>
        <v>25.555555555555554</v>
      </c>
      <c r="K3288" s="34">
        <f>CONVERT(INDEX(Clg_StPt_Sch_EZ!$C$31:$I$54,MATCH(Schedules_8760!$C3288,Clg_StPt_Sch_EZ!$B$31:$B$54,0),MATCH(Schedules_8760!$F3288,Clg_StPt_Sch_EZ!$C$30:$I$30,0)),"F","C")</f>
        <v>28.333333333333332</v>
      </c>
      <c r="L3288" s="34">
        <f>CONVERT(INDEX(DHW_StPt_Sch_EZ!$C$4:$I$27,MATCH(Schedules_8760!$C3288,DHW_StPt_Sch_EZ!$B$4:$B$27,0),MATCH(Schedules_8760!$F3288,DHW_StPt_Sch_EZ!$C$3:$I$3,0)),"F","C")</f>
        <v>53.333333333333329</v>
      </c>
      <c r="M3288" s="34">
        <f>CONVERT(INDEX(DHW_StPt_Sch_EZ!$C$31:$I$54,MATCH(Schedules_8760!$C3288,DHW_StPt_Sch_EZ!$B$31:$B$54,0),MATCH(Schedules_8760!$F3288,DHW_StPt_Sch_EZ!$C$30:$I$30,0)),"F","C")</f>
        <v>53.333333333333329</v>
      </c>
      <c r="N3288" s="12"/>
      <c r="O3288" s="12"/>
      <c r="P3288" s="12"/>
    </row>
    <row r="3289" spans="1:16" x14ac:dyDescent="0.25">
      <c r="A3289" s="35">
        <v>3288</v>
      </c>
      <c r="B3289" s="89">
        <v>137.95833333333329</v>
      </c>
      <c r="C3289" s="35">
        <f t="shared" si="255"/>
        <v>24</v>
      </c>
      <c r="D3289" s="35">
        <f t="shared" si="258"/>
        <v>137</v>
      </c>
      <c r="E3289" s="35">
        <f t="shared" si="259"/>
        <v>4</v>
      </c>
      <c r="F3289" s="35" t="str">
        <f t="shared" si="256"/>
        <v>Wednesday</v>
      </c>
      <c r="G3289" s="35">
        <f t="shared" si="257"/>
        <v>5</v>
      </c>
      <c r="H3289" s="34">
        <f>CONVERT(INDEX(Htg_StPt_Sch_EZ!$C$4:$I$27,MATCH(Schedules_8760!$C3289,Htg_StPt_Sch_EZ!$B$4:$B$27,0),MATCH(Schedules_8760!$F3289,Htg_StPt_Sch_EZ!$C$3:$I$3,0)),"F","C")</f>
        <v>20.555555555555554</v>
      </c>
      <c r="I3289" s="34">
        <f>CONVERT(INDEX(Htg_StPt_Sch_EZ!$C$31:$I$54,MATCH(Schedules_8760!$C3289,Htg_StPt_Sch_EZ!$B$31:$B$54,0),MATCH(Schedules_8760!$F3289,Htg_StPt_Sch_EZ!$C$30:$I$30,0)),"F","C")</f>
        <v>19.444444444444443</v>
      </c>
      <c r="J3289" s="34">
        <f>CONVERT(INDEX(Clg_StPt_Sch_EZ!$C$4:$I$27,MATCH(Schedules_8760!$C3289,Clg_StPt_Sch_EZ!$B$4:$B$27,0),MATCH(Schedules_8760!$F3289,Clg_StPt_Sch_EZ!$C$3:$I$3,0)),"F","C")</f>
        <v>25.555555555555554</v>
      </c>
      <c r="K3289" s="34">
        <f>CONVERT(INDEX(Clg_StPt_Sch_EZ!$C$31:$I$54,MATCH(Schedules_8760!$C3289,Clg_StPt_Sch_EZ!$B$31:$B$54,0),MATCH(Schedules_8760!$F3289,Clg_StPt_Sch_EZ!$C$30:$I$30,0)),"F","C")</f>
        <v>28.333333333333332</v>
      </c>
      <c r="L3289" s="34">
        <f>CONVERT(INDEX(DHW_StPt_Sch_EZ!$C$4:$I$27,MATCH(Schedules_8760!$C3289,DHW_StPt_Sch_EZ!$B$4:$B$27,0),MATCH(Schedules_8760!$F3289,DHW_StPt_Sch_EZ!$C$3:$I$3,0)),"F","C")</f>
        <v>53.333333333333329</v>
      </c>
      <c r="M3289" s="34">
        <f>CONVERT(INDEX(DHW_StPt_Sch_EZ!$C$31:$I$54,MATCH(Schedules_8760!$C3289,DHW_StPt_Sch_EZ!$B$31:$B$54,0),MATCH(Schedules_8760!$F3289,DHW_StPt_Sch_EZ!$C$30:$I$30,0)),"F","C")</f>
        <v>53.333333333333329</v>
      </c>
      <c r="N3289" s="12"/>
      <c r="O3289" s="12"/>
      <c r="P3289" s="12"/>
    </row>
    <row r="3290" spans="1:16" x14ac:dyDescent="0.25">
      <c r="A3290" s="35">
        <v>3289</v>
      </c>
      <c r="B3290" s="89">
        <v>138</v>
      </c>
      <c r="C3290" s="35">
        <f t="shared" si="255"/>
        <v>1</v>
      </c>
      <c r="D3290" s="35">
        <f t="shared" si="258"/>
        <v>138</v>
      </c>
      <c r="E3290" s="35">
        <f t="shared" si="259"/>
        <v>5</v>
      </c>
      <c r="F3290" s="35" t="str">
        <f t="shared" si="256"/>
        <v>Thursday</v>
      </c>
      <c r="G3290" s="35">
        <f t="shared" si="257"/>
        <v>5</v>
      </c>
      <c r="H3290" s="34">
        <f>CONVERT(INDEX(Htg_StPt_Sch_EZ!$C$4:$I$27,MATCH(Schedules_8760!$C3290,Htg_StPt_Sch_EZ!$B$4:$B$27,0),MATCH(Schedules_8760!$F3290,Htg_StPt_Sch_EZ!$C$3:$I$3,0)),"F","C")</f>
        <v>20.555555555555554</v>
      </c>
      <c r="I3290" s="34">
        <f>CONVERT(INDEX(Htg_StPt_Sch_EZ!$C$31:$I$54,MATCH(Schedules_8760!$C3290,Htg_StPt_Sch_EZ!$B$31:$B$54,0),MATCH(Schedules_8760!$F3290,Htg_StPt_Sch_EZ!$C$30:$I$30,0)),"F","C")</f>
        <v>19.444444444444443</v>
      </c>
      <c r="J3290" s="34">
        <f>CONVERT(INDEX(Clg_StPt_Sch_EZ!$C$4:$I$27,MATCH(Schedules_8760!$C3290,Clg_StPt_Sch_EZ!$B$4:$B$27,0),MATCH(Schedules_8760!$F3290,Clg_StPt_Sch_EZ!$C$3:$I$3,0)),"F","C")</f>
        <v>25.555555555555554</v>
      </c>
      <c r="K3290" s="34">
        <f>CONVERT(INDEX(Clg_StPt_Sch_EZ!$C$31:$I$54,MATCH(Schedules_8760!$C3290,Clg_StPt_Sch_EZ!$B$31:$B$54,0),MATCH(Schedules_8760!$F3290,Clg_StPt_Sch_EZ!$C$30:$I$30,0)),"F","C")</f>
        <v>28.333333333333332</v>
      </c>
      <c r="L3290" s="34">
        <f>CONVERT(INDEX(DHW_StPt_Sch_EZ!$C$4:$I$27,MATCH(Schedules_8760!$C3290,DHW_StPt_Sch_EZ!$B$4:$B$27,0),MATCH(Schedules_8760!$F3290,DHW_StPt_Sch_EZ!$C$3:$I$3,0)),"F","C")</f>
        <v>53.333333333333329</v>
      </c>
      <c r="M3290" s="34">
        <f>CONVERT(INDEX(DHW_StPt_Sch_EZ!$C$31:$I$54,MATCH(Schedules_8760!$C3290,DHW_StPt_Sch_EZ!$B$31:$B$54,0),MATCH(Schedules_8760!$F3290,DHW_StPt_Sch_EZ!$C$30:$I$30,0)),"F","C")</f>
        <v>53.333333333333329</v>
      </c>
      <c r="N3290" s="12"/>
      <c r="O3290" s="12"/>
      <c r="P3290" s="12"/>
    </row>
    <row r="3291" spans="1:16" x14ac:dyDescent="0.25">
      <c r="A3291" s="35">
        <v>3290</v>
      </c>
      <c r="B3291" s="89">
        <v>138.04166666666671</v>
      </c>
      <c r="C3291" s="35">
        <f t="shared" si="255"/>
        <v>2</v>
      </c>
      <c r="D3291" s="35">
        <f t="shared" si="258"/>
        <v>138</v>
      </c>
      <c r="E3291" s="35">
        <f t="shared" si="259"/>
        <v>5</v>
      </c>
      <c r="F3291" s="35" t="str">
        <f t="shared" si="256"/>
        <v>Thursday</v>
      </c>
      <c r="G3291" s="35">
        <f t="shared" si="257"/>
        <v>5</v>
      </c>
      <c r="H3291" s="34">
        <f>CONVERT(INDEX(Htg_StPt_Sch_EZ!$C$4:$I$27,MATCH(Schedules_8760!$C3291,Htg_StPt_Sch_EZ!$B$4:$B$27,0),MATCH(Schedules_8760!$F3291,Htg_StPt_Sch_EZ!$C$3:$I$3,0)),"F","C")</f>
        <v>20.555555555555554</v>
      </c>
      <c r="I3291" s="34">
        <f>CONVERT(INDEX(Htg_StPt_Sch_EZ!$C$31:$I$54,MATCH(Schedules_8760!$C3291,Htg_StPt_Sch_EZ!$B$31:$B$54,0),MATCH(Schedules_8760!$F3291,Htg_StPt_Sch_EZ!$C$30:$I$30,0)),"F","C")</f>
        <v>19.444444444444443</v>
      </c>
      <c r="J3291" s="34">
        <f>CONVERT(INDEX(Clg_StPt_Sch_EZ!$C$4:$I$27,MATCH(Schedules_8760!$C3291,Clg_StPt_Sch_EZ!$B$4:$B$27,0),MATCH(Schedules_8760!$F3291,Clg_StPt_Sch_EZ!$C$3:$I$3,0)),"F","C")</f>
        <v>25.555555555555554</v>
      </c>
      <c r="K3291" s="34">
        <f>CONVERT(INDEX(Clg_StPt_Sch_EZ!$C$31:$I$54,MATCH(Schedules_8760!$C3291,Clg_StPt_Sch_EZ!$B$31:$B$54,0),MATCH(Schedules_8760!$F3291,Clg_StPt_Sch_EZ!$C$30:$I$30,0)),"F","C")</f>
        <v>28.333333333333332</v>
      </c>
      <c r="L3291" s="34">
        <f>CONVERT(INDEX(DHW_StPt_Sch_EZ!$C$4:$I$27,MATCH(Schedules_8760!$C3291,DHW_StPt_Sch_EZ!$B$4:$B$27,0),MATCH(Schedules_8760!$F3291,DHW_StPt_Sch_EZ!$C$3:$I$3,0)),"F","C")</f>
        <v>53.333333333333329</v>
      </c>
      <c r="M3291" s="34">
        <f>CONVERT(INDEX(DHW_StPt_Sch_EZ!$C$31:$I$54,MATCH(Schedules_8760!$C3291,DHW_StPt_Sch_EZ!$B$31:$B$54,0),MATCH(Schedules_8760!$F3291,DHW_StPt_Sch_EZ!$C$30:$I$30,0)),"F","C")</f>
        <v>53.333333333333329</v>
      </c>
      <c r="N3291" s="12"/>
      <c r="O3291" s="12"/>
      <c r="P3291" s="12"/>
    </row>
    <row r="3292" spans="1:16" x14ac:dyDescent="0.25">
      <c r="A3292" s="35">
        <v>3291</v>
      </c>
      <c r="B3292" s="89">
        <v>138.08333333333329</v>
      </c>
      <c r="C3292" s="35">
        <f t="shared" si="255"/>
        <v>3</v>
      </c>
      <c r="D3292" s="35">
        <f t="shared" si="258"/>
        <v>138</v>
      </c>
      <c r="E3292" s="35">
        <f t="shared" si="259"/>
        <v>5</v>
      </c>
      <c r="F3292" s="35" t="str">
        <f t="shared" si="256"/>
        <v>Thursday</v>
      </c>
      <c r="G3292" s="35">
        <f t="shared" si="257"/>
        <v>5</v>
      </c>
      <c r="H3292" s="34">
        <f>CONVERT(INDEX(Htg_StPt_Sch_EZ!$C$4:$I$27,MATCH(Schedules_8760!$C3292,Htg_StPt_Sch_EZ!$B$4:$B$27,0),MATCH(Schedules_8760!$F3292,Htg_StPt_Sch_EZ!$C$3:$I$3,0)),"F","C")</f>
        <v>20.555555555555554</v>
      </c>
      <c r="I3292" s="34">
        <f>CONVERT(INDEX(Htg_StPt_Sch_EZ!$C$31:$I$54,MATCH(Schedules_8760!$C3292,Htg_StPt_Sch_EZ!$B$31:$B$54,0),MATCH(Schedules_8760!$F3292,Htg_StPt_Sch_EZ!$C$30:$I$30,0)),"F","C")</f>
        <v>19.444444444444443</v>
      </c>
      <c r="J3292" s="34">
        <f>CONVERT(INDEX(Clg_StPt_Sch_EZ!$C$4:$I$27,MATCH(Schedules_8760!$C3292,Clg_StPt_Sch_EZ!$B$4:$B$27,0),MATCH(Schedules_8760!$F3292,Clg_StPt_Sch_EZ!$C$3:$I$3,0)),"F","C")</f>
        <v>25.555555555555554</v>
      </c>
      <c r="K3292" s="34">
        <f>CONVERT(INDEX(Clg_StPt_Sch_EZ!$C$31:$I$54,MATCH(Schedules_8760!$C3292,Clg_StPt_Sch_EZ!$B$31:$B$54,0),MATCH(Schedules_8760!$F3292,Clg_StPt_Sch_EZ!$C$30:$I$30,0)),"F","C")</f>
        <v>28.333333333333332</v>
      </c>
      <c r="L3292" s="34">
        <f>CONVERT(INDEX(DHW_StPt_Sch_EZ!$C$4:$I$27,MATCH(Schedules_8760!$C3292,DHW_StPt_Sch_EZ!$B$4:$B$27,0),MATCH(Schedules_8760!$F3292,DHW_StPt_Sch_EZ!$C$3:$I$3,0)),"F","C")</f>
        <v>53.333333333333329</v>
      </c>
      <c r="M3292" s="34">
        <f>CONVERT(INDEX(DHW_StPt_Sch_EZ!$C$31:$I$54,MATCH(Schedules_8760!$C3292,DHW_StPt_Sch_EZ!$B$31:$B$54,0),MATCH(Schedules_8760!$F3292,DHW_StPt_Sch_EZ!$C$30:$I$30,0)),"F","C")</f>
        <v>53.333333333333329</v>
      </c>
      <c r="N3292" s="12"/>
      <c r="O3292" s="12"/>
      <c r="P3292" s="12"/>
    </row>
    <row r="3293" spans="1:16" x14ac:dyDescent="0.25">
      <c r="A3293" s="35">
        <v>3292</v>
      </c>
      <c r="B3293" s="89">
        <v>138.125</v>
      </c>
      <c r="C3293" s="35">
        <f t="shared" si="255"/>
        <v>4</v>
      </c>
      <c r="D3293" s="35">
        <f t="shared" si="258"/>
        <v>138</v>
      </c>
      <c r="E3293" s="35">
        <f t="shared" si="259"/>
        <v>5</v>
      </c>
      <c r="F3293" s="35" t="str">
        <f t="shared" si="256"/>
        <v>Thursday</v>
      </c>
      <c r="G3293" s="35">
        <f t="shared" si="257"/>
        <v>5</v>
      </c>
      <c r="H3293" s="34">
        <f>CONVERT(INDEX(Htg_StPt_Sch_EZ!$C$4:$I$27,MATCH(Schedules_8760!$C3293,Htg_StPt_Sch_EZ!$B$4:$B$27,0),MATCH(Schedules_8760!$F3293,Htg_StPt_Sch_EZ!$C$3:$I$3,0)),"F","C")</f>
        <v>20.555555555555554</v>
      </c>
      <c r="I3293" s="34">
        <f>CONVERT(INDEX(Htg_StPt_Sch_EZ!$C$31:$I$54,MATCH(Schedules_8760!$C3293,Htg_StPt_Sch_EZ!$B$31:$B$54,0),MATCH(Schedules_8760!$F3293,Htg_StPt_Sch_EZ!$C$30:$I$30,0)),"F","C")</f>
        <v>19.444444444444443</v>
      </c>
      <c r="J3293" s="34">
        <f>CONVERT(INDEX(Clg_StPt_Sch_EZ!$C$4:$I$27,MATCH(Schedules_8760!$C3293,Clg_StPt_Sch_EZ!$B$4:$B$27,0),MATCH(Schedules_8760!$F3293,Clg_StPt_Sch_EZ!$C$3:$I$3,0)),"F","C")</f>
        <v>25.555555555555554</v>
      </c>
      <c r="K3293" s="34">
        <f>CONVERT(INDEX(Clg_StPt_Sch_EZ!$C$31:$I$54,MATCH(Schedules_8760!$C3293,Clg_StPt_Sch_EZ!$B$31:$B$54,0),MATCH(Schedules_8760!$F3293,Clg_StPt_Sch_EZ!$C$30:$I$30,0)),"F","C")</f>
        <v>28.333333333333332</v>
      </c>
      <c r="L3293" s="34">
        <f>CONVERT(INDEX(DHW_StPt_Sch_EZ!$C$4:$I$27,MATCH(Schedules_8760!$C3293,DHW_StPt_Sch_EZ!$B$4:$B$27,0),MATCH(Schedules_8760!$F3293,DHW_StPt_Sch_EZ!$C$3:$I$3,0)),"F","C")</f>
        <v>53.333333333333329</v>
      </c>
      <c r="M3293" s="34">
        <f>CONVERT(INDEX(DHW_StPt_Sch_EZ!$C$31:$I$54,MATCH(Schedules_8760!$C3293,DHW_StPt_Sch_EZ!$B$31:$B$54,0),MATCH(Schedules_8760!$F3293,DHW_StPt_Sch_EZ!$C$30:$I$30,0)),"F","C")</f>
        <v>53.333333333333329</v>
      </c>
      <c r="N3293" s="12"/>
      <c r="O3293" s="12"/>
      <c r="P3293" s="12"/>
    </row>
    <row r="3294" spans="1:16" x14ac:dyDescent="0.25">
      <c r="A3294" s="35">
        <v>3293</v>
      </c>
      <c r="B3294" s="89">
        <v>138.16666666666671</v>
      </c>
      <c r="C3294" s="35">
        <f t="shared" si="255"/>
        <v>5</v>
      </c>
      <c r="D3294" s="35">
        <f t="shared" si="258"/>
        <v>138</v>
      </c>
      <c r="E3294" s="35">
        <f t="shared" si="259"/>
        <v>5</v>
      </c>
      <c r="F3294" s="35" t="str">
        <f t="shared" si="256"/>
        <v>Thursday</v>
      </c>
      <c r="G3294" s="35">
        <f t="shared" si="257"/>
        <v>5</v>
      </c>
      <c r="H3294" s="34">
        <f>CONVERT(INDEX(Htg_StPt_Sch_EZ!$C$4:$I$27,MATCH(Schedules_8760!$C3294,Htg_StPt_Sch_EZ!$B$4:$B$27,0),MATCH(Schedules_8760!$F3294,Htg_StPt_Sch_EZ!$C$3:$I$3,0)),"F","C")</f>
        <v>20.555555555555554</v>
      </c>
      <c r="I3294" s="34">
        <f>CONVERT(INDEX(Htg_StPt_Sch_EZ!$C$31:$I$54,MATCH(Schedules_8760!$C3294,Htg_StPt_Sch_EZ!$B$31:$B$54,0),MATCH(Schedules_8760!$F3294,Htg_StPt_Sch_EZ!$C$30:$I$30,0)),"F","C")</f>
        <v>19.444444444444443</v>
      </c>
      <c r="J3294" s="34">
        <f>CONVERT(INDEX(Clg_StPt_Sch_EZ!$C$4:$I$27,MATCH(Schedules_8760!$C3294,Clg_StPt_Sch_EZ!$B$4:$B$27,0),MATCH(Schedules_8760!$F3294,Clg_StPt_Sch_EZ!$C$3:$I$3,0)),"F","C")</f>
        <v>25.555555555555554</v>
      </c>
      <c r="K3294" s="34">
        <f>CONVERT(INDEX(Clg_StPt_Sch_EZ!$C$31:$I$54,MATCH(Schedules_8760!$C3294,Clg_StPt_Sch_EZ!$B$31:$B$54,0),MATCH(Schedules_8760!$F3294,Clg_StPt_Sch_EZ!$C$30:$I$30,0)),"F","C")</f>
        <v>28.333333333333332</v>
      </c>
      <c r="L3294" s="34">
        <f>CONVERT(INDEX(DHW_StPt_Sch_EZ!$C$4:$I$27,MATCH(Schedules_8760!$C3294,DHW_StPt_Sch_EZ!$B$4:$B$27,0),MATCH(Schedules_8760!$F3294,DHW_StPt_Sch_EZ!$C$3:$I$3,0)),"F","C")</f>
        <v>53.333333333333329</v>
      </c>
      <c r="M3294" s="34">
        <f>CONVERT(INDEX(DHW_StPt_Sch_EZ!$C$31:$I$54,MATCH(Schedules_8760!$C3294,DHW_StPt_Sch_EZ!$B$31:$B$54,0),MATCH(Schedules_8760!$F3294,DHW_StPt_Sch_EZ!$C$30:$I$30,0)),"F","C")</f>
        <v>53.333333333333329</v>
      </c>
      <c r="N3294" s="12"/>
      <c r="O3294" s="12"/>
      <c r="P3294" s="12"/>
    </row>
    <row r="3295" spans="1:16" x14ac:dyDescent="0.25">
      <c r="A3295" s="35">
        <v>3294</v>
      </c>
      <c r="B3295" s="89">
        <v>138.20833333333329</v>
      </c>
      <c r="C3295" s="35">
        <f t="shared" si="255"/>
        <v>6</v>
      </c>
      <c r="D3295" s="35">
        <f t="shared" si="258"/>
        <v>138</v>
      </c>
      <c r="E3295" s="35">
        <f t="shared" si="259"/>
        <v>5</v>
      </c>
      <c r="F3295" s="35" t="str">
        <f t="shared" si="256"/>
        <v>Thursday</v>
      </c>
      <c r="G3295" s="35">
        <f t="shared" si="257"/>
        <v>5</v>
      </c>
      <c r="H3295" s="34">
        <f>CONVERT(INDEX(Htg_StPt_Sch_EZ!$C$4:$I$27,MATCH(Schedules_8760!$C3295,Htg_StPt_Sch_EZ!$B$4:$B$27,0),MATCH(Schedules_8760!$F3295,Htg_StPt_Sch_EZ!$C$3:$I$3,0)),"F","C")</f>
        <v>20.555555555555554</v>
      </c>
      <c r="I3295" s="34">
        <f>CONVERT(INDEX(Htg_StPt_Sch_EZ!$C$31:$I$54,MATCH(Schedules_8760!$C3295,Htg_StPt_Sch_EZ!$B$31:$B$54,0),MATCH(Schedules_8760!$F3295,Htg_StPt_Sch_EZ!$C$30:$I$30,0)),"F","C")</f>
        <v>19.444444444444443</v>
      </c>
      <c r="J3295" s="34">
        <f>CONVERT(INDEX(Clg_StPt_Sch_EZ!$C$4:$I$27,MATCH(Schedules_8760!$C3295,Clg_StPt_Sch_EZ!$B$4:$B$27,0),MATCH(Schedules_8760!$F3295,Clg_StPt_Sch_EZ!$C$3:$I$3,0)),"F","C")</f>
        <v>25.555555555555554</v>
      </c>
      <c r="K3295" s="34">
        <f>CONVERT(INDEX(Clg_StPt_Sch_EZ!$C$31:$I$54,MATCH(Schedules_8760!$C3295,Clg_StPt_Sch_EZ!$B$31:$B$54,0),MATCH(Schedules_8760!$F3295,Clg_StPt_Sch_EZ!$C$30:$I$30,0)),"F","C")</f>
        <v>28.333333333333332</v>
      </c>
      <c r="L3295" s="34">
        <f>CONVERT(INDEX(DHW_StPt_Sch_EZ!$C$4:$I$27,MATCH(Schedules_8760!$C3295,DHW_StPt_Sch_EZ!$B$4:$B$27,0),MATCH(Schedules_8760!$F3295,DHW_StPt_Sch_EZ!$C$3:$I$3,0)),"F","C")</f>
        <v>53.333333333333329</v>
      </c>
      <c r="M3295" s="34">
        <f>CONVERT(INDEX(DHW_StPt_Sch_EZ!$C$31:$I$54,MATCH(Schedules_8760!$C3295,DHW_StPt_Sch_EZ!$B$31:$B$54,0),MATCH(Schedules_8760!$F3295,DHW_StPt_Sch_EZ!$C$30:$I$30,0)),"F","C")</f>
        <v>53.333333333333329</v>
      </c>
      <c r="N3295" s="12"/>
      <c r="O3295" s="12"/>
      <c r="P3295" s="12"/>
    </row>
    <row r="3296" spans="1:16" x14ac:dyDescent="0.25">
      <c r="A3296" s="35">
        <v>3295</v>
      </c>
      <c r="B3296" s="89">
        <v>138.25</v>
      </c>
      <c r="C3296" s="35">
        <f t="shared" si="255"/>
        <v>7</v>
      </c>
      <c r="D3296" s="35">
        <f t="shared" si="258"/>
        <v>138</v>
      </c>
      <c r="E3296" s="35">
        <f t="shared" si="259"/>
        <v>5</v>
      </c>
      <c r="F3296" s="35" t="str">
        <f t="shared" si="256"/>
        <v>Thursday</v>
      </c>
      <c r="G3296" s="35">
        <f t="shared" si="257"/>
        <v>5</v>
      </c>
      <c r="H3296" s="34">
        <f>CONVERT(INDEX(Htg_StPt_Sch_EZ!$C$4:$I$27,MATCH(Schedules_8760!$C3296,Htg_StPt_Sch_EZ!$B$4:$B$27,0),MATCH(Schedules_8760!$F3296,Htg_StPt_Sch_EZ!$C$3:$I$3,0)),"F","C")</f>
        <v>20.555555555555554</v>
      </c>
      <c r="I3296" s="34">
        <f>CONVERT(INDEX(Htg_StPt_Sch_EZ!$C$31:$I$54,MATCH(Schedules_8760!$C3296,Htg_StPt_Sch_EZ!$B$31:$B$54,0),MATCH(Schedules_8760!$F3296,Htg_StPt_Sch_EZ!$C$30:$I$30,0)),"F","C")</f>
        <v>19.444444444444443</v>
      </c>
      <c r="J3296" s="34">
        <f>CONVERT(INDEX(Clg_StPt_Sch_EZ!$C$4:$I$27,MATCH(Schedules_8760!$C3296,Clg_StPt_Sch_EZ!$B$4:$B$27,0),MATCH(Schedules_8760!$F3296,Clg_StPt_Sch_EZ!$C$3:$I$3,0)),"F","C")</f>
        <v>25.555555555555554</v>
      </c>
      <c r="K3296" s="34">
        <f>CONVERT(INDEX(Clg_StPt_Sch_EZ!$C$31:$I$54,MATCH(Schedules_8760!$C3296,Clg_StPt_Sch_EZ!$B$31:$B$54,0),MATCH(Schedules_8760!$F3296,Clg_StPt_Sch_EZ!$C$30:$I$30,0)),"F","C")</f>
        <v>28.333333333333332</v>
      </c>
      <c r="L3296" s="34">
        <f>CONVERT(INDEX(DHW_StPt_Sch_EZ!$C$4:$I$27,MATCH(Schedules_8760!$C3296,DHW_StPt_Sch_EZ!$B$4:$B$27,0),MATCH(Schedules_8760!$F3296,DHW_StPt_Sch_EZ!$C$3:$I$3,0)),"F","C")</f>
        <v>53.333333333333329</v>
      </c>
      <c r="M3296" s="34">
        <f>CONVERT(INDEX(DHW_StPt_Sch_EZ!$C$31:$I$54,MATCH(Schedules_8760!$C3296,DHW_StPt_Sch_EZ!$B$31:$B$54,0),MATCH(Schedules_8760!$F3296,DHW_StPt_Sch_EZ!$C$30:$I$30,0)),"F","C")</f>
        <v>53.333333333333329</v>
      </c>
      <c r="N3296" s="12"/>
      <c r="O3296" s="12"/>
      <c r="P3296" s="12"/>
    </row>
    <row r="3297" spans="1:16" x14ac:dyDescent="0.25">
      <c r="A3297" s="35">
        <v>3296</v>
      </c>
      <c r="B3297" s="89">
        <v>138.29166666666671</v>
      </c>
      <c r="C3297" s="35">
        <f t="shared" si="255"/>
        <v>8</v>
      </c>
      <c r="D3297" s="35">
        <f t="shared" si="258"/>
        <v>138</v>
      </c>
      <c r="E3297" s="35">
        <f t="shared" si="259"/>
        <v>5</v>
      </c>
      <c r="F3297" s="35" t="str">
        <f t="shared" si="256"/>
        <v>Thursday</v>
      </c>
      <c r="G3297" s="35">
        <f t="shared" si="257"/>
        <v>5</v>
      </c>
      <c r="H3297" s="34">
        <f>CONVERT(INDEX(Htg_StPt_Sch_EZ!$C$4:$I$27,MATCH(Schedules_8760!$C3297,Htg_StPt_Sch_EZ!$B$4:$B$27,0),MATCH(Schedules_8760!$F3297,Htg_StPt_Sch_EZ!$C$3:$I$3,0)),"F","C")</f>
        <v>20.555555555555554</v>
      </c>
      <c r="I3297" s="34">
        <f>CONVERT(INDEX(Htg_StPt_Sch_EZ!$C$31:$I$54,MATCH(Schedules_8760!$C3297,Htg_StPt_Sch_EZ!$B$31:$B$54,0),MATCH(Schedules_8760!$F3297,Htg_StPt_Sch_EZ!$C$30:$I$30,0)),"F","C")</f>
        <v>19.444444444444443</v>
      </c>
      <c r="J3297" s="34">
        <f>CONVERT(INDEX(Clg_StPt_Sch_EZ!$C$4:$I$27,MATCH(Schedules_8760!$C3297,Clg_StPt_Sch_EZ!$B$4:$B$27,0),MATCH(Schedules_8760!$F3297,Clg_StPt_Sch_EZ!$C$3:$I$3,0)),"F","C")</f>
        <v>25.555555555555554</v>
      </c>
      <c r="K3297" s="34">
        <f>CONVERT(INDEX(Clg_StPt_Sch_EZ!$C$31:$I$54,MATCH(Schedules_8760!$C3297,Clg_StPt_Sch_EZ!$B$31:$B$54,0),MATCH(Schedules_8760!$F3297,Clg_StPt_Sch_EZ!$C$30:$I$30,0)),"F","C")</f>
        <v>25</v>
      </c>
      <c r="L3297" s="34">
        <f>CONVERT(INDEX(DHW_StPt_Sch_EZ!$C$4:$I$27,MATCH(Schedules_8760!$C3297,DHW_StPt_Sch_EZ!$B$4:$B$27,0),MATCH(Schedules_8760!$F3297,DHW_StPt_Sch_EZ!$C$3:$I$3,0)),"F","C")</f>
        <v>53.333333333333329</v>
      </c>
      <c r="M3297" s="34">
        <f>CONVERT(INDEX(DHW_StPt_Sch_EZ!$C$31:$I$54,MATCH(Schedules_8760!$C3297,DHW_StPt_Sch_EZ!$B$31:$B$54,0),MATCH(Schedules_8760!$F3297,DHW_StPt_Sch_EZ!$C$30:$I$30,0)),"F","C")</f>
        <v>53.333333333333329</v>
      </c>
      <c r="N3297" s="12"/>
      <c r="O3297" s="12"/>
      <c r="P3297" s="12"/>
    </row>
    <row r="3298" spans="1:16" x14ac:dyDescent="0.25">
      <c r="A3298" s="35">
        <v>3297</v>
      </c>
      <c r="B3298" s="89">
        <v>138.33333333333329</v>
      </c>
      <c r="C3298" s="35">
        <f t="shared" si="255"/>
        <v>9</v>
      </c>
      <c r="D3298" s="35">
        <f t="shared" si="258"/>
        <v>138</v>
      </c>
      <c r="E3298" s="35">
        <f t="shared" si="259"/>
        <v>5</v>
      </c>
      <c r="F3298" s="35" t="str">
        <f t="shared" si="256"/>
        <v>Thursday</v>
      </c>
      <c r="G3298" s="35">
        <f t="shared" si="257"/>
        <v>5</v>
      </c>
      <c r="H3298" s="34">
        <f>CONVERT(INDEX(Htg_StPt_Sch_EZ!$C$4:$I$27,MATCH(Schedules_8760!$C3298,Htg_StPt_Sch_EZ!$B$4:$B$27,0),MATCH(Schedules_8760!$F3298,Htg_StPt_Sch_EZ!$C$3:$I$3,0)),"F","C")</f>
        <v>20.555555555555554</v>
      </c>
      <c r="I3298" s="34">
        <f>CONVERT(INDEX(Htg_StPt_Sch_EZ!$C$31:$I$54,MATCH(Schedules_8760!$C3298,Htg_StPt_Sch_EZ!$B$31:$B$54,0),MATCH(Schedules_8760!$F3298,Htg_StPt_Sch_EZ!$C$30:$I$30,0)),"F","C")</f>
        <v>19.444444444444443</v>
      </c>
      <c r="J3298" s="34">
        <f>CONVERT(INDEX(Clg_StPt_Sch_EZ!$C$4:$I$27,MATCH(Schedules_8760!$C3298,Clg_StPt_Sch_EZ!$B$4:$B$27,0),MATCH(Schedules_8760!$F3298,Clg_StPt_Sch_EZ!$C$3:$I$3,0)),"F","C")</f>
        <v>25.555555555555554</v>
      </c>
      <c r="K3298" s="34">
        <f>CONVERT(INDEX(Clg_StPt_Sch_EZ!$C$31:$I$54,MATCH(Schedules_8760!$C3298,Clg_StPt_Sch_EZ!$B$31:$B$54,0),MATCH(Schedules_8760!$F3298,Clg_StPt_Sch_EZ!$C$30:$I$30,0)),"F","C")</f>
        <v>25</v>
      </c>
      <c r="L3298" s="34">
        <f>CONVERT(INDEX(DHW_StPt_Sch_EZ!$C$4:$I$27,MATCH(Schedules_8760!$C3298,DHW_StPt_Sch_EZ!$B$4:$B$27,0),MATCH(Schedules_8760!$F3298,DHW_StPt_Sch_EZ!$C$3:$I$3,0)),"F","C")</f>
        <v>53.333333333333329</v>
      </c>
      <c r="M3298" s="34">
        <f>CONVERT(INDEX(DHW_StPt_Sch_EZ!$C$31:$I$54,MATCH(Schedules_8760!$C3298,DHW_StPt_Sch_EZ!$B$31:$B$54,0),MATCH(Schedules_8760!$F3298,DHW_StPt_Sch_EZ!$C$30:$I$30,0)),"F","C")</f>
        <v>53.333333333333329</v>
      </c>
      <c r="N3298" s="12"/>
      <c r="O3298" s="12"/>
      <c r="P3298" s="12"/>
    </row>
    <row r="3299" spans="1:16" x14ac:dyDescent="0.25">
      <c r="A3299" s="35">
        <v>3298</v>
      </c>
      <c r="B3299" s="89">
        <v>138.375</v>
      </c>
      <c r="C3299" s="35">
        <f t="shared" si="255"/>
        <v>10</v>
      </c>
      <c r="D3299" s="35">
        <f t="shared" si="258"/>
        <v>138</v>
      </c>
      <c r="E3299" s="35">
        <f t="shared" si="259"/>
        <v>5</v>
      </c>
      <c r="F3299" s="35" t="str">
        <f t="shared" si="256"/>
        <v>Thursday</v>
      </c>
      <c r="G3299" s="35">
        <f t="shared" si="257"/>
        <v>5</v>
      </c>
      <c r="H3299" s="34">
        <f>CONVERT(INDEX(Htg_StPt_Sch_EZ!$C$4:$I$27,MATCH(Schedules_8760!$C3299,Htg_StPt_Sch_EZ!$B$4:$B$27,0),MATCH(Schedules_8760!$F3299,Htg_StPt_Sch_EZ!$C$3:$I$3,0)),"F","C")</f>
        <v>20.555555555555554</v>
      </c>
      <c r="I3299" s="34">
        <f>CONVERT(INDEX(Htg_StPt_Sch_EZ!$C$31:$I$54,MATCH(Schedules_8760!$C3299,Htg_StPt_Sch_EZ!$B$31:$B$54,0),MATCH(Schedules_8760!$F3299,Htg_StPt_Sch_EZ!$C$30:$I$30,0)),"F","C")</f>
        <v>19.444444444444443</v>
      </c>
      <c r="J3299" s="34">
        <f>CONVERT(INDEX(Clg_StPt_Sch_EZ!$C$4:$I$27,MATCH(Schedules_8760!$C3299,Clg_StPt_Sch_EZ!$B$4:$B$27,0),MATCH(Schedules_8760!$F3299,Clg_StPt_Sch_EZ!$C$3:$I$3,0)),"F","C")</f>
        <v>25.555555555555554</v>
      </c>
      <c r="K3299" s="34">
        <f>CONVERT(INDEX(Clg_StPt_Sch_EZ!$C$31:$I$54,MATCH(Schedules_8760!$C3299,Clg_StPt_Sch_EZ!$B$31:$B$54,0),MATCH(Schedules_8760!$F3299,Clg_StPt_Sch_EZ!$C$30:$I$30,0)),"F","C")</f>
        <v>25</v>
      </c>
      <c r="L3299" s="34">
        <f>CONVERT(INDEX(DHW_StPt_Sch_EZ!$C$4:$I$27,MATCH(Schedules_8760!$C3299,DHW_StPt_Sch_EZ!$B$4:$B$27,0),MATCH(Schedules_8760!$F3299,DHW_StPt_Sch_EZ!$C$3:$I$3,0)),"F","C")</f>
        <v>53.333333333333329</v>
      </c>
      <c r="M3299" s="34">
        <f>CONVERT(INDEX(DHW_StPt_Sch_EZ!$C$31:$I$54,MATCH(Schedules_8760!$C3299,DHW_StPt_Sch_EZ!$B$31:$B$54,0),MATCH(Schedules_8760!$F3299,DHW_StPt_Sch_EZ!$C$30:$I$30,0)),"F","C")</f>
        <v>53.333333333333329</v>
      </c>
      <c r="N3299" s="12"/>
      <c r="O3299" s="12"/>
      <c r="P3299" s="12"/>
    </row>
    <row r="3300" spans="1:16" x14ac:dyDescent="0.25">
      <c r="A3300" s="35">
        <v>3299</v>
      </c>
      <c r="B3300" s="89">
        <v>138.41666666666671</v>
      </c>
      <c r="C3300" s="35">
        <f t="shared" si="255"/>
        <v>11</v>
      </c>
      <c r="D3300" s="35">
        <f t="shared" si="258"/>
        <v>138</v>
      </c>
      <c r="E3300" s="35">
        <f t="shared" si="259"/>
        <v>5</v>
      </c>
      <c r="F3300" s="35" t="str">
        <f t="shared" si="256"/>
        <v>Thursday</v>
      </c>
      <c r="G3300" s="35">
        <f t="shared" si="257"/>
        <v>5</v>
      </c>
      <c r="H3300" s="34">
        <f>CONVERT(INDEX(Htg_StPt_Sch_EZ!$C$4:$I$27,MATCH(Schedules_8760!$C3300,Htg_StPt_Sch_EZ!$B$4:$B$27,0),MATCH(Schedules_8760!$F3300,Htg_StPt_Sch_EZ!$C$3:$I$3,0)),"F","C")</f>
        <v>20.555555555555554</v>
      </c>
      <c r="I3300" s="34">
        <f>CONVERT(INDEX(Htg_StPt_Sch_EZ!$C$31:$I$54,MATCH(Schedules_8760!$C3300,Htg_StPt_Sch_EZ!$B$31:$B$54,0),MATCH(Schedules_8760!$F3300,Htg_StPt_Sch_EZ!$C$30:$I$30,0)),"F","C")</f>
        <v>19.444444444444443</v>
      </c>
      <c r="J3300" s="34">
        <f>CONVERT(INDEX(Clg_StPt_Sch_EZ!$C$4:$I$27,MATCH(Schedules_8760!$C3300,Clg_StPt_Sch_EZ!$B$4:$B$27,0),MATCH(Schedules_8760!$F3300,Clg_StPt_Sch_EZ!$C$3:$I$3,0)),"F","C")</f>
        <v>25.555555555555554</v>
      </c>
      <c r="K3300" s="34">
        <f>CONVERT(INDEX(Clg_StPt_Sch_EZ!$C$31:$I$54,MATCH(Schedules_8760!$C3300,Clg_StPt_Sch_EZ!$B$31:$B$54,0),MATCH(Schedules_8760!$F3300,Clg_StPt_Sch_EZ!$C$30:$I$30,0)),"F","C")</f>
        <v>25</v>
      </c>
      <c r="L3300" s="34">
        <f>CONVERT(INDEX(DHW_StPt_Sch_EZ!$C$4:$I$27,MATCH(Schedules_8760!$C3300,DHW_StPt_Sch_EZ!$B$4:$B$27,0),MATCH(Schedules_8760!$F3300,DHW_StPt_Sch_EZ!$C$3:$I$3,0)),"F","C")</f>
        <v>53.333333333333329</v>
      </c>
      <c r="M3300" s="34">
        <f>CONVERT(INDEX(DHW_StPt_Sch_EZ!$C$31:$I$54,MATCH(Schedules_8760!$C3300,DHW_StPt_Sch_EZ!$B$31:$B$54,0),MATCH(Schedules_8760!$F3300,DHW_StPt_Sch_EZ!$C$30:$I$30,0)),"F","C")</f>
        <v>53.333333333333329</v>
      </c>
      <c r="N3300" s="12"/>
      <c r="O3300" s="12"/>
      <c r="P3300" s="12"/>
    </row>
    <row r="3301" spans="1:16" x14ac:dyDescent="0.25">
      <c r="A3301" s="35">
        <v>3300</v>
      </c>
      <c r="B3301" s="89">
        <v>138.45833333333329</v>
      </c>
      <c r="C3301" s="35">
        <f t="shared" si="255"/>
        <v>12</v>
      </c>
      <c r="D3301" s="35">
        <f t="shared" si="258"/>
        <v>138</v>
      </c>
      <c r="E3301" s="35">
        <f t="shared" si="259"/>
        <v>5</v>
      </c>
      <c r="F3301" s="35" t="str">
        <f t="shared" si="256"/>
        <v>Thursday</v>
      </c>
      <c r="G3301" s="35">
        <f t="shared" si="257"/>
        <v>5</v>
      </c>
      <c r="H3301" s="34">
        <f>CONVERT(INDEX(Htg_StPt_Sch_EZ!$C$4:$I$27,MATCH(Schedules_8760!$C3301,Htg_StPt_Sch_EZ!$B$4:$B$27,0),MATCH(Schedules_8760!$F3301,Htg_StPt_Sch_EZ!$C$3:$I$3,0)),"F","C")</f>
        <v>20.555555555555554</v>
      </c>
      <c r="I3301" s="34">
        <f>CONVERT(INDEX(Htg_StPt_Sch_EZ!$C$31:$I$54,MATCH(Schedules_8760!$C3301,Htg_StPt_Sch_EZ!$B$31:$B$54,0),MATCH(Schedules_8760!$F3301,Htg_StPt_Sch_EZ!$C$30:$I$30,0)),"F","C")</f>
        <v>19.444444444444443</v>
      </c>
      <c r="J3301" s="34">
        <f>CONVERT(INDEX(Clg_StPt_Sch_EZ!$C$4:$I$27,MATCH(Schedules_8760!$C3301,Clg_StPt_Sch_EZ!$B$4:$B$27,0),MATCH(Schedules_8760!$F3301,Clg_StPt_Sch_EZ!$C$3:$I$3,0)),"F","C")</f>
        <v>25.555555555555554</v>
      </c>
      <c r="K3301" s="34">
        <f>CONVERT(INDEX(Clg_StPt_Sch_EZ!$C$31:$I$54,MATCH(Schedules_8760!$C3301,Clg_StPt_Sch_EZ!$B$31:$B$54,0),MATCH(Schedules_8760!$F3301,Clg_StPt_Sch_EZ!$C$30:$I$30,0)),"F","C")</f>
        <v>25</v>
      </c>
      <c r="L3301" s="34">
        <f>CONVERT(INDEX(DHW_StPt_Sch_EZ!$C$4:$I$27,MATCH(Schedules_8760!$C3301,DHW_StPt_Sch_EZ!$B$4:$B$27,0),MATCH(Schedules_8760!$F3301,DHW_StPt_Sch_EZ!$C$3:$I$3,0)),"F","C")</f>
        <v>53.333333333333329</v>
      </c>
      <c r="M3301" s="34">
        <f>CONVERT(INDEX(DHW_StPt_Sch_EZ!$C$31:$I$54,MATCH(Schedules_8760!$C3301,DHW_StPt_Sch_EZ!$B$31:$B$54,0),MATCH(Schedules_8760!$F3301,DHW_StPt_Sch_EZ!$C$30:$I$30,0)),"F","C")</f>
        <v>53.333333333333329</v>
      </c>
      <c r="N3301" s="12"/>
      <c r="O3301" s="12"/>
      <c r="P3301" s="12"/>
    </row>
    <row r="3302" spans="1:16" x14ac:dyDescent="0.25">
      <c r="A3302" s="35">
        <v>3301</v>
      </c>
      <c r="B3302" s="89">
        <v>138.5</v>
      </c>
      <c r="C3302" s="35">
        <f t="shared" si="255"/>
        <v>13</v>
      </c>
      <c r="D3302" s="35">
        <f t="shared" si="258"/>
        <v>138</v>
      </c>
      <c r="E3302" s="35">
        <f t="shared" si="259"/>
        <v>5</v>
      </c>
      <c r="F3302" s="35" t="str">
        <f t="shared" si="256"/>
        <v>Thursday</v>
      </c>
      <c r="G3302" s="35">
        <f t="shared" si="257"/>
        <v>5</v>
      </c>
      <c r="H3302" s="34">
        <f>CONVERT(INDEX(Htg_StPt_Sch_EZ!$C$4:$I$27,MATCH(Schedules_8760!$C3302,Htg_StPt_Sch_EZ!$B$4:$B$27,0),MATCH(Schedules_8760!$F3302,Htg_StPt_Sch_EZ!$C$3:$I$3,0)),"F","C")</f>
        <v>20.555555555555554</v>
      </c>
      <c r="I3302" s="34">
        <f>CONVERT(INDEX(Htg_StPt_Sch_EZ!$C$31:$I$54,MATCH(Schedules_8760!$C3302,Htg_StPt_Sch_EZ!$B$31:$B$54,0),MATCH(Schedules_8760!$F3302,Htg_StPt_Sch_EZ!$C$30:$I$30,0)),"F","C")</f>
        <v>19.444444444444443</v>
      </c>
      <c r="J3302" s="34">
        <f>CONVERT(INDEX(Clg_StPt_Sch_EZ!$C$4:$I$27,MATCH(Schedules_8760!$C3302,Clg_StPt_Sch_EZ!$B$4:$B$27,0),MATCH(Schedules_8760!$F3302,Clg_StPt_Sch_EZ!$C$3:$I$3,0)),"F","C")</f>
        <v>25.555555555555554</v>
      </c>
      <c r="K3302" s="34">
        <f>CONVERT(INDEX(Clg_StPt_Sch_EZ!$C$31:$I$54,MATCH(Schedules_8760!$C3302,Clg_StPt_Sch_EZ!$B$31:$B$54,0),MATCH(Schedules_8760!$F3302,Clg_StPt_Sch_EZ!$C$30:$I$30,0)),"F","C")</f>
        <v>25</v>
      </c>
      <c r="L3302" s="34">
        <f>CONVERT(INDEX(DHW_StPt_Sch_EZ!$C$4:$I$27,MATCH(Schedules_8760!$C3302,DHW_StPt_Sch_EZ!$B$4:$B$27,0),MATCH(Schedules_8760!$F3302,DHW_StPt_Sch_EZ!$C$3:$I$3,0)),"F","C")</f>
        <v>53.333333333333329</v>
      </c>
      <c r="M3302" s="34">
        <f>CONVERT(INDEX(DHW_StPt_Sch_EZ!$C$31:$I$54,MATCH(Schedules_8760!$C3302,DHW_StPt_Sch_EZ!$B$31:$B$54,0),MATCH(Schedules_8760!$F3302,DHW_StPt_Sch_EZ!$C$30:$I$30,0)),"F","C")</f>
        <v>53.333333333333329</v>
      </c>
      <c r="N3302" s="12"/>
      <c r="O3302" s="12"/>
      <c r="P3302" s="12"/>
    </row>
    <row r="3303" spans="1:16" x14ac:dyDescent="0.25">
      <c r="A3303" s="35">
        <v>3302</v>
      </c>
      <c r="B3303" s="89">
        <v>138.54166666666671</v>
      </c>
      <c r="C3303" s="35">
        <f t="shared" si="255"/>
        <v>14</v>
      </c>
      <c r="D3303" s="35">
        <f t="shared" si="258"/>
        <v>138</v>
      </c>
      <c r="E3303" s="35">
        <f t="shared" si="259"/>
        <v>5</v>
      </c>
      <c r="F3303" s="35" t="str">
        <f t="shared" si="256"/>
        <v>Thursday</v>
      </c>
      <c r="G3303" s="35">
        <f t="shared" si="257"/>
        <v>5</v>
      </c>
      <c r="H3303" s="34">
        <f>CONVERT(INDEX(Htg_StPt_Sch_EZ!$C$4:$I$27,MATCH(Schedules_8760!$C3303,Htg_StPt_Sch_EZ!$B$4:$B$27,0),MATCH(Schedules_8760!$F3303,Htg_StPt_Sch_EZ!$C$3:$I$3,0)),"F","C")</f>
        <v>20.555555555555554</v>
      </c>
      <c r="I3303" s="34">
        <f>CONVERT(INDEX(Htg_StPt_Sch_EZ!$C$31:$I$54,MATCH(Schedules_8760!$C3303,Htg_StPt_Sch_EZ!$B$31:$B$54,0),MATCH(Schedules_8760!$F3303,Htg_StPt_Sch_EZ!$C$30:$I$30,0)),"F","C")</f>
        <v>19.444444444444443</v>
      </c>
      <c r="J3303" s="34">
        <f>CONVERT(INDEX(Clg_StPt_Sch_EZ!$C$4:$I$27,MATCH(Schedules_8760!$C3303,Clg_StPt_Sch_EZ!$B$4:$B$27,0),MATCH(Schedules_8760!$F3303,Clg_StPt_Sch_EZ!$C$3:$I$3,0)),"F","C")</f>
        <v>25.555555555555554</v>
      </c>
      <c r="K3303" s="34">
        <f>CONVERT(INDEX(Clg_StPt_Sch_EZ!$C$31:$I$54,MATCH(Schedules_8760!$C3303,Clg_StPt_Sch_EZ!$B$31:$B$54,0),MATCH(Schedules_8760!$F3303,Clg_StPt_Sch_EZ!$C$30:$I$30,0)),"F","C")</f>
        <v>25</v>
      </c>
      <c r="L3303" s="34">
        <f>CONVERT(INDEX(DHW_StPt_Sch_EZ!$C$4:$I$27,MATCH(Schedules_8760!$C3303,DHW_StPt_Sch_EZ!$B$4:$B$27,0),MATCH(Schedules_8760!$F3303,DHW_StPt_Sch_EZ!$C$3:$I$3,0)),"F","C")</f>
        <v>53.333333333333329</v>
      </c>
      <c r="M3303" s="34">
        <f>CONVERT(INDEX(DHW_StPt_Sch_EZ!$C$31:$I$54,MATCH(Schedules_8760!$C3303,DHW_StPt_Sch_EZ!$B$31:$B$54,0),MATCH(Schedules_8760!$F3303,DHW_StPt_Sch_EZ!$C$30:$I$30,0)),"F","C")</f>
        <v>53.333333333333329</v>
      </c>
      <c r="N3303" s="12"/>
      <c r="O3303" s="12"/>
      <c r="P3303" s="12"/>
    </row>
    <row r="3304" spans="1:16" x14ac:dyDescent="0.25">
      <c r="A3304" s="35">
        <v>3303</v>
      </c>
      <c r="B3304" s="89">
        <v>138.58333333333329</v>
      </c>
      <c r="C3304" s="35">
        <f t="shared" si="255"/>
        <v>15</v>
      </c>
      <c r="D3304" s="35">
        <f t="shared" si="258"/>
        <v>138</v>
      </c>
      <c r="E3304" s="35">
        <f t="shared" si="259"/>
        <v>5</v>
      </c>
      <c r="F3304" s="35" t="str">
        <f t="shared" si="256"/>
        <v>Thursday</v>
      </c>
      <c r="G3304" s="35">
        <f t="shared" si="257"/>
        <v>5</v>
      </c>
      <c r="H3304" s="34">
        <f>CONVERT(INDEX(Htg_StPt_Sch_EZ!$C$4:$I$27,MATCH(Schedules_8760!$C3304,Htg_StPt_Sch_EZ!$B$4:$B$27,0),MATCH(Schedules_8760!$F3304,Htg_StPt_Sch_EZ!$C$3:$I$3,0)),"F","C")</f>
        <v>20.555555555555554</v>
      </c>
      <c r="I3304" s="34">
        <f>CONVERT(INDEX(Htg_StPt_Sch_EZ!$C$31:$I$54,MATCH(Schedules_8760!$C3304,Htg_StPt_Sch_EZ!$B$31:$B$54,0),MATCH(Schedules_8760!$F3304,Htg_StPt_Sch_EZ!$C$30:$I$30,0)),"F","C")</f>
        <v>21.111111111111111</v>
      </c>
      <c r="J3304" s="34">
        <f>CONVERT(INDEX(Clg_StPt_Sch_EZ!$C$4:$I$27,MATCH(Schedules_8760!$C3304,Clg_StPt_Sch_EZ!$B$4:$B$27,0),MATCH(Schedules_8760!$F3304,Clg_StPt_Sch_EZ!$C$3:$I$3,0)),"F","C")</f>
        <v>25.555555555555554</v>
      </c>
      <c r="K3304" s="34">
        <f>CONVERT(INDEX(Clg_StPt_Sch_EZ!$C$31:$I$54,MATCH(Schedules_8760!$C3304,Clg_StPt_Sch_EZ!$B$31:$B$54,0),MATCH(Schedules_8760!$F3304,Clg_StPt_Sch_EZ!$C$30:$I$30,0)),"F","C")</f>
        <v>25</v>
      </c>
      <c r="L3304" s="34">
        <f>CONVERT(INDEX(DHW_StPt_Sch_EZ!$C$4:$I$27,MATCH(Schedules_8760!$C3304,DHW_StPt_Sch_EZ!$B$4:$B$27,0),MATCH(Schedules_8760!$F3304,DHW_StPt_Sch_EZ!$C$3:$I$3,0)),"F","C")</f>
        <v>53.333333333333329</v>
      </c>
      <c r="M3304" s="34">
        <f>CONVERT(INDEX(DHW_StPt_Sch_EZ!$C$31:$I$54,MATCH(Schedules_8760!$C3304,DHW_StPt_Sch_EZ!$B$31:$B$54,0),MATCH(Schedules_8760!$F3304,DHW_StPt_Sch_EZ!$C$30:$I$30,0)),"F","C")</f>
        <v>53.333333333333329</v>
      </c>
      <c r="N3304" s="12"/>
      <c r="O3304" s="12"/>
      <c r="P3304" s="12"/>
    </row>
    <row r="3305" spans="1:16" x14ac:dyDescent="0.25">
      <c r="A3305" s="35">
        <v>3304</v>
      </c>
      <c r="B3305" s="89">
        <v>138.625</v>
      </c>
      <c r="C3305" s="35">
        <f t="shared" si="255"/>
        <v>16</v>
      </c>
      <c r="D3305" s="35">
        <f t="shared" si="258"/>
        <v>138</v>
      </c>
      <c r="E3305" s="35">
        <f t="shared" si="259"/>
        <v>5</v>
      </c>
      <c r="F3305" s="35" t="str">
        <f t="shared" si="256"/>
        <v>Thursday</v>
      </c>
      <c r="G3305" s="35">
        <f t="shared" si="257"/>
        <v>5</v>
      </c>
      <c r="H3305" s="34">
        <f>CONVERT(INDEX(Htg_StPt_Sch_EZ!$C$4:$I$27,MATCH(Schedules_8760!$C3305,Htg_StPt_Sch_EZ!$B$4:$B$27,0),MATCH(Schedules_8760!$F3305,Htg_StPt_Sch_EZ!$C$3:$I$3,0)),"F","C")</f>
        <v>20.555555555555554</v>
      </c>
      <c r="I3305" s="34">
        <f>CONVERT(INDEX(Htg_StPt_Sch_EZ!$C$31:$I$54,MATCH(Schedules_8760!$C3305,Htg_StPt_Sch_EZ!$B$31:$B$54,0),MATCH(Schedules_8760!$F3305,Htg_StPt_Sch_EZ!$C$30:$I$30,0)),"F","C")</f>
        <v>21.111111111111111</v>
      </c>
      <c r="J3305" s="34">
        <f>CONVERT(INDEX(Clg_StPt_Sch_EZ!$C$4:$I$27,MATCH(Schedules_8760!$C3305,Clg_StPt_Sch_EZ!$B$4:$B$27,0),MATCH(Schedules_8760!$F3305,Clg_StPt_Sch_EZ!$C$3:$I$3,0)),"F","C")</f>
        <v>25.555555555555554</v>
      </c>
      <c r="K3305" s="34">
        <f>CONVERT(INDEX(Clg_StPt_Sch_EZ!$C$31:$I$54,MATCH(Schedules_8760!$C3305,Clg_StPt_Sch_EZ!$B$31:$B$54,0),MATCH(Schedules_8760!$F3305,Clg_StPt_Sch_EZ!$C$30:$I$30,0)),"F","C")</f>
        <v>25</v>
      </c>
      <c r="L3305" s="34">
        <f>CONVERT(INDEX(DHW_StPt_Sch_EZ!$C$4:$I$27,MATCH(Schedules_8760!$C3305,DHW_StPt_Sch_EZ!$B$4:$B$27,0),MATCH(Schedules_8760!$F3305,DHW_StPt_Sch_EZ!$C$3:$I$3,0)),"F","C")</f>
        <v>53.333333333333329</v>
      </c>
      <c r="M3305" s="34">
        <f>CONVERT(INDEX(DHW_StPt_Sch_EZ!$C$31:$I$54,MATCH(Schedules_8760!$C3305,DHW_StPt_Sch_EZ!$B$31:$B$54,0),MATCH(Schedules_8760!$F3305,DHW_StPt_Sch_EZ!$C$30:$I$30,0)),"F","C")</f>
        <v>53.333333333333329</v>
      </c>
      <c r="N3305" s="12"/>
      <c r="O3305" s="12"/>
      <c r="P3305" s="12"/>
    </row>
    <row r="3306" spans="1:16" x14ac:dyDescent="0.25">
      <c r="A3306" s="35">
        <v>3305</v>
      </c>
      <c r="B3306" s="89">
        <v>138.66666666666671</v>
      </c>
      <c r="C3306" s="35">
        <f t="shared" si="255"/>
        <v>17</v>
      </c>
      <c r="D3306" s="35">
        <f t="shared" si="258"/>
        <v>138</v>
      </c>
      <c r="E3306" s="35">
        <f t="shared" si="259"/>
        <v>5</v>
      </c>
      <c r="F3306" s="35" t="str">
        <f t="shared" si="256"/>
        <v>Thursday</v>
      </c>
      <c r="G3306" s="35">
        <f t="shared" si="257"/>
        <v>5</v>
      </c>
      <c r="H3306" s="34">
        <f>CONVERT(INDEX(Htg_StPt_Sch_EZ!$C$4:$I$27,MATCH(Schedules_8760!$C3306,Htg_StPt_Sch_EZ!$B$4:$B$27,0),MATCH(Schedules_8760!$F3306,Htg_StPt_Sch_EZ!$C$3:$I$3,0)),"F","C")</f>
        <v>20.555555555555554</v>
      </c>
      <c r="I3306" s="34">
        <f>CONVERT(INDEX(Htg_StPt_Sch_EZ!$C$31:$I$54,MATCH(Schedules_8760!$C3306,Htg_StPt_Sch_EZ!$B$31:$B$54,0),MATCH(Schedules_8760!$F3306,Htg_StPt_Sch_EZ!$C$30:$I$30,0)),"F","C")</f>
        <v>17.777777777777779</v>
      </c>
      <c r="J3306" s="34">
        <f>CONVERT(INDEX(Clg_StPt_Sch_EZ!$C$4:$I$27,MATCH(Schedules_8760!$C3306,Clg_StPt_Sch_EZ!$B$4:$B$27,0),MATCH(Schedules_8760!$F3306,Clg_StPt_Sch_EZ!$C$3:$I$3,0)),"F","C")</f>
        <v>25.555555555555554</v>
      </c>
      <c r="K3306" s="34">
        <f>CONVERT(INDEX(Clg_StPt_Sch_EZ!$C$31:$I$54,MATCH(Schedules_8760!$C3306,Clg_StPt_Sch_EZ!$B$31:$B$54,0),MATCH(Schedules_8760!$F3306,Clg_StPt_Sch_EZ!$C$30:$I$30,0)),"F","C")</f>
        <v>25</v>
      </c>
      <c r="L3306" s="34">
        <f>CONVERT(INDEX(DHW_StPt_Sch_EZ!$C$4:$I$27,MATCH(Schedules_8760!$C3306,DHW_StPt_Sch_EZ!$B$4:$B$27,0),MATCH(Schedules_8760!$F3306,DHW_StPt_Sch_EZ!$C$3:$I$3,0)),"F","C")</f>
        <v>53.333333333333329</v>
      </c>
      <c r="M3306" s="34">
        <f>CONVERT(INDEX(DHW_StPt_Sch_EZ!$C$31:$I$54,MATCH(Schedules_8760!$C3306,DHW_StPt_Sch_EZ!$B$31:$B$54,0),MATCH(Schedules_8760!$F3306,DHW_StPt_Sch_EZ!$C$30:$I$30,0)),"F","C")</f>
        <v>53.333333333333329</v>
      </c>
      <c r="N3306" s="12"/>
      <c r="O3306" s="12"/>
      <c r="P3306" s="12"/>
    </row>
    <row r="3307" spans="1:16" x14ac:dyDescent="0.25">
      <c r="A3307" s="35">
        <v>3306</v>
      </c>
      <c r="B3307" s="89">
        <v>138.70833333333329</v>
      </c>
      <c r="C3307" s="35">
        <f t="shared" si="255"/>
        <v>18</v>
      </c>
      <c r="D3307" s="35">
        <f t="shared" si="258"/>
        <v>138</v>
      </c>
      <c r="E3307" s="35">
        <f t="shared" si="259"/>
        <v>5</v>
      </c>
      <c r="F3307" s="35" t="str">
        <f t="shared" si="256"/>
        <v>Thursday</v>
      </c>
      <c r="G3307" s="35">
        <f t="shared" si="257"/>
        <v>5</v>
      </c>
      <c r="H3307" s="34">
        <f>CONVERT(INDEX(Htg_StPt_Sch_EZ!$C$4:$I$27,MATCH(Schedules_8760!$C3307,Htg_StPt_Sch_EZ!$B$4:$B$27,0),MATCH(Schedules_8760!$F3307,Htg_StPt_Sch_EZ!$C$3:$I$3,0)),"F","C")</f>
        <v>20.555555555555554</v>
      </c>
      <c r="I3307" s="34">
        <f>CONVERT(INDEX(Htg_StPt_Sch_EZ!$C$31:$I$54,MATCH(Schedules_8760!$C3307,Htg_StPt_Sch_EZ!$B$31:$B$54,0),MATCH(Schedules_8760!$F3307,Htg_StPt_Sch_EZ!$C$30:$I$30,0)),"F","C")</f>
        <v>17.777777777777779</v>
      </c>
      <c r="J3307" s="34">
        <f>CONVERT(INDEX(Clg_StPt_Sch_EZ!$C$4:$I$27,MATCH(Schedules_8760!$C3307,Clg_StPt_Sch_EZ!$B$4:$B$27,0),MATCH(Schedules_8760!$F3307,Clg_StPt_Sch_EZ!$C$3:$I$3,0)),"F","C")</f>
        <v>25.555555555555554</v>
      </c>
      <c r="K3307" s="34">
        <f>CONVERT(INDEX(Clg_StPt_Sch_EZ!$C$31:$I$54,MATCH(Schedules_8760!$C3307,Clg_StPt_Sch_EZ!$B$31:$B$54,0),MATCH(Schedules_8760!$F3307,Clg_StPt_Sch_EZ!$C$30:$I$30,0)),"F","C")</f>
        <v>28.333333333333332</v>
      </c>
      <c r="L3307" s="34">
        <f>CONVERT(INDEX(DHW_StPt_Sch_EZ!$C$4:$I$27,MATCH(Schedules_8760!$C3307,DHW_StPt_Sch_EZ!$B$4:$B$27,0),MATCH(Schedules_8760!$F3307,DHW_StPt_Sch_EZ!$C$3:$I$3,0)),"F","C")</f>
        <v>53.333333333333329</v>
      </c>
      <c r="M3307" s="34">
        <f>CONVERT(INDEX(DHW_StPt_Sch_EZ!$C$31:$I$54,MATCH(Schedules_8760!$C3307,DHW_StPt_Sch_EZ!$B$31:$B$54,0),MATCH(Schedules_8760!$F3307,DHW_StPt_Sch_EZ!$C$30:$I$30,0)),"F","C")</f>
        <v>53.333333333333329</v>
      </c>
      <c r="N3307" s="12"/>
      <c r="O3307" s="12"/>
      <c r="P3307" s="12"/>
    </row>
    <row r="3308" spans="1:16" x14ac:dyDescent="0.25">
      <c r="A3308" s="35">
        <v>3307</v>
      </c>
      <c r="B3308" s="89">
        <v>138.75</v>
      </c>
      <c r="C3308" s="35">
        <f t="shared" si="255"/>
        <v>19</v>
      </c>
      <c r="D3308" s="35">
        <f t="shared" si="258"/>
        <v>138</v>
      </c>
      <c r="E3308" s="35">
        <f t="shared" si="259"/>
        <v>5</v>
      </c>
      <c r="F3308" s="35" t="str">
        <f t="shared" si="256"/>
        <v>Thursday</v>
      </c>
      <c r="G3308" s="35">
        <f t="shared" si="257"/>
        <v>5</v>
      </c>
      <c r="H3308" s="34">
        <f>CONVERT(INDEX(Htg_StPt_Sch_EZ!$C$4:$I$27,MATCH(Schedules_8760!$C3308,Htg_StPt_Sch_EZ!$B$4:$B$27,0),MATCH(Schedules_8760!$F3308,Htg_StPt_Sch_EZ!$C$3:$I$3,0)),"F","C")</f>
        <v>20.555555555555554</v>
      </c>
      <c r="I3308" s="34">
        <f>CONVERT(INDEX(Htg_StPt_Sch_EZ!$C$31:$I$54,MATCH(Schedules_8760!$C3308,Htg_StPt_Sch_EZ!$B$31:$B$54,0),MATCH(Schedules_8760!$F3308,Htg_StPt_Sch_EZ!$C$30:$I$30,0)),"F","C")</f>
        <v>18.333333333333332</v>
      </c>
      <c r="J3308" s="34">
        <f>CONVERT(INDEX(Clg_StPt_Sch_EZ!$C$4:$I$27,MATCH(Schedules_8760!$C3308,Clg_StPt_Sch_EZ!$B$4:$B$27,0),MATCH(Schedules_8760!$F3308,Clg_StPt_Sch_EZ!$C$3:$I$3,0)),"F","C")</f>
        <v>25.555555555555554</v>
      </c>
      <c r="K3308" s="34">
        <f>CONVERT(INDEX(Clg_StPt_Sch_EZ!$C$31:$I$54,MATCH(Schedules_8760!$C3308,Clg_StPt_Sch_EZ!$B$31:$B$54,0),MATCH(Schedules_8760!$F3308,Clg_StPt_Sch_EZ!$C$30:$I$30,0)),"F","C")</f>
        <v>28.333333333333332</v>
      </c>
      <c r="L3308" s="34">
        <f>CONVERT(INDEX(DHW_StPt_Sch_EZ!$C$4:$I$27,MATCH(Schedules_8760!$C3308,DHW_StPt_Sch_EZ!$B$4:$B$27,0),MATCH(Schedules_8760!$F3308,DHW_StPt_Sch_EZ!$C$3:$I$3,0)),"F","C")</f>
        <v>53.333333333333329</v>
      </c>
      <c r="M3308" s="34">
        <f>CONVERT(INDEX(DHW_StPt_Sch_EZ!$C$31:$I$54,MATCH(Schedules_8760!$C3308,DHW_StPt_Sch_EZ!$B$31:$B$54,0),MATCH(Schedules_8760!$F3308,DHW_StPt_Sch_EZ!$C$30:$I$30,0)),"F","C")</f>
        <v>53.333333333333329</v>
      </c>
      <c r="N3308" s="12"/>
      <c r="O3308" s="12"/>
      <c r="P3308" s="12"/>
    </row>
    <row r="3309" spans="1:16" x14ac:dyDescent="0.25">
      <c r="A3309" s="35">
        <v>3308</v>
      </c>
      <c r="B3309" s="89">
        <v>138.79166666666671</v>
      </c>
      <c r="C3309" s="35">
        <f t="shared" si="255"/>
        <v>20</v>
      </c>
      <c r="D3309" s="35">
        <f t="shared" si="258"/>
        <v>138</v>
      </c>
      <c r="E3309" s="35">
        <f t="shared" si="259"/>
        <v>5</v>
      </c>
      <c r="F3309" s="35" t="str">
        <f t="shared" si="256"/>
        <v>Thursday</v>
      </c>
      <c r="G3309" s="35">
        <f t="shared" si="257"/>
        <v>5</v>
      </c>
      <c r="H3309" s="34">
        <f>CONVERT(INDEX(Htg_StPt_Sch_EZ!$C$4:$I$27,MATCH(Schedules_8760!$C3309,Htg_StPt_Sch_EZ!$B$4:$B$27,0),MATCH(Schedules_8760!$F3309,Htg_StPt_Sch_EZ!$C$3:$I$3,0)),"F","C")</f>
        <v>20.555555555555554</v>
      </c>
      <c r="I3309" s="34">
        <f>CONVERT(INDEX(Htg_StPt_Sch_EZ!$C$31:$I$54,MATCH(Schedules_8760!$C3309,Htg_StPt_Sch_EZ!$B$31:$B$54,0),MATCH(Schedules_8760!$F3309,Htg_StPt_Sch_EZ!$C$30:$I$30,0)),"F","C")</f>
        <v>18.888888888888889</v>
      </c>
      <c r="J3309" s="34">
        <f>CONVERT(INDEX(Clg_StPt_Sch_EZ!$C$4:$I$27,MATCH(Schedules_8760!$C3309,Clg_StPt_Sch_EZ!$B$4:$B$27,0),MATCH(Schedules_8760!$F3309,Clg_StPt_Sch_EZ!$C$3:$I$3,0)),"F","C")</f>
        <v>25.555555555555554</v>
      </c>
      <c r="K3309" s="34">
        <f>CONVERT(INDEX(Clg_StPt_Sch_EZ!$C$31:$I$54,MATCH(Schedules_8760!$C3309,Clg_StPt_Sch_EZ!$B$31:$B$54,0),MATCH(Schedules_8760!$F3309,Clg_StPt_Sch_EZ!$C$30:$I$30,0)),"F","C")</f>
        <v>28.333333333333332</v>
      </c>
      <c r="L3309" s="34">
        <f>CONVERT(INDEX(DHW_StPt_Sch_EZ!$C$4:$I$27,MATCH(Schedules_8760!$C3309,DHW_StPt_Sch_EZ!$B$4:$B$27,0),MATCH(Schedules_8760!$F3309,DHW_StPt_Sch_EZ!$C$3:$I$3,0)),"F","C")</f>
        <v>53.333333333333329</v>
      </c>
      <c r="M3309" s="34">
        <f>CONVERT(INDEX(DHW_StPt_Sch_EZ!$C$31:$I$54,MATCH(Schedules_8760!$C3309,DHW_StPt_Sch_EZ!$B$31:$B$54,0),MATCH(Schedules_8760!$F3309,DHW_StPt_Sch_EZ!$C$30:$I$30,0)),"F","C")</f>
        <v>53.333333333333329</v>
      </c>
      <c r="N3309" s="12"/>
      <c r="O3309" s="12"/>
      <c r="P3309" s="12"/>
    </row>
    <row r="3310" spans="1:16" x14ac:dyDescent="0.25">
      <c r="A3310" s="35">
        <v>3309</v>
      </c>
      <c r="B3310" s="89">
        <v>138.83333333333329</v>
      </c>
      <c r="C3310" s="35">
        <f t="shared" si="255"/>
        <v>21</v>
      </c>
      <c r="D3310" s="35">
        <f t="shared" si="258"/>
        <v>138</v>
      </c>
      <c r="E3310" s="35">
        <f t="shared" si="259"/>
        <v>5</v>
      </c>
      <c r="F3310" s="35" t="str">
        <f t="shared" si="256"/>
        <v>Thursday</v>
      </c>
      <c r="G3310" s="35">
        <f t="shared" si="257"/>
        <v>5</v>
      </c>
      <c r="H3310" s="34">
        <f>CONVERT(INDEX(Htg_StPt_Sch_EZ!$C$4:$I$27,MATCH(Schedules_8760!$C3310,Htg_StPt_Sch_EZ!$B$4:$B$27,0),MATCH(Schedules_8760!$F3310,Htg_StPt_Sch_EZ!$C$3:$I$3,0)),"F","C")</f>
        <v>20.555555555555554</v>
      </c>
      <c r="I3310" s="34">
        <f>CONVERT(INDEX(Htg_StPt_Sch_EZ!$C$31:$I$54,MATCH(Schedules_8760!$C3310,Htg_StPt_Sch_EZ!$B$31:$B$54,0),MATCH(Schedules_8760!$F3310,Htg_StPt_Sch_EZ!$C$30:$I$30,0)),"F","C")</f>
        <v>19.444444444444443</v>
      </c>
      <c r="J3310" s="34">
        <f>CONVERT(INDEX(Clg_StPt_Sch_EZ!$C$4:$I$27,MATCH(Schedules_8760!$C3310,Clg_StPt_Sch_EZ!$B$4:$B$27,0),MATCH(Schedules_8760!$F3310,Clg_StPt_Sch_EZ!$C$3:$I$3,0)),"F","C")</f>
        <v>25.555555555555554</v>
      </c>
      <c r="K3310" s="34">
        <f>CONVERT(INDEX(Clg_StPt_Sch_EZ!$C$31:$I$54,MATCH(Schedules_8760!$C3310,Clg_StPt_Sch_EZ!$B$31:$B$54,0),MATCH(Schedules_8760!$F3310,Clg_StPt_Sch_EZ!$C$30:$I$30,0)),"F","C")</f>
        <v>28.333333333333332</v>
      </c>
      <c r="L3310" s="34">
        <f>CONVERT(INDEX(DHW_StPt_Sch_EZ!$C$4:$I$27,MATCH(Schedules_8760!$C3310,DHW_StPt_Sch_EZ!$B$4:$B$27,0),MATCH(Schedules_8760!$F3310,DHW_StPt_Sch_EZ!$C$3:$I$3,0)),"F","C")</f>
        <v>53.333333333333329</v>
      </c>
      <c r="M3310" s="34">
        <f>CONVERT(INDEX(DHW_StPt_Sch_EZ!$C$31:$I$54,MATCH(Schedules_8760!$C3310,DHW_StPt_Sch_EZ!$B$31:$B$54,0),MATCH(Schedules_8760!$F3310,DHW_StPt_Sch_EZ!$C$30:$I$30,0)),"F","C")</f>
        <v>53.333333333333329</v>
      </c>
      <c r="N3310" s="12"/>
      <c r="O3310" s="12"/>
      <c r="P3310" s="12"/>
    </row>
    <row r="3311" spans="1:16" x14ac:dyDescent="0.25">
      <c r="A3311" s="35">
        <v>3310</v>
      </c>
      <c r="B3311" s="89">
        <v>138.875</v>
      </c>
      <c r="C3311" s="35">
        <f t="shared" si="255"/>
        <v>22</v>
      </c>
      <c r="D3311" s="35">
        <f t="shared" si="258"/>
        <v>138</v>
      </c>
      <c r="E3311" s="35">
        <f t="shared" si="259"/>
        <v>5</v>
      </c>
      <c r="F3311" s="35" t="str">
        <f t="shared" si="256"/>
        <v>Thursday</v>
      </c>
      <c r="G3311" s="35">
        <f t="shared" si="257"/>
        <v>5</v>
      </c>
      <c r="H3311" s="34">
        <f>CONVERT(INDEX(Htg_StPt_Sch_EZ!$C$4:$I$27,MATCH(Schedules_8760!$C3311,Htg_StPt_Sch_EZ!$B$4:$B$27,0),MATCH(Schedules_8760!$F3311,Htg_StPt_Sch_EZ!$C$3:$I$3,0)),"F","C")</f>
        <v>20.555555555555554</v>
      </c>
      <c r="I3311" s="34">
        <f>CONVERT(INDEX(Htg_StPt_Sch_EZ!$C$31:$I$54,MATCH(Schedules_8760!$C3311,Htg_StPt_Sch_EZ!$B$31:$B$54,0),MATCH(Schedules_8760!$F3311,Htg_StPt_Sch_EZ!$C$30:$I$30,0)),"F","C")</f>
        <v>19.444444444444443</v>
      </c>
      <c r="J3311" s="34">
        <f>CONVERT(INDEX(Clg_StPt_Sch_EZ!$C$4:$I$27,MATCH(Schedules_8760!$C3311,Clg_StPt_Sch_EZ!$B$4:$B$27,0),MATCH(Schedules_8760!$F3311,Clg_StPt_Sch_EZ!$C$3:$I$3,0)),"F","C")</f>
        <v>25.555555555555554</v>
      </c>
      <c r="K3311" s="34">
        <f>CONVERT(INDEX(Clg_StPt_Sch_EZ!$C$31:$I$54,MATCH(Schedules_8760!$C3311,Clg_StPt_Sch_EZ!$B$31:$B$54,0),MATCH(Schedules_8760!$F3311,Clg_StPt_Sch_EZ!$C$30:$I$30,0)),"F","C")</f>
        <v>28.333333333333332</v>
      </c>
      <c r="L3311" s="34">
        <f>CONVERT(INDEX(DHW_StPt_Sch_EZ!$C$4:$I$27,MATCH(Schedules_8760!$C3311,DHW_StPt_Sch_EZ!$B$4:$B$27,0),MATCH(Schedules_8760!$F3311,DHW_StPt_Sch_EZ!$C$3:$I$3,0)),"F","C")</f>
        <v>53.333333333333329</v>
      </c>
      <c r="M3311" s="34">
        <f>CONVERT(INDEX(DHW_StPt_Sch_EZ!$C$31:$I$54,MATCH(Schedules_8760!$C3311,DHW_StPt_Sch_EZ!$B$31:$B$54,0),MATCH(Schedules_8760!$F3311,DHW_StPt_Sch_EZ!$C$30:$I$30,0)),"F","C")</f>
        <v>53.333333333333329</v>
      </c>
      <c r="N3311" s="12"/>
      <c r="O3311" s="12"/>
      <c r="P3311" s="12"/>
    </row>
    <row r="3312" spans="1:16" x14ac:dyDescent="0.25">
      <c r="A3312" s="35">
        <v>3311</v>
      </c>
      <c r="B3312" s="89">
        <v>138.91666666666671</v>
      </c>
      <c r="C3312" s="35">
        <f t="shared" si="255"/>
        <v>23</v>
      </c>
      <c r="D3312" s="35">
        <f t="shared" si="258"/>
        <v>138</v>
      </c>
      <c r="E3312" s="35">
        <f t="shared" si="259"/>
        <v>5</v>
      </c>
      <c r="F3312" s="35" t="str">
        <f t="shared" si="256"/>
        <v>Thursday</v>
      </c>
      <c r="G3312" s="35">
        <f t="shared" si="257"/>
        <v>5</v>
      </c>
      <c r="H3312" s="34">
        <f>CONVERT(INDEX(Htg_StPt_Sch_EZ!$C$4:$I$27,MATCH(Schedules_8760!$C3312,Htg_StPt_Sch_EZ!$B$4:$B$27,0),MATCH(Schedules_8760!$F3312,Htg_StPt_Sch_EZ!$C$3:$I$3,0)),"F","C")</f>
        <v>20.555555555555554</v>
      </c>
      <c r="I3312" s="34">
        <f>CONVERT(INDEX(Htg_StPt_Sch_EZ!$C$31:$I$54,MATCH(Schedules_8760!$C3312,Htg_StPt_Sch_EZ!$B$31:$B$54,0),MATCH(Schedules_8760!$F3312,Htg_StPt_Sch_EZ!$C$30:$I$30,0)),"F","C")</f>
        <v>19.444444444444443</v>
      </c>
      <c r="J3312" s="34">
        <f>CONVERT(INDEX(Clg_StPt_Sch_EZ!$C$4:$I$27,MATCH(Schedules_8760!$C3312,Clg_StPt_Sch_EZ!$B$4:$B$27,0),MATCH(Schedules_8760!$F3312,Clg_StPt_Sch_EZ!$C$3:$I$3,0)),"F","C")</f>
        <v>25.555555555555554</v>
      </c>
      <c r="K3312" s="34">
        <f>CONVERT(INDEX(Clg_StPt_Sch_EZ!$C$31:$I$54,MATCH(Schedules_8760!$C3312,Clg_StPt_Sch_EZ!$B$31:$B$54,0),MATCH(Schedules_8760!$F3312,Clg_StPt_Sch_EZ!$C$30:$I$30,0)),"F","C")</f>
        <v>28.333333333333332</v>
      </c>
      <c r="L3312" s="34">
        <f>CONVERT(INDEX(DHW_StPt_Sch_EZ!$C$4:$I$27,MATCH(Schedules_8760!$C3312,DHW_StPt_Sch_EZ!$B$4:$B$27,0),MATCH(Schedules_8760!$F3312,DHW_StPt_Sch_EZ!$C$3:$I$3,0)),"F","C")</f>
        <v>53.333333333333329</v>
      </c>
      <c r="M3312" s="34">
        <f>CONVERT(INDEX(DHW_StPt_Sch_EZ!$C$31:$I$54,MATCH(Schedules_8760!$C3312,DHW_StPt_Sch_EZ!$B$31:$B$54,0),MATCH(Schedules_8760!$F3312,DHW_StPt_Sch_EZ!$C$30:$I$30,0)),"F","C")</f>
        <v>53.333333333333329</v>
      </c>
      <c r="N3312" s="12"/>
      <c r="O3312" s="12"/>
      <c r="P3312" s="12"/>
    </row>
    <row r="3313" spans="1:16" x14ac:dyDescent="0.25">
      <c r="A3313" s="35">
        <v>3312</v>
      </c>
      <c r="B3313" s="89">
        <v>138.95833333333329</v>
      </c>
      <c r="C3313" s="35">
        <f t="shared" si="255"/>
        <v>24</v>
      </c>
      <c r="D3313" s="35">
        <f t="shared" si="258"/>
        <v>138</v>
      </c>
      <c r="E3313" s="35">
        <f t="shared" si="259"/>
        <v>5</v>
      </c>
      <c r="F3313" s="35" t="str">
        <f t="shared" si="256"/>
        <v>Thursday</v>
      </c>
      <c r="G3313" s="35">
        <f t="shared" si="257"/>
        <v>5</v>
      </c>
      <c r="H3313" s="34">
        <f>CONVERT(INDEX(Htg_StPt_Sch_EZ!$C$4:$I$27,MATCH(Schedules_8760!$C3313,Htg_StPt_Sch_EZ!$B$4:$B$27,0),MATCH(Schedules_8760!$F3313,Htg_StPt_Sch_EZ!$C$3:$I$3,0)),"F","C")</f>
        <v>20.555555555555554</v>
      </c>
      <c r="I3313" s="34">
        <f>CONVERT(INDEX(Htg_StPt_Sch_EZ!$C$31:$I$54,MATCH(Schedules_8760!$C3313,Htg_StPt_Sch_EZ!$B$31:$B$54,0),MATCH(Schedules_8760!$F3313,Htg_StPt_Sch_EZ!$C$30:$I$30,0)),"F","C")</f>
        <v>19.444444444444443</v>
      </c>
      <c r="J3313" s="34">
        <f>CONVERT(INDEX(Clg_StPt_Sch_EZ!$C$4:$I$27,MATCH(Schedules_8760!$C3313,Clg_StPt_Sch_EZ!$B$4:$B$27,0),MATCH(Schedules_8760!$F3313,Clg_StPt_Sch_EZ!$C$3:$I$3,0)),"F","C")</f>
        <v>25.555555555555554</v>
      </c>
      <c r="K3313" s="34">
        <f>CONVERT(INDEX(Clg_StPt_Sch_EZ!$C$31:$I$54,MATCH(Schedules_8760!$C3313,Clg_StPt_Sch_EZ!$B$31:$B$54,0),MATCH(Schedules_8760!$F3313,Clg_StPt_Sch_EZ!$C$30:$I$30,0)),"F","C")</f>
        <v>28.333333333333332</v>
      </c>
      <c r="L3313" s="34">
        <f>CONVERT(INDEX(DHW_StPt_Sch_EZ!$C$4:$I$27,MATCH(Schedules_8760!$C3313,DHW_StPt_Sch_EZ!$B$4:$B$27,0),MATCH(Schedules_8760!$F3313,DHW_StPt_Sch_EZ!$C$3:$I$3,0)),"F","C")</f>
        <v>53.333333333333329</v>
      </c>
      <c r="M3313" s="34">
        <f>CONVERT(INDEX(DHW_StPt_Sch_EZ!$C$31:$I$54,MATCH(Schedules_8760!$C3313,DHW_StPt_Sch_EZ!$B$31:$B$54,0),MATCH(Schedules_8760!$F3313,DHW_StPt_Sch_EZ!$C$30:$I$30,0)),"F","C")</f>
        <v>53.333333333333329</v>
      </c>
      <c r="N3313" s="12"/>
      <c r="O3313" s="12"/>
      <c r="P3313" s="12"/>
    </row>
    <row r="3314" spans="1:16" x14ac:dyDescent="0.25">
      <c r="A3314" s="35">
        <v>3313</v>
      </c>
      <c r="B3314" s="89">
        <v>139</v>
      </c>
      <c r="C3314" s="35">
        <f t="shared" si="255"/>
        <v>1</v>
      </c>
      <c r="D3314" s="35">
        <f t="shared" si="258"/>
        <v>139</v>
      </c>
      <c r="E3314" s="35">
        <f t="shared" si="259"/>
        <v>6</v>
      </c>
      <c r="F3314" s="35" t="str">
        <f t="shared" si="256"/>
        <v>Friday</v>
      </c>
      <c r="G3314" s="35">
        <f t="shared" si="257"/>
        <v>5</v>
      </c>
      <c r="H3314" s="34">
        <f>CONVERT(INDEX(Htg_StPt_Sch_EZ!$C$4:$I$27,MATCH(Schedules_8760!$C3314,Htg_StPt_Sch_EZ!$B$4:$B$27,0),MATCH(Schedules_8760!$F3314,Htg_StPt_Sch_EZ!$C$3:$I$3,0)),"F","C")</f>
        <v>20.555555555555554</v>
      </c>
      <c r="I3314" s="34">
        <f>CONVERT(INDEX(Htg_StPt_Sch_EZ!$C$31:$I$54,MATCH(Schedules_8760!$C3314,Htg_StPt_Sch_EZ!$B$31:$B$54,0),MATCH(Schedules_8760!$F3314,Htg_StPt_Sch_EZ!$C$30:$I$30,0)),"F","C")</f>
        <v>19.444444444444443</v>
      </c>
      <c r="J3314" s="34">
        <f>CONVERT(INDEX(Clg_StPt_Sch_EZ!$C$4:$I$27,MATCH(Schedules_8760!$C3314,Clg_StPt_Sch_EZ!$B$4:$B$27,0),MATCH(Schedules_8760!$F3314,Clg_StPt_Sch_EZ!$C$3:$I$3,0)),"F","C")</f>
        <v>25.555555555555554</v>
      </c>
      <c r="K3314" s="34">
        <f>CONVERT(INDEX(Clg_StPt_Sch_EZ!$C$31:$I$54,MATCH(Schedules_8760!$C3314,Clg_StPt_Sch_EZ!$B$31:$B$54,0),MATCH(Schedules_8760!$F3314,Clg_StPt_Sch_EZ!$C$30:$I$30,0)),"F","C")</f>
        <v>28.333333333333332</v>
      </c>
      <c r="L3314" s="34">
        <f>CONVERT(INDEX(DHW_StPt_Sch_EZ!$C$4:$I$27,MATCH(Schedules_8760!$C3314,DHW_StPt_Sch_EZ!$B$4:$B$27,0),MATCH(Schedules_8760!$F3314,DHW_StPt_Sch_EZ!$C$3:$I$3,0)),"F","C")</f>
        <v>53.333333333333329</v>
      </c>
      <c r="M3314" s="34">
        <f>CONVERT(INDEX(DHW_StPt_Sch_EZ!$C$31:$I$54,MATCH(Schedules_8760!$C3314,DHW_StPt_Sch_EZ!$B$31:$B$54,0),MATCH(Schedules_8760!$F3314,DHW_StPt_Sch_EZ!$C$30:$I$30,0)),"F","C")</f>
        <v>53.333333333333329</v>
      </c>
      <c r="N3314" s="12"/>
      <c r="O3314" s="12"/>
      <c r="P3314" s="12"/>
    </row>
    <row r="3315" spans="1:16" x14ac:dyDescent="0.25">
      <c r="A3315" s="35">
        <v>3314</v>
      </c>
      <c r="B3315" s="89">
        <v>139.04166666666671</v>
      </c>
      <c r="C3315" s="35">
        <f t="shared" si="255"/>
        <v>2</v>
      </c>
      <c r="D3315" s="35">
        <f t="shared" si="258"/>
        <v>139</v>
      </c>
      <c r="E3315" s="35">
        <f t="shared" si="259"/>
        <v>6</v>
      </c>
      <c r="F3315" s="35" t="str">
        <f t="shared" si="256"/>
        <v>Friday</v>
      </c>
      <c r="G3315" s="35">
        <f t="shared" si="257"/>
        <v>5</v>
      </c>
      <c r="H3315" s="34">
        <f>CONVERT(INDEX(Htg_StPt_Sch_EZ!$C$4:$I$27,MATCH(Schedules_8760!$C3315,Htg_StPt_Sch_EZ!$B$4:$B$27,0),MATCH(Schedules_8760!$F3315,Htg_StPt_Sch_EZ!$C$3:$I$3,0)),"F","C")</f>
        <v>20.555555555555554</v>
      </c>
      <c r="I3315" s="34">
        <f>CONVERT(INDEX(Htg_StPt_Sch_EZ!$C$31:$I$54,MATCH(Schedules_8760!$C3315,Htg_StPt_Sch_EZ!$B$31:$B$54,0),MATCH(Schedules_8760!$F3315,Htg_StPt_Sch_EZ!$C$30:$I$30,0)),"F","C")</f>
        <v>19.444444444444443</v>
      </c>
      <c r="J3315" s="34">
        <f>CONVERT(INDEX(Clg_StPt_Sch_EZ!$C$4:$I$27,MATCH(Schedules_8760!$C3315,Clg_StPt_Sch_EZ!$B$4:$B$27,0),MATCH(Schedules_8760!$F3315,Clg_StPt_Sch_EZ!$C$3:$I$3,0)),"F","C")</f>
        <v>25.555555555555554</v>
      </c>
      <c r="K3315" s="34">
        <f>CONVERT(INDEX(Clg_StPt_Sch_EZ!$C$31:$I$54,MATCH(Schedules_8760!$C3315,Clg_StPt_Sch_EZ!$B$31:$B$54,0),MATCH(Schedules_8760!$F3315,Clg_StPt_Sch_EZ!$C$30:$I$30,0)),"F","C")</f>
        <v>28.333333333333332</v>
      </c>
      <c r="L3315" s="34">
        <f>CONVERT(INDEX(DHW_StPt_Sch_EZ!$C$4:$I$27,MATCH(Schedules_8760!$C3315,DHW_StPt_Sch_EZ!$B$4:$B$27,0),MATCH(Schedules_8760!$F3315,DHW_StPt_Sch_EZ!$C$3:$I$3,0)),"F","C")</f>
        <v>53.333333333333329</v>
      </c>
      <c r="M3315" s="34">
        <f>CONVERT(INDEX(DHW_StPt_Sch_EZ!$C$31:$I$54,MATCH(Schedules_8760!$C3315,DHW_StPt_Sch_EZ!$B$31:$B$54,0),MATCH(Schedules_8760!$F3315,DHW_StPt_Sch_EZ!$C$30:$I$30,0)),"F","C")</f>
        <v>53.333333333333329</v>
      </c>
      <c r="N3315" s="12"/>
      <c r="O3315" s="12"/>
      <c r="P3315" s="12"/>
    </row>
    <row r="3316" spans="1:16" x14ac:dyDescent="0.25">
      <c r="A3316" s="35">
        <v>3315</v>
      </c>
      <c r="B3316" s="89">
        <v>139.08333333333329</v>
      </c>
      <c r="C3316" s="35">
        <f t="shared" si="255"/>
        <v>3</v>
      </c>
      <c r="D3316" s="35">
        <f t="shared" si="258"/>
        <v>139</v>
      </c>
      <c r="E3316" s="35">
        <f t="shared" si="259"/>
        <v>6</v>
      </c>
      <c r="F3316" s="35" t="str">
        <f t="shared" si="256"/>
        <v>Friday</v>
      </c>
      <c r="G3316" s="35">
        <f t="shared" si="257"/>
        <v>5</v>
      </c>
      <c r="H3316" s="34">
        <f>CONVERT(INDEX(Htg_StPt_Sch_EZ!$C$4:$I$27,MATCH(Schedules_8760!$C3316,Htg_StPt_Sch_EZ!$B$4:$B$27,0),MATCH(Schedules_8760!$F3316,Htg_StPt_Sch_EZ!$C$3:$I$3,0)),"F","C")</f>
        <v>20.555555555555554</v>
      </c>
      <c r="I3316" s="34">
        <f>CONVERT(INDEX(Htg_StPt_Sch_EZ!$C$31:$I$54,MATCH(Schedules_8760!$C3316,Htg_StPt_Sch_EZ!$B$31:$B$54,0),MATCH(Schedules_8760!$F3316,Htg_StPt_Sch_EZ!$C$30:$I$30,0)),"F","C")</f>
        <v>19.444444444444443</v>
      </c>
      <c r="J3316" s="34">
        <f>CONVERT(INDEX(Clg_StPt_Sch_EZ!$C$4:$I$27,MATCH(Schedules_8760!$C3316,Clg_StPt_Sch_EZ!$B$4:$B$27,0),MATCH(Schedules_8760!$F3316,Clg_StPt_Sch_EZ!$C$3:$I$3,0)),"F","C")</f>
        <v>25.555555555555554</v>
      </c>
      <c r="K3316" s="34">
        <f>CONVERT(INDEX(Clg_StPt_Sch_EZ!$C$31:$I$54,MATCH(Schedules_8760!$C3316,Clg_StPt_Sch_EZ!$B$31:$B$54,0),MATCH(Schedules_8760!$F3316,Clg_StPt_Sch_EZ!$C$30:$I$30,0)),"F","C")</f>
        <v>28.333333333333332</v>
      </c>
      <c r="L3316" s="34">
        <f>CONVERT(INDEX(DHW_StPt_Sch_EZ!$C$4:$I$27,MATCH(Schedules_8760!$C3316,DHW_StPt_Sch_EZ!$B$4:$B$27,0),MATCH(Schedules_8760!$F3316,DHW_StPt_Sch_EZ!$C$3:$I$3,0)),"F","C")</f>
        <v>53.333333333333329</v>
      </c>
      <c r="M3316" s="34">
        <f>CONVERT(INDEX(DHW_StPt_Sch_EZ!$C$31:$I$54,MATCH(Schedules_8760!$C3316,DHW_StPt_Sch_EZ!$B$31:$B$54,0),MATCH(Schedules_8760!$F3316,DHW_StPt_Sch_EZ!$C$30:$I$30,0)),"F","C")</f>
        <v>53.333333333333329</v>
      </c>
      <c r="N3316" s="12"/>
      <c r="O3316" s="12"/>
      <c r="P3316" s="12"/>
    </row>
    <row r="3317" spans="1:16" x14ac:dyDescent="0.25">
      <c r="A3317" s="35">
        <v>3316</v>
      </c>
      <c r="B3317" s="89">
        <v>139.125</v>
      </c>
      <c r="C3317" s="35">
        <f t="shared" si="255"/>
        <v>4</v>
      </c>
      <c r="D3317" s="35">
        <f t="shared" si="258"/>
        <v>139</v>
      </c>
      <c r="E3317" s="35">
        <f t="shared" si="259"/>
        <v>6</v>
      </c>
      <c r="F3317" s="35" t="str">
        <f t="shared" si="256"/>
        <v>Friday</v>
      </c>
      <c r="G3317" s="35">
        <f t="shared" si="257"/>
        <v>5</v>
      </c>
      <c r="H3317" s="34">
        <f>CONVERT(INDEX(Htg_StPt_Sch_EZ!$C$4:$I$27,MATCH(Schedules_8760!$C3317,Htg_StPt_Sch_EZ!$B$4:$B$27,0),MATCH(Schedules_8760!$F3317,Htg_StPt_Sch_EZ!$C$3:$I$3,0)),"F","C")</f>
        <v>20.555555555555554</v>
      </c>
      <c r="I3317" s="34">
        <f>CONVERT(INDEX(Htg_StPt_Sch_EZ!$C$31:$I$54,MATCH(Schedules_8760!$C3317,Htg_StPt_Sch_EZ!$B$31:$B$54,0),MATCH(Schedules_8760!$F3317,Htg_StPt_Sch_EZ!$C$30:$I$30,0)),"F","C")</f>
        <v>19.444444444444443</v>
      </c>
      <c r="J3317" s="34">
        <f>CONVERT(INDEX(Clg_StPt_Sch_EZ!$C$4:$I$27,MATCH(Schedules_8760!$C3317,Clg_StPt_Sch_EZ!$B$4:$B$27,0),MATCH(Schedules_8760!$F3317,Clg_StPt_Sch_EZ!$C$3:$I$3,0)),"F","C")</f>
        <v>25.555555555555554</v>
      </c>
      <c r="K3317" s="34">
        <f>CONVERT(INDEX(Clg_StPt_Sch_EZ!$C$31:$I$54,MATCH(Schedules_8760!$C3317,Clg_StPt_Sch_EZ!$B$31:$B$54,0),MATCH(Schedules_8760!$F3317,Clg_StPt_Sch_EZ!$C$30:$I$30,0)),"F","C")</f>
        <v>28.333333333333332</v>
      </c>
      <c r="L3317" s="34">
        <f>CONVERT(INDEX(DHW_StPt_Sch_EZ!$C$4:$I$27,MATCH(Schedules_8760!$C3317,DHW_StPt_Sch_EZ!$B$4:$B$27,0),MATCH(Schedules_8760!$F3317,DHW_StPt_Sch_EZ!$C$3:$I$3,0)),"F","C")</f>
        <v>53.333333333333329</v>
      </c>
      <c r="M3317" s="34">
        <f>CONVERT(INDEX(DHW_StPt_Sch_EZ!$C$31:$I$54,MATCH(Schedules_8760!$C3317,DHW_StPt_Sch_EZ!$B$31:$B$54,0),MATCH(Schedules_8760!$F3317,DHW_StPt_Sch_EZ!$C$30:$I$30,0)),"F","C")</f>
        <v>53.333333333333329</v>
      </c>
      <c r="N3317" s="12"/>
      <c r="O3317" s="12"/>
      <c r="P3317" s="12"/>
    </row>
    <row r="3318" spans="1:16" x14ac:dyDescent="0.25">
      <c r="A3318" s="35">
        <v>3317</v>
      </c>
      <c r="B3318" s="89">
        <v>139.16666666666671</v>
      </c>
      <c r="C3318" s="35">
        <f t="shared" si="255"/>
        <v>5</v>
      </c>
      <c r="D3318" s="35">
        <f t="shared" si="258"/>
        <v>139</v>
      </c>
      <c r="E3318" s="35">
        <f t="shared" si="259"/>
        <v>6</v>
      </c>
      <c r="F3318" s="35" t="str">
        <f t="shared" si="256"/>
        <v>Friday</v>
      </c>
      <c r="G3318" s="35">
        <f t="shared" si="257"/>
        <v>5</v>
      </c>
      <c r="H3318" s="34">
        <f>CONVERT(INDEX(Htg_StPt_Sch_EZ!$C$4:$I$27,MATCH(Schedules_8760!$C3318,Htg_StPt_Sch_EZ!$B$4:$B$27,0),MATCH(Schedules_8760!$F3318,Htg_StPt_Sch_EZ!$C$3:$I$3,0)),"F","C")</f>
        <v>20.555555555555554</v>
      </c>
      <c r="I3318" s="34">
        <f>CONVERT(INDEX(Htg_StPt_Sch_EZ!$C$31:$I$54,MATCH(Schedules_8760!$C3318,Htg_StPt_Sch_EZ!$B$31:$B$54,0),MATCH(Schedules_8760!$F3318,Htg_StPt_Sch_EZ!$C$30:$I$30,0)),"F","C")</f>
        <v>19.444444444444443</v>
      </c>
      <c r="J3318" s="34">
        <f>CONVERT(INDEX(Clg_StPt_Sch_EZ!$C$4:$I$27,MATCH(Schedules_8760!$C3318,Clg_StPt_Sch_EZ!$B$4:$B$27,0),MATCH(Schedules_8760!$F3318,Clg_StPt_Sch_EZ!$C$3:$I$3,0)),"F","C")</f>
        <v>25.555555555555554</v>
      </c>
      <c r="K3318" s="34">
        <f>CONVERT(INDEX(Clg_StPt_Sch_EZ!$C$31:$I$54,MATCH(Schedules_8760!$C3318,Clg_StPt_Sch_EZ!$B$31:$B$54,0),MATCH(Schedules_8760!$F3318,Clg_StPt_Sch_EZ!$C$30:$I$30,0)),"F","C")</f>
        <v>28.333333333333332</v>
      </c>
      <c r="L3318" s="34">
        <f>CONVERT(INDEX(DHW_StPt_Sch_EZ!$C$4:$I$27,MATCH(Schedules_8760!$C3318,DHW_StPt_Sch_EZ!$B$4:$B$27,0),MATCH(Schedules_8760!$F3318,DHW_StPt_Sch_EZ!$C$3:$I$3,0)),"F","C")</f>
        <v>53.333333333333329</v>
      </c>
      <c r="M3318" s="34">
        <f>CONVERT(INDEX(DHW_StPt_Sch_EZ!$C$31:$I$54,MATCH(Schedules_8760!$C3318,DHW_StPt_Sch_EZ!$B$31:$B$54,0),MATCH(Schedules_8760!$F3318,DHW_StPt_Sch_EZ!$C$30:$I$30,0)),"F","C")</f>
        <v>53.333333333333329</v>
      </c>
      <c r="N3318" s="12"/>
      <c r="O3318" s="12"/>
      <c r="P3318" s="12"/>
    </row>
    <row r="3319" spans="1:16" x14ac:dyDescent="0.25">
      <c r="A3319" s="35">
        <v>3318</v>
      </c>
      <c r="B3319" s="89">
        <v>139.20833333333329</v>
      </c>
      <c r="C3319" s="35">
        <f t="shared" si="255"/>
        <v>6</v>
      </c>
      <c r="D3319" s="35">
        <f t="shared" si="258"/>
        <v>139</v>
      </c>
      <c r="E3319" s="35">
        <f t="shared" si="259"/>
        <v>6</v>
      </c>
      <c r="F3319" s="35" t="str">
        <f t="shared" si="256"/>
        <v>Friday</v>
      </c>
      <c r="G3319" s="35">
        <f t="shared" si="257"/>
        <v>5</v>
      </c>
      <c r="H3319" s="34">
        <f>CONVERT(INDEX(Htg_StPt_Sch_EZ!$C$4:$I$27,MATCH(Schedules_8760!$C3319,Htg_StPt_Sch_EZ!$B$4:$B$27,0),MATCH(Schedules_8760!$F3319,Htg_StPt_Sch_EZ!$C$3:$I$3,0)),"F","C")</f>
        <v>20.555555555555554</v>
      </c>
      <c r="I3319" s="34">
        <f>CONVERT(INDEX(Htg_StPt_Sch_EZ!$C$31:$I$54,MATCH(Schedules_8760!$C3319,Htg_StPt_Sch_EZ!$B$31:$B$54,0),MATCH(Schedules_8760!$F3319,Htg_StPt_Sch_EZ!$C$30:$I$30,0)),"F","C")</f>
        <v>19.444444444444443</v>
      </c>
      <c r="J3319" s="34">
        <f>CONVERT(INDEX(Clg_StPt_Sch_EZ!$C$4:$I$27,MATCH(Schedules_8760!$C3319,Clg_StPt_Sch_EZ!$B$4:$B$27,0),MATCH(Schedules_8760!$F3319,Clg_StPt_Sch_EZ!$C$3:$I$3,0)),"F","C")</f>
        <v>25.555555555555554</v>
      </c>
      <c r="K3319" s="34">
        <f>CONVERT(INDEX(Clg_StPt_Sch_EZ!$C$31:$I$54,MATCH(Schedules_8760!$C3319,Clg_StPt_Sch_EZ!$B$31:$B$54,0),MATCH(Schedules_8760!$F3319,Clg_StPt_Sch_EZ!$C$30:$I$30,0)),"F","C")</f>
        <v>28.333333333333332</v>
      </c>
      <c r="L3319" s="34">
        <f>CONVERT(INDEX(DHW_StPt_Sch_EZ!$C$4:$I$27,MATCH(Schedules_8760!$C3319,DHW_StPt_Sch_EZ!$B$4:$B$27,0),MATCH(Schedules_8760!$F3319,DHW_StPt_Sch_EZ!$C$3:$I$3,0)),"F","C")</f>
        <v>53.333333333333329</v>
      </c>
      <c r="M3319" s="34">
        <f>CONVERT(INDEX(DHW_StPt_Sch_EZ!$C$31:$I$54,MATCH(Schedules_8760!$C3319,DHW_StPt_Sch_EZ!$B$31:$B$54,0),MATCH(Schedules_8760!$F3319,DHW_StPt_Sch_EZ!$C$30:$I$30,0)),"F","C")</f>
        <v>53.333333333333329</v>
      </c>
      <c r="N3319" s="12"/>
      <c r="O3319" s="12"/>
      <c r="P3319" s="12"/>
    </row>
    <row r="3320" spans="1:16" x14ac:dyDescent="0.25">
      <c r="A3320" s="35">
        <v>3319</v>
      </c>
      <c r="B3320" s="89">
        <v>139.25</v>
      </c>
      <c r="C3320" s="35">
        <f t="shared" si="255"/>
        <v>7</v>
      </c>
      <c r="D3320" s="35">
        <f t="shared" si="258"/>
        <v>139</v>
      </c>
      <c r="E3320" s="35">
        <f t="shared" si="259"/>
        <v>6</v>
      </c>
      <c r="F3320" s="35" t="str">
        <f t="shared" si="256"/>
        <v>Friday</v>
      </c>
      <c r="G3320" s="35">
        <f t="shared" si="257"/>
        <v>5</v>
      </c>
      <c r="H3320" s="34">
        <f>CONVERT(INDEX(Htg_StPt_Sch_EZ!$C$4:$I$27,MATCH(Schedules_8760!$C3320,Htg_StPt_Sch_EZ!$B$4:$B$27,0),MATCH(Schedules_8760!$F3320,Htg_StPt_Sch_EZ!$C$3:$I$3,0)),"F","C")</f>
        <v>20.555555555555554</v>
      </c>
      <c r="I3320" s="34">
        <f>CONVERT(INDEX(Htg_StPt_Sch_EZ!$C$31:$I$54,MATCH(Schedules_8760!$C3320,Htg_StPt_Sch_EZ!$B$31:$B$54,0),MATCH(Schedules_8760!$F3320,Htg_StPt_Sch_EZ!$C$30:$I$30,0)),"F","C")</f>
        <v>19.444444444444443</v>
      </c>
      <c r="J3320" s="34">
        <f>CONVERT(INDEX(Clg_StPt_Sch_EZ!$C$4:$I$27,MATCH(Schedules_8760!$C3320,Clg_StPt_Sch_EZ!$B$4:$B$27,0),MATCH(Schedules_8760!$F3320,Clg_StPt_Sch_EZ!$C$3:$I$3,0)),"F","C")</f>
        <v>25.555555555555554</v>
      </c>
      <c r="K3320" s="34">
        <f>CONVERT(INDEX(Clg_StPt_Sch_EZ!$C$31:$I$54,MATCH(Schedules_8760!$C3320,Clg_StPt_Sch_EZ!$B$31:$B$54,0),MATCH(Schedules_8760!$F3320,Clg_StPt_Sch_EZ!$C$30:$I$30,0)),"F","C")</f>
        <v>28.333333333333332</v>
      </c>
      <c r="L3320" s="34">
        <f>CONVERT(INDEX(DHW_StPt_Sch_EZ!$C$4:$I$27,MATCH(Schedules_8760!$C3320,DHW_StPt_Sch_EZ!$B$4:$B$27,0),MATCH(Schedules_8760!$F3320,DHW_StPt_Sch_EZ!$C$3:$I$3,0)),"F","C")</f>
        <v>53.333333333333329</v>
      </c>
      <c r="M3320" s="34">
        <f>CONVERT(INDEX(DHW_StPt_Sch_EZ!$C$31:$I$54,MATCH(Schedules_8760!$C3320,DHW_StPt_Sch_EZ!$B$31:$B$54,0),MATCH(Schedules_8760!$F3320,DHW_StPt_Sch_EZ!$C$30:$I$30,0)),"F","C")</f>
        <v>53.333333333333329</v>
      </c>
      <c r="N3320" s="12"/>
      <c r="O3320" s="12"/>
      <c r="P3320" s="12"/>
    </row>
    <row r="3321" spans="1:16" x14ac:dyDescent="0.25">
      <c r="A3321" s="35">
        <v>3320</v>
      </c>
      <c r="B3321" s="89">
        <v>139.29166666666671</v>
      </c>
      <c r="C3321" s="35">
        <f t="shared" si="255"/>
        <v>8</v>
      </c>
      <c r="D3321" s="35">
        <f t="shared" si="258"/>
        <v>139</v>
      </c>
      <c r="E3321" s="35">
        <f t="shared" si="259"/>
        <v>6</v>
      </c>
      <c r="F3321" s="35" t="str">
        <f t="shared" si="256"/>
        <v>Friday</v>
      </c>
      <c r="G3321" s="35">
        <f t="shared" si="257"/>
        <v>5</v>
      </c>
      <c r="H3321" s="34">
        <f>CONVERT(INDEX(Htg_StPt_Sch_EZ!$C$4:$I$27,MATCH(Schedules_8760!$C3321,Htg_StPt_Sch_EZ!$B$4:$B$27,0),MATCH(Schedules_8760!$F3321,Htg_StPt_Sch_EZ!$C$3:$I$3,0)),"F","C")</f>
        <v>20.555555555555554</v>
      </c>
      <c r="I3321" s="34">
        <f>CONVERT(INDEX(Htg_StPt_Sch_EZ!$C$31:$I$54,MATCH(Schedules_8760!$C3321,Htg_StPt_Sch_EZ!$B$31:$B$54,0),MATCH(Schedules_8760!$F3321,Htg_StPt_Sch_EZ!$C$30:$I$30,0)),"F","C")</f>
        <v>19.444444444444443</v>
      </c>
      <c r="J3321" s="34">
        <f>CONVERT(INDEX(Clg_StPt_Sch_EZ!$C$4:$I$27,MATCH(Schedules_8760!$C3321,Clg_StPt_Sch_EZ!$B$4:$B$27,0),MATCH(Schedules_8760!$F3321,Clg_StPt_Sch_EZ!$C$3:$I$3,0)),"F","C")</f>
        <v>25.555555555555554</v>
      </c>
      <c r="K3321" s="34">
        <f>CONVERT(INDEX(Clg_StPt_Sch_EZ!$C$31:$I$54,MATCH(Schedules_8760!$C3321,Clg_StPt_Sch_EZ!$B$31:$B$54,0),MATCH(Schedules_8760!$F3321,Clg_StPt_Sch_EZ!$C$30:$I$30,0)),"F","C")</f>
        <v>25</v>
      </c>
      <c r="L3321" s="34">
        <f>CONVERT(INDEX(DHW_StPt_Sch_EZ!$C$4:$I$27,MATCH(Schedules_8760!$C3321,DHW_StPt_Sch_EZ!$B$4:$B$27,0),MATCH(Schedules_8760!$F3321,DHW_StPt_Sch_EZ!$C$3:$I$3,0)),"F","C")</f>
        <v>53.333333333333329</v>
      </c>
      <c r="M3321" s="34">
        <f>CONVERT(INDEX(DHW_StPt_Sch_EZ!$C$31:$I$54,MATCH(Schedules_8760!$C3321,DHW_StPt_Sch_EZ!$B$31:$B$54,0),MATCH(Schedules_8760!$F3321,DHW_StPt_Sch_EZ!$C$30:$I$30,0)),"F","C")</f>
        <v>53.333333333333329</v>
      </c>
      <c r="N3321" s="12"/>
      <c r="O3321" s="12"/>
      <c r="P3321" s="12"/>
    </row>
    <row r="3322" spans="1:16" x14ac:dyDescent="0.25">
      <c r="A3322" s="35">
        <v>3321</v>
      </c>
      <c r="B3322" s="89">
        <v>139.33333333333329</v>
      </c>
      <c r="C3322" s="35">
        <f t="shared" si="255"/>
        <v>9</v>
      </c>
      <c r="D3322" s="35">
        <f t="shared" si="258"/>
        <v>139</v>
      </c>
      <c r="E3322" s="35">
        <f t="shared" si="259"/>
        <v>6</v>
      </c>
      <c r="F3322" s="35" t="str">
        <f t="shared" si="256"/>
        <v>Friday</v>
      </c>
      <c r="G3322" s="35">
        <f t="shared" si="257"/>
        <v>5</v>
      </c>
      <c r="H3322" s="34">
        <f>CONVERT(INDEX(Htg_StPt_Sch_EZ!$C$4:$I$27,MATCH(Schedules_8760!$C3322,Htg_StPt_Sch_EZ!$B$4:$B$27,0),MATCH(Schedules_8760!$F3322,Htg_StPt_Sch_EZ!$C$3:$I$3,0)),"F","C")</f>
        <v>20.555555555555554</v>
      </c>
      <c r="I3322" s="34">
        <f>CONVERT(INDEX(Htg_StPt_Sch_EZ!$C$31:$I$54,MATCH(Schedules_8760!$C3322,Htg_StPt_Sch_EZ!$B$31:$B$54,0),MATCH(Schedules_8760!$F3322,Htg_StPt_Sch_EZ!$C$30:$I$30,0)),"F","C")</f>
        <v>19.444444444444443</v>
      </c>
      <c r="J3322" s="34">
        <f>CONVERT(INDEX(Clg_StPt_Sch_EZ!$C$4:$I$27,MATCH(Schedules_8760!$C3322,Clg_StPt_Sch_EZ!$B$4:$B$27,0),MATCH(Schedules_8760!$F3322,Clg_StPt_Sch_EZ!$C$3:$I$3,0)),"F","C")</f>
        <v>25.555555555555554</v>
      </c>
      <c r="K3322" s="34">
        <f>CONVERT(INDEX(Clg_StPt_Sch_EZ!$C$31:$I$54,MATCH(Schedules_8760!$C3322,Clg_StPt_Sch_EZ!$B$31:$B$54,0),MATCH(Schedules_8760!$F3322,Clg_StPt_Sch_EZ!$C$30:$I$30,0)),"F","C")</f>
        <v>25</v>
      </c>
      <c r="L3322" s="34">
        <f>CONVERT(INDEX(DHW_StPt_Sch_EZ!$C$4:$I$27,MATCH(Schedules_8760!$C3322,DHW_StPt_Sch_EZ!$B$4:$B$27,0),MATCH(Schedules_8760!$F3322,DHW_StPt_Sch_EZ!$C$3:$I$3,0)),"F","C")</f>
        <v>53.333333333333329</v>
      </c>
      <c r="M3322" s="34">
        <f>CONVERT(INDEX(DHW_StPt_Sch_EZ!$C$31:$I$54,MATCH(Schedules_8760!$C3322,DHW_StPt_Sch_EZ!$B$31:$B$54,0),MATCH(Schedules_8760!$F3322,DHW_StPt_Sch_EZ!$C$30:$I$30,0)),"F","C")</f>
        <v>53.333333333333329</v>
      </c>
      <c r="N3322" s="12"/>
      <c r="O3322" s="12"/>
      <c r="P3322" s="12"/>
    </row>
    <row r="3323" spans="1:16" x14ac:dyDescent="0.25">
      <c r="A3323" s="35">
        <v>3322</v>
      </c>
      <c r="B3323" s="89">
        <v>139.375</v>
      </c>
      <c r="C3323" s="35">
        <f t="shared" si="255"/>
        <v>10</v>
      </c>
      <c r="D3323" s="35">
        <f t="shared" si="258"/>
        <v>139</v>
      </c>
      <c r="E3323" s="35">
        <f t="shared" si="259"/>
        <v>6</v>
      </c>
      <c r="F3323" s="35" t="str">
        <f t="shared" si="256"/>
        <v>Friday</v>
      </c>
      <c r="G3323" s="35">
        <f t="shared" si="257"/>
        <v>5</v>
      </c>
      <c r="H3323" s="34">
        <f>CONVERT(INDEX(Htg_StPt_Sch_EZ!$C$4:$I$27,MATCH(Schedules_8760!$C3323,Htg_StPt_Sch_EZ!$B$4:$B$27,0),MATCH(Schedules_8760!$F3323,Htg_StPt_Sch_EZ!$C$3:$I$3,0)),"F","C")</f>
        <v>20.555555555555554</v>
      </c>
      <c r="I3323" s="34">
        <f>CONVERT(INDEX(Htg_StPt_Sch_EZ!$C$31:$I$54,MATCH(Schedules_8760!$C3323,Htg_StPt_Sch_EZ!$B$31:$B$54,0),MATCH(Schedules_8760!$F3323,Htg_StPt_Sch_EZ!$C$30:$I$30,0)),"F","C")</f>
        <v>19.444444444444443</v>
      </c>
      <c r="J3323" s="34">
        <f>CONVERT(INDEX(Clg_StPt_Sch_EZ!$C$4:$I$27,MATCH(Schedules_8760!$C3323,Clg_StPt_Sch_EZ!$B$4:$B$27,0),MATCH(Schedules_8760!$F3323,Clg_StPt_Sch_EZ!$C$3:$I$3,0)),"F","C")</f>
        <v>25.555555555555554</v>
      </c>
      <c r="K3323" s="34">
        <f>CONVERT(INDEX(Clg_StPt_Sch_EZ!$C$31:$I$54,MATCH(Schedules_8760!$C3323,Clg_StPt_Sch_EZ!$B$31:$B$54,0),MATCH(Schedules_8760!$F3323,Clg_StPt_Sch_EZ!$C$30:$I$30,0)),"F","C")</f>
        <v>25</v>
      </c>
      <c r="L3323" s="34">
        <f>CONVERT(INDEX(DHW_StPt_Sch_EZ!$C$4:$I$27,MATCH(Schedules_8760!$C3323,DHW_StPt_Sch_EZ!$B$4:$B$27,0),MATCH(Schedules_8760!$F3323,DHW_StPt_Sch_EZ!$C$3:$I$3,0)),"F","C")</f>
        <v>53.333333333333329</v>
      </c>
      <c r="M3323" s="34">
        <f>CONVERT(INDEX(DHW_StPt_Sch_EZ!$C$31:$I$54,MATCH(Schedules_8760!$C3323,DHW_StPt_Sch_EZ!$B$31:$B$54,0),MATCH(Schedules_8760!$F3323,DHW_StPt_Sch_EZ!$C$30:$I$30,0)),"F","C")</f>
        <v>53.333333333333329</v>
      </c>
      <c r="N3323" s="12"/>
      <c r="O3323" s="12"/>
      <c r="P3323" s="12"/>
    </row>
    <row r="3324" spans="1:16" x14ac:dyDescent="0.25">
      <c r="A3324" s="35">
        <v>3323</v>
      </c>
      <c r="B3324" s="89">
        <v>139.41666666666671</v>
      </c>
      <c r="C3324" s="35">
        <f t="shared" si="255"/>
        <v>11</v>
      </c>
      <c r="D3324" s="35">
        <f t="shared" si="258"/>
        <v>139</v>
      </c>
      <c r="E3324" s="35">
        <f t="shared" si="259"/>
        <v>6</v>
      </c>
      <c r="F3324" s="35" t="str">
        <f t="shared" si="256"/>
        <v>Friday</v>
      </c>
      <c r="G3324" s="35">
        <f t="shared" si="257"/>
        <v>5</v>
      </c>
      <c r="H3324" s="34">
        <f>CONVERT(INDEX(Htg_StPt_Sch_EZ!$C$4:$I$27,MATCH(Schedules_8760!$C3324,Htg_StPt_Sch_EZ!$B$4:$B$27,0),MATCH(Schedules_8760!$F3324,Htg_StPt_Sch_EZ!$C$3:$I$3,0)),"F","C")</f>
        <v>20.555555555555554</v>
      </c>
      <c r="I3324" s="34">
        <f>CONVERT(INDEX(Htg_StPt_Sch_EZ!$C$31:$I$54,MATCH(Schedules_8760!$C3324,Htg_StPt_Sch_EZ!$B$31:$B$54,0),MATCH(Schedules_8760!$F3324,Htg_StPt_Sch_EZ!$C$30:$I$30,0)),"F","C")</f>
        <v>19.444444444444443</v>
      </c>
      <c r="J3324" s="34">
        <f>CONVERT(INDEX(Clg_StPt_Sch_EZ!$C$4:$I$27,MATCH(Schedules_8760!$C3324,Clg_StPt_Sch_EZ!$B$4:$B$27,0),MATCH(Schedules_8760!$F3324,Clg_StPt_Sch_EZ!$C$3:$I$3,0)),"F","C")</f>
        <v>25.555555555555554</v>
      </c>
      <c r="K3324" s="34">
        <f>CONVERT(INDEX(Clg_StPt_Sch_EZ!$C$31:$I$54,MATCH(Schedules_8760!$C3324,Clg_StPt_Sch_EZ!$B$31:$B$54,0),MATCH(Schedules_8760!$F3324,Clg_StPt_Sch_EZ!$C$30:$I$30,0)),"F","C")</f>
        <v>25</v>
      </c>
      <c r="L3324" s="34">
        <f>CONVERT(INDEX(DHW_StPt_Sch_EZ!$C$4:$I$27,MATCH(Schedules_8760!$C3324,DHW_StPt_Sch_EZ!$B$4:$B$27,0),MATCH(Schedules_8760!$F3324,DHW_StPt_Sch_EZ!$C$3:$I$3,0)),"F","C")</f>
        <v>53.333333333333329</v>
      </c>
      <c r="M3324" s="34">
        <f>CONVERT(INDEX(DHW_StPt_Sch_EZ!$C$31:$I$54,MATCH(Schedules_8760!$C3324,DHW_StPt_Sch_EZ!$B$31:$B$54,0),MATCH(Schedules_8760!$F3324,DHW_StPt_Sch_EZ!$C$30:$I$30,0)),"F","C")</f>
        <v>53.333333333333329</v>
      </c>
      <c r="N3324" s="12"/>
      <c r="O3324" s="12"/>
      <c r="P3324" s="12"/>
    </row>
    <row r="3325" spans="1:16" x14ac:dyDescent="0.25">
      <c r="A3325" s="35">
        <v>3324</v>
      </c>
      <c r="B3325" s="89">
        <v>139.45833333333329</v>
      </c>
      <c r="C3325" s="35">
        <f t="shared" si="255"/>
        <v>12</v>
      </c>
      <c r="D3325" s="35">
        <f t="shared" si="258"/>
        <v>139</v>
      </c>
      <c r="E3325" s="35">
        <f t="shared" si="259"/>
        <v>6</v>
      </c>
      <c r="F3325" s="35" t="str">
        <f t="shared" si="256"/>
        <v>Friday</v>
      </c>
      <c r="G3325" s="35">
        <f t="shared" si="257"/>
        <v>5</v>
      </c>
      <c r="H3325" s="34">
        <f>CONVERT(INDEX(Htg_StPt_Sch_EZ!$C$4:$I$27,MATCH(Schedules_8760!$C3325,Htg_StPt_Sch_EZ!$B$4:$B$27,0),MATCH(Schedules_8760!$F3325,Htg_StPt_Sch_EZ!$C$3:$I$3,0)),"F","C")</f>
        <v>20.555555555555554</v>
      </c>
      <c r="I3325" s="34">
        <f>CONVERT(INDEX(Htg_StPt_Sch_EZ!$C$31:$I$54,MATCH(Schedules_8760!$C3325,Htg_StPt_Sch_EZ!$B$31:$B$54,0),MATCH(Schedules_8760!$F3325,Htg_StPt_Sch_EZ!$C$30:$I$30,0)),"F","C")</f>
        <v>19.444444444444443</v>
      </c>
      <c r="J3325" s="34">
        <f>CONVERT(INDEX(Clg_StPt_Sch_EZ!$C$4:$I$27,MATCH(Schedules_8760!$C3325,Clg_StPt_Sch_EZ!$B$4:$B$27,0),MATCH(Schedules_8760!$F3325,Clg_StPt_Sch_EZ!$C$3:$I$3,0)),"F","C")</f>
        <v>25.555555555555554</v>
      </c>
      <c r="K3325" s="34">
        <f>CONVERT(INDEX(Clg_StPt_Sch_EZ!$C$31:$I$54,MATCH(Schedules_8760!$C3325,Clg_StPt_Sch_EZ!$B$31:$B$54,0),MATCH(Schedules_8760!$F3325,Clg_StPt_Sch_EZ!$C$30:$I$30,0)),"F","C")</f>
        <v>25</v>
      </c>
      <c r="L3325" s="34">
        <f>CONVERT(INDEX(DHW_StPt_Sch_EZ!$C$4:$I$27,MATCH(Schedules_8760!$C3325,DHW_StPt_Sch_EZ!$B$4:$B$27,0),MATCH(Schedules_8760!$F3325,DHW_StPt_Sch_EZ!$C$3:$I$3,0)),"F","C")</f>
        <v>53.333333333333329</v>
      </c>
      <c r="M3325" s="34">
        <f>CONVERT(INDEX(DHW_StPt_Sch_EZ!$C$31:$I$54,MATCH(Schedules_8760!$C3325,DHW_StPt_Sch_EZ!$B$31:$B$54,0),MATCH(Schedules_8760!$F3325,DHW_StPt_Sch_EZ!$C$30:$I$30,0)),"F","C")</f>
        <v>53.333333333333329</v>
      </c>
      <c r="N3325" s="12"/>
      <c r="O3325" s="12"/>
      <c r="P3325" s="12"/>
    </row>
    <row r="3326" spans="1:16" x14ac:dyDescent="0.25">
      <c r="A3326" s="35">
        <v>3325</v>
      </c>
      <c r="B3326" s="89">
        <v>139.5</v>
      </c>
      <c r="C3326" s="35">
        <f t="shared" si="255"/>
        <v>13</v>
      </c>
      <c r="D3326" s="35">
        <f t="shared" si="258"/>
        <v>139</v>
      </c>
      <c r="E3326" s="35">
        <f t="shared" si="259"/>
        <v>6</v>
      </c>
      <c r="F3326" s="35" t="str">
        <f t="shared" si="256"/>
        <v>Friday</v>
      </c>
      <c r="G3326" s="35">
        <f t="shared" si="257"/>
        <v>5</v>
      </c>
      <c r="H3326" s="34">
        <f>CONVERT(INDEX(Htg_StPt_Sch_EZ!$C$4:$I$27,MATCH(Schedules_8760!$C3326,Htg_StPt_Sch_EZ!$B$4:$B$27,0),MATCH(Schedules_8760!$F3326,Htg_StPt_Sch_EZ!$C$3:$I$3,0)),"F","C")</f>
        <v>20.555555555555554</v>
      </c>
      <c r="I3326" s="34">
        <f>CONVERT(INDEX(Htg_StPt_Sch_EZ!$C$31:$I$54,MATCH(Schedules_8760!$C3326,Htg_StPt_Sch_EZ!$B$31:$B$54,0),MATCH(Schedules_8760!$F3326,Htg_StPt_Sch_EZ!$C$30:$I$30,0)),"F","C")</f>
        <v>19.444444444444443</v>
      </c>
      <c r="J3326" s="34">
        <f>CONVERT(INDEX(Clg_StPt_Sch_EZ!$C$4:$I$27,MATCH(Schedules_8760!$C3326,Clg_StPt_Sch_EZ!$B$4:$B$27,0),MATCH(Schedules_8760!$F3326,Clg_StPt_Sch_EZ!$C$3:$I$3,0)),"F","C")</f>
        <v>25.555555555555554</v>
      </c>
      <c r="K3326" s="34">
        <f>CONVERT(INDEX(Clg_StPt_Sch_EZ!$C$31:$I$54,MATCH(Schedules_8760!$C3326,Clg_StPt_Sch_EZ!$B$31:$B$54,0),MATCH(Schedules_8760!$F3326,Clg_StPt_Sch_EZ!$C$30:$I$30,0)),"F","C")</f>
        <v>25</v>
      </c>
      <c r="L3326" s="34">
        <f>CONVERT(INDEX(DHW_StPt_Sch_EZ!$C$4:$I$27,MATCH(Schedules_8760!$C3326,DHW_StPt_Sch_EZ!$B$4:$B$27,0),MATCH(Schedules_8760!$F3326,DHW_StPt_Sch_EZ!$C$3:$I$3,0)),"F","C")</f>
        <v>53.333333333333329</v>
      </c>
      <c r="M3326" s="34">
        <f>CONVERT(INDEX(DHW_StPt_Sch_EZ!$C$31:$I$54,MATCH(Schedules_8760!$C3326,DHW_StPt_Sch_EZ!$B$31:$B$54,0),MATCH(Schedules_8760!$F3326,DHW_StPt_Sch_EZ!$C$30:$I$30,0)),"F","C")</f>
        <v>53.333333333333329</v>
      </c>
      <c r="N3326" s="12"/>
      <c r="O3326" s="12"/>
      <c r="P3326" s="12"/>
    </row>
    <row r="3327" spans="1:16" x14ac:dyDescent="0.25">
      <c r="A3327" s="35">
        <v>3326</v>
      </c>
      <c r="B3327" s="89">
        <v>139.54166666666671</v>
      </c>
      <c r="C3327" s="35">
        <f t="shared" si="255"/>
        <v>14</v>
      </c>
      <c r="D3327" s="35">
        <f t="shared" si="258"/>
        <v>139</v>
      </c>
      <c r="E3327" s="35">
        <f t="shared" si="259"/>
        <v>6</v>
      </c>
      <c r="F3327" s="35" t="str">
        <f t="shared" si="256"/>
        <v>Friday</v>
      </c>
      <c r="G3327" s="35">
        <f t="shared" si="257"/>
        <v>5</v>
      </c>
      <c r="H3327" s="34">
        <f>CONVERT(INDEX(Htg_StPt_Sch_EZ!$C$4:$I$27,MATCH(Schedules_8760!$C3327,Htg_StPt_Sch_EZ!$B$4:$B$27,0),MATCH(Schedules_8760!$F3327,Htg_StPt_Sch_EZ!$C$3:$I$3,0)),"F","C")</f>
        <v>20.555555555555554</v>
      </c>
      <c r="I3327" s="34">
        <f>CONVERT(INDEX(Htg_StPt_Sch_EZ!$C$31:$I$54,MATCH(Schedules_8760!$C3327,Htg_StPt_Sch_EZ!$B$31:$B$54,0),MATCH(Schedules_8760!$F3327,Htg_StPt_Sch_EZ!$C$30:$I$30,0)),"F","C")</f>
        <v>19.444444444444443</v>
      </c>
      <c r="J3327" s="34">
        <f>CONVERT(INDEX(Clg_StPt_Sch_EZ!$C$4:$I$27,MATCH(Schedules_8760!$C3327,Clg_StPt_Sch_EZ!$B$4:$B$27,0),MATCH(Schedules_8760!$F3327,Clg_StPt_Sch_EZ!$C$3:$I$3,0)),"F","C")</f>
        <v>25.555555555555554</v>
      </c>
      <c r="K3327" s="34">
        <f>CONVERT(INDEX(Clg_StPt_Sch_EZ!$C$31:$I$54,MATCH(Schedules_8760!$C3327,Clg_StPt_Sch_EZ!$B$31:$B$54,0),MATCH(Schedules_8760!$F3327,Clg_StPt_Sch_EZ!$C$30:$I$30,0)),"F","C")</f>
        <v>25</v>
      </c>
      <c r="L3327" s="34">
        <f>CONVERT(INDEX(DHW_StPt_Sch_EZ!$C$4:$I$27,MATCH(Schedules_8760!$C3327,DHW_StPt_Sch_EZ!$B$4:$B$27,0),MATCH(Schedules_8760!$F3327,DHW_StPt_Sch_EZ!$C$3:$I$3,0)),"F","C")</f>
        <v>53.333333333333329</v>
      </c>
      <c r="M3327" s="34">
        <f>CONVERT(INDEX(DHW_StPt_Sch_EZ!$C$31:$I$54,MATCH(Schedules_8760!$C3327,DHW_StPt_Sch_EZ!$B$31:$B$54,0),MATCH(Schedules_8760!$F3327,DHW_StPt_Sch_EZ!$C$30:$I$30,0)),"F","C")</f>
        <v>53.333333333333329</v>
      </c>
      <c r="N3327" s="12"/>
      <c r="O3327" s="12"/>
      <c r="P3327" s="12"/>
    </row>
    <row r="3328" spans="1:16" x14ac:dyDescent="0.25">
      <c r="A3328" s="35">
        <v>3327</v>
      </c>
      <c r="B3328" s="89">
        <v>139.58333333333329</v>
      </c>
      <c r="C3328" s="35">
        <f t="shared" si="255"/>
        <v>15</v>
      </c>
      <c r="D3328" s="35">
        <f t="shared" si="258"/>
        <v>139</v>
      </c>
      <c r="E3328" s="35">
        <f t="shared" si="259"/>
        <v>6</v>
      </c>
      <c r="F3328" s="35" t="str">
        <f t="shared" si="256"/>
        <v>Friday</v>
      </c>
      <c r="G3328" s="35">
        <f t="shared" si="257"/>
        <v>5</v>
      </c>
      <c r="H3328" s="34">
        <f>CONVERT(INDEX(Htg_StPt_Sch_EZ!$C$4:$I$27,MATCH(Schedules_8760!$C3328,Htg_StPt_Sch_EZ!$B$4:$B$27,0),MATCH(Schedules_8760!$F3328,Htg_StPt_Sch_EZ!$C$3:$I$3,0)),"F","C")</f>
        <v>20.555555555555554</v>
      </c>
      <c r="I3328" s="34">
        <f>CONVERT(INDEX(Htg_StPt_Sch_EZ!$C$31:$I$54,MATCH(Schedules_8760!$C3328,Htg_StPt_Sch_EZ!$B$31:$B$54,0),MATCH(Schedules_8760!$F3328,Htg_StPt_Sch_EZ!$C$30:$I$30,0)),"F","C")</f>
        <v>21.111111111111111</v>
      </c>
      <c r="J3328" s="34">
        <f>CONVERT(INDEX(Clg_StPt_Sch_EZ!$C$4:$I$27,MATCH(Schedules_8760!$C3328,Clg_StPt_Sch_EZ!$B$4:$B$27,0),MATCH(Schedules_8760!$F3328,Clg_StPt_Sch_EZ!$C$3:$I$3,0)),"F","C")</f>
        <v>25.555555555555554</v>
      </c>
      <c r="K3328" s="34">
        <f>CONVERT(INDEX(Clg_StPt_Sch_EZ!$C$31:$I$54,MATCH(Schedules_8760!$C3328,Clg_StPt_Sch_EZ!$B$31:$B$54,0),MATCH(Schedules_8760!$F3328,Clg_StPt_Sch_EZ!$C$30:$I$30,0)),"F","C")</f>
        <v>25</v>
      </c>
      <c r="L3328" s="34">
        <f>CONVERT(INDEX(DHW_StPt_Sch_EZ!$C$4:$I$27,MATCH(Schedules_8760!$C3328,DHW_StPt_Sch_EZ!$B$4:$B$27,0),MATCH(Schedules_8760!$F3328,DHW_StPt_Sch_EZ!$C$3:$I$3,0)),"F","C")</f>
        <v>53.333333333333329</v>
      </c>
      <c r="M3328" s="34">
        <f>CONVERT(INDEX(DHW_StPt_Sch_EZ!$C$31:$I$54,MATCH(Schedules_8760!$C3328,DHW_StPt_Sch_EZ!$B$31:$B$54,0),MATCH(Schedules_8760!$F3328,DHW_StPt_Sch_EZ!$C$30:$I$30,0)),"F","C")</f>
        <v>53.333333333333329</v>
      </c>
      <c r="N3328" s="12"/>
      <c r="O3328" s="12"/>
      <c r="P3328" s="12"/>
    </row>
    <row r="3329" spans="1:16" x14ac:dyDescent="0.25">
      <c r="A3329" s="35">
        <v>3328</v>
      </c>
      <c r="B3329" s="89">
        <v>139.625</v>
      </c>
      <c r="C3329" s="35">
        <f t="shared" si="255"/>
        <v>16</v>
      </c>
      <c r="D3329" s="35">
        <f t="shared" si="258"/>
        <v>139</v>
      </c>
      <c r="E3329" s="35">
        <f t="shared" si="259"/>
        <v>6</v>
      </c>
      <c r="F3329" s="35" t="str">
        <f t="shared" si="256"/>
        <v>Friday</v>
      </c>
      <c r="G3329" s="35">
        <f t="shared" si="257"/>
        <v>5</v>
      </c>
      <c r="H3329" s="34">
        <f>CONVERT(INDEX(Htg_StPt_Sch_EZ!$C$4:$I$27,MATCH(Schedules_8760!$C3329,Htg_StPt_Sch_EZ!$B$4:$B$27,0),MATCH(Schedules_8760!$F3329,Htg_StPt_Sch_EZ!$C$3:$I$3,0)),"F","C")</f>
        <v>20.555555555555554</v>
      </c>
      <c r="I3329" s="34">
        <f>CONVERT(INDEX(Htg_StPt_Sch_EZ!$C$31:$I$54,MATCH(Schedules_8760!$C3329,Htg_StPt_Sch_EZ!$B$31:$B$54,0),MATCH(Schedules_8760!$F3329,Htg_StPt_Sch_EZ!$C$30:$I$30,0)),"F","C")</f>
        <v>21.111111111111111</v>
      </c>
      <c r="J3329" s="34">
        <f>CONVERT(INDEX(Clg_StPt_Sch_EZ!$C$4:$I$27,MATCH(Schedules_8760!$C3329,Clg_StPt_Sch_EZ!$B$4:$B$27,0),MATCH(Schedules_8760!$F3329,Clg_StPt_Sch_EZ!$C$3:$I$3,0)),"F","C")</f>
        <v>25.555555555555554</v>
      </c>
      <c r="K3329" s="34">
        <f>CONVERT(INDEX(Clg_StPt_Sch_EZ!$C$31:$I$54,MATCH(Schedules_8760!$C3329,Clg_StPt_Sch_EZ!$B$31:$B$54,0),MATCH(Schedules_8760!$F3329,Clg_StPt_Sch_EZ!$C$30:$I$30,0)),"F","C")</f>
        <v>25</v>
      </c>
      <c r="L3329" s="34">
        <f>CONVERT(INDEX(DHW_StPt_Sch_EZ!$C$4:$I$27,MATCH(Schedules_8760!$C3329,DHW_StPt_Sch_EZ!$B$4:$B$27,0),MATCH(Schedules_8760!$F3329,DHW_StPt_Sch_EZ!$C$3:$I$3,0)),"F","C")</f>
        <v>53.333333333333329</v>
      </c>
      <c r="M3329" s="34">
        <f>CONVERT(INDEX(DHW_StPt_Sch_EZ!$C$31:$I$54,MATCH(Schedules_8760!$C3329,DHW_StPt_Sch_EZ!$B$31:$B$54,0),MATCH(Schedules_8760!$F3329,DHW_StPt_Sch_EZ!$C$30:$I$30,0)),"F","C")</f>
        <v>53.333333333333329</v>
      </c>
      <c r="N3329" s="12"/>
      <c r="O3329" s="12"/>
      <c r="P3329" s="12"/>
    </row>
    <row r="3330" spans="1:16" x14ac:dyDescent="0.25">
      <c r="A3330" s="35">
        <v>3329</v>
      </c>
      <c r="B3330" s="89">
        <v>139.66666666666671</v>
      </c>
      <c r="C3330" s="35">
        <f t="shared" ref="C3330:C3393" si="260">HOUR(B3330)+1</f>
        <v>17</v>
      </c>
      <c r="D3330" s="35">
        <f t="shared" si="258"/>
        <v>139</v>
      </c>
      <c r="E3330" s="35">
        <f t="shared" si="259"/>
        <v>6</v>
      </c>
      <c r="F3330" s="35" t="str">
        <f t="shared" ref="F3330:F3393" si="261">IF(E3330=1,"Sunday",IF(E3330=2,"Monday",IF(E3330=3,"Tuesday",IF(E3330=4,"Wednesday",IF(E3330=5,"Thursday",IF(E3330=6,"Friday","Saturday"))))))</f>
        <v>Friday</v>
      </c>
      <c r="G3330" s="35">
        <f t="shared" ref="G3330:G3393" si="262">MONTH(B3330)</f>
        <v>5</v>
      </c>
      <c r="H3330" s="34">
        <f>CONVERT(INDEX(Htg_StPt_Sch_EZ!$C$4:$I$27,MATCH(Schedules_8760!$C3330,Htg_StPt_Sch_EZ!$B$4:$B$27,0),MATCH(Schedules_8760!$F3330,Htg_StPt_Sch_EZ!$C$3:$I$3,0)),"F","C")</f>
        <v>20.555555555555554</v>
      </c>
      <c r="I3330" s="34">
        <f>CONVERT(INDEX(Htg_StPt_Sch_EZ!$C$31:$I$54,MATCH(Schedules_8760!$C3330,Htg_StPt_Sch_EZ!$B$31:$B$54,0),MATCH(Schedules_8760!$F3330,Htg_StPt_Sch_EZ!$C$30:$I$30,0)),"F","C")</f>
        <v>17.777777777777779</v>
      </c>
      <c r="J3330" s="34">
        <f>CONVERT(INDEX(Clg_StPt_Sch_EZ!$C$4:$I$27,MATCH(Schedules_8760!$C3330,Clg_StPt_Sch_EZ!$B$4:$B$27,0),MATCH(Schedules_8760!$F3330,Clg_StPt_Sch_EZ!$C$3:$I$3,0)),"F","C")</f>
        <v>25.555555555555554</v>
      </c>
      <c r="K3330" s="34">
        <f>CONVERT(INDEX(Clg_StPt_Sch_EZ!$C$31:$I$54,MATCH(Schedules_8760!$C3330,Clg_StPt_Sch_EZ!$B$31:$B$54,0),MATCH(Schedules_8760!$F3330,Clg_StPt_Sch_EZ!$C$30:$I$30,0)),"F","C")</f>
        <v>25</v>
      </c>
      <c r="L3330" s="34">
        <f>CONVERT(INDEX(DHW_StPt_Sch_EZ!$C$4:$I$27,MATCH(Schedules_8760!$C3330,DHW_StPt_Sch_EZ!$B$4:$B$27,0),MATCH(Schedules_8760!$F3330,DHW_StPt_Sch_EZ!$C$3:$I$3,0)),"F","C")</f>
        <v>53.333333333333329</v>
      </c>
      <c r="M3330" s="34">
        <f>CONVERT(INDEX(DHW_StPt_Sch_EZ!$C$31:$I$54,MATCH(Schedules_8760!$C3330,DHW_StPt_Sch_EZ!$B$31:$B$54,0),MATCH(Schedules_8760!$F3330,DHW_StPt_Sch_EZ!$C$30:$I$30,0)),"F","C")</f>
        <v>53.333333333333329</v>
      </c>
      <c r="N3330" s="12"/>
      <c r="O3330" s="12"/>
      <c r="P3330" s="12"/>
    </row>
    <row r="3331" spans="1:16" x14ac:dyDescent="0.25">
      <c r="A3331" s="35">
        <v>3330</v>
      </c>
      <c r="B3331" s="89">
        <v>139.70833333333329</v>
      </c>
      <c r="C3331" s="35">
        <f t="shared" si="260"/>
        <v>18</v>
      </c>
      <c r="D3331" s="35">
        <f t="shared" ref="D3331:D3394" si="263">IF(C3331=1,D3330+1,D3330)</f>
        <v>139</v>
      </c>
      <c r="E3331" s="35">
        <f t="shared" ref="E3331:E3394" si="264">IF(AND(C3331=1,E3330=7),1,IF(C3331=1,E3330+1,E3330))</f>
        <v>6</v>
      </c>
      <c r="F3331" s="35" t="str">
        <f t="shared" si="261"/>
        <v>Friday</v>
      </c>
      <c r="G3331" s="35">
        <f t="shared" si="262"/>
        <v>5</v>
      </c>
      <c r="H3331" s="34">
        <f>CONVERT(INDEX(Htg_StPt_Sch_EZ!$C$4:$I$27,MATCH(Schedules_8760!$C3331,Htg_StPt_Sch_EZ!$B$4:$B$27,0),MATCH(Schedules_8760!$F3331,Htg_StPt_Sch_EZ!$C$3:$I$3,0)),"F","C")</f>
        <v>20.555555555555554</v>
      </c>
      <c r="I3331" s="34">
        <f>CONVERT(INDEX(Htg_StPt_Sch_EZ!$C$31:$I$54,MATCH(Schedules_8760!$C3331,Htg_StPt_Sch_EZ!$B$31:$B$54,0),MATCH(Schedules_8760!$F3331,Htg_StPt_Sch_EZ!$C$30:$I$30,0)),"F","C")</f>
        <v>17.777777777777779</v>
      </c>
      <c r="J3331" s="34">
        <f>CONVERT(INDEX(Clg_StPt_Sch_EZ!$C$4:$I$27,MATCH(Schedules_8760!$C3331,Clg_StPt_Sch_EZ!$B$4:$B$27,0),MATCH(Schedules_8760!$F3331,Clg_StPt_Sch_EZ!$C$3:$I$3,0)),"F","C")</f>
        <v>25.555555555555554</v>
      </c>
      <c r="K3331" s="34">
        <f>CONVERT(INDEX(Clg_StPt_Sch_EZ!$C$31:$I$54,MATCH(Schedules_8760!$C3331,Clg_StPt_Sch_EZ!$B$31:$B$54,0),MATCH(Schedules_8760!$F3331,Clg_StPt_Sch_EZ!$C$30:$I$30,0)),"F","C")</f>
        <v>28.333333333333332</v>
      </c>
      <c r="L3331" s="34">
        <f>CONVERT(INDEX(DHW_StPt_Sch_EZ!$C$4:$I$27,MATCH(Schedules_8760!$C3331,DHW_StPt_Sch_EZ!$B$4:$B$27,0),MATCH(Schedules_8760!$F3331,DHW_StPt_Sch_EZ!$C$3:$I$3,0)),"F","C")</f>
        <v>53.333333333333329</v>
      </c>
      <c r="M3331" s="34">
        <f>CONVERT(INDEX(DHW_StPt_Sch_EZ!$C$31:$I$54,MATCH(Schedules_8760!$C3331,DHW_StPt_Sch_EZ!$B$31:$B$54,0),MATCH(Schedules_8760!$F3331,DHW_StPt_Sch_EZ!$C$30:$I$30,0)),"F","C")</f>
        <v>53.333333333333329</v>
      </c>
      <c r="N3331" s="12"/>
      <c r="O3331" s="12"/>
      <c r="P3331" s="12"/>
    </row>
    <row r="3332" spans="1:16" x14ac:dyDescent="0.25">
      <c r="A3332" s="35">
        <v>3331</v>
      </c>
      <c r="B3332" s="89">
        <v>139.75</v>
      </c>
      <c r="C3332" s="35">
        <f t="shared" si="260"/>
        <v>19</v>
      </c>
      <c r="D3332" s="35">
        <f t="shared" si="263"/>
        <v>139</v>
      </c>
      <c r="E3332" s="35">
        <f t="shared" si="264"/>
        <v>6</v>
      </c>
      <c r="F3332" s="35" t="str">
        <f t="shared" si="261"/>
        <v>Friday</v>
      </c>
      <c r="G3332" s="35">
        <f t="shared" si="262"/>
        <v>5</v>
      </c>
      <c r="H3332" s="34">
        <f>CONVERT(INDEX(Htg_StPt_Sch_EZ!$C$4:$I$27,MATCH(Schedules_8760!$C3332,Htg_StPt_Sch_EZ!$B$4:$B$27,0),MATCH(Schedules_8760!$F3332,Htg_StPt_Sch_EZ!$C$3:$I$3,0)),"F","C")</f>
        <v>20.555555555555554</v>
      </c>
      <c r="I3332" s="34">
        <f>CONVERT(INDEX(Htg_StPt_Sch_EZ!$C$31:$I$54,MATCH(Schedules_8760!$C3332,Htg_StPt_Sch_EZ!$B$31:$B$54,0),MATCH(Schedules_8760!$F3332,Htg_StPt_Sch_EZ!$C$30:$I$30,0)),"F","C")</f>
        <v>18.333333333333332</v>
      </c>
      <c r="J3332" s="34">
        <f>CONVERT(INDEX(Clg_StPt_Sch_EZ!$C$4:$I$27,MATCH(Schedules_8760!$C3332,Clg_StPt_Sch_EZ!$B$4:$B$27,0),MATCH(Schedules_8760!$F3332,Clg_StPt_Sch_EZ!$C$3:$I$3,0)),"F","C")</f>
        <v>25.555555555555554</v>
      </c>
      <c r="K3332" s="34">
        <f>CONVERT(INDEX(Clg_StPt_Sch_EZ!$C$31:$I$54,MATCH(Schedules_8760!$C3332,Clg_StPt_Sch_EZ!$B$31:$B$54,0),MATCH(Schedules_8760!$F3332,Clg_StPt_Sch_EZ!$C$30:$I$30,0)),"F","C")</f>
        <v>28.333333333333332</v>
      </c>
      <c r="L3332" s="34">
        <f>CONVERT(INDEX(DHW_StPt_Sch_EZ!$C$4:$I$27,MATCH(Schedules_8760!$C3332,DHW_StPt_Sch_EZ!$B$4:$B$27,0),MATCH(Schedules_8760!$F3332,DHW_StPt_Sch_EZ!$C$3:$I$3,0)),"F","C")</f>
        <v>53.333333333333329</v>
      </c>
      <c r="M3332" s="34">
        <f>CONVERT(INDEX(DHW_StPt_Sch_EZ!$C$31:$I$54,MATCH(Schedules_8760!$C3332,DHW_StPt_Sch_EZ!$B$31:$B$54,0),MATCH(Schedules_8760!$F3332,DHW_StPt_Sch_EZ!$C$30:$I$30,0)),"F","C")</f>
        <v>53.333333333333329</v>
      </c>
      <c r="N3332" s="12"/>
      <c r="O3332" s="12"/>
      <c r="P3332" s="12"/>
    </row>
    <row r="3333" spans="1:16" x14ac:dyDescent="0.25">
      <c r="A3333" s="35">
        <v>3332</v>
      </c>
      <c r="B3333" s="89">
        <v>139.79166666666671</v>
      </c>
      <c r="C3333" s="35">
        <f t="shared" si="260"/>
        <v>20</v>
      </c>
      <c r="D3333" s="35">
        <f t="shared" si="263"/>
        <v>139</v>
      </c>
      <c r="E3333" s="35">
        <f t="shared" si="264"/>
        <v>6</v>
      </c>
      <c r="F3333" s="35" t="str">
        <f t="shared" si="261"/>
        <v>Friday</v>
      </c>
      <c r="G3333" s="35">
        <f t="shared" si="262"/>
        <v>5</v>
      </c>
      <c r="H3333" s="34">
        <f>CONVERT(INDEX(Htg_StPt_Sch_EZ!$C$4:$I$27,MATCH(Schedules_8760!$C3333,Htg_StPt_Sch_EZ!$B$4:$B$27,0),MATCH(Schedules_8760!$F3333,Htg_StPt_Sch_EZ!$C$3:$I$3,0)),"F","C")</f>
        <v>20.555555555555554</v>
      </c>
      <c r="I3333" s="34">
        <f>CONVERT(INDEX(Htg_StPt_Sch_EZ!$C$31:$I$54,MATCH(Schedules_8760!$C3333,Htg_StPt_Sch_EZ!$B$31:$B$54,0),MATCH(Schedules_8760!$F3333,Htg_StPt_Sch_EZ!$C$30:$I$30,0)),"F","C")</f>
        <v>18.888888888888889</v>
      </c>
      <c r="J3333" s="34">
        <f>CONVERT(INDEX(Clg_StPt_Sch_EZ!$C$4:$I$27,MATCH(Schedules_8760!$C3333,Clg_StPt_Sch_EZ!$B$4:$B$27,0),MATCH(Schedules_8760!$F3333,Clg_StPt_Sch_EZ!$C$3:$I$3,0)),"F","C")</f>
        <v>25.555555555555554</v>
      </c>
      <c r="K3333" s="34">
        <f>CONVERT(INDEX(Clg_StPt_Sch_EZ!$C$31:$I$54,MATCH(Schedules_8760!$C3333,Clg_StPt_Sch_EZ!$B$31:$B$54,0),MATCH(Schedules_8760!$F3333,Clg_StPt_Sch_EZ!$C$30:$I$30,0)),"F","C")</f>
        <v>28.333333333333332</v>
      </c>
      <c r="L3333" s="34">
        <f>CONVERT(INDEX(DHW_StPt_Sch_EZ!$C$4:$I$27,MATCH(Schedules_8760!$C3333,DHW_StPt_Sch_EZ!$B$4:$B$27,0),MATCH(Schedules_8760!$F3333,DHW_StPt_Sch_EZ!$C$3:$I$3,0)),"F","C")</f>
        <v>53.333333333333329</v>
      </c>
      <c r="M3333" s="34">
        <f>CONVERT(INDEX(DHW_StPt_Sch_EZ!$C$31:$I$54,MATCH(Schedules_8760!$C3333,DHW_StPt_Sch_EZ!$B$31:$B$54,0),MATCH(Schedules_8760!$F3333,DHW_StPt_Sch_EZ!$C$30:$I$30,0)),"F","C")</f>
        <v>53.333333333333329</v>
      </c>
      <c r="N3333" s="12"/>
      <c r="O3333" s="12"/>
      <c r="P3333" s="12"/>
    </row>
    <row r="3334" spans="1:16" x14ac:dyDescent="0.25">
      <c r="A3334" s="35">
        <v>3333</v>
      </c>
      <c r="B3334" s="89">
        <v>139.83333333333329</v>
      </c>
      <c r="C3334" s="35">
        <f t="shared" si="260"/>
        <v>21</v>
      </c>
      <c r="D3334" s="35">
        <f t="shared" si="263"/>
        <v>139</v>
      </c>
      <c r="E3334" s="35">
        <f t="shared" si="264"/>
        <v>6</v>
      </c>
      <c r="F3334" s="35" t="str">
        <f t="shared" si="261"/>
        <v>Friday</v>
      </c>
      <c r="G3334" s="35">
        <f t="shared" si="262"/>
        <v>5</v>
      </c>
      <c r="H3334" s="34">
        <f>CONVERT(INDEX(Htg_StPt_Sch_EZ!$C$4:$I$27,MATCH(Schedules_8760!$C3334,Htg_StPt_Sch_EZ!$B$4:$B$27,0),MATCH(Schedules_8760!$F3334,Htg_StPt_Sch_EZ!$C$3:$I$3,0)),"F","C")</f>
        <v>20.555555555555554</v>
      </c>
      <c r="I3334" s="34">
        <f>CONVERT(INDEX(Htg_StPt_Sch_EZ!$C$31:$I$54,MATCH(Schedules_8760!$C3334,Htg_StPt_Sch_EZ!$B$31:$B$54,0),MATCH(Schedules_8760!$F3334,Htg_StPt_Sch_EZ!$C$30:$I$30,0)),"F","C")</f>
        <v>19.444444444444443</v>
      </c>
      <c r="J3334" s="34">
        <f>CONVERT(INDEX(Clg_StPt_Sch_EZ!$C$4:$I$27,MATCH(Schedules_8760!$C3334,Clg_StPt_Sch_EZ!$B$4:$B$27,0),MATCH(Schedules_8760!$F3334,Clg_StPt_Sch_EZ!$C$3:$I$3,0)),"F","C")</f>
        <v>25.555555555555554</v>
      </c>
      <c r="K3334" s="34">
        <f>CONVERT(INDEX(Clg_StPt_Sch_EZ!$C$31:$I$54,MATCH(Schedules_8760!$C3334,Clg_StPt_Sch_EZ!$B$31:$B$54,0),MATCH(Schedules_8760!$F3334,Clg_StPt_Sch_EZ!$C$30:$I$30,0)),"F","C")</f>
        <v>28.333333333333332</v>
      </c>
      <c r="L3334" s="34">
        <f>CONVERT(INDEX(DHW_StPt_Sch_EZ!$C$4:$I$27,MATCH(Schedules_8760!$C3334,DHW_StPt_Sch_EZ!$B$4:$B$27,0),MATCH(Schedules_8760!$F3334,DHW_StPt_Sch_EZ!$C$3:$I$3,0)),"F","C")</f>
        <v>53.333333333333329</v>
      </c>
      <c r="M3334" s="34">
        <f>CONVERT(INDEX(DHW_StPt_Sch_EZ!$C$31:$I$54,MATCH(Schedules_8760!$C3334,DHW_StPt_Sch_EZ!$B$31:$B$54,0),MATCH(Schedules_8760!$F3334,DHW_StPt_Sch_EZ!$C$30:$I$30,0)),"F","C")</f>
        <v>53.333333333333329</v>
      </c>
      <c r="N3334" s="12"/>
      <c r="O3334" s="12"/>
      <c r="P3334" s="12"/>
    </row>
    <row r="3335" spans="1:16" x14ac:dyDescent="0.25">
      <c r="A3335" s="35">
        <v>3334</v>
      </c>
      <c r="B3335" s="89">
        <v>139.875</v>
      </c>
      <c r="C3335" s="35">
        <f t="shared" si="260"/>
        <v>22</v>
      </c>
      <c r="D3335" s="35">
        <f t="shared" si="263"/>
        <v>139</v>
      </c>
      <c r="E3335" s="35">
        <f t="shared" si="264"/>
        <v>6</v>
      </c>
      <c r="F3335" s="35" t="str">
        <f t="shared" si="261"/>
        <v>Friday</v>
      </c>
      <c r="G3335" s="35">
        <f t="shared" si="262"/>
        <v>5</v>
      </c>
      <c r="H3335" s="34">
        <f>CONVERT(INDEX(Htg_StPt_Sch_EZ!$C$4:$I$27,MATCH(Schedules_8760!$C3335,Htg_StPt_Sch_EZ!$B$4:$B$27,0),MATCH(Schedules_8760!$F3335,Htg_StPt_Sch_EZ!$C$3:$I$3,0)),"F","C")</f>
        <v>20.555555555555554</v>
      </c>
      <c r="I3335" s="34">
        <f>CONVERT(INDEX(Htg_StPt_Sch_EZ!$C$31:$I$54,MATCH(Schedules_8760!$C3335,Htg_StPt_Sch_EZ!$B$31:$B$54,0),MATCH(Schedules_8760!$F3335,Htg_StPt_Sch_EZ!$C$30:$I$30,0)),"F","C")</f>
        <v>19.444444444444443</v>
      </c>
      <c r="J3335" s="34">
        <f>CONVERT(INDEX(Clg_StPt_Sch_EZ!$C$4:$I$27,MATCH(Schedules_8760!$C3335,Clg_StPt_Sch_EZ!$B$4:$B$27,0),MATCH(Schedules_8760!$F3335,Clg_StPt_Sch_EZ!$C$3:$I$3,0)),"F","C")</f>
        <v>25.555555555555554</v>
      </c>
      <c r="K3335" s="34">
        <f>CONVERT(INDEX(Clg_StPt_Sch_EZ!$C$31:$I$54,MATCH(Schedules_8760!$C3335,Clg_StPt_Sch_EZ!$B$31:$B$54,0),MATCH(Schedules_8760!$F3335,Clg_StPt_Sch_EZ!$C$30:$I$30,0)),"F","C")</f>
        <v>28.333333333333332</v>
      </c>
      <c r="L3335" s="34">
        <f>CONVERT(INDEX(DHW_StPt_Sch_EZ!$C$4:$I$27,MATCH(Schedules_8760!$C3335,DHW_StPt_Sch_EZ!$B$4:$B$27,0),MATCH(Schedules_8760!$F3335,DHW_StPt_Sch_EZ!$C$3:$I$3,0)),"F","C")</f>
        <v>53.333333333333329</v>
      </c>
      <c r="M3335" s="34">
        <f>CONVERT(INDEX(DHW_StPt_Sch_EZ!$C$31:$I$54,MATCH(Schedules_8760!$C3335,DHW_StPt_Sch_EZ!$B$31:$B$54,0),MATCH(Schedules_8760!$F3335,DHW_StPt_Sch_EZ!$C$30:$I$30,0)),"F","C")</f>
        <v>53.333333333333329</v>
      </c>
      <c r="N3335" s="12"/>
      <c r="O3335" s="12"/>
      <c r="P3335" s="12"/>
    </row>
    <row r="3336" spans="1:16" x14ac:dyDescent="0.25">
      <c r="A3336" s="35">
        <v>3335</v>
      </c>
      <c r="B3336" s="89">
        <v>139.91666666666671</v>
      </c>
      <c r="C3336" s="35">
        <f t="shared" si="260"/>
        <v>23</v>
      </c>
      <c r="D3336" s="35">
        <f t="shared" si="263"/>
        <v>139</v>
      </c>
      <c r="E3336" s="35">
        <f t="shared" si="264"/>
        <v>6</v>
      </c>
      <c r="F3336" s="35" t="str">
        <f t="shared" si="261"/>
        <v>Friday</v>
      </c>
      <c r="G3336" s="35">
        <f t="shared" si="262"/>
        <v>5</v>
      </c>
      <c r="H3336" s="34">
        <f>CONVERT(INDEX(Htg_StPt_Sch_EZ!$C$4:$I$27,MATCH(Schedules_8760!$C3336,Htg_StPt_Sch_EZ!$B$4:$B$27,0),MATCH(Schedules_8760!$F3336,Htg_StPt_Sch_EZ!$C$3:$I$3,0)),"F","C")</f>
        <v>20.555555555555554</v>
      </c>
      <c r="I3336" s="34">
        <f>CONVERT(INDEX(Htg_StPt_Sch_EZ!$C$31:$I$54,MATCH(Schedules_8760!$C3336,Htg_StPt_Sch_EZ!$B$31:$B$54,0),MATCH(Schedules_8760!$F3336,Htg_StPt_Sch_EZ!$C$30:$I$30,0)),"F","C")</f>
        <v>19.444444444444443</v>
      </c>
      <c r="J3336" s="34">
        <f>CONVERT(INDEX(Clg_StPt_Sch_EZ!$C$4:$I$27,MATCH(Schedules_8760!$C3336,Clg_StPt_Sch_EZ!$B$4:$B$27,0),MATCH(Schedules_8760!$F3336,Clg_StPt_Sch_EZ!$C$3:$I$3,0)),"F","C")</f>
        <v>25.555555555555554</v>
      </c>
      <c r="K3336" s="34">
        <f>CONVERT(INDEX(Clg_StPt_Sch_EZ!$C$31:$I$54,MATCH(Schedules_8760!$C3336,Clg_StPt_Sch_EZ!$B$31:$B$54,0),MATCH(Schedules_8760!$F3336,Clg_StPt_Sch_EZ!$C$30:$I$30,0)),"F","C")</f>
        <v>28.333333333333332</v>
      </c>
      <c r="L3336" s="34">
        <f>CONVERT(INDEX(DHW_StPt_Sch_EZ!$C$4:$I$27,MATCH(Schedules_8760!$C3336,DHW_StPt_Sch_EZ!$B$4:$B$27,0),MATCH(Schedules_8760!$F3336,DHW_StPt_Sch_EZ!$C$3:$I$3,0)),"F","C")</f>
        <v>53.333333333333329</v>
      </c>
      <c r="M3336" s="34">
        <f>CONVERT(INDEX(DHW_StPt_Sch_EZ!$C$31:$I$54,MATCH(Schedules_8760!$C3336,DHW_StPt_Sch_EZ!$B$31:$B$54,0),MATCH(Schedules_8760!$F3336,DHW_StPt_Sch_EZ!$C$30:$I$30,0)),"F","C")</f>
        <v>53.333333333333329</v>
      </c>
      <c r="N3336" s="12"/>
      <c r="O3336" s="12"/>
      <c r="P3336" s="12"/>
    </row>
    <row r="3337" spans="1:16" x14ac:dyDescent="0.25">
      <c r="A3337" s="35">
        <v>3336</v>
      </c>
      <c r="B3337" s="89">
        <v>139.95833333333329</v>
      </c>
      <c r="C3337" s="35">
        <f t="shared" si="260"/>
        <v>24</v>
      </c>
      <c r="D3337" s="35">
        <f t="shared" si="263"/>
        <v>139</v>
      </c>
      <c r="E3337" s="35">
        <f t="shared" si="264"/>
        <v>6</v>
      </c>
      <c r="F3337" s="35" t="str">
        <f t="shared" si="261"/>
        <v>Friday</v>
      </c>
      <c r="G3337" s="35">
        <f t="shared" si="262"/>
        <v>5</v>
      </c>
      <c r="H3337" s="34">
        <f>CONVERT(INDEX(Htg_StPt_Sch_EZ!$C$4:$I$27,MATCH(Schedules_8760!$C3337,Htg_StPt_Sch_EZ!$B$4:$B$27,0),MATCH(Schedules_8760!$F3337,Htg_StPt_Sch_EZ!$C$3:$I$3,0)),"F","C")</f>
        <v>20.555555555555554</v>
      </c>
      <c r="I3337" s="34">
        <f>CONVERT(INDEX(Htg_StPt_Sch_EZ!$C$31:$I$54,MATCH(Schedules_8760!$C3337,Htg_StPt_Sch_EZ!$B$31:$B$54,0),MATCH(Schedules_8760!$F3337,Htg_StPt_Sch_EZ!$C$30:$I$30,0)),"F","C")</f>
        <v>19.444444444444443</v>
      </c>
      <c r="J3337" s="34">
        <f>CONVERT(INDEX(Clg_StPt_Sch_EZ!$C$4:$I$27,MATCH(Schedules_8760!$C3337,Clg_StPt_Sch_EZ!$B$4:$B$27,0),MATCH(Schedules_8760!$F3337,Clg_StPt_Sch_EZ!$C$3:$I$3,0)),"F","C")</f>
        <v>25.555555555555554</v>
      </c>
      <c r="K3337" s="34">
        <f>CONVERT(INDEX(Clg_StPt_Sch_EZ!$C$31:$I$54,MATCH(Schedules_8760!$C3337,Clg_StPt_Sch_EZ!$B$31:$B$54,0),MATCH(Schedules_8760!$F3337,Clg_StPt_Sch_EZ!$C$30:$I$30,0)),"F","C")</f>
        <v>28.333333333333332</v>
      </c>
      <c r="L3337" s="34">
        <f>CONVERT(INDEX(DHW_StPt_Sch_EZ!$C$4:$I$27,MATCH(Schedules_8760!$C3337,DHW_StPt_Sch_EZ!$B$4:$B$27,0),MATCH(Schedules_8760!$F3337,DHW_StPt_Sch_EZ!$C$3:$I$3,0)),"F","C")</f>
        <v>53.333333333333329</v>
      </c>
      <c r="M3337" s="34">
        <f>CONVERT(INDEX(DHW_StPt_Sch_EZ!$C$31:$I$54,MATCH(Schedules_8760!$C3337,DHW_StPt_Sch_EZ!$B$31:$B$54,0),MATCH(Schedules_8760!$F3337,DHW_StPt_Sch_EZ!$C$30:$I$30,0)),"F","C")</f>
        <v>53.333333333333329</v>
      </c>
      <c r="N3337" s="12"/>
      <c r="O3337" s="12"/>
      <c r="P3337" s="12"/>
    </row>
    <row r="3338" spans="1:16" x14ac:dyDescent="0.25">
      <c r="A3338" s="35">
        <v>3337</v>
      </c>
      <c r="B3338" s="89">
        <v>140</v>
      </c>
      <c r="C3338" s="35">
        <f t="shared" si="260"/>
        <v>1</v>
      </c>
      <c r="D3338" s="35">
        <f t="shared" si="263"/>
        <v>140</v>
      </c>
      <c r="E3338" s="35">
        <f t="shared" si="264"/>
        <v>7</v>
      </c>
      <c r="F3338" s="35" t="str">
        <f t="shared" si="261"/>
        <v>Saturday</v>
      </c>
      <c r="G3338" s="35">
        <f t="shared" si="262"/>
        <v>5</v>
      </c>
      <c r="H3338" s="34">
        <f>CONVERT(INDEX(Htg_StPt_Sch_EZ!$C$4:$I$27,MATCH(Schedules_8760!$C3338,Htg_StPt_Sch_EZ!$B$4:$B$27,0),MATCH(Schedules_8760!$F3338,Htg_StPt_Sch_EZ!$C$3:$I$3,0)),"F","C")</f>
        <v>20.555555555555554</v>
      </c>
      <c r="I3338" s="34">
        <f>CONVERT(INDEX(Htg_StPt_Sch_EZ!$C$31:$I$54,MATCH(Schedules_8760!$C3338,Htg_StPt_Sch_EZ!$B$31:$B$54,0),MATCH(Schedules_8760!$F3338,Htg_StPt_Sch_EZ!$C$30:$I$30,0)),"F","C")</f>
        <v>19.444444444444443</v>
      </c>
      <c r="J3338" s="34">
        <f>CONVERT(INDEX(Clg_StPt_Sch_EZ!$C$4:$I$27,MATCH(Schedules_8760!$C3338,Clg_StPt_Sch_EZ!$B$4:$B$27,0),MATCH(Schedules_8760!$F3338,Clg_StPt_Sch_EZ!$C$3:$I$3,0)),"F","C")</f>
        <v>25.555555555555554</v>
      </c>
      <c r="K3338" s="34">
        <f>CONVERT(INDEX(Clg_StPt_Sch_EZ!$C$31:$I$54,MATCH(Schedules_8760!$C3338,Clg_StPt_Sch_EZ!$B$31:$B$54,0),MATCH(Schedules_8760!$F3338,Clg_StPt_Sch_EZ!$C$30:$I$30,0)),"F","C")</f>
        <v>28.333333333333332</v>
      </c>
      <c r="L3338" s="34">
        <f>CONVERT(INDEX(DHW_StPt_Sch_EZ!$C$4:$I$27,MATCH(Schedules_8760!$C3338,DHW_StPt_Sch_EZ!$B$4:$B$27,0),MATCH(Schedules_8760!$F3338,DHW_StPt_Sch_EZ!$C$3:$I$3,0)),"F","C")</f>
        <v>53.333333333333329</v>
      </c>
      <c r="M3338" s="34">
        <f>CONVERT(INDEX(DHW_StPt_Sch_EZ!$C$31:$I$54,MATCH(Schedules_8760!$C3338,DHW_StPt_Sch_EZ!$B$31:$B$54,0),MATCH(Schedules_8760!$F3338,DHW_StPt_Sch_EZ!$C$30:$I$30,0)),"F","C")</f>
        <v>53.333333333333329</v>
      </c>
      <c r="N3338" s="12"/>
      <c r="O3338" s="12"/>
      <c r="P3338" s="12"/>
    </row>
    <row r="3339" spans="1:16" x14ac:dyDescent="0.25">
      <c r="A3339" s="35">
        <v>3338</v>
      </c>
      <c r="B3339" s="89">
        <v>140.04166666666671</v>
      </c>
      <c r="C3339" s="35">
        <f t="shared" si="260"/>
        <v>2</v>
      </c>
      <c r="D3339" s="35">
        <f t="shared" si="263"/>
        <v>140</v>
      </c>
      <c r="E3339" s="35">
        <f t="shared" si="264"/>
        <v>7</v>
      </c>
      <c r="F3339" s="35" t="str">
        <f t="shared" si="261"/>
        <v>Saturday</v>
      </c>
      <c r="G3339" s="35">
        <f t="shared" si="262"/>
        <v>5</v>
      </c>
      <c r="H3339" s="34">
        <f>CONVERT(INDEX(Htg_StPt_Sch_EZ!$C$4:$I$27,MATCH(Schedules_8760!$C3339,Htg_StPt_Sch_EZ!$B$4:$B$27,0),MATCH(Schedules_8760!$F3339,Htg_StPt_Sch_EZ!$C$3:$I$3,0)),"F","C")</f>
        <v>20.555555555555554</v>
      </c>
      <c r="I3339" s="34">
        <f>CONVERT(INDEX(Htg_StPt_Sch_EZ!$C$31:$I$54,MATCH(Schedules_8760!$C3339,Htg_StPt_Sch_EZ!$B$31:$B$54,0),MATCH(Schedules_8760!$F3339,Htg_StPt_Sch_EZ!$C$30:$I$30,0)),"F","C")</f>
        <v>19.444444444444443</v>
      </c>
      <c r="J3339" s="34">
        <f>CONVERT(INDEX(Clg_StPt_Sch_EZ!$C$4:$I$27,MATCH(Schedules_8760!$C3339,Clg_StPt_Sch_EZ!$B$4:$B$27,0),MATCH(Schedules_8760!$F3339,Clg_StPt_Sch_EZ!$C$3:$I$3,0)),"F","C")</f>
        <v>25.555555555555554</v>
      </c>
      <c r="K3339" s="34">
        <f>CONVERT(INDEX(Clg_StPt_Sch_EZ!$C$31:$I$54,MATCH(Schedules_8760!$C3339,Clg_StPt_Sch_EZ!$B$31:$B$54,0),MATCH(Schedules_8760!$F3339,Clg_StPt_Sch_EZ!$C$30:$I$30,0)),"F","C")</f>
        <v>28.333333333333332</v>
      </c>
      <c r="L3339" s="34">
        <f>CONVERT(INDEX(DHW_StPt_Sch_EZ!$C$4:$I$27,MATCH(Schedules_8760!$C3339,DHW_StPt_Sch_EZ!$B$4:$B$27,0),MATCH(Schedules_8760!$F3339,DHW_StPt_Sch_EZ!$C$3:$I$3,0)),"F","C")</f>
        <v>53.333333333333329</v>
      </c>
      <c r="M3339" s="34">
        <f>CONVERT(INDEX(DHW_StPt_Sch_EZ!$C$31:$I$54,MATCH(Schedules_8760!$C3339,DHW_StPt_Sch_EZ!$B$31:$B$54,0),MATCH(Schedules_8760!$F3339,DHW_StPt_Sch_EZ!$C$30:$I$30,0)),"F","C")</f>
        <v>53.333333333333329</v>
      </c>
      <c r="N3339" s="12"/>
      <c r="O3339" s="12"/>
      <c r="P3339" s="12"/>
    </row>
    <row r="3340" spans="1:16" x14ac:dyDescent="0.25">
      <c r="A3340" s="35">
        <v>3339</v>
      </c>
      <c r="B3340" s="89">
        <v>140.08333333333329</v>
      </c>
      <c r="C3340" s="35">
        <f t="shared" si="260"/>
        <v>3</v>
      </c>
      <c r="D3340" s="35">
        <f t="shared" si="263"/>
        <v>140</v>
      </c>
      <c r="E3340" s="35">
        <f t="shared" si="264"/>
        <v>7</v>
      </c>
      <c r="F3340" s="35" t="str">
        <f t="shared" si="261"/>
        <v>Saturday</v>
      </c>
      <c r="G3340" s="35">
        <f t="shared" si="262"/>
        <v>5</v>
      </c>
      <c r="H3340" s="34">
        <f>CONVERT(INDEX(Htg_StPt_Sch_EZ!$C$4:$I$27,MATCH(Schedules_8760!$C3340,Htg_StPt_Sch_EZ!$B$4:$B$27,0),MATCH(Schedules_8760!$F3340,Htg_StPt_Sch_EZ!$C$3:$I$3,0)),"F","C")</f>
        <v>20.555555555555554</v>
      </c>
      <c r="I3340" s="34">
        <f>CONVERT(INDEX(Htg_StPt_Sch_EZ!$C$31:$I$54,MATCH(Schedules_8760!$C3340,Htg_StPt_Sch_EZ!$B$31:$B$54,0),MATCH(Schedules_8760!$F3340,Htg_StPt_Sch_EZ!$C$30:$I$30,0)),"F","C")</f>
        <v>19.444444444444443</v>
      </c>
      <c r="J3340" s="34">
        <f>CONVERT(INDEX(Clg_StPt_Sch_EZ!$C$4:$I$27,MATCH(Schedules_8760!$C3340,Clg_StPt_Sch_EZ!$B$4:$B$27,0),MATCH(Schedules_8760!$F3340,Clg_StPt_Sch_EZ!$C$3:$I$3,0)),"F","C")</f>
        <v>25.555555555555554</v>
      </c>
      <c r="K3340" s="34">
        <f>CONVERT(INDEX(Clg_StPt_Sch_EZ!$C$31:$I$54,MATCH(Schedules_8760!$C3340,Clg_StPt_Sch_EZ!$B$31:$B$54,0),MATCH(Schedules_8760!$F3340,Clg_StPt_Sch_EZ!$C$30:$I$30,0)),"F","C")</f>
        <v>28.333333333333332</v>
      </c>
      <c r="L3340" s="34">
        <f>CONVERT(INDEX(DHW_StPt_Sch_EZ!$C$4:$I$27,MATCH(Schedules_8760!$C3340,DHW_StPt_Sch_EZ!$B$4:$B$27,0),MATCH(Schedules_8760!$F3340,DHW_StPt_Sch_EZ!$C$3:$I$3,0)),"F","C")</f>
        <v>53.333333333333329</v>
      </c>
      <c r="M3340" s="34">
        <f>CONVERT(INDEX(DHW_StPt_Sch_EZ!$C$31:$I$54,MATCH(Schedules_8760!$C3340,DHW_StPt_Sch_EZ!$B$31:$B$54,0),MATCH(Schedules_8760!$F3340,DHW_StPt_Sch_EZ!$C$30:$I$30,0)),"F","C")</f>
        <v>53.333333333333329</v>
      </c>
      <c r="N3340" s="12"/>
      <c r="O3340" s="12"/>
      <c r="P3340" s="12"/>
    </row>
    <row r="3341" spans="1:16" x14ac:dyDescent="0.25">
      <c r="A3341" s="35">
        <v>3340</v>
      </c>
      <c r="B3341" s="89">
        <v>140.125</v>
      </c>
      <c r="C3341" s="35">
        <f t="shared" si="260"/>
        <v>4</v>
      </c>
      <c r="D3341" s="35">
        <f t="shared" si="263"/>
        <v>140</v>
      </c>
      <c r="E3341" s="35">
        <f t="shared" si="264"/>
        <v>7</v>
      </c>
      <c r="F3341" s="35" t="str">
        <f t="shared" si="261"/>
        <v>Saturday</v>
      </c>
      <c r="G3341" s="35">
        <f t="shared" si="262"/>
        <v>5</v>
      </c>
      <c r="H3341" s="34">
        <f>CONVERT(INDEX(Htg_StPt_Sch_EZ!$C$4:$I$27,MATCH(Schedules_8760!$C3341,Htg_StPt_Sch_EZ!$B$4:$B$27,0),MATCH(Schedules_8760!$F3341,Htg_StPt_Sch_EZ!$C$3:$I$3,0)),"F","C")</f>
        <v>20.555555555555554</v>
      </c>
      <c r="I3341" s="34">
        <f>CONVERT(INDEX(Htg_StPt_Sch_EZ!$C$31:$I$54,MATCH(Schedules_8760!$C3341,Htg_StPt_Sch_EZ!$B$31:$B$54,0),MATCH(Schedules_8760!$F3341,Htg_StPt_Sch_EZ!$C$30:$I$30,0)),"F","C")</f>
        <v>19.444444444444443</v>
      </c>
      <c r="J3341" s="34">
        <f>CONVERT(INDEX(Clg_StPt_Sch_EZ!$C$4:$I$27,MATCH(Schedules_8760!$C3341,Clg_StPt_Sch_EZ!$B$4:$B$27,0),MATCH(Schedules_8760!$F3341,Clg_StPt_Sch_EZ!$C$3:$I$3,0)),"F","C")</f>
        <v>25.555555555555554</v>
      </c>
      <c r="K3341" s="34">
        <f>CONVERT(INDEX(Clg_StPt_Sch_EZ!$C$31:$I$54,MATCH(Schedules_8760!$C3341,Clg_StPt_Sch_EZ!$B$31:$B$54,0),MATCH(Schedules_8760!$F3341,Clg_StPt_Sch_EZ!$C$30:$I$30,0)),"F","C")</f>
        <v>28.333333333333332</v>
      </c>
      <c r="L3341" s="34">
        <f>CONVERT(INDEX(DHW_StPt_Sch_EZ!$C$4:$I$27,MATCH(Schedules_8760!$C3341,DHW_StPt_Sch_EZ!$B$4:$B$27,0),MATCH(Schedules_8760!$F3341,DHW_StPt_Sch_EZ!$C$3:$I$3,0)),"F","C")</f>
        <v>53.333333333333329</v>
      </c>
      <c r="M3341" s="34">
        <f>CONVERT(INDEX(DHW_StPt_Sch_EZ!$C$31:$I$54,MATCH(Schedules_8760!$C3341,DHW_StPt_Sch_EZ!$B$31:$B$54,0),MATCH(Schedules_8760!$F3341,DHW_StPt_Sch_EZ!$C$30:$I$30,0)),"F","C")</f>
        <v>53.333333333333329</v>
      </c>
      <c r="N3341" s="12"/>
      <c r="O3341" s="12"/>
      <c r="P3341" s="12"/>
    </row>
    <row r="3342" spans="1:16" x14ac:dyDescent="0.25">
      <c r="A3342" s="35">
        <v>3341</v>
      </c>
      <c r="B3342" s="89">
        <v>140.16666666666671</v>
      </c>
      <c r="C3342" s="35">
        <f t="shared" si="260"/>
        <v>5</v>
      </c>
      <c r="D3342" s="35">
        <f t="shared" si="263"/>
        <v>140</v>
      </c>
      <c r="E3342" s="35">
        <f t="shared" si="264"/>
        <v>7</v>
      </c>
      <c r="F3342" s="35" t="str">
        <f t="shared" si="261"/>
        <v>Saturday</v>
      </c>
      <c r="G3342" s="35">
        <f t="shared" si="262"/>
        <v>5</v>
      </c>
      <c r="H3342" s="34">
        <f>CONVERT(INDEX(Htg_StPt_Sch_EZ!$C$4:$I$27,MATCH(Schedules_8760!$C3342,Htg_StPt_Sch_EZ!$B$4:$B$27,0),MATCH(Schedules_8760!$F3342,Htg_StPt_Sch_EZ!$C$3:$I$3,0)),"F","C")</f>
        <v>20.555555555555554</v>
      </c>
      <c r="I3342" s="34">
        <f>CONVERT(INDEX(Htg_StPt_Sch_EZ!$C$31:$I$54,MATCH(Schedules_8760!$C3342,Htg_StPt_Sch_EZ!$B$31:$B$54,0),MATCH(Schedules_8760!$F3342,Htg_StPt_Sch_EZ!$C$30:$I$30,0)),"F","C")</f>
        <v>19.444444444444443</v>
      </c>
      <c r="J3342" s="34">
        <f>CONVERT(INDEX(Clg_StPt_Sch_EZ!$C$4:$I$27,MATCH(Schedules_8760!$C3342,Clg_StPt_Sch_EZ!$B$4:$B$27,0),MATCH(Schedules_8760!$F3342,Clg_StPt_Sch_EZ!$C$3:$I$3,0)),"F","C")</f>
        <v>25.555555555555554</v>
      </c>
      <c r="K3342" s="34">
        <f>CONVERT(INDEX(Clg_StPt_Sch_EZ!$C$31:$I$54,MATCH(Schedules_8760!$C3342,Clg_StPt_Sch_EZ!$B$31:$B$54,0),MATCH(Schedules_8760!$F3342,Clg_StPt_Sch_EZ!$C$30:$I$30,0)),"F","C")</f>
        <v>28.333333333333332</v>
      </c>
      <c r="L3342" s="34">
        <f>CONVERT(INDEX(DHW_StPt_Sch_EZ!$C$4:$I$27,MATCH(Schedules_8760!$C3342,DHW_StPt_Sch_EZ!$B$4:$B$27,0),MATCH(Schedules_8760!$F3342,DHW_StPt_Sch_EZ!$C$3:$I$3,0)),"F","C")</f>
        <v>53.333333333333329</v>
      </c>
      <c r="M3342" s="34">
        <f>CONVERT(INDEX(DHW_StPt_Sch_EZ!$C$31:$I$54,MATCH(Schedules_8760!$C3342,DHW_StPt_Sch_EZ!$B$31:$B$54,0),MATCH(Schedules_8760!$F3342,DHW_StPt_Sch_EZ!$C$30:$I$30,0)),"F","C")</f>
        <v>53.333333333333329</v>
      </c>
      <c r="N3342" s="12"/>
      <c r="O3342" s="12"/>
      <c r="P3342" s="12"/>
    </row>
    <row r="3343" spans="1:16" x14ac:dyDescent="0.25">
      <c r="A3343" s="35">
        <v>3342</v>
      </c>
      <c r="B3343" s="89">
        <v>140.20833333333329</v>
      </c>
      <c r="C3343" s="35">
        <f t="shared" si="260"/>
        <v>6</v>
      </c>
      <c r="D3343" s="35">
        <f t="shared" si="263"/>
        <v>140</v>
      </c>
      <c r="E3343" s="35">
        <f t="shared" si="264"/>
        <v>7</v>
      </c>
      <c r="F3343" s="35" t="str">
        <f t="shared" si="261"/>
        <v>Saturday</v>
      </c>
      <c r="G3343" s="35">
        <f t="shared" si="262"/>
        <v>5</v>
      </c>
      <c r="H3343" s="34">
        <f>CONVERT(INDEX(Htg_StPt_Sch_EZ!$C$4:$I$27,MATCH(Schedules_8760!$C3343,Htg_StPt_Sch_EZ!$B$4:$B$27,0),MATCH(Schedules_8760!$F3343,Htg_StPt_Sch_EZ!$C$3:$I$3,0)),"F","C")</f>
        <v>20.555555555555554</v>
      </c>
      <c r="I3343" s="34">
        <f>CONVERT(INDEX(Htg_StPt_Sch_EZ!$C$31:$I$54,MATCH(Schedules_8760!$C3343,Htg_StPt_Sch_EZ!$B$31:$B$54,0),MATCH(Schedules_8760!$F3343,Htg_StPt_Sch_EZ!$C$30:$I$30,0)),"F","C")</f>
        <v>19.444444444444443</v>
      </c>
      <c r="J3343" s="34">
        <f>CONVERT(INDEX(Clg_StPt_Sch_EZ!$C$4:$I$27,MATCH(Schedules_8760!$C3343,Clg_StPt_Sch_EZ!$B$4:$B$27,0),MATCH(Schedules_8760!$F3343,Clg_StPt_Sch_EZ!$C$3:$I$3,0)),"F","C")</f>
        <v>25.555555555555554</v>
      </c>
      <c r="K3343" s="34">
        <f>CONVERT(INDEX(Clg_StPt_Sch_EZ!$C$31:$I$54,MATCH(Schedules_8760!$C3343,Clg_StPt_Sch_EZ!$B$31:$B$54,0),MATCH(Schedules_8760!$F3343,Clg_StPt_Sch_EZ!$C$30:$I$30,0)),"F","C")</f>
        <v>28.333333333333332</v>
      </c>
      <c r="L3343" s="34">
        <f>CONVERT(INDEX(DHW_StPt_Sch_EZ!$C$4:$I$27,MATCH(Schedules_8760!$C3343,DHW_StPt_Sch_EZ!$B$4:$B$27,0),MATCH(Schedules_8760!$F3343,DHW_StPt_Sch_EZ!$C$3:$I$3,0)),"F","C")</f>
        <v>53.333333333333329</v>
      </c>
      <c r="M3343" s="34">
        <f>CONVERT(INDEX(DHW_StPt_Sch_EZ!$C$31:$I$54,MATCH(Schedules_8760!$C3343,DHW_StPt_Sch_EZ!$B$31:$B$54,0),MATCH(Schedules_8760!$F3343,DHW_StPt_Sch_EZ!$C$30:$I$30,0)),"F","C")</f>
        <v>53.333333333333329</v>
      </c>
      <c r="N3343" s="12"/>
      <c r="O3343" s="12"/>
      <c r="P3343" s="12"/>
    </row>
    <row r="3344" spans="1:16" x14ac:dyDescent="0.25">
      <c r="A3344" s="35">
        <v>3343</v>
      </c>
      <c r="B3344" s="89">
        <v>140.25</v>
      </c>
      <c r="C3344" s="35">
        <f t="shared" si="260"/>
        <v>7</v>
      </c>
      <c r="D3344" s="35">
        <f t="shared" si="263"/>
        <v>140</v>
      </c>
      <c r="E3344" s="35">
        <f t="shared" si="264"/>
        <v>7</v>
      </c>
      <c r="F3344" s="35" t="str">
        <f t="shared" si="261"/>
        <v>Saturday</v>
      </c>
      <c r="G3344" s="35">
        <f t="shared" si="262"/>
        <v>5</v>
      </c>
      <c r="H3344" s="34">
        <f>CONVERT(INDEX(Htg_StPt_Sch_EZ!$C$4:$I$27,MATCH(Schedules_8760!$C3344,Htg_StPt_Sch_EZ!$B$4:$B$27,0),MATCH(Schedules_8760!$F3344,Htg_StPt_Sch_EZ!$C$3:$I$3,0)),"F","C")</f>
        <v>20.555555555555554</v>
      </c>
      <c r="I3344" s="34">
        <f>CONVERT(INDEX(Htg_StPt_Sch_EZ!$C$31:$I$54,MATCH(Schedules_8760!$C3344,Htg_StPt_Sch_EZ!$B$31:$B$54,0),MATCH(Schedules_8760!$F3344,Htg_StPt_Sch_EZ!$C$30:$I$30,0)),"F","C")</f>
        <v>19.444444444444443</v>
      </c>
      <c r="J3344" s="34">
        <f>CONVERT(INDEX(Clg_StPt_Sch_EZ!$C$4:$I$27,MATCH(Schedules_8760!$C3344,Clg_StPt_Sch_EZ!$B$4:$B$27,0),MATCH(Schedules_8760!$F3344,Clg_StPt_Sch_EZ!$C$3:$I$3,0)),"F","C")</f>
        <v>25.555555555555554</v>
      </c>
      <c r="K3344" s="34">
        <f>CONVERT(INDEX(Clg_StPt_Sch_EZ!$C$31:$I$54,MATCH(Schedules_8760!$C3344,Clg_StPt_Sch_EZ!$B$31:$B$54,0),MATCH(Schedules_8760!$F3344,Clg_StPt_Sch_EZ!$C$30:$I$30,0)),"F","C")</f>
        <v>28.333333333333332</v>
      </c>
      <c r="L3344" s="34">
        <f>CONVERT(INDEX(DHW_StPt_Sch_EZ!$C$4:$I$27,MATCH(Schedules_8760!$C3344,DHW_StPt_Sch_EZ!$B$4:$B$27,0),MATCH(Schedules_8760!$F3344,DHW_StPt_Sch_EZ!$C$3:$I$3,0)),"F","C")</f>
        <v>53.333333333333329</v>
      </c>
      <c r="M3344" s="34">
        <f>CONVERT(INDEX(DHW_StPt_Sch_EZ!$C$31:$I$54,MATCH(Schedules_8760!$C3344,DHW_StPt_Sch_EZ!$B$31:$B$54,0),MATCH(Schedules_8760!$F3344,DHW_StPt_Sch_EZ!$C$30:$I$30,0)),"F","C")</f>
        <v>53.333333333333329</v>
      </c>
      <c r="N3344" s="12"/>
      <c r="O3344" s="12"/>
      <c r="P3344" s="12"/>
    </row>
    <row r="3345" spans="1:16" x14ac:dyDescent="0.25">
      <c r="A3345" s="35">
        <v>3344</v>
      </c>
      <c r="B3345" s="89">
        <v>140.29166666666671</v>
      </c>
      <c r="C3345" s="35">
        <f t="shared" si="260"/>
        <v>8</v>
      </c>
      <c r="D3345" s="35">
        <f t="shared" si="263"/>
        <v>140</v>
      </c>
      <c r="E3345" s="35">
        <f t="shared" si="264"/>
        <v>7</v>
      </c>
      <c r="F3345" s="35" t="str">
        <f t="shared" si="261"/>
        <v>Saturday</v>
      </c>
      <c r="G3345" s="35">
        <f t="shared" si="262"/>
        <v>5</v>
      </c>
      <c r="H3345" s="34">
        <f>CONVERT(INDEX(Htg_StPt_Sch_EZ!$C$4:$I$27,MATCH(Schedules_8760!$C3345,Htg_StPt_Sch_EZ!$B$4:$B$27,0),MATCH(Schedules_8760!$F3345,Htg_StPt_Sch_EZ!$C$3:$I$3,0)),"F","C")</f>
        <v>20.555555555555554</v>
      </c>
      <c r="I3345" s="34">
        <f>CONVERT(INDEX(Htg_StPt_Sch_EZ!$C$31:$I$54,MATCH(Schedules_8760!$C3345,Htg_StPt_Sch_EZ!$B$31:$B$54,0),MATCH(Schedules_8760!$F3345,Htg_StPt_Sch_EZ!$C$30:$I$30,0)),"F","C")</f>
        <v>19.444444444444443</v>
      </c>
      <c r="J3345" s="34">
        <f>CONVERT(INDEX(Clg_StPt_Sch_EZ!$C$4:$I$27,MATCH(Schedules_8760!$C3345,Clg_StPt_Sch_EZ!$B$4:$B$27,0),MATCH(Schedules_8760!$F3345,Clg_StPt_Sch_EZ!$C$3:$I$3,0)),"F","C")</f>
        <v>25.555555555555554</v>
      </c>
      <c r="K3345" s="34">
        <f>CONVERT(INDEX(Clg_StPt_Sch_EZ!$C$31:$I$54,MATCH(Schedules_8760!$C3345,Clg_StPt_Sch_EZ!$B$31:$B$54,0),MATCH(Schedules_8760!$F3345,Clg_StPt_Sch_EZ!$C$30:$I$30,0)),"F","C")</f>
        <v>25</v>
      </c>
      <c r="L3345" s="34">
        <f>CONVERT(INDEX(DHW_StPt_Sch_EZ!$C$4:$I$27,MATCH(Schedules_8760!$C3345,DHW_StPt_Sch_EZ!$B$4:$B$27,0),MATCH(Schedules_8760!$F3345,DHW_StPt_Sch_EZ!$C$3:$I$3,0)),"F","C")</f>
        <v>53.333333333333329</v>
      </c>
      <c r="M3345" s="34">
        <f>CONVERT(INDEX(DHW_StPt_Sch_EZ!$C$31:$I$54,MATCH(Schedules_8760!$C3345,DHW_StPt_Sch_EZ!$B$31:$B$54,0),MATCH(Schedules_8760!$F3345,DHW_StPt_Sch_EZ!$C$30:$I$30,0)),"F","C")</f>
        <v>53.333333333333329</v>
      </c>
      <c r="N3345" s="12"/>
      <c r="O3345" s="12"/>
      <c r="P3345" s="12"/>
    </row>
    <row r="3346" spans="1:16" x14ac:dyDescent="0.25">
      <c r="A3346" s="35">
        <v>3345</v>
      </c>
      <c r="B3346" s="89">
        <v>140.33333333333329</v>
      </c>
      <c r="C3346" s="35">
        <f t="shared" si="260"/>
        <v>9</v>
      </c>
      <c r="D3346" s="35">
        <f t="shared" si="263"/>
        <v>140</v>
      </c>
      <c r="E3346" s="35">
        <f t="shared" si="264"/>
        <v>7</v>
      </c>
      <c r="F3346" s="35" t="str">
        <f t="shared" si="261"/>
        <v>Saturday</v>
      </c>
      <c r="G3346" s="35">
        <f t="shared" si="262"/>
        <v>5</v>
      </c>
      <c r="H3346" s="34">
        <f>CONVERT(INDEX(Htg_StPt_Sch_EZ!$C$4:$I$27,MATCH(Schedules_8760!$C3346,Htg_StPt_Sch_EZ!$B$4:$B$27,0),MATCH(Schedules_8760!$F3346,Htg_StPt_Sch_EZ!$C$3:$I$3,0)),"F","C")</f>
        <v>20.555555555555554</v>
      </c>
      <c r="I3346" s="34">
        <f>CONVERT(INDEX(Htg_StPt_Sch_EZ!$C$31:$I$54,MATCH(Schedules_8760!$C3346,Htg_StPt_Sch_EZ!$B$31:$B$54,0),MATCH(Schedules_8760!$F3346,Htg_StPt_Sch_EZ!$C$30:$I$30,0)),"F","C")</f>
        <v>19.444444444444443</v>
      </c>
      <c r="J3346" s="34">
        <f>CONVERT(INDEX(Clg_StPt_Sch_EZ!$C$4:$I$27,MATCH(Schedules_8760!$C3346,Clg_StPt_Sch_EZ!$B$4:$B$27,0),MATCH(Schedules_8760!$F3346,Clg_StPt_Sch_EZ!$C$3:$I$3,0)),"F","C")</f>
        <v>25.555555555555554</v>
      </c>
      <c r="K3346" s="34">
        <f>CONVERT(INDEX(Clg_StPt_Sch_EZ!$C$31:$I$54,MATCH(Schedules_8760!$C3346,Clg_StPt_Sch_EZ!$B$31:$B$54,0),MATCH(Schedules_8760!$F3346,Clg_StPt_Sch_EZ!$C$30:$I$30,0)),"F","C")</f>
        <v>25</v>
      </c>
      <c r="L3346" s="34">
        <f>CONVERT(INDEX(DHW_StPt_Sch_EZ!$C$4:$I$27,MATCH(Schedules_8760!$C3346,DHW_StPt_Sch_EZ!$B$4:$B$27,0),MATCH(Schedules_8760!$F3346,DHW_StPt_Sch_EZ!$C$3:$I$3,0)),"F","C")</f>
        <v>53.333333333333329</v>
      </c>
      <c r="M3346" s="34">
        <f>CONVERT(INDEX(DHW_StPt_Sch_EZ!$C$31:$I$54,MATCH(Schedules_8760!$C3346,DHW_StPt_Sch_EZ!$B$31:$B$54,0),MATCH(Schedules_8760!$F3346,DHW_StPt_Sch_EZ!$C$30:$I$30,0)),"F","C")</f>
        <v>53.333333333333329</v>
      </c>
      <c r="N3346" s="12"/>
      <c r="O3346" s="12"/>
      <c r="P3346" s="12"/>
    </row>
    <row r="3347" spans="1:16" x14ac:dyDescent="0.25">
      <c r="A3347" s="35">
        <v>3346</v>
      </c>
      <c r="B3347" s="89">
        <v>140.375</v>
      </c>
      <c r="C3347" s="35">
        <f t="shared" si="260"/>
        <v>10</v>
      </c>
      <c r="D3347" s="35">
        <f t="shared" si="263"/>
        <v>140</v>
      </c>
      <c r="E3347" s="35">
        <f t="shared" si="264"/>
        <v>7</v>
      </c>
      <c r="F3347" s="35" t="str">
        <f t="shared" si="261"/>
        <v>Saturday</v>
      </c>
      <c r="G3347" s="35">
        <f t="shared" si="262"/>
        <v>5</v>
      </c>
      <c r="H3347" s="34">
        <f>CONVERT(INDEX(Htg_StPt_Sch_EZ!$C$4:$I$27,MATCH(Schedules_8760!$C3347,Htg_StPt_Sch_EZ!$B$4:$B$27,0),MATCH(Schedules_8760!$F3347,Htg_StPt_Sch_EZ!$C$3:$I$3,0)),"F","C")</f>
        <v>20.555555555555554</v>
      </c>
      <c r="I3347" s="34">
        <f>CONVERT(INDEX(Htg_StPt_Sch_EZ!$C$31:$I$54,MATCH(Schedules_8760!$C3347,Htg_StPt_Sch_EZ!$B$31:$B$54,0),MATCH(Schedules_8760!$F3347,Htg_StPt_Sch_EZ!$C$30:$I$30,0)),"F","C")</f>
        <v>19.444444444444443</v>
      </c>
      <c r="J3347" s="34">
        <f>CONVERT(INDEX(Clg_StPt_Sch_EZ!$C$4:$I$27,MATCH(Schedules_8760!$C3347,Clg_StPt_Sch_EZ!$B$4:$B$27,0),MATCH(Schedules_8760!$F3347,Clg_StPt_Sch_EZ!$C$3:$I$3,0)),"F","C")</f>
        <v>25.555555555555554</v>
      </c>
      <c r="K3347" s="34">
        <f>CONVERT(INDEX(Clg_StPt_Sch_EZ!$C$31:$I$54,MATCH(Schedules_8760!$C3347,Clg_StPt_Sch_EZ!$B$31:$B$54,0),MATCH(Schedules_8760!$F3347,Clg_StPt_Sch_EZ!$C$30:$I$30,0)),"F","C")</f>
        <v>25</v>
      </c>
      <c r="L3347" s="34">
        <f>CONVERT(INDEX(DHW_StPt_Sch_EZ!$C$4:$I$27,MATCH(Schedules_8760!$C3347,DHW_StPt_Sch_EZ!$B$4:$B$27,0),MATCH(Schedules_8760!$F3347,DHW_StPt_Sch_EZ!$C$3:$I$3,0)),"F","C")</f>
        <v>53.333333333333329</v>
      </c>
      <c r="M3347" s="34">
        <f>CONVERT(INDEX(DHW_StPt_Sch_EZ!$C$31:$I$54,MATCH(Schedules_8760!$C3347,DHW_StPt_Sch_EZ!$B$31:$B$54,0),MATCH(Schedules_8760!$F3347,DHW_StPt_Sch_EZ!$C$30:$I$30,0)),"F","C")</f>
        <v>53.333333333333329</v>
      </c>
      <c r="N3347" s="12"/>
      <c r="O3347" s="12"/>
      <c r="P3347" s="12"/>
    </row>
    <row r="3348" spans="1:16" x14ac:dyDescent="0.25">
      <c r="A3348" s="35">
        <v>3347</v>
      </c>
      <c r="B3348" s="89">
        <v>140.41666666666671</v>
      </c>
      <c r="C3348" s="35">
        <f t="shared" si="260"/>
        <v>11</v>
      </c>
      <c r="D3348" s="35">
        <f t="shared" si="263"/>
        <v>140</v>
      </c>
      <c r="E3348" s="35">
        <f t="shared" si="264"/>
        <v>7</v>
      </c>
      <c r="F3348" s="35" t="str">
        <f t="shared" si="261"/>
        <v>Saturday</v>
      </c>
      <c r="G3348" s="35">
        <f t="shared" si="262"/>
        <v>5</v>
      </c>
      <c r="H3348" s="34">
        <f>CONVERT(INDEX(Htg_StPt_Sch_EZ!$C$4:$I$27,MATCH(Schedules_8760!$C3348,Htg_StPt_Sch_EZ!$B$4:$B$27,0),MATCH(Schedules_8760!$F3348,Htg_StPt_Sch_EZ!$C$3:$I$3,0)),"F","C")</f>
        <v>20.555555555555554</v>
      </c>
      <c r="I3348" s="34">
        <f>CONVERT(INDEX(Htg_StPt_Sch_EZ!$C$31:$I$54,MATCH(Schedules_8760!$C3348,Htg_StPt_Sch_EZ!$B$31:$B$54,0),MATCH(Schedules_8760!$F3348,Htg_StPt_Sch_EZ!$C$30:$I$30,0)),"F","C")</f>
        <v>19.444444444444443</v>
      </c>
      <c r="J3348" s="34">
        <f>CONVERT(INDEX(Clg_StPt_Sch_EZ!$C$4:$I$27,MATCH(Schedules_8760!$C3348,Clg_StPt_Sch_EZ!$B$4:$B$27,0),MATCH(Schedules_8760!$F3348,Clg_StPt_Sch_EZ!$C$3:$I$3,0)),"F","C")</f>
        <v>25.555555555555554</v>
      </c>
      <c r="K3348" s="34">
        <f>CONVERT(INDEX(Clg_StPt_Sch_EZ!$C$31:$I$54,MATCH(Schedules_8760!$C3348,Clg_StPt_Sch_EZ!$B$31:$B$54,0),MATCH(Schedules_8760!$F3348,Clg_StPt_Sch_EZ!$C$30:$I$30,0)),"F","C")</f>
        <v>25</v>
      </c>
      <c r="L3348" s="34">
        <f>CONVERT(INDEX(DHW_StPt_Sch_EZ!$C$4:$I$27,MATCH(Schedules_8760!$C3348,DHW_StPt_Sch_EZ!$B$4:$B$27,0),MATCH(Schedules_8760!$F3348,DHW_StPt_Sch_EZ!$C$3:$I$3,0)),"F","C")</f>
        <v>53.333333333333329</v>
      </c>
      <c r="M3348" s="34">
        <f>CONVERT(INDEX(DHW_StPt_Sch_EZ!$C$31:$I$54,MATCH(Schedules_8760!$C3348,DHW_StPt_Sch_EZ!$B$31:$B$54,0),MATCH(Schedules_8760!$F3348,DHW_StPt_Sch_EZ!$C$30:$I$30,0)),"F","C")</f>
        <v>53.333333333333329</v>
      </c>
      <c r="N3348" s="12"/>
      <c r="O3348" s="12"/>
      <c r="P3348" s="12"/>
    </row>
    <row r="3349" spans="1:16" x14ac:dyDescent="0.25">
      <c r="A3349" s="35">
        <v>3348</v>
      </c>
      <c r="B3349" s="89">
        <v>140.45833333333329</v>
      </c>
      <c r="C3349" s="35">
        <f t="shared" si="260"/>
        <v>12</v>
      </c>
      <c r="D3349" s="35">
        <f t="shared" si="263"/>
        <v>140</v>
      </c>
      <c r="E3349" s="35">
        <f t="shared" si="264"/>
        <v>7</v>
      </c>
      <c r="F3349" s="35" t="str">
        <f t="shared" si="261"/>
        <v>Saturday</v>
      </c>
      <c r="G3349" s="35">
        <f t="shared" si="262"/>
        <v>5</v>
      </c>
      <c r="H3349" s="34">
        <f>CONVERT(INDEX(Htg_StPt_Sch_EZ!$C$4:$I$27,MATCH(Schedules_8760!$C3349,Htg_StPt_Sch_EZ!$B$4:$B$27,0),MATCH(Schedules_8760!$F3349,Htg_StPt_Sch_EZ!$C$3:$I$3,0)),"F","C")</f>
        <v>20.555555555555554</v>
      </c>
      <c r="I3349" s="34">
        <f>CONVERT(INDEX(Htg_StPt_Sch_EZ!$C$31:$I$54,MATCH(Schedules_8760!$C3349,Htg_StPt_Sch_EZ!$B$31:$B$54,0),MATCH(Schedules_8760!$F3349,Htg_StPt_Sch_EZ!$C$30:$I$30,0)),"F","C")</f>
        <v>19.444444444444443</v>
      </c>
      <c r="J3349" s="34">
        <f>CONVERT(INDEX(Clg_StPt_Sch_EZ!$C$4:$I$27,MATCH(Schedules_8760!$C3349,Clg_StPt_Sch_EZ!$B$4:$B$27,0),MATCH(Schedules_8760!$F3349,Clg_StPt_Sch_EZ!$C$3:$I$3,0)),"F","C")</f>
        <v>25.555555555555554</v>
      </c>
      <c r="K3349" s="34">
        <f>CONVERT(INDEX(Clg_StPt_Sch_EZ!$C$31:$I$54,MATCH(Schedules_8760!$C3349,Clg_StPt_Sch_EZ!$B$31:$B$54,0),MATCH(Schedules_8760!$F3349,Clg_StPt_Sch_EZ!$C$30:$I$30,0)),"F","C")</f>
        <v>25</v>
      </c>
      <c r="L3349" s="34">
        <f>CONVERT(INDEX(DHW_StPt_Sch_EZ!$C$4:$I$27,MATCH(Schedules_8760!$C3349,DHW_StPt_Sch_EZ!$B$4:$B$27,0),MATCH(Schedules_8760!$F3349,DHW_StPt_Sch_EZ!$C$3:$I$3,0)),"F","C")</f>
        <v>53.333333333333329</v>
      </c>
      <c r="M3349" s="34">
        <f>CONVERT(INDEX(DHW_StPt_Sch_EZ!$C$31:$I$54,MATCH(Schedules_8760!$C3349,DHW_StPt_Sch_EZ!$B$31:$B$54,0),MATCH(Schedules_8760!$F3349,DHW_StPt_Sch_EZ!$C$30:$I$30,0)),"F","C")</f>
        <v>53.333333333333329</v>
      </c>
      <c r="N3349" s="12"/>
      <c r="O3349" s="12"/>
      <c r="P3349" s="12"/>
    </row>
    <row r="3350" spans="1:16" x14ac:dyDescent="0.25">
      <c r="A3350" s="35">
        <v>3349</v>
      </c>
      <c r="B3350" s="89">
        <v>140.5</v>
      </c>
      <c r="C3350" s="35">
        <f t="shared" si="260"/>
        <v>13</v>
      </c>
      <c r="D3350" s="35">
        <f t="shared" si="263"/>
        <v>140</v>
      </c>
      <c r="E3350" s="35">
        <f t="shared" si="264"/>
        <v>7</v>
      </c>
      <c r="F3350" s="35" t="str">
        <f t="shared" si="261"/>
        <v>Saturday</v>
      </c>
      <c r="G3350" s="35">
        <f t="shared" si="262"/>
        <v>5</v>
      </c>
      <c r="H3350" s="34">
        <f>CONVERT(INDEX(Htg_StPt_Sch_EZ!$C$4:$I$27,MATCH(Schedules_8760!$C3350,Htg_StPt_Sch_EZ!$B$4:$B$27,0),MATCH(Schedules_8760!$F3350,Htg_StPt_Sch_EZ!$C$3:$I$3,0)),"F","C")</f>
        <v>20.555555555555554</v>
      </c>
      <c r="I3350" s="34">
        <f>CONVERT(INDEX(Htg_StPt_Sch_EZ!$C$31:$I$54,MATCH(Schedules_8760!$C3350,Htg_StPt_Sch_EZ!$B$31:$B$54,0),MATCH(Schedules_8760!$F3350,Htg_StPt_Sch_EZ!$C$30:$I$30,0)),"F","C")</f>
        <v>19.444444444444443</v>
      </c>
      <c r="J3350" s="34">
        <f>CONVERT(INDEX(Clg_StPt_Sch_EZ!$C$4:$I$27,MATCH(Schedules_8760!$C3350,Clg_StPt_Sch_EZ!$B$4:$B$27,0),MATCH(Schedules_8760!$F3350,Clg_StPt_Sch_EZ!$C$3:$I$3,0)),"F","C")</f>
        <v>25.555555555555554</v>
      </c>
      <c r="K3350" s="34">
        <f>CONVERT(INDEX(Clg_StPt_Sch_EZ!$C$31:$I$54,MATCH(Schedules_8760!$C3350,Clg_StPt_Sch_EZ!$B$31:$B$54,0),MATCH(Schedules_8760!$F3350,Clg_StPt_Sch_EZ!$C$30:$I$30,0)),"F","C")</f>
        <v>25</v>
      </c>
      <c r="L3350" s="34">
        <f>CONVERT(INDEX(DHW_StPt_Sch_EZ!$C$4:$I$27,MATCH(Schedules_8760!$C3350,DHW_StPt_Sch_EZ!$B$4:$B$27,0),MATCH(Schedules_8760!$F3350,DHW_StPt_Sch_EZ!$C$3:$I$3,0)),"F","C")</f>
        <v>53.333333333333329</v>
      </c>
      <c r="M3350" s="34">
        <f>CONVERT(INDEX(DHW_StPt_Sch_EZ!$C$31:$I$54,MATCH(Schedules_8760!$C3350,DHW_StPt_Sch_EZ!$B$31:$B$54,0),MATCH(Schedules_8760!$F3350,DHW_StPt_Sch_EZ!$C$30:$I$30,0)),"F","C")</f>
        <v>53.333333333333329</v>
      </c>
      <c r="N3350" s="12"/>
      <c r="O3350" s="12"/>
      <c r="P3350" s="12"/>
    </row>
    <row r="3351" spans="1:16" x14ac:dyDescent="0.25">
      <c r="A3351" s="35">
        <v>3350</v>
      </c>
      <c r="B3351" s="89">
        <v>140.54166666666671</v>
      </c>
      <c r="C3351" s="35">
        <f t="shared" si="260"/>
        <v>14</v>
      </c>
      <c r="D3351" s="35">
        <f t="shared" si="263"/>
        <v>140</v>
      </c>
      <c r="E3351" s="35">
        <f t="shared" si="264"/>
        <v>7</v>
      </c>
      <c r="F3351" s="35" t="str">
        <f t="shared" si="261"/>
        <v>Saturday</v>
      </c>
      <c r="G3351" s="35">
        <f t="shared" si="262"/>
        <v>5</v>
      </c>
      <c r="H3351" s="34">
        <f>CONVERT(INDEX(Htg_StPt_Sch_EZ!$C$4:$I$27,MATCH(Schedules_8760!$C3351,Htg_StPt_Sch_EZ!$B$4:$B$27,0),MATCH(Schedules_8760!$F3351,Htg_StPt_Sch_EZ!$C$3:$I$3,0)),"F","C")</f>
        <v>20.555555555555554</v>
      </c>
      <c r="I3351" s="34">
        <f>CONVERT(INDEX(Htg_StPt_Sch_EZ!$C$31:$I$54,MATCH(Schedules_8760!$C3351,Htg_StPt_Sch_EZ!$B$31:$B$54,0),MATCH(Schedules_8760!$F3351,Htg_StPt_Sch_EZ!$C$30:$I$30,0)),"F","C")</f>
        <v>19.444444444444443</v>
      </c>
      <c r="J3351" s="34">
        <f>CONVERT(INDEX(Clg_StPt_Sch_EZ!$C$4:$I$27,MATCH(Schedules_8760!$C3351,Clg_StPt_Sch_EZ!$B$4:$B$27,0),MATCH(Schedules_8760!$F3351,Clg_StPt_Sch_EZ!$C$3:$I$3,0)),"F","C")</f>
        <v>25.555555555555554</v>
      </c>
      <c r="K3351" s="34">
        <f>CONVERT(INDEX(Clg_StPt_Sch_EZ!$C$31:$I$54,MATCH(Schedules_8760!$C3351,Clg_StPt_Sch_EZ!$B$31:$B$54,0),MATCH(Schedules_8760!$F3351,Clg_StPt_Sch_EZ!$C$30:$I$30,0)),"F","C")</f>
        <v>25</v>
      </c>
      <c r="L3351" s="34">
        <f>CONVERT(INDEX(DHW_StPt_Sch_EZ!$C$4:$I$27,MATCH(Schedules_8760!$C3351,DHW_StPt_Sch_EZ!$B$4:$B$27,0),MATCH(Schedules_8760!$F3351,DHW_StPt_Sch_EZ!$C$3:$I$3,0)),"F","C")</f>
        <v>53.333333333333329</v>
      </c>
      <c r="M3351" s="34">
        <f>CONVERT(INDEX(DHW_StPt_Sch_EZ!$C$31:$I$54,MATCH(Schedules_8760!$C3351,DHW_StPt_Sch_EZ!$B$31:$B$54,0),MATCH(Schedules_8760!$F3351,DHW_StPt_Sch_EZ!$C$30:$I$30,0)),"F","C")</f>
        <v>53.333333333333329</v>
      </c>
      <c r="N3351" s="12"/>
      <c r="O3351" s="12"/>
      <c r="P3351" s="12"/>
    </row>
    <row r="3352" spans="1:16" x14ac:dyDescent="0.25">
      <c r="A3352" s="35">
        <v>3351</v>
      </c>
      <c r="B3352" s="89">
        <v>140.58333333333329</v>
      </c>
      <c r="C3352" s="35">
        <f t="shared" si="260"/>
        <v>15</v>
      </c>
      <c r="D3352" s="35">
        <f t="shared" si="263"/>
        <v>140</v>
      </c>
      <c r="E3352" s="35">
        <f t="shared" si="264"/>
        <v>7</v>
      </c>
      <c r="F3352" s="35" t="str">
        <f t="shared" si="261"/>
        <v>Saturday</v>
      </c>
      <c r="G3352" s="35">
        <f t="shared" si="262"/>
        <v>5</v>
      </c>
      <c r="H3352" s="34">
        <f>CONVERT(INDEX(Htg_StPt_Sch_EZ!$C$4:$I$27,MATCH(Schedules_8760!$C3352,Htg_StPt_Sch_EZ!$B$4:$B$27,0),MATCH(Schedules_8760!$F3352,Htg_StPt_Sch_EZ!$C$3:$I$3,0)),"F","C")</f>
        <v>20.555555555555554</v>
      </c>
      <c r="I3352" s="34">
        <f>CONVERT(INDEX(Htg_StPt_Sch_EZ!$C$31:$I$54,MATCH(Schedules_8760!$C3352,Htg_StPt_Sch_EZ!$B$31:$B$54,0),MATCH(Schedules_8760!$F3352,Htg_StPt_Sch_EZ!$C$30:$I$30,0)),"F","C")</f>
        <v>21.111111111111111</v>
      </c>
      <c r="J3352" s="34">
        <f>CONVERT(INDEX(Clg_StPt_Sch_EZ!$C$4:$I$27,MATCH(Schedules_8760!$C3352,Clg_StPt_Sch_EZ!$B$4:$B$27,0),MATCH(Schedules_8760!$F3352,Clg_StPt_Sch_EZ!$C$3:$I$3,0)),"F","C")</f>
        <v>25.555555555555554</v>
      </c>
      <c r="K3352" s="34">
        <f>CONVERT(INDEX(Clg_StPt_Sch_EZ!$C$31:$I$54,MATCH(Schedules_8760!$C3352,Clg_StPt_Sch_EZ!$B$31:$B$54,0),MATCH(Schedules_8760!$F3352,Clg_StPt_Sch_EZ!$C$30:$I$30,0)),"F","C")</f>
        <v>25</v>
      </c>
      <c r="L3352" s="34">
        <f>CONVERT(INDEX(DHW_StPt_Sch_EZ!$C$4:$I$27,MATCH(Schedules_8760!$C3352,DHW_StPt_Sch_EZ!$B$4:$B$27,0),MATCH(Schedules_8760!$F3352,DHW_StPt_Sch_EZ!$C$3:$I$3,0)),"F","C")</f>
        <v>53.333333333333329</v>
      </c>
      <c r="M3352" s="34">
        <f>CONVERT(INDEX(DHW_StPt_Sch_EZ!$C$31:$I$54,MATCH(Schedules_8760!$C3352,DHW_StPt_Sch_EZ!$B$31:$B$54,0),MATCH(Schedules_8760!$F3352,DHW_StPt_Sch_EZ!$C$30:$I$30,0)),"F","C")</f>
        <v>53.333333333333329</v>
      </c>
      <c r="N3352" s="12"/>
      <c r="O3352" s="12"/>
      <c r="P3352" s="12"/>
    </row>
    <row r="3353" spans="1:16" x14ac:dyDescent="0.25">
      <c r="A3353" s="35">
        <v>3352</v>
      </c>
      <c r="B3353" s="89">
        <v>140.625</v>
      </c>
      <c r="C3353" s="35">
        <f t="shared" si="260"/>
        <v>16</v>
      </c>
      <c r="D3353" s="35">
        <f t="shared" si="263"/>
        <v>140</v>
      </c>
      <c r="E3353" s="35">
        <f t="shared" si="264"/>
        <v>7</v>
      </c>
      <c r="F3353" s="35" t="str">
        <f t="shared" si="261"/>
        <v>Saturday</v>
      </c>
      <c r="G3353" s="35">
        <f t="shared" si="262"/>
        <v>5</v>
      </c>
      <c r="H3353" s="34">
        <f>CONVERT(INDEX(Htg_StPt_Sch_EZ!$C$4:$I$27,MATCH(Schedules_8760!$C3353,Htg_StPt_Sch_EZ!$B$4:$B$27,0),MATCH(Schedules_8760!$F3353,Htg_StPt_Sch_EZ!$C$3:$I$3,0)),"F","C")</f>
        <v>20.555555555555554</v>
      </c>
      <c r="I3353" s="34">
        <f>CONVERT(INDEX(Htg_StPt_Sch_EZ!$C$31:$I$54,MATCH(Schedules_8760!$C3353,Htg_StPt_Sch_EZ!$B$31:$B$54,0),MATCH(Schedules_8760!$F3353,Htg_StPt_Sch_EZ!$C$30:$I$30,0)),"F","C")</f>
        <v>21.111111111111111</v>
      </c>
      <c r="J3353" s="34">
        <f>CONVERT(INDEX(Clg_StPt_Sch_EZ!$C$4:$I$27,MATCH(Schedules_8760!$C3353,Clg_StPt_Sch_EZ!$B$4:$B$27,0),MATCH(Schedules_8760!$F3353,Clg_StPt_Sch_EZ!$C$3:$I$3,0)),"F","C")</f>
        <v>25.555555555555554</v>
      </c>
      <c r="K3353" s="34">
        <f>CONVERT(INDEX(Clg_StPt_Sch_EZ!$C$31:$I$54,MATCH(Schedules_8760!$C3353,Clg_StPt_Sch_EZ!$B$31:$B$54,0),MATCH(Schedules_8760!$F3353,Clg_StPt_Sch_EZ!$C$30:$I$30,0)),"F","C")</f>
        <v>25</v>
      </c>
      <c r="L3353" s="34">
        <f>CONVERT(INDEX(DHW_StPt_Sch_EZ!$C$4:$I$27,MATCH(Schedules_8760!$C3353,DHW_StPt_Sch_EZ!$B$4:$B$27,0),MATCH(Schedules_8760!$F3353,DHW_StPt_Sch_EZ!$C$3:$I$3,0)),"F","C")</f>
        <v>53.333333333333329</v>
      </c>
      <c r="M3353" s="34">
        <f>CONVERT(INDEX(DHW_StPt_Sch_EZ!$C$31:$I$54,MATCH(Schedules_8760!$C3353,DHW_StPt_Sch_EZ!$B$31:$B$54,0),MATCH(Schedules_8760!$F3353,DHW_StPt_Sch_EZ!$C$30:$I$30,0)),"F","C")</f>
        <v>53.333333333333329</v>
      </c>
      <c r="N3353" s="12"/>
      <c r="O3353" s="12"/>
      <c r="P3353" s="12"/>
    </row>
    <row r="3354" spans="1:16" x14ac:dyDescent="0.25">
      <c r="A3354" s="35">
        <v>3353</v>
      </c>
      <c r="B3354" s="89">
        <v>140.66666666666671</v>
      </c>
      <c r="C3354" s="35">
        <f t="shared" si="260"/>
        <v>17</v>
      </c>
      <c r="D3354" s="35">
        <f t="shared" si="263"/>
        <v>140</v>
      </c>
      <c r="E3354" s="35">
        <f t="shared" si="264"/>
        <v>7</v>
      </c>
      <c r="F3354" s="35" t="str">
        <f t="shared" si="261"/>
        <v>Saturday</v>
      </c>
      <c r="G3354" s="35">
        <f t="shared" si="262"/>
        <v>5</v>
      </c>
      <c r="H3354" s="34">
        <f>CONVERT(INDEX(Htg_StPt_Sch_EZ!$C$4:$I$27,MATCH(Schedules_8760!$C3354,Htg_StPt_Sch_EZ!$B$4:$B$27,0),MATCH(Schedules_8760!$F3354,Htg_StPt_Sch_EZ!$C$3:$I$3,0)),"F","C")</f>
        <v>20.555555555555554</v>
      </c>
      <c r="I3354" s="34">
        <f>CONVERT(INDEX(Htg_StPt_Sch_EZ!$C$31:$I$54,MATCH(Schedules_8760!$C3354,Htg_StPt_Sch_EZ!$B$31:$B$54,0),MATCH(Schedules_8760!$F3354,Htg_StPt_Sch_EZ!$C$30:$I$30,0)),"F","C")</f>
        <v>17.777777777777779</v>
      </c>
      <c r="J3354" s="34">
        <f>CONVERT(INDEX(Clg_StPt_Sch_EZ!$C$4:$I$27,MATCH(Schedules_8760!$C3354,Clg_StPt_Sch_EZ!$B$4:$B$27,0),MATCH(Schedules_8760!$F3354,Clg_StPt_Sch_EZ!$C$3:$I$3,0)),"F","C")</f>
        <v>25.555555555555554</v>
      </c>
      <c r="K3354" s="34">
        <f>CONVERT(INDEX(Clg_StPt_Sch_EZ!$C$31:$I$54,MATCH(Schedules_8760!$C3354,Clg_StPt_Sch_EZ!$B$31:$B$54,0),MATCH(Schedules_8760!$F3354,Clg_StPt_Sch_EZ!$C$30:$I$30,0)),"F","C")</f>
        <v>25</v>
      </c>
      <c r="L3354" s="34">
        <f>CONVERT(INDEX(DHW_StPt_Sch_EZ!$C$4:$I$27,MATCH(Schedules_8760!$C3354,DHW_StPt_Sch_EZ!$B$4:$B$27,0),MATCH(Schedules_8760!$F3354,DHW_StPt_Sch_EZ!$C$3:$I$3,0)),"F","C")</f>
        <v>53.333333333333329</v>
      </c>
      <c r="M3354" s="34">
        <f>CONVERT(INDEX(DHW_StPt_Sch_EZ!$C$31:$I$54,MATCH(Schedules_8760!$C3354,DHW_StPt_Sch_EZ!$B$31:$B$54,0),MATCH(Schedules_8760!$F3354,DHW_StPt_Sch_EZ!$C$30:$I$30,0)),"F","C")</f>
        <v>53.333333333333329</v>
      </c>
      <c r="N3354" s="12"/>
      <c r="O3354" s="12"/>
      <c r="P3354" s="12"/>
    </row>
    <row r="3355" spans="1:16" x14ac:dyDescent="0.25">
      <c r="A3355" s="35">
        <v>3354</v>
      </c>
      <c r="B3355" s="89">
        <v>140.70833333333329</v>
      </c>
      <c r="C3355" s="35">
        <f t="shared" si="260"/>
        <v>18</v>
      </c>
      <c r="D3355" s="35">
        <f t="shared" si="263"/>
        <v>140</v>
      </c>
      <c r="E3355" s="35">
        <f t="shared" si="264"/>
        <v>7</v>
      </c>
      <c r="F3355" s="35" t="str">
        <f t="shared" si="261"/>
        <v>Saturday</v>
      </c>
      <c r="G3355" s="35">
        <f t="shared" si="262"/>
        <v>5</v>
      </c>
      <c r="H3355" s="34">
        <f>CONVERT(INDEX(Htg_StPt_Sch_EZ!$C$4:$I$27,MATCH(Schedules_8760!$C3355,Htg_StPt_Sch_EZ!$B$4:$B$27,0),MATCH(Schedules_8760!$F3355,Htg_StPt_Sch_EZ!$C$3:$I$3,0)),"F","C")</f>
        <v>20.555555555555554</v>
      </c>
      <c r="I3355" s="34">
        <f>CONVERT(INDEX(Htg_StPt_Sch_EZ!$C$31:$I$54,MATCH(Schedules_8760!$C3355,Htg_StPt_Sch_EZ!$B$31:$B$54,0),MATCH(Schedules_8760!$F3355,Htg_StPt_Sch_EZ!$C$30:$I$30,0)),"F","C")</f>
        <v>17.777777777777779</v>
      </c>
      <c r="J3355" s="34">
        <f>CONVERT(INDEX(Clg_StPt_Sch_EZ!$C$4:$I$27,MATCH(Schedules_8760!$C3355,Clg_StPt_Sch_EZ!$B$4:$B$27,0),MATCH(Schedules_8760!$F3355,Clg_StPt_Sch_EZ!$C$3:$I$3,0)),"F","C")</f>
        <v>25.555555555555554</v>
      </c>
      <c r="K3355" s="34">
        <f>CONVERT(INDEX(Clg_StPt_Sch_EZ!$C$31:$I$54,MATCH(Schedules_8760!$C3355,Clg_StPt_Sch_EZ!$B$31:$B$54,0),MATCH(Schedules_8760!$F3355,Clg_StPt_Sch_EZ!$C$30:$I$30,0)),"F","C")</f>
        <v>28.333333333333332</v>
      </c>
      <c r="L3355" s="34">
        <f>CONVERT(INDEX(DHW_StPt_Sch_EZ!$C$4:$I$27,MATCH(Schedules_8760!$C3355,DHW_StPt_Sch_EZ!$B$4:$B$27,0),MATCH(Schedules_8760!$F3355,DHW_StPt_Sch_EZ!$C$3:$I$3,0)),"F","C")</f>
        <v>53.333333333333329</v>
      </c>
      <c r="M3355" s="34">
        <f>CONVERT(INDEX(DHW_StPt_Sch_EZ!$C$31:$I$54,MATCH(Schedules_8760!$C3355,DHW_StPt_Sch_EZ!$B$31:$B$54,0),MATCH(Schedules_8760!$F3355,DHW_StPt_Sch_EZ!$C$30:$I$30,0)),"F","C")</f>
        <v>53.333333333333329</v>
      </c>
      <c r="N3355" s="12"/>
      <c r="O3355" s="12"/>
      <c r="P3355" s="12"/>
    </row>
    <row r="3356" spans="1:16" x14ac:dyDescent="0.25">
      <c r="A3356" s="35">
        <v>3355</v>
      </c>
      <c r="B3356" s="89">
        <v>140.75</v>
      </c>
      <c r="C3356" s="35">
        <f t="shared" si="260"/>
        <v>19</v>
      </c>
      <c r="D3356" s="35">
        <f t="shared" si="263"/>
        <v>140</v>
      </c>
      <c r="E3356" s="35">
        <f t="shared" si="264"/>
        <v>7</v>
      </c>
      <c r="F3356" s="35" t="str">
        <f t="shared" si="261"/>
        <v>Saturday</v>
      </c>
      <c r="G3356" s="35">
        <f t="shared" si="262"/>
        <v>5</v>
      </c>
      <c r="H3356" s="34">
        <f>CONVERT(INDEX(Htg_StPt_Sch_EZ!$C$4:$I$27,MATCH(Schedules_8760!$C3356,Htg_StPt_Sch_EZ!$B$4:$B$27,0),MATCH(Schedules_8760!$F3356,Htg_StPt_Sch_EZ!$C$3:$I$3,0)),"F","C")</f>
        <v>20.555555555555554</v>
      </c>
      <c r="I3356" s="34">
        <f>CONVERT(INDEX(Htg_StPt_Sch_EZ!$C$31:$I$54,MATCH(Schedules_8760!$C3356,Htg_StPt_Sch_EZ!$B$31:$B$54,0),MATCH(Schedules_8760!$F3356,Htg_StPt_Sch_EZ!$C$30:$I$30,0)),"F","C")</f>
        <v>18.333333333333332</v>
      </c>
      <c r="J3356" s="34">
        <f>CONVERT(INDEX(Clg_StPt_Sch_EZ!$C$4:$I$27,MATCH(Schedules_8760!$C3356,Clg_StPt_Sch_EZ!$B$4:$B$27,0),MATCH(Schedules_8760!$F3356,Clg_StPt_Sch_EZ!$C$3:$I$3,0)),"F","C")</f>
        <v>25.555555555555554</v>
      </c>
      <c r="K3356" s="34">
        <f>CONVERT(INDEX(Clg_StPt_Sch_EZ!$C$31:$I$54,MATCH(Schedules_8760!$C3356,Clg_StPt_Sch_EZ!$B$31:$B$54,0),MATCH(Schedules_8760!$F3356,Clg_StPt_Sch_EZ!$C$30:$I$30,0)),"F","C")</f>
        <v>28.333333333333332</v>
      </c>
      <c r="L3356" s="34">
        <f>CONVERT(INDEX(DHW_StPt_Sch_EZ!$C$4:$I$27,MATCH(Schedules_8760!$C3356,DHW_StPt_Sch_EZ!$B$4:$B$27,0),MATCH(Schedules_8760!$F3356,DHW_StPt_Sch_EZ!$C$3:$I$3,0)),"F","C")</f>
        <v>53.333333333333329</v>
      </c>
      <c r="M3356" s="34">
        <f>CONVERT(INDEX(DHW_StPt_Sch_EZ!$C$31:$I$54,MATCH(Schedules_8760!$C3356,DHW_StPt_Sch_EZ!$B$31:$B$54,0),MATCH(Schedules_8760!$F3356,DHW_StPt_Sch_EZ!$C$30:$I$30,0)),"F","C")</f>
        <v>53.333333333333329</v>
      </c>
      <c r="N3356" s="12"/>
      <c r="O3356" s="12"/>
      <c r="P3356" s="12"/>
    </row>
    <row r="3357" spans="1:16" x14ac:dyDescent="0.25">
      <c r="A3357" s="35">
        <v>3356</v>
      </c>
      <c r="B3357" s="89">
        <v>140.79166666666671</v>
      </c>
      <c r="C3357" s="35">
        <f t="shared" si="260"/>
        <v>20</v>
      </c>
      <c r="D3357" s="35">
        <f t="shared" si="263"/>
        <v>140</v>
      </c>
      <c r="E3357" s="35">
        <f t="shared" si="264"/>
        <v>7</v>
      </c>
      <c r="F3357" s="35" t="str">
        <f t="shared" si="261"/>
        <v>Saturday</v>
      </c>
      <c r="G3357" s="35">
        <f t="shared" si="262"/>
        <v>5</v>
      </c>
      <c r="H3357" s="34">
        <f>CONVERT(INDEX(Htg_StPt_Sch_EZ!$C$4:$I$27,MATCH(Schedules_8760!$C3357,Htg_StPt_Sch_EZ!$B$4:$B$27,0),MATCH(Schedules_8760!$F3357,Htg_StPt_Sch_EZ!$C$3:$I$3,0)),"F","C")</f>
        <v>20.555555555555554</v>
      </c>
      <c r="I3357" s="34">
        <f>CONVERT(INDEX(Htg_StPt_Sch_EZ!$C$31:$I$54,MATCH(Schedules_8760!$C3357,Htg_StPt_Sch_EZ!$B$31:$B$54,0),MATCH(Schedules_8760!$F3357,Htg_StPt_Sch_EZ!$C$30:$I$30,0)),"F","C")</f>
        <v>18.888888888888889</v>
      </c>
      <c r="J3357" s="34">
        <f>CONVERT(INDEX(Clg_StPt_Sch_EZ!$C$4:$I$27,MATCH(Schedules_8760!$C3357,Clg_StPt_Sch_EZ!$B$4:$B$27,0),MATCH(Schedules_8760!$F3357,Clg_StPt_Sch_EZ!$C$3:$I$3,0)),"F","C")</f>
        <v>25.555555555555554</v>
      </c>
      <c r="K3357" s="34">
        <f>CONVERT(INDEX(Clg_StPt_Sch_EZ!$C$31:$I$54,MATCH(Schedules_8760!$C3357,Clg_StPt_Sch_EZ!$B$31:$B$54,0),MATCH(Schedules_8760!$F3357,Clg_StPt_Sch_EZ!$C$30:$I$30,0)),"F","C")</f>
        <v>28.333333333333332</v>
      </c>
      <c r="L3357" s="34">
        <f>CONVERT(INDEX(DHW_StPt_Sch_EZ!$C$4:$I$27,MATCH(Schedules_8760!$C3357,DHW_StPt_Sch_EZ!$B$4:$B$27,0),MATCH(Schedules_8760!$F3357,DHW_StPt_Sch_EZ!$C$3:$I$3,0)),"F","C")</f>
        <v>53.333333333333329</v>
      </c>
      <c r="M3357" s="34">
        <f>CONVERT(INDEX(DHW_StPt_Sch_EZ!$C$31:$I$54,MATCH(Schedules_8760!$C3357,DHW_StPt_Sch_EZ!$B$31:$B$54,0),MATCH(Schedules_8760!$F3357,DHW_StPt_Sch_EZ!$C$30:$I$30,0)),"F","C")</f>
        <v>53.333333333333329</v>
      </c>
      <c r="N3357" s="12"/>
      <c r="O3357" s="12"/>
      <c r="P3357" s="12"/>
    </row>
    <row r="3358" spans="1:16" x14ac:dyDescent="0.25">
      <c r="A3358" s="35">
        <v>3357</v>
      </c>
      <c r="B3358" s="89">
        <v>140.83333333333329</v>
      </c>
      <c r="C3358" s="35">
        <f t="shared" si="260"/>
        <v>21</v>
      </c>
      <c r="D3358" s="35">
        <f t="shared" si="263"/>
        <v>140</v>
      </c>
      <c r="E3358" s="35">
        <f t="shared" si="264"/>
        <v>7</v>
      </c>
      <c r="F3358" s="35" t="str">
        <f t="shared" si="261"/>
        <v>Saturday</v>
      </c>
      <c r="G3358" s="35">
        <f t="shared" si="262"/>
        <v>5</v>
      </c>
      <c r="H3358" s="34">
        <f>CONVERT(INDEX(Htg_StPt_Sch_EZ!$C$4:$I$27,MATCH(Schedules_8760!$C3358,Htg_StPt_Sch_EZ!$B$4:$B$27,0),MATCH(Schedules_8760!$F3358,Htg_StPt_Sch_EZ!$C$3:$I$3,0)),"F","C")</f>
        <v>20.555555555555554</v>
      </c>
      <c r="I3358" s="34">
        <f>CONVERT(INDEX(Htg_StPt_Sch_EZ!$C$31:$I$54,MATCH(Schedules_8760!$C3358,Htg_StPt_Sch_EZ!$B$31:$B$54,0),MATCH(Schedules_8760!$F3358,Htg_StPt_Sch_EZ!$C$30:$I$30,0)),"F","C")</f>
        <v>19.444444444444443</v>
      </c>
      <c r="J3358" s="34">
        <f>CONVERT(INDEX(Clg_StPt_Sch_EZ!$C$4:$I$27,MATCH(Schedules_8760!$C3358,Clg_StPt_Sch_EZ!$B$4:$B$27,0),MATCH(Schedules_8760!$F3358,Clg_StPt_Sch_EZ!$C$3:$I$3,0)),"F","C")</f>
        <v>25.555555555555554</v>
      </c>
      <c r="K3358" s="34">
        <f>CONVERT(INDEX(Clg_StPt_Sch_EZ!$C$31:$I$54,MATCH(Schedules_8760!$C3358,Clg_StPt_Sch_EZ!$B$31:$B$54,0),MATCH(Schedules_8760!$F3358,Clg_StPt_Sch_EZ!$C$30:$I$30,0)),"F","C")</f>
        <v>28.333333333333332</v>
      </c>
      <c r="L3358" s="34">
        <f>CONVERT(INDEX(DHW_StPt_Sch_EZ!$C$4:$I$27,MATCH(Schedules_8760!$C3358,DHW_StPt_Sch_EZ!$B$4:$B$27,0),MATCH(Schedules_8760!$F3358,DHW_StPt_Sch_EZ!$C$3:$I$3,0)),"F","C")</f>
        <v>53.333333333333329</v>
      </c>
      <c r="M3358" s="34">
        <f>CONVERT(INDEX(DHW_StPt_Sch_EZ!$C$31:$I$54,MATCH(Schedules_8760!$C3358,DHW_StPt_Sch_EZ!$B$31:$B$54,0),MATCH(Schedules_8760!$F3358,DHW_StPt_Sch_EZ!$C$30:$I$30,0)),"F","C")</f>
        <v>53.333333333333329</v>
      </c>
      <c r="N3358" s="12"/>
      <c r="O3358" s="12"/>
      <c r="P3358" s="12"/>
    </row>
    <row r="3359" spans="1:16" x14ac:dyDescent="0.25">
      <c r="A3359" s="35">
        <v>3358</v>
      </c>
      <c r="B3359" s="89">
        <v>140.875</v>
      </c>
      <c r="C3359" s="35">
        <f t="shared" si="260"/>
        <v>22</v>
      </c>
      <c r="D3359" s="35">
        <f t="shared" si="263"/>
        <v>140</v>
      </c>
      <c r="E3359" s="35">
        <f t="shared" si="264"/>
        <v>7</v>
      </c>
      <c r="F3359" s="35" t="str">
        <f t="shared" si="261"/>
        <v>Saturday</v>
      </c>
      <c r="G3359" s="35">
        <f t="shared" si="262"/>
        <v>5</v>
      </c>
      <c r="H3359" s="34">
        <f>CONVERT(INDEX(Htg_StPt_Sch_EZ!$C$4:$I$27,MATCH(Schedules_8760!$C3359,Htg_StPt_Sch_EZ!$B$4:$B$27,0),MATCH(Schedules_8760!$F3359,Htg_StPt_Sch_EZ!$C$3:$I$3,0)),"F","C")</f>
        <v>20.555555555555554</v>
      </c>
      <c r="I3359" s="34">
        <f>CONVERT(INDEX(Htg_StPt_Sch_EZ!$C$31:$I$54,MATCH(Schedules_8760!$C3359,Htg_StPt_Sch_EZ!$B$31:$B$54,0),MATCH(Schedules_8760!$F3359,Htg_StPt_Sch_EZ!$C$30:$I$30,0)),"F","C")</f>
        <v>19.444444444444443</v>
      </c>
      <c r="J3359" s="34">
        <f>CONVERT(INDEX(Clg_StPt_Sch_EZ!$C$4:$I$27,MATCH(Schedules_8760!$C3359,Clg_StPt_Sch_EZ!$B$4:$B$27,0),MATCH(Schedules_8760!$F3359,Clg_StPt_Sch_EZ!$C$3:$I$3,0)),"F","C")</f>
        <v>25.555555555555554</v>
      </c>
      <c r="K3359" s="34">
        <f>CONVERT(INDEX(Clg_StPt_Sch_EZ!$C$31:$I$54,MATCH(Schedules_8760!$C3359,Clg_StPt_Sch_EZ!$B$31:$B$54,0),MATCH(Schedules_8760!$F3359,Clg_StPt_Sch_EZ!$C$30:$I$30,0)),"F","C")</f>
        <v>28.333333333333332</v>
      </c>
      <c r="L3359" s="34">
        <f>CONVERT(INDEX(DHW_StPt_Sch_EZ!$C$4:$I$27,MATCH(Schedules_8760!$C3359,DHW_StPt_Sch_EZ!$B$4:$B$27,0),MATCH(Schedules_8760!$F3359,DHW_StPt_Sch_EZ!$C$3:$I$3,0)),"F","C")</f>
        <v>53.333333333333329</v>
      </c>
      <c r="M3359" s="34">
        <f>CONVERT(INDEX(DHW_StPt_Sch_EZ!$C$31:$I$54,MATCH(Schedules_8760!$C3359,DHW_StPt_Sch_EZ!$B$31:$B$54,0),MATCH(Schedules_8760!$F3359,DHW_StPt_Sch_EZ!$C$30:$I$30,0)),"F","C")</f>
        <v>53.333333333333329</v>
      </c>
      <c r="N3359" s="12"/>
      <c r="O3359" s="12"/>
      <c r="P3359" s="12"/>
    </row>
    <row r="3360" spans="1:16" x14ac:dyDescent="0.25">
      <c r="A3360" s="35">
        <v>3359</v>
      </c>
      <c r="B3360" s="89">
        <v>140.91666666666671</v>
      </c>
      <c r="C3360" s="35">
        <f t="shared" si="260"/>
        <v>23</v>
      </c>
      <c r="D3360" s="35">
        <f t="shared" si="263"/>
        <v>140</v>
      </c>
      <c r="E3360" s="35">
        <f t="shared" si="264"/>
        <v>7</v>
      </c>
      <c r="F3360" s="35" t="str">
        <f t="shared" si="261"/>
        <v>Saturday</v>
      </c>
      <c r="G3360" s="35">
        <f t="shared" si="262"/>
        <v>5</v>
      </c>
      <c r="H3360" s="34">
        <f>CONVERT(INDEX(Htg_StPt_Sch_EZ!$C$4:$I$27,MATCH(Schedules_8760!$C3360,Htg_StPt_Sch_EZ!$B$4:$B$27,0),MATCH(Schedules_8760!$F3360,Htg_StPt_Sch_EZ!$C$3:$I$3,0)),"F","C")</f>
        <v>20.555555555555554</v>
      </c>
      <c r="I3360" s="34">
        <f>CONVERT(INDEX(Htg_StPt_Sch_EZ!$C$31:$I$54,MATCH(Schedules_8760!$C3360,Htg_StPt_Sch_EZ!$B$31:$B$54,0),MATCH(Schedules_8760!$F3360,Htg_StPt_Sch_EZ!$C$30:$I$30,0)),"F","C")</f>
        <v>19.444444444444443</v>
      </c>
      <c r="J3360" s="34">
        <f>CONVERT(INDEX(Clg_StPt_Sch_EZ!$C$4:$I$27,MATCH(Schedules_8760!$C3360,Clg_StPt_Sch_EZ!$B$4:$B$27,0),MATCH(Schedules_8760!$F3360,Clg_StPt_Sch_EZ!$C$3:$I$3,0)),"F","C")</f>
        <v>25.555555555555554</v>
      </c>
      <c r="K3360" s="34">
        <f>CONVERT(INDEX(Clg_StPt_Sch_EZ!$C$31:$I$54,MATCH(Schedules_8760!$C3360,Clg_StPt_Sch_EZ!$B$31:$B$54,0),MATCH(Schedules_8760!$F3360,Clg_StPt_Sch_EZ!$C$30:$I$30,0)),"F","C")</f>
        <v>28.333333333333332</v>
      </c>
      <c r="L3360" s="34">
        <f>CONVERT(INDEX(DHW_StPt_Sch_EZ!$C$4:$I$27,MATCH(Schedules_8760!$C3360,DHW_StPt_Sch_EZ!$B$4:$B$27,0),MATCH(Schedules_8760!$F3360,DHW_StPt_Sch_EZ!$C$3:$I$3,0)),"F","C")</f>
        <v>53.333333333333329</v>
      </c>
      <c r="M3360" s="34">
        <f>CONVERT(INDEX(DHW_StPt_Sch_EZ!$C$31:$I$54,MATCH(Schedules_8760!$C3360,DHW_StPt_Sch_EZ!$B$31:$B$54,0),MATCH(Schedules_8760!$F3360,DHW_StPt_Sch_EZ!$C$30:$I$30,0)),"F","C")</f>
        <v>53.333333333333329</v>
      </c>
      <c r="N3360" s="12"/>
      <c r="O3360" s="12"/>
      <c r="P3360" s="12"/>
    </row>
    <row r="3361" spans="1:16" x14ac:dyDescent="0.25">
      <c r="A3361" s="35">
        <v>3360</v>
      </c>
      <c r="B3361" s="89">
        <v>140.95833333333329</v>
      </c>
      <c r="C3361" s="35">
        <f t="shared" si="260"/>
        <v>24</v>
      </c>
      <c r="D3361" s="35">
        <f t="shared" si="263"/>
        <v>140</v>
      </c>
      <c r="E3361" s="35">
        <f t="shared" si="264"/>
        <v>7</v>
      </c>
      <c r="F3361" s="35" t="str">
        <f t="shared" si="261"/>
        <v>Saturday</v>
      </c>
      <c r="G3361" s="35">
        <f t="shared" si="262"/>
        <v>5</v>
      </c>
      <c r="H3361" s="34">
        <f>CONVERT(INDEX(Htg_StPt_Sch_EZ!$C$4:$I$27,MATCH(Schedules_8760!$C3361,Htg_StPt_Sch_EZ!$B$4:$B$27,0),MATCH(Schedules_8760!$F3361,Htg_StPt_Sch_EZ!$C$3:$I$3,0)),"F","C")</f>
        <v>20.555555555555554</v>
      </c>
      <c r="I3361" s="34">
        <f>CONVERT(INDEX(Htg_StPt_Sch_EZ!$C$31:$I$54,MATCH(Schedules_8760!$C3361,Htg_StPt_Sch_EZ!$B$31:$B$54,0),MATCH(Schedules_8760!$F3361,Htg_StPt_Sch_EZ!$C$30:$I$30,0)),"F","C")</f>
        <v>19.444444444444443</v>
      </c>
      <c r="J3361" s="34">
        <f>CONVERT(INDEX(Clg_StPt_Sch_EZ!$C$4:$I$27,MATCH(Schedules_8760!$C3361,Clg_StPt_Sch_EZ!$B$4:$B$27,0),MATCH(Schedules_8760!$F3361,Clg_StPt_Sch_EZ!$C$3:$I$3,0)),"F","C")</f>
        <v>25.555555555555554</v>
      </c>
      <c r="K3361" s="34">
        <f>CONVERT(INDEX(Clg_StPt_Sch_EZ!$C$31:$I$54,MATCH(Schedules_8760!$C3361,Clg_StPt_Sch_EZ!$B$31:$B$54,0),MATCH(Schedules_8760!$F3361,Clg_StPt_Sch_EZ!$C$30:$I$30,0)),"F","C")</f>
        <v>28.333333333333332</v>
      </c>
      <c r="L3361" s="34">
        <f>CONVERT(INDEX(DHW_StPt_Sch_EZ!$C$4:$I$27,MATCH(Schedules_8760!$C3361,DHW_StPt_Sch_EZ!$B$4:$B$27,0),MATCH(Schedules_8760!$F3361,DHW_StPt_Sch_EZ!$C$3:$I$3,0)),"F","C")</f>
        <v>53.333333333333329</v>
      </c>
      <c r="M3361" s="34">
        <f>CONVERT(INDEX(DHW_StPt_Sch_EZ!$C$31:$I$54,MATCH(Schedules_8760!$C3361,DHW_StPt_Sch_EZ!$B$31:$B$54,0),MATCH(Schedules_8760!$F3361,DHW_StPt_Sch_EZ!$C$30:$I$30,0)),"F","C")</f>
        <v>53.333333333333329</v>
      </c>
      <c r="N3361" s="12"/>
      <c r="O3361" s="12"/>
      <c r="P3361" s="12"/>
    </row>
    <row r="3362" spans="1:16" x14ac:dyDescent="0.25">
      <c r="A3362" s="35">
        <v>3361</v>
      </c>
      <c r="B3362" s="89">
        <v>141</v>
      </c>
      <c r="C3362" s="35">
        <f t="shared" si="260"/>
        <v>1</v>
      </c>
      <c r="D3362" s="35">
        <f t="shared" si="263"/>
        <v>141</v>
      </c>
      <c r="E3362" s="35">
        <f t="shared" si="264"/>
        <v>1</v>
      </c>
      <c r="F3362" s="35" t="str">
        <f t="shared" si="261"/>
        <v>Sunday</v>
      </c>
      <c r="G3362" s="35">
        <f t="shared" si="262"/>
        <v>5</v>
      </c>
      <c r="H3362" s="34">
        <f>CONVERT(INDEX(Htg_StPt_Sch_EZ!$C$4:$I$27,MATCH(Schedules_8760!$C3362,Htg_StPt_Sch_EZ!$B$4:$B$27,0),MATCH(Schedules_8760!$F3362,Htg_StPt_Sch_EZ!$C$3:$I$3,0)),"F","C")</f>
        <v>20.555555555555554</v>
      </c>
      <c r="I3362" s="34">
        <f>CONVERT(INDEX(Htg_StPt_Sch_EZ!$C$31:$I$54,MATCH(Schedules_8760!$C3362,Htg_StPt_Sch_EZ!$B$31:$B$54,0),MATCH(Schedules_8760!$F3362,Htg_StPt_Sch_EZ!$C$30:$I$30,0)),"F","C")</f>
        <v>19.444444444444443</v>
      </c>
      <c r="J3362" s="34">
        <f>CONVERT(INDEX(Clg_StPt_Sch_EZ!$C$4:$I$27,MATCH(Schedules_8760!$C3362,Clg_StPt_Sch_EZ!$B$4:$B$27,0),MATCH(Schedules_8760!$F3362,Clg_StPt_Sch_EZ!$C$3:$I$3,0)),"F","C")</f>
        <v>25.555555555555554</v>
      </c>
      <c r="K3362" s="34">
        <f>CONVERT(INDEX(Clg_StPt_Sch_EZ!$C$31:$I$54,MATCH(Schedules_8760!$C3362,Clg_StPt_Sch_EZ!$B$31:$B$54,0),MATCH(Schedules_8760!$F3362,Clg_StPt_Sch_EZ!$C$30:$I$30,0)),"F","C")</f>
        <v>28.333333333333332</v>
      </c>
      <c r="L3362" s="34">
        <f>CONVERT(INDEX(DHW_StPt_Sch_EZ!$C$4:$I$27,MATCH(Schedules_8760!$C3362,DHW_StPt_Sch_EZ!$B$4:$B$27,0),MATCH(Schedules_8760!$F3362,DHW_StPt_Sch_EZ!$C$3:$I$3,0)),"F","C")</f>
        <v>53.333333333333329</v>
      </c>
      <c r="M3362" s="34">
        <f>CONVERT(INDEX(DHW_StPt_Sch_EZ!$C$31:$I$54,MATCH(Schedules_8760!$C3362,DHW_StPt_Sch_EZ!$B$31:$B$54,0),MATCH(Schedules_8760!$F3362,DHW_StPt_Sch_EZ!$C$30:$I$30,0)),"F","C")</f>
        <v>53.333333333333329</v>
      </c>
      <c r="N3362" s="12"/>
      <c r="O3362" s="12"/>
      <c r="P3362" s="12"/>
    </row>
    <row r="3363" spans="1:16" x14ac:dyDescent="0.25">
      <c r="A3363" s="35">
        <v>3362</v>
      </c>
      <c r="B3363" s="89">
        <v>141.04166666666671</v>
      </c>
      <c r="C3363" s="35">
        <f t="shared" si="260"/>
        <v>2</v>
      </c>
      <c r="D3363" s="35">
        <f t="shared" si="263"/>
        <v>141</v>
      </c>
      <c r="E3363" s="35">
        <f t="shared" si="264"/>
        <v>1</v>
      </c>
      <c r="F3363" s="35" t="str">
        <f t="shared" si="261"/>
        <v>Sunday</v>
      </c>
      <c r="G3363" s="35">
        <f t="shared" si="262"/>
        <v>5</v>
      </c>
      <c r="H3363" s="34">
        <f>CONVERT(INDEX(Htg_StPt_Sch_EZ!$C$4:$I$27,MATCH(Schedules_8760!$C3363,Htg_StPt_Sch_EZ!$B$4:$B$27,0),MATCH(Schedules_8760!$F3363,Htg_StPt_Sch_EZ!$C$3:$I$3,0)),"F","C")</f>
        <v>20.555555555555554</v>
      </c>
      <c r="I3363" s="34">
        <f>CONVERT(INDEX(Htg_StPt_Sch_EZ!$C$31:$I$54,MATCH(Schedules_8760!$C3363,Htg_StPt_Sch_EZ!$B$31:$B$54,0),MATCH(Schedules_8760!$F3363,Htg_StPt_Sch_EZ!$C$30:$I$30,0)),"F","C")</f>
        <v>19.444444444444443</v>
      </c>
      <c r="J3363" s="34">
        <f>CONVERT(INDEX(Clg_StPt_Sch_EZ!$C$4:$I$27,MATCH(Schedules_8760!$C3363,Clg_StPt_Sch_EZ!$B$4:$B$27,0),MATCH(Schedules_8760!$F3363,Clg_StPt_Sch_EZ!$C$3:$I$3,0)),"F","C")</f>
        <v>25.555555555555554</v>
      </c>
      <c r="K3363" s="34">
        <f>CONVERT(INDEX(Clg_StPt_Sch_EZ!$C$31:$I$54,MATCH(Schedules_8760!$C3363,Clg_StPt_Sch_EZ!$B$31:$B$54,0),MATCH(Schedules_8760!$F3363,Clg_StPt_Sch_EZ!$C$30:$I$30,0)),"F","C")</f>
        <v>28.333333333333332</v>
      </c>
      <c r="L3363" s="34">
        <f>CONVERT(INDEX(DHW_StPt_Sch_EZ!$C$4:$I$27,MATCH(Schedules_8760!$C3363,DHW_StPt_Sch_EZ!$B$4:$B$27,0),MATCH(Schedules_8760!$F3363,DHW_StPt_Sch_EZ!$C$3:$I$3,0)),"F","C")</f>
        <v>53.333333333333329</v>
      </c>
      <c r="M3363" s="34">
        <f>CONVERT(INDEX(DHW_StPt_Sch_EZ!$C$31:$I$54,MATCH(Schedules_8760!$C3363,DHW_StPt_Sch_EZ!$B$31:$B$54,0),MATCH(Schedules_8760!$F3363,DHW_StPt_Sch_EZ!$C$30:$I$30,0)),"F","C")</f>
        <v>53.333333333333329</v>
      </c>
      <c r="N3363" s="12"/>
      <c r="O3363" s="12"/>
      <c r="P3363" s="12"/>
    </row>
    <row r="3364" spans="1:16" x14ac:dyDescent="0.25">
      <c r="A3364" s="35">
        <v>3363</v>
      </c>
      <c r="B3364" s="89">
        <v>141.08333333333329</v>
      </c>
      <c r="C3364" s="35">
        <f t="shared" si="260"/>
        <v>3</v>
      </c>
      <c r="D3364" s="35">
        <f t="shared" si="263"/>
        <v>141</v>
      </c>
      <c r="E3364" s="35">
        <f t="shared" si="264"/>
        <v>1</v>
      </c>
      <c r="F3364" s="35" t="str">
        <f t="shared" si="261"/>
        <v>Sunday</v>
      </c>
      <c r="G3364" s="35">
        <f t="shared" si="262"/>
        <v>5</v>
      </c>
      <c r="H3364" s="34">
        <f>CONVERT(INDEX(Htg_StPt_Sch_EZ!$C$4:$I$27,MATCH(Schedules_8760!$C3364,Htg_StPt_Sch_EZ!$B$4:$B$27,0),MATCH(Schedules_8760!$F3364,Htg_StPt_Sch_EZ!$C$3:$I$3,0)),"F","C")</f>
        <v>20.555555555555554</v>
      </c>
      <c r="I3364" s="34">
        <f>CONVERT(INDEX(Htg_StPt_Sch_EZ!$C$31:$I$54,MATCH(Schedules_8760!$C3364,Htg_StPt_Sch_EZ!$B$31:$B$54,0),MATCH(Schedules_8760!$F3364,Htg_StPt_Sch_EZ!$C$30:$I$30,0)),"F","C")</f>
        <v>19.444444444444443</v>
      </c>
      <c r="J3364" s="34">
        <f>CONVERT(INDEX(Clg_StPt_Sch_EZ!$C$4:$I$27,MATCH(Schedules_8760!$C3364,Clg_StPt_Sch_EZ!$B$4:$B$27,0),MATCH(Schedules_8760!$F3364,Clg_StPt_Sch_EZ!$C$3:$I$3,0)),"F","C")</f>
        <v>25.555555555555554</v>
      </c>
      <c r="K3364" s="34">
        <f>CONVERT(INDEX(Clg_StPt_Sch_EZ!$C$31:$I$54,MATCH(Schedules_8760!$C3364,Clg_StPt_Sch_EZ!$B$31:$B$54,0),MATCH(Schedules_8760!$F3364,Clg_StPt_Sch_EZ!$C$30:$I$30,0)),"F","C")</f>
        <v>28.333333333333332</v>
      </c>
      <c r="L3364" s="34">
        <f>CONVERT(INDEX(DHW_StPt_Sch_EZ!$C$4:$I$27,MATCH(Schedules_8760!$C3364,DHW_StPt_Sch_EZ!$B$4:$B$27,0),MATCH(Schedules_8760!$F3364,DHW_StPt_Sch_EZ!$C$3:$I$3,0)),"F","C")</f>
        <v>53.333333333333329</v>
      </c>
      <c r="M3364" s="34">
        <f>CONVERT(INDEX(DHW_StPt_Sch_EZ!$C$31:$I$54,MATCH(Schedules_8760!$C3364,DHW_StPt_Sch_EZ!$B$31:$B$54,0),MATCH(Schedules_8760!$F3364,DHW_StPt_Sch_EZ!$C$30:$I$30,0)),"F","C")</f>
        <v>53.333333333333329</v>
      </c>
      <c r="N3364" s="12"/>
      <c r="O3364" s="12"/>
      <c r="P3364" s="12"/>
    </row>
    <row r="3365" spans="1:16" x14ac:dyDescent="0.25">
      <c r="A3365" s="35">
        <v>3364</v>
      </c>
      <c r="B3365" s="89">
        <v>141.125</v>
      </c>
      <c r="C3365" s="35">
        <f t="shared" si="260"/>
        <v>4</v>
      </c>
      <c r="D3365" s="35">
        <f t="shared" si="263"/>
        <v>141</v>
      </c>
      <c r="E3365" s="35">
        <f t="shared" si="264"/>
        <v>1</v>
      </c>
      <c r="F3365" s="35" t="str">
        <f t="shared" si="261"/>
        <v>Sunday</v>
      </c>
      <c r="G3365" s="35">
        <f t="shared" si="262"/>
        <v>5</v>
      </c>
      <c r="H3365" s="34">
        <f>CONVERT(INDEX(Htg_StPt_Sch_EZ!$C$4:$I$27,MATCH(Schedules_8760!$C3365,Htg_StPt_Sch_EZ!$B$4:$B$27,0),MATCH(Schedules_8760!$F3365,Htg_StPt_Sch_EZ!$C$3:$I$3,0)),"F","C")</f>
        <v>20.555555555555554</v>
      </c>
      <c r="I3365" s="34">
        <f>CONVERT(INDEX(Htg_StPt_Sch_EZ!$C$31:$I$54,MATCH(Schedules_8760!$C3365,Htg_StPt_Sch_EZ!$B$31:$B$54,0),MATCH(Schedules_8760!$F3365,Htg_StPt_Sch_EZ!$C$30:$I$30,0)),"F","C")</f>
        <v>19.444444444444443</v>
      </c>
      <c r="J3365" s="34">
        <f>CONVERT(INDEX(Clg_StPt_Sch_EZ!$C$4:$I$27,MATCH(Schedules_8760!$C3365,Clg_StPt_Sch_EZ!$B$4:$B$27,0),MATCH(Schedules_8760!$F3365,Clg_StPt_Sch_EZ!$C$3:$I$3,0)),"F","C")</f>
        <v>25.555555555555554</v>
      </c>
      <c r="K3365" s="34">
        <f>CONVERT(INDEX(Clg_StPt_Sch_EZ!$C$31:$I$54,MATCH(Schedules_8760!$C3365,Clg_StPt_Sch_EZ!$B$31:$B$54,0),MATCH(Schedules_8760!$F3365,Clg_StPt_Sch_EZ!$C$30:$I$30,0)),"F","C")</f>
        <v>28.333333333333332</v>
      </c>
      <c r="L3365" s="34">
        <f>CONVERT(INDEX(DHW_StPt_Sch_EZ!$C$4:$I$27,MATCH(Schedules_8760!$C3365,DHW_StPt_Sch_EZ!$B$4:$B$27,0),MATCH(Schedules_8760!$F3365,DHW_StPt_Sch_EZ!$C$3:$I$3,0)),"F","C")</f>
        <v>53.333333333333329</v>
      </c>
      <c r="M3365" s="34">
        <f>CONVERT(INDEX(DHW_StPt_Sch_EZ!$C$31:$I$54,MATCH(Schedules_8760!$C3365,DHW_StPt_Sch_EZ!$B$31:$B$54,0),MATCH(Schedules_8760!$F3365,DHW_StPt_Sch_EZ!$C$30:$I$30,0)),"F","C")</f>
        <v>53.333333333333329</v>
      </c>
      <c r="N3365" s="12"/>
      <c r="O3365" s="12"/>
      <c r="P3365" s="12"/>
    </row>
    <row r="3366" spans="1:16" x14ac:dyDescent="0.25">
      <c r="A3366" s="35">
        <v>3365</v>
      </c>
      <c r="B3366" s="89">
        <v>141.16666666666671</v>
      </c>
      <c r="C3366" s="35">
        <f t="shared" si="260"/>
        <v>5</v>
      </c>
      <c r="D3366" s="35">
        <f t="shared" si="263"/>
        <v>141</v>
      </c>
      <c r="E3366" s="35">
        <f t="shared" si="264"/>
        <v>1</v>
      </c>
      <c r="F3366" s="35" t="str">
        <f t="shared" si="261"/>
        <v>Sunday</v>
      </c>
      <c r="G3366" s="35">
        <f t="shared" si="262"/>
        <v>5</v>
      </c>
      <c r="H3366" s="34">
        <f>CONVERT(INDEX(Htg_StPt_Sch_EZ!$C$4:$I$27,MATCH(Schedules_8760!$C3366,Htg_StPt_Sch_EZ!$B$4:$B$27,0),MATCH(Schedules_8760!$F3366,Htg_StPt_Sch_EZ!$C$3:$I$3,0)),"F","C")</f>
        <v>20.555555555555554</v>
      </c>
      <c r="I3366" s="34">
        <f>CONVERT(INDEX(Htg_StPt_Sch_EZ!$C$31:$I$54,MATCH(Schedules_8760!$C3366,Htg_StPt_Sch_EZ!$B$31:$B$54,0),MATCH(Schedules_8760!$F3366,Htg_StPt_Sch_EZ!$C$30:$I$30,0)),"F","C")</f>
        <v>19.444444444444443</v>
      </c>
      <c r="J3366" s="34">
        <f>CONVERT(INDEX(Clg_StPt_Sch_EZ!$C$4:$I$27,MATCH(Schedules_8760!$C3366,Clg_StPt_Sch_EZ!$B$4:$B$27,0),MATCH(Schedules_8760!$F3366,Clg_StPt_Sch_EZ!$C$3:$I$3,0)),"F","C")</f>
        <v>25.555555555555554</v>
      </c>
      <c r="K3366" s="34">
        <f>CONVERT(INDEX(Clg_StPt_Sch_EZ!$C$31:$I$54,MATCH(Schedules_8760!$C3366,Clg_StPt_Sch_EZ!$B$31:$B$54,0),MATCH(Schedules_8760!$F3366,Clg_StPt_Sch_EZ!$C$30:$I$30,0)),"F","C")</f>
        <v>28.333333333333332</v>
      </c>
      <c r="L3366" s="34">
        <f>CONVERT(INDEX(DHW_StPt_Sch_EZ!$C$4:$I$27,MATCH(Schedules_8760!$C3366,DHW_StPt_Sch_EZ!$B$4:$B$27,0),MATCH(Schedules_8760!$F3366,DHW_StPt_Sch_EZ!$C$3:$I$3,0)),"F","C")</f>
        <v>53.333333333333329</v>
      </c>
      <c r="M3366" s="34">
        <f>CONVERT(INDEX(DHW_StPt_Sch_EZ!$C$31:$I$54,MATCH(Schedules_8760!$C3366,DHW_StPt_Sch_EZ!$B$31:$B$54,0),MATCH(Schedules_8760!$F3366,DHW_StPt_Sch_EZ!$C$30:$I$30,0)),"F","C")</f>
        <v>53.333333333333329</v>
      </c>
      <c r="N3366" s="12"/>
      <c r="O3366" s="12"/>
      <c r="P3366" s="12"/>
    </row>
    <row r="3367" spans="1:16" x14ac:dyDescent="0.25">
      <c r="A3367" s="35">
        <v>3366</v>
      </c>
      <c r="B3367" s="89">
        <v>141.20833333333329</v>
      </c>
      <c r="C3367" s="35">
        <f t="shared" si="260"/>
        <v>6</v>
      </c>
      <c r="D3367" s="35">
        <f t="shared" si="263"/>
        <v>141</v>
      </c>
      <c r="E3367" s="35">
        <f t="shared" si="264"/>
        <v>1</v>
      </c>
      <c r="F3367" s="35" t="str">
        <f t="shared" si="261"/>
        <v>Sunday</v>
      </c>
      <c r="G3367" s="35">
        <f t="shared" si="262"/>
        <v>5</v>
      </c>
      <c r="H3367" s="34">
        <f>CONVERT(INDEX(Htg_StPt_Sch_EZ!$C$4:$I$27,MATCH(Schedules_8760!$C3367,Htg_StPt_Sch_EZ!$B$4:$B$27,0),MATCH(Schedules_8760!$F3367,Htg_StPt_Sch_EZ!$C$3:$I$3,0)),"F","C")</f>
        <v>20.555555555555554</v>
      </c>
      <c r="I3367" s="34">
        <f>CONVERT(INDEX(Htg_StPt_Sch_EZ!$C$31:$I$54,MATCH(Schedules_8760!$C3367,Htg_StPt_Sch_EZ!$B$31:$B$54,0),MATCH(Schedules_8760!$F3367,Htg_StPt_Sch_EZ!$C$30:$I$30,0)),"F","C")</f>
        <v>19.444444444444443</v>
      </c>
      <c r="J3367" s="34">
        <f>CONVERT(INDEX(Clg_StPt_Sch_EZ!$C$4:$I$27,MATCH(Schedules_8760!$C3367,Clg_StPt_Sch_EZ!$B$4:$B$27,0),MATCH(Schedules_8760!$F3367,Clg_StPt_Sch_EZ!$C$3:$I$3,0)),"F","C")</f>
        <v>25.555555555555554</v>
      </c>
      <c r="K3367" s="34">
        <f>CONVERT(INDEX(Clg_StPt_Sch_EZ!$C$31:$I$54,MATCH(Schedules_8760!$C3367,Clg_StPt_Sch_EZ!$B$31:$B$54,0),MATCH(Schedules_8760!$F3367,Clg_StPt_Sch_EZ!$C$30:$I$30,0)),"F","C")</f>
        <v>28.333333333333332</v>
      </c>
      <c r="L3367" s="34">
        <f>CONVERT(INDEX(DHW_StPt_Sch_EZ!$C$4:$I$27,MATCH(Schedules_8760!$C3367,DHW_StPt_Sch_EZ!$B$4:$B$27,0),MATCH(Schedules_8760!$F3367,DHW_StPt_Sch_EZ!$C$3:$I$3,0)),"F","C")</f>
        <v>53.333333333333329</v>
      </c>
      <c r="M3367" s="34">
        <f>CONVERT(INDEX(DHW_StPt_Sch_EZ!$C$31:$I$54,MATCH(Schedules_8760!$C3367,DHW_StPt_Sch_EZ!$B$31:$B$54,0),MATCH(Schedules_8760!$F3367,DHW_StPt_Sch_EZ!$C$30:$I$30,0)),"F","C")</f>
        <v>53.333333333333329</v>
      </c>
      <c r="N3367" s="12"/>
      <c r="O3367" s="12"/>
      <c r="P3367" s="12"/>
    </row>
    <row r="3368" spans="1:16" x14ac:dyDescent="0.25">
      <c r="A3368" s="35">
        <v>3367</v>
      </c>
      <c r="B3368" s="89">
        <v>141.25</v>
      </c>
      <c r="C3368" s="35">
        <f t="shared" si="260"/>
        <v>7</v>
      </c>
      <c r="D3368" s="35">
        <f t="shared" si="263"/>
        <v>141</v>
      </c>
      <c r="E3368" s="35">
        <f t="shared" si="264"/>
        <v>1</v>
      </c>
      <c r="F3368" s="35" t="str">
        <f t="shared" si="261"/>
        <v>Sunday</v>
      </c>
      <c r="G3368" s="35">
        <f t="shared" si="262"/>
        <v>5</v>
      </c>
      <c r="H3368" s="34">
        <f>CONVERT(INDEX(Htg_StPt_Sch_EZ!$C$4:$I$27,MATCH(Schedules_8760!$C3368,Htg_StPt_Sch_EZ!$B$4:$B$27,0),MATCH(Schedules_8760!$F3368,Htg_StPt_Sch_EZ!$C$3:$I$3,0)),"F","C")</f>
        <v>20.555555555555554</v>
      </c>
      <c r="I3368" s="34">
        <f>CONVERT(INDEX(Htg_StPt_Sch_EZ!$C$31:$I$54,MATCH(Schedules_8760!$C3368,Htg_StPt_Sch_EZ!$B$31:$B$54,0),MATCH(Schedules_8760!$F3368,Htg_StPt_Sch_EZ!$C$30:$I$30,0)),"F","C")</f>
        <v>19.444444444444443</v>
      </c>
      <c r="J3368" s="34">
        <f>CONVERT(INDEX(Clg_StPt_Sch_EZ!$C$4:$I$27,MATCH(Schedules_8760!$C3368,Clg_StPt_Sch_EZ!$B$4:$B$27,0),MATCH(Schedules_8760!$F3368,Clg_StPt_Sch_EZ!$C$3:$I$3,0)),"F","C")</f>
        <v>25.555555555555554</v>
      </c>
      <c r="K3368" s="34">
        <f>CONVERT(INDEX(Clg_StPt_Sch_EZ!$C$31:$I$54,MATCH(Schedules_8760!$C3368,Clg_StPt_Sch_EZ!$B$31:$B$54,0),MATCH(Schedules_8760!$F3368,Clg_StPt_Sch_EZ!$C$30:$I$30,0)),"F","C")</f>
        <v>28.333333333333332</v>
      </c>
      <c r="L3368" s="34">
        <f>CONVERT(INDEX(DHW_StPt_Sch_EZ!$C$4:$I$27,MATCH(Schedules_8760!$C3368,DHW_StPt_Sch_EZ!$B$4:$B$27,0),MATCH(Schedules_8760!$F3368,DHW_StPt_Sch_EZ!$C$3:$I$3,0)),"F","C")</f>
        <v>53.333333333333329</v>
      </c>
      <c r="M3368" s="34">
        <f>CONVERT(INDEX(DHW_StPt_Sch_EZ!$C$31:$I$54,MATCH(Schedules_8760!$C3368,DHW_StPt_Sch_EZ!$B$31:$B$54,0),MATCH(Schedules_8760!$F3368,DHW_StPt_Sch_EZ!$C$30:$I$30,0)),"F","C")</f>
        <v>53.333333333333329</v>
      </c>
      <c r="N3368" s="12"/>
      <c r="O3368" s="12"/>
      <c r="P3368" s="12"/>
    </row>
    <row r="3369" spans="1:16" x14ac:dyDescent="0.25">
      <c r="A3369" s="35">
        <v>3368</v>
      </c>
      <c r="B3369" s="89">
        <v>141.29166666666671</v>
      </c>
      <c r="C3369" s="35">
        <f t="shared" si="260"/>
        <v>8</v>
      </c>
      <c r="D3369" s="35">
        <f t="shared" si="263"/>
        <v>141</v>
      </c>
      <c r="E3369" s="35">
        <f t="shared" si="264"/>
        <v>1</v>
      </c>
      <c r="F3369" s="35" t="str">
        <f t="shared" si="261"/>
        <v>Sunday</v>
      </c>
      <c r="G3369" s="35">
        <f t="shared" si="262"/>
        <v>5</v>
      </c>
      <c r="H3369" s="34">
        <f>CONVERT(INDEX(Htg_StPt_Sch_EZ!$C$4:$I$27,MATCH(Schedules_8760!$C3369,Htg_StPt_Sch_EZ!$B$4:$B$27,0),MATCH(Schedules_8760!$F3369,Htg_StPt_Sch_EZ!$C$3:$I$3,0)),"F","C")</f>
        <v>20.555555555555554</v>
      </c>
      <c r="I3369" s="34">
        <f>CONVERT(INDEX(Htg_StPt_Sch_EZ!$C$31:$I$54,MATCH(Schedules_8760!$C3369,Htg_StPt_Sch_EZ!$B$31:$B$54,0),MATCH(Schedules_8760!$F3369,Htg_StPt_Sch_EZ!$C$30:$I$30,0)),"F","C")</f>
        <v>19.444444444444443</v>
      </c>
      <c r="J3369" s="34">
        <f>CONVERT(INDEX(Clg_StPt_Sch_EZ!$C$4:$I$27,MATCH(Schedules_8760!$C3369,Clg_StPt_Sch_EZ!$B$4:$B$27,0),MATCH(Schedules_8760!$F3369,Clg_StPt_Sch_EZ!$C$3:$I$3,0)),"F","C")</f>
        <v>25.555555555555554</v>
      </c>
      <c r="K3369" s="34">
        <f>CONVERT(INDEX(Clg_StPt_Sch_EZ!$C$31:$I$54,MATCH(Schedules_8760!$C3369,Clg_StPt_Sch_EZ!$B$31:$B$54,0),MATCH(Schedules_8760!$F3369,Clg_StPt_Sch_EZ!$C$30:$I$30,0)),"F","C")</f>
        <v>25</v>
      </c>
      <c r="L3369" s="34">
        <f>CONVERT(INDEX(DHW_StPt_Sch_EZ!$C$4:$I$27,MATCH(Schedules_8760!$C3369,DHW_StPt_Sch_EZ!$B$4:$B$27,0),MATCH(Schedules_8760!$F3369,DHW_StPt_Sch_EZ!$C$3:$I$3,0)),"F","C")</f>
        <v>53.333333333333329</v>
      </c>
      <c r="M3369" s="34">
        <f>CONVERT(INDEX(DHW_StPt_Sch_EZ!$C$31:$I$54,MATCH(Schedules_8760!$C3369,DHW_StPt_Sch_EZ!$B$31:$B$54,0),MATCH(Schedules_8760!$F3369,DHW_StPt_Sch_EZ!$C$30:$I$30,0)),"F","C")</f>
        <v>53.333333333333329</v>
      </c>
      <c r="N3369" s="12"/>
      <c r="O3369" s="12"/>
      <c r="P3369" s="12"/>
    </row>
    <row r="3370" spans="1:16" x14ac:dyDescent="0.25">
      <c r="A3370" s="35">
        <v>3369</v>
      </c>
      <c r="B3370" s="89">
        <v>141.33333333333329</v>
      </c>
      <c r="C3370" s="35">
        <f t="shared" si="260"/>
        <v>9</v>
      </c>
      <c r="D3370" s="35">
        <f t="shared" si="263"/>
        <v>141</v>
      </c>
      <c r="E3370" s="35">
        <f t="shared" si="264"/>
        <v>1</v>
      </c>
      <c r="F3370" s="35" t="str">
        <f t="shared" si="261"/>
        <v>Sunday</v>
      </c>
      <c r="G3370" s="35">
        <f t="shared" si="262"/>
        <v>5</v>
      </c>
      <c r="H3370" s="34">
        <f>CONVERT(INDEX(Htg_StPt_Sch_EZ!$C$4:$I$27,MATCH(Schedules_8760!$C3370,Htg_StPt_Sch_EZ!$B$4:$B$27,0),MATCH(Schedules_8760!$F3370,Htg_StPt_Sch_EZ!$C$3:$I$3,0)),"F","C")</f>
        <v>20.555555555555554</v>
      </c>
      <c r="I3370" s="34">
        <f>CONVERT(INDEX(Htg_StPt_Sch_EZ!$C$31:$I$54,MATCH(Schedules_8760!$C3370,Htg_StPt_Sch_EZ!$B$31:$B$54,0),MATCH(Schedules_8760!$F3370,Htg_StPt_Sch_EZ!$C$30:$I$30,0)),"F","C")</f>
        <v>19.444444444444443</v>
      </c>
      <c r="J3370" s="34">
        <f>CONVERT(INDEX(Clg_StPt_Sch_EZ!$C$4:$I$27,MATCH(Schedules_8760!$C3370,Clg_StPt_Sch_EZ!$B$4:$B$27,0),MATCH(Schedules_8760!$F3370,Clg_StPt_Sch_EZ!$C$3:$I$3,0)),"F","C")</f>
        <v>25.555555555555554</v>
      </c>
      <c r="K3370" s="34">
        <f>CONVERT(INDEX(Clg_StPt_Sch_EZ!$C$31:$I$54,MATCH(Schedules_8760!$C3370,Clg_StPt_Sch_EZ!$B$31:$B$54,0),MATCH(Schedules_8760!$F3370,Clg_StPt_Sch_EZ!$C$30:$I$30,0)),"F","C")</f>
        <v>25</v>
      </c>
      <c r="L3370" s="34">
        <f>CONVERT(INDEX(DHW_StPt_Sch_EZ!$C$4:$I$27,MATCH(Schedules_8760!$C3370,DHW_StPt_Sch_EZ!$B$4:$B$27,0),MATCH(Schedules_8760!$F3370,DHW_StPt_Sch_EZ!$C$3:$I$3,0)),"F","C")</f>
        <v>53.333333333333329</v>
      </c>
      <c r="M3370" s="34">
        <f>CONVERT(INDEX(DHW_StPt_Sch_EZ!$C$31:$I$54,MATCH(Schedules_8760!$C3370,DHW_StPt_Sch_EZ!$B$31:$B$54,0),MATCH(Schedules_8760!$F3370,DHW_StPt_Sch_EZ!$C$30:$I$30,0)),"F","C")</f>
        <v>53.333333333333329</v>
      </c>
      <c r="N3370" s="12"/>
      <c r="O3370" s="12"/>
      <c r="P3370" s="12"/>
    </row>
    <row r="3371" spans="1:16" x14ac:dyDescent="0.25">
      <c r="A3371" s="35">
        <v>3370</v>
      </c>
      <c r="B3371" s="89">
        <v>141.375</v>
      </c>
      <c r="C3371" s="35">
        <f t="shared" si="260"/>
        <v>10</v>
      </c>
      <c r="D3371" s="35">
        <f t="shared" si="263"/>
        <v>141</v>
      </c>
      <c r="E3371" s="35">
        <f t="shared" si="264"/>
        <v>1</v>
      </c>
      <c r="F3371" s="35" t="str">
        <f t="shared" si="261"/>
        <v>Sunday</v>
      </c>
      <c r="G3371" s="35">
        <f t="shared" si="262"/>
        <v>5</v>
      </c>
      <c r="H3371" s="34">
        <f>CONVERT(INDEX(Htg_StPt_Sch_EZ!$C$4:$I$27,MATCH(Schedules_8760!$C3371,Htg_StPt_Sch_EZ!$B$4:$B$27,0),MATCH(Schedules_8760!$F3371,Htg_StPt_Sch_EZ!$C$3:$I$3,0)),"F","C")</f>
        <v>20.555555555555554</v>
      </c>
      <c r="I3371" s="34">
        <f>CONVERT(INDEX(Htg_StPt_Sch_EZ!$C$31:$I$54,MATCH(Schedules_8760!$C3371,Htg_StPt_Sch_EZ!$B$31:$B$54,0),MATCH(Schedules_8760!$F3371,Htg_StPt_Sch_EZ!$C$30:$I$30,0)),"F","C")</f>
        <v>19.444444444444443</v>
      </c>
      <c r="J3371" s="34">
        <f>CONVERT(INDEX(Clg_StPt_Sch_EZ!$C$4:$I$27,MATCH(Schedules_8760!$C3371,Clg_StPt_Sch_EZ!$B$4:$B$27,0),MATCH(Schedules_8760!$F3371,Clg_StPt_Sch_EZ!$C$3:$I$3,0)),"F","C")</f>
        <v>25.555555555555554</v>
      </c>
      <c r="K3371" s="34">
        <f>CONVERT(INDEX(Clg_StPt_Sch_EZ!$C$31:$I$54,MATCH(Schedules_8760!$C3371,Clg_StPt_Sch_EZ!$B$31:$B$54,0),MATCH(Schedules_8760!$F3371,Clg_StPt_Sch_EZ!$C$30:$I$30,0)),"F","C")</f>
        <v>25</v>
      </c>
      <c r="L3371" s="34">
        <f>CONVERT(INDEX(DHW_StPt_Sch_EZ!$C$4:$I$27,MATCH(Schedules_8760!$C3371,DHW_StPt_Sch_EZ!$B$4:$B$27,0),MATCH(Schedules_8760!$F3371,DHW_StPt_Sch_EZ!$C$3:$I$3,0)),"F","C")</f>
        <v>53.333333333333329</v>
      </c>
      <c r="M3371" s="34">
        <f>CONVERT(INDEX(DHW_StPt_Sch_EZ!$C$31:$I$54,MATCH(Schedules_8760!$C3371,DHW_StPt_Sch_EZ!$B$31:$B$54,0),MATCH(Schedules_8760!$F3371,DHW_StPt_Sch_EZ!$C$30:$I$30,0)),"F","C")</f>
        <v>53.333333333333329</v>
      </c>
      <c r="N3371" s="12"/>
      <c r="O3371" s="12"/>
      <c r="P3371" s="12"/>
    </row>
    <row r="3372" spans="1:16" x14ac:dyDescent="0.25">
      <c r="A3372" s="35">
        <v>3371</v>
      </c>
      <c r="B3372" s="89">
        <v>141.41666666666671</v>
      </c>
      <c r="C3372" s="35">
        <f t="shared" si="260"/>
        <v>11</v>
      </c>
      <c r="D3372" s="35">
        <f t="shared" si="263"/>
        <v>141</v>
      </c>
      <c r="E3372" s="35">
        <f t="shared" si="264"/>
        <v>1</v>
      </c>
      <c r="F3372" s="35" t="str">
        <f t="shared" si="261"/>
        <v>Sunday</v>
      </c>
      <c r="G3372" s="35">
        <f t="shared" si="262"/>
        <v>5</v>
      </c>
      <c r="H3372" s="34">
        <f>CONVERT(INDEX(Htg_StPt_Sch_EZ!$C$4:$I$27,MATCH(Schedules_8760!$C3372,Htg_StPt_Sch_EZ!$B$4:$B$27,0),MATCH(Schedules_8760!$F3372,Htg_StPt_Sch_EZ!$C$3:$I$3,0)),"F","C")</f>
        <v>20.555555555555554</v>
      </c>
      <c r="I3372" s="34">
        <f>CONVERT(INDEX(Htg_StPt_Sch_EZ!$C$31:$I$54,MATCH(Schedules_8760!$C3372,Htg_StPt_Sch_EZ!$B$31:$B$54,0),MATCH(Schedules_8760!$F3372,Htg_StPt_Sch_EZ!$C$30:$I$30,0)),"F","C")</f>
        <v>19.444444444444443</v>
      </c>
      <c r="J3372" s="34">
        <f>CONVERT(INDEX(Clg_StPt_Sch_EZ!$C$4:$I$27,MATCH(Schedules_8760!$C3372,Clg_StPt_Sch_EZ!$B$4:$B$27,0),MATCH(Schedules_8760!$F3372,Clg_StPt_Sch_EZ!$C$3:$I$3,0)),"F","C")</f>
        <v>25.555555555555554</v>
      </c>
      <c r="K3372" s="34">
        <f>CONVERT(INDEX(Clg_StPt_Sch_EZ!$C$31:$I$54,MATCH(Schedules_8760!$C3372,Clg_StPt_Sch_EZ!$B$31:$B$54,0),MATCH(Schedules_8760!$F3372,Clg_StPt_Sch_EZ!$C$30:$I$30,0)),"F","C")</f>
        <v>25</v>
      </c>
      <c r="L3372" s="34">
        <f>CONVERT(INDEX(DHW_StPt_Sch_EZ!$C$4:$I$27,MATCH(Schedules_8760!$C3372,DHW_StPt_Sch_EZ!$B$4:$B$27,0),MATCH(Schedules_8760!$F3372,DHW_StPt_Sch_EZ!$C$3:$I$3,0)),"F","C")</f>
        <v>53.333333333333329</v>
      </c>
      <c r="M3372" s="34">
        <f>CONVERT(INDEX(DHW_StPt_Sch_EZ!$C$31:$I$54,MATCH(Schedules_8760!$C3372,DHW_StPt_Sch_EZ!$B$31:$B$54,0),MATCH(Schedules_8760!$F3372,DHW_StPt_Sch_EZ!$C$30:$I$30,0)),"F","C")</f>
        <v>53.333333333333329</v>
      </c>
      <c r="N3372" s="12"/>
      <c r="O3372" s="12"/>
      <c r="P3372" s="12"/>
    </row>
    <row r="3373" spans="1:16" x14ac:dyDescent="0.25">
      <c r="A3373" s="35">
        <v>3372</v>
      </c>
      <c r="B3373" s="89">
        <v>141.45833333333329</v>
      </c>
      <c r="C3373" s="35">
        <f t="shared" si="260"/>
        <v>12</v>
      </c>
      <c r="D3373" s="35">
        <f t="shared" si="263"/>
        <v>141</v>
      </c>
      <c r="E3373" s="35">
        <f t="shared" si="264"/>
        <v>1</v>
      </c>
      <c r="F3373" s="35" t="str">
        <f t="shared" si="261"/>
        <v>Sunday</v>
      </c>
      <c r="G3373" s="35">
        <f t="shared" si="262"/>
        <v>5</v>
      </c>
      <c r="H3373" s="34">
        <f>CONVERT(INDEX(Htg_StPt_Sch_EZ!$C$4:$I$27,MATCH(Schedules_8760!$C3373,Htg_StPt_Sch_EZ!$B$4:$B$27,0),MATCH(Schedules_8760!$F3373,Htg_StPt_Sch_EZ!$C$3:$I$3,0)),"F","C")</f>
        <v>20.555555555555554</v>
      </c>
      <c r="I3373" s="34">
        <f>CONVERT(INDEX(Htg_StPt_Sch_EZ!$C$31:$I$54,MATCH(Schedules_8760!$C3373,Htg_StPt_Sch_EZ!$B$31:$B$54,0),MATCH(Schedules_8760!$F3373,Htg_StPt_Sch_EZ!$C$30:$I$30,0)),"F","C")</f>
        <v>19.444444444444443</v>
      </c>
      <c r="J3373" s="34">
        <f>CONVERT(INDEX(Clg_StPt_Sch_EZ!$C$4:$I$27,MATCH(Schedules_8760!$C3373,Clg_StPt_Sch_EZ!$B$4:$B$27,0),MATCH(Schedules_8760!$F3373,Clg_StPt_Sch_EZ!$C$3:$I$3,0)),"F","C")</f>
        <v>25.555555555555554</v>
      </c>
      <c r="K3373" s="34">
        <f>CONVERT(INDEX(Clg_StPt_Sch_EZ!$C$31:$I$54,MATCH(Schedules_8760!$C3373,Clg_StPt_Sch_EZ!$B$31:$B$54,0),MATCH(Schedules_8760!$F3373,Clg_StPt_Sch_EZ!$C$30:$I$30,0)),"F","C")</f>
        <v>25</v>
      </c>
      <c r="L3373" s="34">
        <f>CONVERT(INDEX(DHW_StPt_Sch_EZ!$C$4:$I$27,MATCH(Schedules_8760!$C3373,DHW_StPt_Sch_EZ!$B$4:$B$27,0),MATCH(Schedules_8760!$F3373,DHW_StPt_Sch_EZ!$C$3:$I$3,0)),"F","C")</f>
        <v>53.333333333333329</v>
      </c>
      <c r="M3373" s="34">
        <f>CONVERT(INDEX(DHW_StPt_Sch_EZ!$C$31:$I$54,MATCH(Schedules_8760!$C3373,DHW_StPt_Sch_EZ!$B$31:$B$54,0),MATCH(Schedules_8760!$F3373,DHW_StPt_Sch_EZ!$C$30:$I$30,0)),"F","C")</f>
        <v>53.333333333333329</v>
      </c>
      <c r="N3373" s="12"/>
      <c r="O3373" s="12"/>
      <c r="P3373" s="12"/>
    </row>
    <row r="3374" spans="1:16" x14ac:dyDescent="0.25">
      <c r="A3374" s="35">
        <v>3373</v>
      </c>
      <c r="B3374" s="89">
        <v>141.5</v>
      </c>
      <c r="C3374" s="35">
        <f t="shared" si="260"/>
        <v>13</v>
      </c>
      <c r="D3374" s="35">
        <f t="shared" si="263"/>
        <v>141</v>
      </c>
      <c r="E3374" s="35">
        <f t="shared" si="264"/>
        <v>1</v>
      </c>
      <c r="F3374" s="35" t="str">
        <f t="shared" si="261"/>
        <v>Sunday</v>
      </c>
      <c r="G3374" s="35">
        <f t="shared" si="262"/>
        <v>5</v>
      </c>
      <c r="H3374" s="34">
        <f>CONVERT(INDEX(Htg_StPt_Sch_EZ!$C$4:$I$27,MATCH(Schedules_8760!$C3374,Htg_StPt_Sch_EZ!$B$4:$B$27,0),MATCH(Schedules_8760!$F3374,Htg_StPt_Sch_EZ!$C$3:$I$3,0)),"F","C")</f>
        <v>20.555555555555554</v>
      </c>
      <c r="I3374" s="34">
        <f>CONVERT(INDEX(Htg_StPt_Sch_EZ!$C$31:$I$54,MATCH(Schedules_8760!$C3374,Htg_StPt_Sch_EZ!$B$31:$B$54,0),MATCH(Schedules_8760!$F3374,Htg_StPt_Sch_EZ!$C$30:$I$30,0)),"F","C")</f>
        <v>19.444444444444443</v>
      </c>
      <c r="J3374" s="34">
        <f>CONVERT(INDEX(Clg_StPt_Sch_EZ!$C$4:$I$27,MATCH(Schedules_8760!$C3374,Clg_StPt_Sch_EZ!$B$4:$B$27,0),MATCH(Schedules_8760!$F3374,Clg_StPt_Sch_EZ!$C$3:$I$3,0)),"F","C")</f>
        <v>25.555555555555554</v>
      </c>
      <c r="K3374" s="34">
        <f>CONVERT(INDEX(Clg_StPt_Sch_EZ!$C$31:$I$54,MATCH(Schedules_8760!$C3374,Clg_StPt_Sch_EZ!$B$31:$B$54,0),MATCH(Schedules_8760!$F3374,Clg_StPt_Sch_EZ!$C$30:$I$30,0)),"F","C")</f>
        <v>25</v>
      </c>
      <c r="L3374" s="34">
        <f>CONVERT(INDEX(DHW_StPt_Sch_EZ!$C$4:$I$27,MATCH(Schedules_8760!$C3374,DHW_StPt_Sch_EZ!$B$4:$B$27,0),MATCH(Schedules_8760!$F3374,DHW_StPt_Sch_EZ!$C$3:$I$3,0)),"F","C")</f>
        <v>53.333333333333329</v>
      </c>
      <c r="M3374" s="34">
        <f>CONVERT(INDEX(DHW_StPt_Sch_EZ!$C$31:$I$54,MATCH(Schedules_8760!$C3374,DHW_StPt_Sch_EZ!$B$31:$B$54,0),MATCH(Schedules_8760!$F3374,DHW_StPt_Sch_EZ!$C$30:$I$30,0)),"F","C")</f>
        <v>53.333333333333329</v>
      </c>
      <c r="N3374" s="12"/>
      <c r="O3374" s="12"/>
      <c r="P3374" s="12"/>
    </row>
    <row r="3375" spans="1:16" x14ac:dyDescent="0.25">
      <c r="A3375" s="35">
        <v>3374</v>
      </c>
      <c r="B3375" s="89">
        <v>141.54166666666671</v>
      </c>
      <c r="C3375" s="35">
        <f t="shared" si="260"/>
        <v>14</v>
      </c>
      <c r="D3375" s="35">
        <f t="shared" si="263"/>
        <v>141</v>
      </c>
      <c r="E3375" s="35">
        <f t="shared" si="264"/>
        <v>1</v>
      </c>
      <c r="F3375" s="35" t="str">
        <f t="shared" si="261"/>
        <v>Sunday</v>
      </c>
      <c r="G3375" s="35">
        <f t="shared" si="262"/>
        <v>5</v>
      </c>
      <c r="H3375" s="34">
        <f>CONVERT(INDEX(Htg_StPt_Sch_EZ!$C$4:$I$27,MATCH(Schedules_8760!$C3375,Htg_StPt_Sch_EZ!$B$4:$B$27,0),MATCH(Schedules_8760!$F3375,Htg_StPt_Sch_EZ!$C$3:$I$3,0)),"F","C")</f>
        <v>20.555555555555554</v>
      </c>
      <c r="I3375" s="34">
        <f>CONVERT(INDEX(Htg_StPt_Sch_EZ!$C$31:$I$54,MATCH(Schedules_8760!$C3375,Htg_StPt_Sch_EZ!$B$31:$B$54,0),MATCH(Schedules_8760!$F3375,Htg_StPt_Sch_EZ!$C$30:$I$30,0)),"F","C")</f>
        <v>19.444444444444443</v>
      </c>
      <c r="J3375" s="34">
        <f>CONVERT(INDEX(Clg_StPt_Sch_EZ!$C$4:$I$27,MATCH(Schedules_8760!$C3375,Clg_StPt_Sch_EZ!$B$4:$B$27,0),MATCH(Schedules_8760!$F3375,Clg_StPt_Sch_EZ!$C$3:$I$3,0)),"F","C")</f>
        <v>25.555555555555554</v>
      </c>
      <c r="K3375" s="34">
        <f>CONVERT(INDEX(Clg_StPt_Sch_EZ!$C$31:$I$54,MATCH(Schedules_8760!$C3375,Clg_StPt_Sch_EZ!$B$31:$B$54,0),MATCH(Schedules_8760!$F3375,Clg_StPt_Sch_EZ!$C$30:$I$30,0)),"F","C")</f>
        <v>25</v>
      </c>
      <c r="L3375" s="34">
        <f>CONVERT(INDEX(DHW_StPt_Sch_EZ!$C$4:$I$27,MATCH(Schedules_8760!$C3375,DHW_StPt_Sch_EZ!$B$4:$B$27,0),MATCH(Schedules_8760!$F3375,DHW_StPt_Sch_EZ!$C$3:$I$3,0)),"F","C")</f>
        <v>53.333333333333329</v>
      </c>
      <c r="M3375" s="34">
        <f>CONVERT(INDEX(DHW_StPt_Sch_EZ!$C$31:$I$54,MATCH(Schedules_8760!$C3375,DHW_StPt_Sch_EZ!$B$31:$B$54,0),MATCH(Schedules_8760!$F3375,DHW_StPt_Sch_EZ!$C$30:$I$30,0)),"F","C")</f>
        <v>53.333333333333329</v>
      </c>
      <c r="N3375" s="12"/>
      <c r="O3375" s="12"/>
      <c r="P3375" s="12"/>
    </row>
    <row r="3376" spans="1:16" x14ac:dyDescent="0.25">
      <c r="A3376" s="35">
        <v>3375</v>
      </c>
      <c r="B3376" s="89">
        <v>141.58333333333329</v>
      </c>
      <c r="C3376" s="35">
        <f t="shared" si="260"/>
        <v>15</v>
      </c>
      <c r="D3376" s="35">
        <f t="shared" si="263"/>
        <v>141</v>
      </c>
      <c r="E3376" s="35">
        <f t="shared" si="264"/>
        <v>1</v>
      </c>
      <c r="F3376" s="35" t="str">
        <f t="shared" si="261"/>
        <v>Sunday</v>
      </c>
      <c r="G3376" s="35">
        <f t="shared" si="262"/>
        <v>5</v>
      </c>
      <c r="H3376" s="34">
        <f>CONVERT(INDEX(Htg_StPt_Sch_EZ!$C$4:$I$27,MATCH(Schedules_8760!$C3376,Htg_StPt_Sch_EZ!$B$4:$B$27,0),MATCH(Schedules_8760!$F3376,Htg_StPt_Sch_EZ!$C$3:$I$3,0)),"F","C")</f>
        <v>20.555555555555554</v>
      </c>
      <c r="I3376" s="34">
        <f>CONVERT(INDEX(Htg_StPt_Sch_EZ!$C$31:$I$54,MATCH(Schedules_8760!$C3376,Htg_StPt_Sch_EZ!$B$31:$B$54,0),MATCH(Schedules_8760!$F3376,Htg_StPt_Sch_EZ!$C$30:$I$30,0)),"F","C")</f>
        <v>21.111111111111111</v>
      </c>
      <c r="J3376" s="34">
        <f>CONVERT(INDEX(Clg_StPt_Sch_EZ!$C$4:$I$27,MATCH(Schedules_8760!$C3376,Clg_StPt_Sch_EZ!$B$4:$B$27,0),MATCH(Schedules_8760!$F3376,Clg_StPt_Sch_EZ!$C$3:$I$3,0)),"F","C")</f>
        <v>25.555555555555554</v>
      </c>
      <c r="K3376" s="34">
        <f>CONVERT(INDEX(Clg_StPt_Sch_EZ!$C$31:$I$54,MATCH(Schedules_8760!$C3376,Clg_StPt_Sch_EZ!$B$31:$B$54,0),MATCH(Schedules_8760!$F3376,Clg_StPt_Sch_EZ!$C$30:$I$30,0)),"F","C")</f>
        <v>25</v>
      </c>
      <c r="L3376" s="34">
        <f>CONVERT(INDEX(DHW_StPt_Sch_EZ!$C$4:$I$27,MATCH(Schedules_8760!$C3376,DHW_StPt_Sch_EZ!$B$4:$B$27,0),MATCH(Schedules_8760!$F3376,DHW_StPt_Sch_EZ!$C$3:$I$3,0)),"F","C")</f>
        <v>53.333333333333329</v>
      </c>
      <c r="M3376" s="34">
        <f>CONVERT(INDEX(DHW_StPt_Sch_EZ!$C$31:$I$54,MATCH(Schedules_8760!$C3376,DHW_StPt_Sch_EZ!$B$31:$B$54,0),MATCH(Schedules_8760!$F3376,DHW_StPt_Sch_EZ!$C$30:$I$30,0)),"F","C")</f>
        <v>53.333333333333329</v>
      </c>
      <c r="N3376" s="12"/>
      <c r="O3376" s="12"/>
      <c r="P3376" s="12"/>
    </row>
    <row r="3377" spans="1:16" x14ac:dyDescent="0.25">
      <c r="A3377" s="35">
        <v>3376</v>
      </c>
      <c r="B3377" s="89">
        <v>141.625</v>
      </c>
      <c r="C3377" s="35">
        <f t="shared" si="260"/>
        <v>16</v>
      </c>
      <c r="D3377" s="35">
        <f t="shared" si="263"/>
        <v>141</v>
      </c>
      <c r="E3377" s="35">
        <f t="shared" si="264"/>
        <v>1</v>
      </c>
      <c r="F3377" s="35" t="str">
        <f t="shared" si="261"/>
        <v>Sunday</v>
      </c>
      <c r="G3377" s="35">
        <f t="shared" si="262"/>
        <v>5</v>
      </c>
      <c r="H3377" s="34">
        <f>CONVERT(INDEX(Htg_StPt_Sch_EZ!$C$4:$I$27,MATCH(Schedules_8760!$C3377,Htg_StPt_Sch_EZ!$B$4:$B$27,0),MATCH(Schedules_8760!$F3377,Htg_StPt_Sch_EZ!$C$3:$I$3,0)),"F","C")</f>
        <v>20.555555555555554</v>
      </c>
      <c r="I3377" s="34">
        <f>CONVERT(INDEX(Htg_StPt_Sch_EZ!$C$31:$I$54,MATCH(Schedules_8760!$C3377,Htg_StPt_Sch_EZ!$B$31:$B$54,0),MATCH(Schedules_8760!$F3377,Htg_StPt_Sch_EZ!$C$30:$I$30,0)),"F","C")</f>
        <v>21.111111111111111</v>
      </c>
      <c r="J3377" s="34">
        <f>CONVERT(INDEX(Clg_StPt_Sch_EZ!$C$4:$I$27,MATCH(Schedules_8760!$C3377,Clg_StPt_Sch_EZ!$B$4:$B$27,0),MATCH(Schedules_8760!$F3377,Clg_StPt_Sch_EZ!$C$3:$I$3,0)),"F","C")</f>
        <v>25.555555555555554</v>
      </c>
      <c r="K3377" s="34">
        <f>CONVERT(INDEX(Clg_StPt_Sch_EZ!$C$31:$I$54,MATCH(Schedules_8760!$C3377,Clg_StPt_Sch_EZ!$B$31:$B$54,0),MATCH(Schedules_8760!$F3377,Clg_StPt_Sch_EZ!$C$30:$I$30,0)),"F","C")</f>
        <v>25</v>
      </c>
      <c r="L3377" s="34">
        <f>CONVERT(INDEX(DHW_StPt_Sch_EZ!$C$4:$I$27,MATCH(Schedules_8760!$C3377,DHW_StPt_Sch_EZ!$B$4:$B$27,0),MATCH(Schedules_8760!$F3377,DHW_StPt_Sch_EZ!$C$3:$I$3,0)),"F","C")</f>
        <v>53.333333333333329</v>
      </c>
      <c r="M3377" s="34">
        <f>CONVERT(INDEX(DHW_StPt_Sch_EZ!$C$31:$I$54,MATCH(Schedules_8760!$C3377,DHW_StPt_Sch_EZ!$B$31:$B$54,0),MATCH(Schedules_8760!$F3377,DHW_StPt_Sch_EZ!$C$30:$I$30,0)),"F","C")</f>
        <v>53.333333333333329</v>
      </c>
      <c r="N3377" s="12"/>
      <c r="O3377" s="12"/>
      <c r="P3377" s="12"/>
    </row>
    <row r="3378" spans="1:16" x14ac:dyDescent="0.25">
      <c r="A3378" s="35">
        <v>3377</v>
      </c>
      <c r="B3378" s="89">
        <v>141.66666666666671</v>
      </c>
      <c r="C3378" s="35">
        <f t="shared" si="260"/>
        <v>17</v>
      </c>
      <c r="D3378" s="35">
        <f t="shared" si="263"/>
        <v>141</v>
      </c>
      <c r="E3378" s="35">
        <f t="shared" si="264"/>
        <v>1</v>
      </c>
      <c r="F3378" s="35" t="str">
        <f t="shared" si="261"/>
        <v>Sunday</v>
      </c>
      <c r="G3378" s="35">
        <f t="shared" si="262"/>
        <v>5</v>
      </c>
      <c r="H3378" s="34">
        <f>CONVERT(INDEX(Htg_StPt_Sch_EZ!$C$4:$I$27,MATCH(Schedules_8760!$C3378,Htg_StPt_Sch_EZ!$B$4:$B$27,0),MATCH(Schedules_8760!$F3378,Htg_StPt_Sch_EZ!$C$3:$I$3,0)),"F","C")</f>
        <v>20.555555555555554</v>
      </c>
      <c r="I3378" s="34">
        <f>CONVERT(INDEX(Htg_StPt_Sch_EZ!$C$31:$I$54,MATCH(Schedules_8760!$C3378,Htg_StPt_Sch_EZ!$B$31:$B$54,0),MATCH(Schedules_8760!$F3378,Htg_StPt_Sch_EZ!$C$30:$I$30,0)),"F","C")</f>
        <v>17.777777777777779</v>
      </c>
      <c r="J3378" s="34">
        <f>CONVERT(INDEX(Clg_StPt_Sch_EZ!$C$4:$I$27,MATCH(Schedules_8760!$C3378,Clg_StPt_Sch_EZ!$B$4:$B$27,0),MATCH(Schedules_8760!$F3378,Clg_StPt_Sch_EZ!$C$3:$I$3,0)),"F","C")</f>
        <v>25.555555555555554</v>
      </c>
      <c r="K3378" s="34">
        <f>CONVERT(INDEX(Clg_StPt_Sch_EZ!$C$31:$I$54,MATCH(Schedules_8760!$C3378,Clg_StPt_Sch_EZ!$B$31:$B$54,0),MATCH(Schedules_8760!$F3378,Clg_StPt_Sch_EZ!$C$30:$I$30,0)),"F","C")</f>
        <v>25</v>
      </c>
      <c r="L3378" s="34">
        <f>CONVERT(INDEX(DHW_StPt_Sch_EZ!$C$4:$I$27,MATCH(Schedules_8760!$C3378,DHW_StPt_Sch_EZ!$B$4:$B$27,0),MATCH(Schedules_8760!$F3378,DHW_StPt_Sch_EZ!$C$3:$I$3,0)),"F","C")</f>
        <v>53.333333333333329</v>
      </c>
      <c r="M3378" s="34">
        <f>CONVERT(INDEX(DHW_StPt_Sch_EZ!$C$31:$I$54,MATCH(Schedules_8760!$C3378,DHW_StPt_Sch_EZ!$B$31:$B$54,0),MATCH(Schedules_8760!$F3378,DHW_StPt_Sch_EZ!$C$30:$I$30,0)),"F","C")</f>
        <v>53.333333333333329</v>
      </c>
      <c r="N3378" s="12"/>
      <c r="O3378" s="12"/>
      <c r="P3378" s="12"/>
    </row>
    <row r="3379" spans="1:16" x14ac:dyDescent="0.25">
      <c r="A3379" s="35">
        <v>3378</v>
      </c>
      <c r="B3379" s="89">
        <v>141.70833333333329</v>
      </c>
      <c r="C3379" s="35">
        <f t="shared" si="260"/>
        <v>18</v>
      </c>
      <c r="D3379" s="35">
        <f t="shared" si="263"/>
        <v>141</v>
      </c>
      <c r="E3379" s="35">
        <f t="shared" si="264"/>
        <v>1</v>
      </c>
      <c r="F3379" s="35" t="str">
        <f t="shared" si="261"/>
        <v>Sunday</v>
      </c>
      <c r="G3379" s="35">
        <f t="shared" si="262"/>
        <v>5</v>
      </c>
      <c r="H3379" s="34">
        <f>CONVERT(INDEX(Htg_StPt_Sch_EZ!$C$4:$I$27,MATCH(Schedules_8760!$C3379,Htg_StPt_Sch_EZ!$B$4:$B$27,0),MATCH(Schedules_8760!$F3379,Htg_StPt_Sch_EZ!$C$3:$I$3,0)),"F","C")</f>
        <v>20.555555555555554</v>
      </c>
      <c r="I3379" s="34">
        <f>CONVERT(INDEX(Htg_StPt_Sch_EZ!$C$31:$I$54,MATCH(Schedules_8760!$C3379,Htg_StPt_Sch_EZ!$B$31:$B$54,0),MATCH(Schedules_8760!$F3379,Htg_StPt_Sch_EZ!$C$30:$I$30,0)),"F","C")</f>
        <v>17.777777777777779</v>
      </c>
      <c r="J3379" s="34">
        <f>CONVERT(INDEX(Clg_StPt_Sch_EZ!$C$4:$I$27,MATCH(Schedules_8760!$C3379,Clg_StPt_Sch_EZ!$B$4:$B$27,0),MATCH(Schedules_8760!$F3379,Clg_StPt_Sch_EZ!$C$3:$I$3,0)),"F","C")</f>
        <v>25.555555555555554</v>
      </c>
      <c r="K3379" s="34">
        <f>CONVERT(INDEX(Clg_StPt_Sch_EZ!$C$31:$I$54,MATCH(Schedules_8760!$C3379,Clg_StPt_Sch_EZ!$B$31:$B$54,0),MATCH(Schedules_8760!$F3379,Clg_StPt_Sch_EZ!$C$30:$I$30,0)),"F","C")</f>
        <v>28.333333333333332</v>
      </c>
      <c r="L3379" s="34">
        <f>CONVERT(INDEX(DHW_StPt_Sch_EZ!$C$4:$I$27,MATCH(Schedules_8760!$C3379,DHW_StPt_Sch_EZ!$B$4:$B$27,0),MATCH(Schedules_8760!$F3379,DHW_StPt_Sch_EZ!$C$3:$I$3,0)),"F","C")</f>
        <v>53.333333333333329</v>
      </c>
      <c r="M3379" s="34">
        <f>CONVERT(INDEX(DHW_StPt_Sch_EZ!$C$31:$I$54,MATCH(Schedules_8760!$C3379,DHW_StPt_Sch_EZ!$B$31:$B$54,0),MATCH(Schedules_8760!$F3379,DHW_StPt_Sch_EZ!$C$30:$I$30,0)),"F","C")</f>
        <v>53.333333333333329</v>
      </c>
      <c r="N3379" s="12"/>
      <c r="O3379" s="12"/>
      <c r="P3379" s="12"/>
    </row>
    <row r="3380" spans="1:16" x14ac:dyDescent="0.25">
      <c r="A3380" s="35">
        <v>3379</v>
      </c>
      <c r="B3380" s="89">
        <v>141.75</v>
      </c>
      <c r="C3380" s="35">
        <f t="shared" si="260"/>
        <v>19</v>
      </c>
      <c r="D3380" s="35">
        <f t="shared" si="263"/>
        <v>141</v>
      </c>
      <c r="E3380" s="35">
        <f t="shared" si="264"/>
        <v>1</v>
      </c>
      <c r="F3380" s="35" t="str">
        <f t="shared" si="261"/>
        <v>Sunday</v>
      </c>
      <c r="G3380" s="35">
        <f t="shared" si="262"/>
        <v>5</v>
      </c>
      <c r="H3380" s="34">
        <f>CONVERT(INDEX(Htg_StPt_Sch_EZ!$C$4:$I$27,MATCH(Schedules_8760!$C3380,Htg_StPt_Sch_EZ!$B$4:$B$27,0),MATCH(Schedules_8760!$F3380,Htg_StPt_Sch_EZ!$C$3:$I$3,0)),"F","C")</f>
        <v>20.555555555555554</v>
      </c>
      <c r="I3380" s="34">
        <f>CONVERT(INDEX(Htg_StPt_Sch_EZ!$C$31:$I$54,MATCH(Schedules_8760!$C3380,Htg_StPt_Sch_EZ!$B$31:$B$54,0),MATCH(Schedules_8760!$F3380,Htg_StPt_Sch_EZ!$C$30:$I$30,0)),"F","C")</f>
        <v>18.333333333333332</v>
      </c>
      <c r="J3380" s="34">
        <f>CONVERT(INDEX(Clg_StPt_Sch_EZ!$C$4:$I$27,MATCH(Schedules_8760!$C3380,Clg_StPt_Sch_EZ!$B$4:$B$27,0),MATCH(Schedules_8760!$F3380,Clg_StPt_Sch_EZ!$C$3:$I$3,0)),"F","C")</f>
        <v>25.555555555555554</v>
      </c>
      <c r="K3380" s="34">
        <f>CONVERT(INDEX(Clg_StPt_Sch_EZ!$C$31:$I$54,MATCH(Schedules_8760!$C3380,Clg_StPt_Sch_EZ!$B$31:$B$54,0),MATCH(Schedules_8760!$F3380,Clg_StPt_Sch_EZ!$C$30:$I$30,0)),"F","C")</f>
        <v>28.333333333333332</v>
      </c>
      <c r="L3380" s="34">
        <f>CONVERT(INDEX(DHW_StPt_Sch_EZ!$C$4:$I$27,MATCH(Schedules_8760!$C3380,DHW_StPt_Sch_EZ!$B$4:$B$27,0),MATCH(Schedules_8760!$F3380,DHW_StPt_Sch_EZ!$C$3:$I$3,0)),"F","C")</f>
        <v>53.333333333333329</v>
      </c>
      <c r="M3380" s="34">
        <f>CONVERT(INDEX(DHW_StPt_Sch_EZ!$C$31:$I$54,MATCH(Schedules_8760!$C3380,DHW_StPt_Sch_EZ!$B$31:$B$54,0),MATCH(Schedules_8760!$F3380,DHW_StPt_Sch_EZ!$C$30:$I$30,0)),"F","C")</f>
        <v>53.333333333333329</v>
      </c>
      <c r="N3380" s="12"/>
      <c r="O3380" s="12"/>
      <c r="P3380" s="12"/>
    </row>
    <row r="3381" spans="1:16" x14ac:dyDescent="0.25">
      <c r="A3381" s="35">
        <v>3380</v>
      </c>
      <c r="B3381" s="89">
        <v>141.79166666666671</v>
      </c>
      <c r="C3381" s="35">
        <f t="shared" si="260"/>
        <v>20</v>
      </c>
      <c r="D3381" s="35">
        <f t="shared" si="263"/>
        <v>141</v>
      </c>
      <c r="E3381" s="35">
        <f t="shared" si="264"/>
        <v>1</v>
      </c>
      <c r="F3381" s="35" t="str">
        <f t="shared" si="261"/>
        <v>Sunday</v>
      </c>
      <c r="G3381" s="35">
        <f t="shared" si="262"/>
        <v>5</v>
      </c>
      <c r="H3381" s="34">
        <f>CONVERT(INDEX(Htg_StPt_Sch_EZ!$C$4:$I$27,MATCH(Schedules_8760!$C3381,Htg_StPt_Sch_EZ!$B$4:$B$27,0),MATCH(Schedules_8760!$F3381,Htg_StPt_Sch_EZ!$C$3:$I$3,0)),"F","C")</f>
        <v>20.555555555555554</v>
      </c>
      <c r="I3381" s="34">
        <f>CONVERT(INDEX(Htg_StPt_Sch_EZ!$C$31:$I$54,MATCH(Schedules_8760!$C3381,Htg_StPt_Sch_EZ!$B$31:$B$54,0),MATCH(Schedules_8760!$F3381,Htg_StPt_Sch_EZ!$C$30:$I$30,0)),"F","C")</f>
        <v>18.888888888888889</v>
      </c>
      <c r="J3381" s="34">
        <f>CONVERT(INDEX(Clg_StPt_Sch_EZ!$C$4:$I$27,MATCH(Schedules_8760!$C3381,Clg_StPt_Sch_EZ!$B$4:$B$27,0),MATCH(Schedules_8760!$F3381,Clg_StPt_Sch_EZ!$C$3:$I$3,0)),"F","C")</f>
        <v>25.555555555555554</v>
      </c>
      <c r="K3381" s="34">
        <f>CONVERT(INDEX(Clg_StPt_Sch_EZ!$C$31:$I$54,MATCH(Schedules_8760!$C3381,Clg_StPt_Sch_EZ!$B$31:$B$54,0),MATCH(Schedules_8760!$F3381,Clg_StPt_Sch_EZ!$C$30:$I$30,0)),"F","C")</f>
        <v>28.333333333333332</v>
      </c>
      <c r="L3381" s="34">
        <f>CONVERT(INDEX(DHW_StPt_Sch_EZ!$C$4:$I$27,MATCH(Schedules_8760!$C3381,DHW_StPt_Sch_EZ!$B$4:$B$27,0),MATCH(Schedules_8760!$F3381,DHW_StPt_Sch_EZ!$C$3:$I$3,0)),"F","C")</f>
        <v>53.333333333333329</v>
      </c>
      <c r="M3381" s="34">
        <f>CONVERT(INDEX(DHW_StPt_Sch_EZ!$C$31:$I$54,MATCH(Schedules_8760!$C3381,DHW_StPt_Sch_EZ!$B$31:$B$54,0),MATCH(Schedules_8760!$F3381,DHW_StPt_Sch_EZ!$C$30:$I$30,0)),"F","C")</f>
        <v>53.333333333333329</v>
      </c>
      <c r="N3381" s="12"/>
      <c r="O3381" s="12"/>
      <c r="P3381" s="12"/>
    </row>
    <row r="3382" spans="1:16" x14ac:dyDescent="0.25">
      <c r="A3382" s="35">
        <v>3381</v>
      </c>
      <c r="B3382" s="89">
        <v>141.83333333333329</v>
      </c>
      <c r="C3382" s="35">
        <f t="shared" si="260"/>
        <v>21</v>
      </c>
      <c r="D3382" s="35">
        <f t="shared" si="263"/>
        <v>141</v>
      </c>
      <c r="E3382" s="35">
        <f t="shared" si="264"/>
        <v>1</v>
      </c>
      <c r="F3382" s="35" t="str">
        <f t="shared" si="261"/>
        <v>Sunday</v>
      </c>
      <c r="G3382" s="35">
        <f t="shared" si="262"/>
        <v>5</v>
      </c>
      <c r="H3382" s="34">
        <f>CONVERT(INDEX(Htg_StPt_Sch_EZ!$C$4:$I$27,MATCH(Schedules_8760!$C3382,Htg_StPt_Sch_EZ!$B$4:$B$27,0),MATCH(Schedules_8760!$F3382,Htg_StPt_Sch_EZ!$C$3:$I$3,0)),"F","C")</f>
        <v>20.555555555555554</v>
      </c>
      <c r="I3382" s="34">
        <f>CONVERT(INDEX(Htg_StPt_Sch_EZ!$C$31:$I$54,MATCH(Schedules_8760!$C3382,Htg_StPt_Sch_EZ!$B$31:$B$54,0),MATCH(Schedules_8760!$F3382,Htg_StPt_Sch_EZ!$C$30:$I$30,0)),"F","C")</f>
        <v>19.444444444444443</v>
      </c>
      <c r="J3382" s="34">
        <f>CONVERT(INDEX(Clg_StPt_Sch_EZ!$C$4:$I$27,MATCH(Schedules_8760!$C3382,Clg_StPt_Sch_EZ!$B$4:$B$27,0),MATCH(Schedules_8760!$F3382,Clg_StPt_Sch_EZ!$C$3:$I$3,0)),"F","C")</f>
        <v>25.555555555555554</v>
      </c>
      <c r="K3382" s="34">
        <f>CONVERT(INDEX(Clg_StPt_Sch_EZ!$C$31:$I$54,MATCH(Schedules_8760!$C3382,Clg_StPt_Sch_EZ!$B$31:$B$54,0),MATCH(Schedules_8760!$F3382,Clg_StPt_Sch_EZ!$C$30:$I$30,0)),"F","C")</f>
        <v>28.333333333333332</v>
      </c>
      <c r="L3382" s="34">
        <f>CONVERT(INDEX(DHW_StPt_Sch_EZ!$C$4:$I$27,MATCH(Schedules_8760!$C3382,DHW_StPt_Sch_EZ!$B$4:$B$27,0),MATCH(Schedules_8760!$F3382,DHW_StPt_Sch_EZ!$C$3:$I$3,0)),"F","C")</f>
        <v>53.333333333333329</v>
      </c>
      <c r="M3382" s="34">
        <f>CONVERT(INDEX(DHW_StPt_Sch_EZ!$C$31:$I$54,MATCH(Schedules_8760!$C3382,DHW_StPt_Sch_EZ!$B$31:$B$54,0),MATCH(Schedules_8760!$F3382,DHW_StPt_Sch_EZ!$C$30:$I$30,0)),"F","C")</f>
        <v>53.333333333333329</v>
      </c>
      <c r="N3382" s="12"/>
      <c r="O3382" s="12"/>
      <c r="P3382" s="12"/>
    </row>
    <row r="3383" spans="1:16" x14ac:dyDescent="0.25">
      <c r="A3383" s="35">
        <v>3382</v>
      </c>
      <c r="B3383" s="89">
        <v>141.875</v>
      </c>
      <c r="C3383" s="35">
        <f t="shared" si="260"/>
        <v>22</v>
      </c>
      <c r="D3383" s="35">
        <f t="shared" si="263"/>
        <v>141</v>
      </c>
      <c r="E3383" s="35">
        <f t="shared" si="264"/>
        <v>1</v>
      </c>
      <c r="F3383" s="35" t="str">
        <f t="shared" si="261"/>
        <v>Sunday</v>
      </c>
      <c r="G3383" s="35">
        <f t="shared" si="262"/>
        <v>5</v>
      </c>
      <c r="H3383" s="34">
        <f>CONVERT(INDEX(Htg_StPt_Sch_EZ!$C$4:$I$27,MATCH(Schedules_8760!$C3383,Htg_StPt_Sch_EZ!$B$4:$B$27,0),MATCH(Schedules_8760!$F3383,Htg_StPt_Sch_EZ!$C$3:$I$3,0)),"F","C")</f>
        <v>20.555555555555554</v>
      </c>
      <c r="I3383" s="34">
        <f>CONVERT(INDEX(Htg_StPt_Sch_EZ!$C$31:$I$54,MATCH(Schedules_8760!$C3383,Htg_StPt_Sch_EZ!$B$31:$B$54,0),MATCH(Schedules_8760!$F3383,Htg_StPt_Sch_EZ!$C$30:$I$30,0)),"F","C")</f>
        <v>19.444444444444443</v>
      </c>
      <c r="J3383" s="34">
        <f>CONVERT(INDEX(Clg_StPt_Sch_EZ!$C$4:$I$27,MATCH(Schedules_8760!$C3383,Clg_StPt_Sch_EZ!$B$4:$B$27,0),MATCH(Schedules_8760!$F3383,Clg_StPt_Sch_EZ!$C$3:$I$3,0)),"F","C")</f>
        <v>25.555555555555554</v>
      </c>
      <c r="K3383" s="34">
        <f>CONVERT(INDEX(Clg_StPt_Sch_EZ!$C$31:$I$54,MATCH(Schedules_8760!$C3383,Clg_StPt_Sch_EZ!$B$31:$B$54,0),MATCH(Schedules_8760!$F3383,Clg_StPt_Sch_EZ!$C$30:$I$30,0)),"F","C")</f>
        <v>28.333333333333332</v>
      </c>
      <c r="L3383" s="34">
        <f>CONVERT(INDEX(DHW_StPt_Sch_EZ!$C$4:$I$27,MATCH(Schedules_8760!$C3383,DHW_StPt_Sch_EZ!$B$4:$B$27,0),MATCH(Schedules_8760!$F3383,DHW_StPt_Sch_EZ!$C$3:$I$3,0)),"F","C")</f>
        <v>53.333333333333329</v>
      </c>
      <c r="M3383" s="34">
        <f>CONVERT(INDEX(DHW_StPt_Sch_EZ!$C$31:$I$54,MATCH(Schedules_8760!$C3383,DHW_StPt_Sch_EZ!$B$31:$B$54,0),MATCH(Schedules_8760!$F3383,DHW_StPt_Sch_EZ!$C$30:$I$30,0)),"F","C")</f>
        <v>53.333333333333329</v>
      </c>
      <c r="N3383" s="12"/>
      <c r="O3383" s="12"/>
      <c r="P3383" s="12"/>
    </row>
    <row r="3384" spans="1:16" x14ac:dyDescent="0.25">
      <c r="A3384" s="35">
        <v>3383</v>
      </c>
      <c r="B3384" s="89">
        <v>141.91666666666671</v>
      </c>
      <c r="C3384" s="35">
        <f t="shared" si="260"/>
        <v>23</v>
      </c>
      <c r="D3384" s="35">
        <f t="shared" si="263"/>
        <v>141</v>
      </c>
      <c r="E3384" s="35">
        <f t="shared" si="264"/>
        <v>1</v>
      </c>
      <c r="F3384" s="35" t="str">
        <f t="shared" si="261"/>
        <v>Sunday</v>
      </c>
      <c r="G3384" s="35">
        <f t="shared" si="262"/>
        <v>5</v>
      </c>
      <c r="H3384" s="34">
        <f>CONVERT(INDEX(Htg_StPt_Sch_EZ!$C$4:$I$27,MATCH(Schedules_8760!$C3384,Htg_StPt_Sch_EZ!$B$4:$B$27,0),MATCH(Schedules_8760!$F3384,Htg_StPt_Sch_EZ!$C$3:$I$3,0)),"F","C")</f>
        <v>20.555555555555554</v>
      </c>
      <c r="I3384" s="34">
        <f>CONVERT(INDEX(Htg_StPt_Sch_EZ!$C$31:$I$54,MATCH(Schedules_8760!$C3384,Htg_StPt_Sch_EZ!$B$31:$B$54,0),MATCH(Schedules_8760!$F3384,Htg_StPt_Sch_EZ!$C$30:$I$30,0)),"F","C")</f>
        <v>19.444444444444443</v>
      </c>
      <c r="J3384" s="34">
        <f>CONVERT(INDEX(Clg_StPt_Sch_EZ!$C$4:$I$27,MATCH(Schedules_8760!$C3384,Clg_StPt_Sch_EZ!$B$4:$B$27,0),MATCH(Schedules_8760!$F3384,Clg_StPt_Sch_EZ!$C$3:$I$3,0)),"F","C")</f>
        <v>25.555555555555554</v>
      </c>
      <c r="K3384" s="34">
        <f>CONVERT(INDEX(Clg_StPt_Sch_EZ!$C$31:$I$54,MATCH(Schedules_8760!$C3384,Clg_StPt_Sch_EZ!$B$31:$B$54,0),MATCH(Schedules_8760!$F3384,Clg_StPt_Sch_EZ!$C$30:$I$30,0)),"F","C")</f>
        <v>28.333333333333332</v>
      </c>
      <c r="L3384" s="34">
        <f>CONVERT(INDEX(DHW_StPt_Sch_EZ!$C$4:$I$27,MATCH(Schedules_8760!$C3384,DHW_StPt_Sch_EZ!$B$4:$B$27,0),MATCH(Schedules_8760!$F3384,DHW_StPt_Sch_EZ!$C$3:$I$3,0)),"F","C")</f>
        <v>53.333333333333329</v>
      </c>
      <c r="M3384" s="34">
        <f>CONVERT(INDEX(DHW_StPt_Sch_EZ!$C$31:$I$54,MATCH(Schedules_8760!$C3384,DHW_StPt_Sch_EZ!$B$31:$B$54,0),MATCH(Schedules_8760!$F3384,DHW_StPt_Sch_EZ!$C$30:$I$30,0)),"F","C")</f>
        <v>53.333333333333329</v>
      </c>
      <c r="N3384" s="12"/>
      <c r="O3384" s="12"/>
      <c r="P3384" s="12"/>
    </row>
    <row r="3385" spans="1:16" x14ac:dyDescent="0.25">
      <c r="A3385" s="35">
        <v>3384</v>
      </c>
      <c r="B3385" s="89">
        <v>141.95833333333329</v>
      </c>
      <c r="C3385" s="35">
        <f t="shared" si="260"/>
        <v>24</v>
      </c>
      <c r="D3385" s="35">
        <f t="shared" si="263"/>
        <v>141</v>
      </c>
      <c r="E3385" s="35">
        <f t="shared" si="264"/>
        <v>1</v>
      </c>
      <c r="F3385" s="35" t="str">
        <f t="shared" si="261"/>
        <v>Sunday</v>
      </c>
      <c r="G3385" s="35">
        <f t="shared" si="262"/>
        <v>5</v>
      </c>
      <c r="H3385" s="34">
        <f>CONVERT(INDEX(Htg_StPt_Sch_EZ!$C$4:$I$27,MATCH(Schedules_8760!$C3385,Htg_StPt_Sch_EZ!$B$4:$B$27,0),MATCH(Schedules_8760!$F3385,Htg_StPt_Sch_EZ!$C$3:$I$3,0)),"F","C")</f>
        <v>20.555555555555554</v>
      </c>
      <c r="I3385" s="34">
        <f>CONVERT(INDEX(Htg_StPt_Sch_EZ!$C$31:$I$54,MATCH(Schedules_8760!$C3385,Htg_StPt_Sch_EZ!$B$31:$B$54,0),MATCH(Schedules_8760!$F3385,Htg_StPt_Sch_EZ!$C$30:$I$30,0)),"F","C")</f>
        <v>19.444444444444443</v>
      </c>
      <c r="J3385" s="34">
        <f>CONVERT(INDEX(Clg_StPt_Sch_EZ!$C$4:$I$27,MATCH(Schedules_8760!$C3385,Clg_StPt_Sch_EZ!$B$4:$B$27,0),MATCH(Schedules_8760!$F3385,Clg_StPt_Sch_EZ!$C$3:$I$3,0)),"F","C")</f>
        <v>25.555555555555554</v>
      </c>
      <c r="K3385" s="34">
        <f>CONVERT(INDEX(Clg_StPt_Sch_EZ!$C$31:$I$54,MATCH(Schedules_8760!$C3385,Clg_StPt_Sch_EZ!$B$31:$B$54,0),MATCH(Schedules_8760!$F3385,Clg_StPt_Sch_EZ!$C$30:$I$30,0)),"F","C")</f>
        <v>28.333333333333332</v>
      </c>
      <c r="L3385" s="34">
        <f>CONVERT(INDEX(DHW_StPt_Sch_EZ!$C$4:$I$27,MATCH(Schedules_8760!$C3385,DHW_StPt_Sch_EZ!$B$4:$B$27,0),MATCH(Schedules_8760!$F3385,DHW_StPt_Sch_EZ!$C$3:$I$3,0)),"F","C")</f>
        <v>53.333333333333329</v>
      </c>
      <c r="M3385" s="34">
        <f>CONVERT(INDEX(DHW_StPt_Sch_EZ!$C$31:$I$54,MATCH(Schedules_8760!$C3385,DHW_StPt_Sch_EZ!$B$31:$B$54,0),MATCH(Schedules_8760!$F3385,DHW_StPt_Sch_EZ!$C$30:$I$30,0)),"F","C")</f>
        <v>53.333333333333329</v>
      </c>
      <c r="N3385" s="12"/>
      <c r="O3385" s="12"/>
      <c r="P3385" s="12"/>
    </row>
    <row r="3386" spans="1:16" x14ac:dyDescent="0.25">
      <c r="A3386" s="35">
        <v>3385</v>
      </c>
      <c r="B3386" s="89">
        <v>142</v>
      </c>
      <c r="C3386" s="35">
        <f t="shared" si="260"/>
        <v>1</v>
      </c>
      <c r="D3386" s="35">
        <f t="shared" si="263"/>
        <v>142</v>
      </c>
      <c r="E3386" s="35">
        <f t="shared" si="264"/>
        <v>2</v>
      </c>
      <c r="F3386" s="35" t="str">
        <f t="shared" si="261"/>
        <v>Monday</v>
      </c>
      <c r="G3386" s="35">
        <f t="shared" si="262"/>
        <v>5</v>
      </c>
      <c r="H3386" s="34">
        <f>CONVERT(INDEX(Htg_StPt_Sch_EZ!$C$4:$I$27,MATCH(Schedules_8760!$C3386,Htg_StPt_Sch_EZ!$B$4:$B$27,0),MATCH(Schedules_8760!$F3386,Htg_StPt_Sch_EZ!$C$3:$I$3,0)),"F","C")</f>
        <v>20.555555555555554</v>
      </c>
      <c r="I3386" s="34">
        <f>CONVERT(INDEX(Htg_StPt_Sch_EZ!$C$31:$I$54,MATCH(Schedules_8760!$C3386,Htg_StPt_Sch_EZ!$B$31:$B$54,0),MATCH(Schedules_8760!$F3386,Htg_StPt_Sch_EZ!$C$30:$I$30,0)),"F","C")</f>
        <v>19.444444444444443</v>
      </c>
      <c r="J3386" s="34">
        <f>CONVERT(INDEX(Clg_StPt_Sch_EZ!$C$4:$I$27,MATCH(Schedules_8760!$C3386,Clg_StPt_Sch_EZ!$B$4:$B$27,0),MATCH(Schedules_8760!$F3386,Clg_StPt_Sch_EZ!$C$3:$I$3,0)),"F","C")</f>
        <v>25.555555555555554</v>
      </c>
      <c r="K3386" s="34">
        <f>CONVERT(INDEX(Clg_StPt_Sch_EZ!$C$31:$I$54,MATCH(Schedules_8760!$C3386,Clg_StPt_Sch_EZ!$B$31:$B$54,0),MATCH(Schedules_8760!$F3386,Clg_StPt_Sch_EZ!$C$30:$I$30,0)),"F","C")</f>
        <v>28.333333333333332</v>
      </c>
      <c r="L3386" s="34">
        <f>CONVERT(INDEX(DHW_StPt_Sch_EZ!$C$4:$I$27,MATCH(Schedules_8760!$C3386,DHW_StPt_Sch_EZ!$B$4:$B$27,0),MATCH(Schedules_8760!$F3386,DHW_StPt_Sch_EZ!$C$3:$I$3,0)),"F","C")</f>
        <v>53.333333333333329</v>
      </c>
      <c r="M3386" s="34">
        <f>CONVERT(INDEX(DHW_StPt_Sch_EZ!$C$31:$I$54,MATCH(Schedules_8760!$C3386,DHW_StPt_Sch_EZ!$B$31:$B$54,0),MATCH(Schedules_8760!$F3386,DHW_StPt_Sch_EZ!$C$30:$I$30,0)),"F","C")</f>
        <v>53.333333333333329</v>
      </c>
      <c r="N3386" s="12"/>
      <c r="O3386" s="12"/>
      <c r="P3386" s="12"/>
    </row>
    <row r="3387" spans="1:16" x14ac:dyDescent="0.25">
      <c r="A3387" s="35">
        <v>3386</v>
      </c>
      <c r="B3387" s="89">
        <v>142.04166666666671</v>
      </c>
      <c r="C3387" s="35">
        <f t="shared" si="260"/>
        <v>2</v>
      </c>
      <c r="D3387" s="35">
        <f t="shared" si="263"/>
        <v>142</v>
      </c>
      <c r="E3387" s="35">
        <f t="shared" si="264"/>
        <v>2</v>
      </c>
      <c r="F3387" s="35" t="str">
        <f t="shared" si="261"/>
        <v>Monday</v>
      </c>
      <c r="G3387" s="35">
        <f t="shared" si="262"/>
        <v>5</v>
      </c>
      <c r="H3387" s="34">
        <f>CONVERT(INDEX(Htg_StPt_Sch_EZ!$C$4:$I$27,MATCH(Schedules_8760!$C3387,Htg_StPt_Sch_EZ!$B$4:$B$27,0),MATCH(Schedules_8760!$F3387,Htg_StPt_Sch_EZ!$C$3:$I$3,0)),"F","C")</f>
        <v>20.555555555555554</v>
      </c>
      <c r="I3387" s="34">
        <f>CONVERT(INDEX(Htg_StPt_Sch_EZ!$C$31:$I$54,MATCH(Schedules_8760!$C3387,Htg_StPt_Sch_EZ!$B$31:$B$54,0),MATCH(Schedules_8760!$F3387,Htg_StPt_Sch_EZ!$C$30:$I$30,0)),"F","C")</f>
        <v>19.444444444444443</v>
      </c>
      <c r="J3387" s="34">
        <f>CONVERT(INDEX(Clg_StPt_Sch_EZ!$C$4:$I$27,MATCH(Schedules_8760!$C3387,Clg_StPt_Sch_EZ!$B$4:$B$27,0),MATCH(Schedules_8760!$F3387,Clg_StPt_Sch_EZ!$C$3:$I$3,0)),"F","C")</f>
        <v>25.555555555555554</v>
      </c>
      <c r="K3387" s="34">
        <f>CONVERT(INDEX(Clg_StPt_Sch_EZ!$C$31:$I$54,MATCH(Schedules_8760!$C3387,Clg_StPt_Sch_EZ!$B$31:$B$54,0),MATCH(Schedules_8760!$F3387,Clg_StPt_Sch_EZ!$C$30:$I$30,0)),"F","C")</f>
        <v>28.333333333333332</v>
      </c>
      <c r="L3387" s="34">
        <f>CONVERT(INDEX(DHW_StPt_Sch_EZ!$C$4:$I$27,MATCH(Schedules_8760!$C3387,DHW_StPt_Sch_EZ!$B$4:$B$27,0),MATCH(Schedules_8760!$F3387,DHW_StPt_Sch_EZ!$C$3:$I$3,0)),"F","C")</f>
        <v>53.333333333333329</v>
      </c>
      <c r="M3387" s="34">
        <f>CONVERT(INDEX(DHW_StPt_Sch_EZ!$C$31:$I$54,MATCH(Schedules_8760!$C3387,DHW_StPt_Sch_EZ!$B$31:$B$54,0),MATCH(Schedules_8760!$F3387,DHW_StPt_Sch_EZ!$C$30:$I$30,0)),"F","C")</f>
        <v>53.333333333333329</v>
      </c>
      <c r="N3387" s="12"/>
      <c r="O3387" s="12"/>
      <c r="P3387" s="12"/>
    </row>
    <row r="3388" spans="1:16" x14ac:dyDescent="0.25">
      <c r="A3388" s="35">
        <v>3387</v>
      </c>
      <c r="B3388" s="89">
        <v>142.08333333333329</v>
      </c>
      <c r="C3388" s="35">
        <f t="shared" si="260"/>
        <v>3</v>
      </c>
      <c r="D3388" s="35">
        <f t="shared" si="263"/>
        <v>142</v>
      </c>
      <c r="E3388" s="35">
        <f t="shared" si="264"/>
        <v>2</v>
      </c>
      <c r="F3388" s="35" t="str">
        <f t="shared" si="261"/>
        <v>Monday</v>
      </c>
      <c r="G3388" s="35">
        <f t="shared" si="262"/>
        <v>5</v>
      </c>
      <c r="H3388" s="34">
        <f>CONVERT(INDEX(Htg_StPt_Sch_EZ!$C$4:$I$27,MATCH(Schedules_8760!$C3388,Htg_StPt_Sch_EZ!$B$4:$B$27,0),MATCH(Schedules_8760!$F3388,Htg_StPt_Sch_EZ!$C$3:$I$3,0)),"F","C")</f>
        <v>20.555555555555554</v>
      </c>
      <c r="I3388" s="34">
        <f>CONVERT(INDEX(Htg_StPt_Sch_EZ!$C$31:$I$54,MATCH(Schedules_8760!$C3388,Htg_StPt_Sch_EZ!$B$31:$B$54,0),MATCH(Schedules_8760!$F3388,Htg_StPt_Sch_EZ!$C$30:$I$30,0)),"F","C")</f>
        <v>19.444444444444443</v>
      </c>
      <c r="J3388" s="34">
        <f>CONVERT(INDEX(Clg_StPt_Sch_EZ!$C$4:$I$27,MATCH(Schedules_8760!$C3388,Clg_StPt_Sch_EZ!$B$4:$B$27,0),MATCH(Schedules_8760!$F3388,Clg_StPt_Sch_EZ!$C$3:$I$3,0)),"F","C")</f>
        <v>25.555555555555554</v>
      </c>
      <c r="K3388" s="34">
        <f>CONVERT(INDEX(Clg_StPt_Sch_EZ!$C$31:$I$54,MATCH(Schedules_8760!$C3388,Clg_StPt_Sch_EZ!$B$31:$B$54,0),MATCH(Schedules_8760!$F3388,Clg_StPt_Sch_EZ!$C$30:$I$30,0)),"F","C")</f>
        <v>28.333333333333332</v>
      </c>
      <c r="L3388" s="34">
        <f>CONVERT(INDEX(DHW_StPt_Sch_EZ!$C$4:$I$27,MATCH(Schedules_8760!$C3388,DHW_StPt_Sch_EZ!$B$4:$B$27,0),MATCH(Schedules_8760!$F3388,DHW_StPt_Sch_EZ!$C$3:$I$3,0)),"F","C")</f>
        <v>53.333333333333329</v>
      </c>
      <c r="M3388" s="34">
        <f>CONVERT(INDEX(DHW_StPt_Sch_EZ!$C$31:$I$54,MATCH(Schedules_8760!$C3388,DHW_StPt_Sch_EZ!$B$31:$B$54,0),MATCH(Schedules_8760!$F3388,DHW_StPt_Sch_EZ!$C$30:$I$30,0)),"F","C")</f>
        <v>53.333333333333329</v>
      </c>
      <c r="N3388" s="12"/>
      <c r="O3388" s="12"/>
      <c r="P3388" s="12"/>
    </row>
    <row r="3389" spans="1:16" x14ac:dyDescent="0.25">
      <c r="A3389" s="35">
        <v>3388</v>
      </c>
      <c r="B3389" s="89">
        <v>142.125</v>
      </c>
      <c r="C3389" s="35">
        <f t="shared" si="260"/>
        <v>4</v>
      </c>
      <c r="D3389" s="35">
        <f t="shared" si="263"/>
        <v>142</v>
      </c>
      <c r="E3389" s="35">
        <f t="shared" si="264"/>
        <v>2</v>
      </c>
      <c r="F3389" s="35" t="str">
        <f t="shared" si="261"/>
        <v>Monday</v>
      </c>
      <c r="G3389" s="35">
        <f t="shared" si="262"/>
        <v>5</v>
      </c>
      <c r="H3389" s="34">
        <f>CONVERT(INDEX(Htg_StPt_Sch_EZ!$C$4:$I$27,MATCH(Schedules_8760!$C3389,Htg_StPt_Sch_EZ!$B$4:$B$27,0),MATCH(Schedules_8760!$F3389,Htg_StPt_Sch_EZ!$C$3:$I$3,0)),"F","C")</f>
        <v>20.555555555555554</v>
      </c>
      <c r="I3389" s="34">
        <f>CONVERT(INDEX(Htg_StPt_Sch_EZ!$C$31:$I$54,MATCH(Schedules_8760!$C3389,Htg_StPt_Sch_EZ!$B$31:$B$54,0),MATCH(Schedules_8760!$F3389,Htg_StPt_Sch_EZ!$C$30:$I$30,0)),"F","C")</f>
        <v>19.444444444444443</v>
      </c>
      <c r="J3389" s="34">
        <f>CONVERT(INDEX(Clg_StPt_Sch_EZ!$C$4:$I$27,MATCH(Schedules_8760!$C3389,Clg_StPt_Sch_EZ!$B$4:$B$27,0),MATCH(Schedules_8760!$F3389,Clg_StPt_Sch_EZ!$C$3:$I$3,0)),"F","C")</f>
        <v>25.555555555555554</v>
      </c>
      <c r="K3389" s="34">
        <f>CONVERT(INDEX(Clg_StPt_Sch_EZ!$C$31:$I$54,MATCH(Schedules_8760!$C3389,Clg_StPt_Sch_EZ!$B$31:$B$54,0),MATCH(Schedules_8760!$F3389,Clg_StPt_Sch_EZ!$C$30:$I$30,0)),"F","C")</f>
        <v>28.333333333333332</v>
      </c>
      <c r="L3389" s="34">
        <f>CONVERT(INDEX(DHW_StPt_Sch_EZ!$C$4:$I$27,MATCH(Schedules_8760!$C3389,DHW_StPt_Sch_EZ!$B$4:$B$27,0),MATCH(Schedules_8760!$F3389,DHW_StPt_Sch_EZ!$C$3:$I$3,0)),"F","C")</f>
        <v>53.333333333333329</v>
      </c>
      <c r="M3389" s="34">
        <f>CONVERT(INDEX(DHW_StPt_Sch_EZ!$C$31:$I$54,MATCH(Schedules_8760!$C3389,DHW_StPt_Sch_EZ!$B$31:$B$54,0),MATCH(Schedules_8760!$F3389,DHW_StPt_Sch_EZ!$C$30:$I$30,0)),"F","C")</f>
        <v>53.333333333333329</v>
      </c>
      <c r="N3389" s="12"/>
      <c r="O3389" s="12"/>
      <c r="P3389" s="12"/>
    </row>
    <row r="3390" spans="1:16" x14ac:dyDescent="0.25">
      <c r="A3390" s="35">
        <v>3389</v>
      </c>
      <c r="B3390" s="89">
        <v>142.16666666666671</v>
      </c>
      <c r="C3390" s="35">
        <f t="shared" si="260"/>
        <v>5</v>
      </c>
      <c r="D3390" s="35">
        <f t="shared" si="263"/>
        <v>142</v>
      </c>
      <c r="E3390" s="35">
        <f t="shared" si="264"/>
        <v>2</v>
      </c>
      <c r="F3390" s="35" t="str">
        <f t="shared" si="261"/>
        <v>Monday</v>
      </c>
      <c r="G3390" s="35">
        <f t="shared" si="262"/>
        <v>5</v>
      </c>
      <c r="H3390" s="34">
        <f>CONVERT(INDEX(Htg_StPt_Sch_EZ!$C$4:$I$27,MATCH(Schedules_8760!$C3390,Htg_StPt_Sch_EZ!$B$4:$B$27,0),MATCH(Schedules_8760!$F3390,Htg_StPt_Sch_EZ!$C$3:$I$3,0)),"F","C")</f>
        <v>20.555555555555554</v>
      </c>
      <c r="I3390" s="34">
        <f>CONVERT(INDEX(Htg_StPt_Sch_EZ!$C$31:$I$54,MATCH(Schedules_8760!$C3390,Htg_StPt_Sch_EZ!$B$31:$B$54,0),MATCH(Schedules_8760!$F3390,Htg_StPt_Sch_EZ!$C$30:$I$30,0)),"F","C")</f>
        <v>19.444444444444443</v>
      </c>
      <c r="J3390" s="34">
        <f>CONVERT(INDEX(Clg_StPt_Sch_EZ!$C$4:$I$27,MATCH(Schedules_8760!$C3390,Clg_StPt_Sch_EZ!$B$4:$B$27,0),MATCH(Schedules_8760!$F3390,Clg_StPt_Sch_EZ!$C$3:$I$3,0)),"F","C")</f>
        <v>25.555555555555554</v>
      </c>
      <c r="K3390" s="34">
        <f>CONVERT(INDEX(Clg_StPt_Sch_EZ!$C$31:$I$54,MATCH(Schedules_8760!$C3390,Clg_StPt_Sch_EZ!$B$31:$B$54,0),MATCH(Schedules_8760!$F3390,Clg_StPt_Sch_EZ!$C$30:$I$30,0)),"F","C")</f>
        <v>28.333333333333332</v>
      </c>
      <c r="L3390" s="34">
        <f>CONVERT(INDEX(DHW_StPt_Sch_EZ!$C$4:$I$27,MATCH(Schedules_8760!$C3390,DHW_StPt_Sch_EZ!$B$4:$B$27,0),MATCH(Schedules_8760!$F3390,DHW_StPt_Sch_EZ!$C$3:$I$3,0)),"F","C")</f>
        <v>53.333333333333329</v>
      </c>
      <c r="M3390" s="34">
        <f>CONVERT(INDEX(DHW_StPt_Sch_EZ!$C$31:$I$54,MATCH(Schedules_8760!$C3390,DHW_StPt_Sch_EZ!$B$31:$B$54,0),MATCH(Schedules_8760!$F3390,DHW_StPt_Sch_EZ!$C$30:$I$30,0)),"F","C")</f>
        <v>53.333333333333329</v>
      </c>
      <c r="N3390" s="12"/>
      <c r="O3390" s="12"/>
      <c r="P3390" s="12"/>
    </row>
    <row r="3391" spans="1:16" x14ac:dyDescent="0.25">
      <c r="A3391" s="35">
        <v>3390</v>
      </c>
      <c r="B3391" s="89">
        <v>142.20833333333329</v>
      </c>
      <c r="C3391" s="35">
        <f t="shared" si="260"/>
        <v>6</v>
      </c>
      <c r="D3391" s="35">
        <f t="shared" si="263"/>
        <v>142</v>
      </c>
      <c r="E3391" s="35">
        <f t="shared" si="264"/>
        <v>2</v>
      </c>
      <c r="F3391" s="35" t="str">
        <f t="shared" si="261"/>
        <v>Monday</v>
      </c>
      <c r="G3391" s="35">
        <f t="shared" si="262"/>
        <v>5</v>
      </c>
      <c r="H3391" s="34">
        <f>CONVERT(INDEX(Htg_StPt_Sch_EZ!$C$4:$I$27,MATCH(Schedules_8760!$C3391,Htg_StPt_Sch_EZ!$B$4:$B$27,0),MATCH(Schedules_8760!$F3391,Htg_StPt_Sch_EZ!$C$3:$I$3,0)),"F","C")</f>
        <v>20.555555555555554</v>
      </c>
      <c r="I3391" s="34">
        <f>CONVERT(INDEX(Htg_StPt_Sch_EZ!$C$31:$I$54,MATCH(Schedules_8760!$C3391,Htg_StPt_Sch_EZ!$B$31:$B$54,0),MATCH(Schedules_8760!$F3391,Htg_StPt_Sch_EZ!$C$30:$I$30,0)),"F","C")</f>
        <v>19.444444444444443</v>
      </c>
      <c r="J3391" s="34">
        <f>CONVERT(INDEX(Clg_StPt_Sch_EZ!$C$4:$I$27,MATCH(Schedules_8760!$C3391,Clg_StPt_Sch_EZ!$B$4:$B$27,0),MATCH(Schedules_8760!$F3391,Clg_StPt_Sch_EZ!$C$3:$I$3,0)),"F","C")</f>
        <v>25.555555555555554</v>
      </c>
      <c r="K3391" s="34">
        <f>CONVERT(INDEX(Clg_StPt_Sch_EZ!$C$31:$I$54,MATCH(Schedules_8760!$C3391,Clg_StPt_Sch_EZ!$B$31:$B$54,0),MATCH(Schedules_8760!$F3391,Clg_StPt_Sch_EZ!$C$30:$I$30,0)),"F","C")</f>
        <v>28.333333333333332</v>
      </c>
      <c r="L3391" s="34">
        <f>CONVERT(INDEX(DHW_StPt_Sch_EZ!$C$4:$I$27,MATCH(Schedules_8760!$C3391,DHW_StPt_Sch_EZ!$B$4:$B$27,0),MATCH(Schedules_8760!$F3391,DHW_StPt_Sch_EZ!$C$3:$I$3,0)),"F","C")</f>
        <v>53.333333333333329</v>
      </c>
      <c r="M3391" s="34">
        <f>CONVERT(INDEX(DHW_StPt_Sch_EZ!$C$31:$I$54,MATCH(Schedules_8760!$C3391,DHW_StPt_Sch_EZ!$B$31:$B$54,0),MATCH(Schedules_8760!$F3391,DHW_StPt_Sch_EZ!$C$30:$I$30,0)),"F","C")</f>
        <v>53.333333333333329</v>
      </c>
      <c r="N3391" s="12"/>
      <c r="O3391" s="12"/>
      <c r="P3391" s="12"/>
    </row>
    <row r="3392" spans="1:16" x14ac:dyDescent="0.25">
      <c r="A3392" s="35">
        <v>3391</v>
      </c>
      <c r="B3392" s="89">
        <v>142.25</v>
      </c>
      <c r="C3392" s="35">
        <f t="shared" si="260"/>
        <v>7</v>
      </c>
      <c r="D3392" s="35">
        <f t="shared" si="263"/>
        <v>142</v>
      </c>
      <c r="E3392" s="35">
        <f t="shared" si="264"/>
        <v>2</v>
      </c>
      <c r="F3392" s="35" t="str">
        <f t="shared" si="261"/>
        <v>Monday</v>
      </c>
      <c r="G3392" s="35">
        <f t="shared" si="262"/>
        <v>5</v>
      </c>
      <c r="H3392" s="34">
        <f>CONVERT(INDEX(Htg_StPt_Sch_EZ!$C$4:$I$27,MATCH(Schedules_8760!$C3392,Htg_StPt_Sch_EZ!$B$4:$B$27,0),MATCH(Schedules_8760!$F3392,Htg_StPt_Sch_EZ!$C$3:$I$3,0)),"F","C")</f>
        <v>20.555555555555554</v>
      </c>
      <c r="I3392" s="34">
        <f>CONVERT(INDEX(Htg_StPt_Sch_EZ!$C$31:$I$54,MATCH(Schedules_8760!$C3392,Htg_StPt_Sch_EZ!$B$31:$B$54,0),MATCH(Schedules_8760!$F3392,Htg_StPt_Sch_EZ!$C$30:$I$30,0)),"F","C")</f>
        <v>19.444444444444443</v>
      </c>
      <c r="J3392" s="34">
        <f>CONVERT(INDEX(Clg_StPt_Sch_EZ!$C$4:$I$27,MATCH(Schedules_8760!$C3392,Clg_StPt_Sch_EZ!$B$4:$B$27,0),MATCH(Schedules_8760!$F3392,Clg_StPt_Sch_EZ!$C$3:$I$3,0)),"F","C")</f>
        <v>25.555555555555554</v>
      </c>
      <c r="K3392" s="34">
        <f>CONVERT(INDEX(Clg_StPt_Sch_EZ!$C$31:$I$54,MATCH(Schedules_8760!$C3392,Clg_StPt_Sch_EZ!$B$31:$B$54,0),MATCH(Schedules_8760!$F3392,Clg_StPt_Sch_EZ!$C$30:$I$30,0)),"F","C")</f>
        <v>28.333333333333332</v>
      </c>
      <c r="L3392" s="34">
        <f>CONVERT(INDEX(DHW_StPt_Sch_EZ!$C$4:$I$27,MATCH(Schedules_8760!$C3392,DHW_StPt_Sch_EZ!$B$4:$B$27,0),MATCH(Schedules_8760!$F3392,DHW_StPt_Sch_EZ!$C$3:$I$3,0)),"F","C")</f>
        <v>53.333333333333329</v>
      </c>
      <c r="M3392" s="34">
        <f>CONVERT(INDEX(DHW_StPt_Sch_EZ!$C$31:$I$54,MATCH(Schedules_8760!$C3392,DHW_StPt_Sch_EZ!$B$31:$B$54,0),MATCH(Schedules_8760!$F3392,DHW_StPt_Sch_EZ!$C$30:$I$30,0)),"F","C")</f>
        <v>53.333333333333329</v>
      </c>
      <c r="N3392" s="12"/>
      <c r="O3392" s="12"/>
      <c r="P3392" s="12"/>
    </row>
    <row r="3393" spans="1:16" x14ac:dyDescent="0.25">
      <c r="A3393" s="35">
        <v>3392</v>
      </c>
      <c r="B3393" s="89">
        <v>142.29166666666671</v>
      </c>
      <c r="C3393" s="35">
        <f t="shared" si="260"/>
        <v>8</v>
      </c>
      <c r="D3393" s="35">
        <f t="shared" si="263"/>
        <v>142</v>
      </c>
      <c r="E3393" s="35">
        <f t="shared" si="264"/>
        <v>2</v>
      </c>
      <c r="F3393" s="35" t="str">
        <f t="shared" si="261"/>
        <v>Monday</v>
      </c>
      <c r="G3393" s="35">
        <f t="shared" si="262"/>
        <v>5</v>
      </c>
      <c r="H3393" s="34">
        <f>CONVERT(INDEX(Htg_StPt_Sch_EZ!$C$4:$I$27,MATCH(Schedules_8760!$C3393,Htg_StPt_Sch_EZ!$B$4:$B$27,0),MATCH(Schedules_8760!$F3393,Htg_StPt_Sch_EZ!$C$3:$I$3,0)),"F","C")</f>
        <v>20.555555555555554</v>
      </c>
      <c r="I3393" s="34">
        <f>CONVERT(INDEX(Htg_StPt_Sch_EZ!$C$31:$I$54,MATCH(Schedules_8760!$C3393,Htg_StPt_Sch_EZ!$B$31:$B$54,0),MATCH(Schedules_8760!$F3393,Htg_StPt_Sch_EZ!$C$30:$I$30,0)),"F","C")</f>
        <v>19.444444444444443</v>
      </c>
      <c r="J3393" s="34">
        <f>CONVERT(INDEX(Clg_StPt_Sch_EZ!$C$4:$I$27,MATCH(Schedules_8760!$C3393,Clg_StPt_Sch_EZ!$B$4:$B$27,0),MATCH(Schedules_8760!$F3393,Clg_StPt_Sch_EZ!$C$3:$I$3,0)),"F","C")</f>
        <v>25.555555555555554</v>
      </c>
      <c r="K3393" s="34">
        <f>CONVERT(INDEX(Clg_StPt_Sch_EZ!$C$31:$I$54,MATCH(Schedules_8760!$C3393,Clg_StPt_Sch_EZ!$B$31:$B$54,0),MATCH(Schedules_8760!$F3393,Clg_StPt_Sch_EZ!$C$30:$I$30,0)),"F","C")</f>
        <v>25</v>
      </c>
      <c r="L3393" s="34">
        <f>CONVERT(INDEX(DHW_StPt_Sch_EZ!$C$4:$I$27,MATCH(Schedules_8760!$C3393,DHW_StPt_Sch_EZ!$B$4:$B$27,0),MATCH(Schedules_8760!$F3393,DHW_StPt_Sch_EZ!$C$3:$I$3,0)),"F","C")</f>
        <v>53.333333333333329</v>
      </c>
      <c r="M3393" s="34">
        <f>CONVERT(INDEX(DHW_StPt_Sch_EZ!$C$31:$I$54,MATCH(Schedules_8760!$C3393,DHW_StPt_Sch_EZ!$B$31:$B$54,0),MATCH(Schedules_8760!$F3393,DHW_StPt_Sch_EZ!$C$30:$I$30,0)),"F","C")</f>
        <v>53.333333333333329</v>
      </c>
      <c r="N3393" s="12"/>
      <c r="O3393" s="12"/>
      <c r="P3393" s="12"/>
    </row>
    <row r="3394" spans="1:16" x14ac:dyDescent="0.25">
      <c r="A3394" s="35">
        <v>3393</v>
      </c>
      <c r="B3394" s="89">
        <v>142.33333333333329</v>
      </c>
      <c r="C3394" s="35">
        <f t="shared" ref="C3394:C3457" si="265">HOUR(B3394)+1</f>
        <v>9</v>
      </c>
      <c r="D3394" s="35">
        <f t="shared" si="263"/>
        <v>142</v>
      </c>
      <c r="E3394" s="35">
        <f t="shared" si="264"/>
        <v>2</v>
      </c>
      <c r="F3394" s="35" t="str">
        <f t="shared" ref="F3394:F3457" si="266">IF(E3394=1,"Sunday",IF(E3394=2,"Monday",IF(E3394=3,"Tuesday",IF(E3394=4,"Wednesday",IF(E3394=5,"Thursday",IF(E3394=6,"Friday","Saturday"))))))</f>
        <v>Monday</v>
      </c>
      <c r="G3394" s="35">
        <f t="shared" ref="G3394:G3457" si="267">MONTH(B3394)</f>
        <v>5</v>
      </c>
      <c r="H3394" s="34">
        <f>CONVERT(INDEX(Htg_StPt_Sch_EZ!$C$4:$I$27,MATCH(Schedules_8760!$C3394,Htg_StPt_Sch_EZ!$B$4:$B$27,0),MATCH(Schedules_8760!$F3394,Htg_StPt_Sch_EZ!$C$3:$I$3,0)),"F","C")</f>
        <v>20.555555555555554</v>
      </c>
      <c r="I3394" s="34">
        <f>CONVERT(INDEX(Htg_StPt_Sch_EZ!$C$31:$I$54,MATCH(Schedules_8760!$C3394,Htg_StPt_Sch_EZ!$B$31:$B$54,0),MATCH(Schedules_8760!$F3394,Htg_StPt_Sch_EZ!$C$30:$I$30,0)),"F","C")</f>
        <v>19.444444444444443</v>
      </c>
      <c r="J3394" s="34">
        <f>CONVERT(INDEX(Clg_StPt_Sch_EZ!$C$4:$I$27,MATCH(Schedules_8760!$C3394,Clg_StPt_Sch_EZ!$B$4:$B$27,0),MATCH(Schedules_8760!$F3394,Clg_StPt_Sch_EZ!$C$3:$I$3,0)),"F","C")</f>
        <v>25.555555555555554</v>
      </c>
      <c r="K3394" s="34">
        <f>CONVERT(INDEX(Clg_StPt_Sch_EZ!$C$31:$I$54,MATCH(Schedules_8760!$C3394,Clg_StPt_Sch_EZ!$B$31:$B$54,0),MATCH(Schedules_8760!$F3394,Clg_StPt_Sch_EZ!$C$30:$I$30,0)),"F","C")</f>
        <v>25</v>
      </c>
      <c r="L3394" s="34">
        <f>CONVERT(INDEX(DHW_StPt_Sch_EZ!$C$4:$I$27,MATCH(Schedules_8760!$C3394,DHW_StPt_Sch_EZ!$B$4:$B$27,0),MATCH(Schedules_8760!$F3394,DHW_StPt_Sch_EZ!$C$3:$I$3,0)),"F","C")</f>
        <v>53.333333333333329</v>
      </c>
      <c r="M3394" s="34">
        <f>CONVERT(INDEX(DHW_StPt_Sch_EZ!$C$31:$I$54,MATCH(Schedules_8760!$C3394,DHW_StPt_Sch_EZ!$B$31:$B$54,0),MATCH(Schedules_8760!$F3394,DHW_StPt_Sch_EZ!$C$30:$I$30,0)),"F","C")</f>
        <v>53.333333333333329</v>
      </c>
      <c r="N3394" s="12"/>
      <c r="O3394" s="12"/>
      <c r="P3394" s="12"/>
    </row>
    <row r="3395" spans="1:16" x14ac:dyDescent="0.25">
      <c r="A3395" s="35">
        <v>3394</v>
      </c>
      <c r="B3395" s="89">
        <v>142.375</v>
      </c>
      <c r="C3395" s="35">
        <f t="shared" si="265"/>
        <v>10</v>
      </c>
      <c r="D3395" s="35">
        <f t="shared" ref="D3395:D3458" si="268">IF(C3395=1,D3394+1,D3394)</f>
        <v>142</v>
      </c>
      <c r="E3395" s="35">
        <f t="shared" ref="E3395:E3458" si="269">IF(AND(C3395=1,E3394=7),1,IF(C3395=1,E3394+1,E3394))</f>
        <v>2</v>
      </c>
      <c r="F3395" s="35" t="str">
        <f t="shared" si="266"/>
        <v>Monday</v>
      </c>
      <c r="G3395" s="35">
        <f t="shared" si="267"/>
        <v>5</v>
      </c>
      <c r="H3395" s="34">
        <f>CONVERT(INDEX(Htg_StPt_Sch_EZ!$C$4:$I$27,MATCH(Schedules_8760!$C3395,Htg_StPt_Sch_EZ!$B$4:$B$27,0),MATCH(Schedules_8760!$F3395,Htg_StPt_Sch_EZ!$C$3:$I$3,0)),"F","C")</f>
        <v>20.555555555555554</v>
      </c>
      <c r="I3395" s="34">
        <f>CONVERT(INDEX(Htg_StPt_Sch_EZ!$C$31:$I$54,MATCH(Schedules_8760!$C3395,Htg_StPt_Sch_EZ!$B$31:$B$54,0),MATCH(Schedules_8760!$F3395,Htg_StPt_Sch_EZ!$C$30:$I$30,0)),"F","C")</f>
        <v>19.444444444444443</v>
      </c>
      <c r="J3395" s="34">
        <f>CONVERT(INDEX(Clg_StPt_Sch_EZ!$C$4:$I$27,MATCH(Schedules_8760!$C3395,Clg_StPt_Sch_EZ!$B$4:$B$27,0),MATCH(Schedules_8760!$F3395,Clg_StPt_Sch_EZ!$C$3:$I$3,0)),"F","C")</f>
        <v>25.555555555555554</v>
      </c>
      <c r="K3395" s="34">
        <f>CONVERT(INDEX(Clg_StPt_Sch_EZ!$C$31:$I$54,MATCH(Schedules_8760!$C3395,Clg_StPt_Sch_EZ!$B$31:$B$54,0),MATCH(Schedules_8760!$F3395,Clg_StPt_Sch_EZ!$C$30:$I$30,0)),"F","C")</f>
        <v>25</v>
      </c>
      <c r="L3395" s="34">
        <f>CONVERT(INDEX(DHW_StPt_Sch_EZ!$C$4:$I$27,MATCH(Schedules_8760!$C3395,DHW_StPt_Sch_EZ!$B$4:$B$27,0),MATCH(Schedules_8760!$F3395,DHW_StPt_Sch_EZ!$C$3:$I$3,0)),"F","C")</f>
        <v>53.333333333333329</v>
      </c>
      <c r="M3395" s="34">
        <f>CONVERT(INDEX(DHW_StPt_Sch_EZ!$C$31:$I$54,MATCH(Schedules_8760!$C3395,DHW_StPt_Sch_EZ!$B$31:$B$54,0),MATCH(Schedules_8760!$F3395,DHW_StPt_Sch_EZ!$C$30:$I$30,0)),"F","C")</f>
        <v>53.333333333333329</v>
      </c>
      <c r="N3395" s="12"/>
      <c r="O3395" s="12"/>
      <c r="P3395" s="12"/>
    </row>
    <row r="3396" spans="1:16" x14ac:dyDescent="0.25">
      <c r="A3396" s="35">
        <v>3395</v>
      </c>
      <c r="B3396" s="89">
        <v>142.41666666666671</v>
      </c>
      <c r="C3396" s="35">
        <f t="shared" si="265"/>
        <v>11</v>
      </c>
      <c r="D3396" s="35">
        <f t="shared" si="268"/>
        <v>142</v>
      </c>
      <c r="E3396" s="35">
        <f t="shared" si="269"/>
        <v>2</v>
      </c>
      <c r="F3396" s="35" t="str">
        <f t="shared" si="266"/>
        <v>Monday</v>
      </c>
      <c r="G3396" s="35">
        <f t="shared" si="267"/>
        <v>5</v>
      </c>
      <c r="H3396" s="34">
        <f>CONVERT(INDEX(Htg_StPt_Sch_EZ!$C$4:$I$27,MATCH(Schedules_8760!$C3396,Htg_StPt_Sch_EZ!$B$4:$B$27,0),MATCH(Schedules_8760!$F3396,Htg_StPt_Sch_EZ!$C$3:$I$3,0)),"F","C")</f>
        <v>20.555555555555554</v>
      </c>
      <c r="I3396" s="34">
        <f>CONVERT(INDEX(Htg_StPt_Sch_EZ!$C$31:$I$54,MATCH(Schedules_8760!$C3396,Htg_StPt_Sch_EZ!$B$31:$B$54,0),MATCH(Schedules_8760!$F3396,Htg_StPt_Sch_EZ!$C$30:$I$30,0)),"F","C")</f>
        <v>19.444444444444443</v>
      </c>
      <c r="J3396" s="34">
        <f>CONVERT(INDEX(Clg_StPt_Sch_EZ!$C$4:$I$27,MATCH(Schedules_8760!$C3396,Clg_StPt_Sch_EZ!$B$4:$B$27,0),MATCH(Schedules_8760!$F3396,Clg_StPt_Sch_EZ!$C$3:$I$3,0)),"F","C")</f>
        <v>25.555555555555554</v>
      </c>
      <c r="K3396" s="34">
        <f>CONVERT(INDEX(Clg_StPt_Sch_EZ!$C$31:$I$54,MATCH(Schedules_8760!$C3396,Clg_StPt_Sch_EZ!$B$31:$B$54,0),MATCH(Schedules_8760!$F3396,Clg_StPt_Sch_EZ!$C$30:$I$30,0)),"F","C")</f>
        <v>25</v>
      </c>
      <c r="L3396" s="34">
        <f>CONVERT(INDEX(DHW_StPt_Sch_EZ!$C$4:$I$27,MATCH(Schedules_8760!$C3396,DHW_StPt_Sch_EZ!$B$4:$B$27,0),MATCH(Schedules_8760!$F3396,DHW_StPt_Sch_EZ!$C$3:$I$3,0)),"F","C")</f>
        <v>53.333333333333329</v>
      </c>
      <c r="M3396" s="34">
        <f>CONVERT(INDEX(DHW_StPt_Sch_EZ!$C$31:$I$54,MATCH(Schedules_8760!$C3396,DHW_StPt_Sch_EZ!$B$31:$B$54,0),MATCH(Schedules_8760!$F3396,DHW_StPt_Sch_EZ!$C$30:$I$30,0)),"F","C")</f>
        <v>53.333333333333329</v>
      </c>
      <c r="N3396" s="12"/>
      <c r="O3396" s="12"/>
      <c r="P3396" s="12"/>
    </row>
    <row r="3397" spans="1:16" x14ac:dyDescent="0.25">
      <c r="A3397" s="35">
        <v>3396</v>
      </c>
      <c r="B3397" s="89">
        <v>142.45833333333329</v>
      </c>
      <c r="C3397" s="35">
        <f t="shared" si="265"/>
        <v>12</v>
      </c>
      <c r="D3397" s="35">
        <f t="shared" si="268"/>
        <v>142</v>
      </c>
      <c r="E3397" s="35">
        <f t="shared" si="269"/>
        <v>2</v>
      </c>
      <c r="F3397" s="35" t="str">
        <f t="shared" si="266"/>
        <v>Monday</v>
      </c>
      <c r="G3397" s="35">
        <f t="shared" si="267"/>
        <v>5</v>
      </c>
      <c r="H3397" s="34">
        <f>CONVERT(INDEX(Htg_StPt_Sch_EZ!$C$4:$I$27,MATCH(Schedules_8760!$C3397,Htg_StPt_Sch_EZ!$B$4:$B$27,0),MATCH(Schedules_8760!$F3397,Htg_StPt_Sch_EZ!$C$3:$I$3,0)),"F","C")</f>
        <v>20.555555555555554</v>
      </c>
      <c r="I3397" s="34">
        <f>CONVERT(INDEX(Htg_StPt_Sch_EZ!$C$31:$I$54,MATCH(Schedules_8760!$C3397,Htg_StPt_Sch_EZ!$B$31:$B$54,0),MATCH(Schedules_8760!$F3397,Htg_StPt_Sch_EZ!$C$30:$I$30,0)),"F","C")</f>
        <v>19.444444444444443</v>
      </c>
      <c r="J3397" s="34">
        <f>CONVERT(INDEX(Clg_StPt_Sch_EZ!$C$4:$I$27,MATCH(Schedules_8760!$C3397,Clg_StPt_Sch_EZ!$B$4:$B$27,0),MATCH(Schedules_8760!$F3397,Clg_StPt_Sch_EZ!$C$3:$I$3,0)),"F","C")</f>
        <v>25.555555555555554</v>
      </c>
      <c r="K3397" s="34">
        <f>CONVERT(INDEX(Clg_StPt_Sch_EZ!$C$31:$I$54,MATCH(Schedules_8760!$C3397,Clg_StPt_Sch_EZ!$B$31:$B$54,0),MATCH(Schedules_8760!$F3397,Clg_StPt_Sch_EZ!$C$30:$I$30,0)),"F","C")</f>
        <v>25</v>
      </c>
      <c r="L3397" s="34">
        <f>CONVERT(INDEX(DHW_StPt_Sch_EZ!$C$4:$I$27,MATCH(Schedules_8760!$C3397,DHW_StPt_Sch_EZ!$B$4:$B$27,0),MATCH(Schedules_8760!$F3397,DHW_StPt_Sch_EZ!$C$3:$I$3,0)),"F","C")</f>
        <v>53.333333333333329</v>
      </c>
      <c r="M3397" s="34">
        <f>CONVERT(INDEX(DHW_StPt_Sch_EZ!$C$31:$I$54,MATCH(Schedules_8760!$C3397,DHW_StPt_Sch_EZ!$B$31:$B$54,0),MATCH(Schedules_8760!$F3397,DHW_StPt_Sch_EZ!$C$30:$I$30,0)),"F","C")</f>
        <v>53.333333333333329</v>
      </c>
      <c r="N3397" s="12"/>
      <c r="O3397" s="12"/>
      <c r="P3397" s="12"/>
    </row>
    <row r="3398" spans="1:16" x14ac:dyDescent="0.25">
      <c r="A3398" s="35">
        <v>3397</v>
      </c>
      <c r="B3398" s="89">
        <v>142.5</v>
      </c>
      <c r="C3398" s="35">
        <f t="shared" si="265"/>
        <v>13</v>
      </c>
      <c r="D3398" s="35">
        <f t="shared" si="268"/>
        <v>142</v>
      </c>
      <c r="E3398" s="35">
        <f t="shared" si="269"/>
        <v>2</v>
      </c>
      <c r="F3398" s="35" t="str">
        <f t="shared" si="266"/>
        <v>Monday</v>
      </c>
      <c r="G3398" s="35">
        <f t="shared" si="267"/>
        <v>5</v>
      </c>
      <c r="H3398" s="34">
        <f>CONVERT(INDEX(Htg_StPt_Sch_EZ!$C$4:$I$27,MATCH(Schedules_8760!$C3398,Htg_StPt_Sch_EZ!$B$4:$B$27,0),MATCH(Schedules_8760!$F3398,Htg_StPt_Sch_EZ!$C$3:$I$3,0)),"F","C")</f>
        <v>20.555555555555554</v>
      </c>
      <c r="I3398" s="34">
        <f>CONVERT(INDEX(Htg_StPt_Sch_EZ!$C$31:$I$54,MATCH(Schedules_8760!$C3398,Htg_StPt_Sch_EZ!$B$31:$B$54,0),MATCH(Schedules_8760!$F3398,Htg_StPt_Sch_EZ!$C$30:$I$30,0)),"F","C")</f>
        <v>19.444444444444443</v>
      </c>
      <c r="J3398" s="34">
        <f>CONVERT(INDEX(Clg_StPt_Sch_EZ!$C$4:$I$27,MATCH(Schedules_8760!$C3398,Clg_StPt_Sch_EZ!$B$4:$B$27,0),MATCH(Schedules_8760!$F3398,Clg_StPt_Sch_EZ!$C$3:$I$3,0)),"F","C")</f>
        <v>25.555555555555554</v>
      </c>
      <c r="K3398" s="34">
        <f>CONVERT(INDEX(Clg_StPt_Sch_EZ!$C$31:$I$54,MATCH(Schedules_8760!$C3398,Clg_StPt_Sch_EZ!$B$31:$B$54,0),MATCH(Schedules_8760!$F3398,Clg_StPt_Sch_EZ!$C$30:$I$30,0)),"F","C")</f>
        <v>25</v>
      </c>
      <c r="L3398" s="34">
        <f>CONVERT(INDEX(DHW_StPt_Sch_EZ!$C$4:$I$27,MATCH(Schedules_8760!$C3398,DHW_StPt_Sch_EZ!$B$4:$B$27,0),MATCH(Schedules_8760!$F3398,DHW_StPt_Sch_EZ!$C$3:$I$3,0)),"F","C")</f>
        <v>53.333333333333329</v>
      </c>
      <c r="M3398" s="34">
        <f>CONVERT(INDEX(DHW_StPt_Sch_EZ!$C$31:$I$54,MATCH(Schedules_8760!$C3398,DHW_StPt_Sch_EZ!$B$31:$B$54,0),MATCH(Schedules_8760!$F3398,DHW_StPt_Sch_EZ!$C$30:$I$30,0)),"F","C")</f>
        <v>53.333333333333329</v>
      </c>
      <c r="N3398" s="12"/>
      <c r="O3398" s="12"/>
      <c r="P3398" s="12"/>
    </row>
    <row r="3399" spans="1:16" x14ac:dyDescent="0.25">
      <c r="A3399" s="35">
        <v>3398</v>
      </c>
      <c r="B3399" s="89">
        <v>142.54166666666671</v>
      </c>
      <c r="C3399" s="35">
        <f t="shared" si="265"/>
        <v>14</v>
      </c>
      <c r="D3399" s="35">
        <f t="shared" si="268"/>
        <v>142</v>
      </c>
      <c r="E3399" s="35">
        <f t="shared" si="269"/>
        <v>2</v>
      </c>
      <c r="F3399" s="35" t="str">
        <f t="shared" si="266"/>
        <v>Monday</v>
      </c>
      <c r="G3399" s="35">
        <f t="shared" si="267"/>
        <v>5</v>
      </c>
      <c r="H3399" s="34">
        <f>CONVERT(INDEX(Htg_StPt_Sch_EZ!$C$4:$I$27,MATCH(Schedules_8760!$C3399,Htg_StPt_Sch_EZ!$B$4:$B$27,0),MATCH(Schedules_8760!$F3399,Htg_StPt_Sch_EZ!$C$3:$I$3,0)),"F","C")</f>
        <v>20.555555555555554</v>
      </c>
      <c r="I3399" s="34">
        <f>CONVERT(INDEX(Htg_StPt_Sch_EZ!$C$31:$I$54,MATCH(Schedules_8760!$C3399,Htg_StPt_Sch_EZ!$B$31:$B$54,0),MATCH(Schedules_8760!$F3399,Htg_StPt_Sch_EZ!$C$30:$I$30,0)),"F","C")</f>
        <v>19.444444444444443</v>
      </c>
      <c r="J3399" s="34">
        <f>CONVERT(INDEX(Clg_StPt_Sch_EZ!$C$4:$I$27,MATCH(Schedules_8760!$C3399,Clg_StPt_Sch_EZ!$B$4:$B$27,0),MATCH(Schedules_8760!$F3399,Clg_StPt_Sch_EZ!$C$3:$I$3,0)),"F","C")</f>
        <v>25.555555555555554</v>
      </c>
      <c r="K3399" s="34">
        <f>CONVERT(INDEX(Clg_StPt_Sch_EZ!$C$31:$I$54,MATCH(Schedules_8760!$C3399,Clg_StPt_Sch_EZ!$B$31:$B$54,0),MATCH(Schedules_8760!$F3399,Clg_StPt_Sch_EZ!$C$30:$I$30,0)),"F","C")</f>
        <v>25</v>
      </c>
      <c r="L3399" s="34">
        <f>CONVERT(INDEX(DHW_StPt_Sch_EZ!$C$4:$I$27,MATCH(Schedules_8760!$C3399,DHW_StPt_Sch_EZ!$B$4:$B$27,0),MATCH(Schedules_8760!$F3399,DHW_StPt_Sch_EZ!$C$3:$I$3,0)),"F","C")</f>
        <v>53.333333333333329</v>
      </c>
      <c r="M3399" s="34">
        <f>CONVERT(INDEX(DHW_StPt_Sch_EZ!$C$31:$I$54,MATCH(Schedules_8760!$C3399,DHW_StPt_Sch_EZ!$B$31:$B$54,0),MATCH(Schedules_8760!$F3399,DHW_StPt_Sch_EZ!$C$30:$I$30,0)),"F","C")</f>
        <v>53.333333333333329</v>
      </c>
      <c r="N3399" s="12"/>
      <c r="O3399" s="12"/>
      <c r="P3399" s="12"/>
    </row>
    <row r="3400" spans="1:16" x14ac:dyDescent="0.25">
      <c r="A3400" s="35">
        <v>3399</v>
      </c>
      <c r="B3400" s="89">
        <v>142.58333333333329</v>
      </c>
      <c r="C3400" s="35">
        <f t="shared" si="265"/>
        <v>15</v>
      </c>
      <c r="D3400" s="35">
        <f t="shared" si="268"/>
        <v>142</v>
      </c>
      <c r="E3400" s="35">
        <f t="shared" si="269"/>
        <v>2</v>
      </c>
      <c r="F3400" s="35" t="str">
        <f t="shared" si="266"/>
        <v>Monday</v>
      </c>
      <c r="G3400" s="35">
        <f t="shared" si="267"/>
        <v>5</v>
      </c>
      <c r="H3400" s="34">
        <f>CONVERT(INDEX(Htg_StPt_Sch_EZ!$C$4:$I$27,MATCH(Schedules_8760!$C3400,Htg_StPt_Sch_EZ!$B$4:$B$27,0),MATCH(Schedules_8760!$F3400,Htg_StPt_Sch_EZ!$C$3:$I$3,0)),"F","C")</f>
        <v>20.555555555555554</v>
      </c>
      <c r="I3400" s="34">
        <f>CONVERT(INDEX(Htg_StPt_Sch_EZ!$C$31:$I$54,MATCH(Schedules_8760!$C3400,Htg_StPt_Sch_EZ!$B$31:$B$54,0),MATCH(Schedules_8760!$F3400,Htg_StPt_Sch_EZ!$C$30:$I$30,0)),"F","C")</f>
        <v>21.111111111111111</v>
      </c>
      <c r="J3400" s="34">
        <f>CONVERT(INDEX(Clg_StPt_Sch_EZ!$C$4:$I$27,MATCH(Schedules_8760!$C3400,Clg_StPt_Sch_EZ!$B$4:$B$27,0),MATCH(Schedules_8760!$F3400,Clg_StPt_Sch_EZ!$C$3:$I$3,0)),"F","C")</f>
        <v>25.555555555555554</v>
      </c>
      <c r="K3400" s="34">
        <f>CONVERT(INDEX(Clg_StPt_Sch_EZ!$C$31:$I$54,MATCH(Schedules_8760!$C3400,Clg_StPt_Sch_EZ!$B$31:$B$54,0),MATCH(Schedules_8760!$F3400,Clg_StPt_Sch_EZ!$C$30:$I$30,0)),"F","C")</f>
        <v>25</v>
      </c>
      <c r="L3400" s="34">
        <f>CONVERT(INDEX(DHW_StPt_Sch_EZ!$C$4:$I$27,MATCH(Schedules_8760!$C3400,DHW_StPt_Sch_EZ!$B$4:$B$27,0),MATCH(Schedules_8760!$F3400,DHW_StPt_Sch_EZ!$C$3:$I$3,0)),"F","C")</f>
        <v>53.333333333333329</v>
      </c>
      <c r="M3400" s="34">
        <f>CONVERT(INDEX(DHW_StPt_Sch_EZ!$C$31:$I$54,MATCH(Schedules_8760!$C3400,DHW_StPt_Sch_EZ!$B$31:$B$54,0),MATCH(Schedules_8760!$F3400,DHW_StPt_Sch_EZ!$C$30:$I$30,0)),"F","C")</f>
        <v>53.333333333333329</v>
      </c>
      <c r="N3400" s="12"/>
      <c r="O3400" s="12"/>
      <c r="P3400" s="12"/>
    </row>
    <row r="3401" spans="1:16" x14ac:dyDescent="0.25">
      <c r="A3401" s="35">
        <v>3400</v>
      </c>
      <c r="B3401" s="89">
        <v>142.625</v>
      </c>
      <c r="C3401" s="35">
        <f t="shared" si="265"/>
        <v>16</v>
      </c>
      <c r="D3401" s="35">
        <f t="shared" si="268"/>
        <v>142</v>
      </c>
      <c r="E3401" s="35">
        <f t="shared" si="269"/>
        <v>2</v>
      </c>
      <c r="F3401" s="35" t="str">
        <f t="shared" si="266"/>
        <v>Monday</v>
      </c>
      <c r="G3401" s="35">
        <f t="shared" si="267"/>
        <v>5</v>
      </c>
      <c r="H3401" s="34">
        <f>CONVERT(INDEX(Htg_StPt_Sch_EZ!$C$4:$I$27,MATCH(Schedules_8760!$C3401,Htg_StPt_Sch_EZ!$B$4:$B$27,0),MATCH(Schedules_8760!$F3401,Htg_StPt_Sch_EZ!$C$3:$I$3,0)),"F","C")</f>
        <v>20.555555555555554</v>
      </c>
      <c r="I3401" s="34">
        <f>CONVERT(INDEX(Htg_StPt_Sch_EZ!$C$31:$I$54,MATCH(Schedules_8760!$C3401,Htg_StPt_Sch_EZ!$B$31:$B$54,0),MATCH(Schedules_8760!$F3401,Htg_StPt_Sch_EZ!$C$30:$I$30,0)),"F","C")</f>
        <v>21.111111111111111</v>
      </c>
      <c r="J3401" s="34">
        <f>CONVERT(INDEX(Clg_StPt_Sch_EZ!$C$4:$I$27,MATCH(Schedules_8760!$C3401,Clg_StPt_Sch_EZ!$B$4:$B$27,0),MATCH(Schedules_8760!$F3401,Clg_StPt_Sch_EZ!$C$3:$I$3,0)),"F","C")</f>
        <v>25.555555555555554</v>
      </c>
      <c r="K3401" s="34">
        <f>CONVERT(INDEX(Clg_StPt_Sch_EZ!$C$31:$I$54,MATCH(Schedules_8760!$C3401,Clg_StPt_Sch_EZ!$B$31:$B$54,0),MATCH(Schedules_8760!$F3401,Clg_StPt_Sch_EZ!$C$30:$I$30,0)),"F","C")</f>
        <v>25</v>
      </c>
      <c r="L3401" s="34">
        <f>CONVERT(INDEX(DHW_StPt_Sch_EZ!$C$4:$I$27,MATCH(Schedules_8760!$C3401,DHW_StPt_Sch_EZ!$B$4:$B$27,0),MATCH(Schedules_8760!$F3401,DHW_StPt_Sch_EZ!$C$3:$I$3,0)),"F","C")</f>
        <v>53.333333333333329</v>
      </c>
      <c r="M3401" s="34">
        <f>CONVERT(INDEX(DHW_StPt_Sch_EZ!$C$31:$I$54,MATCH(Schedules_8760!$C3401,DHW_StPt_Sch_EZ!$B$31:$B$54,0),MATCH(Schedules_8760!$F3401,DHW_StPt_Sch_EZ!$C$30:$I$30,0)),"F","C")</f>
        <v>53.333333333333329</v>
      </c>
      <c r="N3401" s="12"/>
      <c r="O3401" s="12"/>
      <c r="P3401" s="12"/>
    </row>
    <row r="3402" spans="1:16" x14ac:dyDescent="0.25">
      <c r="A3402" s="35">
        <v>3401</v>
      </c>
      <c r="B3402" s="89">
        <v>142.66666666666671</v>
      </c>
      <c r="C3402" s="35">
        <f t="shared" si="265"/>
        <v>17</v>
      </c>
      <c r="D3402" s="35">
        <f t="shared" si="268"/>
        <v>142</v>
      </c>
      <c r="E3402" s="35">
        <f t="shared" si="269"/>
        <v>2</v>
      </c>
      <c r="F3402" s="35" t="str">
        <f t="shared" si="266"/>
        <v>Monday</v>
      </c>
      <c r="G3402" s="35">
        <f t="shared" si="267"/>
        <v>5</v>
      </c>
      <c r="H3402" s="34">
        <f>CONVERT(INDEX(Htg_StPt_Sch_EZ!$C$4:$I$27,MATCH(Schedules_8760!$C3402,Htg_StPt_Sch_EZ!$B$4:$B$27,0),MATCH(Schedules_8760!$F3402,Htg_StPt_Sch_EZ!$C$3:$I$3,0)),"F","C")</f>
        <v>20.555555555555554</v>
      </c>
      <c r="I3402" s="34">
        <f>CONVERT(INDEX(Htg_StPt_Sch_EZ!$C$31:$I$54,MATCH(Schedules_8760!$C3402,Htg_StPt_Sch_EZ!$B$31:$B$54,0),MATCH(Schedules_8760!$F3402,Htg_StPt_Sch_EZ!$C$30:$I$30,0)),"F","C")</f>
        <v>17.777777777777779</v>
      </c>
      <c r="J3402" s="34">
        <f>CONVERT(INDEX(Clg_StPt_Sch_EZ!$C$4:$I$27,MATCH(Schedules_8760!$C3402,Clg_StPt_Sch_EZ!$B$4:$B$27,0),MATCH(Schedules_8760!$F3402,Clg_StPt_Sch_EZ!$C$3:$I$3,0)),"F","C")</f>
        <v>25.555555555555554</v>
      </c>
      <c r="K3402" s="34">
        <f>CONVERT(INDEX(Clg_StPt_Sch_EZ!$C$31:$I$54,MATCH(Schedules_8760!$C3402,Clg_StPt_Sch_EZ!$B$31:$B$54,0),MATCH(Schedules_8760!$F3402,Clg_StPt_Sch_EZ!$C$30:$I$30,0)),"F","C")</f>
        <v>25</v>
      </c>
      <c r="L3402" s="34">
        <f>CONVERT(INDEX(DHW_StPt_Sch_EZ!$C$4:$I$27,MATCH(Schedules_8760!$C3402,DHW_StPt_Sch_EZ!$B$4:$B$27,0),MATCH(Schedules_8760!$F3402,DHW_StPt_Sch_EZ!$C$3:$I$3,0)),"F","C")</f>
        <v>53.333333333333329</v>
      </c>
      <c r="M3402" s="34">
        <f>CONVERT(INDEX(DHW_StPt_Sch_EZ!$C$31:$I$54,MATCH(Schedules_8760!$C3402,DHW_StPt_Sch_EZ!$B$31:$B$54,0),MATCH(Schedules_8760!$F3402,DHW_StPt_Sch_EZ!$C$30:$I$30,0)),"F","C")</f>
        <v>53.333333333333329</v>
      </c>
      <c r="N3402" s="12"/>
      <c r="O3402" s="12"/>
      <c r="P3402" s="12"/>
    </row>
    <row r="3403" spans="1:16" x14ac:dyDescent="0.25">
      <c r="A3403" s="35">
        <v>3402</v>
      </c>
      <c r="B3403" s="89">
        <v>142.70833333333329</v>
      </c>
      <c r="C3403" s="35">
        <f t="shared" si="265"/>
        <v>18</v>
      </c>
      <c r="D3403" s="35">
        <f t="shared" si="268"/>
        <v>142</v>
      </c>
      <c r="E3403" s="35">
        <f t="shared" si="269"/>
        <v>2</v>
      </c>
      <c r="F3403" s="35" t="str">
        <f t="shared" si="266"/>
        <v>Monday</v>
      </c>
      <c r="G3403" s="35">
        <f t="shared" si="267"/>
        <v>5</v>
      </c>
      <c r="H3403" s="34">
        <f>CONVERT(INDEX(Htg_StPt_Sch_EZ!$C$4:$I$27,MATCH(Schedules_8760!$C3403,Htg_StPt_Sch_EZ!$B$4:$B$27,0),MATCH(Schedules_8760!$F3403,Htg_StPt_Sch_EZ!$C$3:$I$3,0)),"F","C")</f>
        <v>20.555555555555554</v>
      </c>
      <c r="I3403" s="34">
        <f>CONVERT(INDEX(Htg_StPt_Sch_EZ!$C$31:$I$54,MATCH(Schedules_8760!$C3403,Htg_StPt_Sch_EZ!$B$31:$B$54,0),MATCH(Schedules_8760!$F3403,Htg_StPt_Sch_EZ!$C$30:$I$30,0)),"F","C")</f>
        <v>17.777777777777779</v>
      </c>
      <c r="J3403" s="34">
        <f>CONVERT(INDEX(Clg_StPt_Sch_EZ!$C$4:$I$27,MATCH(Schedules_8760!$C3403,Clg_StPt_Sch_EZ!$B$4:$B$27,0),MATCH(Schedules_8760!$F3403,Clg_StPt_Sch_EZ!$C$3:$I$3,0)),"F","C")</f>
        <v>25.555555555555554</v>
      </c>
      <c r="K3403" s="34">
        <f>CONVERT(INDEX(Clg_StPt_Sch_EZ!$C$31:$I$54,MATCH(Schedules_8760!$C3403,Clg_StPt_Sch_EZ!$B$31:$B$54,0),MATCH(Schedules_8760!$F3403,Clg_StPt_Sch_EZ!$C$30:$I$30,0)),"F","C")</f>
        <v>28.333333333333332</v>
      </c>
      <c r="L3403" s="34">
        <f>CONVERT(INDEX(DHW_StPt_Sch_EZ!$C$4:$I$27,MATCH(Schedules_8760!$C3403,DHW_StPt_Sch_EZ!$B$4:$B$27,0),MATCH(Schedules_8760!$F3403,DHW_StPt_Sch_EZ!$C$3:$I$3,0)),"F","C")</f>
        <v>53.333333333333329</v>
      </c>
      <c r="M3403" s="34">
        <f>CONVERT(INDEX(DHW_StPt_Sch_EZ!$C$31:$I$54,MATCH(Schedules_8760!$C3403,DHW_StPt_Sch_EZ!$B$31:$B$54,0),MATCH(Schedules_8760!$F3403,DHW_StPt_Sch_EZ!$C$30:$I$30,0)),"F","C")</f>
        <v>53.333333333333329</v>
      </c>
      <c r="N3403" s="12"/>
      <c r="O3403" s="12"/>
      <c r="P3403" s="12"/>
    </row>
    <row r="3404" spans="1:16" x14ac:dyDescent="0.25">
      <c r="A3404" s="35">
        <v>3403</v>
      </c>
      <c r="B3404" s="89">
        <v>142.75</v>
      </c>
      <c r="C3404" s="35">
        <f t="shared" si="265"/>
        <v>19</v>
      </c>
      <c r="D3404" s="35">
        <f t="shared" si="268"/>
        <v>142</v>
      </c>
      <c r="E3404" s="35">
        <f t="shared" si="269"/>
        <v>2</v>
      </c>
      <c r="F3404" s="35" t="str">
        <f t="shared" si="266"/>
        <v>Monday</v>
      </c>
      <c r="G3404" s="35">
        <f t="shared" si="267"/>
        <v>5</v>
      </c>
      <c r="H3404" s="34">
        <f>CONVERT(INDEX(Htg_StPt_Sch_EZ!$C$4:$I$27,MATCH(Schedules_8760!$C3404,Htg_StPt_Sch_EZ!$B$4:$B$27,0),MATCH(Schedules_8760!$F3404,Htg_StPt_Sch_EZ!$C$3:$I$3,0)),"F","C")</f>
        <v>20.555555555555554</v>
      </c>
      <c r="I3404" s="34">
        <f>CONVERT(INDEX(Htg_StPt_Sch_EZ!$C$31:$I$54,MATCH(Schedules_8760!$C3404,Htg_StPt_Sch_EZ!$B$31:$B$54,0),MATCH(Schedules_8760!$F3404,Htg_StPt_Sch_EZ!$C$30:$I$30,0)),"F","C")</f>
        <v>18.333333333333332</v>
      </c>
      <c r="J3404" s="34">
        <f>CONVERT(INDEX(Clg_StPt_Sch_EZ!$C$4:$I$27,MATCH(Schedules_8760!$C3404,Clg_StPt_Sch_EZ!$B$4:$B$27,0),MATCH(Schedules_8760!$F3404,Clg_StPt_Sch_EZ!$C$3:$I$3,0)),"F","C")</f>
        <v>25.555555555555554</v>
      </c>
      <c r="K3404" s="34">
        <f>CONVERT(INDEX(Clg_StPt_Sch_EZ!$C$31:$I$54,MATCH(Schedules_8760!$C3404,Clg_StPt_Sch_EZ!$B$31:$B$54,0),MATCH(Schedules_8760!$F3404,Clg_StPt_Sch_EZ!$C$30:$I$30,0)),"F","C")</f>
        <v>28.333333333333332</v>
      </c>
      <c r="L3404" s="34">
        <f>CONVERT(INDEX(DHW_StPt_Sch_EZ!$C$4:$I$27,MATCH(Schedules_8760!$C3404,DHW_StPt_Sch_EZ!$B$4:$B$27,0),MATCH(Schedules_8760!$F3404,DHW_StPt_Sch_EZ!$C$3:$I$3,0)),"F","C")</f>
        <v>53.333333333333329</v>
      </c>
      <c r="M3404" s="34">
        <f>CONVERT(INDEX(DHW_StPt_Sch_EZ!$C$31:$I$54,MATCH(Schedules_8760!$C3404,DHW_StPt_Sch_EZ!$B$31:$B$54,0),MATCH(Schedules_8760!$F3404,DHW_StPt_Sch_EZ!$C$30:$I$30,0)),"F","C")</f>
        <v>53.333333333333329</v>
      </c>
      <c r="N3404" s="12"/>
      <c r="O3404" s="12"/>
      <c r="P3404" s="12"/>
    </row>
    <row r="3405" spans="1:16" x14ac:dyDescent="0.25">
      <c r="A3405" s="35">
        <v>3404</v>
      </c>
      <c r="B3405" s="89">
        <v>142.79166666666671</v>
      </c>
      <c r="C3405" s="35">
        <f t="shared" si="265"/>
        <v>20</v>
      </c>
      <c r="D3405" s="35">
        <f t="shared" si="268"/>
        <v>142</v>
      </c>
      <c r="E3405" s="35">
        <f t="shared" si="269"/>
        <v>2</v>
      </c>
      <c r="F3405" s="35" t="str">
        <f t="shared" si="266"/>
        <v>Monday</v>
      </c>
      <c r="G3405" s="35">
        <f t="shared" si="267"/>
        <v>5</v>
      </c>
      <c r="H3405" s="34">
        <f>CONVERT(INDEX(Htg_StPt_Sch_EZ!$C$4:$I$27,MATCH(Schedules_8760!$C3405,Htg_StPt_Sch_EZ!$B$4:$B$27,0),MATCH(Schedules_8760!$F3405,Htg_StPt_Sch_EZ!$C$3:$I$3,0)),"F","C")</f>
        <v>20.555555555555554</v>
      </c>
      <c r="I3405" s="34">
        <f>CONVERT(INDEX(Htg_StPt_Sch_EZ!$C$31:$I$54,MATCH(Schedules_8760!$C3405,Htg_StPt_Sch_EZ!$B$31:$B$54,0),MATCH(Schedules_8760!$F3405,Htg_StPt_Sch_EZ!$C$30:$I$30,0)),"F","C")</f>
        <v>18.888888888888889</v>
      </c>
      <c r="J3405" s="34">
        <f>CONVERT(INDEX(Clg_StPt_Sch_EZ!$C$4:$I$27,MATCH(Schedules_8760!$C3405,Clg_StPt_Sch_EZ!$B$4:$B$27,0),MATCH(Schedules_8760!$F3405,Clg_StPt_Sch_EZ!$C$3:$I$3,0)),"F","C")</f>
        <v>25.555555555555554</v>
      </c>
      <c r="K3405" s="34">
        <f>CONVERT(INDEX(Clg_StPt_Sch_EZ!$C$31:$I$54,MATCH(Schedules_8760!$C3405,Clg_StPt_Sch_EZ!$B$31:$B$54,0),MATCH(Schedules_8760!$F3405,Clg_StPt_Sch_EZ!$C$30:$I$30,0)),"F","C")</f>
        <v>28.333333333333332</v>
      </c>
      <c r="L3405" s="34">
        <f>CONVERT(INDEX(DHW_StPt_Sch_EZ!$C$4:$I$27,MATCH(Schedules_8760!$C3405,DHW_StPt_Sch_EZ!$B$4:$B$27,0),MATCH(Schedules_8760!$F3405,DHW_StPt_Sch_EZ!$C$3:$I$3,0)),"F","C")</f>
        <v>53.333333333333329</v>
      </c>
      <c r="M3405" s="34">
        <f>CONVERT(INDEX(DHW_StPt_Sch_EZ!$C$31:$I$54,MATCH(Schedules_8760!$C3405,DHW_StPt_Sch_EZ!$B$31:$B$54,0),MATCH(Schedules_8760!$F3405,DHW_StPt_Sch_EZ!$C$30:$I$30,0)),"F","C")</f>
        <v>53.333333333333329</v>
      </c>
      <c r="N3405" s="12"/>
      <c r="O3405" s="12"/>
      <c r="P3405" s="12"/>
    </row>
    <row r="3406" spans="1:16" x14ac:dyDescent="0.25">
      <c r="A3406" s="35">
        <v>3405</v>
      </c>
      <c r="B3406" s="89">
        <v>142.83333333333329</v>
      </c>
      <c r="C3406" s="35">
        <f t="shared" si="265"/>
        <v>21</v>
      </c>
      <c r="D3406" s="35">
        <f t="shared" si="268"/>
        <v>142</v>
      </c>
      <c r="E3406" s="35">
        <f t="shared" si="269"/>
        <v>2</v>
      </c>
      <c r="F3406" s="35" t="str">
        <f t="shared" si="266"/>
        <v>Monday</v>
      </c>
      <c r="G3406" s="35">
        <f t="shared" si="267"/>
        <v>5</v>
      </c>
      <c r="H3406" s="34">
        <f>CONVERT(INDEX(Htg_StPt_Sch_EZ!$C$4:$I$27,MATCH(Schedules_8760!$C3406,Htg_StPt_Sch_EZ!$B$4:$B$27,0),MATCH(Schedules_8760!$F3406,Htg_StPt_Sch_EZ!$C$3:$I$3,0)),"F","C")</f>
        <v>20.555555555555554</v>
      </c>
      <c r="I3406" s="34">
        <f>CONVERT(INDEX(Htg_StPt_Sch_EZ!$C$31:$I$54,MATCH(Schedules_8760!$C3406,Htg_StPt_Sch_EZ!$B$31:$B$54,0),MATCH(Schedules_8760!$F3406,Htg_StPt_Sch_EZ!$C$30:$I$30,0)),"F","C")</f>
        <v>19.444444444444443</v>
      </c>
      <c r="J3406" s="34">
        <f>CONVERT(INDEX(Clg_StPt_Sch_EZ!$C$4:$I$27,MATCH(Schedules_8760!$C3406,Clg_StPt_Sch_EZ!$B$4:$B$27,0),MATCH(Schedules_8760!$F3406,Clg_StPt_Sch_EZ!$C$3:$I$3,0)),"F","C")</f>
        <v>25.555555555555554</v>
      </c>
      <c r="K3406" s="34">
        <f>CONVERT(INDEX(Clg_StPt_Sch_EZ!$C$31:$I$54,MATCH(Schedules_8760!$C3406,Clg_StPt_Sch_EZ!$B$31:$B$54,0),MATCH(Schedules_8760!$F3406,Clg_StPt_Sch_EZ!$C$30:$I$30,0)),"F","C")</f>
        <v>28.333333333333332</v>
      </c>
      <c r="L3406" s="34">
        <f>CONVERT(INDEX(DHW_StPt_Sch_EZ!$C$4:$I$27,MATCH(Schedules_8760!$C3406,DHW_StPt_Sch_EZ!$B$4:$B$27,0),MATCH(Schedules_8760!$F3406,DHW_StPt_Sch_EZ!$C$3:$I$3,0)),"F","C")</f>
        <v>53.333333333333329</v>
      </c>
      <c r="M3406" s="34">
        <f>CONVERT(INDEX(DHW_StPt_Sch_EZ!$C$31:$I$54,MATCH(Schedules_8760!$C3406,DHW_StPt_Sch_EZ!$B$31:$B$54,0),MATCH(Schedules_8760!$F3406,DHW_StPt_Sch_EZ!$C$30:$I$30,0)),"F","C")</f>
        <v>53.333333333333329</v>
      </c>
      <c r="N3406" s="12"/>
      <c r="O3406" s="12"/>
      <c r="P3406" s="12"/>
    </row>
    <row r="3407" spans="1:16" x14ac:dyDescent="0.25">
      <c r="A3407" s="35">
        <v>3406</v>
      </c>
      <c r="B3407" s="89">
        <v>142.875</v>
      </c>
      <c r="C3407" s="35">
        <f t="shared" si="265"/>
        <v>22</v>
      </c>
      <c r="D3407" s="35">
        <f t="shared" si="268"/>
        <v>142</v>
      </c>
      <c r="E3407" s="35">
        <f t="shared" si="269"/>
        <v>2</v>
      </c>
      <c r="F3407" s="35" t="str">
        <f t="shared" si="266"/>
        <v>Monday</v>
      </c>
      <c r="G3407" s="35">
        <f t="shared" si="267"/>
        <v>5</v>
      </c>
      <c r="H3407" s="34">
        <f>CONVERT(INDEX(Htg_StPt_Sch_EZ!$C$4:$I$27,MATCH(Schedules_8760!$C3407,Htg_StPt_Sch_EZ!$B$4:$B$27,0),MATCH(Schedules_8760!$F3407,Htg_StPt_Sch_EZ!$C$3:$I$3,0)),"F","C")</f>
        <v>20.555555555555554</v>
      </c>
      <c r="I3407" s="34">
        <f>CONVERT(INDEX(Htg_StPt_Sch_EZ!$C$31:$I$54,MATCH(Schedules_8760!$C3407,Htg_StPt_Sch_EZ!$B$31:$B$54,0),MATCH(Schedules_8760!$F3407,Htg_StPt_Sch_EZ!$C$30:$I$30,0)),"F","C")</f>
        <v>19.444444444444443</v>
      </c>
      <c r="J3407" s="34">
        <f>CONVERT(INDEX(Clg_StPt_Sch_EZ!$C$4:$I$27,MATCH(Schedules_8760!$C3407,Clg_StPt_Sch_EZ!$B$4:$B$27,0),MATCH(Schedules_8760!$F3407,Clg_StPt_Sch_EZ!$C$3:$I$3,0)),"F","C")</f>
        <v>25.555555555555554</v>
      </c>
      <c r="K3407" s="34">
        <f>CONVERT(INDEX(Clg_StPt_Sch_EZ!$C$31:$I$54,MATCH(Schedules_8760!$C3407,Clg_StPt_Sch_EZ!$B$31:$B$54,0),MATCH(Schedules_8760!$F3407,Clg_StPt_Sch_EZ!$C$30:$I$30,0)),"F","C")</f>
        <v>28.333333333333332</v>
      </c>
      <c r="L3407" s="34">
        <f>CONVERT(INDEX(DHW_StPt_Sch_EZ!$C$4:$I$27,MATCH(Schedules_8760!$C3407,DHW_StPt_Sch_EZ!$B$4:$B$27,0),MATCH(Schedules_8760!$F3407,DHW_StPt_Sch_EZ!$C$3:$I$3,0)),"F","C")</f>
        <v>53.333333333333329</v>
      </c>
      <c r="M3407" s="34">
        <f>CONVERT(INDEX(DHW_StPt_Sch_EZ!$C$31:$I$54,MATCH(Schedules_8760!$C3407,DHW_StPt_Sch_EZ!$B$31:$B$54,0),MATCH(Schedules_8760!$F3407,DHW_StPt_Sch_EZ!$C$30:$I$30,0)),"F","C")</f>
        <v>53.333333333333329</v>
      </c>
      <c r="N3407" s="12"/>
      <c r="O3407" s="12"/>
      <c r="P3407" s="12"/>
    </row>
    <row r="3408" spans="1:16" x14ac:dyDescent="0.25">
      <c r="A3408" s="35">
        <v>3407</v>
      </c>
      <c r="B3408" s="89">
        <v>142.91666666666671</v>
      </c>
      <c r="C3408" s="35">
        <f t="shared" si="265"/>
        <v>23</v>
      </c>
      <c r="D3408" s="35">
        <f t="shared" si="268"/>
        <v>142</v>
      </c>
      <c r="E3408" s="35">
        <f t="shared" si="269"/>
        <v>2</v>
      </c>
      <c r="F3408" s="35" t="str">
        <f t="shared" si="266"/>
        <v>Monday</v>
      </c>
      <c r="G3408" s="35">
        <f t="shared" si="267"/>
        <v>5</v>
      </c>
      <c r="H3408" s="34">
        <f>CONVERT(INDEX(Htg_StPt_Sch_EZ!$C$4:$I$27,MATCH(Schedules_8760!$C3408,Htg_StPt_Sch_EZ!$B$4:$B$27,0),MATCH(Schedules_8760!$F3408,Htg_StPt_Sch_EZ!$C$3:$I$3,0)),"F","C")</f>
        <v>20.555555555555554</v>
      </c>
      <c r="I3408" s="34">
        <f>CONVERT(INDEX(Htg_StPt_Sch_EZ!$C$31:$I$54,MATCH(Schedules_8760!$C3408,Htg_StPt_Sch_EZ!$B$31:$B$54,0),MATCH(Schedules_8760!$F3408,Htg_StPt_Sch_EZ!$C$30:$I$30,0)),"F","C")</f>
        <v>19.444444444444443</v>
      </c>
      <c r="J3408" s="34">
        <f>CONVERT(INDEX(Clg_StPt_Sch_EZ!$C$4:$I$27,MATCH(Schedules_8760!$C3408,Clg_StPt_Sch_EZ!$B$4:$B$27,0),MATCH(Schedules_8760!$F3408,Clg_StPt_Sch_EZ!$C$3:$I$3,0)),"F","C")</f>
        <v>25.555555555555554</v>
      </c>
      <c r="K3408" s="34">
        <f>CONVERT(INDEX(Clg_StPt_Sch_EZ!$C$31:$I$54,MATCH(Schedules_8760!$C3408,Clg_StPt_Sch_EZ!$B$31:$B$54,0),MATCH(Schedules_8760!$F3408,Clg_StPt_Sch_EZ!$C$30:$I$30,0)),"F","C")</f>
        <v>28.333333333333332</v>
      </c>
      <c r="L3408" s="34">
        <f>CONVERT(INDEX(DHW_StPt_Sch_EZ!$C$4:$I$27,MATCH(Schedules_8760!$C3408,DHW_StPt_Sch_EZ!$B$4:$B$27,0),MATCH(Schedules_8760!$F3408,DHW_StPt_Sch_EZ!$C$3:$I$3,0)),"F","C")</f>
        <v>53.333333333333329</v>
      </c>
      <c r="M3408" s="34">
        <f>CONVERT(INDEX(DHW_StPt_Sch_EZ!$C$31:$I$54,MATCH(Schedules_8760!$C3408,DHW_StPt_Sch_EZ!$B$31:$B$54,0),MATCH(Schedules_8760!$F3408,DHW_StPt_Sch_EZ!$C$30:$I$30,0)),"F","C")</f>
        <v>53.333333333333329</v>
      </c>
      <c r="N3408" s="12"/>
      <c r="O3408" s="12"/>
      <c r="P3408" s="12"/>
    </row>
    <row r="3409" spans="1:16" x14ac:dyDescent="0.25">
      <c r="A3409" s="35">
        <v>3408</v>
      </c>
      <c r="B3409" s="89">
        <v>142.95833333333329</v>
      </c>
      <c r="C3409" s="35">
        <f t="shared" si="265"/>
        <v>24</v>
      </c>
      <c r="D3409" s="35">
        <f t="shared" si="268"/>
        <v>142</v>
      </c>
      <c r="E3409" s="35">
        <f t="shared" si="269"/>
        <v>2</v>
      </c>
      <c r="F3409" s="35" t="str">
        <f t="shared" si="266"/>
        <v>Monday</v>
      </c>
      <c r="G3409" s="35">
        <f t="shared" si="267"/>
        <v>5</v>
      </c>
      <c r="H3409" s="34">
        <f>CONVERT(INDEX(Htg_StPt_Sch_EZ!$C$4:$I$27,MATCH(Schedules_8760!$C3409,Htg_StPt_Sch_EZ!$B$4:$B$27,0),MATCH(Schedules_8760!$F3409,Htg_StPt_Sch_EZ!$C$3:$I$3,0)),"F","C")</f>
        <v>20.555555555555554</v>
      </c>
      <c r="I3409" s="34">
        <f>CONVERT(INDEX(Htg_StPt_Sch_EZ!$C$31:$I$54,MATCH(Schedules_8760!$C3409,Htg_StPt_Sch_EZ!$B$31:$B$54,0),MATCH(Schedules_8760!$F3409,Htg_StPt_Sch_EZ!$C$30:$I$30,0)),"F","C")</f>
        <v>19.444444444444443</v>
      </c>
      <c r="J3409" s="34">
        <f>CONVERT(INDEX(Clg_StPt_Sch_EZ!$C$4:$I$27,MATCH(Schedules_8760!$C3409,Clg_StPt_Sch_EZ!$B$4:$B$27,0),MATCH(Schedules_8760!$F3409,Clg_StPt_Sch_EZ!$C$3:$I$3,0)),"F","C")</f>
        <v>25.555555555555554</v>
      </c>
      <c r="K3409" s="34">
        <f>CONVERT(INDEX(Clg_StPt_Sch_EZ!$C$31:$I$54,MATCH(Schedules_8760!$C3409,Clg_StPt_Sch_EZ!$B$31:$B$54,0),MATCH(Schedules_8760!$F3409,Clg_StPt_Sch_EZ!$C$30:$I$30,0)),"F","C")</f>
        <v>28.333333333333332</v>
      </c>
      <c r="L3409" s="34">
        <f>CONVERT(INDEX(DHW_StPt_Sch_EZ!$C$4:$I$27,MATCH(Schedules_8760!$C3409,DHW_StPt_Sch_EZ!$B$4:$B$27,0),MATCH(Schedules_8760!$F3409,DHW_StPt_Sch_EZ!$C$3:$I$3,0)),"F","C")</f>
        <v>53.333333333333329</v>
      </c>
      <c r="M3409" s="34">
        <f>CONVERT(INDEX(DHW_StPt_Sch_EZ!$C$31:$I$54,MATCH(Schedules_8760!$C3409,DHW_StPt_Sch_EZ!$B$31:$B$54,0),MATCH(Schedules_8760!$F3409,DHW_StPt_Sch_EZ!$C$30:$I$30,0)),"F","C")</f>
        <v>53.333333333333329</v>
      </c>
      <c r="N3409" s="12"/>
      <c r="O3409" s="12"/>
      <c r="P3409" s="12"/>
    </row>
    <row r="3410" spans="1:16" x14ac:dyDescent="0.25">
      <c r="A3410" s="35">
        <v>3409</v>
      </c>
      <c r="B3410" s="89">
        <v>143</v>
      </c>
      <c r="C3410" s="35">
        <f t="shared" si="265"/>
        <v>1</v>
      </c>
      <c r="D3410" s="35">
        <f t="shared" si="268"/>
        <v>143</v>
      </c>
      <c r="E3410" s="35">
        <f t="shared" si="269"/>
        <v>3</v>
      </c>
      <c r="F3410" s="35" t="str">
        <f t="shared" si="266"/>
        <v>Tuesday</v>
      </c>
      <c r="G3410" s="35">
        <f t="shared" si="267"/>
        <v>5</v>
      </c>
      <c r="H3410" s="34">
        <f>CONVERT(INDEX(Htg_StPt_Sch_EZ!$C$4:$I$27,MATCH(Schedules_8760!$C3410,Htg_StPt_Sch_EZ!$B$4:$B$27,0),MATCH(Schedules_8760!$F3410,Htg_StPt_Sch_EZ!$C$3:$I$3,0)),"F","C")</f>
        <v>20.555555555555554</v>
      </c>
      <c r="I3410" s="34">
        <f>CONVERT(INDEX(Htg_StPt_Sch_EZ!$C$31:$I$54,MATCH(Schedules_8760!$C3410,Htg_StPt_Sch_EZ!$B$31:$B$54,0),MATCH(Schedules_8760!$F3410,Htg_StPt_Sch_EZ!$C$30:$I$30,0)),"F","C")</f>
        <v>19.444444444444443</v>
      </c>
      <c r="J3410" s="34">
        <f>CONVERT(INDEX(Clg_StPt_Sch_EZ!$C$4:$I$27,MATCH(Schedules_8760!$C3410,Clg_StPt_Sch_EZ!$B$4:$B$27,0),MATCH(Schedules_8760!$F3410,Clg_StPt_Sch_EZ!$C$3:$I$3,0)),"F","C")</f>
        <v>25.555555555555554</v>
      </c>
      <c r="K3410" s="34">
        <f>CONVERT(INDEX(Clg_StPt_Sch_EZ!$C$31:$I$54,MATCH(Schedules_8760!$C3410,Clg_StPt_Sch_EZ!$B$31:$B$54,0),MATCH(Schedules_8760!$F3410,Clg_StPt_Sch_EZ!$C$30:$I$30,0)),"F","C")</f>
        <v>28.333333333333332</v>
      </c>
      <c r="L3410" s="34">
        <f>CONVERT(INDEX(DHW_StPt_Sch_EZ!$C$4:$I$27,MATCH(Schedules_8760!$C3410,DHW_StPt_Sch_EZ!$B$4:$B$27,0),MATCH(Schedules_8760!$F3410,DHW_StPt_Sch_EZ!$C$3:$I$3,0)),"F","C")</f>
        <v>53.333333333333329</v>
      </c>
      <c r="M3410" s="34">
        <f>CONVERT(INDEX(DHW_StPt_Sch_EZ!$C$31:$I$54,MATCH(Schedules_8760!$C3410,DHW_StPt_Sch_EZ!$B$31:$B$54,0),MATCH(Schedules_8760!$F3410,DHW_StPt_Sch_EZ!$C$30:$I$30,0)),"F","C")</f>
        <v>53.333333333333329</v>
      </c>
      <c r="N3410" s="12"/>
      <c r="O3410" s="12"/>
      <c r="P3410" s="12"/>
    </row>
    <row r="3411" spans="1:16" x14ac:dyDescent="0.25">
      <c r="A3411" s="35">
        <v>3410</v>
      </c>
      <c r="B3411" s="89">
        <v>143.04166666666671</v>
      </c>
      <c r="C3411" s="35">
        <f t="shared" si="265"/>
        <v>2</v>
      </c>
      <c r="D3411" s="35">
        <f t="shared" si="268"/>
        <v>143</v>
      </c>
      <c r="E3411" s="35">
        <f t="shared" si="269"/>
        <v>3</v>
      </c>
      <c r="F3411" s="35" t="str">
        <f t="shared" si="266"/>
        <v>Tuesday</v>
      </c>
      <c r="G3411" s="35">
        <f t="shared" si="267"/>
        <v>5</v>
      </c>
      <c r="H3411" s="34">
        <f>CONVERT(INDEX(Htg_StPt_Sch_EZ!$C$4:$I$27,MATCH(Schedules_8760!$C3411,Htg_StPt_Sch_EZ!$B$4:$B$27,0),MATCH(Schedules_8760!$F3411,Htg_StPt_Sch_EZ!$C$3:$I$3,0)),"F","C")</f>
        <v>20.555555555555554</v>
      </c>
      <c r="I3411" s="34">
        <f>CONVERT(INDEX(Htg_StPt_Sch_EZ!$C$31:$I$54,MATCH(Schedules_8760!$C3411,Htg_StPt_Sch_EZ!$B$31:$B$54,0),MATCH(Schedules_8760!$F3411,Htg_StPt_Sch_EZ!$C$30:$I$30,0)),"F","C")</f>
        <v>19.444444444444443</v>
      </c>
      <c r="J3411" s="34">
        <f>CONVERT(INDEX(Clg_StPt_Sch_EZ!$C$4:$I$27,MATCH(Schedules_8760!$C3411,Clg_StPt_Sch_EZ!$B$4:$B$27,0),MATCH(Schedules_8760!$F3411,Clg_StPt_Sch_EZ!$C$3:$I$3,0)),"F","C")</f>
        <v>25.555555555555554</v>
      </c>
      <c r="K3411" s="34">
        <f>CONVERT(INDEX(Clg_StPt_Sch_EZ!$C$31:$I$54,MATCH(Schedules_8760!$C3411,Clg_StPt_Sch_EZ!$B$31:$B$54,0),MATCH(Schedules_8760!$F3411,Clg_StPt_Sch_EZ!$C$30:$I$30,0)),"F","C")</f>
        <v>28.333333333333332</v>
      </c>
      <c r="L3411" s="34">
        <f>CONVERT(INDEX(DHW_StPt_Sch_EZ!$C$4:$I$27,MATCH(Schedules_8760!$C3411,DHW_StPt_Sch_EZ!$B$4:$B$27,0),MATCH(Schedules_8760!$F3411,DHW_StPt_Sch_EZ!$C$3:$I$3,0)),"F","C")</f>
        <v>53.333333333333329</v>
      </c>
      <c r="M3411" s="34">
        <f>CONVERT(INDEX(DHW_StPt_Sch_EZ!$C$31:$I$54,MATCH(Schedules_8760!$C3411,DHW_StPt_Sch_EZ!$B$31:$B$54,0),MATCH(Schedules_8760!$F3411,DHW_StPt_Sch_EZ!$C$30:$I$30,0)),"F","C")</f>
        <v>53.333333333333329</v>
      </c>
      <c r="N3411" s="12"/>
      <c r="O3411" s="12"/>
      <c r="P3411" s="12"/>
    </row>
    <row r="3412" spans="1:16" x14ac:dyDescent="0.25">
      <c r="A3412" s="35">
        <v>3411</v>
      </c>
      <c r="B3412" s="89">
        <v>143.08333333333329</v>
      </c>
      <c r="C3412" s="35">
        <f t="shared" si="265"/>
        <v>3</v>
      </c>
      <c r="D3412" s="35">
        <f t="shared" si="268"/>
        <v>143</v>
      </c>
      <c r="E3412" s="35">
        <f t="shared" si="269"/>
        <v>3</v>
      </c>
      <c r="F3412" s="35" t="str">
        <f t="shared" si="266"/>
        <v>Tuesday</v>
      </c>
      <c r="G3412" s="35">
        <f t="shared" si="267"/>
        <v>5</v>
      </c>
      <c r="H3412" s="34">
        <f>CONVERT(INDEX(Htg_StPt_Sch_EZ!$C$4:$I$27,MATCH(Schedules_8760!$C3412,Htg_StPt_Sch_EZ!$B$4:$B$27,0),MATCH(Schedules_8760!$F3412,Htg_StPt_Sch_EZ!$C$3:$I$3,0)),"F","C")</f>
        <v>20.555555555555554</v>
      </c>
      <c r="I3412" s="34">
        <f>CONVERT(INDEX(Htg_StPt_Sch_EZ!$C$31:$I$54,MATCH(Schedules_8760!$C3412,Htg_StPt_Sch_EZ!$B$31:$B$54,0),MATCH(Schedules_8760!$F3412,Htg_StPt_Sch_EZ!$C$30:$I$30,0)),"F","C")</f>
        <v>19.444444444444443</v>
      </c>
      <c r="J3412" s="34">
        <f>CONVERT(INDEX(Clg_StPt_Sch_EZ!$C$4:$I$27,MATCH(Schedules_8760!$C3412,Clg_StPt_Sch_EZ!$B$4:$B$27,0),MATCH(Schedules_8760!$F3412,Clg_StPt_Sch_EZ!$C$3:$I$3,0)),"F","C")</f>
        <v>25.555555555555554</v>
      </c>
      <c r="K3412" s="34">
        <f>CONVERT(INDEX(Clg_StPt_Sch_EZ!$C$31:$I$54,MATCH(Schedules_8760!$C3412,Clg_StPt_Sch_EZ!$B$31:$B$54,0),MATCH(Schedules_8760!$F3412,Clg_StPt_Sch_EZ!$C$30:$I$30,0)),"F","C")</f>
        <v>28.333333333333332</v>
      </c>
      <c r="L3412" s="34">
        <f>CONVERT(INDEX(DHW_StPt_Sch_EZ!$C$4:$I$27,MATCH(Schedules_8760!$C3412,DHW_StPt_Sch_EZ!$B$4:$B$27,0),MATCH(Schedules_8760!$F3412,DHW_StPt_Sch_EZ!$C$3:$I$3,0)),"F","C")</f>
        <v>53.333333333333329</v>
      </c>
      <c r="M3412" s="34">
        <f>CONVERT(INDEX(DHW_StPt_Sch_EZ!$C$31:$I$54,MATCH(Schedules_8760!$C3412,DHW_StPt_Sch_EZ!$B$31:$B$54,0),MATCH(Schedules_8760!$F3412,DHW_StPt_Sch_EZ!$C$30:$I$30,0)),"F","C")</f>
        <v>53.333333333333329</v>
      </c>
      <c r="N3412" s="12"/>
      <c r="O3412" s="12"/>
      <c r="P3412" s="12"/>
    </row>
    <row r="3413" spans="1:16" x14ac:dyDescent="0.25">
      <c r="A3413" s="35">
        <v>3412</v>
      </c>
      <c r="B3413" s="89">
        <v>143.125</v>
      </c>
      <c r="C3413" s="35">
        <f t="shared" si="265"/>
        <v>4</v>
      </c>
      <c r="D3413" s="35">
        <f t="shared" si="268"/>
        <v>143</v>
      </c>
      <c r="E3413" s="35">
        <f t="shared" si="269"/>
        <v>3</v>
      </c>
      <c r="F3413" s="35" t="str">
        <f t="shared" si="266"/>
        <v>Tuesday</v>
      </c>
      <c r="G3413" s="35">
        <f t="shared" si="267"/>
        <v>5</v>
      </c>
      <c r="H3413" s="34">
        <f>CONVERT(INDEX(Htg_StPt_Sch_EZ!$C$4:$I$27,MATCH(Schedules_8760!$C3413,Htg_StPt_Sch_EZ!$B$4:$B$27,0),MATCH(Schedules_8760!$F3413,Htg_StPt_Sch_EZ!$C$3:$I$3,0)),"F","C")</f>
        <v>20.555555555555554</v>
      </c>
      <c r="I3413" s="34">
        <f>CONVERT(INDEX(Htg_StPt_Sch_EZ!$C$31:$I$54,MATCH(Schedules_8760!$C3413,Htg_StPt_Sch_EZ!$B$31:$B$54,0),MATCH(Schedules_8760!$F3413,Htg_StPt_Sch_EZ!$C$30:$I$30,0)),"F","C")</f>
        <v>19.444444444444443</v>
      </c>
      <c r="J3413" s="34">
        <f>CONVERT(INDEX(Clg_StPt_Sch_EZ!$C$4:$I$27,MATCH(Schedules_8760!$C3413,Clg_StPt_Sch_EZ!$B$4:$B$27,0),MATCH(Schedules_8760!$F3413,Clg_StPt_Sch_EZ!$C$3:$I$3,0)),"F","C")</f>
        <v>25.555555555555554</v>
      </c>
      <c r="K3413" s="34">
        <f>CONVERT(INDEX(Clg_StPt_Sch_EZ!$C$31:$I$54,MATCH(Schedules_8760!$C3413,Clg_StPt_Sch_EZ!$B$31:$B$54,0),MATCH(Schedules_8760!$F3413,Clg_StPt_Sch_EZ!$C$30:$I$30,0)),"F","C")</f>
        <v>28.333333333333332</v>
      </c>
      <c r="L3413" s="34">
        <f>CONVERT(INDEX(DHW_StPt_Sch_EZ!$C$4:$I$27,MATCH(Schedules_8760!$C3413,DHW_StPt_Sch_EZ!$B$4:$B$27,0),MATCH(Schedules_8760!$F3413,DHW_StPt_Sch_EZ!$C$3:$I$3,0)),"F","C")</f>
        <v>53.333333333333329</v>
      </c>
      <c r="M3413" s="34">
        <f>CONVERT(INDEX(DHW_StPt_Sch_EZ!$C$31:$I$54,MATCH(Schedules_8760!$C3413,DHW_StPt_Sch_EZ!$B$31:$B$54,0),MATCH(Schedules_8760!$F3413,DHW_StPt_Sch_EZ!$C$30:$I$30,0)),"F","C")</f>
        <v>53.333333333333329</v>
      </c>
      <c r="N3413" s="12"/>
      <c r="O3413" s="12"/>
      <c r="P3413" s="12"/>
    </row>
    <row r="3414" spans="1:16" x14ac:dyDescent="0.25">
      <c r="A3414" s="35">
        <v>3413</v>
      </c>
      <c r="B3414" s="89">
        <v>143.16666666666671</v>
      </c>
      <c r="C3414" s="35">
        <f t="shared" si="265"/>
        <v>5</v>
      </c>
      <c r="D3414" s="35">
        <f t="shared" si="268"/>
        <v>143</v>
      </c>
      <c r="E3414" s="35">
        <f t="shared" si="269"/>
        <v>3</v>
      </c>
      <c r="F3414" s="35" t="str">
        <f t="shared" si="266"/>
        <v>Tuesday</v>
      </c>
      <c r="G3414" s="35">
        <f t="shared" si="267"/>
        <v>5</v>
      </c>
      <c r="H3414" s="34">
        <f>CONVERT(INDEX(Htg_StPt_Sch_EZ!$C$4:$I$27,MATCH(Schedules_8760!$C3414,Htg_StPt_Sch_EZ!$B$4:$B$27,0),MATCH(Schedules_8760!$F3414,Htg_StPt_Sch_EZ!$C$3:$I$3,0)),"F","C")</f>
        <v>20.555555555555554</v>
      </c>
      <c r="I3414" s="34">
        <f>CONVERT(INDEX(Htg_StPt_Sch_EZ!$C$31:$I$54,MATCH(Schedules_8760!$C3414,Htg_StPt_Sch_EZ!$B$31:$B$54,0),MATCH(Schedules_8760!$F3414,Htg_StPt_Sch_EZ!$C$30:$I$30,0)),"F","C")</f>
        <v>19.444444444444443</v>
      </c>
      <c r="J3414" s="34">
        <f>CONVERT(INDEX(Clg_StPt_Sch_EZ!$C$4:$I$27,MATCH(Schedules_8760!$C3414,Clg_StPt_Sch_EZ!$B$4:$B$27,0),MATCH(Schedules_8760!$F3414,Clg_StPt_Sch_EZ!$C$3:$I$3,0)),"F","C")</f>
        <v>25.555555555555554</v>
      </c>
      <c r="K3414" s="34">
        <f>CONVERT(INDEX(Clg_StPt_Sch_EZ!$C$31:$I$54,MATCH(Schedules_8760!$C3414,Clg_StPt_Sch_EZ!$B$31:$B$54,0),MATCH(Schedules_8760!$F3414,Clg_StPt_Sch_EZ!$C$30:$I$30,0)),"F","C")</f>
        <v>28.333333333333332</v>
      </c>
      <c r="L3414" s="34">
        <f>CONVERT(INDEX(DHW_StPt_Sch_EZ!$C$4:$I$27,MATCH(Schedules_8760!$C3414,DHW_StPt_Sch_EZ!$B$4:$B$27,0),MATCH(Schedules_8760!$F3414,DHW_StPt_Sch_EZ!$C$3:$I$3,0)),"F","C")</f>
        <v>53.333333333333329</v>
      </c>
      <c r="M3414" s="34">
        <f>CONVERT(INDEX(DHW_StPt_Sch_EZ!$C$31:$I$54,MATCH(Schedules_8760!$C3414,DHW_StPt_Sch_EZ!$B$31:$B$54,0),MATCH(Schedules_8760!$F3414,DHW_StPt_Sch_EZ!$C$30:$I$30,0)),"F","C")</f>
        <v>53.333333333333329</v>
      </c>
      <c r="N3414" s="12"/>
      <c r="O3414" s="12"/>
      <c r="P3414" s="12"/>
    </row>
    <row r="3415" spans="1:16" x14ac:dyDescent="0.25">
      <c r="A3415" s="35">
        <v>3414</v>
      </c>
      <c r="B3415" s="89">
        <v>143.20833333333329</v>
      </c>
      <c r="C3415" s="35">
        <f t="shared" si="265"/>
        <v>6</v>
      </c>
      <c r="D3415" s="35">
        <f t="shared" si="268"/>
        <v>143</v>
      </c>
      <c r="E3415" s="35">
        <f t="shared" si="269"/>
        <v>3</v>
      </c>
      <c r="F3415" s="35" t="str">
        <f t="shared" si="266"/>
        <v>Tuesday</v>
      </c>
      <c r="G3415" s="35">
        <f t="shared" si="267"/>
        <v>5</v>
      </c>
      <c r="H3415" s="34">
        <f>CONVERT(INDEX(Htg_StPt_Sch_EZ!$C$4:$I$27,MATCH(Schedules_8760!$C3415,Htg_StPt_Sch_EZ!$B$4:$B$27,0),MATCH(Schedules_8760!$F3415,Htg_StPt_Sch_EZ!$C$3:$I$3,0)),"F","C")</f>
        <v>20.555555555555554</v>
      </c>
      <c r="I3415" s="34">
        <f>CONVERT(INDEX(Htg_StPt_Sch_EZ!$C$31:$I$54,MATCH(Schedules_8760!$C3415,Htg_StPt_Sch_EZ!$B$31:$B$54,0),MATCH(Schedules_8760!$F3415,Htg_StPt_Sch_EZ!$C$30:$I$30,0)),"F","C")</f>
        <v>19.444444444444443</v>
      </c>
      <c r="J3415" s="34">
        <f>CONVERT(INDEX(Clg_StPt_Sch_EZ!$C$4:$I$27,MATCH(Schedules_8760!$C3415,Clg_StPt_Sch_EZ!$B$4:$B$27,0),MATCH(Schedules_8760!$F3415,Clg_StPt_Sch_EZ!$C$3:$I$3,0)),"F","C")</f>
        <v>25.555555555555554</v>
      </c>
      <c r="K3415" s="34">
        <f>CONVERT(INDEX(Clg_StPt_Sch_EZ!$C$31:$I$54,MATCH(Schedules_8760!$C3415,Clg_StPt_Sch_EZ!$B$31:$B$54,0),MATCH(Schedules_8760!$F3415,Clg_StPt_Sch_EZ!$C$30:$I$30,0)),"F","C")</f>
        <v>28.333333333333332</v>
      </c>
      <c r="L3415" s="34">
        <f>CONVERT(INDEX(DHW_StPt_Sch_EZ!$C$4:$I$27,MATCH(Schedules_8760!$C3415,DHW_StPt_Sch_EZ!$B$4:$B$27,0),MATCH(Schedules_8760!$F3415,DHW_StPt_Sch_EZ!$C$3:$I$3,0)),"F","C")</f>
        <v>53.333333333333329</v>
      </c>
      <c r="M3415" s="34">
        <f>CONVERT(INDEX(DHW_StPt_Sch_EZ!$C$31:$I$54,MATCH(Schedules_8760!$C3415,DHW_StPt_Sch_EZ!$B$31:$B$54,0),MATCH(Schedules_8760!$F3415,DHW_StPt_Sch_EZ!$C$30:$I$30,0)),"F","C")</f>
        <v>53.333333333333329</v>
      </c>
      <c r="N3415" s="12"/>
      <c r="O3415" s="12"/>
      <c r="P3415" s="12"/>
    </row>
    <row r="3416" spans="1:16" x14ac:dyDescent="0.25">
      <c r="A3416" s="35">
        <v>3415</v>
      </c>
      <c r="B3416" s="89">
        <v>143.25</v>
      </c>
      <c r="C3416" s="35">
        <f t="shared" si="265"/>
        <v>7</v>
      </c>
      <c r="D3416" s="35">
        <f t="shared" si="268"/>
        <v>143</v>
      </c>
      <c r="E3416" s="35">
        <f t="shared" si="269"/>
        <v>3</v>
      </c>
      <c r="F3416" s="35" t="str">
        <f t="shared" si="266"/>
        <v>Tuesday</v>
      </c>
      <c r="G3416" s="35">
        <f t="shared" si="267"/>
        <v>5</v>
      </c>
      <c r="H3416" s="34">
        <f>CONVERT(INDEX(Htg_StPt_Sch_EZ!$C$4:$I$27,MATCH(Schedules_8760!$C3416,Htg_StPt_Sch_EZ!$B$4:$B$27,0),MATCH(Schedules_8760!$F3416,Htg_StPt_Sch_EZ!$C$3:$I$3,0)),"F","C")</f>
        <v>20.555555555555554</v>
      </c>
      <c r="I3416" s="34">
        <f>CONVERT(INDEX(Htg_StPt_Sch_EZ!$C$31:$I$54,MATCH(Schedules_8760!$C3416,Htg_StPt_Sch_EZ!$B$31:$B$54,0),MATCH(Schedules_8760!$F3416,Htg_StPt_Sch_EZ!$C$30:$I$30,0)),"F","C")</f>
        <v>19.444444444444443</v>
      </c>
      <c r="J3416" s="34">
        <f>CONVERT(INDEX(Clg_StPt_Sch_EZ!$C$4:$I$27,MATCH(Schedules_8760!$C3416,Clg_StPt_Sch_EZ!$B$4:$B$27,0),MATCH(Schedules_8760!$F3416,Clg_StPt_Sch_EZ!$C$3:$I$3,0)),"F","C")</f>
        <v>25.555555555555554</v>
      </c>
      <c r="K3416" s="34">
        <f>CONVERT(INDEX(Clg_StPt_Sch_EZ!$C$31:$I$54,MATCH(Schedules_8760!$C3416,Clg_StPt_Sch_EZ!$B$31:$B$54,0),MATCH(Schedules_8760!$F3416,Clg_StPt_Sch_EZ!$C$30:$I$30,0)),"F","C")</f>
        <v>28.333333333333332</v>
      </c>
      <c r="L3416" s="34">
        <f>CONVERT(INDEX(DHW_StPt_Sch_EZ!$C$4:$I$27,MATCH(Schedules_8760!$C3416,DHW_StPt_Sch_EZ!$B$4:$B$27,0),MATCH(Schedules_8760!$F3416,DHW_StPt_Sch_EZ!$C$3:$I$3,0)),"F","C")</f>
        <v>53.333333333333329</v>
      </c>
      <c r="M3416" s="34">
        <f>CONVERT(INDEX(DHW_StPt_Sch_EZ!$C$31:$I$54,MATCH(Schedules_8760!$C3416,DHW_StPt_Sch_EZ!$B$31:$B$54,0),MATCH(Schedules_8760!$F3416,DHW_StPt_Sch_EZ!$C$30:$I$30,0)),"F","C")</f>
        <v>53.333333333333329</v>
      </c>
      <c r="N3416" s="12"/>
      <c r="O3416" s="12"/>
      <c r="P3416" s="12"/>
    </row>
    <row r="3417" spans="1:16" x14ac:dyDescent="0.25">
      <c r="A3417" s="35">
        <v>3416</v>
      </c>
      <c r="B3417" s="89">
        <v>143.29166666666671</v>
      </c>
      <c r="C3417" s="35">
        <f t="shared" si="265"/>
        <v>8</v>
      </c>
      <c r="D3417" s="35">
        <f t="shared" si="268"/>
        <v>143</v>
      </c>
      <c r="E3417" s="35">
        <f t="shared" si="269"/>
        <v>3</v>
      </c>
      <c r="F3417" s="35" t="str">
        <f t="shared" si="266"/>
        <v>Tuesday</v>
      </c>
      <c r="G3417" s="35">
        <f t="shared" si="267"/>
        <v>5</v>
      </c>
      <c r="H3417" s="34">
        <f>CONVERT(INDEX(Htg_StPt_Sch_EZ!$C$4:$I$27,MATCH(Schedules_8760!$C3417,Htg_StPt_Sch_EZ!$B$4:$B$27,0),MATCH(Schedules_8760!$F3417,Htg_StPt_Sch_EZ!$C$3:$I$3,0)),"F","C")</f>
        <v>20.555555555555554</v>
      </c>
      <c r="I3417" s="34">
        <f>CONVERT(INDEX(Htg_StPt_Sch_EZ!$C$31:$I$54,MATCH(Schedules_8760!$C3417,Htg_StPt_Sch_EZ!$B$31:$B$54,0),MATCH(Schedules_8760!$F3417,Htg_StPt_Sch_EZ!$C$30:$I$30,0)),"F","C")</f>
        <v>19.444444444444443</v>
      </c>
      <c r="J3417" s="34">
        <f>CONVERT(INDEX(Clg_StPt_Sch_EZ!$C$4:$I$27,MATCH(Schedules_8760!$C3417,Clg_StPt_Sch_EZ!$B$4:$B$27,0),MATCH(Schedules_8760!$F3417,Clg_StPt_Sch_EZ!$C$3:$I$3,0)),"F","C")</f>
        <v>25.555555555555554</v>
      </c>
      <c r="K3417" s="34">
        <f>CONVERT(INDEX(Clg_StPt_Sch_EZ!$C$31:$I$54,MATCH(Schedules_8760!$C3417,Clg_StPt_Sch_EZ!$B$31:$B$54,0),MATCH(Schedules_8760!$F3417,Clg_StPt_Sch_EZ!$C$30:$I$30,0)),"F","C")</f>
        <v>25</v>
      </c>
      <c r="L3417" s="34">
        <f>CONVERT(INDEX(DHW_StPt_Sch_EZ!$C$4:$I$27,MATCH(Schedules_8760!$C3417,DHW_StPt_Sch_EZ!$B$4:$B$27,0),MATCH(Schedules_8760!$F3417,DHW_StPt_Sch_EZ!$C$3:$I$3,0)),"F","C")</f>
        <v>53.333333333333329</v>
      </c>
      <c r="M3417" s="34">
        <f>CONVERT(INDEX(DHW_StPt_Sch_EZ!$C$31:$I$54,MATCH(Schedules_8760!$C3417,DHW_StPt_Sch_EZ!$B$31:$B$54,0),MATCH(Schedules_8760!$F3417,DHW_StPt_Sch_EZ!$C$30:$I$30,0)),"F","C")</f>
        <v>53.333333333333329</v>
      </c>
      <c r="N3417" s="12"/>
      <c r="O3417" s="12"/>
      <c r="P3417" s="12"/>
    </row>
    <row r="3418" spans="1:16" x14ac:dyDescent="0.25">
      <c r="A3418" s="35">
        <v>3417</v>
      </c>
      <c r="B3418" s="89">
        <v>143.33333333333329</v>
      </c>
      <c r="C3418" s="35">
        <f t="shared" si="265"/>
        <v>9</v>
      </c>
      <c r="D3418" s="35">
        <f t="shared" si="268"/>
        <v>143</v>
      </c>
      <c r="E3418" s="35">
        <f t="shared" si="269"/>
        <v>3</v>
      </c>
      <c r="F3418" s="35" t="str">
        <f t="shared" si="266"/>
        <v>Tuesday</v>
      </c>
      <c r="G3418" s="35">
        <f t="shared" si="267"/>
        <v>5</v>
      </c>
      <c r="H3418" s="34">
        <f>CONVERT(INDEX(Htg_StPt_Sch_EZ!$C$4:$I$27,MATCH(Schedules_8760!$C3418,Htg_StPt_Sch_EZ!$B$4:$B$27,0),MATCH(Schedules_8760!$F3418,Htg_StPt_Sch_EZ!$C$3:$I$3,0)),"F","C")</f>
        <v>20.555555555555554</v>
      </c>
      <c r="I3418" s="34">
        <f>CONVERT(INDEX(Htg_StPt_Sch_EZ!$C$31:$I$54,MATCH(Schedules_8760!$C3418,Htg_StPt_Sch_EZ!$B$31:$B$54,0),MATCH(Schedules_8760!$F3418,Htg_StPt_Sch_EZ!$C$30:$I$30,0)),"F","C")</f>
        <v>19.444444444444443</v>
      </c>
      <c r="J3418" s="34">
        <f>CONVERT(INDEX(Clg_StPt_Sch_EZ!$C$4:$I$27,MATCH(Schedules_8760!$C3418,Clg_StPt_Sch_EZ!$B$4:$B$27,0),MATCH(Schedules_8760!$F3418,Clg_StPt_Sch_EZ!$C$3:$I$3,0)),"F","C")</f>
        <v>25.555555555555554</v>
      </c>
      <c r="K3418" s="34">
        <f>CONVERT(INDEX(Clg_StPt_Sch_EZ!$C$31:$I$54,MATCH(Schedules_8760!$C3418,Clg_StPt_Sch_EZ!$B$31:$B$54,0),MATCH(Schedules_8760!$F3418,Clg_StPt_Sch_EZ!$C$30:$I$30,0)),"F","C")</f>
        <v>25</v>
      </c>
      <c r="L3418" s="34">
        <f>CONVERT(INDEX(DHW_StPt_Sch_EZ!$C$4:$I$27,MATCH(Schedules_8760!$C3418,DHW_StPt_Sch_EZ!$B$4:$B$27,0),MATCH(Schedules_8760!$F3418,DHW_StPt_Sch_EZ!$C$3:$I$3,0)),"F","C")</f>
        <v>53.333333333333329</v>
      </c>
      <c r="M3418" s="34">
        <f>CONVERT(INDEX(DHW_StPt_Sch_EZ!$C$31:$I$54,MATCH(Schedules_8760!$C3418,DHW_StPt_Sch_EZ!$B$31:$B$54,0),MATCH(Schedules_8760!$F3418,DHW_StPt_Sch_EZ!$C$30:$I$30,0)),"F","C")</f>
        <v>53.333333333333329</v>
      </c>
      <c r="N3418" s="12"/>
      <c r="O3418" s="12"/>
      <c r="P3418" s="12"/>
    </row>
    <row r="3419" spans="1:16" x14ac:dyDescent="0.25">
      <c r="A3419" s="35">
        <v>3418</v>
      </c>
      <c r="B3419" s="89">
        <v>143.375</v>
      </c>
      <c r="C3419" s="35">
        <f t="shared" si="265"/>
        <v>10</v>
      </c>
      <c r="D3419" s="35">
        <f t="shared" si="268"/>
        <v>143</v>
      </c>
      <c r="E3419" s="35">
        <f t="shared" si="269"/>
        <v>3</v>
      </c>
      <c r="F3419" s="35" t="str">
        <f t="shared" si="266"/>
        <v>Tuesday</v>
      </c>
      <c r="G3419" s="35">
        <f t="shared" si="267"/>
        <v>5</v>
      </c>
      <c r="H3419" s="34">
        <f>CONVERT(INDEX(Htg_StPt_Sch_EZ!$C$4:$I$27,MATCH(Schedules_8760!$C3419,Htg_StPt_Sch_EZ!$B$4:$B$27,0),MATCH(Schedules_8760!$F3419,Htg_StPt_Sch_EZ!$C$3:$I$3,0)),"F","C")</f>
        <v>20.555555555555554</v>
      </c>
      <c r="I3419" s="34">
        <f>CONVERT(INDEX(Htg_StPt_Sch_EZ!$C$31:$I$54,MATCH(Schedules_8760!$C3419,Htg_StPt_Sch_EZ!$B$31:$B$54,0),MATCH(Schedules_8760!$F3419,Htg_StPt_Sch_EZ!$C$30:$I$30,0)),"F","C")</f>
        <v>19.444444444444443</v>
      </c>
      <c r="J3419" s="34">
        <f>CONVERT(INDEX(Clg_StPt_Sch_EZ!$C$4:$I$27,MATCH(Schedules_8760!$C3419,Clg_StPt_Sch_EZ!$B$4:$B$27,0),MATCH(Schedules_8760!$F3419,Clg_StPt_Sch_EZ!$C$3:$I$3,0)),"F","C")</f>
        <v>25.555555555555554</v>
      </c>
      <c r="K3419" s="34">
        <f>CONVERT(INDEX(Clg_StPt_Sch_EZ!$C$31:$I$54,MATCH(Schedules_8760!$C3419,Clg_StPt_Sch_EZ!$B$31:$B$54,0),MATCH(Schedules_8760!$F3419,Clg_StPt_Sch_EZ!$C$30:$I$30,0)),"F","C")</f>
        <v>25</v>
      </c>
      <c r="L3419" s="34">
        <f>CONVERT(INDEX(DHW_StPt_Sch_EZ!$C$4:$I$27,MATCH(Schedules_8760!$C3419,DHW_StPt_Sch_EZ!$B$4:$B$27,0),MATCH(Schedules_8760!$F3419,DHW_StPt_Sch_EZ!$C$3:$I$3,0)),"F","C")</f>
        <v>53.333333333333329</v>
      </c>
      <c r="M3419" s="34">
        <f>CONVERT(INDEX(DHW_StPt_Sch_EZ!$C$31:$I$54,MATCH(Schedules_8760!$C3419,DHW_StPt_Sch_EZ!$B$31:$B$54,0),MATCH(Schedules_8760!$F3419,DHW_StPt_Sch_EZ!$C$30:$I$30,0)),"F","C")</f>
        <v>53.333333333333329</v>
      </c>
      <c r="N3419" s="12"/>
      <c r="O3419" s="12"/>
      <c r="P3419" s="12"/>
    </row>
    <row r="3420" spans="1:16" x14ac:dyDescent="0.25">
      <c r="A3420" s="35">
        <v>3419</v>
      </c>
      <c r="B3420" s="89">
        <v>143.41666666666671</v>
      </c>
      <c r="C3420" s="35">
        <f t="shared" si="265"/>
        <v>11</v>
      </c>
      <c r="D3420" s="35">
        <f t="shared" si="268"/>
        <v>143</v>
      </c>
      <c r="E3420" s="35">
        <f t="shared" si="269"/>
        <v>3</v>
      </c>
      <c r="F3420" s="35" t="str">
        <f t="shared" si="266"/>
        <v>Tuesday</v>
      </c>
      <c r="G3420" s="35">
        <f t="shared" si="267"/>
        <v>5</v>
      </c>
      <c r="H3420" s="34">
        <f>CONVERT(INDEX(Htg_StPt_Sch_EZ!$C$4:$I$27,MATCH(Schedules_8760!$C3420,Htg_StPt_Sch_EZ!$B$4:$B$27,0),MATCH(Schedules_8760!$F3420,Htg_StPt_Sch_EZ!$C$3:$I$3,0)),"F","C")</f>
        <v>20.555555555555554</v>
      </c>
      <c r="I3420" s="34">
        <f>CONVERT(INDEX(Htg_StPt_Sch_EZ!$C$31:$I$54,MATCH(Schedules_8760!$C3420,Htg_StPt_Sch_EZ!$B$31:$B$54,0),MATCH(Schedules_8760!$F3420,Htg_StPt_Sch_EZ!$C$30:$I$30,0)),"F","C")</f>
        <v>19.444444444444443</v>
      </c>
      <c r="J3420" s="34">
        <f>CONVERT(INDEX(Clg_StPt_Sch_EZ!$C$4:$I$27,MATCH(Schedules_8760!$C3420,Clg_StPt_Sch_EZ!$B$4:$B$27,0),MATCH(Schedules_8760!$F3420,Clg_StPt_Sch_EZ!$C$3:$I$3,0)),"F","C")</f>
        <v>25.555555555555554</v>
      </c>
      <c r="K3420" s="34">
        <f>CONVERT(INDEX(Clg_StPt_Sch_EZ!$C$31:$I$54,MATCH(Schedules_8760!$C3420,Clg_StPt_Sch_EZ!$B$31:$B$54,0),MATCH(Schedules_8760!$F3420,Clg_StPt_Sch_EZ!$C$30:$I$30,0)),"F","C")</f>
        <v>25</v>
      </c>
      <c r="L3420" s="34">
        <f>CONVERT(INDEX(DHW_StPt_Sch_EZ!$C$4:$I$27,MATCH(Schedules_8760!$C3420,DHW_StPt_Sch_EZ!$B$4:$B$27,0),MATCH(Schedules_8760!$F3420,DHW_StPt_Sch_EZ!$C$3:$I$3,0)),"F","C")</f>
        <v>53.333333333333329</v>
      </c>
      <c r="M3420" s="34">
        <f>CONVERT(INDEX(DHW_StPt_Sch_EZ!$C$31:$I$54,MATCH(Schedules_8760!$C3420,DHW_StPt_Sch_EZ!$B$31:$B$54,0),MATCH(Schedules_8760!$F3420,DHW_StPt_Sch_EZ!$C$30:$I$30,0)),"F","C")</f>
        <v>53.333333333333329</v>
      </c>
      <c r="N3420" s="12"/>
      <c r="O3420" s="12"/>
      <c r="P3420" s="12"/>
    </row>
    <row r="3421" spans="1:16" x14ac:dyDescent="0.25">
      <c r="A3421" s="35">
        <v>3420</v>
      </c>
      <c r="B3421" s="89">
        <v>143.45833333333329</v>
      </c>
      <c r="C3421" s="35">
        <f t="shared" si="265"/>
        <v>12</v>
      </c>
      <c r="D3421" s="35">
        <f t="shared" si="268"/>
        <v>143</v>
      </c>
      <c r="E3421" s="35">
        <f t="shared" si="269"/>
        <v>3</v>
      </c>
      <c r="F3421" s="35" t="str">
        <f t="shared" si="266"/>
        <v>Tuesday</v>
      </c>
      <c r="G3421" s="35">
        <f t="shared" si="267"/>
        <v>5</v>
      </c>
      <c r="H3421" s="34">
        <f>CONVERT(INDEX(Htg_StPt_Sch_EZ!$C$4:$I$27,MATCH(Schedules_8760!$C3421,Htg_StPt_Sch_EZ!$B$4:$B$27,0),MATCH(Schedules_8760!$F3421,Htg_StPt_Sch_EZ!$C$3:$I$3,0)),"F","C")</f>
        <v>20.555555555555554</v>
      </c>
      <c r="I3421" s="34">
        <f>CONVERT(INDEX(Htg_StPt_Sch_EZ!$C$31:$I$54,MATCH(Schedules_8760!$C3421,Htg_StPt_Sch_EZ!$B$31:$B$54,0),MATCH(Schedules_8760!$F3421,Htg_StPt_Sch_EZ!$C$30:$I$30,0)),"F","C")</f>
        <v>19.444444444444443</v>
      </c>
      <c r="J3421" s="34">
        <f>CONVERT(INDEX(Clg_StPt_Sch_EZ!$C$4:$I$27,MATCH(Schedules_8760!$C3421,Clg_StPt_Sch_EZ!$B$4:$B$27,0),MATCH(Schedules_8760!$F3421,Clg_StPt_Sch_EZ!$C$3:$I$3,0)),"F","C")</f>
        <v>25.555555555555554</v>
      </c>
      <c r="K3421" s="34">
        <f>CONVERT(INDEX(Clg_StPt_Sch_EZ!$C$31:$I$54,MATCH(Schedules_8760!$C3421,Clg_StPt_Sch_EZ!$B$31:$B$54,0),MATCH(Schedules_8760!$F3421,Clg_StPt_Sch_EZ!$C$30:$I$30,0)),"F","C")</f>
        <v>25</v>
      </c>
      <c r="L3421" s="34">
        <f>CONVERT(INDEX(DHW_StPt_Sch_EZ!$C$4:$I$27,MATCH(Schedules_8760!$C3421,DHW_StPt_Sch_EZ!$B$4:$B$27,0),MATCH(Schedules_8760!$F3421,DHW_StPt_Sch_EZ!$C$3:$I$3,0)),"F","C")</f>
        <v>53.333333333333329</v>
      </c>
      <c r="M3421" s="34">
        <f>CONVERT(INDEX(DHW_StPt_Sch_EZ!$C$31:$I$54,MATCH(Schedules_8760!$C3421,DHW_StPt_Sch_EZ!$B$31:$B$54,0),MATCH(Schedules_8760!$F3421,DHW_StPt_Sch_EZ!$C$30:$I$30,0)),"F","C")</f>
        <v>53.333333333333329</v>
      </c>
      <c r="N3421" s="12"/>
      <c r="O3421" s="12"/>
      <c r="P3421" s="12"/>
    </row>
    <row r="3422" spans="1:16" x14ac:dyDescent="0.25">
      <c r="A3422" s="35">
        <v>3421</v>
      </c>
      <c r="B3422" s="89">
        <v>143.5</v>
      </c>
      <c r="C3422" s="35">
        <f t="shared" si="265"/>
        <v>13</v>
      </c>
      <c r="D3422" s="35">
        <f t="shared" si="268"/>
        <v>143</v>
      </c>
      <c r="E3422" s="35">
        <f t="shared" si="269"/>
        <v>3</v>
      </c>
      <c r="F3422" s="35" t="str">
        <f t="shared" si="266"/>
        <v>Tuesday</v>
      </c>
      <c r="G3422" s="35">
        <f t="shared" si="267"/>
        <v>5</v>
      </c>
      <c r="H3422" s="34">
        <f>CONVERT(INDEX(Htg_StPt_Sch_EZ!$C$4:$I$27,MATCH(Schedules_8760!$C3422,Htg_StPt_Sch_EZ!$B$4:$B$27,0),MATCH(Schedules_8760!$F3422,Htg_StPt_Sch_EZ!$C$3:$I$3,0)),"F","C")</f>
        <v>20.555555555555554</v>
      </c>
      <c r="I3422" s="34">
        <f>CONVERT(INDEX(Htg_StPt_Sch_EZ!$C$31:$I$54,MATCH(Schedules_8760!$C3422,Htg_StPt_Sch_EZ!$B$31:$B$54,0),MATCH(Schedules_8760!$F3422,Htg_StPt_Sch_EZ!$C$30:$I$30,0)),"F","C")</f>
        <v>19.444444444444443</v>
      </c>
      <c r="J3422" s="34">
        <f>CONVERT(INDEX(Clg_StPt_Sch_EZ!$C$4:$I$27,MATCH(Schedules_8760!$C3422,Clg_StPt_Sch_EZ!$B$4:$B$27,0),MATCH(Schedules_8760!$F3422,Clg_StPt_Sch_EZ!$C$3:$I$3,0)),"F","C")</f>
        <v>25.555555555555554</v>
      </c>
      <c r="K3422" s="34">
        <f>CONVERT(INDEX(Clg_StPt_Sch_EZ!$C$31:$I$54,MATCH(Schedules_8760!$C3422,Clg_StPt_Sch_EZ!$B$31:$B$54,0),MATCH(Schedules_8760!$F3422,Clg_StPt_Sch_EZ!$C$30:$I$30,0)),"F","C")</f>
        <v>25</v>
      </c>
      <c r="L3422" s="34">
        <f>CONVERT(INDEX(DHW_StPt_Sch_EZ!$C$4:$I$27,MATCH(Schedules_8760!$C3422,DHW_StPt_Sch_EZ!$B$4:$B$27,0),MATCH(Schedules_8760!$F3422,DHW_StPt_Sch_EZ!$C$3:$I$3,0)),"F","C")</f>
        <v>53.333333333333329</v>
      </c>
      <c r="M3422" s="34">
        <f>CONVERT(INDEX(DHW_StPt_Sch_EZ!$C$31:$I$54,MATCH(Schedules_8760!$C3422,DHW_StPt_Sch_EZ!$B$31:$B$54,0),MATCH(Schedules_8760!$F3422,DHW_StPt_Sch_EZ!$C$30:$I$30,0)),"F","C")</f>
        <v>53.333333333333329</v>
      </c>
      <c r="N3422" s="12"/>
      <c r="O3422" s="12"/>
      <c r="P3422" s="12"/>
    </row>
    <row r="3423" spans="1:16" x14ac:dyDescent="0.25">
      <c r="A3423" s="35">
        <v>3422</v>
      </c>
      <c r="B3423" s="89">
        <v>143.54166666666671</v>
      </c>
      <c r="C3423" s="35">
        <f t="shared" si="265"/>
        <v>14</v>
      </c>
      <c r="D3423" s="35">
        <f t="shared" si="268"/>
        <v>143</v>
      </c>
      <c r="E3423" s="35">
        <f t="shared" si="269"/>
        <v>3</v>
      </c>
      <c r="F3423" s="35" t="str">
        <f t="shared" si="266"/>
        <v>Tuesday</v>
      </c>
      <c r="G3423" s="35">
        <f t="shared" si="267"/>
        <v>5</v>
      </c>
      <c r="H3423" s="34">
        <f>CONVERT(INDEX(Htg_StPt_Sch_EZ!$C$4:$I$27,MATCH(Schedules_8760!$C3423,Htg_StPt_Sch_EZ!$B$4:$B$27,0),MATCH(Schedules_8760!$F3423,Htg_StPt_Sch_EZ!$C$3:$I$3,0)),"F","C")</f>
        <v>20.555555555555554</v>
      </c>
      <c r="I3423" s="34">
        <f>CONVERT(INDEX(Htg_StPt_Sch_EZ!$C$31:$I$54,MATCH(Schedules_8760!$C3423,Htg_StPt_Sch_EZ!$B$31:$B$54,0),MATCH(Schedules_8760!$F3423,Htg_StPt_Sch_EZ!$C$30:$I$30,0)),"F","C")</f>
        <v>19.444444444444443</v>
      </c>
      <c r="J3423" s="34">
        <f>CONVERT(INDEX(Clg_StPt_Sch_EZ!$C$4:$I$27,MATCH(Schedules_8760!$C3423,Clg_StPt_Sch_EZ!$B$4:$B$27,0),MATCH(Schedules_8760!$F3423,Clg_StPt_Sch_EZ!$C$3:$I$3,0)),"F","C")</f>
        <v>25.555555555555554</v>
      </c>
      <c r="K3423" s="34">
        <f>CONVERT(INDEX(Clg_StPt_Sch_EZ!$C$31:$I$54,MATCH(Schedules_8760!$C3423,Clg_StPt_Sch_EZ!$B$31:$B$54,0),MATCH(Schedules_8760!$F3423,Clg_StPt_Sch_EZ!$C$30:$I$30,0)),"F","C")</f>
        <v>25</v>
      </c>
      <c r="L3423" s="34">
        <f>CONVERT(INDEX(DHW_StPt_Sch_EZ!$C$4:$I$27,MATCH(Schedules_8760!$C3423,DHW_StPt_Sch_EZ!$B$4:$B$27,0),MATCH(Schedules_8760!$F3423,DHW_StPt_Sch_EZ!$C$3:$I$3,0)),"F","C")</f>
        <v>53.333333333333329</v>
      </c>
      <c r="M3423" s="34">
        <f>CONVERT(INDEX(DHW_StPt_Sch_EZ!$C$31:$I$54,MATCH(Schedules_8760!$C3423,DHW_StPt_Sch_EZ!$B$31:$B$54,0),MATCH(Schedules_8760!$F3423,DHW_StPt_Sch_EZ!$C$30:$I$30,0)),"F","C")</f>
        <v>53.333333333333329</v>
      </c>
      <c r="N3423" s="12"/>
      <c r="O3423" s="12"/>
      <c r="P3423" s="12"/>
    </row>
    <row r="3424" spans="1:16" x14ac:dyDescent="0.25">
      <c r="A3424" s="35">
        <v>3423</v>
      </c>
      <c r="B3424" s="89">
        <v>143.58333333333329</v>
      </c>
      <c r="C3424" s="35">
        <f t="shared" si="265"/>
        <v>15</v>
      </c>
      <c r="D3424" s="35">
        <f t="shared" si="268"/>
        <v>143</v>
      </c>
      <c r="E3424" s="35">
        <f t="shared" si="269"/>
        <v>3</v>
      </c>
      <c r="F3424" s="35" t="str">
        <f t="shared" si="266"/>
        <v>Tuesday</v>
      </c>
      <c r="G3424" s="35">
        <f t="shared" si="267"/>
        <v>5</v>
      </c>
      <c r="H3424" s="34">
        <f>CONVERT(INDEX(Htg_StPt_Sch_EZ!$C$4:$I$27,MATCH(Schedules_8760!$C3424,Htg_StPt_Sch_EZ!$B$4:$B$27,0),MATCH(Schedules_8760!$F3424,Htg_StPt_Sch_EZ!$C$3:$I$3,0)),"F","C")</f>
        <v>20.555555555555554</v>
      </c>
      <c r="I3424" s="34">
        <f>CONVERT(INDEX(Htg_StPt_Sch_EZ!$C$31:$I$54,MATCH(Schedules_8760!$C3424,Htg_StPt_Sch_EZ!$B$31:$B$54,0),MATCH(Schedules_8760!$F3424,Htg_StPt_Sch_EZ!$C$30:$I$30,0)),"F","C")</f>
        <v>21.111111111111111</v>
      </c>
      <c r="J3424" s="34">
        <f>CONVERT(INDEX(Clg_StPt_Sch_EZ!$C$4:$I$27,MATCH(Schedules_8760!$C3424,Clg_StPt_Sch_EZ!$B$4:$B$27,0),MATCH(Schedules_8760!$F3424,Clg_StPt_Sch_EZ!$C$3:$I$3,0)),"F","C")</f>
        <v>25.555555555555554</v>
      </c>
      <c r="K3424" s="34">
        <f>CONVERT(INDEX(Clg_StPt_Sch_EZ!$C$31:$I$54,MATCH(Schedules_8760!$C3424,Clg_StPt_Sch_EZ!$B$31:$B$54,0),MATCH(Schedules_8760!$F3424,Clg_StPt_Sch_EZ!$C$30:$I$30,0)),"F","C")</f>
        <v>25</v>
      </c>
      <c r="L3424" s="34">
        <f>CONVERT(INDEX(DHW_StPt_Sch_EZ!$C$4:$I$27,MATCH(Schedules_8760!$C3424,DHW_StPt_Sch_EZ!$B$4:$B$27,0),MATCH(Schedules_8760!$F3424,DHW_StPt_Sch_EZ!$C$3:$I$3,0)),"F","C")</f>
        <v>53.333333333333329</v>
      </c>
      <c r="M3424" s="34">
        <f>CONVERT(INDEX(DHW_StPt_Sch_EZ!$C$31:$I$54,MATCH(Schedules_8760!$C3424,DHW_StPt_Sch_EZ!$B$31:$B$54,0),MATCH(Schedules_8760!$F3424,DHW_StPt_Sch_EZ!$C$30:$I$30,0)),"F","C")</f>
        <v>53.333333333333329</v>
      </c>
      <c r="N3424" s="12"/>
      <c r="O3424" s="12"/>
      <c r="P3424" s="12"/>
    </row>
    <row r="3425" spans="1:16" x14ac:dyDescent="0.25">
      <c r="A3425" s="35">
        <v>3424</v>
      </c>
      <c r="B3425" s="89">
        <v>143.625</v>
      </c>
      <c r="C3425" s="35">
        <f t="shared" si="265"/>
        <v>16</v>
      </c>
      <c r="D3425" s="35">
        <f t="shared" si="268"/>
        <v>143</v>
      </c>
      <c r="E3425" s="35">
        <f t="shared" si="269"/>
        <v>3</v>
      </c>
      <c r="F3425" s="35" t="str">
        <f t="shared" si="266"/>
        <v>Tuesday</v>
      </c>
      <c r="G3425" s="35">
        <f t="shared" si="267"/>
        <v>5</v>
      </c>
      <c r="H3425" s="34">
        <f>CONVERT(INDEX(Htg_StPt_Sch_EZ!$C$4:$I$27,MATCH(Schedules_8760!$C3425,Htg_StPt_Sch_EZ!$B$4:$B$27,0),MATCH(Schedules_8760!$F3425,Htg_StPt_Sch_EZ!$C$3:$I$3,0)),"F","C")</f>
        <v>20.555555555555554</v>
      </c>
      <c r="I3425" s="34">
        <f>CONVERT(INDEX(Htg_StPt_Sch_EZ!$C$31:$I$54,MATCH(Schedules_8760!$C3425,Htg_StPt_Sch_EZ!$B$31:$B$54,0),MATCH(Schedules_8760!$F3425,Htg_StPt_Sch_EZ!$C$30:$I$30,0)),"F","C")</f>
        <v>21.111111111111111</v>
      </c>
      <c r="J3425" s="34">
        <f>CONVERT(INDEX(Clg_StPt_Sch_EZ!$C$4:$I$27,MATCH(Schedules_8760!$C3425,Clg_StPt_Sch_EZ!$B$4:$B$27,0),MATCH(Schedules_8760!$F3425,Clg_StPt_Sch_EZ!$C$3:$I$3,0)),"F","C")</f>
        <v>25.555555555555554</v>
      </c>
      <c r="K3425" s="34">
        <f>CONVERT(INDEX(Clg_StPt_Sch_EZ!$C$31:$I$54,MATCH(Schedules_8760!$C3425,Clg_StPt_Sch_EZ!$B$31:$B$54,0),MATCH(Schedules_8760!$F3425,Clg_StPt_Sch_EZ!$C$30:$I$30,0)),"F","C")</f>
        <v>25</v>
      </c>
      <c r="L3425" s="34">
        <f>CONVERT(INDEX(DHW_StPt_Sch_EZ!$C$4:$I$27,MATCH(Schedules_8760!$C3425,DHW_StPt_Sch_EZ!$B$4:$B$27,0),MATCH(Schedules_8760!$F3425,DHW_StPt_Sch_EZ!$C$3:$I$3,0)),"F","C")</f>
        <v>53.333333333333329</v>
      </c>
      <c r="M3425" s="34">
        <f>CONVERT(INDEX(DHW_StPt_Sch_EZ!$C$31:$I$54,MATCH(Schedules_8760!$C3425,DHW_StPt_Sch_EZ!$B$31:$B$54,0),MATCH(Schedules_8760!$F3425,DHW_StPt_Sch_EZ!$C$30:$I$30,0)),"F","C")</f>
        <v>53.333333333333329</v>
      </c>
      <c r="N3425" s="12"/>
      <c r="O3425" s="12"/>
      <c r="P3425" s="12"/>
    </row>
    <row r="3426" spans="1:16" x14ac:dyDescent="0.25">
      <c r="A3426" s="35">
        <v>3425</v>
      </c>
      <c r="B3426" s="89">
        <v>143.66666666666671</v>
      </c>
      <c r="C3426" s="35">
        <f t="shared" si="265"/>
        <v>17</v>
      </c>
      <c r="D3426" s="35">
        <f t="shared" si="268"/>
        <v>143</v>
      </c>
      <c r="E3426" s="35">
        <f t="shared" si="269"/>
        <v>3</v>
      </c>
      <c r="F3426" s="35" t="str">
        <f t="shared" si="266"/>
        <v>Tuesday</v>
      </c>
      <c r="G3426" s="35">
        <f t="shared" si="267"/>
        <v>5</v>
      </c>
      <c r="H3426" s="34">
        <f>CONVERT(INDEX(Htg_StPt_Sch_EZ!$C$4:$I$27,MATCH(Schedules_8760!$C3426,Htg_StPt_Sch_EZ!$B$4:$B$27,0),MATCH(Schedules_8760!$F3426,Htg_StPt_Sch_EZ!$C$3:$I$3,0)),"F","C")</f>
        <v>20.555555555555554</v>
      </c>
      <c r="I3426" s="34">
        <f>CONVERT(INDEX(Htg_StPt_Sch_EZ!$C$31:$I$54,MATCH(Schedules_8760!$C3426,Htg_StPt_Sch_EZ!$B$31:$B$54,0),MATCH(Schedules_8760!$F3426,Htg_StPt_Sch_EZ!$C$30:$I$30,0)),"F","C")</f>
        <v>17.777777777777779</v>
      </c>
      <c r="J3426" s="34">
        <f>CONVERT(INDEX(Clg_StPt_Sch_EZ!$C$4:$I$27,MATCH(Schedules_8760!$C3426,Clg_StPt_Sch_EZ!$B$4:$B$27,0),MATCH(Schedules_8760!$F3426,Clg_StPt_Sch_EZ!$C$3:$I$3,0)),"F","C")</f>
        <v>25.555555555555554</v>
      </c>
      <c r="K3426" s="34">
        <f>CONVERT(INDEX(Clg_StPt_Sch_EZ!$C$31:$I$54,MATCH(Schedules_8760!$C3426,Clg_StPt_Sch_EZ!$B$31:$B$54,0),MATCH(Schedules_8760!$F3426,Clg_StPt_Sch_EZ!$C$30:$I$30,0)),"F","C")</f>
        <v>25</v>
      </c>
      <c r="L3426" s="34">
        <f>CONVERT(INDEX(DHW_StPt_Sch_EZ!$C$4:$I$27,MATCH(Schedules_8760!$C3426,DHW_StPt_Sch_EZ!$B$4:$B$27,0),MATCH(Schedules_8760!$F3426,DHW_StPt_Sch_EZ!$C$3:$I$3,0)),"F","C")</f>
        <v>53.333333333333329</v>
      </c>
      <c r="M3426" s="34">
        <f>CONVERT(INDEX(DHW_StPt_Sch_EZ!$C$31:$I$54,MATCH(Schedules_8760!$C3426,DHW_StPt_Sch_EZ!$B$31:$B$54,0),MATCH(Schedules_8760!$F3426,DHW_StPt_Sch_EZ!$C$30:$I$30,0)),"F","C")</f>
        <v>53.333333333333329</v>
      </c>
      <c r="N3426" s="12"/>
      <c r="O3426" s="12"/>
      <c r="P3426" s="12"/>
    </row>
    <row r="3427" spans="1:16" x14ac:dyDescent="0.25">
      <c r="A3427" s="35">
        <v>3426</v>
      </c>
      <c r="B3427" s="89">
        <v>143.70833333333329</v>
      </c>
      <c r="C3427" s="35">
        <f t="shared" si="265"/>
        <v>18</v>
      </c>
      <c r="D3427" s="35">
        <f t="shared" si="268"/>
        <v>143</v>
      </c>
      <c r="E3427" s="35">
        <f t="shared" si="269"/>
        <v>3</v>
      </c>
      <c r="F3427" s="35" t="str">
        <f t="shared" si="266"/>
        <v>Tuesday</v>
      </c>
      <c r="G3427" s="35">
        <f t="shared" si="267"/>
        <v>5</v>
      </c>
      <c r="H3427" s="34">
        <f>CONVERT(INDEX(Htg_StPt_Sch_EZ!$C$4:$I$27,MATCH(Schedules_8760!$C3427,Htg_StPt_Sch_EZ!$B$4:$B$27,0),MATCH(Schedules_8760!$F3427,Htg_StPt_Sch_EZ!$C$3:$I$3,0)),"F","C")</f>
        <v>20.555555555555554</v>
      </c>
      <c r="I3427" s="34">
        <f>CONVERT(INDEX(Htg_StPt_Sch_EZ!$C$31:$I$54,MATCH(Schedules_8760!$C3427,Htg_StPt_Sch_EZ!$B$31:$B$54,0),MATCH(Schedules_8760!$F3427,Htg_StPt_Sch_EZ!$C$30:$I$30,0)),"F","C")</f>
        <v>17.777777777777779</v>
      </c>
      <c r="J3427" s="34">
        <f>CONVERT(INDEX(Clg_StPt_Sch_EZ!$C$4:$I$27,MATCH(Schedules_8760!$C3427,Clg_StPt_Sch_EZ!$B$4:$B$27,0),MATCH(Schedules_8760!$F3427,Clg_StPt_Sch_EZ!$C$3:$I$3,0)),"F","C")</f>
        <v>25.555555555555554</v>
      </c>
      <c r="K3427" s="34">
        <f>CONVERT(INDEX(Clg_StPt_Sch_EZ!$C$31:$I$54,MATCH(Schedules_8760!$C3427,Clg_StPt_Sch_EZ!$B$31:$B$54,0),MATCH(Schedules_8760!$F3427,Clg_StPt_Sch_EZ!$C$30:$I$30,0)),"F","C")</f>
        <v>28.333333333333332</v>
      </c>
      <c r="L3427" s="34">
        <f>CONVERT(INDEX(DHW_StPt_Sch_EZ!$C$4:$I$27,MATCH(Schedules_8760!$C3427,DHW_StPt_Sch_EZ!$B$4:$B$27,0),MATCH(Schedules_8760!$F3427,DHW_StPt_Sch_EZ!$C$3:$I$3,0)),"F","C")</f>
        <v>53.333333333333329</v>
      </c>
      <c r="M3427" s="34">
        <f>CONVERT(INDEX(DHW_StPt_Sch_EZ!$C$31:$I$54,MATCH(Schedules_8760!$C3427,DHW_StPt_Sch_EZ!$B$31:$B$54,0),MATCH(Schedules_8760!$F3427,DHW_StPt_Sch_EZ!$C$30:$I$30,0)),"F","C")</f>
        <v>53.333333333333329</v>
      </c>
      <c r="N3427" s="12"/>
      <c r="O3427" s="12"/>
      <c r="P3427" s="12"/>
    </row>
    <row r="3428" spans="1:16" x14ac:dyDescent="0.25">
      <c r="A3428" s="35">
        <v>3427</v>
      </c>
      <c r="B3428" s="89">
        <v>143.75</v>
      </c>
      <c r="C3428" s="35">
        <f t="shared" si="265"/>
        <v>19</v>
      </c>
      <c r="D3428" s="35">
        <f t="shared" si="268"/>
        <v>143</v>
      </c>
      <c r="E3428" s="35">
        <f t="shared" si="269"/>
        <v>3</v>
      </c>
      <c r="F3428" s="35" t="str">
        <f t="shared" si="266"/>
        <v>Tuesday</v>
      </c>
      <c r="G3428" s="35">
        <f t="shared" si="267"/>
        <v>5</v>
      </c>
      <c r="H3428" s="34">
        <f>CONVERT(INDEX(Htg_StPt_Sch_EZ!$C$4:$I$27,MATCH(Schedules_8760!$C3428,Htg_StPt_Sch_EZ!$B$4:$B$27,0),MATCH(Schedules_8760!$F3428,Htg_StPt_Sch_EZ!$C$3:$I$3,0)),"F","C")</f>
        <v>20.555555555555554</v>
      </c>
      <c r="I3428" s="34">
        <f>CONVERT(INDEX(Htg_StPt_Sch_EZ!$C$31:$I$54,MATCH(Schedules_8760!$C3428,Htg_StPt_Sch_EZ!$B$31:$B$54,0),MATCH(Schedules_8760!$F3428,Htg_StPt_Sch_EZ!$C$30:$I$30,0)),"F","C")</f>
        <v>18.333333333333332</v>
      </c>
      <c r="J3428" s="34">
        <f>CONVERT(INDEX(Clg_StPt_Sch_EZ!$C$4:$I$27,MATCH(Schedules_8760!$C3428,Clg_StPt_Sch_EZ!$B$4:$B$27,0),MATCH(Schedules_8760!$F3428,Clg_StPt_Sch_EZ!$C$3:$I$3,0)),"F","C")</f>
        <v>25.555555555555554</v>
      </c>
      <c r="K3428" s="34">
        <f>CONVERT(INDEX(Clg_StPt_Sch_EZ!$C$31:$I$54,MATCH(Schedules_8760!$C3428,Clg_StPt_Sch_EZ!$B$31:$B$54,0),MATCH(Schedules_8760!$F3428,Clg_StPt_Sch_EZ!$C$30:$I$30,0)),"F","C")</f>
        <v>28.333333333333332</v>
      </c>
      <c r="L3428" s="34">
        <f>CONVERT(INDEX(DHW_StPt_Sch_EZ!$C$4:$I$27,MATCH(Schedules_8760!$C3428,DHW_StPt_Sch_EZ!$B$4:$B$27,0),MATCH(Schedules_8760!$F3428,DHW_StPt_Sch_EZ!$C$3:$I$3,0)),"F","C")</f>
        <v>53.333333333333329</v>
      </c>
      <c r="M3428" s="34">
        <f>CONVERT(INDEX(DHW_StPt_Sch_EZ!$C$31:$I$54,MATCH(Schedules_8760!$C3428,DHW_StPt_Sch_EZ!$B$31:$B$54,0),MATCH(Schedules_8760!$F3428,DHW_StPt_Sch_EZ!$C$30:$I$30,0)),"F","C")</f>
        <v>53.333333333333329</v>
      </c>
      <c r="N3428" s="12"/>
      <c r="O3428" s="12"/>
      <c r="P3428" s="12"/>
    </row>
    <row r="3429" spans="1:16" x14ac:dyDescent="0.25">
      <c r="A3429" s="35">
        <v>3428</v>
      </c>
      <c r="B3429" s="89">
        <v>143.79166666666671</v>
      </c>
      <c r="C3429" s="35">
        <f t="shared" si="265"/>
        <v>20</v>
      </c>
      <c r="D3429" s="35">
        <f t="shared" si="268"/>
        <v>143</v>
      </c>
      <c r="E3429" s="35">
        <f t="shared" si="269"/>
        <v>3</v>
      </c>
      <c r="F3429" s="35" t="str">
        <f t="shared" si="266"/>
        <v>Tuesday</v>
      </c>
      <c r="G3429" s="35">
        <f t="shared" si="267"/>
        <v>5</v>
      </c>
      <c r="H3429" s="34">
        <f>CONVERT(INDEX(Htg_StPt_Sch_EZ!$C$4:$I$27,MATCH(Schedules_8760!$C3429,Htg_StPt_Sch_EZ!$B$4:$B$27,0),MATCH(Schedules_8760!$F3429,Htg_StPt_Sch_EZ!$C$3:$I$3,0)),"F","C")</f>
        <v>20.555555555555554</v>
      </c>
      <c r="I3429" s="34">
        <f>CONVERT(INDEX(Htg_StPt_Sch_EZ!$C$31:$I$54,MATCH(Schedules_8760!$C3429,Htg_StPt_Sch_EZ!$B$31:$B$54,0),MATCH(Schedules_8760!$F3429,Htg_StPt_Sch_EZ!$C$30:$I$30,0)),"F","C")</f>
        <v>18.888888888888889</v>
      </c>
      <c r="J3429" s="34">
        <f>CONVERT(INDEX(Clg_StPt_Sch_EZ!$C$4:$I$27,MATCH(Schedules_8760!$C3429,Clg_StPt_Sch_EZ!$B$4:$B$27,0),MATCH(Schedules_8760!$F3429,Clg_StPt_Sch_EZ!$C$3:$I$3,0)),"F","C")</f>
        <v>25.555555555555554</v>
      </c>
      <c r="K3429" s="34">
        <f>CONVERT(INDEX(Clg_StPt_Sch_EZ!$C$31:$I$54,MATCH(Schedules_8760!$C3429,Clg_StPt_Sch_EZ!$B$31:$B$54,0),MATCH(Schedules_8760!$F3429,Clg_StPt_Sch_EZ!$C$30:$I$30,0)),"F","C")</f>
        <v>28.333333333333332</v>
      </c>
      <c r="L3429" s="34">
        <f>CONVERT(INDEX(DHW_StPt_Sch_EZ!$C$4:$I$27,MATCH(Schedules_8760!$C3429,DHW_StPt_Sch_EZ!$B$4:$B$27,0),MATCH(Schedules_8760!$F3429,DHW_StPt_Sch_EZ!$C$3:$I$3,0)),"F","C")</f>
        <v>53.333333333333329</v>
      </c>
      <c r="M3429" s="34">
        <f>CONVERT(INDEX(DHW_StPt_Sch_EZ!$C$31:$I$54,MATCH(Schedules_8760!$C3429,DHW_StPt_Sch_EZ!$B$31:$B$54,0),MATCH(Schedules_8760!$F3429,DHW_StPt_Sch_EZ!$C$30:$I$30,0)),"F","C")</f>
        <v>53.333333333333329</v>
      </c>
      <c r="N3429" s="12"/>
      <c r="O3429" s="12"/>
      <c r="P3429" s="12"/>
    </row>
    <row r="3430" spans="1:16" x14ac:dyDescent="0.25">
      <c r="A3430" s="35">
        <v>3429</v>
      </c>
      <c r="B3430" s="89">
        <v>143.83333333333329</v>
      </c>
      <c r="C3430" s="35">
        <f t="shared" si="265"/>
        <v>21</v>
      </c>
      <c r="D3430" s="35">
        <f t="shared" si="268"/>
        <v>143</v>
      </c>
      <c r="E3430" s="35">
        <f t="shared" si="269"/>
        <v>3</v>
      </c>
      <c r="F3430" s="35" t="str">
        <f t="shared" si="266"/>
        <v>Tuesday</v>
      </c>
      <c r="G3430" s="35">
        <f t="shared" si="267"/>
        <v>5</v>
      </c>
      <c r="H3430" s="34">
        <f>CONVERT(INDEX(Htg_StPt_Sch_EZ!$C$4:$I$27,MATCH(Schedules_8760!$C3430,Htg_StPt_Sch_EZ!$B$4:$B$27,0),MATCH(Schedules_8760!$F3430,Htg_StPt_Sch_EZ!$C$3:$I$3,0)),"F","C")</f>
        <v>20.555555555555554</v>
      </c>
      <c r="I3430" s="34">
        <f>CONVERT(INDEX(Htg_StPt_Sch_EZ!$C$31:$I$54,MATCH(Schedules_8760!$C3430,Htg_StPt_Sch_EZ!$B$31:$B$54,0),MATCH(Schedules_8760!$F3430,Htg_StPt_Sch_EZ!$C$30:$I$30,0)),"F","C")</f>
        <v>19.444444444444443</v>
      </c>
      <c r="J3430" s="34">
        <f>CONVERT(INDEX(Clg_StPt_Sch_EZ!$C$4:$I$27,MATCH(Schedules_8760!$C3430,Clg_StPt_Sch_EZ!$B$4:$B$27,0),MATCH(Schedules_8760!$F3430,Clg_StPt_Sch_EZ!$C$3:$I$3,0)),"F","C")</f>
        <v>25.555555555555554</v>
      </c>
      <c r="K3430" s="34">
        <f>CONVERT(INDEX(Clg_StPt_Sch_EZ!$C$31:$I$54,MATCH(Schedules_8760!$C3430,Clg_StPt_Sch_EZ!$B$31:$B$54,0),MATCH(Schedules_8760!$F3430,Clg_StPt_Sch_EZ!$C$30:$I$30,0)),"F","C")</f>
        <v>28.333333333333332</v>
      </c>
      <c r="L3430" s="34">
        <f>CONVERT(INDEX(DHW_StPt_Sch_EZ!$C$4:$I$27,MATCH(Schedules_8760!$C3430,DHW_StPt_Sch_EZ!$B$4:$B$27,0),MATCH(Schedules_8760!$F3430,DHW_StPt_Sch_EZ!$C$3:$I$3,0)),"F","C")</f>
        <v>53.333333333333329</v>
      </c>
      <c r="M3430" s="34">
        <f>CONVERT(INDEX(DHW_StPt_Sch_EZ!$C$31:$I$54,MATCH(Schedules_8760!$C3430,DHW_StPt_Sch_EZ!$B$31:$B$54,0),MATCH(Schedules_8760!$F3430,DHW_StPt_Sch_EZ!$C$30:$I$30,0)),"F","C")</f>
        <v>53.333333333333329</v>
      </c>
      <c r="N3430" s="12"/>
      <c r="O3430" s="12"/>
      <c r="P3430" s="12"/>
    </row>
    <row r="3431" spans="1:16" x14ac:dyDescent="0.25">
      <c r="A3431" s="35">
        <v>3430</v>
      </c>
      <c r="B3431" s="89">
        <v>143.875</v>
      </c>
      <c r="C3431" s="35">
        <f t="shared" si="265"/>
        <v>22</v>
      </c>
      <c r="D3431" s="35">
        <f t="shared" si="268"/>
        <v>143</v>
      </c>
      <c r="E3431" s="35">
        <f t="shared" si="269"/>
        <v>3</v>
      </c>
      <c r="F3431" s="35" t="str">
        <f t="shared" si="266"/>
        <v>Tuesday</v>
      </c>
      <c r="G3431" s="35">
        <f t="shared" si="267"/>
        <v>5</v>
      </c>
      <c r="H3431" s="34">
        <f>CONVERT(INDEX(Htg_StPt_Sch_EZ!$C$4:$I$27,MATCH(Schedules_8760!$C3431,Htg_StPt_Sch_EZ!$B$4:$B$27,0),MATCH(Schedules_8760!$F3431,Htg_StPt_Sch_EZ!$C$3:$I$3,0)),"F","C")</f>
        <v>20.555555555555554</v>
      </c>
      <c r="I3431" s="34">
        <f>CONVERT(INDEX(Htg_StPt_Sch_EZ!$C$31:$I$54,MATCH(Schedules_8760!$C3431,Htg_StPt_Sch_EZ!$B$31:$B$54,0),MATCH(Schedules_8760!$F3431,Htg_StPt_Sch_EZ!$C$30:$I$30,0)),"F","C")</f>
        <v>19.444444444444443</v>
      </c>
      <c r="J3431" s="34">
        <f>CONVERT(INDEX(Clg_StPt_Sch_EZ!$C$4:$I$27,MATCH(Schedules_8760!$C3431,Clg_StPt_Sch_EZ!$B$4:$B$27,0),MATCH(Schedules_8760!$F3431,Clg_StPt_Sch_EZ!$C$3:$I$3,0)),"F","C")</f>
        <v>25.555555555555554</v>
      </c>
      <c r="K3431" s="34">
        <f>CONVERT(INDEX(Clg_StPt_Sch_EZ!$C$31:$I$54,MATCH(Schedules_8760!$C3431,Clg_StPt_Sch_EZ!$B$31:$B$54,0),MATCH(Schedules_8760!$F3431,Clg_StPt_Sch_EZ!$C$30:$I$30,0)),"F","C")</f>
        <v>28.333333333333332</v>
      </c>
      <c r="L3431" s="34">
        <f>CONVERT(INDEX(DHW_StPt_Sch_EZ!$C$4:$I$27,MATCH(Schedules_8760!$C3431,DHW_StPt_Sch_EZ!$B$4:$B$27,0),MATCH(Schedules_8760!$F3431,DHW_StPt_Sch_EZ!$C$3:$I$3,0)),"F","C")</f>
        <v>53.333333333333329</v>
      </c>
      <c r="M3431" s="34">
        <f>CONVERT(INDEX(DHW_StPt_Sch_EZ!$C$31:$I$54,MATCH(Schedules_8760!$C3431,DHW_StPt_Sch_EZ!$B$31:$B$54,0),MATCH(Schedules_8760!$F3431,DHW_StPt_Sch_EZ!$C$30:$I$30,0)),"F","C")</f>
        <v>53.333333333333329</v>
      </c>
      <c r="N3431" s="12"/>
      <c r="O3431" s="12"/>
      <c r="P3431" s="12"/>
    </row>
    <row r="3432" spans="1:16" x14ac:dyDescent="0.25">
      <c r="A3432" s="35">
        <v>3431</v>
      </c>
      <c r="B3432" s="89">
        <v>143.91666666666671</v>
      </c>
      <c r="C3432" s="35">
        <f t="shared" si="265"/>
        <v>23</v>
      </c>
      <c r="D3432" s="35">
        <f t="shared" si="268"/>
        <v>143</v>
      </c>
      <c r="E3432" s="35">
        <f t="shared" si="269"/>
        <v>3</v>
      </c>
      <c r="F3432" s="35" t="str">
        <f t="shared" si="266"/>
        <v>Tuesday</v>
      </c>
      <c r="G3432" s="35">
        <f t="shared" si="267"/>
        <v>5</v>
      </c>
      <c r="H3432" s="34">
        <f>CONVERT(INDEX(Htg_StPt_Sch_EZ!$C$4:$I$27,MATCH(Schedules_8760!$C3432,Htg_StPt_Sch_EZ!$B$4:$B$27,0),MATCH(Schedules_8760!$F3432,Htg_StPt_Sch_EZ!$C$3:$I$3,0)),"F","C")</f>
        <v>20.555555555555554</v>
      </c>
      <c r="I3432" s="34">
        <f>CONVERT(INDEX(Htg_StPt_Sch_EZ!$C$31:$I$54,MATCH(Schedules_8760!$C3432,Htg_StPt_Sch_EZ!$B$31:$B$54,0),MATCH(Schedules_8760!$F3432,Htg_StPt_Sch_EZ!$C$30:$I$30,0)),"F","C")</f>
        <v>19.444444444444443</v>
      </c>
      <c r="J3432" s="34">
        <f>CONVERT(INDEX(Clg_StPt_Sch_EZ!$C$4:$I$27,MATCH(Schedules_8760!$C3432,Clg_StPt_Sch_EZ!$B$4:$B$27,0),MATCH(Schedules_8760!$F3432,Clg_StPt_Sch_EZ!$C$3:$I$3,0)),"F","C")</f>
        <v>25.555555555555554</v>
      </c>
      <c r="K3432" s="34">
        <f>CONVERT(INDEX(Clg_StPt_Sch_EZ!$C$31:$I$54,MATCH(Schedules_8760!$C3432,Clg_StPt_Sch_EZ!$B$31:$B$54,0),MATCH(Schedules_8760!$F3432,Clg_StPt_Sch_EZ!$C$30:$I$30,0)),"F","C")</f>
        <v>28.333333333333332</v>
      </c>
      <c r="L3432" s="34">
        <f>CONVERT(INDEX(DHW_StPt_Sch_EZ!$C$4:$I$27,MATCH(Schedules_8760!$C3432,DHW_StPt_Sch_EZ!$B$4:$B$27,0),MATCH(Schedules_8760!$F3432,DHW_StPt_Sch_EZ!$C$3:$I$3,0)),"F","C")</f>
        <v>53.333333333333329</v>
      </c>
      <c r="M3432" s="34">
        <f>CONVERT(INDEX(DHW_StPt_Sch_EZ!$C$31:$I$54,MATCH(Schedules_8760!$C3432,DHW_StPt_Sch_EZ!$B$31:$B$54,0),MATCH(Schedules_8760!$F3432,DHW_StPt_Sch_EZ!$C$30:$I$30,0)),"F","C")</f>
        <v>53.333333333333329</v>
      </c>
      <c r="N3432" s="12"/>
      <c r="O3432" s="12"/>
      <c r="P3432" s="12"/>
    </row>
    <row r="3433" spans="1:16" x14ac:dyDescent="0.25">
      <c r="A3433" s="35">
        <v>3432</v>
      </c>
      <c r="B3433" s="89">
        <v>143.95833333333329</v>
      </c>
      <c r="C3433" s="35">
        <f t="shared" si="265"/>
        <v>24</v>
      </c>
      <c r="D3433" s="35">
        <f t="shared" si="268"/>
        <v>143</v>
      </c>
      <c r="E3433" s="35">
        <f t="shared" si="269"/>
        <v>3</v>
      </c>
      <c r="F3433" s="35" t="str">
        <f t="shared" si="266"/>
        <v>Tuesday</v>
      </c>
      <c r="G3433" s="35">
        <f t="shared" si="267"/>
        <v>5</v>
      </c>
      <c r="H3433" s="34">
        <f>CONVERT(INDEX(Htg_StPt_Sch_EZ!$C$4:$I$27,MATCH(Schedules_8760!$C3433,Htg_StPt_Sch_EZ!$B$4:$B$27,0),MATCH(Schedules_8760!$F3433,Htg_StPt_Sch_EZ!$C$3:$I$3,0)),"F","C")</f>
        <v>20.555555555555554</v>
      </c>
      <c r="I3433" s="34">
        <f>CONVERT(INDEX(Htg_StPt_Sch_EZ!$C$31:$I$54,MATCH(Schedules_8760!$C3433,Htg_StPt_Sch_EZ!$B$31:$B$54,0),MATCH(Schedules_8760!$F3433,Htg_StPt_Sch_EZ!$C$30:$I$30,0)),"F","C")</f>
        <v>19.444444444444443</v>
      </c>
      <c r="J3433" s="34">
        <f>CONVERT(INDEX(Clg_StPt_Sch_EZ!$C$4:$I$27,MATCH(Schedules_8760!$C3433,Clg_StPt_Sch_EZ!$B$4:$B$27,0),MATCH(Schedules_8760!$F3433,Clg_StPt_Sch_EZ!$C$3:$I$3,0)),"F","C")</f>
        <v>25.555555555555554</v>
      </c>
      <c r="K3433" s="34">
        <f>CONVERT(INDEX(Clg_StPt_Sch_EZ!$C$31:$I$54,MATCH(Schedules_8760!$C3433,Clg_StPt_Sch_EZ!$B$31:$B$54,0),MATCH(Schedules_8760!$F3433,Clg_StPt_Sch_EZ!$C$30:$I$30,0)),"F","C")</f>
        <v>28.333333333333332</v>
      </c>
      <c r="L3433" s="34">
        <f>CONVERT(INDEX(DHW_StPt_Sch_EZ!$C$4:$I$27,MATCH(Schedules_8760!$C3433,DHW_StPt_Sch_EZ!$B$4:$B$27,0),MATCH(Schedules_8760!$F3433,DHW_StPt_Sch_EZ!$C$3:$I$3,0)),"F","C")</f>
        <v>53.333333333333329</v>
      </c>
      <c r="M3433" s="34">
        <f>CONVERT(INDEX(DHW_StPt_Sch_EZ!$C$31:$I$54,MATCH(Schedules_8760!$C3433,DHW_StPt_Sch_EZ!$B$31:$B$54,0),MATCH(Schedules_8760!$F3433,DHW_StPt_Sch_EZ!$C$30:$I$30,0)),"F","C")</f>
        <v>53.333333333333329</v>
      </c>
      <c r="N3433" s="12"/>
      <c r="O3433" s="12"/>
      <c r="P3433" s="12"/>
    </row>
    <row r="3434" spans="1:16" x14ac:dyDescent="0.25">
      <c r="A3434" s="35">
        <v>3433</v>
      </c>
      <c r="B3434" s="89">
        <v>144</v>
      </c>
      <c r="C3434" s="35">
        <f t="shared" si="265"/>
        <v>1</v>
      </c>
      <c r="D3434" s="35">
        <f t="shared" si="268"/>
        <v>144</v>
      </c>
      <c r="E3434" s="35">
        <f t="shared" si="269"/>
        <v>4</v>
      </c>
      <c r="F3434" s="35" t="str">
        <f t="shared" si="266"/>
        <v>Wednesday</v>
      </c>
      <c r="G3434" s="35">
        <f t="shared" si="267"/>
        <v>5</v>
      </c>
      <c r="H3434" s="34">
        <f>CONVERT(INDEX(Htg_StPt_Sch_EZ!$C$4:$I$27,MATCH(Schedules_8760!$C3434,Htg_StPt_Sch_EZ!$B$4:$B$27,0),MATCH(Schedules_8760!$F3434,Htg_StPt_Sch_EZ!$C$3:$I$3,0)),"F","C")</f>
        <v>20.555555555555554</v>
      </c>
      <c r="I3434" s="34">
        <f>CONVERT(INDEX(Htg_StPt_Sch_EZ!$C$31:$I$54,MATCH(Schedules_8760!$C3434,Htg_StPt_Sch_EZ!$B$31:$B$54,0),MATCH(Schedules_8760!$F3434,Htg_StPt_Sch_EZ!$C$30:$I$30,0)),"F","C")</f>
        <v>19.444444444444443</v>
      </c>
      <c r="J3434" s="34">
        <f>CONVERT(INDEX(Clg_StPt_Sch_EZ!$C$4:$I$27,MATCH(Schedules_8760!$C3434,Clg_StPt_Sch_EZ!$B$4:$B$27,0),MATCH(Schedules_8760!$F3434,Clg_StPt_Sch_EZ!$C$3:$I$3,0)),"F","C")</f>
        <v>25.555555555555554</v>
      </c>
      <c r="K3434" s="34">
        <f>CONVERT(INDEX(Clg_StPt_Sch_EZ!$C$31:$I$54,MATCH(Schedules_8760!$C3434,Clg_StPt_Sch_EZ!$B$31:$B$54,0),MATCH(Schedules_8760!$F3434,Clg_StPt_Sch_EZ!$C$30:$I$30,0)),"F","C")</f>
        <v>28.333333333333332</v>
      </c>
      <c r="L3434" s="34">
        <f>CONVERT(INDEX(DHW_StPt_Sch_EZ!$C$4:$I$27,MATCH(Schedules_8760!$C3434,DHW_StPt_Sch_EZ!$B$4:$B$27,0),MATCH(Schedules_8760!$F3434,DHW_StPt_Sch_EZ!$C$3:$I$3,0)),"F","C")</f>
        <v>53.333333333333329</v>
      </c>
      <c r="M3434" s="34">
        <f>CONVERT(INDEX(DHW_StPt_Sch_EZ!$C$31:$I$54,MATCH(Schedules_8760!$C3434,DHW_StPt_Sch_EZ!$B$31:$B$54,0),MATCH(Schedules_8760!$F3434,DHW_StPt_Sch_EZ!$C$30:$I$30,0)),"F","C")</f>
        <v>53.333333333333329</v>
      </c>
      <c r="N3434" s="12"/>
      <c r="O3434" s="12"/>
      <c r="P3434" s="12"/>
    </row>
    <row r="3435" spans="1:16" x14ac:dyDescent="0.25">
      <c r="A3435" s="35">
        <v>3434</v>
      </c>
      <c r="B3435" s="89">
        <v>144.04166666666671</v>
      </c>
      <c r="C3435" s="35">
        <f t="shared" si="265"/>
        <v>2</v>
      </c>
      <c r="D3435" s="35">
        <f t="shared" si="268"/>
        <v>144</v>
      </c>
      <c r="E3435" s="35">
        <f t="shared" si="269"/>
        <v>4</v>
      </c>
      <c r="F3435" s="35" t="str">
        <f t="shared" si="266"/>
        <v>Wednesday</v>
      </c>
      <c r="G3435" s="35">
        <f t="shared" si="267"/>
        <v>5</v>
      </c>
      <c r="H3435" s="34">
        <f>CONVERT(INDEX(Htg_StPt_Sch_EZ!$C$4:$I$27,MATCH(Schedules_8760!$C3435,Htg_StPt_Sch_EZ!$B$4:$B$27,0),MATCH(Schedules_8760!$F3435,Htg_StPt_Sch_EZ!$C$3:$I$3,0)),"F","C")</f>
        <v>20.555555555555554</v>
      </c>
      <c r="I3435" s="34">
        <f>CONVERT(INDEX(Htg_StPt_Sch_EZ!$C$31:$I$54,MATCH(Schedules_8760!$C3435,Htg_StPt_Sch_EZ!$B$31:$B$54,0),MATCH(Schedules_8760!$F3435,Htg_StPt_Sch_EZ!$C$30:$I$30,0)),"F","C")</f>
        <v>19.444444444444443</v>
      </c>
      <c r="J3435" s="34">
        <f>CONVERT(INDEX(Clg_StPt_Sch_EZ!$C$4:$I$27,MATCH(Schedules_8760!$C3435,Clg_StPt_Sch_EZ!$B$4:$B$27,0),MATCH(Schedules_8760!$F3435,Clg_StPt_Sch_EZ!$C$3:$I$3,0)),"F","C")</f>
        <v>25.555555555555554</v>
      </c>
      <c r="K3435" s="34">
        <f>CONVERT(INDEX(Clg_StPt_Sch_EZ!$C$31:$I$54,MATCH(Schedules_8760!$C3435,Clg_StPt_Sch_EZ!$B$31:$B$54,0),MATCH(Schedules_8760!$F3435,Clg_StPt_Sch_EZ!$C$30:$I$30,0)),"F","C")</f>
        <v>28.333333333333332</v>
      </c>
      <c r="L3435" s="34">
        <f>CONVERT(INDEX(DHW_StPt_Sch_EZ!$C$4:$I$27,MATCH(Schedules_8760!$C3435,DHW_StPt_Sch_EZ!$B$4:$B$27,0),MATCH(Schedules_8760!$F3435,DHW_StPt_Sch_EZ!$C$3:$I$3,0)),"F","C")</f>
        <v>53.333333333333329</v>
      </c>
      <c r="M3435" s="34">
        <f>CONVERT(INDEX(DHW_StPt_Sch_EZ!$C$31:$I$54,MATCH(Schedules_8760!$C3435,DHW_StPt_Sch_EZ!$B$31:$B$54,0),MATCH(Schedules_8760!$F3435,DHW_StPt_Sch_EZ!$C$30:$I$30,0)),"F","C")</f>
        <v>53.333333333333329</v>
      </c>
      <c r="N3435" s="12"/>
      <c r="O3435" s="12"/>
      <c r="P3435" s="12"/>
    </row>
    <row r="3436" spans="1:16" x14ac:dyDescent="0.25">
      <c r="A3436" s="35">
        <v>3435</v>
      </c>
      <c r="B3436" s="89">
        <v>144.08333333333329</v>
      </c>
      <c r="C3436" s="35">
        <f t="shared" si="265"/>
        <v>3</v>
      </c>
      <c r="D3436" s="35">
        <f t="shared" si="268"/>
        <v>144</v>
      </c>
      <c r="E3436" s="35">
        <f t="shared" si="269"/>
        <v>4</v>
      </c>
      <c r="F3436" s="35" t="str">
        <f t="shared" si="266"/>
        <v>Wednesday</v>
      </c>
      <c r="G3436" s="35">
        <f t="shared" si="267"/>
        <v>5</v>
      </c>
      <c r="H3436" s="34">
        <f>CONVERT(INDEX(Htg_StPt_Sch_EZ!$C$4:$I$27,MATCH(Schedules_8760!$C3436,Htg_StPt_Sch_EZ!$B$4:$B$27,0),MATCH(Schedules_8760!$F3436,Htg_StPt_Sch_EZ!$C$3:$I$3,0)),"F","C")</f>
        <v>20.555555555555554</v>
      </c>
      <c r="I3436" s="34">
        <f>CONVERT(INDEX(Htg_StPt_Sch_EZ!$C$31:$I$54,MATCH(Schedules_8760!$C3436,Htg_StPt_Sch_EZ!$B$31:$B$54,0),MATCH(Schedules_8760!$F3436,Htg_StPt_Sch_EZ!$C$30:$I$30,0)),"F","C")</f>
        <v>19.444444444444443</v>
      </c>
      <c r="J3436" s="34">
        <f>CONVERT(INDEX(Clg_StPt_Sch_EZ!$C$4:$I$27,MATCH(Schedules_8760!$C3436,Clg_StPt_Sch_EZ!$B$4:$B$27,0),MATCH(Schedules_8760!$F3436,Clg_StPt_Sch_EZ!$C$3:$I$3,0)),"F","C")</f>
        <v>25.555555555555554</v>
      </c>
      <c r="K3436" s="34">
        <f>CONVERT(INDEX(Clg_StPt_Sch_EZ!$C$31:$I$54,MATCH(Schedules_8760!$C3436,Clg_StPt_Sch_EZ!$B$31:$B$54,0),MATCH(Schedules_8760!$F3436,Clg_StPt_Sch_EZ!$C$30:$I$30,0)),"F","C")</f>
        <v>28.333333333333332</v>
      </c>
      <c r="L3436" s="34">
        <f>CONVERT(INDEX(DHW_StPt_Sch_EZ!$C$4:$I$27,MATCH(Schedules_8760!$C3436,DHW_StPt_Sch_EZ!$B$4:$B$27,0),MATCH(Schedules_8760!$F3436,DHW_StPt_Sch_EZ!$C$3:$I$3,0)),"F","C")</f>
        <v>53.333333333333329</v>
      </c>
      <c r="M3436" s="34">
        <f>CONVERT(INDEX(DHW_StPt_Sch_EZ!$C$31:$I$54,MATCH(Schedules_8760!$C3436,DHW_StPt_Sch_EZ!$B$31:$B$54,0),MATCH(Schedules_8760!$F3436,DHW_StPt_Sch_EZ!$C$30:$I$30,0)),"F","C")</f>
        <v>53.333333333333329</v>
      </c>
      <c r="N3436" s="12"/>
      <c r="O3436" s="12"/>
      <c r="P3436" s="12"/>
    </row>
    <row r="3437" spans="1:16" x14ac:dyDescent="0.25">
      <c r="A3437" s="35">
        <v>3436</v>
      </c>
      <c r="B3437" s="89">
        <v>144.125</v>
      </c>
      <c r="C3437" s="35">
        <f t="shared" si="265"/>
        <v>4</v>
      </c>
      <c r="D3437" s="35">
        <f t="shared" si="268"/>
        <v>144</v>
      </c>
      <c r="E3437" s="35">
        <f t="shared" si="269"/>
        <v>4</v>
      </c>
      <c r="F3437" s="35" t="str">
        <f t="shared" si="266"/>
        <v>Wednesday</v>
      </c>
      <c r="G3437" s="35">
        <f t="shared" si="267"/>
        <v>5</v>
      </c>
      <c r="H3437" s="34">
        <f>CONVERT(INDEX(Htg_StPt_Sch_EZ!$C$4:$I$27,MATCH(Schedules_8760!$C3437,Htg_StPt_Sch_EZ!$B$4:$B$27,0),MATCH(Schedules_8760!$F3437,Htg_StPt_Sch_EZ!$C$3:$I$3,0)),"F","C")</f>
        <v>20.555555555555554</v>
      </c>
      <c r="I3437" s="34">
        <f>CONVERT(INDEX(Htg_StPt_Sch_EZ!$C$31:$I$54,MATCH(Schedules_8760!$C3437,Htg_StPt_Sch_EZ!$B$31:$B$54,0),MATCH(Schedules_8760!$F3437,Htg_StPt_Sch_EZ!$C$30:$I$30,0)),"F","C")</f>
        <v>19.444444444444443</v>
      </c>
      <c r="J3437" s="34">
        <f>CONVERT(INDEX(Clg_StPt_Sch_EZ!$C$4:$I$27,MATCH(Schedules_8760!$C3437,Clg_StPt_Sch_EZ!$B$4:$B$27,0),MATCH(Schedules_8760!$F3437,Clg_StPt_Sch_EZ!$C$3:$I$3,0)),"F","C")</f>
        <v>25.555555555555554</v>
      </c>
      <c r="K3437" s="34">
        <f>CONVERT(INDEX(Clg_StPt_Sch_EZ!$C$31:$I$54,MATCH(Schedules_8760!$C3437,Clg_StPt_Sch_EZ!$B$31:$B$54,0),MATCH(Schedules_8760!$F3437,Clg_StPt_Sch_EZ!$C$30:$I$30,0)),"F","C")</f>
        <v>28.333333333333332</v>
      </c>
      <c r="L3437" s="34">
        <f>CONVERT(INDEX(DHW_StPt_Sch_EZ!$C$4:$I$27,MATCH(Schedules_8760!$C3437,DHW_StPt_Sch_EZ!$B$4:$B$27,0),MATCH(Schedules_8760!$F3437,DHW_StPt_Sch_EZ!$C$3:$I$3,0)),"F","C")</f>
        <v>53.333333333333329</v>
      </c>
      <c r="M3437" s="34">
        <f>CONVERT(INDEX(DHW_StPt_Sch_EZ!$C$31:$I$54,MATCH(Schedules_8760!$C3437,DHW_StPt_Sch_EZ!$B$31:$B$54,0),MATCH(Schedules_8760!$F3437,DHW_StPt_Sch_EZ!$C$30:$I$30,0)),"F","C")</f>
        <v>53.333333333333329</v>
      </c>
      <c r="N3437" s="12"/>
      <c r="O3437" s="12"/>
      <c r="P3437" s="12"/>
    </row>
    <row r="3438" spans="1:16" x14ac:dyDescent="0.25">
      <c r="A3438" s="35">
        <v>3437</v>
      </c>
      <c r="B3438" s="89">
        <v>144.16666666666671</v>
      </c>
      <c r="C3438" s="35">
        <f t="shared" si="265"/>
        <v>5</v>
      </c>
      <c r="D3438" s="35">
        <f t="shared" si="268"/>
        <v>144</v>
      </c>
      <c r="E3438" s="35">
        <f t="shared" si="269"/>
        <v>4</v>
      </c>
      <c r="F3438" s="35" t="str">
        <f t="shared" si="266"/>
        <v>Wednesday</v>
      </c>
      <c r="G3438" s="35">
        <f t="shared" si="267"/>
        <v>5</v>
      </c>
      <c r="H3438" s="34">
        <f>CONVERT(INDEX(Htg_StPt_Sch_EZ!$C$4:$I$27,MATCH(Schedules_8760!$C3438,Htg_StPt_Sch_EZ!$B$4:$B$27,0),MATCH(Schedules_8760!$F3438,Htg_StPt_Sch_EZ!$C$3:$I$3,0)),"F","C")</f>
        <v>20.555555555555554</v>
      </c>
      <c r="I3438" s="34">
        <f>CONVERT(INDEX(Htg_StPt_Sch_EZ!$C$31:$I$54,MATCH(Schedules_8760!$C3438,Htg_StPt_Sch_EZ!$B$31:$B$54,0),MATCH(Schedules_8760!$F3438,Htg_StPt_Sch_EZ!$C$30:$I$30,0)),"F","C")</f>
        <v>19.444444444444443</v>
      </c>
      <c r="J3438" s="34">
        <f>CONVERT(INDEX(Clg_StPt_Sch_EZ!$C$4:$I$27,MATCH(Schedules_8760!$C3438,Clg_StPt_Sch_EZ!$B$4:$B$27,0),MATCH(Schedules_8760!$F3438,Clg_StPt_Sch_EZ!$C$3:$I$3,0)),"F","C")</f>
        <v>25.555555555555554</v>
      </c>
      <c r="K3438" s="34">
        <f>CONVERT(INDEX(Clg_StPt_Sch_EZ!$C$31:$I$54,MATCH(Schedules_8760!$C3438,Clg_StPt_Sch_EZ!$B$31:$B$54,0),MATCH(Schedules_8760!$F3438,Clg_StPt_Sch_EZ!$C$30:$I$30,0)),"F","C")</f>
        <v>28.333333333333332</v>
      </c>
      <c r="L3438" s="34">
        <f>CONVERT(INDEX(DHW_StPt_Sch_EZ!$C$4:$I$27,MATCH(Schedules_8760!$C3438,DHW_StPt_Sch_EZ!$B$4:$B$27,0),MATCH(Schedules_8760!$F3438,DHW_StPt_Sch_EZ!$C$3:$I$3,0)),"F","C")</f>
        <v>53.333333333333329</v>
      </c>
      <c r="M3438" s="34">
        <f>CONVERT(INDEX(DHW_StPt_Sch_EZ!$C$31:$I$54,MATCH(Schedules_8760!$C3438,DHW_StPt_Sch_EZ!$B$31:$B$54,0),MATCH(Schedules_8760!$F3438,DHW_StPt_Sch_EZ!$C$30:$I$30,0)),"F","C")</f>
        <v>53.333333333333329</v>
      </c>
      <c r="N3438" s="12"/>
      <c r="O3438" s="12"/>
      <c r="P3438" s="12"/>
    </row>
    <row r="3439" spans="1:16" x14ac:dyDescent="0.25">
      <c r="A3439" s="35">
        <v>3438</v>
      </c>
      <c r="B3439" s="89">
        <v>144.20833333333329</v>
      </c>
      <c r="C3439" s="35">
        <f t="shared" si="265"/>
        <v>6</v>
      </c>
      <c r="D3439" s="35">
        <f t="shared" si="268"/>
        <v>144</v>
      </c>
      <c r="E3439" s="35">
        <f t="shared" si="269"/>
        <v>4</v>
      </c>
      <c r="F3439" s="35" t="str">
        <f t="shared" si="266"/>
        <v>Wednesday</v>
      </c>
      <c r="G3439" s="35">
        <f t="shared" si="267"/>
        <v>5</v>
      </c>
      <c r="H3439" s="34">
        <f>CONVERT(INDEX(Htg_StPt_Sch_EZ!$C$4:$I$27,MATCH(Schedules_8760!$C3439,Htg_StPt_Sch_EZ!$B$4:$B$27,0),MATCH(Schedules_8760!$F3439,Htg_StPt_Sch_EZ!$C$3:$I$3,0)),"F","C")</f>
        <v>20.555555555555554</v>
      </c>
      <c r="I3439" s="34">
        <f>CONVERT(INDEX(Htg_StPt_Sch_EZ!$C$31:$I$54,MATCH(Schedules_8760!$C3439,Htg_StPt_Sch_EZ!$B$31:$B$54,0),MATCH(Schedules_8760!$F3439,Htg_StPt_Sch_EZ!$C$30:$I$30,0)),"F","C")</f>
        <v>19.444444444444443</v>
      </c>
      <c r="J3439" s="34">
        <f>CONVERT(INDEX(Clg_StPt_Sch_EZ!$C$4:$I$27,MATCH(Schedules_8760!$C3439,Clg_StPt_Sch_EZ!$B$4:$B$27,0),MATCH(Schedules_8760!$F3439,Clg_StPt_Sch_EZ!$C$3:$I$3,0)),"F","C")</f>
        <v>25.555555555555554</v>
      </c>
      <c r="K3439" s="34">
        <f>CONVERT(INDEX(Clg_StPt_Sch_EZ!$C$31:$I$54,MATCH(Schedules_8760!$C3439,Clg_StPt_Sch_EZ!$B$31:$B$54,0),MATCH(Schedules_8760!$F3439,Clg_StPt_Sch_EZ!$C$30:$I$30,0)),"F","C")</f>
        <v>28.333333333333332</v>
      </c>
      <c r="L3439" s="34">
        <f>CONVERT(INDEX(DHW_StPt_Sch_EZ!$C$4:$I$27,MATCH(Schedules_8760!$C3439,DHW_StPt_Sch_EZ!$B$4:$B$27,0),MATCH(Schedules_8760!$F3439,DHW_StPt_Sch_EZ!$C$3:$I$3,0)),"F","C")</f>
        <v>53.333333333333329</v>
      </c>
      <c r="M3439" s="34">
        <f>CONVERT(INDEX(DHW_StPt_Sch_EZ!$C$31:$I$54,MATCH(Schedules_8760!$C3439,DHW_StPt_Sch_EZ!$B$31:$B$54,0),MATCH(Schedules_8760!$F3439,DHW_StPt_Sch_EZ!$C$30:$I$30,0)),"F","C")</f>
        <v>53.333333333333329</v>
      </c>
      <c r="N3439" s="12"/>
      <c r="O3439" s="12"/>
      <c r="P3439" s="12"/>
    </row>
    <row r="3440" spans="1:16" x14ac:dyDescent="0.25">
      <c r="A3440" s="35">
        <v>3439</v>
      </c>
      <c r="B3440" s="89">
        <v>144.25</v>
      </c>
      <c r="C3440" s="35">
        <f t="shared" si="265"/>
        <v>7</v>
      </c>
      <c r="D3440" s="35">
        <f t="shared" si="268"/>
        <v>144</v>
      </c>
      <c r="E3440" s="35">
        <f t="shared" si="269"/>
        <v>4</v>
      </c>
      <c r="F3440" s="35" t="str">
        <f t="shared" si="266"/>
        <v>Wednesday</v>
      </c>
      <c r="G3440" s="35">
        <f t="shared" si="267"/>
        <v>5</v>
      </c>
      <c r="H3440" s="34">
        <f>CONVERT(INDEX(Htg_StPt_Sch_EZ!$C$4:$I$27,MATCH(Schedules_8760!$C3440,Htg_StPt_Sch_EZ!$B$4:$B$27,0),MATCH(Schedules_8760!$F3440,Htg_StPt_Sch_EZ!$C$3:$I$3,0)),"F","C")</f>
        <v>20.555555555555554</v>
      </c>
      <c r="I3440" s="34">
        <f>CONVERT(INDEX(Htg_StPt_Sch_EZ!$C$31:$I$54,MATCH(Schedules_8760!$C3440,Htg_StPt_Sch_EZ!$B$31:$B$54,0),MATCH(Schedules_8760!$F3440,Htg_StPt_Sch_EZ!$C$30:$I$30,0)),"F","C")</f>
        <v>19.444444444444443</v>
      </c>
      <c r="J3440" s="34">
        <f>CONVERT(INDEX(Clg_StPt_Sch_EZ!$C$4:$I$27,MATCH(Schedules_8760!$C3440,Clg_StPt_Sch_EZ!$B$4:$B$27,0),MATCH(Schedules_8760!$F3440,Clg_StPt_Sch_EZ!$C$3:$I$3,0)),"F","C")</f>
        <v>25.555555555555554</v>
      </c>
      <c r="K3440" s="34">
        <f>CONVERT(INDEX(Clg_StPt_Sch_EZ!$C$31:$I$54,MATCH(Schedules_8760!$C3440,Clg_StPt_Sch_EZ!$B$31:$B$54,0),MATCH(Schedules_8760!$F3440,Clg_StPt_Sch_EZ!$C$30:$I$30,0)),"F","C")</f>
        <v>28.333333333333332</v>
      </c>
      <c r="L3440" s="34">
        <f>CONVERT(INDEX(DHW_StPt_Sch_EZ!$C$4:$I$27,MATCH(Schedules_8760!$C3440,DHW_StPt_Sch_EZ!$B$4:$B$27,0),MATCH(Schedules_8760!$F3440,DHW_StPt_Sch_EZ!$C$3:$I$3,0)),"F","C")</f>
        <v>53.333333333333329</v>
      </c>
      <c r="M3440" s="34">
        <f>CONVERT(INDEX(DHW_StPt_Sch_EZ!$C$31:$I$54,MATCH(Schedules_8760!$C3440,DHW_StPt_Sch_EZ!$B$31:$B$54,0),MATCH(Schedules_8760!$F3440,DHW_StPt_Sch_EZ!$C$30:$I$30,0)),"F","C")</f>
        <v>53.333333333333329</v>
      </c>
      <c r="N3440" s="12"/>
      <c r="O3440" s="12"/>
      <c r="P3440" s="12"/>
    </row>
    <row r="3441" spans="1:16" x14ac:dyDescent="0.25">
      <c r="A3441" s="35">
        <v>3440</v>
      </c>
      <c r="B3441" s="89">
        <v>144.29166666666671</v>
      </c>
      <c r="C3441" s="35">
        <f t="shared" si="265"/>
        <v>8</v>
      </c>
      <c r="D3441" s="35">
        <f t="shared" si="268"/>
        <v>144</v>
      </c>
      <c r="E3441" s="35">
        <f t="shared" si="269"/>
        <v>4</v>
      </c>
      <c r="F3441" s="35" t="str">
        <f t="shared" si="266"/>
        <v>Wednesday</v>
      </c>
      <c r="G3441" s="35">
        <f t="shared" si="267"/>
        <v>5</v>
      </c>
      <c r="H3441" s="34">
        <f>CONVERT(INDEX(Htg_StPt_Sch_EZ!$C$4:$I$27,MATCH(Schedules_8760!$C3441,Htg_StPt_Sch_EZ!$B$4:$B$27,0),MATCH(Schedules_8760!$F3441,Htg_StPt_Sch_EZ!$C$3:$I$3,0)),"F","C")</f>
        <v>20.555555555555554</v>
      </c>
      <c r="I3441" s="34">
        <f>CONVERT(INDEX(Htg_StPt_Sch_EZ!$C$31:$I$54,MATCH(Schedules_8760!$C3441,Htg_StPt_Sch_EZ!$B$31:$B$54,0),MATCH(Schedules_8760!$F3441,Htg_StPt_Sch_EZ!$C$30:$I$30,0)),"F","C")</f>
        <v>19.444444444444443</v>
      </c>
      <c r="J3441" s="34">
        <f>CONVERT(INDEX(Clg_StPt_Sch_EZ!$C$4:$I$27,MATCH(Schedules_8760!$C3441,Clg_StPt_Sch_EZ!$B$4:$B$27,0),MATCH(Schedules_8760!$F3441,Clg_StPt_Sch_EZ!$C$3:$I$3,0)),"F","C")</f>
        <v>25.555555555555554</v>
      </c>
      <c r="K3441" s="34">
        <f>CONVERT(INDEX(Clg_StPt_Sch_EZ!$C$31:$I$54,MATCH(Schedules_8760!$C3441,Clg_StPt_Sch_EZ!$B$31:$B$54,0),MATCH(Schedules_8760!$F3441,Clg_StPt_Sch_EZ!$C$30:$I$30,0)),"F","C")</f>
        <v>25</v>
      </c>
      <c r="L3441" s="34">
        <f>CONVERT(INDEX(DHW_StPt_Sch_EZ!$C$4:$I$27,MATCH(Schedules_8760!$C3441,DHW_StPt_Sch_EZ!$B$4:$B$27,0),MATCH(Schedules_8760!$F3441,DHW_StPt_Sch_EZ!$C$3:$I$3,0)),"F","C")</f>
        <v>53.333333333333329</v>
      </c>
      <c r="M3441" s="34">
        <f>CONVERT(INDEX(DHW_StPt_Sch_EZ!$C$31:$I$54,MATCH(Schedules_8760!$C3441,DHW_StPt_Sch_EZ!$B$31:$B$54,0),MATCH(Schedules_8760!$F3441,DHW_StPt_Sch_EZ!$C$30:$I$30,0)),"F","C")</f>
        <v>53.333333333333329</v>
      </c>
      <c r="N3441" s="12"/>
      <c r="O3441" s="12"/>
      <c r="P3441" s="12"/>
    </row>
    <row r="3442" spans="1:16" x14ac:dyDescent="0.25">
      <c r="A3442" s="35">
        <v>3441</v>
      </c>
      <c r="B3442" s="89">
        <v>144.33333333333329</v>
      </c>
      <c r="C3442" s="35">
        <f t="shared" si="265"/>
        <v>9</v>
      </c>
      <c r="D3442" s="35">
        <f t="shared" si="268"/>
        <v>144</v>
      </c>
      <c r="E3442" s="35">
        <f t="shared" si="269"/>
        <v>4</v>
      </c>
      <c r="F3442" s="35" t="str">
        <f t="shared" si="266"/>
        <v>Wednesday</v>
      </c>
      <c r="G3442" s="35">
        <f t="shared" si="267"/>
        <v>5</v>
      </c>
      <c r="H3442" s="34">
        <f>CONVERT(INDEX(Htg_StPt_Sch_EZ!$C$4:$I$27,MATCH(Schedules_8760!$C3442,Htg_StPt_Sch_EZ!$B$4:$B$27,0),MATCH(Schedules_8760!$F3442,Htg_StPt_Sch_EZ!$C$3:$I$3,0)),"F","C")</f>
        <v>20.555555555555554</v>
      </c>
      <c r="I3442" s="34">
        <f>CONVERT(INDEX(Htg_StPt_Sch_EZ!$C$31:$I$54,MATCH(Schedules_8760!$C3442,Htg_StPt_Sch_EZ!$B$31:$B$54,0),MATCH(Schedules_8760!$F3442,Htg_StPt_Sch_EZ!$C$30:$I$30,0)),"F","C")</f>
        <v>19.444444444444443</v>
      </c>
      <c r="J3442" s="34">
        <f>CONVERT(INDEX(Clg_StPt_Sch_EZ!$C$4:$I$27,MATCH(Schedules_8760!$C3442,Clg_StPt_Sch_EZ!$B$4:$B$27,0),MATCH(Schedules_8760!$F3442,Clg_StPt_Sch_EZ!$C$3:$I$3,0)),"F","C")</f>
        <v>25.555555555555554</v>
      </c>
      <c r="K3442" s="34">
        <f>CONVERT(INDEX(Clg_StPt_Sch_EZ!$C$31:$I$54,MATCH(Schedules_8760!$C3442,Clg_StPt_Sch_EZ!$B$31:$B$54,0),MATCH(Schedules_8760!$F3442,Clg_StPt_Sch_EZ!$C$30:$I$30,0)),"F","C")</f>
        <v>25</v>
      </c>
      <c r="L3442" s="34">
        <f>CONVERT(INDEX(DHW_StPt_Sch_EZ!$C$4:$I$27,MATCH(Schedules_8760!$C3442,DHW_StPt_Sch_EZ!$B$4:$B$27,0),MATCH(Schedules_8760!$F3442,DHW_StPt_Sch_EZ!$C$3:$I$3,0)),"F","C")</f>
        <v>53.333333333333329</v>
      </c>
      <c r="M3442" s="34">
        <f>CONVERT(INDEX(DHW_StPt_Sch_EZ!$C$31:$I$54,MATCH(Schedules_8760!$C3442,DHW_StPt_Sch_EZ!$B$31:$B$54,0),MATCH(Schedules_8760!$F3442,DHW_StPt_Sch_EZ!$C$30:$I$30,0)),"F","C")</f>
        <v>53.333333333333329</v>
      </c>
      <c r="N3442" s="12"/>
      <c r="O3442" s="12"/>
      <c r="P3442" s="12"/>
    </row>
    <row r="3443" spans="1:16" x14ac:dyDescent="0.25">
      <c r="A3443" s="35">
        <v>3442</v>
      </c>
      <c r="B3443" s="89">
        <v>144.375</v>
      </c>
      <c r="C3443" s="35">
        <f t="shared" si="265"/>
        <v>10</v>
      </c>
      <c r="D3443" s="35">
        <f t="shared" si="268"/>
        <v>144</v>
      </c>
      <c r="E3443" s="35">
        <f t="shared" si="269"/>
        <v>4</v>
      </c>
      <c r="F3443" s="35" t="str">
        <f t="shared" si="266"/>
        <v>Wednesday</v>
      </c>
      <c r="G3443" s="35">
        <f t="shared" si="267"/>
        <v>5</v>
      </c>
      <c r="H3443" s="34">
        <f>CONVERT(INDEX(Htg_StPt_Sch_EZ!$C$4:$I$27,MATCH(Schedules_8760!$C3443,Htg_StPt_Sch_EZ!$B$4:$B$27,0),MATCH(Schedules_8760!$F3443,Htg_StPt_Sch_EZ!$C$3:$I$3,0)),"F","C")</f>
        <v>20.555555555555554</v>
      </c>
      <c r="I3443" s="34">
        <f>CONVERT(INDEX(Htg_StPt_Sch_EZ!$C$31:$I$54,MATCH(Schedules_8760!$C3443,Htg_StPt_Sch_EZ!$B$31:$B$54,0),MATCH(Schedules_8760!$F3443,Htg_StPt_Sch_EZ!$C$30:$I$30,0)),"F","C")</f>
        <v>19.444444444444443</v>
      </c>
      <c r="J3443" s="34">
        <f>CONVERT(INDEX(Clg_StPt_Sch_EZ!$C$4:$I$27,MATCH(Schedules_8760!$C3443,Clg_StPt_Sch_EZ!$B$4:$B$27,0),MATCH(Schedules_8760!$F3443,Clg_StPt_Sch_EZ!$C$3:$I$3,0)),"F","C")</f>
        <v>25.555555555555554</v>
      </c>
      <c r="K3443" s="34">
        <f>CONVERT(INDEX(Clg_StPt_Sch_EZ!$C$31:$I$54,MATCH(Schedules_8760!$C3443,Clg_StPt_Sch_EZ!$B$31:$B$54,0),MATCH(Schedules_8760!$F3443,Clg_StPt_Sch_EZ!$C$30:$I$30,0)),"F","C")</f>
        <v>25</v>
      </c>
      <c r="L3443" s="34">
        <f>CONVERT(INDEX(DHW_StPt_Sch_EZ!$C$4:$I$27,MATCH(Schedules_8760!$C3443,DHW_StPt_Sch_EZ!$B$4:$B$27,0),MATCH(Schedules_8760!$F3443,DHW_StPt_Sch_EZ!$C$3:$I$3,0)),"F","C")</f>
        <v>53.333333333333329</v>
      </c>
      <c r="M3443" s="34">
        <f>CONVERT(INDEX(DHW_StPt_Sch_EZ!$C$31:$I$54,MATCH(Schedules_8760!$C3443,DHW_StPt_Sch_EZ!$B$31:$B$54,0),MATCH(Schedules_8760!$F3443,DHW_StPt_Sch_EZ!$C$30:$I$30,0)),"F","C")</f>
        <v>53.333333333333329</v>
      </c>
      <c r="N3443" s="12"/>
      <c r="O3443" s="12"/>
      <c r="P3443" s="12"/>
    </row>
    <row r="3444" spans="1:16" x14ac:dyDescent="0.25">
      <c r="A3444" s="35">
        <v>3443</v>
      </c>
      <c r="B3444" s="89">
        <v>144.41666666666671</v>
      </c>
      <c r="C3444" s="35">
        <f t="shared" si="265"/>
        <v>11</v>
      </c>
      <c r="D3444" s="35">
        <f t="shared" si="268"/>
        <v>144</v>
      </c>
      <c r="E3444" s="35">
        <f t="shared" si="269"/>
        <v>4</v>
      </c>
      <c r="F3444" s="35" t="str">
        <f t="shared" si="266"/>
        <v>Wednesday</v>
      </c>
      <c r="G3444" s="35">
        <f t="shared" si="267"/>
        <v>5</v>
      </c>
      <c r="H3444" s="34">
        <f>CONVERT(INDEX(Htg_StPt_Sch_EZ!$C$4:$I$27,MATCH(Schedules_8760!$C3444,Htg_StPt_Sch_EZ!$B$4:$B$27,0),MATCH(Schedules_8760!$F3444,Htg_StPt_Sch_EZ!$C$3:$I$3,0)),"F","C")</f>
        <v>20.555555555555554</v>
      </c>
      <c r="I3444" s="34">
        <f>CONVERT(INDEX(Htg_StPt_Sch_EZ!$C$31:$I$54,MATCH(Schedules_8760!$C3444,Htg_StPt_Sch_EZ!$B$31:$B$54,0),MATCH(Schedules_8760!$F3444,Htg_StPt_Sch_EZ!$C$30:$I$30,0)),"F","C")</f>
        <v>19.444444444444443</v>
      </c>
      <c r="J3444" s="34">
        <f>CONVERT(INDEX(Clg_StPt_Sch_EZ!$C$4:$I$27,MATCH(Schedules_8760!$C3444,Clg_StPt_Sch_EZ!$B$4:$B$27,0),MATCH(Schedules_8760!$F3444,Clg_StPt_Sch_EZ!$C$3:$I$3,0)),"F","C")</f>
        <v>25.555555555555554</v>
      </c>
      <c r="K3444" s="34">
        <f>CONVERT(INDEX(Clg_StPt_Sch_EZ!$C$31:$I$54,MATCH(Schedules_8760!$C3444,Clg_StPt_Sch_EZ!$B$31:$B$54,0),MATCH(Schedules_8760!$F3444,Clg_StPt_Sch_EZ!$C$30:$I$30,0)),"F","C")</f>
        <v>25</v>
      </c>
      <c r="L3444" s="34">
        <f>CONVERT(INDEX(DHW_StPt_Sch_EZ!$C$4:$I$27,MATCH(Schedules_8760!$C3444,DHW_StPt_Sch_EZ!$B$4:$B$27,0),MATCH(Schedules_8760!$F3444,DHW_StPt_Sch_EZ!$C$3:$I$3,0)),"F","C")</f>
        <v>53.333333333333329</v>
      </c>
      <c r="M3444" s="34">
        <f>CONVERT(INDEX(DHW_StPt_Sch_EZ!$C$31:$I$54,MATCH(Schedules_8760!$C3444,DHW_StPt_Sch_EZ!$B$31:$B$54,0),MATCH(Schedules_8760!$F3444,DHW_StPt_Sch_EZ!$C$30:$I$30,0)),"F","C")</f>
        <v>53.333333333333329</v>
      </c>
      <c r="N3444" s="12"/>
      <c r="O3444" s="12"/>
      <c r="P3444" s="12"/>
    </row>
    <row r="3445" spans="1:16" x14ac:dyDescent="0.25">
      <c r="A3445" s="35">
        <v>3444</v>
      </c>
      <c r="B3445" s="89">
        <v>144.45833333333329</v>
      </c>
      <c r="C3445" s="35">
        <f t="shared" si="265"/>
        <v>12</v>
      </c>
      <c r="D3445" s="35">
        <f t="shared" si="268"/>
        <v>144</v>
      </c>
      <c r="E3445" s="35">
        <f t="shared" si="269"/>
        <v>4</v>
      </c>
      <c r="F3445" s="35" t="str">
        <f t="shared" si="266"/>
        <v>Wednesday</v>
      </c>
      <c r="G3445" s="35">
        <f t="shared" si="267"/>
        <v>5</v>
      </c>
      <c r="H3445" s="34">
        <f>CONVERT(INDEX(Htg_StPt_Sch_EZ!$C$4:$I$27,MATCH(Schedules_8760!$C3445,Htg_StPt_Sch_EZ!$B$4:$B$27,0),MATCH(Schedules_8760!$F3445,Htg_StPt_Sch_EZ!$C$3:$I$3,0)),"F","C")</f>
        <v>20.555555555555554</v>
      </c>
      <c r="I3445" s="34">
        <f>CONVERT(INDEX(Htg_StPt_Sch_EZ!$C$31:$I$54,MATCH(Schedules_8760!$C3445,Htg_StPt_Sch_EZ!$B$31:$B$54,0),MATCH(Schedules_8760!$F3445,Htg_StPt_Sch_EZ!$C$30:$I$30,0)),"F","C")</f>
        <v>19.444444444444443</v>
      </c>
      <c r="J3445" s="34">
        <f>CONVERT(INDEX(Clg_StPt_Sch_EZ!$C$4:$I$27,MATCH(Schedules_8760!$C3445,Clg_StPt_Sch_EZ!$B$4:$B$27,0),MATCH(Schedules_8760!$F3445,Clg_StPt_Sch_EZ!$C$3:$I$3,0)),"F","C")</f>
        <v>25.555555555555554</v>
      </c>
      <c r="K3445" s="34">
        <f>CONVERT(INDEX(Clg_StPt_Sch_EZ!$C$31:$I$54,MATCH(Schedules_8760!$C3445,Clg_StPt_Sch_EZ!$B$31:$B$54,0),MATCH(Schedules_8760!$F3445,Clg_StPt_Sch_EZ!$C$30:$I$30,0)),"F","C")</f>
        <v>25</v>
      </c>
      <c r="L3445" s="34">
        <f>CONVERT(INDEX(DHW_StPt_Sch_EZ!$C$4:$I$27,MATCH(Schedules_8760!$C3445,DHW_StPt_Sch_EZ!$B$4:$B$27,0),MATCH(Schedules_8760!$F3445,DHW_StPt_Sch_EZ!$C$3:$I$3,0)),"F","C")</f>
        <v>53.333333333333329</v>
      </c>
      <c r="M3445" s="34">
        <f>CONVERT(INDEX(DHW_StPt_Sch_EZ!$C$31:$I$54,MATCH(Schedules_8760!$C3445,DHW_StPt_Sch_EZ!$B$31:$B$54,0),MATCH(Schedules_8760!$F3445,DHW_StPt_Sch_EZ!$C$30:$I$30,0)),"F","C")</f>
        <v>53.333333333333329</v>
      </c>
      <c r="N3445" s="12"/>
      <c r="O3445" s="12"/>
      <c r="P3445" s="12"/>
    </row>
    <row r="3446" spans="1:16" x14ac:dyDescent="0.25">
      <c r="A3446" s="35">
        <v>3445</v>
      </c>
      <c r="B3446" s="89">
        <v>144.5</v>
      </c>
      <c r="C3446" s="35">
        <f t="shared" si="265"/>
        <v>13</v>
      </c>
      <c r="D3446" s="35">
        <f t="shared" si="268"/>
        <v>144</v>
      </c>
      <c r="E3446" s="35">
        <f t="shared" si="269"/>
        <v>4</v>
      </c>
      <c r="F3446" s="35" t="str">
        <f t="shared" si="266"/>
        <v>Wednesday</v>
      </c>
      <c r="G3446" s="35">
        <f t="shared" si="267"/>
        <v>5</v>
      </c>
      <c r="H3446" s="34">
        <f>CONVERT(INDEX(Htg_StPt_Sch_EZ!$C$4:$I$27,MATCH(Schedules_8760!$C3446,Htg_StPt_Sch_EZ!$B$4:$B$27,0),MATCH(Schedules_8760!$F3446,Htg_StPt_Sch_EZ!$C$3:$I$3,0)),"F","C")</f>
        <v>20.555555555555554</v>
      </c>
      <c r="I3446" s="34">
        <f>CONVERT(INDEX(Htg_StPt_Sch_EZ!$C$31:$I$54,MATCH(Schedules_8760!$C3446,Htg_StPt_Sch_EZ!$B$31:$B$54,0),MATCH(Schedules_8760!$F3446,Htg_StPt_Sch_EZ!$C$30:$I$30,0)),"F","C")</f>
        <v>19.444444444444443</v>
      </c>
      <c r="J3446" s="34">
        <f>CONVERT(INDEX(Clg_StPt_Sch_EZ!$C$4:$I$27,MATCH(Schedules_8760!$C3446,Clg_StPt_Sch_EZ!$B$4:$B$27,0),MATCH(Schedules_8760!$F3446,Clg_StPt_Sch_EZ!$C$3:$I$3,0)),"F","C")</f>
        <v>25.555555555555554</v>
      </c>
      <c r="K3446" s="34">
        <f>CONVERT(INDEX(Clg_StPt_Sch_EZ!$C$31:$I$54,MATCH(Schedules_8760!$C3446,Clg_StPt_Sch_EZ!$B$31:$B$54,0),MATCH(Schedules_8760!$F3446,Clg_StPt_Sch_EZ!$C$30:$I$30,0)),"F","C")</f>
        <v>25</v>
      </c>
      <c r="L3446" s="34">
        <f>CONVERT(INDEX(DHW_StPt_Sch_EZ!$C$4:$I$27,MATCH(Schedules_8760!$C3446,DHW_StPt_Sch_EZ!$B$4:$B$27,0),MATCH(Schedules_8760!$F3446,DHW_StPt_Sch_EZ!$C$3:$I$3,0)),"F","C")</f>
        <v>53.333333333333329</v>
      </c>
      <c r="M3446" s="34">
        <f>CONVERT(INDEX(DHW_StPt_Sch_EZ!$C$31:$I$54,MATCH(Schedules_8760!$C3446,DHW_StPt_Sch_EZ!$B$31:$B$54,0),MATCH(Schedules_8760!$F3446,DHW_StPt_Sch_EZ!$C$30:$I$30,0)),"F","C")</f>
        <v>53.333333333333329</v>
      </c>
      <c r="N3446" s="12"/>
      <c r="O3446" s="12"/>
      <c r="P3446" s="12"/>
    </row>
    <row r="3447" spans="1:16" x14ac:dyDescent="0.25">
      <c r="A3447" s="35">
        <v>3446</v>
      </c>
      <c r="B3447" s="89">
        <v>144.54166666666671</v>
      </c>
      <c r="C3447" s="35">
        <f t="shared" si="265"/>
        <v>14</v>
      </c>
      <c r="D3447" s="35">
        <f t="shared" si="268"/>
        <v>144</v>
      </c>
      <c r="E3447" s="35">
        <f t="shared" si="269"/>
        <v>4</v>
      </c>
      <c r="F3447" s="35" t="str">
        <f t="shared" si="266"/>
        <v>Wednesday</v>
      </c>
      <c r="G3447" s="35">
        <f t="shared" si="267"/>
        <v>5</v>
      </c>
      <c r="H3447" s="34">
        <f>CONVERT(INDEX(Htg_StPt_Sch_EZ!$C$4:$I$27,MATCH(Schedules_8760!$C3447,Htg_StPt_Sch_EZ!$B$4:$B$27,0),MATCH(Schedules_8760!$F3447,Htg_StPt_Sch_EZ!$C$3:$I$3,0)),"F","C")</f>
        <v>20.555555555555554</v>
      </c>
      <c r="I3447" s="34">
        <f>CONVERT(INDEX(Htg_StPt_Sch_EZ!$C$31:$I$54,MATCH(Schedules_8760!$C3447,Htg_StPt_Sch_EZ!$B$31:$B$54,0),MATCH(Schedules_8760!$F3447,Htg_StPt_Sch_EZ!$C$30:$I$30,0)),"F","C")</f>
        <v>19.444444444444443</v>
      </c>
      <c r="J3447" s="34">
        <f>CONVERT(INDEX(Clg_StPt_Sch_EZ!$C$4:$I$27,MATCH(Schedules_8760!$C3447,Clg_StPt_Sch_EZ!$B$4:$B$27,0),MATCH(Schedules_8760!$F3447,Clg_StPt_Sch_EZ!$C$3:$I$3,0)),"F","C")</f>
        <v>25.555555555555554</v>
      </c>
      <c r="K3447" s="34">
        <f>CONVERT(INDEX(Clg_StPt_Sch_EZ!$C$31:$I$54,MATCH(Schedules_8760!$C3447,Clg_StPt_Sch_EZ!$B$31:$B$54,0),MATCH(Schedules_8760!$F3447,Clg_StPt_Sch_EZ!$C$30:$I$30,0)),"F","C")</f>
        <v>25</v>
      </c>
      <c r="L3447" s="34">
        <f>CONVERT(INDEX(DHW_StPt_Sch_EZ!$C$4:$I$27,MATCH(Schedules_8760!$C3447,DHW_StPt_Sch_EZ!$B$4:$B$27,0),MATCH(Schedules_8760!$F3447,DHW_StPt_Sch_EZ!$C$3:$I$3,0)),"F","C")</f>
        <v>53.333333333333329</v>
      </c>
      <c r="M3447" s="34">
        <f>CONVERT(INDEX(DHW_StPt_Sch_EZ!$C$31:$I$54,MATCH(Schedules_8760!$C3447,DHW_StPt_Sch_EZ!$B$31:$B$54,0),MATCH(Schedules_8760!$F3447,DHW_StPt_Sch_EZ!$C$30:$I$30,0)),"F","C")</f>
        <v>53.333333333333329</v>
      </c>
      <c r="N3447" s="12"/>
      <c r="O3447" s="12"/>
      <c r="P3447" s="12"/>
    </row>
    <row r="3448" spans="1:16" x14ac:dyDescent="0.25">
      <c r="A3448" s="35">
        <v>3447</v>
      </c>
      <c r="B3448" s="89">
        <v>144.58333333333329</v>
      </c>
      <c r="C3448" s="35">
        <f t="shared" si="265"/>
        <v>15</v>
      </c>
      <c r="D3448" s="35">
        <f t="shared" si="268"/>
        <v>144</v>
      </c>
      <c r="E3448" s="35">
        <f t="shared" si="269"/>
        <v>4</v>
      </c>
      <c r="F3448" s="35" t="str">
        <f t="shared" si="266"/>
        <v>Wednesday</v>
      </c>
      <c r="G3448" s="35">
        <f t="shared" si="267"/>
        <v>5</v>
      </c>
      <c r="H3448" s="34">
        <f>CONVERT(INDEX(Htg_StPt_Sch_EZ!$C$4:$I$27,MATCH(Schedules_8760!$C3448,Htg_StPt_Sch_EZ!$B$4:$B$27,0),MATCH(Schedules_8760!$F3448,Htg_StPt_Sch_EZ!$C$3:$I$3,0)),"F","C")</f>
        <v>20.555555555555554</v>
      </c>
      <c r="I3448" s="34">
        <f>CONVERT(INDEX(Htg_StPt_Sch_EZ!$C$31:$I$54,MATCH(Schedules_8760!$C3448,Htg_StPt_Sch_EZ!$B$31:$B$54,0),MATCH(Schedules_8760!$F3448,Htg_StPt_Sch_EZ!$C$30:$I$30,0)),"F","C")</f>
        <v>21.111111111111111</v>
      </c>
      <c r="J3448" s="34">
        <f>CONVERT(INDEX(Clg_StPt_Sch_EZ!$C$4:$I$27,MATCH(Schedules_8760!$C3448,Clg_StPt_Sch_EZ!$B$4:$B$27,0),MATCH(Schedules_8760!$F3448,Clg_StPt_Sch_EZ!$C$3:$I$3,0)),"F","C")</f>
        <v>25.555555555555554</v>
      </c>
      <c r="K3448" s="34">
        <f>CONVERT(INDEX(Clg_StPt_Sch_EZ!$C$31:$I$54,MATCH(Schedules_8760!$C3448,Clg_StPt_Sch_EZ!$B$31:$B$54,0),MATCH(Schedules_8760!$F3448,Clg_StPt_Sch_EZ!$C$30:$I$30,0)),"F","C")</f>
        <v>25</v>
      </c>
      <c r="L3448" s="34">
        <f>CONVERT(INDEX(DHW_StPt_Sch_EZ!$C$4:$I$27,MATCH(Schedules_8760!$C3448,DHW_StPt_Sch_EZ!$B$4:$B$27,0),MATCH(Schedules_8760!$F3448,DHW_StPt_Sch_EZ!$C$3:$I$3,0)),"F","C")</f>
        <v>53.333333333333329</v>
      </c>
      <c r="M3448" s="34">
        <f>CONVERT(INDEX(DHW_StPt_Sch_EZ!$C$31:$I$54,MATCH(Schedules_8760!$C3448,DHW_StPt_Sch_EZ!$B$31:$B$54,0),MATCH(Schedules_8760!$F3448,DHW_StPt_Sch_EZ!$C$30:$I$30,0)),"F","C")</f>
        <v>53.333333333333329</v>
      </c>
      <c r="N3448" s="12"/>
      <c r="O3448" s="12"/>
      <c r="P3448" s="12"/>
    </row>
    <row r="3449" spans="1:16" x14ac:dyDescent="0.25">
      <c r="A3449" s="35">
        <v>3448</v>
      </c>
      <c r="B3449" s="89">
        <v>144.625</v>
      </c>
      <c r="C3449" s="35">
        <f t="shared" si="265"/>
        <v>16</v>
      </c>
      <c r="D3449" s="35">
        <f t="shared" si="268"/>
        <v>144</v>
      </c>
      <c r="E3449" s="35">
        <f t="shared" si="269"/>
        <v>4</v>
      </c>
      <c r="F3449" s="35" t="str">
        <f t="shared" si="266"/>
        <v>Wednesday</v>
      </c>
      <c r="G3449" s="35">
        <f t="shared" si="267"/>
        <v>5</v>
      </c>
      <c r="H3449" s="34">
        <f>CONVERT(INDEX(Htg_StPt_Sch_EZ!$C$4:$I$27,MATCH(Schedules_8760!$C3449,Htg_StPt_Sch_EZ!$B$4:$B$27,0),MATCH(Schedules_8760!$F3449,Htg_StPt_Sch_EZ!$C$3:$I$3,0)),"F","C")</f>
        <v>20.555555555555554</v>
      </c>
      <c r="I3449" s="34">
        <f>CONVERT(INDEX(Htg_StPt_Sch_EZ!$C$31:$I$54,MATCH(Schedules_8760!$C3449,Htg_StPt_Sch_EZ!$B$31:$B$54,0),MATCH(Schedules_8760!$F3449,Htg_StPt_Sch_EZ!$C$30:$I$30,0)),"F","C")</f>
        <v>21.111111111111111</v>
      </c>
      <c r="J3449" s="34">
        <f>CONVERT(INDEX(Clg_StPt_Sch_EZ!$C$4:$I$27,MATCH(Schedules_8760!$C3449,Clg_StPt_Sch_EZ!$B$4:$B$27,0),MATCH(Schedules_8760!$F3449,Clg_StPt_Sch_EZ!$C$3:$I$3,0)),"F","C")</f>
        <v>25.555555555555554</v>
      </c>
      <c r="K3449" s="34">
        <f>CONVERT(INDEX(Clg_StPt_Sch_EZ!$C$31:$I$54,MATCH(Schedules_8760!$C3449,Clg_StPt_Sch_EZ!$B$31:$B$54,0),MATCH(Schedules_8760!$F3449,Clg_StPt_Sch_EZ!$C$30:$I$30,0)),"F","C")</f>
        <v>25</v>
      </c>
      <c r="L3449" s="34">
        <f>CONVERT(INDEX(DHW_StPt_Sch_EZ!$C$4:$I$27,MATCH(Schedules_8760!$C3449,DHW_StPt_Sch_EZ!$B$4:$B$27,0),MATCH(Schedules_8760!$F3449,DHW_StPt_Sch_EZ!$C$3:$I$3,0)),"F","C")</f>
        <v>53.333333333333329</v>
      </c>
      <c r="M3449" s="34">
        <f>CONVERT(INDEX(DHW_StPt_Sch_EZ!$C$31:$I$54,MATCH(Schedules_8760!$C3449,DHW_StPt_Sch_EZ!$B$31:$B$54,0),MATCH(Schedules_8760!$F3449,DHW_StPt_Sch_EZ!$C$30:$I$30,0)),"F","C")</f>
        <v>53.333333333333329</v>
      </c>
      <c r="N3449" s="12"/>
      <c r="O3449" s="12"/>
      <c r="P3449" s="12"/>
    </row>
    <row r="3450" spans="1:16" x14ac:dyDescent="0.25">
      <c r="A3450" s="35">
        <v>3449</v>
      </c>
      <c r="B3450" s="89">
        <v>144.66666666666671</v>
      </c>
      <c r="C3450" s="35">
        <f t="shared" si="265"/>
        <v>17</v>
      </c>
      <c r="D3450" s="35">
        <f t="shared" si="268"/>
        <v>144</v>
      </c>
      <c r="E3450" s="35">
        <f t="shared" si="269"/>
        <v>4</v>
      </c>
      <c r="F3450" s="35" t="str">
        <f t="shared" si="266"/>
        <v>Wednesday</v>
      </c>
      <c r="G3450" s="35">
        <f t="shared" si="267"/>
        <v>5</v>
      </c>
      <c r="H3450" s="34">
        <f>CONVERT(INDEX(Htg_StPt_Sch_EZ!$C$4:$I$27,MATCH(Schedules_8760!$C3450,Htg_StPt_Sch_EZ!$B$4:$B$27,0),MATCH(Schedules_8760!$F3450,Htg_StPt_Sch_EZ!$C$3:$I$3,0)),"F","C")</f>
        <v>20.555555555555554</v>
      </c>
      <c r="I3450" s="34">
        <f>CONVERT(INDEX(Htg_StPt_Sch_EZ!$C$31:$I$54,MATCH(Schedules_8760!$C3450,Htg_StPt_Sch_EZ!$B$31:$B$54,0),MATCH(Schedules_8760!$F3450,Htg_StPt_Sch_EZ!$C$30:$I$30,0)),"F","C")</f>
        <v>17.777777777777779</v>
      </c>
      <c r="J3450" s="34">
        <f>CONVERT(INDEX(Clg_StPt_Sch_EZ!$C$4:$I$27,MATCH(Schedules_8760!$C3450,Clg_StPt_Sch_EZ!$B$4:$B$27,0),MATCH(Schedules_8760!$F3450,Clg_StPt_Sch_EZ!$C$3:$I$3,0)),"F","C")</f>
        <v>25.555555555555554</v>
      </c>
      <c r="K3450" s="34">
        <f>CONVERT(INDEX(Clg_StPt_Sch_EZ!$C$31:$I$54,MATCH(Schedules_8760!$C3450,Clg_StPt_Sch_EZ!$B$31:$B$54,0),MATCH(Schedules_8760!$F3450,Clg_StPt_Sch_EZ!$C$30:$I$30,0)),"F","C")</f>
        <v>25</v>
      </c>
      <c r="L3450" s="34">
        <f>CONVERT(INDEX(DHW_StPt_Sch_EZ!$C$4:$I$27,MATCH(Schedules_8760!$C3450,DHW_StPt_Sch_EZ!$B$4:$B$27,0),MATCH(Schedules_8760!$F3450,DHW_StPt_Sch_EZ!$C$3:$I$3,0)),"F","C")</f>
        <v>53.333333333333329</v>
      </c>
      <c r="M3450" s="34">
        <f>CONVERT(INDEX(DHW_StPt_Sch_EZ!$C$31:$I$54,MATCH(Schedules_8760!$C3450,DHW_StPt_Sch_EZ!$B$31:$B$54,0),MATCH(Schedules_8760!$F3450,DHW_StPt_Sch_EZ!$C$30:$I$30,0)),"F","C")</f>
        <v>53.333333333333329</v>
      </c>
      <c r="N3450" s="12"/>
      <c r="O3450" s="12"/>
      <c r="P3450" s="12"/>
    </row>
    <row r="3451" spans="1:16" x14ac:dyDescent="0.25">
      <c r="A3451" s="35">
        <v>3450</v>
      </c>
      <c r="B3451" s="89">
        <v>144.70833333333329</v>
      </c>
      <c r="C3451" s="35">
        <f t="shared" si="265"/>
        <v>18</v>
      </c>
      <c r="D3451" s="35">
        <f t="shared" si="268"/>
        <v>144</v>
      </c>
      <c r="E3451" s="35">
        <f t="shared" si="269"/>
        <v>4</v>
      </c>
      <c r="F3451" s="35" t="str">
        <f t="shared" si="266"/>
        <v>Wednesday</v>
      </c>
      <c r="G3451" s="35">
        <f t="shared" si="267"/>
        <v>5</v>
      </c>
      <c r="H3451" s="34">
        <f>CONVERT(INDEX(Htg_StPt_Sch_EZ!$C$4:$I$27,MATCH(Schedules_8760!$C3451,Htg_StPt_Sch_EZ!$B$4:$B$27,0),MATCH(Schedules_8760!$F3451,Htg_StPt_Sch_EZ!$C$3:$I$3,0)),"F","C")</f>
        <v>20.555555555555554</v>
      </c>
      <c r="I3451" s="34">
        <f>CONVERT(INDEX(Htg_StPt_Sch_EZ!$C$31:$I$54,MATCH(Schedules_8760!$C3451,Htg_StPt_Sch_EZ!$B$31:$B$54,0),MATCH(Schedules_8760!$F3451,Htg_StPt_Sch_EZ!$C$30:$I$30,0)),"F","C")</f>
        <v>17.777777777777779</v>
      </c>
      <c r="J3451" s="34">
        <f>CONVERT(INDEX(Clg_StPt_Sch_EZ!$C$4:$I$27,MATCH(Schedules_8760!$C3451,Clg_StPt_Sch_EZ!$B$4:$B$27,0),MATCH(Schedules_8760!$F3451,Clg_StPt_Sch_EZ!$C$3:$I$3,0)),"F","C")</f>
        <v>25.555555555555554</v>
      </c>
      <c r="K3451" s="34">
        <f>CONVERT(INDEX(Clg_StPt_Sch_EZ!$C$31:$I$54,MATCH(Schedules_8760!$C3451,Clg_StPt_Sch_EZ!$B$31:$B$54,0),MATCH(Schedules_8760!$F3451,Clg_StPt_Sch_EZ!$C$30:$I$30,0)),"F","C")</f>
        <v>28.333333333333332</v>
      </c>
      <c r="L3451" s="34">
        <f>CONVERT(INDEX(DHW_StPt_Sch_EZ!$C$4:$I$27,MATCH(Schedules_8760!$C3451,DHW_StPt_Sch_EZ!$B$4:$B$27,0),MATCH(Schedules_8760!$F3451,DHW_StPt_Sch_EZ!$C$3:$I$3,0)),"F","C")</f>
        <v>53.333333333333329</v>
      </c>
      <c r="M3451" s="34">
        <f>CONVERT(INDEX(DHW_StPt_Sch_EZ!$C$31:$I$54,MATCH(Schedules_8760!$C3451,DHW_StPt_Sch_EZ!$B$31:$B$54,0),MATCH(Schedules_8760!$F3451,DHW_StPt_Sch_EZ!$C$30:$I$30,0)),"F","C")</f>
        <v>53.333333333333329</v>
      </c>
      <c r="N3451" s="12"/>
      <c r="O3451" s="12"/>
      <c r="P3451" s="12"/>
    </row>
    <row r="3452" spans="1:16" x14ac:dyDescent="0.25">
      <c r="A3452" s="35">
        <v>3451</v>
      </c>
      <c r="B3452" s="89">
        <v>144.75</v>
      </c>
      <c r="C3452" s="35">
        <f t="shared" si="265"/>
        <v>19</v>
      </c>
      <c r="D3452" s="35">
        <f t="shared" si="268"/>
        <v>144</v>
      </c>
      <c r="E3452" s="35">
        <f t="shared" si="269"/>
        <v>4</v>
      </c>
      <c r="F3452" s="35" t="str">
        <f t="shared" si="266"/>
        <v>Wednesday</v>
      </c>
      <c r="G3452" s="35">
        <f t="shared" si="267"/>
        <v>5</v>
      </c>
      <c r="H3452" s="34">
        <f>CONVERT(INDEX(Htg_StPt_Sch_EZ!$C$4:$I$27,MATCH(Schedules_8760!$C3452,Htg_StPt_Sch_EZ!$B$4:$B$27,0),MATCH(Schedules_8760!$F3452,Htg_StPt_Sch_EZ!$C$3:$I$3,0)),"F","C")</f>
        <v>20.555555555555554</v>
      </c>
      <c r="I3452" s="34">
        <f>CONVERT(INDEX(Htg_StPt_Sch_EZ!$C$31:$I$54,MATCH(Schedules_8760!$C3452,Htg_StPt_Sch_EZ!$B$31:$B$54,0),MATCH(Schedules_8760!$F3452,Htg_StPt_Sch_EZ!$C$30:$I$30,0)),"F","C")</f>
        <v>18.333333333333332</v>
      </c>
      <c r="J3452" s="34">
        <f>CONVERT(INDEX(Clg_StPt_Sch_EZ!$C$4:$I$27,MATCH(Schedules_8760!$C3452,Clg_StPt_Sch_EZ!$B$4:$B$27,0),MATCH(Schedules_8760!$F3452,Clg_StPt_Sch_EZ!$C$3:$I$3,0)),"F","C")</f>
        <v>25.555555555555554</v>
      </c>
      <c r="K3452" s="34">
        <f>CONVERT(INDEX(Clg_StPt_Sch_EZ!$C$31:$I$54,MATCH(Schedules_8760!$C3452,Clg_StPt_Sch_EZ!$B$31:$B$54,0),MATCH(Schedules_8760!$F3452,Clg_StPt_Sch_EZ!$C$30:$I$30,0)),"F","C")</f>
        <v>28.333333333333332</v>
      </c>
      <c r="L3452" s="34">
        <f>CONVERT(INDEX(DHW_StPt_Sch_EZ!$C$4:$I$27,MATCH(Schedules_8760!$C3452,DHW_StPt_Sch_EZ!$B$4:$B$27,0),MATCH(Schedules_8760!$F3452,DHW_StPt_Sch_EZ!$C$3:$I$3,0)),"F","C")</f>
        <v>53.333333333333329</v>
      </c>
      <c r="M3452" s="34">
        <f>CONVERT(INDEX(DHW_StPt_Sch_EZ!$C$31:$I$54,MATCH(Schedules_8760!$C3452,DHW_StPt_Sch_EZ!$B$31:$B$54,0),MATCH(Schedules_8760!$F3452,DHW_StPt_Sch_EZ!$C$30:$I$30,0)),"F","C")</f>
        <v>53.333333333333329</v>
      </c>
      <c r="N3452" s="12"/>
      <c r="O3452" s="12"/>
      <c r="P3452" s="12"/>
    </row>
    <row r="3453" spans="1:16" x14ac:dyDescent="0.25">
      <c r="A3453" s="35">
        <v>3452</v>
      </c>
      <c r="B3453" s="89">
        <v>144.79166666666671</v>
      </c>
      <c r="C3453" s="35">
        <f t="shared" si="265"/>
        <v>20</v>
      </c>
      <c r="D3453" s="35">
        <f t="shared" si="268"/>
        <v>144</v>
      </c>
      <c r="E3453" s="35">
        <f t="shared" si="269"/>
        <v>4</v>
      </c>
      <c r="F3453" s="35" t="str">
        <f t="shared" si="266"/>
        <v>Wednesday</v>
      </c>
      <c r="G3453" s="35">
        <f t="shared" si="267"/>
        <v>5</v>
      </c>
      <c r="H3453" s="34">
        <f>CONVERT(INDEX(Htg_StPt_Sch_EZ!$C$4:$I$27,MATCH(Schedules_8760!$C3453,Htg_StPt_Sch_EZ!$B$4:$B$27,0),MATCH(Schedules_8760!$F3453,Htg_StPt_Sch_EZ!$C$3:$I$3,0)),"F","C")</f>
        <v>20.555555555555554</v>
      </c>
      <c r="I3453" s="34">
        <f>CONVERT(INDEX(Htg_StPt_Sch_EZ!$C$31:$I$54,MATCH(Schedules_8760!$C3453,Htg_StPt_Sch_EZ!$B$31:$B$54,0),MATCH(Schedules_8760!$F3453,Htg_StPt_Sch_EZ!$C$30:$I$30,0)),"F","C")</f>
        <v>18.888888888888889</v>
      </c>
      <c r="J3453" s="34">
        <f>CONVERT(INDEX(Clg_StPt_Sch_EZ!$C$4:$I$27,MATCH(Schedules_8760!$C3453,Clg_StPt_Sch_EZ!$B$4:$B$27,0),MATCH(Schedules_8760!$F3453,Clg_StPt_Sch_EZ!$C$3:$I$3,0)),"F","C")</f>
        <v>25.555555555555554</v>
      </c>
      <c r="K3453" s="34">
        <f>CONVERT(INDEX(Clg_StPt_Sch_EZ!$C$31:$I$54,MATCH(Schedules_8760!$C3453,Clg_StPt_Sch_EZ!$B$31:$B$54,0),MATCH(Schedules_8760!$F3453,Clg_StPt_Sch_EZ!$C$30:$I$30,0)),"F","C")</f>
        <v>28.333333333333332</v>
      </c>
      <c r="L3453" s="34">
        <f>CONVERT(INDEX(DHW_StPt_Sch_EZ!$C$4:$I$27,MATCH(Schedules_8760!$C3453,DHW_StPt_Sch_EZ!$B$4:$B$27,0),MATCH(Schedules_8760!$F3453,DHW_StPt_Sch_EZ!$C$3:$I$3,0)),"F","C")</f>
        <v>53.333333333333329</v>
      </c>
      <c r="M3453" s="34">
        <f>CONVERT(INDEX(DHW_StPt_Sch_EZ!$C$31:$I$54,MATCH(Schedules_8760!$C3453,DHW_StPt_Sch_EZ!$B$31:$B$54,0),MATCH(Schedules_8760!$F3453,DHW_StPt_Sch_EZ!$C$30:$I$30,0)),"F","C")</f>
        <v>53.333333333333329</v>
      </c>
      <c r="N3453" s="12"/>
      <c r="O3453" s="12"/>
      <c r="P3453" s="12"/>
    </row>
    <row r="3454" spans="1:16" x14ac:dyDescent="0.25">
      <c r="A3454" s="35">
        <v>3453</v>
      </c>
      <c r="B3454" s="89">
        <v>144.83333333333329</v>
      </c>
      <c r="C3454" s="35">
        <f t="shared" si="265"/>
        <v>21</v>
      </c>
      <c r="D3454" s="35">
        <f t="shared" si="268"/>
        <v>144</v>
      </c>
      <c r="E3454" s="35">
        <f t="shared" si="269"/>
        <v>4</v>
      </c>
      <c r="F3454" s="35" t="str">
        <f t="shared" si="266"/>
        <v>Wednesday</v>
      </c>
      <c r="G3454" s="35">
        <f t="shared" si="267"/>
        <v>5</v>
      </c>
      <c r="H3454" s="34">
        <f>CONVERT(INDEX(Htg_StPt_Sch_EZ!$C$4:$I$27,MATCH(Schedules_8760!$C3454,Htg_StPt_Sch_EZ!$B$4:$B$27,0),MATCH(Schedules_8760!$F3454,Htg_StPt_Sch_EZ!$C$3:$I$3,0)),"F","C")</f>
        <v>20.555555555555554</v>
      </c>
      <c r="I3454" s="34">
        <f>CONVERT(INDEX(Htg_StPt_Sch_EZ!$C$31:$I$54,MATCH(Schedules_8760!$C3454,Htg_StPt_Sch_EZ!$B$31:$B$54,0),MATCH(Schedules_8760!$F3454,Htg_StPt_Sch_EZ!$C$30:$I$30,0)),"F","C")</f>
        <v>19.444444444444443</v>
      </c>
      <c r="J3454" s="34">
        <f>CONVERT(INDEX(Clg_StPt_Sch_EZ!$C$4:$I$27,MATCH(Schedules_8760!$C3454,Clg_StPt_Sch_EZ!$B$4:$B$27,0),MATCH(Schedules_8760!$F3454,Clg_StPt_Sch_EZ!$C$3:$I$3,0)),"F","C")</f>
        <v>25.555555555555554</v>
      </c>
      <c r="K3454" s="34">
        <f>CONVERT(INDEX(Clg_StPt_Sch_EZ!$C$31:$I$54,MATCH(Schedules_8760!$C3454,Clg_StPt_Sch_EZ!$B$31:$B$54,0),MATCH(Schedules_8760!$F3454,Clg_StPt_Sch_EZ!$C$30:$I$30,0)),"F","C")</f>
        <v>28.333333333333332</v>
      </c>
      <c r="L3454" s="34">
        <f>CONVERT(INDEX(DHW_StPt_Sch_EZ!$C$4:$I$27,MATCH(Schedules_8760!$C3454,DHW_StPt_Sch_EZ!$B$4:$B$27,0),MATCH(Schedules_8760!$F3454,DHW_StPt_Sch_EZ!$C$3:$I$3,0)),"F","C")</f>
        <v>53.333333333333329</v>
      </c>
      <c r="M3454" s="34">
        <f>CONVERT(INDEX(DHW_StPt_Sch_EZ!$C$31:$I$54,MATCH(Schedules_8760!$C3454,DHW_StPt_Sch_EZ!$B$31:$B$54,0),MATCH(Schedules_8760!$F3454,DHW_StPt_Sch_EZ!$C$30:$I$30,0)),"F","C")</f>
        <v>53.333333333333329</v>
      </c>
      <c r="N3454" s="12"/>
      <c r="O3454" s="12"/>
      <c r="P3454" s="12"/>
    </row>
    <row r="3455" spans="1:16" x14ac:dyDescent="0.25">
      <c r="A3455" s="35">
        <v>3454</v>
      </c>
      <c r="B3455" s="89">
        <v>144.875</v>
      </c>
      <c r="C3455" s="35">
        <f t="shared" si="265"/>
        <v>22</v>
      </c>
      <c r="D3455" s="35">
        <f t="shared" si="268"/>
        <v>144</v>
      </c>
      <c r="E3455" s="35">
        <f t="shared" si="269"/>
        <v>4</v>
      </c>
      <c r="F3455" s="35" t="str">
        <f t="shared" si="266"/>
        <v>Wednesday</v>
      </c>
      <c r="G3455" s="35">
        <f t="shared" si="267"/>
        <v>5</v>
      </c>
      <c r="H3455" s="34">
        <f>CONVERT(INDEX(Htg_StPt_Sch_EZ!$C$4:$I$27,MATCH(Schedules_8760!$C3455,Htg_StPt_Sch_EZ!$B$4:$B$27,0),MATCH(Schedules_8760!$F3455,Htg_StPt_Sch_EZ!$C$3:$I$3,0)),"F","C")</f>
        <v>20.555555555555554</v>
      </c>
      <c r="I3455" s="34">
        <f>CONVERT(INDEX(Htg_StPt_Sch_EZ!$C$31:$I$54,MATCH(Schedules_8760!$C3455,Htg_StPt_Sch_EZ!$B$31:$B$54,0),MATCH(Schedules_8760!$F3455,Htg_StPt_Sch_EZ!$C$30:$I$30,0)),"F","C")</f>
        <v>19.444444444444443</v>
      </c>
      <c r="J3455" s="34">
        <f>CONVERT(INDEX(Clg_StPt_Sch_EZ!$C$4:$I$27,MATCH(Schedules_8760!$C3455,Clg_StPt_Sch_EZ!$B$4:$B$27,0),MATCH(Schedules_8760!$F3455,Clg_StPt_Sch_EZ!$C$3:$I$3,0)),"F","C")</f>
        <v>25.555555555555554</v>
      </c>
      <c r="K3455" s="34">
        <f>CONVERT(INDEX(Clg_StPt_Sch_EZ!$C$31:$I$54,MATCH(Schedules_8760!$C3455,Clg_StPt_Sch_EZ!$B$31:$B$54,0),MATCH(Schedules_8760!$F3455,Clg_StPt_Sch_EZ!$C$30:$I$30,0)),"F","C")</f>
        <v>28.333333333333332</v>
      </c>
      <c r="L3455" s="34">
        <f>CONVERT(INDEX(DHW_StPt_Sch_EZ!$C$4:$I$27,MATCH(Schedules_8760!$C3455,DHW_StPt_Sch_EZ!$B$4:$B$27,0),MATCH(Schedules_8760!$F3455,DHW_StPt_Sch_EZ!$C$3:$I$3,0)),"F","C")</f>
        <v>53.333333333333329</v>
      </c>
      <c r="M3455" s="34">
        <f>CONVERT(INDEX(DHW_StPt_Sch_EZ!$C$31:$I$54,MATCH(Schedules_8760!$C3455,DHW_StPt_Sch_EZ!$B$31:$B$54,0),MATCH(Schedules_8760!$F3455,DHW_StPt_Sch_EZ!$C$30:$I$30,0)),"F","C")</f>
        <v>53.333333333333329</v>
      </c>
      <c r="N3455" s="12"/>
      <c r="O3455" s="12"/>
      <c r="P3455" s="12"/>
    </row>
    <row r="3456" spans="1:16" x14ac:dyDescent="0.25">
      <c r="A3456" s="35">
        <v>3455</v>
      </c>
      <c r="B3456" s="89">
        <v>144.91666666666671</v>
      </c>
      <c r="C3456" s="35">
        <f t="shared" si="265"/>
        <v>23</v>
      </c>
      <c r="D3456" s="35">
        <f t="shared" si="268"/>
        <v>144</v>
      </c>
      <c r="E3456" s="35">
        <f t="shared" si="269"/>
        <v>4</v>
      </c>
      <c r="F3456" s="35" t="str">
        <f t="shared" si="266"/>
        <v>Wednesday</v>
      </c>
      <c r="G3456" s="35">
        <f t="shared" si="267"/>
        <v>5</v>
      </c>
      <c r="H3456" s="34">
        <f>CONVERT(INDEX(Htg_StPt_Sch_EZ!$C$4:$I$27,MATCH(Schedules_8760!$C3456,Htg_StPt_Sch_EZ!$B$4:$B$27,0),MATCH(Schedules_8760!$F3456,Htg_StPt_Sch_EZ!$C$3:$I$3,0)),"F","C")</f>
        <v>20.555555555555554</v>
      </c>
      <c r="I3456" s="34">
        <f>CONVERT(INDEX(Htg_StPt_Sch_EZ!$C$31:$I$54,MATCH(Schedules_8760!$C3456,Htg_StPt_Sch_EZ!$B$31:$B$54,0),MATCH(Schedules_8760!$F3456,Htg_StPt_Sch_EZ!$C$30:$I$30,0)),"F","C")</f>
        <v>19.444444444444443</v>
      </c>
      <c r="J3456" s="34">
        <f>CONVERT(INDEX(Clg_StPt_Sch_EZ!$C$4:$I$27,MATCH(Schedules_8760!$C3456,Clg_StPt_Sch_EZ!$B$4:$B$27,0),MATCH(Schedules_8760!$F3456,Clg_StPt_Sch_EZ!$C$3:$I$3,0)),"F","C")</f>
        <v>25.555555555555554</v>
      </c>
      <c r="K3456" s="34">
        <f>CONVERT(INDEX(Clg_StPt_Sch_EZ!$C$31:$I$54,MATCH(Schedules_8760!$C3456,Clg_StPt_Sch_EZ!$B$31:$B$54,0),MATCH(Schedules_8760!$F3456,Clg_StPt_Sch_EZ!$C$30:$I$30,0)),"F","C")</f>
        <v>28.333333333333332</v>
      </c>
      <c r="L3456" s="34">
        <f>CONVERT(INDEX(DHW_StPt_Sch_EZ!$C$4:$I$27,MATCH(Schedules_8760!$C3456,DHW_StPt_Sch_EZ!$B$4:$B$27,0),MATCH(Schedules_8760!$F3456,DHW_StPt_Sch_EZ!$C$3:$I$3,0)),"F","C")</f>
        <v>53.333333333333329</v>
      </c>
      <c r="M3456" s="34">
        <f>CONVERT(INDEX(DHW_StPt_Sch_EZ!$C$31:$I$54,MATCH(Schedules_8760!$C3456,DHW_StPt_Sch_EZ!$B$31:$B$54,0),MATCH(Schedules_8760!$F3456,DHW_StPt_Sch_EZ!$C$30:$I$30,0)),"F","C")</f>
        <v>53.333333333333329</v>
      </c>
      <c r="N3456" s="12"/>
      <c r="O3456" s="12"/>
      <c r="P3456" s="12"/>
    </row>
    <row r="3457" spans="1:16" x14ac:dyDescent="0.25">
      <c r="A3457" s="35">
        <v>3456</v>
      </c>
      <c r="B3457" s="89">
        <v>144.95833333333329</v>
      </c>
      <c r="C3457" s="35">
        <f t="shared" si="265"/>
        <v>24</v>
      </c>
      <c r="D3457" s="35">
        <f t="shared" si="268"/>
        <v>144</v>
      </c>
      <c r="E3457" s="35">
        <f t="shared" si="269"/>
        <v>4</v>
      </c>
      <c r="F3457" s="35" t="str">
        <f t="shared" si="266"/>
        <v>Wednesday</v>
      </c>
      <c r="G3457" s="35">
        <f t="shared" si="267"/>
        <v>5</v>
      </c>
      <c r="H3457" s="34">
        <f>CONVERT(INDEX(Htg_StPt_Sch_EZ!$C$4:$I$27,MATCH(Schedules_8760!$C3457,Htg_StPt_Sch_EZ!$B$4:$B$27,0),MATCH(Schedules_8760!$F3457,Htg_StPt_Sch_EZ!$C$3:$I$3,0)),"F","C")</f>
        <v>20.555555555555554</v>
      </c>
      <c r="I3457" s="34">
        <f>CONVERT(INDEX(Htg_StPt_Sch_EZ!$C$31:$I$54,MATCH(Schedules_8760!$C3457,Htg_StPt_Sch_EZ!$B$31:$B$54,0),MATCH(Schedules_8760!$F3457,Htg_StPt_Sch_EZ!$C$30:$I$30,0)),"F","C")</f>
        <v>19.444444444444443</v>
      </c>
      <c r="J3457" s="34">
        <f>CONVERT(INDEX(Clg_StPt_Sch_EZ!$C$4:$I$27,MATCH(Schedules_8760!$C3457,Clg_StPt_Sch_EZ!$B$4:$B$27,0),MATCH(Schedules_8760!$F3457,Clg_StPt_Sch_EZ!$C$3:$I$3,0)),"F","C")</f>
        <v>25.555555555555554</v>
      </c>
      <c r="K3457" s="34">
        <f>CONVERT(INDEX(Clg_StPt_Sch_EZ!$C$31:$I$54,MATCH(Schedules_8760!$C3457,Clg_StPt_Sch_EZ!$B$31:$B$54,0),MATCH(Schedules_8760!$F3457,Clg_StPt_Sch_EZ!$C$30:$I$30,0)),"F","C")</f>
        <v>28.333333333333332</v>
      </c>
      <c r="L3457" s="34">
        <f>CONVERT(INDEX(DHW_StPt_Sch_EZ!$C$4:$I$27,MATCH(Schedules_8760!$C3457,DHW_StPt_Sch_EZ!$B$4:$B$27,0),MATCH(Schedules_8760!$F3457,DHW_StPt_Sch_EZ!$C$3:$I$3,0)),"F","C")</f>
        <v>53.333333333333329</v>
      </c>
      <c r="M3457" s="34">
        <f>CONVERT(INDEX(DHW_StPt_Sch_EZ!$C$31:$I$54,MATCH(Schedules_8760!$C3457,DHW_StPt_Sch_EZ!$B$31:$B$54,0),MATCH(Schedules_8760!$F3457,DHW_StPt_Sch_EZ!$C$30:$I$30,0)),"F","C")</f>
        <v>53.333333333333329</v>
      </c>
      <c r="N3457" s="12"/>
      <c r="O3457" s="12"/>
      <c r="P3457" s="12"/>
    </row>
    <row r="3458" spans="1:16" x14ac:dyDescent="0.25">
      <c r="A3458" s="35">
        <v>3457</v>
      </c>
      <c r="B3458" s="89">
        <v>145</v>
      </c>
      <c r="C3458" s="35">
        <f t="shared" ref="C3458:C3521" si="270">HOUR(B3458)+1</f>
        <v>1</v>
      </c>
      <c r="D3458" s="35">
        <f t="shared" si="268"/>
        <v>145</v>
      </c>
      <c r="E3458" s="35">
        <f t="shared" si="269"/>
        <v>5</v>
      </c>
      <c r="F3458" s="35" t="str">
        <f t="shared" ref="F3458:F3521" si="271">IF(E3458=1,"Sunday",IF(E3458=2,"Monday",IF(E3458=3,"Tuesday",IF(E3458=4,"Wednesday",IF(E3458=5,"Thursday",IF(E3458=6,"Friday","Saturday"))))))</f>
        <v>Thursday</v>
      </c>
      <c r="G3458" s="35">
        <f t="shared" ref="G3458:G3521" si="272">MONTH(B3458)</f>
        <v>5</v>
      </c>
      <c r="H3458" s="34">
        <f>CONVERT(INDEX(Htg_StPt_Sch_EZ!$C$4:$I$27,MATCH(Schedules_8760!$C3458,Htg_StPt_Sch_EZ!$B$4:$B$27,0),MATCH(Schedules_8760!$F3458,Htg_StPt_Sch_EZ!$C$3:$I$3,0)),"F","C")</f>
        <v>20.555555555555554</v>
      </c>
      <c r="I3458" s="34">
        <f>CONVERT(INDEX(Htg_StPt_Sch_EZ!$C$31:$I$54,MATCH(Schedules_8760!$C3458,Htg_StPt_Sch_EZ!$B$31:$B$54,0),MATCH(Schedules_8760!$F3458,Htg_StPt_Sch_EZ!$C$30:$I$30,0)),"F","C")</f>
        <v>19.444444444444443</v>
      </c>
      <c r="J3458" s="34">
        <f>CONVERT(INDEX(Clg_StPt_Sch_EZ!$C$4:$I$27,MATCH(Schedules_8760!$C3458,Clg_StPt_Sch_EZ!$B$4:$B$27,0),MATCH(Schedules_8760!$F3458,Clg_StPt_Sch_EZ!$C$3:$I$3,0)),"F","C")</f>
        <v>25.555555555555554</v>
      </c>
      <c r="K3458" s="34">
        <f>CONVERT(INDEX(Clg_StPt_Sch_EZ!$C$31:$I$54,MATCH(Schedules_8760!$C3458,Clg_StPt_Sch_EZ!$B$31:$B$54,0),MATCH(Schedules_8760!$F3458,Clg_StPt_Sch_EZ!$C$30:$I$30,0)),"F","C")</f>
        <v>28.333333333333332</v>
      </c>
      <c r="L3458" s="34">
        <f>CONVERT(INDEX(DHW_StPt_Sch_EZ!$C$4:$I$27,MATCH(Schedules_8760!$C3458,DHW_StPt_Sch_EZ!$B$4:$B$27,0),MATCH(Schedules_8760!$F3458,DHW_StPt_Sch_EZ!$C$3:$I$3,0)),"F","C")</f>
        <v>53.333333333333329</v>
      </c>
      <c r="M3458" s="34">
        <f>CONVERT(INDEX(DHW_StPt_Sch_EZ!$C$31:$I$54,MATCH(Schedules_8760!$C3458,DHW_StPt_Sch_EZ!$B$31:$B$54,0),MATCH(Schedules_8760!$F3458,DHW_StPt_Sch_EZ!$C$30:$I$30,0)),"F","C")</f>
        <v>53.333333333333329</v>
      </c>
      <c r="N3458" s="12"/>
      <c r="O3458" s="12"/>
      <c r="P3458" s="12"/>
    </row>
    <row r="3459" spans="1:16" x14ac:dyDescent="0.25">
      <c r="A3459" s="35">
        <v>3458</v>
      </c>
      <c r="B3459" s="89">
        <v>145.04166666666671</v>
      </c>
      <c r="C3459" s="35">
        <f t="shared" si="270"/>
        <v>2</v>
      </c>
      <c r="D3459" s="35">
        <f t="shared" ref="D3459:D3522" si="273">IF(C3459=1,D3458+1,D3458)</f>
        <v>145</v>
      </c>
      <c r="E3459" s="35">
        <f t="shared" ref="E3459:E3522" si="274">IF(AND(C3459=1,E3458=7),1,IF(C3459=1,E3458+1,E3458))</f>
        <v>5</v>
      </c>
      <c r="F3459" s="35" t="str">
        <f t="shared" si="271"/>
        <v>Thursday</v>
      </c>
      <c r="G3459" s="35">
        <f t="shared" si="272"/>
        <v>5</v>
      </c>
      <c r="H3459" s="34">
        <f>CONVERT(INDEX(Htg_StPt_Sch_EZ!$C$4:$I$27,MATCH(Schedules_8760!$C3459,Htg_StPt_Sch_EZ!$B$4:$B$27,0),MATCH(Schedules_8760!$F3459,Htg_StPt_Sch_EZ!$C$3:$I$3,0)),"F","C")</f>
        <v>20.555555555555554</v>
      </c>
      <c r="I3459" s="34">
        <f>CONVERT(INDEX(Htg_StPt_Sch_EZ!$C$31:$I$54,MATCH(Schedules_8760!$C3459,Htg_StPt_Sch_EZ!$B$31:$B$54,0),MATCH(Schedules_8760!$F3459,Htg_StPt_Sch_EZ!$C$30:$I$30,0)),"F","C")</f>
        <v>19.444444444444443</v>
      </c>
      <c r="J3459" s="34">
        <f>CONVERT(INDEX(Clg_StPt_Sch_EZ!$C$4:$I$27,MATCH(Schedules_8760!$C3459,Clg_StPt_Sch_EZ!$B$4:$B$27,0),MATCH(Schedules_8760!$F3459,Clg_StPt_Sch_EZ!$C$3:$I$3,0)),"F","C")</f>
        <v>25.555555555555554</v>
      </c>
      <c r="K3459" s="34">
        <f>CONVERT(INDEX(Clg_StPt_Sch_EZ!$C$31:$I$54,MATCH(Schedules_8760!$C3459,Clg_StPt_Sch_EZ!$B$31:$B$54,0),MATCH(Schedules_8760!$F3459,Clg_StPt_Sch_EZ!$C$30:$I$30,0)),"F","C")</f>
        <v>28.333333333333332</v>
      </c>
      <c r="L3459" s="34">
        <f>CONVERT(INDEX(DHW_StPt_Sch_EZ!$C$4:$I$27,MATCH(Schedules_8760!$C3459,DHW_StPt_Sch_EZ!$B$4:$B$27,0),MATCH(Schedules_8760!$F3459,DHW_StPt_Sch_EZ!$C$3:$I$3,0)),"F","C")</f>
        <v>53.333333333333329</v>
      </c>
      <c r="M3459" s="34">
        <f>CONVERT(INDEX(DHW_StPt_Sch_EZ!$C$31:$I$54,MATCH(Schedules_8760!$C3459,DHW_StPt_Sch_EZ!$B$31:$B$54,0),MATCH(Schedules_8760!$F3459,DHW_StPt_Sch_EZ!$C$30:$I$30,0)),"F","C")</f>
        <v>53.333333333333329</v>
      </c>
      <c r="N3459" s="12"/>
      <c r="O3459" s="12"/>
      <c r="P3459" s="12"/>
    </row>
    <row r="3460" spans="1:16" x14ac:dyDescent="0.25">
      <c r="A3460" s="35">
        <v>3459</v>
      </c>
      <c r="B3460" s="89">
        <v>145.08333333333329</v>
      </c>
      <c r="C3460" s="35">
        <f t="shared" si="270"/>
        <v>3</v>
      </c>
      <c r="D3460" s="35">
        <f t="shared" si="273"/>
        <v>145</v>
      </c>
      <c r="E3460" s="35">
        <f t="shared" si="274"/>
        <v>5</v>
      </c>
      <c r="F3460" s="35" t="str">
        <f t="shared" si="271"/>
        <v>Thursday</v>
      </c>
      <c r="G3460" s="35">
        <f t="shared" si="272"/>
        <v>5</v>
      </c>
      <c r="H3460" s="34">
        <f>CONVERT(INDEX(Htg_StPt_Sch_EZ!$C$4:$I$27,MATCH(Schedules_8760!$C3460,Htg_StPt_Sch_EZ!$B$4:$B$27,0),MATCH(Schedules_8760!$F3460,Htg_StPt_Sch_EZ!$C$3:$I$3,0)),"F","C")</f>
        <v>20.555555555555554</v>
      </c>
      <c r="I3460" s="34">
        <f>CONVERT(INDEX(Htg_StPt_Sch_EZ!$C$31:$I$54,MATCH(Schedules_8760!$C3460,Htg_StPt_Sch_EZ!$B$31:$B$54,0),MATCH(Schedules_8760!$F3460,Htg_StPt_Sch_EZ!$C$30:$I$30,0)),"F","C")</f>
        <v>19.444444444444443</v>
      </c>
      <c r="J3460" s="34">
        <f>CONVERT(INDEX(Clg_StPt_Sch_EZ!$C$4:$I$27,MATCH(Schedules_8760!$C3460,Clg_StPt_Sch_EZ!$B$4:$B$27,0),MATCH(Schedules_8760!$F3460,Clg_StPt_Sch_EZ!$C$3:$I$3,0)),"F","C")</f>
        <v>25.555555555555554</v>
      </c>
      <c r="K3460" s="34">
        <f>CONVERT(INDEX(Clg_StPt_Sch_EZ!$C$31:$I$54,MATCH(Schedules_8760!$C3460,Clg_StPt_Sch_EZ!$B$31:$B$54,0),MATCH(Schedules_8760!$F3460,Clg_StPt_Sch_EZ!$C$30:$I$30,0)),"F","C")</f>
        <v>28.333333333333332</v>
      </c>
      <c r="L3460" s="34">
        <f>CONVERT(INDEX(DHW_StPt_Sch_EZ!$C$4:$I$27,MATCH(Schedules_8760!$C3460,DHW_StPt_Sch_EZ!$B$4:$B$27,0),MATCH(Schedules_8760!$F3460,DHW_StPt_Sch_EZ!$C$3:$I$3,0)),"F","C")</f>
        <v>53.333333333333329</v>
      </c>
      <c r="M3460" s="34">
        <f>CONVERT(INDEX(DHW_StPt_Sch_EZ!$C$31:$I$54,MATCH(Schedules_8760!$C3460,DHW_StPt_Sch_EZ!$B$31:$B$54,0),MATCH(Schedules_8760!$F3460,DHW_StPt_Sch_EZ!$C$30:$I$30,0)),"F","C")</f>
        <v>53.333333333333329</v>
      </c>
      <c r="N3460" s="12"/>
      <c r="O3460" s="12"/>
      <c r="P3460" s="12"/>
    </row>
    <row r="3461" spans="1:16" x14ac:dyDescent="0.25">
      <c r="A3461" s="35">
        <v>3460</v>
      </c>
      <c r="B3461" s="89">
        <v>145.125</v>
      </c>
      <c r="C3461" s="35">
        <f t="shared" si="270"/>
        <v>4</v>
      </c>
      <c r="D3461" s="35">
        <f t="shared" si="273"/>
        <v>145</v>
      </c>
      <c r="E3461" s="35">
        <f t="shared" si="274"/>
        <v>5</v>
      </c>
      <c r="F3461" s="35" t="str">
        <f t="shared" si="271"/>
        <v>Thursday</v>
      </c>
      <c r="G3461" s="35">
        <f t="shared" si="272"/>
        <v>5</v>
      </c>
      <c r="H3461" s="34">
        <f>CONVERT(INDEX(Htg_StPt_Sch_EZ!$C$4:$I$27,MATCH(Schedules_8760!$C3461,Htg_StPt_Sch_EZ!$B$4:$B$27,0),MATCH(Schedules_8760!$F3461,Htg_StPt_Sch_EZ!$C$3:$I$3,0)),"F","C")</f>
        <v>20.555555555555554</v>
      </c>
      <c r="I3461" s="34">
        <f>CONVERT(INDEX(Htg_StPt_Sch_EZ!$C$31:$I$54,MATCH(Schedules_8760!$C3461,Htg_StPt_Sch_EZ!$B$31:$B$54,0),MATCH(Schedules_8760!$F3461,Htg_StPt_Sch_EZ!$C$30:$I$30,0)),"F","C")</f>
        <v>19.444444444444443</v>
      </c>
      <c r="J3461" s="34">
        <f>CONVERT(INDEX(Clg_StPt_Sch_EZ!$C$4:$I$27,MATCH(Schedules_8760!$C3461,Clg_StPt_Sch_EZ!$B$4:$B$27,0),MATCH(Schedules_8760!$F3461,Clg_StPt_Sch_EZ!$C$3:$I$3,0)),"F","C")</f>
        <v>25.555555555555554</v>
      </c>
      <c r="K3461" s="34">
        <f>CONVERT(INDEX(Clg_StPt_Sch_EZ!$C$31:$I$54,MATCH(Schedules_8760!$C3461,Clg_StPt_Sch_EZ!$B$31:$B$54,0),MATCH(Schedules_8760!$F3461,Clg_StPt_Sch_EZ!$C$30:$I$30,0)),"F","C")</f>
        <v>28.333333333333332</v>
      </c>
      <c r="L3461" s="34">
        <f>CONVERT(INDEX(DHW_StPt_Sch_EZ!$C$4:$I$27,MATCH(Schedules_8760!$C3461,DHW_StPt_Sch_EZ!$B$4:$B$27,0),MATCH(Schedules_8760!$F3461,DHW_StPt_Sch_EZ!$C$3:$I$3,0)),"F","C")</f>
        <v>53.333333333333329</v>
      </c>
      <c r="M3461" s="34">
        <f>CONVERT(INDEX(DHW_StPt_Sch_EZ!$C$31:$I$54,MATCH(Schedules_8760!$C3461,DHW_StPt_Sch_EZ!$B$31:$B$54,0),MATCH(Schedules_8760!$F3461,DHW_StPt_Sch_EZ!$C$30:$I$30,0)),"F","C")</f>
        <v>53.333333333333329</v>
      </c>
      <c r="N3461" s="12"/>
      <c r="O3461" s="12"/>
      <c r="P3461" s="12"/>
    </row>
    <row r="3462" spans="1:16" x14ac:dyDescent="0.25">
      <c r="A3462" s="35">
        <v>3461</v>
      </c>
      <c r="B3462" s="89">
        <v>145.16666666666671</v>
      </c>
      <c r="C3462" s="35">
        <f t="shared" si="270"/>
        <v>5</v>
      </c>
      <c r="D3462" s="35">
        <f t="shared" si="273"/>
        <v>145</v>
      </c>
      <c r="E3462" s="35">
        <f t="shared" si="274"/>
        <v>5</v>
      </c>
      <c r="F3462" s="35" t="str">
        <f t="shared" si="271"/>
        <v>Thursday</v>
      </c>
      <c r="G3462" s="35">
        <f t="shared" si="272"/>
        <v>5</v>
      </c>
      <c r="H3462" s="34">
        <f>CONVERT(INDEX(Htg_StPt_Sch_EZ!$C$4:$I$27,MATCH(Schedules_8760!$C3462,Htg_StPt_Sch_EZ!$B$4:$B$27,0),MATCH(Schedules_8760!$F3462,Htg_StPt_Sch_EZ!$C$3:$I$3,0)),"F","C")</f>
        <v>20.555555555555554</v>
      </c>
      <c r="I3462" s="34">
        <f>CONVERT(INDEX(Htg_StPt_Sch_EZ!$C$31:$I$54,MATCH(Schedules_8760!$C3462,Htg_StPt_Sch_EZ!$B$31:$B$54,0),MATCH(Schedules_8760!$F3462,Htg_StPt_Sch_EZ!$C$30:$I$30,0)),"F","C")</f>
        <v>19.444444444444443</v>
      </c>
      <c r="J3462" s="34">
        <f>CONVERT(INDEX(Clg_StPt_Sch_EZ!$C$4:$I$27,MATCH(Schedules_8760!$C3462,Clg_StPt_Sch_EZ!$B$4:$B$27,0),MATCH(Schedules_8760!$F3462,Clg_StPt_Sch_EZ!$C$3:$I$3,0)),"F","C")</f>
        <v>25.555555555555554</v>
      </c>
      <c r="K3462" s="34">
        <f>CONVERT(INDEX(Clg_StPt_Sch_EZ!$C$31:$I$54,MATCH(Schedules_8760!$C3462,Clg_StPt_Sch_EZ!$B$31:$B$54,0),MATCH(Schedules_8760!$F3462,Clg_StPt_Sch_EZ!$C$30:$I$30,0)),"F","C")</f>
        <v>28.333333333333332</v>
      </c>
      <c r="L3462" s="34">
        <f>CONVERT(INDEX(DHW_StPt_Sch_EZ!$C$4:$I$27,MATCH(Schedules_8760!$C3462,DHW_StPt_Sch_EZ!$B$4:$B$27,0),MATCH(Schedules_8760!$F3462,DHW_StPt_Sch_EZ!$C$3:$I$3,0)),"F","C")</f>
        <v>53.333333333333329</v>
      </c>
      <c r="M3462" s="34">
        <f>CONVERT(INDEX(DHW_StPt_Sch_EZ!$C$31:$I$54,MATCH(Schedules_8760!$C3462,DHW_StPt_Sch_EZ!$B$31:$B$54,0),MATCH(Schedules_8760!$F3462,DHW_StPt_Sch_EZ!$C$30:$I$30,0)),"F","C")</f>
        <v>53.333333333333329</v>
      </c>
      <c r="N3462" s="12"/>
      <c r="O3462" s="12"/>
      <c r="P3462" s="12"/>
    </row>
    <row r="3463" spans="1:16" x14ac:dyDescent="0.25">
      <c r="A3463" s="35">
        <v>3462</v>
      </c>
      <c r="B3463" s="89">
        <v>145.20833333333329</v>
      </c>
      <c r="C3463" s="35">
        <f t="shared" si="270"/>
        <v>6</v>
      </c>
      <c r="D3463" s="35">
        <f t="shared" si="273"/>
        <v>145</v>
      </c>
      <c r="E3463" s="35">
        <f t="shared" si="274"/>
        <v>5</v>
      </c>
      <c r="F3463" s="35" t="str">
        <f t="shared" si="271"/>
        <v>Thursday</v>
      </c>
      <c r="G3463" s="35">
        <f t="shared" si="272"/>
        <v>5</v>
      </c>
      <c r="H3463" s="34">
        <f>CONVERT(INDEX(Htg_StPt_Sch_EZ!$C$4:$I$27,MATCH(Schedules_8760!$C3463,Htg_StPt_Sch_EZ!$B$4:$B$27,0),MATCH(Schedules_8760!$F3463,Htg_StPt_Sch_EZ!$C$3:$I$3,0)),"F","C")</f>
        <v>20.555555555555554</v>
      </c>
      <c r="I3463" s="34">
        <f>CONVERT(INDEX(Htg_StPt_Sch_EZ!$C$31:$I$54,MATCH(Schedules_8760!$C3463,Htg_StPt_Sch_EZ!$B$31:$B$54,0),MATCH(Schedules_8760!$F3463,Htg_StPt_Sch_EZ!$C$30:$I$30,0)),"F","C")</f>
        <v>19.444444444444443</v>
      </c>
      <c r="J3463" s="34">
        <f>CONVERT(INDEX(Clg_StPt_Sch_EZ!$C$4:$I$27,MATCH(Schedules_8760!$C3463,Clg_StPt_Sch_EZ!$B$4:$B$27,0),MATCH(Schedules_8760!$F3463,Clg_StPt_Sch_EZ!$C$3:$I$3,0)),"F","C")</f>
        <v>25.555555555555554</v>
      </c>
      <c r="K3463" s="34">
        <f>CONVERT(INDEX(Clg_StPt_Sch_EZ!$C$31:$I$54,MATCH(Schedules_8760!$C3463,Clg_StPt_Sch_EZ!$B$31:$B$54,0),MATCH(Schedules_8760!$F3463,Clg_StPt_Sch_EZ!$C$30:$I$30,0)),"F","C")</f>
        <v>28.333333333333332</v>
      </c>
      <c r="L3463" s="34">
        <f>CONVERT(INDEX(DHW_StPt_Sch_EZ!$C$4:$I$27,MATCH(Schedules_8760!$C3463,DHW_StPt_Sch_EZ!$B$4:$B$27,0),MATCH(Schedules_8760!$F3463,DHW_StPt_Sch_EZ!$C$3:$I$3,0)),"F","C")</f>
        <v>53.333333333333329</v>
      </c>
      <c r="M3463" s="34">
        <f>CONVERT(INDEX(DHW_StPt_Sch_EZ!$C$31:$I$54,MATCH(Schedules_8760!$C3463,DHW_StPt_Sch_EZ!$B$31:$B$54,0),MATCH(Schedules_8760!$F3463,DHW_StPt_Sch_EZ!$C$30:$I$30,0)),"F","C")</f>
        <v>53.333333333333329</v>
      </c>
      <c r="N3463" s="12"/>
      <c r="O3463" s="12"/>
      <c r="P3463" s="12"/>
    </row>
    <row r="3464" spans="1:16" x14ac:dyDescent="0.25">
      <c r="A3464" s="35">
        <v>3463</v>
      </c>
      <c r="B3464" s="89">
        <v>145.25</v>
      </c>
      <c r="C3464" s="35">
        <f t="shared" si="270"/>
        <v>7</v>
      </c>
      <c r="D3464" s="35">
        <f t="shared" si="273"/>
        <v>145</v>
      </c>
      <c r="E3464" s="35">
        <f t="shared" si="274"/>
        <v>5</v>
      </c>
      <c r="F3464" s="35" t="str">
        <f t="shared" si="271"/>
        <v>Thursday</v>
      </c>
      <c r="G3464" s="35">
        <f t="shared" si="272"/>
        <v>5</v>
      </c>
      <c r="H3464" s="34">
        <f>CONVERT(INDEX(Htg_StPt_Sch_EZ!$C$4:$I$27,MATCH(Schedules_8760!$C3464,Htg_StPt_Sch_EZ!$B$4:$B$27,0),MATCH(Schedules_8760!$F3464,Htg_StPt_Sch_EZ!$C$3:$I$3,0)),"F","C")</f>
        <v>20.555555555555554</v>
      </c>
      <c r="I3464" s="34">
        <f>CONVERT(INDEX(Htg_StPt_Sch_EZ!$C$31:$I$54,MATCH(Schedules_8760!$C3464,Htg_StPt_Sch_EZ!$B$31:$B$54,0),MATCH(Schedules_8760!$F3464,Htg_StPt_Sch_EZ!$C$30:$I$30,0)),"F","C")</f>
        <v>19.444444444444443</v>
      </c>
      <c r="J3464" s="34">
        <f>CONVERT(INDEX(Clg_StPt_Sch_EZ!$C$4:$I$27,MATCH(Schedules_8760!$C3464,Clg_StPt_Sch_EZ!$B$4:$B$27,0),MATCH(Schedules_8760!$F3464,Clg_StPt_Sch_EZ!$C$3:$I$3,0)),"F","C")</f>
        <v>25.555555555555554</v>
      </c>
      <c r="K3464" s="34">
        <f>CONVERT(INDEX(Clg_StPt_Sch_EZ!$C$31:$I$54,MATCH(Schedules_8760!$C3464,Clg_StPt_Sch_EZ!$B$31:$B$54,0),MATCH(Schedules_8760!$F3464,Clg_StPt_Sch_EZ!$C$30:$I$30,0)),"F","C")</f>
        <v>28.333333333333332</v>
      </c>
      <c r="L3464" s="34">
        <f>CONVERT(INDEX(DHW_StPt_Sch_EZ!$C$4:$I$27,MATCH(Schedules_8760!$C3464,DHW_StPt_Sch_EZ!$B$4:$B$27,0),MATCH(Schedules_8760!$F3464,DHW_StPt_Sch_EZ!$C$3:$I$3,0)),"F","C")</f>
        <v>53.333333333333329</v>
      </c>
      <c r="M3464" s="34">
        <f>CONVERT(INDEX(DHW_StPt_Sch_EZ!$C$31:$I$54,MATCH(Schedules_8760!$C3464,DHW_StPt_Sch_EZ!$B$31:$B$54,0),MATCH(Schedules_8760!$F3464,DHW_StPt_Sch_EZ!$C$30:$I$30,0)),"F","C")</f>
        <v>53.333333333333329</v>
      </c>
      <c r="N3464" s="12"/>
      <c r="O3464" s="12"/>
      <c r="P3464" s="12"/>
    </row>
    <row r="3465" spans="1:16" x14ac:dyDescent="0.25">
      <c r="A3465" s="35">
        <v>3464</v>
      </c>
      <c r="B3465" s="89">
        <v>145.29166666666671</v>
      </c>
      <c r="C3465" s="35">
        <f t="shared" si="270"/>
        <v>8</v>
      </c>
      <c r="D3465" s="35">
        <f t="shared" si="273"/>
        <v>145</v>
      </c>
      <c r="E3465" s="35">
        <f t="shared" si="274"/>
        <v>5</v>
      </c>
      <c r="F3465" s="35" t="str">
        <f t="shared" si="271"/>
        <v>Thursday</v>
      </c>
      <c r="G3465" s="35">
        <f t="shared" si="272"/>
        <v>5</v>
      </c>
      <c r="H3465" s="34">
        <f>CONVERT(INDEX(Htg_StPt_Sch_EZ!$C$4:$I$27,MATCH(Schedules_8760!$C3465,Htg_StPt_Sch_EZ!$B$4:$B$27,0),MATCH(Schedules_8760!$F3465,Htg_StPt_Sch_EZ!$C$3:$I$3,0)),"F","C")</f>
        <v>20.555555555555554</v>
      </c>
      <c r="I3465" s="34">
        <f>CONVERT(INDEX(Htg_StPt_Sch_EZ!$C$31:$I$54,MATCH(Schedules_8760!$C3465,Htg_StPt_Sch_EZ!$B$31:$B$54,0),MATCH(Schedules_8760!$F3465,Htg_StPt_Sch_EZ!$C$30:$I$30,0)),"F","C")</f>
        <v>19.444444444444443</v>
      </c>
      <c r="J3465" s="34">
        <f>CONVERT(INDEX(Clg_StPt_Sch_EZ!$C$4:$I$27,MATCH(Schedules_8760!$C3465,Clg_StPt_Sch_EZ!$B$4:$B$27,0),MATCH(Schedules_8760!$F3465,Clg_StPt_Sch_EZ!$C$3:$I$3,0)),"F","C")</f>
        <v>25.555555555555554</v>
      </c>
      <c r="K3465" s="34">
        <f>CONVERT(INDEX(Clg_StPt_Sch_EZ!$C$31:$I$54,MATCH(Schedules_8760!$C3465,Clg_StPt_Sch_EZ!$B$31:$B$54,0),MATCH(Schedules_8760!$F3465,Clg_StPt_Sch_EZ!$C$30:$I$30,0)),"F","C")</f>
        <v>25</v>
      </c>
      <c r="L3465" s="34">
        <f>CONVERT(INDEX(DHW_StPt_Sch_EZ!$C$4:$I$27,MATCH(Schedules_8760!$C3465,DHW_StPt_Sch_EZ!$B$4:$B$27,0),MATCH(Schedules_8760!$F3465,DHW_StPt_Sch_EZ!$C$3:$I$3,0)),"F","C")</f>
        <v>53.333333333333329</v>
      </c>
      <c r="M3465" s="34">
        <f>CONVERT(INDEX(DHW_StPt_Sch_EZ!$C$31:$I$54,MATCH(Schedules_8760!$C3465,DHW_StPt_Sch_EZ!$B$31:$B$54,0),MATCH(Schedules_8760!$F3465,DHW_StPt_Sch_EZ!$C$30:$I$30,0)),"F","C")</f>
        <v>53.333333333333329</v>
      </c>
      <c r="N3465" s="12"/>
      <c r="O3465" s="12"/>
      <c r="P3465" s="12"/>
    </row>
    <row r="3466" spans="1:16" x14ac:dyDescent="0.25">
      <c r="A3466" s="35">
        <v>3465</v>
      </c>
      <c r="B3466" s="89">
        <v>145.33333333333329</v>
      </c>
      <c r="C3466" s="35">
        <f t="shared" si="270"/>
        <v>9</v>
      </c>
      <c r="D3466" s="35">
        <f t="shared" si="273"/>
        <v>145</v>
      </c>
      <c r="E3466" s="35">
        <f t="shared" si="274"/>
        <v>5</v>
      </c>
      <c r="F3466" s="35" t="str">
        <f t="shared" si="271"/>
        <v>Thursday</v>
      </c>
      <c r="G3466" s="35">
        <f t="shared" si="272"/>
        <v>5</v>
      </c>
      <c r="H3466" s="34">
        <f>CONVERT(INDEX(Htg_StPt_Sch_EZ!$C$4:$I$27,MATCH(Schedules_8760!$C3466,Htg_StPt_Sch_EZ!$B$4:$B$27,0),MATCH(Schedules_8760!$F3466,Htg_StPt_Sch_EZ!$C$3:$I$3,0)),"F","C")</f>
        <v>20.555555555555554</v>
      </c>
      <c r="I3466" s="34">
        <f>CONVERT(INDEX(Htg_StPt_Sch_EZ!$C$31:$I$54,MATCH(Schedules_8760!$C3466,Htg_StPt_Sch_EZ!$B$31:$B$54,0),MATCH(Schedules_8760!$F3466,Htg_StPt_Sch_EZ!$C$30:$I$30,0)),"F","C")</f>
        <v>19.444444444444443</v>
      </c>
      <c r="J3466" s="34">
        <f>CONVERT(INDEX(Clg_StPt_Sch_EZ!$C$4:$I$27,MATCH(Schedules_8760!$C3466,Clg_StPt_Sch_EZ!$B$4:$B$27,0),MATCH(Schedules_8760!$F3466,Clg_StPt_Sch_EZ!$C$3:$I$3,0)),"F","C")</f>
        <v>25.555555555555554</v>
      </c>
      <c r="K3466" s="34">
        <f>CONVERT(INDEX(Clg_StPt_Sch_EZ!$C$31:$I$54,MATCH(Schedules_8760!$C3466,Clg_StPt_Sch_EZ!$B$31:$B$54,0),MATCH(Schedules_8760!$F3466,Clg_StPt_Sch_EZ!$C$30:$I$30,0)),"F","C")</f>
        <v>25</v>
      </c>
      <c r="L3466" s="34">
        <f>CONVERT(INDEX(DHW_StPt_Sch_EZ!$C$4:$I$27,MATCH(Schedules_8760!$C3466,DHW_StPt_Sch_EZ!$B$4:$B$27,0),MATCH(Schedules_8760!$F3466,DHW_StPt_Sch_EZ!$C$3:$I$3,0)),"F","C")</f>
        <v>53.333333333333329</v>
      </c>
      <c r="M3466" s="34">
        <f>CONVERT(INDEX(DHW_StPt_Sch_EZ!$C$31:$I$54,MATCH(Schedules_8760!$C3466,DHW_StPt_Sch_EZ!$B$31:$B$54,0),MATCH(Schedules_8760!$F3466,DHW_StPt_Sch_EZ!$C$30:$I$30,0)),"F","C")</f>
        <v>53.333333333333329</v>
      </c>
      <c r="N3466" s="12"/>
      <c r="O3466" s="12"/>
      <c r="P3466" s="12"/>
    </row>
    <row r="3467" spans="1:16" x14ac:dyDescent="0.25">
      <c r="A3467" s="35">
        <v>3466</v>
      </c>
      <c r="B3467" s="89">
        <v>145.375</v>
      </c>
      <c r="C3467" s="35">
        <f t="shared" si="270"/>
        <v>10</v>
      </c>
      <c r="D3467" s="35">
        <f t="shared" si="273"/>
        <v>145</v>
      </c>
      <c r="E3467" s="35">
        <f t="shared" si="274"/>
        <v>5</v>
      </c>
      <c r="F3467" s="35" t="str">
        <f t="shared" si="271"/>
        <v>Thursday</v>
      </c>
      <c r="G3467" s="35">
        <f t="shared" si="272"/>
        <v>5</v>
      </c>
      <c r="H3467" s="34">
        <f>CONVERT(INDEX(Htg_StPt_Sch_EZ!$C$4:$I$27,MATCH(Schedules_8760!$C3467,Htg_StPt_Sch_EZ!$B$4:$B$27,0),MATCH(Schedules_8760!$F3467,Htg_StPt_Sch_EZ!$C$3:$I$3,0)),"F","C")</f>
        <v>20.555555555555554</v>
      </c>
      <c r="I3467" s="34">
        <f>CONVERT(INDEX(Htg_StPt_Sch_EZ!$C$31:$I$54,MATCH(Schedules_8760!$C3467,Htg_StPt_Sch_EZ!$B$31:$B$54,0),MATCH(Schedules_8760!$F3467,Htg_StPt_Sch_EZ!$C$30:$I$30,0)),"F","C")</f>
        <v>19.444444444444443</v>
      </c>
      <c r="J3467" s="34">
        <f>CONVERT(INDEX(Clg_StPt_Sch_EZ!$C$4:$I$27,MATCH(Schedules_8760!$C3467,Clg_StPt_Sch_EZ!$B$4:$B$27,0),MATCH(Schedules_8760!$F3467,Clg_StPt_Sch_EZ!$C$3:$I$3,0)),"F","C")</f>
        <v>25.555555555555554</v>
      </c>
      <c r="K3467" s="34">
        <f>CONVERT(INDEX(Clg_StPt_Sch_EZ!$C$31:$I$54,MATCH(Schedules_8760!$C3467,Clg_StPt_Sch_EZ!$B$31:$B$54,0),MATCH(Schedules_8760!$F3467,Clg_StPt_Sch_EZ!$C$30:$I$30,0)),"F","C")</f>
        <v>25</v>
      </c>
      <c r="L3467" s="34">
        <f>CONVERT(INDEX(DHW_StPt_Sch_EZ!$C$4:$I$27,MATCH(Schedules_8760!$C3467,DHW_StPt_Sch_EZ!$B$4:$B$27,0),MATCH(Schedules_8760!$F3467,DHW_StPt_Sch_EZ!$C$3:$I$3,0)),"F","C")</f>
        <v>53.333333333333329</v>
      </c>
      <c r="M3467" s="34">
        <f>CONVERT(INDEX(DHW_StPt_Sch_EZ!$C$31:$I$54,MATCH(Schedules_8760!$C3467,DHW_StPt_Sch_EZ!$B$31:$B$54,0),MATCH(Schedules_8760!$F3467,DHW_StPt_Sch_EZ!$C$30:$I$30,0)),"F","C")</f>
        <v>53.333333333333329</v>
      </c>
      <c r="N3467" s="12"/>
      <c r="O3467" s="12"/>
      <c r="P3467" s="12"/>
    </row>
    <row r="3468" spans="1:16" x14ac:dyDescent="0.25">
      <c r="A3468" s="35">
        <v>3467</v>
      </c>
      <c r="B3468" s="89">
        <v>145.41666666666671</v>
      </c>
      <c r="C3468" s="35">
        <f t="shared" si="270"/>
        <v>11</v>
      </c>
      <c r="D3468" s="35">
        <f t="shared" si="273"/>
        <v>145</v>
      </c>
      <c r="E3468" s="35">
        <f t="shared" si="274"/>
        <v>5</v>
      </c>
      <c r="F3468" s="35" t="str">
        <f t="shared" si="271"/>
        <v>Thursday</v>
      </c>
      <c r="G3468" s="35">
        <f t="shared" si="272"/>
        <v>5</v>
      </c>
      <c r="H3468" s="34">
        <f>CONVERT(INDEX(Htg_StPt_Sch_EZ!$C$4:$I$27,MATCH(Schedules_8760!$C3468,Htg_StPt_Sch_EZ!$B$4:$B$27,0),MATCH(Schedules_8760!$F3468,Htg_StPt_Sch_EZ!$C$3:$I$3,0)),"F","C")</f>
        <v>20.555555555555554</v>
      </c>
      <c r="I3468" s="34">
        <f>CONVERT(INDEX(Htg_StPt_Sch_EZ!$C$31:$I$54,MATCH(Schedules_8760!$C3468,Htg_StPt_Sch_EZ!$B$31:$B$54,0),MATCH(Schedules_8760!$F3468,Htg_StPt_Sch_EZ!$C$30:$I$30,0)),"F","C")</f>
        <v>19.444444444444443</v>
      </c>
      <c r="J3468" s="34">
        <f>CONVERT(INDEX(Clg_StPt_Sch_EZ!$C$4:$I$27,MATCH(Schedules_8760!$C3468,Clg_StPt_Sch_EZ!$B$4:$B$27,0),MATCH(Schedules_8760!$F3468,Clg_StPt_Sch_EZ!$C$3:$I$3,0)),"F","C")</f>
        <v>25.555555555555554</v>
      </c>
      <c r="K3468" s="34">
        <f>CONVERT(INDEX(Clg_StPt_Sch_EZ!$C$31:$I$54,MATCH(Schedules_8760!$C3468,Clg_StPt_Sch_EZ!$B$31:$B$54,0),MATCH(Schedules_8760!$F3468,Clg_StPt_Sch_EZ!$C$30:$I$30,0)),"F","C")</f>
        <v>25</v>
      </c>
      <c r="L3468" s="34">
        <f>CONVERT(INDEX(DHW_StPt_Sch_EZ!$C$4:$I$27,MATCH(Schedules_8760!$C3468,DHW_StPt_Sch_EZ!$B$4:$B$27,0),MATCH(Schedules_8760!$F3468,DHW_StPt_Sch_EZ!$C$3:$I$3,0)),"F","C")</f>
        <v>53.333333333333329</v>
      </c>
      <c r="M3468" s="34">
        <f>CONVERT(INDEX(DHW_StPt_Sch_EZ!$C$31:$I$54,MATCH(Schedules_8760!$C3468,DHW_StPt_Sch_EZ!$B$31:$B$54,0),MATCH(Schedules_8760!$F3468,DHW_StPt_Sch_EZ!$C$30:$I$30,0)),"F","C")</f>
        <v>53.333333333333329</v>
      </c>
      <c r="N3468" s="12"/>
      <c r="O3468" s="12"/>
      <c r="P3468" s="12"/>
    </row>
    <row r="3469" spans="1:16" x14ac:dyDescent="0.25">
      <c r="A3469" s="35">
        <v>3468</v>
      </c>
      <c r="B3469" s="89">
        <v>145.45833333333329</v>
      </c>
      <c r="C3469" s="35">
        <f t="shared" si="270"/>
        <v>12</v>
      </c>
      <c r="D3469" s="35">
        <f t="shared" si="273"/>
        <v>145</v>
      </c>
      <c r="E3469" s="35">
        <f t="shared" si="274"/>
        <v>5</v>
      </c>
      <c r="F3469" s="35" t="str">
        <f t="shared" si="271"/>
        <v>Thursday</v>
      </c>
      <c r="G3469" s="35">
        <f t="shared" si="272"/>
        <v>5</v>
      </c>
      <c r="H3469" s="34">
        <f>CONVERT(INDEX(Htg_StPt_Sch_EZ!$C$4:$I$27,MATCH(Schedules_8760!$C3469,Htg_StPt_Sch_EZ!$B$4:$B$27,0),MATCH(Schedules_8760!$F3469,Htg_StPt_Sch_EZ!$C$3:$I$3,0)),"F","C")</f>
        <v>20.555555555555554</v>
      </c>
      <c r="I3469" s="34">
        <f>CONVERT(INDEX(Htg_StPt_Sch_EZ!$C$31:$I$54,MATCH(Schedules_8760!$C3469,Htg_StPt_Sch_EZ!$B$31:$B$54,0),MATCH(Schedules_8760!$F3469,Htg_StPt_Sch_EZ!$C$30:$I$30,0)),"F","C")</f>
        <v>19.444444444444443</v>
      </c>
      <c r="J3469" s="34">
        <f>CONVERT(INDEX(Clg_StPt_Sch_EZ!$C$4:$I$27,MATCH(Schedules_8760!$C3469,Clg_StPt_Sch_EZ!$B$4:$B$27,0),MATCH(Schedules_8760!$F3469,Clg_StPt_Sch_EZ!$C$3:$I$3,0)),"F","C")</f>
        <v>25.555555555555554</v>
      </c>
      <c r="K3469" s="34">
        <f>CONVERT(INDEX(Clg_StPt_Sch_EZ!$C$31:$I$54,MATCH(Schedules_8760!$C3469,Clg_StPt_Sch_EZ!$B$31:$B$54,0),MATCH(Schedules_8760!$F3469,Clg_StPt_Sch_EZ!$C$30:$I$30,0)),"F","C")</f>
        <v>25</v>
      </c>
      <c r="L3469" s="34">
        <f>CONVERT(INDEX(DHW_StPt_Sch_EZ!$C$4:$I$27,MATCH(Schedules_8760!$C3469,DHW_StPt_Sch_EZ!$B$4:$B$27,0),MATCH(Schedules_8760!$F3469,DHW_StPt_Sch_EZ!$C$3:$I$3,0)),"F","C")</f>
        <v>53.333333333333329</v>
      </c>
      <c r="M3469" s="34">
        <f>CONVERT(INDEX(DHW_StPt_Sch_EZ!$C$31:$I$54,MATCH(Schedules_8760!$C3469,DHW_StPt_Sch_EZ!$B$31:$B$54,0),MATCH(Schedules_8760!$F3469,DHW_StPt_Sch_EZ!$C$30:$I$30,0)),"F","C")</f>
        <v>53.333333333333329</v>
      </c>
      <c r="N3469" s="12"/>
      <c r="O3469" s="12"/>
      <c r="P3469" s="12"/>
    </row>
    <row r="3470" spans="1:16" x14ac:dyDescent="0.25">
      <c r="A3470" s="35">
        <v>3469</v>
      </c>
      <c r="B3470" s="89">
        <v>145.5</v>
      </c>
      <c r="C3470" s="35">
        <f t="shared" si="270"/>
        <v>13</v>
      </c>
      <c r="D3470" s="35">
        <f t="shared" si="273"/>
        <v>145</v>
      </c>
      <c r="E3470" s="35">
        <f t="shared" si="274"/>
        <v>5</v>
      </c>
      <c r="F3470" s="35" t="str">
        <f t="shared" si="271"/>
        <v>Thursday</v>
      </c>
      <c r="G3470" s="35">
        <f t="shared" si="272"/>
        <v>5</v>
      </c>
      <c r="H3470" s="34">
        <f>CONVERT(INDEX(Htg_StPt_Sch_EZ!$C$4:$I$27,MATCH(Schedules_8760!$C3470,Htg_StPt_Sch_EZ!$B$4:$B$27,0),MATCH(Schedules_8760!$F3470,Htg_StPt_Sch_EZ!$C$3:$I$3,0)),"F","C")</f>
        <v>20.555555555555554</v>
      </c>
      <c r="I3470" s="34">
        <f>CONVERT(INDEX(Htg_StPt_Sch_EZ!$C$31:$I$54,MATCH(Schedules_8760!$C3470,Htg_StPt_Sch_EZ!$B$31:$B$54,0),MATCH(Schedules_8760!$F3470,Htg_StPt_Sch_EZ!$C$30:$I$30,0)),"F","C")</f>
        <v>19.444444444444443</v>
      </c>
      <c r="J3470" s="34">
        <f>CONVERT(INDEX(Clg_StPt_Sch_EZ!$C$4:$I$27,MATCH(Schedules_8760!$C3470,Clg_StPt_Sch_EZ!$B$4:$B$27,0),MATCH(Schedules_8760!$F3470,Clg_StPt_Sch_EZ!$C$3:$I$3,0)),"F","C")</f>
        <v>25.555555555555554</v>
      </c>
      <c r="K3470" s="34">
        <f>CONVERT(INDEX(Clg_StPt_Sch_EZ!$C$31:$I$54,MATCH(Schedules_8760!$C3470,Clg_StPt_Sch_EZ!$B$31:$B$54,0),MATCH(Schedules_8760!$F3470,Clg_StPt_Sch_EZ!$C$30:$I$30,0)),"F","C")</f>
        <v>25</v>
      </c>
      <c r="L3470" s="34">
        <f>CONVERT(INDEX(DHW_StPt_Sch_EZ!$C$4:$I$27,MATCH(Schedules_8760!$C3470,DHW_StPt_Sch_EZ!$B$4:$B$27,0),MATCH(Schedules_8760!$F3470,DHW_StPt_Sch_EZ!$C$3:$I$3,0)),"F","C")</f>
        <v>53.333333333333329</v>
      </c>
      <c r="M3470" s="34">
        <f>CONVERT(INDEX(DHW_StPt_Sch_EZ!$C$31:$I$54,MATCH(Schedules_8760!$C3470,DHW_StPt_Sch_EZ!$B$31:$B$54,0),MATCH(Schedules_8760!$F3470,DHW_StPt_Sch_EZ!$C$30:$I$30,0)),"F","C")</f>
        <v>53.333333333333329</v>
      </c>
      <c r="N3470" s="12"/>
      <c r="O3470" s="12"/>
      <c r="P3470" s="12"/>
    </row>
    <row r="3471" spans="1:16" x14ac:dyDescent="0.25">
      <c r="A3471" s="35">
        <v>3470</v>
      </c>
      <c r="B3471" s="89">
        <v>145.54166666666671</v>
      </c>
      <c r="C3471" s="35">
        <f t="shared" si="270"/>
        <v>14</v>
      </c>
      <c r="D3471" s="35">
        <f t="shared" si="273"/>
        <v>145</v>
      </c>
      <c r="E3471" s="35">
        <f t="shared" si="274"/>
        <v>5</v>
      </c>
      <c r="F3471" s="35" t="str">
        <f t="shared" si="271"/>
        <v>Thursday</v>
      </c>
      <c r="G3471" s="35">
        <f t="shared" si="272"/>
        <v>5</v>
      </c>
      <c r="H3471" s="34">
        <f>CONVERT(INDEX(Htg_StPt_Sch_EZ!$C$4:$I$27,MATCH(Schedules_8760!$C3471,Htg_StPt_Sch_EZ!$B$4:$B$27,0),MATCH(Schedules_8760!$F3471,Htg_StPt_Sch_EZ!$C$3:$I$3,0)),"F","C")</f>
        <v>20.555555555555554</v>
      </c>
      <c r="I3471" s="34">
        <f>CONVERT(INDEX(Htg_StPt_Sch_EZ!$C$31:$I$54,MATCH(Schedules_8760!$C3471,Htg_StPt_Sch_EZ!$B$31:$B$54,0),MATCH(Schedules_8760!$F3471,Htg_StPt_Sch_EZ!$C$30:$I$30,0)),"F","C")</f>
        <v>19.444444444444443</v>
      </c>
      <c r="J3471" s="34">
        <f>CONVERT(INDEX(Clg_StPt_Sch_EZ!$C$4:$I$27,MATCH(Schedules_8760!$C3471,Clg_StPt_Sch_EZ!$B$4:$B$27,0),MATCH(Schedules_8760!$F3471,Clg_StPt_Sch_EZ!$C$3:$I$3,0)),"F","C")</f>
        <v>25.555555555555554</v>
      </c>
      <c r="K3471" s="34">
        <f>CONVERT(INDEX(Clg_StPt_Sch_EZ!$C$31:$I$54,MATCH(Schedules_8760!$C3471,Clg_StPt_Sch_EZ!$B$31:$B$54,0),MATCH(Schedules_8760!$F3471,Clg_StPt_Sch_EZ!$C$30:$I$30,0)),"F","C")</f>
        <v>25</v>
      </c>
      <c r="L3471" s="34">
        <f>CONVERT(INDEX(DHW_StPt_Sch_EZ!$C$4:$I$27,MATCH(Schedules_8760!$C3471,DHW_StPt_Sch_EZ!$B$4:$B$27,0),MATCH(Schedules_8760!$F3471,DHW_StPt_Sch_EZ!$C$3:$I$3,0)),"F","C")</f>
        <v>53.333333333333329</v>
      </c>
      <c r="M3471" s="34">
        <f>CONVERT(INDEX(DHW_StPt_Sch_EZ!$C$31:$I$54,MATCH(Schedules_8760!$C3471,DHW_StPt_Sch_EZ!$B$31:$B$54,0),MATCH(Schedules_8760!$F3471,DHW_StPt_Sch_EZ!$C$30:$I$30,0)),"F","C")</f>
        <v>53.333333333333329</v>
      </c>
      <c r="N3471" s="12"/>
      <c r="O3471" s="12"/>
      <c r="P3471" s="12"/>
    </row>
    <row r="3472" spans="1:16" x14ac:dyDescent="0.25">
      <c r="A3472" s="35">
        <v>3471</v>
      </c>
      <c r="B3472" s="89">
        <v>145.58333333333329</v>
      </c>
      <c r="C3472" s="35">
        <f t="shared" si="270"/>
        <v>15</v>
      </c>
      <c r="D3472" s="35">
        <f t="shared" si="273"/>
        <v>145</v>
      </c>
      <c r="E3472" s="35">
        <f t="shared" si="274"/>
        <v>5</v>
      </c>
      <c r="F3472" s="35" t="str">
        <f t="shared" si="271"/>
        <v>Thursday</v>
      </c>
      <c r="G3472" s="35">
        <f t="shared" si="272"/>
        <v>5</v>
      </c>
      <c r="H3472" s="34">
        <f>CONVERT(INDEX(Htg_StPt_Sch_EZ!$C$4:$I$27,MATCH(Schedules_8760!$C3472,Htg_StPt_Sch_EZ!$B$4:$B$27,0),MATCH(Schedules_8760!$F3472,Htg_StPt_Sch_EZ!$C$3:$I$3,0)),"F","C")</f>
        <v>20.555555555555554</v>
      </c>
      <c r="I3472" s="34">
        <f>CONVERT(INDEX(Htg_StPt_Sch_EZ!$C$31:$I$54,MATCH(Schedules_8760!$C3472,Htg_StPt_Sch_EZ!$B$31:$B$54,0),MATCH(Schedules_8760!$F3472,Htg_StPt_Sch_EZ!$C$30:$I$30,0)),"F","C")</f>
        <v>21.111111111111111</v>
      </c>
      <c r="J3472" s="34">
        <f>CONVERT(INDEX(Clg_StPt_Sch_EZ!$C$4:$I$27,MATCH(Schedules_8760!$C3472,Clg_StPt_Sch_EZ!$B$4:$B$27,0),MATCH(Schedules_8760!$F3472,Clg_StPt_Sch_EZ!$C$3:$I$3,0)),"F","C")</f>
        <v>25.555555555555554</v>
      </c>
      <c r="K3472" s="34">
        <f>CONVERT(INDEX(Clg_StPt_Sch_EZ!$C$31:$I$54,MATCH(Schedules_8760!$C3472,Clg_StPt_Sch_EZ!$B$31:$B$54,0),MATCH(Schedules_8760!$F3472,Clg_StPt_Sch_EZ!$C$30:$I$30,0)),"F","C")</f>
        <v>25</v>
      </c>
      <c r="L3472" s="34">
        <f>CONVERT(INDEX(DHW_StPt_Sch_EZ!$C$4:$I$27,MATCH(Schedules_8760!$C3472,DHW_StPt_Sch_EZ!$B$4:$B$27,0),MATCH(Schedules_8760!$F3472,DHW_StPt_Sch_EZ!$C$3:$I$3,0)),"F","C")</f>
        <v>53.333333333333329</v>
      </c>
      <c r="M3472" s="34">
        <f>CONVERT(INDEX(DHW_StPt_Sch_EZ!$C$31:$I$54,MATCH(Schedules_8760!$C3472,DHW_StPt_Sch_EZ!$B$31:$B$54,0),MATCH(Schedules_8760!$F3472,DHW_StPt_Sch_EZ!$C$30:$I$30,0)),"F","C")</f>
        <v>53.333333333333329</v>
      </c>
      <c r="N3472" s="12"/>
      <c r="O3472" s="12"/>
      <c r="P3472" s="12"/>
    </row>
    <row r="3473" spans="1:16" x14ac:dyDescent="0.25">
      <c r="A3473" s="35">
        <v>3472</v>
      </c>
      <c r="B3473" s="89">
        <v>145.625</v>
      </c>
      <c r="C3473" s="35">
        <f t="shared" si="270"/>
        <v>16</v>
      </c>
      <c r="D3473" s="35">
        <f t="shared" si="273"/>
        <v>145</v>
      </c>
      <c r="E3473" s="35">
        <f t="shared" si="274"/>
        <v>5</v>
      </c>
      <c r="F3473" s="35" t="str">
        <f t="shared" si="271"/>
        <v>Thursday</v>
      </c>
      <c r="G3473" s="35">
        <f t="shared" si="272"/>
        <v>5</v>
      </c>
      <c r="H3473" s="34">
        <f>CONVERT(INDEX(Htg_StPt_Sch_EZ!$C$4:$I$27,MATCH(Schedules_8760!$C3473,Htg_StPt_Sch_EZ!$B$4:$B$27,0),MATCH(Schedules_8760!$F3473,Htg_StPt_Sch_EZ!$C$3:$I$3,0)),"F","C")</f>
        <v>20.555555555555554</v>
      </c>
      <c r="I3473" s="34">
        <f>CONVERT(INDEX(Htg_StPt_Sch_EZ!$C$31:$I$54,MATCH(Schedules_8760!$C3473,Htg_StPt_Sch_EZ!$B$31:$B$54,0),MATCH(Schedules_8760!$F3473,Htg_StPt_Sch_EZ!$C$30:$I$30,0)),"F","C")</f>
        <v>21.111111111111111</v>
      </c>
      <c r="J3473" s="34">
        <f>CONVERT(INDEX(Clg_StPt_Sch_EZ!$C$4:$I$27,MATCH(Schedules_8760!$C3473,Clg_StPt_Sch_EZ!$B$4:$B$27,0),MATCH(Schedules_8760!$F3473,Clg_StPt_Sch_EZ!$C$3:$I$3,0)),"F","C")</f>
        <v>25.555555555555554</v>
      </c>
      <c r="K3473" s="34">
        <f>CONVERT(INDEX(Clg_StPt_Sch_EZ!$C$31:$I$54,MATCH(Schedules_8760!$C3473,Clg_StPt_Sch_EZ!$B$31:$B$54,0),MATCH(Schedules_8760!$F3473,Clg_StPt_Sch_EZ!$C$30:$I$30,0)),"F","C")</f>
        <v>25</v>
      </c>
      <c r="L3473" s="34">
        <f>CONVERT(INDEX(DHW_StPt_Sch_EZ!$C$4:$I$27,MATCH(Schedules_8760!$C3473,DHW_StPt_Sch_EZ!$B$4:$B$27,0),MATCH(Schedules_8760!$F3473,DHW_StPt_Sch_EZ!$C$3:$I$3,0)),"F","C")</f>
        <v>53.333333333333329</v>
      </c>
      <c r="M3473" s="34">
        <f>CONVERT(INDEX(DHW_StPt_Sch_EZ!$C$31:$I$54,MATCH(Schedules_8760!$C3473,DHW_StPt_Sch_EZ!$B$31:$B$54,0),MATCH(Schedules_8760!$F3473,DHW_StPt_Sch_EZ!$C$30:$I$30,0)),"F","C")</f>
        <v>53.333333333333329</v>
      </c>
      <c r="N3473" s="12"/>
      <c r="O3473" s="12"/>
      <c r="P3473" s="12"/>
    </row>
    <row r="3474" spans="1:16" x14ac:dyDescent="0.25">
      <c r="A3474" s="35">
        <v>3473</v>
      </c>
      <c r="B3474" s="89">
        <v>145.66666666666671</v>
      </c>
      <c r="C3474" s="35">
        <f t="shared" si="270"/>
        <v>17</v>
      </c>
      <c r="D3474" s="35">
        <f t="shared" si="273"/>
        <v>145</v>
      </c>
      <c r="E3474" s="35">
        <f t="shared" si="274"/>
        <v>5</v>
      </c>
      <c r="F3474" s="35" t="str">
        <f t="shared" si="271"/>
        <v>Thursday</v>
      </c>
      <c r="G3474" s="35">
        <f t="shared" si="272"/>
        <v>5</v>
      </c>
      <c r="H3474" s="34">
        <f>CONVERT(INDEX(Htg_StPt_Sch_EZ!$C$4:$I$27,MATCH(Schedules_8760!$C3474,Htg_StPt_Sch_EZ!$B$4:$B$27,0),MATCH(Schedules_8760!$F3474,Htg_StPt_Sch_EZ!$C$3:$I$3,0)),"F","C")</f>
        <v>20.555555555555554</v>
      </c>
      <c r="I3474" s="34">
        <f>CONVERT(INDEX(Htg_StPt_Sch_EZ!$C$31:$I$54,MATCH(Schedules_8760!$C3474,Htg_StPt_Sch_EZ!$B$31:$B$54,0),MATCH(Schedules_8760!$F3474,Htg_StPt_Sch_EZ!$C$30:$I$30,0)),"F","C")</f>
        <v>17.777777777777779</v>
      </c>
      <c r="J3474" s="34">
        <f>CONVERT(INDEX(Clg_StPt_Sch_EZ!$C$4:$I$27,MATCH(Schedules_8760!$C3474,Clg_StPt_Sch_EZ!$B$4:$B$27,0),MATCH(Schedules_8760!$F3474,Clg_StPt_Sch_EZ!$C$3:$I$3,0)),"F","C")</f>
        <v>25.555555555555554</v>
      </c>
      <c r="K3474" s="34">
        <f>CONVERT(INDEX(Clg_StPt_Sch_EZ!$C$31:$I$54,MATCH(Schedules_8760!$C3474,Clg_StPt_Sch_EZ!$B$31:$B$54,0),MATCH(Schedules_8760!$F3474,Clg_StPt_Sch_EZ!$C$30:$I$30,0)),"F","C")</f>
        <v>25</v>
      </c>
      <c r="L3474" s="34">
        <f>CONVERT(INDEX(DHW_StPt_Sch_EZ!$C$4:$I$27,MATCH(Schedules_8760!$C3474,DHW_StPt_Sch_EZ!$B$4:$B$27,0),MATCH(Schedules_8760!$F3474,DHW_StPt_Sch_EZ!$C$3:$I$3,0)),"F","C")</f>
        <v>53.333333333333329</v>
      </c>
      <c r="M3474" s="34">
        <f>CONVERT(INDEX(DHW_StPt_Sch_EZ!$C$31:$I$54,MATCH(Schedules_8760!$C3474,DHW_StPt_Sch_EZ!$B$31:$B$54,0),MATCH(Schedules_8760!$F3474,DHW_StPt_Sch_EZ!$C$30:$I$30,0)),"F","C")</f>
        <v>53.333333333333329</v>
      </c>
      <c r="N3474" s="12"/>
      <c r="O3474" s="12"/>
      <c r="P3474" s="12"/>
    </row>
    <row r="3475" spans="1:16" x14ac:dyDescent="0.25">
      <c r="A3475" s="35">
        <v>3474</v>
      </c>
      <c r="B3475" s="89">
        <v>145.70833333333329</v>
      </c>
      <c r="C3475" s="35">
        <f t="shared" si="270"/>
        <v>18</v>
      </c>
      <c r="D3475" s="35">
        <f t="shared" si="273"/>
        <v>145</v>
      </c>
      <c r="E3475" s="35">
        <f t="shared" si="274"/>
        <v>5</v>
      </c>
      <c r="F3475" s="35" t="str">
        <f t="shared" si="271"/>
        <v>Thursday</v>
      </c>
      <c r="G3475" s="35">
        <f t="shared" si="272"/>
        <v>5</v>
      </c>
      <c r="H3475" s="34">
        <f>CONVERT(INDEX(Htg_StPt_Sch_EZ!$C$4:$I$27,MATCH(Schedules_8760!$C3475,Htg_StPt_Sch_EZ!$B$4:$B$27,0),MATCH(Schedules_8760!$F3475,Htg_StPt_Sch_EZ!$C$3:$I$3,0)),"F","C")</f>
        <v>20.555555555555554</v>
      </c>
      <c r="I3475" s="34">
        <f>CONVERT(INDEX(Htg_StPt_Sch_EZ!$C$31:$I$54,MATCH(Schedules_8760!$C3475,Htg_StPt_Sch_EZ!$B$31:$B$54,0),MATCH(Schedules_8760!$F3475,Htg_StPt_Sch_EZ!$C$30:$I$30,0)),"F","C")</f>
        <v>17.777777777777779</v>
      </c>
      <c r="J3475" s="34">
        <f>CONVERT(INDEX(Clg_StPt_Sch_EZ!$C$4:$I$27,MATCH(Schedules_8760!$C3475,Clg_StPt_Sch_EZ!$B$4:$B$27,0),MATCH(Schedules_8760!$F3475,Clg_StPt_Sch_EZ!$C$3:$I$3,0)),"F","C")</f>
        <v>25.555555555555554</v>
      </c>
      <c r="K3475" s="34">
        <f>CONVERT(INDEX(Clg_StPt_Sch_EZ!$C$31:$I$54,MATCH(Schedules_8760!$C3475,Clg_StPt_Sch_EZ!$B$31:$B$54,0),MATCH(Schedules_8760!$F3475,Clg_StPt_Sch_EZ!$C$30:$I$30,0)),"F","C")</f>
        <v>28.333333333333332</v>
      </c>
      <c r="L3475" s="34">
        <f>CONVERT(INDEX(DHW_StPt_Sch_EZ!$C$4:$I$27,MATCH(Schedules_8760!$C3475,DHW_StPt_Sch_EZ!$B$4:$B$27,0),MATCH(Schedules_8760!$F3475,DHW_StPt_Sch_EZ!$C$3:$I$3,0)),"F","C")</f>
        <v>53.333333333333329</v>
      </c>
      <c r="M3475" s="34">
        <f>CONVERT(INDEX(DHW_StPt_Sch_EZ!$C$31:$I$54,MATCH(Schedules_8760!$C3475,DHW_StPt_Sch_EZ!$B$31:$B$54,0),MATCH(Schedules_8760!$F3475,DHW_StPt_Sch_EZ!$C$30:$I$30,0)),"F","C")</f>
        <v>53.333333333333329</v>
      </c>
      <c r="N3475" s="12"/>
      <c r="O3475" s="12"/>
      <c r="P3475" s="12"/>
    </row>
    <row r="3476" spans="1:16" x14ac:dyDescent="0.25">
      <c r="A3476" s="35">
        <v>3475</v>
      </c>
      <c r="B3476" s="89">
        <v>145.75</v>
      </c>
      <c r="C3476" s="35">
        <f t="shared" si="270"/>
        <v>19</v>
      </c>
      <c r="D3476" s="35">
        <f t="shared" si="273"/>
        <v>145</v>
      </c>
      <c r="E3476" s="35">
        <f t="shared" si="274"/>
        <v>5</v>
      </c>
      <c r="F3476" s="35" t="str">
        <f t="shared" si="271"/>
        <v>Thursday</v>
      </c>
      <c r="G3476" s="35">
        <f t="shared" si="272"/>
        <v>5</v>
      </c>
      <c r="H3476" s="34">
        <f>CONVERT(INDEX(Htg_StPt_Sch_EZ!$C$4:$I$27,MATCH(Schedules_8760!$C3476,Htg_StPt_Sch_EZ!$B$4:$B$27,0),MATCH(Schedules_8760!$F3476,Htg_StPt_Sch_EZ!$C$3:$I$3,0)),"F","C")</f>
        <v>20.555555555555554</v>
      </c>
      <c r="I3476" s="34">
        <f>CONVERT(INDEX(Htg_StPt_Sch_EZ!$C$31:$I$54,MATCH(Schedules_8760!$C3476,Htg_StPt_Sch_EZ!$B$31:$B$54,0),MATCH(Schedules_8760!$F3476,Htg_StPt_Sch_EZ!$C$30:$I$30,0)),"F","C")</f>
        <v>18.333333333333332</v>
      </c>
      <c r="J3476" s="34">
        <f>CONVERT(INDEX(Clg_StPt_Sch_EZ!$C$4:$I$27,MATCH(Schedules_8760!$C3476,Clg_StPt_Sch_EZ!$B$4:$B$27,0),MATCH(Schedules_8760!$F3476,Clg_StPt_Sch_EZ!$C$3:$I$3,0)),"F","C")</f>
        <v>25.555555555555554</v>
      </c>
      <c r="K3476" s="34">
        <f>CONVERT(INDEX(Clg_StPt_Sch_EZ!$C$31:$I$54,MATCH(Schedules_8760!$C3476,Clg_StPt_Sch_EZ!$B$31:$B$54,0),MATCH(Schedules_8760!$F3476,Clg_StPt_Sch_EZ!$C$30:$I$30,0)),"F","C")</f>
        <v>28.333333333333332</v>
      </c>
      <c r="L3476" s="34">
        <f>CONVERT(INDEX(DHW_StPt_Sch_EZ!$C$4:$I$27,MATCH(Schedules_8760!$C3476,DHW_StPt_Sch_EZ!$B$4:$B$27,0),MATCH(Schedules_8760!$F3476,DHW_StPt_Sch_EZ!$C$3:$I$3,0)),"F","C")</f>
        <v>53.333333333333329</v>
      </c>
      <c r="M3476" s="34">
        <f>CONVERT(INDEX(DHW_StPt_Sch_EZ!$C$31:$I$54,MATCH(Schedules_8760!$C3476,DHW_StPt_Sch_EZ!$B$31:$B$54,0),MATCH(Schedules_8760!$F3476,DHW_StPt_Sch_EZ!$C$30:$I$30,0)),"F","C")</f>
        <v>53.333333333333329</v>
      </c>
      <c r="N3476" s="12"/>
      <c r="O3476" s="12"/>
      <c r="P3476" s="12"/>
    </row>
    <row r="3477" spans="1:16" x14ac:dyDescent="0.25">
      <c r="A3477" s="35">
        <v>3476</v>
      </c>
      <c r="B3477" s="89">
        <v>145.79166666666671</v>
      </c>
      <c r="C3477" s="35">
        <f t="shared" si="270"/>
        <v>20</v>
      </c>
      <c r="D3477" s="35">
        <f t="shared" si="273"/>
        <v>145</v>
      </c>
      <c r="E3477" s="35">
        <f t="shared" si="274"/>
        <v>5</v>
      </c>
      <c r="F3477" s="35" t="str">
        <f t="shared" si="271"/>
        <v>Thursday</v>
      </c>
      <c r="G3477" s="35">
        <f t="shared" si="272"/>
        <v>5</v>
      </c>
      <c r="H3477" s="34">
        <f>CONVERT(INDEX(Htg_StPt_Sch_EZ!$C$4:$I$27,MATCH(Schedules_8760!$C3477,Htg_StPt_Sch_EZ!$B$4:$B$27,0),MATCH(Schedules_8760!$F3477,Htg_StPt_Sch_EZ!$C$3:$I$3,0)),"F","C")</f>
        <v>20.555555555555554</v>
      </c>
      <c r="I3477" s="34">
        <f>CONVERT(INDEX(Htg_StPt_Sch_EZ!$C$31:$I$54,MATCH(Schedules_8760!$C3477,Htg_StPt_Sch_EZ!$B$31:$B$54,0),MATCH(Schedules_8760!$F3477,Htg_StPt_Sch_EZ!$C$30:$I$30,0)),"F","C")</f>
        <v>18.888888888888889</v>
      </c>
      <c r="J3477" s="34">
        <f>CONVERT(INDEX(Clg_StPt_Sch_EZ!$C$4:$I$27,MATCH(Schedules_8760!$C3477,Clg_StPt_Sch_EZ!$B$4:$B$27,0),MATCH(Schedules_8760!$F3477,Clg_StPt_Sch_EZ!$C$3:$I$3,0)),"F","C")</f>
        <v>25.555555555555554</v>
      </c>
      <c r="K3477" s="34">
        <f>CONVERT(INDEX(Clg_StPt_Sch_EZ!$C$31:$I$54,MATCH(Schedules_8760!$C3477,Clg_StPt_Sch_EZ!$B$31:$B$54,0),MATCH(Schedules_8760!$F3477,Clg_StPt_Sch_EZ!$C$30:$I$30,0)),"F","C")</f>
        <v>28.333333333333332</v>
      </c>
      <c r="L3477" s="34">
        <f>CONVERT(INDEX(DHW_StPt_Sch_EZ!$C$4:$I$27,MATCH(Schedules_8760!$C3477,DHW_StPt_Sch_EZ!$B$4:$B$27,0),MATCH(Schedules_8760!$F3477,DHW_StPt_Sch_EZ!$C$3:$I$3,0)),"F","C")</f>
        <v>53.333333333333329</v>
      </c>
      <c r="M3477" s="34">
        <f>CONVERT(INDEX(DHW_StPt_Sch_EZ!$C$31:$I$54,MATCH(Schedules_8760!$C3477,DHW_StPt_Sch_EZ!$B$31:$B$54,0),MATCH(Schedules_8760!$F3477,DHW_StPt_Sch_EZ!$C$30:$I$30,0)),"F","C")</f>
        <v>53.333333333333329</v>
      </c>
      <c r="N3477" s="12"/>
      <c r="O3477" s="12"/>
      <c r="P3477" s="12"/>
    </row>
    <row r="3478" spans="1:16" x14ac:dyDescent="0.25">
      <c r="A3478" s="35">
        <v>3477</v>
      </c>
      <c r="B3478" s="89">
        <v>145.83333333333329</v>
      </c>
      <c r="C3478" s="35">
        <f t="shared" si="270"/>
        <v>21</v>
      </c>
      <c r="D3478" s="35">
        <f t="shared" si="273"/>
        <v>145</v>
      </c>
      <c r="E3478" s="35">
        <f t="shared" si="274"/>
        <v>5</v>
      </c>
      <c r="F3478" s="35" t="str">
        <f t="shared" si="271"/>
        <v>Thursday</v>
      </c>
      <c r="G3478" s="35">
        <f t="shared" si="272"/>
        <v>5</v>
      </c>
      <c r="H3478" s="34">
        <f>CONVERT(INDEX(Htg_StPt_Sch_EZ!$C$4:$I$27,MATCH(Schedules_8760!$C3478,Htg_StPt_Sch_EZ!$B$4:$B$27,0),MATCH(Schedules_8760!$F3478,Htg_StPt_Sch_EZ!$C$3:$I$3,0)),"F","C")</f>
        <v>20.555555555555554</v>
      </c>
      <c r="I3478" s="34">
        <f>CONVERT(INDEX(Htg_StPt_Sch_EZ!$C$31:$I$54,MATCH(Schedules_8760!$C3478,Htg_StPt_Sch_EZ!$B$31:$B$54,0),MATCH(Schedules_8760!$F3478,Htg_StPt_Sch_EZ!$C$30:$I$30,0)),"F","C")</f>
        <v>19.444444444444443</v>
      </c>
      <c r="J3478" s="34">
        <f>CONVERT(INDEX(Clg_StPt_Sch_EZ!$C$4:$I$27,MATCH(Schedules_8760!$C3478,Clg_StPt_Sch_EZ!$B$4:$B$27,0),MATCH(Schedules_8760!$F3478,Clg_StPt_Sch_EZ!$C$3:$I$3,0)),"F","C")</f>
        <v>25.555555555555554</v>
      </c>
      <c r="K3478" s="34">
        <f>CONVERT(INDEX(Clg_StPt_Sch_EZ!$C$31:$I$54,MATCH(Schedules_8760!$C3478,Clg_StPt_Sch_EZ!$B$31:$B$54,0),MATCH(Schedules_8760!$F3478,Clg_StPt_Sch_EZ!$C$30:$I$30,0)),"F","C")</f>
        <v>28.333333333333332</v>
      </c>
      <c r="L3478" s="34">
        <f>CONVERT(INDEX(DHW_StPt_Sch_EZ!$C$4:$I$27,MATCH(Schedules_8760!$C3478,DHW_StPt_Sch_EZ!$B$4:$B$27,0),MATCH(Schedules_8760!$F3478,DHW_StPt_Sch_EZ!$C$3:$I$3,0)),"F","C")</f>
        <v>53.333333333333329</v>
      </c>
      <c r="M3478" s="34">
        <f>CONVERT(INDEX(DHW_StPt_Sch_EZ!$C$31:$I$54,MATCH(Schedules_8760!$C3478,DHW_StPt_Sch_EZ!$B$31:$B$54,0),MATCH(Schedules_8760!$F3478,DHW_StPt_Sch_EZ!$C$30:$I$30,0)),"F","C")</f>
        <v>53.333333333333329</v>
      </c>
      <c r="N3478" s="12"/>
      <c r="O3478" s="12"/>
      <c r="P3478" s="12"/>
    </row>
    <row r="3479" spans="1:16" x14ac:dyDescent="0.25">
      <c r="A3479" s="35">
        <v>3478</v>
      </c>
      <c r="B3479" s="89">
        <v>145.875</v>
      </c>
      <c r="C3479" s="35">
        <f t="shared" si="270"/>
        <v>22</v>
      </c>
      <c r="D3479" s="35">
        <f t="shared" si="273"/>
        <v>145</v>
      </c>
      <c r="E3479" s="35">
        <f t="shared" si="274"/>
        <v>5</v>
      </c>
      <c r="F3479" s="35" t="str">
        <f t="shared" si="271"/>
        <v>Thursday</v>
      </c>
      <c r="G3479" s="35">
        <f t="shared" si="272"/>
        <v>5</v>
      </c>
      <c r="H3479" s="34">
        <f>CONVERT(INDEX(Htg_StPt_Sch_EZ!$C$4:$I$27,MATCH(Schedules_8760!$C3479,Htg_StPt_Sch_EZ!$B$4:$B$27,0),MATCH(Schedules_8760!$F3479,Htg_StPt_Sch_EZ!$C$3:$I$3,0)),"F","C")</f>
        <v>20.555555555555554</v>
      </c>
      <c r="I3479" s="34">
        <f>CONVERT(INDEX(Htg_StPt_Sch_EZ!$C$31:$I$54,MATCH(Schedules_8760!$C3479,Htg_StPt_Sch_EZ!$B$31:$B$54,0),MATCH(Schedules_8760!$F3479,Htg_StPt_Sch_EZ!$C$30:$I$30,0)),"F","C")</f>
        <v>19.444444444444443</v>
      </c>
      <c r="J3479" s="34">
        <f>CONVERT(INDEX(Clg_StPt_Sch_EZ!$C$4:$I$27,MATCH(Schedules_8760!$C3479,Clg_StPt_Sch_EZ!$B$4:$B$27,0),MATCH(Schedules_8760!$F3479,Clg_StPt_Sch_EZ!$C$3:$I$3,0)),"F","C")</f>
        <v>25.555555555555554</v>
      </c>
      <c r="K3479" s="34">
        <f>CONVERT(INDEX(Clg_StPt_Sch_EZ!$C$31:$I$54,MATCH(Schedules_8760!$C3479,Clg_StPt_Sch_EZ!$B$31:$B$54,0),MATCH(Schedules_8760!$F3479,Clg_StPt_Sch_EZ!$C$30:$I$30,0)),"F","C")</f>
        <v>28.333333333333332</v>
      </c>
      <c r="L3479" s="34">
        <f>CONVERT(INDEX(DHW_StPt_Sch_EZ!$C$4:$I$27,MATCH(Schedules_8760!$C3479,DHW_StPt_Sch_EZ!$B$4:$B$27,0),MATCH(Schedules_8760!$F3479,DHW_StPt_Sch_EZ!$C$3:$I$3,0)),"F","C")</f>
        <v>53.333333333333329</v>
      </c>
      <c r="M3479" s="34">
        <f>CONVERT(INDEX(DHW_StPt_Sch_EZ!$C$31:$I$54,MATCH(Schedules_8760!$C3479,DHW_StPt_Sch_EZ!$B$31:$B$54,0),MATCH(Schedules_8760!$F3479,DHW_StPt_Sch_EZ!$C$30:$I$30,0)),"F","C")</f>
        <v>53.333333333333329</v>
      </c>
      <c r="N3479" s="12"/>
      <c r="O3479" s="12"/>
      <c r="P3479" s="12"/>
    </row>
    <row r="3480" spans="1:16" x14ac:dyDescent="0.25">
      <c r="A3480" s="35">
        <v>3479</v>
      </c>
      <c r="B3480" s="89">
        <v>145.91666666666671</v>
      </c>
      <c r="C3480" s="35">
        <f t="shared" si="270"/>
        <v>23</v>
      </c>
      <c r="D3480" s="35">
        <f t="shared" si="273"/>
        <v>145</v>
      </c>
      <c r="E3480" s="35">
        <f t="shared" si="274"/>
        <v>5</v>
      </c>
      <c r="F3480" s="35" t="str">
        <f t="shared" si="271"/>
        <v>Thursday</v>
      </c>
      <c r="G3480" s="35">
        <f t="shared" si="272"/>
        <v>5</v>
      </c>
      <c r="H3480" s="34">
        <f>CONVERT(INDEX(Htg_StPt_Sch_EZ!$C$4:$I$27,MATCH(Schedules_8760!$C3480,Htg_StPt_Sch_EZ!$B$4:$B$27,0),MATCH(Schedules_8760!$F3480,Htg_StPt_Sch_EZ!$C$3:$I$3,0)),"F","C")</f>
        <v>20.555555555555554</v>
      </c>
      <c r="I3480" s="34">
        <f>CONVERT(INDEX(Htg_StPt_Sch_EZ!$C$31:$I$54,MATCH(Schedules_8760!$C3480,Htg_StPt_Sch_EZ!$B$31:$B$54,0),MATCH(Schedules_8760!$F3480,Htg_StPt_Sch_EZ!$C$30:$I$30,0)),"F","C")</f>
        <v>19.444444444444443</v>
      </c>
      <c r="J3480" s="34">
        <f>CONVERT(INDEX(Clg_StPt_Sch_EZ!$C$4:$I$27,MATCH(Schedules_8760!$C3480,Clg_StPt_Sch_EZ!$B$4:$B$27,0),MATCH(Schedules_8760!$F3480,Clg_StPt_Sch_EZ!$C$3:$I$3,0)),"F","C")</f>
        <v>25.555555555555554</v>
      </c>
      <c r="K3480" s="34">
        <f>CONVERT(INDEX(Clg_StPt_Sch_EZ!$C$31:$I$54,MATCH(Schedules_8760!$C3480,Clg_StPt_Sch_EZ!$B$31:$B$54,0),MATCH(Schedules_8760!$F3480,Clg_StPt_Sch_EZ!$C$30:$I$30,0)),"F","C")</f>
        <v>28.333333333333332</v>
      </c>
      <c r="L3480" s="34">
        <f>CONVERT(INDEX(DHW_StPt_Sch_EZ!$C$4:$I$27,MATCH(Schedules_8760!$C3480,DHW_StPt_Sch_EZ!$B$4:$B$27,0),MATCH(Schedules_8760!$F3480,DHW_StPt_Sch_EZ!$C$3:$I$3,0)),"F","C")</f>
        <v>53.333333333333329</v>
      </c>
      <c r="M3480" s="34">
        <f>CONVERT(INDEX(DHW_StPt_Sch_EZ!$C$31:$I$54,MATCH(Schedules_8760!$C3480,DHW_StPt_Sch_EZ!$B$31:$B$54,0),MATCH(Schedules_8760!$F3480,DHW_StPt_Sch_EZ!$C$30:$I$30,0)),"F","C")</f>
        <v>53.333333333333329</v>
      </c>
      <c r="N3480" s="12"/>
      <c r="O3480" s="12"/>
      <c r="P3480" s="12"/>
    </row>
    <row r="3481" spans="1:16" x14ac:dyDescent="0.25">
      <c r="A3481" s="35">
        <v>3480</v>
      </c>
      <c r="B3481" s="89">
        <v>145.95833333333329</v>
      </c>
      <c r="C3481" s="35">
        <f t="shared" si="270"/>
        <v>24</v>
      </c>
      <c r="D3481" s="35">
        <f t="shared" si="273"/>
        <v>145</v>
      </c>
      <c r="E3481" s="35">
        <f t="shared" si="274"/>
        <v>5</v>
      </c>
      <c r="F3481" s="35" t="str">
        <f t="shared" si="271"/>
        <v>Thursday</v>
      </c>
      <c r="G3481" s="35">
        <f t="shared" si="272"/>
        <v>5</v>
      </c>
      <c r="H3481" s="34">
        <f>CONVERT(INDEX(Htg_StPt_Sch_EZ!$C$4:$I$27,MATCH(Schedules_8760!$C3481,Htg_StPt_Sch_EZ!$B$4:$B$27,0),MATCH(Schedules_8760!$F3481,Htg_StPt_Sch_EZ!$C$3:$I$3,0)),"F","C")</f>
        <v>20.555555555555554</v>
      </c>
      <c r="I3481" s="34">
        <f>CONVERT(INDEX(Htg_StPt_Sch_EZ!$C$31:$I$54,MATCH(Schedules_8760!$C3481,Htg_StPt_Sch_EZ!$B$31:$B$54,0),MATCH(Schedules_8760!$F3481,Htg_StPt_Sch_EZ!$C$30:$I$30,0)),"F","C")</f>
        <v>19.444444444444443</v>
      </c>
      <c r="J3481" s="34">
        <f>CONVERT(INDEX(Clg_StPt_Sch_EZ!$C$4:$I$27,MATCH(Schedules_8760!$C3481,Clg_StPt_Sch_EZ!$B$4:$B$27,0),MATCH(Schedules_8760!$F3481,Clg_StPt_Sch_EZ!$C$3:$I$3,0)),"F","C")</f>
        <v>25.555555555555554</v>
      </c>
      <c r="K3481" s="34">
        <f>CONVERT(INDEX(Clg_StPt_Sch_EZ!$C$31:$I$54,MATCH(Schedules_8760!$C3481,Clg_StPt_Sch_EZ!$B$31:$B$54,0),MATCH(Schedules_8760!$F3481,Clg_StPt_Sch_EZ!$C$30:$I$30,0)),"F","C")</f>
        <v>28.333333333333332</v>
      </c>
      <c r="L3481" s="34">
        <f>CONVERT(INDEX(DHW_StPt_Sch_EZ!$C$4:$I$27,MATCH(Schedules_8760!$C3481,DHW_StPt_Sch_EZ!$B$4:$B$27,0),MATCH(Schedules_8760!$F3481,DHW_StPt_Sch_EZ!$C$3:$I$3,0)),"F","C")</f>
        <v>53.333333333333329</v>
      </c>
      <c r="M3481" s="34">
        <f>CONVERT(INDEX(DHW_StPt_Sch_EZ!$C$31:$I$54,MATCH(Schedules_8760!$C3481,DHW_StPt_Sch_EZ!$B$31:$B$54,0),MATCH(Schedules_8760!$F3481,DHW_StPt_Sch_EZ!$C$30:$I$30,0)),"F","C")</f>
        <v>53.333333333333329</v>
      </c>
      <c r="N3481" s="12"/>
      <c r="O3481" s="12"/>
      <c r="P3481" s="12"/>
    </row>
    <row r="3482" spans="1:16" x14ac:dyDescent="0.25">
      <c r="A3482" s="35">
        <v>3481</v>
      </c>
      <c r="B3482" s="89">
        <v>146</v>
      </c>
      <c r="C3482" s="35">
        <f t="shared" si="270"/>
        <v>1</v>
      </c>
      <c r="D3482" s="35">
        <f t="shared" si="273"/>
        <v>146</v>
      </c>
      <c r="E3482" s="35">
        <f t="shared" si="274"/>
        <v>6</v>
      </c>
      <c r="F3482" s="35" t="str">
        <f t="shared" si="271"/>
        <v>Friday</v>
      </c>
      <c r="G3482" s="35">
        <f t="shared" si="272"/>
        <v>5</v>
      </c>
      <c r="H3482" s="34">
        <f>CONVERT(INDEX(Htg_StPt_Sch_EZ!$C$4:$I$27,MATCH(Schedules_8760!$C3482,Htg_StPt_Sch_EZ!$B$4:$B$27,0),MATCH(Schedules_8760!$F3482,Htg_StPt_Sch_EZ!$C$3:$I$3,0)),"F","C")</f>
        <v>20.555555555555554</v>
      </c>
      <c r="I3482" s="34">
        <f>CONVERT(INDEX(Htg_StPt_Sch_EZ!$C$31:$I$54,MATCH(Schedules_8760!$C3482,Htg_StPt_Sch_EZ!$B$31:$B$54,0),MATCH(Schedules_8760!$F3482,Htg_StPt_Sch_EZ!$C$30:$I$30,0)),"F","C")</f>
        <v>19.444444444444443</v>
      </c>
      <c r="J3482" s="34">
        <f>CONVERT(INDEX(Clg_StPt_Sch_EZ!$C$4:$I$27,MATCH(Schedules_8760!$C3482,Clg_StPt_Sch_EZ!$B$4:$B$27,0),MATCH(Schedules_8760!$F3482,Clg_StPt_Sch_EZ!$C$3:$I$3,0)),"F","C")</f>
        <v>25.555555555555554</v>
      </c>
      <c r="K3482" s="34">
        <f>CONVERT(INDEX(Clg_StPt_Sch_EZ!$C$31:$I$54,MATCH(Schedules_8760!$C3482,Clg_StPt_Sch_EZ!$B$31:$B$54,0),MATCH(Schedules_8760!$F3482,Clg_StPt_Sch_EZ!$C$30:$I$30,0)),"F","C")</f>
        <v>28.333333333333332</v>
      </c>
      <c r="L3482" s="34">
        <f>CONVERT(INDEX(DHW_StPt_Sch_EZ!$C$4:$I$27,MATCH(Schedules_8760!$C3482,DHW_StPt_Sch_EZ!$B$4:$B$27,0),MATCH(Schedules_8760!$F3482,DHW_StPt_Sch_EZ!$C$3:$I$3,0)),"F","C")</f>
        <v>53.333333333333329</v>
      </c>
      <c r="M3482" s="34">
        <f>CONVERT(INDEX(DHW_StPt_Sch_EZ!$C$31:$I$54,MATCH(Schedules_8760!$C3482,DHW_StPt_Sch_EZ!$B$31:$B$54,0),MATCH(Schedules_8760!$F3482,DHW_StPt_Sch_EZ!$C$30:$I$30,0)),"F","C")</f>
        <v>53.333333333333329</v>
      </c>
      <c r="N3482" s="12"/>
      <c r="O3482" s="12"/>
      <c r="P3482" s="12"/>
    </row>
    <row r="3483" spans="1:16" x14ac:dyDescent="0.25">
      <c r="A3483" s="35">
        <v>3482</v>
      </c>
      <c r="B3483" s="89">
        <v>146.04166666666671</v>
      </c>
      <c r="C3483" s="35">
        <f t="shared" si="270"/>
        <v>2</v>
      </c>
      <c r="D3483" s="35">
        <f t="shared" si="273"/>
        <v>146</v>
      </c>
      <c r="E3483" s="35">
        <f t="shared" si="274"/>
        <v>6</v>
      </c>
      <c r="F3483" s="35" t="str">
        <f t="shared" si="271"/>
        <v>Friday</v>
      </c>
      <c r="G3483" s="35">
        <f t="shared" si="272"/>
        <v>5</v>
      </c>
      <c r="H3483" s="34">
        <f>CONVERT(INDEX(Htg_StPt_Sch_EZ!$C$4:$I$27,MATCH(Schedules_8760!$C3483,Htg_StPt_Sch_EZ!$B$4:$B$27,0),MATCH(Schedules_8760!$F3483,Htg_StPt_Sch_EZ!$C$3:$I$3,0)),"F","C")</f>
        <v>20.555555555555554</v>
      </c>
      <c r="I3483" s="34">
        <f>CONVERT(INDEX(Htg_StPt_Sch_EZ!$C$31:$I$54,MATCH(Schedules_8760!$C3483,Htg_StPt_Sch_EZ!$B$31:$B$54,0),MATCH(Schedules_8760!$F3483,Htg_StPt_Sch_EZ!$C$30:$I$30,0)),"F","C")</f>
        <v>19.444444444444443</v>
      </c>
      <c r="J3483" s="34">
        <f>CONVERT(INDEX(Clg_StPt_Sch_EZ!$C$4:$I$27,MATCH(Schedules_8760!$C3483,Clg_StPt_Sch_EZ!$B$4:$B$27,0),MATCH(Schedules_8760!$F3483,Clg_StPt_Sch_EZ!$C$3:$I$3,0)),"F","C")</f>
        <v>25.555555555555554</v>
      </c>
      <c r="K3483" s="34">
        <f>CONVERT(INDEX(Clg_StPt_Sch_EZ!$C$31:$I$54,MATCH(Schedules_8760!$C3483,Clg_StPt_Sch_EZ!$B$31:$B$54,0),MATCH(Schedules_8760!$F3483,Clg_StPt_Sch_EZ!$C$30:$I$30,0)),"F","C")</f>
        <v>28.333333333333332</v>
      </c>
      <c r="L3483" s="34">
        <f>CONVERT(INDEX(DHW_StPt_Sch_EZ!$C$4:$I$27,MATCH(Schedules_8760!$C3483,DHW_StPt_Sch_EZ!$B$4:$B$27,0),MATCH(Schedules_8760!$F3483,DHW_StPt_Sch_EZ!$C$3:$I$3,0)),"F","C")</f>
        <v>53.333333333333329</v>
      </c>
      <c r="M3483" s="34">
        <f>CONVERT(INDEX(DHW_StPt_Sch_EZ!$C$31:$I$54,MATCH(Schedules_8760!$C3483,DHW_StPt_Sch_EZ!$B$31:$B$54,0),MATCH(Schedules_8760!$F3483,DHW_StPt_Sch_EZ!$C$30:$I$30,0)),"F","C")</f>
        <v>53.333333333333329</v>
      </c>
      <c r="N3483" s="12"/>
      <c r="O3483" s="12"/>
      <c r="P3483" s="12"/>
    </row>
    <row r="3484" spans="1:16" x14ac:dyDescent="0.25">
      <c r="A3484" s="35">
        <v>3483</v>
      </c>
      <c r="B3484" s="89">
        <v>146.08333333333329</v>
      </c>
      <c r="C3484" s="35">
        <f t="shared" si="270"/>
        <v>3</v>
      </c>
      <c r="D3484" s="35">
        <f t="shared" si="273"/>
        <v>146</v>
      </c>
      <c r="E3484" s="35">
        <f t="shared" si="274"/>
        <v>6</v>
      </c>
      <c r="F3484" s="35" t="str">
        <f t="shared" si="271"/>
        <v>Friday</v>
      </c>
      <c r="G3484" s="35">
        <f t="shared" si="272"/>
        <v>5</v>
      </c>
      <c r="H3484" s="34">
        <f>CONVERT(INDEX(Htg_StPt_Sch_EZ!$C$4:$I$27,MATCH(Schedules_8760!$C3484,Htg_StPt_Sch_EZ!$B$4:$B$27,0),MATCH(Schedules_8760!$F3484,Htg_StPt_Sch_EZ!$C$3:$I$3,0)),"F","C")</f>
        <v>20.555555555555554</v>
      </c>
      <c r="I3484" s="34">
        <f>CONVERT(INDEX(Htg_StPt_Sch_EZ!$C$31:$I$54,MATCH(Schedules_8760!$C3484,Htg_StPt_Sch_EZ!$B$31:$B$54,0),MATCH(Schedules_8760!$F3484,Htg_StPt_Sch_EZ!$C$30:$I$30,0)),"F","C")</f>
        <v>19.444444444444443</v>
      </c>
      <c r="J3484" s="34">
        <f>CONVERT(INDEX(Clg_StPt_Sch_EZ!$C$4:$I$27,MATCH(Schedules_8760!$C3484,Clg_StPt_Sch_EZ!$B$4:$B$27,0),MATCH(Schedules_8760!$F3484,Clg_StPt_Sch_EZ!$C$3:$I$3,0)),"F","C")</f>
        <v>25.555555555555554</v>
      </c>
      <c r="K3484" s="34">
        <f>CONVERT(INDEX(Clg_StPt_Sch_EZ!$C$31:$I$54,MATCH(Schedules_8760!$C3484,Clg_StPt_Sch_EZ!$B$31:$B$54,0),MATCH(Schedules_8760!$F3484,Clg_StPt_Sch_EZ!$C$30:$I$30,0)),"F","C")</f>
        <v>28.333333333333332</v>
      </c>
      <c r="L3484" s="34">
        <f>CONVERT(INDEX(DHW_StPt_Sch_EZ!$C$4:$I$27,MATCH(Schedules_8760!$C3484,DHW_StPt_Sch_EZ!$B$4:$B$27,0),MATCH(Schedules_8760!$F3484,DHW_StPt_Sch_EZ!$C$3:$I$3,0)),"F","C")</f>
        <v>53.333333333333329</v>
      </c>
      <c r="M3484" s="34">
        <f>CONVERT(INDEX(DHW_StPt_Sch_EZ!$C$31:$I$54,MATCH(Schedules_8760!$C3484,DHW_StPt_Sch_EZ!$B$31:$B$54,0),MATCH(Schedules_8760!$F3484,DHW_StPt_Sch_EZ!$C$30:$I$30,0)),"F","C")</f>
        <v>53.333333333333329</v>
      </c>
      <c r="N3484" s="12"/>
      <c r="O3484" s="12"/>
      <c r="P3484" s="12"/>
    </row>
    <row r="3485" spans="1:16" x14ac:dyDescent="0.25">
      <c r="A3485" s="35">
        <v>3484</v>
      </c>
      <c r="B3485" s="89">
        <v>146.125</v>
      </c>
      <c r="C3485" s="35">
        <f t="shared" si="270"/>
        <v>4</v>
      </c>
      <c r="D3485" s="35">
        <f t="shared" si="273"/>
        <v>146</v>
      </c>
      <c r="E3485" s="35">
        <f t="shared" si="274"/>
        <v>6</v>
      </c>
      <c r="F3485" s="35" t="str">
        <f t="shared" si="271"/>
        <v>Friday</v>
      </c>
      <c r="G3485" s="35">
        <f t="shared" si="272"/>
        <v>5</v>
      </c>
      <c r="H3485" s="34">
        <f>CONVERT(INDEX(Htg_StPt_Sch_EZ!$C$4:$I$27,MATCH(Schedules_8760!$C3485,Htg_StPt_Sch_EZ!$B$4:$B$27,0),MATCH(Schedules_8760!$F3485,Htg_StPt_Sch_EZ!$C$3:$I$3,0)),"F","C")</f>
        <v>20.555555555555554</v>
      </c>
      <c r="I3485" s="34">
        <f>CONVERT(INDEX(Htg_StPt_Sch_EZ!$C$31:$I$54,MATCH(Schedules_8760!$C3485,Htg_StPt_Sch_EZ!$B$31:$B$54,0),MATCH(Schedules_8760!$F3485,Htg_StPt_Sch_EZ!$C$30:$I$30,0)),"F","C")</f>
        <v>19.444444444444443</v>
      </c>
      <c r="J3485" s="34">
        <f>CONVERT(INDEX(Clg_StPt_Sch_EZ!$C$4:$I$27,MATCH(Schedules_8760!$C3485,Clg_StPt_Sch_EZ!$B$4:$B$27,0),MATCH(Schedules_8760!$F3485,Clg_StPt_Sch_EZ!$C$3:$I$3,0)),"F","C")</f>
        <v>25.555555555555554</v>
      </c>
      <c r="K3485" s="34">
        <f>CONVERT(INDEX(Clg_StPt_Sch_EZ!$C$31:$I$54,MATCH(Schedules_8760!$C3485,Clg_StPt_Sch_EZ!$B$31:$B$54,0),MATCH(Schedules_8760!$F3485,Clg_StPt_Sch_EZ!$C$30:$I$30,0)),"F","C")</f>
        <v>28.333333333333332</v>
      </c>
      <c r="L3485" s="34">
        <f>CONVERT(INDEX(DHW_StPt_Sch_EZ!$C$4:$I$27,MATCH(Schedules_8760!$C3485,DHW_StPt_Sch_EZ!$B$4:$B$27,0),MATCH(Schedules_8760!$F3485,DHW_StPt_Sch_EZ!$C$3:$I$3,0)),"F","C")</f>
        <v>53.333333333333329</v>
      </c>
      <c r="M3485" s="34">
        <f>CONVERT(INDEX(DHW_StPt_Sch_EZ!$C$31:$I$54,MATCH(Schedules_8760!$C3485,DHW_StPt_Sch_EZ!$B$31:$B$54,0),MATCH(Schedules_8760!$F3485,DHW_StPt_Sch_EZ!$C$30:$I$30,0)),"F","C")</f>
        <v>53.333333333333329</v>
      </c>
      <c r="N3485" s="12"/>
      <c r="O3485" s="12"/>
      <c r="P3485" s="12"/>
    </row>
    <row r="3486" spans="1:16" x14ac:dyDescent="0.25">
      <c r="A3486" s="35">
        <v>3485</v>
      </c>
      <c r="B3486" s="89">
        <v>146.16666666666671</v>
      </c>
      <c r="C3486" s="35">
        <f t="shared" si="270"/>
        <v>5</v>
      </c>
      <c r="D3486" s="35">
        <f t="shared" si="273"/>
        <v>146</v>
      </c>
      <c r="E3486" s="35">
        <f t="shared" si="274"/>
        <v>6</v>
      </c>
      <c r="F3486" s="35" t="str">
        <f t="shared" si="271"/>
        <v>Friday</v>
      </c>
      <c r="G3486" s="35">
        <f t="shared" si="272"/>
        <v>5</v>
      </c>
      <c r="H3486" s="34">
        <f>CONVERT(INDEX(Htg_StPt_Sch_EZ!$C$4:$I$27,MATCH(Schedules_8760!$C3486,Htg_StPt_Sch_EZ!$B$4:$B$27,0),MATCH(Schedules_8760!$F3486,Htg_StPt_Sch_EZ!$C$3:$I$3,0)),"F","C")</f>
        <v>20.555555555555554</v>
      </c>
      <c r="I3486" s="34">
        <f>CONVERT(INDEX(Htg_StPt_Sch_EZ!$C$31:$I$54,MATCH(Schedules_8760!$C3486,Htg_StPt_Sch_EZ!$B$31:$B$54,0),MATCH(Schedules_8760!$F3486,Htg_StPt_Sch_EZ!$C$30:$I$30,0)),"F","C")</f>
        <v>19.444444444444443</v>
      </c>
      <c r="J3486" s="34">
        <f>CONVERT(INDEX(Clg_StPt_Sch_EZ!$C$4:$I$27,MATCH(Schedules_8760!$C3486,Clg_StPt_Sch_EZ!$B$4:$B$27,0),MATCH(Schedules_8760!$F3486,Clg_StPt_Sch_EZ!$C$3:$I$3,0)),"F","C")</f>
        <v>25.555555555555554</v>
      </c>
      <c r="K3486" s="34">
        <f>CONVERT(INDEX(Clg_StPt_Sch_EZ!$C$31:$I$54,MATCH(Schedules_8760!$C3486,Clg_StPt_Sch_EZ!$B$31:$B$54,0),MATCH(Schedules_8760!$F3486,Clg_StPt_Sch_EZ!$C$30:$I$30,0)),"F","C")</f>
        <v>28.333333333333332</v>
      </c>
      <c r="L3486" s="34">
        <f>CONVERT(INDEX(DHW_StPt_Sch_EZ!$C$4:$I$27,MATCH(Schedules_8760!$C3486,DHW_StPt_Sch_EZ!$B$4:$B$27,0),MATCH(Schedules_8760!$F3486,DHW_StPt_Sch_EZ!$C$3:$I$3,0)),"F","C")</f>
        <v>53.333333333333329</v>
      </c>
      <c r="M3486" s="34">
        <f>CONVERT(INDEX(DHW_StPt_Sch_EZ!$C$31:$I$54,MATCH(Schedules_8760!$C3486,DHW_StPt_Sch_EZ!$B$31:$B$54,0),MATCH(Schedules_8760!$F3486,DHW_StPt_Sch_EZ!$C$30:$I$30,0)),"F","C")</f>
        <v>53.333333333333329</v>
      </c>
      <c r="N3486" s="12"/>
      <c r="O3486" s="12"/>
      <c r="P3486" s="12"/>
    </row>
    <row r="3487" spans="1:16" x14ac:dyDescent="0.25">
      <c r="A3487" s="35">
        <v>3486</v>
      </c>
      <c r="B3487" s="89">
        <v>146.20833333333329</v>
      </c>
      <c r="C3487" s="35">
        <f t="shared" si="270"/>
        <v>6</v>
      </c>
      <c r="D3487" s="35">
        <f t="shared" si="273"/>
        <v>146</v>
      </c>
      <c r="E3487" s="35">
        <f t="shared" si="274"/>
        <v>6</v>
      </c>
      <c r="F3487" s="35" t="str">
        <f t="shared" si="271"/>
        <v>Friday</v>
      </c>
      <c r="G3487" s="35">
        <f t="shared" si="272"/>
        <v>5</v>
      </c>
      <c r="H3487" s="34">
        <f>CONVERT(INDEX(Htg_StPt_Sch_EZ!$C$4:$I$27,MATCH(Schedules_8760!$C3487,Htg_StPt_Sch_EZ!$B$4:$B$27,0),MATCH(Schedules_8760!$F3487,Htg_StPt_Sch_EZ!$C$3:$I$3,0)),"F","C")</f>
        <v>20.555555555555554</v>
      </c>
      <c r="I3487" s="34">
        <f>CONVERT(INDEX(Htg_StPt_Sch_EZ!$C$31:$I$54,MATCH(Schedules_8760!$C3487,Htg_StPt_Sch_EZ!$B$31:$B$54,0),MATCH(Schedules_8760!$F3487,Htg_StPt_Sch_EZ!$C$30:$I$30,0)),"F","C")</f>
        <v>19.444444444444443</v>
      </c>
      <c r="J3487" s="34">
        <f>CONVERT(INDEX(Clg_StPt_Sch_EZ!$C$4:$I$27,MATCH(Schedules_8760!$C3487,Clg_StPt_Sch_EZ!$B$4:$B$27,0),MATCH(Schedules_8760!$F3487,Clg_StPt_Sch_EZ!$C$3:$I$3,0)),"F","C")</f>
        <v>25.555555555555554</v>
      </c>
      <c r="K3487" s="34">
        <f>CONVERT(INDEX(Clg_StPt_Sch_EZ!$C$31:$I$54,MATCH(Schedules_8760!$C3487,Clg_StPt_Sch_EZ!$B$31:$B$54,0),MATCH(Schedules_8760!$F3487,Clg_StPt_Sch_EZ!$C$30:$I$30,0)),"F","C")</f>
        <v>28.333333333333332</v>
      </c>
      <c r="L3487" s="34">
        <f>CONVERT(INDEX(DHW_StPt_Sch_EZ!$C$4:$I$27,MATCH(Schedules_8760!$C3487,DHW_StPt_Sch_EZ!$B$4:$B$27,0),MATCH(Schedules_8760!$F3487,DHW_StPt_Sch_EZ!$C$3:$I$3,0)),"F","C")</f>
        <v>53.333333333333329</v>
      </c>
      <c r="M3487" s="34">
        <f>CONVERT(INDEX(DHW_StPt_Sch_EZ!$C$31:$I$54,MATCH(Schedules_8760!$C3487,DHW_StPt_Sch_EZ!$B$31:$B$54,0),MATCH(Schedules_8760!$F3487,DHW_StPt_Sch_EZ!$C$30:$I$30,0)),"F","C")</f>
        <v>53.333333333333329</v>
      </c>
      <c r="N3487" s="12"/>
      <c r="O3487" s="12"/>
      <c r="P3487" s="12"/>
    </row>
    <row r="3488" spans="1:16" x14ac:dyDescent="0.25">
      <c r="A3488" s="35">
        <v>3487</v>
      </c>
      <c r="B3488" s="89">
        <v>146.25</v>
      </c>
      <c r="C3488" s="35">
        <f t="shared" si="270"/>
        <v>7</v>
      </c>
      <c r="D3488" s="35">
        <f t="shared" si="273"/>
        <v>146</v>
      </c>
      <c r="E3488" s="35">
        <f t="shared" si="274"/>
        <v>6</v>
      </c>
      <c r="F3488" s="35" t="str">
        <f t="shared" si="271"/>
        <v>Friday</v>
      </c>
      <c r="G3488" s="35">
        <f t="shared" si="272"/>
        <v>5</v>
      </c>
      <c r="H3488" s="34">
        <f>CONVERT(INDEX(Htg_StPt_Sch_EZ!$C$4:$I$27,MATCH(Schedules_8760!$C3488,Htg_StPt_Sch_EZ!$B$4:$B$27,0),MATCH(Schedules_8760!$F3488,Htg_StPt_Sch_EZ!$C$3:$I$3,0)),"F","C")</f>
        <v>20.555555555555554</v>
      </c>
      <c r="I3488" s="34">
        <f>CONVERT(INDEX(Htg_StPt_Sch_EZ!$C$31:$I$54,MATCH(Schedules_8760!$C3488,Htg_StPt_Sch_EZ!$B$31:$B$54,0),MATCH(Schedules_8760!$F3488,Htg_StPt_Sch_EZ!$C$30:$I$30,0)),"F","C")</f>
        <v>19.444444444444443</v>
      </c>
      <c r="J3488" s="34">
        <f>CONVERT(INDEX(Clg_StPt_Sch_EZ!$C$4:$I$27,MATCH(Schedules_8760!$C3488,Clg_StPt_Sch_EZ!$B$4:$B$27,0),MATCH(Schedules_8760!$F3488,Clg_StPt_Sch_EZ!$C$3:$I$3,0)),"F","C")</f>
        <v>25.555555555555554</v>
      </c>
      <c r="K3488" s="34">
        <f>CONVERT(INDEX(Clg_StPt_Sch_EZ!$C$31:$I$54,MATCH(Schedules_8760!$C3488,Clg_StPt_Sch_EZ!$B$31:$B$54,0),MATCH(Schedules_8760!$F3488,Clg_StPt_Sch_EZ!$C$30:$I$30,0)),"F","C")</f>
        <v>28.333333333333332</v>
      </c>
      <c r="L3488" s="34">
        <f>CONVERT(INDEX(DHW_StPt_Sch_EZ!$C$4:$I$27,MATCH(Schedules_8760!$C3488,DHW_StPt_Sch_EZ!$B$4:$B$27,0),MATCH(Schedules_8760!$F3488,DHW_StPt_Sch_EZ!$C$3:$I$3,0)),"F","C")</f>
        <v>53.333333333333329</v>
      </c>
      <c r="M3488" s="34">
        <f>CONVERT(INDEX(DHW_StPt_Sch_EZ!$C$31:$I$54,MATCH(Schedules_8760!$C3488,DHW_StPt_Sch_EZ!$B$31:$B$54,0),MATCH(Schedules_8760!$F3488,DHW_StPt_Sch_EZ!$C$30:$I$30,0)),"F","C")</f>
        <v>53.333333333333329</v>
      </c>
      <c r="N3488" s="12"/>
      <c r="O3488" s="12"/>
      <c r="P3488" s="12"/>
    </row>
    <row r="3489" spans="1:16" x14ac:dyDescent="0.25">
      <c r="A3489" s="35">
        <v>3488</v>
      </c>
      <c r="B3489" s="89">
        <v>146.29166666666671</v>
      </c>
      <c r="C3489" s="35">
        <f t="shared" si="270"/>
        <v>8</v>
      </c>
      <c r="D3489" s="35">
        <f t="shared" si="273"/>
        <v>146</v>
      </c>
      <c r="E3489" s="35">
        <f t="shared" si="274"/>
        <v>6</v>
      </c>
      <c r="F3489" s="35" t="str">
        <f t="shared" si="271"/>
        <v>Friday</v>
      </c>
      <c r="G3489" s="35">
        <f t="shared" si="272"/>
        <v>5</v>
      </c>
      <c r="H3489" s="34">
        <f>CONVERT(INDEX(Htg_StPt_Sch_EZ!$C$4:$I$27,MATCH(Schedules_8760!$C3489,Htg_StPt_Sch_EZ!$B$4:$B$27,0),MATCH(Schedules_8760!$F3489,Htg_StPt_Sch_EZ!$C$3:$I$3,0)),"F","C")</f>
        <v>20.555555555555554</v>
      </c>
      <c r="I3489" s="34">
        <f>CONVERT(INDEX(Htg_StPt_Sch_EZ!$C$31:$I$54,MATCH(Schedules_8760!$C3489,Htg_StPt_Sch_EZ!$B$31:$B$54,0),MATCH(Schedules_8760!$F3489,Htg_StPt_Sch_EZ!$C$30:$I$30,0)),"F","C")</f>
        <v>19.444444444444443</v>
      </c>
      <c r="J3489" s="34">
        <f>CONVERT(INDEX(Clg_StPt_Sch_EZ!$C$4:$I$27,MATCH(Schedules_8760!$C3489,Clg_StPt_Sch_EZ!$B$4:$B$27,0),MATCH(Schedules_8760!$F3489,Clg_StPt_Sch_EZ!$C$3:$I$3,0)),"F","C")</f>
        <v>25.555555555555554</v>
      </c>
      <c r="K3489" s="34">
        <f>CONVERT(INDEX(Clg_StPt_Sch_EZ!$C$31:$I$54,MATCH(Schedules_8760!$C3489,Clg_StPt_Sch_EZ!$B$31:$B$54,0),MATCH(Schedules_8760!$F3489,Clg_StPt_Sch_EZ!$C$30:$I$30,0)),"F","C")</f>
        <v>25</v>
      </c>
      <c r="L3489" s="34">
        <f>CONVERT(INDEX(DHW_StPt_Sch_EZ!$C$4:$I$27,MATCH(Schedules_8760!$C3489,DHW_StPt_Sch_EZ!$B$4:$B$27,0),MATCH(Schedules_8760!$F3489,DHW_StPt_Sch_EZ!$C$3:$I$3,0)),"F","C")</f>
        <v>53.333333333333329</v>
      </c>
      <c r="M3489" s="34">
        <f>CONVERT(INDEX(DHW_StPt_Sch_EZ!$C$31:$I$54,MATCH(Schedules_8760!$C3489,DHW_StPt_Sch_EZ!$B$31:$B$54,0),MATCH(Schedules_8760!$F3489,DHW_StPt_Sch_EZ!$C$30:$I$30,0)),"F","C")</f>
        <v>53.333333333333329</v>
      </c>
      <c r="N3489" s="12"/>
      <c r="O3489" s="12"/>
      <c r="P3489" s="12"/>
    </row>
    <row r="3490" spans="1:16" x14ac:dyDescent="0.25">
      <c r="A3490" s="35">
        <v>3489</v>
      </c>
      <c r="B3490" s="89">
        <v>146.33333333333329</v>
      </c>
      <c r="C3490" s="35">
        <f t="shared" si="270"/>
        <v>9</v>
      </c>
      <c r="D3490" s="35">
        <f t="shared" si="273"/>
        <v>146</v>
      </c>
      <c r="E3490" s="35">
        <f t="shared" si="274"/>
        <v>6</v>
      </c>
      <c r="F3490" s="35" t="str">
        <f t="shared" si="271"/>
        <v>Friday</v>
      </c>
      <c r="G3490" s="35">
        <f t="shared" si="272"/>
        <v>5</v>
      </c>
      <c r="H3490" s="34">
        <f>CONVERT(INDEX(Htg_StPt_Sch_EZ!$C$4:$I$27,MATCH(Schedules_8760!$C3490,Htg_StPt_Sch_EZ!$B$4:$B$27,0),MATCH(Schedules_8760!$F3490,Htg_StPt_Sch_EZ!$C$3:$I$3,0)),"F","C")</f>
        <v>20.555555555555554</v>
      </c>
      <c r="I3490" s="34">
        <f>CONVERT(INDEX(Htg_StPt_Sch_EZ!$C$31:$I$54,MATCH(Schedules_8760!$C3490,Htg_StPt_Sch_EZ!$B$31:$B$54,0),MATCH(Schedules_8760!$F3490,Htg_StPt_Sch_EZ!$C$30:$I$30,0)),"F","C")</f>
        <v>19.444444444444443</v>
      </c>
      <c r="J3490" s="34">
        <f>CONVERT(INDEX(Clg_StPt_Sch_EZ!$C$4:$I$27,MATCH(Schedules_8760!$C3490,Clg_StPt_Sch_EZ!$B$4:$B$27,0),MATCH(Schedules_8760!$F3490,Clg_StPt_Sch_EZ!$C$3:$I$3,0)),"F","C")</f>
        <v>25.555555555555554</v>
      </c>
      <c r="K3490" s="34">
        <f>CONVERT(INDEX(Clg_StPt_Sch_EZ!$C$31:$I$54,MATCH(Schedules_8760!$C3490,Clg_StPt_Sch_EZ!$B$31:$B$54,0),MATCH(Schedules_8760!$F3490,Clg_StPt_Sch_EZ!$C$30:$I$30,0)),"F","C")</f>
        <v>25</v>
      </c>
      <c r="L3490" s="34">
        <f>CONVERT(INDEX(DHW_StPt_Sch_EZ!$C$4:$I$27,MATCH(Schedules_8760!$C3490,DHW_StPt_Sch_EZ!$B$4:$B$27,0),MATCH(Schedules_8760!$F3490,DHW_StPt_Sch_EZ!$C$3:$I$3,0)),"F","C")</f>
        <v>53.333333333333329</v>
      </c>
      <c r="M3490" s="34">
        <f>CONVERT(INDEX(DHW_StPt_Sch_EZ!$C$31:$I$54,MATCH(Schedules_8760!$C3490,DHW_StPt_Sch_EZ!$B$31:$B$54,0),MATCH(Schedules_8760!$F3490,DHW_StPt_Sch_EZ!$C$30:$I$30,0)),"F","C")</f>
        <v>53.333333333333329</v>
      </c>
      <c r="N3490" s="12"/>
      <c r="O3490" s="12"/>
      <c r="P3490" s="12"/>
    </row>
    <row r="3491" spans="1:16" x14ac:dyDescent="0.25">
      <c r="A3491" s="35">
        <v>3490</v>
      </c>
      <c r="B3491" s="89">
        <v>146.375</v>
      </c>
      <c r="C3491" s="35">
        <f t="shared" si="270"/>
        <v>10</v>
      </c>
      <c r="D3491" s="35">
        <f t="shared" si="273"/>
        <v>146</v>
      </c>
      <c r="E3491" s="35">
        <f t="shared" si="274"/>
        <v>6</v>
      </c>
      <c r="F3491" s="35" t="str">
        <f t="shared" si="271"/>
        <v>Friday</v>
      </c>
      <c r="G3491" s="35">
        <f t="shared" si="272"/>
        <v>5</v>
      </c>
      <c r="H3491" s="34">
        <f>CONVERT(INDEX(Htg_StPt_Sch_EZ!$C$4:$I$27,MATCH(Schedules_8760!$C3491,Htg_StPt_Sch_EZ!$B$4:$B$27,0),MATCH(Schedules_8760!$F3491,Htg_StPt_Sch_EZ!$C$3:$I$3,0)),"F","C")</f>
        <v>20.555555555555554</v>
      </c>
      <c r="I3491" s="34">
        <f>CONVERT(INDEX(Htg_StPt_Sch_EZ!$C$31:$I$54,MATCH(Schedules_8760!$C3491,Htg_StPt_Sch_EZ!$B$31:$B$54,0),MATCH(Schedules_8760!$F3491,Htg_StPt_Sch_EZ!$C$30:$I$30,0)),"F","C")</f>
        <v>19.444444444444443</v>
      </c>
      <c r="J3491" s="34">
        <f>CONVERT(INDEX(Clg_StPt_Sch_EZ!$C$4:$I$27,MATCH(Schedules_8760!$C3491,Clg_StPt_Sch_EZ!$B$4:$B$27,0),MATCH(Schedules_8760!$F3491,Clg_StPt_Sch_EZ!$C$3:$I$3,0)),"F","C")</f>
        <v>25.555555555555554</v>
      </c>
      <c r="K3491" s="34">
        <f>CONVERT(INDEX(Clg_StPt_Sch_EZ!$C$31:$I$54,MATCH(Schedules_8760!$C3491,Clg_StPt_Sch_EZ!$B$31:$B$54,0),MATCH(Schedules_8760!$F3491,Clg_StPt_Sch_EZ!$C$30:$I$30,0)),"F","C")</f>
        <v>25</v>
      </c>
      <c r="L3491" s="34">
        <f>CONVERT(INDEX(DHW_StPt_Sch_EZ!$C$4:$I$27,MATCH(Schedules_8760!$C3491,DHW_StPt_Sch_EZ!$B$4:$B$27,0),MATCH(Schedules_8760!$F3491,DHW_StPt_Sch_EZ!$C$3:$I$3,0)),"F","C")</f>
        <v>53.333333333333329</v>
      </c>
      <c r="M3491" s="34">
        <f>CONVERT(INDEX(DHW_StPt_Sch_EZ!$C$31:$I$54,MATCH(Schedules_8760!$C3491,DHW_StPt_Sch_EZ!$B$31:$B$54,0),MATCH(Schedules_8760!$F3491,DHW_StPt_Sch_EZ!$C$30:$I$30,0)),"F","C")</f>
        <v>53.333333333333329</v>
      </c>
      <c r="N3491" s="12"/>
      <c r="O3491" s="12"/>
      <c r="P3491" s="12"/>
    </row>
    <row r="3492" spans="1:16" x14ac:dyDescent="0.25">
      <c r="A3492" s="35">
        <v>3491</v>
      </c>
      <c r="B3492" s="89">
        <v>146.41666666666671</v>
      </c>
      <c r="C3492" s="35">
        <f t="shared" si="270"/>
        <v>11</v>
      </c>
      <c r="D3492" s="35">
        <f t="shared" si="273"/>
        <v>146</v>
      </c>
      <c r="E3492" s="35">
        <f t="shared" si="274"/>
        <v>6</v>
      </c>
      <c r="F3492" s="35" t="str">
        <f t="shared" si="271"/>
        <v>Friday</v>
      </c>
      <c r="G3492" s="35">
        <f t="shared" si="272"/>
        <v>5</v>
      </c>
      <c r="H3492" s="34">
        <f>CONVERT(INDEX(Htg_StPt_Sch_EZ!$C$4:$I$27,MATCH(Schedules_8760!$C3492,Htg_StPt_Sch_EZ!$B$4:$B$27,0),MATCH(Schedules_8760!$F3492,Htg_StPt_Sch_EZ!$C$3:$I$3,0)),"F","C")</f>
        <v>20.555555555555554</v>
      </c>
      <c r="I3492" s="34">
        <f>CONVERT(INDEX(Htg_StPt_Sch_EZ!$C$31:$I$54,MATCH(Schedules_8760!$C3492,Htg_StPt_Sch_EZ!$B$31:$B$54,0),MATCH(Schedules_8760!$F3492,Htg_StPt_Sch_EZ!$C$30:$I$30,0)),"F","C")</f>
        <v>19.444444444444443</v>
      </c>
      <c r="J3492" s="34">
        <f>CONVERT(INDEX(Clg_StPt_Sch_EZ!$C$4:$I$27,MATCH(Schedules_8760!$C3492,Clg_StPt_Sch_EZ!$B$4:$B$27,0),MATCH(Schedules_8760!$F3492,Clg_StPt_Sch_EZ!$C$3:$I$3,0)),"F","C")</f>
        <v>25.555555555555554</v>
      </c>
      <c r="K3492" s="34">
        <f>CONVERT(INDEX(Clg_StPt_Sch_EZ!$C$31:$I$54,MATCH(Schedules_8760!$C3492,Clg_StPt_Sch_EZ!$B$31:$B$54,0),MATCH(Schedules_8760!$F3492,Clg_StPt_Sch_EZ!$C$30:$I$30,0)),"F","C")</f>
        <v>25</v>
      </c>
      <c r="L3492" s="34">
        <f>CONVERT(INDEX(DHW_StPt_Sch_EZ!$C$4:$I$27,MATCH(Schedules_8760!$C3492,DHW_StPt_Sch_EZ!$B$4:$B$27,0),MATCH(Schedules_8760!$F3492,DHW_StPt_Sch_EZ!$C$3:$I$3,0)),"F","C")</f>
        <v>53.333333333333329</v>
      </c>
      <c r="M3492" s="34">
        <f>CONVERT(INDEX(DHW_StPt_Sch_EZ!$C$31:$I$54,MATCH(Schedules_8760!$C3492,DHW_StPt_Sch_EZ!$B$31:$B$54,0),MATCH(Schedules_8760!$F3492,DHW_StPt_Sch_EZ!$C$30:$I$30,0)),"F","C")</f>
        <v>53.333333333333329</v>
      </c>
      <c r="N3492" s="12"/>
      <c r="O3492" s="12"/>
      <c r="P3492" s="12"/>
    </row>
    <row r="3493" spans="1:16" x14ac:dyDescent="0.25">
      <c r="A3493" s="35">
        <v>3492</v>
      </c>
      <c r="B3493" s="89">
        <v>146.45833333333329</v>
      </c>
      <c r="C3493" s="35">
        <f t="shared" si="270"/>
        <v>12</v>
      </c>
      <c r="D3493" s="35">
        <f t="shared" si="273"/>
        <v>146</v>
      </c>
      <c r="E3493" s="35">
        <f t="shared" si="274"/>
        <v>6</v>
      </c>
      <c r="F3493" s="35" t="str">
        <f t="shared" si="271"/>
        <v>Friday</v>
      </c>
      <c r="G3493" s="35">
        <f t="shared" si="272"/>
        <v>5</v>
      </c>
      <c r="H3493" s="34">
        <f>CONVERT(INDEX(Htg_StPt_Sch_EZ!$C$4:$I$27,MATCH(Schedules_8760!$C3493,Htg_StPt_Sch_EZ!$B$4:$B$27,0),MATCH(Schedules_8760!$F3493,Htg_StPt_Sch_EZ!$C$3:$I$3,0)),"F","C")</f>
        <v>20.555555555555554</v>
      </c>
      <c r="I3493" s="34">
        <f>CONVERT(INDEX(Htg_StPt_Sch_EZ!$C$31:$I$54,MATCH(Schedules_8760!$C3493,Htg_StPt_Sch_EZ!$B$31:$B$54,0),MATCH(Schedules_8760!$F3493,Htg_StPt_Sch_EZ!$C$30:$I$30,0)),"F","C")</f>
        <v>19.444444444444443</v>
      </c>
      <c r="J3493" s="34">
        <f>CONVERT(INDEX(Clg_StPt_Sch_EZ!$C$4:$I$27,MATCH(Schedules_8760!$C3493,Clg_StPt_Sch_EZ!$B$4:$B$27,0),MATCH(Schedules_8760!$F3493,Clg_StPt_Sch_EZ!$C$3:$I$3,0)),"F","C")</f>
        <v>25.555555555555554</v>
      </c>
      <c r="K3493" s="34">
        <f>CONVERT(INDEX(Clg_StPt_Sch_EZ!$C$31:$I$54,MATCH(Schedules_8760!$C3493,Clg_StPt_Sch_EZ!$B$31:$B$54,0),MATCH(Schedules_8760!$F3493,Clg_StPt_Sch_EZ!$C$30:$I$30,0)),"F","C")</f>
        <v>25</v>
      </c>
      <c r="L3493" s="34">
        <f>CONVERT(INDEX(DHW_StPt_Sch_EZ!$C$4:$I$27,MATCH(Schedules_8760!$C3493,DHW_StPt_Sch_EZ!$B$4:$B$27,0),MATCH(Schedules_8760!$F3493,DHW_StPt_Sch_EZ!$C$3:$I$3,0)),"F","C")</f>
        <v>53.333333333333329</v>
      </c>
      <c r="M3493" s="34">
        <f>CONVERT(INDEX(DHW_StPt_Sch_EZ!$C$31:$I$54,MATCH(Schedules_8760!$C3493,DHW_StPt_Sch_EZ!$B$31:$B$54,0),MATCH(Schedules_8760!$F3493,DHW_StPt_Sch_EZ!$C$30:$I$30,0)),"F","C")</f>
        <v>53.333333333333329</v>
      </c>
      <c r="N3493" s="12"/>
      <c r="O3493" s="12"/>
      <c r="P3493" s="12"/>
    </row>
    <row r="3494" spans="1:16" x14ac:dyDescent="0.25">
      <c r="A3494" s="35">
        <v>3493</v>
      </c>
      <c r="B3494" s="89">
        <v>146.5</v>
      </c>
      <c r="C3494" s="35">
        <f t="shared" si="270"/>
        <v>13</v>
      </c>
      <c r="D3494" s="35">
        <f t="shared" si="273"/>
        <v>146</v>
      </c>
      <c r="E3494" s="35">
        <f t="shared" si="274"/>
        <v>6</v>
      </c>
      <c r="F3494" s="35" t="str">
        <f t="shared" si="271"/>
        <v>Friday</v>
      </c>
      <c r="G3494" s="35">
        <f t="shared" si="272"/>
        <v>5</v>
      </c>
      <c r="H3494" s="34">
        <f>CONVERT(INDEX(Htg_StPt_Sch_EZ!$C$4:$I$27,MATCH(Schedules_8760!$C3494,Htg_StPt_Sch_EZ!$B$4:$B$27,0),MATCH(Schedules_8760!$F3494,Htg_StPt_Sch_EZ!$C$3:$I$3,0)),"F","C")</f>
        <v>20.555555555555554</v>
      </c>
      <c r="I3494" s="34">
        <f>CONVERT(INDEX(Htg_StPt_Sch_EZ!$C$31:$I$54,MATCH(Schedules_8760!$C3494,Htg_StPt_Sch_EZ!$B$31:$B$54,0),MATCH(Schedules_8760!$F3494,Htg_StPt_Sch_EZ!$C$30:$I$30,0)),"F","C")</f>
        <v>19.444444444444443</v>
      </c>
      <c r="J3494" s="34">
        <f>CONVERT(INDEX(Clg_StPt_Sch_EZ!$C$4:$I$27,MATCH(Schedules_8760!$C3494,Clg_StPt_Sch_EZ!$B$4:$B$27,0),MATCH(Schedules_8760!$F3494,Clg_StPt_Sch_EZ!$C$3:$I$3,0)),"F","C")</f>
        <v>25.555555555555554</v>
      </c>
      <c r="K3494" s="34">
        <f>CONVERT(INDEX(Clg_StPt_Sch_EZ!$C$31:$I$54,MATCH(Schedules_8760!$C3494,Clg_StPt_Sch_EZ!$B$31:$B$54,0),MATCH(Schedules_8760!$F3494,Clg_StPt_Sch_EZ!$C$30:$I$30,0)),"F","C")</f>
        <v>25</v>
      </c>
      <c r="L3494" s="34">
        <f>CONVERT(INDEX(DHW_StPt_Sch_EZ!$C$4:$I$27,MATCH(Schedules_8760!$C3494,DHW_StPt_Sch_EZ!$B$4:$B$27,0),MATCH(Schedules_8760!$F3494,DHW_StPt_Sch_EZ!$C$3:$I$3,0)),"F","C")</f>
        <v>53.333333333333329</v>
      </c>
      <c r="M3494" s="34">
        <f>CONVERT(INDEX(DHW_StPt_Sch_EZ!$C$31:$I$54,MATCH(Schedules_8760!$C3494,DHW_StPt_Sch_EZ!$B$31:$B$54,0),MATCH(Schedules_8760!$F3494,DHW_StPt_Sch_EZ!$C$30:$I$30,0)),"F","C")</f>
        <v>53.333333333333329</v>
      </c>
      <c r="N3494" s="12"/>
      <c r="O3494" s="12"/>
      <c r="P3494" s="12"/>
    </row>
    <row r="3495" spans="1:16" x14ac:dyDescent="0.25">
      <c r="A3495" s="35">
        <v>3494</v>
      </c>
      <c r="B3495" s="89">
        <v>146.54166666666671</v>
      </c>
      <c r="C3495" s="35">
        <f t="shared" si="270"/>
        <v>14</v>
      </c>
      <c r="D3495" s="35">
        <f t="shared" si="273"/>
        <v>146</v>
      </c>
      <c r="E3495" s="35">
        <f t="shared" si="274"/>
        <v>6</v>
      </c>
      <c r="F3495" s="35" t="str">
        <f t="shared" si="271"/>
        <v>Friday</v>
      </c>
      <c r="G3495" s="35">
        <f t="shared" si="272"/>
        <v>5</v>
      </c>
      <c r="H3495" s="34">
        <f>CONVERT(INDEX(Htg_StPt_Sch_EZ!$C$4:$I$27,MATCH(Schedules_8760!$C3495,Htg_StPt_Sch_EZ!$B$4:$B$27,0),MATCH(Schedules_8760!$F3495,Htg_StPt_Sch_EZ!$C$3:$I$3,0)),"F","C")</f>
        <v>20.555555555555554</v>
      </c>
      <c r="I3495" s="34">
        <f>CONVERT(INDEX(Htg_StPt_Sch_EZ!$C$31:$I$54,MATCH(Schedules_8760!$C3495,Htg_StPt_Sch_EZ!$B$31:$B$54,0),MATCH(Schedules_8760!$F3495,Htg_StPt_Sch_EZ!$C$30:$I$30,0)),"F","C")</f>
        <v>19.444444444444443</v>
      </c>
      <c r="J3495" s="34">
        <f>CONVERT(INDEX(Clg_StPt_Sch_EZ!$C$4:$I$27,MATCH(Schedules_8760!$C3495,Clg_StPt_Sch_EZ!$B$4:$B$27,0),MATCH(Schedules_8760!$F3495,Clg_StPt_Sch_EZ!$C$3:$I$3,0)),"F","C")</f>
        <v>25.555555555555554</v>
      </c>
      <c r="K3495" s="34">
        <f>CONVERT(INDEX(Clg_StPt_Sch_EZ!$C$31:$I$54,MATCH(Schedules_8760!$C3495,Clg_StPt_Sch_EZ!$B$31:$B$54,0),MATCH(Schedules_8760!$F3495,Clg_StPt_Sch_EZ!$C$30:$I$30,0)),"F","C")</f>
        <v>25</v>
      </c>
      <c r="L3495" s="34">
        <f>CONVERT(INDEX(DHW_StPt_Sch_EZ!$C$4:$I$27,MATCH(Schedules_8760!$C3495,DHW_StPt_Sch_EZ!$B$4:$B$27,0),MATCH(Schedules_8760!$F3495,DHW_StPt_Sch_EZ!$C$3:$I$3,0)),"F","C")</f>
        <v>53.333333333333329</v>
      </c>
      <c r="M3495" s="34">
        <f>CONVERT(INDEX(DHW_StPt_Sch_EZ!$C$31:$I$54,MATCH(Schedules_8760!$C3495,DHW_StPt_Sch_EZ!$B$31:$B$54,0),MATCH(Schedules_8760!$F3495,DHW_StPt_Sch_EZ!$C$30:$I$30,0)),"F","C")</f>
        <v>53.333333333333329</v>
      </c>
      <c r="N3495" s="12"/>
      <c r="O3495" s="12"/>
      <c r="P3495" s="12"/>
    </row>
    <row r="3496" spans="1:16" x14ac:dyDescent="0.25">
      <c r="A3496" s="35">
        <v>3495</v>
      </c>
      <c r="B3496" s="89">
        <v>146.58333333333329</v>
      </c>
      <c r="C3496" s="35">
        <f t="shared" si="270"/>
        <v>15</v>
      </c>
      <c r="D3496" s="35">
        <f t="shared" si="273"/>
        <v>146</v>
      </c>
      <c r="E3496" s="35">
        <f t="shared" si="274"/>
        <v>6</v>
      </c>
      <c r="F3496" s="35" t="str">
        <f t="shared" si="271"/>
        <v>Friday</v>
      </c>
      <c r="G3496" s="35">
        <f t="shared" si="272"/>
        <v>5</v>
      </c>
      <c r="H3496" s="34">
        <f>CONVERT(INDEX(Htg_StPt_Sch_EZ!$C$4:$I$27,MATCH(Schedules_8760!$C3496,Htg_StPt_Sch_EZ!$B$4:$B$27,0),MATCH(Schedules_8760!$F3496,Htg_StPt_Sch_EZ!$C$3:$I$3,0)),"F","C")</f>
        <v>20.555555555555554</v>
      </c>
      <c r="I3496" s="34">
        <f>CONVERT(INDEX(Htg_StPt_Sch_EZ!$C$31:$I$54,MATCH(Schedules_8760!$C3496,Htg_StPt_Sch_EZ!$B$31:$B$54,0),MATCH(Schedules_8760!$F3496,Htg_StPt_Sch_EZ!$C$30:$I$30,0)),"F","C")</f>
        <v>21.111111111111111</v>
      </c>
      <c r="J3496" s="34">
        <f>CONVERT(INDEX(Clg_StPt_Sch_EZ!$C$4:$I$27,MATCH(Schedules_8760!$C3496,Clg_StPt_Sch_EZ!$B$4:$B$27,0),MATCH(Schedules_8760!$F3496,Clg_StPt_Sch_EZ!$C$3:$I$3,0)),"F","C")</f>
        <v>25.555555555555554</v>
      </c>
      <c r="K3496" s="34">
        <f>CONVERT(INDEX(Clg_StPt_Sch_EZ!$C$31:$I$54,MATCH(Schedules_8760!$C3496,Clg_StPt_Sch_EZ!$B$31:$B$54,0),MATCH(Schedules_8760!$F3496,Clg_StPt_Sch_EZ!$C$30:$I$30,0)),"F","C")</f>
        <v>25</v>
      </c>
      <c r="L3496" s="34">
        <f>CONVERT(INDEX(DHW_StPt_Sch_EZ!$C$4:$I$27,MATCH(Schedules_8760!$C3496,DHW_StPt_Sch_EZ!$B$4:$B$27,0),MATCH(Schedules_8760!$F3496,DHW_StPt_Sch_EZ!$C$3:$I$3,0)),"F","C")</f>
        <v>53.333333333333329</v>
      </c>
      <c r="M3496" s="34">
        <f>CONVERT(INDEX(DHW_StPt_Sch_EZ!$C$31:$I$54,MATCH(Schedules_8760!$C3496,DHW_StPt_Sch_EZ!$B$31:$B$54,0),MATCH(Schedules_8760!$F3496,DHW_StPt_Sch_EZ!$C$30:$I$30,0)),"F","C")</f>
        <v>53.333333333333329</v>
      </c>
      <c r="N3496" s="12"/>
      <c r="O3496" s="12"/>
      <c r="P3496" s="12"/>
    </row>
    <row r="3497" spans="1:16" x14ac:dyDescent="0.25">
      <c r="A3497" s="35">
        <v>3496</v>
      </c>
      <c r="B3497" s="89">
        <v>146.625</v>
      </c>
      <c r="C3497" s="35">
        <f t="shared" si="270"/>
        <v>16</v>
      </c>
      <c r="D3497" s="35">
        <f t="shared" si="273"/>
        <v>146</v>
      </c>
      <c r="E3497" s="35">
        <f t="shared" si="274"/>
        <v>6</v>
      </c>
      <c r="F3497" s="35" t="str">
        <f t="shared" si="271"/>
        <v>Friday</v>
      </c>
      <c r="G3497" s="35">
        <f t="shared" si="272"/>
        <v>5</v>
      </c>
      <c r="H3497" s="34">
        <f>CONVERT(INDEX(Htg_StPt_Sch_EZ!$C$4:$I$27,MATCH(Schedules_8760!$C3497,Htg_StPt_Sch_EZ!$B$4:$B$27,0),MATCH(Schedules_8760!$F3497,Htg_StPt_Sch_EZ!$C$3:$I$3,0)),"F","C")</f>
        <v>20.555555555555554</v>
      </c>
      <c r="I3497" s="34">
        <f>CONVERT(INDEX(Htg_StPt_Sch_EZ!$C$31:$I$54,MATCH(Schedules_8760!$C3497,Htg_StPt_Sch_EZ!$B$31:$B$54,0),MATCH(Schedules_8760!$F3497,Htg_StPt_Sch_EZ!$C$30:$I$30,0)),"F","C")</f>
        <v>21.111111111111111</v>
      </c>
      <c r="J3497" s="34">
        <f>CONVERT(INDEX(Clg_StPt_Sch_EZ!$C$4:$I$27,MATCH(Schedules_8760!$C3497,Clg_StPt_Sch_EZ!$B$4:$B$27,0),MATCH(Schedules_8760!$F3497,Clg_StPt_Sch_EZ!$C$3:$I$3,0)),"F","C")</f>
        <v>25.555555555555554</v>
      </c>
      <c r="K3497" s="34">
        <f>CONVERT(INDEX(Clg_StPt_Sch_EZ!$C$31:$I$54,MATCH(Schedules_8760!$C3497,Clg_StPt_Sch_EZ!$B$31:$B$54,0),MATCH(Schedules_8760!$F3497,Clg_StPt_Sch_EZ!$C$30:$I$30,0)),"F","C")</f>
        <v>25</v>
      </c>
      <c r="L3497" s="34">
        <f>CONVERT(INDEX(DHW_StPt_Sch_EZ!$C$4:$I$27,MATCH(Schedules_8760!$C3497,DHW_StPt_Sch_EZ!$B$4:$B$27,0),MATCH(Schedules_8760!$F3497,DHW_StPt_Sch_EZ!$C$3:$I$3,0)),"F","C")</f>
        <v>53.333333333333329</v>
      </c>
      <c r="M3497" s="34">
        <f>CONVERT(INDEX(DHW_StPt_Sch_EZ!$C$31:$I$54,MATCH(Schedules_8760!$C3497,DHW_StPt_Sch_EZ!$B$31:$B$54,0),MATCH(Schedules_8760!$F3497,DHW_StPt_Sch_EZ!$C$30:$I$30,0)),"F","C")</f>
        <v>53.333333333333329</v>
      </c>
      <c r="N3497" s="12"/>
      <c r="O3497" s="12"/>
      <c r="P3497" s="12"/>
    </row>
    <row r="3498" spans="1:16" x14ac:dyDescent="0.25">
      <c r="A3498" s="35">
        <v>3497</v>
      </c>
      <c r="B3498" s="89">
        <v>146.66666666666671</v>
      </c>
      <c r="C3498" s="35">
        <f t="shared" si="270"/>
        <v>17</v>
      </c>
      <c r="D3498" s="35">
        <f t="shared" si="273"/>
        <v>146</v>
      </c>
      <c r="E3498" s="35">
        <f t="shared" si="274"/>
        <v>6</v>
      </c>
      <c r="F3498" s="35" t="str">
        <f t="shared" si="271"/>
        <v>Friday</v>
      </c>
      <c r="G3498" s="35">
        <f t="shared" si="272"/>
        <v>5</v>
      </c>
      <c r="H3498" s="34">
        <f>CONVERT(INDEX(Htg_StPt_Sch_EZ!$C$4:$I$27,MATCH(Schedules_8760!$C3498,Htg_StPt_Sch_EZ!$B$4:$B$27,0),MATCH(Schedules_8760!$F3498,Htg_StPt_Sch_EZ!$C$3:$I$3,0)),"F","C")</f>
        <v>20.555555555555554</v>
      </c>
      <c r="I3498" s="34">
        <f>CONVERT(INDEX(Htg_StPt_Sch_EZ!$C$31:$I$54,MATCH(Schedules_8760!$C3498,Htg_StPt_Sch_EZ!$B$31:$B$54,0),MATCH(Schedules_8760!$F3498,Htg_StPt_Sch_EZ!$C$30:$I$30,0)),"F","C")</f>
        <v>17.777777777777779</v>
      </c>
      <c r="J3498" s="34">
        <f>CONVERT(INDEX(Clg_StPt_Sch_EZ!$C$4:$I$27,MATCH(Schedules_8760!$C3498,Clg_StPt_Sch_EZ!$B$4:$B$27,0),MATCH(Schedules_8760!$F3498,Clg_StPt_Sch_EZ!$C$3:$I$3,0)),"F","C")</f>
        <v>25.555555555555554</v>
      </c>
      <c r="K3498" s="34">
        <f>CONVERT(INDEX(Clg_StPt_Sch_EZ!$C$31:$I$54,MATCH(Schedules_8760!$C3498,Clg_StPt_Sch_EZ!$B$31:$B$54,0),MATCH(Schedules_8760!$F3498,Clg_StPt_Sch_EZ!$C$30:$I$30,0)),"F","C")</f>
        <v>25</v>
      </c>
      <c r="L3498" s="34">
        <f>CONVERT(INDEX(DHW_StPt_Sch_EZ!$C$4:$I$27,MATCH(Schedules_8760!$C3498,DHW_StPt_Sch_EZ!$B$4:$B$27,0),MATCH(Schedules_8760!$F3498,DHW_StPt_Sch_EZ!$C$3:$I$3,0)),"F","C")</f>
        <v>53.333333333333329</v>
      </c>
      <c r="M3498" s="34">
        <f>CONVERT(INDEX(DHW_StPt_Sch_EZ!$C$31:$I$54,MATCH(Schedules_8760!$C3498,DHW_StPt_Sch_EZ!$B$31:$B$54,0),MATCH(Schedules_8760!$F3498,DHW_StPt_Sch_EZ!$C$30:$I$30,0)),"F","C")</f>
        <v>53.333333333333329</v>
      </c>
      <c r="N3498" s="12"/>
      <c r="O3498" s="12"/>
      <c r="P3498" s="12"/>
    </row>
    <row r="3499" spans="1:16" x14ac:dyDescent="0.25">
      <c r="A3499" s="35">
        <v>3498</v>
      </c>
      <c r="B3499" s="89">
        <v>146.70833333333329</v>
      </c>
      <c r="C3499" s="35">
        <f t="shared" si="270"/>
        <v>18</v>
      </c>
      <c r="D3499" s="35">
        <f t="shared" si="273"/>
        <v>146</v>
      </c>
      <c r="E3499" s="35">
        <f t="shared" si="274"/>
        <v>6</v>
      </c>
      <c r="F3499" s="35" t="str">
        <f t="shared" si="271"/>
        <v>Friday</v>
      </c>
      <c r="G3499" s="35">
        <f t="shared" si="272"/>
        <v>5</v>
      </c>
      <c r="H3499" s="34">
        <f>CONVERT(INDEX(Htg_StPt_Sch_EZ!$C$4:$I$27,MATCH(Schedules_8760!$C3499,Htg_StPt_Sch_EZ!$B$4:$B$27,0),MATCH(Schedules_8760!$F3499,Htg_StPt_Sch_EZ!$C$3:$I$3,0)),"F","C")</f>
        <v>20.555555555555554</v>
      </c>
      <c r="I3499" s="34">
        <f>CONVERT(INDEX(Htg_StPt_Sch_EZ!$C$31:$I$54,MATCH(Schedules_8760!$C3499,Htg_StPt_Sch_EZ!$B$31:$B$54,0),MATCH(Schedules_8760!$F3499,Htg_StPt_Sch_EZ!$C$30:$I$30,0)),"F","C")</f>
        <v>17.777777777777779</v>
      </c>
      <c r="J3499" s="34">
        <f>CONVERT(INDEX(Clg_StPt_Sch_EZ!$C$4:$I$27,MATCH(Schedules_8760!$C3499,Clg_StPt_Sch_EZ!$B$4:$B$27,0),MATCH(Schedules_8760!$F3499,Clg_StPt_Sch_EZ!$C$3:$I$3,0)),"F","C")</f>
        <v>25.555555555555554</v>
      </c>
      <c r="K3499" s="34">
        <f>CONVERT(INDEX(Clg_StPt_Sch_EZ!$C$31:$I$54,MATCH(Schedules_8760!$C3499,Clg_StPt_Sch_EZ!$B$31:$B$54,0),MATCH(Schedules_8760!$F3499,Clg_StPt_Sch_EZ!$C$30:$I$30,0)),"F","C")</f>
        <v>28.333333333333332</v>
      </c>
      <c r="L3499" s="34">
        <f>CONVERT(INDEX(DHW_StPt_Sch_EZ!$C$4:$I$27,MATCH(Schedules_8760!$C3499,DHW_StPt_Sch_EZ!$B$4:$B$27,0),MATCH(Schedules_8760!$F3499,DHW_StPt_Sch_EZ!$C$3:$I$3,0)),"F","C")</f>
        <v>53.333333333333329</v>
      </c>
      <c r="M3499" s="34">
        <f>CONVERT(INDEX(DHW_StPt_Sch_EZ!$C$31:$I$54,MATCH(Schedules_8760!$C3499,DHW_StPt_Sch_EZ!$B$31:$B$54,0),MATCH(Schedules_8760!$F3499,DHW_StPt_Sch_EZ!$C$30:$I$30,0)),"F","C")</f>
        <v>53.333333333333329</v>
      </c>
      <c r="N3499" s="12"/>
      <c r="O3499" s="12"/>
      <c r="P3499" s="12"/>
    </row>
    <row r="3500" spans="1:16" x14ac:dyDescent="0.25">
      <c r="A3500" s="35">
        <v>3499</v>
      </c>
      <c r="B3500" s="89">
        <v>146.75</v>
      </c>
      <c r="C3500" s="35">
        <f t="shared" si="270"/>
        <v>19</v>
      </c>
      <c r="D3500" s="35">
        <f t="shared" si="273"/>
        <v>146</v>
      </c>
      <c r="E3500" s="35">
        <f t="shared" si="274"/>
        <v>6</v>
      </c>
      <c r="F3500" s="35" t="str">
        <f t="shared" si="271"/>
        <v>Friday</v>
      </c>
      <c r="G3500" s="35">
        <f t="shared" si="272"/>
        <v>5</v>
      </c>
      <c r="H3500" s="34">
        <f>CONVERT(INDEX(Htg_StPt_Sch_EZ!$C$4:$I$27,MATCH(Schedules_8760!$C3500,Htg_StPt_Sch_EZ!$B$4:$B$27,0),MATCH(Schedules_8760!$F3500,Htg_StPt_Sch_EZ!$C$3:$I$3,0)),"F","C")</f>
        <v>20.555555555555554</v>
      </c>
      <c r="I3500" s="34">
        <f>CONVERT(INDEX(Htg_StPt_Sch_EZ!$C$31:$I$54,MATCH(Schedules_8760!$C3500,Htg_StPt_Sch_EZ!$B$31:$B$54,0),MATCH(Schedules_8760!$F3500,Htg_StPt_Sch_EZ!$C$30:$I$30,0)),"F","C")</f>
        <v>18.333333333333332</v>
      </c>
      <c r="J3500" s="34">
        <f>CONVERT(INDEX(Clg_StPt_Sch_EZ!$C$4:$I$27,MATCH(Schedules_8760!$C3500,Clg_StPt_Sch_EZ!$B$4:$B$27,0),MATCH(Schedules_8760!$F3500,Clg_StPt_Sch_EZ!$C$3:$I$3,0)),"F","C")</f>
        <v>25.555555555555554</v>
      </c>
      <c r="K3500" s="34">
        <f>CONVERT(INDEX(Clg_StPt_Sch_EZ!$C$31:$I$54,MATCH(Schedules_8760!$C3500,Clg_StPt_Sch_EZ!$B$31:$B$54,0),MATCH(Schedules_8760!$F3500,Clg_StPt_Sch_EZ!$C$30:$I$30,0)),"F","C")</f>
        <v>28.333333333333332</v>
      </c>
      <c r="L3500" s="34">
        <f>CONVERT(INDEX(DHW_StPt_Sch_EZ!$C$4:$I$27,MATCH(Schedules_8760!$C3500,DHW_StPt_Sch_EZ!$B$4:$B$27,0),MATCH(Schedules_8760!$F3500,DHW_StPt_Sch_EZ!$C$3:$I$3,0)),"F","C")</f>
        <v>53.333333333333329</v>
      </c>
      <c r="M3500" s="34">
        <f>CONVERT(INDEX(DHW_StPt_Sch_EZ!$C$31:$I$54,MATCH(Schedules_8760!$C3500,DHW_StPt_Sch_EZ!$B$31:$B$54,0),MATCH(Schedules_8760!$F3500,DHW_StPt_Sch_EZ!$C$30:$I$30,0)),"F","C")</f>
        <v>53.333333333333329</v>
      </c>
      <c r="N3500" s="12"/>
      <c r="O3500" s="12"/>
      <c r="P3500" s="12"/>
    </row>
    <row r="3501" spans="1:16" x14ac:dyDescent="0.25">
      <c r="A3501" s="35">
        <v>3500</v>
      </c>
      <c r="B3501" s="89">
        <v>146.79166666666671</v>
      </c>
      <c r="C3501" s="35">
        <f t="shared" si="270"/>
        <v>20</v>
      </c>
      <c r="D3501" s="35">
        <f t="shared" si="273"/>
        <v>146</v>
      </c>
      <c r="E3501" s="35">
        <f t="shared" si="274"/>
        <v>6</v>
      </c>
      <c r="F3501" s="35" t="str">
        <f t="shared" si="271"/>
        <v>Friday</v>
      </c>
      <c r="G3501" s="35">
        <f t="shared" si="272"/>
        <v>5</v>
      </c>
      <c r="H3501" s="34">
        <f>CONVERT(INDEX(Htg_StPt_Sch_EZ!$C$4:$I$27,MATCH(Schedules_8760!$C3501,Htg_StPt_Sch_EZ!$B$4:$B$27,0),MATCH(Schedules_8760!$F3501,Htg_StPt_Sch_EZ!$C$3:$I$3,0)),"F","C")</f>
        <v>20.555555555555554</v>
      </c>
      <c r="I3501" s="34">
        <f>CONVERT(INDEX(Htg_StPt_Sch_EZ!$C$31:$I$54,MATCH(Schedules_8760!$C3501,Htg_StPt_Sch_EZ!$B$31:$B$54,0),MATCH(Schedules_8760!$F3501,Htg_StPt_Sch_EZ!$C$30:$I$30,0)),"F","C")</f>
        <v>18.888888888888889</v>
      </c>
      <c r="J3501" s="34">
        <f>CONVERT(INDEX(Clg_StPt_Sch_EZ!$C$4:$I$27,MATCH(Schedules_8760!$C3501,Clg_StPt_Sch_EZ!$B$4:$B$27,0),MATCH(Schedules_8760!$F3501,Clg_StPt_Sch_EZ!$C$3:$I$3,0)),"F","C")</f>
        <v>25.555555555555554</v>
      </c>
      <c r="K3501" s="34">
        <f>CONVERT(INDEX(Clg_StPt_Sch_EZ!$C$31:$I$54,MATCH(Schedules_8760!$C3501,Clg_StPt_Sch_EZ!$B$31:$B$54,0),MATCH(Schedules_8760!$F3501,Clg_StPt_Sch_EZ!$C$30:$I$30,0)),"F","C")</f>
        <v>28.333333333333332</v>
      </c>
      <c r="L3501" s="34">
        <f>CONVERT(INDEX(DHW_StPt_Sch_EZ!$C$4:$I$27,MATCH(Schedules_8760!$C3501,DHW_StPt_Sch_EZ!$B$4:$B$27,0),MATCH(Schedules_8760!$F3501,DHW_StPt_Sch_EZ!$C$3:$I$3,0)),"F","C")</f>
        <v>53.333333333333329</v>
      </c>
      <c r="M3501" s="34">
        <f>CONVERT(INDEX(DHW_StPt_Sch_EZ!$C$31:$I$54,MATCH(Schedules_8760!$C3501,DHW_StPt_Sch_EZ!$B$31:$B$54,0),MATCH(Schedules_8760!$F3501,DHW_StPt_Sch_EZ!$C$30:$I$30,0)),"F","C")</f>
        <v>53.333333333333329</v>
      </c>
      <c r="N3501" s="12"/>
      <c r="O3501" s="12"/>
      <c r="P3501" s="12"/>
    </row>
    <row r="3502" spans="1:16" x14ac:dyDescent="0.25">
      <c r="A3502" s="35">
        <v>3501</v>
      </c>
      <c r="B3502" s="89">
        <v>146.83333333333329</v>
      </c>
      <c r="C3502" s="35">
        <f t="shared" si="270"/>
        <v>21</v>
      </c>
      <c r="D3502" s="35">
        <f t="shared" si="273"/>
        <v>146</v>
      </c>
      <c r="E3502" s="35">
        <f t="shared" si="274"/>
        <v>6</v>
      </c>
      <c r="F3502" s="35" t="str">
        <f t="shared" si="271"/>
        <v>Friday</v>
      </c>
      <c r="G3502" s="35">
        <f t="shared" si="272"/>
        <v>5</v>
      </c>
      <c r="H3502" s="34">
        <f>CONVERT(INDEX(Htg_StPt_Sch_EZ!$C$4:$I$27,MATCH(Schedules_8760!$C3502,Htg_StPt_Sch_EZ!$B$4:$B$27,0),MATCH(Schedules_8760!$F3502,Htg_StPt_Sch_EZ!$C$3:$I$3,0)),"F","C")</f>
        <v>20.555555555555554</v>
      </c>
      <c r="I3502" s="34">
        <f>CONVERT(INDEX(Htg_StPt_Sch_EZ!$C$31:$I$54,MATCH(Schedules_8760!$C3502,Htg_StPt_Sch_EZ!$B$31:$B$54,0),MATCH(Schedules_8760!$F3502,Htg_StPt_Sch_EZ!$C$30:$I$30,0)),"F","C")</f>
        <v>19.444444444444443</v>
      </c>
      <c r="J3502" s="34">
        <f>CONVERT(INDEX(Clg_StPt_Sch_EZ!$C$4:$I$27,MATCH(Schedules_8760!$C3502,Clg_StPt_Sch_EZ!$B$4:$B$27,0),MATCH(Schedules_8760!$F3502,Clg_StPt_Sch_EZ!$C$3:$I$3,0)),"F","C")</f>
        <v>25.555555555555554</v>
      </c>
      <c r="K3502" s="34">
        <f>CONVERT(INDEX(Clg_StPt_Sch_EZ!$C$31:$I$54,MATCH(Schedules_8760!$C3502,Clg_StPt_Sch_EZ!$B$31:$B$54,0),MATCH(Schedules_8760!$F3502,Clg_StPt_Sch_EZ!$C$30:$I$30,0)),"F","C")</f>
        <v>28.333333333333332</v>
      </c>
      <c r="L3502" s="34">
        <f>CONVERT(INDEX(DHW_StPt_Sch_EZ!$C$4:$I$27,MATCH(Schedules_8760!$C3502,DHW_StPt_Sch_EZ!$B$4:$B$27,0),MATCH(Schedules_8760!$F3502,DHW_StPt_Sch_EZ!$C$3:$I$3,0)),"F","C")</f>
        <v>53.333333333333329</v>
      </c>
      <c r="M3502" s="34">
        <f>CONVERT(INDEX(DHW_StPt_Sch_EZ!$C$31:$I$54,MATCH(Schedules_8760!$C3502,DHW_StPt_Sch_EZ!$B$31:$B$54,0),MATCH(Schedules_8760!$F3502,DHW_StPt_Sch_EZ!$C$30:$I$30,0)),"F","C")</f>
        <v>53.333333333333329</v>
      </c>
      <c r="N3502" s="12"/>
      <c r="O3502" s="12"/>
      <c r="P3502" s="12"/>
    </row>
    <row r="3503" spans="1:16" x14ac:dyDescent="0.25">
      <c r="A3503" s="35">
        <v>3502</v>
      </c>
      <c r="B3503" s="89">
        <v>146.875</v>
      </c>
      <c r="C3503" s="35">
        <f t="shared" si="270"/>
        <v>22</v>
      </c>
      <c r="D3503" s="35">
        <f t="shared" si="273"/>
        <v>146</v>
      </c>
      <c r="E3503" s="35">
        <f t="shared" si="274"/>
        <v>6</v>
      </c>
      <c r="F3503" s="35" t="str">
        <f t="shared" si="271"/>
        <v>Friday</v>
      </c>
      <c r="G3503" s="35">
        <f t="shared" si="272"/>
        <v>5</v>
      </c>
      <c r="H3503" s="34">
        <f>CONVERT(INDEX(Htg_StPt_Sch_EZ!$C$4:$I$27,MATCH(Schedules_8760!$C3503,Htg_StPt_Sch_EZ!$B$4:$B$27,0),MATCH(Schedules_8760!$F3503,Htg_StPt_Sch_EZ!$C$3:$I$3,0)),"F","C")</f>
        <v>20.555555555555554</v>
      </c>
      <c r="I3503" s="34">
        <f>CONVERT(INDEX(Htg_StPt_Sch_EZ!$C$31:$I$54,MATCH(Schedules_8760!$C3503,Htg_StPt_Sch_EZ!$B$31:$B$54,0),MATCH(Schedules_8760!$F3503,Htg_StPt_Sch_EZ!$C$30:$I$30,0)),"F","C")</f>
        <v>19.444444444444443</v>
      </c>
      <c r="J3503" s="34">
        <f>CONVERT(INDEX(Clg_StPt_Sch_EZ!$C$4:$I$27,MATCH(Schedules_8760!$C3503,Clg_StPt_Sch_EZ!$B$4:$B$27,0),MATCH(Schedules_8760!$F3503,Clg_StPt_Sch_EZ!$C$3:$I$3,0)),"F","C")</f>
        <v>25.555555555555554</v>
      </c>
      <c r="K3503" s="34">
        <f>CONVERT(INDEX(Clg_StPt_Sch_EZ!$C$31:$I$54,MATCH(Schedules_8760!$C3503,Clg_StPt_Sch_EZ!$B$31:$B$54,0),MATCH(Schedules_8760!$F3503,Clg_StPt_Sch_EZ!$C$30:$I$30,0)),"F","C")</f>
        <v>28.333333333333332</v>
      </c>
      <c r="L3503" s="34">
        <f>CONVERT(INDEX(DHW_StPt_Sch_EZ!$C$4:$I$27,MATCH(Schedules_8760!$C3503,DHW_StPt_Sch_EZ!$B$4:$B$27,0),MATCH(Schedules_8760!$F3503,DHW_StPt_Sch_EZ!$C$3:$I$3,0)),"F","C")</f>
        <v>53.333333333333329</v>
      </c>
      <c r="M3503" s="34">
        <f>CONVERT(INDEX(DHW_StPt_Sch_EZ!$C$31:$I$54,MATCH(Schedules_8760!$C3503,DHW_StPt_Sch_EZ!$B$31:$B$54,0),MATCH(Schedules_8760!$F3503,DHW_StPt_Sch_EZ!$C$30:$I$30,0)),"F","C")</f>
        <v>53.333333333333329</v>
      </c>
      <c r="N3503" s="12"/>
      <c r="O3503" s="12"/>
      <c r="P3503" s="12"/>
    </row>
    <row r="3504" spans="1:16" x14ac:dyDescent="0.25">
      <c r="A3504" s="35">
        <v>3503</v>
      </c>
      <c r="B3504" s="89">
        <v>146.91666666666671</v>
      </c>
      <c r="C3504" s="35">
        <f t="shared" si="270"/>
        <v>23</v>
      </c>
      <c r="D3504" s="35">
        <f t="shared" si="273"/>
        <v>146</v>
      </c>
      <c r="E3504" s="35">
        <f t="shared" si="274"/>
        <v>6</v>
      </c>
      <c r="F3504" s="35" t="str">
        <f t="shared" si="271"/>
        <v>Friday</v>
      </c>
      <c r="G3504" s="35">
        <f t="shared" si="272"/>
        <v>5</v>
      </c>
      <c r="H3504" s="34">
        <f>CONVERT(INDEX(Htg_StPt_Sch_EZ!$C$4:$I$27,MATCH(Schedules_8760!$C3504,Htg_StPt_Sch_EZ!$B$4:$B$27,0),MATCH(Schedules_8760!$F3504,Htg_StPt_Sch_EZ!$C$3:$I$3,0)),"F","C")</f>
        <v>20.555555555555554</v>
      </c>
      <c r="I3504" s="34">
        <f>CONVERT(INDEX(Htg_StPt_Sch_EZ!$C$31:$I$54,MATCH(Schedules_8760!$C3504,Htg_StPt_Sch_EZ!$B$31:$B$54,0),MATCH(Schedules_8760!$F3504,Htg_StPt_Sch_EZ!$C$30:$I$30,0)),"F","C")</f>
        <v>19.444444444444443</v>
      </c>
      <c r="J3504" s="34">
        <f>CONVERT(INDEX(Clg_StPt_Sch_EZ!$C$4:$I$27,MATCH(Schedules_8760!$C3504,Clg_StPt_Sch_EZ!$B$4:$B$27,0),MATCH(Schedules_8760!$F3504,Clg_StPt_Sch_EZ!$C$3:$I$3,0)),"F","C")</f>
        <v>25.555555555555554</v>
      </c>
      <c r="K3504" s="34">
        <f>CONVERT(INDEX(Clg_StPt_Sch_EZ!$C$31:$I$54,MATCH(Schedules_8760!$C3504,Clg_StPt_Sch_EZ!$B$31:$B$54,0),MATCH(Schedules_8760!$F3504,Clg_StPt_Sch_EZ!$C$30:$I$30,0)),"F","C")</f>
        <v>28.333333333333332</v>
      </c>
      <c r="L3504" s="34">
        <f>CONVERT(INDEX(DHW_StPt_Sch_EZ!$C$4:$I$27,MATCH(Schedules_8760!$C3504,DHW_StPt_Sch_EZ!$B$4:$B$27,0),MATCH(Schedules_8760!$F3504,DHW_StPt_Sch_EZ!$C$3:$I$3,0)),"F","C")</f>
        <v>53.333333333333329</v>
      </c>
      <c r="M3504" s="34">
        <f>CONVERT(INDEX(DHW_StPt_Sch_EZ!$C$31:$I$54,MATCH(Schedules_8760!$C3504,DHW_StPt_Sch_EZ!$B$31:$B$54,0),MATCH(Schedules_8760!$F3504,DHW_StPt_Sch_EZ!$C$30:$I$30,0)),"F","C")</f>
        <v>53.333333333333329</v>
      </c>
      <c r="N3504" s="12"/>
      <c r="O3504" s="12"/>
      <c r="P3504" s="12"/>
    </row>
    <row r="3505" spans="1:16" x14ac:dyDescent="0.25">
      <c r="A3505" s="35">
        <v>3504</v>
      </c>
      <c r="B3505" s="89">
        <v>146.95833333333329</v>
      </c>
      <c r="C3505" s="35">
        <f t="shared" si="270"/>
        <v>24</v>
      </c>
      <c r="D3505" s="35">
        <f t="shared" si="273"/>
        <v>146</v>
      </c>
      <c r="E3505" s="35">
        <f t="shared" si="274"/>
        <v>6</v>
      </c>
      <c r="F3505" s="35" t="str">
        <f t="shared" si="271"/>
        <v>Friday</v>
      </c>
      <c r="G3505" s="35">
        <f t="shared" si="272"/>
        <v>5</v>
      </c>
      <c r="H3505" s="34">
        <f>CONVERT(INDEX(Htg_StPt_Sch_EZ!$C$4:$I$27,MATCH(Schedules_8760!$C3505,Htg_StPt_Sch_EZ!$B$4:$B$27,0),MATCH(Schedules_8760!$F3505,Htg_StPt_Sch_EZ!$C$3:$I$3,0)),"F","C")</f>
        <v>20.555555555555554</v>
      </c>
      <c r="I3505" s="34">
        <f>CONVERT(INDEX(Htg_StPt_Sch_EZ!$C$31:$I$54,MATCH(Schedules_8760!$C3505,Htg_StPt_Sch_EZ!$B$31:$B$54,0),MATCH(Schedules_8760!$F3505,Htg_StPt_Sch_EZ!$C$30:$I$30,0)),"F","C")</f>
        <v>19.444444444444443</v>
      </c>
      <c r="J3505" s="34">
        <f>CONVERT(INDEX(Clg_StPt_Sch_EZ!$C$4:$I$27,MATCH(Schedules_8760!$C3505,Clg_StPt_Sch_EZ!$B$4:$B$27,0),MATCH(Schedules_8760!$F3505,Clg_StPt_Sch_EZ!$C$3:$I$3,0)),"F","C")</f>
        <v>25.555555555555554</v>
      </c>
      <c r="K3505" s="34">
        <f>CONVERT(INDEX(Clg_StPt_Sch_EZ!$C$31:$I$54,MATCH(Schedules_8760!$C3505,Clg_StPt_Sch_EZ!$B$31:$B$54,0),MATCH(Schedules_8760!$F3505,Clg_StPt_Sch_EZ!$C$30:$I$30,0)),"F","C")</f>
        <v>28.333333333333332</v>
      </c>
      <c r="L3505" s="34">
        <f>CONVERT(INDEX(DHW_StPt_Sch_EZ!$C$4:$I$27,MATCH(Schedules_8760!$C3505,DHW_StPt_Sch_EZ!$B$4:$B$27,0),MATCH(Schedules_8760!$F3505,DHW_StPt_Sch_EZ!$C$3:$I$3,0)),"F","C")</f>
        <v>53.333333333333329</v>
      </c>
      <c r="M3505" s="34">
        <f>CONVERT(INDEX(DHW_StPt_Sch_EZ!$C$31:$I$54,MATCH(Schedules_8760!$C3505,DHW_StPt_Sch_EZ!$B$31:$B$54,0),MATCH(Schedules_8760!$F3505,DHW_StPt_Sch_EZ!$C$30:$I$30,0)),"F","C")</f>
        <v>53.333333333333329</v>
      </c>
      <c r="N3505" s="12"/>
      <c r="O3505" s="12"/>
      <c r="P3505" s="12"/>
    </row>
    <row r="3506" spans="1:16" x14ac:dyDescent="0.25">
      <c r="A3506" s="35">
        <v>3505</v>
      </c>
      <c r="B3506" s="89">
        <v>147</v>
      </c>
      <c r="C3506" s="35">
        <f t="shared" si="270"/>
        <v>1</v>
      </c>
      <c r="D3506" s="35">
        <f t="shared" si="273"/>
        <v>147</v>
      </c>
      <c r="E3506" s="35">
        <f t="shared" si="274"/>
        <v>7</v>
      </c>
      <c r="F3506" s="35" t="str">
        <f t="shared" si="271"/>
        <v>Saturday</v>
      </c>
      <c r="G3506" s="35">
        <f t="shared" si="272"/>
        <v>5</v>
      </c>
      <c r="H3506" s="34">
        <f>CONVERT(INDEX(Htg_StPt_Sch_EZ!$C$4:$I$27,MATCH(Schedules_8760!$C3506,Htg_StPt_Sch_EZ!$B$4:$B$27,0),MATCH(Schedules_8760!$F3506,Htg_StPt_Sch_EZ!$C$3:$I$3,0)),"F","C")</f>
        <v>20.555555555555554</v>
      </c>
      <c r="I3506" s="34">
        <f>CONVERT(INDEX(Htg_StPt_Sch_EZ!$C$31:$I$54,MATCH(Schedules_8760!$C3506,Htg_StPt_Sch_EZ!$B$31:$B$54,0),MATCH(Schedules_8760!$F3506,Htg_StPt_Sch_EZ!$C$30:$I$30,0)),"F","C")</f>
        <v>19.444444444444443</v>
      </c>
      <c r="J3506" s="34">
        <f>CONVERT(INDEX(Clg_StPt_Sch_EZ!$C$4:$I$27,MATCH(Schedules_8760!$C3506,Clg_StPt_Sch_EZ!$B$4:$B$27,0),MATCH(Schedules_8760!$F3506,Clg_StPt_Sch_EZ!$C$3:$I$3,0)),"F","C")</f>
        <v>25.555555555555554</v>
      </c>
      <c r="K3506" s="34">
        <f>CONVERT(INDEX(Clg_StPt_Sch_EZ!$C$31:$I$54,MATCH(Schedules_8760!$C3506,Clg_StPt_Sch_EZ!$B$31:$B$54,0),MATCH(Schedules_8760!$F3506,Clg_StPt_Sch_EZ!$C$30:$I$30,0)),"F","C")</f>
        <v>28.333333333333332</v>
      </c>
      <c r="L3506" s="34">
        <f>CONVERT(INDEX(DHW_StPt_Sch_EZ!$C$4:$I$27,MATCH(Schedules_8760!$C3506,DHW_StPt_Sch_EZ!$B$4:$B$27,0),MATCH(Schedules_8760!$F3506,DHW_StPt_Sch_EZ!$C$3:$I$3,0)),"F","C")</f>
        <v>53.333333333333329</v>
      </c>
      <c r="M3506" s="34">
        <f>CONVERT(INDEX(DHW_StPt_Sch_EZ!$C$31:$I$54,MATCH(Schedules_8760!$C3506,DHW_StPt_Sch_EZ!$B$31:$B$54,0),MATCH(Schedules_8760!$F3506,DHW_StPt_Sch_EZ!$C$30:$I$30,0)),"F","C")</f>
        <v>53.333333333333329</v>
      </c>
      <c r="N3506" s="12"/>
      <c r="O3506" s="12"/>
      <c r="P3506" s="12"/>
    </row>
    <row r="3507" spans="1:16" x14ac:dyDescent="0.25">
      <c r="A3507" s="35">
        <v>3506</v>
      </c>
      <c r="B3507" s="89">
        <v>147.04166666666671</v>
      </c>
      <c r="C3507" s="35">
        <f t="shared" si="270"/>
        <v>2</v>
      </c>
      <c r="D3507" s="35">
        <f t="shared" si="273"/>
        <v>147</v>
      </c>
      <c r="E3507" s="35">
        <f t="shared" si="274"/>
        <v>7</v>
      </c>
      <c r="F3507" s="35" t="str">
        <f t="shared" si="271"/>
        <v>Saturday</v>
      </c>
      <c r="G3507" s="35">
        <f t="shared" si="272"/>
        <v>5</v>
      </c>
      <c r="H3507" s="34">
        <f>CONVERT(INDEX(Htg_StPt_Sch_EZ!$C$4:$I$27,MATCH(Schedules_8760!$C3507,Htg_StPt_Sch_EZ!$B$4:$B$27,0),MATCH(Schedules_8760!$F3507,Htg_StPt_Sch_EZ!$C$3:$I$3,0)),"F","C")</f>
        <v>20.555555555555554</v>
      </c>
      <c r="I3507" s="34">
        <f>CONVERT(INDEX(Htg_StPt_Sch_EZ!$C$31:$I$54,MATCH(Schedules_8760!$C3507,Htg_StPt_Sch_EZ!$B$31:$B$54,0),MATCH(Schedules_8760!$F3507,Htg_StPt_Sch_EZ!$C$30:$I$30,0)),"F","C")</f>
        <v>19.444444444444443</v>
      </c>
      <c r="J3507" s="34">
        <f>CONVERT(INDEX(Clg_StPt_Sch_EZ!$C$4:$I$27,MATCH(Schedules_8760!$C3507,Clg_StPt_Sch_EZ!$B$4:$B$27,0),MATCH(Schedules_8760!$F3507,Clg_StPt_Sch_EZ!$C$3:$I$3,0)),"F","C")</f>
        <v>25.555555555555554</v>
      </c>
      <c r="K3507" s="34">
        <f>CONVERT(INDEX(Clg_StPt_Sch_EZ!$C$31:$I$54,MATCH(Schedules_8760!$C3507,Clg_StPt_Sch_EZ!$B$31:$B$54,0),MATCH(Schedules_8760!$F3507,Clg_StPt_Sch_EZ!$C$30:$I$30,0)),"F","C")</f>
        <v>28.333333333333332</v>
      </c>
      <c r="L3507" s="34">
        <f>CONVERT(INDEX(DHW_StPt_Sch_EZ!$C$4:$I$27,MATCH(Schedules_8760!$C3507,DHW_StPt_Sch_EZ!$B$4:$B$27,0),MATCH(Schedules_8760!$F3507,DHW_StPt_Sch_EZ!$C$3:$I$3,0)),"F","C")</f>
        <v>53.333333333333329</v>
      </c>
      <c r="M3507" s="34">
        <f>CONVERT(INDEX(DHW_StPt_Sch_EZ!$C$31:$I$54,MATCH(Schedules_8760!$C3507,DHW_StPt_Sch_EZ!$B$31:$B$54,0),MATCH(Schedules_8760!$F3507,DHW_StPt_Sch_EZ!$C$30:$I$30,0)),"F","C")</f>
        <v>53.333333333333329</v>
      </c>
      <c r="N3507" s="12"/>
      <c r="O3507" s="12"/>
      <c r="P3507" s="12"/>
    </row>
    <row r="3508" spans="1:16" x14ac:dyDescent="0.25">
      <c r="A3508" s="35">
        <v>3507</v>
      </c>
      <c r="B3508" s="89">
        <v>147.08333333333329</v>
      </c>
      <c r="C3508" s="35">
        <f t="shared" si="270"/>
        <v>3</v>
      </c>
      <c r="D3508" s="35">
        <f t="shared" si="273"/>
        <v>147</v>
      </c>
      <c r="E3508" s="35">
        <f t="shared" si="274"/>
        <v>7</v>
      </c>
      <c r="F3508" s="35" t="str">
        <f t="shared" si="271"/>
        <v>Saturday</v>
      </c>
      <c r="G3508" s="35">
        <f t="shared" si="272"/>
        <v>5</v>
      </c>
      <c r="H3508" s="34">
        <f>CONVERT(INDEX(Htg_StPt_Sch_EZ!$C$4:$I$27,MATCH(Schedules_8760!$C3508,Htg_StPt_Sch_EZ!$B$4:$B$27,0),MATCH(Schedules_8760!$F3508,Htg_StPt_Sch_EZ!$C$3:$I$3,0)),"F","C")</f>
        <v>20.555555555555554</v>
      </c>
      <c r="I3508" s="34">
        <f>CONVERT(INDEX(Htg_StPt_Sch_EZ!$C$31:$I$54,MATCH(Schedules_8760!$C3508,Htg_StPt_Sch_EZ!$B$31:$B$54,0),MATCH(Schedules_8760!$F3508,Htg_StPt_Sch_EZ!$C$30:$I$30,0)),"F","C")</f>
        <v>19.444444444444443</v>
      </c>
      <c r="J3508" s="34">
        <f>CONVERT(INDEX(Clg_StPt_Sch_EZ!$C$4:$I$27,MATCH(Schedules_8760!$C3508,Clg_StPt_Sch_EZ!$B$4:$B$27,0),MATCH(Schedules_8760!$F3508,Clg_StPt_Sch_EZ!$C$3:$I$3,0)),"F","C")</f>
        <v>25.555555555555554</v>
      </c>
      <c r="K3508" s="34">
        <f>CONVERT(INDEX(Clg_StPt_Sch_EZ!$C$31:$I$54,MATCH(Schedules_8760!$C3508,Clg_StPt_Sch_EZ!$B$31:$B$54,0),MATCH(Schedules_8760!$F3508,Clg_StPt_Sch_EZ!$C$30:$I$30,0)),"F","C")</f>
        <v>28.333333333333332</v>
      </c>
      <c r="L3508" s="34">
        <f>CONVERT(INDEX(DHW_StPt_Sch_EZ!$C$4:$I$27,MATCH(Schedules_8760!$C3508,DHW_StPt_Sch_EZ!$B$4:$B$27,0),MATCH(Schedules_8760!$F3508,DHW_StPt_Sch_EZ!$C$3:$I$3,0)),"F","C")</f>
        <v>53.333333333333329</v>
      </c>
      <c r="M3508" s="34">
        <f>CONVERT(INDEX(DHW_StPt_Sch_EZ!$C$31:$I$54,MATCH(Schedules_8760!$C3508,DHW_StPt_Sch_EZ!$B$31:$B$54,0),MATCH(Schedules_8760!$F3508,DHW_StPt_Sch_EZ!$C$30:$I$30,0)),"F","C")</f>
        <v>53.333333333333329</v>
      </c>
      <c r="N3508" s="12"/>
      <c r="O3508" s="12"/>
      <c r="P3508" s="12"/>
    </row>
    <row r="3509" spans="1:16" x14ac:dyDescent="0.25">
      <c r="A3509" s="35">
        <v>3508</v>
      </c>
      <c r="B3509" s="89">
        <v>147.125</v>
      </c>
      <c r="C3509" s="35">
        <f t="shared" si="270"/>
        <v>4</v>
      </c>
      <c r="D3509" s="35">
        <f t="shared" si="273"/>
        <v>147</v>
      </c>
      <c r="E3509" s="35">
        <f t="shared" si="274"/>
        <v>7</v>
      </c>
      <c r="F3509" s="35" t="str">
        <f t="shared" si="271"/>
        <v>Saturday</v>
      </c>
      <c r="G3509" s="35">
        <f t="shared" si="272"/>
        <v>5</v>
      </c>
      <c r="H3509" s="34">
        <f>CONVERT(INDEX(Htg_StPt_Sch_EZ!$C$4:$I$27,MATCH(Schedules_8760!$C3509,Htg_StPt_Sch_EZ!$B$4:$B$27,0),MATCH(Schedules_8760!$F3509,Htg_StPt_Sch_EZ!$C$3:$I$3,0)),"F","C")</f>
        <v>20.555555555555554</v>
      </c>
      <c r="I3509" s="34">
        <f>CONVERT(INDEX(Htg_StPt_Sch_EZ!$C$31:$I$54,MATCH(Schedules_8760!$C3509,Htg_StPt_Sch_EZ!$B$31:$B$54,0),MATCH(Schedules_8760!$F3509,Htg_StPt_Sch_EZ!$C$30:$I$30,0)),"F","C")</f>
        <v>19.444444444444443</v>
      </c>
      <c r="J3509" s="34">
        <f>CONVERT(INDEX(Clg_StPt_Sch_EZ!$C$4:$I$27,MATCH(Schedules_8760!$C3509,Clg_StPt_Sch_EZ!$B$4:$B$27,0),MATCH(Schedules_8760!$F3509,Clg_StPt_Sch_EZ!$C$3:$I$3,0)),"F","C")</f>
        <v>25.555555555555554</v>
      </c>
      <c r="K3509" s="34">
        <f>CONVERT(INDEX(Clg_StPt_Sch_EZ!$C$31:$I$54,MATCH(Schedules_8760!$C3509,Clg_StPt_Sch_EZ!$B$31:$B$54,0),MATCH(Schedules_8760!$F3509,Clg_StPt_Sch_EZ!$C$30:$I$30,0)),"F","C")</f>
        <v>28.333333333333332</v>
      </c>
      <c r="L3509" s="34">
        <f>CONVERT(INDEX(DHW_StPt_Sch_EZ!$C$4:$I$27,MATCH(Schedules_8760!$C3509,DHW_StPt_Sch_EZ!$B$4:$B$27,0),MATCH(Schedules_8760!$F3509,DHW_StPt_Sch_EZ!$C$3:$I$3,0)),"F","C")</f>
        <v>53.333333333333329</v>
      </c>
      <c r="M3509" s="34">
        <f>CONVERT(INDEX(DHW_StPt_Sch_EZ!$C$31:$I$54,MATCH(Schedules_8760!$C3509,DHW_StPt_Sch_EZ!$B$31:$B$54,0),MATCH(Schedules_8760!$F3509,DHW_StPt_Sch_EZ!$C$30:$I$30,0)),"F","C")</f>
        <v>53.333333333333329</v>
      </c>
      <c r="N3509" s="12"/>
      <c r="O3509" s="12"/>
      <c r="P3509" s="12"/>
    </row>
    <row r="3510" spans="1:16" x14ac:dyDescent="0.25">
      <c r="A3510" s="35">
        <v>3509</v>
      </c>
      <c r="B3510" s="89">
        <v>147.16666666666671</v>
      </c>
      <c r="C3510" s="35">
        <f t="shared" si="270"/>
        <v>5</v>
      </c>
      <c r="D3510" s="35">
        <f t="shared" si="273"/>
        <v>147</v>
      </c>
      <c r="E3510" s="35">
        <f t="shared" si="274"/>
        <v>7</v>
      </c>
      <c r="F3510" s="35" t="str">
        <f t="shared" si="271"/>
        <v>Saturday</v>
      </c>
      <c r="G3510" s="35">
        <f t="shared" si="272"/>
        <v>5</v>
      </c>
      <c r="H3510" s="34">
        <f>CONVERT(INDEX(Htg_StPt_Sch_EZ!$C$4:$I$27,MATCH(Schedules_8760!$C3510,Htg_StPt_Sch_EZ!$B$4:$B$27,0),MATCH(Schedules_8760!$F3510,Htg_StPt_Sch_EZ!$C$3:$I$3,0)),"F","C")</f>
        <v>20.555555555555554</v>
      </c>
      <c r="I3510" s="34">
        <f>CONVERT(INDEX(Htg_StPt_Sch_EZ!$C$31:$I$54,MATCH(Schedules_8760!$C3510,Htg_StPt_Sch_EZ!$B$31:$B$54,0),MATCH(Schedules_8760!$F3510,Htg_StPt_Sch_EZ!$C$30:$I$30,0)),"F","C")</f>
        <v>19.444444444444443</v>
      </c>
      <c r="J3510" s="34">
        <f>CONVERT(INDEX(Clg_StPt_Sch_EZ!$C$4:$I$27,MATCH(Schedules_8760!$C3510,Clg_StPt_Sch_EZ!$B$4:$B$27,0),MATCH(Schedules_8760!$F3510,Clg_StPt_Sch_EZ!$C$3:$I$3,0)),"F","C")</f>
        <v>25.555555555555554</v>
      </c>
      <c r="K3510" s="34">
        <f>CONVERT(INDEX(Clg_StPt_Sch_EZ!$C$31:$I$54,MATCH(Schedules_8760!$C3510,Clg_StPt_Sch_EZ!$B$31:$B$54,0),MATCH(Schedules_8760!$F3510,Clg_StPt_Sch_EZ!$C$30:$I$30,0)),"F","C")</f>
        <v>28.333333333333332</v>
      </c>
      <c r="L3510" s="34">
        <f>CONVERT(INDEX(DHW_StPt_Sch_EZ!$C$4:$I$27,MATCH(Schedules_8760!$C3510,DHW_StPt_Sch_EZ!$B$4:$B$27,0),MATCH(Schedules_8760!$F3510,DHW_StPt_Sch_EZ!$C$3:$I$3,0)),"F","C")</f>
        <v>53.333333333333329</v>
      </c>
      <c r="M3510" s="34">
        <f>CONVERT(INDEX(DHW_StPt_Sch_EZ!$C$31:$I$54,MATCH(Schedules_8760!$C3510,DHW_StPt_Sch_EZ!$B$31:$B$54,0),MATCH(Schedules_8760!$F3510,DHW_StPt_Sch_EZ!$C$30:$I$30,0)),"F","C")</f>
        <v>53.333333333333329</v>
      </c>
      <c r="N3510" s="12"/>
      <c r="O3510" s="12"/>
      <c r="P3510" s="12"/>
    </row>
    <row r="3511" spans="1:16" x14ac:dyDescent="0.25">
      <c r="A3511" s="35">
        <v>3510</v>
      </c>
      <c r="B3511" s="89">
        <v>147.20833333333329</v>
      </c>
      <c r="C3511" s="35">
        <f t="shared" si="270"/>
        <v>6</v>
      </c>
      <c r="D3511" s="35">
        <f t="shared" si="273"/>
        <v>147</v>
      </c>
      <c r="E3511" s="35">
        <f t="shared" si="274"/>
        <v>7</v>
      </c>
      <c r="F3511" s="35" t="str">
        <f t="shared" si="271"/>
        <v>Saturday</v>
      </c>
      <c r="G3511" s="35">
        <f t="shared" si="272"/>
        <v>5</v>
      </c>
      <c r="H3511" s="34">
        <f>CONVERT(INDEX(Htg_StPt_Sch_EZ!$C$4:$I$27,MATCH(Schedules_8760!$C3511,Htg_StPt_Sch_EZ!$B$4:$B$27,0),MATCH(Schedules_8760!$F3511,Htg_StPt_Sch_EZ!$C$3:$I$3,0)),"F","C")</f>
        <v>20.555555555555554</v>
      </c>
      <c r="I3511" s="34">
        <f>CONVERT(INDEX(Htg_StPt_Sch_EZ!$C$31:$I$54,MATCH(Schedules_8760!$C3511,Htg_StPt_Sch_EZ!$B$31:$B$54,0),MATCH(Schedules_8760!$F3511,Htg_StPt_Sch_EZ!$C$30:$I$30,0)),"F","C")</f>
        <v>19.444444444444443</v>
      </c>
      <c r="J3511" s="34">
        <f>CONVERT(INDEX(Clg_StPt_Sch_EZ!$C$4:$I$27,MATCH(Schedules_8760!$C3511,Clg_StPt_Sch_EZ!$B$4:$B$27,0),MATCH(Schedules_8760!$F3511,Clg_StPt_Sch_EZ!$C$3:$I$3,0)),"F","C")</f>
        <v>25.555555555555554</v>
      </c>
      <c r="K3511" s="34">
        <f>CONVERT(INDEX(Clg_StPt_Sch_EZ!$C$31:$I$54,MATCH(Schedules_8760!$C3511,Clg_StPt_Sch_EZ!$B$31:$B$54,0),MATCH(Schedules_8760!$F3511,Clg_StPt_Sch_EZ!$C$30:$I$30,0)),"F","C")</f>
        <v>28.333333333333332</v>
      </c>
      <c r="L3511" s="34">
        <f>CONVERT(INDEX(DHW_StPt_Sch_EZ!$C$4:$I$27,MATCH(Schedules_8760!$C3511,DHW_StPt_Sch_EZ!$B$4:$B$27,0),MATCH(Schedules_8760!$F3511,DHW_StPt_Sch_EZ!$C$3:$I$3,0)),"F","C")</f>
        <v>53.333333333333329</v>
      </c>
      <c r="M3511" s="34">
        <f>CONVERT(INDEX(DHW_StPt_Sch_EZ!$C$31:$I$54,MATCH(Schedules_8760!$C3511,DHW_StPt_Sch_EZ!$B$31:$B$54,0),MATCH(Schedules_8760!$F3511,DHW_StPt_Sch_EZ!$C$30:$I$30,0)),"F","C")</f>
        <v>53.333333333333329</v>
      </c>
      <c r="N3511" s="12"/>
      <c r="O3511" s="12"/>
      <c r="P3511" s="12"/>
    </row>
    <row r="3512" spans="1:16" x14ac:dyDescent="0.25">
      <c r="A3512" s="35">
        <v>3511</v>
      </c>
      <c r="B3512" s="89">
        <v>147.25</v>
      </c>
      <c r="C3512" s="35">
        <f t="shared" si="270"/>
        <v>7</v>
      </c>
      <c r="D3512" s="35">
        <f t="shared" si="273"/>
        <v>147</v>
      </c>
      <c r="E3512" s="35">
        <f t="shared" si="274"/>
        <v>7</v>
      </c>
      <c r="F3512" s="35" t="str">
        <f t="shared" si="271"/>
        <v>Saturday</v>
      </c>
      <c r="G3512" s="35">
        <f t="shared" si="272"/>
        <v>5</v>
      </c>
      <c r="H3512" s="34">
        <f>CONVERT(INDEX(Htg_StPt_Sch_EZ!$C$4:$I$27,MATCH(Schedules_8760!$C3512,Htg_StPt_Sch_EZ!$B$4:$B$27,0),MATCH(Schedules_8760!$F3512,Htg_StPt_Sch_EZ!$C$3:$I$3,0)),"F","C")</f>
        <v>20.555555555555554</v>
      </c>
      <c r="I3512" s="34">
        <f>CONVERT(INDEX(Htg_StPt_Sch_EZ!$C$31:$I$54,MATCH(Schedules_8760!$C3512,Htg_StPt_Sch_EZ!$B$31:$B$54,0),MATCH(Schedules_8760!$F3512,Htg_StPt_Sch_EZ!$C$30:$I$30,0)),"F","C")</f>
        <v>19.444444444444443</v>
      </c>
      <c r="J3512" s="34">
        <f>CONVERT(INDEX(Clg_StPt_Sch_EZ!$C$4:$I$27,MATCH(Schedules_8760!$C3512,Clg_StPt_Sch_EZ!$B$4:$B$27,0),MATCH(Schedules_8760!$F3512,Clg_StPt_Sch_EZ!$C$3:$I$3,0)),"F","C")</f>
        <v>25.555555555555554</v>
      </c>
      <c r="K3512" s="34">
        <f>CONVERT(INDEX(Clg_StPt_Sch_EZ!$C$31:$I$54,MATCH(Schedules_8760!$C3512,Clg_StPt_Sch_EZ!$B$31:$B$54,0),MATCH(Schedules_8760!$F3512,Clg_StPt_Sch_EZ!$C$30:$I$30,0)),"F","C")</f>
        <v>28.333333333333332</v>
      </c>
      <c r="L3512" s="34">
        <f>CONVERT(INDEX(DHW_StPt_Sch_EZ!$C$4:$I$27,MATCH(Schedules_8760!$C3512,DHW_StPt_Sch_EZ!$B$4:$B$27,0),MATCH(Schedules_8760!$F3512,DHW_StPt_Sch_EZ!$C$3:$I$3,0)),"F","C")</f>
        <v>53.333333333333329</v>
      </c>
      <c r="M3512" s="34">
        <f>CONVERT(INDEX(DHW_StPt_Sch_EZ!$C$31:$I$54,MATCH(Schedules_8760!$C3512,DHW_StPt_Sch_EZ!$B$31:$B$54,0),MATCH(Schedules_8760!$F3512,DHW_StPt_Sch_EZ!$C$30:$I$30,0)),"F","C")</f>
        <v>53.333333333333329</v>
      </c>
      <c r="N3512" s="12"/>
      <c r="O3512" s="12"/>
      <c r="P3512" s="12"/>
    </row>
    <row r="3513" spans="1:16" x14ac:dyDescent="0.25">
      <c r="A3513" s="35">
        <v>3512</v>
      </c>
      <c r="B3513" s="89">
        <v>147.29166666666671</v>
      </c>
      <c r="C3513" s="35">
        <f t="shared" si="270"/>
        <v>8</v>
      </c>
      <c r="D3513" s="35">
        <f t="shared" si="273"/>
        <v>147</v>
      </c>
      <c r="E3513" s="35">
        <f t="shared" si="274"/>
        <v>7</v>
      </c>
      <c r="F3513" s="35" t="str">
        <f t="shared" si="271"/>
        <v>Saturday</v>
      </c>
      <c r="G3513" s="35">
        <f t="shared" si="272"/>
        <v>5</v>
      </c>
      <c r="H3513" s="34">
        <f>CONVERT(INDEX(Htg_StPt_Sch_EZ!$C$4:$I$27,MATCH(Schedules_8760!$C3513,Htg_StPt_Sch_EZ!$B$4:$B$27,0),MATCH(Schedules_8760!$F3513,Htg_StPt_Sch_EZ!$C$3:$I$3,0)),"F","C")</f>
        <v>20.555555555555554</v>
      </c>
      <c r="I3513" s="34">
        <f>CONVERT(INDEX(Htg_StPt_Sch_EZ!$C$31:$I$54,MATCH(Schedules_8760!$C3513,Htg_StPt_Sch_EZ!$B$31:$B$54,0),MATCH(Schedules_8760!$F3513,Htg_StPt_Sch_EZ!$C$30:$I$30,0)),"F","C")</f>
        <v>19.444444444444443</v>
      </c>
      <c r="J3513" s="34">
        <f>CONVERT(INDEX(Clg_StPt_Sch_EZ!$C$4:$I$27,MATCH(Schedules_8760!$C3513,Clg_StPt_Sch_EZ!$B$4:$B$27,0),MATCH(Schedules_8760!$F3513,Clg_StPt_Sch_EZ!$C$3:$I$3,0)),"F","C")</f>
        <v>25.555555555555554</v>
      </c>
      <c r="K3513" s="34">
        <f>CONVERT(INDEX(Clg_StPt_Sch_EZ!$C$31:$I$54,MATCH(Schedules_8760!$C3513,Clg_StPt_Sch_EZ!$B$31:$B$54,0),MATCH(Schedules_8760!$F3513,Clg_StPt_Sch_EZ!$C$30:$I$30,0)),"F","C")</f>
        <v>25</v>
      </c>
      <c r="L3513" s="34">
        <f>CONVERT(INDEX(DHW_StPt_Sch_EZ!$C$4:$I$27,MATCH(Schedules_8760!$C3513,DHW_StPt_Sch_EZ!$B$4:$B$27,0),MATCH(Schedules_8760!$F3513,DHW_StPt_Sch_EZ!$C$3:$I$3,0)),"F","C")</f>
        <v>53.333333333333329</v>
      </c>
      <c r="M3513" s="34">
        <f>CONVERT(INDEX(DHW_StPt_Sch_EZ!$C$31:$I$54,MATCH(Schedules_8760!$C3513,DHW_StPt_Sch_EZ!$B$31:$B$54,0),MATCH(Schedules_8760!$F3513,DHW_StPt_Sch_EZ!$C$30:$I$30,0)),"F","C")</f>
        <v>53.333333333333329</v>
      </c>
      <c r="N3513" s="12"/>
      <c r="O3513" s="12"/>
      <c r="P3513" s="12"/>
    </row>
    <row r="3514" spans="1:16" x14ac:dyDescent="0.25">
      <c r="A3514" s="35">
        <v>3513</v>
      </c>
      <c r="B3514" s="89">
        <v>147.33333333333329</v>
      </c>
      <c r="C3514" s="35">
        <f t="shared" si="270"/>
        <v>9</v>
      </c>
      <c r="D3514" s="35">
        <f t="shared" si="273"/>
        <v>147</v>
      </c>
      <c r="E3514" s="35">
        <f t="shared" si="274"/>
        <v>7</v>
      </c>
      <c r="F3514" s="35" t="str">
        <f t="shared" si="271"/>
        <v>Saturday</v>
      </c>
      <c r="G3514" s="35">
        <f t="shared" si="272"/>
        <v>5</v>
      </c>
      <c r="H3514" s="34">
        <f>CONVERT(INDEX(Htg_StPt_Sch_EZ!$C$4:$I$27,MATCH(Schedules_8760!$C3514,Htg_StPt_Sch_EZ!$B$4:$B$27,0),MATCH(Schedules_8760!$F3514,Htg_StPt_Sch_EZ!$C$3:$I$3,0)),"F","C")</f>
        <v>20.555555555555554</v>
      </c>
      <c r="I3514" s="34">
        <f>CONVERT(INDEX(Htg_StPt_Sch_EZ!$C$31:$I$54,MATCH(Schedules_8760!$C3514,Htg_StPt_Sch_EZ!$B$31:$B$54,0),MATCH(Schedules_8760!$F3514,Htg_StPt_Sch_EZ!$C$30:$I$30,0)),"F","C")</f>
        <v>19.444444444444443</v>
      </c>
      <c r="J3514" s="34">
        <f>CONVERT(INDEX(Clg_StPt_Sch_EZ!$C$4:$I$27,MATCH(Schedules_8760!$C3514,Clg_StPt_Sch_EZ!$B$4:$B$27,0),MATCH(Schedules_8760!$F3514,Clg_StPt_Sch_EZ!$C$3:$I$3,0)),"F","C")</f>
        <v>25.555555555555554</v>
      </c>
      <c r="K3514" s="34">
        <f>CONVERT(INDEX(Clg_StPt_Sch_EZ!$C$31:$I$54,MATCH(Schedules_8760!$C3514,Clg_StPt_Sch_EZ!$B$31:$B$54,0),MATCH(Schedules_8760!$F3514,Clg_StPt_Sch_EZ!$C$30:$I$30,0)),"F","C")</f>
        <v>25</v>
      </c>
      <c r="L3514" s="34">
        <f>CONVERT(INDEX(DHW_StPt_Sch_EZ!$C$4:$I$27,MATCH(Schedules_8760!$C3514,DHW_StPt_Sch_EZ!$B$4:$B$27,0),MATCH(Schedules_8760!$F3514,DHW_StPt_Sch_EZ!$C$3:$I$3,0)),"F","C")</f>
        <v>53.333333333333329</v>
      </c>
      <c r="M3514" s="34">
        <f>CONVERT(INDEX(DHW_StPt_Sch_EZ!$C$31:$I$54,MATCH(Schedules_8760!$C3514,DHW_StPt_Sch_EZ!$B$31:$B$54,0),MATCH(Schedules_8760!$F3514,DHW_StPt_Sch_EZ!$C$30:$I$30,0)),"F","C")</f>
        <v>53.333333333333329</v>
      </c>
      <c r="N3514" s="12"/>
      <c r="O3514" s="12"/>
      <c r="P3514" s="12"/>
    </row>
    <row r="3515" spans="1:16" x14ac:dyDescent="0.25">
      <c r="A3515" s="35">
        <v>3514</v>
      </c>
      <c r="B3515" s="89">
        <v>147.375</v>
      </c>
      <c r="C3515" s="35">
        <f t="shared" si="270"/>
        <v>10</v>
      </c>
      <c r="D3515" s="35">
        <f t="shared" si="273"/>
        <v>147</v>
      </c>
      <c r="E3515" s="35">
        <f t="shared" si="274"/>
        <v>7</v>
      </c>
      <c r="F3515" s="35" t="str">
        <f t="shared" si="271"/>
        <v>Saturday</v>
      </c>
      <c r="G3515" s="35">
        <f t="shared" si="272"/>
        <v>5</v>
      </c>
      <c r="H3515" s="34">
        <f>CONVERT(INDEX(Htg_StPt_Sch_EZ!$C$4:$I$27,MATCH(Schedules_8760!$C3515,Htg_StPt_Sch_EZ!$B$4:$B$27,0),MATCH(Schedules_8760!$F3515,Htg_StPt_Sch_EZ!$C$3:$I$3,0)),"F","C")</f>
        <v>20.555555555555554</v>
      </c>
      <c r="I3515" s="34">
        <f>CONVERT(INDEX(Htg_StPt_Sch_EZ!$C$31:$I$54,MATCH(Schedules_8760!$C3515,Htg_StPt_Sch_EZ!$B$31:$B$54,0),MATCH(Schedules_8760!$F3515,Htg_StPt_Sch_EZ!$C$30:$I$30,0)),"F","C")</f>
        <v>19.444444444444443</v>
      </c>
      <c r="J3515" s="34">
        <f>CONVERT(INDEX(Clg_StPt_Sch_EZ!$C$4:$I$27,MATCH(Schedules_8760!$C3515,Clg_StPt_Sch_EZ!$B$4:$B$27,0),MATCH(Schedules_8760!$F3515,Clg_StPt_Sch_EZ!$C$3:$I$3,0)),"F","C")</f>
        <v>25.555555555555554</v>
      </c>
      <c r="K3515" s="34">
        <f>CONVERT(INDEX(Clg_StPt_Sch_EZ!$C$31:$I$54,MATCH(Schedules_8760!$C3515,Clg_StPt_Sch_EZ!$B$31:$B$54,0),MATCH(Schedules_8760!$F3515,Clg_StPt_Sch_EZ!$C$30:$I$30,0)),"F","C")</f>
        <v>25</v>
      </c>
      <c r="L3515" s="34">
        <f>CONVERT(INDEX(DHW_StPt_Sch_EZ!$C$4:$I$27,MATCH(Schedules_8760!$C3515,DHW_StPt_Sch_EZ!$B$4:$B$27,0),MATCH(Schedules_8760!$F3515,DHW_StPt_Sch_EZ!$C$3:$I$3,0)),"F","C")</f>
        <v>53.333333333333329</v>
      </c>
      <c r="M3515" s="34">
        <f>CONVERT(INDEX(DHW_StPt_Sch_EZ!$C$31:$I$54,MATCH(Schedules_8760!$C3515,DHW_StPt_Sch_EZ!$B$31:$B$54,0),MATCH(Schedules_8760!$F3515,DHW_StPt_Sch_EZ!$C$30:$I$30,0)),"F","C")</f>
        <v>53.333333333333329</v>
      </c>
      <c r="N3515" s="12"/>
      <c r="O3515" s="12"/>
      <c r="P3515" s="12"/>
    </row>
    <row r="3516" spans="1:16" x14ac:dyDescent="0.25">
      <c r="A3516" s="35">
        <v>3515</v>
      </c>
      <c r="B3516" s="89">
        <v>147.41666666666671</v>
      </c>
      <c r="C3516" s="35">
        <f t="shared" si="270"/>
        <v>11</v>
      </c>
      <c r="D3516" s="35">
        <f t="shared" si="273"/>
        <v>147</v>
      </c>
      <c r="E3516" s="35">
        <f t="shared" si="274"/>
        <v>7</v>
      </c>
      <c r="F3516" s="35" t="str">
        <f t="shared" si="271"/>
        <v>Saturday</v>
      </c>
      <c r="G3516" s="35">
        <f t="shared" si="272"/>
        <v>5</v>
      </c>
      <c r="H3516" s="34">
        <f>CONVERT(INDEX(Htg_StPt_Sch_EZ!$C$4:$I$27,MATCH(Schedules_8760!$C3516,Htg_StPt_Sch_EZ!$B$4:$B$27,0),MATCH(Schedules_8760!$F3516,Htg_StPt_Sch_EZ!$C$3:$I$3,0)),"F","C")</f>
        <v>20.555555555555554</v>
      </c>
      <c r="I3516" s="34">
        <f>CONVERT(INDEX(Htg_StPt_Sch_EZ!$C$31:$I$54,MATCH(Schedules_8760!$C3516,Htg_StPt_Sch_EZ!$B$31:$B$54,0),MATCH(Schedules_8760!$F3516,Htg_StPt_Sch_EZ!$C$30:$I$30,0)),"F","C")</f>
        <v>19.444444444444443</v>
      </c>
      <c r="J3516" s="34">
        <f>CONVERT(INDEX(Clg_StPt_Sch_EZ!$C$4:$I$27,MATCH(Schedules_8760!$C3516,Clg_StPt_Sch_EZ!$B$4:$B$27,0),MATCH(Schedules_8760!$F3516,Clg_StPt_Sch_EZ!$C$3:$I$3,0)),"F","C")</f>
        <v>25.555555555555554</v>
      </c>
      <c r="K3516" s="34">
        <f>CONVERT(INDEX(Clg_StPt_Sch_EZ!$C$31:$I$54,MATCH(Schedules_8760!$C3516,Clg_StPt_Sch_EZ!$B$31:$B$54,0),MATCH(Schedules_8760!$F3516,Clg_StPt_Sch_EZ!$C$30:$I$30,0)),"F","C")</f>
        <v>25</v>
      </c>
      <c r="L3516" s="34">
        <f>CONVERT(INDEX(DHW_StPt_Sch_EZ!$C$4:$I$27,MATCH(Schedules_8760!$C3516,DHW_StPt_Sch_EZ!$B$4:$B$27,0),MATCH(Schedules_8760!$F3516,DHW_StPt_Sch_EZ!$C$3:$I$3,0)),"F","C")</f>
        <v>53.333333333333329</v>
      </c>
      <c r="M3516" s="34">
        <f>CONVERT(INDEX(DHW_StPt_Sch_EZ!$C$31:$I$54,MATCH(Schedules_8760!$C3516,DHW_StPt_Sch_EZ!$B$31:$B$54,0),MATCH(Schedules_8760!$F3516,DHW_StPt_Sch_EZ!$C$30:$I$30,0)),"F","C")</f>
        <v>53.333333333333329</v>
      </c>
      <c r="N3516" s="12"/>
      <c r="O3516" s="12"/>
      <c r="P3516" s="12"/>
    </row>
    <row r="3517" spans="1:16" x14ac:dyDescent="0.25">
      <c r="A3517" s="35">
        <v>3516</v>
      </c>
      <c r="B3517" s="89">
        <v>147.45833333333329</v>
      </c>
      <c r="C3517" s="35">
        <f t="shared" si="270"/>
        <v>12</v>
      </c>
      <c r="D3517" s="35">
        <f t="shared" si="273"/>
        <v>147</v>
      </c>
      <c r="E3517" s="35">
        <f t="shared" si="274"/>
        <v>7</v>
      </c>
      <c r="F3517" s="35" t="str">
        <f t="shared" si="271"/>
        <v>Saturday</v>
      </c>
      <c r="G3517" s="35">
        <f t="shared" si="272"/>
        <v>5</v>
      </c>
      <c r="H3517" s="34">
        <f>CONVERT(INDEX(Htg_StPt_Sch_EZ!$C$4:$I$27,MATCH(Schedules_8760!$C3517,Htg_StPt_Sch_EZ!$B$4:$B$27,0),MATCH(Schedules_8760!$F3517,Htg_StPt_Sch_EZ!$C$3:$I$3,0)),"F","C")</f>
        <v>20.555555555555554</v>
      </c>
      <c r="I3517" s="34">
        <f>CONVERT(INDEX(Htg_StPt_Sch_EZ!$C$31:$I$54,MATCH(Schedules_8760!$C3517,Htg_StPt_Sch_EZ!$B$31:$B$54,0),MATCH(Schedules_8760!$F3517,Htg_StPt_Sch_EZ!$C$30:$I$30,0)),"F","C")</f>
        <v>19.444444444444443</v>
      </c>
      <c r="J3517" s="34">
        <f>CONVERT(INDEX(Clg_StPt_Sch_EZ!$C$4:$I$27,MATCH(Schedules_8760!$C3517,Clg_StPt_Sch_EZ!$B$4:$B$27,0),MATCH(Schedules_8760!$F3517,Clg_StPt_Sch_EZ!$C$3:$I$3,0)),"F","C")</f>
        <v>25.555555555555554</v>
      </c>
      <c r="K3517" s="34">
        <f>CONVERT(INDEX(Clg_StPt_Sch_EZ!$C$31:$I$54,MATCH(Schedules_8760!$C3517,Clg_StPt_Sch_EZ!$B$31:$B$54,0),MATCH(Schedules_8760!$F3517,Clg_StPt_Sch_EZ!$C$30:$I$30,0)),"F","C")</f>
        <v>25</v>
      </c>
      <c r="L3517" s="34">
        <f>CONVERT(INDEX(DHW_StPt_Sch_EZ!$C$4:$I$27,MATCH(Schedules_8760!$C3517,DHW_StPt_Sch_EZ!$B$4:$B$27,0),MATCH(Schedules_8760!$F3517,DHW_StPt_Sch_EZ!$C$3:$I$3,0)),"F","C")</f>
        <v>53.333333333333329</v>
      </c>
      <c r="M3517" s="34">
        <f>CONVERT(INDEX(DHW_StPt_Sch_EZ!$C$31:$I$54,MATCH(Schedules_8760!$C3517,DHW_StPt_Sch_EZ!$B$31:$B$54,0),MATCH(Schedules_8760!$F3517,DHW_StPt_Sch_EZ!$C$30:$I$30,0)),"F","C")</f>
        <v>53.333333333333329</v>
      </c>
      <c r="N3517" s="12"/>
      <c r="O3517" s="12"/>
      <c r="P3517" s="12"/>
    </row>
    <row r="3518" spans="1:16" x14ac:dyDescent="0.25">
      <c r="A3518" s="35">
        <v>3517</v>
      </c>
      <c r="B3518" s="89">
        <v>147.5</v>
      </c>
      <c r="C3518" s="35">
        <f t="shared" si="270"/>
        <v>13</v>
      </c>
      <c r="D3518" s="35">
        <f t="shared" si="273"/>
        <v>147</v>
      </c>
      <c r="E3518" s="35">
        <f t="shared" si="274"/>
        <v>7</v>
      </c>
      <c r="F3518" s="35" t="str">
        <f t="shared" si="271"/>
        <v>Saturday</v>
      </c>
      <c r="G3518" s="35">
        <f t="shared" si="272"/>
        <v>5</v>
      </c>
      <c r="H3518" s="34">
        <f>CONVERT(INDEX(Htg_StPt_Sch_EZ!$C$4:$I$27,MATCH(Schedules_8760!$C3518,Htg_StPt_Sch_EZ!$B$4:$B$27,0),MATCH(Schedules_8760!$F3518,Htg_StPt_Sch_EZ!$C$3:$I$3,0)),"F","C")</f>
        <v>20.555555555555554</v>
      </c>
      <c r="I3518" s="34">
        <f>CONVERT(INDEX(Htg_StPt_Sch_EZ!$C$31:$I$54,MATCH(Schedules_8760!$C3518,Htg_StPt_Sch_EZ!$B$31:$B$54,0),MATCH(Schedules_8760!$F3518,Htg_StPt_Sch_EZ!$C$30:$I$30,0)),"F","C")</f>
        <v>19.444444444444443</v>
      </c>
      <c r="J3518" s="34">
        <f>CONVERT(INDEX(Clg_StPt_Sch_EZ!$C$4:$I$27,MATCH(Schedules_8760!$C3518,Clg_StPt_Sch_EZ!$B$4:$B$27,0),MATCH(Schedules_8760!$F3518,Clg_StPt_Sch_EZ!$C$3:$I$3,0)),"F","C")</f>
        <v>25.555555555555554</v>
      </c>
      <c r="K3518" s="34">
        <f>CONVERT(INDEX(Clg_StPt_Sch_EZ!$C$31:$I$54,MATCH(Schedules_8760!$C3518,Clg_StPt_Sch_EZ!$B$31:$B$54,0),MATCH(Schedules_8760!$F3518,Clg_StPt_Sch_EZ!$C$30:$I$30,0)),"F","C")</f>
        <v>25</v>
      </c>
      <c r="L3518" s="34">
        <f>CONVERT(INDEX(DHW_StPt_Sch_EZ!$C$4:$I$27,MATCH(Schedules_8760!$C3518,DHW_StPt_Sch_EZ!$B$4:$B$27,0),MATCH(Schedules_8760!$F3518,DHW_StPt_Sch_EZ!$C$3:$I$3,0)),"F","C")</f>
        <v>53.333333333333329</v>
      </c>
      <c r="M3518" s="34">
        <f>CONVERT(INDEX(DHW_StPt_Sch_EZ!$C$31:$I$54,MATCH(Schedules_8760!$C3518,DHW_StPt_Sch_EZ!$B$31:$B$54,0),MATCH(Schedules_8760!$F3518,DHW_StPt_Sch_EZ!$C$30:$I$30,0)),"F","C")</f>
        <v>53.333333333333329</v>
      </c>
      <c r="N3518" s="12"/>
      <c r="O3518" s="12"/>
      <c r="P3518" s="12"/>
    </row>
    <row r="3519" spans="1:16" x14ac:dyDescent="0.25">
      <c r="A3519" s="35">
        <v>3518</v>
      </c>
      <c r="B3519" s="89">
        <v>147.54166666666671</v>
      </c>
      <c r="C3519" s="35">
        <f t="shared" si="270"/>
        <v>14</v>
      </c>
      <c r="D3519" s="35">
        <f t="shared" si="273"/>
        <v>147</v>
      </c>
      <c r="E3519" s="35">
        <f t="shared" si="274"/>
        <v>7</v>
      </c>
      <c r="F3519" s="35" t="str">
        <f t="shared" si="271"/>
        <v>Saturday</v>
      </c>
      <c r="G3519" s="35">
        <f t="shared" si="272"/>
        <v>5</v>
      </c>
      <c r="H3519" s="34">
        <f>CONVERT(INDEX(Htg_StPt_Sch_EZ!$C$4:$I$27,MATCH(Schedules_8760!$C3519,Htg_StPt_Sch_EZ!$B$4:$B$27,0),MATCH(Schedules_8760!$F3519,Htg_StPt_Sch_EZ!$C$3:$I$3,0)),"F","C")</f>
        <v>20.555555555555554</v>
      </c>
      <c r="I3519" s="34">
        <f>CONVERT(INDEX(Htg_StPt_Sch_EZ!$C$31:$I$54,MATCH(Schedules_8760!$C3519,Htg_StPt_Sch_EZ!$B$31:$B$54,0),MATCH(Schedules_8760!$F3519,Htg_StPt_Sch_EZ!$C$30:$I$30,0)),"F","C")</f>
        <v>19.444444444444443</v>
      </c>
      <c r="J3519" s="34">
        <f>CONVERT(INDEX(Clg_StPt_Sch_EZ!$C$4:$I$27,MATCH(Schedules_8760!$C3519,Clg_StPt_Sch_EZ!$B$4:$B$27,0),MATCH(Schedules_8760!$F3519,Clg_StPt_Sch_EZ!$C$3:$I$3,0)),"F","C")</f>
        <v>25.555555555555554</v>
      </c>
      <c r="K3519" s="34">
        <f>CONVERT(INDEX(Clg_StPt_Sch_EZ!$C$31:$I$54,MATCH(Schedules_8760!$C3519,Clg_StPt_Sch_EZ!$B$31:$B$54,0),MATCH(Schedules_8760!$F3519,Clg_StPt_Sch_EZ!$C$30:$I$30,0)),"F","C")</f>
        <v>25</v>
      </c>
      <c r="L3519" s="34">
        <f>CONVERT(INDEX(DHW_StPt_Sch_EZ!$C$4:$I$27,MATCH(Schedules_8760!$C3519,DHW_StPt_Sch_EZ!$B$4:$B$27,0),MATCH(Schedules_8760!$F3519,DHW_StPt_Sch_EZ!$C$3:$I$3,0)),"F","C")</f>
        <v>53.333333333333329</v>
      </c>
      <c r="M3519" s="34">
        <f>CONVERT(INDEX(DHW_StPt_Sch_EZ!$C$31:$I$54,MATCH(Schedules_8760!$C3519,DHW_StPt_Sch_EZ!$B$31:$B$54,0),MATCH(Schedules_8760!$F3519,DHW_StPt_Sch_EZ!$C$30:$I$30,0)),"F","C")</f>
        <v>53.333333333333329</v>
      </c>
      <c r="N3519" s="12"/>
      <c r="O3519" s="12"/>
      <c r="P3519" s="12"/>
    </row>
    <row r="3520" spans="1:16" x14ac:dyDescent="0.25">
      <c r="A3520" s="35">
        <v>3519</v>
      </c>
      <c r="B3520" s="89">
        <v>147.58333333333329</v>
      </c>
      <c r="C3520" s="35">
        <f t="shared" si="270"/>
        <v>15</v>
      </c>
      <c r="D3520" s="35">
        <f t="shared" si="273"/>
        <v>147</v>
      </c>
      <c r="E3520" s="35">
        <f t="shared" si="274"/>
        <v>7</v>
      </c>
      <c r="F3520" s="35" t="str">
        <f t="shared" si="271"/>
        <v>Saturday</v>
      </c>
      <c r="G3520" s="35">
        <f t="shared" si="272"/>
        <v>5</v>
      </c>
      <c r="H3520" s="34">
        <f>CONVERT(INDEX(Htg_StPt_Sch_EZ!$C$4:$I$27,MATCH(Schedules_8760!$C3520,Htg_StPt_Sch_EZ!$B$4:$B$27,0),MATCH(Schedules_8760!$F3520,Htg_StPt_Sch_EZ!$C$3:$I$3,0)),"F","C")</f>
        <v>20.555555555555554</v>
      </c>
      <c r="I3520" s="34">
        <f>CONVERT(INDEX(Htg_StPt_Sch_EZ!$C$31:$I$54,MATCH(Schedules_8760!$C3520,Htg_StPt_Sch_EZ!$B$31:$B$54,0),MATCH(Schedules_8760!$F3520,Htg_StPt_Sch_EZ!$C$30:$I$30,0)),"F","C")</f>
        <v>21.111111111111111</v>
      </c>
      <c r="J3520" s="34">
        <f>CONVERT(INDEX(Clg_StPt_Sch_EZ!$C$4:$I$27,MATCH(Schedules_8760!$C3520,Clg_StPt_Sch_EZ!$B$4:$B$27,0),MATCH(Schedules_8760!$F3520,Clg_StPt_Sch_EZ!$C$3:$I$3,0)),"F","C")</f>
        <v>25.555555555555554</v>
      </c>
      <c r="K3520" s="34">
        <f>CONVERT(INDEX(Clg_StPt_Sch_EZ!$C$31:$I$54,MATCH(Schedules_8760!$C3520,Clg_StPt_Sch_EZ!$B$31:$B$54,0),MATCH(Schedules_8760!$F3520,Clg_StPt_Sch_EZ!$C$30:$I$30,0)),"F","C")</f>
        <v>25</v>
      </c>
      <c r="L3520" s="34">
        <f>CONVERT(INDEX(DHW_StPt_Sch_EZ!$C$4:$I$27,MATCH(Schedules_8760!$C3520,DHW_StPt_Sch_EZ!$B$4:$B$27,0),MATCH(Schedules_8760!$F3520,DHW_StPt_Sch_EZ!$C$3:$I$3,0)),"F","C")</f>
        <v>53.333333333333329</v>
      </c>
      <c r="M3520" s="34">
        <f>CONVERT(INDEX(DHW_StPt_Sch_EZ!$C$31:$I$54,MATCH(Schedules_8760!$C3520,DHW_StPt_Sch_EZ!$B$31:$B$54,0),MATCH(Schedules_8760!$F3520,DHW_StPt_Sch_EZ!$C$30:$I$30,0)),"F","C")</f>
        <v>53.333333333333329</v>
      </c>
      <c r="N3520" s="12"/>
      <c r="O3520" s="12"/>
      <c r="P3520" s="12"/>
    </row>
    <row r="3521" spans="1:16" x14ac:dyDescent="0.25">
      <c r="A3521" s="35">
        <v>3520</v>
      </c>
      <c r="B3521" s="89">
        <v>147.625</v>
      </c>
      <c r="C3521" s="35">
        <f t="shared" si="270"/>
        <v>16</v>
      </c>
      <c r="D3521" s="35">
        <f t="shared" si="273"/>
        <v>147</v>
      </c>
      <c r="E3521" s="35">
        <f t="shared" si="274"/>
        <v>7</v>
      </c>
      <c r="F3521" s="35" t="str">
        <f t="shared" si="271"/>
        <v>Saturday</v>
      </c>
      <c r="G3521" s="35">
        <f t="shared" si="272"/>
        <v>5</v>
      </c>
      <c r="H3521" s="34">
        <f>CONVERT(INDEX(Htg_StPt_Sch_EZ!$C$4:$I$27,MATCH(Schedules_8760!$C3521,Htg_StPt_Sch_EZ!$B$4:$B$27,0),MATCH(Schedules_8760!$F3521,Htg_StPt_Sch_EZ!$C$3:$I$3,0)),"F","C")</f>
        <v>20.555555555555554</v>
      </c>
      <c r="I3521" s="34">
        <f>CONVERT(INDEX(Htg_StPt_Sch_EZ!$C$31:$I$54,MATCH(Schedules_8760!$C3521,Htg_StPt_Sch_EZ!$B$31:$B$54,0),MATCH(Schedules_8760!$F3521,Htg_StPt_Sch_EZ!$C$30:$I$30,0)),"F","C")</f>
        <v>21.111111111111111</v>
      </c>
      <c r="J3521" s="34">
        <f>CONVERT(INDEX(Clg_StPt_Sch_EZ!$C$4:$I$27,MATCH(Schedules_8760!$C3521,Clg_StPt_Sch_EZ!$B$4:$B$27,0),MATCH(Schedules_8760!$F3521,Clg_StPt_Sch_EZ!$C$3:$I$3,0)),"F","C")</f>
        <v>25.555555555555554</v>
      </c>
      <c r="K3521" s="34">
        <f>CONVERT(INDEX(Clg_StPt_Sch_EZ!$C$31:$I$54,MATCH(Schedules_8760!$C3521,Clg_StPt_Sch_EZ!$B$31:$B$54,0),MATCH(Schedules_8760!$F3521,Clg_StPt_Sch_EZ!$C$30:$I$30,0)),"F","C")</f>
        <v>25</v>
      </c>
      <c r="L3521" s="34">
        <f>CONVERT(INDEX(DHW_StPt_Sch_EZ!$C$4:$I$27,MATCH(Schedules_8760!$C3521,DHW_StPt_Sch_EZ!$B$4:$B$27,0),MATCH(Schedules_8760!$F3521,DHW_StPt_Sch_EZ!$C$3:$I$3,0)),"F","C")</f>
        <v>53.333333333333329</v>
      </c>
      <c r="M3521" s="34">
        <f>CONVERT(INDEX(DHW_StPt_Sch_EZ!$C$31:$I$54,MATCH(Schedules_8760!$C3521,DHW_StPt_Sch_EZ!$B$31:$B$54,0),MATCH(Schedules_8760!$F3521,DHW_StPt_Sch_EZ!$C$30:$I$30,0)),"F","C")</f>
        <v>53.333333333333329</v>
      </c>
      <c r="N3521" s="12"/>
      <c r="O3521" s="12"/>
      <c r="P3521" s="12"/>
    </row>
    <row r="3522" spans="1:16" x14ac:dyDescent="0.25">
      <c r="A3522" s="35">
        <v>3521</v>
      </c>
      <c r="B3522" s="89">
        <v>147.66666666666671</v>
      </c>
      <c r="C3522" s="35">
        <f t="shared" ref="C3522:C3585" si="275">HOUR(B3522)+1</f>
        <v>17</v>
      </c>
      <c r="D3522" s="35">
        <f t="shared" si="273"/>
        <v>147</v>
      </c>
      <c r="E3522" s="35">
        <f t="shared" si="274"/>
        <v>7</v>
      </c>
      <c r="F3522" s="35" t="str">
        <f t="shared" ref="F3522:F3585" si="276">IF(E3522=1,"Sunday",IF(E3522=2,"Monday",IF(E3522=3,"Tuesday",IF(E3522=4,"Wednesday",IF(E3522=5,"Thursday",IF(E3522=6,"Friday","Saturday"))))))</f>
        <v>Saturday</v>
      </c>
      <c r="G3522" s="35">
        <f t="shared" ref="G3522:G3585" si="277">MONTH(B3522)</f>
        <v>5</v>
      </c>
      <c r="H3522" s="34">
        <f>CONVERT(INDEX(Htg_StPt_Sch_EZ!$C$4:$I$27,MATCH(Schedules_8760!$C3522,Htg_StPt_Sch_EZ!$B$4:$B$27,0),MATCH(Schedules_8760!$F3522,Htg_StPt_Sch_EZ!$C$3:$I$3,0)),"F","C")</f>
        <v>20.555555555555554</v>
      </c>
      <c r="I3522" s="34">
        <f>CONVERT(INDEX(Htg_StPt_Sch_EZ!$C$31:$I$54,MATCH(Schedules_8760!$C3522,Htg_StPt_Sch_EZ!$B$31:$B$54,0),MATCH(Schedules_8760!$F3522,Htg_StPt_Sch_EZ!$C$30:$I$30,0)),"F","C")</f>
        <v>17.777777777777779</v>
      </c>
      <c r="J3522" s="34">
        <f>CONVERT(INDEX(Clg_StPt_Sch_EZ!$C$4:$I$27,MATCH(Schedules_8760!$C3522,Clg_StPt_Sch_EZ!$B$4:$B$27,0),MATCH(Schedules_8760!$F3522,Clg_StPt_Sch_EZ!$C$3:$I$3,0)),"F","C")</f>
        <v>25.555555555555554</v>
      </c>
      <c r="K3522" s="34">
        <f>CONVERT(INDEX(Clg_StPt_Sch_EZ!$C$31:$I$54,MATCH(Schedules_8760!$C3522,Clg_StPt_Sch_EZ!$B$31:$B$54,0),MATCH(Schedules_8760!$F3522,Clg_StPt_Sch_EZ!$C$30:$I$30,0)),"F","C")</f>
        <v>25</v>
      </c>
      <c r="L3522" s="34">
        <f>CONVERT(INDEX(DHW_StPt_Sch_EZ!$C$4:$I$27,MATCH(Schedules_8760!$C3522,DHW_StPt_Sch_EZ!$B$4:$B$27,0),MATCH(Schedules_8760!$F3522,DHW_StPt_Sch_EZ!$C$3:$I$3,0)),"F","C")</f>
        <v>53.333333333333329</v>
      </c>
      <c r="M3522" s="34">
        <f>CONVERT(INDEX(DHW_StPt_Sch_EZ!$C$31:$I$54,MATCH(Schedules_8760!$C3522,DHW_StPt_Sch_EZ!$B$31:$B$54,0),MATCH(Schedules_8760!$F3522,DHW_StPt_Sch_EZ!$C$30:$I$30,0)),"F","C")</f>
        <v>53.333333333333329</v>
      </c>
      <c r="N3522" s="12"/>
      <c r="O3522" s="12"/>
      <c r="P3522" s="12"/>
    </row>
    <row r="3523" spans="1:16" x14ac:dyDescent="0.25">
      <c r="A3523" s="35">
        <v>3522</v>
      </c>
      <c r="B3523" s="89">
        <v>147.70833333333329</v>
      </c>
      <c r="C3523" s="35">
        <f t="shared" si="275"/>
        <v>18</v>
      </c>
      <c r="D3523" s="35">
        <f t="shared" ref="D3523:D3586" si="278">IF(C3523=1,D3522+1,D3522)</f>
        <v>147</v>
      </c>
      <c r="E3523" s="35">
        <f t="shared" ref="E3523:E3586" si="279">IF(AND(C3523=1,E3522=7),1,IF(C3523=1,E3522+1,E3522))</f>
        <v>7</v>
      </c>
      <c r="F3523" s="35" t="str">
        <f t="shared" si="276"/>
        <v>Saturday</v>
      </c>
      <c r="G3523" s="35">
        <f t="shared" si="277"/>
        <v>5</v>
      </c>
      <c r="H3523" s="34">
        <f>CONVERT(INDEX(Htg_StPt_Sch_EZ!$C$4:$I$27,MATCH(Schedules_8760!$C3523,Htg_StPt_Sch_EZ!$B$4:$B$27,0),MATCH(Schedules_8760!$F3523,Htg_StPt_Sch_EZ!$C$3:$I$3,0)),"F","C")</f>
        <v>20.555555555555554</v>
      </c>
      <c r="I3523" s="34">
        <f>CONVERT(INDEX(Htg_StPt_Sch_EZ!$C$31:$I$54,MATCH(Schedules_8760!$C3523,Htg_StPt_Sch_EZ!$B$31:$B$54,0),MATCH(Schedules_8760!$F3523,Htg_StPt_Sch_EZ!$C$30:$I$30,0)),"F","C")</f>
        <v>17.777777777777779</v>
      </c>
      <c r="J3523" s="34">
        <f>CONVERT(INDEX(Clg_StPt_Sch_EZ!$C$4:$I$27,MATCH(Schedules_8760!$C3523,Clg_StPt_Sch_EZ!$B$4:$B$27,0),MATCH(Schedules_8760!$F3523,Clg_StPt_Sch_EZ!$C$3:$I$3,0)),"F","C")</f>
        <v>25.555555555555554</v>
      </c>
      <c r="K3523" s="34">
        <f>CONVERT(INDEX(Clg_StPt_Sch_EZ!$C$31:$I$54,MATCH(Schedules_8760!$C3523,Clg_StPt_Sch_EZ!$B$31:$B$54,0),MATCH(Schedules_8760!$F3523,Clg_StPt_Sch_EZ!$C$30:$I$30,0)),"F","C")</f>
        <v>28.333333333333332</v>
      </c>
      <c r="L3523" s="34">
        <f>CONVERT(INDEX(DHW_StPt_Sch_EZ!$C$4:$I$27,MATCH(Schedules_8760!$C3523,DHW_StPt_Sch_EZ!$B$4:$B$27,0),MATCH(Schedules_8760!$F3523,DHW_StPt_Sch_EZ!$C$3:$I$3,0)),"F","C")</f>
        <v>53.333333333333329</v>
      </c>
      <c r="M3523" s="34">
        <f>CONVERT(INDEX(DHW_StPt_Sch_EZ!$C$31:$I$54,MATCH(Schedules_8760!$C3523,DHW_StPt_Sch_EZ!$B$31:$B$54,0),MATCH(Schedules_8760!$F3523,DHW_StPt_Sch_EZ!$C$30:$I$30,0)),"F","C")</f>
        <v>53.333333333333329</v>
      </c>
      <c r="N3523" s="12"/>
      <c r="O3523" s="12"/>
      <c r="P3523" s="12"/>
    </row>
    <row r="3524" spans="1:16" x14ac:dyDescent="0.25">
      <c r="A3524" s="35">
        <v>3523</v>
      </c>
      <c r="B3524" s="89">
        <v>147.75</v>
      </c>
      <c r="C3524" s="35">
        <f t="shared" si="275"/>
        <v>19</v>
      </c>
      <c r="D3524" s="35">
        <f t="shared" si="278"/>
        <v>147</v>
      </c>
      <c r="E3524" s="35">
        <f t="shared" si="279"/>
        <v>7</v>
      </c>
      <c r="F3524" s="35" t="str">
        <f t="shared" si="276"/>
        <v>Saturday</v>
      </c>
      <c r="G3524" s="35">
        <f t="shared" si="277"/>
        <v>5</v>
      </c>
      <c r="H3524" s="34">
        <f>CONVERT(INDEX(Htg_StPt_Sch_EZ!$C$4:$I$27,MATCH(Schedules_8760!$C3524,Htg_StPt_Sch_EZ!$B$4:$B$27,0),MATCH(Schedules_8760!$F3524,Htg_StPt_Sch_EZ!$C$3:$I$3,0)),"F","C")</f>
        <v>20.555555555555554</v>
      </c>
      <c r="I3524" s="34">
        <f>CONVERT(INDEX(Htg_StPt_Sch_EZ!$C$31:$I$54,MATCH(Schedules_8760!$C3524,Htg_StPt_Sch_EZ!$B$31:$B$54,0),MATCH(Schedules_8760!$F3524,Htg_StPt_Sch_EZ!$C$30:$I$30,0)),"F","C")</f>
        <v>18.333333333333332</v>
      </c>
      <c r="J3524" s="34">
        <f>CONVERT(INDEX(Clg_StPt_Sch_EZ!$C$4:$I$27,MATCH(Schedules_8760!$C3524,Clg_StPt_Sch_EZ!$B$4:$B$27,0),MATCH(Schedules_8760!$F3524,Clg_StPt_Sch_EZ!$C$3:$I$3,0)),"F","C")</f>
        <v>25.555555555555554</v>
      </c>
      <c r="K3524" s="34">
        <f>CONVERT(INDEX(Clg_StPt_Sch_EZ!$C$31:$I$54,MATCH(Schedules_8760!$C3524,Clg_StPt_Sch_EZ!$B$31:$B$54,0),MATCH(Schedules_8760!$F3524,Clg_StPt_Sch_EZ!$C$30:$I$30,0)),"F","C")</f>
        <v>28.333333333333332</v>
      </c>
      <c r="L3524" s="34">
        <f>CONVERT(INDEX(DHW_StPt_Sch_EZ!$C$4:$I$27,MATCH(Schedules_8760!$C3524,DHW_StPt_Sch_EZ!$B$4:$B$27,0),MATCH(Schedules_8760!$F3524,DHW_StPt_Sch_EZ!$C$3:$I$3,0)),"F","C")</f>
        <v>53.333333333333329</v>
      </c>
      <c r="M3524" s="34">
        <f>CONVERT(INDEX(DHW_StPt_Sch_EZ!$C$31:$I$54,MATCH(Schedules_8760!$C3524,DHW_StPt_Sch_EZ!$B$31:$B$54,0),MATCH(Schedules_8760!$F3524,DHW_StPt_Sch_EZ!$C$30:$I$30,0)),"F","C")</f>
        <v>53.333333333333329</v>
      </c>
      <c r="N3524" s="12"/>
      <c r="O3524" s="12"/>
      <c r="P3524" s="12"/>
    </row>
    <row r="3525" spans="1:16" x14ac:dyDescent="0.25">
      <c r="A3525" s="35">
        <v>3524</v>
      </c>
      <c r="B3525" s="89">
        <v>147.79166666666671</v>
      </c>
      <c r="C3525" s="35">
        <f t="shared" si="275"/>
        <v>20</v>
      </c>
      <c r="D3525" s="35">
        <f t="shared" si="278"/>
        <v>147</v>
      </c>
      <c r="E3525" s="35">
        <f t="shared" si="279"/>
        <v>7</v>
      </c>
      <c r="F3525" s="35" t="str">
        <f t="shared" si="276"/>
        <v>Saturday</v>
      </c>
      <c r="G3525" s="35">
        <f t="shared" si="277"/>
        <v>5</v>
      </c>
      <c r="H3525" s="34">
        <f>CONVERT(INDEX(Htg_StPt_Sch_EZ!$C$4:$I$27,MATCH(Schedules_8760!$C3525,Htg_StPt_Sch_EZ!$B$4:$B$27,0),MATCH(Schedules_8760!$F3525,Htg_StPt_Sch_EZ!$C$3:$I$3,0)),"F","C")</f>
        <v>20.555555555555554</v>
      </c>
      <c r="I3525" s="34">
        <f>CONVERT(INDEX(Htg_StPt_Sch_EZ!$C$31:$I$54,MATCH(Schedules_8760!$C3525,Htg_StPt_Sch_EZ!$B$31:$B$54,0),MATCH(Schedules_8760!$F3525,Htg_StPt_Sch_EZ!$C$30:$I$30,0)),"F","C")</f>
        <v>18.888888888888889</v>
      </c>
      <c r="J3525" s="34">
        <f>CONVERT(INDEX(Clg_StPt_Sch_EZ!$C$4:$I$27,MATCH(Schedules_8760!$C3525,Clg_StPt_Sch_EZ!$B$4:$B$27,0),MATCH(Schedules_8760!$F3525,Clg_StPt_Sch_EZ!$C$3:$I$3,0)),"F","C")</f>
        <v>25.555555555555554</v>
      </c>
      <c r="K3525" s="34">
        <f>CONVERT(INDEX(Clg_StPt_Sch_EZ!$C$31:$I$54,MATCH(Schedules_8760!$C3525,Clg_StPt_Sch_EZ!$B$31:$B$54,0),MATCH(Schedules_8760!$F3525,Clg_StPt_Sch_EZ!$C$30:$I$30,0)),"F","C")</f>
        <v>28.333333333333332</v>
      </c>
      <c r="L3525" s="34">
        <f>CONVERT(INDEX(DHW_StPt_Sch_EZ!$C$4:$I$27,MATCH(Schedules_8760!$C3525,DHW_StPt_Sch_EZ!$B$4:$B$27,0),MATCH(Schedules_8760!$F3525,DHW_StPt_Sch_EZ!$C$3:$I$3,0)),"F","C")</f>
        <v>53.333333333333329</v>
      </c>
      <c r="M3525" s="34">
        <f>CONVERT(INDEX(DHW_StPt_Sch_EZ!$C$31:$I$54,MATCH(Schedules_8760!$C3525,DHW_StPt_Sch_EZ!$B$31:$B$54,0),MATCH(Schedules_8760!$F3525,DHW_StPt_Sch_EZ!$C$30:$I$30,0)),"F","C")</f>
        <v>53.333333333333329</v>
      </c>
      <c r="N3525" s="12"/>
      <c r="O3525" s="12"/>
      <c r="P3525" s="12"/>
    </row>
    <row r="3526" spans="1:16" x14ac:dyDescent="0.25">
      <c r="A3526" s="35">
        <v>3525</v>
      </c>
      <c r="B3526" s="89">
        <v>147.83333333333329</v>
      </c>
      <c r="C3526" s="35">
        <f t="shared" si="275"/>
        <v>21</v>
      </c>
      <c r="D3526" s="35">
        <f t="shared" si="278"/>
        <v>147</v>
      </c>
      <c r="E3526" s="35">
        <f t="shared" si="279"/>
        <v>7</v>
      </c>
      <c r="F3526" s="35" t="str">
        <f t="shared" si="276"/>
        <v>Saturday</v>
      </c>
      <c r="G3526" s="35">
        <f t="shared" si="277"/>
        <v>5</v>
      </c>
      <c r="H3526" s="34">
        <f>CONVERT(INDEX(Htg_StPt_Sch_EZ!$C$4:$I$27,MATCH(Schedules_8760!$C3526,Htg_StPt_Sch_EZ!$B$4:$B$27,0),MATCH(Schedules_8760!$F3526,Htg_StPt_Sch_EZ!$C$3:$I$3,0)),"F","C")</f>
        <v>20.555555555555554</v>
      </c>
      <c r="I3526" s="34">
        <f>CONVERT(INDEX(Htg_StPt_Sch_EZ!$C$31:$I$54,MATCH(Schedules_8760!$C3526,Htg_StPt_Sch_EZ!$B$31:$B$54,0),MATCH(Schedules_8760!$F3526,Htg_StPt_Sch_EZ!$C$30:$I$30,0)),"F","C")</f>
        <v>19.444444444444443</v>
      </c>
      <c r="J3526" s="34">
        <f>CONVERT(INDEX(Clg_StPt_Sch_EZ!$C$4:$I$27,MATCH(Schedules_8760!$C3526,Clg_StPt_Sch_EZ!$B$4:$B$27,0),MATCH(Schedules_8760!$F3526,Clg_StPt_Sch_EZ!$C$3:$I$3,0)),"F","C")</f>
        <v>25.555555555555554</v>
      </c>
      <c r="K3526" s="34">
        <f>CONVERT(INDEX(Clg_StPt_Sch_EZ!$C$31:$I$54,MATCH(Schedules_8760!$C3526,Clg_StPt_Sch_EZ!$B$31:$B$54,0),MATCH(Schedules_8760!$F3526,Clg_StPt_Sch_EZ!$C$30:$I$30,0)),"F","C")</f>
        <v>28.333333333333332</v>
      </c>
      <c r="L3526" s="34">
        <f>CONVERT(INDEX(DHW_StPt_Sch_EZ!$C$4:$I$27,MATCH(Schedules_8760!$C3526,DHW_StPt_Sch_EZ!$B$4:$B$27,0),MATCH(Schedules_8760!$F3526,DHW_StPt_Sch_EZ!$C$3:$I$3,0)),"F","C")</f>
        <v>53.333333333333329</v>
      </c>
      <c r="M3526" s="34">
        <f>CONVERT(INDEX(DHW_StPt_Sch_EZ!$C$31:$I$54,MATCH(Schedules_8760!$C3526,DHW_StPt_Sch_EZ!$B$31:$B$54,0),MATCH(Schedules_8760!$F3526,DHW_StPt_Sch_EZ!$C$30:$I$30,0)),"F","C")</f>
        <v>53.333333333333329</v>
      </c>
      <c r="N3526" s="12"/>
      <c r="O3526" s="12"/>
      <c r="P3526" s="12"/>
    </row>
    <row r="3527" spans="1:16" x14ac:dyDescent="0.25">
      <c r="A3527" s="35">
        <v>3526</v>
      </c>
      <c r="B3527" s="89">
        <v>147.875</v>
      </c>
      <c r="C3527" s="35">
        <f t="shared" si="275"/>
        <v>22</v>
      </c>
      <c r="D3527" s="35">
        <f t="shared" si="278"/>
        <v>147</v>
      </c>
      <c r="E3527" s="35">
        <f t="shared" si="279"/>
        <v>7</v>
      </c>
      <c r="F3527" s="35" t="str">
        <f t="shared" si="276"/>
        <v>Saturday</v>
      </c>
      <c r="G3527" s="35">
        <f t="shared" si="277"/>
        <v>5</v>
      </c>
      <c r="H3527" s="34">
        <f>CONVERT(INDEX(Htg_StPt_Sch_EZ!$C$4:$I$27,MATCH(Schedules_8760!$C3527,Htg_StPt_Sch_EZ!$B$4:$B$27,0),MATCH(Schedules_8760!$F3527,Htg_StPt_Sch_EZ!$C$3:$I$3,0)),"F","C")</f>
        <v>20.555555555555554</v>
      </c>
      <c r="I3527" s="34">
        <f>CONVERT(INDEX(Htg_StPt_Sch_EZ!$C$31:$I$54,MATCH(Schedules_8760!$C3527,Htg_StPt_Sch_EZ!$B$31:$B$54,0),MATCH(Schedules_8760!$F3527,Htg_StPt_Sch_EZ!$C$30:$I$30,0)),"F","C")</f>
        <v>19.444444444444443</v>
      </c>
      <c r="J3527" s="34">
        <f>CONVERT(INDEX(Clg_StPt_Sch_EZ!$C$4:$I$27,MATCH(Schedules_8760!$C3527,Clg_StPt_Sch_EZ!$B$4:$B$27,0),MATCH(Schedules_8760!$F3527,Clg_StPt_Sch_EZ!$C$3:$I$3,0)),"F","C")</f>
        <v>25.555555555555554</v>
      </c>
      <c r="K3527" s="34">
        <f>CONVERT(INDEX(Clg_StPt_Sch_EZ!$C$31:$I$54,MATCH(Schedules_8760!$C3527,Clg_StPt_Sch_EZ!$B$31:$B$54,0),MATCH(Schedules_8760!$F3527,Clg_StPt_Sch_EZ!$C$30:$I$30,0)),"F","C")</f>
        <v>28.333333333333332</v>
      </c>
      <c r="L3527" s="34">
        <f>CONVERT(INDEX(DHW_StPt_Sch_EZ!$C$4:$I$27,MATCH(Schedules_8760!$C3527,DHW_StPt_Sch_EZ!$B$4:$B$27,0),MATCH(Schedules_8760!$F3527,DHW_StPt_Sch_EZ!$C$3:$I$3,0)),"F","C")</f>
        <v>53.333333333333329</v>
      </c>
      <c r="M3527" s="34">
        <f>CONVERT(INDEX(DHW_StPt_Sch_EZ!$C$31:$I$54,MATCH(Schedules_8760!$C3527,DHW_StPt_Sch_EZ!$B$31:$B$54,0),MATCH(Schedules_8760!$F3527,DHW_StPt_Sch_EZ!$C$30:$I$30,0)),"F","C")</f>
        <v>53.333333333333329</v>
      </c>
      <c r="N3527" s="12"/>
      <c r="O3527" s="12"/>
      <c r="P3527" s="12"/>
    </row>
    <row r="3528" spans="1:16" x14ac:dyDescent="0.25">
      <c r="A3528" s="35">
        <v>3527</v>
      </c>
      <c r="B3528" s="89">
        <v>147.91666666666671</v>
      </c>
      <c r="C3528" s="35">
        <f t="shared" si="275"/>
        <v>23</v>
      </c>
      <c r="D3528" s="35">
        <f t="shared" si="278"/>
        <v>147</v>
      </c>
      <c r="E3528" s="35">
        <f t="shared" si="279"/>
        <v>7</v>
      </c>
      <c r="F3528" s="35" t="str">
        <f t="shared" si="276"/>
        <v>Saturday</v>
      </c>
      <c r="G3528" s="35">
        <f t="shared" si="277"/>
        <v>5</v>
      </c>
      <c r="H3528" s="34">
        <f>CONVERT(INDEX(Htg_StPt_Sch_EZ!$C$4:$I$27,MATCH(Schedules_8760!$C3528,Htg_StPt_Sch_EZ!$B$4:$B$27,0),MATCH(Schedules_8760!$F3528,Htg_StPt_Sch_EZ!$C$3:$I$3,0)),"F","C")</f>
        <v>20.555555555555554</v>
      </c>
      <c r="I3528" s="34">
        <f>CONVERT(INDEX(Htg_StPt_Sch_EZ!$C$31:$I$54,MATCH(Schedules_8760!$C3528,Htg_StPt_Sch_EZ!$B$31:$B$54,0),MATCH(Schedules_8760!$F3528,Htg_StPt_Sch_EZ!$C$30:$I$30,0)),"F","C")</f>
        <v>19.444444444444443</v>
      </c>
      <c r="J3528" s="34">
        <f>CONVERT(INDEX(Clg_StPt_Sch_EZ!$C$4:$I$27,MATCH(Schedules_8760!$C3528,Clg_StPt_Sch_EZ!$B$4:$B$27,0),MATCH(Schedules_8760!$F3528,Clg_StPt_Sch_EZ!$C$3:$I$3,0)),"F","C")</f>
        <v>25.555555555555554</v>
      </c>
      <c r="K3528" s="34">
        <f>CONVERT(INDEX(Clg_StPt_Sch_EZ!$C$31:$I$54,MATCH(Schedules_8760!$C3528,Clg_StPt_Sch_EZ!$B$31:$B$54,0),MATCH(Schedules_8760!$F3528,Clg_StPt_Sch_EZ!$C$30:$I$30,0)),"F","C")</f>
        <v>28.333333333333332</v>
      </c>
      <c r="L3528" s="34">
        <f>CONVERT(INDEX(DHW_StPt_Sch_EZ!$C$4:$I$27,MATCH(Schedules_8760!$C3528,DHW_StPt_Sch_EZ!$B$4:$B$27,0),MATCH(Schedules_8760!$F3528,DHW_StPt_Sch_EZ!$C$3:$I$3,0)),"F","C")</f>
        <v>53.333333333333329</v>
      </c>
      <c r="M3528" s="34">
        <f>CONVERT(INDEX(DHW_StPt_Sch_EZ!$C$31:$I$54,MATCH(Schedules_8760!$C3528,DHW_StPt_Sch_EZ!$B$31:$B$54,0),MATCH(Schedules_8760!$F3528,DHW_StPt_Sch_EZ!$C$30:$I$30,0)),"F","C")</f>
        <v>53.333333333333329</v>
      </c>
      <c r="N3528" s="12"/>
      <c r="O3528" s="12"/>
      <c r="P3528" s="12"/>
    </row>
    <row r="3529" spans="1:16" x14ac:dyDescent="0.25">
      <c r="A3529" s="35">
        <v>3528</v>
      </c>
      <c r="B3529" s="89">
        <v>147.95833333333329</v>
      </c>
      <c r="C3529" s="35">
        <f t="shared" si="275"/>
        <v>24</v>
      </c>
      <c r="D3529" s="35">
        <f t="shared" si="278"/>
        <v>147</v>
      </c>
      <c r="E3529" s="35">
        <f t="shared" si="279"/>
        <v>7</v>
      </c>
      <c r="F3529" s="35" t="str">
        <f t="shared" si="276"/>
        <v>Saturday</v>
      </c>
      <c r="G3529" s="35">
        <f t="shared" si="277"/>
        <v>5</v>
      </c>
      <c r="H3529" s="34">
        <f>CONVERT(INDEX(Htg_StPt_Sch_EZ!$C$4:$I$27,MATCH(Schedules_8760!$C3529,Htg_StPt_Sch_EZ!$B$4:$B$27,0),MATCH(Schedules_8760!$F3529,Htg_StPt_Sch_EZ!$C$3:$I$3,0)),"F","C")</f>
        <v>20.555555555555554</v>
      </c>
      <c r="I3529" s="34">
        <f>CONVERT(INDEX(Htg_StPt_Sch_EZ!$C$31:$I$54,MATCH(Schedules_8760!$C3529,Htg_StPt_Sch_EZ!$B$31:$B$54,0),MATCH(Schedules_8760!$F3529,Htg_StPt_Sch_EZ!$C$30:$I$30,0)),"F","C")</f>
        <v>19.444444444444443</v>
      </c>
      <c r="J3529" s="34">
        <f>CONVERT(INDEX(Clg_StPt_Sch_EZ!$C$4:$I$27,MATCH(Schedules_8760!$C3529,Clg_StPt_Sch_EZ!$B$4:$B$27,0),MATCH(Schedules_8760!$F3529,Clg_StPt_Sch_EZ!$C$3:$I$3,0)),"F","C")</f>
        <v>25.555555555555554</v>
      </c>
      <c r="K3529" s="34">
        <f>CONVERT(INDEX(Clg_StPt_Sch_EZ!$C$31:$I$54,MATCH(Schedules_8760!$C3529,Clg_StPt_Sch_EZ!$B$31:$B$54,0),MATCH(Schedules_8760!$F3529,Clg_StPt_Sch_EZ!$C$30:$I$30,0)),"F","C")</f>
        <v>28.333333333333332</v>
      </c>
      <c r="L3529" s="34">
        <f>CONVERT(INDEX(DHW_StPt_Sch_EZ!$C$4:$I$27,MATCH(Schedules_8760!$C3529,DHW_StPt_Sch_EZ!$B$4:$B$27,0),MATCH(Schedules_8760!$F3529,DHW_StPt_Sch_EZ!$C$3:$I$3,0)),"F","C")</f>
        <v>53.333333333333329</v>
      </c>
      <c r="M3529" s="34">
        <f>CONVERT(INDEX(DHW_StPt_Sch_EZ!$C$31:$I$54,MATCH(Schedules_8760!$C3529,DHW_StPt_Sch_EZ!$B$31:$B$54,0),MATCH(Schedules_8760!$F3529,DHW_StPt_Sch_EZ!$C$30:$I$30,0)),"F","C")</f>
        <v>53.333333333333329</v>
      </c>
      <c r="N3529" s="12"/>
      <c r="O3529" s="12"/>
      <c r="P3529" s="12"/>
    </row>
    <row r="3530" spans="1:16" x14ac:dyDescent="0.25">
      <c r="A3530" s="35">
        <v>3529</v>
      </c>
      <c r="B3530" s="89">
        <v>148</v>
      </c>
      <c r="C3530" s="35">
        <f t="shared" si="275"/>
        <v>1</v>
      </c>
      <c r="D3530" s="35">
        <f t="shared" si="278"/>
        <v>148</v>
      </c>
      <c r="E3530" s="35">
        <f t="shared" si="279"/>
        <v>1</v>
      </c>
      <c r="F3530" s="35" t="str">
        <f t="shared" si="276"/>
        <v>Sunday</v>
      </c>
      <c r="G3530" s="35">
        <f t="shared" si="277"/>
        <v>5</v>
      </c>
      <c r="H3530" s="34">
        <f>CONVERT(INDEX(Htg_StPt_Sch_EZ!$C$4:$I$27,MATCH(Schedules_8760!$C3530,Htg_StPt_Sch_EZ!$B$4:$B$27,0),MATCH(Schedules_8760!$F3530,Htg_StPt_Sch_EZ!$C$3:$I$3,0)),"F","C")</f>
        <v>20.555555555555554</v>
      </c>
      <c r="I3530" s="34">
        <f>CONVERT(INDEX(Htg_StPt_Sch_EZ!$C$31:$I$54,MATCH(Schedules_8760!$C3530,Htg_StPt_Sch_EZ!$B$31:$B$54,0),MATCH(Schedules_8760!$F3530,Htg_StPt_Sch_EZ!$C$30:$I$30,0)),"F","C")</f>
        <v>19.444444444444443</v>
      </c>
      <c r="J3530" s="34">
        <f>CONVERT(INDEX(Clg_StPt_Sch_EZ!$C$4:$I$27,MATCH(Schedules_8760!$C3530,Clg_StPt_Sch_EZ!$B$4:$B$27,0),MATCH(Schedules_8760!$F3530,Clg_StPt_Sch_EZ!$C$3:$I$3,0)),"F","C")</f>
        <v>25.555555555555554</v>
      </c>
      <c r="K3530" s="34">
        <f>CONVERT(INDEX(Clg_StPt_Sch_EZ!$C$31:$I$54,MATCH(Schedules_8760!$C3530,Clg_StPt_Sch_EZ!$B$31:$B$54,0),MATCH(Schedules_8760!$F3530,Clg_StPt_Sch_EZ!$C$30:$I$30,0)),"F","C")</f>
        <v>28.333333333333332</v>
      </c>
      <c r="L3530" s="34">
        <f>CONVERT(INDEX(DHW_StPt_Sch_EZ!$C$4:$I$27,MATCH(Schedules_8760!$C3530,DHW_StPt_Sch_EZ!$B$4:$B$27,0),MATCH(Schedules_8760!$F3530,DHW_StPt_Sch_EZ!$C$3:$I$3,0)),"F","C")</f>
        <v>53.333333333333329</v>
      </c>
      <c r="M3530" s="34">
        <f>CONVERT(INDEX(DHW_StPt_Sch_EZ!$C$31:$I$54,MATCH(Schedules_8760!$C3530,DHW_StPt_Sch_EZ!$B$31:$B$54,0),MATCH(Schedules_8760!$F3530,DHW_StPt_Sch_EZ!$C$30:$I$30,0)),"F","C")</f>
        <v>53.333333333333329</v>
      </c>
      <c r="N3530" s="12"/>
      <c r="O3530" s="12"/>
      <c r="P3530" s="12"/>
    </row>
    <row r="3531" spans="1:16" x14ac:dyDescent="0.25">
      <c r="A3531" s="35">
        <v>3530</v>
      </c>
      <c r="B3531" s="89">
        <v>148.04166666666671</v>
      </c>
      <c r="C3531" s="35">
        <f t="shared" si="275"/>
        <v>2</v>
      </c>
      <c r="D3531" s="35">
        <f t="shared" si="278"/>
        <v>148</v>
      </c>
      <c r="E3531" s="35">
        <f t="shared" si="279"/>
        <v>1</v>
      </c>
      <c r="F3531" s="35" t="str">
        <f t="shared" si="276"/>
        <v>Sunday</v>
      </c>
      <c r="G3531" s="35">
        <f t="shared" si="277"/>
        <v>5</v>
      </c>
      <c r="H3531" s="34">
        <f>CONVERT(INDEX(Htg_StPt_Sch_EZ!$C$4:$I$27,MATCH(Schedules_8760!$C3531,Htg_StPt_Sch_EZ!$B$4:$B$27,0),MATCH(Schedules_8760!$F3531,Htg_StPt_Sch_EZ!$C$3:$I$3,0)),"F","C")</f>
        <v>20.555555555555554</v>
      </c>
      <c r="I3531" s="34">
        <f>CONVERT(INDEX(Htg_StPt_Sch_EZ!$C$31:$I$54,MATCH(Schedules_8760!$C3531,Htg_StPt_Sch_EZ!$B$31:$B$54,0),MATCH(Schedules_8760!$F3531,Htg_StPt_Sch_EZ!$C$30:$I$30,0)),"F","C")</f>
        <v>19.444444444444443</v>
      </c>
      <c r="J3531" s="34">
        <f>CONVERT(INDEX(Clg_StPt_Sch_EZ!$C$4:$I$27,MATCH(Schedules_8760!$C3531,Clg_StPt_Sch_EZ!$B$4:$B$27,0),MATCH(Schedules_8760!$F3531,Clg_StPt_Sch_EZ!$C$3:$I$3,0)),"F","C")</f>
        <v>25.555555555555554</v>
      </c>
      <c r="K3531" s="34">
        <f>CONVERT(INDEX(Clg_StPt_Sch_EZ!$C$31:$I$54,MATCH(Schedules_8760!$C3531,Clg_StPt_Sch_EZ!$B$31:$B$54,0),MATCH(Schedules_8760!$F3531,Clg_StPt_Sch_EZ!$C$30:$I$30,0)),"F","C")</f>
        <v>28.333333333333332</v>
      </c>
      <c r="L3531" s="34">
        <f>CONVERT(INDEX(DHW_StPt_Sch_EZ!$C$4:$I$27,MATCH(Schedules_8760!$C3531,DHW_StPt_Sch_EZ!$B$4:$B$27,0),MATCH(Schedules_8760!$F3531,DHW_StPt_Sch_EZ!$C$3:$I$3,0)),"F","C")</f>
        <v>53.333333333333329</v>
      </c>
      <c r="M3531" s="34">
        <f>CONVERT(INDEX(DHW_StPt_Sch_EZ!$C$31:$I$54,MATCH(Schedules_8760!$C3531,DHW_StPt_Sch_EZ!$B$31:$B$54,0),MATCH(Schedules_8760!$F3531,DHW_StPt_Sch_EZ!$C$30:$I$30,0)),"F","C")</f>
        <v>53.333333333333329</v>
      </c>
      <c r="N3531" s="12"/>
      <c r="O3531" s="12"/>
      <c r="P3531" s="12"/>
    </row>
    <row r="3532" spans="1:16" x14ac:dyDescent="0.25">
      <c r="A3532" s="35">
        <v>3531</v>
      </c>
      <c r="B3532" s="89">
        <v>148.08333333333329</v>
      </c>
      <c r="C3532" s="35">
        <f t="shared" si="275"/>
        <v>3</v>
      </c>
      <c r="D3532" s="35">
        <f t="shared" si="278"/>
        <v>148</v>
      </c>
      <c r="E3532" s="35">
        <f t="shared" si="279"/>
        <v>1</v>
      </c>
      <c r="F3532" s="35" t="str">
        <f t="shared" si="276"/>
        <v>Sunday</v>
      </c>
      <c r="G3532" s="35">
        <f t="shared" si="277"/>
        <v>5</v>
      </c>
      <c r="H3532" s="34">
        <f>CONVERT(INDEX(Htg_StPt_Sch_EZ!$C$4:$I$27,MATCH(Schedules_8760!$C3532,Htg_StPt_Sch_EZ!$B$4:$B$27,0),MATCH(Schedules_8760!$F3532,Htg_StPt_Sch_EZ!$C$3:$I$3,0)),"F","C")</f>
        <v>20.555555555555554</v>
      </c>
      <c r="I3532" s="34">
        <f>CONVERT(INDEX(Htg_StPt_Sch_EZ!$C$31:$I$54,MATCH(Schedules_8760!$C3532,Htg_StPt_Sch_EZ!$B$31:$B$54,0),MATCH(Schedules_8760!$F3532,Htg_StPt_Sch_EZ!$C$30:$I$30,0)),"F","C")</f>
        <v>19.444444444444443</v>
      </c>
      <c r="J3532" s="34">
        <f>CONVERT(INDEX(Clg_StPt_Sch_EZ!$C$4:$I$27,MATCH(Schedules_8760!$C3532,Clg_StPt_Sch_EZ!$B$4:$B$27,0),MATCH(Schedules_8760!$F3532,Clg_StPt_Sch_EZ!$C$3:$I$3,0)),"F","C")</f>
        <v>25.555555555555554</v>
      </c>
      <c r="K3532" s="34">
        <f>CONVERT(INDEX(Clg_StPt_Sch_EZ!$C$31:$I$54,MATCH(Schedules_8760!$C3532,Clg_StPt_Sch_EZ!$B$31:$B$54,0),MATCH(Schedules_8760!$F3532,Clg_StPt_Sch_EZ!$C$30:$I$30,0)),"F","C")</f>
        <v>28.333333333333332</v>
      </c>
      <c r="L3532" s="34">
        <f>CONVERT(INDEX(DHW_StPt_Sch_EZ!$C$4:$I$27,MATCH(Schedules_8760!$C3532,DHW_StPt_Sch_EZ!$B$4:$B$27,0),MATCH(Schedules_8760!$F3532,DHW_StPt_Sch_EZ!$C$3:$I$3,0)),"F","C")</f>
        <v>53.333333333333329</v>
      </c>
      <c r="M3532" s="34">
        <f>CONVERT(INDEX(DHW_StPt_Sch_EZ!$C$31:$I$54,MATCH(Schedules_8760!$C3532,DHW_StPt_Sch_EZ!$B$31:$B$54,0),MATCH(Schedules_8760!$F3532,DHW_StPt_Sch_EZ!$C$30:$I$30,0)),"F","C")</f>
        <v>53.333333333333329</v>
      </c>
      <c r="N3532" s="12"/>
      <c r="O3532" s="12"/>
      <c r="P3532" s="12"/>
    </row>
    <row r="3533" spans="1:16" x14ac:dyDescent="0.25">
      <c r="A3533" s="35">
        <v>3532</v>
      </c>
      <c r="B3533" s="89">
        <v>148.125</v>
      </c>
      <c r="C3533" s="35">
        <f t="shared" si="275"/>
        <v>4</v>
      </c>
      <c r="D3533" s="35">
        <f t="shared" si="278"/>
        <v>148</v>
      </c>
      <c r="E3533" s="35">
        <f t="shared" si="279"/>
        <v>1</v>
      </c>
      <c r="F3533" s="35" t="str">
        <f t="shared" si="276"/>
        <v>Sunday</v>
      </c>
      <c r="G3533" s="35">
        <f t="shared" si="277"/>
        <v>5</v>
      </c>
      <c r="H3533" s="34">
        <f>CONVERT(INDEX(Htg_StPt_Sch_EZ!$C$4:$I$27,MATCH(Schedules_8760!$C3533,Htg_StPt_Sch_EZ!$B$4:$B$27,0),MATCH(Schedules_8760!$F3533,Htg_StPt_Sch_EZ!$C$3:$I$3,0)),"F","C")</f>
        <v>20.555555555555554</v>
      </c>
      <c r="I3533" s="34">
        <f>CONVERT(INDEX(Htg_StPt_Sch_EZ!$C$31:$I$54,MATCH(Schedules_8760!$C3533,Htg_StPt_Sch_EZ!$B$31:$B$54,0),MATCH(Schedules_8760!$F3533,Htg_StPt_Sch_EZ!$C$30:$I$30,0)),"F","C")</f>
        <v>19.444444444444443</v>
      </c>
      <c r="J3533" s="34">
        <f>CONVERT(INDEX(Clg_StPt_Sch_EZ!$C$4:$I$27,MATCH(Schedules_8760!$C3533,Clg_StPt_Sch_EZ!$B$4:$B$27,0),MATCH(Schedules_8760!$F3533,Clg_StPt_Sch_EZ!$C$3:$I$3,0)),"F","C")</f>
        <v>25.555555555555554</v>
      </c>
      <c r="K3533" s="34">
        <f>CONVERT(INDEX(Clg_StPt_Sch_EZ!$C$31:$I$54,MATCH(Schedules_8760!$C3533,Clg_StPt_Sch_EZ!$B$31:$B$54,0),MATCH(Schedules_8760!$F3533,Clg_StPt_Sch_EZ!$C$30:$I$30,0)),"F","C")</f>
        <v>28.333333333333332</v>
      </c>
      <c r="L3533" s="34">
        <f>CONVERT(INDEX(DHW_StPt_Sch_EZ!$C$4:$I$27,MATCH(Schedules_8760!$C3533,DHW_StPt_Sch_EZ!$B$4:$B$27,0),MATCH(Schedules_8760!$F3533,DHW_StPt_Sch_EZ!$C$3:$I$3,0)),"F","C")</f>
        <v>53.333333333333329</v>
      </c>
      <c r="M3533" s="34">
        <f>CONVERT(INDEX(DHW_StPt_Sch_EZ!$C$31:$I$54,MATCH(Schedules_8760!$C3533,DHW_StPt_Sch_EZ!$B$31:$B$54,0),MATCH(Schedules_8760!$F3533,DHW_StPt_Sch_EZ!$C$30:$I$30,0)),"F","C")</f>
        <v>53.333333333333329</v>
      </c>
      <c r="N3533" s="12"/>
      <c r="O3533" s="12"/>
      <c r="P3533" s="12"/>
    </row>
    <row r="3534" spans="1:16" x14ac:dyDescent="0.25">
      <c r="A3534" s="35">
        <v>3533</v>
      </c>
      <c r="B3534" s="89">
        <v>148.16666666666671</v>
      </c>
      <c r="C3534" s="35">
        <f t="shared" si="275"/>
        <v>5</v>
      </c>
      <c r="D3534" s="35">
        <f t="shared" si="278"/>
        <v>148</v>
      </c>
      <c r="E3534" s="35">
        <f t="shared" si="279"/>
        <v>1</v>
      </c>
      <c r="F3534" s="35" t="str">
        <f t="shared" si="276"/>
        <v>Sunday</v>
      </c>
      <c r="G3534" s="35">
        <f t="shared" si="277"/>
        <v>5</v>
      </c>
      <c r="H3534" s="34">
        <f>CONVERT(INDEX(Htg_StPt_Sch_EZ!$C$4:$I$27,MATCH(Schedules_8760!$C3534,Htg_StPt_Sch_EZ!$B$4:$B$27,0),MATCH(Schedules_8760!$F3534,Htg_StPt_Sch_EZ!$C$3:$I$3,0)),"F","C")</f>
        <v>20.555555555555554</v>
      </c>
      <c r="I3534" s="34">
        <f>CONVERT(INDEX(Htg_StPt_Sch_EZ!$C$31:$I$54,MATCH(Schedules_8760!$C3534,Htg_StPt_Sch_EZ!$B$31:$B$54,0),MATCH(Schedules_8760!$F3534,Htg_StPt_Sch_EZ!$C$30:$I$30,0)),"F","C")</f>
        <v>19.444444444444443</v>
      </c>
      <c r="J3534" s="34">
        <f>CONVERT(INDEX(Clg_StPt_Sch_EZ!$C$4:$I$27,MATCH(Schedules_8760!$C3534,Clg_StPt_Sch_EZ!$B$4:$B$27,0),MATCH(Schedules_8760!$F3534,Clg_StPt_Sch_EZ!$C$3:$I$3,0)),"F","C")</f>
        <v>25.555555555555554</v>
      </c>
      <c r="K3534" s="34">
        <f>CONVERT(INDEX(Clg_StPt_Sch_EZ!$C$31:$I$54,MATCH(Schedules_8760!$C3534,Clg_StPt_Sch_EZ!$B$31:$B$54,0),MATCH(Schedules_8760!$F3534,Clg_StPt_Sch_EZ!$C$30:$I$30,0)),"F","C")</f>
        <v>28.333333333333332</v>
      </c>
      <c r="L3534" s="34">
        <f>CONVERT(INDEX(DHW_StPt_Sch_EZ!$C$4:$I$27,MATCH(Schedules_8760!$C3534,DHW_StPt_Sch_EZ!$B$4:$B$27,0),MATCH(Schedules_8760!$F3534,DHW_StPt_Sch_EZ!$C$3:$I$3,0)),"F","C")</f>
        <v>53.333333333333329</v>
      </c>
      <c r="M3534" s="34">
        <f>CONVERT(INDEX(DHW_StPt_Sch_EZ!$C$31:$I$54,MATCH(Schedules_8760!$C3534,DHW_StPt_Sch_EZ!$B$31:$B$54,0),MATCH(Schedules_8760!$F3534,DHW_StPt_Sch_EZ!$C$30:$I$30,0)),"F","C")</f>
        <v>53.333333333333329</v>
      </c>
      <c r="N3534" s="12"/>
      <c r="O3534" s="12"/>
      <c r="P3534" s="12"/>
    </row>
    <row r="3535" spans="1:16" x14ac:dyDescent="0.25">
      <c r="A3535" s="35">
        <v>3534</v>
      </c>
      <c r="B3535" s="89">
        <v>148.20833333333329</v>
      </c>
      <c r="C3535" s="35">
        <f t="shared" si="275"/>
        <v>6</v>
      </c>
      <c r="D3535" s="35">
        <f t="shared" si="278"/>
        <v>148</v>
      </c>
      <c r="E3535" s="35">
        <f t="shared" si="279"/>
        <v>1</v>
      </c>
      <c r="F3535" s="35" t="str">
        <f t="shared" si="276"/>
        <v>Sunday</v>
      </c>
      <c r="G3535" s="35">
        <f t="shared" si="277"/>
        <v>5</v>
      </c>
      <c r="H3535" s="34">
        <f>CONVERT(INDEX(Htg_StPt_Sch_EZ!$C$4:$I$27,MATCH(Schedules_8760!$C3535,Htg_StPt_Sch_EZ!$B$4:$B$27,0),MATCH(Schedules_8760!$F3535,Htg_StPt_Sch_EZ!$C$3:$I$3,0)),"F","C")</f>
        <v>20.555555555555554</v>
      </c>
      <c r="I3535" s="34">
        <f>CONVERT(INDEX(Htg_StPt_Sch_EZ!$C$31:$I$54,MATCH(Schedules_8760!$C3535,Htg_StPt_Sch_EZ!$B$31:$B$54,0),MATCH(Schedules_8760!$F3535,Htg_StPt_Sch_EZ!$C$30:$I$30,0)),"F","C")</f>
        <v>19.444444444444443</v>
      </c>
      <c r="J3535" s="34">
        <f>CONVERT(INDEX(Clg_StPt_Sch_EZ!$C$4:$I$27,MATCH(Schedules_8760!$C3535,Clg_StPt_Sch_EZ!$B$4:$B$27,0),MATCH(Schedules_8760!$F3535,Clg_StPt_Sch_EZ!$C$3:$I$3,0)),"F","C")</f>
        <v>25.555555555555554</v>
      </c>
      <c r="K3535" s="34">
        <f>CONVERT(INDEX(Clg_StPt_Sch_EZ!$C$31:$I$54,MATCH(Schedules_8760!$C3535,Clg_StPt_Sch_EZ!$B$31:$B$54,0),MATCH(Schedules_8760!$F3535,Clg_StPt_Sch_EZ!$C$30:$I$30,0)),"F","C")</f>
        <v>28.333333333333332</v>
      </c>
      <c r="L3535" s="34">
        <f>CONVERT(INDEX(DHW_StPt_Sch_EZ!$C$4:$I$27,MATCH(Schedules_8760!$C3535,DHW_StPt_Sch_EZ!$B$4:$B$27,0),MATCH(Schedules_8760!$F3535,DHW_StPt_Sch_EZ!$C$3:$I$3,0)),"F","C")</f>
        <v>53.333333333333329</v>
      </c>
      <c r="M3535" s="34">
        <f>CONVERT(INDEX(DHW_StPt_Sch_EZ!$C$31:$I$54,MATCH(Schedules_8760!$C3535,DHW_StPt_Sch_EZ!$B$31:$B$54,0),MATCH(Schedules_8760!$F3535,DHW_StPt_Sch_EZ!$C$30:$I$30,0)),"F","C")</f>
        <v>53.333333333333329</v>
      </c>
      <c r="N3535" s="12"/>
      <c r="O3535" s="12"/>
      <c r="P3535" s="12"/>
    </row>
    <row r="3536" spans="1:16" x14ac:dyDescent="0.25">
      <c r="A3536" s="35">
        <v>3535</v>
      </c>
      <c r="B3536" s="89">
        <v>148.25</v>
      </c>
      <c r="C3536" s="35">
        <f t="shared" si="275"/>
        <v>7</v>
      </c>
      <c r="D3536" s="35">
        <f t="shared" si="278"/>
        <v>148</v>
      </c>
      <c r="E3536" s="35">
        <f t="shared" si="279"/>
        <v>1</v>
      </c>
      <c r="F3536" s="35" t="str">
        <f t="shared" si="276"/>
        <v>Sunday</v>
      </c>
      <c r="G3536" s="35">
        <f t="shared" si="277"/>
        <v>5</v>
      </c>
      <c r="H3536" s="34">
        <f>CONVERT(INDEX(Htg_StPt_Sch_EZ!$C$4:$I$27,MATCH(Schedules_8760!$C3536,Htg_StPt_Sch_EZ!$B$4:$B$27,0),MATCH(Schedules_8760!$F3536,Htg_StPt_Sch_EZ!$C$3:$I$3,0)),"F","C")</f>
        <v>20.555555555555554</v>
      </c>
      <c r="I3536" s="34">
        <f>CONVERT(INDEX(Htg_StPt_Sch_EZ!$C$31:$I$54,MATCH(Schedules_8760!$C3536,Htg_StPt_Sch_EZ!$B$31:$B$54,0),MATCH(Schedules_8760!$F3536,Htg_StPt_Sch_EZ!$C$30:$I$30,0)),"F","C")</f>
        <v>19.444444444444443</v>
      </c>
      <c r="J3536" s="34">
        <f>CONVERT(INDEX(Clg_StPt_Sch_EZ!$C$4:$I$27,MATCH(Schedules_8760!$C3536,Clg_StPt_Sch_EZ!$B$4:$B$27,0),MATCH(Schedules_8760!$F3536,Clg_StPt_Sch_EZ!$C$3:$I$3,0)),"F","C")</f>
        <v>25.555555555555554</v>
      </c>
      <c r="K3536" s="34">
        <f>CONVERT(INDEX(Clg_StPt_Sch_EZ!$C$31:$I$54,MATCH(Schedules_8760!$C3536,Clg_StPt_Sch_EZ!$B$31:$B$54,0),MATCH(Schedules_8760!$F3536,Clg_StPt_Sch_EZ!$C$30:$I$30,0)),"F","C")</f>
        <v>28.333333333333332</v>
      </c>
      <c r="L3536" s="34">
        <f>CONVERT(INDEX(DHW_StPt_Sch_EZ!$C$4:$I$27,MATCH(Schedules_8760!$C3536,DHW_StPt_Sch_EZ!$B$4:$B$27,0),MATCH(Schedules_8760!$F3536,DHW_StPt_Sch_EZ!$C$3:$I$3,0)),"F","C")</f>
        <v>53.333333333333329</v>
      </c>
      <c r="M3536" s="34">
        <f>CONVERT(INDEX(DHW_StPt_Sch_EZ!$C$31:$I$54,MATCH(Schedules_8760!$C3536,DHW_StPt_Sch_EZ!$B$31:$B$54,0),MATCH(Schedules_8760!$F3536,DHW_StPt_Sch_EZ!$C$30:$I$30,0)),"F","C")</f>
        <v>53.333333333333329</v>
      </c>
      <c r="N3536" s="12"/>
      <c r="O3536" s="12"/>
      <c r="P3536" s="12"/>
    </row>
    <row r="3537" spans="1:16" x14ac:dyDescent="0.25">
      <c r="A3537" s="35">
        <v>3536</v>
      </c>
      <c r="B3537" s="89">
        <v>148.29166666666671</v>
      </c>
      <c r="C3537" s="35">
        <f t="shared" si="275"/>
        <v>8</v>
      </c>
      <c r="D3537" s="35">
        <f t="shared" si="278"/>
        <v>148</v>
      </c>
      <c r="E3537" s="35">
        <f t="shared" si="279"/>
        <v>1</v>
      </c>
      <c r="F3537" s="35" t="str">
        <f t="shared" si="276"/>
        <v>Sunday</v>
      </c>
      <c r="G3537" s="35">
        <f t="shared" si="277"/>
        <v>5</v>
      </c>
      <c r="H3537" s="34">
        <f>CONVERT(INDEX(Htg_StPt_Sch_EZ!$C$4:$I$27,MATCH(Schedules_8760!$C3537,Htg_StPt_Sch_EZ!$B$4:$B$27,0),MATCH(Schedules_8760!$F3537,Htg_StPt_Sch_EZ!$C$3:$I$3,0)),"F","C")</f>
        <v>20.555555555555554</v>
      </c>
      <c r="I3537" s="34">
        <f>CONVERT(INDEX(Htg_StPt_Sch_EZ!$C$31:$I$54,MATCH(Schedules_8760!$C3537,Htg_StPt_Sch_EZ!$B$31:$B$54,0),MATCH(Schedules_8760!$F3537,Htg_StPt_Sch_EZ!$C$30:$I$30,0)),"F","C")</f>
        <v>19.444444444444443</v>
      </c>
      <c r="J3537" s="34">
        <f>CONVERT(INDEX(Clg_StPt_Sch_EZ!$C$4:$I$27,MATCH(Schedules_8760!$C3537,Clg_StPt_Sch_EZ!$B$4:$B$27,0),MATCH(Schedules_8760!$F3537,Clg_StPt_Sch_EZ!$C$3:$I$3,0)),"F","C")</f>
        <v>25.555555555555554</v>
      </c>
      <c r="K3537" s="34">
        <f>CONVERT(INDEX(Clg_StPt_Sch_EZ!$C$31:$I$54,MATCH(Schedules_8760!$C3537,Clg_StPt_Sch_EZ!$B$31:$B$54,0),MATCH(Schedules_8760!$F3537,Clg_StPt_Sch_EZ!$C$30:$I$30,0)),"F","C")</f>
        <v>25</v>
      </c>
      <c r="L3537" s="34">
        <f>CONVERT(INDEX(DHW_StPt_Sch_EZ!$C$4:$I$27,MATCH(Schedules_8760!$C3537,DHW_StPt_Sch_EZ!$B$4:$B$27,0),MATCH(Schedules_8760!$F3537,DHW_StPt_Sch_EZ!$C$3:$I$3,0)),"F","C")</f>
        <v>53.333333333333329</v>
      </c>
      <c r="M3537" s="34">
        <f>CONVERT(INDEX(DHW_StPt_Sch_EZ!$C$31:$I$54,MATCH(Schedules_8760!$C3537,DHW_StPt_Sch_EZ!$B$31:$B$54,0),MATCH(Schedules_8760!$F3537,DHW_StPt_Sch_EZ!$C$30:$I$30,0)),"F","C")</f>
        <v>53.333333333333329</v>
      </c>
      <c r="N3537" s="12"/>
      <c r="O3537" s="12"/>
      <c r="P3537" s="12"/>
    </row>
    <row r="3538" spans="1:16" x14ac:dyDescent="0.25">
      <c r="A3538" s="35">
        <v>3537</v>
      </c>
      <c r="B3538" s="89">
        <v>148.33333333333329</v>
      </c>
      <c r="C3538" s="35">
        <f t="shared" si="275"/>
        <v>9</v>
      </c>
      <c r="D3538" s="35">
        <f t="shared" si="278"/>
        <v>148</v>
      </c>
      <c r="E3538" s="35">
        <f t="shared" si="279"/>
        <v>1</v>
      </c>
      <c r="F3538" s="35" t="str">
        <f t="shared" si="276"/>
        <v>Sunday</v>
      </c>
      <c r="G3538" s="35">
        <f t="shared" si="277"/>
        <v>5</v>
      </c>
      <c r="H3538" s="34">
        <f>CONVERT(INDEX(Htg_StPt_Sch_EZ!$C$4:$I$27,MATCH(Schedules_8760!$C3538,Htg_StPt_Sch_EZ!$B$4:$B$27,0),MATCH(Schedules_8760!$F3538,Htg_StPt_Sch_EZ!$C$3:$I$3,0)),"F","C")</f>
        <v>20.555555555555554</v>
      </c>
      <c r="I3538" s="34">
        <f>CONVERT(INDEX(Htg_StPt_Sch_EZ!$C$31:$I$54,MATCH(Schedules_8760!$C3538,Htg_StPt_Sch_EZ!$B$31:$B$54,0),MATCH(Schedules_8760!$F3538,Htg_StPt_Sch_EZ!$C$30:$I$30,0)),"F","C")</f>
        <v>19.444444444444443</v>
      </c>
      <c r="J3538" s="34">
        <f>CONVERT(INDEX(Clg_StPt_Sch_EZ!$C$4:$I$27,MATCH(Schedules_8760!$C3538,Clg_StPt_Sch_EZ!$B$4:$B$27,0),MATCH(Schedules_8760!$F3538,Clg_StPt_Sch_EZ!$C$3:$I$3,0)),"F","C")</f>
        <v>25.555555555555554</v>
      </c>
      <c r="K3538" s="34">
        <f>CONVERT(INDEX(Clg_StPt_Sch_EZ!$C$31:$I$54,MATCH(Schedules_8760!$C3538,Clg_StPt_Sch_EZ!$B$31:$B$54,0),MATCH(Schedules_8760!$F3538,Clg_StPt_Sch_EZ!$C$30:$I$30,0)),"F","C")</f>
        <v>25</v>
      </c>
      <c r="L3538" s="34">
        <f>CONVERT(INDEX(DHW_StPt_Sch_EZ!$C$4:$I$27,MATCH(Schedules_8760!$C3538,DHW_StPt_Sch_EZ!$B$4:$B$27,0),MATCH(Schedules_8760!$F3538,DHW_StPt_Sch_EZ!$C$3:$I$3,0)),"F","C")</f>
        <v>53.333333333333329</v>
      </c>
      <c r="M3538" s="34">
        <f>CONVERT(INDEX(DHW_StPt_Sch_EZ!$C$31:$I$54,MATCH(Schedules_8760!$C3538,DHW_StPt_Sch_EZ!$B$31:$B$54,0),MATCH(Schedules_8760!$F3538,DHW_StPt_Sch_EZ!$C$30:$I$30,0)),"F","C")</f>
        <v>53.333333333333329</v>
      </c>
      <c r="N3538" s="12"/>
      <c r="O3538" s="12"/>
      <c r="P3538" s="12"/>
    </row>
    <row r="3539" spans="1:16" x14ac:dyDescent="0.25">
      <c r="A3539" s="35">
        <v>3538</v>
      </c>
      <c r="B3539" s="89">
        <v>148.375</v>
      </c>
      <c r="C3539" s="35">
        <f t="shared" si="275"/>
        <v>10</v>
      </c>
      <c r="D3539" s="35">
        <f t="shared" si="278"/>
        <v>148</v>
      </c>
      <c r="E3539" s="35">
        <f t="shared" si="279"/>
        <v>1</v>
      </c>
      <c r="F3539" s="35" t="str">
        <f t="shared" si="276"/>
        <v>Sunday</v>
      </c>
      <c r="G3539" s="35">
        <f t="shared" si="277"/>
        <v>5</v>
      </c>
      <c r="H3539" s="34">
        <f>CONVERT(INDEX(Htg_StPt_Sch_EZ!$C$4:$I$27,MATCH(Schedules_8760!$C3539,Htg_StPt_Sch_EZ!$B$4:$B$27,0),MATCH(Schedules_8760!$F3539,Htg_StPt_Sch_EZ!$C$3:$I$3,0)),"F","C")</f>
        <v>20.555555555555554</v>
      </c>
      <c r="I3539" s="34">
        <f>CONVERT(INDEX(Htg_StPt_Sch_EZ!$C$31:$I$54,MATCH(Schedules_8760!$C3539,Htg_StPt_Sch_EZ!$B$31:$B$54,0),MATCH(Schedules_8760!$F3539,Htg_StPt_Sch_EZ!$C$30:$I$30,0)),"F","C")</f>
        <v>19.444444444444443</v>
      </c>
      <c r="J3539" s="34">
        <f>CONVERT(INDEX(Clg_StPt_Sch_EZ!$C$4:$I$27,MATCH(Schedules_8760!$C3539,Clg_StPt_Sch_EZ!$B$4:$B$27,0),MATCH(Schedules_8760!$F3539,Clg_StPt_Sch_EZ!$C$3:$I$3,0)),"F","C")</f>
        <v>25.555555555555554</v>
      </c>
      <c r="K3539" s="34">
        <f>CONVERT(INDEX(Clg_StPt_Sch_EZ!$C$31:$I$54,MATCH(Schedules_8760!$C3539,Clg_StPt_Sch_EZ!$B$31:$B$54,0),MATCH(Schedules_8760!$F3539,Clg_StPt_Sch_EZ!$C$30:$I$30,0)),"F","C")</f>
        <v>25</v>
      </c>
      <c r="L3539" s="34">
        <f>CONVERT(INDEX(DHW_StPt_Sch_EZ!$C$4:$I$27,MATCH(Schedules_8760!$C3539,DHW_StPt_Sch_EZ!$B$4:$B$27,0),MATCH(Schedules_8760!$F3539,DHW_StPt_Sch_EZ!$C$3:$I$3,0)),"F","C")</f>
        <v>53.333333333333329</v>
      </c>
      <c r="M3539" s="34">
        <f>CONVERT(INDEX(DHW_StPt_Sch_EZ!$C$31:$I$54,MATCH(Schedules_8760!$C3539,DHW_StPt_Sch_EZ!$B$31:$B$54,0),MATCH(Schedules_8760!$F3539,DHW_StPt_Sch_EZ!$C$30:$I$30,0)),"F","C")</f>
        <v>53.333333333333329</v>
      </c>
      <c r="N3539" s="12"/>
      <c r="O3539" s="12"/>
      <c r="P3539" s="12"/>
    </row>
    <row r="3540" spans="1:16" x14ac:dyDescent="0.25">
      <c r="A3540" s="35">
        <v>3539</v>
      </c>
      <c r="B3540" s="89">
        <v>148.41666666666671</v>
      </c>
      <c r="C3540" s="35">
        <f t="shared" si="275"/>
        <v>11</v>
      </c>
      <c r="D3540" s="35">
        <f t="shared" si="278"/>
        <v>148</v>
      </c>
      <c r="E3540" s="35">
        <f t="shared" si="279"/>
        <v>1</v>
      </c>
      <c r="F3540" s="35" t="str">
        <f t="shared" si="276"/>
        <v>Sunday</v>
      </c>
      <c r="G3540" s="35">
        <f t="shared" si="277"/>
        <v>5</v>
      </c>
      <c r="H3540" s="34">
        <f>CONVERT(INDEX(Htg_StPt_Sch_EZ!$C$4:$I$27,MATCH(Schedules_8760!$C3540,Htg_StPt_Sch_EZ!$B$4:$B$27,0),MATCH(Schedules_8760!$F3540,Htg_StPt_Sch_EZ!$C$3:$I$3,0)),"F","C")</f>
        <v>20.555555555555554</v>
      </c>
      <c r="I3540" s="34">
        <f>CONVERT(INDEX(Htg_StPt_Sch_EZ!$C$31:$I$54,MATCH(Schedules_8760!$C3540,Htg_StPt_Sch_EZ!$B$31:$B$54,0),MATCH(Schedules_8760!$F3540,Htg_StPt_Sch_EZ!$C$30:$I$30,0)),"F","C")</f>
        <v>19.444444444444443</v>
      </c>
      <c r="J3540" s="34">
        <f>CONVERT(INDEX(Clg_StPt_Sch_EZ!$C$4:$I$27,MATCH(Schedules_8760!$C3540,Clg_StPt_Sch_EZ!$B$4:$B$27,0),MATCH(Schedules_8760!$F3540,Clg_StPt_Sch_EZ!$C$3:$I$3,0)),"F","C")</f>
        <v>25.555555555555554</v>
      </c>
      <c r="K3540" s="34">
        <f>CONVERT(INDEX(Clg_StPt_Sch_EZ!$C$31:$I$54,MATCH(Schedules_8760!$C3540,Clg_StPt_Sch_EZ!$B$31:$B$54,0),MATCH(Schedules_8760!$F3540,Clg_StPt_Sch_EZ!$C$30:$I$30,0)),"F","C")</f>
        <v>25</v>
      </c>
      <c r="L3540" s="34">
        <f>CONVERT(INDEX(DHW_StPt_Sch_EZ!$C$4:$I$27,MATCH(Schedules_8760!$C3540,DHW_StPt_Sch_EZ!$B$4:$B$27,0),MATCH(Schedules_8760!$F3540,DHW_StPt_Sch_EZ!$C$3:$I$3,0)),"F","C")</f>
        <v>53.333333333333329</v>
      </c>
      <c r="M3540" s="34">
        <f>CONVERT(INDEX(DHW_StPt_Sch_EZ!$C$31:$I$54,MATCH(Schedules_8760!$C3540,DHW_StPt_Sch_EZ!$B$31:$B$54,0),MATCH(Schedules_8760!$F3540,DHW_StPt_Sch_EZ!$C$30:$I$30,0)),"F","C")</f>
        <v>53.333333333333329</v>
      </c>
      <c r="N3540" s="12"/>
      <c r="O3540" s="12"/>
      <c r="P3540" s="12"/>
    </row>
    <row r="3541" spans="1:16" x14ac:dyDescent="0.25">
      <c r="A3541" s="35">
        <v>3540</v>
      </c>
      <c r="B3541" s="89">
        <v>148.45833333333329</v>
      </c>
      <c r="C3541" s="35">
        <f t="shared" si="275"/>
        <v>12</v>
      </c>
      <c r="D3541" s="35">
        <f t="shared" si="278"/>
        <v>148</v>
      </c>
      <c r="E3541" s="35">
        <f t="shared" si="279"/>
        <v>1</v>
      </c>
      <c r="F3541" s="35" t="str">
        <f t="shared" si="276"/>
        <v>Sunday</v>
      </c>
      <c r="G3541" s="35">
        <f t="shared" si="277"/>
        <v>5</v>
      </c>
      <c r="H3541" s="34">
        <f>CONVERT(INDEX(Htg_StPt_Sch_EZ!$C$4:$I$27,MATCH(Schedules_8760!$C3541,Htg_StPt_Sch_EZ!$B$4:$B$27,0),MATCH(Schedules_8760!$F3541,Htg_StPt_Sch_EZ!$C$3:$I$3,0)),"F","C")</f>
        <v>20.555555555555554</v>
      </c>
      <c r="I3541" s="34">
        <f>CONVERT(INDEX(Htg_StPt_Sch_EZ!$C$31:$I$54,MATCH(Schedules_8760!$C3541,Htg_StPt_Sch_EZ!$B$31:$B$54,0),MATCH(Schedules_8760!$F3541,Htg_StPt_Sch_EZ!$C$30:$I$30,0)),"F","C")</f>
        <v>19.444444444444443</v>
      </c>
      <c r="J3541" s="34">
        <f>CONVERT(INDEX(Clg_StPt_Sch_EZ!$C$4:$I$27,MATCH(Schedules_8760!$C3541,Clg_StPt_Sch_EZ!$B$4:$B$27,0),MATCH(Schedules_8760!$F3541,Clg_StPt_Sch_EZ!$C$3:$I$3,0)),"F","C")</f>
        <v>25.555555555555554</v>
      </c>
      <c r="K3541" s="34">
        <f>CONVERT(INDEX(Clg_StPt_Sch_EZ!$C$31:$I$54,MATCH(Schedules_8760!$C3541,Clg_StPt_Sch_EZ!$B$31:$B$54,0),MATCH(Schedules_8760!$F3541,Clg_StPt_Sch_EZ!$C$30:$I$30,0)),"F","C")</f>
        <v>25</v>
      </c>
      <c r="L3541" s="34">
        <f>CONVERT(INDEX(DHW_StPt_Sch_EZ!$C$4:$I$27,MATCH(Schedules_8760!$C3541,DHW_StPt_Sch_EZ!$B$4:$B$27,0),MATCH(Schedules_8760!$F3541,DHW_StPt_Sch_EZ!$C$3:$I$3,0)),"F","C")</f>
        <v>53.333333333333329</v>
      </c>
      <c r="M3541" s="34">
        <f>CONVERT(INDEX(DHW_StPt_Sch_EZ!$C$31:$I$54,MATCH(Schedules_8760!$C3541,DHW_StPt_Sch_EZ!$B$31:$B$54,0),MATCH(Schedules_8760!$F3541,DHW_StPt_Sch_EZ!$C$30:$I$30,0)),"F","C")</f>
        <v>53.333333333333329</v>
      </c>
      <c r="N3541" s="12"/>
      <c r="O3541" s="12"/>
      <c r="P3541" s="12"/>
    </row>
    <row r="3542" spans="1:16" x14ac:dyDescent="0.25">
      <c r="A3542" s="35">
        <v>3541</v>
      </c>
      <c r="B3542" s="89">
        <v>148.5</v>
      </c>
      <c r="C3542" s="35">
        <f t="shared" si="275"/>
        <v>13</v>
      </c>
      <c r="D3542" s="35">
        <f t="shared" si="278"/>
        <v>148</v>
      </c>
      <c r="E3542" s="35">
        <f t="shared" si="279"/>
        <v>1</v>
      </c>
      <c r="F3542" s="35" t="str">
        <f t="shared" si="276"/>
        <v>Sunday</v>
      </c>
      <c r="G3542" s="35">
        <f t="shared" si="277"/>
        <v>5</v>
      </c>
      <c r="H3542" s="34">
        <f>CONVERT(INDEX(Htg_StPt_Sch_EZ!$C$4:$I$27,MATCH(Schedules_8760!$C3542,Htg_StPt_Sch_EZ!$B$4:$B$27,0),MATCH(Schedules_8760!$F3542,Htg_StPt_Sch_EZ!$C$3:$I$3,0)),"F","C")</f>
        <v>20.555555555555554</v>
      </c>
      <c r="I3542" s="34">
        <f>CONVERT(INDEX(Htg_StPt_Sch_EZ!$C$31:$I$54,MATCH(Schedules_8760!$C3542,Htg_StPt_Sch_EZ!$B$31:$B$54,0),MATCH(Schedules_8760!$F3542,Htg_StPt_Sch_EZ!$C$30:$I$30,0)),"F","C")</f>
        <v>19.444444444444443</v>
      </c>
      <c r="J3542" s="34">
        <f>CONVERT(INDEX(Clg_StPt_Sch_EZ!$C$4:$I$27,MATCH(Schedules_8760!$C3542,Clg_StPt_Sch_EZ!$B$4:$B$27,0),MATCH(Schedules_8760!$F3542,Clg_StPt_Sch_EZ!$C$3:$I$3,0)),"F","C")</f>
        <v>25.555555555555554</v>
      </c>
      <c r="K3542" s="34">
        <f>CONVERT(INDEX(Clg_StPt_Sch_EZ!$C$31:$I$54,MATCH(Schedules_8760!$C3542,Clg_StPt_Sch_EZ!$B$31:$B$54,0),MATCH(Schedules_8760!$F3542,Clg_StPt_Sch_EZ!$C$30:$I$30,0)),"F","C")</f>
        <v>25</v>
      </c>
      <c r="L3542" s="34">
        <f>CONVERT(INDEX(DHW_StPt_Sch_EZ!$C$4:$I$27,MATCH(Schedules_8760!$C3542,DHW_StPt_Sch_EZ!$B$4:$B$27,0),MATCH(Schedules_8760!$F3542,DHW_StPt_Sch_EZ!$C$3:$I$3,0)),"F","C")</f>
        <v>53.333333333333329</v>
      </c>
      <c r="M3542" s="34">
        <f>CONVERT(INDEX(DHW_StPt_Sch_EZ!$C$31:$I$54,MATCH(Schedules_8760!$C3542,DHW_StPt_Sch_EZ!$B$31:$B$54,0),MATCH(Schedules_8760!$F3542,DHW_StPt_Sch_EZ!$C$30:$I$30,0)),"F","C")</f>
        <v>53.333333333333329</v>
      </c>
      <c r="N3542" s="12"/>
      <c r="O3542" s="12"/>
      <c r="P3542" s="12"/>
    </row>
    <row r="3543" spans="1:16" x14ac:dyDescent="0.25">
      <c r="A3543" s="35">
        <v>3542</v>
      </c>
      <c r="B3543" s="89">
        <v>148.54166666666671</v>
      </c>
      <c r="C3543" s="35">
        <f t="shared" si="275"/>
        <v>14</v>
      </c>
      <c r="D3543" s="35">
        <f t="shared" si="278"/>
        <v>148</v>
      </c>
      <c r="E3543" s="35">
        <f t="shared" si="279"/>
        <v>1</v>
      </c>
      <c r="F3543" s="35" t="str">
        <f t="shared" si="276"/>
        <v>Sunday</v>
      </c>
      <c r="G3543" s="35">
        <f t="shared" si="277"/>
        <v>5</v>
      </c>
      <c r="H3543" s="34">
        <f>CONVERT(INDEX(Htg_StPt_Sch_EZ!$C$4:$I$27,MATCH(Schedules_8760!$C3543,Htg_StPt_Sch_EZ!$B$4:$B$27,0),MATCH(Schedules_8760!$F3543,Htg_StPt_Sch_EZ!$C$3:$I$3,0)),"F","C")</f>
        <v>20.555555555555554</v>
      </c>
      <c r="I3543" s="34">
        <f>CONVERT(INDEX(Htg_StPt_Sch_EZ!$C$31:$I$54,MATCH(Schedules_8760!$C3543,Htg_StPt_Sch_EZ!$B$31:$B$54,0),MATCH(Schedules_8760!$F3543,Htg_StPt_Sch_EZ!$C$30:$I$30,0)),"F","C")</f>
        <v>19.444444444444443</v>
      </c>
      <c r="J3543" s="34">
        <f>CONVERT(INDEX(Clg_StPt_Sch_EZ!$C$4:$I$27,MATCH(Schedules_8760!$C3543,Clg_StPt_Sch_EZ!$B$4:$B$27,0),MATCH(Schedules_8760!$F3543,Clg_StPt_Sch_EZ!$C$3:$I$3,0)),"F","C")</f>
        <v>25.555555555555554</v>
      </c>
      <c r="K3543" s="34">
        <f>CONVERT(INDEX(Clg_StPt_Sch_EZ!$C$31:$I$54,MATCH(Schedules_8760!$C3543,Clg_StPt_Sch_EZ!$B$31:$B$54,0),MATCH(Schedules_8760!$F3543,Clg_StPt_Sch_EZ!$C$30:$I$30,0)),"F","C")</f>
        <v>25</v>
      </c>
      <c r="L3543" s="34">
        <f>CONVERT(INDEX(DHW_StPt_Sch_EZ!$C$4:$I$27,MATCH(Schedules_8760!$C3543,DHW_StPt_Sch_EZ!$B$4:$B$27,0),MATCH(Schedules_8760!$F3543,DHW_StPt_Sch_EZ!$C$3:$I$3,0)),"F","C")</f>
        <v>53.333333333333329</v>
      </c>
      <c r="M3543" s="34">
        <f>CONVERT(INDEX(DHW_StPt_Sch_EZ!$C$31:$I$54,MATCH(Schedules_8760!$C3543,DHW_StPt_Sch_EZ!$B$31:$B$54,0),MATCH(Schedules_8760!$F3543,DHW_StPt_Sch_EZ!$C$30:$I$30,0)),"F","C")</f>
        <v>53.333333333333329</v>
      </c>
      <c r="N3543" s="12"/>
      <c r="O3543" s="12"/>
      <c r="P3543" s="12"/>
    </row>
    <row r="3544" spans="1:16" x14ac:dyDescent="0.25">
      <c r="A3544" s="35">
        <v>3543</v>
      </c>
      <c r="B3544" s="89">
        <v>148.58333333333329</v>
      </c>
      <c r="C3544" s="35">
        <f t="shared" si="275"/>
        <v>15</v>
      </c>
      <c r="D3544" s="35">
        <f t="shared" si="278"/>
        <v>148</v>
      </c>
      <c r="E3544" s="35">
        <f t="shared" si="279"/>
        <v>1</v>
      </c>
      <c r="F3544" s="35" t="str">
        <f t="shared" si="276"/>
        <v>Sunday</v>
      </c>
      <c r="G3544" s="35">
        <f t="shared" si="277"/>
        <v>5</v>
      </c>
      <c r="H3544" s="34">
        <f>CONVERT(INDEX(Htg_StPt_Sch_EZ!$C$4:$I$27,MATCH(Schedules_8760!$C3544,Htg_StPt_Sch_EZ!$B$4:$B$27,0),MATCH(Schedules_8760!$F3544,Htg_StPt_Sch_EZ!$C$3:$I$3,0)),"F","C")</f>
        <v>20.555555555555554</v>
      </c>
      <c r="I3544" s="34">
        <f>CONVERT(INDEX(Htg_StPt_Sch_EZ!$C$31:$I$54,MATCH(Schedules_8760!$C3544,Htg_StPt_Sch_EZ!$B$31:$B$54,0),MATCH(Schedules_8760!$F3544,Htg_StPt_Sch_EZ!$C$30:$I$30,0)),"F","C")</f>
        <v>21.111111111111111</v>
      </c>
      <c r="J3544" s="34">
        <f>CONVERT(INDEX(Clg_StPt_Sch_EZ!$C$4:$I$27,MATCH(Schedules_8760!$C3544,Clg_StPt_Sch_EZ!$B$4:$B$27,0),MATCH(Schedules_8760!$F3544,Clg_StPt_Sch_EZ!$C$3:$I$3,0)),"F","C")</f>
        <v>25.555555555555554</v>
      </c>
      <c r="K3544" s="34">
        <f>CONVERT(INDEX(Clg_StPt_Sch_EZ!$C$31:$I$54,MATCH(Schedules_8760!$C3544,Clg_StPt_Sch_EZ!$B$31:$B$54,0),MATCH(Schedules_8760!$F3544,Clg_StPt_Sch_EZ!$C$30:$I$30,0)),"F","C")</f>
        <v>25</v>
      </c>
      <c r="L3544" s="34">
        <f>CONVERT(INDEX(DHW_StPt_Sch_EZ!$C$4:$I$27,MATCH(Schedules_8760!$C3544,DHW_StPt_Sch_EZ!$B$4:$B$27,0),MATCH(Schedules_8760!$F3544,DHW_StPt_Sch_EZ!$C$3:$I$3,0)),"F","C")</f>
        <v>53.333333333333329</v>
      </c>
      <c r="M3544" s="34">
        <f>CONVERT(INDEX(DHW_StPt_Sch_EZ!$C$31:$I$54,MATCH(Schedules_8760!$C3544,DHW_StPt_Sch_EZ!$B$31:$B$54,0),MATCH(Schedules_8760!$F3544,DHW_StPt_Sch_EZ!$C$30:$I$30,0)),"F","C")</f>
        <v>53.333333333333329</v>
      </c>
      <c r="N3544" s="12"/>
      <c r="O3544" s="12"/>
      <c r="P3544" s="12"/>
    </row>
    <row r="3545" spans="1:16" x14ac:dyDescent="0.25">
      <c r="A3545" s="35">
        <v>3544</v>
      </c>
      <c r="B3545" s="89">
        <v>148.625</v>
      </c>
      <c r="C3545" s="35">
        <f t="shared" si="275"/>
        <v>16</v>
      </c>
      <c r="D3545" s="35">
        <f t="shared" si="278"/>
        <v>148</v>
      </c>
      <c r="E3545" s="35">
        <f t="shared" si="279"/>
        <v>1</v>
      </c>
      <c r="F3545" s="35" t="str">
        <f t="shared" si="276"/>
        <v>Sunday</v>
      </c>
      <c r="G3545" s="35">
        <f t="shared" si="277"/>
        <v>5</v>
      </c>
      <c r="H3545" s="34">
        <f>CONVERT(INDEX(Htg_StPt_Sch_EZ!$C$4:$I$27,MATCH(Schedules_8760!$C3545,Htg_StPt_Sch_EZ!$B$4:$B$27,0),MATCH(Schedules_8760!$F3545,Htg_StPt_Sch_EZ!$C$3:$I$3,0)),"F","C")</f>
        <v>20.555555555555554</v>
      </c>
      <c r="I3545" s="34">
        <f>CONVERT(INDEX(Htg_StPt_Sch_EZ!$C$31:$I$54,MATCH(Schedules_8760!$C3545,Htg_StPt_Sch_EZ!$B$31:$B$54,0),MATCH(Schedules_8760!$F3545,Htg_StPt_Sch_EZ!$C$30:$I$30,0)),"F","C")</f>
        <v>21.111111111111111</v>
      </c>
      <c r="J3545" s="34">
        <f>CONVERT(INDEX(Clg_StPt_Sch_EZ!$C$4:$I$27,MATCH(Schedules_8760!$C3545,Clg_StPt_Sch_EZ!$B$4:$B$27,0),MATCH(Schedules_8760!$F3545,Clg_StPt_Sch_EZ!$C$3:$I$3,0)),"F","C")</f>
        <v>25.555555555555554</v>
      </c>
      <c r="K3545" s="34">
        <f>CONVERT(INDEX(Clg_StPt_Sch_EZ!$C$31:$I$54,MATCH(Schedules_8760!$C3545,Clg_StPt_Sch_EZ!$B$31:$B$54,0),MATCH(Schedules_8760!$F3545,Clg_StPt_Sch_EZ!$C$30:$I$30,0)),"F","C")</f>
        <v>25</v>
      </c>
      <c r="L3545" s="34">
        <f>CONVERT(INDEX(DHW_StPt_Sch_EZ!$C$4:$I$27,MATCH(Schedules_8760!$C3545,DHW_StPt_Sch_EZ!$B$4:$B$27,0),MATCH(Schedules_8760!$F3545,DHW_StPt_Sch_EZ!$C$3:$I$3,0)),"F","C")</f>
        <v>53.333333333333329</v>
      </c>
      <c r="M3545" s="34">
        <f>CONVERT(INDEX(DHW_StPt_Sch_EZ!$C$31:$I$54,MATCH(Schedules_8760!$C3545,DHW_StPt_Sch_EZ!$B$31:$B$54,0),MATCH(Schedules_8760!$F3545,DHW_StPt_Sch_EZ!$C$30:$I$30,0)),"F","C")</f>
        <v>53.333333333333329</v>
      </c>
      <c r="N3545" s="12"/>
      <c r="O3545" s="12"/>
      <c r="P3545" s="12"/>
    </row>
    <row r="3546" spans="1:16" x14ac:dyDescent="0.25">
      <c r="A3546" s="35">
        <v>3545</v>
      </c>
      <c r="B3546" s="89">
        <v>148.66666666666671</v>
      </c>
      <c r="C3546" s="35">
        <f t="shared" si="275"/>
        <v>17</v>
      </c>
      <c r="D3546" s="35">
        <f t="shared" si="278"/>
        <v>148</v>
      </c>
      <c r="E3546" s="35">
        <f t="shared" si="279"/>
        <v>1</v>
      </c>
      <c r="F3546" s="35" t="str">
        <f t="shared" si="276"/>
        <v>Sunday</v>
      </c>
      <c r="G3546" s="35">
        <f t="shared" si="277"/>
        <v>5</v>
      </c>
      <c r="H3546" s="34">
        <f>CONVERT(INDEX(Htg_StPt_Sch_EZ!$C$4:$I$27,MATCH(Schedules_8760!$C3546,Htg_StPt_Sch_EZ!$B$4:$B$27,0),MATCH(Schedules_8760!$F3546,Htg_StPt_Sch_EZ!$C$3:$I$3,0)),"F","C")</f>
        <v>20.555555555555554</v>
      </c>
      <c r="I3546" s="34">
        <f>CONVERT(INDEX(Htg_StPt_Sch_EZ!$C$31:$I$54,MATCH(Schedules_8760!$C3546,Htg_StPt_Sch_EZ!$B$31:$B$54,0),MATCH(Schedules_8760!$F3546,Htg_StPt_Sch_EZ!$C$30:$I$30,0)),"F","C")</f>
        <v>17.777777777777779</v>
      </c>
      <c r="J3546" s="34">
        <f>CONVERT(INDEX(Clg_StPt_Sch_EZ!$C$4:$I$27,MATCH(Schedules_8760!$C3546,Clg_StPt_Sch_EZ!$B$4:$B$27,0),MATCH(Schedules_8760!$F3546,Clg_StPt_Sch_EZ!$C$3:$I$3,0)),"F","C")</f>
        <v>25.555555555555554</v>
      </c>
      <c r="K3546" s="34">
        <f>CONVERT(INDEX(Clg_StPt_Sch_EZ!$C$31:$I$54,MATCH(Schedules_8760!$C3546,Clg_StPt_Sch_EZ!$B$31:$B$54,0),MATCH(Schedules_8760!$F3546,Clg_StPt_Sch_EZ!$C$30:$I$30,0)),"F","C")</f>
        <v>25</v>
      </c>
      <c r="L3546" s="34">
        <f>CONVERT(INDEX(DHW_StPt_Sch_EZ!$C$4:$I$27,MATCH(Schedules_8760!$C3546,DHW_StPt_Sch_EZ!$B$4:$B$27,0),MATCH(Schedules_8760!$F3546,DHW_StPt_Sch_EZ!$C$3:$I$3,0)),"F","C")</f>
        <v>53.333333333333329</v>
      </c>
      <c r="M3546" s="34">
        <f>CONVERT(INDEX(DHW_StPt_Sch_EZ!$C$31:$I$54,MATCH(Schedules_8760!$C3546,DHW_StPt_Sch_EZ!$B$31:$B$54,0),MATCH(Schedules_8760!$F3546,DHW_StPt_Sch_EZ!$C$30:$I$30,0)),"F","C")</f>
        <v>53.333333333333329</v>
      </c>
      <c r="N3546" s="12"/>
      <c r="O3546" s="12"/>
      <c r="P3546" s="12"/>
    </row>
    <row r="3547" spans="1:16" x14ac:dyDescent="0.25">
      <c r="A3547" s="35">
        <v>3546</v>
      </c>
      <c r="B3547" s="89">
        <v>148.70833333333329</v>
      </c>
      <c r="C3547" s="35">
        <f t="shared" si="275"/>
        <v>18</v>
      </c>
      <c r="D3547" s="35">
        <f t="shared" si="278"/>
        <v>148</v>
      </c>
      <c r="E3547" s="35">
        <f t="shared" si="279"/>
        <v>1</v>
      </c>
      <c r="F3547" s="35" t="str">
        <f t="shared" si="276"/>
        <v>Sunday</v>
      </c>
      <c r="G3547" s="35">
        <f t="shared" si="277"/>
        <v>5</v>
      </c>
      <c r="H3547" s="34">
        <f>CONVERT(INDEX(Htg_StPt_Sch_EZ!$C$4:$I$27,MATCH(Schedules_8760!$C3547,Htg_StPt_Sch_EZ!$B$4:$B$27,0),MATCH(Schedules_8760!$F3547,Htg_StPt_Sch_EZ!$C$3:$I$3,0)),"F","C")</f>
        <v>20.555555555555554</v>
      </c>
      <c r="I3547" s="34">
        <f>CONVERT(INDEX(Htg_StPt_Sch_EZ!$C$31:$I$54,MATCH(Schedules_8760!$C3547,Htg_StPt_Sch_EZ!$B$31:$B$54,0),MATCH(Schedules_8760!$F3547,Htg_StPt_Sch_EZ!$C$30:$I$30,0)),"F","C")</f>
        <v>17.777777777777779</v>
      </c>
      <c r="J3547" s="34">
        <f>CONVERT(INDEX(Clg_StPt_Sch_EZ!$C$4:$I$27,MATCH(Schedules_8760!$C3547,Clg_StPt_Sch_EZ!$B$4:$B$27,0),MATCH(Schedules_8760!$F3547,Clg_StPt_Sch_EZ!$C$3:$I$3,0)),"F","C")</f>
        <v>25.555555555555554</v>
      </c>
      <c r="K3547" s="34">
        <f>CONVERT(INDEX(Clg_StPt_Sch_EZ!$C$31:$I$54,MATCH(Schedules_8760!$C3547,Clg_StPt_Sch_EZ!$B$31:$B$54,0),MATCH(Schedules_8760!$F3547,Clg_StPt_Sch_EZ!$C$30:$I$30,0)),"F","C")</f>
        <v>28.333333333333332</v>
      </c>
      <c r="L3547" s="34">
        <f>CONVERT(INDEX(DHW_StPt_Sch_EZ!$C$4:$I$27,MATCH(Schedules_8760!$C3547,DHW_StPt_Sch_EZ!$B$4:$B$27,0),MATCH(Schedules_8760!$F3547,DHW_StPt_Sch_EZ!$C$3:$I$3,0)),"F","C")</f>
        <v>53.333333333333329</v>
      </c>
      <c r="M3547" s="34">
        <f>CONVERT(INDEX(DHW_StPt_Sch_EZ!$C$31:$I$54,MATCH(Schedules_8760!$C3547,DHW_StPt_Sch_EZ!$B$31:$B$54,0),MATCH(Schedules_8760!$F3547,DHW_StPt_Sch_EZ!$C$30:$I$30,0)),"F","C")</f>
        <v>53.333333333333329</v>
      </c>
      <c r="N3547" s="12"/>
      <c r="O3547" s="12"/>
      <c r="P3547" s="12"/>
    </row>
    <row r="3548" spans="1:16" x14ac:dyDescent="0.25">
      <c r="A3548" s="35">
        <v>3547</v>
      </c>
      <c r="B3548" s="89">
        <v>148.75</v>
      </c>
      <c r="C3548" s="35">
        <f t="shared" si="275"/>
        <v>19</v>
      </c>
      <c r="D3548" s="35">
        <f t="shared" si="278"/>
        <v>148</v>
      </c>
      <c r="E3548" s="35">
        <f t="shared" si="279"/>
        <v>1</v>
      </c>
      <c r="F3548" s="35" t="str">
        <f t="shared" si="276"/>
        <v>Sunday</v>
      </c>
      <c r="G3548" s="35">
        <f t="shared" si="277"/>
        <v>5</v>
      </c>
      <c r="H3548" s="34">
        <f>CONVERT(INDEX(Htg_StPt_Sch_EZ!$C$4:$I$27,MATCH(Schedules_8760!$C3548,Htg_StPt_Sch_EZ!$B$4:$B$27,0),MATCH(Schedules_8760!$F3548,Htg_StPt_Sch_EZ!$C$3:$I$3,0)),"F","C")</f>
        <v>20.555555555555554</v>
      </c>
      <c r="I3548" s="34">
        <f>CONVERT(INDEX(Htg_StPt_Sch_EZ!$C$31:$I$54,MATCH(Schedules_8760!$C3548,Htg_StPt_Sch_EZ!$B$31:$B$54,0),MATCH(Schedules_8760!$F3548,Htg_StPt_Sch_EZ!$C$30:$I$30,0)),"F","C")</f>
        <v>18.333333333333332</v>
      </c>
      <c r="J3548" s="34">
        <f>CONVERT(INDEX(Clg_StPt_Sch_EZ!$C$4:$I$27,MATCH(Schedules_8760!$C3548,Clg_StPt_Sch_EZ!$B$4:$B$27,0),MATCH(Schedules_8760!$F3548,Clg_StPt_Sch_EZ!$C$3:$I$3,0)),"F","C")</f>
        <v>25.555555555555554</v>
      </c>
      <c r="K3548" s="34">
        <f>CONVERT(INDEX(Clg_StPt_Sch_EZ!$C$31:$I$54,MATCH(Schedules_8760!$C3548,Clg_StPt_Sch_EZ!$B$31:$B$54,0),MATCH(Schedules_8760!$F3548,Clg_StPt_Sch_EZ!$C$30:$I$30,0)),"F","C")</f>
        <v>28.333333333333332</v>
      </c>
      <c r="L3548" s="34">
        <f>CONVERT(INDEX(DHW_StPt_Sch_EZ!$C$4:$I$27,MATCH(Schedules_8760!$C3548,DHW_StPt_Sch_EZ!$B$4:$B$27,0),MATCH(Schedules_8760!$F3548,DHW_StPt_Sch_EZ!$C$3:$I$3,0)),"F","C")</f>
        <v>53.333333333333329</v>
      </c>
      <c r="M3548" s="34">
        <f>CONVERT(INDEX(DHW_StPt_Sch_EZ!$C$31:$I$54,MATCH(Schedules_8760!$C3548,DHW_StPt_Sch_EZ!$B$31:$B$54,0),MATCH(Schedules_8760!$F3548,DHW_StPt_Sch_EZ!$C$30:$I$30,0)),"F","C")</f>
        <v>53.333333333333329</v>
      </c>
      <c r="N3548" s="12"/>
      <c r="O3548" s="12"/>
      <c r="P3548" s="12"/>
    </row>
    <row r="3549" spans="1:16" x14ac:dyDescent="0.25">
      <c r="A3549" s="35">
        <v>3548</v>
      </c>
      <c r="B3549" s="89">
        <v>148.79166666666671</v>
      </c>
      <c r="C3549" s="35">
        <f t="shared" si="275"/>
        <v>20</v>
      </c>
      <c r="D3549" s="35">
        <f t="shared" si="278"/>
        <v>148</v>
      </c>
      <c r="E3549" s="35">
        <f t="shared" si="279"/>
        <v>1</v>
      </c>
      <c r="F3549" s="35" t="str">
        <f t="shared" si="276"/>
        <v>Sunday</v>
      </c>
      <c r="G3549" s="35">
        <f t="shared" si="277"/>
        <v>5</v>
      </c>
      <c r="H3549" s="34">
        <f>CONVERT(INDEX(Htg_StPt_Sch_EZ!$C$4:$I$27,MATCH(Schedules_8760!$C3549,Htg_StPt_Sch_EZ!$B$4:$B$27,0),MATCH(Schedules_8760!$F3549,Htg_StPt_Sch_EZ!$C$3:$I$3,0)),"F","C")</f>
        <v>20.555555555555554</v>
      </c>
      <c r="I3549" s="34">
        <f>CONVERT(INDEX(Htg_StPt_Sch_EZ!$C$31:$I$54,MATCH(Schedules_8760!$C3549,Htg_StPt_Sch_EZ!$B$31:$B$54,0),MATCH(Schedules_8760!$F3549,Htg_StPt_Sch_EZ!$C$30:$I$30,0)),"F","C")</f>
        <v>18.888888888888889</v>
      </c>
      <c r="J3549" s="34">
        <f>CONVERT(INDEX(Clg_StPt_Sch_EZ!$C$4:$I$27,MATCH(Schedules_8760!$C3549,Clg_StPt_Sch_EZ!$B$4:$B$27,0),MATCH(Schedules_8760!$F3549,Clg_StPt_Sch_EZ!$C$3:$I$3,0)),"F","C")</f>
        <v>25.555555555555554</v>
      </c>
      <c r="K3549" s="34">
        <f>CONVERT(INDEX(Clg_StPt_Sch_EZ!$C$31:$I$54,MATCH(Schedules_8760!$C3549,Clg_StPt_Sch_EZ!$B$31:$B$54,0),MATCH(Schedules_8760!$F3549,Clg_StPt_Sch_EZ!$C$30:$I$30,0)),"F","C")</f>
        <v>28.333333333333332</v>
      </c>
      <c r="L3549" s="34">
        <f>CONVERT(INDEX(DHW_StPt_Sch_EZ!$C$4:$I$27,MATCH(Schedules_8760!$C3549,DHW_StPt_Sch_EZ!$B$4:$B$27,0),MATCH(Schedules_8760!$F3549,DHW_StPt_Sch_EZ!$C$3:$I$3,0)),"F","C")</f>
        <v>53.333333333333329</v>
      </c>
      <c r="M3549" s="34">
        <f>CONVERT(INDEX(DHW_StPt_Sch_EZ!$C$31:$I$54,MATCH(Schedules_8760!$C3549,DHW_StPt_Sch_EZ!$B$31:$B$54,0),MATCH(Schedules_8760!$F3549,DHW_StPt_Sch_EZ!$C$30:$I$30,0)),"F","C")</f>
        <v>53.333333333333329</v>
      </c>
      <c r="N3549" s="12"/>
      <c r="O3549" s="12"/>
      <c r="P3549" s="12"/>
    </row>
    <row r="3550" spans="1:16" x14ac:dyDescent="0.25">
      <c r="A3550" s="35">
        <v>3549</v>
      </c>
      <c r="B3550" s="89">
        <v>148.83333333333329</v>
      </c>
      <c r="C3550" s="35">
        <f t="shared" si="275"/>
        <v>21</v>
      </c>
      <c r="D3550" s="35">
        <f t="shared" si="278"/>
        <v>148</v>
      </c>
      <c r="E3550" s="35">
        <f t="shared" si="279"/>
        <v>1</v>
      </c>
      <c r="F3550" s="35" t="str">
        <f t="shared" si="276"/>
        <v>Sunday</v>
      </c>
      <c r="G3550" s="35">
        <f t="shared" si="277"/>
        <v>5</v>
      </c>
      <c r="H3550" s="34">
        <f>CONVERT(INDEX(Htg_StPt_Sch_EZ!$C$4:$I$27,MATCH(Schedules_8760!$C3550,Htg_StPt_Sch_EZ!$B$4:$B$27,0),MATCH(Schedules_8760!$F3550,Htg_StPt_Sch_EZ!$C$3:$I$3,0)),"F","C")</f>
        <v>20.555555555555554</v>
      </c>
      <c r="I3550" s="34">
        <f>CONVERT(INDEX(Htg_StPt_Sch_EZ!$C$31:$I$54,MATCH(Schedules_8760!$C3550,Htg_StPt_Sch_EZ!$B$31:$B$54,0),MATCH(Schedules_8760!$F3550,Htg_StPt_Sch_EZ!$C$30:$I$30,0)),"F","C")</f>
        <v>19.444444444444443</v>
      </c>
      <c r="J3550" s="34">
        <f>CONVERT(INDEX(Clg_StPt_Sch_EZ!$C$4:$I$27,MATCH(Schedules_8760!$C3550,Clg_StPt_Sch_EZ!$B$4:$B$27,0),MATCH(Schedules_8760!$F3550,Clg_StPt_Sch_EZ!$C$3:$I$3,0)),"F","C")</f>
        <v>25.555555555555554</v>
      </c>
      <c r="K3550" s="34">
        <f>CONVERT(INDEX(Clg_StPt_Sch_EZ!$C$31:$I$54,MATCH(Schedules_8760!$C3550,Clg_StPt_Sch_EZ!$B$31:$B$54,0),MATCH(Schedules_8760!$F3550,Clg_StPt_Sch_EZ!$C$30:$I$30,0)),"F","C")</f>
        <v>28.333333333333332</v>
      </c>
      <c r="L3550" s="34">
        <f>CONVERT(INDEX(DHW_StPt_Sch_EZ!$C$4:$I$27,MATCH(Schedules_8760!$C3550,DHW_StPt_Sch_EZ!$B$4:$B$27,0),MATCH(Schedules_8760!$F3550,DHW_StPt_Sch_EZ!$C$3:$I$3,0)),"F","C")</f>
        <v>53.333333333333329</v>
      </c>
      <c r="M3550" s="34">
        <f>CONVERT(INDEX(DHW_StPt_Sch_EZ!$C$31:$I$54,MATCH(Schedules_8760!$C3550,DHW_StPt_Sch_EZ!$B$31:$B$54,0),MATCH(Schedules_8760!$F3550,DHW_StPt_Sch_EZ!$C$30:$I$30,0)),"F","C")</f>
        <v>53.333333333333329</v>
      </c>
      <c r="N3550" s="12"/>
      <c r="O3550" s="12"/>
      <c r="P3550" s="12"/>
    </row>
    <row r="3551" spans="1:16" x14ac:dyDescent="0.25">
      <c r="A3551" s="35">
        <v>3550</v>
      </c>
      <c r="B3551" s="89">
        <v>148.875</v>
      </c>
      <c r="C3551" s="35">
        <f t="shared" si="275"/>
        <v>22</v>
      </c>
      <c r="D3551" s="35">
        <f t="shared" si="278"/>
        <v>148</v>
      </c>
      <c r="E3551" s="35">
        <f t="shared" si="279"/>
        <v>1</v>
      </c>
      <c r="F3551" s="35" t="str">
        <f t="shared" si="276"/>
        <v>Sunday</v>
      </c>
      <c r="G3551" s="35">
        <f t="shared" si="277"/>
        <v>5</v>
      </c>
      <c r="H3551" s="34">
        <f>CONVERT(INDEX(Htg_StPt_Sch_EZ!$C$4:$I$27,MATCH(Schedules_8760!$C3551,Htg_StPt_Sch_EZ!$B$4:$B$27,0),MATCH(Schedules_8760!$F3551,Htg_StPt_Sch_EZ!$C$3:$I$3,0)),"F","C")</f>
        <v>20.555555555555554</v>
      </c>
      <c r="I3551" s="34">
        <f>CONVERT(INDEX(Htg_StPt_Sch_EZ!$C$31:$I$54,MATCH(Schedules_8760!$C3551,Htg_StPt_Sch_EZ!$B$31:$B$54,0),MATCH(Schedules_8760!$F3551,Htg_StPt_Sch_EZ!$C$30:$I$30,0)),"F","C")</f>
        <v>19.444444444444443</v>
      </c>
      <c r="J3551" s="34">
        <f>CONVERT(INDEX(Clg_StPt_Sch_EZ!$C$4:$I$27,MATCH(Schedules_8760!$C3551,Clg_StPt_Sch_EZ!$B$4:$B$27,0),MATCH(Schedules_8760!$F3551,Clg_StPt_Sch_EZ!$C$3:$I$3,0)),"F","C")</f>
        <v>25.555555555555554</v>
      </c>
      <c r="K3551" s="34">
        <f>CONVERT(INDEX(Clg_StPt_Sch_EZ!$C$31:$I$54,MATCH(Schedules_8760!$C3551,Clg_StPt_Sch_EZ!$B$31:$B$54,0),MATCH(Schedules_8760!$F3551,Clg_StPt_Sch_EZ!$C$30:$I$30,0)),"F","C")</f>
        <v>28.333333333333332</v>
      </c>
      <c r="L3551" s="34">
        <f>CONVERT(INDEX(DHW_StPt_Sch_EZ!$C$4:$I$27,MATCH(Schedules_8760!$C3551,DHW_StPt_Sch_EZ!$B$4:$B$27,0),MATCH(Schedules_8760!$F3551,DHW_StPt_Sch_EZ!$C$3:$I$3,0)),"F","C")</f>
        <v>53.333333333333329</v>
      </c>
      <c r="M3551" s="34">
        <f>CONVERT(INDEX(DHW_StPt_Sch_EZ!$C$31:$I$54,MATCH(Schedules_8760!$C3551,DHW_StPt_Sch_EZ!$B$31:$B$54,0),MATCH(Schedules_8760!$F3551,DHW_StPt_Sch_EZ!$C$30:$I$30,0)),"F","C")</f>
        <v>53.333333333333329</v>
      </c>
      <c r="N3551" s="12"/>
      <c r="O3551" s="12"/>
      <c r="P3551" s="12"/>
    </row>
    <row r="3552" spans="1:16" x14ac:dyDescent="0.25">
      <c r="A3552" s="35">
        <v>3551</v>
      </c>
      <c r="B3552" s="89">
        <v>148.91666666666671</v>
      </c>
      <c r="C3552" s="35">
        <f t="shared" si="275"/>
        <v>23</v>
      </c>
      <c r="D3552" s="35">
        <f t="shared" si="278"/>
        <v>148</v>
      </c>
      <c r="E3552" s="35">
        <f t="shared" si="279"/>
        <v>1</v>
      </c>
      <c r="F3552" s="35" t="str">
        <f t="shared" si="276"/>
        <v>Sunday</v>
      </c>
      <c r="G3552" s="35">
        <f t="shared" si="277"/>
        <v>5</v>
      </c>
      <c r="H3552" s="34">
        <f>CONVERT(INDEX(Htg_StPt_Sch_EZ!$C$4:$I$27,MATCH(Schedules_8760!$C3552,Htg_StPt_Sch_EZ!$B$4:$B$27,0),MATCH(Schedules_8760!$F3552,Htg_StPt_Sch_EZ!$C$3:$I$3,0)),"F","C")</f>
        <v>20.555555555555554</v>
      </c>
      <c r="I3552" s="34">
        <f>CONVERT(INDEX(Htg_StPt_Sch_EZ!$C$31:$I$54,MATCH(Schedules_8760!$C3552,Htg_StPt_Sch_EZ!$B$31:$B$54,0),MATCH(Schedules_8760!$F3552,Htg_StPt_Sch_EZ!$C$30:$I$30,0)),"F","C")</f>
        <v>19.444444444444443</v>
      </c>
      <c r="J3552" s="34">
        <f>CONVERT(INDEX(Clg_StPt_Sch_EZ!$C$4:$I$27,MATCH(Schedules_8760!$C3552,Clg_StPt_Sch_EZ!$B$4:$B$27,0),MATCH(Schedules_8760!$F3552,Clg_StPt_Sch_EZ!$C$3:$I$3,0)),"F","C")</f>
        <v>25.555555555555554</v>
      </c>
      <c r="K3552" s="34">
        <f>CONVERT(INDEX(Clg_StPt_Sch_EZ!$C$31:$I$54,MATCH(Schedules_8760!$C3552,Clg_StPt_Sch_EZ!$B$31:$B$54,0),MATCH(Schedules_8760!$F3552,Clg_StPt_Sch_EZ!$C$30:$I$30,0)),"F","C")</f>
        <v>28.333333333333332</v>
      </c>
      <c r="L3552" s="34">
        <f>CONVERT(INDEX(DHW_StPt_Sch_EZ!$C$4:$I$27,MATCH(Schedules_8760!$C3552,DHW_StPt_Sch_EZ!$B$4:$B$27,0),MATCH(Schedules_8760!$F3552,DHW_StPt_Sch_EZ!$C$3:$I$3,0)),"F","C")</f>
        <v>53.333333333333329</v>
      </c>
      <c r="M3552" s="34">
        <f>CONVERT(INDEX(DHW_StPt_Sch_EZ!$C$31:$I$54,MATCH(Schedules_8760!$C3552,DHW_StPt_Sch_EZ!$B$31:$B$54,0),MATCH(Schedules_8760!$F3552,DHW_StPt_Sch_EZ!$C$30:$I$30,0)),"F","C")</f>
        <v>53.333333333333329</v>
      </c>
      <c r="N3552" s="12"/>
      <c r="O3552" s="12"/>
      <c r="P3552" s="12"/>
    </row>
    <row r="3553" spans="1:16" x14ac:dyDescent="0.25">
      <c r="A3553" s="35">
        <v>3552</v>
      </c>
      <c r="B3553" s="89">
        <v>148.95833333333329</v>
      </c>
      <c r="C3553" s="35">
        <f t="shared" si="275"/>
        <v>24</v>
      </c>
      <c r="D3553" s="35">
        <f t="shared" si="278"/>
        <v>148</v>
      </c>
      <c r="E3553" s="35">
        <f t="shared" si="279"/>
        <v>1</v>
      </c>
      <c r="F3553" s="35" t="str">
        <f t="shared" si="276"/>
        <v>Sunday</v>
      </c>
      <c r="G3553" s="35">
        <f t="shared" si="277"/>
        <v>5</v>
      </c>
      <c r="H3553" s="34">
        <f>CONVERT(INDEX(Htg_StPt_Sch_EZ!$C$4:$I$27,MATCH(Schedules_8760!$C3553,Htg_StPt_Sch_EZ!$B$4:$B$27,0),MATCH(Schedules_8760!$F3553,Htg_StPt_Sch_EZ!$C$3:$I$3,0)),"F","C")</f>
        <v>20.555555555555554</v>
      </c>
      <c r="I3553" s="34">
        <f>CONVERT(INDEX(Htg_StPt_Sch_EZ!$C$31:$I$54,MATCH(Schedules_8760!$C3553,Htg_StPt_Sch_EZ!$B$31:$B$54,0),MATCH(Schedules_8760!$F3553,Htg_StPt_Sch_EZ!$C$30:$I$30,0)),"F","C")</f>
        <v>19.444444444444443</v>
      </c>
      <c r="J3553" s="34">
        <f>CONVERT(INDEX(Clg_StPt_Sch_EZ!$C$4:$I$27,MATCH(Schedules_8760!$C3553,Clg_StPt_Sch_EZ!$B$4:$B$27,0),MATCH(Schedules_8760!$F3553,Clg_StPt_Sch_EZ!$C$3:$I$3,0)),"F","C")</f>
        <v>25.555555555555554</v>
      </c>
      <c r="K3553" s="34">
        <f>CONVERT(INDEX(Clg_StPt_Sch_EZ!$C$31:$I$54,MATCH(Schedules_8760!$C3553,Clg_StPt_Sch_EZ!$B$31:$B$54,0),MATCH(Schedules_8760!$F3553,Clg_StPt_Sch_EZ!$C$30:$I$30,0)),"F","C")</f>
        <v>28.333333333333332</v>
      </c>
      <c r="L3553" s="34">
        <f>CONVERT(INDEX(DHW_StPt_Sch_EZ!$C$4:$I$27,MATCH(Schedules_8760!$C3553,DHW_StPt_Sch_EZ!$B$4:$B$27,0),MATCH(Schedules_8760!$F3553,DHW_StPt_Sch_EZ!$C$3:$I$3,0)),"F","C")</f>
        <v>53.333333333333329</v>
      </c>
      <c r="M3553" s="34">
        <f>CONVERT(INDEX(DHW_StPt_Sch_EZ!$C$31:$I$54,MATCH(Schedules_8760!$C3553,DHW_StPt_Sch_EZ!$B$31:$B$54,0),MATCH(Schedules_8760!$F3553,DHW_StPt_Sch_EZ!$C$30:$I$30,0)),"F","C")</f>
        <v>53.333333333333329</v>
      </c>
      <c r="N3553" s="12"/>
      <c r="O3553" s="12"/>
      <c r="P3553" s="12"/>
    </row>
    <row r="3554" spans="1:16" x14ac:dyDescent="0.25">
      <c r="A3554" s="35">
        <v>3553</v>
      </c>
      <c r="B3554" s="89">
        <v>149</v>
      </c>
      <c r="C3554" s="35">
        <f t="shared" si="275"/>
        <v>1</v>
      </c>
      <c r="D3554" s="35">
        <f t="shared" si="278"/>
        <v>149</v>
      </c>
      <c r="E3554" s="35">
        <f t="shared" si="279"/>
        <v>2</v>
      </c>
      <c r="F3554" s="35" t="str">
        <f t="shared" si="276"/>
        <v>Monday</v>
      </c>
      <c r="G3554" s="35">
        <f t="shared" si="277"/>
        <v>5</v>
      </c>
      <c r="H3554" s="34">
        <f>CONVERT(INDEX(Htg_StPt_Sch_EZ!$C$4:$I$27,MATCH(Schedules_8760!$C3554,Htg_StPt_Sch_EZ!$B$4:$B$27,0),MATCH(Schedules_8760!$F3554,Htg_StPt_Sch_EZ!$C$3:$I$3,0)),"F","C")</f>
        <v>20.555555555555554</v>
      </c>
      <c r="I3554" s="34">
        <f>CONVERT(INDEX(Htg_StPt_Sch_EZ!$C$31:$I$54,MATCH(Schedules_8760!$C3554,Htg_StPt_Sch_EZ!$B$31:$B$54,0),MATCH(Schedules_8760!$F3554,Htg_StPt_Sch_EZ!$C$30:$I$30,0)),"F","C")</f>
        <v>19.444444444444443</v>
      </c>
      <c r="J3554" s="34">
        <f>CONVERT(INDEX(Clg_StPt_Sch_EZ!$C$4:$I$27,MATCH(Schedules_8760!$C3554,Clg_StPt_Sch_EZ!$B$4:$B$27,0),MATCH(Schedules_8760!$F3554,Clg_StPt_Sch_EZ!$C$3:$I$3,0)),"F","C")</f>
        <v>25.555555555555554</v>
      </c>
      <c r="K3554" s="34">
        <f>CONVERT(INDEX(Clg_StPt_Sch_EZ!$C$31:$I$54,MATCH(Schedules_8760!$C3554,Clg_StPt_Sch_EZ!$B$31:$B$54,0),MATCH(Schedules_8760!$F3554,Clg_StPt_Sch_EZ!$C$30:$I$30,0)),"F","C")</f>
        <v>28.333333333333332</v>
      </c>
      <c r="L3554" s="34">
        <f>CONVERT(INDEX(DHW_StPt_Sch_EZ!$C$4:$I$27,MATCH(Schedules_8760!$C3554,DHW_StPt_Sch_EZ!$B$4:$B$27,0),MATCH(Schedules_8760!$F3554,DHW_StPt_Sch_EZ!$C$3:$I$3,0)),"F","C")</f>
        <v>53.333333333333329</v>
      </c>
      <c r="M3554" s="34">
        <f>CONVERT(INDEX(DHW_StPt_Sch_EZ!$C$31:$I$54,MATCH(Schedules_8760!$C3554,DHW_StPt_Sch_EZ!$B$31:$B$54,0),MATCH(Schedules_8760!$F3554,DHW_StPt_Sch_EZ!$C$30:$I$30,0)),"F","C")</f>
        <v>53.333333333333329</v>
      </c>
      <c r="N3554" s="12"/>
      <c r="O3554" s="12"/>
      <c r="P3554" s="12"/>
    </row>
    <row r="3555" spans="1:16" x14ac:dyDescent="0.25">
      <c r="A3555" s="35">
        <v>3554</v>
      </c>
      <c r="B3555" s="89">
        <v>149.04166666666671</v>
      </c>
      <c r="C3555" s="35">
        <f t="shared" si="275"/>
        <v>2</v>
      </c>
      <c r="D3555" s="35">
        <f t="shared" si="278"/>
        <v>149</v>
      </c>
      <c r="E3555" s="35">
        <f t="shared" si="279"/>
        <v>2</v>
      </c>
      <c r="F3555" s="35" t="str">
        <f t="shared" si="276"/>
        <v>Monday</v>
      </c>
      <c r="G3555" s="35">
        <f t="shared" si="277"/>
        <v>5</v>
      </c>
      <c r="H3555" s="34">
        <f>CONVERT(INDEX(Htg_StPt_Sch_EZ!$C$4:$I$27,MATCH(Schedules_8760!$C3555,Htg_StPt_Sch_EZ!$B$4:$B$27,0),MATCH(Schedules_8760!$F3555,Htg_StPt_Sch_EZ!$C$3:$I$3,0)),"F","C")</f>
        <v>20.555555555555554</v>
      </c>
      <c r="I3555" s="34">
        <f>CONVERT(INDEX(Htg_StPt_Sch_EZ!$C$31:$I$54,MATCH(Schedules_8760!$C3555,Htg_StPt_Sch_EZ!$B$31:$B$54,0),MATCH(Schedules_8760!$F3555,Htg_StPt_Sch_EZ!$C$30:$I$30,0)),"F","C")</f>
        <v>19.444444444444443</v>
      </c>
      <c r="J3555" s="34">
        <f>CONVERT(INDEX(Clg_StPt_Sch_EZ!$C$4:$I$27,MATCH(Schedules_8760!$C3555,Clg_StPt_Sch_EZ!$B$4:$B$27,0),MATCH(Schedules_8760!$F3555,Clg_StPt_Sch_EZ!$C$3:$I$3,0)),"F","C")</f>
        <v>25.555555555555554</v>
      </c>
      <c r="K3555" s="34">
        <f>CONVERT(INDEX(Clg_StPt_Sch_EZ!$C$31:$I$54,MATCH(Schedules_8760!$C3555,Clg_StPt_Sch_EZ!$B$31:$B$54,0),MATCH(Schedules_8760!$F3555,Clg_StPt_Sch_EZ!$C$30:$I$30,0)),"F","C")</f>
        <v>28.333333333333332</v>
      </c>
      <c r="L3555" s="34">
        <f>CONVERT(INDEX(DHW_StPt_Sch_EZ!$C$4:$I$27,MATCH(Schedules_8760!$C3555,DHW_StPt_Sch_EZ!$B$4:$B$27,0),MATCH(Schedules_8760!$F3555,DHW_StPt_Sch_EZ!$C$3:$I$3,0)),"F","C")</f>
        <v>53.333333333333329</v>
      </c>
      <c r="M3555" s="34">
        <f>CONVERT(INDEX(DHW_StPt_Sch_EZ!$C$31:$I$54,MATCH(Schedules_8760!$C3555,DHW_StPt_Sch_EZ!$B$31:$B$54,0),MATCH(Schedules_8760!$F3555,DHW_StPt_Sch_EZ!$C$30:$I$30,0)),"F","C")</f>
        <v>53.333333333333329</v>
      </c>
      <c r="N3555" s="12"/>
      <c r="O3555" s="12"/>
      <c r="P3555" s="12"/>
    </row>
    <row r="3556" spans="1:16" x14ac:dyDescent="0.25">
      <c r="A3556" s="35">
        <v>3555</v>
      </c>
      <c r="B3556" s="89">
        <v>149.08333333333329</v>
      </c>
      <c r="C3556" s="35">
        <f t="shared" si="275"/>
        <v>3</v>
      </c>
      <c r="D3556" s="35">
        <f t="shared" si="278"/>
        <v>149</v>
      </c>
      <c r="E3556" s="35">
        <f t="shared" si="279"/>
        <v>2</v>
      </c>
      <c r="F3556" s="35" t="str">
        <f t="shared" si="276"/>
        <v>Monday</v>
      </c>
      <c r="G3556" s="35">
        <f t="shared" si="277"/>
        <v>5</v>
      </c>
      <c r="H3556" s="34">
        <f>CONVERT(INDEX(Htg_StPt_Sch_EZ!$C$4:$I$27,MATCH(Schedules_8760!$C3556,Htg_StPt_Sch_EZ!$B$4:$B$27,0),MATCH(Schedules_8760!$F3556,Htg_StPt_Sch_EZ!$C$3:$I$3,0)),"F","C")</f>
        <v>20.555555555555554</v>
      </c>
      <c r="I3556" s="34">
        <f>CONVERT(INDEX(Htg_StPt_Sch_EZ!$C$31:$I$54,MATCH(Schedules_8760!$C3556,Htg_StPt_Sch_EZ!$B$31:$B$54,0),MATCH(Schedules_8760!$F3556,Htg_StPt_Sch_EZ!$C$30:$I$30,0)),"F","C")</f>
        <v>19.444444444444443</v>
      </c>
      <c r="J3556" s="34">
        <f>CONVERT(INDEX(Clg_StPt_Sch_EZ!$C$4:$I$27,MATCH(Schedules_8760!$C3556,Clg_StPt_Sch_EZ!$B$4:$B$27,0),MATCH(Schedules_8760!$F3556,Clg_StPt_Sch_EZ!$C$3:$I$3,0)),"F","C")</f>
        <v>25.555555555555554</v>
      </c>
      <c r="K3556" s="34">
        <f>CONVERT(INDEX(Clg_StPt_Sch_EZ!$C$31:$I$54,MATCH(Schedules_8760!$C3556,Clg_StPt_Sch_EZ!$B$31:$B$54,0),MATCH(Schedules_8760!$F3556,Clg_StPt_Sch_EZ!$C$30:$I$30,0)),"F","C")</f>
        <v>28.333333333333332</v>
      </c>
      <c r="L3556" s="34">
        <f>CONVERT(INDEX(DHW_StPt_Sch_EZ!$C$4:$I$27,MATCH(Schedules_8760!$C3556,DHW_StPt_Sch_EZ!$B$4:$B$27,0),MATCH(Schedules_8760!$F3556,DHW_StPt_Sch_EZ!$C$3:$I$3,0)),"F","C")</f>
        <v>53.333333333333329</v>
      </c>
      <c r="M3556" s="34">
        <f>CONVERT(INDEX(DHW_StPt_Sch_EZ!$C$31:$I$54,MATCH(Schedules_8760!$C3556,DHW_StPt_Sch_EZ!$B$31:$B$54,0),MATCH(Schedules_8760!$F3556,DHW_StPt_Sch_EZ!$C$30:$I$30,0)),"F","C")</f>
        <v>53.333333333333329</v>
      </c>
      <c r="N3556" s="12"/>
      <c r="O3556" s="12"/>
      <c r="P3556" s="12"/>
    </row>
    <row r="3557" spans="1:16" x14ac:dyDescent="0.25">
      <c r="A3557" s="35">
        <v>3556</v>
      </c>
      <c r="B3557" s="89">
        <v>149.125</v>
      </c>
      <c r="C3557" s="35">
        <f t="shared" si="275"/>
        <v>4</v>
      </c>
      <c r="D3557" s="35">
        <f t="shared" si="278"/>
        <v>149</v>
      </c>
      <c r="E3557" s="35">
        <f t="shared" si="279"/>
        <v>2</v>
      </c>
      <c r="F3557" s="35" t="str">
        <f t="shared" si="276"/>
        <v>Monday</v>
      </c>
      <c r="G3557" s="35">
        <f t="shared" si="277"/>
        <v>5</v>
      </c>
      <c r="H3557" s="34">
        <f>CONVERT(INDEX(Htg_StPt_Sch_EZ!$C$4:$I$27,MATCH(Schedules_8760!$C3557,Htg_StPt_Sch_EZ!$B$4:$B$27,0),MATCH(Schedules_8760!$F3557,Htg_StPt_Sch_EZ!$C$3:$I$3,0)),"F","C")</f>
        <v>20.555555555555554</v>
      </c>
      <c r="I3557" s="34">
        <f>CONVERT(INDEX(Htg_StPt_Sch_EZ!$C$31:$I$54,MATCH(Schedules_8760!$C3557,Htg_StPt_Sch_EZ!$B$31:$B$54,0),MATCH(Schedules_8760!$F3557,Htg_StPt_Sch_EZ!$C$30:$I$30,0)),"F","C")</f>
        <v>19.444444444444443</v>
      </c>
      <c r="J3557" s="34">
        <f>CONVERT(INDEX(Clg_StPt_Sch_EZ!$C$4:$I$27,MATCH(Schedules_8760!$C3557,Clg_StPt_Sch_EZ!$B$4:$B$27,0),MATCH(Schedules_8760!$F3557,Clg_StPt_Sch_EZ!$C$3:$I$3,0)),"F","C")</f>
        <v>25.555555555555554</v>
      </c>
      <c r="K3557" s="34">
        <f>CONVERT(INDEX(Clg_StPt_Sch_EZ!$C$31:$I$54,MATCH(Schedules_8760!$C3557,Clg_StPt_Sch_EZ!$B$31:$B$54,0),MATCH(Schedules_8760!$F3557,Clg_StPt_Sch_EZ!$C$30:$I$30,0)),"F","C")</f>
        <v>28.333333333333332</v>
      </c>
      <c r="L3557" s="34">
        <f>CONVERT(INDEX(DHW_StPt_Sch_EZ!$C$4:$I$27,MATCH(Schedules_8760!$C3557,DHW_StPt_Sch_EZ!$B$4:$B$27,0),MATCH(Schedules_8760!$F3557,DHW_StPt_Sch_EZ!$C$3:$I$3,0)),"F","C")</f>
        <v>53.333333333333329</v>
      </c>
      <c r="M3557" s="34">
        <f>CONVERT(INDEX(DHW_StPt_Sch_EZ!$C$31:$I$54,MATCH(Schedules_8760!$C3557,DHW_StPt_Sch_EZ!$B$31:$B$54,0),MATCH(Schedules_8760!$F3557,DHW_StPt_Sch_EZ!$C$30:$I$30,0)),"F","C")</f>
        <v>53.333333333333329</v>
      </c>
      <c r="N3557" s="12"/>
      <c r="O3557" s="12"/>
      <c r="P3557" s="12"/>
    </row>
    <row r="3558" spans="1:16" x14ac:dyDescent="0.25">
      <c r="A3558" s="35">
        <v>3557</v>
      </c>
      <c r="B3558" s="89">
        <v>149.16666666666671</v>
      </c>
      <c r="C3558" s="35">
        <f t="shared" si="275"/>
        <v>5</v>
      </c>
      <c r="D3558" s="35">
        <f t="shared" si="278"/>
        <v>149</v>
      </c>
      <c r="E3558" s="35">
        <f t="shared" si="279"/>
        <v>2</v>
      </c>
      <c r="F3558" s="35" t="str">
        <f t="shared" si="276"/>
        <v>Monday</v>
      </c>
      <c r="G3558" s="35">
        <f t="shared" si="277"/>
        <v>5</v>
      </c>
      <c r="H3558" s="34">
        <f>CONVERT(INDEX(Htg_StPt_Sch_EZ!$C$4:$I$27,MATCH(Schedules_8760!$C3558,Htg_StPt_Sch_EZ!$B$4:$B$27,0),MATCH(Schedules_8760!$F3558,Htg_StPt_Sch_EZ!$C$3:$I$3,0)),"F","C")</f>
        <v>20.555555555555554</v>
      </c>
      <c r="I3558" s="34">
        <f>CONVERT(INDEX(Htg_StPt_Sch_EZ!$C$31:$I$54,MATCH(Schedules_8760!$C3558,Htg_StPt_Sch_EZ!$B$31:$B$54,0),MATCH(Schedules_8760!$F3558,Htg_StPt_Sch_EZ!$C$30:$I$30,0)),"F","C")</f>
        <v>19.444444444444443</v>
      </c>
      <c r="J3558" s="34">
        <f>CONVERT(INDEX(Clg_StPt_Sch_EZ!$C$4:$I$27,MATCH(Schedules_8760!$C3558,Clg_StPt_Sch_EZ!$B$4:$B$27,0),MATCH(Schedules_8760!$F3558,Clg_StPt_Sch_EZ!$C$3:$I$3,0)),"F","C")</f>
        <v>25.555555555555554</v>
      </c>
      <c r="K3558" s="34">
        <f>CONVERT(INDEX(Clg_StPt_Sch_EZ!$C$31:$I$54,MATCH(Schedules_8760!$C3558,Clg_StPt_Sch_EZ!$B$31:$B$54,0),MATCH(Schedules_8760!$F3558,Clg_StPt_Sch_EZ!$C$30:$I$30,0)),"F","C")</f>
        <v>28.333333333333332</v>
      </c>
      <c r="L3558" s="34">
        <f>CONVERT(INDEX(DHW_StPt_Sch_EZ!$C$4:$I$27,MATCH(Schedules_8760!$C3558,DHW_StPt_Sch_EZ!$B$4:$B$27,0),MATCH(Schedules_8760!$F3558,DHW_StPt_Sch_EZ!$C$3:$I$3,0)),"F","C")</f>
        <v>53.333333333333329</v>
      </c>
      <c r="M3558" s="34">
        <f>CONVERT(INDEX(DHW_StPt_Sch_EZ!$C$31:$I$54,MATCH(Schedules_8760!$C3558,DHW_StPt_Sch_EZ!$B$31:$B$54,0),MATCH(Schedules_8760!$F3558,DHW_StPt_Sch_EZ!$C$30:$I$30,0)),"F","C")</f>
        <v>53.333333333333329</v>
      </c>
      <c r="N3558" s="12"/>
      <c r="O3558" s="12"/>
      <c r="P3558" s="12"/>
    </row>
    <row r="3559" spans="1:16" x14ac:dyDescent="0.25">
      <c r="A3559" s="35">
        <v>3558</v>
      </c>
      <c r="B3559" s="89">
        <v>149.20833333333329</v>
      </c>
      <c r="C3559" s="35">
        <f t="shared" si="275"/>
        <v>6</v>
      </c>
      <c r="D3559" s="35">
        <f t="shared" si="278"/>
        <v>149</v>
      </c>
      <c r="E3559" s="35">
        <f t="shared" si="279"/>
        <v>2</v>
      </c>
      <c r="F3559" s="35" t="str">
        <f t="shared" si="276"/>
        <v>Monday</v>
      </c>
      <c r="G3559" s="35">
        <f t="shared" si="277"/>
        <v>5</v>
      </c>
      <c r="H3559" s="34">
        <f>CONVERT(INDEX(Htg_StPt_Sch_EZ!$C$4:$I$27,MATCH(Schedules_8760!$C3559,Htg_StPt_Sch_EZ!$B$4:$B$27,0),MATCH(Schedules_8760!$F3559,Htg_StPt_Sch_EZ!$C$3:$I$3,0)),"F","C")</f>
        <v>20.555555555555554</v>
      </c>
      <c r="I3559" s="34">
        <f>CONVERT(INDEX(Htg_StPt_Sch_EZ!$C$31:$I$54,MATCH(Schedules_8760!$C3559,Htg_StPt_Sch_EZ!$B$31:$B$54,0),MATCH(Schedules_8760!$F3559,Htg_StPt_Sch_EZ!$C$30:$I$30,0)),"F","C")</f>
        <v>19.444444444444443</v>
      </c>
      <c r="J3559" s="34">
        <f>CONVERT(INDEX(Clg_StPt_Sch_EZ!$C$4:$I$27,MATCH(Schedules_8760!$C3559,Clg_StPt_Sch_EZ!$B$4:$B$27,0),MATCH(Schedules_8760!$F3559,Clg_StPt_Sch_EZ!$C$3:$I$3,0)),"F","C")</f>
        <v>25.555555555555554</v>
      </c>
      <c r="K3559" s="34">
        <f>CONVERT(INDEX(Clg_StPt_Sch_EZ!$C$31:$I$54,MATCH(Schedules_8760!$C3559,Clg_StPt_Sch_EZ!$B$31:$B$54,0),MATCH(Schedules_8760!$F3559,Clg_StPt_Sch_EZ!$C$30:$I$30,0)),"F","C")</f>
        <v>28.333333333333332</v>
      </c>
      <c r="L3559" s="34">
        <f>CONVERT(INDEX(DHW_StPt_Sch_EZ!$C$4:$I$27,MATCH(Schedules_8760!$C3559,DHW_StPt_Sch_EZ!$B$4:$B$27,0),MATCH(Schedules_8760!$F3559,DHW_StPt_Sch_EZ!$C$3:$I$3,0)),"F","C")</f>
        <v>53.333333333333329</v>
      </c>
      <c r="M3559" s="34">
        <f>CONVERT(INDEX(DHW_StPt_Sch_EZ!$C$31:$I$54,MATCH(Schedules_8760!$C3559,DHW_StPt_Sch_EZ!$B$31:$B$54,0),MATCH(Schedules_8760!$F3559,DHW_StPt_Sch_EZ!$C$30:$I$30,0)),"F","C")</f>
        <v>53.333333333333329</v>
      </c>
      <c r="N3559" s="12"/>
      <c r="O3559" s="12"/>
      <c r="P3559" s="12"/>
    </row>
    <row r="3560" spans="1:16" x14ac:dyDescent="0.25">
      <c r="A3560" s="35">
        <v>3559</v>
      </c>
      <c r="B3560" s="89">
        <v>149.25</v>
      </c>
      <c r="C3560" s="35">
        <f t="shared" si="275"/>
        <v>7</v>
      </c>
      <c r="D3560" s="35">
        <f t="shared" si="278"/>
        <v>149</v>
      </c>
      <c r="E3560" s="35">
        <f t="shared" si="279"/>
        <v>2</v>
      </c>
      <c r="F3560" s="35" t="str">
        <f t="shared" si="276"/>
        <v>Monday</v>
      </c>
      <c r="G3560" s="35">
        <f t="shared" si="277"/>
        <v>5</v>
      </c>
      <c r="H3560" s="34">
        <f>CONVERT(INDEX(Htg_StPt_Sch_EZ!$C$4:$I$27,MATCH(Schedules_8760!$C3560,Htg_StPt_Sch_EZ!$B$4:$B$27,0),MATCH(Schedules_8760!$F3560,Htg_StPt_Sch_EZ!$C$3:$I$3,0)),"F","C")</f>
        <v>20.555555555555554</v>
      </c>
      <c r="I3560" s="34">
        <f>CONVERT(INDEX(Htg_StPt_Sch_EZ!$C$31:$I$54,MATCH(Schedules_8760!$C3560,Htg_StPt_Sch_EZ!$B$31:$B$54,0),MATCH(Schedules_8760!$F3560,Htg_StPt_Sch_EZ!$C$30:$I$30,0)),"F","C")</f>
        <v>19.444444444444443</v>
      </c>
      <c r="J3560" s="34">
        <f>CONVERT(INDEX(Clg_StPt_Sch_EZ!$C$4:$I$27,MATCH(Schedules_8760!$C3560,Clg_StPt_Sch_EZ!$B$4:$B$27,0),MATCH(Schedules_8760!$F3560,Clg_StPt_Sch_EZ!$C$3:$I$3,0)),"F","C")</f>
        <v>25.555555555555554</v>
      </c>
      <c r="K3560" s="34">
        <f>CONVERT(INDEX(Clg_StPt_Sch_EZ!$C$31:$I$54,MATCH(Schedules_8760!$C3560,Clg_StPt_Sch_EZ!$B$31:$B$54,0),MATCH(Schedules_8760!$F3560,Clg_StPt_Sch_EZ!$C$30:$I$30,0)),"F","C")</f>
        <v>28.333333333333332</v>
      </c>
      <c r="L3560" s="34">
        <f>CONVERT(INDEX(DHW_StPt_Sch_EZ!$C$4:$I$27,MATCH(Schedules_8760!$C3560,DHW_StPt_Sch_EZ!$B$4:$B$27,0),MATCH(Schedules_8760!$F3560,DHW_StPt_Sch_EZ!$C$3:$I$3,0)),"F","C")</f>
        <v>53.333333333333329</v>
      </c>
      <c r="M3560" s="34">
        <f>CONVERT(INDEX(DHW_StPt_Sch_EZ!$C$31:$I$54,MATCH(Schedules_8760!$C3560,DHW_StPt_Sch_EZ!$B$31:$B$54,0),MATCH(Schedules_8760!$F3560,DHW_StPt_Sch_EZ!$C$30:$I$30,0)),"F","C")</f>
        <v>53.333333333333329</v>
      </c>
      <c r="N3560" s="12"/>
      <c r="O3560" s="12"/>
      <c r="P3560" s="12"/>
    </row>
    <row r="3561" spans="1:16" x14ac:dyDescent="0.25">
      <c r="A3561" s="35">
        <v>3560</v>
      </c>
      <c r="B3561" s="89">
        <v>149.29166666666671</v>
      </c>
      <c r="C3561" s="35">
        <f t="shared" si="275"/>
        <v>8</v>
      </c>
      <c r="D3561" s="35">
        <f t="shared" si="278"/>
        <v>149</v>
      </c>
      <c r="E3561" s="35">
        <f t="shared" si="279"/>
        <v>2</v>
      </c>
      <c r="F3561" s="35" t="str">
        <f t="shared" si="276"/>
        <v>Monday</v>
      </c>
      <c r="G3561" s="35">
        <f t="shared" si="277"/>
        <v>5</v>
      </c>
      <c r="H3561" s="34">
        <f>CONVERT(INDEX(Htg_StPt_Sch_EZ!$C$4:$I$27,MATCH(Schedules_8760!$C3561,Htg_StPt_Sch_EZ!$B$4:$B$27,0),MATCH(Schedules_8760!$F3561,Htg_StPt_Sch_EZ!$C$3:$I$3,0)),"F","C")</f>
        <v>20.555555555555554</v>
      </c>
      <c r="I3561" s="34">
        <f>CONVERT(INDEX(Htg_StPt_Sch_EZ!$C$31:$I$54,MATCH(Schedules_8760!$C3561,Htg_StPt_Sch_EZ!$B$31:$B$54,0),MATCH(Schedules_8760!$F3561,Htg_StPt_Sch_EZ!$C$30:$I$30,0)),"F","C")</f>
        <v>19.444444444444443</v>
      </c>
      <c r="J3561" s="34">
        <f>CONVERT(INDEX(Clg_StPt_Sch_EZ!$C$4:$I$27,MATCH(Schedules_8760!$C3561,Clg_StPt_Sch_EZ!$B$4:$B$27,0),MATCH(Schedules_8760!$F3561,Clg_StPt_Sch_EZ!$C$3:$I$3,0)),"F","C")</f>
        <v>25.555555555555554</v>
      </c>
      <c r="K3561" s="34">
        <f>CONVERT(INDEX(Clg_StPt_Sch_EZ!$C$31:$I$54,MATCH(Schedules_8760!$C3561,Clg_StPt_Sch_EZ!$B$31:$B$54,0),MATCH(Schedules_8760!$F3561,Clg_StPt_Sch_EZ!$C$30:$I$30,0)),"F","C")</f>
        <v>25</v>
      </c>
      <c r="L3561" s="34">
        <f>CONVERT(INDEX(DHW_StPt_Sch_EZ!$C$4:$I$27,MATCH(Schedules_8760!$C3561,DHW_StPt_Sch_EZ!$B$4:$B$27,0),MATCH(Schedules_8760!$F3561,DHW_StPt_Sch_EZ!$C$3:$I$3,0)),"F","C")</f>
        <v>53.333333333333329</v>
      </c>
      <c r="M3561" s="34">
        <f>CONVERT(INDEX(DHW_StPt_Sch_EZ!$C$31:$I$54,MATCH(Schedules_8760!$C3561,DHW_StPt_Sch_EZ!$B$31:$B$54,0),MATCH(Schedules_8760!$F3561,DHW_StPt_Sch_EZ!$C$30:$I$30,0)),"F","C")</f>
        <v>53.333333333333329</v>
      </c>
      <c r="N3561" s="12"/>
      <c r="O3561" s="12"/>
      <c r="P3561" s="12"/>
    </row>
    <row r="3562" spans="1:16" x14ac:dyDescent="0.25">
      <c r="A3562" s="35">
        <v>3561</v>
      </c>
      <c r="B3562" s="89">
        <v>149.33333333333329</v>
      </c>
      <c r="C3562" s="35">
        <f t="shared" si="275"/>
        <v>9</v>
      </c>
      <c r="D3562" s="35">
        <f t="shared" si="278"/>
        <v>149</v>
      </c>
      <c r="E3562" s="35">
        <f t="shared" si="279"/>
        <v>2</v>
      </c>
      <c r="F3562" s="35" t="str">
        <f t="shared" si="276"/>
        <v>Monday</v>
      </c>
      <c r="G3562" s="35">
        <f t="shared" si="277"/>
        <v>5</v>
      </c>
      <c r="H3562" s="34">
        <f>CONVERT(INDEX(Htg_StPt_Sch_EZ!$C$4:$I$27,MATCH(Schedules_8760!$C3562,Htg_StPt_Sch_EZ!$B$4:$B$27,0),MATCH(Schedules_8760!$F3562,Htg_StPt_Sch_EZ!$C$3:$I$3,0)),"F","C")</f>
        <v>20.555555555555554</v>
      </c>
      <c r="I3562" s="34">
        <f>CONVERT(INDEX(Htg_StPt_Sch_EZ!$C$31:$I$54,MATCH(Schedules_8760!$C3562,Htg_StPt_Sch_EZ!$B$31:$B$54,0),MATCH(Schedules_8760!$F3562,Htg_StPt_Sch_EZ!$C$30:$I$30,0)),"F","C")</f>
        <v>19.444444444444443</v>
      </c>
      <c r="J3562" s="34">
        <f>CONVERT(INDEX(Clg_StPt_Sch_EZ!$C$4:$I$27,MATCH(Schedules_8760!$C3562,Clg_StPt_Sch_EZ!$B$4:$B$27,0),MATCH(Schedules_8760!$F3562,Clg_StPt_Sch_EZ!$C$3:$I$3,0)),"F","C")</f>
        <v>25.555555555555554</v>
      </c>
      <c r="K3562" s="34">
        <f>CONVERT(INDEX(Clg_StPt_Sch_EZ!$C$31:$I$54,MATCH(Schedules_8760!$C3562,Clg_StPt_Sch_EZ!$B$31:$B$54,0),MATCH(Schedules_8760!$F3562,Clg_StPt_Sch_EZ!$C$30:$I$30,0)),"F","C")</f>
        <v>25</v>
      </c>
      <c r="L3562" s="34">
        <f>CONVERT(INDEX(DHW_StPt_Sch_EZ!$C$4:$I$27,MATCH(Schedules_8760!$C3562,DHW_StPt_Sch_EZ!$B$4:$B$27,0),MATCH(Schedules_8760!$F3562,DHW_StPt_Sch_EZ!$C$3:$I$3,0)),"F","C")</f>
        <v>53.333333333333329</v>
      </c>
      <c r="M3562" s="34">
        <f>CONVERT(INDEX(DHW_StPt_Sch_EZ!$C$31:$I$54,MATCH(Schedules_8760!$C3562,DHW_StPt_Sch_EZ!$B$31:$B$54,0),MATCH(Schedules_8760!$F3562,DHW_StPt_Sch_EZ!$C$30:$I$30,0)),"F","C")</f>
        <v>53.333333333333329</v>
      </c>
      <c r="N3562" s="12"/>
      <c r="O3562" s="12"/>
      <c r="P3562" s="12"/>
    </row>
    <row r="3563" spans="1:16" x14ac:dyDescent="0.25">
      <c r="A3563" s="35">
        <v>3562</v>
      </c>
      <c r="B3563" s="89">
        <v>149.375</v>
      </c>
      <c r="C3563" s="35">
        <f t="shared" si="275"/>
        <v>10</v>
      </c>
      <c r="D3563" s="35">
        <f t="shared" si="278"/>
        <v>149</v>
      </c>
      <c r="E3563" s="35">
        <f t="shared" si="279"/>
        <v>2</v>
      </c>
      <c r="F3563" s="35" t="str">
        <f t="shared" si="276"/>
        <v>Monday</v>
      </c>
      <c r="G3563" s="35">
        <f t="shared" si="277"/>
        <v>5</v>
      </c>
      <c r="H3563" s="34">
        <f>CONVERT(INDEX(Htg_StPt_Sch_EZ!$C$4:$I$27,MATCH(Schedules_8760!$C3563,Htg_StPt_Sch_EZ!$B$4:$B$27,0),MATCH(Schedules_8760!$F3563,Htg_StPt_Sch_EZ!$C$3:$I$3,0)),"F","C")</f>
        <v>20.555555555555554</v>
      </c>
      <c r="I3563" s="34">
        <f>CONVERT(INDEX(Htg_StPt_Sch_EZ!$C$31:$I$54,MATCH(Schedules_8760!$C3563,Htg_StPt_Sch_EZ!$B$31:$B$54,0),MATCH(Schedules_8760!$F3563,Htg_StPt_Sch_EZ!$C$30:$I$30,0)),"F","C")</f>
        <v>19.444444444444443</v>
      </c>
      <c r="J3563" s="34">
        <f>CONVERT(INDEX(Clg_StPt_Sch_EZ!$C$4:$I$27,MATCH(Schedules_8760!$C3563,Clg_StPt_Sch_EZ!$B$4:$B$27,0),MATCH(Schedules_8760!$F3563,Clg_StPt_Sch_EZ!$C$3:$I$3,0)),"F","C")</f>
        <v>25.555555555555554</v>
      </c>
      <c r="K3563" s="34">
        <f>CONVERT(INDEX(Clg_StPt_Sch_EZ!$C$31:$I$54,MATCH(Schedules_8760!$C3563,Clg_StPt_Sch_EZ!$B$31:$B$54,0),MATCH(Schedules_8760!$F3563,Clg_StPt_Sch_EZ!$C$30:$I$30,0)),"F","C")</f>
        <v>25</v>
      </c>
      <c r="L3563" s="34">
        <f>CONVERT(INDEX(DHW_StPt_Sch_EZ!$C$4:$I$27,MATCH(Schedules_8760!$C3563,DHW_StPt_Sch_EZ!$B$4:$B$27,0),MATCH(Schedules_8760!$F3563,DHW_StPt_Sch_EZ!$C$3:$I$3,0)),"F","C")</f>
        <v>53.333333333333329</v>
      </c>
      <c r="M3563" s="34">
        <f>CONVERT(INDEX(DHW_StPt_Sch_EZ!$C$31:$I$54,MATCH(Schedules_8760!$C3563,DHW_StPt_Sch_EZ!$B$31:$B$54,0),MATCH(Schedules_8760!$F3563,DHW_StPt_Sch_EZ!$C$30:$I$30,0)),"F","C")</f>
        <v>53.333333333333329</v>
      </c>
      <c r="N3563" s="12"/>
      <c r="O3563" s="12"/>
      <c r="P3563" s="12"/>
    </row>
    <row r="3564" spans="1:16" x14ac:dyDescent="0.25">
      <c r="A3564" s="35">
        <v>3563</v>
      </c>
      <c r="B3564" s="89">
        <v>149.41666666666671</v>
      </c>
      <c r="C3564" s="35">
        <f t="shared" si="275"/>
        <v>11</v>
      </c>
      <c r="D3564" s="35">
        <f t="shared" si="278"/>
        <v>149</v>
      </c>
      <c r="E3564" s="35">
        <f t="shared" si="279"/>
        <v>2</v>
      </c>
      <c r="F3564" s="35" t="str">
        <f t="shared" si="276"/>
        <v>Monday</v>
      </c>
      <c r="G3564" s="35">
        <f t="shared" si="277"/>
        <v>5</v>
      </c>
      <c r="H3564" s="34">
        <f>CONVERT(INDEX(Htg_StPt_Sch_EZ!$C$4:$I$27,MATCH(Schedules_8760!$C3564,Htg_StPt_Sch_EZ!$B$4:$B$27,0),MATCH(Schedules_8760!$F3564,Htg_StPt_Sch_EZ!$C$3:$I$3,0)),"F","C")</f>
        <v>20.555555555555554</v>
      </c>
      <c r="I3564" s="34">
        <f>CONVERT(INDEX(Htg_StPt_Sch_EZ!$C$31:$I$54,MATCH(Schedules_8760!$C3564,Htg_StPt_Sch_EZ!$B$31:$B$54,0),MATCH(Schedules_8760!$F3564,Htg_StPt_Sch_EZ!$C$30:$I$30,0)),"F","C")</f>
        <v>19.444444444444443</v>
      </c>
      <c r="J3564" s="34">
        <f>CONVERT(INDEX(Clg_StPt_Sch_EZ!$C$4:$I$27,MATCH(Schedules_8760!$C3564,Clg_StPt_Sch_EZ!$B$4:$B$27,0),MATCH(Schedules_8760!$F3564,Clg_StPt_Sch_EZ!$C$3:$I$3,0)),"F","C")</f>
        <v>25.555555555555554</v>
      </c>
      <c r="K3564" s="34">
        <f>CONVERT(INDEX(Clg_StPt_Sch_EZ!$C$31:$I$54,MATCH(Schedules_8760!$C3564,Clg_StPt_Sch_EZ!$B$31:$B$54,0),MATCH(Schedules_8760!$F3564,Clg_StPt_Sch_EZ!$C$30:$I$30,0)),"F","C")</f>
        <v>25</v>
      </c>
      <c r="L3564" s="34">
        <f>CONVERT(INDEX(DHW_StPt_Sch_EZ!$C$4:$I$27,MATCH(Schedules_8760!$C3564,DHW_StPt_Sch_EZ!$B$4:$B$27,0),MATCH(Schedules_8760!$F3564,DHW_StPt_Sch_EZ!$C$3:$I$3,0)),"F","C")</f>
        <v>53.333333333333329</v>
      </c>
      <c r="M3564" s="34">
        <f>CONVERT(INDEX(DHW_StPt_Sch_EZ!$C$31:$I$54,MATCH(Schedules_8760!$C3564,DHW_StPt_Sch_EZ!$B$31:$B$54,0),MATCH(Schedules_8760!$F3564,DHW_StPt_Sch_EZ!$C$30:$I$30,0)),"F","C")</f>
        <v>53.333333333333329</v>
      </c>
      <c r="N3564" s="12"/>
      <c r="O3564" s="12"/>
      <c r="P3564" s="12"/>
    </row>
    <row r="3565" spans="1:16" x14ac:dyDescent="0.25">
      <c r="A3565" s="35">
        <v>3564</v>
      </c>
      <c r="B3565" s="89">
        <v>149.45833333333329</v>
      </c>
      <c r="C3565" s="35">
        <f t="shared" si="275"/>
        <v>12</v>
      </c>
      <c r="D3565" s="35">
        <f t="shared" si="278"/>
        <v>149</v>
      </c>
      <c r="E3565" s="35">
        <f t="shared" si="279"/>
        <v>2</v>
      </c>
      <c r="F3565" s="35" t="str">
        <f t="shared" si="276"/>
        <v>Monday</v>
      </c>
      <c r="G3565" s="35">
        <f t="shared" si="277"/>
        <v>5</v>
      </c>
      <c r="H3565" s="34">
        <f>CONVERT(INDEX(Htg_StPt_Sch_EZ!$C$4:$I$27,MATCH(Schedules_8760!$C3565,Htg_StPt_Sch_EZ!$B$4:$B$27,0),MATCH(Schedules_8760!$F3565,Htg_StPt_Sch_EZ!$C$3:$I$3,0)),"F","C")</f>
        <v>20.555555555555554</v>
      </c>
      <c r="I3565" s="34">
        <f>CONVERT(INDEX(Htg_StPt_Sch_EZ!$C$31:$I$54,MATCH(Schedules_8760!$C3565,Htg_StPt_Sch_EZ!$B$31:$B$54,0),MATCH(Schedules_8760!$F3565,Htg_StPt_Sch_EZ!$C$30:$I$30,0)),"F","C")</f>
        <v>19.444444444444443</v>
      </c>
      <c r="J3565" s="34">
        <f>CONVERT(INDEX(Clg_StPt_Sch_EZ!$C$4:$I$27,MATCH(Schedules_8760!$C3565,Clg_StPt_Sch_EZ!$B$4:$B$27,0),MATCH(Schedules_8760!$F3565,Clg_StPt_Sch_EZ!$C$3:$I$3,0)),"F","C")</f>
        <v>25.555555555555554</v>
      </c>
      <c r="K3565" s="34">
        <f>CONVERT(INDEX(Clg_StPt_Sch_EZ!$C$31:$I$54,MATCH(Schedules_8760!$C3565,Clg_StPt_Sch_EZ!$B$31:$B$54,0),MATCH(Schedules_8760!$F3565,Clg_StPt_Sch_EZ!$C$30:$I$30,0)),"F","C")</f>
        <v>25</v>
      </c>
      <c r="L3565" s="34">
        <f>CONVERT(INDEX(DHW_StPt_Sch_EZ!$C$4:$I$27,MATCH(Schedules_8760!$C3565,DHW_StPt_Sch_EZ!$B$4:$B$27,0),MATCH(Schedules_8760!$F3565,DHW_StPt_Sch_EZ!$C$3:$I$3,0)),"F","C")</f>
        <v>53.333333333333329</v>
      </c>
      <c r="M3565" s="34">
        <f>CONVERT(INDEX(DHW_StPt_Sch_EZ!$C$31:$I$54,MATCH(Schedules_8760!$C3565,DHW_StPt_Sch_EZ!$B$31:$B$54,0),MATCH(Schedules_8760!$F3565,DHW_StPt_Sch_EZ!$C$30:$I$30,0)),"F","C")</f>
        <v>53.333333333333329</v>
      </c>
      <c r="N3565" s="12"/>
      <c r="O3565" s="12"/>
      <c r="P3565" s="12"/>
    </row>
    <row r="3566" spans="1:16" x14ac:dyDescent="0.25">
      <c r="A3566" s="35">
        <v>3565</v>
      </c>
      <c r="B3566" s="89">
        <v>149.5</v>
      </c>
      <c r="C3566" s="35">
        <f t="shared" si="275"/>
        <v>13</v>
      </c>
      <c r="D3566" s="35">
        <f t="shared" si="278"/>
        <v>149</v>
      </c>
      <c r="E3566" s="35">
        <f t="shared" si="279"/>
        <v>2</v>
      </c>
      <c r="F3566" s="35" t="str">
        <f t="shared" si="276"/>
        <v>Monday</v>
      </c>
      <c r="G3566" s="35">
        <f t="shared" si="277"/>
        <v>5</v>
      </c>
      <c r="H3566" s="34">
        <f>CONVERT(INDEX(Htg_StPt_Sch_EZ!$C$4:$I$27,MATCH(Schedules_8760!$C3566,Htg_StPt_Sch_EZ!$B$4:$B$27,0),MATCH(Schedules_8760!$F3566,Htg_StPt_Sch_EZ!$C$3:$I$3,0)),"F","C")</f>
        <v>20.555555555555554</v>
      </c>
      <c r="I3566" s="34">
        <f>CONVERT(INDEX(Htg_StPt_Sch_EZ!$C$31:$I$54,MATCH(Schedules_8760!$C3566,Htg_StPt_Sch_EZ!$B$31:$B$54,0),MATCH(Schedules_8760!$F3566,Htg_StPt_Sch_EZ!$C$30:$I$30,0)),"F","C")</f>
        <v>19.444444444444443</v>
      </c>
      <c r="J3566" s="34">
        <f>CONVERT(INDEX(Clg_StPt_Sch_EZ!$C$4:$I$27,MATCH(Schedules_8760!$C3566,Clg_StPt_Sch_EZ!$B$4:$B$27,0),MATCH(Schedules_8760!$F3566,Clg_StPt_Sch_EZ!$C$3:$I$3,0)),"F","C")</f>
        <v>25.555555555555554</v>
      </c>
      <c r="K3566" s="34">
        <f>CONVERT(INDEX(Clg_StPt_Sch_EZ!$C$31:$I$54,MATCH(Schedules_8760!$C3566,Clg_StPt_Sch_EZ!$B$31:$B$54,0),MATCH(Schedules_8760!$F3566,Clg_StPt_Sch_EZ!$C$30:$I$30,0)),"F","C")</f>
        <v>25</v>
      </c>
      <c r="L3566" s="34">
        <f>CONVERT(INDEX(DHW_StPt_Sch_EZ!$C$4:$I$27,MATCH(Schedules_8760!$C3566,DHW_StPt_Sch_EZ!$B$4:$B$27,0),MATCH(Schedules_8760!$F3566,DHW_StPt_Sch_EZ!$C$3:$I$3,0)),"F","C")</f>
        <v>53.333333333333329</v>
      </c>
      <c r="M3566" s="34">
        <f>CONVERT(INDEX(DHW_StPt_Sch_EZ!$C$31:$I$54,MATCH(Schedules_8760!$C3566,DHW_StPt_Sch_EZ!$B$31:$B$54,0),MATCH(Schedules_8760!$F3566,DHW_StPt_Sch_EZ!$C$30:$I$30,0)),"F","C")</f>
        <v>53.333333333333329</v>
      </c>
      <c r="N3566" s="12"/>
      <c r="O3566" s="12"/>
      <c r="P3566" s="12"/>
    </row>
    <row r="3567" spans="1:16" x14ac:dyDescent="0.25">
      <c r="A3567" s="35">
        <v>3566</v>
      </c>
      <c r="B3567" s="89">
        <v>149.54166666666671</v>
      </c>
      <c r="C3567" s="35">
        <f t="shared" si="275"/>
        <v>14</v>
      </c>
      <c r="D3567" s="35">
        <f t="shared" si="278"/>
        <v>149</v>
      </c>
      <c r="E3567" s="35">
        <f t="shared" si="279"/>
        <v>2</v>
      </c>
      <c r="F3567" s="35" t="str">
        <f t="shared" si="276"/>
        <v>Monday</v>
      </c>
      <c r="G3567" s="35">
        <f t="shared" si="277"/>
        <v>5</v>
      </c>
      <c r="H3567" s="34">
        <f>CONVERT(INDEX(Htg_StPt_Sch_EZ!$C$4:$I$27,MATCH(Schedules_8760!$C3567,Htg_StPt_Sch_EZ!$B$4:$B$27,0),MATCH(Schedules_8760!$F3567,Htg_StPt_Sch_EZ!$C$3:$I$3,0)),"F","C")</f>
        <v>20.555555555555554</v>
      </c>
      <c r="I3567" s="34">
        <f>CONVERT(INDEX(Htg_StPt_Sch_EZ!$C$31:$I$54,MATCH(Schedules_8760!$C3567,Htg_StPt_Sch_EZ!$B$31:$B$54,0),MATCH(Schedules_8760!$F3567,Htg_StPt_Sch_EZ!$C$30:$I$30,0)),"F","C")</f>
        <v>19.444444444444443</v>
      </c>
      <c r="J3567" s="34">
        <f>CONVERT(INDEX(Clg_StPt_Sch_EZ!$C$4:$I$27,MATCH(Schedules_8760!$C3567,Clg_StPt_Sch_EZ!$B$4:$B$27,0),MATCH(Schedules_8760!$F3567,Clg_StPt_Sch_EZ!$C$3:$I$3,0)),"F","C")</f>
        <v>25.555555555555554</v>
      </c>
      <c r="K3567" s="34">
        <f>CONVERT(INDEX(Clg_StPt_Sch_EZ!$C$31:$I$54,MATCH(Schedules_8760!$C3567,Clg_StPt_Sch_EZ!$B$31:$B$54,0),MATCH(Schedules_8760!$F3567,Clg_StPt_Sch_EZ!$C$30:$I$30,0)),"F","C")</f>
        <v>25</v>
      </c>
      <c r="L3567" s="34">
        <f>CONVERT(INDEX(DHW_StPt_Sch_EZ!$C$4:$I$27,MATCH(Schedules_8760!$C3567,DHW_StPt_Sch_EZ!$B$4:$B$27,0),MATCH(Schedules_8760!$F3567,DHW_StPt_Sch_EZ!$C$3:$I$3,0)),"F","C")</f>
        <v>53.333333333333329</v>
      </c>
      <c r="M3567" s="34">
        <f>CONVERT(INDEX(DHW_StPt_Sch_EZ!$C$31:$I$54,MATCH(Schedules_8760!$C3567,DHW_StPt_Sch_EZ!$B$31:$B$54,0),MATCH(Schedules_8760!$F3567,DHW_StPt_Sch_EZ!$C$30:$I$30,0)),"F","C")</f>
        <v>53.333333333333329</v>
      </c>
      <c r="N3567" s="12"/>
      <c r="O3567" s="12"/>
      <c r="P3567" s="12"/>
    </row>
    <row r="3568" spans="1:16" x14ac:dyDescent="0.25">
      <c r="A3568" s="35">
        <v>3567</v>
      </c>
      <c r="B3568" s="89">
        <v>149.58333333333329</v>
      </c>
      <c r="C3568" s="35">
        <f t="shared" si="275"/>
        <v>15</v>
      </c>
      <c r="D3568" s="35">
        <f t="shared" si="278"/>
        <v>149</v>
      </c>
      <c r="E3568" s="35">
        <f t="shared" si="279"/>
        <v>2</v>
      </c>
      <c r="F3568" s="35" t="str">
        <f t="shared" si="276"/>
        <v>Monday</v>
      </c>
      <c r="G3568" s="35">
        <f t="shared" si="277"/>
        <v>5</v>
      </c>
      <c r="H3568" s="34">
        <f>CONVERT(INDEX(Htg_StPt_Sch_EZ!$C$4:$I$27,MATCH(Schedules_8760!$C3568,Htg_StPt_Sch_EZ!$B$4:$B$27,0),MATCH(Schedules_8760!$F3568,Htg_StPt_Sch_EZ!$C$3:$I$3,0)),"F","C")</f>
        <v>20.555555555555554</v>
      </c>
      <c r="I3568" s="34">
        <f>CONVERT(INDEX(Htg_StPt_Sch_EZ!$C$31:$I$54,MATCH(Schedules_8760!$C3568,Htg_StPt_Sch_EZ!$B$31:$B$54,0),MATCH(Schedules_8760!$F3568,Htg_StPt_Sch_EZ!$C$30:$I$30,0)),"F","C")</f>
        <v>21.111111111111111</v>
      </c>
      <c r="J3568" s="34">
        <f>CONVERT(INDEX(Clg_StPt_Sch_EZ!$C$4:$I$27,MATCH(Schedules_8760!$C3568,Clg_StPt_Sch_EZ!$B$4:$B$27,0),MATCH(Schedules_8760!$F3568,Clg_StPt_Sch_EZ!$C$3:$I$3,0)),"F","C")</f>
        <v>25.555555555555554</v>
      </c>
      <c r="K3568" s="34">
        <f>CONVERT(INDEX(Clg_StPt_Sch_EZ!$C$31:$I$54,MATCH(Schedules_8760!$C3568,Clg_StPt_Sch_EZ!$B$31:$B$54,0),MATCH(Schedules_8760!$F3568,Clg_StPt_Sch_EZ!$C$30:$I$30,0)),"F","C")</f>
        <v>25</v>
      </c>
      <c r="L3568" s="34">
        <f>CONVERT(INDEX(DHW_StPt_Sch_EZ!$C$4:$I$27,MATCH(Schedules_8760!$C3568,DHW_StPt_Sch_EZ!$B$4:$B$27,0),MATCH(Schedules_8760!$F3568,DHW_StPt_Sch_EZ!$C$3:$I$3,0)),"F","C")</f>
        <v>53.333333333333329</v>
      </c>
      <c r="M3568" s="34">
        <f>CONVERT(INDEX(DHW_StPt_Sch_EZ!$C$31:$I$54,MATCH(Schedules_8760!$C3568,DHW_StPt_Sch_EZ!$B$31:$B$54,0),MATCH(Schedules_8760!$F3568,DHW_StPt_Sch_EZ!$C$30:$I$30,0)),"F","C")</f>
        <v>53.333333333333329</v>
      </c>
      <c r="N3568" s="12"/>
      <c r="O3568" s="12"/>
      <c r="P3568" s="12"/>
    </row>
    <row r="3569" spans="1:16" x14ac:dyDescent="0.25">
      <c r="A3569" s="35">
        <v>3568</v>
      </c>
      <c r="B3569" s="89">
        <v>149.625</v>
      </c>
      <c r="C3569" s="35">
        <f t="shared" si="275"/>
        <v>16</v>
      </c>
      <c r="D3569" s="35">
        <f t="shared" si="278"/>
        <v>149</v>
      </c>
      <c r="E3569" s="35">
        <f t="shared" si="279"/>
        <v>2</v>
      </c>
      <c r="F3569" s="35" t="str">
        <f t="shared" si="276"/>
        <v>Monday</v>
      </c>
      <c r="G3569" s="35">
        <f t="shared" si="277"/>
        <v>5</v>
      </c>
      <c r="H3569" s="34">
        <f>CONVERT(INDEX(Htg_StPt_Sch_EZ!$C$4:$I$27,MATCH(Schedules_8760!$C3569,Htg_StPt_Sch_EZ!$B$4:$B$27,0),MATCH(Schedules_8760!$F3569,Htg_StPt_Sch_EZ!$C$3:$I$3,0)),"F","C")</f>
        <v>20.555555555555554</v>
      </c>
      <c r="I3569" s="34">
        <f>CONVERT(INDEX(Htg_StPt_Sch_EZ!$C$31:$I$54,MATCH(Schedules_8760!$C3569,Htg_StPt_Sch_EZ!$B$31:$B$54,0),MATCH(Schedules_8760!$F3569,Htg_StPt_Sch_EZ!$C$30:$I$30,0)),"F","C")</f>
        <v>21.111111111111111</v>
      </c>
      <c r="J3569" s="34">
        <f>CONVERT(INDEX(Clg_StPt_Sch_EZ!$C$4:$I$27,MATCH(Schedules_8760!$C3569,Clg_StPt_Sch_EZ!$B$4:$B$27,0),MATCH(Schedules_8760!$F3569,Clg_StPt_Sch_EZ!$C$3:$I$3,0)),"F","C")</f>
        <v>25.555555555555554</v>
      </c>
      <c r="K3569" s="34">
        <f>CONVERT(INDEX(Clg_StPt_Sch_EZ!$C$31:$I$54,MATCH(Schedules_8760!$C3569,Clg_StPt_Sch_EZ!$B$31:$B$54,0),MATCH(Schedules_8760!$F3569,Clg_StPt_Sch_EZ!$C$30:$I$30,0)),"F","C")</f>
        <v>25</v>
      </c>
      <c r="L3569" s="34">
        <f>CONVERT(INDEX(DHW_StPt_Sch_EZ!$C$4:$I$27,MATCH(Schedules_8760!$C3569,DHW_StPt_Sch_EZ!$B$4:$B$27,0),MATCH(Schedules_8760!$F3569,DHW_StPt_Sch_EZ!$C$3:$I$3,0)),"F","C")</f>
        <v>53.333333333333329</v>
      </c>
      <c r="M3569" s="34">
        <f>CONVERT(INDEX(DHW_StPt_Sch_EZ!$C$31:$I$54,MATCH(Schedules_8760!$C3569,DHW_StPt_Sch_EZ!$B$31:$B$54,0),MATCH(Schedules_8760!$F3569,DHW_StPt_Sch_EZ!$C$30:$I$30,0)),"F","C")</f>
        <v>53.333333333333329</v>
      </c>
      <c r="N3569" s="12"/>
      <c r="O3569" s="12"/>
      <c r="P3569" s="12"/>
    </row>
    <row r="3570" spans="1:16" x14ac:dyDescent="0.25">
      <c r="A3570" s="35">
        <v>3569</v>
      </c>
      <c r="B3570" s="89">
        <v>149.66666666666671</v>
      </c>
      <c r="C3570" s="35">
        <f t="shared" si="275"/>
        <v>17</v>
      </c>
      <c r="D3570" s="35">
        <f t="shared" si="278"/>
        <v>149</v>
      </c>
      <c r="E3570" s="35">
        <f t="shared" si="279"/>
        <v>2</v>
      </c>
      <c r="F3570" s="35" t="str">
        <f t="shared" si="276"/>
        <v>Monday</v>
      </c>
      <c r="G3570" s="35">
        <f t="shared" si="277"/>
        <v>5</v>
      </c>
      <c r="H3570" s="34">
        <f>CONVERT(INDEX(Htg_StPt_Sch_EZ!$C$4:$I$27,MATCH(Schedules_8760!$C3570,Htg_StPt_Sch_EZ!$B$4:$B$27,0),MATCH(Schedules_8760!$F3570,Htg_StPt_Sch_EZ!$C$3:$I$3,0)),"F","C")</f>
        <v>20.555555555555554</v>
      </c>
      <c r="I3570" s="34">
        <f>CONVERT(INDEX(Htg_StPt_Sch_EZ!$C$31:$I$54,MATCH(Schedules_8760!$C3570,Htg_StPt_Sch_EZ!$B$31:$B$54,0),MATCH(Schedules_8760!$F3570,Htg_StPt_Sch_EZ!$C$30:$I$30,0)),"F","C")</f>
        <v>17.777777777777779</v>
      </c>
      <c r="J3570" s="34">
        <f>CONVERT(INDEX(Clg_StPt_Sch_EZ!$C$4:$I$27,MATCH(Schedules_8760!$C3570,Clg_StPt_Sch_EZ!$B$4:$B$27,0),MATCH(Schedules_8760!$F3570,Clg_StPt_Sch_EZ!$C$3:$I$3,0)),"F","C")</f>
        <v>25.555555555555554</v>
      </c>
      <c r="K3570" s="34">
        <f>CONVERT(INDEX(Clg_StPt_Sch_EZ!$C$31:$I$54,MATCH(Schedules_8760!$C3570,Clg_StPt_Sch_EZ!$B$31:$B$54,0),MATCH(Schedules_8760!$F3570,Clg_StPt_Sch_EZ!$C$30:$I$30,0)),"F","C")</f>
        <v>25</v>
      </c>
      <c r="L3570" s="34">
        <f>CONVERT(INDEX(DHW_StPt_Sch_EZ!$C$4:$I$27,MATCH(Schedules_8760!$C3570,DHW_StPt_Sch_EZ!$B$4:$B$27,0),MATCH(Schedules_8760!$F3570,DHW_StPt_Sch_EZ!$C$3:$I$3,0)),"F","C")</f>
        <v>53.333333333333329</v>
      </c>
      <c r="M3570" s="34">
        <f>CONVERT(INDEX(DHW_StPt_Sch_EZ!$C$31:$I$54,MATCH(Schedules_8760!$C3570,DHW_StPt_Sch_EZ!$B$31:$B$54,0),MATCH(Schedules_8760!$F3570,DHW_StPt_Sch_EZ!$C$30:$I$30,0)),"F","C")</f>
        <v>53.333333333333329</v>
      </c>
      <c r="N3570" s="12"/>
      <c r="O3570" s="12"/>
      <c r="P3570" s="12"/>
    </row>
    <row r="3571" spans="1:16" x14ac:dyDescent="0.25">
      <c r="A3571" s="35">
        <v>3570</v>
      </c>
      <c r="B3571" s="89">
        <v>149.70833333333329</v>
      </c>
      <c r="C3571" s="35">
        <f t="shared" si="275"/>
        <v>18</v>
      </c>
      <c r="D3571" s="35">
        <f t="shared" si="278"/>
        <v>149</v>
      </c>
      <c r="E3571" s="35">
        <f t="shared" si="279"/>
        <v>2</v>
      </c>
      <c r="F3571" s="35" t="str">
        <f t="shared" si="276"/>
        <v>Monday</v>
      </c>
      <c r="G3571" s="35">
        <f t="shared" si="277"/>
        <v>5</v>
      </c>
      <c r="H3571" s="34">
        <f>CONVERT(INDEX(Htg_StPt_Sch_EZ!$C$4:$I$27,MATCH(Schedules_8760!$C3571,Htg_StPt_Sch_EZ!$B$4:$B$27,0),MATCH(Schedules_8760!$F3571,Htg_StPt_Sch_EZ!$C$3:$I$3,0)),"F","C")</f>
        <v>20.555555555555554</v>
      </c>
      <c r="I3571" s="34">
        <f>CONVERT(INDEX(Htg_StPt_Sch_EZ!$C$31:$I$54,MATCH(Schedules_8760!$C3571,Htg_StPt_Sch_EZ!$B$31:$B$54,0),MATCH(Schedules_8760!$F3571,Htg_StPt_Sch_EZ!$C$30:$I$30,0)),"F","C")</f>
        <v>17.777777777777779</v>
      </c>
      <c r="J3571" s="34">
        <f>CONVERT(INDEX(Clg_StPt_Sch_EZ!$C$4:$I$27,MATCH(Schedules_8760!$C3571,Clg_StPt_Sch_EZ!$B$4:$B$27,0),MATCH(Schedules_8760!$F3571,Clg_StPt_Sch_EZ!$C$3:$I$3,0)),"F","C")</f>
        <v>25.555555555555554</v>
      </c>
      <c r="K3571" s="34">
        <f>CONVERT(INDEX(Clg_StPt_Sch_EZ!$C$31:$I$54,MATCH(Schedules_8760!$C3571,Clg_StPt_Sch_EZ!$B$31:$B$54,0),MATCH(Schedules_8760!$F3571,Clg_StPt_Sch_EZ!$C$30:$I$30,0)),"F","C")</f>
        <v>28.333333333333332</v>
      </c>
      <c r="L3571" s="34">
        <f>CONVERT(INDEX(DHW_StPt_Sch_EZ!$C$4:$I$27,MATCH(Schedules_8760!$C3571,DHW_StPt_Sch_EZ!$B$4:$B$27,0),MATCH(Schedules_8760!$F3571,DHW_StPt_Sch_EZ!$C$3:$I$3,0)),"F","C")</f>
        <v>53.333333333333329</v>
      </c>
      <c r="M3571" s="34">
        <f>CONVERT(INDEX(DHW_StPt_Sch_EZ!$C$31:$I$54,MATCH(Schedules_8760!$C3571,DHW_StPt_Sch_EZ!$B$31:$B$54,0),MATCH(Schedules_8760!$F3571,DHW_StPt_Sch_EZ!$C$30:$I$30,0)),"F","C")</f>
        <v>53.333333333333329</v>
      </c>
      <c r="N3571" s="12"/>
      <c r="O3571" s="12"/>
      <c r="P3571" s="12"/>
    </row>
    <row r="3572" spans="1:16" x14ac:dyDescent="0.25">
      <c r="A3572" s="35">
        <v>3571</v>
      </c>
      <c r="B3572" s="89">
        <v>149.75</v>
      </c>
      <c r="C3572" s="35">
        <f t="shared" si="275"/>
        <v>19</v>
      </c>
      <c r="D3572" s="35">
        <f t="shared" si="278"/>
        <v>149</v>
      </c>
      <c r="E3572" s="35">
        <f t="shared" si="279"/>
        <v>2</v>
      </c>
      <c r="F3572" s="35" t="str">
        <f t="shared" si="276"/>
        <v>Monday</v>
      </c>
      <c r="G3572" s="35">
        <f t="shared" si="277"/>
        <v>5</v>
      </c>
      <c r="H3572" s="34">
        <f>CONVERT(INDEX(Htg_StPt_Sch_EZ!$C$4:$I$27,MATCH(Schedules_8760!$C3572,Htg_StPt_Sch_EZ!$B$4:$B$27,0),MATCH(Schedules_8760!$F3572,Htg_StPt_Sch_EZ!$C$3:$I$3,0)),"F","C")</f>
        <v>20.555555555555554</v>
      </c>
      <c r="I3572" s="34">
        <f>CONVERT(INDEX(Htg_StPt_Sch_EZ!$C$31:$I$54,MATCH(Schedules_8760!$C3572,Htg_StPt_Sch_EZ!$B$31:$B$54,0),MATCH(Schedules_8760!$F3572,Htg_StPt_Sch_EZ!$C$30:$I$30,0)),"F","C")</f>
        <v>18.333333333333332</v>
      </c>
      <c r="J3572" s="34">
        <f>CONVERT(INDEX(Clg_StPt_Sch_EZ!$C$4:$I$27,MATCH(Schedules_8760!$C3572,Clg_StPt_Sch_EZ!$B$4:$B$27,0),MATCH(Schedules_8760!$F3572,Clg_StPt_Sch_EZ!$C$3:$I$3,0)),"F","C")</f>
        <v>25.555555555555554</v>
      </c>
      <c r="K3572" s="34">
        <f>CONVERT(INDEX(Clg_StPt_Sch_EZ!$C$31:$I$54,MATCH(Schedules_8760!$C3572,Clg_StPt_Sch_EZ!$B$31:$B$54,0),MATCH(Schedules_8760!$F3572,Clg_StPt_Sch_EZ!$C$30:$I$30,0)),"F","C")</f>
        <v>28.333333333333332</v>
      </c>
      <c r="L3572" s="34">
        <f>CONVERT(INDEX(DHW_StPt_Sch_EZ!$C$4:$I$27,MATCH(Schedules_8760!$C3572,DHW_StPt_Sch_EZ!$B$4:$B$27,0),MATCH(Schedules_8760!$F3572,DHW_StPt_Sch_EZ!$C$3:$I$3,0)),"F","C")</f>
        <v>53.333333333333329</v>
      </c>
      <c r="M3572" s="34">
        <f>CONVERT(INDEX(DHW_StPt_Sch_EZ!$C$31:$I$54,MATCH(Schedules_8760!$C3572,DHW_StPt_Sch_EZ!$B$31:$B$54,0),MATCH(Schedules_8760!$F3572,DHW_StPt_Sch_EZ!$C$30:$I$30,0)),"F","C")</f>
        <v>53.333333333333329</v>
      </c>
      <c r="N3572" s="12"/>
      <c r="O3572" s="12"/>
      <c r="P3572" s="12"/>
    </row>
    <row r="3573" spans="1:16" x14ac:dyDescent="0.25">
      <c r="A3573" s="35">
        <v>3572</v>
      </c>
      <c r="B3573" s="89">
        <v>149.79166666666671</v>
      </c>
      <c r="C3573" s="35">
        <f t="shared" si="275"/>
        <v>20</v>
      </c>
      <c r="D3573" s="35">
        <f t="shared" si="278"/>
        <v>149</v>
      </c>
      <c r="E3573" s="35">
        <f t="shared" si="279"/>
        <v>2</v>
      </c>
      <c r="F3573" s="35" t="str">
        <f t="shared" si="276"/>
        <v>Monday</v>
      </c>
      <c r="G3573" s="35">
        <f t="shared" si="277"/>
        <v>5</v>
      </c>
      <c r="H3573" s="34">
        <f>CONVERT(INDEX(Htg_StPt_Sch_EZ!$C$4:$I$27,MATCH(Schedules_8760!$C3573,Htg_StPt_Sch_EZ!$B$4:$B$27,0),MATCH(Schedules_8760!$F3573,Htg_StPt_Sch_EZ!$C$3:$I$3,0)),"F","C")</f>
        <v>20.555555555555554</v>
      </c>
      <c r="I3573" s="34">
        <f>CONVERT(INDEX(Htg_StPt_Sch_EZ!$C$31:$I$54,MATCH(Schedules_8760!$C3573,Htg_StPt_Sch_EZ!$B$31:$B$54,0),MATCH(Schedules_8760!$F3573,Htg_StPt_Sch_EZ!$C$30:$I$30,0)),"F","C")</f>
        <v>18.888888888888889</v>
      </c>
      <c r="J3573" s="34">
        <f>CONVERT(INDEX(Clg_StPt_Sch_EZ!$C$4:$I$27,MATCH(Schedules_8760!$C3573,Clg_StPt_Sch_EZ!$B$4:$B$27,0),MATCH(Schedules_8760!$F3573,Clg_StPt_Sch_EZ!$C$3:$I$3,0)),"F","C")</f>
        <v>25.555555555555554</v>
      </c>
      <c r="K3573" s="34">
        <f>CONVERT(INDEX(Clg_StPt_Sch_EZ!$C$31:$I$54,MATCH(Schedules_8760!$C3573,Clg_StPt_Sch_EZ!$B$31:$B$54,0),MATCH(Schedules_8760!$F3573,Clg_StPt_Sch_EZ!$C$30:$I$30,0)),"F","C")</f>
        <v>28.333333333333332</v>
      </c>
      <c r="L3573" s="34">
        <f>CONVERT(INDEX(DHW_StPt_Sch_EZ!$C$4:$I$27,MATCH(Schedules_8760!$C3573,DHW_StPt_Sch_EZ!$B$4:$B$27,0),MATCH(Schedules_8760!$F3573,DHW_StPt_Sch_EZ!$C$3:$I$3,0)),"F","C")</f>
        <v>53.333333333333329</v>
      </c>
      <c r="M3573" s="34">
        <f>CONVERT(INDEX(DHW_StPt_Sch_EZ!$C$31:$I$54,MATCH(Schedules_8760!$C3573,DHW_StPt_Sch_EZ!$B$31:$B$54,0),MATCH(Schedules_8760!$F3573,DHW_StPt_Sch_EZ!$C$30:$I$30,0)),"F","C")</f>
        <v>53.333333333333329</v>
      </c>
      <c r="N3573" s="12"/>
      <c r="O3573" s="12"/>
      <c r="P3573" s="12"/>
    </row>
    <row r="3574" spans="1:16" x14ac:dyDescent="0.25">
      <c r="A3574" s="35">
        <v>3573</v>
      </c>
      <c r="B3574" s="89">
        <v>149.83333333333329</v>
      </c>
      <c r="C3574" s="35">
        <f t="shared" si="275"/>
        <v>21</v>
      </c>
      <c r="D3574" s="35">
        <f t="shared" si="278"/>
        <v>149</v>
      </c>
      <c r="E3574" s="35">
        <f t="shared" si="279"/>
        <v>2</v>
      </c>
      <c r="F3574" s="35" t="str">
        <f t="shared" si="276"/>
        <v>Monday</v>
      </c>
      <c r="G3574" s="35">
        <f t="shared" si="277"/>
        <v>5</v>
      </c>
      <c r="H3574" s="34">
        <f>CONVERT(INDEX(Htg_StPt_Sch_EZ!$C$4:$I$27,MATCH(Schedules_8760!$C3574,Htg_StPt_Sch_EZ!$B$4:$B$27,0),MATCH(Schedules_8760!$F3574,Htg_StPt_Sch_EZ!$C$3:$I$3,0)),"F","C")</f>
        <v>20.555555555555554</v>
      </c>
      <c r="I3574" s="34">
        <f>CONVERT(INDEX(Htg_StPt_Sch_EZ!$C$31:$I$54,MATCH(Schedules_8760!$C3574,Htg_StPt_Sch_EZ!$B$31:$B$54,0),MATCH(Schedules_8760!$F3574,Htg_StPt_Sch_EZ!$C$30:$I$30,0)),"F","C")</f>
        <v>19.444444444444443</v>
      </c>
      <c r="J3574" s="34">
        <f>CONVERT(INDEX(Clg_StPt_Sch_EZ!$C$4:$I$27,MATCH(Schedules_8760!$C3574,Clg_StPt_Sch_EZ!$B$4:$B$27,0),MATCH(Schedules_8760!$F3574,Clg_StPt_Sch_EZ!$C$3:$I$3,0)),"F","C")</f>
        <v>25.555555555555554</v>
      </c>
      <c r="K3574" s="34">
        <f>CONVERT(INDEX(Clg_StPt_Sch_EZ!$C$31:$I$54,MATCH(Schedules_8760!$C3574,Clg_StPt_Sch_EZ!$B$31:$B$54,0),MATCH(Schedules_8760!$F3574,Clg_StPt_Sch_EZ!$C$30:$I$30,0)),"F","C")</f>
        <v>28.333333333333332</v>
      </c>
      <c r="L3574" s="34">
        <f>CONVERT(INDEX(DHW_StPt_Sch_EZ!$C$4:$I$27,MATCH(Schedules_8760!$C3574,DHW_StPt_Sch_EZ!$B$4:$B$27,0),MATCH(Schedules_8760!$F3574,DHW_StPt_Sch_EZ!$C$3:$I$3,0)),"F","C")</f>
        <v>53.333333333333329</v>
      </c>
      <c r="M3574" s="34">
        <f>CONVERT(INDEX(DHW_StPt_Sch_EZ!$C$31:$I$54,MATCH(Schedules_8760!$C3574,DHW_StPt_Sch_EZ!$B$31:$B$54,0),MATCH(Schedules_8760!$F3574,DHW_StPt_Sch_EZ!$C$30:$I$30,0)),"F","C")</f>
        <v>53.333333333333329</v>
      </c>
      <c r="N3574" s="12"/>
      <c r="O3574" s="12"/>
      <c r="P3574" s="12"/>
    </row>
    <row r="3575" spans="1:16" x14ac:dyDescent="0.25">
      <c r="A3575" s="35">
        <v>3574</v>
      </c>
      <c r="B3575" s="89">
        <v>149.875</v>
      </c>
      <c r="C3575" s="35">
        <f t="shared" si="275"/>
        <v>22</v>
      </c>
      <c r="D3575" s="35">
        <f t="shared" si="278"/>
        <v>149</v>
      </c>
      <c r="E3575" s="35">
        <f t="shared" si="279"/>
        <v>2</v>
      </c>
      <c r="F3575" s="35" t="str">
        <f t="shared" si="276"/>
        <v>Monday</v>
      </c>
      <c r="G3575" s="35">
        <f t="shared" si="277"/>
        <v>5</v>
      </c>
      <c r="H3575" s="34">
        <f>CONVERT(INDEX(Htg_StPt_Sch_EZ!$C$4:$I$27,MATCH(Schedules_8760!$C3575,Htg_StPt_Sch_EZ!$B$4:$B$27,0),MATCH(Schedules_8760!$F3575,Htg_StPt_Sch_EZ!$C$3:$I$3,0)),"F","C")</f>
        <v>20.555555555555554</v>
      </c>
      <c r="I3575" s="34">
        <f>CONVERT(INDEX(Htg_StPt_Sch_EZ!$C$31:$I$54,MATCH(Schedules_8760!$C3575,Htg_StPt_Sch_EZ!$B$31:$B$54,0),MATCH(Schedules_8760!$F3575,Htg_StPt_Sch_EZ!$C$30:$I$30,0)),"F","C")</f>
        <v>19.444444444444443</v>
      </c>
      <c r="J3575" s="34">
        <f>CONVERT(INDEX(Clg_StPt_Sch_EZ!$C$4:$I$27,MATCH(Schedules_8760!$C3575,Clg_StPt_Sch_EZ!$B$4:$B$27,0),MATCH(Schedules_8760!$F3575,Clg_StPt_Sch_EZ!$C$3:$I$3,0)),"F","C")</f>
        <v>25.555555555555554</v>
      </c>
      <c r="K3575" s="34">
        <f>CONVERT(INDEX(Clg_StPt_Sch_EZ!$C$31:$I$54,MATCH(Schedules_8760!$C3575,Clg_StPt_Sch_EZ!$B$31:$B$54,0),MATCH(Schedules_8760!$F3575,Clg_StPt_Sch_EZ!$C$30:$I$30,0)),"F","C")</f>
        <v>28.333333333333332</v>
      </c>
      <c r="L3575" s="34">
        <f>CONVERT(INDEX(DHW_StPt_Sch_EZ!$C$4:$I$27,MATCH(Schedules_8760!$C3575,DHW_StPt_Sch_EZ!$B$4:$B$27,0),MATCH(Schedules_8760!$F3575,DHW_StPt_Sch_EZ!$C$3:$I$3,0)),"F","C")</f>
        <v>53.333333333333329</v>
      </c>
      <c r="M3575" s="34">
        <f>CONVERT(INDEX(DHW_StPt_Sch_EZ!$C$31:$I$54,MATCH(Schedules_8760!$C3575,DHW_StPt_Sch_EZ!$B$31:$B$54,0),MATCH(Schedules_8760!$F3575,DHW_StPt_Sch_EZ!$C$30:$I$30,0)),"F","C")</f>
        <v>53.333333333333329</v>
      </c>
      <c r="N3575" s="12"/>
      <c r="O3575" s="12"/>
      <c r="P3575" s="12"/>
    </row>
    <row r="3576" spans="1:16" x14ac:dyDescent="0.25">
      <c r="A3576" s="35">
        <v>3575</v>
      </c>
      <c r="B3576" s="89">
        <v>149.91666666666671</v>
      </c>
      <c r="C3576" s="35">
        <f t="shared" si="275"/>
        <v>23</v>
      </c>
      <c r="D3576" s="35">
        <f t="shared" si="278"/>
        <v>149</v>
      </c>
      <c r="E3576" s="35">
        <f t="shared" si="279"/>
        <v>2</v>
      </c>
      <c r="F3576" s="35" t="str">
        <f t="shared" si="276"/>
        <v>Monday</v>
      </c>
      <c r="G3576" s="35">
        <f t="shared" si="277"/>
        <v>5</v>
      </c>
      <c r="H3576" s="34">
        <f>CONVERT(INDEX(Htg_StPt_Sch_EZ!$C$4:$I$27,MATCH(Schedules_8760!$C3576,Htg_StPt_Sch_EZ!$B$4:$B$27,0),MATCH(Schedules_8760!$F3576,Htg_StPt_Sch_EZ!$C$3:$I$3,0)),"F","C")</f>
        <v>20.555555555555554</v>
      </c>
      <c r="I3576" s="34">
        <f>CONVERT(INDEX(Htg_StPt_Sch_EZ!$C$31:$I$54,MATCH(Schedules_8760!$C3576,Htg_StPt_Sch_EZ!$B$31:$B$54,0),MATCH(Schedules_8760!$F3576,Htg_StPt_Sch_EZ!$C$30:$I$30,0)),"F","C")</f>
        <v>19.444444444444443</v>
      </c>
      <c r="J3576" s="34">
        <f>CONVERT(INDEX(Clg_StPt_Sch_EZ!$C$4:$I$27,MATCH(Schedules_8760!$C3576,Clg_StPt_Sch_EZ!$B$4:$B$27,0),MATCH(Schedules_8760!$F3576,Clg_StPt_Sch_EZ!$C$3:$I$3,0)),"F","C")</f>
        <v>25.555555555555554</v>
      </c>
      <c r="K3576" s="34">
        <f>CONVERT(INDEX(Clg_StPt_Sch_EZ!$C$31:$I$54,MATCH(Schedules_8760!$C3576,Clg_StPt_Sch_EZ!$B$31:$B$54,0),MATCH(Schedules_8760!$F3576,Clg_StPt_Sch_EZ!$C$30:$I$30,0)),"F","C")</f>
        <v>28.333333333333332</v>
      </c>
      <c r="L3576" s="34">
        <f>CONVERT(INDEX(DHW_StPt_Sch_EZ!$C$4:$I$27,MATCH(Schedules_8760!$C3576,DHW_StPt_Sch_EZ!$B$4:$B$27,0),MATCH(Schedules_8760!$F3576,DHW_StPt_Sch_EZ!$C$3:$I$3,0)),"F","C")</f>
        <v>53.333333333333329</v>
      </c>
      <c r="M3576" s="34">
        <f>CONVERT(INDEX(DHW_StPt_Sch_EZ!$C$31:$I$54,MATCH(Schedules_8760!$C3576,DHW_StPt_Sch_EZ!$B$31:$B$54,0),MATCH(Schedules_8760!$F3576,DHW_StPt_Sch_EZ!$C$30:$I$30,0)),"F","C")</f>
        <v>53.333333333333329</v>
      </c>
      <c r="N3576" s="12"/>
      <c r="O3576" s="12"/>
      <c r="P3576" s="12"/>
    </row>
    <row r="3577" spans="1:16" x14ac:dyDescent="0.25">
      <c r="A3577" s="35">
        <v>3576</v>
      </c>
      <c r="B3577" s="89">
        <v>149.95833333333329</v>
      </c>
      <c r="C3577" s="35">
        <f t="shared" si="275"/>
        <v>24</v>
      </c>
      <c r="D3577" s="35">
        <f t="shared" si="278"/>
        <v>149</v>
      </c>
      <c r="E3577" s="35">
        <f t="shared" si="279"/>
        <v>2</v>
      </c>
      <c r="F3577" s="35" t="str">
        <f t="shared" si="276"/>
        <v>Monday</v>
      </c>
      <c r="G3577" s="35">
        <f t="shared" si="277"/>
        <v>5</v>
      </c>
      <c r="H3577" s="34">
        <f>CONVERT(INDEX(Htg_StPt_Sch_EZ!$C$4:$I$27,MATCH(Schedules_8760!$C3577,Htg_StPt_Sch_EZ!$B$4:$B$27,0),MATCH(Schedules_8760!$F3577,Htg_StPt_Sch_EZ!$C$3:$I$3,0)),"F","C")</f>
        <v>20.555555555555554</v>
      </c>
      <c r="I3577" s="34">
        <f>CONVERT(INDEX(Htg_StPt_Sch_EZ!$C$31:$I$54,MATCH(Schedules_8760!$C3577,Htg_StPt_Sch_EZ!$B$31:$B$54,0),MATCH(Schedules_8760!$F3577,Htg_StPt_Sch_EZ!$C$30:$I$30,0)),"F","C")</f>
        <v>19.444444444444443</v>
      </c>
      <c r="J3577" s="34">
        <f>CONVERT(INDEX(Clg_StPt_Sch_EZ!$C$4:$I$27,MATCH(Schedules_8760!$C3577,Clg_StPt_Sch_EZ!$B$4:$B$27,0),MATCH(Schedules_8760!$F3577,Clg_StPt_Sch_EZ!$C$3:$I$3,0)),"F","C")</f>
        <v>25.555555555555554</v>
      </c>
      <c r="K3577" s="34">
        <f>CONVERT(INDEX(Clg_StPt_Sch_EZ!$C$31:$I$54,MATCH(Schedules_8760!$C3577,Clg_StPt_Sch_EZ!$B$31:$B$54,0),MATCH(Schedules_8760!$F3577,Clg_StPt_Sch_EZ!$C$30:$I$30,0)),"F","C")</f>
        <v>28.333333333333332</v>
      </c>
      <c r="L3577" s="34">
        <f>CONVERT(INDEX(DHW_StPt_Sch_EZ!$C$4:$I$27,MATCH(Schedules_8760!$C3577,DHW_StPt_Sch_EZ!$B$4:$B$27,0),MATCH(Schedules_8760!$F3577,DHW_StPt_Sch_EZ!$C$3:$I$3,0)),"F","C")</f>
        <v>53.333333333333329</v>
      </c>
      <c r="M3577" s="34">
        <f>CONVERT(INDEX(DHW_StPt_Sch_EZ!$C$31:$I$54,MATCH(Schedules_8760!$C3577,DHW_StPt_Sch_EZ!$B$31:$B$54,0),MATCH(Schedules_8760!$F3577,DHW_StPt_Sch_EZ!$C$30:$I$30,0)),"F","C")</f>
        <v>53.333333333333329</v>
      </c>
      <c r="N3577" s="12"/>
      <c r="O3577" s="12"/>
      <c r="P3577" s="12"/>
    </row>
    <row r="3578" spans="1:16" x14ac:dyDescent="0.25">
      <c r="A3578" s="35">
        <v>3577</v>
      </c>
      <c r="B3578" s="89">
        <v>150</v>
      </c>
      <c r="C3578" s="35">
        <f t="shared" si="275"/>
        <v>1</v>
      </c>
      <c r="D3578" s="35">
        <f t="shared" si="278"/>
        <v>150</v>
      </c>
      <c r="E3578" s="35">
        <f t="shared" si="279"/>
        <v>3</v>
      </c>
      <c r="F3578" s="35" t="str">
        <f t="shared" si="276"/>
        <v>Tuesday</v>
      </c>
      <c r="G3578" s="35">
        <f t="shared" si="277"/>
        <v>5</v>
      </c>
      <c r="H3578" s="34">
        <f>CONVERT(INDEX(Htg_StPt_Sch_EZ!$C$4:$I$27,MATCH(Schedules_8760!$C3578,Htg_StPt_Sch_EZ!$B$4:$B$27,0),MATCH(Schedules_8760!$F3578,Htg_StPt_Sch_EZ!$C$3:$I$3,0)),"F","C")</f>
        <v>20.555555555555554</v>
      </c>
      <c r="I3578" s="34">
        <f>CONVERT(INDEX(Htg_StPt_Sch_EZ!$C$31:$I$54,MATCH(Schedules_8760!$C3578,Htg_StPt_Sch_EZ!$B$31:$B$54,0),MATCH(Schedules_8760!$F3578,Htg_StPt_Sch_EZ!$C$30:$I$30,0)),"F","C")</f>
        <v>19.444444444444443</v>
      </c>
      <c r="J3578" s="34">
        <f>CONVERT(INDEX(Clg_StPt_Sch_EZ!$C$4:$I$27,MATCH(Schedules_8760!$C3578,Clg_StPt_Sch_EZ!$B$4:$B$27,0),MATCH(Schedules_8760!$F3578,Clg_StPt_Sch_EZ!$C$3:$I$3,0)),"F","C")</f>
        <v>25.555555555555554</v>
      </c>
      <c r="K3578" s="34">
        <f>CONVERT(INDEX(Clg_StPt_Sch_EZ!$C$31:$I$54,MATCH(Schedules_8760!$C3578,Clg_StPt_Sch_EZ!$B$31:$B$54,0),MATCH(Schedules_8760!$F3578,Clg_StPt_Sch_EZ!$C$30:$I$30,0)),"F","C")</f>
        <v>28.333333333333332</v>
      </c>
      <c r="L3578" s="34">
        <f>CONVERT(INDEX(DHW_StPt_Sch_EZ!$C$4:$I$27,MATCH(Schedules_8760!$C3578,DHW_StPt_Sch_EZ!$B$4:$B$27,0),MATCH(Schedules_8760!$F3578,DHW_StPt_Sch_EZ!$C$3:$I$3,0)),"F","C")</f>
        <v>53.333333333333329</v>
      </c>
      <c r="M3578" s="34">
        <f>CONVERT(INDEX(DHW_StPt_Sch_EZ!$C$31:$I$54,MATCH(Schedules_8760!$C3578,DHW_StPt_Sch_EZ!$B$31:$B$54,0),MATCH(Schedules_8760!$F3578,DHW_StPt_Sch_EZ!$C$30:$I$30,0)),"F","C")</f>
        <v>53.333333333333329</v>
      </c>
      <c r="N3578" s="12"/>
      <c r="O3578" s="12"/>
      <c r="P3578" s="12"/>
    </row>
    <row r="3579" spans="1:16" x14ac:dyDescent="0.25">
      <c r="A3579" s="35">
        <v>3578</v>
      </c>
      <c r="B3579" s="89">
        <v>150.04166666666671</v>
      </c>
      <c r="C3579" s="35">
        <f t="shared" si="275"/>
        <v>2</v>
      </c>
      <c r="D3579" s="35">
        <f t="shared" si="278"/>
        <v>150</v>
      </c>
      <c r="E3579" s="35">
        <f t="shared" si="279"/>
        <v>3</v>
      </c>
      <c r="F3579" s="35" t="str">
        <f t="shared" si="276"/>
        <v>Tuesday</v>
      </c>
      <c r="G3579" s="35">
        <f t="shared" si="277"/>
        <v>5</v>
      </c>
      <c r="H3579" s="34">
        <f>CONVERT(INDEX(Htg_StPt_Sch_EZ!$C$4:$I$27,MATCH(Schedules_8760!$C3579,Htg_StPt_Sch_EZ!$B$4:$B$27,0),MATCH(Schedules_8760!$F3579,Htg_StPt_Sch_EZ!$C$3:$I$3,0)),"F","C")</f>
        <v>20.555555555555554</v>
      </c>
      <c r="I3579" s="34">
        <f>CONVERT(INDEX(Htg_StPt_Sch_EZ!$C$31:$I$54,MATCH(Schedules_8760!$C3579,Htg_StPt_Sch_EZ!$B$31:$B$54,0),MATCH(Schedules_8760!$F3579,Htg_StPt_Sch_EZ!$C$30:$I$30,0)),"F","C")</f>
        <v>19.444444444444443</v>
      </c>
      <c r="J3579" s="34">
        <f>CONVERT(INDEX(Clg_StPt_Sch_EZ!$C$4:$I$27,MATCH(Schedules_8760!$C3579,Clg_StPt_Sch_EZ!$B$4:$B$27,0),MATCH(Schedules_8760!$F3579,Clg_StPt_Sch_EZ!$C$3:$I$3,0)),"F","C")</f>
        <v>25.555555555555554</v>
      </c>
      <c r="K3579" s="34">
        <f>CONVERT(INDEX(Clg_StPt_Sch_EZ!$C$31:$I$54,MATCH(Schedules_8760!$C3579,Clg_StPt_Sch_EZ!$B$31:$B$54,0),MATCH(Schedules_8760!$F3579,Clg_StPt_Sch_EZ!$C$30:$I$30,0)),"F","C")</f>
        <v>28.333333333333332</v>
      </c>
      <c r="L3579" s="34">
        <f>CONVERT(INDEX(DHW_StPt_Sch_EZ!$C$4:$I$27,MATCH(Schedules_8760!$C3579,DHW_StPt_Sch_EZ!$B$4:$B$27,0),MATCH(Schedules_8760!$F3579,DHW_StPt_Sch_EZ!$C$3:$I$3,0)),"F","C")</f>
        <v>53.333333333333329</v>
      </c>
      <c r="M3579" s="34">
        <f>CONVERT(INDEX(DHW_StPt_Sch_EZ!$C$31:$I$54,MATCH(Schedules_8760!$C3579,DHW_StPt_Sch_EZ!$B$31:$B$54,0),MATCH(Schedules_8760!$F3579,DHW_StPt_Sch_EZ!$C$30:$I$30,0)),"F","C")</f>
        <v>53.333333333333329</v>
      </c>
      <c r="N3579" s="12"/>
      <c r="O3579" s="12"/>
      <c r="P3579" s="12"/>
    </row>
    <row r="3580" spans="1:16" x14ac:dyDescent="0.25">
      <c r="A3580" s="35">
        <v>3579</v>
      </c>
      <c r="B3580" s="89">
        <v>150.08333333333329</v>
      </c>
      <c r="C3580" s="35">
        <f t="shared" si="275"/>
        <v>3</v>
      </c>
      <c r="D3580" s="35">
        <f t="shared" si="278"/>
        <v>150</v>
      </c>
      <c r="E3580" s="35">
        <f t="shared" si="279"/>
        <v>3</v>
      </c>
      <c r="F3580" s="35" t="str">
        <f t="shared" si="276"/>
        <v>Tuesday</v>
      </c>
      <c r="G3580" s="35">
        <f t="shared" si="277"/>
        <v>5</v>
      </c>
      <c r="H3580" s="34">
        <f>CONVERT(INDEX(Htg_StPt_Sch_EZ!$C$4:$I$27,MATCH(Schedules_8760!$C3580,Htg_StPt_Sch_EZ!$B$4:$B$27,0),MATCH(Schedules_8760!$F3580,Htg_StPt_Sch_EZ!$C$3:$I$3,0)),"F","C")</f>
        <v>20.555555555555554</v>
      </c>
      <c r="I3580" s="34">
        <f>CONVERT(INDEX(Htg_StPt_Sch_EZ!$C$31:$I$54,MATCH(Schedules_8760!$C3580,Htg_StPt_Sch_EZ!$B$31:$B$54,0),MATCH(Schedules_8760!$F3580,Htg_StPt_Sch_EZ!$C$30:$I$30,0)),"F","C")</f>
        <v>19.444444444444443</v>
      </c>
      <c r="J3580" s="34">
        <f>CONVERT(INDEX(Clg_StPt_Sch_EZ!$C$4:$I$27,MATCH(Schedules_8760!$C3580,Clg_StPt_Sch_EZ!$B$4:$B$27,0),MATCH(Schedules_8760!$F3580,Clg_StPt_Sch_EZ!$C$3:$I$3,0)),"F","C")</f>
        <v>25.555555555555554</v>
      </c>
      <c r="K3580" s="34">
        <f>CONVERT(INDEX(Clg_StPt_Sch_EZ!$C$31:$I$54,MATCH(Schedules_8760!$C3580,Clg_StPt_Sch_EZ!$B$31:$B$54,0),MATCH(Schedules_8760!$F3580,Clg_StPt_Sch_EZ!$C$30:$I$30,0)),"F","C")</f>
        <v>28.333333333333332</v>
      </c>
      <c r="L3580" s="34">
        <f>CONVERT(INDEX(DHW_StPt_Sch_EZ!$C$4:$I$27,MATCH(Schedules_8760!$C3580,DHW_StPt_Sch_EZ!$B$4:$B$27,0),MATCH(Schedules_8760!$F3580,DHW_StPt_Sch_EZ!$C$3:$I$3,0)),"F","C")</f>
        <v>53.333333333333329</v>
      </c>
      <c r="M3580" s="34">
        <f>CONVERT(INDEX(DHW_StPt_Sch_EZ!$C$31:$I$54,MATCH(Schedules_8760!$C3580,DHW_StPt_Sch_EZ!$B$31:$B$54,0),MATCH(Schedules_8760!$F3580,DHW_StPt_Sch_EZ!$C$30:$I$30,0)),"F","C")</f>
        <v>53.333333333333329</v>
      </c>
      <c r="N3580" s="12"/>
      <c r="O3580" s="12"/>
      <c r="P3580" s="12"/>
    </row>
    <row r="3581" spans="1:16" x14ac:dyDescent="0.25">
      <c r="A3581" s="35">
        <v>3580</v>
      </c>
      <c r="B3581" s="89">
        <v>150.125</v>
      </c>
      <c r="C3581" s="35">
        <f t="shared" si="275"/>
        <v>4</v>
      </c>
      <c r="D3581" s="35">
        <f t="shared" si="278"/>
        <v>150</v>
      </c>
      <c r="E3581" s="35">
        <f t="shared" si="279"/>
        <v>3</v>
      </c>
      <c r="F3581" s="35" t="str">
        <f t="shared" si="276"/>
        <v>Tuesday</v>
      </c>
      <c r="G3581" s="35">
        <f t="shared" si="277"/>
        <v>5</v>
      </c>
      <c r="H3581" s="34">
        <f>CONVERT(INDEX(Htg_StPt_Sch_EZ!$C$4:$I$27,MATCH(Schedules_8760!$C3581,Htg_StPt_Sch_EZ!$B$4:$B$27,0),MATCH(Schedules_8760!$F3581,Htg_StPt_Sch_EZ!$C$3:$I$3,0)),"F","C")</f>
        <v>20.555555555555554</v>
      </c>
      <c r="I3581" s="34">
        <f>CONVERT(INDEX(Htg_StPt_Sch_EZ!$C$31:$I$54,MATCH(Schedules_8760!$C3581,Htg_StPt_Sch_EZ!$B$31:$B$54,0),MATCH(Schedules_8760!$F3581,Htg_StPt_Sch_EZ!$C$30:$I$30,0)),"F","C")</f>
        <v>19.444444444444443</v>
      </c>
      <c r="J3581" s="34">
        <f>CONVERT(INDEX(Clg_StPt_Sch_EZ!$C$4:$I$27,MATCH(Schedules_8760!$C3581,Clg_StPt_Sch_EZ!$B$4:$B$27,0),MATCH(Schedules_8760!$F3581,Clg_StPt_Sch_EZ!$C$3:$I$3,0)),"F","C")</f>
        <v>25.555555555555554</v>
      </c>
      <c r="K3581" s="34">
        <f>CONVERT(INDEX(Clg_StPt_Sch_EZ!$C$31:$I$54,MATCH(Schedules_8760!$C3581,Clg_StPt_Sch_EZ!$B$31:$B$54,0),MATCH(Schedules_8760!$F3581,Clg_StPt_Sch_EZ!$C$30:$I$30,0)),"F","C")</f>
        <v>28.333333333333332</v>
      </c>
      <c r="L3581" s="34">
        <f>CONVERT(INDEX(DHW_StPt_Sch_EZ!$C$4:$I$27,MATCH(Schedules_8760!$C3581,DHW_StPt_Sch_EZ!$B$4:$B$27,0),MATCH(Schedules_8760!$F3581,DHW_StPt_Sch_EZ!$C$3:$I$3,0)),"F","C")</f>
        <v>53.333333333333329</v>
      </c>
      <c r="M3581" s="34">
        <f>CONVERT(INDEX(DHW_StPt_Sch_EZ!$C$31:$I$54,MATCH(Schedules_8760!$C3581,DHW_StPt_Sch_EZ!$B$31:$B$54,0),MATCH(Schedules_8760!$F3581,DHW_StPt_Sch_EZ!$C$30:$I$30,0)),"F","C")</f>
        <v>53.333333333333329</v>
      </c>
      <c r="N3581" s="12"/>
      <c r="O3581" s="12"/>
      <c r="P3581" s="12"/>
    </row>
    <row r="3582" spans="1:16" x14ac:dyDescent="0.25">
      <c r="A3582" s="35">
        <v>3581</v>
      </c>
      <c r="B3582" s="89">
        <v>150.16666666666671</v>
      </c>
      <c r="C3582" s="35">
        <f t="shared" si="275"/>
        <v>5</v>
      </c>
      <c r="D3582" s="35">
        <f t="shared" si="278"/>
        <v>150</v>
      </c>
      <c r="E3582" s="35">
        <f t="shared" si="279"/>
        <v>3</v>
      </c>
      <c r="F3582" s="35" t="str">
        <f t="shared" si="276"/>
        <v>Tuesday</v>
      </c>
      <c r="G3582" s="35">
        <f t="shared" si="277"/>
        <v>5</v>
      </c>
      <c r="H3582" s="34">
        <f>CONVERT(INDEX(Htg_StPt_Sch_EZ!$C$4:$I$27,MATCH(Schedules_8760!$C3582,Htg_StPt_Sch_EZ!$B$4:$B$27,0),MATCH(Schedules_8760!$F3582,Htg_StPt_Sch_EZ!$C$3:$I$3,0)),"F","C")</f>
        <v>20.555555555555554</v>
      </c>
      <c r="I3582" s="34">
        <f>CONVERT(INDEX(Htg_StPt_Sch_EZ!$C$31:$I$54,MATCH(Schedules_8760!$C3582,Htg_StPt_Sch_EZ!$B$31:$B$54,0),MATCH(Schedules_8760!$F3582,Htg_StPt_Sch_EZ!$C$30:$I$30,0)),"F","C")</f>
        <v>19.444444444444443</v>
      </c>
      <c r="J3582" s="34">
        <f>CONVERT(INDEX(Clg_StPt_Sch_EZ!$C$4:$I$27,MATCH(Schedules_8760!$C3582,Clg_StPt_Sch_EZ!$B$4:$B$27,0),MATCH(Schedules_8760!$F3582,Clg_StPt_Sch_EZ!$C$3:$I$3,0)),"F","C")</f>
        <v>25.555555555555554</v>
      </c>
      <c r="K3582" s="34">
        <f>CONVERT(INDEX(Clg_StPt_Sch_EZ!$C$31:$I$54,MATCH(Schedules_8760!$C3582,Clg_StPt_Sch_EZ!$B$31:$B$54,0),MATCH(Schedules_8760!$F3582,Clg_StPt_Sch_EZ!$C$30:$I$30,0)),"F","C")</f>
        <v>28.333333333333332</v>
      </c>
      <c r="L3582" s="34">
        <f>CONVERT(INDEX(DHW_StPt_Sch_EZ!$C$4:$I$27,MATCH(Schedules_8760!$C3582,DHW_StPt_Sch_EZ!$B$4:$B$27,0),MATCH(Schedules_8760!$F3582,DHW_StPt_Sch_EZ!$C$3:$I$3,0)),"F","C")</f>
        <v>53.333333333333329</v>
      </c>
      <c r="M3582" s="34">
        <f>CONVERT(INDEX(DHW_StPt_Sch_EZ!$C$31:$I$54,MATCH(Schedules_8760!$C3582,DHW_StPt_Sch_EZ!$B$31:$B$54,0),MATCH(Schedules_8760!$F3582,DHW_StPt_Sch_EZ!$C$30:$I$30,0)),"F","C")</f>
        <v>53.333333333333329</v>
      </c>
      <c r="N3582" s="12"/>
      <c r="O3582" s="12"/>
      <c r="P3582" s="12"/>
    </row>
    <row r="3583" spans="1:16" x14ac:dyDescent="0.25">
      <c r="A3583" s="35">
        <v>3582</v>
      </c>
      <c r="B3583" s="89">
        <v>150.20833333333329</v>
      </c>
      <c r="C3583" s="35">
        <f t="shared" si="275"/>
        <v>6</v>
      </c>
      <c r="D3583" s="35">
        <f t="shared" si="278"/>
        <v>150</v>
      </c>
      <c r="E3583" s="35">
        <f t="shared" si="279"/>
        <v>3</v>
      </c>
      <c r="F3583" s="35" t="str">
        <f t="shared" si="276"/>
        <v>Tuesday</v>
      </c>
      <c r="G3583" s="35">
        <f t="shared" si="277"/>
        <v>5</v>
      </c>
      <c r="H3583" s="34">
        <f>CONVERT(INDEX(Htg_StPt_Sch_EZ!$C$4:$I$27,MATCH(Schedules_8760!$C3583,Htg_StPt_Sch_EZ!$B$4:$B$27,0),MATCH(Schedules_8760!$F3583,Htg_StPt_Sch_EZ!$C$3:$I$3,0)),"F","C")</f>
        <v>20.555555555555554</v>
      </c>
      <c r="I3583" s="34">
        <f>CONVERT(INDEX(Htg_StPt_Sch_EZ!$C$31:$I$54,MATCH(Schedules_8760!$C3583,Htg_StPt_Sch_EZ!$B$31:$B$54,0),MATCH(Schedules_8760!$F3583,Htg_StPt_Sch_EZ!$C$30:$I$30,0)),"F","C")</f>
        <v>19.444444444444443</v>
      </c>
      <c r="J3583" s="34">
        <f>CONVERT(INDEX(Clg_StPt_Sch_EZ!$C$4:$I$27,MATCH(Schedules_8760!$C3583,Clg_StPt_Sch_EZ!$B$4:$B$27,0),MATCH(Schedules_8760!$F3583,Clg_StPt_Sch_EZ!$C$3:$I$3,0)),"F","C")</f>
        <v>25.555555555555554</v>
      </c>
      <c r="K3583" s="34">
        <f>CONVERT(INDEX(Clg_StPt_Sch_EZ!$C$31:$I$54,MATCH(Schedules_8760!$C3583,Clg_StPt_Sch_EZ!$B$31:$B$54,0),MATCH(Schedules_8760!$F3583,Clg_StPt_Sch_EZ!$C$30:$I$30,0)),"F","C")</f>
        <v>28.333333333333332</v>
      </c>
      <c r="L3583" s="34">
        <f>CONVERT(INDEX(DHW_StPt_Sch_EZ!$C$4:$I$27,MATCH(Schedules_8760!$C3583,DHW_StPt_Sch_EZ!$B$4:$B$27,0),MATCH(Schedules_8760!$F3583,DHW_StPt_Sch_EZ!$C$3:$I$3,0)),"F","C")</f>
        <v>53.333333333333329</v>
      </c>
      <c r="M3583" s="34">
        <f>CONVERT(INDEX(DHW_StPt_Sch_EZ!$C$31:$I$54,MATCH(Schedules_8760!$C3583,DHW_StPt_Sch_EZ!$B$31:$B$54,0),MATCH(Schedules_8760!$F3583,DHW_StPt_Sch_EZ!$C$30:$I$30,0)),"F","C")</f>
        <v>53.333333333333329</v>
      </c>
      <c r="N3583" s="12"/>
      <c r="O3583" s="12"/>
      <c r="P3583" s="12"/>
    </row>
    <row r="3584" spans="1:16" x14ac:dyDescent="0.25">
      <c r="A3584" s="35">
        <v>3583</v>
      </c>
      <c r="B3584" s="89">
        <v>150.25</v>
      </c>
      <c r="C3584" s="35">
        <f t="shared" si="275"/>
        <v>7</v>
      </c>
      <c r="D3584" s="35">
        <f t="shared" si="278"/>
        <v>150</v>
      </c>
      <c r="E3584" s="35">
        <f t="shared" si="279"/>
        <v>3</v>
      </c>
      <c r="F3584" s="35" t="str">
        <f t="shared" si="276"/>
        <v>Tuesday</v>
      </c>
      <c r="G3584" s="35">
        <f t="shared" si="277"/>
        <v>5</v>
      </c>
      <c r="H3584" s="34">
        <f>CONVERT(INDEX(Htg_StPt_Sch_EZ!$C$4:$I$27,MATCH(Schedules_8760!$C3584,Htg_StPt_Sch_EZ!$B$4:$B$27,0),MATCH(Schedules_8760!$F3584,Htg_StPt_Sch_EZ!$C$3:$I$3,0)),"F","C")</f>
        <v>20.555555555555554</v>
      </c>
      <c r="I3584" s="34">
        <f>CONVERT(INDEX(Htg_StPt_Sch_EZ!$C$31:$I$54,MATCH(Schedules_8760!$C3584,Htg_StPt_Sch_EZ!$B$31:$B$54,0),MATCH(Schedules_8760!$F3584,Htg_StPt_Sch_EZ!$C$30:$I$30,0)),"F","C")</f>
        <v>19.444444444444443</v>
      </c>
      <c r="J3584" s="34">
        <f>CONVERT(INDEX(Clg_StPt_Sch_EZ!$C$4:$I$27,MATCH(Schedules_8760!$C3584,Clg_StPt_Sch_EZ!$B$4:$B$27,0),MATCH(Schedules_8760!$F3584,Clg_StPt_Sch_EZ!$C$3:$I$3,0)),"F","C")</f>
        <v>25.555555555555554</v>
      </c>
      <c r="K3584" s="34">
        <f>CONVERT(INDEX(Clg_StPt_Sch_EZ!$C$31:$I$54,MATCH(Schedules_8760!$C3584,Clg_StPt_Sch_EZ!$B$31:$B$54,0),MATCH(Schedules_8760!$F3584,Clg_StPt_Sch_EZ!$C$30:$I$30,0)),"F","C")</f>
        <v>28.333333333333332</v>
      </c>
      <c r="L3584" s="34">
        <f>CONVERT(INDEX(DHW_StPt_Sch_EZ!$C$4:$I$27,MATCH(Schedules_8760!$C3584,DHW_StPt_Sch_EZ!$B$4:$B$27,0),MATCH(Schedules_8760!$F3584,DHW_StPt_Sch_EZ!$C$3:$I$3,0)),"F","C")</f>
        <v>53.333333333333329</v>
      </c>
      <c r="M3584" s="34">
        <f>CONVERT(INDEX(DHW_StPt_Sch_EZ!$C$31:$I$54,MATCH(Schedules_8760!$C3584,DHW_StPt_Sch_EZ!$B$31:$B$54,0),MATCH(Schedules_8760!$F3584,DHW_StPt_Sch_EZ!$C$30:$I$30,0)),"F","C")</f>
        <v>53.333333333333329</v>
      </c>
      <c r="N3584" s="12"/>
      <c r="O3584" s="12"/>
      <c r="P3584" s="12"/>
    </row>
    <row r="3585" spans="1:16" x14ac:dyDescent="0.25">
      <c r="A3585" s="35">
        <v>3584</v>
      </c>
      <c r="B3585" s="89">
        <v>150.29166666666671</v>
      </c>
      <c r="C3585" s="35">
        <f t="shared" si="275"/>
        <v>8</v>
      </c>
      <c r="D3585" s="35">
        <f t="shared" si="278"/>
        <v>150</v>
      </c>
      <c r="E3585" s="35">
        <f t="shared" si="279"/>
        <v>3</v>
      </c>
      <c r="F3585" s="35" t="str">
        <f t="shared" si="276"/>
        <v>Tuesday</v>
      </c>
      <c r="G3585" s="35">
        <f t="shared" si="277"/>
        <v>5</v>
      </c>
      <c r="H3585" s="34">
        <f>CONVERT(INDEX(Htg_StPt_Sch_EZ!$C$4:$I$27,MATCH(Schedules_8760!$C3585,Htg_StPt_Sch_EZ!$B$4:$B$27,0),MATCH(Schedules_8760!$F3585,Htg_StPt_Sch_EZ!$C$3:$I$3,0)),"F","C")</f>
        <v>20.555555555555554</v>
      </c>
      <c r="I3585" s="34">
        <f>CONVERT(INDEX(Htg_StPt_Sch_EZ!$C$31:$I$54,MATCH(Schedules_8760!$C3585,Htg_StPt_Sch_EZ!$B$31:$B$54,0),MATCH(Schedules_8760!$F3585,Htg_StPt_Sch_EZ!$C$30:$I$30,0)),"F","C")</f>
        <v>19.444444444444443</v>
      </c>
      <c r="J3585" s="34">
        <f>CONVERT(INDEX(Clg_StPt_Sch_EZ!$C$4:$I$27,MATCH(Schedules_8760!$C3585,Clg_StPt_Sch_EZ!$B$4:$B$27,0),MATCH(Schedules_8760!$F3585,Clg_StPt_Sch_EZ!$C$3:$I$3,0)),"F","C")</f>
        <v>25.555555555555554</v>
      </c>
      <c r="K3585" s="34">
        <f>CONVERT(INDEX(Clg_StPt_Sch_EZ!$C$31:$I$54,MATCH(Schedules_8760!$C3585,Clg_StPt_Sch_EZ!$B$31:$B$54,0),MATCH(Schedules_8760!$F3585,Clg_StPt_Sch_EZ!$C$30:$I$30,0)),"F","C")</f>
        <v>25</v>
      </c>
      <c r="L3585" s="34">
        <f>CONVERT(INDEX(DHW_StPt_Sch_EZ!$C$4:$I$27,MATCH(Schedules_8760!$C3585,DHW_StPt_Sch_EZ!$B$4:$B$27,0),MATCH(Schedules_8760!$F3585,DHW_StPt_Sch_EZ!$C$3:$I$3,0)),"F","C")</f>
        <v>53.333333333333329</v>
      </c>
      <c r="M3585" s="34">
        <f>CONVERT(INDEX(DHW_StPt_Sch_EZ!$C$31:$I$54,MATCH(Schedules_8760!$C3585,DHW_StPt_Sch_EZ!$B$31:$B$54,0),MATCH(Schedules_8760!$F3585,DHW_StPt_Sch_EZ!$C$30:$I$30,0)),"F","C")</f>
        <v>53.333333333333329</v>
      </c>
      <c r="N3585" s="12"/>
      <c r="O3585" s="12"/>
      <c r="P3585" s="12"/>
    </row>
    <row r="3586" spans="1:16" x14ac:dyDescent="0.25">
      <c r="A3586" s="35">
        <v>3585</v>
      </c>
      <c r="B3586" s="89">
        <v>150.33333333333329</v>
      </c>
      <c r="C3586" s="35">
        <f t="shared" ref="C3586:C3649" si="280">HOUR(B3586)+1</f>
        <v>9</v>
      </c>
      <c r="D3586" s="35">
        <f t="shared" si="278"/>
        <v>150</v>
      </c>
      <c r="E3586" s="35">
        <f t="shared" si="279"/>
        <v>3</v>
      </c>
      <c r="F3586" s="35" t="str">
        <f t="shared" ref="F3586:F3649" si="281">IF(E3586=1,"Sunday",IF(E3586=2,"Monday",IF(E3586=3,"Tuesday",IF(E3586=4,"Wednesday",IF(E3586=5,"Thursday",IF(E3586=6,"Friday","Saturday"))))))</f>
        <v>Tuesday</v>
      </c>
      <c r="G3586" s="35">
        <f t="shared" ref="G3586:G3649" si="282">MONTH(B3586)</f>
        <v>5</v>
      </c>
      <c r="H3586" s="34">
        <f>CONVERT(INDEX(Htg_StPt_Sch_EZ!$C$4:$I$27,MATCH(Schedules_8760!$C3586,Htg_StPt_Sch_EZ!$B$4:$B$27,0),MATCH(Schedules_8760!$F3586,Htg_StPt_Sch_EZ!$C$3:$I$3,0)),"F","C")</f>
        <v>20.555555555555554</v>
      </c>
      <c r="I3586" s="34">
        <f>CONVERT(INDEX(Htg_StPt_Sch_EZ!$C$31:$I$54,MATCH(Schedules_8760!$C3586,Htg_StPt_Sch_EZ!$B$31:$B$54,0),MATCH(Schedules_8760!$F3586,Htg_StPt_Sch_EZ!$C$30:$I$30,0)),"F","C")</f>
        <v>19.444444444444443</v>
      </c>
      <c r="J3586" s="34">
        <f>CONVERT(INDEX(Clg_StPt_Sch_EZ!$C$4:$I$27,MATCH(Schedules_8760!$C3586,Clg_StPt_Sch_EZ!$B$4:$B$27,0),MATCH(Schedules_8760!$F3586,Clg_StPt_Sch_EZ!$C$3:$I$3,0)),"F","C")</f>
        <v>25.555555555555554</v>
      </c>
      <c r="K3586" s="34">
        <f>CONVERT(INDEX(Clg_StPt_Sch_EZ!$C$31:$I$54,MATCH(Schedules_8760!$C3586,Clg_StPt_Sch_EZ!$B$31:$B$54,0),MATCH(Schedules_8760!$F3586,Clg_StPt_Sch_EZ!$C$30:$I$30,0)),"F","C")</f>
        <v>25</v>
      </c>
      <c r="L3586" s="34">
        <f>CONVERT(INDEX(DHW_StPt_Sch_EZ!$C$4:$I$27,MATCH(Schedules_8760!$C3586,DHW_StPt_Sch_EZ!$B$4:$B$27,0),MATCH(Schedules_8760!$F3586,DHW_StPt_Sch_EZ!$C$3:$I$3,0)),"F","C")</f>
        <v>53.333333333333329</v>
      </c>
      <c r="M3586" s="34">
        <f>CONVERT(INDEX(DHW_StPt_Sch_EZ!$C$31:$I$54,MATCH(Schedules_8760!$C3586,DHW_StPt_Sch_EZ!$B$31:$B$54,0),MATCH(Schedules_8760!$F3586,DHW_StPt_Sch_EZ!$C$30:$I$30,0)),"F","C")</f>
        <v>53.333333333333329</v>
      </c>
      <c r="N3586" s="12"/>
      <c r="O3586" s="12"/>
      <c r="P3586" s="12"/>
    </row>
    <row r="3587" spans="1:16" x14ac:dyDescent="0.25">
      <c r="A3587" s="35">
        <v>3586</v>
      </c>
      <c r="B3587" s="89">
        <v>150.375</v>
      </c>
      <c r="C3587" s="35">
        <f t="shared" si="280"/>
        <v>10</v>
      </c>
      <c r="D3587" s="35">
        <f t="shared" ref="D3587:D3650" si="283">IF(C3587=1,D3586+1,D3586)</f>
        <v>150</v>
      </c>
      <c r="E3587" s="35">
        <f t="shared" ref="E3587:E3650" si="284">IF(AND(C3587=1,E3586=7),1,IF(C3587=1,E3586+1,E3586))</f>
        <v>3</v>
      </c>
      <c r="F3587" s="35" t="str">
        <f t="shared" si="281"/>
        <v>Tuesday</v>
      </c>
      <c r="G3587" s="35">
        <f t="shared" si="282"/>
        <v>5</v>
      </c>
      <c r="H3587" s="34">
        <f>CONVERT(INDEX(Htg_StPt_Sch_EZ!$C$4:$I$27,MATCH(Schedules_8760!$C3587,Htg_StPt_Sch_EZ!$B$4:$B$27,0),MATCH(Schedules_8760!$F3587,Htg_StPt_Sch_EZ!$C$3:$I$3,0)),"F","C")</f>
        <v>20.555555555555554</v>
      </c>
      <c r="I3587" s="34">
        <f>CONVERT(INDEX(Htg_StPt_Sch_EZ!$C$31:$I$54,MATCH(Schedules_8760!$C3587,Htg_StPt_Sch_EZ!$B$31:$B$54,0),MATCH(Schedules_8760!$F3587,Htg_StPt_Sch_EZ!$C$30:$I$30,0)),"F","C")</f>
        <v>19.444444444444443</v>
      </c>
      <c r="J3587" s="34">
        <f>CONVERT(INDEX(Clg_StPt_Sch_EZ!$C$4:$I$27,MATCH(Schedules_8760!$C3587,Clg_StPt_Sch_EZ!$B$4:$B$27,0),MATCH(Schedules_8760!$F3587,Clg_StPt_Sch_EZ!$C$3:$I$3,0)),"F","C")</f>
        <v>25.555555555555554</v>
      </c>
      <c r="K3587" s="34">
        <f>CONVERT(INDEX(Clg_StPt_Sch_EZ!$C$31:$I$54,MATCH(Schedules_8760!$C3587,Clg_StPt_Sch_EZ!$B$31:$B$54,0),MATCH(Schedules_8760!$F3587,Clg_StPt_Sch_EZ!$C$30:$I$30,0)),"F","C")</f>
        <v>25</v>
      </c>
      <c r="L3587" s="34">
        <f>CONVERT(INDEX(DHW_StPt_Sch_EZ!$C$4:$I$27,MATCH(Schedules_8760!$C3587,DHW_StPt_Sch_EZ!$B$4:$B$27,0),MATCH(Schedules_8760!$F3587,DHW_StPt_Sch_EZ!$C$3:$I$3,0)),"F","C")</f>
        <v>53.333333333333329</v>
      </c>
      <c r="M3587" s="34">
        <f>CONVERT(INDEX(DHW_StPt_Sch_EZ!$C$31:$I$54,MATCH(Schedules_8760!$C3587,DHW_StPt_Sch_EZ!$B$31:$B$54,0),MATCH(Schedules_8760!$F3587,DHW_StPt_Sch_EZ!$C$30:$I$30,0)),"F","C")</f>
        <v>53.333333333333329</v>
      </c>
      <c r="N3587" s="12"/>
      <c r="O3587" s="12"/>
      <c r="P3587" s="12"/>
    </row>
    <row r="3588" spans="1:16" x14ac:dyDescent="0.25">
      <c r="A3588" s="35">
        <v>3587</v>
      </c>
      <c r="B3588" s="89">
        <v>150.41666666666671</v>
      </c>
      <c r="C3588" s="35">
        <f t="shared" si="280"/>
        <v>11</v>
      </c>
      <c r="D3588" s="35">
        <f t="shared" si="283"/>
        <v>150</v>
      </c>
      <c r="E3588" s="35">
        <f t="shared" si="284"/>
        <v>3</v>
      </c>
      <c r="F3588" s="35" t="str">
        <f t="shared" si="281"/>
        <v>Tuesday</v>
      </c>
      <c r="G3588" s="35">
        <f t="shared" si="282"/>
        <v>5</v>
      </c>
      <c r="H3588" s="34">
        <f>CONVERT(INDEX(Htg_StPt_Sch_EZ!$C$4:$I$27,MATCH(Schedules_8760!$C3588,Htg_StPt_Sch_EZ!$B$4:$B$27,0),MATCH(Schedules_8760!$F3588,Htg_StPt_Sch_EZ!$C$3:$I$3,0)),"F","C")</f>
        <v>20.555555555555554</v>
      </c>
      <c r="I3588" s="34">
        <f>CONVERT(INDEX(Htg_StPt_Sch_EZ!$C$31:$I$54,MATCH(Schedules_8760!$C3588,Htg_StPt_Sch_EZ!$B$31:$B$54,0),MATCH(Schedules_8760!$F3588,Htg_StPt_Sch_EZ!$C$30:$I$30,0)),"F","C")</f>
        <v>19.444444444444443</v>
      </c>
      <c r="J3588" s="34">
        <f>CONVERT(INDEX(Clg_StPt_Sch_EZ!$C$4:$I$27,MATCH(Schedules_8760!$C3588,Clg_StPt_Sch_EZ!$B$4:$B$27,0),MATCH(Schedules_8760!$F3588,Clg_StPt_Sch_EZ!$C$3:$I$3,0)),"F","C")</f>
        <v>25.555555555555554</v>
      </c>
      <c r="K3588" s="34">
        <f>CONVERT(INDEX(Clg_StPt_Sch_EZ!$C$31:$I$54,MATCH(Schedules_8760!$C3588,Clg_StPt_Sch_EZ!$B$31:$B$54,0),MATCH(Schedules_8760!$F3588,Clg_StPt_Sch_EZ!$C$30:$I$30,0)),"F","C")</f>
        <v>25</v>
      </c>
      <c r="L3588" s="34">
        <f>CONVERT(INDEX(DHW_StPt_Sch_EZ!$C$4:$I$27,MATCH(Schedules_8760!$C3588,DHW_StPt_Sch_EZ!$B$4:$B$27,0),MATCH(Schedules_8760!$F3588,DHW_StPt_Sch_EZ!$C$3:$I$3,0)),"F","C")</f>
        <v>53.333333333333329</v>
      </c>
      <c r="M3588" s="34">
        <f>CONVERT(INDEX(DHW_StPt_Sch_EZ!$C$31:$I$54,MATCH(Schedules_8760!$C3588,DHW_StPt_Sch_EZ!$B$31:$B$54,0),MATCH(Schedules_8760!$F3588,DHW_StPt_Sch_EZ!$C$30:$I$30,0)),"F","C")</f>
        <v>53.333333333333329</v>
      </c>
      <c r="N3588" s="12"/>
      <c r="O3588" s="12"/>
      <c r="P3588" s="12"/>
    </row>
    <row r="3589" spans="1:16" x14ac:dyDescent="0.25">
      <c r="A3589" s="35">
        <v>3588</v>
      </c>
      <c r="B3589" s="89">
        <v>150.45833333333329</v>
      </c>
      <c r="C3589" s="35">
        <f t="shared" si="280"/>
        <v>12</v>
      </c>
      <c r="D3589" s="35">
        <f t="shared" si="283"/>
        <v>150</v>
      </c>
      <c r="E3589" s="35">
        <f t="shared" si="284"/>
        <v>3</v>
      </c>
      <c r="F3589" s="35" t="str">
        <f t="shared" si="281"/>
        <v>Tuesday</v>
      </c>
      <c r="G3589" s="35">
        <f t="shared" si="282"/>
        <v>5</v>
      </c>
      <c r="H3589" s="34">
        <f>CONVERT(INDEX(Htg_StPt_Sch_EZ!$C$4:$I$27,MATCH(Schedules_8760!$C3589,Htg_StPt_Sch_EZ!$B$4:$B$27,0),MATCH(Schedules_8760!$F3589,Htg_StPt_Sch_EZ!$C$3:$I$3,0)),"F","C")</f>
        <v>20.555555555555554</v>
      </c>
      <c r="I3589" s="34">
        <f>CONVERT(INDEX(Htg_StPt_Sch_EZ!$C$31:$I$54,MATCH(Schedules_8760!$C3589,Htg_StPt_Sch_EZ!$B$31:$B$54,0),MATCH(Schedules_8760!$F3589,Htg_StPt_Sch_EZ!$C$30:$I$30,0)),"F","C")</f>
        <v>19.444444444444443</v>
      </c>
      <c r="J3589" s="34">
        <f>CONVERT(INDEX(Clg_StPt_Sch_EZ!$C$4:$I$27,MATCH(Schedules_8760!$C3589,Clg_StPt_Sch_EZ!$B$4:$B$27,0),MATCH(Schedules_8760!$F3589,Clg_StPt_Sch_EZ!$C$3:$I$3,0)),"F","C")</f>
        <v>25.555555555555554</v>
      </c>
      <c r="K3589" s="34">
        <f>CONVERT(INDEX(Clg_StPt_Sch_EZ!$C$31:$I$54,MATCH(Schedules_8760!$C3589,Clg_StPt_Sch_EZ!$B$31:$B$54,0),MATCH(Schedules_8760!$F3589,Clg_StPt_Sch_EZ!$C$30:$I$30,0)),"F","C")</f>
        <v>25</v>
      </c>
      <c r="L3589" s="34">
        <f>CONVERT(INDEX(DHW_StPt_Sch_EZ!$C$4:$I$27,MATCH(Schedules_8760!$C3589,DHW_StPt_Sch_EZ!$B$4:$B$27,0),MATCH(Schedules_8760!$F3589,DHW_StPt_Sch_EZ!$C$3:$I$3,0)),"F","C")</f>
        <v>53.333333333333329</v>
      </c>
      <c r="M3589" s="34">
        <f>CONVERT(INDEX(DHW_StPt_Sch_EZ!$C$31:$I$54,MATCH(Schedules_8760!$C3589,DHW_StPt_Sch_EZ!$B$31:$B$54,0),MATCH(Schedules_8760!$F3589,DHW_StPt_Sch_EZ!$C$30:$I$30,0)),"F","C")</f>
        <v>53.333333333333329</v>
      </c>
      <c r="N3589" s="12"/>
      <c r="O3589" s="12"/>
      <c r="P3589" s="12"/>
    </row>
    <row r="3590" spans="1:16" x14ac:dyDescent="0.25">
      <c r="A3590" s="35">
        <v>3589</v>
      </c>
      <c r="B3590" s="89">
        <v>150.5</v>
      </c>
      <c r="C3590" s="35">
        <f t="shared" si="280"/>
        <v>13</v>
      </c>
      <c r="D3590" s="35">
        <f t="shared" si="283"/>
        <v>150</v>
      </c>
      <c r="E3590" s="35">
        <f t="shared" si="284"/>
        <v>3</v>
      </c>
      <c r="F3590" s="35" t="str">
        <f t="shared" si="281"/>
        <v>Tuesday</v>
      </c>
      <c r="G3590" s="35">
        <f t="shared" si="282"/>
        <v>5</v>
      </c>
      <c r="H3590" s="34">
        <f>CONVERT(INDEX(Htg_StPt_Sch_EZ!$C$4:$I$27,MATCH(Schedules_8760!$C3590,Htg_StPt_Sch_EZ!$B$4:$B$27,0),MATCH(Schedules_8760!$F3590,Htg_StPt_Sch_EZ!$C$3:$I$3,0)),"F","C")</f>
        <v>20.555555555555554</v>
      </c>
      <c r="I3590" s="34">
        <f>CONVERT(INDEX(Htg_StPt_Sch_EZ!$C$31:$I$54,MATCH(Schedules_8760!$C3590,Htg_StPt_Sch_EZ!$B$31:$B$54,0),MATCH(Schedules_8760!$F3590,Htg_StPt_Sch_EZ!$C$30:$I$30,0)),"F","C")</f>
        <v>19.444444444444443</v>
      </c>
      <c r="J3590" s="34">
        <f>CONVERT(INDEX(Clg_StPt_Sch_EZ!$C$4:$I$27,MATCH(Schedules_8760!$C3590,Clg_StPt_Sch_EZ!$B$4:$B$27,0),MATCH(Schedules_8760!$F3590,Clg_StPt_Sch_EZ!$C$3:$I$3,0)),"F","C")</f>
        <v>25.555555555555554</v>
      </c>
      <c r="K3590" s="34">
        <f>CONVERT(INDEX(Clg_StPt_Sch_EZ!$C$31:$I$54,MATCH(Schedules_8760!$C3590,Clg_StPt_Sch_EZ!$B$31:$B$54,0),MATCH(Schedules_8760!$F3590,Clg_StPt_Sch_EZ!$C$30:$I$30,0)),"F","C")</f>
        <v>25</v>
      </c>
      <c r="L3590" s="34">
        <f>CONVERT(INDEX(DHW_StPt_Sch_EZ!$C$4:$I$27,MATCH(Schedules_8760!$C3590,DHW_StPt_Sch_EZ!$B$4:$B$27,0),MATCH(Schedules_8760!$F3590,DHW_StPt_Sch_EZ!$C$3:$I$3,0)),"F","C")</f>
        <v>53.333333333333329</v>
      </c>
      <c r="M3590" s="34">
        <f>CONVERT(INDEX(DHW_StPt_Sch_EZ!$C$31:$I$54,MATCH(Schedules_8760!$C3590,DHW_StPt_Sch_EZ!$B$31:$B$54,0),MATCH(Schedules_8760!$F3590,DHW_StPt_Sch_EZ!$C$30:$I$30,0)),"F","C")</f>
        <v>53.333333333333329</v>
      </c>
      <c r="N3590" s="12"/>
      <c r="O3590" s="12"/>
      <c r="P3590" s="12"/>
    </row>
    <row r="3591" spans="1:16" x14ac:dyDescent="0.25">
      <c r="A3591" s="35">
        <v>3590</v>
      </c>
      <c r="B3591" s="89">
        <v>150.54166666666671</v>
      </c>
      <c r="C3591" s="35">
        <f t="shared" si="280"/>
        <v>14</v>
      </c>
      <c r="D3591" s="35">
        <f t="shared" si="283"/>
        <v>150</v>
      </c>
      <c r="E3591" s="35">
        <f t="shared" si="284"/>
        <v>3</v>
      </c>
      <c r="F3591" s="35" t="str">
        <f t="shared" si="281"/>
        <v>Tuesday</v>
      </c>
      <c r="G3591" s="35">
        <f t="shared" si="282"/>
        <v>5</v>
      </c>
      <c r="H3591" s="34">
        <f>CONVERT(INDEX(Htg_StPt_Sch_EZ!$C$4:$I$27,MATCH(Schedules_8760!$C3591,Htg_StPt_Sch_EZ!$B$4:$B$27,0),MATCH(Schedules_8760!$F3591,Htg_StPt_Sch_EZ!$C$3:$I$3,0)),"F","C")</f>
        <v>20.555555555555554</v>
      </c>
      <c r="I3591" s="34">
        <f>CONVERT(INDEX(Htg_StPt_Sch_EZ!$C$31:$I$54,MATCH(Schedules_8760!$C3591,Htg_StPt_Sch_EZ!$B$31:$B$54,0),MATCH(Schedules_8760!$F3591,Htg_StPt_Sch_EZ!$C$30:$I$30,0)),"F","C")</f>
        <v>19.444444444444443</v>
      </c>
      <c r="J3591" s="34">
        <f>CONVERT(INDEX(Clg_StPt_Sch_EZ!$C$4:$I$27,MATCH(Schedules_8760!$C3591,Clg_StPt_Sch_EZ!$B$4:$B$27,0),MATCH(Schedules_8760!$F3591,Clg_StPt_Sch_EZ!$C$3:$I$3,0)),"F","C")</f>
        <v>25.555555555555554</v>
      </c>
      <c r="K3591" s="34">
        <f>CONVERT(INDEX(Clg_StPt_Sch_EZ!$C$31:$I$54,MATCH(Schedules_8760!$C3591,Clg_StPt_Sch_EZ!$B$31:$B$54,0),MATCH(Schedules_8760!$F3591,Clg_StPt_Sch_EZ!$C$30:$I$30,0)),"F","C")</f>
        <v>25</v>
      </c>
      <c r="L3591" s="34">
        <f>CONVERT(INDEX(DHW_StPt_Sch_EZ!$C$4:$I$27,MATCH(Schedules_8760!$C3591,DHW_StPt_Sch_EZ!$B$4:$B$27,0),MATCH(Schedules_8760!$F3591,DHW_StPt_Sch_EZ!$C$3:$I$3,0)),"F","C")</f>
        <v>53.333333333333329</v>
      </c>
      <c r="M3591" s="34">
        <f>CONVERT(INDEX(DHW_StPt_Sch_EZ!$C$31:$I$54,MATCH(Schedules_8760!$C3591,DHW_StPt_Sch_EZ!$B$31:$B$54,0),MATCH(Schedules_8760!$F3591,DHW_StPt_Sch_EZ!$C$30:$I$30,0)),"F","C")</f>
        <v>53.333333333333329</v>
      </c>
      <c r="N3591" s="12"/>
      <c r="O3591" s="12"/>
      <c r="P3591" s="12"/>
    </row>
    <row r="3592" spans="1:16" x14ac:dyDescent="0.25">
      <c r="A3592" s="35">
        <v>3591</v>
      </c>
      <c r="B3592" s="89">
        <v>150.58333333333329</v>
      </c>
      <c r="C3592" s="35">
        <f t="shared" si="280"/>
        <v>15</v>
      </c>
      <c r="D3592" s="35">
        <f t="shared" si="283"/>
        <v>150</v>
      </c>
      <c r="E3592" s="35">
        <f t="shared" si="284"/>
        <v>3</v>
      </c>
      <c r="F3592" s="35" t="str">
        <f t="shared" si="281"/>
        <v>Tuesday</v>
      </c>
      <c r="G3592" s="35">
        <f t="shared" si="282"/>
        <v>5</v>
      </c>
      <c r="H3592" s="34">
        <f>CONVERT(INDEX(Htg_StPt_Sch_EZ!$C$4:$I$27,MATCH(Schedules_8760!$C3592,Htg_StPt_Sch_EZ!$B$4:$B$27,0),MATCH(Schedules_8760!$F3592,Htg_StPt_Sch_EZ!$C$3:$I$3,0)),"F","C")</f>
        <v>20.555555555555554</v>
      </c>
      <c r="I3592" s="34">
        <f>CONVERT(INDEX(Htg_StPt_Sch_EZ!$C$31:$I$54,MATCH(Schedules_8760!$C3592,Htg_StPt_Sch_EZ!$B$31:$B$54,0),MATCH(Schedules_8760!$F3592,Htg_StPt_Sch_EZ!$C$30:$I$30,0)),"F","C")</f>
        <v>21.111111111111111</v>
      </c>
      <c r="J3592" s="34">
        <f>CONVERT(INDEX(Clg_StPt_Sch_EZ!$C$4:$I$27,MATCH(Schedules_8760!$C3592,Clg_StPt_Sch_EZ!$B$4:$B$27,0),MATCH(Schedules_8760!$F3592,Clg_StPt_Sch_EZ!$C$3:$I$3,0)),"F","C")</f>
        <v>25.555555555555554</v>
      </c>
      <c r="K3592" s="34">
        <f>CONVERT(INDEX(Clg_StPt_Sch_EZ!$C$31:$I$54,MATCH(Schedules_8760!$C3592,Clg_StPt_Sch_EZ!$B$31:$B$54,0),MATCH(Schedules_8760!$F3592,Clg_StPt_Sch_EZ!$C$30:$I$30,0)),"F","C")</f>
        <v>25</v>
      </c>
      <c r="L3592" s="34">
        <f>CONVERT(INDEX(DHW_StPt_Sch_EZ!$C$4:$I$27,MATCH(Schedules_8760!$C3592,DHW_StPt_Sch_EZ!$B$4:$B$27,0),MATCH(Schedules_8760!$F3592,DHW_StPt_Sch_EZ!$C$3:$I$3,0)),"F","C")</f>
        <v>53.333333333333329</v>
      </c>
      <c r="M3592" s="34">
        <f>CONVERT(INDEX(DHW_StPt_Sch_EZ!$C$31:$I$54,MATCH(Schedules_8760!$C3592,DHW_StPt_Sch_EZ!$B$31:$B$54,0),MATCH(Schedules_8760!$F3592,DHW_StPt_Sch_EZ!$C$30:$I$30,0)),"F","C")</f>
        <v>53.333333333333329</v>
      </c>
      <c r="N3592" s="12"/>
      <c r="O3592" s="12"/>
      <c r="P3592" s="12"/>
    </row>
    <row r="3593" spans="1:16" x14ac:dyDescent="0.25">
      <c r="A3593" s="35">
        <v>3592</v>
      </c>
      <c r="B3593" s="89">
        <v>150.625</v>
      </c>
      <c r="C3593" s="35">
        <f t="shared" si="280"/>
        <v>16</v>
      </c>
      <c r="D3593" s="35">
        <f t="shared" si="283"/>
        <v>150</v>
      </c>
      <c r="E3593" s="35">
        <f t="shared" si="284"/>
        <v>3</v>
      </c>
      <c r="F3593" s="35" t="str">
        <f t="shared" si="281"/>
        <v>Tuesday</v>
      </c>
      <c r="G3593" s="35">
        <f t="shared" si="282"/>
        <v>5</v>
      </c>
      <c r="H3593" s="34">
        <f>CONVERT(INDEX(Htg_StPt_Sch_EZ!$C$4:$I$27,MATCH(Schedules_8760!$C3593,Htg_StPt_Sch_EZ!$B$4:$B$27,0),MATCH(Schedules_8760!$F3593,Htg_StPt_Sch_EZ!$C$3:$I$3,0)),"F","C")</f>
        <v>20.555555555555554</v>
      </c>
      <c r="I3593" s="34">
        <f>CONVERT(INDEX(Htg_StPt_Sch_EZ!$C$31:$I$54,MATCH(Schedules_8760!$C3593,Htg_StPt_Sch_EZ!$B$31:$B$54,0),MATCH(Schedules_8760!$F3593,Htg_StPt_Sch_EZ!$C$30:$I$30,0)),"F","C")</f>
        <v>21.111111111111111</v>
      </c>
      <c r="J3593" s="34">
        <f>CONVERT(INDEX(Clg_StPt_Sch_EZ!$C$4:$I$27,MATCH(Schedules_8760!$C3593,Clg_StPt_Sch_EZ!$B$4:$B$27,0),MATCH(Schedules_8760!$F3593,Clg_StPt_Sch_EZ!$C$3:$I$3,0)),"F","C")</f>
        <v>25.555555555555554</v>
      </c>
      <c r="K3593" s="34">
        <f>CONVERT(INDEX(Clg_StPt_Sch_EZ!$C$31:$I$54,MATCH(Schedules_8760!$C3593,Clg_StPt_Sch_EZ!$B$31:$B$54,0),MATCH(Schedules_8760!$F3593,Clg_StPt_Sch_EZ!$C$30:$I$30,0)),"F","C")</f>
        <v>25</v>
      </c>
      <c r="L3593" s="34">
        <f>CONVERT(INDEX(DHW_StPt_Sch_EZ!$C$4:$I$27,MATCH(Schedules_8760!$C3593,DHW_StPt_Sch_EZ!$B$4:$B$27,0),MATCH(Schedules_8760!$F3593,DHW_StPt_Sch_EZ!$C$3:$I$3,0)),"F","C")</f>
        <v>53.333333333333329</v>
      </c>
      <c r="M3593" s="34">
        <f>CONVERT(INDEX(DHW_StPt_Sch_EZ!$C$31:$I$54,MATCH(Schedules_8760!$C3593,DHW_StPt_Sch_EZ!$B$31:$B$54,0),MATCH(Schedules_8760!$F3593,DHW_StPt_Sch_EZ!$C$30:$I$30,0)),"F","C")</f>
        <v>53.333333333333329</v>
      </c>
      <c r="N3593" s="12"/>
      <c r="O3593" s="12"/>
      <c r="P3593" s="12"/>
    </row>
    <row r="3594" spans="1:16" x14ac:dyDescent="0.25">
      <c r="A3594" s="35">
        <v>3593</v>
      </c>
      <c r="B3594" s="89">
        <v>150.66666666666671</v>
      </c>
      <c r="C3594" s="35">
        <f t="shared" si="280"/>
        <v>17</v>
      </c>
      <c r="D3594" s="35">
        <f t="shared" si="283"/>
        <v>150</v>
      </c>
      <c r="E3594" s="35">
        <f t="shared" si="284"/>
        <v>3</v>
      </c>
      <c r="F3594" s="35" t="str">
        <f t="shared" si="281"/>
        <v>Tuesday</v>
      </c>
      <c r="G3594" s="35">
        <f t="shared" si="282"/>
        <v>5</v>
      </c>
      <c r="H3594" s="34">
        <f>CONVERT(INDEX(Htg_StPt_Sch_EZ!$C$4:$I$27,MATCH(Schedules_8760!$C3594,Htg_StPt_Sch_EZ!$B$4:$B$27,0),MATCH(Schedules_8760!$F3594,Htg_StPt_Sch_EZ!$C$3:$I$3,0)),"F","C")</f>
        <v>20.555555555555554</v>
      </c>
      <c r="I3594" s="34">
        <f>CONVERT(INDEX(Htg_StPt_Sch_EZ!$C$31:$I$54,MATCH(Schedules_8760!$C3594,Htg_StPt_Sch_EZ!$B$31:$B$54,0),MATCH(Schedules_8760!$F3594,Htg_StPt_Sch_EZ!$C$30:$I$30,0)),"F","C")</f>
        <v>17.777777777777779</v>
      </c>
      <c r="J3594" s="34">
        <f>CONVERT(INDEX(Clg_StPt_Sch_EZ!$C$4:$I$27,MATCH(Schedules_8760!$C3594,Clg_StPt_Sch_EZ!$B$4:$B$27,0),MATCH(Schedules_8760!$F3594,Clg_StPt_Sch_EZ!$C$3:$I$3,0)),"F","C")</f>
        <v>25.555555555555554</v>
      </c>
      <c r="K3594" s="34">
        <f>CONVERT(INDEX(Clg_StPt_Sch_EZ!$C$31:$I$54,MATCH(Schedules_8760!$C3594,Clg_StPt_Sch_EZ!$B$31:$B$54,0),MATCH(Schedules_8760!$F3594,Clg_StPt_Sch_EZ!$C$30:$I$30,0)),"F","C")</f>
        <v>25</v>
      </c>
      <c r="L3594" s="34">
        <f>CONVERT(INDEX(DHW_StPt_Sch_EZ!$C$4:$I$27,MATCH(Schedules_8760!$C3594,DHW_StPt_Sch_EZ!$B$4:$B$27,0),MATCH(Schedules_8760!$F3594,DHW_StPt_Sch_EZ!$C$3:$I$3,0)),"F","C")</f>
        <v>53.333333333333329</v>
      </c>
      <c r="M3594" s="34">
        <f>CONVERT(INDEX(DHW_StPt_Sch_EZ!$C$31:$I$54,MATCH(Schedules_8760!$C3594,DHW_StPt_Sch_EZ!$B$31:$B$54,0),MATCH(Schedules_8760!$F3594,DHW_StPt_Sch_EZ!$C$30:$I$30,0)),"F","C")</f>
        <v>53.333333333333329</v>
      </c>
      <c r="N3594" s="12"/>
      <c r="O3594" s="12"/>
      <c r="P3594" s="12"/>
    </row>
    <row r="3595" spans="1:16" x14ac:dyDescent="0.25">
      <c r="A3595" s="35">
        <v>3594</v>
      </c>
      <c r="B3595" s="89">
        <v>150.70833333333329</v>
      </c>
      <c r="C3595" s="35">
        <f t="shared" si="280"/>
        <v>18</v>
      </c>
      <c r="D3595" s="35">
        <f t="shared" si="283"/>
        <v>150</v>
      </c>
      <c r="E3595" s="35">
        <f t="shared" si="284"/>
        <v>3</v>
      </c>
      <c r="F3595" s="35" t="str">
        <f t="shared" si="281"/>
        <v>Tuesday</v>
      </c>
      <c r="G3595" s="35">
        <f t="shared" si="282"/>
        <v>5</v>
      </c>
      <c r="H3595" s="34">
        <f>CONVERT(INDEX(Htg_StPt_Sch_EZ!$C$4:$I$27,MATCH(Schedules_8760!$C3595,Htg_StPt_Sch_EZ!$B$4:$B$27,0),MATCH(Schedules_8760!$F3595,Htg_StPt_Sch_EZ!$C$3:$I$3,0)),"F","C")</f>
        <v>20.555555555555554</v>
      </c>
      <c r="I3595" s="34">
        <f>CONVERT(INDEX(Htg_StPt_Sch_EZ!$C$31:$I$54,MATCH(Schedules_8760!$C3595,Htg_StPt_Sch_EZ!$B$31:$B$54,0),MATCH(Schedules_8760!$F3595,Htg_StPt_Sch_EZ!$C$30:$I$30,0)),"F","C")</f>
        <v>17.777777777777779</v>
      </c>
      <c r="J3595" s="34">
        <f>CONVERT(INDEX(Clg_StPt_Sch_EZ!$C$4:$I$27,MATCH(Schedules_8760!$C3595,Clg_StPt_Sch_EZ!$B$4:$B$27,0),MATCH(Schedules_8760!$F3595,Clg_StPt_Sch_EZ!$C$3:$I$3,0)),"F","C")</f>
        <v>25.555555555555554</v>
      </c>
      <c r="K3595" s="34">
        <f>CONVERT(INDEX(Clg_StPt_Sch_EZ!$C$31:$I$54,MATCH(Schedules_8760!$C3595,Clg_StPt_Sch_EZ!$B$31:$B$54,0),MATCH(Schedules_8760!$F3595,Clg_StPt_Sch_EZ!$C$30:$I$30,0)),"F","C")</f>
        <v>28.333333333333332</v>
      </c>
      <c r="L3595" s="34">
        <f>CONVERT(INDEX(DHW_StPt_Sch_EZ!$C$4:$I$27,MATCH(Schedules_8760!$C3595,DHW_StPt_Sch_EZ!$B$4:$B$27,0),MATCH(Schedules_8760!$F3595,DHW_StPt_Sch_EZ!$C$3:$I$3,0)),"F","C")</f>
        <v>53.333333333333329</v>
      </c>
      <c r="M3595" s="34">
        <f>CONVERT(INDEX(DHW_StPt_Sch_EZ!$C$31:$I$54,MATCH(Schedules_8760!$C3595,DHW_StPt_Sch_EZ!$B$31:$B$54,0),MATCH(Schedules_8760!$F3595,DHW_StPt_Sch_EZ!$C$30:$I$30,0)),"F","C")</f>
        <v>53.333333333333329</v>
      </c>
      <c r="N3595" s="12"/>
      <c r="O3595" s="12"/>
      <c r="P3595" s="12"/>
    </row>
    <row r="3596" spans="1:16" x14ac:dyDescent="0.25">
      <c r="A3596" s="35">
        <v>3595</v>
      </c>
      <c r="B3596" s="89">
        <v>150.75</v>
      </c>
      <c r="C3596" s="35">
        <f t="shared" si="280"/>
        <v>19</v>
      </c>
      <c r="D3596" s="35">
        <f t="shared" si="283"/>
        <v>150</v>
      </c>
      <c r="E3596" s="35">
        <f t="shared" si="284"/>
        <v>3</v>
      </c>
      <c r="F3596" s="35" t="str">
        <f t="shared" si="281"/>
        <v>Tuesday</v>
      </c>
      <c r="G3596" s="35">
        <f t="shared" si="282"/>
        <v>5</v>
      </c>
      <c r="H3596" s="34">
        <f>CONVERT(INDEX(Htg_StPt_Sch_EZ!$C$4:$I$27,MATCH(Schedules_8760!$C3596,Htg_StPt_Sch_EZ!$B$4:$B$27,0),MATCH(Schedules_8760!$F3596,Htg_StPt_Sch_EZ!$C$3:$I$3,0)),"F","C")</f>
        <v>20.555555555555554</v>
      </c>
      <c r="I3596" s="34">
        <f>CONVERT(INDEX(Htg_StPt_Sch_EZ!$C$31:$I$54,MATCH(Schedules_8760!$C3596,Htg_StPt_Sch_EZ!$B$31:$B$54,0),MATCH(Schedules_8760!$F3596,Htg_StPt_Sch_EZ!$C$30:$I$30,0)),"F","C")</f>
        <v>18.333333333333332</v>
      </c>
      <c r="J3596" s="34">
        <f>CONVERT(INDEX(Clg_StPt_Sch_EZ!$C$4:$I$27,MATCH(Schedules_8760!$C3596,Clg_StPt_Sch_EZ!$B$4:$B$27,0),MATCH(Schedules_8760!$F3596,Clg_StPt_Sch_EZ!$C$3:$I$3,0)),"F","C")</f>
        <v>25.555555555555554</v>
      </c>
      <c r="K3596" s="34">
        <f>CONVERT(INDEX(Clg_StPt_Sch_EZ!$C$31:$I$54,MATCH(Schedules_8760!$C3596,Clg_StPt_Sch_EZ!$B$31:$B$54,0),MATCH(Schedules_8760!$F3596,Clg_StPt_Sch_EZ!$C$30:$I$30,0)),"F","C")</f>
        <v>28.333333333333332</v>
      </c>
      <c r="L3596" s="34">
        <f>CONVERT(INDEX(DHW_StPt_Sch_EZ!$C$4:$I$27,MATCH(Schedules_8760!$C3596,DHW_StPt_Sch_EZ!$B$4:$B$27,0),MATCH(Schedules_8760!$F3596,DHW_StPt_Sch_EZ!$C$3:$I$3,0)),"F","C")</f>
        <v>53.333333333333329</v>
      </c>
      <c r="M3596" s="34">
        <f>CONVERT(INDEX(DHW_StPt_Sch_EZ!$C$31:$I$54,MATCH(Schedules_8760!$C3596,DHW_StPt_Sch_EZ!$B$31:$B$54,0),MATCH(Schedules_8760!$F3596,DHW_StPt_Sch_EZ!$C$30:$I$30,0)),"F","C")</f>
        <v>53.333333333333329</v>
      </c>
      <c r="N3596" s="12"/>
      <c r="O3596" s="12"/>
      <c r="P3596" s="12"/>
    </row>
    <row r="3597" spans="1:16" x14ac:dyDescent="0.25">
      <c r="A3597" s="35">
        <v>3596</v>
      </c>
      <c r="B3597" s="89">
        <v>150.79166666666671</v>
      </c>
      <c r="C3597" s="35">
        <f t="shared" si="280"/>
        <v>20</v>
      </c>
      <c r="D3597" s="35">
        <f t="shared" si="283"/>
        <v>150</v>
      </c>
      <c r="E3597" s="35">
        <f t="shared" si="284"/>
        <v>3</v>
      </c>
      <c r="F3597" s="35" t="str">
        <f t="shared" si="281"/>
        <v>Tuesday</v>
      </c>
      <c r="G3597" s="35">
        <f t="shared" si="282"/>
        <v>5</v>
      </c>
      <c r="H3597" s="34">
        <f>CONVERT(INDEX(Htg_StPt_Sch_EZ!$C$4:$I$27,MATCH(Schedules_8760!$C3597,Htg_StPt_Sch_EZ!$B$4:$B$27,0),MATCH(Schedules_8760!$F3597,Htg_StPt_Sch_EZ!$C$3:$I$3,0)),"F","C")</f>
        <v>20.555555555555554</v>
      </c>
      <c r="I3597" s="34">
        <f>CONVERT(INDEX(Htg_StPt_Sch_EZ!$C$31:$I$54,MATCH(Schedules_8760!$C3597,Htg_StPt_Sch_EZ!$B$31:$B$54,0),MATCH(Schedules_8760!$F3597,Htg_StPt_Sch_EZ!$C$30:$I$30,0)),"F","C")</f>
        <v>18.888888888888889</v>
      </c>
      <c r="J3597" s="34">
        <f>CONVERT(INDEX(Clg_StPt_Sch_EZ!$C$4:$I$27,MATCH(Schedules_8760!$C3597,Clg_StPt_Sch_EZ!$B$4:$B$27,0),MATCH(Schedules_8760!$F3597,Clg_StPt_Sch_EZ!$C$3:$I$3,0)),"F","C")</f>
        <v>25.555555555555554</v>
      </c>
      <c r="K3597" s="34">
        <f>CONVERT(INDEX(Clg_StPt_Sch_EZ!$C$31:$I$54,MATCH(Schedules_8760!$C3597,Clg_StPt_Sch_EZ!$B$31:$B$54,0),MATCH(Schedules_8760!$F3597,Clg_StPt_Sch_EZ!$C$30:$I$30,0)),"F","C")</f>
        <v>28.333333333333332</v>
      </c>
      <c r="L3597" s="34">
        <f>CONVERT(INDEX(DHW_StPt_Sch_EZ!$C$4:$I$27,MATCH(Schedules_8760!$C3597,DHW_StPt_Sch_EZ!$B$4:$B$27,0),MATCH(Schedules_8760!$F3597,DHW_StPt_Sch_EZ!$C$3:$I$3,0)),"F","C")</f>
        <v>53.333333333333329</v>
      </c>
      <c r="M3597" s="34">
        <f>CONVERT(INDEX(DHW_StPt_Sch_EZ!$C$31:$I$54,MATCH(Schedules_8760!$C3597,DHW_StPt_Sch_EZ!$B$31:$B$54,0),MATCH(Schedules_8760!$F3597,DHW_StPt_Sch_EZ!$C$30:$I$30,0)),"F","C")</f>
        <v>53.333333333333329</v>
      </c>
      <c r="N3597" s="12"/>
      <c r="O3597" s="12"/>
      <c r="P3597" s="12"/>
    </row>
    <row r="3598" spans="1:16" x14ac:dyDescent="0.25">
      <c r="A3598" s="35">
        <v>3597</v>
      </c>
      <c r="B3598" s="89">
        <v>150.83333333333329</v>
      </c>
      <c r="C3598" s="35">
        <f t="shared" si="280"/>
        <v>21</v>
      </c>
      <c r="D3598" s="35">
        <f t="shared" si="283"/>
        <v>150</v>
      </c>
      <c r="E3598" s="35">
        <f t="shared" si="284"/>
        <v>3</v>
      </c>
      <c r="F3598" s="35" t="str">
        <f t="shared" si="281"/>
        <v>Tuesday</v>
      </c>
      <c r="G3598" s="35">
        <f t="shared" si="282"/>
        <v>5</v>
      </c>
      <c r="H3598" s="34">
        <f>CONVERT(INDEX(Htg_StPt_Sch_EZ!$C$4:$I$27,MATCH(Schedules_8760!$C3598,Htg_StPt_Sch_EZ!$B$4:$B$27,0),MATCH(Schedules_8760!$F3598,Htg_StPt_Sch_EZ!$C$3:$I$3,0)),"F","C")</f>
        <v>20.555555555555554</v>
      </c>
      <c r="I3598" s="34">
        <f>CONVERT(INDEX(Htg_StPt_Sch_EZ!$C$31:$I$54,MATCH(Schedules_8760!$C3598,Htg_StPt_Sch_EZ!$B$31:$B$54,0),MATCH(Schedules_8760!$F3598,Htg_StPt_Sch_EZ!$C$30:$I$30,0)),"F","C")</f>
        <v>19.444444444444443</v>
      </c>
      <c r="J3598" s="34">
        <f>CONVERT(INDEX(Clg_StPt_Sch_EZ!$C$4:$I$27,MATCH(Schedules_8760!$C3598,Clg_StPt_Sch_EZ!$B$4:$B$27,0),MATCH(Schedules_8760!$F3598,Clg_StPt_Sch_EZ!$C$3:$I$3,0)),"F","C")</f>
        <v>25.555555555555554</v>
      </c>
      <c r="K3598" s="34">
        <f>CONVERT(INDEX(Clg_StPt_Sch_EZ!$C$31:$I$54,MATCH(Schedules_8760!$C3598,Clg_StPt_Sch_EZ!$B$31:$B$54,0),MATCH(Schedules_8760!$F3598,Clg_StPt_Sch_EZ!$C$30:$I$30,0)),"F","C")</f>
        <v>28.333333333333332</v>
      </c>
      <c r="L3598" s="34">
        <f>CONVERT(INDEX(DHW_StPt_Sch_EZ!$C$4:$I$27,MATCH(Schedules_8760!$C3598,DHW_StPt_Sch_EZ!$B$4:$B$27,0),MATCH(Schedules_8760!$F3598,DHW_StPt_Sch_EZ!$C$3:$I$3,0)),"F","C")</f>
        <v>53.333333333333329</v>
      </c>
      <c r="M3598" s="34">
        <f>CONVERT(INDEX(DHW_StPt_Sch_EZ!$C$31:$I$54,MATCH(Schedules_8760!$C3598,DHW_StPt_Sch_EZ!$B$31:$B$54,0),MATCH(Schedules_8760!$F3598,DHW_StPt_Sch_EZ!$C$30:$I$30,0)),"F","C")</f>
        <v>53.333333333333329</v>
      </c>
      <c r="N3598" s="12"/>
      <c r="O3598" s="12"/>
      <c r="P3598" s="12"/>
    </row>
    <row r="3599" spans="1:16" x14ac:dyDescent="0.25">
      <c r="A3599" s="35">
        <v>3598</v>
      </c>
      <c r="B3599" s="89">
        <v>150.875</v>
      </c>
      <c r="C3599" s="35">
        <f t="shared" si="280"/>
        <v>22</v>
      </c>
      <c r="D3599" s="35">
        <f t="shared" si="283"/>
        <v>150</v>
      </c>
      <c r="E3599" s="35">
        <f t="shared" si="284"/>
        <v>3</v>
      </c>
      <c r="F3599" s="35" t="str">
        <f t="shared" si="281"/>
        <v>Tuesday</v>
      </c>
      <c r="G3599" s="35">
        <f t="shared" si="282"/>
        <v>5</v>
      </c>
      <c r="H3599" s="34">
        <f>CONVERT(INDEX(Htg_StPt_Sch_EZ!$C$4:$I$27,MATCH(Schedules_8760!$C3599,Htg_StPt_Sch_EZ!$B$4:$B$27,0),MATCH(Schedules_8760!$F3599,Htg_StPt_Sch_EZ!$C$3:$I$3,0)),"F","C")</f>
        <v>20.555555555555554</v>
      </c>
      <c r="I3599" s="34">
        <f>CONVERT(INDEX(Htg_StPt_Sch_EZ!$C$31:$I$54,MATCH(Schedules_8760!$C3599,Htg_StPt_Sch_EZ!$B$31:$B$54,0),MATCH(Schedules_8760!$F3599,Htg_StPt_Sch_EZ!$C$30:$I$30,0)),"F","C")</f>
        <v>19.444444444444443</v>
      </c>
      <c r="J3599" s="34">
        <f>CONVERT(INDEX(Clg_StPt_Sch_EZ!$C$4:$I$27,MATCH(Schedules_8760!$C3599,Clg_StPt_Sch_EZ!$B$4:$B$27,0),MATCH(Schedules_8760!$F3599,Clg_StPt_Sch_EZ!$C$3:$I$3,0)),"F","C")</f>
        <v>25.555555555555554</v>
      </c>
      <c r="K3599" s="34">
        <f>CONVERT(INDEX(Clg_StPt_Sch_EZ!$C$31:$I$54,MATCH(Schedules_8760!$C3599,Clg_StPt_Sch_EZ!$B$31:$B$54,0),MATCH(Schedules_8760!$F3599,Clg_StPt_Sch_EZ!$C$30:$I$30,0)),"F","C")</f>
        <v>28.333333333333332</v>
      </c>
      <c r="L3599" s="34">
        <f>CONVERT(INDEX(DHW_StPt_Sch_EZ!$C$4:$I$27,MATCH(Schedules_8760!$C3599,DHW_StPt_Sch_EZ!$B$4:$B$27,0),MATCH(Schedules_8760!$F3599,DHW_StPt_Sch_EZ!$C$3:$I$3,0)),"F","C")</f>
        <v>53.333333333333329</v>
      </c>
      <c r="M3599" s="34">
        <f>CONVERT(INDEX(DHW_StPt_Sch_EZ!$C$31:$I$54,MATCH(Schedules_8760!$C3599,DHW_StPt_Sch_EZ!$B$31:$B$54,0),MATCH(Schedules_8760!$F3599,DHW_StPt_Sch_EZ!$C$30:$I$30,0)),"F","C")</f>
        <v>53.333333333333329</v>
      </c>
      <c r="N3599" s="12"/>
      <c r="O3599" s="12"/>
      <c r="P3599" s="12"/>
    </row>
    <row r="3600" spans="1:16" x14ac:dyDescent="0.25">
      <c r="A3600" s="35">
        <v>3599</v>
      </c>
      <c r="B3600" s="89">
        <v>150.91666666666671</v>
      </c>
      <c r="C3600" s="35">
        <f t="shared" si="280"/>
        <v>23</v>
      </c>
      <c r="D3600" s="35">
        <f t="shared" si="283"/>
        <v>150</v>
      </c>
      <c r="E3600" s="35">
        <f t="shared" si="284"/>
        <v>3</v>
      </c>
      <c r="F3600" s="35" t="str">
        <f t="shared" si="281"/>
        <v>Tuesday</v>
      </c>
      <c r="G3600" s="35">
        <f t="shared" si="282"/>
        <v>5</v>
      </c>
      <c r="H3600" s="34">
        <f>CONVERT(INDEX(Htg_StPt_Sch_EZ!$C$4:$I$27,MATCH(Schedules_8760!$C3600,Htg_StPt_Sch_EZ!$B$4:$B$27,0),MATCH(Schedules_8760!$F3600,Htg_StPt_Sch_EZ!$C$3:$I$3,0)),"F","C")</f>
        <v>20.555555555555554</v>
      </c>
      <c r="I3600" s="34">
        <f>CONVERT(INDEX(Htg_StPt_Sch_EZ!$C$31:$I$54,MATCH(Schedules_8760!$C3600,Htg_StPt_Sch_EZ!$B$31:$B$54,0),MATCH(Schedules_8760!$F3600,Htg_StPt_Sch_EZ!$C$30:$I$30,0)),"F","C")</f>
        <v>19.444444444444443</v>
      </c>
      <c r="J3600" s="34">
        <f>CONVERT(INDEX(Clg_StPt_Sch_EZ!$C$4:$I$27,MATCH(Schedules_8760!$C3600,Clg_StPt_Sch_EZ!$B$4:$B$27,0),MATCH(Schedules_8760!$F3600,Clg_StPt_Sch_EZ!$C$3:$I$3,0)),"F","C")</f>
        <v>25.555555555555554</v>
      </c>
      <c r="K3600" s="34">
        <f>CONVERT(INDEX(Clg_StPt_Sch_EZ!$C$31:$I$54,MATCH(Schedules_8760!$C3600,Clg_StPt_Sch_EZ!$B$31:$B$54,0),MATCH(Schedules_8760!$F3600,Clg_StPt_Sch_EZ!$C$30:$I$30,0)),"F","C")</f>
        <v>28.333333333333332</v>
      </c>
      <c r="L3600" s="34">
        <f>CONVERT(INDEX(DHW_StPt_Sch_EZ!$C$4:$I$27,MATCH(Schedules_8760!$C3600,DHW_StPt_Sch_EZ!$B$4:$B$27,0),MATCH(Schedules_8760!$F3600,DHW_StPt_Sch_EZ!$C$3:$I$3,0)),"F","C")</f>
        <v>53.333333333333329</v>
      </c>
      <c r="M3600" s="34">
        <f>CONVERT(INDEX(DHW_StPt_Sch_EZ!$C$31:$I$54,MATCH(Schedules_8760!$C3600,DHW_StPt_Sch_EZ!$B$31:$B$54,0),MATCH(Schedules_8760!$F3600,DHW_StPt_Sch_EZ!$C$30:$I$30,0)),"F","C")</f>
        <v>53.333333333333329</v>
      </c>
      <c r="N3600" s="12"/>
      <c r="O3600" s="12"/>
      <c r="P3600" s="12"/>
    </row>
    <row r="3601" spans="1:16" x14ac:dyDescent="0.25">
      <c r="A3601" s="35">
        <v>3600</v>
      </c>
      <c r="B3601" s="89">
        <v>150.95833333333329</v>
      </c>
      <c r="C3601" s="35">
        <f t="shared" si="280"/>
        <v>24</v>
      </c>
      <c r="D3601" s="35">
        <f t="shared" si="283"/>
        <v>150</v>
      </c>
      <c r="E3601" s="35">
        <f t="shared" si="284"/>
        <v>3</v>
      </c>
      <c r="F3601" s="35" t="str">
        <f t="shared" si="281"/>
        <v>Tuesday</v>
      </c>
      <c r="G3601" s="35">
        <f t="shared" si="282"/>
        <v>5</v>
      </c>
      <c r="H3601" s="34">
        <f>CONVERT(INDEX(Htg_StPt_Sch_EZ!$C$4:$I$27,MATCH(Schedules_8760!$C3601,Htg_StPt_Sch_EZ!$B$4:$B$27,0),MATCH(Schedules_8760!$F3601,Htg_StPt_Sch_EZ!$C$3:$I$3,0)),"F","C")</f>
        <v>20.555555555555554</v>
      </c>
      <c r="I3601" s="34">
        <f>CONVERT(INDEX(Htg_StPt_Sch_EZ!$C$31:$I$54,MATCH(Schedules_8760!$C3601,Htg_StPt_Sch_EZ!$B$31:$B$54,0),MATCH(Schedules_8760!$F3601,Htg_StPt_Sch_EZ!$C$30:$I$30,0)),"F","C")</f>
        <v>19.444444444444443</v>
      </c>
      <c r="J3601" s="34">
        <f>CONVERT(INDEX(Clg_StPt_Sch_EZ!$C$4:$I$27,MATCH(Schedules_8760!$C3601,Clg_StPt_Sch_EZ!$B$4:$B$27,0),MATCH(Schedules_8760!$F3601,Clg_StPt_Sch_EZ!$C$3:$I$3,0)),"F","C")</f>
        <v>25.555555555555554</v>
      </c>
      <c r="K3601" s="34">
        <f>CONVERT(INDEX(Clg_StPt_Sch_EZ!$C$31:$I$54,MATCH(Schedules_8760!$C3601,Clg_StPt_Sch_EZ!$B$31:$B$54,0),MATCH(Schedules_8760!$F3601,Clg_StPt_Sch_EZ!$C$30:$I$30,0)),"F","C")</f>
        <v>28.333333333333332</v>
      </c>
      <c r="L3601" s="34">
        <f>CONVERT(INDEX(DHW_StPt_Sch_EZ!$C$4:$I$27,MATCH(Schedules_8760!$C3601,DHW_StPt_Sch_EZ!$B$4:$B$27,0),MATCH(Schedules_8760!$F3601,DHW_StPt_Sch_EZ!$C$3:$I$3,0)),"F","C")</f>
        <v>53.333333333333329</v>
      </c>
      <c r="M3601" s="34">
        <f>CONVERT(INDEX(DHW_StPt_Sch_EZ!$C$31:$I$54,MATCH(Schedules_8760!$C3601,DHW_StPt_Sch_EZ!$B$31:$B$54,0),MATCH(Schedules_8760!$F3601,DHW_StPt_Sch_EZ!$C$30:$I$30,0)),"F","C")</f>
        <v>53.333333333333329</v>
      </c>
      <c r="N3601" s="12"/>
      <c r="O3601" s="12"/>
      <c r="P3601" s="12"/>
    </row>
    <row r="3602" spans="1:16" x14ac:dyDescent="0.25">
      <c r="A3602" s="35">
        <v>3601</v>
      </c>
      <c r="B3602" s="89">
        <v>151</v>
      </c>
      <c r="C3602" s="35">
        <f t="shared" si="280"/>
        <v>1</v>
      </c>
      <c r="D3602" s="35">
        <f t="shared" si="283"/>
        <v>151</v>
      </c>
      <c r="E3602" s="35">
        <f t="shared" si="284"/>
        <v>4</v>
      </c>
      <c r="F3602" s="35" t="str">
        <f t="shared" si="281"/>
        <v>Wednesday</v>
      </c>
      <c r="G3602" s="35">
        <f t="shared" si="282"/>
        <v>5</v>
      </c>
      <c r="H3602" s="34">
        <f>CONVERT(INDEX(Htg_StPt_Sch_EZ!$C$4:$I$27,MATCH(Schedules_8760!$C3602,Htg_StPt_Sch_EZ!$B$4:$B$27,0),MATCH(Schedules_8760!$F3602,Htg_StPt_Sch_EZ!$C$3:$I$3,0)),"F","C")</f>
        <v>20.555555555555554</v>
      </c>
      <c r="I3602" s="34">
        <f>CONVERT(INDEX(Htg_StPt_Sch_EZ!$C$31:$I$54,MATCH(Schedules_8760!$C3602,Htg_StPt_Sch_EZ!$B$31:$B$54,0),MATCH(Schedules_8760!$F3602,Htg_StPt_Sch_EZ!$C$30:$I$30,0)),"F","C")</f>
        <v>19.444444444444443</v>
      </c>
      <c r="J3602" s="34">
        <f>CONVERT(INDEX(Clg_StPt_Sch_EZ!$C$4:$I$27,MATCH(Schedules_8760!$C3602,Clg_StPt_Sch_EZ!$B$4:$B$27,0),MATCH(Schedules_8760!$F3602,Clg_StPt_Sch_EZ!$C$3:$I$3,0)),"F","C")</f>
        <v>25.555555555555554</v>
      </c>
      <c r="K3602" s="34">
        <f>CONVERT(INDEX(Clg_StPt_Sch_EZ!$C$31:$I$54,MATCH(Schedules_8760!$C3602,Clg_StPt_Sch_EZ!$B$31:$B$54,0),MATCH(Schedules_8760!$F3602,Clg_StPt_Sch_EZ!$C$30:$I$30,0)),"F","C")</f>
        <v>28.333333333333332</v>
      </c>
      <c r="L3602" s="34">
        <f>CONVERT(INDEX(DHW_StPt_Sch_EZ!$C$4:$I$27,MATCH(Schedules_8760!$C3602,DHW_StPt_Sch_EZ!$B$4:$B$27,0),MATCH(Schedules_8760!$F3602,DHW_StPt_Sch_EZ!$C$3:$I$3,0)),"F","C")</f>
        <v>53.333333333333329</v>
      </c>
      <c r="M3602" s="34">
        <f>CONVERT(INDEX(DHW_StPt_Sch_EZ!$C$31:$I$54,MATCH(Schedules_8760!$C3602,DHW_StPt_Sch_EZ!$B$31:$B$54,0),MATCH(Schedules_8760!$F3602,DHW_StPt_Sch_EZ!$C$30:$I$30,0)),"F","C")</f>
        <v>53.333333333333329</v>
      </c>
      <c r="N3602" s="12"/>
      <c r="O3602" s="12"/>
      <c r="P3602" s="12"/>
    </row>
    <row r="3603" spans="1:16" x14ac:dyDescent="0.25">
      <c r="A3603" s="35">
        <v>3602</v>
      </c>
      <c r="B3603" s="89">
        <v>151.04166666666671</v>
      </c>
      <c r="C3603" s="35">
        <f t="shared" si="280"/>
        <v>2</v>
      </c>
      <c r="D3603" s="35">
        <f t="shared" si="283"/>
        <v>151</v>
      </c>
      <c r="E3603" s="35">
        <f t="shared" si="284"/>
        <v>4</v>
      </c>
      <c r="F3603" s="35" t="str">
        <f t="shared" si="281"/>
        <v>Wednesday</v>
      </c>
      <c r="G3603" s="35">
        <f t="shared" si="282"/>
        <v>5</v>
      </c>
      <c r="H3603" s="34">
        <f>CONVERT(INDEX(Htg_StPt_Sch_EZ!$C$4:$I$27,MATCH(Schedules_8760!$C3603,Htg_StPt_Sch_EZ!$B$4:$B$27,0),MATCH(Schedules_8760!$F3603,Htg_StPt_Sch_EZ!$C$3:$I$3,0)),"F","C")</f>
        <v>20.555555555555554</v>
      </c>
      <c r="I3603" s="34">
        <f>CONVERT(INDEX(Htg_StPt_Sch_EZ!$C$31:$I$54,MATCH(Schedules_8760!$C3603,Htg_StPt_Sch_EZ!$B$31:$B$54,0),MATCH(Schedules_8760!$F3603,Htg_StPt_Sch_EZ!$C$30:$I$30,0)),"F","C")</f>
        <v>19.444444444444443</v>
      </c>
      <c r="J3603" s="34">
        <f>CONVERT(INDEX(Clg_StPt_Sch_EZ!$C$4:$I$27,MATCH(Schedules_8760!$C3603,Clg_StPt_Sch_EZ!$B$4:$B$27,0),MATCH(Schedules_8760!$F3603,Clg_StPt_Sch_EZ!$C$3:$I$3,0)),"F","C")</f>
        <v>25.555555555555554</v>
      </c>
      <c r="K3603" s="34">
        <f>CONVERT(INDEX(Clg_StPt_Sch_EZ!$C$31:$I$54,MATCH(Schedules_8760!$C3603,Clg_StPt_Sch_EZ!$B$31:$B$54,0),MATCH(Schedules_8760!$F3603,Clg_StPt_Sch_EZ!$C$30:$I$30,0)),"F","C")</f>
        <v>28.333333333333332</v>
      </c>
      <c r="L3603" s="34">
        <f>CONVERT(INDEX(DHW_StPt_Sch_EZ!$C$4:$I$27,MATCH(Schedules_8760!$C3603,DHW_StPt_Sch_EZ!$B$4:$B$27,0),MATCH(Schedules_8760!$F3603,DHW_StPt_Sch_EZ!$C$3:$I$3,0)),"F","C")</f>
        <v>53.333333333333329</v>
      </c>
      <c r="M3603" s="34">
        <f>CONVERT(INDEX(DHW_StPt_Sch_EZ!$C$31:$I$54,MATCH(Schedules_8760!$C3603,DHW_StPt_Sch_EZ!$B$31:$B$54,0),MATCH(Schedules_8760!$F3603,DHW_StPt_Sch_EZ!$C$30:$I$30,0)),"F","C")</f>
        <v>53.333333333333329</v>
      </c>
      <c r="N3603" s="12"/>
      <c r="O3603" s="12"/>
      <c r="P3603" s="12"/>
    </row>
    <row r="3604" spans="1:16" x14ac:dyDescent="0.25">
      <c r="A3604" s="35">
        <v>3603</v>
      </c>
      <c r="B3604" s="89">
        <v>151.08333333333329</v>
      </c>
      <c r="C3604" s="35">
        <f t="shared" si="280"/>
        <v>3</v>
      </c>
      <c r="D3604" s="35">
        <f t="shared" si="283"/>
        <v>151</v>
      </c>
      <c r="E3604" s="35">
        <f t="shared" si="284"/>
        <v>4</v>
      </c>
      <c r="F3604" s="35" t="str">
        <f t="shared" si="281"/>
        <v>Wednesday</v>
      </c>
      <c r="G3604" s="35">
        <f t="shared" si="282"/>
        <v>5</v>
      </c>
      <c r="H3604" s="34">
        <f>CONVERT(INDEX(Htg_StPt_Sch_EZ!$C$4:$I$27,MATCH(Schedules_8760!$C3604,Htg_StPt_Sch_EZ!$B$4:$B$27,0),MATCH(Schedules_8760!$F3604,Htg_StPt_Sch_EZ!$C$3:$I$3,0)),"F","C")</f>
        <v>20.555555555555554</v>
      </c>
      <c r="I3604" s="34">
        <f>CONVERT(INDEX(Htg_StPt_Sch_EZ!$C$31:$I$54,MATCH(Schedules_8760!$C3604,Htg_StPt_Sch_EZ!$B$31:$B$54,0),MATCH(Schedules_8760!$F3604,Htg_StPt_Sch_EZ!$C$30:$I$30,0)),"F","C")</f>
        <v>19.444444444444443</v>
      </c>
      <c r="J3604" s="34">
        <f>CONVERT(INDEX(Clg_StPt_Sch_EZ!$C$4:$I$27,MATCH(Schedules_8760!$C3604,Clg_StPt_Sch_EZ!$B$4:$B$27,0),MATCH(Schedules_8760!$F3604,Clg_StPt_Sch_EZ!$C$3:$I$3,0)),"F","C")</f>
        <v>25.555555555555554</v>
      </c>
      <c r="K3604" s="34">
        <f>CONVERT(INDEX(Clg_StPt_Sch_EZ!$C$31:$I$54,MATCH(Schedules_8760!$C3604,Clg_StPt_Sch_EZ!$B$31:$B$54,0),MATCH(Schedules_8760!$F3604,Clg_StPt_Sch_EZ!$C$30:$I$30,0)),"F","C")</f>
        <v>28.333333333333332</v>
      </c>
      <c r="L3604" s="34">
        <f>CONVERT(INDEX(DHW_StPt_Sch_EZ!$C$4:$I$27,MATCH(Schedules_8760!$C3604,DHW_StPt_Sch_EZ!$B$4:$B$27,0),MATCH(Schedules_8760!$F3604,DHW_StPt_Sch_EZ!$C$3:$I$3,0)),"F","C")</f>
        <v>53.333333333333329</v>
      </c>
      <c r="M3604" s="34">
        <f>CONVERT(INDEX(DHW_StPt_Sch_EZ!$C$31:$I$54,MATCH(Schedules_8760!$C3604,DHW_StPt_Sch_EZ!$B$31:$B$54,0),MATCH(Schedules_8760!$F3604,DHW_StPt_Sch_EZ!$C$30:$I$30,0)),"F","C")</f>
        <v>53.333333333333329</v>
      </c>
      <c r="N3604" s="12"/>
      <c r="O3604" s="12"/>
      <c r="P3604" s="12"/>
    </row>
    <row r="3605" spans="1:16" x14ac:dyDescent="0.25">
      <c r="A3605" s="35">
        <v>3604</v>
      </c>
      <c r="B3605" s="89">
        <v>151.125</v>
      </c>
      <c r="C3605" s="35">
        <f t="shared" si="280"/>
        <v>4</v>
      </c>
      <c r="D3605" s="35">
        <f t="shared" si="283"/>
        <v>151</v>
      </c>
      <c r="E3605" s="35">
        <f t="shared" si="284"/>
        <v>4</v>
      </c>
      <c r="F3605" s="35" t="str">
        <f t="shared" si="281"/>
        <v>Wednesday</v>
      </c>
      <c r="G3605" s="35">
        <f t="shared" si="282"/>
        <v>5</v>
      </c>
      <c r="H3605" s="34">
        <f>CONVERT(INDEX(Htg_StPt_Sch_EZ!$C$4:$I$27,MATCH(Schedules_8760!$C3605,Htg_StPt_Sch_EZ!$B$4:$B$27,0),MATCH(Schedules_8760!$F3605,Htg_StPt_Sch_EZ!$C$3:$I$3,0)),"F","C")</f>
        <v>20.555555555555554</v>
      </c>
      <c r="I3605" s="34">
        <f>CONVERT(INDEX(Htg_StPt_Sch_EZ!$C$31:$I$54,MATCH(Schedules_8760!$C3605,Htg_StPt_Sch_EZ!$B$31:$B$54,0),MATCH(Schedules_8760!$F3605,Htg_StPt_Sch_EZ!$C$30:$I$30,0)),"F","C")</f>
        <v>19.444444444444443</v>
      </c>
      <c r="J3605" s="34">
        <f>CONVERT(INDEX(Clg_StPt_Sch_EZ!$C$4:$I$27,MATCH(Schedules_8760!$C3605,Clg_StPt_Sch_EZ!$B$4:$B$27,0),MATCH(Schedules_8760!$F3605,Clg_StPt_Sch_EZ!$C$3:$I$3,0)),"F","C")</f>
        <v>25.555555555555554</v>
      </c>
      <c r="K3605" s="34">
        <f>CONVERT(INDEX(Clg_StPt_Sch_EZ!$C$31:$I$54,MATCH(Schedules_8760!$C3605,Clg_StPt_Sch_EZ!$B$31:$B$54,0),MATCH(Schedules_8760!$F3605,Clg_StPt_Sch_EZ!$C$30:$I$30,0)),"F","C")</f>
        <v>28.333333333333332</v>
      </c>
      <c r="L3605" s="34">
        <f>CONVERT(INDEX(DHW_StPt_Sch_EZ!$C$4:$I$27,MATCH(Schedules_8760!$C3605,DHW_StPt_Sch_EZ!$B$4:$B$27,0),MATCH(Schedules_8760!$F3605,DHW_StPt_Sch_EZ!$C$3:$I$3,0)),"F","C")</f>
        <v>53.333333333333329</v>
      </c>
      <c r="M3605" s="34">
        <f>CONVERT(INDEX(DHW_StPt_Sch_EZ!$C$31:$I$54,MATCH(Schedules_8760!$C3605,DHW_StPt_Sch_EZ!$B$31:$B$54,0),MATCH(Schedules_8760!$F3605,DHW_StPt_Sch_EZ!$C$30:$I$30,0)),"F","C")</f>
        <v>53.333333333333329</v>
      </c>
      <c r="N3605" s="12"/>
      <c r="O3605" s="12"/>
      <c r="P3605" s="12"/>
    </row>
    <row r="3606" spans="1:16" x14ac:dyDescent="0.25">
      <c r="A3606" s="35">
        <v>3605</v>
      </c>
      <c r="B3606" s="89">
        <v>151.16666666666671</v>
      </c>
      <c r="C3606" s="35">
        <f t="shared" si="280"/>
        <v>5</v>
      </c>
      <c r="D3606" s="35">
        <f t="shared" si="283"/>
        <v>151</v>
      </c>
      <c r="E3606" s="35">
        <f t="shared" si="284"/>
        <v>4</v>
      </c>
      <c r="F3606" s="35" t="str">
        <f t="shared" si="281"/>
        <v>Wednesday</v>
      </c>
      <c r="G3606" s="35">
        <f t="shared" si="282"/>
        <v>5</v>
      </c>
      <c r="H3606" s="34">
        <f>CONVERT(INDEX(Htg_StPt_Sch_EZ!$C$4:$I$27,MATCH(Schedules_8760!$C3606,Htg_StPt_Sch_EZ!$B$4:$B$27,0),MATCH(Schedules_8760!$F3606,Htg_StPt_Sch_EZ!$C$3:$I$3,0)),"F","C")</f>
        <v>20.555555555555554</v>
      </c>
      <c r="I3606" s="34">
        <f>CONVERT(INDEX(Htg_StPt_Sch_EZ!$C$31:$I$54,MATCH(Schedules_8760!$C3606,Htg_StPt_Sch_EZ!$B$31:$B$54,0),MATCH(Schedules_8760!$F3606,Htg_StPt_Sch_EZ!$C$30:$I$30,0)),"F","C")</f>
        <v>19.444444444444443</v>
      </c>
      <c r="J3606" s="34">
        <f>CONVERT(INDEX(Clg_StPt_Sch_EZ!$C$4:$I$27,MATCH(Schedules_8760!$C3606,Clg_StPt_Sch_EZ!$B$4:$B$27,0),MATCH(Schedules_8760!$F3606,Clg_StPt_Sch_EZ!$C$3:$I$3,0)),"F","C")</f>
        <v>25.555555555555554</v>
      </c>
      <c r="K3606" s="34">
        <f>CONVERT(INDEX(Clg_StPt_Sch_EZ!$C$31:$I$54,MATCH(Schedules_8760!$C3606,Clg_StPt_Sch_EZ!$B$31:$B$54,0),MATCH(Schedules_8760!$F3606,Clg_StPt_Sch_EZ!$C$30:$I$30,0)),"F","C")</f>
        <v>28.333333333333332</v>
      </c>
      <c r="L3606" s="34">
        <f>CONVERT(INDEX(DHW_StPt_Sch_EZ!$C$4:$I$27,MATCH(Schedules_8760!$C3606,DHW_StPt_Sch_EZ!$B$4:$B$27,0),MATCH(Schedules_8760!$F3606,DHW_StPt_Sch_EZ!$C$3:$I$3,0)),"F","C")</f>
        <v>53.333333333333329</v>
      </c>
      <c r="M3606" s="34">
        <f>CONVERT(INDEX(DHW_StPt_Sch_EZ!$C$31:$I$54,MATCH(Schedules_8760!$C3606,DHW_StPt_Sch_EZ!$B$31:$B$54,0),MATCH(Schedules_8760!$F3606,DHW_StPt_Sch_EZ!$C$30:$I$30,0)),"F","C")</f>
        <v>53.333333333333329</v>
      </c>
      <c r="N3606" s="12"/>
      <c r="O3606" s="12"/>
      <c r="P3606" s="12"/>
    </row>
    <row r="3607" spans="1:16" x14ac:dyDescent="0.25">
      <c r="A3607" s="35">
        <v>3606</v>
      </c>
      <c r="B3607" s="89">
        <v>151.20833333333329</v>
      </c>
      <c r="C3607" s="35">
        <f t="shared" si="280"/>
        <v>6</v>
      </c>
      <c r="D3607" s="35">
        <f t="shared" si="283"/>
        <v>151</v>
      </c>
      <c r="E3607" s="35">
        <f t="shared" si="284"/>
        <v>4</v>
      </c>
      <c r="F3607" s="35" t="str">
        <f t="shared" si="281"/>
        <v>Wednesday</v>
      </c>
      <c r="G3607" s="35">
        <f t="shared" si="282"/>
        <v>5</v>
      </c>
      <c r="H3607" s="34">
        <f>CONVERT(INDEX(Htg_StPt_Sch_EZ!$C$4:$I$27,MATCH(Schedules_8760!$C3607,Htg_StPt_Sch_EZ!$B$4:$B$27,0),MATCH(Schedules_8760!$F3607,Htg_StPt_Sch_EZ!$C$3:$I$3,0)),"F","C")</f>
        <v>20.555555555555554</v>
      </c>
      <c r="I3607" s="34">
        <f>CONVERT(INDEX(Htg_StPt_Sch_EZ!$C$31:$I$54,MATCH(Schedules_8760!$C3607,Htg_StPt_Sch_EZ!$B$31:$B$54,0),MATCH(Schedules_8760!$F3607,Htg_StPt_Sch_EZ!$C$30:$I$30,0)),"F","C")</f>
        <v>19.444444444444443</v>
      </c>
      <c r="J3607" s="34">
        <f>CONVERT(INDEX(Clg_StPt_Sch_EZ!$C$4:$I$27,MATCH(Schedules_8760!$C3607,Clg_StPt_Sch_EZ!$B$4:$B$27,0),MATCH(Schedules_8760!$F3607,Clg_StPt_Sch_EZ!$C$3:$I$3,0)),"F","C")</f>
        <v>25.555555555555554</v>
      </c>
      <c r="K3607" s="34">
        <f>CONVERT(INDEX(Clg_StPt_Sch_EZ!$C$31:$I$54,MATCH(Schedules_8760!$C3607,Clg_StPt_Sch_EZ!$B$31:$B$54,0),MATCH(Schedules_8760!$F3607,Clg_StPt_Sch_EZ!$C$30:$I$30,0)),"F","C")</f>
        <v>28.333333333333332</v>
      </c>
      <c r="L3607" s="34">
        <f>CONVERT(INDEX(DHW_StPt_Sch_EZ!$C$4:$I$27,MATCH(Schedules_8760!$C3607,DHW_StPt_Sch_EZ!$B$4:$B$27,0),MATCH(Schedules_8760!$F3607,DHW_StPt_Sch_EZ!$C$3:$I$3,0)),"F","C")</f>
        <v>53.333333333333329</v>
      </c>
      <c r="M3607" s="34">
        <f>CONVERT(INDEX(DHW_StPt_Sch_EZ!$C$31:$I$54,MATCH(Schedules_8760!$C3607,DHW_StPt_Sch_EZ!$B$31:$B$54,0),MATCH(Schedules_8760!$F3607,DHW_StPt_Sch_EZ!$C$30:$I$30,0)),"F","C")</f>
        <v>53.333333333333329</v>
      </c>
      <c r="N3607" s="12"/>
      <c r="O3607" s="12"/>
      <c r="P3607" s="12"/>
    </row>
    <row r="3608" spans="1:16" x14ac:dyDescent="0.25">
      <c r="A3608" s="35">
        <v>3607</v>
      </c>
      <c r="B3608" s="89">
        <v>151.25</v>
      </c>
      <c r="C3608" s="35">
        <f t="shared" si="280"/>
        <v>7</v>
      </c>
      <c r="D3608" s="35">
        <f t="shared" si="283"/>
        <v>151</v>
      </c>
      <c r="E3608" s="35">
        <f t="shared" si="284"/>
        <v>4</v>
      </c>
      <c r="F3608" s="35" t="str">
        <f t="shared" si="281"/>
        <v>Wednesday</v>
      </c>
      <c r="G3608" s="35">
        <f t="shared" si="282"/>
        <v>5</v>
      </c>
      <c r="H3608" s="34">
        <f>CONVERT(INDEX(Htg_StPt_Sch_EZ!$C$4:$I$27,MATCH(Schedules_8760!$C3608,Htg_StPt_Sch_EZ!$B$4:$B$27,0),MATCH(Schedules_8760!$F3608,Htg_StPt_Sch_EZ!$C$3:$I$3,0)),"F","C")</f>
        <v>20.555555555555554</v>
      </c>
      <c r="I3608" s="34">
        <f>CONVERT(INDEX(Htg_StPt_Sch_EZ!$C$31:$I$54,MATCH(Schedules_8760!$C3608,Htg_StPt_Sch_EZ!$B$31:$B$54,0),MATCH(Schedules_8760!$F3608,Htg_StPt_Sch_EZ!$C$30:$I$30,0)),"F","C")</f>
        <v>19.444444444444443</v>
      </c>
      <c r="J3608" s="34">
        <f>CONVERT(INDEX(Clg_StPt_Sch_EZ!$C$4:$I$27,MATCH(Schedules_8760!$C3608,Clg_StPt_Sch_EZ!$B$4:$B$27,0),MATCH(Schedules_8760!$F3608,Clg_StPt_Sch_EZ!$C$3:$I$3,0)),"F","C")</f>
        <v>25.555555555555554</v>
      </c>
      <c r="K3608" s="34">
        <f>CONVERT(INDEX(Clg_StPt_Sch_EZ!$C$31:$I$54,MATCH(Schedules_8760!$C3608,Clg_StPt_Sch_EZ!$B$31:$B$54,0),MATCH(Schedules_8760!$F3608,Clg_StPt_Sch_EZ!$C$30:$I$30,0)),"F","C")</f>
        <v>28.333333333333332</v>
      </c>
      <c r="L3608" s="34">
        <f>CONVERT(INDEX(DHW_StPt_Sch_EZ!$C$4:$I$27,MATCH(Schedules_8760!$C3608,DHW_StPt_Sch_EZ!$B$4:$B$27,0),MATCH(Schedules_8760!$F3608,DHW_StPt_Sch_EZ!$C$3:$I$3,0)),"F","C")</f>
        <v>53.333333333333329</v>
      </c>
      <c r="M3608" s="34">
        <f>CONVERT(INDEX(DHW_StPt_Sch_EZ!$C$31:$I$54,MATCH(Schedules_8760!$C3608,DHW_StPt_Sch_EZ!$B$31:$B$54,0),MATCH(Schedules_8760!$F3608,DHW_StPt_Sch_EZ!$C$30:$I$30,0)),"F","C")</f>
        <v>53.333333333333329</v>
      </c>
      <c r="N3608" s="12"/>
      <c r="O3608" s="12"/>
      <c r="P3608" s="12"/>
    </row>
    <row r="3609" spans="1:16" x14ac:dyDescent="0.25">
      <c r="A3609" s="35">
        <v>3608</v>
      </c>
      <c r="B3609" s="89">
        <v>151.29166666666671</v>
      </c>
      <c r="C3609" s="35">
        <f t="shared" si="280"/>
        <v>8</v>
      </c>
      <c r="D3609" s="35">
        <f t="shared" si="283"/>
        <v>151</v>
      </c>
      <c r="E3609" s="35">
        <f t="shared" si="284"/>
        <v>4</v>
      </c>
      <c r="F3609" s="35" t="str">
        <f t="shared" si="281"/>
        <v>Wednesday</v>
      </c>
      <c r="G3609" s="35">
        <f t="shared" si="282"/>
        <v>5</v>
      </c>
      <c r="H3609" s="34">
        <f>CONVERT(INDEX(Htg_StPt_Sch_EZ!$C$4:$I$27,MATCH(Schedules_8760!$C3609,Htg_StPt_Sch_EZ!$B$4:$B$27,0),MATCH(Schedules_8760!$F3609,Htg_StPt_Sch_EZ!$C$3:$I$3,0)),"F","C")</f>
        <v>20.555555555555554</v>
      </c>
      <c r="I3609" s="34">
        <f>CONVERT(INDEX(Htg_StPt_Sch_EZ!$C$31:$I$54,MATCH(Schedules_8760!$C3609,Htg_StPt_Sch_EZ!$B$31:$B$54,0),MATCH(Schedules_8760!$F3609,Htg_StPt_Sch_EZ!$C$30:$I$30,0)),"F","C")</f>
        <v>19.444444444444443</v>
      </c>
      <c r="J3609" s="34">
        <f>CONVERT(INDEX(Clg_StPt_Sch_EZ!$C$4:$I$27,MATCH(Schedules_8760!$C3609,Clg_StPt_Sch_EZ!$B$4:$B$27,0),MATCH(Schedules_8760!$F3609,Clg_StPt_Sch_EZ!$C$3:$I$3,0)),"F","C")</f>
        <v>25.555555555555554</v>
      </c>
      <c r="K3609" s="34">
        <f>CONVERT(INDEX(Clg_StPt_Sch_EZ!$C$31:$I$54,MATCH(Schedules_8760!$C3609,Clg_StPt_Sch_EZ!$B$31:$B$54,0),MATCH(Schedules_8760!$F3609,Clg_StPt_Sch_EZ!$C$30:$I$30,0)),"F","C")</f>
        <v>25</v>
      </c>
      <c r="L3609" s="34">
        <f>CONVERT(INDEX(DHW_StPt_Sch_EZ!$C$4:$I$27,MATCH(Schedules_8760!$C3609,DHW_StPt_Sch_EZ!$B$4:$B$27,0),MATCH(Schedules_8760!$F3609,DHW_StPt_Sch_EZ!$C$3:$I$3,0)),"F","C")</f>
        <v>53.333333333333329</v>
      </c>
      <c r="M3609" s="34">
        <f>CONVERT(INDEX(DHW_StPt_Sch_EZ!$C$31:$I$54,MATCH(Schedules_8760!$C3609,DHW_StPt_Sch_EZ!$B$31:$B$54,0),MATCH(Schedules_8760!$F3609,DHW_StPt_Sch_EZ!$C$30:$I$30,0)),"F","C")</f>
        <v>53.333333333333329</v>
      </c>
      <c r="N3609" s="12"/>
      <c r="O3609" s="12"/>
      <c r="P3609" s="12"/>
    </row>
    <row r="3610" spans="1:16" x14ac:dyDescent="0.25">
      <c r="A3610" s="35">
        <v>3609</v>
      </c>
      <c r="B3610" s="89">
        <v>151.33333333333329</v>
      </c>
      <c r="C3610" s="35">
        <f t="shared" si="280"/>
        <v>9</v>
      </c>
      <c r="D3610" s="35">
        <f t="shared" si="283"/>
        <v>151</v>
      </c>
      <c r="E3610" s="35">
        <f t="shared" si="284"/>
        <v>4</v>
      </c>
      <c r="F3610" s="35" t="str">
        <f t="shared" si="281"/>
        <v>Wednesday</v>
      </c>
      <c r="G3610" s="35">
        <f t="shared" si="282"/>
        <v>5</v>
      </c>
      <c r="H3610" s="34">
        <f>CONVERT(INDEX(Htg_StPt_Sch_EZ!$C$4:$I$27,MATCH(Schedules_8760!$C3610,Htg_StPt_Sch_EZ!$B$4:$B$27,0),MATCH(Schedules_8760!$F3610,Htg_StPt_Sch_EZ!$C$3:$I$3,0)),"F","C")</f>
        <v>20.555555555555554</v>
      </c>
      <c r="I3610" s="34">
        <f>CONVERT(INDEX(Htg_StPt_Sch_EZ!$C$31:$I$54,MATCH(Schedules_8760!$C3610,Htg_StPt_Sch_EZ!$B$31:$B$54,0),MATCH(Schedules_8760!$F3610,Htg_StPt_Sch_EZ!$C$30:$I$30,0)),"F","C")</f>
        <v>19.444444444444443</v>
      </c>
      <c r="J3610" s="34">
        <f>CONVERT(INDEX(Clg_StPt_Sch_EZ!$C$4:$I$27,MATCH(Schedules_8760!$C3610,Clg_StPt_Sch_EZ!$B$4:$B$27,0),MATCH(Schedules_8760!$F3610,Clg_StPt_Sch_EZ!$C$3:$I$3,0)),"F","C")</f>
        <v>25.555555555555554</v>
      </c>
      <c r="K3610" s="34">
        <f>CONVERT(INDEX(Clg_StPt_Sch_EZ!$C$31:$I$54,MATCH(Schedules_8760!$C3610,Clg_StPt_Sch_EZ!$B$31:$B$54,0),MATCH(Schedules_8760!$F3610,Clg_StPt_Sch_EZ!$C$30:$I$30,0)),"F","C")</f>
        <v>25</v>
      </c>
      <c r="L3610" s="34">
        <f>CONVERT(INDEX(DHW_StPt_Sch_EZ!$C$4:$I$27,MATCH(Schedules_8760!$C3610,DHW_StPt_Sch_EZ!$B$4:$B$27,0),MATCH(Schedules_8760!$F3610,DHW_StPt_Sch_EZ!$C$3:$I$3,0)),"F","C")</f>
        <v>53.333333333333329</v>
      </c>
      <c r="M3610" s="34">
        <f>CONVERT(INDEX(DHW_StPt_Sch_EZ!$C$31:$I$54,MATCH(Schedules_8760!$C3610,DHW_StPt_Sch_EZ!$B$31:$B$54,0),MATCH(Schedules_8760!$F3610,DHW_StPt_Sch_EZ!$C$30:$I$30,0)),"F","C")</f>
        <v>53.333333333333329</v>
      </c>
      <c r="N3610" s="12"/>
      <c r="O3610" s="12"/>
      <c r="P3610" s="12"/>
    </row>
    <row r="3611" spans="1:16" x14ac:dyDescent="0.25">
      <c r="A3611" s="35">
        <v>3610</v>
      </c>
      <c r="B3611" s="89">
        <v>151.375</v>
      </c>
      <c r="C3611" s="35">
        <f t="shared" si="280"/>
        <v>10</v>
      </c>
      <c r="D3611" s="35">
        <f t="shared" si="283"/>
        <v>151</v>
      </c>
      <c r="E3611" s="35">
        <f t="shared" si="284"/>
        <v>4</v>
      </c>
      <c r="F3611" s="35" t="str">
        <f t="shared" si="281"/>
        <v>Wednesday</v>
      </c>
      <c r="G3611" s="35">
        <f t="shared" si="282"/>
        <v>5</v>
      </c>
      <c r="H3611" s="34">
        <f>CONVERT(INDEX(Htg_StPt_Sch_EZ!$C$4:$I$27,MATCH(Schedules_8760!$C3611,Htg_StPt_Sch_EZ!$B$4:$B$27,0),MATCH(Schedules_8760!$F3611,Htg_StPt_Sch_EZ!$C$3:$I$3,0)),"F","C")</f>
        <v>20.555555555555554</v>
      </c>
      <c r="I3611" s="34">
        <f>CONVERT(INDEX(Htg_StPt_Sch_EZ!$C$31:$I$54,MATCH(Schedules_8760!$C3611,Htg_StPt_Sch_EZ!$B$31:$B$54,0),MATCH(Schedules_8760!$F3611,Htg_StPt_Sch_EZ!$C$30:$I$30,0)),"F","C")</f>
        <v>19.444444444444443</v>
      </c>
      <c r="J3611" s="34">
        <f>CONVERT(INDEX(Clg_StPt_Sch_EZ!$C$4:$I$27,MATCH(Schedules_8760!$C3611,Clg_StPt_Sch_EZ!$B$4:$B$27,0),MATCH(Schedules_8760!$F3611,Clg_StPt_Sch_EZ!$C$3:$I$3,0)),"F","C")</f>
        <v>25.555555555555554</v>
      </c>
      <c r="K3611" s="34">
        <f>CONVERT(INDEX(Clg_StPt_Sch_EZ!$C$31:$I$54,MATCH(Schedules_8760!$C3611,Clg_StPt_Sch_EZ!$B$31:$B$54,0),MATCH(Schedules_8760!$F3611,Clg_StPt_Sch_EZ!$C$30:$I$30,0)),"F","C")</f>
        <v>25</v>
      </c>
      <c r="L3611" s="34">
        <f>CONVERT(INDEX(DHW_StPt_Sch_EZ!$C$4:$I$27,MATCH(Schedules_8760!$C3611,DHW_StPt_Sch_EZ!$B$4:$B$27,0),MATCH(Schedules_8760!$F3611,DHW_StPt_Sch_EZ!$C$3:$I$3,0)),"F","C")</f>
        <v>53.333333333333329</v>
      </c>
      <c r="M3611" s="34">
        <f>CONVERT(INDEX(DHW_StPt_Sch_EZ!$C$31:$I$54,MATCH(Schedules_8760!$C3611,DHW_StPt_Sch_EZ!$B$31:$B$54,0),MATCH(Schedules_8760!$F3611,DHW_StPt_Sch_EZ!$C$30:$I$30,0)),"F","C")</f>
        <v>53.333333333333329</v>
      </c>
      <c r="N3611" s="12"/>
      <c r="O3611" s="12"/>
      <c r="P3611" s="12"/>
    </row>
    <row r="3612" spans="1:16" x14ac:dyDescent="0.25">
      <c r="A3612" s="35">
        <v>3611</v>
      </c>
      <c r="B3612" s="89">
        <v>151.41666666666671</v>
      </c>
      <c r="C3612" s="35">
        <f t="shared" si="280"/>
        <v>11</v>
      </c>
      <c r="D3612" s="35">
        <f t="shared" si="283"/>
        <v>151</v>
      </c>
      <c r="E3612" s="35">
        <f t="shared" si="284"/>
        <v>4</v>
      </c>
      <c r="F3612" s="35" t="str">
        <f t="shared" si="281"/>
        <v>Wednesday</v>
      </c>
      <c r="G3612" s="35">
        <f t="shared" si="282"/>
        <v>5</v>
      </c>
      <c r="H3612" s="34">
        <f>CONVERT(INDEX(Htg_StPt_Sch_EZ!$C$4:$I$27,MATCH(Schedules_8760!$C3612,Htg_StPt_Sch_EZ!$B$4:$B$27,0),MATCH(Schedules_8760!$F3612,Htg_StPt_Sch_EZ!$C$3:$I$3,0)),"F","C")</f>
        <v>20.555555555555554</v>
      </c>
      <c r="I3612" s="34">
        <f>CONVERT(INDEX(Htg_StPt_Sch_EZ!$C$31:$I$54,MATCH(Schedules_8760!$C3612,Htg_StPt_Sch_EZ!$B$31:$B$54,0),MATCH(Schedules_8760!$F3612,Htg_StPt_Sch_EZ!$C$30:$I$30,0)),"F","C")</f>
        <v>19.444444444444443</v>
      </c>
      <c r="J3612" s="34">
        <f>CONVERT(INDEX(Clg_StPt_Sch_EZ!$C$4:$I$27,MATCH(Schedules_8760!$C3612,Clg_StPt_Sch_EZ!$B$4:$B$27,0),MATCH(Schedules_8760!$F3612,Clg_StPt_Sch_EZ!$C$3:$I$3,0)),"F","C")</f>
        <v>25.555555555555554</v>
      </c>
      <c r="K3612" s="34">
        <f>CONVERT(INDEX(Clg_StPt_Sch_EZ!$C$31:$I$54,MATCH(Schedules_8760!$C3612,Clg_StPt_Sch_EZ!$B$31:$B$54,0),MATCH(Schedules_8760!$F3612,Clg_StPt_Sch_EZ!$C$30:$I$30,0)),"F","C")</f>
        <v>25</v>
      </c>
      <c r="L3612" s="34">
        <f>CONVERT(INDEX(DHW_StPt_Sch_EZ!$C$4:$I$27,MATCH(Schedules_8760!$C3612,DHW_StPt_Sch_EZ!$B$4:$B$27,0),MATCH(Schedules_8760!$F3612,DHW_StPt_Sch_EZ!$C$3:$I$3,0)),"F","C")</f>
        <v>53.333333333333329</v>
      </c>
      <c r="M3612" s="34">
        <f>CONVERT(INDEX(DHW_StPt_Sch_EZ!$C$31:$I$54,MATCH(Schedules_8760!$C3612,DHW_StPt_Sch_EZ!$B$31:$B$54,0),MATCH(Schedules_8760!$F3612,DHW_StPt_Sch_EZ!$C$30:$I$30,0)),"F","C")</f>
        <v>53.333333333333329</v>
      </c>
      <c r="N3612" s="12"/>
      <c r="O3612" s="12"/>
      <c r="P3612" s="12"/>
    </row>
    <row r="3613" spans="1:16" x14ac:dyDescent="0.25">
      <c r="A3613" s="35">
        <v>3612</v>
      </c>
      <c r="B3613" s="89">
        <v>151.45833333333329</v>
      </c>
      <c r="C3613" s="35">
        <f t="shared" si="280"/>
        <v>12</v>
      </c>
      <c r="D3613" s="35">
        <f t="shared" si="283"/>
        <v>151</v>
      </c>
      <c r="E3613" s="35">
        <f t="shared" si="284"/>
        <v>4</v>
      </c>
      <c r="F3613" s="35" t="str">
        <f t="shared" si="281"/>
        <v>Wednesday</v>
      </c>
      <c r="G3613" s="35">
        <f t="shared" si="282"/>
        <v>5</v>
      </c>
      <c r="H3613" s="34">
        <f>CONVERT(INDEX(Htg_StPt_Sch_EZ!$C$4:$I$27,MATCH(Schedules_8760!$C3613,Htg_StPt_Sch_EZ!$B$4:$B$27,0),MATCH(Schedules_8760!$F3613,Htg_StPt_Sch_EZ!$C$3:$I$3,0)),"F","C")</f>
        <v>20.555555555555554</v>
      </c>
      <c r="I3613" s="34">
        <f>CONVERT(INDEX(Htg_StPt_Sch_EZ!$C$31:$I$54,MATCH(Schedules_8760!$C3613,Htg_StPt_Sch_EZ!$B$31:$B$54,0),MATCH(Schedules_8760!$F3613,Htg_StPt_Sch_EZ!$C$30:$I$30,0)),"F","C")</f>
        <v>19.444444444444443</v>
      </c>
      <c r="J3613" s="34">
        <f>CONVERT(INDEX(Clg_StPt_Sch_EZ!$C$4:$I$27,MATCH(Schedules_8760!$C3613,Clg_StPt_Sch_EZ!$B$4:$B$27,0),MATCH(Schedules_8760!$F3613,Clg_StPt_Sch_EZ!$C$3:$I$3,0)),"F","C")</f>
        <v>25.555555555555554</v>
      </c>
      <c r="K3613" s="34">
        <f>CONVERT(INDEX(Clg_StPt_Sch_EZ!$C$31:$I$54,MATCH(Schedules_8760!$C3613,Clg_StPt_Sch_EZ!$B$31:$B$54,0),MATCH(Schedules_8760!$F3613,Clg_StPt_Sch_EZ!$C$30:$I$30,0)),"F","C")</f>
        <v>25</v>
      </c>
      <c r="L3613" s="34">
        <f>CONVERT(INDEX(DHW_StPt_Sch_EZ!$C$4:$I$27,MATCH(Schedules_8760!$C3613,DHW_StPt_Sch_EZ!$B$4:$B$27,0),MATCH(Schedules_8760!$F3613,DHW_StPt_Sch_EZ!$C$3:$I$3,0)),"F","C")</f>
        <v>53.333333333333329</v>
      </c>
      <c r="M3613" s="34">
        <f>CONVERT(INDEX(DHW_StPt_Sch_EZ!$C$31:$I$54,MATCH(Schedules_8760!$C3613,DHW_StPt_Sch_EZ!$B$31:$B$54,0),MATCH(Schedules_8760!$F3613,DHW_StPt_Sch_EZ!$C$30:$I$30,0)),"F","C")</f>
        <v>53.333333333333329</v>
      </c>
      <c r="N3613" s="12"/>
      <c r="O3613" s="12"/>
      <c r="P3613" s="12"/>
    </row>
    <row r="3614" spans="1:16" x14ac:dyDescent="0.25">
      <c r="A3614" s="35">
        <v>3613</v>
      </c>
      <c r="B3614" s="89">
        <v>151.5</v>
      </c>
      <c r="C3614" s="35">
        <f t="shared" si="280"/>
        <v>13</v>
      </c>
      <c r="D3614" s="35">
        <f t="shared" si="283"/>
        <v>151</v>
      </c>
      <c r="E3614" s="35">
        <f t="shared" si="284"/>
        <v>4</v>
      </c>
      <c r="F3614" s="35" t="str">
        <f t="shared" si="281"/>
        <v>Wednesday</v>
      </c>
      <c r="G3614" s="35">
        <f t="shared" si="282"/>
        <v>5</v>
      </c>
      <c r="H3614" s="34">
        <f>CONVERT(INDEX(Htg_StPt_Sch_EZ!$C$4:$I$27,MATCH(Schedules_8760!$C3614,Htg_StPt_Sch_EZ!$B$4:$B$27,0),MATCH(Schedules_8760!$F3614,Htg_StPt_Sch_EZ!$C$3:$I$3,0)),"F","C")</f>
        <v>20.555555555555554</v>
      </c>
      <c r="I3614" s="34">
        <f>CONVERT(INDEX(Htg_StPt_Sch_EZ!$C$31:$I$54,MATCH(Schedules_8760!$C3614,Htg_StPt_Sch_EZ!$B$31:$B$54,0),MATCH(Schedules_8760!$F3614,Htg_StPt_Sch_EZ!$C$30:$I$30,0)),"F","C")</f>
        <v>19.444444444444443</v>
      </c>
      <c r="J3614" s="34">
        <f>CONVERT(INDEX(Clg_StPt_Sch_EZ!$C$4:$I$27,MATCH(Schedules_8760!$C3614,Clg_StPt_Sch_EZ!$B$4:$B$27,0),MATCH(Schedules_8760!$F3614,Clg_StPt_Sch_EZ!$C$3:$I$3,0)),"F","C")</f>
        <v>25.555555555555554</v>
      </c>
      <c r="K3614" s="34">
        <f>CONVERT(INDEX(Clg_StPt_Sch_EZ!$C$31:$I$54,MATCH(Schedules_8760!$C3614,Clg_StPt_Sch_EZ!$B$31:$B$54,0),MATCH(Schedules_8760!$F3614,Clg_StPt_Sch_EZ!$C$30:$I$30,0)),"F","C")</f>
        <v>25</v>
      </c>
      <c r="L3614" s="34">
        <f>CONVERT(INDEX(DHW_StPt_Sch_EZ!$C$4:$I$27,MATCH(Schedules_8760!$C3614,DHW_StPt_Sch_EZ!$B$4:$B$27,0),MATCH(Schedules_8760!$F3614,DHW_StPt_Sch_EZ!$C$3:$I$3,0)),"F","C")</f>
        <v>53.333333333333329</v>
      </c>
      <c r="M3614" s="34">
        <f>CONVERT(INDEX(DHW_StPt_Sch_EZ!$C$31:$I$54,MATCH(Schedules_8760!$C3614,DHW_StPt_Sch_EZ!$B$31:$B$54,0),MATCH(Schedules_8760!$F3614,DHW_StPt_Sch_EZ!$C$30:$I$30,0)),"F","C")</f>
        <v>53.333333333333329</v>
      </c>
      <c r="N3614" s="12"/>
      <c r="O3614" s="12"/>
      <c r="P3614" s="12"/>
    </row>
    <row r="3615" spans="1:16" x14ac:dyDescent="0.25">
      <c r="A3615" s="35">
        <v>3614</v>
      </c>
      <c r="B3615" s="89">
        <v>151.54166666666671</v>
      </c>
      <c r="C3615" s="35">
        <f t="shared" si="280"/>
        <v>14</v>
      </c>
      <c r="D3615" s="35">
        <f t="shared" si="283"/>
        <v>151</v>
      </c>
      <c r="E3615" s="35">
        <f t="shared" si="284"/>
        <v>4</v>
      </c>
      <c r="F3615" s="35" t="str">
        <f t="shared" si="281"/>
        <v>Wednesday</v>
      </c>
      <c r="G3615" s="35">
        <f t="shared" si="282"/>
        <v>5</v>
      </c>
      <c r="H3615" s="34">
        <f>CONVERT(INDEX(Htg_StPt_Sch_EZ!$C$4:$I$27,MATCH(Schedules_8760!$C3615,Htg_StPt_Sch_EZ!$B$4:$B$27,0),MATCH(Schedules_8760!$F3615,Htg_StPt_Sch_EZ!$C$3:$I$3,0)),"F","C")</f>
        <v>20.555555555555554</v>
      </c>
      <c r="I3615" s="34">
        <f>CONVERT(INDEX(Htg_StPt_Sch_EZ!$C$31:$I$54,MATCH(Schedules_8760!$C3615,Htg_StPt_Sch_EZ!$B$31:$B$54,0),MATCH(Schedules_8760!$F3615,Htg_StPt_Sch_EZ!$C$30:$I$30,0)),"F","C")</f>
        <v>19.444444444444443</v>
      </c>
      <c r="J3615" s="34">
        <f>CONVERT(INDEX(Clg_StPt_Sch_EZ!$C$4:$I$27,MATCH(Schedules_8760!$C3615,Clg_StPt_Sch_EZ!$B$4:$B$27,0),MATCH(Schedules_8760!$F3615,Clg_StPt_Sch_EZ!$C$3:$I$3,0)),"F","C")</f>
        <v>25.555555555555554</v>
      </c>
      <c r="K3615" s="34">
        <f>CONVERT(INDEX(Clg_StPt_Sch_EZ!$C$31:$I$54,MATCH(Schedules_8760!$C3615,Clg_StPt_Sch_EZ!$B$31:$B$54,0),MATCH(Schedules_8760!$F3615,Clg_StPt_Sch_EZ!$C$30:$I$30,0)),"F","C")</f>
        <v>25</v>
      </c>
      <c r="L3615" s="34">
        <f>CONVERT(INDEX(DHW_StPt_Sch_EZ!$C$4:$I$27,MATCH(Schedules_8760!$C3615,DHW_StPt_Sch_EZ!$B$4:$B$27,0),MATCH(Schedules_8760!$F3615,DHW_StPt_Sch_EZ!$C$3:$I$3,0)),"F","C")</f>
        <v>53.333333333333329</v>
      </c>
      <c r="M3615" s="34">
        <f>CONVERT(INDEX(DHW_StPt_Sch_EZ!$C$31:$I$54,MATCH(Schedules_8760!$C3615,DHW_StPt_Sch_EZ!$B$31:$B$54,0),MATCH(Schedules_8760!$F3615,DHW_StPt_Sch_EZ!$C$30:$I$30,0)),"F","C")</f>
        <v>53.333333333333329</v>
      </c>
      <c r="N3615" s="12"/>
      <c r="O3615" s="12"/>
      <c r="P3615" s="12"/>
    </row>
    <row r="3616" spans="1:16" x14ac:dyDescent="0.25">
      <c r="A3616" s="35">
        <v>3615</v>
      </c>
      <c r="B3616" s="89">
        <v>151.58333333333329</v>
      </c>
      <c r="C3616" s="35">
        <f t="shared" si="280"/>
        <v>15</v>
      </c>
      <c r="D3616" s="35">
        <f t="shared" si="283"/>
        <v>151</v>
      </c>
      <c r="E3616" s="35">
        <f t="shared" si="284"/>
        <v>4</v>
      </c>
      <c r="F3616" s="35" t="str">
        <f t="shared" si="281"/>
        <v>Wednesday</v>
      </c>
      <c r="G3616" s="35">
        <f t="shared" si="282"/>
        <v>5</v>
      </c>
      <c r="H3616" s="34">
        <f>CONVERT(INDEX(Htg_StPt_Sch_EZ!$C$4:$I$27,MATCH(Schedules_8760!$C3616,Htg_StPt_Sch_EZ!$B$4:$B$27,0),MATCH(Schedules_8760!$F3616,Htg_StPt_Sch_EZ!$C$3:$I$3,0)),"F","C")</f>
        <v>20.555555555555554</v>
      </c>
      <c r="I3616" s="34">
        <f>CONVERT(INDEX(Htg_StPt_Sch_EZ!$C$31:$I$54,MATCH(Schedules_8760!$C3616,Htg_StPt_Sch_EZ!$B$31:$B$54,0),MATCH(Schedules_8760!$F3616,Htg_StPt_Sch_EZ!$C$30:$I$30,0)),"F","C")</f>
        <v>21.111111111111111</v>
      </c>
      <c r="J3616" s="34">
        <f>CONVERT(INDEX(Clg_StPt_Sch_EZ!$C$4:$I$27,MATCH(Schedules_8760!$C3616,Clg_StPt_Sch_EZ!$B$4:$B$27,0),MATCH(Schedules_8760!$F3616,Clg_StPt_Sch_EZ!$C$3:$I$3,0)),"F","C")</f>
        <v>25.555555555555554</v>
      </c>
      <c r="K3616" s="34">
        <f>CONVERT(INDEX(Clg_StPt_Sch_EZ!$C$31:$I$54,MATCH(Schedules_8760!$C3616,Clg_StPt_Sch_EZ!$B$31:$B$54,0),MATCH(Schedules_8760!$F3616,Clg_StPt_Sch_EZ!$C$30:$I$30,0)),"F","C")</f>
        <v>25</v>
      </c>
      <c r="L3616" s="34">
        <f>CONVERT(INDEX(DHW_StPt_Sch_EZ!$C$4:$I$27,MATCH(Schedules_8760!$C3616,DHW_StPt_Sch_EZ!$B$4:$B$27,0),MATCH(Schedules_8760!$F3616,DHW_StPt_Sch_EZ!$C$3:$I$3,0)),"F","C")</f>
        <v>53.333333333333329</v>
      </c>
      <c r="M3616" s="34">
        <f>CONVERT(INDEX(DHW_StPt_Sch_EZ!$C$31:$I$54,MATCH(Schedules_8760!$C3616,DHW_StPt_Sch_EZ!$B$31:$B$54,0),MATCH(Schedules_8760!$F3616,DHW_StPt_Sch_EZ!$C$30:$I$30,0)),"F","C")</f>
        <v>53.333333333333329</v>
      </c>
      <c r="N3616" s="12"/>
      <c r="O3616" s="12"/>
      <c r="P3616" s="12"/>
    </row>
    <row r="3617" spans="1:16" x14ac:dyDescent="0.25">
      <c r="A3617" s="35">
        <v>3616</v>
      </c>
      <c r="B3617" s="89">
        <v>151.625</v>
      </c>
      <c r="C3617" s="35">
        <f t="shared" si="280"/>
        <v>16</v>
      </c>
      <c r="D3617" s="35">
        <f t="shared" si="283"/>
        <v>151</v>
      </c>
      <c r="E3617" s="35">
        <f t="shared" si="284"/>
        <v>4</v>
      </c>
      <c r="F3617" s="35" t="str">
        <f t="shared" si="281"/>
        <v>Wednesday</v>
      </c>
      <c r="G3617" s="35">
        <f t="shared" si="282"/>
        <v>5</v>
      </c>
      <c r="H3617" s="34">
        <f>CONVERT(INDEX(Htg_StPt_Sch_EZ!$C$4:$I$27,MATCH(Schedules_8760!$C3617,Htg_StPt_Sch_EZ!$B$4:$B$27,0),MATCH(Schedules_8760!$F3617,Htg_StPt_Sch_EZ!$C$3:$I$3,0)),"F","C")</f>
        <v>20.555555555555554</v>
      </c>
      <c r="I3617" s="34">
        <f>CONVERT(INDEX(Htg_StPt_Sch_EZ!$C$31:$I$54,MATCH(Schedules_8760!$C3617,Htg_StPt_Sch_EZ!$B$31:$B$54,0),MATCH(Schedules_8760!$F3617,Htg_StPt_Sch_EZ!$C$30:$I$30,0)),"F","C")</f>
        <v>21.111111111111111</v>
      </c>
      <c r="J3617" s="34">
        <f>CONVERT(INDEX(Clg_StPt_Sch_EZ!$C$4:$I$27,MATCH(Schedules_8760!$C3617,Clg_StPt_Sch_EZ!$B$4:$B$27,0),MATCH(Schedules_8760!$F3617,Clg_StPt_Sch_EZ!$C$3:$I$3,0)),"F","C")</f>
        <v>25.555555555555554</v>
      </c>
      <c r="K3617" s="34">
        <f>CONVERT(INDEX(Clg_StPt_Sch_EZ!$C$31:$I$54,MATCH(Schedules_8760!$C3617,Clg_StPt_Sch_EZ!$B$31:$B$54,0),MATCH(Schedules_8760!$F3617,Clg_StPt_Sch_EZ!$C$30:$I$30,0)),"F","C")</f>
        <v>25</v>
      </c>
      <c r="L3617" s="34">
        <f>CONVERT(INDEX(DHW_StPt_Sch_EZ!$C$4:$I$27,MATCH(Schedules_8760!$C3617,DHW_StPt_Sch_EZ!$B$4:$B$27,0),MATCH(Schedules_8760!$F3617,DHW_StPt_Sch_EZ!$C$3:$I$3,0)),"F","C")</f>
        <v>53.333333333333329</v>
      </c>
      <c r="M3617" s="34">
        <f>CONVERT(INDEX(DHW_StPt_Sch_EZ!$C$31:$I$54,MATCH(Schedules_8760!$C3617,DHW_StPt_Sch_EZ!$B$31:$B$54,0),MATCH(Schedules_8760!$F3617,DHW_StPt_Sch_EZ!$C$30:$I$30,0)),"F","C")</f>
        <v>53.333333333333329</v>
      </c>
      <c r="N3617" s="12"/>
      <c r="O3617" s="12"/>
      <c r="P3617" s="12"/>
    </row>
    <row r="3618" spans="1:16" x14ac:dyDescent="0.25">
      <c r="A3618" s="35">
        <v>3617</v>
      </c>
      <c r="B3618" s="89">
        <v>151.66666666666671</v>
      </c>
      <c r="C3618" s="35">
        <f t="shared" si="280"/>
        <v>17</v>
      </c>
      <c r="D3618" s="35">
        <f t="shared" si="283"/>
        <v>151</v>
      </c>
      <c r="E3618" s="35">
        <f t="shared" si="284"/>
        <v>4</v>
      </c>
      <c r="F3618" s="35" t="str">
        <f t="shared" si="281"/>
        <v>Wednesday</v>
      </c>
      <c r="G3618" s="35">
        <f t="shared" si="282"/>
        <v>5</v>
      </c>
      <c r="H3618" s="34">
        <f>CONVERT(INDEX(Htg_StPt_Sch_EZ!$C$4:$I$27,MATCH(Schedules_8760!$C3618,Htg_StPt_Sch_EZ!$B$4:$B$27,0),MATCH(Schedules_8760!$F3618,Htg_StPt_Sch_EZ!$C$3:$I$3,0)),"F","C")</f>
        <v>20.555555555555554</v>
      </c>
      <c r="I3618" s="34">
        <f>CONVERT(INDEX(Htg_StPt_Sch_EZ!$C$31:$I$54,MATCH(Schedules_8760!$C3618,Htg_StPt_Sch_EZ!$B$31:$B$54,0),MATCH(Schedules_8760!$F3618,Htg_StPt_Sch_EZ!$C$30:$I$30,0)),"F","C")</f>
        <v>17.777777777777779</v>
      </c>
      <c r="J3618" s="34">
        <f>CONVERT(INDEX(Clg_StPt_Sch_EZ!$C$4:$I$27,MATCH(Schedules_8760!$C3618,Clg_StPt_Sch_EZ!$B$4:$B$27,0),MATCH(Schedules_8760!$F3618,Clg_StPt_Sch_EZ!$C$3:$I$3,0)),"F","C")</f>
        <v>25.555555555555554</v>
      </c>
      <c r="K3618" s="34">
        <f>CONVERT(INDEX(Clg_StPt_Sch_EZ!$C$31:$I$54,MATCH(Schedules_8760!$C3618,Clg_StPt_Sch_EZ!$B$31:$B$54,0),MATCH(Schedules_8760!$F3618,Clg_StPt_Sch_EZ!$C$30:$I$30,0)),"F","C")</f>
        <v>25</v>
      </c>
      <c r="L3618" s="34">
        <f>CONVERT(INDEX(DHW_StPt_Sch_EZ!$C$4:$I$27,MATCH(Schedules_8760!$C3618,DHW_StPt_Sch_EZ!$B$4:$B$27,0),MATCH(Schedules_8760!$F3618,DHW_StPt_Sch_EZ!$C$3:$I$3,0)),"F","C")</f>
        <v>53.333333333333329</v>
      </c>
      <c r="M3618" s="34">
        <f>CONVERT(INDEX(DHW_StPt_Sch_EZ!$C$31:$I$54,MATCH(Schedules_8760!$C3618,DHW_StPt_Sch_EZ!$B$31:$B$54,0),MATCH(Schedules_8760!$F3618,DHW_StPt_Sch_EZ!$C$30:$I$30,0)),"F","C")</f>
        <v>53.333333333333329</v>
      </c>
      <c r="N3618" s="12"/>
      <c r="O3618" s="12"/>
      <c r="P3618" s="12"/>
    </row>
    <row r="3619" spans="1:16" x14ac:dyDescent="0.25">
      <c r="A3619" s="35">
        <v>3618</v>
      </c>
      <c r="B3619" s="89">
        <v>151.70833333333329</v>
      </c>
      <c r="C3619" s="35">
        <f t="shared" si="280"/>
        <v>18</v>
      </c>
      <c r="D3619" s="35">
        <f t="shared" si="283"/>
        <v>151</v>
      </c>
      <c r="E3619" s="35">
        <f t="shared" si="284"/>
        <v>4</v>
      </c>
      <c r="F3619" s="35" t="str">
        <f t="shared" si="281"/>
        <v>Wednesday</v>
      </c>
      <c r="G3619" s="35">
        <f t="shared" si="282"/>
        <v>5</v>
      </c>
      <c r="H3619" s="34">
        <f>CONVERT(INDEX(Htg_StPt_Sch_EZ!$C$4:$I$27,MATCH(Schedules_8760!$C3619,Htg_StPt_Sch_EZ!$B$4:$B$27,0),MATCH(Schedules_8760!$F3619,Htg_StPt_Sch_EZ!$C$3:$I$3,0)),"F","C")</f>
        <v>20.555555555555554</v>
      </c>
      <c r="I3619" s="34">
        <f>CONVERT(INDEX(Htg_StPt_Sch_EZ!$C$31:$I$54,MATCH(Schedules_8760!$C3619,Htg_StPt_Sch_EZ!$B$31:$B$54,0),MATCH(Schedules_8760!$F3619,Htg_StPt_Sch_EZ!$C$30:$I$30,0)),"F","C")</f>
        <v>17.777777777777779</v>
      </c>
      <c r="J3619" s="34">
        <f>CONVERT(INDEX(Clg_StPt_Sch_EZ!$C$4:$I$27,MATCH(Schedules_8760!$C3619,Clg_StPt_Sch_EZ!$B$4:$B$27,0),MATCH(Schedules_8760!$F3619,Clg_StPt_Sch_EZ!$C$3:$I$3,0)),"F","C")</f>
        <v>25.555555555555554</v>
      </c>
      <c r="K3619" s="34">
        <f>CONVERT(INDEX(Clg_StPt_Sch_EZ!$C$31:$I$54,MATCH(Schedules_8760!$C3619,Clg_StPt_Sch_EZ!$B$31:$B$54,0),MATCH(Schedules_8760!$F3619,Clg_StPt_Sch_EZ!$C$30:$I$30,0)),"F","C")</f>
        <v>28.333333333333332</v>
      </c>
      <c r="L3619" s="34">
        <f>CONVERT(INDEX(DHW_StPt_Sch_EZ!$C$4:$I$27,MATCH(Schedules_8760!$C3619,DHW_StPt_Sch_EZ!$B$4:$B$27,0),MATCH(Schedules_8760!$F3619,DHW_StPt_Sch_EZ!$C$3:$I$3,0)),"F","C")</f>
        <v>53.333333333333329</v>
      </c>
      <c r="M3619" s="34">
        <f>CONVERT(INDEX(DHW_StPt_Sch_EZ!$C$31:$I$54,MATCH(Schedules_8760!$C3619,DHW_StPt_Sch_EZ!$B$31:$B$54,0),MATCH(Schedules_8760!$F3619,DHW_StPt_Sch_EZ!$C$30:$I$30,0)),"F","C")</f>
        <v>53.333333333333329</v>
      </c>
      <c r="N3619" s="12"/>
      <c r="O3619" s="12"/>
      <c r="P3619" s="12"/>
    </row>
    <row r="3620" spans="1:16" x14ac:dyDescent="0.25">
      <c r="A3620" s="35">
        <v>3619</v>
      </c>
      <c r="B3620" s="89">
        <v>151.75</v>
      </c>
      <c r="C3620" s="35">
        <f t="shared" si="280"/>
        <v>19</v>
      </c>
      <c r="D3620" s="35">
        <f t="shared" si="283"/>
        <v>151</v>
      </c>
      <c r="E3620" s="35">
        <f t="shared" si="284"/>
        <v>4</v>
      </c>
      <c r="F3620" s="35" t="str">
        <f t="shared" si="281"/>
        <v>Wednesday</v>
      </c>
      <c r="G3620" s="35">
        <f t="shared" si="282"/>
        <v>5</v>
      </c>
      <c r="H3620" s="34">
        <f>CONVERT(INDEX(Htg_StPt_Sch_EZ!$C$4:$I$27,MATCH(Schedules_8760!$C3620,Htg_StPt_Sch_EZ!$B$4:$B$27,0),MATCH(Schedules_8760!$F3620,Htg_StPt_Sch_EZ!$C$3:$I$3,0)),"F","C")</f>
        <v>20.555555555555554</v>
      </c>
      <c r="I3620" s="34">
        <f>CONVERT(INDEX(Htg_StPt_Sch_EZ!$C$31:$I$54,MATCH(Schedules_8760!$C3620,Htg_StPt_Sch_EZ!$B$31:$B$54,0),MATCH(Schedules_8760!$F3620,Htg_StPt_Sch_EZ!$C$30:$I$30,0)),"F","C")</f>
        <v>18.333333333333332</v>
      </c>
      <c r="J3620" s="34">
        <f>CONVERT(INDEX(Clg_StPt_Sch_EZ!$C$4:$I$27,MATCH(Schedules_8760!$C3620,Clg_StPt_Sch_EZ!$B$4:$B$27,0),MATCH(Schedules_8760!$F3620,Clg_StPt_Sch_EZ!$C$3:$I$3,0)),"F","C")</f>
        <v>25.555555555555554</v>
      </c>
      <c r="K3620" s="34">
        <f>CONVERT(INDEX(Clg_StPt_Sch_EZ!$C$31:$I$54,MATCH(Schedules_8760!$C3620,Clg_StPt_Sch_EZ!$B$31:$B$54,0),MATCH(Schedules_8760!$F3620,Clg_StPt_Sch_EZ!$C$30:$I$30,0)),"F","C")</f>
        <v>28.333333333333332</v>
      </c>
      <c r="L3620" s="34">
        <f>CONVERT(INDEX(DHW_StPt_Sch_EZ!$C$4:$I$27,MATCH(Schedules_8760!$C3620,DHW_StPt_Sch_EZ!$B$4:$B$27,0),MATCH(Schedules_8760!$F3620,DHW_StPt_Sch_EZ!$C$3:$I$3,0)),"F","C")</f>
        <v>53.333333333333329</v>
      </c>
      <c r="M3620" s="34">
        <f>CONVERT(INDEX(DHW_StPt_Sch_EZ!$C$31:$I$54,MATCH(Schedules_8760!$C3620,DHW_StPt_Sch_EZ!$B$31:$B$54,0),MATCH(Schedules_8760!$F3620,DHW_StPt_Sch_EZ!$C$30:$I$30,0)),"F","C")</f>
        <v>53.333333333333329</v>
      </c>
      <c r="N3620" s="12"/>
      <c r="O3620" s="12"/>
      <c r="P3620" s="12"/>
    </row>
    <row r="3621" spans="1:16" x14ac:dyDescent="0.25">
      <c r="A3621" s="35">
        <v>3620</v>
      </c>
      <c r="B3621" s="89">
        <v>151.79166666666671</v>
      </c>
      <c r="C3621" s="35">
        <f t="shared" si="280"/>
        <v>20</v>
      </c>
      <c r="D3621" s="35">
        <f t="shared" si="283"/>
        <v>151</v>
      </c>
      <c r="E3621" s="35">
        <f t="shared" si="284"/>
        <v>4</v>
      </c>
      <c r="F3621" s="35" t="str">
        <f t="shared" si="281"/>
        <v>Wednesday</v>
      </c>
      <c r="G3621" s="35">
        <f t="shared" si="282"/>
        <v>5</v>
      </c>
      <c r="H3621" s="34">
        <f>CONVERT(INDEX(Htg_StPt_Sch_EZ!$C$4:$I$27,MATCH(Schedules_8760!$C3621,Htg_StPt_Sch_EZ!$B$4:$B$27,0),MATCH(Schedules_8760!$F3621,Htg_StPt_Sch_EZ!$C$3:$I$3,0)),"F","C")</f>
        <v>20.555555555555554</v>
      </c>
      <c r="I3621" s="34">
        <f>CONVERT(INDEX(Htg_StPt_Sch_EZ!$C$31:$I$54,MATCH(Schedules_8760!$C3621,Htg_StPt_Sch_EZ!$B$31:$B$54,0),MATCH(Schedules_8760!$F3621,Htg_StPt_Sch_EZ!$C$30:$I$30,0)),"F","C")</f>
        <v>18.888888888888889</v>
      </c>
      <c r="J3621" s="34">
        <f>CONVERT(INDEX(Clg_StPt_Sch_EZ!$C$4:$I$27,MATCH(Schedules_8760!$C3621,Clg_StPt_Sch_EZ!$B$4:$B$27,0),MATCH(Schedules_8760!$F3621,Clg_StPt_Sch_EZ!$C$3:$I$3,0)),"F","C")</f>
        <v>25.555555555555554</v>
      </c>
      <c r="K3621" s="34">
        <f>CONVERT(INDEX(Clg_StPt_Sch_EZ!$C$31:$I$54,MATCH(Schedules_8760!$C3621,Clg_StPt_Sch_EZ!$B$31:$B$54,0),MATCH(Schedules_8760!$F3621,Clg_StPt_Sch_EZ!$C$30:$I$30,0)),"F","C")</f>
        <v>28.333333333333332</v>
      </c>
      <c r="L3621" s="34">
        <f>CONVERT(INDEX(DHW_StPt_Sch_EZ!$C$4:$I$27,MATCH(Schedules_8760!$C3621,DHW_StPt_Sch_EZ!$B$4:$B$27,0),MATCH(Schedules_8760!$F3621,DHW_StPt_Sch_EZ!$C$3:$I$3,0)),"F","C")</f>
        <v>53.333333333333329</v>
      </c>
      <c r="M3621" s="34">
        <f>CONVERT(INDEX(DHW_StPt_Sch_EZ!$C$31:$I$54,MATCH(Schedules_8760!$C3621,DHW_StPt_Sch_EZ!$B$31:$B$54,0),MATCH(Schedules_8760!$F3621,DHW_StPt_Sch_EZ!$C$30:$I$30,0)),"F","C")</f>
        <v>53.333333333333329</v>
      </c>
      <c r="N3621" s="12"/>
      <c r="O3621" s="12"/>
      <c r="P3621" s="12"/>
    </row>
    <row r="3622" spans="1:16" x14ac:dyDescent="0.25">
      <c r="A3622" s="35">
        <v>3621</v>
      </c>
      <c r="B3622" s="89">
        <v>151.83333333333329</v>
      </c>
      <c r="C3622" s="35">
        <f t="shared" si="280"/>
        <v>21</v>
      </c>
      <c r="D3622" s="35">
        <f t="shared" si="283"/>
        <v>151</v>
      </c>
      <c r="E3622" s="35">
        <f t="shared" si="284"/>
        <v>4</v>
      </c>
      <c r="F3622" s="35" t="str">
        <f t="shared" si="281"/>
        <v>Wednesday</v>
      </c>
      <c r="G3622" s="35">
        <f t="shared" si="282"/>
        <v>5</v>
      </c>
      <c r="H3622" s="34">
        <f>CONVERT(INDEX(Htg_StPt_Sch_EZ!$C$4:$I$27,MATCH(Schedules_8760!$C3622,Htg_StPt_Sch_EZ!$B$4:$B$27,0),MATCH(Schedules_8760!$F3622,Htg_StPt_Sch_EZ!$C$3:$I$3,0)),"F","C")</f>
        <v>20.555555555555554</v>
      </c>
      <c r="I3622" s="34">
        <f>CONVERT(INDEX(Htg_StPt_Sch_EZ!$C$31:$I$54,MATCH(Schedules_8760!$C3622,Htg_StPt_Sch_EZ!$B$31:$B$54,0),MATCH(Schedules_8760!$F3622,Htg_StPt_Sch_EZ!$C$30:$I$30,0)),"F","C")</f>
        <v>19.444444444444443</v>
      </c>
      <c r="J3622" s="34">
        <f>CONVERT(INDEX(Clg_StPt_Sch_EZ!$C$4:$I$27,MATCH(Schedules_8760!$C3622,Clg_StPt_Sch_EZ!$B$4:$B$27,0),MATCH(Schedules_8760!$F3622,Clg_StPt_Sch_EZ!$C$3:$I$3,0)),"F","C")</f>
        <v>25.555555555555554</v>
      </c>
      <c r="K3622" s="34">
        <f>CONVERT(INDEX(Clg_StPt_Sch_EZ!$C$31:$I$54,MATCH(Schedules_8760!$C3622,Clg_StPt_Sch_EZ!$B$31:$B$54,0),MATCH(Schedules_8760!$F3622,Clg_StPt_Sch_EZ!$C$30:$I$30,0)),"F","C")</f>
        <v>28.333333333333332</v>
      </c>
      <c r="L3622" s="34">
        <f>CONVERT(INDEX(DHW_StPt_Sch_EZ!$C$4:$I$27,MATCH(Schedules_8760!$C3622,DHW_StPt_Sch_EZ!$B$4:$B$27,0),MATCH(Schedules_8760!$F3622,DHW_StPt_Sch_EZ!$C$3:$I$3,0)),"F","C")</f>
        <v>53.333333333333329</v>
      </c>
      <c r="M3622" s="34">
        <f>CONVERT(INDEX(DHW_StPt_Sch_EZ!$C$31:$I$54,MATCH(Schedules_8760!$C3622,DHW_StPt_Sch_EZ!$B$31:$B$54,0),MATCH(Schedules_8760!$F3622,DHW_StPt_Sch_EZ!$C$30:$I$30,0)),"F","C")</f>
        <v>53.333333333333329</v>
      </c>
      <c r="N3622" s="12"/>
      <c r="O3622" s="12"/>
      <c r="P3622" s="12"/>
    </row>
    <row r="3623" spans="1:16" x14ac:dyDescent="0.25">
      <c r="A3623" s="35">
        <v>3622</v>
      </c>
      <c r="B3623" s="89">
        <v>151.875</v>
      </c>
      <c r="C3623" s="35">
        <f t="shared" si="280"/>
        <v>22</v>
      </c>
      <c r="D3623" s="35">
        <f t="shared" si="283"/>
        <v>151</v>
      </c>
      <c r="E3623" s="35">
        <f t="shared" si="284"/>
        <v>4</v>
      </c>
      <c r="F3623" s="35" t="str">
        <f t="shared" si="281"/>
        <v>Wednesday</v>
      </c>
      <c r="G3623" s="35">
        <f t="shared" si="282"/>
        <v>5</v>
      </c>
      <c r="H3623" s="34">
        <f>CONVERT(INDEX(Htg_StPt_Sch_EZ!$C$4:$I$27,MATCH(Schedules_8760!$C3623,Htg_StPt_Sch_EZ!$B$4:$B$27,0),MATCH(Schedules_8760!$F3623,Htg_StPt_Sch_EZ!$C$3:$I$3,0)),"F","C")</f>
        <v>20.555555555555554</v>
      </c>
      <c r="I3623" s="34">
        <f>CONVERT(INDEX(Htg_StPt_Sch_EZ!$C$31:$I$54,MATCH(Schedules_8760!$C3623,Htg_StPt_Sch_EZ!$B$31:$B$54,0),MATCH(Schedules_8760!$F3623,Htg_StPt_Sch_EZ!$C$30:$I$30,0)),"F","C")</f>
        <v>19.444444444444443</v>
      </c>
      <c r="J3623" s="34">
        <f>CONVERT(INDEX(Clg_StPt_Sch_EZ!$C$4:$I$27,MATCH(Schedules_8760!$C3623,Clg_StPt_Sch_EZ!$B$4:$B$27,0),MATCH(Schedules_8760!$F3623,Clg_StPt_Sch_EZ!$C$3:$I$3,0)),"F","C")</f>
        <v>25.555555555555554</v>
      </c>
      <c r="K3623" s="34">
        <f>CONVERT(INDEX(Clg_StPt_Sch_EZ!$C$31:$I$54,MATCH(Schedules_8760!$C3623,Clg_StPt_Sch_EZ!$B$31:$B$54,0),MATCH(Schedules_8760!$F3623,Clg_StPt_Sch_EZ!$C$30:$I$30,0)),"F","C")</f>
        <v>28.333333333333332</v>
      </c>
      <c r="L3623" s="34">
        <f>CONVERT(INDEX(DHW_StPt_Sch_EZ!$C$4:$I$27,MATCH(Schedules_8760!$C3623,DHW_StPt_Sch_EZ!$B$4:$B$27,0),MATCH(Schedules_8760!$F3623,DHW_StPt_Sch_EZ!$C$3:$I$3,0)),"F","C")</f>
        <v>53.333333333333329</v>
      </c>
      <c r="M3623" s="34">
        <f>CONVERT(INDEX(DHW_StPt_Sch_EZ!$C$31:$I$54,MATCH(Schedules_8760!$C3623,DHW_StPt_Sch_EZ!$B$31:$B$54,0),MATCH(Schedules_8760!$F3623,DHW_StPt_Sch_EZ!$C$30:$I$30,0)),"F","C")</f>
        <v>53.333333333333329</v>
      </c>
      <c r="N3623" s="12"/>
      <c r="O3623" s="12"/>
      <c r="P3623" s="12"/>
    </row>
    <row r="3624" spans="1:16" x14ac:dyDescent="0.25">
      <c r="A3624" s="35">
        <v>3623</v>
      </c>
      <c r="B3624" s="89">
        <v>151.91666666666671</v>
      </c>
      <c r="C3624" s="35">
        <f t="shared" si="280"/>
        <v>23</v>
      </c>
      <c r="D3624" s="35">
        <f t="shared" si="283"/>
        <v>151</v>
      </c>
      <c r="E3624" s="35">
        <f t="shared" si="284"/>
        <v>4</v>
      </c>
      <c r="F3624" s="35" t="str">
        <f t="shared" si="281"/>
        <v>Wednesday</v>
      </c>
      <c r="G3624" s="35">
        <f t="shared" si="282"/>
        <v>5</v>
      </c>
      <c r="H3624" s="34">
        <f>CONVERT(INDEX(Htg_StPt_Sch_EZ!$C$4:$I$27,MATCH(Schedules_8760!$C3624,Htg_StPt_Sch_EZ!$B$4:$B$27,0),MATCH(Schedules_8760!$F3624,Htg_StPt_Sch_EZ!$C$3:$I$3,0)),"F","C")</f>
        <v>20.555555555555554</v>
      </c>
      <c r="I3624" s="34">
        <f>CONVERT(INDEX(Htg_StPt_Sch_EZ!$C$31:$I$54,MATCH(Schedules_8760!$C3624,Htg_StPt_Sch_EZ!$B$31:$B$54,0),MATCH(Schedules_8760!$F3624,Htg_StPt_Sch_EZ!$C$30:$I$30,0)),"F","C")</f>
        <v>19.444444444444443</v>
      </c>
      <c r="J3624" s="34">
        <f>CONVERT(INDEX(Clg_StPt_Sch_EZ!$C$4:$I$27,MATCH(Schedules_8760!$C3624,Clg_StPt_Sch_EZ!$B$4:$B$27,0),MATCH(Schedules_8760!$F3624,Clg_StPt_Sch_EZ!$C$3:$I$3,0)),"F","C")</f>
        <v>25.555555555555554</v>
      </c>
      <c r="K3624" s="34">
        <f>CONVERT(INDEX(Clg_StPt_Sch_EZ!$C$31:$I$54,MATCH(Schedules_8760!$C3624,Clg_StPt_Sch_EZ!$B$31:$B$54,0),MATCH(Schedules_8760!$F3624,Clg_StPt_Sch_EZ!$C$30:$I$30,0)),"F","C")</f>
        <v>28.333333333333332</v>
      </c>
      <c r="L3624" s="34">
        <f>CONVERT(INDEX(DHW_StPt_Sch_EZ!$C$4:$I$27,MATCH(Schedules_8760!$C3624,DHW_StPt_Sch_EZ!$B$4:$B$27,0),MATCH(Schedules_8760!$F3624,DHW_StPt_Sch_EZ!$C$3:$I$3,0)),"F","C")</f>
        <v>53.333333333333329</v>
      </c>
      <c r="M3624" s="34">
        <f>CONVERT(INDEX(DHW_StPt_Sch_EZ!$C$31:$I$54,MATCH(Schedules_8760!$C3624,DHW_StPt_Sch_EZ!$B$31:$B$54,0),MATCH(Schedules_8760!$F3624,DHW_StPt_Sch_EZ!$C$30:$I$30,0)),"F","C")</f>
        <v>53.333333333333329</v>
      </c>
      <c r="N3624" s="12"/>
      <c r="O3624" s="12"/>
      <c r="P3624" s="12"/>
    </row>
    <row r="3625" spans="1:16" x14ac:dyDescent="0.25">
      <c r="A3625" s="35">
        <v>3624</v>
      </c>
      <c r="B3625" s="89">
        <v>151.95833333333329</v>
      </c>
      <c r="C3625" s="35">
        <f t="shared" si="280"/>
        <v>24</v>
      </c>
      <c r="D3625" s="35">
        <f t="shared" si="283"/>
        <v>151</v>
      </c>
      <c r="E3625" s="35">
        <f t="shared" si="284"/>
        <v>4</v>
      </c>
      <c r="F3625" s="35" t="str">
        <f t="shared" si="281"/>
        <v>Wednesday</v>
      </c>
      <c r="G3625" s="35">
        <f t="shared" si="282"/>
        <v>5</v>
      </c>
      <c r="H3625" s="34">
        <f>CONVERT(INDEX(Htg_StPt_Sch_EZ!$C$4:$I$27,MATCH(Schedules_8760!$C3625,Htg_StPt_Sch_EZ!$B$4:$B$27,0),MATCH(Schedules_8760!$F3625,Htg_StPt_Sch_EZ!$C$3:$I$3,0)),"F","C")</f>
        <v>20.555555555555554</v>
      </c>
      <c r="I3625" s="34">
        <f>CONVERT(INDEX(Htg_StPt_Sch_EZ!$C$31:$I$54,MATCH(Schedules_8760!$C3625,Htg_StPt_Sch_EZ!$B$31:$B$54,0),MATCH(Schedules_8760!$F3625,Htg_StPt_Sch_EZ!$C$30:$I$30,0)),"F","C")</f>
        <v>19.444444444444443</v>
      </c>
      <c r="J3625" s="34">
        <f>CONVERT(INDEX(Clg_StPt_Sch_EZ!$C$4:$I$27,MATCH(Schedules_8760!$C3625,Clg_StPt_Sch_EZ!$B$4:$B$27,0),MATCH(Schedules_8760!$F3625,Clg_StPt_Sch_EZ!$C$3:$I$3,0)),"F","C")</f>
        <v>25.555555555555554</v>
      </c>
      <c r="K3625" s="34">
        <f>CONVERT(INDEX(Clg_StPt_Sch_EZ!$C$31:$I$54,MATCH(Schedules_8760!$C3625,Clg_StPt_Sch_EZ!$B$31:$B$54,0),MATCH(Schedules_8760!$F3625,Clg_StPt_Sch_EZ!$C$30:$I$30,0)),"F","C")</f>
        <v>28.333333333333332</v>
      </c>
      <c r="L3625" s="34">
        <f>CONVERT(INDEX(DHW_StPt_Sch_EZ!$C$4:$I$27,MATCH(Schedules_8760!$C3625,DHW_StPt_Sch_EZ!$B$4:$B$27,0),MATCH(Schedules_8760!$F3625,DHW_StPt_Sch_EZ!$C$3:$I$3,0)),"F","C")</f>
        <v>53.333333333333329</v>
      </c>
      <c r="M3625" s="34">
        <f>CONVERT(INDEX(DHW_StPt_Sch_EZ!$C$31:$I$54,MATCH(Schedules_8760!$C3625,DHW_StPt_Sch_EZ!$B$31:$B$54,0),MATCH(Schedules_8760!$F3625,DHW_StPt_Sch_EZ!$C$30:$I$30,0)),"F","C")</f>
        <v>53.333333333333329</v>
      </c>
      <c r="N3625" s="12"/>
      <c r="O3625" s="12"/>
      <c r="P3625" s="12"/>
    </row>
    <row r="3626" spans="1:16" x14ac:dyDescent="0.25">
      <c r="A3626" s="35">
        <v>3625</v>
      </c>
      <c r="B3626" s="89">
        <v>152</v>
      </c>
      <c r="C3626" s="35">
        <f t="shared" si="280"/>
        <v>1</v>
      </c>
      <c r="D3626" s="35">
        <f t="shared" si="283"/>
        <v>152</v>
      </c>
      <c r="E3626" s="35">
        <f t="shared" si="284"/>
        <v>5</v>
      </c>
      <c r="F3626" s="35" t="str">
        <f t="shared" si="281"/>
        <v>Thursday</v>
      </c>
      <c r="G3626" s="35">
        <f t="shared" si="282"/>
        <v>5</v>
      </c>
      <c r="H3626" s="34">
        <f>CONVERT(INDEX(Htg_StPt_Sch_EZ!$C$4:$I$27,MATCH(Schedules_8760!$C3626,Htg_StPt_Sch_EZ!$B$4:$B$27,0),MATCH(Schedules_8760!$F3626,Htg_StPt_Sch_EZ!$C$3:$I$3,0)),"F","C")</f>
        <v>20.555555555555554</v>
      </c>
      <c r="I3626" s="34">
        <f>CONVERT(INDEX(Htg_StPt_Sch_EZ!$C$31:$I$54,MATCH(Schedules_8760!$C3626,Htg_StPt_Sch_EZ!$B$31:$B$54,0),MATCH(Schedules_8760!$F3626,Htg_StPt_Sch_EZ!$C$30:$I$30,0)),"F","C")</f>
        <v>19.444444444444443</v>
      </c>
      <c r="J3626" s="34">
        <f>CONVERT(INDEX(Clg_StPt_Sch_EZ!$C$4:$I$27,MATCH(Schedules_8760!$C3626,Clg_StPt_Sch_EZ!$B$4:$B$27,0),MATCH(Schedules_8760!$F3626,Clg_StPt_Sch_EZ!$C$3:$I$3,0)),"F","C")</f>
        <v>25.555555555555554</v>
      </c>
      <c r="K3626" s="34">
        <f>CONVERT(INDEX(Clg_StPt_Sch_EZ!$C$31:$I$54,MATCH(Schedules_8760!$C3626,Clg_StPt_Sch_EZ!$B$31:$B$54,0),MATCH(Schedules_8760!$F3626,Clg_StPt_Sch_EZ!$C$30:$I$30,0)),"F","C")</f>
        <v>28.333333333333332</v>
      </c>
      <c r="L3626" s="34">
        <f>CONVERT(INDEX(DHW_StPt_Sch_EZ!$C$4:$I$27,MATCH(Schedules_8760!$C3626,DHW_StPt_Sch_EZ!$B$4:$B$27,0),MATCH(Schedules_8760!$F3626,DHW_StPt_Sch_EZ!$C$3:$I$3,0)),"F","C")</f>
        <v>53.333333333333329</v>
      </c>
      <c r="M3626" s="34">
        <f>CONVERT(INDEX(DHW_StPt_Sch_EZ!$C$31:$I$54,MATCH(Schedules_8760!$C3626,DHW_StPt_Sch_EZ!$B$31:$B$54,0),MATCH(Schedules_8760!$F3626,DHW_StPt_Sch_EZ!$C$30:$I$30,0)),"F","C")</f>
        <v>53.333333333333329</v>
      </c>
      <c r="N3626" s="12"/>
      <c r="O3626" s="12"/>
      <c r="P3626" s="12"/>
    </row>
    <row r="3627" spans="1:16" x14ac:dyDescent="0.25">
      <c r="A3627" s="35">
        <v>3626</v>
      </c>
      <c r="B3627" s="89">
        <v>152.04166666666671</v>
      </c>
      <c r="C3627" s="35">
        <f t="shared" si="280"/>
        <v>2</v>
      </c>
      <c r="D3627" s="35">
        <f t="shared" si="283"/>
        <v>152</v>
      </c>
      <c r="E3627" s="35">
        <f t="shared" si="284"/>
        <v>5</v>
      </c>
      <c r="F3627" s="35" t="str">
        <f t="shared" si="281"/>
        <v>Thursday</v>
      </c>
      <c r="G3627" s="35">
        <f t="shared" si="282"/>
        <v>5</v>
      </c>
      <c r="H3627" s="34">
        <f>CONVERT(INDEX(Htg_StPt_Sch_EZ!$C$4:$I$27,MATCH(Schedules_8760!$C3627,Htg_StPt_Sch_EZ!$B$4:$B$27,0),MATCH(Schedules_8760!$F3627,Htg_StPt_Sch_EZ!$C$3:$I$3,0)),"F","C")</f>
        <v>20.555555555555554</v>
      </c>
      <c r="I3627" s="34">
        <f>CONVERT(INDEX(Htg_StPt_Sch_EZ!$C$31:$I$54,MATCH(Schedules_8760!$C3627,Htg_StPt_Sch_EZ!$B$31:$B$54,0),MATCH(Schedules_8760!$F3627,Htg_StPt_Sch_EZ!$C$30:$I$30,0)),"F","C")</f>
        <v>19.444444444444443</v>
      </c>
      <c r="J3627" s="34">
        <f>CONVERT(INDEX(Clg_StPt_Sch_EZ!$C$4:$I$27,MATCH(Schedules_8760!$C3627,Clg_StPt_Sch_EZ!$B$4:$B$27,0),MATCH(Schedules_8760!$F3627,Clg_StPt_Sch_EZ!$C$3:$I$3,0)),"F","C")</f>
        <v>25.555555555555554</v>
      </c>
      <c r="K3627" s="34">
        <f>CONVERT(INDEX(Clg_StPt_Sch_EZ!$C$31:$I$54,MATCH(Schedules_8760!$C3627,Clg_StPt_Sch_EZ!$B$31:$B$54,0),MATCH(Schedules_8760!$F3627,Clg_StPt_Sch_EZ!$C$30:$I$30,0)),"F","C")</f>
        <v>28.333333333333332</v>
      </c>
      <c r="L3627" s="34">
        <f>CONVERT(INDEX(DHW_StPt_Sch_EZ!$C$4:$I$27,MATCH(Schedules_8760!$C3627,DHW_StPt_Sch_EZ!$B$4:$B$27,0),MATCH(Schedules_8760!$F3627,DHW_StPt_Sch_EZ!$C$3:$I$3,0)),"F","C")</f>
        <v>53.333333333333329</v>
      </c>
      <c r="M3627" s="34">
        <f>CONVERT(INDEX(DHW_StPt_Sch_EZ!$C$31:$I$54,MATCH(Schedules_8760!$C3627,DHW_StPt_Sch_EZ!$B$31:$B$54,0),MATCH(Schedules_8760!$F3627,DHW_StPt_Sch_EZ!$C$30:$I$30,0)),"F","C")</f>
        <v>53.333333333333329</v>
      </c>
      <c r="N3627" s="12"/>
      <c r="O3627" s="12"/>
      <c r="P3627" s="12"/>
    </row>
    <row r="3628" spans="1:16" x14ac:dyDescent="0.25">
      <c r="A3628" s="35">
        <v>3627</v>
      </c>
      <c r="B3628" s="89">
        <v>152.08333333333329</v>
      </c>
      <c r="C3628" s="35">
        <f t="shared" si="280"/>
        <v>3</v>
      </c>
      <c r="D3628" s="35">
        <f t="shared" si="283"/>
        <v>152</v>
      </c>
      <c r="E3628" s="35">
        <f t="shared" si="284"/>
        <v>5</v>
      </c>
      <c r="F3628" s="35" t="str">
        <f t="shared" si="281"/>
        <v>Thursday</v>
      </c>
      <c r="G3628" s="35">
        <f t="shared" si="282"/>
        <v>5</v>
      </c>
      <c r="H3628" s="34">
        <f>CONVERT(INDEX(Htg_StPt_Sch_EZ!$C$4:$I$27,MATCH(Schedules_8760!$C3628,Htg_StPt_Sch_EZ!$B$4:$B$27,0),MATCH(Schedules_8760!$F3628,Htg_StPt_Sch_EZ!$C$3:$I$3,0)),"F","C")</f>
        <v>20.555555555555554</v>
      </c>
      <c r="I3628" s="34">
        <f>CONVERT(INDEX(Htg_StPt_Sch_EZ!$C$31:$I$54,MATCH(Schedules_8760!$C3628,Htg_StPt_Sch_EZ!$B$31:$B$54,0),MATCH(Schedules_8760!$F3628,Htg_StPt_Sch_EZ!$C$30:$I$30,0)),"F","C")</f>
        <v>19.444444444444443</v>
      </c>
      <c r="J3628" s="34">
        <f>CONVERT(INDEX(Clg_StPt_Sch_EZ!$C$4:$I$27,MATCH(Schedules_8760!$C3628,Clg_StPt_Sch_EZ!$B$4:$B$27,0),MATCH(Schedules_8760!$F3628,Clg_StPt_Sch_EZ!$C$3:$I$3,0)),"F","C")</f>
        <v>25.555555555555554</v>
      </c>
      <c r="K3628" s="34">
        <f>CONVERT(INDEX(Clg_StPt_Sch_EZ!$C$31:$I$54,MATCH(Schedules_8760!$C3628,Clg_StPt_Sch_EZ!$B$31:$B$54,0),MATCH(Schedules_8760!$F3628,Clg_StPt_Sch_EZ!$C$30:$I$30,0)),"F","C")</f>
        <v>28.333333333333332</v>
      </c>
      <c r="L3628" s="34">
        <f>CONVERT(INDEX(DHW_StPt_Sch_EZ!$C$4:$I$27,MATCH(Schedules_8760!$C3628,DHW_StPt_Sch_EZ!$B$4:$B$27,0),MATCH(Schedules_8760!$F3628,DHW_StPt_Sch_EZ!$C$3:$I$3,0)),"F","C")</f>
        <v>53.333333333333329</v>
      </c>
      <c r="M3628" s="34">
        <f>CONVERT(INDEX(DHW_StPt_Sch_EZ!$C$31:$I$54,MATCH(Schedules_8760!$C3628,DHW_StPt_Sch_EZ!$B$31:$B$54,0),MATCH(Schedules_8760!$F3628,DHW_StPt_Sch_EZ!$C$30:$I$30,0)),"F","C")</f>
        <v>53.333333333333329</v>
      </c>
      <c r="N3628" s="12"/>
      <c r="O3628" s="12"/>
      <c r="P3628" s="12"/>
    </row>
    <row r="3629" spans="1:16" x14ac:dyDescent="0.25">
      <c r="A3629" s="35">
        <v>3628</v>
      </c>
      <c r="B3629" s="89">
        <v>152.125</v>
      </c>
      <c r="C3629" s="35">
        <f t="shared" si="280"/>
        <v>4</v>
      </c>
      <c r="D3629" s="35">
        <f t="shared" si="283"/>
        <v>152</v>
      </c>
      <c r="E3629" s="35">
        <f t="shared" si="284"/>
        <v>5</v>
      </c>
      <c r="F3629" s="35" t="str">
        <f t="shared" si="281"/>
        <v>Thursday</v>
      </c>
      <c r="G3629" s="35">
        <f t="shared" si="282"/>
        <v>5</v>
      </c>
      <c r="H3629" s="34">
        <f>CONVERT(INDEX(Htg_StPt_Sch_EZ!$C$4:$I$27,MATCH(Schedules_8760!$C3629,Htg_StPt_Sch_EZ!$B$4:$B$27,0),MATCH(Schedules_8760!$F3629,Htg_StPt_Sch_EZ!$C$3:$I$3,0)),"F","C")</f>
        <v>20.555555555555554</v>
      </c>
      <c r="I3629" s="34">
        <f>CONVERT(INDEX(Htg_StPt_Sch_EZ!$C$31:$I$54,MATCH(Schedules_8760!$C3629,Htg_StPt_Sch_EZ!$B$31:$B$54,0),MATCH(Schedules_8760!$F3629,Htg_StPt_Sch_EZ!$C$30:$I$30,0)),"F","C")</f>
        <v>19.444444444444443</v>
      </c>
      <c r="J3629" s="34">
        <f>CONVERT(INDEX(Clg_StPt_Sch_EZ!$C$4:$I$27,MATCH(Schedules_8760!$C3629,Clg_StPt_Sch_EZ!$B$4:$B$27,0),MATCH(Schedules_8760!$F3629,Clg_StPt_Sch_EZ!$C$3:$I$3,0)),"F","C")</f>
        <v>25.555555555555554</v>
      </c>
      <c r="K3629" s="34">
        <f>CONVERT(INDEX(Clg_StPt_Sch_EZ!$C$31:$I$54,MATCH(Schedules_8760!$C3629,Clg_StPt_Sch_EZ!$B$31:$B$54,0),MATCH(Schedules_8760!$F3629,Clg_StPt_Sch_EZ!$C$30:$I$30,0)),"F","C")</f>
        <v>28.333333333333332</v>
      </c>
      <c r="L3629" s="34">
        <f>CONVERT(INDEX(DHW_StPt_Sch_EZ!$C$4:$I$27,MATCH(Schedules_8760!$C3629,DHW_StPt_Sch_EZ!$B$4:$B$27,0),MATCH(Schedules_8760!$F3629,DHW_StPt_Sch_EZ!$C$3:$I$3,0)),"F","C")</f>
        <v>53.333333333333329</v>
      </c>
      <c r="M3629" s="34">
        <f>CONVERT(INDEX(DHW_StPt_Sch_EZ!$C$31:$I$54,MATCH(Schedules_8760!$C3629,DHW_StPt_Sch_EZ!$B$31:$B$54,0),MATCH(Schedules_8760!$F3629,DHW_StPt_Sch_EZ!$C$30:$I$30,0)),"F","C")</f>
        <v>53.333333333333329</v>
      </c>
      <c r="N3629" s="12"/>
      <c r="O3629" s="12"/>
      <c r="P3629" s="12"/>
    </row>
    <row r="3630" spans="1:16" x14ac:dyDescent="0.25">
      <c r="A3630" s="35">
        <v>3629</v>
      </c>
      <c r="B3630" s="89">
        <v>152.16666666666671</v>
      </c>
      <c r="C3630" s="35">
        <f t="shared" si="280"/>
        <v>5</v>
      </c>
      <c r="D3630" s="35">
        <f t="shared" si="283"/>
        <v>152</v>
      </c>
      <c r="E3630" s="35">
        <f t="shared" si="284"/>
        <v>5</v>
      </c>
      <c r="F3630" s="35" t="str">
        <f t="shared" si="281"/>
        <v>Thursday</v>
      </c>
      <c r="G3630" s="35">
        <f t="shared" si="282"/>
        <v>5</v>
      </c>
      <c r="H3630" s="34">
        <f>CONVERT(INDEX(Htg_StPt_Sch_EZ!$C$4:$I$27,MATCH(Schedules_8760!$C3630,Htg_StPt_Sch_EZ!$B$4:$B$27,0),MATCH(Schedules_8760!$F3630,Htg_StPt_Sch_EZ!$C$3:$I$3,0)),"F","C")</f>
        <v>20.555555555555554</v>
      </c>
      <c r="I3630" s="34">
        <f>CONVERT(INDEX(Htg_StPt_Sch_EZ!$C$31:$I$54,MATCH(Schedules_8760!$C3630,Htg_StPt_Sch_EZ!$B$31:$B$54,0),MATCH(Schedules_8760!$F3630,Htg_StPt_Sch_EZ!$C$30:$I$30,0)),"F","C")</f>
        <v>19.444444444444443</v>
      </c>
      <c r="J3630" s="34">
        <f>CONVERT(INDEX(Clg_StPt_Sch_EZ!$C$4:$I$27,MATCH(Schedules_8760!$C3630,Clg_StPt_Sch_EZ!$B$4:$B$27,0),MATCH(Schedules_8760!$F3630,Clg_StPt_Sch_EZ!$C$3:$I$3,0)),"F","C")</f>
        <v>25.555555555555554</v>
      </c>
      <c r="K3630" s="34">
        <f>CONVERT(INDEX(Clg_StPt_Sch_EZ!$C$31:$I$54,MATCH(Schedules_8760!$C3630,Clg_StPt_Sch_EZ!$B$31:$B$54,0),MATCH(Schedules_8760!$F3630,Clg_StPt_Sch_EZ!$C$30:$I$30,0)),"F","C")</f>
        <v>28.333333333333332</v>
      </c>
      <c r="L3630" s="34">
        <f>CONVERT(INDEX(DHW_StPt_Sch_EZ!$C$4:$I$27,MATCH(Schedules_8760!$C3630,DHW_StPt_Sch_EZ!$B$4:$B$27,0),MATCH(Schedules_8760!$F3630,DHW_StPt_Sch_EZ!$C$3:$I$3,0)),"F","C")</f>
        <v>53.333333333333329</v>
      </c>
      <c r="M3630" s="34">
        <f>CONVERT(INDEX(DHW_StPt_Sch_EZ!$C$31:$I$54,MATCH(Schedules_8760!$C3630,DHW_StPt_Sch_EZ!$B$31:$B$54,0),MATCH(Schedules_8760!$F3630,DHW_StPt_Sch_EZ!$C$30:$I$30,0)),"F","C")</f>
        <v>53.333333333333329</v>
      </c>
      <c r="N3630" s="12"/>
      <c r="O3630" s="12"/>
      <c r="P3630" s="12"/>
    </row>
    <row r="3631" spans="1:16" x14ac:dyDescent="0.25">
      <c r="A3631" s="35">
        <v>3630</v>
      </c>
      <c r="B3631" s="89">
        <v>152.20833333333329</v>
      </c>
      <c r="C3631" s="35">
        <f t="shared" si="280"/>
        <v>6</v>
      </c>
      <c r="D3631" s="35">
        <f t="shared" si="283"/>
        <v>152</v>
      </c>
      <c r="E3631" s="35">
        <f t="shared" si="284"/>
        <v>5</v>
      </c>
      <c r="F3631" s="35" t="str">
        <f t="shared" si="281"/>
        <v>Thursday</v>
      </c>
      <c r="G3631" s="35">
        <f t="shared" si="282"/>
        <v>5</v>
      </c>
      <c r="H3631" s="34">
        <f>CONVERT(INDEX(Htg_StPt_Sch_EZ!$C$4:$I$27,MATCH(Schedules_8760!$C3631,Htg_StPt_Sch_EZ!$B$4:$B$27,0),MATCH(Schedules_8760!$F3631,Htg_StPt_Sch_EZ!$C$3:$I$3,0)),"F","C")</f>
        <v>20.555555555555554</v>
      </c>
      <c r="I3631" s="34">
        <f>CONVERT(INDEX(Htg_StPt_Sch_EZ!$C$31:$I$54,MATCH(Schedules_8760!$C3631,Htg_StPt_Sch_EZ!$B$31:$B$54,0),MATCH(Schedules_8760!$F3631,Htg_StPt_Sch_EZ!$C$30:$I$30,0)),"F","C")</f>
        <v>19.444444444444443</v>
      </c>
      <c r="J3631" s="34">
        <f>CONVERT(INDEX(Clg_StPt_Sch_EZ!$C$4:$I$27,MATCH(Schedules_8760!$C3631,Clg_StPt_Sch_EZ!$B$4:$B$27,0),MATCH(Schedules_8760!$F3631,Clg_StPt_Sch_EZ!$C$3:$I$3,0)),"F","C")</f>
        <v>25.555555555555554</v>
      </c>
      <c r="K3631" s="34">
        <f>CONVERT(INDEX(Clg_StPt_Sch_EZ!$C$31:$I$54,MATCH(Schedules_8760!$C3631,Clg_StPt_Sch_EZ!$B$31:$B$54,0),MATCH(Schedules_8760!$F3631,Clg_StPt_Sch_EZ!$C$30:$I$30,0)),"F","C")</f>
        <v>28.333333333333332</v>
      </c>
      <c r="L3631" s="34">
        <f>CONVERT(INDEX(DHW_StPt_Sch_EZ!$C$4:$I$27,MATCH(Schedules_8760!$C3631,DHW_StPt_Sch_EZ!$B$4:$B$27,0),MATCH(Schedules_8760!$F3631,DHW_StPt_Sch_EZ!$C$3:$I$3,0)),"F","C")</f>
        <v>53.333333333333329</v>
      </c>
      <c r="M3631" s="34">
        <f>CONVERT(INDEX(DHW_StPt_Sch_EZ!$C$31:$I$54,MATCH(Schedules_8760!$C3631,DHW_StPt_Sch_EZ!$B$31:$B$54,0),MATCH(Schedules_8760!$F3631,DHW_StPt_Sch_EZ!$C$30:$I$30,0)),"F","C")</f>
        <v>53.333333333333329</v>
      </c>
      <c r="N3631" s="12"/>
      <c r="O3631" s="12"/>
      <c r="P3631" s="12"/>
    </row>
    <row r="3632" spans="1:16" x14ac:dyDescent="0.25">
      <c r="A3632" s="35">
        <v>3631</v>
      </c>
      <c r="B3632" s="89">
        <v>152.25</v>
      </c>
      <c r="C3632" s="35">
        <f t="shared" si="280"/>
        <v>7</v>
      </c>
      <c r="D3632" s="35">
        <f t="shared" si="283"/>
        <v>152</v>
      </c>
      <c r="E3632" s="35">
        <f t="shared" si="284"/>
        <v>5</v>
      </c>
      <c r="F3632" s="35" t="str">
        <f t="shared" si="281"/>
        <v>Thursday</v>
      </c>
      <c r="G3632" s="35">
        <f t="shared" si="282"/>
        <v>5</v>
      </c>
      <c r="H3632" s="34">
        <f>CONVERT(INDEX(Htg_StPt_Sch_EZ!$C$4:$I$27,MATCH(Schedules_8760!$C3632,Htg_StPt_Sch_EZ!$B$4:$B$27,0),MATCH(Schedules_8760!$F3632,Htg_StPt_Sch_EZ!$C$3:$I$3,0)),"F","C")</f>
        <v>20.555555555555554</v>
      </c>
      <c r="I3632" s="34">
        <f>CONVERT(INDEX(Htg_StPt_Sch_EZ!$C$31:$I$54,MATCH(Schedules_8760!$C3632,Htg_StPt_Sch_EZ!$B$31:$B$54,0),MATCH(Schedules_8760!$F3632,Htg_StPt_Sch_EZ!$C$30:$I$30,0)),"F","C")</f>
        <v>19.444444444444443</v>
      </c>
      <c r="J3632" s="34">
        <f>CONVERT(INDEX(Clg_StPt_Sch_EZ!$C$4:$I$27,MATCH(Schedules_8760!$C3632,Clg_StPt_Sch_EZ!$B$4:$B$27,0),MATCH(Schedules_8760!$F3632,Clg_StPt_Sch_EZ!$C$3:$I$3,0)),"F","C")</f>
        <v>25.555555555555554</v>
      </c>
      <c r="K3632" s="34">
        <f>CONVERT(INDEX(Clg_StPt_Sch_EZ!$C$31:$I$54,MATCH(Schedules_8760!$C3632,Clg_StPt_Sch_EZ!$B$31:$B$54,0),MATCH(Schedules_8760!$F3632,Clg_StPt_Sch_EZ!$C$30:$I$30,0)),"F","C")</f>
        <v>28.333333333333332</v>
      </c>
      <c r="L3632" s="34">
        <f>CONVERT(INDEX(DHW_StPt_Sch_EZ!$C$4:$I$27,MATCH(Schedules_8760!$C3632,DHW_StPt_Sch_EZ!$B$4:$B$27,0),MATCH(Schedules_8760!$F3632,DHW_StPt_Sch_EZ!$C$3:$I$3,0)),"F","C")</f>
        <v>53.333333333333329</v>
      </c>
      <c r="M3632" s="34">
        <f>CONVERT(INDEX(DHW_StPt_Sch_EZ!$C$31:$I$54,MATCH(Schedules_8760!$C3632,DHW_StPt_Sch_EZ!$B$31:$B$54,0),MATCH(Schedules_8760!$F3632,DHW_StPt_Sch_EZ!$C$30:$I$30,0)),"F","C")</f>
        <v>53.333333333333329</v>
      </c>
      <c r="N3632" s="12"/>
      <c r="O3632" s="12"/>
      <c r="P3632" s="12"/>
    </row>
    <row r="3633" spans="1:16" x14ac:dyDescent="0.25">
      <c r="A3633" s="35">
        <v>3632</v>
      </c>
      <c r="B3633" s="89">
        <v>152.29166666666671</v>
      </c>
      <c r="C3633" s="35">
        <f t="shared" si="280"/>
        <v>8</v>
      </c>
      <c r="D3633" s="35">
        <f t="shared" si="283"/>
        <v>152</v>
      </c>
      <c r="E3633" s="35">
        <f t="shared" si="284"/>
        <v>5</v>
      </c>
      <c r="F3633" s="35" t="str">
        <f t="shared" si="281"/>
        <v>Thursday</v>
      </c>
      <c r="G3633" s="35">
        <f t="shared" si="282"/>
        <v>5</v>
      </c>
      <c r="H3633" s="34">
        <f>CONVERT(INDEX(Htg_StPt_Sch_EZ!$C$4:$I$27,MATCH(Schedules_8760!$C3633,Htg_StPt_Sch_EZ!$B$4:$B$27,0),MATCH(Schedules_8760!$F3633,Htg_StPt_Sch_EZ!$C$3:$I$3,0)),"F","C")</f>
        <v>20.555555555555554</v>
      </c>
      <c r="I3633" s="34">
        <f>CONVERT(INDEX(Htg_StPt_Sch_EZ!$C$31:$I$54,MATCH(Schedules_8760!$C3633,Htg_StPt_Sch_EZ!$B$31:$B$54,0),MATCH(Schedules_8760!$F3633,Htg_StPt_Sch_EZ!$C$30:$I$30,0)),"F","C")</f>
        <v>19.444444444444443</v>
      </c>
      <c r="J3633" s="34">
        <f>CONVERT(INDEX(Clg_StPt_Sch_EZ!$C$4:$I$27,MATCH(Schedules_8760!$C3633,Clg_StPt_Sch_EZ!$B$4:$B$27,0),MATCH(Schedules_8760!$F3633,Clg_StPt_Sch_EZ!$C$3:$I$3,0)),"F","C")</f>
        <v>25.555555555555554</v>
      </c>
      <c r="K3633" s="34">
        <f>CONVERT(INDEX(Clg_StPt_Sch_EZ!$C$31:$I$54,MATCH(Schedules_8760!$C3633,Clg_StPt_Sch_EZ!$B$31:$B$54,0),MATCH(Schedules_8760!$F3633,Clg_StPt_Sch_EZ!$C$30:$I$30,0)),"F","C")</f>
        <v>25</v>
      </c>
      <c r="L3633" s="34">
        <f>CONVERT(INDEX(DHW_StPt_Sch_EZ!$C$4:$I$27,MATCH(Schedules_8760!$C3633,DHW_StPt_Sch_EZ!$B$4:$B$27,0),MATCH(Schedules_8760!$F3633,DHW_StPt_Sch_EZ!$C$3:$I$3,0)),"F","C")</f>
        <v>53.333333333333329</v>
      </c>
      <c r="M3633" s="34">
        <f>CONVERT(INDEX(DHW_StPt_Sch_EZ!$C$31:$I$54,MATCH(Schedules_8760!$C3633,DHW_StPt_Sch_EZ!$B$31:$B$54,0),MATCH(Schedules_8760!$F3633,DHW_StPt_Sch_EZ!$C$30:$I$30,0)),"F","C")</f>
        <v>53.333333333333329</v>
      </c>
      <c r="N3633" s="12"/>
      <c r="O3633" s="12"/>
      <c r="P3633" s="12"/>
    </row>
    <row r="3634" spans="1:16" x14ac:dyDescent="0.25">
      <c r="A3634" s="35">
        <v>3633</v>
      </c>
      <c r="B3634" s="89">
        <v>152.33333333333329</v>
      </c>
      <c r="C3634" s="35">
        <f t="shared" si="280"/>
        <v>9</v>
      </c>
      <c r="D3634" s="35">
        <f t="shared" si="283"/>
        <v>152</v>
      </c>
      <c r="E3634" s="35">
        <f t="shared" si="284"/>
        <v>5</v>
      </c>
      <c r="F3634" s="35" t="str">
        <f t="shared" si="281"/>
        <v>Thursday</v>
      </c>
      <c r="G3634" s="35">
        <f t="shared" si="282"/>
        <v>5</v>
      </c>
      <c r="H3634" s="34">
        <f>CONVERT(INDEX(Htg_StPt_Sch_EZ!$C$4:$I$27,MATCH(Schedules_8760!$C3634,Htg_StPt_Sch_EZ!$B$4:$B$27,0),MATCH(Schedules_8760!$F3634,Htg_StPt_Sch_EZ!$C$3:$I$3,0)),"F","C")</f>
        <v>20.555555555555554</v>
      </c>
      <c r="I3634" s="34">
        <f>CONVERT(INDEX(Htg_StPt_Sch_EZ!$C$31:$I$54,MATCH(Schedules_8760!$C3634,Htg_StPt_Sch_EZ!$B$31:$B$54,0),MATCH(Schedules_8760!$F3634,Htg_StPt_Sch_EZ!$C$30:$I$30,0)),"F","C")</f>
        <v>19.444444444444443</v>
      </c>
      <c r="J3634" s="34">
        <f>CONVERT(INDEX(Clg_StPt_Sch_EZ!$C$4:$I$27,MATCH(Schedules_8760!$C3634,Clg_StPt_Sch_EZ!$B$4:$B$27,0),MATCH(Schedules_8760!$F3634,Clg_StPt_Sch_EZ!$C$3:$I$3,0)),"F","C")</f>
        <v>25.555555555555554</v>
      </c>
      <c r="K3634" s="34">
        <f>CONVERT(INDEX(Clg_StPt_Sch_EZ!$C$31:$I$54,MATCH(Schedules_8760!$C3634,Clg_StPt_Sch_EZ!$B$31:$B$54,0),MATCH(Schedules_8760!$F3634,Clg_StPt_Sch_EZ!$C$30:$I$30,0)),"F","C")</f>
        <v>25</v>
      </c>
      <c r="L3634" s="34">
        <f>CONVERT(INDEX(DHW_StPt_Sch_EZ!$C$4:$I$27,MATCH(Schedules_8760!$C3634,DHW_StPt_Sch_EZ!$B$4:$B$27,0),MATCH(Schedules_8760!$F3634,DHW_StPt_Sch_EZ!$C$3:$I$3,0)),"F","C")</f>
        <v>53.333333333333329</v>
      </c>
      <c r="M3634" s="34">
        <f>CONVERT(INDEX(DHW_StPt_Sch_EZ!$C$31:$I$54,MATCH(Schedules_8760!$C3634,DHW_StPt_Sch_EZ!$B$31:$B$54,0),MATCH(Schedules_8760!$F3634,DHW_StPt_Sch_EZ!$C$30:$I$30,0)),"F","C")</f>
        <v>53.333333333333329</v>
      </c>
      <c r="N3634" s="12"/>
      <c r="O3634" s="12"/>
      <c r="P3634" s="12"/>
    </row>
    <row r="3635" spans="1:16" x14ac:dyDescent="0.25">
      <c r="A3635" s="35">
        <v>3634</v>
      </c>
      <c r="B3635" s="89">
        <v>152.375</v>
      </c>
      <c r="C3635" s="35">
        <f t="shared" si="280"/>
        <v>10</v>
      </c>
      <c r="D3635" s="35">
        <f t="shared" si="283"/>
        <v>152</v>
      </c>
      <c r="E3635" s="35">
        <f t="shared" si="284"/>
        <v>5</v>
      </c>
      <c r="F3635" s="35" t="str">
        <f t="shared" si="281"/>
        <v>Thursday</v>
      </c>
      <c r="G3635" s="35">
        <f t="shared" si="282"/>
        <v>5</v>
      </c>
      <c r="H3635" s="34">
        <f>CONVERT(INDEX(Htg_StPt_Sch_EZ!$C$4:$I$27,MATCH(Schedules_8760!$C3635,Htg_StPt_Sch_EZ!$B$4:$B$27,0),MATCH(Schedules_8760!$F3635,Htg_StPt_Sch_EZ!$C$3:$I$3,0)),"F","C")</f>
        <v>20.555555555555554</v>
      </c>
      <c r="I3635" s="34">
        <f>CONVERT(INDEX(Htg_StPt_Sch_EZ!$C$31:$I$54,MATCH(Schedules_8760!$C3635,Htg_StPt_Sch_EZ!$B$31:$B$54,0),MATCH(Schedules_8760!$F3635,Htg_StPt_Sch_EZ!$C$30:$I$30,0)),"F","C")</f>
        <v>19.444444444444443</v>
      </c>
      <c r="J3635" s="34">
        <f>CONVERT(INDEX(Clg_StPt_Sch_EZ!$C$4:$I$27,MATCH(Schedules_8760!$C3635,Clg_StPt_Sch_EZ!$B$4:$B$27,0),MATCH(Schedules_8760!$F3635,Clg_StPt_Sch_EZ!$C$3:$I$3,0)),"F","C")</f>
        <v>25.555555555555554</v>
      </c>
      <c r="K3635" s="34">
        <f>CONVERT(INDEX(Clg_StPt_Sch_EZ!$C$31:$I$54,MATCH(Schedules_8760!$C3635,Clg_StPt_Sch_EZ!$B$31:$B$54,0),MATCH(Schedules_8760!$F3635,Clg_StPt_Sch_EZ!$C$30:$I$30,0)),"F","C")</f>
        <v>25</v>
      </c>
      <c r="L3635" s="34">
        <f>CONVERT(INDEX(DHW_StPt_Sch_EZ!$C$4:$I$27,MATCH(Schedules_8760!$C3635,DHW_StPt_Sch_EZ!$B$4:$B$27,0),MATCH(Schedules_8760!$F3635,DHW_StPt_Sch_EZ!$C$3:$I$3,0)),"F","C")</f>
        <v>53.333333333333329</v>
      </c>
      <c r="M3635" s="34">
        <f>CONVERT(INDEX(DHW_StPt_Sch_EZ!$C$31:$I$54,MATCH(Schedules_8760!$C3635,DHW_StPt_Sch_EZ!$B$31:$B$54,0),MATCH(Schedules_8760!$F3635,DHW_StPt_Sch_EZ!$C$30:$I$30,0)),"F","C")</f>
        <v>53.333333333333329</v>
      </c>
      <c r="N3635" s="12"/>
      <c r="O3635" s="12"/>
      <c r="P3635" s="12"/>
    </row>
    <row r="3636" spans="1:16" x14ac:dyDescent="0.25">
      <c r="A3636" s="35">
        <v>3635</v>
      </c>
      <c r="B3636" s="89">
        <v>152.41666666666671</v>
      </c>
      <c r="C3636" s="35">
        <f t="shared" si="280"/>
        <v>11</v>
      </c>
      <c r="D3636" s="35">
        <f t="shared" si="283"/>
        <v>152</v>
      </c>
      <c r="E3636" s="35">
        <f t="shared" si="284"/>
        <v>5</v>
      </c>
      <c r="F3636" s="35" t="str">
        <f t="shared" si="281"/>
        <v>Thursday</v>
      </c>
      <c r="G3636" s="35">
        <f t="shared" si="282"/>
        <v>5</v>
      </c>
      <c r="H3636" s="34">
        <f>CONVERT(INDEX(Htg_StPt_Sch_EZ!$C$4:$I$27,MATCH(Schedules_8760!$C3636,Htg_StPt_Sch_EZ!$B$4:$B$27,0),MATCH(Schedules_8760!$F3636,Htg_StPt_Sch_EZ!$C$3:$I$3,0)),"F","C")</f>
        <v>20.555555555555554</v>
      </c>
      <c r="I3636" s="34">
        <f>CONVERT(INDEX(Htg_StPt_Sch_EZ!$C$31:$I$54,MATCH(Schedules_8760!$C3636,Htg_StPt_Sch_EZ!$B$31:$B$54,0),MATCH(Schedules_8760!$F3636,Htg_StPt_Sch_EZ!$C$30:$I$30,0)),"F","C")</f>
        <v>19.444444444444443</v>
      </c>
      <c r="J3636" s="34">
        <f>CONVERT(INDEX(Clg_StPt_Sch_EZ!$C$4:$I$27,MATCH(Schedules_8760!$C3636,Clg_StPt_Sch_EZ!$B$4:$B$27,0),MATCH(Schedules_8760!$F3636,Clg_StPt_Sch_EZ!$C$3:$I$3,0)),"F","C")</f>
        <v>25.555555555555554</v>
      </c>
      <c r="K3636" s="34">
        <f>CONVERT(INDEX(Clg_StPt_Sch_EZ!$C$31:$I$54,MATCH(Schedules_8760!$C3636,Clg_StPt_Sch_EZ!$B$31:$B$54,0),MATCH(Schedules_8760!$F3636,Clg_StPt_Sch_EZ!$C$30:$I$30,0)),"F","C")</f>
        <v>25</v>
      </c>
      <c r="L3636" s="34">
        <f>CONVERT(INDEX(DHW_StPt_Sch_EZ!$C$4:$I$27,MATCH(Schedules_8760!$C3636,DHW_StPt_Sch_EZ!$B$4:$B$27,0),MATCH(Schedules_8760!$F3636,DHW_StPt_Sch_EZ!$C$3:$I$3,0)),"F","C")</f>
        <v>53.333333333333329</v>
      </c>
      <c r="M3636" s="34">
        <f>CONVERT(INDEX(DHW_StPt_Sch_EZ!$C$31:$I$54,MATCH(Schedules_8760!$C3636,DHW_StPt_Sch_EZ!$B$31:$B$54,0),MATCH(Schedules_8760!$F3636,DHW_StPt_Sch_EZ!$C$30:$I$30,0)),"F","C")</f>
        <v>53.333333333333329</v>
      </c>
      <c r="N3636" s="12"/>
      <c r="O3636" s="12"/>
      <c r="P3636" s="12"/>
    </row>
    <row r="3637" spans="1:16" x14ac:dyDescent="0.25">
      <c r="A3637" s="35">
        <v>3636</v>
      </c>
      <c r="B3637" s="89">
        <v>152.45833333333329</v>
      </c>
      <c r="C3637" s="35">
        <f t="shared" si="280"/>
        <v>12</v>
      </c>
      <c r="D3637" s="35">
        <f t="shared" si="283"/>
        <v>152</v>
      </c>
      <c r="E3637" s="35">
        <f t="shared" si="284"/>
        <v>5</v>
      </c>
      <c r="F3637" s="35" t="str">
        <f t="shared" si="281"/>
        <v>Thursday</v>
      </c>
      <c r="G3637" s="35">
        <f t="shared" si="282"/>
        <v>5</v>
      </c>
      <c r="H3637" s="34">
        <f>CONVERT(INDEX(Htg_StPt_Sch_EZ!$C$4:$I$27,MATCH(Schedules_8760!$C3637,Htg_StPt_Sch_EZ!$B$4:$B$27,0),MATCH(Schedules_8760!$F3637,Htg_StPt_Sch_EZ!$C$3:$I$3,0)),"F","C")</f>
        <v>20.555555555555554</v>
      </c>
      <c r="I3637" s="34">
        <f>CONVERT(INDEX(Htg_StPt_Sch_EZ!$C$31:$I$54,MATCH(Schedules_8760!$C3637,Htg_StPt_Sch_EZ!$B$31:$B$54,0),MATCH(Schedules_8760!$F3637,Htg_StPt_Sch_EZ!$C$30:$I$30,0)),"F","C")</f>
        <v>19.444444444444443</v>
      </c>
      <c r="J3637" s="34">
        <f>CONVERT(INDEX(Clg_StPt_Sch_EZ!$C$4:$I$27,MATCH(Schedules_8760!$C3637,Clg_StPt_Sch_EZ!$B$4:$B$27,0),MATCH(Schedules_8760!$F3637,Clg_StPt_Sch_EZ!$C$3:$I$3,0)),"F","C")</f>
        <v>25.555555555555554</v>
      </c>
      <c r="K3637" s="34">
        <f>CONVERT(INDEX(Clg_StPt_Sch_EZ!$C$31:$I$54,MATCH(Schedules_8760!$C3637,Clg_StPt_Sch_EZ!$B$31:$B$54,0),MATCH(Schedules_8760!$F3637,Clg_StPt_Sch_EZ!$C$30:$I$30,0)),"F","C")</f>
        <v>25</v>
      </c>
      <c r="L3637" s="34">
        <f>CONVERT(INDEX(DHW_StPt_Sch_EZ!$C$4:$I$27,MATCH(Schedules_8760!$C3637,DHW_StPt_Sch_EZ!$B$4:$B$27,0),MATCH(Schedules_8760!$F3637,DHW_StPt_Sch_EZ!$C$3:$I$3,0)),"F","C")</f>
        <v>53.333333333333329</v>
      </c>
      <c r="M3637" s="34">
        <f>CONVERT(INDEX(DHW_StPt_Sch_EZ!$C$31:$I$54,MATCH(Schedules_8760!$C3637,DHW_StPt_Sch_EZ!$B$31:$B$54,0),MATCH(Schedules_8760!$F3637,DHW_StPt_Sch_EZ!$C$30:$I$30,0)),"F","C")</f>
        <v>53.333333333333329</v>
      </c>
      <c r="N3637" s="12"/>
      <c r="O3637" s="12"/>
      <c r="P3637" s="12"/>
    </row>
    <row r="3638" spans="1:16" x14ac:dyDescent="0.25">
      <c r="A3638" s="35">
        <v>3637</v>
      </c>
      <c r="B3638" s="89">
        <v>152.5</v>
      </c>
      <c r="C3638" s="35">
        <f t="shared" si="280"/>
        <v>13</v>
      </c>
      <c r="D3638" s="35">
        <f t="shared" si="283"/>
        <v>152</v>
      </c>
      <c r="E3638" s="35">
        <f t="shared" si="284"/>
        <v>5</v>
      </c>
      <c r="F3638" s="35" t="str">
        <f t="shared" si="281"/>
        <v>Thursday</v>
      </c>
      <c r="G3638" s="35">
        <f t="shared" si="282"/>
        <v>5</v>
      </c>
      <c r="H3638" s="34">
        <f>CONVERT(INDEX(Htg_StPt_Sch_EZ!$C$4:$I$27,MATCH(Schedules_8760!$C3638,Htg_StPt_Sch_EZ!$B$4:$B$27,0),MATCH(Schedules_8760!$F3638,Htg_StPt_Sch_EZ!$C$3:$I$3,0)),"F","C")</f>
        <v>20.555555555555554</v>
      </c>
      <c r="I3638" s="34">
        <f>CONVERT(INDEX(Htg_StPt_Sch_EZ!$C$31:$I$54,MATCH(Schedules_8760!$C3638,Htg_StPt_Sch_EZ!$B$31:$B$54,0),MATCH(Schedules_8760!$F3638,Htg_StPt_Sch_EZ!$C$30:$I$30,0)),"F","C")</f>
        <v>19.444444444444443</v>
      </c>
      <c r="J3638" s="34">
        <f>CONVERT(INDEX(Clg_StPt_Sch_EZ!$C$4:$I$27,MATCH(Schedules_8760!$C3638,Clg_StPt_Sch_EZ!$B$4:$B$27,0),MATCH(Schedules_8760!$F3638,Clg_StPt_Sch_EZ!$C$3:$I$3,0)),"F","C")</f>
        <v>25.555555555555554</v>
      </c>
      <c r="K3638" s="34">
        <f>CONVERT(INDEX(Clg_StPt_Sch_EZ!$C$31:$I$54,MATCH(Schedules_8760!$C3638,Clg_StPt_Sch_EZ!$B$31:$B$54,0),MATCH(Schedules_8760!$F3638,Clg_StPt_Sch_EZ!$C$30:$I$30,0)),"F","C")</f>
        <v>25</v>
      </c>
      <c r="L3638" s="34">
        <f>CONVERT(INDEX(DHW_StPt_Sch_EZ!$C$4:$I$27,MATCH(Schedules_8760!$C3638,DHW_StPt_Sch_EZ!$B$4:$B$27,0),MATCH(Schedules_8760!$F3638,DHW_StPt_Sch_EZ!$C$3:$I$3,0)),"F","C")</f>
        <v>53.333333333333329</v>
      </c>
      <c r="M3638" s="34">
        <f>CONVERT(INDEX(DHW_StPt_Sch_EZ!$C$31:$I$54,MATCH(Schedules_8760!$C3638,DHW_StPt_Sch_EZ!$B$31:$B$54,0),MATCH(Schedules_8760!$F3638,DHW_StPt_Sch_EZ!$C$30:$I$30,0)),"F","C")</f>
        <v>53.333333333333329</v>
      </c>
      <c r="N3638" s="12"/>
      <c r="O3638" s="12"/>
      <c r="P3638" s="12"/>
    </row>
    <row r="3639" spans="1:16" x14ac:dyDescent="0.25">
      <c r="A3639" s="35">
        <v>3638</v>
      </c>
      <c r="B3639" s="89">
        <v>152.54166666666671</v>
      </c>
      <c r="C3639" s="35">
        <f t="shared" si="280"/>
        <v>14</v>
      </c>
      <c r="D3639" s="35">
        <f t="shared" si="283"/>
        <v>152</v>
      </c>
      <c r="E3639" s="35">
        <f t="shared" si="284"/>
        <v>5</v>
      </c>
      <c r="F3639" s="35" t="str">
        <f t="shared" si="281"/>
        <v>Thursday</v>
      </c>
      <c r="G3639" s="35">
        <f t="shared" si="282"/>
        <v>5</v>
      </c>
      <c r="H3639" s="34">
        <f>CONVERT(INDEX(Htg_StPt_Sch_EZ!$C$4:$I$27,MATCH(Schedules_8760!$C3639,Htg_StPt_Sch_EZ!$B$4:$B$27,0),MATCH(Schedules_8760!$F3639,Htg_StPt_Sch_EZ!$C$3:$I$3,0)),"F","C")</f>
        <v>20.555555555555554</v>
      </c>
      <c r="I3639" s="34">
        <f>CONVERT(INDEX(Htg_StPt_Sch_EZ!$C$31:$I$54,MATCH(Schedules_8760!$C3639,Htg_StPt_Sch_EZ!$B$31:$B$54,0),MATCH(Schedules_8760!$F3639,Htg_StPt_Sch_EZ!$C$30:$I$30,0)),"F","C")</f>
        <v>19.444444444444443</v>
      </c>
      <c r="J3639" s="34">
        <f>CONVERT(INDEX(Clg_StPt_Sch_EZ!$C$4:$I$27,MATCH(Schedules_8760!$C3639,Clg_StPt_Sch_EZ!$B$4:$B$27,0),MATCH(Schedules_8760!$F3639,Clg_StPt_Sch_EZ!$C$3:$I$3,0)),"F","C")</f>
        <v>25.555555555555554</v>
      </c>
      <c r="K3639" s="34">
        <f>CONVERT(INDEX(Clg_StPt_Sch_EZ!$C$31:$I$54,MATCH(Schedules_8760!$C3639,Clg_StPt_Sch_EZ!$B$31:$B$54,0),MATCH(Schedules_8760!$F3639,Clg_StPt_Sch_EZ!$C$30:$I$30,0)),"F","C")</f>
        <v>25</v>
      </c>
      <c r="L3639" s="34">
        <f>CONVERT(INDEX(DHW_StPt_Sch_EZ!$C$4:$I$27,MATCH(Schedules_8760!$C3639,DHW_StPt_Sch_EZ!$B$4:$B$27,0),MATCH(Schedules_8760!$F3639,DHW_StPt_Sch_EZ!$C$3:$I$3,0)),"F","C")</f>
        <v>53.333333333333329</v>
      </c>
      <c r="M3639" s="34">
        <f>CONVERT(INDEX(DHW_StPt_Sch_EZ!$C$31:$I$54,MATCH(Schedules_8760!$C3639,DHW_StPt_Sch_EZ!$B$31:$B$54,0),MATCH(Schedules_8760!$F3639,DHW_StPt_Sch_EZ!$C$30:$I$30,0)),"F","C")</f>
        <v>53.333333333333329</v>
      </c>
      <c r="N3639" s="12"/>
      <c r="O3639" s="12"/>
      <c r="P3639" s="12"/>
    </row>
    <row r="3640" spans="1:16" x14ac:dyDescent="0.25">
      <c r="A3640" s="35">
        <v>3639</v>
      </c>
      <c r="B3640" s="89">
        <v>152.58333333333329</v>
      </c>
      <c r="C3640" s="35">
        <f t="shared" si="280"/>
        <v>15</v>
      </c>
      <c r="D3640" s="35">
        <f t="shared" si="283"/>
        <v>152</v>
      </c>
      <c r="E3640" s="35">
        <f t="shared" si="284"/>
        <v>5</v>
      </c>
      <c r="F3640" s="35" t="str">
        <f t="shared" si="281"/>
        <v>Thursday</v>
      </c>
      <c r="G3640" s="35">
        <f t="shared" si="282"/>
        <v>5</v>
      </c>
      <c r="H3640" s="34">
        <f>CONVERT(INDEX(Htg_StPt_Sch_EZ!$C$4:$I$27,MATCH(Schedules_8760!$C3640,Htg_StPt_Sch_EZ!$B$4:$B$27,0),MATCH(Schedules_8760!$F3640,Htg_StPt_Sch_EZ!$C$3:$I$3,0)),"F","C")</f>
        <v>20.555555555555554</v>
      </c>
      <c r="I3640" s="34">
        <f>CONVERT(INDEX(Htg_StPt_Sch_EZ!$C$31:$I$54,MATCH(Schedules_8760!$C3640,Htg_StPt_Sch_EZ!$B$31:$B$54,0),MATCH(Schedules_8760!$F3640,Htg_StPt_Sch_EZ!$C$30:$I$30,0)),"F","C")</f>
        <v>21.111111111111111</v>
      </c>
      <c r="J3640" s="34">
        <f>CONVERT(INDEX(Clg_StPt_Sch_EZ!$C$4:$I$27,MATCH(Schedules_8760!$C3640,Clg_StPt_Sch_EZ!$B$4:$B$27,0),MATCH(Schedules_8760!$F3640,Clg_StPt_Sch_EZ!$C$3:$I$3,0)),"F","C")</f>
        <v>25.555555555555554</v>
      </c>
      <c r="K3640" s="34">
        <f>CONVERT(INDEX(Clg_StPt_Sch_EZ!$C$31:$I$54,MATCH(Schedules_8760!$C3640,Clg_StPt_Sch_EZ!$B$31:$B$54,0),MATCH(Schedules_8760!$F3640,Clg_StPt_Sch_EZ!$C$30:$I$30,0)),"F","C")</f>
        <v>25</v>
      </c>
      <c r="L3640" s="34">
        <f>CONVERT(INDEX(DHW_StPt_Sch_EZ!$C$4:$I$27,MATCH(Schedules_8760!$C3640,DHW_StPt_Sch_EZ!$B$4:$B$27,0),MATCH(Schedules_8760!$F3640,DHW_StPt_Sch_EZ!$C$3:$I$3,0)),"F","C")</f>
        <v>53.333333333333329</v>
      </c>
      <c r="M3640" s="34">
        <f>CONVERT(INDEX(DHW_StPt_Sch_EZ!$C$31:$I$54,MATCH(Schedules_8760!$C3640,DHW_StPt_Sch_EZ!$B$31:$B$54,0),MATCH(Schedules_8760!$F3640,DHW_StPt_Sch_EZ!$C$30:$I$30,0)),"F","C")</f>
        <v>53.333333333333329</v>
      </c>
      <c r="N3640" s="12"/>
      <c r="O3640" s="12"/>
      <c r="P3640" s="12"/>
    </row>
    <row r="3641" spans="1:16" x14ac:dyDescent="0.25">
      <c r="A3641" s="35">
        <v>3640</v>
      </c>
      <c r="B3641" s="89">
        <v>152.625</v>
      </c>
      <c r="C3641" s="35">
        <f t="shared" si="280"/>
        <v>16</v>
      </c>
      <c r="D3641" s="35">
        <f t="shared" si="283"/>
        <v>152</v>
      </c>
      <c r="E3641" s="35">
        <f t="shared" si="284"/>
        <v>5</v>
      </c>
      <c r="F3641" s="35" t="str">
        <f t="shared" si="281"/>
        <v>Thursday</v>
      </c>
      <c r="G3641" s="35">
        <f t="shared" si="282"/>
        <v>5</v>
      </c>
      <c r="H3641" s="34">
        <f>CONVERT(INDEX(Htg_StPt_Sch_EZ!$C$4:$I$27,MATCH(Schedules_8760!$C3641,Htg_StPt_Sch_EZ!$B$4:$B$27,0),MATCH(Schedules_8760!$F3641,Htg_StPt_Sch_EZ!$C$3:$I$3,0)),"F","C")</f>
        <v>20.555555555555554</v>
      </c>
      <c r="I3641" s="34">
        <f>CONVERT(INDEX(Htg_StPt_Sch_EZ!$C$31:$I$54,MATCH(Schedules_8760!$C3641,Htg_StPt_Sch_EZ!$B$31:$B$54,0),MATCH(Schedules_8760!$F3641,Htg_StPt_Sch_EZ!$C$30:$I$30,0)),"F","C")</f>
        <v>21.111111111111111</v>
      </c>
      <c r="J3641" s="34">
        <f>CONVERT(INDEX(Clg_StPt_Sch_EZ!$C$4:$I$27,MATCH(Schedules_8760!$C3641,Clg_StPt_Sch_EZ!$B$4:$B$27,0),MATCH(Schedules_8760!$F3641,Clg_StPt_Sch_EZ!$C$3:$I$3,0)),"F","C")</f>
        <v>25.555555555555554</v>
      </c>
      <c r="K3641" s="34">
        <f>CONVERT(INDEX(Clg_StPt_Sch_EZ!$C$31:$I$54,MATCH(Schedules_8760!$C3641,Clg_StPt_Sch_EZ!$B$31:$B$54,0),MATCH(Schedules_8760!$F3641,Clg_StPt_Sch_EZ!$C$30:$I$30,0)),"F","C")</f>
        <v>25</v>
      </c>
      <c r="L3641" s="34">
        <f>CONVERT(INDEX(DHW_StPt_Sch_EZ!$C$4:$I$27,MATCH(Schedules_8760!$C3641,DHW_StPt_Sch_EZ!$B$4:$B$27,0),MATCH(Schedules_8760!$F3641,DHW_StPt_Sch_EZ!$C$3:$I$3,0)),"F","C")</f>
        <v>53.333333333333329</v>
      </c>
      <c r="M3641" s="34">
        <f>CONVERT(INDEX(DHW_StPt_Sch_EZ!$C$31:$I$54,MATCH(Schedules_8760!$C3641,DHW_StPt_Sch_EZ!$B$31:$B$54,0),MATCH(Schedules_8760!$F3641,DHW_StPt_Sch_EZ!$C$30:$I$30,0)),"F","C")</f>
        <v>53.333333333333329</v>
      </c>
      <c r="N3641" s="12"/>
      <c r="O3641" s="12"/>
      <c r="P3641" s="12"/>
    </row>
    <row r="3642" spans="1:16" x14ac:dyDescent="0.25">
      <c r="A3642" s="35">
        <v>3641</v>
      </c>
      <c r="B3642" s="89">
        <v>152.66666666666671</v>
      </c>
      <c r="C3642" s="35">
        <f t="shared" si="280"/>
        <v>17</v>
      </c>
      <c r="D3642" s="35">
        <f t="shared" si="283"/>
        <v>152</v>
      </c>
      <c r="E3642" s="35">
        <f t="shared" si="284"/>
        <v>5</v>
      </c>
      <c r="F3642" s="35" t="str">
        <f t="shared" si="281"/>
        <v>Thursday</v>
      </c>
      <c r="G3642" s="35">
        <f t="shared" si="282"/>
        <v>5</v>
      </c>
      <c r="H3642" s="34">
        <f>CONVERT(INDEX(Htg_StPt_Sch_EZ!$C$4:$I$27,MATCH(Schedules_8760!$C3642,Htg_StPt_Sch_EZ!$B$4:$B$27,0),MATCH(Schedules_8760!$F3642,Htg_StPt_Sch_EZ!$C$3:$I$3,0)),"F","C")</f>
        <v>20.555555555555554</v>
      </c>
      <c r="I3642" s="34">
        <f>CONVERT(INDEX(Htg_StPt_Sch_EZ!$C$31:$I$54,MATCH(Schedules_8760!$C3642,Htg_StPt_Sch_EZ!$B$31:$B$54,0),MATCH(Schedules_8760!$F3642,Htg_StPt_Sch_EZ!$C$30:$I$30,0)),"F","C")</f>
        <v>17.777777777777779</v>
      </c>
      <c r="J3642" s="34">
        <f>CONVERT(INDEX(Clg_StPt_Sch_EZ!$C$4:$I$27,MATCH(Schedules_8760!$C3642,Clg_StPt_Sch_EZ!$B$4:$B$27,0),MATCH(Schedules_8760!$F3642,Clg_StPt_Sch_EZ!$C$3:$I$3,0)),"F","C")</f>
        <v>25.555555555555554</v>
      </c>
      <c r="K3642" s="34">
        <f>CONVERT(INDEX(Clg_StPt_Sch_EZ!$C$31:$I$54,MATCH(Schedules_8760!$C3642,Clg_StPt_Sch_EZ!$B$31:$B$54,0),MATCH(Schedules_8760!$F3642,Clg_StPt_Sch_EZ!$C$30:$I$30,0)),"F","C")</f>
        <v>25</v>
      </c>
      <c r="L3642" s="34">
        <f>CONVERT(INDEX(DHW_StPt_Sch_EZ!$C$4:$I$27,MATCH(Schedules_8760!$C3642,DHW_StPt_Sch_EZ!$B$4:$B$27,0),MATCH(Schedules_8760!$F3642,DHW_StPt_Sch_EZ!$C$3:$I$3,0)),"F","C")</f>
        <v>53.333333333333329</v>
      </c>
      <c r="M3642" s="34">
        <f>CONVERT(INDEX(DHW_StPt_Sch_EZ!$C$31:$I$54,MATCH(Schedules_8760!$C3642,DHW_StPt_Sch_EZ!$B$31:$B$54,0),MATCH(Schedules_8760!$F3642,DHW_StPt_Sch_EZ!$C$30:$I$30,0)),"F","C")</f>
        <v>53.333333333333329</v>
      </c>
      <c r="N3642" s="12"/>
      <c r="O3642" s="12"/>
      <c r="P3642" s="12"/>
    </row>
    <row r="3643" spans="1:16" x14ac:dyDescent="0.25">
      <c r="A3643" s="35">
        <v>3642</v>
      </c>
      <c r="B3643" s="89">
        <v>152.70833333333329</v>
      </c>
      <c r="C3643" s="35">
        <f t="shared" si="280"/>
        <v>18</v>
      </c>
      <c r="D3643" s="35">
        <f t="shared" si="283"/>
        <v>152</v>
      </c>
      <c r="E3643" s="35">
        <f t="shared" si="284"/>
        <v>5</v>
      </c>
      <c r="F3643" s="35" t="str">
        <f t="shared" si="281"/>
        <v>Thursday</v>
      </c>
      <c r="G3643" s="35">
        <f t="shared" si="282"/>
        <v>5</v>
      </c>
      <c r="H3643" s="34">
        <f>CONVERT(INDEX(Htg_StPt_Sch_EZ!$C$4:$I$27,MATCH(Schedules_8760!$C3643,Htg_StPt_Sch_EZ!$B$4:$B$27,0),MATCH(Schedules_8760!$F3643,Htg_StPt_Sch_EZ!$C$3:$I$3,0)),"F","C")</f>
        <v>20.555555555555554</v>
      </c>
      <c r="I3643" s="34">
        <f>CONVERT(INDEX(Htg_StPt_Sch_EZ!$C$31:$I$54,MATCH(Schedules_8760!$C3643,Htg_StPt_Sch_EZ!$B$31:$B$54,0),MATCH(Schedules_8760!$F3643,Htg_StPt_Sch_EZ!$C$30:$I$30,0)),"F","C")</f>
        <v>17.777777777777779</v>
      </c>
      <c r="J3643" s="34">
        <f>CONVERT(INDEX(Clg_StPt_Sch_EZ!$C$4:$I$27,MATCH(Schedules_8760!$C3643,Clg_StPt_Sch_EZ!$B$4:$B$27,0),MATCH(Schedules_8760!$F3643,Clg_StPt_Sch_EZ!$C$3:$I$3,0)),"F","C")</f>
        <v>25.555555555555554</v>
      </c>
      <c r="K3643" s="34">
        <f>CONVERT(INDEX(Clg_StPt_Sch_EZ!$C$31:$I$54,MATCH(Schedules_8760!$C3643,Clg_StPt_Sch_EZ!$B$31:$B$54,0),MATCH(Schedules_8760!$F3643,Clg_StPt_Sch_EZ!$C$30:$I$30,0)),"F","C")</f>
        <v>28.333333333333332</v>
      </c>
      <c r="L3643" s="34">
        <f>CONVERT(INDEX(DHW_StPt_Sch_EZ!$C$4:$I$27,MATCH(Schedules_8760!$C3643,DHW_StPt_Sch_EZ!$B$4:$B$27,0),MATCH(Schedules_8760!$F3643,DHW_StPt_Sch_EZ!$C$3:$I$3,0)),"F","C")</f>
        <v>53.333333333333329</v>
      </c>
      <c r="M3643" s="34">
        <f>CONVERT(INDEX(DHW_StPt_Sch_EZ!$C$31:$I$54,MATCH(Schedules_8760!$C3643,DHW_StPt_Sch_EZ!$B$31:$B$54,0),MATCH(Schedules_8760!$F3643,DHW_StPt_Sch_EZ!$C$30:$I$30,0)),"F","C")</f>
        <v>53.333333333333329</v>
      </c>
      <c r="N3643" s="12"/>
      <c r="O3643" s="12"/>
      <c r="P3643" s="12"/>
    </row>
    <row r="3644" spans="1:16" x14ac:dyDescent="0.25">
      <c r="A3644" s="35">
        <v>3643</v>
      </c>
      <c r="B3644" s="89">
        <v>152.75</v>
      </c>
      <c r="C3644" s="35">
        <f t="shared" si="280"/>
        <v>19</v>
      </c>
      <c r="D3644" s="35">
        <f t="shared" si="283"/>
        <v>152</v>
      </c>
      <c r="E3644" s="35">
        <f t="shared" si="284"/>
        <v>5</v>
      </c>
      <c r="F3644" s="35" t="str">
        <f t="shared" si="281"/>
        <v>Thursday</v>
      </c>
      <c r="G3644" s="35">
        <f t="shared" si="282"/>
        <v>5</v>
      </c>
      <c r="H3644" s="34">
        <f>CONVERT(INDEX(Htg_StPt_Sch_EZ!$C$4:$I$27,MATCH(Schedules_8760!$C3644,Htg_StPt_Sch_EZ!$B$4:$B$27,0),MATCH(Schedules_8760!$F3644,Htg_StPt_Sch_EZ!$C$3:$I$3,0)),"F","C")</f>
        <v>20.555555555555554</v>
      </c>
      <c r="I3644" s="34">
        <f>CONVERT(INDEX(Htg_StPt_Sch_EZ!$C$31:$I$54,MATCH(Schedules_8760!$C3644,Htg_StPt_Sch_EZ!$B$31:$B$54,0),MATCH(Schedules_8760!$F3644,Htg_StPt_Sch_EZ!$C$30:$I$30,0)),"F","C")</f>
        <v>18.333333333333332</v>
      </c>
      <c r="J3644" s="34">
        <f>CONVERT(INDEX(Clg_StPt_Sch_EZ!$C$4:$I$27,MATCH(Schedules_8760!$C3644,Clg_StPt_Sch_EZ!$B$4:$B$27,0),MATCH(Schedules_8760!$F3644,Clg_StPt_Sch_EZ!$C$3:$I$3,0)),"F","C")</f>
        <v>25.555555555555554</v>
      </c>
      <c r="K3644" s="34">
        <f>CONVERT(INDEX(Clg_StPt_Sch_EZ!$C$31:$I$54,MATCH(Schedules_8760!$C3644,Clg_StPt_Sch_EZ!$B$31:$B$54,0),MATCH(Schedules_8760!$F3644,Clg_StPt_Sch_EZ!$C$30:$I$30,0)),"F","C")</f>
        <v>28.333333333333332</v>
      </c>
      <c r="L3644" s="34">
        <f>CONVERT(INDEX(DHW_StPt_Sch_EZ!$C$4:$I$27,MATCH(Schedules_8760!$C3644,DHW_StPt_Sch_EZ!$B$4:$B$27,0),MATCH(Schedules_8760!$F3644,DHW_StPt_Sch_EZ!$C$3:$I$3,0)),"F","C")</f>
        <v>53.333333333333329</v>
      </c>
      <c r="M3644" s="34">
        <f>CONVERT(INDEX(DHW_StPt_Sch_EZ!$C$31:$I$54,MATCH(Schedules_8760!$C3644,DHW_StPt_Sch_EZ!$B$31:$B$54,0),MATCH(Schedules_8760!$F3644,DHW_StPt_Sch_EZ!$C$30:$I$30,0)),"F","C")</f>
        <v>53.333333333333329</v>
      </c>
      <c r="N3644" s="12"/>
      <c r="O3644" s="12"/>
      <c r="P3644" s="12"/>
    </row>
    <row r="3645" spans="1:16" x14ac:dyDescent="0.25">
      <c r="A3645" s="35">
        <v>3644</v>
      </c>
      <c r="B3645" s="89">
        <v>152.79166666666671</v>
      </c>
      <c r="C3645" s="35">
        <f t="shared" si="280"/>
        <v>20</v>
      </c>
      <c r="D3645" s="35">
        <f t="shared" si="283"/>
        <v>152</v>
      </c>
      <c r="E3645" s="35">
        <f t="shared" si="284"/>
        <v>5</v>
      </c>
      <c r="F3645" s="35" t="str">
        <f t="shared" si="281"/>
        <v>Thursday</v>
      </c>
      <c r="G3645" s="35">
        <f t="shared" si="282"/>
        <v>5</v>
      </c>
      <c r="H3645" s="34">
        <f>CONVERT(INDEX(Htg_StPt_Sch_EZ!$C$4:$I$27,MATCH(Schedules_8760!$C3645,Htg_StPt_Sch_EZ!$B$4:$B$27,0),MATCH(Schedules_8760!$F3645,Htg_StPt_Sch_EZ!$C$3:$I$3,0)),"F","C")</f>
        <v>20.555555555555554</v>
      </c>
      <c r="I3645" s="34">
        <f>CONVERT(INDEX(Htg_StPt_Sch_EZ!$C$31:$I$54,MATCH(Schedules_8760!$C3645,Htg_StPt_Sch_EZ!$B$31:$B$54,0),MATCH(Schedules_8760!$F3645,Htg_StPt_Sch_EZ!$C$30:$I$30,0)),"F","C")</f>
        <v>18.888888888888889</v>
      </c>
      <c r="J3645" s="34">
        <f>CONVERT(INDEX(Clg_StPt_Sch_EZ!$C$4:$I$27,MATCH(Schedules_8760!$C3645,Clg_StPt_Sch_EZ!$B$4:$B$27,0),MATCH(Schedules_8760!$F3645,Clg_StPt_Sch_EZ!$C$3:$I$3,0)),"F","C")</f>
        <v>25.555555555555554</v>
      </c>
      <c r="K3645" s="34">
        <f>CONVERT(INDEX(Clg_StPt_Sch_EZ!$C$31:$I$54,MATCH(Schedules_8760!$C3645,Clg_StPt_Sch_EZ!$B$31:$B$54,0),MATCH(Schedules_8760!$F3645,Clg_StPt_Sch_EZ!$C$30:$I$30,0)),"F","C")</f>
        <v>28.333333333333332</v>
      </c>
      <c r="L3645" s="34">
        <f>CONVERT(INDEX(DHW_StPt_Sch_EZ!$C$4:$I$27,MATCH(Schedules_8760!$C3645,DHW_StPt_Sch_EZ!$B$4:$B$27,0),MATCH(Schedules_8760!$F3645,DHW_StPt_Sch_EZ!$C$3:$I$3,0)),"F","C")</f>
        <v>53.333333333333329</v>
      </c>
      <c r="M3645" s="34">
        <f>CONVERT(INDEX(DHW_StPt_Sch_EZ!$C$31:$I$54,MATCH(Schedules_8760!$C3645,DHW_StPt_Sch_EZ!$B$31:$B$54,0),MATCH(Schedules_8760!$F3645,DHW_StPt_Sch_EZ!$C$30:$I$30,0)),"F","C")</f>
        <v>53.333333333333329</v>
      </c>
      <c r="N3645" s="12"/>
      <c r="O3645" s="12"/>
      <c r="P3645" s="12"/>
    </row>
    <row r="3646" spans="1:16" x14ac:dyDescent="0.25">
      <c r="A3646" s="35">
        <v>3645</v>
      </c>
      <c r="B3646" s="89">
        <v>152.83333333333329</v>
      </c>
      <c r="C3646" s="35">
        <f t="shared" si="280"/>
        <v>21</v>
      </c>
      <c r="D3646" s="35">
        <f t="shared" si="283"/>
        <v>152</v>
      </c>
      <c r="E3646" s="35">
        <f t="shared" si="284"/>
        <v>5</v>
      </c>
      <c r="F3646" s="35" t="str">
        <f t="shared" si="281"/>
        <v>Thursday</v>
      </c>
      <c r="G3646" s="35">
        <f t="shared" si="282"/>
        <v>5</v>
      </c>
      <c r="H3646" s="34">
        <f>CONVERT(INDEX(Htg_StPt_Sch_EZ!$C$4:$I$27,MATCH(Schedules_8760!$C3646,Htg_StPt_Sch_EZ!$B$4:$B$27,0),MATCH(Schedules_8760!$F3646,Htg_StPt_Sch_EZ!$C$3:$I$3,0)),"F","C")</f>
        <v>20.555555555555554</v>
      </c>
      <c r="I3646" s="34">
        <f>CONVERT(INDEX(Htg_StPt_Sch_EZ!$C$31:$I$54,MATCH(Schedules_8760!$C3646,Htg_StPt_Sch_EZ!$B$31:$B$54,0),MATCH(Schedules_8760!$F3646,Htg_StPt_Sch_EZ!$C$30:$I$30,0)),"F","C")</f>
        <v>19.444444444444443</v>
      </c>
      <c r="J3646" s="34">
        <f>CONVERT(INDEX(Clg_StPt_Sch_EZ!$C$4:$I$27,MATCH(Schedules_8760!$C3646,Clg_StPt_Sch_EZ!$B$4:$B$27,0),MATCH(Schedules_8760!$F3646,Clg_StPt_Sch_EZ!$C$3:$I$3,0)),"F","C")</f>
        <v>25.555555555555554</v>
      </c>
      <c r="K3646" s="34">
        <f>CONVERT(INDEX(Clg_StPt_Sch_EZ!$C$31:$I$54,MATCH(Schedules_8760!$C3646,Clg_StPt_Sch_EZ!$B$31:$B$54,0),MATCH(Schedules_8760!$F3646,Clg_StPt_Sch_EZ!$C$30:$I$30,0)),"F","C")</f>
        <v>28.333333333333332</v>
      </c>
      <c r="L3646" s="34">
        <f>CONVERT(INDEX(DHW_StPt_Sch_EZ!$C$4:$I$27,MATCH(Schedules_8760!$C3646,DHW_StPt_Sch_EZ!$B$4:$B$27,0),MATCH(Schedules_8760!$F3646,DHW_StPt_Sch_EZ!$C$3:$I$3,0)),"F","C")</f>
        <v>53.333333333333329</v>
      </c>
      <c r="M3646" s="34">
        <f>CONVERT(INDEX(DHW_StPt_Sch_EZ!$C$31:$I$54,MATCH(Schedules_8760!$C3646,DHW_StPt_Sch_EZ!$B$31:$B$54,0),MATCH(Schedules_8760!$F3646,DHW_StPt_Sch_EZ!$C$30:$I$30,0)),"F","C")</f>
        <v>53.333333333333329</v>
      </c>
      <c r="N3646" s="12"/>
      <c r="O3646" s="12"/>
      <c r="P3646" s="12"/>
    </row>
    <row r="3647" spans="1:16" x14ac:dyDescent="0.25">
      <c r="A3647" s="35">
        <v>3646</v>
      </c>
      <c r="B3647" s="89">
        <v>152.875</v>
      </c>
      <c r="C3647" s="35">
        <f t="shared" si="280"/>
        <v>22</v>
      </c>
      <c r="D3647" s="35">
        <f t="shared" si="283"/>
        <v>152</v>
      </c>
      <c r="E3647" s="35">
        <f t="shared" si="284"/>
        <v>5</v>
      </c>
      <c r="F3647" s="35" t="str">
        <f t="shared" si="281"/>
        <v>Thursday</v>
      </c>
      <c r="G3647" s="35">
        <f t="shared" si="282"/>
        <v>5</v>
      </c>
      <c r="H3647" s="34">
        <f>CONVERT(INDEX(Htg_StPt_Sch_EZ!$C$4:$I$27,MATCH(Schedules_8760!$C3647,Htg_StPt_Sch_EZ!$B$4:$B$27,0),MATCH(Schedules_8760!$F3647,Htg_StPt_Sch_EZ!$C$3:$I$3,0)),"F","C")</f>
        <v>20.555555555555554</v>
      </c>
      <c r="I3647" s="34">
        <f>CONVERT(INDEX(Htg_StPt_Sch_EZ!$C$31:$I$54,MATCH(Schedules_8760!$C3647,Htg_StPt_Sch_EZ!$B$31:$B$54,0),MATCH(Schedules_8760!$F3647,Htg_StPt_Sch_EZ!$C$30:$I$30,0)),"F","C")</f>
        <v>19.444444444444443</v>
      </c>
      <c r="J3647" s="34">
        <f>CONVERT(INDEX(Clg_StPt_Sch_EZ!$C$4:$I$27,MATCH(Schedules_8760!$C3647,Clg_StPt_Sch_EZ!$B$4:$B$27,0),MATCH(Schedules_8760!$F3647,Clg_StPt_Sch_EZ!$C$3:$I$3,0)),"F","C")</f>
        <v>25.555555555555554</v>
      </c>
      <c r="K3647" s="34">
        <f>CONVERT(INDEX(Clg_StPt_Sch_EZ!$C$31:$I$54,MATCH(Schedules_8760!$C3647,Clg_StPt_Sch_EZ!$B$31:$B$54,0),MATCH(Schedules_8760!$F3647,Clg_StPt_Sch_EZ!$C$30:$I$30,0)),"F","C")</f>
        <v>28.333333333333332</v>
      </c>
      <c r="L3647" s="34">
        <f>CONVERT(INDEX(DHW_StPt_Sch_EZ!$C$4:$I$27,MATCH(Schedules_8760!$C3647,DHW_StPt_Sch_EZ!$B$4:$B$27,0),MATCH(Schedules_8760!$F3647,DHW_StPt_Sch_EZ!$C$3:$I$3,0)),"F","C")</f>
        <v>53.333333333333329</v>
      </c>
      <c r="M3647" s="34">
        <f>CONVERT(INDEX(DHW_StPt_Sch_EZ!$C$31:$I$54,MATCH(Schedules_8760!$C3647,DHW_StPt_Sch_EZ!$B$31:$B$54,0),MATCH(Schedules_8760!$F3647,DHW_StPt_Sch_EZ!$C$30:$I$30,0)),"F","C")</f>
        <v>53.333333333333329</v>
      </c>
      <c r="N3647" s="12"/>
      <c r="O3647" s="12"/>
      <c r="P3647" s="12"/>
    </row>
    <row r="3648" spans="1:16" x14ac:dyDescent="0.25">
      <c r="A3648" s="35">
        <v>3647</v>
      </c>
      <c r="B3648" s="89">
        <v>152.91666666666671</v>
      </c>
      <c r="C3648" s="35">
        <f t="shared" si="280"/>
        <v>23</v>
      </c>
      <c r="D3648" s="35">
        <f t="shared" si="283"/>
        <v>152</v>
      </c>
      <c r="E3648" s="35">
        <f t="shared" si="284"/>
        <v>5</v>
      </c>
      <c r="F3648" s="35" t="str">
        <f t="shared" si="281"/>
        <v>Thursday</v>
      </c>
      <c r="G3648" s="35">
        <f t="shared" si="282"/>
        <v>5</v>
      </c>
      <c r="H3648" s="34">
        <f>CONVERT(INDEX(Htg_StPt_Sch_EZ!$C$4:$I$27,MATCH(Schedules_8760!$C3648,Htg_StPt_Sch_EZ!$B$4:$B$27,0),MATCH(Schedules_8760!$F3648,Htg_StPt_Sch_EZ!$C$3:$I$3,0)),"F","C")</f>
        <v>20.555555555555554</v>
      </c>
      <c r="I3648" s="34">
        <f>CONVERT(INDEX(Htg_StPt_Sch_EZ!$C$31:$I$54,MATCH(Schedules_8760!$C3648,Htg_StPt_Sch_EZ!$B$31:$B$54,0),MATCH(Schedules_8760!$F3648,Htg_StPt_Sch_EZ!$C$30:$I$30,0)),"F","C")</f>
        <v>19.444444444444443</v>
      </c>
      <c r="J3648" s="34">
        <f>CONVERT(INDEX(Clg_StPt_Sch_EZ!$C$4:$I$27,MATCH(Schedules_8760!$C3648,Clg_StPt_Sch_EZ!$B$4:$B$27,0),MATCH(Schedules_8760!$F3648,Clg_StPt_Sch_EZ!$C$3:$I$3,0)),"F","C")</f>
        <v>25.555555555555554</v>
      </c>
      <c r="K3648" s="34">
        <f>CONVERT(INDEX(Clg_StPt_Sch_EZ!$C$31:$I$54,MATCH(Schedules_8760!$C3648,Clg_StPt_Sch_EZ!$B$31:$B$54,0),MATCH(Schedules_8760!$F3648,Clg_StPt_Sch_EZ!$C$30:$I$30,0)),"F","C")</f>
        <v>28.333333333333332</v>
      </c>
      <c r="L3648" s="34">
        <f>CONVERT(INDEX(DHW_StPt_Sch_EZ!$C$4:$I$27,MATCH(Schedules_8760!$C3648,DHW_StPt_Sch_EZ!$B$4:$B$27,0),MATCH(Schedules_8760!$F3648,DHW_StPt_Sch_EZ!$C$3:$I$3,0)),"F","C")</f>
        <v>53.333333333333329</v>
      </c>
      <c r="M3648" s="34">
        <f>CONVERT(INDEX(DHW_StPt_Sch_EZ!$C$31:$I$54,MATCH(Schedules_8760!$C3648,DHW_StPt_Sch_EZ!$B$31:$B$54,0),MATCH(Schedules_8760!$F3648,DHW_StPt_Sch_EZ!$C$30:$I$30,0)),"F","C")</f>
        <v>53.333333333333329</v>
      </c>
      <c r="N3648" s="12"/>
      <c r="O3648" s="12"/>
      <c r="P3648" s="12"/>
    </row>
    <row r="3649" spans="1:16" x14ac:dyDescent="0.25">
      <c r="A3649" s="35">
        <v>3648</v>
      </c>
      <c r="B3649" s="89">
        <v>152.95833333333329</v>
      </c>
      <c r="C3649" s="35">
        <f t="shared" si="280"/>
        <v>24</v>
      </c>
      <c r="D3649" s="35">
        <f t="shared" si="283"/>
        <v>152</v>
      </c>
      <c r="E3649" s="35">
        <f t="shared" si="284"/>
        <v>5</v>
      </c>
      <c r="F3649" s="35" t="str">
        <f t="shared" si="281"/>
        <v>Thursday</v>
      </c>
      <c r="G3649" s="35">
        <f t="shared" si="282"/>
        <v>5</v>
      </c>
      <c r="H3649" s="34">
        <f>CONVERT(INDEX(Htg_StPt_Sch_EZ!$C$4:$I$27,MATCH(Schedules_8760!$C3649,Htg_StPt_Sch_EZ!$B$4:$B$27,0),MATCH(Schedules_8760!$F3649,Htg_StPt_Sch_EZ!$C$3:$I$3,0)),"F","C")</f>
        <v>20.555555555555554</v>
      </c>
      <c r="I3649" s="34">
        <f>CONVERT(INDEX(Htg_StPt_Sch_EZ!$C$31:$I$54,MATCH(Schedules_8760!$C3649,Htg_StPt_Sch_EZ!$B$31:$B$54,0),MATCH(Schedules_8760!$F3649,Htg_StPt_Sch_EZ!$C$30:$I$30,0)),"F","C")</f>
        <v>19.444444444444443</v>
      </c>
      <c r="J3649" s="34">
        <f>CONVERT(INDEX(Clg_StPt_Sch_EZ!$C$4:$I$27,MATCH(Schedules_8760!$C3649,Clg_StPt_Sch_EZ!$B$4:$B$27,0),MATCH(Schedules_8760!$F3649,Clg_StPt_Sch_EZ!$C$3:$I$3,0)),"F","C")</f>
        <v>25.555555555555554</v>
      </c>
      <c r="K3649" s="34">
        <f>CONVERT(INDEX(Clg_StPt_Sch_EZ!$C$31:$I$54,MATCH(Schedules_8760!$C3649,Clg_StPt_Sch_EZ!$B$31:$B$54,0),MATCH(Schedules_8760!$F3649,Clg_StPt_Sch_EZ!$C$30:$I$30,0)),"F","C")</f>
        <v>28.333333333333332</v>
      </c>
      <c r="L3649" s="34">
        <f>CONVERT(INDEX(DHW_StPt_Sch_EZ!$C$4:$I$27,MATCH(Schedules_8760!$C3649,DHW_StPt_Sch_EZ!$B$4:$B$27,0),MATCH(Schedules_8760!$F3649,DHW_StPt_Sch_EZ!$C$3:$I$3,0)),"F","C")</f>
        <v>53.333333333333329</v>
      </c>
      <c r="M3649" s="34">
        <f>CONVERT(INDEX(DHW_StPt_Sch_EZ!$C$31:$I$54,MATCH(Schedules_8760!$C3649,DHW_StPt_Sch_EZ!$B$31:$B$54,0),MATCH(Schedules_8760!$F3649,DHW_StPt_Sch_EZ!$C$30:$I$30,0)),"F","C")</f>
        <v>53.333333333333329</v>
      </c>
      <c r="N3649" s="12"/>
      <c r="O3649" s="12"/>
      <c r="P3649" s="12"/>
    </row>
    <row r="3650" spans="1:16" x14ac:dyDescent="0.25">
      <c r="A3650" s="35">
        <v>3649</v>
      </c>
      <c r="B3650" s="89">
        <v>153</v>
      </c>
      <c r="C3650" s="35">
        <f t="shared" ref="C3650:C3713" si="285">HOUR(B3650)+1</f>
        <v>1</v>
      </c>
      <c r="D3650" s="35">
        <f t="shared" si="283"/>
        <v>153</v>
      </c>
      <c r="E3650" s="35">
        <f t="shared" si="284"/>
        <v>6</v>
      </c>
      <c r="F3650" s="35" t="str">
        <f t="shared" ref="F3650:F3713" si="286">IF(E3650=1,"Sunday",IF(E3650=2,"Monday",IF(E3650=3,"Tuesday",IF(E3650=4,"Wednesday",IF(E3650=5,"Thursday",IF(E3650=6,"Friday","Saturday"))))))</f>
        <v>Friday</v>
      </c>
      <c r="G3650" s="35">
        <f t="shared" ref="G3650:G3713" si="287">MONTH(B3650)</f>
        <v>6</v>
      </c>
      <c r="H3650" s="34">
        <f>CONVERT(INDEX(Htg_StPt_Sch_EZ!$C$4:$I$27,MATCH(Schedules_8760!$C3650,Htg_StPt_Sch_EZ!$B$4:$B$27,0),MATCH(Schedules_8760!$F3650,Htg_StPt_Sch_EZ!$C$3:$I$3,0)),"F","C")</f>
        <v>20.555555555555554</v>
      </c>
      <c r="I3650" s="34">
        <f>CONVERT(INDEX(Htg_StPt_Sch_EZ!$C$31:$I$54,MATCH(Schedules_8760!$C3650,Htg_StPt_Sch_EZ!$B$31:$B$54,0),MATCH(Schedules_8760!$F3650,Htg_StPt_Sch_EZ!$C$30:$I$30,0)),"F","C")</f>
        <v>19.444444444444443</v>
      </c>
      <c r="J3650" s="34">
        <f>CONVERT(INDEX(Clg_StPt_Sch_EZ!$C$4:$I$27,MATCH(Schedules_8760!$C3650,Clg_StPt_Sch_EZ!$B$4:$B$27,0),MATCH(Schedules_8760!$F3650,Clg_StPt_Sch_EZ!$C$3:$I$3,0)),"F","C")</f>
        <v>25.555555555555554</v>
      </c>
      <c r="K3650" s="34">
        <f>CONVERT(INDEX(Clg_StPt_Sch_EZ!$C$31:$I$54,MATCH(Schedules_8760!$C3650,Clg_StPt_Sch_EZ!$B$31:$B$54,0),MATCH(Schedules_8760!$F3650,Clg_StPt_Sch_EZ!$C$30:$I$30,0)),"F","C")</f>
        <v>28.333333333333332</v>
      </c>
      <c r="L3650" s="34">
        <f>CONVERT(INDEX(DHW_StPt_Sch_EZ!$C$4:$I$27,MATCH(Schedules_8760!$C3650,DHW_StPt_Sch_EZ!$B$4:$B$27,0),MATCH(Schedules_8760!$F3650,DHW_StPt_Sch_EZ!$C$3:$I$3,0)),"F","C")</f>
        <v>53.333333333333329</v>
      </c>
      <c r="M3650" s="34">
        <f>CONVERT(INDEX(DHW_StPt_Sch_EZ!$C$31:$I$54,MATCH(Schedules_8760!$C3650,DHW_StPt_Sch_EZ!$B$31:$B$54,0),MATCH(Schedules_8760!$F3650,DHW_StPt_Sch_EZ!$C$30:$I$30,0)),"F","C")</f>
        <v>53.333333333333329</v>
      </c>
      <c r="N3650" s="12"/>
      <c r="O3650" s="12"/>
      <c r="P3650" s="12"/>
    </row>
    <row r="3651" spans="1:16" x14ac:dyDescent="0.25">
      <c r="A3651" s="35">
        <v>3650</v>
      </c>
      <c r="B3651" s="89">
        <v>153.04166666666671</v>
      </c>
      <c r="C3651" s="35">
        <f t="shared" si="285"/>
        <v>2</v>
      </c>
      <c r="D3651" s="35">
        <f t="shared" ref="D3651:D3714" si="288">IF(C3651=1,D3650+1,D3650)</f>
        <v>153</v>
      </c>
      <c r="E3651" s="35">
        <f t="shared" ref="E3651:E3714" si="289">IF(AND(C3651=1,E3650=7),1,IF(C3651=1,E3650+1,E3650))</f>
        <v>6</v>
      </c>
      <c r="F3651" s="35" t="str">
        <f t="shared" si="286"/>
        <v>Friday</v>
      </c>
      <c r="G3651" s="35">
        <f t="shared" si="287"/>
        <v>6</v>
      </c>
      <c r="H3651" s="34">
        <f>CONVERT(INDEX(Htg_StPt_Sch_EZ!$C$4:$I$27,MATCH(Schedules_8760!$C3651,Htg_StPt_Sch_EZ!$B$4:$B$27,0),MATCH(Schedules_8760!$F3651,Htg_StPt_Sch_EZ!$C$3:$I$3,0)),"F","C")</f>
        <v>20.555555555555554</v>
      </c>
      <c r="I3651" s="34">
        <f>CONVERT(INDEX(Htg_StPt_Sch_EZ!$C$31:$I$54,MATCH(Schedules_8760!$C3651,Htg_StPt_Sch_EZ!$B$31:$B$54,0),MATCH(Schedules_8760!$F3651,Htg_StPt_Sch_EZ!$C$30:$I$30,0)),"F","C")</f>
        <v>19.444444444444443</v>
      </c>
      <c r="J3651" s="34">
        <f>CONVERT(INDEX(Clg_StPt_Sch_EZ!$C$4:$I$27,MATCH(Schedules_8760!$C3651,Clg_StPt_Sch_EZ!$B$4:$B$27,0),MATCH(Schedules_8760!$F3651,Clg_StPt_Sch_EZ!$C$3:$I$3,0)),"F","C")</f>
        <v>25.555555555555554</v>
      </c>
      <c r="K3651" s="34">
        <f>CONVERT(INDEX(Clg_StPt_Sch_EZ!$C$31:$I$54,MATCH(Schedules_8760!$C3651,Clg_StPt_Sch_EZ!$B$31:$B$54,0),MATCH(Schedules_8760!$F3651,Clg_StPt_Sch_EZ!$C$30:$I$30,0)),"F","C")</f>
        <v>28.333333333333332</v>
      </c>
      <c r="L3651" s="34">
        <f>CONVERT(INDEX(DHW_StPt_Sch_EZ!$C$4:$I$27,MATCH(Schedules_8760!$C3651,DHW_StPt_Sch_EZ!$B$4:$B$27,0),MATCH(Schedules_8760!$F3651,DHW_StPt_Sch_EZ!$C$3:$I$3,0)),"F","C")</f>
        <v>53.333333333333329</v>
      </c>
      <c r="M3651" s="34">
        <f>CONVERT(INDEX(DHW_StPt_Sch_EZ!$C$31:$I$54,MATCH(Schedules_8760!$C3651,DHW_StPt_Sch_EZ!$B$31:$B$54,0),MATCH(Schedules_8760!$F3651,DHW_StPt_Sch_EZ!$C$30:$I$30,0)),"F","C")</f>
        <v>53.333333333333329</v>
      </c>
      <c r="N3651" s="12"/>
      <c r="O3651" s="12"/>
      <c r="P3651" s="12"/>
    </row>
    <row r="3652" spans="1:16" x14ac:dyDescent="0.25">
      <c r="A3652" s="35">
        <v>3651</v>
      </c>
      <c r="B3652" s="89">
        <v>153.08333333333329</v>
      </c>
      <c r="C3652" s="35">
        <f t="shared" si="285"/>
        <v>3</v>
      </c>
      <c r="D3652" s="35">
        <f t="shared" si="288"/>
        <v>153</v>
      </c>
      <c r="E3652" s="35">
        <f t="shared" si="289"/>
        <v>6</v>
      </c>
      <c r="F3652" s="35" t="str">
        <f t="shared" si="286"/>
        <v>Friday</v>
      </c>
      <c r="G3652" s="35">
        <f t="shared" si="287"/>
        <v>6</v>
      </c>
      <c r="H3652" s="34">
        <f>CONVERT(INDEX(Htg_StPt_Sch_EZ!$C$4:$I$27,MATCH(Schedules_8760!$C3652,Htg_StPt_Sch_EZ!$B$4:$B$27,0),MATCH(Schedules_8760!$F3652,Htg_StPt_Sch_EZ!$C$3:$I$3,0)),"F","C")</f>
        <v>20.555555555555554</v>
      </c>
      <c r="I3652" s="34">
        <f>CONVERT(INDEX(Htg_StPt_Sch_EZ!$C$31:$I$54,MATCH(Schedules_8760!$C3652,Htg_StPt_Sch_EZ!$B$31:$B$54,0),MATCH(Schedules_8760!$F3652,Htg_StPt_Sch_EZ!$C$30:$I$30,0)),"F","C")</f>
        <v>19.444444444444443</v>
      </c>
      <c r="J3652" s="34">
        <f>CONVERT(INDEX(Clg_StPt_Sch_EZ!$C$4:$I$27,MATCH(Schedules_8760!$C3652,Clg_StPt_Sch_EZ!$B$4:$B$27,0),MATCH(Schedules_8760!$F3652,Clg_StPt_Sch_EZ!$C$3:$I$3,0)),"F","C")</f>
        <v>25.555555555555554</v>
      </c>
      <c r="K3652" s="34">
        <f>CONVERT(INDEX(Clg_StPt_Sch_EZ!$C$31:$I$54,MATCH(Schedules_8760!$C3652,Clg_StPt_Sch_EZ!$B$31:$B$54,0),MATCH(Schedules_8760!$F3652,Clg_StPt_Sch_EZ!$C$30:$I$30,0)),"F","C")</f>
        <v>28.333333333333332</v>
      </c>
      <c r="L3652" s="34">
        <f>CONVERT(INDEX(DHW_StPt_Sch_EZ!$C$4:$I$27,MATCH(Schedules_8760!$C3652,DHW_StPt_Sch_EZ!$B$4:$B$27,0),MATCH(Schedules_8760!$F3652,DHW_StPt_Sch_EZ!$C$3:$I$3,0)),"F","C")</f>
        <v>53.333333333333329</v>
      </c>
      <c r="M3652" s="34">
        <f>CONVERT(INDEX(DHW_StPt_Sch_EZ!$C$31:$I$54,MATCH(Schedules_8760!$C3652,DHW_StPt_Sch_EZ!$B$31:$B$54,0),MATCH(Schedules_8760!$F3652,DHW_StPt_Sch_EZ!$C$30:$I$30,0)),"F","C")</f>
        <v>53.333333333333329</v>
      </c>
      <c r="N3652" s="12"/>
      <c r="O3652" s="12"/>
      <c r="P3652" s="12"/>
    </row>
    <row r="3653" spans="1:16" x14ac:dyDescent="0.25">
      <c r="A3653" s="35">
        <v>3652</v>
      </c>
      <c r="B3653" s="89">
        <v>153.125</v>
      </c>
      <c r="C3653" s="35">
        <f t="shared" si="285"/>
        <v>4</v>
      </c>
      <c r="D3653" s="35">
        <f t="shared" si="288"/>
        <v>153</v>
      </c>
      <c r="E3653" s="35">
        <f t="shared" si="289"/>
        <v>6</v>
      </c>
      <c r="F3653" s="35" t="str">
        <f t="shared" si="286"/>
        <v>Friday</v>
      </c>
      <c r="G3653" s="35">
        <f t="shared" si="287"/>
        <v>6</v>
      </c>
      <c r="H3653" s="34">
        <f>CONVERT(INDEX(Htg_StPt_Sch_EZ!$C$4:$I$27,MATCH(Schedules_8760!$C3653,Htg_StPt_Sch_EZ!$B$4:$B$27,0),MATCH(Schedules_8760!$F3653,Htg_StPt_Sch_EZ!$C$3:$I$3,0)),"F","C")</f>
        <v>20.555555555555554</v>
      </c>
      <c r="I3653" s="34">
        <f>CONVERT(INDEX(Htg_StPt_Sch_EZ!$C$31:$I$54,MATCH(Schedules_8760!$C3653,Htg_StPt_Sch_EZ!$B$31:$B$54,0),MATCH(Schedules_8760!$F3653,Htg_StPt_Sch_EZ!$C$30:$I$30,0)),"F","C")</f>
        <v>19.444444444444443</v>
      </c>
      <c r="J3653" s="34">
        <f>CONVERT(INDEX(Clg_StPt_Sch_EZ!$C$4:$I$27,MATCH(Schedules_8760!$C3653,Clg_StPt_Sch_EZ!$B$4:$B$27,0),MATCH(Schedules_8760!$F3653,Clg_StPt_Sch_EZ!$C$3:$I$3,0)),"F","C")</f>
        <v>25.555555555555554</v>
      </c>
      <c r="K3653" s="34">
        <f>CONVERT(INDEX(Clg_StPt_Sch_EZ!$C$31:$I$54,MATCH(Schedules_8760!$C3653,Clg_StPt_Sch_EZ!$B$31:$B$54,0),MATCH(Schedules_8760!$F3653,Clg_StPt_Sch_EZ!$C$30:$I$30,0)),"F","C")</f>
        <v>28.333333333333332</v>
      </c>
      <c r="L3653" s="34">
        <f>CONVERT(INDEX(DHW_StPt_Sch_EZ!$C$4:$I$27,MATCH(Schedules_8760!$C3653,DHW_StPt_Sch_EZ!$B$4:$B$27,0),MATCH(Schedules_8760!$F3653,DHW_StPt_Sch_EZ!$C$3:$I$3,0)),"F","C")</f>
        <v>53.333333333333329</v>
      </c>
      <c r="M3653" s="34">
        <f>CONVERT(INDEX(DHW_StPt_Sch_EZ!$C$31:$I$54,MATCH(Schedules_8760!$C3653,DHW_StPt_Sch_EZ!$B$31:$B$54,0),MATCH(Schedules_8760!$F3653,DHW_StPt_Sch_EZ!$C$30:$I$30,0)),"F","C")</f>
        <v>53.333333333333329</v>
      </c>
      <c r="N3653" s="12"/>
      <c r="O3653" s="12"/>
      <c r="P3653" s="12"/>
    </row>
    <row r="3654" spans="1:16" x14ac:dyDescent="0.25">
      <c r="A3654" s="35">
        <v>3653</v>
      </c>
      <c r="B3654" s="89">
        <v>153.16666666666671</v>
      </c>
      <c r="C3654" s="35">
        <f t="shared" si="285"/>
        <v>5</v>
      </c>
      <c r="D3654" s="35">
        <f t="shared" si="288"/>
        <v>153</v>
      </c>
      <c r="E3654" s="35">
        <f t="shared" si="289"/>
        <v>6</v>
      </c>
      <c r="F3654" s="35" t="str">
        <f t="shared" si="286"/>
        <v>Friday</v>
      </c>
      <c r="G3654" s="35">
        <f t="shared" si="287"/>
        <v>6</v>
      </c>
      <c r="H3654" s="34">
        <f>CONVERT(INDEX(Htg_StPt_Sch_EZ!$C$4:$I$27,MATCH(Schedules_8760!$C3654,Htg_StPt_Sch_EZ!$B$4:$B$27,0),MATCH(Schedules_8760!$F3654,Htg_StPt_Sch_EZ!$C$3:$I$3,0)),"F","C")</f>
        <v>20.555555555555554</v>
      </c>
      <c r="I3654" s="34">
        <f>CONVERT(INDEX(Htg_StPt_Sch_EZ!$C$31:$I$54,MATCH(Schedules_8760!$C3654,Htg_StPt_Sch_EZ!$B$31:$B$54,0),MATCH(Schedules_8760!$F3654,Htg_StPt_Sch_EZ!$C$30:$I$30,0)),"F","C")</f>
        <v>19.444444444444443</v>
      </c>
      <c r="J3654" s="34">
        <f>CONVERT(INDEX(Clg_StPt_Sch_EZ!$C$4:$I$27,MATCH(Schedules_8760!$C3654,Clg_StPt_Sch_EZ!$B$4:$B$27,0),MATCH(Schedules_8760!$F3654,Clg_StPt_Sch_EZ!$C$3:$I$3,0)),"F","C")</f>
        <v>25.555555555555554</v>
      </c>
      <c r="K3654" s="34">
        <f>CONVERT(INDEX(Clg_StPt_Sch_EZ!$C$31:$I$54,MATCH(Schedules_8760!$C3654,Clg_StPt_Sch_EZ!$B$31:$B$54,0),MATCH(Schedules_8760!$F3654,Clg_StPt_Sch_EZ!$C$30:$I$30,0)),"F","C")</f>
        <v>28.333333333333332</v>
      </c>
      <c r="L3654" s="34">
        <f>CONVERT(INDEX(DHW_StPt_Sch_EZ!$C$4:$I$27,MATCH(Schedules_8760!$C3654,DHW_StPt_Sch_EZ!$B$4:$B$27,0),MATCH(Schedules_8760!$F3654,DHW_StPt_Sch_EZ!$C$3:$I$3,0)),"F","C")</f>
        <v>53.333333333333329</v>
      </c>
      <c r="M3654" s="34">
        <f>CONVERT(INDEX(DHW_StPt_Sch_EZ!$C$31:$I$54,MATCH(Schedules_8760!$C3654,DHW_StPt_Sch_EZ!$B$31:$B$54,0),MATCH(Schedules_8760!$F3654,DHW_StPt_Sch_EZ!$C$30:$I$30,0)),"F","C")</f>
        <v>53.333333333333329</v>
      </c>
      <c r="N3654" s="12"/>
      <c r="O3654" s="12"/>
      <c r="P3654" s="12"/>
    </row>
    <row r="3655" spans="1:16" x14ac:dyDescent="0.25">
      <c r="A3655" s="35">
        <v>3654</v>
      </c>
      <c r="B3655" s="89">
        <v>153.20833333333329</v>
      </c>
      <c r="C3655" s="35">
        <f t="shared" si="285"/>
        <v>6</v>
      </c>
      <c r="D3655" s="35">
        <f t="shared" si="288"/>
        <v>153</v>
      </c>
      <c r="E3655" s="35">
        <f t="shared" si="289"/>
        <v>6</v>
      </c>
      <c r="F3655" s="35" t="str">
        <f t="shared" si="286"/>
        <v>Friday</v>
      </c>
      <c r="G3655" s="35">
        <f t="shared" si="287"/>
        <v>6</v>
      </c>
      <c r="H3655" s="34">
        <f>CONVERT(INDEX(Htg_StPt_Sch_EZ!$C$4:$I$27,MATCH(Schedules_8760!$C3655,Htg_StPt_Sch_EZ!$B$4:$B$27,0),MATCH(Schedules_8760!$F3655,Htg_StPt_Sch_EZ!$C$3:$I$3,0)),"F","C")</f>
        <v>20.555555555555554</v>
      </c>
      <c r="I3655" s="34">
        <f>CONVERT(INDEX(Htg_StPt_Sch_EZ!$C$31:$I$54,MATCH(Schedules_8760!$C3655,Htg_StPt_Sch_EZ!$B$31:$B$54,0),MATCH(Schedules_8760!$F3655,Htg_StPt_Sch_EZ!$C$30:$I$30,0)),"F","C")</f>
        <v>19.444444444444443</v>
      </c>
      <c r="J3655" s="34">
        <f>CONVERT(INDEX(Clg_StPt_Sch_EZ!$C$4:$I$27,MATCH(Schedules_8760!$C3655,Clg_StPt_Sch_EZ!$B$4:$B$27,0),MATCH(Schedules_8760!$F3655,Clg_StPt_Sch_EZ!$C$3:$I$3,0)),"F","C")</f>
        <v>25.555555555555554</v>
      </c>
      <c r="K3655" s="34">
        <f>CONVERT(INDEX(Clg_StPt_Sch_EZ!$C$31:$I$54,MATCH(Schedules_8760!$C3655,Clg_StPt_Sch_EZ!$B$31:$B$54,0),MATCH(Schedules_8760!$F3655,Clg_StPt_Sch_EZ!$C$30:$I$30,0)),"F","C")</f>
        <v>28.333333333333332</v>
      </c>
      <c r="L3655" s="34">
        <f>CONVERT(INDEX(DHW_StPt_Sch_EZ!$C$4:$I$27,MATCH(Schedules_8760!$C3655,DHW_StPt_Sch_EZ!$B$4:$B$27,0),MATCH(Schedules_8760!$F3655,DHW_StPt_Sch_EZ!$C$3:$I$3,0)),"F","C")</f>
        <v>53.333333333333329</v>
      </c>
      <c r="M3655" s="34">
        <f>CONVERT(INDEX(DHW_StPt_Sch_EZ!$C$31:$I$54,MATCH(Schedules_8760!$C3655,DHW_StPt_Sch_EZ!$B$31:$B$54,0),MATCH(Schedules_8760!$F3655,DHW_StPt_Sch_EZ!$C$30:$I$30,0)),"F","C")</f>
        <v>53.333333333333329</v>
      </c>
      <c r="N3655" s="12"/>
      <c r="O3655" s="12"/>
      <c r="P3655" s="12"/>
    </row>
    <row r="3656" spans="1:16" x14ac:dyDescent="0.25">
      <c r="A3656" s="35">
        <v>3655</v>
      </c>
      <c r="B3656" s="89">
        <v>153.25</v>
      </c>
      <c r="C3656" s="35">
        <f t="shared" si="285"/>
        <v>7</v>
      </c>
      <c r="D3656" s="35">
        <f t="shared" si="288"/>
        <v>153</v>
      </c>
      <c r="E3656" s="35">
        <f t="shared" si="289"/>
        <v>6</v>
      </c>
      <c r="F3656" s="35" t="str">
        <f t="shared" si="286"/>
        <v>Friday</v>
      </c>
      <c r="G3656" s="35">
        <f t="shared" si="287"/>
        <v>6</v>
      </c>
      <c r="H3656" s="34">
        <f>CONVERT(INDEX(Htg_StPt_Sch_EZ!$C$4:$I$27,MATCH(Schedules_8760!$C3656,Htg_StPt_Sch_EZ!$B$4:$B$27,0),MATCH(Schedules_8760!$F3656,Htg_StPt_Sch_EZ!$C$3:$I$3,0)),"F","C")</f>
        <v>20.555555555555554</v>
      </c>
      <c r="I3656" s="34">
        <f>CONVERT(INDEX(Htg_StPt_Sch_EZ!$C$31:$I$54,MATCH(Schedules_8760!$C3656,Htg_StPt_Sch_EZ!$B$31:$B$54,0),MATCH(Schedules_8760!$F3656,Htg_StPt_Sch_EZ!$C$30:$I$30,0)),"F","C")</f>
        <v>19.444444444444443</v>
      </c>
      <c r="J3656" s="34">
        <f>CONVERT(INDEX(Clg_StPt_Sch_EZ!$C$4:$I$27,MATCH(Schedules_8760!$C3656,Clg_StPt_Sch_EZ!$B$4:$B$27,0),MATCH(Schedules_8760!$F3656,Clg_StPt_Sch_EZ!$C$3:$I$3,0)),"F","C")</f>
        <v>25.555555555555554</v>
      </c>
      <c r="K3656" s="34">
        <f>CONVERT(INDEX(Clg_StPt_Sch_EZ!$C$31:$I$54,MATCH(Schedules_8760!$C3656,Clg_StPt_Sch_EZ!$B$31:$B$54,0),MATCH(Schedules_8760!$F3656,Clg_StPt_Sch_EZ!$C$30:$I$30,0)),"F","C")</f>
        <v>28.333333333333332</v>
      </c>
      <c r="L3656" s="34">
        <f>CONVERT(INDEX(DHW_StPt_Sch_EZ!$C$4:$I$27,MATCH(Schedules_8760!$C3656,DHW_StPt_Sch_EZ!$B$4:$B$27,0),MATCH(Schedules_8760!$F3656,DHW_StPt_Sch_EZ!$C$3:$I$3,0)),"F","C")</f>
        <v>53.333333333333329</v>
      </c>
      <c r="M3656" s="34">
        <f>CONVERT(INDEX(DHW_StPt_Sch_EZ!$C$31:$I$54,MATCH(Schedules_8760!$C3656,DHW_StPt_Sch_EZ!$B$31:$B$54,0),MATCH(Schedules_8760!$F3656,DHW_StPt_Sch_EZ!$C$30:$I$30,0)),"F","C")</f>
        <v>53.333333333333329</v>
      </c>
      <c r="N3656" s="12"/>
      <c r="O3656" s="12"/>
      <c r="P3656" s="12"/>
    </row>
    <row r="3657" spans="1:16" x14ac:dyDescent="0.25">
      <c r="A3657" s="35">
        <v>3656</v>
      </c>
      <c r="B3657" s="89">
        <v>153.29166666666671</v>
      </c>
      <c r="C3657" s="35">
        <f t="shared" si="285"/>
        <v>8</v>
      </c>
      <c r="D3657" s="35">
        <f t="shared" si="288"/>
        <v>153</v>
      </c>
      <c r="E3657" s="35">
        <f t="shared" si="289"/>
        <v>6</v>
      </c>
      <c r="F3657" s="35" t="str">
        <f t="shared" si="286"/>
        <v>Friday</v>
      </c>
      <c r="G3657" s="35">
        <f t="shared" si="287"/>
        <v>6</v>
      </c>
      <c r="H3657" s="34">
        <f>CONVERT(INDEX(Htg_StPt_Sch_EZ!$C$4:$I$27,MATCH(Schedules_8760!$C3657,Htg_StPt_Sch_EZ!$B$4:$B$27,0),MATCH(Schedules_8760!$F3657,Htg_StPt_Sch_EZ!$C$3:$I$3,0)),"F","C")</f>
        <v>20.555555555555554</v>
      </c>
      <c r="I3657" s="34">
        <f>CONVERT(INDEX(Htg_StPt_Sch_EZ!$C$31:$I$54,MATCH(Schedules_8760!$C3657,Htg_StPt_Sch_EZ!$B$31:$B$54,0),MATCH(Schedules_8760!$F3657,Htg_StPt_Sch_EZ!$C$30:$I$30,0)),"F","C")</f>
        <v>19.444444444444443</v>
      </c>
      <c r="J3657" s="34">
        <f>CONVERT(INDEX(Clg_StPt_Sch_EZ!$C$4:$I$27,MATCH(Schedules_8760!$C3657,Clg_StPt_Sch_EZ!$B$4:$B$27,0),MATCH(Schedules_8760!$F3657,Clg_StPt_Sch_EZ!$C$3:$I$3,0)),"F","C")</f>
        <v>25.555555555555554</v>
      </c>
      <c r="K3657" s="34">
        <f>CONVERT(INDEX(Clg_StPt_Sch_EZ!$C$31:$I$54,MATCH(Schedules_8760!$C3657,Clg_StPt_Sch_EZ!$B$31:$B$54,0),MATCH(Schedules_8760!$F3657,Clg_StPt_Sch_EZ!$C$30:$I$30,0)),"F","C")</f>
        <v>25</v>
      </c>
      <c r="L3657" s="34">
        <f>CONVERT(INDEX(DHW_StPt_Sch_EZ!$C$4:$I$27,MATCH(Schedules_8760!$C3657,DHW_StPt_Sch_EZ!$B$4:$B$27,0),MATCH(Schedules_8760!$F3657,DHW_StPt_Sch_EZ!$C$3:$I$3,0)),"F","C")</f>
        <v>53.333333333333329</v>
      </c>
      <c r="M3657" s="34">
        <f>CONVERT(INDEX(DHW_StPt_Sch_EZ!$C$31:$I$54,MATCH(Schedules_8760!$C3657,DHW_StPt_Sch_EZ!$B$31:$B$54,0),MATCH(Schedules_8760!$F3657,DHW_StPt_Sch_EZ!$C$30:$I$30,0)),"F","C")</f>
        <v>53.333333333333329</v>
      </c>
      <c r="N3657" s="12"/>
      <c r="O3657" s="12"/>
      <c r="P3657" s="12"/>
    </row>
    <row r="3658" spans="1:16" x14ac:dyDescent="0.25">
      <c r="A3658" s="35">
        <v>3657</v>
      </c>
      <c r="B3658" s="89">
        <v>153.33333333333329</v>
      </c>
      <c r="C3658" s="35">
        <f t="shared" si="285"/>
        <v>9</v>
      </c>
      <c r="D3658" s="35">
        <f t="shared" si="288"/>
        <v>153</v>
      </c>
      <c r="E3658" s="35">
        <f t="shared" si="289"/>
        <v>6</v>
      </c>
      <c r="F3658" s="35" t="str">
        <f t="shared" si="286"/>
        <v>Friday</v>
      </c>
      <c r="G3658" s="35">
        <f t="shared" si="287"/>
        <v>6</v>
      </c>
      <c r="H3658" s="34">
        <f>CONVERT(INDEX(Htg_StPt_Sch_EZ!$C$4:$I$27,MATCH(Schedules_8760!$C3658,Htg_StPt_Sch_EZ!$B$4:$B$27,0),MATCH(Schedules_8760!$F3658,Htg_StPt_Sch_EZ!$C$3:$I$3,0)),"F","C")</f>
        <v>20.555555555555554</v>
      </c>
      <c r="I3658" s="34">
        <f>CONVERT(INDEX(Htg_StPt_Sch_EZ!$C$31:$I$54,MATCH(Schedules_8760!$C3658,Htg_StPt_Sch_EZ!$B$31:$B$54,0),MATCH(Schedules_8760!$F3658,Htg_StPt_Sch_EZ!$C$30:$I$30,0)),"F","C")</f>
        <v>19.444444444444443</v>
      </c>
      <c r="J3658" s="34">
        <f>CONVERT(INDEX(Clg_StPt_Sch_EZ!$C$4:$I$27,MATCH(Schedules_8760!$C3658,Clg_StPt_Sch_EZ!$B$4:$B$27,0),MATCH(Schedules_8760!$F3658,Clg_StPt_Sch_EZ!$C$3:$I$3,0)),"F","C")</f>
        <v>25.555555555555554</v>
      </c>
      <c r="K3658" s="34">
        <f>CONVERT(INDEX(Clg_StPt_Sch_EZ!$C$31:$I$54,MATCH(Schedules_8760!$C3658,Clg_StPt_Sch_EZ!$B$31:$B$54,0),MATCH(Schedules_8760!$F3658,Clg_StPt_Sch_EZ!$C$30:$I$30,0)),"F","C")</f>
        <v>25</v>
      </c>
      <c r="L3658" s="34">
        <f>CONVERT(INDEX(DHW_StPt_Sch_EZ!$C$4:$I$27,MATCH(Schedules_8760!$C3658,DHW_StPt_Sch_EZ!$B$4:$B$27,0),MATCH(Schedules_8760!$F3658,DHW_StPt_Sch_EZ!$C$3:$I$3,0)),"F","C")</f>
        <v>53.333333333333329</v>
      </c>
      <c r="M3658" s="34">
        <f>CONVERT(INDEX(DHW_StPt_Sch_EZ!$C$31:$I$54,MATCH(Schedules_8760!$C3658,DHW_StPt_Sch_EZ!$B$31:$B$54,0),MATCH(Schedules_8760!$F3658,DHW_StPt_Sch_EZ!$C$30:$I$30,0)),"F","C")</f>
        <v>53.333333333333329</v>
      </c>
      <c r="N3658" s="12"/>
      <c r="O3658" s="12"/>
      <c r="P3658" s="12"/>
    </row>
    <row r="3659" spans="1:16" x14ac:dyDescent="0.25">
      <c r="A3659" s="35">
        <v>3658</v>
      </c>
      <c r="B3659" s="89">
        <v>153.375</v>
      </c>
      <c r="C3659" s="35">
        <f t="shared" si="285"/>
        <v>10</v>
      </c>
      <c r="D3659" s="35">
        <f t="shared" si="288"/>
        <v>153</v>
      </c>
      <c r="E3659" s="35">
        <f t="shared" si="289"/>
        <v>6</v>
      </c>
      <c r="F3659" s="35" t="str">
        <f t="shared" si="286"/>
        <v>Friday</v>
      </c>
      <c r="G3659" s="35">
        <f t="shared" si="287"/>
        <v>6</v>
      </c>
      <c r="H3659" s="34">
        <f>CONVERT(INDEX(Htg_StPt_Sch_EZ!$C$4:$I$27,MATCH(Schedules_8760!$C3659,Htg_StPt_Sch_EZ!$B$4:$B$27,0),MATCH(Schedules_8760!$F3659,Htg_StPt_Sch_EZ!$C$3:$I$3,0)),"F","C")</f>
        <v>20.555555555555554</v>
      </c>
      <c r="I3659" s="34">
        <f>CONVERT(INDEX(Htg_StPt_Sch_EZ!$C$31:$I$54,MATCH(Schedules_8760!$C3659,Htg_StPt_Sch_EZ!$B$31:$B$54,0),MATCH(Schedules_8760!$F3659,Htg_StPt_Sch_EZ!$C$30:$I$30,0)),"F","C")</f>
        <v>19.444444444444443</v>
      </c>
      <c r="J3659" s="34">
        <f>CONVERT(INDEX(Clg_StPt_Sch_EZ!$C$4:$I$27,MATCH(Schedules_8760!$C3659,Clg_StPt_Sch_EZ!$B$4:$B$27,0),MATCH(Schedules_8760!$F3659,Clg_StPt_Sch_EZ!$C$3:$I$3,0)),"F","C")</f>
        <v>25.555555555555554</v>
      </c>
      <c r="K3659" s="34">
        <f>CONVERT(INDEX(Clg_StPt_Sch_EZ!$C$31:$I$54,MATCH(Schedules_8760!$C3659,Clg_StPt_Sch_EZ!$B$31:$B$54,0),MATCH(Schedules_8760!$F3659,Clg_StPt_Sch_EZ!$C$30:$I$30,0)),"F","C")</f>
        <v>25</v>
      </c>
      <c r="L3659" s="34">
        <f>CONVERT(INDEX(DHW_StPt_Sch_EZ!$C$4:$I$27,MATCH(Schedules_8760!$C3659,DHW_StPt_Sch_EZ!$B$4:$B$27,0),MATCH(Schedules_8760!$F3659,DHW_StPt_Sch_EZ!$C$3:$I$3,0)),"F","C")</f>
        <v>53.333333333333329</v>
      </c>
      <c r="M3659" s="34">
        <f>CONVERT(INDEX(DHW_StPt_Sch_EZ!$C$31:$I$54,MATCH(Schedules_8760!$C3659,DHW_StPt_Sch_EZ!$B$31:$B$54,0),MATCH(Schedules_8760!$F3659,DHW_StPt_Sch_EZ!$C$30:$I$30,0)),"F","C")</f>
        <v>53.333333333333329</v>
      </c>
      <c r="N3659" s="12"/>
      <c r="O3659" s="12"/>
      <c r="P3659" s="12"/>
    </row>
    <row r="3660" spans="1:16" x14ac:dyDescent="0.25">
      <c r="A3660" s="35">
        <v>3659</v>
      </c>
      <c r="B3660" s="89">
        <v>153.41666666666671</v>
      </c>
      <c r="C3660" s="35">
        <f t="shared" si="285"/>
        <v>11</v>
      </c>
      <c r="D3660" s="35">
        <f t="shared" si="288"/>
        <v>153</v>
      </c>
      <c r="E3660" s="35">
        <f t="shared" si="289"/>
        <v>6</v>
      </c>
      <c r="F3660" s="35" t="str">
        <f t="shared" si="286"/>
        <v>Friday</v>
      </c>
      <c r="G3660" s="35">
        <f t="shared" si="287"/>
        <v>6</v>
      </c>
      <c r="H3660" s="34">
        <f>CONVERT(INDEX(Htg_StPt_Sch_EZ!$C$4:$I$27,MATCH(Schedules_8760!$C3660,Htg_StPt_Sch_EZ!$B$4:$B$27,0),MATCH(Schedules_8760!$F3660,Htg_StPt_Sch_EZ!$C$3:$I$3,0)),"F","C")</f>
        <v>20.555555555555554</v>
      </c>
      <c r="I3660" s="34">
        <f>CONVERT(INDEX(Htg_StPt_Sch_EZ!$C$31:$I$54,MATCH(Schedules_8760!$C3660,Htg_StPt_Sch_EZ!$B$31:$B$54,0),MATCH(Schedules_8760!$F3660,Htg_StPt_Sch_EZ!$C$30:$I$30,0)),"F","C")</f>
        <v>19.444444444444443</v>
      </c>
      <c r="J3660" s="34">
        <f>CONVERT(INDEX(Clg_StPt_Sch_EZ!$C$4:$I$27,MATCH(Schedules_8760!$C3660,Clg_StPt_Sch_EZ!$B$4:$B$27,0),MATCH(Schedules_8760!$F3660,Clg_StPt_Sch_EZ!$C$3:$I$3,0)),"F","C")</f>
        <v>25.555555555555554</v>
      </c>
      <c r="K3660" s="34">
        <f>CONVERT(INDEX(Clg_StPt_Sch_EZ!$C$31:$I$54,MATCH(Schedules_8760!$C3660,Clg_StPt_Sch_EZ!$B$31:$B$54,0),MATCH(Schedules_8760!$F3660,Clg_StPt_Sch_EZ!$C$30:$I$30,0)),"F","C")</f>
        <v>25</v>
      </c>
      <c r="L3660" s="34">
        <f>CONVERT(INDEX(DHW_StPt_Sch_EZ!$C$4:$I$27,MATCH(Schedules_8760!$C3660,DHW_StPt_Sch_EZ!$B$4:$B$27,0),MATCH(Schedules_8760!$F3660,DHW_StPt_Sch_EZ!$C$3:$I$3,0)),"F","C")</f>
        <v>53.333333333333329</v>
      </c>
      <c r="M3660" s="34">
        <f>CONVERT(INDEX(DHW_StPt_Sch_EZ!$C$31:$I$54,MATCH(Schedules_8760!$C3660,DHW_StPt_Sch_EZ!$B$31:$B$54,0),MATCH(Schedules_8760!$F3660,DHW_StPt_Sch_EZ!$C$30:$I$30,0)),"F","C")</f>
        <v>53.333333333333329</v>
      </c>
      <c r="N3660" s="12"/>
      <c r="O3660" s="12"/>
      <c r="P3660" s="12"/>
    </row>
    <row r="3661" spans="1:16" x14ac:dyDescent="0.25">
      <c r="A3661" s="35">
        <v>3660</v>
      </c>
      <c r="B3661" s="89">
        <v>153.45833333333329</v>
      </c>
      <c r="C3661" s="35">
        <f t="shared" si="285"/>
        <v>12</v>
      </c>
      <c r="D3661" s="35">
        <f t="shared" si="288"/>
        <v>153</v>
      </c>
      <c r="E3661" s="35">
        <f t="shared" si="289"/>
        <v>6</v>
      </c>
      <c r="F3661" s="35" t="str">
        <f t="shared" si="286"/>
        <v>Friday</v>
      </c>
      <c r="G3661" s="35">
        <f t="shared" si="287"/>
        <v>6</v>
      </c>
      <c r="H3661" s="34">
        <f>CONVERT(INDEX(Htg_StPt_Sch_EZ!$C$4:$I$27,MATCH(Schedules_8760!$C3661,Htg_StPt_Sch_EZ!$B$4:$B$27,0),MATCH(Schedules_8760!$F3661,Htg_StPt_Sch_EZ!$C$3:$I$3,0)),"F","C")</f>
        <v>20.555555555555554</v>
      </c>
      <c r="I3661" s="34">
        <f>CONVERT(INDEX(Htg_StPt_Sch_EZ!$C$31:$I$54,MATCH(Schedules_8760!$C3661,Htg_StPt_Sch_EZ!$B$31:$B$54,0),MATCH(Schedules_8760!$F3661,Htg_StPt_Sch_EZ!$C$30:$I$30,0)),"F","C")</f>
        <v>19.444444444444443</v>
      </c>
      <c r="J3661" s="34">
        <f>CONVERT(INDEX(Clg_StPt_Sch_EZ!$C$4:$I$27,MATCH(Schedules_8760!$C3661,Clg_StPt_Sch_EZ!$B$4:$B$27,0),MATCH(Schedules_8760!$F3661,Clg_StPt_Sch_EZ!$C$3:$I$3,0)),"F","C")</f>
        <v>25.555555555555554</v>
      </c>
      <c r="K3661" s="34">
        <f>CONVERT(INDEX(Clg_StPt_Sch_EZ!$C$31:$I$54,MATCH(Schedules_8760!$C3661,Clg_StPt_Sch_EZ!$B$31:$B$54,0),MATCH(Schedules_8760!$F3661,Clg_StPt_Sch_EZ!$C$30:$I$30,0)),"F","C")</f>
        <v>25</v>
      </c>
      <c r="L3661" s="34">
        <f>CONVERT(INDEX(DHW_StPt_Sch_EZ!$C$4:$I$27,MATCH(Schedules_8760!$C3661,DHW_StPt_Sch_EZ!$B$4:$B$27,0),MATCH(Schedules_8760!$F3661,DHW_StPt_Sch_EZ!$C$3:$I$3,0)),"F","C")</f>
        <v>53.333333333333329</v>
      </c>
      <c r="M3661" s="34">
        <f>CONVERT(INDEX(DHW_StPt_Sch_EZ!$C$31:$I$54,MATCH(Schedules_8760!$C3661,DHW_StPt_Sch_EZ!$B$31:$B$54,0),MATCH(Schedules_8760!$F3661,DHW_StPt_Sch_EZ!$C$30:$I$30,0)),"F","C")</f>
        <v>53.333333333333329</v>
      </c>
      <c r="N3661" s="12"/>
      <c r="O3661" s="12"/>
      <c r="P3661" s="12"/>
    </row>
    <row r="3662" spans="1:16" x14ac:dyDescent="0.25">
      <c r="A3662" s="35">
        <v>3661</v>
      </c>
      <c r="B3662" s="89">
        <v>153.5</v>
      </c>
      <c r="C3662" s="35">
        <f t="shared" si="285"/>
        <v>13</v>
      </c>
      <c r="D3662" s="35">
        <f t="shared" si="288"/>
        <v>153</v>
      </c>
      <c r="E3662" s="35">
        <f t="shared" si="289"/>
        <v>6</v>
      </c>
      <c r="F3662" s="35" t="str">
        <f t="shared" si="286"/>
        <v>Friday</v>
      </c>
      <c r="G3662" s="35">
        <f t="shared" si="287"/>
        <v>6</v>
      </c>
      <c r="H3662" s="34">
        <f>CONVERT(INDEX(Htg_StPt_Sch_EZ!$C$4:$I$27,MATCH(Schedules_8760!$C3662,Htg_StPt_Sch_EZ!$B$4:$B$27,0),MATCH(Schedules_8760!$F3662,Htg_StPt_Sch_EZ!$C$3:$I$3,0)),"F","C")</f>
        <v>20.555555555555554</v>
      </c>
      <c r="I3662" s="34">
        <f>CONVERT(INDEX(Htg_StPt_Sch_EZ!$C$31:$I$54,MATCH(Schedules_8760!$C3662,Htg_StPt_Sch_EZ!$B$31:$B$54,0),MATCH(Schedules_8760!$F3662,Htg_StPt_Sch_EZ!$C$30:$I$30,0)),"F","C")</f>
        <v>19.444444444444443</v>
      </c>
      <c r="J3662" s="34">
        <f>CONVERT(INDEX(Clg_StPt_Sch_EZ!$C$4:$I$27,MATCH(Schedules_8760!$C3662,Clg_StPt_Sch_EZ!$B$4:$B$27,0),MATCH(Schedules_8760!$F3662,Clg_StPt_Sch_EZ!$C$3:$I$3,0)),"F","C")</f>
        <v>25.555555555555554</v>
      </c>
      <c r="K3662" s="34">
        <f>CONVERT(INDEX(Clg_StPt_Sch_EZ!$C$31:$I$54,MATCH(Schedules_8760!$C3662,Clg_StPt_Sch_EZ!$B$31:$B$54,0),MATCH(Schedules_8760!$F3662,Clg_StPt_Sch_EZ!$C$30:$I$30,0)),"F","C")</f>
        <v>25</v>
      </c>
      <c r="L3662" s="34">
        <f>CONVERT(INDEX(DHW_StPt_Sch_EZ!$C$4:$I$27,MATCH(Schedules_8760!$C3662,DHW_StPt_Sch_EZ!$B$4:$B$27,0),MATCH(Schedules_8760!$F3662,DHW_StPt_Sch_EZ!$C$3:$I$3,0)),"F","C")</f>
        <v>53.333333333333329</v>
      </c>
      <c r="M3662" s="34">
        <f>CONVERT(INDEX(DHW_StPt_Sch_EZ!$C$31:$I$54,MATCH(Schedules_8760!$C3662,DHW_StPt_Sch_EZ!$B$31:$B$54,0),MATCH(Schedules_8760!$F3662,DHW_StPt_Sch_EZ!$C$30:$I$30,0)),"F","C")</f>
        <v>53.333333333333329</v>
      </c>
      <c r="N3662" s="12"/>
      <c r="O3662" s="12"/>
      <c r="P3662" s="12"/>
    </row>
    <row r="3663" spans="1:16" x14ac:dyDescent="0.25">
      <c r="A3663" s="35">
        <v>3662</v>
      </c>
      <c r="B3663" s="89">
        <v>153.54166666666671</v>
      </c>
      <c r="C3663" s="35">
        <f t="shared" si="285"/>
        <v>14</v>
      </c>
      <c r="D3663" s="35">
        <f t="shared" si="288"/>
        <v>153</v>
      </c>
      <c r="E3663" s="35">
        <f t="shared" si="289"/>
        <v>6</v>
      </c>
      <c r="F3663" s="35" t="str">
        <f t="shared" si="286"/>
        <v>Friday</v>
      </c>
      <c r="G3663" s="35">
        <f t="shared" si="287"/>
        <v>6</v>
      </c>
      <c r="H3663" s="34">
        <f>CONVERT(INDEX(Htg_StPt_Sch_EZ!$C$4:$I$27,MATCH(Schedules_8760!$C3663,Htg_StPt_Sch_EZ!$B$4:$B$27,0),MATCH(Schedules_8760!$F3663,Htg_StPt_Sch_EZ!$C$3:$I$3,0)),"F","C")</f>
        <v>20.555555555555554</v>
      </c>
      <c r="I3663" s="34">
        <f>CONVERT(INDEX(Htg_StPt_Sch_EZ!$C$31:$I$54,MATCH(Schedules_8760!$C3663,Htg_StPt_Sch_EZ!$B$31:$B$54,0),MATCH(Schedules_8760!$F3663,Htg_StPt_Sch_EZ!$C$30:$I$30,0)),"F","C")</f>
        <v>19.444444444444443</v>
      </c>
      <c r="J3663" s="34">
        <f>CONVERT(INDEX(Clg_StPt_Sch_EZ!$C$4:$I$27,MATCH(Schedules_8760!$C3663,Clg_StPt_Sch_EZ!$B$4:$B$27,0),MATCH(Schedules_8760!$F3663,Clg_StPt_Sch_EZ!$C$3:$I$3,0)),"F","C")</f>
        <v>25.555555555555554</v>
      </c>
      <c r="K3663" s="34">
        <f>CONVERT(INDEX(Clg_StPt_Sch_EZ!$C$31:$I$54,MATCH(Schedules_8760!$C3663,Clg_StPt_Sch_EZ!$B$31:$B$54,0),MATCH(Schedules_8760!$F3663,Clg_StPt_Sch_EZ!$C$30:$I$30,0)),"F","C")</f>
        <v>25</v>
      </c>
      <c r="L3663" s="34">
        <f>CONVERT(INDEX(DHW_StPt_Sch_EZ!$C$4:$I$27,MATCH(Schedules_8760!$C3663,DHW_StPt_Sch_EZ!$B$4:$B$27,0),MATCH(Schedules_8760!$F3663,DHW_StPt_Sch_EZ!$C$3:$I$3,0)),"F","C")</f>
        <v>53.333333333333329</v>
      </c>
      <c r="M3663" s="34">
        <f>CONVERT(INDEX(DHW_StPt_Sch_EZ!$C$31:$I$54,MATCH(Schedules_8760!$C3663,DHW_StPt_Sch_EZ!$B$31:$B$54,0),MATCH(Schedules_8760!$F3663,DHW_StPt_Sch_EZ!$C$30:$I$30,0)),"F","C")</f>
        <v>53.333333333333329</v>
      </c>
      <c r="N3663" s="12"/>
      <c r="O3663" s="12"/>
      <c r="P3663" s="12"/>
    </row>
    <row r="3664" spans="1:16" x14ac:dyDescent="0.25">
      <c r="A3664" s="35">
        <v>3663</v>
      </c>
      <c r="B3664" s="89">
        <v>153.58333333333329</v>
      </c>
      <c r="C3664" s="35">
        <f t="shared" si="285"/>
        <v>15</v>
      </c>
      <c r="D3664" s="35">
        <f t="shared" si="288"/>
        <v>153</v>
      </c>
      <c r="E3664" s="35">
        <f t="shared" si="289"/>
        <v>6</v>
      </c>
      <c r="F3664" s="35" t="str">
        <f t="shared" si="286"/>
        <v>Friday</v>
      </c>
      <c r="G3664" s="35">
        <f t="shared" si="287"/>
        <v>6</v>
      </c>
      <c r="H3664" s="34">
        <f>CONVERT(INDEX(Htg_StPt_Sch_EZ!$C$4:$I$27,MATCH(Schedules_8760!$C3664,Htg_StPt_Sch_EZ!$B$4:$B$27,0),MATCH(Schedules_8760!$F3664,Htg_StPt_Sch_EZ!$C$3:$I$3,0)),"F","C")</f>
        <v>20.555555555555554</v>
      </c>
      <c r="I3664" s="34">
        <f>CONVERT(INDEX(Htg_StPt_Sch_EZ!$C$31:$I$54,MATCH(Schedules_8760!$C3664,Htg_StPt_Sch_EZ!$B$31:$B$54,0),MATCH(Schedules_8760!$F3664,Htg_StPt_Sch_EZ!$C$30:$I$30,0)),"F","C")</f>
        <v>21.111111111111111</v>
      </c>
      <c r="J3664" s="34">
        <f>CONVERT(INDEX(Clg_StPt_Sch_EZ!$C$4:$I$27,MATCH(Schedules_8760!$C3664,Clg_StPt_Sch_EZ!$B$4:$B$27,0),MATCH(Schedules_8760!$F3664,Clg_StPt_Sch_EZ!$C$3:$I$3,0)),"F","C")</f>
        <v>25.555555555555554</v>
      </c>
      <c r="K3664" s="34">
        <f>CONVERT(INDEX(Clg_StPt_Sch_EZ!$C$31:$I$54,MATCH(Schedules_8760!$C3664,Clg_StPt_Sch_EZ!$B$31:$B$54,0),MATCH(Schedules_8760!$F3664,Clg_StPt_Sch_EZ!$C$30:$I$30,0)),"F","C")</f>
        <v>25</v>
      </c>
      <c r="L3664" s="34">
        <f>CONVERT(INDEX(DHW_StPt_Sch_EZ!$C$4:$I$27,MATCH(Schedules_8760!$C3664,DHW_StPt_Sch_EZ!$B$4:$B$27,0),MATCH(Schedules_8760!$F3664,DHW_StPt_Sch_EZ!$C$3:$I$3,0)),"F","C")</f>
        <v>53.333333333333329</v>
      </c>
      <c r="M3664" s="34">
        <f>CONVERT(INDEX(DHW_StPt_Sch_EZ!$C$31:$I$54,MATCH(Schedules_8760!$C3664,DHW_StPt_Sch_EZ!$B$31:$B$54,0),MATCH(Schedules_8760!$F3664,DHW_StPt_Sch_EZ!$C$30:$I$30,0)),"F","C")</f>
        <v>53.333333333333329</v>
      </c>
      <c r="N3664" s="12"/>
      <c r="O3664" s="12"/>
      <c r="P3664" s="12"/>
    </row>
    <row r="3665" spans="1:16" x14ac:dyDescent="0.25">
      <c r="A3665" s="35">
        <v>3664</v>
      </c>
      <c r="B3665" s="89">
        <v>153.625</v>
      </c>
      <c r="C3665" s="35">
        <f t="shared" si="285"/>
        <v>16</v>
      </c>
      <c r="D3665" s="35">
        <f t="shared" si="288"/>
        <v>153</v>
      </c>
      <c r="E3665" s="35">
        <f t="shared" si="289"/>
        <v>6</v>
      </c>
      <c r="F3665" s="35" t="str">
        <f t="shared" si="286"/>
        <v>Friday</v>
      </c>
      <c r="G3665" s="35">
        <f t="shared" si="287"/>
        <v>6</v>
      </c>
      <c r="H3665" s="34">
        <f>CONVERT(INDEX(Htg_StPt_Sch_EZ!$C$4:$I$27,MATCH(Schedules_8760!$C3665,Htg_StPt_Sch_EZ!$B$4:$B$27,0),MATCH(Schedules_8760!$F3665,Htg_StPt_Sch_EZ!$C$3:$I$3,0)),"F","C")</f>
        <v>20.555555555555554</v>
      </c>
      <c r="I3665" s="34">
        <f>CONVERT(INDEX(Htg_StPt_Sch_EZ!$C$31:$I$54,MATCH(Schedules_8760!$C3665,Htg_StPt_Sch_EZ!$B$31:$B$54,0),MATCH(Schedules_8760!$F3665,Htg_StPt_Sch_EZ!$C$30:$I$30,0)),"F","C")</f>
        <v>21.111111111111111</v>
      </c>
      <c r="J3665" s="34">
        <f>CONVERT(INDEX(Clg_StPt_Sch_EZ!$C$4:$I$27,MATCH(Schedules_8760!$C3665,Clg_StPt_Sch_EZ!$B$4:$B$27,0),MATCH(Schedules_8760!$F3665,Clg_StPt_Sch_EZ!$C$3:$I$3,0)),"F","C")</f>
        <v>25.555555555555554</v>
      </c>
      <c r="K3665" s="34">
        <f>CONVERT(INDEX(Clg_StPt_Sch_EZ!$C$31:$I$54,MATCH(Schedules_8760!$C3665,Clg_StPt_Sch_EZ!$B$31:$B$54,0),MATCH(Schedules_8760!$F3665,Clg_StPt_Sch_EZ!$C$30:$I$30,0)),"F","C")</f>
        <v>25</v>
      </c>
      <c r="L3665" s="34">
        <f>CONVERT(INDEX(DHW_StPt_Sch_EZ!$C$4:$I$27,MATCH(Schedules_8760!$C3665,DHW_StPt_Sch_EZ!$B$4:$B$27,0),MATCH(Schedules_8760!$F3665,DHW_StPt_Sch_EZ!$C$3:$I$3,0)),"F","C")</f>
        <v>53.333333333333329</v>
      </c>
      <c r="M3665" s="34">
        <f>CONVERT(INDEX(DHW_StPt_Sch_EZ!$C$31:$I$54,MATCH(Schedules_8760!$C3665,DHW_StPt_Sch_EZ!$B$31:$B$54,0),MATCH(Schedules_8760!$F3665,DHW_StPt_Sch_EZ!$C$30:$I$30,0)),"F","C")</f>
        <v>53.333333333333329</v>
      </c>
      <c r="N3665" s="12"/>
      <c r="O3665" s="12"/>
      <c r="P3665" s="12"/>
    </row>
    <row r="3666" spans="1:16" x14ac:dyDescent="0.25">
      <c r="A3666" s="35">
        <v>3665</v>
      </c>
      <c r="B3666" s="89">
        <v>153.66666666666671</v>
      </c>
      <c r="C3666" s="35">
        <f t="shared" si="285"/>
        <v>17</v>
      </c>
      <c r="D3666" s="35">
        <f t="shared" si="288"/>
        <v>153</v>
      </c>
      <c r="E3666" s="35">
        <f t="shared" si="289"/>
        <v>6</v>
      </c>
      <c r="F3666" s="35" t="str">
        <f t="shared" si="286"/>
        <v>Friday</v>
      </c>
      <c r="G3666" s="35">
        <f t="shared" si="287"/>
        <v>6</v>
      </c>
      <c r="H3666" s="34">
        <f>CONVERT(INDEX(Htg_StPt_Sch_EZ!$C$4:$I$27,MATCH(Schedules_8760!$C3666,Htg_StPt_Sch_EZ!$B$4:$B$27,0),MATCH(Schedules_8760!$F3666,Htg_StPt_Sch_EZ!$C$3:$I$3,0)),"F","C")</f>
        <v>20.555555555555554</v>
      </c>
      <c r="I3666" s="34">
        <f>CONVERT(INDEX(Htg_StPt_Sch_EZ!$C$31:$I$54,MATCH(Schedules_8760!$C3666,Htg_StPt_Sch_EZ!$B$31:$B$54,0),MATCH(Schedules_8760!$F3666,Htg_StPt_Sch_EZ!$C$30:$I$30,0)),"F","C")</f>
        <v>17.777777777777779</v>
      </c>
      <c r="J3666" s="34">
        <f>CONVERT(INDEX(Clg_StPt_Sch_EZ!$C$4:$I$27,MATCH(Schedules_8760!$C3666,Clg_StPt_Sch_EZ!$B$4:$B$27,0),MATCH(Schedules_8760!$F3666,Clg_StPt_Sch_EZ!$C$3:$I$3,0)),"F","C")</f>
        <v>25.555555555555554</v>
      </c>
      <c r="K3666" s="34">
        <f>CONVERT(INDEX(Clg_StPt_Sch_EZ!$C$31:$I$54,MATCH(Schedules_8760!$C3666,Clg_StPt_Sch_EZ!$B$31:$B$54,0),MATCH(Schedules_8760!$F3666,Clg_StPt_Sch_EZ!$C$30:$I$30,0)),"F","C")</f>
        <v>25</v>
      </c>
      <c r="L3666" s="34">
        <f>CONVERT(INDEX(DHW_StPt_Sch_EZ!$C$4:$I$27,MATCH(Schedules_8760!$C3666,DHW_StPt_Sch_EZ!$B$4:$B$27,0),MATCH(Schedules_8760!$F3666,DHW_StPt_Sch_EZ!$C$3:$I$3,0)),"F","C")</f>
        <v>53.333333333333329</v>
      </c>
      <c r="M3666" s="34">
        <f>CONVERT(INDEX(DHW_StPt_Sch_EZ!$C$31:$I$54,MATCH(Schedules_8760!$C3666,DHW_StPt_Sch_EZ!$B$31:$B$54,0),MATCH(Schedules_8760!$F3666,DHW_StPt_Sch_EZ!$C$30:$I$30,0)),"F","C")</f>
        <v>53.333333333333329</v>
      </c>
      <c r="N3666" s="12"/>
      <c r="O3666" s="12"/>
      <c r="P3666" s="12"/>
    </row>
    <row r="3667" spans="1:16" x14ac:dyDescent="0.25">
      <c r="A3667" s="35">
        <v>3666</v>
      </c>
      <c r="B3667" s="89">
        <v>153.70833333333329</v>
      </c>
      <c r="C3667" s="35">
        <f t="shared" si="285"/>
        <v>18</v>
      </c>
      <c r="D3667" s="35">
        <f t="shared" si="288"/>
        <v>153</v>
      </c>
      <c r="E3667" s="35">
        <f t="shared" si="289"/>
        <v>6</v>
      </c>
      <c r="F3667" s="35" t="str">
        <f t="shared" si="286"/>
        <v>Friday</v>
      </c>
      <c r="G3667" s="35">
        <f t="shared" si="287"/>
        <v>6</v>
      </c>
      <c r="H3667" s="34">
        <f>CONVERT(INDEX(Htg_StPt_Sch_EZ!$C$4:$I$27,MATCH(Schedules_8760!$C3667,Htg_StPt_Sch_EZ!$B$4:$B$27,0),MATCH(Schedules_8760!$F3667,Htg_StPt_Sch_EZ!$C$3:$I$3,0)),"F","C")</f>
        <v>20.555555555555554</v>
      </c>
      <c r="I3667" s="34">
        <f>CONVERT(INDEX(Htg_StPt_Sch_EZ!$C$31:$I$54,MATCH(Schedules_8760!$C3667,Htg_StPt_Sch_EZ!$B$31:$B$54,0),MATCH(Schedules_8760!$F3667,Htg_StPt_Sch_EZ!$C$30:$I$30,0)),"F","C")</f>
        <v>17.777777777777779</v>
      </c>
      <c r="J3667" s="34">
        <f>CONVERT(INDEX(Clg_StPt_Sch_EZ!$C$4:$I$27,MATCH(Schedules_8760!$C3667,Clg_StPt_Sch_EZ!$B$4:$B$27,0),MATCH(Schedules_8760!$F3667,Clg_StPt_Sch_EZ!$C$3:$I$3,0)),"F","C")</f>
        <v>25.555555555555554</v>
      </c>
      <c r="K3667" s="34">
        <f>CONVERT(INDEX(Clg_StPt_Sch_EZ!$C$31:$I$54,MATCH(Schedules_8760!$C3667,Clg_StPt_Sch_EZ!$B$31:$B$54,0),MATCH(Schedules_8760!$F3667,Clg_StPt_Sch_EZ!$C$30:$I$30,0)),"F","C")</f>
        <v>28.333333333333332</v>
      </c>
      <c r="L3667" s="34">
        <f>CONVERT(INDEX(DHW_StPt_Sch_EZ!$C$4:$I$27,MATCH(Schedules_8760!$C3667,DHW_StPt_Sch_EZ!$B$4:$B$27,0),MATCH(Schedules_8760!$F3667,DHW_StPt_Sch_EZ!$C$3:$I$3,0)),"F","C")</f>
        <v>53.333333333333329</v>
      </c>
      <c r="M3667" s="34">
        <f>CONVERT(INDEX(DHW_StPt_Sch_EZ!$C$31:$I$54,MATCH(Schedules_8760!$C3667,DHW_StPt_Sch_EZ!$B$31:$B$54,0),MATCH(Schedules_8760!$F3667,DHW_StPt_Sch_EZ!$C$30:$I$30,0)),"F","C")</f>
        <v>53.333333333333329</v>
      </c>
      <c r="N3667" s="12"/>
      <c r="O3667" s="12"/>
      <c r="P3667" s="12"/>
    </row>
    <row r="3668" spans="1:16" x14ac:dyDescent="0.25">
      <c r="A3668" s="35">
        <v>3667</v>
      </c>
      <c r="B3668" s="89">
        <v>153.75</v>
      </c>
      <c r="C3668" s="35">
        <f t="shared" si="285"/>
        <v>19</v>
      </c>
      <c r="D3668" s="35">
        <f t="shared" si="288"/>
        <v>153</v>
      </c>
      <c r="E3668" s="35">
        <f t="shared" si="289"/>
        <v>6</v>
      </c>
      <c r="F3668" s="35" t="str">
        <f t="shared" si="286"/>
        <v>Friday</v>
      </c>
      <c r="G3668" s="35">
        <f t="shared" si="287"/>
        <v>6</v>
      </c>
      <c r="H3668" s="34">
        <f>CONVERT(INDEX(Htg_StPt_Sch_EZ!$C$4:$I$27,MATCH(Schedules_8760!$C3668,Htg_StPt_Sch_EZ!$B$4:$B$27,0),MATCH(Schedules_8760!$F3668,Htg_StPt_Sch_EZ!$C$3:$I$3,0)),"F","C")</f>
        <v>20.555555555555554</v>
      </c>
      <c r="I3668" s="34">
        <f>CONVERT(INDEX(Htg_StPt_Sch_EZ!$C$31:$I$54,MATCH(Schedules_8760!$C3668,Htg_StPt_Sch_EZ!$B$31:$B$54,0),MATCH(Schedules_8760!$F3668,Htg_StPt_Sch_EZ!$C$30:$I$30,0)),"F","C")</f>
        <v>18.333333333333332</v>
      </c>
      <c r="J3668" s="34">
        <f>CONVERT(INDEX(Clg_StPt_Sch_EZ!$C$4:$I$27,MATCH(Schedules_8760!$C3668,Clg_StPt_Sch_EZ!$B$4:$B$27,0),MATCH(Schedules_8760!$F3668,Clg_StPt_Sch_EZ!$C$3:$I$3,0)),"F","C")</f>
        <v>25.555555555555554</v>
      </c>
      <c r="K3668" s="34">
        <f>CONVERT(INDEX(Clg_StPt_Sch_EZ!$C$31:$I$54,MATCH(Schedules_8760!$C3668,Clg_StPt_Sch_EZ!$B$31:$B$54,0),MATCH(Schedules_8760!$F3668,Clg_StPt_Sch_EZ!$C$30:$I$30,0)),"F","C")</f>
        <v>28.333333333333332</v>
      </c>
      <c r="L3668" s="34">
        <f>CONVERT(INDEX(DHW_StPt_Sch_EZ!$C$4:$I$27,MATCH(Schedules_8760!$C3668,DHW_StPt_Sch_EZ!$B$4:$B$27,0),MATCH(Schedules_8760!$F3668,DHW_StPt_Sch_EZ!$C$3:$I$3,0)),"F","C")</f>
        <v>53.333333333333329</v>
      </c>
      <c r="M3668" s="34">
        <f>CONVERT(INDEX(DHW_StPt_Sch_EZ!$C$31:$I$54,MATCH(Schedules_8760!$C3668,DHW_StPt_Sch_EZ!$B$31:$B$54,0),MATCH(Schedules_8760!$F3668,DHW_StPt_Sch_EZ!$C$30:$I$30,0)),"F","C")</f>
        <v>53.333333333333329</v>
      </c>
      <c r="N3668" s="12"/>
      <c r="O3668" s="12"/>
      <c r="P3668" s="12"/>
    </row>
    <row r="3669" spans="1:16" x14ac:dyDescent="0.25">
      <c r="A3669" s="35">
        <v>3668</v>
      </c>
      <c r="B3669" s="89">
        <v>153.79166666666671</v>
      </c>
      <c r="C3669" s="35">
        <f t="shared" si="285"/>
        <v>20</v>
      </c>
      <c r="D3669" s="35">
        <f t="shared" si="288"/>
        <v>153</v>
      </c>
      <c r="E3669" s="35">
        <f t="shared" si="289"/>
        <v>6</v>
      </c>
      <c r="F3669" s="35" t="str">
        <f t="shared" si="286"/>
        <v>Friday</v>
      </c>
      <c r="G3669" s="35">
        <f t="shared" si="287"/>
        <v>6</v>
      </c>
      <c r="H3669" s="34">
        <f>CONVERT(INDEX(Htg_StPt_Sch_EZ!$C$4:$I$27,MATCH(Schedules_8760!$C3669,Htg_StPt_Sch_EZ!$B$4:$B$27,0),MATCH(Schedules_8760!$F3669,Htg_StPt_Sch_EZ!$C$3:$I$3,0)),"F","C")</f>
        <v>20.555555555555554</v>
      </c>
      <c r="I3669" s="34">
        <f>CONVERT(INDEX(Htg_StPt_Sch_EZ!$C$31:$I$54,MATCH(Schedules_8760!$C3669,Htg_StPt_Sch_EZ!$B$31:$B$54,0),MATCH(Schedules_8760!$F3669,Htg_StPt_Sch_EZ!$C$30:$I$30,0)),"F","C")</f>
        <v>18.888888888888889</v>
      </c>
      <c r="J3669" s="34">
        <f>CONVERT(INDEX(Clg_StPt_Sch_EZ!$C$4:$I$27,MATCH(Schedules_8760!$C3669,Clg_StPt_Sch_EZ!$B$4:$B$27,0),MATCH(Schedules_8760!$F3669,Clg_StPt_Sch_EZ!$C$3:$I$3,0)),"F","C")</f>
        <v>25.555555555555554</v>
      </c>
      <c r="K3669" s="34">
        <f>CONVERT(INDEX(Clg_StPt_Sch_EZ!$C$31:$I$54,MATCH(Schedules_8760!$C3669,Clg_StPt_Sch_EZ!$B$31:$B$54,0),MATCH(Schedules_8760!$F3669,Clg_StPt_Sch_EZ!$C$30:$I$30,0)),"F","C")</f>
        <v>28.333333333333332</v>
      </c>
      <c r="L3669" s="34">
        <f>CONVERT(INDEX(DHW_StPt_Sch_EZ!$C$4:$I$27,MATCH(Schedules_8760!$C3669,DHW_StPt_Sch_EZ!$B$4:$B$27,0),MATCH(Schedules_8760!$F3669,DHW_StPt_Sch_EZ!$C$3:$I$3,0)),"F","C")</f>
        <v>53.333333333333329</v>
      </c>
      <c r="M3669" s="34">
        <f>CONVERT(INDEX(DHW_StPt_Sch_EZ!$C$31:$I$54,MATCH(Schedules_8760!$C3669,DHW_StPt_Sch_EZ!$B$31:$B$54,0),MATCH(Schedules_8760!$F3669,DHW_StPt_Sch_EZ!$C$30:$I$30,0)),"F","C")</f>
        <v>53.333333333333329</v>
      </c>
      <c r="N3669" s="12"/>
      <c r="O3669" s="12"/>
      <c r="P3669" s="12"/>
    </row>
    <row r="3670" spans="1:16" x14ac:dyDescent="0.25">
      <c r="A3670" s="35">
        <v>3669</v>
      </c>
      <c r="B3670" s="89">
        <v>153.83333333333329</v>
      </c>
      <c r="C3670" s="35">
        <f t="shared" si="285"/>
        <v>21</v>
      </c>
      <c r="D3670" s="35">
        <f t="shared" si="288"/>
        <v>153</v>
      </c>
      <c r="E3670" s="35">
        <f t="shared" si="289"/>
        <v>6</v>
      </c>
      <c r="F3670" s="35" t="str">
        <f t="shared" si="286"/>
        <v>Friday</v>
      </c>
      <c r="G3670" s="35">
        <f t="shared" si="287"/>
        <v>6</v>
      </c>
      <c r="H3670" s="34">
        <f>CONVERT(INDEX(Htg_StPt_Sch_EZ!$C$4:$I$27,MATCH(Schedules_8760!$C3670,Htg_StPt_Sch_EZ!$B$4:$B$27,0),MATCH(Schedules_8760!$F3670,Htg_StPt_Sch_EZ!$C$3:$I$3,0)),"F","C")</f>
        <v>20.555555555555554</v>
      </c>
      <c r="I3670" s="34">
        <f>CONVERT(INDEX(Htg_StPt_Sch_EZ!$C$31:$I$54,MATCH(Schedules_8760!$C3670,Htg_StPt_Sch_EZ!$B$31:$B$54,0),MATCH(Schedules_8760!$F3670,Htg_StPt_Sch_EZ!$C$30:$I$30,0)),"F","C")</f>
        <v>19.444444444444443</v>
      </c>
      <c r="J3670" s="34">
        <f>CONVERT(INDEX(Clg_StPt_Sch_EZ!$C$4:$I$27,MATCH(Schedules_8760!$C3670,Clg_StPt_Sch_EZ!$B$4:$B$27,0),MATCH(Schedules_8760!$F3670,Clg_StPt_Sch_EZ!$C$3:$I$3,0)),"F","C")</f>
        <v>25.555555555555554</v>
      </c>
      <c r="K3670" s="34">
        <f>CONVERT(INDEX(Clg_StPt_Sch_EZ!$C$31:$I$54,MATCH(Schedules_8760!$C3670,Clg_StPt_Sch_EZ!$B$31:$B$54,0),MATCH(Schedules_8760!$F3670,Clg_StPt_Sch_EZ!$C$30:$I$30,0)),"F","C")</f>
        <v>28.333333333333332</v>
      </c>
      <c r="L3670" s="34">
        <f>CONVERT(INDEX(DHW_StPt_Sch_EZ!$C$4:$I$27,MATCH(Schedules_8760!$C3670,DHW_StPt_Sch_EZ!$B$4:$B$27,0),MATCH(Schedules_8760!$F3670,DHW_StPt_Sch_EZ!$C$3:$I$3,0)),"F","C")</f>
        <v>53.333333333333329</v>
      </c>
      <c r="M3670" s="34">
        <f>CONVERT(INDEX(DHW_StPt_Sch_EZ!$C$31:$I$54,MATCH(Schedules_8760!$C3670,DHW_StPt_Sch_EZ!$B$31:$B$54,0),MATCH(Schedules_8760!$F3670,DHW_StPt_Sch_EZ!$C$30:$I$30,0)),"F","C")</f>
        <v>53.333333333333329</v>
      </c>
      <c r="N3670" s="12"/>
      <c r="O3670" s="12"/>
      <c r="P3670" s="12"/>
    </row>
    <row r="3671" spans="1:16" x14ac:dyDescent="0.25">
      <c r="A3671" s="35">
        <v>3670</v>
      </c>
      <c r="B3671" s="89">
        <v>153.875</v>
      </c>
      <c r="C3671" s="35">
        <f t="shared" si="285"/>
        <v>22</v>
      </c>
      <c r="D3671" s="35">
        <f t="shared" si="288"/>
        <v>153</v>
      </c>
      <c r="E3671" s="35">
        <f t="shared" si="289"/>
        <v>6</v>
      </c>
      <c r="F3671" s="35" t="str">
        <f t="shared" si="286"/>
        <v>Friday</v>
      </c>
      <c r="G3671" s="35">
        <f t="shared" si="287"/>
        <v>6</v>
      </c>
      <c r="H3671" s="34">
        <f>CONVERT(INDEX(Htg_StPt_Sch_EZ!$C$4:$I$27,MATCH(Schedules_8760!$C3671,Htg_StPt_Sch_EZ!$B$4:$B$27,0),MATCH(Schedules_8760!$F3671,Htg_StPt_Sch_EZ!$C$3:$I$3,0)),"F","C")</f>
        <v>20.555555555555554</v>
      </c>
      <c r="I3671" s="34">
        <f>CONVERT(INDEX(Htg_StPt_Sch_EZ!$C$31:$I$54,MATCH(Schedules_8760!$C3671,Htg_StPt_Sch_EZ!$B$31:$B$54,0),MATCH(Schedules_8760!$F3671,Htg_StPt_Sch_EZ!$C$30:$I$30,0)),"F","C")</f>
        <v>19.444444444444443</v>
      </c>
      <c r="J3671" s="34">
        <f>CONVERT(INDEX(Clg_StPt_Sch_EZ!$C$4:$I$27,MATCH(Schedules_8760!$C3671,Clg_StPt_Sch_EZ!$B$4:$B$27,0),MATCH(Schedules_8760!$F3671,Clg_StPt_Sch_EZ!$C$3:$I$3,0)),"F","C")</f>
        <v>25.555555555555554</v>
      </c>
      <c r="K3671" s="34">
        <f>CONVERT(INDEX(Clg_StPt_Sch_EZ!$C$31:$I$54,MATCH(Schedules_8760!$C3671,Clg_StPt_Sch_EZ!$B$31:$B$54,0),MATCH(Schedules_8760!$F3671,Clg_StPt_Sch_EZ!$C$30:$I$30,0)),"F","C")</f>
        <v>28.333333333333332</v>
      </c>
      <c r="L3671" s="34">
        <f>CONVERT(INDEX(DHW_StPt_Sch_EZ!$C$4:$I$27,MATCH(Schedules_8760!$C3671,DHW_StPt_Sch_EZ!$B$4:$B$27,0),MATCH(Schedules_8760!$F3671,DHW_StPt_Sch_EZ!$C$3:$I$3,0)),"F","C")</f>
        <v>53.333333333333329</v>
      </c>
      <c r="M3671" s="34">
        <f>CONVERT(INDEX(DHW_StPt_Sch_EZ!$C$31:$I$54,MATCH(Schedules_8760!$C3671,DHW_StPt_Sch_EZ!$B$31:$B$54,0),MATCH(Schedules_8760!$F3671,DHW_StPt_Sch_EZ!$C$30:$I$30,0)),"F","C")</f>
        <v>53.333333333333329</v>
      </c>
      <c r="N3671" s="12"/>
      <c r="O3671" s="12"/>
      <c r="P3671" s="12"/>
    </row>
    <row r="3672" spans="1:16" x14ac:dyDescent="0.25">
      <c r="A3672" s="35">
        <v>3671</v>
      </c>
      <c r="B3672" s="89">
        <v>153.91666666666671</v>
      </c>
      <c r="C3672" s="35">
        <f t="shared" si="285"/>
        <v>23</v>
      </c>
      <c r="D3672" s="35">
        <f t="shared" si="288"/>
        <v>153</v>
      </c>
      <c r="E3672" s="35">
        <f t="shared" si="289"/>
        <v>6</v>
      </c>
      <c r="F3672" s="35" t="str">
        <f t="shared" si="286"/>
        <v>Friday</v>
      </c>
      <c r="G3672" s="35">
        <f t="shared" si="287"/>
        <v>6</v>
      </c>
      <c r="H3672" s="34">
        <f>CONVERT(INDEX(Htg_StPt_Sch_EZ!$C$4:$I$27,MATCH(Schedules_8760!$C3672,Htg_StPt_Sch_EZ!$B$4:$B$27,0),MATCH(Schedules_8760!$F3672,Htg_StPt_Sch_EZ!$C$3:$I$3,0)),"F","C")</f>
        <v>20.555555555555554</v>
      </c>
      <c r="I3672" s="34">
        <f>CONVERT(INDEX(Htg_StPt_Sch_EZ!$C$31:$I$54,MATCH(Schedules_8760!$C3672,Htg_StPt_Sch_EZ!$B$31:$B$54,0),MATCH(Schedules_8760!$F3672,Htg_StPt_Sch_EZ!$C$30:$I$30,0)),"F","C")</f>
        <v>19.444444444444443</v>
      </c>
      <c r="J3672" s="34">
        <f>CONVERT(INDEX(Clg_StPt_Sch_EZ!$C$4:$I$27,MATCH(Schedules_8760!$C3672,Clg_StPt_Sch_EZ!$B$4:$B$27,0),MATCH(Schedules_8760!$F3672,Clg_StPt_Sch_EZ!$C$3:$I$3,0)),"F","C")</f>
        <v>25.555555555555554</v>
      </c>
      <c r="K3672" s="34">
        <f>CONVERT(INDEX(Clg_StPt_Sch_EZ!$C$31:$I$54,MATCH(Schedules_8760!$C3672,Clg_StPt_Sch_EZ!$B$31:$B$54,0),MATCH(Schedules_8760!$F3672,Clg_StPt_Sch_EZ!$C$30:$I$30,0)),"F","C")</f>
        <v>28.333333333333332</v>
      </c>
      <c r="L3672" s="34">
        <f>CONVERT(INDEX(DHW_StPt_Sch_EZ!$C$4:$I$27,MATCH(Schedules_8760!$C3672,DHW_StPt_Sch_EZ!$B$4:$B$27,0),MATCH(Schedules_8760!$F3672,DHW_StPt_Sch_EZ!$C$3:$I$3,0)),"F","C")</f>
        <v>53.333333333333329</v>
      </c>
      <c r="M3672" s="34">
        <f>CONVERT(INDEX(DHW_StPt_Sch_EZ!$C$31:$I$54,MATCH(Schedules_8760!$C3672,DHW_StPt_Sch_EZ!$B$31:$B$54,0),MATCH(Schedules_8760!$F3672,DHW_StPt_Sch_EZ!$C$30:$I$30,0)),"F","C")</f>
        <v>53.333333333333329</v>
      </c>
      <c r="N3672" s="12"/>
      <c r="O3672" s="12"/>
      <c r="P3672" s="12"/>
    </row>
    <row r="3673" spans="1:16" x14ac:dyDescent="0.25">
      <c r="A3673" s="35">
        <v>3672</v>
      </c>
      <c r="B3673" s="89">
        <v>153.95833333333329</v>
      </c>
      <c r="C3673" s="35">
        <f t="shared" si="285"/>
        <v>24</v>
      </c>
      <c r="D3673" s="35">
        <f t="shared" si="288"/>
        <v>153</v>
      </c>
      <c r="E3673" s="35">
        <f t="shared" si="289"/>
        <v>6</v>
      </c>
      <c r="F3673" s="35" t="str">
        <f t="shared" si="286"/>
        <v>Friday</v>
      </c>
      <c r="G3673" s="35">
        <f t="shared" si="287"/>
        <v>6</v>
      </c>
      <c r="H3673" s="34">
        <f>CONVERT(INDEX(Htg_StPt_Sch_EZ!$C$4:$I$27,MATCH(Schedules_8760!$C3673,Htg_StPt_Sch_EZ!$B$4:$B$27,0),MATCH(Schedules_8760!$F3673,Htg_StPt_Sch_EZ!$C$3:$I$3,0)),"F","C")</f>
        <v>20.555555555555554</v>
      </c>
      <c r="I3673" s="34">
        <f>CONVERT(INDEX(Htg_StPt_Sch_EZ!$C$31:$I$54,MATCH(Schedules_8760!$C3673,Htg_StPt_Sch_EZ!$B$31:$B$54,0),MATCH(Schedules_8760!$F3673,Htg_StPt_Sch_EZ!$C$30:$I$30,0)),"F","C")</f>
        <v>19.444444444444443</v>
      </c>
      <c r="J3673" s="34">
        <f>CONVERT(INDEX(Clg_StPt_Sch_EZ!$C$4:$I$27,MATCH(Schedules_8760!$C3673,Clg_StPt_Sch_EZ!$B$4:$B$27,0),MATCH(Schedules_8760!$F3673,Clg_StPt_Sch_EZ!$C$3:$I$3,0)),"F","C")</f>
        <v>25.555555555555554</v>
      </c>
      <c r="K3673" s="34">
        <f>CONVERT(INDEX(Clg_StPt_Sch_EZ!$C$31:$I$54,MATCH(Schedules_8760!$C3673,Clg_StPt_Sch_EZ!$B$31:$B$54,0),MATCH(Schedules_8760!$F3673,Clg_StPt_Sch_EZ!$C$30:$I$30,0)),"F","C")</f>
        <v>28.333333333333332</v>
      </c>
      <c r="L3673" s="34">
        <f>CONVERT(INDEX(DHW_StPt_Sch_EZ!$C$4:$I$27,MATCH(Schedules_8760!$C3673,DHW_StPt_Sch_EZ!$B$4:$B$27,0),MATCH(Schedules_8760!$F3673,DHW_StPt_Sch_EZ!$C$3:$I$3,0)),"F","C")</f>
        <v>53.333333333333329</v>
      </c>
      <c r="M3673" s="34">
        <f>CONVERT(INDEX(DHW_StPt_Sch_EZ!$C$31:$I$54,MATCH(Schedules_8760!$C3673,DHW_StPt_Sch_EZ!$B$31:$B$54,0),MATCH(Schedules_8760!$F3673,DHW_StPt_Sch_EZ!$C$30:$I$30,0)),"F","C")</f>
        <v>53.333333333333329</v>
      </c>
      <c r="N3673" s="12"/>
      <c r="O3673" s="12"/>
      <c r="P3673" s="12"/>
    </row>
    <row r="3674" spans="1:16" x14ac:dyDescent="0.25">
      <c r="A3674" s="35">
        <v>3673</v>
      </c>
      <c r="B3674" s="89">
        <v>154</v>
      </c>
      <c r="C3674" s="35">
        <f t="shared" si="285"/>
        <v>1</v>
      </c>
      <c r="D3674" s="35">
        <f t="shared" si="288"/>
        <v>154</v>
      </c>
      <c r="E3674" s="35">
        <f t="shared" si="289"/>
        <v>7</v>
      </c>
      <c r="F3674" s="35" t="str">
        <f t="shared" si="286"/>
        <v>Saturday</v>
      </c>
      <c r="G3674" s="35">
        <f t="shared" si="287"/>
        <v>6</v>
      </c>
      <c r="H3674" s="34">
        <f>CONVERT(INDEX(Htg_StPt_Sch_EZ!$C$4:$I$27,MATCH(Schedules_8760!$C3674,Htg_StPt_Sch_EZ!$B$4:$B$27,0),MATCH(Schedules_8760!$F3674,Htg_StPt_Sch_EZ!$C$3:$I$3,0)),"F","C")</f>
        <v>20.555555555555554</v>
      </c>
      <c r="I3674" s="34">
        <f>CONVERT(INDEX(Htg_StPt_Sch_EZ!$C$31:$I$54,MATCH(Schedules_8760!$C3674,Htg_StPt_Sch_EZ!$B$31:$B$54,0),MATCH(Schedules_8760!$F3674,Htg_StPt_Sch_EZ!$C$30:$I$30,0)),"F","C")</f>
        <v>19.444444444444443</v>
      </c>
      <c r="J3674" s="34">
        <f>CONVERT(INDEX(Clg_StPt_Sch_EZ!$C$4:$I$27,MATCH(Schedules_8760!$C3674,Clg_StPt_Sch_EZ!$B$4:$B$27,0),MATCH(Schedules_8760!$F3674,Clg_StPt_Sch_EZ!$C$3:$I$3,0)),"F","C")</f>
        <v>25.555555555555554</v>
      </c>
      <c r="K3674" s="34">
        <f>CONVERT(INDEX(Clg_StPt_Sch_EZ!$C$31:$I$54,MATCH(Schedules_8760!$C3674,Clg_StPt_Sch_EZ!$B$31:$B$54,0),MATCH(Schedules_8760!$F3674,Clg_StPt_Sch_EZ!$C$30:$I$30,0)),"F","C")</f>
        <v>28.333333333333332</v>
      </c>
      <c r="L3674" s="34">
        <f>CONVERT(INDEX(DHW_StPt_Sch_EZ!$C$4:$I$27,MATCH(Schedules_8760!$C3674,DHW_StPt_Sch_EZ!$B$4:$B$27,0),MATCH(Schedules_8760!$F3674,DHW_StPt_Sch_EZ!$C$3:$I$3,0)),"F","C")</f>
        <v>53.333333333333329</v>
      </c>
      <c r="M3674" s="34">
        <f>CONVERT(INDEX(DHW_StPt_Sch_EZ!$C$31:$I$54,MATCH(Schedules_8760!$C3674,DHW_StPt_Sch_EZ!$B$31:$B$54,0),MATCH(Schedules_8760!$F3674,DHW_StPt_Sch_EZ!$C$30:$I$30,0)),"F","C")</f>
        <v>53.333333333333329</v>
      </c>
      <c r="N3674" s="12"/>
      <c r="O3674" s="12"/>
      <c r="P3674" s="12"/>
    </row>
    <row r="3675" spans="1:16" x14ac:dyDescent="0.25">
      <c r="A3675" s="35">
        <v>3674</v>
      </c>
      <c r="B3675" s="89">
        <v>154.04166666666671</v>
      </c>
      <c r="C3675" s="35">
        <f t="shared" si="285"/>
        <v>2</v>
      </c>
      <c r="D3675" s="35">
        <f t="shared" si="288"/>
        <v>154</v>
      </c>
      <c r="E3675" s="35">
        <f t="shared" si="289"/>
        <v>7</v>
      </c>
      <c r="F3675" s="35" t="str">
        <f t="shared" si="286"/>
        <v>Saturday</v>
      </c>
      <c r="G3675" s="35">
        <f t="shared" si="287"/>
        <v>6</v>
      </c>
      <c r="H3675" s="34">
        <f>CONVERT(INDEX(Htg_StPt_Sch_EZ!$C$4:$I$27,MATCH(Schedules_8760!$C3675,Htg_StPt_Sch_EZ!$B$4:$B$27,0),MATCH(Schedules_8760!$F3675,Htg_StPt_Sch_EZ!$C$3:$I$3,0)),"F","C")</f>
        <v>20.555555555555554</v>
      </c>
      <c r="I3675" s="34">
        <f>CONVERT(INDEX(Htg_StPt_Sch_EZ!$C$31:$I$54,MATCH(Schedules_8760!$C3675,Htg_StPt_Sch_EZ!$B$31:$B$54,0),MATCH(Schedules_8760!$F3675,Htg_StPt_Sch_EZ!$C$30:$I$30,0)),"F","C")</f>
        <v>19.444444444444443</v>
      </c>
      <c r="J3675" s="34">
        <f>CONVERT(INDEX(Clg_StPt_Sch_EZ!$C$4:$I$27,MATCH(Schedules_8760!$C3675,Clg_StPt_Sch_EZ!$B$4:$B$27,0),MATCH(Schedules_8760!$F3675,Clg_StPt_Sch_EZ!$C$3:$I$3,0)),"F","C")</f>
        <v>25.555555555555554</v>
      </c>
      <c r="K3675" s="34">
        <f>CONVERT(INDEX(Clg_StPt_Sch_EZ!$C$31:$I$54,MATCH(Schedules_8760!$C3675,Clg_StPt_Sch_EZ!$B$31:$B$54,0),MATCH(Schedules_8760!$F3675,Clg_StPt_Sch_EZ!$C$30:$I$30,0)),"F","C")</f>
        <v>28.333333333333332</v>
      </c>
      <c r="L3675" s="34">
        <f>CONVERT(INDEX(DHW_StPt_Sch_EZ!$C$4:$I$27,MATCH(Schedules_8760!$C3675,DHW_StPt_Sch_EZ!$B$4:$B$27,0),MATCH(Schedules_8760!$F3675,DHW_StPt_Sch_EZ!$C$3:$I$3,0)),"F","C")</f>
        <v>53.333333333333329</v>
      </c>
      <c r="M3675" s="34">
        <f>CONVERT(INDEX(DHW_StPt_Sch_EZ!$C$31:$I$54,MATCH(Schedules_8760!$C3675,DHW_StPt_Sch_EZ!$B$31:$B$54,0),MATCH(Schedules_8760!$F3675,DHW_StPt_Sch_EZ!$C$30:$I$30,0)),"F","C")</f>
        <v>53.333333333333329</v>
      </c>
      <c r="N3675" s="12"/>
      <c r="O3675" s="12"/>
      <c r="P3675" s="12"/>
    </row>
    <row r="3676" spans="1:16" x14ac:dyDescent="0.25">
      <c r="A3676" s="35">
        <v>3675</v>
      </c>
      <c r="B3676" s="89">
        <v>154.08333333333329</v>
      </c>
      <c r="C3676" s="35">
        <f t="shared" si="285"/>
        <v>3</v>
      </c>
      <c r="D3676" s="35">
        <f t="shared" si="288"/>
        <v>154</v>
      </c>
      <c r="E3676" s="35">
        <f t="shared" si="289"/>
        <v>7</v>
      </c>
      <c r="F3676" s="35" t="str">
        <f t="shared" si="286"/>
        <v>Saturday</v>
      </c>
      <c r="G3676" s="35">
        <f t="shared" si="287"/>
        <v>6</v>
      </c>
      <c r="H3676" s="34">
        <f>CONVERT(INDEX(Htg_StPt_Sch_EZ!$C$4:$I$27,MATCH(Schedules_8760!$C3676,Htg_StPt_Sch_EZ!$B$4:$B$27,0),MATCH(Schedules_8760!$F3676,Htg_StPt_Sch_EZ!$C$3:$I$3,0)),"F","C")</f>
        <v>20.555555555555554</v>
      </c>
      <c r="I3676" s="34">
        <f>CONVERT(INDEX(Htg_StPt_Sch_EZ!$C$31:$I$54,MATCH(Schedules_8760!$C3676,Htg_StPt_Sch_EZ!$B$31:$B$54,0),MATCH(Schedules_8760!$F3676,Htg_StPt_Sch_EZ!$C$30:$I$30,0)),"F","C")</f>
        <v>19.444444444444443</v>
      </c>
      <c r="J3676" s="34">
        <f>CONVERT(INDEX(Clg_StPt_Sch_EZ!$C$4:$I$27,MATCH(Schedules_8760!$C3676,Clg_StPt_Sch_EZ!$B$4:$B$27,0),MATCH(Schedules_8760!$F3676,Clg_StPt_Sch_EZ!$C$3:$I$3,0)),"F","C")</f>
        <v>25.555555555555554</v>
      </c>
      <c r="K3676" s="34">
        <f>CONVERT(INDEX(Clg_StPt_Sch_EZ!$C$31:$I$54,MATCH(Schedules_8760!$C3676,Clg_StPt_Sch_EZ!$B$31:$B$54,0),MATCH(Schedules_8760!$F3676,Clg_StPt_Sch_EZ!$C$30:$I$30,0)),"F","C")</f>
        <v>28.333333333333332</v>
      </c>
      <c r="L3676" s="34">
        <f>CONVERT(INDEX(DHW_StPt_Sch_EZ!$C$4:$I$27,MATCH(Schedules_8760!$C3676,DHW_StPt_Sch_EZ!$B$4:$B$27,0),MATCH(Schedules_8760!$F3676,DHW_StPt_Sch_EZ!$C$3:$I$3,0)),"F","C")</f>
        <v>53.333333333333329</v>
      </c>
      <c r="M3676" s="34">
        <f>CONVERT(INDEX(DHW_StPt_Sch_EZ!$C$31:$I$54,MATCH(Schedules_8760!$C3676,DHW_StPt_Sch_EZ!$B$31:$B$54,0),MATCH(Schedules_8760!$F3676,DHW_StPt_Sch_EZ!$C$30:$I$30,0)),"F","C")</f>
        <v>53.333333333333329</v>
      </c>
      <c r="N3676" s="12"/>
      <c r="O3676" s="12"/>
      <c r="P3676" s="12"/>
    </row>
    <row r="3677" spans="1:16" x14ac:dyDescent="0.25">
      <c r="A3677" s="35">
        <v>3676</v>
      </c>
      <c r="B3677" s="89">
        <v>154.125</v>
      </c>
      <c r="C3677" s="35">
        <f t="shared" si="285"/>
        <v>4</v>
      </c>
      <c r="D3677" s="35">
        <f t="shared" si="288"/>
        <v>154</v>
      </c>
      <c r="E3677" s="35">
        <f t="shared" si="289"/>
        <v>7</v>
      </c>
      <c r="F3677" s="35" t="str">
        <f t="shared" si="286"/>
        <v>Saturday</v>
      </c>
      <c r="G3677" s="35">
        <f t="shared" si="287"/>
        <v>6</v>
      </c>
      <c r="H3677" s="34">
        <f>CONVERT(INDEX(Htg_StPt_Sch_EZ!$C$4:$I$27,MATCH(Schedules_8760!$C3677,Htg_StPt_Sch_EZ!$B$4:$B$27,0),MATCH(Schedules_8760!$F3677,Htg_StPt_Sch_EZ!$C$3:$I$3,0)),"F","C")</f>
        <v>20.555555555555554</v>
      </c>
      <c r="I3677" s="34">
        <f>CONVERT(INDEX(Htg_StPt_Sch_EZ!$C$31:$I$54,MATCH(Schedules_8760!$C3677,Htg_StPt_Sch_EZ!$B$31:$B$54,0),MATCH(Schedules_8760!$F3677,Htg_StPt_Sch_EZ!$C$30:$I$30,0)),"F","C")</f>
        <v>19.444444444444443</v>
      </c>
      <c r="J3677" s="34">
        <f>CONVERT(INDEX(Clg_StPt_Sch_EZ!$C$4:$I$27,MATCH(Schedules_8760!$C3677,Clg_StPt_Sch_EZ!$B$4:$B$27,0),MATCH(Schedules_8760!$F3677,Clg_StPt_Sch_EZ!$C$3:$I$3,0)),"F","C")</f>
        <v>25.555555555555554</v>
      </c>
      <c r="K3677" s="34">
        <f>CONVERT(INDEX(Clg_StPt_Sch_EZ!$C$31:$I$54,MATCH(Schedules_8760!$C3677,Clg_StPt_Sch_EZ!$B$31:$B$54,0),MATCH(Schedules_8760!$F3677,Clg_StPt_Sch_EZ!$C$30:$I$30,0)),"F","C")</f>
        <v>28.333333333333332</v>
      </c>
      <c r="L3677" s="34">
        <f>CONVERT(INDEX(DHW_StPt_Sch_EZ!$C$4:$I$27,MATCH(Schedules_8760!$C3677,DHW_StPt_Sch_EZ!$B$4:$B$27,0),MATCH(Schedules_8760!$F3677,DHW_StPt_Sch_EZ!$C$3:$I$3,0)),"F","C")</f>
        <v>53.333333333333329</v>
      </c>
      <c r="M3677" s="34">
        <f>CONVERT(INDEX(DHW_StPt_Sch_EZ!$C$31:$I$54,MATCH(Schedules_8760!$C3677,DHW_StPt_Sch_EZ!$B$31:$B$54,0),MATCH(Schedules_8760!$F3677,DHW_StPt_Sch_EZ!$C$30:$I$30,0)),"F","C")</f>
        <v>53.333333333333329</v>
      </c>
      <c r="N3677" s="12"/>
      <c r="O3677" s="12"/>
      <c r="P3677" s="12"/>
    </row>
    <row r="3678" spans="1:16" x14ac:dyDescent="0.25">
      <c r="A3678" s="35">
        <v>3677</v>
      </c>
      <c r="B3678" s="89">
        <v>154.16666666666671</v>
      </c>
      <c r="C3678" s="35">
        <f t="shared" si="285"/>
        <v>5</v>
      </c>
      <c r="D3678" s="35">
        <f t="shared" si="288"/>
        <v>154</v>
      </c>
      <c r="E3678" s="35">
        <f t="shared" si="289"/>
        <v>7</v>
      </c>
      <c r="F3678" s="35" t="str">
        <f t="shared" si="286"/>
        <v>Saturday</v>
      </c>
      <c r="G3678" s="35">
        <f t="shared" si="287"/>
        <v>6</v>
      </c>
      <c r="H3678" s="34">
        <f>CONVERT(INDEX(Htg_StPt_Sch_EZ!$C$4:$I$27,MATCH(Schedules_8760!$C3678,Htg_StPt_Sch_EZ!$B$4:$B$27,0),MATCH(Schedules_8760!$F3678,Htg_StPt_Sch_EZ!$C$3:$I$3,0)),"F","C")</f>
        <v>20.555555555555554</v>
      </c>
      <c r="I3678" s="34">
        <f>CONVERT(INDEX(Htg_StPt_Sch_EZ!$C$31:$I$54,MATCH(Schedules_8760!$C3678,Htg_StPt_Sch_EZ!$B$31:$B$54,0),MATCH(Schedules_8760!$F3678,Htg_StPt_Sch_EZ!$C$30:$I$30,0)),"F","C")</f>
        <v>19.444444444444443</v>
      </c>
      <c r="J3678" s="34">
        <f>CONVERT(INDEX(Clg_StPt_Sch_EZ!$C$4:$I$27,MATCH(Schedules_8760!$C3678,Clg_StPt_Sch_EZ!$B$4:$B$27,0),MATCH(Schedules_8760!$F3678,Clg_StPt_Sch_EZ!$C$3:$I$3,0)),"F","C")</f>
        <v>25.555555555555554</v>
      </c>
      <c r="K3678" s="34">
        <f>CONVERT(INDEX(Clg_StPt_Sch_EZ!$C$31:$I$54,MATCH(Schedules_8760!$C3678,Clg_StPt_Sch_EZ!$B$31:$B$54,0),MATCH(Schedules_8760!$F3678,Clg_StPt_Sch_EZ!$C$30:$I$30,0)),"F","C")</f>
        <v>28.333333333333332</v>
      </c>
      <c r="L3678" s="34">
        <f>CONVERT(INDEX(DHW_StPt_Sch_EZ!$C$4:$I$27,MATCH(Schedules_8760!$C3678,DHW_StPt_Sch_EZ!$B$4:$B$27,0),MATCH(Schedules_8760!$F3678,DHW_StPt_Sch_EZ!$C$3:$I$3,0)),"F","C")</f>
        <v>53.333333333333329</v>
      </c>
      <c r="M3678" s="34">
        <f>CONVERT(INDEX(DHW_StPt_Sch_EZ!$C$31:$I$54,MATCH(Schedules_8760!$C3678,DHW_StPt_Sch_EZ!$B$31:$B$54,0),MATCH(Schedules_8760!$F3678,DHW_StPt_Sch_EZ!$C$30:$I$30,0)),"F","C")</f>
        <v>53.333333333333329</v>
      </c>
      <c r="N3678" s="12"/>
      <c r="O3678" s="12"/>
      <c r="P3678" s="12"/>
    </row>
    <row r="3679" spans="1:16" x14ac:dyDescent="0.25">
      <c r="A3679" s="35">
        <v>3678</v>
      </c>
      <c r="B3679" s="89">
        <v>154.20833333333329</v>
      </c>
      <c r="C3679" s="35">
        <f t="shared" si="285"/>
        <v>6</v>
      </c>
      <c r="D3679" s="35">
        <f t="shared" si="288"/>
        <v>154</v>
      </c>
      <c r="E3679" s="35">
        <f t="shared" si="289"/>
        <v>7</v>
      </c>
      <c r="F3679" s="35" t="str">
        <f t="shared" si="286"/>
        <v>Saturday</v>
      </c>
      <c r="G3679" s="35">
        <f t="shared" si="287"/>
        <v>6</v>
      </c>
      <c r="H3679" s="34">
        <f>CONVERT(INDEX(Htg_StPt_Sch_EZ!$C$4:$I$27,MATCH(Schedules_8760!$C3679,Htg_StPt_Sch_EZ!$B$4:$B$27,0),MATCH(Schedules_8760!$F3679,Htg_StPt_Sch_EZ!$C$3:$I$3,0)),"F","C")</f>
        <v>20.555555555555554</v>
      </c>
      <c r="I3679" s="34">
        <f>CONVERT(INDEX(Htg_StPt_Sch_EZ!$C$31:$I$54,MATCH(Schedules_8760!$C3679,Htg_StPt_Sch_EZ!$B$31:$B$54,0),MATCH(Schedules_8760!$F3679,Htg_StPt_Sch_EZ!$C$30:$I$30,0)),"F","C")</f>
        <v>19.444444444444443</v>
      </c>
      <c r="J3679" s="34">
        <f>CONVERT(INDEX(Clg_StPt_Sch_EZ!$C$4:$I$27,MATCH(Schedules_8760!$C3679,Clg_StPt_Sch_EZ!$B$4:$B$27,0),MATCH(Schedules_8760!$F3679,Clg_StPt_Sch_EZ!$C$3:$I$3,0)),"F","C")</f>
        <v>25.555555555555554</v>
      </c>
      <c r="K3679" s="34">
        <f>CONVERT(INDEX(Clg_StPt_Sch_EZ!$C$31:$I$54,MATCH(Schedules_8760!$C3679,Clg_StPt_Sch_EZ!$B$31:$B$54,0),MATCH(Schedules_8760!$F3679,Clg_StPt_Sch_EZ!$C$30:$I$30,0)),"F","C")</f>
        <v>28.333333333333332</v>
      </c>
      <c r="L3679" s="34">
        <f>CONVERT(INDEX(DHW_StPt_Sch_EZ!$C$4:$I$27,MATCH(Schedules_8760!$C3679,DHW_StPt_Sch_EZ!$B$4:$B$27,0),MATCH(Schedules_8760!$F3679,DHW_StPt_Sch_EZ!$C$3:$I$3,0)),"F","C")</f>
        <v>53.333333333333329</v>
      </c>
      <c r="M3679" s="34">
        <f>CONVERT(INDEX(DHW_StPt_Sch_EZ!$C$31:$I$54,MATCH(Schedules_8760!$C3679,DHW_StPt_Sch_EZ!$B$31:$B$54,0),MATCH(Schedules_8760!$F3679,DHW_StPt_Sch_EZ!$C$30:$I$30,0)),"F","C")</f>
        <v>53.333333333333329</v>
      </c>
      <c r="N3679" s="12"/>
      <c r="O3679" s="12"/>
      <c r="P3679" s="12"/>
    </row>
    <row r="3680" spans="1:16" x14ac:dyDescent="0.25">
      <c r="A3680" s="35">
        <v>3679</v>
      </c>
      <c r="B3680" s="89">
        <v>154.25</v>
      </c>
      <c r="C3680" s="35">
        <f t="shared" si="285"/>
        <v>7</v>
      </c>
      <c r="D3680" s="35">
        <f t="shared" si="288"/>
        <v>154</v>
      </c>
      <c r="E3680" s="35">
        <f t="shared" si="289"/>
        <v>7</v>
      </c>
      <c r="F3680" s="35" t="str">
        <f t="shared" si="286"/>
        <v>Saturday</v>
      </c>
      <c r="G3680" s="35">
        <f t="shared" si="287"/>
        <v>6</v>
      </c>
      <c r="H3680" s="34">
        <f>CONVERT(INDEX(Htg_StPt_Sch_EZ!$C$4:$I$27,MATCH(Schedules_8760!$C3680,Htg_StPt_Sch_EZ!$B$4:$B$27,0),MATCH(Schedules_8760!$F3680,Htg_StPt_Sch_EZ!$C$3:$I$3,0)),"F","C")</f>
        <v>20.555555555555554</v>
      </c>
      <c r="I3680" s="34">
        <f>CONVERT(INDEX(Htg_StPt_Sch_EZ!$C$31:$I$54,MATCH(Schedules_8760!$C3680,Htg_StPt_Sch_EZ!$B$31:$B$54,0),MATCH(Schedules_8760!$F3680,Htg_StPt_Sch_EZ!$C$30:$I$30,0)),"F","C")</f>
        <v>19.444444444444443</v>
      </c>
      <c r="J3680" s="34">
        <f>CONVERT(INDEX(Clg_StPt_Sch_EZ!$C$4:$I$27,MATCH(Schedules_8760!$C3680,Clg_StPt_Sch_EZ!$B$4:$B$27,0),MATCH(Schedules_8760!$F3680,Clg_StPt_Sch_EZ!$C$3:$I$3,0)),"F","C")</f>
        <v>25.555555555555554</v>
      </c>
      <c r="K3680" s="34">
        <f>CONVERT(INDEX(Clg_StPt_Sch_EZ!$C$31:$I$54,MATCH(Schedules_8760!$C3680,Clg_StPt_Sch_EZ!$B$31:$B$54,0),MATCH(Schedules_8760!$F3680,Clg_StPt_Sch_EZ!$C$30:$I$30,0)),"F","C")</f>
        <v>28.333333333333332</v>
      </c>
      <c r="L3680" s="34">
        <f>CONVERT(INDEX(DHW_StPt_Sch_EZ!$C$4:$I$27,MATCH(Schedules_8760!$C3680,DHW_StPt_Sch_EZ!$B$4:$B$27,0),MATCH(Schedules_8760!$F3680,DHW_StPt_Sch_EZ!$C$3:$I$3,0)),"F","C")</f>
        <v>53.333333333333329</v>
      </c>
      <c r="M3680" s="34">
        <f>CONVERT(INDEX(DHW_StPt_Sch_EZ!$C$31:$I$54,MATCH(Schedules_8760!$C3680,DHW_StPt_Sch_EZ!$B$31:$B$54,0),MATCH(Schedules_8760!$F3680,DHW_StPt_Sch_EZ!$C$30:$I$30,0)),"F","C")</f>
        <v>53.333333333333329</v>
      </c>
      <c r="N3680" s="12"/>
      <c r="O3680" s="12"/>
      <c r="P3680" s="12"/>
    </row>
    <row r="3681" spans="1:16" x14ac:dyDescent="0.25">
      <c r="A3681" s="35">
        <v>3680</v>
      </c>
      <c r="B3681" s="89">
        <v>154.29166666666671</v>
      </c>
      <c r="C3681" s="35">
        <f t="shared" si="285"/>
        <v>8</v>
      </c>
      <c r="D3681" s="35">
        <f t="shared" si="288"/>
        <v>154</v>
      </c>
      <c r="E3681" s="35">
        <f t="shared" si="289"/>
        <v>7</v>
      </c>
      <c r="F3681" s="35" t="str">
        <f t="shared" si="286"/>
        <v>Saturday</v>
      </c>
      <c r="G3681" s="35">
        <f t="shared" si="287"/>
        <v>6</v>
      </c>
      <c r="H3681" s="34">
        <f>CONVERT(INDEX(Htg_StPt_Sch_EZ!$C$4:$I$27,MATCH(Schedules_8760!$C3681,Htg_StPt_Sch_EZ!$B$4:$B$27,0),MATCH(Schedules_8760!$F3681,Htg_StPt_Sch_EZ!$C$3:$I$3,0)),"F","C")</f>
        <v>20.555555555555554</v>
      </c>
      <c r="I3681" s="34">
        <f>CONVERT(INDEX(Htg_StPt_Sch_EZ!$C$31:$I$54,MATCH(Schedules_8760!$C3681,Htg_StPt_Sch_EZ!$B$31:$B$54,0),MATCH(Schedules_8760!$F3681,Htg_StPt_Sch_EZ!$C$30:$I$30,0)),"F","C")</f>
        <v>19.444444444444443</v>
      </c>
      <c r="J3681" s="34">
        <f>CONVERT(INDEX(Clg_StPt_Sch_EZ!$C$4:$I$27,MATCH(Schedules_8760!$C3681,Clg_StPt_Sch_EZ!$B$4:$B$27,0),MATCH(Schedules_8760!$F3681,Clg_StPt_Sch_EZ!$C$3:$I$3,0)),"F","C")</f>
        <v>25.555555555555554</v>
      </c>
      <c r="K3681" s="34">
        <f>CONVERT(INDEX(Clg_StPt_Sch_EZ!$C$31:$I$54,MATCH(Schedules_8760!$C3681,Clg_StPt_Sch_EZ!$B$31:$B$54,0),MATCH(Schedules_8760!$F3681,Clg_StPt_Sch_EZ!$C$30:$I$30,0)),"F","C")</f>
        <v>25</v>
      </c>
      <c r="L3681" s="34">
        <f>CONVERT(INDEX(DHW_StPt_Sch_EZ!$C$4:$I$27,MATCH(Schedules_8760!$C3681,DHW_StPt_Sch_EZ!$B$4:$B$27,0),MATCH(Schedules_8760!$F3681,DHW_StPt_Sch_EZ!$C$3:$I$3,0)),"F","C")</f>
        <v>53.333333333333329</v>
      </c>
      <c r="M3681" s="34">
        <f>CONVERT(INDEX(DHW_StPt_Sch_EZ!$C$31:$I$54,MATCH(Schedules_8760!$C3681,DHW_StPt_Sch_EZ!$B$31:$B$54,0),MATCH(Schedules_8760!$F3681,DHW_StPt_Sch_EZ!$C$30:$I$30,0)),"F","C")</f>
        <v>53.333333333333329</v>
      </c>
      <c r="N3681" s="12"/>
      <c r="O3681" s="12"/>
      <c r="P3681" s="12"/>
    </row>
    <row r="3682" spans="1:16" x14ac:dyDescent="0.25">
      <c r="A3682" s="35">
        <v>3681</v>
      </c>
      <c r="B3682" s="89">
        <v>154.33333333333329</v>
      </c>
      <c r="C3682" s="35">
        <f t="shared" si="285"/>
        <v>9</v>
      </c>
      <c r="D3682" s="35">
        <f t="shared" si="288"/>
        <v>154</v>
      </c>
      <c r="E3682" s="35">
        <f t="shared" si="289"/>
        <v>7</v>
      </c>
      <c r="F3682" s="35" t="str">
        <f t="shared" si="286"/>
        <v>Saturday</v>
      </c>
      <c r="G3682" s="35">
        <f t="shared" si="287"/>
        <v>6</v>
      </c>
      <c r="H3682" s="34">
        <f>CONVERT(INDEX(Htg_StPt_Sch_EZ!$C$4:$I$27,MATCH(Schedules_8760!$C3682,Htg_StPt_Sch_EZ!$B$4:$B$27,0),MATCH(Schedules_8760!$F3682,Htg_StPt_Sch_EZ!$C$3:$I$3,0)),"F","C")</f>
        <v>20.555555555555554</v>
      </c>
      <c r="I3682" s="34">
        <f>CONVERT(INDEX(Htg_StPt_Sch_EZ!$C$31:$I$54,MATCH(Schedules_8760!$C3682,Htg_StPt_Sch_EZ!$B$31:$B$54,0),MATCH(Schedules_8760!$F3682,Htg_StPt_Sch_EZ!$C$30:$I$30,0)),"F","C")</f>
        <v>19.444444444444443</v>
      </c>
      <c r="J3682" s="34">
        <f>CONVERT(INDEX(Clg_StPt_Sch_EZ!$C$4:$I$27,MATCH(Schedules_8760!$C3682,Clg_StPt_Sch_EZ!$B$4:$B$27,0),MATCH(Schedules_8760!$F3682,Clg_StPt_Sch_EZ!$C$3:$I$3,0)),"F","C")</f>
        <v>25.555555555555554</v>
      </c>
      <c r="K3682" s="34">
        <f>CONVERT(INDEX(Clg_StPt_Sch_EZ!$C$31:$I$54,MATCH(Schedules_8760!$C3682,Clg_StPt_Sch_EZ!$B$31:$B$54,0),MATCH(Schedules_8760!$F3682,Clg_StPt_Sch_EZ!$C$30:$I$30,0)),"F","C")</f>
        <v>25</v>
      </c>
      <c r="L3682" s="34">
        <f>CONVERT(INDEX(DHW_StPt_Sch_EZ!$C$4:$I$27,MATCH(Schedules_8760!$C3682,DHW_StPt_Sch_EZ!$B$4:$B$27,0),MATCH(Schedules_8760!$F3682,DHW_StPt_Sch_EZ!$C$3:$I$3,0)),"F","C")</f>
        <v>53.333333333333329</v>
      </c>
      <c r="M3682" s="34">
        <f>CONVERT(INDEX(DHW_StPt_Sch_EZ!$C$31:$I$54,MATCH(Schedules_8760!$C3682,DHW_StPt_Sch_EZ!$B$31:$B$54,0),MATCH(Schedules_8760!$F3682,DHW_StPt_Sch_EZ!$C$30:$I$30,0)),"F","C")</f>
        <v>53.333333333333329</v>
      </c>
      <c r="N3682" s="12"/>
      <c r="O3682" s="12"/>
      <c r="P3682" s="12"/>
    </row>
    <row r="3683" spans="1:16" x14ac:dyDescent="0.25">
      <c r="A3683" s="35">
        <v>3682</v>
      </c>
      <c r="B3683" s="89">
        <v>154.375</v>
      </c>
      <c r="C3683" s="35">
        <f t="shared" si="285"/>
        <v>10</v>
      </c>
      <c r="D3683" s="35">
        <f t="shared" si="288"/>
        <v>154</v>
      </c>
      <c r="E3683" s="35">
        <f t="shared" si="289"/>
        <v>7</v>
      </c>
      <c r="F3683" s="35" t="str">
        <f t="shared" si="286"/>
        <v>Saturday</v>
      </c>
      <c r="G3683" s="35">
        <f t="shared" si="287"/>
        <v>6</v>
      </c>
      <c r="H3683" s="34">
        <f>CONVERT(INDEX(Htg_StPt_Sch_EZ!$C$4:$I$27,MATCH(Schedules_8760!$C3683,Htg_StPt_Sch_EZ!$B$4:$B$27,0),MATCH(Schedules_8760!$F3683,Htg_StPt_Sch_EZ!$C$3:$I$3,0)),"F","C")</f>
        <v>20.555555555555554</v>
      </c>
      <c r="I3683" s="34">
        <f>CONVERT(INDEX(Htg_StPt_Sch_EZ!$C$31:$I$54,MATCH(Schedules_8760!$C3683,Htg_StPt_Sch_EZ!$B$31:$B$54,0),MATCH(Schedules_8760!$F3683,Htg_StPt_Sch_EZ!$C$30:$I$30,0)),"F","C")</f>
        <v>19.444444444444443</v>
      </c>
      <c r="J3683" s="34">
        <f>CONVERT(INDEX(Clg_StPt_Sch_EZ!$C$4:$I$27,MATCH(Schedules_8760!$C3683,Clg_StPt_Sch_EZ!$B$4:$B$27,0),MATCH(Schedules_8760!$F3683,Clg_StPt_Sch_EZ!$C$3:$I$3,0)),"F","C")</f>
        <v>25.555555555555554</v>
      </c>
      <c r="K3683" s="34">
        <f>CONVERT(INDEX(Clg_StPt_Sch_EZ!$C$31:$I$54,MATCH(Schedules_8760!$C3683,Clg_StPt_Sch_EZ!$B$31:$B$54,0),MATCH(Schedules_8760!$F3683,Clg_StPt_Sch_EZ!$C$30:$I$30,0)),"F","C")</f>
        <v>25</v>
      </c>
      <c r="L3683" s="34">
        <f>CONVERT(INDEX(DHW_StPt_Sch_EZ!$C$4:$I$27,MATCH(Schedules_8760!$C3683,DHW_StPt_Sch_EZ!$B$4:$B$27,0),MATCH(Schedules_8760!$F3683,DHW_StPt_Sch_EZ!$C$3:$I$3,0)),"F","C")</f>
        <v>53.333333333333329</v>
      </c>
      <c r="M3683" s="34">
        <f>CONVERT(INDEX(DHW_StPt_Sch_EZ!$C$31:$I$54,MATCH(Schedules_8760!$C3683,DHW_StPt_Sch_EZ!$B$31:$B$54,0),MATCH(Schedules_8760!$F3683,DHW_StPt_Sch_EZ!$C$30:$I$30,0)),"F","C")</f>
        <v>53.333333333333329</v>
      </c>
      <c r="N3683" s="12"/>
      <c r="O3683" s="12"/>
      <c r="P3683" s="12"/>
    </row>
    <row r="3684" spans="1:16" x14ac:dyDescent="0.25">
      <c r="A3684" s="35">
        <v>3683</v>
      </c>
      <c r="B3684" s="89">
        <v>154.41666666666671</v>
      </c>
      <c r="C3684" s="35">
        <f t="shared" si="285"/>
        <v>11</v>
      </c>
      <c r="D3684" s="35">
        <f t="shared" si="288"/>
        <v>154</v>
      </c>
      <c r="E3684" s="35">
        <f t="shared" si="289"/>
        <v>7</v>
      </c>
      <c r="F3684" s="35" t="str">
        <f t="shared" si="286"/>
        <v>Saturday</v>
      </c>
      <c r="G3684" s="35">
        <f t="shared" si="287"/>
        <v>6</v>
      </c>
      <c r="H3684" s="34">
        <f>CONVERT(INDEX(Htg_StPt_Sch_EZ!$C$4:$I$27,MATCH(Schedules_8760!$C3684,Htg_StPt_Sch_EZ!$B$4:$B$27,0),MATCH(Schedules_8760!$F3684,Htg_StPt_Sch_EZ!$C$3:$I$3,0)),"F","C")</f>
        <v>20.555555555555554</v>
      </c>
      <c r="I3684" s="34">
        <f>CONVERT(INDEX(Htg_StPt_Sch_EZ!$C$31:$I$54,MATCH(Schedules_8760!$C3684,Htg_StPt_Sch_EZ!$B$31:$B$54,0),MATCH(Schedules_8760!$F3684,Htg_StPt_Sch_EZ!$C$30:$I$30,0)),"F","C")</f>
        <v>19.444444444444443</v>
      </c>
      <c r="J3684" s="34">
        <f>CONVERT(INDEX(Clg_StPt_Sch_EZ!$C$4:$I$27,MATCH(Schedules_8760!$C3684,Clg_StPt_Sch_EZ!$B$4:$B$27,0),MATCH(Schedules_8760!$F3684,Clg_StPt_Sch_EZ!$C$3:$I$3,0)),"F","C")</f>
        <v>25.555555555555554</v>
      </c>
      <c r="K3684" s="34">
        <f>CONVERT(INDEX(Clg_StPt_Sch_EZ!$C$31:$I$54,MATCH(Schedules_8760!$C3684,Clg_StPt_Sch_EZ!$B$31:$B$54,0),MATCH(Schedules_8760!$F3684,Clg_StPt_Sch_EZ!$C$30:$I$30,0)),"F","C")</f>
        <v>25</v>
      </c>
      <c r="L3684" s="34">
        <f>CONVERT(INDEX(DHW_StPt_Sch_EZ!$C$4:$I$27,MATCH(Schedules_8760!$C3684,DHW_StPt_Sch_EZ!$B$4:$B$27,0),MATCH(Schedules_8760!$F3684,DHW_StPt_Sch_EZ!$C$3:$I$3,0)),"F","C")</f>
        <v>53.333333333333329</v>
      </c>
      <c r="M3684" s="34">
        <f>CONVERT(INDEX(DHW_StPt_Sch_EZ!$C$31:$I$54,MATCH(Schedules_8760!$C3684,DHW_StPt_Sch_EZ!$B$31:$B$54,0),MATCH(Schedules_8760!$F3684,DHW_StPt_Sch_EZ!$C$30:$I$30,0)),"F","C")</f>
        <v>53.333333333333329</v>
      </c>
      <c r="N3684" s="12"/>
      <c r="O3684" s="12"/>
      <c r="P3684" s="12"/>
    </row>
    <row r="3685" spans="1:16" x14ac:dyDescent="0.25">
      <c r="A3685" s="35">
        <v>3684</v>
      </c>
      <c r="B3685" s="89">
        <v>154.45833333333329</v>
      </c>
      <c r="C3685" s="35">
        <f t="shared" si="285"/>
        <v>12</v>
      </c>
      <c r="D3685" s="35">
        <f t="shared" si="288"/>
        <v>154</v>
      </c>
      <c r="E3685" s="35">
        <f t="shared" si="289"/>
        <v>7</v>
      </c>
      <c r="F3685" s="35" t="str">
        <f t="shared" si="286"/>
        <v>Saturday</v>
      </c>
      <c r="G3685" s="35">
        <f t="shared" si="287"/>
        <v>6</v>
      </c>
      <c r="H3685" s="34">
        <f>CONVERT(INDEX(Htg_StPt_Sch_EZ!$C$4:$I$27,MATCH(Schedules_8760!$C3685,Htg_StPt_Sch_EZ!$B$4:$B$27,0),MATCH(Schedules_8760!$F3685,Htg_StPt_Sch_EZ!$C$3:$I$3,0)),"F","C")</f>
        <v>20.555555555555554</v>
      </c>
      <c r="I3685" s="34">
        <f>CONVERT(INDEX(Htg_StPt_Sch_EZ!$C$31:$I$54,MATCH(Schedules_8760!$C3685,Htg_StPt_Sch_EZ!$B$31:$B$54,0),MATCH(Schedules_8760!$F3685,Htg_StPt_Sch_EZ!$C$30:$I$30,0)),"F","C")</f>
        <v>19.444444444444443</v>
      </c>
      <c r="J3685" s="34">
        <f>CONVERT(INDEX(Clg_StPt_Sch_EZ!$C$4:$I$27,MATCH(Schedules_8760!$C3685,Clg_StPt_Sch_EZ!$B$4:$B$27,0),MATCH(Schedules_8760!$F3685,Clg_StPt_Sch_EZ!$C$3:$I$3,0)),"F","C")</f>
        <v>25.555555555555554</v>
      </c>
      <c r="K3685" s="34">
        <f>CONVERT(INDEX(Clg_StPt_Sch_EZ!$C$31:$I$54,MATCH(Schedules_8760!$C3685,Clg_StPt_Sch_EZ!$B$31:$B$54,0),MATCH(Schedules_8760!$F3685,Clg_StPt_Sch_EZ!$C$30:$I$30,0)),"F","C")</f>
        <v>25</v>
      </c>
      <c r="L3685" s="34">
        <f>CONVERT(INDEX(DHW_StPt_Sch_EZ!$C$4:$I$27,MATCH(Schedules_8760!$C3685,DHW_StPt_Sch_EZ!$B$4:$B$27,0),MATCH(Schedules_8760!$F3685,DHW_StPt_Sch_EZ!$C$3:$I$3,0)),"F","C")</f>
        <v>53.333333333333329</v>
      </c>
      <c r="M3685" s="34">
        <f>CONVERT(INDEX(DHW_StPt_Sch_EZ!$C$31:$I$54,MATCH(Schedules_8760!$C3685,DHW_StPt_Sch_EZ!$B$31:$B$54,0),MATCH(Schedules_8760!$F3685,DHW_StPt_Sch_EZ!$C$30:$I$30,0)),"F","C")</f>
        <v>53.333333333333329</v>
      </c>
      <c r="N3685" s="12"/>
      <c r="O3685" s="12"/>
      <c r="P3685" s="12"/>
    </row>
    <row r="3686" spans="1:16" x14ac:dyDescent="0.25">
      <c r="A3686" s="35">
        <v>3685</v>
      </c>
      <c r="B3686" s="89">
        <v>154.5</v>
      </c>
      <c r="C3686" s="35">
        <f t="shared" si="285"/>
        <v>13</v>
      </c>
      <c r="D3686" s="35">
        <f t="shared" si="288"/>
        <v>154</v>
      </c>
      <c r="E3686" s="35">
        <f t="shared" si="289"/>
        <v>7</v>
      </c>
      <c r="F3686" s="35" t="str">
        <f t="shared" si="286"/>
        <v>Saturday</v>
      </c>
      <c r="G3686" s="35">
        <f t="shared" si="287"/>
        <v>6</v>
      </c>
      <c r="H3686" s="34">
        <f>CONVERT(INDEX(Htg_StPt_Sch_EZ!$C$4:$I$27,MATCH(Schedules_8760!$C3686,Htg_StPt_Sch_EZ!$B$4:$B$27,0),MATCH(Schedules_8760!$F3686,Htg_StPt_Sch_EZ!$C$3:$I$3,0)),"F","C")</f>
        <v>20.555555555555554</v>
      </c>
      <c r="I3686" s="34">
        <f>CONVERT(INDEX(Htg_StPt_Sch_EZ!$C$31:$I$54,MATCH(Schedules_8760!$C3686,Htg_StPt_Sch_EZ!$B$31:$B$54,0),MATCH(Schedules_8760!$F3686,Htg_StPt_Sch_EZ!$C$30:$I$30,0)),"F","C")</f>
        <v>19.444444444444443</v>
      </c>
      <c r="J3686" s="34">
        <f>CONVERT(INDEX(Clg_StPt_Sch_EZ!$C$4:$I$27,MATCH(Schedules_8760!$C3686,Clg_StPt_Sch_EZ!$B$4:$B$27,0),MATCH(Schedules_8760!$F3686,Clg_StPt_Sch_EZ!$C$3:$I$3,0)),"F","C")</f>
        <v>25.555555555555554</v>
      </c>
      <c r="K3686" s="34">
        <f>CONVERT(INDEX(Clg_StPt_Sch_EZ!$C$31:$I$54,MATCH(Schedules_8760!$C3686,Clg_StPt_Sch_EZ!$B$31:$B$54,0),MATCH(Schedules_8760!$F3686,Clg_StPt_Sch_EZ!$C$30:$I$30,0)),"F","C")</f>
        <v>25</v>
      </c>
      <c r="L3686" s="34">
        <f>CONVERT(INDEX(DHW_StPt_Sch_EZ!$C$4:$I$27,MATCH(Schedules_8760!$C3686,DHW_StPt_Sch_EZ!$B$4:$B$27,0),MATCH(Schedules_8760!$F3686,DHW_StPt_Sch_EZ!$C$3:$I$3,0)),"F","C")</f>
        <v>53.333333333333329</v>
      </c>
      <c r="M3686" s="34">
        <f>CONVERT(INDEX(DHW_StPt_Sch_EZ!$C$31:$I$54,MATCH(Schedules_8760!$C3686,DHW_StPt_Sch_EZ!$B$31:$B$54,0),MATCH(Schedules_8760!$F3686,DHW_StPt_Sch_EZ!$C$30:$I$30,0)),"F","C")</f>
        <v>53.333333333333329</v>
      </c>
      <c r="N3686" s="12"/>
      <c r="O3686" s="12"/>
      <c r="P3686" s="12"/>
    </row>
    <row r="3687" spans="1:16" x14ac:dyDescent="0.25">
      <c r="A3687" s="35">
        <v>3686</v>
      </c>
      <c r="B3687" s="89">
        <v>154.54166666666671</v>
      </c>
      <c r="C3687" s="35">
        <f t="shared" si="285"/>
        <v>14</v>
      </c>
      <c r="D3687" s="35">
        <f t="shared" si="288"/>
        <v>154</v>
      </c>
      <c r="E3687" s="35">
        <f t="shared" si="289"/>
        <v>7</v>
      </c>
      <c r="F3687" s="35" t="str">
        <f t="shared" si="286"/>
        <v>Saturday</v>
      </c>
      <c r="G3687" s="35">
        <f t="shared" si="287"/>
        <v>6</v>
      </c>
      <c r="H3687" s="34">
        <f>CONVERT(INDEX(Htg_StPt_Sch_EZ!$C$4:$I$27,MATCH(Schedules_8760!$C3687,Htg_StPt_Sch_EZ!$B$4:$B$27,0),MATCH(Schedules_8760!$F3687,Htg_StPt_Sch_EZ!$C$3:$I$3,0)),"F","C")</f>
        <v>20.555555555555554</v>
      </c>
      <c r="I3687" s="34">
        <f>CONVERT(INDEX(Htg_StPt_Sch_EZ!$C$31:$I$54,MATCH(Schedules_8760!$C3687,Htg_StPt_Sch_EZ!$B$31:$B$54,0),MATCH(Schedules_8760!$F3687,Htg_StPt_Sch_EZ!$C$30:$I$30,0)),"F","C")</f>
        <v>19.444444444444443</v>
      </c>
      <c r="J3687" s="34">
        <f>CONVERT(INDEX(Clg_StPt_Sch_EZ!$C$4:$I$27,MATCH(Schedules_8760!$C3687,Clg_StPt_Sch_EZ!$B$4:$B$27,0),MATCH(Schedules_8760!$F3687,Clg_StPt_Sch_EZ!$C$3:$I$3,0)),"F","C")</f>
        <v>25.555555555555554</v>
      </c>
      <c r="K3687" s="34">
        <f>CONVERT(INDEX(Clg_StPt_Sch_EZ!$C$31:$I$54,MATCH(Schedules_8760!$C3687,Clg_StPt_Sch_EZ!$B$31:$B$54,0),MATCH(Schedules_8760!$F3687,Clg_StPt_Sch_EZ!$C$30:$I$30,0)),"F","C")</f>
        <v>25</v>
      </c>
      <c r="L3687" s="34">
        <f>CONVERT(INDEX(DHW_StPt_Sch_EZ!$C$4:$I$27,MATCH(Schedules_8760!$C3687,DHW_StPt_Sch_EZ!$B$4:$B$27,0),MATCH(Schedules_8760!$F3687,DHW_StPt_Sch_EZ!$C$3:$I$3,0)),"F","C")</f>
        <v>53.333333333333329</v>
      </c>
      <c r="M3687" s="34">
        <f>CONVERT(INDEX(DHW_StPt_Sch_EZ!$C$31:$I$54,MATCH(Schedules_8760!$C3687,DHW_StPt_Sch_EZ!$B$31:$B$54,0),MATCH(Schedules_8760!$F3687,DHW_StPt_Sch_EZ!$C$30:$I$30,0)),"F","C")</f>
        <v>53.333333333333329</v>
      </c>
      <c r="N3687" s="12"/>
      <c r="O3687" s="12"/>
      <c r="P3687" s="12"/>
    </row>
    <row r="3688" spans="1:16" x14ac:dyDescent="0.25">
      <c r="A3688" s="35">
        <v>3687</v>
      </c>
      <c r="B3688" s="89">
        <v>154.58333333333329</v>
      </c>
      <c r="C3688" s="35">
        <f t="shared" si="285"/>
        <v>15</v>
      </c>
      <c r="D3688" s="35">
        <f t="shared" si="288"/>
        <v>154</v>
      </c>
      <c r="E3688" s="35">
        <f t="shared" si="289"/>
        <v>7</v>
      </c>
      <c r="F3688" s="35" t="str">
        <f t="shared" si="286"/>
        <v>Saturday</v>
      </c>
      <c r="G3688" s="35">
        <f t="shared" si="287"/>
        <v>6</v>
      </c>
      <c r="H3688" s="34">
        <f>CONVERT(INDEX(Htg_StPt_Sch_EZ!$C$4:$I$27,MATCH(Schedules_8760!$C3688,Htg_StPt_Sch_EZ!$B$4:$B$27,0),MATCH(Schedules_8760!$F3688,Htg_StPt_Sch_EZ!$C$3:$I$3,0)),"F","C")</f>
        <v>20.555555555555554</v>
      </c>
      <c r="I3688" s="34">
        <f>CONVERT(INDEX(Htg_StPt_Sch_EZ!$C$31:$I$54,MATCH(Schedules_8760!$C3688,Htg_StPt_Sch_EZ!$B$31:$B$54,0),MATCH(Schedules_8760!$F3688,Htg_StPt_Sch_EZ!$C$30:$I$30,0)),"F","C")</f>
        <v>21.111111111111111</v>
      </c>
      <c r="J3688" s="34">
        <f>CONVERT(INDEX(Clg_StPt_Sch_EZ!$C$4:$I$27,MATCH(Schedules_8760!$C3688,Clg_StPt_Sch_EZ!$B$4:$B$27,0),MATCH(Schedules_8760!$F3688,Clg_StPt_Sch_EZ!$C$3:$I$3,0)),"F","C")</f>
        <v>25.555555555555554</v>
      </c>
      <c r="K3688" s="34">
        <f>CONVERT(INDEX(Clg_StPt_Sch_EZ!$C$31:$I$54,MATCH(Schedules_8760!$C3688,Clg_StPt_Sch_EZ!$B$31:$B$54,0),MATCH(Schedules_8760!$F3688,Clg_StPt_Sch_EZ!$C$30:$I$30,0)),"F","C")</f>
        <v>25</v>
      </c>
      <c r="L3688" s="34">
        <f>CONVERT(INDEX(DHW_StPt_Sch_EZ!$C$4:$I$27,MATCH(Schedules_8760!$C3688,DHW_StPt_Sch_EZ!$B$4:$B$27,0),MATCH(Schedules_8760!$F3688,DHW_StPt_Sch_EZ!$C$3:$I$3,0)),"F","C")</f>
        <v>53.333333333333329</v>
      </c>
      <c r="M3688" s="34">
        <f>CONVERT(INDEX(DHW_StPt_Sch_EZ!$C$31:$I$54,MATCH(Schedules_8760!$C3688,DHW_StPt_Sch_EZ!$B$31:$B$54,0),MATCH(Schedules_8760!$F3688,DHW_StPt_Sch_EZ!$C$30:$I$30,0)),"F","C")</f>
        <v>53.333333333333329</v>
      </c>
      <c r="N3688" s="12"/>
      <c r="O3688" s="12"/>
      <c r="P3688" s="12"/>
    </row>
    <row r="3689" spans="1:16" x14ac:dyDescent="0.25">
      <c r="A3689" s="35">
        <v>3688</v>
      </c>
      <c r="B3689" s="89">
        <v>154.625</v>
      </c>
      <c r="C3689" s="35">
        <f t="shared" si="285"/>
        <v>16</v>
      </c>
      <c r="D3689" s="35">
        <f t="shared" si="288"/>
        <v>154</v>
      </c>
      <c r="E3689" s="35">
        <f t="shared" si="289"/>
        <v>7</v>
      </c>
      <c r="F3689" s="35" t="str">
        <f t="shared" si="286"/>
        <v>Saturday</v>
      </c>
      <c r="G3689" s="35">
        <f t="shared" si="287"/>
        <v>6</v>
      </c>
      <c r="H3689" s="34">
        <f>CONVERT(INDEX(Htg_StPt_Sch_EZ!$C$4:$I$27,MATCH(Schedules_8760!$C3689,Htg_StPt_Sch_EZ!$B$4:$B$27,0),MATCH(Schedules_8760!$F3689,Htg_StPt_Sch_EZ!$C$3:$I$3,0)),"F","C")</f>
        <v>20.555555555555554</v>
      </c>
      <c r="I3689" s="34">
        <f>CONVERT(INDEX(Htg_StPt_Sch_EZ!$C$31:$I$54,MATCH(Schedules_8760!$C3689,Htg_StPt_Sch_EZ!$B$31:$B$54,0),MATCH(Schedules_8760!$F3689,Htg_StPt_Sch_EZ!$C$30:$I$30,0)),"F","C")</f>
        <v>21.111111111111111</v>
      </c>
      <c r="J3689" s="34">
        <f>CONVERT(INDEX(Clg_StPt_Sch_EZ!$C$4:$I$27,MATCH(Schedules_8760!$C3689,Clg_StPt_Sch_EZ!$B$4:$B$27,0),MATCH(Schedules_8760!$F3689,Clg_StPt_Sch_EZ!$C$3:$I$3,0)),"F","C")</f>
        <v>25.555555555555554</v>
      </c>
      <c r="K3689" s="34">
        <f>CONVERT(INDEX(Clg_StPt_Sch_EZ!$C$31:$I$54,MATCH(Schedules_8760!$C3689,Clg_StPt_Sch_EZ!$B$31:$B$54,0),MATCH(Schedules_8760!$F3689,Clg_StPt_Sch_EZ!$C$30:$I$30,0)),"F","C")</f>
        <v>25</v>
      </c>
      <c r="L3689" s="34">
        <f>CONVERT(INDEX(DHW_StPt_Sch_EZ!$C$4:$I$27,MATCH(Schedules_8760!$C3689,DHW_StPt_Sch_EZ!$B$4:$B$27,0),MATCH(Schedules_8760!$F3689,DHW_StPt_Sch_EZ!$C$3:$I$3,0)),"F","C")</f>
        <v>53.333333333333329</v>
      </c>
      <c r="M3689" s="34">
        <f>CONVERT(INDEX(DHW_StPt_Sch_EZ!$C$31:$I$54,MATCH(Schedules_8760!$C3689,DHW_StPt_Sch_EZ!$B$31:$B$54,0),MATCH(Schedules_8760!$F3689,DHW_StPt_Sch_EZ!$C$30:$I$30,0)),"F","C")</f>
        <v>53.333333333333329</v>
      </c>
      <c r="N3689" s="12"/>
      <c r="O3689" s="12"/>
      <c r="P3689" s="12"/>
    </row>
    <row r="3690" spans="1:16" x14ac:dyDescent="0.25">
      <c r="A3690" s="35">
        <v>3689</v>
      </c>
      <c r="B3690" s="89">
        <v>154.66666666666671</v>
      </c>
      <c r="C3690" s="35">
        <f t="shared" si="285"/>
        <v>17</v>
      </c>
      <c r="D3690" s="35">
        <f t="shared" si="288"/>
        <v>154</v>
      </c>
      <c r="E3690" s="35">
        <f t="shared" si="289"/>
        <v>7</v>
      </c>
      <c r="F3690" s="35" t="str">
        <f t="shared" si="286"/>
        <v>Saturday</v>
      </c>
      <c r="G3690" s="35">
        <f t="shared" si="287"/>
        <v>6</v>
      </c>
      <c r="H3690" s="34">
        <f>CONVERT(INDEX(Htg_StPt_Sch_EZ!$C$4:$I$27,MATCH(Schedules_8760!$C3690,Htg_StPt_Sch_EZ!$B$4:$B$27,0),MATCH(Schedules_8760!$F3690,Htg_StPt_Sch_EZ!$C$3:$I$3,0)),"F","C")</f>
        <v>20.555555555555554</v>
      </c>
      <c r="I3690" s="34">
        <f>CONVERT(INDEX(Htg_StPt_Sch_EZ!$C$31:$I$54,MATCH(Schedules_8760!$C3690,Htg_StPt_Sch_EZ!$B$31:$B$54,0),MATCH(Schedules_8760!$F3690,Htg_StPt_Sch_EZ!$C$30:$I$30,0)),"F","C")</f>
        <v>17.777777777777779</v>
      </c>
      <c r="J3690" s="34">
        <f>CONVERT(INDEX(Clg_StPt_Sch_EZ!$C$4:$I$27,MATCH(Schedules_8760!$C3690,Clg_StPt_Sch_EZ!$B$4:$B$27,0),MATCH(Schedules_8760!$F3690,Clg_StPt_Sch_EZ!$C$3:$I$3,0)),"F","C")</f>
        <v>25.555555555555554</v>
      </c>
      <c r="K3690" s="34">
        <f>CONVERT(INDEX(Clg_StPt_Sch_EZ!$C$31:$I$54,MATCH(Schedules_8760!$C3690,Clg_StPt_Sch_EZ!$B$31:$B$54,0),MATCH(Schedules_8760!$F3690,Clg_StPt_Sch_EZ!$C$30:$I$30,0)),"F","C")</f>
        <v>25</v>
      </c>
      <c r="L3690" s="34">
        <f>CONVERT(INDEX(DHW_StPt_Sch_EZ!$C$4:$I$27,MATCH(Schedules_8760!$C3690,DHW_StPt_Sch_EZ!$B$4:$B$27,0),MATCH(Schedules_8760!$F3690,DHW_StPt_Sch_EZ!$C$3:$I$3,0)),"F","C")</f>
        <v>53.333333333333329</v>
      </c>
      <c r="M3690" s="34">
        <f>CONVERT(INDEX(DHW_StPt_Sch_EZ!$C$31:$I$54,MATCH(Schedules_8760!$C3690,DHW_StPt_Sch_EZ!$B$31:$B$54,0),MATCH(Schedules_8760!$F3690,DHW_StPt_Sch_EZ!$C$30:$I$30,0)),"F","C")</f>
        <v>53.333333333333329</v>
      </c>
      <c r="N3690" s="12"/>
      <c r="O3690" s="12"/>
      <c r="P3690" s="12"/>
    </row>
    <row r="3691" spans="1:16" x14ac:dyDescent="0.25">
      <c r="A3691" s="35">
        <v>3690</v>
      </c>
      <c r="B3691" s="89">
        <v>154.70833333333329</v>
      </c>
      <c r="C3691" s="35">
        <f t="shared" si="285"/>
        <v>18</v>
      </c>
      <c r="D3691" s="35">
        <f t="shared" si="288"/>
        <v>154</v>
      </c>
      <c r="E3691" s="35">
        <f t="shared" si="289"/>
        <v>7</v>
      </c>
      <c r="F3691" s="35" t="str">
        <f t="shared" si="286"/>
        <v>Saturday</v>
      </c>
      <c r="G3691" s="35">
        <f t="shared" si="287"/>
        <v>6</v>
      </c>
      <c r="H3691" s="34">
        <f>CONVERT(INDEX(Htg_StPt_Sch_EZ!$C$4:$I$27,MATCH(Schedules_8760!$C3691,Htg_StPt_Sch_EZ!$B$4:$B$27,0),MATCH(Schedules_8760!$F3691,Htg_StPt_Sch_EZ!$C$3:$I$3,0)),"F","C")</f>
        <v>20.555555555555554</v>
      </c>
      <c r="I3691" s="34">
        <f>CONVERT(INDEX(Htg_StPt_Sch_EZ!$C$31:$I$54,MATCH(Schedules_8760!$C3691,Htg_StPt_Sch_EZ!$B$31:$B$54,0),MATCH(Schedules_8760!$F3691,Htg_StPt_Sch_EZ!$C$30:$I$30,0)),"F","C")</f>
        <v>17.777777777777779</v>
      </c>
      <c r="J3691" s="34">
        <f>CONVERT(INDEX(Clg_StPt_Sch_EZ!$C$4:$I$27,MATCH(Schedules_8760!$C3691,Clg_StPt_Sch_EZ!$B$4:$B$27,0),MATCH(Schedules_8760!$F3691,Clg_StPt_Sch_EZ!$C$3:$I$3,0)),"F","C")</f>
        <v>25.555555555555554</v>
      </c>
      <c r="K3691" s="34">
        <f>CONVERT(INDEX(Clg_StPt_Sch_EZ!$C$31:$I$54,MATCH(Schedules_8760!$C3691,Clg_StPt_Sch_EZ!$B$31:$B$54,0),MATCH(Schedules_8760!$F3691,Clg_StPt_Sch_EZ!$C$30:$I$30,0)),"F","C")</f>
        <v>28.333333333333332</v>
      </c>
      <c r="L3691" s="34">
        <f>CONVERT(INDEX(DHW_StPt_Sch_EZ!$C$4:$I$27,MATCH(Schedules_8760!$C3691,DHW_StPt_Sch_EZ!$B$4:$B$27,0),MATCH(Schedules_8760!$F3691,DHW_StPt_Sch_EZ!$C$3:$I$3,0)),"F","C")</f>
        <v>53.333333333333329</v>
      </c>
      <c r="M3691" s="34">
        <f>CONVERT(INDEX(DHW_StPt_Sch_EZ!$C$31:$I$54,MATCH(Schedules_8760!$C3691,DHW_StPt_Sch_EZ!$B$31:$B$54,0),MATCH(Schedules_8760!$F3691,DHW_StPt_Sch_EZ!$C$30:$I$30,0)),"F","C")</f>
        <v>53.333333333333329</v>
      </c>
      <c r="N3691" s="12"/>
      <c r="O3691" s="12"/>
      <c r="P3691" s="12"/>
    </row>
    <row r="3692" spans="1:16" x14ac:dyDescent="0.25">
      <c r="A3692" s="35">
        <v>3691</v>
      </c>
      <c r="B3692" s="89">
        <v>154.75</v>
      </c>
      <c r="C3692" s="35">
        <f t="shared" si="285"/>
        <v>19</v>
      </c>
      <c r="D3692" s="35">
        <f t="shared" si="288"/>
        <v>154</v>
      </c>
      <c r="E3692" s="35">
        <f t="shared" si="289"/>
        <v>7</v>
      </c>
      <c r="F3692" s="35" t="str">
        <f t="shared" si="286"/>
        <v>Saturday</v>
      </c>
      <c r="G3692" s="35">
        <f t="shared" si="287"/>
        <v>6</v>
      </c>
      <c r="H3692" s="34">
        <f>CONVERT(INDEX(Htg_StPt_Sch_EZ!$C$4:$I$27,MATCH(Schedules_8760!$C3692,Htg_StPt_Sch_EZ!$B$4:$B$27,0),MATCH(Schedules_8760!$F3692,Htg_StPt_Sch_EZ!$C$3:$I$3,0)),"F","C")</f>
        <v>20.555555555555554</v>
      </c>
      <c r="I3692" s="34">
        <f>CONVERT(INDEX(Htg_StPt_Sch_EZ!$C$31:$I$54,MATCH(Schedules_8760!$C3692,Htg_StPt_Sch_EZ!$B$31:$B$54,0),MATCH(Schedules_8760!$F3692,Htg_StPt_Sch_EZ!$C$30:$I$30,0)),"F","C")</f>
        <v>18.333333333333332</v>
      </c>
      <c r="J3692" s="34">
        <f>CONVERT(INDEX(Clg_StPt_Sch_EZ!$C$4:$I$27,MATCH(Schedules_8760!$C3692,Clg_StPt_Sch_EZ!$B$4:$B$27,0),MATCH(Schedules_8760!$F3692,Clg_StPt_Sch_EZ!$C$3:$I$3,0)),"F","C")</f>
        <v>25.555555555555554</v>
      </c>
      <c r="K3692" s="34">
        <f>CONVERT(INDEX(Clg_StPt_Sch_EZ!$C$31:$I$54,MATCH(Schedules_8760!$C3692,Clg_StPt_Sch_EZ!$B$31:$B$54,0),MATCH(Schedules_8760!$F3692,Clg_StPt_Sch_EZ!$C$30:$I$30,0)),"F","C")</f>
        <v>28.333333333333332</v>
      </c>
      <c r="L3692" s="34">
        <f>CONVERT(INDEX(DHW_StPt_Sch_EZ!$C$4:$I$27,MATCH(Schedules_8760!$C3692,DHW_StPt_Sch_EZ!$B$4:$B$27,0),MATCH(Schedules_8760!$F3692,DHW_StPt_Sch_EZ!$C$3:$I$3,0)),"F","C")</f>
        <v>53.333333333333329</v>
      </c>
      <c r="M3692" s="34">
        <f>CONVERT(INDEX(DHW_StPt_Sch_EZ!$C$31:$I$54,MATCH(Schedules_8760!$C3692,DHW_StPt_Sch_EZ!$B$31:$B$54,0),MATCH(Schedules_8760!$F3692,DHW_StPt_Sch_EZ!$C$30:$I$30,0)),"F","C")</f>
        <v>53.333333333333329</v>
      </c>
      <c r="N3692" s="12"/>
      <c r="O3692" s="12"/>
      <c r="P3692" s="12"/>
    </row>
    <row r="3693" spans="1:16" x14ac:dyDescent="0.25">
      <c r="A3693" s="35">
        <v>3692</v>
      </c>
      <c r="B3693" s="89">
        <v>154.79166666666671</v>
      </c>
      <c r="C3693" s="35">
        <f t="shared" si="285"/>
        <v>20</v>
      </c>
      <c r="D3693" s="35">
        <f t="shared" si="288"/>
        <v>154</v>
      </c>
      <c r="E3693" s="35">
        <f t="shared" si="289"/>
        <v>7</v>
      </c>
      <c r="F3693" s="35" t="str">
        <f t="shared" si="286"/>
        <v>Saturday</v>
      </c>
      <c r="G3693" s="35">
        <f t="shared" si="287"/>
        <v>6</v>
      </c>
      <c r="H3693" s="34">
        <f>CONVERT(INDEX(Htg_StPt_Sch_EZ!$C$4:$I$27,MATCH(Schedules_8760!$C3693,Htg_StPt_Sch_EZ!$B$4:$B$27,0),MATCH(Schedules_8760!$F3693,Htg_StPt_Sch_EZ!$C$3:$I$3,0)),"F","C")</f>
        <v>20.555555555555554</v>
      </c>
      <c r="I3693" s="34">
        <f>CONVERT(INDEX(Htg_StPt_Sch_EZ!$C$31:$I$54,MATCH(Schedules_8760!$C3693,Htg_StPt_Sch_EZ!$B$31:$B$54,0),MATCH(Schedules_8760!$F3693,Htg_StPt_Sch_EZ!$C$30:$I$30,0)),"F","C")</f>
        <v>18.888888888888889</v>
      </c>
      <c r="J3693" s="34">
        <f>CONVERT(INDEX(Clg_StPt_Sch_EZ!$C$4:$I$27,MATCH(Schedules_8760!$C3693,Clg_StPt_Sch_EZ!$B$4:$B$27,0),MATCH(Schedules_8760!$F3693,Clg_StPt_Sch_EZ!$C$3:$I$3,0)),"F","C")</f>
        <v>25.555555555555554</v>
      </c>
      <c r="K3693" s="34">
        <f>CONVERT(INDEX(Clg_StPt_Sch_EZ!$C$31:$I$54,MATCH(Schedules_8760!$C3693,Clg_StPt_Sch_EZ!$B$31:$B$54,0),MATCH(Schedules_8760!$F3693,Clg_StPt_Sch_EZ!$C$30:$I$30,0)),"F","C")</f>
        <v>28.333333333333332</v>
      </c>
      <c r="L3693" s="34">
        <f>CONVERT(INDEX(DHW_StPt_Sch_EZ!$C$4:$I$27,MATCH(Schedules_8760!$C3693,DHW_StPt_Sch_EZ!$B$4:$B$27,0),MATCH(Schedules_8760!$F3693,DHW_StPt_Sch_EZ!$C$3:$I$3,0)),"F","C")</f>
        <v>53.333333333333329</v>
      </c>
      <c r="M3693" s="34">
        <f>CONVERT(INDEX(DHW_StPt_Sch_EZ!$C$31:$I$54,MATCH(Schedules_8760!$C3693,DHW_StPt_Sch_EZ!$B$31:$B$54,0),MATCH(Schedules_8760!$F3693,DHW_StPt_Sch_EZ!$C$30:$I$30,0)),"F","C")</f>
        <v>53.333333333333329</v>
      </c>
      <c r="N3693" s="12"/>
      <c r="O3693" s="12"/>
      <c r="P3693" s="12"/>
    </row>
    <row r="3694" spans="1:16" x14ac:dyDescent="0.25">
      <c r="A3694" s="35">
        <v>3693</v>
      </c>
      <c r="B3694" s="89">
        <v>154.83333333333329</v>
      </c>
      <c r="C3694" s="35">
        <f t="shared" si="285"/>
        <v>21</v>
      </c>
      <c r="D3694" s="35">
        <f t="shared" si="288"/>
        <v>154</v>
      </c>
      <c r="E3694" s="35">
        <f t="shared" si="289"/>
        <v>7</v>
      </c>
      <c r="F3694" s="35" t="str">
        <f t="shared" si="286"/>
        <v>Saturday</v>
      </c>
      <c r="G3694" s="35">
        <f t="shared" si="287"/>
        <v>6</v>
      </c>
      <c r="H3694" s="34">
        <f>CONVERT(INDEX(Htg_StPt_Sch_EZ!$C$4:$I$27,MATCH(Schedules_8760!$C3694,Htg_StPt_Sch_EZ!$B$4:$B$27,0),MATCH(Schedules_8760!$F3694,Htg_StPt_Sch_EZ!$C$3:$I$3,0)),"F","C")</f>
        <v>20.555555555555554</v>
      </c>
      <c r="I3694" s="34">
        <f>CONVERT(INDEX(Htg_StPt_Sch_EZ!$C$31:$I$54,MATCH(Schedules_8760!$C3694,Htg_StPt_Sch_EZ!$B$31:$B$54,0),MATCH(Schedules_8760!$F3694,Htg_StPt_Sch_EZ!$C$30:$I$30,0)),"F","C")</f>
        <v>19.444444444444443</v>
      </c>
      <c r="J3694" s="34">
        <f>CONVERT(INDEX(Clg_StPt_Sch_EZ!$C$4:$I$27,MATCH(Schedules_8760!$C3694,Clg_StPt_Sch_EZ!$B$4:$B$27,0),MATCH(Schedules_8760!$F3694,Clg_StPt_Sch_EZ!$C$3:$I$3,0)),"F","C")</f>
        <v>25.555555555555554</v>
      </c>
      <c r="K3694" s="34">
        <f>CONVERT(INDEX(Clg_StPt_Sch_EZ!$C$31:$I$54,MATCH(Schedules_8760!$C3694,Clg_StPt_Sch_EZ!$B$31:$B$54,0),MATCH(Schedules_8760!$F3694,Clg_StPt_Sch_EZ!$C$30:$I$30,0)),"F","C")</f>
        <v>28.333333333333332</v>
      </c>
      <c r="L3694" s="34">
        <f>CONVERT(INDEX(DHW_StPt_Sch_EZ!$C$4:$I$27,MATCH(Schedules_8760!$C3694,DHW_StPt_Sch_EZ!$B$4:$B$27,0),MATCH(Schedules_8760!$F3694,DHW_StPt_Sch_EZ!$C$3:$I$3,0)),"F","C")</f>
        <v>53.333333333333329</v>
      </c>
      <c r="M3694" s="34">
        <f>CONVERT(INDEX(DHW_StPt_Sch_EZ!$C$31:$I$54,MATCH(Schedules_8760!$C3694,DHW_StPt_Sch_EZ!$B$31:$B$54,0),MATCH(Schedules_8760!$F3694,DHW_StPt_Sch_EZ!$C$30:$I$30,0)),"F","C")</f>
        <v>53.333333333333329</v>
      </c>
      <c r="N3694" s="12"/>
      <c r="O3694" s="12"/>
      <c r="P3694" s="12"/>
    </row>
    <row r="3695" spans="1:16" x14ac:dyDescent="0.25">
      <c r="A3695" s="35">
        <v>3694</v>
      </c>
      <c r="B3695" s="89">
        <v>154.875</v>
      </c>
      <c r="C3695" s="35">
        <f t="shared" si="285"/>
        <v>22</v>
      </c>
      <c r="D3695" s="35">
        <f t="shared" si="288"/>
        <v>154</v>
      </c>
      <c r="E3695" s="35">
        <f t="shared" si="289"/>
        <v>7</v>
      </c>
      <c r="F3695" s="35" t="str">
        <f t="shared" si="286"/>
        <v>Saturday</v>
      </c>
      <c r="G3695" s="35">
        <f t="shared" si="287"/>
        <v>6</v>
      </c>
      <c r="H3695" s="34">
        <f>CONVERT(INDEX(Htg_StPt_Sch_EZ!$C$4:$I$27,MATCH(Schedules_8760!$C3695,Htg_StPt_Sch_EZ!$B$4:$B$27,0),MATCH(Schedules_8760!$F3695,Htg_StPt_Sch_EZ!$C$3:$I$3,0)),"F","C")</f>
        <v>20.555555555555554</v>
      </c>
      <c r="I3695" s="34">
        <f>CONVERT(INDEX(Htg_StPt_Sch_EZ!$C$31:$I$54,MATCH(Schedules_8760!$C3695,Htg_StPt_Sch_EZ!$B$31:$B$54,0),MATCH(Schedules_8760!$F3695,Htg_StPt_Sch_EZ!$C$30:$I$30,0)),"F","C")</f>
        <v>19.444444444444443</v>
      </c>
      <c r="J3695" s="34">
        <f>CONVERT(INDEX(Clg_StPt_Sch_EZ!$C$4:$I$27,MATCH(Schedules_8760!$C3695,Clg_StPt_Sch_EZ!$B$4:$B$27,0),MATCH(Schedules_8760!$F3695,Clg_StPt_Sch_EZ!$C$3:$I$3,0)),"F","C")</f>
        <v>25.555555555555554</v>
      </c>
      <c r="K3695" s="34">
        <f>CONVERT(INDEX(Clg_StPt_Sch_EZ!$C$31:$I$54,MATCH(Schedules_8760!$C3695,Clg_StPt_Sch_EZ!$B$31:$B$54,0),MATCH(Schedules_8760!$F3695,Clg_StPt_Sch_EZ!$C$30:$I$30,0)),"F","C")</f>
        <v>28.333333333333332</v>
      </c>
      <c r="L3695" s="34">
        <f>CONVERT(INDEX(DHW_StPt_Sch_EZ!$C$4:$I$27,MATCH(Schedules_8760!$C3695,DHW_StPt_Sch_EZ!$B$4:$B$27,0),MATCH(Schedules_8760!$F3695,DHW_StPt_Sch_EZ!$C$3:$I$3,0)),"F","C")</f>
        <v>53.333333333333329</v>
      </c>
      <c r="M3695" s="34">
        <f>CONVERT(INDEX(DHW_StPt_Sch_EZ!$C$31:$I$54,MATCH(Schedules_8760!$C3695,DHW_StPt_Sch_EZ!$B$31:$B$54,0),MATCH(Schedules_8760!$F3695,DHW_StPt_Sch_EZ!$C$30:$I$30,0)),"F","C")</f>
        <v>53.333333333333329</v>
      </c>
      <c r="N3695" s="12"/>
      <c r="O3695" s="12"/>
      <c r="P3695" s="12"/>
    </row>
    <row r="3696" spans="1:16" x14ac:dyDescent="0.25">
      <c r="A3696" s="35">
        <v>3695</v>
      </c>
      <c r="B3696" s="89">
        <v>154.91666666666671</v>
      </c>
      <c r="C3696" s="35">
        <f t="shared" si="285"/>
        <v>23</v>
      </c>
      <c r="D3696" s="35">
        <f t="shared" si="288"/>
        <v>154</v>
      </c>
      <c r="E3696" s="35">
        <f t="shared" si="289"/>
        <v>7</v>
      </c>
      <c r="F3696" s="35" t="str">
        <f t="shared" si="286"/>
        <v>Saturday</v>
      </c>
      <c r="G3696" s="35">
        <f t="shared" si="287"/>
        <v>6</v>
      </c>
      <c r="H3696" s="34">
        <f>CONVERT(INDEX(Htg_StPt_Sch_EZ!$C$4:$I$27,MATCH(Schedules_8760!$C3696,Htg_StPt_Sch_EZ!$B$4:$B$27,0),MATCH(Schedules_8760!$F3696,Htg_StPt_Sch_EZ!$C$3:$I$3,0)),"F","C")</f>
        <v>20.555555555555554</v>
      </c>
      <c r="I3696" s="34">
        <f>CONVERT(INDEX(Htg_StPt_Sch_EZ!$C$31:$I$54,MATCH(Schedules_8760!$C3696,Htg_StPt_Sch_EZ!$B$31:$B$54,0),MATCH(Schedules_8760!$F3696,Htg_StPt_Sch_EZ!$C$30:$I$30,0)),"F","C")</f>
        <v>19.444444444444443</v>
      </c>
      <c r="J3696" s="34">
        <f>CONVERT(INDEX(Clg_StPt_Sch_EZ!$C$4:$I$27,MATCH(Schedules_8760!$C3696,Clg_StPt_Sch_EZ!$B$4:$B$27,0),MATCH(Schedules_8760!$F3696,Clg_StPt_Sch_EZ!$C$3:$I$3,0)),"F","C")</f>
        <v>25.555555555555554</v>
      </c>
      <c r="K3696" s="34">
        <f>CONVERT(INDEX(Clg_StPt_Sch_EZ!$C$31:$I$54,MATCH(Schedules_8760!$C3696,Clg_StPt_Sch_EZ!$B$31:$B$54,0),MATCH(Schedules_8760!$F3696,Clg_StPt_Sch_EZ!$C$30:$I$30,0)),"F","C")</f>
        <v>28.333333333333332</v>
      </c>
      <c r="L3696" s="34">
        <f>CONVERT(INDEX(DHW_StPt_Sch_EZ!$C$4:$I$27,MATCH(Schedules_8760!$C3696,DHW_StPt_Sch_EZ!$B$4:$B$27,0),MATCH(Schedules_8760!$F3696,DHW_StPt_Sch_EZ!$C$3:$I$3,0)),"F","C")</f>
        <v>53.333333333333329</v>
      </c>
      <c r="M3696" s="34">
        <f>CONVERT(INDEX(DHW_StPt_Sch_EZ!$C$31:$I$54,MATCH(Schedules_8760!$C3696,DHW_StPt_Sch_EZ!$B$31:$B$54,0),MATCH(Schedules_8760!$F3696,DHW_StPt_Sch_EZ!$C$30:$I$30,0)),"F","C")</f>
        <v>53.333333333333329</v>
      </c>
      <c r="N3696" s="12"/>
      <c r="O3696" s="12"/>
      <c r="P3696" s="12"/>
    </row>
    <row r="3697" spans="1:16" x14ac:dyDescent="0.25">
      <c r="A3697" s="35">
        <v>3696</v>
      </c>
      <c r="B3697" s="89">
        <v>154.95833333333329</v>
      </c>
      <c r="C3697" s="35">
        <f t="shared" si="285"/>
        <v>24</v>
      </c>
      <c r="D3697" s="35">
        <f t="shared" si="288"/>
        <v>154</v>
      </c>
      <c r="E3697" s="35">
        <f t="shared" si="289"/>
        <v>7</v>
      </c>
      <c r="F3697" s="35" t="str">
        <f t="shared" si="286"/>
        <v>Saturday</v>
      </c>
      <c r="G3697" s="35">
        <f t="shared" si="287"/>
        <v>6</v>
      </c>
      <c r="H3697" s="34">
        <f>CONVERT(INDEX(Htg_StPt_Sch_EZ!$C$4:$I$27,MATCH(Schedules_8760!$C3697,Htg_StPt_Sch_EZ!$B$4:$B$27,0),MATCH(Schedules_8760!$F3697,Htg_StPt_Sch_EZ!$C$3:$I$3,0)),"F","C")</f>
        <v>20.555555555555554</v>
      </c>
      <c r="I3697" s="34">
        <f>CONVERT(INDEX(Htg_StPt_Sch_EZ!$C$31:$I$54,MATCH(Schedules_8760!$C3697,Htg_StPt_Sch_EZ!$B$31:$B$54,0),MATCH(Schedules_8760!$F3697,Htg_StPt_Sch_EZ!$C$30:$I$30,0)),"F","C")</f>
        <v>19.444444444444443</v>
      </c>
      <c r="J3697" s="34">
        <f>CONVERT(INDEX(Clg_StPt_Sch_EZ!$C$4:$I$27,MATCH(Schedules_8760!$C3697,Clg_StPt_Sch_EZ!$B$4:$B$27,0),MATCH(Schedules_8760!$F3697,Clg_StPt_Sch_EZ!$C$3:$I$3,0)),"F","C")</f>
        <v>25.555555555555554</v>
      </c>
      <c r="K3697" s="34">
        <f>CONVERT(INDEX(Clg_StPt_Sch_EZ!$C$31:$I$54,MATCH(Schedules_8760!$C3697,Clg_StPt_Sch_EZ!$B$31:$B$54,0),MATCH(Schedules_8760!$F3697,Clg_StPt_Sch_EZ!$C$30:$I$30,0)),"F","C")</f>
        <v>28.333333333333332</v>
      </c>
      <c r="L3697" s="34">
        <f>CONVERT(INDEX(DHW_StPt_Sch_EZ!$C$4:$I$27,MATCH(Schedules_8760!$C3697,DHW_StPt_Sch_EZ!$B$4:$B$27,0),MATCH(Schedules_8760!$F3697,DHW_StPt_Sch_EZ!$C$3:$I$3,0)),"F","C")</f>
        <v>53.333333333333329</v>
      </c>
      <c r="M3697" s="34">
        <f>CONVERT(INDEX(DHW_StPt_Sch_EZ!$C$31:$I$54,MATCH(Schedules_8760!$C3697,DHW_StPt_Sch_EZ!$B$31:$B$54,0),MATCH(Schedules_8760!$F3697,DHW_StPt_Sch_EZ!$C$30:$I$30,0)),"F","C")</f>
        <v>53.333333333333329</v>
      </c>
      <c r="N3697" s="12"/>
      <c r="O3697" s="12"/>
      <c r="P3697" s="12"/>
    </row>
    <row r="3698" spans="1:16" x14ac:dyDescent="0.25">
      <c r="A3698" s="35">
        <v>3697</v>
      </c>
      <c r="B3698" s="89">
        <v>155</v>
      </c>
      <c r="C3698" s="35">
        <f t="shared" si="285"/>
        <v>1</v>
      </c>
      <c r="D3698" s="35">
        <f t="shared" si="288"/>
        <v>155</v>
      </c>
      <c r="E3698" s="35">
        <f t="shared" si="289"/>
        <v>1</v>
      </c>
      <c r="F3698" s="35" t="str">
        <f t="shared" si="286"/>
        <v>Sunday</v>
      </c>
      <c r="G3698" s="35">
        <f t="shared" si="287"/>
        <v>6</v>
      </c>
      <c r="H3698" s="34">
        <f>CONVERT(INDEX(Htg_StPt_Sch_EZ!$C$4:$I$27,MATCH(Schedules_8760!$C3698,Htg_StPt_Sch_EZ!$B$4:$B$27,0),MATCH(Schedules_8760!$F3698,Htg_StPt_Sch_EZ!$C$3:$I$3,0)),"F","C")</f>
        <v>20.555555555555554</v>
      </c>
      <c r="I3698" s="34">
        <f>CONVERT(INDEX(Htg_StPt_Sch_EZ!$C$31:$I$54,MATCH(Schedules_8760!$C3698,Htg_StPt_Sch_EZ!$B$31:$B$54,0),MATCH(Schedules_8760!$F3698,Htg_StPt_Sch_EZ!$C$30:$I$30,0)),"F","C")</f>
        <v>19.444444444444443</v>
      </c>
      <c r="J3698" s="34">
        <f>CONVERT(INDEX(Clg_StPt_Sch_EZ!$C$4:$I$27,MATCH(Schedules_8760!$C3698,Clg_StPt_Sch_EZ!$B$4:$B$27,0),MATCH(Schedules_8760!$F3698,Clg_StPt_Sch_EZ!$C$3:$I$3,0)),"F","C")</f>
        <v>25.555555555555554</v>
      </c>
      <c r="K3698" s="34">
        <f>CONVERT(INDEX(Clg_StPt_Sch_EZ!$C$31:$I$54,MATCH(Schedules_8760!$C3698,Clg_StPt_Sch_EZ!$B$31:$B$54,0),MATCH(Schedules_8760!$F3698,Clg_StPt_Sch_EZ!$C$30:$I$30,0)),"F","C")</f>
        <v>28.333333333333332</v>
      </c>
      <c r="L3698" s="34">
        <f>CONVERT(INDEX(DHW_StPt_Sch_EZ!$C$4:$I$27,MATCH(Schedules_8760!$C3698,DHW_StPt_Sch_EZ!$B$4:$B$27,0),MATCH(Schedules_8760!$F3698,DHW_StPt_Sch_EZ!$C$3:$I$3,0)),"F","C")</f>
        <v>53.333333333333329</v>
      </c>
      <c r="M3698" s="34">
        <f>CONVERT(INDEX(DHW_StPt_Sch_EZ!$C$31:$I$54,MATCH(Schedules_8760!$C3698,DHW_StPt_Sch_EZ!$B$31:$B$54,0),MATCH(Schedules_8760!$F3698,DHW_StPt_Sch_EZ!$C$30:$I$30,0)),"F","C")</f>
        <v>53.333333333333329</v>
      </c>
      <c r="N3698" s="12"/>
      <c r="O3698" s="12"/>
      <c r="P3698" s="12"/>
    </row>
    <row r="3699" spans="1:16" x14ac:dyDescent="0.25">
      <c r="A3699" s="35">
        <v>3698</v>
      </c>
      <c r="B3699" s="89">
        <v>155.04166666666671</v>
      </c>
      <c r="C3699" s="35">
        <f t="shared" si="285"/>
        <v>2</v>
      </c>
      <c r="D3699" s="35">
        <f t="shared" si="288"/>
        <v>155</v>
      </c>
      <c r="E3699" s="35">
        <f t="shared" si="289"/>
        <v>1</v>
      </c>
      <c r="F3699" s="35" t="str">
        <f t="shared" si="286"/>
        <v>Sunday</v>
      </c>
      <c r="G3699" s="35">
        <f t="shared" si="287"/>
        <v>6</v>
      </c>
      <c r="H3699" s="34">
        <f>CONVERT(INDEX(Htg_StPt_Sch_EZ!$C$4:$I$27,MATCH(Schedules_8760!$C3699,Htg_StPt_Sch_EZ!$B$4:$B$27,0),MATCH(Schedules_8760!$F3699,Htg_StPt_Sch_EZ!$C$3:$I$3,0)),"F","C")</f>
        <v>20.555555555555554</v>
      </c>
      <c r="I3699" s="34">
        <f>CONVERT(INDEX(Htg_StPt_Sch_EZ!$C$31:$I$54,MATCH(Schedules_8760!$C3699,Htg_StPt_Sch_EZ!$B$31:$B$54,0),MATCH(Schedules_8760!$F3699,Htg_StPt_Sch_EZ!$C$30:$I$30,0)),"F","C")</f>
        <v>19.444444444444443</v>
      </c>
      <c r="J3699" s="34">
        <f>CONVERT(INDEX(Clg_StPt_Sch_EZ!$C$4:$I$27,MATCH(Schedules_8760!$C3699,Clg_StPt_Sch_EZ!$B$4:$B$27,0),MATCH(Schedules_8760!$F3699,Clg_StPt_Sch_EZ!$C$3:$I$3,0)),"F","C")</f>
        <v>25.555555555555554</v>
      </c>
      <c r="K3699" s="34">
        <f>CONVERT(INDEX(Clg_StPt_Sch_EZ!$C$31:$I$54,MATCH(Schedules_8760!$C3699,Clg_StPt_Sch_EZ!$B$31:$B$54,0),MATCH(Schedules_8760!$F3699,Clg_StPt_Sch_EZ!$C$30:$I$30,0)),"F","C")</f>
        <v>28.333333333333332</v>
      </c>
      <c r="L3699" s="34">
        <f>CONVERT(INDEX(DHW_StPt_Sch_EZ!$C$4:$I$27,MATCH(Schedules_8760!$C3699,DHW_StPt_Sch_EZ!$B$4:$B$27,0),MATCH(Schedules_8760!$F3699,DHW_StPt_Sch_EZ!$C$3:$I$3,0)),"F","C")</f>
        <v>53.333333333333329</v>
      </c>
      <c r="M3699" s="34">
        <f>CONVERT(INDEX(DHW_StPt_Sch_EZ!$C$31:$I$54,MATCH(Schedules_8760!$C3699,DHW_StPt_Sch_EZ!$B$31:$B$54,0),MATCH(Schedules_8760!$F3699,DHW_StPt_Sch_EZ!$C$30:$I$30,0)),"F","C")</f>
        <v>53.333333333333329</v>
      </c>
      <c r="N3699" s="12"/>
      <c r="O3699" s="12"/>
      <c r="P3699" s="12"/>
    </row>
    <row r="3700" spans="1:16" x14ac:dyDescent="0.25">
      <c r="A3700" s="35">
        <v>3699</v>
      </c>
      <c r="B3700" s="89">
        <v>155.08333333333329</v>
      </c>
      <c r="C3700" s="35">
        <f t="shared" si="285"/>
        <v>3</v>
      </c>
      <c r="D3700" s="35">
        <f t="shared" si="288"/>
        <v>155</v>
      </c>
      <c r="E3700" s="35">
        <f t="shared" si="289"/>
        <v>1</v>
      </c>
      <c r="F3700" s="35" t="str">
        <f t="shared" si="286"/>
        <v>Sunday</v>
      </c>
      <c r="G3700" s="35">
        <f t="shared" si="287"/>
        <v>6</v>
      </c>
      <c r="H3700" s="34">
        <f>CONVERT(INDEX(Htg_StPt_Sch_EZ!$C$4:$I$27,MATCH(Schedules_8760!$C3700,Htg_StPt_Sch_EZ!$B$4:$B$27,0),MATCH(Schedules_8760!$F3700,Htg_StPt_Sch_EZ!$C$3:$I$3,0)),"F","C")</f>
        <v>20.555555555555554</v>
      </c>
      <c r="I3700" s="34">
        <f>CONVERT(INDEX(Htg_StPt_Sch_EZ!$C$31:$I$54,MATCH(Schedules_8760!$C3700,Htg_StPt_Sch_EZ!$B$31:$B$54,0),MATCH(Schedules_8760!$F3700,Htg_StPt_Sch_EZ!$C$30:$I$30,0)),"F","C")</f>
        <v>19.444444444444443</v>
      </c>
      <c r="J3700" s="34">
        <f>CONVERT(INDEX(Clg_StPt_Sch_EZ!$C$4:$I$27,MATCH(Schedules_8760!$C3700,Clg_StPt_Sch_EZ!$B$4:$B$27,0),MATCH(Schedules_8760!$F3700,Clg_StPt_Sch_EZ!$C$3:$I$3,0)),"F","C")</f>
        <v>25.555555555555554</v>
      </c>
      <c r="K3700" s="34">
        <f>CONVERT(INDEX(Clg_StPt_Sch_EZ!$C$31:$I$54,MATCH(Schedules_8760!$C3700,Clg_StPt_Sch_EZ!$B$31:$B$54,0),MATCH(Schedules_8760!$F3700,Clg_StPt_Sch_EZ!$C$30:$I$30,0)),"F","C")</f>
        <v>28.333333333333332</v>
      </c>
      <c r="L3700" s="34">
        <f>CONVERT(INDEX(DHW_StPt_Sch_EZ!$C$4:$I$27,MATCH(Schedules_8760!$C3700,DHW_StPt_Sch_EZ!$B$4:$B$27,0),MATCH(Schedules_8760!$F3700,DHW_StPt_Sch_EZ!$C$3:$I$3,0)),"F","C")</f>
        <v>53.333333333333329</v>
      </c>
      <c r="M3700" s="34">
        <f>CONVERT(INDEX(DHW_StPt_Sch_EZ!$C$31:$I$54,MATCH(Schedules_8760!$C3700,DHW_StPt_Sch_EZ!$B$31:$B$54,0),MATCH(Schedules_8760!$F3700,DHW_StPt_Sch_EZ!$C$30:$I$30,0)),"F","C")</f>
        <v>53.333333333333329</v>
      </c>
      <c r="N3700" s="12"/>
      <c r="O3700" s="12"/>
      <c r="P3700" s="12"/>
    </row>
    <row r="3701" spans="1:16" x14ac:dyDescent="0.25">
      <c r="A3701" s="35">
        <v>3700</v>
      </c>
      <c r="B3701" s="89">
        <v>155.125</v>
      </c>
      <c r="C3701" s="35">
        <f t="shared" si="285"/>
        <v>4</v>
      </c>
      <c r="D3701" s="35">
        <f t="shared" si="288"/>
        <v>155</v>
      </c>
      <c r="E3701" s="35">
        <f t="shared" si="289"/>
        <v>1</v>
      </c>
      <c r="F3701" s="35" t="str">
        <f t="shared" si="286"/>
        <v>Sunday</v>
      </c>
      <c r="G3701" s="35">
        <f t="shared" si="287"/>
        <v>6</v>
      </c>
      <c r="H3701" s="34">
        <f>CONVERT(INDEX(Htg_StPt_Sch_EZ!$C$4:$I$27,MATCH(Schedules_8760!$C3701,Htg_StPt_Sch_EZ!$B$4:$B$27,0),MATCH(Schedules_8760!$F3701,Htg_StPt_Sch_EZ!$C$3:$I$3,0)),"F","C")</f>
        <v>20.555555555555554</v>
      </c>
      <c r="I3701" s="34">
        <f>CONVERT(INDEX(Htg_StPt_Sch_EZ!$C$31:$I$54,MATCH(Schedules_8760!$C3701,Htg_StPt_Sch_EZ!$B$31:$B$54,0),MATCH(Schedules_8760!$F3701,Htg_StPt_Sch_EZ!$C$30:$I$30,0)),"F","C")</f>
        <v>19.444444444444443</v>
      </c>
      <c r="J3701" s="34">
        <f>CONVERT(INDEX(Clg_StPt_Sch_EZ!$C$4:$I$27,MATCH(Schedules_8760!$C3701,Clg_StPt_Sch_EZ!$B$4:$B$27,0),MATCH(Schedules_8760!$F3701,Clg_StPt_Sch_EZ!$C$3:$I$3,0)),"F","C")</f>
        <v>25.555555555555554</v>
      </c>
      <c r="K3701" s="34">
        <f>CONVERT(INDEX(Clg_StPt_Sch_EZ!$C$31:$I$54,MATCH(Schedules_8760!$C3701,Clg_StPt_Sch_EZ!$B$31:$B$54,0),MATCH(Schedules_8760!$F3701,Clg_StPt_Sch_EZ!$C$30:$I$30,0)),"F","C")</f>
        <v>28.333333333333332</v>
      </c>
      <c r="L3701" s="34">
        <f>CONVERT(INDEX(DHW_StPt_Sch_EZ!$C$4:$I$27,MATCH(Schedules_8760!$C3701,DHW_StPt_Sch_EZ!$B$4:$B$27,0),MATCH(Schedules_8760!$F3701,DHW_StPt_Sch_EZ!$C$3:$I$3,0)),"F","C")</f>
        <v>53.333333333333329</v>
      </c>
      <c r="M3701" s="34">
        <f>CONVERT(INDEX(DHW_StPt_Sch_EZ!$C$31:$I$54,MATCH(Schedules_8760!$C3701,DHW_StPt_Sch_EZ!$B$31:$B$54,0),MATCH(Schedules_8760!$F3701,DHW_StPt_Sch_EZ!$C$30:$I$30,0)),"F","C")</f>
        <v>53.333333333333329</v>
      </c>
      <c r="N3701" s="12"/>
      <c r="O3701" s="12"/>
      <c r="P3701" s="12"/>
    </row>
    <row r="3702" spans="1:16" x14ac:dyDescent="0.25">
      <c r="A3702" s="35">
        <v>3701</v>
      </c>
      <c r="B3702" s="89">
        <v>155.16666666666671</v>
      </c>
      <c r="C3702" s="35">
        <f t="shared" si="285"/>
        <v>5</v>
      </c>
      <c r="D3702" s="35">
        <f t="shared" si="288"/>
        <v>155</v>
      </c>
      <c r="E3702" s="35">
        <f t="shared" si="289"/>
        <v>1</v>
      </c>
      <c r="F3702" s="35" t="str">
        <f t="shared" si="286"/>
        <v>Sunday</v>
      </c>
      <c r="G3702" s="35">
        <f t="shared" si="287"/>
        <v>6</v>
      </c>
      <c r="H3702" s="34">
        <f>CONVERT(INDEX(Htg_StPt_Sch_EZ!$C$4:$I$27,MATCH(Schedules_8760!$C3702,Htg_StPt_Sch_EZ!$B$4:$B$27,0),MATCH(Schedules_8760!$F3702,Htg_StPt_Sch_EZ!$C$3:$I$3,0)),"F","C")</f>
        <v>20.555555555555554</v>
      </c>
      <c r="I3702" s="34">
        <f>CONVERT(INDEX(Htg_StPt_Sch_EZ!$C$31:$I$54,MATCH(Schedules_8760!$C3702,Htg_StPt_Sch_EZ!$B$31:$B$54,0),MATCH(Schedules_8760!$F3702,Htg_StPt_Sch_EZ!$C$30:$I$30,0)),"F","C")</f>
        <v>19.444444444444443</v>
      </c>
      <c r="J3702" s="34">
        <f>CONVERT(INDEX(Clg_StPt_Sch_EZ!$C$4:$I$27,MATCH(Schedules_8760!$C3702,Clg_StPt_Sch_EZ!$B$4:$B$27,0),MATCH(Schedules_8760!$F3702,Clg_StPt_Sch_EZ!$C$3:$I$3,0)),"F","C")</f>
        <v>25.555555555555554</v>
      </c>
      <c r="K3702" s="34">
        <f>CONVERT(INDEX(Clg_StPt_Sch_EZ!$C$31:$I$54,MATCH(Schedules_8760!$C3702,Clg_StPt_Sch_EZ!$B$31:$B$54,0),MATCH(Schedules_8760!$F3702,Clg_StPt_Sch_EZ!$C$30:$I$30,0)),"F","C")</f>
        <v>28.333333333333332</v>
      </c>
      <c r="L3702" s="34">
        <f>CONVERT(INDEX(DHW_StPt_Sch_EZ!$C$4:$I$27,MATCH(Schedules_8760!$C3702,DHW_StPt_Sch_EZ!$B$4:$B$27,0),MATCH(Schedules_8760!$F3702,DHW_StPt_Sch_EZ!$C$3:$I$3,0)),"F","C")</f>
        <v>53.333333333333329</v>
      </c>
      <c r="M3702" s="34">
        <f>CONVERT(INDEX(DHW_StPt_Sch_EZ!$C$31:$I$54,MATCH(Schedules_8760!$C3702,DHW_StPt_Sch_EZ!$B$31:$B$54,0),MATCH(Schedules_8760!$F3702,DHW_StPt_Sch_EZ!$C$30:$I$30,0)),"F","C")</f>
        <v>53.333333333333329</v>
      </c>
      <c r="N3702" s="12"/>
      <c r="O3702" s="12"/>
      <c r="P3702" s="12"/>
    </row>
    <row r="3703" spans="1:16" x14ac:dyDescent="0.25">
      <c r="A3703" s="35">
        <v>3702</v>
      </c>
      <c r="B3703" s="89">
        <v>155.20833333333329</v>
      </c>
      <c r="C3703" s="35">
        <f t="shared" si="285"/>
        <v>6</v>
      </c>
      <c r="D3703" s="35">
        <f t="shared" si="288"/>
        <v>155</v>
      </c>
      <c r="E3703" s="35">
        <f t="shared" si="289"/>
        <v>1</v>
      </c>
      <c r="F3703" s="35" t="str">
        <f t="shared" si="286"/>
        <v>Sunday</v>
      </c>
      <c r="G3703" s="35">
        <f t="shared" si="287"/>
        <v>6</v>
      </c>
      <c r="H3703" s="34">
        <f>CONVERT(INDEX(Htg_StPt_Sch_EZ!$C$4:$I$27,MATCH(Schedules_8760!$C3703,Htg_StPt_Sch_EZ!$B$4:$B$27,0),MATCH(Schedules_8760!$F3703,Htg_StPt_Sch_EZ!$C$3:$I$3,0)),"F","C")</f>
        <v>20.555555555555554</v>
      </c>
      <c r="I3703" s="34">
        <f>CONVERT(INDEX(Htg_StPt_Sch_EZ!$C$31:$I$54,MATCH(Schedules_8760!$C3703,Htg_StPt_Sch_EZ!$B$31:$B$54,0),MATCH(Schedules_8760!$F3703,Htg_StPt_Sch_EZ!$C$30:$I$30,0)),"F","C")</f>
        <v>19.444444444444443</v>
      </c>
      <c r="J3703" s="34">
        <f>CONVERT(INDEX(Clg_StPt_Sch_EZ!$C$4:$I$27,MATCH(Schedules_8760!$C3703,Clg_StPt_Sch_EZ!$B$4:$B$27,0),MATCH(Schedules_8760!$F3703,Clg_StPt_Sch_EZ!$C$3:$I$3,0)),"F","C")</f>
        <v>25.555555555555554</v>
      </c>
      <c r="K3703" s="34">
        <f>CONVERT(INDEX(Clg_StPt_Sch_EZ!$C$31:$I$54,MATCH(Schedules_8760!$C3703,Clg_StPt_Sch_EZ!$B$31:$B$54,0),MATCH(Schedules_8760!$F3703,Clg_StPt_Sch_EZ!$C$30:$I$30,0)),"F","C")</f>
        <v>28.333333333333332</v>
      </c>
      <c r="L3703" s="34">
        <f>CONVERT(INDEX(DHW_StPt_Sch_EZ!$C$4:$I$27,MATCH(Schedules_8760!$C3703,DHW_StPt_Sch_EZ!$B$4:$B$27,0),MATCH(Schedules_8760!$F3703,DHW_StPt_Sch_EZ!$C$3:$I$3,0)),"F","C")</f>
        <v>53.333333333333329</v>
      </c>
      <c r="M3703" s="34">
        <f>CONVERT(INDEX(DHW_StPt_Sch_EZ!$C$31:$I$54,MATCH(Schedules_8760!$C3703,DHW_StPt_Sch_EZ!$B$31:$B$54,0),MATCH(Schedules_8760!$F3703,DHW_StPt_Sch_EZ!$C$30:$I$30,0)),"F","C")</f>
        <v>53.333333333333329</v>
      </c>
      <c r="N3703" s="12"/>
      <c r="O3703" s="12"/>
      <c r="P3703" s="12"/>
    </row>
    <row r="3704" spans="1:16" x14ac:dyDescent="0.25">
      <c r="A3704" s="35">
        <v>3703</v>
      </c>
      <c r="B3704" s="89">
        <v>155.25</v>
      </c>
      <c r="C3704" s="35">
        <f t="shared" si="285"/>
        <v>7</v>
      </c>
      <c r="D3704" s="35">
        <f t="shared" si="288"/>
        <v>155</v>
      </c>
      <c r="E3704" s="35">
        <f t="shared" si="289"/>
        <v>1</v>
      </c>
      <c r="F3704" s="35" t="str">
        <f t="shared" si="286"/>
        <v>Sunday</v>
      </c>
      <c r="G3704" s="35">
        <f t="shared" si="287"/>
        <v>6</v>
      </c>
      <c r="H3704" s="34">
        <f>CONVERT(INDEX(Htg_StPt_Sch_EZ!$C$4:$I$27,MATCH(Schedules_8760!$C3704,Htg_StPt_Sch_EZ!$B$4:$B$27,0),MATCH(Schedules_8760!$F3704,Htg_StPt_Sch_EZ!$C$3:$I$3,0)),"F","C")</f>
        <v>20.555555555555554</v>
      </c>
      <c r="I3704" s="34">
        <f>CONVERT(INDEX(Htg_StPt_Sch_EZ!$C$31:$I$54,MATCH(Schedules_8760!$C3704,Htg_StPt_Sch_EZ!$B$31:$B$54,0),MATCH(Schedules_8760!$F3704,Htg_StPt_Sch_EZ!$C$30:$I$30,0)),"F","C")</f>
        <v>19.444444444444443</v>
      </c>
      <c r="J3704" s="34">
        <f>CONVERT(INDEX(Clg_StPt_Sch_EZ!$C$4:$I$27,MATCH(Schedules_8760!$C3704,Clg_StPt_Sch_EZ!$B$4:$B$27,0),MATCH(Schedules_8760!$F3704,Clg_StPt_Sch_EZ!$C$3:$I$3,0)),"F","C")</f>
        <v>25.555555555555554</v>
      </c>
      <c r="K3704" s="34">
        <f>CONVERT(INDEX(Clg_StPt_Sch_EZ!$C$31:$I$54,MATCH(Schedules_8760!$C3704,Clg_StPt_Sch_EZ!$B$31:$B$54,0),MATCH(Schedules_8760!$F3704,Clg_StPt_Sch_EZ!$C$30:$I$30,0)),"F","C")</f>
        <v>28.333333333333332</v>
      </c>
      <c r="L3704" s="34">
        <f>CONVERT(INDEX(DHW_StPt_Sch_EZ!$C$4:$I$27,MATCH(Schedules_8760!$C3704,DHW_StPt_Sch_EZ!$B$4:$B$27,0),MATCH(Schedules_8760!$F3704,DHW_StPt_Sch_EZ!$C$3:$I$3,0)),"F","C")</f>
        <v>53.333333333333329</v>
      </c>
      <c r="M3704" s="34">
        <f>CONVERT(INDEX(DHW_StPt_Sch_EZ!$C$31:$I$54,MATCH(Schedules_8760!$C3704,DHW_StPt_Sch_EZ!$B$31:$B$54,0),MATCH(Schedules_8760!$F3704,DHW_StPt_Sch_EZ!$C$30:$I$30,0)),"F","C")</f>
        <v>53.333333333333329</v>
      </c>
      <c r="N3704" s="12"/>
      <c r="O3704" s="12"/>
      <c r="P3704" s="12"/>
    </row>
    <row r="3705" spans="1:16" x14ac:dyDescent="0.25">
      <c r="A3705" s="35">
        <v>3704</v>
      </c>
      <c r="B3705" s="89">
        <v>155.29166666666671</v>
      </c>
      <c r="C3705" s="35">
        <f t="shared" si="285"/>
        <v>8</v>
      </c>
      <c r="D3705" s="35">
        <f t="shared" si="288"/>
        <v>155</v>
      </c>
      <c r="E3705" s="35">
        <f t="shared" si="289"/>
        <v>1</v>
      </c>
      <c r="F3705" s="35" t="str">
        <f t="shared" si="286"/>
        <v>Sunday</v>
      </c>
      <c r="G3705" s="35">
        <f t="shared" si="287"/>
        <v>6</v>
      </c>
      <c r="H3705" s="34">
        <f>CONVERT(INDEX(Htg_StPt_Sch_EZ!$C$4:$I$27,MATCH(Schedules_8760!$C3705,Htg_StPt_Sch_EZ!$B$4:$B$27,0),MATCH(Schedules_8760!$F3705,Htg_StPt_Sch_EZ!$C$3:$I$3,0)),"F","C")</f>
        <v>20.555555555555554</v>
      </c>
      <c r="I3705" s="34">
        <f>CONVERT(INDEX(Htg_StPt_Sch_EZ!$C$31:$I$54,MATCH(Schedules_8760!$C3705,Htg_StPt_Sch_EZ!$B$31:$B$54,0),MATCH(Schedules_8760!$F3705,Htg_StPt_Sch_EZ!$C$30:$I$30,0)),"F","C")</f>
        <v>19.444444444444443</v>
      </c>
      <c r="J3705" s="34">
        <f>CONVERT(INDEX(Clg_StPt_Sch_EZ!$C$4:$I$27,MATCH(Schedules_8760!$C3705,Clg_StPt_Sch_EZ!$B$4:$B$27,0),MATCH(Schedules_8760!$F3705,Clg_StPt_Sch_EZ!$C$3:$I$3,0)),"F","C")</f>
        <v>25.555555555555554</v>
      </c>
      <c r="K3705" s="34">
        <f>CONVERT(INDEX(Clg_StPt_Sch_EZ!$C$31:$I$54,MATCH(Schedules_8760!$C3705,Clg_StPt_Sch_EZ!$B$31:$B$54,0),MATCH(Schedules_8760!$F3705,Clg_StPt_Sch_EZ!$C$30:$I$30,0)),"F","C")</f>
        <v>25</v>
      </c>
      <c r="L3705" s="34">
        <f>CONVERT(INDEX(DHW_StPt_Sch_EZ!$C$4:$I$27,MATCH(Schedules_8760!$C3705,DHW_StPt_Sch_EZ!$B$4:$B$27,0),MATCH(Schedules_8760!$F3705,DHW_StPt_Sch_EZ!$C$3:$I$3,0)),"F","C")</f>
        <v>53.333333333333329</v>
      </c>
      <c r="M3705" s="34">
        <f>CONVERT(INDEX(DHW_StPt_Sch_EZ!$C$31:$I$54,MATCH(Schedules_8760!$C3705,DHW_StPt_Sch_EZ!$B$31:$B$54,0),MATCH(Schedules_8760!$F3705,DHW_StPt_Sch_EZ!$C$30:$I$30,0)),"F","C")</f>
        <v>53.333333333333329</v>
      </c>
      <c r="N3705" s="12"/>
      <c r="O3705" s="12"/>
      <c r="P3705" s="12"/>
    </row>
    <row r="3706" spans="1:16" x14ac:dyDescent="0.25">
      <c r="A3706" s="35">
        <v>3705</v>
      </c>
      <c r="B3706" s="89">
        <v>155.33333333333329</v>
      </c>
      <c r="C3706" s="35">
        <f t="shared" si="285"/>
        <v>9</v>
      </c>
      <c r="D3706" s="35">
        <f t="shared" si="288"/>
        <v>155</v>
      </c>
      <c r="E3706" s="35">
        <f t="shared" si="289"/>
        <v>1</v>
      </c>
      <c r="F3706" s="35" t="str">
        <f t="shared" si="286"/>
        <v>Sunday</v>
      </c>
      <c r="G3706" s="35">
        <f t="shared" si="287"/>
        <v>6</v>
      </c>
      <c r="H3706" s="34">
        <f>CONVERT(INDEX(Htg_StPt_Sch_EZ!$C$4:$I$27,MATCH(Schedules_8760!$C3706,Htg_StPt_Sch_EZ!$B$4:$B$27,0),MATCH(Schedules_8760!$F3706,Htg_StPt_Sch_EZ!$C$3:$I$3,0)),"F","C")</f>
        <v>20.555555555555554</v>
      </c>
      <c r="I3706" s="34">
        <f>CONVERT(INDEX(Htg_StPt_Sch_EZ!$C$31:$I$54,MATCH(Schedules_8760!$C3706,Htg_StPt_Sch_EZ!$B$31:$B$54,0),MATCH(Schedules_8760!$F3706,Htg_StPt_Sch_EZ!$C$30:$I$30,0)),"F","C")</f>
        <v>19.444444444444443</v>
      </c>
      <c r="J3706" s="34">
        <f>CONVERT(INDEX(Clg_StPt_Sch_EZ!$C$4:$I$27,MATCH(Schedules_8760!$C3706,Clg_StPt_Sch_EZ!$B$4:$B$27,0),MATCH(Schedules_8760!$F3706,Clg_StPt_Sch_EZ!$C$3:$I$3,0)),"F","C")</f>
        <v>25.555555555555554</v>
      </c>
      <c r="K3706" s="34">
        <f>CONVERT(INDEX(Clg_StPt_Sch_EZ!$C$31:$I$54,MATCH(Schedules_8760!$C3706,Clg_StPt_Sch_EZ!$B$31:$B$54,0),MATCH(Schedules_8760!$F3706,Clg_StPt_Sch_EZ!$C$30:$I$30,0)),"F","C")</f>
        <v>25</v>
      </c>
      <c r="L3706" s="34">
        <f>CONVERT(INDEX(DHW_StPt_Sch_EZ!$C$4:$I$27,MATCH(Schedules_8760!$C3706,DHW_StPt_Sch_EZ!$B$4:$B$27,0),MATCH(Schedules_8760!$F3706,DHW_StPt_Sch_EZ!$C$3:$I$3,0)),"F","C")</f>
        <v>53.333333333333329</v>
      </c>
      <c r="M3706" s="34">
        <f>CONVERT(INDEX(DHW_StPt_Sch_EZ!$C$31:$I$54,MATCH(Schedules_8760!$C3706,DHW_StPt_Sch_EZ!$B$31:$B$54,0),MATCH(Schedules_8760!$F3706,DHW_StPt_Sch_EZ!$C$30:$I$30,0)),"F","C")</f>
        <v>53.333333333333329</v>
      </c>
      <c r="N3706" s="12"/>
      <c r="O3706" s="12"/>
      <c r="P3706" s="12"/>
    </row>
    <row r="3707" spans="1:16" x14ac:dyDescent="0.25">
      <c r="A3707" s="35">
        <v>3706</v>
      </c>
      <c r="B3707" s="89">
        <v>155.375</v>
      </c>
      <c r="C3707" s="35">
        <f t="shared" si="285"/>
        <v>10</v>
      </c>
      <c r="D3707" s="35">
        <f t="shared" si="288"/>
        <v>155</v>
      </c>
      <c r="E3707" s="35">
        <f t="shared" si="289"/>
        <v>1</v>
      </c>
      <c r="F3707" s="35" t="str">
        <f t="shared" si="286"/>
        <v>Sunday</v>
      </c>
      <c r="G3707" s="35">
        <f t="shared" si="287"/>
        <v>6</v>
      </c>
      <c r="H3707" s="34">
        <f>CONVERT(INDEX(Htg_StPt_Sch_EZ!$C$4:$I$27,MATCH(Schedules_8760!$C3707,Htg_StPt_Sch_EZ!$B$4:$B$27,0),MATCH(Schedules_8760!$F3707,Htg_StPt_Sch_EZ!$C$3:$I$3,0)),"F","C")</f>
        <v>20.555555555555554</v>
      </c>
      <c r="I3707" s="34">
        <f>CONVERT(INDEX(Htg_StPt_Sch_EZ!$C$31:$I$54,MATCH(Schedules_8760!$C3707,Htg_StPt_Sch_EZ!$B$31:$B$54,0),MATCH(Schedules_8760!$F3707,Htg_StPt_Sch_EZ!$C$30:$I$30,0)),"F","C")</f>
        <v>19.444444444444443</v>
      </c>
      <c r="J3707" s="34">
        <f>CONVERT(INDEX(Clg_StPt_Sch_EZ!$C$4:$I$27,MATCH(Schedules_8760!$C3707,Clg_StPt_Sch_EZ!$B$4:$B$27,0),MATCH(Schedules_8760!$F3707,Clg_StPt_Sch_EZ!$C$3:$I$3,0)),"F","C")</f>
        <v>25.555555555555554</v>
      </c>
      <c r="K3707" s="34">
        <f>CONVERT(INDEX(Clg_StPt_Sch_EZ!$C$31:$I$54,MATCH(Schedules_8760!$C3707,Clg_StPt_Sch_EZ!$B$31:$B$54,0),MATCH(Schedules_8760!$F3707,Clg_StPt_Sch_EZ!$C$30:$I$30,0)),"F","C")</f>
        <v>25</v>
      </c>
      <c r="L3707" s="34">
        <f>CONVERT(INDEX(DHW_StPt_Sch_EZ!$C$4:$I$27,MATCH(Schedules_8760!$C3707,DHW_StPt_Sch_EZ!$B$4:$B$27,0),MATCH(Schedules_8760!$F3707,DHW_StPt_Sch_EZ!$C$3:$I$3,0)),"F","C")</f>
        <v>53.333333333333329</v>
      </c>
      <c r="M3707" s="34">
        <f>CONVERT(INDEX(DHW_StPt_Sch_EZ!$C$31:$I$54,MATCH(Schedules_8760!$C3707,DHW_StPt_Sch_EZ!$B$31:$B$54,0),MATCH(Schedules_8760!$F3707,DHW_StPt_Sch_EZ!$C$30:$I$30,0)),"F","C")</f>
        <v>53.333333333333329</v>
      </c>
      <c r="N3707" s="12"/>
      <c r="O3707" s="12"/>
      <c r="P3707" s="12"/>
    </row>
    <row r="3708" spans="1:16" x14ac:dyDescent="0.25">
      <c r="A3708" s="35">
        <v>3707</v>
      </c>
      <c r="B3708" s="89">
        <v>155.41666666666671</v>
      </c>
      <c r="C3708" s="35">
        <f t="shared" si="285"/>
        <v>11</v>
      </c>
      <c r="D3708" s="35">
        <f t="shared" si="288"/>
        <v>155</v>
      </c>
      <c r="E3708" s="35">
        <f t="shared" si="289"/>
        <v>1</v>
      </c>
      <c r="F3708" s="35" t="str">
        <f t="shared" si="286"/>
        <v>Sunday</v>
      </c>
      <c r="G3708" s="35">
        <f t="shared" si="287"/>
        <v>6</v>
      </c>
      <c r="H3708" s="34">
        <f>CONVERT(INDEX(Htg_StPt_Sch_EZ!$C$4:$I$27,MATCH(Schedules_8760!$C3708,Htg_StPt_Sch_EZ!$B$4:$B$27,0),MATCH(Schedules_8760!$F3708,Htg_StPt_Sch_EZ!$C$3:$I$3,0)),"F","C")</f>
        <v>20.555555555555554</v>
      </c>
      <c r="I3708" s="34">
        <f>CONVERT(INDEX(Htg_StPt_Sch_EZ!$C$31:$I$54,MATCH(Schedules_8760!$C3708,Htg_StPt_Sch_EZ!$B$31:$B$54,0),MATCH(Schedules_8760!$F3708,Htg_StPt_Sch_EZ!$C$30:$I$30,0)),"F","C")</f>
        <v>19.444444444444443</v>
      </c>
      <c r="J3708" s="34">
        <f>CONVERT(INDEX(Clg_StPt_Sch_EZ!$C$4:$I$27,MATCH(Schedules_8760!$C3708,Clg_StPt_Sch_EZ!$B$4:$B$27,0),MATCH(Schedules_8760!$F3708,Clg_StPt_Sch_EZ!$C$3:$I$3,0)),"F","C")</f>
        <v>25.555555555555554</v>
      </c>
      <c r="K3708" s="34">
        <f>CONVERT(INDEX(Clg_StPt_Sch_EZ!$C$31:$I$54,MATCH(Schedules_8760!$C3708,Clg_StPt_Sch_EZ!$B$31:$B$54,0),MATCH(Schedules_8760!$F3708,Clg_StPt_Sch_EZ!$C$30:$I$30,0)),"F","C")</f>
        <v>25</v>
      </c>
      <c r="L3708" s="34">
        <f>CONVERT(INDEX(DHW_StPt_Sch_EZ!$C$4:$I$27,MATCH(Schedules_8760!$C3708,DHW_StPt_Sch_EZ!$B$4:$B$27,0),MATCH(Schedules_8760!$F3708,DHW_StPt_Sch_EZ!$C$3:$I$3,0)),"F","C")</f>
        <v>53.333333333333329</v>
      </c>
      <c r="M3708" s="34">
        <f>CONVERT(INDEX(DHW_StPt_Sch_EZ!$C$31:$I$54,MATCH(Schedules_8760!$C3708,DHW_StPt_Sch_EZ!$B$31:$B$54,0),MATCH(Schedules_8760!$F3708,DHW_StPt_Sch_EZ!$C$30:$I$30,0)),"F","C")</f>
        <v>53.333333333333329</v>
      </c>
      <c r="N3708" s="12"/>
      <c r="O3708" s="12"/>
      <c r="P3708" s="12"/>
    </row>
    <row r="3709" spans="1:16" x14ac:dyDescent="0.25">
      <c r="A3709" s="35">
        <v>3708</v>
      </c>
      <c r="B3709" s="89">
        <v>155.45833333333329</v>
      </c>
      <c r="C3709" s="35">
        <f t="shared" si="285"/>
        <v>12</v>
      </c>
      <c r="D3709" s="35">
        <f t="shared" si="288"/>
        <v>155</v>
      </c>
      <c r="E3709" s="35">
        <f t="shared" si="289"/>
        <v>1</v>
      </c>
      <c r="F3709" s="35" t="str">
        <f t="shared" si="286"/>
        <v>Sunday</v>
      </c>
      <c r="G3709" s="35">
        <f t="shared" si="287"/>
        <v>6</v>
      </c>
      <c r="H3709" s="34">
        <f>CONVERT(INDEX(Htg_StPt_Sch_EZ!$C$4:$I$27,MATCH(Schedules_8760!$C3709,Htg_StPt_Sch_EZ!$B$4:$B$27,0),MATCH(Schedules_8760!$F3709,Htg_StPt_Sch_EZ!$C$3:$I$3,0)),"F","C")</f>
        <v>20.555555555555554</v>
      </c>
      <c r="I3709" s="34">
        <f>CONVERT(INDEX(Htg_StPt_Sch_EZ!$C$31:$I$54,MATCH(Schedules_8760!$C3709,Htg_StPt_Sch_EZ!$B$31:$B$54,0),MATCH(Schedules_8760!$F3709,Htg_StPt_Sch_EZ!$C$30:$I$30,0)),"F","C")</f>
        <v>19.444444444444443</v>
      </c>
      <c r="J3709" s="34">
        <f>CONVERT(INDEX(Clg_StPt_Sch_EZ!$C$4:$I$27,MATCH(Schedules_8760!$C3709,Clg_StPt_Sch_EZ!$B$4:$B$27,0),MATCH(Schedules_8760!$F3709,Clg_StPt_Sch_EZ!$C$3:$I$3,0)),"F","C")</f>
        <v>25.555555555555554</v>
      </c>
      <c r="K3709" s="34">
        <f>CONVERT(INDEX(Clg_StPt_Sch_EZ!$C$31:$I$54,MATCH(Schedules_8760!$C3709,Clg_StPt_Sch_EZ!$B$31:$B$54,0),MATCH(Schedules_8760!$F3709,Clg_StPt_Sch_EZ!$C$30:$I$30,0)),"F","C")</f>
        <v>25</v>
      </c>
      <c r="L3709" s="34">
        <f>CONVERT(INDEX(DHW_StPt_Sch_EZ!$C$4:$I$27,MATCH(Schedules_8760!$C3709,DHW_StPt_Sch_EZ!$B$4:$B$27,0),MATCH(Schedules_8760!$F3709,DHW_StPt_Sch_EZ!$C$3:$I$3,0)),"F","C")</f>
        <v>53.333333333333329</v>
      </c>
      <c r="M3709" s="34">
        <f>CONVERT(INDEX(DHW_StPt_Sch_EZ!$C$31:$I$54,MATCH(Schedules_8760!$C3709,DHW_StPt_Sch_EZ!$B$31:$B$54,0),MATCH(Schedules_8760!$F3709,DHW_StPt_Sch_EZ!$C$30:$I$30,0)),"F","C")</f>
        <v>53.333333333333329</v>
      </c>
      <c r="N3709" s="12"/>
      <c r="O3709" s="12"/>
      <c r="P3709" s="12"/>
    </row>
    <row r="3710" spans="1:16" x14ac:dyDescent="0.25">
      <c r="A3710" s="35">
        <v>3709</v>
      </c>
      <c r="B3710" s="89">
        <v>155.5</v>
      </c>
      <c r="C3710" s="35">
        <f t="shared" si="285"/>
        <v>13</v>
      </c>
      <c r="D3710" s="35">
        <f t="shared" si="288"/>
        <v>155</v>
      </c>
      <c r="E3710" s="35">
        <f t="shared" si="289"/>
        <v>1</v>
      </c>
      <c r="F3710" s="35" t="str">
        <f t="shared" si="286"/>
        <v>Sunday</v>
      </c>
      <c r="G3710" s="35">
        <f t="shared" si="287"/>
        <v>6</v>
      </c>
      <c r="H3710" s="34">
        <f>CONVERT(INDEX(Htg_StPt_Sch_EZ!$C$4:$I$27,MATCH(Schedules_8760!$C3710,Htg_StPt_Sch_EZ!$B$4:$B$27,0),MATCH(Schedules_8760!$F3710,Htg_StPt_Sch_EZ!$C$3:$I$3,0)),"F","C")</f>
        <v>20.555555555555554</v>
      </c>
      <c r="I3710" s="34">
        <f>CONVERT(INDEX(Htg_StPt_Sch_EZ!$C$31:$I$54,MATCH(Schedules_8760!$C3710,Htg_StPt_Sch_EZ!$B$31:$B$54,0),MATCH(Schedules_8760!$F3710,Htg_StPt_Sch_EZ!$C$30:$I$30,0)),"F","C")</f>
        <v>19.444444444444443</v>
      </c>
      <c r="J3710" s="34">
        <f>CONVERT(INDEX(Clg_StPt_Sch_EZ!$C$4:$I$27,MATCH(Schedules_8760!$C3710,Clg_StPt_Sch_EZ!$B$4:$B$27,0),MATCH(Schedules_8760!$F3710,Clg_StPt_Sch_EZ!$C$3:$I$3,0)),"F","C")</f>
        <v>25.555555555555554</v>
      </c>
      <c r="K3710" s="34">
        <f>CONVERT(INDEX(Clg_StPt_Sch_EZ!$C$31:$I$54,MATCH(Schedules_8760!$C3710,Clg_StPt_Sch_EZ!$B$31:$B$54,0),MATCH(Schedules_8760!$F3710,Clg_StPt_Sch_EZ!$C$30:$I$30,0)),"F","C")</f>
        <v>25</v>
      </c>
      <c r="L3710" s="34">
        <f>CONVERT(INDEX(DHW_StPt_Sch_EZ!$C$4:$I$27,MATCH(Schedules_8760!$C3710,DHW_StPt_Sch_EZ!$B$4:$B$27,0),MATCH(Schedules_8760!$F3710,DHW_StPt_Sch_EZ!$C$3:$I$3,0)),"F","C")</f>
        <v>53.333333333333329</v>
      </c>
      <c r="M3710" s="34">
        <f>CONVERT(INDEX(DHW_StPt_Sch_EZ!$C$31:$I$54,MATCH(Schedules_8760!$C3710,DHW_StPt_Sch_EZ!$B$31:$B$54,0),MATCH(Schedules_8760!$F3710,DHW_StPt_Sch_EZ!$C$30:$I$30,0)),"F","C")</f>
        <v>53.333333333333329</v>
      </c>
      <c r="N3710" s="12"/>
      <c r="O3710" s="12"/>
      <c r="P3710" s="12"/>
    </row>
    <row r="3711" spans="1:16" x14ac:dyDescent="0.25">
      <c r="A3711" s="35">
        <v>3710</v>
      </c>
      <c r="B3711" s="89">
        <v>155.54166666666671</v>
      </c>
      <c r="C3711" s="35">
        <f t="shared" si="285"/>
        <v>14</v>
      </c>
      <c r="D3711" s="35">
        <f t="shared" si="288"/>
        <v>155</v>
      </c>
      <c r="E3711" s="35">
        <f t="shared" si="289"/>
        <v>1</v>
      </c>
      <c r="F3711" s="35" t="str">
        <f t="shared" si="286"/>
        <v>Sunday</v>
      </c>
      <c r="G3711" s="35">
        <f t="shared" si="287"/>
        <v>6</v>
      </c>
      <c r="H3711" s="34">
        <f>CONVERT(INDEX(Htg_StPt_Sch_EZ!$C$4:$I$27,MATCH(Schedules_8760!$C3711,Htg_StPt_Sch_EZ!$B$4:$B$27,0),MATCH(Schedules_8760!$F3711,Htg_StPt_Sch_EZ!$C$3:$I$3,0)),"F","C")</f>
        <v>20.555555555555554</v>
      </c>
      <c r="I3711" s="34">
        <f>CONVERT(INDEX(Htg_StPt_Sch_EZ!$C$31:$I$54,MATCH(Schedules_8760!$C3711,Htg_StPt_Sch_EZ!$B$31:$B$54,0),MATCH(Schedules_8760!$F3711,Htg_StPt_Sch_EZ!$C$30:$I$30,0)),"F","C")</f>
        <v>19.444444444444443</v>
      </c>
      <c r="J3711" s="34">
        <f>CONVERT(INDEX(Clg_StPt_Sch_EZ!$C$4:$I$27,MATCH(Schedules_8760!$C3711,Clg_StPt_Sch_EZ!$B$4:$B$27,0),MATCH(Schedules_8760!$F3711,Clg_StPt_Sch_EZ!$C$3:$I$3,0)),"F","C")</f>
        <v>25.555555555555554</v>
      </c>
      <c r="K3711" s="34">
        <f>CONVERT(INDEX(Clg_StPt_Sch_EZ!$C$31:$I$54,MATCH(Schedules_8760!$C3711,Clg_StPt_Sch_EZ!$B$31:$B$54,0),MATCH(Schedules_8760!$F3711,Clg_StPt_Sch_EZ!$C$30:$I$30,0)),"F","C")</f>
        <v>25</v>
      </c>
      <c r="L3711" s="34">
        <f>CONVERT(INDEX(DHW_StPt_Sch_EZ!$C$4:$I$27,MATCH(Schedules_8760!$C3711,DHW_StPt_Sch_EZ!$B$4:$B$27,0),MATCH(Schedules_8760!$F3711,DHW_StPt_Sch_EZ!$C$3:$I$3,0)),"F","C")</f>
        <v>53.333333333333329</v>
      </c>
      <c r="M3711" s="34">
        <f>CONVERT(INDEX(DHW_StPt_Sch_EZ!$C$31:$I$54,MATCH(Schedules_8760!$C3711,DHW_StPt_Sch_EZ!$B$31:$B$54,0),MATCH(Schedules_8760!$F3711,DHW_StPt_Sch_EZ!$C$30:$I$30,0)),"F","C")</f>
        <v>53.333333333333329</v>
      </c>
      <c r="N3711" s="12"/>
      <c r="O3711" s="12"/>
      <c r="P3711" s="12"/>
    </row>
    <row r="3712" spans="1:16" x14ac:dyDescent="0.25">
      <c r="A3712" s="35">
        <v>3711</v>
      </c>
      <c r="B3712" s="89">
        <v>155.58333333333329</v>
      </c>
      <c r="C3712" s="35">
        <f t="shared" si="285"/>
        <v>15</v>
      </c>
      <c r="D3712" s="35">
        <f t="shared" si="288"/>
        <v>155</v>
      </c>
      <c r="E3712" s="35">
        <f t="shared" si="289"/>
        <v>1</v>
      </c>
      <c r="F3712" s="35" t="str">
        <f t="shared" si="286"/>
        <v>Sunday</v>
      </c>
      <c r="G3712" s="35">
        <f t="shared" si="287"/>
        <v>6</v>
      </c>
      <c r="H3712" s="34">
        <f>CONVERT(INDEX(Htg_StPt_Sch_EZ!$C$4:$I$27,MATCH(Schedules_8760!$C3712,Htg_StPt_Sch_EZ!$B$4:$B$27,0),MATCH(Schedules_8760!$F3712,Htg_StPt_Sch_EZ!$C$3:$I$3,0)),"F","C")</f>
        <v>20.555555555555554</v>
      </c>
      <c r="I3712" s="34">
        <f>CONVERT(INDEX(Htg_StPt_Sch_EZ!$C$31:$I$54,MATCH(Schedules_8760!$C3712,Htg_StPt_Sch_EZ!$B$31:$B$54,0),MATCH(Schedules_8760!$F3712,Htg_StPt_Sch_EZ!$C$30:$I$30,0)),"F","C")</f>
        <v>21.111111111111111</v>
      </c>
      <c r="J3712" s="34">
        <f>CONVERT(INDEX(Clg_StPt_Sch_EZ!$C$4:$I$27,MATCH(Schedules_8760!$C3712,Clg_StPt_Sch_EZ!$B$4:$B$27,0),MATCH(Schedules_8760!$F3712,Clg_StPt_Sch_EZ!$C$3:$I$3,0)),"F","C")</f>
        <v>25.555555555555554</v>
      </c>
      <c r="K3712" s="34">
        <f>CONVERT(INDEX(Clg_StPt_Sch_EZ!$C$31:$I$54,MATCH(Schedules_8760!$C3712,Clg_StPt_Sch_EZ!$B$31:$B$54,0),MATCH(Schedules_8760!$F3712,Clg_StPt_Sch_EZ!$C$30:$I$30,0)),"F","C")</f>
        <v>25</v>
      </c>
      <c r="L3712" s="34">
        <f>CONVERT(INDEX(DHW_StPt_Sch_EZ!$C$4:$I$27,MATCH(Schedules_8760!$C3712,DHW_StPt_Sch_EZ!$B$4:$B$27,0),MATCH(Schedules_8760!$F3712,DHW_StPt_Sch_EZ!$C$3:$I$3,0)),"F","C")</f>
        <v>53.333333333333329</v>
      </c>
      <c r="M3712" s="34">
        <f>CONVERT(INDEX(DHW_StPt_Sch_EZ!$C$31:$I$54,MATCH(Schedules_8760!$C3712,DHW_StPt_Sch_EZ!$B$31:$B$54,0),MATCH(Schedules_8760!$F3712,DHW_StPt_Sch_EZ!$C$30:$I$30,0)),"F","C")</f>
        <v>53.333333333333329</v>
      </c>
      <c r="N3712" s="12"/>
      <c r="O3712" s="12"/>
      <c r="P3712" s="12"/>
    </row>
    <row r="3713" spans="1:16" x14ac:dyDescent="0.25">
      <c r="A3713" s="35">
        <v>3712</v>
      </c>
      <c r="B3713" s="89">
        <v>155.625</v>
      </c>
      <c r="C3713" s="35">
        <f t="shared" si="285"/>
        <v>16</v>
      </c>
      <c r="D3713" s="35">
        <f t="shared" si="288"/>
        <v>155</v>
      </c>
      <c r="E3713" s="35">
        <f t="shared" si="289"/>
        <v>1</v>
      </c>
      <c r="F3713" s="35" t="str">
        <f t="shared" si="286"/>
        <v>Sunday</v>
      </c>
      <c r="G3713" s="35">
        <f t="shared" si="287"/>
        <v>6</v>
      </c>
      <c r="H3713" s="34">
        <f>CONVERT(INDEX(Htg_StPt_Sch_EZ!$C$4:$I$27,MATCH(Schedules_8760!$C3713,Htg_StPt_Sch_EZ!$B$4:$B$27,0),MATCH(Schedules_8760!$F3713,Htg_StPt_Sch_EZ!$C$3:$I$3,0)),"F","C")</f>
        <v>20.555555555555554</v>
      </c>
      <c r="I3713" s="34">
        <f>CONVERT(INDEX(Htg_StPt_Sch_EZ!$C$31:$I$54,MATCH(Schedules_8760!$C3713,Htg_StPt_Sch_EZ!$B$31:$B$54,0),MATCH(Schedules_8760!$F3713,Htg_StPt_Sch_EZ!$C$30:$I$30,0)),"F","C")</f>
        <v>21.111111111111111</v>
      </c>
      <c r="J3713" s="34">
        <f>CONVERT(INDEX(Clg_StPt_Sch_EZ!$C$4:$I$27,MATCH(Schedules_8760!$C3713,Clg_StPt_Sch_EZ!$B$4:$B$27,0),MATCH(Schedules_8760!$F3713,Clg_StPt_Sch_EZ!$C$3:$I$3,0)),"F","C")</f>
        <v>25.555555555555554</v>
      </c>
      <c r="K3713" s="34">
        <f>CONVERT(INDEX(Clg_StPt_Sch_EZ!$C$31:$I$54,MATCH(Schedules_8760!$C3713,Clg_StPt_Sch_EZ!$B$31:$B$54,0),MATCH(Schedules_8760!$F3713,Clg_StPt_Sch_EZ!$C$30:$I$30,0)),"F","C")</f>
        <v>25</v>
      </c>
      <c r="L3713" s="34">
        <f>CONVERT(INDEX(DHW_StPt_Sch_EZ!$C$4:$I$27,MATCH(Schedules_8760!$C3713,DHW_StPt_Sch_EZ!$B$4:$B$27,0),MATCH(Schedules_8760!$F3713,DHW_StPt_Sch_EZ!$C$3:$I$3,0)),"F","C")</f>
        <v>53.333333333333329</v>
      </c>
      <c r="M3713" s="34">
        <f>CONVERT(INDEX(DHW_StPt_Sch_EZ!$C$31:$I$54,MATCH(Schedules_8760!$C3713,DHW_StPt_Sch_EZ!$B$31:$B$54,0),MATCH(Schedules_8760!$F3713,DHW_StPt_Sch_EZ!$C$30:$I$30,0)),"F","C")</f>
        <v>53.333333333333329</v>
      </c>
      <c r="N3713" s="12"/>
      <c r="O3713" s="12"/>
      <c r="P3713" s="12"/>
    </row>
    <row r="3714" spans="1:16" x14ac:dyDescent="0.25">
      <c r="A3714" s="35">
        <v>3713</v>
      </c>
      <c r="B3714" s="89">
        <v>155.66666666666671</v>
      </c>
      <c r="C3714" s="35">
        <f t="shared" ref="C3714:C3777" si="290">HOUR(B3714)+1</f>
        <v>17</v>
      </c>
      <c r="D3714" s="35">
        <f t="shared" si="288"/>
        <v>155</v>
      </c>
      <c r="E3714" s="35">
        <f t="shared" si="289"/>
        <v>1</v>
      </c>
      <c r="F3714" s="35" t="str">
        <f t="shared" ref="F3714:F3777" si="291">IF(E3714=1,"Sunday",IF(E3714=2,"Monday",IF(E3714=3,"Tuesday",IF(E3714=4,"Wednesday",IF(E3714=5,"Thursday",IF(E3714=6,"Friday","Saturday"))))))</f>
        <v>Sunday</v>
      </c>
      <c r="G3714" s="35">
        <f t="shared" ref="G3714:G3777" si="292">MONTH(B3714)</f>
        <v>6</v>
      </c>
      <c r="H3714" s="34">
        <f>CONVERT(INDEX(Htg_StPt_Sch_EZ!$C$4:$I$27,MATCH(Schedules_8760!$C3714,Htg_StPt_Sch_EZ!$B$4:$B$27,0),MATCH(Schedules_8760!$F3714,Htg_StPt_Sch_EZ!$C$3:$I$3,0)),"F","C")</f>
        <v>20.555555555555554</v>
      </c>
      <c r="I3714" s="34">
        <f>CONVERT(INDEX(Htg_StPt_Sch_EZ!$C$31:$I$54,MATCH(Schedules_8760!$C3714,Htg_StPt_Sch_EZ!$B$31:$B$54,0),MATCH(Schedules_8760!$F3714,Htg_StPt_Sch_EZ!$C$30:$I$30,0)),"F","C")</f>
        <v>17.777777777777779</v>
      </c>
      <c r="J3714" s="34">
        <f>CONVERT(INDEX(Clg_StPt_Sch_EZ!$C$4:$I$27,MATCH(Schedules_8760!$C3714,Clg_StPt_Sch_EZ!$B$4:$B$27,0),MATCH(Schedules_8760!$F3714,Clg_StPt_Sch_EZ!$C$3:$I$3,0)),"F","C")</f>
        <v>25.555555555555554</v>
      </c>
      <c r="K3714" s="34">
        <f>CONVERT(INDEX(Clg_StPt_Sch_EZ!$C$31:$I$54,MATCH(Schedules_8760!$C3714,Clg_StPt_Sch_EZ!$B$31:$B$54,0),MATCH(Schedules_8760!$F3714,Clg_StPt_Sch_EZ!$C$30:$I$30,0)),"F","C")</f>
        <v>25</v>
      </c>
      <c r="L3714" s="34">
        <f>CONVERT(INDEX(DHW_StPt_Sch_EZ!$C$4:$I$27,MATCH(Schedules_8760!$C3714,DHW_StPt_Sch_EZ!$B$4:$B$27,0),MATCH(Schedules_8760!$F3714,DHW_StPt_Sch_EZ!$C$3:$I$3,0)),"F","C")</f>
        <v>53.333333333333329</v>
      </c>
      <c r="M3714" s="34">
        <f>CONVERT(INDEX(DHW_StPt_Sch_EZ!$C$31:$I$54,MATCH(Schedules_8760!$C3714,DHW_StPt_Sch_EZ!$B$31:$B$54,0),MATCH(Schedules_8760!$F3714,DHW_StPt_Sch_EZ!$C$30:$I$30,0)),"F","C")</f>
        <v>53.333333333333329</v>
      </c>
      <c r="N3714" s="12"/>
      <c r="O3714" s="12"/>
      <c r="P3714" s="12"/>
    </row>
    <row r="3715" spans="1:16" x14ac:dyDescent="0.25">
      <c r="A3715" s="35">
        <v>3714</v>
      </c>
      <c r="B3715" s="89">
        <v>155.70833333333329</v>
      </c>
      <c r="C3715" s="35">
        <f t="shared" si="290"/>
        <v>18</v>
      </c>
      <c r="D3715" s="35">
        <f t="shared" ref="D3715:D3778" si="293">IF(C3715=1,D3714+1,D3714)</f>
        <v>155</v>
      </c>
      <c r="E3715" s="35">
        <f t="shared" ref="E3715:E3778" si="294">IF(AND(C3715=1,E3714=7),1,IF(C3715=1,E3714+1,E3714))</f>
        <v>1</v>
      </c>
      <c r="F3715" s="35" t="str">
        <f t="shared" si="291"/>
        <v>Sunday</v>
      </c>
      <c r="G3715" s="35">
        <f t="shared" si="292"/>
        <v>6</v>
      </c>
      <c r="H3715" s="34">
        <f>CONVERT(INDEX(Htg_StPt_Sch_EZ!$C$4:$I$27,MATCH(Schedules_8760!$C3715,Htg_StPt_Sch_EZ!$B$4:$B$27,0),MATCH(Schedules_8760!$F3715,Htg_StPt_Sch_EZ!$C$3:$I$3,0)),"F","C")</f>
        <v>20.555555555555554</v>
      </c>
      <c r="I3715" s="34">
        <f>CONVERT(INDEX(Htg_StPt_Sch_EZ!$C$31:$I$54,MATCH(Schedules_8760!$C3715,Htg_StPt_Sch_EZ!$B$31:$B$54,0),MATCH(Schedules_8760!$F3715,Htg_StPt_Sch_EZ!$C$30:$I$30,0)),"F","C")</f>
        <v>17.777777777777779</v>
      </c>
      <c r="J3715" s="34">
        <f>CONVERT(INDEX(Clg_StPt_Sch_EZ!$C$4:$I$27,MATCH(Schedules_8760!$C3715,Clg_StPt_Sch_EZ!$B$4:$B$27,0),MATCH(Schedules_8760!$F3715,Clg_StPt_Sch_EZ!$C$3:$I$3,0)),"F","C")</f>
        <v>25.555555555555554</v>
      </c>
      <c r="K3715" s="34">
        <f>CONVERT(INDEX(Clg_StPt_Sch_EZ!$C$31:$I$54,MATCH(Schedules_8760!$C3715,Clg_StPt_Sch_EZ!$B$31:$B$54,0),MATCH(Schedules_8760!$F3715,Clg_StPt_Sch_EZ!$C$30:$I$30,0)),"F","C")</f>
        <v>28.333333333333332</v>
      </c>
      <c r="L3715" s="34">
        <f>CONVERT(INDEX(DHW_StPt_Sch_EZ!$C$4:$I$27,MATCH(Schedules_8760!$C3715,DHW_StPt_Sch_EZ!$B$4:$B$27,0),MATCH(Schedules_8760!$F3715,DHW_StPt_Sch_EZ!$C$3:$I$3,0)),"F","C")</f>
        <v>53.333333333333329</v>
      </c>
      <c r="M3715" s="34">
        <f>CONVERT(INDEX(DHW_StPt_Sch_EZ!$C$31:$I$54,MATCH(Schedules_8760!$C3715,DHW_StPt_Sch_EZ!$B$31:$B$54,0),MATCH(Schedules_8760!$F3715,DHW_StPt_Sch_EZ!$C$30:$I$30,0)),"F","C")</f>
        <v>53.333333333333329</v>
      </c>
      <c r="N3715" s="12"/>
      <c r="O3715" s="12"/>
      <c r="P3715" s="12"/>
    </row>
    <row r="3716" spans="1:16" x14ac:dyDescent="0.25">
      <c r="A3716" s="35">
        <v>3715</v>
      </c>
      <c r="B3716" s="89">
        <v>155.75</v>
      </c>
      <c r="C3716" s="35">
        <f t="shared" si="290"/>
        <v>19</v>
      </c>
      <c r="D3716" s="35">
        <f t="shared" si="293"/>
        <v>155</v>
      </c>
      <c r="E3716" s="35">
        <f t="shared" si="294"/>
        <v>1</v>
      </c>
      <c r="F3716" s="35" t="str">
        <f t="shared" si="291"/>
        <v>Sunday</v>
      </c>
      <c r="G3716" s="35">
        <f t="shared" si="292"/>
        <v>6</v>
      </c>
      <c r="H3716" s="34">
        <f>CONVERT(INDEX(Htg_StPt_Sch_EZ!$C$4:$I$27,MATCH(Schedules_8760!$C3716,Htg_StPt_Sch_EZ!$B$4:$B$27,0),MATCH(Schedules_8760!$F3716,Htg_StPt_Sch_EZ!$C$3:$I$3,0)),"F","C")</f>
        <v>20.555555555555554</v>
      </c>
      <c r="I3716" s="34">
        <f>CONVERT(INDEX(Htg_StPt_Sch_EZ!$C$31:$I$54,MATCH(Schedules_8760!$C3716,Htg_StPt_Sch_EZ!$B$31:$B$54,0),MATCH(Schedules_8760!$F3716,Htg_StPt_Sch_EZ!$C$30:$I$30,0)),"F","C")</f>
        <v>18.333333333333332</v>
      </c>
      <c r="J3716" s="34">
        <f>CONVERT(INDEX(Clg_StPt_Sch_EZ!$C$4:$I$27,MATCH(Schedules_8760!$C3716,Clg_StPt_Sch_EZ!$B$4:$B$27,0),MATCH(Schedules_8760!$F3716,Clg_StPt_Sch_EZ!$C$3:$I$3,0)),"F","C")</f>
        <v>25.555555555555554</v>
      </c>
      <c r="K3716" s="34">
        <f>CONVERT(INDEX(Clg_StPt_Sch_EZ!$C$31:$I$54,MATCH(Schedules_8760!$C3716,Clg_StPt_Sch_EZ!$B$31:$B$54,0),MATCH(Schedules_8760!$F3716,Clg_StPt_Sch_EZ!$C$30:$I$30,0)),"F","C")</f>
        <v>28.333333333333332</v>
      </c>
      <c r="L3716" s="34">
        <f>CONVERT(INDEX(DHW_StPt_Sch_EZ!$C$4:$I$27,MATCH(Schedules_8760!$C3716,DHW_StPt_Sch_EZ!$B$4:$B$27,0),MATCH(Schedules_8760!$F3716,DHW_StPt_Sch_EZ!$C$3:$I$3,0)),"F","C")</f>
        <v>53.333333333333329</v>
      </c>
      <c r="M3716" s="34">
        <f>CONVERT(INDEX(DHW_StPt_Sch_EZ!$C$31:$I$54,MATCH(Schedules_8760!$C3716,DHW_StPt_Sch_EZ!$B$31:$B$54,0),MATCH(Schedules_8760!$F3716,DHW_StPt_Sch_EZ!$C$30:$I$30,0)),"F","C")</f>
        <v>53.333333333333329</v>
      </c>
      <c r="N3716" s="12"/>
      <c r="O3716" s="12"/>
      <c r="P3716" s="12"/>
    </row>
    <row r="3717" spans="1:16" x14ac:dyDescent="0.25">
      <c r="A3717" s="35">
        <v>3716</v>
      </c>
      <c r="B3717" s="89">
        <v>155.79166666666671</v>
      </c>
      <c r="C3717" s="35">
        <f t="shared" si="290"/>
        <v>20</v>
      </c>
      <c r="D3717" s="35">
        <f t="shared" si="293"/>
        <v>155</v>
      </c>
      <c r="E3717" s="35">
        <f t="shared" si="294"/>
        <v>1</v>
      </c>
      <c r="F3717" s="35" t="str">
        <f t="shared" si="291"/>
        <v>Sunday</v>
      </c>
      <c r="G3717" s="35">
        <f t="shared" si="292"/>
        <v>6</v>
      </c>
      <c r="H3717" s="34">
        <f>CONVERT(INDEX(Htg_StPt_Sch_EZ!$C$4:$I$27,MATCH(Schedules_8760!$C3717,Htg_StPt_Sch_EZ!$B$4:$B$27,0),MATCH(Schedules_8760!$F3717,Htg_StPt_Sch_EZ!$C$3:$I$3,0)),"F","C")</f>
        <v>20.555555555555554</v>
      </c>
      <c r="I3717" s="34">
        <f>CONVERT(INDEX(Htg_StPt_Sch_EZ!$C$31:$I$54,MATCH(Schedules_8760!$C3717,Htg_StPt_Sch_EZ!$B$31:$B$54,0),MATCH(Schedules_8760!$F3717,Htg_StPt_Sch_EZ!$C$30:$I$30,0)),"F","C")</f>
        <v>18.888888888888889</v>
      </c>
      <c r="J3717" s="34">
        <f>CONVERT(INDEX(Clg_StPt_Sch_EZ!$C$4:$I$27,MATCH(Schedules_8760!$C3717,Clg_StPt_Sch_EZ!$B$4:$B$27,0),MATCH(Schedules_8760!$F3717,Clg_StPt_Sch_EZ!$C$3:$I$3,0)),"F","C")</f>
        <v>25.555555555555554</v>
      </c>
      <c r="K3717" s="34">
        <f>CONVERT(INDEX(Clg_StPt_Sch_EZ!$C$31:$I$54,MATCH(Schedules_8760!$C3717,Clg_StPt_Sch_EZ!$B$31:$B$54,0),MATCH(Schedules_8760!$F3717,Clg_StPt_Sch_EZ!$C$30:$I$30,0)),"F","C")</f>
        <v>28.333333333333332</v>
      </c>
      <c r="L3717" s="34">
        <f>CONVERT(INDEX(DHW_StPt_Sch_EZ!$C$4:$I$27,MATCH(Schedules_8760!$C3717,DHW_StPt_Sch_EZ!$B$4:$B$27,0),MATCH(Schedules_8760!$F3717,DHW_StPt_Sch_EZ!$C$3:$I$3,0)),"F","C")</f>
        <v>53.333333333333329</v>
      </c>
      <c r="M3717" s="34">
        <f>CONVERT(INDEX(DHW_StPt_Sch_EZ!$C$31:$I$54,MATCH(Schedules_8760!$C3717,DHW_StPt_Sch_EZ!$B$31:$B$54,0),MATCH(Schedules_8760!$F3717,DHW_StPt_Sch_EZ!$C$30:$I$30,0)),"F","C")</f>
        <v>53.333333333333329</v>
      </c>
      <c r="N3717" s="12"/>
      <c r="O3717" s="12"/>
      <c r="P3717" s="12"/>
    </row>
    <row r="3718" spans="1:16" x14ac:dyDescent="0.25">
      <c r="A3718" s="35">
        <v>3717</v>
      </c>
      <c r="B3718" s="89">
        <v>155.83333333333329</v>
      </c>
      <c r="C3718" s="35">
        <f t="shared" si="290"/>
        <v>21</v>
      </c>
      <c r="D3718" s="35">
        <f t="shared" si="293"/>
        <v>155</v>
      </c>
      <c r="E3718" s="35">
        <f t="shared" si="294"/>
        <v>1</v>
      </c>
      <c r="F3718" s="35" t="str">
        <f t="shared" si="291"/>
        <v>Sunday</v>
      </c>
      <c r="G3718" s="35">
        <f t="shared" si="292"/>
        <v>6</v>
      </c>
      <c r="H3718" s="34">
        <f>CONVERT(INDEX(Htg_StPt_Sch_EZ!$C$4:$I$27,MATCH(Schedules_8760!$C3718,Htg_StPt_Sch_EZ!$B$4:$B$27,0),MATCH(Schedules_8760!$F3718,Htg_StPt_Sch_EZ!$C$3:$I$3,0)),"F","C")</f>
        <v>20.555555555555554</v>
      </c>
      <c r="I3718" s="34">
        <f>CONVERT(INDEX(Htg_StPt_Sch_EZ!$C$31:$I$54,MATCH(Schedules_8760!$C3718,Htg_StPt_Sch_EZ!$B$31:$B$54,0),MATCH(Schedules_8760!$F3718,Htg_StPt_Sch_EZ!$C$30:$I$30,0)),"F","C")</f>
        <v>19.444444444444443</v>
      </c>
      <c r="J3718" s="34">
        <f>CONVERT(INDEX(Clg_StPt_Sch_EZ!$C$4:$I$27,MATCH(Schedules_8760!$C3718,Clg_StPt_Sch_EZ!$B$4:$B$27,0),MATCH(Schedules_8760!$F3718,Clg_StPt_Sch_EZ!$C$3:$I$3,0)),"F","C")</f>
        <v>25.555555555555554</v>
      </c>
      <c r="K3718" s="34">
        <f>CONVERT(INDEX(Clg_StPt_Sch_EZ!$C$31:$I$54,MATCH(Schedules_8760!$C3718,Clg_StPt_Sch_EZ!$B$31:$B$54,0),MATCH(Schedules_8760!$F3718,Clg_StPt_Sch_EZ!$C$30:$I$30,0)),"F","C")</f>
        <v>28.333333333333332</v>
      </c>
      <c r="L3718" s="34">
        <f>CONVERT(INDEX(DHW_StPt_Sch_EZ!$C$4:$I$27,MATCH(Schedules_8760!$C3718,DHW_StPt_Sch_EZ!$B$4:$B$27,0),MATCH(Schedules_8760!$F3718,DHW_StPt_Sch_EZ!$C$3:$I$3,0)),"F","C")</f>
        <v>53.333333333333329</v>
      </c>
      <c r="M3718" s="34">
        <f>CONVERT(INDEX(DHW_StPt_Sch_EZ!$C$31:$I$54,MATCH(Schedules_8760!$C3718,DHW_StPt_Sch_EZ!$B$31:$B$54,0),MATCH(Schedules_8760!$F3718,DHW_StPt_Sch_EZ!$C$30:$I$30,0)),"F","C")</f>
        <v>53.333333333333329</v>
      </c>
      <c r="N3718" s="12"/>
      <c r="O3718" s="12"/>
      <c r="P3718" s="12"/>
    </row>
    <row r="3719" spans="1:16" x14ac:dyDescent="0.25">
      <c r="A3719" s="35">
        <v>3718</v>
      </c>
      <c r="B3719" s="89">
        <v>155.875</v>
      </c>
      <c r="C3719" s="35">
        <f t="shared" si="290"/>
        <v>22</v>
      </c>
      <c r="D3719" s="35">
        <f t="shared" si="293"/>
        <v>155</v>
      </c>
      <c r="E3719" s="35">
        <f t="shared" si="294"/>
        <v>1</v>
      </c>
      <c r="F3719" s="35" t="str">
        <f t="shared" si="291"/>
        <v>Sunday</v>
      </c>
      <c r="G3719" s="35">
        <f t="shared" si="292"/>
        <v>6</v>
      </c>
      <c r="H3719" s="34">
        <f>CONVERT(INDEX(Htg_StPt_Sch_EZ!$C$4:$I$27,MATCH(Schedules_8760!$C3719,Htg_StPt_Sch_EZ!$B$4:$B$27,0),MATCH(Schedules_8760!$F3719,Htg_StPt_Sch_EZ!$C$3:$I$3,0)),"F","C")</f>
        <v>20.555555555555554</v>
      </c>
      <c r="I3719" s="34">
        <f>CONVERT(INDEX(Htg_StPt_Sch_EZ!$C$31:$I$54,MATCH(Schedules_8760!$C3719,Htg_StPt_Sch_EZ!$B$31:$B$54,0),MATCH(Schedules_8760!$F3719,Htg_StPt_Sch_EZ!$C$30:$I$30,0)),"F","C")</f>
        <v>19.444444444444443</v>
      </c>
      <c r="J3719" s="34">
        <f>CONVERT(INDEX(Clg_StPt_Sch_EZ!$C$4:$I$27,MATCH(Schedules_8760!$C3719,Clg_StPt_Sch_EZ!$B$4:$B$27,0),MATCH(Schedules_8760!$F3719,Clg_StPt_Sch_EZ!$C$3:$I$3,0)),"F","C")</f>
        <v>25.555555555555554</v>
      </c>
      <c r="K3719" s="34">
        <f>CONVERT(INDEX(Clg_StPt_Sch_EZ!$C$31:$I$54,MATCH(Schedules_8760!$C3719,Clg_StPt_Sch_EZ!$B$31:$B$54,0),MATCH(Schedules_8760!$F3719,Clg_StPt_Sch_EZ!$C$30:$I$30,0)),"F","C")</f>
        <v>28.333333333333332</v>
      </c>
      <c r="L3719" s="34">
        <f>CONVERT(INDEX(DHW_StPt_Sch_EZ!$C$4:$I$27,MATCH(Schedules_8760!$C3719,DHW_StPt_Sch_EZ!$B$4:$B$27,0),MATCH(Schedules_8760!$F3719,DHW_StPt_Sch_EZ!$C$3:$I$3,0)),"F","C")</f>
        <v>53.333333333333329</v>
      </c>
      <c r="M3719" s="34">
        <f>CONVERT(INDEX(DHW_StPt_Sch_EZ!$C$31:$I$54,MATCH(Schedules_8760!$C3719,DHW_StPt_Sch_EZ!$B$31:$B$54,0),MATCH(Schedules_8760!$F3719,DHW_StPt_Sch_EZ!$C$30:$I$30,0)),"F","C")</f>
        <v>53.333333333333329</v>
      </c>
      <c r="N3719" s="12"/>
      <c r="O3719" s="12"/>
      <c r="P3719" s="12"/>
    </row>
    <row r="3720" spans="1:16" x14ac:dyDescent="0.25">
      <c r="A3720" s="35">
        <v>3719</v>
      </c>
      <c r="B3720" s="89">
        <v>155.91666666666671</v>
      </c>
      <c r="C3720" s="35">
        <f t="shared" si="290"/>
        <v>23</v>
      </c>
      <c r="D3720" s="35">
        <f t="shared" si="293"/>
        <v>155</v>
      </c>
      <c r="E3720" s="35">
        <f t="shared" si="294"/>
        <v>1</v>
      </c>
      <c r="F3720" s="35" t="str">
        <f t="shared" si="291"/>
        <v>Sunday</v>
      </c>
      <c r="G3720" s="35">
        <f t="shared" si="292"/>
        <v>6</v>
      </c>
      <c r="H3720" s="34">
        <f>CONVERT(INDEX(Htg_StPt_Sch_EZ!$C$4:$I$27,MATCH(Schedules_8760!$C3720,Htg_StPt_Sch_EZ!$B$4:$B$27,0),MATCH(Schedules_8760!$F3720,Htg_StPt_Sch_EZ!$C$3:$I$3,0)),"F","C")</f>
        <v>20.555555555555554</v>
      </c>
      <c r="I3720" s="34">
        <f>CONVERT(INDEX(Htg_StPt_Sch_EZ!$C$31:$I$54,MATCH(Schedules_8760!$C3720,Htg_StPt_Sch_EZ!$B$31:$B$54,0),MATCH(Schedules_8760!$F3720,Htg_StPt_Sch_EZ!$C$30:$I$30,0)),"F","C")</f>
        <v>19.444444444444443</v>
      </c>
      <c r="J3720" s="34">
        <f>CONVERT(INDEX(Clg_StPt_Sch_EZ!$C$4:$I$27,MATCH(Schedules_8760!$C3720,Clg_StPt_Sch_EZ!$B$4:$B$27,0),MATCH(Schedules_8760!$F3720,Clg_StPt_Sch_EZ!$C$3:$I$3,0)),"F","C")</f>
        <v>25.555555555555554</v>
      </c>
      <c r="K3720" s="34">
        <f>CONVERT(INDEX(Clg_StPt_Sch_EZ!$C$31:$I$54,MATCH(Schedules_8760!$C3720,Clg_StPt_Sch_EZ!$B$31:$B$54,0),MATCH(Schedules_8760!$F3720,Clg_StPt_Sch_EZ!$C$30:$I$30,0)),"F","C")</f>
        <v>28.333333333333332</v>
      </c>
      <c r="L3720" s="34">
        <f>CONVERT(INDEX(DHW_StPt_Sch_EZ!$C$4:$I$27,MATCH(Schedules_8760!$C3720,DHW_StPt_Sch_EZ!$B$4:$B$27,0),MATCH(Schedules_8760!$F3720,DHW_StPt_Sch_EZ!$C$3:$I$3,0)),"F","C")</f>
        <v>53.333333333333329</v>
      </c>
      <c r="M3720" s="34">
        <f>CONVERT(INDEX(DHW_StPt_Sch_EZ!$C$31:$I$54,MATCH(Schedules_8760!$C3720,DHW_StPt_Sch_EZ!$B$31:$B$54,0),MATCH(Schedules_8760!$F3720,DHW_StPt_Sch_EZ!$C$30:$I$30,0)),"F","C")</f>
        <v>53.333333333333329</v>
      </c>
      <c r="N3720" s="12"/>
      <c r="O3720" s="12"/>
      <c r="P3720" s="12"/>
    </row>
    <row r="3721" spans="1:16" x14ac:dyDescent="0.25">
      <c r="A3721" s="35">
        <v>3720</v>
      </c>
      <c r="B3721" s="89">
        <v>155.95833333333329</v>
      </c>
      <c r="C3721" s="35">
        <f t="shared" si="290"/>
        <v>24</v>
      </c>
      <c r="D3721" s="35">
        <f t="shared" si="293"/>
        <v>155</v>
      </c>
      <c r="E3721" s="35">
        <f t="shared" si="294"/>
        <v>1</v>
      </c>
      <c r="F3721" s="35" t="str">
        <f t="shared" si="291"/>
        <v>Sunday</v>
      </c>
      <c r="G3721" s="35">
        <f t="shared" si="292"/>
        <v>6</v>
      </c>
      <c r="H3721" s="34">
        <f>CONVERT(INDEX(Htg_StPt_Sch_EZ!$C$4:$I$27,MATCH(Schedules_8760!$C3721,Htg_StPt_Sch_EZ!$B$4:$B$27,0),MATCH(Schedules_8760!$F3721,Htg_StPt_Sch_EZ!$C$3:$I$3,0)),"F","C")</f>
        <v>20.555555555555554</v>
      </c>
      <c r="I3721" s="34">
        <f>CONVERT(INDEX(Htg_StPt_Sch_EZ!$C$31:$I$54,MATCH(Schedules_8760!$C3721,Htg_StPt_Sch_EZ!$B$31:$B$54,0),MATCH(Schedules_8760!$F3721,Htg_StPt_Sch_EZ!$C$30:$I$30,0)),"F","C")</f>
        <v>19.444444444444443</v>
      </c>
      <c r="J3721" s="34">
        <f>CONVERT(INDEX(Clg_StPt_Sch_EZ!$C$4:$I$27,MATCH(Schedules_8760!$C3721,Clg_StPt_Sch_EZ!$B$4:$B$27,0),MATCH(Schedules_8760!$F3721,Clg_StPt_Sch_EZ!$C$3:$I$3,0)),"F","C")</f>
        <v>25.555555555555554</v>
      </c>
      <c r="K3721" s="34">
        <f>CONVERT(INDEX(Clg_StPt_Sch_EZ!$C$31:$I$54,MATCH(Schedules_8760!$C3721,Clg_StPt_Sch_EZ!$B$31:$B$54,0),MATCH(Schedules_8760!$F3721,Clg_StPt_Sch_EZ!$C$30:$I$30,0)),"F","C")</f>
        <v>28.333333333333332</v>
      </c>
      <c r="L3721" s="34">
        <f>CONVERT(INDEX(DHW_StPt_Sch_EZ!$C$4:$I$27,MATCH(Schedules_8760!$C3721,DHW_StPt_Sch_EZ!$B$4:$B$27,0),MATCH(Schedules_8760!$F3721,DHW_StPt_Sch_EZ!$C$3:$I$3,0)),"F","C")</f>
        <v>53.333333333333329</v>
      </c>
      <c r="M3721" s="34">
        <f>CONVERT(INDEX(DHW_StPt_Sch_EZ!$C$31:$I$54,MATCH(Schedules_8760!$C3721,DHW_StPt_Sch_EZ!$B$31:$B$54,0),MATCH(Schedules_8760!$F3721,DHW_StPt_Sch_EZ!$C$30:$I$30,0)),"F","C")</f>
        <v>53.333333333333329</v>
      </c>
      <c r="N3721" s="12"/>
      <c r="O3721" s="12"/>
      <c r="P3721" s="12"/>
    </row>
    <row r="3722" spans="1:16" x14ac:dyDescent="0.25">
      <c r="A3722" s="35">
        <v>3721</v>
      </c>
      <c r="B3722" s="89">
        <v>156</v>
      </c>
      <c r="C3722" s="35">
        <f t="shared" si="290"/>
        <v>1</v>
      </c>
      <c r="D3722" s="35">
        <f t="shared" si="293"/>
        <v>156</v>
      </c>
      <c r="E3722" s="35">
        <f t="shared" si="294"/>
        <v>2</v>
      </c>
      <c r="F3722" s="35" t="str">
        <f t="shared" si="291"/>
        <v>Monday</v>
      </c>
      <c r="G3722" s="35">
        <f t="shared" si="292"/>
        <v>6</v>
      </c>
      <c r="H3722" s="34">
        <f>CONVERT(INDEX(Htg_StPt_Sch_EZ!$C$4:$I$27,MATCH(Schedules_8760!$C3722,Htg_StPt_Sch_EZ!$B$4:$B$27,0),MATCH(Schedules_8760!$F3722,Htg_StPt_Sch_EZ!$C$3:$I$3,0)),"F","C")</f>
        <v>20.555555555555554</v>
      </c>
      <c r="I3722" s="34">
        <f>CONVERT(INDEX(Htg_StPt_Sch_EZ!$C$31:$I$54,MATCH(Schedules_8760!$C3722,Htg_StPt_Sch_EZ!$B$31:$B$54,0),MATCH(Schedules_8760!$F3722,Htg_StPt_Sch_EZ!$C$30:$I$30,0)),"F","C")</f>
        <v>19.444444444444443</v>
      </c>
      <c r="J3722" s="34">
        <f>CONVERT(INDEX(Clg_StPt_Sch_EZ!$C$4:$I$27,MATCH(Schedules_8760!$C3722,Clg_StPt_Sch_EZ!$B$4:$B$27,0),MATCH(Schedules_8760!$F3722,Clg_StPt_Sch_EZ!$C$3:$I$3,0)),"F","C")</f>
        <v>25.555555555555554</v>
      </c>
      <c r="K3722" s="34">
        <f>CONVERT(INDEX(Clg_StPt_Sch_EZ!$C$31:$I$54,MATCH(Schedules_8760!$C3722,Clg_StPt_Sch_EZ!$B$31:$B$54,0),MATCH(Schedules_8760!$F3722,Clg_StPt_Sch_EZ!$C$30:$I$30,0)),"F","C")</f>
        <v>28.333333333333332</v>
      </c>
      <c r="L3722" s="34">
        <f>CONVERT(INDEX(DHW_StPt_Sch_EZ!$C$4:$I$27,MATCH(Schedules_8760!$C3722,DHW_StPt_Sch_EZ!$B$4:$B$27,0),MATCH(Schedules_8760!$F3722,DHW_StPt_Sch_EZ!$C$3:$I$3,0)),"F","C")</f>
        <v>53.333333333333329</v>
      </c>
      <c r="M3722" s="34">
        <f>CONVERT(INDEX(DHW_StPt_Sch_EZ!$C$31:$I$54,MATCH(Schedules_8760!$C3722,DHW_StPt_Sch_EZ!$B$31:$B$54,0),MATCH(Schedules_8760!$F3722,DHW_StPt_Sch_EZ!$C$30:$I$30,0)),"F","C")</f>
        <v>53.333333333333329</v>
      </c>
      <c r="N3722" s="12"/>
      <c r="O3722" s="12"/>
      <c r="P3722" s="12"/>
    </row>
    <row r="3723" spans="1:16" x14ac:dyDescent="0.25">
      <c r="A3723" s="35">
        <v>3722</v>
      </c>
      <c r="B3723" s="89">
        <v>156.04166666666671</v>
      </c>
      <c r="C3723" s="35">
        <f t="shared" si="290"/>
        <v>2</v>
      </c>
      <c r="D3723" s="35">
        <f t="shared" si="293"/>
        <v>156</v>
      </c>
      <c r="E3723" s="35">
        <f t="shared" si="294"/>
        <v>2</v>
      </c>
      <c r="F3723" s="35" t="str">
        <f t="shared" si="291"/>
        <v>Monday</v>
      </c>
      <c r="G3723" s="35">
        <f t="shared" si="292"/>
        <v>6</v>
      </c>
      <c r="H3723" s="34">
        <f>CONVERT(INDEX(Htg_StPt_Sch_EZ!$C$4:$I$27,MATCH(Schedules_8760!$C3723,Htg_StPt_Sch_EZ!$B$4:$B$27,0),MATCH(Schedules_8760!$F3723,Htg_StPt_Sch_EZ!$C$3:$I$3,0)),"F","C")</f>
        <v>20.555555555555554</v>
      </c>
      <c r="I3723" s="34">
        <f>CONVERT(INDEX(Htg_StPt_Sch_EZ!$C$31:$I$54,MATCH(Schedules_8760!$C3723,Htg_StPt_Sch_EZ!$B$31:$B$54,0),MATCH(Schedules_8760!$F3723,Htg_StPt_Sch_EZ!$C$30:$I$30,0)),"F","C")</f>
        <v>19.444444444444443</v>
      </c>
      <c r="J3723" s="34">
        <f>CONVERT(INDEX(Clg_StPt_Sch_EZ!$C$4:$I$27,MATCH(Schedules_8760!$C3723,Clg_StPt_Sch_EZ!$B$4:$B$27,0),MATCH(Schedules_8760!$F3723,Clg_StPt_Sch_EZ!$C$3:$I$3,0)),"F","C")</f>
        <v>25.555555555555554</v>
      </c>
      <c r="K3723" s="34">
        <f>CONVERT(INDEX(Clg_StPt_Sch_EZ!$C$31:$I$54,MATCH(Schedules_8760!$C3723,Clg_StPt_Sch_EZ!$B$31:$B$54,0),MATCH(Schedules_8760!$F3723,Clg_StPt_Sch_EZ!$C$30:$I$30,0)),"F","C")</f>
        <v>28.333333333333332</v>
      </c>
      <c r="L3723" s="34">
        <f>CONVERT(INDEX(DHW_StPt_Sch_EZ!$C$4:$I$27,MATCH(Schedules_8760!$C3723,DHW_StPt_Sch_EZ!$B$4:$B$27,0),MATCH(Schedules_8760!$F3723,DHW_StPt_Sch_EZ!$C$3:$I$3,0)),"F","C")</f>
        <v>53.333333333333329</v>
      </c>
      <c r="M3723" s="34">
        <f>CONVERT(INDEX(DHW_StPt_Sch_EZ!$C$31:$I$54,MATCH(Schedules_8760!$C3723,DHW_StPt_Sch_EZ!$B$31:$B$54,0),MATCH(Schedules_8760!$F3723,DHW_StPt_Sch_EZ!$C$30:$I$30,0)),"F","C")</f>
        <v>53.333333333333329</v>
      </c>
      <c r="N3723" s="12"/>
      <c r="O3723" s="12"/>
      <c r="P3723" s="12"/>
    </row>
    <row r="3724" spans="1:16" x14ac:dyDescent="0.25">
      <c r="A3724" s="35">
        <v>3723</v>
      </c>
      <c r="B3724" s="89">
        <v>156.08333333333329</v>
      </c>
      <c r="C3724" s="35">
        <f t="shared" si="290"/>
        <v>3</v>
      </c>
      <c r="D3724" s="35">
        <f t="shared" si="293"/>
        <v>156</v>
      </c>
      <c r="E3724" s="35">
        <f t="shared" si="294"/>
        <v>2</v>
      </c>
      <c r="F3724" s="35" t="str">
        <f t="shared" si="291"/>
        <v>Monday</v>
      </c>
      <c r="G3724" s="35">
        <f t="shared" si="292"/>
        <v>6</v>
      </c>
      <c r="H3724" s="34">
        <f>CONVERT(INDEX(Htg_StPt_Sch_EZ!$C$4:$I$27,MATCH(Schedules_8760!$C3724,Htg_StPt_Sch_EZ!$B$4:$B$27,0),MATCH(Schedules_8760!$F3724,Htg_StPt_Sch_EZ!$C$3:$I$3,0)),"F","C")</f>
        <v>20.555555555555554</v>
      </c>
      <c r="I3724" s="34">
        <f>CONVERT(INDEX(Htg_StPt_Sch_EZ!$C$31:$I$54,MATCH(Schedules_8760!$C3724,Htg_StPt_Sch_EZ!$B$31:$B$54,0),MATCH(Schedules_8760!$F3724,Htg_StPt_Sch_EZ!$C$30:$I$30,0)),"F","C")</f>
        <v>19.444444444444443</v>
      </c>
      <c r="J3724" s="34">
        <f>CONVERT(INDEX(Clg_StPt_Sch_EZ!$C$4:$I$27,MATCH(Schedules_8760!$C3724,Clg_StPt_Sch_EZ!$B$4:$B$27,0),MATCH(Schedules_8760!$F3724,Clg_StPt_Sch_EZ!$C$3:$I$3,0)),"F","C")</f>
        <v>25.555555555555554</v>
      </c>
      <c r="K3724" s="34">
        <f>CONVERT(INDEX(Clg_StPt_Sch_EZ!$C$31:$I$54,MATCH(Schedules_8760!$C3724,Clg_StPt_Sch_EZ!$B$31:$B$54,0),MATCH(Schedules_8760!$F3724,Clg_StPt_Sch_EZ!$C$30:$I$30,0)),"F","C")</f>
        <v>28.333333333333332</v>
      </c>
      <c r="L3724" s="34">
        <f>CONVERT(INDEX(DHW_StPt_Sch_EZ!$C$4:$I$27,MATCH(Schedules_8760!$C3724,DHW_StPt_Sch_EZ!$B$4:$B$27,0),MATCH(Schedules_8760!$F3724,DHW_StPt_Sch_EZ!$C$3:$I$3,0)),"F","C")</f>
        <v>53.333333333333329</v>
      </c>
      <c r="M3724" s="34">
        <f>CONVERT(INDEX(DHW_StPt_Sch_EZ!$C$31:$I$54,MATCH(Schedules_8760!$C3724,DHW_StPt_Sch_EZ!$B$31:$B$54,0),MATCH(Schedules_8760!$F3724,DHW_StPt_Sch_EZ!$C$30:$I$30,0)),"F","C")</f>
        <v>53.333333333333329</v>
      </c>
      <c r="N3724" s="12"/>
      <c r="O3724" s="12"/>
      <c r="P3724" s="12"/>
    </row>
    <row r="3725" spans="1:16" x14ac:dyDescent="0.25">
      <c r="A3725" s="35">
        <v>3724</v>
      </c>
      <c r="B3725" s="89">
        <v>156.125</v>
      </c>
      <c r="C3725" s="35">
        <f t="shared" si="290"/>
        <v>4</v>
      </c>
      <c r="D3725" s="35">
        <f t="shared" si="293"/>
        <v>156</v>
      </c>
      <c r="E3725" s="35">
        <f t="shared" si="294"/>
        <v>2</v>
      </c>
      <c r="F3725" s="35" t="str">
        <f t="shared" si="291"/>
        <v>Monday</v>
      </c>
      <c r="G3725" s="35">
        <f t="shared" si="292"/>
        <v>6</v>
      </c>
      <c r="H3725" s="34">
        <f>CONVERT(INDEX(Htg_StPt_Sch_EZ!$C$4:$I$27,MATCH(Schedules_8760!$C3725,Htg_StPt_Sch_EZ!$B$4:$B$27,0),MATCH(Schedules_8760!$F3725,Htg_StPt_Sch_EZ!$C$3:$I$3,0)),"F","C")</f>
        <v>20.555555555555554</v>
      </c>
      <c r="I3725" s="34">
        <f>CONVERT(INDEX(Htg_StPt_Sch_EZ!$C$31:$I$54,MATCH(Schedules_8760!$C3725,Htg_StPt_Sch_EZ!$B$31:$B$54,0),MATCH(Schedules_8760!$F3725,Htg_StPt_Sch_EZ!$C$30:$I$30,0)),"F","C")</f>
        <v>19.444444444444443</v>
      </c>
      <c r="J3725" s="34">
        <f>CONVERT(INDEX(Clg_StPt_Sch_EZ!$C$4:$I$27,MATCH(Schedules_8760!$C3725,Clg_StPt_Sch_EZ!$B$4:$B$27,0),MATCH(Schedules_8760!$F3725,Clg_StPt_Sch_EZ!$C$3:$I$3,0)),"F","C")</f>
        <v>25.555555555555554</v>
      </c>
      <c r="K3725" s="34">
        <f>CONVERT(INDEX(Clg_StPt_Sch_EZ!$C$31:$I$54,MATCH(Schedules_8760!$C3725,Clg_StPt_Sch_EZ!$B$31:$B$54,0),MATCH(Schedules_8760!$F3725,Clg_StPt_Sch_EZ!$C$30:$I$30,0)),"F","C")</f>
        <v>28.333333333333332</v>
      </c>
      <c r="L3725" s="34">
        <f>CONVERT(INDEX(DHW_StPt_Sch_EZ!$C$4:$I$27,MATCH(Schedules_8760!$C3725,DHW_StPt_Sch_EZ!$B$4:$B$27,0),MATCH(Schedules_8760!$F3725,DHW_StPt_Sch_EZ!$C$3:$I$3,0)),"F","C")</f>
        <v>53.333333333333329</v>
      </c>
      <c r="M3725" s="34">
        <f>CONVERT(INDEX(DHW_StPt_Sch_EZ!$C$31:$I$54,MATCH(Schedules_8760!$C3725,DHW_StPt_Sch_EZ!$B$31:$B$54,0),MATCH(Schedules_8760!$F3725,DHW_StPt_Sch_EZ!$C$30:$I$30,0)),"F","C")</f>
        <v>53.333333333333329</v>
      </c>
      <c r="N3725" s="12"/>
      <c r="O3725" s="12"/>
      <c r="P3725" s="12"/>
    </row>
    <row r="3726" spans="1:16" x14ac:dyDescent="0.25">
      <c r="A3726" s="35">
        <v>3725</v>
      </c>
      <c r="B3726" s="89">
        <v>156.16666666666671</v>
      </c>
      <c r="C3726" s="35">
        <f t="shared" si="290"/>
        <v>5</v>
      </c>
      <c r="D3726" s="35">
        <f t="shared" si="293"/>
        <v>156</v>
      </c>
      <c r="E3726" s="35">
        <f t="shared" si="294"/>
        <v>2</v>
      </c>
      <c r="F3726" s="35" t="str">
        <f t="shared" si="291"/>
        <v>Monday</v>
      </c>
      <c r="G3726" s="35">
        <f t="shared" si="292"/>
        <v>6</v>
      </c>
      <c r="H3726" s="34">
        <f>CONVERT(INDEX(Htg_StPt_Sch_EZ!$C$4:$I$27,MATCH(Schedules_8760!$C3726,Htg_StPt_Sch_EZ!$B$4:$B$27,0),MATCH(Schedules_8760!$F3726,Htg_StPt_Sch_EZ!$C$3:$I$3,0)),"F","C")</f>
        <v>20.555555555555554</v>
      </c>
      <c r="I3726" s="34">
        <f>CONVERT(INDEX(Htg_StPt_Sch_EZ!$C$31:$I$54,MATCH(Schedules_8760!$C3726,Htg_StPt_Sch_EZ!$B$31:$B$54,0),MATCH(Schedules_8760!$F3726,Htg_StPt_Sch_EZ!$C$30:$I$30,0)),"F","C")</f>
        <v>19.444444444444443</v>
      </c>
      <c r="J3726" s="34">
        <f>CONVERT(INDEX(Clg_StPt_Sch_EZ!$C$4:$I$27,MATCH(Schedules_8760!$C3726,Clg_StPt_Sch_EZ!$B$4:$B$27,0),MATCH(Schedules_8760!$F3726,Clg_StPt_Sch_EZ!$C$3:$I$3,0)),"F","C")</f>
        <v>25.555555555555554</v>
      </c>
      <c r="K3726" s="34">
        <f>CONVERT(INDEX(Clg_StPt_Sch_EZ!$C$31:$I$54,MATCH(Schedules_8760!$C3726,Clg_StPt_Sch_EZ!$B$31:$B$54,0),MATCH(Schedules_8760!$F3726,Clg_StPt_Sch_EZ!$C$30:$I$30,0)),"F","C")</f>
        <v>28.333333333333332</v>
      </c>
      <c r="L3726" s="34">
        <f>CONVERT(INDEX(DHW_StPt_Sch_EZ!$C$4:$I$27,MATCH(Schedules_8760!$C3726,DHW_StPt_Sch_EZ!$B$4:$B$27,0),MATCH(Schedules_8760!$F3726,DHW_StPt_Sch_EZ!$C$3:$I$3,0)),"F","C")</f>
        <v>53.333333333333329</v>
      </c>
      <c r="M3726" s="34">
        <f>CONVERT(INDEX(DHW_StPt_Sch_EZ!$C$31:$I$54,MATCH(Schedules_8760!$C3726,DHW_StPt_Sch_EZ!$B$31:$B$54,0),MATCH(Schedules_8760!$F3726,DHW_StPt_Sch_EZ!$C$30:$I$30,0)),"F","C")</f>
        <v>53.333333333333329</v>
      </c>
      <c r="N3726" s="12"/>
      <c r="O3726" s="12"/>
      <c r="P3726" s="12"/>
    </row>
    <row r="3727" spans="1:16" x14ac:dyDescent="0.25">
      <c r="A3727" s="35">
        <v>3726</v>
      </c>
      <c r="B3727" s="89">
        <v>156.20833333333329</v>
      </c>
      <c r="C3727" s="35">
        <f t="shared" si="290"/>
        <v>6</v>
      </c>
      <c r="D3727" s="35">
        <f t="shared" si="293"/>
        <v>156</v>
      </c>
      <c r="E3727" s="35">
        <f t="shared" si="294"/>
        <v>2</v>
      </c>
      <c r="F3727" s="35" t="str">
        <f t="shared" si="291"/>
        <v>Monday</v>
      </c>
      <c r="G3727" s="35">
        <f t="shared" si="292"/>
        <v>6</v>
      </c>
      <c r="H3727" s="34">
        <f>CONVERT(INDEX(Htg_StPt_Sch_EZ!$C$4:$I$27,MATCH(Schedules_8760!$C3727,Htg_StPt_Sch_EZ!$B$4:$B$27,0),MATCH(Schedules_8760!$F3727,Htg_StPt_Sch_EZ!$C$3:$I$3,0)),"F","C")</f>
        <v>20.555555555555554</v>
      </c>
      <c r="I3727" s="34">
        <f>CONVERT(INDEX(Htg_StPt_Sch_EZ!$C$31:$I$54,MATCH(Schedules_8760!$C3727,Htg_StPt_Sch_EZ!$B$31:$B$54,0),MATCH(Schedules_8760!$F3727,Htg_StPt_Sch_EZ!$C$30:$I$30,0)),"F","C")</f>
        <v>19.444444444444443</v>
      </c>
      <c r="J3727" s="34">
        <f>CONVERT(INDEX(Clg_StPt_Sch_EZ!$C$4:$I$27,MATCH(Schedules_8760!$C3727,Clg_StPt_Sch_EZ!$B$4:$B$27,0),MATCH(Schedules_8760!$F3727,Clg_StPt_Sch_EZ!$C$3:$I$3,0)),"F","C")</f>
        <v>25.555555555555554</v>
      </c>
      <c r="K3727" s="34">
        <f>CONVERT(INDEX(Clg_StPt_Sch_EZ!$C$31:$I$54,MATCH(Schedules_8760!$C3727,Clg_StPt_Sch_EZ!$B$31:$B$54,0),MATCH(Schedules_8760!$F3727,Clg_StPt_Sch_EZ!$C$30:$I$30,0)),"F","C")</f>
        <v>28.333333333333332</v>
      </c>
      <c r="L3727" s="34">
        <f>CONVERT(INDEX(DHW_StPt_Sch_EZ!$C$4:$I$27,MATCH(Schedules_8760!$C3727,DHW_StPt_Sch_EZ!$B$4:$B$27,0),MATCH(Schedules_8760!$F3727,DHW_StPt_Sch_EZ!$C$3:$I$3,0)),"F","C")</f>
        <v>53.333333333333329</v>
      </c>
      <c r="M3727" s="34">
        <f>CONVERT(INDEX(DHW_StPt_Sch_EZ!$C$31:$I$54,MATCH(Schedules_8760!$C3727,DHW_StPt_Sch_EZ!$B$31:$B$54,0),MATCH(Schedules_8760!$F3727,DHW_StPt_Sch_EZ!$C$30:$I$30,0)),"F","C")</f>
        <v>53.333333333333329</v>
      </c>
      <c r="N3727" s="12"/>
      <c r="O3727" s="12"/>
      <c r="P3727" s="12"/>
    </row>
    <row r="3728" spans="1:16" x14ac:dyDescent="0.25">
      <c r="A3728" s="35">
        <v>3727</v>
      </c>
      <c r="B3728" s="89">
        <v>156.25</v>
      </c>
      <c r="C3728" s="35">
        <f t="shared" si="290"/>
        <v>7</v>
      </c>
      <c r="D3728" s="35">
        <f t="shared" si="293"/>
        <v>156</v>
      </c>
      <c r="E3728" s="35">
        <f t="shared" si="294"/>
        <v>2</v>
      </c>
      <c r="F3728" s="35" t="str">
        <f t="shared" si="291"/>
        <v>Monday</v>
      </c>
      <c r="G3728" s="35">
        <f t="shared" si="292"/>
        <v>6</v>
      </c>
      <c r="H3728" s="34">
        <f>CONVERT(INDEX(Htg_StPt_Sch_EZ!$C$4:$I$27,MATCH(Schedules_8760!$C3728,Htg_StPt_Sch_EZ!$B$4:$B$27,0),MATCH(Schedules_8760!$F3728,Htg_StPt_Sch_EZ!$C$3:$I$3,0)),"F","C")</f>
        <v>20.555555555555554</v>
      </c>
      <c r="I3728" s="34">
        <f>CONVERT(INDEX(Htg_StPt_Sch_EZ!$C$31:$I$54,MATCH(Schedules_8760!$C3728,Htg_StPt_Sch_EZ!$B$31:$B$54,0),MATCH(Schedules_8760!$F3728,Htg_StPt_Sch_EZ!$C$30:$I$30,0)),"F","C")</f>
        <v>19.444444444444443</v>
      </c>
      <c r="J3728" s="34">
        <f>CONVERT(INDEX(Clg_StPt_Sch_EZ!$C$4:$I$27,MATCH(Schedules_8760!$C3728,Clg_StPt_Sch_EZ!$B$4:$B$27,0),MATCH(Schedules_8760!$F3728,Clg_StPt_Sch_EZ!$C$3:$I$3,0)),"F","C")</f>
        <v>25.555555555555554</v>
      </c>
      <c r="K3728" s="34">
        <f>CONVERT(INDEX(Clg_StPt_Sch_EZ!$C$31:$I$54,MATCH(Schedules_8760!$C3728,Clg_StPt_Sch_EZ!$B$31:$B$54,0),MATCH(Schedules_8760!$F3728,Clg_StPt_Sch_EZ!$C$30:$I$30,0)),"F","C")</f>
        <v>28.333333333333332</v>
      </c>
      <c r="L3728" s="34">
        <f>CONVERT(INDEX(DHW_StPt_Sch_EZ!$C$4:$I$27,MATCH(Schedules_8760!$C3728,DHW_StPt_Sch_EZ!$B$4:$B$27,0),MATCH(Schedules_8760!$F3728,DHW_StPt_Sch_EZ!$C$3:$I$3,0)),"F","C")</f>
        <v>53.333333333333329</v>
      </c>
      <c r="M3728" s="34">
        <f>CONVERT(INDEX(DHW_StPt_Sch_EZ!$C$31:$I$54,MATCH(Schedules_8760!$C3728,DHW_StPt_Sch_EZ!$B$31:$B$54,0),MATCH(Schedules_8760!$F3728,DHW_StPt_Sch_EZ!$C$30:$I$30,0)),"F","C")</f>
        <v>53.333333333333329</v>
      </c>
      <c r="N3728" s="12"/>
      <c r="O3728" s="12"/>
      <c r="P3728" s="12"/>
    </row>
    <row r="3729" spans="1:16" x14ac:dyDescent="0.25">
      <c r="A3729" s="35">
        <v>3728</v>
      </c>
      <c r="B3729" s="89">
        <v>156.29166666666671</v>
      </c>
      <c r="C3729" s="35">
        <f t="shared" si="290"/>
        <v>8</v>
      </c>
      <c r="D3729" s="35">
        <f t="shared" si="293"/>
        <v>156</v>
      </c>
      <c r="E3729" s="35">
        <f t="shared" si="294"/>
        <v>2</v>
      </c>
      <c r="F3729" s="35" t="str">
        <f t="shared" si="291"/>
        <v>Monday</v>
      </c>
      <c r="G3729" s="35">
        <f t="shared" si="292"/>
        <v>6</v>
      </c>
      <c r="H3729" s="34">
        <f>CONVERT(INDEX(Htg_StPt_Sch_EZ!$C$4:$I$27,MATCH(Schedules_8760!$C3729,Htg_StPt_Sch_EZ!$B$4:$B$27,0),MATCH(Schedules_8760!$F3729,Htg_StPt_Sch_EZ!$C$3:$I$3,0)),"F","C")</f>
        <v>20.555555555555554</v>
      </c>
      <c r="I3729" s="34">
        <f>CONVERT(INDEX(Htg_StPt_Sch_EZ!$C$31:$I$54,MATCH(Schedules_8760!$C3729,Htg_StPt_Sch_EZ!$B$31:$B$54,0),MATCH(Schedules_8760!$F3729,Htg_StPt_Sch_EZ!$C$30:$I$30,0)),"F","C")</f>
        <v>19.444444444444443</v>
      </c>
      <c r="J3729" s="34">
        <f>CONVERT(INDEX(Clg_StPt_Sch_EZ!$C$4:$I$27,MATCH(Schedules_8760!$C3729,Clg_StPt_Sch_EZ!$B$4:$B$27,0),MATCH(Schedules_8760!$F3729,Clg_StPt_Sch_EZ!$C$3:$I$3,0)),"F","C")</f>
        <v>25.555555555555554</v>
      </c>
      <c r="K3729" s="34">
        <f>CONVERT(INDEX(Clg_StPt_Sch_EZ!$C$31:$I$54,MATCH(Schedules_8760!$C3729,Clg_StPt_Sch_EZ!$B$31:$B$54,0),MATCH(Schedules_8760!$F3729,Clg_StPt_Sch_EZ!$C$30:$I$30,0)),"F","C")</f>
        <v>25</v>
      </c>
      <c r="L3729" s="34">
        <f>CONVERT(INDEX(DHW_StPt_Sch_EZ!$C$4:$I$27,MATCH(Schedules_8760!$C3729,DHW_StPt_Sch_EZ!$B$4:$B$27,0),MATCH(Schedules_8760!$F3729,DHW_StPt_Sch_EZ!$C$3:$I$3,0)),"F","C")</f>
        <v>53.333333333333329</v>
      </c>
      <c r="M3729" s="34">
        <f>CONVERT(INDEX(DHW_StPt_Sch_EZ!$C$31:$I$54,MATCH(Schedules_8760!$C3729,DHW_StPt_Sch_EZ!$B$31:$B$54,0),MATCH(Schedules_8760!$F3729,DHW_StPt_Sch_EZ!$C$30:$I$30,0)),"F","C")</f>
        <v>53.333333333333329</v>
      </c>
      <c r="N3729" s="12"/>
      <c r="O3729" s="12"/>
      <c r="P3729" s="12"/>
    </row>
    <row r="3730" spans="1:16" x14ac:dyDescent="0.25">
      <c r="A3730" s="35">
        <v>3729</v>
      </c>
      <c r="B3730" s="89">
        <v>156.33333333333329</v>
      </c>
      <c r="C3730" s="35">
        <f t="shared" si="290"/>
        <v>9</v>
      </c>
      <c r="D3730" s="35">
        <f t="shared" si="293"/>
        <v>156</v>
      </c>
      <c r="E3730" s="35">
        <f t="shared" si="294"/>
        <v>2</v>
      </c>
      <c r="F3730" s="35" t="str">
        <f t="shared" si="291"/>
        <v>Monday</v>
      </c>
      <c r="G3730" s="35">
        <f t="shared" si="292"/>
        <v>6</v>
      </c>
      <c r="H3730" s="34">
        <f>CONVERT(INDEX(Htg_StPt_Sch_EZ!$C$4:$I$27,MATCH(Schedules_8760!$C3730,Htg_StPt_Sch_EZ!$B$4:$B$27,0),MATCH(Schedules_8760!$F3730,Htg_StPt_Sch_EZ!$C$3:$I$3,0)),"F","C")</f>
        <v>20.555555555555554</v>
      </c>
      <c r="I3730" s="34">
        <f>CONVERT(INDEX(Htg_StPt_Sch_EZ!$C$31:$I$54,MATCH(Schedules_8760!$C3730,Htg_StPt_Sch_EZ!$B$31:$B$54,0),MATCH(Schedules_8760!$F3730,Htg_StPt_Sch_EZ!$C$30:$I$30,0)),"F","C")</f>
        <v>19.444444444444443</v>
      </c>
      <c r="J3730" s="34">
        <f>CONVERT(INDEX(Clg_StPt_Sch_EZ!$C$4:$I$27,MATCH(Schedules_8760!$C3730,Clg_StPt_Sch_EZ!$B$4:$B$27,0),MATCH(Schedules_8760!$F3730,Clg_StPt_Sch_EZ!$C$3:$I$3,0)),"F","C")</f>
        <v>25.555555555555554</v>
      </c>
      <c r="K3730" s="34">
        <f>CONVERT(INDEX(Clg_StPt_Sch_EZ!$C$31:$I$54,MATCH(Schedules_8760!$C3730,Clg_StPt_Sch_EZ!$B$31:$B$54,0),MATCH(Schedules_8760!$F3730,Clg_StPt_Sch_EZ!$C$30:$I$30,0)),"F","C")</f>
        <v>25</v>
      </c>
      <c r="L3730" s="34">
        <f>CONVERT(INDEX(DHW_StPt_Sch_EZ!$C$4:$I$27,MATCH(Schedules_8760!$C3730,DHW_StPt_Sch_EZ!$B$4:$B$27,0),MATCH(Schedules_8760!$F3730,DHW_StPt_Sch_EZ!$C$3:$I$3,0)),"F","C")</f>
        <v>53.333333333333329</v>
      </c>
      <c r="M3730" s="34">
        <f>CONVERT(INDEX(DHW_StPt_Sch_EZ!$C$31:$I$54,MATCH(Schedules_8760!$C3730,DHW_StPt_Sch_EZ!$B$31:$B$54,0),MATCH(Schedules_8760!$F3730,DHW_StPt_Sch_EZ!$C$30:$I$30,0)),"F","C")</f>
        <v>53.333333333333329</v>
      </c>
      <c r="N3730" s="12"/>
      <c r="O3730" s="12"/>
      <c r="P3730" s="12"/>
    </row>
    <row r="3731" spans="1:16" x14ac:dyDescent="0.25">
      <c r="A3731" s="35">
        <v>3730</v>
      </c>
      <c r="B3731" s="89">
        <v>156.375</v>
      </c>
      <c r="C3731" s="35">
        <f t="shared" si="290"/>
        <v>10</v>
      </c>
      <c r="D3731" s="35">
        <f t="shared" si="293"/>
        <v>156</v>
      </c>
      <c r="E3731" s="35">
        <f t="shared" si="294"/>
        <v>2</v>
      </c>
      <c r="F3731" s="35" t="str">
        <f t="shared" si="291"/>
        <v>Monday</v>
      </c>
      <c r="G3731" s="35">
        <f t="shared" si="292"/>
        <v>6</v>
      </c>
      <c r="H3731" s="34">
        <f>CONVERT(INDEX(Htg_StPt_Sch_EZ!$C$4:$I$27,MATCH(Schedules_8760!$C3731,Htg_StPt_Sch_EZ!$B$4:$B$27,0),MATCH(Schedules_8760!$F3731,Htg_StPt_Sch_EZ!$C$3:$I$3,0)),"F","C")</f>
        <v>20.555555555555554</v>
      </c>
      <c r="I3731" s="34">
        <f>CONVERT(INDEX(Htg_StPt_Sch_EZ!$C$31:$I$54,MATCH(Schedules_8760!$C3731,Htg_StPt_Sch_EZ!$B$31:$B$54,0),MATCH(Schedules_8760!$F3731,Htg_StPt_Sch_EZ!$C$30:$I$30,0)),"F","C")</f>
        <v>19.444444444444443</v>
      </c>
      <c r="J3731" s="34">
        <f>CONVERT(INDEX(Clg_StPt_Sch_EZ!$C$4:$I$27,MATCH(Schedules_8760!$C3731,Clg_StPt_Sch_EZ!$B$4:$B$27,0),MATCH(Schedules_8760!$F3731,Clg_StPt_Sch_EZ!$C$3:$I$3,0)),"F","C")</f>
        <v>25.555555555555554</v>
      </c>
      <c r="K3731" s="34">
        <f>CONVERT(INDEX(Clg_StPt_Sch_EZ!$C$31:$I$54,MATCH(Schedules_8760!$C3731,Clg_StPt_Sch_EZ!$B$31:$B$54,0),MATCH(Schedules_8760!$F3731,Clg_StPt_Sch_EZ!$C$30:$I$30,0)),"F","C")</f>
        <v>25</v>
      </c>
      <c r="L3731" s="34">
        <f>CONVERT(INDEX(DHW_StPt_Sch_EZ!$C$4:$I$27,MATCH(Schedules_8760!$C3731,DHW_StPt_Sch_EZ!$B$4:$B$27,0),MATCH(Schedules_8760!$F3731,DHW_StPt_Sch_EZ!$C$3:$I$3,0)),"F","C")</f>
        <v>53.333333333333329</v>
      </c>
      <c r="M3731" s="34">
        <f>CONVERT(INDEX(DHW_StPt_Sch_EZ!$C$31:$I$54,MATCH(Schedules_8760!$C3731,DHW_StPt_Sch_EZ!$B$31:$B$54,0),MATCH(Schedules_8760!$F3731,DHW_StPt_Sch_EZ!$C$30:$I$30,0)),"F","C")</f>
        <v>53.333333333333329</v>
      </c>
      <c r="N3731" s="12"/>
      <c r="O3731" s="12"/>
      <c r="P3731" s="12"/>
    </row>
    <row r="3732" spans="1:16" x14ac:dyDescent="0.25">
      <c r="A3732" s="35">
        <v>3731</v>
      </c>
      <c r="B3732" s="89">
        <v>156.41666666666671</v>
      </c>
      <c r="C3732" s="35">
        <f t="shared" si="290"/>
        <v>11</v>
      </c>
      <c r="D3732" s="35">
        <f t="shared" si="293"/>
        <v>156</v>
      </c>
      <c r="E3732" s="35">
        <f t="shared" si="294"/>
        <v>2</v>
      </c>
      <c r="F3732" s="35" t="str">
        <f t="shared" si="291"/>
        <v>Monday</v>
      </c>
      <c r="G3732" s="35">
        <f t="shared" si="292"/>
        <v>6</v>
      </c>
      <c r="H3732" s="34">
        <f>CONVERT(INDEX(Htg_StPt_Sch_EZ!$C$4:$I$27,MATCH(Schedules_8760!$C3732,Htg_StPt_Sch_EZ!$B$4:$B$27,0),MATCH(Schedules_8760!$F3732,Htg_StPt_Sch_EZ!$C$3:$I$3,0)),"F","C")</f>
        <v>20.555555555555554</v>
      </c>
      <c r="I3732" s="34">
        <f>CONVERT(INDEX(Htg_StPt_Sch_EZ!$C$31:$I$54,MATCH(Schedules_8760!$C3732,Htg_StPt_Sch_EZ!$B$31:$B$54,0),MATCH(Schedules_8760!$F3732,Htg_StPt_Sch_EZ!$C$30:$I$30,0)),"F","C")</f>
        <v>19.444444444444443</v>
      </c>
      <c r="J3732" s="34">
        <f>CONVERT(INDEX(Clg_StPt_Sch_EZ!$C$4:$I$27,MATCH(Schedules_8760!$C3732,Clg_StPt_Sch_EZ!$B$4:$B$27,0),MATCH(Schedules_8760!$F3732,Clg_StPt_Sch_EZ!$C$3:$I$3,0)),"F","C")</f>
        <v>25.555555555555554</v>
      </c>
      <c r="K3732" s="34">
        <f>CONVERT(INDEX(Clg_StPt_Sch_EZ!$C$31:$I$54,MATCH(Schedules_8760!$C3732,Clg_StPt_Sch_EZ!$B$31:$B$54,0),MATCH(Schedules_8760!$F3732,Clg_StPt_Sch_EZ!$C$30:$I$30,0)),"F","C")</f>
        <v>25</v>
      </c>
      <c r="L3732" s="34">
        <f>CONVERT(INDEX(DHW_StPt_Sch_EZ!$C$4:$I$27,MATCH(Schedules_8760!$C3732,DHW_StPt_Sch_EZ!$B$4:$B$27,0),MATCH(Schedules_8760!$F3732,DHW_StPt_Sch_EZ!$C$3:$I$3,0)),"F","C")</f>
        <v>53.333333333333329</v>
      </c>
      <c r="M3732" s="34">
        <f>CONVERT(INDEX(DHW_StPt_Sch_EZ!$C$31:$I$54,MATCH(Schedules_8760!$C3732,DHW_StPt_Sch_EZ!$B$31:$B$54,0),MATCH(Schedules_8760!$F3732,DHW_StPt_Sch_EZ!$C$30:$I$30,0)),"F","C")</f>
        <v>53.333333333333329</v>
      </c>
      <c r="N3732" s="12"/>
      <c r="O3732" s="12"/>
      <c r="P3732" s="12"/>
    </row>
    <row r="3733" spans="1:16" x14ac:dyDescent="0.25">
      <c r="A3733" s="35">
        <v>3732</v>
      </c>
      <c r="B3733" s="89">
        <v>156.45833333333329</v>
      </c>
      <c r="C3733" s="35">
        <f t="shared" si="290"/>
        <v>12</v>
      </c>
      <c r="D3733" s="35">
        <f t="shared" si="293"/>
        <v>156</v>
      </c>
      <c r="E3733" s="35">
        <f t="shared" si="294"/>
        <v>2</v>
      </c>
      <c r="F3733" s="35" t="str">
        <f t="shared" si="291"/>
        <v>Monday</v>
      </c>
      <c r="G3733" s="35">
        <f t="shared" si="292"/>
        <v>6</v>
      </c>
      <c r="H3733" s="34">
        <f>CONVERT(INDEX(Htg_StPt_Sch_EZ!$C$4:$I$27,MATCH(Schedules_8760!$C3733,Htg_StPt_Sch_EZ!$B$4:$B$27,0),MATCH(Schedules_8760!$F3733,Htg_StPt_Sch_EZ!$C$3:$I$3,0)),"F","C")</f>
        <v>20.555555555555554</v>
      </c>
      <c r="I3733" s="34">
        <f>CONVERT(INDEX(Htg_StPt_Sch_EZ!$C$31:$I$54,MATCH(Schedules_8760!$C3733,Htg_StPt_Sch_EZ!$B$31:$B$54,0),MATCH(Schedules_8760!$F3733,Htg_StPt_Sch_EZ!$C$30:$I$30,0)),"F","C")</f>
        <v>19.444444444444443</v>
      </c>
      <c r="J3733" s="34">
        <f>CONVERT(INDEX(Clg_StPt_Sch_EZ!$C$4:$I$27,MATCH(Schedules_8760!$C3733,Clg_StPt_Sch_EZ!$B$4:$B$27,0),MATCH(Schedules_8760!$F3733,Clg_StPt_Sch_EZ!$C$3:$I$3,0)),"F","C")</f>
        <v>25.555555555555554</v>
      </c>
      <c r="K3733" s="34">
        <f>CONVERT(INDEX(Clg_StPt_Sch_EZ!$C$31:$I$54,MATCH(Schedules_8760!$C3733,Clg_StPt_Sch_EZ!$B$31:$B$54,0),MATCH(Schedules_8760!$F3733,Clg_StPt_Sch_EZ!$C$30:$I$30,0)),"F","C")</f>
        <v>25</v>
      </c>
      <c r="L3733" s="34">
        <f>CONVERT(INDEX(DHW_StPt_Sch_EZ!$C$4:$I$27,MATCH(Schedules_8760!$C3733,DHW_StPt_Sch_EZ!$B$4:$B$27,0),MATCH(Schedules_8760!$F3733,DHW_StPt_Sch_EZ!$C$3:$I$3,0)),"F","C")</f>
        <v>53.333333333333329</v>
      </c>
      <c r="M3733" s="34">
        <f>CONVERT(INDEX(DHW_StPt_Sch_EZ!$C$31:$I$54,MATCH(Schedules_8760!$C3733,DHW_StPt_Sch_EZ!$B$31:$B$54,0),MATCH(Schedules_8760!$F3733,DHW_StPt_Sch_EZ!$C$30:$I$30,0)),"F","C")</f>
        <v>53.333333333333329</v>
      </c>
      <c r="N3733" s="12"/>
      <c r="O3733" s="12"/>
      <c r="P3733" s="12"/>
    </row>
    <row r="3734" spans="1:16" x14ac:dyDescent="0.25">
      <c r="A3734" s="35">
        <v>3733</v>
      </c>
      <c r="B3734" s="89">
        <v>156.5</v>
      </c>
      <c r="C3734" s="35">
        <f t="shared" si="290"/>
        <v>13</v>
      </c>
      <c r="D3734" s="35">
        <f t="shared" si="293"/>
        <v>156</v>
      </c>
      <c r="E3734" s="35">
        <f t="shared" si="294"/>
        <v>2</v>
      </c>
      <c r="F3734" s="35" t="str">
        <f t="shared" si="291"/>
        <v>Monday</v>
      </c>
      <c r="G3734" s="35">
        <f t="shared" si="292"/>
        <v>6</v>
      </c>
      <c r="H3734" s="34">
        <f>CONVERT(INDEX(Htg_StPt_Sch_EZ!$C$4:$I$27,MATCH(Schedules_8760!$C3734,Htg_StPt_Sch_EZ!$B$4:$B$27,0),MATCH(Schedules_8760!$F3734,Htg_StPt_Sch_EZ!$C$3:$I$3,0)),"F","C")</f>
        <v>20.555555555555554</v>
      </c>
      <c r="I3734" s="34">
        <f>CONVERT(INDEX(Htg_StPt_Sch_EZ!$C$31:$I$54,MATCH(Schedules_8760!$C3734,Htg_StPt_Sch_EZ!$B$31:$B$54,0),MATCH(Schedules_8760!$F3734,Htg_StPt_Sch_EZ!$C$30:$I$30,0)),"F","C")</f>
        <v>19.444444444444443</v>
      </c>
      <c r="J3734" s="34">
        <f>CONVERT(INDEX(Clg_StPt_Sch_EZ!$C$4:$I$27,MATCH(Schedules_8760!$C3734,Clg_StPt_Sch_EZ!$B$4:$B$27,0),MATCH(Schedules_8760!$F3734,Clg_StPt_Sch_EZ!$C$3:$I$3,0)),"F","C")</f>
        <v>25.555555555555554</v>
      </c>
      <c r="K3734" s="34">
        <f>CONVERT(INDEX(Clg_StPt_Sch_EZ!$C$31:$I$54,MATCH(Schedules_8760!$C3734,Clg_StPt_Sch_EZ!$B$31:$B$54,0),MATCH(Schedules_8760!$F3734,Clg_StPt_Sch_EZ!$C$30:$I$30,0)),"F","C")</f>
        <v>25</v>
      </c>
      <c r="L3734" s="34">
        <f>CONVERT(INDEX(DHW_StPt_Sch_EZ!$C$4:$I$27,MATCH(Schedules_8760!$C3734,DHW_StPt_Sch_EZ!$B$4:$B$27,0),MATCH(Schedules_8760!$F3734,DHW_StPt_Sch_EZ!$C$3:$I$3,0)),"F","C")</f>
        <v>53.333333333333329</v>
      </c>
      <c r="M3734" s="34">
        <f>CONVERT(INDEX(DHW_StPt_Sch_EZ!$C$31:$I$54,MATCH(Schedules_8760!$C3734,DHW_StPt_Sch_EZ!$B$31:$B$54,0),MATCH(Schedules_8760!$F3734,DHW_StPt_Sch_EZ!$C$30:$I$30,0)),"F","C")</f>
        <v>53.333333333333329</v>
      </c>
      <c r="N3734" s="12"/>
      <c r="O3734" s="12"/>
      <c r="P3734" s="12"/>
    </row>
    <row r="3735" spans="1:16" x14ac:dyDescent="0.25">
      <c r="A3735" s="35">
        <v>3734</v>
      </c>
      <c r="B3735" s="89">
        <v>156.54166666666671</v>
      </c>
      <c r="C3735" s="35">
        <f t="shared" si="290"/>
        <v>14</v>
      </c>
      <c r="D3735" s="35">
        <f t="shared" si="293"/>
        <v>156</v>
      </c>
      <c r="E3735" s="35">
        <f t="shared" si="294"/>
        <v>2</v>
      </c>
      <c r="F3735" s="35" t="str">
        <f t="shared" si="291"/>
        <v>Monday</v>
      </c>
      <c r="G3735" s="35">
        <f t="shared" si="292"/>
        <v>6</v>
      </c>
      <c r="H3735" s="34">
        <f>CONVERT(INDEX(Htg_StPt_Sch_EZ!$C$4:$I$27,MATCH(Schedules_8760!$C3735,Htg_StPt_Sch_EZ!$B$4:$B$27,0),MATCH(Schedules_8760!$F3735,Htg_StPt_Sch_EZ!$C$3:$I$3,0)),"F","C")</f>
        <v>20.555555555555554</v>
      </c>
      <c r="I3735" s="34">
        <f>CONVERT(INDEX(Htg_StPt_Sch_EZ!$C$31:$I$54,MATCH(Schedules_8760!$C3735,Htg_StPt_Sch_EZ!$B$31:$B$54,0),MATCH(Schedules_8760!$F3735,Htg_StPt_Sch_EZ!$C$30:$I$30,0)),"F","C")</f>
        <v>19.444444444444443</v>
      </c>
      <c r="J3735" s="34">
        <f>CONVERT(INDEX(Clg_StPt_Sch_EZ!$C$4:$I$27,MATCH(Schedules_8760!$C3735,Clg_StPt_Sch_EZ!$B$4:$B$27,0),MATCH(Schedules_8760!$F3735,Clg_StPt_Sch_EZ!$C$3:$I$3,0)),"F","C")</f>
        <v>25.555555555555554</v>
      </c>
      <c r="K3735" s="34">
        <f>CONVERT(INDEX(Clg_StPt_Sch_EZ!$C$31:$I$54,MATCH(Schedules_8760!$C3735,Clg_StPt_Sch_EZ!$B$31:$B$54,0),MATCH(Schedules_8760!$F3735,Clg_StPt_Sch_EZ!$C$30:$I$30,0)),"F","C")</f>
        <v>25</v>
      </c>
      <c r="L3735" s="34">
        <f>CONVERT(INDEX(DHW_StPt_Sch_EZ!$C$4:$I$27,MATCH(Schedules_8760!$C3735,DHW_StPt_Sch_EZ!$B$4:$B$27,0),MATCH(Schedules_8760!$F3735,DHW_StPt_Sch_EZ!$C$3:$I$3,0)),"F","C")</f>
        <v>53.333333333333329</v>
      </c>
      <c r="M3735" s="34">
        <f>CONVERT(INDEX(DHW_StPt_Sch_EZ!$C$31:$I$54,MATCH(Schedules_8760!$C3735,DHW_StPt_Sch_EZ!$B$31:$B$54,0),MATCH(Schedules_8760!$F3735,DHW_StPt_Sch_EZ!$C$30:$I$30,0)),"F","C")</f>
        <v>53.333333333333329</v>
      </c>
      <c r="N3735" s="12"/>
      <c r="O3735" s="12"/>
      <c r="P3735" s="12"/>
    </row>
    <row r="3736" spans="1:16" x14ac:dyDescent="0.25">
      <c r="A3736" s="35">
        <v>3735</v>
      </c>
      <c r="B3736" s="89">
        <v>156.58333333333329</v>
      </c>
      <c r="C3736" s="35">
        <f t="shared" si="290"/>
        <v>15</v>
      </c>
      <c r="D3736" s="35">
        <f t="shared" si="293"/>
        <v>156</v>
      </c>
      <c r="E3736" s="35">
        <f t="shared" si="294"/>
        <v>2</v>
      </c>
      <c r="F3736" s="35" t="str">
        <f t="shared" si="291"/>
        <v>Monday</v>
      </c>
      <c r="G3736" s="35">
        <f t="shared" si="292"/>
        <v>6</v>
      </c>
      <c r="H3736" s="34">
        <f>CONVERT(INDEX(Htg_StPt_Sch_EZ!$C$4:$I$27,MATCH(Schedules_8760!$C3736,Htg_StPt_Sch_EZ!$B$4:$B$27,0),MATCH(Schedules_8760!$F3736,Htg_StPt_Sch_EZ!$C$3:$I$3,0)),"F","C")</f>
        <v>20.555555555555554</v>
      </c>
      <c r="I3736" s="34">
        <f>CONVERT(INDEX(Htg_StPt_Sch_EZ!$C$31:$I$54,MATCH(Schedules_8760!$C3736,Htg_StPt_Sch_EZ!$B$31:$B$54,0),MATCH(Schedules_8760!$F3736,Htg_StPt_Sch_EZ!$C$30:$I$30,0)),"F","C")</f>
        <v>21.111111111111111</v>
      </c>
      <c r="J3736" s="34">
        <f>CONVERT(INDEX(Clg_StPt_Sch_EZ!$C$4:$I$27,MATCH(Schedules_8760!$C3736,Clg_StPt_Sch_EZ!$B$4:$B$27,0),MATCH(Schedules_8760!$F3736,Clg_StPt_Sch_EZ!$C$3:$I$3,0)),"F","C")</f>
        <v>25.555555555555554</v>
      </c>
      <c r="K3736" s="34">
        <f>CONVERT(INDEX(Clg_StPt_Sch_EZ!$C$31:$I$54,MATCH(Schedules_8760!$C3736,Clg_StPt_Sch_EZ!$B$31:$B$54,0),MATCH(Schedules_8760!$F3736,Clg_StPt_Sch_EZ!$C$30:$I$30,0)),"F","C")</f>
        <v>25</v>
      </c>
      <c r="L3736" s="34">
        <f>CONVERT(INDEX(DHW_StPt_Sch_EZ!$C$4:$I$27,MATCH(Schedules_8760!$C3736,DHW_StPt_Sch_EZ!$B$4:$B$27,0),MATCH(Schedules_8760!$F3736,DHW_StPt_Sch_EZ!$C$3:$I$3,0)),"F","C")</f>
        <v>53.333333333333329</v>
      </c>
      <c r="M3736" s="34">
        <f>CONVERT(INDEX(DHW_StPt_Sch_EZ!$C$31:$I$54,MATCH(Schedules_8760!$C3736,DHW_StPt_Sch_EZ!$B$31:$B$54,0),MATCH(Schedules_8760!$F3736,DHW_StPt_Sch_EZ!$C$30:$I$30,0)),"F","C")</f>
        <v>53.333333333333329</v>
      </c>
      <c r="N3736" s="12"/>
      <c r="O3736" s="12"/>
      <c r="P3736" s="12"/>
    </row>
    <row r="3737" spans="1:16" x14ac:dyDescent="0.25">
      <c r="A3737" s="35">
        <v>3736</v>
      </c>
      <c r="B3737" s="89">
        <v>156.625</v>
      </c>
      <c r="C3737" s="35">
        <f t="shared" si="290"/>
        <v>16</v>
      </c>
      <c r="D3737" s="35">
        <f t="shared" si="293"/>
        <v>156</v>
      </c>
      <c r="E3737" s="35">
        <f t="shared" si="294"/>
        <v>2</v>
      </c>
      <c r="F3737" s="35" t="str">
        <f t="shared" si="291"/>
        <v>Monday</v>
      </c>
      <c r="G3737" s="35">
        <f t="shared" si="292"/>
        <v>6</v>
      </c>
      <c r="H3737" s="34">
        <f>CONVERT(INDEX(Htg_StPt_Sch_EZ!$C$4:$I$27,MATCH(Schedules_8760!$C3737,Htg_StPt_Sch_EZ!$B$4:$B$27,0),MATCH(Schedules_8760!$F3737,Htg_StPt_Sch_EZ!$C$3:$I$3,0)),"F","C")</f>
        <v>20.555555555555554</v>
      </c>
      <c r="I3737" s="34">
        <f>CONVERT(INDEX(Htg_StPt_Sch_EZ!$C$31:$I$54,MATCH(Schedules_8760!$C3737,Htg_StPt_Sch_EZ!$B$31:$B$54,0),MATCH(Schedules_8760!$F3737,Htg_StPt_Sch_EZ!$C$30:$I$30,0)),"F","C")</f>
        <v>21.111111111111111</v>
      </c>
      <c r="J3737" s="34">
        <f>CONVERT(INDEX(Clg_StPt_Sch_EZ!$C$4:$I$27,MATCH(Schedules_8760!$C3737,Clg_StPt_Sch_EZ!$B$4:$B$27,0),MATCH(Schedules_8760!$F3737,Clg_StPt_Sch_EZ!$C$3:$I$3,0)),"F","C")</f>
        <v>25.555555555555554</v>
      </c>
      <c r="K3737" s="34">
        <f>CONVERT(INDEX(Clg_StPt_Sch_EZ!$C$31:$I$54,MATCH(Schedules_8760!$C3737,Clg_StPt_Sch_EZ!$B$31:$B$54,0),MATCH(Schedules_8760!$F3737,Clg_StPt_Sch_EZ!$C$30:$I$30,0)),"F","C")</f>
        <v>25</v>
      </c>
      <c r="L3737" s="34">
        <f>CONVERT(INDEX(DHW_StPt_Sch_EZ!$C$4:$I$27,MATCH(Schedules_8760!$C3737,DHW_StPt_Sch_EZ!$B$4:$B$27,0),MATCH(Schedules_8760!$F3737,DHW_StPt_Sch_EZ!$C$3:$I$3,0)),"F","C")</f>
        <v>53.333333333333329</v>
      </c>
      <c r="M3737" s="34">
        <f>CONVERT(INDEX(DHW_StPt_Sch_EZ!$C$31:$I$54,MATCH(Schedules_8760!$C3737,DHW_StPt_Sch_EZ!$B$31:$B$54,0),MATCH(Schedules_8760!$F3737,DHW_StPt_Sch_EZ!$C$30:$I$30,0)),"F","C")</f>
        <v>53.333333333333329</v>
      </c>
      <c r="N3737" s="12"/>
      <c r="O3737" s="12"/>
      <c r="P3737" s="12"/>
    </row>
    <row r="3738" spans="1:16" x14ac:dyDescent="0.25">
      <c r="A3738" s="35">
        <v>3737</v>
      </c>
      <c r="B3738" s="89">
        <v>156.66666666666671</v>
      </c>
      <c r="C3738" s="35">
        <f t="shared" si="290"/>
        <v>17</v>
      </c>
      <c r="D3738" s="35">
        <f t="shared" si="293"/>
        <v>156</v>
      </c>
      <c r="E3738" s="35">
        <f t="shared" si="294"/>
        <v>2</v>
      </c>
      <c r="F3738" s="35" t="str">
        <f t="shared" si="291"/>
        <v>Monday</v>
      </c>
      <c r="G3738" s="35">
        <f t="shared" si="292"/>
        <v>6</v>
      </c>
      <c r="H3738" s="34">
        <f>CONVERT(INDEX(Htg_StPt_Sch_EZ!$C$4:$I$27,MATCH(Schedules_8760!$C3738,Htg_StPt_Sch_EZ!$B$4:$B$27,0),MATCH(Schedules_8760!$F3738,Htg_StPt_Sch_EZ!$C$3:$I$3,0)),"F","C")</f>
        <v>20.555555555555554</v>
      </c>
      <c r="I3738" s="34">
        <f>CONVERT(INDEX(Htg_StPt_Sch_EZ!$C$31:$I$54,MATCH(Schedules_8760!$C3738,Htg_StPt_Sch_EZ!$B$31:$B$54,0),MATCH(Schedules_8760!$F3738,Htg_StPt_Sch_EZ!$C$30:$I$30,0)),"F","C")</f>
        <v>17.777777777777779</v>
      </c>
      <c r="J3738" s="34">
        <f>CONVERT(INDEX(Clg_StPt_Sch_EZ!$C$4:$I$27,MATCH(Schedules_8760!$C3738,Clg_StPt_Sch_EZ!$B$4:$B$27,0),MATCH(Schedules_8760!$F3738,Clg_StPt_Sch_EZ!$C$3:$I$3,0)),"F","C")</f>
        <v>25.555555555555554</v>
      </c>
      <c r="K3738" s="34">
        <f>CONVERT(INDEX(Clg_StPt_Sch_EZ!$C$31:$I$54,MATCH(Schedules_8760!$C3738,Clg_StPt_Sch_EZ!$B$31:$B$54,0),MATCH(Schedules_8760!$F3738,Clg_StPt_Sch_EZ!$C$30:$I$30,0)),"F","C")</f>
        <v>25</v>
      </c>
      <c r="L3738" s="34">
        <f>CONVERT(INDEX(DHW_StPt_Sch_EZ!$C$4:$I$27,MATCH(Schedules_8760!$C3738,DHW_StPt_Sch_EZ!$B$4:$B$27,0),MATCH(Schedules_8760!$F3738,DHW_StPt_Sch_EZ!$C$3:$I$3,0)),"F","C")</f>
        <v>53.333333333333329</v>
      </c>
      <c r="M3738" s="34">
        <f>CONVERT(INDEX(DHW_StPt_Sch_EZ!$C$31:$I$54,MATCH(Schedules_8760!$C3738,DHW_StPt_Sch_EZ!$B$31:$B$54,0),MATCH(Schedules_8760!$F3738,DHW_StPt_Sch_EZ!$C$30:$I$30,0)),"F","C")</f>
        <v>53.333333333333329</v>
      </c>
      <c r="N3738" s="12"/>
      <c r="O3738" s="12"/>
      <c r="P3738" s="12"/>
    </row>
    <row r="3739" spans="1:16" x14ac:dyDescent="0.25">
      <c r="A3739" s="35">
        <v>3738</v>
      </c>
      <c r="B3739" s="89">
        <v>156.70833333333329</v>
      </c>
      <c r="C3739" s="35">
        <f t="shared" si="290"/>
        <v>18</v>
      </c>
      <c r="D3739" s="35">
        <f t="shared" si="293"/>
        <v>156</v>
      </c>
      <c r="E3739" s="35">
        <f t="shared" si="294"/>
        <v>2</v>
      </c>
      <c r="F3739" s="35" t="str">
        <f t="shared" si="291"/>
        <v>Monday</v>
      </c>
      <c r="G3739" s="35">
        <f t="shared" si="292"/>
        <v>6</v>
      </c>
      <c r="H3739" s="34">
        <f>CONVERT(INDEX(Htg_StPt_Sch_EZ!$C$4:$I$27,MATCH(Schedules_8760!$C3739,Htg_StPt_Sch_EZ!$B$4:$B$27,0),MATCH(Schedules_8760!$F3739,Htg_StPt_Sch_EZ!$C$3:$I$3,0)),"F","C")</f>
        <v>20.555555555555554</v>
      </c>
      <c r="I3739" s="34">
        <f>CONVERT(INDEX(Htg_StPt_Sch_EZ!$C$31:$I$54,MATCH(Schedules_8760!$C3739,Htg_StPt_Sch_EZ!$B$31:$B$54,0),MATCH(Schedules_8760!$F3739,Htg_StPt_Sch_EZ!$C$30:$I$30,0)),"F","C")</f>
        <v>17.777777777777779</v>
      </c>
      <c r="J3739" s="34">
        <f>CONVERT(INDEX(Clg_StPt_Sch_EZ!$C$4:$I$27,MATCH(Schedules_8760!$C3739,Clg_StPt_Sch_EZ!$B$4:$B$27,0),MATCH(Schedules_8760!$F3739,Clg_StPt_Sch_EZ!$C$3:$I$3,0)),"F","C")</f>
        <v>25.555555555555554</v>
      </c>
      <c r="K3739" s="34">
        <f>CONVERT(INDEX(Clg_StPt_Sch_EZ!$C$31:$I$54,MATCH(Schedules_8760!$C3739,Clg_StPt_Sch_EZ!$B$31:$B$54,0),MATCH(Schedules_8760!$F3739,Clg_StPt_Sch_EZ!$C$30:$I$30,0)),"F","C")</f>
        <v>28.333333333333332</v>
      </c>
      <c r="L3739" s="34">
        <f>CONVERT(INDEX(DHW_StPt_Sch_EZ!$C$4:$I$27,MATCH(Schedules_8760!$C3739,DHW_StPt_Sch_EZ!$B$4:$B$27,0),MATCH(Schedules_8760!$F3739,DHW_StPt_Sch_EZ!$C$3:$I$3,0)),"F","C")</f>
        <v>53.333333333333329</v>
      </c>
      <c r="M3739" s="34">
        <f>CONVERT(INDEX(DHW_StPt_Sch_EZ!$C$31:$I$54,MATCH(Schedules_8760!$C3739,DHW_StPt_Sch_EZ!$B$31:$B$54,0),MATCH(Schedules_8760!$F3739,DHW_StPt_Sch_EZ!$C$30:$I$30,0)),"F","C")</f>
        <v>53.333333333333329</v>
      </c>
      <c r="N3739" s="12"/>
      <c r="O3739" s="12"/>
      <c r="P3739" s="12"/>
    </row>
    <row r="3740" spans="1:16" x14ac:dyDescent="0.25">
      <c r="A3740" s="35">
        <v>3739</v>
      </c>
      <c r="B3740" s="89">
        <v>156.75</v>
      </c>
      <c r="C3740" s="35">
        <f t="shared" si="290"/>
        <v>19</v>
      </c>
      <c r="D3740" s="35">
        <f t="shared" si="293"/>
        <v>156</v>
      </c>
      <c r="E3740" s="35">
        <f t="shared" si="294"/>
        <v>2</v>
      </c>
      <c r="F3740" s="35" t="str">
        <f t="shared" si="291"/>
        <v>Monday</v>
      </c>
      <c r="G3740" s="35">
        <f t="shared" si="292"/>
        <v>6</v>
      </c>
      <c r="H3740" s="34">
        <f>CONVERT(INDEX(Htg_StPt_Sch_EZ!$C$4:$I$27,MATCH(Schedules_8760!$C3740,Htg_StPt_Sch_EZ!$B$4:$B$27,0),MATCH(Schedules_8760!$F3740,Htg_StPt_Sch_EZ!$C$3:$I$3,0)),"F","C")</f>
        <v>20.555555555555554</v>
      </c>
      <c r="I3740" s="34">
        <f>CONVERT(INDEX(Htg_StPt_Sch_EZ!$C$31:$I$54,MATCH(Schedules_8760!$C3740,Htg_StPt_Sch_EZ!$B$31:$B$54,0),MATCH(Schedules_8760!$F3740,Htg_StPt_Sch_EZ!$C$30:$I$30,0)),"F","C")</f>
        <v>18.333333333333332</v>
      </c>
      <c r="J3740" s="34">
        <f>CONVERT(INDEX(Clg_StPt_Sch_EZ!$C$4:$I$27,MATCH(Schedules_8760!$C3740,Clg_StPt_Sch_EZ!$B$4:$B$27,0),MATCH(Schedules_8760!$F3740,Clg_StPt_Sch_EZ!$C$3:$I$3,0)),"F","C")</f>
        <v>25.555555555555554</v>
      </c>
      <c r="K3740" s="34">
        <f>CONVERT(INDEX(Clg_StPt_Sch_EZ!$C$31:$I$54,MATCH(Schedules_8760!$C3740,Clg_StPt_Sch_EZ!$B$31:$B$54,0),MATCH(Schedules_8760!$F3740,Clg_StPt_Sch_EZ!$C$30:$I$30,0)),"F","C")</f>
        <v>28.333333333333332</v>
      </c>
      <c r="L3740" s="34">
        <f>CONVERT(INDEX(DHW_StPt_Sch_EZ!$C$4:$I$27,MATCH(Schedules_8760!$C3740,DHW_StPt_Sch_EZ!$B$4:$B$27,0),MATCH(Schedules_8760!$F3740,DHW_StPt_Sch_EZ!$C$3:$I$3,0)),"F","C")</f>
        <v>53.333333333333329</v>
      </c>
      <c r="M3740" s="34">
        <f>CONVERT(INDEX(DHW_StPt_Sch_EZ!$C$31:$I$54,MATCH(Schedules_8760!$C3740,DHW_StPt_Sch_EZ!$B$31:$B$54,0),MATCH(Schedules_8760!$F3740,DHW_StPt_Sch_EZ!$C$30:$I$30,0)),"F","C")</f>
        <v>53.333333333333329</v>
      </c>
      <c r="N3740" s="12"/>
      <c r="O3740" s="12"/>
      <c r="P3740" s="12"/>
    </row>
    <row r="3741" spans="1:16" x14ac:dyDescent="0.25">
      <c r="A3741" s="35">
        <v>3740</v>
      </c>
      <c r="B3741" s="89">
        <v>156.79166666666671</v>
      </c>
      <c r="C3741" s="35">
        <f t="shared" si="290"/>
        <v>20</v>
      </c>
      <c r="D3741" s="35">
        <f t="shared" si="293"/>
        <v>156</v>
      </c>
      <c r="E3741" s="35">
        <f t="shared" si="294"/>
        <v>2</v>
      </c>
      <c r="F3741" s="35" t="str">
        <f t="shared" si="291"/>
        <v>Monday</v>
      </c>
      <c r="G3741" s="35">
        <f t="shared" si="292"/>
        <v>6</v>
      </c>
      <c r="H3741" s="34">
        <f>CONVERT(INDEX(Htg_StPt_Sch_EZ!$C$4:$I$27,MATCH(Schedules_8760!$C3741,Htg_StPt_Sch_EZ!$B$4:$B$27,0),MATCH(Schedules_8760!$F3741,Htg_StPt_Sch_EZ!$C$3:$I$3,0)),"F","C")</f>
        <v>20.555555555555554</v>
      </c>
      <c r="I3741" s="34">
        <f>CONVERT(INDEX(Htg_StPt_Sch_EZ!$C$31:$I$54,MATCH(Schedules_8760!$C3741,Htg_StPt_Sch_EZ!$B$31:$B$54,0),MATCH(Schedules_8760!$F3741,Htg_StPt_Sch_EZ!$C$30:$I$30,0)),"F","C")</f>
        <v>18.888888888888889</v>
      </c>
      <c r="J3741" s="34">
        <f>CONVERT(INDEX(Clg_StPt_Sch_EZ!$C$4:$I$27,MATCH(Schedules_8760!$C3741,Clg_StPt_Sch_EZ!$B$4:$B$27,0),MATCH(Schedules_8760!$F3741,Clg_StPt_Sch_EZ!$C$3:$I$3,0)),"F","C")</f>
        <v>25.555555555555554</v>
      </c>
      <c r="K3741" s="34">
        <f>CONVERT(INDEX(Clg_StPt_Sch_EZ!$C$31:$I$54,MATCH(Schedules_8760!$C3741,Clg_StPt_Sch_EZ!$B$31:$B$54,0),MATCH(Schedules_8760!$F3741,Clg_StPt_Sch_EZ!$C$30:$I$30,0)),"F","C")</f>
        <v>28.333333333333332</v>
      </c>
      <c r="L3741" s="34">
        <f>CONVERT(INDEX(DHW_StPt_Sch_EZ!$C$4:$I$27,MATCH(Schedules_8760!$C3741,DHW_StPt_Sch_EZ!$B$4:$B$27,0),MATCH(Schedules_8760!$F3741,DHW_StPt_Sch_EZ!$C$3:$I$3,0)),"F","C")</f>
        <v>53.333333333333329</v>
      </c>
      <c r="M3741" s="34">
        <f>CONVERT(INDEX(DHW_StPt_Sch_EZ!$C$31:$I$54,MATCH(Schedules_8760!$C3741,DHW_StPt_Sch_EZ!$B$31:$B$54,0),MATCH(Schedules_8760!$F3741,DHW_StPt_Sch_EZ!$C$30:$I$30,0)),"F","C")</f>
        <v>53.333333333333329</v>
      </c>
      <c r="N3741" s="12"/>
      <c r="O3741" s="12"/>
      <c r="P3741" s="12"/>
    </row>
    <row r="3742" spans="1:16" x14ac:dyDescent="0.25">
      <c r="A3742" s="35">
        <v>3741</v>
      </c>
      <c r="B3742" s="89">
        <v>156.83333333333329</v>
      </c>
      <c r="C3742" s="35">
        <f t="shared" si="290"/>
        <v>21</v>
      </c>
      <c r="D3742" s="35">
        <f t="shared" si="293"/>
        <v>156</v>
      </c>
      <c r="E3742" s="35">
        <f t="shared" si="294"/>
        <v>2</v>
      </c>
      <c r="F3742" s="35" t="str">
        <f t="shared" si="291"/>
        <v>Monday</v>
      </c>
      <c r="G3742" s="35">
        <f t="shared" si="292"/>
        <v>6</v>
      </c>
      <c r="H3742" s="34">
        <f>CONVERT(INDEX(Htg_StPt_Sch_EZ!$C$4:$I$27,MATCH(Schedules_8760!$C3742,Htg_StPt_Sch_EZ!$B$4:$B$27,0),MATCH(Schedules_8760!$F3742,Htg_StPt_Sch_EZ!$C$3:$I$3,0)),"F","C")</f>
        <v>20.555555555555554</v>
      </c>
      <c r="I3742" s="34">
        <f>CONVERT(INDEX(Htg_StPt_Sch_EZ!$C$31:$I$54,MATCH(Schedules_8760!$C3742,Htg_StPt_Sch_EZ!$B$31:$B$54,0),MATCH(Schedules_8760!$F3742,Htg_StPt_Sch_EZ!$C$30:$I$30,0)),"F","C")</f>
        <v>19.444444444444443</v>
      </c>
      <c r="J3742" s="34">
        <f>CONVERT(INDEX(Clg_StPt_Sch_EZ!$C$4:$I$27,MATCH(Schedules_8760!$C3742,Clg_StPt_Sch_EZ!$B$4:$B$27,0),MATCH(Schedules_8760!$F3742,Clg_StPt_Sch_EZ!$C$3:$I$3,0)),"F","C")</f>
        <v>25.555555555555554</v>
      </c>
      <c r="K3742" s="34">
        <f>CONVERT(INDEX(Clg_StPt_Sch_EZ!$C$31:$I$54,MATCH(Schedules_8760!$C3742,Clg_StPt_Sch_EZ!$B$31:$B$54,0),MATCH(Schedules_8760!$F3742,Clg_StPt_Sch_EZ!$C$30:$I$30,0)),"F","C")</f>
        <v>28.333333333333332</v>
      </c>
      <c r="L3742" s="34">
        <f>CONVERT(INDEX(DHW_StPt_Sch_EZ!$C$4:$I$27,MATCH(Schedules_8760!$C3742,DHW_StPt_Sch_EZ!$B$4:$B$27,0),MATCH(Schedules_8760!$F3742,DHW_StPt_Sch_EZ!$C$3:$I$3,0)),"F","C")</f>
        <v>53.333333333333329</v>
      </c>
      <c r="M3742" s="34">
        <f>CONVERT(INDEX(DHW_StPt_Sch_EZ!$C$31:$I$54,MATCH(Schedules_8760!$C3742,DHW_StPt_Sch_EZ!$B$31:$B$54,0),MATCH(Schedules_8760!$F3742,DHW_StPt_Sch_EZ!$C$30:$I$30,0)),"F","C")</f>
        <v>53.333333333333329</v>
      </c>
      <c r="N3742" s="12"/>
      <c r="O3742" s="12"/>
      <c r="P3742" s="12"/>
    </row>
    <row r="3743" spans="1:16" x14ac:dyDescent="0.25">
      <c r="A3743" s="35">
        <v>3742</v>
      </c>
      <c r="B3743" s="89">
        <v>156.875</v>
      </c>
      <c r="C3743" s="35">
        <f t="shared" si="290"/>
        <v>22</v>
      </c>
      <c r="D3743" s="35">
        <f t="shared" si="293"/>
        <v>156</v>
      </c>
      <c r="E3743" s="35">
        <f t="shared" si="294"/>
        <v>2</v>
      </c>
      <c r="F3743" s="35" t="str">
        <f t="shared" si="291"/>
        <v>Monday</v>
      </c>
      <c r="G3743" s="35">
        <f t="shared" si="292"/>
        <v>6</v>
      </c>
      <c r="H3743" s="34">
        <f>CONVERT(INDEX(Htg_StPt_Sch_EZ!$C$4:$I$27,MATCH(Schedules_8760!$C3743,Htg_StPt_Sch_EZ!$B$4:$B$27,0),MATCH(Schedules_8760!$F3743,Htg_StPt_Sch_EZ!$C$3:$I$3,0)),"F","C")</f>
        <v>20.555555555555554</v>
      </c>
      <c r="I3743" s="34">
        <f>CONVERT(INDEX(Htg_StPt_Sch_EZ!$C$31:$I$54,MATCH(Schedules_8760!$C3743,Htg_StPt_Sch_EZ!$B$31:$B$54,0),MATCH(Schedules_8760!$F3743,Htg_StPt_Sch_EZ!$C$30:$I$30,0)),"F","C")</f>
        <v>19.444444444444443</v>
      </c>
      <c r="J3743" s="34">
        <f>CONVERT(INDEX(Clg_StPt_Sch_EZ!$C$4:$I$27,MATCH(Schedules_8760!$C3743,Clg_StPt_Sch_EZ!$B$4:$B$27,0),MATCH(Schedules_8760!$F3743,Clg_StPt_Sch_EZ!$C$3:$I$3,0)),"F","C")</f>
        <v>25.555555555555554</v>
      </c>
      <c r="K3743" s="34">
        <f>CONVERT(INDEX(Clg_StPt_Sch_EZ!$C$31:$I$54,MATCH(Schedules_8760!$C3743,Clg_StPt_Sch_EZ!$B$31:$B$54,0),MATCH(Schedules_8760!$F3743,Clg_StPt_Sch_EZ!$C$30:$I$30,0)),"F","C")</f>
        <v>28.333333333333332</v>
      </c>
      <c r="L3743" s="34">
        <f>CONVERT(INDEX(DHW_StPt_Sch_EZ!$C$4:$I$27,MATCH(Schedules_8760!$C3743,DHW_StPt_Sch_EZ!$B$4:$B$27,0),MATCH(Schedules_8760!$F3743,DHW_StPt_Sch_EZ!$C$3:$I$3,0)),"F","C")</f>
        <v>53.333333333333329</v>
      </c>
      <c r="M3743" s="34">
        <f>CONVERT(INDEX(DHW_StPt_Sch_EZ!$C$31:$I$54,MATCH(Schedules_8760!$C3743,DHW_StPt_Sch_EZ!$B$31:$B$54,0),MATCH(Schedules_8760!$F3743,DHW_StPt_Sch_EZ!$C$30:$I$30,0)),"F","C")</f>
        <v>53.333333333333329</v>
      </c>
      <c r="N3743" s="12"/>
      <c r="O3743" s="12"/>
      <c r="P3743" s="12"/>
    </row>
    <row r="3744" spans="1:16" x14ac:dyDescent="0.25">
      <c r="A3744" s="35">
        <v>3743</v>
      </c>
      <c r="B3744" s="89">
        <v>156.91666666666671</v>
      </c>
      <c r="C3744" s="35">
        <f t="shared" si="290"/>
        <v>23</v>
      </c>
      <c r="D3744" s="35">
        <f t="shared" si="293"/>
        <v>156</v>
      </c>
      <c r="E3744" s="35">
        <f t="shared" si="294"/>
        <v>2</v>
      </c>
      <c r="F3744" s="35" t="str">
        <f t="shared" si="291"/>
        <v>Monday</v>
      </c>
      <c r="G3744" s="35">
        <f t="shared" si="292"/>
        <v>6</v>
      </c>
      <c r="H3744" s="34">
        <f>CONVERT(INDEX(Htg_StPt_Sch_EZ!$C$4:$I$27,MATCH(Schedules_8760!$C3744,Htg_StPt_Sch_EZ!$B$4:$B$27,0),MATCH(Schedules_8760!$F3744,Htg_StPt_Sch_EZ!$C$3:$I$3,0)),"F","C")</f>
        <v>20.555555555555554</v>
      </c>
      <c r="I3744" s="34">
        <f>CONVERT(INDEX(Htg_StPt_Sch_EZ!$C$31:$I$54,MATCH(Schedules_8760!$C3744,Htg_StPt_Sch_EZ!$B$31:$B$54,0),MATCH(Schedules_8760!$F3744,Htg_StPt_Sch_EZ!$C$30:$I$30,0)),"F","C")</f>
        <v>19.444444444444443</v>
      </c>
      <c r="J3744" s="34">
        <f>CONVERT(INDEX(Clg_StPt_Sch_EZ!$C$4:$I$27,MATCH(Schedules_8760!$C3744,Clg_StPt_Sch_EZ!$B$4:$B$27,0),MATCH(Schedules_8760!$F3744,Clg_StPt_Sch_EZ!$C$3:$I$3,0)),"F","C")</f>
        <v>25.555555555555554</v>
      </c>
      <c r="K3744" s="34">
        <f>CONVERT(INDEX(Clg_StPt_Sch_EZ!$C$31:$I$54,MATCH(Schedules_8760!$C3744,Clg_StPt_Sch_EZ!$B$31:$B$54,0),MATCH(Schedules_8760!$F3744,Clg_StPt_Sch_EZ!$C$30:$I$30,0)),"F","C")</f>
        <v>28.333333333333332</v>
      </c>
      <c r="L3744" s="34">
        <f>CONVERT(INDEX(DHW_StPt_Sch_EZ!$C$4:$I$27,MATCH(Schedules_8760!$C3744,DHW_StPt_Sch_EZ!$B$4:$B$27,0),MATCH(Schedules_8760!$F3744,DHW_StPt_Sch_EZ!$C$3:$I$3,0)),"F","C")</f>
        <v>53.333333333333329</v>
      </c>
      <c r="M3744" s="34">
        <f>CONVERT(INDEX(DHW_StPt_Sch_EZ!$C$31:$I$54,MATCH(Schedules_8760!$C3744,DHW_StPt_Sch_EZ!$B$31:$B$54,0),MATCH(Schedules_8760!$F3744,DHW_StPt_Sch_EZ!$C$30:$I$30,0)),"F","C")</f>
        <v>53.333333333333329</v>
      </c>
      <c r="N3744" s="12"/>
      <c r="O3744" s="12"/>
      <c r="P3744" s="12"/>
    </row>
    <row r="3745" spans="1:16" x14ac:dyDescent="0.25">
      <c r="A3745" s="35">
        <v>3744</v>
      </c>
      <c r="B3745" s="89">
        <v>156.95833333333329</v>
      </c>
      <c r="C3745" s="35">
        <f t="shared" si="290"/>
        <v>24</v>
      </c>
      <c r="D3745" s="35">
        <f t="shared" si="293"/>
        <v>156</v>
      </c>
      <c r="E3745" s="35">
        <f t="shared" si="294"/>
        <v>2</v>
      </c>
      <c r="F3745" s="35" t="str">
        <f t="shared" si="291"/>
        <v>Monday</v>
      </c>
      <c r="G3745" s="35">
        <f t="shared" si="292"/>
        <v>6</v>
      </c>
      <c r="H3745" s="34">
        <f>CONVERT(INDEX(Htg_StPt_Sch_EZ!$C$4:$I$27,MATCH(Schedules_8760!$C3745,Htg_StPt_Sch_EZ!$B$4:$B$27,0),MATCH(Schedules_8760!$F3745,Htg_StPt_Sch_EZ!$C$3:$I$3,0)),"F","C")</f>
        <v>20.555555555555554</v>
      </c>
      <c r="I3745" s="34">
        <f>CONVERT(INDEX(Htg_StPt_Sch_EZ!$C$31:$I$54,MATCH(Schedules_8760!$C3745,Htg_StPt_Sch_EZ!$B$31:$B$54,0),MATCH(Schedules_8760!$F3745,Htg_StPt_Sch_EZ!$C$30:$I$30,0)),"F","C")</f>
        <v>19.444444444444443</v>
      </c>
      <c r="J3745" s="34">
        <f>CONVERT(INDEX(Clg_StPt_Sch_EZ!$C$4:$I$27,MATCH(Schedules_8760!$C3745,Clg_StPt_Sch_EZ!$B$4:$B$27,0),MATCH(Schedules_8760!$F3745,Clg_StPt_Sch_EZ!$C$3:$I$3,0)),"F","C")</f>
        <v>25.555555555555554</v>
      </c>
      <c r="K3745" s="34">
        <f>CONVERT(INDEX(Clg_StPt_Sch_EZ!$C$31:$I$54,MATCH(Schedules_8760!$C3745,Clg_StPt_Sch_EZ!$B$31:$B$54,0),MATCH(Schedules_8760!$F3745,Clg_StPt_Sch_EZ!$C$30:$I$30,0)),"F","C")</f>
        <v>28.333333333333332</v>
      </c>
      <c r="L3745" s="34">
        <f>CONVERT(INDEX(DHW_StPt_Sch_EZ!$C$4:$I$27,MATCH(Schedules_8760!$C3745,DHW_StPt_Sch_EZ!$B$4:$B$27,0),MATCH(Schedules_8760!$F3745,DHW_StPt_Sch_EZ!$C$3:$I$3,0)),"F","C")</f>
        <v>53.333333333333329</v>
      </c>
      <c r="M3745" s="34">
        <f>CONVERT(INDEX(DHW_StPt_Sch_EZ!$C$31:$I$54,MATCH(Schedules_8760!$C3745,DHW_StPt_Sch_EZ!$B$31:$B$54,0),MATCH(Schedules_8760!$F3745,DHW_StPt_Sch_EZ!$C$30:$I$30,0)),"F","C")</f>
        <v>53.333333333333329</v>
      </c>
      <c r="N3745" s="12"/>
      <c r="O3745" s="12"/>
      <c r="P3745" s="12"/>
    </row>
    <row r="3746" spans="1:16" x14ac:dyDescent="0.25">
      <c r="A3746" s="35">
        <v>3745</v>
      </c>
      <c r="B3746" s="89">
        <v>157</v>
      </c>
      <c r="C3746" s="35">
        <f t="shared" si="290"/>
        <v>1</v>
      </c>
      <c r="D3746" s="35">
        <f t="shared" si="293"/>
        <v>157</v>
      </c>
      <c r="E3746" s="35">
        <f t="shared" si="294"/>
        <v>3</v>
      </c>
      <c r="F3746" s="35" t="str">
        <f t="shared" si="291"/>
        <v>Tuesday</v>
      </c>
      <c r="G3746" s="35">
        <f t="shared" si="292"/>
        <v>6</v>
      </c>
      <c r="H3746" s="34">
        <f>CONVERT(INDEX(Htg_StPt_Sch_EZ!$C$4:$I$27,MATCH(Schedules_8760!$C3746,Htg_StPt_Sch_EZ!$B$4:$B$27,0),MATCH(Schedules_8760!$F3746,Htg_StPt_Sch_EZ!$C$3:$I$3,0)),"F","C")</f>
        <v>20.555555555555554</v>
      </c>
      <c r="I3746" s="34">
        <f>CONVERT(INDEX(Htg_StPt_Sch_EZ!$C$31:$I$54,MATCH(Schedules_8760!$C3746,Htg_StPt_Sch_EZ!$B$31:$B$54,0),MATCH(Schedules_8760!$F3746,Htg_StPt_Sch_EZ!$C$30:$I$30,0)),"F","C")</f>
        <v>19.444444444444443</v>
      </c>
      <c r="J3746" s="34">
        <f>CONVERT(INDEX(Clg_StPt_Sch_EZ!$C$4:$I$27,MATCH(Schedules_8760!$C3746,Clg_StPt_Sch_EZ!$B$4:$B$27,0),MATCH(Schedules_8760!$F3746,Clg_StPt_Sch_EZ!$C$3:$I$3,0)),"F","C")</f>
        <v>25.555555555555554</v>
      </c>
      <c r="K3746" s="34">
        <f>CONVERT(INDEX(Clg_StPt_Sch_EZ!$C$31:$I$54,MATCH(Schedules_8760!$C3746,Clg_StPt_Sch_EZ!$B$31:$B$54,0),MATCH(Schedules_8760!$F3746,Clg_StPt_Sch_EZ!$C$30:$I$30,0)),"F","C")</f>
        <v>28.333333333333332</v>
      </c>
      <c r="L3746" s="34">
        <f>CONVERT(INDEX(DHW_StPt_Sch_EZ!$C$4:$I$27,MATCH(Schedules_8760!$C3746,DHW_StPt_Sch_EZ!$B$4:$B$27,0),MATCH(Schedules_8760!$F3746,DHW_StPt_Sch_EZ!$C$3:$I$3,0)),"F","C")</f>
        <v>53.333333333333329</v>
      </c>
      <c r="M3746" s="34">
        <f>CONVERT(INDEX(DHW_StPt_Sch_EZ!$C$31:$I$54,MATCH(Schedules_8760!$C3746,DHW_StPt_Sch_EZ!$B$31:$B$54,0),MATCH(Schedules_8760!$F3746,DHW_StPt_Sch_EZ!$C$30:$I$30,0)),"F","C")</f>
        <v>53.333333333333329</v>
      </c>
      <c r="N3746" s="12"/>
      <c r="O3746" s="12"/>
      <c r="P3746" s="12"/>
    </row>
    <row r="3747" spans="1:16" x14ac:dyDescent="0.25">
      <c r="A3747" s="35">
        <v>3746</v>
      </c>
      <c r="B3747" s="89">
        <v>157.04166666666671</v>
      </c>
      <c r="C3747" s="35">
        <f t="shared" si="290"/>
        <v>2</v>
      </c>
      <c r="D3747" s="35">
        <f t="shared" si="293"/>
        <v>157</v>
      </c>
      <c r="E3747" s="35">
        <f t="shared" si="294"/>
        <v>3</v>
      </c>
      <c r="F3747" s="35" t="str">
        <f t="shared" si="291"/>
        <v>Tuesday</v>
      </c>
      <c r="G3747" s="35">
        <f t="shared" si="292"/>
        <v>6</v>
      </c>
      <c r="H3747" s="34">
        <f>CONVERT(INDEX(Htg_StPt_Sch_EZ!$C$4:$I$27,MATCH(Schedules_8760!$C3747,Htg_StPt_Sch_EZ!$B$4:$B$27,0),MATCH(Schedules_8760!$F3747,Htg_StPt_Sch_EZ!$C$3:$I$3,0)),"F","C")</f>
        <v>20.555555555555554</v>
      </c>
      <c r="I3747" s="34">
        <f>CONVERT(INDEX(Htg_StPt_Sch_EZ!$C$31:$I$54,MATCH(Schedules_8760!$C3747,Htg_StPt_Sch_EZ!$B$31:$B$54,0),MATCH(Schedules_8760!$F3747,Htg_StPt_Sch_EZ!$C$30:$I$30,0)),"F","C")</f>
        <v>19.444444444444443</v>
      </c>
      <c r="J3747" s="34">
        <f>CONVERT(INDEX(Clg_StPt_Sch_EZ!$C$4:$I$27,MATCH(Schedules_8760!$C3747,Clg_StPt_Sch_EZ!$B$4:$B$27,0),MATCH(Schedules_8760!$F3747,Clg_StPt_Sch_EZ!$C$3:$I$3,0)),"F","C")</f>
        <v>25.555555555555554</v>
      </c>
      <c r="K3747" s="34">
        <f>CONVERT(INDEX(Clg_StPt_Sch_EZ!$C$31:$I$54,MATCH(Schedules_8760!$C3747,Clg_StPt_Sch_EZ!$B$31:$B$54,0),MATCH(Schedules_8760!$F3747,Clg_StPt_Sch_EZ!$C$30:$I$30,0)),"F","C")</f>
        <v>28.333333333333332</v>
      </c>
      <c r="L3747" s="34">
        <f>CONVERT(INDEX(DHW_StPt_Sch_EZ!$C$4:$I$27,MATCH(Schedules_8760!$C3747,DHW_StPt_Sch_EZ!$B$4:$B$27,0),MATCH(Schedules_8760!$F3747,DHW_StPt_Sch_EZ!$C$3:$I$3,0)),"F","C")</f>
        <v>53.333333333333329</v>
      </c>
      <c r="M3747" s="34">
        <f>CONVERT(INDEX(DHW_StPt_Sch_EZ!$C$31:$I$54,MATCH(Schedules_8760!$C3747,DHW_StPt_Sch_EZ!$B$31:$B$54,0),MATCH(Schedules_8760!$F3747,DHW_StPt_Sch_EZ!$C$30:$I$30,0)),"F","C")</f>
        <v>53.333333333333329</v>
      </c>
      <c r="N3747" s="12"/>
      <c r="O3747" s="12"/>
      <c r="P3747" s="12"/>
    </row>
    <row r="3748" spans="1:16" x14ac:dyDescent="0.25">
      <c r="A3748" s="35">
        <v>3747</v>
      </c>
      <c r="B3748" s="89">
        <v>157.08333333333329</v>
      </c>
      <c r="C3748" s="35">
        <f t="shared" si="290"/>
        <v>3</v>
      </c>
      <c r="D3748" s="35">
        <f t="shared" si="293"/>
        <v>157</v>
      </c>
      <c r="E3748" s="35">
        <f t="shared" si="294"/>
        <v>3</v>
      </c>
      <c r="F3748" s="35" t="str">
        <f t="shared" si="291"/>
        <v>Tuesday</v>
      </c>
      <c r="G3748" s="35">
        <f t="shared" si="292"/>
        <v>6</v>
      </c>
      <c r="H3748" s="34">
        <f>CONVERT(INDEX(Htg_StPt_Sch_EZ!$C$4:$I$27,MATCH(Schedules_8760!$C3748,Htg_StPt_Sch_EZ!$B$4:$B$27,0),MATCH(Schedules_8760!$F3748,Htg_StPt_Sch_EZ!$C$3:$I$3,0)),"F","C")</f>
        <v>20.555555555555554</v>
      </c>
      <c r="I3748" s="34">
        <f>CONVERT(INDEX(Htg_StPt_Sch_EZ!$C$31:$I$54,MATCH(Schedules_8760!$C3748,Htg_StPt_Sch_EZ!$B$31:$B$54,0),MATCH(Schedules_8760!$F3748,Htg_StPt_Sch_EZ!$C$30:$I$30,0)),"F","C")</f>
        <v>19.444444444444443</v>
      </c>
      <c r="J3748" s="34">
        <f>CONVERT(INDEX(Clg_StPt_Sch_EZ!$C$4:$I$27,MATCH(Schedules_8760!$C3748,Clg_StPt_Sch_EZ!$B$4:$B$27,0),MATCH(Schedules_8760!$F3748,Clg_StPt_Sch_EZ!$C$3:$I$3,0)),"F","C")</f>
        <v>25.555555555555554</v>
      </c>
      <c r="K3748" s="34">
        <f>CONVERT(INDEX(Clg_StPt_Sch_EZ!$C$31:$I$54,MATCH(Schedules_8760!$C3748,Clg_StPt_Sch_EZ!$B$31:$B$54,0),MATCH(Schedules_8760!$F3748,Clg_StPt_Sch_EZ!$C$30:$I$30,0)),"F","C")</f>
        <v>28.333333333333332</v>
      </c>
      <c r="L3748" s="34">
        <f>CONVERT(INDEX(DHW_StPt_Sch_EZ!$C$4:$I$27,MATCH(Schedules_8760!$C3748,DHW_StPt_Sch_EZ!$B$4:$B$27,0),MATCH(Schedules_8760!$F3748,DHW_StPt_Sch_EZ!$C$3:$I$3,0)),"F","C")</f>
        <v>53.333333333333329</v>
      </c>
      <c r="M3748" s="34">
        <f>CONVERT(INDEX(DHW_StPt_Sch_EZ!$C$31:$I$54,MATCH(Schedules_8760!$C3748,DHW_StPt_Sch_EZ!$B$31:$B$54,0),MATCH(Schedules_8760!$F3748,DHW_StPt_Sch_EZ!$C$30:$I$30,0)),"F","C")</f>
        <v>53.333333333333329</v>
      </c>
      <c r="N3748" s="12"/>
      <c r="O3748" s="12"/>
      <c r="P3748" s="12"/>
    </row>
    <row r="3749" spans="1:16" x14ac:dyDescent="0.25">
      <c r="A3749" s="35">
        <v>3748</v>
      </c>
      <c r="B3749" s="89">
        <v>157.125</v>
      </c>
      <c r="C3749" s="35">
        <f t="shared" si="290"/>
        <v>4</v>
      </c>
      <c r="D3749" s="35">
        <f t="shared" si="293"/>
        <v>157</v>
      </c>
      <c r="E3749" s="35">
        <f t="shared" si="294"/>
        <v>3</v>
      </c>
      <c r="F3749" s="35" t="str">
        <f t="shared" si="291"/>
        <v>Tuesday</v>
      </c>
      <c r="G3749" s="35">
        <f t="shared" si="292"/>
        <v>6</v>
      </c>
      <c r="H3749" s="34">
        <f>CONVERT(INDEX(Htg_StPt_Sch_EZ!$C$4:$I$27,MATCH(Schedules_8760!$C3749,Htg_StPt_Sch_EZ!$B$4:$B$27,0),MATCH(Schedules_8760!$F3749,Htg_StPt_Sch_EZ!$C$3:$I$3,0)),"F","C")</f>
        <v>20.555555555555554</v>
      </c>
      <c r="I3749" s="34">
        <f>CONVERT(INDEX(Htg_StPt_Sch_EZ!$C$31:$I$54,MATCH(Schedules_8760!$C3749,Htg_StPt_Sch_EZ!$B$31:$B$54,0),MATCH(Schedules_8760!$F3749,Htg_StPt_Sch_EZ!$C$30:$I$30,0)),"F","C")</f>
        <v>19.444444444444443</v>
      </c>
      <c r="J3749" s="34">
        <f>CONVERT(INDEX(Clg_StPt_Sch_EZ!$C$4:$I$27,MATCH(Schedules_8760!$C3749,Clg_StPt_Sch_EZ!$B$4:$B$27,0),MATCH(Schedules_8760!$F3749,Clg_StPt_Sch_EZ!$C$3:$I$3,0)),"F","C")</f>
        <v>25.555555555555554</v>
      </c>
      <c r="K3749" s="34">
        <f>CONVERT(INDEX(Clg_StPt_Sch_EZ!$C$31:$I$54,MATCH(Schedules_8760!$C3749,Clg_StPt_Sch_EZ!$B$31:$B$54,0),MATCH(Schedules_8760!$F3749,Clg_StPt_Sch_EZ!$C$30:$I$30,0)),"F","C")</f>
        <v>28.333333333333332</v>
      </c>
      <c r="L3749" s="34">
        <f>CONVERT(INDEX(DHW_StPt_Sch_EZ!$C$4:$I$27,MATCH(Schedules_8760!$C3749,DHW_StPt_Sch_EZ!$B$4:$B$27,0),MATCH(Schedules_8760!$F3749,DHW_StPt_Sch_EZ!$C$3:$I$3,0)),"F","C")</f>
        <v>53.333333333333329</v>
      </c>
      <c r="M3749" s="34">
        <f>CONVERT(INDEX(DHW_StPt_Sch_EZ!$C$31:$I$54,MATCH(Schedules_8760!$C3749,DHW_StPt_Sch_EZ!$B$31:$B$54,0),MATCH(Schedules_8760!$F3749,DHW_StPt_Sch_EZ!$C$30:$I$30,0)),"F","C")</f>
        <v>53.333333333333329</v>
      </c>
      <c r="N3749" s="12"/>
      <c r="O3749" s="12"/>
      <c r="P3749" s="12"/>
    </row>
    <row r="3750" spans="1:16" x14ac:dyDescent="0.25">
      <c r="A3750" s="35">
        <v>3749</v>
      </c>
      <c r="B3750" s="89">
        <v>157.16666666666671</v>
      </c>
      <c r="C3750" s="35">
        <f t="shared" si="290"/>
        <v>5</v>
      </c>
      <c r="D3750" s="35">
        <f t="shared" si="293"/>
        <v>157</v>
      </c>
      <c r="E3750" s="35">
        <f t="shared" si="294"/>
        <v>3</v>
      </c>
      <c r="F3750" s="35" t="str">
        <f t="shared" si="291"/>
        <v>Tuesday</v>
      </c>
      <c r="G3750" s="35">
        <f t="shared" si="292"/>
        <v>6</v>
      </c>
      <c r="H3750" s="34">
        <f>CONVERT(INDEX(Htg_StPt_Sch_EZ!$C$4:$I$27,MATCH(Schedules_8760!$C3750,Htg_StPt_Sch_EZ!$B$4:$B$27,0),MATCH(Schedules_8760!$F3750,Htg_StPt_Sch_EZ!$C$3:$I$3,0)),"F","C")</f>
        <v>20.555555555555554</v>
      </c>
      <c r="I3750" s="34">
        <f>CONVERT(INDEX(Htg_StPt_Sch_EZ!$C$31:$I$54,MATCH(Schedules_8760!$C3750,Htg_StPt_Sch_EZ!$B$31:$B$54,0),MATCH(Schedules_8760!$F3750,Htg_StPt_Sch_EZ!$C$30:$I$30,0)),"F","C")</f>
        <v>19.444444444444443</v>
      </c>
      <c r="J3750" s="34">
        <f>CONVERT(INDEX(Clg_StPt_Sch_EZ!$C$4:$I$27,MATCH(Schedules_8760!$C3750,Clg_StPt_Sch_EZ!$B$4:$B$27,0),MATCH(Schedules_8760!$F3750,Clg_StPt_Sch_EZ!$C$3:$I$3,0)),"F","C")</f>
        <v>25.555555555555554</v>
      </c>
      <c r="K3750" s="34">
        <f>CONVERT(INDEX(Clg_StPt_Sch_EZ!$C$31:$I$54,MATCH(Schedules_8760!$C3750,Clg_StPt_Sch_EZ!$B$31:$B$54,0),MATCH(Schedules_8760!$F3750,Clg_StPt_Sch_EZ!$C$30:$I$30,0)),"F","C")</f>
        <v>28.333333333333332</v>
      </c>
      <c r="L3750" s="34">
        <f>CONVERT(INDEX(DHW_StPt_Sch_EZ!$C$4:$I$27,MATCH(Schedules_8760!$C3750,DHW_StPt_Sch_EZ!$B$4:$B$27,0),MATCH(Schedules_8760!$F3750,DHW_StPt_Sch_EZ!$C$3:$I$3,0)),"F","C")</f>
        <v>53.333333333333329</v>
      </c>
      <c r="M3750" s="34">
        <f>CONVERT(INDEX(DHW_StPt_Sch_EZ!$C$31:$I$54,MATCH(Schedules_8760!$C3750,DHW_StPt_Sch_EZ!$B$31:$B$54,0),MATCH(Schedules_8760!$F3750,DHW_StPt_Sch_EZ!$C$30:$I$30,0)),"F","C")</f>
        <v>53.333333333333329</v>
      </c>
      <c r="N3750" s="12"/>
      <c r="O3750" s="12"/>
      <c r="P3750" s="12"/>
    </row>
    <row r="3751" spans="1:16" x14ac:dyDescent="0.25">
      <c r="A3751" s="35">
        <v>3750</v>
      </c>
      <c r="B3751" s="89">
        <v>157.20833333333329</v>
      </c>
      <c r="C3751" s="35">
        <f t="shared" si="290"/>
        <v>6</v>
      </c>
      <c r="D3751" s="35">
        <f t="shared" si="293"/>
        <v>157</v>
      </c>
      <c r="E3751" s="35">
        <f t="shared" si="294"/>
        <v>3</v>
      </c>
      <c r="F3751" s="35" t="str">
        <f t="shared" si="291"/>
        <v>Tuesday</v>
      </c>
      <c r="G3751" s="35">
        <f t="shared" si="292"/>
        <v>6</v>
      </c>
      <c r="H3751" s="34">
        <f>CONVERT(INDEX(Htg_StPt_Sch_EZ!$C$4:$I$27,MATCH(Schedules_8760!$C3751,Htg_StPt_Sch_EZ!$B$4:$B$27,0),MATCH(Schedules_8760!$F3751,Htg_StPt_Sch_EZ!$C$3:$I$3,0)),"F","C")</f>
        <v>20.555555555555554</v>
      </c>
      <c r="I3751" s="34">
        <f>CONVERT(INDEX(Htg_StPt_Sch_EZ!$C$31:$I$54,MATCH(Schedules_8760!$C3751,Htg_StPt_Sch_EZ!$B$31:$B$54,0),MATCH(Schedules_8760!$F3751,Htg_StPt_Sch_EZ!$C$30:$I$30,0)),"F","C")</f>
        <v>19.444444444444443</v>
      </c>
      <c r="J3751" s="34">
        <f>CONVERT(INDEX(Clg_StPt_Sch_EZ!$C$4:$I$27,MATCH(Schedules_8760!$C3751,Clg_StPt_Sch_EZ!$B$4:$B$27,0),MATCH(Schedules_8760!$F3751,Clg_StPt_Sch_EZ!$C$3:$I$3,0)),"F","C")</f>
        <v>25.555555555555554</v>
      </c>
      <c r="K3751" s="34">
        <f>CONVERT(INDEX(Clg_StPt_Sch_EZ!$C$31:$I$54,MATCH(Schedules_8760!$C3751,Clg_StPt_Sch_EZ!$B$31:$B$54,0),MATCH(Schedules_8760!$F3751,Clg_StPt_Sch_EZ!$C$30:$I$30,0)),"F","C")</f>
        <v>28.333333333333332</v>
      </c>
      <c r="L3751" s="34">
        <f>CONVERT(INDEX(DHW_StPt_Sch_EZ!$C$4:$I$27,MATCH(Schedules_8760!$C3751,DHW_StPt_Sch_EZ!$B$4:$B$27,0),MATCH(Schedules_8760!$F3751,DHW_StPt_Sch_EZ!$C$3:$I$3,0)),"F","C")</f>
        <v>53.333333333333329</v>
      </c>
      <c r="M3751" s="34">
        <f>CONVERT(INDEX(DHW_StPt_Sch_EZ!$C$31:$I$54,MATCH(Schedules_8760!$C3751,DHW_StPt_Sch_EZ!$B$31:$B$54,0),MATCH(Schedules_8760!$F3751,DHW_StPt_Sch_EZ!$C$30:$I$30,0)),"F","C")</f>
        <v>53.333333333333329</v>
      </c>
      <c r="N3751" s="12"/>
      <c r="O3751" s="12"/>
      <c r="P3751" s="12"/>
    </row>
    <row r="3752" spans="1:16" x14ac:dyDescent="0.25">
      <c r="A3752" s="35">
        <v>3751</v>
      </c>
      <c r="B3752" s="89">
        <v>157.25</v>
      </c>
      <c r="C3752" s="35">
        <f t="shared" si="290"/>
        <v>7</v>
      </c>
      <c r="D3752" s="35">
        <f t="shared" si="293"/>
        <v>157</v>
      </c>
      <c r="E3752" s="35">
        <f t="shared" si="294"/>
        <v>3</v>
      </c>
      <c r="F3752" s="35" t="str">
        <f t="shared" si="291"/>
        <v>Tuesday</v>
      </c>
      <c r="G3752" s="35">
        <f t="shared" si="292"/>
        <v>6</v>
      </c>
      <c r="H3752" s="34">
        <f>CONVERT(INDEX(Htg_StPt_Sch_EZ!$C$4:$I$27,MATCH(Schedules_8760!$C3752,Htg_StPt_Sch_EZ!$B$4:$B$27,0),MATCH(Schedules_8760!$F3752,Htg_StPt_Sch_EZ!$C$3:$I$3,0)),"F","C")</f>
        <v>20.555555555555554</v>
      </c>
      <c r="I3752" s="34">
        <f>CONVERT(INDEX(Htg_StPt_Sch_EZ!$C$31:$I$54,MATCH(Schedules_8760!$C3752,Htg_StPt_Sch_EZ!$B$31:$B$54,0),MATCH(Schedules_8760!$F3752,Htg_StPt_Sch_EZ!$C$30:$I$30,0)),"F","C")</f>
        <v>19.444444444444443</v>
      </c>
      <c r="J3752" s="34">
        <f>CONVERT(INDEX(Clg_StPt_Sch_EZ!$C$4:$I$27,MATCH(Schedules_8760!$C3752,Clg_StPt_Sch_EZ!$B$4:$B$27,0),MATCH(Schedules_8760!$F3752,Clg_StPt_Sch_EZ!$C$3:$I$3,0)),"F","C")</f>
        <v>25.555555555555554</v>
      </c>
      <c r="K3752" s="34">
        <f>CONVERT(INDEX(Clg_StPt_Sch_EZ!$C$31:$I$54,MATCH(Schedules_8760!$C3752,Clg_StPt_Sch_EZ!$B$31:$B$54,0),MATCH(Schedules_8760!$F3752,Clg_StPt_Sch_EZ!$C$30:$I$30,0)),"F","C")</f>
        <v>28.333333333333332</v>
      </c>
      <c r="L3752" s="34">
        <f>CONVERT(INDEX(DHW_StPt_Sch_EZ!$C$4:$I$27,MATCH(Schedules_8760!$C3752,DHW_StPt_Sch_EZ!$B$4:$B$27,0),MATCH(Schedules_8760!$F3752,DHW_StPt_Sch_EZ!$C$3:$I$3,0)),"F","C")</f>
        <v>53.333333333333329</v>
      </c>
      <c r="M3752" s="34">
        <f>CONVERT(INDEX(DHW_StPt_Sch_EZ!$C$31:$I$54,MATCH(Schedules_8760!$C3752,DHW_StPt_Sch_EZ!$B$31:$B$54,0),MATCH(Schedules_8760!$F3752,DHW_StPt_Sch_EZ!$C$30:$I$30,0)),"F","C")</f>
        <v>53.333333333333329</v>
      </c>
      <c r="N3752" s="12"/>
      <c r="O3752" s="12"/>
      <c r="P3752" s="12"/>
    </row>
    <row r="3753" spans="1:16" x14ac:dyDescent="0.25">
      <c r="A3753" s="35">
        <v>3752</v>
      </c>
      <c r="B3753" s="89">
        <v>157.29166666666671</v>
      </c>
      <c r="C3753" s="35">
        <f t="shared" si="290"/>
        <v>8</v>
      </c>
      <c r="D3753" s="35">
        <f t="shared" si="293"/>
        <v>157</v>
      </c>
      <c r="E3753" s="35">
        <f t="shared" si="294"/>
        <v>3</v>
      </c>
      <c r="F3753" s="35" t="str">
        <f t="shared" si="291"/>
        <v>Tuesday</v>
      </c>
      <c r="G3753" s="35">
        <f t="shared" si="292"/>
        <v>6</v>
      </c>
      <c r="H3753" s="34">
        <f>CONVERT(INDEX(Htg_StPt_Sch_EZ!$C$4:$I$27,MATCH(Schedules_8760!$C3753,Htg_StPt_Sch_EZ!$B$4:$B$27,0),MATCH(Schedules_8760!$F3753,Htg_StPt_Sch_EZ!$C$3:$I$3,0)),"F","C")</f>
        <v>20.555555555555554</v>
      </c>
      <c r="I3753" s="34">
        <f>CONVERT(INDEX(Htg_StPt_Sch_EZ!$C$31:$I$54,MATCH(Schedules_8760!$C3753,Htg_StPt_Sch_EZ!$B$31:$B$54,0),MATCH(Schedules_8760!$F3753,Htg_StPt_Sch_EZ!$C$30:$I$30,0)),"F","C")</f>
        <v>19.444444444444443</v>
      </c>
      <c r="J3753" s="34">
        <f>CONVERT(INDEX(Clg_StPt_Sch_EZ!$C$4:$I$27,MATCH(Schedules_8760!$C3753,Clg_StPt_Sch_EZ!$B$4:$B$27,0),MATCH(Schedules_8760!$F3753,Clg_StPt_Sch_EZ!$C$3:$I$3,0)),"F","C")</f>
        <v>25.555555555555554</v>
      </c>
      <c r="K3753" s="34">
        <f>CONVERT(INDEX(Clg_StPt_Sch_EZ!$C$31:$I$54,MATCH(Schedules_8760!$C3753,Clg_StPt_Sch_EZ!$B$31:$B$54,0),MATCH(Schedules_8760!$F3753,Clg_StPt_Sch_EZ!$C$30:$I$30,0)),"F","C")</f>
        <v>25</v>
      </c>
      <c r="L3753" s="34">
        <f>CONVERT(INDEX(DHW_StPt_Sch_EZ!$C$4:$I$27,MATCH(Schedules_8760!$C3753,DHW_StPt_Sch_EZ!$B$4:$B$27,0),MATCH(Schedules_8760!$F3753,DHW_StPt_Sch_EZ!$C$3:$I$3,0)),"F","C")</f>
        <v>53.333333333333329</v>
      </c>
      <c r="M3753" s="34">
        <f>CONVERT(INDEX(DHW_StPt_Sch_EZ!$C$31:$I$54,MATCH(Schedules_8760!$C3753,DHW_StPt_Sch_EZ!$B$31:$B$54,0),MATCH(Schedules_8760!$F3753,DHW_StPt_Sch_EZ!$C$30:$I$30,0)),"F","C")</f>
        <v>53.333333333333329</v>
      </c>
      <c r="N3753" s="12"/>
      <c r="O3753" s="12"/>
      <c r="P3753" s="12"/>
    </row>
    <row r="3754" spans="1:16" x14ac:dyDescent="0.25">
      <c r="A3754" s="35">
        <v>3753</v>
      </c>
      <c r="B3754" s="89">
        <v>157.33333333333329</v>
      </c>
      <c r="C3754" s="35">
        <f t="shared" si="290"/>
        <v>9</v>
      </c>
      <c r="D3754" s="35">
        <f t="shared" si="293"/>
        <v>157</v>
      </c>
      <c r="E3754" s="35">
        <f t="shared" si="294"/>
        <v>3</v>
      </c>
      <c r="F3754" s="35" t="str">
        <f t="shared" si="291"/>
        <v>Tuesday</v>
      </c>
      <c r="G3754" s="35">
        <f t="shared" si="292"/>
        <v>6</v>
      </c>
      <c r="H3754" s="34">
        <f>CONVERT(INDEX(Htg_StPt_Sch_EZ!$C$4:$I$27,MATCH(Schedules_8760!$C3754,Htg_StPt_Sch_EZ!$B$4:$B$27,0),MATCH(Schedules_8760!$F3754,Htg_StPt_Sch_EZ!$C$3:$I$3,0)),"F","C")</f>
        <v>20.555555555555554</v>
      </c>
      <c r="I3754" s="34">
        <f>CONVERT(INDEX(Htg_StPt_Sch_EZ!$C$31:$I$54,MATCH(Schedules_8760!$C3754,Htg_StPt_Sch_EZ!$B$31:$B$54,0),MATCH(Schedules_8760!$F3754,Htg_StPt_Sch_EZ!$C$30:$I$30,0)),"F","C")</f>
        <v>19.444444444444443</v>
      </c>
      <c r="J3754" s="34">
        <f>CONVERT(INDEX(Clg_StPt_Sch_EZ!$C$4:$I$27,MATCH(Schedules_8760!$C3754,Clg_StPt_Sch_EZ!$B$4:$B$27,0),MATCH(Schedules_8760!$F3754,Clg_StPt_Sch_EZ!$C$3:$I$3,0)),"F","C")</f>
        <v>25.555555555555554</v>
      </c>
      <c r="K3754" s="34">
        <f>CONVERT(INDEX(Clg_StPt_Sch_EZ!$C$31:$I$54,MATCH(Schedules_8760!$C3754,Clg_StPt_Sch_EZ!$B$31:$B$54,0),MATCH(Schedules_8760!$F3754,Clg_StPt_Sch_EZ!$C$30:$I$30,0)),"F","C")</f>
        <v>25</v>
      </c>
      <c r="L3754" s="34">
        <f>CONVERT(INDEX(DHW_StPt_Sch_EZ!$C$4:$I$27,MATCH(Schedules_8760!$C3754,DHW_StPt_Sch_EZ!$B$4:$B$27,0),MATCH(Schedules_8760!$F3754,DHW_StPt_Sch_EZ!$C$3:$I$3,0)),"F","C")</f>
        <v>53.333333333333329</v>
      </c>
      <c r="M3754" s="34">
        <f>CONVERT(INDEX(DHW_StPt_Sch_EZ!$C$31:$I$54,MATCH(Schedules_8760!$C3754,DHW_StPt_Sch_EZ!$B$31:$B$54,0),MATCH(Schedules_8760!$F3754,DHW_StPt_Sch_EZ!$C$30:$I$30,0)),"F","C")</f>
        <v>53.333333333333329</v>
      </c>
      <c r="N3754" s="12"/>
      <c r="O3754" s="12"/>
      <c r="P3754" s="12"/>
    </row>
    <row r="3755" spans="1:16" x14ac:dyDescent="0.25">
      <c r="A3755" s="35">
        <v>3754</v>
      </c>
      <c r="B3755" s="89">
        <v>157.375</v>
      </c>
      <c r="C3755" s="35">
        <f t="shared" si="290"/>
        <v>10</v>
      </c>
      <c r="D3755" s="35">
        <f t="shared" si="293"/>
        <v>157</v>
      </c>
      <c r="E3755" s="35">
        <f t="shared" si="294"/>
        <v>3</v>
      </c>
      <c r="F3755" s="35" t="str">
        <f t="shared" si="291"/>
        <v>Tuesday</v>
      </c>
      <c r="G3755" s="35">
        <f t="shared" si="292"/>
        <v>6</v>
      </c>
      <c r="H3755" s="34">
        <f>CONVERT(INDEX(Htg_StPt_Sch_EZ!$C$4:$I$27,MATCH(Schedules_8760!$C3755,Htg_StPt_Sch_EZ!$B$4:$B$27,0),MATCH(Schedules_8760!$F3755,Htg_StPt_Sch_EZ!$C$3:$I$3,0)),"F","C")</f>
        <v>20.555555555555554</v>
      </c>
      <c r="I3755" s="34">
        <f>CONVERT(INDEX(Htg_StPt_Sch_EZ!$C$31:$I$54,MATCH(Schedules_8760!$C3755,Htg_StPt_Sch_EZ!$B$31:$B$54,0),MATCH(Schedules_8760!$F3755,Htg_StPt_Sch_EZ!$C$30:$I$30,0)),"F","C")</f>
        <v>19.444444444444443</v>
      </c>
      <c r="J3755" s="34">
        <f>CONVERT(INDEX(Clg_StPt_Sch_EZ!$C$4:$I$27,MATCH(Schedules_8760!$C3755,Clg_StPt_Sch_EZ!$B$4:$B$27,0),MATCH(Schedules_8760!$F3755,Clg_StPt_Sch_EZ!$C$3:$I$3,0)),"F","C")</f>
        <v>25.555555555555554</v>
      </c>
      <c r="K3755" s="34">
        <f>CONVERT(INDEX(Clg_StPt_Sch_EZ!$C$31:$I$54,MATCH(Schedules_8760!$C3755,Clg_StPt_Sch_EZ!$B$31:$B$54,0),MATCH(Schedules_8760!$F3755,Clg_StPt_Sch_EZ!$C$30:$I$30,0)),"F","C")</f>
        <v>25</v>
      </c>
      <c r="L3755" s="34">
        <f>CONVERT(INDEX(DHW_StPt_Sch_EZ!$C$4:$I$27,MATCH(Schedules_8760!$C3755,DHW_StPt_Sch_EZ!$B$4:$B$27,0),MATCH(Schedules_8760!$F3755,DHW_StPt_Sch_EZ!$C$3:$I$3,0)),"F","C")</f>
        <v>53.333333333333329</v>
      </c>
      <c r="M3755" s="34">
        <f>CONVERT(INDEX(DHW_StPt_Sch_EZ!$C$31:$I$54,MATCH(Schedules_8760!$C3755,DHW_StPt_Sch_EZ!$B$31:$B$54,0),MATCH(Schedules_8760!$F3755,DHW_StPt_Sch_EZ!$C$30:$I$30,0)),"F","C")</f>
        <v>53.333333333333329</v>
      </c>
      <c r="N3755" s="12"/>
      <c r="O3755" s="12"/>
      <c r="P3755" s="12"/>
    </row>
    <row r="3756" spans="1:16" x14ac:dyDescent="0.25">
      <c r="A3756" s="35">
        <v>3755</v>
      </c>
      <c r="B3756" s="89">
        <v>157.41666666666671</v>
      </c>
      <c r="C3756" s="35">
        <f t="shared" si="290"/>
        <v>11</v>
      </c>
      <c r="D3756" s="35">
        <f t="shared" si="293"/>
        <v>157</v>
      </c>
      <c r="E3756" s="35">
        <f t="shared" si="294"/>
        <v>3</v>
      </c>
      <c r="F3756" s="35" t="str">
        <f t="shared" si="291"/>
        <v>Tuesday</v>
      </c>
      <c r="G3756" s="35">
        <f t="shared" si="292"/>
        <v>6</v>
      </c>
      <c r="H3756" s="34">
        <f>CONVERT(INDEX(Htg_StPt_Sch_EZ!$C$4:$I$27,MATCH(Schedules_8760!$C3756,Htg_StPt_Sch_EZ!$B$4:$B$27,0),MATCH(Schedules_8760!$F3756,Htg_StPt_Sch_EZ!$C$3:$I$3,0)),"F","C")</f>
        <v>20.555555555555554</v>
      </c>
      <c r="I3756" s="34">
        <f>CONVERT(INDEX(Htg_StPt_Sch_EZ!$C$31:$I$54,MATCH(Schedules_8760!$C3756,Htg_StPt_Sch_EZ!$B$31:$B$54,0),MATCH(Schedules_8760!$F3756,Htg_StPt_Sch_EZ!$C$30:$I$30,0)),"F","C")</f>
        <v>19.444444444444443</v>
      </c>
      <c r="J3756" s="34">
        <f>CONVERT(INDEX(Clg_StPt_Sch_EZ!$C$4:$I$27,MATCH(Schedules_8760!$C3756,Clg_StPt_Sch_EZ!$B$4:$B$27,0),MATCH(Schedules_8760!$F3756,Clg_StPt_Sch_EZ!$C$3:$I$3,0)),"F","C")</f>
        <v>25.555555555555554</v>
      </c>
      <c r="K3756" s="34">
        <f>CONVERT(INDEX(Clg_StPt_Sch_EZ!$C$31:$I$54,MATCH(Schedules_8760!$C3756,Clg_StPt_Sch_EZ!$B$31:$B$54,0),MATCH(Schedules_8760!$F3756,Clg_StPt_Sch_EZ!$C$30:$I$30,0)),"F","C")</f>
        <v>25</v>
      </c>
      <c r="L3756" s="34">
        <f>CONVERT(INDEX(DHW_StPt_Sch_EZ!$C$4:$I$27,MATCH(Schedules_8760!$C3756,DHW_StPt_Sch_EZ!$B$4:$B$27,0),MATCH(Schedules_8760!$F3756,DHW_StPt_Sch_EZ!$C$3:$I$3,0)),"F","C")</f>
        <v>53.333333333333329</v>
      </c>
      <c r="M3756" s="34">
        <f>CONVERT(INDEX(DHW_StPt_Sch_EZ!$C$31:$I$54,MATCH(Schedules_8760!$C3756,DHW_StPt_Sch_EZ!$B$31:$B$54,0),MATCH(Schedules_8760!$F3756,DHW_StPt_Sch_EZ!$C$30:$I$30,0)),"F","C")</f>
        <v>53.333333333333329</v>
      </c>
      <c r="N3756" s="12"/>
      <c r="O3756" s="12"/>
      <c r="P3756" s="12"/>
    </row>
    <row r="3757" spans="1:16" x14ac:dyDescent="0.25">
      <c r="A3757" s="35">
        <v>3756</v>
      </c>
      <c r="B3757" s="89">
        <v>157.45833333333329</v>
      </c>
      <c r="C3757" s="35">
        <f t="shared" si="290"/>
        <v>12</v>
      </c>
      <c r="D3757" s="35">
        <f t="shared" si="293"/>
        <v>157</v>
      </c>
      <c r="E3757" s="35">
        <f t="shared" si="294"/>
        <v>3</v>
      </c>
      <c r="F3757" s="35" t="str">
        <f t="shared" si="291"/>
        <v>Tuesday</v>
      </c>
      <c r="G3757" s="35">
        <f t="shared" si="292"/>
        <v>6</v>
      </c>
      <c r="H3757" s="34">
        <f>CONVERT(INDEX(Htg_StPt_Sch_EZ!$C$4:$I$27,MATCH(Schedules_8760!$C3757,Htg_StPt_Sch_EZ!$B$4:$B$27,0),MATCH(Schedules_8760!$F3757,Htg_StPt_Sch_EZ!$C$3:$I$3,0)),"F","C")</f>
        <v>20.555555555555554</v>
      </c>
      <c r="I3757" s="34">
        <f>CONVERT(INDEX(Htg_StPt_Sch_EZ!$C$31:$I$54,MATCH(Schedules_8760!$C3757,Htg_StPt_Sch_EZ!$B$31:$B$54,0),MATCH(Schedules_8760!$F3757,Htg_StPt_Sch_EZ!$C$30:$I$30,0)),"F","C")</f>
        <v>19.444444444444443</v>
      </c>
      <c r="J3757" s="34">
        <f>CONVERT(INDEX(Clg_StPt_Sch_EZ!$C$4:$I$27,MATCH(Schedules_8760!$C3757,Clg_StPt_Sch_EZ!$B$4:$B$27,0),MATCH(Schedules_8760!$F3757,Clg_StPt_Sch_EZ!$C$3:$I$3,0)),"F","C")</f>
        <v>25.555555555555554</v>
      </c>
      <c r="K3757" s="34">
        <f>CONVERT(INDEX(Clg_StPt_Sch_EZ!$C$31:$I$54,MATCH(Schedules_8760!$C3757,Clg_StPt_Sch_EZ!$B$31:$B$54,0),MATCH(Schedules_8760!$F3757,Clg_StPt_Sch_EZ!$C$30:$I$30,0)),"F","C")</f>
        <v>25</v>
      </c>
      <c r="L3757" s="34">
        <f>CONVERT(INDEX(DHW_StPt_Sch_EZ!$C$4:$I$27,MATCH(Schedules_8760!$C3757,DHW_StPt_Sch_EZ!$B$4:$B$27,0),MATCH(Schedules_8760!$F3757,DHW_StPt_Sch_EZ!$C$3:$I$3,0)),"F","C")</f>
        <v>53.333333333333329</v>
      </c>
      <c r="M3757" s="34">
        <f>CONVERT(INDEX(DHW_StPt_Sch_EZ!$C$31:$I$54,MATCH(Schedules_8760!$C3757,DHW_StPt_Sch_EZ!$B$31:$B$54,0),MATCH(Schedules_8760!$F3757,DHW_StPt_Sch_EZ!$C$30:$I$30,0)),"F","C")</f>
        <v>53.333333333333329</v>
      </c>
      <c r="N3757" s="12"/>
      <c r="O3757" s="12"/>
      <c r="P3757" s="12"/>
    </row>
    <row r="3758" spans="1:16" x14ac:dyDescent="0.25">
      <c r="A3758" s="35">
        <v>3757</v>
      </c>
      <c r="B3758" s="89">
        <v>157.5</v>
      </c>
      <c r="C3758" s="35">
        <f t="shared" si="290"/>
        <v>13</v>
      </c>
      <c r="D3758" s="35">
        <f t="shared" si="293"/>
        <v>157</v>
      </c>
      <c r="E3758" s="35">
        <f t="shared" si="294"/>
        <v>3</v>
      </c>
      <c r="F3758" s="35" t="str">
        <f t="shared" si="291"/>
        <v>Tuesday</v>
      </c>
      <c r="G3758" s="35">
        <f t="shared" si="292"/>
        <v>6</v>
      </c>
      <c r="H3758" s="34">
        <f>CONVERT(INDEX(Htg_StPt_Sch_EZ!$C$4:$I$27,MATCH(Schedules_8760!$C3758,Htg_StPt_Sch_EZ!$B$4:$B$27,0),MATCH(Schedules_8760!$F3758,Htg_StPt_Sch_EZ!$C$3:$I$3,0)),"F","C")</f>
        <v>20.555555555555554</v>
      </c>
      <c r="I3758" s="34">
        <f>CONVERT(INDEX(Htg_StPt_Sch_EZ!$C$31:$I$54,MATCH(Schedules_8760!$C3758,Htg_StPt_Sch_EZ!$B$31:$B$54,0),MATCH(Schedules_8760!$F3758,Htg_StPt_Sch_EZ!$C$30:$I$30,0)),"F","C")</f>
        <v>19.444444444444443</v>
      </c>
      <c r="J3758" s="34">
        <f>CONVERT(INDEX(Clg_StPt_Sch_EZ!$C$4:$I$27,MATCH(Schedules_8760!$C3758,Clg_StPt_Sch_EZ!$B$4:$B$27,0),MATCH(Schedules_8760!$F3758,Clg_StPt_Sch_EZ!$C$3:$I$3,0)),"F","C")</f>
        <v>25.555555555555554</v>
      </c>
      <c r="K3758" s="34">
        <f>CONVERT(INDEX(Clg_StPt_Sch_EZ!$C$31:$I$54,MATCH(Schedules_8760!$C3758,Clg_StPt_Sch_EZ!$B$31:$B$54,0),MATCH(Schedules_8760!$F3758,Clg_StPt_Sch_EZ!$C$30:$I$30,0)),"F","C")</f>
        <v>25</v>
      </c>
      <c r="L3758" s="34">
        <f>CONVERT(INDEX(DHW_StPt_Sch_EZ!$C$4:$I$27,MATCH(Schedules_8760!$C3758,DHW_StPt_Sch_EZ!$B$4:$B$27,0),MATCH(Schedules_8760!$F3758,DHW_StPt_Sch_EZ!$C$3:$I$3,0)),"F","C")</f>
        <v>53.333333333333329</v>
      </c>
      <c r="M3758" s="34">
        <f>CONVERT(INDEX(DHW_StPt_Sch_EZ!$C$31:$I$54,MATCH(Schedules_8760!$C3758,DHW_StPt_Sch_EZ!$B$31:$B$54,0),MATCH(Schedules_8760!$F3758,DHW_StPt_Sch_EZ!$C$30:$I$30,0)),"F","C")</f>
        <v>53.333333333333329</v>
      </c>
      <c r="N3758" s="12"/>
      <c r="O3758" s="12"/>
      <c r="P3758" s="12"/>
    </row>
    <row r="3759" spans="1:16" x14ac:dyDescent="0.25">
      <c r="A3759" s="35">
        <v>3758</v>
      </c>
      <c r="B3759" s="89">
        <v>157.54166666666671</v>
      </c>
      <c r="C3759" s="35">
        <f t="shared" si="290"/>
        <v>14</v>
      </c>
      <c r="D3759" s="35">
        <f t="shared" si="293"/>
        <v>157</v>
      </c>
      <c r="E3759" s="35">
        <f t="shared" si="294"/>
        <v>3</v>
      </c>
      <c r="F3759" s="35" t="str">
        <f t="shared" si="291"/>
        <v>Tuesday</v>
      </c>
      <c r="G3759" s="35">
        <f t="shared" si="292"/>
        <v>6</v>
      </c>
      <c r="H3759" s="34">
        <f>CONVERT(INDEX(Htg_StPt_Sch_EZ!$C$4:$I$27,MATCH(Schedules_8760!$C3759,Htg_StPt_Sch_EZ!$B$4:$B$27,0),MATCH(Schedules_8760!$F3759,Htg_StPt_Sch_EZ!$C$3:$I$3,0)),"F","C")</f>
        <v>20.555555555555554</v>
      </c>
      <c r="I3759" s="34">
        <f>CONVERT(INDEX(Htg_StPt_Sch_EZ!$C$31:$I$54,MATCH(Schedules_8760!$C3759,Htg_StPt_Sch_EZ!$B$31:$B$54,0),MATCH(Schedules_8760!$F3759,Htg_StPt_Sch_EZ!$C$30:$I$30,0)),"F","C")</f>
        <v>19.444444444444443</v>
      </c>
      <c r="J3759" s="34">
        <f>CONVERT(INDEX(Clg_StPt_Sch_EZ!$C$4:$I$27,MATCH(Schedules_8760!$C3759,Clg_StPt_Sch_EZ!$B$4:$B$27,0),MATCH(Schedules_8760!$F3759,Clg_StPt_Sch_EZ!$C$3:$I$3,0)),"F","C")</f>
        <v>25.555555555555554</v>
      </c>
      <c r="K3759" s="34">
        <f>CONVERT(INDEX(Clg_StPt_Sch_EZ!$C$31:$I$54,MATCH(Schedules_8760!$C3759,Clg_StPt_Sch_EZ!$B$31:$B$54,0),MATCH(Schedules_8760!$F3759,Clg_StPt_Sch_EZ!$C$30:$I$30,0)),"F","C")</f>
        <v>25</v>
      </c>
      <c r="L3759" s="34">
        <f>CONVERT(INDEX(DHW_StPt_Sch_EZ!$C$4:$I$27,MATCH(Schedules_8760!$C3759,DHW_StPt_Sch_EZ!$B$4:$B$27,0),MATCH(Schedules_8760!$F3759,DHW_StPt_Sch_EZ!$C$3:$I$3,0)),"F","C")</f>
        <v>53.333333333333329</v>
      </c>
      <c r="M3759" s="34">
        <f>CONVERT(INDEX(DHW_StPt_Sch_EZ!$C$31:$I$54,MATCH(Schedules_8760!$C3759,DHW_StPt_Sch_EZ!$B$31:$B$54,0),MATCH(Schedules_8760!$F3759,DHW_StPt_Sch_EZ!$C$30:$I$30,0)),"F","C")</f>
        <v>53.333333333333329</v>
      </c>
      <c r="N3759" s="12"/>
      <c r="O3759" s="12"/>
      <c r="P3759" s="12"/>
    </row>
    <row r="3760" spans="1:16" x14ac:dyDescent="0.25">
      <c r="A3760" s="35">
        <v>3759</v>
      </c>
      <c r="B3760" s="89">
        <v>157.58333333333329</v>
      </c>
      <c r="C3760" s="35">
        <f t="shared" si="290"/>
        <v>15</v>
      </c>
      <c r="D3760" s="35">
        <f t="shared" si="293"/>
        <v>157</v>
      </c>
      <c r="E3760" s="35">
        <f t="shared" si="294"/>
        <v>3</v>
      </c>
      <c r="F3760" s="35" t="str">
        <f t="shared" si="291"/>
        <v>Tuesday</v>
      </c>
      <c r="G3760" s="35">
        <f t="shared" si="292"/>
        <v>6</v>
      </c>
      <c r="H3760" s="34">
        <f>CONVERT(INDEX(Htg_StPt_Sch_EZ!$C$4:$I$27,MATCH(Schedules_8760!$C3760,Htg_StPt_Sch_EZ!$B$4:$B$27,0),MATCH(Schedules_8760!$F3760,Htg_StPt_Sch_EZ!$C$3:$I$3,0)),"F","C")</f>
        <v>20.555555555555554</v>
      </c>
      <c r="I3760" s="34">
        <f>CONVERT(INDEX(Htg_StPt_Sch_EZ!$C$31:$I$54,MATCH(Schedules_8760!$C3760,Htg_StPt_Sch_EZ!$B$31:$B$54,0),MATCH(Schedules_8760!$F3760,Htg_StPt_Sch_EZ!$C$30:$I$30,0)),"F","C")</f>
        <v>21.111111111111111</v>
      </c>
      <c r="J3760" s="34">
        <f>CONVERT(INDEX(Clg_StPt_Sch_EZ!$C$4:$I$27,MATCH(Schedules_8760!$C3760,Clg_StPt_Sch_EZ!$B$4:$B$27,0),MATCH(Schedules_8760!$F3760,Clg_StPt_Sch_EZ!$C$3:$I$3,0)),"F","C")</f>
        <v>25.555555555555554</v>
      </c>
      <c r="K3760" s="34">
        <f>CONVERT(INDEX(Clg_StPt_Sch_EZ!$C$31:$I$54,MATCH(Schedules_8760!$C3760,Clg_StPt_Sch_EZ!$B$31:$B$54,0),MATCH(Schedules_8760!$F3760,Clg_StPt_Sch_EZ!$C$30:$I$30,0)),"F","C")</f>
        <v>25</v>
      </c>
      <c r="L3760" s="34">
        <f>CONVERT(INDEX(DHW_StPt_Sch_EZ!$C$4:$I$27,MATCH(Schedules_8760!$C3760,DHW_StPt_Sch_EZ!$B$4:$B$27,0),MATCH(Schedules_8760!$F3760,DHW_StPt_Sch_EZ!$C$3:$I$3,0)),"F","C")</f>
        <v>53.333333333333329</v>
      </c>
      <c r="M3760" s="34">
        <f>CONVERT(INDEX(DHW_StPt_Sch_EZ!$C$31:$I$54,MATCH(Schedules_8760!$C3760,DHW_StPt_Sch_EZ!$B$31:$B$54,0),MATCH(Schedules_8760!$F3760,DHW_StPt_Sch_EZ!$C$30:$I$30,0)),"F","C")</f>
        <v>53.333333333333329</v>
      </c>
      <c r="N3760" s="12"/>
      <c r="O3760" s="12"/>
      <c r="P3760" s="12"/>
    </row>
    <row r="3761" spans="1:16" x14ac:dyDescent="0.25">
      <c r="A3761" s="35">
        <v>3760</v>
      </c>
      <c r="B3761" s="89">
        <v>157.625</v>
      </c>
      <c r="C3761" s="35">
        <f t="shared" si="290"/>
        <v>16</v>
      </c>
      <c r="D3761" s="35">
        <f t="shared" si="293"/>
        <v>157</v>
      </c>
      <c r="E3761" s="35">
        <f t="shared" si="294"/>
        <v>3</v>
      </c>
      <c r="F3761" s="35" t="str">
        <f t="shared" si="291"/>
        <v>Tuesday</v>
      </c>
      <c r="G3761" s="35">
        <f t="shared" si="292"/>
        <v>6</v>
      </c>
      <c r="H3761" s="34">
        <f>CONVERT(INDEX(Htg_StPt_Sch_EZ!$C$4:$I$27,MATCH(Schedules_8760!$C3761,Htg_StPt_Sch_EZ!$B$4:$B$27,0),MATCH(Schedules_8760!$F3761,Htg_StPt_Sch_EZ!$C$3:$I$3,0)),"F","C")</f>
        <v>20.555555555555554</v>
      </c>
      <c r="I3761" s="34">
        <f>CONVERT(INDEX(Htg_StPt_Sch_EZ!$C$31:$I$54,MATCH(Schedules_8760!$C3761,Htg_StPt_Sch_EZ!$B$31:$B$54,0),MATCH(Schedules_8760!$F3761,Htg_StPt_Sch_EZ!$C$30:$I$30,0)),"F","C")</f>
        <v>21.111111111111111</v>
      </c>
      <c r="J3761" s="34">
        <f>CONVERT(INDEX(Clg_StPt_Sch_EZ!$C$4:$I$27,MATCH(Schedules_8760!$C3761,Clg_StPt_Sch_EZ!$B$4:$B$27,0),MATCH(Schedules_8760!$F3761,Clg_StPt_Sch_EZ!$C$3:$I$3,0)),"F","C")</f>
        <v>25.555555555555554</v>
      </c>
      <c r="K3761" s="34">
        <f>CONVERT(INDEX(Clg_StPt_Sch_EZ!$C$31:$I$54,MATCH(Schedules_8760!$C3761,Clg_StPt_Sch_EZ!$B$31:$B$54,0),MATCH(Schedules_8760!$F3761,Clg_StPt_Sch_EZ!$C$30:$I$30,0)),"F","C")</f>
        <v>25</v>
      </c>
      <c r="L3761" s="34">
        <f>CONVERT(INDEX(DHW_StPt_Sch_EZ!$C$4:$I$27,MATCH(Schedules_8760!$C3761,DHW_StPt_Sch_EZ!$B$4:$B$27,0),MATCH(Schedules_8760!$F3761,DHW_StPt_Sch_EZ!$C$3:$I$3,0)),"F","C")</f>
        <v>53.333333333333329</v>
      </c>
      <c r="M3761" s="34">
        <f>CONVERT(INDEX(DHW_StPt_Sch_EZ!$C$31:$I$54,MATCH(Schedules_8760!$C3761,DHW_StPt_Sch_EZ!$B$31:$B$54,0),MATCH(Schedules_8760!$F3761,DHW_StPt_Sch_EZ!$C$30:$I$30,0)),"F","C")</f>
        <v>53.333333333333329</v>
      </c>
      <c r="N3761" s="12"/>
      <c r="O3761" s="12"/>
      <c r="P3761" s="12"/>
    </row>
    <row r="3762" spans="1:16" x14ac:dyDescent="0.25">
      <c r="A3762" s="35">
        <v>3761</v>
      </c>
      <c r="B3762" s="89">
        <v>157.66666666666671</v>
      </c>
      <c r="C3762" s="35">
        <f t="shared" si="290"/>
        <v>17</v>
      </c>
      <c r="D3762" s="35">
        <f t="shared" si="293"/>
        <v>157</v>
      </c>
      <c r="E3762" s="35">
        <f t="shared" si="294"/>
        <v>3</v>
      </c>
      <c r="F3762" s="35" t="str">
        <f t="shared" si="291"/>
        <v>Tuesday</v>
      </c>
      <c r="G3762" s="35">
        <f t="shared" si="292"/>
        <v>6</v>
      </c>
      <c r="H3762" s="34">
        <f>CONVERT(INDEX(Htg_StPt_Sch_EZ!$C$4:$I$27,MATCH(Schedules_8760!$C3762,Htg_StPt_Sch_EZ!$B$4:$B$27,0),MATCH(Schedules_8760!$F3762,Htg_StPt_Sch_EZ!$C$3:$I$3,0)),"F","C")</f>
        <v>20.555555555555554</v>
      </c>
      <c r="I3762" s="34">
        <f>CONVERT(INDEX(Htg_StPt_Sch_EZ!$C$31:$I$54,MATCH(Schedules_8760!$C3762,Htg_StPt_Sch_EZ!$B$31:$B$54,0),MATCH(Schedules_8760!$F3762,Htg_StPt_Sch_EZ!$C$30:$I$30,0)),"F","C")</f>
        <v>17.777777777777779</v>
      </c>
      <c r="J3762" s="34">
        <f>CONVERT(INDEX(Clg_StPt_Sch_EZ!$C$4:$I$27,MATCH(Schedules_8760!$C3762,Clg_StPt_Sch_EZ!$B$4:$B$27,0),MATCH(Schedules_8760!$F3762,Clg_StPt_Sch_EZ!$C$3:$I$3,0)),"F","C")</f>
        <v>25.555555555555554</v>
      </c>
      <c r="K3762" s="34">
        <f>CONVERT(INDEX(Clg_StPt_Sch_EZ!$C$31:$I$54,MATCH(Schedules_8760!$C3762,Clg_StPt_Sch_EZ!$B$31:$B$54,0),MATCH(Schedules_8760!$F3762,Clg_StPt_Sch_EZ!$C$30:$I$30,0)),"F","C")</f>
        <v>25</v>
      </c>
      <c r="L3762" s="34">
        <f>CONVERT(INDEX(DHW_StPt_Sch_EZ!$C$4:$I$27,MATCH(Schedules_8760!$C3762,DHW_StPt_Sch_EZ!$B$4:$B$27,0),MATCH(Schedules_8760!$F3762,DHW_StPt_Sch_EZ!$C$3:$I$3,0)),"F","C")</f>
        <v>53.333333333333329</v>
      </c>
      <c r="M3762" s="34">
        <f>CONVERT(INDEX(DHW_StPt_Sch_EZ!$C$31:$I$54,MATCH(Schedules_8760!$C3762,DHW_StPt_Sch_EZ!$B$31:$B$54,0),MATCH(Schedules_8760!$F3762,DHW_StPt_Sch_EZ!$C$30:$I$30,0)),"F","C")</f>
        <v>53.333333333333329</v>
      </c>
      <c r="N3762" s="12"/>
      <c r="O3762" s="12"/>
      <c r="P3762" s="12"/>
    </row>
    <row r="3763" spans="1:16" x14ac:dyDescent="0.25">
      <c r="A3763" s="35">
        <v>3762</v>
      </c>
      <c r="B3763" s="89">
        <v>157.70833333333329</v>
      </c>
      <c r="C3763" s="35">
        <f t="shared" si="290"/>
        <v>18</v>
      </c>
      <c r="D3763" s="35">
        <f t="shared" si="293"/>
        <v>157</v>
      </c>
      <c r="E3763" s="35">
        <f t="shared" si="294"/>
        <v>3</v>
      </c>
      <c r="F3763" s="35" t="str">
        <f t="shared" si="291"/>
        <v>Tuesday</v>
      </c>
      <c r="G3763" s="35">
        <f t="shared" si="292"/>
        <v>6</v>
      </c>
      <c r="H3763" s="34">
        <f>CONVERT(INDEX(Htg_StPt_Sch_EZ!$C$4:$I$27,MATCH(Schedules_8760!$C3763,Htg_StPt_Sch_EZ!$B$4:$B$27,0),MATCH(Schedules_8760!$F3763,Htg_StPt_Sch_EZ!$C$3:$I$3,0)),"F","C")</f>
        <v>20.555555555555554</v>
      </c>
      <c r="I3763" s="34">
        <f>CONVERT(INDEX(Htg_StPt_Sch_EZ!$C$31:$I$54,MATCH(Schedules_8760!$C3763,Htg_StPt_Sch_EZ!$B$31:$B$54,0),MATCH(Schedules_8760!$F3763,Htg_StPt_Sch_EZ!$C$30:$I$30,0)),"F","C")</f>
        <v>17.777777777777779</v>
      </c>
      <c r="J3763" s="34">
        <f>CONVERT(INDEX(Clg_StPt_Sch_EZ!$C$4:$I$27,MATCH(Schedules_8760!$C3763,Clg_StPt_Sch_EZ!$B$4:$B$27,0),MATCH(Schedules_8760!$F3763,Clg_StPt_Sch_EZ!$C$3:$I$3,0)),"F","C")</f>
        <v>25.555555555555554</v>
      </c>
      <c r="K3763" s="34">
        <f>CONVERT(INDEX(Clg_StPt_Sch_EZ!$C$31:$I$54,MATCH(Schedules_8760!$C3763,Clg_StPt_Sch_EZ!$B$31:$B$54,0),MATCH(Schedules_8760!$F3763,Clg_StPt_Sch_EZ!$C$30:$I$30,0)),"F","C")</f>
        <v>28.333333333333332</v>
      </c>
      <c r="L3763" s="34">
        <f>CONVERT(INDEX(DHW_StPt_Sch_EZ!$C$4:$I$27,MATCH(Schedules_8760!$C3763,DHW_StPt_Sch_EZ!$B$4:$B$27,0),MATCH(Schedules_8760!$F3763,DHW_StPt_Sch_EZ!$C$3:$I$3,0)),"F","C")</f>
        <v>53.333333333333329</v>
      </c>
      <c r="M3763" s="34">
        <f>CONVERT(INDEX(DHW_StPt_Sch_EZ!$C$31:$I$54,MATCH(Schedules_8760!$C3763,DHW_StPt_Sch_EZ!$B$31:$B$54,0),MATCH(Schedules_8760!$F3763,DHW_StPt_Sch_EZ!$C$30:$I$30,0)),"F","C")</f>
        <v>53.333333333333329</v>
      </c>
      <c r="N3763" s="12"/>
      <c r="O3763" s="12"/>
      <c r="P3763" s="12"/>
    </row>
    <row r="3764" spans="1:16" x14ac:dyDescent="0.25">
      <c r="A3764" s="35">
        <v>3763</v>
      </c>
      <c r="B3764" s="89">
        <v>157.75</v>
      </c>
      <c r="C3764" s="35">
        <f t="shared" si="290"/>
        <v>19</v>
      </c>
      <c r="D3764" s="35">
        <f t="shared" si="293"/>
        <v>157</v>
      </c>
      <c r="E3764" s="35">
        <f t="shared" si="294"/>
        <v>3</v>
      </c>
      <c r="F3764" s="35" t="str">
        <f t="shared" si="291"/>
        <v>Tuesday</v>
      </c>
      <c r="G3764" s="35">
        <f t="shared" si="292"/>
        <v>6</v>
      </c>
      <c r="H3764" s="34">
        <f>CONVERT(INDEX(Htg_StPt_Sch_EZ!$C$4:$I$27,MATCH(Schedules_8760!$C3764,Htg_StPt_Sch_EZ!$B$4:$B$27,0),MATCH(Schedules_8760!$F3764,Htg_StPt_Sch_EZ!$C$3:$I$3,0)),"F","C")</f>
        <v>20.555555555555554</v>
      </c>
      <c r="I3764" s="34">
        <f>CONVERT(INDEX(Htg_StPt_Sch_EZ!$C$31:$I$54,MATCH(Schedules_8760!$C3764,Htg_StPt_Sch_EZ!$B$31:$B$54,0),MATCH(Schedules_8760!$F3764,Htg_StPt_Sch_EZ!$C$30:$I$30,0)),"F","C")</f>
        <v>18.333333333333332</v>
      </c>
      <c r="J3764" s="34">
        <f>CONVERT(INDEX(Clg_StPt_Sch_EZ!$C$4:$I$27,MATCH(Schedules_8760!$C3764,Clg_StPt_Sch_EZ!$B$4:$B$27,0),MATCH(Schedules_8760!$F3764,Clg_StPt_Sch_EZ!$C$3:$I$3,0)),"F","C")</f>
        <v>25.555555555555554</v>
      </c>
      <c r="K3764" s="34">
        <f>CONVERT(INDEX(Clg_StPt_Sch_EZ!$C$31:$I$54,MATCH(Schedules_8760!$C3764,Clg_StPt_Sch_EZ!$B$31:$B$54,0),MATCH(Schedules_8760!$F3764,Clg_StPt_Sch_EZ!$C$30:$I$30,0)),"F","C")</f>
        <v>28.333333333333332</v>
      </c>
      <c r="L3764" s="34">
        <f>CONVERT(INDEX(DHW_StPt_Sch_EZ!$C$4:$I$27,MATCH(Schedules_8760!$C3764,DHW_StPt_Sch_EZ!$B$4:$B$27,0),MATCH(Schedules_8760!$F3764,DHW_StPt_Sch_EZ!$C$3:$I$3,0)),"F","C")</f>
        <v>53.333333333333329</v>
      </c>
      <c r="M3764" s="34">
        <f>CONVERT(INDEX(DHW_StPt_Sch_EZ!$C$31:$I$54,MATCH(Schedules_8760!$C3764,DHW_StPt_Sch_EZ!$B$31:$B$54,0),MATCH(Schedules_8760!$F3764,DHW_StPt_Sch_EZ!$C$30:$I$30,0)),"F","C")</f>
        <v>53.333333333333329</v>
      </c>
      <c r="N3764" s="12"/>
      <c r="O3764" s="12"/>
      <c r="P3764" s="12"/>
    </row>
    <row r="3765" spans="1:16" x14ac:dyDescent="0.25">
      <c r="A3765" s="35">
        <v>3764</v>
      </c>
      <c r="B3765" s="89">
        <v>157.79166666666671</v>
      </c>
      <c r="C3765" s="35">
        <f t="shared" si="290"/>
        <v>20</v>
      </c>
      <c r="D3765" s="35">
        <f t="shared" si="293"/>
        <v>157</v>
      </c>
      <c r="E3765" s="35">
        <f t="shared" si="294"/>
        <v>3</v>
      </c>
      <c r="F3765" s="35" t="str">
        <f t="shared" si="291"/>
        <v>Tuesday</v>
      </c>
      <c r="G3765" s="35">
        <f t="shared" si="292"/>
        <v>6</v>
      </c>
      <c r="H3765" s="34">
        <f>CONVERT(INDEX(Htg_StPt_Sch_EZ!$C$4:$I$27,MATCH(Schedules_8760!$C3765,Htg_StPt_Sch_EZ!$B$4:$B$27,0),MATCH(Schedules_8760!$F3765,Htg_StPt_Sch_EZ!$C$3:$I$3,0)),"F","C")</f>
        <v>20.555555555555554</v>
      </c>
      <c r="I3765" s="34">
        <f>CONVERT(INDEX(Htg_StPt_Sch_EZ!$C$31:$I$54,MATCH(Schedules_8760!$C3765,Htg_StPt_Sch_EZ!$B$31:$B$54,0),MATCH(Schedules_8760!$F3765,Htg_StPt_Sch_EZ!$C$30:$I$30,0)),"F","C")</f>
        <v>18.888888888888889</v>
      </c>
      <c r="J3765" s="34">
        <f>CONVERT(INDEX(Clg_StPt_Sch_EZ!$C$4:$I$27,MATCH(Schedules_8760!$C3765,Clg_StPt_Sch_EZ!$B$4:$B$27,0),MATCH(Schedules_8760!$F3765,Clg_StPt_Sch_EZ!$C$3:$I$3,0)),"F","C")</f>
        <v>25.555555555555554</v>
      </c>
      <c r="K3765" s="34">
        <f>CONVERT(INDEX(Clg_StPt_Sch_EZ!$C$31:$I$54,MATCH(Schedules_8760!$C3765,Clg_StPt_Sch_EZ!$B$31:$B$54,0),MATCH(Schedules_8760!$F3765,Clg_StPt_Sch_EZ!$C$30:$I$30,0)),"F","C")</f>
        <v>28.333333333333332</v>
      </c>
      <c r="L3765" s="34">
        <f>CONVERT(INDEX(DHW_StPt_Sch_EZ!$C$4:$I$27,MATCH(Schedules_8760!$C3765,DHW_StPt_Sch_EZ!$B$4:$B$27,0),MATCH(Schedules_8760!$F3765,DHW_StPt_Sch_EZ!$C$3:$I$3,0)),"F","C")</f>
        <v>53.333333333333329</v>
      </c>
      <c r="M3765" s="34">
        <f>CONVERT(INDEX(DHW_StPt_Sch_EZ!$C$31:$I$54,MATCH(Schedules_8760!$C3765,DHW_StPt_Sch_EZ!$B$31:$B$54,0),MATCH(Schedules_8760!$F3765,DHW_StPt_Sch_EZ!$C$30:$I$30,0)),"F","C")</f>
        <v>53.333333333333329</v>
      </c>
      <c r="N3765" s="12"/>
      <c r="O3765" s="12"/>
      <c r="P3765" s="12"/>
    </row>
    <row r="3766" spans="1:16" x14ac:dyDescent="0.25">
      <c r="A3766" s="35">
        <v>3765</v>
      </c>
      <c r="B3766" s="89">
        <v>157.83333333333329</v>
      </c>
      <c r="C3766" s="35">
        <f t="shared" si="290"/>
        <v>21</v>
      </c>
      <c r="D3766" s="35">
        <f t="shared" si="293"/>
        <v>157</v>
      </c>
      <c r="E3766" s="35">
        <f t="shared" si="294"/>
        <v>3</v>
      </c>
      <c r="F3766" s="35" t="str">
        <f t="shared" si="291"/>
        <v>Tuesday</v>
      </c>
      <c r="G3766" s="35">
        <f t="shared" si="292"/>
        <v>6</v>
      </c>
      <c r="H3766" s="34">
        <f>CONVERT(INDEX(Htg_StPt_Sch_EZ!$C$4:$I$27,MATCH(Schedules_8760!$C3766,Htg_StPt_Sch_EZ!$B$4:$B$27,0),MATCH(Schedules_8760!$F3766,Htg_StPt_Sch_EZ!$C$3:$I$3,0)),"F","C")</f>
        <v>20.555555555555554</v>
      </c>
      <c r="I3766" s="34">
        <f>CONVERT(INDEX(Htg_StPt_Sch_EZ!$C$31:$I$54,MATCH(Schedules_8760!$C3766,Htg_StPt_Sch_EZ!$B$31:$B$54,0),MATCH(Schedules_8760!$F3766,Htg_StPt_Sch_EZ!$C$30:$I$30,0)),"F","C")</f>
        <v>19.444444444444443</v>
      </c>
      <c r="J3766" s="34">
        <f>CONVERT(INDEX(Clg_StPt_Sch_EZ!$C$4:$I$27,MATCH(Schedules_8760!$C3766,Clg_StPt_Sch_EZ!$B$4:$B$27,0),MATCH(Schedules_8760!$F3766,Clg_StPt_Sch_EZ!$C$3:$I$3,0)),"F","C")</f>
        <v>25.555555555555554</v>
      </c>
      <c r="K3766" s="34">
        <f>CONVERT(INDEX(Clg_StPt_Sch_EZ!$C$31:$I$54,MATCH(Schedules_8760!$C3766,Clg_StPt_Sch_EZ!$B$31:$B$54,0),MATCH(Schedules_8760!$F3766,Clg_StPt_Sch_EZ!$C$30:$I$30,0)),"F","C")</f>
        <v>28.333333333333332</v>
      </c>
      <c r="L3766" s="34">
        <f>CONVERT(INDEX(DHW_StPt_Sch_EZ!$C$4:$I$27,MATCH(Schedules_8760!$C3766,DHW_StPt_Sch_EZ!$B$4:$B$27,0),MATCH(Schedules_8760!$F3766,DHW_StPt_Sch_EZ!$C$3:$I$3,0)),"F","C")</f>
        <v>53.333333333333329</v>
      </c>
      <c r="M3766" s="34">
        <f>CONVERT(INDEX(DHW_StPt_Sch_EZ!$C$31:$I$54,MATCH(Schedules_8760!$C3766,DHW_StPt_Sch_EZ!$B$31:$B$54,0),MATCH(Schedules_8760!$F3766,DHW_StPt_Sch_EZ!$C$30:$I$30,0)),"F","C")</f>
        <v>53.333333333333329</v>
      </c>
      <c r="N3766" s="12"/>
      <c r="O3766" s="12"/>
      <c r="P3766" s="12"/>
    </row>
    <row r="3767" spans="1:16" x14ac:dyDescent="0.25">
      <c r="A3767" s="35">
        <v>3766</v>
      </c>
      <c r="B3767" s="89">
        <v>157.875</v>
      </c>
      <c r="C3767" s="35">
        <f t="shared" si="290"/>
        <v>22</v>
      </c>
      <c r="D3767" s="35">
        <f t="shared" si="293"/>
        <v>157</v>
      </c>
      <c r="E3767" s="35">
        <f t="shared" si="294"/>
        <v>3</v>
      </c>
      <c r="F3767" s="35" t="str">
        <f t="shared" si="291"/>
        <v>Tuesday</v>
      </c>
      <c r="G3767" s="35">
        <f t="shared" si="292"/>
        <v>6</v>
      </c>
      <c r="H3767" s="34">
        <f>CONVERT(INDEX(Htg_StPt_Sch_EZ!$C$4:$I$27,MATCH(Schedules_8760!$C3767,Htg_StPt_Sch_EZ!$B$4:$B$27,0),MATCH(Schedules_8760!$F3767,Htg_StPt_Sch_EZ!$C$3:$I$3,0)),"F","C")</f>
        <v>20.555555555555554</v>
      </c>
      <c r="I3767" s="34">
        <f>CONVERT(INDEX(Htg_StPt_Sch_EZ!$C$31:$I$54,MATCH(Schedules_8760!$C3767,Htg_StPt_Sch_EZ!$B$31:$B$54,0),MATCH(Schedules_8760!$F3767,Htg_StPt_Sch_EZ!$C$30:$I$30,0)),"F","C")</f>
        <v>19.444444444444443</v>
      </c>
      <c r="J3767" s="34">
        <f>CONVERT(INDEX(Clg_StPt_Sch_EZ!$C$4:$I$27,MATCH(Schedules_8760!$C3767,Clg_StPt_Sch_EZ!$B$4:$B$27,0),MATCH(Schedules_8760!$F3767,Clg_StPt_Sch_EZ!$C$3:$I$3,0)),"F","C")</f>
        <v>25.555555555555554</v>
      </c>
      <c r="K3767" s="34">
        <f>CONVERT(INDEX(Clg_StPt_Sch_EZ!$C$31:$I$54,MATCH(Schedules_8760!$C3767,Clg_StPt_Sch_EZ!$B$31:$B$54,0),MATCH(Schedules_8760!$F3767,Clg_StPt_Sch_EZ!$C$30:$I$30,0)),"F","C")</f>
        <v>28.333333333333332</v>
      </c>
      <c r="L3767" s="34">
        <f>CONVERT(INDEX(DHW_StPt_Sch_EZ!$C$4:$I$27,MATCH(Schedules_8760!$C3767,DHW_StPt_Sch_EZ!$B$4:$B$27,0),MATCH(Schedules_8760!$F3767,DHW_StPt_Sch_EZ!$C$3:$I$3,0)),"F","C")</f>
        <v>53.333333333333329</v>
      </c>
      <c r="M3767" s="34">
        <f>CONVERT(INDEX(DHW_StPt_Sch_EZ!$C$31:$I$54,MATCH(Schedules_8760!$C3767,DHW_StPt_Sch_EZ!$B$31:$B$54,0),MATCH(Schedules_8760!$F3767,DHW_StPt_Sch_EZ!$C$30:$I$30,0)),"F","C")</f>
        <v>53.333333333333329</v>
      </c>
      <c r="N3767" s="12"/>
      <c r="O3767" s="12"/>
      <c r="P3767" s="12"/>
    </row>
    <row r="3768" spans="1:16" x14ac:dyDescent="0.25">
      <c r="A3768" s="35">
        <v>3767</v>
      </c>
      <c r="B3768" s="89">
        <v>157.91666666666671</v>
      </c>
      <c r="C3768" s="35">
        <f t="shared" si="290"/>
        <v>23</v>
      </c>
      <c r="D3768" s="35">
        <f t="shared" si="293"/>
        <v>157</v>
      </c>
      <c r="E3768" s="35">
        <f t="shared" si="294"/>
        <v>3</v>
      </c>
      <c r="F3768" s="35" t="str">
        <f t="shared" si="291"/>
        <v>Tuesday</v>
      </c>
      <c r="G3768" s="35">
        <f t="shared" si="292"/>
        <v>6</v>
      </c>
      <c r="H3768" s="34">
        <f>CONVERT(INDEX(Htg_StPt_Sch_EZ!$C$4:$I$27,MATCH(Schedules_8760!$C3768,Htg_StPt_Sch_EZ!$B$4:$B$27,0),MATCH(Schedules_8760!$F3768,Htg_StPt_Sch_EZ!$C$3:$I$3,0)),"F","C")</f>
        <v>20.555555555555554</v>
      </c>
      <c r="I3768" s="34">
        <f>CONVERT(INDEX(Htg_StPt_Sch_EZ!$C$31:$I$54,MATCH(Schedules_8760!$C3768,Htg_StPt_Sch_EZ!$B$31:$B$54,0),MATCH(Schedules_8760!$F3768,Htg_StPt_Sch_EZ!$C$30:$I$30,0)),"F","C")</f>
        <v>19.444444444444443</v>
      </c>
      <c r="J3768" s="34">
        <f>CONVERT(INDEX(Clg_StPt_Sch_EZ!$C$4:$I$27,MATCH(Schedules_8760!$C3768,Clg_StPt_Sch_EZ!$B$4:$B$27,0),MATCH(Schedules_8760!$F3768,Clg_StPt_Sch_EZ!$C$3:$I$3,0)),"F","C")</f>
        <v>25.555555555555554</v>
      </c>
      <c r="K3768" s="34">
        <f>CONVERT(INDEX(Clg_StPt_Sch_EZ!$C$31:$I$54,MATCH(Schedules_8760!$C3768,Clg_StPt_Sch_EZ!$B$31:$B$54,0),MATCH(Schedules_8760!$F3768,Clg_StPt_Sch_EZ!$C$30:$I$30,0)),"F","C")</f>
        <v>28.333333333333332</v>
      </c>
      <c r="L3768" s="34">
        <f>CONVERT(INDEX(DHW_StPt_Sch_EZ!$C$4:$I$27,MATCH(Schedules_8760!$C3768,DHW_StPt_Sch_EZ!$B$4:$B$27,0),MATCH(Schedules_8760!$F3768,DHW_StPt_Sch_EZ!$C$3:$I$3,0)),"F","C")</f>
        <v>53.333333333333329</v>
      </c>
      <c r="M3768" s="34">
        <f>CONVERT(INDEX(DHW_StPt_Sch_EZ!$C$31:$I$54,MATCH(Schedules_8760!$C3768,DHW_StPt_Sch_EZ!$B$31:$B$54,0),MATCH(Schedules_8760!$F3768,DHW_StPt_Sch_EZ!$C$30:$I$30,0)),"F","C")</f>
        <v>53.333333333333329</v>
      </c>
      <c r="N3768" s="12"/>
      <c r="O3768" s="12"/>
      <c r="P3768" s="12"/>
    </row>
    <row r="3769" spans="1:16" x14ac:dyDescent="0.25">
      <c r="A3769" s="35">
        <v>3768</v>
      </c>
      <c r="B3769" s="89">
        <v>157.95833333333329</v>
      </c>
      <c r="C3769" s="35">
        <f t="shared" si="290"/>
        <v>24</v>
      </c>
      <c r="D3769" s="35">
        <f t="shared" si="293"/>
        <v>157</v>
      </c>
      <c r="E3769" s="35">
        <f t="shared" si="294"/>
        <v>3</v>
      </c>
      <c r="F3769" s="35" t="str">
        <f t="shared" si="291"/>
        <v>Tuesday</v>
      </c>
      <c r="G3769" s="35">
        <f t="shared" si="292"/>
        <v>6</v>
      </c>
      <c r="H3769" s="34">
        <f>CONVERT(INDEX(Htg_StPt_Sch_EZ!$C$4:$I$27,MATCH(Schedules_8760!$C3769,Htg_StPt_Sch_EZ!$B$4:$B$27,0),MATCH(Schedules_8760!$F3769,Htg_StPt_Sch_EZ!$C$3:$I$3,0)),"F","C")</f>
        <v>20.555555555555554</v>
      </c>
      <c r="I3769" s="34">
        <f>CONVERT(INDEX(Htg_StPt_Sch_EZ!$C$31:$I$54,MATCH(Schedules_8760!$C3769,Htg_StPt_Sch_EZ!$B$31:$B$54,0),MATCH(Schedules_8760!$F3769,Htg_StPt_Sch_EZ!$C$30:$I$30,0)),"F","C")</f>
        <v>19.444444444444443</v>
      </c>
      <c r="J3769" s="34">
        <f>CONVERT(INDEX(Clg_StPt_Sch_EZ!$C$4:$I$27,MATCH(Schedules_8760!$C3769,Clg_StPt_Sch_EZ!$B$4:$B$27,0),MATCH(Schedules_8760!$F3769,Clg_StPt_Sch_EZ!$C$3:$I$3,0)),"F","C")</f>
        <v>25.555555555555554</v>
      </c>
      <c r="K3769" s="34">
        <f>CONVERT(INDEX(Clg_StPt_Sch_EZ!$C$31:$I$54,MATCH(Schedules_8760!$C3769,Clg_StPt_Sch_EZ!$B$31:$B$54,0),MATCH(Schedules_8760!$F3769,Clg_StPt_Sch_EZ!$C$30:$I$30,0)),"F","C")</f>
        <v>28.333333333333332</v>
      </c>
      <c r="L3769" s="34">
        <f>CONVERT(INDEX(DHW_StPt_Sch_EZ!$C$4:$I$27,MATCH(Schedules_8760!$C3769,DHW_StPt_Sch_EZ!$B$4:$B$27,0),MATCH(Schedules_8760!$F3769,DHW_StPt_Sch_EZ!$C$3:$I$3,0)),"F","C")</f>
        <v>53.333333333333329</v>
      </c>
      <c r="M3769" s="34">
        <f>CONVERT(INDEX(DHW_StPt_Sch_EZ!$C$31:$I$54,MATCH(Schedules_8760!$C3769,DHW_StPt_Sch_EZ!$B$31:$B$54,0),MATCH(Schedules_8760!$F3769,DHW_StPt_Sch_EZ!$C$30:$I$30,0)),"F","C")</f>
        <v>53.333333333333329</v>
      </c>
      <c r="N3769" s="12"/>
      <c r="O3769" s="12"/>
      <c r="P3769" s="12"/>
    </row>
    <row r="3770" spans="1:16" x14ac:dyDescent="0.25">
      <c r="A3770" s="35">
        <v>3769</v>
      </c>
      <c r="B3770" s="89">
        <v>158</v>
      </c>
      <c r="C3770" s="35">
        <f t="shared" si="290"/>
        <v>1</v>
      </c>
      <c r="D3770" s="35">
        <f t="shared" si="293"/>
        <v>158</v>
      </c>
      <c r="E3770" s="35">
        <f t="shared" si="294"/>
        <v>4</v>
      </c>
      <c r="F3770" s="35" t="str">
        <f t="shared" si="291"/>
        <v>Wednesday</v>
      </c>
      <c r="G3770" s="35">
        <f t="shared" si="292"/>
        <v>6</v>
      </c>
      <c r="H3770" s="34">
        <f>CONVERT(INDEX(Htg_StPt_Sch_EZ!$C$4:$I$27,MATCH(Schedules_8760!$C3770,Htg_StPt_Sch_EZ!$B$4:$B$27,0),MATCH(Schedules_8760!$F3770,Htg_StPt_Sch_EZ!$C$3:$I$3,0)),"F","C")</f>
        <v>20.555555555555554</v>
      </c>
      <c r="I3770" s="34">
        <f>CONVERT(INDEX(Htg_StPt_Sch_EZ!$C$31:$I$54,MATCH(Schedules_8760!$C3770,Htg_StPt_Sch_EZ!$B$31:$B$54,0),MATCH(Schedules_8760!$F3770,Htg_StPt_Sch_EZ!$C$30:$I$30,0)),"F","C")</f>
        <v>19.444444444444443</v>
      </c>
      <c r="J3770" s="34">
        <f>CONVERT(INDEX(Clg_StPt_Sch_EZ!$C$4:$I$27,MATCH(Schedules_8760!$C3770,Clg_StPt_Sch_EZ!$B$4:$B$27,0),MATCH(Schedules_8760!$F3770,Clg_StPt_Sch_EZ!$C$3:$I$3,0)),"F","C")</f>
        <v>25.555555555555554</v>
      </c>
      <c r="K3770" s="34">
        <f>CONVERT(INDEX(Clg_StPt_Sch_EZ!$C$31:$I$54,MATCH(Schedules_8760!$C3770,Clg_StPt_Sch_EZ!$B$31:$B$54,0),MATCH(Schedules_8760!$F3770,Clg_StPt_Sch_EZ!$C$30:$I$30,0)),"F","C")</f>
        <v>28.333333333333332</v>
      </c>
      <c r="L3770" s="34">
        <f>CONVERT(INDEX(DHW_StPt_Sch_EZ!$C$4:$I$27,MATCH(Schedules_8760!$C3770,DHW_StPt_Sch_EZ!$B$4:$B$27,0),MATCH(Schedules_8760!$F3770,DHW_StPt_Sch_EZ!$C$3:$I$3,0)),"F","C")</f>
        <v>53.333333333333329</v>
      </c>
      <c r="M3770" s="34">
        <f>CONVERT(INDEX(DHW_StPt_Sch_EZ!$C$31:$I$54,MATCH(Schedules_8760!$C3770,DHW_StPt_Sch_EZ!$B$31:$B$54,0),MATCH(Schedules_8760!$F3770,DHW_StPt_Sch_EZ!$C$30:$I$30,0)),"F","C")</f>
        <v>53.333333333333329</v>
      </c>
      <c r="N3770" s="12"/>
      <c r="O3770" s="12"/>
      <c r="P3770" s="12"/>
    </row>
    <row r="3771" spans="1:16" x14ac:dyDescent="0.25">
      <c r="A3771" s="35">
        <v>3770</v>
      </c>
      <c r="B3771" s="89">
        <v>158.04166666666671</v>
      </c>
      <c r="C3771" s="35">
        <f t="shared" si="290"/>
        <v>2</v>
      </c>
      <c r="D3771" s="35">
        <f t="shared" si="293"/>
        <v>158</v>
      </c>
      <c r="E3771" s="35">
        <f t="shared" si="294"/>
        <v>4</v>
      </c>
      <c r="F3771" s="35" t="str">
        <f t="shared" si="291"/>
        <v>Wednesday</v>
      </c>
      <c r="G3771" s="35">
        <f t="shared" si="292"/>
        <v>6</v>
      </c>
      <c r="H3771" s="34">
        <f>CONVERT(INDEX(Htg_StPt_Sch_EZ!$C$4:$I$27,MATCH(Schedules_8760!$C3771,Htg_StPt_Sch_EZ!$B$4:$B$27,0),MATCH(Schedules_8760!$F3771,Htg_StPt_Sch_EZ!$C$3:$I$3,0)),"F","C")</f>
        <v>20.555555555555554</v>
      </c>
      <c r="I3771" s="34">
        <f>CONVERT(INDEX(Htg_StPt_Sch_EZ!$C$31:$I$54,MATCH(Schedules_8760!$C3771,Htg_StPt_Sch_EZ!$B$31:$B$54,0),MATCH(Schedules_8760!$F3771,Htg_StPt_Sch_EZ!$C$30:$I$30,0)),"F","C")</f>
        <v>19.444444444444443</v>
      </c>
      <c r="J3771" s="34">
        <f>CONVERT(INDEX(Clg_StPt_Sch_EZ!$C$4:$I$27,MATCH(Schedules_8760!$C3771,Clg_StPt_Sch_EZ!$B$4:$B$27,0),MATCH(Schedules_8760!$F3771,Clg_StPt_Sch_EZ!$C$3:$I$3,0)),"F","C")</f>
        <v>25.555555555555554</v>
      </c>
      <c r="K3771" s="34">
        <f>CONVERT(INDEX(Clg_StPt_Sch_EZ!$C$31:$I$54,MATCH(Schedules_8760!$C3771,Clg_StPt_Sch_EZ!$B$31:$B$54,0),MATCH(Schedules_8760!$F3771,Clg_StPt_Sch_EZ!$C$30:$I$30,0)),"F","C")</f>
        <v>28.333333333333332</v>
      </c>
      <c r="L3771" s="34">
        <f>CONVERT(INDEX(DHW_StPt_Sch_EZ!$C$4:$I$27,MATCH(Schedules_8760!$C3771,DHW_StPt_Sch_EZ!$B$4:$B$27,0),MATCH(Schedules_8760!$F3771,DHW_StPt_Sch_EZ!$C$3:$I$3,0)),"F","C")</f>
        <v>53.333333333333329</v>
      </c>
      <c r="M3771" s="34">
        <f>CONVERT(INDEX(DHW_StPt_Sch_EZ!$C$31:$I$54,MATCH(Schedules_8760!$C3771,DHW_StPt_Sch_EZ!$B$31:$B$54,0),MATCH(Schedules_8760!$F3771,DHW_StPt_Sch_EZ!$C$30:$I$30,0)),"F","C")</f>
        <v>53.333333333333329</v>
      </c>
      <c r="N3771" s="12"/>
      <c r="O3771" s="12"/>
      <c r="P3771" s="12"/>
    </row>
    <row r="3772" spans="1:16" x14ac:dyDescent="0.25">
      <c r="A3772" s="35">
        <v>3771</v>
      </c>
      <c r="B3772" s="89">
        <v>158.08333333333329</v>
      </c>
      <c r="C3772" s="35">
        <f t="shared" si="290"/>
        <v>3</v>
      </c>
      <c r="D3772" s="35">
        <f t="shared" si="293"/>
        <v>158</v>
      </c>
      <c r="E3772" s="35">
        <f t="shared" si="294"/>
        <v>4</v>
      </c>
      <c r="F3772" s="35" t="str">
        <f t="shared" si="291"/>
        <v>Wednesday</v>
      </c>
      <c r="G3772" s="35">
        <f t="shared" si="292"/>
        <v>6</v>
      </c>
      <c r="H3772" s="34">
        <f>CONVERT(INDEX(Htg_StPt_Sch_EZ!$C$4:$I$27,MATCH(Schedules_8760!$C3772,Htg_StPt_Sch_EZ!$B$4:$B$27,0),MATCH(Schedules_8760!$F3772,Htg_StPt_Sch_EZ!$C$3:$I$3,0)),"F","C")</f>
        <v>20.555555555555554</v>
      </c>
      <c r="I3772" s="34">
        <f>CONVERT(INDEX(Htg_StPt_Sch_EZ!$C$31:$I$54,MATCH(Schedules_8760!$C3772,Htg_StPt_Sch_EZ!$B$31:$B$54,0),MATCH(Schedules_8760!$F3772,Htg_StPt_Sch_EZ!$C$30:$I$30,0)),"F","C")</f>
        <v>19.444444444444443</v>
      </c>
      <c r="J3772" s="34">
        <f>CONVERT(INDEX(Clg_StPt_Sch_EZ!$C$4:$I$27,MATCH(Schedules_8760!$C3772,Clg_StPt_Sch_EZ!$B$4:$B$27,0),MATCH(Schedules_8760!$F3772,Clg_StPt_Sch_EZ!$C$3:$I$3,0)),"F","C")</f>
        <v>25.555555555555554</v>
      </c>
      <c r="K3772" s="34">
        <f>CONVERT(INDEX(Clg_StPt_Sch_EZ!$C$31:$I$54,MATCH(Schedules_8760!$C3772,Clg_StPt_Sch_EZ!$B$31:$B$54,0),MATCH(Schedules_8760!$F3772,Clg_StPt_Sch_EZ!$C$30:$I$30,0)),"F","C")</f>
        <v>28.333333333333332</v>
      </c>
      <c r="L3772" s="34">
        <f>CONVERT(INDEX(DHW_StPt_Sch_EZ!$C$4:$I$27,MATCH(Schedules_8760!$C3772,DHW_StPt_Sch_EZ!$B$4:$B$27,0),MATCH(Schedules_8760!$F3772,DHW_StPt_Sch_EZ!$C$3:$I$3,0)),"F","C")</f>
        <v>53.333333333333329</v>
      </c>
      <c r="M3772" s="34">
        <f>CONVERT(INDEX(DHW_StPt_Sch_EZ!$C$31:$I$54,MATCH(Schedules_8760!$C3772,DHW_StPt_Sch_EZ!$B$31:$B$54,0),MATCH(Schedules_8760!$F3772,DHW_StPt_Sch_EZ!$C$30:$I$30,0)),"F","C")</f>
        <v>53.333333333333329</v>
      </c>
      <c r="N3772" s="12"/>
      <c r="O3772" s="12"/>
      <c r="P3772" s="12"/>
    </row>
    <row r="3773" spans="1:16" x14ac:dyDescent="0.25">
      <c r="A3773" s="35">
        <v>3772</v>
      </c>
      <c r="B3773" s="89">
        <v>158.125</v>
      </c>
      <c r="C3773" s="35">
        <f t="shared" si="290"/>
        <v>4</v>
      </c>
      <c r="D3773" s="35">
        <f t="shared" si="293"/>
        <v>158</v>
      </c>
      <c r="E3773" s="35">
        <f t="shared" si="294"/>
        <v>4</v>
      </c>
      <c r="F3773" s="35" t="str">
        <f t="shared" si="291"/>
        <v>Wednesday</v>
      </c>
      <c r="G3773" s="35">
        <f t="shared" si="292"/>
        <v>6</v>
      </c>
      <c r="H3773" s="34">
        <f>CONVERT(INDEX(Htg_StPt_Sch_EZ!$C$4:$I$27,MATCH(Schedules_8760!$C3773,Htg_StPt_Sch_EZ!$B$4:$B$27,0),MATCH(Schedules_8760!$F3773,Htg_StPt_Sch_EZ!$C$3:$I$3,0)),"F","C")</f>
        <v>20.555555555555554</v>
      </c>
      <c r="I3773" s="34">
        <f>CONVERT(INDEX(Htg_StPt_Sch_EZ!$C$31:$I$54,MATCH(Schedules_8760!$C3773,Htg_StPt_Sch_EZ!$B$31:$B$54,0),MATCH(Schedules_8760!$F3773,Htg_StPt_Sch_EZ!$C$30:$I$30,0)),"F","C")</f>
        <v>19.444444444444443</v>
      </c>
      <c r="J3773" s="34">
        <f>CONVERT(INDEX(Clg_StPt_Sch_EZ!$C$4:$I$27,MATCH(Schedules_8760!$C3773,Clg_StPt_Sch_EZ!$B$4:$B$27,0),MATCH(Schedules_8760!$F3773,Clg_StPt_Sch_EZ!$C$3:$I$3,0)),"F","C")</f>
        <v>25.555555555555554</v>
      </c>
      <c r="K3773" s="34">
        <f>CONVERT(INDEX(Clg_StPt_Sch_EZ!$C$31:$I$54,MATCH(Schedules_8760!$C3773,Clg_StPt_Sch_EZ!$B$31:$B$54,0),MATCH(Schedules_8760!$F3773,Clg_StPt_Sch_EZ!$C$30:$I$30,0)),"F","C")</f>
        <v>28.333333333333332</v>
      </c>
      <c r="L3773" s="34">
        <f>CONVERT(INDEX(DHW_StPt_Sch_EZ!$C$4:$I$27,MATCH(Schedules_8760!$C3773,DHW_StPt_Sch_EZ!$B$4:$B$27,0),MATCH(Schedules_8760!$F3773,DHW_StPt_Sch_EZ!$C$3:$I$3,0)),"F","C")</f>
        <v>53.333333333333329</v>
      </c>
      <c r="M3773" s="34">
        <f>CONVERT(INDEX(DHW_StPt_Sch_EZ!$C$31:$I$54,MATCH(Schedules_8760!$C3773,DHW_StPt_Sch_EZ!$B$31:$B$54,0),MATCH(Schedules_8760!$F3773,DHW_StPt_Sch_EZ!$C$30:$I$30,0)),"F","C")</f>
        <v>53.333333333333329</v>
      </c>
      <c r="N3773" s="12"/>
      <c r="O3773" s="12"/>
      <c r="P3773" s="12"/>
    </row>
    <row r="3774" spans="1:16" x14ac:dyDescent="0.25">
      <c r="A3774" s="35">
        <v>3773</v>
      </c>
      <c r="B3774" s="89">
        <v>158.16666666666671</v>
      </c>
      <c r="C3774" s="35">
        <f t="shared" si="290"/>
        <v>5</v>
      </c>
      <c r="D3774" s="35">
        <f t="shared" si="293"/>
        <v>158</v>
      </c>
      <c r="E3774" s="35">
        <f t="shared" si="294"/>
        <v>4</v>
      </c>
      <c r="F3774" s="35" t="str">
        <f t="shared" si="291"/>
        <v>Wednesday</v>
      </c>
      <c r="G3774" s="35">
        <f t="shared" si="292"/>
        <v>6</v>
      </c>
      <c r="H3774" s="34">
        <f>CONVERT(INDEX(Htg_StPt_Sch_EZ!$C$4:$I$27,MATCH(Schedules_8760!$C3774,Htg_StPt_Sch_EZ!$B$4:$B$27,0),MATCH(Schedules_8760!$F3774,Htg_StPt_Sch_EZ!$C$3:$I$3,0)),"F","C")</f>
        <v>20.555555555555554</v>
      </c>
      <c r="I3774" s="34">
        <f>CONVERT(INDEX(Htg_StPt_Sch_EZ!$C$31:$I$54,MATCH(Schedules_8760!$C3774,Htg_StPt_Sch_EZ!$B$31:$B$54,0),MATCH(Schedules_8760!$F3774,Htg_StPt_Sch_EZ!$C$30:$I$30,0)),"F","C")</f>
        <v>19.444444444444443</v>
      </c>
      <c r="J3774" s="34">
        <f>CONVERT(INDEX(Clg_StPt_Sch_EZ!$C$4:$I$27,MATCH(Schedules_8760!$C3774,Clg_StPt_Sch_EZ!$B$4:$B$27,0),MATCH(Schedules_8760!$F3774,Clg_StPt_Sch_EZ!$C$3:$I$3,0)),"F","C")</f>
        <v>25.555555555555554</v>
      </c>
      <c r="K3774" s="34">
        <f>CONVERT(INDEX(Clg_StPt_Sch_EZ!$C$31:$I$54,MATCH(Schedules_8760!$C3774,Clg_StPt_Sch_EZ!$B$31:$B$54,0),MATCH(Schedules_8760!$F3774,Clg_StPt_Sch_EZ!$C$30:$I$30,0)),"F","C")</f>
        <v>28.333333333333332</v>
      </c>
      <c r="L3774" s="34">
        <f>CONVERT(INDEX(DHW_StPt_Sch_EZ!$C$4:$I$27,MATCH(Schedules_8760!$C3774,DHW_StPt_Sch_EZ!$B$4:$B$27,0),MATCH(Schedules_8760!$F3774,DHW_StPt_Sch_EZ!$C$3:$I$3,0)),"F","C")</f>
        <v>53.333333333333329</v>
      </c>
      <c r="M3774" s="34">
        <f>CONVERT(INDEX(DHW_StPt_Sch_EZ!$C$31:$I$54,MATCH(Schedules_8760!$C3774,DHW_StPt_Sch_EZ!$B$31:$B$54,0),MATCH(Schedules_8760!$F3774,DHW_StPt_Sch_EZ!$C$30:$I$30,0)),"F","C")</f>
        <v>53.333333333333329</v>
      </c>
      <c r="N3774" s="12"/>
      <c r="O3774" s="12"/>
      <c r="P3774" s="12"/>
    </row>
    <row r="3775" spans="1:16" x14ac:dyDescent="0.25">
      <c r="A3775" s="35">
        <v>3774</v>
      </c>
      <c r="B3775" s="89">
        <v>158.20833333333329</v>
      </c>
      <c r="C3775" s="35">
        <f t="shared" si="290"/>
        <v>6</v>
      </c>
      <c r="D3775" s="35">
        <f t="shared" si="293"/>
        <v>158</v>
      </c>
      <c r="E3775" s="35">
        <f t="shared" si="294"/>
        <v>4</v>
      </c>
      <c r="F3775" s="35" t="str">
        <f t="shared" si="291"/>
        <v>Wednesday</v>
      </c>
      <c r="G3775" s="35">
        <f t="shared" si="292"/>
        <v>6</v>
      </c>
      <c r="H3775" s="34">
        <f>CONVERT(INDEX(Htg_StPt_Sch_EZ!$C$4:$I$27,MATCH(Schedules_8760!$C3775,Htg_StPt_Sch_EZ!$B$4:$B$27,0),MATCH(Schedules_8760!$F3775,Htg_StPt_Sch_EZ!$C$3:$I$3,0)),"F","C")</f>
        <v>20.555555555555554</v>
      </c>
      <c r="I3775" s="34">
        <f>CONVERT(INDEX(Htg_StPt_Sch_EZ!$C$31:$I$54,MATCH(Schedules_8760!$C3775,Htg_StPt_Sch_EZ!$B$31:$B$54,0),MATCH(Schedules_8760!$F3775,Htg_StPt_Sch_EZ!$C$30:$I$30,0)),"F","C")</f>
        <v>19.444444444444443</v>
      </c>
      <c r="J3775" s="34">
        <f>CONVERT(INDEX(Clg_StPt_Sch_EZ!$C$4:$I$27,MATCH(Schedules_8760!$C3775,Clg_StPt_Sch_EZ!$B$4:$B$27,0),MATCH(Schedules_8760!$F3775,Clg_StPt_Sch_EZ!$C$3:$I$3,0)),"F","C")</f>
        <v>25.555555555555554</v>
      </c>
      <c r="K3775" s="34">
        <f>CONVERT(INDEX(Clg_StPt_Sch_EZ!$C$31:$I$54,MATCH(Schedules_8760!$C3775,Clg_StPt_Sch_EZ!$B$31:$B$54,0),MATCH(Schedules_8760!$F3775,Clg_StPt_Sch_EZ!$C$30:$I$30,0)),"F","C")</f>
        <v>28.333333333333332</v>
      </c>
      <c r="L3775" s="34">
        <f>CONVERT(INDEX(DHW_StPt_Sch_EZ!$C$4:$I$27,MATCH(Schedules_8760!$C3775,DHW_StPt_Sch_EZ!$B$4:$B$27,0),MATCH(Schedules_8760!$F3775,DHW_StPt_Sch_EZ!$C$3:$I$3,0)),"F","C")</f>
        <v>53.333333333333329</v>
      </c>
      <c r="M3775" s="34">
        <f>CONVERT(INDEX(DHW_StPt_Sch_EZ!$C$31:$I$54,MATCH(Schedules_8760!$C3775,DHW_StPt_Sch_EZ!$B$31:$B$54,0),MATCH(Schedules_8760!$F3775,DHW_StPt_Sch_EZ!$C$30:$I$30,0)),"F","C")</f>
        <v>53.333333333333329</v>
      </c>
      <c r="N3775" s="12"/>
      <c r="O3775" s="12"/>
      <c r="P3775" s="12"/>
    </row>
    <row r="3776" spans="1:16" x14ac:dyDescent="0.25">
      <c r="A3776" s="35">
        <v>3775</v>
      </c>
      <c r="B3776" s="89">
        <v>158.25</v>
      </c>
      <c r="C3776" s="35">
        <f t="shared" si="290"/>
        <v>7</v>
      </c>
      <c r="D3776" s="35">
        <f t="shared" si="293"/>
        <v>158</v>
      </c>
      <c r="E3776" s="35">
        <f t="shared" si="294"/>
        <v>4</v>
      </c>
      <c r="F3776" s="35" t="str">
        <f t="shared" si="291"/>
        <v>Wednesday</v>
      </c>
      <c r="G3776" s="35">
        <f t="shared" si="292"/>
        <v>6</v>
      </c>
      <c r="H3776" s="34">
        <f>CONVERT(INDEX(Htg_StPt_Sch_EZ!$C$4:$I$27,MATCH(Schedules_8760!$C3776,Htg_StPt_Sch_EZ!$B$4:$B$27,0),MATCH(Schedules_8760!$F3776,Htg_StPt_Sch_EZ!$C$3:$I$3,0)),"F","C")</f>
        <v>20.555555555555554</v>
      </c>
      <c r="I3776" s="34">
        <f>CONVERT(INDEX(Htg_StPt_Sch_EZ!$C$31:$I$54,MATCH(Schedules_8760!$C3776,Htg_StPt_Sch_EZ!$B$31:$B$54,0),MATCH(Schedules_8760!$F3776,Htg_StPt_Sch_EZ!$C$30:$I$30,0)),"F","C")</f>
        <v>19.444444444444443</v>
      </c>
      <c r="J3776" s="34">
        <f>CONVERT(INDEX(Clg_StPt_Sch_EZ!$C$4:$I$27,MATCH(Schedules_8760!$C3776,Clg_StPt_Sch_EZ!$B$4:$B$27,0),MATCH(Schedules_8760!$F3776,Clg_StPt_Sch_EZ!$C$3:$I$3,0)),"F","C")</f>
        <v>25.555555555555554</v>
      </c>
      <c r="K3776" s="34">
        <f>CONVERT(INDEX(Clg_StPt_Sch_EZ!$C$31:$I$54,MATCH(Schedules_8760!$C3776,Clg_StPt_Sch_EZ!$B$31:$B$54,0),MATCH(Schedules_8760!$F3776,Clg_StPt_Sch_EZ!$C$30:$I$30,0)),"F","C")</f>
        <v>28.333333333333332</v>
      </c>
      <c r="L3776" s="34">
        <f>CONVERT(INDEX(DHW_StPt_Sch_EZ!$C$4:$I$27,MATCH(Schedules_8760!$C3776,DHW_StPt_Sch_EZ!$B$4:$B$27,0),MATCH(Schedules_8760!$F3776,DHW_StPt_Sch_EZ!$C$3:$I$3,0)),"F","C")</f>
        <v>53.333333333333329</v>
      </c>
      <c r="M3776" s="34">
        <f>CONVERT(INDEX(DHW_StPt_Sch_EZ!$C$31:$I$54,MATCH(Schedules_8760!$C3776,DHW_StPt_Sch_EZ!$B$31:$B$54,0),MATCH(Schedules_8760!$F3776,DHW_StPt_Sch_EZ!$C$30:$I$30,0)),"F","C")</f>
        <v>53.333333333333329</v>
      </c>
      <c r="N3776" s="12"/>
      <c r="O3776" s="12"/>
      <c r="P3776" s="12"/>
    </row>
    <row r="3777" spans="1:16" x14ac:dyDescent="0.25">
      <c r="A3777" s="35">
        <v>3776</v>
      </c>
      <c r="B3777" s="89">
        <v>158.29166666666671</v>
      </c>
      <c r="C3777" s="35">
        <f t="shared" si="290"/>
        <v>8</v>
      </c>
      <c r="D3777" s="35">
        <f t="shared" si="293"/>
        <v>158</v>
      </c>
      <c r="E3777" s="35">
        <f t="shared" si="294"/>
        <v>4</v>
      </c>
      <c r="F3777" s="35" t="str">
        <f t="shared" si="291"/>
        <v>Wednesday</v>
      </c>
      <c r="G3777" s="35">
        <f t="shared" si="292"/>
        <v>6</v>
      </c>
      <c r="H3777" s="34">
        <f>CONVERT(INDEX(Htg_StPt_Sch_EZ!$C$4:$I$27,MATCH(Schedules_8760!$C3777,Htg_StPt_Sch_EZ!$B$4:$B$27,0),MATCH(Schedules_8760!$F3777,Htg_StPt_Sch_EZ!$C$3:$I$3,0)),"F","C")</f>
        <v>20.555555555555554</v>
      </c>
      <c r="I3777" s="34">
        <f>CONVERT(INDEX(Htg_StPt_Sch_EZ!$C$31:$I$54,MATCH(Schedules_8760!$C3777,Htg_StPt_Sch_EZ!$B$31:$B$54,0),MATCH(Schedules_8760!$F3777,Htg_StPt_Sch_EZ!$C$30:$I$30,0)),"F","C")</f>
        <v>19.444444444444443</v>
      </c>
      <c r="J3777" s="34">
        <f>CONVERT(INDEX(Clg_StPt_Sch_EZ!$C$4:$I$27,MATCH(Schedules_8760!$C3777,Clg_StPt_Sch_EZ!$B$4:$B$27,0),MATCH(Schedules_8760!$F3777,Clg_StPt_Sch_EZ!$C$3:$I$3,0)),"F","C")</f>
        <v>25.555555555555554</v>
      </c>
      <c r="K3777" s="34">
        <f>CONVERT(INDEX(Clg_StPt_Sch_EZ!$C$31:$I$54,MATCH(Schedules_8760!$C3777,Clg_StPt_Sch_EZ!$B$31:$B$54,0),MATCH(Schedules_8760!$F3777,Clg_StPt_Sch_EZ!$C$30:$I$30,0)),"F","C")</f>
        <v>25</v>
      </c>
      <c r="L3777" s="34">
        <f>CONVERT(INDEX(DHW_StPt_Sch_EZ!$C$4:$I$27,MATCH(Schedules_8760!$C3777,DHW_StPt_Sch_EZ!$B$4:$B$27,0),MATCH(Schedules_8760!$F3777,DHW_StPt_Sch_EZ!$C$3:$I$3,0)),"F","C")</f>
        <v>53.333333333333329</v>
      </c>
      <c r="M3777" s="34">
        <f>CONVERT(INDEX(DHW_StPt_Sch_EZ!$C$31:$I$54,MATCH(Schedules_8760!$C3777,DHW_StPt_Sch_EZ!$B$31:$B$54,0),MATCH(Schedules_8760!$F3777,DHW_StPt_Sch_EZ!$C$30:$I$30,0)),"F","C")</f>
        <v>53.333333333333329</v>
      </c>
      <c r="N3777" s="12"/>
      <c r="O3777" s="12"/>
      <c r="P3777" s="12"/>
    </row>
    <row r="3778" spans="1:16" x14ac:dyDescent="0.25">
      <c r="A3778" s="35">
        <v>3777</v>
      </c>
      <c r="B3778" s="89">
        <v>158.33333333333329</v>
      </c>
      <c r="C3778" s="35">
        <f t="shared" ref="C3778:C3841" si="295">HOUR(B3778)+1</f>
        <v>9</v>
      </c>
      <c r="D3778" s="35">
        <f t="shared" si="293"/>
        <v>158</v>
      </c>
      <c r="E3778" s="35">
        <f t="shared" si="294"/>
        <v>4</v>
      </c>
      <c r="F3778" s="35" t="str">
        <f t="shared" ref="F3778:F3841" si="296">IF(E3778=1,"Sunday",IF(E3778=2,"Monday",IF(E3778=3,"Tuesday",IF(E3778=4,"Wednesday",IF(E3778=5,"Thursday",IF(E3778=6,"Friday","Saturday"))))))</f>
        <v>Wednesday</v>
      </c>
      <c r="G3778" s="35">
        <f t="shared" ref="G3778:G3841" si="297">MONTH(B3778)</f>
        <v>6</v>
      </c>
      <c r="H3778" s="34">
        <f>CONVERT(INDEX(Htg_StPt_Sch_EZ!$C$4:$I$27,MATCH(Schedules_8760!$C3778,Htg_StPt_Sch_EZ!$B$4:$B$27,0),MATCH(Schedules_8760!$F3778,Htg_StPt_Sch_EZ!$C$3:$I$3,0)),"F","C")</f>
        <v>20.555555555555554</v>
      </c>
      <c r="I3778" s="34">
        <f>CONVERT(INDEX(Htg_StPt_Sch_EZ!$C$31:$I$54,MATCH(Schedules_8760!$C3778,Htg_StPt_Sch_EZ!$B$31:$B$54,0),MATCH(Schedules_8760!$F3778,Htg_StPt_Sch_EZ!$C$30:$I$30,0)),"F","C")</f>
        <v>19.444444444444443</v>
      </c>
      <c r="J3778" s="34">
        <f>CONVERT(INDEX(Clg_StPt_Sch_EZ!$C$4:$I$27,MATCH(Schedules_8760!$C3778,Clg_StPt_Sch_EZ!$B$4:$B$27,0),MATCH(Schedules_8760!$F3778,Clg_StPt_Sch_EZ!$C$3:$I$3,0)),"F","C")</f>
        <v>25.555555555555554</v>
      </c>
      <c r="K3778" s="34">
        <f>CONVERT(INDEX(Clg_StPt_Sch_EZ!$C$31:$I$54,MATCH(Schedules_8760!$C3778,Clg_StPt_Sch_EZ!$B$31:$B$54,0),MATCH(Schedules_8760!$F3778,Clg_StPt_Sch_EZ!$C$30:$I$30,0)),"F","C")</f>
        <v>25</v>
      </c>
      <c r="L3778" s="34">
        <f>CONVERT(INDEX(DHW_StPt_Sch_EZ!$C$4:$I$27,MATCH(Schedules_8760!$C3778,DHW_StPt_Sch_EZ!$B$4:$B$27,0),MATCH(Schedules_8760!$F3778,DHW_StPt_Sch_EZ!$C$3:$I$3,0)),"F","C")</f>
        <v>53.333333333333329</v>
      </c>
      <c r="M3778" s="34">
        <f>CONVERT(INDEX(DHW_StPt_Sch_EZ!$C$31:$I$54,MATCH(Schedules_8760!$C3778,DHW_StPt_Sch_EZ!$B$31:$B$54,0),MATCH(Schedules_8760!$F3778,DHW_StPt_Sch_EZ!$C$30:$I$30,0)),"F","C")</f>
        <v>53.333333333333329</v>
      </c>
      <c r="N3778" s="12"/>
      <c r="O3778" s="12"/>
      <c r="P3778" s="12"/>
    </row>
    <row r="3779" spans="1:16" x14ac:dyDescent="0.25">
      <c r="A3779" s="35">
        <v>3778</v>
      </c>
      <c r="B3779" s="89">
        <v>158.375</v>
      </c>
      <c r="C3779" s="35">
        <f t="shared" si="295"/>
        <v>10</v>
      </c>
      <c r="D3779" s="35">
        <f t="shared" ref="D3779:D3842" si="298">IF(C3779=1,D3778+1,D3778)</f>
        <v>158</v>
      </c>
      <c r="E3779" s="35">
        <f t="shared" ref="E3779:E3842" si="299">IF(AND(C3779=1,E3778=7),1,IF(C3779=1,E3778+1,E3778))</f>
        <v>4</v>
      </c>
      <c r="F3779" s="35" t="str">
        <f t="shared" si="296"/>
        <v>Wednesday</v>
      </c>
      <c r="G3779" s="35">
        <f t="shared" si="297"/>
        <v>6</v>
      </c>
      <c r="H3779" s="34">
        <f>CONVERT(INDEX(Htg_StPt_Sch_EZ!$C$4:$I$27,MATCH(Schedules_8760!$C3779,Htg_StPt_Sch_EZ!$B$4:$B$27,0),MATCH(Schedules_8760!$F3779,Htg_StPt_Sch_EZ!$C$3:$I$3,0)),"F","C")</f>
        <v>20.555555555555554</v>
      </c>
      <c r="I3779" s="34">
        <f>CONVERT(INDEX(Htg_StPt_Sch_EZ!$C$31:$I$54,MATCH(Schedules_8760!$C3779,Htg_StPt_Sch_EZ!$B$31:$B$54,0),MATCH(Schedules_8760!$F3779,Htg_StPt_Sch_EZ!$C$30:$I$30,0)),"F","C")</f>
        <v>19.444444444444443</v>
      </c>
      <c r="J3779" s="34">
        <f>CONVERT(INDEX(Clg_StPt_Sch_EZ!$C$4:$I$27,MATCH(Schedules_8760!$C3779,Clg_StPt_Sch_EZ!$B$4:$B$27,0),MATCH(Schedules_8760!$F3779,Clg_StPt_Sch_EZ!$C$3:$I$3,0)),"F","C")</f>
        <v>25.555555555555554</v>
      </c>
      <c r="K3779" s="34">
        <f>CONVERT(INDEX(Clg_StPt_Sch_EZ!$C$31:$I$54,MATCH(Schedules_8760!$C3779,Clg_StPt_Sch_EZ!$B$31:$B$54,0),MATCH(Schedules_8760!$F3779,Clg_StPt_Sch_EZ!$C$30:$I$30,0)),"F","C")</f>
        <v>25</v>
      </c>
      <c r="L3779" s="34">
        <f>CONVERT(INDEX(DHW_StPt_Sch_EZ!$C$4:$I$27,MATCH(Schedules_8760!$C3779,DHW_StPt_Sch_EZ!$B$4:$B$27,0),MATCH(Schedules_8760!$F3779,DHW_StPt_Sch_EZ!$C$3:$I$3,0)),"F","C")</f>
        <v>53.333333333333329</v>
      </c>
      <c r="M3779" s="34">
        <f>CONVERT(INDEX(DHW_StPt_Sch_EZ!$C$31:$I$54,MATCH(Schedules_8760!$C3779,DHW_StPt_Sch_EZ!$B$31:$B$54,0),MATCH(Schedules_8760!$F3779,DHW_StPt_Sch_EZ!$C$30:$I$30,0)),"F","C")</f>
        <v>53.333333333333329</v>
      </c>
      <c r="N3779" s="12"/>
      <c r="O3779" s="12"/>
      <c r="P3779" s="12"/>
    </row>
    <row r="3780" spans="1:16" x14ac:dyDescent="0.25">
      <c r="A3780" s="35">
        <v>3779</v>
      </c>
      <c r="B3780" s="89">
        <v>158.41666666666671</v>
      </c>
      <c r="C3780" s="35">
        <f t="shared" si="295"/>
        <v>11</v>
      </c>
      <c r="D3780" s="35">
        <f t="shared" si="298"/>
        <v>158</v>
      </c>
      <c r="E3780" s="35">
        <f t="shared" si="299"/>
        <v>4</v>
      </c>
      <c r="F3780" s="35" t="str">
        <f t="shared" si="296"/>
        <v>Wednesday</v>
      </c>
      <c r="G3780" s="35">
        <f t="shared" si="297"/>
        <v>6</v>
      </c>
      <c r="H3780" s="34">
        <f>CONVERT(INDEX(Htg_StPt_Sch_EZ!$C$4:$I$27,MATCH(Schedules_8760!$C3780,Htg_StPt_Sch_EZ!$B$4:$B$27,0),MATCH(Schedules_8760!$F3780,Htg_StPt_Sch_EZ!$C$3:$I$3,0)),"F","C")</f>
        <v>20.555555555555554</v>
      </c>
      <c r="I3780" s="34">
        <f>CONVERT(INDEX(Htg_StPt_Sch_EZ!$C$31:$I$54,MATCH(Schedules_8760!$C3780,Htg_StPt_Sch_EZ!$B$31:$B$54,0),MATCH(Schedules_8760!$F3780,Htg_StPt_Sch_EZ!$C$30:$I$30,0)),"F","C")</f>
        <v>19.444444444444443</v>
      </c>
      <c r="J3780" s="34">
        <f>CONVERT(INDEX(Clg_StPt_Sch_EZ!$C$4:$I$27,MATCH(Schedules_8760!$C3780,Clg_StPt_Sch_EZ!$B$4:$B$27,0),MATCH(Schedules_8760!$F3780,Clg_StPt_Sch_EZ!$C$3:$I$3,0)),"F","C")</f>
        <v>25.555555555555554</v>
      </c>
      <c r="K3780" s="34">
        <f>CONVERT(INDEX(Clg_StPt_Sch_EZ!$C$31:$I$54,MATCH(Schedules_8760!$C3780,Clg_StPt_Sch_EZ!$B$31:$B$54,0),MATCH(Schedules_8760!$F3780,Clg_StPt_Sch_EZ!$C$30:$I$30,0)),"F","C")</f>
        <v>25</v>
      </c>
      <c r="L3780" s="34">
        <f>CONVERT(INDEX(DHW_StPt_Sch_EZ!$C$4:$I$27,MATCH(Schedules_8760!$C3780,DHW_StPt_Sch_EZ!$B$4:$B$27,0),MATCH(Schedules_8760!$F3780,DHW_StPt_Sch_EZ!$C$3:$I$3,0)),"F","C")</f>
        <v>53.333333333333329</v>
      </c>
      <c r="M3780" s="34">
        <f>CONVERT(INDEX(DHW_StPt_Sch_EZ!$C$31:$I$54,MATCH(Schedules_8760!$C3780,DHW_StPt_Sch_EZ!$B$31:$B$54,0),MATCH(Schedules_8760!$F3780,DHW_StPt_Sch_EZ!$C$30:$I$30,0)),"F","C")</f>
        <v>53.333333333333329</v>
      </c>
      <c r="N3780" s="12"/>
      <c r="O3780" s="12"/>
      <c r="P3780" s="12"/>
    </row>
    <row r="3781" spans="1:16" x14ac:dyDescent="0.25">
      <c r="A3781" s="35">
        <v>3780</v>
      </c>
      <c r="B3781" s="89">
        <v>158.45833333333329</v>
      </c>
      <c r="C3781" s="35">
        <f t="shared" si="295"/>
        <v>12</v>
      </c>
      <c r="D3781" s="35">
        <f t="shared" si="298"/>
        <v>158</v>
      </c>
      <c r="E3781" s="35">
        <f t="shared" si="299"/>
        <v>4</v>
      </c>
      <c r="F3781" s="35" t="str">
        <f t="shared" si="296"/>
        <v>Wednesday</v>
      </c>
      <c r="G3781" s="35">
        <f t="shared" si="297"/>
        <v>6</v>
      </c>
      <c r="H3781" s="34">
        <f>CONVERT(INDEX(Htg_StPt_Sch_EZ!$C$4:$I$27,MATCH(Schedules_8760!$C3781,Htg_StPt_Sch_EZ!$B$4:$B$27,0),MATCH(Schedules_8760!$F3781,Htg_StPt_Sch_EZ!$C$3:$I$3,0)),"F","C")</f>
        <v>20.555555555555554</v>
      </c>
      <c r="I3781" s="34">
        <f>CONVERT(INDEX(Htg_StPt_Sch_EZ!$C$31:$I$54,MATCH(Schedules_8760!$C3781,Htg_StPt_Sch_EZ!$B$31:$B$54,0),MATCH(Schedules_8760!$F3781,Htg_StPt_Sch_EZ!$C$30:$I$30,0)),"F","C")</f>
        <v>19.444444444444443</v>
      </c>
      <c r="J3781" s="34">
        <f>CONVERT(INDEX(Clg_StPt_Sch_EZ!$C$4:$I$27,MATCH(Schedules_8760!$C3781,Clg_StPt_Sch_EZ!$B$4:$B$27,0),MATCH(Schedules_8760!$F3781,Clg_StPt_Sch_EZ!$C$3:$I$3,0)),"F","C")</f>
        <v>25.555555555555554</v>
      </c>
      <c r="K3781" s="34">
        <f>CONVERT(INDEX(Clg_StPt_Sch_EZ!$C$31:$I$54,MATCH(Schedules_8760!$C3781,Clg_StPt_Sch_EZ!$B$31:$B$54,0),MATCH(Schedules_8760!$F3781,Clg_StPt_Sch_EZ!$C$30:$I$30,0)),"F","C")</f>
        <v>25</v>
      </c>
      <c r="L3781" s="34">
        <f>CONVERT(INDEX(DHW_StPt_Sch_EZ!$C$4:$I$27,MATCH(Schedules_8760!$C3781,DHW_StPt_Sch_EZ!$B$4:$B$27,0),MATCH(Schedules_8760!$F3781,DHW_StPt_Sch_EZ!$C$3:$I$3,0)),"F","C")</f>
        <v>53.333333333333329</v>
      </c>
      <c r="M3781" s="34">
        <f>CONVERT(INDEX(DHW_StPt_Sch_EZ!$C$31:$I$54,MATCH(Schedules_8760!$C3781,DHW_StPt_Sch_EZ!$B$31:$B$54,0),MATCH(Schedules_8760!$F3781,DHW_StPt_Sch_EZ!$C$30:$I$30,0)),"F","C")</f>
        <v>53.333333333333329</v>
      </c>
      <c r="N3781" s="12"/>
      <c r="O3781" s="12"/>
      <c r="P3781" s="12"/>
    </row>
    <row r="3782" spans="1:16" x14ac:dyDescent="0.25">
      <c r="A3782" s="35">
        <v>3781</v>
      </c>
      <c r="B3782" s="89">
        <v>158.5</v>
      </c>
      <c r="C3782" s="35">
        <f t="shared" si="295"/>
        <v>13</v>
      </c>
      <c r="D3782" s="35">
        <f t="shared" si="298"/>
        <v>158</v>
      </c>
      <c r="E3782" s="35">
        <f t="shared" si="299"/>
        <v>4</v>
      </c>
      <c r="F3782" s="35" t="str">
        <f t="shared" si="296"/>
        <v>Wednesday</v>
      </c>
      <c r="G3782" s="35">
        <f t="shared" si="297"/>
        <v>6</v>
      </c>
      <c r="H3782" s="34">
        <f>CONVERT(INDEX(Htg_StPt_Sch_EZ!$C$4:$I$27,MATCH(Schedules_8760!$C3782,Htg_StPt_Sch_EZ!$B$4:$B$27,0),MATCH(Schedules_8760!$F3782,Htg_StPt_Sch_EZ!$C$3:$I$3,0)),"F","C")</f>
        <v>20.555555555555554</v>
      </c>
      <c r="I3782" s="34">
        <f>CONVERT(INDEX(Htg_StPt_Sch_EZ!$C$31:$I$54,MATCH(Schedules_8760!$C3782,Htg_StPt_Sch_EZ!$B$31:$B$54,0),MATCH(Schedules_8760!$F3782,Htg_StPt_Sch_EZ!$C$30:$I$30,0)),"F","C")</f>
        <v>19.444444444444443</v>
      </c>
      <c r="J3782" s="34">
        <f>CONVERT(INDEX(Clg_StPt_Sch_EZ!$C$4:$I$27,MATCH(Schedules_8760!$C3782,Clg_StPt_Sch_EZ!$B$4:$B$27,0),MATCH(Schedules_8760!$F3782,Clg_StPt_Sch_EZ!$C$3:$I$3,0)),"F","C")</f>
        <v>25.555555555555554</v>
      </c>
      <c r="K3782" s="34">
        <f>CONVERT(INDEX(Clg_StPt_Sch_EZ!$C$31:$I$54,MATCH(Schedules_8760!$C3782,Clg_StPt_Sch_EZ!$B$31:$B$54,0),MATCH(Schedules_8760!$F3782,Clg_StPt_Sch_EZ!$C$30:$I$30,0)),"F","C")</f>
        <v>25</v>
      </c>
      <c r="L3782" s="34">
        <f>CONVERT(INDEX(DHW_StPt_Sch_EZ!$C$4:$I$27,MATCH(Schedules_8760!$C3782,DHW_StPt_Sch_EZ!$B$4:$B$27,0),MATCH(Schedules_8760!$F3782,DHW_StPt_Sch_EZ!$C$3:$I$3,0)),"F","C")</f>
        <v>53.333333333333329</v>
      </c>
      <c r="M3782" s="34">
        <f>CONVERT(INDEX(DHW_StPt_Sch_EZ!$C$31:$I$54,MATCH(Schedules_8760!$C3782,DHW_StPt_Sch_EZ!$B$31:$B$54,0),MATCH(Schedules_8760!$F3782,DHW_StPt_Sch_EZ!$C$30:$I$30,0)),"F","C")</f>
        <v>53.333333333333329</v>
      </c>
      <c r="N3782" s="12"/>
      <c r="O3782" s="12"/>
      <c r="P3782" s="12"/>
    </row>
    <row r="3783" spans="1:16" x14ac:dyDescent="0.25">
      <c r="A3783" s="35">
        <v>3782</v>
      </c>
      <c r="B3783" s="89">
        <v>158.54166666666671</v>
      </c>
      <c r="C3783" s="35">
        <f t="shared" si="295"/>
        <v>14</v>
      </c>
      <c r="D3783" s="35">
        <f t="shared" si="298"/>
        <v>158</v>
      </c>
      <c r="E3783" s="35">
        <f t="shared" si="299"/>
        <v>4</v>
      </c>
      <c r="F3783" s="35" t="str">
        <f t="shared" si="296"/>
        <v>Wednesday</v>
      </c>
      <c r="G3783" s="35">
        <f t="shared" si="297"/>
        <v>6</v>
      </c>
      <c r="H3783" s="34">
        <f>CONVERT(INDEX(Htg_StPt_Sch_EZ!$C$4:$I$27,MATCH(Schedules_8760!$C3783,Htg_StPt_Sch_EZ!$B$4:$B$27,0),MATCH(Schedules_8760!$F3783,Htg_StPt_Sch_EZ!$C$3:$I$3,0)),"F","C")</f>
        <v>20.555555555555554</v>
      </c>
      <c r="I3783" s="34">
        <f>CONVERT(INDEX(Htg_StPt_Sch_EZ!$C$31:$I$54,MATCH(Schedules_8760!$C3783,Htg_StPt_Sch_EZ!$B$31:$B$54,0),MATCH(Schedules_8760!$F3783,Htg_StPt_Sch_EZ!$C$30:$I$30,0)),"F","C")</f>
        <v>19.444444444444443</v>
      </c>
      <c r="J3783" s="34">
        <f>CONVERT(INDEX(Clg_StPt_Sch_EZ!$C$4:$I$27,MATCH(Schedules_8760!$C3783,Clg_StPt_Sch_EZ!$B$4:$B$27,0),MATCH(Schedules_8760!$F3783,Clg_StPt_Sch_EZ!$C$3:$I$3,0)),"F","C")</f>
        <v>25.555555555555554</v>
      </c>
      <c r="K3783" s="34">
        <f>CONVERT(INDEX(Clg_StPt_Sch_EZ!$C$31:$I$54,MATCH(Schedules_8760!$C3783,Clg_StPt_Sch_EZ!$B$31:$B$54,0),MATCH(Schedules_8760!$F3783,Clg_StPt_Sch_EZ!$C$30:$I$30,0)),"F","C")</f>
        <v>25</v>
      </c>
      <c r="L3783" s="34">
        <f>CONVERT(INDEX(DHW_StPt_Sch_EZ!$C$4:$I$27,MATCH(Schedules_8760!$C3783,DHW_StPt_Sch_EZ!$B$4:$B$27,0),MATCH(Schedules_8760!$F3783,DHW_StPt_Sch_EZ!$C$3:$I$3,0)),"F","C")</f>
        <v>53.333333333333329</v>
      </c>
      <c r="M3783" s="34">
        <f>CONVERT(INDEX(DHW_StPt_Sch_EZ!$C$31:$I$54,MATCH(Schedules_8760!$C3783,DHW_StPt_Sch_EZ!$B$31:$B$54,0),MATCH(Schedules_8760!$F3783,DHW_StPt_Sch_EZ!$C$30:$I$30,0)),"F","C")</f>
        <v>53.333333333333329</v>
      </c>
      <c r="N3783" s="12"/>
      <c r="O3783" s="12"/>
      <c r="P3783" s="12"/>
    </row>
    <row r="3784" spans="1:16" x14ac:dyDescent="0.25">
      <c r="A3784" s="35">
        <v>3783</v>
      </c>
      <c r="B3784" s="89">
        <v>158.58333333333329</v>
      </c>
      <c r="C3784" s="35">
        <f t="shared" si="295"/>
        <v>15</v>
      </c>
      <c r="D3784" s="35">
        <f t="shared" si="298"/>
        <v>158</v>
      </c>
      <c r="E3784" s="35">
        <f t="shared" si="299"/>
        <v>4</v>
      </c>
      <c r="F3784" s="35" t="str">
        <f t="shared" si="296"/>
        <v>Wednesday</v>
      </c>
      <c r="G3784" s="35">
        <f t="shared" si="297"/>
        <v>6</v>
      </c>
      <c r="H3784" s="34">
        <f>CONVERT(INDEX(Htg_StPt_Sch_EZ!$C$4:$I$27,MATCH(Schedules_8760!$C3784,Htg_StPt_Sch_EZ!$B$4:$B$27,0),MATCH(Schedules_8760!$F3784,Htg_StPt_Sch_EZ!$C$3:$I$3,0)),"F","C")</f>
        <v>20.555555555555554</v>
      </c>
      <c r="I3784" s="34">
        <f>CONVERT(INDEX(Htg_StPt_Sch_EZ!$C$31:$I$54,MATCH(Schedules_8760!$C3784,Htg_StPt_Sch_EZ!$B$31:$B$54,0),MATCH(Schedules_8760!$F3784,Htg_StPt_Sch_EZ!$C$30:$I$30,0)),"F","C")</f>
        <v>21.111111111111111</v>
      </c>
      <c r="J3784" s="34">
        <f>CONVERT(INDEX(Clg_StPt_Sch_EZ!$C$4:$I$27,MATCH(Schedules_8760!$C3784,Clg_StPt_Sch_EZ!$B$4:$B$27,0),MATCH(Schedules_8760!$F3784,Clg_StPt_Sch_EZ!$C$3:$I$3,0)),"F","C")</f>
        <v>25.555555555555554</v>
      </c>
      <c r="K3784" s="34">
        <f>CONVERT(INDEX(Clg_StPt_Sch_EZ!$C$31:$I$54,MATCH(Schedules_8760!$C3784,Clg_StPt_Sch_EZ!$B$31:$B$54,0),MATCH(Schedules_8760!$F3784,Clg_StPt_Sch_EZ!$C$30:$I$30,0)),"F","C")</f>
        <v>25</v>
      </c>
      <c r="L3784" s="34">
        <f>CONVERT(INDEX(DHW_StPt_Sch_EZ!$C$4:$I$27,MATCH(Schedules_8760!$C3784,DHW_StPt_Sch_EZ!$B$4:$B$27,0),MATCH(Schedules_8760!$F3784,DHW_StPt_Sch_EZ!$C$3:$I$3,0)),"F","C")</f>
        <v>53.333333333333329</v>
      </c>
      <c r="M3784" s="34">
        <f>CONVERT(INDEX(DHW_StPt_Sch_EZ!$C$31:$I$54,MATCH(Schedules_8760!$C3784,DHW_StPt_Sch_EZ!$B$31:$B$54,0),MATCH(Schedules_8760!$F3784,DHW_StPt_Sch_EZ!$C$30:$I$30,0)),"F","C")</f>
        <v>53.333333333333329</v>
      </c>
      <c r="N3784" s="12"/>
      <c r="O3784" s="12"/>
      <c r="P3784" s="12"/>
    </row>
    <row r="3785" spans="1:16" x14ac:dyDescent="0.25">
      <c r="A3785" s="35">
        <v>3784</v>
      </c>
      <c r="B3785" s="89">
        <v>158.625</v>
      </c>
      <c r="C3785" s="35">
        <f t="shared" si="295"/>
        <v>16</v>
      </c>
      <c r="D3785" s="35">
        <f t="shared" si="298"/>
        <v>158</v>
      </c>
      <c r="E3785" s="35">
        <f t="shared" si="299"/>
        <v>4</v>
      </c>
      <c r="F3785" s="35" t="str">
        <f t="shared" si="296"/>
        <v>Wednesday</v>
      </c>
      <c r="G3785" s="35">
        <f t="shared" si="297"/>
        <v>6</v>
      </c>
      <c r="H3785" s="34">
        <f>CONVERT(INDEX(Htg_StPt_Sch_EZ!$C$4:$I$27,MATCH(Schedules_8760!$C3785,Htg_StPt_Sch_EZ!$B$4:$B$27,0),MATCH(Schedules_8760!$F3785,Htg_StPt_Sch_EZ!$C$3:$I$3,0)),"F","C")</f>
        <v>20.555555555555554</v>
      </c>
      <c r="I3785" s="34">
        <f>CONVERT(INDEX(Htg_StPt_Sch_EZ!$C$31:$I$54,MATCH(Schedules_8760!$C3785,Htg_StPt_Sch_EZ!$B$31:$B$54,0),MATCH(Schedules_8760!$F3785,Htg_StPt_Sch_EZ!$C$30:$I$30,0)),"F","C")</f>
        <v>21.111111111111111</v>
      </c>
      <c r="J3785" s="34">
        <f>CONVERT(INDEX(Clg_StPt_Sch_EZ!$C$4:$I$27,MATCH(Schedules_8760!$C3785,Clg_StPt_Sch_EZ!$B$4:$B$27,0),MATCH(Schedules_8760!$F3785,Clg_StPt_Sch_EZ!$C$3:$I$3,0)),"F","C")</f>
        <v>25.555555555555554</v>
      </c>
      <c r="K3785" s="34">
        <f>CONVERT(INDEX(Clg_StPt_Sch_EZ!$C$31:$I$54,MATCH(Schedules_8760!$C3785,Clg_StPt_Sch_EZ!$B$31:$B$54,0),MATCH(Schedules_8760!$F3785,Clg_StPt_Sch_EZ!$C$30:$I$30,0)),"F","C")</f>
        <v>25</v>
      </c>
      <c r="L3785" s="34">
        <f>CONVERT(INDEX(DHW_StPt_Sch_EZ!$C$4:$I$27,MATCH(Schedules_8760!$C3785,DHW_StPt_Sch_EZ!$B$4:$B$27,0),MATCH(Schedules_8760!$F3785,DHW_StPt_Sch_EZ!$C$3:$I$3,0)),"F","C")</f>
        <v>53.333333333333329</v>
      </c>
      <c r="M3785" s="34">
        <f>CONVERT(INDEX(DHW_StPt_Sch_EZ!$C$31:$I$54,MATCH(Schedules_8760!$C3785,DHW_StPt_Sch_EZ!$B$31:$B$54,0),MATCH(Schedules_8760!$F3785,DHW_StPt_Sch_EZ!$C$30:$I$30,0)),"F","C")</f>
        <v>53.333333333333329</v>
      </c>
      <c r="N3785" s="12"/>
      <c r="O3785" s="12"/>
      <c r="P3785" s="12"/>
    </row>
    <row r="3786" spans="1:16" x14ac:dyDescent="0.25">
      <c r="A3786" s="35">
        <v>3785</v>
      </c>
      <c r="B3786" s="89">
        <v>158.66666666666671</v>
      </c>
      <c r="C3786" s="35">
        <f t="shared" si="295"/>
        <v>17</v>
      </c>
      <c r="D3786" s="35">
        <f t="shared" si="298"/>
        <v>158</v>
      </c>
      <c r="E3786" s="35">
        <f t="shared" si="299"/>
        <v>4</v>
      </c>
      <c r="F3786" s="35" t="str">
        <f t="shared" si="296"/>
        <v>Wednesday</v>
      </c>
      <c r="G3786" s="35">
        <f t="shared" si="297"/>
        <v>6</v>
      </c>
      <c r="H3786" s="34">
        <f>CONVERT(INDEX(Htg_StPt_Sch_EZ!$C$4:$I$27,MATCH(Schedules_8760!$C3786,Htg_StPt_Sch_EZ!$B$4:$B$27,0),MATCH(Schedules_8760!$F3786,Htg_StPt_Sch_EZ!$C$3:$I$3,0)),"F","C")</f>
        <v>20.555555555555554</v>
      </c>
      <c r="I3786" s="34">
        <f>CONVERT(INDEX(Htg_StPt_Sch_EZ!$C$31:$I$54,MATCH(Schedules_8760!$C3786,Htg_StPt_Sch_EZ!$B$31:$B$54,0),MATCH(Schedules_8760!$F3786,Htg_StPt_Sch_EZ!$C$30:$I$30,0)),"F","C")</f>
        <v>17.777777777777779</v>
      </c>
      <c r="J3786" s="34">
        <f>CONVERT(INDEX(Clg_StPt_Sch_EZ!$C$4:$I$27,MATCH(Schedules_8760!$C3786,Clg_StPt_Sch_EZ!$B$4:$B$27,0),MATCH(Schedules_8760!$F3786,Clg_StPt_Sch_EZ!$C$3:$I$3,0)),"F","C")</f>
        <v>25.555555555555554</v>
      </c>
      <c r="K3786" s="34">
        <f>CONVERT(INDEX(Clg_StPt_Sch_EZ!$C$31:$I$54,MATCH(Schedules_8760!$C3786,Clg_StPt_Sch_EZ!$B$31:$B$54,0),MATCH(Schedules_8760!$F3786,Clg_StPt_Sch_EZ!$C$30:$I$30,0)),"F","C")</f>
        <v>25</v>
      </c>
      <c r="L3786" s="34">
        <f>CONVERT(INDEX(DHW_StPt_Sch_EZ!$C$4:$I$27,MATCH(Schedules_8760!$C3786,DHW_StPt_Sch_EZ!$B$4:$B$27,0),MATCH(Schedules_8760!$F3786,DHW_StPt_Sch_EZ!$C$3:$I$3,0)),"F","C")</f>
        <v>53.333333333333329</v>
      </c>
      <c r="M3786" s="34">
        <f>CONVERT(INDEX(DHW_StPt_Sch_EZ!$C$31:$I$54,MATCH(Schedules_8760!$C3786,DHW_StPt_Sch_EZ!$B$31:$B$54,0),MATCH(Schedules_8760!$F3786,DHW_StPt_Sch_EZ!$C$30:$I$30,0)),"F","C")</f>
        <v>53.333333333333329</v>
      </c>
      <c r="N3786" s="12"/>
      <c r="O3786" s="12"/>
      <c r="P3786" s="12"/>
    </row>
    <row r="3787" spans="1:16" x14ac:dyDescent="0.25">
      <c r="A3787" s="35">
        <v>3786</v>
      </c>
      <c r="B3787" s="89">
        <v>158.70833333333329</v>
      </c>
      <c r="C3787" s="35">
        <f t="shared" si="295"/>
        <v>18</v>
      </c>
      <c r="D3787" s="35">
        <f t="shared" si="298"/>
        <v>158</v>
      </c>
      <c r="E3787" s="35">
        <f t="shared" si="299"/>
        <v>4</v>
      </c>
      <c r="F3787" s="35" t="str">
        <f t="shared" si="296"/>
        <v>Wednesday</v>
      </c>
      <c r="G3787" s="35">
        <f t="shared" si="297"/>
        <v>6</v>
      </c>
      <c r="H3787" s="34">
        <f>CONVERT(INDEX(Htg_StPt_Sch_EZ!$C$4:$I$27,MATCH(Schedules_8760!$C3787,Htg_StPt_Sch_EZ!$B$4:$B$27,0),MATCH(Schedules_8760!$F3787,Htg_StPt_Sch_EZ!$C$3:$I$3,0)),"F","C")</f>
        <v>20.555555555555554</v>
      </c>
      <c r="I3787" s="34">
        <f>CONVERT(INDEX(Htg_StPt_Sch_EZ!$C$31:$I$54,MATCH(Schedules_8760!$C3787,Htg_StPt_Sch_EZ!$B$31:$B$54,0),MATCH(Schedules_8760!$F3787,Htg_StPt_Sch_EZ!$C$30:$I$30,0)),"F","C")</f>
        <v>17.777777777777779</v>
      </c>
      <c r="J3787" s="34">
        <f>CONVERT(INDEX(Clg_StPt_Sch_EZ!$C$4:$I$27,MATCH(Schedules_8760!$C3787,Clg_StPt_Sch_EZ!$B$4:$B$27,0),MATCH(Schedules_8760!$F3787,Clg_StPt_Sch_EZ!$C$3:$I$3,0)),"F","C")</f>
        <v>25.555555555555554</v>
      </c>
      <c r="K3787" s="34">
        <f>CONVERT(INDEX(Clg_StPt_Sch_EZ!$C$31:$I$54,MATCH(Schedules_8760!$C3787,Clg_StPt_Sch_EZ!$B$31:$B$54,0),MATCH(Schedules_8760!$F3787,Clg_StPt_Sch_EZ!$C$30:$I$30,0)),"F","C")</f>
        <v>28.333333333333332</v>
      </c>
      <c r="L3787" s="34">
        <f>CONVERT(INDEX(DHW_StPt_Sch_EZ!$C$4:$I$27,MATCH(Schedules_8760!$C3787,DHW_StPt_Sch_EZ!$B$4:$B$27,0),MATCH(Schedules_8760!$F3787,DHW_StPt_Sch_EZ!$C$3:$I$3,0)),"F","C")</f>
        <v>53.333333333333329</v>
      </c>
      <c r="M3787" s="34">
        <f>CONVERT(INDEX(DHW_StPt_Sch_EZ!$C$31:$I$54,MATCH(Schedules_8760!$C3787,DHW_StPt_Sch_EZ!$B$31:$B$54,0),MATCH(Schedules_8760!$F3787,DHW_StPt_Sch_EZ!$C$30:$I$30,0)),"F","C")</f>
        <v>53.333333333333329</v>
      </c>
      <c r="N3787" s="12"/>
      <c r="O3787" s="12"/>
      <c r="P3787" s="12"/>
    </row>
    <row r="3788" spans="1:16" x14ac:dyDescent="0.25">
      <c r="A3788" s="35">
        <v>3787</v>
      </c>
      <c r="B3788" s="89">
        <v>158.75</v>
      </c>
      <c r="C3788" s="35">
        <f t="shared" si="295"/>
        <v>19</v>
      </c>
      <c r="D3788" s="35">
        <f t="shared" si="298"/>
        <v>158</v>
      </c>
      <c r="E3788" s="35">
        <f t="shared" si="299"/>
        <v>4</v>
      </c>
      <c r="F3788" s="35" t="str">
        <f t="shared" si="296"/>
        <v>Wednesday</v>
      </c>
      <c r="G3788" s="35">
        <f t="shared" si="297"/>
        <v>6</v>
      </c>
      <c r="H3788" s="34">
        <f>CONVERT(INDEX(Htg_StPt_Sch_EZ!$C$4:$I$27,MATCH(Schedules_8760!$C3788,Htg_StPt_Sch_EZ!$B$4:$B$27,0),MATCH(Schedules_8760!$F3788,Htg_StPt_Sch_EZ!$C$3:$I$3,0)),"F","C")</f>
        <v>20.555555555555554</v>
      </c>
      <c r="I3788" s="34">
        <f>CONVERT(INDEX(Htg_StPt_Sch_EZ!$C$31:$I$54,MATCH(Schedules_8760!$C3788,Htg_StPt_Sch_EZ!$B$31:$B$54,0),MATCH(Schedules_8760!$F3788,Htg_StPt_Sch_EZ!$C$30:$I$30,0)),"F","C")</f>
        <v>18.333333333333332</v>
      </c>
      <c r="J3788" s="34">
        <f>CONVERT(INDEX(Clg_StPt_Sch_EZ!$C$4:$I$27,MATCH(Schedules_8760!$C3788,Clg_StPt_Sch_EZ!$B$4:$B$27,0),MATCH(Schedules_8760!$F3788,Clg_StPt_Sch_EZ!$C$3:$I$3,0)),"F","C")</f>
        <v>25.555555555555554</v>
      </c>
      <c r="K3788" s="34">
        <f>CONVERT(INDEX(Clg_StPt_Sch_EZ!$C$31:$I$54,MATCH(Schedules_8760!$C3788,Clg_StPt_Sch_EZ!$B$31:$B$54,0),MATCH(Schedules_8760!$F3788,Clg_StPt_Sch_EZ!$C$30:$I$30,0)),"F","C")</f>
        <v>28.333333333333332</v>
      </c>
      <c r="L3788" s="34">
        <f>CONVERT(INDEX(DHW_StPt_Sch_EZ!$C$4:$I$27,MATCH(Schedules_8760!$C3788,DHW_StPt_Sch_EZ!$B$4:$B$27,0),MATCH(Schedules_8760!$F3788,DHW_StPt_Sch_EZ!$C$3:$I$3,0)),"F","C")</f>
        <v>53.333333333333329</v>
      </c>
      <c r="M3788" s="34">
        <f>CONVERT(INDEX(DHW_StPt_Sch_EZ!$C$31:$I$54,MATCH(Schedules_8760!$C3788,DHW_StPt_Sch_EZ!$B$31:$B$54,0),MATCH(Schedules_8760!$F3788,DHW_StPt_Sch_EZ!$C$30:$I$30,0)),"F","C")</f>
        <v>53.333333333333329</v>
      </c>
      <c r="N3788" s="12"/>
      <c r="O3788" s="12"/>
      <c r="P3788" s="12"/>
    </row>
    <row r="3789" spans="1:16" x14ac:dyDescent="0.25">
      <c r="A3789" s="35">
        <v>3788</v>
      </c>
      <c r="B3789" s="89">
        <v>158.79166666666671</v>
      </c>
      <c r="C3789" s="35">
        <f t="shared" si="295"/>
        <v>20</v>
      </c>
      <c r="D3789" s="35">
        <f t="shared" si="298"/>
        <v>158</v>
      </c>
      <c r="E3789" s="35">
        <f t="shared" si="299"/>
        <v>4</v>
      </c>
      <c r="F3789" s="35" t="str">
        <f t="shared" si="296"/>
        <v>Wednesday</v>
      </c>
      <c r="G3789" s="35">
        <f t="shared" si="297"/>
        <v>6</v>
      </c>
      <c r="H3789" s="34">
        <f>CONVERT(INDEX(Htg_StPt_Sch_EZ!$C$4:$I$27,MATCH(Schedules_8760!$C3789,Htg_StPt_Sch_EZ!$B$4:$B$27,0),MATCH(Schedules_8760!$F3789,Htg_StPt_Sch_EZ!$C$3:$I$3,0)),"F","C")</f>
        <v>20.555555555555554</v>
      </c>
      <c r="I3789" s="34">
        <f>CONVERT(INDEX(Htg_StPt_Sch_EZ!$C$31:$I$54,MATCH(Schedules_8760!$C3789,Htg_StPt_Sch_EZ!$B$31:$B$54,0),MATCH(Schedules_8760!$F3789,Htg_StPt_Sch_EZ!$C$30:$I$30,0)),"F","C")</f>
        <v>18.888888888888889</v>
      </c>
      <c r="J3789" s="34">
        <f>CONVERT(INDEX(Clg_StPt_Sch_EZ!$C$4:$I$27,MATCH(Schedules_8760!$C3789,Clg_StPt_Sch_EZ!$B$4:$B$27,0),MATCH(Schedules_8760!$F3789,Clg_StPt_Sch_EZ!$C$3:$I$3,0)),"F","C")</f>
        <v>25.555555555555554</v>
      </c>
      <c r="K3789" s="34">
        <f>CONVERT(INDEX(Clg_StPt_Sch_EZ!$C$31:$I$54,MATCH(Schedules_8760!$C3789,Clg_StPt_Sch_EZ!$B$31:$B$54,0),MATCH(Schedules_8760!$F3789,Clg_StPt_Sch_EZ!$C$30:$I$30,0)),"F","C")</f>
        <v>28.333333333333332</v>
      </c>
      <c r="L3789" s="34">
        <f>CONVERT(INDEX(DHW_StPt_Sch_EZ!$C$4:$I$27,MATCH(Schedules_8760!$C3789,DHW_StPt_Sch_EZ!$B$4:$B$27,0),MATCH(Schedules_8760!$F3789,DHW_StPt_Sch_EZ!$C$3:$I$3,0)),"F","C")</f>
        <v>53.333333333333329</v>
      </c>
      <c r="M3789" s="34">
        <f>CONVERT(INDEX(DHW_StPt_Sch_EZ!$C$31:$I$54,MATCH(Schedules_8760!$C3789,DHW_StPt_Sch_EZ!$B$31:$B$54,0),MATCH(Schedules_8760!$F3789,DHW_StPt_Sch_EZ!$C$30:$I$30,0)),"F","C")</f>
        <v>53.333333333333329</v>
      </c>
      <c r="N3789" s="12"/>
      <c r="O3789" s="12"/>
      <c r="P3789" s="12"/>
    </row>
    <row r="3790" spans="1:16" x14ac:dyDescent="0.25">
      <c r="A3790" s="35">
        <v>3789</v>
      </c>
      <c r="B3790" s="89">
        <v>158.83333333333329</v>
      </c>
      <c r="C3790" s="35">
        <f t="shared" si="295"/>
        <v>21</v>
      </c>
      <c r="D3790" s="35">
        <f t="shared" si="298"/>
        <v>158</v>
      </c>
      <c r="E3790" s="35">
        <f t="shared" si="299"/>
        <v>4</v>
      </c>
      <c r="F3790" s="35" t="str">
        <f t="shared" si="296"/>
        <v>Wednesday</v>
      </c>
      <c r="G3790" s="35">
        <f t="shared" si="297"/>
        <v>6</v>
      </c>
      <c r="H3790" s="34">
        <f>CONVERT(INDEX(Htg_StPt_Sch_EZ!$C$4:$I$27,MATCH(Schedules_8760!$C3790,Htg_StPt_Sch_EZ!$B$4:$B$27,0),MATCH(Schedules_8760!$F3790,Htg_StPt_Sch_EZ!$C$3:$I$3,0)),"F","C")</f>
        <v>20.555555555555554</v>
      </c>
      <c r="I3790" s="34">
        <f>CONVERT(INDEX(Htg_StPt_Sch_EZ!$C$31:$I$54,MATCH(Schedules_8760!$C3790,Htg_StPt_Sch_EZ!$B$31:$B$54,0),MATCH(Schedules_8760!$F3790,Htg_StPt_Sch_EZ!$C$30:$I$30,0)),"F","C")</f>
        <v>19.444444444444443</v>
      </c>
      <c r="J3790" s="34">
        <f>CONVERT(INDEX(Clg_StPt_Sch_EZ!$C$4:$I$27,MATCH(Schedules_8760!$C3790,Clg_StPt_Sch_EZ!$B$4:$B$27,0),MATCH(Schedules_8760!$F3790,Clg_StPt_Sch_EZ!$C$3:$I$3,0)),"F","C")</f>
        <v>25.555555555555554</v>
      </c>
      <c r="K3790" s="34">
        <f>CONVERT(INDEX(Clg_StPt_Sch_EZ!$C$31:$I$54,MATCH(Schedules_8760!$C3790,Clg_StPt_Sch_EZ!$B$31:$B$54,0),MATCH(Schedules_8760!$F3790,Clg_StPt_Sch_EZ!$C$30:$I$30,0)),"F","C")</f>
        <v>28.333333333333332</v>
      </c>
      <c r="L3790" s="34">
        <f>CONVERT(INDEX(DHW_StPt_Sch_EZ!$C$4:$I$27,MATCH(Schedules_8760!$C3790,DHW_StPt_Sch_EZ!$B$4:$B$27,0),MATCH(Schedules_8760!$F3790,DHW_StPt_Sch_EZ!$C$3:$I$3,0)),"F","C")</f>
        <v>53.333333333333329</v>
      </c>
      <c r="M3790" s="34">
        <f>CONVERT(INDEX(DHW_StPt_Sch_EZ!$C$31:$I$54,MATCH(Schedules_8760!$C3790,DHW_StPt_Sch_EZ!$B$31:$B$54,0),MATCH(Schedules_8760!$F3790,DHW_StPt_Sch_EZ!$C$30:$I$30,0)),"F","C")</f>
        <v>53.333333333333329</v>
      </c>
      <c r="N3790" s="12"/>
      <c r="O3790" s="12"/>
      <c r="P3790" s="12"/>
    </row>
    <row r="3791" spans="1:16" x14ac:dyDescent="0.25">
      <c r="A3791" s="35">
        <v>3790</v>
      </c>
      <c r="B3791" s="89">
        <v>158.875</v>
      </c>
      <c r="C3791" s="35">
        <f t="shared" si="295"/>
        <v>22</v>
      </c>
      <c r="D3791" s="35">
        <f t="shared" si="298"/>
        <v>158</v>
      </c>
      <c r="E3791" s="35">
        <f t="shared" si="299"/>
        <v>4</v>
      </c>
      <c r="F3791" s="35" t="str">
        <f t="shared" si="296"/>
        <v>Wednesday</v>
      </c>
      <c r="G3791" s="35">
        <f t="shared" si="297"/>
        <v>6</v>
      </c>
      <c r="H3791" s="34">
        <f>CONVERT(INDEX(Htg_StPt_Sch_EZ!$C$4:$I$27,MATCH(Schedules_8760!$C3791,Htg_StPt_Sch_EZ!$B$4:$B$27,0),MATCH(Schedules_8760!$F3791,Htg_StPt_Sch_EZ!$C$3:$I$3,0)),"F","C")</f>
        <v>20.555555555555554</v>
      </c>
      <c r="I3791" s="34">
        <f>CONVERT(INDEX(Htg_StPt_Sch_EZ!$C$31:$I$54,MATCH(Schedules_8760!$C3791,Htg_StPt_Sch_EZ!$B$31:$B$54,0),MATCH(Schedules_8760!$F3791,Htg_StPt_Sch_EZ!$C$30:$I$30,0)),"F","C")</f>
        <v>19.444444444444443</v>
      </c>
      <c r="J3791" s="34">
        <f>CONVERT(INDEX(Clg_StPt_Sch_EZ!$C$4:$I$27,MATCH(Schedules_8760!$C3791,Clg_StPt_Sch_EZ!$B$4:$B$27,0),MATCH(Schedules_8760!$F3791,Clg_StPt_Sch_EZ!$C$3:$I$3,0)),"F","C")</f>
        <v>25.555555555555554</v>
      </c>
      <c r="K3791" s="34">
        <f>CONVERT(INDEX(Clg_StPt_Sch_EZ!$C$31:$I$54,MATCH(Schedules_8760!$C3791,Clg_StPt_Sch_EZ!$B$31:$B$54,0),MATCH(Schedules_8760!$F3791,Clg_StPt_Sch_EZ!$C$30:$I$30,0)),"F","C")</f>
        <v>28.333333333333332</v>
      </c>
      <c r="L3791" s="34">
        <f>CONVERT(INDEX(DHW_StPt_Sch_EZ!$C$4:$I$27,MATCH(Schedules_8760!$C3791,DHW_StPt_Sch_EZ!$B$4:$B$27,0),MATCH(Schedules_8760!$F3791,DHW_StPt_Sch_EZ!$C$3:$I$3,0)),"F","C")</f>
        <v>53.333333333333329</v>
      </c>
      <c r="M3791" s="34">
        <f>CONVERT(INDEX(DHW_StPt_Sch_EZ!$C$31:$I$54,MATCH(Schedules_8760!$C3791,DHW_StPt_Sch_EZ!$B$31:$B$54,0),MATCH(Schedules_8760!$F3791,DHW_StPt_Sch_EZ!$C$30:$I$30,0)),"F","C")</f>
        <v>53.333333333333329</v>
      </c>
      <c r="N3791" s="12"/>
      <c r="O3791" s="12"/>
      <c r="P3791" s="12"/>
    </row>
    <row r="3792" spans="1:16" x14ac:dyDescent="0.25">
      <c r="A3792" s="35">
        <v>3791</v>
      </c>
      <c r="B3792" s="89">
        <v>158.91666666666671</v>
      </c>
      <c r="C3792" s="35">
        <f t="shared" si="295"/>
        <v>23</v>
      </c>
      <c r="D3792" s="35">
        <f t="shared" si="298"/>
        <v>158</v>
      </c>
      <c r="E3792" s="35">
        <f t="shared" si="299"/>
        <v>4</v>
      </c>
      <c r="F3792" s="35" t="str">
        <f t="shared" si="296"/>
        <v>Wednesday</v>
      </c>
      <c r="G3792" s="35">
        <f t="shared" si="297"/>
        <v>6</v>
      </c>
      <c r="H3792" s="34">
        <f>CONVERT(INDEX(Htg_StPt_Sch_EZ!$C$4:$I$27,MATCH(Schedules_8760!$C3792,Htg_StPt_Sch_EZ!$B$4:$B$27,0),MATCH(Schedules_8760!$F3792,Htg_StPt_Sch_EZ!$C$3:$I$3,0)),"F","C")</f>
        <v>20.555555555555554</v>
      </c>
      <c r="I3792" s="34">
        <f>CONVERT(INDEX(Htg_StPt_Sch_EZ!$C$31:$I$54,MATCH(Schedules_8760!$C3792,Htg_StPt_Sch_EZ!$B$31:$B$54,0),MATCH(Schedules_8760!$F3792,Htg_StPt_Sch_EZ!$C$30:$I$30,0)),"F","C")</f>
        <v>19.444444444444443</v>
      </c>
      <c r="J3792" s="34">
        <f>CONVERT(INDEX(Clg_StPt_Sch_EZ!$C$4:$I$27,MATCH(Schedules_8760!$C3792,Clg_StPt_Sch_EZ!$B$4:$B$27,0),MATCH(Schedules_8760!$F3792,Clg_StPt_Sch_EZ!$C$3:$I$3,0)),"F","C")</f>
        <v>25.555555555555554</v>
      </c>
      <c r="K3792" s="34">
        <f>CONVERT(INDEX(Clg_StPt_Sch_EZ!$C$31:$I$54,MATCH(Schedules_8760!$C3792,Clg_StPt_Sch_EZ!$B$31:$B$54,0),MATCH(Schedules_8760!$F3792,Clg_StPt_Sch_EZ!$C$30:$I$30,0)),"F","C")</f>
        <v>28.333333333333332</v>
      </c>
      <c r="L3792" s="34">
        <f>CONVERT(INDEX(DHW_StPt_Sch_EZ!$C$4:$I$27,MATCH(Schedules_8760!$C3792,DHW_StPt_Sch_EZ!$B$4:$B$27,0),MATCH(Schedules_8760!$F3792,DHW_StPt_Sch_EZ!$C$3:$I$3,0)),"F","C")</f>
        <v>53.333333333333329</v>
      </c>
      <c r="M3792" s="34">
        <f>CONVERT(INDEX(DHW_StPt_Sch_EZ!$C$31:$I$54,MATCH(Schedules_8760!$C3792,DHW_StPt_Sch_EZ!$B$31:$B$54,0),MATCH(Schedules_8760!$F3792,DHW_StPt_Sch_EZ!$C$30:$I$30,0)),"F","C")</f>
        <v>53.333333333333329</v>
      </c>
      <c r="N3792" s="12"/>
      <c r="O3792" s="12"/>
      <c r="P3792" s="12"/>
    </row>
    <row r="3793" spans="1:16" x14ac:dyDescent="0.25">
      <c r="A3793" s="35">
        <v>3792</v>
      </c>
      <c r="B3793" s="89">
        <v>158.95833333333329</v>
      </c>
      <c r="C3793" s="35">
        <f t="shared" si="295"/>
        <v>24</v>
      </c>
      <c r="D3793" s="35">
        <f t="shared" si="298"/>
        <v>158</v>
      </c>
      <c r="E3793" s="35">
        <f t="shared" si="299"/>
        <v>4</v>
      </c>
      <c r="F3793" s="35" t="str">
        <f t="shared" si="296"/>
        <v>Wednesday</v>
      </c>
      <c r="G3793" s="35">
        <f t="shared" si="297"/>
        <v>6</v>
      </c>
      <c r="H3793" s="34">
        <f>CONVERT(INDEX(Htg_StPt_Sch_EZ!$C$4:$I$27,MATCH(Schedules_8760!$C3793,Htg_StPt_Sch_EZ!$B$4:$B$27,0),MATCH(Schedules_8760!$F3793,Htg_StPt_Sch_EZ!$C$3:$I$3,0)),"F","C")</f>
        <v>20.555555555555554</v>
      </c>
      <c r="I3793" s="34">
        <f>CONVERT(INDEX(Htg_StPt_Sch_EZ!$C$31:$I$54,MATCH(Schedules_8760!$C3793,Htg_StPt_Sch_EZ!$B$31:$B$54,0),MATCH(Schedules_8760!$F3793,Htg_StPt_Sch_EZ!$C$30:$I$30,0)),"F","C")</f>
        <v>19.444444444444443</v>
      </c>
      <c r="J3793" s="34">
        <f>CONVERT(INDEX(Clg_StPt_Sch_EZ!$C$4:$I$27,MATCH(Schedules_8760!$C3793,Clg_StPt_Sch_EZ!$B$4:$B$27,0),MATCH(Schedules_8760!$F3793,Clg_StPt_Sch_EZ!$C$3:$I$3,0)),"F","C")</f>
        <v>25.555555555555554</v>
      </c>
      <c r="K3793" s="34">
        <f>CONVERT(INDEX(Clg_StPt_Sch_EZ!$C$31:$I$54,MATCH(Schedules_8760!$C3793,Clg_StPt_Sch_EZ!$B$31:$B$54,0),MATCH(Schedules_8760!$F3793,Clg_StPt_Sch_EZ!$C$30:$I$30,0)),"F","C")</f>
        <v>28.333333333333332</v>
      </c>
      <c r="L3793" s="34">
        <f>CONVERT(INDEX(DHW_StPt_Sch_EZ!$C$4:$I$27,MATCH(Schedules_8760!$C3793,DHW_StPt_Sch_EZ!$B$4:$B$27,0),MATCH(Schedules_8760!$F3793,DHW_StPt_Sch_EZ!$C$3:$I$3,0)),"F","C")</f>
        <v>53.333333333333329</v>
      </c>
      <c r="M3793" s="34">
        <f>CONVERT(INDEX(DHW_StPt_Sch_EZ!$C$31:$I$54,MATCH(Schedules_8760!$C3793,DHW_StPt_Sch_EZ!$B$31:$B$54,0),MATCH(Schedules_8760!$F3793,DHW_StPt_Sch_EZ!$C$30:$I$30,0)),"F","C")</f>
        <v>53.333333333333329</v>
      </c>
      <c r="N3793" s="12"/>
      <c r="O3793" s="12"/>
      <c r="P3793" s="12"/>
    </row>
    <row r="3794" spans="1:16" x14ac:dyDescent="0.25">
      <c r="A3794" s="35">
        <v>3793</v>
      </c>
      <c r="B3794" s="89">
        <v>159</v>
      </c>
      <c r="C3794" s="35">
        <f t="shared" si="295"/>
        <v>1</v>
      </c>
      <c r="D3794" s="35">
        <f t="shared" si="298"/>
        <v>159</v>
      </c>
      <c r="E3794" s="35">
        <f t="shared" si="299"/>
        <v>5</v>
      </c>
      <c r="F3794" s="35" t="str">
        <f t="shared" si="296"/>
        <v>Thursday</v>
      </c>
      <c r="G3794" s="35">
        <f t="shared" si="297"/>
        <v>6</v>
      </c>
      <c r="H3794" s="34">
        <f>CONVERT(INDEX(Htg_StPt_Sch_EZ!$C$4:$I$27,MATCH(Schedules_8760!$C3794,Htg_StPt_Sch_EZ!$B$4:$B$27,0),MATCH(Schedules_8760!$F3794,Htg_StPt_Sch_EZ!$C$3:$I$3,0)),"F","C")</f>
        <v>20.555555555555554</v>
      </c>
      <c r="I3794" s="34">
        <f>CONVERT(INDEX(Htg_StPt_Sch_EZ!$C$31:$I$54,MATCH(Schedules_8760!$C3794,Htg_StPt_Sch_EZ!$B$31:$B$54,0),MATCH(Schedules_8760!$F3794,Htg_StPt_Sch_EZ!$C$30:$I$30,0)),"F","C")</f>
        <v>19.444444444444443</v>
      </c>
      <c r="J3794" s="34">
        <f>CONVERT(INDEX(Clg_StPt_Sch_EZ!$C$4:$I$27,MATCH(Schedules_8760!$C3794,Clg_StPt_Sch_EZ!$B$4:$B$27,0),MATCH(Schedules_8760!$F3794,Clg_StPt_Sch_EZ!$C$3:$I$3,0)),"F","C")</f>
        <v>25.555555555555554</v>
      </c>
      <c r="K3794" s="34">
        <f>CONVERT(INDEX(Clg_StPt_Sch_EZ!$C$31:$I$54,MATCH(Schedules_8760!$C3794,Clg_StPt_Sch_EZ!$B$31:$B$54,0),MATCH(Schedules_8760!$F3794,Clg_StPt_Sch_EZ!$C$30:$I$30,0)),"F","C")</f>
        <v>28.333333333333332</v>
      </c>
      <c r="L3794" s="34">
        <f>CONVERT(INDEX(DHW_StPt_Sch_EZ!$C$4:$I$27,MATCH(Schedules_8760!$C3794,DHW_StPt_Sch_EZ!$B$4:$B$27,0),MATCH(Schedules_8760!$F3794,DHW_StPt_Sch_EZ!$C$3:$I$3,0)),"F","C")</f>
        <v>53.333333333333329</v>
      </c>
      <c r="M3794" s="34">
        <f>CONVERT(INDEX(DHW_StPt_Sch_EZ!$C$31:$I$54,MATCH(Schedules_8760!$C3794,DHW_StPt_Sch_EZ!$B$31:$B$54,0),MATCH(Schedules_8760!$F3794,DHW_StPt_Sch_EZ!$C$30:$I$30,0)),"F","C")</f>
        <v>53.333333333333329</v>
      </c>
      <c r="N3794" s="12"/>
      <c r="O3794" s="12"/>
      <c r="P3794" s="12"/>
    </row>
    <row r="3795" spans="1:16" x14ac:dyDescent="0.25">
      <c r="A3795" s="35">
        <v>3794</v>
      </c>
      <c r="B3795" s="89">
        <v>159.04166666666671</v>
      </c>
      <c r="C3795" s="35">
        <f t="shared" si="295"/>
        <v>2</v>
      </c>
      <c r="D3795" s="35">
        <f t="shared" si="298"/>
        <v>159</v>
      </c>
      <c r="E3795" s="35">
        <f t="shared" si="299"/>
        <v>5</v>
      </c>
      <c r="F3795" s="35" t="str">
        <f t="shared" si="296"/>
        <v>Thursday</v>
      </c>
      <c r="G3795" s="35">
        <f t="shared" si="297"/>
        <v>6</v>
      </c>
      <c r="H3795" s="34">
        <f>CONVERT(INDEX(Htg_StPt_Sch_EZ!$C$4:$I$27,MATCH(Schedules_8760!$C3795,Htg_StPt_Sch_EZ!$B$4:$B$27,0),MATCH(Schedules_8760!$F3795,Htg_StPt_Sch_EZ!$C$3:$I$3,0)),"F","C")</f>
        <v>20.555555555555554</v>
      </c>
      <c r="I3795" s="34">
        <f>CONVERT(INDEX(Htg_StPt_Sch_EZ!$C$31:$I$54,MATCH(Schedules_8760!$C3795,Htg_StPt_Sch_EZ!$B$31:$B$54,0),MATCH(Schedules_8760!$F3795,Htg_StPt_Sch_EZ!$C$30:$I$30,0)),"F","C")</f>
        <v>19.444444444444443</v>
      </c>
      <c r="J3795" s="34">
        <f>CONVERT(INDEX(Clg_StPt_Sch_EZ!$C$4:$I$27,MATCH(Schedules_8760!$C3795,Clg_StPt_Sch_EZ!$B$4:$B$27,0),MATCH(Schedules_8760!$F3795,Clg_StPt_Sch_EZ!$C$3:$I$3,0)),"F","C")</f>
        <v>25.555555555555554</v>
      </c>
      <c r="K3795" s="34">
        <f>CONVERT(INDEX(Clg_StPt_Sch_EZ!$C$31:$I$54,MATCH(Schedules_8760!$C3795,Clg_StPt_Sch_EZ!$B$31:$B$54,0),MATCH(Schedules_8760!$F3795,Clg_StPt_Sch_EZ!$C$30:$I$30,0)),"F","C")</f>
        <v>28.333333333333332</v>
      </c>
      <c r="L3795" s="34">
        <f>CONVERT(INDEX(DHW_StPt_Sch_EZ!$C$4:$I$27,MATCH(Schedules_8760!$C3795,DHW_StPt_Sch_EZ!$B$4:$B$27,0),MATCH(Schedules_8760!$F3795,DHW_StPt_Sch_EZ!$C$3:$I$3,0)),"F","C")</f>
        <v>53.333333333333329</v>
      </c>
      <c r="M3795" s="34">
        <f>CONVERT(INDEX(DHW_StPt_Sch_EZ!$C$31:$I$54,MATCH(Schedules_8760!$C3795,DHW_StPt_Sch_EZ!$B$31:$B$54,0),MATCH(Schedules_8760!$F3795,DHW_StPt_Sch_EZ!$C$30:$I$30,0)),"F","C")</f>
        <v>53.333333333333329</v>
      </c>
      <c r="N3795" s="12"/>
      <c r="O3795" s="12"/>
      <c r="P3795" s="12"/>
    </row>
    <row r="3796" spans="1:16" x14ac:dyDescent="0.25">
      <c r="A3796" s="35">
        <v>3795</v>
      </c>
      <c r="B3796" s="89">
        <v>159.08333333333329</v>
      </c>
      <c r="C3796" s="35">
        <f t="shared" si="295"/>
        <v>3</v>
      </c>
      <c r="D3796" s="35">
        <f t="shared" si="298"/>
        <v>159</v>
      </c>
      <c r="E3796" s="35">
        <f t="shared" si="299"/>
        <v>5</v>
      </c>
      <c r="F3796" s="35" t="str">
        <f t="shared" si="296"/>
        <v>Thursday</v>
      </c>
      <c r="G3796" s="35">
        <f t="shared" si="297"/>
        <v>6</v>
      </c>
      <c r="H3796" s="34">
        <f>CONVERT(INDEX(Htg_StPt_Sch_EZ!$C$4:$I$27,MATCH(Schedules_8760!$C3796,Htg_StPt_Sch_EZ!$B$4:$B$27,0),MATCH(Schedules_8760!$F3796,Htg_StPt_Sch_EZ!$C$3:$I$3,0)),"F","C")</f>
        <v>20.555555555555554</v>
      </c>
      <c r="I3796" s="34">
        <f>CONVERT(INDEX(Htg_StPt_Sch_EZ!$C$31:$I$54,MATCH(Schedules_8760!$C3796,Htg_StPt_Sch_EZ!$B$31:$B$54,0),MATCH(Schedules_8760!$F3796,Htg_StPt_Sch_EZ!$C$30:$I$30,0)),"F","C")</f>
        <v>19.444444444444443</v>
      </c>
      <c r="J3796" s="34">
        <f>CONVERT(INDEX(Clg_StPt_Sch_EZ!$C$4:$I$27,MATCH(Schedules_8760!$C3796,Clg_StPt_Sch_EZ!$B$4:$B$27,0),MATCH(Schedules_8760!$F3796,Clg_StPt_Sch_EZ!$C$3:$I$3,0)),"F","C")</f>
        <v>25.555555555555554</v>
      </c>
      <c r="K3796" s="34">
        <f>CONVERT(INDEX(Clg_StPt_Sch_EZ!$C$31:$I$54,MATCH(Schedules_8760!$C3796,Clg_StPt_Sch_EZ!$B$31:$B$54,0),MATCH(Schedules_8760!$F3796,Clg_StPt_Sch_EZ!$C$30:$I$30,0)),"F","C")</f>
        <v>28.333333333333332</v>
      </c>
      <c r="L3796" s="34">
        <f>CONVERT(INDEX(DHW_StPt_Sch_EZ!$C$4:$I$27,MATCH(Schedules_8760!$C3796,DHW_StPt_Sch_EZ!$B$4:$B$27,0),MATCH(Schedules_8760!$F3796,DHW_StPt_Sch_EZ!$C$3:$I$3,0)),"F","C")</f>
        <v>53.333333333333329</v>
      </c>
      <c r="M3796" s="34">
        <f>CONVERT(INDEX(DHW_StPt_Sch_EZ!$C$31:$I$54,MATCH(Schedules_8760!$C3796,DHW_StPt_Sch_EZ!$B$31:$B$54,0),MATCH(Schedules_8760!$F3796,DHW_StPt_Sch_EZ!$C$30:$I$30,0)),"F","C")</f>
        <v>53.333333333333329</v>
      </c>
      <c r="N3796" s="12"/>
      <c r="O3796" s="12"/>
      <c r="P3796" s="12"/>
    </row>
    <row r="3797" spans="1:16" x14ac:dyDescent="0.25">
      <c r="A3797" s="35">
        <v>3796</v>
      </c>
      <c r="B3797" s="89">
        <v>159.125</v>
      </c>
      <c r="C3797" s="35">
        <f t="shared" si="295"/>
        <v>4</v>
      </c>
      <c r="D3797" s="35">
        <f t="shared" si="298"/>
        <v>159</v>
      </c>
      <c r="E3797" s="35">
        <f t="shared" si="299"/>
        <v>5</v>
      </c>
      <c r="F3797" s="35" t="str">
        <f t="shared" si="296"/>
        <v>Thursday</v>
      </c>
      <c r="G3797" s="35">
        <f t="shared" si="297"/>
        <v>6</v>
      </c>
      <c r="H3797" s="34">
        <f>CONVERT(INDEX(Htg_StPt_Sch_EZ!$C$4:$I$27,MATCH(Schedules_8760!$C3797,Htg_StPt_Sch_EZ!$B$4:$B$27,0),MATCH(Schedules_8760!$F3797,Htg_StPt_Sch_EZ!$C$3:$I$3,0)),"F","C")</f>
        <v>20.555555555555554</v>
      </c>
      <c r="I3797" s="34">
        <f>CONVERT(INDEX(Htg_StPt_Sch_EZ!$C$31:$I$54,MATCH(Schedules_8760!$C3797,Htg_StPt_Sch_EZ!$B$31:$B$54,0),MATCH(Schedules_8760!$F3797,Htg_StPt_Sch_EZ!$C$30:$I$30,0)),"F","C")</f>
        <v>19.444444444444443</v>
      </c>
      <c r="J3797" s="34">
        <f>CONVERT(INDEX(Clg_StPt_Sch_EZ!$C$4:$I$27,MATCH(Schedules_8760!$C3797,Clg_StPt_Sch_EZ!$B$4:$B$27,0),MATCH(Schedules_8760!$F3797,Clg_StPt_Sch_EZ!$C$3:$I$3,0)),"F","C")</f>
        <v>25.555555555555554</v>
      </c>
      <c r="K3797" s="34">
        <f>CONVERT(INDEX(Clg_StPt_Sch_EZ!$C$31:$I$54,MATCH(Schedules_8760!$C3797,Clg_StPt_Sch_EZ!$B$31:$B$54,0),MATCH(Schedules_8760!$F3797,Clg_StPt_Sch_EZ!$C$30:$I$30,0)),"F","C")</f>
        <v>28.333333333333332</v>
      </c>
      <c r="L3797" s="34">
        <f>CONVERT(INDEX(DHW_StPt_Sch_EZ!$C$4:$I$27,MATCH(Schedules_8760!$C3797,DHW_StPt_Sch_EZ!$B$4:$B$27,0),MATCH(Schedules_8760!$F3797,DHW_StPt_Sch_EZ!$C$3:$I$3,0)),"F","C")</f>
        <v>53.333333333333329</v>
      </c>
      <c r="M3797" s="34">
        <f>CONVERT(INDEX(DHW_StPt_Sch_EZ!$C$31:$I$54,MATCH(Schedules_8760!$C3797,DHW_StPt_Sch_EZ!$B$31:$B$54,0),MATCH(Schedules_8760!$F3797,DHW_StPt_Sch_EZ!$C$30:$I$30,0)),"F","C")</f>
        <v>53.333333333333329</v>
      </c>
      <c r="N3797" s="12"/>
      <c r="O3797" s="12"/>
      <c r="P3797" s="12"/>
    </row>
    <row r="3798" spans="1:16" x14ac:dyDescent="0.25">
      <c r="A3798" s="35">
        <v>3797</v>
      </c>
      <c r="B3798" s="89">
        <v>159.16666666666671</v>
      </c>
      <c r="C3798" s="35">
        <f t="shared" si="295"/>
        <v>5</v>
      </c>
      <c r="D3798" s="35">
        <f t="shared" si="298"/>
        <v>159</v>
      </c>
      <c r="E3798" s="35">
        <f t="shared" si="299"/>
        <v>5</v>
      </c>
      <c r="F3798" s="35" t="str">
        <f t="shared" si="296"/>
        <v>Thursday</v>
      </c>
      <c r="G3798" s="35">
        <f t="shared" si="297"/>
        <v>6</v>
      </c>
      <c r="H3798" s="34">
        <f>CONVERT(INDEX(Htg_StPt_Sch_EZ!$C$4:$I$27,MATCH(Schedules_8760!$C3798,Htg_StPt_Sch_EZ!$B$4:$B$27,0),MATCH(Schedules_8760!$F3798,Htg_StPt_Sch_EZ!$C$3:$I$3,0)),"F","C")</f>
        <v>20.555555555555554</v>
      </c>
      <c r="I3798" s="34">
        <f>CONVERT(INDEX(Htg_StPt_Sch_EZ!$C$31:$I$54,MATCH(Schedules_8760!$C3798,Htg_StPt_Sch_EZ!$B$31:$B$54,0),MATCH(Schedules_8760!$F3798,Htg_StPt_Sch_EZ!$C$30:$I$30,0)),"F","C")</f>
        <v>19.444444444444443</v>
      </c>
      <c r="J3798" s="34">
        <f>CONVERT(INDEX(Clg_StPt_Sch_EZ!$C$4:$I$27,MATCH(Schedules_8760!$C3798,Clg_StPt_Sch_EZ!$B$4:$B$27,0),MATCH(Schedules_8760!$F3798,Clg_StPt_Sch_EZ!$C$3:$I$3,0)),"F","C")</f>
        <v>25.555555555555554</v>
      </c>
      <c r="K3798" s="34">
        <f>CONVERT(INDEX(Clg_StPt_Sch_EZ!$C$31:$I$54,MATCH(Schedules_8760!$C3798,Clg_StPt_Sch_EZ!$B$31:$B$54,0),MATCH(Schedules_8760!$F3798,Clg_StPt_Sch_EZ!$C$30:$I$30,0)),"F","C")</f>
        <v>28.333333333333332</v>
      </c>
      <c r="L3798" s="34">
        <f>CONVERT(INDEX(DHW_StPt_Sch_EZ!$C$4:$I$27,MATCH(Schedules_8760!$C3798,DHW_StPt_Sch_EZ!$B$4:$B$27,0),MATCH(Schedules_8760!$F3798,DHW_StPt_Sch_EZ!$C$3:$I$3,0)),"F","C")</f>
        <v>53.333333333333329</v>
      </c>
      <c r="M3798" s="34">
        <f>CONVERT(INDEX(DHW_StPt_Sch_EZ!$C$31:$I$54,MATCH(Schedules_8760!$C3798,DHW_StPt_Sch_EZ!$B$31:$B$54,0),MATCH(Schedules_8760!$F3798,DHW_StPt_Sch_EZ!$C$30:$I$30,0)),"F","C")</f>
        <v>53.333333333333329</v>
      </c>
      <c r="N3798" s="12"/>
      <c r="O3798" s="12"/>
      <c r="P3798" s="12"/>
    </row>
    <row r="3799" spans="1:16" x14ac:dyDescent="0.25">
      <c r="A3799" s="35">
        <v>3798</v>
      </c>
      <c r="B3799" s="89">
        <v>159.20833333333329</v>
      </c>
      <c r="C3799" s="35">
        <f t="shared" si="295"/>
        <v>6</v>
      </c>
      <c r="D3799" s="35">
        <f t="shared" si="298"/>
        <v>159</v>
      </c>
      <c r="E3799" s="35">
        <f t="shared" si="299"/>
        <v>5</v>
      </c>
      <c r="F3799" s="35" t="str">
        <f t="shared" si="296"/>
        <v>Thursday</v>
      </c>
      <c r="G3799" s="35">
        <f t="shared" si="297"/>
        <v>6</v>
      </c>
      <c r="H3799" s="34">
        <f>CONVERT(INDEX(Htg_StPt_Sch_EZ!$C$4:$I$27,MATCH(Schedules_8760!$C3799,Htg_StPt_Sch_EZ!$B$4:$B$27,0),MATCH(Schedules_8760!$F3799,Htg_StPt_Sch_EZ!$C$3:$I$3,0)),"F","C")</f>
        <v>20.555555555555554</v>
      </c>
      <c r="I3799" s="34">
        <f>CONVERT(INDEX(Htg_StPt_Sch_EZ!$C$31:$I$54,MATCH(Schedules_8760!$C3799,Htg_StPt_Sch_EZ!$B$31:$B$54,0),MATCH(Schedules_8760!$F3799,Htg_StPt_Sch_EZ!$C$30:$I$30,0)),"F","C")</f>
        <v>19.444444444444443</v>
      </c>
      <c r="J3799" s="34">
        <f>CONVERT(INDEX(Clg_StPt_Sch_EZ!$C$4:$I$27,MATCH(Schedules_8760!$C3799,Clg_StPt_Sch_EZ!$B$4:$B$27,0),MATCH(Schedules_8760!$F3799,Clg_StPt_Sch_EZ!$C$3:$I$3,0)),"F","C")</f>
        <v>25.555555555555554</v>
      </c>
      <c r="K3799" s="34">
        <f>CONVERT(INDEX(Clg_StPt_Sch_EZ!$C$31:$I$54,MATCH(Schedules_8760!$C3799,Clg_StPt_Sch_EZ!$B$31:$B$54,0),MATCH(Schedules_8760!$F3799,Clg_StPt_Sch_EZ!$C$30:$I$30,0)),"F","C")</f>
        <v>28.333333333333332</v>
      </c>
      <c r="L3799" s="34">
        <f>CONVERT(INDEX(DHW_StPt_Sch_EZ!$C$4:$I$27,MATCH(Schedules_8760!$C3799,DHW_StPt_Sch_EZ!$B$4:$B$27,0),MATCH(Schedules_8760!$F3799,DHW_StPt_Sch_EZ!$C$3:$I$3,0)),"F","C")</f>
        <v>53.333333333333329</v>
      </c>
      <c r="M3799" s="34">
        <f>CONVERT(INDEX(DHW_StPt_Sch_EZ!$C$31:$I$54,MATCH(Schedules_8760!$C3799,DHW_StPt_Sch_EZ!$B$31:$B$54,0),MATCH(Schedules_8760!$F3799,DHW_StPt_Sch_EZ!$C$30:$I$30,0)),"F","C")</f>
        <v>53.333333333333329</v>
      </c>
      <c r="N3799" s="12"/>
      <c r="O3799" s="12"/>
      <c r="P3799" s="12"/>
    </row>
    <row r="3800" spans="1:16" x14ac:dyDescent="0.25">
      <c r="A3800" s="35">
        <v>3799</v>
      </c>
      <c r="B3800" s="89">
        <v>159.25</v>
      </c>
      <c r="C3800" s="35">
        <f t="shared" si="295"/>
        <v>7</v>
      </c>
      <c r="D3800" s="35">
        <f t="shared" si="298"/>
        <v>159</v>
      </c>
      <c r="E3800" s="35">
        <f t="shared" si="299"/>
        <v>5</v>
      </c>
      <c r="F3800" s="35" t="str">
        <f t="shared" si="296"/>
        <v>Thursday</v>
      </c>
      <c r="G3800" s="35">
        <f t="shared" si="297"/>
        <v>6</v>
      </c>
      <c r="H3800" s="34">
        <f>CONVERT(INDEX(Htg_StPt_Sch_EZ!$C$4:$I$27,MATCH(Schedules_8760!$C3800,Htg_StPt_Sch_EZ!$B$4:$B$27,0),MATCH(Schedules_8760!$F3800,Htg_StPt_Sch_EZ!$C$3:$I$3,0)),"F","C")</f>
        <v>20.555555555555554</v>
      </c>
      <c r="I3800" s="34">
        <f>CONVERT(INDEX(Htg_StPt_Sch_EZ!$C$31:$I$54,MATCH(Schedules_8760!$C3800,Htg_StPt_Sch_EZ!$B$31:$B$54,0),MATCH(Schedules_8760!$F3800,Htg_StPt_Sch_EZ!$C$30:$I$30,0)),"F","C")</f>
        <v>19.444444444444443</v>
      </c>
      <c r="J3800" s="34">
        <f>CONVERT(INDEX(Clg_StPt_Sch_EZ!$C$4:$I$27,MATCH(Schedules_8760!$C3800,Clg_StPt_Sch_EZ!$B$4:$B$27,0),MATCH(Schedules_8760!$F3800,Clg_StPt_Sch_EZ!$C$3:$I$3,0)),"F","C")</f>
        <v>25.555555555555554</v>
      </c>
      <c r="K3800" s="34">
        <f>CONVERT(INDEX(Clg_StPt_Sch_EZ!$C$31:$I$54,MATCH(Schedules_8760!$C3800,Clg_StPt_Sch_EZ!$B$31:$B$54,0),MATCH(Schedules_8760!$F3800,Clg_StPt_Sch_EZ!$C$30:$I$30,0)),"F","C")</f>
        <v>28.333333333333332</v>
      </c>
      <c r="L3800" s="34">
        <f>CONVERT(INDEX(DHW_StPt_Sch_EZ!$C$4:$I$27,MATCH(Schedules_8760!$C3800,DHW_StPt_Sch_EZ!$B$4:$B$27,0),MATCH(Schedules_8760!$F3800,DHW_StPt_Sch_EZ!$C$3:$I$3,0)),"F","C")</f>
        <v>53.333333333333329</v>
      </c>
      <c r="M3800" s="34">
        <f>CONVERT(INDEX(DHW_StPt_Sch_EZ!$C$31:$I$54,MATCH(Schedules_8760!$C3800,DHW_StPt_Sch_EZ!$B$31:$B$54,0),MATCH(Schedules_8760!$F3800,DHW_StPt_Sch_EZ!$C$30:$I$30,0)),"F","C")</f>
        <v>53.333333333333329</v>
      </c>
      <c r="N3800" s="12"/>
      <c r="O3800" s="12"/>
      <c r="P3800" s="12"/>
    </row>
    <row r="3801" spans="1:16" x14ac:dyDescent="0.25">
      <c r="A3801" s="35">
        <v>3800</v>
      </c>
      <c r="B3801" s="89">
        <v>159.29166666666671</v>
      </c>
      <c r="C3801" s="35">
        <f t="shared" si="295"/>
        <v>8</v>
      </c>
      <c r="D3801" s="35">
        <f t="shared" si="298"/>
        <v>159</v>
      </c>
      <c r="E3801" s="35">
        <f t="shared" si="299"/>
        <v>5</v>
      </c>
      <c r="F3801" s="35" t="str">
        <f t="shared" si="296"/>
        <v>Thursday</v>
      </c>
      <c r="G3801" s="35">
        <f t="shared" si="297"/>
        <v>6</v>
      </c>
      <c r="H3801" s="34">
        <f>CONVERT(INDEX(Htg_StPt_Sch_EZ!$C$4:$I$27,MATCH(Schedules_8760!$C3801,Htg_StPt_Sch_EZ!$B$4:$B$27,0),MATCH(Schedules_8760!$F3801,Htg_StPt_Sch_EZ!$C$3:$I$3,0)),"F","C")</f>
        <v>20.555555555555554</v>
      </c>
      <c r="I3801" s="34">
        <f>CONVERT(INDEX(Htg_StPt_Sch_EZ!$C$31:$I$54,MATCH(Schedules_8760!$C3801,Htg_StPt_Sch_EZ!$B$31:$B$54,0),MATCH(Schedules_8760!$F3801,Htg_StPt_Sch_EZ!$C$30:$I$30,0)),"F","C")</f>
        <v>19.444444444444443</v>
      </c>
      <c r="J3801" s="34">
        <f>CONVERT(INDEX(Clg_StPt_Sch_EZ!$C$4:$I$27,MATCH(Schedules_8760!$C3801,Clg_StPt_Sch_EZ!$B$4:$B$27,0),MATCH(Schedules_8760!$F3801,Clg_StPt_Sch_EZ!$C$3:$I$3,0)),"F","C")</f>
        <v>25.555555555555554</v>
      </c>
      <c r="K3801" s="34">
        <f>CONVERT(INDEX(Clg_StPt_Sch_EZ!$C$31:$I$54,MATCH(Schedules_8760!$C3801,Clg_StPt_Sch_EZ!$B$31:$B$54,0),MATCH(Schedules_8760!$F3801,Clg_StPt_Sch_EZ!$C$30:$I$30,0)),"F","C")</f>
        <v>25</v>
      </c>
      <c r="L3801" s="34">
        <f>CONVERT(INDEX(DHW_StPt_Sch_EZ!$C$4:$I$27,MATCH(Schedules_8760!$C3801,DHW_StPt_Sch_EZ!$B$4:$B$27,0),MATCH(Schedules_8760!$F3801,DHW_StPt_Sch_EZ!$C$3:$I$3,0)),"F","C")</f>
        <v>53.333333333333329</v>
      </c>
      <c r="M3801" s="34">
        <f>CONVERT(INDEX(DHW_StPt_Sch_EZ!$C$31:$I$54,MATCH(Schedules_8760!$C3801,DHW_StPt_Sch_EZ!$B$31:$B$54,0),MATCH(Schedules_8760!$F3801,DHW_StPt_Sch_EZ!$C$30:$I$30,0)),"F","C")</f>
        <v>53.333333333333329</v>
      </c>
      <c r="N3801" s="12"/>
      <c r="O3801" s="12"/>
      <c r="P3801" s="12"/>
    </row>
    <row r="3802" spans="1:16" x14ac:dyDescent="0.25">
      <c r="A3802" s="35">
        <v>3801</v>
      </c>
      <c r="B3802" s="89">
        <v>159.33333333333329</v>
      </c>
      <c r="C3802" s="35">
        <f t="shared" si="295"/>
        <v>9</v>
      </c>
      <c r="D3802" s="35">
        <f t="shared" si="298"/>
        <v>159</v>
      </c>
      <c r="E3802" s="35">
        <f t="shared" si="299"/>
        <v>5</v>
      </c>
      <c r="F3802" s="35" t="str">
        <f t="shared" si="296"/>
        <v>Thursday</v>
      </c>
      <c r="G3802" s="35">
        <f t="shared" si="297"/>
        <v>6</v>
      </c>
      <c r="H3802" s="34">
        <f>CONVERT(INDEX(Htg_StPt_Sch_EZ!$C$4:$I$27,MATCH(Schedules_8760!$C3802,Htg_StPt_Sch_EZ!$B$4:$B$27,0),MATCH(Schedules_8760!$F3802,Htg_StPt_Sch_EZ!$C$3:$I$3,0)),"F","C")</f>
        <v>20.555555555555554</v>
      </c>
      <c r="I3802" s="34">
        <f>CONVERT(INDEX(Htg_StPt_Sch_EZ!$C$31:$I$54,MATCH(Schedules_8760!$C3802,Htg_StPt_Sch_EZ!$B$31:$B$54,0),MATCH(Schedules_8760!$F3802,Htg_StPt_Sch_EZ!$C$30:$I$30,0)),"F","C")</f>
        <v>19.444444444444443</v>
      </c>
      <c r="J3802" s="34">
        <f>CONVERT(INDEX(Clg_StPt_Sch_EZ!$C$4:$I$27,MATCH(Schedules_8760!$C3802,Clg_StPt_Sch_EZ!$B$4:$B$27,0),MATCH(Schedules_8760!$F3802,Clg_StPt_Sch_EZ!$C$3:$I$3,0)),"F","C")</f>
        <v>25.555555555555554</v>
      </c>
      <c r="K3802" s="34">
        <f>CONVERT(INDEX(Clg_StPt_Sch_EZ!$C$31:$I$54,MATCH(Schedules_8760!$C3802,Clg_StPt_Sch_EZ!$B$31:$B$54,0),MATCH(Schedules_8760!$F3802,Clg_StPt_Sch_EZ!$C$30:$I$30,0)),"F","C")</f>
        <v>25</v>
      </c>
      <c r="L3802" s="34">
        <f>CONVERT(INDEX(DHW_StPt_Sch_EZ!$C$4:$I$27,MATCH(Schedules_8760!$C3802,DHW_StPt_Sch_EZ!$B$4:$B$27,0),MATCH(Schedules_8760!$F3802,DHW_StPt_Sch_EZ!$C$3:$I$3,0)),"F","C")</f>
        <v>53.333333333333329</v>
      </c>
      <c r="M3802" s="34">
        <f>CONVERT(INDEX(DHW_StPt_Sch_EZ!$C$31:$I$54,MATCH(Schedules_8760!$C3802,DHW_StPt_Sch_EZ!$B$31:$B$54,0),MATCH(Schedules_8760!$F3802,DHW_StPt_Sch_EZ!$C$30:$I$30,0)),"F","C")</f>
        <v>53.333333333333329</v>
      </c>
      <c r="N3802" s="12"/>
      <c r="O3802" s="12"/>
      <c r="P3802" s="12"/>
    </row>
    <row r="3803" spans="1:16" x14ac:dyDescent="0.25">
      <c r="A3803" s="35">
        <v>3802</v>
      </c>
      <c r="B3803" s="89">
        <v>159.375</v>
      </c>
      <c r="C3803" s="35">
        <f t="shared" si="295"/>
        <v>10</v>
      </c>
      <c r="D3803" s="35">
        <f t="shared" si="298"/>
        <v>159</v>
      </c>
      <c r="E3803" s="35">
        <f t="shared" si="299"/>
        <v>5</v>
      </c>
      <c r="F3803" s="35" t="str">
        <f t="shared" si="296"/>
        <v>Thursday</v>
      </c>
      <c r="G3803" s="35">
        <f t="shared" si="297"/>
        <v>6</v>
      </c>
      <c r="H3803" s="34">
        <f>CONVERT(INDEX(Htg_StPt_Sch_EZ!$C$4:$I$27,MATCH(Schedules_8760!$C3803,Htg_StPt_Sch_EZ!$B$4:$B$27,0),MATCH(Schedules_8760!$F3803,Htg_StPt_Sch_EZ!$C$3:$I$3,0)),"F","C")</f>
        <v>20.555555555555554</v>
      </c>
      <c r="I3803" s="34">
        <f>CONVERT(INDEX(Htg_StPt_Sch_EZ!$C$31:$I$54,MATCH(Schedules_8760!$C3803,Htg_StPt_Sch_EZ!$B$31:$B$54,0),MATCH(Schedules_8760!$F3803,Htg_StPt_Sch_EZ!$C$30:$I$30,0)),"F","C")</f>
        <v>19.444444444444443</v>
      </c>
      <c r="J3803" s="34">
        <f>CONVERT(INDEX(Clg_StPt_Sch_EZ!$C$4:$I$27,MATCH(Schedules_8760!$C3803,Clg_StPt_Sch_EZ!$B$4:$B$27,0),MATCH(Schedules_8760!$F3803,Clg_StPt_Sch_EZ!$C$3:$I$3,0)),"F","C")</f>
        <v>25.555555555555554</v>
      </c>
      <c r="K3803" s="34">
        <f>CONVERT(INDEX(Clg_StPt_Sch_EZ!$C$31:$I$54,MATCH(Schedules_8760!$C3803,Clg_StPt_Sch_EZ!$B$31:$B$54,0),MATCH(Schedules_8760!$F3803,Clg_StPt_Sch_EZ!$C$30:$I$30,0)),"F","C")</f>
        <v>25</v>
      </c>
      <c r="L3803" s="34">
        <f>CONVERT(INDEX(DHW_StPt_Sch_EZ!$C$4:$I$27,MATCH(Schedules_8760!$C3803,DHW_StPt_Sch_EZ!$B$4:$B$27,0),MATCH(Schedules_8760!$F3803,DHW_StPt_Sch_EZ!$C$3:$I$3,0)),"F","C")</f>
        <v>53.333333333333329</v>
      </c>
      <c r="M3803" s="34">
        <f>CONVERT(INDEX(DHW_StPt_Sch_EZ!$C$31:$I$54,MATCH(Schedules_8760!$C3803,DHW_StPt_Sch_EZ!$B$31:$B$54,0),MATCH(Schedules_8760!$F3803,DHW_StPt_Sch_EZ!$C$30:$I$30,0)),"F","C")</f>
        <v>53.333333333333329</v>
      </c>
      <c r="N3803" s="12"/>
      <c r="O3803" s="12"/>
      <c r="P3803" s="12"/>
    </row>
    <row r="3804" spans="1:16" x14ac:dyDescent="0.25">
      <c r="A3804" s="35">
        <v>3803</v>
      </c>
      <c r="B3804" s="89">
        <v>159.41666666666671</v>
      </c>
      <c r="C3804" s="35">
        <f t="shared" si="295"/>
        <v>11</v>
      </c>
      <c r="D3804" s="35">
        <f t="shared" si="298"/>
        <v>159</v>
      </c>
      <c r="E3804" s="35">
        <f t="shared" si="299"/>
        <v>5</v>
      </c>
      <c r="F3804" s="35" t="str">
        <f t="shared" si="296"/>
        <v>Thursday</v>
      </c>
      <c r="G3804" s="35">
        <f t="shared" si="297"/>
        <v>6</v>
      </c>
      <c r="H3804" s="34">
        <f>CONVERT(INDEX(Htg_StPt_Sch_EZ!$C$4:$I$27,MATCH(Schedules_8760!$C3804,Htg_StPt_Sch_EZ!$B$4:$B$27,0),MATCH(Schedules_8760!$F3804,Htg_StPt_Sch_EZ!$C$3:$I$3,0)),"F","C")</f>
        <v>20.555555555555554</v>
      </c>
      <c r="I3804" s="34">
        <f>CONVERT(INDEX(Htg_StPt_Sch_EZ!$C$31:$I$54,MATCH(Schedules_8760!$C3804,Htg_StPt_Sch_EZ!$B$31:$B$54,0),MATCH(Schedules_8760!$F3804,Htg_StPt_Sch_EZ!$C$30:$I$30,0)),"F","C")</f>
        <v>19.444444444444443</v>
      </c>
      <c r="J3804" s="34">
        <f>CONVERT(INDEX(Clg_StPt_Sch_EZ!$C$4:$I$27,MATCH(Schedules_8760!$C3804,Clg_StPt_Sch_EZ!$B$4:$B$27,0),MATCH(Schedules_8760!$F3804,Clg_StPt_Sch_EZ!$C$3:$I$3,0)),"F","C")</f>
        <v>25.555555555555554</v>
      </c>
      <c r="K3804" s="34">
        <f>CONVERT(INDEX(Clg_StPt_Sch_EZ!$C$31:$I$54,MATCH(Schedules_8760!$C3804,Clg_StPt_Sch_EZ!$B$31:$B$54,0),MATCH(Schedules_8760!$F3804,Clg_StPt_Sch_EZ!$C$30:$I$30,0)),"F","C")</f>
        <v>25</v>
      </c>
      <c r="L3804" s="34">
        <f>CONVERT(INDEX(DHW_StPt_Sch_EZ!$C$4:$I$27,MATCH(Schedules_8760!$C3804,DHW_StPt_Sch_EZ!$B$4:$B$27,0),MATCH(Schedules_8760!$F3804,DHW_StPt_Sch_EZ!$C$3:$I$3,0)),"F","C")</f>
        <v>53.333333333333329</v>
      </c>
      <c r="M3804" s="34">
        <f>CONVERT(INDEX(DHW_StPt_Sch_EZ!$C$31:$I$54,MATCH(Schedules_8760!$C3804,DHW_StPt_Sch_EZ!$B$31:$B$54,0),MATCH(Schedules_8760!$F3804,DHW_StPt_Sch_EZ!$C$30:$I$30,0)),"F","C")</f>
        <v>53.333333333333329</v>
      </c>
      <c r="N3804" s="12"/>
      <c r="O3804" s="12"/>
      <c r="P3804" s="12"/>
    </row>
    <row r="3805" spans="1:16" x14ac:dyDescent="0.25">
      <c r="A3805" s="35">
        <v>3804</v>
      </c>
      <c r="B3805" s="89">
        <v>159.45833333333329</v>
      </c>
      <c r="C3805" s="35">
        <f t="shared" si="295"/>
        <v>12</v>
      </c>
      <c r="D3805" s="35">
        <f t="shared" si="298"/>
        <v>159</v>
      </c>
      <c r="E3805" s="35">
        <f t="shared" si="299"/>
        <v>5</v>
      </c>
      <c r="F3805" s="35" t="str">
        <f t="shared" si="296"/>
        <v>Thursday</v>
      </c>
      <c r="G3805" s="35">
        <f t="shared" si="297"/>
        <v>6</v>
      </c>
      <c r="H3805" s="34">
        <f>CONVERT(INDEX(Htg_StPt_Sch_EZ!$C$4:$I$27,MATCH(Schedules_8760!$C3805,Htg_StPt_Sch_EZ!$B$4:$B$27,0),MATCH(Schedules_8760!$F3805,Htg_StPt_Sch_EZ!$C$3:$I$3,0)),"F","C")</f>
        <v>20.555555555555554</v>
      </c>
      <c r="I3805" s="34">
        <f>CONVERT(INDEX(Htg_StPt_Sch_EZ!$C$31:$I$54,MATCH(Schedules_8760!$C3805,Htg_StPt_Sch_EZ!$B$31:$B$54,0),MATCH(Schedules_8760!$F3805,Htg_StPt_Sch_EZ!$C$30:$I$30,0)),"F","C")</f>
        <v>19.444444444444443</v>
      </c>
      <c r="J3805" s="34">
        <f>CONVERT(INDEX(Clg_StPt_Sch_EZ!$C$4:$I$27,MATCH(Schedules_8760!$C3805,Clg_StPt_Sch_EZ!$B$4:$B$27,0),MATCH(Schedules_8760!$F3805,Clg_StPt_Sch_EZ!$C$3:$I$3,0)),"F","C")</f>
        <v>25.555555555555554</v>
      </c>
      <c r="K3805" s="34">
        <f>CONVERT(INDEX(Clg_StPt_Sch_EZ!$C$31:$I$54,MATCH(Schedules_8760!$C3805,Clg_StPt_Sch_EZ!$B$31:$B$54,0),MATCH(Schedules_8760!$F3805,Clg_StPt_Sch_EZ!$C$30:$I$30,0)),"F","C")</f>
        <v>25</v>
      </c>
      <c r="L3805" s="34">
        <f>CONVERT(INDEX(DHW_StPt_Sch_EZ!$C$4:$I$27,MATCH(Schedules_8760!$C3805,DHW_StPt_Sch_EZ!$B$4:$B$27,0),MATCH(Schedules_8760!$F3805,DHW_StPt_Sch_EZ!$C$3:$I$3,0)),"F","C")</f>
        <v>53.333333333333329</v>
      </c>
      <c r="M3805" s="34">
        <f>CONVERT(INDEX(DHW_StPt_Sch_EZ!$C$31:$I$54,MATCH(Schedules_8760!$C3805,DHW_StPt_Sch_EZ!$B$31:$B$54,0),MATCH(Schedules_8760!$F3805,DHW_StPt_Sch_EZ!$C$30:$I$30,0)),"F","C")</f>
        <v>53.333333333333329</v>
      </c>
      <c r="N3805" s="12"/>
      <c r="O3805" s="12"/>
      <c r="P3805" s="12"/>
    </row>
    <row r="3806" spans="1:16" x14ac:dyDescent="0.25">
      <c r="A3806" s="35">
        <v>3805</v>
      </c>
      <c r="B3806" s="89">
        <v>159.5</v>
      </c>
      <c r="C3806" s="35">
        <f t="shared" si="295"/>
        <v>13</v>
      </c>
      <c r="D3806" s="35">
        <f t="shared" si="298"/>
        <v>159</v>
      </c>
      <c r="E3806" s="35">
        <f t="shared" si="299"/>
        <v>5</v>
      </c>
      <c r="F3806" s="35" t="str">
        <f t="shared" si="296"/>
        <v>Thursday</v>
      </c>
      <c r="G3806" s="35">
        <f t="shared" si="297"/>
        <v>6</v>
      </c>
      <c r="H3806" s="34">
        <f>CONVERT(INDEX(Htg_StPt_Sch_EZ!$C$4:$I$27,MATCH(Schedules_8760!$C3806,Htg_StPt_Sch_EZ!$B$4:$B$27,0),MATCH(Schedules_8760!$F3806,Htg_StPt_Sch_EZ!$C$3:$I$3,0)),"F","C")</f>
        <v>20.555555555555554</v>
      </c>
      <c r="I3806" s="34">
        <f>CONVERT(INDEX(Htg_StPt_Sch_EZ!$C$31:$I$54,MATCH(Schedules_8760!$C3806,Htg_StPt_Sch_EZ!$B$31:$B$54,0),MATCH(Schedules_8760!$F3806,Htg_StPt_Sch_EZ!$C$30:$I$30,0)),"F","C")</f>
        <v>19.444444444444443</v>
      </c>
      <c r="J3806" s="34">
        <f>CONVERT(INDEX(Clg_StPt_Sch_EZ!$C$4:$I$27,MATCH(Schedules_8760!$C3806,Clg_StPt_Sch_EZ!$B$4:$B$27,0),MATCH(Schedules_8760!$F3806,Clg_StPt_Sch_EZ!$C$3:$I$3,0)),"F","C")</f>
        <v>25.555555555555554</v>
      </c>
      <c r="K3806" s="34">
        <f>CONVERT(INDEX(Clg_StPt_Sch_EZ!$C$31:$I$54,MATCH(Schedules_8760!$C3806,Clg_StPt_Sch_EZ!$B$31:$B$54,0),MATCH(Schedules_8760!$F3806,Clg_StPt_Sch_EZ!$C$30:$I$30,0)),"F","C")</f>
        <v>25</v>
      </c>
      <c r="L3806" s="34">
        <f>CONVERT(INDEX(DHW_StPt_Sch_EZ!$C$4:$I$27,MATCH(Schedules_8760!$C3806,DHW_StPt_Sch_EZ!$B$4:$B$27,0),MATCH(Schedules_8760!$F3806,DHW_StPt_Sch_EZ!$C$3:$I$3,0)),"F","C")</f>
        <v>53.333333333333329</v>
      </c>
      <c r="M3806" s="34">
        <f>CONVERT(INDEX(DHW_StPt_Sch_EZ!$C$31:$I$54,MATCH(Schedules_8760!$C3806,DHW_StPt_Sch_EZ!$B$31:$B$54,0),MATCH(Schedules_8760!$F3806,DHW_StPt_Sch_EZ!$C$30:$I$30,0)),"F","C")</f>
        <v>53.333333333333329</v>
      </c>
      <c r="N3806" s="12"/>
      <c r="O3806" s="12"/>
      <c r="P3806" s="12"/>
    </row>
    <row r="3807" spans="1:16" x14ac:dyDescent="0.25">
      <c r="A3807" s="35">
        <v>3806</v>
      </c>
      <c r="B3807" s="89">
        <v>159.54166666666671</v>
      </c>
      <c r="C3807" s="35">
        <f t="shared" si="295"/>
        <v>14</v>
      </c>
      <c r="D3807" s="35">
        <f t="shared" si="298"/>
        <v>159</v>
      </c>
      <c r="E3807" s="35">
        <f t="shared" si="299"/>
        <v>5</v>
      </c>
      <c r="F3807" s="35" t="str">
        <f t="shared" si="296"/>
        <v>Thursday</v>
      </c>
      <c r="G3807" s="35">
        <f t="shared" si="297"/>
        <v>6</v>
      </c>
      <c r="H3807" s="34">
        <f>CONVERT(INDEX(Htg_StPt_Sch_EZ!$C$4:$I$27,MATCH(Schedules_8760!$C3807,Htg_StPt_Sch_EZ!$B$4:$B$27,0),MATCH(Schedules_8760!$F3807,Htg_StPt_Sch_EZ!$C$3:$I$3,0)),"F","C")</f>
        <v>20.555555555555554</v>
      </c>
      <c r="I3807" s="34">
        <f>CONVERT(INDEX(Htg_StPt_Sch_EZ!$C$31:$I$54,MATCH(Schedules_8760!$C3807,Htg_StPt_Sch_EZ!$B$31:$B$54,0),MATCH(Schedules_8760!$F3807,Htg_StPt_Sch_EZ!$C$30:$I$30,0)),"F","C")</f>
        <v>19.444444444444443</v>
      </c>
      <c r="J3807" s="34">
        <f>CONVERT(INDEX(Clg_StPt_Sch_EZ!$C$4:$I$27,MATCH(Schedules_8760!$C3807,Clg_StPt_Sch_EZ!$B$4:$B$27,0),MATCH(Schedules_8760!$F3807,Clg_StPt_Sch_EZ!$C$3:$I$3,0)),"F","C")</f>
        <v>25.555555555555554</v>
      </c>
      <c r="K3807" s="34">
        <f>CONVERT(INDEX(Clg_StPt_Sch_EZ!$C$31:$I$54,MATCH(Schedules_8760!$C3807,Clg_StPt_Sch_EZ!$B$31:$B$54,0),MATCH(Schedules_8760!$F3807,Clg_StPt_Sch_EZ!$C$30:$I$30,0)),"F","C")</f>
        <v>25</v>
      </c>
      <c r="L3807" s="34">
        <f>CONVERT(INDEX(DHW_StPt_Sch_EZ!$C$4:$I$27,MATCH(Schedules_8760!$C3807,DHW_StPt_Sch_EZ!$B$4:$B$27,0),MATCH(Schedules_8760!$F3807,DHW_StPt_Sch_EZ!$C$3:$I$3,0)),"F","C")</f>
        <v>53.333333333333329</v>
      </c>
      <c r="M3807" s="34">
        <f>CONVERT(INDEX(DHW_StPt_Sch_EZ!$C$31:$I$54,MATCH(Schedules_8760!$C3807,DHW_StPt_Sch_EZ!$B$31:$B$54,0),MATCH(Schedules_8760!$F3807,DHW_StPt_Sch_EZ!$C$30:$I$30,0)),"F","C")</f>
        <v>53.333333333333329</v>
      </c>
      <c r="N3807" s="12"/>
      <c r="O3807" s="12"/>
      <c r="P3807" s="12"/>
    </row>
    <row r="3808" spans="1:16" x14ac:dyDescent="0.25">
      <c r="A3808" s="35">
        <v>3807</v>
      </c>
      <c r="B3808" s="89">
        <v>159.58333333333329</v>
      </c>
      <c r="C3808" s="35">
        <f t="shared" si="295"/>
        <v>15</v>
      </c>
      <c r="D3808" s="35">
        <f t="shared" si="298"/>
        <v>159</v>
      </c>
      <c r="E3808" s="35">
        <f t="shared" si="299"/>
        <v>5</v>
      </c>
      <c r="F3808" s="35" t="str">
        <f t="shared" si="296"/>
        <v>Thursday</v>
      </c>
      <c r="G3808" s="35">
        <f t="shared" si="297"/>
        <v>6</v>
      </c>
      <c r="H3808" s="34">
        <f>CONVERT(INDEX(Htg_StPt_Sch_EZ!$C$4:$I$27,MATCH(Schedules_8760!$C3808,Htg_StPt_Sch_EZ!$B$4:$B$27,0),MATCH(Schedules_8760!$F3808,Htg_StPt_Sch_EZ!$C$3:$I$3,0)),"F","C")</f>
        <v>20.555555555555554</v>
      </c>
      <c r="I3808" s="34">
        <f>CONVERT(INDEX(Htg_StPt_Sch_EZ!$C$31:$I$54,MATCH(Schedules_8760!$C3808,Htg_StPt_Sch_EZ!$B$31:$B$54,0),MATCH(Schedules_8760!$F3808,Htg_StPt_Sch_EZ!$C$30:$I$30,0)),"F","C")</f>
        <v>21.111111111111111</v>
      </c>
      <c r="J3808" s="34">
        <f>CONVERT(INDEX(Clg_StPt_Sch_EZ!$C$4:$I$27,MATCH(Schedules_8760!$C3808,Clg_StPt_Sch_EZ!$B$4:$B$27,0),MATCH(Schedules_8760!$F3808,Clg_StPt_Sch_EZ!$C$3:$I$3,0)),"F","C")</f>
        <v>25.555555555555554</v>
      </c>
      <c r="K3808" s="34">
        <f>CONVERT(INDEX(Clg_StPt_Sch_EZ!$C$31:$I$54,MATCH(Schedules_8760!$C3808,Clg_StPt_Sch_EZ!$B$31:$B$54,0),MATCH(Schedules_8760!$F3808,Clg_StPt_Sch_EZ!$C$30:$I$30,0)),"F","C")</f>
        <v>25</v>
      </c>
      <c r="L3808" s="34">
        <f>CONVERT(INDEX(DHW_StPt_Sch_EZ!$C$4:$I$27,MATCH(Schedules_8760!$C3808,DHW_StPt_Sch_EZ!$B$4:$B$27,0),MATCH(Schedules_8760!$F3808,DHW_StPt_Sch_EZ!$C$3:$I$3,0)),"F","C")</f>
        <v>53.333333333333329</v>
      </c>
      <c r="M3808" s="34">
        <f>CONVERT(INDEX(DHW_StPt_Sch_EZ!$C$31:$I$54,MATCH(Schedules_8760!$C3808,DHW_StPt_Sch_EZ!$B$31:$B$54,0),MATCH(Schedules_8760!$F3808,DHW_StPt_Sch_EZ!$C$30:$I$30,0)),"F","C")</f>
        <v>53.333333333333329</v>
      </c>
      <c r="N3808" s="12"/>
      <c r="O3808" s="12"/>
      <c r="P3808" s="12"/>
    </row>
    <row r="3809" spans="1:16" x14ac:dyDescent="0.25">
      <c r="A3809" s="35">
        <v>3808</v>
      </c>
      <c r="B3809" s="89">
        <v>159.625</v>
      </c>
      <c r="C3809" s="35">
        <f t="shared" si="295"/>
        <v>16</v>
      </c>
      <c r="D3809" s="35">
        <f t="shared" si="298"/>
        <v>159</v>
      </c>
      <c r="E3809" s="35">
        <f t="shared" si="299"/>
        <v>5</v>
      </c>
      <c r="F3809" s="35" t="str">
        <f t="shared" si="296"/>
        <v>Thursday</v>
      </c>
      <c r="G3809" s="35">
        <f t="shared" si="297"/>
        <v>6</v>
      </c>
      <c r="H3809" s="34">
        <f>CONVERT(INDEX(Htg_StPt_Sch_EZ!$C$4:$I$27,MATCH(Schedules_8760!$C3809,Htg_StPt_Sch_EZ!$B$4:$B$27,0),MATCH(Schedules_8760!$F3809,Htg_StPt_Sch_EZ!$C$3:$I$3,0)),"F","C")</f>
        <v>20.555555555555554</v>
      </c>
      <c r="I3809" s="34">
        <f>CONVERT(INDEX(Htg_StPt_Sch_EZ!$C$31:$I$54,MATCH(Schedules_8760!$C3809,Htg_StPt_Sch_EZ!$B$31:$B$54,0),MATCH(Schedules_8760!$F3809,Htg_StPt_Sch_EZ!$C$30:$I$30,0)),"F","C")</f>
        <v>21.111111111111111</v>
      </c>
      <c r="J3809" s="34">
        <f>CONVERT(INDEX(Clg_StPt_Sch_EZ!$C$4:$I$27,MATCH(Schedules_8760!$C3809,Clg_StPt_Sch_EZ!$B$4:$B$27,0),MATCH(Schedules_8760!$F3809,Clg_StPt_Sch_EZ!$C$3:$I$3,0)),"F","C")</f>
        <v>25.555555555555554</v>
      </c>
      <c r="K3809" s="34">
        <f>CONVERT(INDEX(Clg_StPt_Sch_EZ!$C$31:$I$54,MATCH(Schedules_8760!$C3809,Clg_StPt_Sch_EZ!$B$31:$B$54,0),MATCH(Schedules_8760!$F3809,Clg_StPt_Sch_EZ!$C$30:$I$30,0)),"F","C")</f>
        <v>25</v>
      </c>
      <c r="L3809" s="34">
        <f>CONVERT(INDEX(DHW_StPt_Sch_EZ!$C$4:$I$27,MATCH(Schedules_8760!$C3809,DHW_StPt_Sch_EZ!$B$4:$B$27,0),MATCH(Schedules_8760!$F3809,DHW_StPt_Sch_EZ!$C$3:$I$3,0)),"F","C")</f>
        <v>53.333333333333329</v>
      </c>
      <c r="M3809" s="34">
        <f>CONVERT(INDEX(DHW_StPt_Sch_EZ!$C$31:$I$54,MATCH(Schedules_8760!$C3809,DHW_StPt_Sch_EZ!$B$31:$B$54,0),MATCH(Schedules_8760!$F3809,DHW_StPt_Sch_EZ!$C$30:$I$30,0)),"F","C")</f>
        <v>53.333333333333329</v>
      </c>
      <c r="N3809" s="12"/>
      <c r="O3809" s="12"/>
      <c r="P3809" s="12"/>
    </row>
    <row r="3810" spans="1:16" x14ac:dyDescent="0.25">
      <c r="A3810" s="35">
        <v>3809</v>
      </c>
      <c r="B3810" s="89">
        <v>159.66666666666671</v>
      </c>
      <c r="C3810" s="35">
        <f t="shared" si="295"/>
        <v>17</v>
      </c>
      <c r="D3810" s="35">
        <f t="shared" si="298"/>
        <v>159</v>
      </c>
      <c r="E3810" s="35">
        <f t="shared" si="299"/>
        <v>5</v>
      </c>
      <c r="F3810" s="35" t="str">
        <f t="shared" si="296"/>
        <v>Thursday</v>
      </c>
      <c r="G3810" s="35">
        <f t="shared" si="297"/>
        <v>6</v>
      </c>
      <c r="H3810" s="34">
        <f>CONVERT(INDEX(Htg_StPt_Sch_EZ!$C$4:$I$27,MATCH(Schedules_8760!$C3810,Htg_StPt_Sch_EZ!$B$4:$B$27,0),MATCH(Schedules_8760!$F3810,Htg_StPt_Sch_EZ!$C$3:$I$3,0)),"F","C")</f>
        <v>20.555555555555554</v>
      </c>
      <c r="I3810" s="34">
        <f>CONVERT(INDEX(Htg_StPt_Sch_EZ!$C$31:$I$54,MATCH(Schedules_8760!$C3810,Htg_StPt_Sch_EZ!$B$31:$B$54,0),MATCH(Schedules_8760!$F3810,Htg_StPt_Sch_EZ!$C$30:$I$30,0)),"F","C")</f>
        <v>17.777777777777779</v>
      </c>
      <c r="J3810" s="34">
        <f>CONVERT(INDEX(Clg_StPt_Sch_EZ!$C$4:$I$27,MATCH(Schedules_8760!$C3810,Clg_StPt_Sch_EZ!$B$4:$B$27,0),MATCH(Schedules_8760!$F3810,Clg_StPt_Sch_EZ!$C$3:$I$3,0)),"F","C")</f>
        <v>25.555555555555554</v>
      </c>
      <c r="K3810" s="34">
        <f>CONVERT(INDEX(Clg_StPt_Sch_EZ!$C$31:$I$54,MATCH(Schedules_8760!$C3810,Clg_StPt_Sch_EZ!$B$31:$B$54,0),MATCH(Schedules_8760!$F3810,Clg_StPt_Sch_EZ!$C$30:$I$30,0)),"F","C")</f>
        <v>25</v>
      </c>
      <c r="L3810" s="34">
        <f>CONVERT(INDEX(DHW_StPt_Sch_EZ!$C$4:$I$27,MATCH(Schedules_8760!$C3810,DHW_StPt_Sch_EZ!$B$4:$B$27,0),MATCH(Schedules_8760!$F3810,DHW_StPt_Sch_EZ!$C$3:$I$3,0)),"F","C")</f>
        <v>53.333333333333329</v>
      </c>
      <c r="M3810" s="34">
        <f>CONVERT(INDEX(DHW_StPt_Sch_EZ!$C$31:$I$54,MATCH(Schedules_8760!$C3810,DHW_StPt_Sch_EZ!$B$31:$B$54,0),MATCH(Schedules_8760!$F3810,DHW_StPt_Sch_EZ!$C$30:$I$30,0)),"F","C")</f>
        <v>53.333333333333329</v>
      </c>
      <c r="N3810" s="12"/>
      <c r="O3810" s="12"/>
      <c r="P3810" s="12"/>
    </row>
    <row r="3811" spans="1:16" x14ac:dyDescent="0.25">
      <c r="A3811" s="35">
        <v>3810</v>
      </c>
      <c r="B3811" s="89">
        <v>159.70833333333329</v>
      </c>
      <c r="C3811" s="35">
        <f t="shared" si="295"/>
        <v>18</v>
      </c>
      <c r="D3811" s="35">
        <f t="shared" si="298"/>
        <v>159</v>
      </c>
      <c r="E3811" s="35">
        <f t="shared" si="299"/>
        <v>5</v>
      </c>
      <c r="F3811" s="35" t="str">
        <f t="shared" si="296"/>
        <v>Thursday</v>
      </c>
      <c r="G3811" s="35">
        <f t="shared" si="297"/>
        <v>6</v>
      </c>
      <c r="H3811" s="34">
        <f>CONVERT(INDEX(Htg_StPt_Sch_EZ!$C$4:$I$27,MATCH(Schedules_8760!$C3811,Htg_StPt_Sch_EZ!$B$4:$B$27,0),MATCH(Schedules_8760!$F3811,Htg_StPt_Sch_EZ!$C$3:$I$3,0)),"F","C")</f>
        <v>20.555555555555554</v>
      </c>
      <c r="I3811" s="34">
        <f>CONVERT(INDEX(Htg_StPt_Sch_EZ!$C$31:$I$54,MATCH(Schedules_8760!$C3811,Htg_StPt_Sch_EZ!$B$31:$B$54,0),MATCH(Schedules_8760!$F3811,Htg_StPt_Sch_EZ!$C$30:$I$30,0)),"F","C")</f>
        <v>17.777777777777779</v>
      </c>
      <c r="J3811" s="34">
        <f>CONVERT(INDEX(Clg_StPt_Sch_EZ!$C$4:$I$27,MATCH(Schedules_8760!$C3811,Clg_StPt_Sch_EZ!$B$4:$B$27,0),MATCH(Schedules_8760!$F3811,Clg_StPt_Sch_EZ!$C$3:$I$3,0)),"F","C")</f>
        <v>25.555555555555554</v>
      </c>
      <c r="K3811" s="34">
        <f>CONVERT(INDEX(Clg_StPt_Sch_EZ!$C$31:$I$54,MATCH(Schedules_8760!$C3811,Clg_StPt_Sch_EZ!$B$31:$B$54,0),MATCH(Schedules_8760!$F3811,Clg_StPt_Sch_EZ!$C$30:$I$30,0)),"F","C")</f>
        <v>28.333333333333332</v>
      </c>
      <c r="L3811" s="34">
        <f>CONVERT(INDEX(DHW_StPt_Sch_EZ!$C$4:$I$27,MATCH(Schedules_8760!$C3811,DHW_StPt_Sch_EZ!$B$4:$B$27,0),MATCH(Schedules_8760!$F3811,DHW_StPt_Sch_EZ!$C$3:$I$3,0)),"F","C")</f>
        <v>53.333333333333329</v>
      </c>
      <c r="M3811" s="34">
        <f>CONVERT(INDEX(DHW_StPt_Sch_EZ!$C$31:$I$54,MATCH(Schedules_8760!$C3811,DHW_StPt_Sch_EZ!$B$31:$B$54,0),MATCH(Schedules_8760!$F3811,DHW_StPt_Sch_EZ!$C$30:$I$30,0)),"F","C")</f>
        <v>53.333333333333329</v>
      </c>
      <c r="N3811" s="12"/>
      <c r="O3811" s="12"/>
      <c r="P3811" s="12"/>
    </row>
    <row r="3812" spans="1:16" x14ac:dyDescent="0.25">
      <c r="A3812" s="35">
        <v>3811</v>
      </c>
      <c r="B3812" s="89">
        <v>159.75</v>
      </c>
      <c r="C3812" s="35">
        <f t="shared" si="295"/>
        <v>19</v>
      </c>
      <c r="D3812" s="35">
        <f t="shared" si="298"/>
        <v>159</v>
      </c>
      <c r="E3812" s="35">
        <f t="shared" si="299"/>
        <v>5</v>
      </c>
      <c r="F3812" s="35" t="str">
        <f t="shared" si="296"/>
        <v>Thursday</v>
      </c>
      <c r="G3812" s="35">
        <f t="shared" si="297"/>
        <v>6</v>
      </c>
      <c r="H3812" s="34">
        <f>CONVERT(INDEX(Htg_StPt_Sch_EZ!$C$4:$I$27,MATCH(Schedules_8760!$C3812,Htg_StPt_Sch_EZ!$B$4:$B$27,0),MATCH(Schedules_8760!$F3812,Htg_StPt_Sch_EZ!$C$3:$I$3,0)),"F","C")</f>
        <v>20.555555555555554</v>
      </c>
      <c r="I3812" s="34">
        <f>CONVERT(INDEX(Htg_StPt_Sch_EZ!$C$31:$I$54,MATCH(Schedules_8760!$C3812,Htg_StPt_Sch_EZ!$B$31:$B$54,0),MATCH(Schedules_8760!$F3812,Htg_StPt_Sch_EZ!$C$30:$I$30,0)),"F","C")</f>
        <v>18.333333333333332</v>
      </c>
      <c r="J3812" s="34">
        <f>CONVERT(INDEX(Clg_StPt_Sch_EZ!$C$4:$I$27,MATCH(Schedules_8760!$C3812,Clg_StPt_Sch_EZ!$B$4:$B$27,0),MATCH(Schedules_8760!$F3812,Clg_StPt_Sch_EZ!$C$3:$I$3,0)),"F","C")</f>
        <v>25.555555555555554</v>
      </c>
      <c r="K3812" s="34">
        <f>CONVERT(INDEX(Clg_StPt_Sch_EZ!$C$31:$I$54,MATCH(Schedules_8760!$C3812,Clg_StPt_Sch_EZ!$B$31:$B$54,0),MATCH(Schedules_8760!$F3812,Clg_StPt_Sch_EZ!$C$30:$I$30,0)),"F","C")</f>
        <v>28.333333333333332</v>
      </c>
      <c r="L3812" s="34">
        <f>CONVERT(INDEX(DHW_StPt_Sch_EZ!$C$4:$I$27,MATCH(Schedules_8760!$C3812,DHW_StPt_Sch_EZ!$B$4:$B$27,0),MATCH(Schedules_8760!$F3812,DHW_StPt_Sch_EZ!$C$3:$I$3,0)),"F","C")</f>
        <v>53.333333333333329</v>
      </c>
      <c r="M3812" s="34">
        <f>CONVERT(INDEX(DHW_StPt_Sch_EZ!$C$31:$I$54,MATCH(Schedules_8760!$C3812,DHW_StPt_Sch_EZ!$B$31:$B$54,0),MATCH(Schedules_8760!$F3812,DHW_StPt_Sch_EZ!$C$30:$I$30,0)),"F","C")</f>
        <v>53.333333333333329</v>
      </c>
      <c r="N3812" s="12"/>
      <c r="O3812" s="12"/>
      <c r="P3812" s="12"/>
    </row>
    <row r="3813" spans="1:16" x14ac:dyDescent="0.25">
      <c r="A3813" s="35">
        <v>3812</v>
      </c>
      <c r="B3813" s="89">
        <v>159.79166666666671</v>
      </c>
      <c r="C3813" s="35">
        <f t="shared" si="295"/>
        <v>20</v>
      </c>
      <c r="D3813" s="35">
        <f t="shared" si="298"/>
        <v>159</v>
      </c>
      <c r="E3813" s="35">
        <f t="shared" si="299"/>
        <v>5</v>
      </c>
      <c r="F3813" s="35" t="str">
        <f t="shared" si="296"/>
        <v>Thursday</v>
      </c>
      <c r="G3813" s="35">
        <f t="shared" si="297"/>
        <v>6</v>
      </c>
      <c r="H3813" s="34">
        <f>CONVERT(INDEX(Htg_StPt_Sch_EZ!$C$4:$I$27,MATCH(Schedules_8760!$C3813,Htg_StPt_Sch_EZ!$B$4:$B$27,0),MATCH(Schedules_8760!$F3813,Htg_StPt_Sch_EZ!$C$3:$I$3,0)),"F","C")</f>
        <v>20.555555555555554</v>
      </c>
      <c r="I3813" s="34">
        <f>CONVERT(INDEX(Htg_StPt_Sch_EZ!$C$31:$I$54,MATCH(Schedules_8760!$C3813,Htg_StPt_Sch_EZ!$B$31:$B$54,0),MATCH(Schedules_8760!$F3813,Htg_StPt_Sch_EZ!$C$30:$I$30,0)),"F","C")</f>
        <v>18.888888888888889</v>
      </c>
      <c r="J3813" s="34">
        <f>CONVERT(INDEX(Clg_StPt_Sch_EZ!$C$4:$I$27,MATCH(Schedules_8760!$C3813,Clg_StPt_Sch_EZ!$B$4:$B$27,0),MATCH(Schedules_8760!$F3813,Clg_StPt_Sch_EZ!$C$3:$I$3,0)),"F","C")</f>
        <v>25.555555555555554</v>
      </c>
      <c r="K3813" s="34">
        <f>CONVERT(INDEX(Clg_StPt_Sch_EZ!$C$31:$I$54,MATCH(Schedules_8760!$C3813,Clg_StPt_Sch_EZ!$B$31:$B$54,0),MATCH(Schedules_8760!$F3813,Clg_StPt_Sch_EZ!$C$30:$I$30,0)),"F","C")</f>
        <v>28.333333333333332</v>
      </c>
      <c r="L3813" s="34">
        <f>CONVERT(INDEX(DHW_StPt_Sch_EZ!$C$4:$I$27,MATCH(Schedules_8760!$C3813,DHW_StPt_Sch_EZ!$B$4:$B$27,0),MATCH(Schedules_8760!$F3813,DHW_StPt_Sch_EZ!$C$3:$I$3,0)),"F","C")</f>
        <v>53.333333333333329</v>
      </c>
      <c r="M3813" s="34">
        <f>CONVERT(INDEX(DHW_StPt_Sch_EZ!$C$31:$I$54,MATCH(Schedules_8760!$C3813,DHW_StPt_Sch_EZ!$B$31:$B$54,0),MATCH(Schedules_8760!$F3813,DHW_StPt_Sch_EZ!$C$30:$I$30,0)),"F","C")</f>
        <v>53.333333333333329</v>
      </c>
      <c r="N3813" s="12"/>
      <c r="O3813" s="12"/>
      <c r="P3813" s="12"/>
    </row>
    <row r="3814" spans="1:16" x14ac:dyDescent="0.25">
      <c r="A3814" s="35">
        <v>3813</v>
      </c>
      <c r="B3814" s="89">
        <v>159.83333333333329</v>
      </c>
      <c r="C3814" s="35">
        <f t="shared" si="295"/>
        <v>21</v>
      </c>
      <c r="D3814" s="35">
        <f t="shared" si="298"/>
        <v>159</v>
      </c>
      <c r="E3814" s="35">
        <f t="shared" si="299"/>
        <v>5</v>
      </c>
      <c r="F3814" s="35" t="str">
        <f t="shared" si="296"/>
        <v>Thursday</v>
      </c>
      <c r="G3814" s="35">
        <f t="shared" si="297"/>
        <v>6</v>
      </c>
      <c r="H3814" s="34">
        <f>CONVERT(INDEX(Htg_StPt_Sch_EZ!$C$4:$I$27,MATCH(Schedules_8760!$C3814,Htg_StPt_Sch_EZ!$B$4:$B$27,0),MATCH(Schedules_8760!$F3814,Htg_StPt_Sch_EZ!$C$3:$I$3,0)),"F","C")</f>
        <v>20.555555555555554</v>
      </c>
      <c r="I3814" s="34">
        <f>CONVERT(INDEX(Htg_StPt_Sch_EZ!$C$31:$I$54,MATCH(Schedules_8760!$C3814,Htg_StPt_Sch_EZ!$B$31:$B$54,0),MATCH(Schedules_8760!$F3814,Htg_StPt_Sch_EZ!$C$30:$I$30,0)),"F","C")</f>
        <v>19.444444444444443</v>
      </c>
      <c r="J3814" s="34">
        <f>CONVERT(INDEX(Clg_StPt_Sch_EZ!$C$4:$I$27,MATCH(Schedules_8760!$C3814,Clg_StPt_Sch_EZ!$B$4:$B$27,0),MATCH(Schedules_8760!$F3814,Clg_StPt_Sch_EZ!$C$3:$I$3,0)),"F","C")</f>
        <v>25.555555555555554</v>
      </c>
      <c r="K3814" s="34">
        <f>CONVERT(INDEX(Clg_StPt_Sch_EZ!$C$31:$I$54,MATCH(Schedules_8760!$C3814,Clg_StPt_Sch_EZ!$B$31:$B$54,0),MATCH(Schedules_8760!$F3814,Clg_StPt_Sch_EZ!$C$30:$I$30,0)),"F","C")</f>
        <v>28.333333333333332</v>
      </c>
      <c r="L3814" s="34">
        <f>CONVERT(INDEX(DHW_StPt_Sch_EZ!$C$4:$I$27,MATCH(Schedules_8760!$C3814,DHW_StPt_Sch_EZ!$B$4:$B$27,0),MATCH(Schedules_8760!$F3814,DHW_StPt_Sch_EZ!$C$3:$I$3,0)),"F","C")</f>
        <v>53.333333333333329</v>
      </c>
      <c r="M3814" s="34">
        <f>CONVERT(INDEX(DHW_StPt_Sch_EZ!$C$31:$I$54,MATCH(Schedules_8760!$C3814,DHW_StPt_Sch_EZ!$B$31:$B$54,0),MATCH(Schedules_8760!$F3814,DHW_StPt_Sch_EZ!$C$30:$I$30,0)),"F","C")</f>
        <v>53.333333333333329</v>
      </c>
      <c r="N3814" s="12"/>
      <c r="O3814" s="12"/>
      <c r="P3814" s="12"/>
    </row>
    <row r="3815" spans="1:16" x14ac:dyDescent="0.25">
      <c r="A3815" s="35">
        <v>3814</v>
      </c>
      <c r="B3815" s="89">
        <v>159.875</v>
      </c>
      <c r="C3815" s="35">
        <f t="shared" si="295"/>
        <v>22</v>
      </c>
      <c r="D3815" s="35">
        <f t="shared" si="298"/>
        <v>159</v>
      </c>
      <c r="E3815" s="35">
        <f t="shared" si="299"/>
        <v>5</v>
      </c>
      <c r="F3815" s="35" t="str">
        <f t="shared" si="296"/>
        <v>Thursday</v>
      </c>
      <c r="G3815" s="35">
        <f t="shared" si="297"/>
        <v>6</v>
      </c>
      <c r="H3815" s="34">
        <f>CONVERT(INDEX(Htg_StPt_Sch_EZ!$C$4:$I$27,MATCH(Schedules_8760!$C3815,Htg_StPt_Sch_EZ!$B$4:$B$27,0),MATCH(Schedules_8760!$F3815,Htg_StPt_Sch_EZ!$C$3:$I$3,0)),"F","C")</f>
        <v>20.555555555555554</v>
      </c>
      <c r="I3815" s="34">
        <f>CONVERT(INDEX(Htg_StPt_Sch_EZ!$C$31:$I$54,MATCH(Schedules_8760!$C3815,Htg_StPt_Sch_EZ!$B$31:$B$54,0),MATCH(Schedules_8760!$F3815,Htg_StPt_Sch_EZ!$C$30:$I$30,0)),"F","C")</f>
        <v>19.444444444444443</v>
      </c>
      <c r="J3815" s="34">
        <f>CONVERT(INDEX(Clg_StPt_Sch_EZ!$C$4:$I$27,MATCH(Schedules_8760!$C3815,Clg_StPt_Sch_EZ!$B$4:$B$27,0),MATCH(Schedules_8760!$F3815,Clg_StPt_Sch_EZ!$C$3:$I$3,0)),"F","C")</f>
        <v>25.555555555555554</v>
      </c>
      <c r="K3815" s="34">
        <f>CONVERT(INDEX(Clg_StPt_Sch_EZ!$C$31:$I$54,MATCH(Schedules_8760!$C3815,Clg_StPt_Sch_EZ!$B$31:$B$54,0),MATCH(Schedules_8760!$F3815,Clg_StPt_Sch_EZ!$C$30:$I$30,0)),"F","C")</f>
        <v>28.333333333333332</v>
      </c>
      <c r="L3815" s="34">
        <f>CONVERT(INDEX(DHW_StPt_Sch_EZ!$C$4:$I$27,MATCH(Schedules_8760!$C3815,DHW_StPt_Sch_EZ!$B$4:$B$27,0),MATCH(Schedules_8760!$F3815,DHW_StPt_Sch_EZ!$C$3:$I$3,0)),"F","C")</f>
        <v>53.333333333333329</v>
      </c>
      <c r="M3815" s="34">
        <f>CONVERT(INDEX(DHW_StPt_Sch_EZ!$C$31:$I$54,MATCH(Schedules_8760!$C3815,DHW_StPt_Sch_EZ!$B$31:$B$54,0),MATCH(Schedules_8760!$F3815,DHW_StPt_Sch_EZ!$C$30:$I$30,0)),"F","C")</f>
        <v>53.333333333333329</v>
      </c>
      <c r="N3815" s="12"/>
      <c r="O3815" s="12"/>
      <c r="P3815" s="12"/>
    </row>
    <row r="3816" spans="1:16" x14ac:dyDescent="0.25">
      <c r="A3816" s="35">
        <v>3815</v>
      </c>
      <c r="B3816" s="89">
        <v>159.91666666666671</v>
      </c>
      <c r="C3816" s="35">
        <f t="shared" si="295"/>
        <v>23</v>
      </c>
      <c r="D3816" s="35">
        <f t="shared" si="298"/>
        <v>159</v>
      </c>
      <c r="E3816" s="35">
        <f t="shared" si="299"/>
        <v>5</v>
      </c>
      <c r="F3816" s="35" t="str">
        <f t="shared" si="296"/>
        <v>Thursday</v>
      </c>
      <c r="G3816" s="35">
        <f t="shared" si="297"/>
        <v>6</v>
      </c>
      <c r="H3816" s="34">
        <f>CONVERT(INDEX(Htg_StPt_Sch_EZ!$C$4:$I$27,MATCH(Schedules_8760!$C3816,Htg_StPt_Sch_EZ!$B$4:$B$27,0),MATCH(Schedules_8760!$F3816,Htg_StPt_Sch_EZ!$C$3:$I$3,0)),"F","C")</f>
        <v>20.555555555555554</v>
      </c>
      <c r="I3816" s="34">
        <f>CONVERT(INDEX(Htg_StPt_Sch_EZ!$C$31:$I$54,MATCH(Schedules_8760!$C3816,Htg_StPt_Sch_EZ!$B$31:$B$54,0),MATCH(Schedules_8760!$F3816,Htg_StPt_Sch_EZ!$C$30:$I$30,0)),"F","C")</f>
        <v>19.444444444444443</v>
      </c>
      <c r="J3816" s="34">
        <f>CONVERT(INDEX(Clg_StPt_Sch_EZ!$C$4:$I$27,MATCH(Schedules_8760!$C3816,Clg_StPt_Sch_EZ!$B$4:$B$27,0),MATCH(Schedules_8760!$F3816,Clg_StPt_Sch_EZ!$C$3:$I$3,0)),"F","C")</f>
        <v>25.555555555555554</v>
      </c>
      <c r="K3816" s="34">
        <f>CONVERT(INDEX(Clg_StPt_Sch_EZ!$C$31:$I$54,MATCH(Schedules_8760!$C3816,Clg_StPt_Sch_EZ!$B$31:$B$54,0),MATCH(Schedules_8760!$F3816,Clg_StPt_Sch_EZ!$C$30:$I$30,0)),"F","C")</f>
        <v>28.333333333333332</v>
      </c>
      <c r="L3816" s="34">
        <f>CONVERT(INDEX(DHW_StPt_Sch_EZ!$C$4:$I$27,MATCH(Schedules_8760!$C3816,DHW_StPt_Sch_EZ!$B$4:$B$27,0),MATCH(Schedules_8760!$F3816,DHW_StPt_Sch_EZ!$C$3:$I$3,0)),"F","C")</f>
        <v>53.333333333333329</v>
      </c>
      <c r="M3816" s="34">
        <f>CONVERT(INDEX(DHW_StPt_Sch_EZ!$C$31:$I$54,MATCH(Schedules_8760!$C3816,DHW_StPt_Sch_EZ!$B$31:$B$54,0),MATCH(Schedules_8760!$F3816,DHW_StPt_Sch_EZ!$C$30:$I$30,0)),"F","C")</f>
        <v>53.333333333333329</v>
      </c>
      <c r="N3816" s="12"/>
      <c r="O3816" s="12"/>
      <c r="P3816" s="12"/>
    </row>
    <row r="3817" spans="1:16" x14ac:dyDescent="0.25">
      <c r="A3817" s="35">
        <v>3816</v>
      </c>
      <c r="B3817" s="89">
        <v>159.95833333333329</v>
      </c>
      <c r="C3817" s="35">
        <f t="shared" si="295"/>
        <v>24</v>
      </c>
      <c r="D3817" s="35">
        <f t="shared" si="298"/>
        <v>159</v>
      </c>
      <c r="E3817" s="35">
        <f t="shared" si="299"/>
        <v>5</v>
      </c>
      <c r="F3817" s="35" t="str">
        <f t="shared" si="296"/>
        <v>Thursday</v>
      </c>
      <c r="G3817" s="35">
        <f t="shared" si="297"/>
        <v>6</v>
      </c>
      <c r="H3817" s="34">
        <f>CONVERT(INDEX(Htg_StPt_Sch_EZ!$C$4:$I$27,MATCH(Schedules_8760!$C3817,Htg_StPt_Sch_EZ!$B$4:$B$27,0),MATCH(Schedules_8760!$F3817,Htg_StPt_Sch_EZ!$C$3:$I$3,0)),"F","C")</f>
        <v>20.555555555555554</v>
      </c>
      <c r="I3817" s="34">
        <f>CONVERT(INDEX(Htg_StPt_Sch_EZ!$C$31:$I$54,MATCH(Schedules_8760!$C3817,Htg_StPt_Sch_EZ!$B$31:$B$54,0),MATCH(Schedules_8760!$F3817,Htg_StPt_Sch_EZ!$C$30:$I$30,0)),"F","C")</f>
        <v>19.444444444444443</v>
      </c>
      <c r="J3817" s="34">
        <f>CONVERT(INDEX(Clg_StPt_Sch_EZ!$C$4:$I$27,MATCH(Schedules_8760!$C3817,Clg_StPt_Sch_EZ!$B$4:$B$27,0),MATCH(Schedules_8760!$F3817,Clg_StPt_Sch_EZ!$C$3:$I$3,0)),"F","C")</f>
        <v>25.555555555555554</v>
      </c>
      <c r="K3817" s="34">
        <f>CONVERT(INDEX(Clg_StPt_Sch_EZ!$C$31:$I$54,MATCH(Schedules_8760!$C3817,Clg_StPt_Sch_EZ!$B$31:$B$54,0),MATCH(Schedules_8760!$F3817,Clg_StPt_Sch_EZ!$C$30:$I$30,0)),"F","C")</f>
        <v>28.333333333333332</v>
      </c>
      <c r="L3817" s="34">
        <f>CONVERT(INDEX(DHW_StPt_Sch_EZ!$C$4:$I$27,MATCH(Schedules_8760!$C3817,DHW_StPt_Sch_EZ!$B$4:$B$27,0),MATCH(Schedules_8760!$F3817,DHW_StPt_Sch_EZ!$C$3:$I$3,0)),"F","C")</f>
        <v>53.333333333333329</v>
      </c>
      <c r="M3817" s="34">
        <f>CONVERT(INDEX(DHW_StPt_Sch_EZ!$C$31:$I$54,MATCH(Schedules_8760!$C3817,DHW_StPt_Sch_EZ!$B$31:$B$54,0),MATCH(Schedules_8760!$F3817,DHW_StPt_Sch_EZ!$C$30:$I$30,0)),"F","C")</f>
        <v>53.333333333333329</v>
      </c>
      <c r="N3817" s="12"/>
      <c r="O3817" s="12"/>
      <c r="P3817" s="12"/>
    </row>
    <row r="3818" spans="1:16" x14ac:dyDescent="0.25">
      <c r="A3818" s="35">
        <v>3817</v>
      </c>
      <c r="B3818" s="89">
        <v>160</v>
      </c>
      <c r="C3818" s="35">
        <f t="shared" si="295"/>
        <v>1</v>
      </c>
      <c r="D3818" s="35">
        <f t="shared" si="298"/>
        <v>160</v>
      </c>
      <c r="E3818" s="35">
        <f t="shared" si="299"/>
        <v>6</v>
      </c>
      <c r="F3818" s="35" t="str">
        <f t="shared" si="296"/>
        <v>Friday</v>
      </c>
      <c r="G3818" s="35">
        <f t="shared" si="297"/>
        <v>6</v>
      </c>
      <c r="H3818" s="34">
        <f>CONVERT(INDEX(Htg_StPt_Sch_EZ!$C$4:$I$27,MATCH(Schedules_8760!$C3818,Htg_StPt_Sch_EZ!$B$4:$B$27,0),MATCH(Schedules_8760!$F3818,Htg_StPt_Sch_EZ!$C$3:$I$3,0)),"F","C")</f>
        <v>20.555555555555554</v>
      </c>
      <c r="I3818" s="34">
        <f>CONVERT(INDEX(Htg_StPt_Sch_EZ!$C$31:$I$54,MATCH(Schedules_8760!$C3818,Htg_StPt_Sch_EZ!$B$31:$B$54,0),MATCH(Schedules_8760!$F3818,Htg_StPt_Sch_EZ!$C$30:$I$30,0)),"F","C")</f>
        <v>19.444444444444443</v>
      </c>
      <c r="J3818" s="34">
        <f>CONVERT(INDEX(Clg_StPt_Sch_EZ!$C$4:$I$27,MATCH(Schedules_8760!$C3818,Clg_StPt_Sch_EZ!$B$4:$B$27,0),MATCH(Schedules_8760!$F3818,Clg_StPt_Sch_EZ!$C$3:$I$3,0)),"F","C")</f>
        <v>25.555555555555554</v>
      </c>
      <c r="K3818" s="34">
        <f>CONVERT(INDEX(Clg_StPt_Sch_EZ!$C$31:$I$54,MATCH(Schedules_8760!$C3818,Clg_StPt_Sch_EZ!$B$31:$B$54,0),MATCH(Schedules_8760!$F3818,Clg_StPt_Sch_EZ!$C$30:$I$30,0)),"F","C")</f>
        <v>28.333333333333332</v>
      </c>
      <c r="L3818" s="34">
        <f>CONVERT(INDEX(DHW_StPt_Sch_EZ!$C$4:$I$27,MATCH(Schedules_8760!$C3818,DHW_StPt_Sch_EZ!$B$4:$B$27,0),MATCH(Schedules_8760!$F3818,DHW_StPt_Sch_EZ!$C$3:$I$3,0)),"F","C")</f>
        <v>53.333333333333329</v>
      </c>
      <c r="M3818" s="34">
        <f>CONVERT(INDEX(DHW_StPt_Sch_EZ!$C$31:$I$54,MATCH(Schedules_8760!$C3818,DHW_StPt_Sch_EZ!$B$31:$B$54,0),MATCH(Schedules_8760!$F3818,DHW_StPt_Sch_EZ!$C$30:$I$30,0)),"F","C")</f>
        <v>53.333333333333329</v>
      </c>
      <c r="N3818" s="12"/>
      <c r="O3818" s="12"/>
      <c r="P3818" s="12"/>
    </row>
    <row r="3819" spans="1:16" x14ac:dyDescent="0.25">
      <c r="A3819" s="35">
        <v>3818</v>
      </c>
      <c r="B3819" s="89">
        <v>160.04166666666671</v>
      </c>
      <c r="C3819" s="35">
        <f t="shared" si="295"/>
        <v>2</v>
      </c>
      <c r="D3819" s="35">
        <f t="shared" si="298"/>
        <v>160</v>
      </c>
      <c r="E3819" s="35">
        <f t="shared" si="299"/>
        <v>6</v>
      </c>
      <c r="F3819" s="35" t="str">
        <f t="shared" si="296"/>
        <v>Friday</v>
      </c>
      <c r="G3819" s="35">
        <f t="shared" si="297"/>
        <v>6</v>
      </c>
      <c r="H3819" s="34">
        <f>CONVERT(INDEX(Htg_StPt_Sch_EZ!$C$4:$I$27,MATCH(Schedules_8760!$C3819,Htg_StPt_Sch_EZ!$B$4:$B$27,0),MATCH(Schedules_8760!$F3819,Htg_StPt_Sch_EZ!$C$3:$I$3,0)),"F","C")</f>
        <v>20.555555555555554</v>
      </c>
      <c r="I3819" s="34">
        <f>CONVERT(INDEX(Htg_StPt_Sch_EZ!$C$31:$I$54,MATCH(Schedules_8760!$C3819,Htg_StPt_Sch_EZ!$B$31:$B$54,0),MATCH(Schedules_8760!$F3819,Htg_StPt_Sch_EZ!$C$30:$I$30,0)),"F","C")</f>
        <v>19.444444444444443</v>
      </c>
      <c r="J3819" s="34">
        <f>CONVERT(INDEX(Clg_StPt_Sch_EZ!$C$4:$I$27,MATCH(Schedules_8760!$C3819,Clg_StPt_Sch_EZ!$B$4:$B$27,0),MATCH(Schedules_8760!$F3819,Clg_StPt_Sch_EZ!$C$3:$I$3,0)),"F","C")</f>
        <v>25.555555555555554</v>
      </c>
      <c r="K3819" s="34">
        <f>CONVERT(INDEX(Clg_StPt_Sch_EZ!$C$31:$I$54,MATCH(Schedules_8760!$C3819,Clg_StPt_Sch_EZ!$B$31:$B$54,0),MATCH(Schedules_8760!$F3819,Clg_StPt_Sch_EZ!$C$30:$I$30,0)),"F","C")</f>
        <v>28.333333333333332</v>
      </c>
      <c r="L3819" s="34">
        <f>CONVERT(INDEX(DHW_StPt_Sch_EZ!$C$4:$I$27,MATCH(Schedules_8760!$C3819,DHW_StPt_Sch_EZ!$B$4:$B$27,0),MATCH(Schedules_8760!$F3819,DHW_StPt_Sch_EZ!$C$3:$I$3,0)),"F","C")</f>
        <v>53.333333333333329</v>
      </c>
      <c r="M3819" s="34">
        <f>CONVERT(INDEX(DHW_StPt_Sch_EZ!$C$31:$I$54,MATCH(Schedules_8760!$C3819,DHW_StPt_Sch_EZ!$B$31:$B$54,0),MATCH(Schedules_8760!$F3819,DHW_StPt_Sch_EZ!$C$30:$I$30,0)),"F","C")</f>
        <v>53.333333333333329</v>
      </c>
      <c r="N3819" s="12"/>
      <c r="O3819" s="12"/>
      <c r="P3819" s="12"/>
    </row>
    <row r="3820" spans="1:16" x14ac:dyDescent="0.25">
      <c r="A3820" s="35">
        <v>3819</v>
      </c>
      <c r="B3820" s="89">
        <v>160.08333333333329</v>
      </c>
      <c r="C3820" s="35">
        <f t="shared" si="295"/>
        <v>3</v>
      </c>
      <c r="D3820" s="35">
        <f t="shared" si="298"/>
        <v>160</v>
      </c>
      <c r="E3820" s="35">
        <f t="shared" si="299"/>
        <v>6</v>
      </c>
      <c r="F3820" s="35" t="str">
        <f t="shared" si="296"/>
        <v>Friday</v>
      </c>
      <c r="G3820" s="35">
        <f t="shared" si="297"/>
        <v>6</v>
      </c>
      <c r="H3820" s="34">
        <f>CONVERT(INDEX(Htg_StPt_Sch_EZ!$C$4:$I$27,MATCH(Schedules_8760!$C3820,Htg_StPt_Sch_EZ!$B$4:$B$27,0),MATCH(Schedules_8760!$F3820,Htg_StPt_Sch_EZ!$C$3:$I$3,0)),"F","C")</f>
        <v>20.555555555555554</v>
      </c>
      <c r="I3820" s="34">
        <f>CONVERT(INDEX(Htg_StPt_Sch_EZ!$C$31:$I$54,MATCH(Schedules_8760!$C3820,Htg_StPt_Sch_EZ!$B$31:$B$54,0),MATCH(Schedules_8760!$F3820,Htg_StPt_Sch_EZ!$C$30:$I$30,0)),"F","C")</f>
        <v>19.444444444444443</v>
      </c>
      <c r="J3820" s="34">
        <f>CONVERT(INDEX(Clg_StPt_Sch_EZ!$C$4:$I$27,MATCH(Schedules_8760!$C3820,Clg_StPt_Sch_EZ!$B$4:$B$27,0),MATCH(Schedules_8760!$F3820,Clg_StPt_Sch_EZ!$C$3:$I$3,0)),"F","C")</f>
        <v>25.555555555555554</v>
      </c>
      <c r="K3820" s="34">
        <f>CONVERT(INDEX(Clg_StPt_Sch_EZ!$C$31:$I$54,MATCH(Schedules_8760!$C3820,Clg_StPt_Sch_EZ!$B$31:$B$54,0),MATCH(Schedules_8760!$F3820,Clg_StPt_Sch_EZ!$C$30:$I$30,0)),"F","C")</f>
        <v>28.333333333333332</v>
      </c>
      <c r="L3820" s="34">
        <f>CONVERT(INDEX(DHW_StPt_Sch_EZ!$C$4:$I$27,MATCH(Schedules_8760!$C3820,DHW_StPt_Sch_EZ!$B$4:$B$27,0),MATCH(Schedules_8760!$F3820,DHW_StPt_Sch_EZ!$C$3:$I$3,0)),"F","C")</f>
        <v>53.333333333333329</v>
      </c>
      <c r="M3820" s="34">
        <f>CONVERT(INDEX(DHW_StPt_Sch_EZ!$C$31:$I$54,MATCH(Schedules_8760!$C3820,DHW_StPt_Sch_EZ!$B$31:$B$54,0),MATCH(Schedules_8760!$F3820,DHW_StPt_Sch_EZ!$C$30:$I$30,0)),"F","C")</f>
        <v>53.333333333333329</v>
      </c>
      <c r="N3820" s="12"/>
      <c r="O3820" s="12"/>
      <c r="P3820" s="12"/>
    </row>
    <row r="3821" spans="1:16" x14ac:dyDescent="0.25">
      <c r="A3821" s="35">
        <v>3820</v>
      </c>
      <c r="B3821" s="89">
        <v>160.125</v>
      </c>
      <c r="C3821" s="35">
        <f t="shared" si="295"/>
        <v>4</v>
      </c>
      <c r="D3821" s="35">
        <f t="shared" si="298"/>
        <v>160</v>
      </c>
      <c r="E3821" s="35">
        <f t="shared" si="299"/>
        <v>6</v>
      </c>
      <c r="F3821" s="35" t="str">
        <f t="shared" si="296"/>
        <v>Friday</v>
      </c>
      <c r="G3821" s="35">
        <f t="shared" si="297"/>
        <v>6</v>
      </c>
      <c r="H3821" s="34">
        <f>CONVERT(INDEX(Htg_StPt_Sch_EZ!$C$4:$I$27,MATCH(Schedules_8760!$C3821,Htg_StPt_Sch_EZ!$B$4:$B$27,0),MATCH(Schedules_8760!$F3821,Htg_StPt_Sch_EZ!$C$3:$I$3,0)),"F","C")</f>
        <v>20.555555555555554</v>
      </c>
      <c r="I3821" s="34">
        <f>CONVERT(INDEX(Htg_StPt_Sch_EZ!$C$31:$I$54,MATCH(Schedules_8760!$C3821,Htg_StPt_Sch_EZ!$B$31:$B$54,0),MATCH(Schedules_8760!$F3821,Htg_StPt_Sch_EZ!$C$30:$I$30,0)),"F","C")</f>
        <v>19.444444444444443</v>
      </c>
      <c r="J3821" s="34">
        <f>CONVERT(INDEX(Clg_StPt_Sch_EZ!$C$4:$I$27,MATCH(Schedules_8760!$C3821,Clg_StPt_Sch_EZ!$B$4:$B$27,0),MATCH(Schedules_8760!$F3821,Clg_StPt_Sch_EZ!$C$3:$I$3,0)),"F","C")</f>
        <v>25.555555555555554</v>
      </c>
      <c r="K3821" s="34">
        <f>CONVERT(INDEX(Clg_StPt_Sch_EZ!$C$31:$I$54,MATCH(Schedules_8760!$C3821,Clg_StPt_Sch_EZ!$B$31:$B$54,0),MATCH(Schedules_8760!$F3821,Clg_StPt_Sch_EZ!$C$30:$I$30,0)),"F","C")</f>
        <v>28.333333333333332</v>
      </c>
      <c r="L3821" s="34">
        <f>CONVERT(INDEX(DHW_StPt_Sch_EZ!$C$4:$I$27,MATCH(Schedules_8760!$C3821,DHW_StPt_Sch_EZ!$B$4:$B$27,0),MATCH(Schedules_8760!$F3821,DHW_StPt_Sch_EZ!$C$3:$I$3,0)),"F","C")</f>
        <v>53.333333333333329</v>
      </c>
      <c r="M3821" s="34">
        <f>CONVERT(INDEX(DHW_StPt_Sch_EZ!$C$31:$I$54,MATCH(Schedules_8760!$C3821,DHW_StPt_Sch_EZ!$B$31:$B$54,0),MATCH(Schedules_8760!$F3821,DHW_StPt_Sch_EZ!$C$30:$I$30,0)),"F","C")</f>
        <v>53.333333333333329</v>
      </c>
      <c r="N3821" s="12"/>
      <c r="O3821" s="12"/>
      <c r="P3821" s="12"/>
    </row>
    <row r="3822" spans="1:16" x14ac:dyDescent="0.25">
      <c r="A3822" s="35">
        <v>3821</v>
      </c>
      <c r="B3822" s="89">
        <v>160.16666666666671</v>
      </c>
      <c r="C3822" s="35">
        <f t="shared" si="295"/>
        <v>5</v>
      </c>
      <c r="D3822" s="35">
        <f t="shared" si="298"/>
        <v>160</v>
      </c>
      <c r="E3822" s="35">
        <f t="shared" si="299"/>
        <v>6</v>
      </c>
      <c r="F3822" s="35" t="str">
        <f t="shared" si="296"/>
        <v>Friday</v>
      </c>
      <c r="G3822" s="35">
        <f t="shared" si="297"/>
        <v>6</v>
      </c>
      <c r="H3822" s="34">
        <f>CONVERT(INDEX(Htg_StPt_Sch_EZ!$C$4:$I$27,MATCH(Schedules_8760!$C3822,Htg_StPt_Sch_EZ!$B$4:$B$27,0),MATCH(Schedules_8760!$F3822,Htg_StPt_Sch_EZ!$C$3:$I$3,0)),"F","C")</f>
        <v>20.555555555555554</v>
      </c>
      <c r="I3822" s="34">
        <f>CONVERT(INDEX(Htg_StPt_Sch_EZ!$C$31:$I$54,MATCH(Schedules_8760!$C3822,Htg_StPt_Sch_EZ!$B$31:$B$54,0),MATCH(Schedules_8760!$F3822,Htg_StPt_Sch_EZ!$C$30:$I$30,0)),"F","C")</f>
        <v>19.444444444444443</v>
      </c>
      <c r="J3822" s="34">
        <f>CONVERT(INDEX(Clg_StPt_Sch_EZ!$C$4:$I$27,MATCH(Schedules_8760!$C3822,Clg_StPt_Sch_EZ!$B$4:$B$27,0),MATCH(Schedules_8760!$F3822,Clg_StPt_Sch_EZ!$C$3:$I$3,0)),"F","C")</f>
        <v>25.555555555555554</v>
      </c>
      <c r="K3822" s="34">
        <f>CONVERT(INDEX(Clg_StPt_Sch_EZ!$C$31:$I$54,MATCH(Schedules_8760!$C3822,Clg_StPt_Sch_EZ!$B$31:$B$54,0),MATCH(Schedules_8760!$F3822,Clg_StPt_Sch_EZ!$C$30:$I$30,0)),"F","C")</f>
        <v>28.333333333333332</v>
      </c>
      <c r="L3822" s="34">
        <f>CONVERT(INDEX(DHW_StPt_Sch_EZ!$C$4:$I$27,MATCH(Schedules_8760!$C3822,DHW_StPt_Sch_EZ!$B$4:$B$27,0),MATCH(Schedules_8760!$F3822,DHW_StPt_Sch_EZ!$C$3:$I$3,0)),"F","C")</f>
        <v>53.333333333333329</v>
      </c>
      <c r="M3822" s="34">
        <f>CONVERT(INDEX(DHW_StPt_Sch_EZ!$C$31:$I$54,MATCH(Schedules_8760!$C3822,DHW_StPt_Sch_EZ!$B$31:$B$54,0),MATCH(Schedules_8760!$F3822,DHW_StPt_Sch_EZ!$C$30:$I$30,0)),"F","C")</f>
        <v>53.333333333333329</v>
      </c>
      <c r="N3822" s="12"/>
      <c r="O3822" s="12"/>
      <c r="P3822" s="12"/>
    </row>
    <row r="3823" spans="1:16" x14ac:dyDescent="0.25">
      <c r="A3823" s="35">
        <v>3822</v>
      </c>
      <c r="B3823" s="89">
        <v>160.20833333333329</v>
      </c>
      <c r="C3823" s="35">
        <f t="shared" si="295"/>
        <v>6</v>
      </c>
      <c r="D3823" s="35">
        <f t="shared" si="298"/>
        <v>160</v>
      </c>
      <c r="E3823" s="35">
        <f t="shared" si="299"/>
        <v>6</v>
      </c>
      <c r="F3823" s="35" t="str">
        <f t="shared" si="296"/>
        <v>Friday</v>
      </c>
      <c r="G3823" s="35">
        <f t="shared" si="297"/>
        <v>6</v>
      </c>
      <c r="H3823" s="34">
        <f>CONVERT(INDEX(Htg_StPt_Sch_EZ!$C$4:$I$27,MATCH(Schedules_8760!$C3823,Htg_StPt_Sch_EZ!$B$4:$B$27,0),MATCH(Schedules_8760!$F3823,Htg_StPt_Sch_EZ!$C$3:$I$3,0)),"F","C")</f>
        <v>20.555555555555554</v>
      </c>
      <c r="I3823" s="34">
        <f>CONVERT(INDEX(Htg_StPt_Sch_EZ!$C$31:$I$54,MATCH(Schedules_8760!$C3823,Htg_StPt_Sch_EZ!$B$31:$B$54,0),MATCH(Schedules_8760!$F3823,Htg_StPt_Sch_EZ!$C$30:$I$30,0)),"F","C")</f>
        <v>19.444444444444443</v>
      </c>
      <c r="J3823" s="34">
        <f>CONVERT(INDEX(Clg_StPt_Sch_EZ!$C$4:$I$27,MATCH(Schedules_8760!$C3823,Clg_StPt_Sch_EZ!$B$4:$B$27,0),MATCH(Schedules_8760!$F3823,Clg_StPt_Sch_EZ!$C$3:$I$3,0)),"F","C")</f>
        <v>25.555555555555554</v>
      </c>
      <c r="K3823" s="34">
        <f>CONVERT(INDEX(Clg_StPt_Sch_EZ!$C$31:$I$54,MATCH(Schedules_8760!$C3823,Clg_StPt_Sch_EZ!$B$31:$B$54,0),MATCH(Schedules_8760!$F3823,Clg_StPt_Sch_EZ!$C$30:$I$30,0)),"F","C")</f>
        <v>28.333333333333332</v>
      </c>
      <c r="L3823" s="34">
        <f>CONVERT(INDEX(DHW_StPt_Sch_EZ!$C$4:$I$27,MATCH(Schedules_8760!$C3823,DHW_StPt_Sch_EZ!$B$4:$B$27,0),MATCH(Schedules_8760!$F3823,DHW_StPt_Sch_EZ!$C$3:$I$3,0)),"F","C")</f>
        <v>53.333333333333329</v>
      </c>
      <c r="M3823" s="34">
        <f>CONVERT(INDEX(DHW_StPt_Sch_EZ!$C$31:$I$54,MATCH(Schedules_8760!$C3823,DHW_StPt_Sch_EZ!$B$31:$B$54,0),MATCH(Schedules_8760!$F3823,DHW_StPt_Sch_EZ!$C$30:$I$30,0)),"F","C")</f>
        <v>53.333333333333329</v>
      </c>
      <c r="N3823" s="12"/>
      <c r="O3823" s="12"/>
      <c r="P3823" s="12"/>
    </row>
    <row r="3824" spans="1:16" x14ac:dyDescent="0.25">
      <c r="A3824" s="35">
        <v>3823</v>
      </c>
      <c r="B3824" s="89">
        <v>160.25</v>
      </c>
      <c r="C3824" s="35">
        <f t="shared" si="295"/>
        <v>7</v>
      </c>
      <c r="D3824" s="35">
        <f t="shared" si="298"/>
        <v>160</v>
      </c>
      <c r="E3824" s="35">
        <f t="shared" si="299"/>
        <v>6</v>
      </c>
      <c r="F3824" s="35" t="str">
        <f t="shared" si="296"/>
        <v>Friday</v>
      </c>
      <c r="G3824" s="35">
        <f t="shared" si="297"/>
        <v>6</v>
      </c>
      <c r="H3824" s="34">
        <f>CONVERT(INDEX(Htg_StPt_Sch_EZ!$C$4:$I$27,MATCH(Schedules_8760!$C3824,Htg_StPt_Sch_EZ!$B$4:$B$27,0),MATCH(Schedules_8760!$F3824,Htg_StPt_Sch_EZ!$C$3:$I$3,0)),"F","C")</f>
        <v>20.555555555555554</v>
      </c>
      <c r="I3824" s="34">
        <f>CONVERT(INDEX(Htg_StPt_Sch_EZ!$C$31:$I$54,MATCH(Schedules_8760!$C3824,Htg_StPt_Sch_EZ!$B$31:$B$54,0),MATCH(Schedules_8760!$F3824,Htg_StPt_Sch_EZ!$C$30:$I$30,0)),"F","C")</f>
        <v>19.444444444444443</v>
      </c>
      <c r="J3824" s="34">
        <f>CONVERT(INDEX(Clg_StPt_Sch_EZ!$C$4:$I$27,MATCH(Schedules_8760!$C3824,Clg_StPt_Sch_EZ!$B$4:$B$27,0),MATCH(Schedules_8760!$F3824,Clg_StPt_Sch_EZ!$C$3:$I$3,0)),"F","C")</f>
        <v>25.555555555555554</v>
      </c>
      <c r="K3824" s="34">
        <f>CONVERT(INDEX(Clg_StPt_Sch_EZ!$C$31:$I$54,MATCH(Schedules_8760!$C3824,Clg_StPt_Sch_EZ!$B$31:$B$54,0),MATCH(Schedules_8760!$F3824,Clg_StPt_Sch_EZ!$C$30:$I$30,0)),"F","C")</f>
        <v>28.333333333333332</v>
      </c>
      <c r="L3824" s="34">
        <f>CONVERT(INDEX(DHW_StPt_Sch_EZ!$C$4:$I$27,MATCH(Schedules_8760!$C3824,DHW_StPt_Sch_EZ!$B$4:$B$27,0),MATCH(Schedules_8760!$F3824,DHW_StPt_Sch_EZ!$C$3:$I$3,0)),"F","C")</f>
        <v>53.333333333333329</v>
      </c>
      <c r="M3824" s="34">
        <f>CONVERT(INDEX(DHW_StPt_Sch_EZ!$C$31:$I$54,MATCH(Schedules_8760!$C3824,DHW_StPt_Sch_EZ!$B$31:$B$54,0),MATCH(Schedules_8760!$F3824,DHW_StPt_Sch_EZ!$C$30:$I$30,0)),"F","C")</f>
        <v>53.333333333333329</v>
      </c>
      <c r="N3824" s="12"/>
      <c r="O3824" s="12"/>
      <c r="P3824" s="12"/>
    </row>
    <row r="3825" spans="1:16" x14ac:dyDescent="0.25">
      <c r="A3825" s="35">
        <v>3824</v>
      </c>
      <c r="B3825" s="89">
        <v>160.29166666666671</v>
      </c>
      <c r="C3825" s="35">
        <f t="shared" si="295"/>
        <v>8</v>
      </c>
      <c r="D3825" s="35">
        <f t="shared" si="298"/>
        <v>160</v>
      </c>
      <c r="E3825" s="35">
        <f t="shared" si="299"/>
        <v>6</v>
      </c>
      <c r="F3825" s="35" t="str">
        <f t="shared" si="296"/>
        <v>Friday</v>
      </c>
      <c r="G3825" s="35">
        <f t="shared" si="297"/>
        <v>6</v>
      </c>
      <c r="H3825" s="34">
        <f>CONVERT(INDEX(Htg_StPt_Sch_EZ!$C$4:$I$27,MATCH(Schedules_8760!$C3825,Htg_StPt_Sch_EZ!$B$4:$B$27,0),MATCH(Schedules_8760!$F3825,Htg_StPt_Sch_EZ!$C$3:$I$3,0)),"F","C")</f>
        <v>20.555555555555554</v>
      </c>
      <c r="I3825" s="34">
        <f>CONVERT(INDEX(Htg_StPt_Sch_EZ!$C$31:$I$54,MATCH(Schedules_8760!$C3825,Htg_StPt_Sch_EZ!$B$31:$B$54,0),MATCH(Schedules_8760!$F3825,Htg_StPt_Sch_EZ!$C$30:$I$30,0)),"F","C")</f>
        <v>19.444444444444443</v>
      </c>
      <c r="J3825" s="34">
        <f>CONVERT(INDEX(Clg_StPt_Sch_EZ!$C$4:$I$27,MATCH(Schedules_8760!$C3825,Clg_StPt_Sch_EZ!$B$4:$B$27,0),MATCH(Schedules_8760!$F3825,Clg_StPt_Sch_EZ!$C$3:$I$3,0)),"F","C")</f>
        <v>25.555555555555554</v>
      </c>
      <c r="K3825" s="34">
        <f>CONVERT(INDEX(Clg_StPt_Sch_EZ!$C$31:$I$54,MATCH(Schedules_8760!$C3825,Clg_StPt_Sch_EZ!$B$31:$B$54,0),MATCH(Schedules_8760!$F3825,Clg_StPt_Sch_EZ!$C$30:$I$30,0)),"F","C")</f>
        <v>25</v>
      </c>
      <c r="L3825" s="34">
        <f>CONVERT(INDEX(DHW_StPt_Sch_EZ!$C$4:$I$27,MATCH(Schedules_8760!$C3825,DHW_StPt_Sch_EZ!$B$4:$B$27,0),MATCH(Schedules_8760!$F3825,DHW_StPt_Sch_EZ!$C$3:$I$3,0)),"F","C")</f>
        <v>53.333333333333329</v>
      </c>
      <c r="M3825" s="34">
        <f>CONVERT(INDEX(DHW_StPt_Sch_EZ!$C$31:$I$54,MATCH(Schedules_8760!$C3825,DHW_StPt_Sch_EZ!$B$31:$B$54,0),MATCH(Schedules_8760!$F3825,DHW_StPt_Sch_EZ!$C$30:$I$30,0)),"F","C")</f>
        <v>53.333333333333329</v>
      </c>
      <c r="N3825" s="12"/>
      <c r="O3825" s="12"/>
      <c r="P3825" s="12"/>
    </row>
    <row r="3826" spans="1:16" x14ac:dyDescent="0.25">
      <c r="A3826" s="35">
        <v>3825</v>
      </c>
      <c r="B3826" s="89">
        <v>160.33333333333329</v>
      </c>
      <c r="C3826" s="35">
        <f t="shared" si="295"/>
        <v>9</v>
      </c>
      <c r="D3826" s="35">
        <f t="shared" si="298"/>
        <v>160</v>
      </c>
      <c r="E3826" s="35">
        <f t="shared" si="299"/>
        <v>6</v>
      </c>
      <c r="F3826" s="35" t="str">
        <f t="shared" si="296"/>
        <v>Friday</v>
      </c>
      <c r="G3826" s="35">
        <f t="shared" si="297"/>
        <v>6</v>
      </c>
      <c r="H3826" s="34">
        <f>CONVERT(INDEX(Htg_StPt_Sch_EZ!$C$4:$I$27,MATCH(Schedules_8760!$C3826,Htg_StPt_Sch_EZ!$B$4:$B$27,0),MATCH(Schedules_8760!$F3826,Htg_StPt_Sch_EZ!$C$3:$I$3,0)),"F","C")</f>
        <v>20.555555555555554</v>
      </c>
      <c r="I3826" s="34">
        <f>CONVERT(INDEX(Htg_StPt_Sch_EZ!$C$31:$I$54,MATCH(Schedules_8760!$C3826,Htg_StPt_Sch_EZ!$B$31:$B$54,0),MATCH(Schedules_8760!$F3826,Htg_StPt_Sch_EZ!$C$30:$I$30,0)),"F","C")</f>
        <v>19.444444444444443</v>
      </c>
      <c r="J3826" s="34">
        <f>CONVERT(INDEX(Clg_StPt_Sch_EZ!$C$4:$I$27,MATCH(Schedules_8760!$C3826,Clg_StPt_Sch_EZ!$B$4:$B$27,0),MATCH(Schedules_8760!$F3826,Clg_StPt_Sch_EZ!$C$3:$I$3,0)),"F","C")</f>
        <v>25.555555555555554</v>
      </c>
      <c r="K3826" s="34">
        <f>CONVERT(INDEX(Clg_StPt_Sch_EZ!$C$31:$I$54,MATCH(Schedules_8760!$C3826,Clg_StPt_Sch_EZ!$B$31:$B$54,0),MATCH(Schedules_8760!$F3826,Clg_StPt_Sch_EZ!$C$30:$I$30,0)),"F","C")</f>
        <v>25</v>
      </c>
      <c r="L3826" s="34">
        <f>CONVERT(INDEX(DHW_StPt_Sch_EZ!$C$4:$I$27,MATCH(Schedules_8760!$C3826,DHW_StPt_Sch_EZ!$B$4:$B$27,0),MATCH(Schedules_8760!$F3826,DHW_StPt_Sch_EZ!$C$3:$I$3,0)),"F","C")</f>
        <v>53.333333333333329</v>
      </c>
      <c r="M3826" s="34">
        <f>CONVERT(INDEX(DHW_StPt_Sch_EZ!$C$31:$I$54,MATCH(Schedules_8760!$C3826,DHW_StPt_Sch_EZ!$B$31:$B$54,0),MATCH(Schedules_8760!$F3826,DHW_StPt_Sch_EZ!$C$30:$I$30,0)),"F","C")</f>
        <v>53.333333333333329</v>
      </c>
      <c r="N3826" s="12"/>
      <c r="O3826" s="12"/>
      <c r="P3826" s="12"/>
    </row>
    <row r="3827" spans="1:16" x14ac:dyDescent="0.25">
      <c r="A3827" s="35">
        <v>3826</v>
      </c>
      <c r="B3827" s="89">
        <v>160.375</v>
      </c>
      <c r="C3827" s="35">
        <f t="shared" si="295"/>
        <v>10</v>
      </c>
      <c r="D3827" s="35">
        <f t="shared" si="298"/>
        <v>160</v>
      </c>
      <c r="E3827" s="35">
        <f t="shared" si="299"/>
        <v>6</v>
      </c>
      <c r="F3827" s="35" t="str">
        <f t="shared" si="296"/>
        <v>Friday</v>
      </c>
      <c r="G3827" s="35">
        <f t="shared" si="297"/>
        <v>6</v>
      </c>
      <c r="H3827" s="34">
        <f>CONVERT(INDEX(Htg_StPt_Sch_EZ!$C$4:$I$27,MATCH(Schedules_8760!$C3827,Htg_StPt_Sch_EZ!$B$4:$B$27,0),MATCH(Schedules_8760!$F3827,Htg_StPt_Sch_EZ!$C$3:$I$3,0)),"F","C")</f>
        <v>20.555555555555554</v>
      </c>
      <c r="I3827" s="34">
        <f>CONVERT(INDEX(Htg_StPt_Sch_EZ!$C$31:$I$54,MATCH(Schedules_8760!$C3827,Htg_StPt_Sch_EZ!$B$31:$B$54,0),MATCH(Schedules_8760!$F3827,Htg_StPt_Sch_EZ!$C$30:$I$30,0)),"F","C")</f>
        <v>19.444444444444443</v>
      </c>
      <c r="J3827" s="34">
        <f>CONVERT(INDEX(Clg_StPt_Sch_EZ!$C$4:$I$27,MATCH(Schedules_8760!$C3827,Clg_StPt_Sch_EZ!$B$4:$B$27,0),MATCH(Schedules_8760!$F3827,Clg_StPt_Sch_EZ!$C$3:$I$3,0)),"F","C")</f>
        <v>25.555555555555554</v>
      </c>
      <c r="K3827" s="34">
        <f>CONVERT(INDEX(Clg_StPt_Sch_EZ!$C$31:$I$54,MATCH(Schedules_8760!$C3827,Clg_StPt_Sch_EZ!$B$31:$B$54,0),MATCH(Schedules_8760!$F3827,Clg_StPt_Sch_EZ!$C$30:$I$30,0)),"F","C")</f>
        <v>25</v>
      </c>
      <c r="L3827" s="34">
        <f>CONVERT(INDEX(DHW_StPt_Sch_EZ!$C$4:$I$27,MATCH(Schedules_8760!$C3827,DHW_StPt_Sch_EZ!$B$4:$B$27,0),MATCH(Schedules_8760!$F3827,DHW_StPt_Sch_EZ!$C$3:$I$3,0)),"F","C")</f>
        <v>53.333333333333329</v>
      </c>
      <c r="M3827" s="34">
        <f>CONVERT(INDEX(DHW_StPt_Sch_EZ!$C$31:$I$54,MATCH(Schedules_8760!$C3827,DHW_StPt_Sch_EZ!$B$31:$B$54,0),MATCH(Schedules_8760!$F3827,DHW_StPt_Sch_EZ!$C$30:$I$30,0)),"F","C")</f>
        <v>53.333333333333329</v>
      </c>
      <c r="N3827" s="12"/>
      <c r="O3827" s="12"/>
      <c r="P3827" s="12"/>
    </row>
    <row r="3828" spans="1:16" x14ac:dyDescent="0.25">
      <c r="A3828" s="35">
        <v>3827</v>
      </c>
      <c r="B3828" s="89">
        <v>160.41666666666671</v>
      </c>
      <c r="C3828" s="35">
        <f t="shared" si="295"/>
        <v>11</v>
      </c>
      <c r="D3828" s="35">
        <f t="shared" si="298"/>
        <v>160</v>
      </c>
      <c r="E3828" s="35">
        <f t="shared" si="299"/>
        <v>6</v>
      </c>
      <c r="F3828" s="35" t="str">
        <f t="shared" si="296"/>
        <v>Friday</v>
      </c>
      <c r="G3828" s="35">
        <f t="shared" si="297"/>
        <v>6</v>
      </c>
      <c r="H3828" s="34">
        <f>CONVERT(INDEX(Htg_StPt_Sch_EZ!$C$4:$I$27,MATCH(Schedules_8760!$C3828,Htg_StPt_Sch_EZ!$B$4:$B$27,0),MATCH(Schedules_8760!$F3828,Htg_StPt_Sch_EZ!$C$3:$I$3,0)),"F","C")</f>
        <v>20.555555555555554</v>
      </c>
      <c r="I3828" s="34">
        <f>CONVERT(INDEX(Htg_StPt_Sch_EZ!$C$31:$I$54,MATCH(Schedules_8760!$C3828,Htg_StPt_Sch_EZ!$B$31:$B$54,0),MATCH(Schedules_8760!$F3828,Htg_StPt_Sch_EZ!$C$30:$I$30,0)),"F","C")</f>
        <v>19.444444444444443</v>
      </c>
      <c r="J3828" s="34">
        <f>CONVERT(INDEX(Clg_StPt_Sch_EZ!$C$4:$I$27,MATCH(Schedules_8760!$C3828,Clg_StPt_Sch_EZ!$B$4:$B$27,0),MATCH(Schedules_8760!$F3828,Clg_StPt_Sch_EZ!$C$3:$I$3,0)),"F","C")</f>
        <v>25.555555555555554</v>
      </c>
      <c r="K3828" s="34">
        <f>CONVERT(INDEX(Clg_StPt_Sch_EZ!$C$31:$I$54,MATCH(Schedules_8760!$C3828,Clg_StPt_Sch_EZ!$B$31:$B$54,0),MATCH(Schedules_8760!$F3828,Clg_StPt_Sch_EZ!$C$30:$I$30,0)),"F","C")</f>
        <v>25</v>
      </c>
      <c r="L3828" s="34">
        <f>CONVERT(INDEX(DHW_StPt_Sch_EZ!$C$4:$I$27,MATCH(Schedules_8760!$C3828,DHW_StPt_Sch_EZ!$B$4:$B$27,0),MATCH(Schedules_8760!$F3828,DHW_StPt_Sch_EZ!$C$3:$I$3,0)),"F","C")</f>
        <v>53.333333333333329</v>
      </c>
      <c r="M3828" s="34">
        <f>CONVERT(INDEX(DHW_StPt_Sch_EZ!$C$31:$I$54,MATCH(Schedules_8760!$C3828,DHW_StPt_Sch_EZ!$B$31:$B$54,0),MATCH(Schedules_8760!$F3828,DHW_StPt_Sch_EZ!$C$30:$I$30,0)),"F","C")</f>
        <v>53.333333333333329</v>
      </c>
      <c r="N3828" s="12"/>
      <c r="O3828" s="12"/>
      <c r="P3828" s="12"/>
    </row>
    <row r="3829" spans="1:16" x14ac:dyDescent="0.25">
      <c r="A3829" s="35">
        <v>3828</v>
      </c>
      <c r="B3829" s="89">
        <v>160.45833333333329</v>
      </c>
      <c r="C3829" s="35">
        <f t="shared" si="295"/>
        <v>12</v>
      </c>
      <c r="D3829" s="35">
        <f t="shared" si="298"/>
        <v>160</v>
      </c>
      <c r="E3829" s="35">
        <f t="shared" si="299"/>
        <v>6</v>
      </c>
      <c r="F3829" s="35" t="str">
        <f t="shared" si="296"/>
        <v>Friday</v>
      </c>
      <c r="G3829" s="35">
        <f t="shared" si="297"/>
        <v>6</v>
      </c>
      <c r="H3829" s="34">
        <f>CONVERT(INDEX(Htg_StPt_Sch_EZ!$C$4:$I$27,MATCH(Schedules_8760!$C3829,Htg_StPt_Sch_EZ!$B$4:$B$27,0),MATCH(Schedules_8760!$F3829,Htg_StPt_Sch_EZ!$C$3:$I$3,0)),"F","C")</f>
        <v>20.555555555555554</v>
      </c>
      <c r="I3829" s="34">
        <f>CONVERT(INDEX(Htg_StPt_Sch_EZ!$C$31:$I$54,MATCH(Schedules_8760!$C3829,Htg_StPt_Sch_EZ!$B$31:$B$54,0),MATCH(Schedules_8760!$F3829,Htg_StPt_Sch_EZ!$C$30:$I$30,0)),"F","C")</f>
        <v>19.444444444444443</v>
      </c>
      <c r="J3829" s="34">
        <f>CONVERT(INDEX(Clg_StPt_Sch_EZ!$C$4:$I$27,MATCH(Schedules_8760!$C3829,Clg_StPt_Sch_EZ!$B$4:$B$27,0),MATCH(Schedules_8760!$F3829,Clg_StPt_Sch_EZ!$C$3:$I$3,0)),"F","C")</f>
        <v>25.555555555555554</v>
      </c>
      <c r="K3829" s="34">
        <f>CONVERT(INDEX(Clg_StPt_Sch_EZ!$C$31:$I$54,MATCH(Schedules_8760!$C3829,Clg_StPt_Sch_EZ!$B$31:$B$54,0),MATCH(Schedules_8760!$F3829,Clg_StPt_Sch_EZ!$C$30:$I$30,0)),"F","C")</f>
        <v>25</v>
      </c>
      <c r="L3829" s="34">
        <f>CONVERT(INDEX(DHW_StPt_Sch_EZ!$C$4:$I$27,MATCH(Schedules_8760!$C3829,DHW_StPt_Sch_EZ!$B$4:$B$27,0),MATCH(Schedules_8760!$F3829,DHW_StPt_Sch_EZ!$C$3:$I$3,0)),"F","C")</f>
        <v>53.333333333333329</v>
      </c>
      <c r="M3829" s="34">
        <f>CONVERT(INDEX(DHW_StPt_Sch_EZ!$C$31:$I$54,MATCH(Schedules_8760!$C3829,DHW_StPt_Sch_EZ!$B$31:$B$54,0),MATCH(Schedules_8760!$F3829,DHW_StPt_Sch_EZ!$C$30:$I$30,0)),"F","C")</f>
        <v>53.333333333333329</v>
      </c>
      <c r="N3829" s="12"/>
      <c r="O3829" s="12"/>
      <c r="P3829" s="12"/>
    </row>
    <row r="3830" spans="1:16" x14ac:dyDescent="0.25">
      <c r="A3830" s="35">
        <v>3829</v>
      </c>
      <c r="B3830" s="89">
        <v>160.5</v>
      </c>
      <c r="C3830" s="35">
        <f t="shared" si="295"/>
        <v>13</v>
      </c>
      <c r="D3830" s="35">
        <f t="shared" si="298"/>
        <v>160</v>
      </c>
      <c r="E3830" s="35">
        <f t="shared" si="299"/>
        <v>6</v>
      </c>
      <c r="F3830" s="35" t="str">
        <f t="shared" si="296"/>
        <v>Friday</v>
      </c>
      <c r="G3830" s="35">
        <f t="shared" si="297"/>
        <v>6</v>
      </c>
      <c r="H3830" s="34">
        <f>CONVERT(INDEX(Htg_StPt_Sch_EZ!$C$4:$I$27,MATCH(Schedules_8760!$C3830,Htg_StPt_Sch_EZ!$B$4:$B$27,0),MATCH(Schedules_8760!$F3830,Htg_StPt_Sch_EZ!$C$3:$I$3,0)),"F","C")</f>
        <v>20.555555555555554</v>
      </c>
      <c r="I3830" s="34">
        <f>CONVERT(INDEX(Htg_StPt_Sch_EZ!$C$31:$I$54,MATCH(Schedules_8760!$C3830,Htg_StPt_Sch_EZ!$B$31:$B$54,0),MATCH(Schedules_8760!$F3830,Htg_StPt_Sch_EZ!$C$30:$I$30,0)),"F","C")</f>
        <v>19.444444444444443</v>
      </c>
      <c r="J3830" s="34">
        <f>CONVERT(INDEX(Clg_StPt_Sch_EZ!$C$4:$I$27,MATCH(Schedules_8760!$C3830,Clg_StPt_Sch_EZ!$B$4:$B$27,0),MATCH(Schedules_8760!$F3830,Clg_StPt_Sch_EZ!$C$3:$I$3,0)),"F","C")</f>
        <v>25.555555555555554</v>
      </c>
      <c r="K3830" s="34">
        <f>CONVERT(INDEX(Clg_StPt_Sch_EZ!$C$31:$I$54,MATCH(Schedules_8760!$C3830,Clg_StPt_Sch_EZ!$B$31:$B$54,0),MATCH(Schedules_8760!$F3830,Clg_StPt_Sch_EZ!$C$30:$I$30,0)),"F","C")</f>
        <v>25</v>
      </c>
      <c r="L3830" s="34">
        <f>CONVERT(INDEX(DHW_StPt_Sch_EZ!$C$4:$I$27,MATCH(Schedules_8760!$C3830,DHW_StPt_Sch_EZ!$B$4:$B$27,0),MATCH(Schedules_8760!$F3830,DHW_StPt_Sch_EZ!$C$3:$I$3,0)),"F","C")</f>
        <v>53.333333333333329</v>
      </c>
      <c r="M3830" s="34">
        <f>CONVERT(INDEX(DHW_StPt_Sch_EZ!$C$31:$I$54,MATCH(Schedules_8760!$C3830,DHW_StPt_Sch_EZ!$B$31:$B$54,0),MATCH(Schedules_8760!$F3830,DHW_StPt_Sch_EZ!$C$30:$I$30,0)),"F","C")</f>
        <v>53.333333333333329</v>
      </c>
      <c r="N3830" s="12"/>
      <c r="O3830" s="12"/>
      <c r="P3830" s="12"/>
    </row>
    <row r="3831" spans="1:16" x14ac:dyDescent="0.25">
      <c r="A3831" s="35">
        <v>3830</v>
      </c>
      <c r="B3831" s="89">
        <v>160.54166666666671</v>
      </c>
      <c r="C3831" s="35">
        <f t="shared" si="295"/>
        <v>14</v>
      </c>
      <c r="D3831" s="35">
        <f t="shared" si="298"/>
        <v>160</v>
      </c>
      <c r="E3831" s="35">
        <f t="shared" si="299"/>
        <v>6</v>
      </c>
      <c r="F3831" s="35" t="str">
        <f t="shared" si="296"/>
        <v>Friday</v>
      </c>
      <c r="G3831" s="35">
        <f t="shared" si="297"/>
        <v>6</v>
      </c>
      <c r="H3831" s="34">
        <f>CONVERT(INDEX(Htg_StPt_Sch_EZ!$C$4:$I$27,MATCH(Schedules_8760!$C3831,Htg_StPt_Sch_EZ!$B$4:$B$27,0),MATCH(Schedules_8760!$F3831,Htg_StPt_Sch_EZ!$C$3:$I$3,0)),"F","C")</f>
        <v>20.555555555555554</v>
      </c>
      <c r="I3831" s="34">
        <f>CONVERT(INDEX(Htg_StPt_Sch_EZ!$C$31:$I$54,MATCH(Schedules_8760!$C3831,Htg_StPt_Sch_EZ!$B$31:$B$54,0),MATCH(Schedules_8760!$F3831,Htg_StPt_Sch_EZ!$C$30:$I$30,0)),"F","C")</f>
        <v>19.444444444444443</v>
      </c>
      <c r="J3831" s="34">
        <f>CONVERT(INDEX(Clg_StPt_Sch_EZ!$C$4:$I$27,MATCH(Schedules_8760!$C3831,Clg_StPt_Sch_EZ!$B$4:$B$27,0),MATCH(Schedules_8760!$F3831,Clg_StPt_Sch_EZ!$C$3:$I$3,0)),"F","C")</f>
        <v>25.555555555555554</v>
      </c>
      <c r="K3831" s="34">
        <f>CONVERT(INDEX(Clg_StPt_Sch_EZ!$C$31:$I$54,MATCH(Schedules_8760!$C3831,Clg_StPt_Sch_EZ!$B$31:$B$54,0),MATCH(Schedules_8760!$F3831,Clg_StPt_Sch_EZ!$C$30:$I$30,0)),"F","C")</f>
        <v>25</v>
      </c>
      <c r="L3831" s="34">
        <f>CONVERT(INDEX(DHW_StPt_Sch_EZ!$C$4:$I$27,MATCH(Schedules_8760!$C3831,DHW_StPt_Sch_EZ!$B$4:$B$27,0),MATCH(Schedules_8760!$F3831,DHW_StPt_Sch_EZ!$C$3:$I$3,0)),"F","C")</f>
        <v>53.333333333333329</v>
      </c>
      <c r="M3831" s="34">
        <f>CONVERT(INDEX(DHW_StPt_Sch_EZ!$C$31:$I$54,MATCH(Schedules_8760!$C3831,DHW_StPt_Sch_EZ!$B$31:$B$54,0),MATCH(Schedules_8760!$F3831,DHW_StPt_Sch_EZ!$C$30:$I$30,0)),"F","C")</f>
        <v>53.333333333333329</v>
      </c>
      <c r="N3831" s="12"/>
      <c r="O3831" s="12"/>
      <c r="P3831" s="12"/>
    </row>
    <row r="3832" spans="1:16" x14ac:dyDescent="0.25">
      <c r="A3832" s="35">
        <v>3831</v>
      </c>
      <c r="B3832" s="89">
        <v>160.58333333333329</v>
      </c>
      <c r="C3832" s="35">
        <f t="shared" si="295"/>
        <v>15</v>
      </c>
      <c r="D3832" s="35">
        <f t="shared" si="298"/>
        <v>160</v>
      </c>
      <c r="E3832" s="35">
        <f t="shared" si="299"/>
        <v>6</v>
      </c>
      <c r="F3832" s="35" t="str">
        <f t="shared" si="296"/>
        <v>Friday</v>
      </c>
      <c r="G3832" s="35">
        <f t="shared" si="297"/>
        <v>6</v>
      </c>
      <c r="H3832" s="34">
        <f>CONVERT(INDEX(Htg_StPt_Sch_EZ!$C$4:$I$27,MATCH(Schedules_8760!$C3832,Htg_StPt_Sch_EZ!$B$4:$B$27,0),MATCH(Schedules_8760!$F3832,Htg_StPt_Sch_EZ!$C$3:$I$3,0)),"F","C")</f>
        <v>20.555555555555554</v>
      </c>
      <c r="I3832" s="34">
        <f>CONVERT(INDEX(Htg_StPt_Sch_EZ!$C$31:$I$54,MATCH(Schedules_8760!$C3832,Htg_StPt_Sch_EZ!$B$31:$B$54,0),MATCH(Schedules_8760!$F3832,Htg_StPt_Sch_EZ!$C$30:$I$30,0)),"F","C")</f>
        <v>21.111111111111111</v>
      </c>
      <c r="J3832" s="34">
        <f>CONVERT(INDEX(Clg_StPt_Sch_EZ!$C$4:$I$27,MATCH(Schedules_8760!$C3832,Clg_StPt_Sch_EZ!$B$4:$B$27,0),MATCH(Schedules_8760!$F3832,Clg_StPt_Sch_EZ!$C$3:$I$3,0)),"F","C")</f>
        <v>25.555555555555554</v>
      </c>
      <c r="K3832" s="34">
        <f>CONVERT(INDEX(Clg_StPt_Sch_EZ!$C$31:$I$54,MATCH(Schedules_8760!$C3832,Clg_StPt_Sch_EZ!$B$31:$B$54,0),MATCH(Schedules_8760!$F3832,Clg_StPt_Sch_EZ!$C$30:$I$30,0)),"F","C")</f>
        <v>25</v>
      </c>
      <c r="L3832" s="34">
        <f>CONVERT(INDEX(DHW_StPt_Sch_EZ!$C$4:$I$27,MATCH(Schedules_8760!$C3832,DHW_StPt_Sch_EZ!$B$4:$B$27,0),MATCH(Schedules_8760!$F3832,DHW_StPt_Sch_EZ!$C$3:$I$3,0)),"F","C")</f>
        <v>53.333333333333329</v>
      </c>
      <c r="M3832" s="34">
        <f>CONVERT(INDEX(DHW_StPt_Sch_EZ!$C$31:$I$54,MATCH(Schedules_8760!$C3832,DHW_StPt_Sch_EZ!$B$31:$B$54,0),MATCH(Schedules_8760!$F3832,DHW_StPt_Sch_EZ!$C$30:$I$30,0)),"F","C")</f>
        <v>53.333333333333329</v>
      </c>
      <c r="N3832" s="12"/>
      <c r="O3832" s="12"/>
      <c r="P3832" s="12"/>
    </row>
    <row r="3833" spans="1:16" x14ac:dyDescent="0.25">
      <c r="A3833" s="35">
        <v>3832</v>
      </c>
      <c r="B3833" s="89">
        <v>160.625</v>
      </c>
      <c r="C3833" s="35">
        <f t="shared" si="295"/>
        <v>16</v>
      </c>
      <c r="D3833" s="35">
        <f t="shared" si="298"/>
        <v>160</v>
      </c>
      <c r="E3833" s="35">
        <f t="shared" si="299"/>
        <v>6</v>
      </c>
      <c r="F3833" s="35" t="str">
        <f t="shared" si="296"/>
        <v>Friday</v>
      </c>
      <c r="G3833" s="35">
        <f t="shared" si="297"/>
        <v>6</v>
      </c>
      <c r="H3833" s="34">
        <f>CONVERT(INDEX(Htg_StPt_Sch_EZ!$C$4:$I$27,MATCH(Schedules_8760!$C3833,Htg_StPt_Sch_EZ!$B$4:$B$27,0),MATCH(Schedules_8760!$F3833,Htg_StPt_Sch_EZ!$C$3:$I$3,0)),"F","C")</f>
        <v>20.555555555555554</v>
      </c>
      <c r="I3833" s="34">
        <f>CONVERT(INDEX(Htg_StPt_Sch_EZ!$C$31:$I$54,MATCH(Schedules_8760!$C3833,Htg_StPt_Sch_EZ!$B$31:$B$54,0),MATCH(Schedules_8760!$F3833,Htg_StPt_Sch_EZ!$C$30:$I$30,0)),"F","C")</f>
        <v>21.111111111111111</v>
      </c>
      <c r="J3833" s="34">
        <f>CONVERT(INDEX(Clg_StPt_Sch_EZ!$C$4:$I$27,MATCH(Schedules_8760!$C3833,Clg_StPt_Sch_EZ!$B$4:$B$27,0),MATCH(Schedules_8760!$F3833,Clg_StPt_Sch_EZ!$C$3:$I$3,0)),"F","C")</f>
        <v>25.555555555555554</v>
      </c>
      <c r="K3833" s="34">
        <f>CONVERT(INDEX(Clg_StPt_Sch_EZ!$C$31:$I$54,MATCH(Schedules_8760!$C3833,Clg_StPt_Sch_EZ!$B$31:$B$54,0),MATCH(Schedules_8760!$F3833,Clg_StPt_Sch_EZ!$C$30:$I$30,0)),"F","C")</f>
        <v>25</v>
      </c>
      <c r="L3833" s="34">
        <f>CONVERT(INDEX(DHW_StPt_Sch_EZ!$C$4:$I$27,MATCH(Schedules_8760!$C3833,DHW_StPt_Sch_EZ!$B$4:$B$27,0),MATCH(Schedules_8760!$F3833,DHW_StPt_Sch_EZ!$C$3:$I$3,0)),"F","C")</f>
        <v>53.333333333333329</v>
      </c>
      <c r="M3833" s="34">
        <f>CONVERT(INDEX(DHW_StPt_Sch_EZ!$C$31:$I$54,MATCH(Schedules_8760!$C3833,DHW_StPt_Sch_EZ!$B$31:$B$54,0),MATCH(Schedules_8760!$F3833,DHW_StPt_Sch_EZ!$C$30:$I$30,0)),"F","C")</f>
        <v>53.333333333333329</v>
      </c>
      <c r="N3833" s="12"/>
      <c r="O3833" s="12"/>
      <c r="P3833" s="12"/>
    </row>
    <row r="3834" spans="1:16" x14ac:dyDescent="0.25">
      <c r="A3834" s="35">
        <v>3833</v>
      </c>
      <c r="B3834" s="89">
        <v>160.66666666666671</v>
      </c>
      <c r="C3834" s="35">
        <f t="shared" si="295"/>
        <v>17</v>
      </c>
      <c r="D3834" s="35">
        <f t="shared" si="298"/>
        <v>160</v>
      </c>
      <c r="E3834" s="35">
        <f t="shared" si="299"/>
        <v>6</v>
      </c>
      <c r="F3834" s="35" t="str">
        <f t="shared" si="296"/>
        <v>Friday</v>
      </c>
      <c r="G3834" s="35">
        <f t="shared" si="297"/>
        <v>6</v>
      </c>
      <c r="H3834" s="34">
        <f>CONVERT(INDEX(Htg_StPt_Sch_EZ!$C$4:$I$27,MATCH(Schedules_8760!$C3834,Htg_StPt_Sch_EZ!$B$4:$B$27,0),MATCH(Schedules_8760!$F3834,Htg_StPt_Sch_EZ!$C$3:$I$3,0)),"F","C")</f>
        <v>20.555555555555554</v>
      </c>
      <c r="I3834" s="34">
        <f>CONVERT(INDEX(Htg_StPt_Sch_EZ!$C$31:$I$54,MATCH(Schedules_8760!$C3834,Htg_StPt_Sch_EZ!$B$31:$B$54,0),MATCH(Schedules_8760!$F3834,Htg_StPt_Sch_EZ!$C$30:$I$30,0)),"F","C")</f>
        <v>17.777777777777779</v>
      </c>
      <c r="J3834" s="34">
        <f>CONVERT(INDEX(Clg_StPt_Sch_EZ!$C$4:$I$27,MATCH(Schedules_8760!$C3834,Clg_StPt_Sch_EZ!$B$4:$B$27,0),MATCH(Schedules_8760!$F3834,Clg_StPt_Sch_EZ!$C$3:$I$3,0)),"F","C")</f>
        <v>25.555555555555554</v>
      </c>
      <c r="K3834" s="34">
        <f>CONVERT(INDEX(Clg_StPt_Sch_EZ!$C$31:$I$54,MATCH(Schedules_8760!$C3834,Clg_StPt_Sch_EZ!$B$31:$B$54,0),MATCH(Schedules_8760!$F3834,Clg_StPt_Sch_EZ!$C$30:$I$30,0)),"F","C")</f>
        <v>25</v>
      </c>
      <c r="L3834" s="34">
        <f>CONVERT(INDEX(DHW_StPt_Sch_EZ!$C$4:$I$27,MATCH(Schedules_8760!$C3834,DHW_StPt_Sch_EZ!$B$4:$B$27,0),MATCH(Schedules_8760!$F3834,DHW_StPt_Sch_EZ!$C$3:$I$3,0)),"F","C")</f>
        <v>53.333333333333329</v>
      </c>
      <c r="M3834" s="34">
        <f>CONVERT(INDEX(DHW_StPt_Sch_EZ!$C$31:$I$54,MATCH(Schedules_8760!$C3834,DHW_StPt_Sch_EZ!$B$31:$B$54,0),MATCH(Schedules_8760!$F3834,DHW_StPt_Sch_EZ!$C$30:$I$30,0)),"F","C")</f>
        <v>53.333333333333329</v>
      </c>
      <c r="N3834" s="12"/>
      <c r="O3834" s="12"/>
      <c r="P3834" s="12"/>
    </row>
    <row r="3835" spans="1:16" x14ac:dyDescent="0.25">
      <c r="A3835" s="35">
        <v>3834</v>
      </c>
      <c r="B3835" s="89">
        <v>160.70833333333329</v>
      </c>
      <c r="C3835" s="35">
        <f t="shared" si="295"/>
        <v>18</v>
      </c>
      <c r="D3835" s="35">
        <f t="shared" si="298"/>
        <v>160</v>
      </c>
      <c r="E3835" s="35">
        <f t="shared" si="299"/>
        <v>6</v>
      </c>
      <c r="F3835" s="35" t="str">
        <f t="shared" si="296"/>
        <v>Friday</v>
      </c>
      <c r="G3835" s="35">
        <f t="shared" si="297"/>
        <v>6</v>
      </c>
      <c r="H3835" s="34">
        <f>CONVERT(INDEX(Htg_StPt_Sch_EZ!$C$4:$I$27,MATCH(Schedules_8760!$C3835,Htg_StPt_Sch_EZ!$B$4:$B$27,0),MATCH(Schedules_8760!$F3835,Htg_StPt_Sch_EZ!$C$3:$I$3,0)),"F","C")</f>
        <v>20.555555555555554</v>
      </c>
      <c r="I3835" s="34">
        <f>CONVERT(INDEX(Htg_StPt_Sch_EZ!$C$31:$I$54,MATCH(Schedules_8760!$C3835,Htg_StPt_Sch_EZ!$B$31:$B$54,0),MATCH(Schedules_8760!$F3835,Htg_StPt_Sch_EZ!$C$30:$I$30,0)),"F","C")</f>
        <v>17.777777777777779</v>
      </c>
      <c r="J3835" s="34">
        <f>CONVERT(INDEX(Clg_StPt_Sch_EZ!$C$4:$I$27,MATCH(Schedules_8760!$C3835,Clg_StPt_Sch_EZ!$B$4:$B$27,0),MATCH(Schedules_8760!$F3835,Clg_StPt_Sch_EZ!$C$3:$I$3,0)),"F","C")</f>
        <v>25.555555555555554</v>
      </c>
      <c r="K3835" s="34">
        <f>CONVERT(INDEX(Clg_StPt_Sch_EZ!$C$31:$I$54,MATCH(Schedules_8760!$C3835,Clg_StPt_Sch_EZ!$B$31:$B$54,0),MATCH(Schedules_8760!$F3835,Clg_StPt_Sch_EZ!$C$30:$I$30,0)),"F","C")</f>
        <v>28.333333333333332</v>
      </c>
      <c r="L3835" s="34">
        <f>CONVERT(INDEX(DHW_StPt_Sch_EZ!$C$4:$I$27,MATCH(Schedules_8760!$C3835,DHW_StPt_Sch_EZ!$B$4:$B$27,0),MATCH(Schedules_8760!$F3835,DHW_StPt_Sch_EZ!$C$3:$I$3,0)),"F","C")</f>
        <v>53.333333333333329</v>
      </c>
      <c r="M3835" s="34">
        <f>CONVERT(INDEX(DHW_StPt_Sch_EZ!$C$31:$I$54,MATCH(Schedules_8760!$C3835,DHW_StPt_Sch_EZ!$B$31:$B$54,0),MATCH(Schedules_8760!$F3835,DHW_StPt_Sch_EZ!$C$30:$I$30,0)),"F","C")</f>
        <v>53.333333333333329</v>
      </c>
      <c r="N3835" s="12"/>
      <c r="O3835" s="12"/>
      <c r="P3835" s="12"/>
    </row>
    <row r="3836" spans="1:16" x14ac:dyDescent="0.25">
      <c r="A3836" s="35">
        <v>3835</v>
      </c>
      <c r="B3836" s="89">
        <v>160.75</v>
      </c>
      <c r="C3836" s="35">
        <f t="shared" si="295"/>
        <v>19</v>
      </c>
      <c r="D3836" s="35">
        <f t="shared" si="298"/>
        <v>160</v>
      </c>
      <c r="E3836" s="35">
        <f t="shared" si="299"/>
        <v>6</v>
      </c>
      <c r="F3836" s="35" t="str">
        <f t="shared" si="296"/>
        <v>Friday</v>
      </c>
      <c r="G3836" s="35">
        <f t="shared" si="297"/>
        <v>6</v>
      </c>
      <c r="H3836" s="34">
        <f>CONVERT(INDEX(Htg_StPt_Sch_EZ!$C$4:$I$27,MATCH(Schedules_8760!$C3836,Htg_StPt_Sch_EZ!$B$4:$B$27,0),MATCH(Schedules_8760!$F3836,Htg_StPt_Sch_EZ!$C$3:$I$3,0)),"F","C")</f>
        <v>20.555555555555554</v>
      </c>
      <c r="I3836" s="34">
        <f>CONVERT(INDEX(Htg_StPt_Sch_EZ!$C$31:$I$54,MATCH(Schedules_8760!$C3836,Htg_StPt_Sch_EZ!$B$31:$B$54,0),MATCH(Schedules_8760!$F3836,Htg_StPt_Sch_EZ!$C$30:$I$30,0)),"F","C")</f>
        <v>18.333333333333332</v>
      </c>
      <c r="J3836" s="34">
        <f>CONVERT(INDEX(Clg_StPt_Sch_EZ!$C$4:$I$27,MATCH(Schedules_8760!$C3836,Clg_StPt_Sch_EZ!$B$4:$B$27,0),MATCH(Schedules_8760!$F3836,Clg_StPt_Sch_EZ!$C$3:$I$3,0)),"F","C")</f>
        <v>25.555555555555554</v>
      </c>
      <c r="K3836" s="34">
        <f>CONVERT(INDEX(Clg_StPt_Sch_EZ!$C$31:$I$54,MATCH(Schedules_8760!$C3836,Clg_StPt_Sch_EZ!$B$31:$B$54,0),MATCH(Schedules_8760!$F3836,Clg_StPt_Sch_EZ!$C$30:$I$30,0)),"F","C")</f>
        <v>28.333333333333332</v>
      </c>
      <c r="L3836" s="34">
        <f>CONVERT(INDEX(DHW_StPt_Sch_EZ!$C$4:$I$27,MATCH(Schedules_8760!$C3836,DHW_StPt_Sch_EZ!$B$4:$B$27,0),MATCH(Schedules_8760!$F3836,DHW_StPt_Sch_EZ!$C$3:$I$3,0)),"F","C")</f>
        <v>53.333333333333329</v>
      </c>
      <c r="M3836" s="34">
        <f>CONVERT(INDEX(DHW_StPt_Sch_EZ!$C$31:$I$54,MATCH(Schedules_8760!$C3836,DHW_StPt_Sch_EZ!$B$31:$B$54,0),MATCH(Schedules_8760!$F3836,DHW_StPt_Sch_EZ!$C$30:$I$30,0)),"F","C")</f>
        <v>53.333333333333329</v>
      </c>
      <c r="N3836" s="12"/>
      <c r="O3836" s="12"/>
      <c r="P3836" s="12"/>
    </row>
    <row r="3837" spans="1:16" x14ac:dyDescent="0.25">
      <c r="A3837" s="35">
        <v>3836</v>
      </c>
      <c r="B3837" s="89">
        <v>160.79166666666671</v>
      </c>
      <c r="C3837" s="35">
        <f t="shared" si="295"/>
        <v>20</v>
      </c>
      <c r="D3837" s="35">
        <f t="shared" si="298"/>
        <v>160</v>
      </c>
      <c r="E3837" s="35">
        <f t="shared" si="299"/>
        <v>6</v>
      </c>
      <c r="F3837" s="35" t="str">
        <f t="shared" si="296"/>
        <v>Friday</v>
      </c>
      <c r="G3837" s="35">
        <f t="shared" si="297"/>
        <v>6</v>
      </c>
      <c r="H3837" s="34">
        <f>CONVERT(INDEX(Htg_StPt_Sch_EZ!$C$4:$I$27,MATCH(Schedules_8760!$C3837,Htg_StPt_Sch_EZ!$B$4:$B$27,0),MATCH(Schedules_8760!$F3837,Htg_StPt_Sch_EZ!$C$3:$I$3,0)),"F","C")</f>
        <v>20.555555555555554</v>
      </c>
      <c r="I3837" s="34">
        <f>CONVERT(INDEX(Htg_StPt_Sch_EZ!$C$31:$I$54,MATCH(Schedules_8760!$C3837,Htg_StPt_Sch_EZ!$B$31:$B$54,0),MATCH(Schedules_8760!$F3837,Htg_StPt_Sch_EZ!$C$30:$I$30,0)),"F","C")</f>
        <v>18.888888888888889</v>
      </c>
      <c r="J3837" s="34">
        <f>CONVERT(INDEX(Clg_StPt_Sch_EZ!$C$4:$I$27,MATCH(Schedules_8760!$C3837,Clg_StPt_Sch_EZ!$B$4:$B$27,0),MATCH(Schedules_8760!$F3837,Clg_StPt_Sch_EZ!$C$3:$I$3,0)),"F","C")</f>
        <v>25.555555555555554</v>
      </c>
      <c r="K3837" s="34">
        <f>CONVERT(INDEX(Clg_StPt_Sch_EZ!$C$31:$I$54,MATCH(Schedules_8760!$C3837,Clg_StPt_Sch_EZ!$B$31:$B$54,0),MATCH(Schedules_8760!$F3837,Clg_StPt_Sch_EZ!$C$30:$I$30,0)),"F","C")</f>
        <v>28.333333333333332</v>
      </c>
      <c r="L3837" s="34">
        <f>CONVERT(INDEX(DHW_StPt_Sch_EZ!$C$4:$I$27,MATCH(Schedules_8760!$C3837,DHW_StPt_Sch_EZ!$B$4:$B$27,0),MATCH(Schedules_8760!$F3837,DHW_StPt_Sch_EZ!$C$3:$I$3,0)),"F","C")</f>
        <v>53.333333333333329</v>
      </c>
      <c r="M3837" s="34">
        <f>CONVERT(INDEX(DHW_StPt_Sch_EZ!$C$31:$I$54,MATCH(Schedules_8760!$C3837,DHW_StPt_Sch_EZ!$B$31:$B$54,0),MATCH(Schedules_8760!$F3837,DHW_StPt_Sch_EZ!$C$30:$I$30,0)),"F","C")</f>
        <v>53.333333333333329</v>
      </c>
      <c r="N3837" s="12"/>
      <c r="O3837" s="12"/>
      <c r="P3837" s="12"/>
    </row>
    <row r="3838" spans="1:16" x14ac:dyDescent="0.25">
      <c r="A3838" s="35">
        <v>3837</v>
      </c>
      <c r="B3838" s="89">
        <v>160.83333333333329</v>
      </c>
      <c r="C3838" s="35">
        <f t="shared" si="295"/>
        <v>21</v>
      </c>
      <c r="D3838" s="35">
        <f t="shared" si="298"/>
        <v>160</v>
      </c>
      <c r="E3838" s="35">
        <f t="shared" si="299"/>
        <v>6</v>
      </c>
      <c r="F3838" s="35" t="str">
        <f t="shared" si="296"/>
        <v>Friday</v>
      </c>
      <c r="G3838" s="35">
        <f t="shared" si="297"/>
        <v>6</v>
      </c>
      <c r="H3838" s="34">
        <f>CONVERT(INDEX(Htg_StPt_Sch_EZ!$C$4:$I$27,MATCH(Schedules_8760!$C3838,Htg_StPt_Sch_EZ!$B$4:$B$27,0),MATCH(Schedules_8760!$F3838,Htg_StPt_Sch_EZ!$C$3:$I$3,0)),"F","C")</f>
        <v>20.555555555555554</v>
      </c>
      <c r="I3838" s="34">
        <f>CONVERT(INDEX(Htg_StPt_Sch_EZ!$C$31:$I$54,MATCH(Schedules_8760!$C3838,Htg_StPt_Sch_EZ!$B$31:$B$54,0),MATCH(Schedules_8760!$F3838,Htg_StPt_Sch_EZ!$C$30:$I$30,0)),"F","C")</f>
        <v>19.444444444444443</v>
      </c>
      <c r="J3838" s="34">
        <f>CONVERT(INDEX(Clg_StPt_Sch_EZ!$C$4:$I$27,MATCH(Schedules_8760!$C3838,Clg_StPt_Sch_EZ!$B$4:$B$27,0),MATCH(Schedules_8760!$F3838,Clg_StPt_Sch_EZ!$C$3:$I$3,0)),"F","C")</f>
        <v>25.555555555555554</v>
      </c>
      <c r="K3838" s="34">
        <f>CONVERT(INDEX(Clg_StPt_Sch_EZ!$C$31:$I$54,MATCH(Schedules_8760!$C3838,Clg_StPt_Sch_EZ!$B$31:$B$54,0),MATCH(Schedules_8760!$F3838,Clg_StPt_Sch_EZ!$C$30:$I$30,0)),"F","C")</f>
        <v>28.333333333333332</v>
      </c>
      <c r="L3838" s="34">
        <f>CONVERT(INDEX(DHW_StPt_Sch_EZ!$C$4:$I$27,MATCH(Schedules_8760!$C3838,DHW_StPt_Sch_EZ!$B$4:$B$27,0),MATCH(Schedules_8760!$F3838,DHW_StPt_Sch_EZ!$C$3:$I$3,0)),"F","C")</f>
        <v>53.333333333333329</v>
      </c>
      <c r="M3838" s="34">
        <f>CONVERT(INDEX(DHW_StPt_Sch_EZ!$C$31:$I$54,MATCH(Schedules_8760!$C3838,DHW_StPt_Sch_EZ!$B$31:$B$54,0),MATCH(Schedules_8760!$F3838,DHW_StPt_Sch_EZ!$C$30:$I$30,0)),"F","C")</f>
        <v>53.333333333333329</v>
      </c>
      <c r="N3838" s="12"/>
      <c r="O3838" s="12"/>
      <c r="P3838" s="12"/>
    </row>
    <row r="3839" spans="1:16" x14ac:dyDescent="0.25">
      <c r="A3839" s="35">
        <v>3838</v>
      </c>
      <c r="B3839" s="89">
        <v>160.875</v>
      </c>
      <c r="C3839" s="35">
        <f t="shared" si="295"/>
        <v>22</v>
      </c>
      <c r="D3839" s="35">
        <f t="shared" si="298"/>
        <v>160</v>
      </c>
      <c r="E3839" s="35">
        <f t="shared" si="299"/>
        <v>6</v>
      </c>
      <c r="F3839" s="35" t="str">
        <f t="shared" si="296"/>
        <v>Friday</v>
      </c>
      <c r="G3839" s="35">
        <f t="shared" si="297"/>
        <v>6</v>
      </c>
      <c r="H3839" s="34">
        <f>CONVERT(INDEX(Htg_StPt_Sch_EZ!$C$4:$I$27,MATCH(Schedules_8760!$C3839,Htg_StPt_Sch_EZ!$B$4:$B$27,0),MATCH(Schedules_8760!$F3839,Htg_StPt_Sch_EZ!$C$3:$I$3,0)),"F","C")</f>
        <v>20.555555555555554</v>
      </c>
      <c r="I3839" s="34">
        <f>CONVERT(INDEX(Htg_StPt_Sch_EZ!$C$31:$I$54,MATCH(Schedules_8760!$C3839,Htg_StPt_Sch_EZ!$B$31:$B$54,0),MATCH(Schedules_8760!$F3839,Htg_StPt_Sch_EZ!$C$30:$I$30,0)),"F","C")</f>
        <v>19.444444444444443</v>
      </c>
      <c r="J3839" s="34">
        <f>CONVERT(INDEX(Clg_StPt_Sch_EZ!$C$4:$I$27,MATCH(Schedules_8760!$C3839,Clg_StPt_Sch_EZ!$B$4:$B$27,0),MATCH(Schedules_8760!$F3839,Clg_StPt_Sch_EZ!$C$3:$I$3,0)),"F","C")</f>
        <v>25.555555555555554</v>
      </c>
      <c r="K3839" s="34">
        <f>CONVERT(INDEX(Clg_StPt_Sch_EZ!$C$31:$I$54,MATCH(Schedules_8760!$C3839,Clg_StPt_Sch_EZ!$B$31:$B$54,0),MATCH(Schedules_8760!$F3839,Clg_StPt_Sch_EZ!$C$30:$I$30,0)),"F","C")</f>
        <v>28.333333333333332</v>
      </c>
      <c r="L3839" s="34">
        <f>CONVERT(INDEX(DHW_StPt_Sch_EZ!$C$4:$I$27,MATCH(Schedules_8760!$C3839,DHW_StPt_Sch_EZ!$B$4:$B$27,0),MATCH(Schedules_8760!$F3839,DHW_StPt_Sch_EZ!$C$3:$I$3,0)),"F","C")</f>
        <v>53.333333333333329</v>
      </c>
      <c r="M3839" s="34">
        <f>CONVERT(INDEX(DHW_StPt_Sch_EZ!$C$31:$I$54,MATCH(Schedules_8760!$C3839,DHW_StPt_Sch_EZ!$B$31:$B$54,0),MATCH(Schedules_8760!$F3839,DHW_StPt_Sch_EZ!$C$30:$I$30,0)),"F","C")</f>
        <v>53.333333333333329</v>
      </c>
      <c r="N3839" s="12"/>
      <c r="O3839" s="12"/>
      <c r="P3839" s="12"/>
    </row>
    <row r="3840" spans="1:16" x14ac:dyDescent="0.25">
      <c r="A3840" s="35">
        <v>3839</v>
      </c>
      <c r="B3840" s="89">
        <v>160.91666666666671</v>
      </c>
      <c r="C3840" s="35">
        <f t="shared" si="295"/>
        <v>23</v>
      </c>
      <c r="D3840" s="35">
        <f t="shared" si="298"/>
        <v>160</v>
      </c>
      <c r="E3840" s="35">
        <f t="shared" si="299"/>
        <v>6</v>
      </c>
      <c r="F3840" s="35" t="str">
        <f t="shared" si="296"/>
        <v>Friday</v>
      </c>
      <c r="G3840" s="35">
        <f t="shared" si="297"/>
        <v>6</v>
      </c>
      <c r="H3840" s="34">
        <f>CONVERT(INDEX(Htg_StPt_Sch_EZ!$C$4:$I$27,MATCH(Schedules_8760!$C3840,Htg_StPt_Sch_EZ!$B$4:$B$27,0),MATCH(Schedules_8760!$F3840,Htg_StPt_Sch_EZ!$C$3:$I$3,0)),"F","C")</f>
        <v>20.555555555555554</v>
      </c>
      <c r="I3840" s="34">
        <f>CONVERT(INDEX(Htg_StPt_Sch_EZ!$C$31:$I$54,MATCH(Schedules_8760!$C3840,Htg_StPt_Sch_EZ!$B$31:$B$54,0),MATCH(Schedules_8760!$F3840,Htg_StPt_Sch_EZ!$C$30:$I$30,0)),"F","C")</f>
        <v>19.444444444444443</v>
      </c>
      <c r="J3840" s="34">
        <f>CONVERT(INDEX(Clg_StPt_Sch_EZ!$C$4:$I$27,MATCH(Schedules_8760!$C3840,Clg_StPt_Sch_EZ!$B$4:$B$27,0),MATCH(Schedules_8760!$F3840,Clg_StPt_Sch_EZ!$C$3:$I$3,0)),"F","C")</f>
        <v>25.555555555555554</v>
      </c>
      <c r="K3840" s="34">
        <f>CONVERT(INDEX(Clg_StPt_Sch_EZ!$C$31:$I$54,MATCH(Schedules_8760!$C3840,Clg_StPt_Sch_EZ!$B$31:$B$54,0),MATCH(Schedules_8760!$F3840,Clg_StPt_Sch_EZ!$C$30:$I$30,0)),"F","C")</f>
        <v>28.333333333333332</v>
      </c>
      <c r="L3840" s="34">
        <f>CONVERT(INDEX(DHW_StPt_Sch_EZ!$C$4:$I$27,MATCH(Schedules_8760!$C3840,DHW_StPt_Sch_EZ!$B$4:$B$27,0),MATCH(Schedules_8760!$F3840,DHW_StPt_Sch_EZ!$C$3:$I$3,0)),"F","C")</f>
        <v>53.333333333333329</v>
      </c>
      <c r="M3840" s="34">
        <f>CONVERT(INDEX(DHW_StPt_Sch_EZ!$C$31:$I$54,MATCH(Schedules_8760!$C3840,DHW_StPt_Sch_EZ!$B$31:$B$54,0),MATCH(Schedules_8760!$F3840,DHW_StPt_Sch_EZ!$C$30:$I$30,0)),"F","C")</f>
        <v>53.333333333333329</v>
      </c>
      <c r="N3840" s="12"/>
      <c r="O3840" s="12"/>
      <c r="P3840" s="12"/>
    </row>
    <row r="3841" spans="1:16" x14ac:dyDescent="0.25">
      <c r="A3841" s="35">
        <v>3840</v>
      </c>
      <c r="B3841" s="89">
        <v>160.95833333333329</v>
      </c>
      <c r="C3841" s="35">
        <f t="shared" si="295"/>
        <v>24</v>
      </c>
      <c r="D3841" s="35">
        <f t="shared" si="298"/>
        <v>160</v>
      </c>
      <c r="E3841" s="35">
        <f t="shared" si="299"/>
        <v>6</v>
      </c>
      <c r="F3841" s="35" t="str">
        <f t="shared" si="296"/>
        <v>Friday</v>
      </c>
      <c r="G3841" s="35">
        <f t="shared" si="297"/>
        <v>6</v>
      </c>
      <c r="H3841" s="34">
        <f>CONVERT(INDEX(Htg_StPt_Sch_EZ!$C$4:$I$27,MATCH(Schedules_8760!$C3841,Htg_StPt_Sch_EZ!$B$4:$B$27,0),MATCH(Schedules_8760!$F3841,Htg_StPt_Sch_EZ!$C$3:$I$3,0)),"F","C")</f>
        <v>20.555555555555554</v>
      </c>
      <c r="I3841" s="34">
        <f>CONVERT(INDEX(Htg_StPt_Sch_EZ!$C$31:$I$54,MATCH(Schedules_8760!$C3841,Htg_StPt_Sch_EZ!$B$31:$B$54,0),MATCH(Schedules_8760!$F3841,Htg_StPt_Sch_EZ!$C$30:$I$30,0)),"F","C")</f>
        <v>19.444444444444443</v>
      </c>
      <c r="J3841" s="34">
        <f>CONVERT(INDEX(Clg_StPt_Sch_EZ!$C$4:$I$27,MATCH(Schedules_8760!$C3841,Clg_StPt_Sch_EZ!$B$4:$B$27,0),MATCH(Schedules_8760!$F3841,Clg_StPt_Sch_EZ!$C$3:$I$3,0)),"F","C")</f>
        <v>25.555555555555554</v>
      </c>
      <c r="K3841" s="34">
        <f>CONVERT(INDEX(Clg_StPt_Sch_EZ!$C$31:$I$54,MATCH(Schedules_8760!$C3841,Clg_StPt_Sch_EZ!$B$31:$B$54,0),MATCH(Schedules_8760!$F3841,Clg_StPt_Sch_EZ!$C$30:$I$30,0)),"F","C")</f>
        <v>28.333333333333332</v>
      </c>
      <c r="L3841" s="34">
        <f>CONVERT(INDEX(DHW_StPt_Sch_EZ!$C$4:$I$27,MATCH(Schedules_8760!$C3841,DHW_StPt_Sch_EZ!$B$4:$B$27,0),MATCH(Schedules_8760!$F3841,DHW_StPt_Sch_EZ!$C$3:$I$3,0)),"F","C")</f>
        <v>53.333333333333329</v>
      </c>
      <c r="M3841" s="34">
        <f>CONVERT(INDEX(DHW_StPt_Sch_EZ!$C$31:$I$54,MATCH(Schedules_8760!$C3841,DHW_StPt_Sch_EZ!$B$31:$B$54,0),MATCH(Schedules_8760!$F3841,DHW_StPt_Sch_EZ!$C$30:$I$30,0)),"F","C")</f>
        <v>53.333333333333329</v>
      </c>
      <c r="N3841" s="12"/>
      <c r="O3841" s="12"/>
      <c r="P3841" s="12"/>
    </row>
    <row r="3842" spans="1:16" x14ac:dyDescent="0.25">
      <c r="A3842" s="35">
        <v>3841</v>
      </c>
      <c r="B3842" s="89">
        <v>161</v>
      </c>
      <c r="C3842" s="35">
        <f t="shared" ref="C3842:C3905" si="300">HOUR(B3842)+1</f>
        <v>1</v>
      </c>
      <c r="D3842" s="35">
        <f t="shared" si="298"/>
        <v>161</v>
      </c>
      <c r="E3842" s="35">
        <f t="shared" si="299"/>
        <v>7</v>
      </c>
      <c r="F3842" s="35" t="str">
        <f t="shared" ref="F3842:F3905" si="301">IF(E3842=1,"Sunday",IF(E3842=2,"Monday",IF(E3842=3,"Tuesday",IF(E3842=4,"Wednesday",IF(E3842=5,"Thursday",IF(E3842=6,"Friday","Saturday"))))))</f>
        <v>Saturday</v>
      </c>
      <c r="G3842" s="35">
        <f t="shared" ref="G3842:G3905" si="302">MONTH(B3842)</f>
        <v>6</v>
      </c>
      <c r="H3842" s="34">
        <f>CONVERT(INDEX(Htg_StPt_Sch_EZ!$C$4:$I$27,MATCH(Schedules_8760!$C3842,Htg_StPt_Sch_EZ!$B$4:$B$27,0),MATCH(Schedules_8760!$F3842,Htg_StPt_Sch_EZ!$C$3:$I$3,0)),"F","C")</f>
        <v>20.555555555555554</v>
      </c>
      <c r="I3842" s="34">
        <f>CONVERT(INDEX(Htg_StPt_Sch_EZ!$C$31:$I$54,MATCH(Schedules_8760!$C3842,Htg_StPt_Sch_EZ!$B$31:$B$54,0),MATCH(Schedules_8760!$F3842,Htg_StPt_Sch_EZ!$C$30:$I$30,0)),"F","C")</f>
        <v>19.444444444444443</v>
      </c>
      <c r="J3842" s="34">
        <f>CONVERT(INDEX(Clg_StPt_Sch_EZ!$C$4:$I$27,MATCH(Schedules_8760!$C3842,Clg_StPt_Sch_EZ!$B$4:$B$27,0),MATCH(Schedules_8760!$F3842,Clg_StPt_Sch_EZ!$C$3:$I$3,0)),"F","C")</f>
        <v>25.555555555555554</v>
      </c>
      <c r="K3842" s="34">
        <f>CONVERT(INDEX(Clg_StPt_Sch_EZ!$C$31:$I$54,MATCH(Schedules_8760!$C3842,Clg_StPt_Sch_EZ!$B$31:$B$54,0),MATCH(Schedules_8760!$F3842,Clg_StPt_Sch_EZ!$C$30:$I$30,0)),"F","C")</f>
        <v>28.333333333333332</v>
      </c>
      <c r="L3842" s="34">
        <f>CONVERT(INDEX(DHW_StPt_Sch_EZ!$C$4:$I$27,MATCH(Schedules_8760!$C3842,DHW_StPt_Sch_EZ!$B$4:$B$27,0),MATCH(Schedules_8760!$F3842,DHW_StPt_Sch_EZ!$C$3:$I$3,0)),"F","C")</f>
        <v>53.333333333333329</v>
      </c>
      <c r="M3842" s="34">
        <f>CONVERT(INDEX(DHW_StPt_Sch_EZ!$C$31:$I$54,MATCH(Schedules_8760!$C3842,DHW_StPt_Sch_EZ!$B$31:$B$54,0),MATCH(Schedules_8760!$F3842,DHW_StPt_Sch_EZ!$C$30:$I$30,0)),"F","C")</f>
        <v>53.333333333333329</v>
      </c>
      <c r="N3842" s="12"/>
      <c r="O3842" s="12"/>
      <c r="P3842" s="12"/>
    </row>
    <row r="3843" spans="1:16" x14ac:dyDescent="0.25">
      <c r="A3843" s="35">
        <v>3842</v>
      </c>
      <c r="B3843" s="89">
        <v>161.04166666666671</v>
      </c>
      <c r="C3843" s="35">
        <f t="shared" si="300"/>
        <v>2</v>
      </c>
      <c r="D3843" s="35">
        <f t="shared" ref="D3843:D3906" si="303">IF(C3843=1,D3842+1,D3842)</f>
        <v>161</v>
      </c>
      <c r="E3843" s="35">
        <f t="shared" ref="E3843:E3906" si="304">IF(AND(C3843=1,E3842=7),1,IF(C3843=1,E3842+1,E3842))</f>
        <v>7</v>
      </c>
      <c r="F3843" s="35" t="str">
        <f t="shared" si="301"/>
        <v>Saturday</v>
      </c>
      <c r="G3843" s="35">
        <f t="shared" si="302"/>
        <v>6</v>
      </c>
      <c r="H3843" s="34">
        <f>CONVERT(INDEX(Htg_StPt_Sch_EZ!$C$4:$I$27,MATCH(Schedules_8760!$C3843,Htg_StPt_Sch_EZ!$B$4:$B$27,0),MATCH(Schedules_8760!$F3843,Htg_StPt_Sch_EZ!$C$3:$I$3,0)),"F","C")</f>
        <v>20.555555555555554</v>
      </c>
      <c r="I3843" s="34">
        <f>CONVERT(INDEX(Htg_StPt_Sch_EZ!$C$31:$I$54,MATCH(Schedules_8760!$C3843,Htg_StPt_Sch_EZ!$B$31:$B$54,0),MATCH(Schedules_8760!$F3843,Htg_StPt_Sch_EZ!$C$30:$I$30,0)),"F","C")</f>
        <v>19.444444444444443</v>
      </c>
      <c r="J3843" s="34">
        <f>CONVERT(INDEX(Clg_StPt_Sch_EZ!$C$4:$I$27,MATCH(Schedules_8760!$C3843,Clg_StPt_Sch_EZ!$B$4:$B$27,0),MATCH(Schedules_8760!$F3843,Clg_StPt_Sch_EZ!$C$3:$I$3,0)),"F","C")</f>
        <v>25.555555555555554</v>
      </c>
      <c r="K3843" s="34">
        <f>CONVERT(INDEX(Clg_StPt_Sch_EZ!$C$31:$I$54,MATCH(Schedules_8760!$C3843,Clg_StPt_Sch_EZ!$B$31:$B$54,0),MATCH(Schedules_8760!$F3843,Clg_StPt_Sch_EZ!$C$30:$I$30,0)),"F","C")</f>
        <v>28.333333333333332</v>
      </c>
      <c r="L3843" s="34">
        <f>CONVERT(INDEX(DHW_StPt_Sch_EZ!$C$4:$I$27,MATCH(Schedules_8760!$C3843,DHW_StPt_Sch_EZ!$B$4:$B$27,0),MATCH(Schedules_8760!$F3843,DHW_StPt_Sch_EZ!$C$3:$I$3,0)),"F","C")</f>
        <v>53.333333333333329</v>
      </c>
      <c r="M3843" s="34">
        <f>CONVERT(INDEX(DHW_StPt_Sch_EZ!$C$31:$I$54,MATCH(Schedules_8760!$C3843,DHW_StPt_Sch_EZ!$B$31:$B$54,0),MATCH(Schedules_8760!$F3843,DHW_StPt_Sch_EZ!$C$30:$I$30,0)),"F","C")</f>
        <v>53.333333333333329</v>
      </c>
      <c r="N3843" s="12"/>
      <c r="O3843" s="12"/>
      <c r="P3843" s="12"/>
    </row>
    <row r="3844" spans="1:16" x14ac:dyDescent="0.25">
      <c r="A3844" s="35">
        <v>3843</v>
      </c>
      <c r="B3844" s="89">
        <v>161.08333333333329</v>
      </c>
      <c r="C3844" s="35">
        <f t="shared" si="300"/>
        <v>3</v>
      </c>
      <c r="D3844" s="35">
        <f t="shared" si="303"/>
        <v>161</v>
      </c>
      <c r="E3844" s="35">
        <f t="shared" si="304"/>
        <v>7</v>
      </c>
      <c r="F3844" s="35" t="str">
        <f t="shared" si="301"/>
        <v>Saturday</v>
      </c>
      <c r="G3844" s="35">
        <f t="shared" si="302"/>
        <v>6</v>
      </c>
      <c r="H3844" s="34">
        <f>CONVERT(INDEX(Htg_StPt_Sch_EZ!$C$4:$I$27,MATCH(Schedules_8760!$C3844,Htg_StPt_Sch_EZ!$B$4:$B$27,0),MATCH(Schedules_8760!$F3844,Htg_StPt_Sch_EZ!$C$3:$I$3,0)),"F","C")</f>
        <v>20.555555555555554</v>
      </c>
      <c r="I3844" s="34">
        <f>CONVERT(INDEX(Htg_StPt_Sch_EZ!$C$31:$I$54,MATCH(Schedules_8760!$C3844,Htg_StPt_Sch_EZ!$B$31:$B$54,0),MATCH(Schedules_8760!$F3844,Htg_StPt_Sch_EZ!$C$30:$I$30,0)),"F","C")</f>
        <v>19.444444444444443</v>
      </c>
      <c r="J3844" s="34">
        <f>CONVERT(INDEX(Clg_StPt_Sch_EZ!$C$4:$I$27,MATCH(Schedules_8760!$C3844,Clg_StPt_Sch_EZ!$B$4:$B$27,0),MATCH(Schedules_8760!$F3844,Clg_StPt_Sch_EZ!$C$3:$I$3,0)),"F","C")</f>
        <v>25.555555555555554</v>
      </c>
      <c r="K3844" s="34">
        <f>CONVERT(INDEX(Clg_StPt_Sch_EZ!$C$31:$I$54,MATCH(Schedules_8760!$C3844,Clg_StPt_Sch_EZ!$B$31:$B$54,0),MATCH(Schedules_8760!$F3844,Clg_StPt_Sch_EZ!$C$30:$I$30,0)),"F","C")</f>
        <v>28.333333333333332</v>
      </c>
      <c r="L3844" s="34">
        <f>CONVERT(INDEX(DHW_StPt_Sch_EZ!$C$4:$I$27,MATCH(Schedules_8760!$C3844,DHW_StPt_Sch_EZ!$B$4:$B$27,0),MATCH(Schedules_8760!$F3844,DHW_StPt_Sch_EZ!$C$3:$I$3,0)),"F","C")</f>
        <v>53.333333333333329</v>
      </c>
      <c r="M3844" s="34">
        <f>CONVERT(INDEX(DHW_StPt_Sch_EZ!$C$31:$I$54,MATCH(Schedules_8760!$C3844,DHW_StPt_Sch_EZ!$B$31:$B$54,0),MATCH(Schedules_8760!$F3844,DHW_StPt_Sch_EZ!$C$30:$I$30,0)),"F","C")</f>
        <v>53.333333333333329</v>
      </c>
      <c r="N3844" s="12"/>
      <c r="O3844" s="12"/>
      <c r="P3844" s="12"/>
    </row>
    <row r="3845" spans="1:16" x14ac:dyDescent="0.25">
      <c r="A3845" s="35">
        <v>3844</v>
      </c>
      <c r="B3845" s="89">
        <v>161.125</v>
      </c>
      <c r="C3845" s="35">
        <f t="shared" si="300"/>
        <v>4</v>
      </c>
      <c r="D3845" s="35">
        <f t="shared" si="303"/>
        <v>161</v>
      </c>
      <c r="E3845" s="35">
        <f t="shared" si="304"/>
        <v>7</v>
      </c>
      <c r="F3845" s="35" t="str">
        <f t="shared" si="301"/>
        <v>Saturday</v>
      </c>
      <c r="G3845" s="35">
        <f t="shared" si="302"/>
        <v>6</v>
      </c>
      <c r="H3845" s="34">
        <f>CONVERT(INDEX(Htg_StPt_Sch_EZ!$C$4:$I$27,MATCH(Schedules_8760!$C3845,Htg_StPt_Sch_EZ!$B$4:$B$27,0),MATCH(Schedules_8760!$F3845,Htg_StPt_Sch_EZ!$C$3:$I$3,0)),"F","C")</f>
        <v>20.555555555555554</v>
      </c>
      <c r="I3845" s="34">
        <f>CONVERT(INDEX(Htg_StPt_Sch_EZ!$C$31:$I$54,MATCH(Schedules_8760!$C3845,Htg_StPt_Sch_EZ!$B$31:$B$54,0),MATCH(Schedules_8760!$F3845,Htg_StPt_Sch_EZ!$C$30:$I$30,0)),"F","C")</f>
        <v>19.444444444444443</v>
      </c>
      <c r="J3845" s="34">
        <f>CONVERT(INDEX(Clg_StPt_Sch_EZ!$C$4:$I$27,MATCH(Schedules_8760!$C3845,Clg_StPt_Sch_EZ!$B$4:$B$27,0),MATCH(Schedules_8760!$F3845,Clg_StPt_Sch_EZ!$C$3:$I$3,0)),"F","C")</f>
        <v>25.555555555555554</v>
      </c>
      <c r="K3845" s="34">
        <f>CONVERT(INDEX(Clg_StPt_Sch_EZ!$C$31:$I$54,MATCH(Schedules_8760!$C3845,Clg_StPt_Sch_EZ!$B$31:$B$54,0),MATCH(Schedules_8760!$F3845,Clg_StPt_Sch_EZ!$C$30:$I$30,0)),"F","C")</f>
        <v>28.333333333333332</v>
      </c>
      <c r="L3845" s="34">
        <f>CONVERT(INDEX(DHW_StPt_Sch_EZ!$C$4:$I$27,MATCH(Schedules_8760!$C3845,DHW_StPt_Sch_EZ!$B$4:$B$27,0),MATCH(Schedules_8760!$F3845,DHW_StPt_Sch_EZ!$C$3:$I$3,0)),"F","C")</f>
        <v>53.333333333333329</v>
      </c>
      <c r="M3845" s="34">
        <f>CONVERT(INDEX(DHW_StPt_Sch_EZ!$C$31:$I$54,MATCH(Schedules_8760!$C3845,DHW_StPt_Sch_EZ!$B$31:$B$54,0),MATCH(Schedules_8760!$F3845,DHW_StPt_Sch_EZ!$C$30:$I$30,0)),"F","C")</f>
        <v>53.333333333333329</v>
      </c>
      <c r="N3845" s="12"/>
      <c r="O3845" s="12"/>
      <c r="P3845" s="12"/>
    </row>
    <row r="3846" spans="1:16" x14ac:dyDescent="0.25">
      <c r="A3846" s="35">
        <v>3845</v>
      </c>
      <c r="B3846" s="89">
        <v>161.16666666666671</v>
      </c>
      <c r="C3846" s="35">
        <f t="shared" si="300"/>
        <v>5</v>
      </c>
      <c r="D3846" s="35">
        <f t="shared" si="303"/>
        <v>161</v>
      </c>
      <c r="E3846" s="35">
        <f t="shared" si="304"/>
        <v>7</v>
      </c>
      <c r="F3846" s="35" t="str">
        <f t="shared" si="301"/>
        <v>Saturday</v>
      </c>
      <c r="G3846" s="35">
        <f t="shared" si="302"/>
        <v>6</v>
      </c>
      <c r="H3846" s="34">
        <f>CONVERT(INDEX(Htg_StPt_Sch_EZ!$C$4:$I$27,MATCH(Schedules_8760!$C3846,Htg_StPt_Sch_EZ!$B$4:$B$27,0),MATCH(Schedules_8760!$F3846,Htg_StPt_Sch_EZ!$C$3:$I$3,0)),"F","C")</f>
        <v>20.555555555555554</v>
      </c>
      <c r="I3846" s="34">
        <f>CONVERT(INDEX(Htg_StPt_Sch_EZ!$C$31:$I$54,MATCH(Schedules_8760!$C3846,Htg_StPt_Sch_EZ!$B$31:$B$54,0),MATCH(Schedules_8760!$F3846,Htg_StPt_Sch_EZ!$C$30:$I$30,0)),"F","C")</f>
        <v>19.444444444444443</v>
      </c>
      <c r="J3846" s="34">
        <f>CONVERT(INDEX(Clg_StPt_Sch_EZ!$C$4:$I$27,MATCH(Schedules_8760!$C3846,Clg_StPt_Sch_EZ!$B$4:$B$27,0),MATCH(Schedules_8760!$F3846,Clg_StPt_Sch_EZ!$C$3:$I$3,0)),"F","C")</f>
        <v>25.555555555555554</v>
      </c>
      <c r="K3846" s="34">
        <f>CONVERT(INDEX(Clg_StPt_Sch_EZ!$C$31:$I$54,MATCH(Schedules_8760!$C3846,Clg_StPt_Sch_EZ!$B$31:$B$54,0),MATCH(Schedules_8760!$F3846,Clg_StPt_Sch_EZ!$C$30:$I$30,0)),"F","C")</f>
        <v>28.333333333333332</v>
      </c>
      <c r="L3846" s="34">
        <f>CONVERT(INDEX(DHW_StPt_Sch_EZ!$C$4:$I$27,MATCH(Schedules_8760!$C3846,DHW_StPt_Sch_EZ!$B$4:$B$27,0),MATCH(Schedules_8760!$F3846,DHW_StPt_Sch_EZ!$C$3:$I$3,0)),"F","C")</f>
        <v>53.333333333333329</v>
      </c>
      <c r="M3846" s="34">
        <f>CONVERT(INDEX(DHW_StPt_Sch_EZ!$C$31:$I$54,MATCH(Schedules_8760!$C3846,DHW_StPt_Sch_EZ!$B$31:$B$54,0),MATCH(Schedules_8760!$F3846,DHW_StPt_Sch_EZ!$C$30:$I$30,0)),"F","C")</f>
        <v>53.333333333333329</v>
      </c>
      <c r="N3846" s="12"/>
      <c r="O3846" s="12"/>
      <c r="P3846" s="12"/>
    </row>
    <row r="3847" spans="1:16" x14ac:dyDescent="0.25">
      <c r="A3847" s="35">
        <v>3846</v>
      </c>
      <c r="B3847" s="89">
        <v>161.20833333333329</v>
      </c>
      <c r="C3847" s="35">
        <f t="shared" si="300"/>
        <v>6</v>
      </c>
      <c r="D3847" s="35">
        <f t="shared" si="303"/>
        <v>161</v>
      </c>
      <c r="E3847" s="35">
        <f t="shared" si="304"/>
        <v>7</v>
      </c>
      <c r="F3847" s="35" t="str">
        <f t="shared" si="301"/>
        <v>Saturday</v>
      </c>
      <c r="G3847" s="35">
        <f t="shared" si="302"/>
        <v>6</v>
      </c>
      <c r="H3847" s="34">
        <f>CONVERT(INDEX(Htg_StPt_Sch_EZ!$C$4:$I$27,MATCH(Schedules_8760!$C3847,Htg_StPt_Sch_EZ!$B$4:$B$27,0),MATCH(Schedules_8760!$F3847,Htg_StPt_Sch_EZ!$C$3:$I$3,0)),"F","C")</f>
        <v>20.555555555555554</v>
      </c>
      <c r="I3847" s="34">
        <f>CONVERT(INDEX(Htg_StPt_Sch_EZ!$C$31:$I$54,MATCH(Schedules_8760!$C3847,Htg_StPt_Sch_EZ!$B$31:$B$54,0),MATCH(Schedules_8760!$F3847,Htg_StPt_Sch_EZ!$C$30:$I$30,0)),"F","C")</f>
        <v>19.444444444444443</v>
      </c>
      <c r="J3847" s="34">
        <f>CONVERT(INDEX(Clg_StPt_Sch_EZ!$C$4:$I$27,MATCH(Schedules_8760!$C3847,Clg_StPt_Sch_EZ!$B$4:$B$27,0),MATCH(Schedules_8760!$F3847,Clg_StPt_Sch_EZ!$C$3:$I$3,0)),"F","C")</f>
        <v>25.555555555555554</v>
      </c>
      <c r="K3847" s="34">
        <f>CONVERT(INDEX(Clg_StPt_Sch_EZ!$C$31:$I$54,MATCH(Schedules_8760!$C3847,Clg_StPt_Sch_EZ!$B$31:$B$54,0),MATCH(Schedules_8760!$F3847,Clg_StPt_Sch_EZ!$C$30:$I$30,0)),"F","C")</f>
        <v>28.333333333333332</v>
      </c>
      <c r="L3847" s="34">
        <f>CONVERT(INDEX(DHW_StPt_Sch_EZ!$C$4:$I$27,MATCH(Schedules_8760!$C3847,DHW_StPt_Sch_EZ!$B$4:$B$27,0),MATCH(Schedules_8760!$F3847,DHW_StPt_Sch_EZ!$C$3:$I$3,0)),"F","C")</f>
        <v>53.333333333333329</v>
      </c>
      <c r="M3847" s="34">
        <f>CONVERT(INDEX(DHW_StPt_Sch_EZ!$C$31:$I$54,MATCH(Schedules_8760!$C3847,DHW_StPt_Sch_EZ!$B$31:$B$54,0),MATCH(Schedules_8760!$F3847,DHW_StPt_Sch_EZ!$C$30:$I$30,0)),"F","C")</f>
        <v>53.333333333333329</v>
      </c>
      <c r="N3847" s="12"/>
      <c r="O3847" s="12"/>
      <c r="P3847" s="12"/>
    </row>
    <row r="3848" spans="1:16" x14ac:dyDescent="0.25">
      <c r="A3848" s="35">
        <v>3847</v>
      </c>
      <c r="B3848" s="89">
        <v>161.25</v>
      </c>
      <c r="C3848" s="35">
        <f t="shared" si="300"/>
        <v>7</v>
      </c>
      <c r="D3848" s="35">
        <f t="shared" si="303"/>
        <v>161</v>
      </c>
      <c r="E3848" s="35">
        <f t="shared" si="304"/>
        <v>7</v>
      </c>
      <c r="F3848" s="35" t="str">
        <f t="shared" si="301"/>
        <v>Saturday</v>
      </c>
      <c r="G3848" s="35">
        <f t="shared" si="302"/>
        <v>6</v>
      </c>
      <c r="H3848" s="34">
        <f>CONVERT(INDEX(Htg_StPt_Sch_EZ!$C$4:$I$27,MATCH(Schedules_8760!$C3848,Htg_StPt_Sch_EZ!$B$4:$B$27,0),MATCH(Schedules_8760!$F3848,Htg_StPt_Sch_EZ!$C$3:$I$3,0)),"F","C")</f>
        <v>20.555555555555554</v>
      </c>
      <c r="I3848" s="34">
        <f>CONVERT(INDEX(Htg_StPt_Sch_EZ!$C$31:$I$54,MATCH(Schedules_8760!$C3848,Htg_StPt_Sch_EZ!$B$31:$B$54,0),MATCH(Schedules_8760!$F3848,Htg_StPt_Sch_EZ!$C$30:$I$30,0)),"F","C")</f>
        <v>19.444444444444443</v>
      </c>
      <c r="J3848" s="34">
        <f>CONVERT(INDEX(Clg_StPt_Sch_EZ!$C$4:$I$27,MATCH(Schedules_8760!$C3848,Clg_StPt_Sch_EZ!$B$4:$B$27,0),MATCH(Schedules_8760!$F3848,Clg_StPt_Sch_EZ!$C$3:$I$3,0)),"F","C")</f>
        <v>25.555555555555554</v>
      </c>
      <c r="K3848" s="34">
        <f>CONVERT(INDEX(Clg_StPt_Sch_EZ!$C$31:$I$54,MATCH(Schedules_8760!$C3848,Clg_StPt_Sch_EZ!$B$31:$B$54,0),MATCH(Schedules_8760!$F3848,Clg_StPt_Sch_EZ!$C$30:$I$30,0)),"F","C")</f>
        <v>28.333333333333332</v>
      </c>
      <c r="L3848" s="34">
        <f>CONVERT(INDEX(DHW_StPt_Sch_EZ!$C$4:$I$27,MATCH(Schedules_8760!$C3848,DHW_StPt_Sch_EZ!$B$4:$B$27,0),MATCH(Schedules_8760!$F3848,DHW_StPt_Sch_EZ!$C$3:$I$3,0)),"F","C")</f>
        <v>53.333333333333329</v>
      </c>
      <c r="M3848" s="34">
        <f>CONVERT(INDEX(DHW_StPt_Sch_EZ!$C$31:$I$54,MATCH(Schedules_8760!$C3848,DHW_StPt_Sch_EZ!$B$31:$B$54,0),MATCH(Schedules_8760!$F3848,DHW_StPt_Sch_EZ!$C$30:$I$30,0)),"F","C")</f>
        <v>53.333333333333329</v>
      </c>
      <c r="N3848" s="12"/>
      <c r="O3848" s="12"/>
      <c r="P3848" s="12"/>
    </row>
    <row r="3849" spans="1:16" x14ac:dyDescent="0.25">
      <c r="A3849" s="35">
        <v>3848</v>
      </c>
      <c r="B3849" s="89">
        <v>161.29166666666671</v>
      </c>
      <c r="C3849" s="35">
        <f t="shared" si="300"/>
        <v>8</v>
      </c>
      <c r="D3849" s="35">
        <f t="shared" si="303"/>
        <v>161</v>
      </c>
      <c r="E3849" s="35">
        <f t="shared" si="304"/>
        <v>7</v>
      </c>
      <c r="F3849" s="35" t="str">
        <f t="shared" si="301"/>
        <v>Saturday</v>
      </c>
      <c r="G3849" s="35">
        <f t="shared" si="302"/>
        <v>6</v>
      </c>
      <c r="H3849" s="34">
        <f>CONVERT(INDEX(Htg_StPt_Sch_EZ!$C$4:$I$27,MATCH(Schedules_8760!$C3849,Htg_StPt_Sch_EZ!$B$4:$B$27,0),MATCH(Schedules_8760!$F3849,Htg_StPt_Sch_EZ!$C$3:$I$3,0)),"F","C")</f>
        <v>20.555555555555554</v>
      </c>
      <c r="I3849" s="34">
        <f>CONVERT(INDEX(Htg_StPt_Sch_EZ!$C$31:$I$54,MATCH(Schedules_8760!$C3849,Htg_StPt_Sch_EZ!$B$31:$B$54,0),MATCH(Schedules_8760!$F3849,Htg_StPt_Sch_EZ!$C$30:$I$30,0)),"F","C")</f>
        <v>19.444444444444443</v>
      </c>
      <c r="J3849" s="34">
        <f>CONVERT(INDEX(Clg_StPt_Sch_EZ!$C$4:$I$27,MATCH(Schedules_8760!$C3849,Clg_StPt_Sch_EZ!$B$4:$B$27,0),MATCH(Schedules_8760!$F3849,Clg_StPt_Sch_EZ!$C$3:$I$3,0)),"F","C")</f>
        <v>25.555555555555554</v>
      </c>
      <c r="K3849" s="34">
        <f>CONVERT(INDEX(Clg_StPt_Sch_EZ!$C$31:$I$54,MATCH(Schedules_8760!$C3849,Clg_StPt_Sch_EZ!$B$31:$B$54,0),MATCH(Schedules_8760!$F3849,Clg_StPt_Sch_EZ!$C$30:$I$30,0)),"F","C")</f>
        <v>25</v>
      </c>
      <c r="L3849" s="34">
        <f>CONVERT(INDEX(DHW_StPt_Sch_EZ!$C$4:$I$27,MATCH(Schedules_8760!$C3849,DHW_StPt_Sch_EZ!$B$4:$B$27,0),MATCH(Schedules_8760!$F3849,DHW_StPt_Sch_EZ!$C$3:$I$3,0)),"F","C")</f>
        <v>53.333333333333329</v>
      </c>
      <c r="M3849" s="34">
        <f>CONVERT(INDEX(DHW_StPt_Sch_EZ!$C$31:$I$54,MATCH(Schedules_8760!$C3849,DHW_StPt_Sch_EZ!$B$31:$B$54,0),MATCH(Schedules_8760!$F3849,DHW_StPt_Sch_EZ!$C$30:$I$30,0)),"F","C")</f>
        <v>53.333333333333329</v>
      </c>
      <c r="N3849" s="12"/>
      <c r="O3849" s="12"/>
      <c r="P3849" s="12"/>
    </row>
    <row r="3850" spans="1:16" x14ac:dyDescent="0.25">
      <c r="A3850" s="35">
        <v>3849</v>
      </c>
      <c r="B3850" s="89">
        <v>161.33333333333329</v>
      </c>
      <c r="C3850" s="35">
        <f t="shared" si="300"/>
        <v>9</v>
      </c>
      <c r="D3850" s="35">
        <f t="shared" si="303"/>
        <v>161</v>
      </c>
      <c r="E3850" s="35">
        <f t="shared" si="304"/>
        <v>7</v>
      </c>
      <c r="F3850" s="35" t="str">
        <f t="shared" si="301"/>
        <v>Saturday</v>
      </c>
      <c r="G3850" s="35">
        <f t="shared" si="302"/>
        <v>6</v>
      </c>
      <c r="H3850" s="34">
        <f>CONVERT(INDEX(Htg_StPt_Sch_EZ!$C$4:$I$27,MATCH(Schedules_8760!$C3850,Htg_StPt_Sch_EZ!$B$4:$B$27,0),MATCH(Schedules_8760!$F3850,Htg_StPt_Sch_EZ!$C$3:$I$3,0)),"F","C")</f>
        <v>20.555555555555554</v>
      </c>
      <c r="I3850" s="34">
        <f>CONVERT(INDEX(Htg_StPt_Sch_EZ!$C$31:$I$54,MATCH(Schedules_8760!$C3850,Htg_StPt_Sch_EZ!$B$31:$B$54,0),MATCH(Schedules_8760!$F3850,Htg_StPt_Sch_EZ!$C$30:$I$30,0)),"F","C")</f>
        <v>19.444444444444443</v>
      </c>
      <c r="J3850" s="34">
        <f>CONVERT(INDEX(Clg_StPt_Sch_EZ!$C$4:$I$27,MATCH(Schedules_8760!$C3850,Clg_StPt_Sch_EZ!$B$4:$B$27,0),MATCH(Schedules_8760!$F3850,Clg_StPt_Sch_EZ!$C$3:$I$3,0)),"F","C")</f>
        <v>25.555555555555554</v>
      </c>
      <c r="K3850" s="34">
        <f>CONVERT(INDEX(Clg_StPt_Sch_EZ!$C$31:$I$54,MATCH(Schedules_8760!$C3850,Clg_StPt_Sch_EZ!$B$31:$B$54,0),MATCH(Schedules_8760!$F3850,Clg_StPt_Sch_EZ!$C$30:$I$30,0)),"F","C")</f>
        <v>25</v>
      </c>
      <c r="L3850" s="34">
        <f>CONVERT(INDEX(DHW_StPt_Sch_EZ!$C$4:$I$27,MATCH(Schedules_8760!$C3850,DHW_StPt_Sch_EZ!$B$4:$B$27,0),MATCH(Schedules_8760!$F3850,DHW_StPt_Sch_EZ!$C$3:$I$3,0)),"F","C")</f>
        <v>53.333333333333329</v>
      </c>
      <c r="M3850" s="34">
        <f>CONVERT(INDEX(DHW_StPt_Sch_EZ!$C$31:$I$54,MATCH(Schedules_8760!$C3850,DHW_StPt_Sch_EZ!$B$31:$B$54,0),MATCH(Schedules_8760!$F3850,DHW_StPt_Sch_EZ!$C$30:$I$30,0)),"F","C")</f>
        <v>53.333333333333329</v>
      </c>
      <c r="N3850" s="12"/>
      <c r="O3850" s="12"/>
      <c r="P3850" s="12"/>
    </row>
    <row r="3851" spans="1:16" x14ac:dyDescent="0.25">
      <c r="A3851" s="35">
        <v>3850</v>
      </c>
      <c r="B3851" s="89">
        <v>161.375</v>
      </c>
      <c r="C3851" s="35">
        <f t="shared" si="300"/>
        <v>10</v>
      </c>
      <c r="D3851" s="35">
        <f t="shared" si="303"/>
        <v>161</v>
      </c>
      <c r="E3851" s="35">
        <f t="shared" si="304"/>
        <v>7</v>
      </c>
      <c r="F3851" s="35" t="str">
        <f t="shared" si="301"/>
        <v>Saturday</v>
      </c>
      <c r="G3851" s="35">
        <f t="shared" si="302"/>
        <v>6</v>
      </c>
      <c r="H3851" s="34">
        <f>CONVERT(INDEX(Htg_StPt_Sch_EZ!$C$4:$I$27,MATCH(Schedules_8760!$C3851,Htg_StPt_Sch_EZ!$B$4:$B$27,0),MATCH(Schedules_8760!$F3851,Htg_StPt_Sch_EZ!$C$3:$I$3,0)),"F","C")</f>
        <v>20.555555555555554</v>
      </c>
      <c r="I3851" s="34">
        <f>CONVERT(INDEX(Htg_StPt_Sch_EZ!$C$31:$I$54,MATCH(Schedules_8760!$C3851,Htg_StPt_Sch_EZ!$B$31:$B$54,0),MATCH(Schedules_8760!$F3851,Htg_StPt_Sch_EZ!$C$30:$I$30,0)),"F","C")</f>
        <v>19.444444444444443</v>
      </c>
      <c r="J3851" s="34">
        <f>CONVERT(INDEX(Clg_StPt_Sch_EZ!$C$4:$I$27,MATCH(Schedules_8760!$C3851,Clg_StPt_Sch_EZ!$B$4:$B$27,0),MATCH(Schedules_8760!$F3851,Clg_StPt_Sch_EZ!$C$3:$I$3,0)),"F","C")</f>
        <v>25.555555555555554</v>
      </c>
      <c r="K3851" s="34">
        <f>CONVERT(INDEX(Clg_StPt_Sch_EZ!$C$31:$I$54,MATCH(Schedules_8760!$C3851,Clg_StPt_Sch_EZ!$B$31:$B$54,0),MATCH(Schedules_8760!$F3851,Clg_StPt_Sch_EZ!$C$30:$I$30,0)),"F","C")</f>
        <v>25</v>
      </c>
      <c r="L3851" s="34">
        <f>CONVERT(INDEX(DHW_StPt_Sch_EZ!$C$4:$I$27,MATCH(Schedules_8760!$C3851,DHW_StPt_Sch_EZ!$B$4:$B$27,0),MATCH(Schedules_8760!$F3851,DHW_StPt_Sch_EZ!$C$3:$I$3,0)),"F","C")</f>
        <v>53.333333333333329</v>
      </c>
      <c r="M3851" s="34">
        <f>CONVERT(INDEX(DHW_StPt_Sch_EZ!$C$31:$I$54,MATCH(Schedules_8760!$C3851,DHW_StPt_Sch_EZ!$B$31:$B$54,0),MATCH(Schedules_8760!$F3851,DHW_StPt_Sch_EZ!$C$30:$I$30,0)),"F","C")</f>
        <v>53.333333333333329</v>
      </c>
      <c r="N3851" s="12"/>
      <c r="O3851" s="12"/>
      <c r="P3851" s="12"/>
    </row>
    <row r="3852" spans="1:16" x14ac:dyDescent="0.25">
      <c r="A3852" s="35">
        <v>3851</v>
      </c>
      <c r="B3852" s="89">
        <v>161.41666666666671</v>
      </c>
      <c r="C3852" s="35">
        <f t="shared" si="300"/>
        <v>11</v>
      </c>
      <c r="D3852" s="35">
        <f t="shared" si="303"/>
        <v>161</v>
      </c>
      <c r="E3852" s="35">
        <f t="shared" si="304"/>
        <v>7</v>
      </c>
      <c r="F3852" s="35" t="str">
        <f t="shared" si="301"/>
        <v>Saturday</v>
      </c>
      <c r="G3852" s="35">
        <f t="shared" si="302"/>
        <v>6</v>
      </c>
      <c r="H3852" s="34">
        <f>CONVERT(INDEX(Htg_StPt_Sch_EZ!$C$4:$I$27,MATCH(Schedules_8760!$C3852,Htg_StPt_Sch_EZ!$B$4:$B$27,0),MATCH(Schedules_8760!$F3852,Htg_StPt_Sch_EZ!$C$3:$I$3,0)),"F","C")</f>
        <v>20.555555555555554</v>
      </c>
      <c r="I3852" s="34">
        <f>CONVERT(INDEX(Htg_StPt_Sch_EZ!$C$31:$I$54,MATCH(Schedules_8760!$C3852,Htg_StPt_Sch_EZ!$B$31:$B$54,0),MATCH(Schedules_8760!$F3852,Htg_StPt_Sch_EZ!$C$30:$I$30,0)),"F","C")</f>
        <v>19.444444444444443</v>
      </c>
      <c r="J3852" s="34">
        <f>CONVERT(INDEX(Clg_StPt_Sch_EZ!$C$4:$I$27,MATCH(Schedules_8760!$C3852,Clg_StPt_Sch_EZ!$B$4:$B$27,0),MATCH(Schedules_8760!$F3852,Clg_StPt_Sch_EZ!$C$3:$I$3,0)),"F","C")</f>
        <v>25.555555555555554</v>
      </c>
      <c r="K3852" s="34">
        <f>CONVERT(INDEX(Clg_StPt_Sch_EZ!$C$31:$I$54,MATCH(Schedules_8760!$C3852,Clg_StPt_Sch_EZ!$B$31:$B$54,0),MATCH(Schedules_8760!$F3852,Clg_StPt_Sch_EZ!$C$30:$I$30,0)),"F","C")</f>
        <v>25</v>
      </c>
      <c r="L3852" s="34">
        <f>CONVERT(INDEX(DHW_StPt_Sch_EZ!$C$4:$I$27,MATCH(Schedules_8760!$C3852,DHW_StPt_Sch_EZ!$B$4:$B$27,0),MATCH(Schedules_8760!$F3852,DHW_StPt_Sch_EZ!$C$3:$I$3,0)),"F","C")</f>
        <v>53.333333333333329</v>
      </c>
      <c r="M3852" s="34">
        <f>CONVERT(INDEX(DHW_StPt_Sch_EZ!$C$31:$I$54,MATCH(Schedules_8760!$C3852,DHW_StPt_Sch_EZ!$B$31:$B$54,0),MATCH(Schedules_8760!$F3852,DHW_StPt_Sch_EZ!$C$30:$I$30,0)),"F","C")</f>
        <v>53.333333333333329</v>
      </c>
      <c r="N3852" s="12"/>
      <c r="O3852" s="12"/>
      <c r="P3852" s="12"/>
    </row>
    <row r="3853" spans="1:16" x14ac:dyDescent="0.25">
      <c r="A3853" s="35">
        <v>3852</v>
      </c>
      <c r="B3853" s="89">
        <v>161.45833333333329</v>
      </c>
      <c r="C3853" s="35">
        <f t="shared" si="300"/>
        <v>12</v>
      </c>
      <c r="D3853" s="35">
        <f t="shared" si="303"/>
        <v>161</v>
      </c>
      <c r="E3853" s="35">
        <f t="shared" si="304"/>
        <v>7</v>
      </c>
      <c r="F3853" s="35" t="str">
        <f t="shared" si="301"/>
        <v>Saturday</v>
      </c>
      <c r="G3853" s="35">
        <f t="shared" si="302"/>
        <v>6</v>
      </c>
      <c r="H3853" s="34">
        <f>CONVERT(INDEX(Htg_StPt_Sch_EZ!$C$4:$I$27,MATCH(Schedules_8760!$C3853,Htg_StPt_Sch_EZ!$B$4:$B$27,0),MATCH(Schedules_8760!$F3853,Htg_StPt_Sch_EZ!$C$3:$I$3,0)),"F","C")</f>
        <v>20.555555555555554</v>
      </c>
      <c r="I3853" s="34">
        <f>CONVERT(INDEX(Htg_StPt_Sch_EZ!$C$31:$I$54,MATCH(Schedules_8760!$C3853,Htg_StPt_Sch_EZ!$B$31:$B$54,0),MATCH(Schedules_8760!$F3853,Htg_StPt_Sch_EZ!$C$30:$I$30,0)),"F","C")</f>
        <v>19.444444444444443</v>
      </c>
      <c r="J3853" s="34">
        <f>CONVERT(INDEX(Clg_StPt_Sch_EZ!$C$4:$I$27,MATCH(Schedules_8760!$C3853,Clg_StPt_Sch_EZ!$B$4:$B$27,0),MATCH(Schedules_8760!$F3853,Clg_StPt_Sch_EZ!$C$3:$I$3,0)),"F","C")</f>
        <v>25.555555555555554</v>
      </c>
      <c r="K3853" s="34">
        <f>CONVERT(INDEX(Clg_StPt_Sch_EZ!$C$31:$I$54,MATCH(Schedules_8760!$C3853,Clg_StPt_Sch_EZ!$B$31:$B$54,0),MATCH(Schedules_8760!$F3853,Clg_StPt_Sch_EZ!$C$30:$I$30,0)),"F","C")</f>
        <v>25</v>
      </c>
      <c r="L3853" s="34">
        <f>CONVERT(INDEX(DHW_StPt_Sch_EZ!$C$4:$I$27,MATCH(Schedules_8760!$C3853,DHW_StPt_Sch_EZ!$B$4:$B$27,0),MATCH(Schedules_8760!$F3853,DHW_StPt_Sch_EZ!$C$3:$I$3,0)),"F","C")</f>
        <v>53.333333333333329</v>
      </c>
      <c r="M3853" s="34">
        <f>CONVERT(INDEX(DHW_StPt_Sch_EZ!$C$31:$I$54,MATCH(Schedules_8760!$C3853,DHW_StPt_Sch_EZ!$B$31:$B$54,0),MATCH(Schedules_8760!$F3853,DHW_StPt_Sch_EZ!$C$30:$I$30,0)),"F","C")</f>
        <v>53.333333333333329</v>
      </c>
      <c r="N3853" s="12"/>
      <c r="O3853" s="12"/>
      <c r="P3853" s="12"/>
    </row>
    <row r="3854" spans="1:16" x14ac:dyDescent="0.25">
      <c r="A3854" s="35">
        <v>3853</v>
      </c>
      <c r="B3854" s="89">
        <v>161.5</v>
      </c>
      <c r="C3854" s="35">
        <f t="shared" si="300"/>
        <v>13</v>
      </c>
      <c r="D3854" s="35">
        <f t="shared" si="303"/>
        <v>161</v>
      </c>
      <c r="E3854" s="35">
        <f t="shared" si="304"/>
        <v>7</v>
      </c>
      <c r="F3854" s="35" t="str">
        <f t="shared" si="301"/>
        <v>Saturday</v>
      </c>
      <c r="G3854" s="35">
        <f t="shared" si="302"/>
        <v>6</v>
      </c>
      <c r="H3854" s="34">
        <f>CONVERT(INDEX(Htg_StPt_Sch_EZ!$C$4:$I$27,MATCH(Schedules_8760!$C3854,Htg_StPt_Sch_EZ!$B$4:$B$27,0),MATCH(Schedules_8760!$F3854,Htg_StPt_Sch_EZ!$C$3:$I$3,0)),"F","C")</f>
        <v>20.555555555555554</v>
      </c>
      <c r="I3854" s="34">
        <f>CONVERT(INDEX(Htg_StPt_Sch_EZ!$C$31:$I$54,MATCH(Schedules_8760!$C3854,Htg_StPt_Sch_EZ!$B$31:$B$54,0),MATCH(Schedules_8760!$F3854,Htg_StPt_Sch_EZ!$C$30:$I$30,0)),"F","C")</f>
        <v>19.444444444444443</v>
      </c>
      <c r="J3854" s="34">
        <f>CONVERT(INDEX(Clg_StPt_Sch_EZ!$C$4:$I$27,MATCH(Schedules_8760!$C3854,Clg_StPt_Sch_EZ!$B$4:$B$27,0),MATCH(Schedules_8760!$F3854,Clg_StPt_Sch_EZ!$C$3:$I$3,0)),"F","C")</f>
        <v>25.555555555555554</v>
      </c>
      <c r="K3854" s="34">
        <f>CONVERT(INDEX(Clg_StPt_Sch_EZ!$C$31:$I$54,MATCH(Schedules_8760!$C3854,Clg_StPt_Sch_EZ!$B$31:$B$54,0),MATCH(Schedules_8760!$F3854,Clg_StPt_Sch_EZ!$C$30:$I$30,0)),"F","C")</f>
        <v>25</v>
      </c>
      <c r="L3854" s="34">
        <f>CONVERT(INDEX(DHW_StPt_Sch_EZ!$C$4:$I$27,MATCH(Schedules_8760!$C3854,DHW_StPt_Sch_EZ!$B$4:$B$27,0),MATCH(Schedules_8760!$F3854,DHW_StPt_Sch_EZ!$C$3:$I$3,0)),"F","C")</f>
        <v>53.333333333333329</v>
      </c>
      <c r="M3854" s="34">
        <f>CONVERT(INDEX(DHW_StPt_Sch_EZ!$C$31:$I$54,MATCH(Schedules_8760!$C3854,DHW_StPt_Sch_EZ!$B$31:$B$54,0),MATCH(Schedules_8760!$F3854,DHW_StPt_Sch_EZ!$C$30:$I$30,0)),"F","C")</f>
        <v>53.333333333333329</v>
      </c>
      <c r="N3854" s="12"/>
      <c r="O3854" s="12"/>
      <c r="P3854" s="12"/>
    </row>
    <row r="3855" spans="1:16" x14ac:dyDescent="0.25">
      <c r="A3855" s="35">
        <v>3854</v>
      </c>
      <c r="B3855" s="89">
        <v>161.54166666666671</v>
      </c>
      <c r="C3855" s="35">
        <f t="shared" si="300"/>
        <v>14</v>
      </c>
      <c r="D3855" s="35">
        <f t="shared" si="303"/>
        <v>161</v>
      </c>
      <c r="E3855" s="35">
        <f t="shared" si="304"/>
        <v>7</v>
      </c>
      <c r="F3855" s="35" t="str">
        <f t="shared" si="301"/>
        <v>Saturday</v>
      </c>
      <c r="G3855" s="35">
        <f t="shared" si="302"/>
        <v>6</v>
      </c>
      <c r="H3855" s="34">
        <f>CONVERT(INDEX(Htg_StPt_Sch_EZ!$C$4:$I$27,MATCH(Schedules_8760!$C3855,Htg_StPt_Sch_EZ!$B$4:$B$27,0),MATCH(Schedules_8760!$F3855,Htg_StPt_Sch_EZ!$C$3:$I$3,0)),"F","C")</f>
        <v>20.555555555555554</v>
      </c>
      <c r="I3855" s="34">
        <f>CONVERT(INDEX(Htg_StPt_Sch_EZ!$C$31:$I$54,MATCH(Schedules_8760!$C3855,Htg_StPt_Sch_EZ!$B$31:$B$54,0),MATCH(Schedules_8760!$F3855,Htg_StPt_Sch_EZ!$C$30:$I$30,0)),"F","C")</f>
        <v>19.444444444444443</v>
      </c>
      <c r="J3855" s="34">
        <f>CONVERT(INDEX(Clg_StPt_Sch_EZ!$C$4:$I$27,MATCH(Schedules_8760!$C3855,Clg_StPt_Sch_EZ!$B$4:$B$27,0),MATCH(Schedules_8760!$F3855,Clg_StPt_Sch_EZ!$C$3:$I$3,0)),"F","C")</f>
        <v>25.555555555555554</v>
      </c>
      <c r="K3855" s="34">
        <f>CONVERT(INDEX(Clg_StPt_Sch_EZ!$C$31:$I$54,MATCH(Schedules_8760!$C3855,Clg_StPt_Sch_EZ!$B$31:$B$54,0),MATCH(Schedules_8760!$F3855,Clg_StPt_Sch_EZ!$C$30:$I$30,0)),"F","C")</f>
        <v>25</v>
      </c>
      <c r="L3855" s="34">
        <f>CONVERT(INDEX(DHW_StPt_Sch_EZ!$C$4:$I$27,MATCH(Schedules_8760!$C3855,DHW_StPt_Sch_EZ!$B$4:$B$27,0),MATCH(Schedules_8760!$F3855,DHW_StPt_Sch_EZ!$C$3:$I$3,0)),"F","C")</f>
        <v>53.333333333333329</v>
      </c>
      <c r="M3855" s="34">
        <f>CONVERT(INDEX(DHW_StPt_Sch_EZ!$C$31:$I$54,MATCH(Schedules_8760!$C3855,DHW_StPt_Sch_EZ!$B$31:$B$54,0),MATCH(Schedules_8760!$F3855,DHW_StPt_Sch_EZ!$C$30:$I$30,0)),"F","C")</f>
        <v>53.333333333333329</v>
      </c>
      <c r="N3855" s="12"/>
      <c r="O3855" s="12"/>
      <c r="P3855" s="12"/>
    </row>
    <row r="3856" spans="1:16" x14ac:dyDescent="0.25">
      <c r="A3856" s="35">
        <v>3855</v>
      </c>
      <c r="B3856" s="89">
        <v>161.58333333333329</v>
      </c>
      <c r="C3856" s="35">
        <f t="shared" si="300"/>
        <v>15</v>
      </c>
      <c r="D3856" s="35">
        <f t="shared" si="303"/>
        <v>161</v>
      </c>
      <c r="E3856" s="35">
        <f t="shared" si="304"/>
        <v>7</v>
      </c>
      <c r="F3856" s="35" t="str">
        <f t="shared" si="301"/>
        <v>Saturday</v>
      </c>
      <c r="G3856" s="35">
        <f t="shared" si="302"/>
        <v>6</v>
      </c>
      <c r="H3856" s="34">
        <f>CONVERT(INDEX(Htg_StPt_Sch_EZ!$C$4:$I$27,MATCH(Schedules_8760!$C3856,Htg_StPt_Sch_EZ!$B$4:$B$27,0),MATCH(Schedules_8760!$F3856,Htg_StPt_Sch_EZ!$C$3:$I$3,0)),"F","C")</f>
        <v>20.555555555555554</v>
      </c>
      <c r="I3856" s="34">
        <f>CONVERT(INDEX(Htg_StPt_Sch_EZ!$C$31:$I$54,MATCH(Schedules_8760!$C3856,Htg_StPt_Sch_EZ!$B$31:$B$54,0),MATCH(Schedules_8760!$F3856,Htg_StPt_Sch_EZ!$C$30:$I$30,0)),"F","C")</f>
        <v>21.111111111111111</v>
      </c>
      <c r="J3856" s="34">
        <f>CONVERT(INDEX(Clg_StPt_Sch_EZ!$C$4:$I$27,MATCH(Schedules_8760!$C3856,Clg_StPt_Sch_EZ!$B$4:$B$27,0),MATCH(Schedules_8760!$F3856,Clg_StPt_Sch_EZ!$C$3:$I$3,0)),"F","C")</f>
        <v>25.555555555555554</v>
      </c>
      <c r="K3856" s="34">
        <f>CONVERT(INDEX(Clg_StPt_Sch_EZ!$C$31:$I$54,MATCH(Schedules_8760!$C3856,Clg_StPt_Sch_EZ!$B$31:$B$54,0),MATCH(Schedules_8760!$F3856,Clg_StPt_Sch_EZ!$C$30:$I$30,0)),"F","C")</f>
        <v>25</v>
      </c>
      <c r="L3856" s="34">
        <f>CONVERT(INDEX(DHW_StPt_Sch_EZ!$C$4:$I$27,MATCH(Schedules_8760!$C3856,DHW_StPt_Sch_EZ!$B$4:$B$27,0),MATCH(Schedules_8760!$F3856,DHW_StPt_Sch_EZ!$C$3:$I$3,0)),"F","C")</f>
        <v>53.333333333333329</v>
      </c>
      <c r="M3856" s="34">
        <f>CONVERT(INDEX(DHW_StPt_Sch_EZ!$C$31:$I$54,MATCH(Schedules_8760!$C3856,DHW_StPt_Sch_EZ!$B$31:$B$54,0),MATCH(Schedules_8760!$F3856,DHW_StPt_Sch_EZ!$C$30:$I$30,0)),"F","C")</f>
        <v>53.333333333333329</v>
      </c>
      <c r="N3856" s="12"/>
      <c r="O3856" s="12"/>
      <c r="P3856" s="12"/>
    </row>
    <row r="3857" spans="1:16" x14ac:dyDescent="0.25">
      <c r="A3857" s="35">
        <v>3856</v>
      </c>
      <c r="B3857" s="89">
        <v>161.625</v>
      </c>
      <c r="C3857" s="35">
        <f t="shared" si="300"/>
        <v>16</v>
      </c>
      <c r="D3857" s="35">
        <f t="shared" si="303"/>
        <v>161</v>
      </c>
      <c r="E3857" s="35">
        <f t="shared" si="304"/>
        <v>7</v>
      </c>
      <c r="F3857" s="35" t="str">
        <f t="shared" si="301"/>
        <v>Saturday</v>
      </c>
      <c r="G3857" s="35">
        <f t="shared" si="302"/>
        <v>6</v>
      </c>
      <c r="H3857" s="34">
        <f>CONVERT(INDEX(Htg_StPt_Sch_EZ!$C$4:$I$27,MATCH(Schedules_8760!$C3857,Htg_StPt_Sch_EZ!$B$4:$B$27,0),MATCH(Schedules_8760!$F3857,Htg_StPt_Sch_EZ!$C$3:$I$3,0)),"F","C")</f>
        <v>20.555555555555554</v>
      </c>
      <c r="I3857" s="34">
        <f>CONVERT(INDEX(Htg_StPt_Sch_EZ!$C$31:$I$54,MATCH(Schedules_8760!$C3857,Htg_StPt_Sch_EZ!$B$31:$B$54,0),MATCH(Schedules_8760!$F3857,Htg_StPt_Sch_EZ!$C$30:$I$30,0)),"F","C")</f>
        <v>21.111111111111111</v>
      </c>
      <c r="J3857" s="34">
        <f>CONVERT(INDEX(Clg_StPt_Sch_EZ!$C$4:$I$27,MATCH(Schedules_8760!$C3857,Clg_StPt_Sch_EZ!$B$4:$B$27,0),MATCH(Schedules_8760!$F3857,Clg_StPt_Sch_EZ!$C$3:$I$3,0)),"F","C")</f>
        <v>25.555555555555554</v>
      </c>
      <c r="K3857" s="34">
        <f>CONVERT(INDEX(Clg_StPt_Sch_EZ!$C$31:$I$54,MATCH(Schedules_8760!$C3857,Clg_StPt_Sch_EZ!$B$31:$B$54,0),MATCH(Schedules_8760!$F3857,Clg_StPt_Sch_EZ!$C$30:$I$30,0)),"F","C")</f>
        <v>25</v>
      </c>
      <c r="L3857" s="34">
        <f>CONVERT(INDEX(DHW_StPt_Sch_EZ!$C$4:$I$27,MATCH(Schedules_8760!$C3857,DHW_StPt_Sch_EZ!$B$4:$B$27,0),MATCH(Schedules_8760!$F3857,DHW_StPt_Sch_EZ!$C$3:$I$3,0)),"F","C")</f>
        <v>53.333333333333329</v>
      </c>
      <c r="M3857" s="34">
        <f>CONVERT(INDEX(DHW_StPt_Sch_EZ!$C$31:$I$54,MATCH(Schedules_8760!$C3857,DHW_StPt_Sch_EZ!$B$31:$B$54,0),MATCH(Schedules_8760!$F3857,DHW_StPt_Sch_EZ!$C$30:$I$30,0)),"F","C")</f>
        <v>53.333333333333329</v>
      </c>
      <c r="N3857" s="12"/>
      <c r="O3857" s="12"/>
      <c r="P3857" s="12"/>
    </row>
    <row r="3858" spans="1:16" x14ac:dyDescent="0.25">
      <c r="A3858" s="35">
        <v>3857</v>
      </c>
      <c r="B3858" s="89">
        <v>161.66666666666671</v>
      </c>
      <c r="C3858" s="35">
        <f t="shared" si="300"/>
        <v>17</v>
      </c>
      <c r="D3858" s="35">
        <f t="shared" si="303"/>
        <v>161</v>
      </c>
      <c r="E3858" s="35">
        <f t="shared" si="304"/>
        <v>7</v>
      </c>
      <c r="F3858" s="35" t="str">
        <f t="shared" si="301"/>
        <v>Saturday</v>
      </c>
      <c r="G3858" s="35">
        <f t="shared" si="302"/>
        <v>6</v>
      </c>
      <c r="H3858" s="34">
        <f>CONVERT(INDEX(Htg_StPt_Sch_EZ!$C$4:$I$27,MATCH(Schedules_8760!$C3858,Htg_StPt_Sch_EZ!$B$4:$B$27,0),MATCH(Schedules_8760!$F3858,Htg_StPt_Sch_EZ!$C$3:$I$3,0)),"F","C")</f>
        <v>20.555555555555554</v>
      </c>
      <c r="I3858" s="34">
        <f>CONVERT(INDEX(Htg_StPt_Sch_EZ!$C$31:$I$54,MATCH(Schedules_8760!$C3858,Htg_StPt_Sch_EZ!$B$31:$B$54,0),MATCH(Schedules_8760!$F3858,Htg_StPt_Sch_EZ!$C$30:$I$30,0)),"F","C")</f>
        <v>17.777777777777779</v>
      </c>
      <c r="J3858" s="34">
        <f>CONVERT(INDEX(Clg_StPt_Sch_EZ!$C$4:$I$27,MATCH(Schedules_8760!$C3858,Clg_StPt_Sch_EZ!$B$4:$B$27,0),MATCH(Schedules_8760!$F3858,Clg_StPt_Sch_EZ!$C$3:$I$3,0)),"F","C")</f>
        <v>25.555555555555554</v>
      </c>
      <c r="K3858" s="34">
        <f>CONVERT(INDEX(Clg_StPt_Sch_EZ!$C$31:$I$54,MATCH(Schedules_8760!$C3858,Clg_StPt_Sch_EZ!$B$31:$B$54,0),MATCH(Schedules_8760!$F3858,Clg_StPt_Sch_EZ!$C$30:$I$30,0)),"F","C")</f>
        <v>25</v>
      </c>
      <c r="L3858" s="34">
        <f>CONVERT(INDEX(DHW_StPt_Sch_EZ!$C$4:$I$27,MATCH(Schedules_8760!$C3858,DHW_StPt_Sch_EZ!$B$4:$B$27,0),MATCH(Schedules_8760!$F3858,DHW_StPt_Sch_EZ!$C$3:$I$3,0)),"F","C")</f>
        <v>53.333333333333329</v>
      </c>
      <c r="M3858" s="34">
        <f>CONVERT(INDEX(DHW_StPt_Sch_EZ!$C$31:$I$54,MATCH(Schedules_8760!$C3858,DHW_StPt_Sch_EZ!$B$31:$B$54,0),MATCH(Schedules_8760!$F3858,DHW_StPt_Sch_EZ!$C$30:$I$30,0)),"F","C")</f>
        <v>53.333333333333329</v>
      </c>
      <c r="N3858" s="12"/>
      <c r="O3858" s="12"/>
      <c r="P3858" s="12"/>
    </row>
    <row r="3859" spans="1:16" x14ac:dyDescent="0.25">
      <c r="A3859" s="35">
        <v>3858</v>
      </c>
      <c r="B3859" s="89">
        <v>161.70833333333329</v>
      </c>
      <c r="C3859" s="35">
        <f t="shared" si="300"/>
        <v>18</v>
      </c>
      <c r="D3859" s="35">
        <f t="shared" si="303"/>
        <v>161</v>
      </c>
      <c r="E3859" s="35">
        <f t="shared" si="304"/>
        <v>7</v>
      </c>
      <c r="F3859" s="35" t="str">
        <f t="shared" si="301"/>
        <v>Saturday</v>
      </c>
      <c r="G3859" s="35">
        <f t="shared" si="302"/>
        <v>6</v>
      </c>
      <c r="H3859" s="34">
        <f>CONVERT(INDEX(Htg_StPt_Sch_EZ!$C$4:$I$27,MATCH(Schedules_8760!$C3859,Htg_StPt_Sch_EZ!$B$4:$B$27,0),MATCH(Schedules_8760!$F3859,Htg_StPt_Sch_EZ!$C$3:$I$3,0)),"F","C")</f>
        <v>20.555555555555554</v>
      </c>
      <c r="I3859" s="34">
        <f>CONVERT(INDEX(Htg_StPt_Sch_EZ!$C$31:$I$54,MATCH(Schedules_8760!$C3859,Htg_StPt_Sch_EZ!$B$31:$B$54,0),MATCH(Schedules_8760!$F3859,Htg_StPt_Sch_EZ!$C$30:$I$30,0)),"F","C")</f>
        <v>17.777777777777779</v>
      </c>
      <c r="J3859" s="34">
        <f>CONVERT(INDEX(Clg_StPt_Sch_EZ!$C$4:$I$27,MATCH(Schedules_8760!$C3859,Clg_StPt_Sch_EZ!$B$4:$B$27,0),MATCH(Schedules_8760!$F3859,Clg_StPt_Sch_EZ!$C$3:$I$3,0)),"F","C")</f>
        <v>25.555555555555554</v>
      </c>
      <c r="K3859" s="34">
        <f>CONVERT(INDEX(Clg_StPt_Sch_EZ!$C$31:$I$54,MATCH(Schedules_8760!$C3859,Clg_StPt_Sch_EZ!$B$31:$B$54,0),MATCH(Schedules_8760!$F3859,Clg_StPt_Sch_EZ!$C$30:$I$30,0)),"F","C")</f>
        <v>28.333333333333332</v>
      </c>
      <c r="L3859" s="34">
        <f>CONVERT(INDEX(DHW_StPt_Sch_EZ!$C$4:$I$27,MATCH(Schedules_8760!$C3859,DHW_StPt_Sch_EZ!$B$4:$B$27,0),MATCH(Schedules_8760!$F3859,DHW_StPt_Sch_EZ!$C$3:$I$3,0)),"F","C")</f>
        <v>53.333333333333329</v>
      </c>
      <c r="M3859" s="34">
        <f>CONVERT(INDEX(DHW_StPt_Sch_EZ!$C$31:$I$54,MATCH(Schedules_8760!$C3859,DHW_StPt_Sch_EZ!$B$31:$B$54,0),MATCH(Schedules_8760!$F3859,DHW_StPt_Sch_EZ!$C$30:$I$30,0)),"F","C")</f>
        <v>53.333333333333329</v>
      </c>
      <c r="N3859" s="12"/>
      <c r="O3859" s="12"/>
      <c r="P3859" s="12"/>
    </row>
    <row r="3860" spans="1:16" x14ac:dyDescent="0.25">
      <c r="A3860" s="35">
        <v>3859</v>
      </c>
      <c r="B3860" s="89">
        <v>161.75</v>
      </c>
      <c r="C3860" s="35">
        <f t="shared" si="300"/>
        <v>19</v>
      </c>
      <c r="D3860" s="35">
        <f t="shared" si="303"/>
        <v>161</v>
      </c>
      <c r="E3860" s="35">
        <f t="shared" si="304"/>
        <v>7</v>
      </c>
      <c r="F3860" s="35" t="str">
        <f t="shared" si="301"/>
        <v>Saturday</v>
      </c>
      <c r="G3860" s="35">
        <f t="shared" si="302"/>
        <v>6</v>
      </c>
      <c r="H3860" s="34">
        <f>CONVERT(INDEX(Htg_StPt_Sch_EZ!$C$4:$I$27,MATCH(Schedules_8760!$C3860,Htg_StPt_Sch_EZ!$B$4:$B$27,0),MATCH(Schedules_8760!$F3860,Htg_StPt_Sch_EZ!$C$3:$I$3,0)),"F","C")</f>
        <v>20.555555555555554</v>
      </c>
      <c r="I3860" s="34">
        <f>CONVERT(INDEX(Htg_StPt_Sch_EZ!$C$31:$I$54,MATCH(Schedules_8760!$C3860,Htg_StPt_Sch_EZ!$B$31:$B$54,0),MATCH(Schedules_8760!$F3860,Htg_StPt_Sch_EZ!$C$30:$I$30,0)),"F","C")</f>
        <v>18.333333333333332</v>
      </c>
      <c r="J3860" s="34">
        <f>CONVERT(INDEX(Clg_StPt_Sch_EZ!$C$4:$I$27,MATCH(Schedules_8760!$C3860,Clg_StPt_Sch_EZ!$B$4:$B$27,0),MATCH(Schedules_8760!$F3860,Clg_StPt_Sch_EZ!$C$3:$I$3,0)),"F","C")</f>
        <v>25.555555555555554</v>
      </c>
      <c r="K3860" s="34">
        <f>CONVERT(INDEX(Clg_StPt_Sch_EZ!$C$31:$I$54,MATCH(Schedules_8760!$C3860,Clg_StPt_Sch_EZ!$B$31:$B$54,0),MATCH(Schedules_8760!$F3860,Clg_StPt_Sch_EZ!$C$30:$I$30,0)),"F","C")</f>
        <v>28.333333333333332</v>
      </c>
      <c r="L3860" s="34">
        <f>CONVERT(INDEX(DHW_StPt_Sch_EZ!$C$4:$I$27,MATCH(Schedules_8760!$C3860,DHW_StPt_Sch_EZ!$B$4:$B$27,0),MATCH(Schedules_8760!$F3860,DHW_StPt_Sch_EZ!$C$3:$I$3,0)),"F","C")</f>
        <v>53.333333333333329</v>
      </c>
      <c r="M3860" s="34">
        <f>CONVERT(INDEX(DHW_StPt_Sch_EZ!$C$31:$I$54,MATCH(Schedules_8760!$C3860,DHW_StPt_Sch_EZ!$B$31:$B$54,0),MATCH(Schedules_8760!$F3860,DHW_StPt_Sch_EZ!$C$30:$I$30,0)),"F","C")</f>
        <v>53.333333333333329</v>
      </c>
      <c r="N3860" s="12"/>
      <c r="O3860" s="12"/>
      <c r="P3860" s="12"/>
    </row>
    <row r="3861" spans="1:16" x14ac:dyDescent="0.25">
      <c r="A3861" s="35">
        <v>3860</v>
      </c>
      <c r="B3861" s="89">
        <v>161.79166666666671</v>
      </c>
      <c r="C3861" s="35">
        <f t="shared" si="300"/>
        <v>20</v>
      </c>
      <c r="D3861" s="35">
        <f t="shared" si="303"/>
        <v>161</v>
      </c>
      <c r="E3861" s="35">
        <f t="shared" si="304"/>
        <v>7</v>
      </c>
      <c r="F3861" s="35" t="str">
        <f t="shared" si="301"/>
        <v>Saturday</v>
      </c>
      <c r="G3861" s="35">
        <f t="shared" si="302"/>
        <v>6</v>
      </c>
      <c r="H3861" s="34">
        <f>CONVERT(INDEX(Htg_StPt_Sch_EZ!$C$4:$I$27,MATCH(Schedules_8760!$C3861,Htg_StPt_Sch_EZ!$B$4:$B$27,0),MATCH(Schedules_8760!$F3861,Htg_StPt_Sch_EZ!$C$3:$I$3,0)),"F","C")</f>
        <v>20.555555555555554</v>
      </c>
      <c r="I3861" s="34">
        <f>CONVERT(INDEX(Htg_StPt_Sch_EZ!$C$31:$I$54,MATCH(Schedules_8760!$C3861,Htg_StPt_Sch_EZ!$B$31:$B$54,0),MATCH(Schedules_8760!$F3861,Htg_StPt_Sch_EZ!$C$30:$I$30,0)),"F","C")</f>
        <v>18.888888888888889</v>
      </c>
      <c r="J3861" s="34">
        <f>CONVERT(INDEX(Clg_StPt_Sch_EZ!$C$4:$I$27,MATCH(Schedules_8760!$C3861,Clg_StPt_Sch_EZ!$B$4:$B$27,0),MATCH(Schedules_8760!$F3861,Clg_StPt_Sch_EZ!$C$3:$I$3,0)),"F","C")</f>
        <v>25.555555555555554</v>
      </c>
      <c r="K3861" s="34">
        <f>CONVERT(INDEX(Clg_StPt_Sch_EZ!$C$31:$I$54,MATCH(Schedules_8760!$C3861,Clg_StPt_Sch_EZ!$B$31:$B$54,0),MATCH(Schedules_8760!$F3861,Clg_StPt_Sch_EZ!$C$30:$I$30,0)),"F","C")</f>
        <v>28.333333333333332</v>
      </c>
      <c r="L3861" s="34">
        <f>CONVERT(INDEX(DHW_StPt_Sch_EZ!$C$4:$I$27,MATCH(Schedules_8760!$C3861,DHW_StPt_Sch_EZ!$B$4:$B$27,0),MATCH(Schedules_8760!$F3861,DHW_StPt_Sch_EZ!$C$3:$I$3,0)),"F","C")</f>
        <v>53.333333333333329</v>
      </c>
      <c r="M3861" s="34">
        <f>CONVERT(INDEX(DHW_StPt_Sch_EZ!$C$31:$I$54,MATCH(Schedules_8760!$C3861,DHW_StPt_Sch_EZ!$B$31:$B$54,0),MATCH(Schedules_8760!$F3861,DHW_StPt_Sch_EZ!$C$30:$I$30,0)),"F","C")</f>
        <v>53.333333333333329</v>
      </c>
      <c r="N3861" s="12"/>
      <c r="O3861" s="12"/>
      <c r="P3861" s="12"/>
    </row>
    <row r="3862" spans="1:16" x14ac:dyDescent="0.25">
      <c r="A3862" s="35">
        <v>3861</v>
      </c>
      <c r="B3862" s="89">
        <v>161.83333333333329</v>
      </c>
      <c r="C3862" s="35">
        <f t="shared" si="300"/>
        <v>21</v>
      </c>
      <c r="D3862" s="35">
        <f t="shared" si="303"/>
        <v>161</v>
      </c>
      <c r="E3862" s="35">
        <f t="shared" si="304"/>
        <v>7</v>
      </c>
      <c r="F3862" s="35" t="str">
        <f t="shared" si="301"/>
        <v>Saturday</v>
      </c>
      <c r="G3862" s="35">
        <f t="shared" si="302"/>
        <v>6</v>
      </c>
      <c r="H3862" s="34">
        <f>CONVERT(INDEX(Htg_StPt_Sch_EZ!$C$4:$I$27,MATCH(Schedules_8760!$C3862,Htg_StPt_Sch_EZ!$B$4:$B$27,0),MATCH(Schedules_8760!$F3862,Htg_StPt_Sch_EZ!$C$3:$I$3,0)),"F","C")</f>
        <v>20.555555555555554</v>
      </c>
      <c r="I3862" s="34">
        <f>CONVERT(INDEX(Htg_StPt_Sch_EZ!$C$31:$I$54,MATCH(Schedules_8760!$C3862,Htg_StPt_Sch_EZ!$B$31:$B$54,0),MATCH(Schedules_8760!$F3862,Htg_StPt_Sch_EZ!$C$30:$I$30,0)),"F","C")</f>
        <v>19.444444444444443</v>
      </c>
      <c r="J3862" s="34">
        <f>CONVERT(INDEX(Clg_StPt_Sch_EZ!$C$4:$I$27,MATCH(Schedules_8760!$C3862,Clg_StPt_Sch_EZ!$B$4:$B$27,0),MATCH(Schedules_8760!$F3862,Clg_StPt_Sch_EZ!$C$3:$I$3,0)),"F","C")</f>
        <v>25.555555555555554</v>
      </c>
      <c r="K3862" s="34">
        <f>CONVERT(INDEX(Clg_StPt_Sch_EZ!$C$31:$I$54,MATCH(Schedules_8760!$C3862,Clg_StPt_Sch_EZ!$B$31:$B$54,0),MATCH(Schedules_8760!$F3862,Clg_StPt_Sch_EZ!$C$30:$I$30,0)),"F","C")</f>
        <v>28.333333333333332</v>
      </c>
      <c r="L3862" s="34">
        <f>CONVERT(INDEX(DHW_StPt_Sch_EZ!$C$4:$I$27,MATCH(Schedules_8760!$C3862,DHW_StPt_Sch_EZ!$B$4:$B$27,0),MATCH(Schedules_8760!$F3862,DHW_StPt_Sch_EZ!$C$3:$I$3,0)),"F","C")</f>
        <v>53.333333333333329</v>
      </c>
      <c r="M3862" s="34">
        <f>CONVERT(INDEX(DHW_StPt_Sch_EZ!$C$31:$I$54,MATCH(Schedules_8760!$C3862,DHW_StPt_Sch_EZ!$B$31:$B$54,0),MATCH(Schedules_8760!$F3862,DHW_StPt_Sch_EZ!$C$30:$I$30,0)),"F","C")</f>
        <v>53.333333333333329</v>
      </c>
      <c r="N3862" s="12"/>
      <c r="O3862" s="12"/>
      <c r="P3862" s="12"/>
    </row>
    <row r="3863" spans="1:16" x14ac:dyDescent="0.25">
      <c r="A3863" s="35">
        <v>3862</v>
      </c>
      <c r="B3863" s="89">
        <v>161.875</v>
      </c>
      <c r="C3863" s="35">
        <f t="shared" si="300"/>
        <v>22</v>
      </c>
      <c r="D3863" s="35">
        <f t="shared" si="303"/>
        <v>161</v>
      </c>
      <c r="E3863" s="35">
        <f t="shared" si="304"/>
        <v>7</v>
      </c>
      <c r="F3863" s="35" t="str">
        <f t="shared" si="301"/>
        <v>Saturday</v>
      </c>
      <c r="G3863" s="35">
        <f t="shared" si="302"/>
        <v>6</v>
      </c>
      <c r="H3863" s="34">
        <f>CONVERT(INDEX(Htg_StPt_Sch_EZ!$C$4:$I$27,MATCH(Schedules_8760!$C3863,Htg_StPt_Sch_EZ!$B$4:$B$27,0),MATCH(Schedules_8760!$F3863,Htg_StPt_Sch_EZ!$C$3:$I$3,0)),"F","C")</f>
        <v>20.555555555555554</v>
      </c>
      <c r="I3863" s="34">
        <f>CONVERT(INDEX(Htg_StPt_Sch_EZ!$C$31:$I$54,MATCH(Schedules_8760!$C3863,Htg_StPt_Sch_EZ!$B$31:$B$54,0),MATCH(Schedules_8760!$F3863,Htg_StPt_Sch_EZ!$C$30:$I$30,0)),"F","C")</f>
        <v>19.444444444444443</v>
      </c>
      <c r="J3863" s="34">
        <f>CONVERT(INDEX(Clg_StPt_Sch_EZ!$C$4:$I$27,MATCH(Schedules_8760!$C3863,Clg_StPt_Sch_EZ!$B$4:$B$27,0),MATCH(Schedules_8760!$F3863,Clg_StPt_Sch_EZ!$C$3:$I$3,0)),"F","C")</f>
        <v>25.555555555555554</v>
      </c>
      <c r="K3863" s="34">
        <f>CONVERT(INDEX(Clg_StPt_Sch_EZ!$C$31:$I$54,MATCH(Schedules_8760!$C3863,Clg_StPt_Sch_EZ!$B$31:$B$54,0),MATCH(Schedules_8760!$F3863,Clg_StPt_Sch_EZ!$C$30:$I$30,0)),"F","C")</f>
        <v>28.333333333333332</v>
      </c>
      <c r="L3863" s="34">
        <f>CONVERT(INDEX(DHW_StPt_Sch_EZ!$C$4:$I$27,MATCH(Schedules_8760!$C3863,DHW_StPt_Sch_EZ!$B$4:$B$27,0),MATCH(Schedules_8760!$F3863,DHW_StPt_Sch_EZ!$C$3:$I$3,0)),"F","C")</f>
        <v>53.333333333333329</v>
      </c>
      <c r="M3863" s="34">
        <f>CONVERT(INDEX(DHW_StPt_Sch_EZ!$C$31:$I$54,MATCH(Schedules_8760!$C3863,DHW_StPt_Sch_EZ!$B$31:$B$54,0),MATCH(Schedules_8760!$F3863,DHW_StPt_Sch_EZ!$C$30:$I$30,0)),"F","C")</f>
        <v>53.333333333333329</v>
      </c>
      <c r="N3863" s="12"/>
      <c r="O3863" s="12"/>
      <c r="P3863" s="12"/>
    </row>
    <row r="3864" spans="1:16" x14ac:dyDescent="0.25">
      <c r="A3864" s="35">
        <v>3863</v>
      </c>
      <c r="B3864" s="89">
        <v>161.91666666666671</v>
      </c>
      <c r="C3864" s="35">
        <f t="shared" si="300"/>
        <v>23</v>
      </c>
      <c r="D3864" s="35">
        <f t="shared" si="303"/>
        <v>161</v>
      </c>
      <c r="E3864" s="35">
        <f t="shared" si="304"/>
        <v>7</v>
      </c>
      <c r="F3864" s="35" t="str">
        <f t="shared" si="301"/>
        <v>Saturday</v>
      </c>
      <c r="G3864" s="35">
        <f t="shared" si="302"/>
        <v>6</v>
      </c>
      <c r="H3864" s="34">
        <f>CONVERT(INDEX(Htg_StPt_Sch_EZ!$C$4:$I$27,MATCH(Schedules_8760!$C3864,Htg_StPt_Sch_EZ!$B$4:$B$27,0),MATCH(Schedules_8760!$F3864,Htg_StPt_Sch_EZ!$C$3:$I$3,0)),"F","C")</f>
        <v>20.555555555555554</v>
      </c>
      <c r="I3864" s="34">
        <f>CONVERT(INDEX(Htg_StPt_Sch_EZ!$C$31:$I$54,MATCH(Schedules_8760!$C3864,Htg_StPt_Sch_EZ!$B$31:$B$54,0),MATCH(Schedules_8760!$F3864,Htg_StPt_Sch_EZ!$C$30:$I$30,0)),"F","C")</f>
        <v>19.444444444444443</v>
      </c>
      <c r="J3864" s="34">
        <f>CONVERT(INDEX(Clg_StPt_Sch_EZ!$C$4:$I$27,MATCH(Schedules_8760!$C3864,Clg_StPt_Sch_EZ!$B$4:$B$27,0),MATCH(Schedules_8760!$F3864,Clg_StPt_Sch_EZ!$C$3:$I$3,0)),"F","C")</f>
        <v>25.555555555555554</v>
      </c>
      <c r="K3864" s="34">
        <f>CONVERT(INDEX(Clg_StPt_Sch_EZ!$C$31:$I$54,MATCH(Schedules_8760!$C3864,Clg_StPt_Sch_EZ!$B$31:$B$54,0),MATCH(Schedules_8760!$F3864,Clg_StPt_Sch_EZ!$C$30:$I$30,0)),"F","C")</f>
        <v>28.333333333333332</v>
      </c>
      <c r="L3864" s="34">
        <f>CONVERT(INDEX(DHW_StPt_Sch_EZ!$C$4:$I$27,MATCH(Schedules_8760!$C3864,DHW_StPt_Sch_EZ!$B$4:$B$27,0),MATCH(Schedules_8760!$F3864,DHW_StPt_Sch_EZ!$C$3:$I$3,0)),"F","C")</f>
        <v>53.333333333333329</v>
      </c>
      <c r="M3864" s="34">
        <f>CONVERT(INDEX(DHW_StPt_Sch_EZ!$C$31:$I$54,MATCH(Schedules_8760!$C3864,DHW_StPt_Sch_EZ!$B$31:$B$54,0),MATCH(Schedules_8760!$F3864,DHW_StPt_Sch_EZ!$C$30:$I$30,0)),"F","C")</f>
        <v>53.333333333333329</v>
      </c>
      <c r="N3864" s="12"/>
      <c r="O3864" s="12"/>
      <c r="P3864" s="12"/>
    </row>
    <row r="3865" spans="1:16" x14ac:dyDescent="0.25">
      <c r="A3865" s="35">
        <v>3864</v>
      </c>
      <c r="B3865" s="89">
        <v>161.95833333333329</v>
      </c>
      <c r="C3865" s="35">
        <f t="shared" si="300"/>
        <v>24</v>
      </c>
      <c r="D3865" s="35">
        <f t="shared" si="303"/>
        <v>161</v>
      </c>
      <c r="E3865" s="35">
        <f t="shared" si="304"/>
        <v>7</v>
      </c>
      <c r="F3865" s="35" t="str">
        <f t="shared" si="301"/>
        <v>Saturday</v>
      </c>
      <c r="G3865" s="35">
        <f t="shared" si="302"/>
        <v>6</v>
      </c>
      <c r="H3865" s="34">
        <f>CONVERT(INDEX(Htg_StPt_Sch_EZ!$C$4:$I$27,MATCH(Schedules_8760!$C3865,Htg_StPt_Sch_EZ!$B$4:$B$27,0),MATCH(Schedules_8760!$F3865,Htg_StPt_Sch_EZ!$C$3:$I$3,0)),"F","C")</f>
        <v>20.555555555555554</v>
      </c>
      <c r="I3865" s="34">
        <f>CONVERT(INDEX(Htg_StPt_Sch_EZ!$C$31:$I$54,MATCH(Schedules_8760!$C3865,Htg_StPt_Sch_EZ!$B$31:$B$54,0),MATCH(Schedules_8760!$F3865,Htg_StPt_Sch_EZ!$C$30:$I$30,0)),"F","C")</f>
        <v>19.444444444444443</v>
      </c>
      <c r="J3865" s="34">
        <f>CONVERT(INDEX(Clg_StPt_Sch_EZ!$C$4:$I$27,MATCH(Schedules_8760!$C3865,Clg_StPt_Sch_EZ!$B$4:$B$27,0),MATCH(Schedules_8760!$F3865,Clg_StPt_Sch_EZ!$C$3:$I$3,0)),"F","C")</f>
        <v>25.555555555555554</v>
      </c>
      <c r="K3865" s="34">
        <f>CONVERT(INDEX(Clg_StPt_Sch_EZ!$C$31:$I$54,MATCH(Schedules_8760!$C3865,Clg_StPt_Sch_EZ!$B$31:$B$54,0),MATCH(Schedules_8760!$F3865,Clg_StPt_Sch_EZ!$C$30:$I$30,0)),"F","C")</f>
        <v>28.333333333333332</v>
      </c>
      <c r="L3865" s="34">
        <f>CONVERT(INDEX(DHW_StPt_Sch_EZ!$C$4:$I$27,MATCH(Schedules_8760!$C3865,DHW_StPt_Sch_EZ!$B$4:$B$27,0),MATCH(Schedules_8760!$F3865,DHW_StPt_Sch_EZ!$C$3:$I$3,0)),"F","C")</f>
        <v>53.333333333333329</v>
      </c>
      <c r="M3865" s="34">
        <f>CONVERT(INDEX(DHW_StPt_Sch_EZ!$C$31:$I$54,MATCH(Schedules_8760!$C3865,DHW_StPt_Sch_EZ!$B$31:$B$54,0),MATCH(Schedules_8760!$F3865,DHW_StPt_Sch_EZ!$C$30:$I$30,0)),"F","C")</f>
        <v>53.333333333333329</v>
      </c>
      <c r="N3865" s="12"/>
      <c r="O3865" s="12"/>
      <c r="P3865" s="12"/>
    </row>
    <row r="3866" spans="1:16" x14ac:dyDescent="0.25">
      <c r="A3866" s="35">
        <v>3865</v>
      </c>
      <c r="B3866" s="89">
        <v>162</v>
      </c>
      <c r="C3866" s="35">
        <f t="shared" si="300"/>
        <v>1</v>
      </c>
      <c r="D3866" s="35">
        <f t="shared" si="303"/>
        <v>162</v>
      </c>
      <c r="E3866" s="35">
        <f t="shared" si="304"/>
        <v>1</v>
      </c>
      <c r="F3866" s="35" t="str">
        <f t="shared" si="301"/>
        <v>Sunday</v>
      </c>
      <c r="G3866" s="35">
        <f t="shared" si="302"/>
        <v>6</v>
      </c>
      <c r="H3866" s="34">
        <f>CONVERT(INDEX(Htg_StPt_Sch_EZ!$C$4:$I$27,MATCH(Schedules_8760!$C3866,Htg_StPt_Sch_EZ!$B$4:$B$27,0),MATCH(Schedules_8760!$F3866,Htg_StPt_Sch_EZ!$C$3:$I$3,0)),"F","C")</f>
        <v>20.555555555555554</v>
      </c>
      <c r="I3866" s="34">
        <f>CONVERT(INDEX(Htg_StPt_Sch_EZ!$C$31:$I$54,MATCH(Schedules_8760!$C3866,Htg_StPt_Sch_EZ!$B$31:$B$54,0),MATCH(Schedules_8760!$F3866,Htg_StPt_Sch_EZ!$C$30:$I$30,0)),"F","C")</f>
        <v>19.444444444444443</v>
      </c>
      <c r="J3866" s="34">
        <f>CONVERT(INDEX(Clg_StPt_Sch_EZ!$C$4:$I$27,MATCH(Schedules_8760!$C3866,Clg_StPt_Sch_EZ!$B$4:$B$27,0),MATCH(Schedules_8760!$F3866,Clg_StPt_Sch_EZ!$C$3:$I$3,0)),"F","C")</f>
        <v>25.555555555555554</v>
      </c>
      <c r="K3866" s="34">
        <f>CONVERT(INDEX(Clg_StPt_Sch_EZ!$C$31:$I$54,MATCH(Schedules_8760!$C3866,Clg_StPt_Sch_EZ!$B$31:$B$54,0),MATCH(Schedules_8760!$F3866,Clg_StPt_Sch_EZ!$C$30:$I$30,0)),"F","C")</f>
        <v>28.333333333333332</v>
      </c>
      <c r="L3866" s="34">
        <f>CONVERT(INDEX(DHW_StPt_Sch_EZ!$C$4:$I$27,MATCH(Schedules_8760!$C3866,DHW_StPt_Sch_EZ!$B$4:$B$27,0),MATCH(Schedules_8760!$F3866,DHW_StPt_Sch_EZ!$C$3:$I$3,0)),"F","C")</f>
        <v>53.333333333333329</v>
      </c>
      <c r="M3866" s="34">
        <f>CONVERT(INDEX(DHW_StPt_Sch_EZ!$C$31:$I$54,MATCH(Schedules_8760!$C3866,DHW_StPt_Sch_EZ!$B$31:$B$54,0),MATCH(Schedules_8760!$F3866,DHW_StPt_Sch_EZ!$C$30:$I$30,0)),"F","C")</f>
        <v>53.333333333333329</v>
      </c>
      <c r="N3866" s="12"/>
      <c r="O3866" s="12"/>
      <c r="P3866" s="12"/>
    </row>
    <row r="3867" spans="1:16" x14ac:dyDescent="0.25">
      <c r="A3867" s="35">
        <v>3866</v>
      </c>
      <c r="B3867" s="89">
        <v>162.04166666666671</v>
      </c>
      <c r="C3867" s="35">
        <f t="shared" si="300"/>
        <v>2</v>
      </c>
      <c r="D3867" s="35">
        <f t="shared" si="303"/>
        <v>162</v>
      </c>
      <c r="E3867" s="35">
        <f t="shared" si="304"/>
        <v>1</v>
      </c>
      <c r="F3867" s="35" t="str">
        <f t="shared" si="301"/>
        <v>Sunday</v>
      </c>
      <c r="G3867" s="35">
        <f t="shared" si="302"/>
        <v>6</v>
      </c>
      <c r="H3867" s="34">
        <f>CONVERT(INDEX(Htg_StPt_Sch_EZ!$C$4:$I$27,MATCH(Schedules_8760!$C3867,Htg_StPt_Sch_EZ!$B$4:$B$27,0),MATCH(Schedules_8760!$F3867,Htg_StPt_Sch_EZ!$C$3:$I$3,0)),"F","C")</f>
        <v>20.555555555555554</v>
      </c>
      <c r="I3867" s="34">
        <f>CONVERT(INDEX(Htg_StPt_Sch_EZ!$C$31:$I$54,MATCH(Schedules_8760!$C3867,Htg_StPt_Sch_EZ!$B$31:$B$54,0),MATCH(Schedules_8760!$F3867,Htg_StPt_Sch_EZ!$C$30:$I$30,0)),"F","C")</f>
        <v>19.444444444444443</v>
      </c>
      <c r="J3867" s="34">
        <f>CONVERT(INDEX(Clg_StPt_Sch_EZ!$C$4:$I$27,MATCH(Schedules_8760!$C3867,Clg_StPt_Sch_EZ!$B$4:$B$27,0),MATCH(Schedules_8760!$F3867,Clg_StPt_Sch_EZ!$C$3:$I$3,0)),"F","C")</f>
        <v>25.555555555555554</v>
      </c>
      <c r="K3867" s="34">
        <f>CONVERT(INDEX(Clg_StPt_Sch_EZ!$C$31:$I$54,MATCH(Schedules_8760!$C3867,Clg_StPt_Sch_EZ!$B$31:$B$54,0),MATCH(Schedules_8760!$F3867,Clg_StPt_Sch_EZ!$C$30:$I$30,0)),"F","C")</f>
        <v>28.333333333333332</v>
      </c>
      <c r="L3867" s="34">
        <f>CONVERT(INDEX(DHW_StPt_Sch_EZ!$C$4:$I$27,MATCH(Schedules_8760!$C3867,DHW_StPt_Sch_EZ!$B$4:$B$27,0),MATCH(Schedules_8760!$F3867,DHW_StPt_Sch_EZ!$C$3:$I$3,0)),"F","C")</f>
        <v>53.333333333333329</v>
      </c>
      <c r="M3867" s="34">
        <f>CONVERT(INDEX(DHW_StPt_Sch_EZ!$C$31:$I$54,MATCH(Schedules_8760!$C3867,DHW_StPt_Sch_EZ!$B$31:$B$54,0),MATCH(Schedules_8760!$F3867,DHW_StPt_Sch_EZ!$C$30:$I$30,0)),"F","C")</f>
        <v>53.333333333333329</v>
      </c>
      <c r="N3867" s="12"/>
      <c r="O3867" s="12"/>
      <c r="P3867" s="12"/>
    </row>
    <row r="3868" spans="1:16" x14ac:dyDescent="0.25">
      <c r="A3868" s="35">
        <v>3867</v>
      </c>
      <c r="B3868" s="89">
        <v>162.08333333333329</v>
      </c>
      <c r="C3868" s="35">
        <f t="shared" si="300"/>
        <v>3</v>
      </c>
      <c r="D3868" s="35">
        <f t="shared" si="303"/>
        <v>162</v>
      </c>
      <c r="E3868" s="35">
        <f t="shared" si="304"/>
        <v>1</v>
      </c>
      <c r="F3868" s="35" t="str">
        <f t="shared" si="301"/>
        <v>Sunday</v>
      </c>
      <c r="G3868" s="35">
        <f t="shared" si="302"/>
        <v>6</v>
      </c>
      <c r="H3868" s="34">
        <f>CONVERT(INDEX(Htg_StPt_Sch_EZ!$C$4:$I$27,MATCH(Schedules_8760!$C3868,Htg_StPt_Sch_EZ!$B$4:$B$27,0),MATCH(Schedules_8760!$F3868,Htg_StPt_Sch_EZ!$C$3:$I$3,0)),"F","C")</f>
        <v>20.555555555555554</v>
      </c>
      <c r="I3868" s="34">
        <f>CONVERT(INDEX(Htg_StPt_Sch_EZ!$C$31:$I$54,MATCH(Schedules_8760!$C3868,Htg_StPt_Sch_EZ!$B$31:$B$54,0),MATCH(Schedules_8760!$F3868,Htg_StPt_Sch_EZ!$C$30:$I$30,0)),"F","C")</f>
        <v>19.444444444444443</v>
      </c>
      <c r="J3868" s="34">
        <f>CONVERT(INDEX(Clg_StPt_Sch_EZ!$C$4:$I$27,MATCH(Schedules_8760!$C3868,Clg_StPt_Sch_EZ!$B$4:$B$27,0),MATCH(Schedules_8760!$F3868,Clg_StPt_Sch_EZ!$C$3:$I$3,0)),"F","C")</f>
        <v>25.555555555555554</v>
      </c>
      <c r="K3868" s="34">
        <f>CONVERT(INDEX(Clg_StPt_Sch_EZ!$C$31:$I$54,MATCH(Schedules_8760!$C3868,Clg_StPt_Sch_EZ!$B$31:$B$54,0),MATCH(Schedules_8760!$F3868,Clg_StPt_Sch_EZ!$C$30:$I$30,0)),"F","C")</f>
        <v>28.333333333333332</v>
      </c>
      <c r="L3868" s="34">
        <f>CONVERT(INDEX(DHW_StPt_Sch_EZ!$C$4:$I$27,MATCH(Schedules_8760!$C3868,DHW_StPt_Sch_EZ!$B$4:$B$27,0),MATCH(Schedules_8760!$F3868,DHW_StPt_Sch_EZ!$C$3:$I$3,0)),"F","C")</f>
        <v>53.333333333333329</v>
      </c>
      <c r="M3868" s="34">
        <f>CONVERT(INDEX(DHW_StPt_Sch_EZ!$C$31:$I$54,MATCH(Schedules_8760!$C3868,DHW_StPt_Sch_EZ!$B$31:$B$54,0),MATCH(Schedules_8760!$F3868,DHW_StPt_Sch_EZ!$C$30:$I$30,0)),"F","C")</f>
        <v>53.333333333333329</v>
      </c>
      <c r="N3868" s="12"/>
      <c r="O3868" s="12"/>
      <c r="P3868" s="12"/>
    </row>
    <row r="3869" spans="1:16" x14ac:dyDescent="0.25">
      <c r="A3869" s="35">
        <v>3868</v>
      </c>
      <c r="B3869" s="89">
        <v>162.125</v>
      </c>
      <c r="C3869" s="35">
        <f t="shared" si="300"/>
        <v>4</v>
      </c>
      <c r="D3869" s="35">
        <f t="shared" si="303"/>
        <v>162</v>
      </c>
      <c r="E3869" s="35">
        <f t="shared" si="304"/>
        <v>1</v>
      </c>
      <c r="F3869" s="35" t="str">
        <f t="shared" si="301"/>
        <v>Sunday</v>
      </c>
      <c r="G3869" s="35">
        <f t="shared" si="302"/>
        <v>6</v>
      </c>
      <c r="H3869" s="34">
        <f>CONVERT(INDEX(Htg_StPt_Sch_EZ!$C$4:$I$27,MATCH(Schedules_8760!$C3869,Htg_StPt_Sch_EZ!$B$4:$B$27,0),MATCH(Schedules_8760!$F3869,Htg_StPt_Sch_EZ!$C$3:$I$3,0)),"F","C")</f>
        <v>20.555555555555554</v>
      </c>
      <c r="I3869" s="34">
        <f>CONVERT(INDEX(Htg_StPt_Sch_EZ!$C$31:$I$54,MATCH(Schedules_8760!$C3869,Htg_StPt_Sch_EZ!$B$31:$B$54,0),MATCH(Schedules_8760!$F3869,Htg_StPt_Sch_EZ!$C$30:$I$30,0)),"F","C")</f>
        <v>19.444444444444443</v>
      </c>
      <c r="J3869" s="34">
        <f>CONVERT(INDEX(Clg_StPt_Sch_EZ!$C$4:$I$27,MATCH(Schedules_8760!$C3869,Clg_StPt_Sch_EZ!$B$4:$B$27,0),MATCH(Schedules_8760!$F3869,Clg_StPt_Sch_EZ!$C$3:$I$3,0)),"F","C")</f>
        <v>25.555555555555554</v>
      </c>
      <c r="K3869" s="34">
        <f>CONVERT(INDEX(Clg_StPt_Sch_EZ!$C$31:$I$54,MATCH(Schedules_8760!$C3869,Clg_StPt_Sch_EZ!$B$31:$B$54,0),MATCH(Schedules_8760!$F3869,Clg_StPt_Sch_EZ!$C$30:$I$30,0)),"F","C")</f>
        <v>28.333333333333332</v>
      </c>
      <c r="L3869" s="34">
        <f>CONVERT(INDEX(DHW_StPt_Sch_EZ!$C$4:$I$27,MATCH(Schedules_8760!$C3869,DHW_StPt_Sch_EZ!$B$4:$B$27,0),MATCH(Schedules_8760!$F3869,DHW_StPt_Sch_EZ!$C$3:$I$3,0)),"F","C")</f>
        <v>53.333333333333329</v>
      </c>
      <c r="M3869" s="34">
        <f>CONVERT(INDEX(DHW_StPt_Sch_EZ!$C$31:$I$54,MATCH(Schedules_8760!$C3869,DHW_StPt_Sch_EZ!$B$31:$B$54,0),MATCH(Schedules_8760!$F3869,DHW_StPt_Sch_EZ!$C$30:$I$30,0)),"F","C")</f>
        <v>53.333333333333329</v>
      </c>
      <c r="N3869" s="12"/>
      <c r="O3869" s="12"/>
      <c r="P3869" s="12"/>
    </row>
    <row r="3870" spans="1:16" x14ac:dyDescent="0.25">
      <c r="A3870" s="35">
        <v>3869</v>
      </c>
      <c r="B3870" s="89">
        <v>162.16666666666671</v>
      </c>
      <c r="C3870" s="35">
        <f t="shared" si="300"/>
        <v>5</v>
      </c>
      <c r="D3870" s="35">
        <f t="shared" si="303"/>
        <v>162</v>
      </c>
      <c r="E3870" s="35">
        <f t="shared" si="304"/>
        <v>1</v>
      </c>
      <c r="F3870" s="35" t="str">
        <f t="shared" si="301"/>
        <v>Sunday</v>
      </c>
      <c r="G3870" s="35">
        <f t="shared" si="302"/>
        <v>6</v>
      </c>
      <c r="H3870" s="34">
        <f>CONVERT(INDEX(Htg_StPt_Sch_EZ!$C$4:$I$27,MATCH(Schedules_8760!$C3870,Htg_StPt_Sch_EZ!$B$4:$B$27,0),MATCH(Schedules_8760!$F3870,Htg_StPt_Sch_EZ!$C$3:$I$3,0)),"F","C")</f>
        <v>20.555555555555554</v>
      </c>
      <c r="I3870" s="34">
        <f>CONVERT(INDEX(Htg_StPt_Sch_EZ!$C$31:$I$54,MATCH(Schedules_8760!$C3870,Htg_StPt_Sch_EZ!$B$31:$B$54,0),MATCH(Schedules_8760!$F3870,Htg_StPt_Sch_EZ!$C$30:$I$30,0)),"F","C")</f>
        <v>19.444444444444443</v>
      </c>
      <c r="J3870" s="34">
        <f>CONVERT(INDEX(Clg_StPt_Sch_EZ!$C$4:$I$27,MATCH(Schedules_8760!$C3870,Clg_StPt_Sch_EZ!$B$4:$B$27,0),MATCH(Schedules_8760!$F3870,Clg_StPt_Sch_EZ!$C$3:$I$3,0)),"F","C")</f>
        <v>25.555555555555554</v>
      </c>
      <c r="K3870" s="34">
        <f>CONVERT(INDEX(Clg_StPt_Sch_EZ!$C$31:$I$54,MATCH(Schedules_8760!$C3870,Clg_StPt_Sch_EZ!$B$31:$B$54,0),MATCH(Schedules_8760!$F3870,Clg_StPt_Sch_EZ!$C$30:$I$30,0)),"F","C")</f>
        <v>28.333333333333332</v>
      </c>
      <c r="L3870" s="34">
        <f>CONVERT(INDEX(DHW_StPt_Sch_EZ!$C$4:$I$27,MATCH(Schedules_8760!$C3870,DHW_StPt_Sch_EZ!$B$4:$B$27,0),MATCH(Schedules_8760!$F3870,DHW_StPt_Sch_EZ!$C$3:$I$3,0)),"F","C")</f>
        <v>53.333333333333329</v>
      </c>
      <c r="M3870" s="34">
        <f>CONVERT(INDEX(DHW_StPt_Sch_EZ!$C$31:$I$54,MATCH(Schedules_8760!$C3870,DHW_StPt_Sch_EZ!$B$31:$B$54,0),MATCH(Schedules_8760!$F3870,DHW_StPt_Sch_EZ!$C$30:$I$30,0)),"F","C")</f>
        <v>53.333333333333329</v>
      </c>
      <c r="N3870" s="12"/>
      <c r="O3870" s="12"/>
      <c r="P3870" s="12"/>
    </row>
    <row r="3871" spans="1:16" x14ac:dyDescent="0.25">
      <c r="A3871" s="35">
        <v>3870</v>
      </c>
      <c r="B3871" s="89">
        <v>162.20833333333329</v>
      </c>
      <c r="C3871" s="35">
        <f t="shared" si="300"/>
        <v>6</v>
      </c>
      <c r="D3871" s="35">
        <f t="shared" si="303"/>
        <v>162</v>
      </c>
      <c r="E3871" s="35">
        <f t="shared" si="304"/>
        <v>1</v>
      </c>
      <c r="F3871" s="35" t="str">
        <f t="shared" si="301"/>
        <v>Sunday</v>
      </c>
      <c r="G3871" s="35">
        <f t="shared" si="302"/>
        <v>6</v>
      </c>
      <c r="H3871" s="34">
        <f>CONVERT(INDEX(Htg_StPt_Sch_EZ!$C$4:$I$27,MATCH(Schedules_8760!$C3871,Htg_StPt_Sch_EZ!$B$4:$B$27,0),MATCH(Schedules_8760!$F3871,Htg_StPt_Sch_EZ!$C$3:$I$3,0)),"F","C")</f>
        <v>20.555555555555554</v>
      </c>
      <c r="I3871" s="34">
        <f>CONVERT(INDEX(Htg_StPt_Sch_EZ!$C$31:$I$54,MATCH(Schedules_8760!$C3871,Htg_StPt_Sch_EZ!$B$31:$B$54,0),MATCH(Schedules_8760!$F3871,Htg_StPt_Sch_EZ!$C$30:$I$30,0)),"F","C")</f>
        <v>19.444444444444443</v>
      </c>
      <c r="J3871" s="34">
        <f>CONVERT(INDEX(Clg_StPt_Sch_EZ!$C$4:$I$27,MATCH(Schedules_8760!$C3871,Clg_StPt_Sch_EZ!$B$4:$B$27,0),MATCH(Schedules_8760!$F3871,Clg_StPt_Sch_EZ!$C$3:$I$3,0)),"F","C")</f>
        <v>25.555555555555554</v>
      </c>
      <c r="K3871" s="34">
        <f>CONVERT(INDEX(Clg_StPt_Sch_EZ!$C$31:$I$54,MATCH(Schedules_8760!$C3871,Clg_StPt_Sch_EZ!$B$31:$B$54,0),MATCH(Schedules_8760!$F3871,Clg_StPt_Sch_EZ!$C$30:$I$30,0)),"F","C")</f>
        <v>28.333333333333332</v>
      </c>
      <c r="L3871" s="34">
        <f>CONVERT(INDEX(DHW_StPt_Sch_EZ!$C$4:$I$27,MATCH(Schedules_8760!$C3871,DHW_StPt_Sch_EZ!$B$4:$B$27,0),MATCH(Schedules_8760!$F3871,DHW_StPt_Sch_EZ!$C$3:$I$3,0)),"F","C")</f>
        <v>53.333333333333329</v>
      </c>
      <c r="M3871" s="34">
        <f>CONVERT(INDEX(DHW_StPt_Sch_EZ!$C$31:$I$54,MATCH(Schedules_8760!$C3871,DHW_StPt_Sch_EZ!$B$31:$B$54,0),MATCH(Schedules_8760!$F3871,DHW_StPt_Sch_EZ!$C$30:$I$30,0)),"F","C")</f>
        <v>53.333333333333329</v>
      </c>
      <c r="N3871" s="12"/>
      <c r="O3871" s="12"/>
      <c r="P3871" s="12"/>
    </row>
    <row r="3872" spans="1:16" x14ac:dyDescent="0.25">
      <c r="A3872" s="35">
        <v>3871</v>
      </c>
      <c r="B3872" s="89">
        <v>162.25</v>
      </c>
      <c r="C3872" s="35">
        <f t="shared" si="300"/>
        <v>7</v>
      </c>
      <c r="D3872" s="35">
        <f t="shared" si="303"/>
        <v>162</v>
      </c>
      <c r="E3872" s="35">
        <f t="shared" si="304"/>
        <v>1</v>
      </c>
      <c r="F3872" s="35" t="str">
        <f t="shared" si="301"/>
        <v>Sunday</v>
      </c>
      <c r="G3872" s="35">
        <f t="shared" si="302"/>
        <v>6</v>
      </c>
      <c r="H3872" s="34">
        <f>CONVERT(INDEX(Htg_StPt_Sch_EZ!$C$4:$I$27,MATCH(Schedules_8760!$C3872,Htg_StPt_Sch_EZ!$B$4:$B$27,0),MATCH(Schedules_8760!$F3872,Htg_StPt_Sch_EZ!$C$3:$I$3,0)),"F","C")</f>
        <v>20.555555555555554</v>
      </c>
      <c r="I3872" s="34">
        <f>CONVERT(INDEX(Htg_StPt_Sch_EZ!$C$31:$I$54,MATCH(Schedules_8760!$C3872,Htg_StPt_Sch_EZ!$B$31:$B$54,0),MATCH(Schedules_8760!$F3872,Htg_StPt_Sch_EZ!$C$30:$I$30,0)),"F","C")</f>
        <v>19.444444444444443</v>
      </c>
      <c r="J3872" s="34">
        <f>CONVERT(INDEX(Clg_StPt_Sch_EZ!$C$4:$I$27,MATCH(Schedules_8760!$C3872,Clg_StPt_Sch_EZ!$B$4:$B$27,0),MATCH(Schedules_8760!$F3872,Clg_StPt_Sch_EZ!$C$3:$I$3,0)),"F","C")</f>
        <v>25.555555555555554</v>
      </c>
      <c r="K3872" s="34">
        <f>CONVERT(INDEX(Clg_StPt_Sch_EZ!$C$31:$I$54,MATCH(Schedules_8760!$C3872,Clg_StPt_Sch_EZ!$B$31:$B$54,0),MATCH(Schedules_8760!$F3872,Clg_StPt_Sch_EZ!$C$30:$I$30,0)),"F","C")</f>
        <v>28.333333333333332</v>
      </c>
      <c r="L3872" s="34">
        <f>CONVERT(INDEX(DHW_StPt_Sch_EZ!$C$4:$I$27,MATCH(Schedules_8760!$C3872,DHW_StPt_Sch_EZ!$B$4:$B$27,0),MATCH(Schedules_8760!$F3872,DHW_StPt_Sch_EZ!$C$3:$I$3,0)),"F","C")</f>
        <v>53.333333333333329</v>
      </c>
      <c r="M3872" s="34">
        <f>CONVERT(INDEX(DHW_StPt_Sch_EZ!$C$31:$I$54,MATCH(Schedules_8760!$C3872,DHW_StPt_Sch_EZ!$B$31:$B$54,0),MATCH(Schedules_8760!$F3872,DHW_StPt_Sch_EZ!$C$30:$I$30,0)),"F","C")</f>
        <v>53.333333333333329</v>
      </c>
      <c r="N3872" s="12"/>
      <c r="O3872" s="12"/>
      <c r="P3872" s="12"/>
    </row>
    <row r="3873" spans="1:16" x14ac:dyDescent="0.25">
      <c r="A3873" s="35">
        <v>3872</v>
      </c>
      <c r="B3873" s="89">
        <v>162.29166666666671</v>
      </c>
      <c r="C3873" s="35">
        <f t="shared" si="300"/>
        <v>8</v>
      </c>
      <c r="D3873" s="35">
        <f t="shared" si="303"/>
        <v>162</v>
      </c>
      <c r="E3873" s="35">
        <f t="shared" si="304"/>
        <v>1</v>
      </c>
      <c r="F3873" s="35" t="str">
        <f t="shared" si="301"/>
        <v>Sunday</v>
      </c>
      <c r="G3873" s="35">
        <f t="shared" si="302"/>
        <v>6</v>
      </c>
      <c r="H3873" s="34">
        <f>CONVERT(INDEX(Htg_StPt_Sch_EZ!$C$4:$I$27,MATCH(Schedules_8760!$C3873,Htg_StPt_Sch_EZ!$B$4:$B$27,0),MATCH(Schedules_8760!$F3873,Htg_StPt_Sch_EZ!$C$3:$I$3,0)),"F","C")</f>
        <v>20.555555555555554</v>
      </c>
      <c r="I3873" s="34">
        <f>CONVERT(INDEX(Htg_StPt_Sch_EZ!$C$31:$I$54,MATCH(Schedules_8760!$C3873,Htg_StPt_Sch_EZ!$B$31:$B$54,0),MATCH(Schedules_8760!$F3873,Htg_StPt_Sch_EZ!$C$30:$I$30,0)),"F","C")</f>
        <v>19.444444444444443</v>
      </c>
      <c r="J3873" s="34">
        <f>CONVERT(INDEX(Clg_StPt_Sch_EZ!$C$4:$I$27,MATCH(Schedules_8760!$C3873,Clg_StPt_Sch_EZ!$B$4:$B$27,0),MATCH(Schedules_8760!$F3873,Clg_StPt_Sch_EZ!$C$3:$I$3,0)),"F","C")</f>
        <v>25.555555555555554</v>
      </c>
      <c r="K3873" s="34">
        <f>CONVERT(INDEX(Clg_StPt_Sch_EZ!$C$31:$I$54,MATCH(Schedules_8760!$C3873,Clg_StPt_Sch_EZ!$B$31:$B$54,0),MATCH(Schedules_8760!$F3873,Clg_StPt_Sch_EZ!$C$30:$I$30,0)),"F","C")</f>
        <v>25</v>
      </c>
      <c r="L3873" s="34">
        <f>CONVERT(INDEX(DHW_StPt_Sch_EZ!$C$4:$I$27,MATCH(Schedules_8760!$C3873,DHW_StPt_Sch_EZ!$B$4:$B$27,0),MATCH(Schedules_8760!$F3873,DHW_StPt_Sch_EZ!$C$3:$I$3,0)),"F","C")</f>
        <v>53.333333333333329</v>
      </c>
      <c r="M3873" s="34">
        <f>CONVERT(INDEX(DHW_StPt_Sch_EZ!$C$31:$I$54,MATCH(Schedules_8760!$C3873,DHW_StPt_Sch_EZ!$B$31:$B$54,0),MATCH(Schedules_8760!$F3873,DHW_StPt_Sch_EZ!$C$30:$I$30,0)),"F","C")</f>
        <v>53.333333333333329</v>
      </c>
      <c r="N3873" s="12"/>
      <c r="O3873" s="12"/>
      <c r="P3873" s="12"/>
    </row>
    <row r="3874" spans="1:16" x14ac:dyDescent="0.25">
      <c r="A3874" s="35">
        <v>3873</v>
      </c>
      <c r="B3874" s="89">
        <v>162.33333333333329</v>
      </c>
      <c r="C3874" s="35">
        <f t="shared" si="300"/>
        <v>9</v>
      </c>
      <c r="D3874" s="35">
        <f t="shared" si="303"/>
        <v>162</v>
      </c>
      <c r="E3874" s="35">
        <f t="shared" si="304"/>
        <v>1</v>
      </c>
      <c r="F3874" s="35" t="str">
        <f t="shared" si="301"/>
        <v>Sunday</v>
      </c>
      <c r="G3874" s="35">
        <f t="shared" si="302"/>
        <v>6</v>
      </c>
      <c r="H3874" s="34">
        <f>CONVERT(INDEX(Htg_StPt_Sch_EZ!$C$4:$I$27,MATCH(Schedules_8760!$C3874,Htg_StPt_Sch_EZ!$B$4:$B$27,0),MATCH(Schedules_8760!$F3874,Htg_StPt_Sch_EZ!$C$3:$I$3,0)),"F","C")</f>
        <v>20.555555555555554</v>
      </c>
      <c r="I3874" s="34">
        <f>CONVERT(INDEX(Htg_StPt_Sch_EZ!$C$31:$I$54,MATCH(Schedules_8760!$C3874,Htg_StPt_Sch_EZ!$B$31:$B$54,0),MATCH(Schedules_8760!$F3874,Htg_StPt_Sch_EZ!$C$30:$I$30,0)),"F","C")</f>
        <v>19.444444444444443</v>
      </c>
      <c r="J3874" s="34">
        <f>CONVERT(INDEX(Clg_StPt_Sch_EZ!$C$4:$I$27,MATCH(Schedules_8760!$C3874,Clg_StPt_Sch_EZ!$B$4:$B$27,0),MATCH(Schedules_8760!$F3874,Clg_StPt_Sch_EZ!$C$3:$I$3,0)),"F","C")</f>
        <v>25.555555555555554</v>
      </c>
      <c r="K3874" s="34">
        <f>CONVERT(INDEX(Clg_StPt_Sch_EZ!$C$31:$I$54,MATCH(Schedules_8760!$C3874,Clg_StPt_Sch_EZ!$B$31:$B$54,0),MATCH(Schedules_8760!$F3874,Clg_StPt_Sch_EZ!$C$30:$I$30,0)),"F","C")</f>
        <v>25</v>
      </c>
      <c r="L3874" s="34">
        <f>CONVERT(INDEX(DHW_StPt_Sch_EZ!$C$4:$I$27,MATCH(Schedules_8760!$C3874,DHW_StPt_Sch_EZ!$B$4:$B$27,0),MATCH(Schedules_8760!$F3874,DHW_StPt_Sch_EZ!$C$3:$I$3,0)),"F","C")</f>
        <v>53.333333333333329</v>
      </c>
      <c r="M3874" s="34">
        <f>CONVERT(INDEX(DHW_StPt_Sch_EZ!$C$31:$I$54,MATCH(Schedules_8760!$C3874,DHW_StPt_Sch_EZ!$B$31:$B$54,0),MATCH(Schedules_8760!$F3874,DHW_StPt_Sch_EZ!$C$30:$I$30,0)),"F","C")</f>
        <v>53.333333333333329</v>
      </c>
      <c r="N3874" s="12"/>
      <c r="O3874" s="12"/>
      <c r="P3874" s="12"/>
    </row>
    <row r="3875" spans="1:16" x14ac:dyDescent="0.25">
      <c r="A3875" s="35">
        <v>3874</v>
      </c>
      <c r="B3875" s="89">
        <v>162.375</v>
      </c>
      <c r="C3875" s="35">
        <f t="shared" si="300"/>
        <v>10</v>
      </c>
      <c r="D3875" s="35">
        <f t="shared" si="303"/>
        <v>162</v>
      </c>
      <c r="E3875" s="35">
        <f t="shared" si="304"/>
        <v>1</v>
      </c>
      <c r="F3875" s="35" t="str">
        <f t="shared" si="301"/>
        <v>Sunday</v>
      </c>
      <c r="G3875" s="35">
        <f t="shared" si="302"/>
        <v>6</v>
      </c>
      <c r="H3875" s="34">
        <f>CONVERT(INDEX(Htg_StPt_Sch_EZ!$C$4:$I$27,MATCH(Schedules_8760!$C3875,Htg_StPt_Sch_EZ!$B$4:$B$27,0),MATCH(Schedules_8760!$F3875,Htg_StPt_Sch_EZ!$C$3:$I$3,0)),"F","C")</f>
        <v>20.555555555555554</v>
      </c>
      <c r="I3875" s="34">
        <f>CONVERT(INDEX(Htg_StPt_Sch_EZ!$C$31:$I$54,MATCH(Schedules_8760!$C3875,Htg_StPt_Sch_EZ!$B$31:$B$54,0),MATCH(Schedules_8760!$F3875,Htg_StPt_Sch_EZ!$C$30:$I$30,0)),"F","C")</f>
        <v>19.444444444444443</v>
      </c>
      <c r="J3875" s="34">
        <f>CONVERT(INDEX(Clg_StPt_Sch_EZ!$C$4:$I$27,MATCH(Schedules_8760!$C3875,Clg_StPt_Sch_EZ!$B$4:$B$27,0),MATCH(Schedules_8760!$F3875,Clg_StPt_Sch_EZ!$C$3:$I$3,0)),"F","C")</f>
        <v>25.555555555555554</v>
      </c>
      <c r="K3875" s="34">
        <f>CONVERT(INDEX(Clg_StPt_Sch_EZ!$C$31:$I$54,MATCH(Schedules_8760!$C3875,Clg_StPt_Sch_EZ!$B$31:$B$54,0),MATCH(Schedules_8760!$F3875,Clg_StPt_Sch_EZ!$C$30:$I$30,0)),"F","C")</f>
        <v>25</v>
      </c>
      <c r="L3875" s="34">
        <f>CONVERT(INDEX(DHW_StPt_Sch_EZ!$C$4:$I$27,MATCH(Schedules_8760!$C3875,DHW_StPt_Sch_EZ!$B$4:$B$27,0),MATCH(Schedules_8760!$F3875,DHW_StPt_Sch_EZ!$C$3:$I$3,0)),"F","C")</f>
        <v>53.333333333333329</v>
      </c>
      <c r="M3875" s="34">
        <f>CONVERT(INDEX(DHW_StPt_Sch_EZ!$C$31:$I$54,MATCH(Schedules_8760!$C3875,DHW_StPt_Sch_EZ!$B$31:$B$54,0),MATCH(Schedules_8760!$F3875,DHW_StPt_Sch_EZ!$C$30:$I$30,0)),"F","C")</f>
        <v>53.333333333333329</v>
      </c>
      <c r="N3875" s="12"/>
      <c r="O3875" s="12"/>
      <c r="P3875" s="12"/>
    </row>
    <row r="3876" spans="1:16" x14ac:dyDescent="0.25">
      <c r="A3876" s="35">
        <v>3875</v>
      </c>
      <c r="B3876" s="89">
        <v>162.41666666666671</v>
      </c>
      <c r="C3876" s="35">
        <f t="shared" si="300"/>
        <v>11</v>
      </c>
      <c r="D3876" s="35">
        <f t="shared" si="303"/>
        <v>162</v>
      </c>
      <c r="E3876" s="35">
        <f t="shared" si="304"/>
        <v>1</v>
      </c>
      <c r="F3876" s="35" t="str">
        <f t="shared" si="301"/>
        <v>Sunday</v>
      </c>
      <c r="G3876" s="35">
        <f t="shared" si="302"/>
        <v>6</v>
      </c>
      <c r="H3876" s="34">
        <f>CONVERT(INDEX(Htg_StPt_Sch_EZ!$C$4:$I$27,MATCH(Schedules_8760!$C3876,Htg_StPt_Sch_EZ!$B$4:$B$27,0),MATCH(Schedules_8760!$F3876,Htg_StPt_Sch_EZ!$C$3:$I$3,0)),"F","C")</f>
        <v>20.555555555555554</v>
      </c>
      <c r="I3876" s="34">
        <f>CONVERT(INDEX(Htg_StPt_Sch_EZ!$C$31:$I$54,MATCH(Schedules_8760!$C3876,Htg_StPt_Sch_EZ!$B$31:$B$54,0),MATCH(Schedules_8760!$F3876,Htg_StPt_Sch_EZ!$C$30:$I$30,0)),"F","C")</f>
        <v>19.444444444444443</v>
      </c>
      <c r="J3876" s="34">
        <f>CONVERT(INDEX(Clg_StPt_Sch_EZ!$C$4:$I$27,MATCH(Schedules_8760!$C3876,Clg_StPt_Sch_EZ!$B$4:$B$27,0),MATCH(Schedules_8760!$F3876,Clg_StPt_Sch_EZ!$C$3:$I$3,0)),"F","C")</f>
        <v>25.555555555555554</v>
      </c>
      <c r="K3876" s="34">
        <f>CONVERT(INDEX(Clg_StPt_Sch_EZ!$C$31:$I$54,MATCH(Schedules_8760!$C3876,Clg_StPt_Sch_EZ!$B$31:$B$54,0),MATCH(Schedules_8760!$F3876,Clg_StPt_Sch_EZ!$C$30:$I$30,0)),"F","C")</f>
        <v>25</v>
      </c>
      <c r="L3876" s="34">
        <f>CONVERT(INDEX(DHW_StPt_Sch_EZ!$C$4:$I$27,MATCH(Schedules_8760!$C3876,DHW_StPt_Sch_EZ!$B$4:$B$27,0),MATCH(Schedules_8760!$F3876,DHW_StPt_Sch_EZ!$C$3:$I$3,0)),"F","C")</f>
        <v>53.333333333333329</v>
      </c>
      <c r="M3876" s="34">
        <f>CONVERT(INDEX(DHW_StPt_Sch_EZ!$C$31:$I$54,MATCH(Schedules_8760!$C3876,DHW_StPt_Sch_EZ!$B$31:$B$54,0),MATCH(Schedules_8760!$F3876,DHW_StPt_Sch_EZ!$C$30:$I$30,0)),"F","C")</f>
        <v>53.333333333333329</v>
      </c>
      <c r="N3876" s="12"/>
      <c r="O3876" s="12"/>
      <c r="P3876" s="12"/>
    </row>
    <row r="3877" spans="1:16" x14ac:dyDescent="0.25">
      <c r="A3877" s="35">
        <v>3876</v>
      </c>
      <c r="B3877" s="89">
        <v>162.45833333333329</v>
      </c>
      <c r="C3877" s="35">
        <f t="shared" si="300"/>
        <v>12</v>
      </c>
      <c r="D3877" s="35">
        <f t="shared" si="303"/>
        <v>162</v>
      </c>
      <c r="E3877" s="35">
        <f t="shared" si="304"/>
        <v>1</v>
      </c>
      <c r="F3877" s="35" t="str">
        <f t="shared" si="301"/>
        <v>Sunday</v>
      </c>
      <c r="G3877" s="35">
        <f t="shared" si="302"/>
        <v>6</v>
      </c>
      <c r="H3877" s="34">
        <f>CONVERT(INDEX(Htg_StPt_Sch_EZ!$C$4:$I$27,MATCH(Schedules_8760!$C3877,Htg_StPt_Sch_EZ!$B$4:$B$27,0),MATCH(Schedules_8760!$F3877,Htg_StPt_Sch_EZ!$C$3:$I$3,0)),"F","C")</f>
        <v>20.555555555555554</v>
      </c>
      <c r="I3877" s="34">
        <f>CONVERT(INDEX(Htg_StPt_Sch_EZ!$C$31:$I$54,MATCH(Schedules_8760!$C3877,Htg_StPt_Sch_EZ!$B$31:$B$54,0),MATCH(Schedules_8760!$F3877,Htg_StPt_Sch_EZ!$C$30:$I$30,0)),"F","C")</f>
        <v>19.444444444444443</v>
      </c>
      <c r="J3877" s="34">
        <f>CONVERT(INDEX(Clg_StPt_Sch_EZ!$C$4:$I$27,MATCH(Schedules_8760!$C3877,Clg_StPt_Sch_EZ!$B$4:$B$27,0),MATCH(Schedules_8760!$F3877,Clg_StPt_Sch_EZ!$C$3:$I$3,0)),"F","C")</f>
        <v>25.555555555555554</v>
      </c>
      <c r="K3877" s="34">
        <f>CONVERT(INDEX(Clg_StPt_Sch_EZ!$C$31:$I$54,MATCH(Schedules_8760!$C3877,Clg_StPt_Sch_EZ!$B$31:$B$54,0),MATCH(Schedules_8760!$F3877,Clg_StPt_Sch_EZ!$C$30:$I$30,0)),"F","C")</f>
        <v>25</v>
      </c>
      <c r="L3877" s="34">
        <f>CONVERT(INDEX(DHW_StPt_Sch_EZ!$C$4:$I$27,MATCH(Schedules_8760!$C3877,DHW_StPt_Sch_EZ!$B$4:$B$27,0),MATCH(Schedules_8760!$F3877,DHW_StPt_Sch_EZ!$C$3:$I$3,0)),"F","C")</f>
        <v>53.333333333333329</v>
      </c>
      <c r="M3877" s="34">
        <f>CONVERT(INDEX(DHW_StPt_Sch_EZ!$C$31:$I$54,MATCH(Schedules_8760!$C3877,DHW_StPt_Sch_EZ!$B$31:$B$54,0),MATCH(Schedules_8760!$F3877,DHW_StPt_Sch_EZ!$C$30:$I$30,0)),"F","C")</f>
        <v>53.333333333333329</v>
      </c>
      <c r="N3877" s="12"/>
      <c r="O3877" s="12"/>
      <c r="P3877" s="12"/>
    </row>
    <row r="3878" spans="1:16" x14ac:dyDescent="0.25">
      <c r="A3878" s="35">
        <v>3877</v>
      </c>
      <c r="B3878" s="89">
        <v>162.5</v>
      </c>
      <c r="C3878" s="35">
        <f t="shared" si="300"/>
        <v>13</v>
      </c>
      <c r="D3878" s="35">
        <f t="shared" si="303"/>
        <v>162</v>
      </c>
      <c r="E3878" s="35">
        <f t="shared" si="304"/>
        <v>1</v>
      </c>
      <c r="F3878" s="35" t="str">
        <f t="shared" si="301"/>
        <v>Sunday</v>
      </c>
      <c r="G3878" s="35">
        <f t="shared" si="302"/>
        <v>6</v>
      </c>
      <c r="H3878" s="34">
        <f>CONVERT(INDEX(Htg_StPt_Sch_EZ!$C$4:$I$27,MATCH(Schedules_8760!$C3878,Htg_StPt_Sch_EZ!$B$4:$B$27,0),MATCH(Schedules_8760!$F3878,Htg_StPt_Sch_EZ!$C$3:$I$3,0)),"F","C")</f>
        <v>20.555555555555554</v>
      </c>
      <c r="I3878" s="34">
        <f>CONVERT(INDEX(Htg_StPt_Sch_EZ!$C$31:$I$54,MATCH(Schedules_8760!$C3878,Htg_StPt_Sch_EZ!$B$31:$B$54,0),MATCH(Schedules_8760!$F3878,Htg_StPt_Sch_EZ!$C$30:$I$30,0)),"F","C")</f>
        <v>19.444444444444443</v>
      </c>
      <c r="J3878" s="34">
        <f>CONVERT(INDEX(Clg_StPt_Sch_EZ!$C$4:$I$27,MATCH(Schedules_8760!$C3878,Clg_StPt_Sch_EZ!$B$4:$B$27,0),MATCH(Schedules_8760!$F3878,Clg_StPt_Sch_EZ!$C$3:$I$3,0)),"F","C")</f>
        <v>25.555555555555554</v>
      </c>
      <c r="K3878" s="34">
        <f>CONVERT(INDEX(Clg_StPt_Sch_EZ!$C$31:$I$54,MATCH(Schedules_8760!$C3878,Clg_StPt_Sch_EZ!$B$31:$B$54,0),MATCH(Schedules_8760!$F3878,Clg_StPt_Sch_EZ!$C$30:$I$30,0)),"F","C")</f>
        <v>25</v>
      </c>
      <c r="L3878" s="34">
        <f>CONVERT(INDEX(DHW_StPt_Sch_EZ!$C$4:$I$27,MATCH(Schedules_8760!$C3878,DHW_StPt_Sch_EZ!$B$4:$B$27,0),MATCH(Schedules_8760!$F3878,DHW_StPt_Sch_EZ!$C$3:$I$3,0)),"F","C")</f>
        <v>53.333333333333329</v>
      </c>
      <c r="M3878" s="34">
        <f>CONVERT(INDEX(DHW_StPt_Sch_EZ!$C$31:$I$54,MATCH(Schedules_8760!$C3878,DHW_StPt_Sch_EZ!$B$31:$B$54,0),MATCH(Schedules_8760!$F3878,DHW_StPt_Sch_EZ!$C$30:$I$30,0)),"F","C")</f>
        <v>53.333333333333329</v>
      </c>
      <c r="N3878" s="12"/>
      <c r="O3878" s="12"/>
      <c r="P3878" s="12"/>
    </row>
    <row r="3879" spans="1:16" x14ac:dyDescent="0.25">
      <c r="A3879" s="35">
        <v>3878</v>
      </c>
      <c r="B3879" s="89">
        <v>162.54166666666671</v>
      </c>
      <c r="C3879" s="35">
        <f t="shared" si="300"/>
        <v>14</v>
      </c>
      <c r="D3879" s="35">
        <f t="shared" si="303"/>
        <v>162</v>
      </c>
      <c r="E3879" s="35">
        <f t="shared" si="304"/>
        <v>1</v>
      </c>
      <c r="F3879" s="35" t="str">
        <f t="shared" si="301"/>
        <v>Sunday</v>
      </c>
      <c r="G3879" s="35">
        <f t="shared" si="302"/>
        <v>6</v>
      </c>
      <c r="H3879" s="34">
        <f>CONVERT(INDEX(Htg_StPt_Sch_EZ!$C$4:$I$27,MATCH(Schedules_8760!$C3879,Htg_StPt_Sch_EZ!$B$4:$B$27,0),MATCH(Schedules_8760!$F3879,Htg_StPt_Sch_EZ!$C$3:$I$3,0)),"F","C")</f>
        <v>20.555555555555554</v>
      </c>
      <c r="I3879" s="34">
        <f>CONVERT(INDEX(Htg_StPt_Sch_EZ!$C$31:$I$54,MATCH(Schedules_8760!$C3879,Htg_StPt_Sch_EZ!$B$31:$B$54,0),MATCH(Schedules_8760!$F3879,Htg_StPt_Sch_EZ!$C$30:$I$30,0)),"F","C")</f>
        <v>19.444444444444443</v>
      </c>
      <c r="J3879" s="34">
        <f>CONVERT(INDEX(Clg_StPt_Sch_EZ!$C$4:$I$27,MATCH(Schedules_8760!$C3879,Clg_StPt_Sch_EZ!$B$4:$B$27,0),MATCH(Schedules_8760!$F3879,Clg_StPt_Sch_EZ!$C$3:$I$3,0)),"F","C")</f>
        <v>25.555555555555554</v>
      </c>
      <c r="K3879" s="34">
        <f>CONVERT(INDEX(Clg_StPt_Sch_EZ!$C$31:$I$54,MATCH(Schedules_8760!$C3879,Clg_StPt_Sch_EZ!$B$31:$B$54,0),MATCH(Schedules_8760!$F3879,Clg_StPt_Sch_EZ!$C$30:$I$30,0)),"F","C")</f>
        <v>25</v>
      </c>
      <c r="L3879" s="34">
        <f>CONVERT(INDEX(DHW_StPt_Sch_EZ!$C$4:$I$27,MATCH(Schedules_8760!$C3879,DHW_StPt_Sch_EZ!$B$4:$B$27,0),MATCH(Schedules_8760!$F3879,DHW_StPt_Sch_EZ!$C$3:$I$3,0)),"F","C")</f>
        <v>53.333333333333329</v>
      </c>
      <c r="M3879" s="34">
        <f>CONVERT(INDEX(DHW_StPt_Sch_EZ!$C$31:$I$54,MATCH(Schedules_8760!$C3879,DHW_StPt_Sch_EZ!$B$31:$B$54,0),MATCH(Schedules_8760!$F3879,DHW_StPt_Sch_EZ!$C$30:$I$30,0)),"F","C")</f>
        <v>53.333333333333329</v>
      </c>
      <c r="N3879" s="12"/>
      <c r="O3879" s="12"/>
      <c r="P3879" s="12"/>
    </row>
    <row r="3880" spans="1:16" x14ac:dyDescent="0.25">
      <c r="A3880" s="35">
        <v>3879</v>
      </c>
      <c r="B3880" s="89">
        <v>162.58333333333329</v>
      </c>
      <c r="C3880" s="35">
        <f t="shared" si="300"/>
        <v>15</v>
      </c>
      <c r="D3880" s="35">
        <f t="shared" si="303"/>
        <v>162</v>
      </c>
      <c r="E3880" s="35">
        <f t="shared" si="304"/>
        <v>1</v>
      </c>
      <c r="F3880" s="35" t="str">
        <f t="shared" si="301"/>
        <v>Sunday</v>
      </c>
      <c r="G3880" s="35">
        <f t="shared" si="302"/>
        <v>6</v>
      </c>
      <c r="H3880" s="34">
        <f>CONVERT(INDEX(Htg_StPt_Sch_EZ!$C$4:$I$27,MATCH(Schedules_8760!$C3880,Htg_StPt_Sch_EZ!$B$4:$B$27,0),MATCH(Schedules_8760!$F3880,Htg_StPt_Sch_EZ!$C$3:$I$3,0)),"F","C")</f>
        <v>20.555555555555554</v>
      </c>
      <c r="I3880" s="34">
        <f>CONVERT(INDEX(Htg_StPt_Sch_EZ!$C$31:$I$54,MATCH(Schedules_8760!$C3880,Htg_StPt_Sch_EZ!$B$31:$B$54,0),MATCH(Schedules_8760!$F3880,Htg_StPt_Sch_EZ!$C$30:$I$30,0)),"F","C")</f>
        <v>21.111111111111111</v>
      </c>
      <c r="J3880" s="34">
        <f>CONVERT(INDEX(Clg_StPt_Sch_EZ!$C$4:$I$27,MATCH(Schedules_8760!$C3880,Clg_StPt_Sch_EZ!$B$4:$B$27,0),MATCH(Schedules_8760!$F3880,Clg_StPt_Sch_EZ!$C$3:$I$3,0)),"F","C")</f>
        <v>25.555555555555554</v>
      </c>
      <c r="K3880" s="34">
        <f>CONVERT(INDEX(Clg_StPt_Sch_EZ!$C$31:$I$54,MATCH(Schedules_8760!$C3880,Clg_StPt_Sch_EZ!$B$31:$B$54,0),MATCH(Schedules_8760!$F3880,Clg_StPt_Sch_EZ!$C$30:$I$30,0)),"F","C")</f>
        <v>25</v>
      </c>
      <c r="L3880" s="34">
        <f>CONVERT(INDEX(DHW_StPt_Sch_EZ!$C$4:$I$27,MATCH(Schedules_8760!$C3880,DHW_StPt_Sch_EZ!$B$4:$B$27,0),MATCH(Schedules_8760!$F3880,DHW_StPt_Sch_EZ!$C$3:$I$3,0)),"F","C")</f>
        <v>53.333333333333329</v>
      </c>
      <c r="M3880" s="34">
        <f>CONVERT(INDEX(DHW_StPt_Sch_EZ!$C$31:$I$54,MATCH(Schedules_8760!$C3880,DHW_StPt_Sch_EZ!$B$31:$B$54,0),MATCH(Schedules_8760!$F3880,DHW_StPt_Sch_EZ!$C$30:$I$30,0)),"F","C")</f>
        <v>53.333333333333329</v>
      </c>
      <c r="N3880" s="12"/>
      <c r="O3880" s="12"/>
      <c r="P3880" s="12"/>
    </row>
    <row r="3881" spans="1:16" x14ac:dyDescent="0.25">
      <c r="A3881" s="35">
        <v>3880</v>
      </c>
      <c r="B3881" s="89">
        <v>162.625</v>
      </c>
      <c r="C3881" s="35">
        <f t="shared" si="300"/>
        <v>16</v>
      </c>
      <c r="D3881" s="35">
        <f t="shared" si="303"/>
        <v>162</v>
      </c>
      <c r="E3881" s="35">
        <f t="shared" si="304"/>
        <v>1</v>
      </c>
      <c r="F3881" s="35" t="str">
        <f t="shared" si="301"/>
        <v>Sunday</v>
      </c>
      <c r="G3881" s="35">
        <f t="shared" si="302"/>
        <v>6</v>
      </c>
      <c r="H3881" s="34">
        <f>CONVERT(INDEX(Htg_StPt_Sch_EZ!$C$4:$I$27,MATCH(Schedules_8760!$C3881,Htg_StPt_Sch_EZ!$B$4:$B$27,0),MATCH(Schedules_8760!$F3881,Htg_StPt_Sch_EZ!$C$3:$I$3,0)),"F","C")</f>
        <v>20.555555555555554</v>
      </c>
      <c r="I3881" s="34">
        <f>CONVERT(INDEX(Htg_StPt_Sch_EZ!$C$31:$I$54,MATCH(Schedules_8760!$C3881,Htg_StPt_Sch_EZ!$B$31:$B$54,0),MATCH(Schedules_8760!$F3881,Htg_StPt_Sch_EZ!$C$30:$I$30,0)),"F","C")</f>
        <v>21.111111111111111</v>
      </c>
      <c r="J3881" s="34">
        <f>CONVERT(INDEX(Clg_StPt_Sch_EZ!$C$4:$I$27,MATCH(Schedules_8760!$C3881,Clg_StPt_Sch_EZ!$B$4:$B$27,0),MATCH(Schedules_8760!$F3881,Clg_StPt_Sch_EZ!$C$3:$I$3,0)),"F","C")</f>
        <v>25.555555555555554</v>
      </c>
      <c r="K3881" s="34">
        <f>CONVERT(INDEX(Clg_StPt_Sch_EZ!$C$31:$I$54,MATCH(Schedules_8760!$C3881,Clg_StPt_Sch_EZ!$B$31:$B$54,0),MATCH(Schedules_8760!$F3881,Clg_StPt_Sch_EZ!$C$30:$I$30,0)),"F","C")</f>
        <v>25</v>
      </c>
      <c r="L3881" s="34">
        <f>CONVERT(INDEX(DHW_StPt_Sch_EZ!$C$4:$I$27,MATCH(Schedules_8760!$C3881,DHW_StPt_Sch_EZ!$B$4:$B$27,0),MATCH(Schedules_8760!$F3881,DHW_StPt_Sch_EZ!$C$3:$I$3,0)),"F","C")</f>
        <v>53.333333333333329</v>
      </c>
      <c r="M3881" s="34">
        <f>CONVERT(INDEX(DHW_StPt_Sch_EZ!$C$31:$I$54,MATCH(Schedules_8760!$C3881,DHW_StPt_Sch_EZ!$B$31:$B$54,0),MATCH(Schedules_8760!$F3881,DHW_StPt_Sch_EZ!$C$30:$I$30,0)),"F","C")</f>
        <v>53.333333333333329</v>
      </c>
      <c r="N3881" s="12"/>
      <c r="O3881" s="12"/>
      <c r="P3881" s="12"/>
    </row>
    <row r="3882" spans="1:16" x14ac:dyDescent="0.25">
      <c r="A3882" s="35">
        <v>3881</v>
      </c>
      <c r="B3882" s="89">
        <v>162.66666666666671</v>
      </c>
      <c r="C3882" s="35">
        <f t="shared" si="300"/>
        <v>17</v>
      </c>
      <c r="D3882" s="35">
        <f t="shared" si="303"/>
        <v>162</v>
      </c>
      <c r="E3882" s="35">
        <f t="shared" si="304"/>
        <v>1</v>
      </c>
      <c r="F3882" s="35" t="str">
        <f t="shared" si="301"/>
        <v>Sunday</v>
      </c>
      <c r="G3882" s="35">
        <f t="shared" si="302"/>
        <v>6</v>
      </c>
      <c r="H3882" s="34">
        <f>CONVERT(INDEX(Htg_StPt_Sch_EZ!$C$4:$I$27,MATCH(Schedules_8760!$C3882,Htg_StPt_Sch_EZ!$B$4:$B$27,0),MATCH(Schedules_8760!$F3882,Htg_StPt_Sch_EZ!$C$3:$I$3,0)),"F","C")</f>
        <v>20.555555555555554</v>
      </c>
      <c r="I3882" s="34">
        <f>CONVERT(INDEX(Htg_StPt_Sch_EZ!$C$31:$I$54,MATCH(Schedules_8760!$C3882,Htg_StPt_Sch_EZ!$B$31:$B$54,0),MATCH(Schedules_8760!$F3882,Htg_StPt_Sch_EZ!$C$30:$I$30,0)),"F","C")</f>
        <v>17.777777777777779</v>
      </c>
      <c r="J3882" s="34">
        <f>CONVERT(INDEX(Clg_StPt_Sch_EZ!$C$4:$I$27,MATCH(Schedules_8760!$C3882,Clg_StPt_Sch_EZ!$B$4:$B$27,0),MATCH(Schedules_8760!$F3882,Clg_StPt_Sch_EZ!$C$3:$I$3,0)),"F","C")</f>
        <v>25.555555555555554</v>
      </c>
      <c r="K3882" s="34">
        <f>CONVERT(INDEX(Clg_StPt_Sch_EZ!$C$31:$I$54,MATCH(Schedules_8760!$C3882,Clg_StPt_Sch_EZ!$B$31:$B$54,0),MATCH(Schedules_8760!$F3882,Clg_StPt_Sch_EZ!$C$30:$I$30,0)),"F","C")</f>
        <v>25</v>
      </c>
      <c r="L3882" s="34">
        <f>CONVERT(INDEX(DHW_StPt_Sch_EZ!$C$4:$I$27,MATCH(Schedules_8760!$C3882,DHW_StPt_Sch_EZ!$B$4:$B$27,0),MATCH(Schedules_8760!$F3882,DHW_StPt_Sch_EZ!$C$3:$I$3,0)),"F","C")</f>
        <v>53.333333333333329</v>
      </c>
      <c r="M3882" s="34">
        <f>CONVERT(INDEX(DHW_StPt_Sch_EZ!$C$31:$I$54,MATCH(Schedules_8760!$C3882,DHW_StPt_Sch_EZ!$B$31:$B$54,0),MATCH(Schedules_8760!$F3882,DHW_StPt_Sch_EZ!$C$30:$I$30,0)),"F","C")</f>
        <v>53.333333333333329</v>
      </c>
      <c r="N3882" s="12"/>
      <c r="O3882" s="12"/>
      <c r="P3882" s="12"/>
    </row>
    <row r="3883" spans="1:16" x14ac:dyDescent="0.25">
      <c r="A3883" s="35">
        <v>3882</v>
      </c>
      <c r="B3883" s="89">
        <v>162.70833333333329</v>
      </c>
      <c r="C3883" s="35">
        <f t="shared" si="300"/>
        <v>18</v>
      </c>
      <c r="D3883" s="35">
        <f t="shared" si="303"/>
        <v>162</v>
      </c>
      <c r="E3883" s="35">
        <f t="shared" si="304"/>
        <v>1</v>
      </c>
      <c r="F3883" s="35" t="str">
        <f t="shared" si="301"/>
        <v>Sunday</v>
      </c>
      <c r="G3883" s="35">
        <f t="shared" si="302"/>
        <v>6</v>
      </c>
      <c r="H3883" s="34">
        <f>CONVERT(INDEX(Htg_StPt_Sch_EZ!$C$4:$I$27,MATCH(Schedules_8760!$C3883,Htg_StPt_Sch_EZ!$B$4:$B$27,0),MATCH(Schedules_8760!$F3883,Htg_StPt_Sch_EZ!$C$3:$I$3,0)),"F","C")</f>
        <v>20.555555555555554</v>
      </c>
      <c r="I3883" s="34">
        <f>CONVERT(INDEX(Htg_StPt_Sch_EZ!$C$31:$I$54,MATCH(Schedules_8760!$C3883,Htg_StPt_Sch_EZ!$B$31:$B$54,0),MATCH(Schedules_8760!$F3883,Htg_StPt_Sch_EZ!$C$30:$I$30,0)),"F","C")</f>
        <v>17.777777777777779</v>
      </c>
      <c r="J3883" s="34">
        <f>CONVERT(INDEX(Clg_StPt_Sch_EZ!$C$4:$I$27,MATCH(Schedules_8760!$C3883,Clg_StPt_Sch_EZ!$B$4:$B$27,0),MATCH(Schedules_8760!$F3883,Clg_StPt_Sch_EZ!$C$3:$I$3,0)),"F","C")</f>
        <v>25.555555555555554</v>
      </c>
      <c r="K3883" s="34">
        <f>CONVERT(INDEX(Clg_StPt_Sch_EZ!$C$31:$I$54,MATCH(Schedules_8760!$C3883,Clg_StPt_Sch_EZ!$B$31:$B$54,0),MATCH(Schedules_8760!$F3883,Clg_StPt_Sch_EZ!$C$30:$I$30,0)),"F","C")</f>
        <v>28.333333333333332</v>
      </c>
      <c r="L3883" s="34">
        <f>CONVERT(INDEX(DHW_StPt_Sch_EZ!$C$4:$I$27,MATCH(Schedules_8760!$C3883,DHW_StPt_Sch_EZ!$B$4:$B$27,0),MATCH(Schedules_8760!$F3883,DHW_StPt_Sch_EZ!$C$3:$I$3,0)),"F","C")</f>
        <v>53.333333333333329</v>
      </c>
      <c r="M3883" s="34">
        <f>CONVERT(INDEX(DHW_StPt_Sch_EZ!$C$31:$I$54,MATCH(Schedules_8760!$C3883,DHW_StPt_Sch_EZ!$B$31:$B$54,0),MATCH(Schedules_8760!$F3883,DHW_StPt_Sch_EZ!$C$30:$I$30,0)),"F","C")</f>
        <v>53.333333333333329</v>
      </c>
      <c r="N3883" s="12"/>
      <c r="O3883" s="12"/>
      <c r="P3883" s="12"/>
    </row>
    <row r="3884" spans="1:16" x14ac:dyDescent="0.25">
      <c r="A3884" s="35">
        <v>3883</v>
      </c>
      <c r="B3884" s="89">
        <v>162.75</v>
      </c>
      <c r="C3884" s="35">
        <f t="shared" si="300"/>
        <v>19</v>
      </c>
      <c r="D3884" s="35">
        <f t="shared" si="303"/>
        <v>162</v>
      </c>
      <c r="E3884" s="35">
        <f t="shared" si="304"/>
        <v>1</v>
      </c>
      <c r="F3884" s="35" t="str">
        <f t="shared" si="301"/>
        <v>Sunday</v>
      </c>
      <c r="G3884" s="35">
        <f t="shared" si="302"/>
        <v>6</v>
      </c>
      <c r="H3884" s="34">
        <f>CONVERT(INDEX(Htg_StPt_Sch_EZ!$C$4:$I$27,MATCH(Schedules_8760!$C3884,Htg_StPt_Sch_EZ!$B$4:$B$27,0),MATCH(Schedules_8760!$F3884,Htg_StPt_Sch_EZ!$C$3:$I$3,0)),"F","C")</f>
        <v>20.555555555555554</v>
      </c>
      <c r="I3884" s="34">
        <f>CONVERT(INDEX(Htg_StPt_Sch_EZ!$C$31:$I$54,MATCH(Schedules_8760!$C3884,Htg_StPt_Sch_EZ!$B$31:$B$54,0),MATCH(Schedules_8760!$F3884,Htg_StPt_Sch_EZ!$C$30:$I$30,0)),"F","C")</f>
        <v>18.333333333333332</v>
      </c>
      <c r="J3884" s="34">
        <f>CONVERT(INDEX(Clg_StPt_Sch_EZ!$C$4:$I$27,MATCH(Schedules_8760!$C3884,Clg_StPt_Sch_EZ!$B$4:$B$27,0),MATCH(Schedules_8760!$F3884,Clg_StPt_Sch_EZ!$C$3:$I$3,0)),"F","C")</f>
        <v>25.555555555555554</v>
      </c>
      <c r="K3884" s="34">
        <f>CONVERT(INDEX(Clg_StPt_Sch_EZ!$C$31:$I$54,MATCH(Schedules_8760!$C3884,Clg_StPt_Sch_EZ!$B$31:$B$54,0),MATCH(Schedules_8760!$F3884,Clg_StPt_Sch_EZ!$C$30:$I$30,0)),"F","C")</f>
        <v>28.333333333333332</v>
      </c>
      <c r="L3884" s="34">
        <f>CONVERT(INDEX(DHW_StPt_Sch_EZ!$C$4:$I$27,MATCH(Schedules_8760!$C3884,DHW_StPt_Sch_EZ!$B$4:$B$27,0),MATCH(Schedules_8760!$F3884,DHW_StPt_Sch_EZ!$C$3:$I$3,0)),"F","C")</f>
        <v>53.333333333333329</v>
      </c>
      <c r="M3884" s="34">
        <f>CONVERT(INDEX(DHW_StPt_Sch_EZ!$C$31:$I$54,MATCH(Schedules_8760!$C3884,DHW_StPt_Sch_EZ!$B$31:$B$54,0),MATCH(Schedules_8760!$F3884,DHW_StPt_Sch_EZ!$C$30:$I$30,0)),"F","C")</f>
        <v>53.333333333333329</v>
      </c>
      <c r="N3884" s="12"/>
      <c r="O3884" s="12"/>
      <c r="P3884" s="12"/>
    </row>
    <row r="3885" spans="1:16" x14ac:dyDescent="0.25">
      <c r="A3885" s="35">
        <v>3884</v>
      </c>
      <c r="B3885" s="89">
        <v>162.79166666666671</v>
      </c>
      <c r="C3885" s="35">
        <f t="shared" si="300"/>
        <v>20</v>
      </c>
      <c r="D3885" s="35">
        <f t="shared" si="303"/>
        <v>162</v>
      </c>
      <c r="E3885" s="35">
        <f t="shared" si="304"/>
        <v>1</v>
      </c>
      <c r="F3885" s="35" t="str">
        <f t="shared" si="301"/>
        <v>Sunday</v>
      </c>
      <c r="G3885" s="35">
        <f t="shared" si="302"/>
        <v>6</v>
      </c>
      <c r="H3885" s="34">
        <f>CONVERT(INDEX(Htg_StPt_Sch_EZ!$C$4:$I$27,MATCH(Schedules_8760!$C3885,Htg_StPt_Sch_EZ!$B$4:$B$27,0),MATCH(Schedules_8760!$F3885,Htg_StPt_Sch_EZ!$C$3:$I$3,0)),"F","C")</f>
        <v>20.555555555555554</v>
      </c>
      <c r="I3885" s="34">
        <f>CONVERT(INDEX(Htg_StPt_Sch_EZ!$C$31:$I$54,MATCH(Schedules_8760!$C3885,Htg_StPt_Sch_EZ!$B$31:$B$54,0),MATCH(Schedules_8760!$F3885,Htg_StPt_Sch_EZ!$C$30:$I$30,0)),"F","C")</f>
        <v>18.888888888888889</v>
      </c>
      <c r="J3885" s="34">
        <f>CONVERT(INDEX(Clg_StPt_Sch_EZ!$C$4:$I$27,MATCH(Schedules_8760!$C3885,Clg_StPt_Sch_EZ!$B$4:$B$27,0),MATCH(Schedules_8760!$F3885,Clg_StPt_Sch_EZ!$C$3:$I$3,0)),"F","C")</f>
        <v>25.555555555555554</v>
      </c>
      <c r="K3885" s="34">
        <f>CONVERT(INDEX(Clg_StPt_Sch_EZ!$C$31:$I$54,MATCH(Schedules_8760!$C3885,Clg_StPt_Sch_EZ!$B$31:$B$54,0),MATCH(Schedules_8760!$F3885,Clg_StPt_Sch_EZ!$C$30:$I$30,0)),"F","C")</f>
        <v>28.333333333333332</v>
      </c>
      <c r="L3885" s="34">
        <f>CONVERT(INDEX(DHW_StPt_Sch_EZ!$C$4:$I$27,MATCH(Schedules_8760!$C3885,DHW_StPt_Sch_EZ!$B$4:$B$27,0),MATCH(Schedules_8760!$F3885,DHW_StPt_Sch_EZ!$C$3:$I$3,0)),"F","C")</f>
        <v>53.333333333333329</v>
      </c>
      <c r="M3885" s="34">
        <f>CONVERT(INDEX(DHW_StPt_Sch_EZ!$C$31:$I$54,MATCH(Schedules_8760!$C3885,DHW_StPt_Sch_EZ!$B$31:$B$54,0),MATCH(Schedules_8760!$F3885,DHW_StPt_Sch_EZ!$C$30:$I$30,0)),"F","C")</f>
        <v>53.333333333333329</v>
      </c>
      <c r="N3885" s="12"/>
      <c r="O3885" s="12"/>
      <c r="P3885" s="12"/>
    </row>
    <row r="3886" spans="1:16" x14ac:dyDescent="0.25">
      <c r="A3886" s="35">
        <v>3885</v>
      </c>
      <c r="B3886" s="89">
        <v>162.83333333333329</v>
      </c>
      <c r="C3886" s="35">
        <f t="shared" si="300"/>
        <v>21</v>
      </c>
      <c r="D3886" s="35">
        <f t="shared" si="303"/>
        <v>162</v>
      </c>
      <c r="E3886" s="35">
        <f t="shared" si="304"/>
        <v>1</v>
      </c>
      <c r="F3886" s="35" t="str">
        <f t="shared" si="301"/>
        <v>Sunday</v>
      </c>
      <c r="G3886" s="35">
        <f t="shared" si="302"/>
        <v>6</v>
      </c>
      <c r="H3886" s="34">
        <f>CONVERT(INDEX(Htg_StPt_Sch_EZ!$C$4:$I$27,MATCH(Schedules_8760!$C3886,Htg_StPt_Sch_EZ!$B$4:$B$27,0),MATCH(Schedules_8760!$F3886,Htg_StPt_Sch_EZ!$C$3:$I$3,0)),"F","C")</f>
        <v>20.555555555555554</v>
      </c>
      <c r="I3886" s="34">
        <f>CONVERT(INDEX(Htg_StPt_Sch_EZ!$C$31:$I$54,MATCH(Schedules_8760!$C3886,Htg_StPt_Sch_EZ!$B$31:$B$54,0),MATCH(Schedules_8760!$F3886,Htg_StPt_Sch_EZ!$C$30:$I$30,0)),"F","C")</f>
        <v>19.444444444444443</v>
      </c>
      <c r="J3886" s="34">
        <f>CONVERT(INDEX(Clg_StPt_Sch_EZ!$C$4:$I$27,MATCH(Schedules_8760!$C3886,Clg_StPt_Sch_EZ!$B$4:$B$27,0),MATCH(Schedules_8760!$F3886,Clg_StPt_Sch_EZ!$C$3:$I$3,0)),"F","C")</f>
        <v>25.555555555555554</v>
      </c>
      <c r="K3886" s="34">
        <f>CONVERT(INDEX(Clg_StPt_Sch_EZ!$C$31:$I$54,MATCH(Schedules_8760!$C3886,Clg_StPt_Sch_EZ!$B$31:$B$54,0),MATCH(Schedules_8760!$F3886,Clg_StPt_Sch_EZ!$C$30:$I$30,0)),"F","C")</f>
        <v>28.333333333333332</v>
      </c>
      <c r="L3886" s="34">
        <f>CONVERT(INDEX(DHW_StPt_Sch_EZ!$C$4:$I$27,MATCH(Schedules_8760!$C3886,DHW_StPt_Sch_EZ!$B$4:$B$27,0),MATCH(Schedules_8760!$F3886,DHW_StPt_Sch_EZ!$C$3:$I$3,0)),"F","C")</f>
        <v>53.333333333333329</v>
      </c>
      <c r="M3886" s="34">
        <f>CONVERT(INDEX(DHW_StPt_Sch_EZ!$C$31:$I$54,MATCH(Schedules_8760!$C3886,DHW_StPt_Sch_EZ!$B$31:$B$54,0),MATCH(Schedules_8760!$F3886,DHW_StPt_Sch_EZ!$C$30:$I$30,0)),"F","C")</f>
        <v>53.333333333333329</v>
      </c>
      <c r="N3886" s="12"/>
      <c r="O3886" s="12"/>
      <c r="P3886" s="12"/>
    </row>
    <row r="3887" spans="1:16" x14ac:dyDescent="0.25">
      <c r="A3887" s="35">
        <v>3886</v>
      </c>
      <c r="B3887" s="89">
        <v>162.875</v>
      </c>
      <c r="C3887" s="35">
        <f t="shared" si="300"/>
        <v>22</v>
      </c>
      <c r="D3887" s="35">
        <f t="shared" si="303"/>
        <v>162</v>
      </c>
      <c r="E3887" s="35">
        <f t="shared" si="304"/>
        <v>1</v>
      </c>
      <c r="F3887" s="35" t="str">
        <f t="shared" si="301"/>
        <v>Sunday</v>
      </c>
      <c r="G3887" s="35">
        <f t="shared" si="302"/>
        <v>6</v>
      </c>
      <c r="H3887" s="34">
        <f>CONVERT(INDEX(Htg_StPt_Sch_EZ!$C$4:$I$27,MATCH(Schedules_8760!$C3887,Htg_StPt_Sch_EZ!$B$4:$B$27,0),MATCH(Schedules_8760!$F3887,Htg_StPt_Sch_EZ!$C$3:$I$3,0)),"F","C")</f>
        <v>20.555555555555554</v>
      </c>
      <c r="I3887" s="34">
        <f>CONVERT(INDEX(Htg_StPt_Sch_EZ!$C$31:$I$54,MATCH(Schedules_8760!$C3887,Htg_StPt_Sch_EZ!$B$31:$B$54,0),MATCH(Schedules_8760!$F3887,Htg_StPt_Sch_EZ!$C$30:$I$30,0)),"F","C")</f>
        <v>19.444444444444443</v>
      </c>
      <c r="J3887" s="34">
        <f>CONVERT(INDEX(Clg_StPt_Sch_EZ!$C$4:$I$27,MATCH(Schedules_8760!$C3887,Clg_StPt_Sch_EZ!$B$4:$B$27,0),MATCH(Schedules_8760!$F3887,Clg_StPt_Sch_EZ!$C$3:$I$3,0)),"F","C")</f>
        <v>25.555555555555554</v>
      </c>
      <c r="K3887" s="34">
        <f>CONVERT(INDEX(Clg_StPt_Sch_EZ!$C$31:$I$54,MATCH(Schedules_8760!$C3887,Clg_StPt_Sch_EZ!$B$31:$B$54,0),MATCH(Schedules_8760!$F3887,Clg_StPt_Sch_EZ!$C$30:$I$30,0)),"F","C")</f>
        <v>28.333333333333332</v>
      </c>
      <c r="L3887" s="34">
        <f>CONVERT(INDEX(DHW_StPt_Sch_EZ!$C$4:$I$27,MATCH(Schedules_8760!$C3887,DHW_StPt_Sch_EZ!$B$4:$B$27,0),MATCH(Schedules_8760!$F3887,DHW_StPt_Sch_EZ!$C$3:$I$3,0)),"F","C")</f>
        <v>53.333333333333329</v>
      </c>
      <c r="M3887" s="34">
        <f>CONVERT(INDEX(DHW_StPt_Sch_EZ!$C$31:$I$54,MATCH(Schedules_8760!$C3887,DHW_StPt_Sch_EZ!$B$31:$B$54,0),MATCH(Schedules_8760!$F3887,DHW_StPt_Sch_EZ!$C$30:$I$30,0)),"F","C")</f>
        <v>53.333333333333329</v>
      </c>
      <c r="N3887" s="12"/>
      <c r="O3887" s="12"/>
      <c r="P3887" s="12"/>
    </row>
    <row r="3888" spans="1:16" x14ac:dyDescent="0.25">
      <c r="A3888" s="35">
        <v>3887</v>
      </c>
      <c r="B3888" s="89">
        <v>162.91666666666671</v>
      </c>
      <c r="C3888" s="35">
        <f t="shared" si="300"/>
        <v>23</v>
      </c>
      <c r="D3888" s="35">
        <f t="shared" si="303"/>
        <v>162</v>
      </c>
      <c r="E3888" s="35">
        <f t="shared" si="304"/>
        <v>1</v>
      </c>
      <c r="F3888" s="35" t="str">
        <f t="shared" si="301"/>
        <v>Sunday</v>
      </c>
      <c r="G3888" s="35">
        <f t="shared" si="302"/>
        <v>6</v>
      </c>
      <c r="H3888" s="34">
        <f>CONVERT(INDEX(Htg_StPt_Sch_EZ!$C$4:$I$27,MATCH(Schedules_8760!$C3888,Htg_StPt_Sch_EZ!$B$4:$B$27,0),MATCH(Schedules_8760!$F3888,Htg_StPt_Sch_EZ!$C$3:$I$3,0)),"F","C")</f>
        <v>20.555555555555554</v>
      </c>
      <c r="I3888" s="34">
        <f>CONVERT(INDEX(Htg_StPt_Sch_EZ!$C$31:$I$54,MATCH(Schedules_8760!$C3888,Htg_StPt_Sch_EZ!$B$31:$B$54,0),MATCH(Schedules_8760!$F3888,Htg_StPt_Sch_EZ!$C$30:$I$30,0)),"F","C")</f>
        <v>19.444444444444443</v>
      </c>
      <c r="J3888" s="34">
        <f>CONVERT(INDEX(Clg_StPt_Sch_EZ!$C$4:$I$27,MATCH(Schedules_8760!$C3888,Clg_StPt_Sch_EZ!$B$4:$B$27,0),MATCH(Schedules_8760!$F3888,Clg_StPt_Sch_EZ!$C$3:$I$3,0)),"F","C")</f>
        <v>25.555555555555554</v>
      </c>
      <c r="K3888" s="34">
        <f>CONVERT(INDEX(Clg_StPt_Sch_EZ!$C$31:$I$54,MATCH(Schedules_8760!$C3888,Clg_StPt_Sch_EZ!$B$31:$B$54,0),MATCH(Schedules_8760!$F3888,Clg_StPt_Sch_EZ!$C$30:$I$30,0)),"F","C")</f>
        <v>28.333333333333332</v>
      </c>
      <c r="L3888" s="34">
        <f>CONVERT(INDEX(DHW_StPt_Sch_EZ!$C$4:$I$27,MATCH(Schedules_8760!$C3888,DHW_StPt_Sch_EZ!$B$4:$B$27,0),MATCH(Schedules_8760!$F3888,DHW_StPt_Sch_EZ!$C$3:$I$3,0)),"F","C")</f>
        <v>53.333333333333329</v>
      </c>
      <c r="M3888" s="34">
        <f>CONVERT(INDEX(DHW_StPt_Sch_EZ!$C$31:$I$54,MATCH(Schedules_8760!$C3888,DHW_StPt_Sch_EZ!$B$31:$B$54,0),MATCH(Schedules_8760!$F3888,DHW_StPt_Sch_EZ!$C$30:$I$30,0)),"F","C")</f>
        <v>53.333333333333329</v>
      </c>
      <c r="N3888" s="12"/>
      <c r="O3888" s="12"/>
      <c r="P3888" s="12"/>
    </row>
    <row r="3889" spans="1:16" x14ac:dyDescent="0.25">
      <c r="A3889" s="35">
        <v>3888</v>
      </c>
      <c r="B3889" s="89">
        <v>162.95833333333329</v>
      </c>
      <c r="C3889" s="35">
        <f t="shared" si="300"/>
        <v>24</v>
      </c>
      <c r="D3889" s="35">
        <f t="shared" si="303"/>
        <v>162</v>
      </c>
      <c r="E3889" s="35">
        <f t="shared" si="304"/>
        <v>1</v>
      </c>
      <c r="F3889" s="35" t="str">
        <f t="shared" si="301"/>
        <v>Sunday</v>
      </c>
      <c r="G3889" s="35">
        <f t="shared" si="302"/>
        <v>6</v>
      </c>
      <c r="H3889" s="34">
        <f>CONVERT(INDEX(Htg_StPt_Sch_EZ!$C$4:$I$27,MATCH(Schedules_8760!$C3889,Htg_StPt_Sch_EZ!$B$4:$B$27,0),MATCH(Schedules_8760!$F3889,Htg_StPt_Sch_EZ!$C$3:$I$3,0)),"F","C")</f>
        <v>20.555555555555554</v>
      </c>
      <c r="I3889" s="34">
        <f>CONVERT(INDEX(Htg_StPt_Sch_EZ!$C$31:$I$54,MATCH(Schedules_8760!$C3889,Htg_StPt_Sch_EZ!$B$31:$B$54,0),MATCH(Schedules_8760!$F3889,Htg_StPt_Sch_EZ!$C$30:$I$30,0)),"F","C")</f>
        <v>19.444444444444443</v>
      </c>
      <c r="J3889" s="34">
        <f>CONVERT(INDEX(Clg_StPt_Sch_EZ!$C$4:$I$27,MATCH(Schedules_8760!$C3889,Clg_StPt_Sch_EZ!$B$4:$B$27,0),MATCH(Schedules_8760!$F3889,Clg_StPt_Sch_EZ!$C$3:$I$3,0)),"F","C")</f>
        <v>25.555555555555554</v>
      </c>
      <c r="K3889" s="34">
        <f>CONVERT(INDEX(Clg_StPt_Sch_EZ!$C$31:$I$54,MATCH(Schedules_8760!$C3889,Clg_StPt_Sch_EZ!$B$31:$B$54,0),MATCH(Schedules_8760!$F3889,Clg_StPt_Sch_EZ!$C$30:$I$30,0)),"F","C")</f>
        <v>28.333333333333332</v>
      </c>
      <c r="L3889" s="34">
        <f>CONVERT(INDEX(DHW_StPt_Sch_EZ!$C$4:$I$27,MATCH(Schedules_8760!$C3889,DHW_StPt_Sch_EZ!$B$4:$B$27,0),MATCH(Schedules_8760!$F3889,DHW_StPt_Sch_EZ!$C$3:$I$3,0)),"F","C")</f>
        <v>53.333333333333329</v>
      </c>
      <c r="M3889" s="34">
        <f>CONVERT(INDEX(DHW_StPt_Sch_EZ!$C$31:$I$54,MATCH(Schedules_8760!$C3889,DHW_StPt_Sch_EZ!$B$31:$B$54,0),MATCH(Schedules_8760!$F3889,DHW_StPt_Sch_EZ!$C$30:$I$30,0)),"F","C")</f>
        <v>53.333333333333329</v>
      </c>
      <c r="N3889" s="12"/>
      <c r="O3889" s="12"/>
      <c r="P3889" s="12"/>
    </row>
    <row r="3890" spans="1:16" x14ac:dyDescent="0.25">
      <c r="A3890" s="35">
        <v>3889</v>
      </c>
      <c r="B3890" s="89">
        <v>163</v>
      </c>
      <c r="C3890" s="35">
        <f t="shared" si="300"/>
        <v>1</v>
      </c>
      <c r="D3890" s="35">
        <f t="shared" si="303"/>
        <v>163</v>
      </c>
      <c r="E3890" s="35">
        <f t="shared" si="304"/>
        <v>2</v>
      </c>
      <c r="F3890" s="35" t="str">
        <f t="shared" si="301"/>
        <v>Monday</v>
      </c>
      <c r="G3890" s="35">
        <f t="shared" si="302"/>
        <v>6</v>
      </c>
      <c r="H3890" s="34">
        <f>CONVERT(INDEX(Htg_StPt_Sch_EZ!$C$4:$I$27,MATCH(Schedules_8760!$C3890,Htg_StPt_Sch_EZ!$B$4:$B$27,0),MATCH(Schedules_8760!$F3890,Htg_StPt_Sch_EZ!$C$3:$I$3,0)),"F","C")</f>
        <v>20.555555555555554</v>
      </c>
      <c r="I3890" s="34">
        <f>CONVERT(INDEX(Htg_StPt_Sch_EZ!$C$31:$I$54,MATCH(Schedules_8760!$C3890,Htg_StPt_Sch_EZ!$B$31:$B$54,0),MATCH(Schedules_8760!$F3890,Htg_StPt_Sch_EZ!$C$30:$I$30,0)),"F","C")</f>
        <v>19.444444444444443</v>
      </c>
      <c r="J3890" s="34">
        <f>CONVERT(INDEX(Clg_StPt_Sch_EZ!$C$4:$I$27,MATCH(Schedules_8760!$C3890,Clg_StPt_Sch_EZ!$B$4:$B$27,0),MATCH(Schedules_8760!$F3890,Clg_StPt_Sch_EZ!$C$3:$I$3,0)),"F","C")</f>
        <v>25.555555555555554</v>
      </c>
      <c r="K3890" s="34">
        <f>CONVERT(INDEX(Clg_StPt_Sch_EZ!$C$31:$I$54,MATCH(Schedules_8760!$C3890,Clg_StPt_Sch_EZ!$B$31:$B$54,0),MATCH(Schedules_8760!$F3890,Clg_StPt_Sch_EZ!$C$30:$I$30,0)),"F","C")</f>
        <v>28.333333333333332</v>
      </c>
      <c r="L3890" s="34">
        <f>CONVERT(INDEX(DHW_StPt_Sch_EZ!$C$4:$I$27,MATCH(Schedules_8760!$C3890,DHW_StPt_Sch_EZ!$B$4:$B$27,0),MATCH(Schedules_8760!$F3890,DHW_StPt_Sch_EZ!$C$3:$I$3,0)),"F","C")</f>
        <v>53.333333333333329</v>
      </c>
      <c r="M3890" s="34">
        <f>CONVERT(INDEX(DHW_StPt_Sch_EZ!$C$31:$I$54,MATCH(Schedules_8760!$C3890,DHW_StPt_Sch_EZ!$B$31:$B$54,0),MATCH(Schedules_8760!$F3890,DHW_StPt_Sch_EZ!$C$30:$I$30,0)),"F","C")</f>
        <v>53.333333333333329</v>
      </c>
      <c r="N3890" s="12"/>
      <c r="O3890" s="12"/>
      <c r="P3890" s="12"/>
    </row>
    <row r="3891" spans="1:16" x14ac:dyDescent="0.25">
      <c r="A3891" s="35">
        <v>3890</v>
      </c>
      <c r="B3891" s="89">
        <v>163.04166666666671</v>
      </c>
      <c r="C3891" s="35">
        <f t="shared" si="300"/>
        <v>2</v>
      </c>
      <c r="D3891" s="35">
        <f t="shared" si="303"/>
        <v>163</v>
      </c>
      <c r="E3891" s="35">
        <f t="shared" si="304"/>
        <v>2</v>
      </c>
      <c r="F3891" s="35" t="str">
        <f t="shared" si="301"/>
        <v>Monday</v>
      </c>
      <c r="G3891" s="35">
        <f t="shared" si="302"/>
        <v>6</v>
      </c>
      <c r="H3891" s="34">
        <f>CONVERT(INDEX(Htg_StPt_Sch_EZ!$C$4:$I$27,MATCH(Schedules_8760!$C3891,Htg_StPt_Sch_EZ!$B$4:$B$27,0),MATCH(Schedules_8760!$F3891,Htg_StPt_Sch_EZ!$C$3:$I$3,0)),"F","C")</f>
        <v>20.555555555555554</v>
      </c>
      <c r="I3891" s="34">
        <f>CONVERT(INDEX(Htg_StPt_Sch_EZ!$C$31:$I$54,MATCH(Schedules_8760!$C3891,Htg_StPt_Sch_EZ!$B$31:$B$54,0),MATCH(Schedules_8760!$F3891,Htg_StPt_Sch_EZ!$C$30:$I$30,0)),"F","C")</f>
        <v>19.444444444444443</v>
      </c>
      <c r="J3891" s="34">
        <f>CONVERT(INDEX(Clg_StPt_Sch_EZ!$C$4:$I$27,MATCH(Schedules_8760!$C3891,Clg_StPt_Sch_EZ!$B$4:$B$27,0),MATCH(Schedules_8760!$F3891,Clg_StPt_Sch_EZ!$C$3:$I$3,0)),"F","C")</f>
        <v>25.555555555555554</v>
      </c>
      <c r="K3891" s="34">
        <f>CONVERT(INDEX(Clg_StPt_Sch_EZ!$C$31:$I$54,MATCH(Schedules_8760!$C3891,Clg_StPt_Sch_EZ!$B$31:$B$54,0),MATCH(Schedules_8760!$F3891,Clg_StPt_Sch_EZ!$C$30:$I$30,0)),"F","C")</f>
        <v>28.333333333333332</v>
      </c>
      <c r="L3891" s="34">
        <f>CONVERT(INDEX(DHW_StPt_Sch_EZ!$C$4:$I$27,MATCH(Schedules_8760!$C3891,DHW_StPt_Sch_EZ!$B$4:$B$27,0),MATCH(Schedules_8760!$F3891,DHW_StPt_Sch_EZ!$C$3:$I$3,0)),"F","C")</f>
        <v>53.333333333333329</v>
      </c>
      <c r="M3891" s="34">
        <f>CONVERT(INDEX(DHW_StPt_Sch_EZ!$C$31:$I$54,MATCH(Schedules_8760!$C3891,DHW_StPt_Sch_EZ!$B$31:$B$54,0),MATCH(Schedules_8760!$F3891,DHW_StPt_Sch_EZ!$C$30:$I$30,0)),"F","C")</f>
        <v>53.333333333333329</v>
      </c>
      <c r="N3891" s="12"/>
      <c r="O3891" s="12"/>
      <c r="P3891" s="12"/>
    </row>
    <row r="3892" spans="1:16" x14ac:dyDescent="0.25">
      <c r="A3892" s="35">
        <v>3891</v>
      </c>
      <c r="B3892" s="89">
        <v>163.08333333333329</v>
      </c>
      <c r="C3892" s="35">
        <f t="shared" si="300"/>
        <v>3</v>
      </c>
      <c r="D3892" s="35">
        <f t="shared" si="303"/>
        <v>163</v>
      </c>
      <c r="E3892" s="35">
        <f t="shared" si="304"/>
        <v>2</v>
      </c>
      <c r="F3892" s="35" t="str">
        <f t="shared" si="301"/>
        <v>Monday</v>
      </c>
      <c r="G3892" s="35">
        <f t="shared" si="302"/>
        <v>6</v>
      </c>
      <c r="H3892" s="34">
        <f>CONVERT(INDEX(Htg_StPt_Sch_EZ!$C$4:$I$27,MATCH(Schedules_8760!$C3892,Htg_StPt_Sch_EZ!$B$4:$B$27,0),MATCH(Schedules_8760!$F3892,Htg_StPt_Sch_EZ!$C$3:$I$3,0)),"F","C")</f>
        <v>20.555555555555554</v>
      </c>
      <c r="I3892" s="34">
        <f>CONVERT(INDEX(Htg_StPt_Sch_EZ!$C$31:$I$54,MATCH(Schedules_8760!$C3892,Htg_StPt_Sch_EZ!$B$31:$B$54,0),MATCH(Schedules_8760!$F3892,Htg_StPt_Sch_EZ!$C$30:$I$30,0)),"F","C")</f>
        <v>19.444444444444443</v>
      </c>
      <c r="J3892" s="34">
        <f>CONVERT(INDEX(Clg_StPt_Sch_EZ!$C$4:$I$27,MATCH(Schedules_8760!$C3892,Clg_StPt_Sch_EZ!$B$4:$B$27,0),MATCH(Schedules_8760!$F3892,Clg_StPt_Sch_EZ!$C$3:$I$3,0)),"F","C")</f>
        <v>25.555555555555554</v>
      </c>
      <c r="K3892" s="34">
        <f>CONVERT(INDEX(Clg_StPt_Sch_EZ!$C$31:$I$54,MATCH(Schedules_8760!$C3892,Clg_StPt_Sch_EZ!$B$31:$B$54,0),MATCH(Schedules_8760!$F3892,Clg_StPt_Sch_EZ!$C$30:$I$30,0)),"F","C")</f>
        <v>28.333333333333332</v>
      </c>
      <c r="L3892" s="34">
        <f>CONVERT(INDEX(DHW_StPt_Sch_EZ!$C$4:$I$27,MATCH(Schedules_8760!$C3892,DHW_StPt_Sch_EZ!$B$4:$B$27,0),MATCH(Schedules_8760!$F3892,DHW_StPt_Sch_EZ!$C$3:$I$3,0)),"F","C")</f>
        <v>53.333333333333329</v>
      </c>
      <c r="M3892" s="34">
        <f>CONVERT(INDEX(DHW_StPt_Sch_EZ!$C$31:$I$54,MATCH(Schedules_8760!$C3892,DHW_StPt_Sch_EZ!$B$31:$B$54,0),MATCH(Schedules_8760!$F3892,DHW_StPt_Sch_EZ!$C$30:$I$30,0)),"F","C")</f>
        <v>53.333333333333329</v>
      </c>
      <c r="N3892" s="12"/>
      <c r="O3892" s="12"/>
      <c r="P3892" s="12"/>
    </row>
    <row r="3893" spans="1:16" x14ac:dyDescent="0.25">
      <c r="A3893" s="35">
        <v>3892</v>
      </c>
      <c r="B3893" s="89">
        <v>163.125</v>
      </c>
      <c r="C3893" s="35">
        <f t="shared" si="300"/>
        <v>4</v>
      </c>
      <c r="D3893" s="35">
        <f t="shared" si="303"/>
        <v>163</v>
      </c>
      <c r="E3893" s="35">
        <f t="shared" si="304"/>
        <v>2</v>
      </c>
      <c r="F3893" s="35" t="str">
        <f t="shared" si="301"/>
        <v>Monday</v>
      </c>
      <c r="G3893" s="35">
        <f t="shared" si="302"/>
        <v>6</v>
      </c>
      <c r="H3893" s="34">
        <f>CONVERT(INDEX(Htg_StPt_Sch_EZ!$C$4:$I$27,MATCH(Schedules_8760!$C3893,Htg_StPt_Sch_EZ!$B$4:$B$27,0),MATCH(Schedules_8760!$F3893,Htg_StPt_Sch_EZ!$C$3:$I$3,0)),"F","C")</f>
        <v>20.555555555555554</v>
      </c>
      <c r="I3893" s="34">
        <f>CONVERT(INDEX(Htg_StPt_Sch_EZ!$C$31:$I$54,MATCH(Schedules_8760!$C3893,Htg_StPt_Sch_EZ!$B$31:$B$54,0),MATCH(Schedules_8760!$F3893,Htg_StPt_Sch_EZ!$C$30:$I$30,0)),"F","C")</f>
        <v>19.444444444444443</v>
      </c>
      <c r="J3893" s="34">
        <f>CONVERT(INDEX(Clg_StPt_Sch_EZ!$C$4:$I$27,MATCH(Schedules_8760!$C3893,Clg_StPt_Sch_EZ!$B$4:$B$27,0),MATCH(Schedules_8760!$F3893,Clg_StPt_Sch_EZ!$C$3:$I$3,0)),"F","C")</f>
        <v>25.555555555555554</v>
      </c>
      <c r="K3893" s="34">
        <f>CONVERT(INDEX(Clg_StPt_Sch_EZ!$C$31:$I$54,MATCH(Schedules_8760!$C3893,Clg_StPt_Sch_EZ!$B$31:$B$54,0),MATCH(Schedules_8760!$F3893,Clg_StPt_Sch_EZ!$C$30:$I$30,0)),"F","C")</f>
        <v>28.333333333333332</v>
      </c>
      <c r="L3893" s="34">
        <f>CONVERT(INDEX(DHW_StPt_Sch_EZ!$C$4:$I$27,MATCH(Schedules_8760!$C3893,DHW_StPt_Sch_EZ!$B$4:$B$27,0),MATCH(Schedules_8760!$F3893,DHW_StPt_Sch_EZ!$C$3:$I$3,0)),"F","C")</f>
        <v>53.333333333333329</v>
      </c>
      <c r="M3893" s="34">
        <f>CONVERT(INDEX(DHW_StPt_Sch_EZ!$C$31:$I$54,MATCH(Schedules_8760!$C3893,DHW_StPt_Sch_EZ!$B$31:$B$54,0),MATCH(Schedules_8760!$F3893,DHW_StPt_Sch_EZ!$C$30:$I$30,0)),"F","C")</f>
        <v>53.333333333333329</v>
      </c>
      <c r="N3893" s="12"/>
      <c r="O3893" s="12"/>
      <c r="P3893" s="12"/>
    </row>
    <row r="3894" spans="1:16" x14ac:dyDescent="0.25">
      <c r="A3894" s="35">
        <v>3893</v>
      </c>
      <c r="B3894" s="89">
        <v>163.16666666666671</v>
      </c>
      <c r="C3894" s="35">
        <f t="shared" si="300"/>
        <v>5</v>
      </c>
      <c r="D3894" s="35">
        <f t="shared" si="303"/>
        <v>163</v>
      </c>
      <c r="E3894" s="35">
        <f t="shared" si="304"/>
        <v>2</v>
      </c>
      <c r="F3894" s="35" t="str">
        <f t="shared" si="301"/>
        <v>Monday</v>
      </c>
      <c r="G3894" s="35">
        <f t="shared" si="302"/>
        <v>6</v>
      </c>
      <c r="H3894" s="34">
        <f>CONVERT(INDEX(Htg_StPt_Sch_EZ!$C$4:$I$27,MATCH(Schedules_8760!$C3894,Htg_StPt_Sch_EZ!$B$4:$B$27,0),MATCH(Schedules_8760!$F3894,Htg_StPt_Sch_EZ!$C$3:$I$3,0)),"F","C")</f>
        <v>20.555555555555554</v>
      </c>
      <c r="I3894" s="34">
        <f>CONVERT(INDEX(Htg_StPt_Sch_EZ!$C$31:$I$54,MATCH(Schedules_8760!$C3894,Htg_StPt_Sch_EZ!$B$31:$B$54,0),MATCH(Schedules_8760!$F3894,Htg_StPt_Sch_EZ!$C$30:$I$30,0)),"F","C")</f>
        <v>19.444444444444443</v>
      </c>
      <c r="J3894" s="34">
        <f>CONVERT(INDEX(Clg_StPt_Sch_EZ!$C$4:$I$27,MATCH(Schedules_8760!$C3894,Clg_StPt_Sch_EZ!$B$4:$B$27,0),MATCH(Schedules_8760!$F3894,Clg_StPt_Sch_EZ!$C$3:$I$3,0)),"F","C")</f>
        <v>25.555555555555554</v>
      </c>
      <c r="K3894" s="34">
        <f>CONVERT(INDEX(Clg_StPt_Sch_EZ!$C$31:$I$54,MATCH(Schedules_8760!$C3894,Clg_StPt_Sch_EZ!$B$31:$B$54,0),MATCH(Schedules_8760!$F3894,Clg_StPt_Sch_EZ!$C$30:$I$30,0)),"F","C")</f>
        <v>28.333333333333332</v>
      </c>
      <c r="L3894" s="34">
        <f>CONVERT(INDEX(DHW_StPt_Sch_EZ!$C$4:$I$27,MATCH(Schedules_8760!$C3894,DHW_StPt_Sch_EZ!$B$4:$B$27,0),MATCH(Schedules_8760!$F3894,DHW_StPt_Sch_EZ!$C$3:$I$3,0)),"F","C")</f>
        <v>53.333333333333329</v>
      </c>
      <c r="M3894" s="34">
        <f>CONVERT(INDEX(DHW_StPt_Sch_EZ!$C$31:$I$54,MATCH(Schedules_8760!$C3894,DHW_StPt_Sch_EZ!$B$31:$B$54,0),MATCH(Schedules_8760!$F3894,DHW_StPt_Sch_EZ!$C$30:$I$30,0)),"F","C")</f>
        <v>53.333333333333329</v>
      </c>
      <c r="N3894" s="12"/>
      <c r="O3894" s="12"/>
      <c r="P3894" s="12"/>
    </row>
    <row r="3895" spans="1:16" x14ac:dyDescent="0.25">
      <c r="A3895" s="35">
        <v>3894</v>
      </c>
      <c r="B3895" s="89">
        <v>163.20833333333329</v>
      </c>
      <c r="C3895" s="35">
        <f t="shared" si="300"/>
        <v>6</v>
      </c>
      <c r="D3895" s="35">
        <f t="shared" si="303"/>
        <v>163</v>
      </c>
      <c r="E3895" s="35">
        <f t="shared" si="304"/>
        <v>2</v>
      </c>
      <c r="F3895" s="35" t="str">
        <f t="shared" si="301"/>
        <v>Monday</v>
      </c>
      <c r="G3895" s="35">
        <f t="shared" si="302"/>
        <v>6</v>
      </c>
      <c r="H3895" s="34">
        <f>CONVERT(INDEX(Htg_StPt_Sch_EZ!$C$4:$I$27,MATCH(Schedules_8760!$C3895,Htg_StPt_Sch_EZ!$B$4:$B$27,0),MATCH(Schedules_8760!$F3895,Htg_StPt_Sch_EZ!$C$3:$I$3,0)),"F","C")</f>
        <v>20.555555555555554</v>
      </c>
      <c r="I3895" s="34">
        <f>CONVERT(INDEX(Htg_StPt_Sch_EZ!$C$31:$I$54,MATCH(Schedules_8760!$C3895,Htg_StPt_Sch_EZ!$B$31:$B$54,0),MATCH(Schedules_8760!$F3895,Htg_StPt_Sch_EZ!$C$30:$I$30,0)),"F","C")</f>
        <v>19.444444444444443</v>
      </c>
      <c r="J3895" s="34">
        <f>CONVERT(INDEX(Clg_StPt_Sch_EZ!$C$4:$I$27,MATCH(Schedules_8760!$C3895,Clg_StPt_Sch_EZ!$B$4:$B$27,0),MATCH(Schedules_8760!$F3895,Clg_StPt_Sch_EZ!$C$3:$I$3,0)),"F","C")</f>
        <v>25.555555555555554</v>
      </c>
      <c r="K3895" s="34">
        <f>CONVERT(INDEX(Clg_StPt_Sch_EZ!$C$31:$I$54,MATCH(Schedules_8760!$C3895,Clg_StPt_Sch_EZ!$B$31:$B$54,0),MATCH(Schedules_8760!$F3895,Clg_StPt_Sch_EZ!$C$30:$I$30,0)),"F","C")</f>
        <v>28.333333333333332</v>
      </c>
      <c r="L3895" s="34">
        <f>CONVERT(INDEX(DHW_StPt_Sch_EZ!$C$4:$I$27,MATCH(Schedules_8760!$C3895,DHW_StPt_Sch_EZ!$B$4:$B$27,0),MATCH(Schedules_8760!$F3895,DHW_StPt_Sch_EZ!$C$3:$I$3,0)),"F","C")</f>
        <v>53.333333333333329</v>
      </c>
      <c r="M3895" s="34">
        <f>CONVERT(INDEX(DHW_StPt_Sch_EZ!$C$31:$I$54,MATCH(Schedules_8760!$C3895,DHW_StPt_Sch_EZ!$B$31:$B$54,0),MATCH(Schedules_8760!$F3895,DHW_StPt_Sch_EZ!$C$30:$I$30,0)),"F","C")</f>
        <v>53.333333333333329</v>
      </c>
      <c r="N3895" s="12"/>
      <c r="O3895" s="12"/>
      <c r="P3895" s="12"/>
    </row>
    <row r="3896" spans="1:16" x14ac:dyDescent="0.25">
      <c r="A3896" s="35">
        <v>3895</v>
      </c>
      <c r="B3896" s="89">
        <v>163.25</v>
      </c>
      <c r="C3896" s="35">
        <f t="shared" si="300"/>
        <v>7</v>
      </c>
      <c r="D3896" s="35">
        <f t="shared" si="303"/>
        <v>163</v>
      </c>
      <c r="E3896" s="35">
        <f t="shared" si="304"/>
        <v>2</v>
      </c>
      <c r="F3896" s="35" t="str">
        <f t="shared" si="301"/>
        <v>Monday</v>
      </c>
      <c r="G3896" s="35">
        <f t="shared" si="302"/>
        <v>6</v>
      </c>
      <c r="H3896" s="34">
        <f>CONVERT(INDEX(Htg_StPt_Sch_EZ!$C$4:$I$27,MATCH(Schedules_8760!$C3896,Htg_StPt_Sch_EZ!$B$4:$B$27,0),MATCH(Schedules_8760!$F3896,Htg_StPt_Sch_EZ!$C$3:$I$3,0)),"F","C")</f>
        <v>20.555555555555554</v>
      </c>
      <c r="I3896" s="34">
        <f>CONVERT(INDEX(Htg_StPt_Sch_EZ!$C$31:$I$54,MATCH(Schedules_8760!$C3896,Htg_StPt_Sch_EZ!$B$31:$B$54,0),MATCH(Schedules_8760!$F3896,Htg_StPt_Sch_EZ!$C$30:$I$30,0)),"F","C")</f>
        <v>19.444444444444443</v>
      </c>
      <c r="J3896" s="34">
        <f>CONVERT(INDEX(Clg_StPt_Sch_EZ!$C$4:$I$27,MATCH(Schedules_8760!$C3896,Clg_StPt_Sch_EZ!$B$4:$B$27,0),MATCH(Schedules_8760!$F3896,Clg_StPt_Sch_EZ!$C$3:$I$3,0)),"F","C")</f>
        <v>25.555555555555554</v>
      </c>
      <c r="K3896" s="34">
        <f>CONVERT(INDEX(Clg_StPt_Sch_EZ!$C$31:$I$54,MATCH(Schedules_8760!$C3896,Clg_StPt_Sch_EZ!$B$31:$B$54,0),MATCH(Schedules_8760!$F3896,Clg_StPt_Sch_EZ!$C$30:$I$30,0)),"F","C")</f>
        <v>28.333333333333332</v>
      </c>
      <c r="L3896" s="34">
        <f>CONVERT(INDEX(DHW_StPt_Sch_EZ!$C$4:$I$27,MATCH(Schedules_8760!$C3896,DHW_StPt_Sch_EZ!$B$4:$B$27,0),MATCH(Schedules_8760!$F3896,DHW_StPt_Sch_EZ!$C$3:$I$3,0)),"F","C")</f>
        <v>53.333333333333329</v>
      </c>
      <c r="M3896" s="34">
        <f>CONVERT(INDEX(DHW_StPt_Sch_EZ!$C$31:$I$54,MATCH(Schedules_8760!$C3896,DHW_StPt_Sch_EZ!$B$31:$B$54,0),MATCH(Schedules_8760!$F3896,DHW_StPt_Sch_EZ!$C$30:$I$30,0)),"F","C")</f>
        <v>53.333333333333329</v>
      </c>
      <c r="N3896" s="12"/>
      <c r="O3896" s="12"/>
      <c r="P3896" s="12"/>
    </row>
    <row r="3897" spans="1:16" x14ac:dyDescent="0.25">
      <c r="A3897" s="35">
        <v>3896</v>
      </c>
      <c r="B3897" s="89">
        <v>163.29166666666671</v>
      </c>
      <c r="C3897" s="35">
        <f t="shared" si="300"/>
        <v>8</v>
      </c>
      <c r="D3897" s="35">
        <f t="shared" si="303"/>
        <v>163</v>
      </c>
      <c r="E3897" s="35">
        <f t="shared" si="304"/>
        <v>2</v>
      </c>
      <c r="F3897" s="35" t="str">
        <f t="shared" si="301"/>
        <v>Monday</v>
      </c>
      <c r="G3897" s="35">
        <f t="shared" si="302"/>
        <v>6</v>
      </c>
      <c r="H3897" s="34">
        <f>CONVERT(INDEX(Htg_StPt_Sch_EZ!$C$4:$I$27,MATCH(Schedules_8760!$C3897,Htg_StPt_Sch_EZ!$B$4:$B$27,0),MATCH(Schedules_8760!$F3897,Htg_StPt_Sch_EZ!$C$3:$I$3,0)),"F","C")</f>
        <v>20.555555555555554</v>
      </c>
      <c r="I3897" s="34">
        <f>CONVERT(INDEX(Htg_StPt_Sch_EZ!$C$31:$I$54,MATCH(Schedules_8760!$C3897,Htg_StPt_Sch_EZ!$B$31:$B$54,0),MATCH(Schedules_8760!$F3897,Htg_StPt_Sch_EZ!$C$30:$I$30,0)),"F","C")</f>
        <v>19.444444444444443</v>
      </c>
      <c r="J3897" s="34">
        <f>CONVERT(INDEX(Clg_StPt_Sch_EZ!$C$4:$I$27,MATCH(Schedules_8760!$C3897,Clg_StPt_Sch_EZ!$B$4:$B$27,0),MATCH(Schedules_8760!$F3897,Clg_StPt_Sch_EZ!$C$3:$I$3,0)),"F","C")</f>
        <v>25.555555555555554</v>
      </c>
      <c r="K3897" s="34">
        <f>CONVERT(INDEX(Clg_StPt_Sch_EZ!$C$31:$I$54,MATCH(Schedules_8760!$C3897,Clg_StPt_Sch_EZ!$B$31:$B$54,0),MATCH(Schedules_8760!$F3897,Clg_StPt_Sch_EZ!$C$30:$I$30,0)),"F","C")</f>
        <v>25</v>
      </c>
      <c r="L3897" s="34">
        <f>CONVERT(INDEX(DHW_StPt_Sch_EZ!$C$4:$I$27,MATCH(Schedules_8760!$C3897,DHW_StPt_Sch_EZ!$B$4:$B$27,0),MATCH(Schedules_8760!$F3897,DHW_StPt_Sch_EZ!$C$3:$I$3,0)),"F","C")</f>
        <v>53.333333333333329</v>
      </c>
      <c r="M3897" s="34">
        <f>CONVERT(INDEX(DHW_StPt_Sch_EZ!$C$31:$I$54,MATCH(Schedules_8760!$C3897,DHW_StPt_Sch_EZ!$B$31:$B$54,0),MATCH(Schedules_8760!$F3897,DHW_StPt_Sch_EZ!$C$30:$I$30,0)),"F","C")</f>
        <v>53.333333333333329</v>
      </c>
      <c r="N3897" s="12"/>
      <c r="O3897" s="12"/>
      <c r="P3897" s="12"/>
    </row>
    <row r="3898" spans="1:16" x14ac:dyDescent="0.25">
      <c r="A3898" s="35">
        <v>3897</v>
      </c>
      <c r="B3898" s="89">
        <v>163.33333333333329</v>
      </c>
      <c r="C3898" s="35">
        <f t="shared" si="300"/>
        <v>9</v>
      </c>
      <c r="D3898" s="35">
        <f t="shared" si="303"/>
        <v>163</v>
      </c>
      <c r="E3898" s="35">
        <f t="shared" si="304"/>
        <v>2</v>
      </c>
      <c r="F3898" s="35" t="str">
        <f t="shared" si="301"/>
        <v>Monday</v>
      </c>
      <c r="G3898" s="35">
        <f t="shared" si="302"/>
        <v>6</v>
      </c>
      <c r="H3898" s="34">
        <f>CONVERT(INDEX(Htg_StPt_Sch_EZ!$C$4:$I$27,MATCH(Schedules_8760!$C3898,Htg_StPt_Sch_EZ!$B$4:$B$27,0),MATCH(Schedules_8760!$F3898,Htg_StPt_Sch_EZ!$C$3:$I$3,0)),"F","C")</f>
        <v>20.555555555555554</v>
      </c>
      <c r="I3898" s="34">
        <f>CONVERT(INDEX(Htg_StPt_Sch_EZ!$C$31:$I$54,MATCH(Schedules_8760!$C3898,Htg_StPt_Sch_EZ!$B$31:$B$54,0),MATCH(Schedules_8760!$F3898,Htg_StPt_Sch_EZ!$C$30:$I$30,0)),"F","C")</f>
        <v>19.444444444444443</v>
      </c>
      <c r="J3898" s="34">
        <f>CONVERT(INDEX(Clg_StPt_Sch_EZ!$C$4:$I$27,MATCH(Schedules_8760!$C3898,Clg_StPt_Sch_EZ!$B$4:$B$27,0),MATCH(Schedules_8760!$F3898,Clg_StPt_Sch_EZ!$C$3:$I$3,0)),"F","C")</f>
        <v>25.555555555555554</v>
      </c>
      <c r="K3898" s="34">
        <f>CONVERT(INDEX(Clg_StPt_Sch_EZ!$C$31:$I$54,MATCH(Schedules_8760!$C3898,Clg_StPt_Sch_EZ!$B$31:$B$54,0),MATCH(Schedules_8760!$F3898,Clg_StPt_Sch_EZ!$C$30:$I$30,0)),"F","C")</f>
        <v>25</v>
      </c>
      <c r="L3898" s="34">
        <f>CONVERT(INDEX(DHW_StPt_Sch_EZ!$C$4:$I$27,MATCH(Schedules_8760!$C3898,DHW_StPt_Sch_EZ!$B$4:$B$27,0),MATCH(Schedules_8760!$F3898,DHW_StPt_Sch_EZ!$C$3:$I$3,0)),"F","C")</f>
        <v>53.333333333333329</v>
      </c>
      <c r="M3898" s="34">
        <f>CONVERT(INDEX(DHW_StPt_Sch_EZ!$C$31:$I$54,MATCH(Schedules_8760!$C3898,DHW_StPt_Sch_EZ!$B$31:$B$54,0),MATCH(Schedules_8760!$F3898,DHW_StPt_Sch_EZ!$C$30:$I$30,0)),"F","C")</f>
        <v>53.333333333333329</v>
      </c>
      <c r="N3898" s="12"/>
      <c r="O3898" s="12"/>
      <c r="P3898" s="12"/>
    </row>
    <row r="3899" spans="1:16" x14ac:dyDescent="0.25">
      <c r="A3899" s="35">
        <v>3898</v>
      </c>
      <c r="B3899" s="89">
        <v>163.375</v>
      </c>
      <c r="C3899" s="35">
        <f t="shared" si="300"/>
        <v>10</v>
      </c>
      <c r="D3899" s="35">
        <f t="shared" si="303"/>
        <v>163</v>
      </c>
      <c r="E3899" s="35">
        <f t="shared" si="304"/>
        <v>2</v>
      </c>
      <c r="F3899" s="35" t="str">
        <f t="shared" si="301"/>
        <v>Monday</v>
      </c>
      <c r="G3899" s="35">
        <f t="shared" si="302"/>
        <v>6</v>
      </c>
      <c r="H3899" s="34">
        <f>CONVERT(INDEX(Htg_StPt_Sch_EZ!$C$4:$I$27,MATCH(Schedules_8760!$C3899,Htg_StPt_Sch_EZ!$B$4:$B$27,0),MATCH(Schedules_8760!$F3899,Htg_StPt_Sch_EZ!$C$3:$I$3,0)),"F","C")</f>
        <v>20.555555555555554</v>
      </c>
      <c r="I3899" s="34">
        <f>CONVERT(INDEX(Htg_StPt_Sch_EZ!$C$31:$I$54,MATCH(Schedules_8760!$C3899,Htg_StPt_Sch_EZ!$B$31:$B$54,0),MATCH(Schedules_8760!$F3899,Htg_StPt_Sch_EZ!$C$30:$I$30,0)),"F","C")</f>
        <v>19.444444444444443</v>
      </c>
      <c r="J3899" s="34">
        <f>CONVERT(INDEX(Clg_StPt_Sch_EZ!$C$4:$I$27,MATCH(Schedules_8760!$C3899,Clg_StPt_Sch_EZ!$B$4:$B$27,0),MATCH(Schedules_8760!$F3899,Clg_StPt_Sch_EZ!$C$3:$I$3,0)),"F","C")</f>
        <v>25.555555555555554</v>
      </c>
      <c r="K3899" s="34">
        <f>CONVERT(INDEX(Clg_StPt_Sch_EZ!$C$31:$I$54,MATCH(Schedules_8760!$C3899,Clg_StPt_Sch_EZ!$B$31:$B$54,0),MATCH(Schedules_8760!$F3899,Clg_StPt_Sch_EZ!$C$30:$I$30,0)),"F","C")</f>
        <v>25</v>
      </c>
      <c r="L3899" s="34">
        <f>CONVERT(INDEX(DHW_StPt_Sch_EZ!$C$4:$I$27,MATCH(Schedules_8760!$C3899,DHW_StPt_Sch_EZ!$B$4:$B$27,0),MATCH(Schedules_8760!$F3899,DHW_StPt_Sch_EZ!$C$3:$I$3,0)),"F","C")</f>
        <v>53.333333333333329</v>
      </c>
      <c r="M3899" s="34">
        <f>CONVERT(INDEX(DHW_StPt_Sch_EZ!$C$31:$I$54,MATCH(Schedules_8760!$C3899,DHW_StPt_Sch_EZ!$B$31:$B$54,0),MATCH(Schedules_8760!$F3899,DHW_StPt_Sch_EZ!$C$30:$I$30,0)),"F","C")</f>
        <v>53.333333333333329</v>
      </c>
      <c r="N3899" s="12"/>
      <c r="O3899" s="12"/>
      <c r="P3899" s="12"/>
    </row>
    <row r="3900" spans="1:16" x14ac:dyDescent="0.25">
      <c r="A3900" s="35">
        <v>3899</v>
      </c>
      <c r="B3900" s="89">
        <v>163.41666666666671</v>
      </c>
      <c r="C3900" s="35">
        <f t="shared" si="300"/>
        <v>11</v>
      </c>
      <c r="D3900" s="35">
        <f t="shared" si="303"/>
        <v>163</v>
      </c>
      <c r="E3900" s="35">
        <f t="shared" si="304"/>
        <v>2</v>
      </c>
      <c r="F3900" s="35" t="str">
        <f t="shared" si="301"/>
        <v>Monday</v>
      </c>
      <c r="G3900" s="35">
        <f t="shared" si="302"/>
        <v>6</v>
      </c>
      <c r="H3900" s="34">
        <f>CONVERT(INDEX(Htg_StPt_Sch_EZ!$C$4:$I$27,MATCH(Schedules_8760!$C3900,Htg_StPt_Sch_EZ!$B$4:$B$27,0),MATCH(Schedules_8760!$F3900,Htg_StPt_Sch_EZ!$C$3:$I$3,0)),"F","C")</f>
        <v>20.555555555555554</v>
      </c>
      <c r="I3900" s="34">
        <f>CONVERT(INDEX(Htg_StPt_Sch_EZ!$C$31:$I$54,MATCH(Schedules_8760!$C3900,Htg_StPt_Sch_EZ!$B$31:$B$54,0),MATCH(Schedules_8760!$F3900,Htg_StPt_Sch_EZ!$C$30:$I$30,0)),"F","C")</f>
        <v>19.444444444444443</v>
      </c>
      <c r="J3900" s="34">
        <f>CONVERT(INDEX(Clg_StPt_Sch_EZ!$C$4:$I$27,MATCH(Schedules_8760!$C3900,Clg_StPt_Sch_EZ!$B$4:$B$27,0),MATCH(Schedules_8760!$F3900,Clg_StPt_Sch_EZ!$C$3:$I$3,0)),"F","C")</f>
        <v>25.555555555555554</v>
      </c>
      <c r="K3900" s="34">
        <f>CONVERT(INDEX(Clg_StPt_Sch_EZ!$C$31:$I$54,MATCH(Schedules_8760!$C3900,Clg_StPt_Sch_EZ!$B$31:$B$54,0),MATCH(Schedules_8760!$F3900,Clg_StPt_Sch_EZ!$C$30:$I$30,0)),"F","C")</f>
        <v>25</v>
      </c>
      <c r="L3900" s="34">
        <f>CONVERT(INDEX(DHW_StPt_Sch_EZ!$C$4:$I$27,MATCH(Schedules_8760!$C3900,DHW_StPt_Sch_EZ!$B$4:$B$27,0),MATCH(Schedules_8760!$F3900,DHW_StPt_Sch_EZ!$C$3:$I$3,0)),"F","C")</f>
        <v>53.333333333333329</v>
      </c>
      <c r="M3900" s="34">
        <f>CONVERT(INDEX(DHW_StPt_Sch_EZ!$C$31:$I$54,MATCH(Schedules_8760!$C3900,DHW_StPt_Sch_EZ!$B$31:$B$54,0),MATCH(Schedules_8760!$F3900,DHW_StPt_Sch_EZ!$C$30:$I$30,0)),"F","C")</f>
        <v>53.333333333333329</v>
      </c>
      <c r="N3900" s="12"/>
      <c r="O3900" s="12"/>
      <c r="P3900" s="12"/>
    </row>
    <row r="3901" spans="1:16" x14ac:dyDescent="0.25">
      <c r="A3901" s="35">
        <v>3900</v>
      </c>
      <c r="B3901" s="89">
        <v>163.45833333333329</v>
      </c>
      <c r="C3901" s="35">
        <f t="shared" si="300"/>
        <v>12</v>
      </c>
      <c r="D3901" s="35">
        <f t="shared" si="303"/>
        <v>163</v>
      </c>
      <c r="E3901" s="35">
        <f t="shared" si="304"/>
        <v>2</v>
      </c>
      <c r="F3901" s="35" t="str">
        <f t="shared" si="301"/>
        <v>Monday</v>
      </c>
      <c r="G3901" s="35">
        <f t="shared" si="302"/>
        <v>6</v>
      </c>
      <c r="H3901" s="34">
        <f>CONVERT(INDEX(Htg_StPt_Sch_EZ!$C$4:$I$27,MATCH(Schedules_8760!$C3901,Htg_StPt_Sch_EZ!$B$4:$B$27,0),MATCH(Schedules_8760!$F3901,Htg_StPt_Sch_EZ!$C$3:$I$3,0)),"F","C")</f>
        <v>20.555555555555554</v>
      </c>
      <c r="I3901" s="34">
        <f>CONVERT(INDEX(Htg_StPt_Sch_EZ!$C$31:$I$54,MATCH(Schedules_8760!$C3901,Htg_StPt_Sch_EZ!$B$31:$B$54,0),MATCH(Schedules_8760!$F3901,Htg_StPt_Sch_EZ!$C$30:$I$30,0)),"F","C")</f>
        <v>19.444444444444443</v>
      </c>
      <c r="J3901" s="34">
        <f>CONVERT(INDEX(Clg_StPt_Sch_EZ!$C$4:$I$27,MATCH(Schedules_8760!$C3901,Clg_StPt_Sch_EZ!$B$4:$B$27,0),MATCH(Schedules_8760!$F3901,Clg_StPt_Sch_EZ!$C$3:$I$3,0)),"F","C")</f>
        <v>25.555555555555554</v>
      </c>
      <c r="K3901" s="34">
        <f>CONVERT(INDEX(Clg_StPt_Sch_EZ!$C$31:$I$54,MATCH(Schedules_8760!$C3901,Clg_StPt_Sch_EZ!$B$31:$B$54,0),MATCH(Schedules_8760!$F3901,Clg_StPt_Sch_EZ!$C$30:$I$30,0)),"F","C")</f>
        <v>25</v>
      </c>
      <c r="L3901" s="34">
        <f>CONVERT(INDEX(DHW_StPt_Sch_EZ!$C$4:$I$27,MATCH(Schedules_8760!$C3901,DHW_StPt_Sch_EZ!$B$4:$B$27,0),MATCH(Schedules_8760!$F3901,DHW_StPt_Sch_EZ!$C$3:$I$3,0)),"F","C")</f>
        <v>53.333333333333329</v>
      </c>
      <c r="M3901" s="34">
        <f>CONVERT(INDEX(DHW_StPt_Sch_EZ!$C$31:$I$54,MATCH(Schedules_8760!$C3901,DHW_StPt_Sch_EZ!$B$31:$B$54,0),MATCH(Schedules_8760!$F3901,DHW_StPt_Sch_EZ!$C$30:$I$30,0)),"F","C")</f>
        <v>53.333333333333329</v>
      </c>
      <c r="N3901" s="12"/>
      <c r="O3901" s="12"/>
      <c r="P3901" s="12"/>
    </row>
    <row r="3902" spans="1:16" x14ac:dyDescent="0.25">
      <c r="A3902" s="35">
        <v>3901</v>
      </c>
      <c r="B3902" s="89">
        <v>163.5</v>
      </c>
      <c r="C3902" s="35">
        <f t="shared" si="300"/>
        <v>13</v>
      </c>
      <c r="D3902" s="35">
        <f t="shared" si="303"/>
        <v>163</v>
      </c>
      <c r="E3902" s="35">
        <f t="shared" si="304"/>
        <v>2</v>
      </c>
      <c r="F3902" s="35" t="str">
        <f t="shared" si="301"/>
        <v>Monday</v>
      </c>
      <c r="G3902" s="35">
        <f t="shared" si="302"/>
        <v>6</v>
      </c>
      <c r="H3902" s="34">
        <f>CONVERT(INDEX(Htg_StPt_Sch_EZ!$C$4:$I$27,MATCH(Schedules_8760!$C3902,Htg_StPt_Sch_EZ!$B$4:$B$27,0),MATCH(Schedules_8760!$F3902,Htg_StPt_Sch_EZ!$C$3:$I$3,0)),"F","C")</f>
        <v>20.555555555555554</v>
      </c>
      <c r="I3902" s="34">
        <f>CONVERT(INDEX(Htg_StPt_Sch_EZ!$C$31:$I$54,MATCH(Schedules_8760!$C3902,Htg_StPt_Sch_EZ!$B$31:$B$54,0),MATCH(Schedules_8760!$F3902,Htg_StPt_Sch_EZ!$C$30:$I$30,0)),"F","C")</f>
        <v>19.444444444444443</v>
      </c>
      <c r="J3902" s="34">
        <f>CONVERT(INDEX(Clg_StPt_Sch_EZ!$C$4:$I$27,MATCH(Schedules_8760!$C3902,Clg_StPt_Sch_EZ!$B$4:$B$27,0),MATCH(Schedules_8760!$F3902,Clg_StPt_Sch_EZ!$C$3:$I$3,0)),"F","C")</f>
        <v>25.555555555555554</v>
      </c>
      <c r="K3902" s="34">
        <f>CONVERT(INDEX(Clg_StPt_Sch_EZ!$C$31:$I$54,MATCH(Schedules_8760!$C3902,Clg_StPt_Sch_EZ!$B$31:$B$54,0),MATCH(Schedules_8760!$F3902,Clg_StPt_Sch_EZ!$C$30:$I$30,0)),"F","C")</f>
        <v>25</v>
      </c>
      <c r="L3902" s="34">
        <f>CONVERT(INDEX(DHW_StPt_Sch_EZ!$C$4:$I$27,MATCH(Schedules_8760!$C3902,DHW_StPt_Sch_EZ!$B$4:$B$27,0),MATCH(Schedules_8760!$F3902,DHW_StPt_Sch_EZ!$C$3:$I$3,0)),"F","C")</f>
        <v>53.333333333333329</v>
      </c>
      <c r="M3902" s="34">
        <f>CONVERT(INDEX(DHW_StPt_Sch_EZ!$C$31:$I$54,MATCH(Schedules_8760!$C3902,DHW_StPt_Sch_EZ!$B$31:$B$54,0),MATCH(Schedules_8760!$F3902,DHW_StPt_Sch_EZ!$C$30:$I$30,0)),"F","C")</f>
        <v>53.333333333333329</v>
      </c>
      <c r="N3902" s="12"/>
      <c r="O3902" s="12"/>
      <c r="P3902" s="12"/>
    </row>
    <row r="3903" spans="1:16" x14ac:dyDescent="0.25">
      <c r="A3903" s="35">
        <v>3902</v>
      </c>
      <c r="B3903" s="89">
        <v>163.54166666666671</v>
      </c>
      <c r="C3903" s="35">
        <f t="shared" si="300"/>
        <v>14</v>
      </c>
      <c r="D3903" s="35">
        <f t="shared" si="303"/>
        <v>163</v>
      </c>
      <c r="E3903" s="35">
        <f t="shared" si="304"/>
        <v>2</v>
      </c>
      <c r="F3903" s="35" t="str">
        <f t="shared" si="301"/>
        <v>Monday</v>
      </c>
      <c r="G3903" s="35">
        <f t="shared" si="302"/>
        <v>6</v>
      </c>
      <c r="H3903" s="34">
        <f>CONVERT(INDEX(Htg_StPt_Sch_EZ!$C$4:$I$27,MATCH(Schedules_8760!$C3903,Htg_StPt_Sch_EZ!$B$4:$B$27,0),MATCH(Schedules_8760!$F3903,Htg_StPt_Sch_EZ!$C$3:$I$3,0)),"F","C")</f>
        <v>20.555555555555554</v>
      </c>
      <c r="I3903" s="34">
        <f>CONVERT(INDEX(Htg_StPt_Sch_EZ!$C$31:$I$54,MATCH(Schedules_8760!$C3903,Htg_StPt_Sch_EZ!$B$31:$B$54,0),MATCH(Schedules_8760!$F3903,Htg_StPt_Sch_EZ!$C$30:$I$30,0)),"F","C")</f>
        <v>19.444444444444443</v>
      </c>
      <c r="J3903" s="34">
        <f>CONVERT(INDEX(Clg_StPt_Sch_EZ!$C$4:$I$27,MATCH(Schedules_8760!$C3903,Clg_StPt_Sch_EZ!$B$4:$B$27,0),MATCH(Schedules_8760!$F3903,Clg_StPt_Sch_EZ!$C$3:$I$3,0)),"F","C")</f>
        <v>25.555555555555554</v>
      </c>
      <c r="K3903" s="34">
        <f>CONVERT(INDEX(Clg_StPt_Sch_EZ!$C$31:$I$54,MATCH(Schedules_8760!$C3903,Clg_StPt_Sch_EZ!$B$31:$B$54,0),MATCH(Schedules_8760!$F3903,Clg_StPt_Sch_EZ!$C$30:$I$30,0)),"F","C")</f>
        <v>25</v>
      </c>
      <c r="L3903" s="34">
        <f>CONVERT(INDEX(DHW_StPt_Sch_EZ!$C$4:$I$27,MATCH(Schedules_8760!$C3903,DHW_StPt_Sch_EZ!$B$4:$B$27,0),MATCH(Schedules_8760!$F3903,DHW_StPt_Sch_EZ!$C$3:$I$3,0)),"F","C")</f>
        <v>53.333333333333329</v>
      </c>
      <c r="M3903" s="34">
        <f>CONVERT(INDEX(DHW_StPt_Sch_EZ!$C$31:$I$54,MATCH(Schedules_8760!$C3903,DHW_StPt_Sch_EZ!$B$31:$B$54,0),MATCH(Schedules_8760!$F3903,DHW_StPt_Sch_EZ!$C$30:$I$30,0)),"F","C")</f>
        <v>53.333333333333329</v>
      </c>
      <c r="N3903" s="12"/>
      <c r="O3903" s="12"/>
      <c r="P3903" s="12"/>
    </row>
    <row r="3904" spans="1:16" x14ac:dyDescent="0.25">
      <c r="A3904" s="35">
        <v>3903</v>
      </c>
      <c r="B3904" s="89">
        <v>163.58333333333329</v>
      </c>
      <c r="C3904" s="35">
        <f t="shared" si="300"/>
        <v>15</v>
      </c>
      <c r="D3904" s="35">
        <f t="shared" si="303"/>
        <v>163</v>
      </c>
      <c r="E3904" s="35">
        <f t="shared" si="304"/>
        <v>2</v>
      </c>
      <c r="F3904" s="35" t="str">
        <f t="shared" si="301"/>
        <v>Monday</v>
      </c>
      <c r="G3904" s="35">
        <f t="shared" si="302"/>
        <v>6</v>
      </c>
      <c r="H3904" s="34">
        <f>CONVERT(INDEX(Htg_StPt_Sch_EZ!$C$4:$I$27,MATCH(Schedules_8760!$C3904,Htg_StPt_Sch_EZ!$B$4:$B$27,0),MATCH(Schedules_8760!$F3904,Htg_StPt_Sch_EZ!$C$3:$I$3,0)),"F","C")</f>
        <v>20.555555555555554</v>
      </c>
      <c r="I3904" s="34">
        <f>CONVERT(INDEX(Htg_StPt_Sch_EZ!$C$31:$I$54,MATCH(Schedules_8760!$C3904,Htg_StPt_Sch_EZ!$B$31:$B$54,0),MATCH(Schedules_8760!$F3904,Htg_StPt_Sch_EZ!$C$30:$I$30,0)),"F","C")</f>
        <v>21.111111111111111</v>
      </c>
      <c r="J3904" s="34">
        <f>CONVERT(INDEX(Clg_StPt_Sch_EZ!$C$4:$I$27,MATCH(Schedules_8760!$C3904,Clg_StPt_Sch_EZ!$B$4:$B$27,0),MATCH(Schedules_8760!$F3904,Clg_StPt_Sch_EZ!$C$3:$I$3,0)),"F","C")</f>
        <v>25.555555555555554</v>
      </c>
      <c r="K3904" s="34">
        <f>CONVERT(INDEX(Clg_StPt_Sch_EZ!$C$31:$I$54,MATCH(Schedules_8760!$C3904,Clg_StPt_Sch_EZ!$B$31:$B$54,0),MATCH(Schedules_8760!$F3904,Clg_StPt_Sch_EZ!$C$30:$I$30,0)),"F","C")</f>
        <v>25</v>
      </c>
      <c r="L3904" s="34">
        <f>CONVERT(INDEX(DHW_StPt_Sch_EZ!$C$4:$I$27,MATCH(Schedules_8760!$C3904,DHW_StPt_Sch_EZ!$B$4:$B$27,0),MATCH(Schedules_8760!$F3904,DHW_StPt_Sch_EZ!$C$3:$I$3,0)),"F","C")</f>
        <v>53.333333333333329</v>
      </c>
      <c r="M3904" s="34">
        <f>CONVERT(INDEX(DHW_StPt_Sch_EZ!$C$31:$I$54,MATCH(Schedules_8760!$C3904,DHW_StPt_Sch_EZ!$B$31:$B$54,0),MATCH(Schedules_8760!$F3904,DHW_StPt_Sch_EZ!$C$30:$I$30,0)),"F","C")</f>
        <v>53.333333333333329</v>
      </c>
      <c r="N3904" s="12"/>
      <c r="O3904" s="12"/>
      <c r="P3904" s="12"/>
    </row>
    <row r="3905" spans="1:16" x14ac:dyDescent="0.25">
      <c r="A3905" s="35">
        <v>3904</v>
      </c>
      <c r="B3905" s="89">
        <v>163.625</v>
      </c>
      <c r="C3905" s="35">
        <f t="shared" si="300"/>
        <v>16</v>
      </c>
      <c r="D3905" s="35">
        <f t="shared" si="303"/>
        <v>163</v>
      </c>
      <c r="E3905" s="35">
        <f t="shared" si="304"/>
        <v>2</v>
      </c>
      <c r="F3905" s="35" t="str">
        <f t="shared" si="301"/>
        <v>Monday</v>
      </c>
      <c r="G3905" s="35">
        <f t="shared" si="302"/>
        <v>6</v>
      </c>
      <c r="H3905" s="34">
        <f>CONVERT(INDEX(Htg_StPt_Sch_EZ!$C$4:$I$27,MATCH(Schedules_8760!$C3905,Htg_StPt_Sch_EZ!$B$4:$B$27,0),MATCH(Schedules_8760!$F3905,Htg_StPt_Sch_EZ!$C$3:$I$3,0)),"F","C")</f>
        <v>20.555555555555554</v>
      </c>
      <c r="I3905" s="34">
        <f>CONVERT(INDEX(Htg_StPt_Sch_EZ!$C$31:$I$54,MATCH(Schedules_8760!$C3905,Htg_StPt_Sch_EZ!$B$31:$B$54,0),MATCH(Schedules_8760!$F3905,Htg_StPt_Sch_EZ!$C$30:$I$30,0)),"F","C")</f>
        <v>21.111111111111111</v>
      </c>
      <c r="J3905" s="34">
        <f>CONVERT(INDEX(Clg_StPt_Sch_EZ!$C$4:$I$27,MATCH(Schedules_8760!$C3905,Clg_StPt_Sch_EZ!$B$4:$B$27,0),MATCH(Schedules_8760!$F3905,Clg_StPt_Sch_EZ!$C$3:$I$3,0)),"F","C")</f>
        <v>25.555555555555554</v>
      </c>
      <c r="K3905" s="34">
        <f>CONVERT(INDEX(Clg_StPt_Sch_EZ!$C$31:$I$54,MATCH(Schedules_8760!$C3905,Clg_StPt_Sch_EZ!$B$31:$B$54,0),MATCH(Schedules_8760!$F3905,Clg_StPt_Sch_EZ!$C$30:$I$30,0)),"F","C")</f>
        <v>25</v>
      </c>
      <c r="L3905" s="34">
        <f>CONVERT(INDEX(DHW_StPt_Sch_EZ!$C$4:$I$27,MATCH(Schedules_8760!$C3905,DHW_StPt_Sch_EZ!$B$4:$B$27,0),MATCH(Schedules_8760!$F3905,DHW_StPt_Sch_EZ!$C$3:$I$3,0)),"F","C")</f>
        <v>53.333333333333329</v>
      </c>
      <c r="M3905" s="34">
        <f>CONVERT(INDEX(DHW_StPt_Sch_EZ!$C$31:$I$54,MATCH(Schedules_8760!$C3905,DHW_StPt_Sch_EZ!$B$31:$B$54,0),MATCH(Schedules_8760!$F3905,DHW_StPt_Sch_EZ!$C$30:$I$30,0)),"F","C")</f>
        <v>53.333333333333329</v>
      </c>
      <c r="N3905" s="12"/>
      <c r="O3905" s="12"/>
      <c r="P3905" s="12"/>
    </row>
    <row r="3906" spans="1:16" x14ac:dyDescent="0.25">
      <c r="A3906" s="35">
        <v>3905</v>
      </c>
      <c r="B3906" s="89">
        <v>163.66666666666671</v>
      </c>
      <c r="C3906" s="35">
        <f t="shared" ref="C3906:C3969" si="305">HOUR(B3906)+1</f>
        <v>17</v>
      </c>
      <c r="D3906" s="35">
        <f t="shared" si="303"/>
        <v>163</v>
      </c>
      <c r="E3906" s="35">
        <f t="shared" si="304"/>
        <v>2</v>
      </c>
      <c r="F3906" s="35" t="str">
        <f t="shared" ref="F3906:F3969" si="306">IF(E3906=1,"Sunday",IF(E3906=2,"Monday",IF(E3906=3,"Tuesday",IF(E3906=4,"Wednesday",IF(E3906=5,"Thursday",IF(E3906=6,"Friday","Saturday"))))))</f>
        <v>Monday</v>
      </c>
      <c r="G3906" s="35">
        <f t="shared" ref="G3906:G3969" si="307">MONTH(B3906)</f>
        <v>6</v>
      </c>
      <c r="H3906" s="34">
        <f>CONVERT(INDEX(Htg_StPt_Sch_EZ!$C$4:$I$27,MATCH(Schedules_8760!$C3906,Htg_StPt_Sch_EZ!$B$4:$B$27,0),MATCH(Schedules_8760!$F3906,Htg_StPt_Sch_EZ!$C$3:$I$3,0)),"F","C")</f>
        <v>20.555555555555554</v>
      </c>
      <c r="I3906" s="34">
        <f>CONVERT(INDEX(Htg_StPt_Sch_EZ!$C$31:$I$54,MATCH(Schedules_8760!$C3906,Htg_StPt_Sch_EZ!$B$31:$B$54,0),MATCH(Schedules_8760!$F3906,Htg_StPt_Sch_EZ!$C$30:$I$30,0)),"F","C")</f>
        <v>17.777777777777779</v>
      </c>
      <c r="J3906" s="34">
        <f>CONVERT(INDEX(Clg_StPt_Sch_EZ!$C$4:$I$27,MATCH(Schedules_8760!$C3906,Clg_StPt_Sch_EZ!$B$4:$B$27,0),MATCH(Schedules_8760!$F3906,Clg_StPt_Sch_EZ!$C$3:$I$3,0)),"F","C")</f>
        <v>25.555555555555554</v>
      </c>
      <c r="K3906" s="34">
        <f>CONVERT(INDEX(Clg_StPt_Sch_EZ!$C$31:$I$54,MATCH(Schedules_8760!$C3906,Clg_StPt_Sch_EZ!$B$31:$B$54,0),MATCH(Schedules_8760!$F3906,Clg_StPt_Sch_EZ!$C$30:$I$30,0)),"F","C")</f>
        <v>25</v>
      </c>
      <c r="L3906" s="34">
        <f>CONVERT(INDEX(DHW_StPt_Sch_EZ!$C$4:$I$27,MATCH(Schedules_8760!$C3906,DHW_StPt_Sch_EZ!$B$4:$B$27,0),MATCH(Schedules_8760!$F3906,DHW_StPt_Sch_EZ!$C$3:$I$3,0)),"F","C")</f>
        <v>53.333333333333329</v>
      </c>
      <c r="M3906" s="34">
        <f>CONVERT(INDEX(DHW_StPt_Sch_EZ!$C$31:$I$54,MATCH(Schedules_8760!$C3906,DHW_StPt_Sch_EZ!$B$31:$B$54,0),MATCH(Schedules_8760!$F3906,DHW_StPt_Sch_EZ!$C$30:$I$30,0)),"F","C")</f>
        <v>53.333333333333329</v>
      </c>
      <c r="N3906" s="12"/>
      <c r="O3906" s="12"/>
      <c r="P3906" s="12"/>
    </row>
    <row r="3907" spans="1:16" x14ac:dyDescent="0.25">
      <c r="A3907" s="35">
        <v>3906</v>
      </c>
      <c r="B3907" s="89">
        <v>163.70833333333329</v>
      </c>
      <c r="C3907" s="35">
        <f t="shared" si="305"/>
        <v>18</v>
      </c>
      <c r="D3907" s="35">
        <f t="shared" ref="D3907:D3970" si="308">IF(C3907=1,D3906+1,D3906)</f>
        <v>163</v>
      </c>
      <c r="E3907" s="35">
        <f t="shared" ref="E3907:E3970" si="309">IF(AND(C3907=1,E3906=7),1,IF(C3907=1,E3906+1,E3906))</f>
        <v>2</v>
      </c>
      <c r="F3907" s="35" t="str">
        <f t="shared" si="306"/>
        <v>Monday</v>
      </c>
      <c r="G3907" s="35">
        <f t="shared" si="307"/>
        <v>6</v>
      </c>
      <c r="H3907" s="34">
        <f>CONVERT(INDEX(Htg_StPt_Sch_EZ!$C$4:$I$27,MATCH(Schedules_8760!$C3907,Htg_StPt_Sch_EZ!$B$4:$B$27,0),MATCH(Schedules_8760!$F3907,Htg_StPt_Sch_EZ!$C$3:$I$3,0)),"F","C")</f>
        <v>20.555555555555554</v>
      </c>
      <c r="I3907" s="34">
        <f>CONVERT(INDEX(Htg_StPt_Sch_EZ!$C$31:$I$54,MATCH(Schedules_8760!$C3907,Htg_StPt_Sch_EZ!$B$31:$B$54,0),MATCH(Schedules_8760!$F3907,Htg_StPt_Sch_EZ!$C$30:$I$30,0)),"F","C")</f>
        <v>17.777777777777779</v>
      </c>
      <c r="J3907" s="34">
        <f>CONVERT(INDEX(Clg_StPt_Sch_EZ!$C$4:$I$27,MATCH(Schedules_8760!$C3907,Clg_StPt_Sch_EZ!$B$4:$B$27,0),MATCH(Schedules_8760!$F3907,Clg_StPt_Sch_EZ!$C$3:$I$3,0)),"F","C")</f>
        <v>25.555555555555554</v>
      </c>
      <c r="K3907" s="34">
        <f>CONVERT(INDEX(Clg_StPt_Sch_EZ!$C$31:$I$54,MATCH(Schedules_8760!$C3907,Clg_StPt_Sch_EZ!$B$31:$B$54,0),MATCH(Schedules_8760!$F3907,Clg_StPt_Sch_EZ!$C$30:$I$30,0)),"F","C")</f>
        <v>28.333333333333332</v>
      </c>
      <c r="L3907" s="34">
        <f>CONVERT(INDEX(DHW_StPt_Sch_EZ!$C$4:$I$27,MATCH(Schedules_8760!$C3907,DHW_StPt_Sch_EZ!$B$4:$B$27,0),MATCH(Schedules_8760!$F3907,DHW_StPt_Sch_EZ!$C$3:$I$3,0)),"F","C")</f>
        <v>53.333333333333329</v>
      </c>
      <c r="M3907" s="34">
        <f>CONVERT(INDEX(DHW_StPt_Sch_EZ!$C$31:$I$54,MATCH(Schedules_8760!$C3907,DHW_StPt_Sch_EZ!$B$31:$B$54,0),MATCH(Schedules_8760!$F3907,DHW_StPt_Sch_EZ!$C$30:$I$30,0)),"F","C")</f>
        <v>53.333333333333329</v>
      </c>
      <c r="N3907" s="12"/>
      <c r="O3907" s="12"/>
      <c r="P3907" s="12"/>
    </row>
    <row r="3908" spans="1:16" x14ac:dyDescent="0.25">
      <c r="A3908" s="35">
        <v>3907</v>
      </c>
      <c r="B3908" s="89">
        <v>163.75</v>
      </c>
      <c r="C3908" s="35">
        <f t="shared" si="305"/>
        <v>19</v>
      </c>
      <c r="D3908" s="35">
        <f t="shared" si="308"/>
        <v>163</v>
      </c>
      <c r="E3908" s="35">
        <f t="shared" si="309"/>
        <v>2</v>
      </c>
      <c r="F3908" s="35" t="str">
        <f t="shared" si="306"/>
        <v>Monday</v>
      </c>
      <c r="G3908" s="35">
        <f t="shared" si="307"/>
        <v>6</v>
      </c>
      <c r="H3908" s="34">
        <f>CONVERT(INDEX(Htg_StPt_Sch_EZ!$C$4:$I$27,MATCH(Schedules_8760!$C3908,Htg_StPt_Sch_EZ!$B$4:$B$27,0),MATCH(Schedules_8760!$F3908,Htg_StPt_Sch_EZ!$C$3:$I$3,0)),"F","C")</f>
        <v>20.555555555555554</v>
      </c>
      <c r="I3908" s="34">
        <f>CONVERT(INDEX(Htg_StPt_Sch_EZ!$C$31:$I$54,MATCH(Schedules_8760!$C3908,Htg_StPt_Sch_EZ!$B$31:$B$54,0),MATCH(Schedules_8760!$F3908,Htg_StPt_Sch_EZ!$C$30:$I$30,0)),"F","C")</f>
        <v>18.333333333333332</v>
      </c>
      <c r="J3908" s="34">
        <f>CONVERT(INDEX(Clg_StPt_Sch_EZ!$C$4:$I$27,MATCH(Schedules_8760!$C3908,Clg_StPt_Sch_EZ!$B$4:$B$27,0),MATCH(Schedules_8760!$F3908,Clg_StPt_Sch_EZ!$C$3:$I$3,0)),"F","C")</f>
        <v>25.555555555555554</v>
      </c>
      <c r="K3908" s="34">
        <f>CONVERT(INDEX(Clg_StPt_Sch_EZ!$C$31:$I$54,MATCH(Schedules_8760!$C3908,Clg_StPt_Sch_EZ!$B$31:$B$54,0),MATCH(Schedules_8760!$F3908,Clg_StPt_Sch_EZ!$C$30:$I$30,0)),"F","C")</f>
        <v>28.333333333333332</v>
      </c>
      <c r="L3908" s="34">
        <f>CONVERT(INDEX(DHW_StPt_Sch_EZ!$C$4:$I$27,MATCH(Schedules_8760!$C3908,DHW_StPt_Sch_EZ!$B$4:$B$27,0),MATCH(Schedules_8760!$F3908,DHW_StPt_Sch_EZ!$C$3:$I$3,0)),"F","C")</f>
        <v>53.333333333333329</v>
      </c>
      <c r="M3908" s="34">
        <f>CONVERT(INDEX(DHW_StPt_Sch_EZ!$C$31:$I$54,MATCH(Schedules_8760!$C3908,DHW_StPt_Sch_EZ!$B$31:$B$54,0),MATCH(Schedules_8760!$F3908,DHW_StPt_Sch_EZ!$C$30:$I$30,0)),"F","C")</f>
        <v>53.333333333333329</v>
      </c>
      <c r="N3908" s="12"/>
      <c r="O3908" s="12"/>
      <c r="P3908" s="12"/>
    </row>
    <row r="3909" spans="1:16" x14ac:dyDescent="0.25">
      <c r="A3909" s="35">
        <v>3908</v>
      </c>
      <c r="B3909" s="89">
        <v>163.79166666666671</v>
      </c>
      <c r="C3909" s="35">
        <f t="shared" si="305"/>
        <v>20</v>
      </c>
      <c r="D3909" s="35">
        <f t="shared" si="308"/>
        <v>163</v>
      </c>
      <c r="E3909" s="35">
        <f t="shared" si="309"/>
        <v>2</v>
      </c>
      <c r="F3909" s="35" t="str">
        <f t="shared" si="306"/>
        <v>Monday</v>
      </c>
      <c r="G3909" s="35">
        <f t="shared" si="307"/>
        <v>6</v>
      </c>
      <c r="H3909" s="34">
        <f>CONVERT(INDEX(Htg_StPt_Sch_EZ!$C$4:$I$27,MATCH(Schedules_8760!$C3909,Htg_StPt_Sch_EZ!$B$4:$B$27,0),MATCH(Schedules_8760!$F3909,Htg_StPt_Sch_EZ!$C$3:$I$3,0)),"F","C")</f>
        <v>20.555555555555554</v>
      </c>
      <c r="I3909" s="34">
        <f>CONVERT(INDEX(Htg_StPt_Sch_EZ!$C$31:$I$54,MATCH(Schedules_8760!$C3909,Htg_StPt_Sch_EZ!$B$31:$B$54,0),MATCH(Schedules_8760!$F3909,Htg_StPt_Sch_EZ!$C$30:$I$30,0)),"F","C")</f>
        <v>18.888888888888889</v>
      </c>
      <c r="J3909" s="34">
        <f>CONVERT(INDEX(Clg_StPt_Sch_EZ!$C$4:$I$27,MATCH(Schedules_8760!$C3909,Clg_StPt_Sch_EZ!$B$4:$B$27,0),MATCH(Schedules_8760!$F3909,Clg_StPt_Sch_EZ!$C$3:$I$3,0)),"F","C")</f>
        <v>25.555555555555554</v>
      </c>
      <c r="K3909" s="34">
        <f>CONVERT(INDEX(Clg_StPt_Sch_EZ!$C$31:$I$54,MATCH(Schedules_8760!$C3909,Clg_StPt_Sch_EZ!$B$31:$B$54,0),MATCH(Schedules_8760!$F3909,Clg_StPt_Sch_EZ!$C$30:$I$30,0)),"F","C")</f>
        <v>28.333333333333332</v>
      </c>
      <c r="L3909" s="34">
        <f>CONVERT(INDEX(DHW_StPt_Sch_EZ!$C$4:$I$27,MATCH(Schedules_8760!$C3909,DHW_StPt_Sch_EZ!$B$4:$B$27,0),MATCH(Schedules_8760!$F3909,DHW_StPt_Sch_EZ!$C$3:$I$3,0)),"F","C")</f>
        <v>53.333333333333329</v>
      </c>
      <c r="M3909" s="34">
        <f>CONVERT(INDEX(DHW_StPt_Sch_EZ!$C$31:$I$54,MATCH(Schedules_8760!$C3909,DHW_StPt_Sch_EZ!$B$31:$B$54,0),MATCH(Schedules_8760!$F3909,DHW_StPt_Sch_EZ!$C$30:$I$30,0)),"F","C")</f>
        <v>53.333333333333329</v>
      </c>
      <c r="N3909" s="12"/>
      <c r="O3909" s="12"/>
      <c r="P3909" s="12"/>
    </row>
    <row r="3910" spans="1:16" x14ac:dyDescent="0.25">
      <c r="A3910" s="35">
        <v>3909</v>
      </c>
      <c r="B3910" s="89">
        <v>163.83333333333329</v>
      </c>
      <c r="C3910" s="35">
        <f t="shared" si="305"/>
        <v>21</v>
      </c>
      <c r="D3910" s="35">
        <f t="shared" si="308"/>
        <v>163</v>
      </c>
      <c r="E3910" s="35">
        <f t="shared" si="309"/>
        <v>2</v>
      </c>
      <c r="F3910" s="35" t="str">
        <f t="shared" si="306"/>
        <v>Monday</v>
      </c>
      <c r="G3910" s="35">
        <f t="shared" si="307"/>
        <v>6</v>
      </c>
      <c r="H3910" s="34">
        <f>CONVERT(INDEX(Htg_StPt_Sch_EZ!$C$4:$I$27,MATCH(Schedules_8760!$C3910,Htg_StPt_Sch_EZ!$B$4:$B$27,0),MATCH(Schedules_8760!$F3910,Htg_StPt_Sch_EZ!$C$3:$I$3,0)),"F","C")</f>
        <v>20.555555555555554</v>
      </c>
      <c r="I3910" s="34">
        <f>CONVERT(INDEX(Htg_StPt_Sch_EZ!$C$31:$I$54,MATCH(Schedules_8760!$C3910,Htg_StPt_Sch_EZ!$B$31:$B$54,0),MATCH(Schedules_8760!$F3910,Htg_StPt_Sch_EZ!$C$30:$I$30,0)),"F","C")</f>
        <v>19.444444444444443</v>
      </c>
      <c r="J3910" s="34">
        <f>CONVERT(INDEX(Clg_StPt_Sch_EZ!$C$4:$I$27,MATCH(Schedules_8760!$C3910,Clg_StPt_Sch_EZ!$B$4:$B$27,0),MATCH(Schedules_8760!$F3910,Clg_StPt_Sch_EZ!$C$3:$I$3,0)),"F","C")</f>
        <v>25.555555555555554</v>
      </c>
      <c r="K3910" s="34">
        <f>CONVERT(INDEX(Clg_StPt_Sch_EZ!$C$31:$I$54,MATCH(Schedules_8760!$C3910,Clg_StPt_Sch_EZ!$B$31:$B$54,0),MATCH(Schedules_8760!$F3910,Clg_StPt_Sch_EZ!$C$30:$I$30,0)),"F","C")</f>
        <v>28.333333333333332</v>
      </c>
      <c r="L3910" s="34">
        <f>CONVERT(INDEX(DHW_StPt_Sch_EZ!$C$4:$I$27,MATCH(Schedules_8760!$C3910,DHW_StPt_Sch_EZ!$B$4:$B$27,0),MATCH(Schedules_8760!$F3910,DHW_StPt_Sch_EZ!$C$3:$I$3,0)),"F","C")</f>
        <v>53.333333333333329</v>
      </c>
      <c r="M3910" s="34">
        <f>CONVERT(INDEX(DHW_StPt_Sch_EZ!$C$31:$I$54,MATCH(Schedules_8760!$C3910,DHW_StPt_Sch_EZ!$B$31:$B$54,0),MATCH(Schedules_8760!$F3910,DHW_StPt_Sch_EZ!$C$30:$I$30,0)),"F","C")</f>
        <v>53.333333333333329</v>
      </c>
      <c r="N3910" s="12"/>
      <c r="O3910" s="12"/>
      <c r="P3910" s="12"/>
    </row>
    <row r="3911" spans="1:16" x14ac:dyDescent="0.25">
      <c r="A3911" s="35">
        <v>3910</v>
      </c>
      <c r="B3911" s="89">
        <v>163.875</v>
      </c>
      <c r="C3911" s="35">
        <f t="shared" si="305"/>
        <v>22</v>
      </c>
      <c r="D3911" s="35">
        <f t="shared" si="308"/>
        <v>163</v>
      </c>
      <c r="E3911" s="35">
        <f t="shared" si="309"/>
        <v>2</v>
      </c>
      <c r="F3911" s="35" t="str">
        <f t="shared" si="306"/>
        <v>Monday</v>
      </c>
      <c r="G3911" s="35">
        <f t="shared" si="307"/>
        <v>6</v>
      </c>
      <c r="H3911" s="34">
        <f>CONVERT(INDEX(Htg_StPt_Sch_EZ!$C$4:$I$27,MATCH(Schedules_8760!$C3911,Htg_StPt_Sch_EZ!$B$4:$B$27,0),MATCH(Schedules_8760!$F3911,Htg_StPt_Sch_EZ!$C$3:$I$3,0)),"F","C")</f>
        <v>20.555555555555554</v>
      </c>
      <c r="I3911" s="34">
        <f>CONVERT(INDEX(Htg_StPt_Sch_EZ!$C$31:$I$54,MATCH(Schedules_8760!$C3911,Htg_StPt_Sch_EZ!$B$31:$B$54,0),MATCH(Schedules_8760!$F3911,Htg_StPt_Sch_EZ!$C$30:$I$30,0)),"F","C")</f>
        <v>19.444444444444443</v>
      </c>
      <c r="J3911" s="34">
        <f>CONVERT(INDEX(Clg_StPt_Sch_EZ!$C$4:$I$27,MATCH(Schedules_8760!$C3911,Clg_StPt_Sch_EZ!$B$4:$B$27,0),MATCH(Schedules_8760!$F3911,Clg_StPt_Sch_EZ!$C$3:$I$3,0)),"F","C")</f>
        <v>25.555555555555554</v>
      </c>
      <c r="K3911" s="34">
        <f>CONVERT(INDEX(Clg_StPt_Sch_EZ!$C$31:$I$54,MATCH(Schedules_8760!$C3911,Clg_StPt_Sch_EZ!$B$31:$B$54,0),MATCH(Schedules_8760!$F3911,Clg_StPt_Sch_EZ!$C$30:$I$30,0)),"F","C")</f>
        <v>28.333333333333332</v>
      </c>
      <c r="L3911" s="34">
        <f>CONVERT(INDEX(DHW_StPt_Sch_EZ!$C$4:$I$27,MATCH(Schedules_8760!$C3911,DHW_StPt_Sch_EZ!$B$4:$B$27,0),MATCH(Schedules_8760!$F3911,DHW_StPt_Sch_EZ!$C$3:$I$3,0)),"F","C")</f>
        <v>53.333333333333329</v>
      </c>
      <c r="M3911" s="34">
        <f>CONVERT(INDEX(DHW_StPt_Sch_EZ!$C$31:$I$54,MATCH(Schedules_8760!$C3911,DHW_StPt_Sch_EZ!$B$31:$B$54,0),MATCH(Schedules_8760!$F3911,DHW_StPt_Sch_EZ!$C$30:$I$30,0)),"F","C")</f>
        <v>53.333333333333329</v>
      </c>
      <c r="N3911" s="12"/>
      <c r="O3911" s="12"/>
      <c r="P3911" s="12"/>
    </row>
    <row r="3912" spans="1:16" x14ac:dyDescent="0.25">
      <c r="A3912" s="35">
        <v>3911</v>
      </c>
      <c r="B3912" s="89">
        <v>163.91666666666671</v>
      </c>
      <c r="C3912" s="35">
        <f t="shared" si="305"/>
        <v>23</v>
      </c>
      <c r="D3912" s="35">
        <f t="shared" si="308"/>
        <v>163</v>
      </c>
      <c r="E3912" s="35">
        <f t="shared" si="309"/>
        <v>2</v>
      </c>
      <c r="F3912" s="35" t="str">
        <f t="shared" si="306"/>
        <v>Monday</v>
      </c>
      <c r="G3912" s="35">
        <f t="shared" si="307"/>
        <v>6</v>
      </c>
      <c r="H3912" s="34">
        <f>CONVERT(INDEX(Htg_StPt_Sch_EZ!$C$4:$I$27,MATCH(Schedules_8760!$C3912,Htg_StPt_Sch_EZ!$B$4:$B$27,0),MATCH(Schedules_8760!$F3912,Htg_StPt_Sch_EZ!$C$3:$I$3,0)),"F","C")</f>
        <v>20.555555555555554</v>
      </c>
      <c r="I3912" s="34">
        <f>CONVERT(INDEX(Htg_StPt_Sch_EZ!$C$31:$I$54,MATCH(Schedules_8760!$C3912,Htg_StPt_Sch_EZ!$B$31:$B$54,0),MATCH(Schedules_8760!$F3912,Htg_StPt_Sch_EZ!$C$30:$I$30,0)),"F","C")</f>
        <v>19.444444444444443</v>
      </c>
      <c r="J3912" s="34">
        <f>CONVERT(INDEX(Clg_StPt_Sch_EZ!$C$4:$I$27,MATCH(Schedules_8760!$C3912,Clg_StPt_Sch_EZ!$B$4:$B$27,0),MATCH(Schedules_8760!$F3912,Clg_StPt_Sch_EZ!$C$3:$I$3,0)),"F","C")</f>
        <v>25.555555555555554</v>
      </c>
      <c r="K3912" s="34">
        <f>CONVERT(INDEX(Clg_StPt_Sch_EZ!$C$31:$I$54,MATCH(Schedules_8760!$C3912,Clg_StPt_Sch_EZ!$B$31:$B$54,0),MATCH(Schedules_8760!$F3912,Clg_StPt_Sch_EZ!$C$30:$I$30,0)),"F","C")</f>
        <v>28.333333333333332</v>
      </c>
      <c r="L3912" s="34">
        <f>CONVERT(INDEX(DHW_StPt_Sch_EZ!$C$4:$I$27,MATCH(Schedules_8760!$C3912,DHW_StPt_Sch_EZ!$B$4:$B$27,0),MATCH(Schedules_8760!$F3912,DHW_StPt_Sch_EZ!$C$3:$I$3,0)),"F","C")</f>
        <v>53.333333333333329</v>
      </c>
      <c r="M3912" s="34">
        <f>CONVERT(INDEX(DHW_StPt_Sch_EZ!$C$31:$I$54,MATCH(Schedules_8760!$C3912,DHW_StPt_Sch_EZ!$B$31:$B$54,0),MATCH(Schedules_8760!$F3912,DHW_StPt_Sch_EZ!$C$30:$I$30,0)),"F","C")</f>
        <v>53.333333333333329</v>
      </c>
      <c r="N3912" s="12"/>
      <c r="O3912" s="12"/>
      <c r="P3912" s="12"/>
    </row>
    <row r="3913" spans="1:16" x14ac:dyDescent="0.25">
      <c r="A3913" s="35">
        <v>3912</v>
      </c>
      <c r="B3913" s="89">
        <v>163.95833333333329</v>
      </c>
      <c r="C3913" s="35">
        <f t="shared" si="305"/>
        <v>24</v>
      </c>
      <c r="D3913" s="35">
        <f t="shared" si="308"/>
        <v>163</v>
      </c>
      <c r="E3913" s="35">
        <f t="shared" si="309"/>
        <v>2</v>
      </c>
      <c r="F3913" s="35" t="str">
        <f t="shared" si="306"/>
        <v>Monday</v>
      </c>
      <c r="G3913" s="35">
        <f t="shared" si="307"/>
        <v>6</v>
      </c>
      <c r="H3913" s="34">
        <f>CONVERT(INDEX(Htg_StPt_Sch_EZ!$C$4:$I$27,MATCH(Schedules_8760!$C3913,Htg_StPt_Sch_EZ!$B$4:$B$27,0),MATCH(Schedules_8760!$F3913,Htg_StPt_Sch_EZ!$C$3:$I$3,0)),"F","C")</f>
        <v>20.555555555555554</v>
      </c>
      <c r="I3913" s="34">
        <f>CONVERT(INDEX(Htg_StPt_Sch_EZ!$C$31:$I$54,MATCH(Schedules_8760!$C3913,Htg_StPt_Sch_EZ!$B$31:$B$54,0),MATCH(Schedules_8760!$F3913,Htg_StPt_Sch_EZ!$C$30:$I$30,0)),"F","C")</f>
        <v>19.444444444444443</v>
      </c>
      <c r="J3913" s="34">
        <f>CONVERT(INDEX(Clg_StPt_Sch_EZ!$C$4:$I$27,MATCH(Schedules_8760!$C3913,Clg_StPt_Sch_EZ!$B$4:$B$27,0),MATCH(Schedules_8760!$F3913,Clg_StPt_Sch_EZ!$C$3:$I$3,0)),"F","C")</f>
        <v>25.555555555555554</v>
      </c>
      <c r="K3913" s="34">
        <f>CONVERT(INDEX(Clg_StPt_Sch_EZ!$C$31:$I$54,MATCH(Schedules_8760!$C3913,Clg_StPt_Sch_EZ!$B$31:$B$54,0),MATCH(Schedules_8760!$F3913,Clg_StPt_Sch_EZ!$C$30:$I$30,0)),"F","C")</f>
        <v>28.333333333333332</v>
      </c>
      <c r="L3913" s="34">
        <f>CONVERT(INDEX(DHW_StPt_Sch_EZ!$C$4:$I$27,MATCH(Schedules_8760!$C3913,DHW_StPt_Sch_EZ!$B$4:$B$27,0),MATCH(Schedules_8760!$F3913,DHW_StPt_Sch_EZ!$C$3:$I$3,0)),"F","C")</f>
        <v>53.333333333333329</v>
      </c>
      <c r="M3913" s="34">
        <f>CONVERT(INDEX(DHW_StPt_Sch_EZ!$C$31:$I$54,MATCH(Schedules_8760!$C3913,DHW_StPt_Sch_EZ!$B$31:$B$54,0),MATCH(Schedules_8760!$F3913,DHW_StPt_Sch_EZ!$C$30:$I$30,0)),"F","C")</f>
        <v>53.333333333333329</v>
      </c>
      <c r="N3913" s="12"/>
      <c r="O3913" s="12"/>
      <c r="P3913" s="12"/>
    </row>
    <row r="3914" spans="1:16" x14ac:dyDescent="0.25">
      <c r="A3914" s="35">
        <v>3913</v>
      </c>
      <c r="B3914" s="89">
        <v>164</v>
      </c>
      <c r="C3914" s="35">
        <f t="shared" si="305"/>
        <v>1</v>
      </c>
      <c r="D3914" s="35">
        <f t="shared" si="308"/>
        <v>164</v>
      </c>
      <c r="E3914" s="35">
        <f t="shared" si="309"/>
        <v>3</v>
      </c>
      <c r="F3914" s="35" t="str">
        <f t="shared" si="306"/>
        <v>Tuesday</v>
      </c>
      <c r="G3914" s="35">
        <f t="shared" si="307"/>
        <v>6</v>
      </c>
      <c r="H3914" s="34">
        <f>CONVERT(INDEX(Htg_StPt_Sch_EZ!$C$4:$I$27,MATCH(Schedules_8760!$C3914,Htg_StPt_Sch_EZ!$B$4:$B$27,0),MATCH(Schedules_8760!$F3914,Htg_StPt_Sch_EZ!$C$3:$I$3,0)),"F","C")</f>
        <v>20.555555555555554</v>
      </c>
      <c r="I3914" s="34">
        <f>CONVERT(INDEX(Htg_StPt_Sch_EZ!$C$31:$I$54,MATCH(Schedules_8760!$C3914,Htg_StPt_Sch_EZ!$B$31:$B$54,0),MATCH(Schedules_8760!$F3914,Htg_StPt_Sch_EZ!$C$30:$I$30,0)),"F","C")</f>
        <v>19.444444444444443</v>
      </c>
      <c r="J3914" s="34">
        <f>CONVERT(INDEX(Clg_StPt_Sch_EZ!$C$4:$I$27,MATCH(Schedules_8760!$C3914,Clg_StPt_Sch_EZ!$B$4:$B$27,0),MATCH(Schedules_8760!$F3914,Clg_StPt_Sch_EZ!$C$3:$I$3,0)),"F","C")</f>
        <v>25.555555555555554</v>
      </c>
      <c r="K3914" s="34">
        <f>CONVERT(INDEX(Clg_StPt_Sch_EZ!$C$31:$I$54,MATCH(Schedules_8760!$C3914,Clg_StPt_Sch_EZ!$B$31:$B$54,0),MATCH(Schedules_8760!$F3914,Clg_StPt_Sch_EZ!$C$30:$I$30,0)),"F","C")</f>
        <v>28.333333333333332</v>
      </c>
      <c r="L3914" s="34">
        <f>CONVERT(INDEX(DHW_StPt_Sch_EZ!$C$4:$I$27,MATCH(Schedules_8760!$C3914,DHW_StPt_Sch_EZ!$B$4:$B$27,0),MATCH(Schedules_8760!$F3914,DHW_StPt_Sch_EZ!$C$3:$I$3,0)),"F","C")</f>
        <v>53.333333333333329</v>
      </c>
      <c r="M3914" s="34">
        <f>CONVERT(INDEX(DHW_StPt_Sch_EZ!$C$31:$I$54,MATCH(Schedules_8760!$C3914,DHW_StPt_Sch_EZ!$B$31:$B$54,0),MATCH(Schedules_8760!$F3914,DHW_StPt_Sch_EZ!$C$30:$I$30,0)),"F","C")</f>
        <v>53.333333333333329</v>
      </c>
      <c r="N3914" s="12"/>
      <c r="O3914" s="12"/>
      <c r="P3914" s="12"/>
    </row>
    <row r="3915" spans="1:16" x14ac:dyDescent="0.25">
      <c r="A3915" s="35">
        <v>3914</v>
      </c>
      <c r="B3915" s="89">
        <v>164.04166666666671</v>
      </c>
      <c r="C3915" s="35">
        <f t="shared" si="305"/>
        <v>2</v>
      </c>
      <c r="D3915" s="35">
        <f t="shared" si="308"/>
        <v>164</v>
      </c>
      <c r="E3915" s="35">
        <f t="shared" si="309"/>
        <v>3</v>
      </c>
      <c r="F3915" s="35" t="str">
        <f t="shared" si="306"/>
        <v>Tuesday</v>
      </c>
      <c r="G3915" s="35">
        <f t="shared" si="307"/>
        <v>6</v>
      </c>
      <c r="H3915" s="34">
        <f>CONVERT(INDEX(Htg_StPt_Sch_EZ!$C$4:$I$27,MATCH(Schedules_8760!$C3915,Htg_StPt_Sch_EZ!$B$4:$B$27,0),MATCH(Schedules_8760!$F3915,Htg_StPt_Sch_EZ!$C$3:$I$3,0)),"F","C")</f>
        <v>20.555555555555554</v>
      </c>
      <c r="I3915" s="34">
        <f>CONVERT(INDEX(Htg_StPt_Sch_EZ!$C$31:$I$54,MATCH(Schedules_8760!$C3915,Htg_StPt_Sch_EZ!$B$31:$B$54,0),MATCH(Schedules_8760!$F3915,Htg_StPt_Sch_EZ!$C$30:$I$30,0)),"F","C")</f>
        <v>19.444444444444443</v>
      </c>
      <c r="J3915" s="34">
        <f>CONVERT(INDEX(Clg_StPt_Sch_EZ!$C$4:$I$27,MATCH(Schedules_8760!$C3915,Clg_StPt_Sch_EZ!$B$4:$B$27,0),MATCH(Schedules_8760!$F3915,Clg_StPt_Sch_EZ!$C$3:$I$3,0)),"F","C")</f>
        <v>25.555555555555554</v>
      </c>
      <c r="K3915" s="34">
        <f>CONVERT(INDEX(Clg_StPt_Sch_EZ!$C$31:$I$54,MATCH(Schedules_8760!$C3915,Clg_StPt_Sch_EZ!$B$31:$B$54,0),MATCH(Schedules_8760!$F3915,Clg_StPt_Sch_EZ!$C$30:$I$30,0)),"F","C")</f>
        <v>28.333333333333332</v>
      </c>
      <c r="L3915" s="34">
        <f>CONVERT(INDEX(DHW_StPt_Sch_EZ!$C$4:$I$27,MATCH(Schedules_8760!$C3915,DHW_StPt_Sch_EZ!$B$4:$B$27,0),MATCH(Schedules_8760!$F3915,DHW_StPt_Sch_EZ!$C$3:$I$3,0)),"F","C")</f>
        <v>53.333333333333329</v>
      </c>
      <c r="M3915" s="34">
        <f>CONVERT(INDEX(DHW_StPt_Sch_EZ!$C$31:$I$54,MATCH(Schedules_8760!$C3915,DHW_StPt_Sch_EZ!$B$31:$B$54,0),MATCH(Schedules_8760!$F3915,DHW_StPt_Sch_EZ!$C$30:$I$30,0)),"F","C")</f>
        <v>53.333333333333329</v>
      </c>
      <c r="N3915" s="12"/>
      <c r="O3915" s="12"/>
      <c r="P3915" s="12"/>
    </row>
    <row r="3916" spans="1:16" x14ac:dyDescent="0.25">
      <c r="A3916" s="35">
        <v>3915</v>
      </c>
      <c r="B3916" s="89">
        <v>164.08333333333329</v>
      </c>
      <c r="C3916" s="35">
        <f t="shared" si="305"/>
        <v>3</v>
      </c>
      <c r="D3916" s="35">
        <f t="shared" si="308"/>
        <v>164</v>
      </c>
      <c r="E3916" s="35">
        <f t="shared" si="309"/>
        <v>3</v>
      </c>
      <c r="F3916" s="35" t="str">
        <f t="shared" si="306"/>
        <v>Tuesday</v>
      </c>
      <c r="G3916" s="35">
        <f t="shared" si="307"/>
        <v>6</v>
      </c>
      <c r="H3916" s="34">
        <f>CONVERT(INDEX(Htg_StPt_Sch_EZ!$C$4:$I$27,MATCH(Schedules_8760!$C3916,Htg_StPt_Sch_EZ!$B$4:$B$27,0),MATCH(Schedules_8760!$F3916,Htg_StPt_Sch_EZ!$C$3:$I$3,0)),"F","C")</f>
        <v>20.555555555555554</v>
      </c>
      <c r="I3916" s="34">
        <f>CONVERT(INDEX(Htg_StPt_Sch_EZ!$C$31:$I$54,MATCH(Schedules_8760!$C3916,Htg_StPt_Sch_EZ!$B$31:$B$54,0),MATCH(Schedules_8760!$F3916,Htg_StPt_Sch_EZ!$C$30:$I$30,0)),"F","C")</f>
        <v>19.444444444444443</v>
      </c>
      <c r="J3916" s="34">
        <f>CONVERT(INDEX(Clg_StPt_Sch_EZ!$C$4:$I$27,MATCH(Schedules_8760!$C3916,Clg_StPt_Sch_EZ!$B$4:$B$27,0),MATCH(Schedules_8760!$F3916,Clg_StPt_Sch_EZ!$C$3:$I$3,0)),"F","C")</f>
        <v>25.555555555555554</v>
      </c>
      <c r="K3916" s="34">
        <f>CONVERT(INDEX(Clg_StPt_Sch_EZ!$C$31:$I$54,MATCH(Schedules_8760!$C3916,Clg_StPt_Sch_EZ!$B$31:$B$54,0),MATCH(Schedules_8760!$F3916,Clg_StPt_Sch_EZ!$C$30:$I$30,0)),"F","C")</f>
        <v>28.333333333333332</v>
      </c>
      <c r="L3916" s="34">
        <f>CONVERT(INDEX(DHW_StPt_Sch_EZ!$C$4:$I$27,MATCH(Schedules_8760!$C3916,DHW_StPt_Sch_EZ!$B$4:$B$27,0),MATCH(Schedules_8760!$F3916,DHW_StPt_Sch_EZ!$C$3:$I$3,0)),"F","C")</f>
        <v>53.333333333333329</v>
      </c>
      <c r="M3916" s="34">
        <f>CONVERT(INDEX(DHW_StPt_Sch_EZ!$C$31:$I$54,MATCH(Schedules_8760!$C3916,DHW_StPt_Sch_EZ!$B$31:$B$54,0),MATCH(Schedules_8760!$F3916,DHW_StPt_Sch_EZ!$C$30:$I$30,0)),"F","C")</f>
        <v>53.333333333333329</v>
      </c>
      <c r="N3916" s="12"/>
      <c r="O3916" s="12"/>
      <c r="P3916" s="12"/>
    </row>
    <row r="3917" spans="1:16" x14ac:dyDescent="0.25">
      <c r="A3917" s="35">
        <v>3916</v>
      </c>
      <c r="B3917" s="89">
        <v>164.125</v>
      </c>
      <c r="C3917" s="35">
        <f t="shared" si="305"/>
        <v>4</v>
      </c>
      <c r="D3917" s="35">
        <f t="shared" si="308"/>
        <v>164</v>
      </c>
      <c r="E3917" s="35">
        <f t="shared" si="309"/>
        <v>3</v>
      </c>
      <c r="F3917" s="35" t="str">
        <f t="shared" si="306"/>
        <v>Tuesday</v>
      </c>
      <c r="G3917" s="35">
        <f t="shared" si="307"/>
        <v>6</v>
      </c>
      <c r="H3917" s="34">
        <f>CONVERT(INDEX(Htg_StPt_Sch_EZ!$C$4:$I$27,MATCH(Schedules_8760!$C3917,Htg_StPt_Sch_EZ!$B$4:$B$27,0),MATCH(Schedules_8760!$F3917,Htg_StPt_Sch_EZ!$C$3:$I$3,0)),"F","C")</f>
        <v>20.555555555555554</v>
      </c>
      <c r="I3917" s="34">
        <f>CONVERT(INDEX(Htg_StPt_Sch_EZ!$C$31:$I$54,MATCH(Schedules_8760!$C3917,Htg_StPt_Sch_EZ!$B$31:$B$54,0),MATCH(Schedules_8760!$F3917,Htg_StPt_Sch_EZ!$C$30:$I$30,0)),"F","C")</f>
        <v>19.444444444444443</v>
      </c>
      <c r="J3917" s="34">
        <f>CONVERT(INDEX(Clg_StPt_Sch_EZ!$C$4:$I$27,MATCH(Schedules_8760!$C3917,Clg_StPt_Sch_EZ!$B$4:$B$27,0),MATCH(Schedules_8760!$F3917,Clg_StPt_Sch_EZ!$C$3:$I$3,0)),"F","C")</f>
        <v>25.555555555555554</v>
      </c>
      <c r="K3917" s="34">
        <f>CONVERT(INDEX(Clg_StPt_Sch_EZ!$C$31:$I$54,MATCH(Schedules_8760!$C3917,Clg_StPt_Sch_EZ!$B$31:$B$54,0),MATCH(Schedules_8760!$F3917,Clg_StPt_Sch_EZ!$C$30:$I$30,0)),"F","C")</f>
        <v>28.333333333333332</v>
      </c>
      <c r="L3917" s="34">
        <f>CONVERT(INDEX(DHW_StPt_Sch_EZ!$C$4:$I$27,MATCH(Schedules_8760!$C3917,DHW_StPt_Sch_EZ!$B$4:$B$27,0),MATCH(Schedules_8760!$F3917,DHW_StPt_Sch_EZ!$C$3:$I$3,0)),"F","C")</f>
        <v>53.333333333333329</v>
      </c>
      <c r="M3917" s="34">
        <f>CONVERT(INDEX(DHW_StPt_Sch_EZ!$C$31:$I$54,MATCH(Schedules_8760!$C3917,DHW_StPt_Sch_EZ!$B$31:$B$54,0),MATCH(Schedules_8760!$F3917,DHW_StPt_Sch_EZ!$C$30:$I$30,0)),"F","C")</f>
        <v>53.333333333333329</v>
      </c>
      <c r="N3917" s="12"/>
      <c r="O3917" s="12"/>
      <c r="P3917" s="12"/>
    </row>
    <row r="3918" spans="1:16" x14ac:dyDescent="0.25">
      <c r="A3918" s="35">
        <v>3917</v>
      </c>
      <c r="B3918" s="89">
        <v>164.16666666666671</v>
      </c>
      <c r="C3918" s="35">
        <f t="shared" si="305"/>
        <v>5</v>
      </c>
      <c r="D3918" s="35">
        <f t="shared" si="308"/>
        <v>164</v>
      </c>
      <c r="E3918" s="35">
        <f t="shared" si="309"/>
        <v>3</v>
      </c>
      <c r="F3918" s="35" t="str">
        <f t="shared" si="306"/>
        <v>Tuesday</v>
      </c>
      <c r="G3918" s="35">
        <f t="shared" si="307"/>
        <v>6</v>
      </c>
      <c r="H3918" s="34">
        <f>CONVERT(INDEX(Htg_StPt_Sch_EZ!$C$4:$I$27,MATCH(Schedules_8760!$C3918,Htg_StPt_Sch_EZ!$B$4:$B$27,0),MATCH(Schedules_8760!$F3918,Htg_StPt_Sch_EZ!$C$3:$I$3,0)),"F","C")</f>
        <v>20.555555555555554</v>
      </c>
      <c r="I3918" s="34">
        <f>CONVERT(INDEX(Htg_StPt_Sch_EZ!$C$31:$I$54,MATCH(Schedules_8760!$C3918,Htg_StPt_Sch_EZ!$B$31:$B$54,0),MATCH(Schedules_8760!$F3918,Htg_StPt_Sch_EZ!$C$30:$I$30,0)),"F","C")</f>
        <v>19.444444444444443</v>
      </c>
      <c r="J3918" s="34">
        <f>CONVERT(INDEX(Clg_StPt_Sch_EZ!$C$4:$I$27,MATCH(Schedules_8760!$C3918,Clg_StPt_Sch_EZ!$B$4:$B$27,0),MATCH(Schedules_8760!$F3918,Clg_StPt_Sch_EZ!$C$3:$I$3,0)),"F","C")</f>
        <v>25.555555555555554</v>
      </c>
      <c r="K3918" s="34">
        <f>CONVERT(INDEX(Clg_StPt_Sch_EZ!$C$31:$I$54,MATCH(Schedules_8760!$C3918,Clg_StPt_Sch_EZ!$B$31:$B$54,0),MATCH(Schedules_8760!$F3918,Clg_StPt_Sch_EZ!$C$30:$I$30,0)),"F","C")</f>
        <v>28.333333333333332</v>
      </c>
      <c r="L3918" s="34">
        <f>CONVERT(INDEX(DHW_StPt_Sch_EZ!$C$4:$I$27,MATCH(Schedules_8760!$C3918,DHW_StPt_Sch_EZ!$B$4:$B$27,0),MATCH(Schedules_8760!$F3918,DHW_StPt_Sch_EZ!$C$3:$I$3,0)),"F","C")</f>
        <v>53.333333333333329</v>
      </c>
      <c r="M3918" s="34">
        <f>CONVERT(INDEX(DHW_StPt_Sch_EZ!$C$31:$I$54,MATCH(Schedules_8760!$C3918,DHW_StPt_Sch_EZ!$B$31:$B$54,0),MATCH(Schedules_8760!$F3918,DHW_StPt_Sch_EZ!$C$30:$I$30,0)),"F","C")</f>
        <v>53.333333333333329</v>
      </c>
      <c r="N3918" s="12"/>
      <c r="O3918" s="12"/>
      <c r="P3918" s="12"/>
    </row>
    <row r="3919" spans="1:16" x14ac:dyDescent="0.25">
      <c r="A3919" s="35">
        <v>3918</v>
      </c>
      <c r="B3919" s="89">
        <v>164.20833333333329</v>
      </c>
      <c r="C3919" s="35">
        <f t="shared" si="305"/>
        <v>6</v>
      </c>
      <c r="D3919" s="35">
        <f t="shared" si="308"/>
        <v>164</v>
      </c>
      <c r="E3919" s="35">
        <f t="shared" si="309"/>
        <v>3</v>
      </c>
      <c r="F3919" s="35" t="str">
        <f t="shared" si="306"/>
        <v>Tuesday</v>
      </c>
      <c r="G3919" s="35">
        <f t="shared" si="307"/>
        <v>6</v>
      </c>
      <c r="H3919" s="34">
        <f>CONVERT(INDEX(Htg_StPt_Sch_EZ!$C$4:$I$27,MATCH(Schedules_8760!$C3919,Htg_StPt_Sch_EZ!$B$4:$B$27,0),MATCH(Schedules_8760!$F3919,Htg_StPt_Sch_EZ!$C$3:$I$3,0)),"F","C")</f>
        <v>20.555555555555554</v>
      </c>
      <c r="I3919" s="34">
        <f>CONVERT(INDEX(Htg_StPt_Sch_EZ!$C$31:$I$54,MATCH(Schedules_8760!$C3919,Htg_StPt_Sch_EZ!$B$31:$B$54,0),MATCH(Schedules_8760!$F3919,Htg_StPt_Sch_EZ!$C$30:$I$30,0)),"F","C")</f>
        <v>19.444444444444443</v>
      </c>
      <c r="J3919" s="34">
        <f>CONVERT(INDEX(Clg_StPt_Sch_EZ!$C$4:$I$27,MATCH(Schedules_8760!$C3919,Clg_StPt_Sch_EZ!$B$4:$B$27,0),MATCH(Schedules_8760!$F3919,Clg_StPt_Sch_EZ!$C$3:$I$3,0)),"F","C")</f>
        <v>25.555555555555554</v>
      </c>
      <c r="K3919" s="34">
        <f>CONVERT(INDEX(Clg_StPt_Sch_EZ!$C$31:$I$54,MATCH(Schedules_8760!$C3919,Clg_StPt_Sch_EZ!$B$31:$B$54,0),MATCH(Schedules_8760!$F3919,Clg_StPt_Sch_EZ!$C$30:$I$30,0)),"F","C")</f>
        <v>28.333333333333332</v>
      </c>
      <c r="L3919" s="34">
        <f>CONVERT(INDEX(DHW_StPt_Sch_EZ!$C$4:$I$27,MATCH(Schedules_8760!$C3919,DHW_StPt_Sch_EZ!$B$4:$B$27,0),MATCH(Schedules_8760!$F3919,DHW_StPt_Sch_EZ!$C$3:$I$3,0)),"F","C")</f>
        <v>53.333333333333329</v>
      </c>
      <c r="M3919" s="34">
        <f>CONVERT(INDEX(DHW_StPt_Sch_EZ!$C$31:$I$54,MATCH(Schedules_8760!$C3919,DHW_StPt_Sch_EZ!$B$31:$B$54,0),MATCH(Schedules_8760!$F3919,DHW_StPt_Sch_EZ!$C$30:$I$30,0)),"F","C")</f>
        <v>53.333333333333329</v>
      </c>
      <c r="N3919" s="12"/>
      <c r="O3919" s="12"/>
      <c r="P3919" s="12"/>
    </row>
    <row r="3920" spans="1:16" x14ac:dyDescent="0.25">
      <c r="A3920" s="35">
        <v>3919</v>
      </c>
      <c r="B3920" s="89">
        <v>164.25</v>
      </c>
      <c r="C3920" s="35">
        <f t="shared" si="305"/>
        <v>7</v>
      </c>
      <c r="D3920" s="35">
        <f t="shared" si="308"/>
        <v>164</v>
      </c>
      <c r="E3920" s="35">
        <f t="shared" si="309"/>
        <v>3</v>
      </c>
      <c r="F3920" s="35" t="str">
        <f t="shared" si="306"/>
        <v>Tuesday</v>
      </c>
      <c r="G3920" s="35">
        <f t="shared" si="307"/>
        <v>6</v>
      </c>
      <c r="H3920" s="34">
        <f>CONVERT(INDEX(Htg_StPt_Sch_EZ!$C$4:$I$27,MATCH(Schedules_8760!$C3920,Htg_StPt_Sch_EZ!$B$4:$B$27,0),MATCH(Schedules_8760!$F3920,Htg_StPt_Sch_EZ!$C$3:$I$3,0)),"F","C")</f>
        <v>20.555555555555554</v>
      </c>
      <c r="I3920" s="34">
        <f>CONVERT(INDEX(Htg_StPt_Sch_EZ!$C$31:$I$54,MATCH(Schedules_8760!$C3920,Htg_StPt_Sch_EZ!$B$31:$B$54,0),MATCH(Schedules_8760!$F3920,Htg_StPt_Sch_EZ!$C$30:$I$30,0)),"F","C")</f>
        <v>19.444444444444443</v>
      </c>
      <c r="J3920" s="34">
        <f>CONVERT(INDEX(Clg_StPt_Sch_EZ!$C$4:$I$27,MATCH(Schedules_8760!$C3920,Clg_StPt_Sch_EZ!$B$4:$B$27,0),MATCH(Schedules_8760!$F3920,Clg_StPt_Sch_EZ!$C$3:$I$3,0)),"F","C")</f>
        <v>25.555555555555554</v>
      </c>
      <c r="K3920" s="34">
        <f>CONVERT(INDEX(Clg_StPt_Sch_EZ!$C$31:$I$54,MATCH(Schedules_8760!$C3920,Clg_StPt_Sch_EZ!$B$31:$B$54,0),MATCH(Schedules_8760!$F3920,Clg_StPt_Sch_EZ!$C$30:$I$30,0)),"F","C")</f>
        <v>28.333333333333332</v>
      </c>
      <c r="L3920" s="34">
        <f>CONVERT(INDEX(DHW_StPt_Sch_EZ!$C$4:$I$27,MATCH(Schedules_8760!$C3920,DHW_StPt_Sch_EZ!$B$4:$B$27,0),MATCH(Schedules_8760!$F3920,DHW_StPt_Sch_EZ!$C$3:$I$3,0)),"F","C")</f>
        <v>53.333333333333329</v>
      </c>
      <c r="M3920" s="34">
        <f>CONVERT(INDEX(DHW_StPt_Sch_EZ!$C$31:$I$54,MATCH(Schedules_8760!$C3920,DHW_StPt_Sch_EZ!$B$31:$B$54,0),MATCH(Schedules_8760!$F3920,DHW_StPt_Sch_EZ!$C$30:$I$30,0)),"F","C")</f>
        <v>53.333333333333329</v>
      </c>
      <c r="N3920" s="12"/>
      <c r="O3920" s="12"/>
      <c r="P3920" s="12"/>
    </row>
    <row r="3921" spans="1:16" x14ac:dyDescent="0.25">
      <c r="A3921" s="35">
        <v>3920</v>
      </c>
      <c r="B3921" s="89">
        <v>164.29166666666671</v>
      </c>
      <c r="C3921" s="35">
        <f t="shared" si="305"/>
        <v>8</v>
      </c>
      <c r="D3921" s="35">
        <f t="shared" si="308"/>
        <v>164</v>
      </c>
      <c r="E3921" s="35">
        <f t="shared" si="309"/>
        <v>3</v>
      </c>
      <c r="F3921" s="35" t="str">
        <f t="shared" si="306"/>
        <v>Tuesday</v>
      </c>
      <c r="G3921" s="35">
        <f t="shared" si="307"/>
        <v>6</v>
      </c>
      <c r="H3921" s="34">
        <f>CONVERT(INDEX(Htg_StPt_Sch_EZ!$C$4:$I$27,MATCH(Schedules_8760!$C3921,Htg_StPt_Sch_EZ!$B$4:$B$27,0),MATCH(Schedules_8760!$F3921,Htg_StPt_Sch_EZ!$C$3:$I$3,0)),"F","C")</f>
        <v>20.555555555555554</v>
      </c>
      <c r="I3921" s="34">
        <f>CONVERT(INDEX(Htg_StPt_Sch_EZ!$C$31:$I$54,MATCH(Schedules_8760!$C3921,Htg_StPt_Sch_EZ!$B$31:$B$54,0),MATCH(Schedules_8760!$F3921,Htg_StPt_Sch_EZ!$C$30:$I$30,0)),"F","C")</f>
        <v>19.444444444444443</v>
      </c>
      <c r="J3921" s="34">
        <f>CONVERT(INDEX(Clg_StPt_Sch_EZ!$C$4:$I$27,MATCH(Schedules_8760!$C3921,Clg_StPt_Sch_EZ!$B$4:$B$27,0),MATCH(Schedules_8760!$F3921,Clg_StPt_Sch_EZ!$C$3:$I$3,0)),"F","C")</f>
        <v>25.555555555555554</v>
      </c>
      <c r="K3921" s="34">
        <f>CONVERT(INDEX(Clg_StPt_Sch_EZ!$C$31:$I$54,MATCH(Schedules_8760!$C3921,Clg_StPt_Sch_EZ!$B$31:$B$54,0),MATCH(Schedules_8760!$F3921,Clg_StPt_Sch_EZ!$C$30:$I$30,0)),"F","C")</f>
        <v>25</v>
      </c>
      <c r="L3921" s="34">
        <f>CONVERT(INDEX(DHW_StPt_Sch_EZ!$C$4:$I$27,MATCH(Schedules_8760!$C3921,DHW_StPt_Sch_EZ!$B$4:$B$27,0),MATCH(Schedules_8760!$F3921,DHW_StPt_Sch_EZ!$C$3:$I$3,0)),"F","C")</f>
        <v>53.333333333333329</v>
      </c>
      <c r="M3921" s="34">
        <f>CONVERT(INDEX(DHW_StPt_Sch_EZ!$C$31:$I$54,MATCH(Schedules_8760!$C3921,DHW_StPt_Sch_EZ!$B$31:$B$54,0),MATCH(Schedules_8760!$F3921,DHW_StPt_Sch_EZ!$C$30:$I$30,0)),"F","C")</f>
        <v>53.333333333333329</v>
      </c>
      <c r="N3921" s="12"/>
      <c r="O3921" s="12"/>
      <c r="P3921" s="12"/>
    </row>
    <row r="3922" spans="1:16" x14ac:dyDescent="0.25">
      <c r="A3922" s="35">
        <v>3921</v>
      </c>
      <c r="B3922" s="89">
        <v>164.33333333333329</v>
      </c>
      <c r="C3922" s="35">
        <f t="shared" si="305"/>
        <v>9</v>
      </c>
      <c r="D3922" s="35">
        <f t="shared" si="308"/>
        <v>164</v>
      </c>
      <c r="E3922" s="35">
        <f t="shared" si="309"/>
        <v>3</v>
      </c>
      <c r="F3922" s="35" t="str">
        <f t="shared" si="306"/>
        <v>Tuesday</v>
      </c>
      <c r="G3922" s="35">
        <f t="shared" si="307"/>
        <v>6</v>
      </c>
      <c r="H3922" s="34">
        <f>CONVERT(INDEX(Htg_StPt_Sch_EZ!$C$4:$I$27,MATCH(Schedules_8760!$C3922,Htg_StPt_Sch_EZ!$B$4:$B$27,0),MATCH(Schedules_8760!$F3922,Htg_StPt_Sch_EZ!$C$3:$I$3,0)),"F","C")</f>
        <v>20.555555555555554</v>
      </c>
      <c r="I3922" s="34">
        <f>CONVERT(INDEX(Htg_StPt_Sch_EZ!$C$31:$I$54,MATCH(Schedules_8760!$C3922,Htg_StPt_Sch_EZ!$B$31:$B$54,0),MATCH(Schedules_8760!$F3922,Htg_StPt_Sch_EZ!$C$30:$I$30,0)),"F","C")</f>
        <v>19.444444444444443</v>
      </c>
      <c r="J3922" s="34">
        <f>CONVERT(INDEX(Clg_StPt_Sch_EZ!$C$4:$I$27,MATCH(Schedules_8760!$C3922,Clg_StPt_Sch_EZ!$B$4:$B$27,0),MATCH(Schedules_8760!$F3922,Clg_StPt_Sch_EZ!$C$3:$I$3,0)),"F","C")</f>
        <v>25.555555555555554</v>
      </c>
      <c r="K3922" s="34">
        <f>CONVERT(INDEX(Clg_StPt_Sch_EZ!$C$31:$I$54,MATCH(Schedules_8760!$C3922,Clg_StPt_Sch_EZ!$B$31:$B$54,0),MATCH(Schedules_8760!$F3922,Clg_StPt_Sch_EZ!$C$30:$I$30,0)),"F","C")</f>
        <v>25</v>
      </c>
      <c r="L3922" s="34">
        <f>CONVERT(INDEX(DHW_StPt_Sch_EZ!$C$4:$I$27,MATCH(Schedules_8760!$C3922,DHW_StPt_Sch_EZ!$B$4:$B$27,0),MATCH(Schedules_8760!$F3922,DHW_StPt_Sch_EZ!$C$3:$I$3,0)),"F","C")</f>
        <v>53.333333333333329</v>
      </c>
      <c r="M3922" s="34">
        <f>CONVERT(INDEX(DHW_StPt_Sch_EZ!$C$31:$I$54,MATCH(Schedules_8760!$C3922,DHW_StPt_Sch_EZ!$B$31:$B$54,0),MATCH(Schedules_8760!$F3922,DHW_StPt_Sch_EZ!$C$30:$I$30,0)),"F","C")</f>
        <v>53.333333333333329</v>
      </c>
      <c r="N3922" s="12"/>
      <c r="O3922" s="12"/>
      <c r="P3922" s="12"/>
    </row>
    <row r="3923" spans="1:16" x14ac:dyDescent="0.25">
      <c r="A3923" s="35">
        <v>3922</v>
      </c>
      <c r="B3923" s="89">
        <v>164.375</v>
      </c>
      <c r="C3923" s="35">
        <f t="shared" si="305"/>
        <v>10</v>
      </c>
      <c r="D3923" s="35">
        <f t="shared" si="308"/>
        <v>164</v>
      </c>
      <c r="E3923" s="35">
        <f t="shared" si="309"/>
        <v>3</v>
      </c>
      <c r="F3923" s="35" t="str">
        <f t="shared" si="306"/>
        <v>Tuesday</v>
      </c>
      <c r="G3923" s="35">
        <f t="shared" si="307"/>
        <v>6</v>
      </c>
      <c r="H3923" s="34">
        <f>CONVERT(INDEX(Htg_StPt_Sch_EZ!$C$4:$I$27,MATCH(Schedules_8760!$C3923,Htg_StPt_Sch_EZ!$B$4:$B$27,0),MATCH(Schedules_8760!$F3923,Htg_StPt_Sch_EZ!$C$3:$I$3,0)),"F","C")</f>
        <v>20.555555555555554</v>
      </c>
      <c r="I3923" s="34">
        <f>CONVERT(INDEX(Htg_StPt_Sch_EZ!$C$31:$I$54,MATCH(Schedules_8760!$C3923,Htg_StPt_Sch_EZ!$B$31:$B$54,0),MATCH(Schedules_8760!$F3923,Htg_StPt_Sch_EZ!$C$30:$I$30,0)),"F","C")</f>
        <v>19.444444444444443</v>
      </c>
      <c r="J3923" s="34">
        <f>CONVERT(INDEX(Clg_StPt_Sch_EZ!$C$4:$I$27,MATCH(Schedules_8760!$C3923,Clg_StPt_Sch_EZ!$B$4:$B$27,0),MATCH(Schedules_8760!$F3923,Clg_StPt_Sch_EZ!$C$3:$I$3,0)),"F","C")</f>
        <v>25.555555555555554</v>
      </c>
      <c r="K3923" s="34">
        <f>CONVERT(INDEX(Clg_StPt_Sch_EZ!$C$31:$I$54,MATCH(Schedules_8760!$C3923,Clg_StPt_Sch_EZ!$B$31:$B$54,0),MATCH(Schedules_8760!$F3923,Clg_StPt_Sch_EZ!$C$30:$I$30,0)),"F","C")</f>
        <v>25</v>
      </c>
      <c r="L3923" s="34">
        <f>CONVERT(INDEX(DHW_StPt_Sch_EZ!$C$4:$I$27,MATCH(Schedules_8760!$C3923,DHW_StPt_Sch_EZ!$B$4:$B$27,0),MATCH(Schedules_8760!$F3923,DHW_StPt_Sch_EZ!$C$3:$I$3,0)),"F","C")</f>
        <v>53.333333333333329</v>
      </c>
      <c r="M3923" s="34">
        <f>CONVERT(INDEX(DHW_StPt_Sch_EZ!$C$31:$I$54,MATCH(Schedules_8760!$C3923,DHW_StPt_Sch_EZ!$B$31:$B$54,0),MATCH(Schedules_8760!$F3923,DHW_StPt_Sch_EZ!$C$30:$I$30,0)),"F","C")</f>
        <v>53.333333333333329</v>
      </c>
      <c r="N3923" s="12"/>
      <c r="O3923" s="12"/>
      <c r="P3923" s="12"/>
    </row>
    <row r="3924" spans="1:16" x14ac:dyDescent="0.25">
      <c r="A3924" s="35">
        <v>3923</v>
      </c>
      <c r="B3924" s="89">
        <v>164.41666666666671</v>
      </c>
      <c r="C3924" s="35">
        <f t="shared" si="305"/>
        <v>11</v>
      </c>
      <c r="D3924" s="35">
        <f t="shared" si="308"/>
        <v>164</v>
      </c>
      <c r="E3924" s="35">
        <f t="shared" si="309"/>
        <v>3</v>
      </c>
      <c r="F3924" s="35" t="str">
        <f t="shared" si="306"/>
        <v>Tuesday</v>
      </c>
      <c r="G3924" s="35">
        <f t="shared" si="307"/>
        <v>6</v>
      </c>
      <c r="H3924" s="34">
        <f>CONVERT(INDEX(Htg_StPt_Sch_EZ!$C$4:$I$27,MATCH(Schedules_8760!$C3924,Htg_StPt_Sch_EZ!$B$4:$B$27,0),MATCH(Schedules_8760!$F3924,Htg_StPt_Sch_EZ!$C$3:$I$3,0)),"F","C")</f>
        <v>20.555555555555554</v>
      </c>
      <c r="I3924" s="34">
        <f>CONVERT(INDEX(Htg_StPt_Sch_EZ!$C$31:$I$54,MATCH(Schedules_8760!$C3924,Htg_StPt_Sch_EZ!$B$31:$B$54,0),MATCH(Schedules_8760!$F3924,Htg_StPt_Sch_EZ!$C$30:$I$30,0)),"F","C")</f>
        <v>19.444444444444443</v>
      </c>
      <c r="J3924" s="34">
        <f>CONVERT(INDEX(Clg_StPt_Sch_EZ!$C$4:$I$27,MATCH(Schedules_8760!$C3924,Clg_StPt_Sch_EZ!$B$4:$B$27,0),MATCH(Schedules_8760!$F3924,Clg_StPt_Sch_EZ!$C$3:$I$3,0)),"F","C")</f>
        <v>25.555555555555554</v>
      </c>
      <c r="K3924" s="34">
        <f>CONVERT(INDEX(Clg_StPt_Sch_EZ!$C$31:$I$54,MATCH(Schedules_8760!$C3924,Clg_StPt_Sch_EZ!$B$31:$B$54,0),MATCH(Schedules_8760!$F3924,Clg_StPt_Sch_EZ!$C$30:$I$30,0)),"F","C")</f>
        <v>25</v>
      </c>
      <c r="L3924" s="34">
        <f>CONVERT(INDEX(DHW_StPt_Sch_EZ!$C$4:$I$27,MATCH(Schedules_8760!$C3924,DHW_StPt_Sch_EZ!$B$4:$B$27,0),MATCH(Schedules_8760!$F3924,DHW_StPt_Sch_EZ!$C$3:$I$3,0)),"F","C")</f>
        <v>53.333333333333329</v>
      </c>
      <c r="M3924" s="34">
        <f>CONVERT(INDEX(DHW_StPt_Sch_EZ!$C$31:$I$54,MATCH(Schedules_8760!$C3924,DHW_StPt_Sch_EZ!$B$31:$B$54,0),MATCH(Schedules_8760!$F3924,DHW_StPt_Sch_EZ!$C$30:$I$30,0)),"F","C")</f>
        <v>53.333333333333329</v>
      </c>
      <c r="N3924" s="12"/>
      <c r="O3924" s="12"/>
      <c r="P3924" s="12"/>
    </row>
    <row r="3925" spans="1:16" x14ac:dyDescent="0.25">
      <c r="A3925" s="35">
        <v>3924</v>
      </c>
      <c r="B3925" s="89">
        <v>164.45833333333329</v>
      </c>
      <c r="C3925" s="35">
        <f t="shared" si="305"/>
        <v>12</v>
      </c>
      <c r="D3925" s="35">
        <f t="shared" si="308"/>
        <v>164</v>
      </c>
      <c r="E3925" s="35">
        <f t="shared" si="309"/>
        <v>3</v>
      </c>
      <c r="F3925" s="35" t="str">
        <f t="shared" si="306"/>
        <v>Tuesday</v>
      </c>
      <c r="G3925" s="35">
        <f t="shared" si="307"/>
        <v>6</v>
      </c>
      <c r="H3925" s="34">
        <f>CONVERT(INDEX(Htg_StPt_Sch_EZ!$C$4:$I$27,MATCH(Schedules_8760!$C3925,Htg_StPt_Sch_EZ!$B$4:$B$27,0),MATCH(Schedules_8760!$F3925,Htg_StPt_Sch_EZ!$C$3:$I$3,0)),"F","C")</f>
        <v>20.555555555555554</v>
      </c>
      <c r="I3925" s="34">
        <f>CONVERT(INDEX(Htg_StPt_Sch_EZ!$C$31:$I$54,MATCH(Schedules_8760!$C3925,Htg_StPt_Sch_EZ!$B$31:$B$54,0),MATCH(Schedules_8760!$F3925,Htg_StPt_Sch_EZ!$C$30:$I$30,0)),"F","C")</f>
        <v>19.444444444444443</v>
      </c>
      <c r="J3925" s="34">
        <f>CONVERT(INDEX(Clg_StPt_Sch_EZ!$C$4:$I$27,MATCH(Schedules_8760!$C3925,Clg_StPt_Sch_EZ!$B$4:$B$27,0),MATCH(Schedules_8760!$F3925,Clg_StPt_Sch_EZ!$C$3:$I$3,0)),"F","C")</f>
        <v>25.555555555555554</v>
      </c>
      <c r="K3925" s="34">
        <f>CONVERT(INDEX(Clg_StPt_Sch_EZ!$C$31:$I$54,MATCH(Schedules_8760!$C3925,Clg_StPt_Sch_EZ!$B$31:$B$54,0),MATCH(Schedules_8760!$F3925,Clg_StPt_Sch_EZ!$C$30:$I$30,0)),"F","C")</f>
        <v>25</v>
      </c>
      <c r="L3925" s="34">
        <f>CONVERT(INDEX(DHW_StPt_Sch_EZ!$C$4:$I$27,MATCH(Schedules_8760!$C3925,DHW_StPt_Sch_EZ!$B$4:$B$27,0),MATCH(Schedules_8760!$F3925,DHW_StPt_Sch_EZ!$C$3:$I$3,0)),"F","C")</f>
        <v>53.333333333333329</v>
      </c>
      <c r="M3925" s="34">
        <f>CONVERT(INDEX(DHW_StPt_Sch_EZ!$C$31:$I$54,MATCH(Schedules_8760!$C3925,DHW_StPt_Sch_EZ!$B$31:$B$54,0),MATCH(Schedules_8760!$F3925,DHW_StPt_Sch_EZ!$C$30:$I$30,0)),"F","C")</f>
        <v>53.333333333333329</v>
      </c>
      <c r="N3925" s="12"/>
      <c r="O3925" s="12"/>
      <c r="P3925" s="12"/>
    </row>
    <row r="3926" spans="1:16" x14ac:dyDescent="0.25">
      <c r="A3926" s="35">
        <v>3925</v>
      </c>
      <c r="B3926" s="89">
        <v>164.5</v>
      </c>
      <c r="C3926" s="35">
        <f t="shared" si="305"/>
        <v>13</v>
      </c>
      <c r="D3926" s="35">
        <f t="shared" si="308"/>
        <v>164</v>
      </c>
      <c r="E3926" s="35">
        <f t="shared" si="309"/>
        <v>3</v>
      </c>
      <c r="F3926" s="35" t="str">
        <f t="shared" si="306"/>
        <v>Tuesday</v>
      </c>
      <c r="G3926" s="35">
        <f t="shared" si="307"/>
        <v>6</v>
      </c>
      <c r="H3926" s="34">
        <f>CONVERT(INDEX(Htg_StPt_Sch_EZ!$C$4:$I$27,MATCH(Schedules_8760!$C3926,Htg_StPt_Sch_EZ!$B$4:$B$27,0),MATCH(Schedules_8760!$F3926,Htg_StPt_Sch_EZ!$C$3:$I$3,0)),"F","C")</f>
        <v>20.555555555555554</v>
      </c>
      <c r="I3926" s="34">
        <f>CONVERT(INDEX(Htg_StPt_Sch_EZ!$C$31:$I$54,MATCH(Schedules_8760!$C3926,Htg_StPt_Sch_EZ!$B$31:$B$54,0),MATCH(Schedules_8760!$F3926,Htg_StPt_Sch_EZ!$C$30:$I$30,0)),"F","C")</f>
        <v>19.444444444444443</v>
      </c>
      <c r="J3926" s="34">
        <f>CONVERT(INDEX(Clg_StPt_Sch_EZ!$C$4:$I$27,MATCH(Schedules_8760!$C3926,Clg_StPt_Sch_EZ!$B$4:$B$27,0),MATCH(Schedules_8760!$F3926,Clg_StPt_Sch_EZ!$C$3:$I$3,0)),"F","C")</f>
        <v>25.555555555555554</v>
      </c>
      <c r="K3926" s="34">
        <f>CONVERT(INDEX(Clg_StPt_Sch_EZ!$C$31:$I$54,MATCH(Schedules_8760!$C3926,Clg_StPt_Sch_EZ!$B$31:$B$54,0),MATCH(Schedules_8760!$F3926,Clg_StPt_Sch_EZ!$C$30:$I$30,0)),"F","C")</f>
        <v>25</v>
      </c>
      <c r="L3926" s="34">
        <f>CONVERT(INDEX(DHW_StPt_Sch_EZ!$C$4:$I$27,MATCH(Schedules_8760!$C3926,DHW_StPt_Sch_EZ!$B$4:$B$27,0),MATCH(Schedules_8760!$F3926,DHW_StPt_Sch_EZ!$C$3:$I$3,0)),"F","C")</f>
        <v>53.333333333333329</v>
      </c>
      <c r="M3926" s="34">
        <f>CONVERT(INDEX(DHW_StPt_Sch_EZ!$C$31:$I$54,MATCH(Schedules_8760!$C3926,DHW_StPt_Sch_EZ!$B$31:$B$54,0),MATCH(Schedules_8760!$F3926,DHW_StPt_Sch_EZ!$C$30:$I$30,0)),"F","C")</f>
        <v>53.333333333333329</v>
      </c>
      <c r="N3926" s="12"/>
      <c r="O3926" s="12"/>
      <c r="P3926" s="12"/>
    </row>
    <row r="3927" spans="1:16" x14ac:dyDescent="0.25">
      <c r="A3927" s="35">
        <v>3926</v>
      </c>
      <c r="B3927" s="89">
        <v>164.54166666666671</v>
      </c>
      <c r="C3927" s="35">
        <f t="shared" si="305"/>
        <v>14</v>
      </c>
      <c r="D3927" s="35">
        <f t="shared" si="308"/>
        <v>164</v>
      </c>
      <c r="E3927" s="35">
        <f t="shared" si="309"/>
        <v>3</v>
      </c>
      <c r="F3927" s="35" t="str">
        <f t="shared" si="306"/>
        <v>Tuesday</v>
      </c>
      <c r="G3927" s="35">
        <f t="shared" si="307"/>
        <v>6</v>
      </c>
      <c r="H3927" s="34">
        <f>CONVERT(INDEX(Htg_StPt_Sch_EZ!$C$4:$I$27,MATCH(Schedules_8760!$C3927,Htg_StPt_Sch_EZ!$B$4:$B$27,0),MATCH(Schedules_8760!$F3927,Htg_StPt_Sch_EZ!$C$3:$I$3,0)),"F","C")</f>
        <v>20.555555555555554</v>
      </c>
      <c r="I3927" s="34">
        <f>CONVERT(INDEX(Htg_StPt_Sch_EZ!$C$31:$I$54,MATCH(Schedules_8760!$C3927,Htg_StPt_Sch_EZ!$B$31:$B$54,0),MATCH(Schedules_8760!$F3927,Htg_StPt_Sch_EZ!$C$30:$I$30,0)),"F","C")</f>
        <v>19.444444444444443</v>
      </c>
      <c r="J3927" s="34">
        <f>CONVERT(INDEX(Clg_StPt_Sch_EZ!$C$4:$I$27,MATCH(Schedules_8760!$C3927,Clg_StPt_Sch_EZ!$B$4:$B$27,0),MATCH(Schedules_8760!$F3927,Clg_StPt_Sch_EZ!$C$3:$I$3,0)),"F","C")</f>
        <v>25.555555555555554</v>
      </c>
      <c r="K3927" s="34">
        <f>CONVERT(INDEX(Clg_StPt_Sch_EZ!$C$31:$I$54,MATCH(Schedules_8760!$C3927,Clg_StPt_Sch_EZ!$B$31:$B$54,0),MATCH(Schedules_8760!$F3927,Clg_StPt_Sch_EZ!$C$30:$I$30,0)),"F","C")</f>
        <v>25</v>
      </c>
      <c r="L3927" s="34">
        <f>CONVERT(INDEX(DHW_StPt_Sch_EZ!$C$4:$I$27,MATCH(Schedules_8760!$C3927,DHW_StPt_Sch_EZ!$B$4:$B$27,0),MATCH(Schedules_8760!$F3927,DHW_StPt_Sch_EZ!$C$3:$I$3,0)),"F","C")</f>
        <v>53.333333333333329</v>
      </c>
      <c r="M3927" s="34">
        <f>CONVERT(INDEX(DHW_StPt_Sch_EZ!$C$31:$I$54,MATCH(Schedules_8760!$C3927,DHW_StPt_Sch_EZ!$B$31:$B$54,0),MATCH(Schedules_8760!$F3927,DHW_StPt_Sch_EZ!$C$30:$I$30,0)),"F","C")</f>
        <v>53.333333333333329</v>
      </c>
      <c r="N3927" s="12"/>
      <c r="O3927" s="12"/>
      <c r="P3927" s="12"/>
    </row>
    <row r="3928" spans="1:16" x14ac:dyDescent="0.25">
      <c r="A3928" s="35">
        <v>3927</v>
      </c>
      <c r="B3928" s="89">
        <v>164.58333333333329</v>
      </c>
      <c r="C3928" s="35">
        <f t="shared" si="305"/>
        <v>15</v>
      </c>
      <c r="D3928" s="35">
        <f t="shared" si="308"/>
        <v>164</v>
      </c>
      <c r="E3928" s="35">
        <f t="shared" si="309"/>
        <v>3</v>
      </c>
      <c r="F3928" s="35" t="str">
        <f t="shared" si="306"/>
        <v>Tuesday</v>
      </c>
      <c r="G3928" s="35">
        <f t="shared" si="307"/>
        <v>6</v>
      </c>
      <c r="H3928" s="34">
        <f>CONVERT(INDEX(Htg_StPt_Sch_EZ!$C$4:$I$27,MATCH(Schedules_8760!$C3928,Htg_StPt_Sch_EZ!$B$4:$B$27,0),MATCH(Schedules_8760!$F3928,Htg_StPt_Sch_EZ!$C$3:$I$3,0)),"F","C")</f>
        <v>20.555555555555554</v>
      </c>
      <c r="I3928" s="34">
        <f>CONVERT(INDEX(Htg_StPt_Sch_EZ!$C$31:$I$54,MATCH(Schedules_8760!$C3928,Htg_StPt_Sch_EZ!$B$31:$B$54,0),MATCH(Schedules_8760!$F3928,Htg_StPt_Sch_EZ!$C$30:$I$30,0)),"F","C")</f>
        <v>21.111111111111111</v>
      </c>
      <c r="J3928" s="34">
        <f>CONVERT(INDEX(Clg_StPt_Sch_EZ!$C$4:$I$27,MATCH(Schedules_8760!$C3928,Clg_StPt_Sch_EZ!$B$4:$B$27,0),MATCH(Schedules_8760!$F3928,Clg_StPt_Sch_EZ!$C$3:$I$3,0)),"F","C")</f>
        <v>25.555555555555554</v>
      </c>
      <c r="K3928" s="34">
        <f>CONVERT(INDEX(Clg_StPt_Sch_EZ!$C$31:$I$54,MATCH(Schedules_8760!$C3928,Clg_StPt_Sch_EZ!$B$31:$B$54,0),MATCH(Schedules_8760!$F3928,Clg_StPt_Sch_EZ!$C$30:$I$30,0)),"F","C")</f>
        <v>25</v>
      </c>
      <c r="L3928" s="34">
        <f>CONVERT(INDEX(DHW_StPt_Sch_EZ!$C$4:$I$27,MATCH(Schedules_8760!$C3928,DHW_StPt_Sch_EZ!$B$4:$B$27,0),MATCH(Schedules_8760!$F3928,DHW_StPt_Sch_EZ!$C$3:$I$3,0)),"F","C")</f>
        <v>53.333333333333329</v>
      </c>
      <c r="M3928" s="34">
        <f>CONVERT(INDEX(DHW_StPt_Sch_EZ!$C$31:$I$54,MATCH(Schedules_8760!$C3928,DHW_StPt_Sch_EZ!$B$31:$B$54,0),MATCH(Schedules_8760!$F3928,DHW_StPt_Sch_EZ!$C$30:$I$30,0)),"F","C")</f>
        <v>53.333333333333329</v>
      </c>
      <c r="N3928" s="12"/>
      <c r="O3928" s="12"/>
      <c r="P3928" s="12"/>
    </row>
    <row r="3929" spans="1:16" x14ac:dyDescent="0.25">
      <c r="A3929" s="35">
        <v>3928</v>
      </c>
      <c r="B3929" s="89">
        <v>164.625</v>
      </c>
      <c r="C3929" s="35">
        <f t="shared" si="305"/>
        <v>16</v>
      </c>
      <c r="D3929" s="35">
        <f t="shared" si="308"/>
        <v>164</v>
      </c>
      <c r="E3929" s="35">
        <f t="shared" si="309"/>
        <v>3</v>
      </c>
      <c r="F3929" s="35" t="str">
        <f t="shared" si="306"/>
        <v>Tuesday</v>
      </c>
      <c r="G3929" s="35">
        <f t="shared" si="307"/>
        <v>6</v>
      </c>
      <c r="H3929" s="34">
        <f>CONVERT(INDEX(Htg_StPt_Sch_EZ!$C$4:$I$27,MATCH(Schedules_8760!$C3929,Htg_StPt_Sch_EZ!$B$4:$B$27,0),MATCH(Schedules_8760!$F3929,Htg_StPt_Sch_EZ!$C$3:$I$3,0)),"F","C")</f>
        <v>20.555555555555554</v>
      </c>
      <c r="I3929" s="34">
        <f>CONVERT(INDEX(Htg_StPt_Sch_EZ!$C$31:$I$54,MATCH(Schedules_8760!$C3929,Htg_StPt_Sch_EZ!$B$31:$B$54,0),MATCH(Schedules_8760!$F3929,Htg_StPt_Sch_EZ!$C$30:$I$30,0)),"F","C")</f>
        <v>21.111111111111111</v>
      </c>
      <c r="J3929" s="34">
        <f>CONVERT(INDEX(Clg_StPt_Sch_EZ!$C$4:$I$27,MATCH(Schedules_8760!$C3929,Clg_StPt_Sch_EZ!$B$4:$B$27,0),MATCH(Schedules_8760!$F3929,Clg_StPt_Sch_EZ!$C$3:$I$3,0)),"F","C")</f>
        <v>25.555555555555554</v>
      </c>
      <c r="K3929" s="34">
        <f>CONVERT(INDEX(Clg_StPt_Sch_EZ!$C$31:$I$54,MATCH(Schedules_8760!$C3929,Clg_StPt_Sch_EZ!$B$31:$B$54,0),MATCH(Schedules_8760!$F3929,Clg_StPt_Sch_EZ!$C$30:$I$30,0)),"F","C")</f>
        <v>25</v>
      </c>
      <c r="L3929" s="34">
        <f>CONVERT(INDEX(DHW_StPt_Sch_EZ!$C$4:$I$27,MATCH(Schedules_8760!$C3929,DHW_StPt_Sch_EZ!$B$4:$B$27,0),MATCH(Schedules_8760!$F3929,DHW_StPt_Sch_EZ!$C$3:$I$3,0)),"F","C")</f>
        <v>53.333333333333329</v>
      </c>
      <c r="M3929" s="34">
        <f>CONVERT(INDEX(DHW_StPt_Sch_EZ!$C$31:$I$54,MATCH(Schedules_8760!$C3929,DHW_StPt_Sch_EZ!$B$31:$B$54,0),MATCH(Schedules_8760!$F3929,DHW_StPt_Sch_EZ!$C$30:$I$30,0)),"F","C")</f>
        <v>53.333333333333329</v>
      </c>
      <c r="N3929" s="12"/>
      <c r="O3929" s="12"/>
      <c r="P3929" s="12"/>
    </row>
    <row r="3930" spans="1:16" x14ac:dyDescent="0.25">
      <c r="A3930" s="35">
        <v>3929</v>
      </c>
      <c r="B3930" s="89">
        <v>164.66666666666671</v>
      </c>
      <c r="C3930" s="35">
        <f t="shared" si="305"/>
        <v>17</v>
      </c>
      <c r="D3930" s="35">
        <f t="shared" si="308"/>
        <v>164</v>
      </c>
      <c r="E3930" s="35">
        <f t="shared" si="309"/>
        <v>3</v>
      </c>
      <c r="F3930" s="35" t="str">
        <f t="shared" si="306"/>
        <v>Tuesday</v>
      </c>
      <c r="G3930" s="35">
        <f t="shared" si="307"/>
        <v>6</v>
      </c>
      <c r="H3930" s="34">
        <f>CONVERT(INDEX(Htg_StPt_Sch_EZ!$C$4:$I$27,MATCH(Schedules_8760!$C3930,Htg_StPt_Sch_EZ!$B$4:$B$27,0),MATCH(Schedules_8760!$F3930,Htg_StPt_Sch_EZ!$C$3:$I$3,0)),"F","C")</f>
        <v>20.555555555555554</v>
      </c>
      <c r="I3930" s="34">
        <f>CONVERT(INDEX(Htg_StPt_Sch_EZ!$C$31:$I$54,MATCH(Schedules_8760!$C3930,Htg_StPt_Sch_EZ!$B$31:$B$54,0),MATCH(Schedules_8760!$F3930,Htg_StPt_Sch_EZ!$C$30:$I$30,0)),"F","C")</f>
        <v>17.777777777777779</v>
      </c>
      <c r="J3930" s="34">
        <f>CONVERT(INDEX(Clg_StPt_Sch_EZ!$C$4:$I$27,MATCH(Schedules_8760!$C3930,Clg_StPt_Sch_EZ!$B$4:$B$27,0),MATCH(Schedules_8760!$F3930,Clg_StPt_Sch_EZ!$C$3:$I$3,0)),"F","C")</f>
        <v>25.555555555555554</v>
      </c>
      <c r="K3930" s="34">
        <f>CONVERT(INDEX(Clg_StPt_Sch_EZ!$C$31:$I$54,MATCH(Schedules_8760!$C3930,Clg_StPt_Sch_EZ!$B$31:$B$54,0),MATCH(Schedules_8760!$F3930,Clg_StPt_Sch_EZ!$C$30:$I$30,0)),"F","C")</f>
        <v>25</v>
      </c>
      <c r="L3930" s="34">
        <f>CONVERT(INDEX(DHW_StPt_Sch_EZ!$C$4:$I$27,MATCH(Schedules_8760!$C3930,DHW_StPt_Sch_EZ!$B$4:$B$27,0),MATCH(Schedules_8760!$F3930,DHW_StPt_Sch_EZ!$C$3:$I$3,0)),"F","C")</f>
        <v>53.333333333333329</v>
      </c>
      <c r="M3930" s="34">
        <f>CONVERT(INDEX(DHW_StPt_Sch_EZ!$C$31:$I$54,MATCH(Schedules_8760!$C3930,DHW_StPt_Sch_EZ!$B$31:$B$54,0),MATCH(Schedules_8760!$F3930,DHW_StPt_Sch_EZ!$C$30:$I$30,0)),"F","C")</f>
        <v>53.333333333333329</v>
      </c>
      <c r="N3930" s="12"/>
      <c r="O3930" s="12"/>
      <c r="P3930" s="12"/>
    </row>
    <row r="3931" spans="1:16" x14ac:dyDescent="0.25">
      <c r="A3931" s="35">
        <v>3930</v>
      </c>
      <c r="B3931" s="89">
        <v>164.70833333333329</v>
      </c>
      <c r="C3931" s="35">
        <f t="shared" si="305"/>
        <v>18</v>
      </c>
      <c r="D3931" s="35">
        <f t="shared" si="308"/>
        <v>164</v>
      </c>
      <c r="E3931" s="35">
        <f t="shared" si="309"/>
        <v>3</v>
      </c>
      <c r="F3931" s="35" t="str">
        <f t="shared" si="306"/>
        <v>Tuesday</v>
      </c>
      <c r="G3931" s="35">
        <f t="shared" si="307"/>
        <v>6</v>
      </c>
      <c r="H3931" s="34">
        <f>CONVERT(INDEX(Htg_StPt_Sch_EZ!$C$4:$I$27,MATCH(Schedules_8760!$C3931,Htg_StPt_Sch_EZ!$B$4:$B$27,0),MATCH(Schedules_8760!$F3931,Htg_StPt_Sch_EZ!$C$3:$I$3,0)),"F","C")</f>
        <v>20.555555555555554</v>
      </c>
      <c r="I3931" s="34">
        <f>CONVERT(INDEX(Htg_StPt_Sch_EZ!$C$31:$I$54,MATCH(Schedules_8760!$C3931,Htg_StPt_Sch_EZ!$B$31:$B$54,0),MATCH(Schedules_8760!$F3931,Htg_StPt_Sch_EZ!$C$30:$I$30,0)),"F","C")</f>
        <v>17.777777777777779</v>
      </c>
      <c r="J3931" s="34">
        <f>CONVERT(INDEX(Clg_StPt_Sch_EZ!$C$4:$I$27,MATCH(Schedules_8760!$C3931,Clg_StPt_Sch_EZ!$B$4:$B$27,0),MATCH(Schedules_8760!$F3931,Clg_StPt_Sch_EZ!$C$3:$I$3,0)),"F","C")</f>
        <v>25.555555555555554</v>
      </c>
      <c r="K3931" s="34">
        <f>CONVERT(INDEX(Clg_StPt_Sch_EZ!$C$31:$I$54,MATCH(Schedules_8760!$C3931,Clg_StPt_Sch_EZ!$B$31:$B$54,0),MATCH(Schedules_8760!$F3931,Clg_StPt_Sch_EZ!$C$30:$I$30,0)),"F","C")</f>
        <v>28.333333333333332</v>
      </c>
      <c r="L3931" s="34">
        <f>CONVERT(INDEX(DHW_StPt_Sch_EZ!$C$4:$I$27,MATCH(Schedules_8760!$C3931,DHW_StPt_Sch_EZ!$B$4:$B$27,0),MATCH(Schedules_8760!$F3931,DHW_StPt_Sch_EZ!$C$3:$I$3,0)),"F","C")</f>
        <v>53.333333333333329</v>
      </c>
      <c r="M3931" s="34">
        <f>CONVERT(INDEX(DHW_StPt_Sch_EZ!$C$31:$I$54,MATCH(Schedules_8760!$C3931,DHW_StPt_Sch_EZ!$B$31:$B$54,0),MATCH(Schedules_8760!$F3931,DHW_StPt_Sch_EZ!$C$30:$I$30,0)),"F","C")</f>
        <v>53.333333333333329</v>
      </c>
      <c r="N3931" s="12"/>
      <c r="O3931" s="12"/>
      <c r="P3931" s="12"/>
    </row>
    <row r="3932" spans="1:16" x14ac:dyDescent="0.25">
      <c r="A3932" s="35">
        <v>3931</v>
      </c>
      <c r="B3932" s="89">
        <v>164.75</v>
      </c>
      <c r="C3932" s="35">
        <f t="shared" si="305"/>
        <v>19</v>
      </c>
      <c r="D3932" s="35">
        <f t="shared" si="308"/>
        <v>164</v>
      </c>
      <c r="E3932" s="35">
        <f t="shared" si="309"/>
        <v>3</v>
      </c>
      <c r="F3932" s="35" t="str">
        <f t="shared" si="306"/>
        <v>Tuesday</v>
      </c>
      <c r="G3932" s="35">
        <f t="shared" si="307"/>
        <v>6</v>
      </c>
      <c r="H3932" s="34">
        <f>CONVERT(INDEX(Htg_StPt_Sch_EZ!$C$4:$I$27,MATCH(Schedules_8760!$C3932,Htg_StPt_Sch_EZ!$B$4:$B$27,0),MATCH(Schedules_8760!$F3932,Htg_StPt_Sch_EZ!$C$3:$I$3,0)),"F","C")</f>
        <v>20.555555555555554</v>
      </c>
      <c r="I3932" s="34">
        <f>CONVERT(INDEX(Htg_StPt_Sch_EZ!$C$31:$I$54,MATCH(Schedules_8760!$C3932,Htg_StPt_Sch_EZ!$B$31:$B$54,0),MATCH(Schedules_8760!$F3932,Htg_StPt_Sch_EZ!$C$30:$I$30,0)),"F","C")</f>
        <v>18.333333333333332</v>
      </c>
      <c r="J3932" s="34">
        <f>CONVERT(INDEX(Clg_StPt_Sch_EZ!$C$4:$I$27,MATCH(Schedules_8760!$C3932,Clg_StPt_Sch_EZ!$B$4:$B$27,0),MATCH(Schedules_8760!$F3932,Clg_StPt_Sch_EZ!$C$3:$I$3,0)),"F","C")</f>
        <v>25.555555555555554</v>
      </c>
      <c r="K3932" s="34">
        <f>CONVERT(INDEX(Clg_StPt_Sch_EZ!$C$31:$I$54,MATCH(Schedules_8760!$C3932,Clg_StPt_Sch_EZ!$B$31:$B$54,0),MATCH(Schedules_8760!$F3932,Clg_StPt_Sch_EZ!$C$30:$I$30,0)),"F","C")</f>
        <v>28.333333333333332</v>
      </c>
      <c r="L3932" s="34">
        <f>CONVERT(INDEX(DHW_StPt_Sch_EZ!$C$4:$I$27,MATCH(Schedules_8760!$C3932,DHW_StPt_Sch_EZ!$B$4:$B$27,0),MATCH(Schedules_8760!$F3932,DHW_StPt_Sch_EZ!$C$3:$I$3,0)),"F","C")</f>
        <v>53.333333333333329</v>
      </c>
      <c r="M3932" s="34">
        <f>CONVERT(INDEX(DHW_StPt_Sch_EZ!$C$31:$I$54,MATCH(Schedules_8760!$C3932,DHW_StPt_Sch_EZ!$B$31:$B$54,0),MATCH(Schedules_8760!$F3932,DHW_StPt_Sch_EZ!$C$30:$I$30,0)),"F","C")</f>
        <v>53.333333333333329</v>
      </c>
      <c r="N3932" s="12"/>
      <c r="O3932" s="12"/>
      <c r="P3932" s="12"/>
    </row>
    <row r="3933" spans="1:16" x14ac:dyDescent="0.25">
      <c r="A3933" s="35">
        <v>3932</v>
      </c>
      <c r="B3933" s="89">
        <v>164.79166666666671</v>
      </c>
      <c r="C3933" s="35">
        <f t="shared" si="305"/>
        <v>20</v>
      </c>
      <c r="D3933" s="35">
        <f t="shared" si="308"/>
        <v>164</v>
      </c>
      <c r="E3933" s="35">
        <f t="shared" si="309"/>
        <v>3</v>
      </c>
      <c r="F3933" s="35" t="str">
        <f t="shared" si="306"/>
        <v>Tuesday</v>
      </c>
      <c r="G3933" s="35">
        <f t="shared" si="307"/>
        <v>6</v>
      </c>
      <c r="H3933" s="34">
        <f>CONVERT(INDEX(Htg_StPt_Sch_EZ!$C$4:$I$27,MATCH(Schedules_8760!$C3933,Htg_StPt_Sch_EZ!$B$4:$B$27,0),MATCH(Schedules_8760!$F3933,Htg_StPt_Sch_EZ!$C$3:$I$3,0)),"F","C")</f>
        <v>20.555555555555554</v>
      </c>
      <c r="I3933" s="34">
        <f>CONVERT(INDEX(Htg_StPt_Sch_EZ!$C$31:$I$54,MATCH(Schedules_8760!$C3933,Htg_StPt_Sch_EZ!$B$31:$B$54,0),MATCH(Schedules_8760!$F3933,Htg_StPt_Sch_EZ!$C$30:$I$30,0)),"F","C")</f>
        <v>18.888888888888889</v>
      </c>
      <c r="J3933" s="34">
        <f>CONVERT(INDEX(Clg_StPt_Sch_EZ!$C$4:$I$27,MATCH(Schedules_8760!$C3933,Clg_StPt_Sch_EZ!$B$4:$B$27,0),MATCH(Schedules_8760!$F3933,Clg_StPt_Sch_EZ!$C$3:$I$3,0)),"F","C")</f>
        <v>25.555555555555554</v>
      </c>
      <c r="K3933" s="34">
        <f>CONVERT(INDEX(Clg_StPt_Sch_EZ!$C$31:$I$54,MATCH(Schedules_8760!$C3933,Clg_StPt_Sch_EZ!$B$31:$B$54,0),MATCH(Schedules_8760!$F3933,Clg_StPt_Sch_EZ!$C$30:$I$30,0)),"F","C")</f>
        <v>28.333333333333332</v>
      </c>
      <c r="L3933" s="34">
        <f>CONVERT(INDEX(DHW_StPt_Sch_EZ!$C$4:$I$27,MATCH(Schedules_8760!$C3933,DHW_StPt_Sch_EZ!$B$4:$B$27,0),MATCH(Schedules_8760!$F3933,DHW_StPt_Sch_EZ!$C$3:$I$3,0)),"F","C")</f>
        <v>53.333333333333329</v>
      </c>
      <c r="M3933" s="34">
        <f>CONVERT(INDEX(DHW_StPt_Sch_EZ!$C$31:$I$54,MATCH(Schedules_8760!$C3933,DHW_StPt_Sch_EZ!$B$31:$B$54,0),MATCH(Schedules_8760!$F3933,DHW_StPt_Sch_EZ!$C$30:$I$30,0)),"F","C")</f>
        <v>53.333333333333329</v>
      </c>
      <c r="N3933" s="12"/>
      <c r="O3933" s="12"/>
      <c r="P3933" s="12"/>
    </row>
    <row r="3934" spans="1:16" x14ac:dyDescent="0.25">
      <c r="A3934" s="35">
        <v>3933</v>
      </c>
      <c r="B3934" s="89">
        <v>164.83333333333329</v>
      </c>
      <c r="C3934" s="35">
        <f t="shared" si="305"/>
        <v>21</v>
      </c>
      <c r="D3934" s="35">
        <f t="shared" si="308"/>
        <v>164</v>
      </c>
      <c r="E3934" s="35">
        <f t="shared" si="309"/>
        <v>3</v>
      </c>
      <c r="F3934" s="35" t="str">
        <f t="shared" si="306"/>
        <v>Tuesday</v>
      </c>
      <c r="G3934" s="35">
        <f t="shared" si="307"/>
        <v>6</v>
      </c>
      <c r="H3934" s="34">
        <f>CONVERT(INDEX(Htg_StPt_Sch_EZ!$C$4:$I$27,MATCH(Schedules_8760!$C3934,Htg_StPt_Sch_EZ!$B$4:$B$27,0),MATCH(Schedules_8760!$F3934,Htg_StPt_Sch_EZ!$C$3:$I$3,0)),"F","C")</f>
        <v>20.555555555555554</v>
      </c>
      <c r="I3934" s="34">
        <f>CONVERT(INDEX(Htg_StPt_Sch_EZ!$C$31:$I$54,MATCH(Schedules_8760!$C3934,Htg_StPt_Sch_EZ!$B$31:$B$54,0),MATCH(Schedules_8760!$F3934,Htg_StPt_Sch_EZ!$C$30:$I$30,0)),"F","C")</f>
        <v>19.444444444444443</v>
      </c>
      <c r="J3934" s="34">
        <f>CONVERT(INDEX(Clg_StPt_Sch_EZ!$C$4:$I$27,MATCH(Schedules_8760!$C3934,Clg_StPt_Sch_EZ!$B$4:$B$27,0),MATCH(Schedules_8760!$F3934,Clg_StPt_Sch_EZ!$C$3:$I$3,0)),"F","C")</f>
        <v>25.555555555555554</v>
      </c>
      <c r="K3934" s="34">
        <f>CONVERT(INDEX(Clg_StPt_Sch_EZ!$C$31:$I$54,MATCH(Schedules_8760!$C3934,Clg_StPt_Sch_EZ!$B$31:$B$54,0),MATCH(Schedules_8760!$F3934,Clg_StPt_Sch_EZ!$C$30:$I$30,0)),"F","C")</f>
        <v>28.333333333333332</v>
      </c>
      <c r="L3934" s="34">
        <f>CONVERT(INDEX(DHW_StPt_Sch_EZ!$C$4:$I$27,MATCH(Schedules_8760!$C3934,DHW_StPt_Sch_EZ!$B$4:$B$27,0),MATCH(Schedules_8760!$F3934,DHW_StPt_Sch_EZ!$C$3:$I$3,0)),"F","C")</f>
        <v>53.333333333333329</v>
      </c>
      <c r="M3934" s="34">
        <f>CONVERT(INDEX(DHW_StPt_Sch_EZ!$C$31:$I$54,MATCH(Schedules_8760!$C3934,DHW_StPt_Sch_EZ!$B$31:$B$54,0),MATCH(Schedules_8760!$F3934,DHW_StPt_Sch_EZ!$C$30:$I$30,0)),"F","C")</f>
        <v>53.333333333333329</v>
      </c>
      <c r="N3934" s="12"/>
      <c r="O3934" s="12"/>
      <c r="P3934" s="12"/>
    </row>
    <row r="3935" spans="1:16" x14ac:dyDescent="0.25">
      <c r="A3935" s="35">
        <v>3934</v>
      </c>
      <c r="B3935" s="89">
        <v>164.875</v>
      </c>
      <c r="C3935" s="35">
        <f t="shared" si="305"/>
        <v>22</v>
      </c>
      <c r="D3935" s="35">
        <f t="shared" si="308"/>
        <v>164</v>
      </c>
      <c r="E3935" s="35">
        <f t="shared" si="309"/>
        <v>3</v>
      </c>
      <c r="F3935" s="35" t="str">
        <f t="shared" si="306"/>
        <v>Tuesday</v>
      </c>
      <c r="G3935" s="35">
        <f t="shared" si="307"/>
        <v>6</v>
      </c>
      <c r="H3935" s="34">
        <f>CONVERT(INDEX(Htg_StPt_Sch_EZ!$C$4:$I$27,MATCH(Schedules_8760!$C3935,Htg_StPt_Sch_EZ!$B$4:$B$27,0),MATCH(Schedules_8760!$F3935,Htg_StPt_Sch_EZ!$C$3:$I$3,0)),"F","C")</f>
        <v>20.555555555555554</v>
      </c>
      <c r="I3935" s="34">
        <f>CONVERT(INDEX(Htg_StPt_Sch_EZ!$C$31:$I$54,MATCH(Schedules_8760!$C3935,Htg_StPt_Sch_EZ!$B$31:$B$54,0),MATCH(Schedules_8760!$F3935,Htg_StPt_Sch_EZ!$C$30:$I$30,0)),"F","C")</f>
        <v>19.444444444444443</v>
      </c>
      <c r="J3935" s="34">
        <f>CONVERT(INDEX(Clg_StPt_Sch_EZ!$C$4:$I$27,MATCH(Schedules_8760!$C3935,Clg_StPt_Sch_EZ!$B$4:$B$27,0),MATCH(Schedules_8760!$F3935,Clg_StPt_Sch_EZ!$C$3:$I$3,0)),"F","C")</f>
        <v>25.555555555555554</v>
      </c>
      <c r="K3935" s="34">
        <f>CONVERT(INDEX(Clg_StPt_Sch_EZ!$C$31:$I$54,MATCH(Schedules_8760!$C3935,Clg_StPt_Sch_EZ!$B$31:$B$54,0),MATCH(Schedules_8760!$F3935,Clg_StPt_Sch_EZ!$C$30:$I$30,0)),"F","C")</f>
        <v>28.333333333333332</v>
      </c>
      <c r="L3935" s="34">
        <f>CONVERT(INDEX(DHW_StPt_Sch_EZ!$C$4:$I$27,MATCH(Schedules_8760!$C3935,DHW_StPt_Sch_EZ!$B$4:$B$27,0),MATCH(Schedules_8760!$F3935,DHW_StPt_Sch_EZ!$C$3:$I$3,0)),"F","C")</f>
        <v>53.333333333333329</v>
      </c>
      <c r="M3935" s="34">
        <f>CONVERT(INDEX(DHW_StPt_Sch_EZ!$C$31:$I$54,MATCH(Schedules_8760!$C3935,DHW_StPt_Sch_EZ!$B$31:$B$54,0),MATCH(Schedules_8760!$F3935,DHW_StPt_Sch_EZ!$C$30:$I$30,0)),"F","C")</f>
        <v>53.333333333333329</v>
      </c>
      <c r="N3935" s="12"/>
      <c r="O3935" s="12"/>
      <c r="P3935" s="12"/>
    </row>
    <row r="3936" spans="1:16" x14ac:dyDescent="0.25">
      <c r="A3936" s="35">
        <v>3935</v>
      </c>
      <c r="B3936" s="89">
        <v>164.91666666666671</v>
      </c>
      <c r="C3936" s="35">
        <f t="shared" si="305"/>
        <v>23</v>
      </c>
      <c r="D3936" s="35">
        <f t="shared" si="308"/>
        <v>164</v>
      </c>
      <c r="E3936" s="35">
        <f t="shared" si="309"/>
        <v>3</v>
      </c>
      <c r="F3936" s="35" t="str">
        <f t="shared" si="306"/>
        <v>Tuesday</v>
      </c>
      <c r="G3936" s="35">
        <f t="shared" si="307"/>
        <v>6</v>
      </c>
      <c r="H3936" s="34">
        <f>CONVERT(INDEX(Htg_StPt_Sch_EZ!$C$4:$I$27,MATCH(Schedules_8760!$C3936,Htg_StPt_Sch_EZ!$B$4:$B$27,0),MATCH(Schedules_8760!$F3936,Htg_StPt_Sch_EZ!$C$3:$I$3,0)),"F","C")</f>
        <v>20.555555555555554</v>
      </c>
      <c r="I3936" s="34">
        <f>CONVERT(INDEX(Htg_StPt_Sch_EZ!$C$31:$I$54,MATCH(Schedules_8760!$C3936,Htg_StPt_Sch_EZ!$B$31:$B$54,0),MATCH(Schedules_8760!$F3936,Htg_StPt_Sch_EZ!$C$30:$I$30,0)),"F","C")</f>
        <v>19.444444444444443</v>
      </c>
      <c r="J3936" s="34">
        <f>CONVERT(INDEX(Clg_StPt_Sch_EZ!$C$4:$I$27,MATCH(Schedules_8760!$C3936,Clg_StPt_Sch_EZ!$B$4:$B$27,0),MATCH(Schedules_8760!$F3936,Clg_StPt_Sch_EZ!$C$3:$I$3,0)),"F","C")</f>
        <v>25.555555555555554</v>
      </c>
      <c r="K3936" s="34">
        <f>CONVERT(INDEX(Clg_StPt_Sch_EZ!$C$31:$I$54,MATCH(Schedules_8760!$C3936,Clg_StPt_Sch_EZ!$B$31:$B$54,0),MATCH(Schedules_8760!$F3936,Clg_StPt_Sch_EZ!$C$30:$I$30,0)),"F","C")</f>
        <v>28.333333333333332</v>
      </c>
      <c r="L3936" s="34">
        <f>CONVERT(INDEX(DHW_StPt_Sch_EZ!$C$4:$I$27,MATCH(Schedules_8760!$C3936,DHW_StPt_Sch_EZ!$B$4:$B$27,0),MATCH(Schedules_8760!$F3936,DHW_StPt_Sch_EZ!$C$3:$I$3,0)),"F","C")</f>
        <v>53.333333333333329</v>
      </c>
      <c r="M3936" s="34">
        <f>CONVERT(INDEX(DHW_StPt_Sch_EZ!$C$31:$I$54,MATCH(Schedules_8760!$C3936,DHW_StPt_Sch_EZ!$B$31:$B$54,0),MATCH(Schedules_8760!$F3936,DHW_StPt_Sch_EZ!$C$30:$I$30,0)),"F","C")</f>
        <v>53.333333333333329</v>
      </c>
      <c r="N3936" s="12"/>
      <c r="O3936" s="12"/>
      <c r="P3936" s="12"/>
    </row>
    <row r="3937" spans="1:16" x14ac:dyDescent="0.25">
      <c r="A3937" s="35">
        <v>3936</v>
      </c>
      <c r="B3937" s="89">
        <v>164.95833333333329</v>
      </c>
      <c r="C3937" s="35">
        <f t="shared" si="305"/>
        <v>24</v>
      </c>
      <c r="D3937" s="35">
        <f t="shared" si="308"/>
        <v>164</v>
      </c>
      <c r="E3937" s="35">
        <f t="shared" si="309"/>
        <v>3</v>
      </c>
      <c r="F3937" s="35" t="str">
        <f t="shared" si="306"/>
        <v>Tuesday</v>
      </c>
      <c r="G3937" s="35">
        <f t="shared" si="307"/>
        <v>6</v>
      </c>
      <c r="H3937" s="34">
        <f>CONVERT(INDEX(Htg_StPt_Sch_EZ!$C$4:$I$27,MATCH(Schedules_8760!$C3937,Htg_StPt_Sch_EZ!$B$4:$B$27,0),MATCH(Schedules_8760!$F3937,Htg_StPt_Sch_EZ!$C$3:$I$3,0)),"F","C")</f>
        <v>20.555555555555554</v>
      </c>
      <c r="I3937" s="34">
        <f>CONVERT(INDEX(Htg_StPt_Sch_EZ!$C$31:$I$54,MATCH(Schedules_8760!$C3937,Htg_StPt_Sch_EZ!$B$31:$B$54,0),MATCH(Schedules_8760!$F3937,Htg_StPt_Sch_EZ!$C$30:$I$30,0)),"F","C")</f>
        <v>19.444444444444443</v>
      </c>
      <c r="J3937" s="34">
        <f>CONVERT(INDEX(Clg_StPt_Sch_EZ!$C$4:$I$27,MATCH(Schedules_8760!$C3937,Clg_StPt_Sch_EZ!$B$4:$B$27,0),MATCH(Schedules_8760!$F3937,Clg_StPt_Sch_EZ!$C$3:$I$3,0)),"F","C")</f>
        <v>25.555555555555554</v>
      </c>
      <c r="K3937" s="34">
        <f>CONVERT(INDEX(Clg_StPt_Sch_EZ!$C$31:$I$54,MATCH(Schedules_8760!$C3937,Clg_StPt_Sch_EZ!$B$31:$B$54,0),MATCH(Schedules_8760!$F3937,Clg_StPt_Sch_EZ!$C$30:$I$30,0)),"F","C")</f>
        <v>28.333333333333332</v>
      </c>
      <c r="L3937" s="34">
        <f>CONVERT(INDEX(DHW_StPt_Sch_EZ!$C$4:$I$27,MATCH(Schedules_8760!$C3937,DHW_StPt_Sch_EZ!$B$4:$B$27,0),MATCH(Schedules_8760!$F3937,DHW_StPt_Sch_EZ!$C$3:$I$3,0)),"F","C")</f>
        <v>53.333333333333329</v>
      </c>
      <c r="M3937" s="34">
        <f>CONVERT(INDEX(DHW_StPt_Sch_EZ!$C$31:$I$54,MATCH(Schedules_8760!$C3937,DHW_StPt_Sch_EZ!$B$31:$B$54,0),MATCH(Schedules_8760!$F3937,DHW_StPt_Sch_EZ!$C$30:$I$30,0)),"F","C")</f>
        <v>53.333333333333329</v>
      </c>
      <c r="N3937" s="12"/>
      <c r="O3937" s="12"/>
      <c r="P3937" s="12"/>
    </row>
    <row r="3938" spans="1:16" x14ac:dyDescent="0.25">
      <c r="A3938" s="35">
        <v>3937</v>
      </c>
      <c r="B3938" s="89">
        <v>165</v>
      </c>
      <c r="C3938" s="35">
        <f t="shared" si="305"/>
        <v>1</v>
      </c>
      <c r="D3938" s="35">
        <f t="shared" si="308"/>
        <v>165</v>
      </c>
      <c r="E3938" s="35">
        <f t="shared" si="309"/>
        <v>4</v>
      </c>
      <c r="F3938" s="35" t="str">
        <f t="shared" si="306"/>
        <v>Wednesday</v>
      </c>
      <c r="G3938" s="35">
        <f t="shared" si="307"/>
        <v>6</v>
      </c>
      <c r="H3938" s="34">
        <f>CONVERT(INDEX(Htg_StPt_Sch_EZ!$C$4:$I$27,MATCH(Schedules_8760!$C3938,Htg_StPt_Sch_EZ!$B$4:$B$27,0),MATCH(Schedules_8760!$F3938,Htg_StPt_Sch_EZ!$C$3:$I$3,0)),"F","C")</f>
        <v>20.555555555555554</v>
      </c>
      <c r="I3938" s="34">
        <f>CONVERT(INDEX(Htg_StPt_Sch_EZ!$C$31:$I$54,MATCH(Schedules_8760!$C3938,Htg_StPt_Sch_EZ!$B$31:$B$54,0),MATCH(Schedules_8760!$F3938,Htg_StPt_Sch_EZ!$C$30:$I$30,0)),"F","C")</f>
        <v>19.444444444444443</v>
      </c>
      <c r="J3938" s="34">
        <f>CONVERT(INDEX(Clg_StPt_Sch_EZ!$C$4:$I$27,MATCH(Schedules_8760!$C3938,Clg_StPt_Sch_EZ!$B$4:$B$27,0),MATCH(Schedules_8760!$F3938,Clg_StPt_Sch_EZ!$C$3:$I$3,0)),"F","C")</f>
        <v>25.555555555555554</v>
      </c>
      <c r="K3938" s="34">
        <f>CONVERT(INDEX(Clg_StPt_Sch_EZ!$C$31:$I$54,MATCH(Schedules_8760!$C3938,Clg_StPt_Sch_EZ!$B$31:$B$54,0),MATCH(Schedules_8760!$F3938,Clg_StPt_Sch_EZ!$C$30:$I$30,0)),"F","C")</f>
        <v>28.333333333333332</v>
      </c>
      <c r="L3938" s="34">
        <f>CONVERT(INDEX(DHW_StPt_Sch_EZ!$C$4:$I$27,MATCH(Schedules_8760!$C3938,DHW_StPt_Sch_EZ!$B$4:$B$27,0),MATCH(Schedules_8760!$F3938,DHW_StPt_Sch_EZ!$C$3:$I$3,0)),"F","C")</f>
        <v>53.333333333333329</v>
      </c>
      <c r="M3938" s="34">
        <f>CONVERT(INDEX(DHW_StPt_Sch_EZ!$C$31:$I$54,MATCH(Schedules_8760!$C3938,DHW_StPt_Sch_EZ!$B$31:$B$54,0),MATCH(Schedules_8760!$F3938,DHW_StPt_Sch_EZ!$C$30:$I$30,0)),"F","C")</f>
        <v>53.333333333333329</v>
      </c>
      <c r="N3938" s="12"/>
      <c r="O3938" s="12"/>
      <c r="P3938" s="12"/>
    </row>
    <row r="3939" spans="1:16" x14ac:dyDescent="0.25">
      <c r="A3939" s="35">
        <v>3938</v>
      </c>
      <c r="B3939" s="89">
        <v>165.04166666666671</v>
      </c>
      <c r="C3939" s="35">
        <f t="shared" si="305"/>
        <v>2</v>
      </c>
      <c r="D3939" s="35">
        <f t="shared" si="308"/>
        <v>165</v>
      </c>
      <c r="E3939" s="35">
        <f t="shared" si="309"/>
        <v>4</v>
      </c>
      <c r="F3939" s="35" t="str">
        <f t="shared" si="306"/>
        <v>Wednesday</v>
      </c>
      <c r="G3939" s="35">
        <f t="shared" si="307"/>
        <v>6</v>
      </c>
      <c r="H3939" s="34">
        <f>CONVERT(INDEX(Htg_StPt_Sch_EZ!$C$4:$I$27,MATCH(Schedules_8760!$C3939,Htg_StPt_Sch_EZ!$B$4:$B$27,0),MATCH(Schedules_8760!$F3939,Htg_StPt_Sch_EZ!$C$3:$I$3,0)),"F","C")</f>
        <v>20.555555555555554</v>
      </c>
      <c r="I3939" s="34">
        <f>CONVERT(INDEX(Htg_StPt_Sch_EZ!$C$31:$I$54,MATCH(Schedules_8760!$C3939,Htg_StPt_Sch_EZ!$B$31:$B$54,0),MATCH(Schedules_8760!$F3939,Htg_StPt_Sch_EZ!$C$30:$I$30,0)),"F","C")</f>
        <v>19.444444444444443</v>
      </c>
      <c r="J3939" s="34">
        <f>CONVERT(INDEX(Clg_StPt_Sch_EZ!$C$4:$I$27,MATCH(Schedules_8760!$C3939,Clg_StPt_Sch_EZ!$B$4:$B$27,0),MATCH(Schedules_8760!$F3939,Clg_StPt_Sch_EZ!$C$3:$I$3,0)),"F","C")</f>
        <v>25.555555555555554</v>
      </c>
      <c r="K3939" s="34">
        <f>CONVERT(INDEX(Clg_StPt_Sch_EZ!$C$31:$I$54,MATCH(Schedules_8760!$C3939,Clg_StPt_Sch_EZ!$B$31:$B$54,0),MATCH(Schedules_8760!$F3939,Clg_StPt_Sch_EZ!$C$30:$I$30,0)),"F","C")</f>
        <v>28.333333333333332</v>
      </c>
      <c r="L3939" s="34">
        <f>CONVERT(INDEX(DHW_StPt_Sch_EZ!$C$4:$I$27,MATCH(Schedules_8760!$C3939,DHW_StPt_Sch_EZ!$B$4:$B$27,0),MATCH(Schedules_8760!$F3939,DHW_StPt_Sch_EZ!$C$3:$I$3,0)),"F","C")</f>
        <v>53.333333333333329</v>
      </c>
      <c r="M3939" s="34">
        <f>CONVERT(INDEX(DHW_StPt_Sch_EZ!$C$31:$I$54,MATCH(Schedules_8760!$C3939,DHW_StPt_Sch_EZ!$B$31:$B$54,0),MATCH(Schedules_8760!$F3939,DHW_StPt_Sch_EZ!$C$30:$I$30,0)),"F","C")</f>
        <v>53.333333333333329</v>
      </c>
      <c r="N3939" s="12"/>
      <c r="O3939" s="12"/>
      <c r="P3939" s="12"/>
    </row>
    <row r="3940" spans="1:16" x14ac:dyDescent="0.25">
      <c r="A3940" s="35">
        <v>3939</v>
      </c>
      <c r="B3940" s="89">
        <v>165.08333333333329</v>
      </c>
      <c r="C3940" s="35">
        <f t="shared" si="305"/>
        <v>3</v>
      </c>
      <c r="D3940" s="35">
        <f t="shared" si="308"/>
        <v>165</v>
      </c>
      <c r="E3940" s="35">
        <f t="shared" si="309"/>
        <v>4</v>
      </c>
      <c r="F3940" s="35" t="str">
        <f t="shared" si="306"/>
        <v>Wednesday</v>
      </c>
      <c r="G3940" s="35">
        <f t="shared" si="307"/>
        <v>6</v>
      </c>
      <c r="H3940" s="34">
        <f>CONVERT(INDEX(Htg_StPt_Sch_EZ!$C$4:$I$27,MATCH(Schedules_8760!$C3940,Htg_StPt_Sch_EZ!$B$4:$B$27,0),MATCH(Schedules_8760!$F3940,Htg_StPt_Sch_EZ!$C$3:$I$3,0)),"F","C")</f>
        <v>20.555555555555554</v>
      </c>
      <c r="I3940" s="34">
        <f>CONVERT(INDEX(Htg_StPt_Sch_EZ!$C$31:$I$54,MATCH(Schedules_8760!$C3940,Htg_StPt_Sch_EZ!$B$31:$B$54,0),MATCH(Schedules_8760!$F3940,Htg_StPt_Sch_EZ!$C$30:$I$30,0)),"F","C")</f>
        <v>19.444444444444443</v>
      </c>
      <c r="J3940" s="34">
        <f>CONVERT(INDEX(Clg_StPt_Sch_EZ!$C$4:$I$27,MATCH(Schedules_8760!$C3940,Clg_StPt_Sch_EZ!$B$4:$B$27,0),MATCH(Schedules_8760!$F3940,Clg_StPt_Sch_EZ!$C$3:$I$3,0)),"F","C")</f>
        <v>25.555555555555554</v>
      </c>
      <c r="K3940" s="34">
        <f>CONVERT(INDEX(Clg_StPt_Sch_EZ!$C$31:$I$54,MATCH(Schedules_8760!$C3940,Clg_StPt_Sch_EZ!$B$31:$B$54,0),MATCH(Schedules_8760!$F3940,Clg_StPt_Sch_EZ!$C$30:$I$30,0)),"F","C")</f>
        <v>28.333333333333332</v>
      </c>
      <c r="L3940" s="34">
        <f>CONVERT(INDEX(DHW_StPt_Sch_EZ!$C$4:$I$27,MATCH(Schedules_8760!$C3940,DHW_StPt_Sch_EZ!$B$4:$B$27,0),MATCH(Schedules_8760!$F3940,DHW_StPt_Sch_EZ!$C$3:$I$3,0)),"F","C")</f>
        <v>53.333333333333329</v>
      </c>
      <c r="M3940" s="34">
        <f>CONVERT(INDEX(DHW_StPt_Sch_EZ!$C$31:$I$54,MATCH(Schedules_8760!$C3940,DHW_StPt_Sch_EZ!$B$31:$B$54,0),MATCH(Schedules_8760!$F3940,DHW_StPt_Sch_EZ!$C$30:$I$30,0)),"F","C")</f>
        <v>53.333333333333329</v>
      </c>
      <c r="N3940" s="12"/>
      <c r="O3940" s="12"/>
      <c r="P3940" s="12"/>
    </row>
    <row r="3941" spans="1:16" x14ac:dyDescent="0.25">
      <c r="A3941" s="35">
        <v>3940</v>
      </c>
      <c r="B3941" s="89">
        <v>165.125</v>
      </c>
      <c r="C3941" s="35">
        <f t="shared" si="305"/>
        <v>4</v>
      </c>
      <c r="D3941" s="35">
        <f t="shared" si="308"/>
        <v>165</v>
      </c>
      <c r="E3941" s="35">
        <f t="shared" si="309"/>
        <v>4</v>
      </c>
      <c r="F3941" s="35" t="str">
        <f t="shared" si="306"/>
        <v>Wednesday</v>
      </c>
      <c r="G3941" s="35">
        <f t="shared" si="307"/>
        <v>6</v>
      </c>
      <c r="H3941" s="34">
        <f>CONVERT(INDEX(Htg_StPt_Sch_EZ!$C$4:$I$27,MATCH(Schedules_8760!$C3941,Htg_StPt_Sch_EZ!$B$4:$B$27,0),MATCH(Schedules_8760!$F3941,Htg_StPt_Sch_EZ!$C$3:$I$3,0)),"F","C")</f>
        <v>20.555555555555554</v>
      </c>
      <c r="I3941" s="34">
        <f>CONVERT(INDEX(Htg_StPt_Sch_EZ!$C$31:$I$54,MATCH(Schedules_8760!$C3941,Htg_StPt_Sch_EZ!$B$31:$B$54,0),MATCH(Schedules_8760!$F3941,Htg_StPt_Sch_EZ!$C$30:$I$30,0)),"F","C")</f>
        <v>19.444444444444443</v>
      </c>
      <c r="J3941" s="34">
        <f>CONVERT(INDEX(Clg_StPt_Sch_EZ!$C$4:$I$27,MATCH(Schedules_8760!$C3941,Clg_StPt_Sch_EZ!$B$4:$B$27,0),MATCH(Schedules_8760!$F3941,Clg_StPt_Sch_EZ!$C$3:$I$3,0)),"F","C")</f>
        <v>25.555555555555554</v>
      </c>
      <c r="K3941" s="34">
        <f>CONVERT(INDEX(Clg_StPt_Sch_EZ!$C$31:$I$54,MATCH(Schedules_8760!$C3941,Clg_StPt_Sch_EZ!$B$31:$B$54,0),MATCH(Schedules_8760!$F3941,Clg_StPt_Sch_EZ!$C$30:$I$30,0)),"F","C")</f>
        <v>28.333333333333332</v>
      </c>
      <c r="L3941" s="34">
        <f>CONVERT(INDEX(DHW_StPt_Sch_EZ!$C$4:$I$27,MATCH(Schedules_8760!$C3941,DHW_StPt_Sch_EZ!$B$4:$B$27,0),MATCH(Schedules_8760!$F3941,DHW_StPt_Sch_EZ!$C$3:$I$3,0)),"F","C")</f>
        <v>53.333333333333329</v>
      </c>
      <c r="M3941" s="34">
        <f>CONVERT(INDEX(DHW_StPt_Sch_EZ!$C$31:$I$54,MATCH(Schedules_8760!$C3941,DHW_StPt_Sch_EZ!$B$31:$B$54,0),MATCH(Schedules_8760!$F3941,DHW_StPt_Sch_EZ!$C$30:$I$30,0)),"F","C")</f>
        <v>53.333333333333329</v>
      </c>
      <c r="N3941" s="12"/>
      <c r="O3941" s="12"/>
      <c r="P3941" s="12"/>
    </row>
    <row r="3942" spans="1:16" x14ac:dyDescent="0.25">
      <c r="A3942" s="35">
        <v>3941</v>
      </c>
      <c r="B3942" s="89">
        <v>165.16666666666671</v>
      </c>
      <c r="C3942" s="35">
        <f t="shared" si="305"/>
        <v>5</v>
      </c>
      <c r="D3942" s="35">
        <f t="shared" si="308"/>
        <v>165</v>
      </c>
      <c r="E3942" s="35">
        <f t="shared" si="309"/>
        <v>4</v>
      </c>
      <c r="F3942" s="35" t="str">
        <f t="shared" si="306"/>
        <v>Wednesday</v>
      </c>
      <c r="G3942" s="35">
        <f t="shared" si="307"/>
        <v>6</v>
      </c>
      <c r="H3942" s="34">
        <f>CONVERT(INDEX(Htg_StPt_Sch_EZ!$C$4:$I$27,MATCH(Schedules_8760!$C3942,Htg_StPt_Sch_EZ!$B$4:$B$27,0),MATCH(Schedules_8760!$F3942,Htg_StPt_Sch_EZ!$C$3:$I$3,0)),"F","C")</f>
        <v>20.555555555555554</v>
      </c>
      <c r="I3942" s="34">
        <f>CONVERT(INDEX(Htg_StPt_Sch_EZ!$C$31:$I$54,MATCH(Schedules_8760!$C3942,Htg_StPt_Sch_EZ!$B$31:$B$54,0),MATCH(Schedules_8760!$F3942,Htg_StPt_Sch_EZ!$C$30:$I$30,0)),"F","C")</f>
        <v>19.444444444444443</v>
      </c>
      <c r="J3942" s="34">
        <f>CONVERT(INDEX(Clg_StPt_Sch_EZ!$C$4:$I$27,MATCH(Schedules_8760!$C3942,Clg_StPt_Sch_EZ!$B$4:$B$27,0),MATCH(Schedules_8760!$F3942,Clg_StPt_Sch_EZ!$C$3:$I$3,0)),"F","C")</f>
        <v>25.555555555555554</v>
      </c>
      <c r="K3942" s="34">
        <f>CONVERT(INDEX(Clg_StPt_Sch_EZ!$C$31:$I$54,MATCH(Schedules_8760!$C3942,Clg_StPt_Sch_EZ!$B$31:$B$54,0),MATCH(Schedules_8760!$F3942,Clg_StPt_Sch_EZ!$C$30:$I$30,0)),"F","C")</f>
        <v>28.333333333333332</v>
      </c>
      <c r="L3942" s="34">
        <f>CONVERT(INDEX(DHW_StPt_Sch_EZ!$C$4:$I$27,MATCH(Schedules_8760!$C3942,DHW_StPt_Sch_EZ!$B$4:$B$27,0),MATCH(Schedules_8760!$F3942,DHW_StPt_Sch_EZ!$C$3:$I$3,0)),"F","C")</f>
        <v>53.333333333333329</v>
      </c>
      <c r="M3942" s="34">
        <f>CONVERT(INDEX(DHW_StPt_Sch_EZ!$C$31:$I$54,MATCH(Schedules_8760!$C3942,DHW_StPt_Sch_EZ!$B$31:$B$54,0),MATCH(Schedules_8760!$F3942,DHW_StPt_Sch_EZ!$C$30:$I$30,0)),"F","C")</f>
        <v>53.333333333333329</v>
      </c>
      <c r="N3942" s="12"/>
      <c r="O3942" s="12"/>
      <c r="P3942" s="12"/>
    </row>
    <row r="3943" spans="1:16" x14ac:dyDescent="0.25">
      <c r="A3943" s="35">
        <v>3942</v>
      </c>
      <c r="B3943" s="89">
        <v>165.20833333333329</v>
      </c>
      <c r="C3943" s="35">
        <f t="shared" si="305"/>
        <v>6</v>
      </c>
      <c r="D3943" s="35">
        <f t="shared" si="308"/>
        <v>165</v>
      </c>
      <c r="E3943" s="35">
        <f t="shared" si="309"/>
        <v>4</v>
      </c>
      <c r="F3943" s="35" t="str">
        <f t="shared" si="306"/>
        <v>Wednesday</v>
      </c>
      <c r="G3943" s="35">
        <f t="shared" si="307"/>
        <v>6</v>
      </c>
      <c r="H3943" s="34">
        <f>CONVERT(INDEX(Htg_StPt_Sch_EZ!$C$4:$I$27,MATCH(Schedules_8760!$C3943,Htg_StPt_Sch_EZ!$B$4:$B$27,0),MATCH(Schedules_8760!$F3943,Htg_StPt_Sch_EZ!$C$3:$I$3,0)),"F","C")</f>
        <v>20.555555555555554</v>
      </c>
      <c r="I3943" s="34">
        <f>CONVERT(INDEX(Htg_StPt_Sch_EZ!$C$31:$I$54,MATCH(Schedules_8760!$C3943,Htg_StPt_Sch_EZ!$B$31:$B$54,0),MATCH(Schedules_8760!$F3943,Htg_StPt_Sch_EZ!$C$30:$I$30,0)),"F","C")</f>
        <v>19.444444444444443</v>
      </c>
      <c r="J3943" s="34">
        <f>CONVERT(INDEX(Clg_StPt_Sch_EZ!$C$4:$I$27,MATCH(Schedules_8760!$C3943,Clg_StPt_Sch_EZ!$B$4:$B$27,0),MATCH(Schedules_8760!$F3943,Clg_StPt_Sch_EZ!$C$3:$I$3,0)),"F","C")</f>
        <v>25.555555555555554</v>
      </c>
      <c r="K3943" s="34">
        <f>CONVERT(INDEX(Clg_StPt_Sch_EZ!$C$31:$I$54,MATCH(Schedules_8760!$C3943,Clg_StPt_Sch_EZ!$B$31:$B$54,0),MATCH(Schedules_8760!$F3943,Clg_StPt_Sch_EZ!$C$30:$I$30,0)),"F","C")</f>
        <v>28.333333333333332</v>
      </c>
      <c r="L3943" s="34">
        <f>CONVERT(INDEX(DHW_StPt_Sch_EZ!$C$4:$I$27,MATCH(Schedules_8760!$C3943,DHW_StPt_Sch_EZ!$B$4:$B$27,0),MATCH(Schedules_8760!$F3943,DHW_StPt_Sch_EZ!$C$3:$I$3,0)),"F","C")</f>
        <v>53.333333333333329</v>
      </c>
      <c r="M3943" s="34">
        <f>CONVERT(INDEX(DHW_StPt_Sch_EZ!$C$31:$I$54,MATCH(Schedules_8760!$C3943,DHW_StPt_Sch_EZ!$B$31:$B$54,0),MATCH(Schedules_8760!$F3943,DHW_StPt_Sch_EZ!$C$30:$I$30,0)),"F","C")</f>
        <v>53.333333333333329</v>
      </c>
      <c r="N3943" s="12"/>
      <c r="O3943" s="12"/>
      <c r="P3943" s="12"/>
    </row>
    <row r="3944" spans="1:16" x14ac:dyDescent="0.25">
      <c r="A3944" s="35">
        <v>3943</v>
      </c>
      <c r="B3944" s="89">
        <v>165.25</v>
      </c>
      <c r="C3944" s="35">
        <f t="shared" si="305"/>
        <v>7</v>
      </c>
      <c r="D3944" s="35">
        <f t="shared" si="308"/>
        <v>165</v>
      </c>
      <c r="E3944" s="35">
        <f t="shared" si="309"/>
        <v>4</v>
      </c>
      <c r="F3944" s="35" t="str">
        <f t="shared" si="306"/>
        <v>Wednesday</v>
      </c>
      <c r="G3944" s="35">
        <f t="shared" si="307"/>
        <v>6</v>
      </c>
      <c r="H3944" s="34">
        <f>CONVERT(INDEX(Htg_StPt_Sch_EZ!$C$4:$I$27,MATCH(Schedules_8760!$C3944,Htg_StPt_Sch_EZ!$B$4:$B$27,0),MATCH(Schedules_8760!$F3944,Htg_StPt_Sch_EZ!$C$3:$I$3,0)),"F","C")</f>
        <v>20.555555555555554</v>
      </c>
      <c r="I3944" s="34">
        <f>CONVERT(INDEX(Htg_StPt_Sch_EZ!$C$31:$I$54,MATCH(Schedules_8760!$C3944,Htg_StPt_Sch_EZ!$B$31:$B$54,0),MATCH(Schedules_8760!$F3944,Htg_StPt_Sch_EZ!$C$30:$I$30,0)),"F","C")</f>
        <v>19.444444444444443</v>
      </c>
      <c r="J3944" s="34">
        <f>CONVERT(INDEX(Clg_StPt_Sch_EZ!$C$4:$I$27,MATCH(Schedules_8760!$C3944,Clg_StPt_Sch_EZ!$B$4:$B$27,0),MATCH(Schedules_8760!$F3944,Clg_StPt_Sch_EZ!$C$3:$I$3,0)),"F","C")</f>
        <v>25.555555555555554</v>
      </c>
      <c r="K3944" s="34">
        <f>CONVERT(INDEX(Clg_StPt_Sch_EZ!$C$31:$I$54,MATCH(Schedules_8760!$C3944,Clg_StPt_Sch_EZ!$B$31:$B$54,0),MATCH(Schedules_8760!$F3944,Clg_StPt_Sch_EZ!$C$30:$I$30,0)),"F","C")</f>
        <v>28.333333333333332</v>
      </c>
      <c r="L3944" s="34">
        <f>CONVERT(INDEX(DHW_StPt_Sch_EZ!$C$4:$I$27,MATCH(Schedules_8760!$C3944,DHW_StPt_Sch_EZ!$B$4:$B$27,0),MATCH(Schedules_8760!$F3944,DHW_StPt_Sch_EZ!$C$3:$I$3,0)),"F","C")</f>
        <v>53.333333333333329</v>
      </c>
      <c r="M3944" s="34">
        <f>CONVERT(INDEX(DHW_StPt_Sch_EZ!$C$31:$I$54,MATCH(Schedules_8760!$C3944,DHW_StPt_Sch_EZ!$B$31:$B$54,0),MATCH(Schedules_8760!$F3944,DHW_StPt_Sch_EZ!$C$30:$I$30,0)),"F","C")</f>
        <v>53.333333333333329</v>
      </c>
      <c r="N3944" s="12"/>
      <c r="O3944" s="12"/>
      <c r="P3944" s="12"/>
    </row>
    <row r="3945" spans="1:16" x14ac:dyDescent="0.25">
      <c r="A3945" s="35">
        <v>3944</v>
      </c>
      <c r="B3945" s="89">
        <v>165.29166666666671</v>
      </c>
      <c r="C3945" s="35">
        <f t="shared" si="305"/>
        <v>8</v>
      </c>
      <c r="D3945" s="35">
        <f t="shared" si="308"/>
        <v>165</v>
      </c>
      <c r="E3945" s="35">
        <f t="shared" si="309"/>
        <v>4</v>
      </c>
      <c r="F3945" s="35" t="str">
        <f t="shared" si="306"/>
        <v>Wednesday</v>
      </c>
      <c r="G3945" s="35">
        <f t="shared" si="307"/>
        <v>6</v>
      </c>
      <c r="H3945" s="34">
        <f>CONVERT(INDEX(Htg_StPt_Sch_EZ!$C$4:$I$27,MATCH(Schedules_8760!$C3945,Htg_StPt_Sch_EZ!$B$4:$B$27,0),MATCH(Schedules_8760!$F3945,Htg_StPt_Sch_EZ!$C$3:$I$3,0)),"F","C")</f>
        <v>20.555555555555554</v>
      </c>
      <c r="I3945" s="34">
        <f>CONVERT(INDEX(Htg_StPt_Sch_EZ!$C$31:$I$54,MATCH(Schedules_8760!$C3945,Htg_StPt_Sch_EZ!$B$31:$B$54,0),MATCH(Schedules_8760!$F3945,Htg_StPt_Sch_EZ!$C$30:$I$30,0)),"F","C")</f>
        <v>19.444444444444443</v>
      </c>
      <c r="J3945" s="34">
        <f>CONVERT(INDEX(Clg_StPt_Sch_EZ!$C$4:$I$27,MATCH(Schedules_8760!$C3945,Clg_StPt_Sch_EZ!$B$4:$B$27,0),MATCH(Schedules_8760!$F3945,Clg_StPt_Sch_EZ!$C$3:$I$3,0)),"F","C")</f>
        <v>25.555555555555554</v>
      </c>
      <c r="K3945" s="34">
        <f>CONVERT(INDEX(Clg_StPt_Sch_EZ!$C$31:$I$54,MATCH(Schedules_8760!$C3945,Clg_StPt_Sch_EZ!$B$31:$B$54,0),MATCH(Schedules_8760!$F3945,Clg_StPt_Sch_EZ!$C$30:$I$30,0)),"F","C")</f>
        <v>25</v>
      </c>
      <c r="L3945" s="34">
        <f>CONVERT(INDEX(DHW_StPt_Sch_EZ!$C$4:$I$27,MATCH(Schedules_8760!$C3945,DHW_StPt_Sch_EZ!$B$4:$B$27,0),MATCH(Schedules_8760!$F3945,DHW_StPt_Sch_EZ!$C$3:$I$3,0)),"F","C")</f>
        <v>53.333333333333329</v>
      </c>
      <c r="M3945" s="34">
        <f>CONVERT(INDEX(DHW_StPt_Sch_EZ!$C$31:$I$54,MATCH(Schedules_8760!$C3945,DHW_StPt_Sch_EZ!$B$31:$B$54,0),MATCH(Schedules_8760!$F3945,DHW_StPt_Sch_EZ!$C$30:$I$30,0)),"F","C")</f>
        <v>53.333333333333329</v>
      </c>
      <c r="N3945" s="12"/>
      <c r="O3945" s="12"/>
      <c r="P3945" s="12"/>
    </row>
    <row r="3946" spans="1:16" x14ac:dyDescent="0.25">
      <c r="A3946" s="35">
        <v>3945</v>
      </c>
      <c r="B3946" s="89">
        <v>165.33333333333329</v>
      </c>
      <c r="C3946" s="35">
        <f t="shared" si="305"/>
        <v>9</v>
      </c>
      <c r="D3946" s="35">
        <f t="shared" si="308"/>
        <v>165</v>
      </c>
      <c r="E3946" s="35">
        <f t="shared" si="309"/>
        <v>4</v>
      </c>
      <c r="F3946" s="35" t="str">
        <f t="shared" si="306"/>
        <v>Wednesday</v>
      </c>
      <c r="G3946" s="35">
        <f t="shared" si="307"/>
        <v>6</v>
      </c>
      <c r="H3946" s="34">
        <f>CONVERT(INDEX(Htg_StPt_Sch_EZ!$C$4:$I$27,MATCH(Schedules_8760!$C3946,Htg_StPt_Sch_EZ!$B$4:$B$27,0),MATCH(Schedules_8760!$F3946,Htg_StPt_Sch_EZ!$C$3:$I$3,0)),"F","C")</f>
        <v>20.555555555555554</v>
      </c>
      <c r="I3946" s="34">
        <f>CONVERT(INDEX(Htg_StPt_Sch_EZ!$C$31:$I$54,MATCH(Schedules_8760!$C3946,Htg_StPt_Sch_EZ!$B$31:$B$54,0),MATCH(Schedules_8760!$F3946,Htg_StPt_Sch_EZ!$C$30:$I$30,0)),"F","C")</f>
        <v>19.444444444444443</v>
      </c>
      <c r="J3946" s="34">
        <f>CONVERT(INDEX(Clg_StPt_Sch_EZ!$C$4:$I$27,MATCH(Schedules_8760!$C3946,Clg_StPt_Sch_EZ!$B$4:$B$27,0),MATCH(Schedules_8760!$F3946,Clg_StPt_Sch_EZ!$C$3:$I$3,0)),"F","C")</f>
        <v>25.555555555555554</v>
      </c>
      <c r="K3946" s="34">
        <f>CONVERT(INDEX(Clg_StPt_Sch_EZ!$C$31:$I$54,MATCH(Schedules_8760!$C3946,Clg_StPt_Sch_EZ!$B$31:$B$54,0),MATCH(Schedules_8760!$F3946,Clg_StPt_Sch_EZ!$C$30:$I$30,0)),"F","C")</f>
        <v>25</v>
      </c>
      <c r="L3946" s="34">
        <f>CONVERT(INDEX(DHW_StPt_Sch_EZ!$C$4:$I$27,MATCH(Schedules_8760!$C3946,DHW_StPt_Sch_EZ!$B$4:$B$27,0),MATCH(Schedules_8760!$F3946,DHW_StPt_Sch_EZ!$C$3:$I$3,0)),"F","C")</f>
        <v>53.333333333333329</v>
      </c>
      <c r="M3946" s="34">
        <f>CONVERT(INDEX(DHW_StPt_Sch_EZ!$C$31:$I$54,MATCH(Schedules_8760!$C3946,DHW_StPt_Sch_EZ!$B$31:$B$54,0),MATCH(Schedules_8760!$F3946,DHW_StPt_Sch_EZ!$C$30:$I$30,0)),"F","C")</f>
        <v>53.333333333333329</v>
      </c>
      <c r="N3946" s="12"/>
      <c r="O3946" s="12"/>
      <c r="P3946" s="12"/>
    </row>
    <row r="3947" spans="1:16" x14ac:dyDescent="0.25">
      <c r="A3947" s="35">
        <v>3946</v>
      </c>
      <c r="B3947" s="89">
        <v>165.375</v>
      </c>
      <c r="C3947" s="35">
        <f t="shared" si="305"/>
        <v>10</v>
      </c>
      <c r="D3947" s="35">
        <f t="shared" si="308"/>
        <v>165</v>
      </c>
      <c r="E3947" s="35">
        <f t="shared" si="309"/>
        <v>4</v>
      </c>
      <c r="F3947" s="35" t="str">
        <f t="shared" si="306"/>
        <v>Wednesday</v>
      </c>
      <c r="G3947" s="35">
        <f t="shared" si="307"/>
        <v>6</v>
      </c>
      <c r="H3947" s="34">
        <f>CONVERT(INDEX(Htg_StPt_Sch_EZ!$C$4:$I$27,MATCH(Schedules_8760!$C3947,Htg_StPt_Sch_EZ!$B$4:$B$27,0),MATCH(Schedules_8760!$F3947,Htg_StPt_Sch_EZ!$C$3:$I$3,0)),"F","C")</f>
        <v>20.555555555555554</v>
      </c>
      <c r="I3947" s="34">
        <f>CONVERT(INDEX(Htg_StPt_Sch_EZ!$C$31:$I$54,MATCH(Schedules_8760!$C3947,Htg_StPt_Sch_EZ!$B$31:$B$54,0),MATCH(Schedules_8760!$F3947,Htg_StPt_Sch_EZ!$C$30:$I$30,0)),"F","C")</f>
        <v>19.444444444444443</v>
      </c>
      <c r="J3947" s="34">
        <f>CONVERT(INDEX(Clg_StPt_Sch_EZ!$C$4:$I$27,MATCH(Schedules_8760!$C3947,Clg_StPt_Sch_EZ!$B$4:$B$27,0),MATCH(Schedules_8760!$F3947,Clg_StPt_Sch_EZ!$C$3:$I$3,0)),"F","C")</f>
        <v>25.555555555555554</v>
      </c>
      <c r="K3947" s="34">
        <f>CONVERT(INDEX(Clg_StPt_Sch_EZ!$C$31:$I$54,MATCH(Schedules_8760!$C3947,Clg_StPt_Sch_EZ!$B$31:$B$54,0),MATCH(Schedules_8760!$F3947,Clg_StPt_Sch_EZ!$C$30:$I$30,0)),"F","C")</f>
        <v>25</v>
      </c>
      <c r="L3947" s="34">
        <f>CONVERT(INDEX(DHW_StPt_Sch_EZ!$C$4:$I$27,MATCH(Schedules_8760!$C3947,DHW_StPt_Sch_EZ!$B$4:$B$27,0),MATCH(Schedules_8760!$F3947,DHW_StPt_Sch_EZ!$C$3:$I$3,0)),"F","C")</f>
        <v>53.333333333333329</v>
      </c>
      <c r="M3947" s="34">
        <f>CONVERT(INDEX(DHW_StPt_Sch_EZ!$C$31:$I$54,MATCH(Schedules_8760!$C3947,DHW_StPt_Sch_EZ!$B$31:$B$54,0),MATCH(Schedules_8760!$F3947,DHW_StPt_Sch_EZ!$C$30:$I$30,0)),"F","C")</f>
        <v>53.333333333333329</v>
      </c>
      <c r="N3947" s="12"/>
      <c r="O3947" s="12"/>
      <c r="P3947" s="12"/>
    </row>
    <row r="3948" spans="1:16" x14ac:dyDescent="0.25">
      <c r="A3948" s="35">
        <v>3947</v>
      </c>
      <c r="B3948" s="89">
        <v>165.41666666666671</v>
      </c>
      <c r="C3948" s="35">
        <f t="shared" si="305"/>
        <v>11</v>
      </c>
      <c r="D3948" s="35">
        <f t="shared" si="308"/>
        <v>165</v>
      </c>
      <c r="E3948" s="35">
        <f t="shared" si="309"/>
        <v>4</v>
      </c>
      <c r="F3948" s="35" t="str">
        <f t="shared" si="306"/>
        <v>Wednesday</v>
      </c>
      <c r="G3948" s="35">
        <f t="shared" si="307"/>
        <v>6</v>
      </c>
      <c r="H3948" s="34">
        <f>CONVERT(INDEX(Htg_StPt_Sch_EZ!$C$4:$I$27,MATCH(Schedules_8760!$C3948,Htg_StPt_Sch_EZ!$B$4:$B$27,0),MATCH(Schedules_8760!$F3948,Htg_StPt_Sch_EZ!$C$3:$I$3,0)),"F","C")</f>
        <v>20.555555555555554</v>
      </c>
      <c r="I3948" s="34">
        <f>CONVERT(INDEX(Htg_StPt_Sch_EZ!$C$31:$I$54,MATCH(Schedules_8760!$C3948,Htg_StPt_Sch_EZ!$B$31:$B$54,0),MATCH(Schedules_8760!$F3948,Htg_StPt_Sch_EZ!$C$30:$I$30,0)),"F","C")</f>
        <v>19.444444444444443</v>
      </c>
      <c r="J3948" s="34">
        <f>CONVERT(INDEX(Clg_StPt_Sch_EZ!$C$4:$I$27,MATCH(Schedules_8760!$C3948,Clg_StPt_Sch_EZ!$B$4:$B$27,0),MATCH(Schedules_8760!$F3948,Clg_StPt_Sch_EZ!$C$3:$I$3,0)),"F","C")</f>
        <v>25.555555555555554</v>
      </c>
      <c r="K3948" s="34">
        <f>CONVERT(INDEX(Clg_StPt_Sch_EZ!$C$31:$I$54,MATCH(Schedules_8760!$C3948,Clg_StPt_Sch_EZ!$B$31:$B$54,0),MATCH(Schedules_8760!$F3948,Clg_StPt_Sch_EZ!$C$30:$I$30,0)),"F","C")</f>
        <v>25</v>
      </c>
      <c r="L3948" s="34">
        <f>CONVERT(INDEX(DHW_StPt_Sch_EZ!$C$4:$I$27,MATCH(Schedules_8760!$C3948,DHW_StPt_Sch_EZ!$B$4:$B$27,0),MATCH(Schedules_8760!$F3948,DHW_StPt_Sch_EZ!$C$3:$I$3,0)),"F","C")</f>
        <v>53.333333333333329</v>
      </c>
      <c r="M3948" s="34">
        <f>CONVERT(INDEX(DHW_StPt_Sch_EZ!$C$31:$I$54,MATCH(Schedules_8760!$C3948,DHW_StPt_Sch_EZ!$B$31:$B$54,0),MATCH(Schedules_8760!$F3948,DHW_StPt_Sch_EZ!$C$30:$I$30,0)),"F","C")</f>
        <v>53.333333333333329</v>
      </c>
      <c r="N3948" s="12"/>
      <c r="O3948" s="12"/>
      <c r="P3948" s="12"/>
    </row>
    <row r="3949" spans="1:16" x14ac:dyDescent="0.25">
      <c r="A3949" s="35">
        <v>3948</v>
      </c>
      <c r="B3949" s="89">
        <v>165.45833333333329</v>
      </c>
      <c r="C3949" s="35">
        <f t="shared" si="305"/>
        <v>12</v>
      </c>
      <c r="D3949" s="35">
        <f t="shared" si="308"/>
        <v>165</v>
      </c>
      <c r="E3949" s="35">
        <f t="shared" si="309"/>
        <v>4</v>
      </c>
      <c r="F3949" s="35" t="str">
        <f t="shared" si="306"/>
        <v>Wednesday</v>
      </c>
      <c r="G3949" s="35">
        <f t="shared" si="307"/>
        <v>6</v>
      </c>
      <c r="H3949" s="34">
        <f>CONVERT(INDEX(Htg_StPt_Sch_EZ!$C$4:$I$27,MATCH(Schedules_8760!$C3949,Htg_StPt_Sch_EZ!$B$4:$B$27,0),MATCH(Schedules_8760!$F3949,Htg_StPt_Sch_EZ!$C$3:$I$3,0)),"F","C")</f>
        <v>20.555555555555554</v>
      </c>
      <c r="I3949" s="34">
        <f>CONVERT(INDEX(Htg_StPt_Sch_EZ!$C$31:$I$54,MATCH(Schedules_8760!$C3949,Htg_StPt_Sch_EZ!$B$31:$B$54,0),MATCH(Schedules_8760!$F3949,Htg_StPt_Sch_EZ!$C$30:$I$30,0)),"F","C")</f>
        <v>19.444444444444443</v>
      </c>
      <c r="J3949" s="34">
        <f>CONVERT(INDEX(Clg_StPt_Sch_EZ!$C$4:$I$27,MATCH(Schedules_8760!$C3949,Clg_StPt_Sch_EZ!$B$4:$B$27,0),MATCH(Schedules_8760!$F3949,Clg_StPt_Sch_EZ!$C$3:$I$3,0)),"F","C")</f>
        <v>25.555555555555554</v>
      </c>
      <c r="K3949" s="34">
        <f>CONVERT(INDEX(Clg_StPt_Sch_EZ!$C$31:$I$54,MATCH(Schedules_8760!$C3949,Clg_StPt_Sch_EZ!$B$31:$B$54,0),MATCH(Schedules_8760!$F3949,Clg_StPt_Sch_EZ!$C$30:$I$30,0)),"F","C")</f>
        <v>25</v>
      </c>
      <c r="L3949" s="34">
        <f>CONVERT(INDEX(DHW_StPt_Sch_EZ!$C$4:$I$27,MATCH(Schedules_8760!$C3949,DHW_StPt_Sch_EZ!$B$4:$B$27,0),MATCH(Schedules_8760!$F3949,DHW_StPt_Sch_EZ!$C$3:$I$3,0)),"F","C")</f>
        <v>53.333333333333329</v>
      </c>
      <c r="M3949" s="34">
        <f>CONVERT(INDEX(DHW_StPt_Sch_EZ!$C$31:$I$54,MATCH(Schedules_8760!$C3949,DHW_StPt_Sch_EZ!$B$31:$B$54,0),MATCH(Schedules_8760!$F3949,DHW_StPt_Sch_EZ!$C$30:$I$30,0)),"F","C")</f>
        <v>53.333333333333329</v>
      </c>
      <c r="N3949" s="12"/>
      <c r="O3949" s="12"/>
      <c r="P3949" s="12"/>
    </row>
    <row r="3950" spans="1:16" x14ac:dyDescent="0.25">
      <c r="A3950" s="35">
        <v>3949</v>
      </c>
      <c r="B3950" s="89">
        <v>165.5</v>
      </c>
      <c r="C3950" s="35">
        <f t="shared" si="305"/>
        <v>13</v>
      </c>
      <c r="D3950" s="35">
        <f t="shared" si="308"/>
        <v>165</v>
      </c>
      <c r="E3950" s="35">
        <f t="shared" si="309"/>
        <v>4</v>
      </c>
      <c r="F3950" s="35" t="str">
        <f t="shared" si="306"/>
        <v>Wednesday</v>
      </c>
      <c r="G3950" s="35">
        <f t="shared" si="307"/>
        <v>6</v>
      </c>
      <c r="H3950" s="34">
        <f>CONVERT(INDEX(Htg_StPt_Sch_EZ!$C$4:$I$27,MATCH(Schedules_8760!$C3950,Htg_StPt_Sch_EZ!$B$4:$B$27,0),MATCH(Schedules_8760!$F3950,Htg_StPt_Sch_EZ!$C$3:$I$3,0)),"F","C")</f>
        <v>20.555555555555554</v>
      </c>
      <c r="I3950" s="34">
        <f>CONVERT(INDEX(Htg_StPt_Sch_EZ!$C$31:$I$54,MATCH(Schedules_8760!$C3950,Htg_StPt_Sch_EZ!$B$31:$B$54,0),MATCH(Schedules_8760!$F3950,Htg_StPt_Sch_EZ!$C$30:$I$30,0)),"F","C")</f>
        <v>19.444444444444443</v>
      </c>
      <c r="J3950" s="34">
        <f>CONVERT(INDEX(Clg_StPt_Sch_EZ!$C$4:$I$27,MATCH(Schedules_8760!$C3950,Clg_StPt_Sch_EZ!$B$4:$B$27,0),MATCH(Schedules_8760!$F3950,Clg_StPt_Sch_EZ!$C$3:$I$3,0)),"F","C")</f>
        <v>25.555555555555554</v>
      </c>
      <c r="K3950" s="34">
        <f>CONVERT(INDEX(Clg_StPt_Sch_EZ!$C$31:$I$54,MATCH(Schedules_8760!$C3950,Clg_StPt_Sch_EZ!$B$31:$B$54,0),MATCH(Schedules_8760!$F3950,Clg_StPt_Sch_EZ!$C$30:$I$30,0)),"F","C")</f>
        <v>25</v>
      </c>
      <c r="L3950" s="34">
        <f>CONVERT(INDEX(DHW_StPt_Sch_EZ!$C$4:$I$27,MATCH(Schedules_8760!$C3950,DHW_StPt_Sch_EZ!$B$4:$B$27,0),MATCH(Schedules_8760!$F3950,DHW_StPt_Sch_EZ!$C$3:$I$3,0)),"F","C")</f>
        <v>53.333333333333329</v>
      </c>
      <c r="M3950" s="34">
        <f>CONVERT(INDEX(DHW_StPt_Sch_EZ!$C$31:$I$54,MATCH(Schedules_8760!$C3950,DHW_StPt_Sch_EZ!$B$31:$B$54,0),MATCH(Schedules_8760!$F3950,DHW_StPt_Sch_EZ!$C$30:$I$30,0)),"F","C")</f>
        <v>53.333333333333329</v>
      </c>
      <c r="N3950" s="12"/>
      <c r="O3950" s="12"/>
      <c r="P3950" s="12"/>
    </row>
    <row r="3951" spans="1:16" x14ac:dyDescent="0.25">
      <c r="A3951" s="35">
        <v>3950</v>
      </c>
      <c r="B3951" s="89">
        <v>165.54166666666671</v>
      </c>
      <c r="C3951" s="35">
        <f t="shared" si="305"/>
        <v>14</v>
      </c>
      <c r="D3951" s="35">
        <f t="shared" si="308"/>
        <v>165</v>
      </c>
      <c r="E3951" s="35">
        <f t="shared" si="309"/>
        <v>4</v>
      </c>
      <c r="F3951" s="35" t="str">
        <f t="shared" si="306"/>
        <v>Wednesday</v>
      </c>
      <c r="G3951" s="35">
        <f t="shared" si="307"/>
        <v>6</v>
      </c>
      <c r="H3951" s="34">
        <f>CONVERT(INDEX(Htg_StPt_Sch_EZ!$C$4:$I$27,MATCH(Schedules_8760!$C3951,Htg_StPt_Sch_EZ!$B$4:$B$27,0),MATCH(Schedules_8760!$F3951,Htg_StPt_Sch_EZ!$C$3:$I$3,0)),"F","C")</f>
        <v>20.555555555555554</v>
      </c>
      <c r="I3951" s="34">
        <f>CONVERT(INDEX(Htg_StPt_Sch_EZ!$C$31:$I$54,MATCH(Schedules_8760!$C3951,Htg_StPt_Sch_EZ!$B$31:$B$54,0),MATCH(Schedules_8760!$F3951,Htg_StPt_Sch_EZ!$C$30:$I$30,0)),"F","C")</f>
        <v>19.444444444444443</v>
      </c>
      <c r="J3951" s="34">
        <f>CONVERT(INDEX(Clg_StPt_Sch_EZ!$C$4:$I$27,MATCH(Schedules_8760!$C3951,Clg_StPt_Sch_EZ!$B$4:$B$27,0),MATCH(Schedules_8760!$F3951,Clg_StPt_Sch_EZ!$C$3:$I$3,0)),"F","C")</f>
        <v>25.555555555555554</v>
      </c>
      <c r="K3951" s="34">
        <f>CONVERT(INDEX(Clg_StPt_Sch_EZ!$C$31:$I$54,MATCH(Schedules_8760!$C3951,Clg_StPt_Sch_EZ!$B$31:$B$54,0),MATCH(Schedules_8760!$F3951,Clg_StPt_Sch_EZ!$C$30:$I$30,0)),"F","C")</f>
        <v>25</v>
      </c>
      <c r="L3951" s="34">
        <f>CONVERT(INDEX(DHW_StPt_Sch_EZ!$C$4:$I$27,MATCH(Schedules_8760!$C3951,DHW_StPt_Sch_EZ!$B$4:$B$27,0),MATCH(Schedules_8760!$F3951,DHW_StPt_Sch_EZ!$C$3:$I$3,0)),"F","C")</f>
        <v>53.333333333333329</v>
      </c>
      <c r="M3951" s="34">
        <f>CONVERT(INDEX(DHW_StPt_Sch_EZ!$C$31:$I$54,MATCH(Schedules_8760!$C3951,DHW_StPt_Sch_EZ!$B$31:$B$54,0),MATCH(Schedules_8760!$F3951,DHW_StPt_Sch_EZ!$C$30:$I$30,0)),"F","C")</f>
        <v>53.333333333333329</v>
      </c>
      <c r="N3951" s="12"/>
      <c r="O3951" s="12"/>
      <c r="P3951" s="12"/>
    </row>
    <row r="3952" spans="1:16" x14ac:dyDescent="0.25">
      <c r="A3952" s="35">
        <v>3951</v>
      </c>
      <c r="B3952" s="89">
        <v>165.58333333333329</v>
      </c>
      <c r="C3952" s="35">
        <f t="shared" si="305"/>
        <v>15</v>
      </c>
      <c r="D3952" s="35">
        <f t="shared" si="308"/>
        <v>165</v>
      </c>
      <c r="E3952" s="35">
        <f t="shared" si="309"/>
        <v>4</v>
      </c>
      <c r="F3952" s="35" t="str">
        <f t="shared" si="306"/>
        <v>Wednesday</v>
      </c>
      <c r="G3952" s="35">
        <f t="shared" si="307"/>
        <v>6</v>
      </c>
      <c r="H3952" s="34">
        <f>CONVERT(INDEX(Htg_StPt_Sch_EZ!$C$4:$I$27,MATCH(Schedules_8760!$C3952,Htg_StPt_Sch_EZ!$B$4:$B$27,0),MATCH(Schedules_8760!$F3952,Htg_StPt_Sch_EZ!$C$3:$I$3,0)),"F","C")</f>
        <v>20.555555555555554</v>
      </c>
      <c r="I3952" s="34">
        <f>CONVERT(INDEX(Htg_StPt_Sch_EZ!$C$31:$I$54,MATCH(Schedules_8760!$C3952,Htg_StPt_Sch_EZ!$B$31:$B$54,0),MATCH(Schedules_8760!$F3952,Htg_StPt_Sch_EZ!$C$30:$I$30,0)),"F","C")</f>
        <v>21.111111111111111</v>
      </c>
      <c r="J3952" s="34">
        <f>CONVERT(INDEX(Clg_StPt_Sch_EZ!$C$4:$I$27,MATCH(Schedules_8760!$C3952,Clg_StPt_Sch_EZ!$B$4:$B$27,0),MATCH(Schedules_8760!$F3952,Clg_StPt_Sch_EZ!$C$3:$I$3,0)),"F","C")</f>
        <v>25.555555555555554</v>
      </c>
      <c r="K3952" s="34">
        <f>CONVERT(INDEX(Clg_StPt_Sch_EZ!$C$31:$I$54,MATCH(Schedules_8760!$C3952,Clg_StPt_Sch_EZ!$B$31:$B$54,0),MATCH(Schedules_8760!$F3952,Clg_StPt_Sch_EZ!$C$30:$I$30,0)),"F","C")</f>
        <v>25</v>
      </c>
      <c r="L3952" s="34">
        <f>CONVERT(INDEX(DHW_StPt_Sch_EZ!$C$4:$I$27,MATCH(Schedules_8760!$C3952,DHW_StPt_Sch_EZ!$B$4:$B$27,0),MATCH(Schedules_8760!$F3952,DHW_StPt_Sch_EZ!$C$3:$I$3,0)),"F","C")</f>
        <v>53.333333333333329</v>
      </c>
      <c r="M3952" s="34">
        <f>CONVERT(INDEX(DHW_StPt_Sch_EZ!$C$31:$I$54,MATCH(Schedules_8760!$C3952,DHW_StPt_Sch_EZ!$B$31:$B$54,0),MATCH(Schedules_8760!$F3952,DHW_StPt_Sch_EZ!$C$30:$I$30,0)),"F","C")</f>
        <v>53.333333333333329</v>
      </c>
      <c r="N3952" s="12"/>
      <c r="O3952" s="12"/>
      <c r="P3952" s="12"/>
    </row>
    <row r="3953" spans="1:16" x14ac:dyDescent="0.25">
      <c r="A3953" s="35">
        <v>3952</v>
      </c>
      <c r="B3953" s="89">
        <v>165.625</v>
      </c>
      <c r="C3953" s="35">
        <f t="shared" si="305"/>
        <v>16</v>
      </c>
      <c r="D3953" s="35">
        <f t="shared" si="308"/>
        <v>165</v>
      </c>
      <c r="E3953" s="35">
        <f t="shared" si="309"/>
        <v>4</v>
      </c>
      <c r="F3953" s="35" t="str">
        <f t="shared" si="306"/>
        <v>Wednesday</v>
      </c>
      <c r="G3953" s="35">
        <f t="shared" si="307"/>
        <v>6</v>
      </c>
      <c r="H3953" s="34">
        <f>CONVERT(INDEX(Htg_StPt_Sch_EZ!$C$4:$I$27,MATCH(Schedules_8760!$C3953,Htg_StPt_Sch_EZ!$B$4:$B$27,0),MATCH(Schedules_8760!$F3953,Htg_StPt_Sch_EZ!$C$3:$I$3,0)),"F","C")</f>
        <v>20.555555555555554</v>
      </c>
      <c r="I3953" s="34">
        <f>CONVERT(INDEX(Htg_StPt_Sch_EZ!$C$31:$I$54,MATCH(Schedules_8760!$C3953,Htg_StPt_Sch_EZ!$B$31:$B$54,0),MATCH(Schedules_8760!$F3953,Htg_StPt_Sch_EZ!$C$30:$I$30,0)),"F","C")</f>
        <v>21.111111111111111</v>
      </c>
      <c r="J3953" s="34">
        <f>CONVERT(INDEX(Clg_StPt_Sch_EZ!$C$4:$I$27,MATCH(Schedules_8760!$C3953,Clg_StPt_Sch_EZ!$B$4:$B$27,0),MATCH(Schedules_8760!$F3953,Clg_StPt_Sch_EZ!$C$3:$I$3,0)),"F","C")</f>
        <v>25.555555555555554</v>
      </c>
      <c r="K3953" s="34">
        <f>CONVERT(INDEX(Clg_StPt_Sch_EZ!$C$31:$I$54,MATCH(Schedules_8760!$C3953,Clg_StPt_Sch_EZ!$B$31:$B$54,0),MATCH(Schedules_8760!$F3953,Clg_StPt_Sch_EZ!$C$30:$I$30,0)),"F","C")</f>
        <v>25</v>
      </c>
      <c r="L3953" s="34">
        <f>CONVERT(INDEX(DHW_StPt_Sch_EZ!$C$4:$I$27,MATCH(Schedules_8760!$C3953,DHW_StPt_Sch_EZ!$B$4:$B$27,0),MATCH(Schedules_8760!$F3953,DHW_StPt_Sch_EZ!$C$3:$I$3,0)),"F","C")</f>
        <v>53.333333333333329</v>
      </c>
      <c r="M3953" s="34">
        <f>CONVERT(INDEX(DHW_StPt_Sch_EZ!$C$31:$I$54,MATCH(Schedules_8760!$C3953,DHW_StPt_Sch_EZ!$B$31:$B$54,0),MATCH(Schedules_8760!$F3953,DHW_StPt_Sch_EZ!$C$30:$I$30,0)),"F","C")</f>
        <v>53.333333333333329</v>
      </c>
      <c r="N3953" s="12"/>
      <c r="O3953" s="12"/>
      <c r="P3953" s="12"/>
    </row>
    <row r="3954" spans="1:16" x14ac:dyDescent="0.25">
      <c r="A3954" s="35">
        <v>3953</v>
      </c>
      <c r="B3954" s="89">
        <v>165.66666666666671</v>
      </c>
      <c r="C3954" s="35">
        <f t="shared" si="305"/>
        <v>17</v>
      </c>
      <c r="D3954" s="35">
        <f t="shared" si="308"/>
        <v>165</v>
      </c>
      <c r="E3954" s="35">
        <f t="shared" si="309"/>
        <v>4</v>
      </c>
      <c r="F3954" s="35" t="str">
        <f t="shared" si="306"/>
        <v>Wednesday</v>
      </c>
      <c r="G3954" s="35">
        <f t="shared" si="307"/>
        <v>6</v>
      </c>
      <c r="H3954" s="34">
        <f>CONVERT(INDEX(Htg_StPt_Sch_EZ!$C$4:$I$27,MATCH(Schedules_8760!$C3954,Htg_StPt_Sch_EZ!$B$4:$B$27,0),MATCH(Schedules_8760!$F3954,Htg_StPt_Sch_EZ!$C$3:$I$3,0)),"F","C")</f>
        <v>20.555555555555554</v>
      </c>
      <c r="I3954" s="34">
        <f>CONVERT(INDEX(Htg_StPt_Sch_EZ!$C$31:$I$54,MATCH(Schedules_8760!$C3954,Htg_StPt_Sch_EZ!$B$31:$B$54,0),MATCH(Schedules_8760!$F3954,Htg_StPt_Sch_EZ!$C$30:$I$30,0)),"F","C")</f>
        <v>17.777777777777779</v>
      </c>
      <c r="J3954" s="34">
        <f>CONVERT(INDEX(Clg_StPt_Sch_EZ!$C$4:$I$27,MATCH(Schedules_8760!$C3954,Clg_StPt_Sch_EZ!$B$4:$B$27,0),MATCH(Schedules_8760!$F3954,Clg_StPt_Sch_EZ!$C$3:$I$3,0)),"F","C")</f>
        <v>25.555555555555554</v>
      </c>
      <c r="K3954" s="34">
        <f>CONVERT(INDEX(Clg_StPt_Sch_EZ!$C$31:$I$54,MATCH(Schedules_8760!$C3954,Clg_StPt_Sch_EZ!$B$31:$B$54,0),MATCH(Schedules_8760!$F3954,Clg_StPt_Sch_EZ!$C$30:$I$30,0)),"F","C")</f>
        <v>25</v>
      </c>
      <c r="L3954" s="34">
        <f>CONVERT(INDEX(DHW_StPt_Sch_EZ!$C$4:$I$27,MATCH(Schedules_8760!$C3954,DHW_StPt_Sch_EZ!$B$4:$B$27,0),MATCH(Schedules_8760!$F3954,DHW_StPt_Sch_EZ!$C$3:$I$3,0)),"F","C")</f>
        <v>53.333333333333329</v>
      </c>
      <c r="M3954" s="34">
        <f>CONVERT(INDEX(DHW_StPt_Sch_EZ!$C$31:$I$54,MATCH(Schedules_8760!$C3954,DHW_StPt_Sch_EZ!$B$31:$B$54,0),MATCH(Schedules_8760!$F3954,DHW_StPt_Sch_EZ!$C$30:$I$30,0)),"F","C")</f>
        <v>53.333333333333329</v>
      </c>
      <c r="N3954" s="12"/>
      <c r="O3954" s="12"/>
      <c r="P3954" s="12"/>
    </row>
    <row r="3955" spans="1:16" x14ac:dyDescent="0.25">
      <c r="A3955" s="35">
        <v>3954</v>
      </c>
      <c r="B3955" s="89">
        <v>165.70833333333329</v>
      </c>
      <c r="C3955" s="35">
        <f t="shared" si="305"/>
        <v>18</v>
      </c>
      <c r="D3955" s="35">
        <f t="shared" si="308"/>
        <v>165</v>
      </c>
      <c r="E3955" s="35">
        <f t="shared" si="309"/>
        <v>4</v>
      </c>
      <c r="F3955" s="35" t="str">
        <f t="shared" si="306"/>
        <v>Wednesday</v>
      </c>
      <c r="G3955" s="35">
        <f t="shared" si="307"/>
        <v>6</v>
      </c>
      <c r="H3955" s="34">
        <f>CONVERT(INDEX(Htg_StPt_Sch_EZ!$C$4:$I$27,MATCH(Schedules_8760!$C3955,Htg_StPt_Sch_EZ!$B$4:$B$27,0),MATCH(Schedules_8760!$F3955,Htg_StPt_Sch_EZ!$C$3:$I$3,0)),"F","C")</f>
        <v>20.555555555555554</v>
      </c>
      <c r="I3955" s="34">
        <f>CONVERT(INDEX(Htg_StPt_Sch_EZ!$C$31:$I$54,MATCH(Schedules_8760!$C3955,Htg_StPt_Sch_EZ!$B$31:$B$54,0),MATCH(Schedules_8760!$F3955,Htg_StPt_Sch_EZ!$C$30:$I$30,0)),"F","C")</f>
        <v>17.777777777777779</v>
      </c>
      <c r="J3955" s="34">
        <f>CONVERT(INDEX(Clg_StPt_Sch_EZ!$C$4:$I$27,MATCH(Schedules_8760!$C3955,Clg_StPt_Sch_EZ!$B$4:$B$27,0),MATCH(Schedules_8760!$F3955,Clg_StPt_Sch_EZ!$C$3:$I$3,0)),"F","C")</f>
        <v>25.555555555555554</v>
      </c>
      <c r="K3955" s="34">
        <f>CONVERT(INDEX(Clg_StPt_Sch_EZ!$C$31:$I$54,MATCH(Schedules_8760!$C3955,Clg_StPt_Sch_EZ!$B$31:$B$54,0),MATCH(Schedules_8760!$F3955,Clg_StPt_Sch_EZ!$C$30:$I$30,0)),"F","C")</f>
        <v>28.333333333333332</v>
      </c>
      <c r="L3955" s="34">
        <f>CONVERT(INDEX(DHW_StPt_Sch_EZ!$C$4:$I$27,MATCH(Schedules_8760!$C3955,DHW_StPt_Sch_EZ!$B$4:$B$27,0),MATCH(Schedules_8760!$F3955,DHW_StPt_Sch_EZ!$C$3:$I$3,0)),"F","C")</f>
        <v>53.333333333333329</v>
      </c>
      <c r="M3955" s="34">
        <f>CONVERT(INDEX(DHW_StPt_Sch_EZ!$C$31:$I$54,MATCH(Schedules_8760!$C3955,DHW_StPt_Sch_EZ!$B$31:$B$54,0),MATCH(Schedules_8760!$F3955,DHW_StPt_Sch_EZ!$C$30:$I$30,0)),"F","C")</f>
        <v>53.333333333333329</v>
      </c>
      <c r="N3955" s="12"/>
      <c r="O3955" s="12"/>
      <c r="P3955" s="12"/>
    </row>
    <row r="3956" spans="1:16" x14ac:dyDescent="0.25">
      <c r="A3956" s="35">
        <v>3955</v>
      </c>
      <c r="B3956" s="89">
        <v>165.75</v>
      </c>
      <c r="C3956" s="35">
        <f t="shared" si="305"/>
        <v>19</v>
      </c>
      <c r="D3956" s="35">
        <f t="shared" si="308"/>
        <v>165</v>
      </c>
      <c r="E3956" s="35">
        <f t="shared" si="309"/>
        <v>4</v>
      </c>
      <c r="F3956" s="35" t="str">
        <f t="shared" si="306"/>
        <v>Wednesday</v>
      </c>
      <c r="G3956" s="35">
        <f t="shared" si="307"/>
        <v>6</v>
      </c>
      <c r="H3956" s="34">
        <f>CONVERT(INDEX(Htg_StPt_Sch_EZ!$C$4:$I$27,MATCH(Schedules_8760!$C3956,Htg_StPt_Sch_EZ!$B$4:$B$27,0),MATCH(Schedules_8760!$F3956,Htg_StPt_Sch_EZ!$C$3:$I$3,0)),"F","C")</f>
        <v>20.555555555555554</v>
      </c>
      <c r="I3956" s="34">
        <f>CONVERT(INDEX(Htg_StPt_Sch_EZ!$C$31:$I$54,MATCH(Schedules_8760!$C3956,Htg_StPt_Sch_EZ!$B$31:$B$54,0),MATCH(Schedules_8760!$F3956,Htg_StPt_Sch_EZ!$C$30:$I$30,0)),"F","C")</f>
        <v>18.333333333333332</v>
      </c>
      <c r="J3956" s="34">
        <f>CONVERT(INDEX(Clg_StPt_Sch_EZ!$C$4:$I$27,MATCH(Schedules_8760!$C3956,Clg_StPt_Sch_EZ!$B$4:$B$27,0),MATCH(Schedules_8760!$F3956,Clg_StPt_Sch_EZ!$C$3:$I$3,0)),"F","C")</f>
        <v>25.555555555555554</v>
      </c>
      <c r="K3956" s="34">
        <f>CONVERT(INDEX(Clg_StPt_Sch_EZ!$C$31:$I$54,MATCH(Schedules_8760!$C3956,Clg_StPt_Sch_EZ!$B$31:$B$54,0),MATCH(Schedules_8760!$F3956,Clg_StPt_Sch_EZ!$C$30:$I$30,0)),"F","C")</f>
        <v>28.333333333333332</v>
      </c>
      <c r="L3956" s="34">
        <f>CONVERT(INDEX(DHW_StPt_Sch_EZ!$C$4:$I$27,MATCH(Schedules_8760!$C3956,DHW_StPt_Sch_EZ!$B$4:$B$27,0),MATCH(Schedules_8760!$F3956,DHW_StPt_Sch_EZ!$C$3:$I$3,0)),"F","C")</f>
        <v>53.333333333333329</v>
      </c>
      <c r="M3956" s="34">
        <f>CONVERT(INDEX(DHW_StPt_Sch_EZ!$C$31:$I$54,MATCH(Schedules_8760!$C3956,DHW_StPt_Sch_EZ!$B$31:$B$54,0),MATCH(Schedules_8760!$F3956,DHW_StPt_Sch_EZ!$C$30:$I$30,0)),"F","C")</f>
        <v>53.333333333333329</v>
      </c>
      <c r="N3956" s="12"/>
      <c r="O3956" s="12"/>
      <c r="P3956" s="12"/>
    </row>
    <row r="3957" spans="1:16" x14ac:dyDescent="0.25">
      <c r="A3957" s="35">
        <v>3956</v>
      </c>
      <c r="B3957" s="89">
        <v>165.79166666666671</v>
      </c>
      <c r="C3957" s="35">
        <f t="shared" si="305"/>
        <v>20</v>
      </c>
      <c r="D3957" s="35">
        <f t="shared" si="308"/>
        <v>165</v>
      </c>
      <c r="E3957" s="35">
        <f t="shared" si="309"/>
        <v>4</v>
      </c>
      <c r="F3957" s="35" t="str">
        <f t="shared" si="306"/>
        <v>Wednesday</v>
      </c>
      <c r="G3957" s="35">
        <f t="shared" si="307"/>
        <v>6</v>
      </c>
      <c r="H3957" s="34">
        <f>CONVERT(INDEX(Htg_StPt_Sch_EZ!$C$4:$I$27,MATCH(Schedules_8760!$C3957,Htg_StPt_Sch_EZ!$B$4:$B$27,0),MATCH(Schedules_8760!$F3957,Htg_StPt_Sch_EZ!$C$3:$I$3,0)),"F","C")</f>
        <v>20.555555555555554</v>
      </c>
      <c r="I3957" s="34">
        <f>CONVERT(INDEX(Htg_StPt_Sch_EZ!$C$31:$I$54,MATCH(Schedules_8760!$C3957,Htg_StPt_Sch_EZ!$B$31:$B$54,0),MATCH(Schedules_8760!$F3957,Htg_StPt_Sch_EZ!$C$30:$I$30,0)),"F","C")</f>
        <v>18.888888888888889</v>
      </c>
      <c r="J3957" s="34">
        <f>CONVERT(INDEX(Clg_StPt_Sch_EZ!$C$4:$I$27,MATCH(Schedules_8760!$C3957,Clg_StPt_Sch_EZ!$B$4:$B$27,0),MATCH(Schedules_8760!$F3957,Clg_StPt_Sch_EZ!$C$3:$I$3,0)),"F","C")</f>
        <v>25.555555555555554</v>
      </c>
      <c r="K3957" s="34">
        <f>CONVERT(INDEX(Clg_StPt_Sch_EZ!$C$31:$I$54,MATCH(Schedules_8760!$C3957,Clg_StPt_Sch_EZ!$B$31:$B$54,0),MATCH(Schedules_8760!$F3957,Clg_StPt_Sch_EZ!$C$30:$I$30,0)),"F","C")</f>
        <v>28.333333333333332</v>
      </c>
      <c r="L3957" s="34">
        <f>CONVERT(INDEX(DHW_StPt_Sch_EZ!$C$4:$I$27,MATCH(Schedules_8760!$C3957,DHW_StPt_Sch_EZ!$B$4:$B$27,0),MATCH(Schedules_8760!$F3957,DHW_StPt_Sch_EZ!$C$3:$I$3,0)),"F","C")</f>
        <v>53.333333333333329</v>
      </c>
      <c r="M3957" s="34">
        <f>CONVERT(INDEX(DHW_StPt_Sch_EZ!$C$31:$I$54,MATCH(Schedules_8760!$C3957,DHW_StPt_Sch_EZ!$B$31:$B$54,0),MATCH(Schedules_8760!$F3957,DHW_StPt_Sch_EZ!$C$30:$I$30,0)),"F","C")</f>
        <v>53.333333333333329</v>
      </c>
      <c r="N3957" s="12"/>
      <c r="O3957" s="12"/>
      <c r="P3957" s="12"/>
    </row>
    <row r="3958" spans="1:16" x14ac:dyDescent="0.25">
      <c r="A3958" s="35">
        <v>3957</v>
      </c>
      <c r="B3958" s="89">
        <v>165.83333333333329</v>
      </c>
      <c r="C3958" s="35">
        <f t="shared" si="305"/>
        <v>21</v>
      </c>
      <c r="D3958" s="35">
        <f t="shared" si="308"/>
        <v>165</v>
      </c>
      <c r="E3958" s="35">
        <f t="shared" si="309"/>
        <v>4</v>
      </c>
      <c r="F3958" s="35" t="str">
        <f t="shared" si="306"/>
        <v>Wednesday</v>
      </c>
      <c r="G3958" s="35">
        <f t="shared" si="307"/>
        <v>6</v>
      </c>
      <c r="H3958" s="34">
        <f>CONVERT(INDEX(Htg_StPt_Sch_EZ!$C$4:$I$27,MATCH(Schedules_8760!$C3958,Htg_StPt_Sch_EZ!$B$4:$B$27,0),MATCH(Schedules_8760!$F3958,Htg_StPt_Sch_EZ!$C$3:$I$3,0)),"F","C")</f>
        <v>20.555555555555554</v>
      </c>
      <c r="I3958" s="34">
        <f>CONVERT(INDEX(Htg_StPt_Sch_EZ!$C$31:$I$54,MATCH(Schedules_8760!$C3958,Htg_StPt_Sch_EZ!$B$31:$B$54,0),MATCH(Schedules_8760!$F3958,Htg_StPt_Sch_EZ!$C$30:$I$30,0)),"F","C")</f>
        <v>19.444444444444443</v>
      </c>
      <c r="J3958" s="34">
        <f>CONVERT(INDEX(Clg_StPt_Sch_EZ!$C$4:$I$27,MATCH(Schedules_8760!$C3958,Clg_StPt_Sch_EZ!$B$4:$B$27,0),MATCH(Schedules_8760!$F3958,Clg_StPt_Sch_EZ!$C$3:$I$3,0)),"F","C")</f>
        <v>25.555555555555554</v>
      </c>
      <c r="K3958" s="34">
        <f>CONVERT(INDEX(Clg_StPt_Sch_EZ!$C$31:$I$54,MATCH(Schedules_8760!$C3958,Clg_StPt_Sch_EZ!$B$31:$B$54,0),MATCH(Schedules_8760!$F3958,Clg_StPt_Sch_EZ!$C$30:$I$30,0)),"F","C")</f>
        <v>28.333333333333332</v>
      </c>
      <c r="L3958" s="34">
        <f>CONVERT(INDEX(DHW_StPt_Sch_EZ!$C$4:$I$27,MATCH(Schedules_8760!$C3958,DHW_StPt_Sch_EZ!$B$4:$B$27,0),MATCH(Schedules_8760!$F3958,DHW_StPt_Sch_EZ!$C$3:$I$3,0)),"F","C")</f>
        <v>53.333333333333329</v>
      </c>
      <c r="M3958" s="34">
        <f>CONVERT(INDEX(DHW_StPt_Sch_EZ!$C$31:$I$54,MATCH(Schedules_8760!$C3958,DHW_StPt_Sch_EZ!$B$31:$B$54,0),MATCH(Schedules_8760!$F3958,DHW_StPt_Sch_EZ!$C$30:$I$30,0)),"F","C")</f>
        <v>53.333333333333329</v>
      </c>
      <c r="N3958" s="12"/>
      <c r="O3958" s="12"/>
      <c r="P3958" s="12"/>
    </row>
    <row r="3959" spans="1:16" x14ac:dyDescent="0.25">
      <c r="A3959" s="35">
        <v>3958</v>
      </c>
      <c r="B3959" s="89">
        <v>165.875</v>
      </c>
      <c r="C3959" s="35">
        <f t="shared" si="305"/>
        <v>22</v>
      </c>
      <c r="D3959" s="35">
        <f t="shared" si="308"/>
        <v>165</v>
      </c>
      <c r="E3959" s="35">
        <f t="shared" si="309"/>
        <v>4</v>
      </c>
      <c r="F3959" s="35" t="str">
        <f t="shared" si="306"/>
        <v>Wednesday</v>
      </c>
      <c r="G3959" s="35">
        <f t="shared" si="307"/>
        <v>6</v>
      </c>
      <c r="H3959" s="34">
        <f>CONVERT(INDEX(Htg_StPt_Sch_EZ!$C$4:$I$27,MATCH(Schedules_8760!$C3959,Htg_StPt_Sch_EZ!$B$4:$B$27,0),MATCH(Schedules_8760!$F3959,Htg_StPt_Sch_EZ!$C$3:$I$3,0)),"F","C")</f>
        <v>20.555555555555554</v>
      </c>
      <c r="I3959" s="34">
        <f>CONVERT(INDEX(Htg_StPt_Sch_EZ!$C$31:$I$54,MATCH(Schedules_8760!$C3959,Htg_StPt_Sch_EZ!$B$31:$B$54,0),MATCH(Schedules_8760!$F3959,Htg_StPt_Sch_EZ!$C$30:$I$30,0)),"F","C")</f>
        <v>19.444444444444443</v>
      </c>
      <c r="J3959" s="34">
        <f>CONVERT(INDEX(Clg_StPt_Sch_EZ!$C$4:$I$27,MATCH(Schedules_8760!$C3959,Clg_StPt_Sch_EZ!$B$4:$B$27,0),MATCH(Schedules_8760!$F3959,Clg_StPt_Sch_EZ!$C$3:$I$3,0)),"F","C")</f>
        <v>25.555555555555554</v>
      </c>
      <c r="K3959" s="34">
        <f>CONVERT(INDEX(Clg_StPt_Sch_EZ!$C$31:$I$54,MATCH(Schedules_8760!$C3959,Clg_StPt_Sch_EZ!$B$31:$B$54,0),MATCH(Schedules_8760!$F3959,Clg_StPt_Sch_EZ!$C$30:$I$30,0)),"F","C")</f>
        <v>28.333333333333332</v>
      </c>
      <c r="L3959" s="34">
        <f>CONVERT(INDEX(DHW_StPt_Sch_EZ!$C$4:$I$27,MATCH(Schedules_8760!$C3959,DHW_StPt_Sch_EZ!$B$4:$B$27,0),MATCH(Schedules_8760!$F3959,DHW_StPt_Sch_EZ!$C$3:$I$3,0)),"F","C")</f>
        <v>53.333333333333329</v>
      </c>
      <c r="M3959" s="34">
        <f>CONVERT(INDEX(DHW_StPt_Sch_EZ!$C$31:$I$54,MATCH(Schedules_8760!$C3959,DHW_StPt_Sch_EZ!$B$31:$B$54,0),MATCH(Schedules_8760!$F3959,DHW_StPt_Sch_EZ!$C$30:$I$30,0)),"F","C")</f>
        <v>53.333333333333329</v>
      </c>
      <c r="N3959" s="12"/>
      <c r="O3959" s="12"/>
      <c r="P3959" s="12"/>
    </row>
    <row r="3960" spans="1:16" x14ac:dyDescent="0.25">
      <c r="A3960" s="35">
        <v>3959</v>
      </c>
      <c r="B3960" s="89">
        <v>165.91666666666671</v>
      </c>
      <c r="C3960" s="35">
        <f t="shared" si="305"/>
        <v>23</v>
      </c>
      <c r="D3960" s="35">
        <f t="shared" si="308"/>
        <v>165</v>
      </c>
      <c r="E3960" s="35">
        <f t="shared" si="309"/>
        <v>4</v>
      </c>
      <c r="F3960" s="35" t="str">
        <f t="shared" si="306"/>
        <v>Wednesday</v>
      </c>
      <c r="G3960" s="35">
        <f t="shared" si="307"/>
        <v>6</v>
      </c>
      <c r="H3960" s="34">
        <f>CONVERT(INDEX(Htg_StPt_Sch_EZ!$C$4:$I$27,MATCH(Schedules_8760!$C3960,Htg_StPt_Sch_EZ!$B$4:$B$27,0),MATCH(Schedules_8760!$F3960,Htg_StPt_Sch_EZ!$C$3:$I$3,0)),"F","C")</f>
        <v>20.555555555555554</v>
      </c>
      <c r="I3960" s="34">
        <f>CONVERT(INDEX(Htg_StPt_Sch_EZ!$C$31:$I$54,MATCH(Schedules_8760!$C3960,Htg_StPt_Sch_EZ!$B$31:$B$54,0),MATCH(Schedules_8760!$F3960,Htg_StPt_Sch_EZ!$C$30:$I$30,0)),"F","C")</f>
        <v>19.444444444444443</v>
      </c>
      <c r="J3960" s="34">
        <f>CONVERT(INDEX(Clg_StPt_Sch_EZ!$C$4:$I$27,MATCH(Schedules_8760!$C3960,Clg_StPt_Sch_EZ!$B$4:$B$27,0),MATCH(Schedules_8760!$F3960,Clg_StPt_Sch_EZ!$C$3:$I$3,0)),"F","C")</f>
        <v>25.555555555555554</v>
      </c>
      <c r="K3960" s="34">
        <f>CONVERT(INDEX(Clg_StPt_Sch_EZ!$C$31:$I$54,MATCH(Schedules_8760!$C3960,Clg_StPt_Sch_EZ!$B$31:$B$54,0),MATCH(Schedules_8760!$F3960,Clg_StPt_Sch_EZ!$C$30:$I$30,0)),"F","C")</f>
        <v>28.333333333333332</v>
      </c>
      <c r="L3960" s="34">
        <f>CONVERT(INDEX(DHW_StPt_Sch_EZ!$C$4:$I$27,MATCH(Schedules_8760!$C3960,DHW_StPt_Sch_EZ!$B$4:$B$27,0),MATCH(Schedules_8760!$F3960,DHW_StPt_Sch_EZ!$C$3:$I$3,0)),"F","C")</f>
        <v>53.333333333333329</v>
      </c>
      <c r="M3960" s="34">
        <f>CONVERT(INDEX(DHW_StPt_Sch_EZ!$C$31:$I$54,MATCH(Schedules_8760!$C3960,DHW_StPt_Sch_EZ!$B$31:$B$54,0),MATCH(Schedules_8760!$F3960,DHW_StPt_Sch_EZ!$C$30:$I$30,0)),"F","C")</f>
        <v>53.333333333333329</v>
      </c>
      <c r="N3960" s="12"/>
      <c r="O3960" s="12"/>
      <c r="P3960" s="12"/>
    </row>
    <row r="3961" spans="1:16" x14ac:dyDescent="0.25">
      <c r="A3961" s="35">
        <v>3960</v>
      </c>
      <c r="B3961" s="89">
        <v>165.95833333333329</v>
      </c>
      <c r="C3961" s="35">
        <f t="shared" si="305"/>
        <v>24</v>
      </c>
      <c r="D3961" s="35">
        <f t="shared" si="308"/>
        <v>165</v>
      </c>
      <c r="E3961" s="35">
        <f t="shared" si="309"/>
        <v>4</v>
      </c>
      <c r="F3961" s="35" t="str">
        <f t="shared" si="306"/>
        <v>Wednesday</v>
      </c>
      <c r="G3961" s="35">
        <f t="shared" si="307"/>
        <v>6</v>
      </c>
      <c r="H3961" s="34">
        <f>CONVERT(INDEX(Htg_StPt_Sch_EZ!$C$4:$I$27,MATCH(Schedules_8760!$C3961,Htg_StPt_Sch_EZ!$B$4:$B$27,0),MATCH(Schedules_8760!$F3961,Htg_StPt_Sch_EZ!$C$3:$I$3,0)),"F","C")</f>
        <v>20.555555555555554</v>
      </c>
      <c r="I3961" s="34">
        <f>CONVERT(INDEX(Htg_StPt_Sch_EZ!$C$31:$I$54,MATCH(Schedules_8760!$C3961,Htg_StPt_Sch_EZ!$B$31:$B$54,0),MATCH(Schedules_8760!$F3961,Htg_StPt_Sch_EZ!$C$30:$I$30,0)),"F","C")</f>
        <v>19.444444444444443</v>
      </c>
      <c r="J3961" s="34">
        <f>CONVERT(INDEX(Clg_StPt_Sch_EZ!$C$4:$I$27,MATCH(Schedules_8760!$C3961,Clg_StPt_Sch_EZ!$B$4:$B$27,0),MATCH(Schedules_8760!$F3961,Clg_StPt_Sch_EZ!$C$3:$I$3,0)),"F","C")</f>
        <v>25.555555555555554</v>
      </c>
      <c r="K3961" s="34">
        <f>CONVERT(INDEX(Clg_StPt_Sch_EZ!$C$31:$I$54,MATCH(Schedules_8760!$C3961,Clg_StPt_Sch_EZ!$B$31:$B$54,0),MATCH(Schedules_8760!$F3961,Clg_StPt_Sch_EZ!$C$30:$I$30,0)),"F","C")</f>
        <v>28.333333333333332</v>
      </c>
      <c r="L3961" s="34">
        <f>CONVERT(INDEX(DHW_StPt_Sch_EZ!$C$4:$I$27,MATCH(Schedules_8760!$C3961,DHW_StPt_Sch_EZ!$B$4:$B$27,0),MATCH(Schedules_8760!$F3961,DHW_StPt_Sch_EZ!$C$3:$I$3,0)),"F","C")</f>
        <v>53.333333333333329</v>
      </c>
      <c r="M3961" s="34">
        <f>CONVERT(INDEX(DHW_StPt_Sch_EZ!$C$31:$I$54,MATCH(Schedules_8760!$C3961,DHW_StPt_Sch_EZ!$B$31:$B$54,0),MATCH(Schedules_8760!$F3961,DHW_StPt_Sch_EZ!$C$30:$I$30,0)),"F","C")</f>
        <v>53.333333333333329</v>
      </c>
      <c r="N3961" s="12"/>
      <c r="O3961" s="12"/>
      <c r="P3961" s="12"/>
    </row>
    <row r="3962" spans="1:16" x14ac:dyDescent="0.25">
      <c r="A3962" s="35">
        <v>3961</v>
      </c>
      <c r="B3962" s="89">
        <v>166</v>
      </c>
      <c r="C3962" s="35">
        <f t="shared" si="305"/>
        <v>1</v>
      </c>
      <c r="D3962" s="35">
        <f t="shared" si="308"/>
        <v>166</v>
      </c>
      <c r="E3962" s="35">
        <f t="shared" si="309"/>
        <v>5</v>
      </c>
      <c r="F3962" s="35" t="str">
        <f t="shared" si="306"/>
        <v>Thursday</v>
      </c>
      <c r="G3962" s="35">
        <f t="shared" si="307"/>
        <v>6</v>
      </c>
      <c r="H3962" s="34">
        <f>CONVERT(INDEX(Htg_StPt_Sch_EZ!$C$4:$I$27,MATCH(Schedules_8760!$C3962,Htg_StPt_Sch_EZ!$B$4:$B$27,0),MATCH(Schedules_8760!$F3962,Htg_StPt_Sch_EZ!$C$3:$I$3,0)),"F","C")</f>
        <v>20.555555555555554</v>
      </c>
      <c r="I3962" s="34">
        <f>CONVERT(INDEX(Htg_StPt_Sch_EZ!$C$31:$I$54,MATCH(Schedules_8760!$C3962,Htg_StPt_Sch_EZ!$B$31:$B$54,0),MATCH(Schedules_8760!$F3962,Htg_StPt_Sch_EZ!$C$30:$I$30,0)),"F","C")</f>
        <v>19.444444444444443</v>
      </c>
      <c r="J3962" s="34">
        <f>CONVERT(INDEX(Clg_StPt_Sch_EZ!$C$4:$I$27,MATCH(Schedules_8760!$C3962,Clg_StPt_Sch_EZ!$B$4:$B$27,0),MATCH(Schedules_8760!$F3962,Clg_StPt_Sch_EZ!$C$3:$I$3,0)),"F","C")</f>
        <v>25.555555555555554</v>
      </c>
      <c r="K3962" s="34">
        <f>CONVERT(INDEX(Clg_StPt_Sch_EZ!$C$31:$I$54,MATCH(Schedules_8760!$C3962,Clg_StPt_Sch_EZ!$B$31:$B$54,0),MATCH(Schedules_8760!$F3962,Clg_StPt_Sch_EZ!$C$30:$I$30,0)),"F","C")</f>
        <v>28.333333333333332</v>
      </c>
      <c r="L3962" s="34">
        <f>CONVERT(INDEX(DHW_StPt_Sch_EZ!$C$4:$I$27,MATCH(Schedules_8760!$C3962,DHW_StPt_Sch_EZ!$B$4:$B$27,0),MATCH(Schedules_8760!$F3962,DHW_StPt_Sch_EZ!$C$3:$I$3,0)),"F","C")</f>
        <v>53.333333333333329</v>
      </c>
      <c r="M3962" s="34">
        <f>CONVERT(INDEX(DHW_StPt_Sch_EZ!$C$31:$I$54,MATCH(Schedules_8760!$C3962,DHW_StPt_Sch_EZ!$B$31:$B$54,0),MATCH(Schedules_8760!$F3962,DHW_StPt_Sch_EZ!$C$30:$I$30,0)),"F","C")</f>
        <v>53.333333333333329</v>
      </c>
      <c r="N3962" s="12"/>
      <c r="O3962" s="12"/>
      <c r="P3962" s="12"/>
    </row>
    <row r="3963" spans="1:16" x14ac:dyDescent="0.25">
      <c r="A3963" s="35">
        <v>3962</v>
      </c>
      <c r="B3963" s="89">
        <v>166.04166666666671</v>
      </c>
      <c r="C3963" s="35">
        <f t="shared" si="305"/>
        <v>2</v>
      </c>
      <c r="D3963" s="35">
        <f t="shared" si="308"/>
        <v>166</v>
      </c>
      <c r="E3963" s="35">
        <f t="shared" si="309"/>
        <v>5</v>
      </c>
      <c r="F3963" s="35" t="str">
        <f t="shared" si="306"/>
        <v>Thursday</v>
      </c>
      <c r="G3963" s="35">
        <f t="shared" si="307"/>
        <v>6</v>
      </c>
      <c r="H3963" s="34">
        <f>CONVERT(INDEX(Htg_StPt_Sch_EZ!$C$4:$I$27,MATCH(Schedules_8760!$C3963,Htg_StPt_Sch_EZ!$B$4:$B$27,0),MATCH(Schedules_8760!$F3963,Htg_StPt_Sch_EZ!$C$3:$I$3,0)),"F","C")</f>
        <v>20.555555555555554</v>
      </c>
      <c r="I3963" s="34">
        <f>CONVERT(INDEX(Htg_StPt_Sch_EZ!$C$31:$I$54,MATCH(Schedules_8760!$C3963,Htg_StPt_Sch_EZ!$B$31:$B$54,0),MATCH(Schedules_8760!$F3963,Htg_StPt_Sch_EZ!$C$30:$I$30,0)),"F","C")</f>
        <v>19.444444444444443</v>
      </c>
      <c r="J3963" s="34">
        <f>CONVERT(INDEX(Clg_StPt_Sch_EZ!$C$4:$I$27,MATCH(Schedules_8760!$C3963,Clg_StPt_Sch_EZ!$B$4:$B$27,0),MATCH(Schedules_8760!$F3963,Clg_StPt_Sch_EZ!$C$3:$I$3,0)),"F","C")</f>
        <v>25.555555555555554</v>
      </c>
      <c r="K3963" s="34">
        <f>CONVERT(INDEX(Clg_StPt_Sch_EZ!$C$31:$I$54,MATCH(Schedules_8760!$C3963,Clg_StPt_Sch_EZ!$B$31:$B$54,0),MATCH(Schedules_8760!$F3963,Clg_StPt_Sch_EZ!$C$30:$I$30,0)),"F","C")</f>
        <v>28.333333333333332</v>
      </c>
      <c r="L3963" s="34">
        <f>CONVERT(INDEX(DHW_StPt_Sch_EZ!$C$4:$I$27,MATCH(Schedules_8760!$C3963,DHW_StPt_Sch_EZ!$B$4:$B$27,0),MATCH(Schedules_8760!$F3963,DHW_StPt_Sch_EZ!$C$3:$I$3,0)),"F","C")</f>
        <v>53.333333333333329</v>
      </c>
      <c r="M3963" s="34">
        <f>CONVERT(INDEX(DHW_StPt_Sch_EZ!$C$31:$I$54,MATCH(Schedules_8760!$C3963,DHW_StPt_Sch_EZ!$B$31:$B$54,0),MATCH(Schedules_8760!$F3963,DHW_StPt_Sch_EZ!$C$30:$I$30,0)),"F","C")</f>
        <v>53.333333333333329</v>
      </c>
      <c r="N3963" s="12"/>
      <c r="O3963" s="12"/>
      <c r="P3963" s="12"/>
    </row>
    <row r="3964" spans="1:16" x14ac:dyDescent="0.25">
      <c r="A3964" s="35">
        <v>3963</v>
      </c>
      <c r="B3964" s="89">
        <v>166.08333333333329</v>
      </c>
      <c r="C3964" s="35">
        <f t="shared" si="305"/>
        <v>3</v>
      </c>
      <c r="D3964" s="35">
        <f t="shared" si="308"/>
        <v>166</v>
      </c>
      <c r="E3964" s="35">
        <f t="shared" si="309"/>
        <v>5</v>
      </c>
      <c r="F3964" s="35" t="str">
        <f t="shared" si="306"/>
        <v>Thursday</v>
      </c>
      <c r="G3964" s="35">
        <f t="shared" si="307"/>
        <v>6</v>
      </c>
      <c r="H3964" s="34">
        <f>CONVERT(INDEX(Htg_StPt_Sch_EZ!$C$4:$I$27,MATCH(Schedules_8760!$C3964,Htg_StPt_Sch_EZ!$B$4:$B$27,0),MATCH(Schedules_8760!$F3964,Htg_StPt_Sch_EZ!$C$3:$I$3,0)),"F","C")</f>
        <v>20.555555555555554</v>
      </c>
      <c r="I3964" s="34">
        <f>CONVERT(INDEX(Htg_StPt_Sch_EZ!$C$31:$I$54,MATCH(Schedules_8760!$C3964,Htg_StPt_Sch_EZ!$B$31:$B$54,0),MATCH(Schedules_8760!$F3964,Htg_StPt_Sch_EZ!$C$30:$I$30,0)),"F","C")</f>
        <v>19.444444444444443</v>
      </c>
      <c r="J3964" s="34">
        <f>CONVERT(INDEX(Clg_StPt_Sch_EZ!$C$4:$I$27,MATCH(Schedules_8760!$C3964,Clg_StPt_Sch_EZ!$B$4:$B$27,0),MATCH(Schedules_8760!$F3964,Clg_StPt_Sch_EZ!$C$3:$I$3,0)),"F","C")</f>
        <v>25.555555555555554</v>
      </c>
      <c r="K3964" s="34">
        <f>CONVERT(INDEX(Clg_StPt_Sch_EZ!$C$31:$I$54,MATCH(Schedules_8760!$C3964,Clg_StPt_Sch_EZ!$B$31:$B$54,0),MATCH(Schedules_8760!$F3964,Clg_StPt_Sch_EZ!$C$30:$I$30,0)),"F","C")</f>
        <v>28.333333333333332</v>
      </c>
      <c r="L3964" s="34">
        <f>CONVERT(INDEX(DHW_StPt_Sch_EZ!$C$4:$I$27,MATCH(Schedules_8760!$C3964,DHW_StPt_Sch_EZ!$B$4:$B$27,0),MATCH(Schedules_8760!$F3964,DHW_StPt_Sch_EZ!$C$3:$I$3,0)),"F","C")</f>
        <v>53.333333333333329</v>
      </c>
      <c r="M3964" s="34">
        <f>CONVERT(INDEX(DHW_StPt_Sch_EZ!$C$31:$I$54,MATCH(Schedules_8760!$C3964,DHW_StPt_Sch_EZ!$B$31:$B$54,0),MATCH(Schedules_8760!$F3964,DHW_StPt_Sch_EZ!$C$30:$I$30,0)),"F","C")</f>
        <v>53.333333333333329</v>
      </c>
      <c r="N3964" s="12"/>
      <c r="O3964" s="12"/>
      <c r="P3964" s="12"/>
    </row>
    <row r="3965" spans="1:16" x14ac:dyDescent="0.25">
      <c r="A3965" s="35">
        <v>3964</v>
      </c>
      <c r="B3965" s="89">
        <v>166.125</v>
      </c>
      <c r="C3965" s="35">
        <f t="shared" si="305"/>
        <v>4</v>
      </c>
      <c r="D3965" s="35">
        <f t="shared" si="308"/>
        <v>166</v>
      </c>
      <c r="E3965" s="35">
        <f t="shared" si="309"/>
        <v>5</v>
      </c>
      <c r="F3965" s="35" t="str">
        <f t="shared" si="306"/>
        <v>Thursday</v>
      </c>
      <c r="G3965" s="35">
        <f t="shared" si="307"/>
        <v>6</v>
      </c>
      <c r="H3965" s="34">
        <f>CONVERT(INDEX(Htg_StPt_Sch_EZ!$C$4:$I$27,MATCH(Schedules_8760!$C3965,Htg_StPt_Sch_EZ!$B$4:$B$27,0),MATCH(Schedules_8760!$F3965,Htg_StPt_Sch_EZ!$C$3:$I$3,0)),"F","C")</f>
        <v>20.555555555555554</v>
      </c>
      <c r="I3965" s="34">
        <f>CONVERT(INDEX(Htg_StPt_Sch_EZ!$C$31:$I$54,MATCH(Schedules_8760!$C3965,Htg_StPt_Sch_EZ!$B$31:$B$54,0),MATCH(Schedules_8760!$F3965,Htg_StPt_Sch_EZ!$C$30:$I$30,0)),"F","C")</f>
        <v>19.444444444444443</v>
      </c>
      <c r="J3965" s="34">
        <f>CONVERT(INDEX(Clg_StPt_Sch_EZ!$C$4:$I$27,MATCH(Schedules_8760!$C3965,Clg_StPt_Sch_EZ!$B$4:$B$27,0),MATCH(Schedules_8760!$F3965,Clg_StPt_Sch_EZ!$C$3:$I$3,0)),"F","C")</f>
        <v>25.555555555555554</v>
      </c>
      <c r="K3965" s="34">
        <f>CONVERT(INDEX(Clg_StPt_Sch_EZ!$C$31:$I$54,MATCH(Schedules_8760!$C3965,Clg_StPt_Sch_EZ!$B$31:$B$54,0),MATCH(Schedules_8760!$F3965,Clg_StPt_Sch_EZ!$C$30:$I$30,0)),"F","C")</f>
        <v>28.333333333333332</v>
      </c>
      <c r="L3965" s="34">
        <f>CONVERT(INDEX(DHW_StPt_Sch_EZ!$C$4:$I$27,MATCH(Schedules_8760!$C3965,DHW_StPt_Sch_EZ!$B$4:$B$27,0),MATCH(Schedules_8760!$F3965,DHW_StPt_Sch_EZ!$C$3:$I$3,0)),"F","C")</f>
        <v>53.333333333333329</v>
      </c>
      <c r="M3965" s="34">
        <f>CONVERT(INDEX(DHW_StPt_Sch_EZ!$C$31:$I$54,MATCH(Schedules_8760!$C3965,DHW_StPt_Sch_EZ!$B$31:$B$54,0),MATCH(Schedules_8760!$F3965,DHW_StPt_Sch_EZ!$C$30:$I$30,0)),"F","C")</f>
        <v>53.333333333333329</v>
      </c>
      <c r="N3965" s="12"/>
      <c r="O3965" s="12"/>
      <c r="P3965" s="12"/>
    </row>
    <row r="3966" spans="1:16" x14ac:dyDescent="0.25">
      <c r="A3966" s="35">
        <v>3965</v>
      </c>
      <c r="B3966" s="89">
        <v>166.16666666666671</v>
      </c>
      <c r="C3966" s="35">
        <f t="shared" si="305"/>
        <v>5</v>
      </c>
      <c r="D3966" s="35">
        <f t="shared" si="308"/>
        <v>166</v>
      </c>
      <c r="E3966" s="35">
        <f t="shared" si="309"/>
        <v>5</v>
      </c>
      <c r="F3966" s="35" t="str">
        <f t="shared" si="306"/>
        <v>Thursday</v>
      </c>
      <c r="G3966" s="35">
        <f t="shared" si="307"/>
        <v>6</v>
      </c>
      <c r="H3966" s="34">
        <f>CONVERT(INDEX(Htg_StPt_Sch_EZ!$C$4:$I$27,MATCH(Schedules_8760!$C3966,Htg_StPt_Sch_EZ!$B$4:$B$27,0),MATCH(Schedules_8760!$F3966,Htg_StPt_Sch_EZ!$C$3:$I$3,0)),"F","C")</f>
        <v>20.555555555555554</v>
      </c>
      <c r="I3966" s="34">
        <f>CONVERT(INDEX(Htg_StPt_Sch_EZ!$C$31:$I$54,MATCH(Schedules_8760!$C3966,Htg_StPt_Sch_EZ!$B$31:$B$54,0),MATCH(Schedules_8760!$F3966,Htg_StPt_Sch_EZ!$C$30:$I$30,0)),"F","C")</f>
        <v>19.444444444444443</v>
      </c>
      <c r="J3966" s="34">
        <f>CONVERT(INDEX(Clg_StPt_Sch_EZ!$C$4:$I$27,MATCH(Schedules_8760!$C3966,Clg_StPt_Sch_EZ!$B$4:$B$27,0),MATCH(Schedules_8760!$F3966,Clg_StPt_Sch_EZ!$C$3:$I$3,0)),"F","C")</f>
        <v>25.555555555555554</v>
      </c>
      <c r="K3966" s="34">
        <f>CONVERT(INDEX(Clg_StPt_Sch_EZ!$C$31:$I$54,MATCH(Schedules_8760!$C3966,Clg_StPt_Sch_EZ!$B$31:$B$54,0),MATCH(Schedules_8760!$F3966,Clg_StPt_Sch_EZ!$C$30:$I$30,0)),"F","C")</f>
        <v>28.333333333333332</v>
      </c>
      <c r="L3966" s="34">
        <f>CONVERT(INDEX(DHW_StPt_Sch_EZ!$C$4:$I$27,MATCH(Schedules_8760!$C3966,DHW_StPt_Sch_EZ!$B$4:$B$27,0),MATCH(Schedules_8760!$F3966,DHW_StPt_Sch_EZ!$C$3:$I$3,0)),"F","C")</f>
        <v>53.333333333333329</v>
      </c>
      <c r="M3966" s="34">
        <f>CONVERT(INDEX(DHW_StPt_Sch_EZ!$C$31:$I$54,MATCH(Schedules_8760!$C3966,DHW_StPt_Sch_EZ!$B$31:$B$54,0),MATCH(Schedules_8760!$F3966,DHW_StPt_Sch_EZ!$C$30:$I$30,0)),"F","C")</f>
        <v>53.333333333333329</v>
      </c>
      <c r="N3966" s="12"/>
      <c r="O3966" s="12"/>
      <c r="P3966" s="12"/>
    </row>
    <row r="3967" spans="1:16" x14ac:dyDescent="0.25">
      <c r="A3967" s="35">
        <v>3966</v>
      </c>
      <c r="B3967" s="89">
        <v>166.20833333333329</v>
      </c>
      <c r="C3967" s="35">
        <f t="shared" si="305"/>
        <v>6</v>
      </c>
      <c r="D3967" s="35">
        <f t="shared" si="308"/>
        <v>166</v>
      </c>
      <c r="E3967" s="35">
        <f t="shared" si="309"/>
        <v>5</v>
      </c>
      <c r="F3967" s="35" t="str">
        <f t="shared" si="306"/>
        <v>Thursday</v>
      </c>
      <c r="G3967" s="35">
        <f t="shared" si="307"/>
        <v>6</v>
      </c>
      <c r="H3967" s="34">
        <f>CONVERT(INDEX(Htg_StPt_Sch_EZ!$C$4:$I$27,MATCH(Schedules_8760!$C3967,Htg_StPt_Sch_EZ!$B$4:$B$27,0),MATCH(Schedules_8760!$F3967,Htg_StPt_Sch_EZ!$C$3:$I$3,0)),"F","C")</f>
        <v>20.555555555555554</v>
      </c>
      <c r="I3967" s="34">
        <f>CONVERT(INDEX(Htg_StPt_Sch_EZ!$C$31:$I$54,MATCH(Schedules_8760!$C3967,Htg_StPt_Sch_EZ!$B$31:$B$54,0),MATCH(Schedules_8760!$F3967,Htg_StPt_Sch_EZ!$C$30:$I$30,0)),"F","C")</f>
        <v>19.444444444444443</v>
      </c>
      <c r="J3967" s="34">
        <f>CONVERT(INDEX(Clg_StPt_Sch_EZ!$C$4:$I$27,MATCH(Schedules_8760!$C3967,Clg_StPt_Sch_EZ!$B$4:$B$27,0),MATCH(Schedules_8760!$F3967,Clg_StPt_Sch_EZ!$C$3:$I$3,0)),"F","C")</f>
        <v>25.555555555555554</v>
      </c>
      <c r="K3967" s="34">
        <f>CONVERT(INDEX(Clg_StPt_Sch_EZ!$C$31:$I$54,MATCH(Schedules_8760!$C3967,Clg_StPt_Sch_EZ!$B$31:$B$54,0),MATCH(Schedules_8760!$F3967,Clg_StPt_Sch_EZ!$C$30:$I$30,0)),"F","C")</f>
        <v>28.333333333333332</v>
      </c>
      <c r="L3967" s="34">
        <f>CONVERT(INDEX(DHW_StPt_Sch_EZ!$C$4:$I$27,MATCH(Schedules_8760!$C3967,DHW_StPt_Sch_EZ!$B$4:$B$27,0),MATCH(Schedules_8760!$F3967,DHW_StPt_Sch_EZ!$C$3:$I$3,0)),"F","C")</f>
        <v>53.333333333333329</v>
      </c>
      <c r="M3967" s="34">
        <f>CONVERT(INDEX(DHW_StPt_Sch_EZ!$C$31:$I$54,MATCH(Schedules_8760!$C3967,DHW_StPt_Sch_EZ!$B$31:$B$54,0),MATCH(Schedules_8760!$F3967,DHW_StPt_Sch_EZ!$C$30:$I$30,0)),"F","C")</f>
        <v>53.333333333333329</v>
      </c>
      <c r="N3967" s="12"/>
      <c r="O3967" s="12"/>
      <c r="P3967" s="12"/>
    </row>
    <row r="3968" spans="1:16" x14ac:dyDescent="0.25">
      <c r="A3968" s="35">
        <v>3967</v>
      </c>
      <c r="B3968" s="89">
        <v>166.25</v>
      </c>
      <c r="C3968" s="35">
        <f t="shared" si="305"/>
        <v>7</v>
      </c>
      <c r="D3968" s="35">
        <f t="shared" si="308"/>
        <v>166</v>
      </c>
      <c r="E3968" s="35">
        <f t="shared" si="309"/>
        <v>5</v>
      </c>
      <c r="F3968" s="35" t="str">
        <f t="shared" si="306"/>
        <v>Thursday</v>
      </c>
      <c r="G3968" s="35">
        <f t="shared" si="307"/>
        <v>6</v>
      </c>
      <c r="H3968" s="34">
        <f>CONVERT(INDEX(Htg_StPt_Sch_EZ!$C$4:$I$27,MATCH(Schedules_8760!$C3968,Htg_StPt_Sch_EZ!$B$4:$B$27,0),MATCH(Schedules_8760!$F3968,Htg_StPt_Sch_EZ!$C$3:$I$3,0)),"F","C")</f>
        <v>20.555555555555554</v>
      </c>
      <c r="I3968" s="34">
        <f>CONVERT(INDEX(Htg_StPt_Sch_EZ!$C$31:$I$54,MATCH(Schedules_8760!$C3968,Htg_StPt_Sch_EZ!$B$31:$B$54,0),MATCH(Schedules_8760!$F3968,Htg_StPt_Sch_EZ!$C$30:$I$30,0)),"F","C")</f>
        <v>19.444444444444443</v>
      </c>
      <c r="J3968" s="34">
        <f>CONVERT(INDEX(Clg_StPt_Sch_EZ!$C$4:$I$27,MATCH(Schedules_8760!$C3968,Clg_StPt_Sch_EZ!$B$4:$B$27,0),MATCH(Schedules_8760!$F3968,Clg_StPt_Sch_EZ!$C$3:$I$3,0)),"F","C")</f>
        <v>25.555555555555554</v>
      </c>
      <c r="K3968" s="34">
        <f>CONVERT(INDEX(Clg_StPt_Sch_EZ!$C$31:$I$54,MATCH(Schedules_8760!$C3968,Clg_StPt_Sch_EZ!$B$31:$B$54,0),MATCH(Schedules_8760!$F3968,Clg_StPt_Sch_EZ!$C$30:$I$30,0)),"F","C")</f>
        <v>28.333333333333332</v>
      </c>
      <c r="L3968" s="34">
        <f>CONVERT(INDEX(DHW_StPt_Sch_EZ!$C$4:$I$27,MATCH(Schedules_8760!$C3968,DHW_StPt_Sch_EZ!$B$4:$B$27,0),MATCH(Schedules_8760!$F3968,DHW_StPt_Sch_EZ!$C$3:$I$3,0)),"F","C")</f>
        <v>53.333333333333329</v>
      </c>
      <c r="M3968" s="34">
        <f>CONVERT(INDEX(DHW_StPt_Sch_EZ!$C$31:$I$54,MATCH(Schedules_8760!$C3968,DHW_StPt_Sch_EZ!$B$31:$B$54,0),MATCH(Schedules_8760!$F3968,DHW_StPt_Sch_EZ!$C$30:$I$30,0)),"F","C")</f>
        <v>53.333333333333329</v>
      </c>
      <c r="N3968" s="12"/>
      <c r="O3968" s="12"/>
      <c r="P3968" s="12"/>
    </row>
    <row r="3969" spans="1:16" x14ac:dyDescent="0.25">
      <c r="A3969" s="35">
        <v>3968</v>
      </c>
      <c r="B3969" s="89">
        <v>166.29166666666671</v>
      </c>
      <c r="C3969" s="35">
        <f t="shared" si="305"/>
        <v>8</v>
      </c>
      <c r="D3969" s="35">
        <f t="shared" si="308"/>
        <v>166</v>
      </c>
      <c r="E3969" s="35">
        <f t="shared" si="309"/>
        <v>5</v>
      </c>
      <c r="F3969" s="35" t="str">
        <f t="shared" si="306"/>
        <v>Thursday</v>
      </c>
      <c r="G3969" s="35">
        <f t="shared" si="307"/>
        <v>6</v>
      </c>
      <c r="H3969" s="34">
        <f>CONVERT(INDEX(Htg_StPt_Sch_EZ!$C$4:$I$27,MATCH(Schedules_8760!$C3969,Htg_StPt_Sch_EZ!$B$4:$B$27,0),MATCH(Schedules_8760!$F3969,Htg_StPt_Sch_EZ!$C$3:$I$3,0)),"F","C")</f>
        <v>20.555555555555554</v>
      </c>
      <c r="I3969" s="34">
        <f>CONVERT(INDEX(Htg_StPt_Sch_EZ!$C$31:$I$54,MATCH(Schedules_8760!$C3969,Htg_StPt_Sch_EZ!$B$31:$B$54,0),MATCH(Schedules_8760!$F3969,Htg_StPt_Sch_EZ!$C$30:$I$30,0)),"F","C")</f>
        <v>19.444444444444443</v>
      </c>
      <c r="J3969" s="34">
        <f>CONVERT(INDEX(Clg_StPt_Sch_EZ!$C$4:$I$27,MATCH(Schedules_8760!$C3969,Clg_StPt_Sch_EZ!$B$4:$B$27,0),MATCH(Schedules_8760!$F3969,Clg_StPt_Sch_EZ!$C$3:$I$3,0)),"F","C")</f>
        <v>25.555555555555554</v>
      </c>
      <c r="K3969" s="34">
        <f>CONVERT(INDEX(Clg_StPt_Sch_EZ!$C$31:$I$54,MATCH(Schedules_8760!$C3969,Clg_StPt_Sch_EZ!$B$31:$B$54,0),MATCH(Schedules_8760!$F3969,Clg_StPt_Sch_EZ!$C$30:$I$30,0)),"F","C")</f>
        <v>25</v>
      </c>
      <c r="L3969" s="34">
        <f>CONVERT(INDEX(DHW_StPt_Sch_EZ!$C$4:$I$27,MATCH(Schedules_8760!$C3969,DHW_StPt_Sch_EZ!$B$4:$B$27,0),MATCH(Schedules_8760!$F3969,DHW_StPt_Sch_EZ!$C$3:$I$3,0)),"F","C")</f>
        <v>53.333333333333329</v>
      </c>
      <c r="M3969" s="34">
        <f>CONVERT(INDEX(DHW_StPt_Sch_EZ!$C$31:$I$54,MATCH(Schedules_8760!$C3969,DHW_StPt_Sch_EZ!$B$31:$B$54,0),MATCH(Schedules_8760!$F3969,DHW_StPt_Sch_EZ!$C$30:$I$30,0)),"F","C")</f>
        <v>53.333333333333329</v>
      </c>
      <c r="N3969" s="12"/>
      <c r="O3969" s="12"/>
      <c r="P3969" s="12"/>
    </row>
    <row r="3970" spans="1:16" x14ac:dyDescent="0.25">
      <c r="A3970" s="35">
        <v>3969</v>
      </c>
      <c r="B3970" s="89">
        <v>166.33333333333329</v>
      </c>
      <c r="C3970" s="35">
        <f t="shared" ref="C3970:C4033" si="310">HOUR(B3970)+1</f>
        <v>9</v>
      </c>
      <c r="D3970" s="35">
        <f t="shared" si="308"/>
        <v>166</v>
      </c>
      <c r="E3970" s="35">
        <f t="shared" si="309"/>
        <v>5</v>
      </c>
      <c r="F3970" s="35" t="str">
        <f t="shared" ref="F3970:F4033" si="311">IF(E3970=1,"Sunday",IF(E3970=2,"Monday",IF(E3970=3,"Tuesday",IF(E3970=4,"Wednesday",IF(E3970=5,"Thursday",IF(E3970=6,"Friday","Saturday"))))))</f>
        <v>Thursday</v>
      </c>
      <c r="G3970" s="35">
        <f t="shared" ref="G3970:G4033" si="312">MONTH(B3970)</f>
        <v>6</v>
      </c>
      <c r="H3970" s="34">
        <f>CONVERT(INDEX(Htg_StPt_Sch_EZ!$C$4:$I$27,MATCH(Schedules_8760!$C3970,Htg_StPt_Sch_EZ!$B$4:$B$27,0),MATCH(Schedules_8760!$F3970,Htg_StPt_Sch_EZ!$C$3:$I$3,0)),"F","C")</f>
        <v>20.555555555555554</v>
      </c>
      <c r="I3970" s="34">
        <f>CONVERT(INDEX(Htg_StPt_Sch_EZ!$C$31:$I$54,MATCH(Schedules_8760!$C3970,Htg_StPt_Sch_EZ!$B$31:$B$54,0),MATCH(Schedules_8760!$F3970,Htg_StPt_Sch_EZ!$C$30:$I$30,0)),"F","C")</f>
        <v>19.444444444444443</v>
      </c>
      <c r="J3970" s="34">
        <f>CONVERT(INDEX(Clg_StPt_Sch_EZ!$C$4:$I$27,MATCH(Schedules_8760!$C3970,Clg_StPt_Sch_EZ!$B$4:$B$27,0),MATCH(Schedules_8760!$F3970,Clg_StPt_Sch_EZ!$C$3:$I$3,0)),"F","C")</f>
        <v>25.555555555555554</v>
      </c>
      <c r="K3970" s="34">
        <f>CONVERT(INDEX(Clg_StPt_Sch_EZ!$C$31:$I$54,MATCH(Schedules_8760!$C3970,Clg_StPt_Sch_EZ!$B$31:$B$54,0),MATCH(Schedules_8760!$F3970,Clg_StPt_Sch_EZ!$C$30:$I$30,0)),"F","C")</f>
        <v>25</v>
      </c>
      <c r="L3970" s="34">
        <f>CONVERT(INDEX(DHW_StPt_Sch_EZ!$C$4:$I$27,MATCH(Schedules_8760!$C3970,DHW_StPt_Sch_EZ!$B$4:$B$27,0),MATCH(Schedules_8760!$F3970,DHW_StPt_Sch_EZ!$C$3:$I$3,0)),"F","C")</f>
        <v>53.333333333333329</v>
      </c>
      <c r="M3970" s="34">
        <f>CONVERT(INDEX(DHW_StPt_Sch_EZ!$C$31:$I$54,MATCH(Schedules_8760!$C3970,DHW_StPt_Sch_EZ!$B$31:$B$54,0),MATCH(Schedules_8760!$F3970,DHW_StPt_Sch_EZ!$C$30:$I$30,0)),"F","C")</f>
        <v>53.333333333333329</v>
      </c>
      <c r="N3970" s="12"/>
      <c r="O3970" s="12"/>
      <c r="P3970" s="12"/>
    </row>
    <row r="3971" spans="1:16" x14ac:dyDescent="0.25">
      <c r="A3971" s="35">
        <v>3970</v>
      </c>
      <c r="B3971" s="89">
        <v>166.375</v>
      </c>
      <c r="C3971" s="35">
        <f t="shared" si="310"/>
        <v>10</v>
      </c>
      <c r="D3971" s="35">
        <f t="shared" ref="D3971:D4034" si="313">IF(C3971=1,D3970+1,D3970)</f>
        <v>166</v>
      </c>
      <c r="E3971" s="35">
        <f t="shared" ref="E3971:E4034" si="314">IF(AND(C3971=1,E3970=7),1,IF(C3971=1,E3970+1,E3970))</f>
        <v>5</v>
      </c>
      <c r="F3971" s="35" t="str">
        <f t="shared" si="311"/>
        <v>Thursday</v>
      </c>
      <c r="G3971" s="35">
        <f t="shared" si="312"/>
        <v>6</v>
      </c>
      <c r="H3971" s="34">
        <f>CONVERT(INDEX(Htg_StPt_Sch_EZ!$C$4:$I$27,MATCH(Schedules_8760!$C3971,Htg_StPt_Sch_EZ!$B$4:$B$27,0),MATCH(Schedules_8760!$F3971,Htg_StPt_Sch_EZ!$C$3:$I$3,0)),"F","C")</f>
        <v>20.555555555555554</v>
      </c>
      <c r="I3971" s="34">
        <f>CONVERT(INDEX(Htg_StPt_Sch_EZ!$C$31:$I$54,MATCH(Schedules_8760!$C3971,Htg_StPt_Sch_EZ!$B$31:$B$54,0),MATCH(Schedules_8760!$F3971,Htg_StPt_Sch_EZ!$C$30:$I$30,0)),"F","C")</f>
        <v>19.444444444444443</v>
      </c>
      <c r="J3971" s="34">
        <f>CONVERT(INDEX(Clg_StPt_Sch_EZ!$C$4:$I$27,MATCH(Schedules_8760!$C3971,Clg_StPt_Sch_EZ!$B$4:$B$27,0),MATCH(Schedules_8760!$F3971,Clg_StPt_Sch_EZ!$C$3:$I$3,0)),"F","C")</f>
        <v>25.555555555555554</v>
      </c>
      <c r="K3971" s="34">
        <f>CONVERT(INDEX(Clg_StPt_Sch_EZ!$C$31:$I$54,MATCH(Schedules_8760!$C3971,Clg_StPt_Sch_EZ!$B$31:$B$54,0),MATCH(Schedules_8760!$F3971,Clg_StPt_Sch_EZ!$C$30:$I$30,0)),"F","C")</f>
        <v>25</v>
      </c>
      <c r="L3971" s="34">
        <f>CONVERT(INDEX(DHW_StPt_Sch_EZ!$C$4:$I$27,MATCH(Schedules_8760!$C3971,DHW_StPt_Sch_EZ!$B$4:$B$27,0),MATCH(Schedules_8760!$F3971,DHW_StPt_Sch_EZ!$C$3:$I$3,0)),"F","C")</f>
        <v>53.333333333333329</v>
      </c>
      <c r="M3971" s="34">
        <f>CONVERT(INDEX(DHW_StPt_Sch_EZ!$C$31:$I$54,MATCH(Schedules_8760!$C3971,DHW_StPt_Sch_EZ!$B$31:$B$54,0),MATCH(Schedules_8760!$F3971,DHW_StPt_Sch_EZ!$C$30:$I$30,0)),"F","C")</f>
        <v>53.333333333333329</v>
      </c>
      <c r="N3971" s="12"/>
      <c r="O3971" s="12"/>
      <c r="P3971" s="12"/>
    </row>
    <row r="3972" spans="1:16" x14ac:dyDescent="0.25">
      <c r="A3972" s="35">
        <v>3971</v>
      </c>
      <c r="B3972" s="89">
        <v>166.41666666666671</v>
      </c>
      <c r="C3972" s="35">
        <f t="shared" si="310"/>
        <v>11</v>
      </c>
      <c r="D3972" s="35">
        <f t="shared" si="313"/>
        <v>166</v>
      </c>
      <c r="E3972" s="35">
        <f t="shared" si="314"/>
        <v>5</v>
      </c>
      <c r="F3972" s="35" t="str">
        <f t="shared" si="311"/>
        <v>Thursday</v>
      </c>
      <c r="G3972" s="35">
        <f t="shared" si="312"/>
        <v>6</v>
      </c>
      <c r="H3972" s="34">
        <f>CONVERT(INDEX(Htg_StPt_Sch_EZ!$C$4:$I$27,MATCH(Schedules_8760!$C3972,Htg_StPt_Sch_EZ!$B$4:$B$27,0),MATCH(Schedules_8760!$F3972,Htg_StPt_Sch_EZ!$C$3:$I$3,0)),"F","C")</f>
        <v>20.555555555555554</v>
      </c>
      <c r="I3972" s="34">
        <f>CONVERT(INDEX(Htg_StPt_Sch_EZ!$C$31:$I$54,MATCH(Schedules_8760!$C3972,Htg_StPt_Sch_EZ!$B$31:$B$54,0),MATCH(Schedules_8760!$F3972,Htg_StPt_Sch_EZ!$C$30:$I$30,0)),"F","C")</f>
        <v>19.444444444444443</v>
      </c>
      <c r="J3972" s="34">
        <f>CONVERT(INDEX(Clg_StPt_Sch_EZ!$C$4:$I$27,MATCH(Schedules_8760!$C3972,Clg_StPt_Sch_EZ!$B$4:$B$27,0),MATCH(Schedules_8760!$F3972,Clg_StPt_Sch_EZ!$C$3:$I$3,0)),"F","C")</f>
        <v>25.555555555555554</v>
      </c>
      <c r="K3972" s="34">
        <f>CONVERT(INDEX(Clg_StPt_Sch_EZ!$C$31:$I$54,MATCH(Schedules_8760!$C3972,Clg_StPt_Sch_EZ!$B$31:$B$54,0),MATCH(Schedules_8760!$F3972,Clg_StPt_Sch_EZ!$C$30:$I$30,0)),"F","C")</f>
        <v>25</v>
      </c>
      <c r="L3972" s="34">
        <f>CONVERT(INDEX(DHW_StPt_Sch_EZ!$C$4:$I$27,MATCH(Schedules_8760!$C3972,DHW_StPt_Sch_EZ!$B$4:$B$27,0),MATCH(Schedules_8760!$F3972,DHW_StPt_Sch_EZ!$C$3:$I$3,0)),"F","C")</f>
        <v>53.333333333333329</v>
      </c>
      <c r="M3972" s="34">
        <f>CONVERT(INDEX(DHW_StPt_Sch_EZ!$C$31:$I$54,MATCH(Schedules_8760!$C3972,DHW_StPt_Sch_EZ!$B$31:$B$54,0),MATCH(Schedules_8760!$F3972,DHW_StPt_Sch_EZ!$C$30:$I$30,0)),"F","C")</f>
        <v>53.333333333333329</v>
      </c>
      <c r="N3972" s="12"/>
      <c r="O3972" s="12"/>
      <c r="P3972" s="12"/>
    </row>
    <row r="3973" spans="1:16" x14ac:dyDescent="0.25">
      <c r="A3973" s="35">
        <v>3972</v>
      </c>
      <c r="B3973" s="89">
        <v>166.45833333333329</v>
      </c>
      <c r="C3973" s="35">
        <f t="shared" si="310"/>
        <v>12</v>
      </c>
      <c r="D3973" s="35">
        <f t="shared" si="313"/>
        <v>166</v>
      </c>
      <c r="E3973" s="35">
        <f t="shared" si="314"/>
        <v>5</v>
      </c>
      <c r="F3973" s="35" t="str">
        <f t="shared" si="311"/>
        <v>Thursday</v>
      </c>
      <c r="G3973" s="35">
        <f t="shared" si="312"/>
        <v>6</v>
      </c>
      <c r="H3973" s="34">
        <f>CONVERT(INDEX(Htg_StPt_Sch_EZ!$C$4:$I$27,MATCH(Schedules_8760!$C3973,Htg_StPt_Sch_EZ!$B$4:$B$27,0),MATCH(Schedules_8760!$F3973,Htg_StPt_Sch_EZ!$C$3:$I$3,0)),"F","C")</f>
        <v>20.555555555555554</v>
      </c>
      <c r="I3973" s="34">
        <f>CONVERT(INDEX(Htg_StPt_Sch_EZ!$C$31:$I$54,MATCH(Schedules_8760!$C3973,Htg_StPt_Sch_EZ!$B$31:$B$54,0),MATCH(Schedules_8760!$F3973,Htg_StPt_Sch_EZ!$C$30:$I$30,0)),"F","C")</f>
        <v>19.444444444444443</v>
      </c>
      <c r="J3973" s="34">
        <f>CONVERT(INDEX(Clg_StPt_Sch_EZ!$C$4:$I$27,MATCH(Schedules_8760!$C3973,Clg_StPt_Sch_EZ!$B$4:$B$27,0),MATCH(Schedules_8760!$F3973,Clg_StPt_Sch_EZ!$C$3:$I$3,0)),"F","C")</f>
        <v>25.555555555555554</v>
      </c>
      <c r="K3973" s="34">
        <f>CONVERT(INDEX(Clg_StPt_Sch_EZ!$C$31:$I$54,MATCH(Schedules_8760!$C3973,Clg_StPt_Sch_EZ!$B$31:$B$54,0),MATCH(Schedules_8760!$F3973,Clg_StPt_Sch_EZ!$C$30:$I$30,0)),"F","C")</f>
        <v>25</v>
      </c>
      <c r="L3973" s="34">
        <f>CONVERT(INDEX(DHW_StPt_Sch_EZ!$C$4:$I$27,MATCH(Schedules_8760!$C3973,DHW_StPt_Sch_EZ!$B$4:$B$27,0),MATCH(Schedules_8760!$F3973,DHW_StPt_Sch_EZ!$C$3:$I$3,0)),"F","C")</f>
        <v>53.333333333333329</v>
      </c>
      <c r="M3973" s="34">
        <f>CONVERT(INDEX(DHW_StPt_Sch_EZ!$C$31:$I$54,MATCH(Schedules_8760!$C3973,DHW_StPt_Sch_EZ!$B$31:$B$54,0),MATCH(Schedules_8760!$F3973,DHW_StPt_Sch_EZ!$C$30:$I$30,0)),"F","C")</f>
        <v>53.333333333333329</v>
      </c>
      <c r="N3973" s="12"/>
      <c r="O3973" s="12"/>
      <c r="P3973" s="12"/>
    </row>
    <row r="3974" spans="1:16" x14ac:dyDescent="0.25">
      <c r="A3974" s="35">
        <v>3973</v>
      </c>
      <c r="B3974" s="89">
        <v>166.5</v>
      </c>
      <c r="C3974" s="35">
        <f t="shared" si="310"/>
        <v>13</v>
      </c>
      <c r="D3974" s="35">
        <f t="shared" si="313"/>
        <v>166</v>
      </c>
      <c r="E3974" s="35">
        <f t="shared" si="314"/>
        <v>5</v>
      </c>
      <c r="F3974" s="35" t="str">
        <f t="shared" si="311"/>
        <v>Thursday</v>
      </c>
      <c r="G3974" s="35">
        <f t="shared" si="312"/>
        <v>6</v>
      </c>
      <c r="H3974" s="34">
        <f>CONVERT(INDEX(Htg_StPt_Sch_EZ!$C$4:$I$27,MATCH(Schedules_8760!$C3974,Htg_StPt_Sch_EZ!$B$4:$B$27,0),MATCH(Schedules_8760!$F3974,Htg_StPt_Sch_EZ!$C$3:$I$3,0)),"F","C")</f>
        <v>20.555555555555554</v>
      </c>
      <c r="I3974" s="34">
        <f>CONVERT(INDEX(Htg_StPt_Sch_EZ!$C$31:$I$54,MATCH(Schedules_8760!$C3974,Htg_StPt_Sch_EZ!$B$31:$B$54,0),MATCH(Schedules_8760!$F3974,Htg_StPt_Sch_EZ!$C$30:$I$30,0)),"F","C")</f>
        <v>19.444444444444443</v>
      </c>
      <c r="J3974" s="34">
        <f>CONVERT(INDEX(Clg_StPt_Sch_EZ!$C$4:$I$27,MATCH(Schedules_8760!$C3974,Clg_StPt_Sch_EZ!$B$4:$B$27,0),MATCH(Schedules_8760!$F3974,Clg_StPt_Sch_EZ!$C$3:$I$3,0)),"F","C")</f>
        <v>25.555555555555554</v>
      </c>
      <c r="K3974" s="34">
        <f>CONVERT(INDEX(Clg_StPt_Sch_EZ!$C$31:$I$54,MATCH(Schedules_8760!$C3974,Clg_StPt_Sch_EZ!$B$31:$B$54,0),MATCH(Schedules_8760!$F3974,Clg_StPt_Sch_EZ!$C$30:$I$30,0)),"F","C")</f>
        <v>25</v>
      </c>
      <c r="L3974" s="34">
        <f>CONVERT(INDEX(DHW_StPt_Sch_EZ!$C$4:$I$27,MATCH(Schedules_8760!$C3974,DHW_StPt_Sch_EZ!$B$4:$B$27,0),MATCH(Schedules_8760!$F3974,DHW_StPt_Sch_EZ!$C$3:$I$3,0)),"F","C")</f>
        <v>53.333333333333329</v>
      </c>
      <c r="M3974" s="34">
        <f>CONVERT(INDEX(DHW_StPt_Sch_EZ!$C$31:$I$54,MATCH(Schedules_8760!$C3974,DHW_StPt_Sch_EZ!$B$31:$B$54,0),MATCH(Schedules_8760!$F3974,DHW_StPt_Sch_EZ!$C$30:$I$30,0)),"F","C")</f>
        <v>53.333333333333329</v>
      </c>
      <c r="N3974" s="12"/>
      <c r="O3974" s="12"/>
      <c r="P3974" s="12"/>
    </row>
    <row r="3975" spans="1:16" x14ac:dyDescent="0.25">
      <c r="A3975" s="35">
        <v>3974</v>
      </c>
      <c r="B3975" s="89">
        <v>166.54166666666671</v>
      </c>
      <c r="C3975" s="35">
        <f t="shared" si="310"/>
        <v>14</v>
      </c>
      <c r="D3975" s="35">
        <f t="shared" si="313"/>
        <v>166</v>
      </c>
      <c r="E3975" s="35">
        <f t="shared" si="314"/>
        <v>5</v>
      </c>
      <c r="F3975" s="35" t="str">
        <f t="shared" si="311"/>
        <v>Thursday</v>
      </c>
      <c r="G3975" s="35">
        <f t="shared" si="312"/>
        <v>6</v>
      </c>
      <c r="H3975" s="34">
        <f>CONVERT(INDEX(Htg_StPt_Sch_EZ!$C$4:$I$27,MATCH(Schedules_8760!$C3975,Htg_StPt_Sch_EZ!$B$4:$B$27,0),MATCH(Schedules_8760!$F3975,Htg_StPt_Sch_EZ!$C$3:$I$3,0)),"F","C")</f>
        <v>20.555555555555554</v>
      </c>
      <c r="I3975" s="34">
        <f>CONVERT(INDEX(Htg_StPt_Sch_EZ!$C$31:$I$54,MATCH(Schedules_8760!$C3975,Htg_StPt_Sch_EZ!$B$31:$B$54,0),MATCH(Schedules_8760!$F3975,Htg_StPt_Sch_EZ!$C$30:$I$30,0)),"F","C")</f>
        <v>19.444444444444443</v>
      </c>
      <c r="J3975" s="34">
        <f>CONVERT(INDEX(Clg_StPt_Sch_EZ!$C$4:$I$27,MATCH(Schedules_8760!$C3975,Clg_StPt_Sch_EZ!$B$4:$B$27,0),MATCH(Schedules_8760!$F3975,Clg_StPt_Sch_EZ!$C$3:$I$3,0)),"F","C")</f>
        <v>25.555555555555554</v>
      </c>
      <c r="K3975" s="34">
        <f>CONVERT(INDEX(Clg_StPt_Sch_EZ!$C$31:$I$54,MATCH(Schedules_8760!$C3975,Clg_StPt_Sch_EZ!$B$31:$B$54,0),MATCH(Schedules_8760!$F3975,Clg_StPt_Sch_EZ!$C$30:$I$30,0)),"F","C")</f>
        <v>25</v>
      </c>
      <c r="L3975" s="34">
        <f>CONVERT(INDEX(DHW_StPt_Sch_EZ!$C$4:$I$27,MATCH(Schedules_8760!$C3975,DHW_StPt_Sch_EZ!$B$4:$B$27,0),MATCH(Schedules_8760!$F3975,DHW_StPt_Sch_EZ!$C$3:$I$3,0)),"F","C")</f>
        <v>53.333333333333329</v>
      </c>
      <c r="M3975" s="34">
        <f>CONVERT(INDEX(DHW_StPt_Sch_EZ!$C$31:$I$54,MATCH(Schedules_8760!$C3975,DHW_StPt_Sch_EZ!$B$31:$B$54,0),MATCH(Schedules_8760!$F3975,DHW_StPt_Sch_EZ!$C$30:$I$30,0)),"F","C")</f>
        <v>53.333333333333329</v>
      </c>
      <c r="N3975" s="12"/>
      <c r="O3975" s="12"/>
      <c r="P3975" s="12"/>
    </row>
    <row r="3976" spans="1:16" x14ac:dyDescent="0.25">
      <c r="A3976" s="35">
        <v>3975</v>
      </c>
      <c r="B3976" s="89">
        <v>166.58333333333329</v>
      </c>
      <c r="C3976" s="35">
        <f t="shared" si="310"/>
        <v>15</v>
      </c>
      <c r="D3976" s="35">
        <f t="shared" si="313"/>
        <v>166</v>
      </c>
      <c r="E3976" s="35">
        <f t="shared" si="314"/>
        <v>5</v>
      </c>
      <c r="F3976" s="35" t="str">
        <f t="shared" si="311"/>
        <v>Thursday</v>
      </c>
      <c r="G3976" s="35">
        <f t="shared" si="312"/>
        <v>6</v>
      </c>
      <c r="H3976" s="34">
        <f>CONVERT(INDEX(Htg_StPt_Sch_EZ!$C$4:$I$27,MATCH(Schedules_8760!$C3976,Htg_StPt_Sch_EZ!$B$4:$B$27,0),MATCH(Schedules_8760!$F3976,Htg_StPt_Sch_EZ!$C$3:$I$3,0)),"F","C")</f>
        <v>20.555555555555554</v>
      </c>
      <c r="I3976" s="34">
        <f>CONVERT(INDEX(Htg_StPt_Sch_EZ!$C$31:$I$54,MATCH(Schedules_8760!$C3976,Htg_StPt_Sch_EZ!$B$31:$B$54,0),MATCH(Schedules_8760!$F3976,Htg_StPt_Sch_EZ!$C$30:$I$30,0)),"F","C")</f>
        <v>21.111111111111111</v>
      </c>
      <c r="J3976" s="34">
        <f>CONVERT(INDEX(Clg_StPt_Sch_EZ!$C$4:$I$27,MATCH(Schedules_8760!$C3976,Clg_StPt_Sch_EZ!$B$4:$B$27,0),MATCH(Schedules_8760!$F3976,Clg_StPt_Sch_EZ!$C$3:$I$3,0)),"F","C")</f>
        <v>25.555555555555554</v>
      </c>
      <c r="K3976" s="34">
        <f>CONVERT(INDEX(Clg_StPt_Sch_EZ!$C$31:$I$54,MATCH(Schedules_8760!$C3976,Clg_StPt_Sch_EZ!$B$31:$B$54,0),MATCH(Schedules_8760!$F3976,Clg_StPt_Sch_EZ!$C$30:$I$30,0)),"F","C")</f>
        <v>25</v>
      </c>
      <c r="L3976" s="34">
        <f>CONVERT(INDEX(DHW_StPt_Sch_EZ!$C$4:$I$27,MATCH(Schedules_8760!$C3976,DHW_StPt_Sch_EZ!$B$4:$B$27,0),MATCH(Schedules_8760!$F3976,DHW_StPt_Sch_EZ!$C$3:$I$3,0)),"F","C")</f>
        <v>53.333333333333329</v>
      </c>
      <c r="M3976" s="34">
        <f>CONVERT(INDEX(DHW_StPt_Sch_EZ!$C$31:$I$54,MATCH(Schedules_8760!$C3976,DHW_StPt_Sch_EZ!$B$31:$B$54,0),MATCH(Schedules_8760!$F3976,DHW_StPt_Sch_EZ!$C$30:$I$30,0)),"F","C")</f>
        <v>53.333333333333329</v>
      </c>
      <c r="N3976" s="12"/>
      <c r="O3976" s="12"/>
      <c r="P3976" s="12"/>
    </row>
    <row r="3977" spans="1:16" x14ac:dyDescent="0.25">
      <c r="A3977" s="35">
        <v>3976</v>
      </c>
      <c r="B3977" s="89">
        <v>166.625</v>
      </c>
      <c r="C3977" s="35">
        <f t="shared" si="310"/>
        <v>16</v>
      </c>
      <c r="D3977" s="35">
        <f t="shared" si="313"/>
        <v>166</v>
      </c>
      <c r="E3977" s="35">
        <f t="shared" si="314"/>
        <v>5</v>
      </c>
      <c r="F3977" s="35" t="str">
        <f t="shared" si="311"/>
        <v>Thursday</v>
      </c>
      <c r="G3977" s="35">
        <f t="shared" si="312"/>
        <v>6</v>
      </c>
      <c r="H3977" s="34">
        <f>CONVERT(INDEX(Htg_StPt_Sch_EZ!$C$4:$I$27,MATCH(Schedules_8760!$C3977,Htg_StPt_Sch_EZ!$B$4:$B$27,0),MATCH(Schedules_8760!$F3977,Htg_StPt_Sch_EZ!$C$3:$I$3,0)),"F","C")</f>
        <v>20.555555555555554</v>
      </c>
      <c r="I3977" s="34">
        <f>CONVERT(INDEX(Htg_StPt_Sch_EZ!$C$31:$I$54,MATCH(Schedules_8760!$C3977,Htg_StPt_Sch_EZ!$B$31:$B$54,0),MATCH(Schedules_8760!$F3977,Htg_StPt_Sch_EZ!$C$30:$I$30,0)),"F","C")</f>
        <v>21.111111111111111</v>
      </c>
      <c r="J3977" s="34">
        <f>CONVERT(INDEX(Clg_StPt_Sch_EZ!$C$4:$I$27,MATCH(Schedules_8760!$C3977,Clg_StPt_Sch_EZ!$B$4:$B$27,0),MATCH(Schedules_8760!$F3977,Clg_StPt_Sch_EZ!$C$3:$I$3,0)),"F","C")</f>
        <v>25.555555555555554</v>
      </c>
      <c r="K3977" s="34">
        <f>CONVERT(INDEX(Clg_StPt_Sch_EZ!$C$31:$I$54,MATCH(Schedules_8760!$C3977,Clg_StPt_Sch_EZ!$B$31:$B$54,0),MATCH(Schedules_8760!$F3977,Clg_StPt_Sch_EZ!$C$30:$I$30,0)),"F","C")</f>
        <v>25</v>
      </c>
      <c r="L3977" s="34">
        <f>CONVERT(INDEX(DHW_StPt_Sch_EZ!$C$4:$I$27,MATCH(Schedules_8760!$C3977,DHW_StPt_Sch_EZ!$B$4:$B$27,0),MATCH(Schedules_8760!$F3977,DHW_StPt_Sch_EZ!$C$3:$I$3,0)),"F","C")</f>
        <v>53.333333333333329</v>
      </c>
      <c r="M3977" s="34">
        <f>CONVERT(INDEX(DHW_StPt_Sch_EZ!$C$31:$I$54,MATCH(Schedules_8760!$C3977,DHW_StPt_Sch_EZ!$B$31:$B$54,0),MATCH(Schedules_8760!$F3977,DHW_StPt_Sch_EZ!$C$30:$I$30,0)),"F","C")</f>
        <v>53.333333333333329</v>
      </c>
      <c r="N3977" s="12"/>
      <c r="O3977" s="12"/>
      <c r="P3977" s="12"/>
    </row>
    <row r="3978" spans="1:16" x14ac:dyDescent="0.25">
      <c r="A3978" s="35">
        <v>3977</v>
      </c>
      <c r="B3978" s="89">
        <v>166.66666666666671</v>
      </c>
      <c r="C3978" s="35">
        <f t="shared" si="310"/>
        <v>17</v>
      </c>
      <c r="D3978" s="35">
        <f t="shared" si="313"/>
        <v>166</v>
      </c>
      <c r="E3978" s="35">
        <f t="shared" si="314"/>
        <v>5</v>
      </c>
      <c r="F3978" s="35" t="str">
        <f t="shared" si="311"/>
        <v>Thursday</v>
      </c>
      <c r="G3978" s="35">
        <f t="shared" si="312"/>
        <v>6</v>
      </c>
      <c r="H3978" s="34">
        <f>CONVERT(INDEX(Htg_StPt_Sch_EZ!$C$4:$I$27,MATCH(Schedules_8760!$C3978,Htg_StPt_Sch_EZ!$B$4:$B$27,0),MATCH(Schedules_8760!$F3978,Htg_StPt_Sch_EZ!$C$3:$I$3,0)),"F","C")</f>
        <v>20.555555555555554</v>
      </c>
      <c r="I3978" s="34">
        <f>CONVERT(INDEX(Htg_StPt_Sch_EZ!$C$31:$I$54,MATCH(Schedules_8760!$C3978,Htg_StPt_Sch_EZ!$B$31:$B$54,0),MATCH(Schedules_8760!$F3978,Htg_StPt_Sch_EZ!$C$30:$I$30,0)),"F","C")</f>
        <v>17.777777777777779</v>
      </c>
      <c r="J3978" s="34">
        <f>CONVERT(INDEX(Clg_StPt_Sch_EZ!$C$4:$I$27,MATCH(Schedules_8760!$C3978,Clg_StPt_Sch_EZ!$B$4:$B$27,0),MATCH(Schedules_8760!$F3978,Clg_StPt_Sch_EZ!$C$3:$I$3,0)),"F","C")</f>
        <v>25.555555555555554</v>
      </c>
      <c r="K3978" s="34">
        <f>CONVERT(INDEX(Clg_StPt_Sch_EZ!$C$31:$I$54,MATCH(Schedules_8760!$C3978,Clg_StPt_Sch_EZ!$B$31:$B$54,0),MATCH(Schedules_8760!$F3978,Clg_StPt_Sch_EZ!$C$30:$I$30,0)),"F","C")</f>
        <v>25</v>
      </c>
      <c r="L3978" s="34">
        <f>CONVERT(INDEX(DHW_StPt_Sch_EZ!$C$4:$I$27,MATCH(Schedules_8760!$C3978,DHW_StPt_Sch_EZ!$B$4:$B$27,0),MATCH(Schedules_8760!$F3978,DHW_StPt_Sch_EZ!$C$3:$I$3,0)),"F","C")</f>
        <v>53.333333333333329</v>
      </c>
      <c r="M3978" s="34">
        <f>CONVERT(INDEX(DHW_StPt_Sch_EZ!$C$31:$I$54,MATCH(Schedules_8760!$C3978,DHW_StPt_Sch_EZ!$B$31:$B$54,0),MATCH(Schedules_8760!$F3978,DHW_StPt_Sch_EZ!$C$30:$I$30,0)),"F","C")</f>
        <v>53.333333333333329</v>
      </c>
      <c r="N3978" s="12"/>
      <c r="O3978" s="12"/>
      <c r="P3978" s="12"/>
    </row>
    <row r="3979" spans="1:16" x14ac:dyDescent="0.25">
      <c r="A3979" s="35">
        <v>3978</v>
      </c>
      <c r="B3979" s="89">
        <v>166.70833333333329</v>
      </c>
      <c r="C3979" s="35">
        <f t="shared" si="310"/>
        <v>18</v>
      </c>
      <c r="D3979" s="35">
        <f t="shared" si="313"/>
        <v>166</v>
      </c>
      <c r="E3979" s="35">
        <f t="shared" si="314"/>
        <v>5</v>
      </c>
      <c r="F3979" s="35" t="str">
        <f t="shared" si="311"/>
        <v>Thursday</v>
      </c>
      <c r="G3979" s="35">
        <f t="shared" si="312"/>
        <v>6</v>
      </c>
      <c r="H3979" s="34">
        <f>CONVERT(INDEX(Htg_StPt_Sch_EZ!$C$4:$I$27,MATCH(Schedules_8760!$C3979,Htg_StPt_Sch_EZ!$B$4:$B$27,0),MATCH(Schedules_8760!$F3979,Htg_StPt_Sch_EZ!$C$3:$I$3,0)),"F","C")</f>
        <v>20.555555555555554</v>
      </c>
      <c r="I3979" s="34">
        <f>CONVERT(INDEX(Htg_StPt_Sch_EZ!$C$31:$I$54,MATCH(Schedules_8760!$C3979,Htg_StPt_Sch_EZ!$B$31:$B$54,0),MATCH(Schedules_8760!$F3979,Htg_StPt_Sch_EZ!$C$30:$I$30,0)),"F","C")</f>
        <v>17.777777777777779</v>
      </c>
      <c r="J3979" s="34">
        <f>CONVERT(INDEX(Clg_StPt_Sch_EZ!$C$4:$I$27,MATCH(Schedules_8760!$C3979,Clg_StPt_Sch_EZ!$B$4:$B$27,0),MATCH(Schedules_8760!$F3979,Clg_StPt_Sch_EZ!$C$3:$I$3,0)),"F","C")</f>
        <v>25.555555555555554</v>
      </c>
      <c r="K3979" s="34">
        <f>CONVERT(INDEX(Clg_StPt_Sch_EZ!$C$31:$I$54,MATCH(Schedules_8760!$C3979,Clg_StPt_Sch_EZ!$B$31:$B$54,0),MATCH(Schedules_8760!$F3979,Clg_StPt_Sch_EZ!$C$30:$I$30,0)),"F","C")</f>
        <v>28.333333333333332</v>
      </c>
      <c r="L3979" s="34">
        <f>CONVERT(INDEX(DHW_StPt_Sch_EZ!$C$4:$I$27,MATCH(Schedules_8760!$C3979,DHW_StPt_Sch_EZ!$B$4:$B$27,0),MATCH(Schedules_8760!$F3979,DHW_StPt_Sch_EZ!$C$3:$I$3,0)),"F","C")</f>
        <v>53.333333333333329</v>
      </c>
      <c r="M3979" s="34">
        <f>CONVERT(INDEX(DHW_StPt_Sch_EZ!$C$31:$I$54,MATCH(Schedules_8760!$C3979,DHW_StPt_Sch_EZ!$B$31:$B$54,0),MATCH(Schedules_8760!$F3979,DHW_StPt_Sch_EZ!$C$30:$I$30,0)),"F","C")</f>
        <v>53.333333333333329</v>
      </c>
      <c r="N3979" s="12"/>
      <c r="O3979" s="12"/>
      <c r="P3979" s="12"/>
    </row>
    <row r="3980" spans="1:16" x14ac:dyDescent="0.25">
      <c r="A3980" s="35">
        <v>3979</v>
      </c>
      <c r="B3980" s="89">
        <v>166.75</v>
      </c>
      <c r="C3980" s="35">
        <f t="shared" si="310"/>
        <v>19</v>
      </c>
      <c r="D3980" s="35">
        <f t="shared" si="313"/>
        <v>166</v>
      </c>
      <c r="E3980" s="35">
        <f t="shared" si="314"/>
        <v>5</v>
      </c>
      <c r="F3980" s="35" t="str">
        <f t="shared" si="311"/>
        <v>Thursday</v>
      </c>
      <c r="G3980" s="35">
        <f t="shared" si="312"/>
        <v>6</v>
      </c>
      <c r="H3980" s="34">
        <f>CONVERT(INDEX(Htg_StPt_Sch_EZ!$C$4:$I$27,MATCH(Schedules_8760!$C3980,Htg_StPt_Sch_EZ!$B$4:$B$27,0),MATCH(Schedules_8760!$F3980,Htg_StPt_Sch_EZ!$C$3:$I$3,0)),"F","C")</f>
        <v>20.555555555555554</v>
      </c>
      <c r="I3980" s="34">
        <f>CONVERT(INDEX(Htg_StPt_Sch_EZ!$C$31:$I$54,MATCH(Schedules_8760!$C3980,Htg_StPt_Sch_EZ!$B$31:$B$54,0),MATCH(Schedules_8760!$F3980,Htg_StPt_Sch_EZ!$C$30:$I$30,0)),"F","C")</f>
        <v>18.333333333333332</v>
      </c>
      <c r="J3980" s="34">
        <f>CONVERT(INDEX(Clg_StPt_Sch_EZ!$C$4:$I$27,MATCH(Schedules_8760!$C3980,Clg_StPt_Sch_EZ!$B$4:$B$27,0),MATCH(Schedules_8760!$F3980,Clg_StPt_Sch_EZ!$C$3:$I$3,0)),"F","C")</f>
        <v>25.555555555555554</v>
      </c>
      <c r="K3980" s="34">
        <f>CONVERT(INDEX(Clg_StPt_Sch_EZ!$C$31:$I$54,MATCH(Schedules_8760!$C3980,Clg_StPt_Sch_EZ!$B$31:$B$54,0),MATCH(Schedules_8760!$F3980,Clg_StPt_Sch_EZ!$C$30:$I$30,0)),"F","C")</f>
        <v>28.333333333333332</v>
      </c>
      <c r="L3980" s="34">
        <f>CONVERT(INDEX(DHW_StPt_Sch_EZ!$C$4:$I$27,MATCH(Schedules_8760!$C3980,DHW_StPt_Sch_EZ!$B$4:$B$27,0),MATCH(Schedules_8760!$F3980,DHW_StPt_Sch_EZ!$C$3:$I$3,0)),"F","C")</f>
        <v>53.333333333333329</v>
      </c>
      <c r="M3980" s="34">
        <f>CONVERT(INDEX(DHW_StPt_Sch_EZ!$C$31:$I$54,MATCH(Schedules_8760!$C3980,DHW_StPt_Sch_EZ!$B$31:$B$54,0),MATCH(Schedules_8760!$F3980,DHW_StPt_Sch_EZ!$C$30:$I$30,0)),"F","C")</f>
        <v>53.333333333333329</v>
      </c>
      <c r="N3980" s="12"/>
      <c r="O3980" s="12"/>
      <c r="P3980" s="12"/>
    </row>
    <row r="3981" spans="1:16" x14ac:dyDescent="0.25">
      <c r="A3981" s="35">
        <v>3980</v>
      </c>
      <c r="B3981" s="89">
        <v>166.79166666666671</v>
      </c>
      <c r="C3981" s="35">
        <f t="shared" si="310"/>
        <v>20</v>
      </c>
      <c r="D3981" s="35">
        <f t="shared" si="313"/>
        <v>166</v>
      </c>
      <c r="E3981" s="35">
        <f t="shared" si="314"/>
        <v>5</v>
      </c>
      <c r="F3981" s="35" t="str">
        <f t="shared" si="311"/>
        <v>Thursday</v>
      </c>
      <c r="G3981" s="35">
        <f t="shared" si="312"/>
        <v>6</v>
      </c>
      <c r="H3981" s="34">
        <f>CONVERT(INDEX(Htg_StPt_Sch_EZ!$C$4:$I$27,MATCH(Schedules_8760!$C3981,Htg_StPt_Sch_EZ!$B$4:$B$27,0),MATCH(Schedules_8760!$F3981,Htg_StPt_Sch_EZ!$C$3:$I$3,0)),"F","C")</f>
        <v>20.555555555555554</v>
      </c>
      <c r="I3981" s="34">
        <f>CONVERT(INDEX(Htg_StPt_Sch_EZ!$C$31:$I$54,MATCH(Schedules_8760!$C3981,Htg_StPt_Sch_EZ!$B$31:$B$54,0),MATCH(Schedules_8760!$F3981,Htg_StPt_Sch_EZ!$C$30:$I$30,0)),"F","C")</f>
        <v>18.888888888888889</v>
      </c>
      <c r="J3981" s="34">
        <f>CONVERT(INDEX(Clg_StPt_Sch_EZ!$C$4:$I$27,MATCH(Schedules_8760!$C3981,Clg_StPt_Sch_EZ!$B$4:$B$27,0),MATCH(Schedules_8760!$F3981,Clg_StPt_Sch_EZ!$C$3:$I$3,0)),"F","C")</f>
        <v>25.555555555555554</v>
      </c>
      <c r="K3981" s="34">
        <f>CONVERT(INDEX(Clg_StPt_Sch_EZ!$C$31:$I$54,MATCH(Schedules_8760!$C3981,Clg_StPt_Sch_EZ!$B$31:$B$54,0),MATCH(Schedules_8760!$F3981,Clg_StPt_Sch_EZ!$C$30:$I$30,0)),"F","C")</f>
        <v>28.333333333333332</v>
      </c>
      <c r="L3981" s="34">
        <f>CONVERT(INDEX(DHW_StPt_Sch_EZ!$C$4:$I$27,MATCH(Schedules_8760!$C3981,DHW_StPt_Sch_EZ!$B$4:$B$27,0),MATCH(Schedules_8760!$F3981,DHW_StPt_Sch_EZ!$C$3:$I$3,0)),"F","C")</f>
        <v>53.333333333333329</v>
      </c>
      <c r="M3981" s="34">
        <f>CONVERT(INDEX(DHW_StPt_Sch_EZ!$C$31:$I$54,MATCH(Schedules_8760!$C3981,DHW_StPt_Sch_EZ!$B$31:$B$54,0),MATCH(Schedules_8760!$F3981,DHW_StPt_Sch_EZ!$C$30:$I$30,0)),"F","C")</f>
        <v>53.333333333333329</v>
      </c>
      <c r="N3981" s="12"/>
      <c r="O3981" s="12"/>
      <c r="P3981" s="12"/>
    </row>
    <row r="3982" spans="1:16" x14ac:dyDescent="0.25">
      <c r="A3982" s="35">
        <v>3981</v>
      </c>
      <c r="B3982" s="89">
        <v>166.83333333333329</v>
      </c>
      <c r="C3982" s="35">
        <f t="shared" si="310"/>
        <v>21</v>
      </c>
      <c r="D3982" s="35">
        <f t="shared" si="313"/>
        <v>166</v>
      </c>
      <c r="E3982" s="35">
        <f t="shared" si="314"/>
        <v>5</v>
      </c>
      <c r="F3982" s="35" t="str">
        <f t="shared" si="311"/>
        <v>Thursday</v>
      </c>
      <c r="G3982" s="35">
        <f t="shared" si="312"/>
        <v>6</v>
      </c>
      <c r="H3982" s="34">
        <f>CONVERT(INDEX(Htg_StPt_Sch_EZ!$C$4:$I$27,MATCH(Schedules_8760!$C3982,Htg_StPt_Sch_EZ!$B$4:$B$27,0),MATCH(Schedules_8760!$F3982,Htg_StPt_Sch_EZ!$C$3:$I$3,0)),"F","C")</f>
        <v>20.555555555555554</v>
      </c>
      <c r="I3982" s="34">
        <f>CONVERT(INDEX(Htg_StPt_Sch_EZ!$C$31:$I$54,MATCH(Schedules_8760!$C3982,Htg_StPt_Sch_EZ!$B$31:$B$54,0),MATCH(Schedules_8760!$F3982,Htg_StPt_Sch_EZ!$C$30:$I$30,0)),"F","C")</f>
        <v>19.444444444444443</v>
      </c>
      <c r="J3982" s="34">
        <f>CONVERT(INDEX(Clg_StPt_Sch_EZ!$C$4:$I$27,MATCH(Schedules_8760!$C3982,Clg_StPt_Sch_EZ!$B$4:$B$27,0),MATCH(Schedules_8760!$F3982,Clg_StPt_Sch_EZ!$C$3:$I$3,0)),"F","C")</f>
        <v>25.555555555555554</v>
      </c>
      <c r="K3982" s="34">
        <f>CONVERT(INDEX(Clg_StPt_Sch_EZ!$C$31:$I$54,MATCH(Schedules_8760!$C3982,Clg_StPt_Sch_EZ!$B$31:$B$54,0),MATCH(Schedules_8760!$F3982,Clg_StPt_Sch_EZ!$C$30:$I$30,0)),"F","C")</f>
        <v>28.333333333333332</v>
      </c>
      <c r="L3982" s="34">
        <f>CONVERT(INDEX(DHW_StPt_Sch_EZ!$C$4:$I$27,MATCH(Schedules_8760!$C3982,DHW_StPt_Sch_EZ!$B$4:$B$27,0),MATCH(Schedules_8760!$F3982,DHW_StPt_Sch_EZ!$C$3:$I$3,0)),"F","C")</f>
        <v>53.333333333333329</v>
      </c>
      <c r="M3982" s="34">
        <f>CONVERT(INDEX(DHW_StPt_Sch_EZ!$C$31:$I$54,MATCH(Schedules_8760!$C3982,DHW_StPt_Sch_EZ!$B$31:$B$54,0),MATCH(Schedules_8760!$F3982,DHW_StPt_Sch_EZ!$C$30:$I$30,0)),"F","C")</f>
        <v>53.333333333333329</v>
      </c>
      <c r="N3982" s="12"/>
      <c r="O3982" s="12"/>
      <c r="P3982" s="12"/>
    </row>
    <row r="3983" spans="1:16" x14ac:dyDescent="0.25">
      <c r="A3983" s="35">
        <v>3982</v>
      </c>
      <c r="B3983" s="89">
        <v>166.875</v>
      </c>
      <c r="C3983" s="35">
        <f t="shared" si="310"/>
        <v>22</v>
      </c>
      <c r="D3983" s="35">
        <f t="shared" si="313"/>
        <v>166</v>
      </c>
      <c r="E3983" s="35">
        <f t="shared" si="314"/>
        <v>5</v>
      </c>
      <c r="F3983" s="35" t="str">
        <f t="shared" si="311"/>
        <v>Thursday</v>
      </c>
      <c r="G3983" s="35">
        <f t="shared" si="312"/>
        <v>6</v>
      </c>
      <c r="H3983" s="34">
        <f>CONVERT(INDEX(Htg_StPt_Sch_EZ!$C$4:$I$27,MATCH(Schedules_8760!$C3983,Htg_StPt_Sch_EZ!$B$4:$B$27,0),MATCH(Schedules_8760!$F3983,Htg_StPt_Sch_EZ!$C$3:$I$3,0)),"F","C")</f>
        <v>20.555555555555554</v>
      </c>
      <c r="I3983" s="34">
        <f>CONVERT(INDEX(Htg_StPt_Sch_EZ!$C$31:$I$54,MATCH(Schedules_8760!$C3983,Htg_StPt_Sch_EZ!$B$31:$B$54,0),MATCH(Schedules_8760!$F3983,Htg_StPt_Sch_EZ!$C$30:$I$30,0)),"F","C")</f>
        <v>19.444444444444443</v>
      </c>
      <c r="J3983" s="34">
        <f>CONVERT(INDEX(Clg_StPt_Sch_EZ!$C$4:$I$27,MATCH(Schedules_8760!$C3983,Clg_StPt_Sch_EZ!$B$4:$B$27,0),MATCH(Schedules_8760!$F3983,Clg_StPt_Sch_EZ!$C$3:$I$3,0)),"F","C")</f>
        <v>25.555555555555554</v>
      </c>
      <c r="K3983" s="34">
        <f>CONVERT(INDEX(Clg_StPt_Sch_EZ!$C$31:$I$54,MATCH(Schedules_8760!$C3983,Clg_StPt_Sch_EZ!$B$31:$B$54,0),MATCH(Schedules_8760!$F3983,Clg_StPt_Sch_EZ!$C$30:$I$30,0)),"F","C")</f>
        <v>28.333333333333332</v>
      </c>
      <c r="L3983" s="34">
        <f>CONVERT(INDEX(DHW_StPt_Sch_EZ!$C$4:$I$27,MATCH(Schedules_8760!$C3983,DHW_StPt_Sch_EZ!$B$4:$B$27,0),MATCH(Schedules_8760!$F3983,DHW_StPt_Sch_EZ!$C$3:$I$3,0)),"F","C")</f>
        <v>53.333333333333329</v>
      </c>
      <c r="M3983" s="34">
        <f>CONVERT(INDEX(DHW_StPt_Sch_EZ!$C$31:$I$54,MATCH(Schedules_8760!$C3983,DHW_StPt_Sch_EZ!$B$31:$B$54,0),MATCH(Schedules_8760!$F3983,DHW_StPt_Sch_EZ!$C$30:$I$30,0)),"F","C")</f>
        <v>53.333333333333329</v>
      </c>
      <c r="N3983" s="12"/>
      <c r="O3983" s="12"/>
      <c r="P3983" s="12"/>
    </row>
    <row r="3984" spans="1:16" x14ac:dyDescent="0.25">
      <c r="A3984" s="35">
        <v>3983</v>
      </c>
      <c r="B3984" s="89">
        <v>166.91666666666671</v>
      </c>
      <c r="C3984" s="35">
        <f t="shared" si="310"/>
        <v>23</v>
      </c>
      <c r="D3984" s="35">
        <f t="shared" si="313"/>
        <v>166</v>
      </c>
      <c r="E3984" s="35">
        <f t="shared" si="314"/>
        <v>5</v>
      </c>
      <c r="F3984" s="35" t="str">
        <f t="shared" si="311"/>
        <v>Thursday</v>
      </c>
      <c r="G3984" s="35">
        <f t="shared" si="312"/>
        <v>6</v>
      </c>
      <c r="H3984" s="34">
        <f>CONVERT(INDEX(Htg_StPt_Sch_EZ!$C$4:$I$27,MATCH(Schedules_8760!$C3984,Htg_StPt_Sch_EZ!$B$4:$B$27,0),MATCH(Schedules_8760!$F3984,Htg_StPt_Sch_EZ!$C$3:$I$3,0)),"F","C")</f>
        <v>20.555555555555554</v>
      </c>
      <c r="I3984" s="34">
        <f>CONVERT(INDEX(Htg_StPt_Sch_EZ!$C$31:$I$54,MATCH(Schedules_8760!$C3984,Htg_StPt_Sch_EZ!$B$31:$B$54,0),MATCH(Schedules_8760!$F3984,Htg_StPt_Sch_EZ!$C$30:$I$30,0)),"F","C")</f>
        <v>19.444444444444443</v>
      </c>
      <c r="J3984" s="34">
        <f>CONVERT(INDEX(Clg_StPt_Sch_EZ!$C$4:$I$27,MATCH(Schedules_8760!$C3984,Clg_StPt_Sch_EZ!$B$4:$B$27,0),MATCH(Schedules_8760!$F3984,Clg_StPt_Sch_EZ!$C$3:$I$3,0)),"F","C")</f>
        <v>25.555555555555554</v>
      </c>
      <c r="K3984" s="34">
        <f>CONVERT(INDEX(Clg_StPt_Sch_EZ!$C$31:$I$54,MATCH(Schedules_8760!$C3984,Clg_StPt_Sch_EZ!$B$31:$B$54,0),MATCH(Schedules_8760!$F3984,Clg_StPt_Sch_EZ!$C$30:$I$30,0)),"F","C")</f>
        <v>28.333333333333332</v>
      </c>
      <c r="L3984" s="34">
        <f>CONVERT(INDEX(DHW_StPt_Sch_EZ!$C$4:$I$27,MATCH(Schedules_8760!$C3984,DHW_StPt_Sch_EZ!$B$4:$B$27,0),MATCH(Schedules_8760!$F3984,DHW_StPt_Sch_EZ!$C$3:$I$3,0)),"F","C")</f>
        <v>53.333333333333329</v>
      </c>
      <c r="M3984" s="34">
        <f>CONVERT(INDEX(DHW_StPt_Sch_EZ!$C$31:$I$54,MATCH(Schedules_8760!$C3984,DHW_StPt_Sch_EZ!$B$31:$B$54,0),MATCH(Schedules_8760!$F3984,DHW_StPt_Sch_EZ!$C$30:$I$30,0)),"F","C")</f>
        <v>53.333333333333329</v>
      </c>
      <c r="N3984" s="12"/>
      <c r="O3984" s="12"/>
      <c r="P3984" s="12"/>
    </row>
    <row r="3985" spans="1:16" x14ac:dyDescent="0.25">
      <c r="A3985" s="35">
        <v>3984</v>
      </c>
      <c r="B3985" s="89">
        <v>166.95833333333329</v>
      </c>
      <c r="C3985" s="35">
        <f t="shared" si="310"/>
        <v>24</v>
      </c>
      <c r="D3985" s="35">
        <f t="shared" si="313"/>
        <v>166</v>
      </c>
      <c r="E3985" s="35">
        <f t="shared" si="314"/>
        <v>5</v>
      </c>
      <c r="F3985" s="35" t="str">
        <f t="shared" si="311"/>
        <v>Thursday</v>
      </c>
      <c r="G3985" s="35">
        <f t="shared" si="312"/>
        <v>6</v>
      </c>
      <c r="H3985" s="34">
        <f>CONVERT(INDEX(Htg_StPt_Sch_EZ!$C$4:$I$27,MATCH(Schedules_8760!$C3985,Htg_StPt_Sch_EZ!$B$4:$B$27,0),MATCH(Schedules_8760!$F3985,Htg_StPt_Sch_EZ!$C$3:$I$3,0)),"F","C")</f>
        <v>20.555555555555554</v>
      </c>
      <c r="I3985" s="34">
        <f>CONVERT(INDEX(Htg_StPt_Sch_EZ!$C$31:$I$54,MATCH(Schedules_8760!$C3985,Htg_StPt_Sch_EZ!$B$31:$B$54,0),MATCH(Schedules_8760!$F3985,Htg_StPt_Sch_EZ!$C$30:$I$30,0)),"F","C")</f>
        <v>19.444444444444443</v>
      </c>
      <c r="J3985" s="34">
        <f>CONVERT(INDEX(Clg_StPt_Sch_EZ!$C$4:$I$27,MATCH(Schedules_8760!$C3985,Clg_StPt_Sch_EZ!$B$4:$B$27,0),MATCH(Schedules_8760!$F3985,Clg_StPt_Sch_EZ!$C$3:$I$3,0)),"F","C")</f>
        <v>25.555555555555554</v>
      </c>
      <c r="K3985" s="34">
        <f>CONVERT(INDEX(Clg_StPt_Sch_EZ!$C$31:$I$54,MATCH(Schedules_8760!$C3985,Clg_StPt_Sch_EZ!$B$31:$B$54,0),MATCH(Schedules_8760!$F3985,Clg_StPt_Sch_EZ!$C$30:$I$30,0)),"F","C")</f>
        <v>28.333333333333332</v>
      </c>
      <c r="L3985" s="34">
        <f>CONVERT(INDEX(DHW_StPt_Sch_EZ!$C$4:$I$27,MATCH(Schedules_8760!$C3985,DHW_StPt_Sch_EZ!$B$4:$B$27,0),MATCH(Schedules_8760!$F3985,DHW_StPt_Sch_EZ!$C$3:$I$3,0)),"F","C")</f>
        <v>53.333333333333329</v>
      </c>
      <c r="M3985" s="34">
        <f>CONVERT(INDEX(DHW_StPt_Sch_EZ!$C$31:$I$54,MATCH(Schedules_8760!$C3985,DHW_StPt_Sch_EZ!$B$31:$B$54,0),MATCH(Schedules_8760!$F3985,DHW_StPt_Sch_EZ!$C$30:$I$30,0)),"F","C")</f>
        <v>53.333333333333329</v>
      </c>
      <c r="N3985" s="12"/>
      <c r="O3985" s="12"/>
      <c r="P3985" s="12"/>
    </row>
    <row r="3986" spans="1:16" x14ac:dyDescent="0.25">
      <c r="A3986" s="35">
        <v>3985</v>
      </c>
      <c r="B3986" s="89">
        <v>167</v>
      </c>
      <c r="C3986" s="35">
        <f t="shared" si="310"/>
        <v>1</v>
      </c>
      <c r="D3986" s="35">
        <f t="shared" si="313"/>
        <v>167</v>
      </c>
      <c r="E3986" s="35">
        <f t="shared" si="314"/>
        <v>6</v>
      </c>
      <c r="F3986" s="35" t="str">
        <f t="shared" si="311"/>
        <v>Friday</v>
      </c>
      <c r="G3986" s="35">
        <f t="shared" si="312"/>
        <v>6</v>
      </c>
      <c r="H3986" s="34">
        <f>CONVERT(INDEX(Htg_StPt_Sch_EZ!$C$4:$I$27,MATCH(Schedules_8760!$C3986,Htg_StPt_Sch_EZ!$B$4:$B$27,0),MATCH(Schedules_8760!$F3986,Htg_StPt_Sch_EZ!$C$3:$I$3,0)),"F","C")</f>
        <v>20.555555555555554</v>
      </c>
      <c r="I3986" s="34">
        <f>CONVERT(INDEX(Htg_StPt_Sch_EZ!$C$31:$I$54,MATCH(Schedules_8760!$C3986,Htg_StPt_Sch_EZ!$B$31:$B$54,0),MATCH(Schedules_8760!$F3986,Htg_StPt_Sch_EZ!$C$30:$I$30,0)),"F","C")</f>
        <v>19.444444444444443</v>
      </c>
      <c r="J3986" s="34">
        <f>CONVERT(INDEX(Clg_StPt_Sch_EZ!$C$4:$I$27,MATCH(Schedules_8760!$C3986,Clg_StPt_Sch_EZ!$B$4:$B$27,0),MATCH(Schedules_8760!$F3986,Clg_StPt_Sch_EZ!$C$3:$I$3,0)),"F","C")</f>
        <v>25.555555555555554</v>
      </c>
      <c r="K3986" s="34">
        <f>CONVERT(INDEX(Clg_StPt_Sch_EZ!$C$31:$I$54,MATCH(Schedules_8760!$C3986,Clg_StPt_Sch_EZ!$B$31:$B$54,0),MATCH(Schedules_8760!$F3986,Clg_StPt_Sch_EZ!$C$30:$I$30,0)),"F","C")</f>
        <v>28.333333333333332</v>
      </c>
      <c r="L3986" s="34">
        <f>CONVERT(INDEX(DHW_StPt_Sch_EZ!$C$4:$I$27,MATCH(Schedules_8760!$C3986,DHW_StPt_Sch_EZ!$B$4:$B$27,0),MATCH(Schedules_8760!$F3986,DHW_StPt_Sch_EZ!$C$3:$I$3,0)),"F","C")</f>
        <v>53.333333333333329</v>
      </c>
      <c r="M3986" s="34">
        <f>CONVERT(INDEX(DHW_StPt_Sch_EZ!$C$31:$I$54,MATCH(Schedules_8760!$C3986,DHW_StPt_Sch_EZ!$B$31:$B$54,0),MATCH(Schedules_8760!$F3986,DHW_StPt_Sch_EZ!$C$30:$I$30,0)),"F","C")</f>
        <v>53.333333333333329</v>
      </c>
      <c r="N3986" s="12"/>
      <c r="O3986" s="12"/>
      <c r="P3986" s="12"/>
    </row>
    <row r="3987" spans="1:16" x14ac:dyDescent="0.25">
      <c r="A3987" s="35">
        <v>3986</v>
      </c>
      <c r="B3987" s="89">
        <v>167.04166666666671</v>
      </c>
      <c r="C3987" s="35">
        <f t="shared" si="310"/>
        <v>2</v>
      </c>
      <c r="D3987" s="35">
        <f t="shared" si="313"/>
        <v>167</v>
      </c>
      <c r="E3987" s="35">
        <f t="shared" si="314"/>
        <v>6</v>
      </c>
      <c r="F3987" s="35" t="str">
        <f t="shared" si="311"/>
        <v>Friday</v>
      </c>
      <c r="G3987" s="35">
        <f t="shared" si="312"/>
        <v>6</v>
      </c>
      <c r="H3987" s="34">
        <f>CONVERT(INDEX(Htg_StPt_Sch_EZ!$C$4:$I$27,MATCH(Schedules_8760!$C3987,Htg_StPt_Sch_EZ!$B$4:$B$27,0),MATCH(Schedules_8760!$F3987,Htg_StPt_Sch_EZ!$C$3:$I$3,0)),"F","C")</f>
        <v>20.555555555555554</v>
      </c>
      <c r="I3987" s="34">
        <f>CONVERT(INDEX(Htg_StPt_Sch_EZ!$C$31:$I$54,MATCH(Schedules_8760!$C3987,Htg_StPt_Sch_EZ!$B$31:$B$54,0),MATCH(Schedules_8760!$F3987,Htg_StPt_Sch_EZ!$C$30:$I$30,0)),"F","C")</f>
        <v>19.444444444444443</v>
      </c>
      <c r="J3987" s="34">
        <f>CONVERT(INDEX(Clg_StPt_Sch_EZ!$C$4:$I$27,MATCH(Schedules_8760!$C3987,Clg_StPt_Sch_EZ!$B$4:$B$27,0),MATCH(Schedules_8760!$F3987,Clg_StPt_Sch_EZ!$C$3:$I$3,0)),"F","C")</f>
        <v>25.555555555555554</v>
      </c>
      <c r="K3987" s="34">
        <f>CONVERT(INDEX(Clg_StPt_Sch_EZ!$C$31:$I$54,MATCH(Schedules_8760!$C3987,Clg_StPt_Sch_EZ!$B$31:$B$54,0),MATCH(Schedules_8760!$F3987,Clg_StPt_Sch_EZ!$C$30:$I$30,0)),"F","C")</f>
        <v>28.333333333333332</v>
      </c>
      <c r="L3987" s="34">
        <f>CONVERT(INDEX(DHW_StPt_Sch_EZ!$C$4:$I$27,MATCH(Schedules_8760!$C3987,DHW_StPt_Sch_EZ!$B$4:$B$27,0),MATCH(Schedules_8760!$F3987,DHW_StPt_Sch_EZ!$C$3:$I$3,0)),"F","C")</f>
        <v>53.333333333333329</v>
      </c>
      <c r="M3987" s="34">
        <f>CONVERT(INDEX(DHW_StPt_Sch_EZ!$C$31:$I$54,MATCH(Schedules_8760!$C3987,DHW_StPt_Sch_EZ!$B$31:$B$54,0),MATCH(Schedules_8760!$F3987,DHW_StPt_Sch_EZ!$C$30:$I$30,0)),"F","C")</f>
        <v>53.333333333333329</v>
      </c>
      <c r="N3987" s="12"/>
      <c r="O3987" s="12"/>
      <c r="P3987" s="12"/>
    </row>
    <row r="3988" spans="1:16" x14ac:dyDescent="0.25">
      <c r="A3988" s="35">
        <v>3987</v>
      </c>
      <c r="B3988" s="89">
        <v>167.08333333333329</v>
      </c>
      <c r="C3988" s="35">
        <f t="shared" si="310"/>
        <v>3</v>
      </c>
      <c r="D3988" s="35">
        <f t="shared" si="313"/>
        <v>167</v>
      </c>
      <c r="E3988" s="35">
        <f t="shared" si="314"/>
        <v>6</v>
      </c>
      <c r="F3988" s="35" t="str">
        <f t="shared" si="311"/>
        <v>Friday</v>
      </c>
      <c r="G3988" s="35">
        <f t="shared" si="312"/>
        <v>6</v>
      </c>
      <c r="H3988" s="34">
        <f>CONVERT(INDEX(Htg_StPt_Sch_EZ!$C$4:$I$27,MATCH(Schedules_8760!$C3988,Htg_StPt_Sch_EZ!$B$4:$B$27,0),MATCH(Schedules_8760!$F3988,Htg_StPt_Sch_EZ!$C$3:$I$3,0)),"F","C")</f>
        <v>20.555555555555554</v>
      </c>
      <c r="I3988" s="34">
        <f>CONVERT(INDEX(Htg_StPt_Sch_EZ!$C$31:$I$54,MATCH(Schedules_8760!$C3988,Htg_StPt_Sch_EZ!$B$31:$B$54,0),MATCH(Schedules_8760!$F3988,Htg_StPt_Sch_EZ!$C$30:$I$30,0)),"F","C")</f>
        <v>19.444444444444443</v>
      </c>
      <c r="J3988" s="34">
        <f>CONVERT(INDEX(Clg_StPt_Sch_EZ!$C$4:$I$27,MATCH(Schedules_8760!$C3988,Clg_StPt_Sch_EZ!$B$4:$B$27,0),MATCH(Schedules_8760!$F3988,Clg_StPt_Sch_EZ!$C$3:$I$3,0)),"F","C")</f>
        <v>25.555555555555554</v>
      </c>
      <c r="K3988" s="34">
        <f>CONVERT(INDEX(Clg_StPt_Sch_EZ!$C$31:$I$54,MATCH(Schedules_8760!$C3988,Clg_StPt_Sch_EZ!$B$31:$B$54,0),MATCH(Schedules_8760!$F3988,Clg_StPt_Sch_EZ!$C$30:$I$30,0)),"F","C")</f>
        <v>28.333333333333332</v>
      </c>
      <c r="L3988" s="34">
        <f>CONVERT(INDEX(DHW_StPt_Sch_EZ!$C$4:$I$27,MATCH(Schedules_8760!$C3988,DHW_StPt_Sch_EZ!$B$4:$B$27,0),MATCH(Schedules_8760!$F3988,DHW_StPt_Sch_EZ!$C$3:$I$3,0)),"F","C")</f>
        <v>53.333333333333329</v>
      </c>
      <c r="M3988" s="34">
        <f>CONVERT(INDEX(DHW_StPt_Sch_EZ!$C$31:$I$54,MATCH(Schedules_8760!$C3988,DHW_StPt_Sch_EZ!$B$31:$B$54,0),MATCH(Schedules_8760!$F3988,DHW_StPt_Sch_EZ!$C$30:$I$30,0)),"F","C")</f>
        <v>53.333333333333329</v>
      </c>
      <c r="N3988" s="12"/>
      <c r="O3988" s="12"/>
      <c r="P3988" s="12"/>
    </row>
    <row r="3989" spans="1:16" x14ac:dyDescent="0.25">
      <c r="A3989" s="35">
        <v>3988</v>
      </c>
      <c r="B3989" s="89">
        <v>167.125</v>
      </c>
      <c r="C3989" s="35">
        <f t="shared" si="310"/>
        <v>4</v>
      </c>
      <c r="D3989" s="35">
        <f t="shared" si="313"/>
        <v>167</v>
      </c>
      <c r="E3989" s="35">
        <f t="shared" si="314"/>
        <v>6</v>
      </c>
      <c r="F3989" s="35" t="str">
        <f t="shared" si="311"/>
        <v>Friday</v>
      </c>
      <c r="G3989" s="35">
        <f t="shared" si="312"/>
        <v>6</v>
      </c>
      <c r="H3989" s="34">
        <f>CONVERT(INDEX(Htg_StPt_Sch_EZ!$C$4:$I$27,MATCH(Schedules_8760!$C3989,Htg_StPt_Sch_EZ!$B$4:$B$27,0),MATCH(Schedules_8760!$F3989,Htg_StPt_Sch_EZ!$C$3:$I$3,0)),"F","C")</f>
        <v>20.555555555555554</v>
      </c>
      <c r="I3989" s="34">
        <f>CONVERT(INDEX(Htg_StPt_Sch_EZ!$C$31:$I$54,MATCH(Schedules_8760!$C3989,Htg_StPt_Sch_EZ!$B$31:$B$54,0),MATCH(Schedules_8760!$F3989,Htg_StPt_Sch_EZ!$C$30:$I$30,0)),"F","C")</f>
        <v>19.444444444444443</v>
      </c>
      <c r="J3989" s="34">
        <f>CONVERT(INDEX(Clg_StPt_Sch_EZ!$C$4:$I$27,MATCH(Schedules_8760!$C3989,Clg_StPt_Sch_EZ!$B$4:$B$27,0),MATCH(Schedules_8760!$F3989,Clg_StPt_Sch_EZ!$C$3:$I$3,0)),"F","C")</f>
        <v>25.555555555555554</v>
      </c>
      <c r="K3989" s="34">
        <f>CONVERT(INDEX(Clg_StPt_Sch_EZ!$C$31:$I$54,MATCH(Schedules_8760!$C3989,Clg_StPt_Sch_EZ!$B$31:$B$54,0),MATCH(Schedules_8760!$F3989,Clg_StPt_Sch_EZ!$C$30:$I$30,0)),"F","C")</f>
        <v>28.333333333333332</v>
      </c>
      <c r="L3989" s="34">
        <f>CONVERT(INDEX(DHW_StPt_Sch_EZ!$C$4:$I$27,MATCH(Schedules_8760!$C3989,DHW_StPt_Sch_EZ!$B$4:$B$27,0),MATCH(Schedules_8760!$F3989,DHW_StPt_Sch_EZ!$C$3:$I$3,0)),"F","C")</f>
        <v>53.333333333333329</v>
      </c>
      <c r="M3989" s="34">
        <f>CONVERT(INDEX(DHW_StPt_Sch_EZ!$C$31:$I$54,MATCH(Schedules_8760!$C3989,DHW_StPt_Sch_EZ!$B$31:$B$54,0),MATCH(Schedules_8760!$F3989,DHW_StPt_Sch_EZ!$C$30:$I$30,0)),"F","C")</f>
        <v>53.333333333333329</v>
      </c>
      <c r="N3989" s="12"/>
      <c r="O3989" s="12"/>
      <c r="P3989" s="12"/>
    </row>
    <row r="3990" spans="1:16" x14ac:dyDescent="0.25">
      <c r="A3990" s="35">
        <v>3989</v>
      </c>
      <c r="B3990" s="89">
        <v>167.16666666666671</v>
      </c>
      <c r="C3990" s="35">
        <f t="shared" si="310"/>
        <v>5</v>
      </c>
      <c r="D3990" s="35">
        <f t="shared" si="313"/>
        <v>167</v>
      </c>
      <c r="E3990" s="35">
        <f t="shared" si="314"/>
        <v>6</v>
      </c>
      <c r="F3990" s="35" t="str">
        <f t="shared" si="311"/>
        <v>Friday</v>
      </c>
      <c r="G3990" s="35">
        <f t="shared" si="312"/>
        <v>6</v>
      </c>
      <c r="H3990" s="34">
        <f>CONVERT(INDEX(Htg_StPt_Sch_EZ!$C$4:$I$27,MATCH(Schedules_8760!$C3990,Htg_StPt_Sch_EZ!$B$4:$B$27,0),MATCH(Schedules_8760!$F3990,Htg_StPt_Sch_EZ!$C$3:$I$3,0)),"F","C")</f>
        <v>20.555555555555554</v>
      </c>
      <c r="I3990" s="34">
        <f>CONVERT(INDEX(Htg_StPt_Sch_EZ!$C$31:$I$54,MATCH(Schedules_8760!$C3990,Htg_StPt_Sch_EZ!$B$31:$B$54,0),MATCH(Schedules_8760!$F3990,Htg_StPt_Sch_EZ!$C$30:$I$30,0)),"F","C")</f>
        <v>19.444444444444443</v>
      </c>
      <c r="J3990" s="34">
        <f>CONVERT(INDEX(Clg_StPt_Sch_EZ!$C$4:$I$27,MATCH(Schedules_8760!$C3990,Clg_StPt_Sch_EZ!$B$4:$B$27,0),MATCH(Schedules_8760!$F3990,Clg_StPt_Sch_EZ!$C$3:$I$3,0)),"F","C")</f>
        <v>25.555555555555554</v>
      </c>
      <c r="K3990" s="34">
        <f>CONVERT(INDEX(Clg_StPt_Sch_EZ!$C$31:$I$54,MATCH(Schedules_8760!$C3990,Clg_StPt_Sch_EZ!$B$31:$B$54,0),MATCH(Schedules_8760!$F3990,Clg_StPt_Sch_EZ!$C$30:$I$30,0)),"F","C")</f>
        <v>28.333333333333332</v>
      </c>
      <c r="L3990" s="34">
        <f>CONVERT(INDEX(DHW_StPt_Sch_EZ!$C$4:$I$27,MATCH(Schedules_8760!$C3990,DHW_StPt_Sch_EZ!$B$4:$B$27,0),MATCH(Schedules_8760!$F3990,DHW_StPt_Sch_EZ!$C$3:$I$3,0)),"F","C")</f>
        <v>53.333333333333329</v>
      </c>
      <c r="M3990" s="34">
        <f>CONVERT(INDEX(DHW_StPt_Sch_EZ!$C$31:$I$54,MATCH(Schedules_8760!$C3990,DHW_StPt_Sch_EZ!$B$31:$B$54,0),MATCH(Schedules_8760!$F3990,DHW_StPt_Sch_EZ!$C$30:$I$30,0)),"F","C")</f>
        <v>53.333333333333329</v>
      </c>
      <c r="N3990" s="12"/>
      <c r="O3990" s="12"/>
      <c r="P3990" s="12"/>
    </row>
    <row r="3991" spans="1:16" x14ac:dyDescent="0.25">
      <c r="A3991" s="35">
        <v>3990</v>
      </c>
      <c r="B3991" s="89">
        <v>167.20833333333329</v>
      </c>
      <c r="C3991" s="35">
        <f t="shared" si="310"/>
        <v>6</v>
      </c>
      <c r="D3991" s="35">
        <f t="shared" si="313"/>
        <v>167</v>
      </c>
      <c r="E3991" s="35">
        <f t="shared" si="314"/>
        <v>6</v>
      </c>
      <c r="F3991" s="35" t="str">
        <f t="shared" si="311"/>
        <v>Friday</v>
      </c>
      <c r="G3991" s="35">
        <f t="shared" si="312"/>
        <v>6</v>
      </c>
      <c r="H3991" s="34">
        <f>CONVERT(INDEX(Htg_StPt_Sch_EZ!$C$4:$I$27,MATCH(Schedules_8760!$C3991,Htg_StPt_Sch_EZ!$B$4:$B$27,0),MATCH(Schedules_8760!$F3991,Htg_StPt_Sch_EZ!$C$3:$I$3,0)),"F","C")</f>
        <v>20.555555555555554</v>
      </c>
      <c r="I3991" s="34">
        <f>CONVERT(INDEX(Htg_StPt_Sch_EZ!$C$31:$I$54,MATCH(Schedules_8760!$C3991,Htg_StPt_Sch_EZ!$B$31:$B$54,0),MATCH(Schedules_8760!$F3991,Htg_StPt_Sch_EZ!$C$30:$I$30,0)),"F","C")</f>
        <v>19.444444444444443</v>
      </c>
      <c r="J3991" s="34">
        <f>CONVERT(INDEX(Clg_StPt_Sch_EZ!$C$4:$I$27,MATCH(Schedules_8760!$C3991,Clg_StPt_Sch_EZ!$B$4:$B$27,0),MATCH(Schedules_8760!$F3991,Clg_StPt_Sch_EZ!$C$3:$I$3,0)),"F","C")</f>
        <v>25.555555555555554</v>
      </c>
      <c r="K3991" s="34">
        <f>CONVERT(INDEX(Clg_StPt_Sch_EZ!$C$31:$I$54,MATCH(Schedules_8760!$C3991,Clg_StPt_Sch_EZ!$B$31:$B$54,0),MATCH(Schedules_8760!$F3991,Clg_StPt_Sch_EZ!$C$30:$I$30,0)),"F","C")</f>
        <v>28.333333333333332</v>
      </c>
      <c r="L3991" s="34">
        <f>CONVERT(INDEX(DHW_StPt_Sch_EZ!$C$4:$I$27,MATCH(Schedules_8760!$C3991,DHW_StPt_Sch_EZ!$B$4:$B$27,0),MATCH(Schedules_8760!$F3991,DHW_StPt_Sch_EZ!$C$3:$I$3,0)),"F","C")</f>
        <v>53.333333333333329</v>
      </c>
      <c r="M3991" s="34">
        <f>CONVERT(INDEX(DHW_StPt_Sch_EZ!$C$31:$I$54,MATCH(Schedules_8760!$C3991,DHW_StPt_Sch_EZ!$B$31:$B$54,0),MATCH(Schedules_8760!$F3991,DHW_StPt_Sch_EZ!$C$30:$I$30,0)),"F","C")</f>
        <v>53.333333333333329</v>
      </c>
      <c r="N3991" s="12"/>
      <c r="O3991" s="12"/>
      <c r="P3991" s="12"/>
    </row>
    <row r="3992" spans="1:16" x14ac:dyDescent="0.25">
      <c r="A3992" s="35">
        <v>3991</v>
      </c>
      <c r="B3992" s="89">
        <v>167.25</v>
      </c>
      <c r="C3992" s="35">
        <f t="shared" si="310"/>
        <v>7</v>
      </c>
      <c r="D3992" s="35">
        <f t="shared" si="313"/>
        <v>167</v>
      </c>
      <c r="E3992" s="35">
        <f t="shared" si="314"/>
        <v>6</v>
      </c>
      <c r="F3992" s="35" t="str">
        <f t="shared" si="311"/>
        <v>Friday</v>
      </c>
      <c r="G3992" s="35">
        <f t="shared" si="312"/>
        <v>6</v>
      </c>
      <c r="H3992" s="34">
        <f>CONVERT(INDEX(Htg_StPt_Sch_EZ!$C$4:$I$27,MATCH(Schedules_8760!$C3992,Htg_StPt_Sch_EZ!$B$4:$B$27,0),MATCH(Schedules_8760!$F3992,Htg_StPt_Sch_EZ!$C$3:$I$3,0)),"F","C")</f>
        <v>20.555555555555554</v>
      </c>
      <c r="I3992" s="34">
        <f>CONVERT(INDEX(Htg_StPt_Sch_EZ!$C$31:$I$54,MATCH(Schedules_8760!$C3992,Htg_StPt_Sch_EZ!$B$31:$B$54,0),MATCH(Schedules_8760!$F3992,Htg_StPt_Sch_EZ!$C$30:$I$30,0)),"F","C")</f>
        <v>19.444444444444443</v>
      </c>
      <c r="J3992" s="34">
        <f>CONVERT(INDEX(Clg_StPt_Sch_EZ!$C$4:$I$27,MATCH(Schedules_8760!$C3992,Clg_StPt_Sch_EZ!$B$4:$B$27,0),MATCH(Schedules_8760!$F3992,Clg_StPt_Sch_EZ!$C$3:$I$3,0)),"F","C")</f>
        <v>25.555555555555554</v>
      </c>
      <c r="K3992" s="34">
        <f>CONVERT(INDEX(Clg_StPt_Sch_EZ!$C$31:$I$54,MATCH(Schedules_8760!$C3992,Clg_StPt_Sch_EZ!$B$31:$B$54,0),MATCH(Schedules_8760!$F3992,Clg_StPt_Sch_EZ!$C$30:$I$30,0)),"F","C")</f>
        <v>28.333333333333332</v>
      </c>
      <c r="L3992" s="34">
        <f>CONVERT(INDEX(DHW_StPt_Sch_EZ!$C$4:$I$27,MATCH(Schedules_8760!$C3992,DHW_StPt_Sch_EZ!$B$4:$B$27,0),MATCH(Schedules_8760!$F3992,DHW_StPt_Sch_EZ!$C$3:$I$3,0)),"F","C")</f>
        <v>53.333333333333329</v>
      </c>
      <c r="M3992" s="34">
        <f>CONVERT(INDEX(DHW_StPt_Sch_EZ!$C$31:$I$54,MATCH(Schedules_8760!$C3992,DHW_StPt_Sch_EZ!$B$31:$B$54,0),MATCH(Schedules_8760!$F3992,DHW_StPt_Sch_EZ!$C$30:$I$30,0)),"F","C")</f>
        <v>53.333333333333329</v>
      </c>
      <c r="N3992" s="12"/>
      <c r="O3992" s="12"/>
      <c r="P3992" s="12"/>
    </row>
    <row r="3993" spans="1:16" x14ac:dyDescent="0.25">
      <c r="A3993" s="35">
        <v>3992</v>
      </c>
      <c r="B3993" s="89">
        <v>167.29166666666671</v>
      </c>
      <c r="C3993" s="35">
        <f t="shared" si="310"/>
        <v>8</v>
      </c>
      <c r="D3993" s="35">
        <f t="shared" si="313"/>
        <v>167</v>
      </c>
      <c r="E3993" s="35">
        <f t="shared" si="314"/>
        <v>6</v>
      </c>
      <c r="F3993" s="35" t="str">
        <f t="shared" si="311"/>
        <v>Friday</v>
      </c>
      <c r="G3993" s="35">
        <f t="shared" si="312"/>
        <v>6</v>
      </c>
      <c r="H3993" s="34">
        <f>CONVERT(INDEX(Htg_StPt_Sch_EZ!$C$4:$I$27,MATCH(Schedules_8760!$C3993,Htg_StPt_Sch_EZ!$B$4:$B$27,0),MATCH(Schedules_8760!$F3993,Htg_StPt_Sch_EZ!$C$3:$I$3,0)),"F","C")</f>
        <v>20.555555555555554</v>
      </c>
      <c r="I3993" s="34">
        <f>CONVERT(INDEX(Htg_StPt_Sch_EZ!$C$31:$I$54,MATCH(Schedules_8760!$C3993,Htg_StPt_Sch_EZ!$B$31:$B$54,0),MATCH(Schedules_8760!$F3993,Htg_StPt_Sch_EZ!$C$30:$I$30,0)),"F","C")</f>
        <v>19.444444444444443</v>
      </c>
      <c r="J3993" s="34">
        <f>CONVERT(INDEX(Clg_StPt_Sch_EZ!$C$4:$I$27,MATCH(Schedules_8760!$C3993,Clg_StPt_Sch_EZ!$B$4:$B$27,0),MATCH(Schedules_8760!$F3993,Clg_StPt_Sch_EZ!$C$3:$I$3,0)),"F","C")</f>
        <v>25.555555555555554</v>
      </c>
      <c r="K3993" s="34">
        <f>CONVERT(INDEX(Clg_StPt_Sch_EZ!$C$31:$I$54,MATCH(Schedules_8760!$C3993,Clg_StPt_Sch_EZ!$B$31:$B$54,0),MATCH(Schedules_8760!$F3993,Clg_StPt_Sch_EZ!$C$30:$I$30,0)),"F","C")</f>
        <v>25</v>
      </c>
      <c r="L3993" s="34">
        <f>CONVERT(INDEX(DHW_StPt_Sch_EZ!$C$4:$I$27,MATCH(Schedules_8760!$C3993,DHW_StPt_Sch_EZ!$B$4:$B$27,0),MATCH(Schedules_8760!$F3993,DHW_StPt_Sch_EZ!$C$3:$I$3,0)),"F","C")</f>
        <v>53.333333333333329</v>
      </c>
      <c r="M3993" s="34">
        <f>CONVERT(INDEX(DHW_StPt_Sch_EZ!$C$31:$I$54,MATCH(Schedules_8760!$C3993,DHW_StPt_Sch_EZ!$B$31:$B$54,0),MATCH(Schedules_8760!$F3993,DHW_StPt_Sch_EZ!$C$30:$I$30,0)),"F","C")</f>
        <v>53.333333333333329</v>
      </c>
      <c r="N3993" s="12"/>
      <c r="O3993" s="12"/>
      <c r="P3993" s="12"/>
    </row>
    <row r="3994" spans="1:16" x14ac:dyDescent="0.25">
      <c r="A3994" s="35">
        <v>3993</v>
      </c>
      <c r="B3994" s="89">
        <v>167.33333333333329</v>
      </c>
      <c r="C3994" s="35">
        <f t="shared" si="310"/>
        <v>9</v>
      </c>
      <c r="D3994" s="35">
        <f t="shared" si="313"/>
        <v>167</v>
      </c>
      <c r="E3994" s="35">
        <f t="shared" si="314"/>
        <v>6</v>
      </c>
      <c r="F3994" s="35" t="str">
        <f t="shared" si="311"/>
        <v>Friday</v>
      </c>
      <c r="G3994" s="35">
        <f t="shared" si="312"/>
        <v>6</v>
      </c>
      <c r="H3994" s="34">
        <f>CONVERT(INDEX(Htg_StPt_Sch_EZ!$C$4:$I$27,MATCH(Schedules_8760!$C3994,Htg_StPt_Sch_EZ!$B$4:$B$27,0),MATCH(Schedules_8760!$F3994,Htg_StPt_Sch_EZ!$C$3:$I$3,0)),"F","C")</f>
        <v>20.555555555555554</v>
      </c>
      <c r="I3994" s="34">
        <f>CONVERT(INDEX(Htg_StPt_Sch_EZ!$C$31:$I$54,MATCH(Schedules_8760!$C3994,Htg_StPt_Sch_EZ!$B$31:$B$54,0),MATCH(Schedules_8760!$F3994,Htg_StPt_Sch_EZ!$C$30:$I$30,0)),"F","C")</f>
        <v>19.444444444444443</v>
      </c>
      <c r="J3994" s="34">
        <f>CONVERT(INDEX(Clg_StPt_Sch_EZ!$C$4:$I$27,MATCH(Schedules_8760!$C3994,Clg_StPt_Sch_EZ!$B$4:$B$27,0),MATCH(Schedules_8760!$F3994,Clg_StPt_Sch_EZ!$C$3:$I$3,0)),"F","C")</f>
        <v>25.555555555555554</v>
      </c>
      <c r="K3994" s="34">
        <f>CONVERT(INDEX(Clg_StPt_Sch_EZ!$C$31:$I$54,MATCH(Schedules_8760!$C3994,Clg_StPt_Sch_EZ!$B$31:$B$54,0),MATCH(Schedules_8760!$F3994,Clg_StPt_Sch_EZ!$C$30:$I$30,0)),"F","C")</f>
        <v>25</v>
      </c>
      <c r="L3994" s="34">
        <f>CONVERT(INDEX(DHW_StPt_Sch_EZ!$C$4:$I$27,MATCH(Schedules_8760!$C3994,DHW_StPt_Sch_EZ!$B$4:$B$27,0),MATCH(Schedules_8760!$F3994,DHW_StPt_Sch_EZ!$C$3:$I$3,0)),"F","C")</f>
        <v>53.333333333333329</v>
      </c>
      <c r="M3994" s="34">
        <f>CONVERT(INDEX(DHW_StPt_Sch_EZ!$C$31:$I$54,MATCH(Schedules_8760!$C3994,DHW_StPt_Sch_EZ!$B$31:$B$54,0),MATCH(Schedules_8760!$F3994,DHW_StPt_Sch_EZ!$C$30:$I$30,0)),"F","C")</f>
        <v>53.333333333333329</v>
      </c>
      <c r="N3994" s="12"/>
      <c r="O3994" s="12"/>
      <c r="P3994" s="12"/>
    </row>
    <row r="3995" spans="1:16" x14ac:dyDescent="0.25">
      <c r="A3995" s="35">
        <v>3994</v>
      </c>
      <c r="B3995" s="89">
        <v>167.375</v>
      </c>
      <c r="C3995" s="35">
        <f t="shared" si="310"/>
        <v>10</v>
      </c>
      <c r="D3995" s="35">
        <f t="shared" si="313"/>
        <v>167</v>
      </c>
      <c r="E3995" s="35">
        <f t="shared" si="314"/>
        <v>6</v>
      </c>
      <c r="F3995" s="35" t="str">
        <f t="shared" si="311"/>
        <v>Friday</v>
      </c>
      <c r="G3995" s="35">
        <f t="shared" si="312"/>
        <v>6</v>
      </c>
      <c r="H3995" s="34">
        <f>CONVERT(INDEX(Htg_StPt_Sch_EZ!$C$4:$I$27,MATCH(Schedules_8760!$C3995,Htg_StPt_Sch_EZ!$B$4:$B$27,0),MATCH(Schedules_8760!$F3995,Htg_StPt_Sch_EZ!$C$3:$I$3,0)),"F","C")</f>
        <v>20.555555555555554</v>
      </c>
      <c r="I3995" s="34">
        <f>CONVERT(INDEX(Htg_StPt_Sch_EZ!$C$31:$I$54,MATCH(Schedules_8760!$C3995,Htg_StPt_Sch_EZ!$B$31:$B$54,0),MATCH(Schedules_8760!$F3995,Htg_StPt_Sch_EZ!$C$30:$I$30,0)),"F","C")</f>
        <v>19.444444444444443</v>
      </c>
      <c r="J3995" s="34">
        <f>CONVERT(INDEX(Clg_StPt_Sch_EZ!$C$4:$I$27,MATCH(Schedules_8760!$C3995,Clg_StPt_Sch_EZ!$B$4:$B$27,0),MATCH(Schedules_8760!$F3995,Clg_StPt_Sch_EZ!$C$3:$I$3,0)),"F","C")</f>
        <v>25.555555555555554</v>
      </c>
      <c r="K3995" s="34">
        <f>CONVERT(INDEX(Clg_StPt_Sch_EZ!$C$31:$I$54,MATCH(Schedules_8760!$C3995,Clg_StPt_Sch_EZ!$B$31:$B$54,0),MATCH(Schedules_8760!$F3995,Clg_StPt_Sch_EZ!$C$30:$I$30,0)),"F","C")</f>
        <v>25</v>
      </c>
      <c r="L3995" s="34">
        <f>CONVERT(INDEX(DHW_StPt_Sch_EZ!$C$4:$I$27,MATCH(Schedules_8760!$C3995,DHW_StPt_Sch_EZ!$B$4:$B$27,0),MATCH(Schedules_8760!$F3995,DHW_StPt_Sch_EZ!$C$3:$I$3,0)),"F","C")</f>
        <v>53.333333333333329</v>
      </c>
      <c r="M3995" s="34">
        <f>CONVERT(INDEX(DHW_StPt_Sch_EZ!$C$31:$I$54,MATCH(Schedules_8760!$C3995,DHW_StPt_Sch_EZ!$B$31:$B$54,0),MATCH(Schedules_8760!$F3995,DHW_StPt_Sch_EZ!$C$30:$I$30,0)),"F","C")</f>
        <v>53.333333333333329</v>
      </c>
      <c r="N3995" s="12"/>
      <c r="O3995" s="12"/>
      <c r="P3995" s="12"/>
    </row>
    <row r="3996" spans="1:16" x14ac:dyDescent="0.25">
      <c r="A3996" s="35">
        <v>3995</v>
      </c>
      <c r="B3996" s="89">
        <v>167.41666666666671</v>
      </c>
      <c r="C3996" s="35">
        <f t="shared" si="310"/>
        <v>11</v>
      </c>
      <c r="D3996" s="35">
        <f t="shared" si="313"/>
        <v>167</v>
      </c>
      <c r="E3996" s="35">
        <f t="shared" si="314"/>
        <v>6</v>
      </c>
      <c r="F3996" s="35" t="str">
        <f t="shared" si="311"/>
        <v>Friday</v>
      </c>
      <c r="G3996" s="35">
        <f t="shared" si="312"/>
        <v>6</v>
      </c>
      <c r="H3996" s="34">
        <f>CONVERT(INDEX(Htg_StPt_Sch_EZ!$C$4:$I$27,MATCH(Schedules_8760!$C3996,Htg_StPt_Sch_EZ!$B$4:$B$27,0),MATCH(Schedules_8760!$F3996,Htg_StPt_Sch_EZ!$C$3:$I$3,0)),"F","C")</f>
        <v>20.555555555555554</v>
      </c>
      <c r="I3996" s="34">
        <f>CONVERT(INDEX(Htg_StPt_Sch_EZ!$C$31:$I$54,MATCH(Schedules_8760!$C3996,Htg_StPt_Sch_EZ!$B$31:$B$54,0),MATCH(Schedules_8760!$F3996,Htg_StPt_Sch_EZ!$C$30:$I$30,0)),"F","C")</f>
        <v>19.444444444444443</v>
      </c>
      <c r="J3996" s="34">
        <f>CONVERT(INDEX(Clg_StPt_Sch_EZ!$C$4:$I$27,MATCH(Schedules_8760!$C3996,Clg_StPt_Sch_EZ!$B$4:$B$27,0),MATCH(Schedules_8760!$F3996,Clg_StPt_Sch_EZ!$C$3:$I$3,0)),"F","C")</f>
        <v>25.555555555555554</v>
      </c>
      <c r="K3996" s="34">
        <f>CONVERT(INDEX(Clg_StPt_Sch_EZ!$C$31:$I$54,MATCH(Schedules_8760!$C3996,Clg_StPt_Sch_EZ!$B$31:$B$54,0),MATCH(Schedules_8760!$F3996,Clg_StPt_Sch_EZ!$C$30:$I$30,0)),"F","C")</f>
        <v>25</v>
      </c>
      <c r="L3996" s="34">
        <f>CONVERT(INDEX(DHW_StPt_Sch_EZ!$C$4:$I$27,MATCH(Schedules_8760!$C3996,DHW_StPt_Sch_EZ!$B$4:$B$27,0),MATCH(Schedules_8760!$F3996,DHW_StPt_Sch_EZ!$C$3:$I$3,0)),"F","C")</f>
        <v>53.333333333333329</v>
      </c>
      <c r="M3996" s="34">
        <f>CONVERT(INDEX(DHW_StPt_Sch_EZ!$C$31:$I$54,MATCH(Schedules_8760!$C3996,DHW_StPt_Sch_EZ!$B$31:$B$54,0),MATCH(Schedules_8760!$F3996,DHW_StPt_Sch_EZ!$C$30:$I$30,0)),"F","C")</f>
        <v>53.333333333333329</v>
      </c>
      <c r="N3996" s="12"/>
      <c r="O3996" s="12"/>
      <c r="P3996" s="12"/>
    </row>
    <row r="3997" spans="1:16" x14ac:dyDescent="0.25">
      <c r="A3997" s="35">
        <v>3996</v>
      </c>
      <c r="B3997" s="89">
        <v>167.45833333333329</v>
      </c>
      <c r="C3997" s="35">
        <f t="shared" si="310"/>
        <v>12</v>
      </c>
      <c r="D3997" s="35">
        <f t="shared" si="313"/>
        <v>167</v>
      </c>
      <c r="E3997" s="35">
        <f t="shared" si="314"/>
        <v>6</v>
      </c>
      <c r="F3997" s="35" t="str">
        <f t="shared" si="311"/>
        <v>Friday</v>
      </c>
      <c r="G3997" s="35">
        <f t="shared" si="312"/>
        <v>6</v>
      </c>
      <c r="H3997" s="34">
        <f>CONVERT(INDEX(Htg_StPt_Sch_EZ!$C$4:$I$27,MATCH(Schedules_8760!$C3997,Htg_StPt_Sch_EZ!$B$4:$B$27,0),MATCH(Schedules_8760!$F3997,Htg_StPt_Sch_EZ!$C$3:$I$3,0)),"F","C")</f>
        <v>20.555555555555554</v>
      </c>
      <c r="I3997" s="34">
        <f>CONVERT(INDEX(Htg_StPt_Sch_EZ!$C$31:$I$54,MATCH(Schedules_8760!$C3997,Htg_StPt_Sch_EZ!$B$31:$B$54,0),MATCH(Schedules_8760!$F3997,Htg_StPt_Sch_EZ!$C$30:$I$30,0)),"F","C")</f>
        <v>19.444444444444443</v>
      </c>
      <c r="J3997" s="34">
        <f>CONVERT(INDEX(Clg_StPt_Sch_EZ!$C$4:$I$27,MATCH(Schedules_8760!$C3997,Clg_StPt_Sch_EZ!$B$4:$B$27,0),MATCH(Schedules_8760!$F3997,Clg_StPt_Sch_EZ!$C$3:$I$3,0)),"F","C")</f>
        <v>25.555555555555554</v>
      </c>
      <c r="K3997" s="34">
        <f>CONVERT(INDEX(Clg_StPt_Sch_EZ!$C$31:$I$54,MATCH(Schedules_8760!$C3997,Clg_StPt_Sch_EZ!$B$31:$B$54,0),MATCH(Schedules_8760!$F3997,Clg_StPt_Sch_EZ!$C$30:$I$30,0)),"F","C")</f>
        <v>25</v>
      </c>
      <c r="L3997" s="34">
        <f>CONVERT(INDEX(DHW_StPt_Sch_EZ!$C$4:$I$27,MATCH(Schedules_8760!$C3997,DHW_StPt_Sch_EZ!$B$4:$B$27,0),MATCH(Schedules_8760!$F3997,DHW_StPt_Sch_EZ!$C$3:$I$3,0)),"F","C")</f>
        <v>53.333333333333329</v>
      </c>
      <c r="M3997" s="34">
        <f>CONVERT(INDEX(DHW_StPt_Sch_EZ!$C$31:$I$54,MATCH(Schedules_8760!$C3997,DHW_StPt_Sch_EZ!$B$31:$B$54,0),MATCH(Schedules_8760!$F3997,DHW_StPt_Sch_EZ!$C$30:$I$30,0)),"F","C")</f>
        <v>53.333333333333329</v>
      </c>
      <c r="N3997" s="12"/>
      <c r="O3997" s="12"/>
      <c r="P3997" s="12"/>
    </row>
    <row r="3998" spans="1:16" x14ac:dyDescent="0.25">
      <c r="A3998" s="35">
        <v>3997</v>
      </c>
      <c r="B3998" s="89">
        <v>167.5</v>
      </c>
      <c r="C3998" s="35">
        <f t="shared" si="310"/>
        <v>13</v>
      </c>
      <c r="D3998" s="35">
        <f t="shared" si="313"/>
        <v>167</v>
      </c>
      <c r="E3998" s="35">
        <f t="shared" si="314"/>
        <v>6</v>
      </c>
      <c r="F3998" s="35" t="str">
        <f t="shared" si="311"/>
        <v>Friday</v>
      </c>
      <c r="G3998" s="35">
        <f t="shared" si="312"/>
        <v>6</v>
      </c>
      <c r="H3998" s="34">
        <f>CONVERT(INDEX(Htg_StPt_Sch_EZ!$C$4:$I$27,MATCH(Schedules_8760!$C3998,Htg_StPt_Sch_EZ!$B$4:$B$27,0),MATCH(Schedules_8760!$F3998,Htg_StPt_Sch_EZ!$C$3:$I$3,0)),"F","C")</f>
        <v>20.555555555555554</v>
      </c>
      <c r="I3998" s="34">
        <f>CONVERT(INDEX(Htg_StPt_Sch_EZ!$C$31:$I$54,MATCH(Schedules_8760!$C3998,Htg_StPt_Sch_EZ!$B$31:$B$54,0),MATCH(Schedules_8760!$F3998,Htg_StPt_Sch_EZ!$C$30:$I$30,0)),"F","C")</f>
        <v>19.444444444444443</v>
      </c>
      <c r="J3998" s="34">
        <f>CONVERT(INDEX(Clg_StPt_Sch_EZ!$C$4:$I$27,MATCH(Schedules_8760!$C3998,Clg_StPt_Sch_EZ!$B$4:$B$27,0),MATCH(Schedules_8760!$F3998,Clg_StPt_Sch_EZ!$C$3:$I$3,0)),"F","C")</f>
        <v>25.555555555555554</v>
      </c>
      <c r="K3998" s="34">
        <f>CONVERT(INDEX(Clg_StPt_Sch_EZ!$C$31:$I$54,MATCH(Schedules_8760!$C3998,Clg_StPt_Sch_EZ!$B$31:$B$54,0),MATCH(Schedules_8760!$F3998,Clg_StPt_Sch_EZ!$C$30:$I$30,0)),"F","C")</f>
        <v>25</v>
      </c>
      <c r="L3998" s="34">
        <f>CONVERT(INDEX(DHW_StPt_Sch_EZ!$C$4:$I$27,MATCH(Schedules_8760!$C3998,DHW_StPt_Sch_EZ!$B$4:$B$27,0),MATCH(Schedules_8760!$F3998,DHW_StPt_Sch_EZ!$C$3:$I$3,0)),"F","C")</f>
        <v>53.333333333333329</v>
      </c>
      <c r="M3998" s="34">
        <f>CONVERT(INDEX(DHW_StPt_Sch_EZ!$C$31:$I$54,MATCH(Schedules_8760!$C3998,DHW_StPt_Sch_EZ!$B$31:$B$54,0),MATCH(Schedules_8760!$F3998,DHW_StPt_Sch_EZ!$C$30:$I$30,0)),"F","C")</f>
        <v>53.333333333333329</v>
      </c>
      <c r="N3998" s="12"/>
      <c r="O3998" s="12"/>
      <c r="P3998" s="12"/>
    </row>
    <row r="3999" spans="1:16" x14ac:dyDescent="0.25">
      <c r="A3999" s="35">
        <v>3998</v>
      </c>
      <c r="B3999" s="89">
        <v>167.54166666666671</v>
      </c>
      <c r="C3999" s="35">
        <f t="shared" si="310"/>
        <v>14</v>
      </c>
      <c r="D3999" s="35">
        <f t="shared" si="313"/>
        <v>167</v>
      </c>
      <c r="E3999" s="35">
        <f t="shared" si="314"/>
        <v>6</v>
      </c>
      <c r="F3999" s="35" t="str">
        <f t="shared" si="311"/>
        <v>Friday</v>
      </c>
      <c r="G3999" s="35">
        <f t="shared" si="312"/>
        <v>6</v>
      </c>
      <c r="H3999" s="34">
        <f>CONVERT(INDEX(Htg_StPt_Sch_EZ!$C$4:$I$27,MATCH(Schedules_8760!$C3999,Htg_StPt_Sch_EZ!$B$4:$B$27,0),MATCH(Schedules_8760!$F3999,Htg_StPt_Sch_EZ!$C$3:$I$3,0)),"F","C")</f>
        <v>20.555555555555554</v>
      </c>
      <c r="I3999" s="34">
        <f>CONVERT(INDEX(Htg_StPt_Sch_EZ!$C$31:$I$54,MATCH(Schedules_8760!$C3999,Htg_StPt_Sch_EZ!$B$31:$B$54,0),MATCH(Schedules_8760!$F3999,Htg_StPt_Sch_EZ!$C$30:$I$30,0)),"F","C")</f>
        <v>19.444444444444443</v>
      </c>
      <c r="J3999" s="34">
        <f>CONVERT(INDEX(Clg_StPt_Sch_EZ!$C$4:$I$27,MATCH(Schedules_8760!$C3999,Clg_StPt_Sch_EZ!$B$4:$B$27,0),MATCH(Schedules_8760!$F3999,Clg_StPt_Sch_EZ!$C$3:$I$3,0)),"F","C")</f>
        <v>25.555555555555554</v>
      </c>
      <c r="K3999" s="34">
        <f>CONVERT(INDEX(Clg_StPt_Sch_EZ!$C$31:$I$54,MATCH(Schedules_8760!$C3999,Clg_StPt_Sch_EZ!$B$31:$B$54,0),MATCH(Schedules_8760!$F3999,Clg_StPt_Sch_EZ!$C$30:$I$30,0)),"F","C")</f>
        <v>25</v>
      </c>
      <c r="L3999" s="34">
        <f>CONVERT(INDEX(DHW_StPt_Sch_EZ!$C$4:$I$27,MATCH(Schedules_8760!$C3999,DHW_StPt_Sch_EZ!$B$4:$B$27,0),MATCH(Schedules_8760!$F3999,DHW_StPt_Sch_EZ!$C$3:$I$3,0)),"F","C")</f>
        <v>53.333333333333329</v>
      </c>
      <c r="M3999" s="34">
        <f>CONVERT(INDEX(DHW_StPt_Sch_EZ!$C$31:$I$54,MATCH(Schedules_8760!$C3999,DHW_StPt_Sch_EZ!$B$31:$B$54,0),MATCH(Schedules_8760!$F3999,DHW_StPt_Sch_EZ!$C$30:$I$30,0)),"F","C")</f>
        <v>53.333333333333329</v>
      </c>
      <c r="N3999" s="12"/>
      <c r="O3999" s="12"/>
      <c r="P3999" s="12"/>
    </row>
    <row r="4000" spans="1:16" x14ac:dyDescent="0.25">
      <c r="A4000" s="35">
        <v>3999</v>
      </c>
      <c r="B4000" s="89">
        <v>167.58333333333329</v>
      </c>
      <c r="C4000" s="35">
        <f t="shared" si="310"/>
        <v>15</v>
      </c>
      <c r="D4000" s="35">
        <f t="shared" si="313"/>
        <v>167</v>
      </c>
      <c r="E4000" s="35">
        <f t="shared" si="314"/>
        <v>6</v>
      </c>
      <c r="F4000" s="35" t="str">
        <f t="shared" si="311"/>
        <v>Friday</v>
      </c>
      <c r="G4000" s="35">
        <f t="shared" si="312"/>
        <v>6</v>
      </c>
      <c r="H4000" s="34">
        <f>CONVERT(INDEX(Htg_StPt_Sch_EZ!$C$4:$I$27,MATCH(Schedules_8760!$C4000,Htg_StPt_Sch_EZ!$B$4:$B$27,0),MATCH(Schedules_8760!$F4000,Htg_StPt_Sch_EZ!$C$3:$I$3,0)),"F","C")</f>
        <v>20.555555555555554</v>
      </c>
      <c r="I4000" s="34">
        <f>CONVERT(INDEX(Htg_StPt_Sch_EZ!$C$31:$I$54,MATCH(Schedules_8760!$C4000,Htg_StPt_Sch_EZ!$B$31:$B$54,0),MATCH(Schedules_8760!$F4000,Htg_StPt_Sch_EZ!$C$30:$I$30,0)),"F","C")</f>
        <v>21.111111111111111</v>
      </c>
      <c r="J4000" s="34">
        <f>CONVERT(INDEX(Clg_StPt_Sch_EZ!$C$4:$I$27,MATCH(Schedules_8760!$C4000,Clg_StPt_Sch_EZ!$B$4:$B$27,0),MATCH(Schedules_8760!$F4000,Clg_StPt_Sch_EZ!$C$3:$I$3,0)),"F","C")</f>
        <v>25.555555555555554</v>
      </c>
      <c r="K4000" s="34">
        <f>CONVERT(INDEX(Clg_StPt_Sch_EZ!$C$31:$I$54,MATCH(Schedules_8760!$C4000,Clg_StPt_Sch_EZ!$B$31:$B$54,0),MATCH(Schedules_8760!$F4000,Clg_StPt_Sch_EZ!$C$30:$I$30,0)),"F","C")</f>
        <v>25</v>
      </c>
      <c r="L4000" s="34">
        <f>CONVERT(INDEX(DHW_StPt_Sch_EZ!$C$4:$I$27,MATCH(Schedules_8760!$C4000,DHW_StPt_Sch_EZ!$B$4:$B$27,0),MATCH(Schedules_8760!$F4000,DHW_StPt_Sch_EZ!$C$3:$I$3,0)),"F","C")</f>
        <v>53.333333333333329</v>
      </c>
      <c r="M4000" s="34">
        <f>CONVERT(INDEX(DHW_StPt_Sch_EZ!$C$31:$I$54,MATCH(Schedules_8760!$C4000,DHW_StPt_Sch_EZ!$B$31:$B$54,0),MATCH(Schedules_8760!$F4000,DHW_StPt_Sch_EZ!$C$30:$I$30,0)),"F","C")</f>
        <v>53.333333333333329</v>
      </c>
      <c r="N4000" s="12"/>
      <c r="O4000" s="12"/>
      <c r="P4000" s="12"/>
    </row>
    <row r="4001" spans="1:16" x14ac:dyDescent="0.25">
      <c r="A4001" s="35">
        <v>4000</v>
      </c>
      <c r="B4001" s="89">
        <v>167.625</v>
      </c>
      <c r="C4001" s="35">
        <f t="shared" si="310"/>
        <v>16</v>
      </c>
      <c r="D4001" s="35">
        <f t="shared" si="313"/>
        <v>167</v>
      </c>
      <c r="E4001" s="35">
        <f t="shared" si="314"/>
        <v>6</v>
      </c>
      <c r="F4001" s="35" t="str">
        <f t="shared" si="311"/>
        <v>Friday</v>
      </c>
      <c r="G4001" s="35">
        <f t="shared" si="312"/>
        <v>6</v>
      </c>
      <c r="H4001" s="34">
        <f>CONVERT(INDEX(Htg_StPt_Sch_EZ!$C$4:$I$27,MATCH(Schedules_8760!$C4001,Htg_StPt_Sch_EZ!$B$4:$B$27,0),MATCH(Schedules_8760!$F4001,Htg_StPt_Sch_EZ!$C$3:$I$3,0)),"F","C")</f>
        <v>20.555555555555554</v>
      </c>
      <c r="I4001" s="34">
        <f>CONVERT(INDEX(Htg_StPt_Sch_EZ!$C$31:$I$54,MATCH(Schedules_8760!$C4001,Htg_StPt_Sch_EZ!$B$31:$B$54,0),MATCH(Schedules_8760!$F4001,Htg_StPt_Sch_EZ!$C$30:$I$30,0)),"F","C")</f>
        <v>21.111111111111111</v>
      </c>
      <c r="J4001" s="34">
        <f>CONVERT(INDEX(Clg_StPt_Sch_EZ!$C$4:$I$27,MATCH(Schedules_8760!$C4001,Clg_StPt_Sch_EZ!$B$4:$B$27,0),MATCH(Schedules_8760!$F4001,Clg_StPt_Sch_EZ!$C$3:$I$3,0)),"F","C")</f>
        <v>25.555555555555554</v>
      </c>
      <c r="K4001" s="34">
        <f>CONVERT(INDEX(Clg_StPt_Sch_EZ!$C$31:$I$54,MATCH(Schedules_8760!$C4001,Clg_StPt_Sch_EZ!$B$31:$B$54,0),MATCH(Schedules_8760!$F4001,Clg_StPt_Sch_EZ!$C$30:$I$30,0)),"F","C")</f>
        <v>25</v>
      </c>
      <c r="L4001" s="34">
        <f>CONVERT(INDEX(DHW_StPt_Sch_EZ!$C$4:$I$27,MATCH(Schedules_8760!$C4001,DHW_StPt_Sch_EZ!$B$4:$B$27,0),MATCH(Schedules_8760!$F4001,DHW_StPt_Sch_EZ!$C$3:$I$3,0)),"F","C")</f>
        <v>53.333333333333329</v>
      </c>
      <c r="M4001" s="34">
        <f>CONVERT(INDEX(DHW_StPt_Sch_EZ!$C$31:$I$54,MATCH(Schedules_8760!$C4001,DHW_StPt_Sch_EZ!$B$31:$B$54,0),MATCH(Schedules_8760!$F4001,DHW_StPt_Sch_EZ!$C$30:$I$30,0)),"F","C")</f>
        <v>53.333333333333329</v>
      </c>
      <c r="N4001" s="12"/>
      <c r="O4001" s="12"/>
      <c r="P4001" s="12"/>
    </row>
    <row r="4002" spans="1:16" x14ac:dyDescent="0.25">
      <c r="A4002" s="35">
        <v>4001</v>
      </c>
      <c r="B4002" s="89">
        <v>167.66666666666671</v>
      </c>
      <c r="C4002" s="35">
        <f t="shared" si="310"/>
        <v>17</v>
      </c>
      <c r="D4002" s="35">
        <f t="shared" si="313"/>
        <v>167</v>
      </c>
      <c r="E4002" s="35">
        <f t="shared" si="314"/>
        <v>6</v>
      </c>
      <c r="F4002" s="35" t="str">
        <f t="shared" si="311"/>
        <v>Friday</v>
      </c>
      <c r="G4002" s="35">
        <f t="shared" si="312"/>
        <v>6</v>
      </c>
      <c r="H4002" s="34">
        <f>CONVERT(INDEX(Htg_StPt_Sch_EZ!$C$4:$I$27,MATCH(Schedules_8760!$C4002,Htg_StPt_Sch_EZ!$B$4:$B$27,0),MATCH(Schedules_8760!$F4002,Htg_StPt_Sch_EZ!$C$3:$I$3,0)),"F","C")</f>
        <v>20.555555555555554</v>
      </c>
      <c r="I4002" s="34">
        <f>CONVERT(INDEX(Htg_StPt_Sch_EZ!$C$31:$I$54,MATCH(Schedules_8760!$C4002,Htg_StPt_Sch_EZ!$B$31:$B$54,0),MATCH(Schedules_8760!$F4002,Htg_StPt_Sch_EZ!$C$30:$I$30,0)),"F","C")</f>
        <v>17.777777777777779</v>
      </c>
      <c r="J4002" s="34">
        <f>CONVERT(INDEX(Clg_StPt_Sch_EZ!$C$4:$I$27,MATCH(Schedules_8760!$C4002,Clg_StPt_Sch_EZ!$B$4:$B$27,0),MATCH(Schedules_8760!$F4002,Clg_StPt_Sch_EZ!$C$3:$I$3,0)),"F","C")</f>
        <v>25.555555555555554</v>
      </c>
      <c r="K4002" s="34">
        <f>CONVERT(INDEX(Clg_StPt_Sch_EZ!$C$31:$I$54,MATCH(Schedules_8760!$C4002,Clg_StPt_Sch_EZ!$B$31:$B$54,0),MATCH(Schedules_8760!$F4002,Clg_StPt_Sch_EZ!$C$30:$I$30,0)),"F","C")</f>
        <v>25</v>
      </c>
      <c r="L4002" s="34">
        <f>CONVERT(INDEX(DHW_StPt_Sch_EZ!$C$4:$I$27,MATCH(Schedules_8760!$C4002,DHW_StPt_Sch_EZ!$B$4:$B$27,0),MATCH(Schedules_8760!$F4002,DHW_StPt_Sch_EZ!$C$3:$I$3,0)),"F","C")</f>
        <v>53.333333333333329</v>
      </c>
      <c r="M4002" s="34">
        <f>CONVERT(INDEX(DHW_StPt_Sch_EZ!$C$31:$I$54,MATCH(Schedules_8760!$C4002,DHW_StPt_Sch_EZ!$B$31:$B$54,0),MATCH(Schedules_8760!$F4002,DHW_StPt_Sch_EZ!$C$30:$I$30,0)),"F","C")</f>
        <v>53.333333333333329</v>
      </c>
      <c r="N4002" s="12"/>
      <c r="O4002" s="12"/>
      <c r="P4002" s="12"/>
    </row>
    <row r="4003" spans="1:16" x14ac:dyDescent="0.25">
      <c r="A4003" s="35">
        <v>4002</v>
      </c>
      <c r="B4003" s="89">
        <v>167.70833333333329</v>
      </c>
      <c r="C4003" s="35">
        <f t="shared" si="310"/>
        <v>18</v>
      </c>
      <c r="D4003" s="35">
        <f t="shared" si="313"/>
        <v>167</v>
      </c>
      <c r="E4003" s="35">
        <f t="shared" si="314"/>
        <v>6</v>
      </c>
      <c r="F4003" s="35" t="str">
        <f t="shared" si="311"/>
        <v>Friday</v>
      </c>
      <c r="G4003" s="35">
        <f t="shared" si="312"/>
        <v>6</v>
      </c>
      <c r="H4003" s="34">
        <f>CONVERT(INDEX(Htg_StPt_Sch_EZ!$C$4:$I$27,MATCH(Schedules_8760!$C4003,Htg_StPt_Sch_EZ!$B$4:$B$27,0),MATCH(Schedules_8760!$F4003,Htg_StPt_Sch_EZ!$C$3:$I$3,0)),"F","C")</f>
        <v>20.555555555555554</v>
      </c>
      <c r="I4003" s="34">
        <f>CONVERT(INDEX(Htg_StPt_Sch_EZ!$C$31:$I$54,MATCH(Schedules_8760!$C4003,Htg_StPt_Sch_EZ!$B$31:$B$54,0),MATCH(Schedules_8760!$F4003,Htg_StPt_Sch_EZ!$C$30:$I$30,0)),"F","C")</f>
        <v>17.777777777777779</v>
      </c>
      <c r="J4003" s="34">
        <f>CONVERT(INDEX(Clg_StPt_Sch_EZ!$C$4:$I$27,MATCH(Schedules_8760!$C4003,Clg_StPt_Sch_EZ!$B$4:$B$27,0),MATCH(Schedules_8760!$F4003,Clg_StPt_Sch_EZ!$C$3:$I$3,0)),"F","C")</f>
        <v>25.555555555555554</v>
      </c>
      <c r="K4003" s="34">
        <f>CONVERT(INDEX(Clg_StPt_Sch_EZ!$C$31:$I$54,MATCH(Schedules_8760!$C4003,Clg_StPt_Sch_EZ!$B$31:$B$54,0),MATCH(Schedules_8760!$F4003,Clg_StPt_Sch_EZ!$C$30:$I$30,0)),"F","C")</f>
        <v>28.333333333333332</v>
      </c>
      <c r="L4003" s="34">
        <f>CONVERT(INDEX(DHW_StPt_Sch_EZ!$C$4:$I$27,MATCH(Schedules_8760!$C4003,DHW_StPt_Sch_EZ!$B$4:$B$27,0),MATCH(Schedules_8760!$F4003,DHW_StPt_Sch_EZ!$C$3:$I$3,0)),"F","C")</f>
        <v>53.333333333333329</v>
      </c>
      <c r="M4003" s="34">
        <f>CONVERT(INDEX(DHW_StPt_Sch_EZ!$C$31:$I$54,MATCH(Schedules_8760!$C4003,DHW_StPt_Sch_EZ!$B$31:$B$54,0),MATCH(Schedules_8760!$F4003,DHW_StPt_Sch_EZ!$C$30:$I$30,0)),"F","C")</f>
        <v>53.333333333333329</v>
      </c>
      <c r="N4003" s="12"/>
      <c r="O4003" s="12"/>
      <c r="P4003" s="12"/>
    </row>
    <row r="4004" spans="1:16" x14ac:dyDescent="0.25">
      <c r="A4004" s="35">
        <v>4003</v>
      </c>
      <c r="B4004" s="89">
        <v>167.75</v>
      </c>
      <c r="C4004" s="35">
        <f t="shared" si="310"/>
        <v>19</v>
      </c>
      <c r="D4004" s="35">
        <f t="shared" si="313"/>
        <v>167</v>
      </c>
      <c r="E4004" s="35">
        <f t="shared" si="314"/>
        <v>6</v>
      </c>
      <c r="F4004" s="35" t="str">
        <f t="shared" si="311"/>
        <v>Friday</v>
      </c>
      <c r="G4004" s="35">
        <f t="shared" si="312"/>
        <v>6</v>
      </c>
      <c r="H4004" s="34">
        <f>CONVERT(INDEX(Htg_StPt_Sch_EZ!$C$4:$I$27,MATCH(Schedules_8760!$C4004,Htg_StPt_Sch_EZ!$B$4:$B$27,0),MATCH(Schedules_8760!$F4004,Htg_StPt_Sch_EZ!$C$3:$I$3,0)),"F","C")</f>
        <v>20.555555555555554</v>
      </c>
      <c r="I4004" s="34">
        <f>CONVERT(INDEX(Htg_StPt_Sch_EZ!$C$31:$I$54,MATCH(Schedules_8760!$C4004,Htg_StPt_Sch_EZ!$B$31:$B$54,0),MATCH(Schedules_8760!$F4004,Htg_StPt_Sch_EZ!$C$30:$I$30,0)),"F","C")</f>
        <v>18.333333333333332</v>
      </c>
      <c r="J4004" s="34">
        <f>CONVERT(INDEX(Clg_StPt_Sch_EZ!$C$4:$I$27,MATCH(Schedules_8760!$C4004,Clg_StPt_Sch_EZ!$B$4:$B$27,0),MATCH(Schedules_8760!$F4004,Clg_StPt_Sch_EZ!$C$3:$I$3,0)),"F","C")</f>
        <v>25.555555555555554</v>
      </c>
      <c r="K4004" s="34">
        <f>CONVERT(INDEX(Clg_StPt_Sch_EZ!$C$31:$I$54,MATCH(Schedules_8760!$C4004,Clg_StPt_Sch_EZ!$B$31:$B$54,0),MATCH(Schedules_8760!$F4004,Clg_StPt_Sch_EZ!$C$30:$I$30,0)),"F","C")</f>
        <v>28.333333333333332</v>
      </c>
      <c r="L4004" s="34">
        <f>CONVERT(INDEX(DHW_StPt_Sch_EZ!$C$4:$I$27,MATCH(Schedules_8760!$C4004,DHW_StPt_Sch_EZ!$B$4:$B$27,0),MATCH(Schedules_8760!$F4004,DHW_StPt_Sch_EZ!$C$3:$I$3,0)),"F","C")</f>
        <v>53.333333333333329</v>
      </c>
      <c r="M4004" s="34">
        <f>CONVERT(INDEX(DHW_StPt_Sch_EZ!$C$31:$I$54,MATCH(Schedules_8760!$C4004,DHW_StPt_Sch_EZ!$B$31:$B$54,0),MATCH(Schedules_8760!$F4004,DHW_StPt_Sch_EZ!$C$30:$I$30,0)),"F","C")</f>
        <v>53.333333333333329</v>
      </c>
      <c r="N4004" s="12"/>
      <c r="O4004" s="12"/>
      <c r="P4004" s="12"/>
    </row>
    <row r="4005" spans="1:16" x14ac:dyDescent="0.25">
      <c r="A4005" s="35">
        <v>4004</v>
      </c>
      <c r="B4005" s="89">
        <v>167.79166666666671</v>
      </c>
      <c r="C4005" s="35">
        <f t="shared" si="310"/>
        <v>20</v>
      </c>
      <c r="D4005" s="35">
        <f t="shared" si="313"/>
        <v>167</v>
      </c>
      <c r="E4005" s="35">
        <f t="shared" si="314"/>
        <v>6</v>
      </c>
      <c r="F4005" s="35" t="str">
        <f t="shared" si="311"/>
        <v>Friday</v>
      </c>
      <c r="G4005" s="35">
        <f t="shared" si="312"/>
        <v>6</v>
      </c>
      <c r="H4005" s="34">
        <f>CONVERT(INDEX(Htg_StPt_Sch_EZ!$C$4:$I$27,MATCH(Schedules_8760!$C4005,Htg_StPt_Sch_EZ!$B$4:$B$27,0),MATCH(Schedules_8760!$F4005,Htg_StPt_Sch_EZ!$C$3:$I$3,0)),"F","C")</f>
        <v>20.555555555555554</v>
      </c>
      <c r="I4005" s="34">
        <f>CONVERT(INDEX(Htg_StPt_Sch_EZ!$C$31:$I$54,MATCH(Schedules_8760!$C4005,Htg_StPt_Sch_EZ!$B$31:$B$54,0),MATCH(Schedules_8760!$F4005,Htg_StPt_Sch_EZ!$C$30:$I$30,0)),"F","C")</f>
        <v>18.888888888888889</v>
      </c>
      <c r="J4005" s="34">
        <f>CONVERT(INDEX(Clg_StPt_Sch_EZ!$C$4:$I$27,MATCH(Schedules_8760!$C4005,Clg_StPt_Sch_EZ!$B$4:$B$27,0),MATCH(Schedules_8760!$F4005,Clg_StPt_Sch_EZ!$C$3:$I$3,0)),"F","C")</f>
        <v>25.555555555555554</v>
      </c>
      <c r="K4005" s="34">
        <f>CONVERT(INDEX(Clg_StPt_Sch_EZ!$C$31:$I$54,MATCH(Schedules_8760!$C4005,Clg_StPt_Sch_EZ!$B$31:$B$54,0),MATCH(Schedules_8760!$F4005,Clg_StPt_Sch_EZ!$C$30:$I$30,0)),"F","C")</f>
        <v>28.333333333333332</v>
      </c>
      <c r="L4005" s="34">
        <f>CONVERT(INDEX(DHW_StPt_Sch_EZ!$C$4:$I$27,MATCH(Schedules_8760!$C4005,DHW_StPt_Sch_EZ!$B$4:$B$27,0),MATCH(Schedules_8760!$F4005,DHW_StPt_Sch_EZ!$C$3:$I$3,0)),"F","C")</f>
        <v>53.333333333333329</v>
      </c>
      <c r="M4005" s="34">
        <f>CONVERT(INDEX(DHW_StPt_Sch_EZ!$C$31:$I$54,MATCH(Schedules_8760!$C4005,DHW_StPt_Sch_EZ!$B$31:$B$54,0),MATCH(Schedules_8760!$F4005,DHW_StPt_Sch_EZ!$C$30:$I$30,0)),"F","C")</f>
        <v>53.333333333333329</v>
      </c>
      <c r="N4005" s="12"/>
      <c r="O4005" s="12"/>
      <c r="P4005" s="12"/>
    </row>
    <row r="4006" spans="1:16" x14ac:dyDescent="0.25">
      <c r="A4006" s="35">
        <v>4005</v>
      </c>
      <c r="B4006" s="89">
        <v>167.83333333333329</v>
      </c>
      <c r="C4006" s="35">
        <f t="shared" si="310"/>
        <v>21</v>
      </c>
      <c r="D4006" s="35">
        <f t="shared" si="313"/>
        <v>167</v>
      </c>
      <c r="E4006" s="35">
        <f t="shared" si="314"/>
        <v>6</v>
      </c>
      <c r="F4006" s="35" t="str">
        <f t="shared" si="311"/>
        <v>Friday</v>
      </c>
      <c r="G4006" s="35">
        <f t="shared" si="312"/>
        <v>6</v>
      </c>
      <c r="H4006" s="34">
        <f>CONVERT(INDEX(Htg_StPt_Sch_EZ!$C$4:$I$27,MATCH(Schedules_8760!$C4006,Htg_StPt_Sch_EZ!$B$4:$B$27,0),MATCH(Schedules_8760!$F4006,Htg_StPt_Sch_EZ!$C$3:$I$3,0)),"F","C")</f>
        <v>20.555555555555554</v>
      </c>
      <c r="I4006" s="34">
        <f>CONVERT(INDEX(Htg_StPt_Sch_EZ!$C$31:$I$54,MATCH(Schedules_8760!$C4006,Htg_StPt_Sch_EZ!$B$31:$B$54,0),MATCH(Schedules_8760!$F4006,Htg_StPt_Sch_EZ!$C$30:$I$30,0)),"F","C")</f>
        <v>19.444444444444443</v>
      </c>
      <c r="J4006" s="34">
        <f>CONVERT(INDEX(Clg_StPt_Sch_EZ!$C$4:$I$27,MATCH(Schedules_8760!$C4006,Clg_StPt_Sch_EZ!$B$4:$B$27,0),MATCH(Schedules_8760!$F4006,Clg_StPt_Sch_EZ!$C$3:$I$3,0)),"F","C")</f>
        <v>25.555555555555554</v>
      </c>
      <c r="K4006" s="34">
        <f>CONVERT(INDEX(Clg_StPt_Sch_EZ!$C$31:$I$54,MATCH(Schedules_8760!$C4006,Clg_StPt_Sch_EZ!$B$31:$B$54,0),MATCH(Schedules_8760!$F4006,Clg_StPt_Sch_EZ!$C$30:$I$30,0)),"F","C")</f>
        <v>28.333333333333332</v>
      </c>
      <c r="L4006" s="34">
        <f>CONVERT(INDEX(DHW_StPt_Sch_EZ!$C$4:$I$27,MATCH(Schedules_8760!$C4006,DHW_StPt_Sch_EZ!$B$4:$B$27,0),MATCH(Schedules_8760!$F4006,DHW_StPt_Sch_EZ!$C$3:$I$3,0)),"F","C")</f>
        <v>53.333333333333329</v>
      </c>
      <c r="M4006" s="34">
        <f>CONVERT(INDEX(DHW_StPt_Sch_EZ!$C$31:$I$54,MATCH(Schedules_8760!$C4006,DHW_StPt_Sch_EZ!$B$31:$B$54,0),MATCH(Schedules_8760!$F4006,DHW_StPt_Sch_EZ!$C$30:$I$30,0)),"F","C")</f>
        <v>53.333333333333329</v>
      </c>
      <c r="N4006" s="12"/>
      <c r="O4006" s="12"/>
      <c r="P4006" s="12"/>
    </row>
    <row r="4007" spans="1:16" x14ac:dyDescent="0.25">
      <c r="A4007" s="35">
        <v>4006</v>
      </c>
      <c r="B4007" s="89">
        <v>167.875</v>
      </c>
      <c r="C4007" s="35">
        <f t="shared" si="310"/>
        <v>22</v>
      </c>
      <c r="D4007" s="35">
        <f t="shared" si="313"/>
        <v>167</v>
      </c>
      <c r="E4007" s="35">
        <f t="shared" si="314"/>
        <v>6</v>
      </c>
      <c r="F4007" s="35" t="str">
        <f t="shared" si="311"/>
        <v>Friday</v>
      </c>
      <c r="G4007" s="35">
        <f t="shared" si="312"/>
        <v>6</v>
      </c>
      <c r="H4007" s="34">
        <f>CONVERT(INDEX(Htg_StPt_Sch_EZ!$C$4:$I$27,MATCH(Schedules_8760!$C4007,Htg_StPt_Sch_EZ!$B$4:$B$27,0),MATCH(Schedules_8760!$F4007,Htg_StPt_Sch_EZ!$C$3:$I$3,0)),"F","C")</f>
        <v>20.555555555555554</v>
      </c>
      <c r="I4007" s="34">
        <f>CONVERT(INDEX(Htg_StPt_Sch_EZ!$C$31:$I$54,MATCH(Schedules_8760!$C4007,Htg_StPt_Sch_EZ!$B$31:$B$54,0),MATCH(Schedules_8760!$F4007,Htg_StPt_Sch_EZ!$C$30:$I$30,0)),"F","C")</f>
        <v>19.444444444444443</v>
      </c>
      <c r="J4007" s="34">
        <f>CONVERT(INDEX(Clg_StPt_Sch_EZ!$C$4:$I$27,MATCH(Schedules_8760!$C4007,Clg_StPt_Sch_EZ!$B$4:$B$27,0),MATCH(Schedules_8760!$F4007,Clg_StPt_Sch_EZ!$C$3:$I$3,0)),"F","C")</f>
        <v>25.555555555555554</v>
      </c>
      <c r="K4007" s="34">
        <f>CONVERT(INDEX(Clg_StPt_Sch_EZ!$C$31:$I$54,MATCH(Schedules_8760!$C4007,Clg_StPt_Sch_EZ!$B$31:$B$54,0),MATCH(Schedules_8760!$F4007,Clg_StPt_Sch_EZ!$C$30:$I$30,0)),"F","C")</f>
        <v>28.333333333333332</v>
      </c>
      <c r="L4007" s="34">
        <f>CONVERT(INDEX(DHW_StPt_Sch_EZ!$C$4:$I$27,MATCH(Schedules_8760!$C4007,DHW_StPt_Sch_EZ!$B$4:$B$27,0),MATCH(Schedules_8760!$F4007,DHW_StPt_Sch_EZ!$C$3:$I$3,0)),"F","C")</f>
        <v>53.333333333333329</v>
      </c>
      <c r="M4007" s="34">
        <f>CONVERT(INDEX(DHW_StPt_Sch_EZ!$C$31:$I$54,MATCH(Schedules_8760!$C4007,DHW_StPt_Sch_EZ!$B$31:$B$54,0),MATCH(Schedules_8760!$F4007,DHW_StPt_Sch_EZ!$C$30:$I$30,0)),"F","C")</f>
        <v>53.333333333333329</v>
      </c>
      <c r="N4007" s="12"/>
      <c r="O4007" s="12"/>
      <c r="P4007" s="12"/>
    </row>
    <row r="4008" spans="1:16" x14ac:dyDescent="0.25">
      <c r="A4008" s="35">
        <v>4007</v>
      </c>
      <c r="B4008" s="89">
        <v>167.91666666666671</v>
      </c>
      <c r="C4008" s="35">
        <f t="shared" si="310"/>
        <v>23</v>
      </c>
      <c r="D4008" s="35">
        <f t="shared" si="313"/>
        <v>167</v>
      </c>
      <c r="E4008" s="35">
        <f t="shared" si="314"/>
        <v>6</v>
      </c>
      <c r="F4008" s="35" t="str">
        <f t="shared" si="311"/>
        <v>Friday</v>
      </c>
      <c r="G4008" s="35">
        <f t="shared" si="312"/>
        <v>6</v>
      </c>
      <c r="H4008" s="34">
        <f>CONVERT(INDEX(Htg_StPt_Sch_EZ!$C$4:$I$27,MATCH(Schedules_8760!$C4008,Htg_StPt_Sch_EZ!$B$4:$B$27,0),MATCH(Schedules_8760!$F4008,Htg_StPt_Sch_EZ!$C$3:$I$3,0)),"F","C")</f>
        <v>20.555555555555554</v>
      </c>
      <c r="I4008" s="34">
        <f>CONVERT(INDEX(Htg_StPt_Sch_EZ!$C$31:$I$54,MATCH(Schedules_8760!$C4008,Htg_StPt_Sch_EZ!$B$31:$B$54,0),MATCH(Schedules_8760!$F4008,Htg_StPt_Sch_EZ!$C$30:$I$30,0)),"F","C")</f>
        <v>19.444444444444443</v>
      </c>
      <c r="J4008" s="34">
        <f>CONVERT(INDEX(Clg_StPt_Sch_EZ!$C$4:$I$27,MATCH(Schedules_8760!$C4008,Clg_StPt_Sch_EZ!$B$4:$B$27,0),MATCH(Schedules_8760!$F4008,Clg_StPt_Sch_EZ!$C$3:$I$3,0)),"F","C")</f>
        <v>25.555555555555554</v>
      </c>
      <c r="K4008" s="34">
        <f>CONVERT(INDEX(Clg_StPt_Sch_EZ!$C$31:$I$54,MATCH(Schedules_8760!$C4008,Clg_StPt_Sch_EZ!$B$31:$B$54,0),MATCH(Schedules_8760!$F4008,Clg_StPt_Sch_EZ!$C$30:$I$30,0)),"F","C")</f>
        <v>28.333333333333332</v>
      </c>
      <c r="L4008" s="34">
        <f>CONVERT(INDEX(DHW_StPt_Sch_EZ!$C$4:$I$27,MATCH(Schedules_8760!$C4008,DHW_StPt_Sch_EZ!$B$4:$B$27,0),MATCH(Schedules_8760!$F4008,DHW_StPt_Sch_EZ!$C$3:$I$3,0)),"F","C")</f>
        <v>53.333333333333329</v>
      </c>
      <c r="M4008" s="34">
        <f>CONVERT(INDEX(DHW_StPt_Sch_EZ!$C$31:$I$54,MATCH(Schedules_8760!$C4008,DHW_StPt_Sch_EZ!$B$31:$B$54,0),MATCH(Schedules_8760!$F4008,DHW_StPt_Sch_EZ!$C$30:$I$30,0)),"F","C")</f>
        <v>53.333333333333329</v>
      </c>
      <c r="N4008" s="12"/>
      <c r="O4008" s="12"/>
      <c r="P4008" s="12"/>
    </row>
    <row r="4009" spans="1:16" x14ac:dyDescent="0.25">
      <c r="A4009" s="35">
        <v>4008</v>
      </c>
      <c r="B4009" s="89">
        <v>167.95833333333329</v>
      </c>
      <c r="C4009" s="35">
        <f t="shared" si="310"/>
        <v>24</v>
      </c>
      <c r="D4009" s="35">
        <f t="shared" si="313"/>
        <v>167</v>
      </c>
      <c r="E4009" s="35">
        <f t="shared" si="314"/>
        <v>6</v>
      </c>
      <c r="F4009" s="35" t="str">
        <f t="shared" si="311"/>
        <v>Friday</v>
      </c>
      <c r="G4009" s="35">
        <f t="shared" si="312"/>
        <v>6</v>
      </c>
      <c r="H4009" s="34">
        <f>CONVERT(INDEX(Htg_StPt_Sch_EZ!$C$4:$I$27,MATCH(Schedules_8760!$C4009,Htg_StPt_Sch_EZ!$B$4:$B$27,0),MATCH(Schedules_8760!$F4009,Htg_StPt_Sch_EZ!$C$3:$I$3,0)),"F","C")</f>
        <v>20.555555555555554</v>
      </c>
      <c r="I4009" s="34">
        <f>CONVERT(INDEX(Htg_StPt_Sch_EZ!$C$31:$I$54,MATCH(Schedules_8760!$C4009,Htg_StPt_Sch_EZ!$B$31:$B$54,0),MATCH(Schedules_8760!$F4009,Htg_StPt_Sch_EZ!$C$30:$I$30,0)),"F","C")</f>
        <v>19.444444444444443</v>
      </c>
      <c r="J4009" s="34">
        <f>CONVERT(INDEX(Clg_StPt_Sch_EZ!$C$4:$I$27,MATCH(Schedules_8760!$C4009,Clg_StPt_Sch_EZ!$B$4:$B$27,0),MATCH(Schedules_8760!$F4009,Clg_StPt_Sch_EZ!$C$3:$I$3,0)),"F","C")</f>
        <v>25.555555555555554</v>
      </c>
      <c r="K4009" s="34">
        <f>CONVERT(INDEX(Clg_StPt_Sch_EZ!$C$31:$I$54,MATCH(Schedules_8760!$C4009,Clg_StPt_Sch_EZ!$B$31:$B$54,0),MATCH(Schedules_8760!$F4009,Clg_StPt_Sch_EZ!$C$30:$I$30,0)),"F","C")</f>
        <v>28.333333333333332</v>
      </c>
      <c r="L4009" s="34">
        <f>CONVERT(INDEX(DHW_StPt_Sch_EZ!$C$4:$I$27,MATCH(Schedules_8760!$C4009,DHW_StPt_Sch_EZ!$B$4:$B$27,0),MATCH(Schedules_8760!$F4009,DHW_StPt_Sch_EZ!$C$3:$I$3,0)),"F","C")</f>
        <v>53.333333333333329</v>
      </c>
      <c r="M4009" s="34">
        <f>CONVERT(INDEX(DHW_StPt_Sch_EZ!$C$31:$I$54,MATCH(Schedules_8760!$C4009,DHW_StPt_Sch_EZ!$B$31:$B$54,0),MATCH(Schedules_8760!$F4009,DHW_StPt_Sch_EZ!$C$30:$I$30,0)),"F","C")</f>
        <v>53.333333333333329</v>
      </c>
      <c r="N4009" s="12"/>
      <c r="O4009" s="12"/>
      <c r="P4009" s="12"/>
    </row>
    <row r="4010" spans="1:16" x14ac:dyDescent="0.25">
      <c r="A4010" s="35">
        <v>4009</v>
      </c>
      <c r="B4010" s="89">
        <v>168</v>
      </c>
      <c r="C4010" s="35">
        <f t="shared" si="310"/>
        <v>1</v>
      </c>
      <c r="D4010" s="35">
        <f t="shared" si="313"/>
        <v>168</v>
      </c>
      <c r="E4010" s="35">
        <f t="shared" si="314"/>
        <v>7</v>
      </c>
      <c r="F4010" s="35" t="str">
        <f t="shared" si="311"/>
        <v>Saturday</v>
      </c>
      <c r="G4010" s="35">
        <f t="shared" si="312"/>
        <v>6</v>
      </c>
      <c r="H4010" s="34">
        <f>CONVERT(INDEX(Htg_StPt_Sch_EZ!$C$4:$I$27,MATCH(Schedules_8760!$C4010,Htg_StPt_Sch_EZ!$B$4:$B$27,0),MATCH(Schedules_8760!$F4010,Htg_StPt_Sch_EZ!$C$3:$I$3,0)),"F","C")</f>
        <v>20.555555555555554</v>
      </c>
      <c r="I4010" s="34">
        <f>CONVERT(INDEX(Htg_StPt_Sch_EZ!$C$31:$I$54,MATCH(Schedules_8760!$C4010,Htg_StPt_Sch_EZ!$B$31:$B$54,0),MATCH(Schedules_8760!$F4010,Htg_StPt_Sch_EZ!$C$30:$I$30,0)),"F","C")</f>
        <v>19.444444444444443</v>
      </c>
      <c r="J4010" s="34">
        <f>CONVERT(INDEX(Clg_StPt_Sch_EZ!$C$4:$I$27,MATCH(Schedules_8760!$C4010,Clg_StPt_Sch_EZ!$B$4:$B$27,0),MATCH(Schedules_8760!$F4010,Clg_StPt_Sch_EZ!$C$3:$I$3,0)),"F","C")</f>
        <v>25.555555555555554</v>
      </c>
      <c r="K4010" s="34">
        <f>CONVERT(INDEX(Clg_StPt_Sch_EZ!$C$31:$I$54,MATCH(Schedules_8760!$C4010,Clg_StPt_Sch_EZ!$B$31:$B$54,0),MATCH(Schedules_8760!$F4010,Clg_StPt_Sch_EZ!$C$30:$I$30,0)),"F","C")</f>
        <v>28.333333333333332</v>
      </c>
      <c r="L4010" s="34">
        <f>CONVERT(INDEX(DHW_StPt_Sch_EZ!$C$4:$I$27,MATCH(Schedules_8760!$C4010,DHW_StPt_Sch_EZ!$B$4:$B$27,0),MATCH(Schedules_8760!$F4010,DHW_StPt_Sch_EZ!$C$3:$I$3,0)),"F","C")</f>
        <v>53.333333333333329</v>
      </c>
      <c r="M4010" s="34">
        <f>CONVERT(INDEX(DHW_StPt_Sch_EZ!$C$31:$I$54,MATCH(Schedules_8760!$C4010,DHW_StPt_Sch_EZ!$B$31:$B$54,0),MATCH(Schedules_8760!$F4010,DHW_StPt_Sch_EZ!$C$30:$I$30,0)),"F","C")</f>
        <v>53.333333333333329</v>
      </c>
      <c r="N4010" s="12"/>
      <c r="O4010" s="12"/>
      <c r="P4010" s="12"/>
    </row>
    <row r="4011" spans="1:16" x14ac:dyDescent="0.25">
      <c r="A4011" s="35">
        <v>4010</v>
      </c>
      <c r="B4011" s="89">
        <v>168.04166666666671</v>
      </c>
      <c r="C4011" s="35">
        <f t="shared" si="310"/>
        <v>2</v>
      </c>
      <c r="D4011" s="35">
        <f t="shared" si="313"/>
        <v>168</v>
      </c>
      <c r="E4011" s="35">
        <f t="shared" si="314"/>
        <v>7</v>
      </c>
      <c r="F4011" s="35" t="str">
        <f t="shared" si="311"/>
        <v>Saturday</v>
      </c>
      <c r="G4011" s="35">
        <f t="shared" si="312"/>
        <v>6</v>
      </c>
      <c r="H4011" s="34">
        <f>CONVERT(INDEX(Htg_StPt_Sch_EZ!$C$4:$I$27,MATCH(Schedules_8760!$C4011,Htg_StPt_Sch_EZ!$B$4:$B$27,0),MATCH(Schedules_8760!$F4011,Htg_StPt_Sch_EZ!$C$3:$I$3,0)),"F","C")</f>
        <v>20.555555555555554</v>
      </c>
      <c r="I4011" s="34">
        <f>CONVERT(INDEX(Htg_StPt_Sch_EZ!$C$31:$I$54,MATCH(Schedules_8760!$C4011,Htg_StPt_Sch_EZ!$B$31:$B$54,0),MATCH(Schedules_8760!$F4011,Htg_StPt_Sch_EZ!$C$30:$I$30,0)),"F","C")</f>
        <v>19.444444444444443</v>
      </c>
      <c r="J4011" s="34">
        <f>CONVERT(INDEX(Clg_StPt_Sch_EZ!$C$4:$I$27,MATCH(Schedules_8760!$C4011,Clg_StPt_Sch_EZ!$B$4:$B$27,0),MATCH(Schedules_8760!$F4011,Clg_StPt_Sch_EZ!$C$3:$I$3,0)),"F","C")</f>
        <v>25.555555555555554</v>
      </c>
      <c r="K4011" s="34">
        <f>CONVERT(INDEX(Clg_StPt_Sch_EZ!$C$31:$I$54,MATCH(Schedules_8760!$C4011,Clg_StPt_Sch_EZ!$B$31:$B$54,0),MATCH(Schedules_8760!$F4011,Clg_StPt_Sch_EZ!$C$30:$I$30,0)),"F","C")</f>
        <v>28.333333333333332</v>
      </c>
      <c r="L4011" s="34">
        <f>CONVERT(INDEX(DHW_StPt_Sch_EZ!$C$4:$I$27,MATCH(Schedules_8760!$C4011,DHW_StPt_Sch_EZ!$B$4:$B$27,0),MATCH(Schedules_8760!$F4011,DHW_StPt_Sch_EZ!$C$3:$I$3,0)),"F","C")</f>
        <v>53.333333333333329</v>
      </c>
      <c r="M4011" s="34">
        <f>CONVERT(INDEX(DHW_StPt_Sch_EZ!$C$31:$I$54,MATCH(Schedules_8760!$C4011,DHW_StPt_Sch_EZ!$B$31:$B$54,0),MATCH(Schedules_8760!$F4011,DHW_StPt_Sch_EZ!$C$30:$I$30,0)),"F","C")</f>
        <v>53.333333333333329</v>
      </c>
      <c r="N4011" s="12"/>
      <c r="O4011" s="12"/>
      <c r="P4011" s="12"/>
    </row>
    <row r="4012" spans="1:16" x14ac:dyDescent="0.25">
      <c r="A4012" s="35">
        <v>4011</v>
      </c>
      <c r="B4012" s="89">
        <v>168.08333333333329</v>
      </c>
      <c r="C4012" s="35">
        <f t="shared" si="310"/>
        <v>3</v>
      </c>
      <c r="D4012" s="35">
        <f t="shared" si="313"/>
        <v>168</v>
      </c>
      <c r="E4012" s="35">
        <f t="shared" si="314"/>
        <v>7</v>
      </c>
      <c r="F4012" s="35" t="str">
        <f t="shared" si="311"/>
        <v>Saturday</v>
      </c>
      <c r="G4012" s="35">
        <f t="shared" si="312"/>
        <v>6</v>
      </c>
      <c r="H4012" s="34">
        <f>CONVERT(INDEX(Htg_StPt_Sch_EZ!$C$4:$I$27,MATCH(Schedules_8760!$C4012,Htg_StPt_Sch_EZ!$B$4:$B$27,0),MATCH(Schedules_8760!$F4012,Htg_StPt_Sch_EZ!$C$3:$I$3,0)),"F","C")</f>
        <v>20.555555555555554</v>
      </c>
      <c r="I4012" s="34">
        <f>CONVERT(INDEX(Htg_StPt_Sch_EZ!$C$31:$I$54,MATCH(Schedules_8760!$C4012,Htg_StPt_Sch_EZ!$B$31:$B$54,0),MATCH(Schedules_8760!$F4012,Htg_StPt_Sch_EZ!$C$30:$I$30,0)),"F","C")</f>
        <v>19.444444444444443</v>
      </c>
      <c r="J4012" s="34">
        <f>CONVERT(INDEX(Clg_StPt_Sch_EZ!$C$4:$I$27,MATCH(Schedules_8760!$C4012,Clg_StPt_Sch_EZ!$B$4:$B$27,0),MATCH(Schedules_8760!$F4012,Clg_StPt_Sch_EZ!$C$3:$I$3,0)),"F","C")</f>
        <v>25.555555555555554</v>
      </c>
      <c r="K4012" s="34">
        <f>CONVERT(INDEX(Clg_StPt_Sch_EZ!$C$31:$I$54,MATCH(Schedules_8760!$C4012,Clg_StPt_Sch_EZ!$B$31:$B$54,0),MATCH(Schedules_8760!$F4012,Clg_StPt_Sch_EZ!$C$30:$I$30,0)),"F","C")</f>
        <v>28.333333333333332</v>
      </c>
      <c r="L4012" s="34">
        <f>CONVERT(INDEX(DHW_StPt_Sch_EZ!$C$4:$I$27,MATCH(Schedules_8760!$C4012,DHW_StPt_Sch_EZ!$B$4:$B$27,0),MATCH(Schedules_8760!$F4012,DHW_StPt_Sch_EZ!$C$3:$I$3,0)),"F","C")</f>
        <v>53.333333333333329</v>
      </c>
      <c r="M4012" s="34">
        <f>CONVERT(INDEX(DHW_StPt_Sch_EZ!$C$31:$I$54,MATCH(Schedules_8760!$C4012,DHW_StPt_Sch_EZ!$B$31:$B$54,0),MATCH(Schedules_8760!$F4012,DHW_StPt_Sch_EZ!$C$30:$I$30,0)),"F","C")</f>
        <v>53.333333333333329</v>
      </c>
      <c r="N4012" s="12"/>
      <c r="O4012" s="12"/>
      <c r="P4012" s="12"/>
    </row>
    <row r="4013" spans="1:16" x14ac:dyDescent="0.25">
      <c r="A4013" s="35">
        <v>4012</v>
      </c>
      <c r="B4013" s="89">
        <v>168.125</v>
      </c>
      <c r="C4013" s="35">
        <f t="shared" si="310"/>
        <v>4</v>
      </c>
      <c r="D4013" s="35">
        <f t="shared" si="313"/>
        <v>168</v>
      </c>
      <c r="E4013" s="35">
        <f t="shared" si="314"/>
        <v>7</v>
      </c>
      <c r="F4013" s="35" t="str">
        <f t="shared" si="311"/>
        <v>Saturday</v>
      </c>
      <c r="G4013" s="35">
        <f t="shared" si="312"/>
        <v>6</v>
      </c>
      <c r="H4013" s="34">
        <f>CONVERT(INDEX(Htg_StPt_Sch_EZ!$C$4:$I$27,MATCH(Schedules_8760!$C4013,Htg_StPt_Sch_EZ!$B$4:$B$27,0),MATCH(Schedules_8760!$F4013,Htg_StPt_Sch_EZ!$C$3:$I$3,0)),"F","C")</f>
        <v>20.555555555555554</v>
      </c>
      <c r="I4013" s="34">
        <f>CONVERT(INDEX(Htg_StPt_Sch_EZ!$C$31:$I$54,MATCH(Schedules_8760!$C4013,Htg_StPt_Sch_EZ!$B$31:$B$54,0),MATCH(Schedules_8760!$F4013,Htg_StPt_Sch_EZ!$C$30:$I$30,0)),"F","C")</f>
        <v>19.444444444444443</v>
      </c>
      <c r="J4013" s="34">
        <f>CONVERT(INDEX(Clg_StPt_Sch_EZ!$C$4:$I$27,MATCH(Schedules_8760!$C4013,Clg_StPt_Sch_EZ!$B$4:$B$27,0),MATCH(Schedules_8760!$F4013,Clg_StPt_Sch_EZ!$C$3:$I$3,0)),"F","C")</f>
        <v>25.555555555555554</v>
      </c>
      <c r="K4013" s="34">
        <f>CONVERT(INDEX(Clg_StPt_Sch_EZ!$C$31:$I$54,MATCH(Schedules_8760!$C4013,Clg_StPt_Sch_EZ!$B$31:$B$54,0),MATCH(Schedules_8760!$F4013,Clg_StPt_Sch_EZ!$C$30:$I$30,0)),"F","C")</f>
        <v>28.333333333333332</v>
      </c>
      <c r="L4013" s="34">
        <f>CONVERT(INDEX(DHW_StPt_Sch_EZ!$C$4:$I$27,MATCH(Schedules_8760!$C4013,DHW_StPt_Sch_EZ!$B$4:$B$27,0),MATCH(Schedules_8760!$F4013,DHW_StPt_Sch_EZ!$C$3:$I$3,0)),"F","C")</f>
        <v>53.333333333333329</v>
      </c>
      <c r="M4013" s="34">
        <f>CONVERT(INDEX(DHW_StPt_Sch_EZ!$C$31:$I$54,MATCH(Schedules_8760!$C4013,DHW_StPt_Sch_EZ!$B$31:$B$54,0),MATCH(Schedules_8760!$F4013,DHW_StPt_Sch_EZ!$C$30:$I$30,0)),"F","C")</f>
        <v>53.333333333333329</v>
      </c>
      <c r="N4013" s="12"/>
      <c r="O4013" s="12"/>
      <c r="P4013" s="12"/>
    </row>
    <row r="4014" spans="1:16" x14ac:dyDescent="0.25">
      <c r="A4014" s="35">
        <v>4013</v>
      </c>
      <c r="B4014" s="89">
        <v>168.16666666666671</v>
      </c>
      <c r="C4014" s="35">
        <f t="shared" si="310"/>
        <v>5</v>
      </c>
      <c r="D4014" s="35">
        <f t="shared" si="313"/>
        <v>168</v>
      </c>
      <c r="E4014" s="35">
        <f t="shared" si="314"/>
        <v>7</v>
      </c>
      <c r="F4014" s="35" t="str">
        <f t="shared" si="311"/>
        <v>Saturday</v>
      </c>
      <c r="G4014" s="35">
        <f t="shared" si="312"/>
        <v>6</v>
      </c>
      <c r="H4014" s="34">
        <f>CONVERT(INDEX(Htg_StPt_Sch_EZ!$C$4:$I$27,MATCH(Schedules_8760!$C4014,Htg_StPt_Sch_EZ!$B$4:$B$27,0),MATCH(Schedules_8760!$F4014,Htg_StPt_Sch_EZ!$C$3:$I$3,0)),"F","C")</f>
        <v>20.555555555555554</v>
      </c>
      <c r="I4014" s="34">
        <f>CONVERT(INDEX(Htg_StPt_Sch_EZ!$C$31:$I$54,MATCH(Schedules_8760!$C4014,Htg_StPt_Sch_EZ!$B$31:$B$54,0),MATCH(Schedules_8760!$F4014,Htg_StPt_Sch_EZ!$C$30:$I$30,0)),"F","C")</f>
        <v>19.444444444444443</v>
      </c>
      <c r="J4014" s="34">
        <f>CONVERT(INDEX(Clg_StPt_Sch_EZ!$C$4:$I$27,MATCH(Schedules_8760!$C4014,Clg_StPt_Sch_EZ!$B$4:$B$27,0),MATCH(Schedules_8760!$F4014,Clg_StPt_Sch_EZ!$C$3:$I$3,0)),"F","C")</f>
        <v>25.555555555555554</v>
      </c>
      <c r="K4014" s="34">
        <f>CONVERT(INDEX(Clg_StPt_Sch_EZ!$C$31:$I$54,MATCH(Schedules_8760!$C4014,Clg_StPt_Sch_EZ!$B$31:$B$54,0),MATCH(Schedules_8760!$F4014,Clg_StPt_Sch_EZ!$C$30:$I$30,0)),"F","C")</f>
        <v>28.333333333333332</v>
      </c>
      <c r="L4014" s="34">
        <f>CONVERT(INDEX(DHW_StPt_Sch_EZ!$C$4:$I$27,MATCH(Schedules_8760!$C4014,DHW_StPt_Sch_EZ!$B$4:$B$27,0),MATCH(Schedules_8760!$F4014,DHW_StPt_Sch_EZ!$C$3:$I$3,0)),"F","C")</f>
        <v>53.333333333333329</v>
      </c>
      <c r="M4014" s="34">
        <f>CONVERT(INDEX(DHW_StPt_Sch_EZ!$C$31:$I$54,MATCH(Schedules_8760!$C4014,DHW_StPt_Sch_EZ!$B$31:$B$54,0),MATCH(Schedules_8760!$F4014,DHW_StPt_Sch_EZ!$C$30:$I$30,0)),"F","C")</f>
        <v>53.333333333333329</v>
      </c>
      <c r="N4014" s="12"/>
      <c r="O4014" s="12"/>
      <c r="P4014" s="12"/>
    </row>
    <row r="4015" spans="1:16" x14ac:dyDescent="0.25">
      <c r="A4015" s="35">
        <v>4014</v>
      </c>
      <c r="B4015" s="89">
        <v>168.20833333333329</v>
      </c>
      <c r="C4015" s="35">
        <f t="shared" si="310"/>
        <v>6</v>
      </c>
      <c r="D4015" s="35">
        <f t="shared" si="313"/>
        <v>168</v>
      </c>
      <c r="E4015" s="35">
        <f t="shared" si="314"/>
        <v>7</v>
      </c>
      <c r="F4015" s="35" t="str">
        <f t="shared" si="311"/>
        <v>Saturday</v>
      </c>
      <c r="G4015" s="35">
        <f t="shared" si="312"/>
        <v>6</v>
      </c>
      <c r="H4015" s="34">
        <f>CONVERT(INDEX(Htg_StPt_Sch_EZ!$C$4:$I$27,MATCH(Schedules_8760!$C4015,Htg_StPt_Sch_EZ!$B$4:$B$27,0),MATCH(Schedules_8760!$F4015,Htg_StPt_Sch_EZ!$C$3:$I$3,0)),"F","C")</f>
        <v>20.555555555555554</v>
      </c>
      <c r="I4015" s="34">
        <f>CONVERT(INDEX(Htg_StPt_Sch_EZ!$C$31:$I$54,MATCH(Schedules_8760!$C4015,Htg_StPt_Sch_EZ!$B$31:$B$54,0),MATCH(Schedules_8760!$F4015,Htg_StPt_Sch_EZ!$C$30:$I$30,0)),"F","C")</f>
        <v>19.444444444444443</v>
      </c>
      <c r="J4015" s="34">
        <f>CONVERT(INDEX(Clg_StPt_Sch_EZ!$C$4:$I$27,MATCH(Schedules_8760!$C4015,Clg_StPt_Sch_EZ!$B$4:$B$27,0),MATCH(Schedules_8760!$F4015,Clg_StPt_Sch_EZ!$C$3:$I$3,0)),"F","C")</f>
        <v>25.555555555555554</v>
      </c>
      <c r="K4015" s="34">
        <f>CONVERT(INDEX(Clg_StPt_Sch_EZ!$C$31:$I$54,MATCH(Schedules_8760!$C4015,Clg_StPt_Sch_EZ!$B$31:$B$54,0),MATCH(Schedules_8760!$F4015,Clg_StPt_Sch_EZ!$C$30:$I$30,0)),"F","C")</f>
        <v>28.333333333333332</v>
      </c>
      <c r="L4015" s="34">
        <f>CONVERT(INDEX(DHW_StPt_Sch_EZ!$C$4:$I$27,MATCH(Schedules_8760!$C4015,DHW_StPt_Sch_EZ!$B$4:$B$27,0),MATCH(Schedules_8760!$F4015,DHW_StPt_Sch_EZ!$C$3:$I$3,0)),"F","C")</f>
        <v>53.333333333333329</v>
      </c>
      <c r="M4015" s="34">
        <f>CONVERT(INDEX(DHW_StPt_Sch_EZ!$C$31:$I$54,MATCH(Schedules_8760!$C4015,DHW_StPt_Sch_EZ!$B$31:$B$54,0),MATCH(Schedules_8760!$F4015,DHW_StPt_Sch_EZ!$C$30:$I$30,0)),"F","C")</f>
        <v>53.333333333333329</v>
      </c>
      <c r="N4015" s="12"/>
      <c r="O4015" s="12"/>
      <c r="P4015" s="12"/>
    </row>
    <row r="4016" spans="1:16" x14ac:dyDescent="0.25">
      <c r="A4016" s="35">
        <v>4015</v>
      </c>
      <c r="B4016" s="89">
        <v>168.25</v>
      </c>
      <c r="C4016" s="35">
        <f t="shared" si="310"/>
        <v>7</v>
      </c>
      <c r="D4016" s="35">
        <f t="shared" si="313"/>
        <v>168</v>
      </c>
      <c r="E4016" s="35">
        <f t="shared" si="314"/>
        <v>7</v>
      </c>
      <c r="F4016" s="35" t="str">
        <f t="shared" si="311"/>
        <v>Saturday</v>
      </c>
      <c r="G4016" s="35">
        <f t="shared" si="312"/>
        <v>6</v>
      </c>
      <c r="H4016" s="34">
        <f>CONVERT(INDEX(Htg_StPt_Sch_EZ!$C$4:$I$27,MATCH(Schedules_8760!$C4016,Htg_StPt_Sch_EZ!$B$4:$B$27,0),MATCH(Schedules_8760!$F4016,Htg_StPt_Sch_EZ!$C$3:$I$3,0)),"F","C")</f>
        <v>20.555555555555554</v>
      </c>
      <c r="I4016" s="34">
        <f>CONVERT(INDEX(Htg_StPt_Sch_EZ!$C$31:$I$54,MATCH(Schedules_8760!$C4016,Htg_StPt_Sch_EZ!$B$31:$B$54,0),MATCH(Schedules_8760!$F4016,Htg_StPt_Sch_EZ!$C$30:$I$30,0)),"F","C")</f>
        <v>19.444444444444443</v>
      </c>
      <c r="J4016" s="34">
        <f>CONVERT(INDEX(Clg_StPt_Sch_EZ!$C$4:$I$27,MATCH(Schedules_8760!$C4016,Clg_StPt_Sch_EZ!$B$4:$B$27,0),MATCH(Schedules_8760!$F4016,Clg_StPt_Sch_EZ!$C$3:$I$3,0)),"F","C")</f>
        <v>25.555555555555554</v>
      </c>
      <c r="K4016" s="34">
        <f>CONVERT(INDEX(Clg_StPt_Sch_EZ!$C$31:$I$54,MATCH(Schedules_8760!$C4016,Clg_StPt_Sch_EZ!$B$31:$B$54,0),MATCH(Schedules_8760!$F4016,Clg_StPt_Sch_EZ!$C$30:$I$30,0)),"F","C")</f>
        <v>28.333333333333332</v>
      </c>
      <c r="L4016" s="34">
        <f>CONVERT(INDEX(DHW_StPt_Sch_EZ!$C$4:$I$27,MATCH(Schedules_8760!$C4016,DHW_StPt_Sch_EZ!$B$4:$B$27,0),MATCH(Schedules_8760!$F4016,DHW_StPt_Sch_EZ!$C$3:$I$3,0)),"F","C")</f>
        <v>53.333333333333329</v>
      </c>
      <c r="M4016" s="34">
        <f>CONVERT(INDEX(DHW_StPt_Sch_EZ!$C$31:$I$54,MATCH(Schedules_8760!$C4016,DHW_StPt_Sch_EZ!$B$31:$B$54,0),MATCH(Schedules_8760!$F4016,DHW_StPt_Sch_EZ!$C$30:$I$30,0)),"F","C")</f>
        <v>53.333333333333329</v>
      </c>
      <c r="N4016" s="12"/>
      <c r="O4016" s="12"/>
      <c r="P4016" s="12"/>
    </row>
    <row r="4017" spans="1:16" x14ac:dyDescent="0.25">
      <c r="A4017" s="35">
        <v>4016</v>
      </c>
      <c r="B4017" s="89">
        <v>168.29166666666671</v>
      </c>
      <c r="C4017" s="35">
        <f t="shared" si="310"/>
        <v>8</v>
      </c>
      <c r="D4017" s="35">
        <f t="shared" si="313"/>
        <v>168</v>
      </c>
      <c r="E4017" s="35">
        <f t="shared" si="314"/>
        <v>7</v>
      </c>
      <c r="F4017" s="35" t="str">
        <f t="shared" si="311"/>
        <v>Saturday</v>
      </c>
      <c r="G4017" s="35">
        <f t="shared" si="312"/>
        <v>6</v>
      </c>
      <c r="H4017" s="34">
        <f>CONVERT(INDEX(Htg_StPt_Sch_EZ!$C$4:$I$27,MATCH(Schedules_8760!$C4017,Htg_StPt_Sch_EZ!$B$4:$B$27,0),MATCH(Schedules_8760!$F4017,Htg_StPt_Sch_EZ!$C$3:$I$3,0)),"F","C")</f>
        <v>20.555555555555554</v>
      </c>
      <c r="I4017" s="34">
        <f>CONVERT(INDEX(Htg_StPt_Sch_EZ!$C$31:$I$54,MATCH(Schedules_8760!$C4017,Htg_StPt_Sch_EZ!$B$31:$B$54,0),MATCH(Schedules_8760!$F4017,Htg_StPt_Sch_EZ!$C$30:$I$30,0)),"F","C")</f>
        <v>19.444444444444443</v>
      </c>
      <c r="J4017" s="34">
        <f>CONVERT(INDEX(Clg_StPt_Sch_EZ!$C$4:$I$27,MATCH(Schedules_8760!$C4017,Clg_StPt_Sch_EZ!$B$4:$B$27,0),MATCH(Schedules_8760!$F4017,Clg_StPt_Sch_EZ!$C$3:$I$3,0)),"F","C")</f>
        <v>25.555555555555554</v>
      </c>
      <c r="K4017" s="34">
        <f>CONVERT(INDEX(Clg_StPt_Sch_EZ!$C$31:$I$54,MATCH(Schedules_8760!$C4017,Clg_StPt_Sch_EZ!$B$31:$B$54,0),MATCH(Schedules_8760!$F4017,Clg_StPt_Sch_EZ!$C$30:$I$30,0)),"F","C")</f>
        <v>25</v>
      </c>
      <c r="L4017" s="34">
        <f>CONVERT(INDEX(DHW_StPt_Sch_EZ!$C$4:$I$27,MATCH(Schedules_8760!$C4017,DHW_StPt_Sch_EZ!$B$4:$B$27,0),MATCH(Schedules_8760!$F4017,DHW_StPt_Sch_EZ!$C$3:$I$3,0)),"F","C")</f>
        <v>53.333333333333329</v>
      </c>
      <c r="M4017" s="34">
        <f>CONVERT(INDEX(DHW_StPt_Sch_EZ!$C$31:$I$54,MATCH(Schedules_8760!$C4017,DHW_StPt_Sch_EZ!$B$31:$B$54,0),MATCH(Schedules_8760!$F4017,DHW_StPt_Sch_EZ!$C$30:$I$30,0)),"F","C")</f>
        <v>53.333333333333329</v>
      </c>
      <c r="N4017" s="12"/>
      <c r="O4017" s="12"/>
      <c r="P4017" s="12"/>
    </row>
    <row r="4018" spans="1:16" x14ac:dyDescent="0.25">
      <c r="A4018" s="35">
        <v>4017</v>
      </c>
      <c r="B4018" s="89">
        <v>168.33333333333329</v>
      </c>
      <c r="C4018" s="35">
        <f t="shared" si="310"/>
        <v>9</v>
      </c>
      <c r="D4018" s="35">
        <f t="shared" si="313"/>
        <v>168</v>
      </c>
      <c r="E4018" s="35">
        <f t="shared" si="314"/>
        <v>7</v>
      </c>
      <c r="F4018" s="35" t="str">
        <f t="shared" si="311"/>
        <v>Saturday</v>
      </c>
      <c r="G4018" s="35">
        <f t="shared" si="312"/>
        <v>6</v>
      </c>
      <c r="H4018" s="34">
        <f>CONVERT(INDEX(Htg_StPt_Sch_EZ!$C$4:$I$27,MATCH(Schedules_8760!$C4018,Htg_StPt_Sch_EZ!$B$4:$B$27,0),MATCH(Schedules_8760!$F4018,Htg_StPt_Sch_EZ!$C$3:$I$3,0)),"F","C")</f>
        <v>20.555555555555554</v>
      </c>
      <c r="I4018" s="34">
        <f>CONVERT(INDEX(Htg_StPt_Sch_EZ!$C$31:$I$54,MATCH(Schedules_8760!$C4018,Htg_StPt_Sch_EZ!$B$31:$B$54,0),MATCH(Schedules_8760!$F4018,Htg_StPt_Sch_EZ!$C$30:$I$30,0)),"F","C")</f>
        <v>19.444444444444443</v>
      </c>
      <c r="J4018" s="34">
        <f>CONVERT(INDEX(Clg_StPt_Sch_EZ!$C$4:$I$27,MATCH(Schedules_8760!$C4018,Clg_StPt_Sch_EZ!$B$4:$B$27,0),MATCH(Schedules_8760!$F4018,Clg_StPt_Sch_EZ!$C$3:$I$3,0)),"F","C")</f>
        <v>25.555555555555554</v>
      </c>
      <c r="K4018" s="34">
        <f>CONVERT(INDEX(Clg_StPt_Sch_EZ!$C$31:$I$54,MATCH(Schedules_8760!$C4018,Clg_StPt_Sch_EZ!$B$31:$B$54,0),MATCH(Schedules_8760!$F4018,Clg_StPt_Sch_EZ!$C$30:$I$30,0)),"F","C")</f>
        <v>25</v>
      </c>
      <c r="L4018" s="34">
        <f>CONVERT(INDEX(DHW_StPt_Sch_EZ!$C$4:$I$27,MATCH(Schedules_8760!$C4018,DHW_StPt_Sch_EZ!$B$4:$B$27,0),MATCH(Schedules_8760!$F4018,DHW_StPt_Sch_EZ!$C$3:$I$3,0)),"F","C")</f>
        <v>53.333333333333329</v>
      </c>
      <c r="M4018" s="34">
        <f>CONVERT(INDEX(DHW_StPt_Sch_EZ!$C$31:$I$54,MATCH(Schedules_8760!$C4018,DHW_StPt_Sch_EZ!$B$31:$B$54,0),MATCH(Schedules_8760!$F4018,DHW_StPt_Sch_EZ!$C$30:$I$30,0)),"F","C")</f>
        <v>53.333333333333329</v>
      </c>
      <c r="N4018" s="12"/>
      <c r="O4018" s="12"/>
      <c r="P4018" s="12"/>
    </row>
    <row r="4019" spans="1:16" x14ac:dyDescent="0.25">
      <c r="A4019" s="35">
        <v>4018</v>
      </c>
      <c r="B4019" s="89">
        <v>168.375</v>
      </c>
      <c r="C4019" s="35">
        <f t="shared" si="310"/>
        <v>10</v>
      </c>
      <c r="D4019" s="35">
        <f t="shared" si="313"/>
        <v>168</v>
      </c>
      <c r="E4019" s="35">
        <f t="shared" si="314"/>
        <v>7</v>
      </c>
      <c r="F4019" s="35" t="str">
        <f t="shared" si="311"/>
        <v>Saturday</v>
      </c>
      <c r="G4019" s="35">
        <f t="shared" si="312"/>
        <v>6</v>
      </c>
      <c r="H4019" s="34">
        <f>CONVERT(INDEX(Htg_StPt_Sch_EZ!$C$4:$I$27,MATCH(Schedules_8760!$C4019,Htg_StPt_Sch_EZ!$B$4:$B$27,0),MATCH(Schedules_8760!$F4019,Htg_StPt_Sch_EZ!$C$3:$I$3,0)),"F","C")</f>
        <v>20.555555555555554</v>
      </c>
      <c r="I4019" s="34">
        <f>CONVERT(INDEX(Htg_StPt_Sch_EZ!$C$31:$I$54,MATCH(Schedules_8760!$C4019,Htg_StPt_Sch_EZ!$B$31:$B$54,0),MATCH(Schedules_8760!$F4019,Htg_StPt_Sch_EZ!$C$30:$I$30,0)),"F","C")</f>
        <v>19.444444444444443</v>
      </c>
      <c r="J4019" s="34">
        <f>CONVERT(INDEX(Clg_StPt_Sch_EZ!$C$4:$I$27,MATCH(Schedules_8760!$C4019,Clg_StPt_Sch_EZ!$B$4:$B$27,0),MATCH(Schedules_8760!$F4019,Clg_StPt_Sch_EZ!$C$3:$I$3,0)),"F","C")</f>
        <v>25.555555555555554</v>
      </c>
      <c r="K4019" s="34">
        <f>CONVERT(INDEX(Clg_StPt_Sch_EZ!$C$31:$I$54,MATCH(Schedules_8760!$C4019,Clg_StPt_Sch_EZ!$B$31:$B$54,0),MATCH(Schedules_8760!$F4019,Clg_StPt_Sch_EZ!$C$30:$I$30,0)),"F","C")</f>
        <v>25</v>
      </c>
      <c r="L4019" s="34">
        <f>CONVERT(INDEX(DHW_StPt_Sch_EZ!$C$4:$I$27,MATCH(Schedules_8760!$C4019,DHW_StPt_Sch_EZ!$B$4:$B$27,0),MATCH(Schedules_8760!$F4019,DHW_StPt_Sch_EZ!$C$3:$I$3,0)),"F","C")</f>
        <v>53.333333333333329</v>
      </c>
      <c r="M4019" s="34">
        <f>CONVERT(INDEX(DHW_StPt_Sch_EZ!$C$31:$I$54,MATCH(Schedules_8760!$C4019,DHW_StPt_Sch_EZ!$B$31:$B$54,0),MATCH(Schedules_8760!$F4019,DHW_StPt_Sch_EZ!$C$30:$I$30,0)),"F","C")</f>
        <v>53.333333333333329</v>
      </c>
      <c r="N4019" s="12"/>
      <c r="O4019" s="12"/>
      <c r="P4019" s="12"/>
    </row>
    <row r="4020" spans="1:16" x14ac:dyDescent="0.25">
      <c r="A4020" s="35">
        <v>4019</v>
      </c>
      <c r="B4020" s="89">
        <v>168.41666666666671</v>
      </c>
      <c r="C4020" s="35">
        <f t="shared" si="310"/>
        <v>11</v>
      </c>
      <c r="D4020" s="35">
        <f t="shared" si="313"/>
        <v>168</v>
      </c>
      <c r="E4020" s="35">
        <f t="shared" si="314"/>
        <v>7</v>
      </c>
      <c r="F4020" s="35" t="str">
        <f t="shared" si="311"/>
        <v>Saturday</v>
      </c>
      <c r="G4020" s="35">
        <f t="shared" si="312"/>
        <v>6</v>
      </c>
      <c r="H4020" s="34">
        <f>CONVERT(INDEX(Htg_StPt_Sch_EZ!$C$4:$I$27,MATCH(Schedules_8760!$C4020,Htg_StPt_Sch_EZ!$B$4:$B$27,0),MATCH(Schedules_8760!$F4020,Htg_StPt_Sch_EZ!$C$3:$I$3,0)),"F","C")</f>
        <v>20.555555555555554</v>
      </c>
      <c r="I4020" s="34">
        <f>CONVERT(INDEX(Htg_StPt_Sch_EZ!$C$31:$I$54,MATCH(Schedules_8760!$C4020,Htg_StPt_Sch_EZ!$B$31:$B$54,0),MATCH(Schedules_8760!$F4020,Htg_StPt_Sch_EZ!$C$30:$I$30,0)),"F","C")</f>
        <v>19.444444444444443</v>
      </c>
      <c r="J4020" s="34">
        <f>CONVERT(INDEX(Clg_StPt_Sch_EZ!$C$4:$I$27,MATCH(Schedules_8760!$C4020,Clg_StPt_Sch_EZ!$B$4:$B$27,0),MATCH(Schedules_8760!$F4020,Clg_StPt_Sch_EZ!$C$3:$I$3,0)),"F","C")</f>
        <v>25.555555555555554</v>
      </c>
      <c r="K4020" s="34">
        <f>CONVERT(INDEX(Clg_StPt_Sch_EZ!$C$31:$I$54,MATCH(Schedules_8760!$C4020,Clg_StPt_Sch_EZ!$B$31:$B$54,0),MATCH(Schedules_8760!$F4020,Clg_StPt_Sch_EZ!$C$30:$I$30,0)),"F","C")</f>
        <v>25</v>
      </c>
      <c r="L4020" s="34">
        <f>CONVERT(INDEX(DHW_StPt_Sch_EZ!$C$4:$I$27,MATCH(Schedules_8760!$C4020,DHW_StPt_Sch_EZ!$B$4:$B$27,0),MATCH(Schedules_8760!$F4020,DHW_StPt_Sch_EZ!$C$3:$I$3,0)),"F","C")</f>
        <v>53.333333333333329</v>
      </c>
      <c r="M4020" s="34">
        <f>CONVERT(INDEX(DHW_StPt_Sch_EZ!$C$31:$I$54,MATCH(Schedules_8760!$C4020,DHW_StPt_Sch_EZ!$B$31:$B$54,0),MATCH(Schedules_8760!$F4020,DHW_StPt_Sch_EZ!$C$30:$I$30,0)),"F","C")</f>
        <v>53.333333333333329</v>
      </c>
      <c r="N4020" s="12"/>
      <c r="O4020" s="12"/>
      <c r="P4020" s="12"/>
    </row>
    <row r="4021" spans="1:16" x14ac:dyDescent="0.25">
      <c r="A4021" s="35">
        <v>4020</v>
      </c>
      <c r="B4021" s="89">
        <v>168.45833333333329</v>
      </c>
      <c r="C4021" s="35">
        <f t="shared" si="310"/>
        <v>12</v>
      </c>
      <c r="D4021" s="35">
        <f t="shared" si="313"/>
        <v>168</v>
      </c>
      <c r="E4021" s="35">
        <f t="shared" si="314"/>
        <v>7</v>
      </c>
      <c r="F4021" s="35" t="str">
        <f t="shared" si="311"/>
        <v>Saturday</v>
      </c>
      <c r="G4021" s="35">
        <f t="shared" si="312"/>
        <v>6</v>
      </c>
      <c r="H4021" s="34">
        <f>CONVERT(INDEX(Htg_StPt_Sch_EZ!$C$4:$I$27,MATCH(Schedules_8760!$C4021,Htg_StPt_Sch_EZ!$B$4:$B$27,0),MATCH(Schedules_8760!$F4021,Htg_StPt_Sch_EZ!$C$3:$I$3,0)),"F","C")</f>
        <v>20.555555555555554</v>
      </c>
      <c r="I4021" s="34">
        <f>CONVERT(INDEX(Htg_StPt_Sch_EZ!$C$31:$I$54,MATCH(Schedules_8760!$C4021,Htg_StPt_Sch_EZ!$B$31:$B$54,0),MATCH(Schedules_8760!$F4021,Htg_StPt_Sch_EZ!$C$30:$I$30,0)),"F","C")</f>
        <v>19.444444444444443</v>
      </c>
      <c r="J4021" s="34">
        <f>CONVERT(INDEX(Clg_StPt_Sch_EZ!$C$4:$I$27,MATCH(Schedules_8760!$C4021,Clg_StPt_Sch_EZ!$B$4:$B$27,0),MATCH(Schedules_8760!$F4021,Clg_StPt_Sch_EZ!$C$3:$I$3,0)),"F","C")</f>
        <v>25.555555555555554</v>
      </c>
      <c r="K4021" s="34">
        <f>CONVERT(INDEX(Clg_StPt_Sch_EZ!$C$31:$I$54,MATCH(Schedules_8760!$C4021,Clg_StPt_Sch_EZ!$B$31:$B$54,0),MATCH(Schedules_8760!$F4021,Clg_StPt_Sch_EZ!$C$30:$I$30,0)),"F","C")</f>
        <v>25</v>
      </c>
      <c r="L4021" s="34">
        <f>CONVERT(INDEX(DHW_StPt_Sch_EZ!$C$4:$I$27,MATCH(Schedules_8760!$C4021,DHW_StPt_Sch_EZ!$B$4:$B$27,0),MATCH(Schedules_8760!$F4021,DHW_StPt_Sch_EZ!$C$3:$I$3,0)),"F","C")</f>
        <v>53.333333333333329</v>
      </c>
      <c r="M4021" s="34">
        <f>CONVERT(INDEX(DHW_StPt_Sch_EZ!$C$31:$I$54,MATCH(Schedules_8760!$C4021,DHW_StPt_Sch_EZ!$B$31:$B$54,0),MATCH(Schedules_8760!$F4021,DHW_StPt_Sch_EZ!$C$30:$I$30,0)),"F","C")</f>
        <v>53.333333333333329</v>
      </c>
      <c r="N4021" s="12"/>
      <c r="O4021" s="12"/>
      <c r="P4021" s="12"/>
    </row>
    <row r="4022" spans="1:16" x14ac:dyDescent="0.25">
      <c r="A4022" s="35">
        <v>4021</v>
      </c>
      <c r="B4022" s="89">
        <v>168.5</v>
      </c>
      <c r="C4022" s="35">
        <f t="shared" si="310"/>
        <v>13</v>
      </c>
      <c r="D4022" s="35">
        <f t="shared" si="313"/>
        <v>168</v>
      </c>
      <c r="E4022" s="35">
        <f t="shared" si="314"/>
        <v>7</v>
      </c>
      <c r="F4022" s="35" t="str">
        <f t="shared" si="311"/>
        <v>Saturday</v>
      </c>
      <c r="G4022" s="35">
        <f t="shared" si="312"/>
        <v>6</v>
      </c>
      <c r="H4022" s="34">
        <f>CONVERT(INDEX(Htg_StPt_Sch_EZ!$C$4:$I$27,MATCH(Schedules_8760!$C4022,Htg_StPt_Sch_EZ!$B$4:$B$27,0),MATCH(Schedules_8760!$F4022,Htg_StPt_Sch_EZ!$C$3:$I$3,0)),"F","C")</f>
        <v>20.555555555555554</v>
      </c>
      <c r="I4022" s="34">
        <f>CONVERT(INDEX(Htg_StPt_Sch_EZ!$C$31:$I$54,MATCH(Schedules_8760!$C4022,Htg_StPt_Sch_EZ!$B$31:$B$54,0),MATCH(Schedules_8760!$F4022,Htg_StPt_Sch_EZ!$C$30:$I$30,0)),"F","C")</f>
        <v>19.444444444444443</v>
      </c>
      <c r="J4022" s="34">
        <f>CONVERT(INDEX(Clg_StPt_Sch_EZ!$C$4:$I$27,MATCH(Schedules_8760!$C4022,Clg_StPt_Sch_EZ!$B$4:$B$27,0),MATCH(Schedules_8760!$F4022,Clg_StPt_Sch_EZ!$C$3:$I$3,0)),"F","C")</f>
        <v>25.555555555555554</v>
      </c>
      <c r="K4022" s="34">
        <f>CONVERT(INDEX(Clg_StPt_Sch_EZ!$C$31:$I$54,MATCH(Schedules_8760!$C4022,Clg_StPt_Sch_EZ!$B$31:$B$54,0),MATCH(Schedules_8760!$F4022,Clg_StPt_Sch_EZ!$C$30:$I$30,0)),"F","C")</f>
        <v>25</v>
      </c>
      <c r="L4022" s="34">
        <f>CONVERT(INDEX(DHW_StPt_Sch_EZ!$C$4:$I$27,MATCH(Schedules_8760!$C4022,DHW_StPt_Sch_EZ!$B$4:$B$27,0),MATCH(Schedules_8760!$F4022,DHW_StPt_Sch_EZ!$C$3:$I$3,0)),"F","C")</f>
        <v>53.333333333333329</v>
      </c>
      <c r="M4022" s="34">
        <f>CONVERT(INDEX(DHW_StPt_Sch_EZ!$C$31:$I$54,MATCH(Schedules_8760!$C4022,DHW_StPt_Sch_EZ!$B$31:$B$54,0),MATCH(Schedules_8760!$F4022,DHW_StPt_Sch_EZ!$C$30:$I$30,0)),"F","C")</f>
        <v>53.333333333333329</v>
      </c>
      <c r="N4022" s="12"/>
      <c r="O4022" s="12"/>
      <c r="P4022" s="12"/>
    </row>
    <row r="4023" spans="1:16" x14ac:dyDescent="0.25">
      <c r="A4023" s="35">
        <v>4022</v>
      </c>
      <c r="B4023" s="89">
        <v>168.54166666666671</v>
      </c>
      <c r="C4023" s="35">
        <f t="shared" si="310"/>
        <v>14</v>
      </c>
      <c r="D4023" s="35">
        <f t="shared" si="313"/>
        <v>168</v>
      </c>
      <c r="E4023" s="35">
        <f t="shared" si="314"/>
        <v>7</v>
      </c>
      <c r="F4023" s="35" t="str">
        <f t="shared" si="311"/>
        <v>Saturday</v>
      </c>
      <c r="G4023" s="35">
        <f t="shared" si="312"/>
        <v>6</v>
      </c>
      <c r="H4023" s="34">
        <f>CONVERT(INDEX(Htg_StPt_Sch_EZ!$C$4:$I$27,MATCH(Schedules_8760!$C4023,Htg_StPt_Sch_EZ!$B$4:$B$27,0),MATCH(Schedules_8760!$F4023,Htg_StPt_Sch_EZ!$C$3:$I$3,0)),"F","C")</f>
        <v>20.555555555555554</v>
      </c>
      <c r="I4023" s="34">
        <f>CONVERT(INDEX(Htg_StPt_Sch_EZ!$C$31:$I$54,MATCH(Schedules_8760!$C4023,Htg_StPt_Sch_EZ!$B$31:$B$54,0),MATCH(Schedules_8760!$F4023,Htg_StPt_Sch_EZ!$C$30:$I$30,0)),"F","C")</f>
        <v>19.444444444444443</v>
      </c>
      <c r="J4023" s="34">
        <f>CONVERT(INDEX(Clg_StPt_Sch_EZ!$C$4:$I$27,MATCH(Schedules_8760!$C4023,Clg_StPt_Sch_EZ!$B$4:$B$27,0),MATCH(Schedules_8760!$F4023,Clg_StPt_Sch_EZ!$C$3:$I$3,0)),"F","C")</f>
        <v>25.555555555555554</v>
      </c>
      <c r="K4023" s="34">
        <f>CONVERT(INDEX(Clg_StPt_Sch_EZ!$C$31:$I$54,MATCH(Schedules_8760!$C4023,Clg_StPt_Sch_EZ!$B$31:$B$54,0),MATCH(Schedules_8760!$F4023,Clg_StPt_Sch_EZ!$C$30:$I$30,0)),"F","C")</f>
        <v>25</v>
      </c>
      <c r="L4023" s="34">
        <f>CONVERT(INDEX(DHW_StPt_Sch_EZ!$C$4:$I$27,MATCH(Schedules_8760!$C4023,DHW_StPt_Sch_EZ!$B$4:$B$27,0),MATCH(Schedules_8760!$F4023,DHW_StPt_Sch_EZ!$C$3:$I$3,0)),"F","C")</f>
        <v>53.333333333333329</v>
      </c>
      <c r="M4023" s="34">
        <f>CONVERT(INDEX(DHW_StPt_Sch_EZ!$C$31:$I$54,MATCH(Schedules_8760!$C4023,DHW_StPt_Sch_EZ!$B$31:$B$54,0),MATCH(Schedules_8760!$F4023,DHW_StPt_Sch_EZ!$C$30:$I$30,0)),"F","C")</f>
        <v>53.333333333333329</v>
      </c>
      <c r="N4023" s="12"/>
      <c r="O4023" s="12"/>
      <c r="P4023" s="12"/>
    </row>
    <row r="4024" spans="1:16" x14ac:dyDescent="0.25">
      <c r="A4024" s="35">
        <v>4023</v>
      </c>
      <c r="B4024" s="89">
        <v>168.58333333333329</v>
      </c>
      <c r="C4024" s="35">
        <f t="shared" si="310"/>
        <v>15</v>
      </c>
      <c r="D4024" s="35">
        <f t="shared" si="313"/>
        <v>168</v>
      </c>
      <c r="E4024" s="35">
        <f t="shared" si="314"/>
        <v>7</v>
      </c>
      <c r="F4024" s="35" t="str">
        <f t="shared" si="311"/>
        <v>Saturday</v>
      </c>
      <c r="G4024" s="35">
        <f t="shared" si="312"/>
        <v>6</v>
      </c>
      <c r="H4024" s="34">
        <f>CONVERT(INDEX(Htg_StPt_Sch_EZ!$C$4:$I$27,MATCH(Schedules_8760!$C4024,Htg_StPt_Sch_EZ!$B$4:$B$27,0),MATCH(Schedules_8760!$F4024,Htg_StPt_Sch_EZ!$C$3:$I$3,0)),"F","C")</f>
        <v>20.555555555555554</v>
      </c>
      <c r="I4024" s="34">
        <f>CONVERT(INDEX(Htg_StPt_Sch_EZ!$C$31:$I$54,MATCH(Schedules_8760!$C4024,Htg_StPt_Sch_EZ!$B$31:$B$54,0),MATCH(Schedules_8760!$F4024,Htg_StPt_Sch_EZ!$C$30:$I$30,0)),"F","C")</f>
        <v>21.111111111111111</v>
      </c>
      <c r="J4024" s="34">
        <f>CONVERT(INDEX(Clg_StPt_Sch_EZ!$C$4:$I$27,MATCH(Schedules_8760!$C4024,Clg_StPt_Sch_EZ!$B$4:$B$27,0),MATCH(Schedules_8760!$F4024,Clg_StPt_Sch_EZ!$C$3:$I$3,0)),"F","C")</f>
        <v>25.555555555555554</v>
      </c>
      <c r="K4024" s="34">
        <f>CONVERT(INDEX(Clg_StPt_Sch_EZ!$C$31:$I$54,MATCH(Schedules_8760!$C4024,Clg_StPt_Sch_EZ!$B$31:$B$54,0),MATCH(Schedules_8760!$F4024,Clg_StPt_Sch_EZ!$C$30:$I$30,0)),"F","C")</f>
        <v>25</v>
      </c>
      <c r="L4024" s="34">
        <f>CONVERT(INDEX(DHW_StPt_Sch_EZ!$C$4:$I$27,MATCH(Schedules_8760!$C4024,DHW_StPt_Sch_EZ!$B$4:$B$27,0),MATCH(Schedules_8760!$F4024,DHW_StPt_Sch_EZ!$C$3:$I$3,0)),"F","C")</f>
        <v>53.333333333333329</v>
      </c>
      <c r="M4024" s="34">
        <f>CONVERT(INDEX(DHW_StPt_Sch_EZ!$C$31:$I$54,MATCH(Schedules_8760!$C4024,DHW_StPt_Sch_EZ!$B$31:$B$54,0),MATCH(Schedules_8760!$F4024,DHW_StPt_Sch_EZ!$C$30:$I$30,0)),"F","C")</f>
        <v>53.333333333333329</v>
      </c>
      <c r="N4024" s="12"/>
      <c r="O4024" s="12"/>
      <c r="P4024" s="12"/>
    </row>
    <row r="4025" spans="1:16" x14ac:dyDescent="0.25">
      <c r="A4025" s="35">
        <v>4024</v>
      </c>
      <c r="B4025" s="89">
        <v>168.625</v>
      </c>
      <c r="C4025" s="35">
        <f t="shared" si="310"/>
        <v>16</v>
      </c>
      <c r="D4025" s="35">
        <f t="shared" si="313"/>
        <v>168</v>
      </c>
      <c r="E4025" s="35">
        <f t="shared" si="314"/>
        <v>7</v>
      </c>
      <c r="F4025" s="35" t="str">
        <f t="shared" si="311"/>
        <v>Saturday</v>
      </c>
      <c r="G4025" s="35">
        <f t="shared" si="312"/>
        <v>6</v>
      </c>
      <c r="H4025" s="34">
        <f>CONVERT(INDEX(Htg_StPt_Sch_EZ!$C$4:$I$27,MATCH(Schedules_8760!$C4025,Htg_StPt_Sch_EZ!$B$4:$B$27,0),MATCH(Schedules_8760!$F4025,Htg_StPt_Sch_EZ!$C$3:$I$3,0)),"F","C")</f>
        <v>20.555555555555554</v>
      </c>
      <c r="I4025" s="34">
        <f>CONVERT(INDEX(Htg_StPt_Sch_EZ!$C$31:$I$54,MATCH(Schedules_8760!$C4025,Htg_StPt_Sch_EZ!$B$31:$B$54,0),MATCH(Schedules_8760!$F4025,Htg_StPt_Sch_EZ!$C$30:$I$30,0)),"F","C")</f>
        <v>21.111111111111111</v>
      </c>
      <c r="J4025" s="34">
        <f>CONVERT(INDEX(Clg_StPt_Sch_EZ!$C$4:$I$27,MATCH(Schedules_8760!$C4025,Clg_StPt_Sch_EZ!$B$4:$B$27,0),MATCH(Schedules_8760!$F4025,Clg_StPt_Sch_EZ!$C$3:$I$3,0)),"F","C")</f>
        <v>25.555555555555554</v>
      </c>
      <c r="K4025" s="34">
        <f>CONVERT(INDEX(Clg_StPt_Sch_EZ!$C$31:$I$54,MATCH(Schedules_8760!$C4025,Clg_StPt_Sch_EZ!$B$31:$B$54,0),MATCH(Schedules_8760!$F4025,Clg_StPt_Sch_EZ!$C$30:$I$30,0)),"F","C")</f>
        <v>25</v>
      </c>
      <c r="L4025" s="34">
        <f>CONVERT(INDEX(DHW_StPt_Sch_EZ!$C$4:$I$27,MATCH(Schedules_8760!$C4025,DHW_StPt_Sch_EZ!$B$4:$B$27,0),MATCH(Schedules_8760!$F4025,DHW_StPt_Sch_EZ!$C$3:$I$3,0)),"F","C")</f>
        <v>53.333333333333329</v>
      </c>
      <c r="M4025" s="34">
        <f>CONVERT(INDEX(DHW_StPt_Sch_EZ!$C$31:$I$54,MATCH(Schedules_8760!$C4025,DHW_StPt_Sch_EZ!$B$31:$B$54,0),MATCH(Schedules_8760!$F4025,DHW_StPt_Sch_EZ!$C$30:$I$30,0)),"F","C")</f>
        <v>53.333333333333329</v>
      </c>
      <c r="N4025" s="12"/>
      <c r="O4025" s="12"/>
      <c r="P4025" s="12"/>
    </row>
    <row r="4026" spans="1:16" x14ac:dyDescent="0.25">
      <c r="A4026" s="35">
        <v>4025</v>
      </c>
      <c r="B4026" s="89">
        <v>168.66666666666671</v>
      </c>
      <c r="C4026" s="35">
        <f t="shared" si="310"/>
        <v>17</v>
      </c>
      <c r="D4026" s="35">
        <f t="shared" si="313"/>
        <v>168</v>
      </c>
      <c r="E4026" s="35">
        <f t="shared" si="314"/>
        <v>7</v>
      </c>
      <c r="F4026" s="35" t="str">
        <f t="shared" si="311"/>
        <v>Saturday</v>
      </c>
      <c r="G4026" s="35">
        <f t="shared" si="312"/>
        <v>6</v>
      </c>
      <c r="H4026" s="34">
        <f>CONVERT(INDEX(Htg_StPt_Sch_EZ!$C$4:$I$27,MATCH(Schedules_8760!$C4026,Htg_StPt_Sch_EZ!$B$4:$B$27,0),MATCH(Schedules_8760!$F4026,Htg_StPt_Sch_EZ!$C$3:$I$3,0)),"F","C")</f>
        <v>20.555555555555554</v>
      </c>
      <c r="I4026" s="34">
        <f>CONVERT(INDEX(Htg_StPt_Sch_EZ!$C$31:$I$54,MATCH(Schedules_8760!$C4026,Htg_StPt_Sch_EZ!$B$31:$B$54,0),MATCH(Schedules_8760!$F4026,Htg_StPt_Sch_EZ!$C$30:$I$30,0)),"F","C")</f>
        <v>17.777777777777779</v>
      </c>
      <c r="J4026" s="34">
        <f>CONVERT(INDEX(Clg_StPt_Sch_EZ!$C$4:$I$27,MATCH(Schedules_8760!$C4026,Clg_StPt_Sch_EZ!$B$4:$B$27,0),MATCH(Schedules_8760!$F4026,Clg_StPt_Sch_EZ!$C$3:$I$3,0)),"F","C")</f>
        <v>25.555555555555554</v>
      </c>
      <c r="K4026" s="34">
        <f>CONVERT(INDEX(Clg_StPt_Sch_EZ!$C$31:$I$54,MATCH(Schedules_8760!$C4026,Clg_StPt_Sch_EZ!$B$31:$B$54,0),MATCH(Schedules_8760!$F4026,Clg_StPt_Sch_EZ!$C$30:$I$30,0)),"F","C")</f>
        <v>25</v>
      </c>
      <c r="L4026" s="34">
        <f>CONVERT(INDEX(DHW_StPt_Sch_EZ!$C$4:$I$27,MATCH(Schedules_8760!$C4026,DHW_StPt_Sch_EZ!$B$4:$B$27,0),MATCH(Schedules_8760!$F4026,DHW_StPt_Sch_EZ!$C$3:$I$3,0)),"F","C")</f>
        <v>53.333333333333329</v>
      </c>
      <c r="M4026" s="34">
        <f>CONVERT(INDEX(DHW_StPt_Sch_EZ!$C$31:$I$54,MATCH(Schedules_8760!$C4026,DHW_StPt_Sch_EZ!$B$31:$B$54,0),MATCH(Schedules_8760!$F4026,DHW_StPt_Sch_EZ!$C$30:$I$30,0)),"F","C")</f>
        <v>53.333333333333329</v>
      </c>
      <c r="N4026" s="12"/>
      <c r="O4026" s="12"/>
      <c r="P4026" s="12"/>
    </row>
    <row r="4027" spans="1:16" x14ac:dyDescent="0.25">
      <c r="A4027" s="35">
        <v>4026</v>
      </c>
      <c r="B4027" s="89">
        <v>168.70833333333329</v>
      </c>
      <c r="C4027" s="35">
        <f t="shared" si="310"/>
        <v>18</v>
      </c>
      <c r="D4027" s="35">
        <f t="shared" si="313"/>
        <v>168</v>
      </c>
      <c r="E4027" s="35">
        <f t="shared" si="314"/>
        <v>7</v>
      </c>
      <c r="F4027" s="35" t="str">
        <f t="shared" si="311"/>
        <v>Saturday</v>
      </c>
      <c r="G4027" s="35">
        <f t="shared" si="312"/>
        <v>6</v>
      </c>
      <c r="H4027" s="34">
        <f>CONVERT(INDEX(Htg_StPt_Sch_EZ!$C$4:$I$27,MATCH(Schedules_8760!$C4027,Htg_StPt_Sch_EZ!$B$4:$B$27,0),MATCH(Schedules_8760!$F4027,Htg_StPt_Sch_EZ!$C$3:$I$3,0)),"F","C")</f>
        <v>20.555555555555554</v>
      </c>
      <c r="I4027" s="34">
        <f>CONVERT(INDEX(Htg_StPt_Sch_EZ!$C$31:$I$54,MATCH(Schedules_8760!$C4027,Htg_StPt_Sch_EZ!$B$31:$B$54,0),MATCH(Schedules_8760!$F4027,Htg_StPt_Sch_EZ!$C$30:$I$30,0)),"F","C")</f>
        <v>17.777777777777779</v>
      </c>
      <c r="J4027" s="34">
        <f>CONVERT(INDEX(Clg_StPt_Sch_EZ!$C$4:$I$27,MATCH(Schedules_8760!$C4027,Clg_StPt_Sch_EZ!$B$4:$B$27,0),MATCH(Schedules_8760!$F4027,Clg_StPt_Sch_EZ!$C$3:$I$3,0)),"F","C")</f>
        <v>25.555555555555554</v>
      </c>
      <c r="K4027" s="34">
        <f>CONVERT(INDEX(Clg_StPt_Sch_EZ!$C$31:$I$54,MATCH(Schedules_8760!$C4027,Clg_StPt_Sch_EZ!$B$31:$B$54,0),MATCH(Schedules_8760!$F4027,Clg_StPt_Sch_EZ!$C$30:$I$30,0)),"F","C")</f>
        <v>28.333333333333332</v>
      </c>
      <c r="L4027" s="34">
        <f>CONVERT(INDEX(DHW_StPt_Sch_EZ!$C$4:$I$27,MATCH(Schedules_8760!$C4027,DHW_StPt_Sch_EZ!$B$4:$B$27,0),MATCH(Schedules_8760!$F4027,DHW_StPt_Sch_EZ!$C$3:$I$3,0)),"F","C")</f>
        <v>53.333333333333329</v>
      </c>
      <c r="M4027" s="34">
        <f>CONVERT(INDEX(DHW_StPt_Sch_EZ!$C$31:$I$54,MATCH(Schedules_8760!$C4027,DHW_StPt_Sch_EZ!$B$31:$B$54,0),MATCH(Schedules_8760!$F4027,DHW_StPt_Sch_EZ!$C$30:$I$30,0)),"F","C")</f>
        <v>53.333333333333329</v>
      </c>
      <c r="N4027" s="12"/>
      <c r="O4027" s="12"/>
      <c r="P4027" s="12"/>
    </row>
    <row r="4028" spans="1:16" x14ac:dyDescent="0.25">
      <c r="A4028" s="35">
        <v>4027</v>
      </c>
      <c r="B4028" s="89">
        <v>168.75</v>
      </c>
      <c r="C4028" s="35">
        <f t="shared" si="310"/>
        <v>19</v>
      </c>
      <c r="D4028" s="35">
        <f t="shared" si="313"/>
        <v>168</v>
      </c>
      <c r="E4028" s="35">
        <f t="shared" si="314"/>
        <v>7</v>
      </c>
      <c r="F4028" s="35" t="str">
        <f t="shared" si="311"/>
        <v>Saturday</v>
      </c>
      <c r="G4028" s="35">
        <f t="shared" si="312"/>
        <v>6</v>
      </c>
      <c r="H4028" s="34">
        <f>CONVERT(INDEX(Htg_StPt_Sch_EZ!$C$4:$I$27,MATCH(Schedules_8760!$C4028,Htg_StPt_Sch_EZ!$B$4:$B$27,0),MATCH(Schedules_8760!$F4028,Htg_StPt_Sch_EZ!$C$3:$I$3,0)),"F","C")</f>
        <v>20.555555555555554</v>
      </c>
      <c r="I4028" s="34">
        <f>CONVERT(INDEX(Htg_StPt_Sch_EZ!$C$31:$I$54,MATCH(Schedules_8760!$C4028,Htg_StPt_Sch_EZ!$B$31:$B$54,0),MATCH(Schedules_8760!$F4028,Htg_StPt_Sch_EZ!$C$30:$I$30,0)),"F","C")</f>
        <v>18.333333333333332</v>
      </c>
      <c r="J4028" s="34">
        <f>CONVERT(INDEX(Clg_StPt_Sch_EZ!$C$4:$I$27,MATCH(Schedules_8760!$C4028,Clg_StPt_Sch_EZ!$B$4:$B$27,0),MATCH(Schedules_8760!$F4028,Clg_StPt_Sch_EZ!$C$3:$I$3,0)),"F","C")</f>
        <v>25.555555555555554</v>
      </c>
      <c r="K4028" s="34">
        <f>CONVERT(INDEX(Clg_StPt_Sch_EZ!$C$31:$I$54,MATCH(Schedules_8760!$C4028,Clg_StPt_Sch_EZ!$B$31:$B$54,0),MATCH(Schedules_8760!$F4028,Clg_StPt_Sch_EZ!$C$30:$I$30,0)),"F","C")</f>
        <v>28.333333333333332</v>
      </c>
      <c r="L4028" s="34">
        <f>CONVERT(INDEX(DHW_StPt_Sch_EZ!$C$4:$I$27,MATCH(Schedules_8760!$C4028,DHW_StPt_Sch_EZ!$B$4:$B$27,0),MATCH(Schedules_8760!$F4028,DHW_StPt_Sch_EZ!$C$3:$I$3,0)),"F","C")</f>
        <v>53.333333333333329</v>
      </c>
      <c r="M4028" s="34">
        <f>CONVERT(INDEX(DHW_StPt_Sch_EZ!$C$31:$I$54,MATCH(Schedules_8760!$C4028,DHW_StPt_Sch_EZ!$B$31:$B$54,0),MATCH(Schedules_8760!$F4028,DHW_StPt_Sch_EZ!$C$30:$I$30,0)),"F","C")</f>
        <v>53.333333333333329</v>
      </c>
      <c r="N4028" s="12"/>
      <c r="O4028" s="12"/>
      <c r="P4028" s="12"/>
    </row>
    <row r="4029" spans="1:16" x14ac:dyDescent="0.25">
      <c r="A4029" s="35">
        <v>4028</v>
      </c>
      <c r="B4029" s="89">
        <v>168.79166666666671</v>
      </c>
      <c r="C4029" s="35">
        <f t="shared" si="310"/>
        <v>20</v>
      </c>
      <c r="D4029" s="35">
        <f t="shared" si="313"/>
        <v>168</v>
      </c>
      <c r="E4029" s="35">
        <f t="shared" si="314"/>
        <v>7</v>
      </c>
      <c r="F4029" s="35" t="str">
        <f t="shared" si="311"/>
        <v>Saturday</v>
      </c>
      <c r="G4029" s="35">
        <f t="shared" si="312"/>
        <v>6</v>
      </c>
      <c r="H4029" s="34">
        <f>CONVERT(INDEX(Htg_StPt_Sch_EZ!$C$4:$I$27,MATCH(Schedules_8760!$C4029,Htg_StPt_Sch_EZ!$B$4:$B$27,0),MATCH(Schedules_8760!$F4029,Htg_StPt_Sch_EZ!$C$3:$I$3,0)),"F","C")</f>
        <v>20.555555555555554</v>
      </c>
      <c r="I4029" s="34">
        <f>CONVERT(INDEX(Htg_StPt_Sch_EZ!$C$31:$I$54,MATCH(Schedules_8760!$C4029,Htg_StPt_Sch_EZ!$B$31:$B$54,0),MATCH(Schedules_8760!$F4029,Htg_StPt_Sch_EZ!$C$30:$I$30,0)),"F","C")</f>
        <v>18.888888888888889</v>
      </c>
      <c r="J4029" s="34">
        <f>CONVERT(INDEX(Clg_StPt_Sch_EZ!$C$4:$I$27,MATCH(Schedules_8760!$C4029,Clg_StPt_Sch_EZ!$B$4:$B$27,0),MATCH(Schedules_8760!$F4029,Clg_StPt_Sch_EZ!$C$3:$I$3,0)),"F","C")</f>
        <v>25.555555555555554</v>
      </c>
      <c r="K4029" s="34">
        <f>CONVERT(INDEX(Clg_StPt_Sch_EZ!$C$31:$I$54,MATCH(Schedules_8760!$C4029,Clg_StPt_Sch_EZ!$B$31:$B$54,0),MATCH(Schedules_8760!$F4029,Clg_StPt_Sch_EZ!$C$30:$I$30,0)),"F","C")</f>
        <v>28.333333333333332</v>
      </c>
      <c r="L4029" s="34">
        <f>CONVERT(INDEX(DHW_StPt_Sch_EZ!$C$4:$I$27,MATCH(Schedules_8760!$C4029,DHW_StPt_Sch_EZ!$B$4:$B$27,0),MATCH(Schedules_8760!$F4029,DHW_StPt_Sch_EZ!$C$3:$I$3,0)),"F","C")</f>
        <v>53.333333333333329</v>
      </c>
      <c r="M4029" s="34">
        <f>CONVERT(INDEX(DHW_StPt_Sch_EZ!$C$31:$I$54,MATCH(Schedules_8760!$C4029,DHW_StPt_Sch_EZ!$B$31:$B$54,0),MATCH(Schedules_8760!$F4029,DHW_StPt_Sch_EZ!$C$30:$I$30,0)),"F","C")</f>
        <v>53.333333333333329</v>
      </c>
      <c r="N4029" s="12"/>
      <c r="O4029" s="12"/>
      <c r="P4029" s="12"/>
    </row>
    <row r="4030" spans="1:16" x14ac:dyDescent="0.25">
      <c r="A4030" s="35">
        <v>4029</v>
      </c>
      <c r="B4030" s="89">
        <v>168.83333333333329</v>
      </c>
      <c r="C4030" s="35">
        <f t="shared" si="310"/>
        <v>21</v>
      </c>
      <c r="D4030" s="35">
        <f t="shared" si="313"/>
        <v>168</v>
      </c>
      <c r="E4030" s="35">
        <f t="shared" si="314"/>
        <v>7</v>
      </c>
      <c r="F4030" s="35" t="str">
        <f t="shared" si="311"/>
        <v>Saturday</v>
      </c>
      <c r="G4030" s="35">
        <f t="shared" si="312"/>
        <v>6</v>
      </c>
      <c r="H4030" s="34">
        <f>CONVERT(INDEX(Htg_StPt_Sch_EZ!$C$4:$I$27,MATCH(Schedules_8760!$C4030,Htg_StPt_Sch_EZ!$B$4:$B$27,0),MATCH(Schedules_8760!$F4030,Htg_StPt_Sch_EZ!$C$3:$I$3,0)),"F","C")</f>
        <v>20.555555555555554</v>
      </c>
      <c r="I4030" s="34">
        <f>CONVERT(INDEX(Htg_StPt_Sch_EZ!$C$31:$I$54,MATCH(Schedules_8760!$C4030,Htg_StPt_Sch_EZ!$B$31:$B$54,0),MATCH(Schedules_8760!$F4030,Htg_StPt_Sch_EZ!$C$30:$I$30,0)),"F","C")</f>
        <v>19.444444444444443</v>
      </c>
      <c r="J4030" s="34">
        <f>CONVERT(INDEX(Clg_StPt_Sch_EZ!$C$4:$I$27,MATCH(Schedules_8760!$C4030,Clg_StPt_Sch_EZ!$B$4:$B$27,0),MATCH(Schedules_8760!$F4030,Clg_StPt_Sch_EZ!$C$3:$I$3,0)),"F","C")</f>
        <v>25.555555555555554</v>
      </c>
      <c r="K4030" s="34">
        <f>CONVERT(INDEX(Clg_StPt_Sch_EZ!$C$31:$I$54,MATCH(Schedules_8760!$C4030,Clg_StPt_Sch_EZ!$B$31:$B$54,0),MATCH(Schedules_8760!$F4030,Clg_StPt_Sch_EZ!$C$30:$I$30,0)),"F","C")</f>
        <v>28.333333333333332</v>
      </c>
      <c r="L4030" s="34">
        <f>CONVERT(INDEX(DHW_StPt_Sch_EZ!$C$4:$I$27,MATCH(Schedules_8760!$C4030,DHW_StPt_Sch_EZ!$B$4:$B$27,0),MATCH(Schedules_8760!$F4030,DHW_StPt_Sch_EZ!$C$3:$I$3,0)),"F","C")</f>
        <v>53.333333333333329</v>
      </c>
      <c r="M4030" s="34">
        <f>CONVERT(INDEX(DHW_StPt_Sch_EZ!$C$31:$I$54,MATCH(Schedules_8760!$C4030,DHW_StPt_Sch_EZ!$B$31:$B$54,0),MATCH(Schedules_8760!$F4030,DHW_StPt_Sch_EZ!$C$30:$I$30,0)),"F","C")</f>
        <v>53.333333333333329</v>
      </c>
      <c r="N4030" s="12"/>
      <c r="O4030" s="12"/>
      <c r="P4030" s="12"/>
    </row>
    <row r="4031" spans="1:16" x14ac:dyDescent="0.25">
      <c r="A4031" s="35">
        <v>4030</v>
      </c>
      <c r="B4031" s="89">
        <v>168.875</v>
      </c>
      <c r="C4031" s="35">
        <f t="shared" si="310"/>
        <v>22</v>
      </c>
      <c r="D4031" s="35">
        <f t="shared" si="313"/>
        <v>168</v>
      </c>
      <c r="E4031" s="35">
        <f t="shared" si="314"/>
        <v>7</v>
      </c>
      <c r="F4031" s="35" t="str">
        <f t="shared" si="311"/>
        <v>Saturday</v>
      </c>
      <c r="G4031" s="35">
        <f t="shared" si="312"/>
        <v>6</v>
      </c>
      <c r="H4031" s="34">
        <f>CONVERT(INDEX(Htg_StPt_Sch_EZ!$C$4:$I$27,MATCH(Schedules_8760!$C4031,Htg_StPt_Sch_EZ!$B$4:$B$27,0),MATCH(Schedules_8760!$F4031,Htg_StPt_Sch_EZ!$C$3:$I$3,0)),"F","C")</f>
        <v>20.555555555555554</v>
      </c>
      <c r="I4031" s="34">
        <f>CONVERT(INDEX(Htg_StPt_Sch_EZ!$C$31:$I$54,MATCH(Schedules_8760!$C4031,Htg_StPt_Sch_EZ!$B$31:$B$54,0),MATCH(Schedules_8760!$F4031,Htg_StPt_Sch_EZ!$C$30:$I$30,0)),"F","C")</f>
        <v>19.444444444444443</v>
      </c>
      <c r="J4031" s="34">
        <f>CONVERT(INDEX(Clg_StPt_Sch_EZ!$C$4:$I$27,MATCH(Schedules_8760!$C4031,Clg_StPt_Sch_EZ!$B$4:$B$27,0),MATCH(Schedules_8760!$F4031,Clg_StPt_Sch_EZ!$C$3:$I$3,0)),"F","C")</f>
        <v>25.555555555555554</v>
      </c>
      <c r="K4031" s="34">
        <f>CONVERT(INDEX(Clg_StPt_Sch_EZ!$C$31:$I$54,MATCH(Schedules_8760!$C4031,Clg_StPt_Sch_EZ!$B$31:$B$54,0),MATCH(Schedules_8760!$F4031,Clg_StPt_Sch_EZ!$C$30:$I$30,0)),"F","C")</f>
        <v>28.333333333333332</v>
      </c>
      <c r="L4031" s="34">
        <f>CONVERT(INDEX(DHW_StPt_Sch_EZ!$C$4:$I$27,MATCH(Schedules_8760!$C4031,DHW_StPt_Sch_EZ!$B$4:$B$27,0),MATCH(Schedules_8760!$F4031,DHW_StPt_Sch_EZ!$C$3:$I$3,0)),"F","C")</f>
        <v>53.333333333333329</v>
      </c>
      <c r="M4031" s="34">
        <f>CONVERT(INDEX(DHW_StPt_Sch_EZ!$C$31:$I$54,MATCH(Schedules_8760!$C4031,DHW_StPt_Sch_EZ!$B$31:$B$54,0),MATCH(Schedules_8760!$F4031,DHW_StPt_Sch_EZ!$C$30:$I$30,0)),"F","C")</f>
        <v>53.333333333333329</v>
      </c>
      <c r="N4031" s="12"/>
      <c r="O4031" s="12"/>
      <c r="P4031" s="12"/>
    </row>
    <row r="4032" spans="1:16" x14ac:dyDescent="0.25">
      <c r="A4032" s="35">
        <v>4031</v>
      </c>
      <c r="B4032" s="89">
        <v>168.91666666666671</v>
      </c>
      <c r="C4032" s="35">
        <f t="shared" si="310"/>
        <v>23</v>
      </c>
      <c r="D4032" s="35">
        <f t="shared" si="313"/>
        <v>168</v>
      </c>
      <c r="E4032" s="35">
        <f t="shared" si="314"/>
        <v>7</v>
      </c>
      <c r="F4032" s="35" t="str">
        <f t="shared" si="311"/>
        <v>Saturday</v>
      </c>
      <c r="G4032" s="35">
        <f t="shared" si="312"/>
        <v>6</v>
      </c>
      <c r="H4032" s="34">
        <f>CONVERT(INDEX(Htg_StPt_Sch_EZ!$C$4:$I$27,MATCH(Schedules_8760!$C4032,Htg_StPt_Sch_EZ!$B$4:$B$27,0),MATCH(Schedules_8760!$F4032,Htg_StPt_Sch_EZ!$C$3:$I$3,0)),"F","C")</f>
        <v>20.555555555555554</v>
      </c>
      <c r="I4032" s="34">
        <f>CONVERT(INDEX(Htg_StPt_Sch_EZ!$C$31:$I$54,MATCH(Schedules_8760!$C4032,Htg_StPt_Sch_EZ!$B$31:$B$54,0),MATCH(Schedules_8760!$F4032,Htg_StPt_Sch_EZ!$C$30:$I$30,0)),"F","C")</f>
        <v>19.444444444444443</v>
      </c>
      <c r="J4032" s="34">
        <f>CONVERT(INDEX(Clg_StPt_Sch_EZ!$C$4:$I$27,MATCH(Schedules_8760!$C4032,Clg_StPt_Sch_EZ!$B$4:$B$27,0),MATCH(Schedules_8760!$F4032,Clg_StPt_Sch_EZ!$C$3:$I$3,0)),"F","C")</f>
        <v>25.555555555555554</v>
      </c>
      <c r="K4032" s="34">
        <f>CONVERT(INDEX(Clg_StPt_Sch_EZ!$C$31:$I$54,MATCH(Schedules_8760!$C4032,Clg_StPt_Sch_EZ!$B$31:$B$54,0),MATCH(Schedules_8760!$F4032,Clg_StPt_Sch_EZ!$C$30:$I$30,0)),"F","C")</f>
        <v>28.333333333333332</v>
      </c>
      <c r="L4032" s="34">
        <f>CONVERT(INDEX(DHW_StPt_Sch_EZ!$C$4:$I$27,MATCH(Schedules_8760!$C4032,DHW_StPt_Sch_EZ!$B$4:$B$27,0),MATCH(Schedules_8760!$F4032,DHW_StPt_Sch_EZ!$C$3:$I$3,0)),"F","C")</f>
        <v>53.333333333333329</v>
      </c>
      <c r="M4032" s="34">
        <f>CONVERT(INDEX(DHW_StPt_Sch_EZ!$C$31:$I$54,MATCH(Schedules_8760!$C4032,DHW_StPt_Sch_EZ!$B$31:$B$54,0),MATCH(Schedules_8760!$F4032,DHW_StPt_Sch_EZ!$C$30:$I$30,0)),"F","C")</f>
        <v>53.333333333333329</v>
      </c>
      <c r="N4032" s="12"/>
      <c r="O4032" s="12"/>
      <c r="P4032" s="12"/>
    </row>
    <row r="4033" spans="1:16" x14ac:dyDescent="0.25">
      <c r="A4033" s="35">
        <v>4032</v>
      </c>
      <c r="B4033" s="89">
        <v>168.95833333333329</v>
      </c>
      <c r="C4033" s="35">
        <f t="shared" si="310"/>
        <v>24</v>
      </c>
      <c r="D4033" s="35">
        <f t="shared" si="313"/>
        <v>168</v>
      </c>
      <c r="E4033" s="35">
        <f t="shared" si="314"/>
        <v>7</v>
      </c>
      <c r="F4033" s="35" t="str">
        <f t="shared" si="311"/>
        <v>Saturday</v>
      </c>
      <c r="G4033" s="35">
        <f t="shared" si="312"/>
        <v>6</v>
      </c>
      <c r="H4033" s="34">
        <f>CONVERT(INDEX(Htg_StPt_Sch_EZ!$C$4:$I$27,MATCH(Schedules_8760!$C4033,Htg_StPt_Sch_EZ!$B$4:$B$27,0),MATCH(Schedules_8760!$F4033,Htg_StPt_Sch_EZ!$C$3:$I$3,0)),"F","C")</f>
        <v>20.555555555555554</v>
      </c>
      <c r="I4033" s="34">
        <f>CONVERT(INDEX(Htg_StPt_Sch_EZ!$C$31:$I$54,MATCH(Schedules_8760!$C4033,Htg_StPt_Sch_EZ!$B$31:$B$54,0),MATCH(Schedules_8760!$F4033,Htg_StPt_Sch_EZ!$C$30:$I$30,0)),"F","C")</f>
        <v>19.444444444444443</v>
      </c>
      <c r="J4033" s="34">
        <f>CONVERT(INDEX(Clg_StPt_Sch_EZ!$C$4:$I$27,MATCH(Schedules_8760!$C4033,Clg_StPt_Sch_EZ!$B$4:$B$27,0),MATCH(Schedules_8760!$F4033,Clg_StPt_Sch_EZ!$C$3:$I$3,0)),"F","C")</f>
        <v>25.555555555555554</v>
      </c>
      <c r="K4033" s="34">
        <f>CONVERT(INDEX(Clg_StPt_Sch_EZ!$C$31:$I$54,MATCH(Schedules_8760!$C4033,Clg_StPt_Sch_EZ!$B$31:$B$54,0),MATCH(Schedules_8760!$F4033,Clg_StPt_Sch_EZ!$C$30:$I$30,0)),"F","C")</f>
        <v>28.333333333333332</v>
      </c>
      <c r="L4033" s="34">
        <f>CONVERT(INDEX(DHW_StPt_Sch_EZ!$C$4:$I$27,MATCH(Schedules_8760!$C4033,DHW_StPt_Sch_EZ!$B$4:$B$27,0),MATCH(Schedules_8760!$F4033,DHW_StPt_Sch_EZ!$C$3:$I$3,0)),"F","C")</f>
        <v>53.333333333333329</v>
      </c>
      <c r="M4033" s="34">
        <f>CONVERT(INDEX(DHW_StPt_Sch_EZ!$C$31:$I$54,MATCH(Schedules_8760!$C4033,DHW_StPt_Sch_EZ!$B$31:$B$54,0),MATCH(Schedules_8760!$F4033,DHW_StPt_Sch_EZ!$C$30:$I$30,0)),"F","C")</f>
        <v>53.333333333333329</v>
      </c>
      <c r="N4033" s="12"/>
      <c r="O4033" s="12"/>
      <c r="P4033" s="12"/>
    </row>
    <row r="4034" spans="1:16" x14ac:dyDescent="0.25">
      <c r="A4034" s="35">
        <v>4033</v>
      </c>
      <c r="B4034" s="89">
        <v>169</v>
      </c>
      <c r="C4034" s="35">
        <f t="shared" ref="C4034:C4097" si="315">HOUR(B4034)+1</f>
        <v>1</v>
      </c>
      <c r="D4034" s="35">
        <f t="shared" si="313"/>
        <v>169</v>
      </c>
      <c r="E4034" s="35">
        <f t="shared" si="314"/>
        <v>1</v>
      </c>
      <c r="F4034" s="35" t="str">
        <f t="shared" ref="F4034:F4097" si="316">IF(E4034=1,"Sunday",IF(E4034=2,"Monday",IF(E4034=3,"Tuesday",IF(E4034=4,"Wednesday",IF(E4034=5,"Thursday",IF(E4034=6,"Friday","Saturday"))))))</f>
        <v>Sunday</v>
      </c>
      <c r="G4034" s="35">
        <f t="shared" ref="G4034:G4097" si="317">MONTH(B4034)</f>
        <v>6</v>
      </c>
      <c r="H4034" s="34">
        <f>CONVERT(INDEX(Htg_StPt_Sch_EZ!$C$4:$I$27,MATCH(Schedules_8760!$C4034,Htg_StPt_Sch_EZ!$B$4:$B$27,0),MATCH(Schedules_8760!$F4034,Htg_StPt_Sch_EZ!$C$3:$I$3,0)),"F","C")</f>
        <v>20.555555555555554</v>
      </c>
      <c r="I4034" s="34">
        <f>CONVERT(INDEX(Htg_StPt_Sch_EZ!$C$31:$I$54,MATCH(Schedules_8760!$C4034,Htg_StPt_Sch_EZ!$B$31:$B$54,0),MATCH(Schedules_8760!$F4034,Htg_StPt_Sch_EZ!$C$30:$I$30,0)),"F","C")</f>
        <v>19.444444444444443</v>
      </c>
      <c r="J4034" s="34">
        <f>CONVERT(INDEX(Clg_StPt_Sch_EZ!$C$4:$I$27,MATCH(Schedules_8760!$C4034,Clg_StPt_Sch_EZ!$B$4:$B$27,0),MATCH(Schedules_8760!$F4034,Clg_StPt_Sch_EZ!$C$3:$I$3,0)),"F","C")</f>
        <v>25.555555555555554</v>
      </c>
      <c r="K4034" s="34">
        <f>CONVERT(INDEX(Clg_StPt_Sch_EZ!$C$31:$I$54,MATCH(Schedules_8760!$C4034,Clg_StPt_Sch_EZ!$B$31:$B$54,0),MATCH(Schedules_8760!$F4034,Clg_StPt_Sch_EZ!$C$30:$I$30,0)),"F","C")</f>
        <v>28.333333333333332</v>
      </c>
      <c r="L4034" s="34">
        <f>CONVERT(INDEX(DHW_StPt_Sch_EZ!$C$4:$I$27,MATCH(Schedules_8760!$C4034,DHW_StPt_Sch_EZ!$B$4:$B$27,0),MATCH(Schedules_8760!$F4034,DHW_StPt_Sch_EZ!$C$3:$I$3,0)),"F","C")</f>
        <v>53.333333333333329</v>
      </c>
      <c r="M4034" s="34">
        <f>CONVERT(INDEX(DHW_StPt_Sch_EZ!$C$31:$I$54,MATCH(Schedules_8760!$C4034,DHW_StPt_Sch_EZ!$B$31:$B$54,0),MATCH(Schedules_8760!$F4034,DHW_StPt_Sch_EZ!$C$30:$I$30,0)),"F","C")</f>
        <v>53.333333333333329</v>
      </c>
      <c r="N4034" s="12"/>
      <c r="O4034" s="12"/>
      <c r="P4034" s="12"/>
    </row>
    <row r="4035" spans="1:16" x14ac:dyDescent="0.25">
      <c r="A4035" s="35">
        <v>4034</v>
      </c>
      <c r="B4035" s="89">
        <v>169.04166666666671</v>
      </c>
      <c r="C4035" s="35">
        <f t="shared" si="315"/>
        <v>2</v>
      </c>
      <c r="D4035" s="35">
        <f t="shared" ref="D4035:D4098" si="318">IF(C4035=1,D4034+1,D4034)</f>
        <v>169</v>
      </c>
      <c r="E4035" s="35">
        <f t="shared" ref="E4035:E4098" si="319">IF(AND(C4035=1,E4034=7),1,IF(C4035=1,E4034+1,E4034))</f>
        <v>1</v>
      </c>
      <c r="F4035" s="35" t="str">
        <f t="shared" si="316"/>
        <v>Sunday</v>
      </c>
      <c r="G4035" s="35">
        <f t="shared" si="317"/>
        <v>6</v>
      </c>
      <c r="H4035" s="34">
        <f>CONVERT(INDEX(Htg_StPt_Sch_EZ!$C$4:$I$27,MATCH(Schedules_8760!$C4035,Htg_StPt_Sch_EZ!$B$4:$B$27,0),MATCH(Schedules_8760!$F4035,Htg_StPt_Sch_EZ!$C$3:$I$3,0)),"F","C")</f>
        <v>20.555555555555554</v>
      </c>
      <c r="I4035" s="34">
        <f>CONVERT(INDEX(Htg_StPt_Sch_EZ!$C$31:$I$54,MATCH(Schedules_8760!$C4035,Htg_StPt_Sch_EZ!$B$31:$B$54,0),MATCH(Schedules_8760!$F4035,Htg_StPt_Sch_EZ!$C$30:$I$30,0)),"F","C")</f>
        <v>19.444444444444443</v>
      </c>
      <c r="J4035" s="34">
        <f>CONVERT(INDEX(Clg_StPt_Sch_EZ!$C$4:$I$27,MATCH(Schedules_8760!$C4035,Clg_StPt_Sch_EZ!$B$4:$B$27,0),MATCH(Schedules_8760!$F4035,Clg_StPt_Sch_EZ!$C$3:$I$3,0)),"F","C")</f>
        <v>25.555555555555554</v>
      </c>
      <c r="K4035" s="34">
        <f>CONVERT(INDEX(Clg_StPt_Sch_EZ!$C$31:$I$54,MATCH(Schedules_8760!$C4035,Clg_StPt_Sch_EZ!$B$31:$B$54,0),MATCH(Schedules_8760!$F4035,Clg_StPt_Sch_EZ!$C$30:$I$30,0)),"F","C")</f>
        <v>28.333333333333332</v>
      </c>
      <c r="L4035" s="34">
        <f>CONVERT(INDEX(DHW_StPt_Sch_EZ!$C$4:$I$27,MATCH(Schedules_8760!$C4035,DHW_StPt_Sch_EZ!$B$4:$B$27,0),MATCH(Schedules_8760!$F4035,DHW_StPt_Sch_EZ!$C$3:$I$3,0)),"F","C")</f>
        <v>53.333333333333329</v>
      </c>
      <c r="M4035" s="34">
        <f>CONVERT(INDEX(DHW_StPt_Sch_EZ!$C$31:$I$54,MATCH(Schedules_8760!$C4035,DHW_StPt_Sch_EZ!$B$31:$B$54,0),MATCH(Schedules_8760!$F4035,DHW_StPt_Sch_EZ!$C$30:$I$30,0)),"F","C")</f>
        <v>53.333333333333329</v>
      </c>
      <c r="N4035" s="12"/>
      <c r="O4035" s="12"/>
      <c r="P4035" s="12"/>
    </row>
    <row r="4036" spans="1:16" x14ac:dyDescent="0.25">
      <c r="A4036" s="35">
        <v>4035</v>
      </c>
      <c r="B4036" s="89">
        <v>169.08333333333329</v>
      </c>
      <c r="C4036" s="35">
        <f t="shared" si="315"/>
        <v>3</v>
      </c>
      <c r="D4036" s="35">
        <f t="shared" si="318"/>
        <v>169</v>
      </c>
      <c r="E4036" s="35">
        <f t="shared" si="319"/>
        <v>1</v>
      </c>
      <c r="F4036" s="35" t="str">
        <f t="shared" si="316"/>
        <v>Sunday</v>
      </c>
      <c r="G4036" s="35">
        <f t="shared" si="317"/>
        <v>6</v>
      </c>
      <c r="H4036" s="34">
        <f>CONVERT(INDEX(Htg_StPt_Sch_EZ!$C$4:$I$27,MATCH(Schedules_8760!$C4036,Htg_StPt_Sch_EZ!$B$4:$B$27,0),MATCH(Schedules_8760!$F4036,Htg_StPt_Sch_EZ!$C$3:$I$3,0)),"F","C")</f>
        <v>20.555555555555554</v>
      </c>
      <c r="I4036" s="34">
        <f>CONVERT(INDEX(Htg_StPt_Sch_EZ!$C$31:$I$54,MATCH(Schedules_8760!$C4036,Htg_StPt_Sch_EZ!$B$31:$B$54,0),MATCH(Schedules_8760!$F4036,Htg_StPt_Sch_EZ!$C$30:$I$30,0)),"F","C")</f>
        <v>19.444444444444443</v>
      </c>
      <c r="J4036" s="34">
        <f>CONVERT(INDEX(Clg_StPt_Sch_EZ!$C$4:$I$27,MATCH(Schedules_8760!$C4036,Clg_StPt_Sch_EZ!$B$4:$B$27,0),MATCH(Schedules_8760!$F4036,Clg_StPt_Sch_EZ!$C$3:$I$3,0)),"F","C")</f>
        <v>25.555555555555554</v>
      </c>
      <c r="K4036" s="34">
        <f>CONVERT(INDEX(Clg_StPt_Sch_EZ!$C$31:$I$54,MATCH(Schedules_8760!$C4036,Clg_StPt_Sch_EZ!$B$31:$B$54,0),MATCH(Schedules_8760!$F4036,Clg_StPt_Sch_EZ!$C$30:$I$30,0)),"F","C")</f>
        <v>28.333333333333332</v>
      </c>
      <c r="L4036" s="34">
        <f>CONVERT(INDEX(DHW_StPt_Sch_EZ!$C$4:$I$27,MATCH(Schedules_8760!$C4036,DHW_StPt_Sch_EZ!$B$4:$B$27,0),MATCH(Schedules_8760!$F4036,DHW_StPt_Sch_EZ!$C$3:$I$3,0)),"F","C")</f>
        <v>53.333333333333329</v>
      </c>
      <c r="M4036" s="34">
        <f>CONVERT(INDEX(DHW_StPt_Sch_EZ!$C$31:$I$54,MATCH(Schedules_8760!$C4036,DHW_StPt_Sch_EZ!$B$31:$B$54,0),MATCH(Schedules_8760!$F4036,DHW_StPt_Sch_EZ!$C$30:$I$30,0)),"F","C")</f>
        <v>53.333333333333329</v>
      </c>
      <c r="N4036" s="12"/>
      <c r="O4036" s="12"/>
      <c r="P4036" s="12"/>
    </row>
    <row r="4037" spans="1:16" x14ac:dyDescent="0.25">
      <c r="A4037" s="35">
        <v>4036</v>
      </c>
      <c r="B4037" s="89">
        <v>169.125</v>
      </c>
      <c r="C4037" s="35">
        <f t="shared" si="315"/>
        <v>4</v>
      </c>
      <c r="D4037" s="35">
        <f t="shared" si="318"/>
        <v>169</v>
      </c>
      <c r="E4037" s="35">
        <f t="shared" si="319"/>
        <v>1</v>
      </c>
      <c r="F4037" s="35" t="str">
        <f t="shared" si="316"/>
        <v>Sunday</v>
      </c>
      <c r="G4037" s="35">
        <f t="shared" si="317"/>
        <v>6</v>
      </c>
      <c r="H4037" s="34">
        <f>CONVERT(INDEX(Htg_StPt_Sch_EZ!$C$4:$I$27,MATCH(Schedules_8760!$C4037,Htg_StPt_Sch_EZ!$B$4:$B$27,0),MATCH(Schedules_8760!$F4037,Htg_StPt_Sch_EZ!$C$3:$I$3,0)),"F","C")</f>
        <v>20.555555555555554</v>
      </c>
      <c r="I4037" s="34">
        <f>CONVERT(INDEX(Htg_StPt_Sch_EZ!$C$31:$I$54,MATCH(Schedules_8760!$C4037,Htg_StPt_Sch_EZ!$B$31:$B$54,0),MATCH(Schedules_8760!$F4037,Htg_StPt_Sch_EZ!$C$30:$I$30,0)),"F","C")</f>
        <v>19.444444444444443</v>
      </c>
      <c r="J4037" s="34">
        <f>CONVERT(INDEX(Clg_StPt_Sch_EZ!$C$4:$I$27,MATCH(Schedules_8760!$C4037,Clg_StPt_Sch_EZ!$B$4:$B$27,0),MATCH(Schedules_8760!$F4037,Clg_StPt_Sch_EZ!$C$3:$I$3,0)),"F","C")</f>
        <v>25.555555555555554</v>
      </c>
      <c r="K4037" s="34">
        <f>CONVERT(INDEX(Clg_StPt_Sch_EZ!$C$31:$I$54,MATCH(Schedules_8760!$C4037,Clg_StPt_Sch_EZ!$B$31:$B$54,0),MATCH(Schedules_8760!$F4037,Clg_StPt_Sch_EZ!$C$30:$I$30,0)),"F","C")</f>
        <v>28.333333333333332</v>
      </c>
      <c r="L4037" s="34">
        <f>CONVERT(INDEX(DHW_StPt_Sch_EZ!$C$4:$I$27,MATCH(Schedules_8760!$C4037,DHW_StPt_Sch_EZ!$B$4:$B$27,0),MATCH(Schedules_8760!$F4037,DHW_StPt_Sch_EZ!$C$3:$I$3,0)),"F","C")</f>
        <v>53.333333333333329</v>
      </c>
      <c r="M4037" s="34">
        <f>CONVERT(INDEX(DHW_StPt_Sch_EZ!$C$31:$I$54,MATCH(Schedules_8760!$C4037,DHW_StPt_Sch_EZ!$B$31:$B$54,0),MATCH(Schedules_8760!$F4037,DHW_StPt_Sch_EZ!$C$30:$I$30,0)),"F","C")</f>
        <v>53.333333333333329</v>
      </c>
      <c r="N4037" s="12"/>
      <c r="O4037" s="12"/>
      <c r="P4037" s="12"/>
    </row>
    <row r="4038" spans="1:16" x14ac:dyDescent="0.25">
      <c r="A4038" s="35">
        <v>4037</v>
      </c>
      <c r="B4038" s="89">
        <v>169.16666666666671</v>
      </c>
      <c r="C4038" s="35">
        <f t="shared" si="315"/>
        <v>5</v>
      </c>
      <c r="D4038" s="35">
        <f t="shared" si="318"/>
        <v>169</v>
      </c>
      <c r="E4038" s="35">
        <f t="shared" si="319"/>
        <v>1</v>
      </c>
      <c r="F4038" s="35" t="str">
        <f t="shared" si="316"/>
        <v>Sunday</v>
      </c>
      <c r="G4038" s="35">
        <f t="shared" si="317"/>
        <v>6</v>
      </c>
      <c r="H4038" s="34">
        <f>CONVERT(INDEX(Htg_StPt_Sch_EZ!$C$4:$I$27,MATCH(Schedules_8760!$C4038,Htg_StPt_Sch_EZ!$B$4:$B$27,0),MATCH(Schedules_8760!$F4038,Htg_StPt_Sch_EZ!$C$3:$I$3,0)),"F","C")</f>
        <v>20.555555555555554</v>
      </c>
      <c r="I4038" s="34">
        <f>CONVERT(INDEX(Htg_StPt_Sch_EZ!$C$31:$I$54,MATCH(Schedules_8760!$C4038,Htg_StPt_Sch_EZ!$B$31:$B$54,0),MATCH(Schedules_8760!$F4038,Htg_StPt_Sch_EZ!$C$30:$I$30,0)),"F","C")</f>
        <v>19.444444444444443</v>
      </c>
      <c r="J4038" s="34">
        <f>CONVERT(INDEX(Clg_StPt_Sch_EZ!$C$4:$I$27,MATCH(Schedules_8760!$C4038,Clg_StPt_Sch_EZ!$B$4:$B$27,0),MATCH(Schedules_8760!$F4038,Clg_StPt_Sch_EZ!$C$3:$I$3,0)),"F","C")</f>
        <v>25.555555555555554</v>
      </c>
      <c r="K4038" s="34">
        <f>CONVERT(INDEX(Clg_StPt_Sch_EZ!$C$31:$I$54,MATCH(Schedules_8760!$C4038,Clg_StPt_Sch_EZ!$B$31:$B$54,0),MATCH(Schedules_8760!$F4038,Clg_StPt_Sch_EZ!$C$30:$I$30,0)),"F","C")</f>
        <v>28.333333333333332</v>
      </c>
      <c r="L4038" s="34">
        <f>CONVERT(INDEX(DHW_StPt_Sch_EZ!$C$4:$I$27,MATCH(Schedules_8760!$C4038,DHW_StPt_Sch_EZ!$B$4:$B$27,0),MATCH(Schedules_8760!$F4038,DHW_StPt_Sch_EZ!$C$3:$I$3,0)),"F","C")</f>
        <v>53.333333333333329</v>
      </c>
      <c r="M4038" s="34">
        <f>CONVERT(INDEX(DHW_StPt_Sch_EZ!$C$31:$I$54,MATCH(Schedules_8760!$C4038,DHW_StPt_Sch_EZ!$B$31:$B$54,0),MATCH(Schedules_8760!$F4038,DHW_StPt_Sch_EZ!$C$30:$I$30,0)),"F","C")</f>
        <v>53.333333333333329</v>
      </c>
      <c r="N4038" s="12"/>
      <c r="O4038" s="12"/>
      <c r="P4038" s="12"/>
    </row>
    <row r="4039" spans="1:16" x14ac:dyDescent="0.25">
      <c r="A4039" s="35">
        <v>4038</v>
      </c>
      <c r="B4039" s="89">
        <v>169.20833333333329</v>
      </c>
      <c r="C4039" s="35">
        <f t="shared" si="315"/>
        <v>6</v>
      </c>
      <c r="D4039" s="35">
        <f t="shared" si="318"/>
        <v>169</v>
      </c>
      <c r="E4039" s="35">
        <f t="shared" si="319"/>
        <v>1</v>
      </c>
      <c r="F4039" s="35" t="str">
        <f t="shared" si="316"/>
        <v>Sunday</v>
      </c>
      <c r="G4039" s="35">
        <f t="shared" si="317"/>
        <v>6</v>
      </c>
      <c r="H4039" s="34">
        <f>CONVERT(INDEX(Htg_StPt_Sch_EZ!$C$4:$I$27,MATCH(Schedules_8760!$C4039,Htg_StPt_Sch_EZ!$B$4:$B$27,0),MATCH(Schedules_8760!$F4039,Htg_StPt_Sch_EZ!$C$3:$I$3,0)),"F","C")</f>
        <v>20.555555555555554</v>
      </c>
      <c r="I4039" s="34">
        <f>CONVERT(INDEX(Htg_StPt_Sch_EZ!$C$31:$I$54,MATCH(Schedules_8760!$C4039,Htg_StPt_Sch_EZ!$B$31:$B$54,0),MATCH(Schedules_8760!$F4039,Htg_StPt_Sch_EZ!$C$30:$I$30,0)),"F","C")</f>
        <v>19.444444444444443</v>
      </c>
      <c r="J4039" s="34">
        <f>CONVERT(INDEX(Clg_StPt_Sch_EZ!$C$4:$I$27,MATCH(Schedules_8760!$C4039,Clg_StPt_Sch_EZ!$B$4:$B$27,0),MATCH(Schedules_8760!$F4039,Clg_StPt_Sch_EZ!$C$3:$I$3,0)),"F","C")</f>
        <v>25.555555555555554</v>
      </c>
      <c r="K4039" s="34">
        <f>CONVERT(INDEX(Clg_StPt_Sch_EZ!$C$31:$I$54,MATCH(Schedules_8760!$C4039,Clg_StPt_Sch_EZ!$B$31:$B$54,0),MATCH(Schedules_8760!$F4039,Clg_StPt_Sch_EZ!$C$30:$I$30,0)),"F","C")</f>
        <v>28.333333333333332</v>
      </c>
      <c r="L4039" s="34">
        <f>CONVERT(INDEX(DHW_StPt_Sch_EZ!$C$4:$I$27,MATCH(Schedules_8760!$C4039,DHW_StPt_Sch_EZ!$B$4:$B$27,0),MATCH(Schedules_8760!$F4039,DHW_StPt_Sch_EZ!$C$3:$I$3,0)),"F","C")</f>
        <v>53.333333333333329</v>
      </c>
      <c r="M4039" s="34">
        <f>CONVERT(INDEX(DHW_StPt_Sch_EZ!$C$31:$I$54,MATCH(Schedules_8760!$C4039,DHW_StPt_Sch_EZ!$B$31:$B$54,0),MATCH(Schedules_8760!$F4039,DHW_StPt_Sch_EZ!$C$30:$I$30,0)),"F","C")</f>
        <v>53.333333333333329</v>
      </c>
      <c r="N4039" s="12"/>
      <c r="O4039" s="12"/>
      <c r="P4039" s="12"/>
    </row>
    <row r="4040" spans="1:16" x14ac:dyDescent="0.25">
      <c r="A4040" s="35">
        <v>4039</v>
      </c>
      <c r="B4040" s="89">
        <v>169.25</v>
      </c>
      <c r="C4040" s="35">
        <f t="shared" si="315"/>
        <v>7</v>
      </c>
      <c r="D4040" s="35">
        <f t="shared" si="318"/>
        <v>169</v>
      </c>
      <c r="E4040" s="35">
        <f t="shared" si="319"/>
        <v>1</v>
      </c>
      <c r="F4040" s="35" t="str">
        <f t="shared" si="316"/>
        <v>Sunday</v>
      </c>
      <c r="G4040" s="35">
        <f t="shared" si="317"/>
        <v>6</v>
      </c>
      <c r="H4040" s="34">
        <f>CONVERT(INDEX(Htg_StPt_Sch_EZ!$C$4:$I$27,MATCH(Schedules_8760!$C4040,Htg_StPt_Sch_EZ!$B$4:$B$27,0),MATCH(Schedules_8760!$F4040,Htg_StPt_Sch_EZ!$C$3:$I$3,0)),"F","C")</f>
        <v>20.555555555555554</v>
      </c>
      <c r="I4040" s="34">
        <f>CONVERT(INDEX(Htg_StPt_Sch_EZ!$C$31:$I$54,MATCH(Schedules_8760!$C4040,Htg_StPt_Sch_EZ!$B$31:$B$54,0),MATCH(Schedules_8760!$F4040,Htg_StPt_Sch_EZ!$C$30:$I$30,0)),"F","C")</f>
        <v>19.444444444444443</v>
      </c>
      <c r="J4040" s="34">
        <f>CONVERT(INDEX(Clg_StPt_Sch_EZ!$C$4:$I$27,MATCH(Schedules_8760!$C4040,Clg_StPt_Sch_EZ!$B$4:$B$27,0),MATCH(Schedules_8760!$F4040,Clg_StPt_Sch_EZ!$C$3:$I$3,0)),"F","C")</f>
        <v>25.555555555555554</v>
      </c>
      <c r="K4040" s="34">
        <f>CONVERT(INDEX(Clg_StPt_Sch_EZ!$C$31:$I$54,MATCH(Schedules_8760!$C4040,Clg_StPt_Sch_EZ!$B$31:$B$54,0),MATCH(Schedules_8760!$F4040,Clg_StPt_Sch_EZ!$C$30:$I$30,0)),"F","C")</f>
        <v>28.333333333333332</v>
      </c>
      <c r="L4040" s="34">
        <f>CONVERT(INDEX(DHW_StPt_Sch_EZ!$C$4:$I$27,MATCH(Schedules_8760!$C4040,DHW_StPt_Sch_EZ!$B$4:$B$27,0),MATCH(Schedules_8760!$F4040,DHW_StPt_Sch_EZ!$C$3:$I$3,0)),"F","C")</f>
        <v>53.333333333333329</v>
      </c>
      <c r="M4040" s="34">
        <f>CONVERT(INDEX(DHW_StPt_Sch_EZ!$C$31:$I$54,MATCH(Schedules_8760!$C4040,DHW_StPt_Sch_EZ!$B$31:$B$54,0),MATCH(Schedules_8760!$F4040,DHW_StPt_Sch_EZ!$C$30:$I$30,0)),"F","C")</f>
        <v>53.333333333333329</v>
      </c>
      <c r="N4040" s="12"/>
      <c r="O4040" s="12"/>
      <c r="P4040" s="12"/>
    </row>
    <row r="4041" spans="1:16" x14ac:dyDescent="0.25">
      <c r="A4041" s="35">
        <v>4040</v>
      </c>
      <c r="B4041" s="89">
        <v>169.29166666666671</v>
      </c>
      <c r="C4041" s="35">
        <f t="shared" si="315"/>
        <v>8</v>
      </c>
      <c r="D4041" s="35">
        <f t="shared" si="318"/>
        <v>169</v>
      </c>
      <c r="E4041" s="35">
        <f t="shared" si="319"/>
        <v>1</v>
      </c>
      <c r="F4041" s="35" t="str">
        <f t="shared" si="316"/>
        <v>Sunday</v>
      </c>
      <c r="G4041" s="35">
        <f t="shared" si="317"/>
        <v>6</v>
      </c>
      <c r="H4041" s="34">
        <f>CONVERT(INDEX(Htg_StPt_Sch_EZ!$C$4:$I$27,MATCH(Schedules_8760!$C4041,Htg_StPt_Sch_EZ!$B$4:$B$27,0),MATCH(Schedules_8760!$F4041,Htg_StPt_Sch_EZ!$C$3:$I$3,0)),"F","C")</f>
        <v>20.555555555555554</v>
      </c>
      <c r="I4041" s="34">
        <f>CONVERT(INDEX(Htg_StPt_Sch_EZ!$C$31:$I$54,MATCH(Schedules_8760!$C4041,Htg_StPt_Sch_EZ!$B$31:$B$54,0),MATCH(Schedules_8760!$F4041,Htg_StPt_Sch_EZ!$C$30:$I$30,0)),"F","C")</f>
        <v>19.444444444444443</v>
      </c>
      <c r="J4041" s="34">
        <f>CONVERT(INDEX(Clg_StPt_Sch_EZ!$C$4:$I$27,MATCH(Schedules_8760!$C4041,Clg_StPt_Sch_EZ!$B$4:$B$27,0),MATCH(Schedules_8760!$F4041,Clg_StPt_Sch_EZ!$C$3:$I$3,0)),"F","C")</f>
        <v>25.555555555555554</v>
      </c>
      <c r="K4041" s="34">
        <f>CONVERT(INDEX(Clg_StPt_Sch_EZ!$C$31:$I$54,MATCH(Schedules_8760!$C4041,Clg_StPt_Sch_EZ!$B$31:$B$54,0),MATCH(Schedules_8760!$F4041,Clg_StPt_Sch_EZ!$C$30:$I$30,0)),"F","C")</f>
        <v>25</v>
      </c>
      <c r="L4041" s="34">
        <f>CONVERT(INDEX(DHW_StPt_Sch_EZ!$C$4:$I$27,MATCH(Schedules_8760!$C4041,DHW_StPt_Sch_EZ!$B$4:$B$27,0),MATCH(Schedules_8760!$F4041,DHW_StPt_Sch_EZ!$C$3:$I$3,0)),"F","C")</f>
        <v>53.333333333333329</v>
      </c>
      <c r="M4041" s="34">
        <f>CONVERT(INDEX(DHW_StPt_Sch_EZ!$C$31:$I$54,MATCH(Schedules_8760!$C4041,DHW_StPt_Sch_EZ!$B$31:$B$54,0),MATCH(Schedules_8760!$F4041,DHW_StPt_Sch_EZ!$C$30:$I$30,0)),"F","C")</f>
        <v>53.333333333333329</v>
      </c>
      <c r="N4041" s="12"/>
      <c r="O4041" s="12"/>
      <c r="P4041" s="12"/>
    </row>
    <row r="4042" spans="1:16" x14ac:dyDescent="0.25">
      <c r="A4042" s="35">
        <v>4041</v>
      </c>
      <c r="B4042" s="89">
        <v>169.33333333333329</v>
      </c>
      <c r="C4042" s="35">
        <f t="shared" si="315"/>
        <v>9</v>
      </c>
      <c r="D4042" s="35">
        <f t="shared" si="318"/>
        <v>169</v>
      </c>
      <c r="E4042" s="35">
        <f t="shared" si="319"/>
        <v>1</v>
      </c>
      <c r="F4042" s="35" t="str">
        <f t="shared" si="316"/>
        <v>Sunday</v>
      </c>
      <c r="G4042" s="35">
        <f t="shared" si="317"/>
        <v>6</v>
      </c>
      <c r="H4042" s="34">
        <f>CONVERT(INDEX(Htg_StPt_Sch_EZ!$C$4:$I$27,MATCH(Schedules_8760!$C4042,Htg_StPt_Sch_EZ!$B$4:$B$27,0),MATCH(Schedules_8760!$F4042,Htg_StPt_Sch_EZ!$C$3:$I$3,0)),"F","C")</f>
        <v>20.555555555555554</v>
      </c>
      <c r="I4042" s="34">
        <f>CONVERT(INDEX(Htg_StPt_Sch_EZ!$C$31:$I$54,MATCH(Schedules_8760!$C4042,Htg_StPt_Sch_EZ!$B$31:$B$54,0),MATCH(Schedules_8760!$F4042,Htg_StPt_Sch_EZ!$C$30:$I$30,0)),"F","C")</f>
        <v>19.444444444444443</v>
      </c>
      <c r="J4042" s="34">
        <f>CONVERT(INDEX(Clg_StPt_Sch_EZ!$C$4:$I$27,MATCH(Schedules_8760!$C4042,Clg_StPt_Sch_EZ!$B$4:$B$27,0),MATCH(Schedules_8760!$F4042,Clg_StPt_Sch_EZ!$C$3:$I$3,0)),"F","C")</f>
        <v>25.555555555555554</v>
      </c>
      <c r="K4042" s="34">
        <f>CONVERT(INDEX(Clg_StPt_Sch_EZ!$C$31:$I$54,MATCH(Schedules_8760!$C4042,Clg_StPt_Sch_EZ!$B$31:$B$54,0),MATCH(Schedules_8760!$F4042,Clg_StPt_Sch_EZ!$C$30:$I$30,0)),"F","C")</f>
        <v>25</v>
      </c>
      <c r="L4042" s="34">
        <f>CONVERT(INDEX(DHW_StPt_Sch_EZ!$C$4:$I$27,MATCH(Schedules_8760!$C4042,DHW_StPt_Sch_EZ!$B$4:$B$27,0),MATCH(Schedules_8760!$F4042,DHW_StPt_Sch_EZ!$C$3:$I$3,0)),"F","C")</f>
        <v>53.333333333333329</v>
      </c>
      <c r="M4042" s="34">
        <f>CONVERT(INDEX(DHW_StPt_Sch_EZ!$C$31:$I$54,MATCH(Schedules_8760!$C4042,DHW_StPt_Sch_EZ!$B$31:$B$54,0),MATCH(Schedules_8760!$F4042,DHW_StPt_Sch_EZ!$C$30:$I$30,0)),"F","C")</f>
        <v>53.333333333333329</v>
      </c>
      <c r="N4042" s="12"/>
      <c r="O4042" s="12"/>
      <c r="P4042" s="12"/>
    </row>
    <row r="4043" spans="1:16" x14ac:dyDescent="0.25">
      <c r="A4043" s="35">
        <v>4042</v>
      </c>
      <c r="B4043" s="89">
        <v>169.375</v>
      </c>
      <c r="C4043" s="35">
        <f t="shared" si="315"/>
        <v>10</v>
      </c>
      <c r="D4043" s="35">
        <f t="shared" si="318"/>
        <v>169</v>
      </c>
      <c r="E4043" s="35">
        <f t="shared" si="319"/>
        <v>1</v>
      </c>
      <c r="F4043" s="35" t="str">
        <f t="shared" si="316"/>
        <v>Sunday</v>
      </c>
      <c r="G4043" s="35">
        <f t="shared" si="317"/>
        <v>6</v>
      </c>
      <c r="H4043" s="34">
        <f>CONVERT(INDEX(Htg_StPt_Sch_EZ!$C$4:$I$27,MATCH(Schedules_8760!$C4043,Htg_StPt_Sch_EZ!$B$4:$B$27,0),MATCH(Schedules_8760!$F4043,Htg_StPt_Sch_EZ!$C$3:$I$3,0)),"F","C")</f>
        <v>20.555555555555554</v>
      </c>
      <c r="I4043" s="34">
        <f>CONVERT(INDEX(Htg_StPt_Sch_EZ!$C$31:$I$54,MATCH(Schedules_8760!$C4043,Htg_StPt_Sch_EZ!$B$31:$B$54,0),MATCH(Schedules_8760!$F4043,Htg_StPt_Sch_EZ!$C$30:$I$30,0)),"F","C")</f>
        <v>19.444444444444443</v>
      </c>
      <c r="J4043" s="34">
        <f>CONVERT(INDEX(Clg_StPt_Sch_EZ!$C$4:$I$27,MATCH(Schedules_8760!$C4043,Clg_StPt_Sch_EZ!$B$4:$B$27,0),MATCH(Schedules_8760!$F4043,Clg_StPt_Sch_EZ!$C$3:$I$3,0)),"F","C")</f>
        <v>25.555555555555554</v>
      </c>
      <c r="K4043" s="34">
        <f>CONVERT(INDEX(Clg_StPt_Sch_EZ!$C$31:$I$54,MATCH(Schedules_8760!$C4043,Clg_StPt_Sch_EZ!$B$31:$B$54,0),MATCH(Schedules_8760!$F4043,Clg_StPt_Sch_EZ!$C$30:$I$30,0)),"F","C")</f>
        <v>25</v>
      </c>
      <c r="L4043" s="34">
        <f>CONVERT(INDEX(DHW_StPt_Sch_EZ!$C$4:$I$27,MATCH(Schedules_8760!$C4043,DHW_StPt_Sch_EZ!$B$4:$B$27,0),MATCH(Schedules_8760!$F4043,DHW_StPt_Sch_EZ!$C$3:$I$3,0)),"F","C")</f>
        <v>53.333333333333329</v>
      </c>
      <c r="M4043" s="34">
        <f>CONVERT(INDEX(DHW_StPt_Sch_EZ!$C$31:$I$54,MATCH(Schedules_8760!$C4043,DHW_StPt_Sch_EZ!$B$31:$B$54,0),MATCH(Schedules_8760!$F4043,DHW_StPt_Sch_EZ!$C$30:$I$30,0)),"F","C")</f>
        <v>53.333333333333329</v>
      </c>
      <c r="N4043" s="12"/>
      <c r="O4043" s="12"/>
      <c r="P4043" s="12"/>
    </row>
    <row r="4044" spans="1:16" x14ac:dyDescent="0.25">
      <c r="A4044" s="35">
        <v>4043</v>
      </c>
      <c r="B4044" s="89">
        <v>169.41666666666671</v>
      </c>
      <c r="C4044" s="35">
        <f t="shared" si="315"/>
        <v>11</v>
      </c>
      <c r="D4044" s="35">
        <f t="shared" si="318"/>
        <v>169</v>
      </c>
      <c r="E4044" s="35">
        <f t="shared" si="319"/>
        <v>1</v>
      </c>
      <c r="F4044" s="35" t="str">
        <f t="shared" si="316"/>
        <v>Sunday</v>
      </c>
      <c r="G4044" s="35">
        <f t="shared" si="317"/>
        <v>6</v>
      </c>
      <c r="H4044" s="34">
        <f>CONVERT(INDEX(Htg_StPt_Sch_EZ!$C$4:$I$27,MATCH(Schedules_8760!$C4044,Htg_StPt_Sch_EZ!$B$4:$B$27,0),MATCH(Schedules_8760!$F4044,Htg_StPt_Sch_EZ!$C$3:$I$3,0)),"F","C")</f>
        <v>20.555555555555554</v>
      </c>
      <c r="I4044" s="34">
        <f>CONVERT(INDEX(Htg_StPt_Sch_EZ!$C$31:$I$54,MATCH(Schedules_8760!$C4044,Htg_StPt_Sch_EZ!$B$31:$B$54,0),MATCH(Schedules_8760!$F4044,Htg_StPt_Sch_EZ!$C$30:$I$30,0)),"F","C")</f>
        <v>19.444444444444443</v>
      </c>
      <c r="J4044" s="34">
        <f>CONVERT(INDEX(Clg_StPt_Sch_EZ!$C$4:$I$27,MATCH(Schedules_8760!$C4044,Clg_StPt_Sch_EZ!$B$4:$B$27,0),MATCH(Schedules_8760!$F4044,Clg_StPt_Sch_EZ!$C$3:$I$3,0)),"F","C")</f>
        <v>25.555555555555554</v>
      </c>
      <c r="K4044" s="34">
        <f>CONVERT(INDEX(Clg_StPt_Sch_EZ!$C$31:$I$54,MATCH(Schedules_8760!$C4044,Clg_StPt_Sch_EZ!$B$31:$B$54,0),MATCH(Schedules_8760!$F4044,Clg_StPt_Sch_EZ!$C$30:$I$30,0)),"F","C")</f>
        <v>25</v>
      </c>
      <c r="L4044" s="34">
        <f>CONVERT(INDEX(DHW_StPt_Sch_EZ!$C$4:$I$27,MATCH(Schedules_8760!$C4044,DHW_StPt_Sch_EZ!$B$4:$B$27,0),MATCH(Schedules_8760!$F4044,DHW_StPt_Sch_EZ!$C$3:$I$3,0)),"F","C")</f>
        <v>53.333333333333329</v>
      </c>
      <c r="M4044" s="34">
        <f>CONVERT(INDEX(DHW_StPt_Sch_EZ!$C$31:$I$54,MATCH(Schedules_8760!$C4044,DHW_StPt_Sch_EZ!$B$31:$B$54,0),MATCH(Schedules_8760!$F4044,DHW_StPt_Sch_EZ!$C$30:$I$30,0)),"F","C")</f>
        <v>53.333333333333329</v>
      </c>
      <c r="N4044" s="12"/>
      <c r="O4044" s="12"/>
      <c r="P4044" s="12"/>
    </row>
    <row r="4045" spans="1:16" x14ac:dyDescent="0.25">
      <c r="A4045" s="35">
        <v>4044</v>
      </c>
      <c r="B4045" s="89">
        <v>169.45833333333329</v>
      </c>
      <c r="C4045" s="35">
        <f t="shared" si="315"/>
        <v>12</v>
      </c>
      <c r="D4045" s="35">
        <f t="shared" si="318"/>
        <v>169</v>
      </c>
      <c r="E4045" s="35">
        <f t="shared" si="319"/>
        <v>1</v>
      </c>
      <c r="F4045" s="35" t="str">
        <f t="shared" si="316"/>
        <v>Sunday</v>
      </c>
      <c r="G4045" s="35">
        <f t="shared" si="317"/>
        <v>6</v>
      </c>
      <c r="H4045" s="34">
        <f>CONVERT(INDEX(Htg_StPt_Sch_EZ!$C$4:$I$27,MATCH(Schedules_8760!$C4045,Htg_StPt_Sch_EZ!$B$4:$B$27,0),MATCH(Schedules_8760!$F4045,Htg_StPt_Sch_EZ!$C$3:$I$3,0)),"F","C")</f>
        <v>20.555555555555554</v>
      </c>
      <c r="I4045" s="34">
        <f>CONVERT(INDEX(Htg_StPt_Sch_EZ!$C$31:$I$54,MATCH(Schedules_8760!$C4045,Htg_StPt_Sch_EZ!$B$31:$B$54,0),MATCH(Schedules_8760!$F4045,Htg_StPt_Sch_EZ!$C$30:$I$30,0)),"F","C")</f>
        <v>19.444444444444443</v>
      </c>
      <c r="J4045" s="34">
        <f>CONVERT(INDEX(Clg_StPt_Sch_EZ!$C$4:$I$27,MATCH(Schedules_8760!$C4045,Clg_StPt_Sch_EZ!$B$4:$B$27,0),MATCH(Schedules_8760!$F4045,Clg_StPt_Sch_EZ!$C$3:$I$3,0)),"F","C")</f>
        <v>25.555555555555554</v>
      </c>
      <c r="K4045" s="34">
        <f>CONVERT(INDEX(Clg_StPt_Sch_EZ!$C$31:$I$54,MATCH(Schedules_8760!$C4045,Clg_StPt_Sch_EZ!$B$31:$B$54,0),MATCH(Schedules_8760!$F4045,Clg_StPt_Sch_EZ!$C$30:$I$30,0)),"F","C")</f>
        <v>25</v>
      </c>
      <c r="L4045" s="34">
        <f>CONVERT(INDEX(DHW_StPt_Sch_EZ!$C$4:$I$27,MATCH(Schedules_8760!$C4045,DHW_StPt_Sch_EZ!$B$4:$B$27,0),MATCH(Schedules_8760!$F4045,DHW_StPt_Sch_EZ!$C$3:$I$3,0)),"F","C")</f>
        <v>53.333333333333329</v>
      </c>
      <c r="M4045" s="34">
        <f>CONVERT(INDEX(DHW_StPt_Sch_EZ!$C$31:$I$54,MATCH(Schedules_8760!$C4045,DHW_StPt_Sch_EZ!$B$31:$B$54,0),MATCH(Schedules_8760!$F4045,DHW_StPt_Sch_EZ!$C$30:$I$30,0)),"F","C")</f>
        <v>53.333333333333329</v>
      </c>
      <c r="N4045" s="12"/>
      <c r="O4045" s="12"/>
      <c r="P4045" s="12"/>
    </row>
    <row r="4046" spans="1:16" x14ac:dyDescent="0.25">
      <c r="A4046" s="35">
        <v>4045</v>
      </c>
      <c r="B4046" s="89">
        <v>169.5</v>
      </c>
      <c r="C4046" s="35">
        <f t="shared" si="315"/>
        <v>13</v>
      </c>
      <c r="D4046" s="35">
        <f t="shared" si="318"/>
        <v>169</v>
      </c>
      <c r="E4046" s="35">
        <f t="shared" si="319"/>
        <v>1</v>
      </c>
      <c r="F4046" s="35" t="str">
        <f t="shared" si="316"/>
        <v>Sunday</v>
      </c>
      <c r="G4046" s="35">
        <f t="shared" si="317"/>
        <v>6</v>
      </c>
      <c r="H4046" s="34">
        <f>CONVERT(INDEX(Htg_StPt_Sch_EZ!$C$4:$I$27,MATCH(Schedules_8760!$C4046,Htg_StPt_Sch_EZ!$B$4:$B$27,0),MATCH(Schedules_8760!$F4046,Htg_StPt_Sch_EZ!$C$3:$I$3,0)),"F","C")</f>
        <v>20.555555555555554</v>
      </c>
      <c r="I4046" s="34">
        <f>CONVERT(INDEX(Htg_StPt_Sch_EZ!$C$31:$I$54,MATCH(Schedules_8760!$C4046,Htg_StPt_Sch_EZ!$B$31:$B$54,0),MATCH(Schedules_8760!$F4046,Htg_StPt_Sch_EZ!$C$30:$I$30,0)),"F","C")</f>
        <v>19.444444444444443</v>
      </c>
      <c r="J4046" s="34">
        <f>CONVERT(INDEX(Clg_StPt_Sch_EZ!$C$4:$I$27,MATCH(Schedules_8760!$C4046,Clg_StPt_Sch_EZ!$B$4:$B$27,0),MATCH(Schedules_8760!$F4046,Clg_StPt_Sch_EZ!$C$3:$I$3,0)),"F","C")</f>
        <v>25.555555555555554</v>
      </c>
      <c r="K4046" s="34">
        <f>CONVERT(INDEX(Clg_StPt_Sch_EZ!$C$31:$I$54,MATCH(Schedules_8760!$C4046,Clg_StPt_Sch_EZ!$B$31:$B$54,0),MATCH(Schedules_8760!$F4046,Clg_StPt_Sch_EZ!$C$30:$I$30,0)),"F","C")</f>
        <v>25</v>
      </c>
      <c r="L4046" s="34">
        <f>CONVERT(INDEX(DHW_StPt_Sch_EZ!$C$4:$I$27,MATCH(Schedules_8760!$C4046,DHW_StPt_Sch_EZ!$B$4:$B$27,0),MATCH(Schedules_8760!$F4046,DHW_StPt_Sch_EZ!$C$3:$I$3,0)),"F","C")</f>
        <v>53.333333333333329</v>
      </c>
      <c r="M4046" s="34">
        <f>CONVERT(INDEX(DHW_StPt_Sch_EZ!$C$31:$I$54,MATCH(Schedules_8760!$C4046,DHW_StPt_Sch_EZ!$B$31:$B$54,0),MATCH(Schedules_8760!$F4046,DHW_StPt_Sch_EZ!$C$30:$I$30,0)),"F","C")</f>
        <v>53.333333333333329</v>
      </c>
      <c r="N4046" s="12"/>
      <c r="O4046" s="12"/>
      <c r="P4046" s="12"/>
    </row>
    <row r="4047" spans="1:16" x14ac:dyDescent="0.25">
      <c r="A4047" s="35">
        <v>4046</v>
      </c>
      <c r="B4047" s="89">
        <v>169.54166666666671</v>
      </c>
      <c r="C4047" s="35">
        <f t="shared" si="315"/>
        <v>14</v>
      </c>
      <c r="D4047" s="35">
        <f t="shared" si="318"/>
        <v>169</v>
      </c>
      <c r="E4047" s="35">
        <f t="shared" si="319"/>
        <v>1</v>
      </c>
      <c r="F4047" s="35" t="str">
        <f t="shared" si="316"/>
        <v>Sunday</v>
      </c>
      <c r="G4047" s="35">
        <f t="shared" si="317"/>
        <v>6</v>
      </c>
      <c r="H4047" s="34">
        <f>CONVERT(INDEX(Htg_StPt_Sch_EZ!$C$4:$I$27,MATCH(Schedules_8760!$C4047,Htg_StPt_Sch_EZ!$B$4:$B$27,0),MATCH(Schedules_8760!$F4047,Htg_StPt_Sch_EZ!$C$3:$I$3,0)),"F","C")</f>
        <v>20.555555555555554</v>
      </c>
      <c r="I4047" s="34">
        <f>CONVERT(INDEX(Htg_StPt_Sch_EZ!$C$31:$I$54,MATCH(Schedules_8760!$C4047,Htg_StPt_Sch_EZ!$B$31:$B$54,0),MATCH(Schedules_8760!$F4047,Htg_StPt_Sch_EZ!$C$30:$I$30,0)),"F","C")</f>
        <v>19.444444444444443</v>
      </c>
      <c r="J4047" s="34">
        <f>CONVERT(INDEX(Clg_StPt_Sch_EZ!$C$4:$I$27,MATCH(Schedules_8760!$C4047,Clg_StPt_Sch_EZ!$B$4:$B$27,0),MATCH(Schedules_8760!$F4047,Clg_StPt_Sch_EZ!$C$3:$I$3,0)),"F","C")</f>
        <v>25.555555555555554</v>
      </c>
      <c r="K4047" s="34">
        <f>CONVERT(INDEX(Clg_StPt_Sch_EZ!$C$31:$I$54,MATCH(Schedules_8760!$C4047,Clg_StPt_Sch_EZ!$B$31:$B$54,0),MATCH(Schedules_8760!$F4047,Clg_StPt_Sch_EZ!$C$30:$I$30,0)),"F","C")</f>
        <v>25</v>
      </c>
      <c r="L4047" s="34">
        <f>CONVERT(INDEX(DHW_StPt_Sch_EZ!$C$4:$I$27,MATCH(Schedules_8760!$C4047,DHW_StPt_Sch_EZ!$B$4:$B$27,0),MATCH(Schedules_8760!$F4047,DHW_StPt_Sch_EZ!$C$3:$I$3,0)),"F","C")</f>
        <v>53.333333333333329</v>
      </c>
      <c r="M4047" s="34">
        <f>CONVERT(INDEX(DHW_StPt_Sch_EZ!$C$31:$I$54,MATCH(Schedules_8760!$C4047,DHW_StPt_Sch_EZ!$B$31:$B$54,0),MATCH(Schedules_8760!$F4047,DHW_StPt_Sch_EZ!$C$30:$I$30,0)),"F","C")</f>
        <v>53.333333333333329</v>
      </c>
      <c r="N4047" s="12"/>
      <c r="O4047" s="12"/>
      <c r="P4047" s="12"/>
    </row>
    <row r="4048" spans="1:16" x14ac:dyDescent="0.25">
      <c r="A4048" s="35">
        <v>4047</v>
      </c>
      <c r="B4048" s="89">
        <v>169.58333333333329</v>
      </c>
      <c r="C4048" s="35">
        <f t="shared" si="315"/>
        <v>15</v>
      </c>
      <c r="D4048" s="35">
        <f t="shared" si="318"/>
        <v>169</v>
      </c>
      <c r="E4048" s="35">
        <f t="shared" si="319"/>
        <v>1</v>
      </c>
      <c r="F4048" s="35" t="str">
        <f t="shared" si="316"/>
        <v>Sunday</v>
      </c>
      <c r="G4048" s="35">
        <f t="shared" si="317"/>
        <v>6</v>
      </c>
      <c r="H4048" s="34">
        <f>CONVERT(INDEX(Htg_StPt_Sch_EZ!$C$4:$I$27,MATCH(Schedules_8760!$C4048,Htg_StPt_Sch_EZ!$B$4:$B$27,0),MATCH(Schedules_8760!$F4048,Htg_StPt_Sch_EZ!$C$3:$I$3,0)),"F","C")</f>
        <v>20.555555555555554</v>
      </c>
      <c r="I4048" s="34">
        <f>CONVERT(INDEX(Htg_StPt_Sch_EZ!$C$31:$I$54,MATCH(Schedules_8760!$C4048,Htg_StPt_Sch_EZ!$B$31:$B$54,0),MATCH(Schedules_8760!$F4048,Htg_StPt_Sch_EZ!$C$30:$I$30,0)),"F","C")</f>
        <v>21.111111111111111</v>
      </c>
      <c r="J4048" s="34">
        <f>CONVERT(INDEX(Clg_StPt_Sch_EZ!$C$4:$I$27,MATCH(Schedules_8760!$C4048,Clg_StPt_Sch_EZ!$B$4:$B$27,0),MATCH(Schedules_8760!$F4048,Clg_StPt_Sch_EZ!$C$3:$I$3,0)),"F","C")</f>
        <v>25.555555555555554</v>
      </c>
      <c r="K4048" s="34">
        <f>CONVERT(INDEX(Clg_StPt_Sch_EZ!$C$31:$I$54,MATCH(Schedules_8760!$C4048,Clg_StPt_Sch_EZ!$B$31:$B$54,0),MATCH(Schedules_8760!$F4048,Clg_StPt_Sch_EZ!$C$30:$I$30,0)),"F","C")</f>
        <v>25</v>
      </c>
      <c r="L4048" s="34">
        <f>CONVERT(INDEX(DHW_StPt_Sch_EZ!$C$4:$I$27,MATCH(Schedules_8760!$C4048,DHW_StPt_Sch_EZ!$B$4:$B$27,0),MATCH(Schedules_8760!$F4048,DHW_StPt_Sch_EZ!$C$3:$I$3,0)),"F","C")</f>
        <v>53.333333333333329</v>
      </c>
      <c r="M4048" s="34">
        <f>CONVERT(INDEX(DHW_StPt_Sch_EZ!$C$31:$I$54,MATCH(Schedules_8760!$C4048,DHW_StPt_Sch_EZ!$B$31:$B$54,0),MATCH(Schedules_8760!$F4048,DHW_StPt_Sch_EZ!$C$30:$I$30,0)),"F","C")</f>
        <v>53.333333333333329</v>
      </c>
      <c r="N4048" s="12"/>
      <c r="O4048" s="12"/>
      <c r="P4048" s="12"/>
    </row>
    <row r="4049" spans="1:16" x14ac:dyDescent="0.25">
      <c r="A4049" s="35">
        <v>4048</v>
      </c>
      <c r="B4049" s="89">
        <v>169.625</v>
      </c>
      <c r="C4049" s="35">
        <f t="shared" si="315"/>
        <v>16</v>
      </c>
      <c r="D4049" s="35">
        <f t="shared" si="318"/>
        <v>169</v>
      </c>
      <c r="E4049" s="35">
        <f t="shared" si="319"/>
        <v>1</v>
      </c>
      <c r="F4049" s="35" t="str">
        <f t="shared" si="316"/>
        <v>Sunday</v>
      </c>
      <c r="G4049" s="35">
        <f t="shared" si="317"/>
        <v>6</v>
      </c>
      <c r="H4049" s="34">
        <f>CONVERT(INDEX(Htg_StPt_Sch_EZ!$C$4:$I$27,MATCH(Schedules_8760!$C4049,Htg_StPt_Sch_EZ!$B$4:$B$27,0),MATCH(Schedules_8760!$F4049,Htg_StPt_Sch_EZ!$C$3:$I$3,0)),"F","C")</f>
        <v>20.555555555555554</v>
      </c>
      <c r="I4049" s="34">
        <f>CONVERT(INDEX(Htg_StPt_Sch_EZ!$C$31:$I$54,MATCH(Schedules_8760!$C4049,Htg_StPt_Sch_EZ!$B$31:$B$54,0),MATCH(Schedules_8760!$F4049,Htg_StPt_Sch_EZ!$C$30:$I$30,0)),"F","C")</f>
        <v>21.111111111111111</v>
      </c>
      <c r="J4049" s="34">
        <f>CONVERT(INDEX(Clg_StPt_Sch_EZ!$C$4:$I$27,MATCH(Schedules_8760!$C4049,Clg_StPt_Sch_EZ!$B$4:$B$27,0),MATCH(Schedules_8760!$F4049,Clg_StPt_Sch_EZ!$C$3:$I$3,0)),"F","C")</f>
        <v>25.555555555555554</v>
      </c>
      <c r="K4049" s="34">
        <f>CONVERT(INDEX(Clg_StPt_Sch_EZ!$C$31:$I$54,MATCH(Schedules_8760!$C4049,Clg_StPt_Sch_EZ!$B$31:$B$54,0),MATCH(Schedules_8760!$F4049,Clg_StPt_Sch_EZ!$C$30:$I$30,0)),"F","C")</f>
        <v>25</v>
      </c>
      <c r="L4049" s="34">
        <f>CONVERT(INDEX(DHW_StPt_Sch_EZ!$C$4:$I$27,MATCH(Schedules_8760!$C4049,DHW_StPt_Sch_EZ!$B$4:$B$27,0),MATCH(Schedules_8760!$F4049,DHW_StPt_Sch_EZ!$C$3:$I$3,0)),"F","C")</f>
        <v>53.333333333333329</v>
      </c>
      <c r="M4049" s="34">
        <f>CONVERT(INDEX(DHW_StPt_Sch_EZ!$C$31:$I$54,MATCH(Schedules_8760!$C4049,DHW_StPt_Sch_EZ!$B$31:$B$54,0),MATCH(Schedules_8760!$F4049,DHW_StPt_Sch_EZ!$C$30:$I$30,0)),"F","C")</f>
        <v>53.333333333333329</v>
      </c>
      <c r="N4049" s="12"/>
      <c r="O4049" s="12"/>
      <c r="P4049" s="12"/>
    </row>
    <row r="4050" spans="1:16" x14ac:dyDescent="0.25">
      <c r="A4050" s="35">
        <v>4049</v>
      </c>
      <c r="B4050" s="89">
        <v>169.66666666666671</v>
      </c>
      <c r="C4050" s="35">
        <f t="shared" si="315"/>
        <v>17</v>
      </c>
      <c r="D4050" s="35">
        <f t="shared" si="318"/>
        <v>169</v>
      </c>
      <c r="E4050" s="35">
        <f t="shared" si="319"/>
        <v>1</v>
      </c>
      <c r="F4050" s="35" t="str">
        <f t="shared" si="316"/>
        <v>Sunday</v>
      </c>
      <c r="G4050" s="35">
        <f t="shared" si="317"/>
        <v>6</v>
      </c>
      <c r="H4050" s="34">
        <f>CONVERT(INDEX(Htg_StPt_Sch_EZ!$C$4:$I$27,MATCH(Schedules_8760!$C4050,Htg_StPt_Sch_EZ!$B$4:$B$27,0),MATCH(Schedules_8760!$F4050,Htg_StPt_Sch_EZ!$C$3:$I$3,0)),"F","C")</f>
        <v>20.555555555555554</v>
      </c>
      <c r="I4050" s="34">
        <f>CONVERT(INDEX(Htg_StPt_Sch_EZ!$C$31:$I$54,MATCH(Schedules_8760!$C4050,Htg_StPt_Sch_EZ!$B$31:$B$54,0),MATCH(Schedules_8760!$F4050,Htg_StPt_Sch_EZ!$C$30:$I$30,0)),"F","C")</f>
        <v>17.777777777777779</v>
      </c>
      <c r="J4050" s="34">
        <f>CONVERT(INDEX(Clg_StPt_Sch_EZ!$C$4:$I$27,MATCH(Schedules_8760!$C4050,Clg_StPt_Sch_EZ!$B$4:$B$27,0),MATCH(Schedules_8760!$F4050,Clg_StPt_Sch_EZ!$C$3:$I$3,0)),"F","C")</f>
        <v>25.555555555555554</v>
      </c>
      <c r="K4050" s="34">
        <f>CONVERT(INDEX(Clg_StPt_Sch_EZ!$C$31:$I$54,MATCH(Schedules_8760!$C4050,Clg_StPt_Sch_EZ!$B$31:$B$54,0),MATCH(Schedules_8760!$F4050,Clg_StPt_Sch_EZ!$C$30:$I$30,0)),"F","C")</f>
        <v>25</v>
      </c>
      <c r="L4050" s="34">
        <f>CONVERT(INDEX(DHW_StPt_Sch_EZ!$C$4:$I$27,MATCH(Schedules_8760!$C4050,DHW_StPt_Sch_EZ!$B$4:$B$27,0),MATCH(Schedules_8760!$F4050,DHW_StPt_Sch_EZ!$C$3:$I$3,0)),"F","C")</f>
        <v>53.333333333333329</v>
      </c>
      <c r="M4050" s="34">
        <f>CONVERT(INDEX(DHW_StPt_Sch_EZ!$C$31:$I$54,MATCH(Schedules_8760!$C4050,DHW_StPt_Sch_EZ!$B$31:$B$54,0),MATCH(Schedules_8760!$F4050,DHW_StPt_Sch_EZ!$C$30:$I$30,0)),"F","C")</f>
        <v>53.333333333333329</v>
      </c>
      <c r="N4050" s="12"/>
      <c r="O4050" s="12"/>
      <c r="P4050" s="12"/>
    </row>
    <row r="4051" spans="1:16" x14ac:dyDescent="0.25">
      <c r="A4051" s="35">
        <v>4050</v>
      </c>
      <c r="B4051" s="89">
        <v>169.70833333333329</v>
      </c>
      <c r="C4051" s="35">
        <f t="shared" si="315"/>
        <v>18</v>
      </c>
      <c r="D4051" s="35">
        <f t="shared" si="318"/>
        <v>169</v>
      </c>
      <c r="E4051" s="35">
        <f t="shared" si="319"/>
        <v>1</v>
      </c>
      <c r="F4051" s="35" t="str">
        <f t="shared" si="316"/>
        <v>Sunday</v>
      </c>
      <c r="G4051" s="35">
        <f t="shared" si="317"/>
        <v>6</v>
      </c>
      <c r="H4051" s="34">
        <f>CONVERT(INDEX(Htg_StPt_Sch_EZ!$C$4:$I$27,MATCH(Schedules_8760!$C4051,Htg_StPt_Sch_EZ!$B$4:$B$27,0),MATCH(Schedules_8760!$F4051,Htg_StPt_Sch_EZ!$C$3:$I$3,0)),"F","C")</f>
        <v>20.555555555555554</v>
      </c>
      <c r="I4051" s="34">
        <f>CONVERT(INDEX(Htg_StPt_Sch_EZ!$C$31:$I$54,MATCH(Schedules_8760!$C4051,Htg_StPt_Sch_EZ!$B$31:$B$54,0),MATCH(Schedules_8760!$F4051,Htg_StPt_Sch_EZ!$C$30:$I$30,0)),"F","C")</f>
        <v>17.777777777777779</v>
      </c>
      <c r="J4051" s="34">
        <f>CONVERT(INDEX(Clg_StPt_Sch_EZ!$C$4:$I$27,MATCH(Schedules_8760!$C4051,Clg_StPt_Sch_EZ!$B$4:$B$27,0),MATCH(Schedules_8760!$F4051,Clg_StPt_Sch_EZ!$C$3:$I$3,0)),"F","C")</f>
        <v>25.555555555555554</v>
      </c>
      <c r="K4051" s="34">
        <f>CONVERT(INDEX(Clg_StPt_Sch_EZ!$C$31:$I$54,MATCH(Schedules_8760!$C4051,Clg_StPt_Sch_EZ!$B$31:$B$54,0),MATCH(Schedules_8760!$F4051,Clg_StPt_Sch_EZ!$C$30:$I$30,0)),"F","C")</f>
        <v>28.333333333333332</v>
      </c>
      <c r="L4051" s="34">
        <f>CONVERT(INDEX(DHW_StPt_Sch_EZ!$C$4:$I$27,MATCH(Schedules_8760!$C4051,DHW_StPt_Sch_EZ!$B$4:$B$27,0),MATCH(Schedules_8760!$F4051,DHW_StPt_Sch_EZ!$C$3:$I$3,0)),"F","C")</f>
        <v>53.333333333333329</v>
      </c>
      <c r="M4051" s="34">
        <f>CONVERT(INDEX(DHW_StPt_Sch_EZ!$C$31:$I$54,MATCH(Schedules_8760!$C4051,DHW_StPt_Sch_EZ!$B$31:$B$54,0),MATCH(Schedules_8760!$F4051,DHW_StPt_Sch_EZ!$C$30:$I$30,0)),"F","C")</f>
        <v>53.333333333333329</v>
      </c>
      <c r="N4051" s="12"/>
      <c r="O4051" s="12"/>
      <c r="P4051" s="12"/>
    </row>
    <row r="4052" spans="1:16" x14ac:dyDescent="0.25">
      <c r="A4052" s="35">
        <v>4051</v>
      </c>
      <c r="B4052" s="89">
        <v>169.75</v>
      </c>
      <c r="C4052" s="35">
        <f t="shared" si="315"/>
        <v>19</v>
      </c>
      <c r="D4052" s="35">
        <f t="shared" si="318"/>
        <v>169</v>
      </c>
      <c r="E4052" s="35">
        <f t="shared" si="319"/>
        <v>1</v>
      </c>
      <c r="F4052" s="35" t="str">
        <f t="shared" si="316"/>
        <v>Sunday</v>
      </c>
      <c r="G4052" s="35">
        <f t="shared" si="317"/>
        <v>6</v>
      </c>
      <c r="H4052" s="34">
        <f>CONVERT(INDEX(Htg_StPt_Sch_EZ!$C$4:$I$27,MATCH(Schedules_8760!$C4052,Htg_StPt_Sch_EZ!$B$4:$B$27,0),MATCH(Schedules_8760!$F4052,Htg_StPt_Sch_EZ!$C$3:$I$3,0)),"F","C")</f>
        <v>20.555555555555554</v>
      </c>
      <c r="I4052" s="34">
        <f>CONVERT(INDEX(Htg_StPt_Sch_EZ!$C$31:$I$54,MATCH(Schedules_8760!$C4052,Htg_StPt_Sch_EZ!$B$31:$B$54,0),MATCH(Schedules_8760!$F4052,Htg_StPt_Sch_EZ!$C$30:$I$30,0)),"F","C")</f>
        <v>18.333333333333332</v>
      </c>
      <c r="J4052" s="34">
        <f>CONVERT(INDEX(Clg_StPt_Sch_EZ!$C$4:$I$27,MATCH(Schedules_8760!$C4052,Clg_StPt_Sch_EZ!$B$4:$B$27,0),MATCH(Schedules_8760!$F4052,Clg_StPt_Sch_EZ!$C$3:$I$3,0)),"F","C")</f>
        <v>25.555555555555554</v>
      </c>
      <c r="K4052" s="34">
        <f>CONVERT(INDEX(Clg_StPt_Sch_EZ!$C$31:$I$54,MATCH(Schedules_8760!$C4052,Clg_StPt_Sch_EZ!$B$31:$B$54,0),MATCH(Schedules_8760!$F4052,Clg_StPt_Sch_EZ!$C$30:$I$30,0)),"F","C")</f>
        <v>28.333333333333332</v>
      </c>
      <c r="L4052" s="34">
        <f>CONVERT(INDEX(DHW_StPt_Sch_EZ!$C$4:$I$27,MATCH(Schedules_8760!$C4052,DHW_StPt_Sch_EZ!$B$4:$B$27,0),MATCH(Schedules_8760!$F4052,DHW_StPt_Sch_EZ!$C$3:$I$3,0)),"F","C")</f>
        <v>53.333333333333329</v>
      </c>
      <c r="M4052" s="34">
        <f>CONVERT(INDEX(DHW_StPt_Sch_EZ!$C$31:$I$54,MATCH(Schedules_8760!$C4052,DHW_StPt_Sch_EZ!$B$31:$B$54,0),MATCH(Schedules_8760!$F4052,DHW_StPt_Sch_EZ!$C$30:$I$30,0)),"F","C")</f>
        <v>53.333333333333329</v>
      </c>
      <c r="N4052" s="12"/>
      <c r="O4052" s="12"/>
      <c r="P4052" s="12"/>
    </row>
    <row r="4053" spans="1:16" x14ac:dyDescent="0.25">
      <c r="A4053" s="35">
        <v>4052</v>
      </c>
      <c r="B4053" s="89">
        <v>169.79166666666671</v>
      </c>
      <c r="C4053" s="35">
        <f t="shared" si="315"/>
        <v>20</v>
      </c>
      <c r="D4053" s="35">
        <f t="shared" si="318"/>
        <v>169</v>
      </c>
      <c r="E4053" s="35">
        <f t="shared" si="319"/>
        <v>1</v>
      </c>
      <c r="F4053" s="35" t="str">
        <f t="shared" si="316"/>
        <v>Sunday</v>
      </c>
      <c r="G4053" s="35">
        <f t="shared" si="317"/>
        <v>6</v>
      </c>
      <c r="H4053" s="34">
        <f>CONVERT(INDEX(Htg_StPt_Sch_EZ!$C$4:$I$27,MATCH(Schedules_8760!$C4053,Htg_StPt_Sch_EZ!$B$4:$B$27,0),MATCH(Schedules_8760!$F4053,Htg_StPt_Sch_EZ!$C$3:$I$3,0)),"F","C")</f>
        <v>20.555555555555554</v>
      </c>
      <c r="I4053" s="34">
        <f>CONVERT(INDEX(Htg_StPt_Sch_EZ!$C$31:$I$54,MATCH(Schedules_8760!$C4053,Htg_StPt_Sch_EZ!$B$31:$B$54,0),MATCH(Schedules_8760!$F4053,Htg_StPt_Sch_EZ!$C$30:$I$30,0)),"F","C")</f>
        <v>18.888888888888889</v>
      </c>
      <c r="J4053" s="34">
        <f>CONVERT(INDEX(Clg_StPt_Sch_EZ!$C$4:$I$27,MATCH(Schedules_8760!$C4053,Clg_StPt_Sch_EZ!$B$4:$B$27,0),MATCH(Schedules_8760!$F4053,Clg_StPt_Sch_EZ!$C$3:$I$3,0)),"F","C")</f>
        <v>25.555555555555554</v>
      </c>
      <c r="K4053" s="34">
        <f>CONVERT(INDEX(Clg_StPt_Sch_EZ!$C$31:$I$54,MATCH(Schedules_8760!$C4053,Clg_StPt_Sch_EZ!$B$31:$B$54,0),MATCH(Schedules_8760!$F4053,Clg_StPt_Sch_EZ!$C$30:$I$30,0)),"F","C")</f>
        <v>28.333333333333332</v>
      </c>
      <c r="L4053" s="34">
        <f>CONVERT(INDEX(DHW_StPt_Sch_EZ!$C$4:$I$27,MATCH(Schedules_8760!$C4053,DHW_StPt_Sch_EZ!$B$4:$B$27,0),MATCH(Schedules_8760!$F4053,DHW_StPt_Sch_EZ!$C$3:$I$3,0)),"F","C")</f>
        <v>53.333333333333329</v>
      </c>
      <c r="M4053" s="34">
        <f>CONVERT(INDEX(DHW_StPt_Sch_EZ!$C$31:$I$54,MATCH(Schedules_8760!$C4053,DHW_StPt_Sch_EZ!$B$31:$B$54,0),MATCH(Schedules_8760!$F4053,DHW_StPt_Sch_EZ!$C$30:$I$30,0)),"F","C")</f>
        <v>53.333333333333329</v>
      </c>
      <c r="N4053" s="12"/>
      <c r="O4053" s="12"/>
      <c r="P4053" s="12"/>
    </row>
    <row r="4054" spans="1:16" x14ac:dyDescent="0.25">
      <c r="A4054" s="35">
        <v>4053</v>
      </c>
      <c r="B4054" s="89">
        <v>169.83333333333329</v>
      </c>
      <c r="C4054" s="35">
        <f t="shared" si="315"/>
        <v>21</v>
      </c>
      <c r="D4054" s="35">
        <f t="shared" si="318"/>
        <v>169</v>
      </c>
      <c r="E4054" s="35">
        <f t="shared" si="319"/>
        <v>1</v>
      </c>
      <c r="F4054" s="35" t="str">
        <f t="shared" si="316"/>
        <v>Sunday</v>
      </c>
      <c r="G4054" s="35">
        <f t="shared" si="317"/>
        <v>6</v>
      </c>
      <c r="H4054" s="34">
        <f>CONVERT(INDEX(Htg_StPt_Sch_EZ!$C$4:$I$27,MATCH(Schedules_8760!$C4054,Htg_StPt_Sch_EZ!$B$4:$B$27,0),MATCH(Schedules_8760!$F4054,Htg_StPt_Sch_EZ!$C$3:$I$3,0)),"F","C")</f>
        <v>20.555555555555554</v>
      </c>
      <c r="I4054" s="34">
        <f>CONVERT(INDEX(Htg_StPt_Sch_EZ!$C$31:$I$54,MATCH(Schedules_8760!$C4054,Htg_StPt_Sch_EZ!$B$31:$B$54,0),MATCH(Schedules_8760!$F4054,Htg_StPt_Sch_EZ!$C$30:$I$30,0)),"F","C")</f>
        <v>19.444444444444443</v>
      </c>
      <c r="J4054" s="34">
        <f>CONVERT(INDEX(Clg_StPt_Sch_EZ!$C$4:$I$27,MATCH(Schedules_8760!$C4054,Clg_StPt_Sch_EZ!$B$4:$B$27,0),MATCH(Schedules_8760!$F4054,Clg_StPt_Sch_EZ!$C$3:$I$3,0)),"F","C")</f>
        <v>25.555555555555554</v>
      </c>
      <c r="K4054" s="34">
        <f>CONVERT(INDEX(Clg_StPt_Sch_EZ!$C$31:$I$54,MATCH(Schedules_8760!$C4054,Clg_StPt_Sch_EZ!$B$31:$B$54,0),MATCH(Schedules_8760!$F4054,Clg_StPt_Sch_EZ!$C$30:$I$30,0)),"F","C")</f>
        <v>28.333333333333332</v>
      </c>
      <c r="L4054" s="34">
        <f>CONVERT(INDEX(DHW_StPt_Sch_EZ!$C$4:$I$27,MATCH(Schedules_8760!$C4054,DHW_StPt_Sch_EZ!$B$4:$B$27,0),MATCH(Schedules_8760!$F4054,DHW_StPt_Sch_EZ!$C$3:$I$3,0)),"F","C")</f>
        <v>53.333333333333329</v>
      </c>
      <c r="M4054" s="34">
        <f>CONVERT(INDEX(DHW_StPt_Sch_EZ!$C$31:$I$54,MATCH(Schedules_8760!$C4054,DHW_StPt_Sch_EZ!$B$31:$B$54,0),MATCH(Schedules_8760!$F4054,DHW_StPt_Sch_EZ!$C$30:$I$30,0)),"F","C")</f>
        <v>53.333333333333329</v>
      </c>
      <c r="N4054" s="12"/>
      <c r="O4054" s="12"/>
      <c r="P4054" s="12"/>
    </row>
    <row r="4055" spans="1:16" x14ac:dyDescent="0.25">
      <c r="A4055" s="35">
        <v>4054</v>
      </c>
      <c r="B4055" s="89">
        <v>169.875</v>
      </c>
      <c r="C4055" s="35">
        <f t="shared" si="315"/>
        <v>22</v>
      </c>
      <c r="D4055" s="35">
        <f t="shared" si="318"/>
        <v>169</v>
      </c>
      <c r="E4055" s="35">
        <f t="shared" si="319"/>
        <v>1</v>
      </c>
      <c r="F4055" s="35" t="str">
        <f t="shared" si="316"/>
        <v>Sunday</v>
      </c>
      <c r="G4055" s="35">
        <f t="shared" si="317"/>
        <v>6</v>
      </c>
      <c r="H4055" s="34">
        <f>CONVERT(INDEX(Htg_StPt_Sch_EZ!$C$4:$I$27,MATCH(Schedules_8760!$C4055,Htg_StPt_Sch_EZ!$B$4:$B$27,0),MATCH(Schedules_8760!$F4055,Htg_StPt_Sch_EZ!$C$3:$I$3,0)),"F","C")</f>
        <v>20.555555555555554</v>
      </c>
      <c r="I4055" s="34">
        <f>CONVERT(INDEX(Htg_StPt_Sch_EZ!$C$31:$I$54,MATCH(Schedules_8760!$C4055,Htg_StPt_Sch_EZ!$B$31:$B$54,0),MATCH(Schedules_8760!$F4055,Htg_StPt_Sch_EZ!$C$30:$I$30,0)),"F","C")</f>
        <v>19.444444444444443</v>
      </c>
      <c r="J4055" s="34">
        <f>CONVERT(INDEX(Clg_StPt_Sch_EZ!$C$4:$I$27,MATCH(Schedules_8760!$C4055,Clg_StPt_Sch_EZ!$B$4:$B$27,0),MATCH(Schedules_8760!$F4055,Clg_StPt_Sch_EZ!$C$3:$I$3,0)),"F","C")</f>
        <v>25.555555555555554</v>
      </c>
      <c r="K4055" s="34">
        <f>CONVERT(INDEX(Clg_StPt_Sch_EZ!$C$31:$I$54,MATCH(Schedules_8760!$C4055,Clg_StPt_Sch_EZ!$B$31:$B$54,0),MATCH(Schedules_8760!$F4055,Clg_StPt_Sch_EZ!$C$30:$I$30,0)),"F","C")</f>
        <v>28.333333333333332</v>
      </c>
      <c r="L4055" s="34">
        <f>CONVERT(INDEX(DHW_StPt_Sch_EZ!$C$4:$I$27,MATCH(Schedules_8760!$C4055,DHW_StPt_Sch_EZ!$B$4:$B$27,0),MATCH(Schedules_8760!$F4055,DHW_StPt_Sch_EZ!$C$3:$I$3,0)),"F","C")</f>
        <v>53.333333333333329</v>
      </c>
      <c r="M4055" s="34">
        <f>CONVERT(INDEX(DHW_StPt_Sch_EZ!$C$31:$I$54,MATCH(Schedules_8760!$C4055,DHW_StPt_Sch_EZ!$B$31:$B$54,0),MATCH(Schedules_8760!$F4055,DHW_StPt_Sch_EZ!$C$30:$I$30,0)),"F","C")</f>
        <v>53.333333333333329</v>
      </c>
      <c r="N4055" s="12"/>
      <c r="O4055" s="12"/>
      <c r="P4055" s="12"/>
    </row>
    <row r="4056" spans="1:16" x14ac:dyDescent="0.25">
      <c r="A4056" s="35">
        <v>4055</v>
      </c>
      <c r="B4056" s="89">
        <v>169.91666666666671</v>
      </c>
      <c r="C4056" s="35">
        <f t="shared" si="315"/>
        <v>23</v>
      </c>
      <c r="D4056" s="35">
        <f t="shared" si="318"/>
        <v>169</v>
      </c>
      <c r="E4056" s="35">
        <f t="shared" si="319"/>
        <v>1</v>
      </c>
      <c r="F4056" s="35" t="str">
        <f t="shared" si="316"/>
        <v>Sunday</v>
      </c>
      <c r="G4056" s="35">
        <f t="shared" si="317"/>
        <v>6</v>
      </c>
      <c r="H4056" s="34">
        <f>CONVERT(INDEX(Htg_StPt_Sch_EZ!$C$4:$I$27,MATCH(Schedules_8760!$C4056,Htg_StPt_Sch_EZ!$B$4:$B$27,0),MATCH(Schedules_8760!$F4056,Htg_StPt_Sch_EZ!$C$3:$I$3,0)),"F","C")</f>
        <v>20.555555555555554</v>
      </c>
      <c r="I4056" s="34">
        <f>CONVERT(INDEX(Htg_StPt_Sch_EZ!$C$31:$I$54,MATCH(Schedules_8760!$C4056,Htg_StPt_Sch_EZ!$B$31:$B$54,0),MATCH(Schedules_8760!$F4056,Htg_StPt_Sch_EZ!$C$30:$I$30,0)),"F","C")</f>
        <v>19.444444444444443</v>
      </c>
      <c r="J4056" s="34">
        <f>CONVERT(INDEX(Clg_StPt_Sch_EZ!$C$4:$I$27,MATCH(Schedules_8760!$C4056,Clg_StPt_Sch_EZ!$B$4:$B$27,0),MATCH(Schedules_8760!$F4056,Clg_StPt_Sch_EZ!$C$3:$I$3,0)),"F","C")</f>
        <v>25.555555555555554</v>
      </c>
      <c r="K4056" s="34">
        <f>CONVERT(INDEX(Clg_StPt_Sch_EZ!$C$31:$I$54,MATCH(Schedules_8760!$C4056,Clg_StPt_Sch_EZ!$B$31:$B$54,0),MATCH(Schedules_8760!$F4056,Clg_StPt_Sch_EZ!$C$30:$I$30,0)),"F","C")</f>
        <v>28.333333333333332</v>
      </c>
      <c r="L4056" s="34">
        <f>CONVERT(INDEX(DHW_StPt_Sch_EZ!$C$4:$I$27,MATCH(Schedules_8760!$C4056,DHW_StPt_Sch_EZ!$B$4:$B$27,0),MATCH(Schedules_8760!$F4056,DHW_StPt_Sch_EZ!$C$3:$I$3,0)),"F","C")</f>
        <v>53.333333333333329</v>
      </c>
      <c r="M4056" s="34">
        <f>CONVERT(INDEX(DHW_StPt_Sch_EZ!$C$31:$I$54,MATCH(Schedules_8760!$C4056,DHW_StPt_Sch_EZ!$B$31:$B$54,0),MATCH(Schedules_8760!$F4056,DHW_StPt_Sch_EZ!$C$30:$I$30,0)),"F","C")</f>
        <v>53.333333333333329</v>
      </c>
      <c r="N4056" s="12"/>
      <c r="O4056" s="12"/>
      <c r="P4056" s="12"/>
    </row>
    <row r="4057" spans="1:16" x14ac:dyDescent="0.25">
      <c r="A4057" s="35">
        <v>4056</v>
      </c>
      <c r="B4057" s="89">
        <v>169.95833333333329</v>
      </c>
      <c r="C4057" s="35">
        <f t="shared" si="315"/>
        <v>24</v>
      </c>
      <c r="D4057" s="35">
        <f t="shared" si="318"/>
        <v>169</v>
      </c>
      <c r="E4057" s="35">
        <f t="shared" si="319"/>
        <v>1</v>
      </c>
      <c r="F4057" s="35" t="str">
        <f t="shared" si="316"/>
        <v>Sunday</v>
      </c>
      <c r="G4057" s="35">
        <f t="shared" si="317"/>
        <v>6</v>
      </c>
      <c r="H4057" s="34">
        <f>CONVERT(INDEX(Htg_StPt_Sch_EZ!$C$4:$I$27,MATCH(Schedules_8760!$C4057,Htg_StPt_Sch_EZ!$B$4:$B$27,0),MATCH(Schedules_8760!$F4057,Htg_StPt_Sch_EZ!$C$3:$I$3,0)),"F","C")</f>
        <v>20.555555555555554</v>
      </c>
      <c r="I4057" s="34">
        <f>CONVERT(INDEX(Htg_StPt_Sch_EZ!$C$31:$I$54,MATCH(Schedules_8760!$C4057,Htg_StPt_Sch_EZ!$B$31:$B$54,0),MATCH(Schedules_8760!$F4057,Htg_StPt_Sch_EZ!$C$30:$I$30,0)),"F","C")</f>
        <v>19.444444444444443</v>
      </c>
      <c r="J4057" s="34">
        <f>CONVERT(INDEX(Clg_StPt_Sch_EZ!$C$4:$I$27,MATCH(Schedules_8760!$C4057,Clg_StPt_Sch_EZ!$B$4:$B$27,0),MATCH(Schedules_8760!$F4057,Clg_StPt_Sch_EZ!$C$3:$I$3,0)),"F","C")</f>
        <v>25.555555555555554</v>
      </c>
      <c r="K4057" s="34">
        <f>CONVERT(INDEX(Clg_StPt_Sch_EZ!$C$31:$I$54,MATCH(Schedules_8760!$C4057,Clg_StPt_Sch_EZ!$B$31:$B$54,0),MATCH(Schedules_8760!$F4057,Clg_StPt_Sch_EZ!$C$30:$I$30,0)),"F","C")</f>
        <v>28.333333333333332</v>
      </c>
      <c r="L4057" s="34">
        <f>CONVERT(INDEX(DHW_StPt_Sch_EZ!$C$4:$I$27,MATCH(Schedules_8760!$C4057,DHW_StPt_Sch_EZ!$B$4:$B$27,0),MATCH(Schedules_8760!$F4057,DHW_StPt_Sch_EZ!$C$3:$I$3,0)),"F","C")</f>
        <v>53.333333333333329</v>
      </c>
      <c r="M4057" s="34">
        <f>CONVERT(INDEX(DHW_StPt_Sch_EZ!$C$31:$I$54,MATCH(Schedules_8760!$C4057,DHW_StPt_Sch_EZ!$B$31:$B$54,0),MATCH(Schedules_8760!$F4057,DHW_StPt_Sch_EZ!$C$30:$I$30,0)),"F","C")</f>
        <v>53.333333333333329</v>
      </c>
      <c r="N4057" s="12"/>
      <c r="O4057" s="12"/>
      <c r="P4057" s="12"/>
    </row>
    <row r="4058" spans="1:16" x14ac:dyDescent="0.25">
      <c r="A4058" s="35">
        <v>4057</v>
      </c>
      <c r="B4058" s="89">
        <v>170</v>
      </c>
      <c r="C4058" s="35">
        <f t="shared" si="315"/>
        <v>1</v>
      </c>
      <c r="D4058" s="35">
        <f t="shared" si="318"/>
        <v>170</v>
      </c>
      <c r="E4058" s="35">
        <f t="shared" si="319"/>
        <v>2</v>
      </c>
      <c r="F4058" s="35" t="str">
        <f t="shared" si="316"/>
        <v>Monday</v>
      </c>
      <c r="G4058" s="35">
        <f t="shared" si="317"/>
        <v>6</v>
      </c>
      <c r="H4058" s="34">
        <f>CONVERT(INDEX(Htg_StPt_Sch_EZ!$C$4:$I$27,MATCH(Schedules_8760!$C4058,Htg_StPt_Sch_EZ!$B$4:$B$27,0),MATCH(Schedules_8760!$F4058,Htg_StPt_Sch_EZ!$C$3:$I$3,0)),"F","C")</f>
        <v>20.555555555555554</v>
      </c>
      <c r="I4058" s="34">
        <f>CONVERT(INDEX(Htg_StPt_Sch_EZ!$C$31:$I$54,MATCH(Schedules_8760!$C4058,Htg_StPt_Sch_EZ!$B$31:$B$54,0),MATCH(Schedules_8760!$F4058,Htg_StPt_Sch_EZ!$C$30:$I$30,0)),"F","C")</f>
        <v>19.444444444444443</v>
      </c>
      <c r="J4058" s="34">
        <f>CONVERT(INDEX(Clg_StPt_Sch_EZ!$C$4:$I$27,MATCH(Schedules_8760!$C4058,Clg_StPt_Sch_EZ!$B$4:$B$27,0),MATCH(Schedules_8760!$F4058,Clg_StPt_Sch_EZ!$C$3:$I$3,0)),"F","C")</f>
        <v>25.555555555555554</v>
      </c>
      <c r="K4058" s="34">
        <f>CONVERT(INDEX(Clg_StPt_Sch_EZ!$C$31:$I$54,MATCH(Schedules_8760!$C4058,Clg_StPt_Sch_EZ!$B$31:$B$54,0),MATCH(Schedules_8760!$F4058,Clg_StPt_Sch_EZ!$C$30:$I$30,0)),"F","C")</f>
        <v>28.333333333333332</v>
      </c>
      <c r="L4058" s="34">
        <f>CONVERT(INDEX(DHW_StPt_Sch_EZ!$C$4:$I$27,MATCH(Schedules_8760!$C4058,DHW_StPt_Sch_EZ!$B$4:$B$27,0),MATCH(Schedules_8760!$F4058,DHW_StPt_Sch_EZ!$C$3:$I$3,0)),"F","C")</f>
        <v>53.333333333333329</v>
      </c>
      <c r="M4058" s="34">
        <f>CONVERT(INDEX(DHW_StPt_Sch_EZ!$C$31:$I$54,MATCH(Schedules_8760!$C4058,DHW_StPt_Sch_EZ!$B$31:$B$54,0),MATCH(Schedules_8760!$F4058,DHW_StPt_Sch_EZ!$C$30:$I$30,0)),"F","C")</f>
        <v>53.333333333333329</v>
      </c>
      <c r="N4058" s="12"/>
      <c r="O4058" s="12"/>
      <c r="P4058" s="12"/>
    </row>
    <row r="4059" spans="1:16" x14ac:dyDescent="0.25">
      <c r="A4059" s="35">
        <v>4058</v>
      </c>
      <c r="B4059" s="89">
        <v>170.04166666666671</v>
      </c>
      <c r="C4059" s="35">
        <f t="shared" si="315"/>
        <v>2</v>
      </c>
      <c r="D4059" s="35">
        <f t="shared" si="318"/>
        <v>170</v>
      </c>
      <c r="E4059" s="35">
        <f t="shared" si="319"/>
        <v>2</v>
      </c>
      <c r="F4059" s="35" t="str">
        <f t="shared" si="316"/>
        <v>Monday</v>
      </c>
      <c r="G4059" s="35">
        <f t="shared" si="317"/>
        <v>6</v>
      </c>
      <c r="H4059" s="34">
        <f>CONVERT(INDEX(Htg_StPt_Sch_EZ!$C$4:$I$27,MATCH(Schedules_8760!$C4059,Htg_StPt_Sch_EZ!$B$4:$B$27,0),MATCH(Schedules_8760!$F4059,Htg_StPt_Sch_EZ!$C$3:$I$3,0)),"F","C")</f>
        <v>20.555555555555554</v>
      </c>
      <c r="I4059" s="34">
        <f>CONVERT(INDEX(Htg_StPt_Sch_EZ!$C$31:$I$54,MATCH(Schedules_8760!$C4059,Htg_StPt_Sch_EZ!$B$31:$B$54,0),MATCH(Schedules_8760!$F4059,Htg_StPt_Sch_EZ!$C$30:$I$30,0)),"F","C")</f>
        <v>19.444444444444443</v>
      </c>
      <c r="J4059" s="34">
        <f>CONVERT(INDEX(Clg_StPt_Sch_EZ!$C$4:$I$27,MATCH(Schedules_8760!$C4059,Clg_StPt_Sch_EZ!$B$4:$B$27,0),MATCH(Schedules_8760!$F4059,Clg_StPt_Sch_EZ!$C$3:$I$3,0)),"F","C")</f>
        <v>25.555555555555554</v>
      </c>
      <c r="K4059" s="34">
        <f>CONVERT(INDEX(Clg_StPt_Sch_EZ!$C$31:$I$54,MATCH(Schedules_8760!$C4059,Clg_StPt_Sch_EZ!$B$31:$B$54,0),MATCH(Schedules_8760!$F4059,Clg_StPt_Sch_EZ!$C$30:$I$30,0)),"F","C")</f>
        <v>28.333333333333332</v>
      </c>
      <c r="L4059" s="34">
        <f>CONVERT(INDEX(DHW_StPt_Sch_EZ!$C$4:$I$27,MATCH(Schedules_8760!$C4059,DHW_StPt_Sch_EZ!$B$4:$B$27,0),MATCH(Schedules_8760!$F4059,DHW_StPt_Sch_EZ!$C$3:$I$3,0)),"F","C")</f>
        <v>53.333333333333329</v>
      </c>
      <c r="M4059" s="34">
        <f>CONVERT(INDEX(DHW_StPt_Sch_EZ!$C$31:$I$54,MATCH(Schedules_8760!$C4059,DHW_StPt_Sch_EZ!$B$31:$B$54,0),MATCH(Schedules_8760!$F4059,DHW_StPt_Sch_EZ!$C$30:$I$30,0)),"F","C")</f>
        <v>53.333333333333329</v>
      </c>
      <c r="N4059" s="12"/>
      <c r="O4059" s="12"/>
      <c r="P4059" s="12"/>
    </row>
    <row r="4060" spans="1:16" x14ac:dyDescent="0.25">
      <c r="A4060" s="35">
        <v>4059</v>
      </c>
      <c r="B4060" s="89">
        <v>170.08333333333329</v>
      </c>
      <c r="C4060" s="35">
        <f t="shared" si="315"/>
        <v>3</v>
      </c>
      <c r="D4060" s="35">
        <f t="shared" si="318"/>
        <v>170</v>
      </c>
      <c r="E4060" s="35">
        <f t="shared" si="319"/>
        <v>2</v>
      </c>
      <c r="F4060" s="35" t="str">
        <f t="shared" si="316"/>
        <v>Monday</v>
      </c>
      <c r="G4060" s="35">
        <f t="shared" si="317"/>
        <v>6</v>
      </c>
      <c r="H4060" s="34">
        <f>CONVERT(INDEX(Htg_StPt_Sch_EZ!$C$4:$I$27,MATCH(Schedules_8760!$C4060,Htg_StPt_Sch_EZ!$B$4:$B$27,0),MATCH(Schedules_8760!$F4060,Htg_StPt_Sch_EZ!$C$3:$I$3,0)),"F","C")</f>
        <v>20.555555555555554</v>
      </c>
      <c r="I4060" s="34">
        <f>CONVERT(INDEX(Htg_StPt_Sch_EZ!$C$31:$I$54,MATCH(Schedules_8760!$C4060,Htg_StPt_Sch_EZ!$B$31:$B$54,0),MATCH(Schedules_8760!$F4060,Htg_StPt_Sch_EZ!$C$30:$I$30,0)),"F","C")</f>
        <v>19.444444444444443</v>
      </c>
      <c r="J4060" s="34">
        <f>CONVERT(INDEX(Clg_StPt_Sch_EZ!$C$4:$I$27,MATCH(Schedules_8760!$C4060,Clg_StPt_Sch_EZ!$B$4:$B$27,0),MATCH(Schedules_8760!$F4060,Clg_StPt_Sch_EZ!$C$3:$I$3,0)),"F","C")</f>
        <v>25.555555555555554</v>
      </c>
      <c r="K4060" s="34">
        <f>CONVERT(INDEX(Clg_StPt_Sch_EZ!$C$31:$I$54,MATCH(Schedules_8760!$C4060,Clg_StPt_Sch_EZ!$B$31:$B$54,0),MATCH(Schedules_8760!$F4060,Clg_StPt_Sch_EZ!$C$30:$I$30,0)),"F","C")</f>
        <v>28.333333333333332</v>
      </c>
      <c r="L4060" s="34">
        <f>CONVERT(INDEX(DHW_StPt_Sch_EZ!$C$4:$I$27,MATCH(Schedules_8760!$C4060,DHW_StPt_Sch_EZ!$B$4:$B$27,0),MATCH(Schedules_8760!$F4060,DHW_StPt_Sch_EZ!$C$3:$I$3,0)),"F","C")</f>
        <v>53.333333333333329</v>
      </c>
      <c r="M4060" s="34">
        <f>CONVERT(INDEX(DHW_StPt_Sch_EZ!$C$31:$I$54,MATCH(Schedules_8760!$C4060,DHW_StPt_Sch_EZ!$B$31:$B$54,0),MATCH(Schedules_8760!$F4060,DHW_StPt_Sch_EZ!$C$30:$I$30,0)),"F","C")</f>
        <v>53.333333333333329</v>
      </c>
      <c r="N4060" s="12"/>
      <c r="O4060" s="12"/>
      <c r="P4060" s="12"/>
    </row>
    <row r="4061" spans="1:16" x14ac:dyDescent="0.25">
      <c r="A4061" s="35">
        <v>4060</v>
      </c>
      <c r="B4061" s="89">
        <v>170.125</v>
      </c>
      <c r="C4061" s="35">
        <f t="shared" si="315"/>
        <v>4</v>
      </c>
      <c r="D4061" s="35">
        <f t="shared" si="318"/>
        <v>170</v>
      </c>
      <c r="E4061" s="35">
        <f t="shared" si="319"/>
        <v>2</v>
      </c>
      <c r="F4061" s="35" t="str">
        <f t="shared" si="316"/>
        <v>Monday</v>
      </c>
      <c r="G4061" s="35">
        <f t="shared" si="317"/>
        <v>6</v>
      </c>
      <c r="H4061" s="34">
        <f>CONVERT(INDEX(Htg_StPt_Sch_EZ!$C$4:$I$27,MATCH(Schedules_8760!$C4061,Htg_StPt_Sch_EZ!$B$4:$B$27,0),MATCH(Schedules_8760!$F4061,Htg_StPt_Sch_EZ!$C$3:$I$3,0)),"F","C")</f>
        <v>20.555555555555554</v>
      </c>
      <c r="I4061" s="34">
        <f>CONVERT(INDEX(Htg_StPt_Sch_EZ!$C$31:$I$54,MATCH(Schedules_8760!$C4061,Htg_StPt_Sch_EZ!$B$31:$B$54,0),MATCH(Schedules_8760!$F4061,Htg_StPt_Sch_EZ!$C$30:$I$30,0)),"F","C")</f>
        <v>19.444444444444443</v>
      </c>
      <c r="J4061" s="34">
        <f>CONVERT(INDEX(Clg_StPt_Sch_EZ!$C$4:$I$27,MATCH(Schedules_8760!$C4061,Clg_StPt_Sch_EZ!$B$4:$B$27,0),MATCH(Schedules_8760!$F4061,Clg_StPt_Sch_EZ!$C$3:$I$3,0)),"F","C")</f>
        <v>25.555555555555554</v>
      </c>
      <c r="K4061" s="34">
        <f>CONVERT(INDEX(Clg_StPt_Sch_EZ!$C$31:$I$54,MATCH(Schedules_8760!$C4061,Clg_StPt_Sch_EZ!$B$31:$B$54,0),MATCH(Schedules_8760!$F4061,Clg_StPt_Sch_EZ!$C$30:$I$30,0)),"F","C")</f>
        <v>28.333333333333332</v>
      </c>
      <c r="L4061" s="34">
        <f>CONVERT(INDEX(DHW_StPt_Sch_EZ!$C$4:$I$27,MATCH(Schedules_8760!$C4061,DHW_StPt_Sch_EZ!$B$4:$B$27,0),MATCH(Schedules_8760!$F4061,DHW_StPt_Sch_EZ!$C$3:$I$3,0)),"F","C")</f>
        <v>53.333333333333329</v>
      </c>
      <c r="M4061" s="34">
        <f>CONVERT(INDEX(DHW_StPt_Sch_EZ!$C$31:$I$54,MATCH(Schedules_8760!$C4061,DHW_StPt_Sch_EZ!$B$31:$B$54,0),MATCH(Schedules_8760!$F4061,DHW_StPt_Sch_EZ!$C$30:$I$30,0)),"F","C")</f>
        <v>53.333333333333329</v>
      </c>
      <c r="N4061" s="12"/>
      <c r="O4061" s="12"/>
      <c r="P4061" s="12"/>
    </row>
    <row r="4062" spans="1:16" x14ac:dyDescent="0.25">
      <c r="A4062" s="35">
        <v>4061</v>
      </c>
      <c r="B4062" s="89">
        <v>170.16666666666671</v>
      </c>
      <c r="C4062" s="35">
        <f t="shared" si="315"/>
        <v>5</v>
      </c>
      <c r="D4062" s="35">
        <f t="shared" si="318"/>
        <v>170</v>
      </c>
      <c r="E4062" s="35">
        <f t="shared" si="319"/>
        <v>2</v>
      </c>
      <c r="F4062" s="35" t="str">
        <f t="shared" si="316"/>
        <v>Monday</v>
      </c>
      <c r="G4062" s="35">
        <f t="shared" si="317"/>
        <v>6</v>
      </c>
      <c r="H4062" s="34">
        <f>CONVERT(INDEX(Htg_StPt_Sch_EZ!$C$4:$I$27,MATCH(Schedules_8760!$C4062,Htg_StPt_Sch_EZ!$B$4:$B$27,0),MATCH(Schedules_8760!$F4062,Htg_StPt_Sch_EZ!$C$3:$I$3,0)),"F","C")</f>
        <v>20.555555555555554</v>
      </c>
      <c r="I4062" s="34">
        <f>CONVERT(INDEX(Htg_StPt_Sch_EZ!$C$31:$I$54,MATCH(Schedules_8760!$C4062,Htg_StPt_Sch_EZ!$B$31:$B$54,0),MATCH(Schedules_8760!$F4062,Htg_StPt_Sch_EZ!$C$30:$I$30,0)),"F","C")</f>
        <v>19.444444444444443</v>
      </c>
      <c r="J4062" s="34">
        <f>CONVERT(INDEX(Clg_StPt_Sch_EZ!$C$4:$I$27,MATCH(Schedules_8760!$C4062,Clg_StPt_Sch_EZ!$B$4:$B$27,0),MATCH(Schedules_8760!$F4062,Clg_StPt_Sch_EZ!$C$3:$I$3,0)),"F","C")</f>
        <v>25.555555555555554</v>
      </c>
      <c r="K4062" s="34">
        <f>CONVERT(INDEX(Clg_StPt_Sch_EZ!$C$31:$I$54,MATCH(Schedules_8760!$C4062,Clg_StPt_Sch_EZ!$B$31:$B$54,0),MATCH(Schedules_8760!$F4062,Clg_StPt_Sch_EZ!$C$30:$I$30,0)),"F","C")</f>
        <v>28.333333333333332</v>
      </c>
      <c r="L4062" s="34">
        <f>CONVERT(INDEX(DHW_StPt_Sch_EZ!$C$4:$I$27,MATCH(Schedules_8760!$C4062,DHW_StPt_Sch_EZ!$B$4:$B$27,0),MATCH(Schedules_8760!$F4062,DHW_StPt_Sch_EZ!$C$3:$I$3,0)),"F","C")</f>
        <v>53.333333333333329</v>
      </c>
      <c r="M4062" s="34">
        <f>CONVERT(INDEX(DHW_StPt_Sch_EZ!$C$31:$I$54,MATCH(Schedules_8760!$C4062,DHW_StPt_Sch_EZ!$B$31:$B$54,0),MATCH(Schedules_8760!$F4062,DHW_StPt_Sch_EZ!$C$30:$I$30,0)),"F","C")</f>
        <v>53.333333333333329</v>
      </c>
      <c r="N4062" s="12"/>
      <c r="O4062" s="12"/>
      <c r="P4062" s="12"/>
    </row>
    <row r="4063" spans="1:16" x14ac:dyDescent="0.25">
      <c r="A4063" s="35">
        <v>4062</v>
      </c>
      <c r="B4063" s="89">
        <v>170.20833333333329</v>
      </c>
      <c r="C4063" s="35">
        <f t="shared" si="315"/>
        <v>6</v>
      </c>
      <c r="D4063" s="35">
        <f t="shared" si="318"/>
        <v>170</v>
      </c>
      <c r="E4063" s="35">
        <f t="shared" si="319"/>
        <v>2</v>
      </c>
      <c r="F4063" s="35" t="str">
        <f t="shared" si="316"/>
        <v>Monday</v>
      </c>
      <c r="G4063" s="35">
        <f t="shared" si="317"/>
        <v>6</v>
      </c>
      <c r="H4063" s="34">
        <f>CONVERT(INDEX(Htg_StPt_Sch_EZ!$C$4:$I$27,MATCH(Schedules_8760!$C4063,Htg_StPt_Sch_EZ!$B$4:$B$27,0),MATCH(Schedules_8760!$F4063,Htg_StPt_Sch_EZ!$C$3:$I$3,0)),"F","C")</f>
        <v>20.555555555555554</v>
      </c>
      <c r="I4063" s="34">
        <f>CONVERT(INDEX(Htg_StPt_Sch_EZ!$C$31:$I$54,MATCH(Schedules_8760!$C4063,Htg_StPt_Sch_EZ!$B$31:$B$54,0),MATCH(Schedules_8760!$F4063,Htg_StPt_Sch_EZ!$C$30:$I$30,0)),"F","C")</f>
        <v>19.444444444444443</v>
      </c>
      <c r="J4063" s="34">
        <f>CONVERT(INDEX(Clg_StPt_Sch_EZ!$C$4:$I$27,MATCH(Schedules_8760!$C4063,Clg_StPt_Sch_EZ!$B$4:$B$27,0),MATCH(Schedules_8760!$F4063,Clg_StPt_Sch_EZ!$C$3:$I$3,0)),"F","C")</f>
        <v>25.555555555555554</v>
      </c>
      <c r="K4063" s="34">
        <f>CONVERT(INDEX(Clg_StPt_Sch_EZ!$C$31:$I$54,MATCH(Schedules_8760!$C4063,Clg_StPt_Sch_EZ!$B$31:$B$54,0),MATCH(Schedules_8760!$F4063,Clg_StPt_Sch_EZ!$C$30:$I$30,0)),"F","C")</f>
        <v>28.333333333333332</v>
      </c>
      <c r="L4063" s="34">
        <f>CONVERT(INDEX(DHW_StPt_Sch_EZ!$C$4:$I$27,MATCH(Schedules_8760!$C4063,DHW_StPt_Sch_EZ!$B$4:$B$27,0),MATCH(Schedules_8760!$F4063,DHW_StPt_Sch_EZ!$C$3:$I$3,0)),"F","C")</f>
        <v>53.333333333333329</v>
      </c>
      <c r="M4063" s="34">
        <f>CONVERT(INDEX(DHW_StPt_Sch_EZ!$C$31:$I$54,MATCH(Schedules_8760!$C4063,DHW_StPt_Sch_EZ!$B$31:$B$54,0),MATCH(Schedules_8760!$F4063,DHW_StPt_Sch_EZ!$C$30:$I$30,0)),"F","C")</f>
        <v>53.333333333333329</v>
      </c>
      <c r="N4063" s="12"/>
      <c r="O4063" s="12"/>
      <c r="P4063" s="12"/>
    </row>
    <row r="4064" spans="1:16" x14ac:dyDescent="0.25">
      <c r="A4064" s="35">
        <v>4063</v>
      </c>
      <c r="B4064" s="89">
        <v>170.25</v>
      </c>
      <c r="C4064" s="35">
        <f t="shared" si="315"/>
        <v>7</v>
      </c>
      <c r="D4064" s="35">
        <f t="shared" si="318"/>
        <v>170</v>
      </c>
      <c r="E4064" s="35">
        <f t="shared" si="319"/>
        <v>2</v>
      </c>
      <c r="F4064" s="35" t="str">
        <f t="shared" si="316"/>
        <v>Monday</v>
      </c>
      <c r="G4064" s="35">
        <f t="shared" si="317"/>
        <v>6</v>
      </c>
      <c r="H4064" s="34">
        <f>CONVERT(INDEX(Htg_StPt_Sch_EZ!$C$4:$I$27,MATCH(Schedules_8760!$C4064,Htg_StPt_Sch_EZ!$B$4:$B$27,0),MATCH(Schedules_8760!$F4064,Htg_StPt_Sch_EZ!$C$3:$I$3,0)),"F","C")</f>
        <v>20.555555555555554</v>
      </c>
      <c r="I4064" s="34">
        <f>CONVERT(INDEX(Htg_StPt_Sch_EZ!$C$31:$I$54,MATCH(Schedules_8760!$C4064,Htg_StPt_Sch_EZ!$B$31:$B$54,0),MATCH(Schedules_8760!$F4064,Htg_StPt_Sch_EZ!$C$30:$I$30,0)),"F","C")</f>
        <v>19.444444444444443</v>
      </c>
      <c r="J4064" s="34">
        <f>CONVERT(INDEX(Clg_StPt_Sch_EZ!$C$4:$I$27,MATCH(Schedules_8760!$C4064,Clg_StPt_Sch_EZ!$B$4:$B$27,0),MATCH(Schedules_8760!$F4064,Clg_StPt_Sch_EZ!$C$3:$I$3,0)),"F","C")</f>
        <v>25.555555555555554</v>
      </c>
      <c r="K4064" s="34">
        <f>CONVERT(INDEX(Clg_StPt_Sch_EZ!$C$31:$I$54,MATCH(Schedules_8760!$C4064,Clg_StPt_Sch_EZ!$B$31:$B$54,0),MATCH(Schedules_8760!$F4064,Clg_StPt_Sch_EZ!$C$30:$I$30,0)),"F","C")</f>
        <v>28.333333333333332</v>
      </c>
      <c r="L4064" s="34">
        <f>CONVERT(INDEX(DHW_StPt_Sch_EZ!$C$4:$I$27,MATCH(Schedules_8760!$C4064,DHW_StPt_Sch_EZ!$B$4:$B$27,0),MATCH(Schedules_8760!$F4064,DHW_StPt_Sch_EZ!$C$3:$I$3,0)),"F","C")</f>
        <v>53.333333333333329</v>
      </c>
      <c r="M4064" s="34">
        <f>CONVERT(INDEX(DHW_StPt_Sch_EZ!$C$31:$I$54,MATCH(Schedules_8760!$C4064,DHW_StPt_Sch_EZ!$B$31:$B$54,0),MATCH(Schedules_8760!$F4064,DHW_StPt_Sch_EZ!$C$30:$I$30,0)),"F","C")</f>
        <v>53.333333333333329</v>
      </c>
      <c r="N4064" s="12"/>
      <c r="O4064" s="12"/>
      <c r="P4064" s="12"/>
    </row>
    <row r="4065" spans="1:16" x14ac:dyDescent="0.25">
      <c r="A4065" s="35">
        <v>4064</v>
      </c>
      <c r="B4065" s="89">
        <v>170.29166666666671</v>
      </c>
      <c r="C4065" s="35">
        <f t="shared" si="315"/>
        <v>8</v>
      </c>
      <c r="D4065" s="35">
        <f t="shared" si="318"/>
        <v>170</v>
      </c>
      <c r="E4065" s="35">
        <f t="shared" si="319"/>
        <v>2</v>
      </c>
      <c r="F4065" s="35" t="str">
        <f t="shared" si="316"/>
        <v>Monday</v>
      </c>
      <c r="G4065" s="35">
        <f t="shared" si="317"/>
        <v>6</v>
      </c>
      <c r="H4065" s="34">
        <f>CONVERT(INDEX(Htg_StPt_Sch_EZ!$C$4:$I$27,MATCH(Schedules_8760!$C4065,Htg_StPt_Sch_EZ!$B$4:$B$27,0),MATCH(Schedules_8760!$F4065,Htg_StPt_Sch_EZ!$C$3:$I$3,0)),"F","C")</f>
        <v>20.555555555555554</v>
      </c>
      <c r="I4065" s="34">
        <f>CONVERT(INDEX(Htg_StPt_Sch_EZ!$C$31:$I$54,MATCH(Schedules_8760!$C4065,Htg_StPt_Sch_EZ!$B$31:$B$54,0),MATCH(Schedules_8760!$F4065,Htg_StPt_Sch_EZ!$C$30:$I$30,0)),"F","C")</f>
        <v>19.444444444444443</v>
      </c>
      <c r="J4065" s="34">
        <f>CONVERT(INDEX(Clg_StPt_Sch_EZ!$C$4:$I$27,MATCH(Schedules_8760!$C4065,Clg_StPt_Sch_EZ!$B$4:$B$27,0),MATCH(Schedules_8760!$F4065,Clg_StPt_Sch_EZ!$C$3:$I$3,0)),"F","C")</f>
        <v>25.555555555555554</v>
      </c>
      <c r="K4065" s="34">
        <f>CONVERT(INDEX(Clg_StPt_Sch_EZ!$C$31:$I$54,MATCH(Schedules_8760!$C4065,Clg_StPt_Sch_EZ!$B$31:$B$54,0),MATCH(Schedules_8760!$F4065,Clg_StPt_Sch_EZ!$C$30:$I$30,0)),"F","C")</f>
        <v>25</v>
      </c>
      <c r="L4065" s="34">
        <f>CONVERT(INDEX(DHW_StPt_Sch_EZ!$C$4:$I$27,MATCH(Schedules_8760!$C4065,DHW_StPt_Sch_EZ!$B$4:$B$27,0),MATCH(Schedules_8760!$F4065,DHW_StPt_Sch_EZ!$C$3:$I$3,0)),"F","C")</f>
        <v>53.333333333333329</v>
      </c>
      <c r="M4065" s="34">
        <f>CONVERT(INDEX(DHW_StPt_Sch_EZ!$C$31:$I$54,MATCH(Schedules_8760!$C4065,DHW_StPt_Sch_EZ!$B$31:$B$54,0),MATCH(Schedules_8760!$F4065,DHW_StPt_Sch_EZ!$C$30:$I$30,0)),"F","C")</f>
        <v>53.333333333333329</v>
      </c>
      <c r="N4065" s="12"/>
      <c r="O4065" s="12"/>
      <c r="P4065" s="12"/>
    </row>
    <row r="4066" spans="1:16" x14ac:dyDescent="0.25">
      <c r="A4066" s="35">
        <v>4065</v>
      </c>
      <c r="B4066" s="89">
        <v>170.33333333333329</v>
      </c>
      <c r="C4066" s="35">
        <f t="shared" si="315"/>
        <v>9</v>
      </c>
      <c r="D4066" s="35">
        <f t="shared" si="318"/>
        <v>170</v>
      </c>
      <c r="E4066" s="35">
        <f t="shared" si="319"/>
        <v>2</v>
      </c>
      <c r="F4066" s="35" t="str">
        <f t="shared" si="316"/>
        <v>Monday</v>
      </c>
      <c r="G4066" s="35">
        <f t="shared" si="317"/>
        <v>6</v>
      </c>
      <c r="H4066" s="34">
        <f>CONVERT(INDEX(Htg_StPt_Sch_EZ!$C$4:$I$27,MATCH(Schedules_8760!$C4066,Htg_StPt_Sch_EZ!$B$4:$B$27,0),MATCH(Schedules_8760!$F4066,Htg_StPt_Sch_EZ!$C$3:$I$3,0)),"F","C")</f>
        <v>20.555555555555554</v>
      </c>
      <c r="I4066" s="34">
        <f>CONVERT(INDEX(Htg_StPt_Sch_EZ!$C$31:$I$54,MATCH(Schedules_8760!$C4066,Htg_StPt_Sch_EZ!$B$31:$B$54,0),MATCH(Schedules_8760!$F4066,Htg_StPt_Sch_EZ!$C$30:$I$30,0)),"F","C")</f>
        <v>19.444444444444443</v>
      </c>
      <c r="J4066" s="34">
        <f>CONVERT(INDEX(Clg_StPt_Sch_EZ!$C$4:$I$27,MATCH(Schedules_8760!$C4066,Clg_StPt_Sch_EZ!$B$4:$B$27,0),MATCH(Schedules_8760!$F4066,Clg_StPt_Sch_EZ!$C$3:$I$3,0)),"F","C")</f>
        <v>25.555555555555554</v>
      </c>
      <c r="K4066" s="34">
        <f>CONVERT(INDEX(Clg_StPt_Sch_EZ!$C$31:$I$54,MATCH(Schedules_8760!$C4066,Clg_StPt_Sch_EZ!$B$31:$B$54,0),MATCH(Schedules_8760!$F4066,Clg_StPt_Sch_EZ!$C$30:$I$30,0)),"F","C")</f>
        <v>25</v>
      </c>
      <c r="L4066" s="34">
        <f>CONVERT(INDEX(DHW_StPt_Sch_EZ!$C$4:$I$27,MATCH(Schedules_8760!$C4066,DHW_StPt_Sch_EZ!$B$4:$B$27,0),MATCH(Schedules_8760!$F4066,DHW_StPt_Sch_EZ!$C$3:$I$3,0)),"F","C")</f>
        <v>53.333333333333329</v>
      </c>
      <c r="M4066" s="34">
        <f>CONVERT(INDEX(DHW_StPt_Sch_EZ!$C$31:$I$54,MATCH(Schedules_8760!$C4066,DHW_StPt_Sch_EZ!$B$31:$B$54,0),MATCH(Schedules_8760!$F4066,DHW_StPt_Sch_EZ!$C$30:$I$30,0)),"F","C")</f>
        <v>53.333333333333329</v>
      </c>
      <c r="N4066" s="12"/>
      <c r="O4066" s="12"/>
      <c r="P4066" s="12"/>
    </row>
    <row r="4067" spans="1:16" x14ac:dyDescent="0.25">
      <c r="A4067" s="35">
        <v>4066</v>
      </c>
      <c r="B4067" s="89">
        <v>170.375</v>
      </c>
      <c r="C4067" s="35">
        <f t="shared" si="315"/>
        <v>10</v>
      </c>
      <c r="D4067" s="35">
        <f t="shared" si="318"/>
        <v>170</v>
      </c>
      <c r="E4067" s="35">
        <f t="shared" si="319"/>
        <v>2</v>
      </c>
      <c r="F4067" s="35" t="str">
        <f t="shared" si="316"/>
        <v>Monday</v>
      </c>
      <c r="G4067" s="35">
        <f t="shared" si="317"/>
        <v>6</v>
      </c>
      <c r="H4067" s="34">
        <f>CONVERT(INDEX(Htg_StPt_Sch_EZ!$C$4:$I$27,MATCH(Schedules_8760!$C4067,Htg_StPt_Sch_EZ!$B$4:$B$27,0),MATCH(Schedules_8760!$F4067,Htg_StPt_Sch_EZ!$C$3:$I$3,0)),"F","C")</f>
        <v>20.555555555555554</v>
      </c>
      <c r="I4067" s="34">
        <f>CONVERT(INDEX(Htg_StPt_Sch_EZ!$C$31:$I$54,MATCH(Schedules_8760!$C4067,Htg_StPt_Sch_EZ!$B$31:$B$54,0),MATCH(Schedules_8760!$F4067,Htg_StPt_Sch_EZ!$C$30:$I$30,0)),"F","C")</f>
        <v>19.444444444444443</v>
      </c>
      <c r="J4067" s="34">
        <f>CONVERT(INDEX(Clg_StPt_Sch_EZ!$C$4:$I$27,MATCH(Schedules_8760!$C4067,Clg_StPt_Sch_EZ!$B$4:$B$27,0),MATCH(Schedules_8760!$F4067,Clg_StPt_Sch_EZ!$C$3:$I$3,0)),"F","C")</f>
        <v>25.555555555555554</v>
      </c>
      <c r="K4067" s="34">
        <f>CONVERT(INDEX(Clg_StPt_Sch_EZ!$C$31:$I$54,MATCH(Schedules_8760!$C4067,Clg_StPt_Sch_EZ!$B$31:$B$54,0),MATCH(Schedules_8760!$F4067,Clg_StPt_Sch_EZ!$C$30:$I$30,0)),"F","C")</f>
        <v>25</v>
      </c>
      <c r="L4067" s="34">
        <f>CONVERT(INDEX(DHW_StPt_Sch_EZ!$C$4:$I$27,MATCH(Schedules_8760!$C4067,DHW_StPt_Sch_EZ!$B$4:$B$27,0),MATCH(Schedules_8760!$F4067,DHW_StPt_Sch_EZ!$C$3:$I$3,0)),"F","C")</f>
        <v>53.333333333333329</v>
      </c>
      <c r="M4067" s="34">
        <f>CONVERT(INDEX(DHW_StPt_Sch_EZ!$C$31:$I$54,MATCH(Schedules_8760!$C4067,DHW_StPt_Sch_EZ!$B$31:$B$54,0),MATCH(Schedules_8760!$F4067,DHW_StPt_Sch_EZ!$C$30:$I$30,0)),"F","C")</f>
        <v>53.333333333333329</v>
      </c>
      <c r="N4067" s="12"/>
      <c r="O4067" s="12"/>
      <c r="P4067" s="12"/>
    </row>
    <row r="4068" spans="1:16" x14ac:dyDescent="0.25">
      <c r="A4068" s="35">
        <v>4067</v>
      </c>
      <c r="B4068" s="89">
        <v>170.41666666666671</v>
      </c>
      <c r="C4068" s="35">
        <f t="shared" si="315"/>
        <v>11</v>
      </c>
      <c r="D4068" s="35">
        <f t="shared" si="318"/>
        <v>170</v>
      </c>
      <c r="E4068" s="35">
        <f t="shared" si="319"/>
        <v>2</v>
      </c>
      <c r="F4068" s="35" t="str">
        <f t="shared" si="316"/>
        <v>Monday</v>
      </c>
      <c r="G4068" s="35">
        <f t="shared" si="317"/>
        <v>6</v>
      </c>
      <c r="H4068" s="34">
        <f>CONVERT(INDEX(Htg_StPt_Sch_EZ!$C$4:$I$27,MATCH(Schedules_8760!$C4068,Htg_StPt_Sch_EZ!$B$4:$B$27,0),MATCH(Schedules_8760!$F4068,Htg_StPt_Sch_EZ!$C$3:$I$3,0)),"F","C")</f>
        <v>20.555555555555554</v>
      </c>
      <c r="I4068" s="34">
        <f>CONVERT(INDEX(Htg_StPt_Sch_EZ!$C$31:$I$54,MATCH(Schedules_8760!$C4068,Htg_StPt_Sch_EZ!$B$31:$B$54,0),MATCH(Schedules_8760!$F4068,Htg_StPt_Sch_EZ!$C$30:$I$30,0)),"F","C")</f>
        <v>19.444444444444443</v>
      </c>
      <c r="J4068" s="34">
        <f>CONVERT(INDEX(Clg_StPt_Sch_EZ!$C$4:$I$27,MATCH(Schedules_8760!$C4068,Clg_StPt_Sch_EZ!$B$4:$B$27,0),MATCH(Schedules_8760!$F4068,Clg_StPt_Sch_EZ!$C$3:$I$3,0)),"F","C")</f>
        <v>25.555555555555554</v>
      </c>
      <c r="K4068" s="34">
        <f>CONVERT(INDEX(Clg_StPt_Sch_EZ!$C$31:$I$54,MATCH(Schedules_8760!$C4068,Clg_StPt_Sch_EZ!$B$31:$B$54,0),MATCH(Schedules_8760!$F4068,Clg_StPt_Sch_EZ!$C$30:$I$30,0)),"F","C")</f>
        <v>25</v>
      </c>
      <c r="L4068" s="34">
        <f>CONVERT(INDEX(DHW_StPt_Sch_EZ!$C$4:$I$27,MATCH(Schedules_8760!$C4068,DHW_StPt_Sch_EZ!$B$4:$B$27,0),MATCH(Schedules_8760!$F4068,DHW_StPt_Sch_EZ!$C$3:$I$3,0)),"F","C")</f>
        <v>53.333333333333329</v>
      </c>
      <c r="M4068" s="34">
        <f>CONVERT(INDEX(DHW_StPt_Sch_EZ!$C$31:$I$54,MATCH(Schedules_8760!$C4068,DHW_StPt_Sch_EZ!$B$31:$B$54,0),MATCH(Schedules_8760!$F4068,DHW_StPt_Sch_EZ!$C$30:$I$30,0)),"F","C")</f>
        <v>53.333333333333329</v>
      </c>
      <c r="N4068" s="12"/>
      <c r="O4068" s="12"/>
      <c r="P4068" s="12"/>
    </row>
    <row r="4069" spans="1:16" x14ac:dyDescent="0.25">
      <c r="A4069" s="35">
        <v>4068</v>
      </c>
      <c r="B4069" s="89">
        <v>170.45833333333329</v>
      </c>
      <c r="C4069" s="35">
        <f t="shared" si="315"/>
        <v>12</v>
      </c>
      <c r="D4069" s="35">
        <f t="shared" si="318"/>
        <v>170</v>
      </c>
      <c r="E4069" s="35">
        <f t="shared" si="319"/>
        <v>2</v>
      </c>
      <c r="F4069" s="35" t="str">
        <f t="shared" si="316"/>
        <v>Monday</v>
      </c>
      <c r="G4069" s="35">
        <f t="shared" si="317"/>
        <v>6</v>
      </c>
      <c r="H4069" s="34">
        <f>CONVERT(INDEX(Htg_StPt_Sch_EZ!$C$4:$I$27,MATCH(Schedules_8760!$C4069,Htg_StPt_Sch_EZ!$B$4:$B$27,0),MATCH(Schedules_8760!$F4069,Htg_StPt_Sch_EZ!$C$3:$I$3,0)),"F","C")</f>
        <v>20.555555555555554</v>
      </c>
      <c r="I4069" s="34">
        <f>CONVERT(INDEX(Htg_StPt_Sch_EZ!$C$31:$I$54,MATCH(Schedules_8760!$C4069,Htg_StPt_Sch_EZ!$B$31:$B$54,0),MATCH(Schedules_8760!$F4069,Htg_StPt_Sch_EZ!$C$30:$I$30,0)),"F","C")</f>
        <v>19.444444444444443</v>
      </c>
      <c r="J4069" s="34">
        <f>CONVERT(INDEX(Clg_StPt_Sch_EZ!$C$4:$I$27,MATCH(Schedules_8760!$C4069,Clg_StPt_Sch_EZ!$B$4:$B$27,0),MATCH(Schedules_8760!$F4069,Clg_StPt_Sch_EZ!$C$3:$I$3,0)),"F","C")</f>
        <v>25.555555555555554</v>
      </c>
      <c r="K4069" s="34">
        <f>CONVERT(INDEX(Clg_StPt_Sch_EZ!$C$31:$I$54,MATCH(Schedules_8760!$C4069,Clg_StPt_Sch_EZ!$B$31:$B$54,0),MATCH(Schedules_8760!$F4069,Clg_StPt_Sch_EZ!$C$30:$I$30,0)),"F","C")</f>
        <v>25</v>
      </c>
      <c r="L4069" s="34">
        <f>CONVERT(INDEX(DHW_StPt_Sch_EZ!$C$4:$I$27,MATCH(Schedules_8760!$C4069,DHW_StPt_Sch_EZ!$B$4:$B$27,0),MATCH(Schedules_8760!$F4069,DHW_StPt_Sch_EZ!$C$3:$I$3,0)),"F","C")</f>
        <v>53.333333333333329</v>
      </c>
      <c r="M4069" s="34">
        <f>CONVERT(INDEX(DHW_StPt_Sch_EZ!$C$31:$I$54,MATCH(Schedules_8760!$C4069,DHW_StPt_Sch_EZ!$B$31:$B$54,0),MATCH(Schedules_8760!$F4069,DHW_StPt_Sch_EZ!$C$30:$I$30,0)),"F","C")</f>
        <v>53.333333333333329</v>
      </c>
      <c r="N4069" s="12"/>
      <c r="O4069" s="12"/>
      <c r="P4069" s="12"/>
    </row>
    <row r="4070" spans="1:16" x14ac:dyDescent="0.25">
      <c r="A4070" s="35">
        <v>4069</v>
      </c>
      <c r="B4070" s="89">
        <v>170.5</v>
      </c>
      <c r="C4070" s="35">
        <f t="shared" si="315"/>
        <v>13</v>
      </c>
      <c r="D4070" s="35">
        <f t="shared" si="318"/>
        <v>170</v>
      </c>
      <c r="E4070" s="35">
        <f t="shared" si="319"/>
        <v>2</v>
      </c>
      <c r="F4070" s="35" t="str">
        <f t="shared" si="316"/>
        <v>Monday</v>
      </c>
      <c r="G4070" s="35">
        <f t="shared" si="317"/>
        <v>6</v>
      </c>
      <c r="H4070" s="34">
        <f>CONVERT(INDEX(Htg_StPt_Sch_EZ!$C$4:$I$27,MATCH(Schedules_8760!$C4070,Htg_StPt_Sch_EZ!$B$4:$B$27,0),MATCH(Schedules_8760!$F4070,Htg_StPt_Sch_EZ!$C$3:$I$3,0)),"F","C")</f>
        <v>20.555555555555554</v>
      </c>
      <c r="I4070" s="34">
        <f>CONVERT(INDEX(Htg_StPt_Sch_EZ!$C$31:$I$54,MATCH(Schedules_8760!$C4070,Htg_StPt_Sch_EZ!$B$31:$B$54,0),MATCH(Schedules_8760!$F4070,Htg_StPt_Sch_EZ!$C$30:$I$30,0)),"F","C")</f>
        <v>19.444444444444443</v>
      </c>
      <c r="J4070" s="34">
        <f>CONVERT(INDEX(Clg_StPt_Sch_EZ!$C$4:$I$27,MATCH(Schedules_8760!$C4070,Clg_StPt_Sch_EZ!$B$4:$B$27,0),MATCH(Schedules_8760!$F4070,Clg_StPt_Sch_EZ!$C$3:$I$3,0)),"F","C")</f>
        <v>25.555555555555554</v>
      </c>
      <c r="K4070" s="34">
        <f>CONVERT(INDEX(Clg_StPt_Sch_EZ!$C$31:$I$54,MATCH(Schedules_8760!$C4070,Clg_StPt_Sch_EZ!$B$31:$B$54,0),MATCH(Schedules_8760!$F4070,Clg_StPt_Sch_EZ!$C$30:$I$30,0)),"F","C")</f>
        <v>25</v>
      </c>
      <c r="L4070" s="34">
        <f>CONVERT(INDEX(DHW_StPt_Sch_EZ!$C$4:$I$27,MATCH(Schedules_8760!$C4070,DHW_StPt_Sch_EZ!$B$4:$B$27,0),MATCH(Schedules_8760!$F4070,DHW_StPt_Sch_EZ!$C$3:$I$3,0)),"F","C")</f>
        <v>53.333333333333329</v>
      </c>
      <c r="M4070" s="34">
        <f>CONVERT(INDEX(DHW_StPt_Sch_EZ!$C$31:$I$54,MATCH(Schedules_8760!$C4070,DHW_StPt_Sch_EZ!$B$31:$B$54,0),MATCH(Schedules_8760!$F4070,DHW_StPt_Sch_EZ!$C$30:$I$30,0)),"F","C")</f>
        <v>53.333333333333329</v>
      </c>
      <c r="N4070" s="12"/>
      <c r="O4070" s="12"/>
      <c r="P4070" s="12"/>
    </row>
    <row r="4071" spans="1:16" x14ac:dyDescent="0.25">
      <c r="A4071" s="35">
        <v>4070</v>
      </c>
      <c r="B4071" s="89">
        <v>170.54166666666671</v>
      </c>
      <c r="C4071" s="35">
        <f t="shared" si="315"/>
        <v>14</v>
      </c>
      <c r="D4071" s="35">
        <f t="shared" si="318"/>
        <v>170</v>
      </c>
      <c r="E4071" s="35">
        <f t="shared" si="319"/>
        <v>2</v>
      </c>
      <c r="F4071" s="35" t="str">
        <f t="shared" si="316"/>
        <v>Monday</v>
      </c>
      <c r="G4071" s="35">
        <f t="shared" si="317"/>
        <v>6</v>
      </c>
      <c r="H4071" s="34">
        <f>CONVERT(INDEX(Htg_StPt_Sch_EZ!$C$4:$I$27,MATCH(Schedules_8760!$C4071,Htg_StPt_Sch_EZ!$B$4:$B$27,0),MATCH(Schedules_8760!$F4071,Htg_StPt_Sch_EZ!$C$3:$I$3,0)),"F","C")</f>
        <v>20.555555555555554</v>
      </c>
      <c r="I4071" s="34">
        <f>CONVERT(INDEX(Htg_StPt_Sch_EZ!$C$31:$I$54,MATCH(Schedules_8760!$C4071,Htg_StPt_Sch_EZ!$B$31:$B$54,0),MATCH(Schedules_8760!$F4071,Htg_StPt_Sch_EZ!$C$30:$I$30,0)),"F","C")</f>
        <v>19.444444444444443</v>
      </c>
      <c r="J4071" s="34">
        <f>CONVERT(INDEX(Clg_StPt_Sch_EZ!$C$4:$I$27,MATCH(Schedules_8760!$C4071,Clg_StPt_Sch_EZ!$B$4:$B$27,0),MATCH(Schedules_8760!$F4071,Clg_StPt_Sch_EZ!$C$3:$I$3,0)),"F","C")</f>
        <v>25.555555555555554</v>
      </c>
      <c r="K4071" s="34">
        <f>CONVERT(INDEX(Clg_StPt_Sch_EZ!$C$31:$I$54,MATCH(Schedules_8760!$C4071,Clg_StPt_Sch_EZ!$B$31:$B$54,0),MATCH(Schedules_8760!$F4071,Clg_StPt_Sch_EZ!$C$30:$I$30,0)),"F","C")</f>
        <v>25</v>
      </c>
      <c r="L4071" s="34">
        <f>CONVERT(INDEX(DHW_StPt_Sch_EZ!$C$4:$I$27,MATCH(Schedules_8760!$C4071,DHW_StPt_Sch_EZ!$B$4:$B$27,0),MATCH(Schedules_8760!$F4071,DHW_StPt_Sch_EZ!$C$3:$I$3,0)),"F","C")</f>
        <v>53.333333333333329</v>
      </c>
      <c r="M4071" s="34">
        <f>CONVERT(INDEX(DHW_StPt_Sch_EZ!$C$31:$I$54,MATCH(Schedules_8760!$C4071,DHW_StPt_Sch_EZ!$B$31:$B$54,0),MATCH(Schedules_8760!$F4071,DHW_StPt_Sch_EZ!$C$30:$I$30,0)),"F","C")</f>
        <v>53.333333333333329</v>
      </c>
      <c r="N4071" s="12"/>
      <c r="O4071" s="12"/>
      <c r="P4071" s="12"/>
    </row>
    <row r="4072" spans="1:16" x14ac:dyDescent="0.25">
      <c r="A4072" s="35">
        <v>4071</v>
      </c>
      <c r="B4072" s="89">
        <v>170.58333333333329</v>
      </c>
      <c r="C4072" s="35">
        <f t="shared" si="315"/>
        <v>15</v>
      </c>
      <c r="D4072" s="35">
        <f t="shared" si="318"/>
        <v>170</v>
      </c>
      <c r="E4072" s="35">
        <f t="shared" si="319"/>
        <v>2</v>
      </c>
      <c r="F4072" s="35" t="str">
        <f t="shared" si="316"/>
        <v>Monday</v>
      </c>
      <c r="G4072" s="35">
        <f t="shared" si="317"/>
        <v>6</v>
      </c>
      <c r="H4072" s="34">
        <f>CONVERT(INDEX(Htg_StPt_Sch_EZ!$C$4:$I$27,MATCH(Schedules_8760!$C4072,Htg_StPt_Sch_EZ!$B$4:$B$27,0),MATCH(Schedules_8760!$F4072,Htg_StPt_Sch_EZ!$C$3:$I$3,0)),"F","C")</f>
        <v>20.555555555555554</v>
      </c>
      <c r="I4072" s="34">
        <f>CONVERT(INDEX(Htg_StPt_Sch_EZ!$C$31:$I$54,MATCH(Schedules_8760!$C4072,Htg_StPt_Sch_EZ!$B$31:$B$54,0),MATCH(Schedules_8760!$F4072,Htg_StPt_Sch_EZ!$C$30:$I$30,0)),"F","C")</f>
        <v>21.111111111111111</v>
      </c>
      <c r="J4072" s="34">
        <f>CONVERT(INDEX(Clg_StPt_Sch_EZ!$C$4:$I$27,MATCH(Schedules_8760!$C4072,Clg_StPt_Sch_EZ!$B$4:$B$27,0),MATCH(Schedules_8760!$F4072,Clg_StPt_Sch_EZ!$C$3:$I$3,0)),"F","C")</f>
        <v>25.555555555555554</v>
      </c>
      <c r="K4072" s="34">
        <f>CONVERT(INDEX(Clg_StPt_Sch_EZ!$C$31:$I$54,MATCH(Schedules_8760!$C4072,Clg_StPt_Sch_EZ!$B$31:$B$54,0),MATCH(Schedules_8760!$F4072,Clg_StPt_Sch_EZ!$C$30:$I$30,0)),"F","C")</f>
        <v>25</v>
      </c>
      <c r="L4072" s="34">
        <f>CONVERT(INDEX(DHW_StPt_Sch_EZ!$C$4:$I$27,MATCH(Schedules_8760!$C4072,DHW_StPt_Sch_EZ!$B$4:$B$27,0),MATCH(Schedules_8760!$F4072,DHW_StPt_Sch_EZ!$C$3:$I$3,0)),"F","C")</f>
        <v>53.333333333333329</v>
      </c>
      <c r="M4072" s="34">
        <f>CONVERT(INDEX(DHW_StPt_Sch_EZ!$C$31:$I$54,MATCH(Schedules_8760!$C4072,DHW_StPt_Sch_EZ!$B$31:$B$54,0),MATCH(Schedules_8760!$F4072,DHW_StPt_Sch_EZ!$C$30:$I$30,0)),"F","C")</f>
        <v>53.333333333333329</v>
      </c>
      <c r="N4072" s="12"/>
      <c r="O4072" s="12"/>
      <c r="P4072" s="12"/>
    </row>
    <row r="4073" spans="1:16" x14ac:dyDescent="0.25">
      <c r="A4073" s="35">
        <v>4072</v>
      </c>
      <c r="B4073" s="89">
        <v>170.625</v>
      </c>
      <c r="C4073" s="35">
        <f t="shared" si="315"/>
        <v>16</v>
      </c>
      <c r="D4073" s="35">
        <f t="shared" si="318"/>
        <v>170</v>
      </c>
      <c r="E4073" s="35">
        <f t="shared" si="319"/>
        <v>2</v>
      </c>
      <c r="F4073" s="35" t="str">
        <f t="shared" si="316"/>
        <v>Monday</v>
      </c>
      <c r="G4073" s="35">
        <f t="shared" si="317"/>
        <v>6</v>
      </c>
      <c r="H4073" s="34">
        <f>CONVERT(INDEX(Htg_StPt_Sch_EZ!$C$4:$I$27,MATCH(Schedules_8760!$C4073,Htg_StPt_Sch_EZ!$B$4:$B$27,0),MATCH(Schedules_8760!$F4073,Htg_StPt_Sch_EZ!$C$3:$I$3,0)),"F","C")</f>
        <v>20.555555555555554</v>
      </c>
      <c r="I4073" s="34">
        <f>CONVERT(INDEX(Htg_StPt_Sch_EZ!$C$31:$I$54,MATCH(Schedules_8760!$C4073,Htg_StPt_Sch_EZ!$B$31:$B$54,0),MATCH(Schedules_8760!$F4073,Htg_StPt_Sch_EZ!$C$30:$I$30,0)),"F","C")</f>
        <v>21.111111111111111</v>
      </c>
      <c r="J4073" s="34">
        <f>CONVERT(INDEX(Clg_StPt_Sch_EZ!$C$4:$I$27,MATCH(Schedules_8760!$C4073,Clg_StPt_Sch_EZ!$B$4:$B$27,0),MATCH(Schedules_8760!$F4073,Clg_StPt_Sch_EZ!$C$3:$I$3,0)),"F","C")</f>
        <v>25.555555555555554</v>
      </c>
      <c r="K4073" s="34">
        <f>CONVERT(INDEX(Clg_StPt_Sch_EZ!$C$31:$I$54,MATCH(Schedules_8760!$C4073,Clg_StPt_Sch_EZ!$B$31:$B$54,0),MATCH(Schedules_8760!$F4073,Clg_StPt_Sch_EZ!$C$30:$I$30,0)),"F","C")</f>
        <v>25</v>
      </c>
      <c r="L4073" s="34">
        <f>CONVERT(INDEX(DHW_StPt_Sch_EZ!$C$4:$I$27,MATCH(Schedules_8760!$C4073,DHW_StPt_Sch_EZ!$B$4:$B$27,0),MATCH(Schedules_8760!$F4073,DHW_StPt_Sch_EZ!$C$3:$I$3,0)),"F","C")</f>
        <v>53.333333333333329</v>
      </c>
      <c r="M4073" s="34">
        <f>CONVERT(INDEX(DHW_StPt_Sch_EZ!$C$31:$I$54,MATCH(Schedules_8760!$C4073,DHW_StPt_Sch_EZ!$B$31:$B$54,0),MATCH(Schedules_8760!$F4073,DHW_StPt_Sch_EZ!$C$30:$I$30,0)),"F","C")</f>
        <v>53.333333333333329</v>
      </c>
      <c r="N4073" s="12"/>
      <c r="O4073" s="12"/>
      <c r="P4073" s="12"/>
    </row>
    <row r="4074" spans="1:16" x14ac:dyDescent="0.25">
      <c r="A4074" s="35">
        <v>4073</v>
      </c>
      <c r="B4074" s="89">
        <v>170.66666666666671</v>
      </c>
      <c r="C4074" s="35">
        <f t="shared" si="315"/>
        <v>17</v>
      </c>
      <c r="D4074" s="35">
        <f t="shared" si="318"/>
        <v>170</v>
      </c>
      <c r="E4074" s="35">
        <f t="shared" si="319"/>
        <v>2</v>
      </c>
      <c r="F4074" s="35" t="str">
        <f t="shared" si="316"/>
        <v>Monday</v>
      </c>
      <c r="G4074" s="35">
        <f t="shared" si="317"/>
        <v>6</v>
      </c>
      <c r="H4074" s="34">
        <f>CONVERT(INDEX(Htg_StPt_Sch_EZ!$C$4:$I$27,MATCH(Schedules_8760!$C4074,Htg_StPt_Sch_EZ!$B$4:$B$27,0),MATCH(Schedules_8760!$F4074,Htg_StPt_Sch_EZ!$C$3:$I$3,0)),"F","C")</f>
        <v>20.555555555555554</v>
      </c>
      <c r="I4074" s="34">
        <f>CONVERT(INDEX(Htg_StPt_Sch_EZ!$C$31:$I$54,MATCH(Schedules_8760!$C4074,Htg_StPt_Sch_EZ!$B$31:$B$54,0),MATCH(Schedules_8760!$F4074,Htg_StPt_Sch_EZ!$C$30:$I$30,0)),"F","C")</f>
        <v>17.777777777777779</v>
      </c>
      <c r="J4074" s="34">
        <f>CONVERT(INDEX(Clg_StPt_Sch_EZ!$C$4:$I$27,MATCH(Schedules_8760!$C4074,Clg_StPt_Sch_EZ!$B$4:$B$27,0),MATCH(Schedules_8760!$F4074,Clg_StPt_Sch_EZ!$C$3:$I$3,0)),"F","C")</f>
        <v>25.555555555555554</v>
      </c>
      <c r="K4074" s="34">
        <f>CONVERT(INDEX(Clg_StPt_Sch_EZ!$C$31:$I$54,MATCH(Schedules_8760!$C4074,Clg_StPt_Sch_EZ!$B$31:$B$54,0),MATCH(Schedules_8760!$F4074,Clg_StPt_Sch_EZ!$C$30:$I$30,0)),"F","C")</f>
        <v>25</v>
      </c>
      <c r="L4074" s="34">
        <f>CONVERT(INDEX(DHW_StPt_Sch_EZ!$C$4:$I$27,MATCH(Schedules_8760!$C4074,DHW_StPt_Sch_EZ!$B$4:$B$27,0),MATCH(Schedules_8760!$F4074,DHW_StPt_Sch_EZ!$C$3:$I$3,0)),"F","C")</f>
        <v>53.333333333333329</v>
      </c>
      <c r="M4074" s="34">
        <f>CONVERT(INDEX(DHW_StPt_Sch_EZ!$C$31:$I$54,MATCH(Schedules_8760!$C4074,DHW_StPt_Sch_EZ!$B$31:$B$54,0),MATCH(Schedules_8760!$F4074,DHW_StPt_Sch_EZ!$C$30:$I$30,0)),"F","C")</f>
        <v>53.333333333333329</v>
      </c>
      <c r="N4074" s="12"/>
      <c r="O4074" s="12"/>
      <c r="P4074" s="12"/>
    </row>
    <row r="4075" spans="1:16" x14ac:dyDescent="0.25">
      <c r="A4075" s="35">
        <v>4074</v>
      </c>
      <c r="B4075" s="89">
        <v>170.70833333333329</v>
      </c>
      <c r="C4075" s="35">
        <f t="shared" si="315"/>
        <v>18</v>
      </c>
      <c r="D4075" s="35">
        <f t="shared" si="318"/>
        <v>170</v>
      </c>
      <c r="E4075" s="35">
        <f t="shared" si="319"/>
        <v>2</v>
      </c>
      <c r="F4075" s="35" t="str">
        <f t="shared" si="316"/>
        <v>Monday</v>
      </c>
      <c r="G4075" s="35">
        <f t="shared" si="317"/>
        <v>6</v>
      </c>
      <c r="H4075" s="34">
        <f>CONVERT(INDEX(Htg_StPt_Sch_EZ!$C$4:$I$27,MATCH(Schedules_8760!$C4075,Htg_StPt_Sch_EZ!$B$4:$B$27,0),MATCH(Schedules_8760!$F4075,Htg_StPt_Sch_EZ!$C$3:$I$3,0)),"F","C")</f>
        <v>20.555555555555554</v>
      </c>
      <c r="I4075" s="34">
        <f>CONVERT(INDEX(Htg_StPt_Sch_EZ!$C$31:$I$54,MATCH(Schedules_8760!$C4075,Htg_StPt_Sch_EZ!$B$31:$B$54,0),MATCH(Schedules_8760!$F4075,Htg_StPt_Sch_EZ!$C$30:$I$30,0)),"F","C")</f>
        <v>17.777777777777779</v>
      </c>
      <c r="J4075" s="34">
        <f>CONVERT(INDEX(Clg_StPt_Sch_EZ!$C$4:$I$27,MATCH(Schedules_8760!$C4075,Clg_StPt_Sch_EZ!$B$4:$B$27,0),MATCH(Schedules_8760!$F4075,Clg_StPt_Sch_EZ!$C$3:$I$3,0)),"F","C")</f>
        <v>25.555555555555554</v>
      </c>
      <c r="K4075" s="34">
        <f>CONVERT(INDEX(Clg_StPt_Sch_EZ!$C$31:$I$54,MATCH(Schedules_8760!$C4075,Clg_StPt_Sch_EZ!$B$31:$B$54,0),MATCH(Schedules_8760!$F4075,Clg_StPt_Sch_EZ!$C$30:$I$30,0)),"F","C")</f>
        <v>28.333333333333332</v>
      </c>
      <c r="L4075" s="34">
        <f>CONVERT(INDEX(DHW_StPt_Sch_EZ!$C$4:$I$27,MATCH(Schedules_8760!$C4075,DHW_StPt_Sch_EZ!$B$4:$B$27,0),MATCH(Schedules_8760!$F4075,DHW_StPt_Sch_EZ!$C$3:$I$3,0)),"F","C")</f>
        <v>53.333333333333329</v>
      </c>
      <c r="M4075" s="34">
        <f>CONVERT(INDEX(DHW_StPt_Sch_EZ!$C$31:$I$54,MATCH(Schedules_8760!$C4075,DHW_StPt_Sch_EZ!$B$31:$B$54,0),MATCH(Schedules_8760!$F4075,DHW_StPt_Sch_EZ!$C$30:$I$30,0)),"F","C")</f>
        <v>53.333333333333329</v>
      </c>
      <c r="N4075" s="12"/>
      <c r="O4075" s="12"/>
      <c r="P4075" s="12"/>
    </row>
    <row r="4076" spans="1:16" x14ac:dyDescent="0.25">
      <c r="A4076" s="35">
        <v>4075</v>
      </c>
      <c r="B4076" s="89">
        <v>170.75</v>
      </c>
      <c r="C4076" s="35">
        <f t="shared" si="315"/>
        <v>19</v>
      </c>
      <c r="D4076" s="35">
        <f t="shared" si="318"/>
        <v>170</v>
      </c>
      <c r="E4076" s="35">
        <f t="shared" si="319"/>
        <v>2</v>
      </c>
      <c r="F4076" s="35" t="str">
        <f t="shared" si="316"/>
        <v>Monday</v>
      </c>
      <c r="G4076" s="35">
        <f t="shared" si="317"/>
        <v>6</v>
      </c>
      <c r="H4076" s="34">
        <f>CONVERT(INDEX(Htg_StPt_Sch_EZ!$C$4:$I$27,MATCH(Schedules_8760!$C4076,Htg_StPt_Sch_EZ!$B$4:$B$27,0),MATCH(Schedules_8760!$F4076,Htg_StPt_Sch_EZ!$C$3:$I$3,0)),"F","C")</f>
        <v>20.555555555555554</v>
      </c>
      <c r="I4076" s="34">
        <f>CONVERT(INDEX(Htg_StPt_Sch_EZ!$C$31:$I$54,MATCH(Schedules_8760!$C4076,Htg_StPt_Sch_EZ!$B$31:$B$54,0),MATCH(Schedules_8760!$F4076,Htg_StPt_Sch_EZ!$C$30:$I$30,0)),"F","C")</f>
        <v>18.333333333333332</v>
      </c>
      <c r="J4076" s="34">
        <f>CONVERT(INDEX(Clg_StPt_Sch_EZ!$C$4:$I$27,MATCH(Schedules_8760!$C4076,Clg_StPt_Sch_EZ!$B$4:$B$27,0),MATCH(Schedules_8760!$F4076,Clg_StPt_Sch_EZ!$C$3:$I$3,0)),"F","C")</f>
        <v>25.555555555555554</v>
      </c>
      <c r="K4076" s="34">
        <f>CONVERT(INDEX(Clg_StPt_Sch_EZ!$C$31:$I$54,MATCH(Schedules_8760!$C4076,Clg_StPt_Sch_EZ!$B$31:$B$54,0),MATCH(Schedules_8760!$F4076,Clg_StPt_Sch_EZ!$C$30:$I$30,0)),"F","C")</f>
        <v>28.333333333333332</v>
      </c>
      <c r="L4076" s="34">
        <f>CONVERT(INDEX(DHW_StPt_Sch_EZ!$C$4:$I$27,MATCH(Schedules_8760!$C4076,DHW_StPt_Sch_EZ!$B$4:$B$27,0),MATCH(Schedules_8760!$F4076,DHW_StPt_Sch_EZ!$C$3:$I$3,0)),"F","C")</f>
        <v>53.333333333333329</v>
      </c>
      <c r="M4076" s="34">
        <f>CONVERT(INDEX(DHW_StPt_Sch_EZ!$C$31:$I$54,MATCH(Schedules_8760!$C4076,DHW_StPt_Sch_EZ!$B$31:$B$54,0),MATCH(Schedules_8760!$F4076,DHW_StPt_Sch_EZ!$C$30:$I$30,0)),"F","C")</f>
        <v>53.333333333333329</v>
      </c>
      <c r="N4076" s="12"/>
      <c r="O4076" s="12"/>
      <c r="P4076" s="12"/>
    </row>
    <row r="4077" spans="1:16" x14ac:dyDescent="0.25">
      <c r="A4077" s="35">
        <v>4076</v>
      </c>
      <c r="B4077" s="89">
        <v>170.79166666666671</v>
      </c>
      <c r="C4077" s="35">
        <f t="shared" si="315"/>
        <v>20</v>
      </c>
      <c r="D4077" s="35">
        <f t="shared" si="318"/>
        <v>170</v>
      </c>
      <c r="E4077" s="35">
        <f t="shared" si="319"/>
        <v>2</v>
      </c>
      <c r="F4077" s="35" t="str">
        <f t="shared" si="316"/>
        <v>Monday</v>
      </c>
      <c r="G4077" s="35">
        <f t="shared" si="317"/>
        <v>6</v>
      </c>
      <c r="H4077" s="34">
        <f>CONVERT(INDEX(Htg_StPt_Sch_EZ!$C$4:$I$27,MATCH(Schedules_8760!$C4077,Htg_StPt_Sch_EZ!$B$4:$B$27,0),MATCH(Schedules_8760!$F4077,Htg_StPt_Sch_EZ!$C$3:$I$3,0)),"F","C")</f>
        <v>20.555555555555554</v>
      </c>
      <c r="I4077" s="34">
        <f>CONVERT(INDEX(Htg_StPt_Sch_EZ!$C$31:$I$54,MATCH(Schedules_8760!$C4077,Htg_StPt_Sch_EZ!$B$31:$B$54,0),MATCH(Schedules_8760!$F4077,Htg_StPt_Sch_EZ!$C$30:$I$30,0)),"F","C")</f>
        <v>18.888888888888889</v>
      </c>
      <c r="J4077" s="34">
        <f>CONVERT(INDEX(Clg_StPt_Sch_EZ!$C$4:$I$27,MATCH(Schedules_8760!$C4077,Clg_StPt_Sch_EZ!$B$4:$B$27,0),MATCH(Schedules_8760!$F4077,Clg_StPt_Sch_EZ!$C$3:$I$3,0)),"F","C")</f>
        <v>25.555555555555554</v>
      </c>
      <c r="K4077" s="34">
        <f>CONVERT(INDEX(Clg_StPt_Sch_EZ!$C$31:$I$54,MATCH(Schedules_8760!$C4077,Clg_StPt_Sch_EZ!$B$31:$B$54,0),MATCH(Schedules_8760!$F4077,Clg_StPt_Sch_EZ!$C$30:$I$30,0)),"F","C")</f>
        <v>28.333333333333332</v>
      </c>
      <c r="L4077" s="34">
        <f>CONVERT(INDEX(DHW_StPt_Sch_EZ!$C$4:$I$27,MATCH(Schedules_8760!$C4077,DHW_StPt_Sch_EZ!$B$4:$B$27,0),MATCH(Schedules_8760!$F4077,DHW_StPt_Sch_EZ!$C$3:$I$3,0)),"F","C")</f>
        <v>53.333333333333329</v>
      </c>
      <c r="M4077" s="34">
        <f>CONVERT(INDEX(DHW_StPt_Sch_EZ!$C$31:$I$54,MATCH(Schedules_8760!$C4077,DHW_StPt_Sch_EZ!$B$31:$B$54,0),MATCH(Schedules_8760!$F4077,DHW_StPt_Sch_EZ!$C$30:$I$30,0)),"F","C")</f>
        <v>53.333333333333329</v>
      </c>
      <c r="N4077" s="12"/>
      <c r="O4077" s="12"/>
      <c r="P4077" s="12"/>
    </row>
    <row r="4078" spans="1:16" x14ac:dyDescent="0.25">
      <c r="A4078" s="35">
        <v>4077</v>
      </c>
      <c r="B4078" s="89">
        <v>170.83333333333329</v>
      </c>
      <c r="C4078" s="35">
        <f t="shared" si="315"/>
        <v>21</v>
      </c>
      <c r="D4078" s="35">
        <f t="shared" si="318"/>
        <v>170</v>
      </c>
      <c r="E4078" s="35">
        <f t="shared" si="319"/>
        <v>2</v>
      </c>
      <c r="F4078" s="35" t="str">
        <f t="shared" si="316"/>
        <v>Monday</v>
      </c>
      <c r="G4078" s="35">
        <f t="shared" si="317"/>
        <v>6</v>
      </c>
      <c r="H4078" s="34">
        <f>CONVERT(INDEX(Htg_StPt_Sch_EZ!$C$4:$I$27,MATCH(Schedules_8760!$C4078,Htg_StPt_Sch_EZ!$B$4:$B$27,0),MATCH(Schedules_8760!$F4078,Htg_StPt_Sch_EZ!$C$3:$I$3,0)),"F","C")</f>
        <v>20.555555555555554</v>
      </c>
      <c r="I4078" s="34">
        <f>CONVERT(INDEX(Htg_StPt_Sch_EZ!$C$31:$I$54,MATCH(Schedules_8760!$C4078,Htg_StPt_Sch_EZ!$B$31:$B$54,0),MATCH(Schedules_8760!$F4078,Htg_StPt_Sch_EZ!$C$30:$I$30,0)),"F","C")</f>
        <v>19.444444444444443</v>
      </c>
      <c r="J4078" s="34">
        <f>CONVERT(INDEX(Clg_StPt_Sch_EZ!$C$4:$I$27,MATCH(Schedules_8760!$C4078,Clg_StPt_Sch_EZ!$B$4:$B$27,0),MATCH(Schedules_8760!$F4078,Clg_StPt_Sch_EZ!$C$3:$I$3,0)),"F","C")</f>
        <v>25.555555555555554</v>
      </c>
      <c r="K4078" s="34">
        <f>CONVERT(INDEX(Clg_StPt_Sch_EZ!$C$31:$I$54,MATCH(Schedules_8760!$C4078,Clg_StPt_Sch_EZ!$B$31:$B$54,0),MATCH(Schedules_8760!$F4078,Clg_StPt_Sch_EZ!$C$30:$I$30,0)),"F","C")</f>
        <v>28.333333333333332</v>
      </c>
      <c r="L4078" s="34">
        <f>CONVERT(INDEX(DHW_StPt_Sch_EZ!$C$4:$I$27,MATCH(Schedules_8760!$C4078,DHW_StPt_Sch_EZ!$B$4:$B$27,0),MATCH(Schedules_8760!$F4078,DHW_StPt_Sch_EZ!$C$3:$I$3,0)),"F","C")</f>
        <v>53.333333333333329</v>
      </c>
      <c r="M4078" s="34">
        <f>CONVERT(INDEX(DHW_StPt_Sch_EZ!$C$31:$I$54,MATCH(Schedules_8760!$C4078,DHW_StPt_Sch_EZ!$B$31:$B$54,0),MATCH(Schedules_8760!$F4078,DHW_StPt_Sch_EZ!$C$30:$I$30,0)),"F","C")</f>
        <v>53.333333333333329</v>
      </c>
      <c r="N4078" s="12"/>
      <c r="O4078" s="12"/>
      <c r="P4078" s="12"/>
    </row>
    <row r="4079" spans="1:16" x14ac:dyDescent="0.25">
      <c r="A4079" s="35">
        <v>4078</v>
      </c>
      <c r="B4079" s="89">
        <v>170.875</v>
      </c>
      <c r="C4079" s="35">
        <f t="shared" si="315"/>
        <v>22</v>
      </c>
      <c r="D4079" s="35">
        <f t="shared" si="318"/>
        <v>170</v>
      </c>
      <c r="E4079" s="35">
        <f t="shared" si="319"/>
        <v>2</v>
      </c>
      <c r="F4079" s="35" t="str">
        <f t="shared" si="316"/>
        <v>Monday</v>
      </c>
      <c r="G4079" s="35">
        <f t="shared" si="317"/>
        <v>6</v>
      </c>
      <c r="H4079" s="34">
        <f>CONVERT(INDEX(Htg_StPt_Sch_EZ!$C$4:$I$27,MATCH(Schedules_8760!$C4079,Htg_StPt_Sch_EZ!$B$4:$B$27,0),MATCH(Schedules_8760!$F4079,Htg_StPt_Sch_EZ!$C$3:$I$3,0)),"F","C")</f>
        <v>20.555555555555554</v>
      </c>
      <c r="I4079" s="34">
        <f>CONVERT(INDEX(Htg_StPt_Sch_EZ!$C$31:$I$54,MATCH(Schedules_8760!$C4079,Htg_StPt_Sch_EZ!$B$31:$B$54,0),MATCH(Schedules_8760!$F4079,Htg_StPt_Sch_EZ!$C$30:$I$30,0)),"F","C")</f>
        <v>19.444444444444443</v>
      </c>
      <c r="J4079" s="34">
        <f>CONVERT(INDEX(Clg_StPt_Sch_EZ!$C$4:$I$27,MATCH(Schedules_8760!$C4079,Clg_StPt_Sch_EZ!$B$4:$B$27,0),MATCH(Schedules_8760!$F4079,Clg_StPt_Sch_EZ!$C$3:$I$3,0)),"F","C")</f>
        <v>25.555555555555554</v>
      </c>
      <c r="K4079" s="34">
        <f>CONVERT(INDEX(Clg_StPt_Sch_EZ!$C$31:$I$54,MATCH(Schedules_8760!$C4079,Clg_StPt_Sch_EZ!$B$31:$B$54,0),MATCH(Schedules_8760!$F4079,Clg_StPt_Sch_EZ!$C$30:$I$30,0)),"F","C")</f>
        <v>28.333333333333332</v>
      </c>
      <c r="L4079" s="34">
        <f>CONVERT(INDEX(DHW_StPt_Sch_EZ!$C$4:$I$27,MATCH(Schedules_8760!$C4079,DHW_StPt_Sch_EZ!$B$4:$B$27,0),MATCH(Schedules_8760!$F4079,DHW_StPt_Sch_EZ!$C$3:$I$3,0)),"F","C")</f>
        <v>53.333333333333329</v>
      </c>
      <c r="M4079" s="34">
        <f>CONVERT(INDEX(DHW_StPt_Sch_EZ!$C$31:$I$54,MATCH(Schedules_8760!$C4079,DHW_StPt_Sch_EZ!$B$31:$B$54,0),MATCH(Schedules_8760!$F4079,DHW_StPt_Sch_EZ!$C$30:$I$30,0)),"F","C")</f>
        <v>53.333333333333329</v>
      </c>
      <c r="N4079" s="12"/>
      <c r="O4079" s="12"/>
      <c r="P4079" s="12"/>
    </row>
    <row r="4080" spans="1:16" x14ac:dyDescent="0.25">
      <c r="A4080" s="35">
        <v>4079</v>
      </c>
      <c r="B4080" s="89">
        <v>170.91666666666671</v>
      </c>
      <c r="C4080" s="35">
        <f t="shared" si="315"/>
        <v>23</v>
      </c>
      <c r="D4080" s="35">
        <f t="shared" si="318"/>
        <v>170</v>
      </c>
      <c r="E4080" s="35">
        <f t="shared" si="319"/>
        <v>2</v>
      </c>
      <c r="F4080" s="35" t="str">
        <f t="shared" si="316"/>
        <v>Monday</v>
      </c>
      <c r="G4080" s="35">
        <f t="shared" si="317"/>
        <v>6</v>
      </c>
      <c r="H4080" s="34">
        <f>CONVERT(INDEX(Htg_StPt_Sch_EZ!$C$4:$I$27,MATCH(Schedules_8760!$C4080,Htg_StPt_Sch_EZ!$B$4:$B$27,0),MATCH(Schedules_8760!$F4080,Htg_StPt_Sch_EZ!$C$3:$I$3,0)),"F","C")</f>
        <v>20.555555555555554</v>
      </c>
      <c r="I4080" s="34">
        <f>CONVERT(INDEX(Htg_StPt_Sch_EZ!$C$31:$I$54,MATCH(Schedules_8760!$C4080,Htg_StPt_Sch_EZ!$B$31:$B$54,0),MATCH(Schedules_8760!$F4080,Htg_StPt_Sch_EZ!$C$30:$I$30,0)),"F","C")</f>
        <v>19.444444444444443</v>
      </c>
      <c r="J4080" s="34">
        <f>CONVERT(INDEX(Clg_StPt_Sch_EZ!$C$4:$I$27,MATCH(Schedules_8760!$C4080,Clg_StPt_Sch_EZ!$B$4:$B$27,0),MATCH(Schedules_8760!$F4080,Clg_StPt_Sch_EZ!$C$3:$I$3,0)),"F","C")</f>
        <v>25.555555555555554</v>
      </c>
      <c r="K4080" s="34">
        <f>CONVERT(INDEX(Clg_StPt_Sch_EZ!$C$31:$I$54,MATCH(Schedules_8760!$C4080,Clg_StPt_Sch_EZ!$B$31:$B$54,0),MATCH(Schedules_8760!$F4080,Clg_StPt_Sch_EZ!$C$30:$I$30,0)),"F","C")</f>
        <v>28.333333333333332</v>
      </c>
      <c r="L4080" s="34">
        <f>CONVERT(INDEX(DHW_StPt_Sch_EZ!$C$4:$I$27,MATCH(Schedules_8760!$C4080,DHW_StPt_Sch_EZ!$B$4:$B$27,0),MATCH(Schedules_8760!$F4080,DHW_StPt_Sch_EZ!$C$3:$I$3,0)),"F","C")</f>
        <v>53.333333333333329</v>
      </c>
      <c r="M4080" s="34">
        <f>CONVERT(INDEX(DHW_StPt_Sch_EZ!$C$31:$I$54,MATCH(Schedules_8760!$C4080,DHW_StPt_Sch_EZ!$B$31:$B$54,0),MATCH(Schedules_8760!$F4080,DHW_StPt_Sch_EZ!$C$30:$I$30,0)),"F","C")</f>
        <v>53.333333333333329</v>
      </c>
      <c r="N4080" s="12"/>
      <c r="O4080" s="12"/>
      <c r="P4080" s="12"/>
    </row>
    <row r="4081" spans="1:16" x14ac:dyDescent="0.25">
      <c r="A4081" s="35">
        <v>4080</v>
      </c>
      <c r="B4081" s="89">
        <v>170.95833333333329</v>
      </c>
      <c r="C4081" s="35">
        <f t="shared" si="315"/>
        <v>24</v>
      </c>
      <c r="D4081" s="35">
        <f t="shared" si="318"/>
        <v>170</v>
      </c>
      <c r="E4081" s="35">
        <f t="shared" si="319"/>
        <v>2</v>
      </c>
      <c r="F4081" s="35" t="str">
        <f t="shared" si="316"/>
        <v>Monday</v>
      </c>
      <c r="G4081" s="35">
        <f t="shared" si="317"/>
        <v>6</v>
      </c>
      <c r="H4081" s="34">
        <f>CONVERT(INDEX(Htg_StPt_Sch_EZ!$C$4:$I$27,MATCH(Schedules_8760!$C4081,Htg_StPt_Sch_EZ!$B$4:$B$27,0),MATCH(Schedules_8760!$F4081,Htg_StPt_Sch_EZ!$C$3:$I$3,0)),"F","C")</f>
        <v>20.555555555555554</v>
      </c>
      <c r="I4081" s="34">
        <f>CONVERT(INDEX(Htg_StPt_Sch_EZ!$C$31:$I$54,MATCH(Schedules_8760!$C4081,Htg_StPt_Sch_EZ!$B$31:$B$54,0),MATCH(Schedules_8760!$F4081,Htg_StPt_Sch_EZ!$C$30:$I$30,0)),"F","C")</f>
        <v>19.444444444444443</v>
      </c>
      <c r="J4081" s="34">
        <f>CONVERT(INDEX(Clg_StPt_Sch_EZ!$C$4:$I$27,MATCH(Schedules_8760!$C4081,Clg_StPt_Sch_EZ!$B$4:$B$27,0),MATCH(Schedules_8760!$F4081,Clg_StPt_Sch_EZ!$C$3:$I$3,0)),"F","C")</f>
        <v>25.555555555555554</v>
      </c>
      <c r="K4081" s="34">
        <f>CONVERT(INDEX(Clg_StPt_Sch_EZ!$C$31:$I$54,MATCH(Schedules_8760!$C4081,Clg_StPt_Sch_EZ!$B$31:$B$54,0),MATCH(Schedules_8760!$F4081,Clg_StPt_Sch_EZ!$C$30:$I$30,0)),"F","C")</f>
        <v>28.333333333333332</v>
      </c>
      <c r="L4081" s="34">
        <f>CONVERT(INDEX(DHW_StPt_Sch_EZ!$C$4:$I$27,MATCH(Schedules_8760!$C4081,DHW_StPt_Sch_EZ!$B$4:$B$27,0),MATCH(Schedules_8760!$F4081,DHW_StPt_Sch_EZ!$C$3:$I$3,0)),"F","C")</f>
        <v>53.333333333333329</v>
      </c>
      <c r="M4081" s="34">
        <f>CONVERT(INDEX(DHW_StPt_Sch_EZ!$C$31:$I$54,MATCH(Schedules_8760!$C4081,DHW_StPt_Sch_EZ!$B$31:$B$54,0),MATCH(Schedules_8760!$F4081,DHW_StPt_Sch_EZ!$C$30:$I$30,0)),"F","C")</f>
        <v>53.333333333333329</v>
      </c>
      <c r="N4081" s="12"/>
      <c r="O4081" s="12"/>
      <c r="P4081" s="12"/>
    </row>
    <row r="4082" spans="1:16" x14ac:dyDescent="0.25">
      <c r="A4082" s="35">
        <v>4081</v>
      </c>
      <c r="B4082" s="89">
        <v>171</v>
      </c>
      <c r="C4082" s="35">
        <f t="shared" si="315"/>
        <v>1</v>
      </c>
      <c r="D4082" s="35">
        <f t="shared" si="318"/>
        <v>171</v>
      </c>
      <c r="E4082" s="35">
        <f t="shared" si="319"/>
        <v>3</v>
      </c>
      <c r="F4082" s="35" t="str">
        <f t="shared" si="316"/>
        <v>Tuesday</v>
      </c>
      <c r="G4082" s="35">
        <f t="shared" si="317"/>
        <v>6</v>
      </c>
      <c r="H4082" s="34">
        <f>CONVERT(INDEX(Htg_StPt_Sch_EZ!$C$4:$I$27,MATCH(Schedules_8760!$C4082,Htg_StPt_Sch_EZ!$B$4:$B$27,0),MATCH(Schedules_8760!$F4082,Htg_StPt_Sch_EZ!$C$3:$I$3,0)),"F","C")</f>
        <v>20.555555555555554</v>
      </c>
      <c r="I4082" s="34">
        <f>CONVERT(INDEX(Htg_StPt_Sch_EZ!$C$31:$I$54,MATCH(Schedules_8760!$C4082,Htg_StPt_Sch_EZ!$B$31:$B$54,0),MATCH(Schedules_8760!$F4082,Htg_StPt_Sch_EZ!$C$30:$I$30,0)),"F","C")</f>
        <v>19.444444444444443</v>
      </c>
      <c r="J4082" s="34">
        <f>CONVERT(INDEX(Clg_StPt_Sch_EZ!$C$4:$I$27,MATCH(Schedules_8760!$C4082,Clg_StPt_Sch_EZ!$B$4:$B$27,0),MATCH(Schedules_8760!$F4082,Clg_StPt_Sch_EZ!$C$3:$I$3,0)),"F","C")</f>
        <v>25.555555555555554</v>
      </c>
      <c r="K4082" s="34">
        <f>CONVERT(INDEX(Clg_StPt_Sch_EZ!$C$31:$I$54,MATCH(Schedules_8760!$C4082,Clg_StPt_Sch_EZ!$B$31:$B$54,0),MATCH(Schedules_8760!$F4082,Clg_StPt_Sch_EZ!$C$30:$I$30,0)),"F","C")</f>
        <v>28.333333333333332</v>
      </c>
      <c r="L4082" s="34">
        <f>CONVERT(INDEX(DHW_StPt_Sch_EZ!$C$4:$I$27,MATCH(Schedules_8760!$C4082,DHW_StPt_Sch_EZ!$B$4:$B$27,0),MATCH(Schedules_8760!$F4082,DHW_StPt_Sch_EZ!$C$3:$I$3,0)),"F","C")</f>
        <v>53.333333333333329</v>
      </c>
      <c r="M4082" s="34">
        <f>CONVERT(INDEX(DHW_StPt_Sch_EZ!$C$31:$I$54,MATCH(Schedules_8760!$C4082,DHW_StPt_Sch_EZ!$B$31:$B$54,0),MATCH(Schedules_8760!$F4082,DHW_StPt_Sch_EZ!$C$30:$I$30,0)),"F","C")</f>
        <v>53.333333333333329</v>
      </c>
      <c r="N4082" s="12"/>
      <c r="O4082" s="12"/>
      <c r="P4082" s="12"/>
    </row>
    <row r="4083" spans="1:16" x14ac:dyDescent="0.25">
      <c r="A4083" s="35">
        <v>4082</v>
      </c>
      <c r="B4083" s="89">
        <v>171.04166666666671</v>
      </c>
      <c r="C4083" s="35">
        <f t="shared" si="315"/>
        <v>2</v>
      </c>
      <c r="D4083" s="35">
        <f t="shared" si="318"/>
        <v>171</v>
      </c>
      <c r="E4083" s="35">
        <f t="shared" si="319"/>
        <v>3</v>
      </c>
      <c r="F4083" s="35" t="str">
        <f t="shared" si="316"/>
        <v>Tuesday</v>
      </c>
      <c r="G4083" s="35">
        <f t="shared" si="317"/>
        <v>6</v>
      </c>
      <c r="H4083" s="34">
        <f>CONVERT(INDEX(Htg_StPt_Sch_EZ!$C$4:$I$27,MATCH(Schedules_8760!$C4083,Htg_StPt_Sch_EZ!$B$4:$B$27,0),MATCH(Schedules_8760!$F4083,Htg_StPt_Sch_EZ!$C$3:$I$3,0)),"F","C")</f>
        <v>20.555555555555554</v>
      </c>
      <c r="I4083" s="34">
        <f>CONVERT(INDEX(Htg_StPt_Sch_EZ!$C$31:$I$54,MATCH(Schedules_8760!$C4083,Htg_StPt_Sch_EZ!$B$31:$B$54,0),MATCH(Schedules_8760!$F4083,Htg_StPt_Sch_EZ!$C$30:$I$30,0)),"F","C")</f>
        <v>19.444444444444443</v>
      </c>
      <c r="J4083" s="34">
        <f>CONVERT(INDEX(Clg_StPt_Sch_EZ!$C$4:$I$27,MATCH(Schedules_8760!$C4083,Clg_StPt_Sch_EZ!$B$4:$B$27,0),MATCH(Schedules_8760!$F4083,Clg_StPt_Sch_EZ!$C$3:$I$3,0)),"F","C")</f>
        <v>25.555555555555554</v>
      </c>
      <c r="K4083" s="34">
        <f>CONVERT(INDEX(Clg_StPt_Sch_EZ!$C$31:$I$54,MATCH(Schedules_8760!$C4083,Clg_StPt_Sch_EZ!$B$31:$B$54,0),MATCH(Schedules_8760!$F4083,Clg_StPt_Sch_EZ!$C$30:$I$30,0)),"F","C")</f>
        <v>28.333333333333332</v>
      </c>
      <c r="L4083" s="34">
        <f>CONVERT(INDEX(DHW_StPt_Sch_EZ!$C$4:$I$27,MATCH(Schedules_8760!$C4083,DHW_StPt_Sch_EZ!$B$4:$B$27,0),MATCH(Schedules_8760!$F4083,DHW_StPt_Sch_EZ!$C$3:$I$3,0)),"F","C")</f>
        <v>53.333333333333329</v>
      </c>
      <c r="M4083" s="34">
        <f>CONVERT(INDEX(DHW_StPt_Sch_EZ!$C$31:$I$54,MATCH(Schedules_8760!$C4083,DHW_StPt_Sch_EZ!$B$31:$B$54,0),MATCH(Schedules_8760!$F4083,DHW_StPt_Sch_EZ!$C$30:$I$30,0)),"F","C")</f>
        <v>53.333333333333329</v>
      </c>
      <c r="N4083" s="12"/>
      <c r="O4083" s="12"/>
      <c r="P4083" s="12"/>
    </row>
    <row r="4084" spans="1:16" x14ac:dyDescent="0.25">
      <c r="A4084" s="35">
        <v>4083</v>
      </c>
      <c r="B4084" s="89">
        <v>171.08333333333329</v>
      </c>
      <c r="C4084" s="35">
        <f t="shared" si="315"/>
        <v>3</v>
      </c>
      <c r="D4084" s="35">
        <f t="shared" si="318"/>
        <v>171</v>
      </c>
      <c r="E4084" s="35">
        <f t="shared" si="319"/>
        <v>3</v>
      </c>
      <c r="F4084" s="35" t="str">
        <f t="shared" si="316"/>
        <v>Tuesday</v>
      </c>
      <c r="G4084" s="35">
        <f t="shared" si="317"/>
        <v>6</v>
      </c>
      <c r="H4084" s="34">
        <f>CONVERT(INDEX(Htg_StPt_Sch_EZ!$C$4:$I$27,MATCH(Schedules_8760!$C4084,Htg_StPt_Sch_EZ!$B$4:$B$27,0),MATCH(Schedules_8760!$F4084,Htg_StPt_Sch_EZ!$C$3:$I$3,0)),"F","C")</f>
        <v>20.555555555555554</v>
      </c>
      <c r="I4084" s="34">
        <f>CONVERT(INDEX(Htg_StPt_Sch_EZ!$C$31:$I$54,MATCH(Schedules_8760!$C4084,Htg_StPt_Sch_EZ!$B$31:$B$54,0),MATCH(Schedules_8760!$F4084,Htg_StPt_Sch_EZ!$C$30:$I$30,0)),"F","C")</f>
        <v>19.444444444444443</v>
      </c>
      <c r="J4084" s="34">
        <f>CONVERT(INDEX(Clg_StPt_Sch_EZ!$C$4:$I$27,MATCH(Schedules_8760!$C4084,Clg_StPt_Sch_EZ!$B$4:$B$27,0),MATCH(Schedules_8760!$F4084,Clg_StPt_Sch_EZ!$C$3:$I$3,0)),"F","C")</f>
        <v>25.555555555555554</v>
      </c>
      <c r="K4084" s="34">
        <f>CONVERT(INDEX(Clg_StPt_Sch_EZ!$C$31:$I$54,MATCH(Schedules_8760!$C4084,Clg_StPt_Sch_EZ!$B$31:$B$54,0),MATCH(Schedules_8760!$F4084,Clg_StPt_Sch_EZ!$C$30:$I$30,0)),"F","C")</f>
        <v>28.333333333333332</v>
      </c>
      <c r="L4084" s="34">
        <f>CONVERT(INDEX(DHW_StPt_Sch_EZ!$C$4:$I$27,MATCH(Schedules_8760!$C4084,DHW_StPt_Sch_EZ!$B$4:$B$27,0),MATCH(Schedules_8760!$F4084,DHW_StPt_Sch_EZ!$C$3:$I$3,0)),"F","C")</f>
        <v>53.333333333333329</v>
      </c>
      <c r="M4084" s="34">
        <f>CONVERT(INDEX(DHW_StPt_Sch_EZ!$C$31:$I$54,MATCH(Schedules_8760!$C4084,DHW_StPt_Sch_EZ!$B$31:$B$54,0),MATCH(Schedules_8760!$F4084,DHW_StPt_Sch_EZ!$C$30:$I$30,0)),"F","C")</f>
        <v>53.333333333333329</v>
      </c>
      <c r="N4084" s="12"/>
      <c r="O4084" s="12"/>
      <c r="P4084" s="12"/>
    </row>
    <row r="4085" spans="1:16" x14ac:dyDescent="0.25">
      <c r="A4085" s="35">
        <v>4084</v>
      </c>
      <c r="B4085" s="89">
        <v>171.125</v>
      </c>
      <c r="C4085" s="35">
        <f t="shared" si="315"/>
        <v>4</v>
      </c>
      <c r="D4085" s="35">
        <f t="shared" si="318"/>
        <v>171</v>
      </c>
      <c r="E4085" s="35">
        <f t="shared" si="319"/>
        <v>3</v>
      </c>
      <c r="F4085" s="35" t="str">
        <f t="shared" si="316"/>
        <v>Tuesday</v>
      </c>
      <c r="G4085" s="35">
        <f t="shared" si="317"/>
        <v>6</v>
      </c>
      <c r="H4085" s="34">
        <f>CONVERT(INDEX(Htg_StPt_Sch_EZ!$C$4:$I$27,MATCH(Schedules_8760!$C4085,Htg_StPt_Sch_EZ!$B$4:$B$27,0),MATCH(Schedules_8760!$F4085,Htg_StPt_Sch_EZ!$C$3:$I$3,0)),"F","C")</f>
        <v>20.555555555555554</v>
      </c>
      <c r="I4085" s="34">
        <f>CONVERT(INDEX(Htg_StPt_Sch_EZ!$C$31:$I$54,MATCH(Schedules_8760!$C4085,Htg_StPt_Sch_EZ!$B$31:$B$54,0),MATCH(Schedules_8760!$F4085,Htg_StPt_Sch_EZ!$C$30:$I$30,0)),"F","C")</f>
        <v>19.444444444444443</v>
      </c>
      <c r="J4085" s="34">
        <f>CONVERT(INDEX(Clg_StPt_Sch_EZ!$C$4:$I$27,MATCH(Schedules_8760!$C4085,Clg_StPt_Sch_EZ!$B$4:$B$27,0),MATCH(Schedules_8760!$F4085,Clg_StPt_Sch_EZ!$C$3:$I$3,0)),"F","C")</f>
        <v>25.555555555555554</v>
      </c>
      <c r="K4085" s="34">
        <f>CONVERT(INDEX(Clg_StPt_Sch_EZ!$C$31:$I$54,MATCH(Schedules_8760!$C4085,Clg_StPt_Sch_EZ!$B$31:$B$54,0),MATCH(Schedules_8760!$F4085,Clg_StPt_Sch_EZ!$C$30:$I$30,0)),"F","C")</f>
        <v>28.333333333333332</v>
      </c>
      <c r="L4085" s="34">
        <f>CONVERT(INDEX(DHW_StPt_Sch_EZ!$C$4:$I$27,MATCH(Schedules_8760!$C4085,DHW_StPt_Sch_EZ!$B$4:$B$27,0),MATCH(Schedules_8760!$F4085,DHW_StPt_Sch_EZ!$C$3:$I$3,0)),"F","C")</f>
        <v>53.333333333333329</v>
      </c>
      <c r="M4085" s="34">
        <f>CONVERT(INDEX(DHW_StPt_Sch_EZ!$C$31:$I$54,MATCH(Schedules_8760!$C4085,DHW_StPt_Sch_EZ!$B$31:$B$54,0),MATCH(Schedules_8760!$F4085,DHW_StPt_Sch_EZ!$C$30:$I$30,0)),"F","C")</f>
        <v>53.333333333333329</v>
      </c>
      <c r="N4085" s="12"/>
      <c r="O4085" s="12"/>
      <c r="P4085" s="12"/>
    </row>
    <row r="4086" spans="1:16" x14ac:dyDescent="0.25">
      <c r="A4086" s="35">
        <v>4085</v>
      </c>
      <c r="B4086" s="89">
        <v>171.16666666666671</v>
      </c>
      <c r="C4086" s="35">
        <f t="shared" si="315"/>
        <v>5</v>
      </c>
      <c r="D4086" s="35">
        <f t="shared" si="318"/>
        <v>171</v>
      </c>
      <c r="E4086" s="35">
        <f t="shared" si="319"/>
        <v>3</v>
      </c>
      <c r="F4086" s="35" t="str">
        <f t="shared" si="316"/>
        <v>Tuesday</v>
      </c>
      <c r="G4086" s="35">
        <f t="shared" si="317"/>
        <v>6</v>
      </c>
      <c r="H4086" s="34">
        <f>CONVERT(INDEX(Htg_StPt_Sch_EZ!$C$4:$I$27,MATCH(Schedules_8760!$C4086,Htg_StPt_Sch_EZ!$B$4:$B$27,0),MATCH(Schedules_8760!$F4086,Htg_StPt_Sch_EZ!$C$3:$I$3,0)),"F","C")</f>
        <v>20.555555555555554</v>
      </c>
      <c r="I4086" s="34">
        <f>CONVERT(INDEX(Htg_StPt_Sch_EZ!$C$31:$I$54,MATCH(Schedules_8760!$C4086,Htg_StPt_Sch_EZ!$B$31:$B$54,0),MATCH(Schedules_8760!$F4086,Htg_StPt_Sch_EZ!$C$30:$I$30,0)),"F","C")</f>
        <v>19.444444444444443</v>
      </c>
      <c r="J4086" s="34">
        <f>CONVERT(INDEX(Clg_StPt_Sch_EZ!$C$4:$I$27,MATCH(Schedules_8760!$C4086,Clg_StPt_Sch_EZ!$B$4:$B$27,0),MATCH(Schedules_8760!$F4086,Clg_StPt_Sch_EZ!$C$3:$I$3,0)),"F","C")</f>
        <v>25.555555555555554</v>
      </c>
      <c r="K4086" s="34">
        <f>CONVERT(INDEX(Clg_StPt_Sch_EZ!$C$31:$I$54,MATCH(Schedules_8760!$C4086,Clg_StPt_Sch_EZ!$B$31:$B$54,0),MATCH(Schedules_8760!$F4086,Clg_StPt_Sch_EZ!$C$30:$I$30,0)),"F","C")</f>
        <v>28.333333333333332</v>
      </c>
      <c r="L4086" s="34">
        <f>CONVERT(INDEX(DHW_StPt_Sch_EZ!$C$4:$I$27,MATCH(Schedules_8760!$C4086,DHW_StPt_Sch_EZ!$B$4:$B$27,0),MATCH(Schedules_8760!$F4086,DHW_StPt_Sch_EZ!$C$3:$I$3,0)),"F","C")</f>
        <v>53.333333333333329</v>
      </c>
      <c r="M4086" s="34">
        <f>CONVERT(INDEX(DHW_StPt_Sch_EZ!$C$31:$I$54,MATCH(Schedules_8760!$C4086,DHW_StPt_Sch_EZ!$B$31:$B$54,0),MATCH(Schedules_8760!$F4086,DHW_StPt_Sch_EZ!$C$30:$I$30,0)),"F","C")</f>
        <v>53.333333333333329</v>
      </c>
      <c r="N4086" s="12"/>
      <c r="O4086" s="12"/>
      <c r="P4086" s="12"/>
    </row>
    <row r="4087" spans="1:16" x14ac:dyDescent="0.25">
      <c r="A4087" s="35">
        <v>4086</v>
      </c>
      <c r="B4087" s="89">
        <v>171.20833333333329</v>
      </c>
      <c r="C4087" s="35">
        <f t="shared" si="315"/>
        <v>6</v>
      </c>
      <c r="D4087" s="35">
        <f t="shared" si="318"/>
        <v>171</v>
      </c>
      <c r="E4087" s="35">
        <f t="shared" si="319"/>
        <v>3</v>
      </c>
      <c r="F4087" s="35" t="str">
        <f t="shared" si="316"/>
        <v>Tuesday</v>
      </c>
      <c r="G4087" s="35">
        <f t="shared" si="317"/>
        <v>6</v>
      </c>
      <c r="H4087" s="34">
        <f>CONVERT(INDEX(Htg_StPt_Sch_EZ!$C$4:$I$27,MATCH(Schedules_8760!$C4087,Htg_StPt_Sch_EZ!$B$4:$B$27,0),MATCH(Schedules_8760!$F4087,Htg_StPt_Sch_EZ!$C$3:$I$3,0)),"F","C")</f>
        <v>20.555555555555554</v>
      </c>
      <c r="I4087" s="34">
        <f>CONVERT(INDEX(Htg_StPt_Sch_EZ!$C$31:$I$54,MATCH(Schedules_8760!$C4087,Htg_StPt_Sch_EZ!$B$31:$B$54,0),MATCH(Schedules_8760!$F4087,Htg_StPt_Sch_EZ!$C$30:$I$30,0)),"F","C")</f>
        <v>19.444444444444443</v>
      </c>
      <c r="J4087" s="34">
        <f>CONVERT(INDEX(Clg_StPt_Sch_EZ!$C$4:$I$27,MATCH(Schedules_8760!$C4087,Clg_StPt_Sch_EZ!$B$4:$B$27,0),MATCH(Schedules_8760!$F4087,Clg_StPt_Sch_EZ!$C$3:$I$3,0)),"F","C")</f>
        <v>25.555555555555554</v>
      </c>
      <c r="K4087" s="34">
        <f>CONVERT(INDEX(Clg_StPt_Sch_EZ!$C$31:$I$54,MATCH(Schedules_8760!$C4087,Clg_StPt_Sch_EZ!$B$31:$B$54,0),MATCH(Schedules_8760!$F4087,Clg_StPt_Sch_EZ!$C$30:$I$30,0)),"F","C")</f>
        <v>28.333333333333332</v>
      </c>
      <c r="L4087" s="34">
        <f>CONVERT(INDEX(DHW_StPt_Sch_EZ!$C$4:$I$27,MATCH(Schedules_8760!$C4087,DHW_StPt_Sch_EZ!$B$4:$B$27,0),MATCH(Schedules_8760!$F4087,DHW_StPt_Sch_EZ!$C$3:$I$3,0)),"F","C")</f>
        <v>53.333333333333329</v>
      </c>
      <c r="M4087" s="34">
        <f>CONVERT(INDEX(DHW_StPt_Sch_EZ!$C$31:$I$54,MATCH(Schedules_8760!$C4087,DHW_StPt_Sch_EZ!$B$31:$B$54,0),MATCH(Schedules_8760!$F4087,DHW_StPt_Sch_EZ!$C$30:$I$30,0)),"F","C")</f>
        <v>53.333333333333329</v>
      </c>
      <c r="N4087" s="12"/>
      <c r="O4087" s="12"/>
      <c r="P4087" s="12"/>
    </row>
    <row r="4088" spans="1:16" x14ac:dyDescent="0.25">
      <c r="A4088" s="35">
        <v>4087</v>
      </c>
      <c r="B4088" s="89">
        <v>171.25</v>
      </c>
      <c r="C4088" s="35">
        <f t="shared" si="315"/>
        <v>7</v>
      </c>
      <c r="D4088" s="35">
        <f t="shared" si="318"/>
        <v>171</v>
      </c>
      <c r="E4088" s="35">
        <f t="shared" si="319"/>
        <v>3</v>
      </c>
      <c r="F4088" s="35" t="str">
        <f t="shared" si="316"/>
        <v>Tuesday</v>
      </c>
      <c r="G4088" s="35">
        <f t="shared" si="317"/>
        <v>6</v>
      </c>
      <c r="H4088" s="34">
        <f>CONVERT(INDEX(Htg_StPt_Sch_EZ!$C$4:$I$27,MATCH(Schedules_8760!$C4088,Htg_StPt_Sch_EZ!$B$4:$B$27,0),MATCH(Schedules_8760!$F4088,Htg_StPt_Sch_EZ!$C$3:$I$3,0)),"F","C")</f>
        <v>20.555555555555554</v>
      </c>
      <c r="I4088" s="34">
        <f>CONVERT(INDEX(Htg_StPt_Sch_EZ!$C$31:$I$54,MATCH(Schedules_8760!$C4088,Htg_StPt_Sch_EZ!$B$31:$B$54,0),MATCH(Schedules_8760!$F4088,Htg_StPt_Sch_EZ!$C$30:$I$30,0)),"F","C")</f>
        <v>19.444444444444443</v>
      </c>
      <c r="J4088" s="34">
        <f>CONVERT(INDEX(Clg_StPt_Sch_EZ!$C$4:$I$27,MATCH(Schedules_8760!$C4088,Clg_StPt_Sch_EZ!$B$4:$B$27,0),MATCH(Schedules_8760!$F4088,Clg_StPt_Sch_EZ!$C$3:$I$3,0)),"F","C")</f>
        <v>25.555555555555554</v>
      </c>
      <c r="K4088" s="34">
        <f>CONVERT(INDEX(Clg_StPt_Sch_EZ!$C$31:$I$54,MATCH(Schedules_8760!$C4088,Clg_StPt_Sch_EZ!$B$31:$B$54,0),MATCH(Schedules_8760!$F4088,Clg_StPt_Sch_EZ!$C$30:$I$30,0)),"F","C")</f>
        <v>28.333333333333332</v>
      </c>
      <c r="L4088" s="34">
        <f>CONVERT(INDEX(DHW_StPt_Sch_EZ!$C$4:$I$27,MATCH(Schedules_8760!$C4088,DHW_StPt_Sch_EZ!$B$4:$B$27,0),MATCH(Schedules_8760!$F4088,DHW_StPt_Sch_EZ!$C$3:$I$3,0)),"F","C")</f>
        <v>53.333333333333329</v>
      </c>
      <c r="M4088" s="34">
        <f>CONVERT(INDEX(DHW_StPt_Sch_EZ!$C$31:$I$54,MATCH(Schedules_8760!$C4088,DHW_StPt_Sch_EZ!$B$31:$B$54,0),MATCH(Schedules_8760!$F4088,DHW_StPt_Sch_EZ!$C$30:$I$30,0)),"F","C")</f>
        <v>53.333333333333329</v>
      </c>
      <c r="N4088" s="12"/>
      <c r="O4088" s="12"/>
      <c r="P4088" s="12"/>
    </row>
    <row r="4089" spans="1:16" x14ac:dyDescent="0.25">
      <c r="A4089" s="35">
        <v>4088</v>
      </c>
      <c r="B4089" s="89">
        <v>171.29166666666671</v>
      </c>
      <c r="C4089" s="35">
        <f t="shared" si="315"/>
        <v>8</v>
      </c>
      <c r="D4089" s="35">
        <f t="shared" si="318"/>
        <v>171</v>
      </c>
      <c r="E4089" s="35">
        <f t="shared" si="319"/>
        <v>3</v>
      </c>
      <c r="F4089" s="35" t="str">
        <f t="shared" si="316"/>
        <v>Tuesday</v>
      </c>
      <c r="G4089" s="35">
        <f t="shared" si="317"/>
        <v>6</v>
      </c>
      <c r="H4089" s="34">
        <f>CONVERT(INDEX(Htg_StPt_Sch_EZ!$C$4:$I$27,MATCH(Schedules_8760!$C4089,Htg_StPt_Sch_EZ!$B$4:$B$27,0),MATCH(Schedules_8760!$F4089,Htg_StPt_Sch_EZ!$C$3:$I$3,0)),"F","C")</f>
        <v>20.555555555555554</v>
      </c>
      <c r="I4089" s="34">
        <f>CONVERT(INDEX(Htg_StPt_Sch_EZ!$C$31:$I$54,MATCH(Schedules_8760!$C4089,Htg_StPt_Sch_EZ!$B$31:$B$54,0),MATCH(Schedules_8760!$F4089,Htg_StPt_Sch_EZ!$C$30:$I$30,0)),"F","C")</f>
        <v>19.444444444444443</v>
      </c>
      <c r="J4089" s="34">
        <f>CONVERT(INDEX(Clg_StPt_Sch_EZ!$C$4:$I$27,MATCH(Schedules_8760!$C4089,Clg_StPt_Sch_EZ!$B$4:$B$27,0),MATCH(Schedules_8760!$F4089,Clg_StPt_Sch_EZ!$C$3:$I$3,0)),"F","C")</f>
        <v>25.555555555555554</v>
      </c>
      <c r="K4089" s="34">
        <f>CONVERT(INDEX(Clg_StPt_Sch_EZ!$C$31:$I$54,MATCH(Schedules_8760!$C4089,Clg_StPt_Sch_EZ!$B$31:$B$54,0),MATCH(Schedules_8760!$F4089,Clg_StPt_Sch_EZ!$C$30:$I$30,0)),"F","C")</f>
        <v>25</v>
      </c>
      <c r="L4089" s="34">
        <f>CONVERT(INDEX(DHW_StPt_Sch_EZ!$C$4:$I$27,MATCH(Schedules_8760!$C4089,DHW_StPt_Sch_EZ!$B$4:$B$27,0),MATCH(Schedules_8760!$F4089,DHW_StPt_Sch_EZ!$C$3:$I$3,0)),"F","C")</f>
        <v>53.333333333333329</v>
      </c>
      <c r="M4089" s="34">
        <f>CONVERT(INDEX(DHW_StPt_Sch_EZ!$C$31:$I$54,MATCH(Schedules_8760!$C4089,DHW_StPt_Sch_EZ!$B$31:$B$54,0),MATCH(Schedules_8760!$F4089,DHW_StPt_Sch_EZ!$C$30:$I$30,0)),"F","C")</f>
        <v>53.333333333333329</v>
      </c>
      <c r="N4089" s="12"/>
      <c r="O4089" s="12"/>
      <c r="P4089" s="12"/>
    </row>
    <row r="4090" spans="1:16" x14ac:dyDescent="0.25">
      <c r="A4090" s="35">
        <v>4089</v>
      </c>
      <c r="B4090" s="89">
        <v>171.33333333333329</v>
      </c>
      <c r="C4090" s="35">
        <f t="shared" si="315"/>
        <v>9</v>
      </c>
      <c r="D4090" s="35">
        <f t="shared" si="318"/>
        <v>171</v>
      </c>
      <c r="E4090" s="35">
        <f t="shared" si="319"/>
        <v>3</v>
      </c>
      <c r="F4090" s="35" t="str">
        <f t="shared" si="316"/>
        <v>Tuesday</v>
      </c>
      <c r="G4090" s="35">
        <f t="shared" si="317"/>
        <v>6</v>
      </c>
      <c r="H4090" s="34">
        <f>CONVERT(INDEX(Htg_StPt_Sch_EZ!$C$4:$I$27,MATCH(Schedules_8760!$C4090,Htg_StPt_Sch_EZ!$B$4:$B$27,0),MATCH(Schedules_8760!$F4090,Htg_StPt_Sch_EZ!$C$3:$I$3,0)),"F","C")</f>
        <v>20.555555555555554</v>
      </c>
      <c r="I4090" s="34">
        <f>CONVERT(INDEX(Htg_StPt_Sch_EZ!$C$31:$I$54,MATCH(Schedules_8760!$C4090,Htg_StPt_Sch_EZ!$B$31:$B$54,0),MATCH(Schedules_8760!$F4090,Htg_StPt_Sch_EZ!$C$30:$I$30,0)),"F","C")</f>
        <v>19.444444444444443</v>
      </c>
      <c r="J4090" s="34">
        <f>CONVERT(INDEX(Clg_StPt_Sch_EZ!$C$4:$I$27,MATCH(Schedules_8760!$C4090,Clg_StPt_Sch_EZ!$B$4:$B$27,0),MATCH(Schedules_8760!$F4090,Clg_StPt_Sch_EZ!$C$3:$I$3,0)),"F","C")</f>
        <v>25.555555555555554</v>
      </c>
      <c r="K4090" s="34">
        <f>CONVERT(INDEX(Clg_StPt_Sch_EZ!$C$31:$I$54,MATCH(Schedules_8760!$C4090,Clg_StPt_Sch_EZ!$B$31:$B$54,0),MATCH(Schedules_8760!$F4090,Clg_StPt_Sch_EZ!$C$30:$I$30,0)),"F","C")</f>
        <v>25</v>
      </c>
      <c r="L4090" s="34">
        <f>CONVERT(INDEX(DHW_StPt_Sch_EZ!$C$4:$I$27,MATCH(Schedules_8760!$C4090,DHW_StPt_Sch_EZ!$B$4:$B$27,0),MATCH(Schedules_8760!$F4090,DHW_StPt_Sch_EZ!$C$3:$I$3,0)),"F","C")</f>
        <v>53.333333333333329</v>
      </c>
      <c r="M4090" s="34">
        <f>CONVERT(INDEX(DHW_StPt_Sch_EZ!$C$31:$I$54,MATCH(Schedules_8760!$C4090,DHW_StPt_Sch_EZ!$B$31:$B$54,0),MATCH(Schedules_8760!$F4090,DHW_StPt_Sch_EZ!$C$30:$I$30,0)),"F","C")</f>
        <v>53.333333333333329</v>
      </c>
      <c r="N4090" s="12"/>
      <c r="O4090" s="12"/>
      <c r="P4090" s="12"/>
    </row>
    <row r="4091" spans="1:16" x14ac:dyDescent="0.25">
      <c r="A4091" s="35">
        <v>4090</v>
      </c>
      <c r="B4091" s="89">
        <v>171.375</v>
      </c>
      <c r="C4091" s="35">
        <f t="shared" si="315"/>
        <v>10</v>
      </c>
      <c r="D4091" s="35">
        <f t="shared" si="318"/>
        <v>171</v>
      </c>
      <c r="E4091" s="35">
        <f t="shared" si="319"/>
        <v>3</v>
      </c>
      <c r="F4091" s="35" t="str">
        <f t="shared" si="316"/>
        <v>Tuesday</v>
      </c>
      <c r="G4091" s="35">
        <f t="shared" si="317"/>
        <v>6</v>
      </c>
      <c r="H4091" s="34">
        <f>CONVERT(INDEX(Htg_StPt_Sch_EZ!$C$4:$I$27,MATCH(Schedules_8760!$C4091,Htg_StPt_Sch_EZ!$B$4:$B$27,0),MATCH(Schedules_8760!$F4091,Htg_StPt_Sch_EZ!$C$3:$I$3,0)),"F","C")</f>
        <v>20.555555555555554</v>
      </c>
      <c r="I4091" s="34">
        <f>CONVERT(INDEX(Htg_StPt_Sch_EZ!$C$31:$I$54,MATCH(Schedules_8760!$C4091,Htg_StPt_Sch_EZ!$B$31:$B$54,0),MATCH(Schedules_8760!$F4091,Htg_StPt_Sch_EZ!$C$30:$I$30,0)),"F","C")</f>
        <v>19.444444444444443</v>
      </c>
      <c r="J4091" s="34">
        <f>CONVERT(INDEX(Clg_StPt_Sch_EZ!$C$4:$I$27,MATCH(Schedules_8760!$C4091,Clg_StPt_Sch_EZ!$B$4:$B$27,0),MATCH(Schedules_8760!$F4091,Clg_StPt_Sch_EZ!$C$3:$I$3,0)),"F","C")</f>
        <v>25.555555555555554</v>
      </c>
      <c r="K4091" s="34">
        <f>CONVERT(INDEX(Clg_StPt_Sch_EZ!$C$31:$I$54,MATCH(Schedules_8760!$C4091,Clg_StPt_Sch_EZ!$B$31:$B$54,0),MATCH(Schedules_8760!$F4091,Clg_StPt_Sch_EZ!$C$30:$I$30,0)),"F","C")</f>
        <v>25</v>
      </c>
      <c r="L4091" s="34">
        <f>CONVERT(INDEX(DHW_StPt_Sch_EZ!$C$4:$I$27,MATCH(Schedules_8760!$C4091,DHW_StPt_Sch_EZ!$B$4:$B$27,0),MATCH(Schedules_8760!$F4091,DHW_StPt_Sch_EZ!$C$3:$I$3,0)),"F","C")</f>
        <v>53.333333333333329</v>
      </c>
      <c r="M4091" s="34">
        <f>CONVERT(INDEX(DHW_StPt_Sch_EZ!$C$31:$I$54,MATCH(Schedules_8760!$C4091,DHW_StPt_Sch_EZ!$B$31:$B$54,0),MATCH(Schedules_8760!$F4091,DHW_StPt_Sch_EZ!$C$30:$I$30,0)),"F","C")</f>
        <v>53.333333333333329</v>
      </c>
      <c r="N4091" s="12"/>
      <c r="O4091" s="12"/>
      <c r="P4091" s="12"/>
    </row>
    <row r="4092" spans="1:16" x14ac:dyDescent="0.25">
      <c r="A4092" s="35">
        <v>4091</v>
      </c>
      <c r="B4092" s="89">
        <v>171.41666666666671</v>
      </c>
      <c r="C4092" s="35">
        <f t="shared" si="315"/>
        <v>11</v>
      </c>
      <c r="D4092" s="35">
        <f t="shared" si="318"/>
        <v>171</v>
      </c>
      <c r="E4092" s="35">
        <f t="shared" si="319"/>
        <v>3</v>
      </c>
      <c r="F4092" s="35" t="str">
        <f t="shared" si="316"/>
        <v>Tuesday</v>
      </c>
      <c r="G4092" s="35">
        <f t="shared" si="317"/>
        <v>6</v>
      </c>
      <c r="H4092" s="34">
        <f>CONVERT(INDEX(Htg_StPt_Sch_EZ!$C$4:$I$27,MATCH(Schedules_8760!$C4092,Htg_StPt_Sch_EZ!$B$4:$B$27,0),MATCH(Schedules_8760!$F4092,Htg_StPt_Sch_EZ!$C$3:$I$3,0)),"F","C")</f>
        <v>20.555555555555554</v>
      </c>
      <c r="I4092" s="34">
        <f>CONVERT(INDEX(Htg_StPt_Sch_EZ!$C$31:$I$54,MATCH(Schedules_8760!$C4092,Htg_StPt_Sch_EZ!$B$31:$B$54,0),MATCH(Schedules_8760!$F4092,Htg_StPt_Sch_EZ!$C$30:$I$30,0)),"F","C")</f>
        <v>19.444444444444443</v>
      </c>
      <c r="J4092" s="34">
        <f>CONVERT(INDEX(Clg_StPt_Sch_EZ!$C$4:$I$27,MATCH(Schedules_8760!$C4092,Clg_StPt_Sch_EZ!$B$4:$B$27,0),MATCH(Schedules_8760!$F4092,Clg_StPt_Sch_EZ!$C$3:$I$3,0)),"F","C")</f>
        <v>25.555555555555554</v>
      </c>
      <c r="K4092" s="34">
        <f>CONVERT(INDEX(Clg_StPt_Sch_EZ!$C$31:$I$54,MATCH(Schedules_8760!$C4092,Clg_StPt_Sch_EZ!$B$31:$B$54,0),MATCH(Schedules_8760!$F4092,Clg_StPt_Sch_EZ!$C$30:$I$30,0)),"F","C")</f>
        <v>25</v>
      </c>
      <c r="L4092" s="34">
        <f>CONVERT(INDEX(DHW_StPt_Sch_EZ!$C$4:$I$27,MATCH(Schedules_8760!$C4092,DHW_StPt_Sch_EZ!$B$4:$B$27,0),MATCH(Schedules_8760!$F4092,DHW_StPt_Sch_EZ!$C$3:$I$3,0)),"F","C")</f>
        <v>53.333333333333329</v>
      </c>
      <c r="M4092" s="34">
        <f>CONVERT(INDEX(DHW_StPt_Sch_EZ!$C$31:$I$54,MATCH(Schedules_8760!$C4092,DHW_StPt_Sch_EZ!$B$31:$B$54,0),MATCH(Schedules_8760!$F4092,DHW_StPt_Sch_EZ!$C$30:$I$30,0)),"F","C")</f>
        <v>53.333333333333329</v>
      </c>
      <c r="N4092" s="12"/>
      <c r="O4092" s="12"/>
      <c r="P4092" s="12"/>
    </row>
    <row r="4093" spans="1:16" x14ac:dyDescent="0.25">
      <c r="A4093" s="35">
        <v>4092</v>
      </c>
      <c r="B4093" s="89">
        <v>171.45833333333329</v>
      </c>
      <c r="C4093" s="35">
        <f t="shared" si="315"/>
        <v>12</v>
      </c>
      <c r="D4093" s="35">
        <f t="shared" si="318"/>
        <v>171</v>
      </c>
      <c r="E4093" s="35">
        <f t="shared" si="319"/>
        <v>3</v>
      </c>
      <c r="F4093" s="35" t="str">
        <f t="shared" si="316"/>
        <v>Tuesday</v>
      </c>
      <c r="G4093" s="35">
        <f t="shared" si="317"/>
        <v>6</v>
      </c>
      <c r="H4093" s="34">
        <f>CONVERT(INDEX(Htg_StPt_Sch_EZ!$C$4:$I$27,MATCH(Schedules_8760!$C4093,Htg_StPt_Sch_EZ!$B$4:$B$27,0),MATCH(Schedules_8760!$F4093,Htg_StPt_Sch_EZ!$C$3:$I$3,0)),"F","C")</f>
        <v>20.555555555555554</v>
      </c>
      <c r="I4093" s="34">
        <f>CONVERT(INDEX(Htg_StPt_Sch_EZ!$C$31:$I$54,MATCH(Schedules_8760!$C4093,Htg_StPt_Sch_EZ!$B$31:$B$54,0),MATCH(Schedules_8760!$F4093,Htg_StPt_Sch_EZ!$C$30:$I$30,0)),"F","C")</f>
        <v>19.444444444444443</v>
      </c>
      <c r="J4093" s="34">
        <f>CONVERT(INDEX(Clg_StPt_Sch_EZ!$C$4:$I$27,MATCH(Schedules_8760!$C4093,Clg_StPt_Sch_EZ!$B$4:$B$27,0),MATCH(Schedules_8760!$F4093,Clg_StPt_Sch_EZ!$C$3:$I$3,0)),"F","C")</f>
        <v>25.555555555555554</v>
      </c>
      <c r="K4093" s="34">
        <f>CONVERT(INDEX(Clg_StPt_Sch_EZ!$C$31:$I$54,MATCH(Schedules_8760!$C4093,Clg_StPt_Sch_EZ!$B$31:$B$54,0),MATCH(Schedules_8760!$F4093,Clg_StPt_Sch_EZ!$C$30:$I$30,0)),"F","C")</f>
        <v>25</v>
      </c>
      <c r="L4093" s="34">
        <f>CONVERT(INDEX(DHW_StPt_Sch_EZ!$C$4:$I$27,MATCH(Schedules_8760!$C4093,DHW_StPt_Sch_EZ!$B$4:$B$27,0),MATCH(Schedules_8760!$F4093,DHW_StPt_Sch_EZ!$C$3:$I$3,0)),"F","C")</f>
        <v>53.333333333333329</v>
      </c>
      <c r="M4093" s="34">
        <f>CONVERT(INDEX(DHW_StPt_Sch_EZ!$C$31:$I$54,MATCH(Schedules_8760!$C4093,DHW_StPt_Sch_EZ!$B$31:$B$54,0),MATCH(Schedules_8760!$F4093,DHW_StPt_Sch_EZ!$C$30:$I$30,0)),"F","C")</f>
        <v>53.333333333333329</v>
      </c>
      <c r="N4093" s="12"/>
      <c r="O4093" s="12"/>
      <c r="P4093" s="12"/>
    </row>
    <row r="4094" spans="1:16" x14ac:dyDescent="0.25">
      <c r="A4094" s="35">
        <v>4093</v>
      </c>
      <c r="B4094" s="89">
        <v>171.5</v>
      </c>
      <c r="C4094" s="35">
        <f t="shared" si="315"/>
        <v>13</v>
      </c>
      <c r="D4094" s="35">
        <f t="shared" si="318"/>
        <v>171</v>
      </c>
      <c r="E4094" s="35">
        <f t="shared" si="319"/>
        <v>3</v>
      </c>
      <c r="F4094" s="35" t="str">
        <f t="shared" si="316"/>
        <v>Tuesday</v>
      </c>
      <c r="G4094" s="35">
        <f t="shared" si="317"/>
        <v>6</v>
      </c>
      <c r="H4094" s="34">
        <f>CONVERT(INDEX(Htg_StPt_Sch_EZ!$C$4:$I$27,MATCH(Schedules_8760!$C4094,Htg_StPt_Sch_EZ!$B$4:$B$27,0),MATCH(Schedules_8760!$F4094,Htg_StPt_Sch_EZ!$C$3:$I$3,0)),"F","C")</f>
        <v>20.555555555555554</v>
      </c>
      <c r="I4094" s="34">
        <f>CONVERT(INDEX(Htg_StPt_Sch_EZ!$C$31:$I$54,MATCH(Schedules_8760!$C4094,Htg_StPt_Sch_EZ!$B$31:$B$54,0),MATCH(Schedules_8760!$F4094,Htg_StPt_Sch_EZ!$C$30:$I$30,0)),"F","C")</f>
        <v>19.444444444444443</v>
      </c>
      <c r="J4094" s="34">
        <f>CONVERT(INDEX(Clg_StPt_Sch_EZ!$C$4:$I$27,MATCH(Schedules_8760!$C4094,Clg_StPt_Sch_EZ!$B$4:$B$27,0),MATCH(Schedules_8760!$F4094,Clg_StPt_Sch_EZ!$C$3:$I$3,0)),"F","C")</f>
        <v>25.555555555555554</v>
      </c>
      <c r="K4094" s="34">
        <f>CONVERT(INDEX(Clg_StPt_Sch_EZ!$C$31:$I$54,MATCH(Schedules_8760!$C4094,Clg_StPt_Sch_EZ!$B$31:$B$54,0),MATCH(Schedules_8760!$F4094,Clg_StPt_Sch_EZ!$C$30:$I$30,0)),"F","C")</f>
        <v>25</v>
      </c>
      <c r="L4094" s="34">
        <f>CONVERT(INDEX(DHW_StPt_Sch_EZ!$C$4:$I$27,MATCH(Schedules_8760!$C4094,DHW_StPt_Sch_EZ!$B$4:$B$27,0),MATCH(Schedules_8760!$F4094,DHW_StPt_Sch_EZ!$C$3:$I$3,0)),"F","C")</f>
        <v>53.333333333333329</v>
      </c>
      <c r="M4094" s="34">
        <f>CONVERT(INDEX(DHW_StPt_Sch_EZ!$C$31:$I$54,MATCH(Schedules_8760!$C4094,DHW_StPt_Sch_EZ!$B$31:$B$54,0),MATCH(Schedules_8760!$F4094,DHW_StPt_Sch_EZ!$C$30:$I$30,0)),"F","C")</f>
        <v>53.333333333333329</v>
      </c>
      <c r="N4094" s="12"/>
      <c r="O4094" s="12"/>
      <c r="P4094" s="12"/>
    </row>
    <row r="4095" spans="1:16" x14ac:dyDescent="0.25">
      <c r="A4095" s="35">
        <v>4094</v>
      </c>
      <c r="B4095" s="89">
        <v>171.54166666666671</v>
      </c>
      <c r="C4095" s="35">
        <f t="shared" si="315"/>
        <v>14</v>
      </c>
      <c r="D4095" s="35">
        <f t="shared" si="318"/>
        <v>171</v>
      </c>
      <c r="E4095" s="35">
        <f t="shared" si="319"/>
        <v>3</v>
      </c>
      <c r="F4095" s="35" t="str">
        <f t="shared" si="316"/>
        <v>Tuesday</v>
      </c>
      <c r="G4095" s="35">
        <f t="shared" si="317"/>
        <v>6</v>
      </c>
      <c r="H4095" s="34">
        <f>CONVERT(INDEX(Htg_StPt_Sch_EZ!$C$4:$I$27,MATCH(Schedules_8760!$C4095,Htg_StPt_Sch_EZ!$B$4:$B$27,0),MATCH(Schedules_8760!$F4095,Htg_StPt_Sch_EZ!$C$3:$I$3,0)),"F","C")</f>
        <v>20.555555555555554</v>
      </c>
      <c r="I4095" s="34">
        <f>CONVERT(INDEX(Htg_StPt_Sch_EZ!$C$31:$I$54,MATCH(Schedules_8760!$C4095,Htg_StPt_Sch_EZ!$B$31:$B$54,0),MATCH(Schedules_8760!$F4095,Htg_StPt_Sch_EZ!$C$30:$I$30,0)),"F","C")</f>
        <v>19.444444444444443</v>
      </c>
      <c r="J4095" s="34">
        <f>CONVERT(INDEX(Clg_StPt_Sch_EZ!$C$4:$I$27,MATCH(Schedules_8760!$C4095,Clg_StPt_Sch_EZ!$B$4:$B$27,0),MATCH(Schedules_8760!$F4095,Clg_StPt_Sch_EZ!$C$3:$I$3,0)),"F","C")</f>
        <v>25.555555555555554</v>
      </c>
      <c r="K4095" s="34">
        <f>CONVERT(INDEX(Clg_StPt_Sch_EZ!$C$31:$I$54,MATCH(Schedules_8760!$C4095,Clg_StPt_Sch_EZ!$B$31:$B$54,0),MATCH(Schedules_8760!$F4095,Clg_StPt_Sch_EZ!$C$30:$I$30,0)),"F","C")</f>
        <v>25</v>
      </c>
      <c r="L4095" s="34">
        <f>CONVERT(INDEX(DHW_StPt_Sch_EZ!$C$4:$I$27,MATCH(Schedules_8760!$C4095,DHW_StPt_Sch_EZ!$B$4:$B$27,0),MATCH(Schedules_8760!$F4095,DHW_StPt_Sch_EZ!$C$3:$I$3,0)),"F","C")</f>
        <v>53.333333333333329</v>
      </c>
      <c r="M4095" s="34">
        <f>CONVERT(INDEX(DHW_StPt_Sch_EZ!$C$31:$I$54,MATCH(Schedules_8760!$C4095,DHW_StPt_Sch_EZ!$B$31:$B$54,0),MATCH(Schedules_8760!$F4095,DHW_StPt_Sch_EZ!$C$30:$I$30,0)),"F","C")</f>
        <v>53.333333333333329</v>
      </c>
      <c r="N4095" s="12"/>
      <c r="O4095" s="12"/>
      <c r="P4095" s="12"/>
    </row>
    <row r="4096" spans="1:16" x14ac:dyDescent="0.25">
      <c r="A4096" s="35">
        <v>4095</v>
      </c>
      <c r="B4096" s="89">
        <v>171.58333333333329</v>
      </c>
      <c r="C4096" s="35">
        <f t="shared" si="315"/>
        <v>15</v>
      </c>
      <c r="D4096" s="35">
        <f t="shared" si="318"/>
        <v>171</v>
      </c>
      <c r="E4096" s="35">
        <f t="shared" si="319"/>
        <v>3</v>
      </c>
      <c r="F4096" s="35" t="str">
        <f t="shared" si="316"/>
        <v>Tuesday</v>
      </c>
      <c r="G4096" s="35">
        <f t="shared" si="317"/>
        <v>6</v>
      </c>
      <c r="H4096" s="34">
        <f>CONVERT(INDEX(Htg_StPt_Sch_EZ!$C$4:$I$27,MATCH(Schedules_8760!$C4096,Htg_StPt_Sch_EZ!$B$4:$B$27,0),MATCH(Schedules_8760!$F4096,Htg_StPt_Sch_EZ!$C$3:$I$3,0)),"F","C")</f>
        <v>20.555555555555554</v>
      </c>
      <c r="I4096" s="34">
        <f>CONVERT(INDEX(Htg_StPt_Sch_EZ!$C$31:$I$54,MATCH(Schedules_8760!$C4096,Htg_StPt_Sch_EZ!$B$31:$B$54,0),MATCH(Schedules_8760!$F4096,Htg_StPt_Sch_EZ!$C$30:$I$30,0)),"F","C")</f>
        <v>21.111111111111111</v>
      </c>
      <c r="J4096" s="34">
        <f>CONVERT(INDEX(Clg_StPt_Sch_EZ!$C$4:$I$27,MATCH(Schedules_8760!$C4096,Clg_StPt_Sch_EZ!$B$4:$B$27,0),MATCH(Schedules_8760!$F4096,Clg_StPt_Sch_EZ!$C$3:$I$3,0)),"F","C")</f>
        <v>25.555555555555554</v>
      </c>
      <c r="K4096" s="34">
        <f>CONVERT(INDEX(Clg_StPt_Sch_EZ!$C$31:$I$54,MATCH(Schedules_8760!$C4096,Clg_StPt_Sch_EZ!$B$31:$B$54,0),MATCH(Schedules_8760!$F4096,Clg_StPt_Sch_EZ!$C$30:$I$30,0)),"F","C")</f>
        <v>25</v>
      </c>
      <c r="L4096" s="34">
        <f>CONVERT(INDEX(DHW_StPt_Sch_EZ!$C$4:$I$27,MATCH(Schedules_8760!$C4096,DHW_StPt_Sch_EZ!$B$4:$B$27,0),MATCH(Schedules_8760!$F4096,DHW_StPt_Sch_EZ!$C$3:$I$3,0)),"F","C")</f>
        <v>53.333333333333329</v>
      </c>
      <c r="M4096" s="34">
        <f>CONVERT(INDEX(DHW_StPt_Sch_EZ!$C$31:$I$54,MATCH(Schedules_8760!$C4096,DHW_StPt_Sch_EZ!$B$31:$B$54,0),MATCH(Schedules_8760!$F4096,DHW_StPt_Sch_EZ!$C$30:$I$30,0)),"F","C")</f>
        <v>53.333333333333329</v>
      </c>
      <c r="N4096" s="12"/>
      <c r="O4096" s="12"/>
      <c r="P4096" s="12"/>
    </row>
    <row r="4097" spans="1:16" x14ac:dyDescent="0.25">
      <c r="A4097" s="35">
        <v>4096</v>
      </c>
      <c r="B4097" s="89">
        <v>171.625</v>
      </c>
      <c r="C4097" s="35">
        <f t="shared" si="315"/>
        <v>16</v>
      </c>
      <c r="D4097" s="35">
        <f t="shared" si="318"/>
        <v>171</v>
      </c>
      <c r="E4097" s="35">
        <f t="shared" si="319"/>
        <v>3</v>
      </c>
      <c r="F4097" s="35" t="str">
        <f t="shared" si="316"/>
        <v>Tuesday</v>
      </c>
      <c r="G4097" s="35">
        <f t="shared" si="317"/>
        <v>6</v>
      </c>
      <c r="H4097" s="34">
        <f>CONVERT(INDEX(Htg_StPt_Sch_EZ!$C$4:$I$27,MATCH(Schedules_8760!$C4097,Htg_StPt_Sch_EZ!$B$4:$B$27,0),MATCH(Schedules_8760!$F4097,Htg_StPt_Sch_EZ!$C$3:$I$3,0)),"F","C")</f>
        <v>20.555555555555554</v>
      </c>
      <c r="I4097" s="34">
        <f>CONVERT(INDEX(Htg_StPt_Sch_EZ!$C$31:$I$54,MATCH(Schedules_8760!$C4097,Htg_StPt_Sch_EZ!$B$31:$B$54,0),MATCH(Schedules_8760!$F4097,Htg_StPt_Sch_EZ!$C$30:$I$30,0)),"F","C")</f>
        <v>21.111111111111111</v>
      </c>
      <c r="J4097" s="34">
        <f>CONVERT(INDEX(Clg_StPt_Sch_EZ!$C$4:$I$27,MATCH(Schedules_8760!$C4097,Clg_StPt_Sch_EZ!$B$4:$B$27,0),MATCH(Schedules_8760!$F4097,Clg_StPt_Sch_EZ!$C$3:$I$3,0)),"F","C")</f>
        <v>25.555555555555554</v>
      </c>
      <c r="K4097" s="34">
        <f>CONVERT(INDEX(Clg_StPt_Sch_EZ!$C$31:$I$54,MATCH(Schedules_8760!$C4097,Clg_StPt_Sch_EZ!$B$31:$B$54,0),MATCH(Schedules_8760!$F4097,Clg_StPt_Sch_EZ!$C$30:$I$30,0)),"F","C")</f>
        <v>25</v>
      </c>
      <c r="L4097" s="34">
        <f>CONVERT(INDEX(DHW_StPt_Sch_EZ!$C$4:$I$27,MATCH(Schedules_8760!$C4097,DHW_StPt_Sch_EZ!$B$4:$B$27,0),MATCH(Schedules_8760!$F4097,DHW_StPt_Sch_EZ!$C$3:$I$3,0)),"F","C")</f>
        <v>53.333333333333329</v>
      </c>
      <c r="M4097" s="34">
        <f>CONVERT(INDEX(DHW_StPt_Sch_EZ!$C$31:$I$54,MATCH(Schedules_8760!$C4097,DHW_StPt_Sch_EZ!$B$31:$B$54,0),MATCH(Schedules_8760!$F4097,DHW_StPt_Sch_EZ!$C$30:$I$30,0)),"F","C")</f>
        <v>53.333333333333329</v>
      </c>
      <c r="N4097" s="12"/>
      <c r="O4097" s="12"/>
      <c r="P4097" s="12"/>
    </row>
    <row r="4098" spans="1:16" x14ac:dyDescent="0.25">
      <c r="A4098" s="35">
        <v>4097</v>
      </c>
      <c r="B4098" s="89">
        <v>171.66666666666671</v>
      </c>
      <c r="C4098" s="35">
        <f t="shared" ref="C4098:C4161" si="320">HOUR(B4098)+1</f>
        <v>17</v>
      </c>
      <c r="D4098" s="35">
        <f t="shared" si="318"/>
        <v>171</v>
      </c>
      <c r="E4098" s="35">
        <f t="shared" si="319"/>
        <v>3</v>
      </c>
      <c r="F4098" s="35" t="str">
        <f t="shared" ref="F4098:F4161" si="321">IF(E4098=1,"Sunday",IF(E4098=2,"Monday",IF(E4098=3,"Tuesday",IF(E4098=4,"Wednesday",IF(E4098=5,"Thursday",IF(E4098=6,"Friday","Saturday"))))))</f>
        <v>Tuesday</v>
      </c>
      <c r="G4098" s="35">
        <f t="shared" ref="G4098:G4161" si="322">MONTH(B4098)</f>
        <v>6</v>
      </c>
      <c r="H4098" s="34">
        <f>CONVERT(INDEX(Htg_StPt_Sch_EZ!$C$4:$I$27,MATCH(Schedules_8760!$C4098,Htg_StPt_Sch_EZ!$B$4:$B$27,0),MATCH(Schedules_8760!$F4098,Htg_StPt_Sch_EZ!$C$3:$I$3,0)),"F","C")</f>
        <v>20.555555555555554</v>
      </c>
      <c r="I4098" s="34">
        <f>CONVERT(INDEX(Htg_StPt_Sch_EZ!$C$31:$I$54,MATCH(Schedules_8760!$C4098,Htg_StPt_Sch_EZ!$B$31:$B$54,0),MATCH(Schedules_8760!$F4098,Htg_StPt_Sch_EZ!$C$30:$I$30,0)),"F","C")</f>
        <v>17.777777777777779</v>
      </c>
      <c r="J4098" s="34">
        <f>CONVERT(INDEX(Clg_StPt_Sch_EZ!$C$4:$I$27,MATCH(Schedules_8760!$C4098,Clg_StPt_Sch_EZ!$B$4:$B$27,0),MATCH(Schedules_8760!$F4098,Clg_StPt_Sch_EZ!$C$3:$I$3,0)),"F","C")</f>
        <v>25.555555555555554</v>
      </c>
      <c r="K4098" s="34">
        <f>CONVERT(INDEX(Clg_StPt_Sch_EZ!$C$31:$I$54,MATCH(Schedules_8760!$C4098,Clg_StPt_Sch_EZ!$B$31:$B$54,0),MATCH(Schedules_8760!$F4098,Clg_StPt_Sch_EZ!$C$30:$I$30,0)),"F","C")</f>
        <v>25</v>
      </c>
      <c r="L4098" s="34">
        <f>CONVERT(INDEX(DHW_StPt_Sch_EZ!$C$4:$I$27,MATCH(Schedules_8760!$C4098,DHW_StPt_Sch_EZ!$B$4:$B$27,0),MATCH(Schedules_8760!$F4098,DHW_StPt_Sch_EZ!$C$3:$I$3,0)),"F","C")</f>
        <v>53.333333333333329</v>
      </c>
      <c r="M4098" s="34">
        <f>CONVERT(INDEX(DHW_StPt_Sch_EZ!$C$31:$I$54,MATCH(Schedules_8760!$C4098,DHW_StPt_Sch_EZ!$B$31:$B$54,0),MATCH(Schedules_8760!$F4098,DHW_StPt_Sch_EZ!$C$30:$I$30,0)),"F","C")</f>
        <v>53.333333333333329</v>
      </c>
      <c r="N4098" s="12"/>
      <c r="O4098" s="12"/>
      <c r="P4098" s="12"/>
    </row>
    <row r="4099" spans="1:16" x14ac:dyDescent="0.25">
      <c r="A4099" s="35">
        <v>4098</v>
      </c>
      <c r="B4099" s="89">
        <v>171.70833333333329</v>
      </c>
      <c r="C4099" s="35">
        <f t="shared" si="320"/>
        <v>18</v>
      </c>
      <c r="D4099" s="35">
        <f t="shared" ref="D4099:D4162" si="323">IF(C4099=1,D4098+1,D4098)</f>
        <v>171</v>
      </c>
      <c r="E4099" s="35">
        <f t="shared" ref="E4099:E4162" si="324">IF(AND(C4099=1,E4098=7),1,IF(C4099=1,E4098+1,E4098))</f>
        <v>3</v>
      </c>
      <c r="F4099" s="35" t="str">
        <f t="shared" si="321"/>
        <v>Tuesday</v>
      </c>
      <c r="G4099" s="35">
        <f t="shared" si="322"/>
        <v>6</v>
      </c>
      <c r="H4099" s="34">
        <f>CONVERT(INDEX(Htg_StPt_Sch_EZ!$C$4:$I$27,MATCH(Schedules_8760!$C4099,Htg_StPt_Sch_EZ!$B$4:$B$27,0),MATCH(Schedules_8760!$F4099,Htg_StPt_Sch_EZ!$C$3:$I$3,0)),"F","C")</f>
        <v>20.555555555555554</v>
      </c>
      <c r="I4099" s="34">
        <f>CONVERT(INDEX(Htg_StPt_Sch_EZ!$C$31:$I$54,MATCH(Schedules_8760!$C4099,Htg_StPt_Sch_EZ!$B$31:$B$54,0),MATCH(Schedules_8760!$F4099,Htg_StPt_Sch_EZ!$C$30:$I$30,0)),"F","C")</f>
        <v>17.777777777777779</v>
      </c>
      <c r="J4099" s="34">
        <f>CONVERT(INDEX(Clg_StPt_Sch_EZ!$C$4:$I$27,MATCH(Schedules_8760!$C4099,Clg_StPt_Sch_EZ!$B$4:$B$27,0),MATCH(Schedules_8760!$F4099,Clg_StPt_Sch_EZ!$C$3:$I$3,0)),"F","C")</f>
        <v>25.555555555555554</v>
      </c>
      <c r="K4099" s="34">
        <f>CONVERT(INDEX(Clg_StPt_Sch_EZ!$C$31:$I$54,MATCH(Schedules_8760!$C4099,Clg_StPt_Sch_EZ!$B$31:$B$54,0),MATCH(Schedules_8760!$F4099,Clg_StPt_Sch_EZ!$C$30:$I$30,0)),"F","C")</f>
        <v>28.333333333333332</v>
      </c>
      <c r="L4099" s="34">
        <f>CONVERT(INDEX(DHW_StPt_Sch_EZ!$C$4:$I$27,MATCH(Schedules_8760!$C4099,DHW_StPt_Sch_EZ!$B$4:$B$27,0),MATCH(Schedules_8760!$F4099,DHW_StPt_Sch_EZ!$C$3:$I$3,0)),"F","C")</f>
        <v>53.333333333333329</v>
      </c>
      <c r="M4099" s="34">
        <f>CONVERT(INDEX(DHW_StPt_Sch_EZ!$C$31:$I$54,MATCH(Schedules_8760!$C4099,DHW_StPt_Sch_EZ!$B$31:$B$54,0),MATCH(Schedules_8760!$F4099,DHW_StPt_Sch_EZ!$C$30:$I$30,0)),"F","C")</f>
        <v>53.333333333333329</v>
      </c>
      <c r="N4099" s="12"/>
      <c r="O4099" s="12"/>
      <c r="P4099" s="12"/>
    </row>
    <row r="4100" spans="1:16" x14ac:dyDescent="0.25">
      <c r="A4100" s="35">
        <v>4099</v>
      </c>
      <c r="B4100" s="89">
        <v>171.75</v>
      </c>
      <c r="C4100" s="35">
        <f t="shared" si="320"/>
        <v>19</v>
      </c>
      <c r="D4100" s="35">
        <f t="shared" si="323"/>
        <v>171</v>
      </c>
      <c r="E4100" s="35">
        <f t="shared" si="324"/>
        <v>3</v>
      </c>
      <c r="F4100" s="35" t="str">
        <f t="shared" si="321"/>
        <v>Tuesday</v>
      </c>
      <c r="G4100" s="35">
        <f t="shared" si="322"/>
        <v>6</v>
      </c>
      <c r="H4100" s="34">
        <f>CONVERT(INDEX(Htg_StPt_Sch_EZ!$C$4:$I$27,MATCH(Schedules_8760!$C4100,Htg_StPt_Sch_EZ!$B$4:$B$27,0),MATCH(Schedules_8760!$F4100,Htg_StPt_Sch_EZ!$C$3:$I$3,0)),"F","C")</f>
        <v>20.555555555555554</v>
      </c>
      <c r="I4100" s="34">
        <f>CONVERT(INDEX(Htg_StPt_Sch_EZ!$C$31:$I$54,MATCH(Schedules_8760!$C4100,Htg_StPt_Sch_EZ!$B$31:$B$54,0),MATCH(Schedules_8760!$F4100,Htg_StPt_Sch_EZ!$C$30:$I$30,0)),"F","C")</f>
        <v>18.333333333333332</v>
      </c>
      <c r="J4100" s="34">
        <f>CONVERT(INDEX(Clg_StPt_Sch_EZ!$C$4:$I$27,MATCH(Schedules_8760!$C4100,Clg_StPt_Sch_EZ!$B$4:$B$27,0),MATCH(Schedules_8760!$F4100,Clg_StPt_Sch_EZ!$C$3:$I$3,0)),"F","C")</f>
        <v>25.555555555555554</v>
      </c>
      <c r="K4100" s="34">
        <f>CONVERT(INDEX(Clg_StPt_Sch_EZ!$C$31:$I$54,MATCH(Schedules_8760!$C4100,Clg_StPt_Sch_EZ!$B$31:$B$54,0),MATCH(Schedules_8760!$F4100,Clg_StPt_Sch_EZ!$C$30:$I$30,0)),"F","C")</f>
        <v>28.333333333333332</v>
      </c>
      <c r="L4100" s="34">
        <f>CONVERT(INDEX(DHW_StPt_Sch_EZ!$C$4:$I$27,MATCH(Schedules_8760!$C4100,DHW_StPt_Sch_EZ!$B$4:$B$27,0),MATCH(Schedules_8760!$F4100,DHW_StPt_Sch_EZ!$C$3:$I$3,0)),"F","C")</f>
        <v>53.333333333333329</v>
      </c>
      <c r="M4100" s="34">
        <f>CONVERT(INDEX(DHW_StPt_Sch_EZ!$C$31:$I$54,MATCH(Schedules_8760!$C4100,DHW_StPt_Sch_EZ!$B$31:$B$54,0),MATCH(Schedules_8760!$F4100,DHW_StPt_Sch_EZ!$C$30:$I$30,0)),"F","C")</f>
        <v>53.333333333333329</v>
      </c>
      <c r="N4100" s="12"/>
      <c r="O4100" s="12"/>
      <c r="P4100" s="12"/>
    </row>
    <row r="4101" spans="1:16" x14ac:dyDescent="0.25">
      <c r="A4101" s="35">
        <v>4100</v>
      </c>
      <c r="B4101" s="89">
        <v>171.79166666666671</v>
      </c>
      <c r="C4101" s="35">
        <f t="shared" si="320"/>
        <v>20</v>
      </c>
      <c r="D4101" s="35">
        <f t="shared" si="323"/>
        <v>171</v>
      </c>
      <c r="E4101" s="35">
        <f t="shared" si="324"/>
        <v>3</v>
      </c>
      <c r="F4101" s="35" t="str">
        <f t="shared" si="321"/>
        <v>Tuesday</v>
      </c>
      <c r="G4101" s="35">
        <f t="shared" si="322"/>
        <v>6</v>
      </c>
      <c r="H4101" s="34">
        <f>CONVERT(INDEX(Htg_StPt_Sch_EZ!$C$4:$I$27,MATCH(Schedules_8760!$C4101,Htg_StPt_Sch_EZ!$B$4:$B$27,0),MATCH(Schedules_8760!$F4101,Htg_StPt_Sch_EZ!$C$3:$I$3,0)),"F","C")</f>
        <v>20.555555555555554</v>
      </c>
      <c r="I4101" s="34">
        <f>CONVERT(INDEX(Htg_StPt_Sch_EZ!$C$31:$I$54,MATCH(Schedules_8760!$C4101,Htg_StPt_Sch_EZ!$B$31:$B$54,0),MATCH(Schedules_8760!$F4101,Htg_StPt_Sch_EZ!$C$30:$I$30,0)),"F","C")</f>
        <v>18.888888888888889</v>
      </c>
      <c r="J4101" s="34">
        <f>CONVERT(INDEX(Clg_StPt_Sch_EZ!$C$4:$I$27,MATCH(Schedules_8760!$C4101,Clg_StPt_Sch_EZ!$B$4:$B$27,0),MATCH(Schedules_8760!$F4101,Clg_StPt_Sch_EZ!$C$3:$I$3,0)),"F","C")</f>
        <v>25.555555555555554</v>
      </c>
      <c r="K4101" s="34">
        <f>CONVERT(INDEX(Clg_StPt_Sch_EZ!$C$31:$I$54,MATCH(Schedules_8760!$C4101,Clg_StPt_Sch_EZ!$B$31:$B$54,0),MATCH(Schedules_8760!$F4101,Clg_StPt_Sch_EZ!$C$30:$I$30,0)),"F","C")</f>
        <v>28.333333333333332</v>
      </c>
      <c r="L4101" s="34">
        <f>CONVERT(INDEX(DHW_StPt_Sch_EZ!$C$4:$I$27,MATCH(Schedules_8760!$C4101,DHW_StPt_Sch_EZ!$B$4:$B$27,0),MATCH(Schedules_8760!$F4101,DHW_StPt_Sch_EZ!$C$3:$I$3,0)),"F","C")</f>
        <v>53.333333333333329</v>
      </c>
      <c r="M4101" s="34">
        <f>CONVERT(INDEX(DHW_StPt_Sch_EZ!$C$31:$I$54,MATCH(Schedules_8760!$C4101,DHW_StPt_Sch_EZ!$B$31:$B$54,0),MATCH(Schedules_8760!$F4101,DHW_StPt_Sch_EZ!$C$30:$I$30,0)),"F","C")</f>
        <v>53.333333333333329</v>
      </c>
      <c r="N4101" s="12"/>
      <c r="O4101" s="12"/>
      <c r="P4101" s="12"/>
    </row>
    <row r="4102" spans="1:16" x14ac:dyDescent="0.25">
      <c r="A4102" s="35">
        <v>4101</v>
      </c>
      <c r="B4102" s="89">
        <v>171.83333333333329</v>
      </c>
      <c r="C4102" s="35">
        <f t="shared" si="320"/>
        <v>21</v>
      </c>
      <c r="D4102" s="35">
        <f t="shared" si="323"/>
        <v>171</v>
      </c>
      <c r="E4102" s="35">
        <f t="shared" si="324"/>
        <v>3</v>
      </c>
      <c r="F4102" s="35" t="str">
        <f t="shared" si="321"/>
        <v>Tuesday</v>
      </c>
      <c r="G4102" s="35">
        <f t="shared" si="322"/>
        <v>6</v>
      </c>
      <c r="H4102" s="34">
        <f>CONVERT(INDEX(Htg_StPt_Sch_EZ!$C$4:$I$27,MATCH(Schedules_8760!$C4102,Htg_StPt_Sch_EZ!$B$4:$B$27,0),MATCH(Schedules_8760!$F4102,Htg_StPt_Sch_EZ!$C$3:$I$3,0)),"F","C")</f>
        <v>20.555555555555554</v>
      </c>
      <c r="I4102" s="34">
        <f>CONVERT(INDEX(Htg_StPt_Sch_EZ!$C$31:$I$54,MATCH(Schedules_8760!$C4102,Htg_StPt_Sch_EZ!$B$31:$B$54,0),MATCH(Schedules_8760!$F4102,Htg_StPt_Sch_EZ!$C$30:$I$30,0)),"F","C")</f>
        <v>19.444444444444443</v>
      </c>
      <c r="J4102" s="34">
        <f>CONVERT(INDEX(Clg_StPt_Sch_EZ!$C$4:$I$27,MATCH(Schedules_8760!$C4102,Clg_StPt_Sch_EZ!$B$4:$B$27,0),MATCH(Schedules_8760!$F4102,Clg_StPt_Sch_EZ!$C$3:$I$3,0)),"F","C")</f>
        <v>25.555555555555554</v>
      </c>
      <c r="K4102" s="34">
        <f>CONVERT(INDEX(Clg_StPt_Sch_EZ!$C$31:$I$54,MATCH(Schedules_8760!$C4102,Clg_StPt_Sch_EZ!$B$31:$B$54,0),MATCH(Schedules_8760!$F4102,Clg_StPt_Sch_EZ!$C$30:$I$30,0)),"F","C")</f>
        <v>28.333333333333332</v>
      </c>
      <c r="L4102" s="34">
        <f>CONVERT(INDEX(DHW_StPt_Sch_EZ!$C$4:$I$27,MATCH(Schedules_8760!$C4102,DHW_StPt_Sch_EZ!$B$4:$B$27,0),MATCH(Schedules_8760!$F4102,DHW_StPt_Sch_EZ!$C$3:$I$3,0)),"F","C")</f>
        <v>53.333333333333329</v>
      </c>
      <c r="M4102" s="34">
        <f>CONVERT(INDEX(DHW_StPt_Sch_EZ!$C$31:$I$54,MATCH(Schedules_8760!$C4102,DHW_StPt_Sch_EZ!$B$31:$B$54,0),MATCH(Schedules_8760!$F4102,DHW_StPt_Sch_EZ!$C$30:$I$30,0)),"F","C")</f>
        <v>53.333333333333329</v>
      </c>
      <c r="N4102" s="12"/>
      <c r="O4102" s="12"/>
      <c r="P4102" s="12"/>
    </row>
    <row r="4103" spans="1:16" x14ac:dyDescent="0.25">
      <c r="A4103" s="35">
        <v>4102</v>
      </c>
      <c r="B4103" s="89">
        <v>171.875</v>
      </c>
      <c r="C4103" s="35">
        <f t="shared" si="320"/>
        <v>22</v>
      </c>
      <c r="D4103" s="35">
        <f t="shared" si="323"/>
        <v>171</v>
      </c>
      <c r="E4103" s="35">
        <f t="shared" si="324"/>
        <v>3</v>
      </c>
      <c r="F4103" s="35" t="str">
        <f t="shared" si="321"/>
        <v>Tuesday</v>
      </c>
      <c r="G4103" s="35">
        <f t="shared" si="322"/>
        <v>6</v>
      </c>
      <c r="H4103" s="34">
        <f>CONVERT(INDEX(Htg_StPt_Sch_EZ!$C$4:$I$27,MATCH(Schedules_8760!$C4103,Htg_StPt_Sch_EZ!$B$4:$B$27,0),MATCH(Schedules_8760!$F4103,Htg_StPt_Sch_EZ!$C$3:$I$3,0)),"F","C")</f>
        <v>20.555555555555554</v>
      </c>
      <c r="I4103" s="34">
        <f>CONVERT(INDEX(Htg_StPt_Sch_EZ!$C$31:$I$54,MATCH(Schedules_8760!$C4103,Htg_StPt_Sch_EZ!$B$31:$B$54,0),MATCH(Schedules_8760!$F4103,Htg_StPt_Sch_EZ!$C$30:$I$30,0)),"F","C")</f>
        <v>19.444444444444443</v>
      </c>
      <c r="J4103" s="34">
        <f>CONVERT(INDEX(Clg_StPt_Sch_EZ!$C$4:$I$27,MATCH(Schedules_8760!$C4103,Clg_StPt_Sch_EZ!$B$4:$B$27,0),MATCH(Schedules_8760!$F4103,Clg_StPt_Sch_EZ!$C$3:$I$3,0)),"F","C")</f>
        <v>25.555555555555554</v>
      </c>
      <c r="K4103" s="34">
        <f>CONVERT(INDEX(Clg_StPt_Sch_EZ!$C$31:$I$54,MATCH(Schedules_8760!$C4103,Clg_StPt_Sch_EZ!$B$31:$B$54,0),MATCH(Schedules_8760!$F4103,Clg_StPt_Sch_EZ!$C$30:$I$30,0)),"F","C")</f>
        <v>28.333333333333332</v>
      </c>
      <c r="L4103" s="34">
        <f>CONVERT(INDEX(DHW_StPt_Sch_EZ!$C$4:$I$27,MATCH(Schedules_8760!$C4103,DHW_StPt_Sch_EZ!$B$4:$B$27,0),MATCH(Schedules_8760!$F4103,DHW_StPt_Sch_EZ!$C$3:$I$3,0)),"F","C")</f>
        <v>53.333333333333329</v>
      </c>
      <c r="M4103" s="34">
        <f>CONVERT(INDEX(DHW_StPt_Sch_EZ!$C$31:$I$54,MATCH(Schedules_8760!$C4103,DHW_StPt_Sch_EZ!$B$31:$B$54,0),MATCH(Schedules_8760!$F4103,DHW_StPt_Sch_EZ!$C$30:$I$30,0)),"F","C")</f>
        <v>53.333333333333329</v>
      </c>
      <c r="N4103" s="12"/>
      <c r="O4103" s="12"/>
      <c r="P4103" s="12"/>
    </row>
    <row r="4104" spans="1:16" x14ac:dyDescent="0.25">
      <c r="A4104" s="35">
        <v>4103</v>
      </c>
      <c r="B4104" s="89">
        <v>171.91666666666671</v>
      </c>
      <c r="C4104" s="35">
        <f t="shared" si="320"/>
        <v>23</v>
      </c>
      <c r="D4104" s="35">
        <f t="shared" si="323"/>
        <v>171</v>
      </c>
      <c r="E4104" s="35">
        <f t="shared" si="324"/>
        <v>3</v>
      </c>
      <c r="F4104" s="35" t="str">
        <f t="shared" si="321"/>
        <v>Tuesday</v>
      </c>
      <c r="G4104" s="35">
        <f t="shared" si="322"/>
        <v>6</v>
      </c>
      <c r="H4104" s="34">
        <f>CONVERT(INDEX(Htg_StPt_Sch_EZ!$C$4:$I$27,MATCH(Schedules_8760!$C4104,Htg_StPt_Sch_EZ!$B$4:$B$27,0),MATCH(Schedules_8760!$F4104,Htg_StPt_Sch_EZ!$C$3:$I$3,0)),"F","C")</f>
        <v>20.555555555555554</v>
      </c>
      <c r="I4104" s="34">
        <f>CONVERT(INDEX(Htg_StPt_Sch_EZ!$C$31:$I$54,MATCH(Schedules_8760!$C4104,Htg_StPt_Sch_EZ!$B$31:$B$54,0),MATCH(Schedules_8760!$F4104,Htg_StPt_Sch_EZ!$C$30:$I$30,0)),"F","C")</f>
        <v>19.444444444444443</v>
      </c>
      <c r="J4104" s="34">
        <f>CONVERT(INDEX(Clg_StPt_Sch_EZ!$C$4:$I$27,MATCH(Schedules_8760!$C4104,Clg_StPt_Sch_EZ!$B$4:$B$27,0),MATCH(Schedules_8760!$F4104,Clg_StPt_Sch_EZ!$C$3:$I$3,0)),"F","C")</f>
        <v>25.555555555555554</v>
      </c>
      <c r="K4104" s="34">
        <f>CONVERT(INDEX(Clg_StPt_Sch_EZ!$C$31:$I$54,MATCH(Schedules_8760!$C4104,Clg_StPt_Sch_EZ!$B$31:$B$54,0),MATCH(Schedules_8760!$F4104,Clg_StPt_Sch_EZ!$C$30:$I$30,0)),"F","C")</f>
        <v>28.333333333333332</v>
      </c>
      <c r="L4104" s="34">
        <f>CONVERT(INDEX(DHW_StPt_Sch_EZ!$C$4:$I$27,MATCH(Schedules_8760!$C4104,DHW_StPt_Sch_EZ!$B$4:$B$27,0),MATCH(Schedules_8760!$F4104,DHW_StPt_Sch_EZ!$C$3:$I$3,0)),"F","C")</f>
        <v>53.333333333333329</v>
      </c>
      <c r="M4104" s="34">
        <f>CONVERT(INDEX(DHW_StPt_Sch_EZ!$C$31:$I$54,MATCH(Schedules_8760!$C4104,DHW_StPt_Sch_EZ!$B$31:$B$54,0),MATCH(Schedules_8760!$F4104,DHW_StPt_Sch_EZ!$C$30:$I$30,0)),"F","C")</f>
        <v>53.333333333333329</v>
      </c>
      <c r="N4104" s="12"/>
      <c r="O4104" s="12"/>
      <c r="P4104" s="12"/>
    </row>
    <row r="4105" spans="1:16" x14ac:dyDescent="0.25">
      <c r="A4105" s="35">
        <v>4104</v>
      </c>
      <c r="B4105" s="89">
        <v>171.95833333333329</v>
      </c>
      <c r="C4105" s="35">
        <f t="shared" si="320"/>
        <v>24</v>
      </c>
      <c r="D4105" s="35">
        <f t="shared" si="323"/>
        <v>171</v>
      </c>
      <c r="E4105" s="35">
        <f t="shared" si="324"/>
        <v>3</v>
      </c>
      <c r="F4105" s="35" t="str">
        <f t="shared" si="321"/>
        <v>Tuesday</v>
      </c>
      <c r="G4105" s="35">
        <f t="shared" si="322"/>
        <v>6</v>
      </c>
      <c r="H4105" s="34">
        <f>CONVERT(INDEX(Htg_StPt_Sch_EZ!$C$4:$I$27,MATCH(Schedules_8760!$C4105,Htg_StPt_Sch_EZ!$B$4:$B$27,0),MATCH(Schedules_8760!$F4105,Htg_StPt_Sch_EZ!$C$3:$I$3,0)),"F","C")</f>
        <v>20.555555555555554</v>
      </c>
      <c r="I4105" s="34">
        <f>CONVERT(INDEX(Htg_StPt_Sch_EZ!$C$31:$I$54,MATCH(Schedules_8760!$C4105,Htg_StPt_Sch_EZ!$B$31:$B$54,0),MATCH(Schedules_8760!$F4105,Htg_StPt_Sch_EZ!$C$30:$I$30,0)),"F","C")</f>
        <v>19.444444444444443</v>
      </c>
      <c r="J4105" s="34">
        <f>CONVERT(INDEX(Clg_StPt_Sch_EZ!$C$4:$I$27,MATCH(Schedules_8760!$C4105,Clg_StPt_Sch_EZ!$B$4:$B$27,0),MATCH(Schedules_8760!$F4105,Clg_StPt_Sch_EZ!$C$3:$I$3,0)),"F","C")</f>
        <v>25.555555555555554</v>
      </c>
      <c r="K4105" s="34">
        <f>CONVERT(INDEX(Clg_StPt_Sch_EZ!$C$31:$I$54,MATCH(Schedules_8760!$C4105,Clg_StPt_Sch_EZ!$B$31:$B$54,0),MATCH(Schedules_8760!$F4105,Clg_StPt_Sch_EZ!$C$30:$I$30,0)),"F","C")</f>
        <v>28.333333333333332</v>
      </c>
      <c r="L4105" s="34">
        <f>CONVERT(INDEX(DHW_StPt_Sch_EZ!$C$4:$I$27,MATCH(Schedules_8760!$C4105,DHW_StPt_Sch_EZ!$B$4:$B$27,0),MATCH(Schedules_8760!$F4105,DHW_StPt_Sch_EZ!$C$3:$I$3,0)),"F","C")</f>
        <v>53.333333333333329</v>
      </c>
      <c r="M4105" s="34">
        <f>CONVERT(INDEX(DHW_StPt_Sch_EZ!$C$31:$I$54,MATCH(Schedules_8760!$C4105,DHW_StPt_Sch_EZ!$B$31:$B$54,0),MATCH(Schedules_8760!$F4105,DHW_StPt_Sch_EZ!$C$30:$I$30,0)),"F","C")</f>
        <v>53.333333333333329</v>
      </c>
      <c r="N4105" s="12"/>
      <c r="O4105" s="12"/>
      <c r="P4105" s="12"/>
    </row>
    <row r="4106" spans="1:16" x14ac:dyDescent="0.25">
      <c r="A4106" s="35">
        <v>4105</v>
      </c>
      <c r="B4106" s="89">
        <v>172</v>
      </c>
      <c r="C4106" s="35">
        <f t="shared" si="320"/>
        <v>1</v>
      </c>
      <c r="D4106" s="35">
        <f t="shared" si="323"/>
        <v>172</v>
      </c>
      <c r="E4106" s="35">
        <f t="shared" si="324"/>
        <v>4</v>
      </c>
      <c r="F4106" s="35" t="str">
        <f t="shared" si="321"/>
        <v>Wednesday</v>
      </c>
      <c r="G4106" s="35">
        <f t="shared" si="322"/>
        <v>6</v>
      </c>
      <c r="H4106" s="34">
        <f>CONVERT(INDEX(Htg_StPt_Sch_EZ!$C$4:$I$27,MATCH(Schedules_8760!$C4106,Htg_StPt_Sch_EZ!$B$4:$B$27,0),MATCH(Schedules_8760!$F4106,Htg_StPt_Sch_EZ!$C$3:$I$3,0)),"F","C")</f>
        <v>20.555555555555554</v>
      </c>
      <c r="I4106" s="34">
        <f>CONVERT(INDEX(Htg_StPt_Sch_EZ!$C$31:$I$54,MATCH(Schedules_8760!$C4106,Htg_StPt_Sch_EZ!$B$31:$B$54,0),MATCH(Schedules_8760!$F4106,Htg_StPt_Sch_EZ!$C$30:$I$30,0)),"F","C")</f>
        <v>19.444444444444443</v>
      </c>
      <c r="J4106" s="34">
        <f>CONVERT(INDEX(Clg_StPt_Sch_EZ!$C$4:$I$27,MATCH(Schedules_8760!$C4106,Clg_StPt_Sch_EZ!$B$4:$B$27,0),MATCH(Schedules_8760!$F4106,Clg_StPt_Sch_EZ!$C$3:$I$3,0)),"F","C")</f>
        <v>25.555555555555554</v>
      </c>
      <c r="K4106" s="34">
        <f>CONVERT(INDEX(Clg_StPt_Sch_EZ!$C$31:$I$54,MATCH(Schedules_8760!$C4106,Clg_StPt_Sch_EZ!$B$31:$B$54,0),MATCH(Schedules_8760!$F4106,Clg_StPt_Sch_EZ!$C$30:$I$30,0)),"F","C")</f>
        <v>28.333333333333332</v>
      </c>
      <c r="L4106" s="34">
        <f>CONVERT(INDEX(DHW_StPt_Sch_EZ!$C$4:$I$27,MATCH(Schedules_8760!$C4106,DHW_StPt_Sch_EZ!$B$4:$B$27,0),MATCH(Schedules_8760!$F4106,DHW_StPt_Sch_EZ!$C$3:$I$3,0)),"F","C")</f>
        <v>53.333333333333329</v>
      </c>
      <c r="M4106" s="34">
        <f>CONVERT(INDEX(DHW_StPt_Sch_EZ!$C$31:$I$54,MATCH(Schedules_8760!$C4106,DHW_StPt_Sch_EZ!$B$31:$B$54,0),MATCH(Schedules_8760!$F4106,DHW_StPt_Sch_EZ!$C$30:$I$30,0)),"F","C")</f>
        <v>53.333333333333329</v>
      </c>
      <c r="N4106" s="12"/>
      <c r="O4106" s="12"/>
      <c r="P4106" s="12"/>
    </row>
    <row r="4107" spans="1:16" x14ac:dyDescent="0.25">
      <c r="A4107" s="35">
        <v>4106</v>
      </c>
      <c r="B4107" s="89">
        <v>172.04166666666671</v>
      </c>
      <c r="C4107" s="35">
        <f t="shared" si="320"/>
        <v>2</v>
      </c>
      <c r="D4107" s="35">
        <f t="shared" si="323"/>
        <v>172</v>
      </c>
      <c r="E4107" s="35">
        <f t="shared" si="324"/>
        <v>4</v>
      </c>
      <c r="F4107" s="35" t="str">
        <f t="shared" si="321"/>
        <v>Wednesday</v>
      </c>
      <c r="G4107" s="35">
        <f t="shared" si="322"/>
        <v>6</v>
      </c>
      <c r="H4107" s="34">
        <f>CONVERT(INDEX(Htg_StPt_Sch_EZ!$C$4:$I$27,MATCH(Schedules_8760!$C4107,Htg_StPt_Sch_EZ!$B$4:$B$27,0),MATCH(Schedules_8760!$F4107,Htg_StPt_Sch_EZ!$C$3:$I$3,0)),"F","C")</f>
        <v>20.555555555555554</v>
      </c>
      <c r="I4107" s="34">
        <f>CONVERT(INDEX(Htg_StPt_Sch_EZ!$C$31:$I$54,MATCH(Schedules_8760!$C4107,Htg_StPt_Sch_EZ!$B$31:$B$54,0),MATCH(Schedules_8760!$F4107,Htg_StPt_Sch_EZ!$C$30:$I$30,0)),"F","C")</f>
        <v>19.444444444444443</v>
      </c>
      <c r="J4107" s="34">
        <f>CONVERT(INDEX(Clg_StPt_Sch_EZ!$C$4:$I$27,MATCH(Schedules_8760!$C4107,Clg_StPt_Sch_EZ!$B$4:$B$27,0),MATCH(Schedules_8760!$F4107,Clg_StPt_Sch_EZ!$C$3:$I$3,0)),"F","C")</f>
        <v>25.555555555555554</v>
      </c>
      <c r="K4107" s="34">
        <f>CONVERT(INDEX(Clg_StPt_Sch_EZ!$C$31:$I$54,MATCH(Schedules_8760!$C4107,Clg_StPt_Sch_EZ!$B$31:$B$54,0),MATCH(Schedules_8760!$F4107,Clg_StPt_Sch_EZ!$C$30:$I$30,0)),"F","C")</f>
        <v>28.333333333333332</v>
      </c>
      <c r="L4107" s="34">
        <f>CONVERT(INDEX(DHW_StPt_Sch_EZ!$C$4:$I$27,MATCH(Schedules_8760!$C4107,DHW_StPt_Sch_EZ!$B$4:$B$27,0),MATCH(Schedules_8760!$F4107,DHW_StPt_Sch_EZ!$C$3:$I$3,0)),"F","C")</f>
        <v>53.333333333333329</v>
      </c>
      <c r="M4107" s="34">
        <f>CONVERT(INDEX(DHW_StPt_Sch_EZ!$C$31:$I$54,MATCH(Schedules_8760!$C4107,DHW_StPt_Sch_EZ!$B$31:$B$54,0),MATCH(Schedules_8760!$F4107,DHW_StPt_Sch_EZ!$C$30:$I$30,0)),"F","C")</f>
        <v>53.333333333333329</v>
      </c>
      <c r="N4107" s="12"/>
      <c r="O4107" s="12"/>
      <c r="P4107" s="12"/>
    </row>
    <row r="4108" spans="1:16" x14ac:dyDescent="0.25">
      <c r="A4108" s="35">
        <v>4107</v>
      </c>
      <c r="B4108" s="89">
        <v>172.08333333333329</v>
      </c>
      <c r="C4108" s="35">
        <f t="shared" si="320"/>
        <v>3</v>
      </c>
      <c r="D4108" s="35">
        <f t="shared" si="323"/>
        <v>172</v>
      </c>
      <c r="E4108" s="35">
        <f t="shared" si="324"/>
        <v>4</v>
      </c>
      <c r="F4108" s="35" t="str">
        <f t="shared" si="321"/>
        <v>Wednesday</v>
      </c>
      <c r="G4108" s="35">
        <f t="shared" si="322"/>
        <v>6</v>
      </c>
      <c r="H4108" s="34">
        <f>CONVERT(INDEX(Htg_StPt_Sch_EZ!$C$4:$I$27,MATCH(Schedules_8760!$C4108,Htg_StPt_Sch_EZ!$B$4:$B$27,0),MATCH(Schedules_8760!$F4108,Htg_StPt_Sch_EZ!$C$3:$I$3,0)),"F","C")</f>
        <v>20.555555555555554</v>
      </c>
      <c r="I4108" s="34">
        <f>CONVERT(INDEX(Htg_StPt_Sch_EZ!$C$31:$I$54,MATCH(Schedules_8760!$C4108,Htg_StPt_Sch_EZ!$B$31:$B$54,0),MATCH(Schedules_8760!$F4108,Htg_StPt_Sch_EZ!$C$30:$I$30,0)),"F","C")</f>
        <v>19.444444444444443</v>
      </c>
      <c r="J4108" s="34">
        <f>CONVERT(INDEX(Clg_StPt_Sch_EZ!$C$4:$I$27,MATCH(Schedules_8760!$C4108,Clg_StPt_Sch_EZ!$B$4:$B$27,0),MATCH(Schedules_8760!$F4108,Clg_StPt_Sch_EZ!$C$3:$I$3,0)),"F","C")</f>
        <v>25.555555555555554</v>
      </c>
      <c r="K4108" s="34">
        <f>CONVERT(INDEX(Clg_StPt_Sch_EZ!$C$31:$I$54,MATCH(Schedules_8760!$C4108,Clg_StPt_Sch_EZ!$B$31:$B$54,0),MATCH(Schedules_8760!$F4108,Clg_StPt_Sch_EZ!$C$30:$I$30,0)),"F","C")</f>
        <v>28.333333333333332</v>
      </c>
      <c r="L4108" s="34">
        <f>CONVERT(INDEX(DHW_StPt_Sch_EZ!$C$4:$I$27,MATCH(Schedules_8760!$C4108,DHW_StPt_Sch_EZ!$B$4:$B$27,0),MATCH(Schedules_8760!$F4108,DHW_StPt_Sch_EZ!$C$3:$I$3,0)),"F","C")</f>
        <v>53.333333333333329</v>
      </c>
      <c r="M4108" s="34">
        <f>CONVERT(INDEX(DHW_StPt_Sch_EZ!$C$31:$I$54,MATCH(Schedules_8760!$C4108,DHW_StPt_Sch_EZ!$B$31:$B$54,0),MATCH(Schedules_8760!$F4108,DHW_StPt_Sch_EZ!$C$30:$I$30,0)),"F","C")</f>
        <v>53.333333333333329</v>
      </c>
      <c r="N4108" s="12"/>
      <c r="O4108" s="12"/>
      <c r="P4108" s="12"/>
    </row>
    <row r="4109" spans="1:16" x14ac:dyDescent="0.25">
      <c r="A4109" s="35">
        <v>4108</v>
      </c>
      <c r="B4109" s="89">
        <v>172.125</v>
      </c>
      <c r="C4109" s="35">
        <f t="shared" si="320"/>
        <v>4</v>
      </c>
      <c r="D4109" s="35">
        <f t="shared" si="323"/>
        <v>172</v>
      </c>
      <c r="E4109" s="35">
        <f t="shared" si="324"/>
        <v>4</v>
      </c>
      <c r="F4109" s="35" t="str">
        <f t="shared" si="321"/>
        <v>Wednesday</v>
      </c>
      <c r="G4109" s="35">
        <f t="shared" si="322"/>
        <v>6</v>
      </c>
      <c r="H4109" s="34">
        <f>CONVERT(INDEX(Htg_StPt_Sch_EZ!$C$4:$I$27,MATCH(Schedules_8760!$C4109,Htg_StPt_Sch_EZ!$B$4:$B$27,0),MATCH(Schedules_8760!$F4109,Htg_StPt_Sch_EZ!$C$3:$I$3,0)),"F","C")</f>
        <v>20.555555555555554</v>
      </c>
      <c r="I4109" s="34">
        <f>CONVERT(INDEX(Htg_StPt_Sch_EZ!$C$31:$I$54,MATCH(Schedules_8760!$C4109,Htg_StPt_Sch_EZ!$B$31:$B$54,0),MATCH(Schedules_8760!$F4109,Htg_StPt_Sch_EZ!$C$30:$I$30,0)),"F","C")</f>
        <v>19.444444444444443</v>
      </c>
      <c r="J4109" s="34">
        <f>CONVERT(INDEX(Clg_StPt_Sch_EZ!$C$4:$I$27,MATCH(Schedules_8760!$C4109,Clg_StPt_Sch_EZ!$B$4:$B$27,0),MATCH(Schedules_8760!$F4109,Clg_StPt_Sch_EZ!$C$3:$I$3,0)),"F","C")</f>
        <v>25.555555555555554</v>
      </c>
      <c r="K4109" s="34">
        <f>CONVERT(INDEX(Clg_StPt_Sch_EZ!$C$31:$I$54,MATCH(Schedules_8760!$C4109,Clg_StPt_Sch_EZ!$B$31:$B$54,0),MATCH(Schedules_8760!$F4109,Clg_StPt_Sch_EZ!$C$30:$I$30,0)),"F","C")</f>
        <v>28.333333333333332</v>
      </c>
      <c r="L4109" s="34">
        <f>CONVERT(INDEX(DHW_StPt_Sch_EZ!$C$4:$I$27,MATCH(Schedules_8760!$C4109,DHW_StPt_Sch_EZ!$B$4:$B$27,0),MATCH(Schedules_8760!$F4109,DHW_StPt_Sch_EZ!$C$3:$I$3,0)),"F","C")</f>
        <v>53.333333333333329</v>
      </c>
      <c r="M4109" s="34">
        <f>CONVERT(INDEX(DHW_StPt_Sch_EZ!$C$31:$I$54,MATCH(Schedules_8760!$C4109,DHW_StPt_Sch_EZ!$B$31:$B$54,0),MATCH(Schedules_8760!$F4109,DHW_StPt_Sch_EZ!$C$30:$I$30,0)),"F","C")</f>
        <v>53.333333333333329</v>
      </c>
      <c r="N4109" s="12"/>
      <c r="O4109" s="12"/>
      <c r="P4109" s="12"/>
    </row>
    <row r="4110" spans="1:16" x14ac:dyDescent="0.25">
      <c r="A4110" s="35">
        <v>4109</v>
      </c>
      <c r="B4110" s="89">
        <v>172.16666666666671</v>
      </c>
      <c r="C4110" s="35">
        <f t="shared" si="320"/>
        <v>5</v>
      </c>
      <c r="D4110" s="35">
        <f t="shared" si="323"/>
        <v>172</v>
      </c>
      <c r="E4110" s="35">
        <f t="shared" si="324"/>
        <v>4</v>
      </c>
      <c r="F4110" s="35" t="str">
        <f t="shared" si="321"/>
        <v>Wednesday</v>
      </c>
      <c r="G4110" s="35">
        <f t="shared" si="322"/>
        <v>6</v>
      </c>
      <c r="H4110" s="34">
        <f>CONVERT(INDEX(Htg_StPt_Sch_EZ!$C$4:$I$27,MATCH(Schedules_8760!$C4110,Htg_StPt_Sch_EZ!$B$4:$B$27,0),MATCH(Schedules_8760!$F4110,Htg_StPt_Sch_EZ!$C$3:$I$3,0)),"F","C")</f>
        <v>20.555555555555554</v>
      </c>
      <c r="I4110" s="34">
        <f>CONVERT(INDEX(Htg_StPt_Sch_EZ!$C$31:$I$54,MATCH(Schedules_8760!$C4110,Htg_StPt_Sch_EZ!$B$31:$B$54,0),MATCH(Schedules_8760!$F4110,Htg_StPt_Sch_EZ!$C$30:$I$30,0)),"F","C")</f>
        <v>19.444444444444443</v>
      </c>
      <c r="J4110" s="34">
        <f>CONVERT(INDEX(Clg_StPt_Sch_EZ!$C$4:$I$27,MATCH(Schedules_8760!$C4110,Clg_StPt_Sch_EZ!$B$4:$B$27,0),MATCH(Schedules_8760!$F4110,Clg_StPt_Sch_EZ!$C$3:$I$3,0)),"F","C")</f>
        <v>25.555555555555554</v>
      </c>
      <c r="K4110" s="34">
        <f>CONVERT(INDEX(Clg_StPt_Sch_EZ!$C$31:$I$54,MATCH(Schedules_8760!$C4110,Clg_StPt_Sch_EZ!$B$31:$B$54,0),MATCH(Schedules_8760!$F4110,Clg_StPt_Sch_EZ!$C$30:$I$30,0)),"F","C")</f>
        <v>28.333333333333332</v>
      </c>
      <c r="L4110" s="34">
        <f>CONVERT(INDEX(DHW_StPt_Sch_EZ!$C$4:$I$27,MATCH(Schedules_8760!$C4110,DHW_StPt_Sch_EZ!$B$4:$B$27,0),MATCH(Schedules_8760!$F4110,DHW_StPt_Sch_EZ!$C$3:$I$3,0)),"F","C")</f>
        <v>53.333333333333329</v>
      </c>
      <c r="M4110" s="34">
        <f>CONVERT(INDEX(DHW_StPt_Sch_EZ!$C$31:$I$54,MATCH(Schedules_8760!$C4110,DHW_StPt_Sch_EZ!$B$31:$B$54,0),MATCH(Schedules_8760!$F4110,DHW_StPt_Sch_EZ!$C$30:$I$30,0)),"F","C")</f>
        <v>53.333333333333329</v>
      </c>
      <c r="N4110" s="12"/>
      <c r="O4110" s="12"/>
      <c r="P4110" s="12"/>
    </row>
    <row r="4111" spans="1:16" x14ac:dyDescent="0.25">
      <c r="A4111" s="35">
        <v>4110</v>
      </c>
      <c r="B4111" s="89">
        <v>172.20833333333329</v>
      </c>
      <c r="C4111" s="35">
        <f t="shared" si="320"/>
        <v>6</v>
      </c>
      <c r="D4111" s="35">
        <f t="shared" si="323"/>
        <v>172</v>
      </c>
      <c r="E4111" s="35">
        <f t="shared" si="324"/>
        <v>4</v>
      </c>
      <c r="F4111" s="35" t="str">
        <f t="shared" si="321"/>
        <v>Wednesday</v>
      </c>
      <c r="G4111" s="35">
        <f t="shared" si="322"/>
        <v>6</v>
      </c>
      <c r="H4111" s="34">
        <f>CONVERT(INDEX(Htg_StPt_Sch_EZ!$C$4:$I$27,MATCH(Schedules_8760!$C4111,Htg_StPt_Sch_EZ!$B$4:$B$27,0),MATCH(Schedules_8760!$F4111,Htg_StPt_Sch_EZ!$C$3:$I$3,0)),"F","C")</f>
        <v>20.555555555555554</v>
      </c>
      <c r="I4111" s="34">
        <f>CONVERT(INDEX(Htg_StPt_Sch_EZ!$C$31:$I$54,MATCH(Schedules_8760!$C4111,Htg_StPt_Sch_EZ!$B$31:$B$54,0),MATCH(Schedules_8760!$F4111,Htg_StPt_Sch_EZ!$C$30:$I$30,0)),"F","C")</f>
        <v>19.444444444444443</v>
      </c>
      <c r="J4111" s="34">
        <f>CONVERT(INDEX(Clg_StPt_Sch_EZ!$C$4:$I$27,MATCH(Schedules_8760!$C4111,Clg_StPt_Sch_EZ!$B$4:$B$27,0),MATCH(Schedules_8760!$F4111,Clg_StPt_Sch_EZ!$C$3:$I$3,0)),"F","C")</f>
        <v>25.555555555555554</v>
      </c>
      <c r="K4111" s="34">
        <f>CONVERT(INDEX(Clg_StPt_Sch_EZ!$C$31:$I$54,MATCH(Schedules_8760!$C4111,Clg_StPt_Sch_EZ!$B$31:$B$54,0),MATCH(Schedules_8760!$F4111,Clg_StPt_Sch_EZ!$C$30:$I$30,0)),"F","C")</f>
        <v>28.333333333333332</v>
      </c>
      <c r="L4111" s="34">
        <f>CONVERT(INDEX(DHW_StPt_Sch_EZ!$C$4:$I$27,MATCH(Schedules_8760!$C4111,DHW_StPt_Sch_EZ!$B$4:$B$27,0),MATCH(Schedules_8760!$F4111,DHW_StPt_Sch_EZ!$C$3:$I$3,0)),"F","C")</f>
        <v>53.333333333333329</v>
      </c>
      <c r="M4111" s="34">
        <f>CONVERT(INDEX(DHW_StPt_Sch_EZ!$C$31:$I$54,MATCH(Schedules_8760!$C4111,DHW_StPt_Sch_EZ!$B$31:$B$54,0),MATCH(Schedules_8760!$F4111,DHW_StPt_Sch_EZ!$C$30:$I$30,0)),"F","C")</f>
        <v>53.333333333333329</v>
      </c>
      <c r="N4111" s="12"/>
      <c r="O4111" s="12"/>
      <c r="P4111" s="12"/>
    </row>
    <row r="4112" spans="1:16" x14ac:dyDescent="0.25">
      <c r="A4112" s="35">
        <v>4111</v>
      </c>
      <c r="B4112" s="89">
        <v>172.25</v>
      </c>
      <c r="C4112" s="35">
        <f t="shared" si="320"/>
        <v>7</v>
      </c>
      <c r="D4112" s="35">
        <f t="shared" si="323"/>
        <v>172</v>
      </c>
      <c r="E4112" s="35">
        <f t="shared" si="324"/>
        <v>4</v>
      </c>
      <c r="F4112" s="35" t="str">
        <f t="shared" si="321"/>
        <v>Wednesday</v>
      </c>
      <c r="G4112" s="35">
        <f t="shared" si="322"/>
        <v>6</v>
      </c>
      <c r="H4112" s="34">
        <f>CONVERT(INDEX(Htg_StPt_Sch_EZ!$C$4:$I$27,MATCH(Schedules_8760!$C4112,Htg_StPt_Sch_EZ!$B$4:$B$27,0),MATCH(Schedules_8760!$F4112,Htg_StPt_Sch_EZ!$C$3:$I$3,0)),"F","C")</f>
        <v>20.555555555555554</v>
      </c>
      <c r="I4112" s="34">
        <f>CONVERT(INDEX(Htg_StPt_Sch_EZ!$C$31:$I$54,MATCH(Schedules_8760!$C4112,Htg_StPt_Sch_EZ!$B$31:$B$54,0),MATCH(Schedules_8760!$F4112,Htg_StPt_Sch_EZ!$C$30:$I$30,0)),"F","C")</f>
        <v>19.444444444444443</v>
      </c>
      <c r="J4112" s="34">
        <f>CONVERT(INDEX(Clg_StPt_Sch_EZ!$C$4:$I$27,MATCH(Schedules_8760!$C4112,Clg_StPt_Sch_EZ!$B$4:$B$27,0),MATCH(Schedules_8760!$F4112,Clg_StPt_Sch_EZ!$C$3:$I$3,0)),"F","C")</f>
        <v>25.555555555555554</v>
      </c>
      <c r="K4112" s="34">
        <f>CONVERT(INDEX(Clg_StPt_Sch_EZ!$C$31:$I$54,MATCH(Schedules_8760!$C4112,Clg_StPt_Sch_EZ!$B$31:$B$54,0),MATCH(Schedules_8760!$F4112,Clg_StPt_Sch_EZ!$C$30:$I$30,0)),"F","C")</f>
        <v>28.333333333333332</v>
      </c>
      <c r="L4112" s="34">
        <f>CONVERT(INDEX(DHW_StPt_Sch_EZ!$C$4:$I$27,MATCH(Schedules_8760!$C4112,DHW_StPt_Sch_EZ!$B$4:$B$27,0),MATCH(Schedules_8760!$F4112,DHW_StPt_Sch_EZ!$C$3:$I$3,0)),"F","C")</f>
        <v>53.333333333333329</v>
      </c>
      <c r="M4112" s="34">
        <f>CONVERT(INDEX(DHW_StPt_Sch_EZ!$C$31:$I$54,MATCH(Schedules_8760!$C4112,DHW_StPt_Sch_EZ!$B$31:$B$54,0),MATCH(Schedules_8760!$F4112,DHW_StPt_Sch_EZ!$C$30:$I$30,0)),"F","C")</f>
        <v>53.333333333333329</v>
      </c>
      <c r="N4112" s="12"/>
      <c r="O4112" s="12"/>
      <c r="P4112" s="12"/>
    </row>
    <row r="4113" spans="1:16" x14ac:dyDescent="0.25">
      <c r="A4113" s="35">
        <v>4112</v>
      </c>
      <c r="B4113" s="89">
        <v>172.29166666666671</v>
      </c>
      <c r="C4113" s="35">
        <f t="shared" si="320"/>
        <v>8</v>
      </c>
      <c r="D4113" s="35">
        <f t="shared" si="323"/>
        <v>172</v>
      </c>
      <c r="E4113" s="35">
        <f t="shared" si="324"/>
        <v>4</v>
      </c>
      <c r="F4113" s="35" t="str">
        <f t="shared" si="321"/>
        <v>Wednesday</v>
      </c>
      <c r="G4113" s="35">
        <f t="shared" si="322"/>
        <v>6</v>
      </c>
      <c r="H4113" s="34">
        <f>CONVERT(INDEX(Htg_StPt_Sch_EZ!$C$4:$I$27,MATCH(Schedules_8760!$C4113,Htg_StPt_Sch_EZ!$B$4:$B$27,0),MATCH(Schedules_8760!$F4113,Htg_StPt_Sch_EZ!$C$3:$I$3,0)),"F","C")</f>
        <v>20.555555555555554</v>
      </c>
      <c r="I4113" s="34">
        <f>CONVERT(INDEX(Htg_StPt_Sch_EZ!$C$31:$I$54,MATCH(Schedules_8760!$C4113,Htg_StPt_Sch_EZ!$B$31:$B$54,0),MATCH(Schedules_8760!$F4113,Htg_StPt_Sch_EZ!$C$30:$I$30,0)),"F","C")</f>
        <v>19.444444444444443</v>
      </c>
      <c r="J4113" s="34">
        <f>CONVERT(INDEX(Clg_StPt_Sch_EZ!$C$4:$I$27,MATCH(Schedules_8760!$C4113,Clg_StPt_Sch_EZ!$B$4:$B$27,0),MATCH(Schedules_8760!$F4113,Clg_StPt_Sch_EZ!$C$3:$I$3,0)),"F","C")</f>
        <v>25.555555555555554</v>
      </c>
      <c r="K4113" s="34">
        <f>CONVERT(INDEX(Clg_StPt_Sch_EZ!$C$31:$I$54,MATCH(Schedules_8760!$C4113,Clg_StPt_Sch_EZ!$B$31:$B$54,0),MATCH(Schedules_8760!$F4113,Clg_StPt_Sch_EZ!$C$30:$I$30,0)),"F","C")</f>
        <v>25</v>
      </c>
      <c r="L4113" s="34">
        <f>CONVERT(INDEX(DHW_StPt_Sch_EZ!$C$4:$I$27,MATCH(Schedules_8760!$C4113,DHW_StPt_Sch_EZ!$B$4:$B$27,0),MATCH(Schedules_8760!$F4113,DHW_StPt_Sch_EZ!$C$3:$I$3,0)),"F","C")</f>
        <v>53.333333333333329</v>
      </c>
      <c r="M4113" s="34">
        <f>CONVERT(INDEX(DHW_StPt_Sch_EZ!$C$31:$I$54,MATCH(Schedules_8760!$C4113,DHW_StPt_Sch_EZ!$B$31:$B$54,0),MATCH(Schedules_8760!$F4113,DHW_StPt_Sch_EZ!$C$30:$I$30,0)),"F","C")</f>
        <v>53.333333333333329</v>
      </c>
      <c r="N4113" s="12"/>
      <c r="O4113" s="12"/>
      <c r="P4113" s="12"/>
    </row>
    <row r="4114" spans="1:16" x14ac:dyDescent="0.25">
      <c r="A4114" s="35">
        <v>4113</v>
      </c>
      <c r="B4114" s="89">
        <v>172.33333333333329</v>
      </c>
      <c r="C4114" s="35">
        <f t="shared" si="320"/>
        <v>9</v>
      </c>
      <c r="D4114" s="35">
        <f t="shared" si="323"/>
        <v>172</v>
      </c>
      <c r="E4114" s="35">
        <f t="shared" si="324"/>
        <v>4</v>
      </c>
      <c r="F4114" s="35" t="str">
        <f t="shared" si="321"/>
        <v>Wednesday</v>
      </c>
      <c r="G4114" s="35">
        <f t="shared" si="322"/>
        <v>6</v>
      </c>
      <c r="H4114" s="34">
        <f>CONVERT(INDEX(Htg_StPt_Sch_EZ!$C$4:$I$27,MATCH(Schedules_8760!$C4114,Htg_StPt_Sch_EZ!$B$4:$B$27,0),MATCH(Schedules_8760!$F4114,Htg_StPt_Sch_EZ!$C$3:$I$3,0)),"F","C")</f>
        <v>20.555555555555554</v>
      </c>
      <c r="I4114" s="34">
        <f>CONVERT(INDEX(Htg_StPt_Sch_EZ!$C$31:$I$54,MATCH(Schedules_8760!$C4114,Htg_StPt_Sch_EZ!$B$31:$B$54,0),MATCH(Schedules_8760!$F4114,Htg_StPt_Sch_EZ!$C$30:$I$30,0)),"F","C")</f>
        <v>19.444444444444443</v>
      </c>
      <c r="J4114" s="34">
        <f>CONVERT(INDEX(Clg_StPt_Sch_EZ!$C$4:$I$27,MATCH(Schedules_8760!$C4114,Clg_StPt_Sch_EZ!$B$4:$B$27,0),MATCH(Schedules_8760!$F4114,Clg_StPt_Sch_EZ!$C$3:$I$3,0)),"F","C")</f>
        <v>25.555555555555554</v>
      </c>
      <c r="K4114" s="34">
        <f>CONVERT(INDEX(Clg_StPt_Sch_EZ!$C$31:$I$54,MATCH(Schedules_8760!$C4114,Clg_StPt_Sch_EZ!$B$31:$B$54,0),MATCH(Schedules_8760!$F4114,Clg_StPt_Sch_EZ!$C$30:$I$30,0)),"F","C")</f>
        <v>25</v>
      </c>
      <c r="L4114" s="34">
        <f>CONVERT(INDEX(DHW_StPt_Sch_EZ!$C$4:$I$27,MATCH(Schedules_8760!$C4114,DHW_StPt_Sch_EZ!$B$4:$B$27,0),MATCH(Schedules_8760!$F4114,DHW_StPt_Sch_EZ!$C$3:$I$3,0)),"F","C")</f>
        <v>53.333333333333329</v>
      </c>
      <c r="M4114" s="34">
        <f>CONVERT(INDEX(DHW_StPt_Sch_EZ!$C$31:$I$54,MATCH(Schedules_8760!$C4114,DHW_StPt_Sch_EZ!$B$31:$B$54,0),MATCH(Schedules_8760!$F4114,DHW_StPt_Sch_EZ!$C$30:$I$30,0)),"F","C")</f>
        <v>53.333333333333329</v>
      </c>
      <c r="N4114" s="12"/>
      <c r="O4114" s="12"/>
      <c r="P4114" s="12"/>
    </row>
    <row r="4115" spans="1:16" x14ac:dyDescent="0.25">
      <c r="A4115" s="35">
        <v>4114</v>
      </c>
      <c r="B4115" s="89">
        <v>172.375</v>
      </c>
      <c r="C4115" s="35">
        <f t="shared" si="320"/>
        <v>10</v>
      </c>
      <c r="D4115" s="35">
        <f t="shared" si="323"/>
        <v>172</v>
      </c>
      <c r="E4115" s="35">
        <f t="shared" si="324"/>
        <v>4</v>
      </c>
      <c r="F4115" s="35" t="str">
        <f t="shared" si="321"/>
        <v>Wednesday</v>
      </c>
      <c r="G4115" s="35">
        <f t="shared" si="322"/>
        <v>6</v>
      </c>
      <c r="H4115" s="34">
        <f>CONVERT(INDEX(Htg_StPt_Sch_EZ!$C$4:$I$27,MATCH(Schedules_8760!$C4115,Htg_StPt_Sch_EZ!$B$4:$B$27,0),MATCH(Schedules_8760!$F4115,Htg_StPt_Sch_EZ!$C$3:$I$3,0)),"F","C")</f>
        <v>20.555555555555554</v>
      </c>
      <c r="I4115" s="34">
        <f>CONVERT(INDEX(Htg_StPt_Sch_EZ!$C$31:$I$54,MATCH(Schedules_8760!$C4115,Htg_StPt_Sch_EZ!$B$31:$B$54,0),MATCH(Schedules_8760!$F4115,Htg_StPt_Sch_EZ!$C$30:$I$30,0)),"F","C")</f>
        <v>19.444444444444443</v>
      </c>
      <c r="J4115" s="34">
        <f>CONVERT(INDEX(Clg_StPt_Sch_EZ!$C$4:$I$27,MATCH(Schedules_8760!$C4115,Clg_StPt_Sch_EZ!$B$4:$B$27,0),MATCH(Schedules_8760!$F4115,Clg_StPt_Sch_EZ!$C$3:$I$3,0)),"F","C")</f>
        <v>25.555555555555554</v>
      </c>
      <c r="K4115" s="34">
        <f>CONVERT(INDEX(Clg_StPt_Sch_EZ!$C$31:$I$54,MATCH(Schedules_8760!$C4115,Clg_StPt_Sch_EZ!$B$31:$B$54,0),MATCH(Schedules_8760!$F4115,Clg_StPt_Sch_EZ!$C$30:$I$30,0)),"F","C")</f>
        <v>25</v>
      </c>
      <c r="L4115" s="34">
        <f>CONVERT(INDEX(DHW_StPt_Sch_EZ!$C$4:$I$27,MATCH(Schedules_8760!$C4115,DHW_StPt_Sch_EZ!$B$4:$B$27,0),MATCH(Schedules_8760!$F4115,DHW_StPt_Sch_EZ!$C$3:$I$3,0)),"F","C")</f>
        <v>53.333333333333329</v>
      </c>
      <c r="M4115" s="34">
        <f>CONVERT(INDEX(DHW_StPt_Sch_EZ!$C$31:$I$54,MATCH(Schedules_8760!$C4115,DHW_StPt_Sch_EZ!$B$31:$B$54,0),MATCH(Schedules_8760!$F4115,DHW_StPt_Sch_EZ!$C$30:$I$30,0)),"F","C")</f>
        <v>53.333333333333329</v>
      </c>
      <c r="N4115" s="12"/>
      <c r="O4115" s="12"/>
      <c r="P4115" s="12"/>
    </row>
    <row r="4116" spans="1:16" x14ac:dyDescent="0.25">
      <c r="A4116" s="35">
        <v>4115</v>
      </c>
      <c r="B4116" s="89">
        <v>172.41666666666671</v>
      </c>
      <c r="C4116" s="35">
        <f t="shared" si="320"/>
        <v>11</v>
      </c>
      <c r="D4116" s="35">
        <f t="shared" si="323"/>
        <v>172</v>
      </c>
      <c r="E4116" s="35">
        <f t="shared" si="324"/>
        <v>4</v>
      </c>
      <c r="F4116" s="35" t="str">
        <f t="shared" si="321"/>
        <v>Wednesday</v>
      </c>
      <c r="G4116" s="35">
        <f t="shared" si="322"/>
        <v>6</v>
      </c>
      <c r="H4116" s="34">
        <f>CONVERT(INDEX(Htg_StPt_Sch_EZ!$C$4:$I$27,MATCH(Schedules_8760!$C4116,Htg_StPt_Sch_EZ!$B$4:$B$27,0),MATCH(Schedules_8760!$F4116,Htg_StPt_Sch_EZ!$C$3:$I$3,0)),"F","C")</f>
        <v>20.555555555555554</v>
      </c>
      <c r="I4116" s="34">
        <f>CONVERT(INDEX(Htg_StPt_Sch_EZ!$C$31:$I$54,MATCH(Schedules_8760!$C4116,Htg_StPt_Sch_EZ!$B$31:$B$54,0),MATCH(Schedules_8760!$F4116,Htg_StPt_Sch_EZ!$C$30:$I$30,0)),"F","C")</f>
        <v>19.444444444444443</v>
      </c>
      <c r="J4116" s="34">
        <f>CONVERT(INDEX(Clg_StPt_Sch_EZ!$C$4:$I$27,MATCH(Schedules_8760!$C4116,Clg_StPt_Sch_EZ!$B$4:$B$27,0),MATCH(Schedules_8760!$F4116,Clg_StPt_Sch_EZ!$C$3:$I$3,0)),"F","C")</f>
        <v>25.555555555555554</v>
      </c>
      <c r="K4116" s="34">
        <f>CONVERT(INDEX(Clg_StPt_Sch_EZ!$C$31:$I$54,MATCH(Schedules_8760!$C4116,Clg_StPt_Sch_EZ!$B$31:$B$54,0),MATCH(Schedules_8760!$F4116,Clg_StPt_Sch_EZ!$C$30:$I$30,0)),"F","C")</f>
        <v>25</v>
      </c>
      <c r="L4116" s="34">
        <f>CONVERT(INDEX(DHW_StPt_Sch_EZ!$C$4:$I$27,MATCH(Schedules_8760!$C4116,DHW_StPt_Sch_EZ!$B$4:$B$27,0),MATCH(Schedules_8760!$F4116,DHW_StPt_Sch_EZ!$C$3:$I$3,0)),"F","C")</f>
        <v>53.333333333333329</v>
      </c>
      <c r="M4116" s="34">
        <f>CONVERT(INDEX(DHW_StPt_Sch_EZ!$C$31:$I$54,MATCH(Schedules_8760!$C4116,DHW_StPt_Sch_EZ!$B$31:$B$54,0),MATCH(Schedules_8760!$F4116,DHW_StPt_Sch_EZ!$C$30:$I$30,0)),"F","C")</f>
        <v>53.333333333333329</v>
      </c>
      <c r="N4116" s="12"/>
      <c r="O4116" s="12"/>
      <c r="P4116" s="12"/>
    </row>
    <row r="4117" spans="1:16" x14ac:dyDescent="0.25">
      <c r="A4117" s="35">
        <v>4116</v>
      </c>
      <c r="B4117" s="89">
        <v>172.45833333333329</v>
      </c>
      <c r="C4117" s="35">
        <f t="shared" si="320"/>
        <v>12</v>
      </c>
      <c r="D4117" s="35">
        <f t="shared" si="323"/>
        <v>172</v>
      </c>
      <c r="E4117" s="35">
        <f t="shared" si="324"/>
        <v>4</v>
      </c>
      <c r="F4117" s="35" t="str">
        <f t="shared" si="321"/>
        <v>Wednesday</v>
      </c>
      <c r="G4117" s="35">
        <f t="shared" si="322"/>
        <v>6</v>
      </c>
      <c r="H4117" s="34">
        <f>CONVERT(INDEX(Htg_StPt_Sch_EZ!$C$4:$I$27,MATCH(Schedules_8760!$C4117,Htg_StPt_Sch_EZ!$B$4:$B$27,0),MATCH(Schedules_8760!$F4117,Htg_StPt_Sch_EZ!$C$3:$I$3,0)),"F","C")</f>
        <v>20.555555555555554</v>
      </c>
      <c r="I4117" s="34">
        <f>CONVERT(INDEX(Htg_StPt_Sch_EZ!$C$31:$I$54,MATCH(Schedules_8760!$C4117,Htg_StPt_Sch_EZ!$B$31:$B$54,0),MATCH(Schedules_8760!$F4117,Htg_StPt_Sch_EZ!$C$30:$I$30,0)),"F","C")</f>
        <v>19.444444444444443</v>
      </c>
      <c r="J4117" s="34">
        <f>CONVERT(INDEX(Clg_StPt_Sch_EZ!$C$4:$I$27,MATCH(Schedules_8760!$C4117,Clg_StPt_Sch_EZ!$B$4:$B$27,0),MATCH(Schedules_8760!$F4117,Clg_StPt_Sch_EZ!$C$3:$I$3,0)),"F","C")</f>
        <v>25.555555555555554</v>
      </c>
      <c r="K4117" s="34">
        <f>CONVERT(INDEX(Clg_StPt_Sch_EZ!$C$31:$I$54,MATCH(Schedules_8760!$C4117,Clg_StPt_Sch_EZ!$B$31:$B$54,0),MATCH(Schedules_8760!$F4117,Clg_StPt_Sch_EZ!$C$30:$I$30,0)),"F","C")</f>
        <v>25</v>
      </c>
      <c r="L4117" s="34">
        <f>CONVERT(INDEX(DHW_StPt_Sch_EZ!$C$4:$I$27,MATCH(Schedules_8760!$C4117,DHW_StPt_Sch_EZ!$B$4:$B$27,0),MATCH(Schedules_8760!$F4117,DHW_StPt_Sch_EZ!$C$3:$I$3,0)),"F","C")</f>
        <v>53.333333333333329</v>
      </c>
      <c r="M4117" s="34">
        <f>CONVERT(INDEX(DHW_StPt_Sch_EZ!$C$31:$I$54,MATCH(Schedules_8760!$C4117,DHW_StPt_Sch_EZ!$B$31:$B$54,0),MATCH(Schedules_8760!$F4117,DHW_StPt_Sch_EZ!$C$30:$I$30,0)),"F","C")</f>
        <v>53.333333333333329</v>
      </c>
      <c r="N4117" s="12"/>
      <c r="O4117" s="12"/>
      <c r="P4117" s="12"/>
    </row>
    <row r="4118" spans="1:16" x14ac:dyDescent="0.25">
      <c r="A4118" s="35">
        <v>4117</v>
      </c>
      <c r="B4118" s="89">
        <v>172.5</v>
      </c>
      <c r="C4118" s="35">
        <f t="shared" si="320"/>
        <v>13</v>
      </c>
      <c r="D4118" s="35">
        <f t="shared" si="323"/>
        <v>172</v>
      </c>
      <c r="E4118" s="35">
        <f t="shared" si="324"/>
        <v>4</v>
      </c>
      <c r="F4118" s="35" t="str">
        <f t="shared" si="321"/>
        <v>Wednesday</v>
      </c>
      <c r="G4118" s="35">
        <f t="shared" si="322"/>
        <v>6</v>
      </c>
      <c r="H4118" s="34">
        <f>CONVERT(INDEX(Htg_StPt_Sch_EZ!$C$4:$I$27,MATCH(Schedules_8760!$C4118,Htg_StPt_Sch_EZ!$B$4:$B$27,0),MATCH(Schedules_8760!$F4118,Htg_StPt_Sch_EZ!$C$3:$I$3,0)),"F","C")</f>
        <v>20.555555555555554</v>
      </c>
      <c r="I4118" s="34">
        <f>CONVERT(INDEX(Htg_StPt_Sch_EZ!$C$31:$I$54,MATCH(Schedules_8760!$C4118,Htg_StPt_Sch_EZ!$B$31:$B$54,0),MATCH(Schedules_8760!$F4118,Htg_StPt_Sch_EZ!$C$30:$I$30,0)),"F","C")</f>
        <v>19.444444444444443</v>
      </c>
      <c r="J4118" s="34">
        <f>CONVERT(INDEX(Clg_StPt_Sch_EZ!$C$4:$I$27,MATCH(Schedules_8760!$C4118,Clg_StPt_Sch_EZ!$B$4:$B$27,0),MATCH(Schedules_8760!$F4118,Clg_StPt_Sch_EZ!$C$3:$I$3,0)),"F","C")</f>
        <v>25.555555555555554</v>
      </c>
      <c r="K4118" s="34">
        <f>CONVERT(INDEX(Clg_StPt_Sch_EZ!$C$31:$I$54,MATCH(Schedules_8760!$C4118,Clg_StPt_Sch_EZ!$B$31:$B$54,0),MATCH(Schedules_8760!$F4118,Clg_StPt_Sch_EZ!$C$30:$I$30,0)),"F","C")</f>
        <v>25</v>
      </c>
      <c r="L4118" s="34">
        <f>CONVERT(INDEX(DHW_StPt_Sch_EZ!$C$4:$I$27,MATCH(Schedules_8760!$C4118,DHW_StPt_Sch_EZ!$B$4:$B$27,0),MATCH(Schedules_8760!$F4118,DHW_StPt_Sch_EZ!$C$3:$I$3,0)),"F","C")</f>
        <v>53.333333333333329</v>
      </c>
      <c r="M4118" s="34">
        <f>CONVERT(INDEX(DHW_StPt_Sch_EZ!$C$31:$I$54,MATCH(Schedules_8760!$C4118,DHW_StPt_Sch_EZ!$B$31:$B$54,0),MATCH(Schedules_8760!$F4118,DHW_StPt_Sch_EZ!$C$30:$I$30,0)),"F","C")</f>
        <v>53.333333333333329</v>
      </c>
      <c r="N4118" s="12"/>
      <c r="O4118" s="12"/>
      <c r="P4118" s="12"/>
    </row>
    <row r="4119" spans="1:16" x14ac:dyDescent="0.25">
      <c r="A4119" s="35">
        <v>4118</v>
      </c>
      <c r="B4119" s="89">
        <v>172.54166666666671</v>
      </c>
      <c r="C4119" s="35">
        <f t="shared" si="320"/>
        <v>14</v>
      </c>
      <c r="D4119" s="35">
        <f t="shared" si="323"/>
        <v>172</v>
      </c>
      <c r="E4119" s="35">
        <f t="shared" si="324"/>
        <v>4</v>
      </c>
      <c r="F4119" s="35" t="str">
        <f t="shared" si="321"/>
        <v>Wednesday</v>
      </c>
      <c r="G4119" s="35">
        <f t="shared" si="322"/>
        <v>6</v>
      </c>
      <c r="H4119" s="34">
        <f>CONVERT(INDEX(Htg_StPt_Sch_EZ!$C$4:$I$27,MATCH(Schedules_8760!$C4119,Htg_StPt_Sch_EZ!$B$4:$B$27,0),MATCH(Schedules_8760!$F4119,Htg_StPt_Sch_EZ!$C$3:$I$3,0)),"F","C")</f>
        <v>20.555555555555554</v>
      </c>
      <c r="I4119" s="34">
        <f>CONVERT(INDEX(Htg_StPt_Sch_EZ!$C$31:$I$54,MATCH(Schedules_8760!$C4119,Htg_StPt_Sch_EZ!$B$31:$B$54,0),MATCH(Schedules_8760!$F4119,Htg_StPt_Sch_EZ!$C$30:$I$30,0)),"F","C")</f>
        <v>19.444444444444443</v>
      </c>
      <c r="J4119" s="34">
        <f>CONVERT(INDEX(Clg_StPt_Sch_EZ!$C$4:$I$27,MATCH(Schedules_8760!$C4119,Clg_StPt_Sch_EZ!$B$4:$B$27,0),MATCH(Schedules_8760!$F4119,Clg_StPt_Sch_EZ!$C$3:$I$3,0)),"F","C")</f>
        <v>25.555555555555554</v>
      </c>
      <c r="K4119" s="34">
        <f>CONVERT(INDEX(Clg_StPt_Sch_EZ!$C$31:$I$54,MATCH(Schedules_8760!$C4119,Clg_StPt_Sch_EZ!$B$31:$B$54,0),MATCH(Schedules_8760!$F4119,Clg_StPt_Sch_EZ!$C$30:$I$30,0)),"F","C")</f>
        <v>25</v>
      </c>
      <c r="L4119" s="34">
        <f>CONVERT(INDEX(DHW_StPt_Sch_EZ!$C$4:$I$27,MATCH(Schedules_8760!$C4119,DHW_StPt_Sch_EZ!$B$4:$B$27,0),MATCH(Schedules_8760!$F4119,DHW_StPt_Sch_EZ!$C$3:$I$3,0)),"F","C")</f>
        <v>53.333333333333329</v>
      </c>
      <c r="M4119" s="34">
        <f>CONVERT(INDEX(DHW_StPt_Sch_EZ!$C$31:$I$54,MATCH(Schedules_8760!$C4119,DHW_StPt_Sch_EZ!$B$31:$B$54,0),MATCH(Schedules_8760!$F4119,DHW_StPt_Sch_EZ!$C$30:$I$30,0)),"F","C")</f>
        <v>53.333333333333329</v>
      </c>
      <c r="N4119" s="12"/>
      <c r="O4119" s="12"/>
      <c r="P4119" s="12"/>
    </row>
    <row r="4120" spans="1:16" x14ac:dyDescent="0.25">
      <c r="A4120" s="35">
        <v>4119</v>
      </c>
      <c r="B4120" s="89">
        <v>172.58333333333329</v>
      </c>
      <c r="C4120" s="35">
        <f t="shared" si="320"/>
        <v>15</v>
      </c>
      <c r="D4120" s="35">
        <f t="shared" si="323"/>
        <v>172</v>
      </c>
      <c r="E4120" s="35">
        <f t="shared" si="324"/>
        <v>4</v>
      </c>
      <c r="F4120" s="35" t="str">
        <f t="shared" si="321"/>
        <v>Wednesday</v>
      </c>
      <c r="G4120" s="35">
        <f t="shared" si="322"/>
        <v>6</v>
      </c>
      <c r="H4120" s="34">
        <f>CONVERT(INDEX(Htg_StPt_Sch_EZ!$C$4:$I$27,MATCH(Schedules_8760!$C4120,Htg_StPt_Sch_EZ!$B$4:$B$27,0),MATCH(Schedules_8760!$F4120,Htg_StPt_Sch_EZ!$C$3:$I$3,0)),"F","C")</f>
        <v>20.555555555555554</v>
      </c>
      <c r="I4120" s="34">
        <f>CONVERT(INDEX(Htg_StPt_Sch_EZ!$C$31:$I$54,MATCH(Schedules_8760!$C4120,Htg_StPt_Sch_EZ!$B$31:$B$54,0),MATCH(Schedules_8760!$F4120,Htg_StPt_Sch_EZ!$C$30:$I$30,0)),"F","C")</f>
        <v>21.111111111111111</v>
      </c>
      <c r="J4120" s="34">
        <f>CONVERT(INDEX(Clg_StPt_Sch_EZ!$C$4:$I$27,MATCH(Schedules_8760!$C4120,Clg_StPt_Sch_EZ!$B$4:$B$27,0),MATCH(Schedules_8760!$F4120,Clg_StPt_Sch_EZ!$C$3:$I$3,0)),"F","C")</f>
        <v>25.555555555555554</v>
      </c>
      <c r="K4120" s="34">
        <f>CONVERT(INDEX(Clg_StPt_Sch_EZ!$C$31:$I$54,MATCH(Schedules_8760!$C4120,Clg_StPt_Sch_EZ!$B$31:$B$54,0),MATCH(Schedules_8760!$F4120,Clg_StPt_Sch_EZ!$C$30:$I$30,0)),"F","C")</f>
        <v>25</v>
      </c>
      <c r="L4120" s="34">
        <f>CONVERT(INDEX(DHW_StPt_Sch_EZ!$C$4:$I$27,MATCH(Schedules_8760!$C4120,DHW_StPt_Sch_EZ!$B$4:$B$27,0),MATCH(Schedules_8760!$F4120,DHW_StPt_Sch_EZ!$C$3:$I$3,0)),"F","C")</f>
        <v>53.333333333333329</v>
      </c>
      <c r="M4120" s="34">
        <f>CONVERT(INDEX(DHW_StPt_Sch_EZ!$C$31:$I$54,MATCH(Schedules_8760!$C4120,DHW_StPt_Sch_EZ!$B$31:$B$54,0),MATCH(Schedules_8760!$F4120,DHW_StPt_Sch_EZ!$C$30:$I$30,0)),"F","C")</f>
        <v>53.333333333333329</v>
      </c>
      <c r="N4120" s="12"/>
      <c r="O4120" s="12"/>
      <c r="P4120" s="12"/>
    </row>
    <row r="4121" spans="1:16" x14ac:dyDescent="0.25">
      <c r="A4121" s="35">
        <v>4120</v>
      </c>
      <c r="B4121" s="89">
        <v>172.625</v>
      </c>
      <c r="C4121" s="35">
        <f t="shared" si="320"/>
        <v>16</v>
      </c>
      <c r="D4121" s="35">
        <f t="shared" si="323"/>
        <v>172</v>
      </c>
      <c r="E4121" s="35">
        <f t="shared" si="324"/>
        <v>4</v>
      </c>
      <c r="F4121" s="35" t="str">
        <f t="shared" si="321"/>
        <v>Wednesday</v>
      </c>
      <c r="G4121" s="35">
        <f t="shared" si="322"/>
        <v>6</v>
      </c>
      <c r="H4121" s="34">
        <f>CONVERT(INDEX(Htg_StPt_Sch_EZ!$C$4:$I$27,MATCH(Schedules_8760!$C4121,Htg_StPt_Sch_EZ!$B$4:$B$27,0),MATCH(Schedules_8760!$F4121,Htg_StPt_Sch_EZ!$C$3:$I$3,0)),"F","C")</f>
        <v>20.555555555555554</v>
      </c>
      <c r="I4121" s="34">
        <f>CONVERT(INDEX(Htg_StPt_Sch_EZ!$C$31:$I$54,MATCH(Schedules_8760!$C4121,Htg_StPt_Sch_EZ!$B$31:$B$54,0),MATCH(Schedules_8760!$F4121,Htg_StPt_Sch_EZ!$C$30:$I$30,0)),"F","C")</f>
        <v>21.111111111111111</v>
      </c>
      <c r="J4121" s="34">
        <f>CONVERT(INDEX(Clg_StPt_Sch_EZ!$C$4:$I$27,MATCH(Schedules_8760!$C4121,Clg_StPt_Sch_EZ!$B$4:$B$27,0),MATCH(Schedules_8760!$F4121,Clg_StPt_Sch_EZ!$C$3:$I$3,0)),"F","C")</f>
        <v>25.555555555555554</v>
      </c>
      <c r="K4121" s="34">
        <f>CONVERT(INDEX(Clg_StPt_Sch_EZ!$C$31:$I$54,MATCH(Schedules_8760!$C4121,Clg_StPt_Sch_EZ!$B$31:$B$54,0),MATCH(Schedules_8760!$F4121,Clg_StPt_Sch_EZ!$C$30:$I$30,0)),"F","C")</f>
        <v>25</v>
      </c>
      <c r="L4121" s="34">
        <f>CONVERT(INDEX(DHW_StPt_Sch_EZ!$C$4:$I$27,MATCH(Schedules_8760!$C4121,DHW_StPt_Sch_EZ!$B$4:$B$27,0),MATCH(Schedules_8760!$F4121,DHW_StPt_Sch_EZ!$C$3:$I$3,0)),"F","C")</f>
        <v>53.333333333333329</v>
      </c>
      <c r="M4121" s="34">
        <f>CONVERT(INDEX(DHW_StPt_Sch_EZ!$C$31:$I$54,MATCH(Schedules_8760!$C4121,DHW_StPt_Sch_EZ!$B$31:$B$54,0),MATCH(Schedules_8760!$F4121,DHW_StPt_Sch_EZ!$C$30:$I$30,0)),"F","C")</f>
        <v>53.333333333333329</v>
      </c>
      <c r="N4121" s="12"/>
      <c r="O4121" s="12"/>
      <c r="P4121" s="12"/>
    </row>
    <row r="4122" spans="1:16" x14ac:dyDescent="0.25">
      <c r="A4122" s="35">
        <v>4121</v>
      </c>
      <c r="B4122" s="89">
        <v>172.66666666666671</v>
      </c>
      <c r="C4122" s="35">
        <f t="shared" si="320"/>
        <v>17</v>
      </c>
      <c r="D4122" s="35">
        <f t="shared" si="323"/>
        <v>172</v>
      </c>
      <c r="E4122" s="35">
        <f t="shared" si="324"/>
        <v>4</v>
      </c>
      <c r="F4122" s="35" t="str">
        <f t="shared" si="321"/>
        <v>Wednesday</v>
      </c>
      <c r="G4122" s="35">
        <f t="shared" si="322"/>
        <v>6</v>
      </c>
      <c r="H4122" s="34">
        <f>CONVERT(INDEX(Htg_StPt_Sch_EZ!$C$4:$I$27,MATCH(Schedules_8760!$C4122,Htg_StPt_Sch_EZ!$B$4:$B$27,0),MATCH(Schedules_8760!$F4122,Htg_StPt_Sch_EZ!$C$3:$I$3,0)),"F","C")</f>
        <v>20.555555555555554</v>
      </c>
      <c r="I4122" s="34">
        <f>CONVERT(INDEX(Htg_StPt_Sch_EZ!$C$31:$I$54,MATCH(Schedules_8760!$C4122,Htg_StPt_Sch_EZ!$B$31:$B$54,0),MATCH(Schedules_8760!$F4122,Htg_StPt_Sch_EZ!$C$30:$I$30,0)),"F","C")</f>
        <v>17.777777777777779</v>
      </c>
      <c r="J4122" s="34">
        <f>CONVERT(INDEX(Clg_StPt_Sch_EZ!$C$4:$I$27,MATCH(Schedules_8760!$C4122,Clg_StPt_Sch_EZ!$B$4:$B$27,0),MATCH(Schedules_8760!$F4122,Clg_StPt_Sch_EZ!$C$3:$I$3,0)),"F","C")</f>
        <v>25.555555555555554</v>
      </c>
      <c r="K4122" s="34">
        <f>CONVERT(INDEX(Clg_StPt_Sch_EZ!$C$31:$I$54,MATCH(Schedules_8760!$C4122,Clg_StPt_Sch_EZ!$B$31:$B$54,0),MATCH(Schedules_8760!$F4122,Clg_StPt_Sch_EZ!$C$30:$I$30,0)),"F","C")</f>
        <v>25</v>
      </c>
      <c r="L4122" s="34">
        <f>CONVERT(INDEX(DHW_StPt_Sch_EZ!$C$4:$I$27,MATCH(Schedules_8760!$C4122,DHW_StPt_Sch_EZ!$B$4:$B$27,0),MATCH(Schedules_8760!$F4122,DHW_StPt_Sch_EZ!$C$3:$I$3,0)),"F","C")</f>
        <v>53.333333333333329</v>
      </c>
      <c r="M4122" s="34">
        <f>CONVERT(INDEX(DHW_StPt_Sch_EZ!$C$31:$I$54,MATCH(Schedules_8760!$C4122,DHW_StPt_Sch_EZ!$B$31:$B$54,0),MATCH(Schedules_8760!$F4122,DHW_StPt_Sch_EZ!$C$30:$I$30,0)),"F","C")</f>
        <v>53.333333333333329</v>
      </c>
      <c r="N4122" s="12"/>
      <c r="O4122" s="12"/>
      <c r="P4122" s="12"/>
    </row>
    <row r="4123" spans="1:16" x14ac:dyDescent="0.25">
      <c r="A4123" s="35">
        <v>4122</v>
      </c>
      <c r="B4123" s="89">
        <v>172.70833333333329</v>
      </c>
      <c r="C4123" s="35">
        <f t="shared" si="320"/>
        <v>18</v>
      </c>
      <c r="D4123" s="35">
        <f t="shared" si="323"/>
        <v>172</v>
      </c>
      <c r="E4123" s="35">
        <f t="shared" si="324"/>
        <v>4</v>
      </c>
      <c r="F4123" s="35" t="str">
        <f t="shared" si="321"/>
        <v>Wednesday</v>
      </c>
      <c r="G4123" s="35">
        <f t="shared" si="322"/>
        <v>6</v>
      </c>
      <c r="H4123" s="34">
        <f>CONVERT(INDEX(Htg_StPt_Sch_EZ!$C$4:$I$27,MATCH(Schedules_8760!$C4123,Htg_StPt_Sch_EZ!$B$4:$B$27,0),MATCH(Schedules_8760!$F4123,Htg_StPt_Sch_EZ!$C$3:$I$3,0)),"F","C")</f>
        <v>20.555555555555554</v>
      </c>
      <c r="I4123" s="34">
        <f>CONVERT(INDEX(Htg_StPt_Sch_EZ!$C$31:$I$54,MATCH(Schedules_8760!$C4123,Htg_StPt_Sch_EZ!$B$31:$B$54,0),MATCH(Schedules_8760!$F4123,Htg_StPt_Sch_EZ!$C$30:$I$30,0)),"F","C")</f>
        <v>17.777777777777779</v>
      </c>
      <c r="J4123" s="34">
        <f>CONVERT(INDEX(Clg_StPt_Sch_EZ!$C$4:$I$27,MATCH(Schedules_8760!$C4123,Clg_StPt_Sch_EZ!$B$4:$B$27,0),MATCH(Schedules_8760!$F4123,Clg_StPt_Sch_EZ!$C$3:$I$3,0)),"F","C")</f>
        <v>25.555555555555554</v>
      </c>
      <c r="K4123" s="34">
        <f>CONVERT(INDEX(Clg_StPt_Sch_EZ!$C$31:$I$54,MATCH(Schedules_8760!$C4123,Clg_StPt_Sch_EZ!$B$31:$B$54,0),MATCH(Schedules_8760!$F4123,Clg_StPt_Sch_EZ!$C$30:$I$30,0)),"F","C")</f>
        <v>28.333333333333332</v>
      </c>
      <c r="L4123" s="34">
        <f>CONVERT(INDEX(DHW_StPt_Sch_EZ!$C$4:$I$27,MATCH(Schedules_8760!$C4123,DHW_StPt_Sch_EZ!$B$4:$B$27,0),MATCH(Schedules_8760!$F4123,DHW_StPt_Sch_EZ!$C$3:$I$3,0)),"F","C")</f>
        <v>53.333333333333329</v>
      </c>
      <c r="M4123" s="34">
        <f>CONVERT(INDEX(DHW_StPt_Sch_EZ!$C$31:$I$54,MATCH(Schedules_8760!$C4123,DHW_StPt_Sch_EZ!$B$31:$B$54,0),MATCH(Schedules_8760!$F4123,DHW_StPt_Sch_EZ!$C$30:$I$30,0)),"F","C")</f>
        <v>53.333333333333329</v>
      </c>
      <c r="N4123" s="12"/>
      <c r="O4123" s="12"/>
      <c r="P4123" s="12"/>
    </row>
    <row r="4124" spans="1:16" x14ac:dyDescent="0.25">
      <c r="A4124" s="35">
        <v>4123</v>
      </c>
      <c r="B4124" s="89">
        <v>172.75</v>
      </c>
      <c r="C4124" s="35">
        <f t="shared" si="320"/>
        <v>19</v>
      </c>
      <c r="D4124" s="35">
        <f t="shared" si="323"/>
        <v>172</v>
      </c>
      <c r="E4124" s="35">
        <f t="shared" si="324"/>
        <v>4</v>
      </c>
      <c r="F4124" s="35" t="str">
        <f t="shared" si="321"/>
        <v>Wednesday</v>
      </c>
      <c r="G4124" s="35">
        <f t="shared" si="322"/>
        <v>6</v>
      </c>
      <c r="H4124" s="34">
        <f>CONVERT(INDEX(Htg_StPt_Sch_EZ!$C$4:$I$27,MATCH(Schedules_8760!$C4124,Htg_StPt_Sch_EZ!$B$4:$B$27,0),MATCH(Schedules_8760!$F4124,Htg_StPt_Sch_EZ!$C$3:$I$3,0)),"F","C")</f>
        <v>20.555555555555554</v>
      </c>
      <c r="I4124" s="34">
        <f>CONVERT(INDEX(Htg_StPt_Sch_EZ!$C$31:$I$54,MATCH(Schedules_8760!$C4124,Htg_StPt_Sch_EZ!$B$31:$B$54,0),MATCH(Schedules_8760!$F4124,Htg_StPt_Sch_EZ!$C$30:$I$30,0)),"F","C")</f>
        <v>18.333333333333332</v>
      </c>
      <c r="J4124" s="34">
        <f>CONVERT(INDEX(Clg_StPt_Sch_EZ!$C$4:$I$27,MATCH(Schedules_8760!$C4124,Clg_StPt_Sch_EZ!$B$4:$B$27,0),MATCH(Schedules_8760!$F4124,Clg_StPt_Sch_EZ!$C$3:$I$3,0)),"F","C")</f>
        <v>25.555555555555554</v>
      </c>
      <c r="K4124" s="34">
        <f>CONVERT(INDEX(Clg_StPt_Sch_EZ!$C$31:$I$54,MATCH(Schedules_8760!$C4124,Clg_StPt_Sch_EZ!$B$31:$B$54,0),MATCH(Schedules_8760!$F4124,Clg_StPt_Sch_EZ!$C$30:$I$30,0)),"F","C")</f>
        <v>28.333333333333332</v>
      </c>
      <c r="L4124" s="34">
        <f>CONVERT(INDEX(DHW_StPt_Sch_EZ!$C$4:$I$27,MATCH(Schedules_8760!$C4124,DHW_StPt_Sch_EZ!$B$4:$B$27,0),MATCH(Schedules_8760!$F4124,DHW_StPt_Sch_EZ!$C$3:$I$3,0)),"F","C")</f>
        <v>53.333333333333329</v>
      </c>
      <c r="M4124" s="34">
        <f>CONVERT(INDEX(DHW_StPt_Sch_EZ!$C$31:$I$54,MATCH(Schedules_8760!$C4124,DHW_StPt_Sch_EZ!$B$31:$B$54,0),MATCH(Schedules_8760!$F4124,DHW_StPt_Sch_EZ!$C$30:$I$30,0)),"F","C")</f>
        <v>53.333333333333329</v>
      </c>
      <c r="N4124" s="12"/>
      <c r="O4124" s="12"/>
      <c r="P4124" s="12"/>
    </row>
    <row r="4125" spans="1:16" x14ac:dyDescent="0.25">
      <c r="A4125" s="35">
        <v>4124</v>
      </c>
      <c r="B4125" s="89">
        <v>172.79166666666671</v>
      </c>
      <c r="C4125" s="35">
        <f t="shared" si="320"/>
        <v>20</v>
      </c>
      <c r="D4125" s="35">
        <f t="shared" si="323"/>
        <v>172</v>
      </c>
      <c r="E4125" s="35">
        <f t="shared" si="324"/>
        <v>4</v>
      </c>
      <c r="F4125" s="35" t="str">
        <f t="shared" si="321"/>
        <v>Wednesday</v>
      </c>
      <c r="G4125" s="35">
        <f t="shared" si="322"/>
        <v>6</v>
      </c>
      <c r="H4125" s="34">
        <f>CONVERT(INDEX(Htg_StPt_Sch_EZ!$C$4:$I$27,MATCH(Schedules_8760!$C4125,Htg_StPt_Sch_EZ!$B$4:$B$27,0),MATCH(Schedules_8760!$F4125,Htg_StPt_Sch_EZ!$C$3:$I$3,0)),"F","C")</f>
        <v>20.555555555555554</v>
      </c>
      <c r="I4125" s="34">
        <f>CONVERT(INDEX(Htg_StPt_Sch_EZ!$C$31:$I$54,MATCH(Schedules_8760!$C4125,Htg_StPt_Sch_EZ!$B$31:$B$54,0),MATCH(Schedules_8760!$F4125,Htg_StPt_Sch_EZ!$C$30:$I$30,0)),"F","C")</f>
        <v>18.888888888888889</v>
      </c>
      <c r="J4125" s="34">
        <f>CONVERT(INDEX(Clg_StPt_Sch_EZ!$C$4:$I$27,MATCH(Schedules_8760!$C4125,Clg_StPt_Sch_EZ!$B$4:$B$27,0),MATCH(Schedules_8760!$F4125,Clg_StPt_Sch_EZ!$C$3:$I$3,0)),"F","C")</f>
        <v>25.555555555555554</v>
      </c>
      <c r="K4125" s="34">
        <f>CONVERT(INDEX(Clg_StPt_Sch_EZ!$C$31:$I$54,MATCH(Schedules_8760!$C4125,Clg_StPt_Sch_EZ!$B$31:$B$54,0),MATCH(Schedules_8760!$F4125,Clg_StPt_Sch_EZ!$C$30:$I$30,0)),"F","C")</f>
        <v>28.333333333333332</v>
      </c>
      <c r="L4125" s="34">
        <f>CONVERT(INDEX(DHW_StPt_Sch_EZ!$C$4:$I$27,MATCH(Schedules_8760!$C4125,DHW_StPt_Sch_EZ!$B$4:$B$27,0),MATCH(Schedules_8760!$F4125,DHW_StPt_Sch_EZ!$C$3:$I$3,0)),"F","C")</f>
        <v>53.333333333333329</v>
      </c>
      <c r="M4125" s="34">
        <f>CONVERT(INDEX(DHW_StPt_Sch_EZ!$C$31:$I$54,MATCH(Schedules_8760!$C4125,DHW_StPt_Sch_EZ!$B$31:$B$54,0),MATCH(Schedules_8760!$F4125,DHW_StPt_Sch_EZ!$C$30:$I$30,0)),"F","C")</f>
        <v>53.333333333333329</v>
      </c>
      <c r="N4125" s="12"/>
      <c r="O4125" s="12"/>
      <c r="P4125" s="12"/>
    </row>
    <row r="4126" spans="1:16" x14ac:dyDescent="0.25">
      <c r="A4126" s="35">
        <v>4125</v>
      </c>
      <c r="B4126" s="89">
        <v>172.83333333333329</v>
      </c>
      <c r="C4126" s="35">
        <f t="shared" si="320"/>
        <v>21</v>
      </c>
      <c r="D4126" s="35">
        <f t="shared" si="323"/>
        <v>172</v>
      </c>
      <c r="E4126" s="35">
        <f t="shared" si="324"/>
        <v>4</v>
      </c>
      <c r="F4126" s="35" t="str">
        <f t="shared" si="321"/>
        <v>Wednesday</v>
      </c>
      <c r="G4126" s="35">
        <f t="shared" si="322"/>
        <v>6</v>
      </c>
      <c r="H4126" s="34">
        <f>CONVERT(INDEX(Htg_StPt_Sch_EZ!$C$4:$I$27,MATCH(Schedules_8760!$C4126,Htg_StPt_Sch_EZ!$B$4:$B$27,0),MATCH(Schedules_8760!$F4126,Htg_StPt_Sch_EZ!$C$3:$I$3,0)),"F","C")</f>
        <v>20.555555555555554</v>
      </c>
      <c r="I4126" s="34">
        <f>CONVERT(INDEX(Htg_StPt_Sch_EZ!$C$31:$I$54,MATCH(Schedules_8760!$C4126,Htg_StPt_Sch_EZ!$B$31:$B$54,0),MATCH(Schedules_8760!$F4126,Htg_StPt_Sch_EZ!$C$30:$I$30,0)),"F","C")</f>
        <v>19.444444444444443</v>
      </c>
      <c r="J4126" s="34">
        <f>CONVERT(INDEX(Clg_StPt_Sch_EZ!$C$4:$I$27,MATCH(Schedules_8760!$C4126,Clg_StPt_Sch_EZ!$B$4:$B$27,0),MATCH(Schedules_8760!$F4126,Clg_StPt_Sch_EZ!$C$3:$I$3,0)),"F","C")</f>
        <v>25.555555555555554</v>
      </c>
      <c r="K4126" s="34">
        <f>CONVERT(INDEX(Clg_StPt_Sch_EZ!$C$31:$I$54,MATCH(Schedules_8760!$C4126,Clg_StPt_Sch_EZ!$B$31:$B$54,0),MATCH(Schedules_8760!$F4126,Clg_StPt_Sch_EZ!$C$30:$I$30,0)),"F","C")</f>
        <v>28.333333333333332</v>
      </c>
      <c r="L4126" s="34">
        <f>CONVERT(INDEX(DHW_StPt_Sch_EZ!$C$4:$I$27,MATCH(Schedules_8760!$C4126,DHW_StPt_Sch_EZ!$B$4:$B$27,0),MATCH(Schedules_8760!$F4126,DHW_StPt_Sch_EZ!$C$3:$I$3,0)),"F","C")</f>
        <v>53.333333333333329</v>
      </c>
      <c r="M4126" s="34">
        <f>CONVERT(INDEX(DHW_StPt_Sch_EZ!$C$31:$I$54,MATCH(Schedules_8760!$C4126,DHW_StPt_Sch_EZ!$B$31:$B$54,0),MATCH(Schedules_8760!$F4126,DHW_StPt_Sch_EZ!$C$30:$I$30,0)),"F","C")</f>
        <v>53.333333333333329</v>
      </c>
      <c r="N4126" s="12"/>
      <c r="O4126" s="12"/>
      <c r="P4126" s="12"/>
    </row>
    <row r="4127" spans="1:16" x14ac:dyDescent="0.25">
      <c r="A4127" s="35">
        <v>4126</v>
      </c>
      <c r="B4127" s="89">
        <v>172.875</v>
      </c>
      <c r="C4127" s="35">
        <f t="shared" si="320"/>
        <v>22</v>
      </c>
      <c r="D4127" s="35">
        <f t="shared" si="323"/>
        <v>172</v>
      </c>
      <c r="E4127" s="35">
        <f t="shared" si="324"/>
        <v>4</v>
      </c>
      <c r="F4127" s="35" t="str">
        <f t="shared" si="321"/>
        <v>Wednesday</v>
      </c>
      <c r="G4127" s="35">
        <f t="shared" si="322"/>
        <v>6</v>
      </c>
      <c r="H4127" s="34">
        <f>CONVERT(INDEX(Htg_StPt_Sch_EZ!$C$4:$I$27,MATCH(Schedules_8760!$C4127,Htg_StPt_Sch_EZ!$B$4:$B$27,0),MATCH(Schedules_8760!$F4127,Htg_StPt_Sch_EZ!$C$3:$I$3,0)),"F","C")</f>
        <v>20.555555555555554</v>
      </c>
      <c r="I4127" s="34">
        <f>CONVERT(INDEX(Htg_StPt_Sch_EZ!$C$31:$I$54,MATCH(Schedules_8760!$C4127,Htg_StPt_Sch_EZ!$B$31:$B$54,0),MATCH(Schedules_8760!$F4127,Htg_StPt_Sch_EZ!$C$30:$I$30,0)),"F","C")</f>
        <v>19.444444444444443</v>
      </c>
      <c r="J4127" s="34">
        <f>CONVERT(INDEX(Clg_StPt_Sch_EZ!$C$4:$I$27,MATCH(Schedules_8760!$C4127,Clg_StPt_Sch_EZ!$B$4:$B$27,0),MATCH(Schedules_8760!$F4127,Clg_StPt_Sch_EZ!$C$3:$I$3,0)),"F","C")</f>
        <v>25.555555555555554</v>
      </c>
      <c r="K4127" s="34">
        <f>CONVERT(INDEX(Clg_StPt_Sch_EZ!$C$31:$I$54,MATCH(Schedules_8760!$C4127,Clg_StPt_Sch_EZ!$B$31:$B$54,0),MATCH(Schedules_8760!$F4127,Clg_StPt_Sch_EZ!$C$30:$I$30,0)),"F","C")</f>
        <v>28.333333333333332</v>
      </c>
      <c r="L4127" s="34">
        <f>CONVERT(INDEX(DHW_StPt_Sch_EZ!$C$4:$I$27,MATCH(Schedules_8760!$C4127,DHW_StPt_Sch_EZ!$B$4:$B$27,0),MATCH(Schedules_8760!$F4127,DHW_StPt_Sch_EZ!$C$3:$I$3,0)),"F","C")</f>
        <v>53.333333333333329</v>
      </c>
      <c r="M4127" s="34">
        <f>CONVERT(INDEX(DHW_StPt_Sch_EZ!$C$31:$I$54,MATCH(Schedules_8760!$C4127,DHW_StPt_Sch_EZ!$B$31:$B$54,0),MATCH(Schedules_8760!$F4127,DHW_StPt_Sch_EZ!$C$30:$I$30,0)),"F","C")</f>
        <v>53.333333333333329</v>
      </c>
      <c r="N4127" s="12"/>
      <c r="O4127" s="12"/>
      <c r="P4127" s="12"/>
    </row>
    <row r="4128" spans="1:16" x14ac:dyDescent="0.25">
      <c r="A4128" s="35">
        <v>4127</v>
      </c>
      <c r="B4128" s="89">
        <v>172.91666666666671</v>
      </c>
      <c r="C4128" s="35">
        <f t="shared" si="320"/>
        <v>23</v>
      </c>
      <c r="D4128" s="35">
        <f t="shared" si="323"/>
        <v>172</v>
      </c>
      <c r="E4128" s="35">
        <f t="shared" si="324"/>
        <v>4</v>
      </c>
      <c r="F4128" s="35" t="str">
        <f t="shared" si="321"/>
        <v>Wednesday</v>
      </c>
      <c r="G4128" s="35">
        <f t="shared" si="322"/>
        <v>6</v>
      </c>
      <c r="H4128" s="34">
        <f>CONVERT(INDEX(Htg_StPt_Sch_EZ!$C$4:$I$27,MATCH(Schedules_8760!$C4128,Htg_StPt_Sch_EZ!$B$4:$B$27,0),MATCH(Schedules_8760!$F4128,Htg_StPt_Sch_EZ!$C$3:$I$3,0)),"F","C")</f>
        <v>20.555555555555554</v>
      </c>
      <c r="I4128" s="34">
        <f>CONVERT(INDEX(Htg_StPt_Sch_EZ!$C$31:$I$54,MATCH(Schedules_8760!$C4128,Htg_StPt_Sch_EZ!$B$31:$B$54,0),MATCH(Schedules_8760!$F4128,Htg_StPt_Sch_EZ!$C$30:$I$30,0)),"F","C")</f>
        <v>19.444444444444443</v>
      </c>
      <c r="J4128" s="34">
        <f>CONVERT(INDEX(Clg_StPt_Sch_EZ!$C$4:$I$27,MATCH(Schedules_8760!$C4128,Clg_StPt_Sch_EZ!$B$4:$B$27,0),MATCH(Schedules_8760!$F4128,Clg_StPt_Sch_EZ!$C$3:$I$3,0)),"F","C")</f>
        <v>25.555555555555554</v>
      </c>
      <c r="K4128" s="34">
        <f>CONVERT(INDEX(Clg_StPt_Sch_EZ!$C$31:$I$54,MATCH(Schedules_8760!$C4128,Clg_StPt_Sch_EZ!$B$31:$B$54,0),MATCH(Schedules_8760!$F4128,Clg_StPt_Sch_EZ!$C$30:$I$30,0)),"F","C")</f>
        <v>28.333333333333332</v>
      </c>
      <c r="L4128" s="34">
        <f>CONVERT(INDEX(DHW_StPt_Sch_EZ!$C$4:$I$27,MATCH(Schedules_8760!$C4128,DHW_StPt_Sch_EZ!$B$4:$B$27,0),MATCH(Schedules_8760!$F4128,DHW_StPt_Sch_EZ!$C$3:$I$3,0)),"F","C")</f>
        <v>53.333333333333329</v>
      </c>
      <c r="M4128" s="34">
        <f>CONVERT(INDEX(DHW_StPt_Sch_EZ!$C$31:$I$54,MATCH(Schedules_8760!$C4128,DHW_StPt_Sch_EZ!$B$31:$B$54,0),MATCH(Schedules_8760!$F4128,DHW_StPt_Sch_EZ!$C$30:$I$30,0)),"F","C")</f>
        <v>53.333333333333329</v>
      </c>
      <c r="N4128" s="12"/>
      <c r="O4128" s="12"/>
      <c r="P4128" s="12"/>
    </row>
    <row r="4129" spans="1:16" x14ac:dyDescent="0.25">
      <c r="A4129" s="35">
        <v>4128</v>
      </c>
      <c r="B4129" s="89">
        <v>172.95833333333329</v>
      </c>
      <c r="C4129" s="35">
        <f t="shared" si="320"/>
        <v>24</v>
      </c>
      <c r="D4129" s="35">
        <f t="shared" si="323"/>
        <v>172</v>
      </c>
      <c r="E4129" s="35">
        <f t="shared" si="324"/>
        <v>4</v>
      </c>
      <c r="F4129" s="35" t="str">
        <f t="shared" si="321"/>
        <v>Wednesday</v>
      </c>
      <c r="G4129" s="35">
        <f t="shared" si="322"/>
        <v>6</v>
      </c>
      <c r="H4129" s="34">
        <f>CONVERT(INDEX(Htg_StPt_Sch_EZ!$C$4:$I$27,MATCH(Schedules_8760!$C4129,Htg_StPt_Sch_EZ!$B$4:$B$27,0),MATCH(Schedules_8760!$F4129,Htg_StPt_Sch_EZ!$C$3:$I$3,0)),"F","C")</f>
        <v>20.555555555555554</v>
      </c>
      <c r="I4129" s="34">
        <f>CONVERT(INDEX(Htg_StPt_Sch_EZ!$C$31:$I$54,MATCH(Schedules_8760!$C4129,Htg_StPt_Sch_EZ!$B$31:$B$54,0),MATCH(Schedules_8760!$F4129,Htg_StPt_Sch_EZ!$C$30:$I$30,0)),"F","C")</f>
        <v>19.444444444444443</v>
      </c>
      <c r="J4129" s="34">
        <f>CONVERT(INDEX(Clg_StPt_Sch_EZ!$C$4:$I$27,MATCH(Schedules_8760!$C4129,Clg_StPt_Sch_EZ!$B$4:$B$27,0),MATCH(Schedules_8760!$F4129,Clg_StPt_Sch_EZ!$C$3:$I$3,0)),"F","C")</f>
        <v>25.555555555555554</v>
      </c>
      <c r="K4129" s="34">
        <f>CONVERT(INDEX(Clg_StPt_Sch_EZ!$C$31:$I$54,MATCH(Schedules_8760!$C4129,Clg_StPt_Sch_EZ!$B$31:$B$54,0),MATCH(Schedules_8760!$F4129,Clg_StPt_Sch_EZ!$C$30:$I$30,0)),"F","C")</f>
        <v>28.333333333333332</v>
      </c>
      <c r="L4129" s="34">
        <f>CONVERT(INDEX(DHW_StPt_Sch_EZ!$C$4:$I$27,MATCH(Schedules_8760!$C4129,DHW_StPt_Sch_EZ!$B$4:$B$27,0),MATCH(Schedules_8760!$F4129,DHW_StPt_Sch_EZ!$C$3:$I$3,0)),"F","C")</f>
        <v>53.333333333333329</v>
      </c>
      <c r="M4129" s="34">
        <f>CONVERT(INDEX(DHW_StPt_Sch_EZ!$C$31:$I$54,MATCH(Schedules_8760!$C4129,DHW_StPt_Sch_EZ!$B$31:$B$54,0),MATCH(Schedules_8760!$F4129,DHW_StPt_Sch_EZ!$C$30:$I$30,0)),"F","C")</f>
        <v>53.333333333333329</v>
      </c>
      <c r="N4129" s="12"/>
      <c r="O4129" s="12"/>
      <c r="P4129" s="12"/>
    </row>
    <row r="4130" spans="1:16" x14ac:dyDescent="0.25">
      <c r="A4130" s="35">
        <v>4129</v>
      </c>
      <c r="B4130" s="89">
        <v>173</v>
      </c>
      <c r="C4130" s="35">
        <f t="shared" si="320"/>
        <v>1</v>
      </c>
      <c r="D4130" s="35">
        <f t="shared" si="323"/>
        <v>173</v>
      </c>
      <c r="E4130" s="35">
        <f t="shared" si="324"/>
        <v>5</v>
      </c>
      <c r="F4130" s="35" t="str">
        <f t="shared" si="321"/>
        <v>Thursday</v>
      </c>
      <c r="G4130" s="35">
        <f t="shared" si="322"/>
        <v>6</v>
      </c>
      <c r="H4130" s="34">
        <f>CONVERT(INDEX(Htg_StPt_Sch_EZ!$C$4:$I$27,MATCH(Schedules_8760!$C4130,Htg_StPt_Sch_EZ!$B$4:$B$27,0),MATCH(Schedules_8760!$F4130,Htg_StPt_Sch_EZ!$C$3:$I$3,0)),"F","C")</f>
        <v>20.555555555555554</v>
      </c>
      <c r="I4130" s="34">
        <f>CONVERT(INDEX(Htg_StPt_Sch_EZ!$C$31:$I$54,MATCH(Schedules_8760!$C4130,Htg_StPt_Sch_EZ!$B$31:$B$54,0),MATCH(Schedules_8760!$F4130,Htg_StPt_Sch_EZ!$C$30:$I$30,0)),"F","C")</f>
        <v>19.444444444444443</v>
      </c>
      <c r="J4130" s="34">
        <f>CONVERT(INDEX(Clg_StPt_Sch_EZ!$C$4:$I$27,MATCH(Schedules_8760!$C4130,Clg_StPt_Sch_EZ!$B$4:$B$27,0),MATCH(Schedules_8760!$F4130,Clg_StPt_Sch_EZ!$C$3:$I$3,0)),"F","C")</f>
        <v>25.555555555555554</v>
      </c>
      <c r="K4130" s="34">
        <f>CONVERT(INDEX(Clg_StPt_Sch_EZ!$C$31:$I$54,MATCH(Schedules_8760!$C4130,Clg_StPt_Sch_EZ!$B$31:$B$54,0),MATCH(Schedules_8760!$F4130,Clg_StPt_Sch_EZ!$C$30:$I$30,0)),"F","C")</f>
        <v>28.333333333333332</v>
      </c>
      <c r="L4130" s="34">
        <f>CONVERT(INDEX(DHW_StPt_Sch_EZ!$C$4:$I$27,MATCH(Schedules_8760!$C4130,DHW_StPt_Sch_EZ!$B$4:$B$27,0),MATCH(Schedules_8760!$F4130,DHW_StPt_Sch_EZ!$C$3:$I$3,0)),"F","C")</f>
        <v>53.333333333333329</v>
      </c>
      <c r="M4130" s="34">
        <f>CONVERT(INDEX(DHW_StPt_Sch_EZ!$C$31:$I$54,MATCH(Schedules_8760!$C4130,DHW_StPt_Sch_EZ!$B$31:$B$54,0),MATCH(Schedules_8760!$F4130,DHW_StPt_Sch_EZ!$C$30:$I$30,0)),"F","C")</f>
        <v>53.333333333333329</v>
      </c>
      <c r="N4130" s="12"/>
      <c r="O4130" s="12"/>
      <c r="P4130" s="12"/>
    </row>
    <row r="4131" spans="1:16" x14ac:dyDescent="0.25">
      <c r="A4131" s="35">
        <v>4130</v>
      </c>
      <c r="B4131" s="89">
        <v>173.04166666666671</v>
      </c>
      <c r="C4131" s="35">
        <f t="shared" si="320"/>
        <v>2</v>
      </c>
      <c r="D4131" s="35">
        <f t="shared" si="323"/>
        <v>173</v>
      </c>
      <c r="E4131" s="35">
        <f t="shared" si="324"/>
        <v>5</v>
      </c>
      <c r="F4131" s="35" t="str">
        <f t="shared" si="321"/>
        <v>Thursday</v>
      </c>
      <c r="G4131" s="35">
        <f t="shared" si="322"/>
        <v>6</v>
      </c>
      <c r="H4131" s="34">
        <f>CONVERT(INDEX(Htg_StPt_Sch_EZ!$C$4:$I$27,MATCH(Schedules_8760!$C4131,Htg_StPt_Sch_EZ!$B$4:$B$27,0),MATCH(Schedules_8760!$F4131,Htg_StPt_Sch_EZ!$C$3:$I$3,0)),"F","C")</f>
        <v>20.555555555555554</v>
      </c>
      <c r="I4131" s="34">
        <f>CONVERT(INDEX(Htg_StPt_Sch_EZ!$C$31:$I$54,MATCH(Schedules_8760!$C4131,Htg_StPt_Sch_EZ!$B$31:$B$54,0),MATCH(Schedules_8760!$F4131,Htg_StPt_Sch_EZ!$C$30:$I$30,0)),"F","C")</f>
        <v>19.444444444444443</v>
      </c>
      <c r="J4131" s="34">
        <f>CONVERT(INDEX(Clg_StPt_Sch_EZ!$C$4:$I$27,MATCH(Schedules_8760!$C4131,Clg_StPt_Sch_EZ!$B$4:$B$27,0),MATCH(Schedules_8760!$F4131,Clg_StPt_Sch_EZ!$C$3:$I$3,0)),"F","C")</f>
        <v>25.555555555555554</v>
      </c>
      <c r="K4131" s="34">
        <f>CONVERT(INDEX(Clg_StPt_Sch_EZ!$C$31:$I$54,MATCH(Schedules_8760!$C4131,Clg_StPt_Sch_EZ!$B$31:$B$54,0),MATCH(Schedules_8760!$F4131,Clg_StPt_Sch_EZ!$C$30:$I$30,0)),"F","C")</f>
        <v>28.333333333333332</v>
      </c>
      <c r="L4131" s="34">
        <f>CONVERT(INDEX(DHW_StPt_Sch_EZ!$C$4:$I$27,MATCH(Schedules_8760!$C4131,DHW_StPt_Sch_EZ!$B$4:$B$27,0),MATCH(Schedules_8760!$F4131,DHW_StPt_Sch_EZ!$C$3:$I$3,0)),"F","C")</f>
        <v>53.333333333333329</v>
      </c>
      <c r="M4131" s="34">
        <f>CONVERT(INDEX(DHW_StPt_Sch_EZ!$C$31:$I$54,MATCH(Schedules_8760!$C4131,DHW_StPt_Sch_EZ!$B$31:$B$54,0),MATCH(Schedules_8760!$F4131,DHW_StPt_Sch_EZ!$C$30:$I$30,0)),"F","C")</f>
        <v>53.333333333333329</v>
      </c>
      <c r="N4131" s="12"/>
      <c r="O4131" s="12"/>
      <c r="P4131" s="12"/>
    </row>
    <row r="4132" spans="1:16" x14ac:dyDescent="0.25">
      <c r="A4132" s="35">
        <v>4131</v>
      </c>
      <c r="B4132" s="89">
        <v>173.08333333333329</v>
      </c>
      <c r="C4132" s="35">
        <f t="shared" si="320"/>
        <v>3</v>
      </c>
      <c r="D4132" s="35">
        <f t="shared" si="323"/>
        <v>173</v>
      </c>
      <c r="E4132" s="35">
        <f t="shared" si="324"/>
        <v>5</v>
      </c>
      <c r="F4132" s="35" t="str">
        <f t="shared" si="321"/>
        <v>Thursday</v>
      </c>
      <c r="G4132" s="35">
        <f t="shared" si="322"/>
        <v>6</v>
      </c>
      <c r="H4132" s="34">
        <f>CONVERT(INDEX(Htg_StPt_Sch_EZ!$C$4:$I$27,MATCH(Schedules_8760!$C4132,Htg_StPt_Sch_EZ!$B$4:$B$27,0),MATCH(Schedules_8760!$F4132,Htg_StPt_Sch_EZ!$C$3:$I$3,0)),"F","C")</f>
        <v>20.555555555555554</v>
      </c>
      <c r="I4132" s="34">
        <f>CONVERT(INDEX(Htg_StPt_Sch_EZ!$C$31:$I$54,MATCH(Schedules_8760!$C4132,Htg_StPt_Sch_EZ!$B$31:$B$54,0),MATCH(Schedules_8760!$F4132,Htg_StPt_Sch_EZ!$C$30:$I$30,0)),"F","C")</f>
        <v>19.444444444444443</v>
      </c>
      <c r="J4132" s="34">
        <f>CONVERT(INDEX(Clg_StPt_Sch_EZ!$C$4:$I$27,MATCH(Schedules_8760!$C4132,Clg_StPt_Sch_EZ!$B$4:$B$27,0),MATCH(Schedules_8760!$F4132,Clg_StPt_Sch_EZ!$C$3:$I$3,0)),"F","C")</f>
        <v>25.555555555555554</v>
      </c>
      <c r="K4132" s="34">
        <f>CONVERT(INDEX(Clg_StPt_Sch_EZ!$C$31:$I$54,MATCH(Schedules_8760!$C4132,Clg_StPt_Sch_EZ!$B$31:$B$54,0),MATCH(Schedules_8760!$F4132,Clg_StPt_Sch_EZ!$C$30:$I$30,0)),"F","C")</f>
        <v>28.333333333333332</v>
      </c>
      <c r="L4132" s="34">
        <f>CONVERT(INDEX(DHW_StPt_Sch_EZ!$C$4:$I$27,MATCH(Schedules_8760!$C4132,DHW_StPt_Sch_EZ!$B$4:$B$27,0),MATCH(Schedules_8760!$F4132,DHW_StPt_Sch_EZ!$C$3:$I$3,0)),"F","C")</f>
        <v>53.333333333333329</v>
      </c>
      <c r="M4132" s="34">
        <f>CONVERT(INDEX(DHW_StPt_Sch_EZ!$C$31:$I$54,MATCH(Schedules_8760!$C4132,DHW_StPt_Sch_EZ!$B$31:$B$54,0),MATCH(Schedules_8760!$F4132,DHW_StPt_Sch_EZ!$C$30:$I$30,0)),"F","C")</f>
        <v>53.333333333333329</v>
      </c>
      <c r="N4132" s="12"/>
      <c r="O4132" s="12"/>
      <c r="P4132" s="12"/>
    </row>
    <row r="4133" spans="1:16" x14ac:dyDescent="0.25">
      <c r="A4133" s="35">
        <v>4132</v>
      </c>
      <c r="B4133" s="89">
        <v>173.125</v>
      </c>
      <c r="C4133" s="35">
        <f t="shared" si="320"/>
        <v>4</v>
      </c>
      <c r="D4133" s="35">
        <f t="shared" si="323"/>
        <v>173</v>
      </c>
      <c r="E4133" s="35">
        <f t="shared" si="324"/>
        <v>5</v>
      </c>
      <c r="F4133" s="35" t="str">
        <f t="shared" si="321"/>
        <v>Thursday</v>
      </c>
      <c r="G4133" s="35">
        <f t="shared" si="322"/>
        <v>6</v>
      </c>
      <c r="H4133" s="34">
        <f>CONVERT(INDEX(Htg_StPt_Sch_EZ!$C$4:$I$27,MATCH(Schedules_8760!$C4133,Htg_StPt_Sch_EZ!$B$4:$B$27,0),MATCH(Schedules_8760!$F4133,Htg_StPt_Sch_EZ!$C$3:$I$3,0)),"F","C")</f>
        <v>20.555555555555554</v>
      </c>
      <c r="I4133" s="34">
        <f>CONVERT(INDEX(Htg_StPt_Sch_EZ!$C$31:$I$54,MATCH(Schedules_8760!$C4133,Htg_StPt_Sch_EZ!$B$31:$B$54,0),MATCH(Schedules_8760!$F4133,Htg_StPt_Sch_EZ!$C$30:$I$30,0)),"F","C")</f>
        <v>19.444444444444443</v>
      </c>
      <c r="J4133" s="34">
        <f>CONVERT(INDEX(Clg_StPt_Sch_EZ!$C$4:$I$27,MATCH(Schedules_8760!$C4133,Clg_StPt_Sch_EZ!$B$4:$B$27,0),MATCH(Schedules_8760!$F4133,Clg_StPt_Sch_EZ!$C$3:$I$3,0)),"F","C")</f>
        <v>25.555555555555554</v>
      </c>
      <c r="K4133" s="34">
        <f>CONVERT(INDEX(Clg_StPt_Sch_EZ!$C$31:$I$54,MATCH(Schedules_8760!$C4133,Clg_StPt_Sch_EZ!$B$31:$B$54,0),MATCH(Schedules_8760!$F4133,Clg_StPt_Sch_EZ!$C$30:$I$30,0)),"F","C")</f>
        <v>28.333333333333332</v>
      </c>
      <c r="L4133" s="34">
        <f>CONVERT(INDEX(DHW_StPt_Sch_EZ!$C$4:$I$27,MATCH(Schedules_8760!$C4133,DHW_StPt_Sch_EZ!$B$4:$B$27,0),MATCH(Schedules_8760!$F4133,DHW_StPt_Sch_EZ!$C$3:$I$3,0)),"F","C")</f>
        <v>53.333333333333329</v>
      </c>
      <c r="M4133" s="34">
        <f>CONVERT(INDEX(DHW_StPt_Sch_EZ!$C$31:$I$54,MATCH(Schedules_8760!$C4133,DHW_StPt_Sch_EZ!$B$31:$B$54,0),MATCH(Schedules_8760!$F4133,DHW_StPt_Sch_EZ!$C$30:$I$30,0)),"F","C")</f>
        <v>53.333333333333329</v>
      </c>
      <c r="N4133" s="12"/>
      <c r="O4133" s="12"/>
      <c r="P4133" s="12"/>
    </row>
    <row r="4134" spans="1:16" x14ac:dyDescent="0.25">
      <c r="A4134" s="35">
        <v>4133</v>
      </c>
      <c r="B4134" s="89">
        <v>173.16666666666671</v>
      </c>
      <c r="C4134" s="35">
        <f t="shared" si="320"/>
        <v>5</v>
      </c>
      <c r="D4134" s="35">
        <f t="shared" si="323"/>
        <v>173</v>
      </c>
      <c r="E4134" s="35">
        <f t="shared" si="324"/>
        <v>5</v>
      </c>
      <c r="F4134" s="35" t="str">
        <f t="shared" si="321"/>
        <v>Thursday</v>
      </c>
      <c r="G4134" s="35">
        <f t="shared" si="322"/>
        <v>6</v>
      </c>
      <c r="H4134" s="34">
        <f>CONVERT(INDEX(Htg_StPt_Sch_EZ!$C$4:$I$27,MATCH(Schedules_8760!$C4134,Htg_StPt_Sch_EZ!$B$4:$B$27,0),MATCH(Schedules_8760!$F4134,Htg_StPt_Sch_EZ!$C$3:$I$3,0)),"F","C")</f>
        <v>20.555555555555554</v>
      </c>
      <c r="I4134" s="34">
        <f>CONVERT(INDEX(Htg_StPt_Sch_EZ!$C$31:$I$54,MATCH(Schedules_8760!$C4134,Htg_StPt_Sch_EZ!$B$31:$B$54,0),MATCH(Schedules_8760!$F4134,Htg_StPt_Sch_EZ!$C$30:$I$30,0)),"F","C")</f>
        <v>19.444444444444443</v>
      </c>
      <c r="J4134" s="34">
        <f>CONVERT(INDEX(Clg_StPt_Sch_EZ!$C$4:$I$27,MATCH(Schedules_8760!$C4134,Clg_StPt_Sch_EZ!$B$4:$B$27,0),MATCH(Schedules_8760!$F4134,Clg_StPt_Sch_EZ!$C$3:$I$3,0)),"F","C")</f>
        <v>25.555555555555554</v>
      </c>
      <c r="K4134" s="34">
        <f>CONVERT(INDEX(Clg_StPt_Sch_EZ!$C$31:$I$54,MATCH(Schedules_8760!$C4134,Clg_StPt_Sch_EZ!$B$31:$B$54,0),MATCH(Schedules_8760!$F4134,Clg_StPt_Sch_EZ!$C$30:$I$30,0)),"F","C")</f>
        <v>28.333333333333332</v>
      </c>
      <c r="L4134" s="34">
        <f>CONVERT(INDEX(DHW_StPt_Sch_EZ!$C$4:$I$27,MATCH(Schedules_8760!$C4134,DHW_StPt_Sch_EZ!$B$4:$B$27,0),MATCH(Schedules_8760!$F4134,DHW_StPt_Sch_EZ!$C$3:$I$3,0)),"F","C")</f>
        <v>53.333333333333329</v>
      </c>
      <c r="M4134" s="34">
        <f>CONVERT(INDEX(DHW_StPt_Sch_EZ!$C$31:$I$54,MATCH(Schedules_8760!$C4134,DHW_StPt_Sch_EZ!$B$31:$B$54,0),MATCH(Schedules_8760!$F4134,DHW_StPt_Sch_EZ!$C$30:$I$30,0)),"F","C")</f>
        <v>53.333333333333329</v>
      </c>
      <c r="N4134" s="12"/>
      <c r="O4134" s="12"/>
      <c r="P4134" s="12"/>
    </row>
    <row r="4135" spans="1:16" x14ac:dyDescent="0.25">
      <c r="A4135" s="35">
        <v>4134</v>
      </c>
      <c r="B4135" s="89">
        <v>173.20833333333329</v>
      </c>
      <c r="C4135" s="35">
        <f t="shared" si="320"/>
        <v>6</v>
      </c>
      <c r="D4135" s="35">
        <f t="shared" si="323"/>
        <v>173</v>
      </c>
      <c r="E4135" s="35">
        <f t="shared" si="324"/>
        <v>5</v>
      </c>
      <c r="F4135" s="35" t="str">
        <f t="shared" si="321"/>
        <v>Thursday</v>
      </c>
      <c r="G4135" s="35">
        <f t="shared" si="322"/>
        <v>6</v>
      </c>
      <c r="H4135" s="34">
        <f>CONVERT(INDEX(Htg_StPt_Sch_EZ!$C$4:$I$27,MATCH(Schedules_8760!$C4135,Htg_StPt_Sch_EZ!$B$4:$B$27,0),MATCH(Schedules_8760!$F4135,Htg_StPt_Sch_EZ!$C$3:$I$3,0)),"F","C")</f>
        <v>20.555555555555554</v>
      </c>
      <c r="I4135" s="34">
        <f>CONVERT(INDEX(Htg_StPt_Sch_EZ!$C$31:$I$54,MATCH(Schedules_8760!$C4135,Htg_StPt_Sch_EZ!$B$31:$B$54,0),MATCH(Schedules_8760!$F4135,Htg_StPt_Sch_EZ!$C$30:$I$30,0)),"F","C")</f>
        <v>19.444444444444443</v>
      </c>
      <c r="J4135" s="34">
        <f>CONVERT(INDEX(Clg_StPt_Sch_EZ!$C$4:$I$27,MATCH(Schedules_8760!$C4135,Clg_StPt_Sch_EZ!$B$4:$B$27,0),MATCH(Schedules_8760!$F4135,Clg_StPt_Sch_EZ!$C$3:$I$3,0)),"F","C")</f>
        <v>25.555555555555554</v>
      </c>
      <c r="K4135" s="34">
        <f>CONVERT(INDEX(Clg_StPt_Sch_EZ!$C$31:$I$54,MATCH(Schedules_8760!$C4135,Clg_StPt_Sch_EZ!$B$31:$B$54,0),MATCH(Schedules_8760!$F4135,Clg_StPt_Sch_EZ!$C$30:$I$30,0)),"F","C")</f>
        <v>28.333333333333332</v>
      </c>
      <c r="L4135" s="34">
        <f>CONVERT(INDEX(DHW_StPt_Sch_EZ!$C$4:$I$27,MATCH(Schedules_8760!$C4135,DHW_StPt_Sch_EZ!$B$4:$B$27,0),MATCH(Schedules_8760!$F4135,DHW_StPt_Sch_EZ!$C$3:$I$3,0)),"F","C")</f>
        <v>53.333333333333329</v>
      </c>
      <c r="M4135" s="34">
        <f>CONVERT(INDEX(DHW_StPt_Sch_EZ!$C$31:$I$54,MATCH(Schedules_8760!$C4135,DHW_StPt_Sch_EZ!$B$31:$B$54,0),MATCH(Schedules_8760!$F4135,DHW_StPt_Sch_EZ!$C$30:$I$30,0)),"F","C")</f>
        <v>53.333333333333329</v>
      </c>
      <c r="N4135" s="12"/>
      <c r="O4135" s="12"/>
      <c r="P4135" s="12"/>
    </row>
    <row r="4136" spans="1:16" x14ac:dyDescent="0.25">
      <c r="A4136" s="35">
        <v>4135</v>
      </c>
      <c r="B4136" s="89">
        <v>173.25</v>
      </c>
      <c r="C4136" s="35">
        <f t="shared" si="320"/>
        <v>7</v>
      </c>
      <c r="D4136" s="35">
        <f t="shared" si="323"/>
        <v>173</v>
      </c>
      <c r="E4136" s="35">
        <f t="shared" si="324"/>
        <v>5</v>
      </c>
      <c r="F4136" s="35" t="str">
        <f t="shared" si="321"/>
        <v>Thursday</v>
      </c>
      <c r="G4136" s="35">
        <f t="shared" si="322"/>
        <v>6</v>
      </c>
      <c r="H4136" s="34">
        <f>CONVERT(INDEX(Htg_StPt_Sch_EZ!$C$4:$I$27,MATCH(Schedules_8760!$C4136,Htg_StPt_Sch_EZ!$B$4:$B$27,0),MATCH(Schedules_8760!$F4136,Htg_StPt_Sch_EZ!$C$3:$I$3,0)),"F","C")</f>
        <v>20.555555555555554</v>
      </c>
      <c r="I4136" s="34">
        <f>CONVERT(INDEX(Htg_StPt_Sch_EZ!$C$31:$I$54,MATCH(Schedules_8760!$C4136,Htg_StPt_Sch_EZ!$B$31:$B$54,0),MATCH(Schedules_8760!$F4136,Htg_StPt_Sch_EZ!$C$30:$I$30,0)),"F","C")</f>
        <v>19.444444444444443</v>
      </c>
      <c r="J4136" s="34">
        <f>CONVERT(INDEX(Clg_StPt_Sch_EZ!$C$4:$I$27,MATCH(Schedules_8760!$C4136,Clg_StPt_Sch_EZ!$B$4:$B$27,0),MATCH(Schedules_8760!$F4136,Clg_StPt_Sch_EZ!$C$3:$I$3,0)),"F","C")</f>
        <v>25.555555555555554</v>
      </c>
      <c r="K4136" s="34">
        <f>CONVERT(INDEX(Clg_StPt_Sch_EZ!$C$31:$I$54,MATCH(Schedules_8760!$C4136,Clg_StPt_Sch_EZ!$B$31:$B$54,0),MATCH(Schedules_8760!$F4136,Clg_StPt_Sch_EZ!$C$30:$I$30,0)),"F","C")</f>
        <v>28.333333333333332</v>
      </c>
      <c r="L4136" s="34">
        <f>CONVERT(INDEX(DHW_StPt_Sch_EZ!$C$4:$I$27,MATCH(Schedules_8760!$C4136,DHW_StPt_Sch_EZ!$B$4:$B$27,0),MATCH(Schedules_8760!$F4136,DHW_StPt_Sch_EZ!$C$3:$I$3,0)),"F","C")</f>
        <v>53.333333333333329</v>
      </c>
      <c r="M4136" s="34">
        <f>CONVERT(INDEX(DHW_StPt_Sch_EZ!$C$31:$I$54,MATCH(Schedules_8760!$C4136,DHW_StPt_Sch_EZ!$B$31:$B$54,0),MATCH(Schedules_8760!$F4136,DHW_StPt_Sch_EZ!$C$30:$I$30,0)),"F","C")</f>
        <v>53.333333333333329</v>
      </c>
      <c r="N4136" s="12"/>
      <c r="O4136" s="12"/>
      <c r="P4136" s="12"/>
    </row>
    <row r="4137" spans="1:16" x14ac:dyDescent="0.25">
      <c r="A4137" s="35">
        <v>4136</v>
      </c>
      <c r="B4137" s="89">
        <v>173.29166666666671</v>
      </c>
      <c r="C4137" s="35">
        <f t="shared" si="320"/>
        <v>8</v>
      </c>
      <c r="D4137" s="35">
        <f t="shared" si="323"/>
        <v>173</v>
      </c>
      <c r="E4137" s="35">
        <f t="shared" si="324"/>
        <v>5</v>
      </c>
      <c r="F4137" s="35" t="str">
        <f t="shared" si="321"/>
        <v>Thursday</v>
      </c>
      <c r="G4137" s="35">
        <f t="shared" si="322"/>
        <v>6</v>
      </c>
      <c r="H4137" s="34">
        <f>CONVERT(INDEX(Htg_StPt_Sch_EZ!$C$4:$I$27,MATCH(Schedules_8760!$C4137,Htg_StPt_Sch_EZ!$B$4:$B$27,0),MATCH(Schedules_8760!$F4137,Htg_StPt_Sch_EZ!$C$3:$I$3,0)),"F","C")</f>
        <v>20.555555555555554</v>
      </c>
      <c r="I4137" s="34">
        <f>CONVERT(INDEX(Htg_StPt_Sch_EZ!$C$31:$I$54,MATCH(Schedules_8760!$C4137,Htg_StPt_Sch_EZ!$B$31:$B$54,0),MATCH(Schedules_8760!$F4137,Htg_StPt_Sch_EZ!$C$30:$I$30,0)),"F","C")</f>
        <v>19.444444444444443</v>
      </c>
      <c r="J4137" s="34">
        <f>CONVERT(INDEX(Clg_StPt_Sch_EZ!$C$4:$I$27,MATCH(Schedules_8760!$C4137,Clg_StPt_Sch_EZ!$B$4:$B$27,0),MATCH(Schedules_8760!$F4137,Clg_StPt_Sch_EZ!$C$3:$I$3,0)),"F","C")</f>
        <v>25.555555555555554</v>
      </c>
      <c r="K4137" s="34">
        <f>CONVERT(INDEX(Clg_StPt_Sch_EZ!$C$31:$I$54,MATCH(Schedules_8760!$C4137,Clg_StPt_Sch_EZ!$B$31:$B$54,0),MATCH(Schedules_8760!$F4137,Clg_StPt_Sch_EZ!$C$30:$I$30,0)),"F","C")</f>
        <v>25</v>
      </c>
      <c r="L4137" s="34">
        <f>CONVERT(INDEX(DHW_StPt_Sch_EZ!$C$4:$I$27,MATCH(Schedules_8760!$C4137,DHW_StPt_Sch_EZ!$B$4:$B$27,0),MATCH(Schedules_8760!$F4137,DHW_StPt_Sch_EZ!$C$3:$I$3,0)),"F","C")</f>
        <v>53.333333333333329</v>
      </c>
      <c r="M4137" s="34">
        <f>CONVERT(INDEX(DHW_StPt_Sch_EZ!$C$31:$I$54,MATCH(Schedules_8760!$C4137,DHW_StPt_Sch_EZ!$B$31:$B$54,0),MATCH(Schedules_8760!$F4137,DHW_StPt_Sch_EZ!$C$30:$I$30,0)),"F","C")</f>
        <v>53.333333333333329</v>
      </c>
      <c r="N4137" s="12"/>
      <c r="O4137" s="12"/>
      <c r="P4137" s="12"/>
    </row>
    <row r="4138" spans="1:16" x14ac:dyDescent="0.25">
      <c r="A4138" s="35">
        <v>4137</v>
      </c>
      <c r="B4138" s="89">
        <v>173.33333333333329</v>
      </c>
      <c r="C4138" s="35">
        <f t="shared" si="320"/>
        <v>9</v>
      </c>
      <c r="D4138" s="35">
        <f t="shared" si="323"/>
        <v>173</v>
      </c>
      <c r="E4138" s="35">
        <f t="shared" si="324"/>
        <v>5</v>
      </c>
      <c r="F4138" s="35" t="str">
        <f t="shared" si="321"/>
        <v>Thursday</v>
      </c>
      <c r="G4138" s="35">
        <f t="shared" si="322"/>
        <v>6</v>
      </c>
      <c r="H4138" s="34">
        <f>CONVERT(INDEX(Htg_StPt_Sch_EZ!$C$4:$I$27,MATCH(Schedules_8760!$C4138,Htg_StPt_Sch_EZ!$B$4:$B$27,0),MATCH(Schedules_8760!$F4138,Htg_StPt_Sch_EZ!$C$3:$I$3,0)),"F","C")</f>
        <v>20.555555555555554</v>
      </c>
      <c r="I4138" s="34">
        <f>CONVERT(INDEX(Htg_StPt_Sch_EZ!$C$31:$I$54,MATCH(Schedules_8760!$C4138,Htg_StPt_Sch_EZ!$B$31:$B$54,0),MATCH(Schedules_8760!$F4138,Htg_StPt_Sch_EZ!$C$30:$I$30,0)),"F","C")</f>
        <v>19.444444444444443</v>
      </c>
      <c r="J4138" s="34">
        <f>CONVERT(INDEX(Clg_StPt_Sch_EZ!$C$4:$I$27,MATCH(Schedules_8760!$C4138,Clg_StPt_Sch_EZ!$B$4:$B$27,0),MATCH(Schedules_8760!$F4138,Clg_StPt_Sch_EZ!$C$3:$I$3,0)),"F","C")</f>
        <v>25.555555555555554</v>
      </c>
      <c r="K4138" s="34">
        <f>CONVERT(INDEX(Clg_StPt_Sch_EZ!$C$31:$I$54,MATCH(Schedules_8760!$C4138,Clg_StPt_Sch_EZ!$B$31:$B$54,0),MATCH(Schedules_8760!$F4138,Clg_StPt_Sch_EZ!$C$30:$I$30,0)),"F","C")</f>
        <v>25</v>
      </c>
      <c r="L4138" s="34">
        <f>CONVERT(INDEX(DHW_StPt_Sch_EZ!$C$4:$I$27,MATCH(Schedules_8760!$C4138,DHW_StPt_Sch_EZ!$B$4:$B$27,0),MATCH(Schedules_8760!$F4138,DHW_StPt_Sch_EZ!$C$3:$I$3,0)),"F","C")</f>
        <v>53.333333333333329</v>
      </c>
      <c r="M4138" s="34">
        <f>CONVERT(INDEX(DHW_StPt_Sch_EZ!$C$31:$I$54,MATCH(Schedules_8760!$C4138,DHW_StPt_Sch_EZ!$B$31:$B$54,0),MATCH(Schedules_8760!$F4138,DHW_StPt_Sch_EZ!$C$30:$I$30,0)),"F","C")</f>
        <v>53.333333333333329</v>
      </c>
      <c r="N4138" s="12"/>
      <c r="O4138" s="12"/>
      <c r="P4138" s="12"/>
    </row>
    <row r="4139" spans="1:16" x14ac:dyDescent="0.25">
      <c r="A4139" s="35">
        <v>4138</v>
      </c>
      <c r="B4139" s="89">
        <v>173.375</v>
      </c>
      <c r="C4139" s="35">
        <f t="shared" si="320"/>
        <v>10</v>
      </c>
      <c r="D4139" s="35">
        <f t="shared" si="323"/>
        <v>173</v>
      </c>
      <c r="E4139" s="35">
        <f t="shared" si="324"/>
        <v>5</v>
      </c>
      <c r="F4139" s="35" t="str">
        <f t="shared" si="321"/>
        <v>Thursday</v>
      </c>
      <c r="G4139" s="35">
        <f t="shared" si="322"/>
        <v>6</v>
      </c>
      <c r="H4139" s="34">
        <f>CONVERT(INDEX(Htg_StPt_Sch_EZ!$C$4:$I$27,MATCH(Schedules_8760!$C4139,Htg_StPt_Sch_EZ!$B$4:$B$27,0),MATCH(Schedules_8760!$F4139,Htg_StPt_Sch_EZ!$C$3:$I$3,0)),"F","C")</f>
        <v>20.555555555555554</v>
      </c>
      <c r="I4139" s="34">
        <f>CONVERT(INDEX(Htg_StPt_Sch_EZ!$C$31:$I$54,MATCH(Schedules_8760!$C4139,Htg_StPt_Sch_EZ!$B$31:$B$54,0),MATCH(Schedules_8760!$F4139,Htg_StPt_Sch_EZ!$C$30:$I$30,0)),"F","C")</f>
        <v>19.444444444444443</v>
      </c>
      <c r="J4139" s="34">
        <f>CONVERT(INDEX(Clg_StPt_Sch_EZ!$C$4:$I$27,MATCH(Schedules_8760!$C4139,Clg_StPt_Sch_EZ!$B$4:$B$27,0),MATCH(Schedules_8760!$F4139,Clg_StPt_Sch_EZ!$C$3:$I$3,0)),"F","C")</f>
        <v>25.555555555555554</v>
      </c>
      <c r="K4139" s="34">
        <f>CONVERT(INDEX(Clg_StPt_Sch_EZ!$C$31:$I$54,MATCH(Schedules_8760!$C4139,Clg_StPt_Sch_EZ!$B$31:$B$54,0),MATCH(Schedules_8760!$F4139,Clg_StPt_Sch_EZ!$C$30:$I$30,0)),"F","C")</f>
        <v>25</v>
      </c>
      <c r="L4139" s="34">
        <f>CONVERT(INDEX(DHW_StPt_Sch_EZ!$C$4:$I$27,MATCH(Schedules_8760!$C4139,DHW_StPt_Sch_EZ!$B$4:$B$27,0),MATCH(Schedules_8760!$F4139,DHW_StPt_Sch_EZ!$C$3:$I$3,0)),"F","C")</f>
        <v>53.333333333333329</v>
      </c>
      <c r="M4139" s="34">
        <f>CONVERT(INDEX(DHW_StPt_Sch_EZ!$C$31:$I$54,MATCH(Schedules_8760!$C4139,DHW_StPt_Sch_EZ!$B$31:$B$54,0),MATCH(Schedules_8760!$F4139,DHW_StPt_Sch_EZ!$C$30:$I$30,0)),"F","C")</f>
        <v>53.333333333333329</v>
      </c>
      <c r="N4139" s="12"/>
      <c r="O4139" s="12"/>
      <c r="P4139" s="12"/>
    </row>
    <row r="4140" spans="1:16" x14ac:dyDescent="0.25">
      <c r="A4140" s="35">
        <v>4139</v>
      </c>
      <c r="B4140" s="89">
        <v>173.41666666666671</v>
      </c>
      <c r="C4140" s="35">
        <f t="shared" si="320"/>
        <v>11</v>
      </c>
      <c r="D4140" s="35">
        <f t="shared" si="323"/>
        <v>173</v>
      </c>
      <c r="E4140" s="35">
        <f t="shared" si="324"/>
        <v>5</v>
      </c>
      <c r="F4140" s="35" t="str">
        <f t="shared" si="321"/>
        <v>Thursday</v>
      </c>
      <c r="G4140" s="35">
        <f t="shared" si="322"/>
        <v>6</v>
      </c>
      <c r="H4140" s="34">
        <f>CONVERT(INDEX(Htg_StPt_Sch_EZ!$C$4:$I$27,MATCH(Schedules_8760!$C4140,Htg_StPt_Sch_EZ!$B$4:$B$27,0),MATCH(Schedules_8760!$F4140,Htg_StPt_Sch_EZ!$C$3:$I$3,0)),"F","C")</f>
        <v>20.555555555555554</v>
      </c>
      <c r="I4140" s="34">
        <f>CONVERT(INDEX(Htg_StPt_Sch_EZ!$C$31:$I$54,MATCH(Schedules_8760!$C4140,Htg_StPt_Sch_EZ!$B$31:$B$54,0),MATCH(Schedules_8760!$F4140,Htg_StPt_Sch_EZ!$C$30:$I$30,0)),"F","C")</f>
        <v>19.444444444444443</v>
      </c>
      <c r="J4140" s="34">
        <f>CONVERT(INDEX(Clg_StPt_Sch_EZ!$C$4:$I$27,MATCH(Schedules_8760!$C4140,Clg_StPt_Sch_EZ!$B$4:$B$27,0),MATCH(Schedules_8760!$F4140,Clg_StPt_Sch_EZ!$C$3:$I$3,0)),"F","C")</f>
        <v>25.555555555555554</v>
      </c>
      <c r="K4140" s="34">
        <f>CONVERT(INDEX(Clg_StPt_Sch_EZ!$C$31:$I$54,MATCH(Schedules_8760!$C4140,Clg_StPt_Sch_EZ!$B$31:$B$54,0),MATCH(Schedules_8760!$F4140,Clg_StPt_Sch_EZ!$C$30:$I$30,0)),"F","C")</f>
        <v>25</v>
      </c>
      <c r="L4140" s="34">
        <f>CONVERT(INDEX(DHW_StPt_Sch_EZ!$C$4:$I$27,MATCH(Schedules_8760!$C4140,DHW_StPt_Sch_EZ!$B$4:$B$27,0),MATCH(Schedules_8760!$F4140,DHW_StPt_Sch_EZ!$C$3:$I$3,0)),"F","C")</f>
        <v>53.333333333333329</v>
      </c>
      <c r="M4140" s="34">
        <f>CONVERT(INDEX(DHW_StPt_Sch_EZ!$C$31:$I$54,MATCH(Schedules_8760!$C4140,DHW_StPt_Sch_EZ!$B$31:$B$54,0),MATCH(Schedules_8760!$F4140,DHW_StPt_Sch_EZ!$C$30:$I$30,0)),"F","C")</f>
        <v>53.333333333333329</v>
      </c>
      <c r="N4140" s="12"/>
      <c r="O4140" s="12"/>
      <c r="P4140" s="12"/>
    </row>
    <row r="4141" spans="1:16" x14ac:dyDescent="0.25">
      <c r="A4141" s="35">
        <v>4140</v>
      </c>
      <c r="B4141" s="89">
        <v>173.45833333333329</v>
      </c>
      <c r="C4141" s="35">
        <f t="shared" si="320"/>
        <v>12</v>
      </c>
      <c r="D4141" s="35">
        <f t="shared" si="323"/>
        <v>173</v>
      </c>
      <c r="E4141" s="35">
        <f t="shared" si="324"/>
        <v>5</v>
      </c>
      <c r="F4141" s="35" t="str">
        <f t="shared" si="321"/>
        <v>Thursday</v>
      </c>
      <c r="G4141" s="35">
        <f t="shared" si="322"/>
        <v>6</v>
      </c>
      <c r="H4141" s="34">
        <f>CONVERT(INDEX(Htg_StPt_Sch_EZ!$C$4:$I$27,MATCH(Schedules_8760!$C4141,Htg_StPt_Sch_EZ!$B$4:$B$27,0),MATCH(Schedules_8760!$F4141,Htg_StPt_Sch_EZ!$C$3:$I$3,0)),"F","C")</f>
        <v>20.555555555555554</v>
      </c>
      <c r="I4141" s="34">
        <f>CONVERT(INDEX(Htg_StPt_Sch_EZ!$C$31:$I$54,MATCH(Schedules_8760!$C4141,Htg_StPt_Sch_EZ!$B$31:$B$54,0),MATCH(Schedules_8760!$F4141,Htg_StPt_Sch_EZ!$C$30:$I$30,0)),"F","C")</f>
        <v>19.444444444444443</v>
      </c>
      <c r="J4141" s="34">
        <f>CONVERT(INDEX(Clg_StPt_Sch_EZ!$C$4:$I$27,MATCH(Schedules_8760!$C4141,Clg_StPt_Sch_EZ!$B$4:$B$27,0),MATCH(Schedules_8760!$F4141,Clg_StPt_Sch_EZ!$C$3:$I$3,0)),"F","C")</f>
        <v>25.555555555555554</v>
      </c>
      <c r="K4141" s="34">
        <f>CONVERT(INDEX(Clg_StPt_Sch_EZ!$C$31:$I$54,MATCH(Schedules_8760!$C4141,Clg_StPt_Sch_EZ!$B$31:$B$54,0),MATCH(Schedules_8760!$F4141,Clg_StPt_Sch_EZ!$C$30:$I$30,0)),"F","C")</f>
        <v>25</v>
      </c>
      <c r="L4141" s="34">
        <f>CONVERT(INDEX(DHW_StPt_Sch_EZ!$C$4:$I$27,MATCH(Schedules_8760!$C4141,DHW_StPt_Sch_EZ!$B$4:$B$27,0),MATCH(Schedules_8760!$F4141,DHW_StPt_Sch_EZ!$C$3:$I$3,0)),"F","C")</f>
        <v>53.333333333333329</v>
      </c>
      <c r="M4141" s="34">
        <f>CONVERT(INDEX(DHW_StPt_Sch_EZ!$C$31:$I$54,MATCH(Schedules_8760!$C4141,DHW_StPt_Sch_EZ!$B$31:$B$54,0),MATCH(Schedules_8760!$F4141,DHW_StPt_Sch_EZ!$C$30:$I$30,0)),"F","C")</f>
        <v>53.333333333333329</v>
      </c>
      <c r="N4141" s="12"/>
      <c r="O4141" s="12"/>
      <c r="P4141" s="12"/>
    </row>
    <row r="4142" spans="1:16" x14ac:dyDescent="0.25">
      <c r="A4142" s="35">
        <v>4141</v>
      </c>
      <c r="B4142" s="89">
        <v>173.5</v>
      </c>
      <c r="C4142" s="35">
        <f t="shared" si="320"/>
        <v>13</v>
      </c>
      <c r="D4142" s="35">
        <f t="shared" si="323"/>
        <v>173</v>
      </c>
      <c r="E4142" s="35">
        <f t="shared" si="324"/>
        <v>5</v>
      </c>
      <c r="F4142" s="35" t="str">
        <f t="shared" si="321"/>
        <v>Thursday</v>
      </c>
      <c r="G4142" s="35">
        <f t="shared" si="322"/>
        <v>6</v>
      </c>
      <c r="H4142" s="34">
        <f>CONVERT(INDEX(Htg_StPt_Sch_EZ!$C$4:$I$27,MATCH(Schedules_8760!$C4142,Htg_StPt_Sch_EZ!$B$4:$B$27,0),MATCH(Schedules_8760!$F4142,Htg_StPt_Sch_EZ!$C$3:$I$3,0)),"F","C")</f>
        <v>20.555555555555554</v>
      </c>
      <c r="I4142" s="34">
        <f>CONVERT(INDEX(Htg_StPt_Sch_EZ!$C$31:$I$54,MATCH(Schedules_8760!$C4142,Htg_StPt_Sch_EZ!$B$31:$B$54,0),MATCH(Schedules_8760!$F4142,Htg_StPt_Sch_EZ!$C$30:$I$30,0)),"F","C")</f>
        <v>19.444444444444443</v>
      </c>
      <c r="J4142" s="34">
        <f>CONVERT(INDEX(Clg_StPt_Sch_EZ!$C$4:$I$27,MATCH(Schedules_8760!$C4142,Clg_StPt_Sch_EZ!$B$4:$B$27,0),MATCH(Schedules_8760!$F4142,Clg_StPt_Sch_EZ!$C$3:$I$3,0)),"F","C")</f>
        <v>25.555555555555554</v>
      </c>
      <c r="K4142" s="34">
        <f>CONVERT(INDEX(Clg_StPt_Sch_EZ!$C$31:$I$54,MATCH(Schedules_8760!$C4142,Clg_StPt_Sch_EZ!$B$31:$B$54,0),MATCH(Schedules_8760!$F4142,Clg_StPt_Sch_EZ!$C$30:$I$30,0)),"F","C")</f>
        <v>25</v>
      </c>
      <c r="L4142" s="34">
        <f>CONVERT(INDEX(DHW_StPt_Sch_EZ!$C$4:$I$27,MATCH(Schedules_8760!$C4142,DHW_StPt_Sch_EZ!$B$4:$B$27,0),MATCH(Schedules_8760!$F4142,DHW_StPt_Sch_EZ!$C$3:$I$3,0)),"F","C")</f>
        <v>53.333333333333329</v>
      </c>
      <c r="M4142" s="34">
        <f>CONVERT(INDEX(DHW_StPt_Sch_EZ!$C$31:$I$54,MATCH(Schedules_8760!$C4142,DHW_StPt_Sch_EZ!$B$31:$B$54,0),MATCH(Schedules_8760!$F4142,DHW_StPt_Sch_EZ!$C$30:$I$30,0)),"F","C")</f>
        <v>53.333333333333329</v>
      </c>
      <c r="N4142" s="12"/>
      <c r="O4142" s="12"/>
      <c r="P4142" s="12"/>
    </row>
    <row r="4143" spans="1:16" x14ac:dyDescent="0.25">
      <c r="A4143" s="35">
        <v>4142</v>
      </c>
      <c r="B4143" s="89">
        <v>173.54166666666671</v>
      </c>
      <c r="C4143" s="35">
        <f t="shared" si="320"/>
        <v>14</v>
      </c>
      <c r="D4143" s="35">
        <f t="shared" si="323"/>
        <v>173</v>
      </c>
      <c r="E4143" s="35">
        <f t="shared" si="324"/>
        <v>5</v>
      </c>
      <c r="F4143" s="35" t="str">
        <f t="shared" si="321"/>
        <v>Thursday</v>
      </c>
      <c r="G4143" s="35">
        <f t="shared" si="322"/>
        <v>6</v>
      </c>
      <c r="H4143" s="34">
        <f>CONVERT(INDEX(Htg_StPt_Sch_EZ!$C$4:$I$27,MATCH(Schedules_8760!$C4143,Htg_StPt_Sch_EZ!$B$4:$B$27,0),MATCH(Schedules_8760!$F4143,Htg_StPt_Sch_EZ!$C$3:$I$3,0)),"F","C")</f>
        <v>20.555555555555554</v>
      </c>
      <c r="I4143" s="34">
        <f>CONVERT(INDEX(Htg_StPt_Sch_EZ!$C$31:$I$54,MATCH(Schedules_8760!$C4143,Htg_StPt_Sch_EZ!$B$31:$B$54,0),MATCH(Schedules_8760!$F4143,Htg_StPt_Sch_EZ!$C$30:$I$30,0)),"F","C")</f>
        <v>19.444444444444443</v>
      </c>
      <c r="J4143" s="34">
        <f>CONVERT(INDEX(Clg_StPt_Sch_EZ!$C$4:$I$27,MATCH(Schedules_8760!$C4143,Clg_StPt_Sch_EZ!$B$4:$B$27,0),MATCH(Schedules_8760!$F4143,Clg_StPt_Sch_EZ!$C$3:$I$3,0)),"F","C")</f>
        <v>25.555555555555554</v>
      </c>
      <c r="K4143" s="34">
        <f>CONVERT(INDEX(Clg_StPt_Sch_EZ!$C$31:$I$54,MATCH(Schedules_8760!$C4143,Clg_StPt_Sch_EZ!$B$31:$B$54,0),MATCH(Schedules_8760!$F4143,Clg_StPt_Sch_EZ!$C$30:$I$30,0)),"F","C")</f>
        <v>25</v>
      </c>
      <c r="L4143" s="34">
        <f>CONVERT(INDEX(DHW_StPt_Sch_EZ!$C$4:$I$27,MATCH(Schedules_8760!$C4143,DHW_StPt_Sch_EZ!$B$4:$B$27,0),MATCH(Schedules_8760!$F4143,DHW_StPt_Sch_EZ!$C$3:$I$3,0)),"F","C")</f>
        <v>53.333333333333329</v>
      </c>
      <c r="M4143" s="34">
        <f>CONVERT(INDEX(DHW_StPt_Sch_EZ!$C$31:$I$54,MATCH(Schedules_8760!$C4143,DHW_StPt_Sch_EZ!$B$31:$B$54,0),MATCH(Schedules_8760!$F4143,DHW_StPt_Sch_EZ!$C$30:$I$30,0)),"F","C")</f>
        <v>53.333333333333329</v>
      </c>
      <c r="N4143" s="12"/>
      <c r="O4143" s="12"/>
      <c r="P4143" s="12"/>
    </row>
    <row r="4144" spans="1:16" x14ac:dyDescent="0.25">
      <c r="A4144" s="35">
        <v>4143</v>
      </c>
      <c r="B4144" s="89">
        <v>173.58333333333329</v>
      </c>
      <c r="C4144" s="35">
        <f t="shared" si="320"/>
        <v>15</v>
      </c>
      <c r="D4144" s="35">
        <f t="shared" si="323"/>
        <v>173</v>
      </c>
      <c r="E4144" s="35">
        <f t="shared" si="324"/>
        <v>5</v>
      </c>
      <c r="F4144" s="35" t="str">
        <f t="shared" si="321"/>
        <v>Thursday</v>
      </c>
      <c r="G4144" s="35">
        <f t="shared" si="322"/>
        <v>6</v>
      </c>
      <c r="H4144" s="34">
        <f>CONVERT(INDEX(Htg_StPt_Sch_EZ!$C$4:$I$27,MATCH(Schedules_8760!$C4144,Htg_StPt_Sch_EZ!$B$4:$B$27,0),MATCH(Schedules_8760!$F4144,Htg_StPt_Sch_EZ!$C$3:$I$3,0)),"F","C")</f>
        <v>20.555555555555554</v>
      </c>
      <c r="I4144" s="34">
        <f>CONVERT(INDEX(Htg_StPt_Sch_EZ!$C$31:$I$54,MATCH(Schedules_8760!$C4144,Htg_StPt_Sch_EZ!$B$31:$B$54,0),MATCH(Schedules_8760!$F4144,Htg_StPt_Sch_EZ!$C$30:$I$30,0)),"F","C")</f>
        <v>21.111111111111111</v>
      </c>
      <c r="J4144" s="34">
        <f>CONVERT(INDEX(Clg_StPt_Sch_EZ!$C$4:$I$27,MATCH(Schedules_8760!$C4144,Clg_StPt_Sch_EZ!$B$4:$B$27,0),MATCH(Schedules_8760!$F4144,Clg_StPt_Sch_EZ!$C$3:$I$3,0)),"F","C")</f>
        <v>25.555555555555554</v>
      </c>
      <c r="K4144" s="34">
        <f>CONVERT(INDEX(Clg_StPt_Sch_EZ!$C$31:$I$54,MATCH(Schedules_8760!$C4144,Clg_StPt_Sch_EZ!$B$31:$B$54,0),MATCH(Schedules_8760!$F4144,Clg_StPt_Sch_EZ!$C$30:$I$30,0)),"F","C")</f>
        <v>25</v>
      </c>
      <c r="L4144" s="34">
        <f>CONVERT(INDEX(DHW_StPt_Sch_EZ!$C$4:$I$27,MATCH(Schedules_8760!$C4144,DHW_StPt_Sch_EZ!$B$4:$B$27,0),MATCH(Schedules_8760!$F4144,DHW_StPt_Sch_EZ!$C$3:$I$3,0)),"F","C")</f>
        <v>53.333333333333329</v>
      </c>
      <c r="M4144" s="34">
        <f>CONVERT(INDEX(DHW_StPt_Sch_EZ!$C$31:$I$54,MATCH(Schedules_8760!$C4144,DHW_StPt_Sch_EZ!$B$31:$B$54,0),MATCH(Schedules_8760!$F4144,DHW_StPt_Sch_EZ!$C$30:$I$30,0)),"F","C")</f>
        <v>53.333333333333329</v>
      </c>
      <c r="N4144" s="12"/>
      <c r="O4144" s="12"/>
      <c r="P4144" s="12"/>
    </row>
    <row r="4145" spans="1:16" x14ac:dyDescent="0.25">
      <c r="A4145" s="35">
        <v>4144</v>
      </c>
      <c r="B4145" s="89">
        <v>173.625</v>
      </c>
      <c r="C4145" s="35">
        <f t="shared" si="320"/>
        <v>16</v>
      </c>
      <c r="D4145" s="35">
        <f t="shared" si="323"/>
        <v>173</v>
      </c>
      <c r="E4145" s="35">
        <f t="shared" si="324"/>
        <v>5</v>
      </c>
      <c r="F4145" s="35" t="str">
        <f t="shared" si="321"/>
        <v>Thursday</v>
      </c>
      <c r="G4145" s="35">
        <f t="shared" si="322"/>
        <v>6</v>
      </c>
      <c r="H4145" s="34">
        <f>CONVERT(INDEX(Htg_StPt_Sch_EZ!$C$4:$I$27,MATCH(Schedules_8760!$C4145,Htg_StPt_Sch_EZ!$B$4:$B$27,0),MATCH(Schedules_8760!$F4145,Htg_StPt_Sch_EZ!$C$3:$I$3,0)),"F","C")</f>
        <v>20.555555555555554</v>
      </c>
      <c r="I4145" s="34">
        <f>CONVERT(INDEX(Htg_StPt_Sch_EZ!$C$31:$I$54,MATCH(Schedules_8760!$C4145,Htg_StPt_Sch_EZ!$B$31:$B$54,0),MATCH(Schedules_8760!$F4145,Htg_StPt_Sch_EZ!$C$30:$I$30,0)),"F","C")</f>
        <v>21.111111111111111</v>
      </c>
      <c r="J4145" s="34">
        <f>CONVERT(INDEX(Clg_StPt_Sch_EZ!$C$4:$I$27,MATCH(Schedules_8760!$C4145,Clg_StPt_Sch_EZ!$B$4:$B$27,0),MATCH(Schedules_8760!$F4145,Clg_StPt_Sch_EZ!$C$3:$I$3,0)),"F","C")</f>
        <v>25.555555555555554</v>
      </c>
      <c r="K4145" s="34">
        <f>CONVERT(INDEX(Clg_StPt_Sch_EZ!$C$31:$I$54,MATCH(Schedules_8760!$C4145,Clg_StPt_Sch_EZ!$B$31:$B$54,0),MATCH(Schedules_8760!$F4145,Clg_StPt_Sch_EZ!$C$30:$I$30,0)),"F","C")</f>
        <v>25</v>
      </c>
      <c r="L4145" s="34">
        <f>CONVERT(INDEX(DHW_StPt_Sch_EZ!$C$4:$I$27,MATCH(Schedules_8760!$C4145,DHW_StPt_Sch_EZ!$B$4:$B$27,0),MATCH(Schedules_8760!$F4145,DHW_StPt_Sch_EZ!$C$3:$I$3,0)),"F","C")</f>
        <v>53.333333333333329</v>
      </c>
      <c r="M4145" s="34">
        <f>CONVERT(INDEX(DHW_StPt_Sch_EZ!$C$31:$I$54,MATCH(Schedules_8760!$C4145,DHW_StPt_Sch_EZ!$B$31:$B$54,0),MATCH(Schedules_8760!$F4145,DHW_StPt_Sch_EZ!$C$30:$I$30,0)),"F","C")</f>
        <v>53.333333333333329</v>
      </c>
      <c r="N4145" s="12"/>
      <c r="O4145" s="12"/>
      <c r="P4145" s="12"/>
    </row>
    <row r="4146" spans="1:16" x14ac:dyDescent="0.25">
      <c r="A4146" s="35">
        <v>4145</v>
      </c>
      <c r="B4146" s="89">
        <v>173.66666666666671</v>
      </c>
      <c r="C4146" s="35">
        <f t="shared" si="320"/>
        <v>17</v>
      </c>
      <c r="D4146" s="35">
        <f t="shared" si="323"/>
        <v>173</v>
      </c>
      <c r="E4146" s="35">
        <f t="shared" si="324"/>
        <v>5</v>
      </c>
      <c r="F4146" s="35" t="str">
        <f t="shared" si="321"/>
        <v>Thursday</v>
      </c>
      <c r="G4146" s="35">
        <f t="shared" si="322"/>
        <v>6</v>
      </c>
      <c r="H4146" s="34">
        <f>CONVERT(INDEX(Htg_StPt_Sch_EZ!$C$4:$I$27,MATCH(Schedules_8760!$C4146,Htg_StPt_Sch_EZ!$B$4:$B$27,0),MATCH(Schedules_8760!$F4146,Htg_StPt_Sch_EZ!$C$3:$I$3,0)),"F","C")</f>
        <v>20.555555555555554</v>
      </c>
      <c r="I4146" s="34">
        <f>CONVERT(INDEX(Htg_StPt_Sch_EZ!$C$31:$I$54,MATCH(Schedules_8760!$C4146,Htg_StPt_Sch_EZ!$B$31:$B$54,0),MATCH(Schedules_8760!$F4146,Htg_StPt_Sch_EZ!$C$30:$I$30,0)),"F","C")</f>
        <v>17.777777777777779</v>
      </c>
      <c r="J4146" s="34">
        <f>CONVERT(INDEX(Clg_StPt_Sch_EZ!$C$4:$I$27,MATCH(Schedules_8760!$C4146,Clg_StPt_Sch_EZ!$B$4:$B$27,0),MATCH(Schedules_8760!$F4146,Clg_StPt_Sch_EZ!$C$3:$I$3,0)),"F","C")</f>
        <v>25.555555555555554</v>
      </c>
      <c r="K4146" s="34">
        <f>CONVERT(INDEX(Clg_StPt_Sch_EZ!$C$31:$I$54,MATCH(Schedules_8760!$C4146,Clg_StPt_Sch_EZ!$B$31:$B$54,0),MATCH(Schedules_8760!$F4146,Clg_StPt_Sch_EZ!$C$30:$I$30,0)),"F","C")</f>
        <v>25</v>
      </c>
      <c r="L4146" s="34">
        <f>CONVERT(INDEX(DHW_StPt_Sch_EZ!$C$4:$I$27,MATCH(Schedules_8760!$C4146,DHW_StPt_Sch_EZ!$B$4:$B$27,0),MATCH(Schedules_8760!$F4146,DHW_StPt_Sch_EZ!$C$3:$I$3,0)),"F","C")</f>
        <v>53.333333333333329</v>
      </c>
      <c r="M4146" s="34">
        <f>CONVERT(INDEX(DHW_StPt_Sch_EZ!$C$31:$I$54,MATCH(Schedules_8760!$C4146,DHW_StPt_Sch_EZ!$B$31:$B$54,0),MATCH(Schedules_8760!$F4146,DHW_StPt_Sch_EZ!$C$30:$I$30,0)),"F","C")</f>
        <v>53.333333333333329</v>
      </c>
      <c r="N4146" s="12"/>
      <c r="O4146" s="12"/>
      <c r="P4146" s="12"/>
    </row>
    <row r="4147" spans="1:16" x14ac:dyDescent="0.25">
      <c r="A4147" s="35">
        <v>4146</v>
      </c>
      <c r="B4147" s="89">
        <v>173.70833333333329</v>
      </c>
      <c r="C4147" s="35">
        <f t="shared" si="320"/>
        <v>18</v>
      </c>
      <c r="D4147" s="35">
        <f t="shared" si="323"/>
        <v>173</v>
      </c>
      <c r="E4147" s="35">
        <f t="shared" si="324"/>
        <v>5</v>
      </c>
      <c r="F4147" s="35" t="str">
        <f t="shared" si="321"/>
        <v>Thursday</v>
      </c>
      <c r="G4147" s="35">
        <f t="shared" si="322"/>
        <v>6</v>
      </c>
      <c r="H4147" s="34">
        <f>CONVERT(INDEX(Htg_StPt_Sch_EZ!$C$4:$I$27,MATCH(Schedules_8760!$C4147,Htg_StPt_Sch_EZ!$B$4:$B$27,0),MATCH(Schedules_8760!$F4147,Htg_StPt_Sch_EZ!$C$3:$I$3,0)),"F","C")</f>
        <v>20.555555555555554</v>
      </c>
      <c r="I4147" s="34">
        <f>CONVERT(INDEX(Htg_StPt_Sch_EZ!$C$31:$I$54,MATCH(Schedules_8760!$C4147,Htg_StPt_Sch_EZ!$B$31:$B$54,0),MATCH(Schedules_8760!$F4147,Htg_StPt_Sch_EZ!$C$30:$I$30,0)),"F","C")</f>
        <v>17.777777777777779</v>
      </c>
      <c r="J4147" s="34">
        <f>CONVERT(INDEX(Clg_StPt_Sch_EZ!$C$4:$I$27,MATCH(Schedules_8760!$C4147,Clg_StPt_Sch_EZ!$B$4:$B$27,0),MATCH(Schedules_8760!$F4147,Clg_StPt_Sch_EZ!$C$3:$I$3,0)),"F","C")</f>
        <v>25.555555555555554</v>
      </c>
      <c r="K4147" s="34">
        <f>CONVERT(INDEX(Clg_StPt_Sch_EZ!$C$31:$I$54,MATCH(Schedules_8760!$C4147,Clg_StPt_Sch_EZ!$B$31:$B$54,0),MATCH(Schedules_8760!$F4147,Clg_StPt_Sch_EZ!$C$30:$I$30,0)),"F","C")</f>
        <v>28.333333333333332</v>
      </c>
      <c r="L4147" s="34">
        <f>CONVERT(INDEX(DHW_StPt_Sch_EZ!$C$4:$I$27,MATCH(Schedules_8760!$C4147,DHW_StPt_Sch_EZ!$B$4:$B$27,0),MATCH(Schedules_8760!$F4147,DHW_StPt_Sch_EZ!$C$3:$I$3,0)),"F","C")</f>
        <v>53.333333333333329</v>
      </c>
      <c r="M4147" s="34">
        <f>CONVERT(INDEX(DHW_StPt_Sch_EZ!$C$31:$I$54,MATCH(Schedules_8760!$C4147,DHW_StPt_Sch_EZ!$B$31:$B$54,0),MATCH(Schedules_8760!$F4147,DHW_StPt_Sch_EZ!$C$30:$I$30,0)),"F","C")</f>
        <v>53.333333333333329</v>
      </c>
      <c r="N4147" s="12"/>
      <c r="O4147" s="12"/>
      <c r="P4147" s="12"/>
    </row>
    <row r="4148" spans="1:16" x14ac:dyDescent="0.25">
      <c r="A4148" s="35">
        <v>4147</v>
      </c>
      <c r="B4148" s="89">
        <v>173.75</v>
      </c>
      <c r="C4148" s="35">
        <f t="shared" si="320"/>
        <v>19</v>
      </c>
      <c r="D4148" s="35">
        <f t="shared" si="323"/>
        <v>173</v>
      </c>
      <c r="E4148" s="35">
        <f t="shared" si="324"/>
        <v>5</v>
      </c>
      <c r="F4148" s="35" t="str">
        <f t="shared" si="321"/>
        <v>Thursday</v>
      </c>
      <c r="G4148" s="35">
        <f t="shared" si="322"/>
        <v>6</v>
      </c>
      <c r="H4148" s="34">
        <f>CONVERT(INDEX(Htg_StPt_Sch_EZ!$C$4:$I$27,MATCH(Schedules_8760!$C4148,Htg_StPt_Sch_EZ!$B$4:$B$27,0),MATCH(Schedules_8760!$F4148,Htg_StPt_Sch_EZ!$C$3:$I$3,0)),"F","C")</f>
        <v>20.555555555555554</v>
      </c>
      <c r="I4148" s="34">
        <f>CONVERT(INDEX(Htg_StPt_Sch_EZ!$C$31:$I$54,MATCH(Schedules_8760!$C4148,Htg_StPt_Sch_EZ!$B$31:$B$54,0),MATCH(Schedules_8760!$F4148,Htg_StPt_Sch_EZ!$C$30:$I$30,0)),"F","C")</f>
        <v>18.333333333333332</v>
      </c>
      <c r="J4148" s="34">
        <f>CONVERT(INDEX(Clg_StPt_Sch_EZ!$C$4:$I$27,MATCH(Schedules_8760!$C4148,Clg_StPt_Sch_EZ!$B$4:$B$27,0),MATCH(Schedules_8760!$F4148,Clg_StPt_Sch_EZ!$C$3:$I$3,0)),"F","C")</f>
        <v>25.555555555555554</v>
      </c>
      <c r="K4148" s="34">
        <f>CONVERT(INDEX(Clg_StPt_Sch_EZ!$C$31:$I$54,MATCH(Schedules_8760!$C4148,Clg_StPt_Sch_EZ!$B$31:$B$54,0),MATCH(Schedules_8760!$F4148,Clg_StPt_Sch_EZ!$C$30:$I$30,0)),"F","C")</f>
        <v>28.333333333333332</v>
      </c>
      <c r="L4148" s="34">
        <f>CONVERT(INDEX(DHW_StPt_Sch_EZ!$C$4:$I$27,MATCH(Schedules_8760!$C4148,DHW_StPt_Sch_EZ!$B$4:$B$27,0),MATCH(Schedules_8760!$F4148,DHW_StPt_Sch_EZ!$C$3:$I$3,0)),"F","C")</f>
        <v>53.333333333333329</v>
      </c>
      <c r="M4148" s="34">
        <f>CONVERT(INDEX(DHW_StPt_Sch_EZ!$C$31:$I$54,MATCH(Schedules_8760!$C4148,DHW_StPt_Sch_EZ!$B$31:$B$54,0),MATCH(Schedules_8760!$F4148,DHW_StPt_Sch_EZ!$C$30:$I$30,0)),"F","C")</f>
        <v>53.333333333333329</v>
      </c>
      <c r="N4148" s="12"/>
      <c r="O4148" s="12"/>
      <c r="P4148" s="12"/>
    </row>
    <row r="4149" spans="1:16" x14ac:dyDescent="0.25">
      <c r="A4149" s="35">
        <v>4148</v>
      </c>
      <c r="B4149" s="89">
        <v>173.79166666666671</v>
      </c>
      <c r="C4149" s="35">
        <f t="shared" si="320"/>
        <v>20</v>
      </c>
      <c r="D4149" s="35">
        <f t="shared" si="323"/>
        <v>173</v>
      </c>
      <c r="E4149" s="35">
        <f t="shared" si="324"/>
        <v>5</v>
      </c>
      <c r="F4149" s="35" t="str">
        <f t="shared" si="321"/>
        <v>Thursday</v>
      </c>
      <c r="G4149" s="35">
        <f t="shared" si="322"/>
        <v>6</v>
      </c>
      <c r="H4149" s="34">
        <f>CONVERT(INDEX(Htg_StPt_Sch_EZ!$C$4:$I$27,MATCH(Schedules_8760!$C4149,Htg_StPt_Sch_EZ!$B$4:$B$27,0),MATCH(Schedules_8760!$F4149,Htg_StPt_Sch_EZ!$C$3:$I$3,0)),"F","C")</f>
        <v>20.555555555555554</v>
      </c>
      <c r="I4149" s="34">
        <f>CONVERT(INDEX(Htg_StPt_Sch_EZ!$C$31:$I$54,MATCH(Schedules_8760!$C4149,Htg_StPt_Sch_EZ!$B$31:$B$54,0),MATCH(Schedules_8760!$F4149,Htg_StPt_Sch_EZ!$C$30:$I$30,0)),"F","C")</f>
        <v>18.888888888888889</v>
      </c>
      <c r="J4149" s="34">
        <f>CONVERT(INDEX(Clg_StPt_Sch_EZ!$C$4:$I$27,MATCH(Schedules_8760!$C4149,Clg_StPt_Sch_EZ!$B$4:$B$27,0),MATCH(Schedules_8760!$F4149,Clg_StPt_Sch_EZ!$C$3:$I$3,0)),"F","C")</f>
        <v>25.555555555555554</v>
      </c>
      <c r="K4149" s="34">
        <f>CONVERT(INDEX(Clg_StPt_Sch_EZ!$C$31:$I$54,MATCH(Schedules_8760!$C4149,Clg_StPt_Sch_EZ!$B$31:$B$54,0),MATCH(Schedules_8760!$F4149,Clg_StPt_Sch_EZ!$C$30:$I$30,0)),"F","C")</f>
        <v>28.333333333333332</v>
      </c>
      <c r="L4149" s="34">
        <f>CONVERT(INDEX(DHW_StPt_Sch_EZ!$C$4:$I$27,MATCH(Schedules_8760!$C4149,DHW_StPt_Sch_EZ!$B$4:$B$27,0),MATCH(Schedules_8760!$F4149,DHW_StPt_Sch_EZ!$C$3:$I$3,0)),"F","C")</f>
        <v>53.333333333333329</v>
      </c>
      <c r="M4149" s="34">
        <f>CONVERT(INDEX(DHW_StPt_Sch_EZ!$C$31:$I$54,MATCH(Schedules_8760!$C4149,DHW_StPt_Sch_EZ!$B$31:$B$54,0),MATCH(Schedules_8760!$F4149,DHW_StPt_Sch_EZ!$C$30:$I$30,0)),"F","C")</f>
        <v>53.333333333333329</v>
      </c>
      <c r="N4149" s="12"/>
      <c r="O4149" s="12"/>
      <c r="P4149" s="12"/>
    </row>
    <row r="4150" spans="1:16" x14ac:dyDescent="0.25">
      <c r="A4150" s="35">
        <v>4149</v>
      </c>
      <c r="B4150" s="89">
        <v>173.83333333333329</v>
      </c>
      <c r="C4150" s="35">
        <f t="shared" si="320"/>
        <v>21</v>
      </c>
      <c r="D4150" s="35">
        <f t="shared" si="323"/>
        <v>173</v>
      </c>
      <c r="E4150" s="35">
        <f t="shared" si="324"/>
        <v>5</v>
      </c>
      <c r="F4150" s="35" t="str">
        <f t="shared" si="321"/>
        <v>Thursday</v>
      </c>
      <c r="G4150" s="35">
        <f t="shared" si="322"/>
        <v>6</v>
      </c>
      <c r="H4150" s="34">
        <f>CONVERT(INDEX(Htg_StPt_Sch_EZ!$C$4:$I$27,MATCH(Schedules_8760!$C4150,Htg_StPt_Sch_EZ!$B$4:$B$27,0),MATCH(Schedules_8760!$F4150,Htg_StPt_Sch_EZ!$C$3:$I$3,0)),"F","C")</f>
        <v>20.555555555555554</v>
      </c>
      <c r="I4150" s="34">
        <f>CONVERT(INDEX(Htg_StPt_Sch_EZ!$C$31:$I$54,MATCH(Schedules_8760!$C4150,Htg_StPt_Sch_EZ!$B$31:$B$54,0),MATCH(Schedules_8760!$F4150,Htg_StPt_Sch_EZ!$C$30:$I$30,0)),"F","C")</f>
        <v>19.444444444444443</v>
      </c>
      <c r="J4150" s="34">
        <f>CONVERT(INDEX(Clg_StPt_Sch_EZ!$C$4:$I$27,MATCH(Schedules_8760!$C4150,Clg_StPt_Sch_EZ!$B$4:$B$27,0),MATCH(Schedules_8760!$F4150,Clg_StPt_Sch_EZ!$C$3:$I$3,0)),"F","C")</f>
        <v>25.555555555555554</v>
      </c>
      <c r="K4150" s="34">
        <f>CONVERT(INDEX(Clg_StPt_Sch_EZ!$C$31:$I$54,MATCH(Schedules_8760!$C4150,Clg_StPt_Sch_EZ!$B$31:$B$54,0),MATCH(Schedules_8760!$F4150,Clg_StPt_Sch_EZ!$C$30:$I$30,0)),"F","C")</f>
        <v>28.333333333333332</v>
      </c>
      <c r="L4150" s="34">
        <f>CONVERT(INDEX(DHW_StPt_Sch_EZ!$C$4:$I$27,MATCH(Schedules_8760!$C4150,DHW_StPt_Sch_EZ!$B$4:$B$27,0),MATCH(Schedules_8760!$F4150,DHW_StPt_Sch_EZ!$C$3:$I$3,0)),"F","C")</f>
        <v>53.333333333333329</v>
      </c>
      <c r="M4150" s="34">
        <f>CONVERT(INDEX(DHW_StPt_Sch_EZ!$C$31:$I$54,MATCH(Schedules_8760!$C4150,DHW_StPt_Sch_EZ!$B$31:$B$54,0),MATCH(Schedules_8760!$F4150,DHW_StPt_Sch_EZ!$C$30:$I$30,0)),"F","C")</f>
        <v>53.333333333333329</v>
      </c>
      <c r="N4150" s="12"/>
      <c r="O4150" s="12"/>
      <c r="P4150" s="12"/>
    </row>
    <row r="4151" spans="1:16" x14ac:dyDescent="0.25">
      <c r="A4151" s="35">
        <v>4150</v>
      </c>
      <c r="B4151" s="89">
        <v>173.875</v>
      </c>
      <c r="C4151" s="35">
        <f t="shared" si="320"/>
        <v>22</v>
      </c>
      <c r="D4151" s="35">
        <f t="shared" si="323"/>
        <v>173</v>
      </c>
      <c r="E4151" s="35">
        <f t="shared" si="324"/>
        <v>5</v>
      </c>
      <c r="F4151" s="35" t="str">
        <f t="shared" si="321"/>
        <v>Thursday</v>
      </c>
      <c r="G4151" s="35">
        <f t="shared" si="322"/>
        <v>6</v>
      </c>
      <c r="H4151" s="34">
        <f>CONVERT(INDEX(Htg_StPt_Sch_EZ!$C$4:$I$27,MATCH(Schedules_8760!$C4151,Htg_StPt_Sch_EZ!$B$4:$B$27,0),MATCH(Schedules_8760!$F4151,Htg_StPt_Sch_EZ!$C$3:$I$3,0)),"F","C")</f>
        <v>20.555555555555554</v>
      </c>
      <c r="I4151" s="34">
        <f>CONVERT(INDEX(Htg_StPt_Sch_EZ!$C$31:$I$54,MATCH(Schedules_8760!$C4151,Htg_StPt_Sch_EZ!$B$31:$B$54,0),MATCH(Schedules_8760!$F4151,Htg_StPt_Sch_EZ!$C$30:$I$30,0)),"F","C")</f>
        <v>19.444444444444443</v>
      </c>
      <c r="J4151" s="34">
        <f>CONVERT(INDEX(Clg_StPt_Sch_EZ!$C$4:$I$27,MATCH(Schedules_8760!$C4151,Clg_StPt_Sch_EZ!$B$4:$B$27,0),MATCH(Schedules_8760!$F4151,Clg_StPt_Sch_EZ!$C$3:$I$3,0)),"F","C")</f>
        <v>25.555555555555554</v>
      </c>
      <c r="K4151" s="34">
        <f>CONVERT(INDEX(Clg_StPt_Sch_EZ!$C$31:$I$54,MATCH(Schedules_8760!$C4151,Clg_StPt_Sch_EZ!$B$31:$B$54,0),MATCH(Schedules_8760!$F4151,Clg_StPt_Sch_EZ!$C$30:$I$30,0)),"F","C")</f>
        <v>28.333333333333332</v>
      </c>
      <c r="L4151" s="34">
        <f>CONVERT(INDEX(DHW_StPt_Sch_EZ!$C$4:$I$27,MATCH(Schedules_8760!$C4151,DHW_StPt_Sch_EZ!$B$4:$B$27,0),MATCH(Schedules_8760!$F4151,DHW_StPt_Sch_EZ!$C$3:$I$3,0)),"F","C")</f>
        <v>53.333333333333329</v>
      </c>
      <c r="M4151" s="34">
        <f>CONVERT(INDEX(DHW_StPt_Sch_EZ!$C$31:$I$54,MATCH(Schedules_8760!$C4151,DHW_StPt_Sch_EZ!$B$31:$B$54,0),MATCH(Schedules_8760!$F4151,DHW_StPt_Sch_EZ!$C$30:$I$30,0)),"F","C")</f>
        <v>53.333333333333329</v>
      </c>
      <c r="N4151" s="12"/>
      <c r="O4151" s="12"/>
      <c r="P4151" s="12"/>
    </row>
    <row r="4152" spans="1:16" x14ac:dyDescent="0.25">
      <c r="A4152" s="35">
        <v>4151</v>
      </c>
      <c r="B4152" s="89">
        <v>173.91666666666671</v>
      </c>
      <c r="C4152" s="35">
        <f t="shared" si="320"/>
        <v>23</v>
      </c>
      <c r="D4152" s="35">
        <f t="shared" si="323"/>
        <v>173</v>
      </c>
      <c r="E4152" s="35">
        <f t="shared" si="324"/>
        <v>5</v>
      </c>
      <c r="F4152" s="35" t="str">
        <f t="shared" si="321"/>
        <v>Thursday</v>
      </c>
      <c r="G4152" s="35">
        <f t="shared" si="322"/>
        <v>6</v>
      </c>
      <c r="H4152" s="34">
        <f>CONVERT(INDEX(Htg_StPt_Sch_EZ!$C$4:$I$27,MATCH(Schedules_8760!$C4152,Htg_StPt_Sch_EZ!$B$4:$B$27,0),MATCH(Schedules_8760!$F4152,Htg_StPt_Sch_EZ!$C$3:$I$3,0)),"F","C")</f>
        <v>20.555555555555554</v>
      </c>
      <c r="I4152" s="34">
        <f>CONVERT(INDEX(Htg_StPt_Sch_EZ!$C$31:$I$54,MATCH(Schedules_8760!$C4152,Htg_StPt_Sch_EZ!$B$31:$B$54,0),MATCH(Schedules_8760!$F4152,Htg_StPt_Sch_EZ!$C$30:$I$30,0)),"F","C")</f>
        <v>19.444444444444443</v>
      </c>
      <c r="J4152" s="34">
        <f>CONVERT(INDEX(Clg_StPt_Sch_EZ!$C$4:$I$27,MATCH(Schedules_8760!$C4152,Clg_StPt_Sch_EZ!$B$4:$B$27,0),MATCH(Schedules_8760!$F4152,Clg_StPt_Sch_EZ!$C$3:$I$3,0)),"F","C")</f>
        <v>25.555555555555554</v>
      </c>
      <c r="K4152" s="34">
        <f>CONVERT(INDEX(Clg_StPt_Sch_EZ!$C$31:$I$54,MATCH(Schedules_8760!$C4152,Clg_StPt_Sch_EZ!$B$31:$B$54,0),MATCH(Schedules_8760!$F4152,Clg_StPt_Sch_EZ!$C$30:$I$30,0)),"F","C")</f>
        <v>28.333333333333332</v>
      </c>
      <c r="L4152" s="34">
        <f>CONVERT(INDEX(DHW_StPt_Sch_EZ!$C$4:$I$27,MATCH(Schedules_8760!$C4152,DHW_StPt_Sch_EZ!$B$4:$B$27,0),MATCH(Schedules_8760!$F4152,DHW_StPt_Sch_EZ!$C$3:$I$3,0)),"F","C")</f>
        <v>53.333333333333329</v>
      </c>
      <c r="M4152" s="34">
        <f>CONVERT(INDEX(DHW_StPt_Sch_EZ!$C$31:$I$54,MATCH(Schedules_8760!$C4152,DHW_StPt_Sch_EZ!$B$31:$B$54,0),MATCH(Schedules_8760!$F4152,DHW_StPt_Sch_EZ!$C$30:$I$30,0)),"F","C")</f>
        <v>53.333333333333329</v>
      </c>
      <c r="N4152" s="12"/>
      <c r="O4152" s="12"/>
      <c r="P4152" s="12"/>
    </row>
    <row r="4153" spans="1:16" x14ac:dyDescent="0.25">
      <c r="A4153" s="35">
        <v>4152</v>
      </c>
      <c r="B4153" s="89">
        <v>173.95833333333329</v>
      </c>
      <c r="C4153" s="35">
        <f t="shared" si="320"/>
        <v>24</v>
      </c>
      <c r="D4153" s="35">
        <f t="shared" si="323"/>
        <v>173</v>
      </c>
      <c r="E4153" s="35">
        <f t="shared" si="324"/>
        <v>5</v>
      </c>
      <c r="F4153" s="35" t="str">
        <f t="shared" si="321"/>
        <v>Thursday</v>
      </c>
      <c r="G4153" s="35">
        <f t="shared" si="322"/>
        <v>6</v>
      </c>
      <c r="H4153" s="34">
        <f>CONVERT(INDEX(Htg_StPt_Sch_EZ!$C$4:$I$27,MATCH(Schedules_8760!$C4153,Htg_StPt_Sch_EZ!$B$4:$B$27,0),MATCH(Schedules_8760!$F4153,Htg_StPt_Sch_EZ!$C$3:$I$3,0)),"F","C")</f>
        <v>20.555555555555554</v>
      </c>
      <c r="I4153" s="34">
        <f>CONVERT(INDEX(Htg_StPt_Sch_EZ!$C$31:$I$54,MATCH(Schedules_8760!$C4153,Htg_StPt_Sch_EZ!$B$31:$B$54,0),MATCH(Schedules_8760!$F4153,Htg_StPt_Sch_EZ!$C$30:$I$30,0)),"F","C")</f>
        <v>19.444444444444443</v>
      </c>
      <c r="J4153" s="34">
        <f>CONVERT(INDEX(Clg_StPt_Sch_EZ!$C$4:$I$27,MATCH(Schedules_8760!$C4153,Clg_StPt_Sch_EZ!$B$4:$B$27,0),MATCH(Schedules_8760!$F4153,Clg_StPt_Sch_EZ!$C$3:$I$3,0)),"F","C")</f>
        <v>25.555555555555554</v>
      </c>
      <c r="K4153" s="34">
        <f>CONVERT(INDEX(Clg_StPt_Sch_EZ!$C$31:$I$54,MATCH(Schedules_8760!$C4153,Clg_StPt_Sch_EZ!$B$31:$B$54,0),MATCH(Schedules_8760!$F4153,Clg_StPt_Sch_EZ!$C$30:$I$30,0)),"F","C")</f>
        <v>28.333333333333332</v>
      </c>
      <c r="L4153" s="34">
        <f>CONVERT(INDEX(DHW_StPt_Sch_EZ!$C$4:$I$27,MATCH(Schedules_8760!$C4153,DHW_StPt_Sch_EZ!$B$4:$B$27,0),MATCH(Schedules_8760!$F4153,DHW_StPt_Sch_EZ!$C$3:$I$3,0)),"F","C")</f>
        <v>53.333333333333329</v>
      </c>
      <c r="M4153" s="34">
        <f>CONVERT(INDEX(DHW_StPt_Sch_EZ!$C$31:$I$54,MATCH(Schedules_8760!$C4153,DHW_StPt_Sch_EZ!$B$31:$B$54,0),MATCH(Schedules_8760!$F4153,DHW_StPt_Sch_EZ!$C$30:$I$30,0)),"F","C")</f>
        <v>53.333333333333329</v>
      </c>
      <c r="N4153" s="12"/>
      <c r="O4153" s="12"/>
      <c r="P4153" s="12"/>
    </row>
    <row r="4154" spans="1:16" x14ac:dyDescent="0.25">
      <c r="A4154" s="35">
        <v>4153</v>
      </c>
      <c r="B4154" s="89">
        <v>174</v>
      </c>
      <c r="C4154" s="35">
        <f t="shared" si="320"/>
        <v>1</v>
      </c>
      <c r="D4154" s="35">
        <f t="shared" si="323"/>
        <v>174</v>
      </c>
      <c r="E4154" s="35">
        <f t="shared" si="324"/>
        <v>6</v>
      </c>
      <c r="F4154" s="35" t="str">
        <f t="shared" si="321"/>
        <v>Friday</v>
      </c>
      <c r="G4154" s="35">
        <f t="shared" si="322"/>
        <v>6</v>
      </c>
      <c r="H4154" s="34">
        <f>CONVERT(INDEX(Htg_StPt_Sch_EZ!$C$4:$I$27,MATCH(Schedules_8760!$C4154,Htg_StPt_Sch_EZ!$B$4:$B$27,0),MATCH(Schedules_8760!$F4154,Htg_StPt_Sch_EZ!$C$3:$I$3,0)),"F","C")</f>
        <v>20.555555555555554</v>
      </c>
      <c r="I4154" s="34">
        <f>CONVERT(INDEX(Htg_StPt_Sch_EZ!$C$31:$I$54,MATCH(Schedules_8760!$C4154,Htg_StPt_Sch_EZ!$B$31:$B$54,0),MATCH(Schedules_8760!$F4154,Htg_StPt_Sch_EZ!$C$30:$I$30,0)),"F","C")</f>
        <v>19.444444444444443</v>
      </c>
      <c r="J4154" s="34">
        <f>CONVERT(INDEX(Clg_StPt_Sch_EZ!$C$4:$I$27,MATCH(Schedules_8760!$C4154,Clg_StPt_Sch_EZ!$B$4:$B$27,0),MATCH(Schedules_8760!$F4154,Clg_StPt_Sch_EZ!$C$3:$I$3,0)),"F","C")</f>
        <v>25.555555555555554</v>
      </c>
      <c r="K4154" s="34">
        <f>CONVERT(INDEX(Clg_StPt_Sch_EZ!$C$31:$I$54,MATCH(Schedules_8760!$C4154,Clg_StPt_Sch_EZ!$B$31:$B$54,0),MATCH(Schedules_8760!$F4154,Clg_StPt_Sch_EZ!$C$30:$I$30,0)),"F","C")</f>
        <v>28.333333333333332</v>
      </c>
      <c r="L4154" s="34">
        <f>CONVERT(INDEX(DHW_StPt_Sch_EZ!$C$4:$I$27,MATCH(Schedules_8760!$C4154,DHW_StPt_Sch_EZ!$B$4:$B$27,0),MATCH(Schedules_8760!$F4154,DHW_StPt_Sch_EZ!$C$3:$I$3,0)),"F","C")</f>
        <v>53.333333333333329</v>
      </c>
      <c r="M4154" s="34">
        <f>CONVERT(INDEX(DHW_StPt_Sch_EZ!$C$31:$I$54,MATCH(Schedules_8760!$C4154,DHW_StPt_Sch_EZ!$B$31:$B$54,0),MATCH(Schedules_8760!$F4154,DHW_StPt_Sch_EZ!$C$30:$I$30,0)),"F","C")</f>
        <v>53.333333333333329</v>
      </c>
      <c r="N4154" s="12"/>
      <c r="O4154" s="12"/>
      <c r="P4154" s="12"/>
    </row>
    <row r="4155" spans="1:16" x14ac:dyDescent="0.25">
      <c r="A4155" s="35">
        <v>4154</v>
      </c>
      <c r="B4155" s="89">
        <v>174.04166666666671</v>
      </c>
      <c r="C4155" s="35">
        <f t="shared" si="320"/>
        <v>2</v>
      </c>
      <c r="D4155" s="35">
        <f t="shared" si="323"/>
        <v>174</v>
      </c>
      <c r="E4155" s="35">
        <f t="shared" si="324"/>
        <v>6</v>
      </c>
      <c r="F4155" s="35" t="str">
        <f t="shared" si="321"/>
        <v>Friday</v>
      </c>
      <c r="G4155" s="35">
        <f t="shared" si="322"/>
        <v>6</v>
      </c>
      <c r="H4155" s="34">
        <f>CONVERT(INDEX(Htg_StPt_Sch_EZ!$C$4:$I$27,MATCH(Schedules_8760!$C4155,Htg_StPt_Sch_EZ!$B$4:$B$27,0),MATCH(Schedules_8760!$F4155,Htg_StPt_Sch_EZ!$C$3:$I$3,0)),"F","C")</f>
        <v>20.555555555555554</v>
      </c>
      <c r="I4155" s="34">
        <f>CONVERT(INDEX(Htg_StPt_Sch_EZ!$C$31:$I$54,MATCH(Schedules_8760!$C4155,Htg_StPt_Sch_EZ!$B$31:$B$54,0),MATCH(Schedules_8760!$F4155,Htg_StPt_Sch_EZ!$C$30:$I$30,0)),"F","C")</f>
        <v>19.444444444444443</v>
      </c>
      <c r="J4155" s="34">
        <f>CONVERT(INDEX(Clg_StPt_Sch_EZ!$C$4:$I$27,MATCH(Schedules_8760!$C4155,Clg_StPt_Sch_EZ!$B$4:$B$27,0),MATCH(Schedules_8760!$F4155,Clg_StPt_Sch_EZ!$C$3:$I$3,0)),"F","C")</f>
        <v>25.555555555555554</v>
      </c>
      <c r="K4155" s="34">
        <f>CONVERT(INDEX(Clg_StPt_Sch_EZ!$C$31:$I$54,MATCH(Schedules_8760!$C4155,Clg_StPt_Sch_EZ!$B$31:$B$54,0),MATCH(Schedules_8760!$F4155,Clg_StPt_Sch_EZ!$C$30:$I$30,0)),"F","C")</f>
        <v>28.333333333333332</v>
      </c>
      <c r="L4155" s="34">
        <f>CONVERT(INDEX(DHW_StPt_Sch_EZ!$C$4:$I$27,MATCH(Schedules_8760!$C4155,DHW_StPt_Sch_EZ!$B$4:$B$27,0),MATCH(Schedules_8760!$F4155,DHW_StPt_Sch_EZ!$C$3:$I$3,0)),"F","C")</f>
        <v>53.333333333333329</v>
      </c>
      <c r="M4155" s="34">
        <f>CONVERT(INDEX(DHW_StPt_Sch_EZ!$C$31:$I$54,MATCH(Schedules_8760!$C4155,DHW_StPt_Sch_EZ!$B$31:$B$54,0),MATCH(Schedules_8760!$F4155,DHW_StPt_Sch_EZ!$C$30:$I$30,0)),"F","C")</f>
        <v>53.333333333333329</v>
      </c>
      <c r="N4155" s="12"/>
      <c r="O4155" s="12"/>
      <c r="P4155" s="12"/>
    </row>
    <row r="4156" spans="1:16" x14ac:dyDescent="0.25">
      <c r="A4156" s="35">
        <v>4155</v>
      </c>
      <c r="B4156" s="89">
        <v>174.08333333333329</v>
      </c>
      <c r="C4156" s="35">
        <f t="shared" si="320"/>
        <v>3</v>
      </c>
      <c r="D4156" s="35">
        <f t="shared" si="323"/>
        <v>174</v>
      </c>
      <c r="E4156" s="35">
        <f t="shared" si="324"/>
        <v>6</v>
      </c>
      <c r="F4156" s="35" t="str">
        <f t="shared" si="321"/>
        <v>Friday</v>
      </c>
      <c r="G4156" s="35">
        <f t="shared" si="322"/>
        <v>6</v>
      </c>
      <c r="H4156" s="34">
        <f>CONVERT(INDEX(Htg_StPt_Sch_EZ!$C$4:$I$27,MATCH(Schedules_8760!$C4156,Htg_StPt_Sch_EZ!$B$4:$B$27,0),MATCH(Schedules_8760!$F4156,Htg_StPt_Sch_EZ!$C$3:$I$3,0)),"F","C")</f>
        <v>20.555555555555554</v>
      </c>
      <c r="I4156" s="34">
        <f>CONVERT(INDEX(Htg_StPt_Sch_EZ!$C$31:$I$54,MATCH(Schedules_8760!$C4156,Htg_StPt_Sch_EZ!$B$31:$B$54,0),MATCH(Schedules_8760!$F4156,Htg_StPt_Sch_EZ!$C$30:$I$30,0)),"F","C")</f>
        <v>19.444444444444443</v>
      </c>
      <c r="J4156" s="34">
        <f>CONVERT(INDEX(Clg_StPt_Sch_EZ!$C$4:$I$27,MATCH(Schedules_8760!$C4156,Clg_StPt_Sch_EZ!$B$4:$B$27,0),MATCH(Schedules_8760!$F4156,Clg_StPt_Sch_EZ!$C$3:$I$3,0)),"F","C")</f>
        <v>25.555555555555554</v>
      </c>
      <c r="K4156" s="34">
        <f>CONVERT(INDEX(Clg_StPt_Sch_EZ!$C$31:$I$54,MATCH(Schedules_8760!$C4156,Clg_StPt_Sch_EZ!$B$31:$B$54,0),MATCH(Schedules_8760!$F4156,Clg_StPt_Sch_EZ!$C$30:$I$30,0)),"F","C")</f>
        <v>28.333333333333332</v>
      </c>
      <c r="L4156" s="34">
        <f>CONVERT(INDEX(DHW_StPt_Sch_EZ!$C$4:$I$27,MATCH(Schedules_8760!$C4156,DHW_StPt_Sch_EZ!$B$4:$B$27,0),MATCH(Schedules_8760!$F4156,DHW_StPt_Sch_EZ!$C$3:$I$3,0)),"F","C")</f>
        <v>53.333333333333329</v>
      </c>
      <c r="M4156" s="34">
        <f>CONVERT(INDEX(DHW_StPt_Sch_EZ!$C$31:$I$54,MATCH(Schedules_8760!$C4156,DHW_StPt_Sch_EZ!$B$31:$B$54,0),MATCH(Schedules_8760!$F4156,DHW_StPt_Sch_EZ!$C$30:$I$30,0)),"F","C")</f>
        <v>53.333333333333329</v>
      </c>
      <c r="N4156" s="12"/>
      <c r="O4156" s="12"/>
      <c r="P4156" s="12"/>
    </row>
    <row r="4157" spans="1:16" x14ac:dyDescent="0.25">
      <c r="A4157" s="35">
        <v>4156</v>
      </c>
      <c r="B4157" s="89">
        <v>174.125</v>
      </c>
      <c r="C4157" s="35">
        <f t="shared" si="320"/>
        <v>4</v>
      </c>
      <c r="D4157" s="35">
        <f t="shared" si="323"/>
        <v>174</v>
      </c>
      <c r="E4157" s="35">
        <f t="shared" si="324"/>
        <v>6</v>
      </c>
      <c r="F4157" s="35" t="str">
        <f t="shared" si="321"/>
        <v>Friday</v>
      </c>
      <c r="G4157" s="35">
        <f t="shared" si="322"/>
        <v>6</v>
      </c>
      <c r="H4157" s="34">
        <f>CONVERT(INDEX(Htg_StPt_Sch_EZ!$C$4:$I$27,MATCH(Schedules_8760!$C4157,Htg_StPt_Sch_EZ!$B$4:$B$27,0),MATCH(Schedules_8760!$F4157,Htg_StPt_Sch_EZ!$C$3:$I$3,0)),"F","C")</f>
        <v>20.555555555555554</v>
      </c>
      <c r="I4157" s="34">
        <f>CONVERT(INDEX(Htg_StPt_Sch_EZ!$C$31:$I$54,MATCH(Schedules_8760!$C4157,Htg_StPt_Sch_EZ!$B$31:$B$54,0),MATCH(Schedules_8760!$F4157,Htg_StPt_Sch_EZ!$C$30:$I$30,0)),"F","C")</f>
        <v>19.444444444444443</v>
      </c>
      <c r="J4157" s="34">
        <f>CONVERT(INDEX(Clg_StPt_Sch_EZ!$C$4:$I$27,MATCH(Schedules_8760!$C4157,Clg_StPt_Sch_EZ!$B$4:$B$27,0),MATCH(Schedules_8760!$F4157,Clg_StPt_Sch_EZ!$C$3:$I$3,0)),"F","C")</f>
        <v>25.555555555555554</v>
      </c>
      <c r="K4157" s="34">
        <f>CONVERT(INDEX(Clg_StPt_Sch_EZ!$C$31:$I$54,MATCH(Schedules_8760!$C4157,Clg_StPt_Sch_EZ!$B$31:$B$54,0),MATCH(Schedules_8760!$F4157,Clg_StPt_Sch_EZ!$C$30:$I$30,0)),"F","C")</f>
        <v>28.333333333333332</v>
      </c>
      <c r="L4157" s="34">
        <f>CONVERT(INDEX(DHW_StPt_Sch_EZ!$C$4:$I$27,MATCH(Schedules_8760!$C4157,DHW_StPt_Sch_EZ!$B$4:$B$27,0),MATCH(Schedules_8760!$F4157,DHW_StPt_Sch_EZ!$C$3:$I$3,0)),"F","C")</f>
        <v>53.333333333333329</v>
      </c>
      <c r="M4157" s="34">
        <f>CONVERT(INDEX(DHW_StPt_Sch_EZ!$C$31:$I$54,MATCH(Schedules_8760!$C4157,DHW_StPt_Sch_EZ!$B$31:$B$54,0),MATCH(Schedules_8760!$F4157,DHW_StPt_Sch_EZ!$C$30:$I$30,0)),"F","C")</f>
        <v>53.333333333333329</v>
      </c>
      <c r="N4157" s="12"/>
      <c r="O4157" s="12"/>
      <c r="P4157" s="12"/>
    </row>
    <row r="4158" spans="1:16" x14ac:dyDescent="0.25">
      <c r="A4158" s="35">
        <v>4157</v>
      </c>
      <c r="B4158" s="89">
        <v>174.16666666666671</v>
      </c>
      <c r="C4158" s="35">
        <f t="shared" si="320"/>
        <v>5</v>
      </c>
      <c r="D4158" s="35">
        <f t="shared" si="323"/>
        <v>174</v>
      </c>
      <c r="E4158" s="35">
        <f t="shared" si="324"/>
        <v>6</v>
      </c>
      <c r="F4158" s="35" t="str">
        <f t="shared" si="321"/>
        <v>Friday</v>
      </c>
      <c r="G4158" s="35">
        <f t="shared" si="322"/>
        <v>6</v>
      </c>
      <c r="H4158" s="34">
        <f>CONVERT(INDEX(Htg_StPt_Sch_EZ!$C$4:$I$27,MATCH(Schedules_8760!$C4158,Htg_StPt_Sch_EZ!$B$4:$B$27,0),MATCH(Schedules_8760!$F4158,Htg_StPt_Sch_EZ!$C$3:$I$3,0)),"F","C")</f>
        <v>20.555555555555554</v>
      </c>
      <c r="I4158" s="34">
        <f>CONVERT(INDEX(Htg_StPt_Sch_EZ!$C$31:$I$54,MATCH(Schedules_8760!$C4158,Htg_StPt_Sch_EZ!$B$31:$B$54,0),MATCH(Schedules_8760!$F4158,Htg_StPt_Sch_EZ!$C$30:$I$30,0)),"F","C")</f>
        <v>19.444444444444443</v>
      </c>
      <c r="J4158" s="34">
        <f>CONVERT(INDEX(Clg_StPt_Sch_EZ!$C$4:$I$27,MATCH(Schedules_8760!$C4158,Clg_StPt_Sch_EZ!$B$4:$B$27,0),MATCH(Schedules_8760!$F4158,Clg_StPt_Sch_EZ!$C$3:$I$3,0)),"F","C")</f>
        <v>25.555555555555554</v>
      </c>
      <c r="K4158" s="34">
        <f>CONVERT(INDEX(Clg_StPt_Sch_EZ!$C$31:$I$54,MATCH(Schedules_8760!$C4158,Clg_StPt_Sch_EZ!$B$31:$B$54,0),MATCH(Schedules_8760!$F4158,Clg_StPt_Sch_EZ!$C$30:$I$30,0)),"F","C")</f>
        <v>28.333333333333332</v>
      </c>
      <c r="L4158" s="34">
        <f>CONVERT(INDEX(DHW_StPt_Sch_EZ!$C$4:$I$27,MATCH(Schedules_8760!$C4158,DHW_StPt_Sch_EZ!$B$4:$B$27,0),MATCH(Schedules_8760!$F4158,DHW_StPt_Sch_EZ!$C$3:$I$3,0)),"F","C")</f>
        <v>53.333333333333329</v>
      </c>
      <c r="M4158" s="34">
        <f>CONVERT(INDEX(DHW_StPt_Sch_EZ!$C$31:$I$54,MATCH(Schedules_8760!$C4158,DHW_StPt_Sch_EZ!$B$31:$B$54,0),MATCH(Schedules_8760!$F4158,DHW_StPt_Sch_EZ!$C$30:$I$30,0)),"F","C")</f>
        <v>53.333333333333329</v>
      </c>
      <c r="N4158" s="12"/>
      <c r="O4158" s="12"/>
      <c r="P4158" s="12"/>
    </row>
    <row r="4159" spans="1:16" x14ac:dyDescent="0.25">
      <c r="A4159" s="35">
        <v>4158</v>
      </c>
      <c r="B4159" s="89">
        <v>174.20833333333329</v>
      </c>
      <c r="C4159" s="35">
        <f t="shared" si="320"/>
        <v>6</v>
      </c>
      <c r="D4159" s="35">
        <f t="shared" si="323"/>
        <v>174</v>
      </c>
      <c r="E4159" s="35">
        <f t="shared" si="324"/>
        <v>6</v>
      </c>
      <c r="F4159" s="35" t="str">
        <f t="shared" si="321"/>
        <v>Friday</v>
      </c>
      <c r="G4159" s="35">
        <f t="shared" si="322"/>
        <v>6</v>
      </c>
      <c r="H4159" s="34">
        <f>CONVERT(INDEX(Htg_StPt_Sch_EZ!$C$4:$I$27,MATCH(Schedules_8760!$C4159,Htg_StPt_Sch_EZ!$B$4:$B$27,0),MATCH(Schedules_8760!$F4159,Htg_StPt_Sch_EZ!$C$3:$I$3,0)),"F","C")</f>
        <v>20.555555555555554</v>
      </c>
      <c r="I4159" s="34">
        <f>CONVERT(INDEX(Htg_StPt_Sch_EZ!$C$31:$I$54,MATCH(Schedules_8760!$C4159,Htg_StPt_Sch_EZ!$B$31:$B$54,0),MATCH(Schedules_8760!$F4159,Htg_StPt_Sch_EZ!$C$30:$I$30,0)),"F","C")</f>
        <v>19.444444444444443</v>
      </c>
      <c r="J4159" s="34">
        <f>CONVERT(INDEX(Clg_StPt_Sch_EZ!$C$4:$I$27,MATCH(Schedules_8760!$C4159,Clg_StPt_Sch_EZ!$B$4:$B$27,0),MATCH(Schedules_8760!$F4159,Clg_StPt_Sch_EZ!$C$3:$I$3,0)),"F","C")</f>
        <v>25.555555555555554</v>
      </c>
      <c r="K4159" s="34">
        <f>CONVERT(INDEX(Clg_StPt_Sch_EZ!$C$31:$I$54,MATCH(Schedules_8760!$C4159,Clg_StPt_Sch_EZ!$B$31:$B$54,0),MATCH(Schedules_8760!$F4159,Clg_StPt_Sch_EZ!$C$30:$I$30,0)),"F","C")</f>
        <v>28.333333333333332</v>
      </c>
      <c r="L4159" s="34">
        <f>CONVERT(INDEX(DHW_StPt_Sch_EZ!$C$4:$I$27,MATCH(Schedules_8760!$C4159,DHW_StPt_Sch_EZ!$B$4:$B$27,0),MATCH(Schedules_8760!$F4159,DHW_StPt_Sch_EZ!$C$3:$I$3,0)),"F","C")</f>
        <v>53.333333333333329</v>
      </c>
      <c r="M4159" s="34">
        <f>CONVERT(INDEX(DHW_StPt_Sch_EZ!$C$31:$I$54,MATCH(Schedules_8760!$C4159,DHW_StPt_Sch_EZ!$B$31:$B$54,0),MATCH(Schedules_8760!$F4159,DHW_StPt_Sch_EZ!$C$30:$I$30,0)),"F","C")</f>
        <v>53.333333333333329</v>
      </c>
      <c r="N4159" s="12"/>
      <c r="O4159" s="12"/>
      <c r="P4159" s="12"/>
    </row>
    <row r="4160" spans="1:16" x14ac:dyDescent="0.25">
      <c r="A4160" s="35">
        <v>4159</v>
      </c>
      <c r="B4160" s="89">
        <v>174.25</v>
      </c>
      <c r="C4160" s="35">
        <f t="shared" si="320"/>
        <v>7</v>
      </c>
      <c r="D4160" s="35">
        <f t="shared" si="323"/>
        <v>174</v>
      </c>
      <c r="E4160" s="35">
        <f t="shared" si="324"/>
        <v>6</v>
      </c>
      <c r="F4160" s="35" t="str">
        <f t="shared" si="321"/>
        <v>Friday</v>
      </c>
      <c r="G4160" s="35">
        <f t="shared" si="322"/>
        <v>6</v>
      </c>
      <c r="H4160" s="34">
        <f>CONVERT(INDEX(Htg_StPt_Sch_EZ!$C$4:$I$27,MATCH(Schedules_8760!$C4160,Htg_StPt_Sch_EZ!$B$4:$B$27,0),MATCH(Schedules_8760!$F4160,Htg_StPt_Sch_EZ!$C$3:$I$3,0)),"F","C")</f>
        <v>20.555555555555554</v>
      </c>
      <c r="I4160" s="34">
        <f>CONVERT(INDEX(Htg_StPt_Sch_EZ!$C$31:$I$54,MATCH(Schedules_8760!$C4160,Htg_StPt_Sch_EZ!$B$31:$B$54,0),MATCH(Schedules_8760!$F4160,Htg_StPt_Sch_EZ!$C$30:$I$30,0)),"F","C")</f>
        <v>19.444444444444443</v>
      </c>
      <c r="J4160" s="34">
        <f>CONVERT(INDEX(Clg_StPt_Sch_EZ!$C$4:$I$27,MATCH(Schedules_8760!$C4160,Clg_StPt_Sch_EZ!$B$4:$B$27,0),MATCH(Schedules_8760!$F4160,Clg_StPt_Sch_EZ!$C$3:$I$3,0)),"F","C")</f>
        <v>25.555555555555554</v>
      </c>
      <c r="K4160" s="34">
        <f>CONVERT(INDEX(Clg_StPt_Sch_EZ!$C$31:$I$54,MATCH(Schedules_8760!$C4160,Clg_StPt_Sch_EZ!$B$31:$B$54,0),MATCH(Schedules_8760!$F4160,Clg_StPt_Sch_EZ!$C$30:$I$30,0)),"F","C")</f>
        <v>28.333333333333332</v>
      </c>
      <c r="L4160" s="34">
        <f>CONVERT(INDEX(DHW_StPt_Sch_EZ!$C$4:$I$27,MATCH(Schedules_8760!$C4160,DHW_StPt_Sch_EZ!$B$4:$B$27,0),MATCH(Schedules_8760!$F4160,DHW_StPt_Sch_EZ!$C$3:$I$3,0)),"F","C")</f>
        <v>53.333333333333329</v>
      </c>
      <c r="M4160" s="34">
        <f>CONVERT(INDEX(DHW_StPt_Sch_EZ!$C$31:$I$54,MATCH(Schedules_8760!$C4160,DHW_StPt_Sch_EZ!$B$31:$B$54,0),MATCH(Schedules_8760!$F4160,DHW_StPt_Sch_EZ!$C$30:$I$30,0)),"F","C")</f>
        <v>53.333333333333329</v>
      </c>
      <c r="N4160" s="12"/>
      <c r="O4160" s="12"/>
      <c r="P4160" s="12"/>
    </row>
    <row r="4161" spans="1:16" x14ac:dyDescent="0.25">
      <c r="A4161" s="35">
        <v>4160</v>
      </c>
      <c r="B4161" s="89">
        <v>174.29166666666671</v>
      </c>
      <c r="C4161" s="35">
        <f t="shared" si="320"/>
        <v>8</v>
      </c>
      <c r="D4161" s="35">
        <f t="shared" si="323"/>
        <v>174</v>
      </c>
      <c r="E4161" s="35">
        <f t="shared" si="324"/>
        <v>6</v>
      </c>
      <c r="F4161" s="35" t="str">
        <f t="shared" si="321"/>
        <v>Friday</v>
      </c>
      <c r="G4161" s="35">
        <f t="shared" si="322"/>
        <v>6</v>
      </c>
      <c r="H4161" s="34">
        <f>CONVERT(INDEX(Htg_StPt_Sch_EZ!$C$4:$I$27,MATCH(Schedules_8760!$C4161,Htg_StPt_Sch_EZ!$B$4:$B$27,0),MATCH(Schedules_8760!$F4161,Htg_StPt_Sch_EZ!$C$3:$I$3,0)),"F","C")</f>
        <v>20.555555555555554</v>
      </c>
      <c r="I4161" s="34">
        <f>CONVERT(INDEX(Htg_StPt_Sch_EZ!$C$31:$I$54,MATCH(Schedules_8760!$C4161,Htg_StPt_Sch_EZ!$B$31:$B$54,0),MATCH(Schedules_8760!$F4161,Htg_StPt_Sch_EZ!$C$30:$I$30,0)),"F","C")</f>
        <v>19.444444444444443</v>
      </c>
      <c r="J4161" s="34">
        <f>CONVERT(INDEX(Clg_StPt_Sch_EZ!$C$4:$I$27,MATCH(Schedules_8760!$C4161,Clg_StPt_Sch_EZ!$B$4:$B$27,0),MATCH(Schedules_8760!$F4161,Clg_StPt_Sch_EZ!$C$3:$I$3,0)),"F","C")</f>
        <v>25.555555555555554</v>
      </c>
      <c r="K4161" s="34">
        <f>CONVERT(INDEX(Clg_StPt_Sch_EZ!$C$31:$I$54,MATCH(Schedules_8760!$C4161,Clg_StPt_Sch_EZ!$B$31:$B$54,0),MATCH(Schedules_8760!$F4161,Clg_StPt_Sch_EZ!$C$30:$I$30,0)),"F","C")</f>
        <v>25</v>
      </c>
      <c r="L4161" s="34">
        <f>CONVERT(INDEX(DHW_StPt_Sch_EZ!$C$4:$I$27,MATCH(Schedules_8760!$C4161,DHW_StPt_Sch_EZ!$B$4:$B$27,0),MATCH(Schedules_8760!$F4161,DHW_StPt_Sch_EZ!$C$3:$I$3,0)),"F","C")</f>
        <v>53.333333333333329</v>
      </c>
      <c r="M4161" s="34">
        <f>CONVERT(INDEX(DHW_StPt_Sch_EZ!$C$31:$I$54,MATCH(Schedules_8760!$C4161,DHW_StPt_Sch_EZ!$B$31:$B$54,0),MATCH(Schedules_8760!$F4161,DHW_StPt_Sch_EZ!$C$30:$I$30,0)),"F","C")</f>
        <v>53.333333333333329</v>
      </c>
      <c r="N4161" s="12"/>
      <c r="O4161" s="12"/>
      <c r="P4161" s="12"/>
    </row>
    <row r="4162" spans="1:16" x14ac:dyDescent="0.25">
      <c r="A4162" s="35">
        <v>4161</v>
      </c>
      <c r="B4162" s="89">
        <v>174.33333333333329</v>
      </c>
      <c r="C4162" s="35">
        <f t="shared" ref="C4162:C4225" si="325">HOUR(B4162)+1</f>
        <v>9</v>
      </c>
      <c r="D4162" s="35">
        <f t="shared" si="323"/>
        <v>174</v>
      </c>
      <c r="E4162" s="35">
        <f t="shared" si="324"/>
        <v>6</v>
      </c>
      <c r="F4162" s="35" t="str">
        <f t="shared" ref="F4162:F4225" si="326">IF(E4162=1,"Sunday",IF(E4162=2,"Monday",IF(E4162=3,"Tuesday",IF(E4162=4,"Wednesday",IF(E4162=5,"Thursday",IF(E4162=6,"Friday","Saturday"))))))</f>
        <v>Friday</v>
      </c>
      <c r="G4162" s="35">
        <f t="shared" ref="G4162:G4225" si="327">MONTH(B4162)</f>
        <v>6</v>
      </c>
      <c r="H4162" s="34">
        <f>CONVERT(INDEX(Htg_StPt_Sch_EZ!$C$4:$I$27,MATCH(Schedules_8760!$C4162,Htg_StPt_Sch_EZ!$B$4:$B$27,0),MATCH(Schedules_8760!$F4162,Htg_StPt_Sch_EZ!$C$3:$I$3,0)),"F","C")</f>
        <v>20.555555555555554</v>
      </c>
      <c r="I4162" s="34">
        <f>CONVERT(INDEX(Htg_StPt_Sch_EZ!$C$31:$I$54,MATCH(Schedules_8760!$C4162,Htg_StPt_Sch_EZ!$B$31:$B$54,0),MATCH(Schedules_8760!$F4162,Htg_StPt_Sch_EZ!$C$30:$I$30,0)),"F","C")</f>
        <v>19.444444444444443</v>
      </c>
      <c r="J4162" s="34">
        <f>CONVERT(INDEX(Clg_StPt_Sch_EZ!$C$4:$I$27,MATCH(Schedules_8760!$C4162,Clg_StPt_Sch_EZ!$B$4:$B$27,0),MATCH(Schedules_8760!$F4162,Clg_StPt_Sch_EZ!$C$3:$I$3,0)),"F","C")</f>
        <v>25.555555555555554</v>
      </c>
      <c r="K4162" s="34">
        <f>CONVERT(INDEX(Clg_StPt_Sch_EZ!$C$31:$I$54,MATCH(Schedules_8760!$C4162,Clg_StPt_Sch_EZ!$B$31:$B$54,0),MATCH(Schedules_8760!$F4162,Clg_StPt_Sch_EZ!$C$30:$I$30,0)),"F","C")</f>
        <v>25</v>
      </c>
      <c r="L4162" s="34">
        <f>CONVERT(INDEX(DHW_StPt_Sch_EZ!$C$4:$I$27,MATCH(Schedules_8760!$C4162,DHW_StPt_Sch_EZ!$B$4:$B$27,0),MATCH(Schedules_8760!$F4162,DHW_StPt_Sch_EZ!$C$3:$I$3,0)),"F","C")</f>
        <v>53.333333333333329</v>
      </c>
      <c r="M4162" s="34">
        <f>CONVERT(INDEX(DHW_StPt_Sch_EZ!$C$31:$I$54,MATCH(Schedules_8760!$C4162,DHW_StPt_Sch_EZ!$B$31:$B$54,0),MATCH(Schedules_8760!$F4162,DHW_StPt_Sch_EZ!$C$30:$I$30,0)),"F","C")</f>
        <v>53.333333333333329</v>
      </c>
      <c r="N4162" s="12"/>
      <c r="O4162" s="12"/>
      <c r="P4162" s="12"/>
    </row>
    <row r="4163" spans="1:16" x14ac:dyDescent="0.25">
      <c r="A4163" s="35">
        <v>4162</v>
      </c>
      <c r="B4163" s="89">
        <v>174.375</v>
      </c>
      <c r="C4163" s="35">
        <f t="shared" si="325"/>
        <v>10</v>
      </c>
      <c r="D4163" s="35">
        <f t="shared" ref="D4163:D4226" si="328">IF(C4163=1,D4162+1,D4162)</f>
        <v>174</v>
      </c>
      <c r="E4163" s="35">
        <f t="shared" ref="E4163:E4226" si="329">IF(AND(C4163=1,E4162=7),1,IF(C4163=1,E4162+1,E4162))</f>
        <v>6</v>
      </c>
      <c r="F4163" s="35" t="str">
        <f t="shared" si="326"/>
        <v>Friday</v>
      </c>
      <c r="G4163" s="35">
        <f t="shared" si="327"/>
        <v>6</v>
      </c>
      <c r="H4163" s="34">
        <f>CONVERT(INDEX(Htg_StPt_Sch_EZ!$C$4:$I$27,MATCH(Schedules_8760!$C4163,Htg_StPt_Sch_EZ!$B$4:$B$27,0),MATCH(Schedules_8760!$F4163,Htg_StPt_Sch_EZ!$C$3:$I$3,0)),"F","C")</f>
        <v>20.555555555555554</v>
      </c>
      <c r="I4163" s="34">
        <f>CONVERT(INDEX(Htg_StPt_Sch_EZ!$C$31:$I$54,MATCH(Schedules_8760!$C4163,Htg_StPt_Sch_EZ!$B$31:$B$54,0),MATCH(Schedules_8760!$F4163,Htg_StPt_Sch_EZ!$C$30:$I$30,0)),"F","C")</f>
        <v>19.444444444444443</v>
      </c>
      <c r="J4163" s="34">
        <f>CONVERT(INDEX(Clg_StPt_Sch_EZ!$C$4:$I$27,MATCH(Schedules_8760!$C4163,Clg_StPt_Sch_EZ!$B$4:$B$27,0),MATCH(Schedules_8760!$F4163,Clg_StPt_Sch_EZ!$C$3:$I$3,0)),"F","C")</f>
        <v>25.555555555555554</v>
      </c>
      <c r="K4163" s="34">
        <f>CONVERT(INDEX(Clg_StPt_Sch_EZ!$C$31:$I$54,MATCH(Schedules_8760!$C4163,Clg_StPt_Sch_EZ!$B$31:$B$54,0),MATCH(Schedules_8760!$F4163,Clg_StPt_Sch_EZ!$C$30:$I$30,0)),"F","C")</f>
        <v>25</v>
      </c>
      <c r="L4163" s="34">
        <f>CONVERT(INDEX(DHW_StPt_Sch_EZ!$C$4:$I$27,MATCH(Schedules_8760!$C4163,DHW_StPt_Sch_EZ!$B$4:$B$27,0),MATCH(Schedules_8760!$F4163,DHW_StPt_Sch_EZ!$C$3:$I$3,0)),"F","C")</f>
        <v>53.333333333333329</v>
      </c>
      <c r="M4163" s="34">
        <f>CONVERT(INDEX(DHW_StPt_Sch_EZ!$C$31:$I$54,MATCH(Schedules_8760!$C4163,DHW_StPt_Sch_EZ!$B$31:$B$54,0),MATCH(Schedules_8760!$F4163,DHW_StPt_Sch_EZ!$C$30:$I$30,0)),"F","C")</f>
        <v>53.333333333333329</v>
      </c>
      <c r="N4163" s="12"/>
      <c r="O4163" s="12"/>
      <c r="P4163" s="12"/>
    </row>
    <row r="4164" spans="1:16" x14ac:dyDescent="0.25">
      <c r="A4164" s="35">
        <v>4163</v>
      </c>
      <c r="B4164" s="89">
        <v>174.41666666666671</v>
      </c>
      <c r="C4164" s="35">
        <f t="shared" si="325"/>
        <v>11</v>
      </c>
      <c r="D4164" s="35">
        <f t="shared" si="328"/>
        <v>174</v>
      </c>
      <c r="E4164" s="35">
        <f t="shared" si="329"/>
        <v>6</v>
      </c>
      <c r="F4164" s="35" t="str">
        <f t="shared" si="326"/>
        <v>Friday</v>
      </c>
      <c r="G4164" s="35">
        <f t="shared" si="327"/>
        <v>6</v>
      </c>
      <c r="H4164" s="34">
        <f>CONVERT(INDEX(Htg_StPt_Sch_EZ!$C$4:$I$27,MATCH(Schedules_8760!$C4164,Htg_StPt_Sch_EZ!$B$4:$B$27,0),MATCH(Schedules_8760!$F4164,Htg_StPt_Sch_EZ!$C$3:$I$3,0)),"F","C")</f>
        <v>20.555555555555554</v>
      </c>
      <c r="I4164" s="34">
        <f>CONVERT(INDEX(Htg_StPt_Sch_EZ!$C$31:$I$54,MATCH(Schedules_8760!$C4164,Htg_StPt_Sch_EZ!$B$31:$B$54,0),MATCH(Schedules_8760!$F4164,Htg_StPt_Sch_EZ!$C$30:$I$30,0)),"F","C")</f>
        <v>19.444444444444443</v>
      </c>
      <c r="J4164" s="34">
        <f>CONVERT(INDEX(Clg_StPt_Sch_EZ!$C$4:$I$27,MATCH(Schedules_8760!$C4164,Clg_StPt_Sch_EZ!$B$4:$B$27,0),MATCH(Schedules_8760!$F4164,Clg_StPt_Sch_EZ!$C$3:$I$3,0)),"F","C")</f>
        <v>25.555555555555554</v>
      </c>
      <c r="K4164" s="34">
        <f>CONVERT(INDEX(Clg_StPt_Sch_EZ!$C$31:$I$54,MATCH(Schedules_8760!$C4164,Clg_StPt_Sch_EZ!$B$31:$B$54,0),MATCH(Schedules_8760!$F4164,Clg_StPt_Sch_EZ!$C$30:$I$30,0)),"F","C")</f>
        <v>25</v>
      </c>
      <c r="L4164" s="34">
        <f>CONVERT(INDEX(DHW_StPt_Sch_EZ!$C$4:$I$27,MATCH(Schedules_8760!$C4164,DHW_StPt_Sch_EZ!$B$4:$B$27,0),MATCH(Schedules_8760!$F4164,DHW_StPt_Sch_EZ!$C$3:$I$3,0)),"F","C")</f>
        <v>53.333333333333329</v>
      </c>
      <c r="M4164" s="34">
        <f>CONVERT(INDEX(DHW_StPt_Sch_EZ!$C$31:$I$54,MATCH(Schedules_8760!$C4164,DHW_StPt_Sch_EZ!$B$31:$B$54,0),MATCH(Schedules_8760!$F4164,DHW_StPt_Sch_EZ!$C$30:$I$30,0)),"F","C")</f>
        <v>53.333333333333329</v>
      </c>
      <c r="N4164" s="12"/>
      <c r="O4164" s="12"/>
      <c r="P4164" s="12"/>
    </row>
    <row r="4165" spans="1:16" x14ac:dyDescent="0.25">
      <c r="A4165" s="35">
        <v>4164</v>
      </c>
      <c r="B4165" s="89">
        <v>174.45833333333329</v>
      </c>
      <c r="C4165" s="35">
        <f t="shared" si="325"/>
        <v>12</v>
      </c>
      <c r="D4165" s="35">
        <f t="shared" si="328"/>
        <v>174</v>
      </c>
      <c r="E4165" s="35">
        <f t="shared" si="329"/>
        <v>6</v>
      </c>
      <c r="F4165" s="35" t="str">
        <f t="shared" si="326"/>
        <v>Friday</v>
      </c>
      <c r="G4165" s="35">
        <f t="shared" si="327"/>
        <v>6</v>
      </c>
      <c r="H4165" s="34">
        <f>CONVERT(INDEX(Htg_StPt_Sch_EZ!$C$4:$I$27,MATCH(Schedules_8760!$C4165,Htg_StPt_Sch_EZ!$B$4:$B$27,0),MATCH(Schedules_8760!$F4165,Htg_StPt_Sch_EZ!$C$3:$I$3,0)),"F","C")</f>
        <v>20.555555555555554</v>
      </c>
      <c r="I4165" s="34">
        <f>CONVERT(INDEX(Htg_StPt_Sch_EZ!$C$31:$I$54,MATCH(Schedules_8760!$C4165,Htg_StPt_Sch_EZ!$B$31:$B$54,0),MATCH(Schedules_8760!$F4165,Htg_StPt_Sch_EZ!$C$30:$I$30,0)),"F","C")</f>
        <v>19.444444444444443</v>
      </c>
      <c r="J4165" s="34">
        <f>CONVERT(INDEX(Clg_StPt_Sch_EZ!$C$4:$I$27,MATCH(Schedules_8760!$C4165,Clg_StPt_Sch_EZ!$B$4:$B$27,0),MATCH(Schedules_8760!$F4165,Clg_StPt_Sch_EZ!$C$3:$I$3,0)),"F","C")</f>
        <v>25.555555555555554</v>
      </c>
      <c r="K4165" s="34">
        <f>CONVERT(INDEX(Clg_StPt_Sch_EZ!$C$31:$I$54,MATCH(Schedules_8760!$C4165,Clg_StPt_Sch_EZ!$B$31:$B$54,0),MATCH(Schedules_8760!$F4165,Clg_StPt_Sch_EZ!$C$30:$I$30,0)),"F","C")</f>
        <v>25</v>
      </c>
      <c r="L4165" s="34">
        <f>CONVERT(INDEX(DHW_StPt_Sch_EZ!$C$4:$I$27,MATCH(Schedules_8760!$C4165,DHW_StPt_Sch_EZ!$B$4:$B$27,0),MATCH(Schedules_8760!$F4165,DHW_StPt_Sch_EZ!$C$3:$I$3,0)),"F","C")</f>
        <v>53.333333333333329</v>
      </c>
      <c r="M4165" s="34">
        <f>CONVERT(INDEX(DHW_StPt_Sch_EZ!$C$31:$I$54,MATCH(Schedules_8760!$C4165,DHW_StPt_Sch_EZ!$B$31:$B$54,0),MATCH(Schedules_8760!$F4165,DHW_StPt_Sch_EZ!$C$30:$I$30,0)),"F","C")</f>
        <v>53.333333333333329</v>
      </c>
      <c r="N4165" s="12"/>
      <c r="O4165" s="12"/>
      <c r="P4165" s="12"/>
    </row>
    <row r="4166" spans="1:16" x14ac:dyDescent="0.25">
      <c r="A4166" s="35">
        <v>4165</v>
      </c>
      <c r="B4166" s="89">
        <v>174.5</v>
      </c>
      <c r="C4166" s="35">
        <f t="shared" si="325"/>
        <v>13</v>
      </c>
      <c r="D4166" s="35">
        <f t="shared" si="328"/>
        <v>174</v>
      </c>
      <c r="E4166" s="35">
        <f t="shared" si="329"/>
        <v>6</v>
      </c>
      <c r="F4166" s="35" t="str">
        <f t="shared" si="326"/>
        <v>Friday</v>
      </c>
      <c r="G4166" s="35">
        <f t="shared" si="327"/>
        <v>6</v>
      </c>
      <c r="H4166" s="34">
        <f>CONVERT(INDEX(Htg_StPt_Sch_EZ!$C$4:$I$27,MATCH(Schedules_8760!$C4166,Htg_StPt_Sch_EZ!$B$4:$B$27,0),MATCH(Schedules_8760!$F4166,Htg_StPt_Sch_EZ!$C$3:$I$3,0)),"F","C")</f>
        <v>20.555555555555554</v>
      </c>
      <c r="I4166" s="34">
        <f>CONVERT(INDEX(Htg_StPt_Sch_EZ!$C$31:$I$54,MATCH(Schedules_8760!$C4166,Htg_StPt_Sch_EZ!$B$31:$B$54,0),MATCH(Schedules_8760!$F4166,Htg_StPt_Sch_EZ!$C$30:$I$30,0)),"F","C")</f>
        <v>19.444444444444443</v>
      </c>
      <c r="J4166" s="34">
        <f>CONVERT(INDEX(Clg_StPt_Sch_EZ!$C$4:$I$27,MATCH(Schedules_8760!$C4166,Clg_StPt_Sch_EZ!$B$4:$B$27,0),MATCH(Schedules_8760!$F4166,Clg_StPt_Sch_EZ!$C$3:$I$3,0)),"F","C")</f>
        <v>25.555555555555554</v>
      </c>
      <c r="K4166" s="34">
        <f>CONVERT(INDEX(Clg_StPt_Sch_EZ!$C$31:$I$54,MATCH(Schedules_8760!$C4166,Clg_StPt_Sch_EZ!$B$31:$B$54,0),MATCH(Schedules_8760!$F4166,Clg_StPt_Sch_EZ!$C$30:$I$30,0)),"F","C")</f>
        <v>25</v>
      </c>
      <c r="L4166" s="34">
        <f>CONVERT(INDEX(DHW_StPt_Sch_EZ!$C$4:$I$27,MATCH(Schedules_8760!$C4166,DHW_StPt_Sch_EZ!$B$4:$B$27,0),MATCH(Schedules_8760!$F4166,DHW_StPt_Sch_EZ!$C$3:$I$3,0)),"F","C")</f>
        <v>53.333333333333329</v>
      </c>
      <c r="M4166" s="34">
        <f>CONVERT(INDEX(DHW_StPt_Sch_EZ!$C$31:$I$54,MATCH(Schedules_8760!$C4166,DHW_StPt_Sch_EZ!$B$31:$B$54,0),MATCH(Schedules_8760!$F4166,DHW_StPt_Sch_EZ!$C$30:$I$30,0)),"F","C")</f>
        <v>53.333333333333329</v>
      </c>
      <c r="N4166" s="12"/>
      <c r="O4166" s="12"/>
      <c r="P4166" s="12"/>
    </row>
    <row r="4167" spans="1:16" x14ac:dyDescent="0.25">
      <c r="A4167" s="35">
        <v>4166</v>
      </c>
      <c r="B4167" s="89">
        <v>174.54166666666671</v>
      </c>
      <c r="C4167" s="35">
        <f t="shared" si="325"/>
        <v>14</v>
      </c>
      <c r="D4167" s="35">
        <f t="shared" si="328"/>
        <v>174</v>
      </c>
      <c r="E4167" s="35">
        <f t="shared" si="329"/>
        <v>6</v>
      </c>
      <c r="F4167" s="35" t="str">
        <f t="shared" si="326"/>
        <v>Friday</v>
      </c>
      <c r="G4167" s="35">
        <f t="shared" si="327"/>
        <v>6</v>
      </c>
      <c r="H4167" s="34">
        <f>CONVERT(INDEX(Htg_StPt_Sch_EZ!$C$4:$I$27,MATCH(Schedules_8760!$C4167,Htg_StPt_Sch_EZ!$B$4:$B$27,0),MATCH(Schedules_8760!$F4167,Htg_StPt_Sch_EZ!$C$3:$I$3,0)),"F","C")</f>
        <v>20.555555555555554</v>
      </c>
      <c r="I4167" s="34">
        <f>CONVERT(INDEX(Htg_StPt_Sch_EZ!$C$31:$I$54,MATCH(Schedules_8760!$C4167,Htg_StPt_Sch_EZ!$B$31:$B$54,0),MATCH(Schedules_8760!$F4167,Htg_StPt_Sch_EZ!$C$30:$I$30,0)),"F","C")</f>
        <v>19.444444444444443</v>
      </c>
      <c r="J4167" s="34">
        <f>CONVERT(INDEX(Clg_StPt_Sch_EZ!$C$4:$I$27,MATCH(Schedules_8760!$C4167,Clg_StPt_Sch_EZ!$B$4:$B$27,0),MATCH(Schedules_8760!$F4167,Clg_StPt_Sch_EZ!$C$3:$I$3,0)),"F","C")</f>
        <v>25.555555555555554</v>
      </c>
      <c r="K4167" s="34">
        <f>CONVERT(INDEX(Clg_StPt_Sch_EZ!$C$31:$I$54,MATCH(Schedules_8760!$C4167,Clg_StPt_Sch_EZ!$B$31:$B$54,0),MATCH(Schedules_8760!$F4167,Clg_StPt_Sch_EZ!$C$30:$I$30,0)),"F","C")</f>
        <v>25</v>
      </c>
      <c r="L4167" s="34">
        <f>CONVERT(INDEX(DHW_StPt_Sch_EZ!$C$4:$I$27,MATCH(Schedules_8760!$C4167,DHW_StPt_Sch_EZ!$B$4:$B$27,0),MATCH(Schedules_8760!$F4167,DHW_StPt_Sch_EZ!$C$3:$I$3,0)),"F","C")</f>
        <v>53.333333333333329</v>
      </c>
      <c r="M4167" s="34">
        <f>CONVERT(INDEX(DHW_StPt_Sch_EZ!$C$31:$I$54,MATCH(Schedules_8760!$C4167,DHW_StPt_Sch_EZ!$B$31:$B$54,0),MATCH(Schedules_8760!$F4167,DHW_StPt_Sch_EZ!$C$30:$I$30,0)),"F","C")</f>
        <v>53.333333333333329</v>
      </c>
      <c r="N4167" s="12"/>
      <c r="O4167" s="12"/>
      <c r="P4167" s="12"/>
    </row>
    <row r="4168" spans="1:16" x14ac:dyDescent="0.25">
      <c r="A4168" s="35">
        <v>4167</v>
      </c>
      <c r="B4168" s="89">
        <v>174.58333333333329</v>
      </c>
      <c r="C4168" s="35">
        <f t="shared" si="325"/>
        <v>15</v>
      </c>
      <c r="D4168" s="35">
        <f t="shared" si="328"/>
        <v>174</v>
      </c>
      <c r="E4168" s="35">
        <f t="shared" si="329"/>
        <v>6</v>
      </c>
      <c r="F4168" s="35" t="str">
        <f t="shared" si="326"/>
        <v>Friday</v>
      </c>
      <c r="G4168" s="35">
        <f t="shared" si="327"/>
        <v>6</v>
      </c>
      <c r="H4168" s="34">
        <f>CONVERT(INDEX(Htg_StPt_Sch_EZ!$C$4:$I$27,MATCH(Schedules_8760!$C4168,Htg_StPt_Sch_EZ!$B$4:$B$27,0),MATCH(Schedules_8760!$F4168,Htg_StPt_Sch_EZ!$C$3:$I$3,0)),"F","C")</f>
        <v>20.555555555555554</v>
      </c>
      <c r="I4168" s="34">
        <f>CONVERT(INDEX(Htg_StPt_Sch_EZ!$C$31:$I$54,MATCH(Schedules_8760!$C4168,Htg_StPt_Sch_EZ!$B$31:$B$54,0),MATCH(Schedules_8760!$F4168,Htg_StPt_Sch_EZ!$C$30:$I$30,0)),"F","C")</f>
        <v>21.111111111111111</v>
      </c>
      <c r="J4168" s="34">
        <f>CONVERT(INDEX(Clg_StPt_Sch_EZ!$C$4:$I$27,MATCH(Schedules_8760!$C4168,Clg_StPt_Sch_EZ!$B$4:$B$27,0),MATCH(Schedules_8760!$F4168,Clg_StPt_Sch_EZ!$C$3:$I$3,0)),"F","C")</f>
        <v>25.555555555555554</v>
      </c>
      <c r="K4168" s="34">
        <f>CONVERT(INDEX(Clg_StPt_Sch_EZ!$C$31:$I$54,MATCH(Schedules_8760!$C4168,Clg_StPt_Sch_EZ!$B$31:$B$54,0),MATCH(Schedules_8760!$F4168,Clg_StPt_Sch_EZ!$C$30:$I$30,0)),"F","C")</f>
        <v>25</v>
      </c>
      <c r="L4168" s="34">
        <f>CONVERT(INDEX(DHW_StPt_Sch_EZ!$C$4:$I$27,MATCH(Schedules_8760!$C4168,DHW_StPt_Sch_EZ!$B$4:$B$27,0),MATCH(Schedules_8760!$F4168,DHW_StPt_Sch_EZ!$C$3:$I$3,0)),"F","C")</f>
        <v>53.333333333333329</v>
      </c>
      <c r="M4168" s="34">
        <f>CONVERT(INDEX(DHW_StPt_Sch_EZ!$C$31:$I$54,MATCH(Schedules_8760!$C4168,DHW_StPt_Sch_EZ!$B$31:$B$54,0),MATCH(Schedules_8760!$F4168,DHW_StPt_Sch_EZ!$C$30:$I$30,0)),"F","C")</f>
        <v>53.333333333333329</v>
      </c>
      <c r="N4168" s="12"/>
      <c r="O4168" s="12"/>
      <c r="P4168" s="12"/>
    </row>
    <row r="4169" spans="1:16" x14ac:dyDescent="0.25">
      <c r="A4169" s="35">
        <v>4168</v>
      </c>
      <c r="B4169" s="89">
        <v>174.625</v>
      </c>
      <c r="C4169" s="35">
        <f t="shared" si="325"/>
        <v>16</v>
      </c>
      <c r="D4169" s="35">
        <f t="shared" si="328"/>
        <v>174</v>
      </c>
      <c r="E4169" s="35">
        <f t="shared" si="329"/>
        <v>6</v>
      </c>
      <c r="F4169" s="35" t="str">
        <f t="shared" si="326"/>
        <v>Friday</v>
      </c>
      <c r="G4169" s="35">
        <f t="shared" si="327"/>
        <v>6</v>
      </c>
      <c r="H4169" s="34">
        <f>CONVERT(INDEX(Htg_StPt_Sch_EZ!$C$4:$I$27,MATCH(Schedules_8760!$C4169,Htg_StPt_Sch_EZ!$B$4:$B$27,0),MATCH(Schedules_8760!$F4169,Htg_StPt_Sch_EZ!$C$3:$I$3,0)),"F","C")</f>
        <v>20.555555555555554</v>
      </c>
      <c r="I4169" s="34">
        <f>CONVERT(INDEX(Htg_StPt_Sch_EZ!$C$31:$I$54,MATCH(Schedules_8760!$C4169,Htg_StPt_Sch_EZ!$B$31:$B$54,0),MATCH(Schedules_8760!$F4169,Htg_StPt_Sch_EZ!$C$30:$I$30,0)),"F","C")</f>
        <v>21.111111111111111</v>
      </c>
      <c r="J4169" s="34">
        <f>CONVERT(INDEX(Clg_StPt_Sch_EZ!$C$4:$I$27,MATCH(Schedules_8760!$C4169,Clg_StPt_Sch_EZ!$B$4:$B$27,0),MATCH(Schedules_8760!$F4169,Clg_StPt_Sch_EZ!$C$3:$I$3,0)),"F","C")</f>
        <v>25.555555555555554</v>
      </c>
      <c r="K4169" s="34">
        <f>CONVERT(INDEX(Clg_StPt_Sch_EZ!$C$31:$I$54,MATCH(Schedules_8760!$C4169,Clg_StPt_Sch_EZ!$B$31:$B$54,0),MATCH(Schedules_8760!$F4169,Clg_StPt_Sch_EZ!$C$30:$I$30,0)),"F","C")</f>
        <v>25</v>
      </c>
      <c r="L4169" s="34">
        <f>CONVERT(INDEX(DHW_StPt_Sch_EZ!$C$4:$I$27,MATCH(Schedules_8760!$C4169,DHW_StPt_Sch_EZ!$B$4:$B$27,0),MATCH(Schedules_8760!$F4169,DHW_StPt_Sch_EZ!$C$3:$I$3,0)),"F","C")</f>
        <v>53.333333333333329</v>
      </c>
      <c r="M4169" s="34">
        <f>CONVERT(INDEX(DHW_StPt_Sch_EZ!$C$31:$I$54,MATCH(Schedules_8760!$C4169,DHW_StPt_Sch_EZ!$B$31:$B$54,0),MATCH(Schedules_8760!$F4169,DHW_StPt_Sch_EZ!$C$30:$I$30,0)),"F","C")</f>
        <v>53.333333333333329</v>
      </c>
      <c r="N4169" s="12"/>
      <c r="O4169" s="12"/>
      <c r="P4169" s="12"/>
    </row>
    <row r="4170" spans="1:16" x14ac:dyDescent="0.25">
      <c r="A4170" s="35">
        <v>4169</v>
      </c>
      <c r="B4170" s="89">
        <v>174.66666666666671</v>
      </c>
      <c r="C4170" s="35">
        <f t="shared" si="325"/>
        <v>17</v>
      </c>
      <c r="D4170" s="35">
        <f t="shared" si="328"/>
        <v>174</v>
      </c>
      <c r="E4170" s="35">
        <f t="shared" si="329"/>
        <v>6</v>
      </c>
      <c r="F4170" s="35" t="str">
        <f t="shared" si="326"/>
        <v>Friday</v>
      </c>
      <c r="G4170" s="35">
        <f t="shared" si="327"/>
        <v>6</v>
      </c>
      <c r="H4170" s="34">
        <f>CONVERT(INDEX(Htg_StPt_Sch_EZ!$C$4:$I$27,MATCH(Schedules_8760!$C4170,Htg_StPt_Sch_EZ!$B$4:$B$27,0),MATCH(Schedules_8760!$F4170,Htg_StPt_Sch_EZ!$C$3:$I$3,0)),"F","C")</f>
        <v>20.555555555555554</v>
      </c>
      <c r="I4170" s="34">
        <f>CONVERT(INDEX(Htg_StPt_Sch_EZ!$C$31:$I$54,MATCH(Schedules_8760!$C4170,Htg_StPt_Sch_EZ!$B$31:$B$54,0),MATCH(Schedules_8760!$F4170,Htg_StPt_Sch_EZ!$C$30:$I$30,0)),"F","C")</f>
        <v>17.777777777777779</v>
      </c>
      <c r="J4170" s="34">
        <f>CONVERT(INDEX(Clg_StPt_Sch_EZ!$C$4:$I$27,MATCH(Schedules_8760!$C4170,Clg_StPt_Sch_EZ!$B$4:$B$27,0),MATCH(Schedules_8760!$F4170,Clg_StPt_Sch_EZ!$C$3:$I$3,0)),"F","C")</f>
        <v>25.555555555555554</v>
      </c>
      <c r="K4170" s="34">
        <f>CONVERT(INDEX(Clg_StPt_Sch_EZ!$C$31:$I$54,MATCH(Schedules_8760!$C4170,Clg_StPt_Sch_EZ!$B$31:$B$54,0),MATCH(Schedules_8760!$F4170,Clg_StPt_Sch_EZ!$C$30:$I$30,0)),"F","C")</f>
        <v>25</v>
      </c>
      <c r="L4170" s="34">
        <f>CONVERT(INDEX(DHW_StPt_Sch_EZ!$C$4:$I$27,MATCH(Schedules_8760!$C4170,DHW_StPt_Sch_EZ!$B$4:$B$27,0),MATCH(Schedules_8760!$F4170,DHW_StPt_Sch_EZ!$C$3:$I$3,0)),"F","C")</f>
        <v>53.333333333333329</v>
      </c>
      <c r="M4170" s="34">
        <f>CONVERT(INDEX(DHW_StPt_Sch_EZ!$C$31:$I$54,MATCH(Schedules_8760!$C4170,DHW_StPt_Sch_EZ!$B$31:$B$54,0),MATCH(Schedules_8760!$F4170,DHW_StPt_Sch_EZ!$C$30:$I$30,0)),"F","C")</f>
        <v>53.333333333333329</v>
      </c>
      <c r="N4170" s="12"/>
      <c r="O4170" s="12"/>
      <c r="P4170" s="12"/>
    </row>
    <row r="4171" spans="1:16" x14ac:dyDescent="0.25">
      <c r="A4171" s="35">
        <v>4170</v>
      </c>
      <c r="B4171" s="89">
        <v>174.70833333333329</v>
      </c>
      <c r="C4171" s="35">
        <f t="shared" si="325"/>
        <v>18</v>
      </c>
      <c r="D4171" s="35">
        <f t="shared" si="328"/>
        <v>174</v>
      </c>
      <c r="E4171" s="35">
        <f t="shared" si="329"/>
        <v>6</v>
      </c>
      <c r="F4171" s="35" t="str">
        <f t="shared" si="326"/>
        <v>Friday</v>
      </c>
      <c r="G4171" s="35">
        <f t="shared" si="327"/>
        <v>6</v>
      </c>
      <c r="H4171" s="34">
        <f>CONVERT(INDEX(Htg_StPt_Sch_EZ!$C$4:$I$27,MATCH(Schedules_8760!$C4171,Htg_StPt_Sch_EZ!$B$4:$B$27,0),MATCH(Schedules_8760!$F4171,Htg_StPt_Sch_EZ!$C$3:$I$3,0)),"F","C")</f>
        <v>20.555555555555554</v>
      </c>
      <c r="I4171" s="34">
        <f>CONVERT(INDEX(Htg_StPt_Sch_EZ!$C$31:$I$54,MATCH(Schedules_8760!$C4171,Htg_StPt_Sch_EZ!$B$31:$B$54,0),MATCH(Schedules_8760!$F4171,Htg_StPt_Sch_EZ!$C$30:$I$30,0)),"F","C")</f>
        <v>17.777777777777779</v>
      </c>
      <c r="J4171" s="34">
        <f>CONVERT(INDEX(Clg_StPt_Sch_EZ!$C$4:$I$27,MATCH(Schedules_8760!$C4171,Clg_StPt_Sch_EZ!$B$4:$B$27,0),MATCH(Schedules_8760!$F4171,Clg_StPt_Sch_EZ!$C$3:$I$3,0)),"F","C")</f>
        <v>25.555555555555554</v>
      </c>
      <c r="K4171" s="34">
        <f>CONVERT(INDEX(Clg_StPt_Sch_EZ!$C$31:$I$54,MATCH(Schedules_8760!$C4171,Clg_StPt_Sch_EZ!$B$31:$B$54,0),MATCH(Schedules_8760!$F4171,Clg_StPt_Sch_EZ!$C$30:$I$30,0)),"F","C")</f>
        <v>28.333333333333332</v>
      </c>
      <c r="L4171" s="34">
        <f>CONVERT(INDEX(DHW_StPt_Sch_EZ!$C$4:$I$27,MATCH(Schedules_8760!$C4171,DHW_StPt_Sch_EZ!$B$4:$B$27,0),MATCH(Schedules_8760!$F4171,DHW_StPt_Sch_EZ!$C$3:$I$3,0)),"F","C")</f>
        <v>53.333333333333329</v>
      </c>
      <c r="M4171" s="34">
        <f>CONVERT(INDEX(DHW_StPt_Sch_EZ!$C$31:$I$54,MATCH(Schedules_8760!$C4171,DHW_StPt_Sch_EZ!$B$31:$B$54,0),MATCH(Schedules_8760!$F4171,DHW_StPt_Sch_EZ!$C$30:$I$30,0)),"F","C")</f>
        <v>53.333333333333329</v>
      </c>
      <c r="N4171" s="12"/>
      <c r="O4171" s="12"/>
      <c r="P4171" s="12"/>
    </row>
    <row r="4172" spans="1:16" x14ac:dyDescent="0.25">
      <c r="A4172" s="35">
        <v>4171</v>
      </c>
      <c r="B4172" s="89">
        <v>174.75</v>
      </c>
      <c r="C4172" s="35">
        <f t="shared" si="325"/>
        <v>19</v>
      </c>
      <c r="D4172" s="35">
        <f t="shared" si="328"/>
        <v>174</v>
      </c>
      <c r="E4172" s="35">
        <f t="shared" si="329"/>
        <v>6</v>
      </c>
      <c r="F4172" s="35" t="str">
        <f t="shared" si="326"/>
        <v>Friday</v>
      </c>
      <c r="G4172" s="35">
        <f t="shared" si="327"/>
        <v>6</v>
      </c>
      <c r="H4172" s="34">
        <f>CONVERT(INDEX(Htg_StPt_Sch_EZ!$C$4:$I$27,MATCH(Schedules_8760!$C4172,Htg_StPt_Sch_EZ!$B$4:$B$27,0),MATCH(Schedules_8760!$F4172,Htg_StPt_Sch_EZ!$C$3:$I$3,0)),"F","C")</f>
        <v>20.555555555555554</v>
      </c>
      <c r="I4172" s="34">
        <f>CONVERT(INDEX(Htg_StPt_Sch_EZ!$C$31:$I$54,MATCH(Schedules_8760!$C4172,Htg_StPt_Sch_EZ!$B$31:$B$54,0),MATCH(Schedules_8760!$F4172,Htg_StPt_Sch_EZ!$C$30:$I$30,0)),"F","C")</f>
        <v>18.333333333333332</v>
      </c>
      <c r="J4172" s="34">
        <f>CONVERT(INDEX(Clg_StPt_Sch_EZ!$C$4:$I$27,MATCH(Schedules_8760!$C4172,Clg_StPt_Sch_EZ!$B$4:$B$27,0),MATCH(Schedules_8760!$F4172,Clg_StPt_Sch_EZ!$C$3:$I$3,0)),"F","C")</f>
        <v>25.555555555555554</v>
      </c>
      <c r="K4172" s="34">
        <f>CONVERT(INDEX(Clg_StPt_Sch_EZ!$C$31:$I$54,MATCH(Schedules_8760!$C4172,Clg_StPt_Sch_EZ!$B$31:$B$54,0),MATCH(Schedules_8760!$F4172,Clg_StPt_Sch_EZ!$C$30:$I$30,0)),"F","C")</f>
        <v>28.333333333333332</v>
      </c>
      <c r="L4172" s="34">
        <f>CONVERT(INDEX(DHW_StPt_Sch_EZ!$C$4:$I$27,MATCH(Schedules_8760!$C4172,DHW_StPt_Sch_EZ!$B$4:$B$27,0),MATCH(Schedules_8760!$F4172,DHW_StPt_Sch_EZ!$C$3:$I$3,0)),"F","C")</f>
        <v>53.333333333333329</v>
      </c>
      <c r="M4172" s="34">
        <f>CONVERT(INDEX(DHW_StPt_Sch_EZ!$C$31:$I$54,MATCH(Schedules_8760!$C4172,DHW_StPt_Sch_EZ!$B$31:$B$54,0),MATCH(Schedules_8760!$F4172,DHW_StPt_Sch_EZ!$C$30:$I$30,0)),"F","C")</f>
        <v>53.333333333333329</v>
      </c>
      <c r="N4172" s="12"/>
      <c r="O4172" s="12"/>
      <c r="P4172" s="12"/>
    </row>
    <row r="4173" spans="1:16" x14ac:dyDescent="0.25">
      <c r="A4173" s="35">
        <v>4172</v>
      </c>
      <c r="B4173" s="89">
        <v>174.79166666666671</v>
      </c>
      <c r="C4173" s="35">
        <f t="shared" si="325"/>
        <v>20</v>
      </c>
      <c r="D4173" s="35">
        <f t="shared" si="328"/>
        <v>174</v>
      </c>
      <c r="E4173" s="35">
        <f t="shared" si="329"/>
        <v>6</v>
      </c>
      <c r="F4173" s="35" t="str">
        <f t="shared" si="326"/>
        <v>Friday</v>
      </c>
      <c r="G4173" s="35">
        <f t="shared" si="327"/>
        <v>6</v>
      </c>
      <c r="H4173" s="34">
        <f>CONVERT(INDEX(Htg_StPt_Sch_EZ!$C$4:$I$27,MATCH(Schedules_8760!$C4173,Htg_StPt_Sch_EZ!$B$4:$B$27,0),MATCH(Schedules_8760!$F4173,Htg_StPt_Sch_EZ!$C$3:$I$3,0)),"F","C")</f>
        <v>20.555555555555554</v>
      </c>
      <c r="I4173" s="34">
        <f>CONVERT(INDEX(Htg_StPt_Sch_EZ!$C$31:$I$54,MATCH(Schedules_8760!$C4173,Htg_StPt_Sch_EZ!$B$31:$B$54,0),MATCH(Schedules_8760!$F4173,Htg_StPt_Sch_EZ!$C$30:$I$30,0)),"F","C")</f>
        <v>18.888888888888889</v>
      </c>
      <c r="J4173" s="34">
        <f>CONVERT(INDEX(Clg_StPt_Sch_EZ!$C$4:$I$27,MATCH(Schedules_8760!$C4173,Clg_StPt_Sch_EZ!$B$4:$B$27,0),MATCH(Schedules_8760!$F4173,Clg_StPt_Sch_EZ!$C$3:$I$3,0)),"F","C")</f>
        <v>25.555555555555554</v>
      </c>
      <c r="K4173" s="34">
        <f>CONVERT(INDEX(Clg_StPt_Sch_EZ!$C$31:$I$54,MATCH(Schedules_8760!$C4173,Clg_StPt_Sch_EZ!$B$31:$B$54,0),MATCH(Schedules_8760!$F4173,Clg_StPt_Sch_EZ!$C$30:$I$30,0)),"F","C")</f>
        <v>28.333333333333332</v>
      </c>
      <c r="L4173" s="34">
        <f>CONVERT(INDEX(DHW_StPt_Sch_EZ!$C$4:$I$27,MATCH(Schedules_8760!$C4173,DHW_StPt_Sch_EZ!$B$4:$B$27,0),MATCH(Schedules_8760!$F4173,DHW_StPt_Sch_EZ!$C$3:$I$3,0)),"F","C")</f>
        <v>53.333333333333329</v>
      </c>
      <c r="M4173" s="34">
        <f>CONVERT(INDEX(DHW_StPt_Sch_EZ!$C$31:$I$54,MATCH(Schedules_8760!$C4173,DHW_StPt_Sch_EZ!$B$31:$B$54,0),MATCH(Schedules_8760!$F4173,DHW_StPt_Sch_EZ!$C$30:$I$30,0)),"F","C")</f>
        <v>53.333333333333329</v>
      </c>
      <c r="N4173" s="12"/>
      <c r="O4173" s="12"/>
      <c r="P4173" s="12"/>
    </row>
    <row r="4174" spans="1:16" x14ac:dyDescent="0.25">
      <c r="A4174" s="35">
        <v>4173</v>
      </c>
      <c r="B4174" s="89">
        <v>174.83333333333329</v>
      </c>
      <c r="C4174" s="35">
        <f t="shared" si="325"/>
        <v>21</v>
      </c>
      <c r="D4174" s="35">
        <f t="shared" si="328"/>
        <v>174</v>
      </c>
      <c r="E4174" s="35">
        <f t="shared" si="329"/>
        <v>6</v>
      </c>
      <c r="F4174" s="35" t="str">
        <f t="shared" si="326"/>
        <v>Friday</v>
      </c>
      <c r="G4174" s="35">
        <f t="shared" si="327"/>
        <v>6</v>
      </c>
      <c r="H4174" s="34">
        <f>CONVERT(INDEX(Htg_StPt_Sch_EZ!$C$4:$I$27,MATCH(Schedules_8760!$C4174,Htg_StPt_Sch_EZ!$B$4:$B$27,0),MATCH(Schedules_8760!$F4174,Htg_StPt_Sch_EZ!$C$3:$I$3,0)),"F","C")</f>
        <v>20.555555555555554</v>
      </c>
      <c r="I4174" s="34">
        <f>CONVERT(INDEX(Htg_StPt_Sch_EZ!$C$31:$I$54,MATCH(Schedules_8760!$C4174,Htg_StPt_Sch_EZ!$B$31:$B$54,0),MATCH(Schedules_8760!$F4174,Htg_StPt_Sch_EZ!$C$30:$I$30,0)),"F","C")</f>
        <v>19.444444444444443</v>
      </c>
      <c r="J4174" s="34">
        <f>CONVERT(INDEX(Clg_StPt_Sch_EZ!$C$4:$I$27,MATCH(Schedules_8760!$C4174,Clg_StPt_Sch_EZ!$B$4:$B$27,0),MATCH(Schedules_8760!$F4174,Clg_StPt_Sch_EZ!$C$3:$I$3,0)),"F","C")</f>
        <v>25.555555555555554</v>
      </c>
      <c r="K4174" s="34">
        <f>CONVERT(INDEX(Clg_StPt_Sch_EZ!$C$31:$I$54,MATCH(Schedules_8760!$C4174,Clg_StPt_Sch_EZ!$B$31:$B$54,0),MATCH(Schedules_8760!$F4174,Clg_StPt_Sch_EZ!$C$30:$I$30,0)),"F","C")</f>
        <v>28.333333333333332</v>
      </c>
      <c r="L4174" s="34">
        <f>CONVERT(INDEX(DHW_StPt_Sch_EZ!$C$4:$I$27,MATCH(Schedules_8760!$C4174,DHW_StPt_Sch_EZ!$B$4:$B$27,0),MATCH(Schedules_8760!$F4174,DHW_StPt_Sch_EZ!$C$3:$I$3,0)),"F","C")</f>
        <v>53.333333333333329</v>
      </c>
      <c r="M4174" s="34">
        <f>CONVERT(INDEX(DHW_StPt_Sch_EZ!$C$31:$I$54,MATCH(Schedules_8760!$C4174,DHW_StPt_Sch_EZ!$B$31:$B$54,0),MATCH(Schedules_8760!$F4174,DHW_StPt_Sch_EZ!$C$30:$I$30,0)),"F","C")</f>
        <v>53.333333333333329</v>
      </c>
      <c r="N4174" s="12"/>
      <c r="O4174" s="12"/>
      <c r="P4174" s="12"/>
    </row>
    <row r="4175" spans="1:16" x14ac:dyDescent="0.25">
      <c r="A4175" s="35">
        <v>4174</v>
      </c>
      <c r="B4175" s="89">
        <v>174.875</v>
      </c>
      <c r="C4175" s="35">
        <f t="shared" si="325"/>
        <v>22</v>
      </c>
      <c r="D4175" s="35">
        <f t="shared" si="328"/>
        <v>174</v>
      </c>
      <c r="E4175" s="35">
        <f t="shared" si="329"/>
        <v>6</v>
      </c>
      <c r="F4175" s="35" t="str">
        <f t="shared" si="326"/>
        <v>Friday</v>
      </c>
      <c r="G4175" s="35">
        <f t="shared" si="327"/>
        <v>6</v>
      </c>
      <c r="H4175" s="34">
        <f>CONVERT(INDEX(Htg_StPt_Sch_EZ!$C$4:$I$27,MATCH(Schedules_8760!$C4175,Htg_StPt_Sch_EZ!$B$4:$B$27,0),MATCH(Schedules_8760!$F4175,Htg_StPt_Sch_EZ!$C$3:$I$3,0)),"F","C")</f>
        <v>20.555555555555554</v>
      </c>
      <c r="I4175" s="34">
        <f>CONVERT(INDEX(Htg_StPt_Sch_EZ!$C$31:$I$54,MATCH(Schedules_8760!$C4175,Htg_StPt_Sch_EZ!$B$31:$B$54,0),MATCH(Schedules_8760!$F4175,Htg_StPt_Sch_EZ!$C$30:$I$30,0)),"F","C")</f>
        <v>19.444444444444443</v>
      </c>
      <c r="J4175" s="34">
        <f>CONVERT(INDEX(Clg_StPt_Sch_EZ!$C$4:$I$27,MATCH(Schedules_8760!$C4175,Clg_StPt_Sch_EZ!$B$4:$B$27,0),MATCH(Schedules_8760!$F4175,Clg_StPt_Sch_EZ!$C$3:$I$3,0)),"F","C")</f>
        <v>25.555555555555554</v>
      </c>
      <c r="K4175" s="34">
        <f>CONVERT(INDEX(Clg_StPt_Sch_EZ!$C$31:$I$54,MATCH(Schedules_8760!$C4175,Clg_StPt_Sch_EZ!$B$31:$B$54,0),MATCH(Schedules_8760!$F4175,Clg_StPt_Sch_EZ!$C$30:$I$30,0)),"F","C")</f>
        <v>28.333333333333332</v>
      </c>
      <c r="L4175" s="34">
        <f>CONVERT(INDEX(DHW_StPt_Sch_EZ!$C$4:$I$27,MATCH(Schedules_8760!$C4175,DHW_StPt_Sch_EZ!$B$4:$B$27,0),MATCH(Schedules_8760!$F4175,DHW_StPt_Sch_EZ!$C$3:$I$3,0)),"F","C")</f>
        <v>53.333333333333329</v>
      </c>
      <c r="M4175" s="34">
        <f>CONVERT(INDEX(DHW_StPt_Sch_EZ!$C$31:$I$54,MATCH(Schedules_8760!$C4175,DHW_StPt_Sch_EZ!$B$31:$B$54,0),MATCH(Schedules_8760!$F4175,DHW_StPt_Sch_EZ!$C$30:$I$30,0)),"F","C")</f>
        <v>53.333333333333329</v>
      </c>
      <c r="N4175" s="12"/>
      <c r="O4175" s="12"/>
      <c r="P4175" s="12"/>
    </row>
    <row r="4176" spans="1:16" x14ac:dyDescent="0.25">
      <c r="A4176" s="35">
        <v>4175</v>
      </c>
      <c r="B4176" s="89">
        <v>174.91666666666671</v>
      </c>
      <c r="C4176" s="35">
        <f t="shared" si="325"/>
        <v>23</v>
      </c>
      <c r="D4176" s="35">
        <f t="shared" si="328"/>
        <v>174</v>
      </c>
      <c r="E4176" s="35">
        <f t="shared" si="329"/>
        <v>6</v>
      </c>
      <c r="F4176" s="35" t="str">
        <f t="shared" si="326"/>
        <v>Friday</v>
      </c>
      <c r="G4176" s="35">
        <f t="shared" si="327"/>
        <v>6</v>
      </c>
      <c r="H4176" s="34">
        <f>CONVERT(INDEX(Htg_StPt_Sch_EZ!$C$4:$I$27,MATCH(Schedules_8760!$C4176,Htg_StPt_Sch_EZ!$B$4:$B$27,0),MATCH(Schedules_8760!$F4176,Htg_StPt_Sch_EZ!$C$3:$I$3,0)),"F","C")</f>
        <v>20.555555555555554</v>
      </c>
      <c r="I4176" s="34">
        <f>CONVERT(INDEX(Htg_StPt_Sch_EZ!$C$31:$I$54,MATCH(Schedules_8760!$C4176,Htg_StPt_Sch_EZ!$B$31:$B$54,0),MATCH(Schedules_8760!$F4176,Htg_StPt_Sch_EZ!$C$30:$I$30,0)),"F","C")</f>
        <v>19.444444444444443</v>
      </c>
      <c r="J4176" s="34">
        <f>CONVERT(INDEX(Clg_StPt_Sch_EZ!$C$4:$I$27,MATCH(Schedules_8760!$C4176,Clg_StPt_Sch_EZ!$B$4:$B$27,0),MATCH(Schedules_8760!$F4176,Clg_StPt_Sch_EZ!$C$3:$I$3,0)),"F","C")</f>
        <v>25.555555555555554</v>
      </c>
      <c r="K4176" s="34">
        <f>CONVERT(INDEX(Clg_StPt_Sch_EZ!$C$31:$I$54,MATCH(Schedules_8760!$C4176,Clg_StPt_Sch_EZ!$B$31:$B$54,0),MATCH(Schedules_8760!$F4176,Clg_StPt_Sch_EZ!$C$30:$I$30,0)),"F","C")</f>
        <v>28.333333333333332</v>
      </c>
      <c r="L4176" s="34">
        <f>CONVERT(INDEX(DHW_StPt_Sch_EZ!$C$4:$I$27,MATCH(Schedules_8760!$C4176,DHW_StPt_Sch_EZ!$B$4:$B$27,0),MATCH(Schedules_8760!$F4176,DHW_StPt_Sch_EZ!$C$3:$I$3,0)),"F","C")</f>
        <v>53.333333333333329</v>
      </c>
      <c r="M4176" s="34">
        <f>CONVERT(INDEX(DHW_StPt_Sch_EZ!$C$31:$I$54,MATCH(Schedules_8760!$C4176,DHW_StPt_Sch_EZ!$B$31:$B$54,0),MATCH(Schedules_8760!$F4176,DHW_StPt_Sch_EZ!$C$30:$I$30,0)),"F","C")</f>
        <v>53.333333333333329</v>
      </c>
      <c r="N4176" s="12"/>
      <c r="O4176" s="12"/>
      <c r="P4176" s="12"/>
    </row>
    <row r="4177" spans="1:16" x14ac:dyDescent="0.25">
      <c r="A4177" s="35">
        <v>4176</v>
      </c>
      <c r="B4177" s="89">
        <v>174.95833333333329</v>
      </c>
      <c r="C4177" s="35">
        <f t="shared" si="325"/>
        <v>24</v>
      </c>
      <c r="D4177" s="35">
        <f t="shared" si="328"/>
        <v>174</v>
      </c>
      <c r="E4177" s="35">
        <f t="shared" si="329"/>
        <v>6</v>
      </c>
      <c r="F4177" s="35" t="str">
        <f t="shared" si="326"/>
        <v>Friday</v>
      </c>
      <c r="G4177" s="35">
        <f t="shared" si="327"/>
        <v>6</v>
      </c>
      <c r="H4177" s="34">
        <f>CONVERT(INDEX(Htg_StPt_Sch_EZ!$C$4:$I$27,MATCH(Schedules_8760!$C4177,Htg_StPt_Sch_EZ!$B$4:$B$27,0),MATCH(Schedules_8760!$F4177,Htg_StPt_Sch_EZ!$C$3:$I$3,0)),"F","C")</f>
        <v>20.555555555555554</v>
      </c>
      <c r="I4177" s="34">
        <f>CONVERT(INDEX(Htg_StPt_Sch_EZ!$C$31:$I$54,MATCH(Schedules_8760!$C4177,Htg_StPt_Sch_EZ!$B$31:$B$54,0),MATCH(Schedules_8760!$F4177,Htg_StPt_Sch_EZ!$C$30:$I$30,0)),"F","C")</f>
        <v>19.444444444444443</v>
      </c>
      <c r="J4177" s="34">
        <f>CONVERT(INDEX(Clg_StPt_Sch_EZ!$C$4:$I$27,MATCH(Schedules_8760!$C4177,Clg_StPt_Sch_EZ!$B$4:$B$27,0),MATCH(Schedules_8760!$F4177,Clg_StPt_Sch_EZ!$C$3:$I$3,0)),"F","C")</f>
        <v>25.555555555555554</v>
      </c>
      <c r="K4177" s="34">
        <f>CONVERT(INDEX(Clg_StPt_Sch_EZ!$C$31:$I$54,MATCH(Schedules_8760!$C4177,Clg_StPt_Sch_EZ!$B$31:$B$54,0),MATCH(Schedules_8760!$F4177,Clg_StPt_Sch_EZ!$C$30:$I$30,0)),"F","C")</f>
        <v>28.333333333333332</v>
      </c>
      <c r="L4177" s="34">
        <f>CONVERT(INDEX(DHW_StPt_Sch_EZ!$C$4:$I$27,MATCH(Schedules_8760!$C4177,DHW_StPt_Sch_EZ!$B$4:$B$27,0),MATCH(Schedules_8760!$F4177,DHW_StPt_Sch_EZ!$C$3:$I$3,0)),"F","C")</f>
        <v>53.333333333333329</v>
      </c>
      <c r="M4177" s="34">
        <f>CONVERT(INDEX(DHW_StPt_Sch_EZ!$C$31:$I$54,MATCH(Schedules_8760!$C4177,DHW_StPt_Sch_EZ!$B$31:$B$54,0),MATCH(Schedules_8760!$F4177,DHW_StPt_Sch_EZ!$C$30:$I$30,0)),"F","C")</f>
        <v>53.333333333333329</v>
      </c>
      <c r="N4177" s="12"/>
      <c r="O4177" s="12"/>
      <c r="P4177" s="12"/>
    </row>
    <row r="4178" spans="1:16" x14ac:dyDescent="0.25">
      <c r="A4178" s="35">
        <v>4177</v>
      </c>
      <c r="B4178" s="89">
        <v>175</v>
      </c>
      <c r="C4178" s="35">
        <f t="shared" si="325"/>
        <v>1</v>
      </c>
      <c r="D4178" s="35">
        <f t="shared" si="328"/>
        <v>175</v>
      </c>
      <c r="E4178" s="35">
        <f t="shared" si="329"/>
        <v>7</v>
      </c>
      <c r="F4178" s="35" t="str">
        <f t="shared" si="326"/>
        <v>Saturday</v>
      </c>
      <c r="G4178" s="35">
        <f t="shared" si="327"/>
        <v>6</v>
      </c>
      <c r="H4178" s="34">
        <f>CONVERT(INDEX(Htg_StPt_Sch_EZ!$C$4:$I$27,MATCH(Schedules_8760!$C4178,Htg_StPt_Sch_EZ!$B$4:$B$27,0),MATCH(Schedules_8760!$F4178,Htg_StPt_Sch_EZ!$C$3:$I$3,0)),"F","C")</f>
        <v>20.555555555555554</v>
      </c>
      <c r="I4178" s="34">
        <f>CONVERT(INDEX(Htg_StPt_Sch_EZ!$C$31:$I$54,MATCH(Schedules_8760!$C4178,Htg_StPt_Sch_EZ!$B$31:$B$54,0),MATCH(Schedules_8760!$F4178,Htg_StPt_Sch_EZ!$C$30:$I$30,0)),"F","C")</f>
        <v>19.444444444444443</v>
      </c>
      <c r="J4178" s="34">
        <f>CONVERT(INDEX(Clg_StPt_Sch_EZ!$C$4:$I$27,MATCH(Schedules_8760!$C4178,Clg_StPt_Sch_EZ!$B$4:$B$27,0),MATCH(Schedules_8760!$F4178,Clg_StPt_Sch_EZ!$C$3:$I$3,0)),"F","C")</f>
        <v>25.555555555555554</v>
      </c>
      <c r="K4178" s="34">
        <f>CONVERT(INDEX(Clg_StPt_Sch_EZ!$C$31:$I$54,MATCH(Schedules_8760!$C4178,Clg_StPt_Sch_EZ!$B$31:$B$54,0),MATCH(Schedules_8760!$F4178,Clg_StPt_Sch_EZ!$C$30:$I$30,0)),"F","C")</f>
        <v>28.333333333333332</v>
      </c>
      <c r="L4178" s="34">
        <f>CONVERT(INDEX(DHW_StPt_Sch_EZ!$C$4:$I$27,MATCH(Schedules_8760!$C4178,DHW_StPt_Sch_EZ!$B$4:$B$27,0),MATCH(Schedules_8760!$F4178,DHW_StPt_Sch_EZ!$C$3:$I$3,0)),"F","C")</f>
        <v>53.333333333333329</v>
      </c>
      <c r="M4178" s="34">
        <f>CONVERT(INDEX(DHW_StPt_Sch_EZ!$C$31:$I$54,MATCH(Schedules_8760!$C4178,DHW_StPt_Sch_EZ!$B$31:$B$54,0),MATCH(Schedules_8760!$F4178,DHW_StPt_Sch_EZ!$C$30:$I$30,0)),"F","C")</f>
        <v>53.333333333333329</v>
      </c>
      <c r="N4178" s="12"/>
      <c r="O4178" s="12"/>
      <c r="P4178" s="12"/>
    </row>
    <row r="4179" spans="1:16" x14ac:dyDescent="0.25">
      <c r="A4179" s="35">
        <v>4178</v>
      </c>
      <c r="B4179" s="89">
        <v>175.04166666666671</v>
      </c>
      <c r="C4179" s="35">
        <f t="shared" si="325"/>
        <v>2</v>
      </c>
      <c r="D4179" s="35">
        <f t="shared" si="328"/>
        <v>175</v>
      </c>
      <c r="E4179" s="35">
        <f t="shared" si="329"/>
        <v>7</v>
      </c>
      <c r="F4179" s="35" t="str">
        <f t="shared" si="326"/>
        <v>Saturday</v>
      </c>
      <c r="G4179" s="35">
        <f t="shared" si="327"/>
        <v>6</v>
      </c>
      <c r="H4179" s="34">
        <f>CONVERT(INDEX(Htg_StPt_Sch_EZ!$C$4:$I$27,MATCH(Schedules_8760!$C4179,Htg_StPt_Sch_EZ!$B$4:$B$27,0),MATCH(Schedules_8760!$F4179,Htg_StPt_Sch_EZ!$C$3:$I$3,0)),"F","C")</f>
        <v>20.555555555555554</v>
      </c>
      <c r="I4179" s="34">
        <f>CONVERT(INDEX(Htg_StPt_Sch_EZ!$C$31:$I$54,MATCH(Schedules_8760!$C4179,Htg_StPt_Sch_EZ!$B$31:$B$54,0),MATCH(Schedules_8760!$F4179,Htg_StPt_Sch_EZ!$C$30:$I$30,0)),"F","C")</f>
        <v>19.444444444444443</v>
      </c>
      <c r="J4179" s="34">
        <f>CONVERT(INDEX(Clg_StPt_Sch_EZ!$C$4:$I$27,MATCH(Schedules_8760!$C4179,Clg_StPt_Sch_EZ!$B$4:$B$27,0),MATCH(Schedules_8760!$F4179,Clg_StPt_Sch_EZ!$C$3:$I$3,0)),"F","C")</f>
        <v>25.555555555555554</v>
      </c>
      <c r="K4179" s="34">
        <f>CONVERT(INDEX(Clg_StPt_Sch_EZ!$C$31:$I$54,MATCH(Schedules_8760!$C4179,Clg_StPt_Sch_EZ!$B$31:$B$54,0),MATCH(Schedules_8760!$F4179,Clg_StPt_Sch_EZ!$C$30:$I$30,0)),"F","C")</f>
        <v>28.333333333333332</v>
      </c>
      <c r="L4179" s="34">
        <f>CONVERT(INDEX(DHW_StPt_Sch_EZ!$C$4:$I$27,MATCH(Schedules_8760!$C4179,DHW_StPt_Sch_EZ!$B$4:$B$27,0),MATCH(Schedules_8760!$F4179,DHW_StPt_Sch_EZ!$C$3:$I$3,0)),"F","C")</f>
        <v>53.333333333333329</v>
      </c>
      <c r="M4179" s="34">
        <f>CONVERT(INDEX(DHW_StPt_Sch_EZ!$C$31:$I$54,MATCH(Schedules_8760!$C4179,DHW_StPt_Sch_EZ!$B$31:$B$54,0),MATCH(Schedules_8760!$F4179,DHW_StPt_Sch_EZ!$C$30:$I$30,0)),"F","C")</f>
        <v>53.333333333333329</v>
      </c>
      <c r="N4179" s="12"/>
      <c r="O4179" s="12"/>
      <c r="P4179" s="12"/>
    </row>
    <row r="4180" spans="1:16" x14ac:dyDescent="0.25">
      <c r="A4180" s="35">
        <v>4179</v>
      </c>
      <c r="B4180" s="89">
        <v>175.08333333333329</v>
      </c>
      <c r="C4180" s="35">
        <f t="shared" si="325"/>
        <v>3</v>
      </c>
      <c r="D4180" s="35">
        <f t="shared" si="328"/>
        <v>175</v>
      </c>
      <c r="E4180" s="35">
        <f t="shared" si="329"/>
        <v>7</v>
      </c>
      <c r="F4180" s="35" t="str">
        <f t="shared" si="326"/>
        <v>Saturday</v>
      </c>
      <c r="G4180" s="35">
        <f t="shared" si="327"/>
        <v>6</v>
      </c>
      <c r="H4180" s="34">
        <f>CONVERT(INDEX(Htg_StPt_Sch_EZ!$C$4:$I$27,MATCH(Schedules_8760!$C4180,Htg_StPt_Sch_EZ!$B$4:$B$27,0),MATCH(Schedules_8760!$F4180,Htg_StPt_Sch_EZ!$C$3:$I$3,0)),"F","C")</f>
        <v>20.555555555555554</v>
      </c>
      <c r="I4180" s="34">
        <f>CONVERT(INDEX(Htg_StPt_Sch_EZ!$C$31:$I$54,MATCH(Schedules_8760!$C4180,Htg_StPt_Sch_EZ!$B$31:$B$54,0),MATCH(Schedules_8760!$F4180,Htg_StPt_Sch_EZ!$C$30:$I$30,0)),"F","C")</f>
        <v>19.444444444444443</v>
      </c>
      <c r="J4180" s="34">
        <f>CONVERT(INDEX(Clg_StPt_Sch_EZ!$C$4:$I$27,MATCH(Schedules_8760!$C4180,Clg_StPt_Sch_EZ!$B$4:$B$27,0),MATCH(Schedules_8760!$F4180,Clg_StPt_Sch_EZ!$C$3:$I$3,0)),"F","C")</f>
        <v>25.555555555555554</v>
      </c>
      <c r="K4180" s="34">
        <f>CONVERT(INDEX(Clg_StPt_Sch_EZ!$C$31:$I$54,MATCH(Schedules_8760!$C4180,Clg_StPt_Sch_EZ!$B$31:$B$54,0),MATCH(Schedules_8760!$F4180,Clg_StPt_Sch_EZ!$C$30:$I$30,0)),"F","C")</f>
        <v>28.333333333333332</v>
      </c>
      <c r="L4180" s="34">
        <f>CONVERT(INDEX(DHW_StPt_Sch_EZ!$C$4:$I$27,MATCH(Schedules_8760!$C4180,DHW_StPt_Sch_EZ!$B$4:$B$27,0),MATCH(Schedules_8760!$F4180,DHW_StPt_Sch_EZ!$C$3:$I$3,0)),"F","C")</f>
        <v>53.333333333333329</v>
      </c>
      <c r="M4180" s="34">
        <f>CONVERT(INDEX(DHW_StPt_Sch_EZ!$C$31:$I$54,MATCH(Schedules_8760!$C4180,DHW_StPt_Sch_EZ!$B$31:$B$54,0),MATCH(Schedules_8760!$F4180,DHW_StPt_Sch_EZ!$C$30:$I$30,0)),"F","C")</f>
        <v>53.333333333333329</v>
      </c>
      <c r="N4180" s="12"/>
      <c r="O4180" s="12"/>
      <c r="P4180" s="12"/>
    </row>
    <row r="4181" spans="1:16" x14ac:dyDescent="0.25">
      <c r="A4181" s="35">
        <v>4180</v>
      </c>
      <c r="B4181" s="89">
        <v>175.125</v>
      </c>
      <c r="C4181" s="35">
        <f t="shared" si="325"/>
        <v>4</v>
      </c>
      <c r="D4181" s="35">
        <f t="shared" si="328"/>
        <v>175</v>
      </c>
      <c r="E4181" s="35">
        <f t="shared" si="329"/>
        <v>7</v>
      </c>
      <c r="F4181" s="35" t="str">
        <f t="shared" si="326"/>
        <v>Saturday</v>
      </c>
      <c r="G4181" s="35">
        <f t="shared" si="327"/>
        <v>6</v>
      </c>
      <c r="H4181" s="34">
        <f>CONVERT(INDEX(Htg_StPt_Sch_EZ!$C$4:$I$27,MATCH(Schedules_8760!$C4181,Htg_StPt_Sch_EZ!$B$4:$B$27,0),MATCH(Schedules_8760!$F4181,Htg_StPt_Sch_EZ!$C$3:$I$3,0)),"F","C")</f>
        <v>20.555555555555554</v>
      </c>
      <c r="I4181" s="34">
        <f>CONVERT(INDEX(Htg_StPt_Sch_EZ!$C$31:$I$54,MATCH(Schedules_8760!$C4181,Htg_StPt_Sch_EZ!$B$31:$B$54,0),MATCH(Schedules_8760!$F4181,Htg_StPt_Sch_EZ!$C$30:$I$30,0)),"F","C")</f>
        <v>19.444444444444443</v>
      </c>
      <c r="J4181" s="34">
        <f>CONVERT(INDEX(Clg_StPt_Sch_EZ!$C$4:$I$27,MATCH(Schedules_8760!$C4181,Clg_StPt_Sch_EZ!$B$4:$B$27,0),MATCH(Schedules_8760!$F4181,Clg_StPt_Sch_EZ!$C$3:$I$3,0)),"F","C")</f>
        <v>25.555555555555554</v>
      </c>
      <c r="K4181" s="34">
        <f>CONVERT(INDEX(Clg_StPt_Sch_EZ!$C$31:$I$54,MATCH(Schedules_8760!$C4181,Clg_StPt_Sch_EZ!$B$31:$B$54,0),MATCH(Schedules_8760!$F4181,Clg_StPt_Sch_EZ!$C$30:$I$30,0)),"F","C")</f>
        <v>28.333333333333332</v>
      </c>
      <c r="L4181" s="34">
        <f>CONVERT(INDEX(DHW_StPt_Sch_EZ!$C$4:$I$27,MATCH(Schedules_8760!$C4181,DHW_StPt_Sch_EZ!$B$4:$B$27,0),MATCH(Schedules_8760!$F4181,DHW_StPt_Sch_EZ!$C$3:$I$3,0)),"F","C")</f>
        <v>53.333333333333329</v>
      </c>
      <c r="M4181" s="34">
        <f>CONVERT(INDEX(DHW_StPt_Sch_EZ!$C$31:$I$54,MATCH(Schedules_8760!$C4181,DHW_StPt_Sch_EZ!$B$31:$B$54,0),MATCH(Schedules_8760!$F4181,DHW_StPt_Sch_EZ!$C$30:$I$30,0)),"F","C")</f>
        <v>53.333333333333329</v>
      </c>
      <c r="N4181" s="12"/>
      <c r="O4181" s="12"/>
      <c r="P4181" s="12"/>
    </row>
    <row r="4182" spans="1:16" x14ac:dyDescent="0.25">
      <c r="A4182" s="35">
        <v>4181</v>
      </c>
      <c r="B4182" s="89">
        <v>175.16666666666671</v>
      </c>
      <c r="C4182" s="35">
        <f t="shared" si="325"/>
        <v>5</v>
      </c>
      <c r="D4182" s="35">
        <f t="shared" si="328"/>
        <v>175</v>
      </c>
      <c r="E4182" s="35">
        <f t="shared" si="329"/>
        <v>7</v>
      </c>
      <c r="F4182" s="35" t="str">
        <f t="shared" si="326"/>
        <v>Saturday</v>
      </c>
      <c r="G4182" s="35">
        <f t="shared" si="327"/>
        <v>6</v>
      </c>
      <c r="H4182" s="34">
        <f>CONVERT(INDEX(Htg_StPt_Sch_EZ!$C$4:$I$27,MATCH(Schedules_8760!$C4182,Htg_StPt_Sch_EZ!$B$4:$B$27,0),MATCH(Schedules_8760!$F4182,Htg_StPt_Sch_EZ!$C$3:$I$3,0)),"F","C")</f>
        <v>20.555555555555554</v>
      </c>
      <c r="I4182" s="34">
        <f>CONVERT(INDEX(Htg_StPt_Sch_EZ!$C$31:$I$54,MATCH(Schedules_8760!$C4182,Htg_StPt_Sch_EZ!$B$31:$B$54,0),MATCH(Schedules_8760!$F4182,Htg_StPt_Sch_EZ!$C$30:$I$30,0)),"F","C")</f>
        <v>19.444444444444443</v>
      </c>
      <c r="J4182" s="34">
        <f>CONVERT(INDEX(Clg_StPt_Sch_EZ!$C$4:$I$27,MATCH(Schedules_8760!$C4182,Clg_StPt_Sch_EZ!$B$4:$B$27,0),MATCH(Schedules_8760!$F4182,Clg_StPt_Sch_EZ!$C$3:$I$3,0)),"F","C")</f>
        <v>25.555555555555554</v>
      </c>
      <c r="K4182" s="34">
        <f>CONVERT(INDEX(Clg_StPt_Sch_EZ!$C$31:$I$54,MATCH(Schedules_8760!$C4182,Clg_StPt_Sch_EZ!$B$31:$B$54,0),MATCH(Schedules_8760!$F4182,Clg_StPt_Sch_EZ!$C$30:$I$30,0)),"F","C")</f>
        <v>28.333333333333332</v>
      </c>
      <c r="L4182" s="34">
        <f>CONVERT(INDEX(DHW_StPt_Sch_EZ!$C$4:$I$27,MATCH(Schedules_8760!$C4182,DHW_StPt_Sch_EZ!$B$4:$B$27,0),MATCH(Schedules_8760!$F4182,DHW_StPt_Sch_EZ!$C$3:$I$3,0)),"F","C")</f>
        <v>53.333333333333329</v>
      </c>
      <c r="M4182" s="34">
        <f>CONVERT(INDEX(DHW_StPt_Sch_EZ!$C$31:$I$54,MATCH(Schedules_8760!$C4182,DHW_StPt_Sch_EZ!$B$31:$B$54,0),MATCH(Schedules_8760!$F4182,DHW_StPt_Sch_EZ!$C$30:$I$30,0)),"F","C")</f>
        <v>53.333333333333329</v>
      </c>
      <c r="N4182" s="12"/>
      <c r="O4182" s="12"/>
      <c r="P4182" s="12"/>
    </row>
    <row r="4183" spans="1:16" x14ac:dyDescent="0.25">
      <c r="A4183" s="35">
        <v>4182</v>
      </c>
      <c r="B4183" s="89">
        <v>175.20833333333329</v>
      </c>
      <c r="C4183" s="35">
        <f t="shared" si="325"/>
        <v>6</v>
      </c>
      <c r="D4183" s="35">
        <f t="shared" si="328"/>
        <v>175</v>
      </c>
      <c r="E4183" s="35">
        <f t="shared" si="329"/>
        <v>7</v>
      </c>
      <c r="F4183" s="35" t="str">
        <f t="shared" si="326"/>
        <v>Saturday</v>
      </c>
      <c r="G4183" s="35">
        <f t="shared" si="327"/>
        <v>6</v>
      </c>
      <c r="H4183" s="34">
        <f>CONVERT(INDEX(Htg_StPt_Sch_EZ!$C$4:$I$27,MATCH(Schedules_8760!$C4183,Htg_StPt_Sch_EZ!$B$4:$B$27,0),MATCH(Schedules_8760!$F4183,Htg_StPt_Sch_EZ!$C$3:$I$3,0)),"F","C")</f>
        <v>20.555555555555554</v>
      </c>
      <c r="I4183" s="34">
        <f>CONVERT(INDEX(Htg_StPt_Sch_EZ!$C$31:$I$54,MATCH(Schedules_8760!$C4183,Htg_StPt_Sch_EZ!$B$31:$B$54,0),MATCH(Schedules_8760!$F4183,Htg_StPt_Sch_EZ!$C$30:$I$30,0)),"F","C")</f>
        <v>19.444444444444443</v>
      </c>
      <c r="J4183" s="34">
        <f>CONVERT(INDEX(Clg_StPt_Sch_EZ!$C$4:$I$27,MATCH(Schedules_8760!$C4183,Clg_StPt_Sch_EZ!$B$4:$B$27,0),MATCH(Schedules_8760!$F4183,Clg_StPt_Sch_EZ!$C$3:$I$3,0)),"F","C")</f>
        <v>25.555555555555554</v>
      </c>
      <c r="K4183" s="34">
        <f>CONVERT(INDEX(Clg_StPt_Sch_EZ!$C$31:$I$54,MATCH(Schedules_8760!$C4183,Clg_StPt_Sch_EZ!$B$31:$B$54,0),MATCH(Schedules_8760!$F4183,Clg_StPt_Sch_EZ!$C$30:$I$30,0)),"F","C")</f>
        <v>28.333333333333332</v>
      </c>
      <c r="L4183" s="34">
        <f>CONVERT(INDEX(DHW_StPt_Sch_EZ!$C$4:$I$27,MATCH(Schedules_8760!$C4183,DHW_StPt_Sch_EZ!$B$4:$B$27,0),MATCH(Schedules_8760!$F4183,DHW_StPt_Sch_EZ!$C$3:$I$3,0)),"F","C")</f>
        <v>53.333333333333329</v>
      </c>
      <c r="M4183" s="34">
        <f>CONVERT(INDEX(DHW_StPt_Sch_EZ!$C$31:$I$54,MATCH(Schedules_8760!$C4183,DHW_StPt_Sch_EZ!$B$31:$B$54,0),MATCH(Schedules_8760!$F4183,DHW_StPt_Sch_EZ!$C$30:$I$30,0)),"F","C")</f>
        <v>53.333333333333329</v>
      </c>
      <c r="N4183" s="12"/>
      <c r="O4183" s="12"/>
      <c r="P4183" s="12"/>
    </row>
    <row r="4184" spans="1:16" x14ac:dyDescent="0.25">
      <c r="A4184" s="35">
        <v>4183</v>
      </c>
      <c r="B4184" s="89">
        <v>175.25</v>
      </c>
      <c r="C4184" s="35">
        <f t="shared" si="325"/>
        <v>7</v>
      </c>
      <c r="D4184" s="35">
        <f t="shared" si="328"/>
        <v>175</v>
      </c>
      <c r="E4184" s="35">
        <f t="shared" si="329"/>
        <v>7</v>
      </c>
      <c r="F4184" s="35" t="str">
        <f t="shared" si="326"/>
        <v>Saturday</v>
      </c>
      <c r="G4184" s="35">
        <f t="shared" si="327"/>
        <v>6</v>
      </c>
      <c r="H4184" s="34">
        <f>CONVERT(INDEX(Htg_StPt_Sch_EZ!$C$4:$I$27,MATCH(Schedules_8760!$C4184,Htg_StPt_Sch_EZ!$B$4:$B$27,0),MATCH(Schedules_8760!$F4184,Htg_StPt_Sch_EZ!$C$3:$I$3,0)),"F","C")</f>
        <v>20.555555555555554</v>
      </c>
      <c r="I4184" s="34">
        <f>CONVERT(INDEX(Htg_StPt_Sch_EZ!$C$31:$I$54,MATCH(Schedules_8760!$C4184,Htg_StPt_Sch_EZ!$B$31:$B$54,0),MATCH(Schedules_8760!$F4184,Htg_StPt_Sch_EZ!$C$30:$I$30,0)),"F","C")</f>
        <v>19.444444444444443</v>
      </c>
      <c r="J4184" s="34">
        <f>CONVERT(INDEX(Clg_StPt_Sch_EZ!$C$4:$I$27,MATCH(Schedules_8760!$C4184,Clg_StPt_Sch_EZ!$B$4:$B$27,0),MATCH(Schedules_8760!$F4184,Clg_StPt_Sch_EZ!$C$3:$I$3,0)),"F","C")</f>
        <v>25.555555555555554</v>
      </c>
      <c r="K4184" s="34">
        <f>CONVERT(INDEX(Clg_StPt_Sch_EZ!$C$31:$I$54,MATCH(Schedules_8760!$C4184,Clg_StPt_Sch_EZ!$B$31:$B$54,0),MATCH(Schedules_8760!$F4184,Clg_StPt_Sch_EZ!$C$30:$I$30,0)),"F","C")</f>
        <v>28.333333333333332</v>
      </c>
      <c r="L4184" s="34">
        <f>CONVERT(INDEX(DHW_StPt_Sch_EZ!$C$4:$I$27,MATCH(Schedules_8760!$C4184,DHW_StPt_Sch_EZ!$B$4:$B$27,0),MATCH(Schedules_8760!$F4184,DHW_StPt_Sch_EZ!$C$3:$I$3,0)),"F","C")</f>
        <v>53.333333333333329</v>
      </c>
      <c r="M4184" s="34">
        <f>CONVERT(INDEX(DHW_StPt_Sch_EZ!$C$31:$I$54,MATCH(Schedules_8760!$C4184,DHW_StPt_Sch_EZ!$B$31:$B$54,0),MATCH(Schedules_8760!$F4184,DHW_StPt_Sch_EZ!$C$30:$I$30,0)),"F","C")</f>
        <v>53.333333333333329</v>
      </c>
      <c r="N4184" s="12"/>
      <c r="O4184" s="12"/>
      <c r="P4184" s="12"/>
    </row>
    <row r="4185" spans="1:16" x14ac:dyDescent="0.25">
      <c r="A4185" s="35">
        <v>4184</v>
      </c>
      <c r="B4185" s="89">
        <v>175.29166666666671</v>
      </c>
      <c r="C4185" s="35">
        <f t="shared" si="325"/>
        <v>8</v>
      </c>
      <c r="D4185" s="35">
        <f t="shared" si="328"/>
        <v>175</v>
      </c>
      <c r="E4185" s="35">
        <f t="shared" si="329"/>
        <v>7</v>
      </c>
      <c r="F4185" s="35" t="str">
        <f t="shared" si="326"/>
        <v>Saturday</v>
      </c>
      <c r="G4185" s="35">
        <f t="shared" si="327"/>
        <v>6</v>
      </c>
      <c r="H4185" s="34">
        <f>CONVERT(INDEX(Htg_StPt_Sch_EZ!$C$4:$I$27,MATCH(Schedules_8760!$C4185,Htg_StPt_Sch_EZ!$B$4:$B$27,0),MATCH(Schedules_8760!$F4185,Htg_StPt_Sch_EZ!$C$3:$I$3,0)),"F","C")</f>
        <v>20.555555555555554</v>
      </c>
      <c r="I4185" s="34">
        <f>CONVERT(INDEX(Htg_StPt_Sch_EZ!$C$31:$I$54,MATCH(Schedules_8760!$C4185,Htg_StPt_Sch_EZ!$B$31:$B$54,0),MATCH(Schedules_8760!$F4185,Htg_StPt_Sch_EZ!$C$30:$I$30,0)),"F","C")</f>
        <v>19.444444444444443</v>
      </c>
      <c r="J4185" s="34">
        <f>CONVERT(INDEX(Clg_StPt_Sch_EZ!$C$4:$I$27,MATCH(Schedules_8760!$C4185,Clg_StPt_Sch_EZ!$B$4:$B$27,0),MATCH(Schedules_8760!$F4185,Clg_StPt_Sch_EZ!$C$3:$I$3,0)),"F","C")</f>
        <v>25.555555555555554</v>
      </c>
      <c r="K4185" s="34">
        <f>CONVERT(INDEX(Clg_StPt_Sch_EZ!$C$31:$I$54,MATCH(Schedules_8760!$C4185,Clg_StPt_Sch_EZ!$B$31:$B$54,0),MATCH(Schedules_8760!$F4185,Clg_StPt_Sch_EZ!$C$30:$I$30,0)),"F","C")</f>
        <v>25</v>
      </c>
      <c r="L4185" s="34">
        <f>CONVERT(INDEX(DHW_StPt_Sch_EZ!$C$4:$I$27,MATCH(Schedules_8760!$C4185,DHW_StPt_Sch_EZ!$B$4:$B$27,0),MATCH(Schedules_8760!$F4185,DHW_StPt_Sch_EZ!$C$3:$I$3,0)),"F","C")</f>
        <v>53.333333333333329</v>
      </c>
      <c r="M4185" s="34">
        <f>CONVERT(INDEX(DHW_StPt_Sch_EZ!$C$31:$I$54,MATCH(Schedules_8760!$C4185,DHW_StPt_Sch_EZ!$B$31:$B$54,0),MATCH(Schedules_8760!$F4185,DHW_StPt_Sch_EZ!$C$30:$I$30,0)),"F","C")</f>
        <v>53.333333333333329</v>
      </c>
      <c r="N4185" s="12"/>
      <c r="O4185" s="12"/>
      <c r="P4185" s="12"/>
    </row>
    <row r="4186" spans="1:16" x14ac:dyDescent="0.25">
      <c r="A4186" s="35">
        <v>4185</v>
      </c>
      <c r="B4186" s="89">
        <v>175.33333333333329</v>
      </c>
      <c r="C4186" s="35">
        <f t="shared" si="325"/>
        <v>9</v>
      </c>
      <c r="D4186" s="35">
        <f t="shared" si="328"/>
        <v>175</v>
      </c>
      <c r="E4186" s="35">
        <f t="shared" si="329"/>
        <v>7</v>
      </c>
      <c r="F4186" s="35" t="str">
        <f t="shared" si="326"/>
        <v>Saturday</v>
      </c>
      <c r="G4186" s="35">
        <f t="shared" si="327"/>
        <v>6</v>
      </c>
      <c r="H4186" s="34">
        <f>CONVERT(INDEX(Htg_StPt_Sch_EZ!$C$4:$I$27,MATCH(Schedules_8760!$C4186,Htg_StPt_Sch_EZ!$B$4:$B$27,0),MATCH(Schedules_8760!$F4186,Htg_StPt_Sch_EZ!$C$3:$I$3,0)),"F","C")</f>
        <v>20.555555555555554</v>
      </c>
      <c r="I4186" s="34">
        <f>CONVERT(INDEX(Htg_StPt_Sch_EZ!$C$31:$I$54,MATCH(Schedules_8760!$C4186,Htg_StPt_Sch_EZ!$B$31:$B$54,0),MATCH(Schedules_8760!$F4186,Htg_StPt_Sch_EZ!$C$30:$I$30,0)),"F","C")</f>
        <v>19.444444444444443</v>
      </c>
      <c r="J4186" s="34">
        <f>CONVERT(INDEX(Clg_StPt_Sch_EZ!$C$4:$I$27,MATCH(Schedules_8760!$C4186,Clg_StPt_Sch_EZ!$B$4:$B$27,0),MATCH(Schedules_8760!$F4186,Clg_StPt_Sch_EZ!$C$3:$I$3,0)),"F","C")</f>
        <v>25.555555555555554</v>
      </c>
      <c r="K4186" s="34">
        <f>CONVERT(INDEX(Clg_StPt_Sch_EZ!$C$31:$I$54,MATCH(Schedules_8760!$C4186,Clg_StPt_Sch_EZ!$B$31:$B$54,0),MATCH(Schedules_8760!$F4186,Clg_StPt_Sch_EZ!$C$30:$I$30,0)),"F","C")</f>
        <v>25</v>
      </c>
      <c r="L4186" s="34">
        <f>CONVERT(INDEX(DHW_StPt_Sch_EZ!$C$4:$I$27,MATCH(Schedules_8760!$C4186,DHW_StPt_Sch_EZ!$B$4:$B$27,0),MATCH(Schedules_8760!$F4186,DHW_StPt_Sch_EZ!$C$3:$I$3,0)),"F","C")</f>
        <v>53.333333333333329</v>
      </c>
      <c r="M4186" s="34">
        <f>CONVERT(INDEX(DHW_StPt_Sch_EZ!$C$31:$I$54,MATCH(Schedules_8760!$C4186,DHW_StPt_Sch_EZ!$B$31:$B$54,0),MATCH(Schedules_8760!$F4186,DHW_StPt_Sch_EZ!$C$30:$I$30,0)),"F","C")</f>
        <v>53.333333333333329</v>
      </c>
      <c r="N4186" s="12"/>
      <c r="O4186" s="12"/>
      <c r="P4186" s="12"/>
    </row>
    <row r="4187" spans="1:16" x14ac:dyDescent="0.25">
      <c r="A4187" s="35">
        <v>4186</v>
      </c>
      <c r="B4187" s="89">
        <v>175.375</v>
      </c>
      <c r="C4187" s="35">
        <f t="shared" si="325"/>
        <v>10</v>
      </c>
      <c r="D4187" s="35">
        <f t="shared" si="328"/>
        <v>175</v>
      </c>
      <c r="E4187" s="35">
        <f t="shared" si="329"/>
        <v>7</v>
      </c>
      <c r="F4187" s="35" t="str">
        <f t="shared" si="326"/>
        <v>Saturday</v>
      </c>
      <c r="G4187" s="35">
        <f t="shared" si="327"/>
        <v>6</v>
      </c>
      <c r="H4187" s="34">
        <f>CONVERT(INDEX(Htg_StPt_Sch_EZ!$C$4:$I$27,MATCH(Schedules_8760!$C4187,Htg_StPt_Sch_EZ!$B$4:$B$27,0),MATCH(Schedules_8760!$F4187,Htg_StPt_Sch_EZ!$C$3:$I$3,0)),"F","C")</f>
        <v>20.555555555555554</v>
      </c>
      <c r="I4187" s="34">
        <f>CONVERT(INDEX(Htg_StPt_Sch_EZ!$C$31:$I$54,MATCH(Schedules_8760!$C4187,Htg_StPt_Sch_EZ!$B$31:$B$54,0),MATCH(Schedules_8760!$F4187,Htg_StPt_Sch_EZ!$C$30:$I$30,0)),"F","C")</f>
        <v>19.444444444444443</v>
      </c>
      <c r="J4187" s="34">
        <f>CONVERT(INDEX(Clg_StPt_Sch_EZ!$C$4:$I$27,MATCH(Schedules_8760!$C4187,Clg_StPt_Sch_EZ!$B$4:$B$27,0),MATCH(Schedules_8760!$F4187,Clg_StPt_Sch_EZ!$C$3:$I$3,0)),"F","C")</f>
        <v>25.555555555555554</v>
      </c>
      <c r="K4187" s="34">
        <f>CONVERT(INDEX(Clg_StPt_Sch_EZ!$C$31:$I$54,MATCH(Schedules_8760!$C4187,Clg_StPt_Sch_EZ!$B$31:$B$54,0),MATCH(Schedules_8760!$F4187,Clg_StPt_Sch_EZ!$C$30:$I$30,0)),"F","C")</f>
        <v>25</v>
      </c>
      <c r="L4187" s="34">
        <f>CONVERT(INDEX(DHW_StPt_Sch_EZ!$C$4:$I$27,MATCH(Schedules_8760!$C4187,DHW_StPt_Sch_EZ!$B$4:$B$27,0),MATCH(Schedules_8760!$F4187,DHW_StPt_Sch_EZ!$C$3:$I$3,0)),"F","C")</f>
        <v>53.333333333333329</v>
      </c>
      <c r="M4187" s="34">
        <f>CONVERT(INDEX(DHW_StPt_Sch_EZ!$C$31:$I$54,MATCH(Schedules_8760!$C4187,DHW_StPt_Sch_EZ!$B$31:$B$54,0),MATCH(Schedules_8760!$F4187,DHW_StPt_Sch_EZ!$C$30:$I$30,0)),"F","C")</f>
        <v>53.333333333333329</v>
      </c>
      <c r="N4187" s="12"/>
      <c r="O4187" s="12"/>
      <c r="P4187" s="12"/>
    </row>
    <row r="4188" spans="1:16" x14ac:dyDescent="0.25">
      <c r="A4188" s="35">
        <v>4187</v>
      </c>
      <c r="B4188" s="89">
        <v>175.41666666666671</v>
      </c>
      <c r="C4188" s="35">
        <f t="shared" si="325"/>
        <v>11</v>
      </c>
      <c r="D4188" s="35">
        <f t="shared" si="328"/>
        <v>175</v>
      </c>
      <c r="E4188" s="35">
        <f t="shared" si="329"/>
        <v>7</v>
      </c>
      <c r="F4188" s="35" t="str">
        <f t="shared" si="326"/>
        <v>Saturday</v>
      </c>
      <c r="G4188" s="35">
        <f t="shared" si="327"/>
        <v>6</v>
      </c>
      <c r="H4188" s="34">
        <f>CONVERT(INDEX(Htg_StPt_Sch_EZ!$C$4:$I$27,MATCH(Schedules_8760!$C4188,Htg_StPt_Sch_EZ!$B$4:$B$27,0),MATCH(Schedules_8760!$F4188,Htg_StPt_Sch_EZ!$C$3:$I$3,0)),"F","C")</f>
        <v>20.555555555555554</v>
      </c>
      <c r="I4188" s="34">
        <f>CONVERT(INDEX(Htg_StPt_Sch_EZ!$C$31:$I$54,MATCH(Schedules_8760!$C4188,Htg_StPt_Sch_EZ!$B$31:$B$54,0),MATCH(Schedules_8760!$F4188,Htg_StPt_Sch_EZ!$C$30:$I$30,0)),"F","C")</f>
        <v>19.444444444444443</v>
      </c>
      <c r="J4188" s="34">
        <f>CONVERT(INDEX(Clg_StPt_Sch_EZ!$C$4:$I$27,MATCH(Schedules_8760!$C4188,Clg_StPt_Sch_EZ!$B$4:$B$27,0),MATCH(Schedules_8760!$F4188,Clg_StPt_Sch_EZ!$C$3:$I$3,0)),"F","C")</f>
        <v>25.555555555555554</v>
      </c>
      <c r="K4188" s="34">
        <f>CONVERT(INDEX(Clg_StPt_Sch_EZ!$C$31:$I$54,MATCH(Schedules_8760!$C4188,Clg_StPt_Sch_EZ!$B$31:$B$54,0),MATCH(Schedules_8760!$F4188,Clg_StPt_Sch_EZ!$C$30:$I$30,0)),"F","C")</f>
        <v>25</v>
      </c>
      <c r="L4188" s="34">
        <f>CONVERT(INDEX(DHW_StPt_Sch_EZ!$C$4:$I$27,MATCH(Schedules_8760!$C4188,DHW_StPt_Sch_EZ!$B$4:$B$27,0),MATCH(Schedules_8760!$F4188,DHW_StPt_Sch_EZ!$C$3:$I$3,0)),"F","C")</f>
        <v>53.333333333333329</v>
      </c>
      <c r="M4188" s="34">
        <f>CONVERT(INDEX(DHW_StPt_Sch_EZ!$C$31:$I$54,MATCH(Schedules_8760!$C4188,DHW_StPt_Sch_EZ!$B$31:$B$54,0),MATCH(Schedules_8760!$F4188,DHW_StPt_Sch_EZ!$C$30:$I$30,0)),"F","C")</f>
        <v>53.333333333333329</v>
      </c>
      <c r="N4188" s="12"/>
      <c r="O4188" s="12"/>
      <c r="P4188" s="12"/>
    </row>
    <row r="4189" spans="1:16" x14ac:dyDescent="0.25">
      <c r="A4189" s="35">
        <v>4188</v>
      </c>
      <c r="B4189" s="89">
        <v>175.45833333333329</v>
      </c>
      <c r="C4189" s="35">
        <f t="shared" si="325"/>
        <v>12</v>
      </c>
      <c r="D4189" s="35">
        <f t="shared" si="328"/>
        <v>175</v>
      </c>
      <c r="E4189" s="35">
        <f t="shared" si="329"/>
        <v>7</v>
      </c>
      <c r="F4189" s="35" t="str">
        <f t="shared" si="326"/>
        <v>Saturday</v>
      </c>
      <c r="G4189" s="35">
        <f t="shared" si="327"/>
        <v>6</v>
      </c>
      <c r="H4189" s="34">
        <f>CONVERT(INDEX(Htg_StPt_Sch_EZ!$C$4:$I$27,MATCH(Schedules_8760!$C4189,Htg_StPt_Sch_EZ!$B$4:$B$27,0),MATCH(Schedules_8760!$F4189,Htg_StPt_Sch_EZ!$C$3:$I$3,0)),"F","C")</f>
        <v>20.555555555555554</v>
      </c>
      <c r="I4189" s="34">
        <f>CONVERT(INDEX(Htg_StPt_Sch_EZ!$C$31:$I$54,MATCH(Schedules_8760!$C4189,Htg_StPt_Sch_EZ!$B$31:$B$54,0),MATCH(Schedules_8760!$F4189,Htg_StPt_Sch_EZ!$C$30:$I$30,0)),"F","C")</f>
        <v>19.444444444444443</v>
      </c>
      <c r="J4189" s="34">
        <f>CONVERT(INDEX(Clg_StPt_Sch_EZ!$C$4:$I$27,MATCH(Schedules_8760!$C4189,Clg_StPt_Sch_EZ!$B$4:$B$27,0),MATCH(Schedules_8760!$F4189,Clg_StPt_Sch_EZ!$C$3:$I$3,0)),"F","C")</f>
        <v>25.555555555555554</v>
      </c>
      <c r="K4189" s="34">
        <f>CONVERT(INDEX(Clg_StPt_Sch_EZ!$C$31:$I$54,MATCH(Schedules_8760!$C4189,Clg_StPt_Sch_EZ!$B$31:$B$54,0),MATCH(Schedules_8760!$F4189,Clg_StPt_Sch_EZ!$C$30:$I$30,0)),"F","C")</f>
        <v>25</v>
      </c>
      <c r="L4189" s="34">
        <f>CONVERT(INDEX(DHW_StPt_Sch_EZ!$C$4:$I$27,MATCH(Schedules_8760!$C4189,DHW_StPt_Sch_EZ!$B$4:$B$27,0),MATCH(Schedules_8760!$F4189,DHW_StPt_Sch_EZ!$C$3:$I$3,0)),"F","C")</f>
        <v>53.333333333333329</v>
      </c>
      <c r="M4189" s="34">
        <f>CONVERT(INDEX(DHW_StPt_Sch_EZ!$C$31:$I$54,MATCH(Schedules_8760!$C4189,DHW_StPt_Sch_EZ!$B$31:$B$54,0),MATCH(Schedules_8760!$F4189,DHW_StPt_Sch_EZ!$C$30:$I$30,0)),"F","C")</f>
        <v>53.333333333333329</v>
      </c>
      <c r="N4189" s="12"/>
      <c r="O4189" s="12"/>
      <c r="P4189" s="12"/>
    </row>
    <row r="4190" spans="1:16" x14ac:dyDescent="0.25">
      <c r="A4190" s="35">
        <v>4189</v>
      </c>
      <c r="B4190" s="89">
        <v>175.5</v>
      </c>
      <c r="C4190" s="35">
        <f t="shared" si="325"/>
        <v>13</v>
      </c>
      <c r="D4190" s="35">
        <f t="shared" si="328"/>
        <v>175</v>
      </c>
      <c r="E4190" s="35">
        <f t="shared" si="329"/>
        <v>7</v>
      </c>
      <c r="F4190" s="35" t="str">
        <f t="shared" si="326"/>
        <v>Saturday</v>
      </c>
      <c r="G4190" s="35">
        <f t="shared" si="327"/>
        <v>6</v>
      </c>
      <c r="H4190" s="34">
        <f>CONVERT(INDEX(Htg_StPt_Sch_EZ!$C$4:$I$27,MATCH(Schedules_8760!$C4190,Htg_StPt_Sch_EZ!$B$4:$B$27,0),MATCH(Schedules_8760!$F4190,Htg_StPt_Sch_EZ!$C$3:$I$3,0)),"F","C")</f>
        <v>20.555555555555554</v>
      </c>
      <c r="I4190" s="34">
        <f>CONVERT(INDEX(Htg_StPt_Sch_EZ!$C$31:$I$54,MATCH(Schedules_8760!$C4190,Htg_StPt_Sch_EZ!$B$31:$B$54,0),MATCH(Schedules_8760!$F4190,Htg_StPt_Sch_EZ!$C$30:$I$30,0)),"F","C")</f>
        <v>19.444444444444443</v>
      </c>
      <c r="J4190" s="34">
        <f>CONVERT(INDEX(Clg_StPt_Sch_EZ!$C$4:$I$27,MATCH(Schedules_8760!$C4190,Clg_StPt_Sch_EZ!$B$4:$B$27,0),MATCH(Schedules_8760!$F4190,Clg_StPt_Sch_EZ!$C$3:$I$3,0)),"F","C")</f>
        <v>25.555555555555554</v>
      </c>
      <c r="K4190" s="34">
        <f>CONVERT(INDEX(Clg_StPt_Sch_EZ!$C$31:$I$54,MATCH(Schedules_8760!$C4190,Clg_StPt_Sch_EZ!$B$31:$B$54,0),MATCH(Schedules_8760!$F4190,Clg_StPt_Sch_EZ!$C$30:$I$30,0)),"F","C")</f>
        <v>25</v>
      </c>
      <c r="L4190" s="34">
        <f>CONVERT(INDEX(DHW_StPt_Sch_EZ!$C$4:$I$27,MATCH(Schedules_8760!$C4190,DHW_StPt_Sch_EZ!$B$4:$B$27,0),MATCH(Schedules_8760!$F4190,DHW_StPt_Sch_EZ!$C$3:$I$3,0)),"F","C")</f>
        <v>53.333333333333329</v>
      </c>
      <c r="M4190" s="34">
        <f>CONVERT(INDEX(DHW_StPt_Sch_EZ!$C$31:$I$54,MATCH(Schedules_8760!$C4190,DHW_StPt_Sch_EZ!$B$31:$B$54,0),MATCH(Schedules_8760!$F4190,DHW_StPt_Sch_EZ!$C$30:$I$30,0)),"F","C")</f>
        <v>53.333333333333329</v>
      </c>
      <c r="N4190" s="12"/>
      <c r="O4190" s="12"/>
      <c r="P4190" s="12"/>
    </row>
    <row r="4191" spans="1:16" x14ac:dyDescent="0.25">
      <c r="A4191" s="35">
        <v>4190</v>
      </c>
      <c r="B4191" s="89">
        <v>175.54166666666671</v>
      </c>
      <c r="C4191" s="35">
        <f t="shared" si="325"/>
        <v>14</v>
      </c>
      <c r="D4191" s="35">
        <f t="shared" si="328"/>
        <v>175</v>
      </c>
      <c r="E4191" s="35">
        <f t="shared" si="329"/>
        <v>7</v>
      </c>
      <c r="F4191" s="35" t="str">
        <f t="shared" si="326"/>
        <v>Saturday</v>
      </c>
      <c r="G4191" s="35">
        <f t="shared" si="327"/>
        <v>6</v>
      </c>
      <c r="H4191" s="34">
        <f>CONVERT(INDEX(Htg_StPt_Sch_EZ!$C$4:$I$27,MATCH(Schedules_8760!$C4191,Htg_StPt_Sch_EZ!$B$4:$B$27,0),MATCH(Schedules_8760!$F4191,Htg_StPt_Sch_EZ!$C$3:$I$3,0)),"F","C")</f>
        <v>20.555555555555554</v>
      </c>
      <c r="I4191" s="34">
        <f>CONVERT(INDEX(Htg_StPt_Sch_EZ!$C$31:$I$54,MATCH(Schedules_8760!$C4191,Htg_StPt_Sch_EZ!$B$31:$B$54,0),MATCH(Schedules_8760!$F4191,Htg_StPt_Sch_EZ!$C$30:$I$30,0)),"F","C")</f>
        <v>19.444444444444443</v>
      </c>
      <c r="J4191" s="34">
        <f>CONVERT(INDEX(Clg_StPt_Sch_EZ!$C$4:$I$27,MATCH(Schedules_8760!$C4191,Clg_StPt_Sch_EZ!$B$4:$B$27,0),MATCH(Schedules_8760!$F4191,Clg_StPt_Sch_EZ!$C$3:$I$3,0)),"F","C")</f>
        <v>25.555555555555554</v>
      </c>
      <c r="K4191" s="34">
        <f>CONVERT(INDEX(Clg_StPt_Sch_EZ!$C$31:$I$54,MATCH(Schedules_8760!$C4191,Clg_StPt_Sch_EZ!$B$31:$B$54,0),MATCH(Schedules_8760!$F4191,Clg_StPt_Sch_EZ!$C$30:$I$30,0)),"F","C")</f>
        <v>25</v>
      </c>
      <c r="L4191" s="34">
        <f>CONVERT(INDEX(DHW_StPt_Sch_EZ!$C$4:$I$27,MATCH(Schedules_8760!$C4191,DHW_StPt_Sch_EZ!$B$4:$B$27,0),MATCH(Schedules_8760!$F4191,DHW_StPt_Sch_EZ!$C$3:$I$3,0)),"F","C")</f>
        <v>53.333333333333329</v>
      </c>
      <c r="M4191" s="34">
        <f>CONVERT(INDEX(DHW_StPt_Sch_EZ!$C$31:$I$54,MATCH(Schedules_8760!$C4191,DHW_StPt_Sch_EZ!$B$31:$B$54,0),MATCH(Schedules_8760!$F4191,DHW_StPt_Sch_EZ!$C$30:$I$30,0)),"F","C")</f>
        <v>53.333333333333329</v>
      </c>
      <c r="N4191" s="12"/>
      <c r="O4191" s="12"/>
      <c r="P4191" s="12"/>
    </row>
    <row r="4192" spans="1:16" x14ac:dyDescent="0.25">
      <c r="A4192" s="35">
        <v>4191</v>
      </c>
      <c r="B4192" s="89">
        <v>175.58333333333329</v>
      </c>
      <c r="C4192" s="35">
        <f t="shared" si="325"/>
        <v>15</v>
      </c>
      <c r="D4192" s="35">
        <f t="shared" si="328"/>
        <v>175</v>
      </c>
      <c r="E4192" s="35">
        <f t="shared" si="329"/>
        <v>7</v>
      </c>
      <c r="F4192" s="35" t="str">
        <f t="shared" si="326"/>
        <v>Saturday</v>
      </c>
      <c r="G4192" s="35">
        <f t="shared" si="327"/>
        <v>6</v>
      </c>
      <c r="H4192" s="34">
        <f>CONVERT(INDEX(Htg_StPt_Sch_EZ!$C$4:$I$27,MATCH(Schedules_8760!$C4192,Htg_StPt_Sch_EZ!$B$4:$B$27,0),MATCH(Schedules_8760!$F4192,Htg_StPt_Sch_EZ!$C$3:$I$3,0)),"F","C")</f>
        <v>20.555555555555554</v>
      </c>
      <c r="I4192" s="34">
        <f>CONVERT(INDEX(Htg_StPt_Sch_EZ!$C$31:$I$54,MATCH(Schedules_8760!$C4192,Htg_StPt_Sch_EZ!$B$31:$B$54,0),MATCH(Schedules_8760!$F4192,Htg_StPt_Sch_EZ!$C$30:$I$30,0)),"F","C")</f>
        <v>21.111111111111111</v>
      </c>
      <c r="J4192" s="34">
        <f>CONVERT(INDEX(Clg_StPt_Sch_EZ!$C$4:$I$27,MATCH(Schedules_8760!$C4192,Clg_StPt_Sch_EZ!$B$4:$B$27,0),MATCH(Schedules_8760!$F4192,Clg_StPt_Sch_EZ!$C$3:$I$3,0)),"F","C")</f>
        <v>25.555555555555554</v>
      </c>
      <c r="K4192" s="34">
        <f>CONVERT(INDEX(Clg_StPt_Sch_EZ!$C$31:$I$54,MATCH(Schedules_8760!$C4192,Clg_StPt_Sch_EZ!$B$31:$B$54,0),MATCH(Schedules_8760!$F4192,Clg_StPt_Sch_EZ!$C$30:$I$30,0)),"F","C")</f>
        <v>25</v>
      </c>
      <c r="L4192" s="34">
        <f>CONVERT(INDEX(DHW_StPt_Sch_EZ!$C$4:$I$27,MATCH(Schedules_8760!$C4192,DHW_StPt_Sch_EZ!$B$4:$B$27,0),MATCH(Schedules_8760!$F4192,DHW_StPt_Sch_EZ!$C$3:$I$3,0)),"F","C")</f>
        <v>53.333333333333329</v>
      </c>
      <c r="M4192" s="34">
        <f>CONVERT(INDEX(DHW_StPt_Sch_EZ!$C$31:$I$54,MATCH(Schedules_8760!$C4192,DHW_StPt_Sch_EZ!$B$31:$B$54,0),MATCH(Schedules_8760!$F4192,DHW_StPt_Sch_EZ!$C$30:$I$30,0)),"F","C")</f>
        <v>53.333333333333329</v>
      </c>
      <c r="N4192" s="12"/>
      <c r="O4192" s="12"/>
      <c r="P4192" s="12"/>
    </row>
    <row r="4193" spans="1:16" x14ac:dyDescent="0.25">
      <c r="A4193" s="35">
        <v>4192</v>
      </c>
      <c r="B4193" s="89">
        <v>175.625</v>
      </c>
      <c r="C4193" s="35">
        <f t="shared" si="325"/>
        <v>16</v>
      </c>
      <c r="D4193" s="35">
        <f t="shared" si="328"/>
        <v>175</v>
      </c>
      <c r="E4193" s="35">
        <f t="shared" si="329"/>
        <v>7</v>
      </c>
      <c r="F4193" s="35" t="str">
        <f t="shared" si="326"/>
        <v>Saturday</v>
      </c>
      <c r="G4193" s="35">
        <f t="shared" si="327"/>
        <v>6</v>
      </c>
      <c r="H4193" s="34">
        <f>CONVERT(INDEX(Htg_StPt_Sch_EZ!$C$4:$I$27,MATCH(Schedules_8760!$C4193,Htg_StPt_Sch_EZ!$B$4:$B$27,0),MATCH(Schedules_8760!$F4193,Htg_StPt_Sch_EZ!$C$3:$I$3,0)),"F","C")</f>
        <v>20.555555555555554</v>
      </c>
      <c r="I4193" s="34">
        <f>CONVERT(INDEX(Htg_StPt_Sch_EZ!$C$31:$I$54,MATCH(Schedules_8760!$C4193,Htg_StPt_Sch_EZ!$B$31:$B$54,0),MATCH(Schedules_8760!$F4193,Htg_StPt_Sch_EZ!$C$30:$I$30,0)),"F","C")</f>
        <v>21.111111111111111</v>
      </c>
      <c r="J4193" s="34">
        <f>CONVERT(INDEX(Clg_StPt_Sch_EZ!$C$4:$I$27,MATCH(Schedules_8760!$C4193,Clg_StPt_Sch_EZ!$B$4:$B$27,0),MATCH(Schedules_8760!$F4193,Clg_StPt_Sch_EZ!$C$3:$I$3,0)),"F","C")</f>
        <v>25.555555555555554</v>
      </c>
      <c r="K4193" s="34">
        <f>CONVERT(INDEX(Clg_StPt_Sch_EZ!$C$31:$I$54,MATCH(Schedules_8760!$C4193,Clg_StPt_Sch_EZ!$B$31:$B$54,0),MATCH(Schedules_8760!$F4193,Clg_StPt_Sch_EZ!$C$30:$I$30,0)),"F","C")</f>
        <v>25</v>
      </c>
      <c r="L4193" s="34">
        <f>CONVERT(INDEX(DHW_StPt_Sch_EZ!$C$4:$I$27,MATCH(Schedules_8760!$C4193,DHW_StPt_Sch_EZ!$B$4:$B$27,0),MATCH(Schedules_8760!$F4193,DHW_StPt_Sch_EZ!$C$3:$I$3,0)),"F","C")</f>
        <v>53.333333333333329</v>
      </c>
      <c r="M4193" s="34">
        <f>CONVERT(INDEX(DHW_StPt_Sch_EZ!$C$31:$I$54,MATCH(Schedules_8760!$C4193,DHW_StPt_Sch_EZ!$B$31:$B$54,0),MATCH(Schedules_8760!$F4193,DHW_StPt_Sch_EZ!$C$30:$I$30,0)),"F","C")</f>
        <v>53.333333333333329</v>
      </c>
      <c r="N4193" s="12"/>
      <c r="O4193" s="12"/>
      <c r="P4193" s="12"/>
    </row>
    <row r="4194" spans="1:16" x14ac:dyDescent="0.25">
      <c r="A4194" s="35">
        <v>4193</v>
      </c>
      <c r="B4194" s="89">
        <v>175.66666666666671</v>
      </c>
      <c r="C4194" s="35">
        <f t="shared" si="325"/>
        <v>17</v>
      </c>
      <c r="D4194" s="35">
        <f t="shared" si="328"/>
        <v>175</v>
      </c>
      <c r="E4194" s="35">
        <f t="shared" si="329"/>
        <v>7</v>
      </c>
      <c r="F4194" s="35" t="str">
        <f t="shared" si="326"/>
        <v>Saturday</v>
      </c>
      <c r="G4194" s="35">
        <f t="shared" si="327"/>
        <v>6</v>
      </c>
      <c r="H4194" s="34">
        <f>CONVERT(INDEX(Htg_StPt_Sch_EZ!$C$4:$I$27,MATCH(Schedules_8760!$C4194,Htg_StPt_Sch_EZ!$B$4:$B$27,0),MATCH(Schedules_8760!$F4194,Htg_StPt_Sch_EZ!$C$3:$I$3,0)),"F","C")</f>
        <v>20.555555555555554</v>
      </c>
      <c r="I4194" s="34">
        <f>CONVERT(INDEX(Htg_StPt_Sch_EZ!$C$31:$I$54,MATCH(Schedules_8760!$C4194,Htg_StPt_Sch_EZ!$B$31:$B$54,0),MATCH(Schedules_8760!$F4194,Htg_StPt_Sch_EZ!$C$30:$I$30,0)),"F","C")</f>
        <v>17.777777777777779</v>
      </c>
      <c r="J4194" s="34">
        <f>CONVERT(INDEX(Clg_StPt_Sch_EZ!$C$4:$I$27,MATCH(Schedules_8760!$C4194,Clg_StPt_Sch_EZ!$B$4:$B$27,0),MATCH(Schedules_8760!$F4194,Clg_StPt_Sch_EZ!$C$3:$I$3,0)),"F","C")</f>
        <v>25.555555555555554</v>
      </c>
      <c r="K4194" s="34">
        <f>CONVERT(INDEX(Clg_StPt_Sch_EZ!$C$31:$I$54,MATCH(Schedules_8760!$C4194,Clg_StPt_Sch_EZ!$B$31:$B$54,0),MATCH(Schedules_8760!$F4194,Clg_StPt_Sch_EZ!$C$30:$I$30,0)),"F","C")</f>
        <v>25</v>
      </c>
      <c r="L4194" s="34">
        <f>CONVERT(INDEX(DHW_StPt_Sch_EZ!$C$4:$I$27,MATCH(Schedules_8760!$C4194,DHW_StPt_Sch_EZ!$B$4:$B$27,0),MATCH(Schedules_8760!$F4194,DHW_StPt_Sch_EZ!$C$3:$I$3,0)),"F","C")</f>
        <v>53.333333333333329</v>
      </c>
      <c r="M4194" s="34">
        <f>CONVERT(INDEX(DHW_StPt_Sch_EZ!$C$31:$I$54,MATCH(Schedules_8760!$C4194,DHW_StPt_Sch_EZ!$B$31:$B$54,0),MATCH(Schedules_8760!$F4194,DHW_StPt_Sch_EZ!$C$30:$I$30,0)),"F","C")</f>
        <v>53.333333333333329</v>
      </c>
      <c r="N4194" s="12"/>
      <c r="O4194" s="12"/>
      <c r="P4194" s="12"/>
    </row>
    <row r="4195" spans="1:16" x14ac:dyDescent="0.25">
      <c r="A4195" s="35">
        <v>4194</v>
      </c>
      <c r="B4195" s="89">
        <v>175.70833333333329</v>
      </c>
      <c r="C4195" s="35">
        <f t="shared" si="325"/>
        <v>18</v>
      </c>
      <c r="D4195" s="35">
        <f t="shared" si="328"/>
        <v>175</v>
      </c>
      <c r="E4195" s="35">
        <f t="shared" si="329"/>
        <v>7</v>
      </c>
      <c r="F4195" s="35" t="str">
        <f t="shared" si="326"/>
        <v>Saturday</v>
      </c>
      <c r="G4195" s="35">
        <f t="shared" si="327"/>
        <v>6</v>
      </c>
      <c r="H4195" s="34">
        <f>CONVERT(INDEX(Htg_StPt_Sch_EZ!$C$4:$I$27,MATCH(Schedules_8760!$C4195,Htg_StPt_Sch_EZ!$B$4:$B$27,0),MATCH(Schedules_8760!$F4195,Htg_StPt_Sch_EZ!$C$3:$I$3,0)),"F","C")</f>
        <v>20.555555555555554</v>
      </c>
      <c r="I4195" s="34">
        <f>CONVERT(INDEX(Htg_StPt_Sch_EZ!$C$31:$I$54,MATCH(Schedules_8760!$C4195,Htg_StPt_Sch_EZ!$B$31:$B$54,0),MATCH(Schedules_8760!$F4195,Htg_StPt_Sch_EZ!$C$30:$I$30,0)),"F","C")</f>
        <v>17.777777777777779</v>
      </c>
      <c r="J4195" s="34">
        <f>CONVERT(INDEX(Clg_StPt_Sch_EZ!$C$4:$I$27,MATCH(Schedules_8760!$C4195,Clg_StPt_Sch_EZ!$B$4:$B$27,0),MATCH(Schedules_8760!$F4195,Clg_StPt_Sch_EZ!$C$3:$I$3,0)),"F","C")</f>
        <v>25.555555555555554</v>
      </c>
      <c r="K4195" s="34">
        <f>CONVERT(INDEX(Clg_StPt_Sch_EZ!$C$31:$I$54,MATCH(Schedules_8760!$C4195,Clg_StPt_Sch_EZ!$B$31:$B$54,0),MATCH(Schedules_8760!$F4195,Clg_StPt_Sch_EZ!$C$30:$I$30,0)),"F","C")</f>
        <v>28.333333333333332</v>
      </c>
      <c r="L4195" s="34">
        <f>CONVERT(INDEX(DHW_StPt_Sch_EZ!$C$4:$I$27,MATCH(Schedules_8760!$C4195,DHW_StPt_Sch_EZ!$B$4:$B$27,0),MATCH(Schedules_8760!$F4195,DHW_StPt_Sch_EZ!$C$3:$I$3,0)),"F","C")</f>
        <v>53.333333333333329</v>
      </c>
      <c r="M4195" s="34">
        <f>CONVERT(INDEX(DHW_StPt_Sch_EZ!$C$31:$I$54,MATCH(Schedules_8760!$C4195,DHW_StPt_Sch_EZ!$B$31:$B$54,0),MATCH(Schedules_8760!$F4195,DHW_StPt_Sch_EZ!$C$30:$I$30,0)),"F","C")</f>
        <v>53.333333333333329</v>
      </c>
      <c r="N4195" s="12"/>
      <c r="O4195" s="12"/>
      <c r="P4195" s="12"/>
    </row>
    <row r="4196" spans="1:16" x14ac:dyDescent="0.25">
      <c r="A4196" s="35">
        <v>4195</v>
      </c>
      <c r="B4196" s="89">
        <v>175.75</v>
      </c>
      <c r="C4196" s="35">
        <f t="shared" si="325"/>
        <v>19</v>
      </c>
      <c r="D4196" s="35">
        <f t="shared" si="328"/>
        <v>175</v>
      </c>
      <c r="E4196" s="35">
        <f t="shared" si="329"/>
        <v>7</v>
      </c>
      <c r="F4196" s="35" t="str">
        <f t="shared" si="326"/>
        <v>Saturday</v>
      </c>
      <c r="G4196" s="35">
        <f t="shared" si="327"/>
        <v>6</v>
      </c>
      <c r="H4196" s="34">
        <f>CONVERT(INDEX(Htg_StPt_Sch_EZ!$C$4:$I$27,MATCH(Schedules_8760!$C4196,Htg_StPt_Sch_EZ!$B$4:$B$27,0),MATCH(Schedules_8760!$F4196,Htg_StPt_Sch_EZ!$C$3:$I$3,0)),"F","C")</f>
        <v>20.555555555555554</v>
      </c>
      <c r="I4196" s="34">
        <f>CONVERT(INDEX(Htg_StPt_Sch_EZ!$C$31:$I$54,MATCH(Schedules_8760!$C4196,Htg_StPt_Sch_EZ!$B$31:$B$54,0),MATCH(Schedules_8760!$F4196,Htg_StPt_Sch_EZ!$C$30:$I$30,0)),"F","C")</f>
        <v>18.333333333333332</v>
      </c>
      <c r="J4196" s="34">
        <f>CONVERT(INDEX(Clg_StPt_Sch_EZ!$C$4:$I$27,MATCH(Schedules_8760!$C4196,Clg_StPt_Sch_EZ!$B$4:$B$27,0),MATCH(Schedules_8760!$F4196,Clg_StPt_Sch_EZ!$C$3:$I$3,0)),"F","C")</f>
        <v>25.555555555555554</v>
      </c>
      <c r="K4196" s="34">
        <f>CONVERT(INDEX(Clg_StPt_Sch_EZ!$C$31:$I$54,MATCH(Schedules_8760!$C4196,Clg_StPt_Sch_EZ!$B$31:$B$54,0),MATCH(Schedules_8760!$F4196,Clg_StPt_Sch_EZ!$C$30:$I$30,0)),"F","C")</f>
        <v>28.333333333333332</v>
      </c>
      <c r="L4196" s="34">
        <f>CONVERT(INDEX(DHW_StPt_Sch_EZ!$C$4:$I$27,MATCH(Schedules_8760!$C4196,DHW_StPt_Sch_EZ!$B$4:$B$27,0),MATCH(Schedules_8760!$F4196,DHW_StPt_Sch_EZ!$C$3:$I$3,0)),"F","C")</f>
        <v>53.333333333333329</v>
      </c>
      <c r="M4196" s="34">
        <f>CONVERT(INDEX(DHW_StPt_Sch_EZ!$C$31:$I$54,MATCH(Schedules_8760!$C4196,DHW_StPt_Sch_EZ!$B$31:$B$54,0),MATCH(Schedules_8760!$F4196,DHW_StPt_Sch_EZ!$C$30:$I$30,0)),"F","C")</f>
        <v>53.333333333333329</v>
      </c>
      <c r="N4196" s="12"/>
      <c r="O4196" s="12"/>
      <c r="P4196" s="12"/>
    </row>
    <row r="4197" spans="1:16" x14ac:dyDescent="0.25">
      <c r="A4197" s="35">
        <v>4196</v>
      </c>
      <c r="B4197" s="89">
        <v>175.79166666666671</v>
      </c>
      <c r="C4197" s="35">
        <f t="shared" si="325"/>
        <v>20</v>
      </c>
      <c r="D4197" s="35">
        <f t="shared" si="328"/>
        <v>175</v>
      </c>
      <c r="E4197" s="35">
        <f t="shared" si="329"/>
        <v>7</v>
      </c>
      <c r="F4197" s="35" t="str">
        <f t="shared" si="326"/>
        <v>Saturday</v>
      </c>
      <c r="G4197" s="35">
        <f t="shared" si="327"/>
        <v>6</v>
      </c>
      <c r="H4197" s="34">
        <f>CONVERT(INDEX(Htg_StPt_Sch_EZ!$C$4:$I$27,MATCH(Schedules_8760!$C4197,Htg_StPt_Sch_EZ!$B$4:$B$27,0),MATCH(Schedules_8760!$F4197,Htg_StPt_Sch_EZ!$C$3:$I$3,0)),"F","C")</f>
        <v>20.555555555555554</v>
      </c>
      <c r="I4197" s="34">
        <f>CONVERT(INDEX(Htg_StPt_Sch_EZ!$C$31:$I$54,MATCH(Schedules_8760!$C4197,Htg_StPt_Sch_EZ!$B$31:$B$54,0),MATCH(Schedules_8760!$F4197,Htg_StPt_Sch_EZ!$C$30:$I$30,0)),"F","C")</f>
        <v>18.888888888888889</v>
      </c>
      <c r="J4197" s="34">
        <f>CONVERT(INDEX(Clg_StPt_Sch_EZ!$C$4:$I$27,MATCH(Schedules_8760!$C4197,Clg_StPt_Sch_EZ!$B$4:$B$27,0),MATCH(Schedules_8760!$F4197,Clg_StPt_Sch_EZ!$C$3:$I$3,0)),"F","C")</f>
        <v>25.555555555555554</v>
      </c>
      <c r="K4197" s="34">
        <f>CONVERT(INDEX(Clg_StPt_Sch_EZ!$C$31:$I$54,MATCH(Schedules_8760!$C4197,Clg_StPt_Sch_EZ!$B$31:$B$54,0),MATCH(Schedules_8760!$F4197,Clg_StPt_Sch_EZ!$C$30:$I$30,0)),"F","C")</f>
        <v>28.333333333333332</v>
      </c>
      <c r="L4197" s="34">
        <f>CONVERT(INDEX(DHW_StPt_Sch_EZ!$C$4:$I$27,MATCH(Schedules_8760!$C4197,DHW_StPt_Sch_EZ!$B$4:$B$27,0),MATCH(Schedules_8760!$F4197,DHW_StPt_Sch_EZ!$C$3:$I$3,0)),"F","C")</f>
        <v>53.333333333333329</v>
      </c>
      <c r="M4197" s="34">
        <f>CONVERT(INDEX(DHW_StPt_Sch_EZ!$C$31:$I$54,MATCH(Schedules_8760!$C4197,DHW_StPt_Sch_EZ!$B$31:$B$54,0),MATCH(Schedules_8760!$F4197,DHW_StPt_Sch_EZ!$C$30:$I$30,0)),"F","C")</f>
        <v>53.333333333333329</v>
      </c>
      <c r="N4197" s="12"/>
      <c r="O4197" s="12"/>
      <c r="P4197" s="12"/>
    </row>
    <row r="4198" spans="1:16" x14ac:dyDescent="0.25">
      <c r="A4198" s="35">
        <v>4197</v>
      </c>
      <c r="B4198" s="89">
        <v>175.83333333333329</v>
      </c>
      <c r="C4198" s="35">
        <f t="shared" si="325"/>
        <v>21</v>
      </c>
      <c r="D4198" s="35">
        <f t="shared" si="328"/>
        <v>175</v>
      </c>
      <c r="E4198" s="35">
        <f t="shared" si="329"/>
        <v>7</v>
      </c>
      <c r="F4198" s="35" t="str">
        <f t="shared" si="326"/>
        <v>Saturday</v>
      </c>
      <c r="G4198" s="35">
        <f t="shared" si="327"/>
        <v>6</v>
      </c>
      <c r="H4198" s="34">
        <f>CONVERT(INDEX(Htg_StPt_Sch_EZ!$C$4:$I$27,MATCH(Schedules_8760!$C4198,Htg_StPt_Sch_EZ!$B$4:$B$27,0),MATCH(Schedules_8760!$F4198,Htg_StPt_Sch_EZ!$C$3:$I$3,0)),"F","C")</f>
        <v>20.555555555555554</v>
      </c>
      <c r="I4198" s="34">
        <f>CONVERT(INDEX(Htg_StPt_Sch_EZ!$C$31:$I$54,MATCH(Schedules_8760!$C4198,Htg_StPt_Sch_EZ!$B$31:$B$54,0),MATCH(Schedules_8760!$F4198,Htg_StPt_Sch_EZ!$C$30:$I$30,0)),"F","C")</f>
        <v>19.444444444444443</v>
      </c>
      <c r="J4198" s="34">
        <f>CONVERT(INDEX(Clg_StPt_Sch_EZ!$C$4:$I$27,MATCH(Schedules_8760!$C4198,Clg_StPt_Sch_EZ!$B$4:$B$27,0),MATCH(Schedules_8760!$F4198,Clg_StPt_Sch_EZ!$C$3:$I$3,0)),"F","C")</f>
        <v>25.555555555555554</v>
      </c>
      <c r="K4198" s="34">
        <f>CONVERT(INDEX(Clg_StPt_Sch_EZ!$C$31:$I$54,MATCH(Schedules_8760!$C4198,Clg_StPt_Sch_EZ!$B$31:$B$54,0),MATCH(Schedules_8760!$F4198,Clg_StPt_Sch_EZ!$C$30:$I$30,0)),"F","C")</f>
        <v>28.333333333333332</v>
      </c>
      <c r="L4198" s="34">
        <f>CONVERT(INDEX(DHW_StPt_Sch_EZ!$C$4:$I$27,MATCH(Schedules_8760!$C4198,DHW_StPt_Sch_EZ!$B$4:$B$27,0),MATCH(Schedules_8760!$F4198,DHW_StPt_Sch_EZ!$C$3:$I$3,0)),"F","C")</f>
        <v>53.333333333333329</v>
      </c>
      <c r="M4198" s="34">
        <f>CONVERT(INDEX(DHW_StPt_Sch_EZ!$C$31:$I$54,MATCH(Schedules_8760!$C4198,DHW_StPt_Sch_EZ!$B$31:$B$54,0),MATCH(Schedules_8760!$F4198,DHW_StPt_Sch_EZ!$C$30:$I$30,0)),"F","C")</f>
        <v>53.333333333333329</v>
      </c>
      <c r="N4198" s="12"/>
      <c r="O4198" s="12"/>
      <c r="P4198" s="12"/>
    </row>
    <row r="4199" spans="1:16" x14ac:dyDescent="0.25">
      <c r="A4199" s="35">
        <v>4198</v>
      </c>
      <c r="B4199" s="89">
        <v>175.875</v>
      </c>
      <c r="C4199" s="35">
        <f t="shared" si="325"/>
        <v>22</v>
      </c>
      <c r="D4199" s="35">
        <f t="shared" si="328"/>
        <v>175</v>
      </c>
      <c r="E4199" s="35">
        <f t="shared" si="329"/>
        <v>7</v>
      </c>
      <c r="F4199" s="35" t="str">
        <f t="shared" si="326"/>
        <v>Saturday</v>
      </c>
      <c r="G4199" s="35">
        <f t="shared" si="327"/>
        <v>6</v>
      </c>
      <c r="H4199" s="34">
        <f>CONVERT(INDEX(Htg_StPt_Sch_EZ!$C$4:$I$27,MATCH(Schedules_8760!$C4199,Htg_StPt_Sch_EZ!$B$4:$B$27,0),MATCH(Schedules_8760!$F4199,Htg_StPt_Sch_EZ!$C$3:$I$3,0)),"F","C")</f>
        <v>20.555555555555554</v>
      </c>
      <c r="I4199" s="34">
        <f>CONVERT(INDEX(Htg_StPt_Sch_EZ!$C$31:$I$54,MATCH(Schedules_8760!$C4199,Htg_StPt_Sch_EZ!$B$31:$B$54,0),MATCH(Schedules_8760!$F4199,Htg_StPt_Sch_EZ!$C$30:$I$30,0)),"F","C")</f>
        <v>19.444444444444443</v>
      </c>
      <c r="J4199" s="34">
        <f>CONVERT(INDEX(Clg_StPt_Sch_EZ!$C$4:$I$27,MATCH(Schedules_8760!$C4199,Clg_StPt_Sch_EZ!$B$4:$B$27,0),MATCH(Schedules_8760!$F4199,Clg_StPt_Sch_EZ!$C$3:$I$3,0)),"F","C")</f>
        <v>25.555555555555554</v>
      </c>
      <c r="K4199" s="34">
        <f>CONVERT(INDEX(Clg_StPt_Sch_EZ!$C$31:$I$54,MATCH(Schedules_8760!$C4199,Clg_StPt_Sch_EZ!$B$31:$B$54,0),MATCH(Schedules_8760!$F4199,Clg_StPt_Sch_EZ!$C$30:$I$30,0)),"F","C")</f>
        <v>28.333333333333332</v>
      </c>
      <c r="L4199" s="34">
        <f>CONVERT(INDEX(DHW_StPt_Sch_EZ!$C$4:$I$27,MATCH(Schedules_8760!$C4199,DHW_StPt_Sch_EZ!$B$4:$B$27,0),MATCH(Schedules_8760!$F4199,DHW_StPt_Sch_EZ!$C$3:$I$3,0)),"F","C")</f>
        <v>53.333333333333329</v>
      </c>
      <c r="M4199" s="34">
        <f>CONVERT(INDEX(DHW_StPt_Sch_EZ!$C$31:$I$54,MATCH(Schedules_8760!$C4199,DHW_StPt_Sch_EZ!$B$31:$B$54,0),MATCH(Schedules_8760!$F4199,DHW_StPt_Sch_EZ!$C$30:$I$30,0)),"F","C")</f>
        <v>53.333333333333329</v>
      </c>
      <c r="N4199" s="12"/>
      <c r="O4199" s="12"/>
      <c r="P4199" s="12"/>
    </row>
    <row r="4200" spans="1:16" x14ac:dyDescent="0.25">
      <c r="A4200" s="35">
        <v>4199</v>
      </c>
      <c r="B4200" s="89">
        <v>175.91666666666671</v>
      </c>
      <c r="C4200" s="35">
        <f t="shared" si="325"/>
        <v>23</v>
      </c>
      <c r="D4200" s="35">
        <f t="shared" si="328"/>
        <v>175</v>
      </c>
      <c r="E4200" s="35">
        <f t="shared" si="329"/>
        <v>7</v>
      </c>
      <c r="F4200" s="35" t="str">
        <f t="shared" si="326"/>
        <v>Saturday</v>
      </c>
      <c r="G4200" s="35">
        <f t="shared" si="327"/>
        <v>6</v>
      </c>
      <c r="H4200" s="34">
        <f>CONVERT(INDEX(Htg_StPt_Sch_EZ!$C$4:$I$27,MATCH(Schedules_8760!$C4200,Htg_StPt_Sch_EZ!$B$4:$B$27,0),MATCH(Schedules_8760!$F4200,Htg_StPt_Sch_EZ!$C$3:$I$3,0)),"F","C")</f>
        <v>20.555555555555554</v>
      </c>
      <c r="I4200" s="34">
        <f>CONVERT(INDEX(Htg_StPt_Sch_EZ!$C$31:$I$54,MATCH(Schedules_8760!$C4200,Htg_StPt_Sch_EZ!$B$31:$B$54,0),MATCH(Schedules_8760!$F4200,Htg_StPt_Sch_EZ!$C$30:$I$30,0)),"F","C")</f>
        <v>19.444444444444443</v>
      </c>
      <c r="J4200" s="34">
        <f>CONVERT(INDEX(Clg_StPt_Sch_EZ!$C$4:$I$27,MATCH(Schedules_8760!$C4200,Clg_StPt_Sch_EZ!$B$4:$B$27,0),MATCH(Schedules_8760!$F4200,Clg_StPt_Sch_EZ!$C$3:$I$3,0)),"F","C")</f>
        <v>25.555555555555554</v>
      </c>
      <c r="K4200" s="34">
        <f>CONVERT(INDEX(Clg_StPt_Sch_EZ!$C$31:$I$54,MATCH(Schedules_8760!$C4200,Clg_StPt_Sch_EZ!$B$31:$B$54,0),MATCH(Schedules_8760!$F4200,Clg_StPt_Sch_EZ!$C$30:$I$30,0)),"F","C")</f>
        <v>28.333333333333332</v>
      </c>
      <c r="L4200" s="34">
        <f>CONVERT(INDEX(DHW_StPt_Sch_EZ!$C$4:$I$27,MATCH(Schedules_8760!$C4200,DHW_StPt_Sch_EZ!$B$4:$B$27,0),MATCH(Schedules_8760!$F4200,DHW_StPt_Sch_EZ!$C$3:$I$3,0)),"F","C")</f>
        <v>53.333333333333329</v>
      </c>
      <c r="M4200" s="34">
        <f>CONVERT(INDEX(DHW_StPt_Sch_EZ!$C$31:$I$54,MATCH(Schedules_8760!$C4200,DHW_StPt_Sch_EZ!$B$31:$B$54,0),MATCH(Schedules_8760!$F4200,DHW_StPt_Sch_EZ!$C$30:$I$30,0)),"F","C")</f>
        <v>53.333333333333329</v>
      </c>
      <c r="N4200" s="12"/>
      <c r="O4200" s="12"/>
      <c r="P4200" s="12"/>
    </row>
    <row r="4201" spans="1:16" x14ac:dyDescent="0.25">
      <c r="A4201" s="35">
        <v>4200</v>
      </c>
      <c r="B4201" s="89">
        <v>175.95833333333329</v>
      </c>
      <c r="C4201" s="35">
        <f t="shared" si="325"/>
        <v>24</v>
      </c>
      <c r="D4201" s="35">
        <f t="shared" si="328"/>
        <v>175</v>
      </c>
      <c r="E4201" s="35">
        <f t="shared" si="329"/>
        <v>7</v>
      </c>
      <c r="F4201" s="35" t="str">
        <f t="shared" si="326"/>
        <v>Saturday</v>
      </c>
      <c r="G4201" s="35">
        <f t="shared" si="327"/>
        <v>6</v>
      </c>
      <c r="H4201" s="34">
        <f>CONVERT(INDEX(Htg_StPt_Sch_EZ!$C$4:$I$27,MATCH(Schedules_8760!$C4201,Htg_StPt_Sch_EZ!$B$4:$B$27,0),MATCH(Schedules_8760!$F4201,Htg_StPt_Sch_EZ!$C$3:$I$3,0)),"F","C")</f>
        <v>20.555555555555554</v>
      </c>
      <c r="I4201" s="34">
        <f>CONVERT(INDEX(Htg_StPt_Sch_EZ!$C$31:$I$54,MATCH(Schedules_8760!$C4201,Htg_StPt_Sch_EZ!$B$31:$B$54,0),MATCH(Schedules_8760!$F4201,Htg_StPt_Sch_EZ!$C$30:$I$30,0)),"F","C")</f>
        <v>19.444444444444443</v>
      </c>
      <c r="J4201" s="34">
        <f>CONVERT(INDEX(Clg_StPt_Sch_EZ!$C$4:$I$27,MATCH(Schedules_8760!$C4201,Clg_StPt_Sch_EZ!$B$4:$B$27,0),MATCH(Schedules_8760!$F4201,Clg_StPt_Sch_EZ!$C$3:$I$3,0)),"F","C")</f>
        <v>25.555555555555554</v>
      </c>
      <c r="K4201" s="34">
        <f>CONVERT(INDEX(Clg_StPt_Sch_EZ!$C$31:$I$54,MATCH(Schedules_8760!$C4201,Clg_StPt_Sch_EZ!$B$31:$B$54,0),MATCH(Schedules_8760!$F4201,Clg_StPt_Sch_EZ!$C$30:$I$30,0)),"F","C")</f>
        <v>28.333333333333332</v>
      </c>
      <c r="L4201" s="34">
        <f>CONVERT(INDEX(DHW_StPt_Sch_EZ!$C$4:$I$27,MATCH(Schedules_8760!$C4201,DHW_StPt_Sch_EZ!$B$4:$B$27,0),MATCH(Schedules_8760!$F4201,DHW_StPt_Sch_EZ!$C$3:$I$3,0)),"F","C")</f>
        <v>53.333333333333329</v>
      </c>
      <c r="M4201" s="34">
        <f>CONVERT(INDEX(DHW_StPt_Sch_EZ!$C$31:$I$54,MATCH(Schedules_8760!$C4201,DHW_StPt_Sch_EZ!$B$31:$B$54,0),MATCH(Schedules_8760!$F4201,DHW_StPt_Sch_EZ!$C$30:$I$30,0)),"F","C")</f>
        <v>53.333333333333329</v>
      </c>
      <c r="N4201" s="12"/>
      <c r="O4201" s="12"/>
      <c r="P4201" s="12"/>
    </row>
    <row r="4202" spans="1:16" x14ac:dyDescent="0.25">
      <c r="A4202" s="35">
        <v>4201</v>
      </c>
      <c r="B4202" s="89">
        <v>176</v>
      </c>
      <c r="C4202" s="35">
        <f t="shared" si="325"/>
        <v>1</v>
      </c>
      <c r="D4202" s="35">
        <f t="shared" si="328"/>
        <v>176</v>
      </c>
      <c r="E4202" s="35">
        <f t="shared" si="329"/>
        <v>1</v>
      </c>
      <c r="F4202" s="35" t="str">
        <f t="shared" si="326"/>
        <v>Sunday</v>
      </c>
      <c r="G4202" s="35">
        <f t="shared" si="327"/>
        <v>6</v>
      </c>
      <c r="H4202" s="34">
        <f>CONVERT(INDEX(Htg_StPt_Sch_EZ!$C$4:$I$27,MATCH(Schedules_8760!$C4202,Htg_StPt_Sch_EZ!$B$4:$B$27,0),MATCH(Schedules_8760!$F4202,Htg_StPt_Sch_EZ!$C$3:$I$3,0)),"F","C")</f>
        <v>20.555555555555554</v>
      </c>
      <c r="I4202" s="34">
        <f>CONVERT(INDEX(Htg_StPt_Sch_EZ!$C$31:$I$54,MATCH(Schedules_8760!$C4202,Htg_StPt_Sch_EZ!$B$31:$B$54,0),MATCH(Schedules_8760!$F4202,Htg_StPt_Sch_EZ!$C$30:$I$30,0)),"F","C")</f>
        <v>19.444444444444443</v>
      </c>
      <c r="J4202" s="34">
        <f>CONVERT(INDEX(Clg_StPt_Sch_EZ!$C$4:$I$27,MATCH(Schedules_8760!$C4202,Clg_StPt_Sch_EZ!$B$4:$B$27,0),MATCH(Schedules_8760!$F4202,Clg_StPt_Sch_EZ!$C$3:$I$3,0)),"F","C")</f>
        <v>25.555555555555554</v>
      </c>
      <c r="K4202" s="34">
        <f>CONVERT(INDEX(Clg_StPt_Sch_EZ!$C$31:$I$54,MATCH(Schedules_8760!$C4202,Clg_StPt_Sch_EZ!$B$31:$B$54,0),MATCH(Schedules_8760!$F4202,Clg_StPt_Sch_EZ!$C$30:$I$30,0)),"F","C")</f>
        <v>28.333333333333332</v>
      </c>
      <c r="L4202" s="34">
        <f>CONVERT(INDEX(DHW_StPt_Sch_EZ!$C$4:$I$27,MATCH(Schedules_8760!$C4202,DHW_StPt_Sch_EZ!$B$4:$B$27,0),MATCH(Schedules_8760!$F4202,DHW_StPt_Sch_EZ!$C$3:$I$3,0)),"F","C")</f>
        <v>53.333333333333329</v>
      </c>
      <c r="M4202" s="34">
        <f>CONVERT(INDEX(DHW_StPt_Sch_EZ!$C$31:$I$54,MATCH(Schedules_8760!$C4202,DHW_StPt_Sch_EZ!$B$31:$B$54,0),MATCH(Schedules_8760!$F4202,DHW_StPt_Sch_EZ!$C$30:$I$30,0)),"F","C")</f>
        <v>53.333333333333329</v>
      </c>
      <c r="N4202" s="12"/>
      <c r="O4202" s="12"/>
      <c r="P4202" s="12"/>
    </row>
    <row r="4203" spans="1:16" x14ac:dyDescent="0.25">
      <c r="A4203" s="35">
        <v>4202</v>
      </c>
      <c r="B4203" s="89">
        <v>176.04166666666671</v>
      </c>
      <c r="C4203" s="35">
        <f t="shared" si="325"/>
        <v>2</v>
      </c>
      <c r="D4203" s="35">
        <f t="shared" si="328"/>
        <v>176</v>
      </c>
      <c r="E4203" s="35">
        <f t="shared" si="329"/>
        <v>1</v>
      </c>
      <c r="F4203" s="35" t="str">
        <f t="shared" si="326"/>
        <v>Sunday</v>
      </c>
      <c r="G4203" s="35">
        <f t="shared" si="327"/>
        <v>6</v>
      </c>
      <c r="H4203" s="34">
        <f>CONVERT(INDEX(Htg_StPt_Sch_EZ!$C$4:$I$27,MATCH(Schedules_8760!$C4203,Htg_StPt_Sch_EZ!$B$4:$B$27,0),MATCH(Schedules_8760!$F4203,Htg_StPt_Sch_EZ!$C$3:$I$3,0)),"F","C")</f>
        <v>20.555555555555554</v>
      </c>
      <c r="I4203" s="34">
        <f>CONVERT(INDEX(Htg_StPt_Sch_EZ!$C$31:$I$54,MATCH(Schedules_8760!$C4203,Htg_StPt_Sch_EZ!$B$31:$B$54,0),MATCH(Schedules_8760!$F4203,Htg_StPt_Sch_EZ!$C$30:$I$30,0)),"F","C")</f>
        <v>19.444444444444443</v>
      </c>
      <c r="J4203" s="34">
        <f>CONVERT(INDEX(Clg_StPt_Sch_EZ!$C$4:$I$27,MATCH(Schedules_8760!$C4203,Clg_StPt_Sch_EZ!$B$4:$B$27,0),MATCH(Schedules_8760!$F4203,Clg_StPt_Sch_EZ!$C$3:$I$3,0)),"F","C")</f>
        <v>25.555555555555554</v>
      </c>
      <c r="K4203" s="34">
        <f>CONVERT(INDEX(Clg_StPt_Sch_EZ!$C$31:$I$54,MATCH(Schedules_8760!$C4203,Clg_StPt_Sch_EZ!$B$31:$B$54,0),MATCH(Schedules_8760!$F4203,Clg_StPt_Sch_EZ!$C$30:$I$30,0)),"F","C")</f>
        <v>28.333333333333332</v>
      </c>
      <c r="L4203" s="34">
        <f>CONVERT(INDEX(DHW_StPt_Sch_EZ!$C$4:$I$27,MATCH(Schedules_8760!$C4203,DHW_StPt_Sch_EZ!$B$4:$B$27,0),MATCH(Schedules_8760!$F4203,DHW_StPt_Sch_EZ!$C$3:$I$3,0)),"F","C")</f>
        <v>53.333333333333329</v>
      </c>
      <c r="M4203" s="34">
        <f>CONVERT(INDEX(DHW_StPt_Sch_EZ!$C$31:$I$54,MATCH(Schedules_8760!$C4203,DHW_StPt_Sch_EZ!$B$31:$B$54,0),MATCH(Schedules_8760!$F4203,DHW_StPt_Sch_EZ!$C$30:$I$30,0)),"F","C")</f>
        <v>53.333333333333329</v>
      </c>
      <c r="N4203" s="12"/>
      <c r="O4203" s="12"/>
      <c r="P4203" s="12"/>
    </row>
    <row r="4204" spans="1:16" x14ac:dyDescent="0.25">
      <c r="A4204" s="35">
        <v>4203</v>
      </c>
      <c r="B4204" s="89">
        <v>176.08333333333329</v>
      </c>
      <c r="C4204" s="35">
        <f t="shared" si="325"/>
        <v>3</v>
      </c>
      <c r="D4204" s="35">
        <f t="shared" si="328"/>
        <v>176</v>
      </c>
      <c r="E4204" s="35">
        <f t="shared" si="329"/>
        <v>1</v>
      </c>
      <c r="F4204" s="35" t="str">
        <f t="shared" si="326"/>
        <v>Sunday</v>
      </c>
      <c r="G4204" s="35">
        <f t="shared" si="327"/>
        <v>6</v>
      </c>
      <c r="H4204" s="34">
        <f>CONVERT(INDEX(Htg_StPt_Sch_EZ!$C$4:$I$27,MATCH(Schedules_8760!$C4204,Htg_StPt_Sch_EZ!$B$4:$B$27,0),MATCH(Schedules_8760!$F4204,Htg_StPt_Sch_EZ!$C$3:$I$3,0)),"F","C")</f>
        <v>20.555555555555554</v>
      </c>
      <c r="I4204" s="34">
        <f>CONVERT(INDEX(Htg_StPt_Sch_EZ!$C$31:$I$54,MATCH(Schedules_8760!$C4204,Htg_StPt_Sch_EZ!$B$31:$B$54,0),MATCH(Schedules_8760!$F4204,Htg_StPt_Sch_EZ!$C$30:$I$30,0)),"F","C")</f>
        <v>19.444444444444443</v>
      </c>
      <c r="J4204" s="34">
        <f>CONVERT(INDEX(Clg_StPt_Sch_EZ!$C$4:$I$27,MATCH(Schedules_8760!$C4204,Clg_StPt_Sch_EZ!$B$4:$B$27,0),MATCH(Schedules_8760!$F4204,Clg_StPt_Sch_EZ!$C$3:$I$3,0)),"F","C")</f>
        <v>25.555555555555554</v>
      </c>
      <c r="K4204" s="34">
        <f>CONVERT(INDEX(Clg_StPt_Sch_EZ!$C$31:$I$54,MATCH(Schedules_8760!$C4204,Clg_StPt_Sch_EZ!$B$31:$B$54,0),MATCH(Schedules_8760!$F4204,Clg_StPt_Sch_EZ!$C$30:$I$30,0)),"F","C")</f>
        <v>28.333333333333332</v>
      </c>
      <c r="L4204" s="34">
        <f>CONVERT(INDEX(DHW_StPt_Sch_EZ!$C$4:$I$27,MATCH(Schedules_8760!$C4204,DHW_StPt_Sch_EZ!$B$4:$B$27,0),MATCH(Schedules_8760!$F4204,DHW_StPt_Sch_EZ!$C$3:$I$3,0)),"F","C")</f>
        <v>53.333333333333329</v>
      </c>
      <c r="M4204" s="34">
        <f>CONVERT(INDEX(DHW_StPt_Sch_EZ!$C$31:$I$54,MATCH(Schedules_8760!$C4204,DHW_StPt_Sch_EZ!$B$31:$B$54,0),MATCH(Schedules_8760!$F4204,DHW_StPt_Sch_EZ!$C$30:$I$30,0)),"F","C")</f>
        <v>53.333333333333329</v>
      </c>
      <c r="N4204" s="12"/>
      <c r="O4204" s="12"/>
      <c r="P4204" s="12"/>
    </row>
    <row r="4205" spans="1:16" x14ac:dyDescent="0.25">
      <c r="A4205" s="35">
        <v>4204</v>
      </c>
      <c r="B4205" s="89">
        <v>176.125</v>
      </c>
      <c r="C4205" s="35">
        <f t="shared" si="325"/>
        <v>4</v>
      </c>
      <c r="D4205" s="35">
        <f t="shared" si="328"/>
        <v>176</v>
      </c>
      <c r="E4205" s="35">
        <f t="shared" si="329"/>
        <v>1</v>
      </c>
      <c r="F4205" s="35" t="str">
        <f t="shared" si="326"/>
        <v>Sunday</v>
      </c>
      <c r="G4205" s="35">
        <f t="shared" si="327"/>
        <v>6</v>
      </c>
      <c r="H4205" s="34">
        <f>CONVERT(INDEX(Htg_StPt_Sch_EZ!$C$4:$I$27,MATCH(Schedules_8760!$C4205,Htg_StPt_Sch_EZ!$B$4:$B$27,0),MATCH(Schedules_8760!$F4205,Htg_StPt_Sch_EZ!$C$3:$I$3,0)),"F","C")</f>
        <v>20.555555555555554</v>
      </c>
      <c r="I4205" s="34">
        <f>CONVERT(INDEX(Htg_StPt_Sch_EZ!$C$31:$I$54,MATCH(Schedules_8760!$C4205,Htg_StPt_Sch_EZ!$B$31:$B$54,0),MATCH(Schedules_8760!$F4205,Htg_StPt_Sch_EZ!$C$30:$I$30,0)),"F","C")</f>
        <v>19.444444444444443</v>
      </c>
      <c r="J4205" s="34">
        <f>CONVERT(INDEX(Clg_StPt_Sch_EZ!$C$4:$I$27,MATCH(Schedules_8760!$C4205,Clg_StPt_Sch_EZ!$B$4:$B$27,0),MATCH(Schedules_8760!$F4205,Clg_StPt_Sch_EZ!$C$3:$I$3,0)),"F","C")</f>
        <v>25.555555555555554</v>
      </c>
      <c r="K4205" s="34">
        <f>CONVERT(INDEX(Clg_StPt_Sch_EZ!$C$31:$I$54,MATCH(Schedules_8760!$C4205,Clg_StPt_Sch_EZ!$B$31:$B$54,0),MATCH(Schedules_8760!$F4205,Clg_StPt_Sch_EZ!$C$30:$I$30,0)),"F","C")</f>
        <v>28.333333333333332</v>
      </c>
      <c r="L4205" s="34">
        <f>CONVERT(INDEX(DHW_StPt_Sch_EZ!$C$4:$I$27,MATCH(Schedules_8760!$C4205,DHW_StPt_Sch_EZ!$B$4:$B$27,0),MATCH(Schedules_8760!$F4205,DHW_StPt_Sch_EZ!$C$3:$I$3,0)),"F","C")</f>
        <v>53.333333333333329</v>
      </c>
      <c r="M4205" s="34">
        <f>CONVERT(INDEX(DHW_StPt_Sch_EZ!$C$31:$I$54,MATCH(Schedules_8760!$C4205,DHW_StPt_Sch_EZ!$B$31:$B$54,0),MATCH(Schedules_8760!$F4205,DHW_StPt_Sch_EZ!$C$30:$I$30,0)),"F","C")</f>
        <v>53.333333333333329</v>
      </c>
      <c r="N4205" s="12"/>
      <c r="O4205" s="12"/>
      <c r="P4205" s="12"/>
    </row>
    <row r="4206" spans="1:16" x14ac:dyDescent="0.25">
      <c r="A4206" s="35">
        <v>4205</v>
      </c>
      <c r="B4206" s="89">
        <v>176.16666666666671</v>
      </c>
      <c r="C4206" s="35">
        <f t="shared" si="325"/>
        <v>5</v>
      </c>
      <c r="D4206" s="35">
        <f t="shared" si="328"/>
        <v>176</v>
      </c>
      <c r="E4206" s="35">
        <f t="shared" si="329"/>
        <v>1</v>
      </c>
      <c r="F4206" s="35" t="str">
        <f t="shared" si="326"/>
        <v>Sunday</v>
      </c>
      <c r="G4206" s="35">
        <f t="shared" si="327"/>
        <v>6</v>
      </c>
      <c r="H4206" s="34">
        <f>CONVERT(INDEX(Htg_StPt_Sch_EZ!$C$4:$I$27,MATCH(Schedules_8760!$C4206,Htg_StPt_Sch_EZ!$B$4:$B$27,0),MATCH(Schedules_8760!$F4206,Htg_StPt_Sch_EZ!$C$3:$I$3,0)),"F","C")</f>
        <v>20.555555555555554</v>
      </c>
      <c r="I4206" s="34">
        <f>CONVERT(INDEX(Htg_StPt_Sch_EZ!$C$31:$I$54,MATCH(Schedules_8760!$C4206,Htg_StPt_Sch_EZ!$B$31:$B$54,0),MATCH(Schedules_8760!$F4206,Htg_StPt_Sch_EZ!$C$30:$I$30,0)),"F","C")</f>
        <v>19.444444444444443</v>
      </c>
      <c r="J4206" s="34">
        <f>CONVERT(INDEX(Clg_StPt_Sch_EZ!$C$4:$I$27,MATCH(Schedules_8760!$C4206,Clg_StPt_Sch_EZ!$B$4:$B$27,0),MATCH(Schedules_8760!$F4206,Clg_StPt_Sch_EZ!$C$3:$I$3,0)),"F","C")</f>
        <v>25.555555555555554</v>
      </c>
      <c r="K4206" s="34">
        <f>CONVERT(INDEX(Clg_StPt_Sch_EZ!$C$31:$I$54,MATCH(Schedules_8760!$C4206,Clg_StPt_Sch_EZ!$B$31:$B$54,0),MATCH(Schedules_8760!$F4206,Clg_StPt_Sch_EZ!$C$30:$I$30,0)),"F","C")</f>
        <v>28.333333333333332</v>
      </c>
      <c r="L4206" s="34">
        <f>CONVERT(INDEX(DHW_StPt_Sch_EZ!$C$4:$I$27,MATCH(Schedules_8760!$C4206,DHW_StPt_Sch_EZ!$B$4:$B$27,0),MATCH(Schedules_8760!$F4206,DHW_StPt_Sch_EZ!$C$3:$I$3,0)),"F","C")</f>
        <v>53.333333333333329</v>
      </c>
      <c r="M4206" s="34">
        <f>CONVERT(INDEX(DHW_StPt_Sch_EZ!$C$31:$I$54,MATCH(Schedules_8760!$C4206,DHW_StPt_Sch_EZ!$B$31:$B$54,0),MATCH(Schedules_8760!$F4206,DHW_StPt_Sch_EZ!$C$30:$I$30,0)),"F","C")</f>
        <v>53.333333333333329</v>
      </c>
      <c r="N4206" s="12"/>
      <c r="O4206" s="12"/>
      <c r="P4206" s="12"/>
    </row>
    <row r="4207" spans="1:16" x14ac:dyDescent="0.25">
      <c r="A4207" s="35">
        <v>4206</v>
      </c>
      <c r="B4207" s="89">
        <v>176.20833333333329</v>
      </c>
      <c r="C4207" s="35">
        <f t="shared" si="325"/>
        <v>6</v>
      </c>
      <c r="D4207" s="35">
        <f t="shared" si="328"/>
        <v>176</v>
      </c>
      <c r="E4207" s="35">
        <f t="shared" si="329"/>
        <v>1</v>
      </c>
      <c r="F4207" s="35" t="str">
        <f t="shared" si="326"/>
        <v>Sunday</v>
      </c>
      <c r="G4207" s="35">
        <f t="shared" si="327"/>
        <v>6</v>
      </c>
      <c r="H4207" s="34">
        <f>CONVERT(INDEX(Htg_StPt_Sch_EZ!$C$4:$I$27,MATCH(Schedules_8760!$C4207,Htg_StPt_Sch_EZ!$B$4:$B$27,0),MATCH(Schedules_8760!$F4207,Htg_StPt_Sch_EZ!$C$3:$I$3,0)),"F","C")</f>
        <v>20.555555555555554</v>
      </c>
      <c r="I4207" s="34">
        <f>CONVERT(INDEX(Htg_StPt_Sch_EZ!$C$31:$I$54,MATCH(Schedules_8760!$C4207,Htg_StPt_Sch_EZ!$B$31:$B$54,0),MATCH(Schedules_8760!$F4207,Htg_StPt_Sch_EZ!$C$30:$I$30,0)),"F","C")</f>
        <v>19.444444444444443</v>
      </c>
      <c r="J4207" s="34">
        <f>CONVERT(INDEX(Clg_StPt_Sch_EZ!$C$4:$I$27,MATCH(Schedules_8760!$C4207,Clg_StPt_Sch_EZ!$B$4:$B$27,0),MATCH(Schedules_8760!$F4207,Clg_StPt_Sch_EZ!$C$3:$I$3,0)),"F","C")</f>
        <v>25.555555555555554</v>
      </c>
      <c r="K4207" s="34">
        <f>CONVERT(INDEX(Clg_StPt_Sch_EZ!$C$31:$I$54,MATCH(Schedules_8760!$C4207,Clg_StPt_Sch_EZ!$B$31:$B$54,0),MATCH(Schedules_8760!$F4207,Clg_StPt_Sch_EZ!$C$30:$I$30,0)),"F","C")</f>
        <v>28.333333333333332</v>
      </c>
      <c r="L4207" s="34">
        <f>CONVERT(INDEX(DHW_StPt_Sch_EZ!$C$4:$I$27,MATCH(Schedules_8760!$C4207,DHW_StPt_Sch_EZ!$B$4:$B$27,0),MATCH(Schedules_8760!$F4207,DHW_StPt_Sch_EZ!$C$3:$I$3,0)),"F","C")</f>
        <v>53.333333333333329</v>
      </c>
      <c r="M4207" s="34">
        <f>CONVERT(INDEX(DHW_StPt_Sch_EZ!$C$31:$I$54,MATCH(Schedules_8760!$C4207,DHW_StPt_Sch_EZ!$B$31:$B$54,0),MATCH(Schedules_8760!$F4207,DHW_StPt_Sch_EZ!$C$30:$I$30,0)),"F","C")</f>
        <v>53.333333333333329</v>
      </c>
      <c r="N4207" s="12"/>
      <c r="O4207" s="12"/>
      <c r="P4207" s="12"/>
    </row>
    <row r="4208" spans="1:16" x14ac:dyDescent="0.25">
      <c r="A4208" s="35">
        <v>4207</v>
      </c>
      <c r="B4208" s="89">
        <v>176.25</v>
      </c>
      <c r="C4208" s="35">
        <f t="shared" si="325"/>
        <v>7</v>
      </c>
      <c r="D4208" s="35">
        <f t="shared" si="328"/>
        <v>176</v>
      </c>
      <c r="E4208" s="35">
        <f t="shared" si="329"/>
        <v>1</v>
      </c>
      <c r="F4208" s="35" t="str">
        <f t="shared" si="326"/>
        <v>Sunday</v>
      </c>
      <c r="G4208" s="35">
        <f t="shared" si="327"/>
        <v>6</v>
      </c>
      <c r="H4208" s="34">
        <f>CONVERT(INDEX(Htg_StPt_Sch_EZ!$C$4:$I$27,MATCH(Schedules_8760!$C4208,Htg_StPt_Sch_EZ!$B$4:$B$27,0),MATCH(Schedules_8760!$F4208,Htg_StPt_Sch_EZ!$C$3:$I$3,0)),"F","C")</f>
        <v>20.555555555555554</v>
      </c>
      <c r="I4208" s="34">
        <f>CONVERT(INDEX(Htg_StPt_Sch_EZ!$C$31:$I$54,MATCH(Schedules_8760!$C4208,Htg_StPt_Sch_EZ!$B$31:$B$54,0),MATCH(Schedules_8760!$F4208,Htg_StPt_Sch_EZ!$C$30:$I$30,0)),"F","C")</f>
        <v>19.444444444444443</v>
      </c>
      <c r="J4208" s="34">
        <f>CONVERT(INDEX(Clg_StPt_Sch_EZ!$C$4:$I$27,MATCH(Schedules_8760!$C4208,Clg_StPt_Sch_EZ!$B$4:$B$27,0),MATCH(Schedules_8760!$F4208,Clg_StPt_Sch_EZ!$C$3:$I$3,0)),"F","C")</f>
        <v>25.555555555555554</v>
      </c>
      <c r="K4208" s="34">
        <f>CONVERT(INDEX(Clg_StPt_Sch_EZ!$C$31:$I$54,MATCH(Schedules_8760!$C4208,Clg_StPt_Sch_EZ!$B$31:$B$54,0),MATCH(Schedules_8760!$F4208,Clg_StPt_Sch_EZ!$C$30:$I$30,0)),"F","C")</f>
        <v>28.333333333333332</v>
      </c>
      <c r="L4208" s="34">
        <f>CONVERT(INDEX(DHW_StPt_Sch_EZ!$C$4:$I$27,MATCH(Schedules_8760!$C4208,DHW_StPt_Sch_EZ!$B$4:$B$27,0),MATCH(Schedules_8760!$F4208,DHW_StPt_Sch_EZ!$C$3:$I$3,0)),"F","C")</f>
        <v>53.333333333333329</v>
      </c>
      <c r="M4208" s="34">
        <f>CONVERT(INDEX(DHW_StPt_Sch_EZ!$C$31:$I$54,MATCH(Schedules_8760!$C4208,DHW_StPt_Sch_EZ!$B$31:$B$54,0),MATCH(Schedules_8760!$F4208,DHW_StPt_Sch_EZ!$C$30:$I$30,0)),"F","C")</f>
        <v>53.333333333333329</v>
      </c>
      <c r="N4208" s="12"/>
      <c r="O4208" s="12"/>
      <c r="P4208" s="12"/>
    </row>
    <row r="4209" spans="1:16" x14ac:dyDescent="0.25">
      <c r="A4209" s="35">
        <v>4208</v>
      </c>
      <c r="B4209" s="89">
        <v>176.29166666666671</v>
      </c>
      <c r="C4209" s="35">
        <f t="shared" si="325"/>
        <v>8</v>
      </c>
      <c r="D4209" s="35">
        <f t="shared" si="328"/>
        <v>176</v>
      </c>
      <c r="E4209" s="35">
        <f t="shared" si="329"/>
        <v>1</v>
      </c>
      <c r="F4209" s="35" t="str">
        <f t="shared" si="326"/>
        <v>Sunday</v>
      </c>
      <c r="G4209" s="35">
        <f t="shared" si="327"/>
        <v>6</v>
      </c>
      <c r="H4209" s="34">
        <f>CONVERT(INDEX(Htg_StPt_Sch_EZ!$C$4:$I$27,MATCH(Schedules_8760!$C4209,Htg_StPt_Sch_EZ!$B$4:$B$27,0),MATCH(Schedules_8760!$F4209,Htg_StPt_Sch_EZ!$C$3:$I$3,0)),"F","C")</f>
        <v>20.555555555555554</v>
      </c>
      <c r="I4209" s="34">
        <f>CONVERT(INDEX(Htg_StPt_Sch_EZ!$C$31:$I$54,MATCH(Schedules_8760!$C4209,Htg_StPt_Sch_EZ!$B$31:$B$54,0),MATCH(Schedules_8760!$F4209,Htg_StPt_Sch_EZ!$C$30:$I$30,0)),"F","C")</f>
        <v>19.444444444444443</v>
      </c>
      <c r="J4209" s="34">
        <f>CONVERT(INDEX(Clg_StPt_Sch_EZ!$C$4:$I$27,MATCH(Schedules_8760!$C4209,Clg_StPt_Sch_EZ!$B$4:$B$27,0),MATCH(Schedules_8760!$F4209,Clg_StPt_Sch_EZ!$C$3:$I$3,0)),"F","C")</f>
        <v>25.555555555555554</v>
      </c>
      <c r="K4209" s="34">
        <f>CONVERT(INDEX(Clg_StPt_Sch_EZ!$C$31:$I$54,MATCH(Schedules_8760!$C4209,Clg_StPt_Sch_EZ!$B$31:$B$54,0),MATCH(Schedules_8760!$F4209,Clg_StPt_Sch_EZ!$C$30:$I$30,0)),"F","C")</f>
        <v>25</v>
      </c>
      <c r="L4209" s="34">
        <f>CONVERT(INDEX(DHW_StPt_Sch_EZ!$C$4:$I$27,MATCH(Schedules_8760!$C4209,DHW_StPt_Sch_EZ!$B$4:$B$27,0),MATCH(Schedules_8760!$F4209,DHW_StPt_Sch_EZ!$C$3:$I$3,0)),"F","C")</f>
        <v>53.333333333333329</v>
      </c>
      <c r="M4209" s="34">
        <f>CONVERT(INDEX(DHW_StPt_Sch_EZ!$C$31:$I$54,MATCH(Schedules_8760!$C4209,DHW_StPt_Sch_EZ!$B$31:$B$54,0),MATCH(Schedules_8760!$F4209,DHW_StPt_Sch_EZ!$C$30:$I$30,0)),"F","C")</f>
        <v>53.333333333333329</v>
      </c>
      <c r="N4209" s="12"/>
      <c r="O4209" s="12"/>
      <c r="P4209" s="12"/>
    </row>
    <row r="4210" spans="1:16" x14ac:dyDescent="0.25">
      <c r="A4210" s="35">
        <v>4209</v>
      </c>
      <c r="B4210" s="89">
        <v>176.33333333333329</v>
      </c>
      <c r="C4210" s="35">
        <f t="shared" si="325"/>
        <v>9</v>
      </c>
      <c r="D4210" s="35">
        <f t="shared" si="328"/>
        <v>176</v>
      </c>
      <c r="E4210" s="35">
        <f t="shared" si="329"/>
        <v>1</v>
      </c>
      <c r="F4210" s="35" t="str">
        <f t="shared" si="326"/>
        <v>Sunday</v>
      </c>
      <c r="G4210" s="35">
        <f t="shared" si="327"/>
        <v>6</v>
      </c>
      <c r="H4210" s="34">
        <f>CONVERT(INDEX(Htg_StPt_Sch_EZ!$C$4:$I$27,MATCH(Schedules_8760!$C4210,Htg_StPt_Sch_EZ!$B$4:$B$27,0),MATCH(Schedules_8760!$F4210,Htg_StPt_Sch_EZ!$C$3:$I$3,0)),"F","C")</f>
        <v>20.555555555555554</v>
      </c>
      <c r="I4210" s="34">
        <f>CONVERT(INDEX(Htg_StPt_Sch_EZ!$C$31:$I$54,MATCH(Schedules_8760!$C4210,Htg_StPt_Sch_EZ!$B$31:$B$54,0),MATCH(Schedules_8760!$F4210,Htg_StPt_Sch_EZ!$C$30:$I$30,0)),"F","C")</f>
        <v>19.444444444444443</v>
      </c>
      <c r="J4210" s="34">
        <f>CONVERT(INDEX(Clg_StPt_Sch_EZ!$C$4:$I$27,MATCH(Schedules_8760!$C4210,Clg_StPt_Sch_EZ!$B$4:$B$27,0),MATCH(Schedules_8760!$F4210,Clg_StPt_Sch_EZ!$C$3:$I$3,0)),"F","C")</f>
        <v>25.555555555555554</v>
      </c>
      <c r="K4210" s="34">
        <f>CONVERT(INDEX(Clg_StPt_Sch_EZ!$C$31:$I$54,MATCH(Schedules_8760!$C4210,Clg_StPt_Sch_EZ!$B$31:$B$54,0),MATCH(Schedules_8760!$F4210,Clg_StPt_Sch_EZ!$C$30:$I$30,0)),"F","C")</f>
        <v>25</v>
      </c>
      <c r="L4210" s="34">
        <f>CONVERT(INDEX(DHW_StPt_Sch_EZ!$C$4:$I$27,MATCH(Schedules_8760!$C4210,DHW_StPt_Sch_EZ!$B$4:$B$27,0),MATCH(Schedules_8760!$F4210,DHW_StPt_Sch_EZ!$C$3:$I$3,0)),"F","C")</f>
        <v>53.333333333333329</v>
      </c>
      <c r="M4210" s="34">
        <f>CONVERT(INDEX(DHW_StPt_Sch_EZ!$C$31:$I$54,MATCH(Schedules_8760!$C4210,DHW_StPt_Sch_EZ!$B$31:$B$54,0),MATCH(Schedules_8760!$F4210,DHW_StPt_Sch_EZ!$C$30:$I$30,0)),"F","C")</f>
        <v>53.333333333333329</v>
      </c>
      <c r="N4210" s="12"/>
      <c r="O4210" s="12"/>
      <c r="P4210" s="12"/>
    </row>
    <row r="4211" spans="1:16" x14ac:dyDescent="0.25">
      <c r="A4211" s="35">
        <v>4210</v>
      </c>
      <c r="B4211" s="89">
        <v>176.375</v>
      </c>
      <c r="C4211" s="35">
        <f t="shared" si="325"/>
        <v>10</v>
      </c>
      <c r="D4211" s="35">
        <f t="shared" si="328"/>
        <v>176</v>
      </c>
      <c r="E4211" s="35">
        <f t="shared" si="329"/>
        <v>1</v>
      </c>
      <c r="F4211" s="35" t="str">
        <f t="shared" si="326"/>
        <v>Sunday</v>
      </c>
      <c r="G4211" s="35">
        <f t="shared" si="327"/>
        <v>6</v>
      </c>
      <c r="H4211" s="34">
        <f>CONVERT(INDEX(Htg_StPt_Sch_EZ!$C$4:$I$27,MATCH(Schedules_8760!$C4211,Htg_StPt_Sch_EZ!$B$4:$B$27,0),MATCH(Schedules_8760!$F4211,Htg_StPt_Sch_EZ!$C$3:$I$3,0)),"F","C")</f>
        <v>20.555555555555554</v>
      </c>
      <c r="I4211" s="34">
        <f>CONVERT(INDEX(Htg_StPt_Sch_EZ!$C$31:$I$54,MATCH(Schedules_8760!$C4211,Htg_StPt_Sch_EZ!$B$31:$B$54,0),MATCH(Schedules_8760!$F4211,Htg_StPt_Sch_EZ!$C$30:$I$30,0)),"F","C")</f>
        <v>19.444444444444443</v>
      </c>
      <c r="J4211" s="34">
        <f>CONVERT(INDEX(Clg_StPt_Sch_EZ!$C$4:$I$27,MATCH(Schedules_8760!$C4211,Clg_StPt_Sch_EZ!$B$4:$B$27,0),MATCH(Schedules_8760!$F4211,Clg_StPt_Sch_EZ!$C$3:$I$3,0)),"F","C")</f>
        <v>25.555555555555554</v>
      </c>
      <c r="K4211" s="34">
        <f>CONVERT(INDEX(Clg_StPt_Sch_EZ!$C$31:$I$54,MATCH(Schedules_8760!$C4211,Clg_StPt_Sch_EZ!$B$31:$B$54,0),MATCH(Schedules_8760!$F4211,Clg_StPt_Sch_EZ!$C$30:$I$30,0)),"F","C")</f>
        <v>25</v>
      </c>
      <c r="L4211" s="34">
        <f>CONVERT(INDEX(DHW_StPt_Sch_EZ!$C$4:$I$27,MATCH(Schedules_8760!$C4211,DHW_StPt_Sch_EZ!$B$4:$B$27,0),MATCH(Schedules_8760!$F4211,DHW_StPt_Sch_EZ!$C$3:$I$3,0)),"F","C")</f>
        <v>53.333333333333329</v>
      </c>
      <c r="M4211" s="34">
        <f>CONVERT(INDEX(DHW_StPt_Sch_EZ!$C$31:$I$54,MATCH(Schedules_8760!$C4211,DHW_StPt_Sch_EZ!$B$31:$B$54,0),MATCH(Schedules_8760!$F4211,DHW_StPt_Sch_EZ!$C$30:$I$30,0)),"F","C")</f>
        <v>53.333333333333329</v>
      </c>
      <c r="N4211" s="12"/>
      <c r="O4211" s="12"/>
      <c r="P4211" s="12"/>
    </row>
    <row r="4212" spans="1:16" x14ac:dyDescent="0.25">
      <c r="A4212" s="35">
        <v>4211</v>
      </c>
      <c r="B4212" s="89">
        <v>176.41666666666671</v>
      </c>
      <c r="C4212" s="35">
        <f t="shared" si="325"/>
        <v>11</v>
      </c>
      <c r="D4212" s="35">
        <f t="shared" si="328"/>
        <v>176</v>
      </c>
      <c r="E4212" s="35">
        <f t="shared" si="329"/>
        <v>1</v>
      </c>
      <c r="F4212" s="35" t="str">
        <f t="shared" si="326"/>
        <v>Sunday</v>
      </c>
      <c r="G4212" s="35">
        <f t="shared" si="327"/>
        <v>6</v>
      </c>
      <c r="H4212" s="34">
        <f>CONVERT(INDEX(Htg_StPt_Sch_EZ!$C$4:$I$27,MATCH(Schedules_8760!$C4212,Htg_StPt_Sch_EZ!$B$4:$B$27,0),MATCH(Schedules_8760!$F4212,Htg_StPt_Sch_EZ!$C$3:$I$3,0)),"F","C")</f>
        <v>20.555555555555554</v>
      </c>
      <c r="I4212" s="34">
        <f>CONVERT(INDEX(Htg_StPt_Sch_EZ!$C$31:$I$54,MATCH(Schedules_8760!$C4212,Htg_StPt_Sch_EZ!$B$31:$B$54,0),MATCH(Schedules_8760!$F4212,Htg_StPt_Sch_EZ!$C$30:$I$30,0)),"F","C")</f>
        <v>19.444444444444443</v>
      </c>
      <c r="J4212" s="34">
        <f>CONVERT(INDEX(Clg_StPt_Sch_EZ!$C$4:$I$27,MATCH(Schedules_8760!$C4212,Clg_StPt_Sch_EZ!$B$4:$B$27,0),MATCH(Schedules_8760!$F4212,Clg_StPt_Sch_EZ!$C$3:$I$3,0)),"F","C")</f>
        <v>25.555555555555554</v>
      </c>
      <c r="K4212" s="34">
        <f>CONVERT(INDEX(Clg_StPt_Sch_EZ!$C$31:$I$54,MATCH(Schedules_8760!$C4212,Clg_StPt_Sch_EZ!$B$31:$B$54,0),MATCH(Schedules_8760!$F4212,Clg_StPt_Sch_EZ!$C$30:$I$30,0)),"F","C")</f>
        <v>25</v>
      </c>
      <c r="L4212" s="34">
        <f>CONVERT(INDEX(DHW_StPt_Sch_EZ!$C$4:$I$27,MATCH(Schedules_8760!$C4212,DHW_StPt_Sch_EZ!$B$4:$B$27,0),MATCH(Schedules_8760!$F4212,DHW_StPt_Sch_EZ!$C$3:$I$3,0)),"F","C")</f>
        <v>53.333333333333329</v>
      </c>
      <c r="M4212" s="34">
        <f>CONVERT(INDEX(DHW_StPt_Sch_EZ!$C$31:$I$54,MATCH(Schedules_8760!$C4212,DHW_StPt_Sch_EZ!$B$31:$B$54,0),MATCH(Schedules_8760!$F4212,DHW_StPt_Sch_EZ!$C$30:$I$30,0)),"F","C")</f>
        <v>53.333333333333329</v>
      </c>
      <c r="N4212" s="12"/>
      <c r="O4212" s="12"/>
      <c r="P4212" s="12"/>
    </row>
    <row r="4213" spans="1:16" x14ac:dyDescent="0.25">
      <c r="A4213" s="35">
        <v>4212</v>
      </c>
      <c r="B4213" s="89">
        <v>176.45833333333329</v>
      </c>
      <c r="C4213" s="35">
        <f t="shared" si="325"/>
        <v>12</v>
      </c>
      <c r="D4213" s="35">
        <f t="shared" si="328"/>
        <v>176</v>
      </c>
      <c r="E4213" s="35">
        <f t="shared" si="329"/>
        <v>1</v>
      </c>
      <c r="F4213" s="35" t="str">
        <f t="shared" si="326"/>
        <v>Sunday</v>
      </c>
      <c r="G4213" s="35">
        <f t="shared" si="327"/>
        <v>6</v>
      </c>
      <c r="H4213" s="34">
        <f>CONVERT(INDEX(Htg_StPt_Sch_EZ!$C$4:$I$27,MATCH(Schedules_8760!$C4213,Htg_StPt_Sch_EZ!$B$4:$B$27,0),MATCH(Schedules_8760!$F4213,Htg_StPt_Sch_EZ!$C$3:$I$3,0)),"F","C")</f>
        <v>20.555555555555554</v>
      </c>
      <c r="I4213" s="34">
        <f>CONVERT(INDEX(Htg_StPt_Sch_EZ!$C$31:$I$54,MATCH(Schedules_8760!$C4213,Htg_StPt_Sch_EZ!$B$31:$B$54,0),MATCH(Schedules_8760!$F4213,Htg_StPt_Sch_EZ!$C$30:$I$30,0)),"F","C")</f>
        <v>19.444444444444443</v>
      </c>
      <c r="J4213" s="34">
        <f>CONVERT(INDEX(Clg_StPt_Sch_EZ!$C$4:$I$27,MATCH(Schedules_8760!$C4213,Clg_StPt_Sch_EZ!$B$4:$B$27,0),MATCH(Schedules_8760!$F4213,Clg_StPt_Sch_EZ!$C$3:$I$3,0)),"F","C")</f>
        <v>25.555555555555554</v>
      </c>
      <c r="K4213" s="34">
        <f>CONVERT(INDEX(Clg_StPt_Sch_EZ!$C$31:$I$54,MATCH(Schedules_8760!$C4213,Clg_StPt_Sch_EZ!$B$31:$B$54,0),MATCH(Schedules_8760!$F4213,Clg_StPt_Sch_EZ!$C$30:$I$30,0)),"F","C")</f>
        <v>25</v>
      </c>
      <c r="L4213" s="34">
        <f>CONVERT(INDEX(DHW_StPt_Sch_EZ!$C$4:$I$27,MATCH(Schedules_8760!$C4213,DHW_StPt_Sch_EZ!$B$4:$B$27,0),MATCH(Schedules_8760!$F4213,DHW_StPt_Sch_EZ!$C$3:$I$3,0)),"F","C")</f>
        <v>53.333333333333329</v>
      </c>
      <c r="M4213" s="34">
        <f>CONVERT(INDEX(DHW_StPt_Sch_EZ!$C$31:$I$54,MATCH(Schedules_8760!$C4213,DHW_StPt_Sch_EZ!$B$31:$B$54,0),MATCH(Schedules_8760!$F4213,DHW_StPt_Sch_EZ!$C$30:$I$30,0)),"F","C")</f>
        <v>53.333333333333329</v>
      </c>
      <c r="N4213" s="12"/>
      <c r="O4213" s="12"/>
      <c r="P4213" s="12"/>
    </row>
    <row r="4214" spans="1:16" x14ac:dyDescent="0.25">
      <c r="A4214" s="35">
        <v>4213</v>
      </c>
      <c r="B4214" s="89">
        <v>176.5</v>
      </c>
      <c r="C4214" s="35">
        <f t="shared" si="325"/>
        <v>13</v>
      </c>
      <c r="D4214" s="35">
        <f t="shared" si="328"/>
        <v>176</v>
      </c>
      <c r="E4214" s="35">
        <f t="shared" si="329"/>
        <v>1</v>
      </c>
      <c r="F4214" s="35" t="str">
        <f t="shared" si="326"/>
        <v>Sunday</v>
      </c>
      <c r="G4214" s="35">
        <f t="shared" si="327"/>
        <v>6</v>
      </c>
      <c r="H4214" s="34">
        <f>CONVERT(INDEX(Htg_StPt_Sch_EZ!$C$4:$I$27,MATCH(Schedules_8760!$C4214,Htg_StPt_Sch_EZ!$B$4:$B$27,0),MATCH(Schedules_8760!$F4214,Htg_StPt_Sch_EZ!$C$3:$I$3,0)),"F","C")</f>
        <v>20.555555555555554</v>
      </c>
      <c r="I4214" s="34">
        <f>CONVERT(INDEX(Htg_StPt_Sch_EZ!$C$31:$I$54,MATCH(Schedules_8760!$C4214,Htg_StPt_Sch_EZ!$B$31:$B$54,0),MATCH(Schedules_8760!$F4214,Htg_StPt_Sch_EZ!$C$30:$I$30,0)),"F","C")</f>
        <v>19.444444444444443</v>
      </c>
      <c r="J4214" s="34">
        <f>CONVERT(INDEX(Clg_StPt_Sch_EZ!$C$4:$I$27,MATCH(Schedules_8760!$C4214,Clg_StPt_Sch_EZ!$B$4:$B$27,0),MATCH(Schedules_8760!$F4214,Clg_StPt_Sch_EZ!$C$3:$I$3,0)),"F","C")</f>
        <v>25.555555555555554</v>
      </c>
      <c r="K4214" s="34">
        <f>CONVERT(INDEX(Clg_StPt_Sch_EZ!$C$31:$I$54,MATCH(Schedules_8760!$C4214,Clg_StPt_Sch_EZ!$B$31:$B$54,0),MATCH(Schedules_8760!$F4214,Clg_StPt_Sch_EZ!$C$30:$I$30,0)),"F","C")</f>
        <v>25</v>
      </c>
      <c r="L4214" s="34">
        <f>CONVERT(INDEX(DHW_StPt_Sch_EZ!$C$4:$I$27,MATCH(Schedules_8760!$C4214,DHW_StPt_Sch_EZ!$B$4:$B$27,0),MATCH(Schedules_8760!$F4214,DHW_StPt_Sch_EZ!$C$3:$I$3,0)),"F","C")</f>
        <v>53.333333333333329</v>
      </c>
      <c r="M4214" s="34">
        <f>CONVERT(INDEX(DHW_StPt_Sch_EZ!$C$31:$I$54,MATCH(Schedules_8760!$C4214,DHW_StPt_Sch_EZ!$B$31:$B$54,0),MATCH(Schedules_8760!$F4214,DHW_StPt_Sch_EZ!$C$30:$I$30,0)),"F","C")</f>
        <v>53.333333333333329</v>
      </c>
      <c r="N4214" s="12"/>
      <c r="O4214" s="12"/>
      <c r="P4214" s="12"/>
    </row>
    <row r="4215" spans="1:16" x14ac:dyDescent="0.25">
      <c r="A4215" s="35">
        <v>4214</v>
      </c>
      <c r="B4215" s="89">
        <v>176.54166666666671</v>
      </c>
      <c r="C4215" s="35">
        <f t="shared" si="325"/>
        <v>14</v>
      </c>
      <c r="D4215" s="35">
        <f t="shared" si="328"/>
        <v>176</v>
      </c>
      <c r="E4215" s="35">
        <f t="shared" si="329"/>
        <v>1</v>
      </c>
      <c r="F4215" s="35" t="str">
        <f t="shared" si="326"/>
        <v>Sunday</v>
      </c>
      <c r="G4215" s="35">
        <f t="shared" si="327"/>
        <v>6</v>
      </c>
      <c r="H4215" s="34">
        <f>CONVERT(INDEX(Htg_StPt_Sch_EZ!$C$4:$I$27,MATCH(Schedules_8760!$C4215,Htg_StPt_Sch_EZ!$B$4:$B$27,0),MATCH(Schedules_8760!$F4215,Htg_StPt_Sch_EZ!$C$3:$I$3,0)),"F","C")</f>
        <v>20.555555555555554</v>
      </c>
      <c r="I4215" s="34">
        <f>CONVERT(INDEX(Htg_StPt_Sch_EZ!$C$31:$I$54,MATCH(Schedules_8760!$C4215,Htg_StPt_Sch_EZ!$B$31:$B$54,0),MATCH(Schedules_8760!$F4215,Htg_StPt_Sch_EZ!$C$30:$I$30,0)),"F","C")</f>
        <v>19.444444444444443</v>
      </c>
      <c r="J4215" s="34">
        <f>CONVERT(INDEX(Clg_StPt_Sch_EZ!$C$4:$I$27,MATCH(Schedules_8760!$C4215,Clg_StPt_Sch_EZ!$B$4:$B$27,0),MATCH(Schedules_8760!$F4215,Clg_StPt_Sch_EZ!$C$3:$I$3,0)),"F","C")</f>
        <v>25.555555555555554</v>
      </c>
      <c r="K4215" s="34">
        <f>CONVERT(INDEX(Clg_StPt_Sch_EZ!$C$31:$I$54,MATCH(Schedules_8760!$C4215,Clg_StPt_Sch_EZ!$B$31:$B$54,0),MATCH(Schedules_8760!$F4215,Clg_StPt_Sch_EZ!$C$30:$I$30,0)),"F","C")</f>
        <v>25</v>
      </c>
      <c r="L4215" s="34">
        <f>CONVERT(INDEX(DHW_StPt_Sch_EZ!$C$4:$I$27,MATCH(Schedules_8760!$C4215,DHW_StPt_Sch_EZ!$B$4:$B$27,0),MATCH(Schedules_8760!$F4215,DHW_StPt_Sch_EZ!$C$3:$I$3,0)),"F","C")</f>
        <v>53.333333333333329</v>
      </c>
      <c r="M4215" s="34">
        <f>CONVERT(INDEX(DHW_StPt_Sch_EZ!$C$31:$I$54,MATCH(Schedules_8760!$C4215,DHW_StPt_Sch_EZ!$B$31:$B$54,0),MATCH(Schedules_8760!$F4215,DHW_StPt_Sch_EZ!$C$30:$I$30,0)),"F","C")</f>
        <v>53.333333333333329</v>
      </c>
      <c r="N4215" s="12"/>
      <c r="O4215" s="12"/>
      <c r="P4215" s="12"/>
    </row>
    <row r="4216" spans="1:16" x14ac:dyDescent="0.25">
      <c r="A4216" s="35">
        <v>4215</v>
      </c>
      <c r="B4216" s="89">
        <v>176.58333333333329</v>
      </c>
      <c r="C4216" s="35">
        <f t="shared" si="325"/>
        <v>15</v>
      </c>
      <c r="D4216" s="35">
        <f t="shared" si="328"/>
        <v>176</v>
      </c>
      <c r="E4216" s="35">
        <f t="shared" si="329"/>
        <v>1</v>
      </c>
      <c r="F4216" s="35" t="str">
        <f t="shared" si="326"/>
        <v>Sunday</v>
      </c>
      <c r="G4216" s="35">
        <f t="shared" si="327"/>
        <v>6</v>
      </c>
      <c r="H4216" s="34">
        <f>CONVERT(INDEX(Htg_StPt_Sch_EZ!$C$4:$I$27,MATCH(Schedules_8760!$C4216,Htg_StPt_Sch_EZ!$B$4:$B$27,0),MATCH(Schedules_8760!$F4216,Htg_StPt_Sch_EZ!$C$3:$I$3,0)),"F","C")</f>
        <v>20.555555555555554</v>
      </c>
      <c r="I4216" s="34">
        <f>CONVERT(INDEX(Htg_StPt_Sch_EZ!$C$31:$I$54,MATCH(Schedules_8760!$C4216,Htg_StPt_Sch_EZ!$B$31:$B$54,0),MATCH(Schedules_8760!$F4216,Htg_StPt_Sch_EZ!$C$30:$I$30,0)),"F","C")</f>
        <v>21.111111111111111</v>
      </c>
      <c r="J4216" s="34">
        <f>CONVERT(INDEX(Clg_StPt_Sch_EZ!$C$4:$I$27,MATCH(Schedules_8760!$C4216,Clg_StPt_Sch_EZ!$B$4:$B$27,0),MATCH(Schedules_8760!$F4216,Clg_StPt_Sch_EZ!$C$3:$I$3,0)),"F","C")</f>
        <v>25.555555555555554</v>
      </c>
      <c r="K4216" s="34">
        <f>CONVERT(INDEX(Clg_StPt_Sch_EZ!$C$31:$I$54,MATCH(Schedules_8760!$C4216,Clg_StPt_Sch_EZ!$B$31:$B$54,0),MATCH(Schedules_8760!$F4216,Clg_StPt_Sch_EZ!$C$30:$I$30,0)),"F","C")</f>
        <v>25</v>
      </c>
      <c r="L4216" s="34">
        <f>CONVERT(INDEX(DHW_StPt_Sch_EZ!$C$4:$I$27,MATCH(Schedules_8760!$C4216,DHW_StPt_Sch_EZ!$B$4:$B$27,0),MATCH(Schedules_8760!$F4216,DHW_StPt_Sch_EZ!$C$3:$I$3,0)),"F","C")</f>
        <v>53.333333333333329</v>
      </c>
      <c r="M4216" s="34">
        <f>CONVERT(INDEX(DHW_StPt_Sch_EZ!$C$31:$I$54,MATCH(Schedules_8760!$C4216,DHW_StPt_Sch_EZ!$B$31:$B$54,0),MATCH(Schedules_8760!$F4216,DHW_StPt_Sch_EZ!$C$30:$I$30,0)),"F","C")</f>
        <v>53.333333333333329</v>
      </c>
      <c r="N4216" s="12"/>
      <c r="O4216" s="12"/>
      <c r="P4216" s="12"/>
    </row>
    <row r="4217" spans="1:16" x14ac:dyDescent="0.25">
      <c r="A4217" s="35">
        <v>4216</v>
      </c>
      <c r="B4217" s="89">
        <v>176.625</v>
      </c>
      <c r="C4217" s="35">
        <f t="shared" si="325"/>
        <v>16</v>
      </c>
      <c r="D4217" s="35">
        <f t="shared" si="328"/>
        <v>176</v>
      </c>
      <c r="E4217" s="35">
        <f t="shared" si="329"/>
        <v>1</v>
      </c>
      <c r="F4217" s="35" t="str">
        <f t="shared" si="326"/>
        <v>Sunday</v>
      </c>
      <c r="G4217" s="35">
        <f t="shared" si="327"/>
        <v>6</v>
      </c>
      <c r="H4217" s="34">
        <f>CONVERT(INDEX(Htg_StPt_Sch_EZ!$C$4:$I$27,MATCH(Schedules_8760!$C4217,Htg_StPt_Sch_EZ!$B$4:$B$27,0),MATCH(Schedules_8760!$F4217,Htg_StPt_Sch_EZ!$C$3:$I$3,0)),"F","C")</f>
        <v>20.555555555555554</v>
      </c>
      <c r="I4217" s="34">
        <f>CONVERT(INDEX(Htg_StPt_Sch_EZ!$C$31:$I$54,MATCH(Schedules_8760!$C4217,Htg_StPt_Sch_EZ!$B$31:$B$54,0),MATCH(Schedules_8760!$F4217,Htg_StPt_Sch_EZ!$C$30:$I$30,0)),"F","C")</f>
        <v>21.111111111111111</v>
      </c>
      <c r="J4217" s="34">
        <f>CONVERT(INDEX(Clg_StPt_Sch_EZ!$C$4:$I$27,MATCH(Schedules_8760!$C4217,Clg_StPt_Sch_EZ!$B$4:$B$27,0),MATCH(Schedules_8760!$F4217,Clg_StPt_Sch_EZ!$C$3:$I$3,0)),"F","C")</f>
        <v>25.555555555555554</v>
      </c>
      <c r="K4217" s="34">
        <f>CONVERT(INDEX(Clg_StPt_Sch_EZ!$C$31:$I$54,MATCH(Schedules_8760!$C4217,Clg_StPt_Sch_EZ!$B$31:$B$54,0),MATCH(Schedules_8760!$F4217,Clg_StPt_Sch_EZ!$C$30:$I$30,0)),"F","C")</f>
        <v>25</v>
      </c>
      <c r="L4217" s="34">
        <f>CONVERT(INDEX(DHW_StPt_Sch_EZ!$C$4:$I$27,MATCH(Schedules_8760!$C4217,DHW_StPt_Sch_EZ!$B$4:$B$27,0),MATCH(Schedules_8760!$F4217,DHW_StPt_Sch_EZ!$C$3:$I$3,0)),"F","C")</f>
        <v>53.333333333333329</v>
      </c>
      <c r="M4217" s="34">
        <f>CONVERT(INDEX(DHW_StPt_Sch_EZ!$C$31:$I$54,MATCH(Schedules_8760!$C4217,DHW_StPt_Sch_EZ!$B$31:$B$54,0),MATCH(Schedules_8760!$F4217,DHW_StPt_Sch_EZ!$C$30:$I$30,0)),"F","C")</f>
        <v>53.333333333333329</v>
      </c>
      <c r="N4217" s="12"/>
      <c r="O4217" s="12"/>
      <c r="P4217" s="12"/>
    </row>
    <row r="4218" spans="1:16" x14ac:dyDescent="0.25">
      <c r="A4218" s="35">
        <v>4217</v>
      </c>
      <c r="B4218" s="89">
        <v>176.66666666666671</v>
      </c>
      <c r="C4218" s="35">
        <f t="shared" si="325"/>
        <v>17</v>
      </c>
      <c r="D4218" s="35">
        <f t="shared" si="328"/>
        <v>176</v>
      </c>
      <c r="E4218" s="35">
        <f t="shared" si="329"/>
        <v>1</v>
      </c>
      <c r="F4218" s="35" t="str">
        <f t="shared" si="326"/>
        <v>Sunday</v>
      </c>
      <c r="G4218" s="35">
        <f t="shared" si="327"/>
        <v>6</v>
      </c>
      <c r="H4218" s="34">
        <f>CONVERT(INDEX(Htg_StPt_Sch_EZ!$C$4:$I$27,MATCH(Schedules_8760!$C4218,Htg_StPt_Sch_EZ!$B$4:$B$27,0),MATCH(Schedules_8760!$F4218,Htg_StPt_Sch_EZ!$C$3:$I$3,0)),"F","C")</f>
        <v>20.555555555555554</v>
      </c>
      <c r="I4218" s="34">
        <f>CONVERT(INDEX(Htg_StPt_Sch_EZ!$C$31:$I$54,MATCH(Schedules_8760!$C4218,Htg_StPt_Sch_EZ!$B$31:$B$54,0),MATCH(Schedules_8760!$F4218,Htg_StPt_Sch_EZ!$C$30:$I$30,0)),"F","C")</f>
        <v>17.777777777777779</v>
      </c>
      <c r="J4218" s="34">
        <f>CONVERT(INDEX(Clg_StPt_Sch_EZ!$C$4:$I$27,MATCH(Schedules_8760!$C4218,Clg_StPt_Sch_EZ!$B$4:$B$27,0),MATCH(Schedules_8760!$F4218,Clg_StPt_Sch_EZ!$C$3:$I$3,0)),"F","C")</f>
        <v>25.555555555555554</v>
      </c>
      <c r="K4218" s="34">
        <f>CONVERT(INDEX(Clg_StPt_Sch_EZ!$C$31:$I$54,MATCH(Schedules_8760!$C4218,Clg_StPt_Sch_EZ!$B$31:$B$54,0),MATCH(Schedules_8760!$F4218,Clg_StPt_Sch_EZ!$C$30:$I$30,0)),"F","C")</f>
        <v>25</v>
      </c>
      <c r="L4218" s="34">
        <f>CONVERT(INDEX(DHW_StPt_Sch_EZ!$C$4:$I$27,MATCH(Schedules_8760!$C4218,DHW_StPt_Sch_EZ!$B$4:$B$27,0),MATCH(Schedules_8760!$F4218,DHW_StPt_Sch_EZ!$C$3:$I$3,0)),"F","C")</f>
        <v>53.333333333333329</v>
      </c>
      <c r="M4218" s="34">
        <f>CONVERT(INDEX(DHW_StPt_Sch_EZ!$C$31:$I$54,MATCH(Schedules_8760!$C4218,DHW_StPt_Sch_EZ!$B$31:$B$54,0),MATCH(Schedules_8760!$F4218,DHW_StPt_Sch_EZ!$C$30:$I$30,0)),"F","C")</f>
        <v>53.333333333333329</v>
      </c>
      <c r="N4218" s="12"/>
      <c r="O4218" s="12"/>
      <c r="P4218" s="12"/>
    </row>
    <row r="4219" spans="1:16" x14ac:dyDescent="0.25">
      <c r="A4219" s="35">
        <v>4218</v>
      </c>
      <c r="B4219" s="89">
        <v>176.70833333333329</v>
      </c>
      <c r="C4219" s="35">
        <f t="shared" si="325"/>
        <v>18</v>
      </c>
      <c r="D4219" s="35">
        <f t="shared" si="328"/>
        <v>176</v>
      </c>
      <c r="E4219" s="35">
        <f t="shared" si="329"/>
        <v>1</v>
      </c>
      <c r="F4219" s="35" t="str">
        <f t="shared" si="326"/>
        <v>Sunday</v>
      </c>
      <c r="G4219" s="35">
        <f t="shared" si="327"/>
        <v>6</v>
      </c>
      <c r="H4219" s="34">
        <f>CONVERT(INDEX(Htg_StPt_Sch_EZ!$C$4:$I$27,MATCH(Schedules_8760!$C4219,Htg_StPt_Sch_EZ!$B$4:$B$27,0),MATCH(Schedules_8760!$F4219,Htg_StPt_Sch_EZ!$C$3:$I$3,0)),"F","C")</f>
        <v>20.555555555555554</v>
      </c>
      <c r="I4219" s="34">
        <f>CONVERT(INDEX(Htg_StPt_Sch_EZ!$C$31:$I$54,MATCH(Schedules_8760!$C4219,Htg_StPt_Sch_EZ!$B$31:$B$54,0),MATCH(Schedules_8760!$F4219,Htg_StPt_Sch_EZ!$C$30:$I$30,0)),"F","C")</f>
        <v>17.777777777777779</v>
      </c>
      <c r="J4219" s="34">
        <f>CONVERT(INDEX(Clg_StPt_Sch_EZ!$C$4:$I$27,MATCH(Schedules_8760!$C4219,Clg_StPt_Sch_EZ!$B$4:$B$27,0),MATCH(Schedules_8760!$F4219,Clg_StPt_Sch_EZ!$C$3:$I$3,0)),"F","C")</f>
        <v>25.555555555555554</v>
      </c>
      <c r="K4219" s="34">
        <f>CONVERT(INDEX(Clg_StPt_Sch_EZ!$C$31:$I$54,MATCH(Schedules_8760!$C4219,Clg_StPt_Sch_EZ!$B$31:$B$54,0),MATCH(Schedules_8760!$F4219,Clg_StPt_Sch_EZ!$C$30:$I$30,0)),"F","C")</f>
        <v>28.333333333333332</v>
      </c>
      <c r="L4219" s="34">
        <f>CONVERT(INDEX(DHW_StPt_Sch_EZ!$C$4:$I$27,MATCH(Schedules_8760!$C4219,DHW_StPt_Sch_EZ!$B$4:$B$27,0),MATCH(Schedules_8760!$F4219,DHW_StPt_Sch_EZ!$C$3:$I$3,0)),"F","C")</f>
        <v>53.333333333333329</v>
      </c>
      <c r="M4219" s="34">
        <f>CONVERT(INDEX(DHW_StPt_Sch_EZ!$C$31:$I$54,MATCH(Schedules_8760!$C4219,DHW_StPt_Sch_EZ!$B$31:$B$54,0),MATCH(Schedules_8760!$F4219,DHW_StPt_Sch_EZ!$C$30:$I$30,0)),"F","C")</f>
        <v>53.333333333333329</v>
      </c>
      <c r="N4219" s="12"/>
      <c r="O4219" s="12"/>
      <c r="P4219" s="12"/>
    </row>
    <row r="4220" spans="1:16" x14ac:dyDescent="0.25">
      <c r="A4220" s="35">
        <v>4219</v>
      </c>
      <c r="B4220" s="89">
        <v>176.75</v>
      </c>
      <c r="C4220" s="35">
        <f t="shared" si="325"/>
        <v>19</v>
      </c>
      <c r="D4220" s="35">
        <f t="shared" si="328"/>
        <v>176</v>
      </c>
      <c r="E4220" s="35">
        <f t="shared" si="329"/>
        <v>1</v>
      </c>
      <c r="F4220" s="35" t="str">
        <f t="shared" si="326"/>
        <v>Sunday</v>
      </c>
      <c r="G4220" s="35">
        <f t="shared" si="327"/>
        <v>6</v>
      </c>
      <c r="H4220" s="34">
        <f>CONVERT(INDEX(Htg_StPt_Sch_EZ!$C$4:$I$27,MATCH(Schedules_8760!$C4220,Htg_StPt_Sch_EZ!$B$4:$B$27,0),MATCH(Schedules_8760!$F4220,Htg_StPt_Sch_EZ!$C$3:$I$3,0)),"F","C")</f>
        <v>20.555555555555554</v>
      </c>
      <c r="I4220" s="34">
        <f>CONVERT(INDEX(Htg_StPt_Sch_EZ!$C$31:$I$54,MATCH(Schedules_8760!$C4220,Htg_StPt_Sch_EZ!$B$31:$B$54,0),MATCH(Schedules_8760!$F4220,Htg_StPt_Sch_EZ!$C$30:$I$30,0)),"F","C")</f>
        <v>18.333333333333332</v>
      </c>
      <c r="J4220" s="34">
        <f>CONVERT(INDEX(Clg_StPt_Sch_EZ!$C$4:$I$27,MATCH(Schedules_8760!$C4220,Clg_StPt_Sch_EZ!$B$4:$B$27,0),MATCH(Schedules_8760!$F4220,Clg_StPt_Sch_EZ!$C$3:$I$3,0)),"F","C")</f>
        <v>25.555555555555554</v>
      </c>
      <c r="K4220" s="34">
        <f>CONVERT(INDEX(Clg_StPt_Sch_EZ!$C$31:$I$54,MATCH(Schedules_8760!$C4220,Clg_StPt_Sch_EZ!$B$31:$B$54,0),MATCH(Schedules_8760!$F4220,Clg_StPt_Sch_EZ!$C$30:$I$30,0)),"F","C")</f>
        <v>28.333333333333332</v>
      </c>
      <c r="L4220" s="34">
        <f>CONVERT(INDEX(DHW_StPt_Sch_EZ!$C$4:$I$27,MATCH(Schedules_8760!$C4220,DHW_StPt_Sch_EZ!$B$4:$B$27,0),MATCH(Schedules_8760!$F4220,DHW_StPt_Sch_EZ!$C$3:$I$3,0)),"F","C")</f>
        <v>53.333333333333329</v>
      </c>
      <c r="M4220" s="34">
        <f>CONVERT(INDEX(DHW_StPt_Sch_EZ!$C$31:$I$54,MATCH(Schedules_8760!$C4220,DHW_StPt_Sch_EZ!$B$31:$B$54,0),MATCH(Schedules_8760!$F4220,DHW_StPt_Sch_EZ!$C$30:$I$30,0)),"F","C")</f>
        <v>53.333333333333329</v>
      </c>
      <c r="N4220" s="12"/>
      <c r="O4220" s="12"/>
      <c r="P4220" s="12"/>
    </row>
    <row r="4221" spans="1:16" x14ac:dyDescent="0.25">
      <c r="A4221" s="35">
        <v>4220</v>
      </c>
      <c r="B4221" s="89">
        <v>176.79166666666671</v>
      </c>
      <c r="C4221" s="35">
        <f t="shared" si="325"/>
        <v>20</v>
      </c>
      <c r="D4221" s="35">
        <f t="shared" si="328"/>
        <v>176</v>
      </c>
      <c r="E4221" s="35">
        <f t="shared" si="329"/>
        <v>1</v>
      </c>
      <c r="F4221" s="35" t="str">
        <f t="shared" si="326"/>
        <v>Sunday</v>
      </c>
      <c r="G4221" s="35">
        <f t="shared" si="327"/>
        <v>6</v>
      </c>
      <c r="H4221" s="34">
        <f>CONVERT(INDEX(Htg_StPt_Sch_EZ!$C$4:$I$27,MATCH(Schedules_8760!$C4221,Htg_StPt_Sch_EZ!$B$4:$B$27,0),MATCH(Schedules_8760!$F4221,Htg_StPt_Sch_EZ!$C$3:$I$3,0)),"F","C")</f>
        <v>20.555555555555554</v>
      </c>
      <c r="I4221" s="34">
        <f>CONVERT(INDEX(Htg_StPt_Sch_EZ!$C$31:$I$54,MATCH(Schedules_8760!$C4221,Htg_StPt_Sch_EZ!$B$31:$B$54,0),MATCH(Schedules_8760!$F4221,Htg_StPt_Sch_EZ!$C$30:$I$30,0)),"F","C")</f>
        <v>18.888888888888889</v>
      </c>
      <c r="J4221" s="34">
        <f>CONVERT(INDEX(Clg_StPt_Sch_EZ!$C$4:$I$27,MATCH(Schedules_8760!$C4221,Clg_StPt_Sch_EZ!$B$4:$B$27,0),MATCH(Schedules_8760!$F4221,Clg_StPt_Sch_EZ!$C$3:$I$3,0)),"F","C")</f>
        <v>25.555555555555554</v>
      </c>
      <c r="K4221" s="34">
        <f>CONVERT(INDEX(Clg_StPt_Sch_EZ!$C$31:$I$54,MATCH(Schedules_8760!$C4221,Clg_StPt_Sch_EZ!$B$31:$B$54,0),MATCH(Schedules_8760!$F4221,Clg_StPt_Sch_EZ!$C$30:$I$30,0)),"F","C")</f>
        <v>28.333333333333332</v>
      </c>
      <c r="L4221" s="34">
        <f>CONVERT(INDEX(DHW_StPt_Sch_EZ!$C$4:$I$27,MATCH(Schedules_8760!$C4221,DHW_StPt_Sch_EZ!$B$4:$B$27,0),MATCH(Schedules_8760!$F4221,DHW_StPt_Sch_EZ!$C$3:$I$3,0)),"F","C")</f>
        <v>53.333333333333329</v>
      </c>
      <c r="M4221" s="34">
        <f>CONVERT(INDEX(DHW_StPt_Sch_EZ!$C$31:$I$54,MATCH(Schedules_8760!$C4221,DHW_StPt_Sch_EZ!$B$31:$B$54,0),MATCH(Schedules_8760!$F4221,DHW_StPt_Sch_EZ!$C$30:$I$30,0)),"F","C")</f>
        <v>53.333333333333329</v>
      </c>
      <c r="N4221" s="12"/>
      <c r="O4221" s="12"/>
      <c r="P4221" s="12"/>
    </row>
    <row r="4222" spans="1:16" x14ac:dyDescent="0.25">
      <c r="A4222" s="35">
        <v>4221</v>
      </c>
      <c r="B4222" s="89">
        <v>176.83333333333329</v>
      </c>
      <c r="C4222" s="35">
        <f t="shared" si="325"/>
        <v>21</v>
      </c>
      <c r="D4222" s="35">
        <f t="shared" si="328"/>
        <v>176</v>
      </c>
      <c r="E4222" s="35">
        <f t="shared" si="329"/>
        <v>1</v>
      </c>
      <c r="F4222" s="35" t="str">
        <f t="shared" si="326"/>
        <v>Sunday</v>
      </c>
      <c r="G4222" s="35">
        <f t="shared" si="327"/>
        <v>6</v>
      </c>
      <c r="H4222" s="34">
        <f>CONVERT(INDEX(Htg_StPt_Sch_EZ!$C$4:$I$27,MATCH(Schedules_8760!$C4222,Htg_StPt_Sch_EZ!$B$4:$B$27,0),MATCH(Schedules_8760!$F4222,Htg_StPt_Sch_EZ!$C$3:$I$3,0)),"F","C")</f>
        <v>20.555555555555554</v>
      </c>
      <c r="I4222" s="34">
        <f>CONVERT(INDEX(Htg_StPt_Sch_EZ!$C$31:$I$54,MATCH(Schedules_8760!$C4222,Htg_StPt_Sch_EZ!$B$31:$B$54,0),MATCH(Schedules_8760!$F4222,Htg_StPt_Sch_EZ!$C$30:$I$30,0)),"F","C")</f>
        <v>19.444444444444443</v>
      </c>
      <c r="J4222" s="34">
        <f>CONVERT(INDEX(Clg_StPt_Sch_EZ!$C$4:$I$27,MATCH(Schedules_8760!$C4222,Clg_StPt_Sch_EZ!$B$4:$B$27,0),MATCH(Schedules_8760!$F4222,Clg_StPt_Sch_EZ!$C$3:$I$3,0)),"F","C")</f>
        <v>25.555555555555554</v>
      </c>
      <c r="K4222" s="34">
        <f>CONVERT(INDEX(Clg_StPt_Sch_EZ!$C$31:$I$54,MATCH(Schedules_8760!$C4222,Clg_StPt_Sch_EZ!$B$31:$B$54,0),MATCH(Schedules_8760!$F4222,Clg_StPt_Sch_EZ!$C$30:$I$30,0)),"F","C")</f>
        <v>28.333333333333332</v>
      </c>
      <c r="L4222" s="34">
        <f>CONVERT(INDEX(DHW_StPt_Sch_EZ!$C$4:$I$27,MATCH(Schedules_8760!$C4222,DHW_StPt_Sch_EZ!$B$4:$B$27,0),MATCH(Schedules_8760!$F4222,DHW_StPt_Sch_EZ!$C$3:$I$3,0)),"F","C")</f>
        <v>53.333333333333329</v>
      </c>
      <c r="M4222" s="34">
        <f>CONVERT(INDEX(DHW_StPt_Sch_EZ!$C$31:$I$54,MATCH(Schedules_8760!$C4222,DHW_StPt_Sch_EZ!$B$31:$B$54,0),MATCH(Schedules_8760!$F4222,DHW_StPt_Sch_EZ!$C$30:$I$30,0)),"F","C")</f>
        <v>53.333333333333329</v>
      </c>
      <c r="N4222" s="12"/>
      <c r="O4222" s="12"/>
      <c r="P4222" s="12"/>
    </row>
    <row r="4223" spans="1:16" x14ac:dyDescent="0.25">
      <c r="A4223" s="35">
        <v>4222</v>
      </c>
      <c r="B4223" s="89">
        <v>176.875</v>
      </c>
      <c r="C4223" s="35">
        <f t="shared" si="325"/>
        <v>22</v>
      </c>
      <c r="D4223" s="35">
        <f t="shared" si="328"/>
        <v>176</v>
      </c>
      <c r="E4223" s="35">
        <f t="shared" si="329"/>
        <v>1</v>
      </c>
      <c r="F4223" s="35" t="str">
        <f t="shared" si="326"/>
        <v>Sunday</v>
      </c>
      <c r="G4223" s="35">
        <f t="shared" si="327"/>
        <v>6</v>
      </c>
      <c r="H4223" s="34">
        <f>CONVERT(INDEX(Htg_StPt_Sch_EZ!$C$4:$I$27,MATCH(Schedules_8760!$C4223,Htg_StPt_Sch_EZ!$B$4:$B$27,0),MATCH(Schedules_8760!$F4223,Htg_StPt_Sch_EZ!$C$3:$I$3,0)),"F","C")</f>
        <v>20.555555555555554</v>
      </c>
      <c r="I4223" s="34">
        <f>CONVERT(INDEX(Htg_StPt_Sch_EZ!$C$31:$I$54,MATCH(Schedules_8760!$C4223,Htg_StPt_Sch_EZ!$B$31:$B$54,0),MATCH(Schedules_8760!$F4223,Htg_StPt_Sch_EZ!$C$30:$I$30,0)),"F","C")</f>
        <v>19.444444444444443</v>
      </c>
      <c r="J4223" s="34">
        <f>CONVERT(INDEX(Clg_StPt_Sch_EZ!$C$4:$I$27,MATCH(Schedules_8760!$C4223,Clg_StPt_Sch_EZ!$B$4:$B$27,0),MATCH(Schedules_8760!$F4223,Clg_StPt_Sch_EZ!$C$3:$I$3,0)),"F","C")</f>
        <v>25.555555555555554</v>
      </c>
      <c r="K4223" s="34">
        <f>CONVERT(INDEX(Clg_StPt_Sch_EZ!$C$31:$I$54,MATCH(Schedules_8760!$C4223,Clg_StPt_Sch_EZ!$B$31:$B$54,0),MATCH(Schedules_8760!$F4223,Clg_StPt_Sch_EZ!$C$30:$I$30,0)),"F","C")</f>
        <v>28.333333333333332</v>
      </c>
      <c r="L4223" s="34">
        <f>CONVERT(INDEX(DHW_StPt_Sch_EZ!$C$4:$I$27,MATCH(Schedules_8760!$C4223,DHW_StPt_Sch_EZ!$B$4:$B$27,0),MATCH(Schedules_8760!$F4223,DHW_StPt_Sch_EZ!$C$3:$I$3,0)),"F","C")</f>
        <v>53.333333333333329</v>
      </c>
      <c r="M4223" s="34">
        <f>CONVERT(INDEX(DHW_StPt_Sch_EZ!$C$31:$I$54,MATCH(Schedules_8760!$C4223,DHW_StPt_Sch_EZ!$B$31:$B$54,0),MATCH(Schedules_8760!$F4223,DHW_StPt_Sch_EZ!$C$30:$I$30,0)),"F","C")</f>
        <v>53.333333333333329</v>
      </c>
      <c r="N4223" s="12"/>
      <c r="O4223" s="12"/>
      <c r="P4223" s="12"/>
    </row>
    <row r="4224" spans="1:16" x14ac:dyDescent="0.25">
      <c r="A4224" s="35">
        <v>4223</v>
      </c>
      <c r="B4224" s="89">
        <v>176.91666666666671</v>
      </c>
      <c r="C4224" s="35">
        <f t="shared" si="325"/>
        <v>23</v>
      </c>
      <c r="D4224" s="35">
        <f t="shared" si="328"/>
        <v>176</v>
      </c>
      <c r="E4224" s="35">
        <f t="shared" si="329"/>
        <v>1</v>
      </c>
      <c r="F4224" s="35" t="str">
        <f t="shared" si="326"/>
        <v>Sunday</v>
      </c>
      <c r="G4224" s="35">
        <f t="shared" si="327"/>
        <v>6</v>
      </c>
      <c r="H4224" s="34">
        <f>CONVERT(INDEX(Htg_StPt_Sch_EZ!$C$4:$I$27,MATCH(Schedules_8760!$C4224,Htg_StPt_Sch_EZ!$B$4:$B$27,0),MATCH(Schedules_8760!$F4224,Htg_StPt_Sch_EZ!$C$3:$I$3,0)),"F","C")</f>
        <v>20.555555555555554</v>
      </c>
      <c r="I4224" s="34">
        <f>CONVERT(INDEX(Htg_StPt_Sch_EZ!$C$31:$I$54,MATCH(Schedules_8760!$C4224,Htg_StPt_Sch_EZ!$B$31:$B$54,0),MATCH(Schedules_8760!$F4224,Htg_StPt_Sch_EZ!$C$30:$I$30,0)),"F","C")</f>
        <v>19.444444444444443</v>
      </c>
      <c r="J4224" s="34">
        <f>CONVERT(INDEX(Clg_StPt_Sch_EZ!$C$4:$I$27,MATCH(Schedules_8760!$C4224,Clg_StPt_Sch_EZ!$B$4:$B$27,0),MATCH(Schedules_8760!$F4224,Clg_StPt_Sch_EZ!$C$3:$I$3,0)),"F","C")</f>
        <v>25.555555555555554</v>
      </c>
      <c r="K4224" s="34">
        <f>CONVERT(INDEX(Clg_StPt_Sch_EZ!$C$31:$I$54,MATCH(Schedules_8760!$C4224,Clg_StPt_Sch_EZ!$B$31:$B$54,0),MATCH(Schedules_8760!$F4224,Clg_StPt_Sch_EZ!$C$30:$I$30,0)),"F","C")</f>
        <v>28.333333333333332</v>
      </c>
      <c r="L4224" s="34">
        <f>CONVERT(INDEX(DHW_StPt_Sch_EZ!$C$4:$I$27,MATCH(Schedules_8760!$C4224,DHW_StPt_Sch_EZ!$B$4:$B$27,0),MATCH(Schedules_8760!$F4224,DHW_StPt_Sch_EZ!$C$3:$I$3,0)),"F","C")</f>
        <v>53.333333333333329</v>
      </c>
      <c r="M4224" s="34">
        <f>CONVERT(INDEX(DHW_StPt_Sch_EZ!$C$31:$I$54,MATCH(Schedules_8760!$C4224,DHW_StPt_Sch_EZ!$B$31:$B$54,0),MATCH(Schedules_8760!$F4224,DHW_StPt_Sch_EZ!$C$30:$I$30,0)),"F","C")</f>
        <v>53.333333333333329</v>
      </c>
      <c r="N4224" s="12"/>
      <c r="O4224" s="12"/>
      <c r="P4224" s="12"/>
    </row>
    <row r="4225" spans="1:16" x14ac:dyDescent="0.25">
      <c r="A4225" s="35">
        <v>4224</v>
      </c>
      <c r="B4225" s="89">
        <v>176.95833333333329</v>
      </c>
      <c r="C4225" s="35">
        <f t="shared" si="325"/>
        <v>24</v>
      </c>
      <c r="D4225" s="35">
        <f t="shared" si="328"/>
        <v>176</v>
      </c>
      <c r="E4225" s="35">
        <f t="shared" si="329"/>
        <v>1</v>
      </c>
      <c r="F4225" s="35" t="str">
        <f t="shared" si="326"/>
        <v>Sunday</v>
      </c>
      <c r="G4225" s="35">
        <f t="shared" si="327"/>
        <v>6</v>
      </c>
      <c r="H4225" s="34">
        <f>CONVERT(INDEX(Htg_StPt_Sch_EZ!$C$4:$I$27,MATCH(Schedules_8760!$C4225,Htg_StPt_Sch_EZ!$B$4:$B$27,0),MATCH(Schedules_8760!$F4225,Htg_StPt_Sch_EZ!$C$3:$I$3,0)),"F","C")</f>
        <v>20.555555555555554</v>
      </c>
      <c r="I4225" s="34">
        <f>CONVERT(INDEX(Htg_StPt_Sch_EZ!$C$31:$I$54,MATCH(Schedules_8760!$C4225,Htg_StPt_Sch_EZ!$B$31:$B$54,0),MATCH(Schedules_8760!$F4225,Htg_StPt_Sch_EZ!$C$30:$I$30,0)),"F","C")</f>
        <v>19.444444444444443</v>
      </c>
      <c r="J4225" s="34">
        <f>CONVERT(INDEX(Clg_StPt_Sch_EZ!$C$4:$I$27,MATCH(Schedules_8760!$C4225,Clg_StPt_Sch_EZ!$B$4:$B$27,0),MATCH(Schedules_8760!$F4225,Clg_StPt_Sch_EZ!$C$3:$I$3,0)),"F","C")</f>
        <v>25.555555555555554</v>
      </c>
      <c r="K4225" s="34">
        <f>CONVERT(INDEX(Clg_StPt_Sch_EZ!$C$31:$I$54,MATCH(Schedules_8760!$C4225,Clg_StPt_Sch_EZ!$B$31:$B$54,0),MATCH(Schedules_8760!$F4225,Clg_StPt_Sch_EZ!$C$30:$I$30,0)),"F","C")</f>
        <v>28.333333333333332</v>
      </c>
      <c r="L4225" s="34">
        <f>CONVERT(INDEX(DHW_StPt_Sch_EZ!$C$4:$I$27,MATCH(Schedules_8760!$C4225,DHW_StPt_Sch_EZ!$B$4:$B$27,0),MATCH(Schedules_8760!$F4225,DHW_StPt_Sch_EZ!$C$3:$I$3,0)),"F","C")</f>
        <v>53.333333333333329</v>
      </c>
      <c r="M4225" s="34">
        <f>CONVERT(INDEX(DHW_StPt_Sch_EZ!$C$31:$I$54,MATCH(Schedules_8760!$C4225,DHW_StPt_Sch_EZ!$B$31:$B$54,0),MATCH(Schedules_8760!$F4225,DHW_StPt_Sch_EZ!$C$30:$I$30,0)),"F","C")</f>
        <v>53.333333333333329</v>
      </c>
      <c r="N4225" s="12"/>
      <c r="O4225" s="12"/>
      <c r="P4225" s="12"/>
    </row>
    <row r="4226" spans="1:16" x14ac:dyDescent="0.25">
      <c r="A4226" s="35">
        <v>4225</v>
      </c>
      <c r="B4226" s="89">
        <v>177</v>
      </c>
      <c r="C4226" s="35">
        <f t="shared" ref="C4226:C4289" si="330">HOUR(B4226)+1</f>
        <v>1</v>
      </c>
      <c r="D4226" s="35">
        <f t="shared" si="328"/>
        <v>177</v>
      </c>
      <c r="E4226" s="35">
        <f t="shared" si="329"/>
        <v>2</v>
      </c>
      <c r="F4226" s="35" t="str">
        <f t="shared" ref="F4226:F4289" si="331">IF(E4226=1,"Sunday",IF(E4226=2,"Monday",IF(E4226=3,"Tuesday",IF(E4226=4,"Wednesday",IF(E4226=5,"Thursday",IF(E4226=6,"Friday","Saturday"))))))</f>
        <v>Monday</v>
      </c>
      <c r="G4226" s="35">
        <f t="shared" ref="G4226:G4289" si="332">MONTH(B4226)</f>
        <v>6</v>
      </c>
      <c r="H4226" s="34">
        <f>CONVERT(INDEX(Htg_StPt_Sch_EZ!$C$4:$I$27,MATCH(Schedules_8760!$C4226,Htg_StPt_Sch_EZ!$B$4:$B$27,0),MATCH(Schedules_8760!$F4226,Htg_StPt_Sch_EZ!$C$3:$I$3,0)),"F","C")</f>
        <v>20.555555555555554</v>
      </c>
      <c r="I4226" s="34">
        <f>CONVERT(INDEX(Htg_StPt_Sch_EZ!$C$31:$I$54,MATCH(Schedules_8760!$C4226,Htg_StPt_Sch_EZ!$B$31:$B$54,0),MATCH(Schedules_8760!$F4226,Htg_StPt_Sch_EZ!$C$30:$I$30,0)),"F","C")</f>
        <v>19.444444444444443</v>
      </c>
      <c r="J4226" s="34">
        <f>CONVERT(INDEX(Clg_StPt_Sch_EZ!$C$4:$I$27,MATCH(Schedules_8760!$C4226,Clg_StPt_Sch_EZ!$B$4:$B$27,0),MATCH(Schedules_8760!$F4226,Clg_StPt_Sch_EZ!$C$3:$I$3,0)),"F","C")</f>
        <v>25.555555555555554</v>
      </c>
      <c r="K4226" s="34">
        <f>CONVERT(INDEX(Clg_StPt_Sch_EZ!$C$31:$I$54,MATCH(Schedules_8760!$C4226,Clg_StPt_Sch_EZ!$B$31:$B$54,0),MATCH(Schedules_8760!$F4226,Clg_StPt_Sch_EZ!$C$30:$I$30,0)),"F","C")</f>
        <v>28.333333333333332</v>
      </c>
      <c r="L4226" s="34">
        <f>CONVERT(INDEX(DHW_StPt_Sch_EZ!$C$4:$I$27,MATCH(Schedules_8760!$C4226,DHW_StPt_Sch_EZ!$B$4:$B$27,0),MATCH(Schedules_8760!$F4226,DHW_StPt_Sch_EZ!$C$3:$I$3,0)),"F","C")</f>
        <v>53.333333333333329</v>
      </c>
      <c r="M4226" s="34">
        <f>CONVERT(INDEX(DHW_StPt_Sch_EZ!$C$31:$I$54,MATCH(Schedules_8760!$C4226,DHW_StPt_Sch_EZ!$B$31:$B$54,0),MATCH(Schedules_8760!$F4226,DHW_StPt_Sch_EZ!$C$30:$I$30,0)),"F","C")</f>
        <v>53.333333333333329</v>
      </c>
      <c r="N4226" s="12"/>
      <c r="O4226" s="12"/>
      <c r="P4226" s="12"/>
    </row>
    <row r="4227" spans="1:16" x14ac:dyDescent="0.25">
      <c r="A4227" s="35">
        <v>4226</v>
      </c>
      <c r="B4227" s="89">
        <v>177.04166666666671</v>
      </c>
      <c r="C4227" s="35">
        <f t="shared" si="330"/>
        <v>2</v>
      </c>
      <c r="D4227" s="35">
        <f t="shared" ref="D4227:D4290" si="333">IF(C4227=1,D4226+1,D4226)</f>
        <v>177</v>
      </c>
      <c r="E4227" s="35">
        <f t="shared" ref="E4227:E4290" si="334">IF(AND(C4227=1,E4226=7),1,IF(C4227=1,E4226+1,E4226))</f>
        <v>2</v>
      </c>
      <c r="F4227" s="35" t="str">
        <f t="shared" si="331"/>
        <v>Monday</v>
      </c>
      <c r="G4227" s="35">
        <f t="shared" si="332"/>
        <v>6</v>
      </c>
      <c r="H4227" s="34">
        <f>CONVERT(INDEX(Htg_StPt_Sch_EZ!$C$4:$I$27,MATCH(Schedules_8760!$C4227,Htg_StPt_Sch_EZ!$B$4:$B$27,0),MATCH(Schedules_8760!$F4227,Htg_StPt_Sch_EZ!$C$3:$I$3,0)),"F","C")</f>
        <v>20.555555555555554</v>
      </c>
      <c r="I4227" s="34">
        <f>CONVERT(INDEX(Htg_StPt_Sch_EZ!$C$31:$I$54,MATCH(Schedules_8760!$C4227,Htg_StPt_Sch_EZ!$B$31:$B$54,0),MATCH(Schedules_8760!$F4227,Htg_StPt_Sch_EZ!$C$30:$I$30,0)),"F","C")</f>
        <v>19.444444444444443</v>
      </c>
      <c r="J4227" s="34">
        <f>CONVERT(INDEX(Clg_StPt_Sch_EZ!$C$4:$I$27,MATCH(Schedules_8760!$C4227,Clg_StPt_Sch_EZ!$B$4:$B$27,0),MATCH(Schedules_8760!$F4227,Clg_StPt_Sch_EZ!$C$3:$I$3,0)),"F","C")</f>
        <v>25.555555555555554</v>
      </c>
      <c r="K4227" s="34">
        <f>CONVERT(INDEX(Clg_StPt_Sch_EZ!$C$31:$I$54,MATCH(Schedules_8760!$C4227,Clg_StPt_Sch_EZ!$B$31:$B$54,0),MATCH(Schedules_8760!$F4227,Clg_StPt_Sch_EZ!$C$30:$I$30,0)),"F","C")</f>
        <v>28.333333333333332</v>
      </c>
      <c r="L4227" s="34">
        <f>CONVERT(INDEX(DHW_StPt_Sch_EZ!$C$4:$I$27,MATCH(Schedules_8760!$C4227,DHW_StPt_Sch_EZ!$B$4:$B$27,0),MATCH(Schedules_8760!$F4227,DHW_StPt_Sch_EZ!$C$3:$I$3,0)),"F","C")</f>
        <v>53.333333333333329</v>
      </c>
      <c r="M4227" s="34">
        <f>CONVERT(INDEX(DHW_StPt_Sch_EZ!$C$31:$I$54,MATCH(Schedules_8760!$C4227,DHW_StPt_Sch_EZ!$B$31:$B$54,0),MATCH(Schedules_8760!$F4227,DHW_StPt_Sch_EZ!$C$30:$I$30,0)),"F","C")</f>
        <v>53.333333333333329</v>
      </c>
      <c r="N4227" s="12"/>
      <c r="O4227" s="12"/>
      <c r="P4227" s="12"/>
    </row>
    <row r="4228" spans="1:16" x14ac:dyDescent="0.25">
      <c r="A4228" s="35">
        <v>4227</v>
      </c>
      <c r="B4228" s="89">
        <v>177.08333333333329</v>
      </c>
      <c r="C4228" s="35">
        <f t="shared" si="330"/>
        <v>3</v>
      </c>
      <c r="D4228" s="35">
        <f t="shared" si="333"/>
        <v>177</v>
      </c>
      <c r="E4228" s="35">
        <f t="shared" si="334"/>
        <v>2</v>
      </c>
      <c r="F4228" s="35" t="str">
        <f t="shared" si="331"/>
        <v>Monday</v>
      </c>
      <c r="G4228" s="35">
        <f t="shared" si="332"/>
        <v>6</v>
      </c>
      <c r="H4228" s="34">
        <f>CONVERT(INDEX(Htg_StPt_Sch_EZ!$C$4:$I$27,MATCH(Schedules_8760!$C4228,Htg_StPt_Sch_EZ!$B$4:$B$27,0),MATCH(Schedules_8760!$F4228,Htg_StPt_Sch_EZ!$C$3:$I$3,0)),"F","C")</f>
        <v>20.555555555555554</v>
      </c>
      <c r="I4228" s="34">
        <f>CONVERT(INDEX(Htg_StPt_Sch_EZ!$C$31:$I$54,MATCH(Schedules_8760!$C4228,Htg_StPt_Sch_EZ!$B$31:$B$54,0),MATCH(Schedules_8760!$F4228,Htg_StPt_Sch_EZ!$C$30:$I$30,0)),"F","C")</f>
        <v>19.444444444444443</v>
      </c>
      <c r="J4228" s="34">
        <f>CONVERT(INDEX(Clg_StPt_Sch_EZ!$C$4:$I$27,MATCH(Schedules_8760!$C4228,Clg_StPt_Sch_EZ!$B$4:$B$27,0),MATCH(Schedules_8760!$F4228,Clg_StPt_Sch_EZ!$C$3:$I$3,0)),"F","C")</f>
        <v>25.555555555555554</v>
      </c>
      <c r="K4228" s="34">
        <f>CONVERT(INDEX(Clg_StPt_Sch_EZ!$C$31:$I$54,MATCH(Schedules_8760!$C4228,Clg_StPt_Sch_EZ!$B$31:$B$54,0),MATCH(Schedules_8760!$F4228,Clg_StPt_Sch_EZ!$C$30:$I$30,0)),"F","C")</f>
        <v>28.333333333333332</v>
      </c>
      <c r="L4228" s="34">
        <f>CONVERT(INDEX(DHW_StPt_Sch_EZ!$C$4:$I$27,MATCH(Schedules_8760!$C4228,DHW_StPt_Sch_EZ!$B$4:$B$27,0),MATCH(Schedules_8760!$F4228,DHW_StPt_Sch_EZ!$C$3:$I$3,0)),"F","C")</f>
        <v>53.333333333333329</v>
      </c>
      <c r="M4228" s="34">
        <f>CONVERT(INDEX(DHW_StPt_Sch_EZ!$C$31:$I$54,MATCH(Schedules_8760!$C4228,DHW_StPt_Sch_EZ!$B$31:$B$54,0),MATCH(Schedules_8760!$F4228,DHW_StPt_Sch_EZ!$C$30:$I$30,0)),"F","C")</f>
        <v>53.333333333333329</v>
      </c>
      <c r="N4228" s="12"/>
      <c r="O4228" s="12"/>
      <c r="P4228" s="12"/>
    </row>
    <row r="4229" spans="1:16" x14ac:dyDescent="0.25">
      <c r="A4229" s="35">
        <v>4228</v>
      </c>
      <c r="B4229" s="89">
        <v>177.125</v>
      </c>
      <c r="C4229" s="35">
        <f t="shared" si="330"/>
        <v>4</v>
      </c>
      <c r="D4229" s="35">
        <f t="shared" si="333"/>
        <v>177</v>
      </c>
      <c r="E4229" s="35">
        <f t="shared" si="334"/>
        <v>2</v>
      </c>
      <c r="F4229" s="35" t="str">
        <f t="shared" si="331"/>
        <v>Monday</v>
      </c>
      <c r="G4229" s="35">
        <f t="shared" si="332"/>
        <v>6</v>
      </c>
      <c r="H4229" s="34">
        <f>CONVERT(INDEX(Htg_StPt_Sch_EZ!$C$4:$I$27,MATCH(Schedules_8760!$C4229,Htg_StPt_Sch_EZ!$B$4:$B$27,0),MATCH(Schedules_8760!$F4229,Htg_StPt_Sch_EZ!$C$3:$I$3,0)),"F","C")</f>
        <v>20.555555555555554</v>
      </c>
      <c r="I4229" s="34">
        <f>CONVERT(INDEX(Htg_StPt_Sch_EZ!$C$31:$I$54,MATCH(Schedules_8760!$C4229,Htg_StPt_Sch_EZ!$B$31:$B$54,0),MATCH(Schedules_8760!$F4229,Htg_StPt_Sch_EZ!$C$30:$I$30,0)),"F","C")</f>
        <v>19.444444444444443</v>
      </c>
      <c r="J4229" s="34">
        <f>CONVERT(INDEX(Clg_StPt_Sch_EZ!$C$4:$I$27,MATCH(Schedules_8760!$C4229,Clg_StPt_Sch_EZ!$B$4:$B$27,0),MATCH(Schedules_8760!$F4229,Clg_StPt_Sch_EZ!$C$3:$I$3,0)),"F","C")</f>
        <v>25.555555555555554</v>
      </c>
      <c r="K4229" s="34">
        <f>CONVERT(INDEX(Clg_StPt_Sch_EZ!$C$31:$I$54,MATCH(Schedules_8760!$C4229,Clg_StPt_Sch_EZ!$B$31:$B$54,0),MATCH(Schedules_8760!$F4229,Clg_StPt_Sch_EZ!$C$30:$I$30,0)),"F","C")</f>
        <v>28.333333333333332</v>
      </c>
      <c r="L4229" s="34">
        <f>CONVERT(INDEX(DHW_StPt_Sch_EZ!$C$4:$I$27,MATCH(Schedules_8760!$C4229,DHW_StPt_Sch_EZ!$B$4:$B$27,0),MATCH(Schedules_8760!$F4229,DHW_StPt_Sch_EZ!$C$3:$I$3,0)),"F","C")</f>
        <v>53.333333333333329</v>
      </c>
      <c r="M4229" s="34">
        <f>CONVERT(INDEX(DHW_StPt_Sch_EZ!$C$31:$I$54,MATCH(Schedules_8760!$C4229,DHW_StPt_Sch_EZ!$B$31:$B$54,0),MATCH(Schedules_8760!$F4229,DHW_StPt_Sch_EZ!$C$30:$I$30,0)),"F","C")</f>
        <v>53.333333333333329</v>
      </c>
      <c r="N4229" s="12"/>
      <c r="O4229" s="12"/>
      <c r="P4229" s="12"/>
    </row>
    <row r="4230" spans="1:16" x14ac:dyDescent="0.25">
      <c r="A4230" s="35">
        <v>4229</v>
      </c>
      <c r="B4230" s="89">
        <v>177.16666666666671</v>
      </c>
      <c r="C4230" s="35">
        <f t="shared" si="330"/>
        <v>5</v>
      </c>
      <c r="D4230" s="35">
        <f t="shared" si="333"/>
        <v>177</v>
      </c>
      <c r="E4230" s="35">
        <f t="shared" si="334"/>
        <v>2</v>
      </c>
      <c r="F4230" s="35" t="str">
        <f t="shared" si="331"/>
        <v>Monday</v>
      </c>
      <c r="G4230" s="35">
        <f t="shared" si="332"/>
        <v>6</v>
      </c>
      <c r="H4230" s="34">
        <f>CONVERT(INDEX(Htg_StPt_Sch_EZ!$C$4:$I$27,MATCH(Schedules_8760!$C4230,Htg_StPt_Sch_EZ!$B$4:$B$27,0),MATCH(Schedules_8760!$F4230,Htg_StPt_Sch_EZ!$C$3:$I$3,0)),"F","C")</f>
        <v>20.555555555555554</v>
      </c>
      <c r="I4230" s="34">
        <f>CONVERT(INDEX(Htg_StPt_Sch_EZ!$C$31:$I$54,MATCH(Schedules_8760!$C4230,Htg_StPt_Sch_EZ!$B$31:$B$54,0),MATCH(Schedules_8760!$F4230,Htg_StPt_Sch_EZ!$C$30:$I$30,0)),"F","C")</f>
        <v>19.444444444444443</v>
      </c>
      <c r="J4230" s="34">
        <f>CONVERT(INDEX(Clg_StPt_Sch_EZ!$C$4:$I$27,MATCH(Schedules_8760!$C4230,Clg_StPt_Sch_EZ!$B$4:$B$27,0),MATCH(Schedules_8760!$F4230,Clg_StPt_Sch_EZ!$C$3:$I$3,0)),"F","C")</f>
        <v>25.555555555555554</v>
      </c>
      <c r="K4230" s="34">
        <f>CONVERT(INDEX(Clg_StPt_Sch_EZ!$C$31:$I$54,MATCH(Schedules_8760!$C4230,Clg_StPt_Sch_EZ!$B$31:$B$54,0),MATCH(Schedules_8760!$F4230,Clg_StPt_Sch_EZ!$C$30:$I$30,0)),"F","C")</f>
        <v>28.333333333333332</v>
      </c>
      <c r="L4230" s="34">
        <f>CONVERT(INDEX(DHW_StPt_Sch_EZ!$C$4:$I$27,MATCH(Schedules_8760!$C4230,DHW_StPt_Sch_EZ!$B$4:$B$27,0),MATCH(Schedules_8760!$F4230,DHW_StPt_Sch_EZ!$C$3:$I$3,0)),"F","C")</f>
        <v>53.333333333333329</v>
      </c>
      <c r="M4230" s="34">
        <f>CONVERT(INDEX(DHW_StPt_Sch_EZ!$C$31:$I$54,MATCH(Schedules_8760!$C4230,DHW_StPt_Sch_EZ!$B$31:$B$54,0),MATCH(Schedules_8760!$F4230,DHW_StPt_Sch_EZ!$C$30:$I$30,0)),"F","C")</f>
        <v>53.333333333333329</v>
      </c>
      <c r="N4230" s="12"/>
      <c r="O4230" s="12"/>
      <c r="P4230" s="12"/>
    </row>
    <row r="4231" spans="1:16" x14ac:dyDescent="0.25">
      <c r="A4231" s="35">
        <v>4230</v>
      </c>
      <c r="B4231" s="89">
        <v>177.20833333333329</v>
      </c>
      <c r="C4231" s="35">
        <f t="shared" si="330"/>
        <v>6</v>
      </c>
      <c r="D4231" s="35">
        <f t="shared" si="333"/>
        <v>177</v>
      </c>
      <c r="E4231" s="35">
        <f t="shared" si="334"/>
        <v>2</v>
      </c>
      <c r="F4231" s="35" t="str">
        <f t="shared" si="331"/>
        <v>Monday</v>
      </c>
      <c r="G4231" s="35">
        <f t="shared" si="332"/>
        <v>6</v>
      </c>
      <c r="H4231" s="34">
        <f>CONVERT(INDEX(Htg_StPt_Sch_EZ!$C$4:$I$27,MATCH(Schedules_8760!$C4231,Htg_StPt_Sch_EZ!$B$4:$B$27,0),MATCH(Schedules_8760!$F4231,Htg_StPt_Sch_EZ!$C$3:$I$3,0)),"F","C")</f>
        <v>20.555555555555554</v>
      </c>
      <c r="I4231" s="34">
        <f>CONVERT(INDEX(Htg_StPt_Sch_EZ!$C$31:$I$54,MATCH(Schedules_8760!$C4231,Htg_StPt_Sch_EZ!$B$31:$B$54,0),MATCH(Schedules_8760!$F4231,Htg_StPt_Sch_EZ!$C$30:$I$30,0)),"F","C")</f>
        <v>19.444444444444443</v>
      </c>
      <c r="J4231" s="34">
        <f>CONVERT(INDEX(Clg_StPt_Sch_EZ!$C$4:$I$27,MATCH(Schedules_8760!$C4231,Clg_StPt_Sch_EZ!$B$4:$B$27,0),MATCH(Schedules_8760!$F4231,Clg_StPt_Sch_EZ!$C$3:$I$3,0)),"F","C")</f>
        <v>25.555555555555554</v>
      </c>
      <c r="K4231" s="34">
        <f>CONVERT(INDEX(Clg_StPt_Sch_EZ!$C$31:$I$54,MATCH(Schedules_8760!$C4231,Clg_StPt_Sch_EZ!$B$31:$B$54,0),MATCH(Schedules_8760!$F4231,Clg_StPt_Sch_EZ!$C$30:$I$30,0)),"F","C")</f>
        <v>28.333333333333332</v>
      </c>
      <c r="L4231" s="34">
        <f>CONVERT(INDEX(DHW_StPt_Sch_EZ!$C$4:$I$27,MATCH(Schedules_8760!$C4231,DHW_StPt_Sch_EZ!$B$4:$B$27,0),MATCH(Schedules_8760!$F4231,DHW_StPt_Sch_EZ!$C$3:$I$3,0)),"F","C")</f>
        <v>53.333333333333329</v>
      </c>
      <c r="M4231" s="34">
        <f>CONVERT(INDEX(DHW_StPt_Sch_EZ!$C$31:$I$54,MATCH(Schedules_8760!$C4231,DHW_StPt_Sch_EZ!$B$31:$B$54,0),MATCH(Schedules_8760!$F4231,DHW_StPt_Sch_EZ!$C$30:$I$30,0)),"F","C")</f>
        <v>53.333333333333329</v>
      </c>
      <c r="N4231" s="12"/>
      <c r="O4231" s="12"/>
      <c r="P4231" s="12"/>
    </row>
    <row r="4232" spans="1:16" x14ac:dyDescent="0.25">
      <c r="A4232" s="35">
        <v>4231</v>
      </c>
      <c r="B4232" s="89">
        <v>177.25</v>
      </c>
      <c r="C4232" s="35">
        <f t="shared" si="330"/>
        <v>7</v>
      </c>
      <c r="D4232" s="35">
        <f t="shared" si="333"/>
        <v>177</v>
      </c>
      <c r="E4232" s="35">
        <f t="shared" si="334"/>
        <v>2</v>
      </c>
      <c r="F4232" s="35" t="str">
        <f t="shared" si="331"/>
        <v>Monday</v>
      </c>
      <c r="G4232" s="35">
        <f t="shared" si="332"/>
        <v>6</v>
      </c>
      <c r="H4232" s="34">
        <f>CONVERT(INDEX(Htg_StPt_Sch_EZ!$C$4:$I$27,MATCH(Schedules_8760!$C4232,Htg_StPt_Sch_EZ!$B$4:$B$27,0),MATCH(Schedules_8760!$F4232,Htg_StPt_Sch_EZ!$C$3:$I$3,0)),"F","C")</f>
        <v>20.555555555555554</v>
      </c>
      <c r="I4232" s="34">
        <f>CONVERT(INDEX(Htg_StPt_Sch_EZ!$C$31:$I$54,MATCH(Schedules_8760!$C4232,Htg_StPt_Sch_EZ!$B$31:$B$54,0),MATCH(Schedules_8760!$F4232,Htg_StPt_Sch_EZ!$C$30:$I$30,0)),"F","C")</f>
        <v>19.444444444444443</v>
      </c>
      <c r="J4232" s="34">
        <f>CONVERT(INDEX(Clg_StPt_Sch_EZ!$C$4:$I$27,MATCH(Schedules_8760!$C4232,Clg_StPt_Sch_EZ!$B$4:$B$27,0),MATCH(Schedules_8760!$F4232,Clg_StPt_Sch_EZ!$C$3:$I$3,0)),"F","C")</f>
        <v>25.555555555555554</v>
      </c>
      <c r="K4232" s="34">
        <f>CONVERT(INDEX(Clg_StPt_Sch_EZ!$C$31:$I$54,MATCH(Schedules_8760!$C4232,Clg_StPt_Sch_EZ!$B$31:$B$54,0),MATCH(Schedules_8760!$F4232,Clg_StPt_Sch_EZ!$C$30:$I$30,0)),"F","C")</f>
        <v>28.333333333333332</v>
      </c>
      <c r="L4232" s="34">
        <f>CONVERT(INDEX(DHW_StPt_Sch_EZ!$C$4:$I$27,MATCH(Schedules_8760!$C4232,DHW_StPt_Sch_EZ!$B$4:$B$27,0),MATCH(Schedules_8760!$F4232,DHW_StPt_Sch_EZ!$C$3:$I$3,0)),"F","C")</f>
        <v>53.333333333333329</v>
      </c>
      <c r="M4232" s="34">
        <f>CONVERT(INDEX(DHW_StPt_Sch_EZ!$C$31:$I$54,MATCH(Schedules_8760!$C4232,DHW_StPt_Sch_EZ!$B$31:$B$54,0),MATCH(Schedules_8760!$F4232,DHW_StPt_Sch_EZ!$C$30:$I$30,0)),"F","C")</f>
        <v>53.333333333333329</v>
      </c>
      <c r="N4232" s="12"/>
      <c r="O4232" s="12"/>
      <c r="P4232" s="12"/>
    </row>
    <row r="4233" spans="1:16" x14ac:dyDescent="0.25">
      <c r="A4233" s="35">
        <v>4232</v>
      </c>
      <c r="B4233" s="89">
        <v>177.29166666666671</v>
      </c>
      <c r="C4233" s="35">
        <f t="shared" si="330"/>
        <v>8</v>
      </c>
      <c r="D4233" s="35">
        <f t="shared" si="333"/>
        <v>177</v>
      </c>
      <c r="E4233" s="35">
        <f t="shared" si="334"/>
        <v>2</v>
      </c>
      <c r="F4233" s="35" t="str">
        <f t="shared" si="331"/>
        <v>Monday</v>
      </c>
      <c r="G4233" s="35">
        <f t="shared" si="332"/>
        <v>6</v>
      </c>
      <c r="H4233" s="34">
        <f>CONVERT(INDEX(Htg_StPt_Sch_EZ!$C$4:$I$27,MATCH(Schedules_8760!$C4233,Htg_StPt_Sch_EZ!$B$4:$B$27,0),MATCH(Schedules_8760!$F4233,Htg_StPt_Sch_EZ!$C$3:$I$3,0)),"F","C")</f>
        <v>20.555555555555554</v>
      </c>
      <c r="I4233" s="34">
        <f>CONVERT(INDEX(Htg_StPt_Sch_EZ!$C$31:$I$54,MATCH(Schedules_8760!$C4233,Htg_StPt_Sch_EZ!$B$31:$B$54,0),MATCH(Schedules_8760!$F4233,Htg_StPt_Sch_EZ!$C$30:$I$30,0)),"F","C")</f>
        <v>19.444444444444443</v>
      </c>
      <c r="J4233" s="34">
        <f>CONVERT(INDEX(Clg_StPt_Sch_EZ!$C$4:$I$27,MATCH(Schedules_8760!$C4233,Clg_StPt_Sch_EZ!$B$4:$B$27,0),MATCH(Schedules_8760!$F4233,Clg_StPt_Sch_EZ!$C$3:$I$3,0)),"F","C")</f>
        <v>25.555555555555554</v>
      </c>
      <c r="K4233" s="34">
        <f>CONVERT(INDEX(Clg_StPt_Sch_EZ!$C$31:$I$54,MATCH(Schedules_8760!$C4233,Clg_StPt_Sch_EZ!$B$31:$B$54,0),MATCH(Schedules_8760!$F4233,Clg_StPt_Sch_EZ!$C$30:$I$30,0)),"F","C")</f>
        <v>25</v>
      </c>
      <c r="L4233" s="34">
        <f>CONVERT(INDEX(DHW_StPt_Sch_EZ!$C$4:$I$27,MATCH(Schedules_8760!$C4233,DHW_StPt_Sch_EZ!$B$4:$B$27,0),MATCH(Schedules_8760!$F4233,DHW_StPt_Sch_EZ!$C$3:$I$3,0)),"F","C")</f>
        <v>53.333333333333329</v>
      </c>
      <c r="M4233" s="34">
        <f>CONVERT(INDEX(DHW_StPt_Sch_EZ!$C$31:$I$54,MATCH(Schedules_8760!$C4233,DHW_StPt_Sch_EZ!$B$31:$B$54,0),MATCH(Schedules_8760!$F4233,DHW_StPt_Sch_EZ!$C$30:$I$30,0)),"F","C")</f>
        <v>53.333333333333329</v>
      </c>
      <c r="N4233" s="12"/>
      <c r="O4233" s="12"/>
      <c r="P4233" s="12"/>
    </row>
    <row r="4234" spans="1:16" x14ac:dyDescent="0.25">
      <c r="A4234" s="35">
        <v>4233</v>
      </c>
      <c r="B4234" s="89">
        <v>177.33333333333329</v>
      </c>
      <c r="C4234" s="35">
        <f t="shared" si="330"/>
        <v>9</v>
      </c>
      <c r="D4234" s="35">
        <f t="shared" si="333"/>
        <v>177</v>
      </c>
      <c r="E4234" s="35">
        <f t="shared" si="334"/>
        <v>2</v>
      </c>
      <c r="F4234" s="35" t="str">
        <f t="shared" si="331"/>
        <v>Monday</v>
      </c>
      <c r="G4234" s="35">
        <f t="shared" si="332"/>
        <v>6</v>
      </c>
      <c r="H4234" s="34">
        <f>CONVERT(INDEX(Htg_StPt_Sch_EZ!$C$4:$I$27,MATCH(Schedules_8760!$C4234,Htg_StPt_Sch_EZ!$B$4:$B$27,0),MATCH(Schedules_8760!$F4234,Htg_StPt_Sch_EZ!$C$3:$I$3,0)),"F","C")</f>
        <v>20.555555555555554</v>
      </c>
      <c r="I4234" s="34">
        <f>CONVERT(INDEX(Htg_StPt_Sch_EZ!$C$31:$I$54,MATCH(Schedules_8760!$C4234,Htg_StPt_Sch_EZ!$B$31:$B$54,0),MATCH(Schedules_8760!$F4234,Htg_StPt_Sch_EZ!$C$30:$I$30,0)),"F","C")</f>
        <v>19.444444444444443</v>
      </c>
      <c r="J4234" s="34">
        <f>CONVERT(INDEX(Clg_StPt_Sch_EZ!$C$4:$I$27,MATCH(Schedules_8760!$C4234,Clg_StPt_Sch_EZ!$B$4:$B$27,0),MATCH(Schedules_8760!$F4234,Clg_StPt_Sch_EZ!$C$3:$I$3,0)),"F","C")</f>
        <v>25.555555555555554</v>
      </c>
      <c r="K4234" s="34">
        <f>CONVERT(INDEX(Clg_StPt_Sch_EZ!$C$31:$I$54,MATCH(Schedules_8760!$C4234,Clg_StPt_Sch_EZ!$B$31:$B$54,0),MATCH(Schedules_8760!$F4234,Clg_StPt_Sch_EZ!$C$30:$I$30,0)),"F","C")</f>
        <v>25</v>
      </c>
      <c r="L4234" s="34">
        <f>CONVERT(INDEX(DHW_StPt_Sch_EZ!$C$4:$I$27,MATCH(Schedules_8760!$C4234,DHW_StPt_Sch_EZ!$B$4:$B$27,0),MATCH(Schedules_8760!$F4234,DHW_StPt_Sch_EZ!$C$3:$I$3,0)),"F","C")</f>
        <v>53.333333333333329</v>
      </c>
      <c r="M4234" s="34">
        <f>CONVERT(INDEX(DHW_StPt_Sch_EZ!$C$31:$I$54,MATCH(Schedules_8760!$C4234,DHW_StPt_Sch_EZ!$B$31:$B$54,0),MATCH(Schedules_8760!$F4234,DHW_StPt_Sch_EZ!$C$30:$I$30,0)),"F","C")</f>
        <v>53.333333333333329</v>
      </c>
      <c r="N4234" s="12"/>
      <c r="O4234" s="12"/>
      <c r="P4234" s="12"/>
    </row>
    <row r="4235" spans="1:16" x14ac:dyDescent="0.25">
      <c r="A4235" s="35">
        <v>4234</v>
      </c>
      <c r="B4235" s="89">
        <v>177.375</v>
      </c>
      <c r="C4235" s="35">
        <f t="shared" si="330"/>
        <v>10</v>
      </c>
      <c r="D4235" s="35">
        <f t="shared" si="333"/>
        <v>177</v>
      </c>
      <c r="E4235" s="35">
        <f t="shared" si="334"/>
        <v>2</v>
      </c>
      <c r="F4235" s="35" t="str">
        <f t="shared" si="331"/>
        <v>Monday</v>
      </c>
      <c r="G4235" s="35">
        <f t="shared" si="332"/>
        <v>6</v>
      </c>
      <c r="H4235" s="34">
        <f>CONVERT(INDEX(Htg_StPt_Sch_EZ!$C$4:$I$27,MATCH(Schedules_8760!$C4235,Htg_StPt_Sch_EZ!$B$4:$B$27,0),MATCH(Schedules_8760!$F4235,Htg_StPt_Sch_EZ!$C$3:$I$3,0)),"F","C")</f>
        <v>20.555555555555554</v>
      </c>
      <c r="I4235" s="34">
        <f>CONVERT(INDEX(Htg_StPt_Sch_EZ!$C$31:$I$54,MATCH(Schedules_8760!$C4235,Htg_StPt_Sch_EZ!$B$31:$B$54,0),MATCH(Schedules_8760!$F4235,Htg_StPt_Sch_EZ!$C$30:$I$30,0)),"F","C")</f>
        <v>19.444444444444443</v>
      </c>
      <c r="J4235" s="34">
        <f>CONVERT(INDEX(Clg_StPt_Sch_EZ!$C$4:$I$27,MATCH(Schedules_8760!$C4235,Clg_StPt_Sch_EZ!$B$4:$B$27,0),MATCH(Schedules_8760!$F4235,Clg_StPt_Sch_EZ!$C$3:$I$3,0)),"F","C")</f>
        <v>25.555555555555554</v>
      </c>
      <c r="K4235" s="34">
        <f>CONVERT(INDEX(Clg_StPt_Sch_EZ!$C$31:$I$54,MATCH(Schedules_8760!$C4235,Clg_StPt_Sch_EZ!$B$31:$B$54,0),MATCH(Schedules_8760!$F4235,Clg_StPt_Sch_EZ!$C$30:$I$30,0)),"F","C")</f>
        <v>25</v>
      </c>
      <c r="L4235" s="34">
        <f>CONVERT(INDEX(DHW_StPt_Sch_EZ!$C$4:$I$27,MATCH(Schedules_8760!$C4235,DHW_StPt_Sch_EZ!$B$4:$B$27,0),MATCH(Schedules_8760!$F4235,DHW_StPt_Sch_EZ!$C$3:$I$3,0)),"F","C")</f>
        <v>53.333333333333329</v>
      </c>
      <c r="M4235" s="34">
        <f>CONVERT(INDEX(DHW_StPt_Sch_EZ!$C$31:$I$54,MATCH(Schedules_8760!$C4235,DHW_StPt_Sch_EZ!$B$31:$B$54,0),MATCH(Schedules_8760!$F4235,DHW_StPt_Sch_EZ!$C$30:$I$30,0)),"F","C")</f>
        <v>53.333333333333329</v>
      </c>
      <c r="N4235" s="12"/>
      <c r="O4235" s="12"/>
      <c r="P4235" s="12"/>
    </row>
    <row r="4236" spans="1:16" x14ac:dyDescent="0.25">
      <c r="A4236" s="35">
        <v>4235</v>
      </c>
      <c r="B4236" s="89">
        <v>177.41666666666671</v>
      </c>
      <c r="C4236" s="35">
        <f t="shared" si="330"/>
        <v>11</v>
      </c>
      <c r="D4236" s="35">
        <f t="shared" si="333"/>
        <v>177</v>
      </c>
      <c r="E4236" s="35">
        <f t="shared" si="334"/>
        <v>2</v>
      </c>
      <c r="F4236" s="35" t="str">
        <f t="shared" si="331"/>
        <v>Monday</v>
      </c>
      <c r="G4236" s="35">
        <f t="shared" si="332"/>
        <v>6</v>
      </c>
      <c r="H4236" s="34">
        <f>CONVERT(INDEX(Htg_StPt_Sch_EZ!$C$4:$I$27,MATCH(Schedules_8760!$C4236,Htg_StPt_Sch_EZ!$B$4:$B$27,0),MATCH(Schedules_8760!$F4236,Htg_StPt_Sch_EZ!$C$3:$I$3,0)),"F","C")</f>
        <v>20.555555555555554</v>
      </c>
      <c r="I4236" s="34">
        <f>CONVERT(INDEX(Htg_StPt_Sch_EZ!$C$31:$I$54,MATCH(Schedules_8760!$C4236,Htg_StPt_Sch_EZ!$B$31:$B$54,0),MATCH(Schedules_8760!$F4236,Htg_StPt_Sch_EZ!$C$30:$I$30,0)),"F","C")</f>
        <v>19.444444444444443</v>
      </c>
      <c r="J4236" s="34">
        <f>CONVERT(INDEX(Clg_StPt_Sch_EZ!$C$4:$I$27,MATCH(Schedules_8760!$C4236,Clg_StPt_Sch_EZ!$B$4:$B$27,0),MATCH(Schedules_8760!$F4236,Clg_StPt_Sch_EZ!$C$3:$I$3,0)),"F","C")</f>
        <v>25.555555555555554</v>
      </c>
      <c r="K4236" s="34">
        <f>CONVERT(INDEX(Clg_StPt_Sch_EZ!$C$31:$I$54,MATCH(Schedules_8760!$C4236,Clg_StPt_Sch_EZ!$B$31:$B$54,0),MATCH(Schedules_8760!$F4236,Clg_StPt_Sch_EZ!$C$30:$I$30,0)),"F","C")</f>
        <v>25</v>
      </c>
      <c r="L4236" s="34">
        <f>CONVERT(INDEX(DHW_StPt_Sch_EZ!$C$4:$I$27,MATCH(Schedules_8760!$C4236,DHW_StPt_Sch_EZ!$B$4:$B$27,0),MATCH(Schedules_8760!$F4236,DHW_StPt_Sch_EZ!$C$3:$I$3,0)),"F","C")</f>
        <v>53.333333333333329</v>
      </c>
      <c r="M4236" s="34">
        <f>CONVERT(INDEX(DHW_StPt_Sch_EZ!$C$31:$I$54,MATCH(Schedules_8760!$C4236,DHW_StPt_Sch_EZ!$B$31:$B$54,0),MATCH(Schedules_8760!$F4236,DHW_StPt_Sch_EZ!$C$30:$I$30,0)),"F","C")</f>
        <v>53.333333333333329</v>
      </c>
      <c r="N4236" s="12"/>
      <c r="O4236" s="12"/>
      <c r="P4236" s="12"/>
    </row>
    <row r="4237" spans="1:16" x14ac:dyDescent="0.25">
      <c r="A4237" s="35">
        <v>4236</v>
      </c>
      <c r="B4237" s="89">
        <v>177.45833333333329</v>
      </c>
      <c r="C4237" s="35">
        <f t="shared" si="330"/>
        <v>12</v>
      </c>
      <c r="D4237" s="35">
        <f t="shared" si="333"/>
        <v>177</v>
      </c>
      <c r="E4237" s="35">
        <f t="shared" si="334"/>
        <v>2</v>
      </c>
      <c r="F4237" s="35" t="str">
        <f t="shared" si="331"/>
        <v>Monday</v>
      </c>
      <c r="G4237" s="35">
        <f t="shared" si="332"/>
        <v>6</v>
      </c>
      <c r="H4237" s="34">
        <f>CONVERT(INDEX(Htg_StPt_Sch_EZ!$C$4:$I$27,MATCH(Schedules_8760!$C4237,Htg_StPt_Sch_EZ!$B$4:$B$27,0),MATCH(Schedules_8760!$F4237,Htg_StPt_Sch_EZ!$C$3:$I$3,0)),"F","C")</f>
        <v>20.555555555555554</v>
      </c>
      <c r="I4237" s="34">
        <f>CONVERT(INDEX(Htg_StPt_Sch_EZ!$C$31:$I$54,MATCH(Schedules_8760!$C4237,Htg_StPt_Sch_EZ!$B$31:$B$54,0),MATCH(Schedules_8760!$F4237,Htg_StPt_Sch_EZ!$C$30:$I$30,0)),"F","C")</f>
        <v>19.444444444444443</v>
      </c>
      <c r="J4237" s="34">
        <f>CONVERT(INDEX(Clg_StPt_Sch_EZ!$C$4:$I$27,MATCH(Schedules_8760!$C4237,Clg_StPt_Sch_EZ!$B$4:$B$27,0),MATCH(Schedules_8760!$F4237,Clg_StPt_Sch_EZ!$C$3:$I$3,0)),"F","C")</f>
        <v>25.555555555555554</v>
      </c>
      <c r="K4237" s="34">
        <f>CONVERT(INDEX(Clg_StPt_Sch_EZ!$C$31:$I$54,MATCH(Schedules_8760!$C4237,Clg_StPt_Sch_EZ!$B$31:$B$54,0),MATCH(Schedules_8760!$F4237,Clg_StPt_Sch_EZ!$C$30:$I$30,0)),"F","C")</f>
        <v>25</v>
      </c>
      <c r="L4237" s="34">
        <f>CONVERT(INDEX(DHW_StPt_Sch_EZ!$C$4:$I$27,MATCH(Schedules_8760!$C4237,DHW_StPt_Sch_EZ!$B$4:$B$27,0),MATCH(Schedules_8760!$F4237,DHW_StPt_Sch_EZ!$C$3:$I$3,0)),"F","C")</f>
        <v>53.333333333333329</v>
      </c>
      <c r="M4237" s="34">
        <f>CONVERT(INDEX(DHW_StPt_Sch_EZ!$C$31:$I$54,MATCH(Schedules_8760!$C4237,DHW_StPt_Sch_EZ!$B$31:$B$54,0),MATCH(Schedules_8760!$F4237,DHW_StPt_Sch_EZ!$C$30:$I$30,0)),"F","C")</f>
        <v>53.333333333333329</v>
      </c>
      <c r="N4237" s="12"/>
      <c r="O4237" s="12"/>
      <c r="P4237" s="12"/>
    </row>
    <row r="4238" spans="1:16" x14ac:dyDescent="0.25">
      <c r="A4238" s="35">
        <v>4237</v>
      </c>
      <c r="B4238" s="89">
        <v>177.5</v>
      </c>
      <c r="C4238" s="35">
        <f t="shared" si="330"/>
        <v>13</v>
      </c>
      <c r="D4238" s="35">
        <f t="shared" si="333"/>
        <v>177</v>
      </c>
      <c r="E4238" s="35">
        <f t="shared" si="334"/>
        <v>2</v>
      </c>
      <c r="F4238" s="35" t="str">
        <f t="shared" si="331"/>
        <v>Monday</v>
      </c>
      <c r="G4238" s="35">
        <f t="shared" si="332"/>
        <v>6</v>
      </c>
      <c r="H4238" s="34">
        <f>CONVERT(INDEX(Htg_StPt_Sch_EZ!$C$4:$I$27,MATCH(Schedules_8760!$C4238,Htg_StPt_Sch_EZ!$B$4:$B$27,0),MATCH(Schedules_8760!$F4238,Htg_StPt_Sch_EZ!$C$3:$I$3,0)),"F","C")</f>
        <v>20.555555555555554</v>
      </c>
      <c r="I4238" s="34">
        <f>CONVERT(INDEX(Htg_StPt_Sch_EZ!$C$31:$I$54,MATCH(Schedules_8760!$C4238,Htg_StPt_Sch_EZ!$B$31:$B$54,0),MATCH(Schedules_8760!$F4238,Htg_StPt_Sch_EZ!$C$30:$I$30,0)),"F","C")</f>
        <v>19.444444444444443</v>
      </c>
      <c r="J4238" s="34">
        <f>CONVERT(INDEX(Clg_StPt_Sch_EZ!$C$4:$I$27,MATCH(Schedules_8760!$C4238,Clg_StPt_Sch_EZ!$B$4:$B$27,0),MATCH(Schedules_8760!$F4238,Clg_StPt_Sch_EZ!$C$3:$I$3,0)),"F","C")</f>
        <v>25.555555555555554</v>
      </c>
      <c r="K4238" s="34">
        <f>CONVERT(INDEX(Clg_StPt_Sch_EZ!$C$31:$I$54,MATCH(Schedules_8760!$C4238,Clg_StPt_Sch_EZ!$B$31:$B$54,0),MATCH(Schedules_8760!$F4238,Clg_StPt_Sch_EZ!$C$30:$I$30,0)),"F","C")</f>
        <v>25</v>
      </c>
      <c r="L4238" s="34">
        <f>CONVERT(INDEX(DHW_StPt_Sch_EZ!$C$4:$I$27,MATCH(Schedules_8760!$C4238,DHW_StPt_Sch_EZ!$B$4:$B$27,0),MATCH(Schedules_8760!$F4238,DHW_StPt_Sch_EZ!$C$3:$I$3,0)),"F","C")</f>
        <v>53.333333333333329</v>
      </c>
      <c r="M4238" s="34">
        <f>CONVERT(INDEX(DHW_StPt_Sch_EZ!$C$31:$I$54,MATCH(Schedules_8760!$C4238,DHW_StPt_Sch_EZ!$B$31:$B$54,0),MATCH(Schedules_8760!$F4238,DHW_StPt_Sch_EZ!$C$30:$I$30,0)),"F","C")</f>
        <v>53.333333333333329</v>
      </c>
      <c r="N4238" s="12"/>
      <c r="O4238" s="12"/>
      <c r="P4238" s="12"/>
    </row>
    <row r="4239" spans="1:16" x14ac:dyDescent="0.25">
      <c r="A4239" s="35">
        <v>4238</v>
      </c>
      <c r="B4239" s="89">
        <v>177.54166666666671</v>
      </c>
      <c r="C4239" s="35">
        <f t="shared" si="330"/>
        <v>14</v>
      </c>
      <c r="D4239" s="35">
        <f t="shared" si="333"/>
        <v>177</v>
      </c>
      <c r="E4239" s="35">
        <f t="shared" si="334"/>
        <v>2</v>
      </c>
      <c r="F4239" s="35" t="str">
        <f t="shared" si="331"/>
        <v>Monday</v>
      </c>
      <c r="G4239" s="35">
        <f t="shared" si="332"/>
        <v>6</v>
      </c>
      <c r="H4239" s="34">
        <f>CONVERT(INDEX(Htg_StPt_Sch_EZ!$C$4:$I$27,MATCH(Schedules_8760!$C4239,Htg_StPt_Sch_EZ!$B$4:$B$27,0),MATCH(Schedules_8760!$F4239,Htg_StPt_Sch_EZ!$C$3:$I$3,0)),"F","C")</f>
        <v>20.555555555555554</v>
      </c>
      <c r="I4239" s="34">
        <f>CONVERT(INDEX(Htg_StPt_Sch_EZ!$C$31:$I$54,MATCH(Schedules_8760!$C4239,Htg_StPt_Sch_EZ!$B$31:$B$54,0),MATCH(Schedules_8760!$F4239,Htg_StPt_Sch_EZ!$C$30:$I$30,0)),"F","C")</f>
        <v>19.444444444444443</v>
      </c>
      <c r="J4239" s="34">
        <f>CONVERT(INDEX(Clg_StPt_Sch_EZ!$C$4:$I$27,MATCH(Schedules_8760!$C4239,Clg_StPt_Sch_EZ!$B$4:$B$27,0),MATCH(Schedules_8760!$F4239,Clg_StPt_Sch_EZ!$C$3:$I$3,0)),"F","C")</f>
        <v>25.555555555555554</v>
      </c>
      <c r="K4239" s="34">
        <f>CONVERT(INDEX(Clg_StPt_Sch_EZ!$C$31:$I$54,MATCH(Schedules_8760!$C4239,Clg_StPt_Sch_EZ!$B$31:$B$54,0),MATCH(Schedules_8760!$F4239,Clg_StPt_Sch_EZ!$C$30:$I$30,0)),"F","C")</f>
        <v>25</v>
      </c>
      <c r="L4239" s="34">
        <f>CONVERT(INDEX(DHW_StPt_Sch_EZ!$C$4:$I$27,MATCH(Schedules_8760!$C4239,DHW_StPt_Sch_EZ!$B$4:$B$27,0),MATCH(Schedules_8760!$F4239,DHW_StPt_Sch_EZ!$C$3:$I$3,0)),"F","C")</f>
        <v>53.333333333333329</v>
      </c>
      <c r="M4239" s="34">
        <f>CONVERT(INDEX(DHW_StPt_Sch_EZ!$C$31:$I$54,MATCH(Schedules_8760!$C4239,DHW_StPt_Sch_EZ!$B$31:$B$54,0),MATCH(Schedules_8760!$F4239,DHW_StPt_Sch_EZ!$C$30:$I$30,0)),"F","C")</f>
        <v>53.333333333333329</v>
      </c>
      <c r="N4239" s="12"/>
      <c r="O4239" s="12"/>
      <c r="P4239" s="12"/>
    </row>
    <row r="4240" spans="1:16" x14ac:dyDescent="0.25">
      <c r="A4240" s="35">
        <v>4239</v>
      </c>
      <c r="B4240" s="89">
        <v>177.58333333333329</v>
      </c>
      <c r="C4240" s="35">
        <f t="shared" si="330"/>
        <v>15</v>
      </c>
      <c r="D4240" s="35">
        <f t="shared" si="333"/>
        <v>177</v>
      </c>
      <c r="E4240" s="35">
        <f t="shared" si="334"/>
        <v>2</v>
      </c>
      <c r="F4240" s="35" t="str">
        <f t="shared" si="331"/>
        <v>Monday</v>
      </c>
      <c r="G4240" s="35">
        <f t="shared" si="332"/>
        <v>6</v>
      </c>
      <c r="H4240" s="34">
        <f>CONVERT(INDEX(Htg_StPt_Sch_EZ!$C$4:$I$27,MATCH(Schedules_8760!$C4240,Htg_StPt_Sch_EZ!$B$4:$B$27,0),MATCH(Schedules_8760!$F4240,Htg_StPt_Sch_EZ!$C$3:$I$3,0)),"F","C")</f>
        <v>20.555555555555554</v>
      </c>
      <c r="I4240" s="34">
        <f>CONVERT(INDEX(Htg_StPt_Sch_EZ!$C$31:$I$54,MATCH(Schedules_8760!$C4240,Htg_StPt_Sch_EZ!$B$31:$B$54,0),MATCH(Schedules_8760!$F4240,Htg_StPt_Sch_EZ!$C$30:$I$30,0)),"F","C")</f>
        <v>21.111111111111111</v>
      </c>
      <c r="J4240" s="34">
        <f>CONVERT(INDEX(Clg_StPt_Sch_EZ!$C$4:$I$27,MATCH(Schedules_8760!$C4240,Clg_StPt_Sch_EZ!$B$4:$B$27,0),MATCH(Schedules_8760!$F4240,Clg_StPt_Sch_EZ!$C$3:$I$3,0)),"F","C")</f>
        <v>25.555555555555554</v>
      </c>
      <c r="K4240" s="34">
        <f>CONVERT(INDEX(Clg_StPt_Sch_EZ!$C$31:$I$54,MATCH(Schedules_8760!$C4240,Clg_StPt_Sch_EZ!$B$31:$B$54,0),MATCH(Schedules_8760!$F4240,Clg_StPt_Sch_EZ!$C$30:$I$30,0)),"F","C")</f>
        <v>25</v>
      </c>
      <c r="L4240" s="34">
        <f>CONVERT(INDEX(DHW_StPt_Sch_EZ!$C$4:$I$27,MATCH(Schedules_8760!$C4240,DHW_StPt_Sch_EZ!$B$4:$B$27,0),MATCH(Schedules_8760!$F4240,DHW_StPt_Sch_EZ!$C$3:$I$3,0)),"F","C")</f>
        <v>53.333333333333329</v>
      </c>
      <c r="M4240" s="34">
        <f>CONVERT(INDEX(DHW_StPt_Sch_EZ!$C$31:$I$54,MATCH(Schedules_8760!$C4240,DHW_StPt_Sch_EZ!$B$31:$B$54,0),MATCH(Schedules_8760!$F4240,DHW_StPt_Sch_EZ!$C$30:$I$30,0)),"F","C")</f>
        <v>53.333333333333329</v>
      </c>
      <c r="N4240" s="12"/>
      <c r="O4240" s="12"/>
      <c r="P4240" s="12"/>
    </row>
    <row r="4241" spans="1:16" x14ac:dyDescent="0.25">
      <c r="A4241" s="35">
        <v>4240</v>
      </c>
      <c r="B4241" s="89">
        <v>177.625</v>
      </c>
      <c r="C4241" s="35">
        <f t="shared" si="330"/>
        <v>16</v>
      </c>
      <c r="D4241" s="35">
        <f t="shared" si="333"/>
        <v>177</v>
      </c>
      <c r="E4241" s="35">
        <f t="shared" si="334"/>
        <v>2</v>
      </c>
      <c r="F4241" s="35" t="str">
        <f t="shared" si="331"/>
        <v>Monday</v>
      </c>
      <c r="G4241" s="35">
        <f t="shared" si="332"/>
        <v>6</v>
      </c>
      <c r="H4241" s="34">
        <f>CONVERT(INDEX(Htg_StPt_Sch_EZ!$C$4:$I$27,MATCH(Schedules_8760!$C4241,Htg_StPt_Sch_EZ!$B$4:$B$27,0),MATCH(Schedules_8760!$F4241,Htg_StPt_Sch_EZ!$C$3:$I$3,0)),"F","C")</f>
        <v>20.555555555555554</v>
      </c>
      <c r="I4241" s="34">
        <f>CONVERT(INDEX(Htg_StPt_Sch_EZ!$C$31:$I$54,MATCH(Schedules_8760!$C4241,Htg_StPt_Sch_EZ!$B$31:$B$54,0),MATCH(Schedules_8760!$F4241,Htg_StPt_Sch_EZ!$C$30:$I$30,0)),"F","C")</f>
        <v>21.111111111111111</v>
      </c>
      <c r="J4241" s="34">
        <f>CONVERT(INDEX(Clg_StPt_Sch_EZ!$C$4:$I$27,MATCH(Schedules_8760!$C4241,Clg_StPt_Sch_EZ!$B$4:$B$27,0),MATCH(Schedules_8760!$F4241,Clg_StPt_Sch_EZ!$C$3:$I$3,0)),"F","C")</f>
        <v>25.555555555555554</v>
      </c>
      <c r="K4241" s="34">
        <f>CONVERT(INDEX(Clg_StPt_Sch_EZ!$C$31:$I$54,MATCH(Schedules_8760!$C4241,Clg_StPt_Sch_EZ!$B$31:$B$54,0),MATCH(Schedules_8760!$F4241,Clg_StPt_Sch_EZ!$C$30:$I$30,0)),"F","C")</f>
        <v>25</v>
      </c>
      <c r="L4241" s="34">
        <f>CONVERT(INDEX(DHW_StPt_Sch_EZ!$C$4:$I$27,MATCH(Schedules_8760!$C4241,DHW_StPt_Sch_EZ!$B$4:$B$27,0),MATCH(Schedules_8760!$F4241,DHW_StPt_Sch_EZ!$C$3:$I$3,0)),"F","C")</f>
        <v>53.333333333333329</v>
      </c>
      <c r="M4241" s="34">
        <f>CONVERT(INDEX(DHW_StPt_Sch_EZ!$C$31:$I$54,MATCH(Schedules_8760!$C4241,DHW_StPt_Sch_EZ!$B$31:$B$54,0),MATCH(Schedules_8760!$F4241,DHW_StPt_Sch_EZ!$C$30:$I$30,0)),"F","C")</f>
        <v>53.333333333333329</v>
      </c>
      <c r="N4241" s="12"/>
      <c r="O4241" s="12"/>
      <c r="P4241" s="12"/>
    </row>
    <row r="4242" spans="1:16" x14ac:dyDescent="0.25">
      <c r="A4242" s="35">
        <v>4241</v>
      </c>
      <c r="B4242" s="89">
        <v>177.66666666666671</v>
      </c>
      <c r="C4242" s="35">
        <f t="shared" si="330"/>
        <v>17</v>
      </c>
      <c r="D4242" s="35">
        <f t="shared" si="333"/>
        <v>177</v>
      </c>
      <c r="E4242" s="35">
        <f t="shared" si="334"/>
        <v>2</v>
      </c>
      <c r="F4242" s="35" t="str">
        <f t="shared" si="331"/>
        <v>Monday</v>
      </c>
      <c r="G4242" s="35">
        <f t="shared" si="332"/>
        <v>6</v>
      </c>
      <c r="H4242" s="34">
        <f>CONVERT(INDEX(Htg_StPt_Sch_EZ!$C$4:$I$27,MATCH(Schedules_8760!$C4242,Htg_StPt_Sch_EZ!$B$4:$B$27,0),MATCH(Schedules_8760!$F4242,Htg_StPt_Sch_EZ!$C$3:$I$3,0)),"F","C")</f>
        <v>20.555555555555554</v>
      </c>
      <c r="I4242" s="34">
        <f>CONVERT(INDEX(Htg_StPt_Sch_EZ!$C$31:$I$54,MATCH(Schedules_8760!$C4242,Htg_StPt_Sch_EZ!$B$31:$B$54,0),MATCH(Schedules_8760!$F4242,Htg_StPt_Sch_EZ!$C$30:$I$30,0)),"F","C")</f>
        <v>17.777777777777779</v>
      </c>
      <c r="J4242" s="34">
        <f>CONVERT(INDEX(Clg_StPt_Sch_EZ!$C$4:$I$27,MATCH(Schedules_8760!$C4242,Clg_StPt_Sch_EZ!$B$4:$B$27,0),MATCH(Schedules_8760!$F4242,Clg_StPt_Sch_EZ!$C$3:$I$3,0)),"F","C")</f>
        <v>25.555555555555554</v>
      </c>
      <c r="K4242" s="34">
        <f>CONVERT(INDEX(Clg_StPt_Sch_EZ!$C$31:$I$54,MATCH(Schedules_8760!$C4242,Clg_StPt_Sch_EZ!$B$31:$B$54,0),MATCH(Schedules_8760!$F4242,Clg_StPt_Sch_EZ!$C$30:$I$30,0)),"F","C")</f>
        <v>25</v>
      </c>
      <c r="L4242" s="34">
        <f>CONVERT(INDEX(DHW_StPt_Sch_EZ!$C$4:$I$27,MATCH(Schedules_8760!$C4242,DHW_StPt_Sch_EZ!$B$4:$B$27,0),MATCH(Schedules_8760!$F4242,DHW_StPt_Sch_EZ!$C$3:$I$3,0)),"F","C")</f>
        <v>53.333333333333329</v>
      </c>
      <c r="M4242" s="34">
        <f>CONVERT(INDEX(DHW_StPt_Sch_EZ!$C$31:$I$54,MATCH(Schedules_8760!$C4242,DHW_StPt_Sch_EZ!$B$31:$B$54,0),MATCH(Schedules_8760!$F4242,DHW_StPt_Sch_EZ!$C$30:$I$30,0)),"F","C")</f>
        <v>53.333333333333329</v>
      </c>
      <c r="N4242" s="12"/>
      <c r="O4242" s="12"/>
      <c r="P4242" s="12"/>
    </row>
    <row r="4243" spans="1:16" x14ac:dyDescent="0.25">
      <c r="A4243" s="35">
        <v>4242</v>
      </c>
      <c r="B4243" s="89">
        <v>177.70833333333329</v>
      </c>
      <c r="C4243" s="35">
        <f t="shared" si="330"/>
        <v>18</v>
      </c>
      <c r="D4243" s="35">
        <f t="shared" si="333"/>
        <v>177</v>
      </c>
      <c r="E4243" s="35">
        <f t="shared" si="334"/>
        <v>2</v>
      </c>
      <c r="F4243" s="35" t="str">
        <f t="shared" si="331"/>
        <v>Monday</v>
      </c>
      <c r="G4243" s="35">
        <f t="shared" si="332"/>
        <v>6</v>
      </c>
      <c r="H4243" s="34">
        <f>CONVERT(INDEX(Htg_StPt_Sch_EZ!$C$4:$I$27,MATCH(Schedules_8760!$C4243,Htg_StPt_Sch_EZ!$B$4:$B$27,0),MATCH(Schedules_8760!$F4243,Htg_StPt_Sch_EZ!$C$3:$I$3,0)),"F","C")</f>
        <v>20.555555555555554</v>
      </c>
      <c r="I4243" s="34">
        <f>CONVERT(INDEX(Htg_StPt_Sch_EZ!$C$31:$I$54,MATCH(Schedules_8760!$C4243,Htg_StPt_Sch_EZ!$B$31:$B$54,0),MATCH(Schedules_8760!$F4243,Htg_StPt_Sch_EZ!$C$30:$I$30,0)),"F","C")</f>
        <v>17.777777777777779</v>
      </c>
      <c r="J4243" s="34">
        <f>CONVERT(INDEX(Clg_StPt_Sch_EZ!$C$4:$I$27,MATCH(Schedules_8760!$C4243,Clg_StPt_Sch_EZ!$B$4:$B$27,0),MATCH(Schedules_8760!$F4243,Clg_StPt_Sch_EZ!$C$3:$I$3,0)),"F","C")</f>
        <v>25.555555555555554</v>
      </c>
      <c r="K4243" s="34">
        <f>CONVERT(INDEX(Clg_StPt_Sch_EZ!$C$31:$I$54,MATCH(Schedules_8760!$C4243,Clg_StPt_Sch_EZ!$B$31:$B$54,0),MATCH(Schedules_8760!$F4243,Clg_StPt_Sch_EZ!$C$30:$I$30,0)),"F","C")</f>
        <v>28.333333333333332</v>
      </c>
      <c r="L4243" s="34">
        <f>CONVERT(INDEX(DHW_StPt_Sch_EZ!$C$4:$I$27,MATCH(Schedules_8760!$C4243,DHW_StPt_Sch_EZ!$B$4:$B$27,0),MATCH(Schedules_8760!$F4243,DHW_StPt_Sch_EZ!$C$3:$I$3,0)),"F","C")</f>
        <v>53.333333333333329</v>
      </c>
      <c r="M4243" s="34">
        <f>CONVERT(INDEX(DHW_StPt_Sch_EZ!$C$31:$I$54,MATCH(Schedules_8760!$C4243,DHW_StPt_Sch_EZ!$B$31:$B$54,0),MATCH(Schedules_8760!$F4243,DHW_StPt_Sch_EZ!$C$30:$I$30,0)),"F","C")</f>
        <v>53.333333333333329</v>
      </c>
      <c r="N4243" s="12"/>
      <c r="O4243" s="12"/>
      <c r="P4243" s="12"/>
    </row>
    <row r="4244" spans="1:16" x14ac:dyDescent="0.25">
      <c r="A4244" s="35">
        <v>4243</v>
      </c>
      <c r="B4244" s="89">
        <v>177.75</v>
      </c>
      <c r="C4244" s="35">
        <f t="shared" si="330"/>
        <v>19</v>
      </c>
      <c r="D4244" s="35">
        <f t="shared" si="333"/>
        <v>177</v>
      </c>
      <c r="E4244" s="35">
        <f t="shared" si="334"/>
        <v>2</v>
      </c>
      <c r="F4244" s="35" t="str">
        <f t="shared" si="331"/>
        <v>Monday</v>
      </c>
      <c r="G4244" s="35">
        <f t="shared" si="332"/>
        <v>6</v>
      </c>
      <c r="H4244" s="34">
        <f>CONVERT(INDEX(Htg_StPt_Sch_EZ!$C$4:$I$27,MATCH(Schedules_8760!$C4244,Htg_StPt_Sch_EZ!$B$4:$B$27,0),MATCH(Schedules_8760!$F4244,Htg_StPt_Sch_EZ!$C$3:$I$3,0)),"F","C")</f>
        <v>20.555555555555554</v>
      </c>
      <c r="I4244" s="34">
        <f>CONVERT(INDEX(Htg_StPt_Sch_EZ!$C$31:$I$54,MATCH(Schedules_8760!$C4244,Htg_StPt_Sch_EZ!$B$31:$B$54,0),MATCH(Schedules_8760!$F4244,Htg_StPt_Sch_EZ!$C$30:$I$30,0)),"F","C")</f>
        <v>18.333333333333332</v>
      </c>
      <c r="J4244" s="34">
        <f>CONVERT(INDEX(Clg_StPt_Sch_EZ!$C$4:$I$27,MATCH(Schedules_8760!$C4244,Clg_StPt_Sch_EZ!$B$4:$B$27,0),MATCH(Schedules_8760!$F4244,Clg_StPt_Sch_EZ!$C$3:$I$3,0)),"F","C")</f>
        <v>25.555555555555554</v>
      </c>
      <c r="K4244" s="34">
        <f>CONVERT(INDEX(Clg_StPt_Sch_EZ!$C$31:$I$54,MATCH(Schedules_8760!$C4244,Clg_StPt_Sch_EZ!$B$31:$B$54,0),MATCH(Schedules_8760!$F4244,Clg_StPt_Sch_EZ!$C$30:$I$30,0)),"F","C")</f>
        <v>28.333333333333332</v>
      </c>
      <c r="L4244" s="34">
        <f>CONVERT(INDEX(DHW_StPt_Sch_EZ!$C$4:$I$27,MATCH(Schedules_8760!$C4244,DHW_StPt_Sch_EZ!$B$4:$B$27,0),MATCH(Schedules_8760!$F4244,DHW_StPt_Sch_EZ!$C$3:$I$3,0)),"F","C")</f>
        <v>53.333333333333329</v>
      </c>
      <c r="M4244" s="34">
        <f>CONVERT(INDEX(DHW_StPt_Sch_EZ!$C$31:$I$54,MATCH(Schedules_8760!$C4244,DHW_StPt_Sch_EZ!$B$31:$B$54,0),MATCH(Schedules_8760!$F4244,DHW_StPt_Sch_EZ!$C$30:$I$30,0)),"F","C")</f>
        <v>53.333333333333329</v>
      </c>
      <c r="N4244" s="12"/>
      <c r="O4244" s="12"/>
      <c r="P4244" s="12"/>
    </row>
    <row r="4245" spans="1:16" x14ac:dyDescent="0.25">
      <c r="A4245" s="35">
        <v>4244</v>
      </c>
      <c r="B4245" s="89">
        <v>177.79166666666671</v>
      </c>
      <c r="C4245" s="35">
        <f t="shared" si="330"/>
        <v>20</v>
      </c>
      <c r="D4245" s="35">
        <f t="shared" si="333"/>
        <v>177</v>
      </c>
      <c r="E4245" s="35">
        <f t="shared" si="334"/>
        <v>2</v>
      </c>
      <c r="F4245" s="35" t="str">
        <f t="shared" si="331"/>
        <v>Monday</v>
      </c>
      <c r="G4245" s="35">
        <f t="shared" si="332"/>
        <v>6</v>
      </c>
      <c r="H4245" s="34">
        <f>CONVERT(INDEX(Htg_StPt_Sch_EZ!$C$4:$I$27,MATCH(Schedules_8760!$C4245,Htg_StPt_Sch_EZ!$B$4:$B$27,0),MATCH(Schedules_8760!$F4245,Htg_StPt_Sch_EZ!$C$3:$I$3,0)),"F","C")</f>
        <v>20.555555555555554</v>
      </c>
      <c r="I4245" s="34">
        <f>CONVERT(INDEX(Htg_StPt_Sch_EZ!$C$31:$I$54,MATCH(Schedules_8760!$C4245,Htg_StPt_Sch_EZ!$B$31:$B$54,0),MATCH(Schedules_8760!$F4245,Htg_StPt_Sch_EZ!$C$30:$I$30,0)),"F","C")</f>
        <v>18.888888888888889</v>
      </c>
      <c r="J4245" s="34">
        <f>CONVERT(INDEX(Clg_StPt_Sch_EZ!$C$4:$I$27,MATCH(Schedules_8760!$C4245,Clg_StPt_Sch_EZ!$B$4:$B$27,0),MATCH(Schedules_8760!$F4245,Clg_StPt_Sch_EZ!$C$3:$I$3,0)),"F","C")</f>
        <v>25.555555555555554</v>
      </c>
      <c r="K4245" s="34">
        <f>CONVERT(INDEX(Clg_StPt_Sch_EZ!$C$31:$I$54,MATCH(Schedules_8760!$C4245,Clg_StPt_Sch_EZ!$B$31:$B$54,0),MATCH(Schedules_8760!$F4245,Clg_StPt_Sch_EZ!$C$30:$I$30,0)),"F","C")</f>
        <v>28.333333333333332</v>
      </c>
      <c r="L4245" s="34">
        <f>CONVERT(INDEX(DHW_StPt_Sch_EZ!$C$4:$I$27,MATCH(Schedules_8760!$C4245,DHW_StPt_Sch_EZ!$B$4:$B$27,0),MATCH(Schedules_8760!$F4245,DHW_StPt_Sch_EZ!$C$3:$I$3,0)),"F","C")</f>
        <v>53.333333333333329</v>
      </c>
      <c r="M4245" s="34">
        <f>CONVERT(INDEX(DHW_StPt_Sch_EZ!$C$31:$I$54,MATCH(Schedules_8760!$C4245,DHW_StPt_Sch_EZ!$B$31:$B$54,0),MATCH(Schedules_8760!$F4245,DHW_StPt_Sch_EZ!$C$30:$I$30,0)),"F","C")</f>
        <v>53.333333333333329</v>
      </c>
      <c r="N4245" s="12"/>
      <c r="O4245" s="12"/>
      <c r="P4245" s="12"/>
    </row>
    <row r="4246" spans="1:16" x14ac:dyDescent="0.25">
      <c r="A4246" s="35">
        <v>4245</v>
      </c>
      <c r="B4246" s="89">
        <v>177.83333333333329</v>
      </c>
      <c r="C4246" s="35">
        <f t="shared" si="330"/>
        <v>21</v>
      </c>
      <c r="D4246" s="35">
        <f t="shared" si="333"/>
        <v>177</v>
      </c>
      <c r="E4246" s="35">
        <f t="shared" si="334"/>
        <v>2</v>
      </c>
      <c r="F4246" s="35" t="str">
        <f t="shared" si="331"/>
        <v>Monday</v>
      </c>
      <c r="G4246" s="35">
        <f t="shared" si="332"/>
        <v>6</v>
      </c>
      <c r="H4246" s="34">
        <f>CONVERT(INDEX(Htg_StPt_Sch_EZ!$C$4:$I$27,MATCH(Schedules_8760!$C4246,Htg_StPt_Sch_EZ!$B$4:$B$27,0),MATCH(Schedules_8760!$F4246,Htg_StPt_Sch_EZ!$C$3:$I$3,0)),"F","C")</f>
        <v>20.555555555555554</v>
      </c>
      <c r="I4246" s="34">
        <f>CONVERT(INDEX(Htg_StPt_Sch_EZ!$C$31:$I$54,MATCH(Schedules_8760!$C4246,Htg_StPt_Sch_EZ!$B$31:$B$54,0),MATCH(Schedules_8760!$F4246,Htg_StPt_Sch_EZ!$C$30:$I$30,0)),"F","C")</f>
        <v>19.444444444444443</v>
      </c>
      <c r="J4246" s="34">
        <f>CONVERT(INDEX(Clg_StPt_Sch_EZ!$C$4:$I$27,MATCH(Schedules_8760!$C4246,Clg_StPt_Sch_EZ!$B$4:$B$27,0),MATCH(Schedules_8760!$F4246,Clg_StPt_Sch_EZ!$C$3:$I$3,0)),"F","C")</f>
        <v>25.555555555555554</v>
      </c>
      <c r="K4246" s="34">
        <f>CONVERT(INDEX(Clg_StPt_Sch_EZ!$C$31:$I$54,MATCH(Schedules_8760!$C4246,Clg_StPt_Sch_EZ!$B$31:$B$54,0),MATCH(Schedules_8760!$F4246,Clg_StPt_Sch_EZ!$C$30:$I$30,0)),"F","C")</f>
        <v>28.333333333333332</v>
      </c>
      <c r="L4246" s="34">
        <f>CONVERT(INDEX(DHW_StPt_Sch_EZ!$C$4:$I$27,MATCH(Schedules_8760!$C4246,DHW_StPt_Sch_EZ!$B$4:$B$27,0),MATCH(Schedules_8760!$F4246,DHW_StPt_Sch_EZ!$C$3:$I$3,0)),"F","C")</f>
        <v>53.333333333333329</v>
      </c>
      <c r="M4246" s="34">
        <f>CONVERT(INDEX(DHW_StPt_Sch_EZ!$C$31:$I$54,MATCH(Schedules_8760!$C4246,DHW_StPt_Sch_EZ!$B$31:$B$54,0),MATCH(Schedules_8760!$F4246,DHW_StPt_Sch_EZ!$C$30:$I$30,0)),"F","C")</f>
        <v>53.333333333333329</v>
      </c>
      <c r="N4246" s="12"/>
      <c r="O4246" s="12"/>
      <c r="P4246" s="12"/>
    </row>
    <row r="4247" spans="1:16" x14ac:dyDescent="0.25">
      <c r="A4247" s="35">
        <v>4246</v>
      </c>
      <c r="B4247" s="89">
        <v>177.875</v>
      </c>
      <c r="C4247" s="35">
        <f t="shared" si="330"/>
        <v>22</v>
      </c>
      <c r="D4247" s="35">
        <f t="shared" si="333"/>
        <v>177</v>
      </c>
      <c r="E4247" s="35">
        <f t="shared" si="334"/>
        <v>2</v>
      </c>
      <c r="F4247" s="35" t="str">
        <f t="shared" si="331"/>
        <v>Monday</v>
      </c>
      <c r="G4247" s="35">
        <f t="shared" si="332"/>
        <v>6</v>
      </c>
      <c r="H4247" s="34">
        <f>CONVERT(INDEX(Htg_StPt_Sch_EZ!$C$4:$I$27,MATCH(Schedules_8760!$C4247,Htg_StPt_Sch_EZ!$B$4:$B$27,0),MATCH(Schedules_8760!$F4247,Htg_StPt_Sch_EZ!$C$3:$I$3,0)),"F","C")</f>
        <v>20.555555555555554</v>
      </c>
      <c r="I4247" s="34">
        <f>CONVERT(INDEX(Htg_StPt_Sch_EZ!$C$31:$I$54,MATCH(Schedules_8760!$C4247,Htg_StPt_Sch_EZ!$B$31:$B$54,0),MATCH(Schedules_8760!$F4247,Htg_StPt_Sch_EZ!$C$30:$I$30,0)),"F","C")</f>
        <v>19.444444444444443</v>
      </c>
      <c r="J4247" s="34">
        <f>CONVERT(INDEX(Clg_StPt_Sch_EZ!$C$4:$I$27,MATCH(Schedules_8760!$C4247,Clg_StPt_Sch_EZ!$B$4:$B$27,0),MATCH(Schedules_8760!$F4247,Clg_StPt_Sch_EZ!$C$3:$I$3,0)),"F","C")</f>
        <v>25.555555555555554</v>
      </c>
      <c r="K4247" s="34">
        <f>CONVERT(INDEX(Clg_StPt_Sch_EZ!$C$31:$I$54,MATCH(Schedules_8760!$C4247,Clg_StPt_Sch_EZ!$B$31:$B$54,0),MATCH(Schedules_8760!$F4247,Clg_StPt_Sch_EZ!$C$30:$I$30,0)),"F","C")</f>
        <v>28.333333333333332</v>
      </c>
      <c r="L4247" s="34">
        <f>CONVERT(INDEX(DHW_StPt_Sch_EZ!$C$4:$I$27,MATCH(Schedules_8760!$C4247,DHW_StPt_Sch_EZ!$B$4:$B$27,0),MATCH(Schedules_8760!$F4247,DHW_StPt_Sch_EZ!$C$3:$I$3,0)),"F","C")</f>
        <v>53.333333333333329</v>
      </c>
      <c r="M4247" s="34">
        <f>CONVERT(INDEX(DHW_StPt_Sch_EZ!$C$31:$I$54,MATCH(Schedules_8760!$C4247,DHW_StPt_Sch_EZ!$B$31:$B$54,0),MATCH(Schedules_8760!$F4247,DHW_StPt_Sch_EZ!$C$30:$I$30,0)),"F","C")</f>
        <v>53.333333333333329</v>
      </c>
      <c r="N4247" s="12"/>
      <c r="O4247" s="12"/>
      <c r="P4247" s="12"/>
    </row>
    <row r="4248" spans="1:16" x14ac:dyDescent="0.25">
      <c r="A4248" s="35">
        <v>4247</v>
      </c>
      <c r="B4248" s="89">
        <v>177.91666666666671</v>
      </c>
      <c r="C4248" s="35">
        <f t="shared" si="330"/>
        <v>23</v>
      </c>
      <c r="D4248" s="35">
        <f t="shared" si="333"/>
        <v>177</v>
      </c>
      <c r="E4248" s="35">
        <f t="shared" si="334"/>
        <v>2</v>
      </c>
      <c r="F4248" s="35" t="str">
        <f t="shared" si="331"/>
        <v>Monday</v>
      </c>
      <c r="G4248" s="35">
        <f t="shared" si="332"/>
        <v>6</v>
      </c>
      <c r="H4248" s="34">
        <f>CONVERT(INDEX(Htg_StPt_Sch_EZ!$C$4:$I$27,MATCH(Schedules_8760!$C4248,Htg_StPt_Sch_EZ!$B$4:$B$27,0),MATCH(Schedules_8760!$F4248,Htg_StPt_Sch_EZ!$C$3:$I$3,0)),"F","C")</f>
        <v>20.555555555555554</v>
      </c>
      <c r="I4248" s="34">
        <f>CONVERT(INDEX(Htg_StPt_Sch_EZ!$C$31:$I$54,MATCH(Schedules_8760!$C4248,Htg_StPt_Sch_EZ!$B$31:$B$54,0),MATCH(Schedules_8760!$F4248,Htg_StPt_Sch_EZ!$C$30:$I$30,0)),"F","C")</f>
        <v>19.444444444444443</v>
      </c>
      <c r="J4248" s="34">
        <f>CONVERT(INDEX(Clg_StPt_Sch_EZ!$C$4:$I$27,MATCH(Schedules_8760!$C4248,Clg_StPt_Sch_EZ!$B$4:$B$27,0),MATCH(Schedules_8760!$F4248,Clg_StPt_Sch_EZ!$C$3:$I$3,0)),"F","C")</f>
        <v>25.555555555555554</v>
      </c>
      <c r="K4248" s="34">
        <f>CONVERT(INDEX(Clg_StPt_Sch_EZ!$C$31:$I$54,MATCH(Schedules_8760!$C4248,Clg_StPt_Sch_EZ!$B$31:$B$54,0),MATCH(Schedules_8760!$F4248,Clg_StPt_Sch_EZ!$C$30:$I$30,0)),"F","C")</f>
        <v>28.333333333333332</v>
      </c>
      <c r="L4248" s="34">
        <f>CONVERT(INDEX(DHW_StPt_Sch_EZ!$C$4:$I$27,MATCH(Schedules_8760!$C4248,DHW_StPt_Sch_EZ!$B$4:$B$27,0),MATCH(Schedules_8760!$F4248,DHW_StPt_Sch_EZ!$C$3:$I$3,0)),"F","C")</f>
        <v>53.333333333333329</v>
      </c>
      <c r="M4248" s="34">
        <f>CONVERT(INDEX(DHW_StPt_Sch_EZ!$C$31:$I$54,MATCH(Schedules_8760!$C4248,DHW_StPt_Sch_EZ!$B$31:$B$54,0),MATCH(Schedules_8760!$F4248,DHW_StPt_Sch_EZ!$C$30:$I$30,0)),"F","C")</f>
        <v>53.333333333333329</v>
      </c>
      <c r="N4248" s="12"/>
      <c r="O4248" s="12"/>
      <c r="P4248" s="12"/>
    </row>
    <row r="4249" spans="1:16" x14ac:dyDescent="0.25">
      <c r="A4249" s="35">
        <v>4248</v>
      </c>
      <c r="B4249" s="89">
        <v>177.95833333333329</v>
      </c>
      <c r="C4249" s="35">
        <f t="shared" si="330"/>
        <v>24</v>
      </c>
      <c r="D4249" s="35">
        <f t="shared" si="333"/>
        <v>177</v>
      </c>
      <c r="E4249" s="35">
        <f t="shared" si="334"/>
        <v>2</v>
      </c>
      <c r="F4249" s="35" t="str">
        <f t="shared" si="331"/>
        <v>Monday</v>
      </c>
      <c r="G4249" s="35">
        <f t="shared" si="332"/>
        <v>6</v>
      </c>
      <c r="H4249" s="34">
        <f>CONVERT(INDEX(Htg_StPt_Sch_EZ!$C$4:$I$27,MATCH(Schedules_8760!$C4249,Htg_StPt_Sch_EZ!$B$4:$B$27,0),MATCH(Schedules_8760!$F4249,Htg_StPt_Sch_EZ!$C$3:$I$3,0)),"F","C")</f>
        <v>20.555555555555554</v>
      </c>
      <c r="I4249" s="34">
        <f>CONVERT(INDEX(Htg_StPt_Sch_EZ!$C$31:$I$54,MATCH(Schedules_8760!$C4249,Htg_StPt_Sch_EZ!$B$31:$B$54,0),MATCH(Schedules_8760!$F4249,Htg_StPt_Sch_EZ!$C$30:$I$30,0)),"F","C")</f>
        <v>19.444444444444443</v>
      </c>
      <c r="J4249" s="34">
        <f>CONVERT(INDEX(Clg_StPt_Sch_EZ!$C$4:$I$27,MATCH(Schedules_8760!$C4249,Clg_StPt_Sch_EZ!$B$4:$B$27,0),MATCH(Schedules_8760!$F4249,Clg_StPt_Sch_EZ!$C$3:$I$3,0)),"F","C")</f>
        <v>25.555555555555554</v>
      </c>
      <c r="K4249" s="34">
        <f>CONVERT(INDEX(Clg_StPt_Sch_EZ!$C$31:$I$54,MATCH(Schedules_8760!$C4249,Clg_StPt_Sch_EZ!$B$31:$B$54,0),MATCH(Schedules_8760!$F4249,Clg_StPt_Sch_EZ!$C$30:$I$30,0)),"F","C")</f>
        <v>28.333333333333332</v>
      </c>
      <c r="L4249" s="34">
        <f>CONVERT(INDEX(DHW_StPt_Sch_EZ!$C$4:$I$27,MATCH(Schedules_8760!$C4249,DHW_StPt_Sch_EZ!$B$4:$B$27,0),MATCH(Schedules_8760!$F4249,DHW_StPt_Sch_EZ!$C$3:$I$3,0)),"F","C")</f>
        <v>53.333333333333329</v>
      </c>
      <c r="M4249" s="34">
        <f>CONVERT(INDEX(DHW_StPt_Sch_EZ!$C$31:$I$54,MATCH(Schedules_8760!$C4249,DHW_StPt_Sch_EZ!$B$31:$B$54,0),MATCH(Schedules_8760!$F4249,DHW_StPt_Sch_EZ!$C$30:$I$30,0)),"F","C")</f>
        <v>53.333333333333329</v>
      </c>
      <c r="N4249" s="12"/>
      <c r="O4249" s="12"/>
      <c r="P4249" s="12"/>
    </row>
    <row r="4250" spans="1:16" x14ac:dyDescent="0.25">
      <c r="A4250" s="35">
        <v>4249</v>
      </c>
      <c r="B4250" s="89">
        <v>178</v>
      </c>
      <c r="C4250" s="35">
        <f t="shared" si="330"/>
        <v>1</v>
      </c>
      <c r="D4250" s="35">
        <f t="shared" si="333"/>
        <v>178</v>
      </c>
      <c r="E4250" s="35">
        <f t="shared" si="334"/>
        <v>3</v>
      </c>
      <c r="F4250" s="35" t="str">
        <f t="shared" si="331"/>
        <v>Tuesday</v>
      </c>
      <c r="G4250" s="35">
        <f t="shared" si="332"/>
        <v>6</v>
      </c>
      <c r="H4250" s="34">
        <f>CONVERT(INDEX(Htg_StPt_Sch_EZ!$C$4:$I$27,MATCH(Schedules_8760!$C4250,Htg_StPt_Sch_EZ!$B$4:$B$27,0),MATCH(Schedules_8760!$F4250,Htg_StPt_Sch_EZ!$C$3:$I$3,0)),"F","C")</f>
        <v>20.555555555555554</v>
      </c>
      <c r="I4250" s="34">
        <f>CONVERT(INDEX(Htg_StPt_Sch_EZ!$C$31:$I$54,MATCH(Schedules_8760!$C4250,Htg_StPt_Sch_EZ!$B$31:$B$54,0),MATCH(Schedules_8760!$F4250,Htg_StPt_Sch_EZ!$C$30:$I$30,0)),"F","C")</f>
        <v>19.444444444444443</v>
      </c>
      <c r="J4250" s="34">
        <f>CONVERT(INDEX(Clg_StPt_Sch_EZ!$C$4:$I$27,MATCH(Schedules_8760!$C4250,Clg_StPt_Sch_EZ!$B$4:$B$27,0),MATCH(Schedules_8760!$F4250,Clg_StPt_Sch_EZ!$C$3:$I$3,0)),"F","C")</f>
        <v>25.555555555555554</v>
      </c>
      <c r="K4250" s="34">
        <f>CONVERT(INDEX(Clg_StPt_Sch_EZ!$C$31:$I$54,MATCH(Schedules_8760!$C4250,Clg_StPt_Sch_EZ!$B$31:$B$54,0),MATCH(Schedules_8760!$F4250,Clg_StPt_Sch_EZ!$C$30:$I$30,0)),"F","C")</f>
        <v>28.333333333333332</v>
      </c>
      <c r="L4250" s="34">
        <f>CONVERT(INDEX(DHW_StPt_Sch_EZ!$C$4:$I$27,MATCH(Schedules_8760!$C4250,DHW_StPt_Sch_EZ!$B$4:$B$27,0),MATCH(Schedules_8760!$F4250,DHW_StPt_Sch_EZ!$C$3:$I$3,0)),"F","C")</f>
        <v>53.333333333333329</v>
      </c>
      <c r="M4250" s="34">
        <f>CONVERT(INDEX(DHW_StPt_Sch_EZ!$C$31:$I$54,MATCH(Schedules_8760!$C4250,DHW_StPt_Sch_EZ!$B$31:$B$54,0),MATCH(Schedules_8760!$F4250,DHW_StPt_Sch_EZ!$C$30:$I$30,0)),"F","C")</f>
        <v>53.333333333333329</v>
      </c>
      <c r="N4250" s="12"/>
      <c r="O4250" s="12"/>
      <c r="P4250" s="12"/>
    </row>
    <row r="4251" spans="1:16" x14ac:dyDescent="0.25">
      <c r="A4251" s="35">
        <v>4250</v>
      </c>
      <c r="B4251" s="89">
        <v>178.04166666666671</v>
      </c>
      <c r="C4251" s="35">
        <f t="shared" si="330"/>
        <v>2</v>
      </c>
      <c r="D4251" s="35">
        <f t="shared" si="333"/>
        <v>178</v>
      </c>
      <c r="E4251" s="35">
        <f t="shared" si="334"/>
        <v>3</v>
      </c>
      <c r="F4251" s="35" t="str">
        <f t="shared" si="331"/>
        <v>Tuesday</v>
      </c>
      <c r="G4251" s="35">
        <f t="shared" si="332"/>
        <v>6</v>
      </c>
      <c r="H4251" s="34">
        <f>CONVERT(INDEX(Htg_StPt_Sch_EZ!$C$4:$I$27,MATCH(Schedules_8760!$C4251,Htg_StPt_Sch_EZ!$B$4:$B$27,0),MATCH(Schedules_8760!$F4251,Htg_StPt_Sch_EZ!$C$3:$I$3,0)),"F","C")</f>
        <v>20.555555555555554</v>
      </c>
      <c r="I4251" s="34">
        <f>CONVERT(INDEX(Htg_StPt_Sch_EZ!$C$31:$I$54,MATCH(Schedules_8760!$C4251,Htg_StPt_Sch_EZ!$B$31:$B$54,0),MATCH(Schedules_8760!$F4251,Htg_StPt_Sch_EZ!$C$30:$I$30,0)),"F","C")</f>
        <v>19.444444444444443</v>
      </c>
      <c r="J4251" s="34">
        <f>CONVERT(INDEX(Clg_StPt_Sch_EZ!$C$4:$I$27,MATCH(Schedules_8760!$C4251,Clg_StPt_Sch_EZ!$B$4:$B$27,0),MATCH(Schedules_8760!$F4251,Clg_StPt_Sch_EZ!$C$3:$I$3,0)),"F","C")</f>
        <v>25.555555555555554</v>
      </c>
      <c r="K4251" s="34">
        <f>CONVERT(INDEX(Clg_StPt_Sch_EZ!$C$31:$I$54,MATCH(Schedules_8760!$C4251,Clg_StPt_Sch_EZ!$B$31:$B$54,0),MATCH(Schedules_8760!$F4251,Clg_StPt_Sch_EZ!$C$30:$I$30,0)),"F","C")</f>
        <v>28.333333333333332</v>
      </c>
      <c r="L4251" s="34">
        <f>CONVERT(INDEX(DHW_StPt_Sch_EZ!$C$4:$I$27,MATCH(Schedules_8760!$C4251,DHW_StPt_Sch_EZ!$B$4:$B$27,0),MATCH(Schedules_8760!$F4251,DHW_StPt_Sch_EZ!$C$3:$I$3,0)),"F","C")</f>
        <v>53.333333333333329</v>
      </c>
      <c r="M4251" s="34">
        <f>CONVERT(INDEX(DHW_StPt_Sch_EZ!$C$31:$I$54,MATCH(Schedules_8760!$C4251,DHW_StPt_Sch_EZ!$B$31:$B$54,0),MATCH(Schedules_8760!$F4251,DHW_StPt_Sch_EZ!$C$30:$I$30,0)),"F","C")</f>
        <v>53.333333333333329</v>
      </c>
      <c r="N4251" s="12"/>
      <c r="O4251" s="12"/>
      <c r="P4251" s="12"/>
    </row>
    <row r="4252" spans="1:16" x14ac:dyDescent="0.25">
      <c r="A4252" s="35">
        <v>4251</v>
      </c>
      <c r="B4252" s="89">
        <v>178.08333333333329</v>
      </c>
      <c r="C4252" s="35">
        <f t="shared" si="330"/>
        <v>3</v>
      </c>
      <c r="D4252" s="35">
        <f t="shared" si="333"/>
        <v>178</v>
      </c>
      <c r="E4252" s="35">
        <f t="shared" si="334"/>
        <v>3</v>
      </c>
      <c r="F4252" s="35" t="str">
        <f t="shared" si="331"/>
        <v>Tuesday</v>
      </c>
      <c r="G4252" s="35">
        <f t="shared" si="332"/>
        <v>6</v>
      </c>
      <c r="H4252" s="34">
        <f>CONVERT(INDEX(Htg_StPt_Sch_EZ!$C$4:$I$27,MATCH(Schedules_8760!$C4252,Htg_StPt_Sch_EZ!$B$4:$B$27,0),MATCH(Schedules_8760!$F4252,Htg_StPt_Sch_EZ!$C$3:$I$3,0)),"F","C")</f>
        <v>20.555555555555554</v>
      </c>
      <c r="I4252" s="34">
        <f>CONVERT(INDEX(Htg_StPt_Sch_EZ!$C$31:$I$54,MATCH(Schedules_8760!$C4252,Htg_StPt_Sch_EZ!$B$31:$B$54,0),MATCH(Schedules_8760!$F4252,Htg_StPt_Sch_EZ!$C$30:$I$30,0)),"F","C")</f>
        <v>19.444444444444443</v>
      </c>
      <c r="J4252" s="34">
        <f>CONVERT(INDEX(Clg_StPt_Sch_EZ!$C$4:$I$27,MATCH(Schedules_8760!$C4252,Clg_StPt_Sch_EZ!$B$4:$B$27,0),MATCH(Schedules_8760!$F4252,Clg_StPt_Sch_EZ!$C$3:$I$3,0)),"F","C")</f>
        <v>25.555555555555554</v>
      </c>
      <c r="K4252" s="34">
        <f>CONVERT(INDEX(Clg_StPt_Sch_EZ!$C$31:$I$54,MATCH(Schedules_8760!$C4252,Clg_StPt_Sch_EZ!$B$31:$B$54,0),MATCH(Schedules_8760!$F4252,Clg_StPt_Sch_EZ!$C$30:$I$30,0)),"F","C")</f>
        <v>28.333333333333332</v>
      </c>
      <c r="L4252" s="34">
        <f>CONVERT(INDEX(DHW_StPt_Sch_EZ!$C$4:$I$27,MATCH(Schedules_8760!$C4252,DHW_StPt_Sch_EZ!$B$4:$B$27,0),MATCH(Schedules_8760!$F4252,DHW_StPt_Sch_EZ!$C$3:$I$3,0)),"F","C")</f>
        <v>53.333333333333329</v>
      </c>
      <c r="M4252" s="34">
        <f>CONVERT(INDEX(DHW_StPt_Sch_EZ!$C$31:$I$54,MATCH(Schedules_8760!$C4252,DHW_StPt_Sch_EZ!$B$31:$B$54,0),MATCH(Schedules_8760!$F4252,DHW_StPt_Sch_EZ!$C$30:$I$30,0)),"F","C")</f>
        <v>53.333333333333329</v>
      </c>
      <c r="N4252" s="12"/>
      <c r="O4252" s="12"/>
      <c r="P4252" s="12"/>
    </row>
    <row r="4253" spans="1:16" x14ac:dyDescent="0.25">
      <c r="A4253" s="35">
        <v>4252</v>
      </c>
      <c r="B4253" s="89">
        <v>178.125</v>
      </c>
      <c r="C4253" s="35">
        <f t="shared" si="330"/>
        <v>4</v>
      </c>
      <c r="D4253" s="35">
        <f t="shared" si="333"/>
        <v>178</v>
      </c>
      <c r="E4253" s="35">
        <f t="shared" si="334"/>
        <v>3</v>
      </c>
      <c r="F4253" s="35" t="str">
        <f t="shared" si="331"/>
        <v>Tuesday</v>
      </c>
      <c r="G4253" s="35">
        <f t="shared" si="332"/>
        <v>6</v>
      </c>
      <c r="H4253" s="34">
        <f>CONVERT(INDEX(Htg_StPt_Sch_EZ!$C$4:$I$27,MATCH(Schedules_8760!$C4253,Htg_StPt_Sch_EZ!$B$4:$B$27,0),MATCH(Schedules_8760!$F4253,Htg_StPt_Sch_EZ!$C$3:$I$3,0)),"F","C")</f>
        <v>20.555555555555554</v>
      </c>
      <c r="I4253" s="34">
        <f>CONVERT(INDEX(Htg_StPt_Sch_EZ!$C$31:$I$54,MATCH(Schedules_8760!$C4253,Htg_StPt_Sch_EZ!$B$31:$B$54,0),MATCH(Schedules_8760!$F4253,Htg_StPt_Sch_EZ!$C$30:$I$30,0)),"F","C")</f>
        <v>19.444444444444443</v>
      </c>
      <c r="J4253" s="34">
        <f>CONVERT(INDEX(Clg_StPt_Sch_EZ!$C$4:$I$27,MATCH(Schedules_8760!$C4253,Clg_StPt_Sch_EZ!$B$4:$B$27,0),MATCH(Schedules_8760!$F4253,Clg_StPt_Sch_EZ!$C$3:$I$3,0)),"F","C")</f>
        <v>25.555555555555554</v>
      </c>
      <c r="K4253" s="34">
        <f>CONVERT(INDEX(Clg_StPt_Sch_EZ!$C$31:$I$54,MATCH(Schedules_8760!$C4253,Clg_StPt_Sch_EZ!$B$31:$B$54,0),MATCH(Schedules_8760!$F4253,Clg_StPt_Sch_EZ!$C$30:$I$30,0)),"F","C")</f>
        <v>28.333333333333332</v>
      </c>
      <c r="L4253" s="34">
        <f>CONVERT(INDEX(DHW_StPt_Sch_EZ!$C$4:$I$27,MATCH(Schedules_8760!$C4253,DHW_StPt_Sch_EZ!$B$4:$B$27,0),MATCH(Schedules_8760!$F4253,DHW_StPt_Sch_EZ!$C$3:$I$3,0)),"F","C")</f>
        <v>53.333333333333329</v>
      </c>
      <c r="M4253" s="34">
        <f>CONVERT(INDEX(DHW_StPt_Sch_EZ!$C$31:$I$54,MATCH(Schedules_8760!$C4253,DHW_StPt_Sch_EZ!$B$31:$B$54,0),MATCH(Schedules_8760!$F4253,DHW_StPt_Sch_EZ!$C$30:$I$30,0)),"F","C")</f>
        <v>53.333333333333329</v>
      </c>
      <c r="N4253" s="12"/>
      <c r="O4253" s="12"/>
      <c r="P4253" s="12"/>
    </row>
    <row r="4254" spans="1:16" x14ac:dyDescent="0.25">
      <c r="A4254" s="35">
        <v>4253</v>
      </c>
      <c r="B4254" s="89">
        <v>178.16666666666671</v>
      </c>
      <c r="C4254" s="35">
        <f t="shared" si="330"/>
        <v>5</v>
      </c>
      <c r="D4254" s="35">
        <f t="shared" si="333"/>
        <v>178</v>
      </c>
      <c r="E4254" s="35">
        <f t="shared" si="334"/>
        <v>3</v>
      </c>
      <c r="F4254" s="35" t="str">
        <f t="shared" si="331"/>
        <v>Tuesday</v>
      </c>
      <c r="G4254" s="35">
        <f t="shared" si="332"/>
        <v>6</v>
      </c>
      <c r="H4254" s="34">
        <f>CONVERT(INDEX(Htg_StPt_Sch_EZ!$C$4:$I$27,MATCH(Schedules_8760!$C4254,Htg_StPt_Sch_EZ!$B$4:$B$27,0),MATCH(Schedules_8760!$F4254,Htg_StPt_Sch_EZ!$C$3:$I$3,0)),"F","C")</f>
        <v>20.555555555555554</v>
      </c>
      <c r="I4254" s="34">
        <f>CONVERT(INDEX(Htg_StPt_Sch_EZ!$C$31:$I$54,MATCH(Schedules_8760!$C4254,Htg_StPt_Sch_EZ!$B$31:$B$54,0),MATCH(Schedules_8760!$F4254,Htg_StPt_Sch_EZ!$C$30:$I$30,0)),"F","C")</f>
        <v>19.444444444444443</v>
      </c>
      <c r="J4254" s="34">
        <f>CONVERT(INDEX(Clg_StPt_Sch_EZ!$C$4:$I$27,MATCH(Schedules_8760!$C4254,Clg_StPt_Sch_EZ!$B$4:$B$27,0),MATCH(Schedules_8760!$F4254,Clg_StPt_Sch_EZ!$C$3:$I$3,0)),"F","C")</f>
        <v>25.555555555555554</v>
      </c>
      <c r="K4254" s="34">
        <f>CONVERT(INDEX(Clg_StPt_Sch_EZ!$C$31:$I$54,MATCH(Schedules_8760!$C4254,Clg_StPt_Sch_EZ!$B$31:$B$54,0),MATCH(Schedules_8760!$F4254,Clg_StPt_Sch_EZ!$C$30:$I$30,0)),"F","C")</f>
        <v>28.333333333333332</v>
      </c>
      <c r="L4254" s="34">
        <f>CONVERT(INDEX(DHW_StPt_Sch_EZ!$C$4:$I$27,MATCH(Schedules_8760!$C4254,DHW_StPt_Sch_EZ!$B$4:$B$27,0),MATCH(Schedules_8760!$F4254,DHW_StPt_Sch_EZ!$C$3:$I$3,0)),"F","C")</f>
        <v>53.333333333333329</v>
      </c>
      <c r="M4254" s="34">
        <f>CONVERT(INDEX(DHW_StPt_Sch_EZ!$C$31:$I$54,MATCH(Schedules_8760!$C4254,DHW_StPt_Sch_EZ!$B$31:$B$54,0),MATCH(Schedules_8760!$F4254,DHW_StPt_Sch_EZ!$C$30:$I$30,0)),"F","C")</f>
        <v>53.333333333333329</v>
      </c>
      <c r="N4254" s="12"/>
      <c r="O4254" s="12"/>
      <c r="P4254" s="12"/>
    </row>
    <row r="4255" spans="1:16" x14ac:dyDescent="0.25">
      <c r="A4255" s="35">
        <v>4254</v>
      </c>
      <c r="B4255" s="89">
        <v>178.20833333333329</v>
      </c>
      <c r="C4255" s="35">
        <f t="shared" si="330"/>
        <v>6</v>
      </c>
      <c r="D4255" s="35">
        <f t="shared" si="333"/>
        <v>178</v>
      </c>
      <c r="E4255" s="35">
        <f t="shared" si="334"/>
        <v>3</v>
      </c>
      <c r="F4255" s="35" t="str">
        <f t="shared" si="331"/>
        <v>Tuesday</v>
      </c>
      <c r="G4255" s="35">
        <f t="shared" si="332"/>
        <v>6</v>
      </c>
      <c r="H4255" s="34">
        <f>CONVERT(INDEX(Htg_StPt_Sch_EZ!$C$4:$I$27,MATCH(Schedules_8760!$C4255,Htg_StPt_Sch_EZ!$B$4:$B$27,0),MATCH(Schedules_8760!$F4255,Htg_StPt_Sch_EZ!$C$3:$I$3,0)),"F","C")</f>
        <v>20.555555555555554</v>
      </c>
      <c r="I4255" s="34">
        <f>CONVERT(INDEX(Htg_StPt_Sch_EZ!$C$31:$I$54,MATCH(Schedules_8760!$C4255,Htg_StPt_Sch_EZ!$B$31:$B$54,0),MATCH(Schedules_8760!$F4255,Htg_StPt_Sch_EZ!$C$30:$I$30,0)),"F","C")</f>
        <v>19.444444444444443</v>
      </c>
      <c r="J4255" s="34">
        <f>CONVERT(INDEX(Clg_StPt_Sch_EZ!$C$4:$I$27,MATCH(Schedules_8760!$C4255,Clg_StPt_Sch_EZ!$B$4:$B$27,0),MATCH(Schedules_8760!$F4255,Clg_StPt_Sch_EZ!$C$3:$I$3,0)),"F","C")</f>
        <v>25.555555555555554</v>
      </c>
      <c r="K4255" s="34">
        <f>CONVERT(INDEX(Clg_StPt_Sch_EZ!$C$31:$I$54,MATCH(Schedules_8760!$C4255,Clg_StPt_Sch_EZ!$B$31:$B$54,0),MATCH(Schedules_8760!$F4255,Clg_StPt_Sch_EZ!$C$30:$I$30,0)),"F","C")</f>
        <v>28.333333333333332</v>
      </c>
      <c r="L4255" s="34">
        <f>CONVERT(INDEX(DHW_StPt_Sch_EZ!$C$4:$I$27,MATCH(Schedules_8760!$C4255,DHW_StPt_Sch_EZ!$B$4:$B$27,0),MATCH(Schedules_8760!$F4255,DHW_StPt_Sch_EZ!$C$3:$I$3,0)),"F","C")</f>
        <v>53.333333333333329</v>
      </c>
      <c r="M4255" s="34">
        <f>CONVERT(INDEX(DHW_StPt_Sch_EZ!$C$31:$I$54,MATCH(Schedules_8760!$C4255,DHW_StPt_Sch_EZ!$B$31:$B$54,0),MATCH(Schedules_8760!$F4255,DHW_StPt_Sch_EZ!$C$30:$I$30,0)),"F","C")</f>
        <v>53.333333333333329</v>
      </c>
      <c r="N4255" s="12"/>
      <c r="O4255" s="12"/>
      <c r="P4255" s="12"/>
    </row>
    <row r="4256" spans="1:16" x14ac:dyDescent="0.25">
      <c r="A4256" s="35">
        <v>4255</v>
      </c>
      <c r="B4256" s="89">
        <v>178.25</v>
      </c>
      <c r="C4256" s="35">
        <f t="shared" si="330"/>
        <v>7</v>
      </c>
      <c r="D4256" s="35">
        <f t="shared" si="333"/>
        <v>178</v>
      </c>
      <c r="E4256" s="35">
        <f t="shared" si="334"/>
        <v>3</v>
      </c>
      <c r="F4256" s="35" t="str">
        <f t="shared" si="331"/>
        <v>Tuesday</v>
      </c>
      <c r="G4256" s="35">
        <f t="shared" si="332"/>
        <v>6</v>
      </c>
      <c r="H4256" s="34">
        <f>CONVERT(INDEX(Htg_StPt_Sch_EZ!$C$4:$I$27,MATCH(Schedules_8760!$C4256,Htg_StPt_Sch_EZ!$B$4:$B$27,0),MATCH(Schedules_8760!$F4256,Htg_StPt_Sch_EZ!$C$3:$I$3,0)),"F","C")</f>
        <v>20.555555555555554</v>
      </c>
      <c r="I4256" s="34">
        <f>CONVERT(INDEX(Htg_StPt_Sch_EZ!$C$31:$I$54,MATCH(Schedules_8760!$C4256,Htg_StPt_Sch_EZ!$B$31:$B$54,0),MATCH(Schedules_8760!$F4256,Htg_StPt_Sch_EZ!$C$30:$I$30,0)),"F","C")</f>
        <v>19.444444444444443</v>
      </c>
      <c r="J4256" s="34">
        <f>CONVERT(INDEX(Clg_StPt_Sch_EZ!$C$4:$I$27,MATCH(Schedules_8760!$C4256,Clg_StPt_Sch_EZ!$B$4:$B$27,0),MATCH(Schedules_8760!$F4256,Clg_StPt_Sch_EZ!$C$3:$I$3,0)),"F","C")</f>
        <v>25.555555555555554</v>
      </c>
      <c r="K4256" s="34">
        <f>CONVERT(INDEX(Clg_StPt_Sch_EZ!$C$31:$I$54,MATCH(Schedules_8760!$C4256,Clg_StPt_Sch_EZ!$B$31:$B$54,0),MATCH(Schedules_8760!$F4256,Clg_StPt_Sch_EZ!$C$30:$I$30,0)),"F","C")</f>
        <v>28.333333333333332</v>
      </c>
      <c r="L4256" s="34">
        <f>CONVERT(INDEX(DHW_StPt_Sch_EZ!$C$4:$I$27,MATCH(Schedules_8760!$C4256,DHW_StPt_Sch_EZ!$B$4:$B$27,0),MATCH(Schedules_8760!$F4256,DHW_StPt_Sch_EZ!$C$3:$I$3,0)),"F","C")</f>
        <v>53.333333333333329</v>
      </c>
      <c r="M4256" s="34">
        <f>CONVERT(INDEX(DHW_StPt_Sch_EZ!$C$31:$I$54,MATCH(Schedules_8760!$C4256,DHW_StPt_Sch_EZ!$B$31:$B$54,0),MATCH(Schedules_8760!$F4256,DHW_StPt_Sch_EZ!$C$30:$I$30,0)),"F","C")</f>
        <v>53.333333333333329</v>
      </c>
      <c r="N4256" s="12"/>
      <c r="O4256" s="12"/>
      <c r="P4256" s="12"/>
    </row>
    <row r="4257" spans="1:16" x14ac:dyDescent="0.25">
      <c r="A4257" s="35">
        <v>4256</v>
      </c>
      <c r="B4257" s="89">
        <v>178.29166666666671</v>
      </c>
      <c r="C4257" s="35">
        <f t="shared" si="330"/>
        <v>8</v>
      </c>
      <c r="D4257" s="35">
        <f t="shared" si="333"/>
        <v>178</v>
      </c>
      <c r="E4257" s="35">
        <f t="shared" si="334"/>
        <v>3</v>
      </c>
      <c r="F4257" s="35" t="str">
        <f t="shared" si="331"/>
        <v>Tuesday</v>
      </c>
      <c r="G4257" s="35">
        <f t="shared" si="332"/>
        <v>6</v>
      </c>
      <c r="H4257" s="34">
        <f>CONVERT(INDEX(Htg_StPt_Sch_EZ!$C$4:$I$27,MATCH(Schedules_8760!$C4257,Htg_StPt_Sch_EZ!$B$4:$B$27,0),MATCH(Schedules_8760!$F4257,Htg_StPt_Sch_EZ!$C$3:$I$3,0)),"F","C")</f>
        <v>20.555555555555554</v>
      </c>
      <c r="I4257" s="34">
        <f>CONVERT(INDEX(Htg_StPt_Sch_EZ!$C$31:$I$54,MATCH(Schedules_8760!$C4257,Htg_StPt_Sch_EZ!$B$31:$B$54,0),MATCH(Schedules_8760!$F4257,Htg_StPt_Sch_EZ!$C$30:$I$30,0)),"F","C")</f>
        <v>19.444444444444443</v>
      </c>
      <c r="J4257" s="34">
        <f>CONVERT(INDEX(Clg_StPt_Sch_EZ!$C$4:$I$27,MATCH(Schedules_8760!$C4257,Clg_StPt_Sch_EZ!$B$4:$B$27,0),MATCH(Schedules_8760!$F4257,Clg_StPt_Sch_EZ!$C$3:$I$3,0)),"F","C")</f>
        <v>25.555555555555554</v>
      </c>
      <c r="K4257" s="34">
        <f>CONVERT(INDEX(Clg_StPt_Sch_EZ!$C$31:$I$54,MATCH(Schedules_8760!$C4257,Clg_StPt_Sch_EZ!$B$31:$B$54,0),MATCH(Schedules_8760!$F4257,Clg_StPt_Sch_EZ!$C$30:$I$30,0)),"F","C")</f>
        <v>25</v>
      </c>
      <c r="L4257" s="34">
        <f>CONVERT(INDEX(DHW_StPt_Sch_EZ!$C$4:$I$27,MATCH(Schedules_8760!$C4257,DHW_StPt_Sch_EZ!$B$4:$B$27,0),MATCH(Schedules_8760!$F4257,DHW_StPt_Sch_EZ!$C$3:$I$3,0)),"F","C")</f>
        <v>53.333333333333329</v>
      </c>
      <c r="M4257" s="34">
        <f>CONVERT(INDEX(DHW_StPt_Sch_EZ!$C$31:$I$54,MATCH(Schedules_8760!$C4257,DHW_StPt_Sch_EZ!$B$31:$B$54,0),MATCH(Schedules_8760!$F4257,DHW_StPt_Sch_EZ!$C$30:$I$30,0)),"F","C")</f>
        <v>53.333333333333329</v>
      </c>
      <c r="N4257" s="12"/>
      <c r="O4257" s="12"/>
      <c r="P4257" s="12"/>
    </row>
    <row r="4258" spans="1:16" x14ac:dyDescent="0.25">
      <c r="A4258" s="35">
        <v>4257</v>
      </c>
      <c r="B4258" s="89">
        <v>178.33333333333329</v>
      </c>
      <c r="C4258" s="35">
        <f t="shared" si="330"/>
        <v>9</v>
      </c>
      <c r="D4258" s="35">
        <f t="shared" si="333"/>
        <v>178</v>
      </c>
      <c r="E4258" s="35">
        <f t="shared" si="334"/>
        <v>3</v>
      </c>
      <c r="F4258" s="35" t="str">
        <f t="shared" si="331"/>
        <v>Tuesday</v>
      </c>
      <c r="G4258" s="35">
        <f t="shared" si="332"/>
        <v>6</v>
      </c>
      <c r="H4258" s="34">
        <f>CONVERT(INDEX(Htg_StPt_Sch_EZ!$C$4:$I$27,MATCH(Schedules_8760!$C4258,Htg_StPt_Sch_EZ!$B$4:$B$27,0),MATCH(Schedules_8760!$F4258,Htg_StPt_Sch_EZ!$C$3:$I$3,0)),"F","C")</f>
        <v>20.555555555555554</v>
      </c>
      <c r="I4258" s="34">
        <f>CONVERT(INDEX(Htg_StPt_Sch_EZ!$C$31:$I$54,MATCH(Schedules_8760!$C4258,Htg_StPt_Sch_EZ!$B$31:$B$54,0),MATCH(Schedules_8760!$F4258,Htg_StPt_Sch_EZ!$C$30:$I$30,0)),"F","C")</f>
        <v>19.444444444444443</v>
      </c>
      <c r="J4258" s="34">
        <f>CONVERT(INDEX(Clg_StPt_Sch_EZ!$C$4:$I$27,MATCH(Schedules_8760!$C4258,Clg_StPt_Sch_EZ!$B$4:$B$27,0),MATCH(Schedules_8760!$F4258,Clg_StPt_Sch_EZ!$C$3:$I$3,0)),"F","C")</f>
        <v>25.555555555555554</v>
      </c>
      <c r="K4258" s="34">
        <f>CONVERT(INDEX(Clg_StPt_Sch_EZ!$C$31:$I$54,MATCH(Schedules_8760!$C4258,Clg_StPt_Sch_EZ!$B$31:$B$54,0),MATCH(Schedules_8760!$F4258,Clg_StPt_Sch_EZ!$C$30:$I$30,0)),"F","C")</f>
        <v>25</v>
      </c>
      <c r="L4258" s="34">
        <f>CONVERT(INDEX(DHW_StPt_Sch_EZ!$C$4:$I$27,MATCH(Schedules_8760!$C4258,DHW_StPt_Sch_EZ!$B$4:$B$27,0),MATCH(Schedules_8760!$F4258,DHW_StPt_Sch_EZ!$C$3:$I$3,0)),"F","C")</f>
        <v>53.333333333333329</v>
      </c>
      <c r="M4258" s="34">
        <f>CONVERT(INDEX(DHW_StPt_Sch_EZ!$C$31:$I$54,MATCH(Schedules_8760!$C4258,DHW_StPt_Sch_EZ!$B$31:$B$54,0),MATCH(Schedules_8760!$F4258,DHW_StPt_Sch_EZ!$C$30:$I$30,0)),"F","C")</f>
        <v>53.333333333333329</v>
      </c>
      <c r="N4258" s="12"/>
      <c r="O4258" s="12"/>
      <c r="P4258" s="12"/>
    </row>
    <row r="4259" spans="1:16" x14ac:dyDescent="0.25">
      <c r="A4259" s="35">
        <v>4258</v>
      </c>
      <c r="B4259" s="89">
        <v>178.375</v>
      </c>
      <c r="C4259" s="35">
        <f t="shared" si="330"/>
        <v>10</v>
      </c>
      <c r="D4259" s="35">
        <f t="shared" si="333"/>
        <v>178</v>
      </c>
      <c r="E4259" s="35">
        <f t="shared" si="334"/>
        <v>3</v>
      </c>
      <c r="F4259" s="35" t="str">
        <f t="shared" si="331"/>
        <v>Tuesday</v>
      </c>
      <c r="G4259" s="35">
        <f t="shared" si="332"/>
        <v>6</v>
      </c>
      <c r="H4259" s="34">
        <f>CONVERT(INDEX(Htg_StPt_Sch_EZ!$C$4:$I$27,MATCH(Schedules_8760!$C4259,Htg_StPt_Sch_EZ!$B$4:$B$27,0),MATCH(Schedules_8760!$F4259,Htg_StPt_Sch_EZ!$C$3:$I$3,0)),"F","C")</f>
        <v>20.555555555555554</v>
      </c>
      <c r="I4259" s="34">
        <f>CONVERT(INDEX(Htg_StPt_Sch_EZ!$C$31:$I$54,MATCH(Schedules_8760!$C4259,Htg_StPt_Sch_EZ!$B$31:$B$54,0),MATCH(Schedules_8760!$F4259,Htg_StPt_Sch_EZ!$C$30:$I$30,0)),"F","C")</f>
        <v>19.444444444444443</v>
      </c>
      <c r="J4259" s="34">
        <f>CONVERT(INDEX(Clg_StPt_Sch_EZ!$C$4:$I$27,MATCH(Schedules_8760!$C4259,Clg_StPt_Sch_EZ!$B$4:$B$27,0),MATCH(Schedules_8760!$F4259,Clg_StPt_Sch_EZ!$C$3:$I$3,0)),"F","C")</f>
        <v>25.555555555555554</v>
      </c>
      <c r="K4259" s="34">
        <f>CONVERT(INDEX(Clg_StPt_Sch_EZ!$C$31:$I$54,MATCH(Schedules_8760!$C4259,Clg_StPt_Sch_EZ!$B$31:$B$54,0),MATCH(Schedules_8760!$F4259,Clg_StPt_Sch_EZ!$C$30:$I$30,0)),"F","C")</f>
        <v>25</v>
      </c>
      <c r="L4259" s="34">
        <f>CONVERT(INDEX(DHW_StPt_Sch_EZ!$C$4:$I$27,MATCH(Schedules_8760!$C4259,DHW_StPt_Sch_EZ!$B$4:$B$27,0),MATCH(Schedules_8760!$F4259,DHW_StPt_Sch_EZ!$C$3:$I$3,0)),"F","C")</f>
        <v>53.333333333333329</v>
      </c>
      <c r="M4259" s="34">
        <f>CONVERT(INDEX(DHW_StPt_Sch_EZ!$C$31:$I$54,MATCH(Schedules_8760!$C4259,DHW_StPt_Sch_EZ!$B$31:$B$54,0),MATCH(Schedules_8760!$F4259,DHW_StPt_Sch_EZ!$C$30:$I$30,0)),"F","C")</f>
        <v>53.333333333333329</v>
      </c>
      <c r="N4259" s="12"/>
      <c r="O4259" s="12"/>
      <c r="P4259" s="12"/>
    </row>
    <row r="4260" spans="1:16" x14ac:dyDescent="0.25">
      <c r="A4260" s="35">
        <v>4259</v>
      </c>
      <c r="B4260" s="89">
        <v>178.41666666666671</v>
      </c>
      <c r="C4260" s="35">
        <f t="shared" si="330"/>
        <v>11</v>
      </c>
      <c r="D4260" s="35">
        <f t="shared" si="333"/>
        <v>178</v>
      </c>
      <c r="E4260" s="35">
        <f t="shared" si="334"/>
        <v>3</v>
      </c>
      <c r="F4260" s="35" t="str">
        <f t="shared" si="331"/>
        <v>Tuesday</v>
      </c>
      <c r="G4260" s="35">
        <f t="shared" si="332"/>
        <v>6</v>
      </c>
      <c r="H4260" s="34">
        <f>CONVERT(INDEX(Htg_StPt_Sch_EZ!$C$4:$I$27,MATCH(Schedules_8760!$C4260,Htg_StPt_Sch_EZ!$B$4:$B$27,0),MATCH(Schedules_8760!$F4260,Htg_StPt_Sch_EZ!$C$3:$I$3,0)),"F","C")</f>
        <v>20.555555555555554</v>
      </c>
      <c r="I4260" s="34">
        <f>CONVERT(INDEX(Htg_StPt_Sch_EZ!$C$31:$I$54,MATCH(Schedules_8760!$C4260,Htg_StPt_Sch_EZ!$B$31:$B$54,0),MATCH(Schedules_8760!$F4260,Htg_StPt_Sch_EZ!$C$30:$I$30,0)),"F","C")</f>
        <v>19.444444444444443</v>
      </c>
      <c r="J4260" s="34">
        <f>CONVERT(INDEX(Clg_StPt_Sch_EZ!$C$4:$I$27,MATCH(Schedules_8760!$C4260,Clg_StPt_Sch_EZ!$B$4:$B$27,0),MATCH(Schedules_8760!$F4260,Clg_StPt_Sch_EZ!$C$3:$I$3,0)),"F","C")</f>
        <v>25.555555555555554</v>
      </c>
      <c r="K4260" s="34">
        <f>CONVERT(INDEX(Clg_StPt_Sch_EZ!$C$31:$I$54,MATCH(Schedules_8760!$C4260,Clg_StPt_Sch_EZ!$B$31:$B$54,0),MATCH(Schedules_8760!$F4260,Clg_StPt_Sch_EZ!$C$30:$I$30,0)),"F","C")</f>
        <v>25</v>
      </c>
      <c r="L4260" s="34">
        <f>CONVERT(INDEX(DHW_StPt_Sch_EZ!$C$4:$I$27,MATCH(Schedules_8760!$C4260,DHW_StPt_Sch_EZ!$B$4:$B$27,0),MATCH(Schedules_8760!$F4260,DHW_StPt_Sch_EZ!$C$3:$I$3,0)),"F","C")</f>
        <v>53.333333333333329</v>
      </c>
      <c r="M4260" s="34">
        <f>CONVERT(INDEX(DHW_StPt_Sch_EZ!$C$31:$I$54,MATCH(Schedules_8760!$C4260,DHW_StPt_Sch_EZ!$B$31:$B$54,0),MATCH(Schedules_8760!$F4260,DHW_StPt_Sch_EZ!$C$30:$I$30,0)),"F","C")</f>
        <v>53.333333333333329</v>
      </c>
      <c r="N4260" s="12"/>
      <c r="O4260" s="12"/>
      <c r="P4260" s="12"/>
    </row>
    <row r="4261" spans="1:16" x14ac:dyDescent="0.25">
      <c r="A4261" s="35">
        <v>4260</v>
      </c>
      <c r="B4261" s="89">
        <v>178.45833333333329</v>
      </c>
      <c r="C4261" s="35">
        <f t="shared" si="330"/>
        <v>12</v>
      </c>
      <c r="D4261" s="35">
        <f t="shared" si="333"/>
        <v>178</v>
      </c>
      <c r="E4261" s="35">
        <f t="shared" si="334"/>
        <v>3</v>
      </c>
      <c r="F4261" s="35" t="str">
        <f t="shared" si="331"/>
        <v>Tuesday</v>
      </c>
      <c r="G4261" s="35">
        <f t="shared" si="332"/>
        <v>6</v>
      </c>
      <c r="H4261" s="34">
        <f>CONVERT(INDEX(Htg_StPt_Sch_EZ!$C$4:$I$27,MATCH(Schedules_8760!$C4261,Htg_StPt_Sch_EZ!$B$4:$B$27,0),MATCH(Schedules_8760!$F4261,Htg_StPt_Sch_EZ!$C$3:$I$3,0)),"F","C")</f>
        <v>20.555555555555554</v>
      </c>
      <c r="I4261" s="34">
        <f>CONVERT(INDEX(Htg_StPt_Sch_EZ!$C$31:$I$54,MATCH(Schedules_8760!$C4261,Htg_StPt_Sch_EZ!$B$31:$B$54,0),MATCH(Schedules_8760!$F4261,Htg_StPt_Sch_EZ!$C$30:$I$30,0)),"F","C")</f>
        <v>19.444444444444443</v>
      </c>
      <c r="J4261" s="34">
        <f>CONVERT(INDEX(Clg_StPt_Sch_EZ!$C$4:$I$27,MATCH(Schedules_8760!$C4261,Clg_StPt_Sch_EZ!$B$4:$B$27,0),MATCH(Schedules_8760!$F4261,Clg_StPt_Sch_EZ!$C$3:$I$3,0)),"F","C")</f>
        <v>25.555555555555554</v>
      </c>
      <c r="K4261" s="34">
        <f>CONVERT(INDEX(Clg_StPt_Sch_EZ!$C$31:$I$54,MATCH(Schedules_8760!$C4261,Clg_StPt_Sch_EZ!$B$31:$B$54,0),MATCH(Schedules_8760!$F4261,Clg_StPt_Sch_EZ!$C$30:$I$30,0)),"F","C")</f>
        <v>25</v>
      </c>
      <c r="L4261" s="34">
        <f>CONVERT(INDEX(DHW_StPt_Sch_EZ!$C$4:$I$27,MATCH(Schedules_8760!$C4261,DHW_StPt_Sch_EZ!$B$4:$B$27,0),MATCH(Schedules_8760!$F4261,DHW_StPt_Sch_EZ!$C$3:$I$3,0)),"F","C")</f>
        <v>53.333333333333329</v>
      </c>
      <c r="M4261" s="34">
        <f>CONVERT(INDEX(DHW_StPt_Sch_EZ!$C$31:$I$54,MATCH(Schedules_8760!$C4261,DHW_StPt_Sch_EZ!$B$31:$B$54,0),MATCH(Schedules_8760!$F4261,DHW_StPt_Sch_EZ!$C$30:$I$30,0)),"F","C")</f>
        <v>53.333333333333329</v>
      </c>
      <c r="N4261" s="12"/>
      <c r="O4261" s="12"/>
      <c r="P4261" s="12"/>
    </row>
    <row r="4262" spans="1:16" x14ac:dyDescent="0.25">
      <c r="A4262" s="35">
        <v>4261</v>
      </c>
      <c r="B4262" s="89">
        <v>178.5</v>
      </c>
      <c r="C4262" s="35">
        <f t="shared" si="330"/>
        <v>13</v>
      </c>
      <c r="D4262" s="35">
        <f t="shared" si="333"/>
        <v>178</v>
      </c>
      <c r="E4262" s="35">
        <f t="shared" si="334"/>
        <v>3</v>
      </c>
      <c r="F4262" s="35" t="str">
        <f t="shared" si="331"/>
        <v>Tuesday</v>
      </c>
      <c r="G4262" s="35">
        <f t="shared" si="332"/>
        <v>6</v>
      </c>
      <c r="H4262" s="34">
        <f>CONVERT(INDEX(Htg_StPt_Sch_EZ!$C$4:$I$27,MATCH(Schedules_8760!$C4262,Htg_StPt_Sch_EZ!$B$4:$B$27,0),MATCH(Schedules_8760!$F4262,Htg_StPt_Sch_EZ!$C$3:$I$3,0)),"F","C")</f>
        <v>20.555555555555554</v>
      </c>
      <c r="I4262" s="34">
        <f>CONVERT(INDEX(Htg_StPt_Sch_EZ!$C$31:$I$54,MATCH(Schedules_8760!$C4262,Htg_StPt_Sch_EZ!$B$31:$B$54,0),MATCH(Schedules_8760!$F4262,Htg_StPt_Sch_EZ!$C$30:$I$30,0)),"F","C")</f>
        <v>19.444444444444443</v>
      </c>
      <c r="J4262" s="34">
        <f>CONVERT(INDEX(Clg_StPt_Sch_EZ!$C$4:$I$27,MATCH(Schedules_8760!$C4262,Clg_StPt_Sch_EZ!$B$4:$B$27,0),MATCH(Schedules_8760!$F4262,Clg_StPt_Sch_EZ!$C$3:$I$3,0)),"F","C")</f>
        <v>25.555555555555554</v>
      </c>
      <c r="K4262" s="34">
        <f>CONVERT(INDEX(Clg_StPt_Sch_EZ!$C$31:$I$54,MATCH(Schedules_8760!$C4262,Clg_StPt_Sch_EZ!$B$31:$B$54,0),MATCH(Schedules_8760!$F4262,Clg_StPt_Sch_EZ!$C$30:$I$30,0)),"F","C")</f>
        <v>25</v>
      </c>
      <c r="L4262" s="34">
        <f>CONVERT(INDEX(DHW_StPt_Sch_EZ!$C$4:$I$27,MATCH(Schedules_8760!$C4262,DHW_StPt_Sch_EZ!$B$4:$B$27,0),MATCH(Schedules_8760!$F4262,DHW_StPt_Sch_EZ!$C$3:$I$3,0)),"F","C")</f>
        <v>53.333333333333329</v>
      </c>
      <c r="M4262" s="34">
        <f>CONVERT(INDEX(DHW_StPt_Sch_EZ!$C$31:$I$54,MATCH(Schedules_8760!$C4262,DHW_StPt_Sch_EZ!$B$31:$B$54,0),MATCH(Schedules_8760!$F4262,DHW_StPt_Sch_EZ!$C$30:$I$30,0)),"F","C")</f>
        <v>53.333333333333329</v>
      </c>
      <c r="N4262" s="12"/>
      <c r="O4262" s="12"/>
      <c r="P4262" s="12"/>
    </row>
    <row r="4263" spans="1:16" x14ac:dyDescent="0.25">
      <c r="A4263" s="35">
        <v>4262</v>
      </c>
      <c r="B4263" s="89">
        <v>178.54166666666671</v>
      </c>
      <c r="C4263" s="35">
        <f t="shared" si="330"/>
        <v>14</v>
      </c>
      <c r="D4263" s="35">
        <f t="shared" si="333"/>
        <v>178</v>
      </c>
      <c r="E4263" s="35">
        <f t="shared" si="334"/>
        <v>3</v>
      </c>
      <c r="F4263" s="35" t="str">
        <f t="shared" si="331"/>
        <v>Tuesday</v>
      </c>
      <c r="G4263" s="35">
        <f t="shared" si="332"/>
        <v>6</v>
      </c>
      <c r="H4263" s="34">
        <f>CONVERT(INDEX(Htg_StPt_Sch_EZ!$C$4:$I$27,MATCH(Schedules_8760!$C4263,Htg_StPt_Sch_EZ!$B$4:$B$27,0),MATCH(Schedules_8760!$F4263,Htg_StPt_Sch_EZ!$C$3:$I$3,0)),"F","C")</f>
        <v>20.555555555555554</v>
      </c>
      <c r="I4263" s="34">
        <f>CONVERT(INDEX(Htg_StPt_Sch_EZ!$C$31:$I$54,MATCH(Schedules_8760!$C4263,Htg_StPt_Sch_EZ!$B$31:$B$54,0),MATCH(Schedules_8760!$F4263,Htg_StPt_Sch_EZ!$C$30:$I$30,0)),"F","C")</f>
        <v>19.444444444444443</v>
      </c>
      <c r="J4263" s="34">
        <f>CONVERT(INDEX(Clg_StPt_Sch_EZ!$C$4:$I$27,MATCH(Schedules_8760!$C4263,Clg_StPt_Sch_EZ!$B$4:$B$27,0),MATCH(Schedules_8760!$F4263,Clg_StPt_Sch_EZ!$C$3:$I$3,0)),"F","C")</f>
        <v>25.555555555555554</v>
      </c>
      <c r="K4263" s="34">
        <f>CONVERT(INDEX(Clg_StPt_Sch_EZ!$C$31:$I$54,MATCH(Schedules_8760!$C4263,Clg_StPt_Sch_EZ!$B$31:$B$54,0),MATCH(Schedules_8760!$F4263,Clg_StPt_Sch_EZ!$C$30:$I$30,0)),"F","C")</f>
        <v>25</v>
      </c>
      <c r="L4263" s="34">
        <f>CONVERT(INDEX(DHW_StPt_Sch_EZ!$C$4:$I$27,MATCH(Schedules_8760!$C4263,DHW_StPt_Sch_EZ!$B$4:$B$27,0),MATCH(Schedules_8760!$F4263,DHW_StPt_Sch_EZ!$C$3:$I$3,0)),"F","C")</f>
        <v>53.333333333333329</v>
      </c>
      <c r="M4263" s="34">
        <f>CONVERT(INDEX(DHW_StPt_Sch_EZ!$C$31:$I$54,MATCH(Schedules_8760!$C4263,DHW_StPt_Sch_EZ!$B$31:$B$54,0),MATCH(Schedules_8760!$F4263,DHW_StPt_Sch_EZ!$C$30:$I$30,0)),"F","C")</f>
        <v>53.333333333333329</v>
      </c>
      <c r="N4263" s="12"/>
      <c r="O4263" s="12"/>
      <c r="P4263" s="12"/>
    </row>
    <row r="4264" spans="1:16" x14ac:dyDescent="0.25">
      <c r="A4264" s="35">
        <v>4263</v>
      </c>
      <c r="B4264" s="89">
        <v>178.58333333333329</v>
      </c>
      <c r="C4264" s="35">
        <f t="shared" si="330"/>
        <v>15</v>
      </c>
      <c r="D4264" s="35">
        <f t="shared" si="333"/>
        <v>178</v>
      </c>
      <c r="E4264" s="35">
        <f t="shared" si="334"/>
        <v>3</v>
      </c>
      <c r="F4264" s="35" t="str">
        <f t="shared" si="331"/>
        <v>Tuesday</v>
      </c>
      <c r="G4264" s="35">
        <f t="shared" si="332"/>
        <v>6</v>
      </c>
      <c r="H4264" s="34">
        <f>CONVERT(INDEX(Htg_StPt_Sch_EZ!$C$4:$I$27,MATCH(Schedules_8760!$C4264,Htg_StPt_Sch_EZ!$B$4:$B$27,0),MATCH(Schedules_8760!$F4264,Htg_StPt_Sch_EZ!$C$3:$I$3,0)),"F","C")</f>
        <v>20.555555555555554</v>
      </c>
      <c r="I4264" s="34">
        <f>CONVERT(INDEX(Htg_StPt_Sch_EZ!$C$31:$I$54,MATCH(Schedules_8760!$C4264,Htg_StPt_Sch_EZ!$B$31:$B$54,0),MATCH(Schedules_8760!$F4264,Htg_StPt_Sch_EZ!$C$30:$I$30,0)),"F","C")</f>
        <v>21.111111111111111</v>
      </c>
      <c r="J4264" s="34">
        <f>CONVERT(INDEX(Clg_StPt_Sch_EZ!$C$4:$I$27,MATCH(Schedules_8760!$C4264,Clg_StPt_Sch_EZ!$B$4:$B$27,0),MATCH(Schedules_8760!$F4264,Clg_StPt_Sch_EZ!$C$3:$I$3,0)),"F","C")</f>
        <v>25.555555555555554</v>
      </c>
      <c r="K4264" s="34">
        <f>CONVERT(INDEX(Clg_StPt_Sch_EZ!$C$31:$I$54,MATCH(Schedules_8760!$C4264,Clg_StPt_Sch_EZ!$B$31:$B$54,0),MATCH(Schedules_8760!$F4264,Clg_StPt_Sch_EZ!$C$30:$I$30,0)),"F","C")</f>
        <v>25</v>
      </c>
      <c r="L4264" s="34">
        <f>CONVERT(INDEX(DHW_StPt_Sch_EZ!$C$4:$I$27,MATCH(Schedules_8760!$C4264,DHW_StPt_Sch_EZ!$B$4:$B$27,0),MATCH(Schedules_8760!$F4264,DHW_StPt_Sch_EZ!$C$3:$I$3,0)),"F","C")</f>
        <v>53.333333333333329</v>
      </c>
      <c r="M4264" s="34">
        <f>CONVERT(INDEX(DHW_StPt_Sch_EZ!$C$31:$I$54,MATCH(Schedules_8760!$C4264,DHW_StPt_Sch_EZ!$B$31:$B$54,0),MATCH(Schedules_8760!$F4264,DHW_StPt_Sch_EZ!$C$30:$I$30,0)),"F","C")</f>
        <v>53.333333333333329</v>
      </c>
      <c r="N4264" s="12"/>
      <c r="O4264" s="12"/>
      <c r="P4264" s="12"/>
    </row>
    <row r="4265" spans="1:16" x14ac:dyDescent="0.25">
      <c r="A4265" s="35">
        <v>4264</v>
      </c>
      <c r="B4265" s="89">
        <v>178.625</v>
      </c>
      <c r="C4265" s="35">
        <f t="shared" si="330"/>
        <v>16</v>
      </c>
      <c r="D4265" s="35">
        <f t="shared" si="333"/>
        <v>178</v>
      </c>
      <c r="E4265" s="35">
        <f t="shared" si="334"/>
        <v>3</v>
      </c>
      <c r="F4265" s="35" t="str">
        <f t="shared" si="331"/>
        <v>Tuesday</v>
      </c>
      <c r="G4265" s="35">
        <f t="shared" si="332"/>
        <v>6</v>
      </c>
      <c r="H4265" s="34">
        <f>CONVERT(INDEX(Htg_StPt_Sch_EZ!$C$4:$I$27,MATCH(Schedules_8760!$C4265,Htg_StPt_Sch_EZ!$B$4:$B$27,0),MATCH(Schedules_8760!$F4265,Htg_StPt_Sch_EZ!$C$3:$I$3,0)),"F","C")</f>
        <v>20.555555555555554</v>
      </c>
      <c r="I4265" s="34">
        <f>CONVERT(INDEX(Htg_StPt_Sch_EZ!$C$31:$I$54,MATCH(Schedules_8760!$C4265,Htg_StPt_Sch_EZ!$B$31:$B$54,0),MATCH(Schedules_8760!$F4265,Htg_StPt_Sch_EZ!$C$30:$I$30,0)),"F","C")</f>
        <v>21.111111111111111</v>
      </c>
      <c r="J4265" s="34">
        <f>CONVERT(INDEX(Clg_StPt_Sch_EZ!$C$4:$I$27,MATCH(Schedules_8760!$C4265,Clg_StPt_Sch_EZ!$B$4:$B$27,0),MATCH(Schedules_8760!$F4265,Clg_StPt_Sch_EZ!$C$3:$I$3,0)),"F","C")</f>
        <v>25.555555555555554</v>
      </c>
      <c r="K4265" s="34">
        <f>CONVERT(INDEX(Clg_StPt_Sch_EZ!$C$31:$I$54,MATCH(Schedules_8760!$C4265,Clg_StPt_Sch_EZ!$B$31:$B$54,0),MATCH(Schedules_8760!$F4265,Clg_StPt_Sch_EZ!$C$30:$I$30,0)),"F","C")</f>
        <v>25</v>
      </c>
      <c r="L4265" s="34">
        <f>CONVERT(INDEX(DHW_StPt_Sch_EZ!$C$4:$I$27,MATCH(Schedules_8760!$C4265,DHW_StPt_Sch_EZ!$B$4:$B$27,0),MATCH(Schedules_8760!$F4265,DHW_StPt_Sch_EZ!$C$3:$I$3,0)),"F","C")</f>
        <v>53.333333333333329</v>
      </c>
      <c r="M4265" s="34">
        <f>CONVERT(INDEX(DHW_StPt_Sch_EZ!$C$31:$I$54,MATCH(Schedules_8760!$C4265,DHW_StPt_Sch_EZ!$B$31:$B$54,0),MATCH(Schedules_8760!$F4265,DHW_StPt_Sch_EZ!$C$30:$I$30,0)),"F","C")</f>
        <v>53.333333333333329</v>
      </c>
      <c r="N4265" s="12"/>
      <c r="O4265" s="12"/>
      <c r="P4265" s="12"/>
    </row>
    <row r="4266" spans="1:16" x14ac:dyDescent="0.25">
      <c r="A4266" s="35">
        <v>4265</v>
      </c>
      <c r="B4266" s="89">
        <v>178.66666666666671</v>
      </c>
      <c r="C4266" s="35">
        <f t="shared" si="330"/>
        <v>17</v>
      </c>
      <c r="D4266" s="35">
        <f t="shared" si="333"/>
        <v>178</v>
      </c>
      <c r="E4266" s="35">
        <f t="shared" si="334"/>
        <v>3</v>
      </c>
      <c r="F4266" s="35" t="str">
        <f t="shared" si="331"/>
        <v>Tuesday</v>
      </c>
      <c r="G4266" s="35">
        <f t="shared" si="332"/>
        <v>6</v>
      </c>
      <c r="H4266" s="34">
        <f>CONVERT(INDEX(Htg_StPt_Sch_EZ!$C$4:$I$27,MATCH(Schedules_8760!$C4266,Htg_StPt_Sch_EZ!$B$4:$B$27,0),MATCH(Schedules_8760!$F4266,Htg_StPt_Sch_EZ!$C$3:$I$3,0)),"F","C")</f>
        <v>20.555555555555554</v>
      </c>
      <c r="I4266" s="34">
        <f>CONVERT(INDEX(Htg_StPt_Sch_EZ!$C$31:$I$54,MATCH(Schedules_8760!$C4266,Htg_StPt_Sch_EZ!$B$31:$B$54,0),MATCH(Schedules_8760!$F4266,Htg_StPt_Sch_EZ!$C$30:$I$30,0)),"F","C")</f>
        <v>17.777777777777779</v>
      </c>
      <c r="J4266" s="34">
        <f>CONVERT(INDEX(Clg_StPt_Sch_EZ!$C$4:$I$27,MATCH(Schedules_8760!$C4266,Clg_StPt_Sch_EZ!$B$4:$B$27,0),MATCH(Schedules_8760!$F4266,Clg_StPt_Sch_EZ!$C$3:$I$3,0)),"F","C")</f>
        <v>25.555555555555554</v>
      </c>
      <c r="K4266" s="34">
        <f>CONVERT(INDEX(Clg_StPt_Sch_EZ!$C$31:$I$54,MATCH(Schedules_8760!$C4266,Clg_StPt_Sch_EZ!$B$31:$B$54,0),MATCH(Schedules_8760!$F4266,Clg_StPt_Sch_EZ!$C$30:$I$30,0)),"F","C")</f>
        <v>25</v>
      </c>
      <c r="L4266" s="34">
        <f>CONVERT(INDEX(DHW_StPt_Sch_EZ!$C$4:$I$27,MATCH(Schedules_8760!$C4266,DHW_StPt_Sch_EZ!$B$4:$B$27,0),MATCH(Schedules_8760!$F4266,DHW_StPt_Sch_EZ!$C$3:$I$3,0)),"F","C")</f>
        <v>53.333333333333329</v>
      </c>
      <c r="M4266" s="34">
        <f>CONVERT(INDEX(DHW_StPt_Sch_EZ!$C$31:$I$54,MATCH(Schedules_8760!$C4266,DHW_StPt_Sch_EZ!$B$31:$B$54,0),MATCH(Schedules_8760!$F4266,DHW_StPt_Sch_EZ!$C$30:$I$30,0)),"F","C")</f>
        <v>53.333333333333329</v>
      </c>
      <c r="N4266" s="12"/>
      <c r="O4266" s="12"/>
      <c r="P4266" s="12"/>
    </row>
    <row r="4267" spans="1:16" x14ac:dyDescent="0.25">
      <c r="A4267" s="35">
        <v>4266</v>
      </c>
      <c r="B4267" s="89">
        <v>178.70833333333329</v>
      </c>
      <c r="C4267" s="35">
        <f t="shared" si="330"/>
        <v>18</v>
      </c>
      <c r="D4267" s="35">
        <f t="shared" si="333"/>
        <v>178</v>
      </c>
      <c r="E4267" s="35">
        <f t="shared" si="334"/>
        <v>3</v>
      </c>
      <c r="F4267" s="35" t="str">
        <f t="shared" si="331"/>
        <v>Tuesday</v>
      </c>
      <c r="G4267" s="35">
        <f t="shared" si="332"/>
        <v>6</v>
      </c>
      <c r="H4267" s="34">
        <f>CONVERT(INDEX(Htg_StPt_Sch_EZ!$C$4:$I$27,MATCH(Schedules_8760!$C4267,Htg_StPt_Sch_EZ!$B$4:$B$27,0),MATCH(Schedules_8760!$F4267,Htg_StPt_Sch_EZ!$C$3:$I$3,0)),"F","C")</f>
        <v>20.555555555555554</v>
      </c>
      <c r="I4267" s="34">
        <f>CONVERT(INDEX(Htg_StPt_Sch_EZ!$C$31:$I$54,MATCH(Schedules_8760!$C4267,Htg_StPt_Sch_EZ!$B$31:$B$54,0),MATCH(Schedules_8760!$F4267,Htg_StPt_Sch_EZ!$C$30:$I$30,0)),"F","C")</f>
        <v>17.777777777777779</v>
      </c>
      <c r="J4267" s="34">
        <f>CONVERT(INDEX(Clg_StPt_Sch_EZ!$C$4:$I$27,MATCH(Schedules_8760!$C4267,Clg_StPt_Sch_EZ!$B$4:$B$27,0),MATCH(Schedules_8760!$F4267,Clg_StPt_Sch_EZ!$C$3:$I$3,0)),"F","C")</f>
        <v>25.555555555555554</v>
      </c>
      <c r="K4267" s="34">
        <f>CONVERT(INDEX(Clg_StPt_Sch_EZ!$C$31:$I$54,MATCH(Schedules_8760!$C4267,Clg_StPt_Sch_EZ!$B$31:$B$54,0),MATCH(Schedules_8760!$F4267,Clg_StPt_Sch_EZ!$C$30:$I$30,0)),"F","C")</f>
        <v>28.333333333333332</v>
      </c>
      <c r="L4267" s="34">
        <f>CONVERT(INDEX(DHW_StPt_Sch_EZ!$C$4:$I$27,MATCH(Schedules_8760!$C4267,DHW_StPt_Sch_EZ!$B$4:$B$27,0),MATCH(Schedules_8760!$F4267,DHW_StPt_Sch_EZ!$C$3:$I$3,0)),"F","C")</f>
        <v>53.333333333333329</v>
      </c>
      <c r="M4267" s="34">
        <f>CONVERT(INDEX(DHW_StPt_Sch_EZ!$C$31:$I$54,MATCH(Schedules_8760!$C4267,DHW_StPt_Sch_EZ!$B$31:$B$54,0),MATCH(Schedules_8760!$F4267,DHW_StPt_Sch_EZ!$C$30:$I$30,0)),"F","C")</f>
        <v>53.333333333333329</v>
      </c>
      <c r="N4267" s="12"/>
      <c r="O4267" s="12"/>
      <c r="P4267" s="12"/>
    </row>
    <row r="4268" spans="1:16" x14ac:dyDescent="0.25">
      <c r="A4268" s="35">
        <v>4267</v>
      </c>
      <c r="B4268" s="89">
        <v>178.75</v>
      </c>
      <c r="C4268" s="35">
        <f t="shared" si="330"/>
        <v>19</v>
      </c>
      <c r="D4268" s="35">
        <f t="shared" si="333"/>
        <v>178</v>
      </c>
      <c r="E4268" s="35">
        <f t="shared" si="334"/>
        <v>3</v>
      </c>
      <c r="F4268" s="35" t="str">
        <f t="shared" si="331"/>
        <v>Tuesday</v>
      </c>
      <c r="G4268" s="35">
        <f t="shared" si="332"/>
        <v>6</v>
      </c>
      <c r="H4268" s="34">
        <f>CONVERT(INDEX(Htg_StPt_Sch_EZ!$C$4:$I$27,MATCH(Schedules_8760!$C4268,Htg_StPt_Sch_EZ!$B$4:$B$27,0),MATCH(Schedules_8760!$F4268,Htg_StPt_Sch_EZ!$C$3:$I$3,0)),"F","C")</f>
        <v>20.555555555555554</v>
      </c>
      <c r="I4268" s="34">
        <f>CONVERT(INDEX(Htg_StPt_Sch_EZ!$C$31:$I$54,MATCH(Schedules_8760!$C4268,Htg_StPt_Sch_EZ!$B$31:$B$54,0),MATCH(Schedules_8760!$F4268,Htg_StPt_Sch_EZ!$C$30:$I$30,0)),"F","C")</f>
        <v>18.333333333333332</v>
      </c>
      <c r="J4268" s="34">
        <f>CONVERT(INDEX(Clg_StPt_Sch_EZ!$C$4:$I$27,MATCH(Schedules_8760!$C4268,Clg_StPt_Sch_EZ!$B$4:$B$27,0),MATCH(Schedules_8760!$F4268,Clg_StPt_Sch_EZ!$C$3:$I$3,0)),"F","C")</f>
        <v>25.555555555555554</v>
      </c>
      <c r="K4268" s="34">
        <f>CONVERT(INDEX(Clg_StPt_Sch_EZ!$C$31:$I$54,MATCH(Schedules_8760!$C4268,Clg_StPt_Sch_EZ!$B$31:$B$54,0),MATCH(Schedules_8760!$F4268,Clg_StPt_Sch_EZ!$C$30:$I$30,0)),"F","C")</f>
        <v>28.333333333333332</v>
      </c>
      <c r="L4268" s="34">
        <f>CONVERT(INDEX(DHW_StPt_Sch_EZ!$C$4:$I$27,MATCH(Schedules_8760!$C4268,DHW_StPt_Sch_EZ!$B$4:$B$27,0),MATCH(Schedules_8760!$F4268,DHW_StPt_Sch_EZ!$C$3:$I$3,0)),"F","C")</f>
        <v>53.333333333333329</v>
      </c>
      <c r="M4268" s="34">
        <f>CONVERT(INDEX(DHW_StPt_Sch_EZ!$C$31:$I$54,MATCH(Schedules_8760!$C4268,DHW_StPt_Sch_EZ!$B$31:$B$54,0),MATCH(Schedules_8760!$F4268,DHW_StPt_Sch_EZ!$C$30:$I$30,0)),"F","C")</f>
        <v>53.333333333333329</v>
      </c>
      <c r="N4268" s="12"/>
      <c r="O4268" s="12"/>
      <c r="P4268" s="12"/>
    </row>
    <row r="4269" spans="1:16" x14ac:dyDescent="0.25">
      <c r="A4269" s="35">
        <v>4268</v>
      </c>
      <c r="B4269" s="89">
        <v>178.79166666666671</v>
      </c>
      <c r="C4269" s="35">
        <f t="shared" si="330"/>
        <v>20</v>
      </c>
      <c r="D4269" s="35">
        <f t="shared" si="333"/>
        <v>178</v>
      </c>
      <c r="E4269" s="35">
        <f t="shared" si="334"/>
        <v>3</v>
      </c>
      <c r="F4269" s="35" t="str">
        <f t="shared" si="331"/>
        <v>Tuesday</v>
      </c>
      <c r="G4269" s="35">
        <f t="shared" si="332"/>
        <v>6</v>
      </c>
      <c r="H4269" s="34">
        <f>CONVERT(INDEX(Htg_StPt_Sch_EZ!$C$4:$I$27,MATCH(Schedules_8760!$C4269,Htg_StPt_Sch_EZ!$B$4:$B$27,0),MATCH(Schedules_8760!$F4269,Htg_StPt_Sch_EZ!$C$3:$I$3,0)),"F","C")</f>
        <v>20.555555555555554</v>
      </c>
      <c r="I4269" s="34">
        <f>CONVERT(INDEX(Htg_StPt_Sch_EZ!$C$31:$I$54,MATCH(Schedules_8760!$C4269,Htg_StPt_Sch_EZ!$B$31:$B$54,0),MATCH(Schedules_8760!$F4269,Htg_StPt_Sch_EZ!$C$30:$I$30,0)),"F","C")</f>
        <v>18.888888888888889</v>
      </c>
      <c r="J4269" s="34">
        <f>CONVERT(INDEX(Clg_StPt_Sch_EZ!$C$4:$I$27,MATCH(Schedules_8760!$C4269,Clg_StPt_Sch_EZ!$B$4:$B$27,0),MATCH(Schedules_8760!$F4269,Clg_StPt_Sch_EZ!$C$3:$I$3,0)),"F","C")</f>
        <v>25.555555555555554</v>
      </c>
      <c r="K4269" s="34">
        <f>CONVERT(INDEX(Clg_StPt_Sch_EZ!$C$31:$I$54,MATCH(Schedules_8760!$C4269,Clg_StPt_Sch_EZ!$B$31:$B$54,0),MATCH(Schedules_8760!$F4269,Clg_StPt_Sch_EZ!$C$30:$I$30,0)),"F","C")</f>
        <v>28.333333333333332</v>
      </c>
      <c r="L4269" s="34">
        <f>CONVERT(INDEX(DHW_StPt_Sch_EZ!$C$4:$I$27,MATCH(Schedules_8760!$C4269,DHW_StPt_Sch_EZ!$B$4:$B$27,0),MATCH(Schedules_8760!$F4269,DHW_StPt_Sch_EZ!$C$3:$I$3,0)),"F","C")</f>
        <v>53.333333333333329</v>
      </c>
      <c r="M4269" s="34">
        <f>CONVERT(INDEX(DHW_StPt_Sch_EZ!$C$31:$I$54,MATCH(Schedules_8760!$C4269,DHW_StPt_Sch_EZ!$B$31:$B$54,0),MATCH(Schedules_8760!$F4269,DHW_StPt_Sch_EZ!$C$30:$I$30,0)),"F","C")</f>
        <v>53.333333333333329</v>
      </c>
      <c r="N4269" s="12"/>
      <c r="O4269" s="12"/>
      <c r="P4269" s="12"/>
    </row>
    <row r="4270" spans="1:16" x14ac:dyDescent="0.25">
      <c r="A4270" s="35">
        <v>4269</v>
      </c>
      <c r="B4270" s="89">
        <v>178.83333333333329</v>
      </c>
      <c r="C4270" s="35">
        <f t="shared" si="330"/>
        <v>21</v>
      </c>
      <c r="D4270" s="35">
        <f t="shared" si="333"/>
        <v>178</v>
      </c>
      <c r="E4270" s="35">
        <f t="shared" si="334"/>
        <v>3</v>
      </c>
      <c r="F4270" s="35" t="str">
        <f t="shared" si="331"/>
        <v>Tuesday</v>
      </c>
      <c r="G4270" s="35">
        <f t="shared" si="332"/>
        <v>6</v>
      </c>
      <c r="H4270" s="34">
        <f>CONVERT(INDEX(Htg_StPt_Sch_EZ!$C$4:$I$27,MATCH(Schedules_8760!$C4270,Htg_StPt_Sch_EZ!$B$4:$B$27,0),MATCH(Schedules_8760!$F4270,Htg_StPt_Sch_EZ!$C$3:$I$3,0)),"F","C")</f>
        <v>20.555555555555554</v>
      </c>
      <c r="I4270" s="34">
        <f>CONVERT(INDEX(Htg_StPt_Sch_EZ!$C$31:$I$54,MATCH(Schedules_8760!$C4270,Htg_StPt_Sch_EZ!$B$31:$B$54,0),MATCH(Schedules_8760!$F4270,Htg_StPt_Sch_EZ!$C$30:$I$30,0)),"F","C")</f>
        <v>19.444444444444443</v>
      </c>
      <c r="J4270" s="34">
        <f>CONVERT(INDEX(Clg_StPt_Sch_EZ!$C$4:$I$27,MATCH(Schedules_8760!$C4270,Clg_StPt_Sch_EZ!$B$4:$B$27,0),MATCH(Schedules_8760!$F4270,Clg_StPt_Sch_EZ!$C$3:$I$3,0)),"F","C")</f>
        <v>25.555555555555554</v>
      </c>
      <c r="K4270" s="34">
        <f>CONVERT(INDEX(Clg_StPt_Sch_EZ!$C$31:$I$54,MATCH(Schedules_8760!$C4270,Clg_StPt_Sch_EZ!$B$31:$B$54,0),MATCH(Schedules_8760!$F4270,Clg_StPt_Sch_EZ!$C$30:$I$30,0)),"F","C")</f>
        <v>28.333333333333332</v>
      </c>
      <c r="L4270" s="34">
        <f>CONVERT(INDEX(DHW_StPt_Sch_EZ!$C$4:$I$27,MATCH(Schedules_8760!$C4270,DHW_StPt_Sch_EZ!$B$4:$B$27,0),MATCH(Schedules_8760!$F4270,DHW_StPt_Sch_EZ!$C$3:$I$3,0)),"F","C")</f>
        <v>53.333333333333329</v>
      </c>
      <c r="M4270" s="34">
        <f>CONVERT(INDEX(DHW_StPt_Sch_EZ!$C$31:$I$54,MATCH(Schedules_8760!$C4270,DHW_StPt_Sch_EZ!$B$31:$B$54,0),MATCH(Schedules_8760!$F4270,DHW_StPt_Sch_EZ!$C$30:$I$30,0)),"F","C")</f>
        <v>53.333333333333329</v>
      </c>
      <c r="N4270" s="12"/>
      <c r="O4270" s="12"/>
      <c r="P4270" s="12"/>
    </row>
    <row r="4271" spans="1:16" x14ac:dyDescent="0.25">
      <c r="A4271" s="35">
        <v>4270</v>
      </c>
      <c r="B4271" s="89">
        <v>178.875</v>
      </c>
      <c r="C4271" s="35">
        <f t="shared" si="330"/>
        <v>22</v>
      </c>
      <c r="D4271" s="35">
        <f t="shared" si="333"/>
        <v>178</v>
      </c>
      <c r="E4271" s="35">
        <f t="shared" si="334"/>
        <v>3</v>
      </c>
      <c r="F4271" s="35" t="str">
        <f t="shared" si="331"/>
        <v>Tuesday</v>
      </c>
      <c r="G4271" s="35">
        <f t="shared" si="332"/>
        <v>6</v>
      </c>
      <c r="H4271" s="34">
        <f>CONVERT(INDEX(Htg_StPt_Sch_EZ!$C$4:$I$27,MATCH(Schedules_8760!$C4271,Htg_StPt_Sch_EZ!$B$4:$B$27,0),MATCH(Schedules_8760!$F4271,Htg_StPt_Sch_EZ!$C$3:$I$3,0)),"F","C")</f>
        <v>20.555555555555554</v>
      </c>
      <c r="I4271" s="34">
        <f>CONVERT(INDEX(Htg_StPt_Sch_EZ!$C$31:$I$54,MATCH(Schedules_8760!$C4271,Htg_StPt_Sch_EZ!$B$31:$B$54,0),MATCH(Schedules_8760!$F4271,Htg_StPt_Sch_EZ!$C$30:$I$30,0)),"F","C")</f>
        <v>19.444444444444443</v>
      </c>
      <c r="J4271" s="34">
        <f>CONVERT(INDEX(Clg_StPt_Sch_EZ!$C$4:$I$27,MATCH(Schedules_8760!$C4271,Clg_StPt_Sch_EZ!$B$4:$B$27,0),MATCH(Schedules_8760!$F4271,Clg_StPt_Sch_EZ!$C$3:$I$3,0)),"F","C")</f>
        <v>25.555555555555554</v>
      </c>
      <c r="K4271" s="34">
        <f>CONVERT(INDEX(Clg_StPt_Sch_EZ!$C$31:$I$54,MATCH(Schedules_8760!$C4271,Clg_StPt_Sch_EZ!$B$31:$B$54,0),MATCH(Schedules_8760!$F4271,Clg_StPt_Sch_EZ!$C$30:$I$30,0)),"F","C")</f>
        <v>28.333333333333332</v>
      </c>
      <c r="L4271" s="34">
        <f>CONVERT(INDEX(DHW_StPt_Sch_EZ!$C$4:$I$27,MATCH(Schedules_8760!$C4271,DHW_StPt_Sch_EZ!$B$4:$B$27,0),MATCH(Schedules_8760!$F4271,DHW_StPt_Sch_EZ!$C$3:$I$3,0)),"F","C")</f>
        <v>53.333333333333329</v>
      </c>
      <c r="M4271" s="34">
        <f>CONVERT(INDEX(DHW_StPt_Sch_EZ!$C$31:$I$54,MATCH(Schedules_8760!$C4271,DHW_StPt_Sch_EZ!$B$31:$B$54,0),MATCH(Schedules_8760!$F4271,DHW_StPt_Sch_EZ!$C$30:$I$30,0)),"F","C")</f>
        <v>53.333333333333329</v>
      </c>
      <c r="N4271" s="12"/>
      <c r="O4271" s="12"/>
      <c r="P4271" s="12"/>
    </row>
    <row r="4272" spans="1:16" x14ac:dyDescent="0.25">
      <c r="A4272" s="35">
        <v>4271</v>
      </c>
      <c r="B4272" s="89">
        <v>178.91666666666671</v>
      </c>
      <c r="C4272" s="35">
        <f t="shared" si="330"/>
        <v>23</v>
      </c>
      <c r="D4272" s="35">
        <f t="shared" si="333"/>
        <v>178</v>
      </c>
      <c r="E4272" s="35">
        <f t="shared" si="334"/>
        <v>3</v>
      </c>
      <c r="F4272" s="35" t="str">
        <f t="shared" si="331"/>
        <v>Tuesday</v>
      </c>
      <c r="G4272" s="35">
        <f t="shared" si="332"/>
        <v>6</v>
      </c>
      <c r="H4272" s="34">
        <f>CONVERT(INDEX(Htg_StPt_Sch_EZ!$C$4:$I$27,MATCH(Schedules_8760!$C4272,Htg_StPt_Sch_EZ!$B$4:$B$27,0),MATCH(Schedules_8760!$F4272,Htg_StPt_Sch_EZ!$C$3:$I$3,0)),"F","C")</f>
        <v>20.555555555555554</v>
      </c>
      <c r="I4272" s="34">
        <f>CONVERT(INDEX(Htg_StPt_Sch_EZ!$C$31:$I$54,MATCH(Schedules_8760!$C4272,Htg_StPt_Sch_EZ!$B$31:$B$54,0),MATCH(Schedules_8760!$F4272,Htg_StPt_Sch_EZ!$C$30:$I$30,0)),"F","C")</f>
        <v>19.444444444444443</v>
      </c>
      <c r="J4272" s="34">
        <f>CONVERT(INDEX(Clg_StPt_Sch_EZ!$C$4:$I$27,MATCH(Schedules_8760!$C4272,Clg_StPt_Sch_EZ!$B$4:$B$27,0),MATCH(Schedules_8760!$F4272,Clg_StPt_Sch_EZ!$C$3:$I$3,0)),"F","C")</f>
        <v>25.555555555555554</v>
      </c>
      <c r="K4272" s="34">
        <f>CONVERT(INDEX(Clg_StPt_Sch_EZ!$C$31:$I$54,MATCH(Schedules_8760!$C4272,Clg_StPt_Sch_EZ!$B$31:$B$54,0),MATCH(Schedules_8760!$F4272,Clg_StPt_Sch_EZ!$C$30:$I$30,0)),"F","C")</f>
        <v>28.333333333333332</v>
      </c>
      <c r="L4272" s="34">
        <f>CONVERT(INDEX(DHW_StPt_Sch_EZ!$C$4:$I$27,MATCH(Schedules_8760!$C4272,DHW_StPt_Sch_EZ!$B$4:$B$27,0),MATCH(Schedules_8760!$F4272,DHW_StPt_Sch_EZ!$C$3:$I$3,0)),"F","C")</f>
        <v>53.333333333333329</v>
      </c>
      <c r="M4272" s="34">
        <f>CONVERT(INDEX(DHW_StPt_Sch_EZ!$C$31:$I$54,MATCH(Schedules_8760!$C4272,DHW_StPt_Sch_EZ!$B$31:$B$54,0),MATCH(Schedules_8760!$F4272,DHW_StPt_Sch_EZ!$C$30:$I$30,0)),"F","C")</f>
        <v>53.333333333333329</v>
      </c>
      <c r="N4272" s="12"/>
      <c r="O4272" s="12"/>
      <c r="P4272" s="12"/>
    </row>
    <row r="4273" spans="1:16" x14ac:dyDescent="0.25">
      <c r="A4273" s="35">
        <v>4272</v>
      </c>
      <c r="B4273" s="89">
        <v>178.95833333333329</v>
      </c>
      <c r="C4273" s="35">
        <f t="shared" si="330"/>
        <v>24</v>
      </c>
      <c r="D4273" s="35">
        <f t="shared" si="333"/>
        <v>178</v>
      </c>
      <c r="E4273" s="35">
        <f t="shared" si="334"/>
        <v>3</v>
      </c>
      <c r="F4273" s="35" t="str">
        <f t="shared" si="331"/>
        <v>Tuesday</v>
      </c>
      <c r="G4273" s="35">
        <f t="shared" si="332"/>
        <v>6</v>
      </c>
      <c r="H4273" s="34">
        <f>CONVERT(INDEX(Htg_StPt_Sch_EZ!$C$4:$I$27,MATCH(Schedules_8760!$C4273,Htg_StPt_Sch_EZ!$B$4:$B$27,0),MATCH(Schedules_8760!$F4273,Htg_StPt_Sch_EZ!$C$3:$I$3,0)),"F","C")</f>
        <v>20.555555555555554</v>
      </c>
      <c r="I4273" s="34">
        <f>CONVERT(INDEX(Htg_StPt_Sch_EZ!$C$31:$I$54,MATCH(Schedules_8760!$C4273,Htg_StPt_Sch_EZ!$B$31:$B$54,0),MATCH(Schedules_8760!$F4273,Htg_StPt_Sch_EZ!$C$30:$I$30,0)),"F","C")</f>
        <v>19.444444444444443</v>
      </c>
      <c r="J4273" s="34">
        <f>CONVERT(INDEX(Clg_StPt_Sch_EZ!$C$4:$I$27,MATCH(Schedules_8760!$C4273,Clg_StPt_Sch_EZ!$B$4:$B$27,0),MATCH(Schedules_8760!$F4273,Clg_StPt_Sch_EZ!$C$3:$I$3,0)),"F","C")</f>
        <v>25.555555555555554</v>
      </c>
      <c r="K4273" s="34">
        <f>CONVERT(INDEX(Clg_StPt_Sch_EZ!$C$31:$I$54,MATCH(Schedules_8760!$C4273,Clg_StPt_Sch_EZ!$B$31:$B$54,0),MATCH(Schedules_8760!$F4273,Clg_StPt_Sch_EZ!$C$30:$I$30,0)),"F","C")</f>
        <v>28.333333333333332</v>
      </c>
      <c r="L4273" s="34">
        <f>CONVERT(INDEX(DHW_StPt_Sch_EZ!$C$4:$I$27,MATCH(Schedules_8760!$C4273,DHW_StPt_Sch_EZ!$B$4:$B$27,0),MATCH(Schedules_8760!$F4273,DHW_StPt_Sch_EZ!$C$3:$I$3,0)),"F","C")</f>
        <v>53.333333333333329</v>
      </c>
      <c r="M4273" s="34">
        <f>CONVERT(INDEX(DHW_StPt_Sch_EZ!$C$31:$I$54,MATCH(Schedules_8760!$C4273,DHW_StPt_Sch_EZ!$B$31:$B$54,0),MATCH(Schedules_8760!$F4273,DHW_StPt_Sch_EZ!$C$30:$I$30,0)),"F","C")</f>
        <v>53.333333333333329</v>
      </c>
      <c r="N4273" s="12"/>
      <c r="O4273" s="12"/>
      <c r="P4273" s="12"/>
    </row>
    <row r="4274" spans="1:16" x14ac:dyDescent="0.25">
      <c r="A4274" s="35">
        <v>4273</v>
      </c>
      <c r="B4274" s="89">
        <v>179</v>
      </c>
      <c r="C4274" s="35">
        <f t="shared" si="330"/>
        <v>1</v>
      </c>
      <c r="D4274" s="35">
        <f t="shared" si="333"/>
        <v>179</v>
      </c>
      <c r="E4274" s="35">
        <f t="shared" si="334"/>
        <v>4</v>
      </c>
      <c r="F4274" s="35" t="str">
        <f t="shared" si="331"/>
        <v>Wednesday</v>
      </c>
      <c r="G4274" s="35">
        <f t="shared" si="332"/>
        <v>6</v>
      </c>
      <c r="H4274" s="34">
        <f>CONVERT(INDEX(Htg_StPt_Sch_EZ!$C$4:$I$27,MATCH(Schedules_8760!$C4274,Htg_StPt_Sch_EZ!$B$4:$B$27,0),MATCH(Schedules_8760!$F4274,Htg_StPt_Sch_EZ!$C$3:$I$3,0)),"F","C")</f>
        <v>20.555555555555554</v>
      </c>
      <c r="I4274" s="34">
        <f>CONVERT(INDEX(Htg_StPt_Sch_EZ!$C$31:$I$54,MATCH(Schedules_8760!$C4274,Htg_StPt_Sch_EZ!$B$31:$B$54,0),MATCH(Schedules_8760!$F4274,Htg_StPt_Sch_EZ!$C$30:$I$30,0)),"F","C")</f>
        <v>19.444444444444443</v>
      </c>
      <c r="J4274" s="34">
        <f>CONVERT(INDEX(Clg_StPt_Sch_EZ!$C$4:$I$27,MATCH(Schedules_8760!$C4274,Clg_StPt_Sch_EZ!$B$4:$B$27,0),MATCH(Schedules_8760!$F4274,Clg_StPt_Sch_EZ!$C$3:$I$3,0)),"F","C")</f>
        <v>25.555555555555554</v>
      </c>
      <c r="K4274" s="34">
        <f>CONVERT(INDEX(Clg_StPt_Sch_EZ!$C$31:$I$54,MATCH(Schedules_8760!$C4274,Clg_StPt_Sch_EZ!$B$31:$B$54,0),MATCH(Schedules_8760!$F4274,Clg_StPt_Sch_EZ!$C$30:$I$30,0)),"F","C")</f>
        <v>28.333333333333332</v>
      </c>
      <c r="L4274" s="34">
        <f>CONVERT(INDEX(DHW_StPt_Sch_EZ!$C$4:$I$27,MATCH(Schedules_8760!$C4274,DHW_StPt_Sch_EZ!$B$4:$B$27,0),MATCH(Schedules_8760!$F4274,DHW_StPt_Sch_EZ!$C$3:$I$3,0)),"F","C")</f>
        <v>53.333333333333329</v>
      </c>
      <c r="M4274" s="34">
        <f>CONVERT(INDEX(DHW_StPt_Sch_EZ!$C$31:$I$54,MATCH(Schedules_8760!$C4274,DHW_StPt_Sch_EZ!$B$31:$B$54,0),MATCH(Schedules_8760!$F4274,DHW_StPt_Sch_EZ!$C$30:$I$30,0)),"F","C")</f>
        <v>53.333333333333329</v>
      </c>
      <c r="N4274" s="12"/>
      <c r="O4274" s="12"/>
      <c r="P4274" s="12"/>
    </row>
    <row r="4275" spans="1:16" x14ac:dyDescent="0.25">
      <c r="A4275" s="35">
        <v>4274</v>
      </c>
      <c r="B4275" s="89">
        <v>179.04166666666671</v>
      </c>
      <c r="C4275" s="35">
        <f t="shared" si="330"/>
        <v>2</v>
      </c>
      <c r="D4275" s="35">
        <f t="shared" si="333"/>
        <v>179</v>
      </c>
      <c r="E4275" s="35">
        <f t="shared" si="334"/>
        <v>4</v>
      </c>
      <c r="F4275" s="35" t="str">
        <f t="shared" si="331"/>
        <v>Wednesday</v>
      </c>
      <c r="G4275" s="35">
        <f t="shared" si="332"/>
        <v>6</v>
      </c>
      <c r="H4275" s="34">
        <f>CONVERT(INDEX(Htg_StPt_Sch_EZ!$C$4:$I$27,MATCH(Schedules_8760!$C4275,Htg_StPt_Sch_EZ!$B$4:$B$27,0),MATCH(Schedules_8760!$F4275,Htg_StPt_Sch_EZ!$C$3:$I$3,0)),"F","C")</f>
        <v>20.555555555555554</v>
      </c>
      <c r="I4275" s="34">
        <f>CONVERT(INDEX(Htg_StPt_Sch_EZ!$C$31:$I$54,MATCH(Schedules_8760!$C4275,Htg_StPt_Sch_EZ!$B$31:$B$54,0),MATCH(Schedules_8760!$F4275,Htg_StPt_Sch_EZ!$C$30:$I$30,0)),"F","C")</f>
        <v>19.444444444444443</v>
      </c>
      <c r="J4275" s="34">
        <f>CONVERT(INDEX(Clg_StPt_Sch_EZ!$C$4:$I$27,MATCH(Schedules_8760!$C4275,Clg_StPt_Sch_EZ!$B$4:$B$27,0),MATCH(Schedules_8760!$F4275,Clg_StPt_Sch_EZ!$C$3:$I$3,0)),"F","C")</f>
        <v>25.555555555555554</v>
      </c>
      <c r="K4275" s="34">
        <f>CONVERT(INDEX(Clg_StPt_Sch_EZ!$C$31:$I$54,MATCH(Schedules_8760!$C4275,Clg_StPt_Sch_EZ!$B$31:$B$54,0),MATCH(Schedules_8760!$F4275,Clg_StPt_Sch_EZ!$C$30:$I$30,0)),"F","C")</f>
        <v>28.333333333333332</v>
      </c>
      <c r="L4275" s="34">
        <f>CONVERT(INDEX(DHW_StPt_Sch_EZ!$C$4:$I$27,MATCH(Schedules_8760!$C4275,DHW_StPt_Sch_EZ!$B$4:$B$27,0),MATCH(Schedules_8760!$F4275,DHW_StPt_Sch_EZ!$C$3:$I$3,0)),"F","C")</f>
        <v>53.333333333333329</v>
      </c>
      <c r="M4275" s="34">
        <f>CONVERT(INDEX(DHW_StPt_Sch_EZ!$C$31:$I$54,MATCH(Schedules_8760!$C4275,DHW_StPt_Sch_EZ!$B$31:$B$54,0),MATCH(Schedules_8760!$F4275,DHW_StPt_Sch_EZ!$C$30:$I$30,0)),"F","C")</f>
        <v>53.333333333333329</v>
      </c>
      <c r="N4275" s="12"/>
      <c r="O4275" s="12"/>
      <c r="P4275" s="12"/>
    </row>
    <row r="4276" spans="1:16" x14ac:dyDescent="0.25">
      <c r="A4276" s="35">
        <v>4275</v>
      </c>
      <c r="B4276" s="89">
        <v>179.08333333333329</v>
      </c>
      <c r="C4276" s="35">
        <f t="shared" si="330"/>
        <v>3</v>
      </c>
      <c r="D4276" s="35">
        <f t="shared" si="333"/>
        <v>179</v>
      </c>
      <c r="E4276" s="35">
        <f t="shared" si="334"/>
        <v>4</v>
      </c>
      <c r="F4276" s="35" t="str">
        <f t="shared" si="331"/>
        <v>Wednesday</v>
      </c>
      <c r="G4276" s="35">
        <f t="shared" si="332"/>
        <v>6</v>
      </c>
      <c r="H4276" s="34">
        <f>CONVERT(INDEX(Htg_StPt_Sch_EZ!$C$4:$I$27,MATCH(Schedules_8760!$C4276,Htg_StPt_Sch_EZ!$B$4:$B$27,0),MATCH(Schedules_8760!$F4276,Htg_StPt_Sch_EZ!$C$3:$I$3,0)),"F","C")</f>
        <v>20.555555555555554</v>
      </c>
      <c r="I4276" s="34">
        <f>CONVERT(INDEX(Htg_StPt_Sch_EZ!$C$31:$I$54,MATCH(Schedules_8760!$C4276,Htg_StPt_Sch_EZ!$B$31:$B$54,0),MATCH(Schedules_8760!$F4276,Htg_StPt_Sch_EZ!$C$30:$I$30,0)),"F","C")</f>
        <v>19.444444444444443</v>
      </c>
      <c r="J4276" s="34">
        <f>CONVERT(INDEX(Clg_StPt_Sch_EZ!$C$4:$I$27,MATCH(Schedules_8760!$C4276,Clg_StPt_Sch_EZ!$B$4:$B$27,0),MATCH(Schedules_8760!$F4276,Clg_StPt_Sch_EZ!$C$3:$I$3,0)),"F","C")</f>
        <v>25.555555555555554</v>
      </c>
      <c r="K4276" s="34">
        <f>CONVERT(INDEX(Clg_StPt_Sch_EZ!$C$31:$I$54,MATCH(Schedules_8760!$C4276,Clg_StPt_Sch_EZ!$B$31:$B$54,0),MATCH(Schedules_8760!$F4276,Clg_StPt_Sch_EZ!$C$30:$I$30,0)),"F","C")</f>
        <v>28.333333333333332</v>
      </c>
      <c r="L4276" s="34">
        <f>CONVERT(INDEX(DHW_StPt_Sch_EZ!$C$4:$I$27,MATCH(Schedules_8760!$C4276,DHW_StPt_Sch_EZ!$B$4:$B$27,0),MATCH(Schedules_8760!$F4276,DHW_StPt_Sch_EZ!$C$3:$I$3,0)),"F","C")</f>
        <v>53.333333333333329</v>
      </c>
      <c r="M4276" s="34">
        <f>CONVERT(INDEX(DHW_StPt_Sch_EZ!$C$31:$I$54,MATCH(Schedules_8760!$C4276,DHW_StPt_Sch_EZ!$B$31:$B$54,0),MATCH(Schedules_8760!$F4276,DHW_StPt_Sch_EZ!$C$30:$I$30,0)),"F","C")</f>
        <v>53.333333333333329</v>
      </c>
      <c r="N4276" s="12"/>
      <c r="O4276" s="12"/>
      <c r="P4276" s="12"/>
    </row>
    <row r="4277" spans="1:16" x14ac:dyDescent="0.25">
      <c r="A4277" s="35">
        <v>4276</v>
      </c>
      <c r="B4277" s="89">
        <v>179.125</v>
      </c>
      <c r="C4277" s="35">
        <f t="shared" si="330"/>
        <v>4</v>
      </c>
      <c r="D4277" s="35">
        <f t="shared" si="333"/>
        <v>179</v>
      </c>
      <c r="E4277" s="35">
        <f t="shared" si="334"/>
        <v>4</v>
      </c>
      <c r="F4277" s="35" t="str">
        <f t="shared" si="331"/>
        <v>Wednesday</v>
      </c>
      <c r="G4277" s="35">
        <f t="shared" si="332"/>
        <v>6</v>
      </c>
      <c r="H4277" s="34">
        <f>CONVERT(INDEX(Htg_StPt_Sch_EZ!$C$4:$I$27,MATCH(Schedules_8760!$C4277,Htg_StPt_Sch_EZ!$B$4:$B$27,0),MATCH(Schedules_8760!$F4277,Htg_StPt_Sch_EZ!$C$3:$I$3,0)),"F","C")</f>
        <v>20.555555555555554</v>
      </c>
      <c r="I4277" s="34">
        <f>CONVERT(INDEX(Htg_StPt_Sch_EZ!$C$31:$I$54,MATCH(Schedules_8760!$C4277,Htg_StPt_Sch_EZ!$B$31:$B$54,0),MATCH(Schedules_8760!$F4277,Htg_StPt_Sch_EZ!$C$30:$I$30,0)),"F","C")</f>
        <v>19.444444444444443</v>
      </c>
      <c r="J4277" s="34">
        <f>CONVERT(INDEX(Clg_StPt_Sch_EZ!$C$4:$I$27,MATCH(Schedules_8760!$C4277,Clg_StPt_Sch_EZ!$B$4:$B$27,0),MATCH(Schedules_8760!$F4277,Clg_StPt_Sch_EZ!$C$3:$I$3,0)),"F","C")</f>
        <v>25.555555555555554</v>
      </c>
      <c r="K4277" s="34">
        <f>CONVERT(INDEX(Clg_StPt_Sch_EZ!$C$31:$I$54,MATCH(Schedules_8760!$C4277,Clg_StPt_Sch_EZ!$B$31:$B$54,0),MATCH(Schedules_8760!$F4277,Clg_StPt_Sch_EZ!$C$30:$I$30,0)),"F","C")</f>
        <v>28.333333333333332</v>
      </c>
      <c r="L4277" s="34">
        <f>CONVERT(INDEX(DHW_StPt_Sch_EZ!$C$4:$I$27,MATCH(Schedules_8760!$C4277,DHW_StPt_Sch_EZ!$B$4:$B$27,0),MATCH(Schedules_8760!$F4277,DHW_StPt_Sch_EZ!$C$3:$I$3,0)),"F","C")</f>
        <v>53.333333333333329</v>
      </c>
      <c r="M4277" s="34">
        <f>CONVERT(INDEX(DHW_StPt_Sch_EZ!$C$31:$I$54,MATCH(Schedules_8760!$C4277,DHW_StPt_Sch_EZ!$B$31:$B$54,0),MATCH(Schedules_8760!$F4277,DHW_StPt_Sch_EZ!$C$30:$I$30,0)),"F","C")</f>
        <v>53.333333333333329</v>
      </c>
      <c r="N4277" s="12"/>
      <c r="O4277" s="12"/>
      <c r="P4277" s="12"/>
    </row>
    <row r="4278" spans="1:16" x14ac:dyDescent="0.25">
      <c r="A4278" s="35">
        <v>4277</v>
      </c>
      <c r="B4278" s="89">
        <v>179.16666666666671</v>
      </c>
      <c r="C4278" s="35">
        <f t="shared" si="330"/>
        <v>5</v>
      </c>
      <c r="D4278" s="35">
        <f t="shared" si="333"/>
        <v>179</v>
      </c>
      <c r="E4278" s="35">
        <f t="shared" si="334"/>
        <v>4</v>
      </c>
      <c r="F4278" s="35" t="str">
        <f t="shared" si="331"/>
        <v>Wednesday</v>
      </c>
      <c r="G4278" s="35">
        <f t="shared" si="332"/>
        <v>6</v>
      </c>
      <c r="H4278" s="34">
        <f>CONVERT(INDEX(Htg_StPt_Sch_EZ!$C$4:$I$27,MATCH(Schedules_8760!$C4278,Htg_StPt_Sch_EZ!$B$4:$B$27,0),MATCH(Schedules_8760!$F4278,Htg_StPt_Sch_EZ!$C$3:$I$3,0)),"F","C")</f>
        <v>20.555555555555554</v>
      </c>
      <c r="I4278" s="34">
        <f>CONVERT(INDEX(Htg_StPt_Sch_EZ!$C$31:$I$54,MATCH(Schedules_8760!$C4278,Htg_StPt_Sch_EZ!$B$31:$B$54,0),MATCH(Schedules_8760!$F4278,Htg_StPt_Sch_EZ!$C$30:$I$30,0)),"F","C")</f>
        <v>19.444444444444443</v>
      </c>
      <c r="J4278" s="34">
        <f>CONVERT(INDEX(Clg_StPt_Sch_EZ!$C$4:$I$27,MATCH(Schedules_8760!$C4278,Clg_StPt_Sch_EZ!$B$4:$B$27,0),MATCH(Schedules_8760!$F4278,Clg_StPt_Sch_EZ!$C$3:$I$3,0)),"F","C")</f>
        <v>25.555555555555554</v>
      </c>
      <c r="K4278" s="34">
        <f>CONVERT(INDEX(Clg_StPt_Sch_EZ!$C$31:$I$54,MATCH(Schedules_8760!$C4278,Clg_StPt_Sch_EZ!$B$31:$B$54,0),MATCH(Schedules_8760!$F4278,Clg_StPt_Sch_EZ!$C$30:$I$30,0)),"F","C")</f>
        <v>28.333333333333332</v>
      </c>
      <c r="L4278" s="34">
        <f>CONVERT(INDEX(DHW_StPt_Sch_EZ!$C$4:$I$27,MATCH(Schedules_8760!$C4278,DHW_StPt_Sch_EZ!$B$4:$B$27,0),MATCH(Schedules_8760!$F4278,DHW_StPt_Sch_EZ!$C$3:$I$3,0)),"F","C")</f>
        <v>53.333333333333329</v>
      </c>
      <c r="M4278" s="34">
        <f>CONVERT(INDEX(DHW_StPt_Sch_EZ!$C$31:$I$54,MATCH(Schedules_8760!$C4278,DHW_StPt_Sch_EZ!$B$31:$B$54,0),MATCH(Schedules_8760!$F4278,DHW_StPt_Sch_EZ!$C$30:$I$30,0)),"F","C")</f>
        <v>53.333333333333329</v>
      </c>
      <c r="N4278" s="12"/>
      <c r="O4278" s="12"/>
      <c r="P4278" s="12"/>
    </row>
    <row r="4279" spans="1:16" x14ac:dyDescent="0.25">
      <c r="A4279" s="35">
        <v>4278</v>
      </c>
      <c r="B4279" s="89">
        <v>179.20833333333329</v>
      </c>
      <c r="C4279" s="35">
        <f t="shared" si="330"/>
        <v>6</v>
      </c>
      <c r="D4279" s="35">
        <f t="shared" si="333"/>
        <v>179</v>
      </c>
      <c r="E4279" s="35">
        <f t="shared" si="334"/>
        <v>4</v>
      </c>
      <c r="F4279" s="35" t="str">
        <f t="shared" si="331"/>
        <v>Wednesday</v>
      </c>
      <c r="G4279" s="35">
        <f t="shared" si="332"/>
        <v>6</v>
      </c>
      <c r="H4279" s="34">
        <f>CONVERT(INDEX(Htg_StPt_Sch_EZ!$C$4:$I$27,MATCH(Schedules_8760!$C4279,Htg_StPt_Sch_EZ!$B$4:$B$27,0),MATCH(Schedules_8760!$F4279,Htg_StPt_Sch_EZ!$C$3:$I$3,0)),"F","C")</f>
        <v>20.555555555555554</v>
      </c>
      <c r="I4279" s="34">
        <f>CONVERT(INDEX(Htg_StPt_Sch_EZ!$C$31:$I$54,MATCH(Schedules_8760!$C4279,Htg_StPt_Sch_EZ!$B$31:$B$54,0),MATCH(Schedules_8760!$F4279,Htg_StPt_Sch_EZ!$C$30:$I$30,0)),"F","C")</f>
        <v>19.444444444444443</v>
      </c>
      <c r="J4279" s="34">
        <f>CONVERT(INDEX(Clg_StPt_Sch_EZ!$C$4:$I$27,MATCH(Schedules_8760!$C4279,Clg_StPt_Sch_EZ!$B$4:$B$27,0),MATCH(Schedules_8760!$F4279,Clg_StPt_Sch_EZ!$C$3:$I$3,0)),"F","C")</f>
        <v>25.555555555555554</v>
      </c>
      <c r="K4279" s="34">
        <f>CONVERT(INDEX(Clg_StPt_Sch_EZ!$C$31:$I$54,MATCH(Schedules_8760!$C4279,Clg_StPt_Sch_EZ!$B$31:$B$54,0),MATCH(Schedules_8760!$F4279,Clg_StPt_Sch_EZ!$C$30:$I$30,0)),"F","C")</f>
        <v>28.333333333333332</v>
      </c>
      <c r="L4279" s="34">
        <f>CONVERT(INDEX(DHW_StPt_Sch_EZ!$C$4:$I$27,MATCH(Schedules_8760!$C4279,DHW_StPt_Sch_EZ!$B$4:$B$27,0),MATCH(Schedules_8760!$F4279,DHW_StPt_Sch_EZ!$C$3:$I$3,0)),"F","C")</f>
        <v>53.333333333333329</v>
      </c>
      <c r="M4279" s="34">
        <f>CONVERT(INDEX(DHW_StPt_Sch_EZ!$C$31:$I$54,MATCH(Schedules_8760!$C4279,DHW_StPt_Sch_EZ!$B$31:$B$54,0),MATCH(Schedules_8760!$F4279,DHW_StPt_Sch_EZ!$C$30:$I$30,0)),"F","C")</f>
        <v>53.333333333333329</v>
      </c>
      <c r="N4279" s="12"/>
      <c r="O4279" s="12"/>
      <c r="P4279" s="12"/>
    </row>
    <row r="4280" spans="1:16" x14ac:dyDescent="0.25">
      <c r="A4280" s="35">
        <v>4279</v>
      </c>
      <c r="B4280" s="89">
        <v>179.25</v>
      </c>
      <c r="C4280" s="35">
        <f t="shared" si="330"/>
        <v>7</v>
      </c>
      <c r="D4280" s="35">
        <f t="shared" si="333"/>
        <v>179</v>
      </c>
      <c r="E4280" s="35">
        <f t="shared" si="334"/>
        <v>4</v>
      </c>
      <c r="F4280" s="35" t="str">
        <f t="shared" si="331"/>
        <v>Wednesday</v>
      </c>
      <c r="G4280" s="35">
        <f t="shared" si="332"/>
        <v>6</v>
      </c>
      <c r="H4280" s="34">
        <f>CONVERT(INDEX(Htg_StPt_Sch_EZ!$C$4:$I$27,MATCH(Schedules_8760!$C4280,Htg_StPt_Sch_EZ!$B$4:$B$27,0),MATCH(Schedules_8760!$F4280,Htg_StPt_Sch_EZ!$C$3:$I$3,0)),"F","C")</f>
        <v>20.555555555555554</v>
      </c>
      <c r="I4280" s="34">
        <f>CONVERT(INDEX(Htg_StPt_Sch_EZ!$C$31:$I$54,MATCH(Schedules_8760!$C4280,Htg_StPt_Sch_EZ!$B$31:$B$54,0),MATCH(Schedules_8760!$F4280,Htg_StPt_Sch_EZ!$C$30:$I$30,0)),"F","C")</f>
        <v>19.444444444444443</v>
      </c>
      <c r="J4280" s="34">
        <f>CONVERT(INDEX(Clg_StPt_Sch_EZ!$C$4:$I$27,MATCH(Schedules_8760!$C4280,Clg_StPt_Sch_EZ!$B$4:$B$27,0),MATCH(Schedules_8760!$F4280,Clg_StPt_Sch_EZ!$C$3:$I$3,0)),"F","C")</f>
        <v>25.555555555555554</v>
      </c>
      <c r="K4280" s="34">
        <f>CONVERT(INDEX(Clg_StPt_Sch_EZ!$C$31:$I$54,MATCH(Schedules_8760!$C4280,Clg_StPt_Sch_EZ!$B$31:$B$54,0),MATCH(Schedules_8760!$F4280,Clg_StPt_Sch_EZ!$C$30:$I$30,0)),"F","C")</f>
        <v>28.333333333333332</v>
      </c>
      <c r="L4280" s="34">
        <f>CONVERT(INDEX(DHW_StPt_Sch_EZ!$C$4:$I$27,MATCH(Schedules_8760!$C4280,DHW_StPt_Sch_EZ!$B$4:$B$27,0),MATCH(Schedules_8760!$F4280,DHW_StPt_Sch_EZ!$C$3:$I$3,0)),"F","C")</f>
        <v>53.333333333333329</v>
      </c>
      <c r="M4280" s="34">
        <f>CONVERT(INDEX(DHW_StPt_Sch_EZ!$C$31:$I$54,MATCH(Schedules_8760!$C4280,DHW_StPt_Sch_EZ!$B$31:$B$54,0),MATCH(Schedules_8760!$F4280,DHW_StPt_Sch_EZ!$C$30:$I$30,0)),"F","C")</f>
        <v>53.333333333333329</v>
      </c>
      <c r="N4280" s="12"/>
      <c r="O4280" s="12"/>
      <c r="P4280" s="12"/>
    </row>
    <row r="4281" spans="1:16" x14ac:dyDescent="0.25">
      <c r="A4281" s="35">
        <v>4280</v>
      </c>
      <c r="B4281" s="89">
        <v>179.29166666666671</v>
      </c>
      <c r="C4281" s="35">
        <f t="shared" si="330"/>
        <v>8</v>
      </c>
      <c r="D4281" s="35">
        <f t="shared" si="333"/>
        <v>179</v>
      </c>
      <c r="E4281" s="35">
        <f t="shared" si="334"/>
        <v>4</v>
      </c>
      <c r="F4281" s="35" t="str">
        <f t="shared" si="331"/>
        <v>Wednesday</v>
      </c>
      <c r="G4281" s="35">
        <f t="shared" si="332"/>
        <v>6</v>
      </c>
      <c r="H4281" s="34">
        <f>CONVERT(INDEX(Htg_StPt_Sch_EZ!$C$4:$I$27,MATCH(Schedules_8760!$C4281,Htg_StPt_Sch_EZ!$B$4:$B$27,0),MATCH(Schedules_8760!$F4281,Htg_StPt_Sch_EZ!$C$3:$I$3,0)),"F","C")</f>
        <v>20.555555555555554</v>
      </c>
      <c r="I4281" s="34">
        <f>CONVERT(INDEX(Htg_StPt_Sch_EZ!$C$31:$I$54,MATCH(Schedules_8760!$C4281,Htg_StPt_Sch_EZ!$B$31:$B$54,0),MATCH(Schedules_8760!$F4281,Htg_StPt_Sch_EZ!$C$30:$I$30,0)),"F","C")</f>
        <v>19.444444444444443</v>
      </c>
      <c r="J4281" s="34">
        <f>CONVERT(INDEX(Clg_StPt_Sch_EZ!$C$4:$I$27,MATCH(Schedules_8760!$C4281,Clg_StPt_Sch_EZ!$B$4:$B$27,0),MATCH(Schedules_8760!$F4281,Clg_StPt_Sch_EZ!$C$3:$I$3,0)),"F","C")</f>
        <v>25.555555555555554</v>
      </c>
      <c r="K4281" s="34">
        <f>CONVERT(INDEX(Clg_StPt_Sch_EZ!$C$31:$I$54,MATCH(Schedules_8760!$C4281,Clg_StPt_Sch_EZ!$B$31:$B$54,0),MATCH(Schedules_8760!$F4281,Clg_StPt_Sch_EZ!$C$30:$I$30,0)),"F","C")</f>
        <v>25</v>
      </c>
      <c r="L4281" s="34">
        <f>CONVERT(INDEX(DHW_StPt_Sch_EZ!$C$4:$I$27,MATCH(Schedules_8760!$C4281,DHW_StPt_Sch_EZ!$B$4:$B$27,0),MATCH(Schedules_8760!$F4281,DHW_StPt_Sch_EZ!$C$3:$I$3,0)),"F","C")</f>
        <v>53.333333333333329</v>
      </c>
      <c r="M4281" s="34">
        <f>CONVERT(INDEX(DHW_StPt_Sch_EZ!$C$31:$I$54,MATCH(Schedules_8760!$C4281,DHW_StPt_Sch_EZ!$B$31:$B$54,0),MATCH(Schedules_8760!$F4281,DHW_StPt_Sch_EZ!$C$30:$I$30,0)),"F","C")</f>
        <v>53.333333333333329</v>
      </c>
      <c r="N4281" s="12"/>
      <c r="O4281" s="12"/>
      <c r="P4281" s="12"/>
    </row>
    <row r="4282" spans="1:16" x14ac:dyDescent="0.25">
      <c r="A4282" s="35">
        <v>4281</v>
      </c>
      <c r="B4282" s="89">
        <v>179.33333333333329</v>
      </c>
      <c r="C4282" s="35">
        <f t="shared" si="330"/>
        <v>9</v>
      </c>
      <c r="D4282" s="35">
        <f t="shared" si="333"/>
        <v>179</v>
      </c>
      <c r="E4282" s="35">
        <f t="shared" si="334"/>
        <v>4</v>
      </c>
      <c r="F4282" s="35" t="str">
        <f t="shared" si="331"/>
        <v>Wednesday</v>
      </c>
      <c r="G4282" s="35">
        <f t="shared" si="332"/>
        <v>6</v>
      </c>
      <c r="H4282" s="34">
        <f>CONVERT(INDEX(Htg_StPt_Sch_EZ!$C$4:$I$27,MATCH(Schedules_8760!$C4282,Htg_StPt_Sch_EZ!$B$4:$B$27,0),MATCH(Schedules_8760!$F4282,Htg_StPt_Sch_EZ!$C$3:$I$3,0)),"F","C")</f>
        <v>20.555555555555554</v>
      </c>
      <c r="I4282" s="34">
        <f>CONVERT(INDEX(Htg_StPt_Sch_EZ!$C$31:$I$54,MATCH(Schedules_8760!$C4282,Htg_StPt_Sch_EZ!$B$31:$B$54,0),MATCH(Schedules_8760!$F4282,Htg_StPt_Sch_EZ!$C$30:$I$30,0)),"F","C")</f>
        <v>19.444444444444443</v>
      </c>
      <c r="J4282" s="34">
        <f>CONVERT(INDEX(Clg_StPt_Sch_EZ!$C$4:$I$27,MATCH(Schedules_8760!$C4282,Clg_StPt_Sch_EZ!$B$4:$B$27,0),MATCH(Schedules_8760!$F4282,Clg_StPt_Sch_EZ!$C$3:$I$3,0)),"F","C")</f>
        <v>25.555555555555554</v>
      </c>
      <c r="K4282" s="34">
        <f>CONVERT(INDEX(Clg_StPt_Sch_EZ!$C$31:$I$54,MATCH(Schedules_8760!$C4282,Clg_StPt_Sch_EZ!$B$31:$B$54,0),MATCH(Schedules_8760!$F4282,Clg_StPt_Sch_EZ!$C$30:$I$30,0)),"F","C")</f>
        <v>25</v>
      </c>
      <c r="L4282" s="34">
        <f>CONVERT(INDEX(DHW_StPt_Sch_EZ!$C$4:$I$27,MATCH(Schedules_8760!$C4282,DHW_StPt_Sch_EZ!$B$4:$B$27,0),MATCH(Schedules_8760!$F4282,DHW_StPt_Sch_EZ!$C$3:$I$3,0)),"F","C")</f>
        <v>53.333333333333329</v>
      </c>
      <c r="M4282" s="34">
        <f>CONVERT(INDEX(DHW_StPt_Sch_EZ!$C$31:$I$54,MATCH(Schedules_8760!$C4282,DHW_StPt_Sch_EZ!$B$31:$B$54,0),MATCH(Schedules_8760!$F4282,DHW_StPt_Sch_EZ!$C$30:$I$30,0)),"F","C")</f>
        <v>53.333333333333329</v>
      </c>
      <c r="N4282" s="12"/>
      <c r="O4282" s="12"/>
      <c r="P4282" s="12"/>
    </row>
    <row r="4283" spans="1:16" x14ac:dyDescent="0.25">
      <c r="A4283" s="35">
        <v>4282</v>
      </c>
      <c r="B4283" s="89">
        <v>179.375</v>
      </c>
      <c r="C4283" s="35">
        <f t="shared" si="330"/>
        <v>10</v>
      </c>
      <c r="D4283" s="35">
        <f t="shared" si="333"/>
        <v>179</v>
      </c>
      <c r="E4283" s="35">
        <f t="shared" si="334"/>
        <v>4</v>
      </c>
      <c r="F4283" s="35" t="str">
        <f t="shared" si="331"/>
        <v>Wednesday</v>
      </c>
      <c r="G4283" s="35">
        <f t="shared" si="332"/>
        <v>6</v>
      </c>
      <c r="H4283" s="34">
        <f>CONVERT(INDEX(Htg_StPt_Sch_EZ!$C$4:$I$27,MATCH(Schedules_8760!$C4283,Htg_StPt_Sch_EZ!$B$4:$B$27,0),MATCH(Schedules_8760!$F4283,Htg_StPt_Sch_EZ!$C$3:$I$3,0)),"F","C")</f>
        <v>20.555555555555554</v>
      </c>
      <c r="I4283" s="34">
        <f>CONVERT(INDEX(Htg_StPt_Sch_EZ!$C$31:$I$54,MATCH(Schedules_8760!$C4283,Htg_StPt_Sch_EZ!$B$31:$B$54,0),MATCH(Schedules_8760!$F4283,Htg_StPt_Sch_EZ!$C$30:$I$30,0)),"F","C")</f>
        <v>19.444444444444443</v>
      </c>
      <c r="J4283" s="34">
        <f>CONVERT(INDEX(Clg_StPt_Sch_EZ!$C$4:$I$27,MATCH(Schedules_8760!$C4283,Clg_StPt_Sch_EZ!$B$4:$B$27,0),MATCH(Schedules_8760!$F4283,Clg_StPt_Sch_EZ!$C$3:$I$3,0)),"F","C")</f>
        <v>25.555555555555554</v>
      </c>
      <c r="K4283" s="34">
        <f>CONVERT(INDEX(Clg_StPt_Sch_EZ!$C$31:$I$54,MATCH(Schedules_8760!$C4283,Clg_StPt_Sch_EZ!$B$31:$B$54,0),MATCH(Schedules_8760!$F4283,Clg_StPt_Sch_EZ!$C$30:$I$30,0)),"F","C")</f>
        <v>25</v>
      </c>
      <c r="L4283" s="34">
        <f>CONVERT(INDEX(DHW_StPt_Sch_EZ!$C$4:$I$27,MATCH(Schedules_8760!$C4283,DHW_StPt_Sch_EZ!$B$4:$B$27,0),MATCH(Schedules_8760!$F4283,DHW_StPt_Sch_EZ!$C$3:$I$3,0)),"F","C")</f>
        <v>53.333333333333329</v>
      </c>
      <c r="M4283" s="34">
        <f>CONVERT(INDEX(DHW_StPt_Sch_EZ!$C$31:$I$54,MATCH(Schedules_8760!$C4283,DHW_StPt_Sch_EZ!$B$31:$B$54,0),MATCH(Schedules_8760!$F4283,DHW_StPt_Sch_EZ!$C$30:$I$30,0)),"F","C")</f>
        <v>53.333333333333329</v>
      </c>
      <c r="N4283" s="12"/>
      <c r="O4283" s="12"/>
      <c r="P4283" s="12"/>
    </row>
    <row r="4284" spans="1:16" x14ac:dyDescent="0.25">
      <c r="A4284" s="35">
        <v>4283</v>
      </c>
      <c r="B4284" s="89">
        <v>179.41666666666671</v>
      </c>
      <c r="C4284" s="35">
        <f t="shared" si="330"/>
        <v>11</v>
      </c>
      <c r="D4284" s="35">
        <f t="shared" si="333"/>
        <v>179</v>
      </c>
      <c r="E4284" s="35">
        <f t="shared" si="334"/>
        <v>4</v>
      </c>
      <c r="F4284" s="35" t="str">
        <f t="shared" si="331"/>
        <v>Wednesday</v>
      </c>
      <c r="G4284" s="35">
        <f t="shared" si="332"/>
        <v>6</v>
      </c>
      <c r="H4284" s="34">
        <f>CONVERT(INDEX(Htg_StPt_Sch_EZ!$C$4:$I$27,MATCH(Schedules_8760!$C4284,Htg_StPt_Sch_EZ!$B$4:$B$27,0),MATCH(Schedules_8760!$F4284,Htg_StPt_Sch_EZ!$C$3:$I$3,0)),"F","C")</f>
        <v>20.555555555555554</v>
      </c>
      <c r="I4284" s="34">
        <f>CONVERT(INDEX(Htg_StPt_Sch_EZ!$C$31:$I$54,MATCH(Schedules_8760!$C4284,Htg_StPt_Sch_EZ!$B$31:$B$54,0),MATCH(Schedules_8760!$F4284,Htg_StPt_Sch_EZ!$C$30:$I$30,0)),"F","C")</f>
        <v>19.444444444444443</v>
      </c>
      <c r="J4284" s="34">
        <f>CONVERT(INDEX(Clg_StPt_Sch_EZ!$C$4:$I$27,MATCH(Schedules_8760!$C4284,Clg_StPt_Sch_EZ!$B$4:$B$27,0),MATCH(Schedules_8760!$F4284,Clg_StPt_Sch_EZ!$C$3:$I$3,0)),"F","C")</f>
        <v>25.555555555555554</v>
      </c>
      <c r="K4284" s="34">
        <f>CONVERT(INDEX(Clg_StPt_Sch_EZ!$C$31:$I$54,MATCH(Schedules_8760!$C4284,Clg_StPt_Sch_EZ!$B$31:$B$54,0),MATCH(Schedules_8760!$F4284,Clg_StPt_Sch_EZ!$C$30:$I$30,0)),"F","C")</f>
        <v>25</v>
      </c>
      <c r="L4284" s="34">
        <f>CONVERT(INDEX(DHW_StPt_Sch_EZ!$C$4:$I$27,MATCH(Schedules_8760!$C4284,DHW_StPt_Sch_EZ!$B$4:$B$27,0),MATCH(Schedules_8760!$F4284,DHW_StPt_Sch_EZ!$C$3:$I$3,0)),"F","C")</f>
        <v>53.333333333333329</v>
      </c>
      <c r="M4284" s="34">
        <f>CONVERT(INDEX(DHW_StPt_Sch_EZ!$C$31:$I$54,MATCH(Schedules_8760!$C4284,DHW_StPt_Sch_EZ!$B$31:$B$54,0),MATCH(Schedules_8760!$F4284,DHW_StPt_Sch_EZ!$C$30:$I$30,0)),"F","C")</f>
        <v>53.333333333333329</v>
      </c>
      <c r="N4284" s="12"/>
      <c r="O4284" s="12"/>
      <c r="P4284" s="12"/>
    </row>
    <row r="4285" spans="1:16" x14ac:dyDescent="0.25">
      <c r="A4285" s="35">
        <v>4284</v>
      </c>
      <c r="B4285" s="89">
        <v>179.45833333333329</v>
      </c>
      <c r="C4285" s="35">
        <f t="shared" si="330"/>
        <v>12</v>
      </c>
      <c r="D4285" s="35">
        <f t="shared" si="333"/>
        <v>179</v>
      </c>
      <c r="E4285" s="35">
        <f t="shared" si="334"/>
        <v>4</v>
      </c>
      <c r="F4285" s="35" t="str">
        <f t="shared" si="331"/>
        <v>Wednesday</v>
      </c>
      <c r="G4285" s="35">
        <f t="shared" si="332"/>
        <v>6</v>
      </c>
      <c r="H4285" s="34">
        <f>CONVERT(INDEX(Htg_StPt_Sch_EZ!$C$4:$I$27,MATCH(Schedules_8760!$C4285,Htg_StPt_Sch_EZ!$B$4:$B$27,0),MATCH(Schedules_8760!$F4285,Htg_StPt_Sch_EZ!$C$3:$I$3,0)),"F","C")</f>
        <v>20.555555555555554</v>
      </c>
      <c r="I4285" s="34">
        <f>CONVERT(INDEX(Htg_StPt_Sch_EZ!$C$31:$I$54,MATCH(Schedules_8760!$C4285,Htg_StPt_Sch_EZ!$B$31:$B$54,0),MATCH(Schedules_8760!$F4285,Htg_StPt_Sch_EZ!$C$30:$I$30,0)),"F","C")</f>
        <v>19.444444444444443</v>
      </c>
      <c r="J4285" s="34">
        <f>CONVERT(INDEX(Clg_StPt_Sch_EZ!$C$4:$I$27,MATCH(Schedules_8760!$C4285,Clg_StPt_Sch_EZ!$B$4:$B$27,0),MATCH(Schedules_8760!$F4285,Clg_StPt_Sch_EZ!$C$3:$I$3,0)),"F","C")</f>
        <v>25.555555555555554</v>
      </c>
      <c r="K4285" s="34">
        <f>CONVERT(INDEX(Clg_StPt_Sch_EZ!$C$31:$I$54,MATCH(Schedules_8760!$C4285,Clg_StPt_Sch_EZ!$B$31:$B$54,0),MATCH(Schedules_8760!$F4285,Clg_StPt_Sch_EZ!$C$30:$I$30,0)),"F","C")</f>
        <v>25</v>
      </c>
      <c r="L4285" s="34">
        <f>CONVERT(INDEX(DHW_StPt_Sch_EZ!$C$4:$I$27,MATCH(Schedules_8760!$C4285,DHW_StPt_Sch_EZ!$B$4:$B$27,0),MATCH(Schedules_8760!$F4285,DHW_StPt_Sch_EZ!$C$3:$I$3,0)),"F","C")</f>
        <v>53.333333333333329</v>
      </c>
      <c r="M4285" s="34">
        <f>CONVERT(INDEX(DHW_StPt_Sch_EZ!$C$31:$I$54,MATCH(Schedules_8760!$C4285,DHW_StPt_Sch_EZ!$B$31:$B$54,0),MATCH(Schedules_8760!$F4285,DHW_StPt_Sch_EZ!$C$30:$I$30,0)),"F","C")</f>
        <v>53.333333333333329</v>
      </c>
      <c r="N4285" s="12"/>
      <c r="O4285" s="12"/>
      <c r="P4285" s="12"/>
    </row>
    <row r="4286" spans="1:16" x14ac:dyDescent="0.25">
      <c r="A4286" s="35">
        <v>4285</v>
      </c>
      <c r="B4286" s="89">
        <v>179.5</v>
      </c>
      <c r="C4286" s="35">
        <f t="shared" si="330"/>
        <v>13</v>
      </c>
      <c r="D4286" s="35">
        <f t="shared" si="333"/>
        <v>179</v>
      </c>
      <c r="E4286" s="35">
        <f t="shared" si="334"/>
        <v>4</v>
      </c>
      <c r="F4286" s="35" t="str">
        <f t="shared" si="331"/>
        <v>Wednesday</v>
      </c>
      <c r="G4286" s="35">
        <f t="shared" si="332"/>
        <v>6</v>
      </c>
      <c r="H4286" s="34">
        <f>CONVERT(INDEX(Htg_StPt_Sch_EZ!$C$4:$I$27,MATCH(Schedules_8760!$C4286,Htg_StPt_Sch_EZ!$B$4:$B$27,0),MATCH(Schedules_8760!$F4286,Htg_StPt_Sch_EZ!$C$3:$I$3,0)),"F","C")</f>
        <v>20.555555555555554</v>
      </c>
      <c r="I4286" s="34">
        <f>CONVERT(INDEX(Htg_StPt_Sch_EZ!$C$31:$I$54,MATCH(Schedules_8760!$C4286,Htg_StPt_Sch_EZ!$B$31:$B$54,0),MATCH(Schedules_8760!$F4286,Htg_StPt_Sch_EZ!$C$30:$I$30,0)),"F","C")</f>
        <v>19.444444444444443</v>
      </c>
      <c r="J4286" s="34">
        <f>CONVERT(INDEX(Clg_StPt_Sch_EZ!$C$4:$I$27,MATCH(Schedules_8760!$C4286,Clg_StPt_Sch_EZ!$B$4:$B$27,0),MATCH(Schedules_8760!$F4286,Clg_StPt_Sch_EZ!$C$3:$I$3,0)),"F","C")</f>
        <v>25.555555555555554</v>
      </c>
      <c r="K4286" s="34">
        <f>CONVERT(INDEX(Clg_StPt_Sch_EZ!$C$31:$I$54,MATCH(Schedules_8760!$C4286,Clg_StPt_Sch_EZ!$B$31:$B$54,0),MATCH(Schedules_8760!$F4286,Clg_StPt_Sch_EZ!$C$30:$I$30,0)),"F","C")</f>
        <v>25</v>
      </c>
      <c r="L4286" s="34">
        <f>CONVERT(INDEX(DHW_StPt_Sch_EZ!$C$4:$I$27,MATCH(Schedules_8760!$C4286,DHW_StPt_Sch_EZ!$B$4:$B$27,0),MATCH(Schedules_8760!$F4286,DHW_StPt_Sch_EZ!$C$3:$I$3,0)),"F","C")</f>
        <v>53.333333333333329</v>
      </c>
      <c r="M4286" s="34">
        <f>CONVERT(INDEX(DHW_StPt_Sch_EZ!$C$31:$I$54,MATCH(Schedules_8760!$C4286,DHW_StPt_Sch_EZ!$B$31:$B$54,0),MATCH(Schedules_8760!$F4286,DHW_StPt_Sch_EZ!$C$30:$I$30,0)),"F","C")</f>
        <v>53.333333333333329</v>
      </c>
      <c r="N4286" s="12"/>
      <c r="O4286" s="12"/>
      <c r="P4286" s="12"/>
    </row>
    <row r="4287" spans="1:16" x14ac:dyDescent="0.25">
      <c r="A4287" s="35">
        <v>4286</v>
      </c>
      <c r="B4287" s="89">
        <v>179.54166666666671</v>
      </c>
      <c r="C4287" s="35">
        <f t="shared" si="330"/>
        <v>14</v>
      </c>
      <c r="D4287" s="35">
        <f t="shared" si="333"/>
        <v>179</v>
      </c>
      <c r="E4287" s="35">
        <f t="shared" si="334"/>
        <v>4</v>
      </c>
      <c r="F4287" s="35" t="str">
        <f t="shared" si="331"/>
        <v>Wednesday</v>
      </c>
      <c r="G4287" s="35">
        <f t="shared" si="332"/>
        <v>6</v>
      </c>
      <c r="H4287" s="34">
        <f>CONVERT(INDEX(Htg_StPt_Sch_EZ!$C$4:$I$27,MATCH(Schedules_8760!$C4287,Htg_StPt_Sch_EZ!$B$4:$B$27,0),MATCH(Schedules_8760!$F4287,Htg_StPt_Sch_EZ!$C$3:$I$3,0)),"F","C")</f>
        <v>20.555555555555554</v>
      </c>
      <c r="I4287" s="34">
        <f>CONVERT(INDEX(Htg_StPt_Sch_EZ!$C$31:$I$54,MATCH(Schedules_8760!$C4287,Htg_StPt_Sch_EZ!$B$31:$B$54,0),MATCH(Schedules_8760!$F4287,Htg_StPt_Sch_EZ!$C$30:$I$30,0)),"F","C")</f>
        <v>19.444444444444443</v>
      </c>
      <c r="J4287" s="34">
        <f>CONVERT(INDEX(Clg_StPt_Sch_EZ!$C$4:$I$27,MATCH(Schedules_8760!$C4287,Clg_StPt_Sch_EZ!$B$4:$B$27,0),MATCH(Schedules_8760!$F4287,Clg_StPt_Sch_EZ!$C$3:$I$3,0)),"F","C")</f>
        <v>25.555555555555554</v>
      </c>
      <c r="K4287" s="34">
        <f>CONVERT(INDEX(Clg_StPt_Sch_EZ!$C$31:$I$54,MATCH(Schedules_8760!$C4287,Clg_StPt_Sch_EZ!$B$31:$B$54,0),MATCH(Schedules_8760!$F4287,Clg_StPt_Sch_EZ!$C$30:$I$30,0)),"F","C")</f>
        <v>25</v>
      </c>
      <c r="L4287" s="34">
        <f>CONVERT(INDEX(DHW_StPt_Sch_EZ!$C$4:$I$27,MATCH(Schedules_8760!$C4287,DHW_StPt_Sch_EZ!$B$4:$B$27,0),MATCH(Schedules_8760!$F4287,DHW_StPt_Sch_EZ!$C$3:$I$3,0)),"F","C")</f>
        <v>53.333333333333329</v>
      </c>
      <c r="M4287" s="34">
        <f>CONVERT(INDEX(DHW_StPt_Sch_EZ!$C$31:$I$54,MATCH(Schedules_8760!$C4287,DHW_StPt_Sch_EZ!$B$31:$B$54,0),MATCH(Schedules_8760!$F4287,DHW_StPt_Sch_EZ!$C$30:$I$30,0)),"F","C")</f>
        <v>53.333333333333329</v>
      </c>
      <c r="N4287" s="12"/>
      <c r="O4287" s="12"/>
      <c r="P4287" s="12"/>
    </row>
    <row r="4288" spans="1:16" x14ac:dyDescent="0.25">
      <c r="A4288" s="35">
        <v>4287</v>
      </c>
      <c r="B4288" s="89">
        <v>179.58333333333329</v>
      </c>
      <c r="C4288" s="35">
        <f t="shared" si="330"/>
        <v>15</v>
      </c>
      <c r="D4288" s="35">
        <f t="shared" si="333"/>
        <v>179</v>
      </c>
      <c r="E4288" s="35">
        <f t="shared" si="334"/>
        <v>4</v>
      </c>
      <c r="F4288" s="35" t="str">
        <f t="shared" si="331"/>
        <v>Wednesday</v>
      </c>
      <c r="G4288" s="35">
        <f t="shared" si="332"/>
        <v>6</v>
      </c>
      <c r="H4288" s="34">
        <f>CONVERT(INDEX(Htg_StPt_Sch_EZ!$C$4:$I$27,MATCH(Schedules_8760!$C4288,Htg_StPt_Sch_EZ!$B$4:$B$27,0),MATCH(Schedules_8760!$F4288,Htg_StPt_Sch_EZ!$C$3:$I$3,0)),"F","C")</f>
        <v>20.555555555555554</v>
      </c>
      <c r="I4288" s="34">
        <f>CONVERT(INDEX(Htg_StPt_Sch_EZ!$C$31:$I$54,MATCH(Schedules_8760!$C4288,Htg_StPt_Sch_EZ!$B$31:$B$54,0),MATCH(Schedules_8760!$F4288,Htg_StPt_Sch_EZ!$C$30:$I$30,0)),"F","C")</f>
        <v>21.111111111111111</v>
      </c>
      <c r="J4288" s="34">
        <f>CONVERT(INDEX(Clg_StPt_Sch_EZ!$C$4:$I$27,MATCH(Schedules_8760!$C4288,Clg_StPt_Sch_EZ!$B$4:$B$27,0),MATCH(Schedules_8760!$F4288,Clg_StPt_Sch_EZ!$C$3:$I$3,0)),"F","C")</f>
        <v>25.555555555555554</v>
      </c>
      <c r="K4288" s="34">
        <f>CONVERT(INDEX(Clg_StPt_Sch_EZ!$C$31:$I$54,MATCH(Schedules_8760!$C4288,Clg_StPt_Sch_EZ!$B$31:$B$54,0),MATCH(Schedules_8760!$F4288,Clg_StPt_Sch_EZ!$C$30:$I$30,0)),"F","C")</f>
        <v>25</v>
      </c>
      <c r="L4288" s="34">
        <f>CONVERT(INDEX(DHW_StPt_Sch_EZ!$C$4:$I$27,MATCH(Schedules_8760!$C4288,DHW_StPt_Sch_EZ!$B$4:$B$27,0),MATCH(Schedules_8760!$F4288,DHW_StPt_Sch_EZ!$C$3:$I$3,0)),"F","C")</f>
        <v>53.333333333333329</v>
      </c>
      <c r="M4288" s="34">
        <f>CONVERT(INDEX(DHW_StPt_Sch_EZ!$C$31:$I$54,MATCH(Schedules_8760!$C4288,DHW_StPt_Sch_EZ!$B$31:$B$54,0),MATCH(Schedules_8760!$F4288,DHW_StPt_Sch_EZ!$C$30:$I$30,0)),"F","C")</f>
        <v>53.333333333333329</v>
      </c>
      <c r="N4288" s="12"/>
      <c r="O4288" s="12"/>
      <c r="P4288" s="12"/>
    </row>
    <row r="4289" spans="1:16" x14ac:dyDescent="0.25">
      <c r="A4289" s="35">
        <v>4288</v>
      </c>
      <c r="B4289" s="89">
        <v>179.625</v>
      </c>
      <c r="C4289" s="35">
        <f t="shared" si="330"/>
        <v>16</v>
      </c>
      <c r="D4289" s="35">
        <f t="shared" si="333"/>
        <v>179</v>
      </c>
      <c r="E4289" s="35">
        <f t="shared" si="334"/>
        <v>4</v>
      </c>
      <c r="F4289" s="35" t="str">
        <f t="shared" si="331"/>
        <v>Wednesday</v>
      </c>
      <c r="G4289" s="35">
        <f t="shared" si="332"/>
        <v>6</v>
      </c>
      <c r="H4289" s="34">
        <f>CONVERT(INDEX(Htg_StPt_Sch_EZ!$C$4:$I$27,MATCH(Schedules_8760!$C4289,Htg_StPt_Sch_EZ!$B$4:$B$27,0),MATCH(Schedules_8760!$F4289,Htg_StPt_Sch_EZ!$C$3:$I$3,0)),"F","C")</f>
        <v>20.555555555555554</v>
      </c>
      <c r="I4289" s="34">
        <f>CONVERT(INDEX(Htg_StPt_Sch_EZ!$C$31:$I$54,MATCH(Schedules_8760!$C4289,Htg_StPt_Sch_EZ!$B$31:$B$54,0),MATCH(Schedules_8760!$F4289,Htg_StPt_Sch_EZ!$C$30:$I$30,0)),"F","C")</f>
        <v>21.111111111111111</v>
      </c>
      <c r="J4289" s="34">
        <f>CONVERT(INDEX(Clg_StPt_Sch_EZ!$C$4:$I$27,MATCH(Schedules_8760!$C4289,Clg_StPt_Sch_EZ!$B$4:$B$27,0),MATCH(Schedules_8760!$F4289,Clg_StPt_Sch_EZ!$C$3:$I$3,0)),"F","C")</f>
        <v>25.555555555555554</v>
      </c>
      <c r="K4289" s="34">
        <f>CONVERT(INDEX(Clg_StPt_Sch_EZ!$C$31:$I$54,MATCH(Schedules_8760!$C4289,Clg_StPt_Sch_EZ!$B$31:$B$54,0),MATCH(Schedules_8760!$F4289,Clg_StPt_Sch_EZ!$C$30:$I$30,0)),"F","C")</f>
        <v>25</v>
      </c>
      <c r="L4289" s="34">
        <f>CONVERT(INDEX(DHW_StPt_Sch_EZ!$C$4:$I$27,MATCH(Schedules_8760!$C4289,DHW_StPt_Sch_EZ!$B$4:$B$27,0),MATCH(Schedules_8760!$F4289,DHW_StPt_Sch_EZ!$C$3:$I$3,0)),"F","C")</f>
        <v>53.333333333333329</v>
      </c>
      <c r="M4289" s="34">
        <f>CONVERT(INDEX(DHW_StPt_Sch_EZ!$C$31:$I$54,MATCH(Schedules_8760!$C4289,DHW_StPt_Sch_EZ!$B$31:$B$54,0),MATCH(Schedules_8760!$F4289,DHW_StPt_Sch_EZ!$C$30:$I$30,0)),"F","C")</f>
        <v>53.333333333333329</v>
      </c>
      <c r="N4289" s="12"/>
      <c r="O4289" s="12"/>
      <c r="P4289" s="12"/>
    </row>
    <row r="4290" spans="1:16" x14ac:dyDescent="0.25">
      <c r="A4290" s="35">
        <v>4289</v>
      </c>
      <c r="B4290" s="89">
        <v>179.66666666666671</v>
      </c>
      <c r="C4290" s="35">
        <f t="shared" ref="C4290:C4353" si="335">HOUR(B4290)+1</f>
        <v>17</v>
      </c>
      <c r="D4290" s="35">
        <f t="shared" si="333"/>
        <v>179</v>
      </c>
      <c r="E4290" s="35">
        <f t="shared" si="334"/>
        <v>4</v>
      </c>
      <c r="F4290" s="35" t="str">
        <f t="shared" ref="F4290:F4353" si="336">IF(E4290=1,"Sunday",IF(E4290=2,"Monday",IF(E4290=3,"Tuesday",IF(E4290=4,"Wednesday",IF(E4290=5,"Thursday",IF(E4290=6,"Friday","Saturday"))))))</f>
        <v>Wednesday</v>
      </c>
      <c r="G4290" s="35">
        <f t="shared" ref="G4290:G4353" si="337">MONTH(B4290)</f>
        <v>6</v>
      </c>
      <c r="H4290" s="34">
        <f>CONVERT(INDEX(Htg_StPt_Sch_EZ!$C$4:$I$27,MATCH(Schedules_8760!$C4290,Htg_StPt_Sch_EZ!$B$4:$B$27,0),MATCH(Schedules_8760!$F4290,Htg_StPt_Sch_EZ!$C$3:$I$3,0)),"F","C")</f>
        <v>20.555555555555554</v>
      </c>
      <c r="I4290" s="34">
        <f>CONVERT(INDEX(Htg_StPt_Sch_EZ!$C$31:$I$54,MATCH(Schedules_8760!$C4290,Htg_StPt_Sch_EZ!$B$31:$B$54,0),MATCH(Schedules_8760!$F4290,Htg_StPt_Sch_EZ!$C$30:$I$30,0)),"F","C")</f>
        <v>17.777777777777779</v>
      </c>
      <c r="J4290" s="34">
        <f>CONVERT(INDEX(Clg_StPt_Sch_EZ!$C$4:$I$27,MATCH(Schedules_8760!$C4290,Clg_StPt_Sch_EZ!$B$4:$B$27,0),MATCH(Schedules_8760!$F4290,Clg_StPt_Sch_EZ!$C$3:$I$3,0)),"F","C")</f>
        <v>25.555555555555554</v>
      </c>
      <c r="K4290" s="34">
        <f>CONVERT(INDEX(Clg_StPt_Sch_EZ!$C$31:$I$54,MATCH(Schedules_8760!$C4290,Clg_StPt_Sch_EZ!$B$31:$B$54,0),MATCH(Schedules_8760!$F4290,Clg_StPt_Sch_EZ!$C$30:$I$30,0)),"F","C")</f>
        <v>25</v>
      </c>
      <c r="L4290" s="34">
        <f>CONVERT(INDEX(DHW_StPt_Sch_EZ!$C$4:$I$27,MATCH(Schedules_8760!$C4290,DHW_StPt_Sch_EZ!$B$4:$B$27,0),MATCH(Schedules_8760!$F4290,DHW_StPt_Sch_EZ!$C$3:$I$3,0)),"F","C")</f>
        <v>53.333333333333329</v>
      </c>
      <c r="M4290" s="34">
        <f>CONVERT(INDEX(DHW_StPt_Sch_EZ!$C$31:$I$54,MATCH(Schedules_8760!$C4290,DHW_StPt_Sch_EZ!$B$31:$B$54,0),MATCH(Schedules_8760!$F4290,DHW_StPt_Sch_EZ!$C$30:$I$30,0)),"F","C")</f>
        <v>53.333333333333329</v>
      </c>
      <c r="N4290" s="12"/>
      <c r="O4290" s="12"/>
      <c r="P4290" s="12"/>
    </row>
    <row r="4291" spans="1:16" x14ac:dyDescent="0.25">
      <c r="A4291" s="35">
        <v>4290</v>
      </c>
      <c r="B4291" s="89">
        <v>179.70833333333329</v>
      </c>
      <c r="C4291" s="35">
        <f t="shared" si="335"/>
        <v>18</v>
      </c>
      <c r="D4291" s="35">
        <f t="shared" ref="D4291:D4354" si="338">IF(C4291=1,D4290+1,D4290)</f>
        <v>179</v>
      </c>
      <c r="E4291" s="35">
        <f t="shared" ref="E4291:E4354" si="339">IF(AND(C4291=1,E4290=7),1,IF(C4291=1,E4290+1,E4290))</f>
        <v>4</v>
      </c>
      <c r="F4291" s="35" t="str">
        <f t="shared" si="336"/>
        <v>Wednesday</v>
      </c>
      <c r="G4291" s="35">
        <f t="shared" si="337"/>
        <v>6</v>
      </c>
      <c r="H4291" s="34">
        <f>CONVERT(INDEX(Htg_StPt_Sch_EZ!$C$4:$I$27,MATCH(Schedules_8760!$C4291,Htg_StPt_Sch_EZ!$B$4:$B$27,0),MATCH(Schedules_8760!$F4291,Htg_StPt_Sch_EZ!$C$3:$I$3,0)),"F","C")</f>
        <v>20.555555555555554</v>
      </c>
      <c r="I4291" s="34">
        <f>CONVERT(INDEX(Htg_StPt_Sch_EZ!$C$31:$I$54,MATCH(Schedules_8760!$C4291,Htg_StPt_Sch_EZ!$B$31:$B$54,0),MATCH(Schedules_8760!$F4291,Htg_StPt_Sch_EZ!$C$30:$I$30,0)),"F","C")</f>
        <v>17.777777777777779</v>
      </c>
      <c r="J4291" s="34">
        <f>CONVERT(INDEX(Clg_StPt_Sch_EZ!$C$4:$I$27,MATCH(Schedules_8760!$C4291,Clg_StPt_Sch_EZ!$B$4:$B$27,0),MATCH(Schedules_8760!$F4291,Clg_StPt_Sch_EZ!$C$3:$I$3,0)),"F","C")</f>
        <v>25.555555555555554</v>
      </c>
      <c r="K4291" s="34">
        <f>CONVERT(INDEX(Clg_StPt_Sch_EZ!$C$31:$I$54,MATCH(Schedules_8760!$C4291,Clg_StPt_Sch_EZ!$B$31:$B$54,0),MATCH(Schedules_8760!$F4291,Clg_StPt_Sch_EZ!$C$30:$I$30,0)),"F","C")</f>
        <v>28.333333333333332</v>
      </c>
      <c r="L4291" s="34">
        <f>CONVERT(INDEX(DHW_StPt_Sch_EZ!$C$4:$I$27,MATCH(Schedules_8760!$C4291,DHW_StPt_Sch_EZ!$B$4:$B$27,0),MATCH(Schedules_8760!$F4291,DHW_StPt_Sch_EZ!$C$3:$I$3,0)),"F","C")</f>
        <v>53.333333333333329</v>
      </c>
      <c r="M4291" s="34">
        <f>CONVERT(INDEX(DHW_StPt_Sch_EZ!$C$31:$I$54,MATCH(Schedules_8760!$C4291,DHW_StPt_Sch_EZ!$B$31:$B$54,0),MATCH(Schedules_8760!$F4291,DHW_StPt_Sch_EZ!$C$30:$I$30,0)),"F","C")</f>
        <v>53.333333333333329</v>
      </c>
      <c r="N4291" s="12"/>
      <c r="O4291" s="12"/>
      <c r="P4291" s="12"/>
    </row>
    <row r="4292" spans="1:16" x14ac:dyDescent="0.25">
      <c r="A4292" s="35">
        <v>4291</v>
      </c>
      <c r="B4292" s="89">
        <v>179.75</v>
      </c>
      <c r="C4292" s="35">
        <f t="shared" si="335"/>
        <v>19</v>
      </c>
      <c r="D4292" s="35">
        <f t="shared" si="338"/>
        <v>179</v>
      </c>
      <c r="E4292" s="35">
        <f t="shared" si="339"/>
        <v>4</v>
      </c>
      <c r="F4292" s="35" t="str">
        <f t="shared" si="336"/>
        <v>Wednesday</v>
      </c>
      <c r="G4292" s="35">
        <f t="shared" si="337"/>
        <v>6</v>
      </c>
      <c r="H4292" s="34">
        <f>CONVERT(INDEX(Htg_StPt_Sch_EZ!$C$4:$I$27,MATCH(Schedules_8760!$C4292,Htg_StPt_Sch_EZ!$B$4:$B$27,0),MATCH(Schedules_8760!$F4292,Htg_StPt_Sch_EZ!$C$3:$I$3,0)),"F","C")</f>
        <v>20.555555555555554</v>
      </c>
      <c r="I4292" s="34">
        <f>CONVERT(INDEX(Htg_StPt_Sch_EZ!$C$31:$I$54,MATCH(Schedules_8760!$C4292,Htg_StPt_Sch_EZ!$B$31:$B$54,0),MATCH(Schedules_8760!$F4292,Htg_StPt_Sch_EZ!$C$30:$I$30,0)),"F","C")</f>
        <v>18.333333333333332</v>
      </c>
      <c r="J4292" s="34">
        <f>CONVERT(INDEX(Clg_StPt_Sch_EZ!$C$4:$I$27,MATCH(Schedules_8760!$C4292,Clg_StPt_Sch_EZ!$B$4:$B$27,0),MATCH(Schedules_8760!$F4292,Clg_StPt_Sch_EZ!$C$3:$I$3,0)),"F","C")</f>
        <v>25.555555555555554</v>
      </c>
      <c r="K4292" s="34">
        <f>CONVERT(INDEX(Clg_StPt_Sch_EZ!$C$31:$I$54,MATCH(Schedules_8760!$C4292,Clg_StPt_Sch_EZ!$B$31:$B$54,0),MATCH(Schedules_8760!$F4292,Clg_StPt_Sch_EZ!$C$30:$I$30,0)),"F","C")</f>
        <v>28.333333333333332</v>
      </c>
      <c r="L4292" s="34">
        <f>CONVERT(INDEX(DHW_StPt_Sch_EZ!$C$4:$I$27,MATCH(Schedules_8760!$C4292,DHW_StPt_Sch_EZ!$B$4:$B$27,0),MATCH(Schedules_8760!$F4292,DHW_StPt_Sch_EZ!$C$3:$I$3,0)),"F","C")</f>
        <v>53.333333333333329</v>
      </c>
      <c r="M4292" s="34">
        <f>CONVERT(INDEX(DHW_StPt_Sch_EZ!$C$31:$I$54,MATCH(Schedules_8760!$C4292,DHW_StPt_Sch_EZ!$B$31:$B$54,0),MATCH(Schedules_8760!$F4292,DHW_StPt_Sch_EZ!$C$30:$I$30,0)),"F","C")</f>
        <v>53.333333333333329</v>
      </c>
      <c r="N4292" s="12"/>
      <c r="O4292" s="12"/>
      <c r="P4292" s="12"/>
    </row>
    <row r="4293" spans="1:16" x14ac:dyDescent="0.25">
      <c r="A4293" s="35">
        <v>4292</v>
      </c>
      <c r="B4293" s="89">
        <v>179.79166666666671</v>
      </c>
      <c r="C4293" s="35">
        <f t="shared" si="335"/>
        <v>20</v>
      </c>
      <c r="D4293" s="35">
        <f t="shared" si="338"/>
        <v>179</v>
      </c>
      <c r="E4293" s="35">
        <f t="shared" si="339"/>
        <v>4</v>
      </c>
      <c r="F4293" s="35" t="str">
        <f t="shared" si="336"/>
        <v>Wednesday</v>
      </c>
      <c r="G4293" s="35">
        <f t="shared" si="337"/>
        <v>6</v>
      </c>
      <c r="H4293" s="34">
        <f>CONVERT(INDEX(Htg_StPt_Sch_EZ!$C$4:$I$27,MATCH(Schedules_8760!$C4293,Htg_StPt_Sch_EZ!$B$4:$B$27,0),MATCH(Schedules_8760!$F4293,Htg_StPt_Sch_EZ!$C$3:$I$3,0)),"F","C")</f>
        <v>20.555555555555554</v>
      </c>
      <c r="I4293" s="34">
        <f>CONVERT(INDEX(Htg_StPt_Sch_EZ!$C$31:$I$54,MATCH(Schedules_8760!$C4293,Htg_StPt_Sch_EZ!$B$31:$B$54,0),MATCH(Schedules_8760!$F4293,Htg_StPt_Sch_EZ!$C$30:$I$30,0)),"F","C")</f>
        <v>18.888888888888889</v>
      </c>
      <c r="J4293" s="34">
        <f>CONVERT(INDEX(Clg_StPt_Sch_EZ!$C$4:$I$27,MATCH(Schedules_8760!$C4293,Clg_StPt_Sch_EZ!$B$4:$B$27,0),MATCH(Schedules_8760!$F4293,Clg_StPt_Sch_EZ!$C$3:$I$3,0)),"F","C")</f>
        <v>25.555555555555554</v>
      </c>
      <c r="K4293" s="34">
        <f>CONVERT(INDEX(Clg_StPt_Sch_EZ!$C$31:$I$54,MATCH(Schedules_8760!$C4293,Clg_StPt_Sch_EZ!$B$31:$B$54,0),MATCH(Schedules_8760!$F4293,Clg_StPt_Sch_EZ!$C$30:$I$30,0)),"F","C")</f>
        <v>28.333333333333332</v>
      </c>
      <c r="L4293" s="34">
        <f>CONVERT(INDEX(DHW_StPt_Sch_EZ!$C$4:$I$27,MATCH(Schedules_8760!$C4293,DHW_StPt_Sch_EZ!$B$4:$B$27,0),MATCH(Schedules_8760!$F4293,DHW_StPt_Sch_EZ!$C$3:$I$3,0)),"F","C")</f>
        <v>53.333333333333329</v>
      </c>
      <c r="M4293" s="34">
        <f>CONVERT(INDEX(DHW_StPt_Sch_EZ!$C$31:$I$54,MATCH(Schedules_8760!$C4293,DHW_StPt_Sch_EZ!$B$31:$B$54,0),MATCH(Schedules_8760!$F4293,DHW_StPt_Sch_EZ!$C$30:$I$30,0)),"F","C")</f>
        <v>53.333333333333329</v>
      </c>
      <c r="N4293" s="12"/>
      <c r="O4293" s="12"/>
      <c r="P4293" s="12"/>
    </row>
    <row r="4294" spans="1:16" x14ac:dyDescent="0.25">
      <c r="A4294" s="35">
        <v>4293</v>
      </c>
      <c r="B4294" s="89">
        <v>179.83333333333329</v>
      </c>
      <c r="C4294" s="35">
        <f t="shared" si="335"/>
        <v>21</v>
      </c>
      <c r="D4294" s="35">
        <f t="shared" si="338"/>
        <v>179</v>
      </c>
      <c r="E4294" s="35">
        <f t="shared" si="339"/>
        <v>4</v>
      </c>
      <c r="F4294" s="35" t="str">
        <f t="shared" si="336"/>
        <v>Wednesday</v>
      </c>
      <c r="G4294" s="35">
        <f t="shared" si="337"/>
        <v>6</v>
      </c>
      <c r="H4294" s="34">
        <f>CONVERT(INDEX(Htg_StPt_Sch_EZ!$C$4:$I$27,MATCH(Schedules_8760!$C4294,Htg_StPt_Sch_EZ!$B$4:$B$27,0),MATCH(Schedules_8760!$F4294,Htg_StPt_Sch_EZ!$C$3:$I$3,0)),"F","C")</f>
        <v>20.555555555555554</v>
      </c>
      <c r="I4294" s="34">
        <f>CONVERT(INDEX(Htg_StPt_Sch_EZ!$C$31:$I$54,MATCH(Schedules_8760!$C4294,Htg_StPt_Sch_EZ!$B$31:$B$54,0),MATCH(Schedules_8760!$F4294,Htg_StPt_Sch_EZ!$C$30:$I$30,0)),"F","C")</f>
        <v>19.444444444444443</v>
      </c>
      <c r="J4294" s="34">
        <f>CONVERT(INDEX(Clg_StPt_Sch_EZ!$C$4:$I$27,MATCH(Schedules_8760!$C4294,Clg_StPt_Sch_EZ!$B$4:$B$27,0),MATCH(Schedules_8760!$F4294,Clg_StPt_Sch_EZ!$C$3:$I$3,0)),"F","C")</f>
        <v>25.555555555555554</v>
      </c>
      <c r="K4294" s="34">
        <f>CONVERT(INDEX(Clg_StPt_Sch_EZ!$C$31:$I$54,MATCH(Schedules_8760!$C4294,Clg_StPt_Sch_EZ!$B$31:$B$54,0),MATCH(Schedules_8760!$F4294,Clg_StPt_Sch_EZ!$C$30:$I$30,0)),"F","C")</f>
        <v>28.333333333333332</v>
      </c>
      <c r="L4294" s="34">
        <f>CONVERT(INDEX(DHW_StPt_Sch_EZ!$C$4:$I$27,MATCH(Schedules_8760!$C4294,DHW_StPt_Sch_EZ!$B$4:$B$27,0),MATCH(Schedules_8760!$F4294,DHW_StPt_Sch_EZ!$C$3:$I$3,0)),"F","C")</f>
        <v>53.333333333333329</v>
      </c>
      <c r="M4294" s="34">
        <f>CONVERT(INDEX(DHW_StPt_Sch_EZ!$C$31:$I$54,MATCH(Schedules_8760!$C4294,DHW_StPt_Sch_EZ!$B$31:$B$54,0),MATCH(Schedules_8760!$F4294,DHW_StPt_Sch_EZ!$C$30:$I$30,0)),"F","C")</f>
        <v>53.333333333333329</v>
      </c>
      <c r="N4294" s="12"/>
      <c r="O4294" s="12"/>
      <c r="P4294" s="12"/>
    </row>
    <row r="4295" spans="1:16" x14ac:dyDescent="0.25">
      <c r="A4295" s="35">
        <v>4294</v>
      </c>
      <c r="B4295" s="89">
        <v>179.875</v>
      </c>
      <c r="C4295" s="35">
        <f t="shared" si="335"/>
        <v>22</v>
      </c>
      <c r="D4295" s="35">
        <f t="shared" si="338"/>
        <v>179</v>
      </c>
      <c r="E4295" s="35">
        <f t="shared" si="339"/>
        <v>4</v>
      </c>
      <c r="F4295" s="35" t="str">
        <f t="shared" si="336"/>
        <v>Wednesday</v>
      </c>
      <c r="G4295" s="35">
        <f t="shared" si="337"/>
        <v>6</v>
      </c>
      <c r="H4295" s="34">
        <f>CONVERT(INDEX(Htg_StPt_Sch_EZ!$C$4:$I$27,MATCH(Schedules_8760!$C4295,Htg_StPt_Sch_EZ!$B$4:$B$27,0),MATCH(Schedules_8760!$F4295,Htg_StPt_Sch_EZ!$C$3:$I$3,0)),"F","C")</f>
        <v>20.555555555555554</v>
      </c>
      <c r="I4295" s="34">
        <f>CONVERT(INDEX(Htg_StPt_Sch_EZ!$C$31:$I$54,MATCH(Schedules_8760!$C4295,Htg_StPt_Sch_EZ!$B$31:$B$54,0),MATCH(Schedules_8760!$F4295,Htg_StPt_Sch_EZ!$C$30:$I$30,0)),"F","C")</f>
        <v>19.444444444444443</v>
      </c>
      <c r="J4295" s="34">
        <f>CONVERT(INDEX(Clg_StPt_Sch_EZ!$C$4:$I$27,MATCH(Schedules_8760!$C4295,Clg_StPt_Sch_EZ!$B$4:$B$27,0),MATCH(Schedules_8760!$F4295,Clg_StPt_Sch_EZ!$C$3:$I$3,0)),"F","C")</f>
        <v>25.555555555555554</v>
      </c>
      <c r="K4295" s="34">
        <f>CONVERT(INDEX(Clg_StPt_Sch_EZ!$C$31:$I$54,MATCH(Schedules_8760!$C4295,Clg_StPt_Sch_EZ!$B$31:$B$54,0),MATCH(Schedules_8760!$F4295,Clg_StPt_Sch_EZ!$C$30:$I$30,0)),"F","C")</f>
        <v>28.333333333333332</v>
      </c>
      <c r="L4295" s="34">
        <f>CONVERT(INDEX(DHW_StPt_Sch_EZ!$C$4:$I$27,MATCH(Schedules_8760!$C4295,DHW_StPt_Sch_EZ!$B$4:$B$27,0),MATCH(Schedules_8760!$F4295,DHW_StPt_Sch_EZ!$C$3:$I$3,0)),"F","C")</f>
        <v>53.333333333333329</v>
      </c>
      <c r="M4295" s="34">
        <f>CONVERT(INDEX(DHW_StPt_Sch_EZ!$C$31:$I$54,MATCH(Schedules_8760!$C4295,DHW_StPt_Sch_EZ!$B$31:$B$54,0),MATCH(Schedules_8760!$F4295,DHW_StPt_Sch_EZ!$C$30:$I$30,0)),"F","C")</f>
        <v>53.333333333333329</v>
      </c>
      <c r="N4295" s="12"/>
      <c r="O4295" s="12"/>
      <c r="P4295" s="12"/>
    </row>
    <row r="4296" spans="1:16" x14ac:dyDescent="0.25">
      <c r="A4296" s="35">
        <v>4295</v>
      </c>
      <c r="B4296" s="89">
        <v>179.91666666666671</v>
      </c>
      <c r="C4296" s="35">
        <f t="shared" si="335"/>
        <v>23</v>
      </c>
      <c r="D4296" s="35">
        <f t="shared" si="338"/>
        <v>179</v>
      </c>
      <c r="E4296" s="35">
        <f t="shared" si="339"/>
        <v>4</v>
      </c>
      <c r="F4296" s="35" t="str">
        <f t="shared" si="336"/>
        <v>Wednesday</v>
      </c>
      <c r="G4296" s="35">
        <f t="shared" si="337"/>
        <v>6</v>
      </c>
      <c r="H4296" s="34">
        <f>CONVERT(INDEX(Htg_StPt_Sch_EZ!$C$4:$I$27,MATCH(Schedules_8760!$C4296,Htg_StPt_Sch_EZ!$B$4:$B$27,0),MATCH(Schedules_8760!$F4296,Htg_StPt_Sch_EZ!$C$3:$I$3,0)),"F","C")</f>
        <v>20.555555555555554</v>
      </c>
      <c r="I4296" s="34">
        <f>CONVERT(INDEX(Htg_StPt_Sch_EZ!$C$31:$I$54,MATCH(Schedules_8760!$C4296,Htg_StPt_Sch_EZ!$B$31:$B$54,0),MATCH(Schedules_8760!$F4296,Htg_StPt_Sch_EZ!$C$30:$I$30,0)),"F","C")</f>
        <v>19.444444444444443</v>
      </c>
      <c r="J4296" s="34">
        <f>CONVERT(INDEX(Clg_StPt_Sch_EZ!$C$4:$I$27,MATCH(Schedules_8760!$C4296,Clg_StPt_Sch_EZ!$B$4:$B$27,0),MATCH(Schedules_8760!$F4296,Clg_StPt_Sch_EZ!$C$3:$I$3,0)),"F","C")</f>
        <v>25.555555555555554</v>
      </c>
      <c r="K4296" s="34">
        <f>CONVERT(INDEX(Clg_StPt_Sch_EZ!$C$31:$I$54,MATCH(Schedules_8760!$C4296,Clg_StPt_Sch_EZ!$B$31:$B$54,0),MATCH(Schedules_8760!$F4296,Clg_StPt_Sch_EZ!$C$30:$I$30,0)),"F","C")</f>
        <v>28.333333333333332</v>
      </c>
      <c r="L4296" s="34">
        <f>CONVERT(INDEX(DHW_StPt_Sch_EZ!$C$4:$I$27,MATCH(Schedules_8760!$C4296,DHW_StPt_Sch_EZ!$B$4:$B$27,0),MATCH(Schedules_8760!$F4296,DHW_StPt_Sch_EZ!$C$3:$I$3,0)),"F","C")</f>
        <v>53.333333333333329</v>
      </c>
      <c r="M4296" s="34">
        <f>CONVERT(INDEX(DHW_StPt_Sch_EZ!$C$31:$I$54,MATCH(Schedules_8760!$C4296,DHW_StPt_Sch_EZ!$B$31:$B$54,0),MATCH(Schedules_8760!$F4296,DHW_StPt_Sch_EZ!$C$30:$I$30,0)),"F","C")</f>
        <v>53.333333333333329</v>
      </c>
      <c r="N4296" s="12"/>
      <c r="O4296" s="12"/>
      <c r="P4296" s="12"/>
    </row>
    <row r="4297" spans="1:16" x14ac:dyDescent="0.25">
      <c r="A4297" s="35">
        <v>4296</v>
      </c>
      <c r="B4297" s="89">
        <v>179.95833333333329</v>
      </c>
      <c r="C4297" s="35">
        <f t="shared" si="335"/>
        <v>24</v>
      </c>
      <c r="D4297" s="35">
        <f t="shared" si="338"/>
        <v>179</v>
      </c>
      <c r="E4297" s="35">
        <f t="shared" si="339"/>
        <v>4</v>
      </c>
      <c r="F4297" s="35" t="str">
        <f t="shared" si="336"/>
        <v>Wednesday</v>
      </c>
      <c r="G4297" s="35">
        <f t="shared" si="337"/>
        <v>6</v>
      </c>
      <c r="H4297" s="34">
        <f>CONVERT(INDEX(Htg_StPt_Sch_EZ!$C$4:$I$27,MATCH(Schedules_8760!$C4297,Htg_StPt_Sch_EZ!$B$4:$B$27,0),MATCH(Schedules_8760!$F4297,Htg_StPt_Sch_EZ!$C$3:$I$3,0)),"F","C")</f>
        <v>20.555555555555554</v>
      </c>
      <c r="I4297" s="34">
        <f>CONVERT(INDEX(Htg_StPt_Sch_EZ!$C$31:$I$54,MATCH(Schedules_8760!$C4297,Htg_StPt_Sch_EZ!$B$31:$B$54,0),MATCH(Schedules_8760!$F4297,Htg_StPt_Sch_EZ!$C$30:$I$30,0)),"F","C")</f>
        <v>19.444444444444443</v>
      </c>
      <c r="J4297" s="34">
        <f>CONVERT(INDEX(Clg_StPt_Sch_EZ!$C$4:$I$27,MATCH(Schedules_8760!$C4297,Clg_StPt_Sch_EZ!$B$4:$B$27,0),MATCH(Schedules_8760!$F4297,Clg_StPt_Sch_EZ!$C$3:$I$3,0)),"F","C")</f>
        <v>25.555555555555554</v>
      </c>
      <c r="K4297" s="34">
        <f>CONVERT(INDEX(Clg_StPt_Sch_EZ!$C$31:$I$54,MATCH(Schedules_8760!$C4297,Clg_StPt_Sch_EZ!$B$31:$B$54,0),MATCH(Schedules_8760!$F4297,Clg_StPt_Sch_EZ!$C$30:$I$30,0)),"F","C")</f>
        <v>28.333333333333332</v>
      </c>
      <c r="L4297" s="34">
        <f>CONVERT(INDEX(DHW_StPt_Sch_EZ!$C$4:$I$27,MATCH(Schedules_8760!$C4297,DHW_StPt_Sch_EZ!$B$4:$B$27,0),MATCH(Schedules_8760!$F4297,DHW_StPt_Sch_EZ!$C$3:$I$3,0)),"F","C")</f>
        <v>53.333333333333329</v>
      </c>
      <c r="M4297" s="34">
        <f>CONVERT(INDEX(DHW_StPt_Sch_EZ!$C$31:$I$54,MATCH(Schedules_8760!$C4297,DHW_StPt_Sch_EZ!$B$31:$B$54,0),MATCH(Schedules_8760!$F4297,DHW_StPt_Sch_EZ!$C$30:$I$30,0)),"F","C")</f>
        <v>53.333333333333329</v>
      </c>
      <c r="N4297" s="12"/>
      <c r="O4297" s="12"/>
      <c r="P4297" s="12"/>
    </row>
    <row r="4298" spans="1:16" x14ac:dyDescent="0.25">
      <c r="A4298" s="35">
        <v>4297</v>
      </c>
      <c r="B4298" s="89">
        <v>180</v>
      </c>
      <c r="C4298" s="35">
        <f t="shared" si="335"/>
        <v>1</v>
      </c>
      <c r="D4298" s="35">
        <f t="shared" si="338"/>
        <v>180</v>
      </c>
      <c r="E4298" s="35">
        <f t="shared" si="339"/>
        <v>5</v>
      </c>
      <c r="F4298" s="35" t="str">
        <f t="shared" si="336"/>
        <v>Thursday</v>
      </c>
      <c r="G4298" s="35">
        <f t="shared" si="337"/>
        <v>6</v>
      </c>
      <c r="H4298" s="34">
        <f>CONVERT(INDEX(Htg_StPt_Sch_EZ!$C$4:$I$27,MATCH(Schedules_8760!$C4298,Htg_StPt_Sch_EZ!$B$4:$B$27,0),MATCH(Schedules_8760!$F4298,Htg_StPt_Sch_EZ!$C$3:$I$3,0)),"F","C")</f>
        <v>20.555555555555554</v>
      </c>
      <c r="I4298" s="34">
        <f>CONVERT(INDEX(Htg_StPt_Sch_EZ!$C$31:$I$54,MATCH(Schedules_8760!$C4298,Htg_StPt_Sch_EZ!$B$31:$B$54,0),MATCH(Schedules_8760!$F4298,Htg_StPt_Sch_EZ!$C$30:$I$30,0)),"F","C")</f>
        <v>19.444444444444443</v>
      </c>
      <c r="J4298" s="34">
        <f>CONVERT(INDEX(Clg_StPt_Sch_EZ!$C$4:$I$27,MATCH(Schedules_8760!$C4298,Clg_StPt_Sch_EZ!$B$4:$B$27,0),MATCH(Schedules_8760!$F4298,Clg_StPt_Sch_EZ!$C$3:$I$3,0)),"F","C")</f>
        <v>25.555555555555554</v>
      </c>
      <c r="K4298" s="34">
        <f>CONVERT(INDEX(Clg_StPt_Sch_EZ!$C$31:$I$54,MATCH(Schedules_8760!$C4298,Clg_StPt_Sch_EZ!$B$31:$B$54,0),MATCH(Schedules_8760!$F4298,Clg_StPt_Sch_EZ!$C$30:$I$30,0)),"F","C")</f>
        <v>28.333333333333332</v>
      </c>
      <c r="L4298" s="34">
        <f>CONVERT(INDEX(DHW_StPt_Sch_EZ!$C$4:$I$27,MATCH(Schedules_8760!$C4298,DHW_StPt_Sch_EZ!$B$4:$B$27,0),MATCH(Schedules_8760!$F4298,DHW_StPt_Sch_EZ!$C$3:$I$3,0)),"F","C")</f>
        <v>53.333333333333329</v>
      </c>
      <c r="M4298" s="34">
        <f>CONVERT(INDEX(DHW_StPt_Sch_EZ!$C$31:$I$54,MATCH(Schedules_8760!$C4298,DHW_StPt_Sch_EZ!$B$31:$B$54,0),MATCH(Schedules_8760!$F4298,DHW_StPt_Sch_EZ!$C$30:$I$30,0)),"F","C")</f>
        <v>53.333333333333329</v>
      </c>
      <c r="N4298" s="12"/>
      <c r="O4298" s="12"/>
      <c r="P4298" s="12"/>
    </row>
    <row r="4299" spans="1:16" x14ac:dyDescent="0.25">
      <c r="A4299" s="35">
        <v>4298</v>
      </c>
      <c r="B4299" s="89">
        <v>180.04166666666671</v>
      </c>
      <c r="C4299" s="35">
        <f t="shared" si="335"/>
        <v>2</v>
      </c>
      <c r="D4299" s="35">
        <f t="shared" si="338"/>
        <v>180</v>
      </c>
      <c r="E4299" s="35">
        <f t="shared" si="339"/>
        <v>5</v>
      </c>
      <c r="F4299" s="35" t="str">
        <f t="shared" si="336"/>
        <v>Thursday</v>
      </c>
      <c r="G4299" s="35">
        <f t="shared" si="337"/>
        <v>6</v>
      </c>
      <c r="H4299" s="34">
        <f>CONVERT(INDEX(Htg_StPt_Sch_EZ!$C$4:$I$27,MATCH(Schedules_8760!$C4299,Htg_StPt_Sch_EZ!$B$4:$B$27,0),MATCH(Schedules_8760!$F4299,Htg_StPt_Sch_EZ!$C$3:$I$3,0)),"F","C")</f>
        <v>20.555555555555554</v>
      </c>
      <c r="I4299" s="34">
        <f>CONVERT(INDEX(Htg_StPt_Sch_EZ!$C$31:$I$54,MATCH(Schedules_8760!$C4299,Htg_StPt_Sch_EZ!$B$31:$B$54,0),MATCH(Schedules_8760!$F4299,Htg_StPt_Sch_EZ!$C$30:$I$30,0)),"F","C")</f>
        <v>19.444444444444443</v>
      </c>
      <c r="J4299" s="34">
        <f>CONVERT(INDEX(Clg_StPt_Sch_EZ!$C$4:$I$27,MATCH(Schedules_8760!$C4299,Clg_StPt_Sch_EZ!$B$4:$B$27,0),MATCH(Schedules_8760!$F4299,Clg_StPt_Sch_EZ!$C$3:$I$3,0)),"F","C")</f>
        <v>25.555555555555554</v>
      </c>
      <c r="K4299" s="34">
        <f>CONVERT(INDEX(Clg_StPt_Sch_EZ!$C$31:$I$54,MATCH(Schedules_8760!$C4299,Clg_StPt_Sch_EZ!$B$31:$B$54,0),MATCH(Schedules_8760!$F4299,Clg_StPt_Sch_EZ!$C$30:$I$30,0)),"F","C")</f>
        <v>28.333333333333332</v>
      </c>
      <c r="L4299" s="34">
        <f>CONVERT(INDEX(DHW_StPt_Sch_EZ!$C$4:$I$27,MATCH(Schedules_8760!$C4299,DHW_StPt_Sch_EZ!$B$4:$B$27,0),MATCH(Schedules_8760!$F4299,DHW_StPt_Sch_EZ!$C$3:$I$3,0)),"F","C")</f>
        <v>53.333333333333329</v>
      </c>
      <c r="M4299" s="34">
        <f>CONVERT(INDEX(DHW_StPt_Sch_EZ!$C$31:$I$54,MATCH(Schedules_8760!$C4299,DHW_StPt_Sch_EZ!$B$31:$B$54,0),MATCH(Schedules_8760!$F4299,DHW_StPt_Sch_EZ!$C$30:$I$30,0)),"F","C")</f>
        <v>53.333333333333329</v>
      </c>
      <c r="N4299" s="12"/>
      <c r="O4299" s="12"/>
      <c r="P4299" s="12"/>
    </row>
    <row r="4300" spans="1:16" x14ac:dyDescent="0.25">
      <c r="A4300" s="35">
        <v>4299</v>
      </c>
      <c r="B4300" s="89">
        <v>180.08333333333329</v>
      </c>
      <c r="C4300" s="35">
        <f t="shared" si="335"/>
        <v>3</v>
      </c>
      <c r="D4300" s="35">
        <f t="shared" si="338"/>
        <v>180</v>
      </c>
      <c r="E4300" s="35">
        <f t="shared" si="339"/>
        <v>5</v>
      </c>
      <c r="F4300" s="35" t="str">
        <f t="shared" si="336"/>
        <v>Thursday</v>
      </c>
      <c r="G4300" s="35">
        <f t="shared" si="337"/>
        <v>6</v>
      </c>
      <c r="H4300" s="34">
        <f>CONVERT(INDEX(Htg_StPt_Sch_EZ!$C$4:$I$27,MATCH(Schedules_8760!$C4300,Htg_StPt_Sch_EZ!$B$4:$B$27,0),MATCH(Schedules_8760!$F4300,Htg_StPt_Sch_EZ!$C$3:$I$3,0)),"F","C")</f>
        <v>20.555555555555554</v>
      </c>
      <c r="I4300" s="34">
        <f>CONVERT(INDEX(Htg_StPt_Sch_EZ!$C$31:$I$54,MATCH(Schedules_8760!$C4300,Htg_StPt_Sch_EZ!$B$31:$B$54,0),MATCH(Schedules_8760!$F4300,Htg_StPt_Sch_EZ!$C$30:$I$30,0)),"F","C")</f>
        <v>19.444444444444443</v>
      </c>
      <c r="J4300" s="34">
        <f>CONVERT(INDEX(Clg_StPt_Sch_EZ!$C$4:$I$27,MATCH(Schedules_8760!$C4300,Clg_StPt_Sch_EZ!$B$4:$B$27,0),MATCH(Schedules_8760!$F4300,Clg_StPt_Sch_EZ!$C$3:$I$3,0)),"F","C")</f>
        <v>25.555555555555554</v>
      </c>
      <c r="K4300" s="34">
        <f>CONVERT(INDEX(Clg_StPt_Sch_EZ!$C$31:$I$54,MATCH(Schedules_8760!$C4300,Clg_StPt_Sch_EZ!$B$31:$B$54,0),MATCH(Schedules_8760!$F4300,Clg_StPt_Sch_EZ!$C$30:$I$30,0)),"F","C")</f>
        <v>28.333333333333332</v>
      </c>
      <c r="L4300" s="34">
        <f>CONVERT(INDEX(DHW_StPt_Sch_EZ!$C$4:$I$27,MATCH(Schedules_8760!$C4300,DHW_StPt_Sch_EZ!$B$4:$B$27,0),MATCH(Schedules_8760!$F4300,DHW_StPt_Sch_EZ!$C$3:$I$3,0)),"F","C")</f>
        <v>53.333333333333329</v>
      </c>
      <c r="M4300" s="34">
        <f>CONVERT(INDEX(DHW_StPt_Sch_EZ!$C$31:$I$54,MATCH(Schedules_8760!$C4300,DHW_StPt_Sch_EZ!$B$31:$B$54,0),MATCH(Schedules_8760!$F4300,DHW_StPt_Sch_EZ!$C$30:$I$30,0)),"F","C")</f>
        <v>53.333333333333329</v>
      </c>
      <c r="N4300" s="12"/>
      <c r="O4300" s="12"/>
      <c r="P4300" s="12"/>
    </row>
    <row r="4301" spans="1:16" x14ac:dyDescent="0.25">
      <c r="A4301" s="35">
        <v>4300</v>
      </c>
      <c r="B4301" s="89">
        <v>180.125</v>
      </c>
      <c r="C4301" s="35">
        <f t="shared" si="335"/>
        <v>4</v>
      </c>
      <c r="D4301" s="35">
        <f t="shared" si="338"/>
        <v>180</v>
      </c>
      <c r="E4301" s="35">
        <f t="shared" si="339"/>
        <v>5</v>
      </c>
      <c r="F4301" s="35" t="str">
        <f t="shared" si="336"/>
        <v>Thursday</v>
      </c>
      <c r="G4301" s="35">
        <f t="shared" si="337"/>
        <v>6</v>
      </c>
      <c r="H4301" s="34">
        <f>CONVERT(INDEX(Htg_StPt_Sch_EZ!$C$4:$I$27,MATCH(Schedules_8760!$C4301,Htg_StPt_Sch_EZ!$B$4:$B$27,0),MATCH(Schedules_8760!$F4301,Htg_StPt_Sch_EZ!$C$3:$I$3,0)),"F","C")</f>
        <v>20.555555555555554</v>
      </c>
      <c r="I4301" s="34">
        <f>CONVERT(INDEX(Htg_StPt_Sch_EZ!$C$31:$I$54,MATCH(Schedules_8760!$C4301,Htg_StPt_Sch_EZ!$B$31:$B$54,0),MATCH(Schedules_8760!$F4301,Htg_StPt_Sch_EZ!$C$30:$I$30,0)),"F","C")</f>
        <v>19.444444444444443</v>
      </c>
      <c r="J4301" s="34">
        <f>CONVERT(INDEX(Clg_StPt_Sch_EZ!$C$4:$I$27,MATCH(Schedules_8760!$C4301,Clg_StPt_Sch_EZ!$B$4:$B$27,0),MATCH(Schedules_8760!$F4301,Clg_StPt_Sch_EZ!$C$3:$I$3,0)),"F","C")</f>
        <v>25.555555555555554</v>
      </c>
      <c r="K4301" s="34">
        <f>CONVERT(INDEX(Clg_StPt_Sch_EZ!$C$31:$I$54,MATCH(Schedules_8760!$C4301,Clg_StPt_Sch_EZ!$B$31:$B$54,0),MATCH(Schedules_8760!$F4301,Clg_StPt_Sch_EZ!$C$30:$I$30,0)),"F","C")</f>
        <v>28.333333333333332</v>
      </c>
      <c r="L4301" s="34">
        <f>CONVERT(INDEX(DHW_StPt_Sch_EZ!$C$4:$I$27,MATCH(Schedules_8760!$C4301,DHW_StPt_Sch_EZ!$B$4:$B$27,0),MATCH(Schedules_8760!$F4301,DHW_StPt_Sch_EZ!$C$3:$I$3,0)),"F","C")</f>
        <v>53.333333333333329</v>
      </c>
      <c r="M4301" s="34">
        <f>CONVERT(INDEX(DHW_StPt_Sch_EZ!$C$31:$I$54,MATCH(Schedules_8760!$C4301,DHW_StPt_Sch_EZ!$B$31:$B$54,0),MATCH(Schedules_8760!$F4301,DHW_StPt_Sch_EZ!$C$30:$I$30,0)),"F","C")</f>
        <v>53.333333333333329</v>
      </c>
      <c r="N4301" s="12"/>
      <c r="O4301" s="12"/>
      <c r="P4301" s="12"/>
    </row>
    <row r="4302" spans="1:16" x14ac:dyDescent="0.25">
      <c r="A4302" s="35">
        <v>4301</v>
      </c>
      <c r="B4302" s="89">
        <v>180.16666666666671</v>
      </c>
      <c r="C4302" s="35">
        <f t="shared" si="335"/>
        <v>5</v>
      </c>
      <c r="D4302" s="35">
        <f t="shared" si="338"/>
        <v>180</v>
      </c>
      <c r="E4302" s="35">
        <f t="shared" si="339"/>
        <v>5</v>
      </c>
      <c r="F4302" s="35" t="str">
        <f t="shared" si="336"/>
        <v>Thursday</v>
      </c>
      <c r="G4302" s="35">
        <f t="shared" si="337"/>
        <v>6</v>
      </c>
      <c r="H4302" s="34">
        <f>CONVERT(INDEX(Htg_StPt_Sch_EZ!$C$4:$I$27,MATCH(Schedules_8760!$C4302,Htg_StPt_Sch_EZ!$B$4:$B$27,0),MATCH(Schedules_8760!$F4302,Htg_StPt_Sch_EZ!$C$3:$I$3,0)),"F","C")</f>
        <v>20.555555555555554</v>
      </c>
      <c r="I4302" s="34">
        <f>CONVERT(INDEX(Htg_StPt_Sch_EZ!$C$31:$I$54,MATCH(Schedules_8760!$C4302,Htg_StPt_Sch_EZ!$B$31:$B$54,0),MATCH(Schedules_8760!$F4302,Htg_StPt_Sch_EZ!$C$30:$I$30,0)),"F","C")</f>
        <v>19.444444444444443</v>
      </c>
      <c r="J4302" s="34">
        <f>CONVERT(INDEX(Clg_StPt_Sch_EZ!$C$4:$I$27,MATCH(Schedules_8760!$C4302,Clg_StPt_Sch_EZ!$B$4:$B$27,0),MATCH(Schedules_8760!$F4302,Clg_StPt_Sch_EZ!$C$3:$I$3,0)),"F","C")</f>
        <v>25.555555555555554</v>
      </c>
      <c r="K4302" s="34">
        <f>CONVERT(INDEX(Clg_StPt_Sch_EZ!$C$31:$I$54,MATCH(Schedules_8760!$C4302,Clg_StPt_Sch_EZ!$B$31:$B$54,0),MATCH(Schedules_8760!$F4302,Clg_StPt_Sch_EZ!$C$30:$I$30,0)),"F","C")</f>
        <v>28.333333333333332</v>
      </c>
      <c r="L4302" s="34">
        <f>CONVERT(INDEX(DHW_StPt_Sch_EZ!$C$4:$I$27,MATCH(Schedules_8760!$C4302,DHW_StPt_Sch_EZ!$B$4:$B$27,0),MATCH(Schedules_8760!$F4302,DHW_StPt_Sch_EZ!$C$3:$I$3,0)),"F","C")</f>
        <v>53.333333333333329</v>
      </c>
      <c r="M4302" s="34">
        <f>CONVERT(INDEX(DHW_StPt_Sch_EZ!$C$31:$I$54,MATCH(Schedules_8760!$C4302,DHW_StPt_Sch_EZ!$B$31:$B$54,0),MATCH(Schedules_8760!$F4302,DHW_StPt_Sch_EZ!$C$30:$I$30,0)),"F","C")</f>
        <v>53.333333333333329</v>
      </c>
      <c r="N4302" s="12"/>
      <c r="O4302" s="12"/>
      <c r="P4302" s="12"/>
    </row>
    <row r="4303" spans="1:16" x14ac:dyDescent="0.25">
      <c r="A4303" s="35">
        <v>4302</v>
      </c>
      <c r="B4303" s="89">
        <v>180.20833333333329</v>
      </c>
      <c r="C4303" s="35">
        <f t="shared" si="335"/>
        <v>6</v>
      </c>
      <c r="D4303" s="35">
        <f t="shared" si="338"/>
        <v>180</v>
      </c>
      <c r="E4303" s="35">
        <f t="shared" si="339"/>
        <v>5</v>
      </c>
      <c r="F4303" s="35" t="str">
        <f t="shared" si="336"/>
        <v>Thursday</v>
      </c>
      <c r="G4303" s="35">
        <f t="shared" si="337"/>
        <v>6</v>
      </c>
      <c r="H4303" s="34">
        <f>CONVERT(INDEX(Htg_StPt_Sch_EZ!$C$4:$I$27,MATCH(Schedules_8760!$C4303,Htg_StPt_Sch_EZ!$B$4:$B$27,0),MATCH(Schedules_8760!$F4303,Htg_StPt_Sch_EZ!$C$3:$I$3,0)),"F","C")</f>
        <v>20.555555555555554</v>
      </c>
      <c r="I4303" s="34">
        <f>CONVERT(INDEX(Htg_StPt_Sch_EZ!$C$31:$I$54,MATCH(Schedules_8760!$C4303,Htg_StPt_Sch_EZ!$B$31:$B$54,0),MATCH(Schedules_8760!$F4303,Htg_StPt_Sch_EZ!$C$30:$I$30,0)),"F","C")</f>
        <v>19.444444444444443</v>
      </c>
      <c r="J4303" s="34">
        <f>CONVERT(INDEX(Clg_StPt_Sch_EZ!$C$4:$I$27,MATCH(Schedules_8760!$C4303,Clg_StPt_Sch_EZ!$B$4:$B$27,0),MATCH(Schedules_8760!$F4303,Clg_StPt_Sch_EZ!$C$3:$I$3,0)),"F","C")</f>
        <v>25.555555555555554</v>
      </c>
      <c r="K4303" s="34">
        <f>CONVERT(INDEX(Clg_StPt_Sch_EZ!$C$31:$I$54,MATCH(Schedules_8760!$C4303,Clg_StPt_Sch_EZ!$B$31:$B$54,0),MATCH(Schedules_8760!$F4303,Clg_StPt_Sch_EZ!$C$30:$I$30,0)),"F","C")</f>
        <v>28.333333333333332</v>
      </c>
      <c r="L4303" s="34">
        <f>CONVERT(INDEX(DHW_StPt_Sch_EZ!$C$4:$I$27,MATCH(Schedules_8760!$C4303,DHW_StPt_Sch_EZ!$B$4:$B$27,0),MATCH(Schedules_8760!$F4303,DHW_StPt_Sch_EZ!$C$3:$I$3,0)),"F","C")</f>
        <v>53.333333333333329</v>
      </c>
      <c r="M4303" s="34">
        <f>CONVERT(INDEX(DHW_StPt_Sch_EZ!$C$31:$I$54,MATCH(Schedules_8760!$C4303,DHW_StPt_Sch_EZ!$B$31:$B$54,0),MATCH(Schedules_8760!$F4303,DHW_StPt_Sch_EZ!$C$30:$I$30,0)),"F","C")</f>
        <v>53.333333333333329</v>
      </c>
      <c r="N4303" s="12"/>
      <c r="O4303" s="12"/>
      <c r="P4303" s="12"/>
    </row>
    <row r="4304" spans="1:16" x14ac:dyDescent="0.25">
      <c r="A4304" s="35">
        <v>4303</v>
      </c>
      <c r="B4304" s="89">
        <v>180.25</v>
      </c>
      <c r="C4304" s="35">
        <f t="shared" si="335"/>
        <v>7</v>
      </c>
      <c r="D4304" s="35">
        <f t="shared" si="338"/>
        <v>180</v>
      </c>
      <c r="E4304" s="35">
        <f t="shared" si="339"/>
        <v>5</v>
      </c>
      <c r="F4304" s="35" t="str">
        <f t="shared" si="336"/>
        <v>Thursday</v>
      </c>
      <c r="G4304" s="35">
        <f t="shared" si="337"/>
        <v>6</v>
      </c>
      <c r="H4304" s="34">
        <f>CONVERT(INDEX(Htg_StPt_Sch_EZ!$C$4:$I$27,MATCH(Schedules_8760!$C4304,Htg_StPt_Sch_EZ!$B$4:$B$27,0),MATCH(Schedules_8760!$F4304,Htg_StPt_Sch_EZ!$C$3:$I$3,0)),"F","C")</f>
        <v>20.555555555555554</v>
      </c>
      <c r="I4304" s="34">
        <f>CONVERT(INDEX(Htg_StPt_Sch_EZ!$C$31:$I$54,MATCH(Schedules_8760!$C4304,Htg_StPt_Sch_EZ!$B$31:$B$54,0),MATCH(Schedules_8760!$F4304,Htg_StPt_Sch_EZ!$C$30:$I$30,0)),"F","C")</f>
        <v>19.444444444444443</v>
      </c>
      <c r="J4304" s="34">
        <f>CONVERT(INDEX(Clg_StPt_Sch_EZ!$C$4:$I$27,MATCH(Schedules_8760!$C4304,Clg_StPt_Sch_EZ!$B$4:$B$27,0),MATCH(Schedules_8760!$F4304,Clg_StPt_Sch_EZ!$C$3:$I$3,0)),"F","C")</f>
        <v>25.555555555555554</v>
      </c>
      <c r="K4304" s="34">
        <f>CONVERT(INDEX(Clg_StPt_Sch_EZ!$C$31:$I$54,MATCH(Schedules_8760!$C4304,Clg_StPt_Sch_EZ!$B$31:$B$54,0),MATCH(Schedules_8760!$F4304,Clg_StPt_Sch_EZ!$C$30:$I$30,0)),"F","C")</f>
        <v>28.333333333333332</v>
      </c>
      <c r="L4304" s="34">
        <f>CONVERT(INDEX(DHW_StPt_Sch_EZ!$C$4:$I$27,MATCH(Schedules_8760!$C4304,DHW_StPt_Sch_EZ!$B$4:$B$27,0),MATCH(Schedules_8760!$F4304,DHW_StPt_Sch_EZ!$C$3:$I$3,0)),"F","C")</f>
        <v>53.333333333333329</v>
      </c>
      <c r="M4304" s="34">
        <f>CONVERT(INDEX(DHW_StPt_Sch_EZ!$C$31:$I$54,MATCH(Schedules_8760!$C4304,DHW_StPt_Sch_EZ!$B$31:$B$54,0),MATCH(Schedules_8760!$F4304,DHW_StPt_Sch_EZ!$C$30:$I$30,0)),"F","C")</f>
        <v>53.333333333333329</v>
      </c>
      <c r="N4304" s="12"/>
      <c r="O4304" s="12"/>
      <c r="P4304" s="12"/>
    </row>
    <row r="4305" spans="1:16" x14ac:dyDescent="0.25">
      <c r="A4305" s="35">
        <v>4304</v>
      </c>
      <c r="B4305" s="89">
        <v>180.29166666666671</v>
      </c>
      <c r="C4305" s="35">
        <f t="shared" si="335"/>
        <v>8</v>
      </c>
      <c r="D4305" s="35">
        <f t="shared" si="338"/>
        <v>180</v>
      </c>
      <c r="E4305" s="35">
        <f t="shared" si="339"/>
        <v>5</v>
      </c>
      <c r="F4305" s="35" t="str">
        <f t="shared" si="336"/>
        <v>Thursday</v>
      </c>
      <c r="G4305" s="35">
        <f t="shared" si="337"/>
        <v>6</v>
      </c>
      <c r="H4305" s="34">
        <f>CONVERT(INDEX(Htg_StPt_Sch_EZ!$C$4:$I$27,MATCH(Schedules_8760!$C4305,Htg_StPt_Sch_EZ!$B$4:$B$27,0),MATCH(Schedules_8760!$F4305,Htg_StPt_Sch_EZ!$C$3:$I$3,0)),"F","C")</f>
        <v>20.555555555555554</v>
      </c>
      <c r="I4305" s="34">
        <f>CONVERT(INDEX(Htg_StPt_Sch_EZ!$C$31:$I$54,MATCH(Schedules_8760!$C4305,Htg_StPt_Sch_EZ!$B$31:$B$54,0),MATCH(Schedules_8760!$F4305,Htg_StPt_Sch_EZ!$C$30:$I$30,0)),"F","C")</f>
        <v>19.444444444444443</v>
      </c>
      <c r="J4305" s="34">
        <f>CONVERT(INDEX(Clg_StPt_Sch_EZ!$C$4:$I$27,MATCH(Schedules_8760!$C4305,Clg_StPt_Sch_EZ!$B$4:$B$27,0),MATCH(Schedules_8760!$F4305,Clg_StPt_Sch_EZ!$C$3:$I$3,0)),"F","C")</f>
        <v>25.555555555555554</v>
      </c>
      <c r="K4305" s="34">
        <f>CONVERT(INDEX(Clg_StPt_Sch_EZ!$C$31:$I$54,MATCH(Schedules_8760!$C4305,Clg_StPt_Sch_EZ!$B$31:$B$54,0),MATCH(Schedules_8760!$F4305,Clg_StPt_Sch_EZ!$C$30:$I$30,0)),"F","C")</f>
        <v>25</v>
      </c>
      <c r="L4305" s="34">
        <f>CONVERT(INDEX(DHW_StPt_Sch_EZ!$C$4:$I$27,MATCH(Schedules_8760!$C4305,DHW_StPt_Sch_EZ!$B$4:$B$27,0),MATCH(Schedules_8760!$F4305,DHW_StPt_Sch_EZ!$C$3:$I$3,0)),"F","C")</f>
        <v>53.333333333333329</v>
      </c>
      <c r="M4305" s="34">
        <f>CONVERT(INDEX(DHW_StPt_Sch_EZ!$C$31:$I$54,MATCH(Schedules_8760!$C4305,DHW_StPt_Sch_EZ!$B$31:$B$54,0),MATCH(Schedules_8760!$F4305,DHW_StPt_Sch_EZ!$C$30:$I$30,0)),"F","C")</f>
        <v>53.333333333333329</v>
      </c>
      <c r="N4305" s="12"/>
      <c r="O4305" s="12"/>
      <c r="P4305" s="12"/>
    </row>
    <row r="4306" spans="1:16" x14ac:dyDescent="0.25">
      <c r="A4306" s="35">
        <v>4305</v>
      </c>
      <c r="B4306" s="89">
        <v>180.33333333333329</v>
      </c>
      <c r="C4306" s="35">
        <f t="shared" si="335"/>
        <v>9</v>
      </c>
      <c r="D4306" s="35">
        <f t="shared" si="338"/>
        <v>180</v>
      </c>
      <c r="E4306" s="35">
        <f t="shared" si="339"/>
        <v>5</v>
      </c>
      <c r="F4306" s="35" t="str">
        <f t="shared" si="336"/>
        <v>Thursday</v>
      </c>
      <c r="G4306" s="35">
        <f t="shared" si="337"/>
        <v>6</v>
      </c>
      <c r="H4306" s="34">
        <f>CONVERT(INDEX(Htg_StPt_Sch_EZ!$C$4:$I$27,MATCH(Schedules_8760!$C4306,Htg_StPt_Sch_EZ!$B$4:$B$27,0),MATCH(Schedules_8760!$F4306,Htg_StPt_Sch_EZ!$C$3:$I$3,0)),"F","C")</f>
        <v>20.555555555555554</v>
      </c>
      <c r="I4306" s="34">
        <f>CONVERT(INDEX(Htg_StPt_Sch_EZ!$C$31:$I$54,MATCH(Schedules_8760!$C4306,Htg_StPt_Sch_EZ!$B$31:$B$54,0),MATCH(Schedules_8760!$F4306,Htg_StPt_Sch_EZ!$C$30:$I$30,0)),"F","C")</f>
        <v>19.444444444444443</v>
      </c>
      <c r="J4306" s="34">
        <f>CONVERT(INDEX(Clg_StPt_Sch_EZ!$C$4:$I$27,MATCH(Schedules_8760!$C4306,Clg_StPt_Sch_EZ!$B$4:$B$27,0),MATCH(Schedules_8760!$F4306,Clg_StPt_Sch_EZ!$C$3:$I$3,0)),"F","C")</f>
        <v>25.555555555555554</v>
      </c>
      <c r="K4306" s="34">
        <f>CONVERT(INDEX(Clg_StPt_Sch_EZ!$C$31:$I$54,MATCH(Schedules_8760!$C4306,Clg_StPt_Sch_EZ!$B$31:$B$54,0),MATCH(Schedules_8760!$F4306,Clg_StPt_Sch_EZ!$C$30:$I$30,0)),"F","C")</f>
        <v>25</v>
      </c>
      <c r="L4306" s="34">
        <f>CONVERT(INDEX(DHW_StPt_Sch_EZ!$C$4:$I$27,MATCH(Schedules_8760!$C4306,DHW_StPt_Sch_EZ!$B$4:$B$27,0),MATCH(Schedules_8760!$F4306,DHW_StPt_Sch_EZ!$C$3:$I$3,0)),"F","C")</f>
        <v>53.333333333333329</v>
      </c>
      <c r="M4306" s="34">
        <f>CONVERT(INDEX(DHW_StPt_Sch_EZ!$C$31:$I$54,MATCH(Schedules_8760!$C4306,DHW_StPt_Sch_EZ!$B$31:$B$54,0),MATCH(Schedules_8760!$F4306,DHW_StPt_Sch_EZ!$C$30:$I$30,0)),"F","C")</f>
        <v>53.333333333333329</v>
      </c>
      <c r="N4306" s="12"/>
      <c r="O4306" s="12"/>
      <c r="P4306" s="12"/>
    </row>
    <row r="4307" spans="1:16" x14ac:dyDescent="0.25">
      <c r="A4307" s="35">
        <v>4306</v>
      </c>
      <c r="B4307" s="89">
        <v>180.375</v>
      </c>
      <c r="C4307" s="35">
        <f t="shared" si="335"/>
        <v>10</v>
      </c>
      <c r="D4307" s="35">
        <f t="shared" si="338"/>
        <v>180</v>
      </c>
      <c r="E4307" s="35">
        <f t="shared" si="339"/>
        <v>5</v>
      </c>
      <c r="F4307" s="35" t="str">
        <f t="shared" si="336"/>
        <v>Thursday</v>
      </c>
      <c r="G4307" s="35">
        <f t="shared" si="337"/>
        <v>6</v>
      </c>
      <c r="H4307" s="34">
        <f>CONVERT(INDEX(Htg_StPt_Sch_EZ!$C$4:$I$27,MATCH(Schedules_8760!$C4307,Htg_StPt_Sch_EZ!$B$4:$B$27,0),MATCH(Schedules_8760!$F4307,Htg_StPt_Sch_EZ!$C$3:$I$3,0)),"F","C")</f>
        <v>20.555555555555554</v>
      </c>
      <c r="I4307" s="34">
        <f>CONVERT(INDEX(Htg_StPt_Sch_EZ!$C$31:$I$54,MATCH(Schedules_8760!$C4307,Htg_StPt_Sch_EZ!$B$31:$B$54,0),MATCH(Schedules_8760!$F4307,Htg_StPt_Sch_EZ!$C$30:$I$30,0)),"F","C")</f>
        <v>19.444444444444443</v>
      </c>
      <c r="J4307" s="34">
        <f>CONVERT(INDEX(Clg_StPt_Sch_EZ!$C$4:$I$27,MATCH(Schedules_8760!$C4307,Clg_StPt_Sch_EZ!$B$4:$B$27,0),MATCH(Schedules_8760!$F4307,Clg_StPt_Sch_EZ!$C$3:$I$3,0)),"F","C")</f>
        <v>25.555555555555554</v>
      </c>
      <c r="K4307" s="34">
        <f>CONVERT(INDEX(Clg_StPt_Sch_EZ!$C$31:$I$54,MATCH(Schedules_8760!$C4307,Clg_StPt_Sch_EZ!$B$31:$B$54,0),MATCH(Schedules_8760!$F4307,Clg_StPt_Sch_EZ!$C$30:$I$30,0)),"F","C")</f>
        <v>25</v>
      </c>
      <c r="L4307" s="34">
        <f>CONVERT(INDEX(DHW_StPt_Sch_EZ!$C$4:$I$27,MATCH(Schedules_8760!$C4307,DHW_StPt_Sch_EZ!$B$4:$B$27,0),MATCH(Schedules_8760!$F4307,DHW_StPt_Sch_EZ!$C$3:$I$3,0)),"F","C")</f>
        <v>53.333333333333329</v>
      </c>
      <c r="M4307" s="34">
        <f>CONVERT(INDEX(DHW_StPt_Sch_EZ!$C$31:$I$54,MATCH(Schedules_8760!$C4307,DHW_StPt_Sch_EZ!$B$31:$B$54,0),MATCH(Schedules_8760!$F4307,DHW_StPt_Sch_EZ!$C$30:$I$30,0)),"F","C")</f>
        <v>53.333333333333329</v>
      </c>
      <c r="N4307" s="12"/>
      <c r="O4307" s="12"/>
      <c r="P4307" s="12"/>
    </row>
    <row r="4308" spans="1:16" x14ac:dyDescent="0.25">
      <c r="A4308" s="35">
        <v>4307</v>
      </c>
      <c r="B4308" s="89">
        <v>180.41666666666671</v>
      </c>
      <c r="C4308" s="35">
        <f t="shared" si="335"/>
        <v>11</v>
      </c>
      <c r="D4308" s="35">
        <f t="shared" si="338"/>
        <v>180</v>
      </c>
      <c r="E4308" s="35">
        <f t="shared" si="339"/>
        <v>5</v>
      </c>
      <c r="F4308" s="35" t="str">
        <f t="shared" si="336"/>
        <v>Thursday</v>
      </c>
      <c r="G4308" s="35">
        <f t="shared" si="337"/>
        <v>6</v>
      </c>
      <c r="H4308" s="34">
        <f>CONVERT(INDEX(Htg_StPt_Sch_EZ!$C$4:$I$27,MATCH(Schedules_8760!$C4308,Htg_StPt_Sch_EZ!$B$4:$B$27,0),MATCH(Schedules_8760!$F4308,Htg_StPt_Sch_EZ!$C$3:$I$3,0)),"F","C")</f>
        <v>20.555555555555554</v>
      </c>
      <c r="I4308" s="34">
        <f>CONVERT(INDEX(Htg_StPt_Sch_EZ!$C$31:$I$54,MATCH(Schedules_8760!$C4308,Htg_StPt_Sch_EZ!$B$31:$B$54,0),MATCH(Schedules_8760!$F4308,Htg_StPt_Sch_EZ!$C$30:$I$30,0)),"F","C")</f>
        <v>19.444444444444443</v>
      </c>
      <c r="J4308" s="34">
        <f>CONVERT(INDEX(Clg_StPt_Sch_EZ!$C$4:$I$27,MATCH(Schedules_8760!$C4308,Clg_StPt_Sch_EZ!$B$4:$B$27,0),MATCH(Schedules_8760!$F4308,Clg_StPt_Sch_EZ!$C$3:$I$3,0)),"F","C")</f>
        <v>25.555555555555554</v>
      </c>
      <c r="K4308" s="34">
        <f>CONVERT(INDEX(Clg_StPt_Sch_EZ!$C$31:$I$54,MATCH(Schedules_8760!$C4308,Clg_StPt_Sch_EZ!$B$31:$B$54,0),MATCH(Schedules_8760!$F4308,Clg_StPt_Sch_EZ!$C$30:$I$30,0)),"F","C")</f>
        <v>25</v>
      </c>
      <c r="L4308" s="34">
        <f>CONVERT(INDEX(DHW_StPt_Sch_EZ!$C$4:$I$27,MATCH(Schedules_8760!$C4308,DHW_StPt_Sch_EZ!$B$4:$B$27,0),MATCH(Schedules_8760!$F4308,DHW_StPt_Sch_EZ!$C$3:$I$3,0)),"F","C")</f>
        <v>53.333333333333329</v>
      </c>
      <c r="M4308" s="34">
        <f>CONVERT(INDEX(DHW_StPt_Sch_EZ!$C$31:$I$54,MATCH(Schedules_8760!$C4308,DHW_StPt_Sch_EZ!$B$31:$B$54,0),MATCH(Schedules_8760!$F4308,DHW_StPt_Sch_EZ!$C$30:$I$30,0)),"F","C")</f>
        <v>53.333333333333329</v>
      </c>
      <c r="N4308" s="12"/>
      <c r="O4308" s="12"/>
      <c r="P4308" s="12"/>
    </row>
    <row r="4309" spans="1:16" x14ac:dyDescent="0.25">
      <c r="A4309" s="35">
        <v>4308</v>
      </c>
      <c r="B4309" s="89">
        <v>180.45833333333329</v>
      </c>
      <c r="C4309" s="35">
        <f t="shared" si="335"/>
        <v>12</v>
      </c>
      <c r="D4309" s="35">
        <f t="shared" si="338"/>
        <v>180</v>
      </c>
      <c r="E4309" s="35">
        <f t="shared" si="339"/>
        <v>5</v>
      </c>
      <c r="F4309" s="35" t="str">
        <f t="shared" si="336"/>
        <v>Thursday</v>
      </c>
      <c r="G4309" s="35">
        <f t="shared" si="337"/>
        <v>6</v>
      </c>
      <c r="H4309" s="34">
        <f>CONVERT(INDEX(Htg_StPt_Sch_EZ!$C$4:$I$27,MATCH(Schedules_8760!$C4309,Htg_StPt_Sch_EZ!$B$4:$B$27,0),MATCH(Schedules_8760!$F4309,Htg_StPt_Sch_EZ!$C$3:$I$3,0)),"F","C")</f>
        <v>20.555555555555554</v>
      </c>
      <c r="I4309" s="34">
        <f>CONVERT(INDEX(Htg_StPt_Sch_EZ!$C$31:$I$54,MATCH(Schedules_8760!$C4309,Htg_StPt_Sch_EZ!$B$31:$B$54,0),MATCH(Schedules_8760!$F4309,Htg_StPt_Sch_EZ!$C$30:$I$30,0)),"F","C")</f>
        <v>19.444444444444443</v>
      </c>
      <c r="J4309" s="34">
        <f>CONVERT(INDEX(Clg_StPt_Sch_EZ!$C$4:$I$27,MATCH(Schedules_8760!$C4309,Clg_StPt_Sch_EZ!$B$4:$B$27,0),MATCH(Schedules_8760!$F4309,Clg_StPt_Sch_EZ!$C$3:$I$3,0)),"F","C")</f>
        <v>25.555555555555554</v>
      </c>
      <c r="K4309" s="34">
        <f>CONVERT(INDEX(Clg_StPt_Sch_EZ!$C$31:$I$54,MATCH(Schedules_8760!$C4309,Clg_StPt_Sch_EZ!$B$31:$B$54,0),MATCH(Schedules_8760!$F4309,Clg_StPt_Sch_EZ!$C$30:$I$30,0)),"F","C")</f>
        <v>25</v>
      </c>
      <c r="L4309" s="34">
        <f>CONVERT(INDEX(DHW_StPt_Sch_EZ!$C$4:$I$27,MATCH(Schedules_8760!$C4309,DHW_StPt_Sch_EZ!$B$4:$B$27,0),MATCH(Schedules_8760!$F4309,DHW_StPt_Sch_EZ!$C$3:$I$3,0)),"F","C")</f>
        <v>53.333333333333329</v>
      </c>
      <c r="M4309" s="34">
        <f>CONVERT(INDEX(DHW_StPt_Sch_EZ!$C$31:$I$54,MATCH(Schedules_8760!$C4309,DHW_StPt_Sch_EZ!$B$31:$B$54,0),MATCH(Schedules_8760!$F4309,DHW_StPt_Sch_EZ!$C$30:$I$30,0)),"F","C")</f>
        <v>53.333333333333329</v>
      </c>
      <c r="N4309" s="12"/>
      <c r="O4309" s="12"/>
      <c r="P4309" s="12"/>
    </row>
    <row r="4310" spans="1:16" x14ac:dyDescent="0.25">
      <c r="A4310" s="35">
        <v>4309</v>
      </c>
      <c r="B4310" s="89">
        <v>180.5</v>
      </c>
      <c r="C4310" s="35">
        <f t="shared" si="335"/>
        <v>13</v>
      </c>
      <c r="D4310" s="35">
        <f t="shared" si="338"/>
        <v>180</v>
      </c>
      <c r="E4310" s="35">
        <f t="shared" si="339"/>
        <v>5</v>
      </c>
      <c r="F4310" s="35" t="str">
        <f t="shared" si="336"/>
        <v>Thursday</v>
      </c>
      <c r="G4310" s="35">
        <f t="shared" si="337"/>
        <v>6</v>
      </c>
      <c r="H4310" s="34">
        <f>CONVERT(INDEX(Htg_StPt_Sch_EZ!$C$4:$I$27,MATCH(Schedules_8760!$C4310,Htg_StPt_Sch_EZ!$B$4:$B$27,0),MATCH(Schedules_8760!$F4310,Htg_StPt_Sch_EZ!$C$3:$I$3,0)),"F","C")</f>
        <v>20.555555555555554</v>
      </c>
      <c r="I4310" s="34">
        <f>CONVERT(INDEX(Htg_StPt_Sch_EZ!$C$31:$I$54,MATCH(Schedules_8760!$C4310,Htg_StPt_Sch_EZ!$B$31:$B$54,0),MATCH(Schedules_8760!$F4310,Htg_StPt_Sch_EZ!$C$30:$I$30,0)),"F","C")</f>
        <v>19.444444444444443</v>
      </c>
      <c r="J4310" s="34">
        <f>CONVERT(INDEX(Clg_StPt_Sch_EZ!$C$4:$I$27,MATCH(Schedules_8760!$C4310,Clg_StPt_Sch_EZ!$B$4:$B$27,0),MATCH(Schedules_8760!$F4310,Clg_StPt_Sch_EZ!$C$3:$I$3,0)),"F","C")</f>
        <v>25.555555555555554</v>
      </c>
      <c r="K4310" s="34">
        <f>CONVERT(INDEX(Clg_StPt_Sch_EZ!$C$31:$I$54,MATCH(Schedules_8760!$C4310,Clg_StPt_Sch_EZ!$B$31:$B$54,0),MATCH(Schedules_8760!$F4310,Clg_StPt_Sch_EZ!$C$30:$I$30,0)),"F","C")</f>
        <v>25</v>
      </c>
      <c r="L4310" s="34">
        <f>CONVERT(INDEX(DHW_StPt_Sch_EZ!$C$4:$I$27,MATCH(Schedules_8760!$C4310,DHW_StPt_Sch_EZ!$B$4:$B$27,0),MATCH(Schedules_8760!$F4310,DHW_StPt_Sch_EZ!$C$3:$I$3,0)),"F","C")</f>
        <v>53.333333333333329</v>
      </c>
      <c r="M4310" s="34">
        <f>CONVERT(INDEX(DHW_StPt_Sch_EZ!$C$31:$I$54,MATCH(Schedules_8760!$C4310,DHW_StPt_Sch_EZ!$B$31:$B$54,0),MATCH(Schedules_8760!$F4310,DHW_StPt_Sch_EZ!$C$30:$I$30,0)),"F","C")</f>
        <v>53.333333333333329</v>
      </c>
      <c r="N4310" s="12"/>
      <c r="O4310" s="12"/>
      <c r="P4310" s="12"/>
    </row>
    <row r="4311" spans="1:16" x14ac:dyDescent="0.25">
      <c r="A4311" s="35">
        <v>4310</v>
      </c>
      <c r="B4311" s="89">
        <v>180.54166666666671</v>
      </c>
      <c r="C4311" s="35">
        <f t="shared" si="335"/>
        <v>14</v>
      </c>
      <c r="D4311" s="35">
        <f t="shared" si="338"/>
        <v>180</v>
      </c>
      <c r="E4311" s="35">
        <f t="shared" si="339"/>
        <v>5</v>
      </c>
      <c r="F4311" s="35" t="str">
        <f t="shared" si="336"/>
        <v>Thursday</v>
      </c>
      <c r="G4311" s="35">
        <f t="shared" si="337"/>
        <v>6</v>
      </c>
      <c r="H4311" s="34">
        <f>CONVERT(INDEX(Htg_StPt_Sch_EZ!$C$4:$I$27,MATCH(Schedules_8760!$C4311,Htg_StPt_Sch_EZ!$B$4:$B$27,0),MATCH(Schedules_8760!$F4311,Htg_StPt_Sch_EZ!$C$3:$I$3,0)),"F","C")</f>
        <v>20.555555555555554</v>
      </c>
      <c r="I4311" s="34">
        <f>CONVERT(INDEX(Htg_StPt_Sch_EZ!$C$31:$I$54,MATCH(Schedules_8760!$C4311,Htg_StPt_Sch_EZ!$B$31:$B$54,0),MATCH(Schedules_8760!$F4311,Htg_StPt_Sch_EZ!$C$30:$I$30,0)),"F","C")</f>
        <v>19.444444444444443</v>
      </c>
      <c r="J4311" s="34">
        <f>CONVERT(INDEX(Clg_StPt_Sch_EZ!$C$4:$I$27,MATCH(Schedules_8760!$C4311,Clg_StPt_Sch_EZ!$B$4:$B$27,0),MATCH(Schedules_8760!$F4311,Clg_StPt_Sch_EZ!$C$3:$I$3,0)),"F","C")</f>
        <v>25.555555555555554</v>
      </c>
      <c r="K4311" s="34">
        <f>CONVERT(INDEX(Clg_StPt_Sch_EZ!$C$31:$I$54,MATCH(Schedules_8760!$C4311,Clg_StPt_Sch_EZ!$B$31:$B$54,0),MATCH(Schedules_8760!$F4311,Clg_StPt_Sch_EZ!$C$30:$I$30,0)),"F","C")</f>
        <v>25</v>
      </c>
      <c r="L4311" s="34">
        <f>CONVERT(INDEX(DHW_StPt_Sch_EZ!$C$4:$I$27,MATCH(Schedules_8760!$C4311,DHW_StPt_Sch_EZ!$B$4:$B$27,0),MATCH(Schedules_8760!$F4311,DHW_StPt_Sch_EZ!$C$3:$I$3,0)),"F","C")</f>
        <v>53.333333333333329</v>
      </c>
      <c r="M4311" s="34">
        <f>CONVERT(INDEX(DHW_StPt_Sch_EZ!$C$31:$I$54,MATCH(Schedules_8760!$C4311,DHW_StPt_Sch_EZ!$B$31:$B$54,0),MATCH(Schedules_8760!$F4311,DHW_StPt_Sch_EZ!$C$30:$I$30,0)),"F","C")</f>
        <v>53.333333333333329</v>
      </c>
      <c r="N4311" s="12"/>
      <c r="O4311" s="12"/>
      <c r="P4311" s="12"/>
    </row>
    <row r="4312" spans="1:16" x14ac:dyDescent="0.25">
      <c r="A4312" s="35">
        <v>4311</v>
      </c>
      <c r="B4312" s="89">
        <v>180.58333333333329</v>
      </c>
      <c r="C4312" s="35">
        <f t="shared" si="335"/>
        <v>15</v>
      </c>
      <c r="D4312" s="35">
        <f t="shared" si="338"/>
        <v>180</v>
      </c>
      <c r="E4312" s="35">
        <f t="shared" si="339"/>
        <v>5</v>
      </c>
      <c r="F4312" s="35" t="str">
        <f t="shared" si="336"/>
        <v>Thursday</v>
      </c>
      <c r="G4312" s="35">
        <f t="shared" si="337"/>
        <v>6</v>
      </c>
      <c r="H4312" s="34">
        <f>CONVERT(INDEX(Htg_StPt_Sch_EZ!$C$4:$I$27,MATCH(Schedules_8760!$C4312,Htg_StPt_Sch_EZ!$B$4:$B$27,0),MATCH(Schedules_8760!$F4312,Htg_StPt_Sch_EZ!$C$3:$I$3,0)),"F","C")</f>
        <v>20.555555555555554</v>
      </c>
      <c r="I4312" s="34">
        <f>CONVERT(INDEX(Htg_StPt_Sch_EZ!$C$31:$I$54,MATCH(Schedules_8760!$C4312,Htg_StPt_Sch_EZ!$B$31:$B$54,0),MATCH(Schedules_8760!$F4312,Htg_StPt_Sch_EZ!$C$30:$I$30,0)),"F","C")</f>
        <v>21.111111111111111</v>
      </c>
      <c r="J4312" s="34">
        <f>CONVERT(INDEX(Clg_StPt_Sch_EZ!$C$4:$I$27,MATCH(Schedules_8760!$C4312,Clg_StPt_Sch_EZ!$B$4:$B$27,0),MATCH(Schedules_8760!$F4312,Clg_StPt_Sch_EZ!$C$3:$I$3,0)),"F","C")</f>
        <v>25.555555555555554</v>
      </c>
      <c r="K4312" s="34">
        <f>CONVERT(INDEX(Clg_StPt_Sch_EZ!$C$31:$I$54,MATCH(Schedules_8760!$C4312,Clg_StPt_Sch_EZ!$B$31:$B$54,0),MATCH(Schedules_8760!$F4312,Clg_StPt_Sch_EZ!$C$30:$I$30,0)),"F","C")</f>
        <v>25</v>
      </c>
      <c r="L4312" s="34">
        <f>CONVERT(INDEX(DHW_StPt_Sch_EZ!$C$4:$I$27,MATCH(Schedules_8760!$C4312,DHW_StPt_Sch_EZ!$B$4:$B$27,0),MATCH(Schedules_8760!$F4312,DHW_StPt_Sch_EZ!$C$3:$I$3,0)),"F","C")</f>
        <v>53.333333333333329</v>
      </c>
      <c r="M4312" s="34">
        <f>CONVERT(INDEX(DHW_StPt_Sch_EZ!$C$31:$I$54,MATCH(Schedules_8760!$C4312,DHW_StPt_Sch_EZ!$B$31:$B$54,0),MATCH(Schedules_8760!$F4312,DHW_StPt_Sch_EZ!$C$30:$I$30,0)),"F","C")</f>
        <v>53.333333333333329</v>
      </c>
      <c r="N4312" s="12"/>
      <c r="O4312" s="12"/>
      <c r="P4312" s="12"/>
    </row>
    <row r="4313" spans="1:16" x14ac:dyDescent="0.25">
      <c r="A4313" s="35">
        <v>4312</v>
      </c>
      <c r="B4313" s="89">
        <v>180.625</v>
      </c>
      <c r="C4313" s="35">
        <f t="shared" si="335"/>
        <v>16</v>
      </c>
      <c r="D4313" s="35">
        <f t="shared" si="338"/>
        <v>180</v>
      </c>
      <c r="E4313" s="35">
        <f t="shared" si="339"/>
        <v>5</v>
      </c>
      <c r="F4313" s="35" t="str">
        <f t="shared" si="336"/>
        <v>Thursday</v>
      </c>
      <c r="G4313" s="35">
        <f t="shared" si="337"/>
        <v>6</v>
      </c>
      <c r="H4313" s="34">
        <f>CONVERT(INDEX(Htg_StPt_Sch_EZ!$C$4:$I$27,MATCH(Schedules_8760!$C4313,Htg_StPt_Sch_EZ!$B$4:$B$27,0),MATCH(Schedules_8760!$F4313,Htg_StPt_Sch_EZ!$C$3:$I$3,0)),"F","C")</f>
        <v>20.555555555555554</v>
      </c>
      <c r="I4313" s="34">
        <f>CONVERT(INDEX(Htg_StPt_Sch_EZ!$C$31:$I$54,MATCH(Schedules_8760!$C4313,Htg_StPt_Sch_EZ!$B$31:$B$54,0),MATCH(Schedules_8760!$F4313,Htg_StPt_Sch_EZ!$C$30:$I$30,0)),"F","C")</f>
        <v>21.111111111111111</v>
      </c>
      <c r="J4313" s="34">
        <f>CONVERT(INDEX(Clg_StPt_Sch_EZ!$C$4:$I$27,MATCH(Schedules_8760!$C4313,Clg_StPt_Sch_EZ!$B$4:$B$27,0),MATCH(Schedules_8760!$F4313,Clg_StPt_Sch_EZ!$C$3:$I$3,0)),"F","C")</f>
        <v>25.555555555555554</v>
      </c>
      <c r="K4313" s="34">
        <f>CONVERT(INDEX(Clg_StPt_Sch_EZ!$C$31:$I$54,MATCH(Schedules_8760!$C4313,Clg_StPt_Sch_EZ!$B$31:$B$54,0),MATCH(Schedules_8760!$F4313,Clg_StPt_Sch_EZ!$C$30:$I$30,0)),"F","C")</f>
        <v>25</v>
      </c>
      <c r="L4313" s="34">
        <f>CONVERT(INDEX(DHW_StPt_Sch_EZ!$C$4:$I$27,MATCH(Schedules_8760!$C4313,DHW_StPt_Sch_EZ!$B$4:$B$27,0),MATCH(Schedules_8760!$F4313,DHW_StPt_Sch_EZ!$C$3:$I$3,0)),"F","C")</f>
        <v>53.333333333333329</v>
      </c>
      <c r="M4313" s="34">
        <f>CONVERT(INDEX(DHW_StPt_Sch_EZ!$C$31:$I$54,MATCH(Schedules_8760!$C4313,DHW_StPt_Sch_EZ!$B$31:$B$54,0),MATCH(Schedules_8760!$F4313,DHW_StPt_Sch_EZ!$C$30:$I$30,0)),"F","C")</f>
        <v>53.333333333333329</v>
      </c>
      <c r="N4313" s="12"/>
      <c r="O4313" s="12"/>
      <c r="P4313" s="12"/>
    </row>
    <row r="4314" spans="1:16" x14ac:dyDescent="0.25">
      <c r="A4314" s="35">
        <v>4313</v>
      </c>
      <c r="B4314" s="89">
        <v>180.66666666666671</v>
      </c>
      <c r="C4314" s="35">
        <f t="shared" si="335"/>
        <v>17</v>
      </c>
      <c r="D4314" s="35">
        <f t="shared" si="338"/>
        <v>180</v>
      </c>
      <c r="E4314" s="35">
        <f t="shared" si="339"/>
        <v>5</v>
      </c>
      <c r="F4314" s="35" t="str">
        <f t="shared" si="336"/>
        <v>Thursday</v>
      </c>
      <c r="G4314" s="35">
        <f t="shared" si="337"/>
        <v>6</v>
      </c>
      <c r="H4314" s="34">
        <f>CONVERT(INDEX(Htg_StPt_Sch_EZ!$C$4:$I$27,MATCH(Schedules_8760!$C4314,Htg_StPt_Sch_EZ!$B$4:$B$27,0),MATCH(Schedules_8760!$F4314,Htg_StPt_Sch_EZ!$C$3:$I$3,0)),"F","C")</f>
        <v>20.555555555555554</v>
      </c>
      <c r="I4314" s="34">
        <f>CONVERT(INDEX(Htg_StPt_Sch_EZ!$C$31:$I$54,MATCH(Schedules_8760!$C4314,Htg_StPt_Sch_EZ!$B$31:$B$54,0),MATCH(Schedules_8760!$F4314,Htg_StPt_Sch_EZ!$C$30:$I$30,0)),"F","C")</f>
        <v>17.777777777777779</v>
      </c>
      <c r="J4314" s="34">
        <f>CONVERT(INDEX(Clg_StPt_Sch_EZ!$C$4:$I$27,MATCH(Schedules_8760!$C4314,Clg_StPt_Sch_EZ!$B$4:$B$27,0),MATCH(Schedules_8760!$F4314,Clg_StPt_Sch_EZ!$C$3:$I$3,0)),"F","C")</f>
        <v>25.555555555555554</v>
      </c>
      <c r="K4314" s="34">
        <f>CONVERT(INDEX(Clg_StPt_Sch_EZ!$C$31:$I$54,MATCH(Schedules_8760!$C4314,Clg_StPt_Sch_EZ!$B$31:$B$54,0),MATCH(Schedules_8760!$F4314,Clg_StPt_Sch_EZ!$C$30:$I$30,0)),"F","C")</f>
        <v>25</v>
      </c>
      <c r="L4314" s="34">
        <f>CONVERT(INDEX(DHW_StPt_Sch_EZ!$C$4:$I$27,MATCH(Schedules_8760!$C4314,DHW_StPt_Sch_EZ!$B$4:$B$27,0),MATCH(Schedules_8760!$F4314,DHW_StPt_Sch_EZ!$C$3:$I$3,0)),"F","C")</f>
        <v>53.333333333333329</v>
      </c>
      <c r="M4314" s="34">
        <f>CONVERT(INDEX(DHW_StPt_Sch_EZ!$C$31:$I$54,MATCH(Schedules_8760!$C4314,DHW_StPt_Sch_EZ!$B$31:$B$54,0),MATCH(Schedules_8760!$F4314,DHW_StPt_Sch_EZ!$C$30:$I$30,0)),"F","C")</f>
        <v>53.333333333333329</v>
      </c>
      <c r="N4314" s="12"/>
      <c r="O4314" s="12"/>
      <c r="P4314" s="12"/>
    </row>
    <row r="4315" spans="1:16" x14ac:dyDescent="0.25">
      <c r="A4315" s="35">
        <v>4314</v>
      </c>
      <c r="B4315" s="89">
        <v>180.70833333333329</v>
      </c>
      <c r="C4315" s="35">
        <f t="shared" si="335"/>
        <v>18</v>
      </c>
      <c r="D4315" s="35">
        <f t="shared" si="338"/>
        <v>180</v>
      </c>
      <c r="E4315" s="35">
        <f t="shared" si="339"/>
        <v>5</v>
      </c>
      <c r="F4315" s="35" t="str">
        <f t="shared" si="336"/>
        <v>Thursday</v>
      </c>
      <c r="G4315" s="35">
        <f t="shared" si="337"/>
        <v>6</v>
      </c>
      <c r="H4315" s="34">
        <f>CONVERT(INDEX(Htg_StPt_Sch_EZ!$C$4:$I$27,MATCH(Schedules_8760!$C4315,Htg_StPt_Sch_EZ!$B$4:$B$27,0),MATCH(Schedules_8760!$F4315,Htg_StPt_Sch_EZ!$C$3:$I$3,0)),"F","C")</f>
        <v>20.555555555555554</v>
      </c>
      <c r="I4315" s="34">
        <f>CONVERT(INDEX(Htg_StPt_Sch_EZ!$C$31:$I$54,MATCH(Schedules_8760!$C4315,Htg_StPt_Sch_EZ!$B$31:$B$54,0),MATCH(Schedules_8760!$F4315,Htg_StPt_Sch_EZ!$C$30:$I$30,0)),"F","C")</f>
        <v>17.777777777777779</v>
      </c>
      <c r="J4315" s="34">
        <f>CONVERT(INDEX(Clg_StPt_Sch_EZ!$C$4:$I$27,MATCH(Schedules_8760!$C4315,Clg_StPt_Sch_EZ!$B$4:$B$27,0),MATCH(Schedules_8760!$F4315,Clg_StPt_Sch_EZ!$C$3:$I$3,0)),"F","C")</f>
        <v>25.555555555555554</v>
      </c>
      <c r="K4315" s="34">
        <f>CONVERT(INDEX(Clg_StPt_Sch_EZ!$C$31:$I$54,MATCH(Schedules_8760!$C4315,Clg_StPt_Sch_EZ!$B$31:$B$54,0),MATCH(Schedules_8760!$F4315,Clg_StPt_Sch_EZ!$C$30:$I$30,0)),"F","C")</f>
        <v>28.333333333333332</v>
      </c>
      <c r="L4315" s="34">
        <f>CONVERT(INDEX(DHW_StPt_Sch_EZ!$C$4:$I$27,MATCH(Schedules_8760!$C4315,DHW_StPt_Sch_EZ!$B$4:$B$27,0),MATCH(Schedules_8760!$F4315,DHW_StPt_Sch_EZ!$C$3:$I$3,0)),"F","C")</f>
        <v>53.333333333333329</v>
      </c>
      <c r="M4315" s="34">
        <f>CONVERT(INDEX(DHW_StPt_Sch_EZ!$C$31:$I$54,MATCH(Schedules_8760!$C4315,DHW_StPt_Sch_EZ!$B$31:$B$54,0),MATCH(Schedules_8760!$F4315,DHW_StPt_Sch_EZ!$C$30:$I$30,0)),"F","C")</f>
        <v>53.333333333333329</v>
      </c>
      <c r="N4315" s="12"/>
      <c r="O4315" s="12"/>
      <c r="P4315" s="12"/>
    </row>
    <row r="4316" spans="1:16" x14ac:dyDescent="0.25">
      <c r="A4316" s="35">
        <v>4315</v>
      </c>
      <c r="B4316" s="89">
        <v>180.75</v>
      </c>
      <c r="C4316" s="35">
        <f t="shared" si="335"/>
        <v>19</v>
      </c>
      <c r="D4316" s="35">
        <f t="shared" si="338"/>
        <v>180</v>
      </c>
      <c r="E4316" s="35">
        <f t="shared" si="339"/>
        <v>5</v>
      </c>
      <c r="F4316" s="35" t="str">
        <f t="shared" si="336"/>
        <v>Thursday</v>
      </c>
      <c r="G4316" s="35">
        <f t="shared" si="337"/>
        <v>6</v>
      </c>
      <c r="H4316" s="34">
        <f>CONVERT(INDEX(Htg_StPt_Sch_EZ!$C$4:$I$27,MATCH(Schedules_8760!$C4316,Htg_StPt_Sch_EZ!$B$4:$B$27,0),MATCH(Schedules_8760!$F4316,Htg_StPt_Sch_EZ!$C$3:$I$3,0)),"F","C")</f>
        <v>20.555555555555554</v>
      </c>
      <c r="I4316" s="34">
        <f>CONVERT(INDEX(Htg_StPt_Sch_EZ!$C$31:$I$54,MATCH(Schedules_8760!$C4316,Htg_StPt_Sch_EZ!$B$31:$B$54,0),MATCH(Schedules_8760!$F4316,Htg_StPt_Sch_EZ!$C$30:$I$30,0)),"F","C")</f>
        <v>18.333333333333332</v>
      </c>
      <c r="J4316" s="34">
        <f>CONVERT(INDEX(Clg_StPt_Sch_EZ!$C$4:$I$27,MATCH(Schedules_8760!$C4316,Clg_StPt_Sch_EZ!$B$4:$B$27,0),MATCH(Schedules_8760!$F4316,Clg_StPt_Sch_EZ!$C$3:$I$3,0)),"F","C")</f>
        <v>25.555555555555554</v>
      </c>
      <c r="K4316" s="34">
        <f>CONVERT(INDEX(Clg_StPt_Sch_EZ!$C$31:$I$54,MATCH(Schedules_8760!$C4316,Clg_StPt_Sch_EZ!$B$31:$B$54,0),MATCH(Schedules_8760!$F4316,Clg_StPt_Sch_EZ!$C$30:$I$30,0)),"F","C")</f>
        <v>28.333333333333332</v>
      </c>
      <c r="L4316" s="34">
        <f>CONVERT(INDEX(DHW_StPt_Sch_EZ!$C$4:$I$27,MATCH(Schedules_8760!$C4316,DHW_StPt_Sch_EZ!$B$4:$B$27,0),MATCH(Schedules_8760!$F4316,DHW_StPt_Sch_EZ!$C$3:$I$3,0)),"F","C")</f>
        <v>53.333333333333329</v>
      </c>
      <c r="M4316" s="34">
        <f>CONVERT(INDEX(DHW_StPt_Sch_EZ!$C$31:$I$54,MATCH(Schedules_8760!$C4316,DHW_StPt_Sch_EZ!$B$31:$B$54,0),MATCH(Schedules_8760!$F4316,DHW_StPt_Sch_EZ!$C$30:$I$30,0)),"F","C")</f>
        <v>53.333333333333329</v>
      </c>
      <c r="N4316" s="12"/>
      <c r="O4316" s="12"/>
      <c r="P4316" s="12"/>
    </row>
    <row r="4317" spans="1:16" x14ac:dyDescent="0.25">
      <c r="A4317" s="35">
        <v>4316</v>
      </c>
      <c r="B4317" s="89">
        <v>180.79166666666671</v>
      </c>
      <c r="C4317" s="35">
        <f t="shared" si="335"/>
        <v>20</v>
      </c>
      <c r="D4317" s="35">
        <f t="shared" si="338"/>
        <v>180</v>
      </c>
      <c r="E4317" s="35">
        <f t="shared" si="339"/>
        <v>5</v>
      </c>
      <c r="F4317" s="35" t="str">
        <f t="shared" si="336"/>
        <v>Thursday</v>
      </c>
      <c r="G4317" s="35">
        <f t="shared" si="337"/>
        <v>6</v>
      </c>
      <c r="H4317" s="34">
        <f>CONVERT(INDEX(Htg_StPt_Sch_EZ!$C$4:$I$27,MATCH(Schedules_8760!$C4317,Htg_StPt_Sch_EZ!$B$4:$B$27,0),MATCH(Schedules_8760!$F4317,Htg_StPt_Sch_EZ!$C$3:$I$3,0)),"F","C")</f>
        <v>20.555555555555554</v>
      </c>
      <c r="I4317" s="34">
        <f>CONVERT(INDEX(Htg_StPt_Sch_EZ!$C$31:$I$54,MATCH(Schedules_8760!$C4317,Htg_StPt_Sch_EZ!$B$31:$B$54,0),MATCH(Schedules_8760!$F4317,Htg_StPt_Sch_EZ!$C$30:$I$30,0)),"F","C")</f>
        <v>18.888888888888889</v>
      </c>
      <c r="J4317" s="34">
        <f>CONVERT(INDEX(Clg_StPt_Sch_EZ!$C$4:$I$27,MATCH(Schedules_8760!$C4317,Clg_StPt_Sch_EZ!$B$4:$B$27,0),MATCH(Schedules_8760!$F4317,Clg_StPt_Sch_EZ!$C$3:$I$3,0)),"F","C")</f>
        <v>25.555555555555554</v>
      </c>
      <c r="K4317" s="34">
        <f>CONVERT(INDEX(Clg_StPt_Sch_EZ!$C$31:$I$54,MATCH(Schedules_8760!$C4317,Clg_StPt_Sch_EZ!$B$31:$B$54,0),MATCH(Schedules_8760!$F4317,Clg_StPt_Sch_EZ!$C$30:$I$30,0)),"F","C")</f>
        <v>28.333333333333332</v>
      </c>
      <c r="L4317" s="34">
        <f>CONVERT(INDEX(DHW_StPt_Sch_EZ!$C$4:$I$27,MATCH(Schedules_8760!$C4317,DHW_StPt_Sch_EZ!$B$4:$B$27,0),MATCH(Schedules_8760!$F4317,DHW_StPt_Sch_EZ!$C$3:$I$3,0)),"F","C")</f>
        <v>53.333333333333329</v>
      </c>
      <c r="M4317" s="34">
        <f>CONVERT(INDEX(DHW_StPt_Sch_EZ!$C$31:$I$54,MATCH(Schedules_8760!$C4317,DHW_StPt_Sch_EZ!$B$31:$B$54,0),MATCH(Schedules_8760!$F4317,DHW_StPt_Sch_EZ!$C$30:$I$30,0)),"F","C")</f>
        <v>53.333333333333329</v>
      </c>
      <c r="N4317" s="12"/>
      <c r="O4317" s="12"/>
      <c r="P4317" s="12"/>
    </row>
    <row r="4318" spans="1:16" x14ac:dyDescent="0.25">
      <c r="A4318" s="35">
        <v>4317</v>
      </c>
      <c r="B4318" s="89">
        <v>180.83333333333329</v>
      </c>
      <c r="C4318" s="35">
        <f t="shared" si="335"/>
        <v>21</v>
      </c>
      <c r="D4318" s="35">
        <f t="shared" si="338"/>
        <v>180</v>
      </c>
      <c r="E4318" s="35">
        <f t="shared" si="339"/>
        <v>5</v>
      </c>
      <c r="F4318" s="35" t="str">
        <f t="shared" si="336"/>
        <v>Thursday</v>
      </c>
      <c r="G4318" s="35">
        <f t="shared" si="337"/>
        <v>6</v>
      </c>
      <c r="H4318" s="34">
        <f>CONVERT(INDEX(Htg_StPt_Sch_EZ!$C$4:$I$27,MATCH(Schedules_8760!$C4318,Htg_StPt_Sch_EZ!$B$4:$B$27,0),MATCH(Schedules_8760!$F4318,Htg_StPt_Sch_EZ!$C$3:$I$3,0)),"F","C")</f>
        <v>20.555555555555554</v>
      </c>
      <c r="I4318" s="34">
        <f>CONVERT(INDEX(Htg_StPt_Sch_EZ!$C$31:$I$54,MATCH(Schedules_8760!$C4318,Htg_StPt_Sch_EZ!$B$31:$B$54,0),MATCH(Schedules_8760!$F4318,Htg_StPt_Sch_EZ!$C$30:$I$30,0)),"F","C")</f>
        <v>19.444444444444443</v>
      </c>
      <c r="J4318" s="34">
        <f>CONVERT(INDEX(Clg_StPt_Sch_EZ!$C$4:$I$27,MATCH(Schedules_8760!$C4318,Clg_StPt_Sch_EZ!$B$4:$B$27,0),MATCH(Schedules_8760!$F4318,Clg_StPt_Sch_EZ!$C$3:$I$3,0)),"F","C")</f>
        <v>25.555555555555554</v>
      </c>
      <c r="K4318" s="34">
        <f>CONVERT(INDEX(Clg_StPt_Sch_EZ!$C$31:$I$54,MATCH(Schedules_8760!$C4318,Clg_StPt_Sch_EZ!$B$31:$B$54,0),MATCH(Schedules_8760!$F4318,Clg_StPt_Sch_EZ!$C$30:$I$30,0)),"F","C")</f>
        <v>28.333333333333332</v>
      </c>
      <c r="L4318" s="34">
        <f>CONVERT(INDEX(DHW_StPt_Sch_EZ!$C$4:$I$27,MATCH(Schedules_8760!$C4318,DHW_StPt_Sch_EZ!$B$4:$B$27,0),MATCH(Schedules_8760!$F4318,DHW_StPt_Sch_EZ!$C$3:$I$3,0)),"F","C")</f>
        <v>53.333333333333329</v>
      </c>
      <c r="M4318" s="34">
        <f>CONVERT(INDEX(DHW_StPt_Sch_EZ!$C$31:$I$54,MATCH(Schedules_8760!$C4318,DHW_StPt_Sch_EZ!$B$31:$B$54,0),MATCH(Schedules_8760!$F4318,DHW_StPt_Sch_EZ!$C$30:$I$30,0)),"F","C")</f>
        <v>53.333333333333329</v>
      </c>
      <c r="N4318" s="12"/>
      <c r="O4318" s="12"/>
      <c r="P4318" s="12"/>
    </row>
    <row r="4319" spans="1:16" x14ac:dyDescent="0.25">
      <c r="A4319" s="35">
        <v>4318</v>
      </c>
      <c r="B4319" s="89">
        <v>180.875</v>
      </c>
      <c r="C4319" s="35">
        <f t="shared" si="335"/>
        <v>22</v>
      </c>
      <c r="D4319" s="35">
        <f t="shared" si="338"/>
        <v>180</v>
      </c>
      <c r="E4319" s="35">
        <f t="shared" si="339"/>
        <v>5</v>
      </c>
      <c r="F4319" s="35" t="str">
        <f t="shared" si="336"/>
        <v>Thursday</v>
      </c>
      <c r="G4319" s="35">
        <f t="shared" si="337"/>
        <v>6</v>
      </c>
      <c r="H4319" s="34">
        <f>CONVERT(INDEX(Htg_StPt_Sch_EZ!$C$4:$I$27,MATCH(Schedules_8760!$C4319,Htg_StPt_Sch_EZ!$B$4:$B$27,0),MATCH(Schedules_8760!$F4319,Htg_StPt_Sch_EZ!$C$3:$I$3,0)),"F","C")</f>
        <v>20.555555555555554</v>
      </c>
      <c r="I4319" s="34">
        <f>CONVERT(INDEX(Htg_StPt_Sch_EZ!$C$31:$I$54,MATCH(Schedules_8760!$C4319,Htg_StPt_Sch_EZ!$B$31:$B$54,0),MATCH(Schedules_8760!$F4319,Htg_StPt_Sch_EZ!$C$30:$I$30,0)),"F","C")</f>
        <v>19.444444444444443</v>
      </c>
      <c r="J4319" s="34">
        <f>CONVERT(INDEX(Clg_StPt_Sch_EZ!$C$4:$I$27,MATCH(Schedules_8760!$C4319,Clg_StPt_Sch_EZ!$B$4:$B$27,0),MATCH(Schedules_8760!$F4319,Clg_StPt_Sch_EZ!$C$3:$I$3,0)),"F","C")</f>
        <v>25.555555555555554</v>
      </c>
      <c r="K4319" s="34">
        <f>CONVERT(INDEX(Clg_StPt_Sch_EZ!$C$31:$I$54,MATCH(Schedules_8760!$C4319,Clg_StPt_Sch_EZ!$B$31:$B$54,0),MATCH(Schedules_8760!$F4319,Clg_StPt_Sch_EZ!$C$30:$I$30,0)),"F","C")</f>
        <v>28.333333333333332</v>
      </c>
      <c r="L4319" s="34">
        <f>CONVERT(INDEX(DHW_StPt_Sch_EZ!$C$4:$I$27,MATCH(Schedules_8760!$C4319,DHW_StPt_Sch_EZ!$B$4:$B$27,0),MATCH(Schedules_8760!$F4319,DHW_StPt_Sch_EZ!$C$3:$I$3,0)),"F","C")</f>
        <v>53.333333333333329</v>
      </c>
      <c r="M4319" s="34">
        <f>CONVERT(INDEX(DHW_StPt_Sch_EZ!$C$31:$I$54,MATCH(Schedules_8760!$C4319,DHW_StPt_Sch_EZ!$B$31:$B$54,0),MATCH(Schedules_8760!$F4319,DHW_StPt_Sch_EZ!$C$30:$I$30,0)),"F","C")</f>
        <v>53.333333333333329</v>
      </c>
      <c r="N4319" s="12"/>
      <c r="O4319" s="12"/>
      <c r="P4319" s="12"/>
    </row>
    <row r="4320" spans="1:16" x14ac:dyDescent="0.25">
      <c r="A4320" s="35">
        <v>4319</v>
      </c>
      <c r="B4320" s="89">
        <v>180.91666666666671</v>
      </c>
      <c r="C4320" s="35">
        <f t="shared" si="335"/>
        <v>23</v>
      </c>
      <c r="D4320" s="35">
        <f t="shared" si="338"/>
        <v>180</v>
      </c>
      <c r="E4320" s="35">
        <f t="shared" si="339"/>
        <v>5</v>
      </c>
      <c r="F4320" s="35" t="str">
        <f t="shared" si="336"/>
        <v>Thursday</v>
      </c>
      <c r="G4320" s="35">
        <f t="shared" si="337"/>
        <v>6</v>
      </c>
      <c r="H4320" s="34">
        <f>CONVERT(INDEX(Htg_StPt_Sch_EZ!$C$4:$I$27,MATCH(Schedules_8760!$C4320,Htg_StPt_Sch_EZ!$B$4:$B$27,0),MATCH(Schedules_8760!$F4320,Htg_StPt_Sch_EZ!$C$3:$I$3,0)),"F","C")</f>
        <v>20.555555555555554</v>
      </c>
      <c r="I4320" s="34">
        <f>CONVERT(INDEX(Htg_StPt_Sch_EZ!$C$31:$I$54,MATCH(Schedules_8760!$C4320,Htg_StPt_Sch_EZ!$B$31:$B$54,0),MATCH(Schedules_8760!$F4320,Htg_StPt_Sch_EZ!$C$30:$I$30,0)),"F","C")</f>
        <v>19.444444444444443</v>
      </c>
      <c r="J4320" s="34">
        <f>CONVERT(INDEX(Clg_StPt_Sch_EZ!$C$4:$I$27,MATCH(Schedules_8760!$C4320,Clg_StPt_Sch_EZ!$B$4:$B$27,0),MATCH(Schedules_8760!$F4320,Clg_StPt_Sch_EZ!$C$3:$I$3,0)),"F","C")</f>
        <v>25.555555555555554</v>
      </c>
      <c r="K4320" s="34">
        <f>CONVERT(INDEX(Clg_StPt_Sch_EZ!$C$31:$I$54,MATCH(Schedules_8760!$C4320,Clg_StPt_Sch_EZ!$B$31:$B$54,0),MATCH(Schedules_8760!$F4320,Clg_StPt_Sch_EZ!$C$30:$I$30,0)),"F","C")</f>
        <v>28.333333333333332</v>
      </c>
      <c r="L4320" s="34">
        <f>CONVERT(INDEX(DHW_StPt_Sch_EZ!$C$4:$I$27,MATCH(Schedules_8760!$C4320,DHW_StPt_Sch_EZ!$B$4:$B$27,0),MATCH(Schedules_8760!$F4320,DHW_StPt_Sch_EZ!$C$3:$I$3,0)),"F","C")</f>
        <v>53.333333333333329</v>
      </c>
      <c r="M4320" s="34">
        <f>CONVERT(INDEX(DHW_StPt_Sch_EZ!$C$31:$I$54,MATCH(Schedules_8760!$C4320,DHW_StPt_Sch_EZ!$B$31:$B$54,0),MATCH(Schedules_8760!$F4320,DHW_StPt_Sch_EZ!$C$30:$I$30,0)),"F","C")</f>
        <v>53.333333333333329</v>
      </c>
      <c r="N4320" s="12"/>
      <c r="O4320" s="12"/>
      <c r="P4320" s="12"/>
    </row>
    <row r="4321" spans="1:16" x14ac:dyDescent="0.25">
      <c r="A4321" s="35">
        <v>4320</v>
      </c>
      <c r="B4321" s="89">
        <v>180.95833333333329</v>
      </c>
      <c r="C4321" s="35">
        <f t="shared" si="335"/>
        <v>24</v>
      </c>
      <c r="D4321" s="35">
        <f t="shared" si="338"/>
        <v>180</v>
      </c>
      <c r="E4321" s="35">
        <f t="shared" si="339"/>
        <v>5</v>
      </c>
      <c r="F4321" s="35" t="str">
        <f t="shared" si="336"/>
        <v>Thursday</v>
      </c>
      <c r="G4321" s="35">
        <f t="shared" si="337"/>
        <v>6</v>
      </c>
      <c r="H4321" s="34">
        <f>CONVERT(INDEX(Htg_StPt_Sch_EZ!$C$4:$I$27,MATCH(Schedules_8760!$C4321,Htg_StPt_Sch_EZ!$B$4:$B$27,0),MATCH(Schedules_8760!$F4321,Htg_StPt_Sch_EZ!$C$3:$I$3,0)),"F","C")</f>
        <v>20.555555555555554</v>
      </c>
      <c r="I4321" s="34">
        <f>CONVERT(INDEX(Htg_StPt_Sch_EZ!$C$31:$I$54,MATCH(Schedules_8760!$C4321,Htg_StPt_Sch_EZ!$B$31:$B$54,0),MATCH(Schedules_8760!$F4321,Htg_StPt_Sch_EZ!$C$30:$I$30,0)),"F","C")</f>
        <v>19.444444444444443</v>
      </c>
      <c r="J4321" s="34">
        <f>CONVERT(INDEX(Clg_StPt_Sch_EZ!$C$4:$I$27,MATCH(Schedules_8760!$C4321,Clg_StPt_Sch_EZ!$B$4:$B$27,0),MATCH(Schedules_8760!$F4321,Clg_StPt_Sch_EZ!$C$3:$I$3,0)),"F","C")</f>
        <v>25.555555555555554</v>
      </c>
      <c r="K4321" s="34">
        <f>CONVERT(INDEX(Clg_StPt_Sch_EZ!$C$31:$I$54,MATCH(Schedules_8760!$C4321,Clg_StPt_Sch_EZ!$B$31:$B$54,0),MATCH(Schedules_8760!$F4321,Clg_StPt_Sch_EZ!$C$30:$I$30,0)),"F","C")</f>
        <v>28.333333333333332</v>
      </c>
      <c r="L4321" s="34">
        <f>CONVERT(INDEX(DHW_StPt_Sch_EZ!$C$4:$I$27,MATCH(Schedules_8760!$C4321,DHW_StPt_Sch_EZ!$B$4:$B$27,0),MATCH(Schedules_8760!$F4321,DHW_StPt_Sch_EZ!$C$3:$I$3,0)),"F","C")</f>
        <v>53.333333333333329</v>
      </c>
      <c r="M4321" s="34">
        <f>CONVERT(INDEX(DHW_StPt_Sch_EZ!$C$31:$I$54,MATCH(Schedules_8760!$C4321,DHW_StPt_Sch_EZ!$B$31:$B$54,0),MATCH(Schedules_8760!$F4321,DHW_StPt_Sch_EZ!$C$30:$I$30,0)),"F","C")</f>
        <v>53.333333333333329</v>
      </c>
      <c r="N4321" s="12"/>
      <c r="O4321" s="12"/>
      <c r="P4321" s="12"/>
    </row>
    <row r="4322" spans="1:16" x14ac:dyDescent="0.25">
      <c r="A4322" s="35">
        <v>4321</v>
      </c>
      <c r="B4322" s="89">
        <v>181</v>
      </c>
      <c r="C4322" s="35">
        <f t="shared" si="335"/>
        <v>1</v>
      </c>
      <c r="D4322" s="35">
        <f t="shared" si="338"/>
        <v>181</v>
      </c>
      <c r="E4322" s="35">
        <f t="shared" si="339"/>
        <v>6</v>
      </c>
      <c r="F4322" s="35" t="str">
        <f t="shared" si="336"/>
        <v>Friday</v>
      </c>
      <c r="G4322" s="35">
        <f t="shared" si="337"/>
        <v>6</v>
      </c>
      <c r="H4322" s="34">
        <f>CONVERT(INDEX(Htg_StPt_Sch_EZ!$C$4:$I$27,MATCH(Schedules_8760!$C4322,Htg_StPt_Sch_EZ!$B$4:$B$27,0),MATCH(Schedules_8760!$F4322,Htg_StPt_Sch_EZ!$C$3:$I$3,0)),"F","C")</f>
        <v>20.555555555555554</v>
      </c>
      <c r="I4322" s="34">
        <f>CONVERT(INDEX(Htg_StPt_Sch_EZ!$C$31:$I$54,MATCH(Schedules_8760!$C4322,Htg_StPt_Sch_EZ!$B$31:$B$54,0),MATCH(Schedules_8760!$F4322,Htg_StPt_Sch_EZ!$C$30:$I$30,0)),"F","C")</f>
        <v>19.444444444444443</v>
      </c>
      <c r="J4322" s="34">
        <f>CONVERT(INDEX(Clg_StPt_Sch_EZ!$C$4:$I$27,MATCH(Schedules_8760!$C4322,Clg_StPt_Sch_EZ!$B$4:$B$27,0),MATCH(Schedules_8760!$F4322,Clg_StPt_Sch_EZ!$C$3:$I$3,0)),"F","C")</f>
        <v>25.555555555555554</v>
      </c>
      <c r="K4322" s="34">
        <f>CONVERT(INDEX(Clg_StPt_Sch_EZ!$C$31:$I$54,MATCH(Schedules_8760!$C4322,Clg_StPt_Sch_EZ!$B$31:$B$54,0),MATCH(Schedules_8760!$F4322,Clg_StPt_Sch_EZ!$C$30:$I$30,0)),"F","C")</f>
        <v>28.333333333333332</v>
      </c>
      <c r="L4322" s="34">
        <f>CONVERT(INDEX(DHW_StPt_Sch_EZ!$C$4:$I$27,MATCH(Schedules_8760!$C4322,DHW_StPt_Sch_EZ!$B$4:$B$27,0),MATCH(Schedules_8760!$F4322,DHW_StPt_Sch_EZ!$C$3:$I$3,0)),"F","C")</f>
        <v>53.333333333333329</v>
      </c>
      <c r="M4322" s="34">
        <f>CONVERT(INDEX(DHW_StPt_Sch_EZ!$C$31:$I$54,MATCH(Schedules_8760!$C4322,DHW_StPt_Sch_EZ!$B$31:$B$54,0),MATCH(Schedules_8760!$F4322,DHW_StPt_Sch_EZ!$C$30:$I$30,0)),"F","C")</f>
        <v>53.333333333333329</v>
      </c>
      <c r="N4322" s="12"/>
      <c r="O4322" s="12"/>
      <c r="P4322" s="12"/>
    </row>
    <row r="4323" spans="1:16" x14ac:dyDescent="0.25">
      <c r="A4323" s="35">
        <v>4322</v>
      </c>
      <c r="B4323" s="89">
        <v>181.04166666666671</v>
      </c>
      <c r="C4323" s="35">
        <f t="shared" si="335"/>
        <v>2</v>
      </c>
      <c r="D4323" s="35">
        <f t="shared" si="338"/>
        <v>181</v>
      </c>
      <c r="E4323" s="35">
        <f t="shared" si="339"/>
        <v>6</v>
      </c>
      <c r="F4323" s="35" t="str">
        <f t="shared" si="336"/>
        <v>Friday</v>
      </c>
      <c r="G4323" s="35">
        <f t="shared" si="337"/>
        <v>6</v>
      </c>
      <c r="H4323" s="34">
        <f>CONVERT(INDEX(Htg_StPt_Sch_EZ!$C$4:$I$27,MATCH(Schedules_8760!$C4323,Htg_StPt_Sch_EZ!$B$4:$B$27,0),MATCH(Schedules_8760!$F4323,Htg_StPt_Sch_EZ!$C$3:$I$3,0)),"F","C")</f>
        <v>20.555555555555554</v>
      </c>
      <c r="I4323" s="34">
        <f>CONVERT(INDEX(Htg_StPt_Sch_EZ!$C$31:$I$54,MATCH(Schedules_8760!$C4323,Htg_StPt_Sch_EZ!$B$31:$B$54,0),MATCH(Schedules_8760!$F4323,Htg_StPt_Sch_EZ!$C$30:$I$30,0)),"F","C")</f>
        <v>19.444444444444443</v>
      </c>
      <c r="J4323" s="34">
        <f>CONVERT(INDEX(Clg_StPt_Sch_EZ!$C$4:$I$27,MATCH(Schedules_8760!$C4323,Clg_StPt_Sch_EZ!$B$4:$B$27,0),MATCH(Schedules_8760!$F4323,Clg_StPt_Sch_EZ!$C$3:$I$3,0)),"F","C")</f>
        <v>25.555555555555554</v>
      </c>
      <c r="K4323" s="34">
        <f>CONVERT(INDEX(Clg_StPt_Sch_EZ!$C$31:$I$54,MATCH(Schedules_8760!$C4323,Clg_StPt_Sch_EZ!$B$31:$B$54,0),MATCH(Schedules_8760!$F4323,Clg_StPt_Sch_EZ!$C$30:$I$30,0)),"F","C")</f>
        <v>28.333333333333332</v>
      </c>
      <c r="L4323" s="34">
        <f>CONVERT(INDEX(DHW_StPt_Sch_EZ!$C$4:$I$27,MATCH(Schedules_8760!$C4323,DHW_StPt_Sch_EZ!$B$4:$B$27,0),MATCH(Schedules_8760!$F4323,DHW_StPt_Sch_EZ!$C$3:$I$3,0)),"F","C")</f>
        <v>53.333333333333329</v>
      </c>
      <c r="M4323" s="34">
        <f>CONVERT(INDEX(DHW_StPt_Sch_EZ!$C$31:$I$54,MATCH(Schedules_8760!$C4323,DHW_StPt_Sch_EZ!$B$31:$B$54,0),MATCH(Schedules_8760!$F4323,DHW_StPt_Sch_EZ!$C$30:$I$30,0)),"F","C")</f>
        <v>53.333333333333329</v>
      </c>
      <c r="N4323" s="12"/>
      <c r="O4323" s="12"/>
      <c r="P4323" s="12"/>
    </row>
    <row r="4324" spans="1:16" x14ac:dyDescent="0.25">
      <c r="A4324" s="35">
        <v>4323</v>
      </c>
      <c r="B4324" s="89">
        <v>181.08333333333329</v>
      </c>
      <c r="C4324" s="35">
        <f t="shared" si="335"/>
        <v>3</v>
      </c>
      <c r="D4324" s="35">
        <f t="shared" si="338"/>
        <v>181</v>
      </c>
      <c r="E4324" s="35">
        <f t="shared" si="339"/>
        <v>6</v>
      </c>
      <c r="F4324" s="35" t="str">
        <f t="shared" si="336"/>
        <v>Friday</v>
      </c>
      <c r="G4324" s="35">
        <f t="shared" si="337"/>
        <v>6</v>
      </c>
      <c r="H4324" s="34">
        <f>CONVERT(INDEX(Htg_StPt_Sch_EZ!$C$4:$I$27,MATCH(Schedules_8760!$C4324,Htg_StPt_Sch_EZ!$B$4:$B$27,0),MATCH(Schedules_8760!$F4324,Htg_StPt_Sch_EZ!$C$3:$I$3,0)),"F","C")</f>
        <v>20.555555555555554</v>
      </c>
      <c r="I4324" s="34">
        <f>CONVERT(INDEX(Htg_StPt_Sch_EZ!$C$31:$I$54,MATCH(Schedules_8760!$C4324,Htg_StPt_Sch_EZ!$B$31:$B$54,0),MATCH(Schedules_8760!$F4324,Htg_StPt_Sch_EZ!$C$30:$I$30,0)),"F","C")</f>
        <v>19.444444444444443</v>
      </c>
      <c r="J4324" s="34">
        <f>CONVERT(INDEX(Clg_StPt_Sch_EZ!$C$4:$I$27,MATCH(Schedules_8760!$C4324,Clg_StPt_Sch_EZ!$B$4:$B$27,0),MATCH(Schedules_8760!$F4324,Clg_StPt_Sch_EZ!$C$3:$I$3,0)),"F","C")</f>
        <v>25.555555555555554</v>
      </c>
      <c r="K4324" s="34">
        <f>CONVERT(INDEX(Clg_StPt_Sch_EZ!$C$31:$I$54,MATCH(Schedules_8760!$C4324,Clg_StPt_Sch_EZ!$B$31:$B$54,0),MATCH(Schedules_8760!$F4324,Clg_StPt_Sch_EZ!$C$30:$I$30,0)),"F","C")</f>
        <v>28.333333333333332</v>
      </c>
      <c r="L4324" s="34">
        <f>CONVERT(INDEX(DHW_StPt_Sch_EZ!$C$4:$I$27,MATCH(Schedules_8760!$C4324,DHW_StPt_Sch_EZ!$B$4:$B$27,0),MATCH(Schedules_8760!$F4324,DHW_StPt_Sch_EZ!$C$3:$I$3,0)),"F","C")</f>
        <v>53.333333333333329</v>
      </c>
      <c r="M4324" s="34">
        <f>CONVERT(INDEX(DHW_StPt_Sch_EZ!$C$31:$I$54,MATCH(Schedules_8760!$C4324,DHW_StPt_Sch_EZ!$B$31:$B$54,0),MATCH(Schedules_8760!$F4324,DHW_StPt_Sch_EZ!$C$30:$I$30,0)),"F","C")</f>
        <v>53.333333333333329</v>
      </c>
      <c r="N4324" s="12"/>
      <c r="O4324" s="12"/>
      <c r="P4324" s="12"/>
    </row>
    <row r="4325" spans="1:16" x14ac:dyDescent="0.25">
      <c r="A4325" s="35">
        <v>4324</v>
      </c>
      <c r="B4325" s="89">
        <v>181.125</v>
      </c>
      <c r="C4325" s="35">
        <f t="shared" si="335"/>
        <v>4</v>
      </c>
      <c r="D4325" s="35">
        <f t="shared" si="338"/>
        <v>181</v>
      </c>
      <c r="E4325" s="35">
        <f t="shared" si="339"/>
        <v>6</v>
      </c>
      <c r="F4325" s="35" t="str">
        <f t="shared" si="336"/>
        <v>Friday</v>
      </c>
      <c r="G4325" s="35">
        <f t="shared" si="337"/>
        <v>6</v>
      </c>
      <c r="H4325" s="34">
        <f>CONVERT(INDEX(Htg_StPt_Sch_EZ!$C$4:$I$27,MATCH(Schedules_8760!$C4325,Htg_StPt_Sch_EZ!$B$4:$B$27,0),MATCH(Schedules_8760!$F4325,Htg_StPt_Sch_EZ!$C$3:$I$3,0)),"F","C")</f>
        <v>20.555555555555554</v>
      </c>
      <c r="I4325" s="34">
        <f>CONVERT(INDEX(Htg_StPt_Sch_EZ!$C$31:$I$54,MATCH(Schedules_8760!$C4325,Htg_StPt_Sch_EZ!$B$31:$B$54,0),MATCH(Schedules_8760!$F4325,Htg_StPt_Sch_EZ!$C$30:$I$30,0)),"F","C")</f>
        <v>19.444444444444443</v>
      </c>
      <c r="J4325" s="34">
        <f>CONVERT(INDEX(Clg_StPt_Sch_EZ!$C$4:$I$27,MATCH(Schedules_8760!$C4325,Clg_StPt_Sch_EZ!$B$4:$B$27,0),MATCH(Schedules_8760!$F4325,Clg_StPt_Sch_EZ!$C$3:$I$3,0)),"F","C")</f>
        <v>25.555555555555554</v>
      </c>
      <c r="K4325" s="34">
        <f>CONVERT(INDEX(Clg_StPt_Sch_EZ!$C$31:$I$54,MATCH(Schedules_8760!$C4325,Clg_StPt_Sch_EZ!$B$31:$B$54,0),MATCH(Schedules_8760!$F4325,Clg_StPt_Sch_EZ!$C$30:$I$30,0)),"F","C")</f>
        <v>28.333333333333332</v>
      </c>
      <c r="L4325" s="34">
        <f>CONVERT(INDEX(DHW_StPt_Sch_EZ!$C$4:$I$27,MATCH(Schedules_8760!$C4325,DHW_StPt_Sch_EZ!$B$4:$B$27,0),MATCH(Schedules_8760!$F4325,DHW_StPt_Sch_EZ!$C$3:$I$3,0)),"F","C")</f>
        <v>53.333333333333329</v>
      </c>
      <c r="M4325" s="34">
        <f>CONVERT(INDEX(DHW_StPt_Sch_EZ!$C$31:$I$54,MATCH(Schedules_8760!$C4325,DHW_StPt_Sch_EZ!$B$31:$B$54,0),MATCH(Schedules_8760!$F4325,DHW_StPt_Sch_EZ!$C$30:$I$30,0)),"F","C")</f>
        <v>53.333333333333329</v>
      </c>
      <c r="N4325" s="12"/>
      <c r="O4325" s="12"/>
      <c r="P4325" s="12"/>
    </row>
    <row r="4326" spans="1:16" x14ac:dyDescent="0.25">
      <c r="A4326" s="35">
        <v>4325</v>
      </c>
      <c r="B4326" s="89">
        <v>181.16666666666671</v>
      </c>
      <c r="C4326" s="35">
        <f t="shared" si="335"/>
        <v>5</v>
      </c>
      <c r="D4326" s="35">
        <f t="shared" si="338"/>
        <v>181</v>
      </c>
      <c r="E4326" s="35">
        <f t="shared" si="339"/>
        <v>6</v>
      </c>
      <c r="F4326" s="35" t="str">
        <f t="shared" si="336"/>
        <v>Friday</v>
      </c>
      <c r="G4326" s="35">
        <f t="shared" si="337"/>
        <v>6</v>
      </c>
      <c r="H4326" s="34">
        <f>CONVERT(INDEX(Htg_StPt_Sch_EZ!$C$4:$I$27,MATCH(Schedules_8760!$C4326,Htg_StPt_Sch_EZ!$B$4:$B$27,0),MATCH(Schedules_8760!$F4326,Htg_StPt_Sch_EZ!$C$3:$I$3,0)),"F","C")</f>
        <v>20.555555555555554</v>
      </c>
      <c r="I4326" s="34">
        <f>CONVERT(INDEX(Htg_StPt_Sch_EZ!$C$31:$I$54,MATCH(Schedules_8760!$C4326,Htg_StPt_Sch_EZ!$B$31:$B$54,0),MATCH(Schedules_8760!$F4326,Htg_StPt_Sch_EZ!$C$30:$I$30,0)),"F","C")</f>
        <v>19.444444444444443</v>
      </c>
      <c r="J4326" s="34">
        <f>CONVERT(INDEX(Clg_StPt_Sch_EZ!$C$4:$I$27,MATCH(Schedules_8760!$C4326,Clg_StPt_Sch_EZ!$B$4:$B$27,0),MATCH(Schedules_8760!$F4326,Clg_StPt_Sch_EZ!$C$3:$I$3,0)),"F","C")</f>
        <v>25.555555555555554</v>
      </c>
      <c r="K4326" s="34">
        <f>CONVERT(INDEX(Clg_StPt_Sch_EZ!$C$31:$I$54,MATCH(Schedules_8760!$C4326,Clg_StPt_Sch_EZ!$B$31:$B$54,0),MATCH(Schedules_8760!$F4326,Clg_StPt_Sch_EZ!$C$30:$I$30,0)),"F","C")</f>
        <v>28.333333333333332</v>
      </c>
      <c r="L4326" s="34">
        <f>CONVERT(INDEX(DHW_StPt_Sch_EZ!$C$4:$I$27,MATCH(Schedules_8760!$C4326,DHW_StPt_Sch_EZ!$B$4:$B$27,0),MATCH(Schedules_8760!$F4326,DHW_StPt_Sch_EZ!$C$3:$I$3,0)),"F","C")</f>
        <v>53.333333333333329</v>
      </c>
      <c r="M4326" s="34">
        <f>CONVERT(INDEX(DHW_StPt_Sch_EZ!$C$31:$I$54,MATCH(Schedules_8760!$C4326,DHW_StPt_Sch_EZ!$B$31:$B$54,0),MATCH(Schedules_8760!$F4326,DHW_StPt_Sch_EZ!$C$30:$I$30,0)),"F","C")</f>
        <v>53.333333333333329</v>
      </c>
      <c r="N4326" s="12"/>
      <c r="O4326" s="12"/>
      <c r="P4326" s="12"/>
    </row>
    <row r="4327" spans="1:16" x14ac:dyDescent="0.25">
      <c r="A4327" s="35">
        <v>4326</v>
      </c>
      <c r="B4327" s="89">
        <v>181.20833333333329</v>
      </c>
      <c r="C4327" s="35">
        <f t="shared" si="335"/>
        <v>6</v>
      </c>
      <c r="D4327" s="35">
        <f t="shared" si="338"/>
        <v>181</v>
      </c>
      <c r="E4327" s="35">
        <f t="shared" si="339"/>
        <v>6</v>
      </c>
      <c r="F4327" s="35" t="str">
        <f t="shared" si="336"/>
        <v>Friday</v>
      </c>
      <c r="G4327" s="35">
        <f t="shared" si="337"/>
        <v>6</v>
      </c>
      <c r="H4327" s="34">
        <f>CONVERT(INDEX(Htg_StPt_Sch_EZ!$C$4:$I$27,MATCH(Schedules_8760!$C4327,Htg_StPt_Sch_EZ!$B$4:$B$27,0),MATCH(Schedules_8760!$F4327,Htg_StPt_Sch_EZ!$C$3:$I$3,0)),"F","C")</f>
        <v>20.555555555555554</v>
      </c>
      <c r="I4327" s="34">
        <f>CONVERT(INDEX(Htg_StPt_Sch_EZ!$C$31:$I$54,MATCH(Schedules_8760!$C4327,Htg_StPt_Sch_EZ!$B$31:$B$54,0),MATCH(Schedules_8760!$F4327,Htg_StPt_Sch_EZ!$C$30:$I$30,0)),"F","C")</f>
        <v>19.444444444444443</v>
      </c>
      <c r="J4327" s="34">
        <f>CONVERT(INDEX(Clg_StPt_Sch_EZ!$C$4:$I$27,MATCH(Schedules_8760!$C4327,Clg_StPt_Sch_EZ!$B$4:$B$27,0),MATCH(Schedules_8760!$F4327,Clg_StPt_Sch_EZ!$C$3:$I$3,0)),"F","C")</f>
        <v>25.555555555555554</v>
      </c>
      <c r="K4327" s="34">
        <f>CONVERT(INDEX(Clg_StPt_Sch_EZ!$C$31:$I$54,MATCH(Schedules_8760!$C4327,Clg_StPt_Sch_EZ!$B$31:$B$54,0),MATCH(Schedules_8760!$F4327,Clg_StPt_Sch_EZ!$C$30:$I$30,0)),"F","C")</f>
        <v>28.333333333333332</v>
      </c>
      <c r="L4327" s="34">
        <f>CONVERT(INDEX(DHW_StPt_Sch_EZ!$C$4:$I$27,MATCH(Schedules_8760!$C4327,DHW_StPt_Sch_EZ!$B$4:$B$27,0),MATCH(Schedules_8760!$F4327,DHW_StPt_Sch_EZ!$C$3:$I$3,0)),"F","C")</f>
        <v>53.333333333333329</v>
      </c>
      <c r="M4327" s="34">
        <f>CONVERT(INDEX(DHW_StPt_Sch_EZ!$C$31:$I$54,MATCH(Schedules_8760!$C4327,DHW_StPt_Sch_EZ!$B$31:$B$54,0),MATCH(Schedules_8760!$F4327,DHW_StPt_Sch_EZ!$C$30:$I$30,0)),"F","C")</f>
        <v>53.333333333333329</v>
      </c>
      <c r="N4327" s="12"/>
      <c r="O4327" s="12"/>
      <c r="P4327" s="12"/>
    </row>
    <row r="4328" spans="1:16" x14ac:dyDescent="0.25">
      <c r="A4328" s="35">
        <v>4327</v>
      </c>
      <c r="B4328" s="89">
        <v>181.25</v>
      </c>
      <c r="C4328" s="35">
        <f t="shared" si="335"/>
        <v>7</v>
      </c>
      <c r="D4328" s="35">
        <f t="shared" si="338"/>
        <v>181</v>
      </c>
      <c r="E4328" s="35">
        <f t="shared" si="339"/>
        <v>6</v>
      </c>
      <c r="F4328" s="35" t="str">
        <f t="shared" si="336"/>
        <v>Friday</v>
      </c>
      <c r="G4328" s="35">
        <f t="shared" si="337"/>
        <v>6</v>
      </c>
      <c r="H4328" s="34">
        <f>CONVERT(INDEX(Htg_StPt_Sch_EZ!$C$4:$I$27,MATCH(Schedules_8760!$C4328,Htg_StPt_Sch_EZ!$B$4:$B$27,0),MATCH(Schedules_8760!$F4328,Htg_StPt_Sch_EZ!$C$3:$I$3,0)),"F","C")</f>
        <v>20.555555555555554</v>
      </c>
      <c r="I4328" s="34">
        <f>CONVERT(INDEX(Htg_StPt_Sch_EZ!$C$31:$I$54,MATCH(Schedules_8760!$C4328,Htg_StPt_Sch_EZ!$B$31:$B$54,0),MATCH(Schedules_8760!$F4328,Htg_StPt_Sch_EZ!$C$30:$I$30,0)),"F","C")</f>
        <v>19.444444444444443</v>
      </c>
      <c r="J4328" s="34">
        <f>CONVERT(INDEX(Clg_StPt_Sch_EZ!$C$4:$I$27,MATCH(Schedules_8760!$C4328,Clg_StPt_Sch_EZ!$B$4:$B$27,0),MATCH(Schedules_8760!$F4328,Clg_StPt_Sch_EZ!$C$3:$I$3,0)),"F","C")</f>
        <v>25.555555555555554</v>
      </c>
      <c r="K4328" s="34">
        <f>CONVERT(INDEX(Clg_StPt_Sch_EZ!$C$31:$I$54,MATCH(Schedules_8760!$C4328,Clg_StPt_Sch_EZ!$B$31:$B$54,0),MATCH(Schedules_8760!$F4328,Clg_StPt_Sch_EZ!$C$30:$I$30,0)),"F","C")</f>
        <v>28.333333333333332</v>
      </c>
      <c r="L4328" s="34">
        <f>CONVERT(INDEX(DHW_StPt_Sch_EZ!$C$4:$I$27,MATCH(Schedules_8760!$C4328,DHW_StPt_Sch_EZ!$B$4:$B$27,0),MATCH(Schedules_8760!$F4328,DHW_StPt_Sch_EZ!$C$3:$I$3,0)),"F","C")</f>
        <v>53.333333333333329</v>
      </c>
      <c r="M4328" s="34">
        <f>CONVERT(INDEX(DHW_StPt_Sch_EZ!$C$31:$I$54,MATCH(Schedules_8760!$C4328,DHW_StPt_Sch_EZ!$B$31:$B$54,0),MATCH(Schedules_8760!$F4328,DHW_StPt_Sch_EZ!$C$30:$I$30,0)),"F","C")</f>
        <v>53.333333333333329</v>
      </c>
      <c r="N4328" s="12"/>
      <c r="O4328" s="12"/>
      <c r="P4328" s="12"/>
    </row>
    <row r="4329" spans="1:16" x14ac:dyDescent="0.25">
      <c r="A4329" s="35">
        <v>4328</v>
      </c>
      <c r="B4329" s="89">
        <v>181.29166666666671</v>
      </c>
      <c r="C4329" s="35">
        <f t="shared" si="335"/>
        <v>8</v>
      </c>
      <c r="D4329" s="35">
        <f t="shared" si="338"/>
        <v>181</v>
      </c>
      <c r="E4329" s="35">
        <f t="shared" si="339"/>
        <v>6</v>
      </c>
      <c r="F4329" s="35" t="str">
        <f t="shared" si="336"/>
        <v>Friday</v>
      </c>
      <c r="G4329" s="35">
        <f t="shared" si="337"/>
        <v>6</v>
      </c>
      <c r="H4329" s="34">
        <f>CONVERT(INDEX(Htg_StPt_Sch_EZ!$C$4:$I$27,MATCH(Schedules_8760!$C4329,Htg_StPt_Sch_EZ!$B$4:$B$27,0),MATCH(Schedules_8760!$F4329,Htg_StPt_Sch_EZ!$C$3:$I$3,0)),"F","C")</f>
        <v>20.555555555555554</v>
      </c>
      <c r="I4329" s="34">
        <f>CONVERT(INDEX(Htg_StPt_Sch_EZ!$C$31:$I$54,MATCH(Schedules_8760!$C4329,Htg_StPt_Sch_EZ!$B$31:$B$54,0),MATCH(Schedules_8760!$F4329,Htg_StPt_Sch_EZ!$C$30:$I$30,0)),"F","C")</f>
        <v>19.444444444444443</v>
      </c>
      <c r="J4329" s="34">
        <f>CONVERT(INDEX(Clg_StPt_Sch_EZ!$C$4:$I$27,MATCH(Schedules_8760!$C4329,Clg_StPt_Sch_EZ!$B$4:$B$27,0),MATCH(Schedules_8760!$F4329,Clg_StPt_Sch_EZ!$C$3:$I$3,0)),"F","C")</f>
        <v>25.555555555555554</v>
      </c>
      <c r="K4329" s="34">
        <f>CONVERT(INDEX(Clg_StPt_Sch_EZ!$C$31:$I$54,MATCH(Schedules_8760!$C4329,Clg_StPt_Sch_EZ!$B$31:$B$54,0),MATCH(Schedules_8760!$F4329,Clg_StPt_Sch_EZ!$C$30:$I$30,0)),"F","C")</f>
        <v>25</v>
      </c>
      <c r="L4329" s="34">
        <f>CONVERT(INDEX(DHW_StPt_Sch_EZ!$C$4:$I$27,MATCH(Schedules_8760!$C4329,DHW_StPt_Sch_EZ!$B$4:$B$27,0),MATCH(Schedules_8760!$F4329,DHW_StPt_Sch_EZ!$C$3:$I$3,0)),"F","C")</f>
        <v>53.333333333333329</v>
      </c>
      <c r="M4329" s="34">
        <f>CONVERT(INDEX(DHW_StPt_Sch_EZ!$C$31:$I$54,MATCH(Schedules_8760!$C4329,DHW_StPt_Sch_EZ!$B$31:$B$54,0),MATCH(Schedules_8760!$F4329,DHW_StPt_Sch_EZ!$C$30:$I$30,0)),"F","C")</f>
        <v>53.333333333333329</v>
      </c>
      <c r="N4329" s="12"/>
      <c r="O4329" s="12"/>
      <c r="P4329" s="12"/>
    </row>
    <row r="4330" spans="1:16" x14ac:dyDescent="0.25">
      <c r="A4330" s="35">
        <v>4329</v>
      </c>
      <c r="B4330" s="89">
        <v>181.33333333333329</v>
      </c>
      <c r="C4330" s="35">
        <f t="shared" si="335"/>
        <v>9</v>
      </c>
      <c r="D4330" s="35">
        <f t="shared" si="338"/>
        <v>181</v>
      </c>
      <c r="E4330" s="35">
        <f t="shared" si="339"/>
        <v>6</v>
      </c>
      <c r="F4330" s="35" t="str">
        <f t="shared" si="336"/>
        <v>Friday</v>
      </c>
      <c r="G4330" s="35">
        <f t="shared" si="337"/>
        <v>6</v>
      </c>
      <c r="H4330" s="34">
        <f>CONVERT(INDEX(Htg_StPt_Sch_EZ!$C$4:$I$27,MATCH(Schedules_8760!$C4330,Htg_StPt_Sch_EZ!$B$4:$B$27,0),MATCH(Schedules_8760!$F4330,Htg_StPt_Sch_EZ!$C$3:$I$3,0)),"F","C")</f>
        <v>20.555555555555554</v>
      </c>
      <c r="I4330" s="34">
        <f>CONVERT(INDEX(Htg_StPt_Sch_EZ!$C$31:$I$54,MATCH(Schedules_8760!$C4330,Htg_StPt_Sch_EZ!$B$31:$B$54,0),MATCH(Schedules_8760!$F4330,Htg_StPt_Sch_EZ!$C$30:$I$30,0)),"F","C")</f>
        <v>19.444444444444443</v>
      </c>
      <c r="J4330" s="34">
        <f>CONVERT(INDEX(Clg_StPt_Sch_EZ!$C$4:$I$27,MATCH(Schedules_8760!$C4330,Clg_StPt_Sch_EZ!$B$4:$B$27,0),MATCH(Schedules_8760!$F4330,Clg_StPt_Sch_EZ!$C$3:$I$3,0)),"F","C")</f>
        <v>25.555555555555554</v>
      </c>
      <c r="K4330" s="34">
        <f>CONVERT(INDEX(Clg_StPt_Sch_EZ!$C$31:$I$54,MATCH(Schedules_8760!$C4330,Clg_StPt_Sch_EZ!$B$31:$B$54,0),MATCH(Schedules_8760!$F4330,Clg_StPt_Sch_EZ!$C$30:$I$30,0)),"F","C")</f>
        <v>25</v>
      </c>
      <c r="L4330" s="34">
        <f>CONVERT(INDEX(DHW_StPt_Sch_EZ!$C$4:$I$27,MATCH(Schedules_8760!$C4330,DHW_StPt_Sch_EZ!$B$4:$B$27,0),MATCH(Schedules_8760!$F4330,DHW_StPt_Sch_EZ!$C$3:$I$3,0)),"F","C")</f>
        <v>53.333333333333329</v>
      </c>
      <c r="M4330" s="34">
        <f>CONVERT(INDEX(DHW_StPt_Sch_EZ!$C$31:$I$54,MATCH(Schedules_8760!$C4330,DHW_StPt_Sch_EZ!$B$31:$B$54,0),MATCH(Schedules_8760!$F4330,DHW_StPt_Sch_EZ!$C$30:$I$30,0)),"F","C")</f>
        <v>53.333333333333329</v>
      </c>
      <c r="N4330" s="12"/>
      <c r="O4330" s="12"/>
      <c r="P4330" s="12"/>
    </row>
    <row r="4331" spans="1:16" x14ac:dyDescent="0.25">
      <c r="A4331" s="35">
        <v>4330</v>
      </c>
      <c r="B4331" s="89">
        <v>181.375</v>
      </c>
      <c r="C4331" s="35">
        <f t="shared" si="335"/>
        <v>10</v>
      </c>
      <c r="D4331" s="35">
        <f t="shared" si="338"/>
        <v>181</v>
      </c>
      <c r="E4331" s="35">
        <f t="shared" si="339"/>
        <v>6</v>
      </c>
      <c r="F4331" s="35" t="str">
        <f t="shared" si="336"/>
        <v>Friday</v>
      </c>
      <c r="G4331" s="35">
        <f t="shared" si="337"/>
        <v>6</v>
      </c>
      <c r="H4331" s="34">
        <f>CONVERT(INDEX(Htg_StPt_Sch_EZ!$C$4:$I$27,MATCH(Schedules_8760!$C4331,Htg_StPt_Sch_EZ!$B$4:$B$27,0),MATCH(Schedules_8760!$F4331,Htg_StPt_Sch_EZ!$C$3:$I$3,0)),"F","C")</f>
        <v>20.555555555555554</v>
      </c>
      <c r="I4331" s="34">
        <f>CONVERT(INDEX(Htg_StPt_Sch_EZ!$C$31:$I$54,MATCH(Schedules_8760!$C4331,Htg_StPt_Sch_EZ!$B$31:$B$54,0),MATCH(Schedules_8760!$F4331,Htg_StPt_Sch_EZ!$C$30:$I$30,0)),"F","C")</f>
        <v>19.444444444444443</v>
      </c>
      <c r="J4331" s="34">
        <f>CONVERT(INDEX(Clg_StPt_Sch_EZ!$C$4:$I$27,MATCH(Schedules_8760!$C4331,Clg_StPt_Sch_EZ!$B$4:$B$27,0),MATCH(Schedules_8760!$F4331,Clg_StPt_Sch_EZ!$C$3:$I$3,0)),"F","C")</f>
        <v>25.555555555555554</v>
      </c>
      <c r="K4331" s="34">
        <f>CONVERT(INDEX(Clg_StPt_Sch_EZ!$C$31:$I$54,MATCH(Schedules_8760!$C4331,Clg_StPt_Sch_EZ!$B$31:$B$54,0),MATCH(Schedules_8760!$F4331,Clg_StPt_Sch_EZ!$C$30:$I$30,0)),"F","C")</f>
        <v>25</v>
      </c>
      <c r="L4331" s="34">
        <f>CONVERT(INDEX(DHW_StPt_Sch_EZ!$C$4:$I$27,MATCH(Schedules_8760!$C4331,DHW_StPt_Sch_EZ!$B$4:$B$27,0),MATCH(Schedules_8760!$F4331,DHW_StPt_Sch_EZ!$C$3:$I$3,0)),"F","C")</f>
        <v>53.333333333333329</v>
      </c>
      <c r="M4331" s="34">
        <f>CONVERT(INDEX(DHW_StPt_Sch_EZ!$C$31:$I$54,MATCH(Schedules_8760!$C4331,DHW_StPt_Sch_EZ!$B$31:$B$54,0),MATCH(Schedules_8760!$F4331,DHW_StPt_Sch_EZ!$C$30:$I$30,0)),"F","C")</f>
        <v>53.333333333333329</v>
      </c>
      <c r="N4331" s="12"/>
      <c r="O4331" s="12"/>
      <c r="P4331" s="12"/>
    </row>
    <row r="4332" spans="1:16" x14ac:dyDescent="0.25">
      <c r="A4332" s="35">
        <v>4331</v>
      </c>
      <c r="B4332" s="89">
        <v>181.41666666666671</v>
      </c>
      <c r="C4332" s="35">
        <f t="shared" si="335"/>
        <v>11</v>
      </c>
      <c r="D4332" s="35">
        <f t="shared" si="338"/>
        <v>181</v>
      </c>
      <c r="E4332" s="35">
        <f t="shared" si="339"/>
        <v>6</v>
      </c>
      <c r="F4332" s="35" t="str">
        <f t="shared" si="336"/>
        <v>Friday</v>
      </c>
      <c r="G4332" s="35">
        <f t="shared" si="337"/>
        <v>6</v>
      </c>
      <c r="H4332" s="34">
        <f>CONVERT(INDEX(Htg_StPt_Sch_EZ!$C$4:$I$27,MATCH(Schedules_8760!$C4332,Htg_StPt_Sch_EZ!$B$4:$B$27,0),MATCH(Schedules_8760!$F4332,Htg_StPt_Sch_EZ!$C$3:$I$3,0)),"F","C")</f>
        <v>20.555555555555554</v>
      </c>
      <c r="I4332" s="34">
        <f>CONVERT(INDEX(Htg_StPt_Sch_EZ!$C$31:$I$54,MATCH(Schedules_8760!$C4332,Htg_StPt_Sch_EZ!$B$31:$B$54,0),MATCH(Schedules_8760!$F4332,Htg_StPt_Sch_EZ!$C$30:$I$30,0)),"F","C")</f>
        <v>19.444444444444443</v>
      </c>
      <c r="J4332" s="34">
        <f>CONVERT(INDEX(Clg_StPt_Sch_EZ!$C$4:$I$27,MATCH(Schedules_8760!$C4332,Clg_StPt_Sch_EZ!$B$4:$B$27,0),MATCH(Schedules_8760!$F4332,Clg_StPt_Sch_EZ!$C$3:$I$3,0)),"F","C")</f>
        <v>25.555555555555554</v>
      </c>
      <c r="K4332" s="34">
        <f>CONVERT(INDEX(Clg_StPt_Sch_EZ!$C$31:$I$54,MATCH(Schedules_8760!$C4332,Clg_StPt_Sch_EZ!$B$31:$B$54,0),MATCH(Schedules_8760!$F4332,Clg_StPt_Sch_EZ!$C$30:$I$30,0)),"F","C")</f>
        <v>25</v>
      </c>
      <c r="L4332" s="34">
        <f>CONVERT(INDEX(DHW_StPt_Sch_EZ!$C$4:$I$27,MATCH(Schedules_8760!$C4332,DHW_StPt_Sch_EZ!$B$4:$B$27,0),MATCH(Schedules_8760!$F4332,DHW_StPt_Sch_EZ!$C$3:$I$3,0)),"F","C")</f>
        <v>53.333333333333329</v>
      </c>
      <c r="M4332" s="34">
        <f>CONVERT(INDEX(DHW_StPt_Sch_EZ!$C$31:$I$54,MATCH(Schedules_8760!$C4332,DHW_StPt_Sch_EZ!$B$31:$B$54,0),MATCH(Schedules_8760!$F4332,DHW_StPt_Sch_EZ!$C$30:$I$30,0)),"F","C")</f>
        <v>53.333333333333329</v>
      </c>
      <c r="N4332" s="12"/>
      <c r="O4332" s="12"/>
      <c r="P4332" s="12"/>
    </row>
    <row r="4333" spans="1:16" x14ac:dyDescent="0.25">
      <c r="A4333" s="35">
        <v>4332</v>
      </c>
      <c r="B4333" s="89">
        <v>181.45833333333329</v>
      </c>
      <c r="C4333" s="35">
        <f t="shared" si="335"/>
        <v>12</v>
      </c>
      <c r="D4333" s="35">
        <f t="shared" si="338"/>
        <v>181</v>
      </c>
      <c r="E4333" s="35">
        <f t="shared" si="339"/>
        <v>6</v>
      </c>
      <c r="F4333" s="35" t="str">
        <f t="shared" si="336"/>
        <v>Friday</v>
      </c>
      <c r="G4333" s="35">
        <f t="shared" si="337"/>
        <v>6</v>
      </c>
      <c r="H4333" s="34">
        <f>CONVERT(INDEX(Htg_StPt_Sch_EZ!$C$4:$I$27,MATCH(Schedules_8760!$C4333,Htg_StPt_Sch_EZ!$B$4:$B$27,0),MATCH(Schedules_8760!$F4333,Htg_StPt_Sch_EZ!$C$3:$I$3,0)),"F","C")</f>
        <v>20.555555555555554</v>
      </c>
      <c r="I4333" s="34">
        <f>CONVERT(INDEX(Htg_StPt_Sch_EZ!$C$31:$I$54,MATCH(Schedules_8760!$C4333,Htg_StPt_Sch_EZ!$B$31:$B$54,0),MATCH(Schedules_8760!$F4333,Htg_StPt_Sch_EZ!$C$30:$I$30,0)),"F","C")</f>
        <v>19.444444444444443</v>
      </c>
      <c r="J4333" s="34">
        <f>CONVERT(INDEX(Clg_StPt_Sch_EZ!$C$4:$I$27,MATCH(Schedules_8760!$C4333,Clg_StPt_Sch_EZ!$B$4:$B$27,0),MATCH(Schedules_8760!$F4333,Clg_StPt_Sch_EZ!$C$3:$I$3,0)),"F","C")</f>
        <v>25.555555555555554</v>
      </c>
      <c r="K4333" s="34">
        <f>CONVERT(INDEX(Clg_StPt_Sch_EZ!$C$31:$I$54,MATCH(Schedules_8760!$C4333,Clg_StPt_Sch_EZ!$B$31:$B$54,0),MATCH(Schedules_8760!$F4333,Clg_StPt_Sch_EZ!$C$30:$I$30,0)),"F","C")</f>
        <v>25</v>
      </c>
      <c r="L4333" s="34">
        <f>CONVERT(INDEX(DHW_StPt_Sch_EZ!$C$4:$I$27,MATCH(Schedules_8760!$C4333,DHW_StPt_Sch_EZ!$B$4:$B$27,0),MATCH(Schedules_8760!$F4333,DHW_StPt_Sch_EZ!$C$3:$I$3,0)),"F","C")</f>
        <v>53.333333333333329</v>
      </c>
      <c r="M4333" s="34">
        <f>CONVERT(INDEX(DHW_StPt_Sch_EZ!$C$31:$I$54,MATCH(Schedules_8760!$C4333,DHW_StPt_Sch_EZ!$B$31:$B$54,0),MATCH(Schedules_8760!$F4333,DHW_StPt_Sch_EZ!$C$30:$I$30,0)),"F","C")</f>
        <v>53.333333333333329</v>
      </c>
      <c r="N4333" s="12"/>
      <c r="O4333" s="12"/>
      <c r="P4333" s="12"/>
    </row>
    <row r="4334" spans="1:16" x14ac:dyDescent="0.25">
      <c r="A4334" s="35">
        <v>4333</v>
      </c>
      <c r="B4334" s="89">
        <v>181.5</v>
      </c>
      <c r="C4334" s="35">
        <f t="shared" si="335"/>
        <v>13</v>
      </c>
      <c r="D4334" s="35">
        <f t="shared" si="338"/>
        <v>181</v>
      </c>
      <c r="E4334" s="35">
        <f t="shared" si="339"/>
        <v>6</v>
      </c>
      <c r="F4334" s="35" t="str">
        <f t="shared" si="336"/>
        <v>Friday</v>
      </c>
      <c r="G4334" s="35">
        <f t="shared" si="337"/>
        <v>6</v>
      </c>
      <c r="H4334" s="34">
        <f>CONVERT(INDEX(Htg_StPt_Sch_EZ!$C$4:$I$27,MATCH(Schedules_8760!$C4334,Htg_StPt_Sch_EZ!$B$4:$B$27,0),MATCH(Schedules_8760!$F4334,Htg_StPt_Sch_EZ!$C$3:$I$3,0)),"F","C")</f>
        <v>20.555555555555554</v>
      </c>
      <c r="I4334" s="34">
        <f>CONVERT(INDEX(Htg_StPt_Sch_EZ!$C$31:$I$54,MATCH(Schedules_8760!$C4334,Htg_StPt_Sch_EZ!$B$31:$B$54,0),MATCH(Schedules_8760!$F4334,Htg_StPt_Sch_EZ!$C$30:$I$30,0)),"F","C")</f>
        <v>19.444444444444443</v>
      </c>
      <c r="J4334" s="34">
        <f>CONVERT(INDEX(Clg_StPt_Sch_EZ!$C$4:$I$27,MATCH(Schedules_8760!$C4334,Clg_StPt_Sch_EZ!$B$4:$B$27,0),MATCH(Schedules_8760!$F4334,Clg_StPt_Sch_EZ!$C$3:$I$3,0)),"F","C")</f>
        <v>25.555555555555554</v>
      </c>
      <c r="K4334" s="34">
        <f>CONVERT(INDEX(Clg_StPt_Sch_EZ!$C$31:$I$54,MATCH(Schedules_8760!$C4334,Clg_StPt_Sch_EZ!$B$31:$B$54,0),MATCH(Schedules_8760!$F4334,Clg_StPt_Sch_EZ!$C$30:$I$30,0)),"F","C")</f>
        <v>25</v>
      </c>
      <c r="L4334" s="34">
        <f>CONVERT(INDEX(DHW_StPt_Sch_EZ!$C$4:$I$27,MATCH(Schedules_8760!$C4334,DHW_StPt_Sch_EZ!$B$4:$B$27,0),MATCH(Schedules_8760!$F4334,DHW_StPt_Sch_EZ!$C$3:$I$3,0)),"F","C")</f>
        <v>53.333333333333329</v>
      </c>
      <c r="M4334" s="34">
        <f>CONVERT(INDEX(DHW_StPt_Sch_EZ!$C$31:$I$54,MATCH(Schedules_8760!$C4334,DHW_StPt_Sch_EZ!$B$31:$B$54,0),MATCH(Schedules_8760!$F4334,DHW_StPt_Sch_EZ!$C$30:$I$30,0)),"F","C")</f>
        <v>53.333333333333329</v>
      </c>
      <c r="N4334" s="12"/>
      <c r="O4334" s="12"/>
      <c r="P4334" s="12"/>
    </row>
    <row r="4335" spans="1:16" x14ac:dyDescent="0.25">
      <c r="A4335" s="35">
        <v>4334</v>
      </c>
      <c r="B4335" s="89">
        <v>181.54166666666671</v>
      </c>
      <c r="C4335" s="35">
        <f t="shared" si="335"/>
        <v>14</v>
      </c>
      <c r="D4335" s="35">
        <f t="shared" si="338"/>
        <v>181</v>
      </c>
      <c r="E4335" s="35">
        <f t="shared" si="339"/>
        <v>6</v>
      </c>
      <c r="F4335" s="35" t="str">
        <f t="shared" si="336"/>
        <v>Friday</v>
      </c>
      <c r="G4335" s="35">
        <f t="shared" si="337"/>
        <v>6</v>
      </c>
      <c r="H4335" s="34">
        <f>CONVERT(INDEX(Htg_StPt_Sch_EZ!$C$4:$I$27,MATCH(Schedules_8760!$C4335,Htg_StPt_Sch_EZ!$B$4:$B$27,0),MATCH(Schedules_8760!$F4335,Htg_StPt_Sch_EZ!$C$3:$I$3,0)),"F","C")</f>
        <v>20.555555555555554</v>
      </c>
      <c r="I4335" s="34">
        <f>CONVERT(INDEX(Htg_StPt_Sch_EZ!$C$31:$I$54,MATCH(Schedules_8760!$C4335,Htg_StPt_Sch_EZ!$B$31:$B$54,0),MATCH(Schedules_8760!$F4335,Htg_StPt_Sch_EZ!$C$30:$I$30,0)),"F","C")</f>
        <v>19.444444444444443</v>
      </c>
      <c r="J4335" s="34">
        <f>CONVERT(INDEX(Clg_StPt_Sch_EZ!$C$4:$I$27,MATCH(Schedules_8760!$C4335,Clg_StPt_Sch_EZ!$B$4:$B$27,0),MATCH(Schedules_8760!$F4335,Clg_StPt_Sch_EZ!$C$3:$I$3,0)),"F","C")</f>
        <v>25.555555555555554</v>
      </c>
      <c r="K4335" s="34">
        <f>CONVERT(INDEX(Clg_StPt_Sch_EZ!$C$31:$I$54,MATCH(Schedules_8760!$C4335,Clg_StPt_Sch_EZ!$B$31:$B$54,0),MATCH(Schedules_8760!$F4335,Clg_StPt_Sch_EZ!$C$30:$I$30,0)),"F","C")</f>
        <v>25</v>
      </c>
      <c r="L4335" s="34">
        <f>CONVERT(INDEX(DHW_StPt_Sch_EZ!$C$4:$I$27,MATCH(Schedules_8760!$C4335,DHW_StPt_Sch_EZ!$B$4:$B$27,0),MATCH(Schedules_8760!$F4335,DHW_StPt_Sch_EZ!$C$3:$I$3,0)),"F","C")</f>
        <v>53.333333333333329</v>
      </c>
      <c r="M4335" s="34">
        <f>CONVERT(INDEX(DHW_StPt_Sch_EZ!$C$31:$I$54,MATCH(Schedules_8760!$C4335,DHW_StPt_Sch_EZ!$B$31:$B$54,0),MATCH(Schedules_8760!$F4335,DHW_StPt_Sch_EZ!$C$30:$I$30,0)),"F","C")</f>
        <v>53.333333333333329</v>
      </c>
      <c r="N4335" s="12"/>
      <c r="O4335" s="12"/>
      <c r="P4335" s="12"/>
    </row>
    <row r="4336" spans="1:16" x14ac:dyDescent="0.25">
      <c r="A4336" s="35">
        <v>4335</v>
      </c>
      <c r="B4336" s="89">
        <v>181.58333333333329</v>
      </c>
      <c r="C4336" s="35">
        <f t="shared" si="335"/>
        <v>15</v>
      </c>
      <c r="D4336" s="35">
        <f t="shared" si="338"/>
        <v>181</v>
      </c>
      <c r="E4336" s="35">
        <f t="shared" si="339"/>
        <v>6</v>
      </c>
      <c r="F4336" s="35" t="str">
        <f t="shared" si="336"/>
        <v>Friday</v>
      </c>
      <c r="G4336" s="35">
        <f t="shared" si="337"/>
        <v>6</v>
      </c>
      <c r="H4336" s="34">
        <f>CONVERT(INDEX(Htg_StPt_Sch_EZ!$C$4:$I$27,MATCH(Schedules_8760!$C4336,Htg_StPt_Sch_EZ!$B$4:$B$27,0),MATCH(Schedules_8760!$F4336,Htg_StPt_Sch_EZ!$C$3:$I$3,0)),"F","C")</f>
        <v>20.555555555555554</v>
      </c>
      <c r="I4336" s="34">
        <f>CONVERT(INDEX(Htg_StPt_Sch_EZ!$C$31:$I$54,MATCH(Schedules_8760!$C4336,Htg_StPt_Sch_EZ!$B$31:$B$54,0),MATCH(Schedules_8760!$F4336,Htg_StPt_Sch_EZ!$C$30:$I$30,0)),"F","C")</f>
        <v>21.111111111111111</v>
      </c>
      <c r="J4336" s="34">
        <f>CONVERT(INDEX(Clg_StPt_Sch_EZ!$C$4:$I$27,MATCH(Schedules_8760!$C4336,Clg_StPt_Sch_EZ!$B$4:$B$27,0),MATCH(Schedules_8760!$F4336,Clg_StPt_Sch_EZ!$C$3:$I$3,0)),"F","C")</f>
        <v>25.555555555555554</v>
      </c>
      <c r="K4336" s="34">
        <f>CONVERT(INDEX(Clg_StPt_Sch_EZ!$C$31:$I$54,MATCH(Schedules_8760!$C4336,Clg_StPt_Sch_EZ!$B$31:$B$54,0),MATCH(Schedules_8760!$F4336,Clg_StPt_Sch_EZ!$C$30:$I$30,0)),"F","C")</f>
        <v>25</v>
      </c>
      <c r="L4336" s="34">
        <f>CONVERT(INDEX(DHW_StPt_Sch_EZ!$C$4:$I$27,MATCH(Schedules_8760!$C4336,DHW_StPt_Sch_EZ!$B$4:$B$27,0),MATCH(Schedules_8760!$F4336,DHW_StPt_Sch_EZ!$C$3:$I$3,0)),"F","C")</f>
        <v>53.333333333333329</v>
      </c>
      <c r="M4336" s="34">
        <f>CONVERT(INDEX(DHW_StPt_Sch_EZ!$C$31:$I$54,MATCH(Schedules_8760!$C4336,DHW_StPt_Sch_EZ!$B$31:$B$54,0),MATCH(Schedules_8760!$F4336,DHW_StPt_Sch_EZ!$C$30:$I$30,0)),"F","C")</f>
        <v>53.333333333333329</v>
      </c>
      <c r="N4336" s="12"/>
      <c r="O4336" s="12"/>
      <c r="P4336" s="12"/>
    </row>
    <row r="4337" spans="1:16" x14ac:dyDescent="0.25">
      <c r="A4337" s="35">
        <v>4336</v>
      </c>
      <c r="B4337" s="89">
        <v>181.625</v>
      </c>
      <c r="C4337" s="35">
        <f t="shared" si="335"/>
        <v>16</v>
      </c>
      <c r="D4337" s="35">
        <f t="shared" si="338"/>
        <v>181</v>
      </c>
      <c r="E4337" s="35">
        <f t="shared" si="339"/>
        <v>6</v>
      </c>
      <c r="F4337" s="35" t="str">
        <f t="shared" si="336"/>
        <v>Friday</v>
      </c>
      <c r="G4337" s="35">
        <f t="shared" si="337"/>
        <v>6</v>
      </c>
      <c r="H4337" s="34">
        <f>CONVERT(INDEX(Htg_StPt_Sch_EZ!$C$4:$I$27,MATCH(Schedules_8760!$C4337,Htg_StPt_Sch_EZ!$B$4:$B$27,0),MATCH(Schedules_8760!$F4337,Htg_StPt_Sch_EZ!$C$3:$I$3,0)),"F","C")</f>
        <v>20.555555555555554</v>
      </c>
      <c r="I4337" s="34">
        <f>CONVERT(INDEX(Htg_StPt_Sch_EZ!$C$31:$I$54,MATCH(Schedules_8760!$C4337,Htg_StPt_Sch_EZ!$B$31:$B$54,0),MATCH(Schedules_8760!$F4337,Htg_StPt_Sch_EZ!$C$30:$I$30,0)),"F","C")</f>
        <v>21.111111111111111</v>
      </c>
      <c r="J4337" s="34">
        <f>CONVERT(INDEX(Clg_StPt_Sch_EZ!$C$4:$I$27,MATCH(Schedules_8760!$C4337,Clg_StPt_Sch_EZ!$B$4:$B$27,0),MATCH(Schedules_8760!$F4337,Clg_StPt_Sch_EZ!$C$3:$I$3,0)),"F","C")</f>
        <v>25.555555555555554</v>
      </c>
      <c r="K4337" s="34">
        <f>CONVERT(INDEX(Clg_StPt_Sch_EZ!$C$31:$I$54,MATCH(Schedules_8760!$C4337,Clg_StPt_Sch_EZ!$B$31:$B$54,0),MATCH(Schedules_8760!$F4337,Clg_StPt_Sch_EZ!$C$30:$I$30,0)),"F","C")</f>
        <v>25</v>
      </c>
      <c r="L4337" s="34">
        <f>CONVERT(INDEX(DHW_StPt_Sch_EZ!$C$4:$I$27,MATCH(Schedules_8760!$C4337,DHW_StPt_Sch_EZ!$B$4:$B$27,0),MATCH(Schedules_8760!$F4337,DHW_StPt_Sch_EZ!$C$3:$I$3,0)),"F","C")</f>
        <v>53.333333333333329</v>
      </c>
      <c r="M4337" s="34">
        <f>CONVERT(INDEX(DHW_StPt_Sch_EZ!$C$31:$I$54,MATCH(Schedules_8760!$C4337,DHW_StPt_Sch_EZ!$B$31:$B$54,0),MATCH(Schedules_8760!$F4337,DHW_StPt_Sch_EZ!$C$30:$I$30,0)),"F","C")</f>
        <v>53.333333333333329</v>
      </c>
      <c r="N4337" s="12"/>
      <c r="O4337" s="12"/>
      <c r="P4337" s="12"/>
    </row>
    <row r="4338" spans="1:16" x14ac:dyDescent="0.25">
      <c r="A4338" s="35">
        <v>4337</v>
      </c>
      <c r="B4338" s="89">
        <v>181.66666666666671</v>
      </c>
      <c r="C4338" s="35">
        <f t="shared" si="335"/>
        <v>17</v>
      </c>
      <c r="D4338" s="35">
        <f t="shared" si="338"/>
        <v>181</v>
      </c>
      <c r="E4338" s="35">
        <f t="shared" si="339"/>
        <v>6</v>
      </c>
      <c r="F4338" s="35" t="str">
        <f t="shared" si="336"/>
        <v>Friday</v>
      </c>
      <c r="G4338" s="35">
        <f t="shared" si="337"/>
        <v>6</v>
      </c>
      <c r="H4338" s="34">
        <f>CONVERT(INDEX(Htg_StPt_Sch_EZ!$C$4:$I$27,MATCH(Schedules_8760!$C4338,Htg_StPt_Sch_EZ!$B$4:$B$27,0),MATCH(Schedules_8760!$F4338,Htg_StPt_Sch_EZ!$C$3:$I$3,0)),"F","C")</f>
        <v>20.555555555555554</v>
      </c>
      <c r="I4338" s="34">
        <f>CONVERT(INDEX(Htg_StPt_Sch_EZ!$C$31:$I$54,MATCH(Schedules_8760!$C4338,Htg_StPt_Sch_EZ!$B$31:$B$54,0),MATCH(Schedules_8760!$F4338,Htg_StPt_Sch_EZ!$C$30:$I$30,0)),"F","C")</f>
        <v>17.777777777777779</v>
      </c>
      <c r="J4338" s="34">
        <f>CONVERT(INDEX(Clg_StPt_Sch_EZ!$C$4:$I$27,MATCH(Schedules_8760!$C4338,Clg_StPt_Sch_EZ!$B$4:$B$27,0),MATCH(Schedules_8760!$F4338,Clg_StPt_Sch_EZ!$C$3:$I$3,0)),"F","C")</f>
        <v>25.555555555555554</v>
      </c>
      <c r="K4338" s="34">
        <f>CONVERT(INDEX(Clg_StPt_Sch_EZ!$C$31:$I$54,MATCH(Schedules_8760!$C4338,Clg_StPt_Sch_EZ!$B$31:$B$54,0),MATCH(Schedules_8760!$F4338,Clg_StPt_Sch_EZ!$C$30:$I$30,0)),"F","C")</f>
        <v>25</v>
      </c>
      <c r="L4338" s="34">
        <f>CONVERT(INDEX(DHW_StPt_Sch_EZ!$C$4:$I$27,MATCH(Schedules_8760!$C4338,DHW_StPt_Sch_EZ!$B$4:$B$27,0),MATCH(Schedules_8760!$F4338,DHW_StPt_Sch_EZ!$C$3:$I$3,0)),"F","C")</f>
        <v>53.333333333333329</v>
      </c>
      <c r="M4338" s="34">
        <f>CONVERT(INDEX(DHW_StPt_Sch_EZ!$C$31:$I$54,MATCH(Schedules_8760!$C4338,DHW_StPt_Sch_EZ!$B$31:$B$54,0),MATCH(Schedules_8760!$F4338,DHW_StPt_Sch_EZ!$C$30:$I$30,0)),"F","C")</f>
        <v>53.333333333333329</v>
      </c>
      <c r="N4338" s="12"/>
      <c r="O4338" s="12"/>
      <c r="P4338" s="12"/>
    </row>
    <row r="4339" spans="1:16" x14ac:dyDescent="0.25">
      <c r="A4339" s="35">
        <v>4338</v>
      </c>
      <c r="B4339" s="89">
        <v>181.70833333333329</v>
      </c>
      <c r="C4339" s="35">
        <f t="shared" si="335"/>
        <v>18</v>
      </c>
      <c r="D4339" s="35">
        <f t="shared" si="338"/>
        <v>181</v>
      </c>
      <c r="E4339" s="35">
        <f t="shared" si="339"/>
        <v>6</v>
      </c>
      <c r="F4339" s="35" t="str">
        <f t="shared" si="336"/>
        <v>Friday</v>
      </c>
      <c r="G4339" s="35">
        <f t="shared" si="337"/>
        <v>6</v>
      </c>
      <c r="H4339" s="34">
        <f>CONVERT(INDEX(Htg_StPt_Sch_EZ!$C$4:$I$27,MATCH(Schedules_8760!$C4339,Htg_StPt_Sch_EZ!$B$4:$B$27,0),MATCH(Schedules_8760!$F4339,Htg_StPt_Sch_EZ!$C$3:$I$3,0)),"F","C")</f>
        <v>20.555555555555554</v>
      </c>
      <c r="I4339" s="34">
        <f>CONVERT(INDEX(Htg_StPt_Sch_EZ!$C$31:$I$54,MATCH(Schedules_8760!$C4339,Htg_StPt_Sch_EZ!$B$31:$B$54,0),MATCH(Schedules_8760!$F4339,Htg_StPt_Sch_EZ!$C$30:$I$30,0)),"F","C")</f>
        <v>17.777777777777779</v>
      </c>
      <c r="J4339" s="34">
        <f>CONVERT(INDEX(Clg_StPt_Sch_EZ!$C$4:$I$27,MATCH(Schedules_8760!$C4339,Clg_StPt_Sch_EZ!$B$4:$B$27,0),MATCH(Schedules_8760!$F4339,Clg_StPt_Sch_EZ!$C$3:$I$3,0)),"F","C")</f>
        <v>25.555555555555554</v>
      </c>
      <c r="K4339" s="34">
        <f>CONVERT(INDEX(Clg_StPt_Sch_EZ!$C$31:$I$54,MATCH(Schedules_8760!$C4339,Clg_StPt_Sch_EZ!$B$31:$B$54,0),MATCH(Schedules_8760!$F4339,Clg_StPt_Sch_EZ!$C$30:$I$30,0)),"F","C")</f>
        <v>28.333333333333332</v>
      </c>
      <c r="L4339" s="34">
        <f>CONVERT(INDEX(DHW_StPt_Sch_EZ!$C$4:$I$27,MATCH(Schedules_8760!$C4339,DHW_StPt_Sch_EZ!$B$4:$B$27,0),MATCH(Schedules_8760!$F4339,DHW_StPt_Sch_EZ!$C$3:$I$3,0)),"F","C")</f>
        <v>53.333333333333329</v>
      </c>
      <c r="M4339" s="34">
        <f>CONVERT(INDEX(DHW_StPt_Sch_EZ!$C$31:$I$54,MATCH(Schedules_8760!$C4339,DHW_StPt_Sch_EZ!$B$31:$B$54,0),MATCH(Schedules_8760!$F4339,DHW_StPt_Sch_EZ!$C$30:$I$30,0)),"F","C")</f>
        <v>53.333333333333329</v>
      </c>
      <c r="N4339" s="12"/>
      <c r="O4339" s="12"/>
      <c r="P4339" s="12"/>
    </row>
    <row r="4340" spans="1:16" x14ac:dyDescent="0.25">
      <c r="A4340" s="35">
        <v>4339</v>
      </c>
      <c r="B4340" s="89">
        <v>181.75</v>
      </c>
      <c r="C4340" s="35">
        <f t="shared" si="335"/>
        <v>19</v>
      </c>
      <c r="D4340" s="35">
        <f t="shared" si="338"/>
        <v>181</v>
      </c>
      <c r="E4340" s="35">
        <f t="shared" si="339"/>
        <v>6</v>
      </c>
      <c r="F4340" s="35" t="str">
        <f t="shared" si="336"/>
        <v>Friday</v>
      </c>
      <c r="G4340" s="35">
        <f t="shared" si="337"/>
        <v>6</v>
      </c>
      <c r="H4340" s="34">
        <f>CONVERT(INDEX(Htg_StPt_Sch_EZ!$C$4:$I$27,MATCH(Schedules_8760!$C4340,Htg_StPt_Sch_EZ!$B$4:$B$27,0),MATCH(Schedules_8760!$F4340,Htg_StPt_Sch_EZ!$C$3:$I$3,0)),"F","C")</f>
        <v>20.555555555555554</v>
      </c>
      <c r="I4340" s="34">
        <f>CONVERT(INDEX(Htg_StPt_Sch_EZ!$C$31:$I$54,MATCH(Schedules_8760!$C4340,Htg_StPt_Sch_EZ!$B$31:$B$54,0),MATCH(Schedules_8760!$F4340,Htg_StPt_Sch_EZ!$C$30:$I$30,0)),"F","C")</f>
        <v>18.333333333333332</v>
      </c>
      <c r="J4340" s="34">
        <f>CONVERT(INDEX(Clg_StPt_Sch_EZ!$C$4:$I$27,MATCH(Schedules_8760!$C4340,Clg_StPt_Sch_EZ!$B$4:$B$27,0),MATCH(Schedules_8760!$F4340,Clg_StPt_Sch_EZ!$C$3:$I$3,0)),"F","C")</f>
        <v>25.555555555555554</v>
      </c>
      <c r="K4340" s="34">
        <f>CONVERT(INDEX(Clg_StPt_Sch_EZ!$C$31:$I$54,MATCH(Schedules_8760!$C4340,Clg_StPt_Sch_EZ!$B$31:$B$54,0),MATCH(Schedules_8760!$F4340,Clg_StPt_Sch_EZ!$C$30:$I$30,0)),"F","C")</f>
        <v>28.333333333333332</v>
      </c>
      <c r="L4340" s="34">
        <f>CONVERT(INDEX(DHW_StPt_Sch_EZ!$C$4:$I$27,MATCH(Schedules_8760!$C4340,DHW_StPt_Sch_EZ!$B$4:$B$27,0),MATCH(Schedules_8760!$F4340,DHW_StPt_Sch_EZ!$C$3:$I$3,0)),"F","C")</f>
        <v>53.333333333333329</v>
      </c>
      <c r="M4340" s="34">
        <f>CONVERT(INDEX(DHW_StPt_Sch_EZ!$C$31:$I$54,MATCH(Schedules_8760!$C4340,DHW_StPt_Sch_EZ!$B$31:$B$54,0),MATCH(Schedules_8760!$F4340,DHW_StPt_Sch_EZ!$C$30:$I$30,0)),"F","C")</f>
        <v>53.333333333333329</v>
      </c>
      <c r="N4340" s="12"/>
      <c r="O4340" s="12"/>
      <c r="P4340" s="12"/>
    </row>
    <row r="4341" spans="1:16" x14ac:dyDescent="0.25">
      <c r="A4341" s="35">
        <v>4340</v>
      </c>
      <c r="B4341" s="89">
        <v>181.79166666666671</v>
      </c>
      <c r="C4341" s="35">
        <f t="shared" si="335"/>
        <v>20</v>
      </c>
      <c r="D4341" s="35">
        <f t="shared" si="338"/>
        <v>181</v>
      </c>
      <c r="E4341" s="35">
        <f t="shared" si="339"/>
        <v>6</v>
      </c>
      <c r="F4341" s="35" t="str">
        <f t="shared" si="336"/>
        <v>Friday</v>
      </c>
      <c r="G4341" s="35">
        <f t="shared" si="337"/>
        <v>6</v>
      </c>
      <c r="H4341" s="34">
        <f>CONVERT(INDEX(Htg_StPt_Sch_EZ!$C$4:$I$27,MATCH(Schedules_8760!$C4341,Htg_StPt_Sch_EZ!$B$4:$B$27,0),MATCH(Schedules_8760!$F4341,Htg_StPt_Sch_EZ!$C$3:$I$3,0)),"F","C")</f>
        <v>20.555555555555554</v>
      </c>
      <c r="I4341" s="34">
        <f>CONVERT(INDEX(Htg_StPt_Sch_EZ!$C$31:$I$54,MATCH(Schedules_8760!$C4341,Htg_StPt_Sch_EZ!$B$31:$B$54,0),MATCH(Schedules_8760!$F4341,Htg_StPt_Sch_EZ!$C$30:$I$30,0)),"F","C")</f>
        <v>18.888888888888889</v>
      </c>
      <c r="J4341" s="34">
        <f>CONVERT(INDEX(Clg_StPt_Sch_EZ!$C$4:$I$27,MATCH(Schedules_8760!$C4341,Clg_StPt_Sch_EZ!$B$4:$B$27,0),MATCH(Schedules_8760!$F4341,Clg_StPt_Sch_EZ!$C$3:$I$3,0)),"F","C")</f>
        <v>25.555555555555554</v>
      </c>
      <c r="K4341" s="34">
        <f>CONVERT(INDEX(Clg_StPt_Sch_EZ!$C$31:$I$54,MATCH(Schedules_8760!$C4341,Clg_StPt_Sch_EZ!$B$31:$B$54,0),MATCH(Schedules_8760!$F4341,Clg_StPt_Sch_EZ!$C$30:$I$30,0)),"F","C")</f>
        <v>28.333333333333332</v>
      </c>
      <c r="L4341" s="34">
        <f>CONVERT(INDEX(DHW_StPt_Sch_EZ!$C$4:$I$27,MATCH(Schedules_8760!$C4341,DHW_StPt_Sch_EZ!$B$4:$B$27,0),MATCH(Schedules_8760!$F4341,DHW_StPt_Sch_EZ!$C$3:$I$3,0)),"F","C")</f>
        <v>53.333333333333329</v>
      </c>
      <c r="M4341" s="34">
        <f>CONVERT(INDEX(DHW_StPt_Sch_EZ!$C$31:$I$54,MATCH(Schedules_8760!$C4341,DHW_StPt_Sch_EZ!$B$31:$B$54,0),MATCH(Schedules_8760!$F4341,DHW_StPt_Sch_EZ!$C$30:$I$30,0)),"F","C")</f>
        <v>53.333333333333329</v>
      </c>
      <c r="N4341" s="12"/>
      <c r="O4341" s="12"/>
      <c r="P4341" s="12"/>
    </row>
    <row r="4342" spans="1:16" x14ac:dyDescent="0.25">
      <c r="A4342" s="35">
        <v>4341</v>
      </c>
      <c r="B4342" s="89">
        <v>181.83333333333329</v>
      </c>
      <c r="C4342" s="35">
        <f t="shared" si="335"/>
        <v>21</v>
      </c>
      <c r="D4342" s="35">
        <f t="shared" si="338"/>
        <v>181</v>
      </c>
      <c r="E4342" s="35">
        <f t="shared" si="339"/>
        <v>6</v>
      </c>
      <c r="F4342" s="35" t="str">
        <f t="shared" si="336"/>
        <v>Friday</v>
      </c>
      <c r="G4342" s="35">
        <f t="shared" si="337"/>
        <v>6</v>
      </c>
      <c r="H4342" s="34">
        <f>CONVERT(INDEX(Htg_StPt_Sch_EZ!$C$4:$I$27,MATCH(Schedules_8760!$C4342,Htg_StPt_Sch_EZ!$B$4:$B$27,0),MATCH(Schedules_8760!$F4342,Htg_StPt_Sch_EZ!$C$3:$I$3,0)),"F","C")</f>
        <v>20.555555555555554</v>
      </c>
      <c r="I4342" s="34">
        <f>CONVERT(INDEX(Htg_StPt_Sch_EZ!$C$31:$I$54,MATCH(Schedules_8760!$C4342,Htg_StPt_Sch_EZ!$B$31:$B$54,0),MATCH(Schedules_8760!$F4342,Htg_StPt_Sch_EZ!$C$30:$I$30,0)),"F","C")</f>
        <v>19.444444444444443</v>
      </c>
      <c r="J4342" s="34">
        <f>CONVERT(INDEX(Clg_StPt_Sch_EZ!$C$4:$I$27,MATCH(Schedules_8760!$C4342,Clg_StPt_Sch_EZ!$B$4:$B$27,0),MATCH(Schedules_8760!$F4342,Clg_StPt_Sch_EZ!$C$3:$I$3,0)),"F","C")</f>
        <v>25.555555555555554</v>
      </c>
      <c r="K4342" s="34">
        <f>CONVERT(INDEX(Clg_StPt_Sch_EZ!$C$31:$I$54,MATCH(Schedules_8760!$C4342,Clg_StPt_Sch_EZ!$B$31:$B$54,0),MATCH(Schedules_8760!$F4342,Clg_StPt_Sch_EZ!$C$30:$I$30,0)),"F","C")</f>
        <v>28.333333333333332</v>
      </c>
      <c r="L4342" s="34">
        <f>CONVERT(INDEX(DHW_StPt_Sch_EZ!$C$4:$I$27,MATCH(Schedules_8760!$C4342,DHW_StPt_Sch_EZ!$B$4:$B$27,0),MATCH(Schedules_8760!$F4342,DHW_StPt_Sch_EZ!$C$3:$I$3,0)),"F","C")</f>
        <v>53.333333333333329</v>
      </c>
      <c r="M4342" s="34">
        <f>CONVERT(INDEX(DHW_StPt_Sch_EZ!$C$31:$I$54,MATCH(Schedules_8760!$C4342,DHW_StPt_Sch_EZ!$B$31:$B$54,0),MATCH(Schedules_8760!$F4342,DHW_StPt_Sch_EZ!$C$30:$I$30,0)),"F","C")</f>
        <v>53.333333333333329</v>
      </c>
      <c r="N4342" s="12"/>
      <c r="O4342" s="12"/>
      <c r="P4342" s="12"/>
    </row>
    <row r="4343" spans="1:16" x14ac:dyDescent="0.25">
      <c r="A4343" s="35">
        <v>4342</v>
      </c>
      <c r="B4343" s="89">
        <v>181.875</v>
      </c>
      <c r="C4343" s="35">
        <f t="shared" si="335"/>
        <v>22</v>
      </c>
      <c r="D4343" s="35">
        <f t="shared" si="338"/>
        <v>181</v>
      </c>
      <c r="E4343" s="35">
        <f t="shared" si="339"/>
        <v>6</v>
      </c>
      <c r="F4343" s="35" t="str">
        <f t="shared" si="336"/>
        <v>Friday</v>
      </c>
      <c r="G4343" s="35">
        <f t="shared" si="337"/>
        <v>6</v>
      </c>
      <c r="H4343" s="34">
        <f>CONVERT(INDEX(Htg_StPt_Sch_EZ!$C$4:$I$27,MATCH(Schedules_8760!$C4343,Htg_StPt_Sch_EZ!$B$4:$B$27,0),MATCH(Schedules_8760!$F4343,Htg_StPt_Sch_EZ!$C$3:$I$3,0)),"F","C")</f>
        <v>20.555555555555554</v>
      </c>
      <c r="I4343" s="34">
        <f>CONVERT(INDEX(Htg_StPt_Sch_EZ!$C$31:$I$54,MATCH(Schedules_8760!$C4343,Htg_StPt_Sch_EZ!$B$31:$B$54,0),MATCH(Schedules_8760!$F4343,Htg_StPt_Sch_EZ!$C$30:$I$30,0)),"F","C")</f>
        <v>19.444444444444443</v>
      </c>
      <c r="J4343" s="34">
        <f>CONVERT(INDEX(Clg_StPt_Sch_EZ!$C$4:$I$27,MATCH(Schedules_8760!$C4343,Clg_StPt_Sch_EZ!$B$4:$B$27,0),MATCH(Schedules_8760!$F4343,Clg_StPt_Sch_EZ!$C$3:$I$3,0)),"F","C")</f>
        <v>25.555555555555554</v>
      </c>
      <c r="K4343" s="34">
        <f>CONVERT(INDEX(Clg_StPt_Sch_EZ!$C$31:$I$54,MATCH(Schedules_8760!$C4343,Clg_StPt_Sch_EZ!$B$31:$B$54,0),MATCH(Schedules_8760!$F4343,Clg_StPt_Sch_EZ!$C$30:$I$30,0)),"F","C")</f>
        <v>28.333333333333332</v>
      </c>
      <c r="L4343" s="34">
        <f>CONVERT(INDEX(DHW_StPt_Sch_EZ!$C$4:$I$27,MATCH(Schedules_8760!$C4343,DHW_StPt_Sch_EZ!$B$4:$B$27,0),MATCH(Schedules_8760!$F4343,DHW_StPt_Sch_EZ!$C$3:$I$3,0)),"F","C")</f>
        <v>53.333333333333329</v>
      </c>
      <c r="M4343" s="34">
        <f>CONVERT(INDEX(DHW_StPt_Sch_EZ!$C$31:$I$54,MATCH(Schedules_8760!$C4343,DHW_StPt_Sch_EZ!$B$31:$B$54,0),MATCH(Schedules_8760!$F4343,DHW_StPt_Sch_EZ!$C$30:$I$30,0)),"F","C")</f>
        <v>53.333333333333329</v>
      </c>
      <c r="N4343" s="12"/>
      <c r="O4343" s="12"/>
      <c r="P4343" s="12"/>
    </row>
    <row r="4344" spans="1:16" x14ac:dyDescent="0.25">
      <c r="A4344" s="35">
        <v>4343</v>
      </c>
      <c r="B4344" s="89">
        <v>181.91666666666671</v>
      </c>
      <c r="C4344" s="35">
        <f t="shared" si="335"/>
        <v>23</v>
      </c>
      <c r="D4344" s="35">
        <f t="shared" si="338"/>
        <v>181</v>
      </c>
      <c r="E4344" s="35">
        <f t="shared" si="339"/>
        <v>6</v>
      </c>
      <c r="F4344" s="35" t="str">
        <f t="shared" si="336"/>
        <v>Friday</v>
      </c>
      <c r="G4344" s="35">
        <f t="shared" si="337"/>
        <v>6</v>
      </c>
      <c r="H4344" s="34">
        <f>CONVERT(INDEX(Htg_StPt_Sch_EZ!$C$4:$I$27,MATCH(Schedules_8760!$C4344,Htg_StPt_Sch_EZ!$B$4:$B$27,0),MATCH(Schedules_8760!$F4344,Htg_StPt_Sch_EZ!$C$3:$I$3,0)),"F","C")</f>
        <v>20.555555555555554</v>
      </c>
      <c r="I4344" s="34">
        <f>CONVERT(INDEX(Htg_StPt_Sch_EZ!$C$31:$I$54,MATCH(Schedules_8760!$C4344,Htg_StPt_Sch_EZ!$B$31:$B$54,0),MATCH(Schedules_8760!$F4344,Htg_StPt_Sch_EZ!$C$30:$I$30,0)),"F","C")</f>
        <v>19.444444444444443</v>
      </c>
      <c r="J4344" s="34">
        <f>CONVERT(INDEX(Clg_StPt_Sch_EZ!$C$4:$I$27,MATCH(Schedules_8760!$C4344,Clg_StPt_Sch_EZ!$B$4:$B$27,0),MATCH(Schedules_8760!$F4344,Clg_StPt_Sch_EZ!$C$3:$I$3,0)),"F","C")</f>
        <v>25.555555555555554</v>
      </c>
      <c r="K4344" s="34">
        <f>CONVERT(INDEX(Clg_StPt_Sch_EZ!$C$31:$I$54,MATCH(Schedules_8760!$C4344,Clg_StPt_Sch_EZ!$B$31:$B$54,0),MATCH(Schedules_8760!$F4344,Clg_StPt_Sch_EZ!$C$30:$I$30,0)),"F","C")</f>
        <v>28.333333333333332</v>
      </c>
      <c r="L4344" s="34">
        <f>CONVERT(INDEX(DHW_StPt_Sch_EZ!$C$4:$I$27,MATCH(Schedules_8760!$C4344,DHW_StPt_Sch_EZ!$B$4:$B$27,0),MATCH(Schedules_8760!$F4344,DHW_StPt_Sch_EZ!$C$3:$I$3,0)),"F","C")</f>
        <v>53.333333333333329</v>
      </c>
      <c r="M4344" s="34">
        <f>CONVERT(INDEX(DHW_StPt_Sch_EZ!$C$31:$I$54,MATCH(Schedules_8760!$C4344,DHW_StPt_Sch_EZ!$B$31:$B$54,0),MATCH(Schedules_8760!$F4344,DHW_StPt_Sch_EZ!$C$30:$I$30,0)),"F","C")</f>
        <v>53.333333333333329</v>
      </c>
      <c r="N4344" s="12"/>
      <c r="O4344" s="12"/>
      <c r="P4344" s="12"/>
    </row>
    <row r="4345" spans="1:16" x14ac:dyDescent="0.25">
      <c r="A4345" s="35">
        <v>4344</v>
      </c>
      <c r="B4345" s="89">
        <v>181.95833333333329</v>
      </c>
      <c r="C4345" s="35">
        <f t="shared" si="335"/>
        <v>24</v>
      </c>
      <c r="D4345" s="35">
        <f t="shared" si="338"/>
        <v>181</v>
      </c>
      <c r="E4345" s="35">
        <f t="shared" si="339"/>
        <v>6</v>
      </c>
      <c r="F4345" s="35" t="str">
        <f t="shared" si="336"/>
        <v>Friday</v>
      </c>
      <c r="G4345" s="35">
        <f t="shared" si="337"/>
        <v>6</v>
      </c>
      <c r="H4345" s="34">
        <f>CONVERT(INDEX(Htg_StPt_Sch_EZ!$C$4:$I$27,MATCH(Schedules_8760!$C4345,Htg_StPt_Sch_EZ!$B$4:$B$27,0),MATCH(Schedules_8760!$F4345,Htg_StPt_Sch_EZ!$C$3:$I$3,0)),"F","C")</f>
        <v>20.555555555555554</v>
      </c>
      <c r="I4345" s="34">
        <f>CONVERT(INDEX(Htg_StPt_Sch_EZ!$C$31:$I$54,MATCH(Schedules_8760!$C4345,Htg_StPt_Sch_EZ!$B$31:$B$54,0),MATCH(Schedules_8760!$F4345,Htg_StPt_Sch_EZ!$C$30:$I$30,0)),"F","C")</f>
        <v>19.444444444444443</v>
      </c>
      <c r="J4345" s="34">
        <f>CONVERT(INDEX(Clg_StPt_Sch_EZ!$C$4:$I$27,MATCH(Schedules_8760!$C4345,Clg_StPt_Sch_EZ!$B$4:$B$27,0),MATCH(Schedules_8760!$F4345,Clg_StPt_Sch_EZ!$C$3:$I$3,0)),"F","C")</f>
        <v>25.555555555555554</v>
      </c>
      <c r="K4345" s="34">
        <f>CONVERT(INDEX(Clg_StPt_Sch_EZ!$C$31:$I$54,MATCH(Schedules_8760!$C4345,Clg_StPt_Sch_EZ!$B$31:$B$54,0),MATCH(Schedules_8760!$F4345,Clg_StPt_Sch_EZ!$C$30:$I$30,0)),"F","C")</f>
        <v>28.333333333333332</v>
      </c>
      <c r="L4345" s="34">
        <f>CONVERT(INDEX(DHW_StPt_Sch_EZ!$C$4:$I$27,MATCH(Schedules_8760!$C4345,DHW_StPt_Sch_EZ!$B$4:$B$27,0),MATCH(Schedules_8760!$F4345,DHW_StPt_Sch_EZ!$C$3:$I$3,0)),"F","C")</f>
        <v>53.333333333333329</v>
      </c>
      <c r="M4345" s="34">
        <f>CONVERT(INDEX(DHW_StPt_Sch_EZ!$C$31:$I$54,MATCH(Schedules_8760!$C4345,DHW_StPt_Sch_EZ!$B$31:$B$54,0),MATCH(Schedules_8760!$F4345,DHW_StPt_Sch_EZ!$C$30:$I$30,0)),"F","C")</f>
        <v>53.333333333333329</v>
      </c>
      <c r="N4345" s="12"/>
      <c r="O4345" s="12"/>
      <c r="P4345" s="12"/>
    </row>
    <row r="4346" spans="1:16" x14ac:dyDescent="0.25">
      <c r="A4346" s="35">
        <v>4345</v>
      </c>
      <c r="B4346" s="89">
        <v>182</v>
      </c>
      <c r="C4346" s="35">
        <f t="shared" si="335"/>
        <v>1</v>
      </c>
      <c r="D4346" s="35">
        <f t="shared" si="338"/>
        <v>182</v>
      </c>
      <c r="E4346" s="35">
        <f t="shared" si="339"/>
        <v>7</v>
      </c>
      <c r="F4346" s="35" t="str">
        <f t="shared" si="336"/>
        <v>Saturday</v>
      </c>
      <c r="G4346" s="35">
        <f t="shared" si="337"/>
        <v>6</v>
      </c>
      <c r="H4346" s="34">
        <f>CONVERT(INDEX(Htg_StPt_Sch_EZ!$C$4:$I$27,MATCH(Schedules_8760!$C4346,Htg_StPt_Sch_EZ!$B$4:$B$27,0),MATCH(Schedules_8760!$F4346,Htg_StPt_Sch_EZ!$C$3:$I$3,0)),"F","C")</f>
        <v>20.555555555555554</v>
      </c>
      <c r="I4346" s="34">
        <f>CONVERT(INDEX(Htg_StPt_Sch_EZ!$C$31:$I$54,MATCH(Schedules_8760!$C4346,Htg_StPt_Sch_EZ!$B$31:$B$54,0),MATCH(Schedules_8760!$F4346,Htg_StPt_Sch_EZ!$C$30:$I$30,0)),"F","C")</f>
        <v>19.444444444444443</v>
      </c>
      <c r="J4346" s="34">
        <f>CONVERT(INDEX(Clg_StPt_Sch_EZ!$C$4:$I$27,MATCH(Schedules_8760!$C4346,Clg_StPt_Sch_EZ!$B$4:$B$27,0),MATCH(Schedules_8760!$F4346,Clg_StPt_Sch_EZ!$C$3:$I$3,0)),"F","C")</f>
        <v>25.555555555555554</v>
      </c>
      <c r="K4346" s="34">
        <f>CONVERT(INDEX(Clg_StPt_Sch_EZ!$C$31:$I$54,MATCH(Schedules_8760!$C4346,Clg_StPt_Sch_EZ!$B$31:$B$54,0),MATCH(Schedules_8760!$F4346,Clg_StPt_Sch_EZ!$C$30:$I$30,0)),"F","C")</f>
        <v>28.333333333333332</v>
      </c>
      <c r="L4346" s="34">
        <f>CONVERT(INDEX(DHW_StPt_Sch_EZ!$C$4:$I$27,MATCH(Schedules_8760!$C4346,DHW_StPt_Sch_EZ!$B$4:$B$27,0),MATCH(Schedules_8760!$F4346,DHW_StPt_Sch_EZ!$C$3:$I$3,0)),"F","C")</f>
        <v>53.333333333333329</v>
      </c>
      <c r="M4346" s="34">
        <f>CONVERT(INDEX(DHW_StPt_Sch_EZ!$C$31:$I$54,MATCH(Schedules_8760!$C4346,DHW_StPt_Sch_EZ!$B$31:$B$54,0),MATCH(Schedules_8760!$F4346,DHW_StPt_Sch_EZ!$C$30:$I$30,0)),"F","C")</f>
        <v>53.333333333333329</v>
      </c>
      <c r="N4346" s="12"/>
      <c r="O4346" s="12"/>
      <c r="P4346" s="12"/>
    </row>
    <row r="4347" spans="1:16" x14ac:dyDescent="0.25">
      <c r="A4347" s="35">
        <v>4346</v>
      </c>
      <c r="B4347" s="89">
        <v>182.04166666666671</v>
      </c>
      <c r="C4347" s="35">
        <f t="shared" si="335"/>
        <v>2</v>
      </c>
      <c r="D4347" s="35">
        <f t="shared" si="338"/>
        <v>182</v>
      </c>
      <c r="E4347" s="35">
        <f t="shared" si="339"/>
        <v>7</v>
      </c>
      <c r="F4347" s="35" t="str">
        <f t="shared" si="336"/>
        <v>Saturday</v>
      </c>
      <c r="G4347" s="35">
        <f t="shared" si="337"/>
        <v>6</v>
      </c>
      <c r="H4347" s="34">
        <f>CONVERT(INDEX(Htg_StPt_Sch_EZ!$C$4:$I$27,MATCH(Schedules_8760!$C4347,Htg_StPt_Sch_EZ!$B$4:$B$27,0),MATCH(Schedules_8760!$F4347,Htg_StPt_Sch_EZ!$C$3:$I$3,0)),"F","C")</f>
        <v>20.555555555555554</v>
      </c>
      <c r="I4347" s="34">
        <f>CONVERT(INDEX(Htg_StPt_Sch_EZ!$C$31:$I$54,MATCH(Schedules_8760!$C4347,Htg_StPt_Sch_EZ!$B$31:$B$54,0),MATCH(Schedules_8760!$F4347,Htg_StPt_Sch_EZ!$C$30:$I$30,0)),"F","C")</f>
        <v>19.444444444444443</v>
      </c>
      <c r="J4347" s="34">
        <f>CONVERT(INDEX(Clg_StPt_Sch_EZ!$C$4:$I$27,MATCH(Schedules_8760!$C4347,Clg_StPt_Sch_EZ!$B$4:$B$27,0),MATCH(Schedules_8760!$F4347,Clg_StPt_Sch_EZ!$C$3:$I$3,0)),"F","C")</f>
        <v>25.555555555555554</v>
      </c>
      <c r="K4347" s="34">
        <f>CONVERT(INDEX(Clg_StPt_Sch_EZ!$C$31:$I$54,MATCH(Schedules_8760!$C4347,Clg_StPt_Sch_EZ!$B$31:$B$54,0),MATCH(Schedules_8760!$F4347,Clg_StPt_Sch_EZ!$C$30:$I$30,0)),"F","C")</f>
        <v>28.333333333333332</v>
      </c>
      <c r="L4347" s="34">
        <f>CONVERT(INDEX(DHW_StPt_Sch_EZ!$C$4:$I$27,MATCH(Schedules_8760!$C4347,DHW_StPt_Sch_EZ!$B$4:$B$27,0),MATCH(Schedules_8760!$F4347,DHW_StPt_Sch_EZ!$C$3:$I$3,0)),"F","C")</f>
        <v>53.333333333333329</v>
      </c>
      <c r="M4347" s="34">
        <f>CONVERT(INDEX(DHW_StPt_Sch_EZ!$C$31:$I$54,MATCH(Schedules_8760!$C4347,DHW_StPt_Sch_EZ!$B$31:$B$54,0),MATCH(Schedules_8760!$F4347,DHW_StPt_Sch_EZ!$C$30:$I$30,0)),"F","C")</f>
        <v>53.333333333333329</v>
      </c>
      <c r="N4347" s="12"/>
      <c r="O4347" s="12"/>
      <c r="P4347" s="12"/>
    </row>
    <row r="4348" spans="1:16" x14ac:dyDescent="0.25">
      <c r="A4348" s="35">
        <v>4347</v>
      </c>
      <c r="B4348" s="89">
        <v>182.08333333333329</v>
      </c>
      <c r="C4348" s="35">
        <f t="shared" si="335"/>
        <v>3</v>
      </c>
      <c r="D4348" s="35">
        <f t="shared" si="338"/>
        <v>182</v>
      </c>
      <c r="E4348" s="35">
        <f t="shared" si="339"/>
        <v>7</v>
      </c>
      <c r="F4348" s="35" t="str">
        <f t="shared" si="336"/>
        <v>Saturday</v>
      </c>
      <c r="G4348" s="35">
        <f t="shared" si="337"/>
        <v>6</v>
      </c>
      <c r="H4348" s="34">
        <f>CONVERT(INDEX(Htg_StPt_Sch_EZ!$C$4:$I$27,MATCH(Schedules_8760!$C4348,Htg_StPt_Sch_EZ!$B$4:$B$27,0),MATCH(Schedules_8760!$F4348,Htg_StPt_Sch_EZ!$C$3:$I$3,0)),"F","C")</f>
        <v>20.555555555555554</v>
      </c>
      <c r="I4348" s="34">
        <f>CONVERT(INDEX(Htg_StPt_Sch_EZ!$C$31:$I$54,MATCH(Schedules_8760!$C4348,Htg_StPt_Sch_EZ!$B$31:$B$54,0),MATCH(Schedules_8760!$F4348,Htg_StPt_Sch_EZ!$C$30:$I$30,0)),"F","C")</f>
        <v>19.444444444444443</v>
      </c>
      <c r="J4348" s="34">
        <f>CONVERT(INDEX(Clg_StPt_Sch_EZ!$C$4:$I$27,MATCH(Schedules_8760!$C4348,Clg_StPt_Sch_EZ!$B$4:$B$27,0),MATCH(Schedules_8760!$F4348,Clg_StPt_Sch_EZ!$C$3:$I$3,0)),"F","C")</f>
        <v>25.555555555555554</v>
      </c>
      <c r="K4348" s="34">
        <f>CONVERT(INDEX(Clg_StPt_Sch_EZ!$C$31:$I$54,MATCH(Schedules_8760!$C4348,Clg_StPt_Sch_EZ!$B$31:$B$54,0),MATCH(Schedules_8760!$F4348,Clg_StPt_Sch_EZ!$C$30:$I$30,0)),"F","C")</f>
        <v>28.333333333333332</v>
      </c>
      <c r="L4348" s="34">
        <f>CONVERT(INDEX(DHW_StPt_Sch_EZ!$C$4:$I$27,MATCH(Schedules_8760!$C4348,DHW_StPt_Sch_EZ!$B$4:$B$27,0),MATCH(Schedules_8760!$F4348,DHW_StPt_Sch_EZ!$C$3:$I$3,0)),"F","C")</f>
        <v>53.333333333333329</v>
      </c>
      <c r="M4348" s="34">
        <f>CONVERT(INDEX(DHW_StPt_Sch_EZ!$C$31:$I$54,MATCH(Schedules_8760!$C4348,DHW_StPt_Sch_EZ!$B$31:$B$54,0),MATCH(Schedules_8760!$F4348,DHW_StPt_Sch_EZ!$C$30:$I$30,0)),"F","C")</f>
        <v>53.333333333333329</v>
      </c>
      <c r="N4348" s="12"/>
      <c r="O4348" s="12"/>
      <c r="P4348" s="12"/>
    </row>
    <row r="4349" spans="1:16" x14ac:dyDescent="0.25">
      <c r="A4349" s="35">
        <v>4348</v>
      </c>
      <c r="B4349" s="89">
        <v>182.125</v>
      </c>
      <c r="C4349" s="35">
        <f t="shared" si="335"/>
        <v>4</v>
      </c>
      <c r="D4349" s="35">
        <f t="shared" si="338"/>
        <v>182</v>
      </c>
      <c r="E4349" s="35">
        <f t="shared" si="339"/>
        <v>7</v>
      </c>
      <c r="F4349" s="35" t="str">
        <f t="shared" si="336"/>
        <v>Saturday</v>
      </c>
      <c r="G4349" s="35">
        <f t="shared" si="337"/>
        <v>6</v>
      </c>
      <c r="H4349" s="34">
        <f>CONVERT(INDEX(Htg_StPt_Sch_EZ!$C$4:$I$27,MATCH(Schedules_8760!$C4349,Htg_StPt_Sch_EZ!$B$4:$B$27,0),MATCH(Schedules_8760!$F4349,Htg_StPt_Sch_EZ!$C$3:$I$3,0)),"F","C")</f>
        <v>20.555555555555554</v>
      </c>
      <c r="I4349" s="34">
        <f>CONVERT(INDEX(Htg_StPt_Sch_EZ!$C$31:$I$54,MATCH(Schedules_8760!$C4349,Htg_StPt_Sch_EZ!$B$31:$B$54,0),MATCH(Schedules_8760!$F4349,Htg_StPt_Sch_EZ!$C$30:$I$30,0)),"F","C")</f>
        <v>19.444444444444443</v>
      </c>
      <c r="J4349" s="34">
        <f>CONVERT(INDEX(Clg_StPt_Sch_EZ!$C$4:$I$27,MATCH(Schedules_8760!$C4349,Clg_StPt_Sch_EZ!$B$4:$B$27,0),MATCH(Schedules_8760!$F4349,Clg_StPt_Sch_EZ!$C$3:$I$3,0)),"F","C")</f>
        <v>25.555555555555554</v>
      </c>
      <c r="K4349" s="34">
        <f>CONVERT(INDEX(Clg_StPt_Sch_EZ!$C$31:$I$54,MATCH(Schedules_8760!$C4349,Clg_StPt_Sch_EZ!$B$31:$B$54,0),MATCH(Schedules_8760!$F4349,Clg_StPt_Sch_EZ!$C$30:$I$30,0)),"F","C")</f>
        <v>28.333333333333332</v>
      </c>
      <c r="L4349" s="34">
        <f>CONVERT(INDEX(DHW_StPt_Sch_EZ!$C$4:$I$27,MATCH(Schedules_8760!$C4349,DHW_StPt_Sch_EZ!$B$4:$B$27,0),MATCH(Schedules_8760!$F4349,DHW_StPt_Sch_EZ!$C$3:$I$3,0)),"F","C")</f>
        <v>53.333333333333329</v>
      </c>
      <c r="M4349" s="34">
        <f>CONVERT(INDEX(DHW_StPt_Sch_EZ!$C$31:$I$54,MATCH(Schedules_8760!$C4349,DHW_StPt_Sch_EZ!$B$31:$B$54,0),MATCH(Schedules_8760!$F4349,DHW_StPt_Sch_EZ!$C$30:$I$30,0)),"F","C")</f>
        <v>53.333333333333329</v>
      </c>
      <c r="N4349" s="12"/>
      <c r="O4349" s="12"/>
      <c r="P4349" s="12"/>
    </row>
    <row r="4350" spans="1:16" x14ac:dyDescent="0.25">
      <c r="A4350" s="35">
        <v>4349</v>
      </c>
      <c r="B4350" s="89">
        <v>182.16666666666671</v>
      </c>
      <c r="C4350" s="35">
        <f t="shared" si="335"/>
        <v>5</v>
      </c>
      <c r="D4350" s="35">
        <f t="shared" si="338"/>
        <v>182</v>
      </c>
      <c r="E4350" s="35">
        <f t="shared" si="339"/>
        <v>7</v>
      </c>
      <c r="F4350" s="35" t="str">
        <f t="shared" si="336"/>
        <v>Saturday</v>
      </c>
      <c r="G4350" s="35">
        <f t="shared" si="337"/>
        <v>6</v>
      </c>
      <c r="H4350" s="34">
        <f>CONVERT(INDEX(Htg_StPt_Sch_EZ!$C$4:$I$27,MATCH(Schedules_8760!$C4350,Htg_StPt_Sch_EZ!$B$4:$B$27,0),MATCH(Schedules_8760!$F4350,Htg_StPt_Sch_EZ!$C$3:$I$3,0)),"F","C")</f>
        <v>20.555555555555554</v>
      </c>
      <c r="I4350" s="34">
        <f>CONVERT(INDEX(Htg_StPt_Sch_EZ!$C$31:$I$54,MATCH(Schedules_8760!$C4350,Htg_StPt_Sch_EZ!$B$31:$B$54,0),MATCH(Schedules_8760!$F4350,Htg_StPt_Sch_EZ!$C$30:$I$30,0)),"F","C")</f>
        <v>19.444444444444443</v>
      </c>
      <c r="J4350" s="34">
        <f>CONVERT(INDEX(Clg_StPt_Sch_EZ!$C$4:$I$27,MATCH(Schedules_8760!$C4350,Clg_StPt_Sch_EZ!$B$4:$B$27,0),MATCH(Schedules_8760!$F4350,Clg_StPt_Sch_EZ!$C$3:$I$3,0)),"F","C")</f>
        <v>25.555555555555554</v>
      </c>
      <c r="K4350" s="34">
        <f>CONVERT(INDEX(Clg_StPt_Sch_EZ!$C$31:$I$54,MATCH(Schedules_8760!$C4350,Clg_StPt_Sch_EZ!$B$31:$B$54,0),MATCH(Schedules_8760!$F4350,Clg_StPt_Sch_EZ!$C$30:$I$30,0)),"F","C")</f>
        <v>28.333333333333332</v>
      </c>
      <c r="L4350" s="34">
        <f>CONVERT(INDEX(DHW_StPt_Sch_EZ!$C$4:$I$27,MATCH(Schedules_8760!$C4350,DHW_StPt_Sch_EZ!$B$4:$B$27,0),MATCH(Schedules_8760!$F4350,DHW_StPt_Sch_EZ!$C$3:$I$3,0)),"F","C")</f>
        <v>53.333333333333329</v>
      </c>
      <c r="M4350" s="34">
        <f>CONVERT(INDEX(DHW_StPt_Sch_EZ!$C$31:$I$54,MATCH(Schedules_8760!$C4350,DHW_StPt_Sch_EZ!$B$31:$B$54,0),MATCH(Schedules_8760!$F4350,DHW_StPt_Sch_EZ!$C$30:$I$30,0)),"F","C")</f>
        <v>53.333333333333329</v>
      </c>
      <c r="N4350" s="12"/>
      <c r="O4350" s="12"/>
      <c r="P4350" s="12"/>
    </row>
    <row r="4351" spans="1:16" x14ac:dyDescent="0.25">
      <c r="A4351" s="35">
        <v>4350</v>
      </c>
      <c r="B4351" s="89">
        <v>182.20833333333329</v>
      </c>
      <c r="C4351" s="35">
        <f t="shared" si="335"/>
        <v>6</v>
      </c>
      <c r="D4351" s="35">
        <f t="shared" si="338"/>
        <v>182</v>
      </c>
      <c r="E4351" s="35">
        <f t="shared" si="339"/>
        <v>7</v>
      </c>
      <c r="F4351" s="35" t="str">
        <f t="shared" si="336"/>
        <v>Saturday</v>
      </c>
      <c r="G4351" s="35">
        <f t="shared" si="337"/>
        <v>6</v>
      </c>
      <c r="H4351" s="34">
        <f>CONVERT(INDEX(Htg_StPt_Sch_EZ!$C$4:$I$27,MATCH(Schedules_8760!$C4351,Htg_StPt_Sch_EZ!$B$4:$B$27,0),MATCH(Schedules_8760!$F4351,Htg_StPt_Sch_EZ!$C$3:$I$3,0)),"F","C")</f>
        <v>20.555555555555554</v>
      </c>
      <c r="I4351" s="34">
        <f>CONVERT(INDEX(Htg_StPt_Sch_EZ!$C$31:$I$54,MATCH(Schedules_8760!$C4351,Htg_StPt_Sch_EZ!$B$31:$B$54,0),MATCH(Schedules_8760!$F4351,Htg_StPt_Sch_EZ!$C$30:$I$30,0)),"F","C")</f>
        <v>19.444444444444443</v>
      </c>
      <c r="J4351" s="34">
        <f>CONVERT(INDEX(Clg_StPt_Sch_EZ!$C$4:$I$27,MATCH(Schedules_8760!$C4351,Clg_StPt_Sch_EZ!$B$4:$B$27,0),MATCH(Schedules_8760!$F4351,Clg_StPt_Sch_EZ!$C$3:$I$3,0)),"F","C")</f>
        <v>25.555555555555554</v>
      </c>
      <c r="K4351" s="34">
        <f>CONVERT(INDEX(Clg_StPt_Sch_EZ!$C$31:$I$54,MATCH(Schedules_8760!$C4351,Clg_StPt_Sch_EZ!$B$31:$B$54,0),MATCH(Schedules_8760!$F4351,Clg_StPt_Sch_EZ!$C$30:$I$30,0)),"F","C")</f>
        <v>28.333333333333332</v>
      </c>
      <c r="L4351" s="34">
        <f>CONVERT(INDEX(DHW_StPt_Sch_EZ!$C$4:$I$27,MATCH(Schedules_8760!$C4351,DHW_StPt_Sch_EZ!$B$4:$B$27,0),MATCH(Schedules_8760!$F4351,DHW_StPt_Sch_EZ!$C$3:$I$3,0)),"F","C")</f>
        <v>53.333333333333329</v>
      </c>
      <c r="M4351" s="34">
        <f>CONVERT(INDEX(DHW_StPt_Sch_EZ!$C$31:$I$54,MATCH(Schedules_8760!$C4351,DHW_StPt_Sch_EZ!$B$31:$B$54,0),MATCH(Schedules_8760!$F4351,DHW_StPt_Sch_EZ!$C$30:$I$30,0)),"F","C")</f>
        <v>53.333333333333329</v>
      </c>
      <c r="N4351" s="12"/>
      <c r="O4351" s="12"/>
      <c r="P4351" s="12"/>
    </row>
    <row r="4352" spans="1:16" x14ac:dyDescent="0.25">
      <c r="A4352" s="35">
        <v>4351</v>
      </c>
      <c r="B4352" s="89">
        <v>182.25</v>
      </c>
      <c r="C4352" s="35">
        <f t="shared" si="335"/>
        <v>7</v>
      </c>
      <c r="D4352" s="35">
        <f t="shared" si="338"/>
        <v>182</v>
      </c>
      <c r="E4352" s="35">
        <f t="shared" si="339"/>
        <v>7</v>
      </c>
      <c r="F4352" s="35" t="str">
        <f t="shared" si="336"/>
        <v>Saturday</v>
      </c>
      <c r="G4352" s="35">
        <f t="shared" si="337"/>
        <v>6</v>
      </c>
      <c r="H4352" s="34">
        <f>CONVERT(INDEX(Htg_StPt_Sch_EZ!$C$4:$I$27,MATCH(Schedules_8760!$C4352,Htg_StPt_Sch_EZ!$B$4:$B$27,0),MATCH(Schedules_8760!$F4352,Htg_StPt_Sch_EZ!$C$3:$I$3,0)),"F","C")</f>
        <v>20.555555555555554</v>
      </c>
      <c r="I4352" s="34">
        <f>CONVERT(INDEX(Htg_StPt_Sch_EZ!$C$31:$I$54,MATCH(Schedules_8760!$C4352,Htg_StPt_Sch_EZ!$B$31:$B$54,0),MATCH(Schedules_8760!$F4352,Htg_StPt_Sch_EZ!$C$30:$I$30,0)),"F","C")</f>
        <v>19.444444444444443</v>
      </c>
      <c r="J4352" s="34">
        <f>CONVERT(INDEX(Clg_StPt_Sch_EZ!$C$4:$I$27,MATCH(Schedules_8760!$C4352,Clg_StPt_Sch_EZ!$B$4:$B$27,0),MATCH(Schedules_8760!$F4352,Clg_StPt_Sch_EZ!$C$3:$I$3,0)),"F","C")</f>
        <v>25.555555555555554</v>
      </c>
      <c r="K4352" s="34">
        <f>CONVERT(INDEX(Clg_StPt_Sch_EZ!$C$31:$I$54,MATCH(Schedules_8760!$C4352,Clg_StPt_Sch_EZ!$B$31:$B$54,0),MATCH(Schedules_8760!$F4352,Clg_StPt_Sch_EZ!$C$30:$I$30,0)),"F","C")</f>
        <v>28.333333333333332</v>
      </c>
      <c r="L4352" s="34">
        <f>CONVERT(INDEX(DHW_StPt_Sch_EZ!$C$4:$I$27,MATCH(Schedules_8760!$C4352,DHW_StPt_Sch_EZ!$B$4:$B$27,0),MATCH(Schedules_8760!$F4352,DHW_StPt_Sch_EZ!$C$3:$I$3,0)),"F","C")</f>
        <v>53.333333333333329</v>
      </c>
      <c r="M4352" s="34">
        <f>CONVERT(INDEX(DHW_StPt_Sch_EZ!$C$31:$I$54,MATCH(Schedules_8760!$C4352,DHW_StPt_Sch_EZ!$B$31:$B$54,0),MATCH(Schedules_8760!$F4352,DHW_StPt_Sch_EZ!$C$30:$I$30,0)),"F","C")</f>
        <v>53.333333333333329</v>
      </c>
      <c r="N4352" s="12"/>
      <c r="O4352" s="12"/>
      <c r="P4352" s="12"/>
    </row>
    <row r="4353" spans="1:16" x14ac:dyDescent="0.25">
      <c r="A4353" s="35">
        <v>4352</v>
      </c>
      <c r="B4353" s="89">
        <v>182.29166666666671</v>
      </c>
      <c r="C4353" s="35">
        <f t="shared" si="335"/>
        <v>8</v>
      </c>
      <c r="D4353" s="35">
        <f t="shared" si="338"/>
        <v>182</v>
      </c>
      <c r="E4353" s="35">
        <f t="shared" si="339"/>
        <v>7</v>
      </c>
      <c r="F4353" s="35" t="str">
        <f t="shared" si="336"/>
        <v>Saturday</v>
      </c>
      <c r="G4353" s="35">
        <f t="shared" si="337"/>
        <v>6</v>
      </c>
      <c r="H4353" s="34">
        <f>CONVERT(INDEX(Htg_StPt_Sch_EZ!$C$4:$I$27,MATCH(Schedules_8760!$C4353,Htg_StPt_Sch_EZ!$B$4:$B$27,0),MATCH(Schedules_8760!$F4353,Htg_StPt_Sch_EZ!$C$3:$I$3,0)),"F","C")</f>
        <v>20.555555555555554</v>
      </c>
      <c r="I4353" s="34">
        <f>CONVERT(INDEX(Htg_StPt_Sch_EZ!$C$31:$I$54,MATCH(Schedules_8760!$C4353,Htg_StPt_Sch_EZ!$B$31:$B$54,0),MATCH(Schedules_8760!$F4353,Htg_StPt_Sch_EZ!$C$30:$I$30,0)),"F","C")</f>
        <v>19.444444444444443</v>
      </c>
      <c r="J4353" s="34">
        <f>CONVERT(INDEX(Clg_StPt_Sch_EZ!$C$4:$I$27,MATCH(Schedules_8760!$C4353,Clg_StPt_Sch_EZ!$B$4:$B$27,0),MATCH(Schedules_8760!$F4353,Clg_StPt_Sch_EZ!$C$3:$I$3,0)),"F","C")</f>
        <v>25.555555555555554</v>
      </c>
      <c r="K4353" s="34">
        <f>CONVERT(INDEX(Clg_StPt_Sch_EZ!$C$31:$I$54,MATCH(Schedules_8760!$C4353,Clg_StPt_Sch_EZ!$B$31:$B$54,0),MATCH(Schedules_8760!$F4353,Clg_StPt_Sch_EZ!$C$30:$I$30,0)),"F","C")</f>
        <v>25</v>
      </c>
      <c r="L4353" s="34">
        <f>CONVERT(INDEX(DHW_StPt_Sch_EZ!$C$4:$I$27,MATCH(Schedules_8760!$C4353,DHW_StPt_Sch_EZ!$B$4:$B$27,0),MATCH(Schedules_8760!$F4353,DHW_StPt_Sch_EZ!$C$3:$I$3,0)),"F","C")</f>
        <v>53.333333333333329</v>
      </c>
      <c r="M4353" s="34">
        <f>CONVERT(INDEX(DHW_StPt_Sch_EZ!$C$31:$I$54,MATCH(Schedules_8760!$C4353,DHW_StPt_Sch_EZ!$B$31:$B$54,0),MATCH(Schedules_8760!$F4353,DHW_StPt_Sch_EZ!$C$30:$I$30,0)),"F","C")</f>
        <v>53.333333333333329</v>
      </c>
      <c r="N4353" s="12"/>
      <c r="O4353" s="12"/>
      <c r="P4353" s="12"/>
    </row>
    <row r="4354" spans="1:16" x14ac:dyDescent="0.25">
      <c r="A4354" s="35">
        <v>4353</v>
      </c>
      <c r="B4354" s="89">
        <v>182.33333333333329</v>
      </c>
      <c r="C4354" s="35">
        <f t="shared" ref="C4354:C4417" si="340">HOUR(B4354)+1</f>
        <v>9</v>
      </c>
      <c r="D4354" s="35">
        <f t="shared" si="338"/>
        <v>182</v>
      </c>
      <c r="E4354" s="35">
        <f t="shared" si="339"/>
        <v>7</v>
      </c>
      <c r="F4354" s="35" t="str">
        <f t="shared" ref="F4354:F4417" si="341">IF(E4354=1,"Sunday",IF(E4354=2,"Monday",IF(E4354=3,"Tuesday",IF(E4354=4,"Wednesday",IF(E4354=5,"Thursday",IF(E4354=6,"Friday","Saturday"))))))</f>
        <v>Saturday</v>
      </c>
      <c r="G4354" s="35">
        <f t="shared" ref="G4354:G4417" si="342">MONTH(B4354)</f>
        <v>6</v>
      </c>
      <c r="H4354" s="34">
        <f>CONVERT(INDEX(Htg_StPt_Sch_EZ!$C$4:$I$27,MATCH(Schedules_8760!$C4354,Htg_StPt_Sch_EZ!$B$4:$B$27,0),MATCH(Schedules_8760!$F4354,Htg_StPt_Sch_EZ!$C$3:$I$3,0)),"F","C")</f>
        <v>20.555555555555554</v>
      </c>
      <c r="I4354" s="34">
        <f>CONVERT(INDEX(Htg_StPt_Sch_EZ!$C$31:$I$54,MATCH(Schedules_8760!$C4354,Htg_StPt_Sch_EZ!$B$31:$B$54,0),MATCH(Schedules_8760!$F4354,Htg_StPt_Sch_EZ!$C$30:$I$30,0)),"F","C")</f>
        <v>19.444444444444443</v>
      </c>
      <c r="J4354" s="34">
        <f>CONVERT(INDEX(Clg_StPt_Sch_EZ!$C$4:$I$27,MATCH(Schedules_8760!$C4354,Clg_StPt_Sch_EZ!$B$4:$B$27,0),MATCH(Schedules_8760!$F4354,Clg_StPt_Sch_EZ!$C$3:$I$3,0)),"F","C")</f>
        <v>25.555555555555554</v>
      </c>
      <c r="K4354" s="34">
        <f>CONVERT(INDEX(Clg_StPt_Sch_EZ!$C$31:$I$54,MATCH(Schedules_8760!$C4354,Clg_StPt_Sch_EZ!$B$31:$B$54,0),MATCH(Schedules_8760!$F4354,Clg_StPt_Sch_EZ!$C$30:$I$30,0)),"F","C")</f>
        <v>25</v>
      </c>
      <c r="L4354" s="34">
        <f>CONVERT(INDEX(DHW_StPt_Sch_EZ!$C$4:$I$27,MATCH(Schedules_8760!$C4354,DHW_StPt_Sch_EZ!$B$4:$B$27,0),MATCH(Schedules_8760!$F4354,DHW_StPt_Sch_EZ!$C$3:$I$3,0)),"F","C")</f>
        <v>53.333333333333329</v>
      </c>
      <c r="M4354" s="34">
        <f>CONVERT(INDEX(DHW_StPt_Sch_EZ!$C$31:$I$54,MATCH(Schedules_8760!$C4354,DHW_StPt_Sch_EZ!$B$31:$B$54,0),MATCH(Schedules_8760!$F4354,DHW_StPt_Sch_EZ!$C$30:$I$30,0)),"F","C")</f>
        <v>53.333333333333329</v>
      </c>
      <c r="N4354" s="12"/>
      <c r="O4354" s="12"/>
      <c r="P4354" s="12"/>
    </row>
    <row r="4355" spans="1:16" x14ac:dyDescent="0.25">
      <c r="A4355" s="35">
        <v>4354</v>
      </c>
      <c r="B4355" s="89">
        <v>182.375</v>
      </c>
      <c r="C4355" s="35">
        <f t="shared" si="340"/>
        <v>10</v>
      </c>
      <c r="D4355" s="35">
        <f t="shared" ref="D4355:D4418" si="343">IF(C4355=1,D4354+1,D4354)</f>
        <v>182</v>
      </c>
      <c r="E4355" s="35">
        <f t="shared" ref="E4355:E4418" si="344">IF(AND(C4355=1,E4354=7),1,IF(C4355=1,E4354+1,E4354))</f>
        <v>7</v>
      </c>
      <c r="F4355" s="35" t="str">
        <f t="shared" si="341"/>
        <v>Saturday</v>
      </c>
      <c r="G4355" s="35">
        <f t="shared" si="342"/>
        <v>6</v>
      </c>
      <c r="H4355" s="34">
        <f>CONVERT(INDEX(Htg_StPt_Sch_EZ!$C$4:$I$27,MATCH(Schedules_8760!$C4355,Htg_StPt_Sch_EZ!$B$4:$B$27,0),MATCH(Schedules_8760!$F4355,Htg_StPt_Sch_EZ!$C$3:$I$3,0)),"F","C")</f>
        <v>20.555555555555554</v>
      </c>
      <c r="I4355" s="34">
        <f>CONVERT(INDEX(Htg_StPt_Sch_EZ!$C$31:$I$54,MATCH(Schedules_8760!$C4355,Htg_StPt_Sch_EZ!$B$31:$B$54,0),MATCH(Schedules_8760!$F4355,Htg_StPt_Sch_EZ!$C$30:$I$30,0)),"F","C")</f>
        <v>19.444444444444443</v>
      </c>
      <c r="J4355" s="34">
        <f>CONVERT(INDEX(Clg_StPt_Sch_EZ!$C$4:$I$27,MATCH(Schedules_8760!$C4355,Clg_StPt_Sch_EZ!$B$4:$B$27,0),MATCH(Schedules_8760!$F4355,Clg_StPt_Sch_EZ!$C$3:$I$3,0)),"F","C")</f>
        <v>25.555555555555554</v>
      </c>
      <c r="K4355" s="34">
        <f>CONVERT(INDEX(Clg_StPt_Sch_EZ!$C$31:$I$54,MATCH(Schedules_8760!$C4355,Clg_StPt_Sch_EZ!$B$31:$B$54,0),MATCH(Schedules_8760!$F4355,Clg_StPt_Sch_EZ!$C$30:$I$30,0)),"F","C")</f>
        <v>25</v>
      </c>
      <c r="L4355" s="34">
        <f>CONVERT(INDEX(DHW_StPt_Sch_EZ!$C$4:$I$27,MATCH(Schedules_8760!$C4355,DHW_StPt_Sch_EZ!$B$4:$B$27,0),MATCH(Schedules_8760!$F4355,DHW_StPt_Sch_EZ!$C$3:$I$3,0)),"F","C")</f>
        <v>53.333333333333329</v>
      </c>
      <c r="M4355" s="34">
        <f>CONVERT(INDEX(DHW_StPt_Sch_EZ!$C$31:$I$54,MATCH(Schedules_8760!$C4355,DHW_StPt_Sch_EZ!$B$31:$B$54,0),MATCH(Schedules_8760!$F4355,DHW_StPt_Sch_EZ!$C$30:$I$30,0)),"F","C")</f>
        <v>53.333333333333329</v>
      </c>
      <c r="N4355" s="12"/>
      <c r="O4355" s="12"/>
      <c r="P4355" s="12"/>
    </row>
    <row r="4356" spans="1:16" x14ac:dyDescent="0.25">
      <c r="A4356" s="35">
        <v>4355</v>
      </c>
      <c r="B4356" s="89">
        <v>182.41666666666671</v>
      </c>
      <c r="C4356" s="35">
        <f t="shared" si="340"/>
        <v>11</v>
      </c>
      <c r="D4356" s="35">
        <f t="shared" si="343"/>
        <v>182</v>
      </c>
      <c r="E4356" s="35">
        <f t="shared" si="344"/>
        <v>7</v>
      </c>
      <c r="F4356" s="35" t="str">
        <f t="shared" si="341"/>
        <v>Saturday</v>
      </c>
      <c r="G4356" s="35">
        <f t="shared" si="342"/>
        <v>6</v>
      </c>
      <c r="H4356" s="34">
        <f>CONVERT(INDEX(Htg_StPt_Sch_EZ!$C$4:$I$27,MATCH(Schedules_8760!$C4356,Htg_StPt_Sch_EZ!$B$4:$B$27,0),MATCH(Schedules_8760!$F4356,Htg_StPt_Sch_EZ!$C$3:$I$3,0)),"F","C")</f>
        <v>20.555555555555554</v>
      </c>
      <c r="I4356" s="34">
        <f>CONVERT(INDEX(Htg_StPt_Sch_EZ!$C$31:$I$54,MATCH(Schedules_8760!$C4356,Htg_StPt_Sch_EZ!$B$31:$B$54,0),MATCH(Schedules_8760!$F4356,Htg_StPt_Sch_EZ!$C$30:$I$30,0)),"F","C")</f>
        <v>19.444444444444443</v>
      </c>
      <c r="J4356" s="34">
        <f>CONVERT(INDEX(Clg_StPt_Sch_EZ!$C$4:$I$27,MATCH(Schedules_8760!$C4356,Clg_StPt_Sch_EZ!$B$4:$B$27,0),MATCH(Schedules_8760!$F4356,Clg_StPt_Sch_EZ!$C$3:$I$3,0)),"F","C")</f>
        <v>25.555555555555554</v>
      </c>
      <c r="K4356" s="34">
        <f>CONVERT(INDEX(Clg_StPt_Sch_EZ!$C$31:$I$54,MATCH(Schedules_8760!$C4356,Clg_StPt_Sch_EZ!$B$31:$B$54,0),MATCH(Schedules_8760!$F4356,Clg_StPt_Sch_EZ!$C$30:$I$30,0)),"F","C")</f>
        <v>25</v>
      </c>
      <c r="L4356" s="34">
        <f>CONVERT(INDEX(DHW_StPt_Sch_EZ!$C$4:$I$27,MATCH(Schedules_8760!$C4356,DHW_StPt_Sch_EZ!$B$4:$B$27,0),MATCH(Schedules_8760!$F4356,DHW_StPt_Sch_EZ!$C$3:$I$3,0)),"F","C")</f>
        <v>53.333333333333329</v>
      </c>
      <c r="M4356" s="34">
        <f>CONVERT(INDEX(DHW_StPt_Sch_EZ!$C$31:$I$54,MATCH(Schedules_8760!$C4356,DHW_StPt_Sch_EZ!$B$31:$B$54,0),MATCH(Schedules_8760!$F4356,DHW_StPt_Sch_EZ!$C$30:$I$30,0)),"F","C")</f>
        <v>53.333333333333329</v>
      </c>
      <c r="N4356" s="12"/>
      <c r="O4356" s="12"/>
      <c r="P4356" s="12"/>
    </row>
    <row r="4357" spans="1:16" x14ac:dyDescent="0.25">
      <c r="A4357" s="35">
        <v>4356</v>
      </c>
      <c r="B4357" s="89">
        <v>182.45833333333329</v>
      </c>
      <c r="C4357" s="35">
        <f t="shared" si="340"/>
        <v>12</v>
      </c>
      <c r="D4357" s="35">
        <f t="shared" si="343"/>
        <v>182</v>
      </c>
      <c r="E4357" s="35">
        <f t="shared" si="344"/>
        <v>7</v>
      </c>
      <c r="F4357" s="35" t="str">
        <f t="shared" si="341"/>
        <v>Saturday</v>
      </c>
      <c r="G4357" s="35">
        <f t="shared" si="342"/>
        <v>6</v>
      </c>
      <c r="H4357" s="34">
        <f>CONVERT(INDEX(Htg_StPt_Sch_EZ!$C$4:$I$27,MATCH(Schedules_8760!$C4357,Htg_StPt_Sch_EZ!$B$4:$B$27,0),MATCH(Schedules_8760!$F4357,Htg_StPt_Sch_EZ!$C$3:$I$3,0)),"F","C")</f>
        <v>20.555555555555554</v>
      </c>
      <c r="I4357" s="34">
        <f>CONVERT(INDEX(Htg_StPt_Sch_EZ!$C$31:$I$54,MATCH(Schedules_8760!$C4357,Htg_StPt_Sch_EZ!$B$31:$B$54,0),MATCH(Schedules_8760!$F4357,Htg_StPt_Sch_EZ!$C$30:$I$30,0)),"F","C")</f>
        <v>19.444444444444443</v>
      </c>
      <c r="J4357" s="34">
        <f>CONVERT(INDEX(Clg_StPt_Sch_EZ!$C$4:$I$27,MATCH(Schedules_8760!$C4357,Clg_StPt_Sch_EZ!$B$4:$B$27,0),MATCH(Schedules_8760!$F4357,Clg_StPt_Sch_EZ!$C$3:$I$3,0)),"F","C")</f>
        <v>25.555555555555554</v>
      </c>
      <c r="K4357" s="34">
        <f>CONVERT(INDEX(Clg_StPt_Sch_EZ!$C$31:$I$54,MATCH(Schedules_8760!$C4357,Clg_StPt_Sch_EZ!$B$31:$B$54,0),MATCH(Schedules_8760!$F4357,Clg_StPt_Sch_EZ!$C$30:$I$30,0)),"F","C")</f>
        <v>25</v>
      </c>
      <c r="L4357" s="34">
        <f>CONVERT(INDEX(DHW_StPt_Sch_EZ!$C$4:$I$27,MATCH(Schedules_8760!$C4357,DHW_StPt_Sch_EZ!$B$4:$B$27,0),MATCH(Schedules_8760!$F4357,DHW_StPt_Sch_EZ!$C$3:$I$3,0)),"F","C")</f>
        <v>53.333333333333329</v>
      </c>
      <c r="M4357" s="34">
        <f>CONVERT(INDEX(DHW_StPt_Sch_EZ!$C$31:$I$54,MATCH(Schedules_8760!$C4357,DHW_StPt_Sch_EZ!$B$31:$B$54,0),MATCH(Schedules_8760!$F4357,DHW_StPt_Sch_EZ!$C$30:$I$30,0)),"F","C")</f>
        <v>53.333333333333329</v>
      </c>
      <c r="N4357" s="12"/>
      <c r="O4357" s="12"/>
      <c r="P4357" s="12"/>
    </row>
    <row r="4358" spans="1:16" x14ac:dyDescent="0.25">
      <c r="A4358" s="35">
        <v>4357</v>
      </c>
      <c r="B4358" s="89">
        <v>182.5</v>
      </c>
      <c r="C4358" s="35">
        <f t="shared" si="340"/>
        <v>13</v>
      </c>
      <c r="D4358" s="35">
        <f t="shared" si="343"/>
        <v>182</v>
      </c>
      <c r="E4358" s="35">
        <f t="shared" si="344"/>
        <v>7</v>
      </c>
      <c r="F4358" s="35" t="str">
        <f t="shared" si="341"/>
        <v>Saturday</v>
      </c>
      <c r="G4358" s="35">
        <f t="shared" si="342"/>
        <v>6</v>
      </c>
      <c r="H4358" s="34">
        <f>CONVERT(INDEX(Htg_StPt_Sch_EZ!$C$4:$I$27,MATCH(Schedules_8760!$C4358,Htg_StPt_Sch_EZ!$B$4:$B$27,0),MATCH(Schedules_8760!$F4358,Htg_StPt_Sch_EZ!$C$3:$I$3,0)),"F","C")</f>
        <v>20.555555555555554</v>
      </c>
      <c r="I4358" s="34">
        <f>CONVERT(INDEX(Htg_StPt_Sch_EZ!$C$31:$I$54,MATCH(Schedules_8760!$C4358,Htg_StPt_Sch_EZ!$B$31:$B$54,0),MATCH(Schedules_8760!$F4358,Htg_StPt_Sch_EZ!$C$30:$I$30,0)),"F","C")</f>
        <v>19.444444444444443</v>
      </c>
      <c r="J4358" s="34">
        <f>CONVERT(INDEX(Clg_StPt_Sch_EZ!$C$4:$I$27,MATCH(Schedules_8760!$C4358,Clg_StPt_Sch_EZ!$B$4:$B$27,0),MATCH(Schedules_8760!$F4358,Clg_StPt_Sch_EZ!$C$3:$I$3,0)),"F","C")</f>
        <v>25.555555555555554</v>
      </c>
      <c r="K4358" s="34">
        <f>CONVERT(INDEX(Clg_StPt_Sch_EZ!$C$31:$I$54,MATCH(Schedules_8760!$C4358,Clg_StPt_Sch_EZ!$B$31:$B$54,0),MATCH(Schedules_8760!$F4358,Clg_StPt_Sch_EZ!$C$30:$I$30,0)),"F","C")</f>
        <v>25</v>
      </c>
      <c r="L4358" s="34">
        <f>CONVERT(INDEX(DHW_StPt_Sch_EZ!$C$4:$I$27,MATCH(Schedules_8760!$C4358,DHW_StPt_Sch_EZ!$B$4:$B$27,0),MATCH(Schedules_8760!$F4358,DHW_StPt_Sch_EZ!$C$3:$I$3,0)),"F","C")</f>
        <v>53.333333333333329</v>
      </c>
      <c r="M4358" s="34">
        <f>CONVERT(INDEX(DHW_StPt_Sch_EZ!$C$31:$I$54,MATCH(Schedules_8760!$C4358,DHW_StPt_Sch_EZ!$B$31:$B$54,0),MATCH(Schedules_8760!$F4358,DHW_StPt_Sch_EZ!$C$30:$I$30,0)),"F","C")</f>
        <v>53.333333333333329</v>
      </c>
      <c r="N4358" s="12"/>
      <c r="O4358" s="12"/>
      <c r="P4358" s="12"/>
    </row>
    <row r="4359" spans="1:16" x14ac:dyDescent="0.25">
      <c r="A4359" s="35">
        <v>4358</v>
      </c>
      <c r="B4359" s="89">
        <v>182.54166666666671</v>
      </c>
      <c r="C4359" s="35">
        <f t="shared" si="340"/>
        <v>14</v>
      </c>
      <c r="D4359" s="35">
        <f t="shared" si="343"/>
        <v>182</v>
      </c>
      <c r="E4359" s="35">
        <f t="shared" si="344"/>
        <v>7</v>
      </c>
      <c r="F4359" s="35" t="str">
        <f t="shared" si="341"/>
        <v>Saturday</v>
      </c>
      <c r="G4359" s="35">
        <f t="shared" si="342"/>
        <v>6</v>
      </c>
      <c r="H4359" s="34">
        <f>CONVERT(INDEX(Htg_StPt_Sch_EZ!$C$4:$I$27,MATCH(Schedules_8760!$C4359,Htg_StPt_Sch_EZ!$B$4:$B$27,0),MATCH(Schedules_8760!$F4359,Htg_StPt_Sch_EZ!$C$3:$I$3,0)),"F","C")</f>
        <v>20.555555555555554</v>
      </c>
      <c r="I4359" s="34">
        <f>CONVERT(INDEX(Htg_StPt_Sch_EZ!$C$31:$I$54,MATCH(Schedules_8760!$C4359,Htg_StPt_Sch_EZ!$B$31:$B$54,0),MATCH(Schedules_8760!$F4359,Htg_StPt_Sch_EZ!$C$30:$I$30,0)),"F","C")</f>
        <v>19.444444444444443</v>
      </c>
      <c r="J4359" s="34">
        <f>CONVERT(INDEX(Clg_StPt_Sch_EZ!$C$4:$I$27,MATCH(Schedules_8760!$C4359,Clg_StPt_Sch_EZ!$B$4:$B$27,0),MATCH(Schedules_8760!$F4359,Clg_StPt_Sch_EZ!$C$3:$I$3,0)),"F","C")</f>
        <v>25.555555555555554</v>
      </c>
      <c r="K4359" s="34">
        <f>CONVERT(INDEX(Clg_StPt_Sch_EZ!$C$31:$I$54,MATCH(Schedules_8760!$C4359,Clg_StPt_Sch_EZ!$B$31:$B$54,0),MATCH(Schedules_8760!$F4359,Clg_StPt_Sch_EZ!$C$30:$I$30,0)),"F","C")</f>
        <v>25</v>
      </c>
      <c r="L4359" s="34">
        <f>CONVERT(INDEX(DHW_StPt_Sch_EZ!$C$4:$I$27,MATCH(Schedules_8760!$C4359,DHW_StPt_Sch_EZ!$B$4:$B$27,0),MATCH(Schedules_8760!$F4359,DHW_StPt_Sch_EZ!$C$3:$I$3,0)),"F","C")</f>
        <v>53.333333333333329</v>
      </c>
      <c r="M4359" s="34">
        <f>CONVERT(INDEX(DHW_StPt_Sch_EZ!$C$31:$I$54,MATCH(Schedules_8760!$C4359,DHW_StPt_Sch_EZ!$B$31:$B$54,0),MATCH(Schedules_8760!$F4359,DHW_StPt_Sch_EZ!$C$30:$I$30,0)),"F","C")</f>
        <v>53.333333333333329</v>
      </c>
      <c r="N4359" s="12"/>
      <c r="O4359" s="12"/>
      <c r="P4359" s="12"/>
    </row>
    <row r="4360" spans="1:16" x14ac:dyDescent="0.25">
      <c r="A4360" s="35">
        <v>4359</v>
      </c>
      <c r="B4360" s="89">
        <v>182.58333333333329</v>
      </c>
      <c r="C4360" s="35">
        <f t="shared" si="340"/>
        <v>15</v>
      </c>
      <c r="D4360" s="35">
        <f t="shared" si="343"/>
        <v>182</v>
      </c>
      <c r="E4360" s="35">
        <f t="shared" si="344"/>
        <v>7</v>
      </c>
      <c r="F4360" s="35" t="str">
        <f t="shared" si="341"/>
        <v>Saturday</v>
      </c>
      <c r="G4360" s="35">
        <f t="shared" si="342"/>
        <v>6</v>
      </c>
      <c r="H4360" s="34">
        <f>CONVERT(INDEX(Htg_StPt_Sch_EZ!$C$4:$I$27,MATCH(Schedules_8760!$C4360,Htg_StPt_Sch_EZ!$B$4:$B$27,0),MATCH(Schedules_8760!$F4360,Htg_StPt_Sch_EZ!$C$3:$I$3,0)),"F","C")</f>
        <v>20.555555555555554</v>
      </c>
      <c r="I4360" s="34">
        <f>CONVERT(INDEX(Htg_StPt_Sch_EZ!$C$31:$I$54,MATCH(Schedules_8760!$C4360,Htg_StPt_Sch_EZ!$B$31:$B$54,0),MATCH(Schedules_8760!$F4360,Htg_StPt_Sch_EZ!$C$30:$I$30,0)),"F","C")</f>
        <v>21.111111111111111</v>
      </c>
      <c r="J4360" s="34">
        <f>CONVERT(INDEX(Clg_StPt_Sch_EZ!$C$4:$I$27,MATCH(Schedules_8760!$C4360,Clg_StPt_Sch_EZ!$B$4:$B$27,0),MATCH(Schedules_8760!$F4360,Clg_StPt_Sch_EZ!$C$3:$I$3,0)),"F","C")</f>
        <v>25.555555555555554</v>
      </c>
      <c r="K4360" s="34">
        <f>CONVERT(INDEX(Clg_StPt_Sch_EZ!$C$31:$I$54,MATCH(Schedules_8760!$C4360,Clg_StPt_Sch_EZ!$B$31:$B$54,0),MATCH(Schedules_8760!$F4360,Clg_StPt_Sch_EZ!$C$30:$I$30,0)),"F","C")</f>
        <v>25</v>
      </c>
      <c r="L4360" s="34">
        <f>CONVERT(INDEX(DHW_StPt_Sch_EZ!$C$4:$I$27,MATCH(Schedules_8760!$C4360,DHW_StPt_Sch_EZ!$B$4:$B$27,0),MATCH(Schedules_8760!$F4360,DHW_StPt_Sch_EZ!$C$3:$I$3,0)),"F","C")</f>
        <v>53.333333333333329</v>
      </c>
      <c r="M4360" s="34">
        <f>CONVERT(INDEX(DHW_StPt_Sch_EZ!$C$31:$I$54,MATCH(Schedules_8760!$C4360,DHW_StPt_Sch_EZ!$B$31:$B$54,0),MATCH(Schedules_8760!$F4360,DHW_StPt_Sch_EZ!$C$30:$I$30,0)),"F","C")</f>
        <v>53.333333333333329</v>
      </c>
      <c r="N4360" s="12"/>
      <c r="O4360" s="12"/>
      <c r="P4360" s="12"/>
    </row>
    <row r="4361" spans="1:16" x14ac:dyDescent="0.25">
      <c r="A4361" s="35">
        <v>4360</v>
      </c>
      <c r="B4361" s="89">
        <v>182.625</v>
      </c>
      <c r="C4361" s="35">
        <f t="shared" si="340"/>
        <v>16</v>
      </c>
      <c r="D4361" s="35">
        <f t="shared" si="343"/>
        <v>182</v>
      </c>
      <c r="E4361" s="35">
        <f t="shared" si="344"/>
        <v>7</v>
      </c>
      <c r="F4361" s="35" t="str">
        <f t="shared" si="341"/>
        <v>Saturday</v>
      </c>
      <c r="G4361" s="35">
        <f t="shared" si="342"/>
        <v>6</v>
      </c>
      <c r="H4361" s="34">
        <f>CONVERT(INDEX(Htg_StPt_Sch_EZ!$C$4:$I$27,MATCH(Schedules_8760!$C4361,Htg_StPt_Sch_EZ!$B$4:$B$27,0),MATCH(Schedules_8760!$F4361,Htg_StPt_Sch_EZ!$C$3:$I$3,0)),"F","C")</f>
        <v>20.555555555555554</v>
      </c>
      <c r="I4361" s="34">
        <f>CONVERT(INDEX(Htg_StPt_Sch_EZ!$C$31:$I$54,MATCH(Schedules_8760!$C4361,Htg_StPt_Sch_EZ!$B$31:$B$54,0),MATCH(Schedules_8760!$F4361,Htg_StPt_Sch_EZ!$C$30:$I$30,0)),"F","C")</f>
        <v>21.111111111111111</v>
      </c>
      <c r="J4361" s="34">
        <f>CONVERT(INDEX(Clg_StPt_Sch_EZ!$C$4:$I$27,MATCH(Schedules_8760!$C4361,Clg_StPt_Sch_EZ!$B$4:$B$27,0),MATCH(Schedules_8760!$F4361,Clg_StPt_Sch_EZ!$C$3:$I$3,0)),"F","C")</f>
        <v>25.555555555555554</v>
      </c>
      <c r="K4361" s="34">
        <f>CONVERT(INDEX(Clg_StPt_Sch_EZ!$C$31:$I$54,MATCH(Schedules_8760!$C4361,Clg_StPt_Sch_EZ!$B$31:$B$54,0),MATCH(Schedules_8760!$F4361,Clg_StPt_Sch_EZ!$C$30:$I$30,0)),"F","C")</f>
        <v>25</v>
      </c>
      <c r="L4361" s="34">
        <f>CONVERT(INDEX(DHW_StPt_Sch_EZ!$C$4:$I$27,MATCH(Schedules_8760!$C4361,DHW_StPt_Sch_EZ!$B$4:$B$27,0),MATCH(Schedules_8760!$F4361,DHW_StPt_Sch_EZ!$C$3:$I$3,0)),"F","C")</f>
        <v>53.333333333333329</v>
      </c>
      <c r="M4361" s="34">
        <f>CONVERT(INDEX(DHW_StPt_Sch_EZ!$C$31:$I$54,MATCH(Schedules_8760!$C4361,DHW_StPt_Sch_EZ!$B$31:$B$54,0),MATCH(Schedules_8760!$F4361,DHW_StPt_Sch_EZ!$C$30:$I$30,0)),"F","C")</f>
        <v>53.333333333333329</v>
      </c>
      <c r="N4361" s="12"/>
      <c r="O4361" s="12"/>
      <c r="P4361" s="12"/>
    </row>
    <row r="4362" spans="1:16" x14ac:dyDescent="0.25">
      <c r="A4362" s="35">
        <v>4361</v>
      </c>
      <c r="B4362" s="89">
        <v>182.66666666666671</v>
      </c>
      <c r="C4362" s="35">
        <f t="shared" si="340"/>
        <v>17</v>
      </c>
      <c r="D4362" s="35">
        <f t="shared" si="343"/>
        <v>182</v>
      </c>
      <c r="E4362" s="35">
        <f t="shared" si="344"/>
        <v>7</v>
      </c>
      <c r="F4362" s="35" t="str">
        <f t="shared" si="341"/>
        <v>Saturday</v>
      </c>
      <c r="G4362" s="35">
        <f t="shared" si="342"/>
        <v>6</v>
      </c>
      <c r="H4362" s="34">
        <f>CONVERT(INDEX(Htg_StPt_Sch_EZ!$C$4:$I$27,MATCH(Schedules_8760!$C4362,Htg_StPt_Sch_EZ!$B$4:$B$27,0),MATCH(Schedules_8760!$F4362,Htg_StPt_Sch_EZ!$C$3:$I$3,0)),"F","C")</f>
        <v>20.555555555555554</v>
      </c>
      <c r="I4362" s="34">
        <f>CONVERT(INDEX(Htg_StPt_Sch_EZ!$C$31:$I$54,MATCH(Schedules_8760!$C4362,Htg_StPt_Sch_EZ!$B$31:$B$54,0),MATCH(Schedules_8760!$F4362,Htg_StPt_Sch_EZ!$C$30:$I$30,0)),"F","C")</f>
        <v>17.777777777777779</v>
      </c>
      <c r="J4362" s="34">
        <f>CONVERT(INDEX(Clg_StPt_Sch_EZ!$C$4:$I$27,MATCH(Schedules_8760!$C4362,Clg_StPt_Sch_EZ!$B$4:$B$27,0),MATCH(Schedules_8760!$F4362,Clg_StPt_Sch_EZ!$C$3:$I$3,0)),"F","C")</f>
        <v>25.555555555555554</v>
      </c>
      <c r="K4362" s="34">
        <f>CONVERT(INDEX(Clg_StPt_Sch_EZ!$C$31:$I$54,MATCH(Schedules_8760!$C4362,Clg_StPt_Sch_EZ!$B$31:$B$54,0),MATCH(Schedules_8760!$F4362,Clg_StPt_Sch_EZ!$C$30:$I$30,0)),"F","C")</f>
        <v>25</v>
      </c>
      <c r="L4362" s="34">
        <f>CONVERT(INDEX(DHW_StPt_Sch_EZ!$C$4:$I$27,MATCH(Schedules_8760!$C4362,DHW_StPt_Sch_EZ!$B$4:$B$27,0),MATCH(Schedules_8760!$F4362,DHW_StPt_Sch_EZ!$C$3:$I$3,0)),"F","C")</f>
        <v>53.333333333333329</v>
      </c>
      <c r="M4362" s="34">
        <f>CONVERT(INDEX(DHW_StPt_Sch_EZ!$C$31:$I$54,MATCH(Schedules_8760!$C4362,DHW_StPt_Sch_EZ!$B$31:$B$54,0),MATCH(Schedules_8760!$F4362,DHW_StPt_Sch_EZ!$C$30:$I$30,0)),"F","C")</f>
        <v>53.333333333333329</v>
      </c>
      <c r="N4362" s="12"/>
      <c r="O4362" s="12"/>
      <c r="P4362" s="12"/>
    </row>
    <row r="4363" spans="1:16" x14ac:dyDescent="0.25">
      <c r="A4363" s="35">
        <v>4362</v>
      </c>
      <c r="B4363" s="89">
        <v>182.70833333333329</v>
      </c>
      <c r="C4363" s="35">
        <f t="shared" si="340"/>
        <v>18</v>
      </c>
      <c r="D4363" s="35">
        <f t="shared" si="343"/>
        <v>182</v>
      </c>
      <c r="E4363" s="35">
        <f t="shared" si="344"/>
        <v>7</v>
      </c>
      <c r="F4363" s="35" t="str">
        <f t="shared" si="341"/>
        <v>Saturday</v>
      </c>
      <c r="G4363" s="35">
        <f t="shared" si="342"/>
        <v>6</v>
      </c>
      <c r="H4363" s="34">
        <f>CONVERT(INDEX(Htg_StPt_Sch_EZ!$C$4:$I$27,MATCH(Schedules_8760!$C4363,Htg_StPt_Sch_EZ!$B$4:$B$27,0),MATCH(Schedules_8760!$F4363,Htg_StPt_Sch_EZ!$C$3:$I$3,0)),"F","C")</f>
        <v>20.555555555555554</v>
      </c>
      <c r="I4363" s="34">
        <f>CONVERT(INDEX(Htg_StPt_Sch_EZ!$C$31:$I$54,MATCH(Schedules_8760!$C4363,Htg_StPt_Sch_EZ!$B$31:$B$54,0),MATCH(Schedules_8760!$F4363,Htg_StPt_Sch_EZ!$C$30:$I$30,0)),"F","C")</f>
        <v>17.777777777777779</v>
      </c>
      <c r="J4363" s="34">
        <f>CONVERT(INDEX(Clg_StPt_Sch_EZ!$C$4:$I$27,MATCH(Schedules_8760!$C4363,Clg_StPt_Sch_EZ!$B$4:$B$27,0),MATCH(Schedules_8760!$F4363,Clg_StPt_Sch_EZ!$C$3:$I$3,0)),"F","C")</f>
        <v>25.555555555555554</v>
      </c>
      <c r="K4363" s="34">
        <f>CONVERT(INDEX(Clg_StPt_Sch_EZ!$C$31:$I$54,MATCH(Schedules_8760!$C4363,Clg_StPt_Sch_EZ!$B$31:$B$54,0),MATCH(Schedules_8760!$F4363,Clg_StPt_Sch_EZ!$C$30:$I$30,0)),"F","C")</f>
        <v>28.333333333333332</v>
      </c>
      <c r="L4363" s="34">
        <f>CONVERT(INDEX(DHW_StPt_Sch_EZ!$C$4:$I$27,MATCH(Schedules_8760!$C4363,DHW_StPt_Sch_EZ!$B$4:$B$27,0),MATCH(Schedules_8760!$F4363,DHW_StPt_Sch_EZ!$C$3:$I$3,0)),"F","C")</f>
        <v>53.333333333333329</v>
      </c>
      <c r="M4363" s="34">
        <f>CONVERT(INDEX(DHW_StPt_Sch_EZ!$C$31:$I$54,MATCH(Schedules_8760!$C4363,DHW_StPt_Sch_EZ!$B$31:$B$54,0),MATCH(Schedules_8760!$F4363,DHW_StPt_Sch_EZ!$C$30:$I$30,0)),"F","C")</f>
        <v>53.333333333333329</v>
      </c>
      <c r="N4363" s="12"/>
      <c r="O4363" s="12"/>
      <c r="P4363" s="12"/>
    </row>
    <row r="4364" spans="1:16" x14ac:dyDescent="0.25">
      <c r="A4364" s="35">
        <v>4363</v>
      </c>
      <c r="B4364" s="89">
        <v>182.75</v>
      </c>
      <c r="C4364" s="35">
        <f t="shared" si="340"/>
        <v>19</v>
      </c>
      <c r="D4364" s="35">
        <f t="shared" si="343"/>
        <v>182</v>
      </c>
      <c r="E4364" s="35">
        <f t="shared" si="344"/>
        <v>7</v>
      </c>
      <c r="F4364" s="35" t="str">
        <f t="shared" si="341"/>
        <v>Saturday</v>
      </c>
      <c r="G4364" s="35">
        <f t="shared" si="342"/>
        <v>6</v>
      </c>
      <c r="H4364" s="34">
        <f>CONVERT(INDEX(Htg_StPt_Sch_EZ!$C$4:$I$27,MATCH(Schedules_8760!$C4364,Htg_StPt_Sch_EZ!$B$4:$B$27,0),MATCH(Schedules_8760!$F4364,Htg_StPt_Sch_EZ!$C$3:$I$3,0)),"F","C")</f>
        <v>20.555555555555554</v>
      </c>
      <c r="I4364" s="34">
        <f>CONVERT(INDEX(Htg_StPt_Sch_EZ!$C$31:$I$54,MATCH(Schedules_8760!$C4364,Htg_StPt_Sch_EZ!$B$31:$B$54,0),MATCH(Schedules_8760!$F4364,Htg_StPt_Sch_EZ!$C$30:$I$30,0)),"F","C")</f>
        <v>18.333333333333332</v>
      </c>
      <c r="J4364" s="34">
        <f>CONVERT(INDEX(Clg_StPt_Sch_EZ!$C$4:$I$27,MATCH(Schedules_8760!$C4364,Clg_StPt_Sch_EZ!$B$4:$B$27,0),MATCH(Schedules_8760!$F4364,Clg_StPt_Sch_EZ!$C$3:$I$3,0)),"F","C")</f>
        <v>25.555555555555554</v>
      </c>
      <c r="K4364" s="34">
        <f>CONVERT(INDEX(Clg_StPt_Sch_EZ!$C$31:$I$54,MATCH(Schedules_8760!$C4364,Clg_StPt_Sch_EZ!$B$31:$B$54,0),MATCH(Schedules_8760!$F4364,Clg_StPt_Sch_EZ!$C$30:$I$30,0)),"F","C")</f>
        <v>28.333333333333332</v>
      </c>
      <c r="L4364" s="34">
        <f>CONVERT(INDEX(DHW_StPt_Sch_EZ!$C$4:$I$27,MATCH(Schedules_8760!$C4364,DHW_StPt_Sch_EZ!$B$4:$B$27,0),MATCH(Schedules_8760!$F4364,DHW_StPt_Sch_EZ!$C$3:$I$3,0)),"F","C")</f>
        <v>53.333333333333329</v>
      </c>
      <c r="M4364" s="34">
        <f>CONVERT(INDEX(DHW_StPt_Sch_EZ!$C$31:$I$54,MATCH(Schedules_8760!$C4364,DHW_StPt_Sch_EZ!$B$31:$B$54,0),MATCH(Schedules_8760!$F4364,DHW_StPt_Sch_EZ!$C$30:$I$30,0)),"F","C")</f>
        <v>53.333333333333329</v>
      </c>
      <c r="N4364" s="12"/>
      <c r="O4364" s="12"/>
      <c r="P4364" s="12"/>
    </row>
    <row r="4365" spans="1:16" x14ac:dyDescent="0.25">
      <c r="A4365" s="35">
        <v>4364</v>
      </c>
      <c r="B4365" s="89">
        <v>182.79166666666671</v>
      </c>
      <c r="C4365" s="35">
        <f t="shared" si="340"/>
        <v>20</v>
      </c>
      <c r="D4365" s="35">
        <f t="shared" si="343"/>
        <v>182</v>
      </c>
      <c r="E4365" s="35">
        <f t="shared" si="344"/>
        <v>7</v>
      </c>
      <c r="F4365" s="35" t="str">
        <f t="shared" si="341"/>
        <v>Saturday</v>
      </c>
      <c r="G4365" s="35">
        <f t="shared" si="342"/>
        <v>6</v>
      </c>
      <c r="H4365" s="34">
        <f>CONVERT(INDEX(Htg_StPt_Sch_EZ!$C$4:$I$27,MATCH(Schedules_8760!$C4365,Htg_StPt_Sch_EZ!$B$4:$B$27,0),MATCH(Schedules_8760!$F4365,Htg_StPt_Sch_EZ!$C$3:$I$3,0)),"F","C")</f>
        <v>20.555555555555554</v>
      </c>
      <c r="I4365" s="34">
        <f>CONVERT(INDEX(Htg_StPt_Sch_EZ!$C$31:$I$54,MATCH(Schedules_8760!$C4365,Htg_StPt_Sch_EZ!$B$31:$B$54,0),MATCH(Schedules_8760!$F4365,Htg_StPt_Sch_EZ!$C$30:$I$30,0)),"F","C")</f>
        <v>18.888888888888889</v>
      </c>
      <c r="J4365" s="34">
        <f>CONVERT(INDEX(Clg_StPt_Sch_EZ!$C$4:$I$27,MATCH(Schedules_8760!$C4365,Clg_StPt_Sch_EZ!$B$4:$B$27,0),MATCH(Schedules_8760!$F4365,Clg_StPt_Sch_EZ!$C$3:$I$3,0)),"F","C")</f>
        <v>25.555555555555554</v>
      </c>
      <c r="K4365" s="34">
        <f>CONVERT(INDEX(Clg_StPt_Sch_EZ!$C$31:$I$54,MATCH(Schedules_8760!$C4365,Clg_StPt_Sch_EZ!$B$31:$B$54,0),MATCH(Schedules_8760!$F4365,Clg_StPt_Sch_EZ!$C$30:$I$30,0)),"F","C")</f>
        <v>28.333333333333332</v>
      </c>
      <c r="L4365" s="34">
        <f>CONVERT(INDEX(DHW_StPt_Sch_EZ!$C$4:$I$27,MATCH(Schedules_8760!$C4365,DHW_StPt_Sch_EZ!$B$4:$B$27,0),MATCH(Schedules_8760!$F4365,DHW_StPt_Sch_EZ!$C$3:$I$3,0)),"F","C")</f>
        <v>53.333333333333329</v>
      </c>
      <c r="M4365" s="34">
        <f>CONVERT(INDEX(DHW_StPt_Sch_EZ!$C$31:$I$54,MATCH(Schedules_8760!$C4365,DHW_StPt_Sch_EZ!$B$31:$B$54,0),MATCH(Schedules_8760!$F4365,DHW_StPt_Sch_EZ!$C$30:$I$30,0)),"F","C")</f>
        <v>53.333333333333329</v>
      </c>
      <c r="N4365" s="12"/>
      <c r="O4365" s="12"/>
      <c r="P4365" s="12"/>
    </row>
    <row r="4366" spans="1:16" x14ac:dyDescent="0.25">
      <c r="A4366" s="35">
        <v>4365</v>
      </c>
      <c r="B4366" s="89">
        <v>182.83333333333329</v>
      </c>
      <c r="C4366" s="35">
        <f t="shared" si="340"/>
        <v>21</v>
      </c>
      <c r="D4366" s="35">
        <f t="shared" si="343"/>
        <v>182</v>
      </c>
      <c r="E4366" s="35">
        <f t="shared" si="344"/>
        <v>7</v>
      </c>
      <c r="F4366" s="35" t="str">
        <f t="shared" si="341"/>
        <v>Saturday</v>
      </c>
      <c r="G4366" s="35">
        <f t="shared" si="342"/>
        <v>6</v>
      </c>
      <c r="H4366" s="34">
        <f>CONVERT(INDEX(Htg_StPt_Sch_EZ!$C$4:$I$27,MATCH(Schedules_8760!$C4366,Htg_StPt_Sch_EZ!$B$4:$B$27,0),MATCH(Schedules_8760!$F4366,Htg_StPt_Sch_EZ!$C$3:$I$3,0)),"F","C")</f>
        <v>20.555555555555554</v>
      </c>
      <c r="I4366" s="34">
        <f>CONVERT(INDEX(Htg_StPt_Sch_EZ!$C$31:$I$54,MATCH(Schedules_8760!$C4366,Htg_StPt_Sch_EZ!$B$31:$B$54,0),MATCH(Schedules_8760!$F4366,Htg_StPt_Sch_EZ!$C$30:$I$30,0)),"F","C")</f>
        <v>19.444444444444443</v>
      </c>
      <c r="J4366" s="34">
        <f>CONVERT(INDEX(Clg_StPt_Sch_EZ!$C$4:$I$27,MATCH(Schedules_8760!$C4366,Clg_StPt_Sch_EZ!$B$4:$B$27,0),MATCH(Schedules_8760!$F4366,Clg_StPt_Sch_EZ!$C$3:$I$3,0)),"F","C")</f>
        <v>25.555555555555554</v>
      </c>
      <c r="K4366" s="34">
        <f>CONVERT(INDEX(Clg_StPt_Sch_EZ!$C$31:$I$54,MATCH(Schedules_8760!$C4366,Clg_StPt_Sch_EZ!$B$31:$B$54,0),MATCH(Schedules_8760!$F4366,Clg_StPt_Sch_EZ!$C$30:$I$30,0)),"F","C")</f>
        <v>28.333333333333332</v>
      </c>
      <c r="L4366" s="34">
        <f>CONVERT(INDEX(DHW_StPt_Sch_EZ!$C$4:$I$27,MATCH(Schedules_8760!$C4366,DHW_StPt_Sch_EZ!$B$4:$B$27,0),MATCH(Schedules_8760!$F4366,DHW_StPt_Sch_EZ!$C$3:$I$3,0)),"F","C")</f>
        <v>53.333333333333329</v>
      </c>
      <c r="M4366" s="34">
        <f>CONVERT(INDEX(DHW_StPt_Sch_EZ!$C$31:$I$54,MATCH(Schedules_8760!$C4366,DHW_StPt_Sch_EZ!$B$31:$B$54,0),MATCH(Schedules_8760!$F4366,DHW_StPt_Sch_EZ!$C$30:$I$30,0)),"F","C")</f>
        <v>53.333333333333329</v>
      </c>
      <c r="N4366" s="12"/>
      <c r="O4366" s="12"/>
      <c r="P4366" s="12"/>
    </row>
    <row r="4367" spans="1:16" x14ac:dyDescent="0.25">
      <c r="A4367" s="35">
        <v>4366</v>
      </c>
      <c r="B4367" s="89">
        <v>182.875</v>
      </c>
      <c r="C4367" s="35">
        <f t="shared" si="340"/>
        <v>22</v>
      </c>
      <c r="D4367" s="35">
        <f t="shared" si="343"/>
        <v>182</v>
      </c>
      <c r="E4367" s="35">
        <f t="shared" si="344"/>
        <v>7</v>
      </c>
      <c r="F4367" s="35" t="str">
        <f t="shared" si="341"/>
        <v>Saturday</v>
      </c>
      <c r="G4367" s="35">
        <f t="shared" si="342"/>
        <v>6</v>
      </c>
      <c r="H4367" s="34">
        <f>CONVERT(INDEX(Htg_StPt_Sch_EZ!$C$4:$I$27,MATCH(Schedules_8760!$C4367,Htg_StPt_Sch_EZ!$B$4:$B$27,0),MATCH(Schedules_8760!$F4367,Htg_StPt_Sch_EZ!$C$3:$I$3,0)),"F","C")</f>
        <v>20.555555555555554</v>
      </c>
      <c r="I4367" s="34">
        <f>CONVERT(INDEX(Htg_StPt_Sch_EZ!$C$31:$I$54,MATCH(Schedules_8760!$C4367,Htg_StPt_Sch_EZ!$B$31:$B$54,0),MATCH(Schedules_8760!$F4367,Htg_StPt_Sch_EZ!$C$30:$I$30,0)),"F","C")</f>
        <v>19.444444444444443</v>
      </c>
      <c r="J4367" s="34">
        <f>CONVERT(INDEX(Clg_StPt_Sch_EZ!$C$4:$I$27,MATCH(Schedules_8760!$C4367,Clg_StPt_Sch_EZ!$B$4:$B$27,0),MATCH(Schedules_8760!$F4367,Clg_StPt_Sch_EZ!$C$3:$I$3,0)),"F","C")</f>
        <v>25.555555555555554</v>
      </c>
      <c r="K4367" s="34">
        <f>CONVERT(INDEX(Clg_StPt_Sch_EZ!$C$31:$I$54,MATCH(Schedules_8760!$C4367,Clg_StPt_Sch_EZ!$B$31:$B$54,0),MATCH(Schedules_8760!$F4367,Clg_StPt_Sch_EZ!$C$30:$I$30,0)),"F","C")</f>
        <v>28.333333333333332</v>
      </c>
      <c r="L4367" s="34">
        <f>CONVERT(INDEX(DHW_StPt_Sch_EZ!$C$4:$I$27,MATCH(Schedules_8760!$C4367,DHW_StPt_Sch_EZ!$B$4:$B$27,0),MATCH(Schedules_8760!$F4367,DHW_StPt_Sch_EZ!$C$3:$I$3,0)),"F","C")</f>
        <v>53.333333333333329</v>
      </c>
      <c r="M4367" s="34">
        <f>CONVERT(INDEX(DHW_StPt_Sch_EZ!$C$31:$I$54,MATCH(Schedules_8760!$C4367,DHW_StPt_Sch_EZ!$B$31:$B$54,0),MATCH(Schedules_8760!$F4367,DHW_StPt_Sch_EZ!$C$30:$I$30,0)),"F","C")</f>
        <v>53.333333333333329</v>
      </c>
      <c r="N4367" s="12"/>
      <c r="O4367" s="12"/>
      <c r="P4367" s="12"/>
    </row>
    <row r="4368" spans="1:16" x14ac:dyDescent="0.25">
      <c r="A4368" s="35">
        <v>4367</v>
      </c>
      <c r="B4368" s="89">
        <v>182.91666666666671</v>
      </c>
      <c r="C4368" s="35">
        <f t="shared" si="340"/>
        <v>23</v>
      </c>
      <c r="D4368" s="35">
        <f t="shared" si="343"/>
        <v>182</v>
      </c>
      <c r="E4368" s="35">
        <f t="shared" si="344"/>
        <v>7</v>
      </c>
      <c r="F4368" s="35" t="str">
        <f t="shared" si="341"/>
        <v>Saturday</v>
      </c>
      <c r="G4368" s="35">
        <f t="shared" si="342"/>
        <v>6</v>
      </c>
      <c r="H4368" s="34">
        <f>CONVERT(INDEX(Htg_StPt_Sch_EZ!$C$4:$I$27,MATCH(Schedules_8760!$C4368,Htg_StPt_Sch_EZ!$B$4:$B$27,0),MATCH(Schedules_8760!$F4368,Htg_StPt_Sch_EZ!$C$3:$I$3,0)),"F","C")</f>
        <v>20.555555555555554</v>
      </c>
      <c r="I4368" s="34">
        <f>CONVERT(INDEX(Htg_StPt_Sch_EZ!$C$31:$I$54,MATCH(Schedules_8760!$C4368,Htg_StPt_Sch_EZ!$B$31:$B$54,0),MATCH(Schedules_8760!$F4368,Htg_StPt_Sch_EZ!$C$30:$I$30,0)),"F","C")</f>
        <v>19.444444444444443</v>
      </c>
      <c r="J4368" s="34">
        <f>CONVERT(INDEX(Clg_StPt_Sch_EZ!$C$4:$I$27,MATCH(Schedules_8760!$C4368,Clg_StPt_Sch_EZ!$B$4:$B$27,0),MATCH(Schedules_8760!$F4368,Clg_StPt_Sch_EZ!$C$3:$I$3,0)),"F","C")</f>
        <v>25.555555555555554</v>
      </c>
      <c r="K4368" s="34">
        <f>CONVERT(INDEX(Clg_StPt_Sch_EZ!$C$31:$I$54,MATCH(Schedules_8760!$C4368,Clg_StPt_Sch_EZ!$B$31:$B$54,0),MATCH(Schedules_8760!$F4368,Clg_StPt_Sch_EZ!$C$30:$I$30,0)),"F","C")</f>
        <v>28.333333333333332</v>
      </c>
      <c r="L4368" s="34">
        <f>CONVERT(INDEX(DHW_StPt_Sch_EZ!$C$4:$I$27,MATCH(Schedules_8760!$C4368,DHW_StPt_Sch_EZ!$B$4:$B$27,0),MATCH(Schedules_8760!$F4368,DHW_StPt_Sch_EZ!$C$3:$I$3,0)),"F","C")</f>
        <v>53.333333333333329</v>
      </c>
      <c r="M4368" s="34">
        <f>CONVERT(INDEX(DHW_StPt_Sch_EZ!$C$31:$I$54,MATCH(Schedules_8760!$C4368,DHW_StPt_Sch_EZ!$B$31:$B$54,0),MATCH(Schedules_8760!$F4368,DHW_StPt_Sch_EZ!$C$30:$I$30,0)),"F","C")</f>
        <v>53.333333333333329</v>
      </c>
      <c r="N4368" s="12"/>
      <c r="O4368" s="12"/>
      <c r="P4368" s="12"/>
    </row>
    <row r="4369" spans="1:16" x14ac:dyDescent="0.25">
      <c r="A4369" s="35">
        <v>4368</v>
      </c>
      <c r="B4369" s="89">
        <v>182.95833333333329</v>
      </c>
      <c r="C4369" s="35">
        <f t="shared" si="340"/>
        <v>24</v>
      </c>
      <c r="D4369" s="35">
        <f t="shared" si="343"/>
        <v>182</v>
      </c>
      <c r="E4369" s="35">
        <f t="shared" si="344"/>
        <v>7</v>
      </c>
      <c r="F4369" s="35" t="str">
        <f t="shared" si="341"/>
        <v>Saturday</v>
      </c>
      <c r="G4369" s="35">
        <f t="shared" si="342"/>
        <v>6</v>
      </c>
      <c r="H4369" s="34">
        <f>CONVERT(INDEX(Htg_StPt_Sch_EZ!$C$4:$I$27,MATCH(Schedules_8760!$C4369,Htg_StPt_Sch_EZ!$B$4:$B$27,0),MATCH(Schedules_8760!$F4369,Htg_StPt_Sch_EZ!$C$3:$I$3,0)),"F","C")</f>
        <v>20.555555555555554</v>
      </c>
      <c r="I4369" s="34">
        <f>CONVERT(INDEX(Htg_StPt_Sch_EZ!$C$31:$I$54,MATCH(Schedules_8760!$C4369,Htg_StPt_Sch_EZ!$B$31:$B$54,0),MATCH(Schedules_8760!$F4369,Htg_StPt_Sch_EZ!$C$30:$I$30,0)),"F","C")</f>
        <v>19.444444444444443</v>
      </c>
      <c r="J4369" s="34">
        <f>CONVERT(INDEX(Clg_StPt_Sch_EZ!$C$4:$I$27,MATCH(Schedules_8760!$C4369,Clg_StPt_Sch_EZ!$B$4:$B$27,0),MATCH(Schedules_8760!$F4369,Clg_StPt_Sch_EZ!$C$3:$I$3,0)),"F","C")</f>
        <v>25.555555555555554</v>
      </c>
      <c r="K4369" s="34">
        <f>CONVERT(INDEX(Clg_StPt_Sch_EZ!$C$31:$I$54,MATCH(Schedules_8760!$C4369,Clg_StPt_Sch_EZ!$B$31:$B$54,0),MATCH(Schedules_8760!$F4369,Clg_StPt_Sch_EZ!$C$30:$I$30,0)),"F","C")</f>
        <v>28.333333333333332</v>
      </c>
      <c r="L4369" s="34">
        <f>CONVERT(INDEX(DHW_StPt_Sch_EZ!$C$4:$I$27,MATCH(Schedules_8760!$C4369,DHW_StPt_Sch_EZ!$B$4:$B$27,0),MATCH(Schedules_8760!$F4369,DHW_StPt_Sch_EZ!$C$3:$I$3,0)),"F","C")</f>
        <v>53.333333333333329</v>
      </c>
      <c r="M4369" s="34">
        <f>CONVERT(INDEX(DHW_StPt_Sch_EZ!$C$31:$I$54,MATCH(Schedules_8760!$C4369,DHW_StPt_Sch_EZ!$B$31:$B$54,0),MATCH(Schedules_8760!$F4369,DHW_StPt_Sch_EZ!$C$30:$I$30,0)),"F","C")</f>
        <v>53.333333333333329</v>
      </c>
      <c r="N4369" s="12"/>
      <c r="O4369" s="12"/>
      <c r="P4369" s="12"/>
    </row>
    <row r="4370" spans="1:16" x14ac:dyDescent="0.25">
      <c r="A4370" s="35">
        <v>4369</v>
      </c>
      <c r="B4370" s="89">
        <v>183</v>
      </c>
      <c r="C4370" s="35">
        <f t="shared" si="340"/>
        <v>1</v>
      </c>
      <c r="D4370" s="35">
        <f t="shared" si="343"/>
        <v>183</v>
      </c>
      <c r="E4370" s="35">
        <f t="shared" si="344"/>
        <v>1</v>
      </c>
      <c r="F4370" s="35" t="str">
        <f t="shared" si="341"/>
        <v>Sunday</v>
      </c>
      <c r="G4370" s="35">
        <f t="shared" si="342"/>
        <v>7</v>
      </c>
      <c r="H4370" s="34">
        <f>CONVERT(INDEX(Htg_StPt_Sch_EZ!$C$4:$I$27,MATCH(Schedules_8760!$C4370,Htg_StPt_Sch_EZ!$B$4:$B$27,0),MATCH(Schedules_8760!$F4370,Htg_StPt_Sch_EZ!$C$3:$I$3,0)),"F","C")</f>
        <v>20.555555555555554</v>
      </c>
      <c r="I4370" s="34">
        <f>CONVERT(INDEX(Htg_StPt_Sch_EZ!$C$31:$I$54,MATCH(Schedules_8760!$C4370,Htg_StPt_Sch_EZ!$B$31:$B$54,0),MATCH(Schedules_8760!$F4370,Htg_StPt_Sch_EZ!$C$30:$I$30,0)),"F","C")</f>
        <v>19.444444444444443</v>
      </c>
      <c r="J4370" s="34">
        <f>CONVERT(INDEX(Clg_StPt_Sch_EZ!$C$4:$I$27,MATCH(Schedules_8760!$C4370,Clg_StPt_Sch_EZ!$B$4:$B$27,0),MATCH(Schedules_8760!$F4370,Clg_StPt_Sch_EZ!$C$3:$I$3,0)),"F","C")</f>
        <v>25.555555555555554</v>
      </c>
      <c r="K4370" s="34">
        <f>CONVERT(INDEX(Clg_StPt_Sch_EZ!$C$31:$I$54,MATCH(Schedules_8760!$C4370,Clg_StPt_Sch_EZ!$B$31:$B$54,0),MATCH(Schedules_8760!$F4370,Clg_StPt_Sch_EZ!$C$30:$I$30,0)),"F","C")</f>
        <v>28.333333333333332</v>
      </c>
      <c r="L4370" s="34">
        <f>CONVERT(INDEX(DHW_StPt_Sch_EZ!$C$4:$I$27,MATCH(Schedules_8760!$C4370,DHW_StPt_Sch_EZ!$B$4:$B$27,0),MATCH(Schedules_8760!$F4370,DHW_StPt_Sch_EZ!$C$3:$I$3,0)),"F","C")</f>
        <v>53.333333333333329</v>
      </c>
      <c r="M4370" s="34">
        <f>CONVERT(INDEX(DHW_StPt_Sch_EZ!$C$31:$I$54,MATCH(Schedules_8760!$C4370,DHW_StPt_Sch_EZ!$B$31:$B$54,0),MATCH(Schedules_8760!$F4370,DHW_StPt_Sch_EZ!$C$30:$I$30,0)),"F","C")</f>
        <v>53.333333333333329</v>
      </c>
      <c r="N4370" s="12"/>
      <c r="O4370" s="12"/>
      <c r="P4370" s="12"/>
    </row>
    <row r="4371" spans="1:16" x14ac:dyDescent="0.25">
      <c r="A4371" s="35">
        <v>4370</v>
      </c>
      <c r="B4371" s="89">
        <v>183.04166666666671</v>
      </c>
      <c r="C4371" s="35">
        <f t="shared" si="340"/>
        <v>2</v>
      </c>
      <c r="D4371" s="35">
        <f t="shared" si="343"/>
        <v>183</v>
      </c>
      <c r="E4371" s="35">
        <f t="shared" si="344"/>
        <v>1</v>
      </c>
      <c r="F4371" s="35" t="str">
        <f t="shared" si="341"/>
        <v>Sunday</v>
      </c>
      <c r="G4371" s="35">
        <f t="shared" si="342"/>
        <v>7</v>
      </c>
      <c r="H4371" s="34">
        <f>CONVERT(INDEX(Htg_StPt_Sch_EZ!$C$4:$I$27,MATCH(Schedules_8760!$C4371,Htg_StPt_Sch_EZ!$B$4:$B$27,0),MATCH(Schedules_8760!$F4371,Htg_StPt_Sch_EZ!$C$3:$I$3,0)),"F","C")</f>
        <v>20.555555555555554</v>
      </c>
      <c r="I4371" s="34">
        <f>CONVERT(INDEX(Htg_StPt_Sch_EZ!$C$31:$I$54,MATCH(Schedules_8760!$C4371,Htg_StPt_Sch_EZ!$B$31:$B$54,0),MATCH(Schedules_8760!$F4371,Htg_StPt_Sch_EZ!$C$30:$I$30,0)),"F","C")</f>
        <v>19.444444444444443</v>
      </c>
      <c r="J4371" s="34">
        <f>CONVERT(INDEX(Clg_StPt_Sch_EZ!$C$4:$I$27,MATCH(Schedules_8760!$C4371,Clg_StPt_Sch_EZ!$B$4:$B$27,0),MATCH(Schedules_8760!$F4371,Clg_StPt_Sch_EZ!$C$3:$I$3,0)),"F","C")</f>
        <v>25.555555555555554</v>
      </c>
      <c r="K4371" s="34">
        <f>CONVERT(INDEX(Clg_StPt_Sch_EZ!$C$31:$I$54,MATCH(Schedules_8760!$C4371,Clg_StPt_Sch_EZ!$B$31:$B$54,0),MATCH(Schedules_8760!$F4371,Clg_StPt_Sch_EZ!$C$30:$I$30,0)),"F","C")</f>
        <v>28.333333333333332</v>
      </c>
      <c r="L4371" s="34">
        <f>CONVERT(INDEX(DHW_StPt_Sch_EZ!$C$4:$I$27,MATCH(Schedules_8760!$C4371,DHW_StPt_Sch_EZ!$B$4:$B$27,0),MATCH(Schedules_8760!$F4371,DHW_StPt_Sch_EZ!$C$3:$I$3,0)),"F","C")</f>
        <v>53.333333333333329</v>
      </c>
      <c r="M4371" s="34">
        <f>CONVERT(INDEX(DHW_StPt_Sch_EZ!$C$31:$I$54,MATCH(Schedules_8760!$C4371,DHW_StPt_Sch_EZ!$B$31:$B$54,0),MATCH(Schedules_8760!$F4371,DHW_StPt_Sch_EZ!$C$30:$I$30,0)),"F","C")</f>
        <v>53.333333333333329</v>
      </c>
      <c r="N4371" s="12"/>
      <c r="O4371" s="12"/>
      <c r="P4371" s="12"/>
    </row>
    <row r="4372" spans="1:16" x14ac:dyDescent="0.25">
      <c r="A4372" s="35">
        <v>4371</v>
      </c>
      <c r="B4372" s="89">
        <v>183.08333333333329</v>
      </c>
      <c r="C4372" s="35">
        <f t="shared" si="340"/>
        <v>3</v>
      </c>
      <c r="D4372" s="35">
        <f t="shared" si="343"/>
        <v>183</v>
      </c>
      <c r="E4372" s="35">
        <f t="shared" si="344"/>
        <v>1</v>
      </c>
      <c r="F4372" s="35" t="str">
        <f t="shared" si="341"/>
        <v>Sunday</v>
      </c>
      <c r="G4372" s="35">
        <f t="shared" si="342"/>
        <v>7</v>
      </c>
      <c r="H4372" s="34">
        <f>CONVERT(INDEX(Htg_StPt_Sch_EZ!$C$4:$I$27,MATCH(Schedules_8760!$C4372,Htg_StPt_Sch_EZ!$B$4:$B$27,0),MATCH(Schedules_8760!$F4372,Htg_StPt_Sch_EZ!$C$3:$I$3,0)),"F","C")</f>
        <v>20.555555555555554</v>
      </c>
      <c r="I4372" s="34">
        <f>CONVERT(INDEX(Htg_StPt_Sch_EZ!$C$31:$I$54,MATCH(Schedules_8760!$C4372,Htg_StPt_Sch_EZ!$B$31:$B$54,0),MATCH(Schedules_8760!$F4372,Htg_StPt_Sch_EZ!$C$30:$I$30,0)),"F","C")</f>
        <v>19.444444444444443</v>
      </c>
      <c r="J4372" s="34">
        <f>CONVERT(INDEX(Clg_StPt_Sch_EZ!$C$4:$I$27,MATCH(Schedules_8760!$C4372,Clg_StPt_Sch_EZ!$B$4:$B$27,0),MATCH(Schedules_8760!$F4372,Clg_StPt_Sch_EZ!$C$3:$I$3,0)),"F","C")</f>
        <v>25.555555555555554</v>
      </c>
      <c r="K4372" s="34">
        <f>CONVERT(INDEX(Clg_StPt_Sch_EZ!$C$31:$I$54,MATCH(Schedules_8760!$C4372,Clg_StPt_Sch_EZ!$B$31:$B$54,0),MATCH(Schedules_8760!$F4372,Clg_StPt_Sch_EZ!$C$30:$I$30,0)),"F","C")</f>
        <v>28.333333333333332</v>
      </c>
      <c r="L4372" s="34">
        <f>CONVERT(INDEX(DHW_StPt_Sch_EZ!$C$4:$I$27,MATCH(Schedules_8760!$C4372,DHW_StPt_Sch_EZ!$B$4:$B$27,0),MATCH(Schedules_8760!$F4372,DHW_StPt_Sch_EZ!$C$3:$I$3,0)),"F","C")</f>
        <v>53.333333333333329</v>
      </c>
      <c r="M4372" s="34">
        <f>CONVERT(INDEX(DHW_StPt_Sch_EZ!$C$31:$I$54,MATCH(Schedules_8760!$C4372,DHW_StPt_Sch_EZ!$B$31:$B$54,0),MATCH(Schedules_8760!$F4372,DHW_StPt_Sch_EZ!$C$30:$I$30,0)),"F","C")</f>
        <v>53.333333333333329</v>
      </c>
      <c r="N4372" s="12"/>
      <c r="O4372" s="12"/>
      <c r="P4372" s="12"/>
    </row>
    <row r="4373" spans="1:16" x14ac:dyDescent="0.25">
      <c r="A4373" s="35">
        <v>4372</v>
      </c>
      <c r="B4373" s="89">
        <v>183.125</v>
      </c>
      <c r="C4373" s="35">
        <f t="shared" si="340"/>
        <v>4</v>
      </c>
      <c r="D4373" s="35">
        <f t="shared" si="343"/>
        <v>183</v>
      </c>
      <c r="E4373" s="35">
        <f t="shared" si="344"/>
        <v>1</v>
      </c>
      <c r="F4373" s="35" t="str">
        <f t="shared" si="341"/>
        <v>Sunday</v>
      </c>
      <c r="G4373" s="35">
        <f t="shared" si="342"/>
        <v>7</v>
      </c>
      <c r="H4373" s="34">
        <f>CONVERT(INDEX(Htg_StPt_Sch_EZ!$C$4:$I$27,MATCH(Schedules_8760!$C4373,Htg_StPt_Sch_EZ!$B$4:$B$27,0),MATCH(Schedules_8760!$F4373,Htg_StPt_Sch_EZ!$C$3:$I$3,0)),"F","C")</f>
        <v>20.555555555555554</v>
      </c>
      <c r="I4373" s="34">
        <f>CONVERT(INDEX(Htg_StPt_Sch_EZ!$C$31:$I$54,MATCH(Schedules_8760!$C4373,Htg_StPt_Sch_EZ!$B$31:$B$54,0),MATCH(Schedules_8760!$F4373,Htg_StPt_Sch_EZ!$C$30:$I$30,0)),"F","C")</f>
        <v>19.444444444444443</v>
      </c>
      <c r="J4373" s="34">
        <f>CONVERT(INDEX(Clg_StPt_Sch_EZ!$C$4:$I$27,MATCH(Schedules_8760!$C4373,Clg_StPt_Sch_EZ!$B$4:$B$27,0),MATCH(Schedules_8760!$F4373,Clg_StPt_Sch_EZ!$C$3:$I$3,0)),"F","C")</f>
        <v>25.555555555555554</v>
      </c>
      <c r="K4373" s="34">
        <f>CONVERT(INDEX(Clg_StPt_Sch_EZ!$C$31:$I$54,MATCH(Schedules_8760!$C4373,Clg_StPt_Sch_EZ!$B$31:$B$54,0),MATCH(Schedules_8760!$F4373,Clg_StPt_Sch_EZ!$C$30:$I$30,0)),"F","C")</f>
        <v>28.333333333333332</v>
      </c>
      <c r="L4373" s="34">
        <f>CONVERT(INDEX(DHW_StPt_Sch_EZ!$C$4:$I$27,MATCH(Schedules_8760!$C4373,DHW_StPt_Sch_EZ!$B$4:$B$27,0),MATCH(Schedules_8760!$F4373,DHW_StPt_Sch_EZ!$C$3:$I$3,0)),"F","C")</f>
        <v>53.333333333333329</v>
      </c>
      <c r="M4373" s="34">
        <f>CONVERT(INDEX(DHW_StPt_Sch_EZ!$C$31:$I$54,MATCH(Schedules_8760!$C4373,DHW_StPt_Sch_EZ!$B$31:$B$54,0),MATCH(Schedules_8760!$F4373,DHW_StPt_Sch_EZ!$C$30:$I$30,0)),"F","C")</f>
        <v>53.333333333333329</v>
      </c>
      <c r="N4373" s="12"/>
      <c r="O4373" s="12"/>
      <c r="P4373" s="12"/>
    </row>
    <row r="4374" spans="1:16" x14ac:dyDescent="0.25">
      <c r="A4374" s="35">
        <v>4373</v>
      </c>
      <c r="B4374" s="89">
        <v>183.16666666666671</v>
      </c>
      <c r="C4374" s="35">
        <f t="shared" si="340"/>
        <v>5</v>
      </c>
      <c r="D4374" s="35">
        <f t="shared" si="343"/>
        <v>183</v>
      </c>
      <c r="E4374" s="35">
        <f t="shared" si="344"/>
        <v>1</v>
      </c>
      <c r="F4374" s="35" t="str">
        <f t="shared" si="341"/>
        <v>Sunday</v>
      </c>
      <c r="G4374" s="35">
        <f t="shared" si="342"/>
        <v>7</v>
      </c>
      <c r="H4374" s="34">
        <f>CONVERT(INDEX(Htg_StPt_Sch_EZ!$C$4:$I$27,MATCH(Schedules_8760!$C4374,Htg_StPt_Sch_EZ!$B$4:$B$27,0),MATCH(Schedules_8760!$F4374,Htg_StPt_Sch_EZ!$C$3:$I$3,0)),"F","C")</f>
        <v>20.555555555555554</v>
      </c>
      <c r="I4374" s="34">
        <f>CONVERT(INDEX(Htg_StPt_Sch_EZ!$C$31:$I$54,MATCH(Schedules_8760!$C4374,Htg_StPt_Sch_EZ!$B$31:$B$54,0),MATCH(Schedules_8760!$F4374,Htg_StPt_Sch_EZ!$C$30:$I$30,0)),"F","C")</f>
        <v>19.444444444444443</v>
      </c>
      <c r="J4374" s="34">
        <f>CONVERT(INDEX(Clg_StPt_Sch_EZ!$C$4:$I$27,MATCH(Schedules_8760!$C4374,Clg_StPt_Sch_EZ!$B$4:$B$27,0),MATCH(Schedules_8760!$F4374,Clg_StPt_Sch_EZ!$C$3:$I$3,0)),"F","C")</f>
        <v>25.555555555555554</v>
      </c>
      <c r="K4374" s="34">
        <f>CONVERT(INDEX(Clg_StPt_Sch_EZ!$C$31:$I$54,MATCH(Schedules_8760!$C4374,Clg_StPt_Sch_EZ!$B$31:$B$54,0),MATCH(Schedules_8760!$F4374,Clg_StPt_Sch_EZ!$C$30:$I$30,0)),"F","C")</f>
        <v>28.333333333333332</v>
      </c>
      <c r="L4374" s="34">
        <f>CONVERT(INDEX(DHW_StPt_Sch_EZ!$C$4:$I$27,MATCH(Schedules_8760!$C4374,DHW_StPt_Sch_EZ!$B$4:$B$27,0),MATCH(Schedules_8760!$F4374,DHW_StPt_Sch_EZ!$C$3:$I$3,0)),"F","C")</f>
        <v>53.333333333333329</v>
      </c>
      <c r="M4374" s="34">
        <f>CONVERT(INDEX(DHW_StPt_Sch_EZ!$C$31:$I$54,MATCH(Schedules_8760!$C4374,DHW_StPt_Sch_EZ!$B$31:$B$54,0),MATCH(Schedules_8760!$F4374,DHW_StPt_Sch_EZ!$C$30:$I$30,0)),"F","C")</f>
        <v>53.333333333333329</v>
      </c>
      <c r="N4374" s="12"/>
      <c r="O4374" s="12"/>
      <c r="P4374" s="12"/>
    </row>
    <row r="4375" spans="1:16" x14ac:dyDescent="0.25">
      <c r="A4375" s="35">
        <v>4374</v>
      </c>
      <c r="B4375" s="89">
        <v>183.20833333333329</v>
      </c>
      <c r="C4375" s="35">
        <f t="shared" si="340"/>
        <v>6</v>
      </c>
      <c r="D4375" s="35">
        <f t="shared" si="343"/>
        <v>183</v>
      </c>
      <c r="E4375" s="35">
        <f t="shared" si="344"/>
        <v>1</v>
      </c>
      <c r="F4375" s="35" t="str">
        <f t="shared" si="341"/>
        <v>Sunday</v>
      </c>
      <c r="G4375" s="35">
        <f t="shared" si="342"/>
        <v>7</v>
      </c>
      <c r="H4375" s="34">
        <f>CONVERT(INDEX(Htg_StPt_Sch_EZ!$C$4:$I$27,MATCH(Schedules_8760!$C4375,Htg_StPt_Sch_EZ!$B$4:$B$27,0),MATCH(Schedules_8760!$F4375,Htg_StPt_Sch_EZ!$C$3:$I$3,0)),"F","C")</f>
        <v>20.555555555555554</v>
      </c>
      <c r="I4375" s="34">
        <f>CONVERT(INDEX(Htg_StPt_Sch_EZ!$C$31:$I$54,MATCH(Schedules_8760!$C4375,Htg_StPt_Sch_EZ!$B$31:$B$54,0),MATCH(Schedules_8760!$F4375,Htg_StPt_Sch_EZ!$C$30:$I$30,0)),"F","C")</f>
        <v>19.444444444444443</v>
      </c>
      <c r="J4375" s="34">
        <f>CONVERT(INDEX(Clg_StPt_Sch_EZ!$C$4:$I$27,MATCH(Schedules_8760!$C4375,Clg_StPt_Sch_EZ!$B$4:$B$27,0),MATCH(Schedules_8760!$F4375,Clg_StPt_Sch_EZ!$C$3:$I$3,0)),"F","C")</f>
        <v>25.555555555555554</v>
      </c>
      <c r="K4375" s="34">
        <f>CONVERT(INDEX(Clg_StPt_Sch_EZ!$C$31:$I$54,MATCH(Schedules_8760!$C4375,Clg_StPt_Sch_EZ!$B$31:$B$54,0),MATCH(Schedules_8760!$F4375,Clg_StPt_Sch_EZ!$C$30:$I$30,0)),"F","C")</f>
        <v>28.333333333333332</v>
      </c>
      <c r="L4375" s="34">
        <f>CONVERT(INDEX(DHW_StPt_Sch_EZ!$C$4:$I$27,MATCH(Schedules_8760!$C4375,DHW_StPt_Sch_EZ!$B$4:$B$27,0),MATCH(Schedules_8760!$F4375,DHW_StPt_Sch_EZ!$C$3:$I$3,0)),"F","C")</f>
        <v>53.333333333333329</v>
      </c>
      <c r="M4375" s="34">
        <f>CONVERT(INDEX(DHW_StPt_Sch_EZ!$C$31:$I$54,MATCH(Schedules_8760!$C4375,DHW_StPt_Sch_EZ!$B$31:$B$54,0),MATCH(Schedules_8760!$F4375,DHW_StPt_Sch_EZ!$C$30:$I$30,0)),"F","C")</f>
        <v>53.333333333333329</v>
      </c>
      <c r="N4375" s="12"/>
      <c r="O4375" s="12"/>
      <c r="P4375" s="12"/>
    </row>
    <row r="4376" spans="1:16" x14ac:dyDescent="0.25">
      <c r="A4376" s="35">
        <v>4375</v>
      </c>
      <c r="B4376" s="89">
        <v>183.25</v>
      </c>
      <c r="C4376" s="35">
        <f t="shared" si="340"/>
        <v>7</v>
      </c>
      <c r="D4376" s="35">
        <f t="shared" si="343"/>
        <v>183</v>
      </c>
      <c r="E4376" s="35">
        <f t="shared" si="344"/>
        <v>1</v>
      </c>
      <c r="F4376" s="35" t="str">
        <f t="shared" si="341"/>
        <v>Sunday</v>
      </c>
      <c r="G4376" s="35">
        <f t="shared" si="342"/>
        <v>7</v>
      </c>
      <c r="H4376" s="34">
        <f>CONVERT(INDEX(Htg_StPt_Sch_EZ!$C$4:$I$27,MATCH(Schedules_8760!$C4376,Htg_StPt_Sch_EZ!$B$4:$B$27,0),MATCH(Schedules_8760!$F4376,Htg_StPt_Sch_EZ!$C$3:$I$3,0)),"F","C")</f>
        <v>20.555555555555554</v>
      </c>
      <c r="I4376" s="34">
        <f>CONVERT(INDEX(Htg_StPt_Sch_EZ!$C$31:$I$54,MATCH(Schedules_8760!$C4376,Htg_StPt_Sch_EZ!$B$31:$B$54,0),MATCH(Schedules_8760!$F4376,Htg_StPt_Sch_EZ!$C$30:$I$30,0)),"F","C")</f>
        <v>19.444444444444443</v>
      </c>
      <c r="J4376" s="34">
        <f>CONVERT(INDEX(Clg_StPt_Sch_EZ!$C$4:$I$27,MATCH(Schedules_8760!$C4376,Clg_StPt_Sch_EZ!$B$4:$B$27,0),MATCH(Schedules_8760!$F4376,Clg_StPt_Sch_EZ!$C$3:$I$3,0)),"F","C")</f>
        <v>25.555555555555554</v>
      </c>
      <c r="K4376" s="34">
        <f>CONVERT(INDEX(Clg_StPt_Sch_EZ!$C$31:$I$54,MATCH(Schedules_8760!$C4376,Clg_StPt_Sch_EZ!$B$31:$B$54,0),MATCH(Schedules_8760!$F4376,Clg_StPt_Sch_EZ!$C$30:$I$30,0)),"F","C")</f>
        <v>28.333333333333332</v>
      </c>
      <c r="L4376" s="34">
        <f>CONVERT(INDEX(DHW_StPt_Sch_EZ!$C$4:$I$27,MATCH(Schedules_8760!$C4376,DHW_StPt_Sch_EZ!$B$4:$B$27,0),MATCH(Schedules_8760!$F4376,DHW_StPt_Sch_EZ!$C$3:$I$3,0)),"F","C")</f>
        <v>53.333333333333329</v>
      </c>
      <c r="M4376" s="34">
        <f>CONVERT(INDEX(DHW_StPt_Sch_EZ!$C$31:$I$54,MATCH(Schedules_8760!$C4376,DHW_StPt_Sch_EZ!$B$31:$B$54,0),MATCH(Schedules_8760!$F4376,DHW_StPt_Sch_EZ!$C$30:$I$30,0)),"F","C")</f>
        <v>53.333333333333329</v>
      </c>
      <c r="N4376" s="12"/>
      <c r="O4376" s="12"/>
      <c r="P4376" s="12"/>
    </row>
    <row r="4377" spans="1:16" x14ac:dyDescent="0.25">
      <c r="A4377" s="35">
        <v>4376</v>
      </c>
      <c r="B4377" s="89">
        <v>183.29166666666671</v>
      </c>
      <c r="C4377" s="35">
        <f t="shared" si="340"/>
        <v>8</v>
      </c>
      <c r="D4377" s="35">
        <f t="shared" si="343"/>
        <v>183</v>
      </c>
      <c r="E4377" s="35">
        <f t="shared" si="344"/>
        <v>1</v>
      </c>
      <c r="F4377" s="35" t="str">
        <f t="shared" si="341"/>
        <v>Sunday</v>
      </c>
      <c r="G4377" s="35">
        <f t="shared" si="342"/>
        <v>7</v>
      </c>
      <c r="H4377" s="34">
        <f>CONVERT(INDEX(Htg_StPt_Sch_EZ!$C$4:$I$27,MATCH(Schedules_8760!$C4377,Htg_StPt_Sch_EZ!$B$4:$B$27,0),MATCH(Schedules_8760!$F4377,Htg_StPt_Sch_EZ!$C$3:$I$3,0)),"F","C")</f>
        <v>20.555555555555554</v>
      </c>
      <c r="I4377" s="34">
        <f>CONVERT(INDEX(Htg_StPt_Sch_EZ!$C$31:$I$54,MATCH(Schedules_8760!$C4377,Htg_StPt_Sch_EZ!$B$31:$B$54,0),MATCH(Schedules_8760!$F4377,Htg_StPt_Sch_EZ!$C$30:$I$30,0)),"F","C")</f>
        <v>19.444444444444443</v>
      </c>
      <c r="J4377" s="34">
        <f>CONVERT(INDEX(Clg_StPt_Sch_EZ!$C$4:$I$27,MATCH(Schedules_8760!$C4377,Clg_StPt_Sch_EZ!$B$4:$B$27,0),MATCH(Schedules_8760!$F4377,Clg_StPt_Sch_EZ!$C$3:$I$3,0)),"F","C")</f>
        <v>25.555555555555554</v>
      </c>
      <c r="K4377" s="34">
        <f>CONVERT(INDEX(Clg_StPt_Sch_EZ!$C$31:$I$54,MATCH(Schedules_8760!$C4377,Clg_StPt_Sch_EZ!$B$31:$B$54,0),MATCH(Schedules_8760!$F4377,Clg_StPt_Sch_EZ!$C$30:$I$30,0)),"F","C")</f>
        <v>25</v>
      </c>
      <c r="L4377" s="34">
        <f>CONVERT(INDEX(DHW_StPt_Sch_EZ!$C$4:$I$27,MATCH(Schedules_8760!$C4377,DHW_StPt_Sch_EZ!$B$4:$B$27,0),MATCH(Schedules_8760!$F4377,DHW_StPt_Sch_EZ!$C$3:$I$3,0)),"F","C")</f>
        <v>53.333333333333329</v>
      </c>
      <c r="M4377" s="34">
        <f>CONVERT(INDEX(DHW_StPt_Sch_EZ!$C$31:$I$54,MATCH(Schedules_8760!$C4377,DHW_StPt_Sch_EZ!$B$31:$B$54,0),MATCH(Schedules_8760!$F4377,DHW_StPt_Sch_EZ!$C$30:$I$30,0)),"F","C")</f>
        <v>53.333333333333329</v>
      </c>
      <c r="N4377" s="12"/>
      <c r="O4377" s="12"/>
      <c r="P4377" s="12"/>
    </row>
    <row r="4378" spans="1:16" x14ac:dyDescent="0.25">
      <c r="A4378" s="35">
        <v>4377</v>
      </c>
      <c r="B4378" s="89">
        <v>183.33333333333329</v>
      </c>
      <c r="C4378" s="35">
        <f t="shared" si="340"/>
        <v>9</v>
      </c>
      <c r="D4378" s="35">
        <f t="shared" si="343"/>
        <v>183</v>
      </c>
      <c r="E4378" s="35">
        <f t="shared" si="344"/>
        <v>1</v>
      </c>
      <c r="F4378" s="35" t="str">
        <f t="shared" si="341"/>
        <v>Sunday</v>
      </c>
      <c r="G4378" s="35">
        <f t="shared" si="342"/>
        <v>7</v>
      </c>
      <c r="H4378" s="34">
        <f>CONVERT(INDEX(Htg_StPt_Sch_EZ!$C$4:$I$27,MATCH(Schedules_8760!$C4378,Htg_StPt_Sch_EZ!$B$4:$B$27,0),MATCH(Schedules_8760!$F4378,Htg_StPt_Sch_EZ!$C$3:$I$3,0)),"F","C")</f>
        <v>20.555555555555554</v>
      </c>
      <c r="I4378" s="34">
        <f>CONVERT(INDEX(Htg_StPt_Sch_EZ!$C$31:$I$54,MATCH(Schedules_8760!$C4378,Htg_StPt_Sch_EZ!$B$31:$B$54,0),MATCH(Schedules_8760!$F4378,Htg_StPt_Sch_EZ!$C$30:$I$30,0)),"F","C")</f>
        <v>19.444444444444443</v>
      </c>
      <c r="J4378" s="34">
        <f>CONVERT(INDEX(Clg_StPt_Sch_EZ!$C$4:$I$27,MATCH(Schedules_8760!$C4378,Clg_StPt_Sch_EZ!$B$4:$B$27,0),MATCH(Schedules_8760!$F4378,Clg_StPt_Sch_EZ!$C$3:$I$3,0)),"F","C")</f>
        <v>25.555555555555554</v>
      </c>
      <c r="K4378" s="34">
        <f>CONVERT(INDEX(Clg_StPt_Sch_EZ!$C$31:$I$54,MATCH(Schedules_8760!$C4378,Clg_StPt_Sch_EZ!$B$31:$B$54,0),MATCH(Schedules_8760!$F4378,Clg_StPt_Sch_EZ!$C$30:$I$30,0)),"F","C")</f>
        <v>25</v>
      </c>
      <c r="L4378" s="34">
        <f>CONVERT(INDEX(DHW_StPt_Sch_EZ!$C$4:$I$27,MATCH(Schedules_8760!$C4378,DHW_StPt_Sch_EZ!$B$4:$B$27,0),MATCH(Schedules_8760!$F4378,DHW_StPt_Sch_EZ!$C$3:$I$3,0)),"F","C")</f>
        <v>53.333333333333329</v>
      </c>
      <c r="M4378" s="34">
        <f>CONVERT(INDEX(DHW_StPt_Sch_EZ!$C$31:$I$54,MATCH(Schedules_8760!$C4378,DHW_StPt_Sch_EZ!$B$31:$B$54,0),MATCH(Schedules_8760!$F4378,DHW_StPt_Sch_EZ!$C$30:$I$30,0)),"F","C")</f>
        <v>53.333333333333329</v>
      </c>
      <c r="N4378" s="12"/>
      <c r="O4378" s="12"/>
      <c r="P4378" s="12"/>
    </row>
    <row r="4379" spans="1:16" x14ac:dyDescent="0.25">
      <c r="A4379" s="35">
        <v>4378</v>
      </c>
      <c r="B4379" s="89">
        <v>183.375</v>
      </c>
      <c r="C4379" s="35">
        <f t="shared" si="340"/>
        <v>10</v>
      </c>
      <c r="D4379" s="35">
        <f t="shared" si="343"/>
        <v>183</v>
      </c>
      <c r="E4379" s="35">
        <f t="shared" si="344"/>
        <v>1</v>
      </c>
      <c r="F4379" s="35" t="str">
        <f t="shared" si="341"/>
        <v>Sunday</v>
      </c>
      <c r="G4379" s="35">
        <f t="shared" si="342"/>
        <v>7</v>
      </c>
      <c r="H4379" s="34">
        <f>CONVERT(INDEX(Htg_StPt_Sch_EZ!$C$4:$I$27,MATCH(Schedules_8760!$C4379,Htg_StPt_Sch_EZ!$B$4:$B$27,0),MATCH(Schedules_8760!$F4379,Htg_StPt_Sch_EZ!$C$3:$I$3,0)),"F","C")</f>
        <v>20.555555555555554</v>
      </c>
      <c r="I4379" s="34">
        <f>CONVERT(INDEX(Htg_StPt_Sch_EZ!$C$31:$I$54,MATCH(Schedules_8760!$C4379,Htg_StPt_Sch_EZ!$B$31:$B$54,0),MATCH(Schedules_8760!$F4379,Htg_StPt_Sch_EZ!$C$30:$I$30,0)),"F","C")</f>
        <v>19.444444444444443</v>
      </c>
      <c r="J4379" s="34">
        <f>CONVERT(INDEX(Clg_StPt_Sch_EZ!$C$4:$I$27,MATCH(Schedules_8760!$C4379,Clg_StPt_Sch_EZ!$B$4:$B$27,0),MATCH(Schedules_8760!$F4379,Clg_StPt_Sch_EZ!$C$3:$I$3,0)),"F","C")</f>
        <v>25.555555555555554</v>
      </c>
      <c r="K4379" s="34">
        <f>CONVERT(INDEX(Clg_StPt_Sch_EZ!$C$31:$I$54,MATCH(Schedules_8760!$C4379,Clg_StPt_Sch_EZ!$B$31:$B$54,0),MATCH(Schedules_8760!$F4379,Clg_StPt_Sch_EZ!$C$30:$I$30,0)),"F","C")</f>
        <v>25</v>
      </c>
      <c r="L4379" s="34">
        <f>CONVERT(INDEX(DHW_StPt_Sch_EZ!$C$4:$I$27,MATCH(Schedules_8760!$C4379,DHW_StPt_Sch_EZ!$B$4:$B$27,0),MATCH(Schedules_8760!$F4379,DHW_StPt_Sch_EZ!$C$3:$I$3,0)),"F","C")</f>
        <v>53.333333333333329</v>
      </c>
      <c r="M4379" s="34">
        <f>CONVERT(INDEX(DHW_StPt_Sch_EZ!$C$31:$I$54,MATCH(Schedules_8760!$C4379,DHW_StPt_Sch_EZ!$B$31:$B$54,0),MATCH(Schedules_8760!$F4379,DHW_StPt_Sch_EZ!$C$30:$I$30,0)),"F","C")</f>
        <v>53.333333333333329</v>
      </c>
      <c r="N4379" s="12"/>
      <c r="O4379" s="12"/>
      <c r="P4379" s="12"/>
    </row>
    <row r="4380" spans="1:16" x14ac:dyDescent="0.25">
      <c r="A4380" s="35">
        <v>4379</v>
      </c>
      <c r="B4380" s="89">
        <v>183.41666666666671</v>
      </c>
      <c r="C4380" s="35">
        <f t="shared" si="340"/>
        <v>11</v>
      </c>
      <c r="D4380" s="35">
        <f t="shared" si="343"/>
        <v>183</v>
      </c>
      <c r="E4380" s="35">
        <f t="shared" si="344"/>
        <v>1</v>
      </c>
      <c r="F4380" s="35" t="str">
        <f t="shared" si="341"/>
        <v>Sunday</v>
      </c>
      <c r="G4380" s="35">
        <f t="shared" si="342"/>
        <v>7</v>
      </c>
      <c r="H4380" s="34">
        <f>CONVERT(INDEX(Htg_StPt_Sch_EZ!$C$4:$I$27,MATCH(Schedules_8760!$C4380,Htg_StPt_Sch_EZ!$B$4:$B$27,0),MATCH(Schedules_8760!$F4380,Htg_StPt_Sch_EZ!$C$3:$I$3,0)),"F","C")</f>
        <v>20.555555555555554</v>
      </c>
      <c r="I4380" s="34">
        <f>CONVERT(INDEX(Htg_StPt_Sch_EZ!$C$31:$I$54,MATCH(Schedules_8760!$C4380,Htg_StPt_Sch_EZ!$B$31:$B$54,0),MATCH(Schedules_8760!$F4380,Htg_StPt_Sch_EZ!$C$30:$I$30,0)),"F","C")</f>
        <v>19.444444444444443</v>
      </c>
      <c r="J4380" s="34">
        <f>CONVERT(INDEX(Clg_StPt_Sch_EZ!$C$4:$I$27,MATCH(Schedules_8760!$C4380,Clg_StPt_Sch_EZ!$B$4:$B$27,0),MATCH(Schedules_8760!$F4380,Clg_StPt_Sch_EZ!$C$3:$I$3,0)),"F","C")</f>
        <v>25.555555555555554</v>
      </c>
      <c r="K4380" s="34">
        <f>CONVERT(INDEX(Clg_StPt_Sch_EZ!$C$31:$I$54,MATCH(Schedules_8760!$C4380,Clg_StPt_Sch_EZ!$B$31:$B$54,0),MATCH(Schedules_8760!$F4380,Clg_StPt_Sch_EZ!$C$30:$I$30,0)),"F","C")</f>
        <v>25</v>
      </c>
      <c r="L4380" s="34">
        <f>CONVERT(INDEX(DHW_StPt_Sch_EZ!$C$4:$I$27,MATCH(Schedules_8760!$C4380,DHW_StPt_Sch_EZ!$B$4:$B$27,0),MATCH(Schedules_8760!$F4380,DHW_StPt_Sch_EZ!$C$3:$I$3,0)),"F","C")</f>
        <v>53.333333333333329</v>
      </c>
      <c r="M4380" s="34">
        <f>CONVERT(INDEX(DHW_StPt_Sch_EZ!$C$31:$I$54,MATCH(Schedules_8760!$C4380,DHW_StPt_Sch_EZ!$B$31:$B$54,0),MATCH(Schedules_8760!$F4380,DHW_StPt_Sch_EZ!$C$30:$I$30,0)),"F","C")</f>
        <v>53.333333333333329</v>
      </c>
      <c r="N4380" s="12"/>
      <c r="O4380" s="12"/>
      <c r="P4380" s="12"/>
    </row>
    <row r="4381" spans="1:16" x14ac:dyDescent="0.25">
      <c r="A4381" s="35">
        <v>4380</v>
      </c>
      <c r="B4381" s="89">
        <v>183.45833333333329</v>
      </c>
      <c r="C4381" s="35">
        <f t="shared" si="340"/>
        <v>12</v>
      </c>
      <c r="D4381" s="35">
        <f t="shared" si="343"/>
        <v>183</v>
      </c>
      <c r="E4381" s="35">
        <f t="shared" si="344"/>
        <v>1</v>
      </c>
      <c r="F4381" s="35" t="str">
        <f t="shared" si="341"/>
        <v>Sunday</v>
      </c>
      <c r="G4381" s="35">
        <f t="shared" si="342"/>
        <v>7</v>
      </c>
      <c r="H4381" s="34">
        <f>CONVERT(INDEX(Htg_StPt_Sch_EZ!$C$4:$I$27,MATCH(Schedules_8760!$C4381,Htg_StPt_Sch_EZ!$B$4:$B$27,0),MATCH(Schedules_8760!$F4381,Htg_StPt_Sch_EZ!$C$3:$I$3,0)),"F","C")</f>
        <v>20.555555555555554</v>
      </c>
      <c r="I4381" s="34">
        <f>CONVERT(INDEX(Htg_StPt_Sch_EZ!$C$31:$I$54,MATCH(Schedules_8760!$C4381,Htg_StPt_Sch_EZ!$B$31:$B$54,0),MATCH(Schedules_8760!$F4381,Htg_StPt_Sch_EZ!$C$30:$I$30,0)),"F","C")</f>
        <v>19.444444444444443</v>
      </c>
      <c r="J4381" s="34">
        <f>CONVERT(INDEX(Clg_StPt_Sch_EZ!$C$4:$I$27,MATCH(Schedules_8760!$C4381,Clg_StPt_Sch_EZ!$B$4:$B$27,0),MATCH(Schedules_8760!$F4381,Clg_StPt_Sch_EZ!$C$3:$I$3,0)),"F","C")</f>
        <v>25.555555555555554</v>
      </c>
      <c r="K4381" s="34">
        <f>CONVERT(INDEX(Clg_StPt_Sch_EZ!$C$31:$I$54,MATCH(Schedules_8760!$C4381,Clg_StPt_Sch_EZ!$B$31:$B$54,0),MATCH(Schedules_8760!$F4381,Clg_StPt_Sch_EZ!$C$30:$I$30,0)),"F","C")</f>
        <v>25</v>
      </c>
      <c r="L4381" s="34">
        <f>CONVERT(INDEX(DHW_StPt_Sch_EZ!$C$4:$I$27,MATCH(Schedules_8760!$C4381,DHW_StPt_Sch_EZ!$B$4:$B$27,0),MATCH(Schedules_8760!$F4381,DHW_StPt_Sch_EZ!$C$3:$I$3,0)),"F","C")</f>
        <v>53.333333333333329</v>
      </c>
      <c r="M4381" s="34">
        <f>CONVERT(INDEX(DHW_StPt_Sch_EZ!$C$31:$I$54,MATCH(Schedules_8760!$C4381,DHW_StPt_Sch_EZ!$B$31:$B$54,0),MATCH(Schedules_8760!$F4381,DHW_StPt_Sch_EZ!$C$30:$I$30,0)),"F","C")</f>
        <v>53.333333333333329</v>
      </c>
      <c r="N4381" s="12"/>
      <c r="O4381" s="12"/>
      <c r="P4381" s="12"/>
    </row>
    <row r="4382" spans="1:16" x14ac:dyDescent="0.25">
      <c r="A4382" s="35">
        <v>4381</v>
      </c>
      <c r="B4382" s="89">
        <v>183.5</v>
      </c>
      <c r="C4382" s="35">
        <f t="shared" si="340"/>
        <v>13</v>
      </c>
      <c r="D4382" s="35">
        <f t="shared" si="343"/>
        <v>183</v>
      </c>
      <c r="E4382" s="35">
        <f t="shared" si="344"/>
        <v>1</v>
      </c>
      <c r="F4382" s="35" t="str">
        <f t="shared" si="341"/>
        <v>Sunday</v>
      </c>
      <c r="G4382" s="35">
        <f t="shared" si="342"/>
        <v>7</v>
      </c>
      <c r="H4382" s="34">
        <f>CONVERT(INDEX(Htg_StPt_Sch_EZ!$C$4:$I$27,MATCH(Schedules_8760!$C4382,Htg_StPt_Sch_EZ!$B$4:$B$27,0),MATCH(Schedules_8760!$F4382,Htg_StPt_Sch_EZ!$C$3:$I$3,0)),"F","C")</f>
        <v>20.555555555555554</v>
      </c>
      <c r="I4382" s="34">
        <f>CONVERT(INDEX(Htg_StPt_Sch_EZ!$C$31:$I$54,MATCH(Schedules_8760!$C4382,Htg_StPt_Sch_EZ!$B$31:$B$54,0),MATCH(Schedules_8760!$F4382,Htg_StPt_Sch_EZ!$C$30:$I$30,0)),"F","C")</f>
        <v>19.444444444444443</v>
      </c>
      <c r="J4382" s="34">
        <f>CONVERT(INDEX(Clg_StPt_Sch_EZ!$C$4:$I$27,MATCH(Schedules_8760!$C4382,Clg_StPt_Sch_EZ!$B$4:$B$27,0),MATCH(Schedules_8760!$F4382,Clg_StPt_Sch_EZ!$C$3:$I$3,0)),"F","C")</f>
        <v>25.555555555555554</v>
      </c>
      <c r="K4382" s="34">
        <f>CONVERT(INDEX(Clg_StPt_Sch_EZ!$C$31:$I$54,MATCH(Schedules_8760!$C4382,Clg_StPt_Sch_EZ!$B$31:$B$54,0),MATCH(Schedules_8760!$F4382,Clg_StPt_Sch_EZ!$C$30:$I$30,0)),"F","C")</f>
        <v>25</v>
      </c>
      <c r="L4382" s="34">
        <f>CONVERT(INDEX(DHW_StPt_Sch_EZ!$C$4:$I$27,MATCH(Schedules_8760!$C4382,DHW_StPt_Sch_EZ!$B$4:$B$27,0),MATCH(Schedules_8760!$F4382,DHW_StPt_Sch_EZ!$C$3:$I$3,0)),"F","C")</f>
        <v>53.333333333333329</v>
      </c>
      <c r="M4382" s="34">
        <f>CONVERT(INDEX(DHW_StPt_Sch_EZ!$C$31:$I$54,MATCH(Schedules_8760!$C4382,DHW_StPt_Sch_EZ!$B$31:$B$54,0),MATCH(Schedules_8760!$F4382,DHW_StPt_Sch_EZ!$C$30:$I$30,0)),"F","C")</f>
        <v>53.333333333333329</v>
      </c>
      <c r="N4382" s="12"/>
      <c r="O4382" s="12"/>
      <c r="P4382" s="12"/>
    </row>
    <row r="4383" spans="1:16" x14ac:dyDescent="0.25">
      <c r="A4383" s="35">
        <v>4382</v>
      </c>
      <c r="B4383" s="89">
        <v>183.54166666666671</v>
      </c>
      <c r="C4383" s="35">
        <f t="shared" si="340"/>
        <v>14</v>
      </c>
      <c r="D4383" s="35">
        <f t="shared" si="343"/>
        <v>183</v>
      </c>
      <c r="E4383" s="35">
        <f t="shared" si="344"/>
        <v>1</v>
      </c>
      <c r="F4383" s="35" t="str">
        <f t="shared" si="341"/>
        <v>Sunday</v>
      </c>
      <c r="G4383" s="35">
        <f t="shared" si="342"/>
        <v>7</v>
      </c>
      <c r="H4383" s="34">
        <f>CONVERT(INDEX(Htg_StPt_Sch_EZ!$C$4:$I$27,MATCH(Schedules_8760!$C4383,Htg_StPt_Sch_EZ!$B$4:$B$27,0),MATCH(Schedules_8760!$F4383,Htg_StPt_Sch_EZ!$C$3:$I$3,0)),"F","C")</f>
        <v>20.555555555555554</v>
      </c>
      <c r="I4383" s="34">
        <f>CONVERT(INDEX(Htg_StPt_Sch_EZ!$C$31:$I$54,MATCH(Schedules_8760!$C4383,Htg_StPt_Sch_EZ!$B$31:$B$54,0),MATCH(Schedules_8760!$F4383,Htg_StPt_Sch_EZ!$C$30:$I$30,0)),"F","C")</f>
        <v>19.444444444444443</v>
      </c>
      <c r="J4383" s="34">
        <f>CONVERT(INDEX(Clg_StPt_Sch_EZ!$C$4:$I$27,MATCH(Schedules_8760!$C4383,Clg_StPt_Sch_EZ!$B$4:$B$27,0),MATCH(Schedules_8760!$F4383,Clg_StPt_Sch_EZ!$C$3:$I$3,0)),"F","C")</f>
        <v>25.555555555555554</v>
      </c>
      <c r="K4383" s="34">
        <f>CONVERT(INDEX(Clg_StPt_Sch_EZ!$C$31:$I$54,MATCH(Schedules_8760!$C4383,Clg_StPt_Sch_EZ!$B$31:$B$54,0),MATCH(Schedules_8760!$F4383,Clg_StPt_Sch_EZ!$C$30:$I$30,0)),"F","C")</f>
        <v>25</v>
      </c>
      <c r="L4383" s="34">
        <f>CONVERT(INDEX(DHW_StPt_Sch_EZ!$C$4:$I$27,MATCH(Schedules_8760!$C4383,DHW_StPt_Sch_EZ!$B$4:$B$27,0),MATCH(Schedules_8760!$F4383,DHW_StPt_Sch_EZ!$C$3:$I$3,0)),"F","C")</f>
        <v>53.333333333333329</v>
      </c>
      <c r="M4383" s="34">
        <f>CONVERT(INDEX(DHW_StPt_Sch_EZ!$C$31:$I$54,MATCH(Schedules_8760!$C4383,DHW_StPt_Sch_EZ!$B$31:$B$54,0),MATCH(Schedules_8760!$F4383,DHW_StPt_Sch_EZ!$C$30:$I$30,0)),"F","C")</f>
        <v>53.333333333333329</v>
      </c>
      <c r="N4383" s="12"/>
      <c r="O4383" s="12"/>
      <c r="P4383" s="12"/>
    </row>
    <row r="4384" spans="1:16" x14ac:dyDescent="0.25">
      <c r="A4384" s="35">
        <v>4383</v>
      </c>
      <c r="B4384" s="89">
        <v>183.58333333333329</v>
      </c>
      <c r="C4384" s="35">
        <f t="shared" si="340"/>
        <v>15</v>
      </c>
      <c r="D4384" s="35">
        <f t="shared" si="343"/>
        <v>183</v>
      </c>
      <c r="E4384" s="35">
        <f t="shared" si="344"/>
        <v>1</v>
      </c>
      <c r="F4384" s="35" t="str">
        <f t="shared" si="341"/>
        <v>Sunday</v>
      </c>
      <c r="G4384" s="35">
        <f t="shared" si="342"/>
        <v>7</v>
      </c>
      <c r="H4384" s="34">
        <f>CONVERT(INDEX(Htg_StPt_Sch_EZ!$C$4:$I$27,MATCH(Schedules_8760!$C4384,Htg_StPt_Sch_EZ!$B$4:$B$27,0),MATCH(Schedules_8760!$F4384,Htg_StPt_Sch_EZ!$C$3:$I$3,0)),"F","C")</f>
        <v>20.555555555555554</v>
      </c>
      <c r="I4384" s="34">
        <f>CONVERT(INDEX(Htg_StPt_Sch_EZ!$C$31:$I$54,MATCH(Schedules_8760!$C4384,Htg_StPt_Sch_EZ!$B$31:$B$54,0),MATCH(Schedules_8760!$F4384,Htg_StPt_Sch_EZ!$C$30:$I$30,0)),"F","C")</f>
        <v>21.111111111111111</v>
      </c>
      <c r="J4384" s="34">
        <f>CONVERT(INDEX(Clg_StPt_Sch_EZ!$C$4:$I$27,MATCH(Schedules_8760!$C4384,Clg_StPt_Sch_EZ!$B$4:$B$27,0),MATCH(Schedules_8760!$F4384,Clg_StPt_Sch_EZ!$C$3:$I$3,0)),"F","C")</f>
        <v>25.555555555555554</v>
      </c>
      <c r="K4384" s="34">
        <f>CONVERT(INDEX(Clg_StPt_Sch_EZ!$C$31:$I$54,MATCH(Schedules_8760!$C4384,Clg_StPt_Sch_EZ!$B$31:$B$54,0),MATCH(Schedules_8760!$F4384,Clg_StPt_Sch_EZ!$C$30:$I$30,0)),"F","C")</f>
        <v>25</v>
      </c>
      <c r="L4384" s="34">
        <f>CONVERT(INDEX(DHW_StPt_Sch_EZ!$C$4:$I$27,MATCH(Schedules_8760!$C4384,DHW_StPt_Sch_EZ!$B$4:$B$27,0),MATCH(Schedules_8760!$F4384,DHW_StPt_Sch_EZ!$C$3:$I$3,0)),"F","C")</f>
        <v>53.333333333333329</v>
      </c>
      <c r="M4384" s="34">
        <f>CONVERT(INDEX(DHW_StPt_Sch_EZ!$C$31:$I$54,MATCH(Schedules_8760!$C4384,DHW_StPt_Sch_EZ!$B$31:$B$54,0),MATCH(Schedules_8760!$F4384,DHW_StPt_Sch_EZ!$C$30:$I$30,0)),"F","C")</f>
        <v>53.333333333333329</v>
      </c>
      <c r="N4384" s="12"/>
      <c r="O4384" s="12"/>
      <c r="P4384" s="12"/>
    </row>
    <row r="4385" spans="1:16" x14ac:dyDescent="0.25">
      <c r="A4385" s="35">
        <v>4384</v>
      </c>
      <c r="B4385" s="89">
        <v>183.625</v>
      </c>
      <c r="C4385" s="35">
        <f t="shared" si="340"/>
        <v>16</v>
      </c>
      <c r="D4385" s="35">
        <f t="shared" si="343"/>
        <v>183</v>
      </c>
      <c r="E4385" s="35">
        <f t="shared" si="344"/>
        <v>1</v>
      </c>
      <c r="F4385" s="35" t="str">
        <f t="shared" si="341"/>
        <v>Sunday</v>
      </c>
      <c r="G4385" s="35">
        <f t="shared" si="342"/>
        <v>7</v>
      </c>
      <c r="H4385" s="34">
        <f>CONVERT(INDEX(Htg_StPt_Sch_EZ!$C$4:$I$27,MATCH(Schedules_8760!$C4385,Htg_StPt_Sch_EZ!$B$4:$B$27,0),MATCH(Schedules_8760!$F4385,Htg_StPt_Sch_EZ!$C$3:$I$3,0)),"F","C")</f>
        <v>20.555555555555554</v>
      </c>
      <c r="I4385" s="34">
        <f>CONVERT(INDEX(Htg_StPt_Sch_EZ!$C$31:$I$54,MATCH(Schedules_8760!$C4385,Htg_StPt_Sch_EZ!$B$31:$B$54,0),MATCH(Schedules_8760!$F4385,Htg_StPt_Sch_EZ!$C$30:$I$30,0)),"F","C")</f>
        <v>21.111111111111111</v>
      </c>
      <c r="J4385" s="34">
        <f>CONVERT(INDEX(Clg_StPt_Sch_EZ!$C$4:$I$27,MATCH(Schedules_8760!$C4385,Clg_StPt_Sch_EZ!$B$4:$B$27,0),MATCH(Schedules_8760!$F4385,Clg_StPt_Sch_EZ!$C$3:$I$3,0)),"F","C")</f>
        <v>25.555555555555554</v>
      </c>
      <c r="K4385" s="34">
        <f>CONVERT(INDEX(Clg_StPt_Sch_EZ!$C$31:$I$54,MATCH(Schedules_8760!$C4385,Clg_StPt_Sch_EZ!$B$31:$B$54,0),MATCH(Schedules_8760!$F4385,Clg_StPt_Sch_EZ!$C$30:$I$30,0)),"F","C")</f>
        <v>25</v>
      </c>
      <c r="L4385" s="34">
        <f>CONVERT(INDEX(DHW_StPt_Sch_EZ!$C$4:$I$27,MATCH(Schedules_8760!$C4385,DHW_StPt_Sch_EZ!$B$4:$B$27,0),MATCH(Schedules_8760!$F4385,DHW_StPt_Sch_EZ!$C$3:$I$3,0)),"F","C")</f>
        <v>53.333333333333329</v>
      </c>
      <c r="M4385" s="34">
        <f>CONVERT(INDEX(DHW_StPt_Sch_EZ!$C$31:$I$54,MATCH(Schedules_8760!$C4385,DHW_StPt_Sch_EZ!$B$31:$B$54,0),MATCH(Schedules_8760!$F4385,DHW_StPt_Sch_EZ!$C$30:$I$30,0)),"F","C")</f>
        <v>53.333333333333329</v>
      </c>
      <c r="N4385" s="12"/>
      <c r="O4385" s="12"/>
      <c r="P4385" s="12"/>
    </row>
    <row r="4386" spans="1:16" x14ac:dyDescent="0.25">
      <c r="A4386" s="35">
        <v>4385</v>
      </c>
      <c r="B4386" s="89">
        <v>183.66666666666671</v>
      </c>
      <c r="C4386" s="35">
        <f t="shared" si="340"/>
        <v>17</v>
      </c>
      <c r="D4386" s="35">
        <f t="shared" si="343"/>
        <v>183</v>
      </c>
      <c r="E4386" s="35">
        <f t="shared" si="344"/>
        <v>1</v>
      </c>
      <c r="F4386" s="35" t="str">
        <f t="shared" si="341"/>
        <v>Sunday</v>
      </c>
      <c r="G4386" s="35">
        <f t="shared" si="342"/>
        <v>7</v>
      </c>
      <c r="H4386" s="34">
        <f>CONVERT(INDEX(Htg_StPt_Sch_EZ!$C$4:$I$27,MATCH(Schedules_8760!$C4386,Htg_StPt_Sch_EZ!$B$4:$B$27,0),MATCH(Schedules_8760!$F4386,Htg_StPt_Sch_EZ!$C$3:$I$3,0)),"F","C")</f>
        <v>20.555555555555554</v>
      </c>
      <c r="I4386" s="34">
        <f>CONVERT(INDEX(Htg_StPt_Sch_EZ!$C$31:$I$54,MATCH(Schedules_8760!$C4386,Htg_StPt_Sch_EZ!$B$31:$B$54,0),MATCH(Schedules_8760!$F4386,Htg_StPt_Sch_EZ!$C$30:$I$30,0)),"F","C")</f>
        <v>17.777777777777779</v>
      </c>
      <c r="J4386" s="34">
        <f>CONVERT(INDEX(Clg_StPt_Sch_EZ!$C$4:$I$27,MATCH(Schedules_8760!$C4386,Clg_StPt_Sch_EZ!$B$4:$B$27,0),MATCH(Schedules_8760!$F4386,Clg_StPt_Sch_EZ!$C$3:$I$3,0)),"F","C")</f>
        <v>25.555555555555554</v>
      </c>
      <c r="K4386" s="34">
        <f>CONVERT(INDEX(Clg_StPt_Sch_EZ!$C$31:$I$54,MATCH(Schedules_8760!$C4386,Clg_StPt_Sch_EZ!$B$31:$B$54,0),MATCH(Schedules_8760!$F4386,Clg_StPt_Sch_EZ!$C$30:$I$30,0)),"F","C")</f>
        <v>25</v>
      </c>
      <c r="L4386" s="34">
        <f>CONVERT(INDEX(DHW_StPt_Sch_EZ!$C$4:$I$27,MATCH(Schedules_8760!$C4386,DHW_StPt_Sch_EZ!$B$4:$B$27,0),MATCH(Schedules_8760!$F4386,DHW_StPt_Sch_EZ!$C$3:$I$3,0)),"F","C")</f>
        <v>53.333333333333329</v>
      </c>
      <c r="M4386" s="34">
        <f>CONVERT(INDEX(DHW_StPt_Sch_EZ!$C$31:$I$54,MATCH(Schedules_8760!$C4386,DHW_StPt_Sch_EZ!$B$31:$B$54,0),MATCH(Schedules_8760!$F4386,DHW_StPt_Sch_EZ!$C$30:$I$30,0)),"F","C")</f>
        <v>53.333333333333329</v>
      </c>
      <c r="N4386" s="12"/>
      <c r="O4386" s="12"/>
      <c r="P4386" s="12"/>
    </row>
    <row r="4387" spans="1:16" x14ac:dyDescent="0.25">
      <c r="A4387" s="35">
        <v>4386</v>
      </c>
      <c r="B4387" s="89">
        <v>183.70833333333329</v>
      </c>
      <c r="C4387" s="35">
        <f t="shared" si="340"/>
        <v>18</v>
      </c>
      <c r="D4387" s="35">
        <f t="shared" si="343"/>
        <v>183</v>
      </c>
      <c r="E4387" s="35">
        <f t="shared" si="344"/>
        <v>1</v>
      </c>
      <c r="F4387" s="35" t="str">
        <f t="shared" si="341"/>
        <v>Sunday</v>
      </c>
      <c r="G4387" s="35">
        <f t="shared" si="342"/>
        <v>7</v>
      </c>
      <c r="H4387" s="34">
        <f>CONVERT(INDEX(Htg_StPt_Sch_EZ!$C$4:$I$27,MATCH(Schedules_8760!$C4387,Htg_StPt_Sch_EZ!$B$4:$B$27,0),MATCH(Schedules_8760!$F4387,Htg_StPt_Sch_EZ!$C$3:$I$3,0)),"F","C")</f>
        <v>20.555555555555554</v>
      </c>
      <c r="I4387" s="34">
        <f>CONVERT(INDEX(Htg_StPt_Sch_EZ!$C$31:$I$54,MATCH(Schedules_8760!$C4387,Htg_StPt_Sch_EZ!$B$31:$B$54,0),MATCH(Schedules_8760!$F4387,Htg_StPt_Sch_EZ!$C$30:$I$30,0)),"F","C")</f>
        <v>17.777777777777779</v>
      </c>
      <c r="J4387" s="34">
        <f>CONVERT(INDEX(Clg_StPt_Sch_EZ!$C$4:$I$27,MATCH(Schedules_8760!$C4387,Clg_StPt_Sch_EZ!$B$4:$B$27,0),MATCH(Schedules_8760!$F4387,Clg_StPt_Sch_EZ!$C$3:$I$3,0)),"F","C")</f>
        <v>25.555555555555554</v>
      </c>
      <c r="K4387" s="34">
        <f>CONVERT(INDEX(Clg_StPt_Sch_EZ!$C$31:$I$54,MATCH(Schedules_8760!$C4387,Clg_StPt_Sch_EZ!$B$31:$B$54,0),MATCH(Schedules_8760!$F4387,Clg_StPt_Sch_EZ!$C$30:$I$30,0)),"F","C")</f>
        <v>28.333333333333332</v>
      </c>
      <c r="L4387" s="34">
        <f>CONVERT(INDEX(DHW_StPt_Sch_EZ!$C$4:$I$27,MATCH(Schedules_8760!$C4387,DHW_StPt_Sch_EZ!$B$4:$B$27,0),MATCH(Schedules_8760!$F4387,DHW_StPt_Sch_EZ!$C$3:$I$3,0)),"F","C")</f>
        <v>53.333333333333329</v>
      </c>
      <c r="M4387" s="34">
        <f>CONVERT(INDEX(DHW_StPt_Sch_EZ!$C$31:$I$54,MATCH(Schedules_8760!$C4387,DHW_StPt_Sch_EZ!$B$31:$B$54,0),MATCH(Schedules_8760!$F4387,DHW_StPt_Sch_EZ!$C$30:$I$30,0)),"F","C")</f>
        <v>53.333333333333329</v>
      </c>
      <c r="N4387" s="12"/>
      <c r="O4387" s="12"/>
      <c r="P4387" s="12"/>
    </row>
    <row r="4388" spans="1:16" x14ac:dyDescent="0.25">
      <c r="A4388" s="35">
        <v>4387</v>
      </c>
      <c r="B4388" s="89">
        <v>183.75</v>
      </c>
      <c r="C4388" s="35">
        <f t="shared" si="340"/>
        <v>19</v>
      </c>
      <c r="D4388" s="35">
        <f t="shared" si="343"/>
        <v>183</v>
      </c>
      <c r="E4388" s="35">
        <f t="shared" si="344"/>
        <v>1</v>
      </c>
      <c r="F4388" s="35" t="str">
        <f t="shared" si="341"/>
        <v>Sunday</v>
      </c>
      <c r="G4388" s="35">
        <f t="shared" si="342"/>
        <v>7</v>
      </c>
      <c r="H4388" s="34">
        <f>CONVERT(INDEX(Htg_StPt_Sch_EZ!$C$4:$I$27,MATCH(Schedules_8760!$C4388,Htg_StPt_Sch_EZ!$B$4:$B$27,0),MATCH(Schedules_8760!$F4388,Htg_StPt_Sch_EZ!$C$3:$I$3,0)),"F","C")</f>
        <v>20.555555555555554</v>
      </c>
      <c r="I4388" s="34">
        <f>CONVERT(INDEX(Htg_StPt_Sch_EZ!$C$31:$I$54,MATCH(Schedules_8760!$C4388,Htg_StPt_Sch_EZ!$B$31:$B$54,0),MATCH(Schedules_8760!$F4388,Htg_StPt_Sch_EZ!$C$30:$I$30,0)),"F","C")</f>
        <v>18.333333333333332</v>
      </c>
      <c r="J4388" s="34">
        <f>CONVERT(INDEX(Clg_StPt_Sch_EZ!$C$4:$I$27,MATCH(Schedules_8760!$C4388,Clg_StPt_Sch_EZ!$B$4:$B$27,0),MATCH(Schedules_8760!$F4388,Clg_StPt_Sch_EZ!$C$3:$I$3,0)),"F","C")</f>
        <v>25.555555555555554</v>
      </c>
      <c r="K4388" s="34">
        <f>CONVERT(INDEX(Clg_StPt_Sch_EZ!$C$31:$I$54,MATCH(Schedules_8760!$C4388,Clg_StPt_Sch_EZ!$B$31:$B$54,0),MATCH(Schedules_8760!$F4388,Clg_StPt_Sch_EZ!$C$30:$I$30,0)),"F","C")</f>
        <v>28.333333333333332</v>
      </c>
      <c r="L4388" s="34">
        <f>CONVERT(INDEX(DHW_StPt_Sch_EZ!$C$4:$I$27,MATCH(Schedules_8760!$C4388,DHW_StPt_Sch_EZ!$B$4:$B$27,0),MATCH(Schedules_8760!$F4388,DHW_StPt_Sch_EZ!$C$3:$I$3,0)),"F","C")</f>
        <v>53.333333333333329</v>
      </c>
      <c r="M4388" s="34">
        <f>CONVERT(INDEX(DHW_StPt_Sch_EZ!$C$31:$I$54,MATCH(Schedules_8760!$C4388,DHW_StPt_Sch_EZ!$B$31:$B$54,0),MATCH(Schedules_8760!$F4388,DHW_StPt_Sch_EZ!$C$30:$I$30,0)),"F","C")</f>
        <v>53.333333333333329</v>
      </c>
      <c r="N4388" s="12"/>
      <c r="O4388" s="12"/>
      <c r="P4388" s="12"/>
    </row>
    <row r="4389" spans="1:16" x14ac:dyDescent="0.25">
      <c r="A4389" s="35">
        <v>4388</v>
      </c>
      <c r="B4389" s="89">
        <v>183.79166666666671</v>
      </c>
      <c r="C4389" s="35">
        <f t="shared" si="340"/>
        <v>20</v>
      </c>
      <c r="D4389" s="35">
        <f t="shared" si="343"/>
        <v>183</v>
      </c>
      <c r="E4389" s="35">
        <f t="shared" si="344"/>
        <v>1</v>
      </c>
      <c r="F4389" s="35" t="str">
        <f t="shared" si="341"/>
        <v>Sunday</v>
      </c>
      <c r="G4389" s="35">
        <f t="shared" si="342"/>
        <v>7</v>
      </c>
      <c r="H4389" s="34">
        <f>CONVERT(INDEX(Htg_StPt_Sch_EZ!$C$4:$I$27,MATCH(Schedules_8760!$C4389,Htg_StPt_Sch_EZ!$B$4:$B$27,0),MATCH(Schedules_8760!$F4389,Htg_StPt_Sch_EZ!$C$3:$I$3,0)),"F","C")</f>
        <v>20.555555555555554</v>
      </c>
      <c r="I4389" s="34">
        <f>CONVERT(INDEX(Htg_StPt_Sch_EZ!$C$31:$I$54,MATCH(Schedules_8760!$C4389,Htg_StPt_Sch_EZ!$B$31:$B$54,0),MATCH(Schedules_8760!$F4389,Htg_StPt_Sch_EZ!$C$30:$I$30,0)),"F","C")</f>
        <v>18.888888888888889</v>
      </c>
      <c r="J4389" s="34">
        <f>CONVERT(INDEX(Clg_StPt_Sch_EZ!$C$4:$I$27,MATCH(Schedules_8760!$C4389,Clg_StPt_Sch_EZ!$B$4:$B$27,0),MATCH(Schedules_8760!$F4389,Clg_StPt_Sch_EZ!$C$3:$I$3,0)),"F","C")</f>
        <v>25.555555555555554</v>
      </c>
      <c r="K4389" s="34">
        <f>CONVERT(INDEX(Clg_StPt_Sch_EZ!$C$31:$I$54,MATCH(Schedules_8760!$C4389,Clg_StPt_Sch_EZ!$B$31:$B$54,0),MATCH(Schedules_8760!$F4389,Clg_StPt_Sch_EZ!$C$30:$I$30,0)),"F","C")</f>
        <v>28.333333333333332</v>
      </c>
      <c r="L4389" s="34">
        <f>CONVERT(INDEX(DHW_StPt_Sch_EZ!$C$4:$I$27,MATCH(Schedules_8760!$C4389,DHW_StPt_Sch_EZ!$B$4:$B$27,0),MATCH(Schedules_8760!$F4389,DHW_StPt_Sch_EZ!$C$3:$I$3,0)),"F","C")</f>
        <v>53.333333333333329</v>
      </c>
      <c r="M4389" s="34">
        <f>CONVERT(INDEX(DHW_StPt_Sch_EZ!$C$31:$I$54,MATCH(Schedules_8760!$C4389,DHW_StPt_Sch_EZ!$B$31:$B$54,0),MATCH(Schedules_8760!$F4389,DHW_StPt_Sch_EZ!$C$30:$I$30,0)),"F","C")</f>
        <v>53.333333333333329</v>
      </c>
      <c r="N4389" s="12"/>
      <c r="O4389" s="12"/>
      <c r="P4389" s="12"/>
    </row>
    <row r="4390" spans="1:16" x14ac:dyDescent="0.25">
      <c r="A4390" s="35">
        <v>4389</v>
      </c>
      <c r="B4390" s="89">
        <v>183.83333333333329</v>
      </c>
      <c r="C4390" s="35">
        <f t="shared" si="340"/>
        <v>21</v>
      </c>
      <c r="D4390" s="35">
        <f t="shared" si="343"/>
        <v>183</v>
      </c>
      <c r="E4390" s="35">
        <f t="shared" si="344"/>
        <v>1</v>
      </c>
      <c r="F4390" s="35" t="str">
        <f t="shared" si="341"/>
        <v>Sunday</v>
      </c>
      <c r="G4390" s="35">
        <f t="shared" si="342"/>
        <v>7</v>
      </c>
      <c r="H4390" s="34">
        <f>CONVERT(INDEX(Htg_StPt_Sch_EZ!$C$4:$I$27,MATCH(Schedules_8760!$C4390,Htg_StPt_Sch_EZ!$B$4:$B$27,0),MATCH(Schedules_8760!$F4390,Htg_StPt_Sch_EZ!$C$3:$I$3,0)),"F","C")</f>
        <v>20.555555555555554</v>
      </c>
      <c r="I4390" s="34">
        <f>CONVERT(INDEX(Htg_StPt_Sch_EZ!$C$31:$I$54,MATCH(Schedules_8760!$C4390,Htg_StPt_Sch_EZ!$B$31:$B$54,0),MATCH(Schedules_8760!$F4390,Htg_StPt_Sch_EZ!$C$30:$I$30,0)),"F","C")</f>
        <v>19.444444444444443</v>
      </c>
      <c r="J4390" s="34">
        <f>CONVERT(INDEX(Clg_StPt_Sch_EZ!$C$4:$I$27,MATCH(Schedules_8760!$C4390,Clg_StPt_Sch_EZ!$B$4:$B$27,0),MATCH(Schedules_8760!$F4390,Clg_StPt_Sch_EZ!$C$3:$I$3,0)),"F","C")</f>
        <v>25.555555555555554</v>
      </c>
      <c r="K4390" s="34">
        <f>CONVERT(INDEX(Clg_StPt_Sch_EZ!$C$31:$I$54,MATCH(Schedules_8760!$C4390,Clg_StPt_Sch_EZ!$B$31:$B$54,0),MATCH(Schedules_8760!$F4390,Clg_StPt_Sch_EZ!$C$30:$I$30,0)),"F","C")</f>
        <v>28.333333333333332</v>
      </c>
      <c r="L4390" s="34">
        <f>CONVERT(INDEX(DHW_StPt_Sch_EZ!$C$4:$I$27,MATCH(Schedules_8760!$C4390,DHW_StPt_Sch_EZ!$B$4:$B$27,0),MATCH(Schedules_8760!$F4390,DHW_StPt_Sch_EZ!$C$3:$I$3,0)),"F","C")</f>
        <v>53.333333333333329</v>
      </c>
      <c r="M4390" s="34">
        <f>CONVERT(INDEX(DHW_StPt_Sch_EZ!$C$31:$I$54,MATCH(Schedules_8760!$C4390,DHW_StPt_Sch_EZ!$B$31:$B$54,0),MATCH(Schedules_8760!$F4390,DHW_StPt_Sch_EZ!$C$30:$I$30,0)),"F","C")</f>
        <v>53.333333333333329</v>
      </c>
      <c r="N4390" s="12"/>
      <c r="O4390" s="12"/>
      <c r="P4390" s="12"/>
    </row>
    <row r="4391" spans="1:16" x14ac:dyDescent="0.25">
      <c r="A4391" s="35">
        <v>4390</v>
      </c>
      <c r="B4391" s="89">
        <v>183.875</v>
      </c>
      <c r="C4391" s="35">
        <f t="shared" si="340"/>
        <v>22</v>
      </c>
      <c r="D4391" s="35">
        <f t="shared" si="343"/>
        <v>183</v>
      </c>
      <c r="E4391" s="35">
        <f t="shared" si="344"/>
        <v>1</v>
      </c>
      <c r="F4391" s="35" t="str">
        <f t="shared" si="341"/>
        <v>Sunday</v>
      </c>
      <c r="G4391" s="35">
        <f t="shared" si="342"/>
        <v>7</v>
      </c>
      <c r="H4391" s="34">
        <f>CONVERT(INDEX(Htg_StPt_Sch_EZ!$C$4:$I$27,MATCH(Schedules_8760!$C4391,Htg_StPt_Sch_EZ!$B$4:$B$27,0),MATCH(Schedules_8760!$F4391,Htg_StPt_Sch_EZ!$C$3:$I$3,0)),"F","C")</f>
        <v>20.555555555555554</v>
      </c>
      <c r="I4391" s="34">
        <f>CONVERT(INDEX(Htg_StPt_Sch_EZ!$C$31:$I$54,MATCH(Schedules_8760!$C4391,Htg_StPt_Sch_EZ!$B$31:$B$54,0),MATCH(Schedules_8760!$F4391,Htg_StPt_Sch_EZ!$C$30:$I$30,0)),"F","C")</f>
        <v>19.444444444444443</v>
      </c>
      <c r="J4391" s="34">
        <f>CONVERT(INDEX(Clg_StPt_Sch_EZ!$C$4:$I$27,MATCH(Schedules_8760!$C4391,Clg_StPt_Sch_EZ!$B$4:$B$27,0),MATCH(Schedules_8760!$F4391,Clg_StPt_Sch_EZ!$C$3:$I$3,0)),"F","C")</f>
        <v>25.555555555555554</v>
      </c>
      <c r="K4391" s="34">
        <f>CONVERT(INDEX(Clg_StPt_Sch_EZ!$C$31:$I$54,MATCH(Schedules_8760!$C4391,Clg_StPt_Sch_EZ!$B$31:$B$54,0),MATCH(Schedules_8760!$F4391,Clg_StPt_Sch_EZ!$C$30:$I$30,0)),"F","C")</f>
        <v>28.333333333333332</v>
      </c>
      <c r="L4391" s="34">
        <f>CONVERT(INDEX(DHW_StPt_Sch_EZ!$C$4:$I$27,MATCH(Schedules_8760!$C4391,DHW_StPt_Sch_EZ!$B$4:$B$27,0),MATCH(Schedules_8760!$F4391,DHW_StPt_Sch_EZ!$C$3:$I$3,0)),"F","C")</f>
        <v>53.333333333333329</v>
      </c>
      <c r="M4391" s="34">
        <f>CONVERT(INDEX(DHW_StPt_Sch_EZ!$C$31:$I$54,MATCH(Schedules_8760!$C4391,DHW_StPt_Sch_EZ!$B$31:$B$54,0),MATCH(Schedules_8760!$F4391,DHW_StPt_Sch_EZ!$C$30:$I$30,0)),"F","C")</f>
        <v>53.333333333333329</v>
      </c>
      <c r="N4391" s="12"/>
      <c r="O4391" s="12"/>
      <c r="P4391" s="12"/>
    </row>
    <row r="4392" spans="1:16" x14ac:dyDescent="0.25">
      <c r="A4392" s="35">
        <v>4391</v>
      </c>
      <c r="B4392" s="89">
        <v>183.91666666666671</v>
      </c>
      <c r="C4392" s="35">
        <f t="shared" si="340"/>
        <v>23</v>
      </c>
      <c r="D4392" s="35">
        <f t="shared" si="343"/>
        <v>183</v>
      </c>
      <c r="E4392" s="35">
        <f t="shared" si="344"/>
        <v>1</v>
      </c>
      <c r="F4392" s="35" t="str">
        <f t="shared" si="341"/>
        <v>Sunday</v>
      </c>
      <c r="G4392" s="35">
        <f t="shared" si="342"/>
        <v>7</v>
      </c>
      <c r="H4392" s="34">
        <f>CONVERT(INDEX(Htg_StPt_Sch_EZ!$C$4:$I$27,MATCH(Schedules_8760!$C4392,Htg_StPt_Sch_EZ!$B$4:$B$27,0),MATCH(Schedules_8760!$F4392,Htg_StPt_Sch_EZ!$C$3:$I$3,0)),"F","C")</f>
        <v>20.555555555555554</v>
      </c>
      <c r="I4392" s="34">
        <f>CONVERT(INDEX(Htg_StPt_Sch_EZ!$C$31:$I$54,MATCH(Schedules_8760!$C4392,Htg_StPt_Sch_EZ!$B$31:$B$54,0),MATCH(Schedules_8760!$F4392,Htg_StPt_Sch_EZ!$C$30:$I$30,0)),"F","C")</f>
        <v>19.444444444444443</v>
      </c>
      <c r="J4392" s="34">
        <f>CONVERT(INDEX(Clg_StPt_Sch_EZ!$C$4:$I$27,MATCH(Schedules_8760!$C4392,Clg_StPt_Sch_EZ!$B$4:$B$27,0),MATCH(Schedules_8760!$F4392,Clg_StPt_Sch_EZ!$C$3:$I$3,0)),"F","C")</f>
        <v>25.555555555555554</v>
      </c>
      <c r="K4392" s="34">
        <f>CONVERT(INDEX(Clg_StPt_Sch_EZ!$C$31:$I$54,MATCH(Schedules_8760!$C4392,Clg_StPt_Sch_EZ!$B$31:$B$54,0),MATCH(Schedules_8760!$F4392,Clg_StPt_Sch_EZ!$C$30:$I$30,0)),"F","C")</f>
        <v>28.333333333333332</v>
      </c>
      <c r="L4392" s="34">
        <f>CONVERT(INDEX(DHW_StPt_Sch_EZ!$C$4:$I$27,MATCH(Schedules_8760!$C4392,DHW_StPt_Sch_EZ!$B$4:$B$27,0),MATCH(Schedules_8760!$F4392,DHW_StPt_Sch_EZ!$C$3:$I$3,0)),"F","C")</f>
        <v>53.333333333333329</v>
      </c>
      <c r="M4392" s="34">
        <f>CONVERT(INDEX(DHW_StPt_Sch_EZ!$C$31:$I$54,MATCH(Schedules_8760!$C4392,DHW_StPt_Sch_EZ!$B$31:$B$54,0),MATCH(Schedules_8760!$F4392,DHW_StPt_Sch_EZ!$C$30:$I$30,0)),"F","C")</f>
        <v>53.333333333333329</v>
      </c>
      <c r="N4392" s="12"/>
      <c r="O4392" s="12"/>
      <c r="P4392" s="12"/>
    </row>
    <row r="4393" spans="1:16" x14ac:dyDescent="0.25">
      <c r="A4393" s="35">
        <v>4392</v>
      </c>
      <c r="B4393" s="89">
        <v>183.95833333333329</v>
      </c>
      <c r="C4393" s="35">
        <f t="shared" si="340"/>
        <v>24</v>
      </c>
      <c r="D4393" s="35">
        <f t="shared" si="343"/>
        <v>183</v>
      </c>
      <c r="E4393" s="35">
        <f t="shared" si="344"/>
        <v>1</v>
      </c>
      <c r="F4393" s="35" t="str">
        <f t="shared" si="341"/>
        <v>Sunday</v>
      </c>
      <c r="G4393" s="35">
        <f t="shared" si="342"/>
        <v>7</v>
      </c>
      <c r="H4393" s="34">
        <f>CONVERT(INDEX(Htg_StPt_Sch_EZ!$C$4:$I$27,MATCH(Schedules_8760!$C4393,Htg_StPt_Sch_EZ!$B$4:$B$27,0),MATCH(Schedules_8760!$F4393,Htg_StPt_Sch_EZ!$C$3:$I$3,0)),"F","C")</f>
        <v>20.555555555555554</v>
      </c>
      <c r="I4393" s="34">
        <f>CONVERT(INDEX(Htg_StPt_Sch_EZ!$C$31:$I$54,MATCH(Schedules_8760!$C4393,Htg_StPt_Sch_EZ!$B$31:$B$54,0),MATCH(Schedules_8760!$F4393,Htg_StPt_Sch_EZ!$C$30:$I$30,0)),"F","C")</f>
        <v>19.444444444444443</v>
      </c>
      <c r="J4393" s="34">
        <f>CONVERT(INDEX(Clg_StPt_Sch_EZ!$C$4:$I$27,MATCH(Schedules_8760!$C4393,Clg_StPt_Sch_EZ!$B$4:$B$27,0),MATCH(Schedules_8760!$F4393,Clg_StPt_Sch_EZ!$C$3:$I$3,0)),"F","C")</f>
        <v>25.555555555555554</v>
      </c>
      <c r="K4393" s="34">
        <f>CONVERT(INDEX(Clg_StPt_Sch_EZ!$C$31:$I$54,MATCH(Schedules_8760!$C4393,Clg_StPt_Sch_EZ!$B$31:$B$54,0),MATCH(Schedules_8760!$F4393,Clg_StPt_Sch_EZ!$C$30:$I$30,0)),"F","C")</f>
        <v>28.333333333333332</v>
      </c>
      <c r="L4393" s="34">
        <f>CONVERT(INDEX(DHW_StPt_Sch_EZ!$C$4:$I$27,MATCH(Schedules_8760!$C4393,DHW_StPt_Sch_EZ!$B$4:$B$27,0),MATCH(Schedules_8760!$F4393,DHW_StPt_Sch_EZ!$C$3:$I$3,0)),"F","C")</f>
        <v>53.333333333333329</v>
      </c>
      <c r="M4393" s="34">
        <f>CONVERT(INDEX(DHW_StPt_Sch_EZ!$C$31:$I$54,MATCH(Schedules_8760!$C4393,DHW_StPt_Sch_EZ!$B$31:$B$54,0),MATCH(Schedules_8760!$F4393,DHW_StPt_Sch_EZ!$C$30:$I$30,0)),"F","C")</f>
        <v>53.333333333333329</v>
      </c>
      <c r="N4393" s="12"/>
      <c r="O4393" s="12"/>
      <c r="P4393" s="12"/>
    </row>
    <row r="4394" spans="1:16" x14ac:dyDescent="0.25">
      <c r="A4394" s="35">
        <v>4393</v>
      </c>
      <c r="B4394" s="89">
        <v>184</v>
      </c>
      <c r="C4394" s="35">
        <f t="shared" si="340"/>
        <v>1</v>
      </c>
      <c r="D4394" s="35">
        <f t="shared" si="343"/>
        <v>184</v>
      </c>
      <c r="E4394" s="35">
        <f t="shared" si="344"/>
        <v>2</v>
      </c>
      <c r="F4394" s="35" t="str">
        <f t="shared" si="341"/>
        <v>Monday</v>
      </c>
      <c r="G4394" s="35">
        <f t="shared" si="342"/>
        <v>7</v>
      </c>
      <c r="H4394" s="34">
        <f>CONVERT(INDEX(Htg_StPt_Sch_EZ!$C$4:$I$27,MATCH(Schedules_8760!$C4394,Htg_StPt_Sch_EZ!$B$4:$B$27,0),MATCH(Schedules_8760!$F4394,Htg_StPt_Sch_EZ!$C$3:$I$3,0)),"F","C")</f>
        <v>20.555555555555554</v>
      </c>
      <c r="I4394" s="34">
        <f>CONVERT(INDEX(Htg_StPt_Sch_EZ!$C$31:$I$54,MATCH(Schedules_8760!$C4394,Htg_StPt_Sch_EZ!$B$31:$B$54,0),MATCH(Schedules_8760!$F4394,Htg_StPt_Sch_EZ!$C$30:$I$30,0)),"F","C")</f>
        <v>19.444444444444443</v>
      </c>
      <c r="J4394" s="34">
        <f>CONVERT(INDEX(Clg_StPt_Sch_EZ!$C$4:$I$27,MATCH(Schedules_8760!$C4394,Clg_StPt_Sch_EZ!$B$4:$B$27,0),MATCH(Schedules_8760!$F4394,Clg_StPt_Sch_EZ!$C$3:$I$3,0)),"F","C")</f>
        <v>25.555555555555554</v>
      </c>
      <c r="K4394" s="34">
        <f>CONVERT(INDEX(Clg_StPt_Sch_EZ!$C$31:$I$54,MATCH(Schedules_8760!$C4394,Clg_StPt_Sch_EZ!$B$31:$B$54,0),MATCH(Schedules_8760!$F4394,Clg_StPt_Sch_EZ!$C$30:$I$30,0)),"F","C")</f>
        <v>28.333333333333332</v>
      </c>
      <c r="L4394" s="34">
        <f>CONVERT(INDEX(DHW_StPt_Sch_EZ!$C$4:$I$27,MATCH(Schedules_8760!$C4394,DHW_StPt_Sch_EZ!$B$4:$B$27,0),MATCH(Schedules_8760!$F4394,DHW_StPt_Sch_EZ!$C$3:$I$3,0)),"F","C")</f>
        <v>53.333333333333329</v>
      </c>
      <c r="M4394" s="34">
        <f>CONVERT(INDEX(DHW_StPt_Sch_EZ!$C$31:$I$54,MATCH(Schedules_8760!$C4394,DHW_StPt_Sch_EZ!$B$31:$B$54,0),MATCH(Schedules_8760!$F4394,DHW_StPt_Sch_EZ!$C$30:$I$30,0)),"F","C")</f>
        <v>53.333333333333329</v>
      </c>
      <c r="N4394" s="12"/>
      <c r="O4394" s="12"/>
      <c r="P4394" s="12"/>
    </row>
    <row r="4395" spans="1:16" x14ac:dyDescent="0.25">
      <c r="A4395" s="35">
        <v>4394</v>
      </c>
      <c r="B4395" s="89">
        <v>184.04166666666671</v>
      </c>
      <c r="C4395" s="35">
        <f t="shared" si="340"/>
        <v>2</v>
      </c>
      <c r="D4395" s="35">
        <f t="shared" si="343"/>
        <v>184</v>
      </c>
      <c r="E4395" s="35">
        <f t="shared" si="344"/>
        <v>2</v>
      </c>
      <c r="F4395" s="35" t="str">
        <f t="shared" si="341"/>
        <v>Monday</v>
      </c>
      <c r="G4395" s="35">
        <f t="shared" si="342"/>
        <v>7</v>
      </c>
      <c r="H4395" s="34">
        <f>CONVERT(INDEX(Htg_StPt_Sch_EZ!$C$4:$I$27,MATCH(Schedules_8760!$C4395,Htg_StPt_Sch_EZ!$B$4:$B$27,0),MATCH(Schedules_8760!$F4395,Htg_StPt_Sch_EZ!$C$3:$I$3,0)),"F","C")</f>
        <v>20.555555555555554</v>
      </c>
      <c r="I4395" s="34">
        <f>CONVERT(INDEX(Htg_StPt_Sch_EZ!$C$31:$I$54,MATCH(Schedules_8760!$C4395,Htg_StPt_Sch_EZ!$B$31:$B$54,0),MATCH(Schedules_8760!$F4395,Htg_StPt_Sch_EZ!$C$30:$I$30,0)),"F","C")</f>
        <v>19.444444444444443</v>
      </c>
      <c r="J4395" s="34">
        <f>CONVERT(INDEX(Clg_StPt_Sch_EZ!$C$4:$I$27,MATCH(Schedules_8760!$C4395,Clg_StPt_Sch_EZ!$B$4:$B$27,0),MATCH(Schedules_8760!$F4395,Clg_StPt_Sch_EZ!$C$3:$I$3,0)),"F","C")</f>
        <v>25.555555555555554</v>
      </c>
      <c r="K4395" s="34">
        <f>CONVERT(INDEX(Clg_StPt_Sch_EZ!$C$31:$I$54,MATCH(Schedules_8760!$C4395,Clg_StPt_Sch_EZ!$B$31:$B$54,0),MATCH(Schedules_8760!$F4395,Clg_StPt_Sch_EZ!$C$30:$I$30,0)),"F","C")</f>
        <v>28.333333333333332</v>
      </c>
      <c r="L4395" s="34">
        <f>CONVERT(INDEX(DHW_StPt_Sch_EZ!$C$4:$I$27,MATCH(Schedules_8760!$C4395,DHW_StPt_Sch_EZ!$B$4:$B$27,0),MATCH(Schedules_8760!$F4395,DHW_StPt_Sch_EZ!$C$3:$I$3,0)),"F","C")</f>
        <v>53.333333333333329</v>
      </c>
      <c r="M4395" s="34">
        <f>CONVERT(INDEX(DHW_StPt_Sch_EZ!$C$31:$I$54,MATCH(Schedules_8760!$C4395,DHW_StPt_Sch_EZ!$B$31:$B$54,0),MATCH(Schedules_8760!$F4395,DHW_StPt_Sch_EZ!$C$30:$I$30,0)),"F","C")</f>
        <v>53.333333333333329</v>
      </c>
      <c r="N4395" s="12"/>
      <c r="O4395" s="12"/>
      <c r="P4395" s="12"/>
    </row>
    <row r="4396" spans="1:16" x14ac:dyDescent="0.25">
      <c r="A4396" s="35">
        <v>4395</v>
      </c>
      <c r="B4396" s="89">
        <v>184.08333333333329</v>
      </c>
      <c r="C4396" s="35">
        <f t="shared" si="340"/>
        <v>3</v>
      </c>
      <c r="D4396" s="35">
        <f t="shared" si="343"/>
        <v>184</v>
      </c>
      <c r="E4396" s="35">
        <f t="shared" si="344"/>
        <v>2</v>
      </c>
      <c r="F4396" s="35" t="str">
        <f t="shared" si="341"/>
        <v>Monday</v>
      </c>
      <c r="G4396" s="35">
        <f t="shared" si="342"/>
        <v>7</v>
      </c>
      <c r="H4396" s="34">
        <f>CONVERT(INDEX(Htg_StPt_Sch_EZ!$C$4:$I$27,MATCH(Schedules_8760!$C4396,Htg_StPt_Sch_EZ!$B$4:$B$27,0),MATCH(Schedules_8760!$F4396,Htg_StPt_Sch_EZ!$C$3:$I$3,0)),"F","C")</f>
        <v>20.555555555555554</v>
      </c>
      <c r="I4396" s="34">
        <f>CONVERT(INDEX(Htg_StPt_Sch_EZ!$C$31:$I$54,MATCH(Schedules_8760!$C4396,Htg_StPt_Sch_EZ!$B$31:$B$54,0),MATCH(Schedules_8760!$F4396,Htg_StPt_Sch_EZ!$C$30:$I$30,0)),"F","C")</f>
        <v>19.444444444444443</v>
      </c>
      <c r="J4396" s="34">
        <f>CONVERT(INDEX(Clg_StPt_Sch_EZ!$C$4:$I$27,MATCH(Schedules_8760!$C4396,Clg_StPt_Sch_EZ!$B$4:$B$27,0),MATCH(Schedules_8760!$F4396,Clg_StPt_Sch_EZ!$C$3:$I$3,0)),"F","C")</f>
        <v>25.555555555555554</v>
      </c>
      <c r="K4396" s="34">
        <f>CONVERT(INDEX(Clg_StPt_Sch_EZ!$C$31:$I$54,MATCH(Schedules_8760!$C4396,Clg_StPt_Sch_EZ!$B$31:$B$54,0),MATCH(Schedules_8760!$F4396,Clg_StPt_Sch_EZ!$C$30:$I$30,0)),"F","C")</f>
        <v>28.333333333333332</v>
      </c>
      <c r="L4396" s="34">
        <f>CONVERT(INDEX(DHW_StPt_Sch_EZ!$C$4:$I$27,MATCH(Schedules_8760!$C4396,DHW_StPt_Sch_EZ!$B$4:$B$27,0),MATCH(Schedules_8760!$F4396,DHW_StPt_Sch_EZ!$C$3:$I$3,0)),"F","C")</f>
        <v>53.333333333333329</v>
      </c>
      <c r="M4396" s="34">
        <f>CONVERT(INDEX(DHW_StPt_Sch_EZ!$C$31:$I$54,MATCH(Schedules_8760!$C4396,DHW_StPt_Sch_EZ!$B$31:$B$54,0),MATCH(Schedules_8760!$F4396,DHW_StPt_Sch_EZ!$C$30:$I$30,0)),"F","C")</f>
        <v>53.333333333333329</v>
      </c>
      <c r="N4396" s="12"/>
      <c r="O4396" s="12"/>
      <c r="P4396" s="12"/>
    </row>
    <row r="4397" spans="1:16" x14ac:dyDescent="0.25">
      <c r="A4397" s="35">
        <v>4396</v>
      </c>
      <c r="B4397" s="89">
        <v>184.125</v>
      </c>
      <c r="C4397" s="35">
        <f t="shared" si="340"/>
        <v>4</v>
      </c>
      <c r="D4397" s="35">
        <f t="shared" si="343"/>
        <v>184</v>
      </c>
      <c r="E4397" s="35">
        <f t="shared" si="344"/>
        <v>2</v>
      </c>
      <c r="F4397" s="35" t="str">
        <f t="shared" si="341"/>
        <v>Monday</v>
      </c>
      <c r="G4397" s="35">
        <f t="shared" si="342"/>
        <v>7</v>
      </c>
      <c r="H4397" s="34">
        <f>CONVERT(INDEX(Htg_StPt_Sch_EZ!$C$4:$I$27,MATCH(Schedules_8760!$C4397,Htg_StPt_Sch_EZ!$B$4:$B$27,0),MATCH(Schedules_8760!$F4397,Htg_StPt_Sch_EZ!$C$3:$I$3,0)),"F","C")</f>
        <v>20.555555555555554</v>
      </c>
      <c r="I4397" s="34">
        <f>CONVERT(INDEX(Htg_StPt_Sch_EZ!$C$31:$I$54,MATCH(Schedules_8760!$C4397,Htg_StPt_Sch_EZ!$B$31:$B$54,0),MATCH(Schedules_8760!$F4397,Htg_StPt_Sch_EZ!$C$30:$I$30,0)),"F","C")</f>
        <v>19.444444444444443</v>
      </c>
      <c r="J4397" s="34">
        <f>CONVERT(INDEX(Clg_StPt_Sch_EZ!$C$4:$I$27,MATCH(Schedules_8760!$C4397,Clg_StPt_Sch_EZ!$B$4:$B$27,0),MATCH(Schedules_8760!$F4397,Clg_StPt_Sch_EZ!$C$3:$I$3,0)),"F","C")</f>
        <v>25.555555555555554</v>
      </c>
      <c r="K4397" s="34">
        <f>CONVERT(INDEX(Clg_StPt_Sch_EZ!$C$31:$I$54,MATCH(Schedules_8760!$C4397,Clg_StPt_Sch_EZ!$B$31:$B$54,0),MATCH(Schedules_8760!$F4397,Clg_StPt_Sch_EZ!$C$30:$I$30,0)),"F","C")</f>
        <v>28.333333333333332</v>
      </c>
      <c r="L4397" s="34">
        <f>CONVERT(INDEX(DHW_StPt_Sch_EZ!$C$4:$I$27,MATCH(Schedules_8760!$C4397,DHW_StPt_Sch_EZ!$B$4:$B$27,0),MATCH(Schedules_8760!$F4397,DHW_StPt_Sch_EZ!$C$3:$I$3,0)),"F","C")</f>
        <v>53.333333333333329</v>
      </c>
      <c r="M4397" s="34">
        <f>CONVERT(INDEX(DHW_StPt_Sch_EZ!$C$31:$I$54,MATCH(Schedules_8760!$C4397,DHW_StPt_Sch_EZ!$B$31:$B$54,0),MATCH(Schedules_8760!$F4397,DHW_StPt_Sch_EZ!$C$30:$I$30,0)),"F","C")</f>
        <v>53.333333333333329</v>
      </c>
      <c r="N4397" s="12"/>
      <c r="O4397" s="12"/>
      <c r="P4397" s="12"/>
    </row>
    <row r="4398" spans="1:16" x14ac:dyDescent="0.25">
      <c r="A4398" s="35">
        <v>4397</v>
      </c>
      <c r="B4398" s="89">
        <v>184.16666666666671</v>
      </c>
      <c r="C4398" s="35">
        <f t="shared" si="340"/>
        <v>5</v>
      </c>
      <c r="D4398" s="35">
        <f t="shared" si="343"/>
        <v>184</v>
      </c>
      <c r="E4398" s="35">
        <f t="shared" si="344"/>
        <v>2</v>
      </c>
      <c r="F4398" s="35" t="str">
        <f t="shared" si="341"/>
        <v>Monday</v>
      </c>
      <c r="G4398" s="35">
        <f t="shared" si="342"/>
        <v>7</v>
      </c>
      <c r="H4398" s="34">
        <f>CONVERT(INDEX(Htg_StPt_Sch_EZ!$C$4:$I$27,MATCH(Schedules_8760!$C4398,Htg_StPt_Sch_EZ!$B$4:$B$27,0),MATCH(Schedules_8760!$F4398,Htg_StPt_Sch_EZ!$C$3:$I$3,0)),"F","C")</f>
        <v>20.555555555555554</v>
      </c>
      <c r="I4398" s="34">
        <f>CONVERT(INDEX(Htg_StPt_Sch_EZ!$C$31:$I$54,MATCH(Schedules_8760!$C4398,Htg_StPt_Sch_EZ!$B$31:$B$54,0),MATCH(Schedules_8760!$F4398,Htg_StPt_Sch_EZ!$C$30:$I$30,0)),"F","C")</f>
        <v>19.444444444444443</v>
      </c>
      <c r="J4398" s="34">
        <f>CONVERT(INDEX(Clg_StPt_Sch_EZ!$C$4:$I$27,MATCH(Schedules_8760!$C4398,Clg_StPt_Sch_EZ!$B$4:$B$27,0),MATCH(Schedules_8760!$F4398,Clg_StPt_Sch_EZ!$C$3:$I$3,0)),"F","C")</f>
        <v>25.555555555555554</v>
      </c>
      <c r="K4398" s="34">
        <f>CONVERT(INDEX(Clg_StPt_Sch_EZ!$C$31:$I$54,MATCH(Schedules_8760!$C4398,Clg_StPt_Sch_EZ!$B$31:$B$54,0),MATCH(Schedules_8760!$F4398,Clg_StPt_Sch_EZ!$C$30:$I$30,0)),"F","C")</f>
        <v>28.333333333333332</v>
      </c>
      <c r="L4398" s="34">
        <f>CONVERT(INDEX(DHW_StPt_Sch_EZ!$C$4:$I$27,MATCH(Schedules_8760!$C4398,DHW_StPt_Sch_EZ!$B$4:$B$27,0),MATCH(Schedules_8760!$F4398,DHW_StPt_Sch_EZ!$C$3:$I$3,0)),"F","C")</f>
        <v>53.333333333333329</v>
      </c>
      <c r="M4398" s="34">
        <f>CONVERT(INDEX(DHW_StPt_Sch_EZ!$C$31:$I$54,MATCH(Schedules_8760!$C4398,DHW_StPt_Sch_EZ!$B$31:$B$54,0),MATCH(Schedules_8760!$F4398,DHW_StPt_Sch_EZ!$C$30:$I$30,0)),"F","C")</f>
        <v>53.333333333333329</v>
      </c>
      <c r="N4398" s="12"/>
      <c r="O4398" s="12"/>
      <c r="P4398" s="12"/>
    </row>
    <row r="4399" spans="1:16" x14ac:dyDescent="0.25">
      <c r="A4399" s="35">
        <v>4398</v>
      </c>
      <c r="B4399" s="89">
        <v>184.20833333333329</v>
      </c>
      <c r="C4399" s="35">
        <f t="shared" si="340"/>
        <v>6</v>
      </c>
      <c r="D4399" s="35">
        <f t="shared" si="343"/>
        <v>184</v>
      </c>
      <c r="E4399" s="35">
        <f t="shared" si="344"/>
        <v>2</v>
      </c>
      <c r="F4399" s="35" t="str">
        <f t="shared" si="341"/>
        <v>Monday</v>
      </c>
      <c r="G4399" s="35">
        <f t="shared" si="342"/>
        <v>7</v>
      </c>
      <c r="H4399" s="34">
        <f>CONVERT(INDEX(Htg_StPt_Sch_EZ!$C$4:$I$27,MATCH(Schedules_8760!$C4399,Htg_StPt_Sch_EZ!$B$4:$B$27,0),MATCH(Schedules_8760!$F4399,Htg_StPt_Sch_EZ!$C$3:$I$3,0)),"F","C")</f>
        <v>20.555555555555554</v>
      </c>
      <c r="I4399" s="34">
        <f>CONVERT(INDEX(Htg_StPt_Sch_EZ!$C$31:$I$54,MATCH(Schedules_8760!$C4399,Htg_StPt_Sch_EZ!$B$31:$B$54,0),MATCH(Schedules_8760!$F4399,Htg_StPt_Sch_EZ!$C$30:$I$30,0)),"F","C")</f>
        <v>19.444444444444443</v>
      </c>
      <c r="J4399" s="34">
        <f>CONVERT(INDEX(Clg_StPt_Sch_EZ!$C$4:$I$27,MATCH(Schedules_8760!$C4399,Clg_StPt_Sch_EZ!$B$4:$B$27,0),MATCH(Schedules_8760!$F4399,Clg_StPt_Sch_EZ!$C$3:$I$3,0)),"F","C")</f>
        <v>25.555555555555554</v>
      </c>
      <c r="K4399" s="34">
        <f>CONVERT(INDEX(Clg_StPt_Sch_EZ!$C$31:$I$54,MATCH(Schedules_8760!$C4399,Clg_StPt_Sch_EZ!$B$31:$B$54,0),MATCH(Schedules_8760!$F4399,Clg_StPt_Sch_EZ!$C$30:$I$30,0)),"F","C")</f>
        <v>28.333333333333332</v>
      </c>
      <c r="L4399" s="34">
        <f>CONVERT(INDEX(DHW_StPt_Sch_EZ!$C$4:$I$27,MATCH(Schedules_8760!$C4399,DHW_StPt_Sch_EZ!$B$4:$B$27,0),MATCH(Schedules_8760!$F4399,DHW_StPt_Sch_EZ!$C$3:$I$3,0)),"F","C")</f>
        <v>53.333333333333329</v>
      </c>
      <c r="M4399" s="34">
        <f>CONVERT(INDEX(DHW_StPt_Sch_EZ!$C$31:$I$54,MATCH(Schedules_8760!$C4399,DHW_StPt_Sch_EZ!$B$31:$B$54,0),MATCH(Schedules_8760!$F4399,DHW_StPt_Sch_EZ!$C$30:$I$30,0)),"F","C")</f>
        <v>53.333333333333329</v>
      </c>
      <c r="N4399" s="12"/>
      <c r="O4399" s="12"/>
      <c r="P4399" s="12"/>
    </row>
    <row r="4400" spans="1:16" x14ac:dyDescent="0.25">
      <c r="A4400" s="35">
        <v>4399</v>
      </c>
      <c r="B4400" s="89">
        <v>184.25</v>
      </c>
      <c r="C4400" s="35">
        <f t="shared" si="340"/>
        <v>7</v>
      </c>
      <c r="D4400" s="35">
        <f t="shared" si="343"/>
        <v>184</v>
      </c>
      <c r="E4400" s="35">
        <f t="shared" si="344"/>
        <v>2</v>
      </c>
      <c r="F4400" s="35" t="str">
        <f t="shared" si="341"/>
        <v>Monday</v>
      </c>
      <c r="G4400" s="35">
        <f t="shared" si="342"/>
        <v>7</v>
      </c>
      <c r="H4400" s="34">
        <f>CONVERT(INDEX(Htg_StPt_Sch_EZ!$C$4:$I$27,MATCH(Schedules_8760!$C4400,Htg_StPt_Sch_EZ!$B$4:$B$27,0),MATCH(Schedules_8760!$F4400,Htg_StPt_Sch_EZ!$C$3:$I$3,0)),"F","C")</f>
        <v>20.555555555555554</v>
      </c>
      <c r="I4400" s="34">
        <f>CONVERT(INDEX(Htg_StPt_Sch_EZ!$C$31:$I$54,MATCH(Schedules_8760!$C4400,Htg_StPt_Sch_EZ!$B$31:$B$54,0),MATCH(Schedules_8760!$F4400,Htg_StPt_Sch_EZ!$C$30:$I$30,0)),"F","C")</f>
        <v>19.444444444444443</v>
      </c>
      <c r="J4400" s="34">
        <f>CONVERT(INDEX(Clg_StPt_Sch_EZ!$C$4:$I$27,MATCH(Schedules_8760!$C4400,Clg_StPt_Sch_EZ!$B$4:$B$27,0),MATCH(Schedules_8760!$F4400,Clg_StPt_Sch_EZ!$C$3:$I$3,0)),"F","C")</f>
        <v>25.555555555555554</v>
      </c>
      <c r="K4400" s="34">
        <f>CONVERT(INDEX(Clg_StPt_Sch_EZ!$C$31:$I$54,MATCH(Schedules_8760!$C4400,Clg_StPt_Sch_EZ!$B$31:$B$54,0),MATCH(Schedules_8760!$F4400,Clg_StPt_Sch_EZ!$C$30:$I$30,0)),"F","C")</f>
        <v>28.333333333333332</v>
      </c>
      <c r="L4400" s="34">
        <f>CONVERT(INDEX(DHW_StPt_Sch_EZ!$C$4:$I$27,MATCH(Schedules_8760!$C4400,DHW_StPt_Sch_EZ!$B$4:$B$27,0),MATCH(Schedules_8760!$F4400,DHW_StPt_Sch_EZ!$C$3:$I$3,0)),"F","C")</f>
        <v>53.333333333333329</v>
      </c>
      <c r="M4400" s="34">
        <f>CONVERT(INDEX(DHW_StPt_Sch_EZ!$C$31:$I$54,MATCH(Schedules_8760!$C4400,DHW_StPt_Sch_EZ!$B$31:$B$54,0),MATCH(Schedules_8760!$F4400,DHW_StPt_Sch_EZ!$C$30:$I$30,0)),"F","C")</f>
        <v>53.333333333333329</v>
      </c>
      <c r="N4400" s="12"/>
      <c r="O4400" s="12"/>
      <c r="P4400" s="12"/>
    </row>
    <row r="4401" spans="1:16" x14ac:dyDescent="0.25">
      <c r="A4401" s="35">
        <v>4400</v>
      </c>
      <c r="B4401" s="89">
        <v>184.29166666666671</v>
      </c>
      <c r="C4401" s="35">
        <f t="shared" si="340"/>
        <v>8</v>
      </c>
      <c r="D4401" s="35">
        <f t="shared" si="343"/>
        <v>184</v>
      </c>
      <c r="E4401" s="35">
        <f t="shared" si="344"/>
        <v>2</v>
      </c>
      <c r="F4401" s="35" t="str">
        <f t="shared" si="341"/>
        <v>Monday</v>
      </c>
      <c r="G4401" s="35">
        <f t="shared" si="342"/>
        <v>7</v>
      </c>
      <c r="H4401" s="34">
        <f>CONVERT(INDEX(Htg_StPt_Sch_EZ!$C$4:$I$27,MATCH(Schedules_8760!$C4401,Htg_StPt_Sch_EZ!$B$4:$B$27,0),MATCH(Schedules_8760!$F4401,Htg_StPt_Sch_EZ!$C$3:$I$3,0)),"F","C")</f>
        <v>20.555555555555554</v>
      </c>
      <c r="I4401" s="34">
        <f>CONVERT(INDEX(Htg_StPt_Sch_EZ!$C$31:$I$54,MATCH(Schedules_8760!$C4401,Htg_StPt_Sch_EZ!$B$31:$B$54,0),MATCH(Schedules_8760!$F4401,Htg_StPt_Sch_EZ!$C$30:$I$30,0)),"F","C")</f>
        <v>19.444444444444443</v>
      </c>
      <c r="J4401" s="34">
        <f>CONVERT(INDEX(Clg_StPt_Sch_EZ!$C$4:$I$27,MATCH(Schedules_8760!$C4401,Clg_StPt_Sch_EZ!$B$4:$B$27,0),MATCH(Schedules_8760!$F4401,Clg_StPt_Sch_EZ!$C$3:$I$3,0)),"F","C")</f>
        <v>25.555555555555554</v>
      </c>
      <c r="K4401" s="34">
        <f>CONVERT(INDEX(Clg_StPt_Sch_EZ!$C$31:$I$54,MATCH(Schedules_8760!$C4401,Clg_StPt_Sch_EZ!$B$31:$B$54,0),MATCH(Schedules_8760!$F4401,Clg_StPt_Sch_EZ!$C$30:$I$30,0)),"F","C")</f>
        <v>25</v>
      </c>
      <c r="L4401" s="34">
        <f>CONVERT(INDEX(DHW_StPt_Sch_EZ!$C$4:$I$27,MATCH(Schedules_8760!$C4401,DHW_StPt_Sch_EZ!$B$4:$B$27,0),MATCH(Schedules_8760!$F4401,DHW_StPt_Sch_EZ!$C$3:$I$3,0)),"F","C")</f>
        <v>53.333333333333329</v>
      </c>
      <c r="M4401" s="34">
        <f>CONVERT(INDEX(DHW_StPt_Sch_EZ!$C$31:$I$54,MATCH(Schedules_8760!$C4401,DHW_StPt_Sch_EZ!$B$31:$B$54,0),MATCH(Schedules_8760!$F4401,DHW_StPt_Sch_EZ!$C$30:$I$30,0)),"F","C")</f>
        <v>53.333333333333329</v>
      </c>
      <c r="N4401" s="12"/>
      <c r="O4401" s="12"/>
      <c r="P4401" s="12"/>
    </row>
    <row r="4402" spans="1:16" x14ac:dyDescent="0.25">
      <c r="A4402" s="35">
        <v>4401</v>
      </c>
      <c r="B4402" s="89">
        <v>184.33333333333329</v>
      </c>
      <c r="C4402" s="35">
        <f t="shared" si="340"/>
        <v>9</v>
      </c>
      <c r="D4402" s="35">
        <f t="shared" si="343"/>
        <v>184</v>
      </c>
      <c r="E4402" s="35">
        <f t="shared" si="344"/>
        <v>2</v>
      </c>
      <c r="F4402" s="35" t="str">
        <f t="shared" si="341"/>
        <v>Monday</v>
      </c>
      <c r="G4402" s="35">
        <f t="shared" si="342"/>
        <v>7</v>
      </c>
      <c r="H4402" s="34">
        <f>CONVERT(INDEX(Htg_StPt_Sch_EZ!$C$4:$I$27,MATCH(Schedules_8760!$C4402,Htg_StPt_Sch_EZ!$B$4:$B$27,0),MATCH(Schedules_8760!$F4402,Htg_StPt_Sch_EZ!$C$3:$I$3,0)),"F","C")</f>
        <v>20.555555555555554</v>
      </c>
      <c r="I4402" s="34">
        <f>CONVERT(INDEX(Htg_StPt_Sch_EZ!$C$31:$I$54,MATCH(Schedules_8760!$C4402,Htg_StPt_Sch_EZ!$B$31:$B$54,0),MATCH(Schedules_8760!$F4402,Htg_StPt_Sch_EZ!$C$30:$I$30,0)),"F","C")</f>
        <v>19.444444444444443</v>
      </c>
      <c r="J4402" s="34">
        <f>CONVERT(INDEX(Clg_StPt_Sch_EZ!$C$4:$I$27,MATCH(Schedules_8760!$C4402,Clg_StPt_Sch_EZ!$B$4:$B$27,0),MATCH(Schedules_8760!$F4402,Clg_StPt_Sch_EZ!$C$3:$I$3,0)),"F","C")</f>
        <v>25.555555555555554</v>
      </c>
      <c r="K4402" s="34">
        <f>CONVERT(INDEX(Clg_StPt_Sch_EZ!$C$31:$I$54,MATCH(Schedules_8760!$C4402,Clg_StPt_Sch_EZ!$B$31:$B$54,0),MATCH(Schedules_8760!$F4402,Clg_StPt_Sch_EZ!$C$30:$I$30,0)),"F","C")</f>
        <v>25</v>
      </c>
      <c r="L4402" s="34">
        <f>CONVERT(INDEX(DHW_StPt_Sch_EZ!$C$4:$I$27,MATCH(Schedules_8760!$C4402,DHW_StPt_Sch_EZ!$B$4:$B$27,0),MATCH(Schedules_8760!$F4402,DHW_StPt_Sch_EZ!$C$3:$I$3,0)),"F","C")</f>
        <v>53.333333333333329</v>
      </c>
      <c r="M4402" s="34">
        <f>CONVERT(INDEX(DHW_StPt_Sch_EZ!$C$31:$I$54,MATCH(Schedules_8760!$C4402,DHW_StPt_Sch_EZ!$B$31:$B$54,0),MATCH(Schedules_8760!$F4402,DHW_StPt_Sch_EZ!$C$30:$I$30,0)),"F","C")</f>
        <v>53.333333333333329</v>
      </c>
      <c r="N4402" s="12"/>
      <c r="O4402" s="12"/>
      <c r="P4402" s="12"/>
    </row>
    <row r="4403" spans="1:16" x14ac:dyDescent="0.25">
      <c r="A4403" s="35">
        <v>4402</v>
      </c>
      <c r="B4403" s="89">
        <v>184.375</v>
      </c>
      <c r="C4403" s="35">
        <f t="shared" si="340"/>
        <v>10</v>
      </c>
      <c r="D4403" s="35">
        <f t="shared" si="343"/>
        <v>184</v>
      </c>
      <c r="E4403" s="35">
        <f t="shared" si="344"/>
        <v>2</v>
      </c>
      <c r="F4403" s="35" t="str">
        <f t="shared" si="341"/>
        <v>Monday</v>
      </c>
      <c r="G4403" s="35">
        <f t="shared" si="342"/>
        <v>7</v>
      </c>
      <c r="H4403" s="34">
        <f>CONVERT(INDEX(Htg_StPt_Sch_EZ!$C$4:$I$27,MATCH(Schedules_8760!$C4403,Htg_StPt_Sch_EZ!$B$4:$B$27,0),MATCH(Schedules_8760!$F4403,Htg_StPt_Sch_EZ!$C$3:$I$3,0)),"F","C")</f>
        <v>20.555555555555554</v>
      </c>
      <c r="I4403" s="34">
        <f>CONVERT(INDEX(Htg_StPt_Sch_EZ!$C$31:$I$54,MATCH(Schedules_8760!$C4403,Htg_StPt_Sch_EZ!$B$31:$B$54,0),MATCH(Schedules_8760!$F4403,Htg_StPt_Sch_EZ!$C$30:$I$30,0)),"F","C")</f>
        <v>19.444444444444443</v>
      </c>
      <c r="J4403" s="34">
        <f>CONVERT(INDEX(Clg_StPt_Sch_EZ!$C$4:$I$27,MATCH(Schedules_8760!$C4403,Clg_StPt_Sch_EZ!$B$4:$B$27,0),MATCH(Schedules_8760!$F4403,Clg_StPt_Sch_EZ!$C$3:$I$3,0)),"F","C")</f>
        <v>25.555555555555554</v>
      </c>
      <c r="K4403" s="34">
        <f>CONVERT(INDEX(Clg_StPt_Sch_EZ!$C$31:$I$54,MATCH(Schedules_8760!$C4403,Clg_StPt_Sch_EZ!$B$31:$B$54,0),MATCH(Schedules_8760!$F4403,Clg_StPt_Sch_EZ!$C$30:$I$30,0)),"F","C")</f>
        <v>25</v>
      </c>
      <c r="L4403" s="34">
        <f>CONVERT(INDEX(DHW_StPt_Sch_EZ!$C$4:$I$27,MATCH(Schedules_8760!$C4403,DHW_StPt_Sch_EZ!$B$4:$B$27,0),MATCH(Schedules_8760!$F4403,DHW_StPt_Sch_EZ!$C$3:$I$3,0)),"F","C")</f>
        <v>53.333333333333329</v>
      </c>
      <c r="M4403" s="34">
        <f>CONVERT(INDEX(DHW_StPt_Sch_EZ!$C$31:$I$54,MATCH(Schedules_8760!$C4403,DHW_StPt_Sch_EZ!$B$31:$B$54,0),MATCH(Schedules_8760!$F4403,DHW_StPt_Sch_EZ!$C$30:$I$30,0)),"F","C")</f>
        <v>53.333333333333329</v>
      </c>
      <c r="N4403" s="12"/>
      <c r="O4403" s="12"/>
      <c r="P4403" s="12"/>
    </row>
    <row r="4404" spans="1:16" x14ac:dyDescent="0.25">
      <c r="A4404" s="35">
        <v>4403</v>
      </c>
      <c r="B4404" s="89">
        <v>184.41666666666671</v>
      </c>
      <c r="C4404" s="35">
        <f t="shared" si="340"/>
        <v>11</v>
      </c>
      <c r="D4404" s="35">
        <f t="shared" si="343"/>
        <v>184</v>
      </c>
      <c r="E4404" s="35">
        <f t="shared" si="344"/>
        <v>2</v>
      </c>
      <c r="F4404" s="35" t="str">
        <f t="shared" si="341"/>
        <v>Monday</v>
      </c>
      <c r="G4404" s="35">
        <f t="shared" si="342"/>
        <v>7</v>
      </c>
      <c r="H4404" s="34">
        <f>CONVERT(INDEX(Htg_StPt_Sch_EZ!$C$4:$I$27,MATCH(Schedules_8760!$C4404,Htg_StPt_Sch_EZ!$B$4:$B$27,0),MATCH(Schedules_8760!$F4404,Htg_StPt_Sch_EZ!$C$3:$I$3,0)),"F","C")</f>
        <v>20.555555555555554</v>
      </c>
      <c r="I4404" s="34">
        <f>CONVERT(INDEX(Htg_StPt_Sch_EZ!$C$31:$I$54,MATCH(Schedules_8760!$C4404,Htg_StPt_Sch_EZ!$B$31:$B$54,0),MATCH(Schedules_8760!$F4404,Htg_StPt_Sch_EZ!$C$30:$I$30,0)),"F","C")</f>
        <v>19.444444444444443</v>
      </c>
      <c r="J4404" s="34">
        <f>CONVERT(INDEX(Clg_StPt_Sch_EZ!$C$4:$I$27,MATCH(Schedules_8760!$C4404,Clg_StPt_Sch_EZ!$B$4:$B$27,0),MATCH(Schedules_8760!$F4404,Clg_StPt_Sch_EZ!$C$3:$I$3,0)),"F","C")</f>
        <v>25.555555555555554</v>
      </c>
      <c r="K4404" s="34">
        <f>CONVERT(INDEX(Clg_StPt_Sch_EZ!$C$31:$I$54,MATCH(Schedules_8760!$C4404,Clg_StPt_Sch_EZ!$B$31:$B$54,0),MATCH(Schedules_8760!$F4404,Clg_StPt_Sch_EZ!$C$30:$I$30,0)),"F","C")</f>
        <v>25</v>
      </c>
      <c r="L4404" s="34">
        <f>CONVERT(INDEX(DHW_StPt_Sch_EZ!$C$4:$I$27,MATCH(Schedules_8760!$C4404,DHW_StPt_Sch_EZ!$B$4:$B$27,0),MATCH(Schedules_8760!$F4404,DHW_StPt_Sch_EZ!$C$3:$I$3,0)),"F","C")</f>
        <v>53.333333333333329</v>
      </c>
      <c r="M4404" s="34">
        <f>CONVERT(INDEX(DHW_StPt_Sch_EZ!$C$31:$I$54,MATCH(Schedules_8760!$C4404,DHW_StPt_Sch_EZ!$B$31:$B$54,0),MATCH(Schedules_8760!$F4404,DHW_StPt_Sch_EZ!$C$30:$I$30,0)),"F","C")</f>
        <v>53.333333333333329</v>
      </c>
      <c r="N4404" s="12"/>
      <c r="O4404" s="12"/>
      <c r="P4404" s="12"/>
    </row>
    <row r="4405" spans="1:16" x14ac:dyDescent="0.25">
      <c r="A4405" s="35">
        <v>4404</v>
      </c>
      <c r="B4405" s="89">
        <v>184.45833333333329</v>
      </c>
      <c r="C4405" s="35">
        <f t="shared" si="340"/>
        <v>12</v>
      </c>
      <c r="D4405" s="35">
        <f t="shared" si="343"/>
        <v>184</v>
      </c>
      <c r="E4405" s="35">
        <f t="shared" si="344"/>
        <v>2</v>
      </c>
      <c r="F4405" s="35" t="str">
        <f t="shared" si="341"/>
        <v>Monday</v>
      </c>
      <c r="G4405" s="35">
        <f t="shared" si="342"/>
        <v>7</v>
      </c>
      <c r="H4405" s="34">
        <f>CONVERT(INDEX(Htg_StPt_Sch_EZ!$C$4:$I$27,MATCH(Schedules_8760!$C4405,Htg_StPt_Sch_EZ!$B$4:$B$27,0),MATCH(Schedules_8760!$F4405,Htg_StPt_Sch_EZ!$C$3:$I$3,0)),"F","C")</f>
        <v>20.555555555555554</v>
      </c>
      <c r="I4405" s="34">
        <f>CONVERT(INDEX(Htg_StPt_Sch_EZ!$C$31:$I$54,MATCH(Schedules_8760!$C4405,Htg_StPt_Sch_EZ!$B$31:$B$54,0),MATCH(Schedules_8760!$F4405,Htg_StPt_Sch_EZ!$C$30:$I$30,0)),"F","C")</f>
        <v>19.444444444444443</v>
      </c>
      <c r="J4405" s="34">
        <f>CONVERT(INDEX(Clg_StPt_Sch_EZ!$C$4:$I$27,MATCH(Schedules_8760!$C4405,Clg_StPt_Sch_EZ!$B$4:$B$27,0),MATCH(Schedules_8760!$F4405,Clg_StPt_Sch_EZ!$C$3:$I$3,0)),"F","C")</f>
        <v>25.555555555555554</v>
      </c>
      <c r="K4405" s="34">
        <f>CONVERT(INDEX(Clg_StPt_Sch_EZ!$C$31:$I$54,MATCH(Schedules_8760!$C4405,Clg_StPt_Sch_EZ!$B$31:$B$54,0),MATCH(Schedules_8760!$F4405,Clg_StPt_Sch_EZ!$C$30:$I$30,0)),"F","C")</f>
        <v>25</v>
      </c>
      <c r="L4405" s="34">
        <f>CONVERT(INDEX(DHW_StPt_Sch_EZ!$C$4:$I$27,MATCH(Schedules_8760!$C4405,DHW_StPt_Sch_EZ!$B$4:$B$27,0),MATCH(Schedules_8760!$F4405,DHW_StPt_Sch_EZ!$C$3:$I$3,0)),"F","C")</f>
        <v>53.333333333333329</v>
      </c>
      <c r="M4405" s="34">
        <f>CONVERT(INDEX(DHW_StPt_Sch_EZ!$C$31:$I$54,MATCH(Schedules_8760!$C4405,DHW_StPt_Sch_EZ!$B$31:$B$54,0),MATCH(Schedules_8760!$F4405,DHW_StPt_Sch_EZ!$C$30:$I$30,0)),"F","C")</f>
        <v>53.333333333333329</v>
      </c>
      <c r="N4405" s="12"/>
      <c r="O4405" s="12"/>
      <c r="P4405" s="12"/>
    </row>
    <row r="4406" spans="1:16" x14ac:dyDescent="0.25">
      <c r="A4406" s="35">
        <v>4405</v>
      </c>
      <c r="B4406" s="89">
        <v>184.5</v>
      </c>
      <c r="C4406" s="35">
        <f t="shared" si="340"/>
        <v>13</v>
      </c>
      <c r="D4406" s="35">
        <f t="shared" si="343"/>
        <v>184</v>
      </c>
      <c r="E4406" s="35">
        <f t="shared" si="344"/>
        <v>2</v>
      </c>
      <c r="F4406" s="35" t="str">
        <f t="shared" si="341"/>
        <v>Monday</v>
      </c>
      <c r="G4406" s="35">
        <f t="shared" si="342"/>
        <v>7</v>
      </c>
      <c r="H4406" s="34">
        <f>CONVERT(INDEX(Htg_StPt_Sch_EZ!$C$4:$I$27,MATCH(Schedules_8760!$C4406,Htg_StPt_Sch_EZ!$B$4:$B$27,0),MATCH(Schedules_8760!$F4406,Htg_StPt_Sch_EZ!$C$3:$I$3,0)),"F","C")</f>
        <v>20.555555555555554</v>
      </c>
      <c r="I4406" s="34">
        <f>CONVERT(INDEX(Htg_StPt_Sch_EZ!$C$31:$I$54,MATCH(Schedules_8760!$C4406,Htg_StPt_Sch_EZ!$B$31:$B$54,0),MATCH(Schedules_8760!$F4406,Htg_StPt_Sch_EZ!$C$30:$I$30,0)),"F","C")</f>
        <v>19.444444444444443</v>
      </c>
      <c r="J4406" s="34">
        <f>CONVERT(INDEX(Clg_StPt_Sch_EZ!$C$4:$I$27,MATCH(Schedules_8760!$C4406,Clg_StPt_Sch_EZ!$B$4:$B$27,0),MATCH(Schedules_8760!$F4406,Clg_StPt_Sch_EZ!$C$3:$I$3,0)),"F","C")</f>
        <v>25.555555555555554</v>
      </c>
      <c r="K4406" s="34">
        <f>CONVERT(INDEX(Clg_StPt_Sch_EZ!$C$31:$I$54,MATCH(Schedules_8760!$C4406,Clg_StPt_Sch_EZ!$B$31:$B$54,0),MATCH(Schedules_8760!$F4406,Clg_StPt_Sch_EZ!$C$30:$I$30,0)),"F","C")</f>
        <v>25</v>
      </c>
      <c r="L4406" s="34">
        <f>CONVERT(INDEX(DHW_StPt_Sch_EZ!$C$4:$I$27,MATCH(Schedules_8760!$C4406,DHW_StPt_Sch_EZ!$B$4:$B$27,0),MATCH(Schedules_8760!$F4406,DHW_StPt_Sch_EZ!$C$3:$I$3,0)),"F","C")</f>
        <v>53.333333333333329</v>
      </c>
      <c r="M4406" s="34">
        <f>CONVERT(INDEX(DHW_StPt_Sch_EZ!$C$31:$I$54,MATCH(Schedules_8760!$C4406,DHW_StPt_Sch_EZ!$B$31:$B$54,0),MATCH(Schedules_8760!$F4406,DHW_StPt_Sch_EZ!$C$30:$I$30,0)),"F","C")</f>
        <v>53.333333333333329</v>
      </c>
      <c r="N4406" s="12"/>
      <c r="O4406" s="12"/>
      <c r="P4406" s="12"/>
    </row>
    <row r="4407" spans="1:16" x14ac:dyDescent="0.25">
      <c r="A4407" s="35">
        <v>4406</v>
      </c>
      <c r="B4407" s="89">
        <v>184.54166666666671</v>
      </c>
      <c r="C4407" s="35">
        <f t="shared" si="340"/>
        <v>14</v>
      </c>
      <c r="D4407" s="35">
        <f t="shared" si="343"/>
        <v>184</v>
      </c>
      <c r="E4407" s="35">
        <f t="shared" si="344"/>
        <v>2</v>
      </c>
      <c r="F4407" s="35" t="str">
        <f t="shared" si="341"/>
        <v>Monday</v>
      </c>
      <c r="G4407" s="35">
        <f t="shared" si="342"/>
        <v>7</v>
      </c>
      <c r="H4407" s="34">
        <f>CONVERT(INDEX(Htg_StPt_Sch_EZ!$C$4:$I$27,MATCH(Schedules_8760!$C4407,Htg_StPt_Sch_EZ!$B$4:$B$27,0),MATCH(Schedules_8760!$F4407,Htg_StPt_Sch_EZ!$C$3:$I$3,0)),"F","C")</f>
        <v>20.555555555555554</v>
      </c>
      <c r="I4407" s="34">
        <f>CONVERT(INDEX(Htg_StPt_Sch_EZ!$C$31:$I$54,MATCH(Schedules_8760!$C4407,Htg_StPt_Sch_EZ!$B$31:$B$54,0),MATCH(Schedules_8760!$F4407,Htg_StPt_Sch_EZ!$C$30:$I$30,0)),"F","C")</f>
        <v>19.444444444444443</v>
      </c>
      <c r="J4407" s="34">
        <f>CONVERT(INDEX(Clg_StPt_Sch_EZ!$C$4:$I$27,MATCH(Schedules_8760!$C4407,Clg_StPt_Sch_EZ!$B$4:$B$27,0),MATCH(Schedules_8760!$F4407,Clg_StPt_Sch_EZ!$C$3:$I$3,0)),"F","C")</f>
        <v>25.555555555555554</v>
      </c>
      <c r="K4407" s="34">
        <f>CONVERT(INDEX(Clg_StPt_Sch_EZ!$C$31:$I$54,MATCH(Schedules_8760!$C4407,Clg_StPt_Sch_EZ!$B$31:$B$54,0),MATCH(Schedules_8760!$F4407,Clg_StPt_Sch_EZ!$C$30:$I$30,0)),"F","C")</f>
        <v>25</v>
      </c>
      <c r="L4407" s="34">
        <f>CONVERT(INDEX(DHW_StPt_Sch_EZ!$C$4:$I$27,MATCH(Schedules_8760!$C4407,DHW_StPt_Sch_EZ!$B$4:$B$27,0),MATCH(Schedules_8760!$F4407,DHW_StPt_Sch_EZ!$C$3:$I$3,0)),"F","C")</f>
        <v>53.333333333333329</v>
      </c>
      <c r="M4407" s="34">
        <f>CONVERT(INDEX(DHW_StPt_Sch_EZ!$C$31:$I$54,MATCH(Schedules_8760!$C4407,DHW_StPt_Sch_EZ!$B$31:$B$54,0),MATCH(Schedules_8760!$F4407,DHW_StPt_Sch_EZ!$C$30:$I$30,0)),"F","C")</f>
        <v>53.333333333333329</v>
      </c>
      <c r="N4407" s="12"/>
      <c r="O4407" s="12"/>
      <c r="P4407" s="12"/>
    </row>
    <row r="4408" spans="1:16" x14ac:dyDescent="0.25">
      <c r="A4408" s="35">
        <v>4407</v>
      </c>
      <c r="B4408" s="89">
        <v>184.58333333333329</v>
      </c>
      <c r="C4408" s="35">
        <f t="shared" si="340"/>
        <v>15</v>
      </c>
      <c r="D4408" s="35">
        <f t="shared" si="343"/>
        <v>184</v>
      </c>
      <c r="E4408" s="35">
        <f t="shared" si="344"/>
        <v>2</v>
      </c>
      <c r="F4408" s="35" t="str">
        <f t="shared" si="341"/>
        <v>Monday</v>
      </c>
      <c r="G4408" s="35">
        <f t="shared" si="342"/>
        <v>7</v>
      </c>
      <c r="H4408" s="34">
        <f>CONVERT(INDEX(Htg_StPt_Sch_EZ!$C$4:$I$27,MATCH(Schedules_8760!$C4408,Htg_StPt_Sch_EZ!$B$4:$B$27,0),MATCH(Schedules_8760!$F4408,Htg_StPt_Sch_EZ!$C$3:$I$3,0)),"F","C")</f>
        <v>20.555555555555554</v>
      </c>
      <c r="I4408" s="34">
        <f>CONVERT(INDEX(Htg_StPt_Sch_EZ!$C$31:$I$54,MATCH(Schedules_8760!$C4408,Htg_StPt_Sch_EZ!$B$31:$B$54,0),MATCH(Schedules_8760!$F4408,Htg_StPt_Sch_EZ!$C$30:$I$30,0)),"F","C")</f>
        <v>21.111111111111111</v>
      </c>
      <c r="J4408" s="34">
        <f>CONVERT(INDEX(Clg_StPt_Sch_EZ!$C$4:$I$27,MATCH(Schedules_8760!$C4408,Clg_StPt_Sch_EZ!$B$4:$B$27,0),MATCH(Schedules_8760!$F4408,Clg_StPt_Sch_EZ!$C$3:$I$3,0)),"F","C")</f>
        <v>25.555555555555554</v>
      </c>
      <c r="K4408" s="34">
        <f>CONVERT(INDEX(Clg_StPt_Sch_EZ!$C$31:$I$54,MATCH(Schedules_8760!$C4408,Clg_StPt_Sch_EZ!$B$31:$B$54,0),MATCH(Schedules_8760!$F4408,Clg_StPt_Sch_EZ!$C$30:$I$30,0)),"F","C")</f>
        <v>25</v>
      </c>
      <c r="L4408" s="34">
        <f>CONVERT(INDEX(DHW_StPt_Sch_EZ!$C$4:$I$27,MATCH(Schedules_8760!$C4408,DHW_StPt_Sch_EZ!$B$4:$B$27,0),MATCH(Schedules_8760!$F4408,DHW_StPt_Sch_EZ!$C$3:$I$3,0)),"F","C")</f>
        <v>53.333333333333329</v>
      </c>
      <c r="M4408" s="34">
        <f>CONVERT(INDEX(DHW_StPt_Sch_EZ!$C$31:$I$54,MATCH(Schedules_8760!$C4408,DHW_StPt_Sch_EZ!$B$31:$B$54,0),MATCH(Schedules_8760!$F4408,DHW_StPt_Sch_EZ!$C$30:$I$30,0)),"F","C")</f>
        <v>53.333333333333329</v>
      </c>
      <c r="N4408" s="12"/>
      <c r="O4408" s="12"/>
      <c r="P4408" s="12"/>
    </row>
    <row r="4409" spans="1:16" x14ac:dyDescent="0.25">
      <c r="A4409" s="35">
        <v>4408</v>
      </c>
      <c r="B4409" s="89">
        <v>184.625</v>
      </c>
      <c r="C4409" s="35">
        <f t="shared" si="340"/>
        <v>16</v>
      </c>
      <c r="D4409" s="35">
        <f t="shared" si="343"/>
        <v>184</v>
      </c>
      <c r="E4409" s="35">
        <f t="shared" si="344"/>
        <v>2</v>
      </c>
      <c r="F4409" s="35" t="str">
        <f t="shared" si="341"/>
        <v>Monday</v>
      </c>
      <c r="G4409" s="35">
        <f t="shared" si="342"/>
        <v>7</v>
      </c>
      <c r="H4409" s="34">
        <f>CONVERT(INDEX(Htg_StPt_Sch_EZ!$C$4:$I$27,MATCH(Schedules_8760!$C4409,Htg_StPt_Sch_EZ!$B$4:$B$27,0),MATCH(Schedules_8760!$F4409,Htg_StPt_Sch_EZ!$C$3:$I$3,0)),"F","C")</f>
        <v>20.555555555555554</v>
      </c>
      <c r="I4409" s="34">
        <f>CONVERT(INDEX(Htg_StPt_Sch_EZ!$C$31:$I$54,MATCH(Schedules_8760!$C4409,Htg_StPt_Sch_EZ!$B$31:$B$54,0),MATCH(Schedules_8760!$F4409,Htg_StPt_Sch_EZ!$C$30:$I$30,0)),"F","C")</f>
        <v>21.111111111111111</v>
      </c>
      <c r="J4409" s="34">
        <f>CONVERT(INDEX(Clg_StPt_Sch_EZ!$C$4:$I$27,MATCH(Schedules_8760!$C4409,Clg_StPt_Sch_EZ!$B$4:$B$27,0),MATCH(Schedules_8760!$F4409,Clg_StPt_Sch_EZ!$C$3:$I$3,0)),"F","C")</f>
        <v>25.555555555555554</v>
      </c>
      <c r="K4409" s="34">
        <f>CONVERT(INDEX(Clg_StPt_Sch_EZ!$C$31:$I$54,MATCH(Schedules_8760!$C4409,Clg_StPt_Sch_EZ!$B$31:$B$54,0),MATCH(Schedules_8760!$F4409,Clg_StPt_Sch_EZ!$C$30:$I$30,0)),"F","C")</f>
        <v>25</v>
      </c>
      <c r="L4409" s="34">
        <f>CONVERT(INDEX(DHW_StPt_Sch_EZ!$C$4:$I$27,MATCH(Schedules_8760!$C4409,DHW_StPt_Sch_EZ!$B$4:$B$27,0),MATCH(Schedules_8760!$F4409,DHW_StPt_Sch_EZ!$C$3:$I$3,0)),"F","C")</f>
        <v>53.333333333333329</v>
      </c>
      <c r="M4409" s="34">
        <f>CONVERT(INDEX(DHW_StPt_Sch_EZ!$C$31:$I$54,MATCH(Schedules_8760!$C4409,DHW_StPt_Sch_EZ!$B$31:$B$54,0),MATCH(Schedules_8760!$F4409,DHW_StPt_Sch_EZ!$C$30:$I$30,0)),"F","C")</f>
        <v>53.333333333333329</v>
      </c>
      <c r="N4409" s="12"/>
      <c r="O4409" s="12"/>
      <c r="P4409" s="12"/>
    </row>
    <row r="4410" spans="1:16" x14ac:dyDescent="0.25">
      <c r="A4410" s="35">
        <v>4409</v>
      </c>
      <c r="B4410" s="89">
        <v>184.66666666666671</v>
      </c>
      <c r="C4410" s="35">
        <f t="shared" si="340"/>
        <v>17</v>
      </c>
      <c r="D4410" s="35">
        <f t="shared" si="343"/>
        <v>184</v>
      </c>
      <c r="E4410" s="35">
        <f t="shared" si="344"/>
        <v>2</v>
      </c>
      <c r="F4410" s="35" t="str">
        <f t="shared" si="341"/>
        <v>Monday</v>
      </c>
      <c r="G4410" s="35">
        <f t="shared" si="342"/>
        <v>7</v>
      </c>
      <c r="H4410" s="34">
        <f>CONVERT(INDEX(Htg_StPt_Sch_EZ!$C$4:$I$27,MATCH(Schedules_8760!$C4410,Htg_StPt_Sch_EZ!$B$4:$B$27,0),MATCH(Schedules_8760!$F4410,Htg_StPt_Sch_EZ!$C$3:$I$3,0)),"F","C")</f>
        <v>20.555555555555554</v>
      </c>
      <c r="I4410" s="34">
        <f>CONVERT(INDEX(Htg_StPt_Sch_EZ!$C$31:$I$54,MATCH(Schedules_8760!$C4410,Htg_StPt_Sch_EZ!$B$31:$B$54,0),MATCH(Schedules_8760!$F4410,Htg_StPt_Sch_EZ!$C$30:$I$30,0)),"F","C")</f>
        <v>17.777777777777779</v>
      </c>
      <c r="J4410" s="34">
        <f>CONVERT(INDEX(Clg_StPt_Sch_EZ!$C$4:$I$27,MATCH(Schedules_8760!$C4410,Clg_StPt_Sch_EZ!$B$4:$B$27,0),MATCH(Schedules_8760!$F4410,Clg_StPt_Sch_EZ!$C$3:$I$3,0)),"F","C")</f>
        <v>25.555555555555554</v>
      </c>
      <c r="K4410" s="34">
        <f>CONVERT(INDEX(Clg_StPt_Sch_EZ!$C$31:$I$54,MATCH(Schedules_8760!$C4410,Clg_StPt_Sch_EZ!$B$31:$B$54,0),MATCH(Schedules_8760!$F4410,Clg_StPt_Sch_EZ!$C$30:$I$30,0)),"F","C")</f>
        <v>25</v>
      </c>
      <c r="L4410" s="34">
        <f>CONVERT(INDEX(DHW_StPt_Sch_EZ!$C$4:$I$27,MATCH(Schedules_8760!$C4410,DHW_StPt_Sch_EZ!$B$4:$B$27,0),MATCH(Schedules_8760!$F4410,DHW_StPt_Sch_EZ!$C$3:$I$3,0)),"F","C")</f>
        <v>53.333333333333329</v>
      </c>
      <c r="M4410" s="34">
        <f>CONVERT(INDEX(DHW_StPt_Sch_EZ!$C$31:$I$54,MATCH(Schedules_8760!$C4410,DHW_StPt_Sch_EZ!$B$31:$B$54,0),MATCH(Schedules_8760!$F4410,DHW_StPt_Sch_EZ!$C$30:$I$30,0)),"F","C")</f>
        <v>53.333333333333329</v>
      </c>
      <c r="N4410" s="12"/>
      <c r="O4410" s="12"/>
      <c r="P4410" s="12"/>
    </row>
    <row r="4411" spans="1:16" x14ac:dyDescent="0.25">
      <c r="A4411" s="35">
        <v>4410</v>
      </c>
      <c r="B4411" s="89">
        <v>184.70833333333329</v>
      </c>
      <c r="C4411" s="35">
        <f t="shared" si="340"/>
        <v>18</v>
      </c>
      <c r="D4411" s="35">
        <f t="shared" si="343"/>
        <v>184</v>
      </c>
      <c r="E4411" s="35">
        <f t="shared" si="344"/>
        <v>2</v>
      </c>
      <c r="F4411" s="35" t="str">
        <f t="shared" si="341"/>
        <v>Monday</v>
      </c>
      <c r="G4411" s="35">
        <f t="shared" si="342"/>
        <v>7</v>
      </c>
      <c r="H4411" s="34">
        <f>CONVERT(INDEX(Htg_StPt_Sch_EZ!$C$4:$I$27,MATCH(Schedules_8760!$C4411,Htg_StPt_Sch_EZ!$B$4:$B$27,0),MATCH(Schedules_8760!$F4411,Htg_StPt_Sch_EZ!$C$3:$I$3,0)),"F","C")</f>
        <v>20.555555555555554</v>
      </c>
      <c r="I4411" s="34">
        <f>CONVERT(INDEX(Htg_StPt_Sch_EZ!$C$31:$I$54,MATCH(Schedules_8760!$C4411,Htg_StPt_Sch_EZ!$B$31:$B$54,0),MATCH(Schedules_8760!$F4411,Htg_StPt_Sch_EZ!$C$30:$I$30,0)),"F","C")</f>
        <v>17.777777777777779</v>
      </c>
      <c r="J4411" s="34">
        <f>CONVERT(INDEX(Clg_StPt_Sch_EZ!$C$4:$I$27,MATCH(Schedules_8760!$C4411,Clg_StPt_Sch_EZ!$B$4:$B$27,0),MATCH(Schedules_8760!$F4411,Clg_StPt_Sch_EZ!$C$3:$I$3,0)),"F","C")</f>
        <v>25.555555555555554</v>
      </c>
      <c r="K4411" s="34">
        <f>CONVERT(INDEX(Clg_StPt_Sch_EZ!$C$31:$I$54,MATCH(Schedules_8760!$C4411,Clg_StPt_Sch_EZ!$B$31:$B$54,0),MATCH(Schedules_8760!$F4411,Clg_StPt_Sch_EZ!$C$30:$I$30,0)),"F","C")</f>
        <v>28.333333333333332</v>
      </c>
      <c r="L4411" s="34">
        <f>CONVERT(INDEX(DHW_StPt_Sch_EZ!$C$4:$I$27,MATCH(Schedules_8760!$C4411,DHW_StPt_Sch_EZ!$B$4:$B$27,0),MATCH(Schedules_8760!$F4411,DHW_StPt_Sch_EZ!$C$3:$I$3,0)),"F","C")</f>
        <v>53.333333333333329</v>
      </c>
      <c r="M4411" s="34">
        <f>CONVERT(INDEX(DHW_StPt_Sch_EZ!$C$31:$I$54,MATCH(Schedules_8760!$C4411,DHW_StPt_Sch_EZ!$B$31:$B$54,0),MATCH(Schedules_8760!$F4411,DHW_StPt_Sch_EZ!$C$30:$I$30,0)),"F","C")</f>
        <v>53.333333333333329</v>
      </c>
      <c r="N4411" s="12"/>
      <c r="O4411" s="12"/>
      <c r="P4411" s="12"/>
    </row>
    <row r="4412" spans="1:16" x14ac:dyDescent="0.25">
      <c r="A4412" s="35">
        <v>4411</v>
      </c>
      <c r="B4412" s="89">
        <v>184.75</v>
      </c>
      <c r="C4412" s="35">
        <f t="shared" si="340"/>
        <v>19</v>
      </c>
      <c r="D4412" s="35">
        <f t="shared" si="343"/>
        <v>184</v>
      </c>
      <c r="E4412" s="35">
        <f t="shared" si="344"/>
        <v>2</v>
      </c>
      <c r="F4412" s="35" t="str">
        <f t="shared" si="341"/>
        <v>Monday</v>
      </c>
      <c r="G4412" s="35">
        <f t="shared" si="342"/>
        <v>7</v>
      </c>
      <c r="H4412" s="34">
        <f>CONVERT(INDEX(Htg_StPt_Sch_EZ!$C$4:$I$27,MATCH(Schedules_8760!$C4412,Htg_StPt_Sch_EZ!$B$4:$B$27,0),MATCH(Schedules_8760!$F4412,Htg_StPt_Sch_EZ!$C$3:$I$3,0)),"F","C")</f>
        <v>20.555555555555554</v>
      </c>
      <c r="I4412" s="34">
        <f>CONVERT(INDEX(Htg_StPt_Sch_EZ!$C$31:$I$54,MATCH(Schedules_8760!$C4412,Htg_StPt_Sch_EZ!$B$31:$B$54,0),MATCH(Schedules_8760!$F4412,Htg_StPt_Sch_EZ!$C$30:$I$30,0)),"F","C")</f>
        <v>18.333333333333332</v>
      </c>
      <c r="J4412" s="34">
        <f>CONVERT(INDEX(Clg_StPt_Sch_EZ!$C$4:$I$27,MATCH(Schedules_8760!$C4412,Clg_StPt_Sch_EZ!$B$4:$B$27,0),MATCH(Schedules_8760!$F4412,Clg_StPt_Sch_EZ!$C$3:$I$3,0)),"F","C")</f>
        <v>25.555555555555554</v>
      </c>
      <c r="K4412" s="34">
        <f>CONVERT(INDEX(Clg_StPt_Sch_EZ!$C$31:$I$54,MATCH(Schedules_8760!$C4412,Clg_StPt_Sch_EZ!$B$31:$B$54,0),MATCH(Schedules_8760!$F4412,Clg_StPt_Sch_EZ!$C$30:$I$30,0)),"F","C")</f>
        <v>28.333333333333332</v>
      </c>
      <c r="L4412" s="34">
        <f>CONVERT(INDEX(DHW_StPt_Sch_EZ!$C$4:$I$27,MATCH(Schedules_8760!$C4412,DHW_StPt_Sch_EZ!$B$4:$B$27,0),MATCH(Schedules_8760!$F4412,DHW_StPt_Sch_EZ!$C$3:$I$3,0)),"F","C")</f>
        <v>53.333333333333329</v>
      </c>
      <c r="M4412" s="34">
        <f>CONVERT(INDEX(DHW_StPt_Sch_EZ!$C$31:$I$54,MATCH(Schedules_8760!$C4412,DHW_StPt_Sch_EZ!$B$31:$B$54,0),MATCH(Schedules_8760!$F4412,DHW_StPt_Sch_EZ!$C$30:$I$30,0)),"F","C")</f>
        <v>53.333333333333329</v>
      </c>
      <c r="N4412" s="12"/>
      <c r="O4412" s="12"/>
      <c r="P4412" s="12"/>
    </row>
    <row r="4413" spans="1:16" x14ac:dyDescent="0.25">
      <c r="A4413" s="35">
        <v>4412</v>
      </c>
      <c r="B4413" s="89">
        <v>184.79166666666671</v>
      </c>
      <c r="C4413" s="35">
        <f t="shared" si="340"/>
        <v>20</v>
      </c>
      <c r="D4413" s="35">
        <f t="shared" si="343"/>
        <v>184</v>
      </c>
      <c r="E4413" s="35">
        <f t="shared" si="344"/>
        <v>2</v>
      </c>
      <c r="F4413" s="35" t="str">
        <f t="shared" si="341"/>
        <v>Monday</v>
      </c>
      <c r="G4413" s="35">
        <f t="shared" si="342"/>
        <v>7</v>
      </c>
      <c r="H4413" s="34">
        <f>CONVERT(INDEX(Htg_StPt_Sch_EZ!$C$4:$I$27,MATCH(Schedules_8760!$C4413,Htg_StPt_Sch_EZ!$B$4:$B$27,0),MATCH(Schedules_8760!$F4413,Htg_StPt_Sch_EZ!$C$3:$I$3,0)),"F","C")</f>
        <v>20.555555555555554</v>
      </c>
      <c r="I4413" s="34">
        <f>CONVERT(INDEX(Htg_StPt_Sch_EZ!$C$31:$I$54,MATCH(Schedules_8760!$C4413,Htg_StPt_Sch_EZ!$B$31:$B$54,0),MATCH(Schedules_8760!$F4413,Htg_StPt_Sch_EZ!$C$30:$I$30,0)),"F","C")</f>
        <v>18.888888888888889</v>
      </c>
      <c r="J4413" s="34">
        <f>CONVERT(INDEX(Clg_StPt_Sch_EZ!$C$4:$I$27,MATCH(Schedules_8760!$C4413,Clg_StPt_Sch_EZ!$B$4:$B$27,0),MATCH(Schedules_8760!$F4413,Clg_StPt_Sch_EZ!$C$3:$I$3,0)),"F","C")</f>
        <v>25.555555555555554</v>
      </c>
      <c r="K4413" s="34">
        <f>CONVERT(INDEX(Clg_StPt_Sch_EZ!$C$31:$I$54,MATCH(Schedules_8760!$C4413,Clg_StPt_Sch_EZ!$B$31:$B$54,0),MATCH(Schedules_8760!$F4413,Clg_StPt_Sch_EZ!$C$30:$I$30,0)),"F","C")</f>
        <v>28.333333333333332</v>
      </c>
      <c r="L4413" s="34">
        <f>CONVERT(INDEX(DHW_StPt_Sch_EZ!$C$4:$I$27,MATCH(Schedules_8760!$C4413,DHW_StPt_Sch_EZ!$B$4:$B$27,0),MATCH(Schedules_8760!$F4413,DHW_StPt_Sch_EZ!$C$3:$I$3,0)),"F","C")</f>
        <v>53.333333333333329</v>
      </c>
      <c r="M4413" s="34">
        <f>CONVERT(INDEX(DHW_StPt_Sch_EZ!$C$31:$I$54,MATCH(Schedules_8760!$C4413,DHW_StPt_Sch_EZ!$B$31:$B$54,0),MATCH(Schedules_8760!$F4413,DHW_StPt_Sch_EZ!$C$30:$I$30,0)),"F","C")</f>
        <v>53.333333333333329</v>
      </c>
      <c r="N4413" s="12"/>
      <c r="O4413" s="12"/>
      <c r="P4413" s="12"/>
    </row>
    <row r="4414" spans="1:16" x14ac:dyDescent="0.25">
      <c r="A4414" s="35">
        <v>4413</v>
      </c>
      <c r="B4414" s="89">
        <v>184.83333333333329</v>
      </c>
      <c r="C4414" s="35">
        <f t="shared" si="340"/>
        <v>21</v>
      </c>
      <c r="D4414" s="35">
        <f t="shared" si="343"/>
        <v>184</v>
      </c>
      <c r="E4414" s="35">
        <f t="shared" si="344"/>
        <v>2</v>
      </c>
      <c r="F4414" s="35" t="str">
        <f t="shared" si="341"/>
        <v>Monday</v>
      </c>
      <c r="G4414" s="35">
        <f t="shared" si="342"/>
        <v>7</v>
      </c>
      <c r="H4414" s="34">
        <f>CONVERT(INDEX(Htg_StPt_Sch_EZ!$C$4:$I$27,MATCH(Schedules_8760!$C4414,Htg_StPt_Sch_EZ!$B$4:$B$27,0),MATCH(Schedules_8760!$F4414,Htg_StPt_Sch_EZ!$C$3:$I$3,0)),"F","C")</f>
        <v>20.555555555555554</v>
      </c>
      <c r="I4414" s="34">
        <f>CONVERT(INDEX(Htg_StPt_Sch_EZ!$C$31:$I$54,MATCH(Schedules_8760!$C4414,Htg_StPt_Sch_EZ!$B$31:$B$54,0),MATCH(Schedules_8760!$F4414,Htg_StPt_Sch_EZ!$C$30:$I$30,0)),"F","C")</f>
        <v>19.444444444444443</v>
      </c>
      <c r="J4414" s="34">
        <f>CONVERT(INDEX(Clg_StPt_Sch_EZ!$C$4:$I$27,MATCH(Schedules_8760!$C4414,Clg_StPt_Sch_EZ!$B$4:$B$27,0),MATCH(Schedules_8760!$F4414,Clg_StPt_Sch_EZ!$C$3:$I$3,0)),"F","C")</f>
        <v>25.555555555555554</v>
      </c>
      <c r="K4414" s="34">
        <f>CONVERT(INDEX(Clg_StPt_Sch_EZ!$C$31:$I$54,MATCH(Schedules_8760!$C4414,Clg_StPt_Sch_EZ!$B$31:$B$54,0),MATCH(Schedules_8760!$F4414,Clg_StPt_Sch_EZ!$C$30:$I$30,0)),"F","C")</f>
        <v>28.333333333333332</v>
      </c>
      <c r="L4414" s="34">
        <f>CONVERT(INDEX(DHW_StPt_Sch_EZ!$C$4:$I$27,MATCH(Schedules_8760!$C4414,DHW_StPt_Sch_EZ!$B$4:$B$27,0),MATCH(Schedules_8760!$F4414,DHW_StPt_Sch_EZ!$C$3:$I$3,0)),"F","C")</f>
        <v>53.333333333333329</v>
      </c>
      <c r="M4414" s="34">
        <f>CONVERT(INDEX(DHW_StPt_Sch_EZ!$C$31:$I$54,MATCH(Schedules_8760!$C4414,DHW_StPt_Sch_EZ!$B$31:$B$54,0),MATCH(Schedules_8760!$F4414,DHW_StPt_Sch_EZ!$C$30:$I$30,0)),"F","C")</f>
        <v>53.333333333333329</v>
      </c>
      <c r="N4414" s="12"/>
      <c r="O4414" s="12"/>
      <c r="P4414" s="12"/>
    </row>
    <row r="4415" spans="1:16" x14ac:dyDescent="0.25">
      <c r="A4415" s="35">
        <v>4414</v>
      </c>
      <c r="B4415" s="89">
        <v>184.875</v>
      </c>
      <c r="C4415" s="35">
        <f t="shared" si="340"/>
        <v>22</v>
      </c>
      <c r="D4415" s="35">
        <f t="shared" si="343"/>
        <v>184</v>
      </c>
      <c r="E4415" s="35">
        <f t="shared" si="344"/>
        <v>2</v>
      </c>
      <c r="F4415" s="35" t="str">
        <f t="shared" si="341"/>
        <v>Monday</v>
      </c>
      <c r="G4415" s="35">
        <f t="shared" si="342"/>
        <v>7</v>
      </c>
      <c r="H4415" s="34">
        <f>CONVERT(INDEX(Htg_StPt_Sch_EZ!$C$4:$I$27,MATCH(Schedules_8760!$C4415,Htg_StPt_Sch_EZ!$B$4:$B$27,0),MATCH(Schedules_8760!$F4415,Htg_StPt_Sch_EZ!$C$3:$I$3,0)),"F","C")</f>
        <v>20.555555555555554</v>
      </c>
      <c r="I4415" s="34">
        <f>CONVERT(INDEX(Htg_StPt_Sch_EZ!$C$31:$I$54,MATCH(Schedules_8760!$C4415,Htg_StPt_Sch_EZ!$B$31:$B$54,0),MATCH(Schedules_8760!$F4415,Htg_StPt_Sch_EZ!$C$30:$I$30,0)),"F","C")</f>
        <v>19.444444444444443</v>
      </c>
      <c r="J4415" s="34">
        <f>CONVERT(INDEX(Clg_StPt_Sch_EZ!$C$4:$I$27,MATCH(Schedules_8760!$C4415,Clg_StPt_Sch_EZ!$B$4:$B$27,0),MATCH(Schedules_8760!$F4415,Clg_StPt_Sch_EZ!$C$3:$I$3,0)),"F","C")</f>
        <v>25.555555555555554</v>
      </c>
      <c r="K4415" s="34">
        <f>CONVERT(INDEX(Clg_StPt_Sch_EZ!$C$31:$I$54,MATCH(Schedules_8760!$C4415,Clg_StPt_Sch_EZ!$B$31:$B$54,0),MATCH(Schedules_8760!$F4415,Clg_StPt_Sch_EZ!$C$30:$I$30,0)),"F","C")</f>
        <v>28.333333333333332</v>
      </c>
      <c r="L4415" s="34">
        <f>CONVERT(INDEX(DHW_StPt_Sch_EZ!$C$4:$I$27,MATCH(Schedules_8760!$C4415,DHW_StPt_Sch_EZ!$B$4:$B$27,0),MATCH(Schedules_8760!$F4415,DHW_StPt_Sch_EZ!$C$3:$I$3,0)),"F","C")</f>
        <v>53.333333333333329</v>
      </c>
      <c r="M4415" s="34">
        <f>CONVERT(INDEX(DHW_StPt_Sch_EZ!$C$31:$I$54,MATCH(Schedules_8760!$C4415,DHW_StPt_Sch_EZ!$B$31:$B$54,0),MATCH(Schedules_8760!$F4415,DHW_StPt_Sch_EZ!$C$30:$I$30,0)),"F","C")</f>
        <v>53.333333333333329</v>
      </c>
      <c r="N4415" s="12"/>
      <c r="O4415" s="12"/>
      <c r="P4415" s="12"/>
    </row>
    <row r="4416" spans="1:16" x14ac:dyDescent="0.25">
      <c r="A4416" s="35">
        <v>4415</v>
      </c>
      <c r="B4416" s="89">
        <v>184.91666666666671</v>
      </c>
      <c r="C4416" s="35">
        <f t="shared" si="340"/>
        <v>23</v>
      </c>
      <c r="D4416" s="35">
        <f t="shared" si="343"/>
        <v>184</v>
      </c>
      <c r="E4416" s="35">
        <f t="shared" si="344"/>
        <v>2</v>
      </c>
      <c r="F4416" s="35" t="str">
        <f t="shared" si="341"/>
        <v>Monday</v>
      </c>
      <c r="G4416" s="35">
        <f t="shared" si="342"/>
        <v>7</v>
      </c>
      <c r="H4416" s="34">
        <f>CONVERT(INDEX(Htg_StPt_Sch_EZ!$C$4:$I$27,MATCH(Schedules_8760!$C4416,Htg_StPt_Sch_EZ!$B$4:$B$27,0),MATCH(Schedules_8760!$F4416,Htg_StPt_Sch_EZ!$C$3:$I$3,0)),"F","C")</f>
        <v>20.555555555555554</v>
      </c>
      <c r="I4416" s="34">
        <f>CONVERT(INDEX(Htg_StPt_Sch_EZ!$C$31:$I$54,MATCH(Schedules_8760!$C4416,Htg_StPt_Sch_EZ!$B$31:$B$54,0),MATCH(Schedules_8760!$F4416,Htg_StPt_Sch_EZ!$C$30:$I$30,0)),"F","C")</f>
        <v>19.444444444444443</v>
      </c>
      <c r="J4416" s="34">
        <f>CONVERT(INDEX(Clg_StPt_Sch_EZ!$C$4:$I$27,MATCH(Schedules_8760!$C4416,Clg_StPt_Sch_EZ!$B$4:$B$27,0),MATCH(Schedules_8760!$F4416,Clg_StPt_Sch_EZ!$C$3:$I$3,0)),"F","C")</f>
        <v>25.555555555555554</v>
      </c>
      <c r="K4416" s="34">
        <f>CONVERT(INDEX(Clg_StPt_Sch_EZ!$C$31:$I$54,MATCH(Schedules_8760!$C4416,Clg_StPt_Sch_EZ!$B$31:$B$54,0),MATCH(Schedules_8760!$F4416,Clg_StPt_Sch_EZ!$C$30:$I$30,0)),"F","C")</f>
        <v>28.333333333333332</v>
      </c>
      <c r="L4416" s="34">
        <f>CONVERT(INDEX(DHW_StPt_Sch_EZ!$C$4:$I$27,MATCH(Schedules_8760!$C4416,DHW_StPt_Sch_EZ!$B$4:$B$27,0),MATCH(Schedules_8760!$F4416,DHW_StPt_Sch_EZ!$C$3:$I$3,0)),"F","C")</f>
        <v>53.333333333333329</v>
      </c>
      <c r="M4416" s="34">
        <f>CONVERT(INDEX(DHW_StPt_Sch_EZ!$C$31:$I$54,MATCH(Schedules_8760!$C4416,DHW_StPt_Sch_EZ!$B$31:$B$54,0),MATCH(Schedules_8760!$F4416,DHW_StPt_Sch_EZ!$C$30:$I$30,0)),"F","C")</f>
        <v>53.333333333333329</v>
      </c>
      <c r="N4416" s="12"/>
      <c r="O4416" s="12"/>
      <c r="P4416" s="12"/>
    </row>
    <row r="4417" spans="1:16" x14ac:dyDescent="0.25">
      <c r="A4417" s="35">
        <v>4416</v>
      </c>
      <c r="B4417" s="89">
        <v>184.95833333333329</v>
      </c>
      <c r="C4417" s="35">
        <f t="shared" si="340"/>
        <v>24</v>
      </c>
      <c r="D4417" s="35">
        <f t="shared" si="343"/>
        <v>184</v>
      </c>
      <c r="E4417" s="35">
        <f t="shared" si="344"/>
        <v>2</v>
      </c>
      <c r="F4417" s="35" t="str">
        <f t="shared" si="341"/>
        <v>Monday</v>
      </c>
      <c r="G4417" s="35">
        <f t="shared" si="342"/>
        <v>7</v>
      </c>
      <c r="H4417" s="34">
        <f>CONVERT(INDEX(Htg_StPt_Sch_EZ!$C$4:$I$27,MATCH(Schedules_8760!$C4417,Htg_StPt_Sch_EZ!$B$4:$B$27,0),MATCH(Schedules_8760!$F4417,Htg_StPt_Sch_EZ!$C$3:$I$3,0)),"F","C")</f>
        <v>20.555555555555554</v>
      </c>
      <c r="I4417" s="34">
        <f>CONVERT(INDEX(Htg_StPt_Sch_EZ!$C$31:$I$54,MATCH(Schedules_8760!$C4417,Htg_StPt_Sch_EZ!$B$31:$B$54,0),MATCH(Schedules_8760!$F4417,Htg_StPt_Sch_EZ!$C$30:$I$30,0)),"F","C")</f>
        <v>19.444444444444443</v>
      </c>
      <c r="J4417" s="34">
        <f>CONVERT(INDEX(Clg_StPt_Sch_EZ!$C$4:$I$27,MATCH(Schedules_8760!$C4417,Clg_StPt_Sch_EZ!$B$4:$B$27,0),MATCH(Schedules_8760!$F4417,Clg_StPt_Sch_EZ!$C$3:$I$3,0)),"F","C")</f>
        <v>25.555555555555554</v>
      </c>
      <c r="K4417" s="34">
        <f>CONVERT(INDEX(Clg_StPt_Sch_EZ!$C$31:$I$54,MATCH(Schedules_8760!$C4417,Clg_StPt_Sch_EZ!$B$31:$B$54,0),MATCH(Schedules_8760!$F4417,Clg_StPt_Sch_EZ!$C$30:$I$30,0)),"F","C")</f>
        <v>28.333333333333332</v>
      </c>
      <c r="L4417" s="34">
        <f>CONVERT(INDEX(DHW_StPt_Sch_EZ!$C$4:$I$27,MATCH(Schedules_8760!$C4417,DHW_StPt_Sch_EZ!$B$4:$B$27,0),MATCH(Schedules_8760!$F4417,DHW_StPt_Sch_EZ!$C$3:$I$3,0)),"F","C")</f>
        <v>53.333333333333329</v>
      </c>
      <c r="M4417" s="34">
        <f>CONVERT(INDEX(DHW_StPt_Sch_EZ!$C$31:$I$54,MATCH(Schedules_8760!$C4417,DHW_StPt_Sch_EZ!$B$31:$B$54,0),MATCH(Schedules_8760!$F4417,DHW_StPt_Sch_EZ!$C$30:$I$30,0)),"F","C")</f>
        <v>53.333333333333329</v>
      </c>
      <c r="N4417" s="12"/>
      <c r="O4417" s="12"/>
      <c r="P4417" s="12"/>
    </row>
    <row r="4418" spans="1:16" x14ac:dyDescent="0.25">
      <c r="A4418" s="35">
        <v>4417</v>
      </c>
      <c r="B4418" s="89">
        <v>185</v>
      </c>
      <c r="C4418" s="35">
        <f t="shared" ref="C4418:C4481" si="345">HOUR(B4418)+1</f>
        <v>1</v>
      </c>
      <c r="D4418" s="35">
        <f t="shared" si="343"/>
        <v>185</v>
      </c>
      <c r="E4418" s="35">
        <f t="shared" si="344"/>
        <v>3</v>
      </c>
      <c r="F4418" s="35" t="str">
        <f t="shared" ref="F4418:F4481" si="346">IF(E4418=1,"Sunday",IF(E4418=2,"Monday",IF(E4418=3,"Tuesday",IF(E4418=4,"Wednesday",IF(E4418=5,"Thursday",IF(E4418=6,"Friday","Saturday"))))))</f>
        <v>Tuesday</v>
      </c>
      <c r="G4418" s="35">
        <f t="shared" ref="G4418:G4481" si="347">MONTH(B4418)</f>
        <v>7</v>
      </c>
      <c r="H4418" s="34">
        <f>CONVERT(INDEX(Htg_StPt_Sch_EZ!$C$4:$I$27,MATCH(Schedules_8760!$C4418,Htg_StPt_Sch_EZ!$B$4:$B$27,0),MATCH(Schedules_8760!$F4418,Htg_StPt_Sch_EZ!$C$3:$I$3,0)),"F","C")</f>
        <v>20.555555555555554</v>
      </c>
      <c r="I4418" s="34">
        <f>CONVERT(INDEX(Htg_StPt_Sch_EZ!$C$31:$I$54,MATCH(Schedules_8760!$C4418,Htg_StPt_Sch_EZ!$B$31:$B$54,0),MATCH(Schedules_8760!$F4418,Htg_StPt_Sch_EZ!$C$30:$I$30,0)),"F","C")</f>
        <v>19.444444444444443</v>
      </c>
      <c r="J4418" s="34">
        <f>CONVERT(INDEX(Clg_StPt_Sch_EZ!$C$4:$I$27,MATCH(Schedules_8760!$C4418,Clg_StPt_Sch_EZ!$B$4:$B$27,0),MATCH(Schedules_8760!$F4418,Clg_StPt_Sch_EZ!$C$3:$I$3,0)),"F","C")</f>
        <v>25.555555555555554</v>
      </c>
      <c r="K4418" s="34">
        <f>CONVERT(INDEX(Clg_StPt_Sch_EZ!$C$31:$I$54,MATCH(Schedules_8760!$C4418,Clg_StPt_Sch_EZ!$B$31:$B$54,0),MATCH(Schedules_8760!$F4418,Clg_StPt_Sch_EZ!$C$30:$I$30,0)),"F","C")</f>
        <v>28.333333333333332</v>
      </c>
      <c r="L4418" s="34">
        <f>CONVERT(INDEX(DHW_StPt_Sch_EZ!$C$4:$I$27,MATCH(Schedules_8760!$C4418,DHW_StPt_Sch_EZ!$B$4:$B$27,0),MATCH(Schedules_8760!$F4418,DHW_StPt_Sch_EZ!$C$3:$I$3,0)),"F","C")</f>
        <v>53.333333333333329</v>
      </c>
      <c r="M4418" s="34">
        <f>CONVERT(INDEX(DHW_StPt_Sch_EZ!$C$31:$I$54,MATCH(Schedules_8760!$C4418,DHW_StPt_Sch_EZ!$B$31:$B$54,0),MATCH(Schedules_8760!$F4418,DHW_StPt_Sch_EZ!$C$30:$I$30,0)),"F","C")</f>
        <v>53.333333333333329</v>
      </c>
      <c r="N4418" s="12"/>
      <c r="O4418" s="12"/>
      <c r="P4418" s="12"/>
    </row>
    <row r="4419" spans="1:16" x14ac:dyDescent="0.25">
      <c r="A4419" s="35">
        <v>4418</v>
      </c>
      <c r="B4419" s="89">
        <v>185.04166666666671</v>
      </c>
      <c r="C4419" s="35">
        <f t="shared" si="345"/>
        <v>2</v>
      </c>
      <c r="D4419" s="35">
        <f t="shared" ref="D4419:D4482" si="348">IF(C4419=1,D4418+1,D4418)</f>
        <v>185</v>
      </c>
      <c r="E4419" s="35">
        <f t="shared" ref="E4419:E4482" si="349">IF(AND(C4419=1,E4418=7),1,IF(C4419=1,E4418+1,E4418))</f>
        <v>3</v>
      </c>
      <c r="F4419" s="35" t="str">
        <f t="shared" si="346"/>
        <v>Tuesday</v>
      </c>
      <c r="G4419" s="35">
        <f t="shared" si="347"/>
        <v>7</v>
      </c>
      <c r="H4419" s="34">
        <f>CONVERT(INDEX(Htg_StPt_Sch_EZ!$C$4:$I$27,MATCH(Schedules_8760!$C4419,Htg_StPt_Sch_EZ!$B$4:$B$27,0),MATCH(Schedules_8760!$F4419,Htg_StPt_Sch_EZ!$C$3:$I$3,0)),"F","C")</f>
        <v>20.555555555555554</v>
      </c>
      <c r="I4419" s="34">
        <f>CONVERT(INDEX(Htg_StPt_Sch_EZ!$C$31:$I$54,MATCH(Schedules_8760!$C4419,Htg_StPt_Sch_EZ!$B$31:$B$54,0),MATCH(Schedules_8760!$F4419,Htg_StPt_Sch_EZ!$C$30:$I$30,0)),"F","C")</f>
        <v>19.444444444444443</v>
      </c>
      <c r="J4419" s="34">
        <f>CONVERT(INDEX(Clg_StPt_Sch_EZ!$C$4:$I$27,MATCH(Schedules_8760!$C4419,Clg_StPt_Sch_EZ!$B$4:$B$27,0),MATCH(Schedules_8760!$F4419,Clg_StPt_Sch_EZ!$C$3:$I$3,0)),"F","C")</f>
        <v>25.555555555555554</v>
      </c>
      <c r="K4419" s="34">
        <f>CONVERT(INDEX(Clg_StPt_Sch_EZ!$C$31:$I$54,MATCH(Schedules_8760!$C4419,Clg_StPt_Sch_EZ!$B$31:$B$54,0),MATCH(Schedules_8760!$F4419,Clg_StPt_Sch_EZ!$C$30:$I$30,0)),"F","C")</f>
        <v>28.333333333333332</v>
      </c>
      <c r="L4419" s="34">
        <f>CONVERT(INDEX(DHW_StPt_Sch_EZ!$C$4:$I$27,MATCH(Schedules_8760!$C4419,DHW_StPt_Sch_EZ!$B$4:$B$27,0),MATCH(Schedules_8760!$F4419,DHW_StPt_Sch_EZ!$C$3:$I$3,0)),"F","C")</f>
        <v>53.333333333333329</v>
      </c>
      <c r="M4419" s="34">
        <f>CONVERT(INDEX(DHW_StPt_Sch_EZ!$C$31:$I$54,MATCH(Schedules_8760!$C4419,DHW_StPt_Sch_EZ!$B$31:$B$54,0),MATCH(Schedules_8760!$F4419,DHW_StPt_Sch_EZ!$C$30:$I$30,0)),"F","C")</f>
        <v>53.333333333333329</v>
      </c>
      <c r="N4419" s="12"/>
      <c r="O4419" s="12"/>
      <c r="P4419" s="12"/>
    </row>
    <row r="4420" spans="1:16" x14ac:dyDescent="0.25">
      <c r="A4420" s="35">
        <v>4419</v>
      </c>
      <c r="B4420" s="89">
        <v>185.08333333333329</v>
      </c>
      <c r="C4420" s="35">
        <f t="shared" si="345"/>
        <v>3</v>
      </c>
      <c r="D4420" s="35">
        <f t="shared" si="348"/>
        <v>185</v>
      </c>
      <c r="E4420" s="35">
        <f t="shared" si="349"/>
        <v>3</v>
      </c>
      <c r="F4420" s="35" t="str">
        <f t="shared" si="346"/>
        <v>Tuesday</v>
      </c>
      <c r="G4420" s="35">
        <f t="shared" si="347"/>
        <v>7</v>
      </c>
      <c r="H4420" s="34">
        <f>CONVERT(INDEX(Htg_StPt_Sch_EZ!$C$4:$I$27,MATCH(Schedules_8760!$C4420,Htg_StPt_Sch_EZ!$B$4:$B$27,0),MATCH(Schedules_8760!$F4420,Htg_StPt_Sch_EZ!$C$3:$I$3,0)),"F","C")</f>
        <v>20.555555555555554</v>
      </c>
      <c r="I4420" s="34">
        <f>CONVERT(INDEX(Htg_StPt_Sch_EZ!$C$31:$I$54,MATCH(Schedules_8760!$C4420,Htg_StPt_Sch_EZ!$B$31:$B$54,0),MATCH(Schedules_8760!$F4420,Htg_StPt_Sch_EZ!$C$30:$I$30,0)),"F","C")</f>
        <v>19.444444444444443</v>
      </c>
      <c r="J4420" s="34">
        <f>CONVERT(INDEX(Clg_StPt_Sch_EZ!$C$4:$I$27,MATCH(Schedules_8760!$C4420,Clg_StPt_Sch_EZ!$B$4:$B$27,0),MATCH(Schedules_8760!$F4420,Clg_StPt_Sch_EZ!$C$3:$I$3,0)),"F","C")</f>
        <v>25.555555555555554</v>
      </c>
      <c r="K4420" s="34">
        <f>CONVERT(INDEX(Clg_StPt_Sch_EZ!$C$31:$I$54,MATCH(Schedules_8760!$C4420,Clg_StPt_Sch_EZ!$B$31:$B$54,0),MATCH(Schedules_8760!$F4420,Clg_StPt_Sch_EZ!$C$30:$I$30,0)),"F","C")</f>
        <v>28.333333333333332</v>
      </c>
      <c r="L4420" s="34">
        <f>CONVERT(INDEX(DHW_StPt_Sch_EZ!$C$4:$I$27,MATCH(Schedules_8760!$C4420,DHW_StPt_Sch_EZ!$B$4:$B$27,0),MATCH(Schedules_8760!$F4420,DHW_StPt_Sch_EZ!$C$3:$I$3,0)),"F","C")</f>
        <v>53.333333333333329</v>
      </c>
      <c r="M4420" s="34">
        <f>CONVERT(INDEX(DHW_StPt_Sch_EZ!$C$31:$I$54,MATCH(Schedules_8760!$C4420,DHW_StPt_Sch_EZ!$B$31:$B$54,0),MATCH(Schedules_8760!$F4420,DHW_StPt_Sch_EZ!$C$30:$I$30,0)),"F","C")</f>
        <v>53.333333333333329</v>
      </c>
      <c r="N4420" s="12"/>
      <c r="O4420" s="12"/>
      <c r="P4420" s="12"/>
    </row>
    <row r="4421" spans="1:16" x14ac:dyDescent="0.25">
      <c r="A4421" s="35">
        <v>4420</v>
      </c>
      <c r="B4421" s="89">
        <v>185.125</v>
      </c>
      <c r="C4421" s="35">
        <f t="shared" si="345"/>
        <v>4</v>
      </c>
      <c r="D4421" s="35">
        <f t="shared" si="348"/>
        <v>185</v>
      </c>
      <c r="E4421" s="35">
        <f t="shared" si="349"/>
        <v>3</v>
      </c>
      <c r="F4421" s="35" t="str">
        <f t="shared" si="346"/>
        <v>Tuesday</v>
      </c>
      <c r="G4421" s="35">
        <f t="shared" si="347"/>
        <v>7</v>
      </c>
      <c r="H4421" s="34">
        <f>CONVERT(INDEX(Htg_StPt_Sch_EZ!$C$4:$I$27,MATCH(Schedules_8760!$C4421,Htg_StPt_Sch_EZ!$B$4:$B$27,0),MATCH(Schedules_8760!$F4421,Htg_StPt_Sch_EZ!$C$3:$I$3,0)),"F","C")</f>
        <v>20.555555555555554</v>
      </c>
      <c r="I4421" s="34">
        <f>CONVERT(INDEX(Htg_StPt_Sch_EZ!$C$31:$I$54,MATCH(Schedules_8760!$C4421,Htg_StPt_Sch_EZ!$B$31:$B$54,0),MATCH(Schedules_8760!$F4421,Htg_StPt_Sch_EZ!$C$30:$I$30,0)),"F","C")</f>
        <v>19.444444444444443</v>
      </c>
      <c r="J4421" s="34">
        <f>CONVERT(INDEX(Clg_StPt_Sch_EZ!$C$4:$I$27,MATCH(Schedules_8760!$C4421,Clg_StPt_Sch_EZ!$B$4:$B$27,0),MATCH(Schedules_8760!$F4421,Clg_StPt_Sch_EZ!$C$3:$I$3,0)),"F","C")</f>
        <v>25.555555555555554</v>
      </c>
      <c r="K4421" s="34">
        <f>CONVERT(INDEX(Clg_StPt_Sch_EZ!$C$31:$I$54,MATCH(Schedules_8760!$C4421,Clg_StPt_Sch_EZ!$B$31:$B$54,0),MATCH(Schedules_8760!$F4421,Clg_StPt_Sch_EZ!$C$30:$I$30,0)),"F","C")</f>
        <v>28.333333333333332</v>
      </c>
      <c r="L4421" s="34">
        <f>CONVERT(INDEX(DHW_StPt_Sch_EZ!$C$4:$I$27,MATCH(Schedules_8760!$C4421,DHW_StPt_Sch_EZ!$B$4:$B$27,0),MATCH(Schedules_8760!$F4421,DHW_StPt_Sch_EZ!$C$3:$I$3,0)),"F","C")</f>
        <v>53.333333333333329</v>
      </c>
      <c r="M4421" s="34">
        <f>CONVERT(INDEX(DHW_StPt_Sch_EZ!$C$31:$I$54,MATCH(Schedules_8760!$C4421,DHW_StPt_Sch_EZ!$B$31:$B$54,0),MATCH(Schedules_8760!$F4421,DHW_StPt_Sch_EZ!$C$30:$I$30,0)),"F","C")</f>
        <v>53.333333333333329</v>
      </c>
      <c r="N4421" s="12"/>
      <c r="O4421" s="12"/>
      <c r="P4421" s="12"/>
    </row>
    <row r="4422" spans="1:16" x14ac:dyDescent="0.25">
      <c r="A4422" s="35">
        <v>4421</v>
      </c>
      <c r="B4422" s="89">
        <v>185.16666666666671</v>
      </c>
      <c r="C4422" s="35">
        <f t="shared" si="345"/>
        <v>5</v>
      </c>
      <c r="D4422" s="35">
        <f t="shared" si="348"/>
        <v>185</v>
      </c>
      <c r="E4422" s="35">
        <f t="shared" si="349"/>
        <v>3</v>
      </c>
      <c r="F4422" s="35" t="str">
        <f t="shared" si="346"/>
        <v>Tuesday</v>
      </c>
      <c r="G4422" s="35">
        <f t="shared" si="347"/>
        <v>7</v>
      </c>
      <c r="H4422" s="34">
        <f>CONVERT(INDEX(Htg_StPt_Sch_EZ!$C$4:$I$27,MATCH(Schedules_8760!$C4422,Htg_StPt_Sch_EZ!$B$4:$B$27,0),MATCH(Schedules_8760!$F4422,Htg_StPt_Sch_EZ!$C$3:$I$3,0)),"F","C")</f>
        <v>20.555555555555554</v>
      </c>
      <c r="I4422" s="34">
        <f>CONVERT(INDEX(Htg_StPt_Sch_EZ!$C$31:$I$54,MATCH(Schedules_8760!$C4422,Htg_StPt_Sch_EZ!$B$31:$B$54,0),MATCH(Schedules_8760!$F4422,Htg_StPt_Sch_EZ!$C$30:$I$30,0)),"F","C")</f>
        <v>19.444444444444443</v>
      </c>
      <c r="J4422" s="34">
        <f>CONVERT(INDEX(Clg_StPt_Sch_EZ!$C$4:$I$27,MATCH(Schedules_8760!$C4422,Clg_StPt_Sch_EZ!$B$4:$B$27,0),MATCH(Schedules_8760!$F4422,Clg_StPt_Sch_EZ!$C$3:$I$3,0)),"F","C")</f>
        <v>25.555555555555554</v>
      </c>
      <c r="K4422" s="34">
        <f>CONVERT(INDEX(Clg_StPt_Sch_EZ!$C$31:$I$54,MATCH(Schedules_8760!$C4422,Clg_StPt_Sch_EZ!$B$31:$B$54,0),MATCH(Schedules_8760!$F4422,Clg_StPt_Sch_EZ!$C$30:$I$30,0)),"F","C")</f>
        <v>28.333333333333332</v>
      </c>
      <c r="L4422" s="34">
        <f>CONVERT(INDEX(DHW_StPt_Sch_EZ!$C$4:$I$27,MATCH(Schedules_8760!$C4422,DHW_StPt_Sch_EZ!$B$4:$B$27,0),MATCH(Schedules_8760!$F4422,DHW_StPt_Sch_EZ!$C$3:$I$3,0)),"F","C")</f>
        <v>53.333333333333329</v>
      </c>
      <c r="M4422" s="34">
        <f>CONVERT(INDEX(DHW_StPt_Sch_EZ!$C$31:$I$54,MATCH(Schedules_8760!$C4422,DHW_StPt_Sch_EZ!$B$31:$B$54,0),MATCH(Schedules_8760!$F4422,DHW_StPt_Sch_EZ!$C$30:$I$30,0)),"F","C")</f>
        <v>53.333333333333329</v>
      </c>
      <c r="N4422" s="12"/>
      <c r="O4422" s="12"/>
      <c r="P4422" s="12"/>
    </row>
    <row r="4423" spans="1:16" x14ac:dyDescent="0.25">
      <c r="A4423" s="35">
        <v>4422</v>
      </c>
      <c r="B4423" s="89">
        <v>185.20833333333329</v>
      </c>
      <c r="C4423" s="35">
        <f t="shared" si="345"/>
        <v>6</v>
      </c>
      <c r="D4423" s="35">
        <f t="shared" si="348"/>
        <v>185</v>
      </c>
      <c r="E4423" s="35">
        <f t="shared" si="349"/>
        <v>3</v>
      </c>
      <c r="F4423" s="35" t="str">
        <f t="shared" si="346"/>
        <v>Tuesday</v>
      </c>
      <c r="G4423" s="35">
        <f t="shared" si="347"/>
        <v>7</v>
      </c>
      <c r="H4423" s="34">
        <f>CONVERT(INDEX(Htg_StPt_Sch_EZ!$C$4:$I$27,MATCH(Schedules_8760!$C4423,Htg_StPt_Sch_EZ!$B$4:$B$27,0),MATCH(Schedules_8760!$F4423,Htg_StPt_Sch_EZ!$C$3:$I$3,0)),"F","C")</f>
        <v>20.555555555555554</v>
      </c>
      <c r="I4423" s="34">
        <f>CONVERT(INDEX(Htg_StPt_Sch_EZ!$C$31:$I$54,MATCH(Schedules_8760!$C4423,Htg_StPt_Sch_EZ!$B$31:$B$54,0),MATCH(Schedules_8760!$F4423,Htg_StPt_Sch_EZ!$C$30:$I$30,0)),"F","C")</f>
        <v>19.444444444444443</v>
      </c>
      <c r="J4423" s="34">
        <f>CONVERT(INDEX(Clg_StPt_Sch_EZ!$C$4:$I$27,MATCH(Schedules_8760!$C4423,Clg_StPt_Sch_EZ!$B$4:$B$27,0),MATCH(Schedules_8760!$F4423,Clg_StPt_Sch_EZ!$C$3:$I$3,0)),"F","C")</f>
        <v>25.555555555555554</v>
      </c>
      <c r="K4423" s="34">
        <f>CONVERT(INDEX(Clg_StPt_Sch_EZ!$C$31:$I$54,MATCH(Schedules_8760!$C4423,Clg_StPt_Sch_EZ!$B$31:$B$54,0),MATCH(Schedules_8760!$F4423,Clg_StPt_Sch_EZ!$C$30:$I$30,0)),"F","C")</f>
        <v>28.333333333333332</v>
      </c>
      <c r="L4423" s="34">
        <f>CONVERT(INDEX(DHW_StPt_Sch_EZ!$C$4:$I$27,MATCH(Schedules_8760!$C4423,DHW_StPt_Sch_EZ!$B$4:$B$27,0),MATCH(Schedules_8760!$F4423,DHW_StPt_Sch_EZ!$C$3:$I$3,0)),"F","C")</f>
        <v>53.333333333333329</v>
      </c>
      <c r="M4423" s="34">
        <f>CONVERT(INDEX(DHW_StPt_Sch_EZ!$C$31:$I$54,MATCH(Schedules_8760!$C4423,DHW_StPt_Sch_EZ!$B$31:$B$54,0),MATCH(Schedules_8760!$F4423,DHW_StPt_Sch_EZ!$C$30:$I$30,0)),"F","C")</f>
        <v>53.333333333333329</v>
      </c>
      <c r="N4423" s="12"/>
      <c r="O4423" s="12"/>
      <c r="P4423" s="12"/>
    </row>
    <row r="4424" spans="1:16" x14ac:dyDescent="0.25">
      <c r="A4424" s="35">
        <v>4423</v>
      </c>
      <c r="B4424" s="89">
        <v>185.25</v>
      </c>
      <c r="C4424" s="35">
        <f t="shared" si="345"/>
        <v>7</v>
      </c>
      <c r="D4424" s="35">
        <f t="shared" si="348"/>
        <v>185</v>
      </c>
      <c r="E4424" s="35">
        <f t="shared" si="349"/>
        <v>3</v>
      </c>
      <c r="F4424" s="35" t="str">
        <f t="shared" si="346"/>
        <v>Tuesday</v>
      </c>
      <c r="G4424" s="35">
        <f t="shared" si="347"/>
        <v>7</v>
      </c>
      <c r="H4424" s="34">
        <f>CONVERT(INDEX(Htg_StPt_Sch_EZ!$C$4:$I$27,MATCH(Schedules_8760!$C4424,Htg_StPt_Sch_EZ!$B$4:$B$27,0),MATCH(Schedules_8760!$F4424,Htg_StPt_Sch_EZ!$C$3:$I$3,0)),"F","C")</f>
        <v>20.555555555555554</v>
      </c>
      <c r="I4424" s="34">
        <f>CONVERT(INDEX(Htg_StPt_Sch_EZ!$C$31:$I$54,MATCH(Schedules_8760!$C4424,Htg_StPt_Sch_EZ!$B$31:$B$54,0),MATCH(Schedules_8760!$F4424,Htg_StPt_Sch_EZ!$C$30:$I$30,0)),"F","C")</f>
        <v>19.444444444444443</v>
      </c>
      <c r="J4424" s="34">
        <f>CONVERT(INDEX(Clg_StPt_Sch_EZ!$C$4:$I$27,MATCH(Schedules_8760!$C4424,Clg_StPt_Sch_EZ!$B$4:$B$27,0),MATCH(Schedules_8760!$F4424,Clg_StPt_Sch_EZ!$C$3:$I$3,0)),"F","C")</f>
        <v>25.555555555555554</v>
      </c>
      <c r="K4424" s="34">
        <f>CONVERT(INDEX(Clg_StPt_Sch_EZ!$C$31:$I$54,MATCH(Schedules_8760!$C4424,Clg_StPt_Sch_EZ!$B$31:$B$54,0),MATCH(Schedules_8760!$F4424,Clg_StPt_Sch_EZ!$C$30:$I$30,0)),"F","C")</f>
        <v>28.333333333333332</v>
      </c>
      <c r="L4424" s="34">
        <f>CONVERT(INDEX(DHW_StPt_Sch_EZ!$C$4:$I$27,MATCH(Schedules_8760!$C4424,DHW_StPt_Sch_EZ!$B$4:$B$27,0),MATCH(Schedules_8760!$F4424,DHW_StPt_Sch_EZ!$C$3:$I$3,0)),"F","C")</f>
        <v>53.333333333333329</v>
      </c>
      <c r="M4424" s="34">
        <f>CONVERT(INDEX(DHW_StPt_Sch_EZ!$C$31:$I$54,MATCH(Schedules_8760!$C4424,DHW_StPt_Sch_EZ!$B$31:$B$54,0),MATCH(Schedules_8760!$F4424,DHW_StPt_Sch_EZ!$C$30:$I$30,0)),"F","C")</f>
        <v>53.333333333333329</v>
      </c>
      <c r="N4424" s="12"/>
      <c r="O4424" s="12"/>
      <c r="P4424" s="12"/>
    </row>
    <row r="4425" spans="1:16" x14ac:dyDescent="0.25">
      <c r="A4425" s="35">
        <v>4424</v>
      </c>
      <c r="B4425" s="89">
        <v>185.29166666666671</v>
      </c>
      <c r="C4425" s="35">
        <f t="shared" si="345"/>
        <v>8</v>
      </c>
      <c r="D4425" s="35">
        <f t="shared" si="348"/>
        <v>185</v>
      </c>
      <c r="E4425" s="35">
        <f t="shared" si="349"/>
        <v>3</v>
      </c>
      <c r="F4425" s="35" t="str">
        <f t="shared" si="346"/>
        <v>Tuesday</v>
      </c>
      <c r="G4425" s="35">
        <f t="shared" si="347"/>
        <v>7</v>
      </c>
      <c r="H4425" s="34">
        <f>CONVERT(INDEX(Htg_StPt_Sch_EZ!$C$4:$I$27,MATCH(Schedules_8760!$C4425,Htg_StPt_Sch_EZ!$B$4:$B$27,0),MATCH(Schedules_8760!$F4425,Htg_StPt_Sch_EZ!$C$3:$I$3,0)),"F","C")</f>
        <v>20.555555555555554</v>
      </c>
      <c r="I4425" s="34">
        <f>CONVERT(INDEX(Htg_StPt_Sch_EZ!$C$31:$I$54,MATCH(Schedules_8760!$C4425,Htg_StPt_Sch_EZ!$B$31:$B$54,0),MATCH(Schedules_8760!$F4425,Htg_StPt_Sch_EZ!$C$30:$I$30,0)),"F","C")</f>
        <v>19.444444444444443</v>
      </c>
      <c r="J4425" s="34">
        <f>CONVERT(INDEX(Clg_StPt_Sch_EZ!$C$4:$I$27,MATCH(Schedules_8760!$C4425,Clg_StPt_Sch_EZ!$B$4:$B$27,0),MATCH(Schedules_8760!$F4425,Clg_StPt_Sch_EZ!$C$3:$I$3,0)),"F","C")</f>
        <v>25.555555555555554</v>
      </c>
      <c r="K4425" s="34">
        <f>CONVERT(INDEX(Clg_StPt_Sch_EZ!$C$31:$I$54,MATCH(Schedules_8760!$C4425,Clg_StPt_Sch_EZ!$B$31:$B$54,0),MATCH(Schedules_8760!$F4425,Clg_StPt_Sch_EZ!$C$30:$I$30,0)),"F","C")</f>
        <v>25</v>
      </c>
      <c r="L4425" s="34">
        <f>CONVERT(INDEX(DHW_StPt_Sch_EZ!$C$4:$I$27,MATCH(Schedules_8760!$C4425,DHW_StPt_Sch_EZ!$B$4:$B$27,0),MATCH(Schedules_8760!$F4425,DHW_StPt_Sch_EZ!$C$3:$I$3,0)),"F","C")</f>
        <v>53.333333333333329</v>
      </c>
      <c r="M4425" s="34">
        <f>CONVERT(INDEX(DHW_StPt_Sch_EZ!$C$31:$I$54,MATCH(Schedules_8760!$C4425,DHW_StPt_Sch_EZ!$B$31:$B$54,0),MATCH(Schedules_8760!$F4425,DHW_StPt_Sch_EZ!$C$30:$I$30,0)),"F","C")</f>
        <v>53.333333333333329</v>
      </c>
      <c r="N4425" s="12"/>
      <c r="O4425" s="12"/>
      <c r="P4425" s="12"/>
    </row>
    <row r="4426" spans="1:16" x14ac:dyDescent="0.25">
      <c r="A4426" s="35">
        <v>4425</v>
      </c>
      <c r="B4426" s="89">
        <v>185.33333333333329</v>
      </c>
      <c r="C4426" s="35">
        <f t="shared" si="345"/>
        <v>9</v>
      </c>
      <c r="D4426" s="35">
        <f t="shared" si="348"/>
        <v>185</v>
      </c>
      <c r="E4426" s="35">
        <f t="shared" si="349"/>
        <v>3</v>
      </c>
      <c r="F4426" s="35" t="str">
        <f t="shared" si="346"/>
        <v>Tuesday</v>
      </c>
      <c r="G4426" s="35">
        <f t="shared" si="347"/>
        <v>7</v>
      </c>
      <c r="H4426" s="34">
        <f>CONVERT(INDEX(Htg_StPt_Sch_EZ!$C$4:$I$27,MATCH(Schedules_8760!$C4426,Htg_StPt_Sch_EZ!$B$4:$B$27,0),MATCH(Schedules_8760!$F4426,Htg_StPt_Sch_EZ!$C$3:$I$3,0)),"F","C")</f>
        <v>20.555555555555554</v>
      </c>
      <c r="I4426" s="34">
        <f>CONVERT(INDEX(Htg_StPt_Sch_EZ!$C$31:$I$54,MATCH(Schedules_8760!$C4426,Htg_StPt_Sch_EZ!$B$31:$B$54,0),MATCH(Schedules_8760!$F4426,Htg_StPt_Sch_EZ!$C$30:$I$30,0)),"F","C")</f>
        <v>19.444444444444443</v>
      </c>
      <c r="J4426" s="34">
        <f>CONVERT(INDEX(Clg_StPt_Sch_EZ!$C$4:$I$27,MATCH(Schedules_8760!$C4426,Clg_StPt_Sch_EZ!$B$4:$B$27,0),MATCH(Schedules_8760!$F4426,Clg_StPt_Sch_EZ!$C$3:$I$3,0)),"F","C")</f>
        <v>25.555555555555554</v>
      </c>
      <c r="K4426" s="34">
        <f>CONVERT(INDEX(Clg_StPt_Sch_EZ!$C$31:$I$54,MATCH(Schedules_8760!$C4426,Clg_StPt_Sch_EZ!$B$31:$B$54,0),MATCH(Schedules_8760!$F4426,Clg_StPt_Sch_EZ!$C$30:$I$30,0)),"F","C")</f>
        <v>25</v>
      </c>
      <c r="L4426" s="34">
        <f>CONVERT(INDEX(DHW_StPt_Sch_EZ!$C$4:$I$27,MATCH(Schedules_8760!$C4426,DHW_StPt_Sch_EZ!$B$4:$B$27,0),MATCH(Schedules_8760!$F4426,DHW_StPt_Sch_EZ!$C$3:$I$3,0)),"F","C")</f>
        <v>53.333333333333329</v>
      </c>
      <c r="M4426" s="34">
        <f>CONVERT(INDEX(DHW_StPt_Sch_EZ!$C$31:$I$54,MATCH(Schedules_8760!$C4426,DHW_StPt_Sch_EZ!$B$31:$B$54,0),MATCH(Schedules_8760!$F4426,DHW_StPt_Sch_EZ!$C$30:$I$30,0)),"F","C")</f>
        <v>53.333333333333329</v>
      </c>
      <c r="N4426" s="12"/>
      <c r="O4426" s="12"/>
      <c r="P4426" s="12"/>
    </row>
    <row r="4427" spans="1:16" x14ac:dyDescent="0.25">
      <c r="A4427" s="35">
        <v>4426</v>
      </c>
      <c r="B4427" s="89">
        <v>185.375</v>
      </c>
      <c r="C4427" s="35">
        <f t="shared" si="345"/>
        <v>10</v>
      </c>
      <c r="D4427" s="35">
        <f t="shared" si="348"/>
        <v>185</v>
      </c>
      <c r="E4427" s="35">
        <f t="shared" si="349"/>
        <v>3</v>
      </c>
      <c r="F4427" s="35" t="str">
        <f t="shared" si="346"/>
        <v>Tuesday</v>
      </c>
      <c r="G4427" s="35">
        <f t="shared" si="347"/>
        <v>7</v>
      </c>
      <c r="H4427" s="34">
        <f>CONVERT(INDEX(Htg_StPt_Sch_EZ!$C$4:$I$27,MATCH(Schedules_8760!$C4427,Htg_StPt_Sch_EZ!$B$4:$B$27,0),MATCH(Schedules_8760!$F4427,Htg_StPt_Sch_EZ!$C$3:$I$3,0)),"F","C")</f>
        <v>20.555555555555554</v>
      </c>
      <c r="I4427" s="34">
        <f>CONVERT(INDEX(Htg_StPt_Sch_EZ!$C$31:$I$54,MATCH(Schedules_8760!$C4427,Htg_StPt_Sch_EZ!$B$31:$B$54,0),MATCH(Schedules_8760!$F4427,Htg_StPt_Sch_EZ!$C$30:$I$30,0)),"F","C")</f>
        <v>19.444444444444443</v>
      </c>
      <c r="J4427" s="34">
        <f>CONVERT(INDEX(Clg_StPt_Sch_EZ!$C$4:$I$27,MATCH(Schedules_8760!$C4427,Clg_StPt_Sch_EZ!$B$4:$B$27,0),MATCH(Schedules_8760!$F4427,Clg_StPt_Sch_EZ!$C$3:$I$3,0)),"F","C")</f>
        <v>25.555555555555554</v>
      </c>
      <c r="K4427" s="34">
        <f>CONVERT(INDEX(Clg_StPt_Sch_EZ!$C$31:$I$54,MATCH(Schedules_8760!$C4427,Clg_StPt_Sch_EZ!$B$31:$B$54,0),MATCH(Schedules_8760!$F4427,Clg_StPt_Sch_EZ!$C$30:$I$30,0)),"F","C")</f>
        <v>25</v>
      </c>
      <c r="L4427" s="34">
        <f>CONVERT(INDEX(DHW_StPt_Sch_EZ!$C$4:$I$27,MATCH(Schedules_8760!$C4427,DHW_StPt_Sch_EZ!$B$4:$B$27,0),MATCH(Schedules_8760!$F4427,DHW_StPt_Sch_EZ!$C$3:$I$3,0)),"F","C")</f>
        <v>53.333333333333329</v>
      </c>
      <c r="M4427" s="34">
        <f>CONVERT(INDEX(DHW_StPt_Sch_EZ!$C$31:$I$54,MATCH(Schedules_8760!$C4427,DHW_StPt_Sch_EZ!$B$31:$B$54,0),MATCH(Schedules_8760!$F4427,DHW_StPt_Sch_EZ!$C$30:$I$30,0)),"F","C")</f>
        <v>53.333333333333329</v>
      </c>
      <c r="N4427" s="12"/>
      <c r="O4427" s="12"/>
      <c r="P4427" s="12"/>
    </row>
    <row r="4428" spans="1:16" x14ac:dyDescent="0.25">
      <c r="A4428" s="35">
        <v>4427</v>
      </c>
      <c r="B4428" s="89">
        <v>185.41666666666671</v>
      </c>
      <c r="C4428" s="35">
        <f t="shared" si="345"/>
        <v>11</v>
      </c>
      <c r="D4428" s="35">
        <f t="shared" si="348"/>
        <v>185</v>
      </c>
      <c r="E4428" s="35">
        <f t="shared" si="349"/>
        <v>3</v>
      </c>
      <c r="F4428" s="35" t="str">
        <f t="shared" si="346"/>
        <v>Tuesday</v>
      </c>
      <c r="G4428" s="35">
        <f t="shared" si="347"/>
        <v>7</v>
      </c>
      <c r="H4428" s="34">
        <f>CONVERT(INDEX(Htg_StPt_Sch_EZ!$C$4:$I$27,MATCH(Schedules_8760!$C4428,Htg_StPt_Sch_EZ!$B$4:$B$27,0),MATCH(Schedules_8760!$F4428,Htg_StPt_Sch_EZ!$C$3:$I$3,0)),"F","C")</f>
        <v>20.555555555555554</v>
      </c>
      <c r="I4428" s="34">
        <f>CONVERT(INDEX(Htg_StPt_Sch_EZ!$C$31:$I$54,MATCH(Schedules_8760!$C4428,Htg_StPt_Sch_EZ!$B$31:$B$54,0),MATCH(Schedules_8760!$F4428,Htg_StPt_Sch_EZ!$C$30:$I$30,0)),"F","C")</f>
        <v>19.444444444444443</v>
      </c>
      <c r="J4428" s="34">
        <f>CONVERT(INDEX(Clg_StPt_Sch_EZ!$C$4:$I$27,MATCH(Schedules_8760!$C4428,Clg_StPt_Sch_EZ!$B$4:$B$27,0),MATCH(Schedules_8760!$F4428,Clg_StPt_Sch_EZ!$C$3:$I$3,0)),"F","C")</f>
        <v>25.555555555555554</v>
      </c>
      <c r="K4428" s="34">
        <f>CONVERT(INDEX(Clg_StPt_Sch_EZ!$C$31:$I$54,MATCH(Schedules_8760!$C4428,Clg_StPt_Sch_EZ!$B$31:$B$54,0),MATCH(Schedules_8760!$F4428,Clg_StPt_Sch_EZ!$C$30:$I$30,0)),"F","C")</f>
        <v>25</v>
      </c>
      <c r="L4428" s="34">
        <f>CONVERT(INDEX(DHW_StPt_Sch_EZ!$C$4:$I$27,MATCH(Schedules_8760!$C4428,DHW_StPt_Sch_EZ!$B$4:$B$27,0),MATCH(Schedules_8760!$F4428,DHW_StPt_Sch_EZ!$C$3:$I$3,0)),"F","C")</f>
        <v>53.333333333333329</v>
      </c>
      <c r="M4428" s="34">
        <f>CONVERT(INDEX(DHW_StPt_Sch_EZ!$C$31:$I$54,MATCH(Schedules_8760!$C4428,DHW_StPt_Sch_EZ!$B$31:$B$54,0),MATCH(Schedules_8760!$F4428,DHW_StPt_Sch_EZ!$C$30:$I$30,0)),"F","C")</f>
        <v>53.333333333333329</v>
      </c>
      <c r="N4428" s="12"/>
      <c r="O4428" s="12"/>
      <c r="P4428" s="12"/>
    </row>
    <row r="4429" spans="1:16" x14ac:dyDescent="0.25">
      <c r="A4429" s="35">
        <v>4428</v>
      </c>
      <c r="B4429" s="89">
        <v>185.45833333333329</v>
      </c>
      <c r="C4429" s="35">
        <f t="shared" si="345"/>
        <v>12</v>
      </c>
      <c r="D4429" s="35">
        <f t="shared" si="348"/>
        <v>185</v>
      </c>
      <c r="E4429" s="35">
        <f t="shared" si="349"/>
        <v>3</v>
      </c>
      <c r="F4429" s="35" t="str">
        <f t="shared" si="346"/>
        <v>Tuesday</v>
      </c>
      <c r="G4429" s="35">
        <f t="shared" si="347"/>
        <v>7</v>
      </c>
      <c r="H4429" s="34">
        <f>CONVERT(INDEX(Htg_StPt_Sch_EZ!$C$4:$I$27,MATCH(Schedules_8760!$C4429,Htg_StPt_Sch_EZ!$B$4:$B$27,0),MATCH(Schedules_8760!$F4429,Htg_StPt_Sch_EZ!$C$3:$I$3,0)),"F","C")</f>
        <v>20.555555555555554</v>
      </c>
      <c r="I4429" s="34">
        <f>CONVERT(INDEX(Htg_StPt_Sch_EZ!$C$31:$I$54,MATCH(Schedules_8760!$C4429,Htg_StPt_Sch_EZ!$B$31:$B$54,0),MATCH(Schedules_8760!$F4429,Htg_StPt_Sch_EZ!$C$30:$I$30,0)),"F","C")</f>
        <v>19.444444444444443</v>
      </c>
      <c r="J4429" s="34">
        <f>CONVERT(INDEX(Clg_StPt_Sch_EZ!$C$4:$I$27,MATCH(Schedules_8760!$C4429,Clg_StPt_Sch_EZ!$B$4:$B$27,0),MATCH(Schedules_8760!$F4429,Clg_StPt_Sch_EZ!$C$3:$I$3,0)),"F","C")</f>
        <v>25.555555555555554</v>
      </c>
      <c r="K4429" s="34">
        <f>CONVERT(INDEX(Clg_StPt_Sch_EZ!$C$31:$I$54,MATCH(Schedules_8760!$C4429,Clg_StPt_Sch_EZ!$B$31:$B$54,0),MATCH(Schedules_8760!$F4429,Clg_StPt_Sch_EZ!$C$30:$I$30,0)),"F","C")</f>
        <v>25</v>
      </c>
      <c r="L4429" s="34">
        <f>CONVERT(INDEX(DHW_StPt_Sch_EZ!$C$4:$I$27,MATCH(Schedules_8760!$C4429,DHW_StPt_Sch_EZ!$B$4:$B$27,0),MATCH(Schedules_8760!$F4429,DHW_StPt_Sch_EZ!$C$3:$I$3,0)),"F","C")</f>
        <v>53.333333333333329</v>
      </c>
      <c r="M4429" s="34">
        <f>CONVERT(INDEX(DHW_StPt_Sch_EZ!$C$31:$I$54,MATCH(Schedules_8760!$C4429,DHW_StPt_Sch_EZ!$B$31:$B$54,0),MATCH(Schedules_8760!$F4429,DHW_StPt_Sch_EZ!$C$30:$I$30,0)),"F","C")</f>
        <v>53.333333333333329</v>
      </c>
      <c r="N4429" s="12"/>
      <c r="O4429" s="12"/>
      <c r="P4429" s="12"/>
    </row>
    <row r="4430" spans="1:16" x14ac:dyDescent="0.25">
      <c r="A4430" s="35">
        <v>4429</v>
      </c>
      <c r="B4430" s="89">
        <v>185.5</v>
      </c>
      <c r="C4430" s="35">
        <f t="shared" si="345"/>
        <v>13</v>
      </c>
      <c r="D4430" s="35">
        <f t="shared" si="348"/>
        <v>185</v>
      </c>
      <c r="E4430" s="35">
        <f t="shared" si="349"/>
        <v>3</v>
      </c>
      <c r="F4430" s="35" t="str">
        <f t="shared" si="346"/>
        <v>Tuesday</v>
      </c>
      <c r="G4430" s="35">
        <f t="shared" si="347"/>
        <v>7</v>
      </c>
      <c r="H4430" s="34">
        <f>CONVERT(INDEX(Htg_StPt_Sch_EZ!$C$4:$I$27,MATCH(Schedules_8760!$C4430,Htg_StPt_Sch_EZ!$B$4:$B$27,0),MATCH(Schedules_8760!$F4430,Htg_StPt_Sch_EZ!$C$3:$I$3,0)),"F","C")</f>
        <v>20.555555555555554</v>
      </c>
      <c r="I4430" s="34">
        <f>CONVERT(INDEX(Htg_StPt_Sch_EZ!$C$31:$I$54,MATCH(Schedules_8760!$C4430,Htg_StPt_Sch_EZ!$B$31:$B$54,0),MATCH(Schedules_8760!$F4430,Htg_StPt_Sch_EZ!$C$30:$I$30,0)),"F","C")</f>
        <v>19.444444444444443</v>
      </c>
      <c r="J4430" s="34">
        <f>CONVERT(INDEX(Clg_StPt_Sch_EZ!$C$4:$I$27,MATCH(Schedules_8760!$C4430,Clg_StPt_Sch_EZ!$B$4:$B$27,0),MATCH(Schedules_8760!$F4430,Clg_StPt_Sch_EZ!$C$3:$I$3,0)),"F","C")</f>
        <v>25.555555555555554</v>
      </c>
      <c r="K4430" s="34">
        <f>CONVERT(INDEX(Clg_StPt_Sch_EZ!$C$31:$I$54,MATCH(Schedules_8760!$C4430,Clg_StPt_Sch_EZ!$B$31:$B$54,0),MATCH(Schedules_8760!$F4430,Clg_StPt_Sch_EZ!$C$30:$I$30,0)),"F","C")</f>
        <v>25</v>
      </c>
      <c r="L4430" s="34">
        <f>CONVERT(INDEX(DHW_StPt_Sch_EZ!$C$4:$I$27,MATCH(Schedules_8760!$C4430,DHW_StPt_Sch_EZ!$B$4:$B$27,0),MATCH(Schedules_8760!$F4430,DHW_StPt_Sch_EZ!$C$3:$I$3,0)),"F","C")</f>
        <v>53.333333333333329</v>
      </c>
      <c r="M4430" s="34">
        <f>CONVERT(INDEX(DHW_StPt_Sch_EZ!$C$31:$I$54,MATCH(Schedules_8760!$C4430,DHW_StPt_Sch_EZ!$B$31:$B$54,0),MATCH(Schedules_8760!$F4430,DHW_StPt_Sch_EZ!$C$30:$I$30,0)),"F","C")</f>
        <v>53.333333333333329</v>
      </c>
      <c r="N4430" s="12"/>
      <c r="O4430" s="12"/>
      <c r="P4430" s="12"/>
    </row>
    <row r="4431" spans="1:16" x14ac:dyDescent="0.25">
      <c r="A4431" s="35">
        <v>4430</v>
      </c>
      <c r="B4431" s="89">
        <v>185.54166666666671</v>
      </c>
      <c r="C4431" s="35">
        <f t="shared" si="345"/>
        <v>14</v>
      </c>
      <c r="D4431" s="35">
        <f t="shared" si="348"/>
        <v>185</v>
      </c>
      <c r="E4431" s="35">
        <f t="shared" si="349"/>
        <v>3</v>
      </c>
      <c r="F4431" s="35" t="str">
        <f t="shared" si="346"/>
        <v>Tuesday</v>
      </c>
      <c r="G4431" s="35">
        <f t="shared" si="347"/>
        <v>7</v>
      </c>
      <c r="H4431" s="34">
        <f>CONVERT(INDEX(Htg_StPt_Sch_EZ!$C$4:$I$27,MATCH(Schedules_8760!$C4431,Htg_StPt_Sch_EZ!$B$4:$B$27,0),MATCH(Schedules_8760!$F4431,Htg_StPt_Sch_EZ!$C$3:$I$3,0)),"F","C")</f>
        <v>20.555555555555554</v>
      </c>
      <c r="I4431" s="34">
        <f>CONVERT(INDEX(Htg_StPt_Sch_EZ!$C$31:$I$54,MATCH(Schedules_8760!$C4431,Htg_StPt_Sch_EZ!$B$31:$B$54,0),MATCH(Schedules_8760!$F4431,Htg_StPt_Sch_EZ!$C$30:$I$30,0)),"F","C")</f>
        <v>19.444444444444443</v>
      </c>
      <c r="J4431" s="34">
        <f>CONVERT(INDEX(Clg_StPt_Sch_EZ!$C$4:$I$27,MATCH(Schedules_8760!$C4431,Clg_StPt_Sch_EZ!$B$4:$B$27,0),MATCH(Schedules_8760!$F4431,Clg_StPt_Sch_EZ!$C$3:$I$3,0)),"F","C")</f>
        <v>25.555555555555554</v>
      </c>
      <c r="K4431" s="34">
        <f>CONVERT(INDEX(Clg_StPt_Sch_EZ!$C$31:$I$54,MATCH(Schedules_8760!$C4431,Clg_StPt_Sch_EZ!$B$31:$B$54,0),MATCH(Schedules_8760!$F4431,Clg_StPt_Sch_EZ!$C$30:$I$30,0)),"F","C")</f>
        <v>25</v>
      </c>
      <c r="L4431" s="34">
        <f>CONVERT(INDEX(DHW_StPt_Sch_EZ!$C$4:$I$27,MATCH(Schedules_8760!$C4431,DHW_StPt_Sch_EZ!$B$4:$B$27,0),MATCH(Schedules_8760!$F4431,DHW_StPt_Sch_EZ!$C$3:$I$3,0)),"F","C")</f>
        <v>53.333333333333329</v>
      </c>
      <c r="M4431" s="34">
        <f>CONVERT(INDEX(DHW_StPt_Sch_EZ!$C$31:$I$54,MATCH(Schedules_8760!$C4431,DHW_StPt_Sch_EZ!$B$31:$B$54,0),MATCH(Schedules_8760!$F4431,DHW_StPt_Sch_EZ!$C$30:$I$30,0)),"F","C")</f>
        <v>53.333333333333329</v>
      </c>
      <c r="N4431" s="12"/>
      <c r="O4431" s="12"/>
      <c r="P4431" s="12"/>
    </row>
    <row r="4432" spans="1:16" x14ac:dyDescent="0.25">
      <c r="A4432" s="35">
        <v>4431</v>
      </c>
      <c r="B4432" s="89">
        <v>185.58333333333329</v>
      </c>
      <c r="C4432" s="35">
        <f t="shared" si="345"/>
        <v>15</v>
      </c>
      <c r="D4432" s="35">
        <f t="shared" si="348"/>
        <v>185</v>
      </c>
      <c r="E4432" s="35">
        <f t="shared" si="349"/>
        <v>3</v>
      </c>
      <c r="F4432" s="35" t="str">
        <f t="shared" si="346"/>
        <v>Tuesday</v>
      </c>
      <c r="G4432" s="35">
        <f t="shared" si="347"/>
        <v>7</v>
      </c>
      <c r="H4432" s="34">
        <f>CONVERT(INDEX(Htg_StPt_Sch_EZ!$C$4:$I$27,MATCH(Schedules_8760!$C4432,Htg_StPt_Sch_EZ!$B$4:$B$27,0),MATCH(Schedules_8760!$F4432,Htg_StPt_Sch_EZ!$C$3:$I$3,0)),"F","C")</f>
        <v>20.555555555555554</v>
      </c>
      <c r="I4432" s="34">
        <f>CONVERT(INDEX(Htg_StPt_Sch_EZ!$C$31:$I$54,MATCH(Schedules_8760!$C4432,Htg_StPt_Sch_EZ!$B$31:$B$54,0),MATCH(Schedules_8760!$F4432,Htg_StPt_Sch_EZ!$C$30:$I$30,0)),"F","C")</f>
        <v>21.111111111111111</v>
      </c>
      <c r="J4432" s="34">
        <f>CONVERT(INDEX(Clg_StPt_Sch_EZ!$C$4:$I$27,MATCH(Schedules_8760!$C4432,Clg_StPt_Sch_EZ!$B$4:$B$27,0),MATCH(Schedules_8760!$F4432,Clg_StPt_Sch_EZ!$C$3:$I$3,0)),"F","C")</f>
        <v>25.555555555555554</v>
      </c>
      <c r="K4432" s="34">
        <f>CONVERT(INDEX(Clg_StPt_Sch_EZ!$C$31:$I$54,MATCH(Schedules_8760!$C4432,Clg_StPt_Sch_EZ!$B$31:$B$54,0),MATCH(Schedules_8760!$F4432,Clg_StPt_Sch_EZ!$C$30:$I$30,0)),"F","C")</f>
        <v>25</v>
      </c>
      <c r="L4432" s="34">
        <f>CONVERT(INDEX(DHW_StPt_Sch_EZ!$C$4:$I$27,MATCH(Schedules_8760!$C4432,DHW_StPt_Sch_EZ!$B$4:$B$27,0),MATCH(Schedules_8760!$F4432,DHW_StPt_Sch_EZ!$C$3:$I$3,0)),"F","C")</f>
        <v>53.333333333333329</v>
      </c>
      <c r="M4432" s="34">
        <f>CONVERT(INDEX(DHW_StPt_Sch_EZ!$C$31:$I$54,MATCH(Schedules_8760!$C4432,DHW_StPt_Sch_EZ!$B$31:$B$54,0),MATCH(Schedules_8760!$F4432,DHW_StPt_Sch_EZ!$C$30:$I$30,0)),"F","C")</f>
        <v>53.333333333333329</v>
      </c>
      <c r="N4432" s="12"/>
      <c r="O4432" s="12"/>
      <c r="P4432" s="12"/>
    </row>
    <row r="4433" spans="1:16" x14ac:dyDescent="0.25">
      <c r="A4433" s="35">
        <v>4432</v>
      </c>
      <c r="B4433" s="89">
        <v>185.625</v>
      </c>
      <c r="C4433" s="35">
        <f t="shared" si="345"/>
        <v>16</v>
      </c>
      <c r="D4433" s="35">
        <f t="shared" si="348"/>
        <v>185</v>
      </c>
      <c r="E4433" s="35">
        <f t="shared" si="349"/>
        <v>3</v>
      </c>
      <c r="F4433" s="35" t="str">
        <f t="shared" si="346"/>
        <v>Tuesday</v>
      </c>
      <c r="G4433" s="35">
        <f t="shared" si="347"/>
        <v>7</v>
      </c>
      <c r="H4433" s="34">
        <f>CONVERT(INDEX(Htg_StPt_Sch_EZ!$C$4:$I$27,MATCH(Schedules_8760!$C4433,Htg_StPt_Sch_EZ!$B$4:$B$27,0),MATCH(Schedules_8760!$F4433,Htg_StPt_Sch_EZ!$C$3:$I$3,0)),"F","C")</f>
        <v>20.555555555555554</v>
      </c>
      <c r="I4433" s="34">
        <f>CONVERT(INDEX(Htg_StPt_Sch_EZ!$C$31:$I$54,MATCH(Schedules_8760!$C4433,Htg_StPt_Sch_EZ!$B$31:$B$54,0),MATCH(Schedules_8760!$F4433,Htg_StPt_Sch_EZ!$C$30:$I$30,0)),"F","C")</f>
        <v>21.111111111111111</v>
      </c>
      <c r="J4433" s="34">
        <f>CONVERT(INDEX(Clg_StPt_Sch_EZ!$C$4:$I$27,MATCH(Schedules_8760!$C4433,Clg_StPt_Sch_EZ!$B$4:$B$27,0),MATCH(Schedules_8760!$F4433,Clg_StPt_Sch_EZ!$C$3:$I$3,0)),"F","C")</f>
        <v>25.555555555555554</v>
      </c>
      <c r="K4433" s="34">
        <f>CONVERT(INDEX(Clg_StPt_Sch_EZ!$C$31:$I$54,MATCH(Schedules_8760!$C4433,Clg_StPt_Sch_EZ!$B$31:$B$54,0),MATCH(Schedules_8760!$F4433,Clg_StPt_Sch_EZ!$C$30:$I$30,0)),"F","C")</f>
        <v>25</v>
      </c>
      <c r="L4433" s="34">
        <f>CONVERT(INDEX(DHW_StPt_Sch_EZ!$C$4:$I$27,MATCH(Schedules_8760!$C4433,DHW_StPt_Sch_EZ!$B$4:$B$27,0),MATCH(Schedules_8760!$F4433,DHW_StPt_Sch_EZ!$C$3:$I$3,0)),"F","C")</f>
        <v>53.333333333333329</v>
      </c>
      <c r="M4433" s="34">
        <f>CONVERT(INDEX(DHW_StPt_Sch_EZ!$C$31:$I$54,MATCH(Schedules_8760!$C4433,DHW_StPt_Sch_EZ!$B$31:$B$54,0),MATCH(Schedules_8760!$F4433,DHW_StPt_Sch_EZ!$C$30:$I$30,0)),"F","C")</f>
        <v>53.333333333333329</v>
      </c>
      <c r="N4433" s="12"/>
      <c r="O4433" s="12"/>
      <c r="P4433" s="12"/>
    </row>
    <row r="4434" spans="1:16" x14ac:dyDescent="0.25">
      <c r="A4434" s="35">
        <v>4433</v>
      </c>
      <c r="B4434" s="89">
        <v>185.66666666666671</v>
      </c>
      <c r="C4434" s="35">
        <f t="shared" si="345"/>
        <v>17</v>
      </c>
      <c r="D4434" s="35">
        <f t="shared" si="348"/>
        <v>185</v>
      </c>
      <c r="E4434" s="35">
        <f t="shared" si="349"/>
        <v>3</v>
      </c>
      <c r="F4434" s="35" t="str">
        <f t="shared" si="346"/>
        <v>Tuesday</v>
      </c>
      <c r="G4434" s="35">
        <f t="shared" si="347"/>
        <v>7</v>
      </c>
      <c r="H4434" s="34">
        <f>CONVERT(INDEX(Htg_StPt_Sch_EZ!$C$4:$I$27,MATCH(Schedules_8760!$C4434,Htg_StPt_Sch_EZ!$B$4:$B$27,0),MATCH(Schedules_8760!$F4434,Htg_StPt_Sch_EZ!$C$3:$I$3,0)),"F","C")</f>
        <v>20.555555555555554</v>
      </c>
      <c r="I4434" s="34">
        <f>CONVERT(INDEX(Htg_StPt_Sch_EZ!$C$31:$I$54,MATCH(Schedules_8760!$C4434,Htg_StPt_Sch_EZ!$B$31:$B$54,0),MATCH(Schedules_8760!$F4434,Htg_StPt_Sch_EZ!$C$30:$I$30,0)),"F","C")</f>
        <v>17.777777777777779</v>
      </c>
      <c r="J4434" s="34">
        <f>CONVERT(INDEX(Clg_StPt_Sch_EZ!$C$4:$I$27,MATCH(Schedules_8760!$C4434,Clg_StPt_Sch_EZ!$B$4:$B$27,0),MATCH(Schedules_8760!$F4434,Clg_StPt_Sch_EZ!$C$3:$I$3,0)),"F","C")</f>
        <v>25.555555555555554</v>
      </c>
      <c r="K4434" s="34">
        <f>CONVERT(INDEX(Clg_StPt_Sch_EZ!$C$31:$I$54,MATCH(Schedules_8760!$C4434,Clg_StPt_Sch_EZ!$B$31:$B$54,0),MATCH(Schedules_8760!$F4434,Clg_StPt_Sch_EZ!$C$30:$I$30,0)),"F","C")</f>
        <v>25</v>
      </c>
      <c r="L4434" s="34">
        <f>CONVERT(INDEX(DHW_StPt_Sch_EZ!$C$4:$I$27,MATCH(Schedules_8760!$C4434,DHW_StPt_Sch_EZ!$B$4:$B$27,0),MATCH(Schedules_8760!$F4434,DHW_StPt_Sch_EZ!$C$3:$I$3,0)),"F","C")</f>
        <v>53.333333333333329</v>
      </c>
      <c r="M4434" s="34">
        <f>CONVERT(INDEX(DHW_StPt_Sch_EZ!$C$31:$I$54,MATCH(Schedules_8760!$C4434,DHW_StPt_Sch_EZ!$B$31:$B$54,0),MATCH(Schedules_8760!$F4434,DHW_StPt_Sch_EZ!$C$30:$I$30,0)),"F","C")</f>
        <v>53.333333333333329</v>
      </c>
      <c r="N4434" s="12"/>
      <c r="O4434" s="12"/>
      <c r="P4434" s="12"/>
    </row>
    <row r="4435" spans="1:16" x14ac:dyDescent="0.25">
      <c r="A4435" s="35">
        <v>4434</v>
      </c>
      <c r="B4435" s="89">
        <v>185.70833333333329</v>
      </c>
      <c r="C4435" s="35">
        <f t="shared" si="345"/>
        <v>18</v>
      </c>
      <c r="D4435" s="35">
        <f t="shared" si="348"/>
        <v>185</v>
      </c>
      <c r="E4435" s="35">
        <f t="shared" si="349"/>
        <v>3</v>
      </c>
      <c r="F4435" s="35" t="str">
        <f t="shared" si="346"/>
        <v>Tuesday</v>
      </c>
      <c r="G4435" s="35">
        <f t="shared" si="347"/>
        <v>7</v>
      </c>
      <c r="H4435" s="34">
        <f>CONVERT(INDEX(Htg_StPt_Sch_EZ!$C$4:$I$27,MATCH(Schedules_8760!$C4435,Htg_StPt_Sch_EZ!$B$4:$B$27,0),MATCH(Schedules_8760!$F4435,Htg_StPt_Sch_EZ!$C$3:$I$3,0)),"F","C")</f>
        <v>20.555555555555554</v>
      </c>
      <c r="I4435" s="34">
        <f>CONVERT(INDEX(Htg_StPt_Sch_EZ!$C$31:$I$54,MATCH(Schedules_8760!$C4435,Htg_StPt_Sch_EZ!$B$31:$B$54,0),MATCH(Schedules_8760!$F4435,Htg_StPt_Sch_EZ!$C$30:$I$30,0)),"F","C")</f>
        <v>17.777777777777779</v>
      </c>
      <c r="J4435" s="34">
        <f>CONVERT(INDEX(Clg_StPt_Sch_EZ!$C$4:$I$27,MATCH(Schedules_8760!$C4435,Clg_StPt_Sch_EZ!$B$4:$B$27,0),MATCH(Schedules_8760!$F4435,Clg_StPt_Sch_EZ!$C$3:$I$3,0)),"F","C")</f>
        <v>25.555555555555554</v>
      </c>
      <c r="K4435" s="34">
        <f>CONVERT(INDEX(Clg_StPt_Sch_EZ!$C$31:$I$54,MATCH(Schedules_8760!$C4435,Clg_StPt_Sch_EZ!$B$31:$B$54,0),MATCH(Schedules_8760!$F4435,Clg_StPt_Sch_EZ!$C$30:$I$30,0)),"F","C")</f>
        <v>28.333333333333332</v>
      </c>
      <c r="L4435" s="34">
        <f>CONVERT(INDEX(DHW_StPt_Sch_EZ!$C$4:$I$27,MATCH(Schedules_8760!$C4435,DHW_StPt_Sch_EZ!$B$4:$B$27,0),MATCH(Schedules_8760!$F4435,DHW_StPt_Sch_EZ!$C$3:$I$3,0)),"F","C")</f>
        <v>53.333333333333329</v>
      </c>
      <c r="M4435" s="34">
        <f>CONVERT(INDEX(DHW_StPt_Sch_EZ!$C$31:$I$54,MATCH(Schedules_8760!$C4435,DHW_StPt_Sch_EZ!$B$31:$B$54,0),MATCH(Schedules_8760!$F4435,DHW_StPt_Sch_EZ!$C$30:$I$30,0)),"F","C")</f>
        <v>53.333333333333329</v>
      </c>
      <c r="N4435" s="12"/>
      <c r="O4435" s="12"/>
      <c r="P4435" s="12"/>
    </row>
    <row r="4436" spans="1:16" x14ac:dyDescent="0.25">
      <c r="A4436" s="35">
        <v>4435</v>
      </c>
      <c r="B4436" s="89">
        <v>185.75</v>
      </c>
      <c r="C4436" s="35">
        <f t="shared" si="345"/>
        <v>19</v>
      </c>
      <c r="D4436" s="35">
        <f t="shared" si="348"/>
        <v>185</v>
      </c>
      <c r="E4436" s="35">
        <f t="shared" si="349"/>
        <v>3</v>
      </c>
      <c r="F4436" s="35" t="str">
        <f t="shared" si="346"/>
        <v>Tuesday</v>
      </c>
      <c r="G4436" s="35">
        <f t="shared" si="347"/>
        <v>7</v>
      </c>
      <c r="H4436" s="34">
        <f>CONVERT(INDEX(Htg_StPt_Sch_EZ!$C$4:$I$27,MATCH(Schedules_8760!$C4436,Htg_StPt_Sch_EZ!$B$4:$B$27,0),MATCH(Schedules_8760!$F4436,Htg_StPt_Sch_EZ!$C$3:$I$3,0)),"F","C")</f>
        <v>20.555555555555554</v>
      </c>
      <c r="I4436" s="34">
        <f>CONVERT(INDEX(Htg_StPt_Sch_EZ!$C$31:$I$54,MATCH(Schedules_8760!$C4436,Htg_StPt_Sch_EZ!$B$31:$B$54,0),MATCH(Schedules_8760!$F4436,Htg_StPt_Sch_EZ!$C$30:$I$30,0)),"F","C")</f>
        <v>18.333333333333332</v>
      </c>
      <c r="J4436" s="34">
        <f>CONVERT(INDEX(Clg_StPt_Sch_EZ!$C$4:$I$27,MATCH(Schedules_8760!$C4436,Clg_StPt_Sch_EZ!$B$4:$B$27,0),MATCH(Schedules_8760!$F4436,Clg_StPt_Sch_EZ!$C$3:$I$3,0)),"F","C")</f>
        <v>25.555555555555554</v>
      </c>
      <c r="K4436" s="34">
        <f>CONVERT(INDEX(Clg_StPt_Sch_EZ!$C$31:$I$54,MATCH(Schedules_8760!$C4436,Clg_StPt_Sch_EZ!$B$31:$B$54,0),MATCH(Schedules_8760!$F4436,Clg_StPt_Sch_EZ!$C$30:$I$30,0)),"F","C")</f>
        <v>28.333333333333332</v>
      </c>
      <c r="L4436" s="34">
        <f>CONVERT(INDEX(DHW_StPt_Sch_EZ!$C$4:$I$27,MATCH(Schedules_8760!$C4436,DHW_StPt_Sch_EZ!$B$4:$B$27,0),MATCH(Schedules_8760!$F4436,DHW_StPt_Sch_EZ!$C$3:$I$3,0)),"F","C")</f>
        <v>53.333333333333329</v>
      </c>
      <c r="M4436" s="34">
        <f>CONVERT(INDEX(DHW_StPt_Sch_EZ!$C$31:$I$54,MATCH(Schedules_8760!$C4436,DHW_StPt_Sch_EZ!$B$31:$B$54,0),MATCH(Schedules_8760!$F4436,DHW_StPt_Sch_EZ!$C$30:$I$30,0)),"F","C")</f>
        <v>53.333333333333329</v>
      </c>
      <c r="N4436" s="12"/>
      <c r="O4436" s="12"/>
      <c r="P4436" s="12"/>
    </row>
    <row r="4437" spans="1:16" x14ac:dyDescent="0.25">
      <c r="A4437" s="35">
        <v>4436</v>
      </c>
      <c r="B4437" s="89">
        <v>185.79166666666671</v>
      </c>
      <c r="C4437" s="35">
        <f t="shared" si="345"/>
        <v>20</v>
      </c>
      <c r="D4437" s="35">
        <f t="shared" si="348"/>
        <v>185</v>
      </c>
      <c r="E4437" s="35">
        <f t="shared" si="349"/>
        <v>3</v>
      </c>
      <c r="F4437" s="35" t="str">
        <f t="shared" si="346"/>
        <v>Tuesday</v>
      </c>
      <c r="G4437" s="35">
        <f t="shared" si="347"/>
        <v>7</v>
      </c>
      <c r="H4437" s="34">
        <f>CONVERT(INDEX(Htg_StPt_Sch_EZ!$C$4:$I$27,MATCH(Schedules_8760!$C4437,Htg_StPt_Sch_EZ!$B$4:$B$27,0),MATCH(Schedules_8760!$F4437,Htg_StPt_Sch_EZ!$C$3:$I$3,0)),"F","C")</f>
        <v>20.555555555555554</v>
      </c>
      <c r="I4437" s="34">
        <f>CONVERT(INDEX(Htg_StPt_Sch_EZ!$C$31:$I$54,MATCH(Schedules_8760!$C4437,Htg_StPt_Sch_EZ!$B$31:$B$54,0),MATCH(Schedules_8760!$F4437,Htg_StPt_Sch_EZ!$C$30:$I$30,0)),"F","C")</f>
        <v>18.888888888888889</v>
      </c>
      <c r="J4437" s="34">
        <f>CONVERT(INDEX(Clg_StPt_Sch_EZ!$C$4:$I$27,MATCH(Schedules_8760!$C4437,Clg_StPt_Sch_EZ!$B$4:$B$27,0),MATCH(Schedules_8760!$F4437,Clg_StPt_Sch_EZ!$C$3:$I$3,0)),"F","C")</f>
        <v>25.555555555555554</v>
      </c>
      <c r="K4437" s="34">
        <f>CONVERT(INDEX(Clg_StPt_Sch_EZ!$C$31:$I$54,MATCH(Schedules_8760!$C4437,Clg_StPt_Sch_EZ!$B$31:$B$54,0),MATCH(Schedules_8760!$F4437,Clg_StPt_Sch_EZ!$C$30:$I$30,0)),"F","C")</f>
        <v>28.333333333333332</v>
      </c>
      <c r="L4437" s="34">
        <f>CONVERT(INDEX(DHW_StPt_Sch_EZ!$C$4:$I$27,MATCH(Schedules_8760!$C4437,DHW_StPt_Sch_EZ!$B$4:$B$27,0),MATCH(Schedules_8760!$F4437,DHW_StPt_Sch_EZ!$C$3:$I$3,0)),"F","C")</f>
        <v>53.333333333333329</v>
      </c>
      <c r="M4437" s="34">
        <f>CONVERT(INDEX(DHW_StPt_Sch_EZ!$C$31:$I$54,MATCH(Schedules_8760!$C4437,DHW_StPt_Sch_EZ!$B$31:$B$54,0),MATCH(Schedules_8760!$F4437,DHW_StPt_Sch_EZ!$C$30:$I$30,0)),"F","C")</f>
        <v>53.333333333333329</v>
      </c>
      <c r="N4437" s="12"/>
      <c r="O4437" s="12"/>
      <c r="P4437" s="12"/>
    </row>
    <row r="4438" spans="1:16" x14ac:dyDescent="0.25">
      <c r="A4438" s="35">
        <v>4437</v>
      </c>
      <c r="B4438" s="89">
        <v>185.83333333333329</v>
      </c>
      <c r="C4438" s="35">
        <f t="shared" si="345"/>
        <v>21</v>
      </c>
      <c r="D4438" s="35">
        <f t="shared" si="348"/>
        <v>185</v>
      </c>
      <c r="E4438" s="35">
        <f t="shared" si="349"/>
        <v>3</v>
      </c>
      <c r="F4438" s="35" t="str">
        <f t="shared" si="346"/>
        <v>Tuesday</v>
      </c>
      <c r="G4438" s="35">
        <f t="shared" si="347"/>
        <v>7</v>
      </c>
      <c r="H4438" s="34">
        <f>CONVERT(INDEX(Htg_StPt_Sch_EZ!$C$4:$I$27,MATCH(Schedules_8760!$C4438,Htg_StPt_Sch_EZ!$B$4:$B$27,0),MATCH(Schedules_8760!$F4438,Htg_StPt_Sch_EZ!$C$3:$I$3,0)),"F","C")</f>
        <v>20.555555555555554</v>
      </c>
      <c r="I4438" s="34">
        <f>CONVERT(INDEX(Htg_StPt_Sch_EZ!$C$31:$I$54,MATCH(Schedules_8760!$C4438,Htg_StPt_Sch_EZ!$B$31:$B$54,0),MATCH(Schedules_8760!$F4438,Htg_StPt_Sch_EZ!$C$30:$I$30,0)),"F","C")</f>
        <v>19.444444444444443</v>
      </c>
      <c r="J4438" s="34">
        <f>CONVERT(INDEX(Clg_StPt_Sch_EZ!$C$4:$I$27,MATCH(Schedules_8760!$C4438,Clg_StPt_Sch_EZ!$B$4:$B$27,0),MATCH(Schedules_8760!$F4438,Clg_StPt_Sch_EZ!$C$3:$I$3,0)),"F","C")</f>
        <v>25.555555555555554</v>
      </c>
      <c r="K4438" s="34">
        <f>CONVERT(INDEX(Clg_StPt_Sch_EZ!$C$31:$I$54,MATCH(Schedules_8760!$C4438,Clg_StPt_Sch_EZ!$B$31:$B$54,0),MATCH(Schedules_8760!$F4438,Clg_StPt_Sch_EZ!$C$30:$I$30,0)),"F","C")</f>
        <v>28.333333333333332</v>
      </c>
      <c r="L4438" s="34">
        <f>CONVERT(INDEX(DHW_StPt_Sch_EZ!$C$4:$I$27,MATCH(Schedules_8760!$C4438,DHW_StPt_Sch_EZ!$B$4:$B$27,0),MATCH(Schedules_8760!$F4438,DHW_StPt_Sch_EZ!$C$3:$I$3,0)),"F","C")</f>
        <v>53.333333333333329</v>
      </c>
      <c r="M4438" s="34">
        <f>CONVERT(INDEX(DHW_StPt_Sch_EZ!$C$31:$I$54,MATCH(Schedules_8760!$C4438,DHW_StPt_Sch_EZ!$B$31:$B$54,0),MATCH(Schedules_8760!$F4438,DHW_StPt_Sch_EZ!$C$30:$I$30,0)),"F","C")</f>
        <v>53.333333333333329</v>
      </c>
      <c r="N4438" s="12"/>
      <c r="O4438" s="12"/>
      <c r="P4438" s="12"/>
    </row>
    <row r="4439" spans="1:16" x14ac:dyDescent="0.25">
      <c r="A4439" s="35">
        <v>4438</v>
      </c>
      <c r="B4439" s="89">
        <v>185.875</v>
      </c>
      <c r="C4439" s="35">
        <f t="shared" si="345"/>
        <v>22</v>
      </c>
      <c r="D4439" s="35">
        <f t="shared" si="348"/>
        <v>185</v>
      </c>
      <c r="E4439" s="35">
        <f t="shared" si="349"/>
        <v>3</v>
      </c>
      <c r="F4439" s="35" t="str">
        <f t="shared" si="346"/>
        <v>Tuesday</v>
      </c>
      <c r="G4439" s="35">
        <f t="shared" si="347"/>
        <v>7</v>
      </c>
      <c r="H4439" s="34">
        <f>CONVERT(INDEX(Htg_StPt_Sch_EZ!$C$4:$I$27,MATCH(Schedules_8760!$C4439,Htg_StPt_Sch_EZ!$B$4:$B$27,0),MATCH(Schedules_8760!$F4439,Htg_StPt_Sch_EZ!$C$3:$I$3,0)),"F","C")</f>
        <v>20.555555555555554</v>
      </c>
      <c r="I4439" s="34">
        <f>CONVERT(INDEX(Htg_StPt_Sch_EZ!$C$31:$I$54,MATCH(Schedules_8760!$C4439,Htg_StPt_Sch_EZ!$B$31:$B$54,0),MATCH(Schedules_8760!$F4439,Htg_StPt_Sch_EZ!$C$30:$I$30,0)),"F","C")</f>
        <v>19.444444444444443</v>
      </c>
      <c r="J4439" s="34">
        <f>CONVERT(INDEX(Clg_StPt_Sch_EZ!$C$4:$I$27,MATCH(Schedules_8760!$C4439,Clg_StPt_Sch_EZ!$B$4:$B$27,0),MATCH(Schedules_8760!$F4439,Clg_StPt_Sch_EZ!$C$3:$I$3,0)),"F","C")</f>
        <v>25.555555555555554</v>
      </c>
      <c r="K4439" s="34">
        <f>CONVERT(INDEX(Clg_StPt_Sch_EZ!$C$31:$I$54,MATCH(Schedules_8760!$C4439,Clg_StPt_Sch_EZ!$B$31:$B$54,0),MATCH(Schedules_8760!$F4439,Clg_StPt_Sch_EZ!$C$30:$I$30,0)),"F","C")</f>
        <v>28.333333333333332</v>
      </c>
      <c r="L4439" s="34">
        <f>CONVERT(INDEX(DHW_StPt_Sch_EZ!$C$4:$I$27,MATCH(Schedules_8760!$C4439,DHW_StPt_Sch_EZ!$B$4:$B$27,0),MATCH(Schedules_8760!$F4439,DHW_StPt_Sch_EZ!$C$3:$I$3,0)),"F","C")</f>
        <v>53.333333333333329</v>
      </c>
      <c r="M4439" s="34">
        <f>CONVERT(INDEX(DHW_StPt_Sch_EZ!$C$31:$I$54,MATCH(Schedules_8760!$C4439,DHW_StPt_Sch_EZ!$B$31:$B$54,0),MATCH(Schedules_8760!$F4439,DHW_StPt_Sch_EZ!$C$30:$I$30,0)),"F","C")</f>
        <v>53.333333333333329</v>
      </c>
      <c r="N4439" s="12"/>
      <c r="O4439" s="12"/>
      <c r="P4439" s="12"/>
    </row>
    <row r="4440" spans="1:16" x14ac:dyDescent="0.25">
      <c r="A4440" s="35">
        <v>4439</v>
      </c>
      <c r="B4440" s="89">
        <v>185.91666666666671</v>
      </c>
      <c r="C4440" s="35">
        <f t="shared" si="345"/>
        <v>23</v>
      </c>
      <c r="D4440" s="35">
        <f t="shared" si="348"/>
        <v>185</v>
      </c>
      <c r="E4440" s="35">
        <f t="shared" si="349"/>
        <v>3</v>
      </c>
      <c r="F4440" s="35" t="str">
        <f t="shared" si="346"/>
        <v>Tuesday</v>
      </c>
      <c r="G4440" s="35">
        <f t="shared" si="347"/>
        <v>7</v>
      </c>
      <c r="H4440" s="34">
        <f>CONVERT(INDEX(Htg_StPt_Sch_EZ!$C$4:$I$27,MATCH(Schedules_8760!$C4440,Htg_StPt_Sch_EZ!$B$4:$B$27,0),MATCH(Schedules_8760!$F4440,Htg_StPt_Sch_EZ!$C$3:$I$3,0)),"F","C")</f>
        <v>20.555555555555554</v>
      </c>
      <c r="I4440" s="34">
        <f>CONVERT(INDEX(Htg_StPt_Sch_EZ!$C$31:$I$54,MATCH(Schedules_8760!$C4440,Htg_StPt_Sch_EZ!$B$31:$B$54,0),MATCH(Schedules_8760!$F4440,Htg_StPt_Sch_EZ!$C$30:$I$30,0)),"F","C")</f>
        <v>19.444444444444443</v>
      </c>
      <c r="J4440" s="34">
        <f>CONVERT(INDEX(Clg_StPt_Sch_EZ!$C$4:$I$27,MATCH(Schedules_8760!$C4440,Clg_StPt_Sch_EZ!$B$4:$B$27,0),MATCH(Schedules_8760!$F4440,Clg_StPt_Sch_EZ!$C$3:$I$3,0)),"F","C")</f>
        <v>25.555555555555554</v>
      </c>
      <c r="K4440" s="34">
        <f>CONVERT(INDEX(Clg_StPt_Sch_EZ!$C$31:$I$54,MATCH(Schedules_8760!$C4440,Clg_StPt_Sch_EZ!$B$31:$B$54,0),MATCH(Schedules_8760!$F4440,Clg_StPt_Sch_EZ!$C$30:$I$30,0)),"F","C")</f>
        <v>28.333333333333332</v>
      </c>
      <c r="L4440" s="34">
        <f>CONVERT(INDEX(DHW_StPt_Sch_EZ!$C$4:$I$27,MATCH(Schedules_8760!$C4440,DHW_StPt_Sch_EZ!$B$4:$B$27,0),MATCH(Schedules_8760!$F4440,DHW_StPt_Sch_EZ!$C$3:$I$3,0)),"F","C")</f>
        <v>53.333333333333329</v>
      </c>
      <c r="M4440" s="34">
        <f>CONVERT(INDEX(DHW_StPt_Sch_EZ!$C$31:$I$54,MATCH(Schedules_8760!$C4440,DHW_StPt_Sch_EZ!$B$31:$B$54,0),MATCH(Schedules_8760!$F4440,DHW_StPt_Sch_EZ!$C$30:$I$30,0)),"F","C")</f>
        <v>53.333333333333329</v>
      </c>
      <c r="N4440" s="12"/>
      <c r="O4440" s="12"/>
      <c r="P4440" s="12"/>
    </row>
    <row r="4441" spans="1:16" x14ac:dyDescent="0.25">
      <c r="A4441" s="35">
        <v>4440</v>
      </c>
      <c r="B4441" s="89">
        <v>185.95833333333329</v>
      </c>
      <c r="C4441" s="35">
        <f t="shared" si="345"/>
        <v>24</v>
      </c>
      <c r="D4441" s="35">
        <f t="shared" si="348"/>
        <v>185</v>
      </c>
      <c r="E4441" s="35">
        <f t="shared" si="349"/>
        <v>3</v>
      </c>
      <c r="F4441" s="35" t="str">
        <f t="shared" si="346"/>
        <v>Tuesday</v>
      </c>
      <c r="G4441" s="35">
        <f t="shared" si="347"/>
        <v>7</v>
      </c>
      <c r="H4441" s="34">
        <f>CONVERT(INDEX(Htg_StPt_Sch_EZ!$C$4:$I$27,MATCH(Schedules_8760!$C4441,Htg_StPt_Sch_EZ!$B$4:$B$27,0),MATCH(Schedules_8760!$F4441,Htg_StPt_Sch_EZ!$C$3:$I$3,0)),"F","C")</f>
        <v>20.555555555555554</v>
      </c>
      <c r="I4441" s="34">
        <f>CONVERT(INDEX(Htg_StPt_Sch_EZ!$C$31:$I$54,MATCH(Schedules_8760!$C4441,Htg_StPt_Sch_EZ!$B$31:$B$54,0),MATCH(Schedules_8760!$F4441,Htg_StPt_Sch_EZ!$C$30:$I$30,0)),"F","C")</f>
        <v>19.444444444444443</v>
      </c>
      <c r="J4441" s="34">
        <f>CONVERT(INDEX(Clg_StPt_Sch_EZ!$C$4:$I$27,MATCH(Schedules_8760!$C4441,Clg_StPt_Sch_EZ!$B$4:$B$27,0),MATCH(Schedules_8760!$F4441,Clg_StPt_Sch_EZ!$C$3:$I$3,0)),"F","C")</f>
        <v>25.555555555555554</v>
      </c>
      <c r="K4441" s="34">
        <f>CONVERT(INDEX(Clg_StPt_Sch_EZ!$C$31:$I$54,MATCH(Schedules_8760!$C4441,Clg_StPt_Sch_EZ!$B$31:$B$54,0),MATCH(Schedules_8760!$F4441,Clg_StPt_Sch_EZ!$C$30:$I$30,0)),"F","C")</f>
        <v>28.333333333333332</v>
      </c>
      <c r="L4441" s="34">
        <f>CONVERT(INDEX(DHW_StPt_Sch_EZ!$C$4:$I$27,MATCH(Schedules_8760!$C4441,DHW_StPt_Sch_EZ!$B$4:$B$27,0),MATCH(Schedules_8760!$F4441,DHW_StPt_Sch_EZ!$C$3:$I$3,0)),"F","C")</f>
        <v>53.333333333333329</v>
      </c>
      <c r="M4441" s="34">
        <f>CONVERT(INDEX(DHW_StPt_Sch_EZ!$C$31:$I$54,MATCH(Schedules_8760!$C4441,DHW_StPt_Sch_EZ!$B$31:$B$54,0),MATCH(Schedules_8760!$F4441,DHW_StPt_Sch_EZ!$C$30:$I$30,0)),"F","C")</f>
        <v>53.333333333333329</v>
      </c>
      <c r="N4441" s="12"/>
      <c r="O4441" s="12"/>
      <c r="P4441" s="12"/>
    </row>
    <row r="4442" spans="1:16" x14ac:dyDescent="0.25">
      <c r="A4442" s="35">
        <v>4441</v>
      </c>
      <c r="B4442" s="89">
        <v>186</v>
      </c>
      <c r="C4442" s="35">
        <f t="shared" si="345"/>
        <v>1</v>
      </c>
      <c r="D4442" s="35">
        <f t="shared" si="348"/>
        <v>186</v>
      </c>
      <c r="E4442" s="35">
        <f t="shared" si="349"/>
        <v>4</v>
      </c>
      <c r="F4442" s="35" t="str">
        <f t="shared" si="346"/>
        <v>Wednesday</v>
      </c>
      <c r="G4442" s="35">
        <f t="shared" si="347"/>
        <v>7</v>
      </c>
      <c r="H4442" s="34">
        <f>CONVERT(INDEX(Htg_StPt_Sch_EZ!$C$4:$I$27,MATCH(Schedules_8760!$C4442,Htg_StPt_Sch_EZ!$B$4:$B$27,0),MATCH(Schedules_8760!$F4442,Htg_StPt_Sch_EZ!$C$3:$I$3,0)),"F","C")</f>
        <v>20.555555555555554</v>
      </c>
      <c r="I4442" s="34">
        <f>CONVERT(INDEX(Htg_StPt_Sch_EZ!$C$31:$I$54,MATCH(Schedules_8760!$C4442,Htg_StPt_Sch_EZ!$B$31:$B$54,0),MATCH(Schedules_8760!$F4442,Htg_StPt_Sch_EZ!$C$30:$I$30,0)),"F","C")</f>
        <v>19.444444444444443</v>
      </c>
      <c r="J4442" s="34">
        <f>CONVERT(INDEX(Clg_StPt_Sch_EZ!$C$4:$I$27,MATCH(Schedules_8760!$C4442,Clg_StPt_Sch_EZ!$B$4:$B$27,0),MATCH(Schedules_8760!$F4442,Clg_StPt_Sch_EZ!$C$3:$I$3,0)),"F","C")</f>
        <v>25.555555555555554</v>
      </c>
      <c r="K4442" s="34">
        <f>CONVERT(INDEX(Clg_StPt_Sch_EZ!$C$31:$I$54,MATCH(Schedules_8760!$C4442,Clg_StPt_Sch_EZ!$B$31:$B$54,0),MATCH(Schedules_8760!$F4442,Clg_StPt_Sch_EZ!$C$30:$I$30,0)),"F","C")</f>
        <v>28.333333333333332</v>
      </c>
      <c r="L4442" s="34">
        <f>CONVERT(INDEX(DHW_StPt_Sch_EZ!$C$4:$I$27,MATCH(Schedules_8760!$C4442,DHW_StPt_Sch_EZ!$B$4:$B$27,0),MATCH(Schedules_8760!$F4442,DHW_StPt_Sch_EZ!$C$3:$I$3,0)),"F","C")</f>
        <v>53.333333333333329</v>
      </c>
      <c r="M4442" s="34">
        <f>CONVERT(INDEX(DHW_StPt_Sch_EZ!$C$31:$I$54,MATCH(Schedules_8760!$C4442,DHW_StPt_Sch_EZ!$B$31:$B$54,0),MATCH(Schedules_8760!$F4442,DHW_StPt_Sch_EZ!$C$30:$I$30,0)),"F","C")</f>
        <v>53.333333333333329</v>
      </c>
      <c r="N4442" s="12"/>
      <c r="O4442" s="12"/>
      <c r="P4442" s="12"/>
    </row>
    <row r="4443" spans="1:16" x14ac:dyDescent="0.25">
      <c r="A4443" s="35">
        <v>4442</v>
      </c>
      <c r="B4443" s="89">
        <v>186.04166666666671</v>
      </c>
      <c r="C4443" s="35">
        <f t="shared" si="345"/>
        <v>2</v>
      </c>
      <c r="D4443" s="35">
        <f t="shared" si="348"/>
        <v>186</v>
      </c>
      <c r="E4443" s="35">
        <f t="shared" si="349"/>
        <v>4</v>
      </c>
      <c r="F4443" s="35" t="str">
        <f t="shared" si="346"/>
        <v>Wednesday</v>
      </c>
      <c r="G4443" s="35">
        <f t="shared" si="347"/>
        <v>7</v>
      </c>
      <c r="H4443" s="34">
        <f>CONVERT(INDEX(Htg_StPt_Sch_EZ!$C$4:$I$27,MATCH(Schedules_8760!$C4443,Htg_StPt_Sch_EZ!$B$4:$B$27,0),MATCH(Schedules_8760!$F4443,Htg_StPt_Sch_EZ!$C$3:$I$3,0)),"F","C")</f>
        <v>20.555555555555554</v>
      </c>
      <c r="I4443" s="34">
        <f>CONVERT(INDEX(Htg_StPt_Sch_EZ!$C$31:$I$54,MATCH(Schedules_8760!$C4443,Htg_StPt_Sch_EZ!$B$31:$B$54,0),MATCH(Schedules_8760!$F4443,Htg_StPt_Sch_EZ!$C$30:$I$30,0)),"F","C")</f>
        <v>19.444444444444443</v>
      </c>
      <c r="J4443" s="34">
        <f>CONVERT(INDEX(Clg_StPt_Sch_EZ!$C$4:$I$27,MATCH(Schedules_8760!$C4443,Clg_StPt_Sch_EZ!$B$4:$B$27,0),MATCH(Schedules_8760!$F4443,Clg_StPt_Sch_EZ!$C$3:$I$3,0)),"F","C")</f>
        <v>25.555555555555554</v>
      </c>
      <c r="K4443" s="34">
        <f>CONVERT(INDEX(Clg_StPt_Sch_EZ!$C$31:$I$54,MATCH(Schedules_8760!$C4443,Clg_StPt_Sch_EZ!$B$31:$B$54,0),MATCH(Schedules_8760!$F4443,Clg_StPt_Sch_EZ!$C$30:$I$30,0)),"F","C")</f>
        <v>28.333333333333332</v>
      </c>
      <c r="L4443" s="34">
        <f>CONVERT(INDEX(DHW_StPt_Sch_EZ!$C$4:$I$27,MATCH(Schedules_8760!$C4443,DHW_StPt_Sch_EZ!$B$4:$B$27,0),MATCH(Schedules_8760!$F4443,DHW_StPt_Sch_EZ!$C$3:$I$3,0)),"F","C")</f>
        <v>53.333333333333329</v>
      </c>
      <c r="M4443" s="34">
        <f>CONVERT(INDEX(DHW_StPt_Sch_EZ!$C$31:$I$54,MATCH(Schedules_8760!$C4443,DHW_StPt_Sch_EZ!$B$31:$B$54,0),MATCH(Schedules_8760!$F4443,DHW_StPt_Sch_EZ!$C$30:$I$30,0)),"F","C")</f>
        <v>53.333333333333329</v>
      </c>
      <c r="N4443" s="12"/>
      <c r="O4443" s="12"/>
      <c r="P4443" s="12"/>
    </row>
    <row r="4444" spans="1:16" x14ac:dyDescent="0.25">
      <c r="A4444" s="35">
        <v>4443</v>
      </c>
      <c r="B4444" s="89">
        <v>186.08333333333329</v>
      </c>
      <c r="C4444" s="35">
        <f t="shared" si="345"/>
        <v>3</v>
      </c>
      <c r="D4444" s="35">
        <f t="shared" si="348"/>
        <v>186</v>
      </c>
      <c r="E4444" s="35">
        <f t="shared" si="349"/>
        <v>4</v>
      </c>
      <c r="F4444" s="35" t="str">
        <f t="shared" si="346"/>
        <v>Wednesday</v>
      </c>
      <c r="G4444" s="35">
        <f t="shared" si="347"/>
        <v>7</v>
      </c>
      <c r="H4444" s="34">
        <f>CONVERT(INDEX(Htg_StPt_Sch_EZ!$C$4:$I$27,MATCH(Schedules_8760!$C4444,Htg_StPt_Sch_EZ!$B$4:$B$27,0),MATCH(Schedules_8760!$F4444,Htg_StPt_Sch_EZ!$C$3:$I$3,0)),"F","C")</f>
        <v>20.555555555555554</v>
      </c>
      <c r="I4444" s="34">
        <f>CONVERT(INDEX(Htg_StPt_Sch_EZ!$C$31:$I$54,MATCH(Schedules_8760!$C4444,Htg_StPt_Sch_EZ!$B$31:$B$54,0),MATCH(Schedules_8760!$F4444,Htg_StPt_Sch_EZ!$C$30:$I$30,0)),"F","C")</f>
        <v>19.444444444444443</v>
      </c>
      <c r="J4444" s="34">
        <f>CONVERT(INDEX(Clg_StPt_Sch_EZ!$C$4:$I$27,MATCH(Schedules_8760!$C4444,Clg_StPt_Sch_EZ!$B$4:$B$27,0),MATCH(Schedules_8760!$F4444,Clg_StPt_Sch_EZ!$C$3:$I$3,0)),"F","C")</f>
        <v>25.555555555555554</v>
      </c>
      <c r="K4444" s="34">
        <f>CONVERT(INDEX(Clg_StPt_Sch_EZ!$C$31:$I$54,MATCH(Schedules_8760!$C4444,Clg_StPt_Sch_EZ!$B$31:$B$54,0),MATCH(Schedules_8760!$F4444,Clg_StPt_Sch_EZ!$C$30:$I$30,0)),"F","C")</f>
        <v>28.333333333333332</v>
      </c>
      <c r="L4444" s="34">
        <f>CONVERT(INDEX(DHW_StPt_Sch_EZ!$C$4:$I$27,MATCH(Schedules_8760!$C4444,DHW_StPt_Sch_EZ!$B$4:$B$27,0),MATCH(Schedules_8760!$F4444,DHW_StPt_Sch_EZ!$C$3:$I$3,0)),"F","C")</f>
        <v>53.333333333333329</v>
      </c>
      <c r="M4444" s="34">
        <f>CONVERT(INDEX(DHW_StPt_Sch_EZ!$C$31:$I$54,MATCH(Schedules_8760!$C4444,DHW_StPt_Sch_EZ!$B$31:$B$54,0),MATCH(Schedules_8760!$F4444,DHW_StPt_Sch_EZ!$C$30:$I$30,0)),"F","C")</f>
        <v>53.333333333333329</v>
      </c>
      <c r="N4444" s="12"/>
      <c r="O4444" s="12"/>
      <c r="P4444" s="12"/>
    </row>
    <row r="4445" spans="1:16" x14ac:dyDescent="0.25">
      <c r="A4445" s="35">
        <v>4444</v>
      </c>
      <c r="B4445" s="89">
        <v>186.125</v>
      </c>
      <c r="C4445" s="35">
        <f t="shared" si="345"/>
        <v>4</v>
      </c>
      <c r="D4445" s="35">
        <f t="shared" si="348"/>
        <v>186</v>
      </c>
      <c r="E4445" s="35">
        <f t="shared" si="349"/>
        <v>4</v>
      </c>
      <c r="F4445" s="35" t="str">
        <f t="shared" si="346"/>
        <v>Wednesday</v>
      </c>
      <c r="G4445" s="35">
        <f t="shared" si="347"/>
        <v>7</v>
      </c>
      <c r="H4445" s="34">
        <f>CONVERT(INDEX(Htg_StPt_Sch_EZ!$C$4:$I$27,MATCH(Schedules_8760!$C4445,Htg_StPt_Sch_EZ!$B$4:$B$27,0),MATCH(Schedules_8760!$F4445,Htg_StPt_Sch_EZ!$C$3:$I$3,0)),"F","C")</f>
        <v>20.555555555555554</v>
      </c>
      <c r="I4445" s="34">
        <f>CONVERT(INDEX(Htg_StPt_Sch_EZ!$C$31:$I$54,MATCH(Schedules_8760!$C4445,Htg_StPt_Sch_EZ!$B$31:$B$54,0),MATCH(Schedules_8760!$F4445,Htg_StPt_Sch_EZ!$C$30:$I$30,0)),"F","C")</f>
        <v>19.444444444444443</v>
      </c>
      <c r="J4445" s="34">
        <f>CONVERT(INDEX(Clg_StPt_Sch_EZ!$C$4:$I$27,MATCH(Schedules_8760!$C4445,Clg_StPt_Sch_EZ!$B$4:$B$27,0),MATCH(Schedules_8760!$F4445,Clg_StPt_Sch_EZ!$C$3:$I$3,0)),"F","C")</f>
        <v>25.555555555555554</v>
      </c>
      <c r="K4445" s="34">
        <f>CONVERT(INDEX(Clg_StPt_Sch_EZ!$C$31:$I$54,MATCH(Schedules_8760!$C4445,Clg_StPt_Sch_EZ!$B$31:$B$54,0),MATCH(Schedules_8760!$F4445,Clg_StPt_Sch_EZ!$C$30:$I$30,0)),"F","C")</f>
        <v>28.333333333333332</v>
      </c>
      <c r="L4445" s="34">
        <f>CONVERT(INDEX(DHW_StPt_Sch_EZ!$C$4:$I$27,MATCH(Schedules_8760!$C4445,DHW_StPt_Sch_EZ!$B$4:$B$27,0),MATCH(Schedules_8760!$F4445,DHW_StPt_Sch_EZ!$C$3:$I$3,0)),"F","C")</f>
        <v>53.333333333333329</v>
      </c>
      <c r="M4445" s="34">
        <f>CONVERT(INDEX(DHW_StPt_Sch_EZ!$C$31:$I$54,MATCH(Schedules_8760!$C4445,DHW_StPt_Sch_EZ!$B$31:$B$54,0),MATCH(Schedules_8760!$F4445,DHW_StPt_Sch_EZ!$C$30:$I$30,0)),"F","C")</f>
        <v>53.333333333333329</v>
      </c>
      <c r="N4445" s="12"/>
      <c r="O4445" s="12"/>
      <c r="P4445" s="12"/>
    </row>
    <row r="4446" spans="1:16" x14ac:dyDescent="0.25">
      <c r="A4446" s="35">
        <v>4445</v>
      </c>
      <c r="B4446" s="89">
        <v>186.16666666666671</v>
      </c>
      <c r="C4446" s="35">
        <f t="shared" si="345"/>
        <v>5</v>
      </c>
      <c r="D4446" s="35">
        <f t="shared" si="348"/>
        <v>186</v>
      </c>
      <c r="E4446" s="35">
        <f t="shared" si="349"/>
        <v>4</v>
      </c>
      <c r="F4446" s="35" t="str">
        <f t="shared" si="346"/>
        <v>Wednesday</v>
      </c>
      <c r="G4446" s="35">
        <f t="shared" si="347"/>
        <v>7</v>
      </c>
      <c r="H4446" s="34">
        <f>CONVERT(INDEX(Htg_StPt_Sch_EZ!$C$4:$I$27,MATCH(Schedules_8760!$C4446,Htg_StPt_Sch_EZ!$B$4:$B$27,0),MATCH(Schedules_8760!$F4446,Htg_StPt_Sch_EZ!$C$3:$I$3,0)),"F","C")</f>
        <v>20.555555555555554</v>
      </c>
      <c r="I4446" s="34">
        <f>CONVERT(INDEX(Htg_StPt_Sch_EZ!$C$31:$I$54,MATCH(Schedules_8760!$C4446,Htg_StPt_Sch_EZ!$B$31:$B$54,0),MATCH(Schedules_8760!$F4446,Htg_StPt_Sch_EZ!$C$30:$I$30,0)),"F","C")</f>
        <v>19.444444444444443</v>
      </c>
      <c r="J4446" s="34">
        <f>CONVERT(INDEX(Clg_StPt_Sch_EZ!$C$4:$I$27,MATCH(Schedules_8760!$C4446,Clg_StPt_Sch_EZ!$B$4:$B$27,0),MATCH(Schedules_8760!$F4446,Clg_StPt_Sch_EZ!$C$3:$I$3,0)),"F","C")</f>
        <v>25.555555555555554</v>
      </c>
      <c r="K4446" s="34">
        <f>CONVERT(INDEX(Clg_StPt_Sch_EZ!$C$31:$I$54,MATCH(Schedules_8760!$C4446,Clg_StPt_Sch_EZ!$B$31:$B$54,0),MATCH(Schedules_8760!$F4446,Clg_StPt_Sch_EZ!$C$30:$I$30,0)),"F","C")</f>
        <v>28.333333333333332</v>
      </c>
      <c r="L4446" s="34">
        <f>CONVERT(INDEX(DHW_StPt_Sch_EZ!$C$4:$I$27,MATCH(Schedules_8760!$C4446,DHW_StPt_Sch_EZ!$B$4:$B$27,0),MATCH(Schedules_8760!$F4446,DHW_StPt_Sch_EZ!$C$3:$I$3,0)),"F","C")</f>
        <v>53.333333333333329</v>
      </c>
      <c r="M4446" s="34">
        <f>CONVERT(INDEX(DHW_StPt_Sch_EZ!$C$31:$I$54,MATCH(Schedules_8760!$C4446,DHW_StPt_Sch_EZ!$B$31:$B$54,0),MATCH(Schedules_8760!$F4446,DHW_StPt_Sch_EZ!$C$30:$I$30,0)),"F","C")</f>
        <v>53.333333333333329</v>
      </c>
      <c r="N4446" s="12"/>
      <c r="O4446" s="12"/>
      <c r="P4446" s="12"/>
    </row>
    <row r="4447" spans="1:16" x14ac:dyDescent="0.25">
      <c r="A4447" s="35">
        <v>4446</v>
      </c>
      <c r="B4447" s="89">
        <v>186.20833333333329</v>
      </c>
      <c r="C4447" s="35">
        <f t="shared" si="345"/>
        <v>6</v>
      </c>
      <c r="D4447" s="35">
        <f t="shared" si="348"/>
        <v>186</v>
      </c>
      <c r="E4447" s="35">
        <f t="shared" si="349"/>
        <v>4</v>
      </c>
      <c r="F4447" s="35" t="str">
        <f t="shared" si="346"/>
        <v>Wednesday</v>
      </c>
      <c r="G4447" s="35">
        <f t="shared" si="347"/>
        <v>7</v>
      </c>
      <c r="H4447" s="34">
        <f>CONVERT(INDEX(Htg_StPt_Sch_EZ!$C$4:$I$27,MATCH(Schedules_8760!$C4447,Htg_StPt_Sch_EZ!$B$4:$B$27,0),MATCH(Schedules_8760!$F4447,Htg_StPt_Sch_EZ!$C$3:$I$3,0)),"F","C")</f>
        <v>20.555555555555554</v>
      </c>
      <c r="I4447" s="34">
        <f>CONVERT(INDEX(Htg_StPt_Sch_EZ!$C$31:$I$54,MATCH(Schedules_8760!$C4447,Htg_StPt_Sch_EZ!$B$31:$B$54,0),MATCH(Schedules_8760!$F4447,Htg_StPt_Sch_EZ!$C$30:$I$30,0)),"F","C")</f>
        <v>19.444444444444443</v>
      </c>
      <c r="J4447" s="34">
        <f>CONVERT(INDEX(Clg_StPt_Sch_EZ!$C$4:$I$27,MATCH(Schedules_8760!$C4447,Clg_StPt_Sch_EZ!$B$4:$B$27,0),MATCH(Schedules_8760!$F4447,Clg_StPt_Sch_EZ!$C$3:$I$3,0)),"F","C")</f>
        <v>25.555555555555554</v>
      </c>
      <c r="K4447" s="34">
        <f>CONVERT(INDEX(Clg_StPt_Sch_EZ!$C$31:$I$54,MATCH(Schedules_8760!$C4447,Clg_StPt_Sch_EZ!$B$31:$B$54,0),MATCH(Schedules_8760!$F4447,Clg_StPt_Sch_EZ!$C$30:$I$30,0)),"F","C")</f>
        <v>28.333333333333332</v>
      </c>
      <c r="L4447" s="34">
        <f>CONVERT(INDEX(DHW_StPt_Sch_EZ!$C$4:$I$27,MATCH(Schedules_8760!$C4447,DHW_StPt_Sch_EZ!$B$4:$B$27,0),MATCH(Schedules_8760!$F4447,DHW_StPt_Sch_EZ!$C$3:$I$3,0)),"F","C")</f>
        <v>53.333333333333329</v>
      </c>
      <c r="M4447" s="34">
        <f>CONVERT(INDEX(DHW_StPt_Sch_EZ!$C$31:$I$54,MATCH(Schedules_8760!$C4447,DHW_StPt_Sch_EZ!$B$31:$B$54,0),MATCH(Schedules_8760!$F4447,DHW_StPt_Sch_EZ!$C$30:$I$30,0)),"F","C")</f>
        <v>53.333333333333329</v>
      </c>
      <c r="N4447" s="12"/>
      <c r="O4447" s="12"/>
      <c r="P4447" s="12"/>
    </row>
    <row r="4448" spans="1:16" x14ac:dyDescent="0.25">
      <c r="A4448" s="35">
        <v>4447</v>
      </c>
      <c r="B4448" s="89">
        <v>186.25</v>
      </c>
      <c r="C4448" s="35">
        <f t="shared" si="345"/>
        <v>7</v>
      </c>
      <c r="D4448" s="35">
        <f t="shared" si="348"/>
        <v>186</v>
      </c>
      <c r="E4448" s="35">
        <f t="shared" si="349"/>
        <v>4</v>
      </c>
      <c r="F4448" s="35" t="str">
        <f t="shared" si="346"/>
        <v>Wednesday</v>
      </c>
      <c r="G4448" s="35">
        <f t="shared" si="347"/>
        <v>7</v>
      </c>
      <c r="H4448" s="34">
        <f>CONVERT(INDEX(Htg_StPt_Sch_EZ!$C$4:$I$27,MATCH(Schedules_8760!$C4448,Htg_StPt_Sch_EZ!$B$4:$B$27,0),MATCH(Schedules_8760!$F4448,Htg_StPt_Sch_EZ!$C$3:$I$3,0)),"F","C")</f>
        <v>20.555555555555554</v>
      </c>
      <c r="I4448" s="34">
        <f>CONVERT(INDEX(Htg_StPt_Sch_EZ!$C$31:$I$54,MATCH(Schedules_8760!$C4448,Htg_StPt_Sch_EZ!$B$31:$B$54,0),MATCH(Schedules_8760!$F4448,Htg_StPt_Sch_EZ!$C$30:$I$30,0)),"F","C")</f>
        <v>19.444444444444443</v>
      </c>
      <c r="J4448" s="34">
        <f>CONVERT(INDEX(Clg_StPt_Sch_EZ!$C$4:$I$27,MATCH(Schedules_8760!$C4448,Clg_StPt_Sch_EZ!$B$4:$B$27,0),MATCH(Schedules_8760!$F4448,Clg_StPt_Sch_EZ!$C$3:$I$3,0)),"F","C")</f>
        <v>25.555555555555554</v>
      </c>
      <c r="K4448" s="34">
        <f>CONVERT(INDEX(Clg_StPt_Sch_EZ!$C$31:$I$54,MATCH(Schedules_8760!$C4448,Clg_StPt_Sch_EZ!$B$31:$B$54,0),MATCH(Schedules_8760!$F4448,Clg_StPt_Sch_EZ!$C$30:$I$30,0)),"F","C")</f>
        <v>28.333333333333332</v>
      </c>
      <c r="L4448" s="34">
        <f>CONVERT(INDEX(DHW_StPt_Sch_EZ!$C$4:$I$27,MATCH(Schedules_8760!$C4448,DHW_StPt_Sch_EZ!$B$4:$B$27,0),MATCH(Schedules_8760!$F4448,DHW_StPt_Sch_EZ!$C$3:$I$3,0)),"F","C")</f>
        <v>53.333333333333329</v>
      </c>
      <c r="M4448" s="34">
        <f>CONVERT(INDEX(DHW_StPt_Sch_EZ!$C$31:$I$54,MATCH(Schedules_8760!$C4448,DHW_StPt_Sch_EZ!$B$31:$B$54,0),MATCH(Schedules_8760!$F4448,DHW_StPt_Sch_EZ!$C$30:$I$30,0)),"F","C")</f>
        <v>53.333333333333329</v>
      </c>
      <c r="N4448" s="12"/>
      <c r="O4448" s="12"/>
      <c r="P4448" s="12"/>
    </row>
    <row r="4449" spans="1:16" x14ac:dyDescent="0.25">
      <c r="A4449" s="35">
        <v>4448</v>
      </c>
      <c r="B4449" s="89">
        <v>186.29166666666671</v>
      </c>
      <c r="C4449" s="35">
        <f t="shared" si="345"/>
        <v>8</v>
      </c>
      <c r="D4449" s="35">
        <f t="shared" si="348"/>
        <v>186</v>
      </c>
      <c r="E4449" s="35">
        <f t="shared" si="349"/>
        <v>4</v>
      </c>
      <c r="F4449" s="35" t="str">
        <f t="shared" si="346"/>
        <v>Wednesday</v>
      </c>
      <c r="G4449" s="35">
        <f t="shared" si="347"/>
        <v>7</v>
      </c>
      <c r="H4449" s="34">
        <f>CONVERT(INDEX(Htg_StPt_Sch_EZ!$C$4:$I$27,MATCH(Schedules_8760!$C4449,Htg_StPt_Sch_EZ!$B$4:$B$27,0),MATCH(Schedules_8760!$F4449,Htg_StPt_Sch_EZ!$C$3:$I$3,0)),"F","C")</f>
        <v>20.555555555555554</v>
      </c>
      <c r="I4449" s="34">
        <f>CONVERT(INDEX(Htg_StPt_Sch_EZ!$C$31:$I$54,MATCH(Schedules_8760!$C4449,Htg_StPt_Sch_EZ!$B$31:$B$54,0),MATCH(Schedules_8760!$F4449,Htg_StPt_Sch_EZ!$C$30:$I$30,0)),"F","C")</f>
        <v>19.444444444444443</v>
      </c>
      <c r="J4449" s="34">
        <f>CONVERT(INDEX(Clg_StPt_Sch_EZ!$C$4:$I$27,MATCH(Schedules_8760!$C4449,Clg_StPt_Sch_EZ!$B$4:$B$27,0),MATCH(Schedules_8760!$F4449,Clg_StPt_Sch_EZ!$C$3:$I$3,0)),"F","C")</f>
        <v>25.555555555555554</v>
      </c>
      <c r="K4449" s="34">
        <f>CONVERT(INDEX(Clg_StPt_Sch_EZ!$C$31:$I$54,MATCH(Schedules_8760!$C4449,Clg_StPt_Sch_EZ!$B$31:$B$54,0),MATCH(Schedules_8760!$F4449,Clg_StPt_Sch_EZ!$C$30:$I$30,0)),"F","C")</f>
        <v>25</v>
      </c>
      <c r="L4449" s="34">
        <f>CONVERT(INDEX(DHW_StPt_Sch_EZ!$C$4:$I$27,MATCH(Schedules_8760!$C4449,DHW_StPt_Sch_EZ!$B$4:$B$27,0),MATCH(Schedules_8760!$F4449,DHW_StPt_Sch_EZ!$C$3:$I$3,0)),"F","C")</f>
        <v>53.333333333333329</v>
      </c>
      <c r="M4449" s="34">
        <f>CONVERT(INDEX(DHW_StPt_Sch_EZ!$C$31:$I$54,MATCH(Schedules_8760!$C4449,DHW_StPt_Sch_EZ!$B$31:$B$54,0),MATCH(Schedules_8760!$F4449,DHW_StPt_Sch_EZ!$C$30:$I$30,0)),"F","C")</f>
        <v>53.333333333333329</v>
      </c>
      <c r="N4449" s="12"/>
      <c r="O4449" s="12"/>
      <c r="P4449" s="12"/>
    </row>
    <row r="4450" spans="1:16" x14ac:dyDescent="0.25">
      <c r="A4450" s="35">
        <v>4449</v>
      </c>
      <c r="B4450" s="89">
        <v>186.33333333333329</v>
      </c>
      <c r="C4450" s="35">
        <f t="shared" si="345"/>
        <v>9</v>
      </c>
      <c r="D4450" s="35">
        <f t="shared" si="348"/>
        <v>186</v>
      </c>
      <c r="E4450" s="35">
        <f t="shared" si="349"/>
        <v>4</v>
      </c>
      <c r="F4450" s="35" t="str">
        <f t="shared" si="346"/>
        <v>Wednesday</v>
      </c>
      <c r="G4450" s="35">
        <f t="shared" si="347"/>
        <v>7</v>
      </c>
      <c r="H4450" s="34">
        <f>CONVERT(INDEX(Htg_StPt_Sch_EZ!$C$4:$I$27,MATCH(Schedules_8760!$C4450,Htg_StPt_Sch_EZ!$B$4:$B$27,0),MATCH(Schedules_8760!$F4450,Htg_StPt_Sch_EZ!$C$3:$I$3,0)),"F","C")</f>
        <v>20.555555555555554</v>
      </c>
      <c r="I4450" s="34">
        <f>CONVERT(INDEX(Htg_StPt_Sch_EZ!$C$31:$I$54,MATCH(Schedules_8760!$C4450,Htg_StPt_Sch_EZ!$B$31:$B$54,0),MATCH(Schedules_8760!$F4450,Htg_StPt_Sch_EZ!$C$30:$I$30,0)),"F","C")</f>
        <v>19.444444444444443</v>
      </c>
      <c r="J4450" s="34">
        <f>CONVERT(INDEX(Clg_StPt_Sch_EZ!$C$4:$I$27,MATCH(Schedules_8760!$C4450,Clg_StPt_Sch_EZ!$B$4:$B$27,0),MATCH(Schedules_8760!$F4450,Clg_StPt_Sch_EZ!$C$3:$I$3,0)),"F","C")</f>
        <v>25.555555555555554</v>
      </c>
      <c r="K4450" s="34">
        <f>CONVERT(INDEX(Clg_StPt_Sch_EZ!$C$31:$I$54,MATCH(Schedules_8760!$C4450,Clg_StPt_Sch_EZ!$B$31:$B$54,0),MATCH(Schedules_8760!$F4450,Clg_StPt_Sch_EZ!$C$30:$I$30,0)),"F","C")</f>
        <v>25</v>
      </c>
      <c r="L4450" s="34">
        <f>CONVERT(INDEX(DHW_StPt_Sch_EZ!$C$4:$I$27,MATCH(Schedules_8760!$C4450,DHW_StPt_Sch_EZ!$B$4:$B$27,0),MATCH(Schedules_8760!$F4450,DHW_StPt_Sch_EZ!$C$3:$I$3,0)),"F","C")</f>
        <v>53.333333333333329</v>
      </c>
      <c r="M4450" s="34">
        <f>CONVERT(INDEX(DHW_StPt_Sch_EZ!$C$31:$I$54,MATCH(Schedules_8760!$C4450,DHW_StPt_Sch_EZ!$B$31:$B$54,0),MATCH(Schedules_8760!$F4450,DHW_StPt_Sch_EZ!$C$30:$I$30,0)),"F","C")</f>
        <v>53.333333333333329</v>
      </c>
      <c r="N4450" s="12"/>
      <c r="O4450" s="12"/>
      <c r="P4450" s="12"/>
    </row>
    <row r="4451" spans="1:16" x14ac:dyDescent="0.25">
      <c r="A4451" s="35">
        <v>4450</v>
      </c>
      <c r="B4451" s="89">
        <v>186.375</v>
      </c>
      <c r="C4451" s="35">
        <f t="shared" si="345"/>
        <v>10</v>
      </c>
      <c r="D4451" s="35">
        <f t="shared" si="348"/>
        <v>186</v>
      </c>
      <c r="E4451" s="35">
        <f t="shared" si="349"/>
        <v>4</v>
      </c>
      <c r="F4451" s="35" t="str">
        <f t="shared" si="346"/>
        <v>Wednesday</v>
      </c>
      <c r="G4451" s="35">
        <f t="shared" si="347"/>
        <v>7</v>
      </c>
      <c r="H4451" s="34">
        <f>CONVERT(INDEX(Htg_StPt_Sch_EZ!$C$4:$I$27,MATCH(Schedules_8760!$C4451,Htg_StPt_Sch_EZ!$B$4:$B$27,0),MATCH(Schedules_8760!$F4451,Htg_StPt_Sch_EZ!$C$3:$I$3,0)),"F","C")</f>
        <v>20.555555555555554</v>
      </c>
      <c r="I4451" s="34">
        <f>CONVERT(INDEX(Htg_StPt_Sch_EZ!$C$31:$I$54,MATCH(Schedules_8760!$C4451,Htg_StPt_Sch_EZ!$B$31:$B$54,0),MATCH(Schedules_8760!$F4451,Htg_StPt_Sch_EZ!$C$30:$I$30,0)),"F","C")</f>
        <v>19.444444444444443</v>
      </c>
      <c r="J4451" s="34">
        <f>CONVERT(INDEX(Clg_StPt_Sch_EZ!$C$4:$I$27,MATCH(Schedules_8760!$C4451,Clg_StPt_Sch_EZ!$B$4:$B$27,0),MATCH(Schedules_8760!$F4451,Clg_StPt_Sch_EZ!$C$3:$I$3,0)),"F","C")</f>
        <v>25.555555555555554</v>
      </c>
      <c r="K4451" s="34">
        <f>CONVERT(INDEX(Clg_StPt_Sch_EZ!$C$31:$I$54,MATCH(Schedules_8760!$C4451,Clg_StPt_Sch_EZ!$B$31:$B$54,0),MATCH(Schedules_8760!$F4451,Clg_StPt_Sch_EZ!$C$30:$I$30,0)),"F","C")</f>
        <v>25</v>
      </c>
      <c r="L4451" s="34">
        <f>CONVERT(INDEX(DHW_StPt_Sch_EZ!$C$4:$I$27,MATCH(Schedules_8760!$C4451,DHW_StPt_Sch_EZ!$B$4:$B$27,0),MATCH(Schedules_8760!$F4451,DHW_StPt_Sch_EZ!$C$3:$I$3,0)),"F","C")</f>
        <v>53.333333333333329</v>
      </c>
      <c r="M4451" s="34">
        <f>CONVERT(INDEX(DHW_StPt_Sch_EZ!$C$31:$I$54,MATCH(Schedules_8760!$C4451,DHW_StPt_Sch_EZ!$B$31:$B$54,0),MATCH(Schedules_8760!$F4451,DHW_StPt_Sch_EZ!$C$30:$I$30,0)),"F","C")</f>
        <v>53.333333333333329</v>
      </c>
      <c r="N4451" s="12"/>
      <c r="O4451" s="12"/>
      <c r="P4451" s="12"/>
    </row>
    <row r="4452" spans="1:16" x14ac:dyDescent="0.25">
      <c r="A4452" s="35">
        <v>4451</v>
      </c>
      <c r="B4452" s="89">
        <v>186.41666666666671</v>
      </c>
      <c r="C4452" s="35">
        <f t="shared" si="345"/>
        <v>11</v>
      </c>
      <c r="D4452" s="35">
        <f t="shared" si="348"/>
        <v>186</v>
      </c>
      <c r="E4452" s="35">
        <f t="shared" si="349"/>
        <v>4</v>
      </c>
      <c r="F4452" s="35" t="str">
        <f t="shared" si="346"/>
        <v>Wednesday</v>
      </c>
      <c r="G4452" s="35">
        <f t="shared" si="347"/>
        <v>7</v>
      </c>
      <c r="H4452" s="34">
        <f>CONVERT(INDEX(Htg_StPt_Sch_EZ!$C$4:$I$27,MATCH(Schedules_8760!$C4452,Htg_StPt_Sch_EZ!$B$4:$B$27,0),MATCH(Schedules_8760!$F4452,Htg_StPt_Sch_EZ!$C$3:$I$3,0)),"F","C")</f>
        <v>20.555555555555554</v>
      </c>
      <c r="I4452" s="34">
        <f>CONVERT(INDEX(Htg_StPt_Sch_EZ!$C$31:$I$54,MATCH(Schedules_8760!$C4452,Htg_StPt_Sch_EZ!$B$31:$B$54,0),MATCH(Schedules_8760!$F4452,Htg_StPt_Sch_EZ!$C$30:$I$30,0)),"F","C")</f>
        <v>19.444444444444443</v>
      </c>
      <c r="J4452" s="34">
        <f>CONVERT(INDEX(Clg_StPt_Sch_EZ!$C$4:$I$27,MATCH(Schedules_8760!$C4452,Clg_StPt_Sch_EZ!$B$4:$B$27,0),MATCH(Schedules_8760!$F4452,Clg_StPt_Sch_EZ!$C$3:$I$3,0)),"F","C")</f>
        <v>25.555555555555554</v>
      </c>
      <c r="K4452" s="34">
        <f>CONVERT(INDEX(Clg_StPt_Sch_EZ!$C$31:$I$54,MATCH(Schedules_8760!$C4452,Clg_StPt_Sch_EZ!$B$31:$B$54,0),MATCH(Schedules_8760!$F4452,Clg_StPt_Sch_EZ!$C$30:$I$30,0)),"F","C")</f>
        <v>25</v>
      </c>
      <c r="L4452" s="34">
        <f>CONVERT(INDEX(DHW_StPt_Sch_EZ!$C$4:$I$27,MATCH(Schedules_8760!$C4452,DHW_StPt_Sch_EZ!$B$4:$B$27,0),MATCH(Schedules_8760!$F4452,DHW_StPt_Sch_EZ!$C$3:$I$3,0)),"F","C")</f>
        <v>53.333333333333329</v>
      </c>
      <c r="M4452" s="34">
        <f>CONVERT(INDEX(DHW_StPt_Sch_EZ!$C$31:$I$54,MATCH(Schedules_8760!$C4452,DHW_StPt_Sch_EZ!$B$31:$B$54,0),MATCH(Schedules_8760!$F4452,DHW_StPt_Sch_EZ!$C$30:$I$30,0)),"F","C")</f>
        <v>53.333333333333329</v>
      </c>
      <c r="N4452" s="12"/>
      <c r="O4452" s="12"/>
      <c r="P4452" s="12"/>
    </row>
    <row r="4453" spans="1:16" x14ac:dyDescent="0.25">
      <c r="A4453" s="35">
        <v>4452</v>
      </c>
      <c r="B4453" s="89">
        <v>186.45833333333329</v>
      </c>
      <c r="C4453" s="35">
        <f t="shared" si="345"/>
        <v>12</v>
      </c>
      <c r="D4453" s="35">
        <f t="shared" si="348"/>
        <v>186</v>
      </c>
      <c r="E4453" s="35">
        <f t="shared" si="349"/>
        <v>4</v>
      </c>
      <c r="F4453" s="35" t="str">
        <f t="shared" si="346"/>
        <v>Wednesday</v>
      </c>
      <c r="G4453" s="35">
        <f t="shared" si="347"/>
        <v>7</v>
      </c>
      <c r="H4453" s="34">
        <f>CONVERT(INDEX(Htg_StPt_Sch_EZ!$C$4:$I$27,MATCH(Schedules_8760!$C4453,Htg_StPt_Sch_EZ!$B$4:$B$27,0),MATCH(Schedules_8760!$F4453,Htg_StPt_Sch_EZ!$C$3:$I$3,0)),"F","C")</f>
        <v>20.555555555555554</v>
      </c>
      <c r="I4453" s="34">
        <f>CONVERT(INDEX(Htg_StPt_Sch_EZ!$C$31:$I$54,MATCH(Schedules_8760!$C4453,Htg_StPt_Sch_EZ!$B$31:$B$54,0),MATCH(Schedules_8760!$F4453,Htg_StPt_Sch_EZ!$C$30:$I$30,0)),"F","C")</f>
        <v>19.444444444444443</v>
      </c>
      <c r="J4453" s="34">
        <f>CONVERT(INDEX(Clg_StPt_Sch_EZ!$C$4:$I$27,MATCH(Schedules_8760!$C4453,Clg_StPt_Sch_EZ!$B$4:$B$27,0),MATCH(Schedules_8760!$F4453,Clg_StPt_Sch_EZ!$C$3:$I$3,0)),"F","C")</f>
        <v>25.555555555555554</v>
      </c>
      <c r="K4453" s="34">
        <f>CONVERT(INDEX(Clg_StPt_Sch_EZ!$C$31:$I$54,MATCH(Schedules_8760!$C4453,Clg_StPt_Sch_EZ!$B$31:$B$54,0),MATCH(Schedules_8760!$F4453,Clg_StPt_Sch_EZ!$C$30:$I$30,0)),"F","C")</f>
        <v>25</v>
      </c>
      <c r="L4453" s="34">
        <f>CONVERT(INDEX(DHW_StPt_Sch_EZ!$C$4:$I$27,MATCH(Schedules_8760!$C4453,DHW_StPt_Sch_EZ!$B$4:$B$27,0),MATCH(Schedules_8760!$F4453,DHW_StPt_Sch_EZ!$C$3:$I$3,0)),"F","C")</f>
        <v>53.333333333333329</v>
      </c>
      <c r="M4453" s="34">
        <f>CONVERT(INDEX(DHW_StPt_Sch_EZ!$C$31:$I$54,MATCH(Schedules_8760!$C4453,DHW_StPt_Sch_EZ!$B$31:$B$54,0),MATCH(Schedules_8760!$F4453,DHW_StPt_Sch_EZ!$C$30:$I$30,0)),"F","C")</f>
        <v>53.333333333333329</v>
      </c>
      <c r="N4453" s="12"/>
      <c r="O4453" s="12"/>
      <c r="P4453" s="12"/>
    </row>
    <row r="4454" spans="1:16" x14ac:dyDescent="0.25">
      <c r="A4454" s="35">
        <v>4453</v>
      </c>
      <c r="B4454" s="89">
        <v>186.5</v>
      </c>
      <c r="C4454" s="35">
        <f t="shared" si="345"/>
        <v>13</v>
      </c>
      <c r="D4454" s="35">
        <f t="shared" si="348"/>
        <v>186</v>
      </c>
      <c r="E4454" s="35">
        <f t="shared" si="349"/>
        <v>4</v>
      </c>
      <c r="F4454" s="35" t="str">
        <f t="shared" si="346"/>
        <v>Wednesday</v>
      </c>
      <c r="G4454" s="35">
        <f t="shared" si="347"/>
        <v>7</v>
      </c>
      <c r="H4454" s="34">
        <f>CONVERT(INDEX(Htg_StPt_Sch_EZ!$C$4:$I$27,MATCH(Schedules_8760!$C4454,Htg_StPt_Sch_EZ!$B$4:$B$27,0),MATCH(Schedules_8760!$F4454,Htg_StPt_Sch_EZ!$C$3:$I$3,0)),"F","C")</f>
        <v>20.555555555555554</v>
      </c>
      <c r="I4454" s="34">
        <f>CONVERT(INDEX(Htg_StPt_Sch_EZ!$C$31:$I$54,MATCH(Schedules_8760!$C4454,Htg_StPt_Sch_EZ!$B$31:$B$54,0),MATCH(Schedules_8760!$F4454,Htg_StPt_Sch_EZ!$C$30:$I$30,0)),"F","C")</f>
        <v>19.444444444444443</v>
      </c>
      <c r="J4454" s="34">
        <f>CONVERT(INDEX(Clg_StPt_Sch_EZ!$C$4:$I$27,MATCH(Schedules_8760!$C4454,Clg_StPt_Sch_EZ!$B$4:$B$27,0),MATCH(Schedules_8760!$F4454,Clg_StPt_Sch_EZ!$C$3:$I$3,0)),"F","C")</f>
        <v>25.555555555555554</v>
      </c>
      <c r="K4454" s="34">
        <f>CONVERT(INDEX(Clg_StPt_Sch_EZ!$C$31:$I$54,MATCH(Schedules_8760!$C4454,Clg_StPt_Sch_EZ!$B$31:$B$54,0),MATCH(Schedules_8760!$F4454,Clg_StPt_Sch_EZ!$C$30:$I$30,0)),"F","C")</f>
        <v>25</v>
      </c>
      <c r="L4454" s="34">
        <f>CONVERT(INDEX(DHW_StPt_Sch_EZ!$C$4:$I$27,MATCH(Schedules_8760!$C4454,DHW_StPt_Sch_EZ!$B$4:$B$27,0),MATCH(Schedules_8760!$F4454,DHW_StPt_Sch_EZ!$C$3:$I$3,0)),"F","C")</f>
        <v>53.333333333333329</v>
      </c>
      <c r="M4454" s="34">
        <f>CONVERT(INDEX(DHW_StPt_Sch_EZ!$C$31:$I$54,MATCH(Schedules_8760!$C4454,DHW_StPt_Sch_EZ!$B$31:$B$54,0),MATCH(Schedules_8760!$F4454,DHW_StPt_Sch_EZ!$C$30:$I$30,0)),"F","C")</f>
        <v>53.333333333333329</v>
      </c>
      <c r="N4454" s="12"/>
      <c r="O4454" s="12"/>
      <c r="P4454" s="12"/>
    </row>
    <row r="4455" spans="1:16" x14ac:dyDescent="0.25">
      <c r="A4455" s="35">
        <v>4454</v>
      </c>
      <c r="B4455" s="89">
        <v>186.54166666666671</v>
      </c>
      <c r="C4455" s="35">
        <f t="shared" si="345"/>
        <v>14</v>
      </c>
      <c r="D4455" s="35">
        <f t="shared" si="348"/>
        <v>186</v>
      </c>
      <c r="E4455" s="35">
        <f t="shared" si="349"/>
        <v>4</v>
      </c>
      <c r="F4455" s="35" t="str">
        <f t="shared" si="346"/>
        <v>Wednesday</v>
      </c>
      <c r="G4455" s="35">
        <f t="shared" si="347"/>
        <v>7</v>
      </c>
      <c r="H4455" s="34">
        <f>CONVERT(INDEX(Htg_StPt_Sch_EZ!$C$4:$I$27,MATCH(Schedules_8760!$C4455,Htg_StPt_Sch_EZ!$B$4:$B$27,0),MATCH(Schedules_8760!$F4455,Htg_StPt_Sch_EZ!$C$3:$I$3,0)),"F","C")</f>
        <v>20.555555555555554</v>
      </c>
      <c r="I4455" s="34">
        <f>CONVERT(INDEX(Htg_StPt_Sch_EZ!$C$31:$I$54,MATCH(Schedules_8760!$C4455,Htg_StPt_Sch_EZ!$B$31:$B$54,0),MATCH(Schedules_8760!$F4455,Htg_StPt_Sch_EZ!$C$30:$I$30,0)),"F","C")</f>
        <v>19.444444444444443</v>
      </c>
      <c r="J4455" s="34">
        <f>CONVERT(INDEX(Clg_StPt_Sch_EZ!$C$4:$I$27,MATCH(Schedules_8760!$C4455,Clg_StPt_Sch_EZ!$B$4:$B$27,0),MATCH(Schedules_8760!$F4455,Clg_StPt_Sch_EZ!$C$3:$I$3,0)),"F","C")</f>
        <v>25.555555555555554</v>
      </c>
      <c r="K4455" s="34">
        <f>CONVERT(INDEX(Clg_StPt_Sch_EZ!$C$31:$I$54,MATCH(Schedules_8760!$C4455,Clg_StPt_Sch_EZ!$B$31:$B$54,0),MATCH(Schedules_8760!$F4455,Clg_StPt_Sch_EZ!$C$30:$I$30,0)),"F","C")</f>
        <v>25</v>
      </c>
      <c r="L4455" s="34">
        <f>CONVERT(INDEX(DHW_StPt_Sch_EZ!$C$4:$I$27,MATCH(Schedules_8760!$C4455,DHW_StPt_Sch_EZ!$B$4:$B$27,0),MATCH(Schedules_8760!$F4455,DHW_StPt_Sch_EZ!$C$3:$I$3,0)),"F","C")</f>
        <v>53.333333333333329</v>
      </c>
      <c r="M4455" s="34">
        <f>CONVERT(INDEX(DHW_StPt_Sch_EZ!$C$31:$I$54,MATCH(Schedules_8760!$C4455,DHW_StPt_Sch_EZ!$B$31:$B$54,0),MATCH(Schedules_8760!$F4455,DHW_StPt_Sch_EZ!$C$30:$I$30,0)),"F","C")</f>
        <v>53.333333333333329</v>
      </c>
      <c r="N4455" s="12"/>
      <c r="O4455" s="12"/>
      <c r="P4455" s="12"/>
    </row>
    <row r="4456" spans="1:16" x14ac:dyDescent="0.25">
      <c r="A4456" s="35">
        <v>4455</v>
      </c>
      <c r="B4456" s="89">
        <v>186.58333333333329</v>
      </c>
      <c r="C4456" s="35">
        <f t="shared" si="345"/>
        <v>15</v>
      </c>
      <c r="D4456" s="35">
        <f t="shared" si="348"/>
        <v>186</v>
      </c>
      <c r="E4456" s="35">
        <f t="shared" si="349"/>
        <v>4</v>
      </c>
      <c r="F4456" s="35" t="str">
        <f t="shared" si="346"/>
        <v>Wednesday</v>
      </c>
      <c r="G4456" s="35">
        <f t="shared" si="347"/>
        <v>7</v>
      </c>
      <c r="H4456" s="34">
        <f>CONVERT(INDEX(Htg_StPt_Sch_EZ!$C$4:$I$27,MATCH(Schedules_8760!$C4456,Htg_StPt_Sch_EZ!$B$4:$B$27,0),MATCH(Schedules_8760!$F4456,Htg_StPt_Sch_EZ!$C$3:$I$3,0)),"F","C")</f>
        <v>20.555555555555554</v>
      </c>
      <c r="I4456" s="34">
        <f>CONVERT(INDEX(Htg_StPt_Sch_EZ!$C$31:$I$54,MATCH(Schedules_8760!$C4456,Htg_StPt_Sch_EZ!$B$31:$B$54,0),MATCH(Schedules_8760!$F4456,Htg_StPt_Sch_EZ!$C$30:$I$30,0)),"F","C")</f>
        <v>21.111111111111111</v>
      </c>
      <c r="J4456" s="34">
        <f>CONVERT(INDEX(Clg_StPt_Sch_EZ!$C$4:$I$27,MATCH(Schedules_8760!$C4456,Clg_StPt_Sch_EZ!$B$4:$B$27,0),MATCH(Schedules_8760!$F4456,Clg_StPt_Sch_EZ!$C$3:$I$3,0)),"F","C")</f>
        <v>25.555555555555554</v>
      </c>
      <c r="K4456" s="34">
        <f>CONVERT(INDEX(Clg_StPt_Sch_EZ!$C$31:$I$54,MATCH(Schedules_8760!$C4456,Clg_StPt_Sch_EZ!$B$31:$B$54,0),MATCH(Schedules_8760!$F4456,Clg_StPt_Sch_EZ!$C$30:$I$30,0)),"F","C")</f>
        <v>25</v>
      </c>
      <c r="L4456" s="34">
        <f>CONVERT(INDEX(DHW_StPt_Sch_EZ!$C$4:$I$27,MATCH(Schedules_8760!$C4456,DHW_StPt_Sch_EZ!$B$4:$B$27,0),MATCH(Schedules_8760!$F4456,DHW_StPt_Sch_EZ!$C$3:$I$3,0)),"F","C")</f>
        <v>53.333333333333329</v>
      </c>
      <c r="M4456" s="34">
        <f>CONVERT(INDEX(DHW_StPt_Sch_EZ!$C$31:$I$54,MATCH(Schedules_8760!$C4456,DHW_StPt_Sch_EZ!$B$31:$B$54,0),MATCH(Schedules_8760!$F4456,DHW_StPt_Sch_EZ!$C$30:$I$30,0)),"F","C")</f>
        <v>53.333333333333329</v>
      </c>
      <c r="N4456" s="12"/>
      <c r="O4456" s="12"/>
      <c r="P4456" s="12"/>
    </row>
    <row r="4457" spans="1:16" x14ac:dyDescent="0.25">
      <c r="A4457" s="35">
        <v>4456</v>
      </c>
      <c r="B4457" s="89">
        <v>186.625</v>
      </c>
      <c r="C4457" s="35">
        <f t="shared" si="345"/>
        <v>16</v>
      </c>
      <c r="D4457" s="35">
        <f t="shared" si="348"/>
        <v>186</v>
      </c>
      <c r="E4457" s="35">
        <f t="shared" si="349"/>
        <v>4</v>
      </c>
      <c r="F4457" s="35" t="str">
        <f t="shared" si="346"/>
        <v>Wednesday</v>
      </c>
      <c r="G4457" s="35">
        <f t="shared" si="347"/>
        <v>7</v>
      </c>
      <c r="H4457" s="34">
        <f>CONVERT(INDEX(Htg_StPt_Sch_EZ!$C$4:$I$27,MATCH(Schedules_8760!$C4457,Htg_StPt_Sch_EZ!$B$4:$B$27,0),MATCH(Schedules_8760!$F4457,Htg_StPt_Sch_EZ!$C$3:$I$3,0)),"F","C")</f>
        <v>20.555555555555554</v>
      </c>
      <c r="I4457" s="34">
        <f>CONVERT(INDEX(Htg_StPt_Sch_EZ!$C$31:$I$54,MATCH(Schedules_8760!$C4457,Htg_StPt_Sch_EZ!$B$31:$B$54,0),MATCH(Schedules_8760!$F4457,Htg_StPt_Sch_EZ!$C$30:$I$30,0)),"F","C")</f>
        <v>21.111111111111111</v>
      </c>
      <c r="J4457" s="34">
        <f>CONVERT(INDEX(Clg_StPt_Sch_EZ!$C$4:$I$27,MATCH(Schedules_8760!$C4457,Clg_StPt_Sch_EZ!$B$4:$B$27,0),MATCH(Schedules_8760!$F4457,Clg_StPt_Sch_EZ!$C$3:$I$3,0)),"F","C")</f>
        <v>25.555555555555554</v>
      </c>
      <c r="K4457" s="34">
        <f>CONVERT(INDEX(Clg_StPt_Sch_EZ!$C$31:$I$54,MATCH(Schedules_8760!$C4457,Clg_StPt_Sch_EZ!$B$31:$B$54,0),MATCH(Schedules_8760!$F4457,Clg_StPt_Sch_EZ!$C$30:$I$30,0)),"F","C")</f>
        <v>25</v>
      </c>
      <c r="L4457" s="34">
        <f>CONVERT(INDEX(DHW_StPt_Sch_EZ!$C$4:$I$27,MATCH(Schedules_8760!$C4457,DHW_StPt_Sch_EZ!$B$4:$B$27,0),MATCH(Schedules_8760!$F4457,DHW_StPt_Sch_EZ!$C$3:$I$3,0)),"F","C")</f>
        <v>53.333333333333329</v>
      </c>
      <c r="M4457" s="34">
        <f>CONVERT(INDEX(DHW_StPt_Sch_EZ!$C$31:$I$54,MATCH(Schedules_8760!$C4457,DHW_StPt_Sch_EZ!$B$31:$B$54,0),MATCH(Schedules_8760!$F4457,DHW_StPt_Sch_EZ!$C$30:$I$30,0)),"F","C")</f>
        <v>53.333333333333329</v>
      </c>
      <c r="N4457" s="12"/>
      <c r="O4457" s="12"/>
      <c r="P4457" s="12"/>
    </row>
    <row r="4458" spans="1:16" x14ac:dyDescent="0.25">
      <c r="A4458" s="35">
        <v>4457</v>
      </c>
      <c r="B4458" s="89">
        <v>186.66666666666671</v>
      </c>
      <c r="C4458" s="35">
        <f t="shared" si="345"/>
        <v>17</v>
      </c>
      <c r="D4458" s="35">
        <f t="shared" si="348"/>
        <v>186</v>
      </c>
      <c r="E4458" s="35">
        <f t="shared" si="349"/>
        <v>4</v>
      </c>
      <c r="F4458" s="35" t="str">
        <f t="shared" si="346"/>
        <v>Wednesday</v>
      </c>
      <c r="G4458" s="35">
        <f t="shared" si="347"/>
        <v>7</v>
      </c>
      <c r="H4458" s="34">
        <f>CONVERT(INDEX(Htg_StPt_Sch_EZ!$C$4:$I$27,MATCH(Schedules_8760!$C4458,Htg_StPt_Sch_EZ!$B$4:$B$27,0),MATCH(Schedules_8760!$F4458,Htg_StPt_Sch_EZ!$C$3:$I$3,0)),"F","C")</f>
        <v>20.555555555555554</v>
      </c>
      <c r="I4458" s="34">
        <f>CONVERT(INDEX(Htg_StPt_Sch_EZ!$C$31:$I$54,MATCH(Schedules_8760!$C4458,Htg_StPt_Sch_EZ!$B$31:$B$54,0),MATCH(Schedules_8760!$F4458,Htg_StPt_Sch_EZ!$C$30:$I$30,0)),"F","C")</f>
        <v>17.777777777777779</v>
      </c>
      <c r="J4458" s="34">
        <f>CONVERT(INDEX(Clg_StPt_Sch_EZ!$C$4:$I$27,MATCH(Schedules_8760!$C4458,Clg_StPt_Sch_EZ!$B$4:$B$27,0),MATCH(Schedules_8760!$F4458,Clg_StPt_Sch_EZ!$C$3:$I$3,0)),"F","C")</f>
        <v>25.555555555555554</v>
      </c>
      <c r="K4458" s="34">
        <f>CONVERT(INDEX(Clg_StPt_Sch_EZ!$C$31:$I$54,MATCH(Schedules_8760!$C4458,Clg_StPt_Sch_EZ!$B$31:$B$54,0),MATCH(Schedules_8760!$F4458,Clg_StPt_Sch_EZ!$C$30:$I$30,0)),"F","C")</f>
        <v>25</v>
      </c>
      <c r="L4458" s="34">
        <f>CONVERT(INDEX(DHW_StPt_Sch_EZ!$C$4:$I$27,MATCH(Schedules_8760!$C4458,DHW_StPt_Sch_EZ!$B$4:$B$27,0),MATCH(Schedules_8760!$F4458,DHW_StPt_Sch_EZ!$C$3:$I$3,0)),"F","C")</f>
        <v>53.333333333333329</v>
      </c>
      <c r="M4458" s="34">
        <f>CONVERT(INDEX(DHW_StPt_Sch_EZ!$C$31:$I$54,MATCH(Schedules_8760!$C4458,DHW_StPt_Sch_EZ!$B$31:$B$54,0),MATCH(Schedules_8760!$F4458,DHW_StPt_Sch_EZ!$C$30:$I$30,0)),"F","C")</f>
        <v>53.333333333333329</v>
      </c>
      <c r="N4458" s="12"/>
      <c r="O4458" s="12"/>
      <c r="P4458" s="12"/>
    </row>
    <row r="4459" spans="1:16" x14ac:dyDescent="0.25">
      <c r="A4459" s="35">
        <v>4458</v>
      </c>
      <c r="B4459" s="89">
        <v>186.70833333333329</v>
      </c>
      <c r="C4459" s="35">
        <f t="shared" si="345"/>
        <v>18</v>
      </c>
      <c r="D4459" s="35">
        <f t="shared" si="348"/>
        <v>186</v>
      </c>
      <c r="E4459" s="35">
        <f t="shared" si="349"/>
        <v>4</v>
      </c>
      <c r="F4459" s="35" t="str">
        <f t="shared" si="346"/>
        <v>Wednesday</v>
      </c>
      <c r="G4459" s="35">
        <f t="shared" si="347"/>
        <v>7</v>
      </c>
      <c r="H4459" s="34">
        <f>CONVERT(INDEX(Htg_StPt_Sch_EZ!$C$4:$I$27,MATCH(Schedules_8760!$C4459,Htg_StPt_Sch_EZ!$B$4:$B$27,0),MATCH(Schedules_8760!$F4459,Htg_StPt_Sch_EZ!$C$3:$I$3,0)),"F","C")</f>
        <v>20.555555555555554</v>
      </c>
      <c r="I4459" s="34">
        <f>CONVERT(INDEX(Htg_StPt_Sch_EZ!$C$31:$I$54,MATCH(Schedules_8760!$C4459,Htg_StPt_Sch_EZ!$B$31:$B$54,0),MATCH(Schedules_8760!$F4459,Htg_StPt_Sch_EZ!$C$30:$I$30,0)),"F","C")</f>
        <v>17.777777777777779</v>
      </c>
      <c r="J4459" s="34">
        <f>CONVERT(INDEX(Clg_StPt_Sch_EZ!$C$4:$I$27,MATCH(Schedules_8760!$C4459,Clg_StPt_Sch_EZ!$B$4:$B$27,0),MATCH(Schedules_8760!$F4459,Clg_StPt_Sch_EZ!$C$3:$I$3,0)),"F","C")</f>
        <v>25.555555555555554</v>
      </c>
      <c r="K4459" s="34">
        <f>CONVERT(INDEX(Clg_StPt_Sch_EZ!$C$31:$I$54,MATCH(Schedules_8760!$C4459,Clg_StPt_Sch_EZ!$B$31:$B$54,0),MATCH(Schedules_8760!$F4459,Clg_StPt_Sch_EZ!$C$30:$I$30,0)),"F","C")</f>
        <v>28.333333333333332</v>
      </c>
      <c r="L4459" s="34">
        <f>CONVERT(INDEX(DHW_StPt_Sch_EZ!$C$4:$I$27,MATCH(Schedules_8760!$C4459,DHW_StPt_Sch_EZ!$B$4:$B$27,0),MATCH(Schedules_8760!$F4459,DHW_StPt_Sch_EZ!$C$3:$I$3,0)),"F","C")</f>
        <v>53.333333333333329</v>
      </c>
      <c r="M4459" s="34">
        <f>CONVERT(INDEX(DHW_StPt_Sch_EZ!$C$31:$I$54,MATCH(Schedules_8760!$C4459,DHW_StPt_Sch_EZ!$B$31:$B$54,0),MATCH(Schedules_8760!$F4459,DHW_StPt_Sch_EZ!$C$30:$I$30,0)),"F","C")</f>
        <v>53.333333333333329</v>
      </c>
      <c r="N4459" s="12"/>
      <c r="O4459" s="12"/>
      <c r="P4459" s="12"/>
    </row>
    <row r="4460" spans="1:16" x14ac:dyDescent="0.25">
      <c r="A4460" s="35">
        <v>4459</v>
      </c>
      <c r="B4460" s="89">
        <v>186.75</v>
      </c>
      <c r="C4460" s="35">
        <f t="shared" si="345"/>
        <v>19</v>
      </c>
      <c r="D4460" s="35">
        <f t="shared" si="348"/>
        <v>186</v>
      </c>
      <c r="E4460" s="35">
        <f t="shared" si="349"/>
        <v>4</v>
      </c>
      <c r="F4460" s="35" t="str">
        <f t="shared" si="346"/>
        <v>Wednesday</v>
      </c>
      <c r="G4460" s="35">
        <f t="shared" si="347"/>
        <v>7</v>
      </c>
      <c r="H4460" s="34">
        <f>CONVERT(INDEX(Htg_StPt_Sch_EZ!$C$4:$I$27,MATCH(Schedules_8760!$C4460,Htg_StPt_Sch_EZ!$B$4:$B$27,0),MATCH(Schedules_8760!$F4460,Htg_StPt_Sch_EZ!$C$3:$I$3,0)),"F","C")</f>
        <v>20.555555555555554</v>
      </c>
      <c r="I4460" s="34">
        <f>CONVERT(INDEX(Htg_StPt_Sch_EZ!$C$31:$I$54,MATCH(Schedules_8760!$C4460,Htg_StPt_Sch_EZ!$B$31:$B$54,0),MATCH(Schedules_8760!$F4460,Htg_StPt_Sch_EZ!$C$30:$I$30,0)),"F","C")</f>
        <v>18.333333333333332</v>
      </c>
      <c r="J4460" s="34">
        <f>CONVERT(INDEX(Clg_StPt_Sch_EZ!$C$4:$I$27,MATCH(Schedules_8760!$C4460,Clg_StPt_Sch_EZ!$B$4:$B$27,0),MATCH(Schedules_8760!$F4460,Clg_StPt_Sch_EZ!$C$3:$I$3,0)),"F","C")</f>
        <v>25.555555555555554</v>
      </c>
      <c r="K4460" s="34">
        <f>CONVERT(INDEX(Clg_StPt_Sch_EZ!$C$31:$I$54,MATCH(Schedules_8760!$C4460,Clg_StPt_Sch_EZ!$B$31:$B$54,0),MATCH(Schedules_8760!$F4460,Clg_StPt_Sch_EZ!$C$30:$I$30,0)),"F","C")</f>
        <v>28.333333333333332</v>
      </c>
      <c r="L4460" s="34">
        <f>CONVERT(INDEX(DHW_StPt_Sch_EZ!$C$4:$I$27,MATCH(Schedules_8760!$C4460,DHW_StPt_Sch_EZ!$B$4:$B$27,0),MATCH(Schedules_8760!$F4460,DHW_StPt_Sch_EZ!$C$3:$I$3,0)),"F","C")</f>
        <v>53.333333333333329</v>
      </c>
      <c r="M4460" s="34">
        <f>CONVERT(INDEX(DHW_StPt_Sch_EZ!$C$31:$I$54,MATCH(Schedules_8760!$C4460,DHW_StPt_Sch_EZ!$B$31:$B$54,0),MATCH(Schedules_8760!$F4460,DHW_StPt_Sch_EZ!$C$30:$I$30,0)),"F","C")</f>
        <v>53.333333333333329</v>
      </c>
      <c r="N4460" s="12"/>
      <c r="O4460" s="12"/>
      <c r="P4460" s="12"/>
    </row>
    <row r="4461" spans="1:16" x14ac:dyDescent="0.25">
      <c r="A4461" s="35">
        <v>4460</v>
      </c>
      <c r="B4461" s="89">
        <v>186.79166666666671</v>
      </c>
      <c r="C4461" s="35">
        <f t="shared" si="345"/>
        <v>20</v>
      </c>
      <c r="D4461" s="35">
        <f t="shared" si="348"/>
        <v>186</v>
      </c>
      <c r="E4461" s="35">
        <f t="shared" si="349"/>
        <v>4</v>
      </c>
      <c r="F4461" s="35" t="str">
        <f t="shared" si="346"/>
        <v>Wednesday</v>
      </c>
      <c r="G4461" s="35">
        <f t="shared" si="347"/>
        <v>7</v>
      </c>
      <c r="H4461" s="34">
        <f>CONVERT(INDEX(Htg_StPt_Sch_EZ!$C$4:$I$27,MATCH(Schedules_8760!$C4461,Htg_StPt_Sch_EZ!$B$4:$B$27,0),MATCH(Schedules_8760!$F4461,Htg_StPt_Sch_EZ!$C$3:$I$3,0)),"F","C")</f>
        <v>20.555555555555554</v>
      </c>
      <c r="I4461" s="34">
        <f>CONVERT(INDEX(Htg_StPt_Sch_EZ!$C$31:$I$54,MATCH(Schedules_8760!$C4461,Htg_StPt_Sch_EZ!$B$31:$B$54,0),MATCH(Schedules_8760!$F4461,Htg_StPt_Sch_EZ!$C$30:$I$30,0)),"F","C")</f>
        <v>18.888888888888889</v>
      </c>
      <c r="J4461" s="34">
        <f>CONVERT(INDEX(Clg_StPt_Sch_EZ!$C$4:$I$27,MATCH(Schedules_8760!$C4461,Clg_StPt_Sch_EZ!$B$4:$B$27,0),MATCH(Schedules_8760!$F4461,Clg_StPt_Sch_EZ!$C$3:$I$3,0)),"F","C")</f>
        <v>25.555555555555554</v>
      </c>
      <c r="K4461" s="34">
        <f>CONVERT(INDEX(Clg_StPt_Sch_EZ!$C$31:$I$54,MATCH(Schedules_8760!$C4461,Clg_StPt_Sch_EZ!$B$31:$B$54,0),MATCH(Schedules_8760!$F4461,Clg_StPt_Sch_EZ!$C$30:$I$30,0)),"F","C")</f>
        <v>28.333333333333332</v>
      </c>
      <c r="L4461" s="34">
        <f>CONVERT(INDEX(DHW_StPt_Sch_EZ!$C$4:$I$27,MATCH(Schedules_8760!$C4461,DHW_StPt_Sch_EZ!$B$4:$B$27,0),MATCH(Schedules_8760!$F4461,DHW_StPt_Sch_EZ!$C$3:$I$3,0)),"F","C")</f>
        <v>53.333333333333329</v>
      </c>
      <c r="M4461" s="34">
        <f>CONVERT(INDEX(DHW_StPt_Sch_EZ!$C$31:$I$54,MATCH(Schedules_8760!$C4461,DHW_StPt_Sch_EZ!$B$31:$B$54,0),MATCH(Schedules_8760!$F4461,DHW_StPt_Sch_EZ!$C$30:$I$30,0)),"F","C")</f>
        <v>53.333333333333329</v>
      </c>
      <c r="N4461" s="12"/>
      <c r="O4461" s="12"/>
      <c r="P4461" s="12"/>
    </row>
    <row r="4462" spans="1:16" x14ac:dyDescent="0.25">
      <c r="A4462" s="35">
        <v>4461</v>
      </c>
      <c r="B4462" s="89">
        <v>186.83333333333329</v>
      </c>
      <c r="C4462" s="35">
        <f t="shared" si="345"/>
        <v>21</v>
      </c>
      <c r="D4462" s="35">
        <f t="shared" si="348"/>
        <v>186</v>
      </c>
      <c r="E4462" s="35">
        <f t="shared" si="349"/>
        <v>4</v>
      </c>
      <c r="F4462" s="35" t="str">
        <f t="shared" si="346"/>
        <v>Wednesday</v>
      </c>
      <c r="G4462" s="35">
        <f t="shared" si="347"/>
        <v>7</v>
      </c>
      <c r="H4462" s="34">
        <f>CONVERT(INDEX(Htg_StPt_Sch_EZ!$C$4:$I$27,MATCH(Schedules_8760!$C4462,Htg_StPt_Sch_EZ!$B$4:$B$27,0),MATCH(Schedules_8760!$F4462,Htg_StPt_Sch_EZ!$C$3:$I$3,0)),"F","C")</f>
        <v>20.555555555555554</v>
      </c>
      <c r="I4462" s="34">
        <f>CONVERT(INDEX(Htg_StPt_Sch_EZ!$C$31:$I$54,MATCH(Schedules_8760!$C4462,Htg_StPt_Sch_EZ!$B$31:$B$54,0),MATCH(Schedules_8760!$F4462,Htg_StPt_Sch_EZ!$C$30:$I$30,0)),"F","C")</f>
        <v>19.444444444444443</v>
      </c>
      <c r="J4462" s="34">
        <f>CONVERT(INDEX(Clg_StPt_Sch_EZ!$C$4:$I$27,MATCH(Schedules_8760!$C4462,Clg_StPt_Sch_EZ!$B$4:$B$27,0),MATCH(Schedules_8760!$F4462,Clg_StPt_Sch_EZ!$C$3:$I$3,0)),"F","C")</f>
        <v>25.555555555555554</v>
      </c>
      <c r="K4462" s="34">
        <f>CONVERT(INDEX(Clg_StPt_Sch_EZ!$C$31:$I$54,MATCH(Schedules_8760!$C4462,Clg_StPt_Sch_EZ!$B$31:$B$54,0),MATCH(Schedules_8760!$F4462,Clg_StPt_Sch_EZ!$C$30:$I$30,0)),"F","C")</f>
        <v>28.333333333333332</v>
      </c>
      <c r="L4462" s="34">
        <f>CONVERT(INDEX(DHW_StPt_Sch_EZ!$C$4:$I$27,MATCH(Schedules_8760!$C4462,DHW_StPt_Sch_EZ!$B$4:$B$27,0),MATCH(Schedules_8760!$F4462,DHW_StPt_Sch_EZ!$C$3:$I$3,0)),"F","C")</f>
        <v>53.333333333333329</v>
      </c>
      <c r="M4462" s="34">
        <f>CONVERT(INDEX(DHW_StPt_Sch_EZ!$C$31:$I$54,MATCH(Schedules_8760!$C4462,DHW_StPt_Sch_EZ!$B$31:$B$54,0),MATCH(Schedules_8760!$F4462,DHW_StPt_Sch_EZ!$C$30:$I$30,0)),"F","C")</f>
        <v>53.333333333333329</v>
      </c>
      <c r="N4462" s="12"/>
      <c r="O4462" s="12"/>
      <c r="P4462" s="12"/>
    </row>
    <row r="4463" spans="1:16" x14ac:dyDescent="0.25">
      <c r="A4463" s="35">
        <v>4462</v>
      </c>
      <c r="B4463" s="89">
        <v>186.875</v>
      </c>
      <c r="C4463" s="35">
        <f t="shared" si="345"/>
        <v>22</v>
      </c>
      <c r="D4463" s="35">
        <f t="shared" si="348"/>
        <v>186</v>
      </c>
      <c r="E4463" s="35">
        <f t="shared" si="349"/>
        <v>4</v>
      </c>
      <c r="F4463" s="35" t="str">
        <f t="shared" si="346"/>
        <v>Wednesday</v>
      </c>
      <c r="G4463" s="35">
        <f t="shared" si="347"/>
        <v>7</v>
      </c>
      <c r="H4463" s="34">
        <f>CONVERT(INDEX(Htg_StPt_Sch_EZ!$C$4:$I$27,MATCH(Schedules_8760!$C4463,Htg_StPt_Sch_EZ!$B$4:$B$27,0),MATCH(Schedules_8760!$F4463,Htg_StPt_Sch_EZ!$C$3:$I$3,0)),"F","C")</f>
        <v>20.555555555555554</v>
      </c>
      <c r="I4463" s="34">
        <f>CONVERT(INDEX(Htg_StPt_Sch_EZ!$C$31:$I$54,MATCH(Schedules_8760!$C4463,Htg_StPt_Sch_EZ!$B$31:$B$54,0),MATCH(Schedules_8760!$F4463,Htg_StPt_Sch_EZ!$C$30:$I$30,0)),"F","C")</f>
        <v>19.444444444444443</v>
      </c>
      <c r="J4463" s="34">
        <f>CONVERT(INDEX(Clg_StPt_Sch_EZ!$C$4:$I$27,MATCH(Schedules_8760!$C4463,Clg_StPt_Sch_EZ!$B$4:$B$27,0),MATCH(Schedules_8760!$F4463,Clg_StPt_Sch_EZ!$C$3:$I$3,0)),"F","C")</f>
        <v>25.555555555555554</v>
      </c>
      <c r="K4463" s="34">
        <f>CONVERT(INDEX(Clg_StPt_Sch_EZ!$C$31:$I$54,MATCH(Schedules_8760!$C4463,Clg_StPt_Sch_EZ!$B$31:$B$54,0),MATCH(Schedules_8760!$F4463,Clg_StPt_Sch_EZ!$C$30:$I$30,0)),"F","C")</f>
        <v>28.333333333333332</v>
      </c>
      <c r="L4463" s="34">
        <f>CONVERT(INDEX(DHW_StPt_Sch_EZ!$C$4:$I$27,MATCH(Schedules_8760!$C4463,DHW_StPt_Sch_EZ!$B$4:$B$27,0),MATCH(Schedules_8760!$F4463,DHW_StPt_Sch_EZ!$C$3:$I$3,0)),"F","C")</f>
        <v>53.333333333333329</v>
      </c>
      <c r="M4463" s="34">
        <f>CONVERT(INDEX(DHW_StPt_Sch_EZ!$C$31:$I$54,MATCH(Schedules_8760!$C4463,DHW_StPt_Sch_EZ!$B$31:$B$54,0),MATCH(Schedules_8760!$F4463,DHW_StPt_Sch_EZ!$C$30:$I$30,0)),"F","C")</f>
        <v>53.333333333333329</v>
      </c>
      <c r="N4463" s="12"/>
      <c r="O4463" s="12"/>
      <c r="P4463" s="12"/>
    </row>
    <row r="4464" spans="1:16" x14ac:dyDescent="0.25">
      <c r="A4464" s="35">
        <v>4463</v>
      </c>
      <c r="B4464" s="89">
        <v>186.91666666666671</v>
      </c>
      <c r="C4464" s="35">
        <f t="shared" si="345"/>
        <v>23</v>
      </c>
      <c r="D4464" s="35">
        <f t="shared" si="348"/>
        <v>186</v>
      </c>
      <c r="E4464" s="35">
        <f t="shared" si="349"/>
        <v>4</v>
      </c>
      <c r="F4464" s="35" t="str">
        <f t="shared" si="346"/>
        <v>Wednesday</v>
      </c>
      <c r="G4464" s="35">
        <f t="shared" si="347"/>
        <v>7</v>
      </c>
      <c r="H4464" s="34">
        <f>CONVERT(INDEX(Htg_StPt_Sch_EZ!$C$4:$I$27,MATCH(Schedules_8760!$C4464,Htg_StPt_Sch_EZ!$B$4:$B$27,0),MATCH(Schedules_8760!$F4464,Htg_StPt_Sch_EZ!$C$3:$I$3,0)),"F","C")</f>
        <v>20.555555555555554</v>
      </c>
      <c r="I4464" s="34">
        <f>CONVERT(INDEX(Htg_StPt_Sch_EZ!$C$31:$I$54,MATCH(Schedules_8760!$C4464,Htg_StPt_Sch_EZ!$B$31:$B$54,0),MATCH(Schedules_8760!$F4464,Htg_StPt_Sch_EZ!$C$30:$I$30,0)),"F","C")</f>
        <v>19.444444444444443</v>
      </c>
      <c r="J4464" s="34">
        <f>CONVERT(INDEX(Clg_StPt_Sch_EZ!$C$4:$I$27,MATCH(Schedules_8760!$C4464,Clg_StPt_Sch_EZ!$B$4:$B$27,0),MATCH(Schedules_8760!$F4464,Clg_StPt_Sch_EZ!$C$3:$I$3,0)),"F","C")</f>
        <v>25.555555555555554</v>
      </c>
      <c r="K4464" s="34">
        <f>CONVERT(INDEX(Clg_StPt_Sch_EZ!$C$31:$I$54,MATCH(Schedules_8760!$C4464,Clg_StPt_Sch_EZ!$B$31:$B$54,0),MATCH(Schedules_8760!$F4464,Clg_StPt_Sch_EZ!$C$30:$I$30,0)),"F","C")</f>
        <v>28.333333333333332</v>
      </c>
      <c r="L4464" s="34">
        <f>CONVERT(INDEX(DHW_StPt_Sch_EZ!$C$4:$I$27,MATCH(Schedules_8760!$C4464,DHW_StPt_Sch_EZ!$B$4:$B$27,0),MATCH(Schedules_8760!$F4464,DHW_StPt_Sch_EZ!$C$3:$I$3,0)),"F","C")</f>
        <v>53.333333333333329</v>
      </c>
      <c r="M4464" s="34">
        <f>CONVERT(INDEX(DHW_StPt_Sch_EZ!$C$31:$I$54,MATCH(Schedules_8760!$C4464,DHW_StPt_Sch_EZ!$B$31:$B$54,0),MATCH(Schedules_8760!$F4464,DHW_StPt_Sch_EZ!$C$30:$I$30,0)),"F","C")</f>
        <v>53.333333333333329</v>
      </c>
      <c r="N4464" s="12"/>
      <c r="O4464" s="12"/>
      <c r="P4464" s="12"/>
    </row>
    <row r="4465" spans="1:16" x14ac:dyDescent="0.25">
      <c r="A4465" s="35">
        <v>4464</v>
      </c>
      <c r="B4465" s="89">
        <v>186.95833333333329</v>
      </c>
      <c r="C4465" s="35">
        <f t="shared" si="345"/>
        <v>24</v>
      </c>
      <c r="D4465" s="35">
        <f t="shared" si="348"/>
        <v>186</v>
      </c>
      <c r="E4465" s="35">
        <f t="shared" si="349"/>
        <v>4</v>
      </c>
      <c r="F4465" s="35" t="str">
        <f t="shared" si="346"/>
        <v>Wednesday</v>
      </c>
      <c r="G4465" s="35">
        <f t="shared" si="347"/>
        <v>7</v>
      </c>
      <c r="H4465" s="34">
        <f>CONVERT(INDEX(Htg_StPt_Sch_EZ!$C$4:$I$27,MATCH(Schedules_8760!$C4465,Htg_StPt_Sch_EZ!$B$4:$B$27,0),MATCH(Schedules_8760!$F4465,Htg_StPt_Sch_EZ!$C$3:$I$3,0)),"F","C")</f>
        <v>20.555555555555554</v>
      </c>
      <c r="I4465" s="34">
        <f>CONVERT(INDEX(Htg_StPt_Sch_EZ!$C$31:$I$54,MATCH(Schedules_8760!$C4465,Htg_StPt_Sch_EZ!$B$31:$B$54,0),MATCH(Schedules_8760!$F4465,Htg_StPt_Sch_EZ!$C$30:$I$30,0)),"F","C")</f>
        <v>19.444444444444443</v>
      </c>
      <c r="J4465" s="34">
        <f>CONVERT(INDEX(Clg_StPt_Sch_EZ!$C$4:$I$27,MATCH(Schedules_8760!$C4465,Clg_StPt_Sch_EZ!$B$4:$B$27,0),MATCH(Schedules_8760!$F4465,Clg_StPt_Sch_EZ!$C$3:$I$3,0)),"F","C")</f>
        <v>25.555555555555554</v>
      </c>
      <c r="K4465" s="34">
        <f>CONVERT(INDEX(Clg_StPt_Sch_EZ!$C$31:$I$54,MATCH(Schedules_8760!$C4465,Clg_StPt_Sch_EZ!$B$31:$B$54,0),MATCH(Schedules_8760!$F4465,Clg_StPt_Sch_EZ!$C$30:$I$30,0)),"F","C")</f>
        <v>28.333333333333332</v>
      </c>
      <c r="L4465" s="34">
        <f>CONVERT(INDEX(DHW_StPt_Sch_EZ!$C$4:$I$27,MATCH(Schedules_8760!$C4465,DHW_StPt_Sch_EZ!$B$4:$B$27,0),MATCH(Schedules_8760!$F4465,DHW_StPt_Sch_EZ!$C$3:$I$3,0)),"F","C")</f>
        <v>53.333333333333329</v>
      </c>
      <c r="M4465" s="34">
        <f>CONVERT(INDEX(DHW_StPt_Sch_EZ!$C$31:$I$54,MATCH(Schedules_8760!$C4465,DHW_StPt_Sch_EZ!$B$31:$B$54,0),MATCH(Schedules_8760!$F4465,DHW_StPt_Sch_EZ!$C$30:$I$30,0)),"F","C")</f>
        <v>53.333333333333329</v>
      </c>
      <c r="N4465" s="12"/>
      <c r="O4465" s="12"/>
      <c r="P4465" s="12"/>
    </row>
    <row r="4466" spans="1:16" x14ac:dyDescent="0.25">
      <c r="A4466" s="35">
        <v>4465</v>
      </c>
      <c r="B4466" s="89">
        <v>187</v>
      </c>
      <c r="C4466" s="35">
        <f t="shared" si="345"/>
        <v>1</v>
      </c>
      <c r="D4466" s="35">
        <f t="shared" si="348"/>
        <v>187</v>
      </c>
      <c r="E4466" s="35">
        <f t="shared" si="349"/>
        <v>5</v>
      </c>
      <c r="F4466" s="35" t="str">
        <f t="shared" si="346"/>
        <v>Thursday</v>
      </c>
      <c r="G4466" s="35">
        <f t="shared" si="347"/>
        <v>7</v>
      </c>
      <c r="H4466" s="34">
        <f>CONVERT(INDEX(Htg_StPt_Sch_EZ!$C$4:$I$27,MATCH(Schedules_8760!$C4466,Htg_StPt_Sch_EZ!$B$4:$B$27,0),MATCH(Schedules_8760!$F4466,Htg_StPt_Sch_EZ!$C$3:$I$3,0)),"F","C")</f>
        <v>20.555555555555554</v>
      </c>
      <c r="I4466" s="34">
        <f>CONVERT(INDEX(Htg_StPt_Sch_EZ!$C$31:$I$54,MATCH(Schedules_8760!$C4466,Htg_StPt_Sch_EZ!$B$31:$B$54,0),MATCH(Schedules_8760!$F4466,Htg_StPt_Sch_EZ!$C$30:$I$30,0)),"F","C")</f>
        <v>19.444444444444443</v>
      </c>
      <c r="J4466" s="34">
        <f>CONVERT(INDEX(Clg_StPt_Sch_EZ!$C$4:$I$27,MATCH(Schedules_8760!$C4466,Clg_StPt_Sch_EZ!$B$4:$B$27,0),MATCH(Schedules_8760!$F4466,Clg_StPt_Sch_EZ!$C$3:$I$3,0)),"F","C")</f>
        <v>25.555555555555554</v>
      </c>
      <c r="K4466" s="34">
        <f>CONVERT(INDEX(Clg_StPt_Sch_EZ!$C$31:$I$54,MATCH(Schedules_8760!$C4466,Clg_StPt_Sch_EZ!$B$31:$B$54,0),MATCH(Schedules_8760!$F4466,Clg_StPt_Sch_EZ!$C$30:$I$30,0)),"F","C")</f>
        <v>28.333333333333332</v>
      </c>
      <c r="L4466" s="34">
        <f>CONVERT(INDEX(DHW_StPt_Sch_EZ!$C$4:$I$27,MATCH(Schedules_8760!$C4466,DHW_StPt_Sch_EZ!$B$4:$B$27,0),MATCH(Schedules_8760!$F4466,DHW_StPt_Sch_EZ!$C$3:$I$3,0)),"F","C")</f>
        <v>53.333333333333329</v>
      </c>
      <c r="M4466" s="34">
        <f>CONVERT(INDEX(DHW_StPt_Sch_EZ!$C$31:$I$54,MATCH(Schedules_8760!$C4466,DHW_StPt_Sch_EZ!$B$31:$B$54,0),MATCH(Schedules_8760!$F4466,DHW_StPt_Sch_EZ!$C$30:$I$30,0)),"F","C")</f>
        <v>53.333333333333329</v>
      </c>
      <c r="N4466" s="12"/>
      <c r="O4466" s="12"/>
      <c r="P4466" s="12"/>
    </row>
    <row r="4467" spans="1:16" x14ac:dyDescent="0.25">
      <c r="A4467" s="35">
        <v>4466</v>
      </c>
      <c r="B4467" s="89">
        <v>187.04166666666671</v>
      </c>
      <c r="C4467" s="35">
        <f t="shared" si="345"/>
        <v>2</v>
      </c>
      <c r="D4467" s="35">
        <f t="shared" si="348"/>
        <v>187</v>
      </c>
      <c r="E4467" s="35">
        <f t="shared" si="349"/>
        <v>5</v>
      </c>
      <c r="F4467" s="35" t="str">
        <f t="shared" si="346"/>
        <v>Thursday</v>
      </c>
      <c r="G4467" s="35">
        <f t="shared" si="347"/>
        <v>7</v>
      </c>
      <c r="H4467" s="34">
        <f>CONVERT(INDEX(Htg_StPt_Sch_EZ!$C$4:$I$27,MATCH(Schedules_8760!$C4467,Htg_StPt_Sch_EZ!$B$4:$B$27,0),MATCH(Schedules_8760!$F4467,Htg_StPt_Sch_EZ!$C$3:$I$3,0)),"F","C")</f>
        <v>20.555555555555554</v>
      </c>
      <c r="I4467" s="34">
        <f>CONVERT(INDEX(Htg_StPt_Sch_EZ!$C$31:$I$54,MATCH(Schedules_8760!$C4467,Htg_StPt_Sch_EZ!$B$31:$B$54,0),MATCH(Schedules_8760!$F4467,Htg_StPt_Sch_EZ!$C$30:$I$30,0)),"F","C")</f>
        <v>19.444444444444443</v>
      </c>
      <c r="J4467" s="34">
        <f>CONVERT(INDEX(Clg_StPt_Sch_EZ!$C$4:$I$27,MATCH(Schedules_8760!$C4467,Clg_StPt_Sch_EZ!$B$4:$B$27,0),MATCH(Schedules_8760!$F4467,Clg_StPt_Sch_EZ!$C$3:$I$3,0)),"F","C")</f>
        <v>25.555555555555554</v>
      </c>
      <c r="K4467" s="34">
        <f>CONVERT(INDEX(Clg_StPt_Sch_EZ!$C$31:$I$54,MATCH(Schedules_8760!$C4467,Clg_StPt_Sch_EZ!$B$31:$B$54,0),MATCH(Schedules_8760!$F4467,Clg_StPt_Sch_EZ!$C$30:$I$30,0)),"F","C")</f>
        <v>28.333333333333332</v>
      </c>
      <c r="L4467" s="34">
        <f>CONVERT(INDEX(DHW_StPt_Sch_EZ!$C$4:$I$27,MATCH(Schedules_8760!$C4467,DHW_StPt_Sch_EZ!$B$4:$B$27,0),MATCH(Schedules_8760!$F4467,DHW_StPt_Sch_EZ!$C$3:$I$3,0)),"F","C")</f>
        <v>53.333333333333329</v>
      </c>
      <c r="M4467" s="34">
        <f>CONVERT(INDEX(DHW_StPt_Sch_EZ!$C$31:$I$54,MATCH(Schedules_8760!$C4467,DHW_StPt_Sch_EZ!$B$31:$B$54,0),MATCH(Schedules_8760!$F4467,DHW_StPt_Sch_EZ!$C$30:$I$30,0)),"F","C")</f>
        <v>53.333333333333329</v>
      </c>
      <c r="N4467" s="12"/>
      <c r="O4467" s="12"/>
      <c r="P4467" s="12"/>
    </row>
    <row r="4468" spans="1:16" x14ac:dyDescent="0.25">
      <c r="A4468" s="35">
        <v>4467</v>
      </c>
      <c r="B4468" s="89">
        <v>187.08333333333329</v>
      </c>
      <c r="C4468" s="35">
        <f t="shared" si="345"/>
        <v>3</v>
      </c>
      <c r="D4468" s="35">
        <f t="shared" si="348"/>
        <v>187</v>
      </c>
      <c r="E4468" s="35">
        <f t="shared" si="349"/>
        <v>5</v>
      </c>
      <c r="F4468" s="35" t="str">
        <f t="shared" si="346"/>
        <v>Thursday</v>
      </c>
      <c r="G4468" s="35">
        <f t="shared" si="347"/>
        <v>7</v>
      </c>
      <c r="H4468" s="34">
        <f>CONVERT(INDEX(Htg_StPt_Sch_EZ!$C$4:$I$27,MATCH(Schedules_8760!$C4468,Htg_StPt_Sch_EZ!$B$4:$B$27,0),MATCH(Schedules_8760!$F4468,Htg_StPt_Sch_EZ!$C$3:$I$3,0)),"F","C")</f>
        <v>20.555555555555554</v>
      </c>
      <c r="I4468" s="34">
        <f>CONVERT(INDEX(Htg_StPt_Sch_EZ!$C$31:$I$54,MATCH(Schedules_8760!$C4468,Htg_StPt_Sch_EZ!$B$31:$B$54,0),MATCH(Schedules_8760!$F4468,Htg_StPt_Sch_EZ!$C$30:$I$30,0)),"F","C")</f>
        <v>19.444444444444443</v>
      </c>
      <c r="J4468" s="34">
        <f>CONVERT(INDEX(Clg_StPt_Sch_EZ!$C$4:$I$27,MATCH(Schedules_8760!$C4468,Clg_StPt_Sch_EZ!$B$4:$B$27,0),MATCH(Schedules_8760!$F4468,Clg_StPt_Sch_EZ!$C$3:$I$3,0)),"F","C")</f>
        <v>25.555555555555554</v>
      </c>
      <c r="K4468" s="34">
        <f>CONVERT(INDEX(Clg_StPt_Sch_EZ!$C$31:$I$54,MATCH(Schedules_8760!$C4468,Clg_StPt_Sch_EZ!$B$31:$B$54,0),MATCH(Schedules_8760!$F4468,Clg_StPt_Sch_EZ!$C$30:$I$30,0)),"F","C")</f>
        <v>28.333333333333332</v>
      </c>
      <c r="L4468" s="34">
        <f>CONVERT(INDEX(DHW_StPt_Sch_EZ!$C$4:$I$27,MATCH(Schedules_8760!$C4468,DHW_StPt_Sch_EZ!$B$4:$B$27,0),MATCH(Schedules_8760!$F4468,DHW_StPt_Sch_EZ!$C$3:$I$3,0)),"F","C")</f>
        <v>53.333333333333329</v>
      </c>
      <c r="M4468" s="34">
        <f>CONVERT(INDEX(DHW_StPt_Sch_EZ!$C$31:$I$54,MATCH(Schedules_8760!$C4468,DHW_StPt_Sch_EZ!$B$31:$B$54,0),MATCH(Schedules_8760!$F4468,DHW_StPt_Sch_EZ!$C$30:$I$30,0)),"F","C")</f>
        <v>53.333333333333329</v>
      </c>
      <c r="N4468" s="12"/>
      <c r="O4468" s="12"/>
      <c r="P4468" s="12"/>
    </row>
    <row r="4469" spans="1:16" x14ac:dyDescent="0.25">
      <c r="A4469" s="35">
        <v>4468</v>
      </c>
      <c r="B4469" s="89">
        <v>187.125</v>
      </c>
      <c r="C4469" s="35">
        <f t="shared" si="345"/>
        <v>4</v>
      </c>
      <c r="D4469" s="35">
        <f t="shared" si="348"/>
        <v>187</v>
      </c>
      <c r="E4469" s="35">
        <f t="shared" si="349"/>
        <v>5</v>
      </c>
      <c r="F4469" s="35" t="str">
        <f t="shared" si="346"/>
        <v>Thursday</v>
      </c>
      <c r="G4469" s="35">
        <f t="shared" si="347"/>
        <v>7</v>
      </c>
      <c r="H4469" s="34">
        <f>CONVERT(INDEX(Htg_StPt_Sch_EZ!$C$4:$I$27,MATCH(Schedules_8760!$C4469,Htg_StPt_Sch_EZ!$B$4:$B$27,0),MATCH(Schedules_8760!$F4469,Htg_StPt_Sch_EZ!$C$3:$I$3,0)),"F","C")</f>
        <v>20.555555555555554</v>
      </c>
      <c r="I4469" s="34">
        <f>CONVERT(INDEX(Htg_StPt_Sch_EZ!$C$31:$I$54,MATCH(Schedules_8760!$C4469,Htg_StPt_Sch_EZ!$B$31:$B$54,0),MATCH(Schedules_8760!$F4469,Htg_StPt_Sch_EZ!$C$30:$I$30,0)),"F","C")</f>
        <v>19.444444444444443</v>
      </c>
      <c r="J4469" s="34">
        <f>CONVERT(INDEX(Clg_StPt_Sch_EZ!$C$4:$I$27,MATCH(Schedules_8760!$C4469,Clg_StPt_Sch_EZ!$B$4:$B$27,0),MATCH(Schedules_8760!$F4469,Clg_StPt_Sch_EZ!$C$3:$I$3,0)),"F","C")</f>
        <v>25.555555555555554</v>
      </c>
      <c r="K4469" s="34">
        <f>CONVERT(INDEX(Clg_StPt_Sch_EZ!$C$31:$I$54,MATCH(Schedules_8760!$C4469,Clg_StPt_Sch_EZ!$B$31:$B$54,0),MATCH(Schedules_8760!$F4469,Clg_StPt_Sch_EZ!$C$30:$I$30,0)),"F","C")</f>
        <v>28.333333333333332</v>
      </c>
      <c r="L4469" s="34">
        <f>CONVERT(INDEX(DHW_StPt_Sch_EZ!$C$4:$I$27,MATCH(Schedules_8760!$C4469,DHW_StPt_Sch_EZ!$B$4:$B$27,0),MATCH(Schedules_8760!$F4469,DHW_StPt_Sch_EZ!$C$3:$I$3,0)),"F","C")</f>
        <v>53.333333333333329</v>
      </c>
      <c r="M4469" s="34">
        <f>CONVERT(INDEX(DHW_StPt_Sch_EZ!$C$31:$I$54,MATCH(Schedules_8760!$C4469,DHW_StPt_Sch_EZ!$B$31:$B$54,0),MATCH(Schedules_8760!$F4469,DHW_StPt_Sch_EZ!$C$30:$I$30,0)),"F","C")</f>
        <v>53.333333333333329</v>
      </c>
      <c r="N4469" s="12"/>
      <c r="O4469" s="12"/>
      <c r="P4469" s="12"/>
    </row>
    <row r="4470" spans="1:16" x14ac:dyDescent="0.25">
      <c r="A4470" s="35">
        <v>4469</v>
      </c>
      <c r="B4470" s="89">
        <v>187.16666666666671</v>
      </c>
      <c r="C4470" s="35">
        <f t="shared" si="345"/>
        <v>5</v>
      </c>
      <c r="D4470" s="35">
        <f t="shared" si="348"/>
        <v>187</v>
      </c>
      <c r="E4470" s="35">
        <f t="shared" si="349"/>
        <v>5</v>
      </c>
      <c r="F4470" s="35" t="str">
        <f t="shared" si="346"/>
        <v>Thursday</v>
      </c>
      <c r="G4470" s="35">
        <f t="shared" si="347"/>
        <v>7</v>
      </c>
      <c r="H4470" s="34">
        <f>CONVERT(INDEX(Htg_StPt_Sch_EZ!$C$4:$I$27,MATCH(Schedules_8760!$C4470,Htg_StPt_Sch_EZ!$B$4:$B$27,0),MATCH(Schedules_8760!$F4470,Htg_StPt_Sch_EZ!$C$3:$I$3,0)),"F","C")</f>
        <v>20.555555555555554</v>
      </c>
      <c r="I4470" s="34">
        <f>CONVERT(INDEX(Htg_StPt_Sch_EZ!$C$31:$I$54,MATCH(Schedules_8760!$C4470,Htg_StPt_Sch_EZ!$B$31:$B$54,0),MATCH(Schedules_8760!$F4470,Htg_StPt_Sch_EZ!$C$30:$I$30,0)),"F","C")</f>
        <v>19.444444444444443</v>
      </c>
      <c r="J4470" s="34">
        <f>CONVERT(INDEX(Clg_StPt_Sch_EZ!$C$4:$I$27,MATCH(Schedules_8760!$C4470,Clg_StPt_Sch_EZ!$B$4:$B$27,0),MATCH(Schedules_8760!$F4470,Clg_StPt_Sch_EZ!$C$3:$I$3,0)),"F","C")</f>
        <v>25.555555555555554</v>
      </c>
      <c r="K4470" s="34">
        <f>CONVERT(INDEX(Clg_StPt_Sch_EZ!$C$31:$I$54,MATCH(Schedules_8760!$C4470,Clg_StPt_Sch_EZ!$B$31:$B$54,0),MATCH(Schedules_8760!$F4470,Clg_StPt_Sch_EZ!$C$30:$I$30,0)),"F","C")</f>
        <v>28.333333333333332</v>
      </c>
      <c r="L4470" s="34">
        <f>CONVERT(INDEX(DHW_StPt_Sch_EZ!$C$4:$I$27,MATCH(Schedules_8760!$C4470,DHW_StPt_Sch_EZ!$B$4:$B$27,0),MATCH(Schedules_8760!$F4470,DHW_StPt_Sch_EZ!$C$3:$I$3,0)),"F","C")</f>
        <v>53.333333333333329</v>
      </c>
      <c r="M4470" s="34">
        <f>CONVERT(INDEX(DHW_StPt_Sch_EZ!$C$31:$I$54,MATCH(Schedules_8760!$C4470,DHW_StPt_Sch_EZ!$B$31:$B$54,0),MATCH(Schedules_8760!$F4470,DHW_StPt_Sch_EZ!$C$30:$I$30,0)),"F","C")</f>
        <v>53.333333333333329</v>
      </c>
      <c r="N4470" s="12"/>
      <c r="O4470" s="12"/>
      <c r="P4470" s="12"/>
    </row>
    <row r="4471" spans="1:16" x14ac:dyDescent="0.25">
      <c r="A4471" s="35">
        <v>4470</v>
      </c>
      <c r="B4471" s="89">
        <v>187.20833333333329</v>
      </c>
      <c r="C4471" s="35">
        <f t="shared" si="345"/>
        <v>6</v>
      </c>
      <c r="D4471" s="35">
        <f t="shared" si="348"/>
        <v>187</v>
      </c>
      <c r="E4471" s="35">
        <f t="shared" si="349"/>
        <v>5</v>
      </c>
      <c r="F4471" s="35" t="str">
        <f t="shared" si="346"/>
        <v>Thursday</v>
      </c>
      <c r="G4471" s="35">
        <f t="shared" si="347"/>
        <v>7</v>
      </c>
      <c r="H4471" s="34">
        <f>CONVERT(INDEX(Htg_StPt_Sch_EZ!$C$4:$I$27,MATCH(Schedules_8760!$C4471,Htg_StPt_Sch_EZ!$B$4:$B$27,0),MATCH(Schedules_8760!$F4471,Htg_StPt_Sch_EZ!$C$3:$I$3,0)),"F","C")</f>
        <v>20.555555555555554</v>
      </c>
      <c r="I4471" s="34">
        <f>CONVERT(INDEX(Htg_StPt_Sch_EZ!$C$31:$I$54,MATCH(Schedules_8760!$C4471,Htg_StPt_Sch_EZ!$B$31:$B$54,0),MATCH(Schedules_8760!$F4471,Htg_StPt_Sch_EZ!$C$30:$I$30,0)),"F","C")</f>
        <v>19.444444444444443</v>
      </c>
      <c r="J4471" s="34">
        <f>CONVERT(INDEX(Clg_StPt_Sch_EZ!$C$4:$I$27,MATCH(Schedules_8760!$C4471,Clg_StPt_Sch_EZ!$B$4:$B$27,0),MATCH(Schedules_8760!$F4471,Clg_StPt_Sch_EZ!$C$3:$I$3,0)),"F","C")</f>
        <v>25.555555555555554</v>
      </c>
      <c r="K4471" s="34">
        <f>CONVERT(INDEX(Clg_StPt_Sch_EZ!$C$31:$I$54,MATCH(Schedules_8760!$C4471,Clg_StPt_Sch_EZ!$B$31:$B$54,0),MATCH(Schedules_8760!$F4471,Clg_StPt_Sch_EZ!$C$30:$I$30,0)),"F","C")</f>
        <v>28.333333333333332</v>
      </c>
      <c r="L4471" s="34">
        <f>CONVERT(INDEX(DHW_StPt_Sch_EZ!$C$4:$I$27,MATCH(Schedules_8760!$C4471,DHW_StPt_Sch_EZ!$B$4:$B$27,0),MATCH(Schedules_8760!$F4471,DHW_StPt_Sch_EZ!$C$3:$I$3,0)),"F","C")</f>
        <v>53.333333333333329</v>
      </c>
      <c r="M4471" s="34">
        <f>CONVERT(INDEX(DHW_StPt_Sch_EZ!$C$31:$I$54,MATCH(Schedules_8760!$C4471,DHW_StPt_Sch_EZ!$B$31:$B$54,0),MATCH(Schedules_8760!$F4471,DHW_StPt_Sch_EZ!$C$30:$I$30,0)),"F","C")</f>
        <v>53.333333333333329</v>
      </c>
      <c r="N4471" s="12"/>
      <c r="O4471" s="12"/>
      <c r="P4471" s="12"/>
    </row>
    <row r="4472" spans="1:16" x14ac:dyDescent="0.25">
      <c r="A4472" s="35">
        <v>4471</v>
      </c>
      <c r="B4472" s="89">
        <v>187.25</v>
      </c>
      <c r="C4472" s="35">
        <f t="shared" si="345"/>
        <v>7</v>
      </c>
      <c r="D4472" s="35">
        <f t="shared" si="348"/>
        <v>187</v>
      </c>
      <c r="E4472" s="35">
        <f t="shared" si="349"/>
        <v>5</v>
      </c>
      <c r="F4472" s="35" t="str">
        <f t="shared" si="346"/>
        <v>Thursday</v>
      </c>
      <c r="G4472" s="35">
        <f t="shared" si="347"/>
        <v>7</v>
      </c>
      <c r="H4472" s="34">
        <f>CONVERT(INDEX(Htg_StPt_Sch_EZ!$C$4:$I$27,MATCH(Schedules_8760!$C4472,Htg_StPt_Sch_EZ!$B$4:$B$27,0),MATCH(Schedules_8760!$F4472,Htg_StPt_Sch_EZ!$C$3:$I$3,0)),"F","C")</f>
        <v>20.555555555555554</v>
      </c>
      <c r="I4472" s="34">
        <f>CONVERT(INDEX(Htg_StPt_Sch_EZ!$C$31:$I$54,MATCH(Schedules_8760!$C4472,Htg_StPt_Sch_EZ!$B$31:$B$54,0),MATCH(Schedules_8760!$F4472,Htg_StPt_Sch_EZ!$C$30:$I$30,0)),"F","C")</f>
        <v>19.444444444444443</v>
      </c>
      <c r="J4472" s="34">
        <f>CONVERT(INDEX(Clg_StPt_Sch_EZ!$C$4:$I$27,MATCH(Schedules_8760!$C4472,Clg_StPt_Sch_EZ!$B$4:$B$27,0),MATCH(Schedules_8760!$F4472,Clg_StPt_Sch_EZ!$C$3:$I$3,0)),"F","C")</f>
        <v>25.555555555555554</v>
      </c>
      <c r="K4472" s="34">
        <f>CONVERT(INDEX(Clg_StPt_Sch_EZ!$C$31:$I$54,MATCH(Schedules_8760!$C4472,Clg_StPt_Sch_EZ!$B$31:$B$54,0),MATCH(Schedules_8760!$F4472,Clg_StPt_Sch_EZ!$C$30:$I$30,0)),"F","C")</f>
        <v>28.333333333333332</v>
      </c>
      <c r="L4472" s="34">
        <f>CONVERT(INDEX(DHW_StPt_Sch_EZ!$C$4:$I$27,MATCH(Schedules_8760!$C4472,DHW_StPt_Sch_EZ!$B$4:$B$27,0),MATCH(Schedules_8760!$F4472,DHW_StPt_Sch_EZ!$C$3:$I$3,0)),"F","C")</f>
        <v>53.333333333333329</v>
      </c>
      <c r="M4472" s="34">
        <f>CONVERT(INDEX(DHW_StPt_Sch_EZ!$C$31:$I$54,MATCH(Schedules_8760!$C4472,DHW_StPt_Sch_EZ!$B$31:$B$54,0),MATCH(Schedules_8760!$F4472,DHW_StPt_Sch_EZ!$C$30:$I$30,0)),"F","C")</f>
        <v>53.333333333333329</v>
      </c>
      <c r="N4472" s="12"/>
      <c r="O4472" s="12"/>
      <c r="P4472" s="12"/>
    </row>
    <row r="4473" spans="1:16" x14ac:dyDescent="0.25">
      <c r="A4473" s="35">
        <v>4472</v>
      </c>
      <c r="B4473" s="89">
        <v>187.29166666666671</v>
      </c>
      <c r="C4473" s="35">
        <f t="shared" si="345"/>
        <v>8</v>
      </c>
      <c r="D4473" s="35">
        <f t="shared" si="348"/>
        <v>187</v>
      </c>
      <c r="E4473" s="35">
        <f t="shared" si="349"/>
        <v>5</v>
      </c>
      <c r="F4473" s="35" t="str">
        <f t="shared" si="346"/>
        <v>Thursday</v>
      </c>
      <c r="G4473" s="35">
        <f t="shared" si="347"/>
        <v>7</v>
      </c>
      <c r="H4473" s="34">
        <f>CONVERT(INDEX(Htg_StPt_Sch_EZ!$C$4:$I$27,MATCH(Schedules_8760!$C4473,Htg_StPt_Sch_EZ!$B$4:$B$27,0),MATCH(Schedules_8760!$F4473,Htg_StPt_Sch_EZ!$C$3:$I$3,0)),"F","C")</f>
        <v>20.555555555555554</v>
      </c>
      <c r="I4473" s="34">
        <f>CONVERT(INDEX(Htg_StPt_Sch_EZ!$C$31:$I$54,MATCH(Schedules_8760!$C4473,Htg_StPt_Sch_EZ!$B$31:$B$54,0),MATCH(Schedules_8760!$F4473,Htg_StPt_Sch_EZ!$C$30:$I$30,0)),"F","C")</f>
        <v>19.444444444444443</v>
      </c>
      <c r="J4473" s="34">
        <f>CONVERT(INDEX(Clg_StPt_Sch_EZ!$C$4:$I$27,MATCH(Schedules_8760!$C4473,Clg_StPt_Sch_EZ!$B$4:$B$27,0),MATCH(Schedules_8760!$F4473,Clg_StPt_Sch_EZ!$C$3:$I$3,0)),"F","C")</f>
        <v>25.555555555555554</v>
      </c>
      <c r="K4473" s="34">
        <f>CONVERT(INDEX(Clg_StPt_Sch_EZ!$C$31:$I$54,MATCH(Schedules_8760!$C4473,Clg_StPt_Sch_EZ!$B$31:$B$54,0),MATCH(Schedules_8760!$F4473,Clg_StPt_Sch_EZ!$C$30:$I$30,0)),"F","C")</f>
        <v>25</v>
      </c>
      <c r="L4473" s="34">
        <f>CONVERT(INDEX(DHW_StPt_Sch_EZ!$C$4:$I$27,MATCH(Schedules_8760!$C4473,DHW_StPt_Sch_EZ!$B$4:$B$27,0),MATCH(Schedules_8760!$F4473,DHW_StPt_Sch_EZ!$C$3:$I$3,0)),"F","C")</f>
        <v>53.333333333333329</v>
      </c>
      <c r="M4473" s="34">
        <f>CONVERT(INDEX(DHW_StPt_Sch_EZ!$C$31:$I$54,MATCH(Schedules_8760!$C4473,DHW_StPt_Sch_EZ!$B$31:$B$54,0),MATCH(Schedules_8760!$F4473,DHW_StPt_Sch_EZ!$C$30:$I$30,0)),"F","C")</f>
        <v>53.333333333333329</v>
      </c>
      <c r="N4473" s="12"/>
      <c r="O4473" s="12"/>
      <c r="P4473" s="12"/>
    </row>
    <row r="4474" spans="1:16" x14ac:dyDescent="0.25">
      <c r="A4474" s="35">
        <v>4473</v>
      </c>
      <c r="B4474" s="89">
        <v>187.33333333333329</v>
      </c>
      <c r="C4474" s="35">
        <f t="shared" si="345"/>
        <v>9</v>
      </c>
      <c r="D4474" s="35">
        <f t="shared" si="348"/>
        <v>187</v>
      </c>
      <c r="E4474" s="35">
        <f t="shared" si="349"/>
        <v>5</v>
      </c>
      <c r="F4474" s="35" t="str">
        <f t="shared" si="346"/>
        <v>Thursday</v>
      </c>
      <c r="G4474" s="35">
        <f t="shared" si="347"/>
        <v>7</v>
      </c>
      <c r="H4474" s="34">
        <f>CONVERT(INDEX(Htg_StPt_Sch_EZ!$C$4:$I$27,MATCH(Schedules_8760!$C4474,Htg_StPt_Sch_EZ!$B$4:$B$27,0),MATCH(Schedules_8760!$F4474,Htg_StPt_Sch_EZ!$C$3:$I$3,0)),"F","C")</f>
        <v>20.555555555555554</v>
      </c>
      <c r="I4474" s="34">
        <f>CONVERT(INDEX(Htg_StPt_Sch_EZ!$C$31:$I$54,MATCH(Schedules_8760!$C4474,Htg_StPt_Sch_EZ!$B$31:$B$54,0),MATCH(Schedules_8760!$F4474,Htg_StPt_Sch_EZ!$C$30:$I$30,0)),"F","C")</f>
        <v>19.444444444444443</v>
      </c>
      <c r="J4474" s="34">
        <f>CONVERT(INDEX(Clg_StPt_Sch_EZ!$C$4:$I$27,MATCH(Schedules_8760!$C4474,Clg_StPt_Sch_EZ!$B$4:$B$27,0),MATCH(Schedules_8760!$F4474,Clg_StPt_Sch_EZ!$C$3:$I$3,0)),"F","C")</f>
        <v>25.555555555555554</v>
      </c>
      <c r="K4474" s="34">
        <f>CONVERT(INDEX(Clg_StPt_Sch_EZ!$C$31:$I$54,MATCH(Schedules_8760!$C4474,Clg_StPt_Sch_EZ!$B$31:$B$54,0),MATCH(Schedules_8760!$F4474,Clg_StPt_Sch_EZ!$C$30:$I$30,0)),"F","C")</f>
        <v>25</v>
      </c>
      <c r="L4474" s="34">
        <f>CONVERT(INDEX(DHW_StPt_Sch_EZ!$C$4:$I$27,MATCH(Schedules_8760!$C4474,DHW_StPt_Sch_EZ!$B$4:$B$27,0),MATCH(Schedules_8760!$F4474,DHW_StPt_Sch_EZ!$C$3:$I$3,0)),"F","C")</f>
        <v>53.333333333333329</v>
      </c>
      <c r="M4474" s="34">
        <f>CONVERT(INDEX(DHW_StPt_Sch_EZ!$C$31:$I$54,MATCH(Schedules_8760!$C4474,DHW_StPt_Sch_EZ!$B$31:$B$54,0),MATCH(Schedules_8760!$F4474,DHW_StPt_Sch_EZ!$C$30:$I$30,0)),"F","C")</f>
        <v>53.333333333333329</v>
      </c>
      <c r="N4474" s="12"/>
      <c r="O4474" s="12"/>
      <c r="P4474" s="12"/>
    </row>
    <row r="4475" spans="1:16" x14ac:dyDescent="0.25">
      <c r="A4475" s="35">
        <v>4474</v>
      </c>
      <c r="B4475" s="89">
        <v>187.375</v>
      </c>
      <c r="C4475" s="35">
        <f t="shared" si="345"/>
        <v>10</v>
      </c>
      <c r="D4475" s="35">
        <f t="shared" si="348"/>
        <v>187</v>
      </c>
      <c r="E4475" s="35">
        <f t="shared" si="349"/>
        <v>5</v>
      </c>
      <c r="F4475" s="35" t="str">
        <f t="shared" si="346"/>
        <v>Thursday</v>
      </c>
      <c r="G4475" s="35">
        <f t="shared" si="347"/>
        <v>7</v>
      </c>
      <c r="H4475" s="34">
        <f>CONVERT(INDEX(Htg_StPt_Sch_EZ!$C$4:$I$27,MATCH(Schedules_8760!$C4475,Htg_StPt_Sch_EZ!$B$4:$B$27,0),MATCH(Schedules_8760!$F4475,Htg_StPt_Sch_EZ!$C$3:$I$3,0)),"F","C")</f>
        <v>20.555555555555554</v>
      </c>
      <c r="I4475" s="34">
        <f>CONVERT(INDEX(Htg_StPt_Sch_EZ!$C$31:$I$54,MATCH(Schedules_8760!$C4475,Htg_StPt_Sch_EZ!$B$31:$B$54,0),MATCH(Schedules_8760!$F4475,Htg_StPt_Sch_EZ!$C$30:$I$30,0)),"F","C")</f>
        <v>19.444444444444443</v>
      </c>
      <c r="J4475" s="34">
        <f>CONVERT(INDEX(Clg_StPt_Sch_EZ!$C$4:$I$27,MATCH(Schedules_8760!$C4475,Clg_StPt_Sch_EZ!$B$4:$B$27,0),MATCH(Schedules_8760!$F4475,Clg_StPt_Sch_EZ!$C$3:$I$3,0)),"F","C")</f>
        <v>25.555555555555554</v>
      </c>
      <c r="K4475" s="34">
        <f>CONVERT(INDEX(Clg_StPt_Sch_EZ!$C$31:$I$54,MATCH(Schedules_8760!$C4475,Clg_StPt_Sch_EZ!$B$31:$B$54,0),MATCH(Schedules_8760!$F4475,Clg_StPt_Sch_EZ!$C$30:$I$30,0)),"F","C")</f>
        <v>25</v>
      </c>
      <c r="L4475" s="34">
        <f>CONVERT(INDEX(DHW_StPt_Sch_EZ!$C$4:$I$27,MATCH(Schedules_8760!$C4475,DHW_StPt_Sch_EZ!$B$4:$B$27,0),MATCH(Schedules_8760!$F4475,DHW_StPt_Sch_EZ!$C$3:$I$3,0)),"F","C")</f>
        <v>53.333333333333329</v>
      </c>
      <c r="M4475" s="34">
        <f>CONVERT(INDEX(DHW_StPt_Sch_EZ!$C$31:$I$54,MATCH(Schedules_8760!$C4475,DHW_StPt_Sch_EZ!$B$31:$B$54,0),MATCH(Schedules_8760!$F4475,DHW_StPt_Sch_EZ!$C$30:$I$30,0)),"F","C")</f>
        <v>53.333333333333329</v>
      </c>
      <c r="N4475" s="12"/>
      <c r="O4475" s="12"/>
      <c r="P4475" s="12"/>
    </row>
    <row r="4476" spans="1:16" x14ac:dyDescent="0.25">
      <c r="A4476" s="35">
        <v>4475</v>
      </c>
      <c r="B4476" s="89">
        <v>187.41666666666671</v>
      </c>
      <c r="C4476" s="35">
        <f t="shared" si="345"/>
        <v>11</v>
      </c>
      <c r="D4476" s="35">
        <f t="shared" si="348"/>
        <v>187</v>
      </c>
      <c r="E4476" s="35">
        <f t="shared" si="349"/>
        <v>5</v>
      </c>
      <c r="F4476" s="35" t="str">
        <f t="shared" si="346"/>
        <v>Thursday</v>
      </c>
      <c r="G4476" s="35">
        <f t="shared" si="347"/>
        <v>7</v>
      </c>
      <c r="H4476" s="34">
        <f>CONVERT(INDEX(Htg_StPt_Sch_EZ!$C$4:$I$27,MATCH(Schedules_8760!$C4476,Htg_StPt_Sch_EZ!$B$4:$B$27,0),MATCH(Schedules_8760!$F4476,Htg_StPt_Sch_EZ!$C$3:$I$3,0)),"F","C")</f>
        <v>20.555555555555554</v>
      </c>
      <c r="I4476" s="34">
        <f>CONVERT(INDEX(Htg_StPt_Sch_EZ!$C$31:$I$54,MATCH(Schedules_8760!$C4476,Htg_StPt_Sch_EZ!$B$31:$B$54,0),MATCH(Schedules_8760!$F4476,Htg_StPt_Sch_EZ!$C$30:$I$30,0)),"F","C")</f>
        <v>19.444444444444443</v>
      </c>
      <c r="J4476" s="34">
        <f>CONVERT(INDEX(Clg_StPt_Sch_EZ!$C$4:$I$27,MATCH(Schedules_8760!$C4476,Clg_StPt_Sch_EZ!$B$4:$B$27,0),MATCH(Schedules_8760!$F4476,Clg_StPt_Sch_EZ!$C$3:$I$3,0)),"F","C")</f>
        <v>25.555555555555554</v>
      </c>
      <c r="K4476" s="34">
        <f>CONVERT(INDEX(Clg_StPt_Sch_EZ!$C$31:$I$54,MATCH(Schedules_8760!$C4476,Clg_StPt_Sch_EZ!$B$31:$B$54,0),MATCH(Schedules_8760!$F4476,Clg_StPt_Sch_EZ!$C$30:$I$30,0)),"F","C")</f>
        <v>25</v>
      </c>
      <c r="L4476" s="34">
        <f>CONVERT(INDEX(DHW_StPt_Sch_EZ!$C$4:$I$27,MATCH(Schedules_8760!$C4476,DHW_StPt_Sch_EZ!$B$4:$B$27,0),MATCH(Schedules_8760!$F4476,DHW_StPt_Sch_EZ!$C$3:$I$3,0)),"F","C")</f>
        <v>53.333333333333329</v>
      </c>
      <c r="M4476" s="34">
        <f>CONVERT(INDEX(DHW_StPt_Sch_EZ!$C$31:$I$54,MATCH(Schedules_8760!$C4476,DHW_StPt_Sch_EZ!$B$31:$B$54,0),MATCH(Schedules_8760!$F4476,DHW_StPt_Sch_EZ!$C$30:$I$30,0)),"F","C")</f>
        <v>53.333333333333329</v>
      </c>
      <c r="N4476" s="12"/>
      <c r="O4476" s="12"/>
      <c r="P4476" s="12"/>
    </row>
    <row r="4477" spans="1:16" x14ac:dyDescent="0.25">
      <c r="A4477" s="35">
        <v>4476</v>
      </c>
      <c r="B4477" s="89">
        <v>187.45833333333329</v>
      </c>
      <c r="C4477" s="35">
        <f t="shared" si="345"/>
        <v>12</v>
      </c>
      <c r="D4477" s="35">
        <f t="shared" si="348"/>
        <v>187</v>
      </c>
      <c r="E4477" s="35">
        <f t="shared" si="349"/>
        <v>5</v>
      </c>
      <c r="F4477" s="35" t="str">
        <f t="shared" si="346"/>
        <v>Thursday</v>
      </c>
      <c r="G4477" s="35">
        <f t="shared" si="347"/>
        <v>7</v>
      </c>
      <c r="H4477" s="34">
        <f>CONVERT(INDEX(Htg_StPt_Sch_EZ!$C$4:$I$27,MATCH(Schedules_8760!$C4477,Htg_StPt_Sch_EZ!$B$4:$B$27,0),MATCH(Schedules_8760!$F4477,Htg_StPt_Sch_EZ!$C$3:$I$3,0)),"F","C")</f>
        <v>20.555555555555554</v>
      </c>
      <c r="I4477" s="34">
        <f>CONVERT(INDEX(Htg_StPt_Sch_EZ!$C$31:$I$54,MATCH(Schedules_8760!$C4477,Htg_StPt_Sch_EZ!$B$31:$B$54,0),MATCH(Schedules_8760!$F4477,Htg_StPt_Sch_EZ!$C$30:$I$30,0)),"F","C")</f>
        <v>19.444444444444443</v>
      </c>
      <c r="J4477" s="34">
        <f>CONVERT(INDEX(Clg_StPt_Sch_EZ!$C$4:$I$27,MATCH(Schedules_8760!$C4477,Clg_StPt_Sch_EZ!$B$4:$B$27,0),MATCH(Schedules_8760!$F4477,Clg_StPt_Sch_EZ!$C$3:$I$3,0)),"F","C")</f>
        <v>25.555555555555554</v>
      </c>
      <c r="K4477" s="34">
        <f>CONVERT(INDEX(Clg_StPt_Sch_EZ!$C$31:$I$54,MATCH(Schedules_8760!$C4477,Clg_StPt_Sch_EZ!$B$31:$B$54,0),MATCH(Schedules_8760!$F4477,Clg_StPt_Sch_EZ!$C$30:$I$30,0)),"F","C")</f>
        <v>25</v>
      </c>
      <c r="L4477" s="34">
        <f>CONVERT(INDEX(DHW_StPt_Sch_EZ!$C$4:$I$27,MATCH(Schedules_8760!$C4477,DHW_StPt_Sch_EZ!$B$4:$B$27,0),MATCH(Schedules_8760!$F4477,DHW_StPt_Sch_EZ!$C$3:$I$3,0)),"F","C")</f>
        <v>53.333333333333329</v>
      </c>
      <c r="M4477" s="34">
        <f>CONVERT(INDEX(DHW_StPt_Sch_EZ!$C$31:$I$54,MATCH(Schedules_8760!$C4477,DHW_StPt_Sch_EZ!$B$31:$B$54,0),MATCH(Schedules_8760!$F4477,DHW_StPt_Sch_EZ!$C$30:$I$30,0)),"F","C")</f>
        <v>53.333333333333329</v>
      </c>
      <c r="N4477" s="12"/>
      <c r="O4477" s="12"/>
      <c r="P4477" s="12"/>
    </row>
    <row r="4478" spans="1:16" x14ac:dyDescent="0.25">
      <c r="A4478" s="35">
        <v>4477</v>
      </c>
      <c r="B4478" s="89">
        <v>187.5</v>
      </c>
      <c r="C4478" s="35">
        <f t="shared" si="345"/>
        <v>13</v>
      </c>
      <c r="D4478" s="35">
        <f t="shared" si="348"/>
        <v>187</v>
      </c>
      <c r="E4478" s="35">
        <f t="shared" si="349"/>
        <v>5</v>
      </c>
      <c r="F4478" s="35" t="str">
        <f t="shared" si="346"/>
        <v>Thursday</v>
      </c>
      <c r="G4478" s="35">
        <f t="shared" si="347"/>
        <v>7</v>
      </c>
      <c r="H4478" s="34">
        <f>CONVERT(INDEX(Htg_StPt_Sch_EZ!$C$4:$I$27,MATCH(Schedules_8760!$C4478,Htg_StPt_Sch_EZ!$B$4:$B$27,0),MATCH(Schedules_8760!$F4478,Htg_StPt_Sch_EZ!$C$3:$I$3,0)),"F","C")</f>
        <v>20.555555555555554</v>
      </c>
      <c r="I4478" s="34">
        <f>CONVERT(INDEX(Htg_StPt_Sch_EZ!$C$31:$I$54,MATCH(Schedules_8760!$C4478,Htg_StPt_Sch_EZ!$B$31:$B$54,0),MATCH(Schedules_8760!$F4478,Htg_StPt_Sch_EZ!$C$30:$I$30,0)),"F","C")</f>
        <v>19.444444444444443</v>
      </c>
      <c r="J4478" s="34">
        <f>CONVERT(INDEX(Clg_StPt_Sch_EZ!$C$4:$I$27,MATCH(Schedules_8760!$C4478,Clg_StPt_Sch_EZ!$B$4:$B$27,0),MATCH(Schedules_8760!$F4478,Clg_StPt_Sch_EZ!$C$3:$I$3,0)),"F","C")</f>
        <v>25.555555555555554</v>
      </c>
      <c r="K4478" s="34">
        <f>CONVERT(INDEX(Clg_StPt_Sch_EZ!$C$31:$I$54,MATCH(Schedules_8760!$C4478,Clg_StPt_Sch_EZ!$B$31:$B$54,0),MATCH(Schedules_8760!$F4478,Clg_StPt_Sch_EZ!$C$30:$I$30,0)),"F","C")</f>
        <v>25</v>
      </c>
      <c r="L4478" s="34">
        <f>CONVERT(INDEX(DHW_StPt_Sch_EZ!$C$4:$I$27,MATCH(Schedules_8760!$C4478,DHW_StPt_Sch_EZ!$B$4:$B$27,0),MATCH(Schedules_8760!$F4478,DHW_StPt_Sch_EZ!$C$3:$I$3,0)),"F","C")</f>
        <v>53.333333333333329</v>
      </c>
      <c r="M4478" s="34">
        <f>CONVERT(INDEX(DHW_StPt_Sch_EZ!$C$31:$I$54,MATCH(Schedules_8760!$C4478,DHW_StPt_Sch_EZ!$B$31:$B$54,0),MATCH(Schedules_8760!$F4478,DHW_StPt_Sch_EZ!$C$30:$I$30,0)),"F","C")</f>
        <v>53.333333333333329</v>
      </c>
      <c r="N4478" s="12"/>
      <c r="O4478" s="12"/>
      <c r="P4478" s="12"/>
    </row>
    <row r="4479" spans="1:16" x14ac:dyDescent="0.25">
      <c r="A4479" s="35">
        <v>4478</v>
      </c>
      <c r="B4479" s="89">
        <v>187.54166666666671</v>
      </c>
      <c r="C4479" s="35">
        <f t="shared" si="345"/>
        <v>14</v>
      </c>
      <c r="D4479" s="35">
        <f t="shared" si="348"/>
        <v>187</v>
      </c>
      <c r="E4479" s="35">
        <f t="shared" si="349"/>
        <v>5</v>
      </c>
      <c r="F4479" s="35" t="str">
        <f t="shared" si="346"/>
        <v>Thursday</v>
      </c>
      <c r="G4479" s="35">
        <f t="shared" si="347"/>
        <v>7</v>
      </c>
      <c r="H4479" s="34">
        <f>CONVERT(INDEX(Htg_StPt_Sch_EZ!$C$4:$I$27,MATCH(Schedules_8760!$C4479,Htg_StPt_Sch_EZ!$B$4:$B$27,0),MATCH(Schedules_8760!$F4479,Htg_StPt_Sch_EZ!$C$3:$I$3,0)),"F","C")</f>
        <v>20.555555555555554</v>
      </c>
      <c r="I4479" s="34">
        <f>CONVERT(INDEX(Htg_StPt_Sch_EZ!$C$31:$I$54,MATCH(Schedules_8760!$C4479,Htg_StPt_Sch_EZ!$B$31:$B$54,0),MATCH(Schedules_8760!$F4479,Htg_StPt_Sch_EZ!$C$30:$I$30,0)),"F","C")</f>
        <v>19.444444444444443</v>
      </c>
      <c r="J4479" s="34">
        <f>CONVERT(INDEX(Clg_StPt_Sch_EZ!$C$4:$I$27,MATCH(Schedules_8760!$C4479,Clg_StPt_Sch_EZ!$B$4:$B$27,0),MATCH(Schedules_8760!$F4479,Clg_StPt_Sch_EZ!$C$3:$I$3,0)),"F","C")</f>
        <v>25.555555555555554</v>
      </c>
      <c r="K4479" s="34">
        <f>CONVERT(INDEX(Clg_StPt_Sch_EZ!$C$31:$I$54,MATCH(Schedules_8760!$C4479,Clg_StPt_Sch_EZ!$B$31:$B$54,0),MATCH(Schedules_8760!$F4479,Clg_StPt_Sch_EZ!$C$30:$I$30,0)),"F","C")</f>
        <v>25</v>
      </c>
      <c r="L4479" s="34">
        <f>CONVERT(INDEX(DHW_StPt_Sch_EZ!$C$4:$I$27,MATCH(Schedules_8760!$C4479,DHW_StPt_Sch_EZ!$B$4:$B$27,0),MATCH(Schedules_8760!$F4479,DHW_StPt_Sch_EZ!$C$3:$I$3,0)),"F","C")</f>
        <v>53.333333333333329</v>
      </c>
      <c r="M4479" s="34">
        <f>CONVERT(INDEX(DHW_StPt_Sch_EZ!$C$31:$I$54,MATCH(Schedules_8760!$C4479,DHW_StPt_Sch_EZ!$B$31:$B$54,0),MATCH(Schedules_8760!$F4479,DHW_StPt_Sch_EZ!$C$30:$I$30,0)),"F","C")</f>
        <v>53.333333333333329</v>
      </c>
      <c r="N4479" s="12"/>
      <c r="O4479" s="12"/>
      <c r="P4479" s="12"/>
    </row>
    <row r="4480" spans="1:16" x14ac:dyDescent="0.25">
      <c r="A4480" s="35">
        <v>4479</v>
      </c>
      <c r="B4480" s="89">
        <v>187.58333333333329</v>
      </c>
      <c r="C4480" s="35">
        <f t="shared" si="345"/>
        <v>15</v>
      </c>
      <c r="D4480" s="35">
        <f t="shared" si="348"/>
        <v>187</v>
      </c>
      <c r="E4480" s="35">
        <f t="shared" si="349"/>
        <v>5</v>
      </c>
      <c r="F4480" s="35" t="str">
        <f t="shared" si="346"/>
        <v>Thursday</v>
      </c>
      <c r="G4480" s="35">
        <f t="shared" si="347"/>
        <v>7</v>
      </c>
      <c r="H4480" s="34">
        <f>CONVERT(INDEX(Htg_StPt_Sch_EZ!$C$4:$I$27,MATCH(Schedules_8760!$C4480,Htg_StPt_Sch_EZ!$B$4:$B$27,0),MATCH(Schedules_8760!$F4480,Htg_StPt_Sch_EZ!$C$3:$I$3,0)),"F","C")</f>
        <v>20.555555555555554</v>
      </c>
      <c r="I4480" s="34">
        <f>CONVERT(INDEX(Htg_StPt_Sch_EZ!$C$31:$I$54,MATCH(Schedules_8760!$C4480,Htg_StPt_Sch_EZ!$B$31:$B$54,0),MATCH(Schedules_8760!$F4480,Htg_StPt_Sch_EZ!$C$30:$I$30,0)),"F","C")</f>
        <v>21.111111111111111</v>
      </c>
      <c r="J4480" s="34">
        <f>CONVERT(INDEX(Clg_StPt_Sch_EZ!$C$4:$I$27,MATCH(Schedules_8760!$C4480,Clg_StPt_Sch_EZ!$B$4:$B$27,0),MATCH(Schedules_8760!$F4480,Clg_StPt_Sch_EZ!$C$3:$I$3,0)),"F","C")</f>
        <v>25.555555555555554</v>
      </c>
      <c r="K4480" s="34">
        <f>CONVERT(INDEX(Clg_StPt_Sch_EZ!$C$31:$I$54,MATCH(Schedules_8760!$C4480,Clg_StPt_Sch_EZ!$B$31:$B$54,0),MATCH(Schedules_8760!$F4480,Clg_StPt_Sch_EZ!$C$30:$I$30,0)),"F","C")</f>
        <v>25</v>
      </c>
      <c r="L4480" s="34">
        <f>CONVERT(INDEX(DHW_StPt_Sch_EZ!$C$4:$I$27,MATCH(Schedules_8760!$C4480,DHW_StPt_Sch_EZ!$B$4:$B$27,0),MATCH(Schedules_8760!$F4480,DHW_StPt_Sch_EZ!$C$3:$I$3,0)),"F","C")</f>
        <v>53.333333333333329</v>
      </c>
      <c r="M4480" s="34">
        <f>CONVERT(INDEX(DHW_StPt_Sch_EZ!$C$31:$I$54,MATCH(Schedules_8760!$C4480,DHW_StPt_Sch_EZ!$B$31:$B$54,0),MATCH(Schedules_8760!$F4480,DHW_StPt_Sch_EZ!$C$30:$I$30,0)),"F","C")</f>
        <v>53.333333333333329</v>
      </c>
      <c r="N4480" s="12"/>
      <c r="O4480" s="12"/>
      <c r="P4480" s="12"/>
    </row>
    <row r="4481" spans="1:16" x14ac:dyDescent="0.25">
      <c r="A4481" s="35">
        <v>4480</v>
      </c>
      <c r="B4481" s="89">
        <v>187.625</v>
      </c>
      <c r="C4481" s="35">
        <f t="shared" si="345"/>
        <v>16</v>
      </c>
      <c r="D4481" s="35">
        <f t="shared" si="348"/>
        <v>187</v>
      </c>
      <c r="E4481" s="35">
        <f t="shared" si="349"/>
        <v>5</v>
      </c>
      <c r="F4481" s="35" t="str">
        <f t="shared" si="346"/>
        <v>Thursday</v>
      </c>
      <c r="G4481" s="35">
        <f t="shared" si="347"/>
        <v>7</v>
      </c>
      <c r="H4481" s="34">
        <f>CONVERT(INDEX(Htg_StPt_Sch_EZ!$C$4:$I$27,MATCH(Schedules_8760!$C4481,Htg_StPt_Sch_EZ!$B$4:$B$27,0),MATCH(Schedules_8760!$F4481,Htg_StPt_Sch_EZ!$C$3:$I$3,0)),"F","C")</f>
        <v>20.555555555555554</v>
      </c>
      <c r="I4481" s="34">
        <f>CONVERT(INDEX(Htg_StPt_Sch_EZ!$C$31:$I$54,MATCH(Schedules_8760!$C4481,Htg_StPt_Sch_EZ!$B$31:$B$54,0),MATCH(Schedules_8760!$F4481,Htg_StPt_Sch_EZ!$C$30:$I$30,0)),"F","C")</f>
        <v>21.111111111111111</v>
      </c>
      <c r="J4481" s="34">
        <f>CONVERT(INDEX(Clg_StPt_Sch_EZ!$C$4:$I$27,MATCH(Schedules_8760!$C4481,Clg_StPt_Sch_EZ!$B$4:$B$27,0),MATCH(Schedules_8760!$F4481,Clg_StPt_Sch_EZ!$C$3:$I$3,0)),"F","C")</f>
        <v>25.555555555555554</v>
      </c>
      <c r="K4481" s="34">
        <f>CONVERT(INDEX(Clg_StPt_Sch_EZ!$C$31:$I$54,MATCH(Schedules_8760!$C4481,Clg_StPt_Sch_EZ!$B$31:$B$54,0),MATCH(Schedules_8760!$F4481,Clg_StPt_Sch_EZ!$C$30:$I$30,0)),"F","C")</f>
        <v>25</v>
      </c>
      <c r="L4481" s="34">
        <f>CONVERT(INDEX(DHW_StPt_Sch_EZ!$C$4:$I$27,MATCH(Schedules_8760!$C4481,DHW_StPt_Sch_EZ!$B$4:$B$27,0),MATCH(Schedules_8760!$F4481,DHW_StPt_Sch_EZ!$C$3:$I$3,0)),"F","C")</f>
        <v>53.333333333333329</v>
      </c>
      <c r="M4481" s="34">
        <f>CONVERT(INDEX(DHW_StPt_Sch_EZ!$C$31:$I$54,MATCH(Schedules_8760!$C4481,DHW_StPt_Sch_EZ!$B$31:$B$54,0),MATCH(Schedules_8760!$F4481,DHW_StPt_Sch_EZ!$C$30:$I$30,0)),"F","C")</f>
        <v>53.333333333333329</v>
      </c>
      <c r="N4481" s="12"/>
      <c r="O4481" s="12"/>
      <c r="P4481" s="12"/>
    </row>
    <row r="4482" spans="1:16" x14ac:dyDescent="0.25">
      <c r="A4482" s="35">
        <v>4481</v>
      </c>
      <c r="B4482" s="89">
        <v>187.66666666666671</v>
      </c>
      <c r="C4482" s="35">
        <f t="shared" ref="C4482:C4545" si="350">HOUR(B4482)+1</f>
        <v>17</v>
      </c>
      <c r="D4482" s="35">
        <f t="shared" si="348"/>
        <v>187</v>
      </c>
      <c r="E4482" s="35">
        <f t="shared" si="349"/>
        <v>5</v>
      </c>
      <c r="F4482" s="35" t="str">
        <f t="shared" ref="F4482:F4545" si="351">IF(E4482=1,"Sunday",IF(E4482=2,"Monday",IF(E4482=3,"Tuesday",IF(E4482=4,"Wednesday",IF(E4482=5,"Thursday",IF(E4482=6,"Friday","Saturday"))))))</f>
        <v>Thursday</v>
      </c>
      <c r="G4482" s="35">
        <f t="shared" ref="G4482:G4545" si="352">MONTH(B4482)</f>
        <v>7</v>
      </c>
      <c r="H4482" s="34">
        <f>CONVERT(INDEX(Htg_StPt_Sch_EZ!$C$4:$I$27,MATCH(Schedules_8760!$C4482,Htg_StPt_Sch_EZ!$B$4:$B$27,0),MATCH(Schedules_8760!$F4482,Htg_StPt_Sch_EZ!$C$3:$I$3,0)),"F","C")</f>
        <v>20.555555555555554</v>
      </c>
      <c r="I4482" s="34">
        <f>CONVERT(INDEX(Htg_StPt_Sch_EZ!$C$31:$I$54,MATCH(Schedules_8760!$C4482,Htg_StPt_Sch_EZ!$B$31:$B$54,0),MATCH(Schedules_8760!$F4482,Htg_StPt_Sch_EZ!$C$30:$I$30,0)),"F","C")</f>
        <v>17.777777777777779</v>
      </c>
      <c r="J4482" s="34">
        <f>CONVERT(INDEX(Clg_StPt_Sch_EZ!$C$4:$I$27,MATCH(Schedules_8760!$C4482,Clg_StPt_Sch_EZ!$B$4:$B$27,0),MATCH(Schedules_8760!$F4482,Clg_StPt_Sch_EZ!$C$3:$I$3,0)),"F","C")</f>
        <v>25.555555555555554</v>
      </c>
      <c r="K4482" s="34">
        <f>CONVERT(INDEX(Clg_StPt_Sch_EZ!$C$31:$I$54,MATCH(Schedules_8760!$C4482,Clg_StPt_Sch_EZ!$B$31:$B$54,0),MATCH(Schedules_8760!$F4482,Clg_StPt_Sch_EZ!$C$30:$I$30,0)),"F","C")</f>
        <v>25</v>
      </c>
      <c r="L4482" s="34">
        <f>CONVERT(INDEX(DHW_StPt_Sch_EZ!$C$4:$I$27,MATCH(Schedules_8760!$C4482,DHW_StPt_Sch_EZ!$B$4:$B$27,0),MATCH(Schedules_8760!$F4482,DHW_StPt_Sch_EZ!$C$3:$I$3,0)),"F","C")</f>
        <v>53.333333333333329</v>
      </c>
      <c r="M4482" s="34">
        <f>CONVERT(INDEX(DHW_StPt_Sch_EZ!$C$31:$I$54,MATCH(Schedules_8760!$C4482,DHW_StPt_Sch_EZ!$B$31:$B$54,0),MATCH(Schedules_8760!$F4482,DHW_StPt_Sch_EZ!$C$30:$I$30,0)),"F","C")</f>
        <v>53.333333333333329</v>
      </c>
      <c r="N4482" s="12"/>
      <c r="O4482" s="12"/>
      <c r="P4482" s="12"/>
    </row>
    <row r="4483" spans="1:16" x14ac:dyDescent="0.25">
      <c r="A4483" s="35">
        <v>4482</v>
      </c>
      <c r="B4483" s="89">
        <v>187.70833333333329</v>
      </c>
      <c r="C4483" s="35">
        <f t="shared" si="350"/>
        <v>18</v>
      </c>
      <c r="D4483" s="35">
        <f t="shared" ref="D4483:D4546" si="353">IF(C4483=1,D4482+1,D4482)</f>
        <v>187</v>
      </c>
      <c r="E4483" s="35">
        <f t="shared" ref="E4483:E4546" si="354">IF(AND(C4483=1,E4482=7),1,IF(C4483=1,E4482+1,E4482))</f>
        <v>5</v>
      </c>
      <c r="F4483" s="35" t="str">
        <f t="shared" si="351"/>
        <v>Thursday</v>
      </c>
      <c r="G4483" s="35">
        <f t="shared" si="352"/>
        <v>7</v>
      </c>
      <c r="H4483" s="34">
        <f>CONVERT(INDEX(Htg_StPt_Sch_EZ!$C$4:$I$27,MATCH(Schedules_8760!$C4483,Htg_StPt_Sch_EZ!$B$4:$B$27,0),MATCH(Schedules_8760!$F4483,Htg_StPt_Sch_EZ!$C$3:$I$3,0)),"F","C")</f>
        <v>20.555555555555554</v>
      </c>
      <c r="I4483" s="34">
        <f>CONVERT(INDEX(Htg_StPt_Sch_EZ!$C$31:$I$54,MATCH(Schedules_8760!$C4483,Htg_StPt_Sch_EZ!$B$31:$B$54,0),MATCH(Schedules_8760!$F4483,Htg_StPt_Sch_EZ!$C$30:$I$30,0)),"F","C")</f>
        <v>17.777777777777779</v>
      </c>
      <c r="J4483" s="34">
        <f>CONVERT(INDEX(Clg_StPt_Sch_EZ!$C$4:$I$27,MATCH(Schedules_8760!$C4483,Clg_StPt_Sch_EZ!$B$4:$B$27,0),MATCH(Schedules_8760!$F4483,Clg_StPt_Sch_EZ!$C$3:$I$3,0)),"F","C")</f>
        <v>25.555555555555554</v>
      </c>
      <c r="K4483" s="34">
        <f>CONVERT(INDEX(Clg_StPt_Sch_EZ!$C$31:$I$54,MATCH(Schedules_8760!$C4483,Clg_StPt_Sch_EZ!$B$31:$B$54,0),MATCH(Schedules_8760!$F4483,Clg_StPt_Sch_EZ!$C$30:$I$30,0)),"F","C")</f>
        <v>28.333333333333332</v>
      </c>
      <c r="L4483" s="34">
        <f>CONVERT(INDEX(DHW_StPt_Sch_EZ!$C$4:$I$27,MATCH(Schedules_8760!$C4483,DHW_StPt_Sch_EZ!$B$4:$B$27,0),MATCH(Schedules_8760!$F4483,DHW_StPt_Sch_EZ!$C$3:$I$3,0)),"F","C")</f>
        <v>53.333333333333329</v>
      </c>
      <c r="M4483" s="34">
        <f>CONVERT(INDEX(DHW_StPt_Sch_EZ!$C$31:$I$54,MATCH(Schedules_8760!$C4483,DHW_StPt_Sch_EZ!$B$31:$B$54,0),MATCH(Schedules_8760!$F4483,DHW_StPt_Sch_EZ!$C$30:$I$30,0)),"F","C")</f>
        <v>53.333333333333329</v>
      </c>
      <c r="N4483" s="12"/>
      <c r="O4483" s="12"/>
      <c r="P4483" s="12"/>
    </row>
    <row r="4484" spans="1:16" x14ac:dyDescent="0.25">
      <c r="A4484" s="35">
        <v>4483</v>
      </c>
      <c r="B4484" s="89">
        <v>187.75</v>
      </c>
      <c r="C4484" s="35">
        <f t="shared" si="350"/>
        <v>19</v>
      </c>
      <c r="D4484" s="35">
        <f t="shared" si="353"/>
        <v>187</v>
      </c>
      <c r="E4484" s="35">
        <f t="shared" si="354"/>
        <v>5</v>
      </c>
      <c r="F4484" s="35" t="str">
        <f t="shared" si="351"/>
        <v>Thursday</v>
      </c>
      <c r="G4484" s="35">
        <f t="shared" si="352"/>
        <v>7</v>
      </c>
      <c r="H4484" s="34">
        <f>CONVERT(INDEX(Htg_StPt_Sch_EZ!$C$4:$I$27,MATCH(Schedules_8760!$C4484,Htg_StPt_Sch_EZ!$B$4:$B$27,0),MATCH(Schedules_8760!$F4484,Htg_StPt_Sch_EZ!$C$3:$I$3,0)),"F","C")</f>
        <v>20.555555555555554</v>
      </c>
      <c r="I4484" s="34">
        <f>CONVERT(INDEX(Htg_StPt_Sch_EZ!$C$31:$I$54,MATCH(Schedules_8760!$C4484,Htg_StPt_Sch_EZ!$B$31:$B$54,0),MATCH(Schedules_8760!$F4484,Htg_StPt_Sch_EZ!$C$30:$I$30,0)),"F","C")</f>
        <v>18.333333333333332</v>
      </c>
      <c r="J4484" s="34">
        <f>CONVERT(INDEX(Clg_StPt_Sch_EZ!$C$4:$I$27,MATCH(Schedules_8760!$C4484,Clg_StPt_Sch_EZ!$B$4:$B$27,0),MATCH(Schedules_8760!$F4484,Clg_StPt_Sch_EZ!$C$3:$I$3,0)),"F","C")</f>
        <v>25.555555555555554</v>
      </c>
      <c r="K4484" s="34">
        <f>CONVERT(INDEX(Clg_StPt_Sch_EZ!$C$31:$I$54,MATCH(Schedules_8760!$C4484,Clg_StPt_Sch_EZ!$B$31:$B$54,0),MATCH(Schedules_8760!$F4484,Clg_StPt_Sch_EZ!$C$30:$I$30,0)),"F","C")</f>
        <v>28.333333333333332</v>
      </c>
      <c r="L4484" s="34">
        <f>CONVERT(INDEX(DHW_StPt_Sch_EZ!$C$4:$I$27,MATCH(Schedules_8760!$C4484,DHW_StPt_Sch_EZ!$B$4:$B$27,0),MATCH(Schedules_8760!$F4484,DHW_StPt_Sch_EZ!$C$3:$I$3,0)),"F","C")</f>
        <v>53.333333333333329</v>
      </c>
      <c r="M4484" s="34">
        <f>CONVERT(INDEX(DHW_StPt_Sch_EZ!$C$31:$I$54,MATCH(Schedules_8760!$C4484,DHW_StPt_Sch_EZ!$B$31:$B$54,0),MATCH(Schedules_8760!$F4484,DHW_StPt_Sch_EZ!$C$30:$I$30,0)),"F","C")</f>
        <v>53.333333333333329</v>
      </c>
      <c r="N4484" s="12"/>
      <c r="O4484" s="12"/>
      <c r="P4484" s="12"/>
    </row>
    <row r="4485" spans="1:16" x14ac:dyDescent="0.25">
      <c r="A4485" s="35">
        <v>4484</v>
      </c>
      <c r="B4485" s="89">
        <v>187.79166666666671</v>
      </c>
      <c r="C4485" s="35">
        <f t="shared" si="350"/>
        <v>20</v>
      </c>
      <c r="D4485" s="35">
        <f t="shared" si="353"/>
        <v>187</v>
      </c>
      <c r="E4485" s="35">
        <f t="shared" si="354"/>
        <v>5</v>
      </c>
      <c r="F4485" s="35" t="str">
        <f t="shared" si="351"/>
        <v>Thursday</v>
      </c>
      <c r="G4485" s="35">
        <f t="shared" si="352"/>
        <v>7</v>
      </c>
      <c r="H4485" s="34">
        <f>CONVERT(INDEX(Htg_StPt_Sch_EZ!$C$4:$I$27,MATCH(Schedules_8760!$C4485,Htg_StPt_Sch_EZ!$B$4:$B$27,0),MATCH(Schedules_8760!$F4485,Htg_StPt_Sch_EZ!$C$3:$I$3,0)),"F","C")</f>
        <v>20.555555555555554</v>
      </c>
      <c r="I4485" s="34">
        <f>CONVERT(INDEX(Htg_StPt_Sch_EZ!$C$31:$I$54,MATCH(Schedules_8760!$C4485,Htg_StPt_Sch_EZ!$B$31:$B$54,0),MATCH(Schedules_8760!$F4485,Htg_StPt_Sch_EZ!$C$30:$I$30,0)),"F","C")</f>
        <v>18.888888888888889</v>
      </c>
      <c r="J4485" s="34">
        <f>CONVERT(INDEX(Clg_StPt_Sch_EZ!$C$4:$I$27,MATCH(Schedules_8760!$C4485,Clg_StPt_Sch_EZ!$B$4:$B$27,0),MATCH(Schedules_8760!$F4485,Clg_StPt_Sch_EZ!$C$3:$I$3,0)),"F","C")</f>
        <v>25.555555555555554</v>
      </c>
      <c r="K4485" s="34">
        <f>CONVERT(INDEX(Clg_StPt_Sch_EZ!$C$31:$I$54,MATCH(Schedules_8760!$C4485,Clg_StPt_Sch_EZ!$B$31:$B$54,0),MATCH(Schedules_8760!$F4485,Clg_StPt_Sch_EZ!$C$30:$I$30,0)),"F","C")</f>
        <v>28.333333333333332</v>
      </c>
      <c r="L4485" s="34">
        <f>CONVERT(INDEX(DHW_StPt_Sch_EZ!$C$4:$I$27,MATCH(Schedules_8760!$C4485,DHW_StPt_Sch_EZ!$B$4:$B$27,0),MATCH(Schedules_8760!$F4485,DHW_StPt_Sch_EZ!$C$3:$I$3,0)),"F","C")</f>
        <v>53.333333333333329</v>
      </c>
      <c r="M4485" s="34">
        <f>CONVERT(INDEX(DHW_StPt_Sch_EZ!$C$31:$I$54,MATCH(Schedules_8760!$C4485,DHW_StPt_Sch_EZ!$B$31:$B$54,0),MATCH(Schedules_8760!$F4485,DHW_StPt_Sch_EZ!$C$30:$I$30,0)),"F","C")</f>
        <v>53.333333333333329</v>
      </c>
      <c r="N4485" s="12"/>
      <c r="O4485" s="12"/>
      <c r="P4485" s="12"/>
    </row>
    <row r="4486" spans="1:16" x14ac:dyDescent="0.25">
      <c r="A4486" s="35">
        <v>4485</v>
      </c>
      <c r="B4486" s="89">
        <v>187.83333333333329</v>
      </c>
      <c r="C4486" s="35">
        <f t="shared" si="350"/>
        <v>21</v>
      </c>
      <c r="D4486" s="35">
        <f t="shared" si="353"/>
        <v>187</v>
      </c>
      <c r="E4486" s="35">
        <f t="shared" si="354"/>
        <v>5</v>
      </c>
      <c r="F4486" s="35" t="str">
        <f t="shared" si="351"/>
        <v>Thursday</v>
      </c>
      <c r="G4486" s="35">
        <f t="shared" si="352"/>
        <v>7</v>
      </c>
      <c r="H4486" s="34">
        <f>CONVERT(INDEX(Htg_StPt_Sch_EZ!$C$4:$I$27,MATCH(Schedules_8760!$C4486,Htg_StPt_Sch_EZ!$B$4:$B$27,0),MATCH(Schedules_8760!$F4486,Htg_StPt_Sch_EZ!$C$3:$I$3,0)),"F","C")</f>
        <v>20.555555555555554</v>
      </c>
      <c r="I4486" s="34">
        <f>CONVERT(INDEX(Htg_StPt_Sch_EZ!$C$31:$I$54,MATCH(Schedules_8760!$C4486,Htg_StPt_Sch_EZ!$B$31:$B$54,0),MATCH(Schedules_8760!$F4486,Htg_StPt_Sch_EZ!$C$30:$I$30,0)),"F","C")</f>
        <v>19.444444444444443</v>
      </c>
      <c r="J4486" s="34">
        <f>CONVERT(INDEX(Clg_StPt_Sch_EZ!$C$4:$I$27,MATCH(Schedules_8760!$C4486,Clg_StPt_Sch_EZ!$B$4:$B$27,0),MATCH(Schedules_8760!$F4486,Clg_StPt_Sch_EZ!$C$3:$I$3,0)),"F","C")</f>
        <v>25.555555555555554</v>
      </c>
      <c r="K4486" s="34">
        <f>CONVERT(INDEX(Clg_StPt_Sch_EZ!$C$31:$I$54,MATCH(Schedules_8760!$C4486,Clg_StPt_Sch_EZ!$B$31:$B$54,0),MATCH(Schedules_8760!$F4486,Clg_StPt_Sch_EZ!$C$30:$I$30,0)),"F","C")</f>
        <v>28.333333333333332</v>
      </c>
      <c r="L4486" s="34">
        <f>CONVERT(INDEX(DHW_StPt_Sch_EZ!$C$4:$I$27,MATCH(Schedules_8760!$C4486,DHW_StPt_Sch_EZ!$B$4:$B$27,0),MATCH(Schedules_8760!$F4486,DHW_StPt_Sch_EZ!$C$3:$I$3,0)),"F","C")</f>
        <v>53.333333333333329</v>
      </c>
      <c r="M4486" s="34">
        <f>CONVERT(INDEX(DHW_StPt_Sch_EZ!$C$31:$I$54,MATCH(Schedules_8760!$C4486,DHW_StPt_Sch_EZ!$B$31:$B$54,0),MATCH(Schedules_8760!$F4486,DHW_StPt_Sch_EZ!$C$30:$I$30,0)),"F","C")</f>
        <v>53.333333333333329</v>
      </c>
      <c r="N4486" s="12"/>
      <c r="O4486" s="12"/>
      <c r="P4486" s="12"/>
    </row>
    <row r="4487" spans="1:16" x14ac:dyDescent="0.25">
      <c r="A4487" s="35">
        <v>4486</v>
      </c>
      <c r="B4487" s="89">
        <v>187.875</v>
      </c>
      <c r="C4487" s="35">
        <f t="shared" si="350"/>
        <v>22</v>
      </c>
      <c r="D4487" s="35">
        <f t="shared" si="353"/>
        <v>187</v>
      </c>
      <c r="E4487" s="35">
        <f t="shared" si="354"/>
        <v>5</v>
      </c>
      <c r="F4487" s="35" t="str">
        <f t="shared" si="351"/>
        <v>Thursday</v>
      </c>
      <c r="G4487" s="35">
        <f t="shared" si="352"/>
        <v>7</v>
      </c>
      <c r="H4487" s="34">
        <f>CONVERT(INDEX(Htg_StPt_Sch_EZ!$C$4:$I$27,MATCH(Schedules_8760!$C4487,Htg_StPt_Sch_EZ!$B$4:$B$27,0),MATCH(Schedules_8760!$F4487,Htg_StPt_Sch_EZ!$C$3:$I$3,0)),"F","C")</f>
        <v>20.555555555555554</v>
      </c>
      <c r="I4487" s="34">
        <f>CONVERT(INDEX(Htg_StPt_Sch_EZ!$C$31:$I$54,MATCH(Schedules_8760!$C4487,Htg_StPt_Sch_EZ!$B$31:$B$54,0),MATCH(Schedules_8760!$F4487,Htg_StPt_Sch_EZ!$C$30:$I$30,0)),"F","C")</f>
        <v>19.444444444444443</v>
      </c>
      <c r="J4487" s="34">
        <f>CONVERT(INDEX(Clg_StPt_Sch_EZ!$C$4:$I$27,MATCH(Schedules_8760!$C4487,Clg_StPt_Sch_EZ!$B$4:$B$27,0),MATCH(Schedules_8760!$F4487,Clg_StPt_Sch_EZ!$C$3:$I$3,0)),"F","C")</f>
        <v>25.555555555555554</v>
      </c>
      <c r="K4487" s="34">
        <f>CONVERT(INDEX(Clg_StPt_Sch_EZ!$C$31:$I$54,MATCH(Schedules_8760!$C4487,Clg_StPt_Sch_EZ!$B$31:$B$54,0),MATCH(Schedules_8760!$F4487,Clg_StPt_Sch_EZ!$C$30:$I$30,0)),"F","C")</f>
        <v>28.333333333333332</v>
      </c>
      <c r="L4487" s="34">
        <f>CONVERT(INDEX(DHW_StPt_Sch_EZ!$C$4:$I$27,MATCH(Schedules_8760!$C4487,DHW_StPt_Sch_EZ!$B$4:$B$27,0),MATCH(Schedules_8760!$F4487,DHW_StPt_Sch_EZ!$C$3:$I$3,0)),"F","C")</f>
        <v>53.333333333333329</v>
      </c>
      <c r="M4487" s="34">
        <f>CONVERT(INDEX(DHW_StPt_Sch_EZ!$C$31:$I$54,MATCH(Schedules_8760!$C4487,DHW_StPt_Sch_EZ!$B$31:$B$54,0),MATCH(Schedules_8760!$F4487,DHW_StPt_Sch_EZ!$C$30:$I$30,0)),"F","C")</f>
        <v>53.333333333333329</v>
      </c>
      <c r="N4487" s="12"/>
      <c r="O4487" s="12"/>
      <c r="P4487" s="12"/>
    </row>
    <row r="4488" spans="1:16" x14ac:dyDescent="0.25">
      <c r="A4488" s="35">
        <v>4487</v>
      </c>
      <c r="B4488" s="89">
        <v>187.91666666666671</v>
      </c>
      <c r="C4488" s="35">
        <f t="shared" si="350"/>
        <v>23</v>
      </c>
      <c r="D4488" s="35">
        <f t="shared" si="353"/>
        <v>187</v>
      </c>
      <c r="E4488" s="35">
        <f t="shared" si="354"/>
        <v>5</v>
      </c>
      <c r="F4488" s="35" t="str">
        <f t="shared" si="351"/>
        <v>Thursday</v>
      </c>
      <c r="G4488" s="35">
        <f t="shared" si="352"/>
        <v>7</v>
      </c>
      <c r="H4488" s="34">
        <f>CONVERT(INDEX(Htg_StPt_Sch_EZ!$C$4:$I$27,MATCH(Schedules_8760!$C4488,Htg_StPt_Sch_EZ!$B$4:$B$27,0),MATCH(Schedules_8760!$F4488,Htg_StPt_Sch_EZ!$C$3:$I$3,0)),"F","C")</f>
        <v>20.555555555555554</v>
      </c>
      <c r="I4488" s="34">
        <f>CONVERT(INDEX(Htg_StPt_Sch_EZ!$C$31:$I$54,MATCH(Schedules_8760!$C4488,Htg_StPt_Sch_EZ!$B$31:$B$54,0),MATCH(Schedules_8760!$F4488,Htg_StPt_Sch_EZ!$C$30:$I$30,0)),"F","C")</f>
        <v>19.444444444444443</v>
      </c>
      <c r="J4488" s="34">
        <f>CONVERT(INDEX(Clg_StPt_Sch_EZ!$C$4:$I$27,MATCH(Schedules_8760!$C4488,Clg_StPt_Sch_EZ!$B$4:$B$27,0),MATCH(Schedules_8760!$F4488,Clg_StPt_Sch_EZ!$C$3:$I$3,0)),"F","C")</f>
        <v>25.555555555555554</v>
      </c>
      <c r="K4488" s="34">
        <f>CONVERT(INDEX(Clg_StPt_Sch_EZ!$C$31:$I$54,MATCH(Schedules_8760!$C4488,Clg_StPt_Sch_EZ!$B$31:$B$54,0),MATCH(Schedules_8760!$F4488,Clg_StPt_Sch_EZ!$C$30:$I$30,0)),"F","C")</f>
        <v>28.333333333333332</v>
      </c>
      <c r="L4488" s="34">
        <f>CONVERT(INDEX(DHW_StPt_Sch_EZ!$C$4:$I$27,MATCH(Schedules_8760!$C4488,DHW_StPt_Sch_EZ!$B$4:$B$27,0),MATCH(Schedules_8760!$F4488,DHW_StPt_Sch_EZ!$C$3:$I$3,0)),"F","C")</f>
        <v>53.333333333333329</v>
      </c>
      <c r="M4488" s="34">
        <f>CONVERT(INDEX(DHW_StPt_Sch_EZ!$C$31:$I$54,MATCH(Schedules_8760!$C4488,DHW_StPt_Sch_EZ!$B$31:$B$54,0),MATCH(Schedules_8760!$F4488,DHW_StPt_Sch_EZ!$C$30:$I$30,0)),"F","C")</f>
        <v>53.333333333333329</v>
      </c>
      <c r="N4488" s="12"/>
      <c r="O4488" s="12"/>
      <c r="P4488" s="12"/>
    </row>
    <row r="4489" spans="1:16" x14ac:dyDescent="0.25">
      <c r="A4489" s="35">
        <v>4488</v>
      </c>
      <c r="B4489" s="89">
        <v>187.95833333333329</v>
      </c>
      <c r="C4489" s="35">
        <f t="shared" si="350"/>
        <v>24</v>
      </c>
      <c r="D4489" s="35">
        <f t="shared" si="353"/>
        <v>187</v>
      </c>
      <c r="E4489" s="35">
        <f t="shared" si="354"/>
        <v>5</v>
      </c>
      <c r="F4489" s="35" t="str">
        <f t="shared" si="351"/>
        <v>Thursday</v>
      </c>
      <c r="G4489" s="35">
        <f t="shared" si="352"/>
        <v>7</v>
      </c>
      <c r="H4489" s="34">
        <f>CONVERT(INDEX(Htg_StPt_Sch_EZ!$C$4:$I$27,MATCH(Schedules_8760!$C4489,Htg_StPt_Sch_EZ!$B$4:$B$27,0),MATCH(Schedules_8760!$F4489,Htg_StPt_Sch_EZ!$C$3:$I$3,0)),"F","C")</f>
        <v>20.555555555555554</v>
      </c>
      <c r="I4489" s="34">
        <f>CONVERT(INDEX(Htg_StPt_Sch_EZ!$C$31:$I$54,MATCH(Schedules_8760!$C4489,Htg_StPt_Sch_EZ!$B$31:$B$54,0),MATCH(Schedules_8760!$F4489,Htg_StPt_Sch_EZ!$C$30:$I$30,0)),"F","C")</f>
        <v>19.444444444444443</v>
      </c>
      <c r="J4489" s="34">
        <f>CONVERT(INDEX(Clg_StPt_Sch_EZ!$C$4:$I$27,MATCH(Schedules_8760!$C4489,Clg_StPt_Sch_EZ!$B$4:$B$27,0),MATCH(Schedules_8760!$F4489,Clg_StPt_Sch_EZ!$C$3:$I$3,0)),"F","C")</f>
        <v>25.555555555555554</v>
      </c>
      <c r="K4489" s="34">
        <f>CONVERT(INDEX(Clg_StPt_Sch_EZ!$C$31:$I$54,MATCH(Schedules_8760!$C4489,Clg_StPt_Sch_EZ!$B$31:$B$54,0),MATCH(Schedules_8760!$F4489,Clg_StPt_Sch_EZ!$C$30:$I$30,0)),"F","C")</f>
        <v>28.333333333333332</v>
      </c>
      <c r="L4489" s="34">
        <f>CONVERT(INDEX(DHW_StPt_Sch_EZ!$C$4:$I$27,MATCH(Schedules_8760!$C4489,DHW_StPt_Sch_EZ!$B$4:$B$27,0),MATCH(Schedules_8760!$F4489,DHW_StPt_Sch_EZ!$C$3:$I$3,0)),"F","C")</f>
        <v>53.333333333333329</v>
      </c>
      <c r="M4489" s="34">
        <f>CONVERT(INDEX(DHW_StPt_Sch_EZ!$C$31:$I$54,MATCH(Schedules_8760!$C4489,DHW_StPt_Sch_EZ!$B$31:$B$54,0),MATCH(Schedules_8760!$F4489,DHW_StPt_Sch_EZ!$C$30:$I$30,0)),"F","C")</f>
        <v>53.333333333333329</v>
      </c>
      <c r="N4489" s="12"/>
      <c r="O4489" s="12"/>
      <c r="P4489" s="12"/>
    </row>
    <row r="4490" spans="1:16" x14ac:dyDescent="0.25">
      <c r="A4490" s="35">
        <v>4489</v>
      </c>
      <c r="B4490" s="89">
        <v>188</v>
      </c>
      <c r="C4490" s="35">
        <f t="shared" si="350"/>
        <v>1</v>
      </c>
      <c r="D4490" s="35">
        <f t="shared" si="353"/>
        <v>188</v>
      </c>
      <c r="E4490" s="35">
        <f t="shared" si="354"/>
        <v>6</v>
      </c>
      <c r="F4490" s="35" t="str">
        <f t="shared" si="351"/>
        <v>Friday</v>
      </c>
      <c r="G4490" s="35">
        <f t="shared" si="352"/>
        <v>7</v>
      </c>
      <c r="H4490" s="34">
        <f>CONVERT(INDEX(Htg_StPt_Sch_EZ!$C$4:$I$27,MATCH(Schedules_8760!$C4490,Htg_StPt_Sch_EZ!$B$4:$B$27,0),MATCH(Schedules_8760!$F4490,Htg_StPt_Sch_EZ!$C$3:$I$3,0)),"F","C")</f>
        <v>20.555555555555554</v>
      </c>
      <c r="I4490" s="34">
        <f>CONVERT(INDEX(Htg_StPt_Sch_EZ!$C$31:$I$54,MATCH(Schedules_8760!$C4490,Htg_StPt_Sch_EZ!$B$31:$B$54,0),MATCH(Schedules_8760!$F4490,Htg_StPt_Sch_EZ!$C$30:$I$30,0)),"F","C")</f>
        <v>19.444444444444443</v>
      </c>
      <c r="J4490" s="34">
        <f>CONVERT(INDEX(Clg_StPt_Sch_EZ!$C$4:$I$27,MATCH(Schedules_8760!$C4490,Clg_StPt_Sch_EZ!$B$4:$B$27,0),MATCH(Schedules_8760!$F4490,Clg_StPt_Sch_EZ!$C$3:$I$3,0)),"F","C")</f>
        <v>25.555555555555554</v>
      </c>
      <c r="K4490" s="34">
        <f>CONVERT(INDEX(Clg_StPt_Sch_EZ!$C$31:$I$54,MATCH(Schedules_8760!$C4490,Clg_StPt_Sch_EZ!$B$31:$B$54,0),MATCH(Schedules_8760!$F4490,Clg_StPt_Sch_EZ!$C$30:$I$30,0)),"F","C")</f>
        <v>28.333333333333332</v>
      </c>
      <c r="L4490" s="34">
        <f>CONVERT(INDEX(DHW_StPt_Sch_EZ!$C$4:$I$27,MATCH(Schedules_8760!$C4490,DHW_StPt_Sch_EZ!$B$4:$B$27,0),MATCH(Schedules_8760!$F4490,DHW_StPt_Sch_EZ!$C$3:$I$3,0)),"F","C")</f>
        <v>53.333333333333329</v>
      </c>
      <c r="M4490" s="34">
        <f>CONVERT(INDEX(DHW_StPt_Sch_EZ!$C$31:$I$54,MATCH(Schedules_8760!$C4490,DHW_StPt_Sch_EZ!$B$31:$B$54,0),MATCH(Schedules_8760!$F4490,DHW_StPt_Sch_EZ!$C$30:$I$30,0)),"F","C")</f>
        <v>53.333333333333329</v>
      </c>
      <c r="N4490" s="12"/>
      <c r="O4490" s="12"/>
      <c r="P4490" s="12"/>
    </row>
    <row r="4491" spans="1:16" x14ac:dyDescent="0.25">
      <c r="A4491" s="35">
        <v>4490</v>
      </c>
      <c r="B4491" s="89">
        <v>188.04166666666671</v>
      </c>
      <c r="C4491" s="35">
        <f t="shared" si="350"/>
        <v>2</v>
      </c>
      <c r="D4491" s="35">
        <f t="shared" si="353"/>
        <v>188</v>
      </c>
      <c r="E4491" s="35">
        <f t="shared" si="354"/>
        <v>6</v>
      </c>
      <c r="F4491" s="35" t="str">
        <f t="shared" si="351"/>
        <v>Friday</v>
      </c>
      <c r="G4491" s="35">
        <f t="shared" si="352"/>
        <v>7</v>
      </c>
      <c r="H4491" s="34">
        <f>CONVERT(INDEX(Htg_StPt_Sch_EZ!$C$4:$I$27,MATCH(Schedules_8760!$C4491,Htg_StPt_Sch_EZ!$B$4:$B$27,0),MATCH(Schedules_8760!$F4491,Htg_StPt_Sch_EZ!$C$3:$I$3,0)),"F","C")</f>
        <v>20.555555555555554</v>
      </c>
      <c r="I4491" s="34">
        <f>CONVERT(INDEX(Htg_StPt_Sch_EZ!$C$31:$I$54,MATCH(Schedules_8760!$C4491,Htg_StPt_Sch_EZ!$B$31:$B$54,0),MATCH(Schedules_8760!$F4491,Htg_StPt_Sch_EZ!$C$30:$I$30,0)),"F","C")</f>
        <v>19.444444444444443</v>
      </c>
      <c r="J4491" s="34">
        <f>CONVERT(INDEX(Clg_StPt_Sch_EZ!$C$4:$I$27,MATCH(Schedules_8760!$C4491,Clg_StPt_Sch_EZ!$B$4:$B$27,0),MATCH(Schedules_8760!$F4491,Clg_StPt_Sch_EZ!$C$3:$I$3,0)),"F","C")</f>
        <v>25.555555555555554</v>
      </c>
      <c r="K4491" s="34">
        <f>CONVERT(INDEX(Clg_StPt_Sch_EZ!$C$31:$I$54,MATCH(Schedules_8760!$C4491,Clg_StPt_Sch_EZ!$B$31:$B$54,0),MATCH(Schedules_8760!$F4491,Clg_StPt_Sch_EZ!$C$30:$I$30,0)),"F","C")</f>
        <v>28.333333333333332</v>
      </c>
      <c r="L4491" s="34">
        <f>CONVERT(INDEX(DHW_StPt_Sch_EZ!$C$4:$I$27,MATCH(Schedules_8760!$C4491,DHW_StPt_Sch_EZ!$B$4:$B$27,0),MATCH(Schedules_8760!$F4491,DHW_StPt_Sch_EZ!$C$3:$I$3,0)),"F","C")</f>
        <v>53.333333333333329</v>
      </c>
      <c r="M4491" s="34">
        <f>CONVERT(INDEX(DHW_StPt_Sch_EZ!$C$31:$I$54,MATCH(Schedules_8760!$C4491,DHW_StPt_Sch_EZ!$B$31:$B$54,0),MATCH(Schedules_8760!$F4491,DHW_StPt_Sch_EZ!$C$30:$I$30,0)),"F","C")</f>
        <v>53.333333333333329</v>
      </c>
      <c r="N4491" s="12"/>
      <c r="O4491" s="12"/>
      <c r="P4491" s="12"/>
    </row>
    <row r="4492" spans="1:16" x14ac:dyDescent="0.25">
      <c r="A4492" s="35">
        <v>4491</v>
      </c>
      <c r="B4492" s="89">
        <v>188.08333333333329</v>
      </c>
      <c r="C4492" s="35">
        <f t="shared" si="350"/>
        <v>3</v>
      </c>
      <c r="D4492" s="35">
        <f t="shared" si="353"/>
        <v>188</v>
      </c>
      <c r="E4492" s="35">
        <f t="shared" si="354"/>
        <v>6</v>
      </c>
      <c r="F4492" s="35" t="str">
        <f t="shared" si="351"/>
        <v>Friday</v>
      </c>
      <c r="G4492" s="35">
        <f t="shared" si="352"/>
        <v>7</v>
      </c>
      <c r="H4492" s="34">
        <f>CONVERT(INDEX(Htg_StPt_Sch_EZ!$C$4:$I$27,MATCH(Schedules_8760!$C4492,Htg_StPt_Sch_EZ!$B$4:$B$27,0),MATCH(Schedules_8760!$F4492,Htg_StPt_Sch_EZ!$C$3:$I$3,0)),"F","C")</f>
        <v>20.555555555555554</v>
      </c>
      <c r="I4492" s="34">
        <f>CONVERT(INDEX(Htg_StPt_Sch_EZ!$C$31:$I$54,MATCH(Schedules_8760!$C4492,Htg_StPt_Sch_EZ!$B$31:$B$54,0),MATCH(Schedules_8760!$F4492,Htg_StPt_Sch_EZ!$C$30:$I$30,0)),"F","C")</f>
        <v>19.444444444444443</v>
      </c>
      <c r="J4492" s="34">
        <f>CONVERT(INDEX(Clg_StPt_Sch_EZ!$C$4:$I$27,MATCH(Schedules_8760!$C4492,Clg_StPt_Sch_EZ!$B$4:$B$27,0),MATCH(Schedules_8760!$F4492,Clg_StPt_Sch_EZ!$C$3:$I$3,0)),"F","C")</f>
        <v>25.555555555555554</v>
      </c>
      <c r="K4492" s="34">
        <f>CONVERT(INDEX(Clg_StPt_Sch_EZ!$C$31:$I$54,MATCH(Schedules_8760!$C4492,Clg_StPt_Sch_EZ!$B$31:$B$54,0),MATCH(Schedules_8760!$F4492,Clg_StPt_Sch_EZ!$C$30:$I$30,0)),"F","C")</f>
        <v>28.333333333333332</v>
      </c>
      <c r="L4492" s="34">
        <f>CONVERT(INDEX(DHW_StPt_Sch_EZ!$C$4:$I$27,MATCH(Schedules_8760!$C4492,DHW_StPt_Sch_EZ!$B$4:$B$27,0),MATCH(Schedules_8760!$F4492,DHW_StPt_Sch_EZ!$C$3:$I$3,0)),"F","C")</f>
        <v>53.333333333333329</v>
      </c>
      <c r="M4492" s="34">
        <f>CONVERT(INDEX(DHW_StPt_Sch_EZ!$C$31:$I$54,MATCH(Schedules_8760!$C4492,DHW_StPt_Sch_EZ!$B$31:$B$54,0),MATCH(Schedules_8760!$F4492,DHW_StPt_Sch_EZ!$C$30:$I$30,0)),"F","C")</f>
        <v>53.333333333333329</v>
      </c>
      <c r="N4492" s="12"/>
      <c r="O4492" s="12"/>
      <c r="P4492" s="12"/>
    </row>
    <row r="4493" spans="1:16" x14ac:dyDescent="0.25">
      <c r="A4493" s="35">
        <v>4492</v>
      </c>
      <c r="B4493" s="89">
        <v>188.125</v>
      </c>
      <c r="C4493" s="35">
        <f t="shared" si="350"/>
        <v>4</v>
      </c>
      <c r="D4493" s="35">
        <f t="shared" si="353"/>
        <v>188</v>
      </c>
      <c r="E4493" s="35">
        <f t="shared" si="354"/>
        <v>6</v>
      </c>
      <c r="F4493" s="35" t="str">
        <f t="shared" si="351"/>
        <v>Friday</v>
      </c>
      <c r="G4493" s="35">
        <f t="shared" si="352"/>
        <v>7</v>
      </c>
      <c r="H4493" s="34">
        <f>CONVERT(INDEX(Htg_StPt_Sch_EZ!$C$4:$I$27,MATCH(Schedules_8760!$C4493,Htg_StPt_Sch_EZ!$B$4:$B$27,0),MATCH(Schedules_8760!$F4493,Htg_StPt_Sch_EZ!$C$3:$I$3,0)),"F","C")</f>
        <v>20.555555555555554</v>
      </c>
      <c r="I4493" s="34">
        <f>CONVERT(INDEX(Htg_StPt_Sch_EZ!$C$31:$I$54,MATCH(Schedules_8760!$C4493,Htg_StPt_Sch_EZ!$B$31:$B$54,0),MATCH(Schedules_8760!$F4493,Htg_StPt_Sch_EZ!$C$30:$I$30,0)),"F","C")</f>
        <v>19.444444444444443</v>
      </c>
      <c r="J4493" s="34">
        <f>CONVERT(INDEX(Clg_StPt_Sch_EZ!$C$4:$I$27,MATCH(Schedules_8760!$C4493,Clg_StPt_Sch_EZ!$B$4:$B$27,0),MATCH(Schedules_8760!$F4493,Clg_StPt_Sch_EZ!$C$3:$I$3,0)),"F","C")</f>
        <v>25.555555555555554</v>
      </c>
      <c r="K4493" s="34">
        <f>CONVERT(INDEX(Clg_StPt_Sch_EZ!$C$31:$I$54,MATCH(Schedules_8760!$C4493,Clg_StPt_Sch_EZ!$B$31:$B$54,0),MATCH(Schedules_8760!$F4493,Clg_StPt_Sch_EZ!$C$30:$I$30,0)),"F","C")</f>
        <v>28.333333333333332</v>
      </c>
      <c r="L4493" s="34">
        <f>CONVERT(INDEX(DHW_StPt_Sch_EZ!$C$4:$I$27,MATCH(Schedules_8760!$C4493,DHW_StPt_Sch_EZ!$B$4:$B$27,0),MATCH(Schedules_8760!$F4493,DHW_StPt_Sch_EZ!$C$3:$I$3,0)),"F","C")</f>
        <v>53.333333333333329</v>
      </c>
      <c r="M4493" s="34">
        <f>CONVERT(INDEX(DHW_StPt_Sch_EZ!$C$31:$I$54,MATCH(Schedules_8760!$C4493,DHW_StPt_Sch_EZ!$B$31:$B$54,0),MATCH(Schedules_8760!$F4493,DHW_StPt_Sch_EZ!$C$30:$I$30,0)),"F","C")</f>
        <v>53.333333333333329</v>
      </c>
      <c r="N4493" s="12"/>
      <c r="O4493" s="12"/>
      <c r="P4493" s="12"/>
    </row>
    <row r="4494" spans="1:16" x14ac:dyDescent="0.25">
      <c r="A4494" s="35">
        <v>4493</v>
      </c>
      <c r="B4494" s="89">
        <v>188.16666666666671</v>
      </c>
      <c r="C4494" s="35">
        <f t="shared" si="350"/>
        <v>5</v>
      </c>
      <c r="D4494" s="35">
        <f t="shared" si="353"/>
        <v>188</v>
      </c>
      <c r="E4494" s="35">
        <f t="shared" si="354"/>
        <v>6</v>
      </c>
      <c r="F4494" s="35" t="str">
        <f t="shared" si="351"/>
        <v>Friday</v>
      </c>
      <c r="G4494" s="35">
        <f t="shared" si="352"/>
        <v>7</v>
      </c>
      <c r="H4494" s="34">
        <f>CONVERT(INDEX(Htg_StPt_Sch_EZ!$C$4:$I$27,MATCH(Schedules_8760!$C4494,Htg_StPt_Sch_EZ!$B$4:$B$27,0),MATCH(Schedules_8760!$F4494,Htg_StPt_Sch_EZ!$C$3:$I$3,0)),"F","C")</f>
        <v>20.555555555555554</v>
      </c>
      <c r="I4494" s="34">
        <f>CONVERT(INDEX(Htg_StPt_Sch_EZ!$C$31:$I$54,MATCH(Schedules_8760!$C4494,Htg_StPt_Sch_EZ!$B$31:$B$54,0),MATCH(Schedules_8760!$F4494,Htg_StPt_Sch_EZ!$C$30:$I$30,0)),"F","C")</f>
        <v>19.444444444444443</v>
      </c>
      <c r="J4494" s="34">
        <f>CONVERT(INDEX(Clg_StPt_Sch_EZ!$C$4:$I$27,MATCH(Schedules_8760!$C4494,Clg_StPt_Sch_EZ!$B$4:$B$27,0),MATCH(Schedules_8760!$F4494,Clg_StPt_Sch_EZ!$C$3:$I$3,0)),"F","C")</f>
        <v>25.555555555555554</v>
      </c>
      <c r="K4494" s="34">
        <f>CONVERT(INDEX(Clg_StPt_Sch_EZ!$C$31:$I$54,MATCH(Schedules_8760!$C4494,Clg_StPt_Sch_EZ!$B$31:$B$54,0),MATCH(Schedules_8760!$F4494,Clg_StPt_Sch_EZ!$C$30:$I$30,0)),"F","C")</f>
        <v>28.333333333333332</v>
      </c>
      <c r="L4494" s="34">
        <f>CONVERT(INDEX(DHW_StPt_Sch_EZ!$C$4:$I$27,MATCH(Schedules_8760!$C4494,DHW_StPt_Sch_EZ!$B$4:$B$27,0),MATCH(Schedules_8760!$F4494,DHW_StPt_Sch_EZ!$C$3:$I$3,0)),"F","C")</f>
        <v>53.333333333333329</v>
      </c>
      <c r="M4494" s="34">
        <f>CONVERT(INDEX(DHW_StPt_Sch_EZ!$C$31:$I$54,MATCH(Schedules_8760!$C4494,DHW_StPt_Sch_EZ!$B$31:$B$54,0),MATCH(Schedules_8760!$F4494,DHW_StPt_Sch_EZ!$C$30:$I$30,0)),"F","C")</f>
        <v>53.333333333333329</v>
      </c>
      <c r="N4494" s="12"/>
      <c r="O4494" s="12"/>
      <c r="P4494" s="12"/>
    </row>
    <row r="4495" spans="1:16" x14ac:dyDescent="0.25">
      <c r="A4495" s="35">
        <v>4494</v>
      </c>
      <c r="B4495" s="89">
        <v>188.20833333333329</v>
      </c>
      <c r="C4495" s="35">
        <f t="shared" si="350"/>
        <v>6</v>
      </c>
      <c r="D4495" s="35">
        <f t="shared" si="353"/>
        <v>188</v>
      </c>
      <c r="E4495" s="35">
        <f t="shared" si="354"/>
        <v>6</v>
      </c>
      <c r="F4495" s="35" t="str">
        <f t="shared" si="351"/>
        <v>Friday</v>
      </c>
      <c r="G4495" s="35">
        <f t="shared" si="352"/>
        <v>7</v>
      </c>
      <c r="H4495" s="34">
        <f>CONVERT(INDEX(Htg_StPt_Sch_EZ!$C$4:$I$27,MATCH(Schedules_8760!$C4495,Htg_StPt_Sch_EZ!$B$4:$B$27,0),MATCH(Schedules_8760!$F4495,Htg_StPt_Sch_EZ!$C$3:$I$3,0)),"F","C")</f>
        <v>20.555555555555554</v>
      </c>
      <c r="I4495" s="34">
        <f>CONVERT(INDEX(Htg_StPt_Sch_EZ!$C$31:$I$54,MATCH(Schedules_8760!$C4495,Htg_StPt_Sch_EZ!$B$31:$B$54,0),MATCH(Schedules_8760!$F4495,Htg_StPt_Sch_EZ!$C$30:$I$30,0)),"F","C")</f>
        <v>19.444444444444443</v>
      </c>
      <c r="J4495" s="34">
        <f>CONVERT(INDEX(Clg_StPt_Sch_EZ!$C$4:$I$27,MATCH(Schedules_8760!$C4495,Clg_StPt_Sch_EZ!$B$4:$B$27,0),MATCH(Schedules_8760!$F4495,Clg_StPt_Sch_EZ!$C$3:$I$3,0)),"F","C")</f>
        <v>25.555555555555554</v>
      </c>
      <c r="K4495" s="34">
        <f>CONVERT(INDEX(Clg_StPt_Sch_EZ!$C$31:$I$54,MATCH(Schedules_8760!$C4495,Clg_StPt_Sch_EZ!$B$31:$B$54,0),MATCH(Schedules_8760!$F4495,Clg_StPt_Sch_EZ!$C$30:$I$30,0)),"F","C")</f>
        <v>28.333333333333332</v>
      </c>
      <c r="L4495" s="34">
        <f>CONVERT(INDEX(DHW_StPt_Sch_EZ!$C$4:$I$27,MATCH(Schedules_8760!$C4495,DHW_StPt_Sch_EZ!$B$4:$B$27,0),MATCH(Schedules_8760!$F4495,DHW_StPt_Sch_EZ!$C$3:$I$3,0)),"F","C")</f>
        <v>53.333333333333329</v>
      </c>
      <c r="M4495" s="34">
        <f>CONVERT(INDEX(DHW_StPt_Sch_EZ!$C$31:$I$54,MATCH(Schedules_8760!$C4495,DHW_StPt_Sch_EZ!$B$31:$B$54,0),MATCH(Schedules_8760!$F4495,DHW_StPt_Sch_EZ!$C$30:$I$30,0)),"F","C")</f>
        <v>53.333333333333329</v>
      </c>
      <c r="N4495" s="12"/>
      <c r="O4495" s="12"/>
      <c r="P4495" s="12"/>
    </row>
    <row r="4496" spans="1:16" x14ac:dyDescent="0.25">
      <c r="A4496" s="35">
        <v>4495</v>
      </c>
      <c r="B4496" s="89">
        <v>188.25</v>
      </c>
      <c r="C4496" s="35">
        <f t="shared" si="350"/>
        <v>7</v>
      </c>
      <c r="D4496" s="35">
        <f t="shared" si="353"/>
        <v>188</v>
      </c>
      <c r="E4496" s="35">
        <f t="shared" si="354"/>
        <v>6</v>
      </c>
      <c r="F4496" s="35" t="str">
        <f t="shared" si="351"/>
        <v>Friday</v>
      </c>
      <c r="G4496" s="35">
        <f t="shared" si="352"/>
        <v>7</v>
      </c>
      <c r="H4496" s="34">
        <f>CONVERT(INDEX(Htg_StPt_Sch_EZ!$C$4:$I$27,MATCH(Schedules_8760!$C4496,Htg_StPt_Sch_EZ!$B$4:$B$27,0),MATCH(Schedules_8760!$F4496,Htg_StPt_Sch_EZ!$C$3:$I$3,0)),"F","C")</f>
        <v>20.555555555555554</v>
      </c>
      <c r="I4496" s="34">
        <f>CONVERT(INDEX(Htg_StPt_Sch_EZ!$C$31:$I$54,MATCH(Schedules_8760!$C4496,Htg_StPt_Sch_EZ!$B$31:$B$54,0),MATCH(Schedules_8760!$F4496,Htg_StPt_Sch_EZ!$C$30:$I$30,0)),"F","C")</f>
        <v>19.444444444444443</v>
      </c>
      <c r="J4496" s="34">
        <f>CONVERT(INDEX(Clg_StPt_Sch_EZ!$C$4:$I$27,MATCH(Schedules_8760!$C4496,Clg_StPt_Sch_EZ!$B$4:$B$27,0),MATCH(Schedules_8760!$F4496,Clg_StPt_Sch_EZ!$C$3:$I$3,0)),"F","C")</f>
        <v>25.555555555555554</v>
      </c>
      <c r="K4496" s="34">
        <f>CONVERT(INDEX(Clg_StPt_Sch_EZ!$C$31:$I$54,MATCH(Schedules_8760!$C4496,Clg_StPt_Sch_EZ!$B$31:$B$54,0),MATCH(Schedules_8760!$F4496,Clg_StPt_Sch_EZ!$C$30:$I$30,0)),"F","C")</f>
        <v>28.333333333333332</v>
      </c>
      <c r="L4496" s="34">
        <f>CONVERT(INDEX(DHW_StPt_Sch_EZ!$C$4:$I$27,MATCH(Schedules_8760!$C4496,DHW_StPt_Sch_EZ!$B$4:$B$27,0),MATCH(Schedules_8760!$F4496,DHW_StPt_Sch_EZ!$C$3:$I$3,0)),"F","C")</f>
        <v>53.333333333333329</v>
      </c>
      <c r="M4496" s="34">
        <f>CONVERT(INDEX(DHW_StPt_Sch_EZ!$C$31:$I$54,MATCH(Schedules_8760!$C4496,DHW_StPt_Sch_EZ!$B$31:$B$54,0),MATCH(Schedules_8760!$F4496,DHW_StPt_Sch_EZ!$C$30:$I$30,0)),"F","C")</f>
        <v>53.333333333333329</v>
      </c>
      <c r="N4496" s="12"/>
      <c r="O4496" s="12"/>
      <c r="P4496" s="12"/>
    </row>
    <row r="4497" spans="1:16" x14ac:dyDescent="0.25">
      <c r="A4497" s="35">
        <v>4496</v>
      </c>
      <c r="B4497" s="89">
        <v>188.29166666666671</v>
      </c>
      <c r="C4497" s="35">
        <f t="shared" si="350"/>
        <v>8</v>
      </c>
      <c r="D4497" s="35">
        <f t="shared" si="353"/>
        <v>188</v>
      </c>
      <c r="E4497" s="35">
        <f t="shared" si="354"/>
        <v>6</v>
      </c>
      <c r="F4497" s="35" t="str">
        <f t="shared" si="351"/>
        <v>Friday</v>
      </c>
      <c r="G4497" s="35">
        <f t="shared" si="352"/>
        <v>7</v>
      </c>
      <c r="H4497" s="34">
        <f>CONVERT(INDEX(Htg_StPt_Sch_EZ!$C$4:$I$27,MATCH(Schedules_8760!$C4497,Htg_StPt_Sch_EZ!$B$4:$B$27,0),MATCH(Schedules_8760!$F4497,Htg_StPt_Sch_EZ!$C$3:$I$3,0)),"F","C")</f>
        <v>20.555555555555554</v>
      </c>
      <c r="I4497" s="34">
        <f>CONVERT(INDEX(Htg_StPt_Sch_EZ!$C$31:$I$54,MATCH(Schedules_8760!$C4497,Htg_StPt_Sch_EZ!$B$31:$B$54,0),MATCH(Schedules_8760!$F4497,Htg_StPt_Sch_EZ!$C$30:$I$30,0)),"F","C")</f>
        <v>19.444444444444443</v>
      </c>
      <c r="J4497" s="34">
        <f>CONVERT(INDEX(Clg_StPt_Sch_EZ!$C$4:$I$27,MATCH(Schedules_8760!$C4497,Clg_StPt_Sch_EZ!$B$4:$B$27,0),MATCH(Schedules_8760!$F4497,Clg_StPt_Sch_EZ!$C$3:$I$3,0)),"F","C")</f>
        <v>25.555555555555554</v>
      </c>
      <c r="K4497" s="34">
        <f>CONVERT(INDEX(Clg_StPt_Sch_EZ!$C$31:$I$54,MATCH(Schedules_8760!$C4497,Clg_StPt_Sch_EZ!$B$31:$B$54,0),MATCH(Schedules_8760!$F4497,Clg_StPt_Sch_EZ!$C$30:$I$30,0)),"F","C")</f>
        <v>25</v>
      </c>
      <c r="L4497" s="34">
        <f>CONVERT(INDEX(DHW_StPt_Sch_EZ!$C$4:$I$27,MATCH(Schedules_8760!$C4497,DHW_StPt_Sch_EZ!$B$4:$B$27,0),MATCH(Schedules_8760!$F4497,DHW_StPt_Sch_EZ!$C$3:$I$3,0)),"F","C")</f>
        <v>53.333333333333329</v>
      </c>
      <c r="M4497" s="34">
        <f>CONVERT(INDEX(DHW_StPt_Sch_EZ!$C$31:$I$54,MATCH(Schedules_8760!$C4497,DHW_StPt_Sch_EZ!$B$31:$B$54,0),MATCH(Schedules_8760!$F4497,DHW_StPt_Sch_EZ!$C$30:$I$30,0)),"F","C")</f>
        <v>53.333333333333329</v>
      </c>
      <c r="N4497" s="12"/>
      <c r="O4497" s="12"/>
      <c r="P4497" s="12"/>
    </row>
    <row r="4498" spans="1:16" x14ac:dyDescent="0.25">
      <c r="A4498" s="35">
        <v>4497</v>
      </c>
      <c r="B4498" s="89">
        <v>188.33333333333329</v>
      </c>
      <c r="C4498" s="35">
        <f t="shared" si="350"/>
        <v>9</v>
      </c>
      <c r="D4498" s="35">
        <f t="shared" si="353"/>
        <v>188</v>
      </c>
      <c r="E4498" s="35">
        <f t="shared" si="354"/>
        <v>6</v>
      </c>
      <c r="F4498" s="35" t="str">
        <f t="shared" si="351"/>
        <v>Friday</v>
      </c>
      <c r="G4498" s="35">
        <f t="shared" si="352"/>
        <v>7</v>
      </c>
      <c r="H4498" s="34">
        <f>CONVERT(INDEX(Htg_StPt_Sch_EZ!$C$4:$I$27,MATCH(Schedules_8760!$C4498,Htg_StPt_Sch_EZ!$B$4:$B$27,0),MATCH(Schedules_8760!$F4498,Htg_StPt_Sch_EZ!$C$3:$I$3,0)),"F","C")</f>
        <v>20.555555555555554</v>
      </c>
      <c r="I4498" s="34">
        <f>CONVERT(INDEX(Htg_StPt_Sch_EZ!$C$31:$I$54,MATCH(Schedules_8760!$C4498,Htg_StPt_Sch_EZ!$B$31:$B$54,0),MATCH(Schedules_8760!$F4498,Htg_StPt_Sch_EZ!$C$30:$I$30,0)),"F","C")</f>
        <v>19.444444444444443</v>
      </c>
      <c r="J4498" s="34">
        <f>CONVERT(INDEX(Clg_StPt_Sch_EZ!$C$4:$I$27,MATCH(Schedules_8760!$C4498,Clg_StPt_Sch_EZ!$B$4:$B$27,0),MATCH(Schedules_8760!$F4498,Clg_StPt_Sch_EZ!$C$3:$I$3,0)),"F","C")</f>
        <v>25.555555555555554</v>
      </c>
      <c r="K4498" s="34">
        <f>CONVERT(INDEX(Clg_StPt_Sch_EZ!$C$31:$I$54,MATCH(Schedules_8760!$C4498,Clg_StPt_Sch_EZ!$B$31:$B$54,0),MATCH(Schedules_8760!$F4498,Clg_StPt_Sch_EZ!$C$30:$I$30,0)),"F","C")</f>
        <v>25</v>
      </c>
      <c r="L4498" s="34">
        <f>CONVERT(INDEX(DHW_StPt_Sch_EZ!$C$4:$I$27,MATCH(Schedules_8760!$C4498,DHW_StPt_Sch_EZ!$B$4:$B$27,0),MATCH(Schedules_8760!$F4498,DHW_StPt_Sch_EZ!$C$3:$I$3,0)),"F","C")</f>
        <v>53.333333333333329</v>
      </c>
      <c r="M4498" s="34">
        <f>CONVERT(INDEX(DHW_StPt_Sch_EZ!$C$31:$I$54,MATCH(Schedules_8760!$C4498,DHW_StPt_Sch_EZ!$B$31:$B$54,0),MATCH(Schedules_8760!$F4498,DHW_StPt_Sch_EZ!$C$30:$I$30,0)),"F","C")</f>
        <v>53.333333333333329</v>
      </c>
      <c r="N4498" s="12"/>
      <c r="O4498" s="12"/>
      <c r="P4498" s="12"/>
    </row>
    <row r="4499" spans="1:16" x14ac:dyDescent="0.25">
      <c r="A4499" s="35">
        <v>4498</v>
      </c>
      <c r="B4499" s="89">
        <v>188.375</v>
      </c>
      <c r="C4499" s="35">
        <f t="shared" si="350"/>
        <v>10</v>
      </c>
      <c r="D4499" s="35">
        <f t="shared" si="353"/>
        <v>188</v>
      </c>
      <c r="E4499" s="35">
        <f t="shared" si="354"/>
        <v>6</v>
      </c>
      <c r="F4499" s="35" t="str">
        <f t="shared" si="351"/>
        <v>Friday</v>
      </c>
      <c r="G4499" s="35">
        <f t="shared" si="352"/>
        <v>7</v>
      </c>
      <c r="H4499" s="34">
        <f>CONVERT(INDEX(Htg_StPt_Sch_EZ!$C$4:$I$27,MATCH(Schedules_8760!$C4499,Htg_StPt_Sch_EZ!$B$4:$B$27,0),MATCH(Schedules_8760!$F4499,Htg_StPt_Sch_EZ!$C$3:$I$3,0)),"F","C")</f>
        <v>20.555555555555554</v>
      </c>
      <c r="I4499" s="34">
        <f>CONVERT(INDEX(Htg_StPt_Sch_EZ!$C$31:$I$54,MATCH(Schedules_8760!$C4499,Htg_StPt_Sch_EZ!$B$31:$B$54,0),MATCH(Schedules_8760!$F4499,Htg_StPt_Sch_EZ!$C$30:$I$30,0)),"F","C")</f>
        <v>19.444444444444443</v>
      </c>
      <c r="J4499" s="34">
        <f>CONVERT(INDEX(Clg_StPt_Sch_EZ!$C$4:$I$27,MATCH(Schedules_8760!$C4499,Clg_StPt_Sch_EZ!$B$4:$B$27,0),MATCH(Schedules_8760!$F4499,Clg_StPt_Sch_EZ!$C$3:$I$3,0)),"F","C")</f>
        <v>25.555555555555554</v>
      </c>
      <c r="K4499" s="34">
        <f>CONVERT(INDEX(Clg_StPt_Sch_EZ!$C$31:$I$54,MATCH(Schedules_8760!$C4499,Clg_StPt_Sch_EZ!$B$31:$B$54,0),MATCH(Schedules_8760!$F4499,Clg_StPt_Sch_EZ!$C$30:$I$30,0)),"F","C")</f>
        <v>25</v>
      </c>
      <c r="L4499" s="34">
        <f>CONVERT(INDEX(DHW_StPt_Sch_EZ!$C$4:$I$27,MATCH(Schedules_8760!$C4499,DHW_StPt_Sch_EZ!$B$4:$B$27,0),MATCH(Schedules_8760!$F4499,DHW_StPt_Sch_EZ!$C$3:$I$3,0)),"F","C")</f>
        <v>53.333333333333329</v>
      </c>
      <c r="M4499" s="34">
        <f>CONVERT(INDEX(DHW_StPt_Sch_EZ!$C$31:$I$54,MATCH(Schedules_8760!$C4499,DHW_StPt_Sch_EZ!$B$31:$B$54,0),MATCH(Schedules_8760!$F4499,DHW_StPt_Sch_EZ!$C$30:$I$30,0)),"F","C")</f>
        <v>53.333333333333329</v>
      </c>
      <c r="N4499" s="12"/>
      <c r="O4499" s="12"/>
      <c r="P4499" s="12"/>
    </row>
    <row r="4500" spans="1:16" x14ac:dyDescent="0.25">
      <c r="A4500" s="35">
        <v>4499</v>
      </c>
      <c r="B4500" s="89">
        <v>188.41666666666671</v>
      </c>
      <c r="C4500" s="35">
        <f t="shared" si="350"/>
        <v>11</v>
      </c>
      <c r="D4500" s="35">
        <f t="shared" si="353"/>
        <v>188</v>
      </c>
      <c r="E4500" s="35">
        <f t="shared" si="354"/>
        <v>6</v>
      </c>
      <c r="F4500" s="35" t="str">
        <f t="shared" si="351"/>
        <v>Friday</v>
      </c>
      <c r="G4500" s="35">
        <f t="shared" si="352"/>
        <v>7</v>
      </c>
      <c r="H4500" s="34">
        <f>CONVERT(INDEX(Htg_StPt_Sch_EZ!$C$4:$I$27,MATCH(Schedules_8760!$C4500,Htg_StPt_Sch_EZ!$B$4:$B$27,0),MATCH(Schedules_8760!$F4500,Htg_StPt_Sch_EZ!$C$3:$I$3,0)),"F","C")</f>
        <v>20.555555555555554</v>
      </c>
      <c r="I4500" s="34">
        <f>CONVERT(INDEX(Htg_StPt_Sch_EZ!$C$31:$I$54,MATCH(Schedules_8760!$C4500,Htg_StPt_Sch_EZ!$B$31:$B$54,0),MATCH(Schedules_8760!$F4500,Htg_StPt_Sch_EZ!$C$30:$I$30,0)),"F","C")</f>
        <v>19.444444444444443</v>
      </c>
      <c r="J4500" s="34">
        <f>CONVERT(INDEX(Clg_StPt_Sch_EZ!$C$4:$I$27,MATCH(Schedules_8760!$C4500,Clg_StPt_Sch_EZ!$B$4:$B$27,0),MATCH(Schedules_8760!$F4500,Clg_StPt_Sch_EZ!$C$3:$I$3,0)),"F","C")</f>
        <v>25.555555555555554</v>
      </c>
      <c r="K4500" s="34">
        <f>CONVERT(INDEX(Clg_StPt_Sch_EZ!$C$31:$I$54,MATCH(Schedules_8760!$C4500,Clg_StPt_Sch_EZ!$B$31:$B$54,0),MATCH(Schedules_8760!$F4500,Clg_StPt_Sch_EZ!$C$30:$I$30,0)),"F","C")</f>
        <v>25</v>
      </c>
      <c r="L4500" s="34">
        <f>CONVERT(INDEX(DHW_StPt_Sch_EZ!$C$4:$I$27,MATCH(Schedules_8760!$C4500,DHW_StPt_Sch_EZ!$B$4:$B$27,0),MATCH(Schedules_8760!$F4500,DHW_StPt_Sch_EZ!$C$3:$I$3,0)),"F","C")</f>
        <v>53.333333333333329</v>
      </c>
      <c r="M4500" s="34">
        <f>CONVERT(INDEX(DHW_StPt_Sch_EZ!$C$31:$I$54,MATCH(Schedules_8760!$C4500,DHW_StPt_Sch_EZ!$B$31:$B$54,0),MATCH(Schedules_8760!$F4500,DHW_StPt_Sch_EZ!$C$30:$I$30,0)),"F","C")</f>
        <v>53.333333333333329</v>
      </c>
      <c r="N4500" s="12"/>
      <c r="O4500" s="12"/>
      <c r="P4500" s="12"/>
    </row>
    <row r="4501" spans="1:16" x14ac:dyDescent="0.25">
      <c r="A4501" s="35">
        <v>4500</v>
      </c>
      <c r="B4501" s="89">
        <v>188.45833333333329</v>
      </c>
      <c r="C4501" s="35">
        <f t="shared" si="350"/>
        <v>12</v>
      </c>
      <c r="D4501" s="35">
        <f t="shared" si="353"/>
        <v>188</v>
      </c>
      <c r="E4501" s="35">
        <f t="shared" si="354"/>
        <v>6</v>
      </c>
      <c r="F4501" s="35" t="str">
        <f t="shared" si="351"/>
        <v>Friday</v>
      </c>
      <c r="G4501" s="35">
        <f t="shared" si="352"/>
        <v>7</v>
      </c>
      <c r="H4501" s="34">
        <f>CONVERT(INDEX(Htg_StPt_Sch_EZ!$C$4:$I$27,MATCH(Schedules_8760!$C4501,Htg_StPt_Sch_EZ!$B$4:$B$27,0),MATCH(Schedules_8760!$F4501,Htg_StPt_Sch_EZ!$C$3:$I$3,0)),"F","C")</f>
        <v>20.555555555555554</v>
      </c>
      <c r="I4501" s="34">
        <f>CONVERT(INDEX(Htg_StPt_Sch_EZ!$C$31:$I$54,MATCH(Schedules_8760!$C4501,Htg_StPt_Sch_EZ!$B$31:$B$54,0),MATCH(Schedules_8760!$F4501,Htg_StPt_Sch_EZ!$C$30:$I$30,0)),"F","C")</f>
        <v>19.444444444444443</v>
      </c>
      <c r="J4501" s="34">
        <f>CONVERT(INDEX(Clg_StPt_Sch_EZ!$C$4:$I$27,MATCH(Schedules_8760!$C4501,Clg_StPt_Sch_EZ!$B$4:$B$27,0),MATCH(Schedules_8760!$F4501,Clg_StPt_Sch_EZ!$C$3:$I$3,0)),"F","C")</f>
        <v>25.555555555555554</v>
      </c>
      <c r="K4501" s="34">
        <f>CONVERT(INDEX(Clg_StPt_Sch_EZ!$C$31:$I$54,MATCH(Schedules_8760!$C4501,Clg_StPt_Sch_EZ!$B$31:$B$54,0),MATCH(Schedules_8760!$F4501,Clg_StPt_Sch_EZ!$C$30:$I$30,0)),"F","C")</f>
        <v>25</v>
      </c>
      <c r="L4501" s="34">
        <f>CONVERT(INDEX(DHW_StPt_Sch_EZ!$C$4:$I$27,MATCH(Schedules_8760!$C4501,DHW_StPt_Sch_EZ!$B$4:$B$27,0),MATCH(Schedules_8760!$F4501,DHW_StPt_Sch_EZ!$C$3:$I$3,0)),"F","C")</f>
        <v>53.333333333333329</v>
      </c>
      <c r="M4501" s="34">
        <f>CONVERT(INDEX(DHW_StPt_Sch_EZ!$C$31:$I$54,MATCH(Schedules_8760!$C4501,DHW_StPt_Sch_EZ!$B$31:$B$54,0),MATCH(Schedules_8760!$F4501,DHW_StPt_Sch_EZ!$C$30:$I$30,0)),"F","C")</f>
        <v>53.333333333333329</v>
      </c>
      <c r="N4501" s="12"/>
      <c r="O4501" s="12"/>
      <c r="P4501" s="12"/>
    </row>
    <row r="4502" spans="1:16" x14ac:dyDescent="0.25">
      <c r="A4502" s="35">
        <v>4501</v>
      </c>
      <c r="B4502" s="89">
        <v>188.5</v>
      </c>
      <c r="C4502" s="35">
        <f t="shared" si="350"/>
        <v>13</v>
      </c>
      <c r="D4502" s="35">
        <f t="shared" si="353"/>
        <v>188</v>
      </c>
      <c r="E4502" s="35">
        <f t="shared" si="354"/>
        <v>6</v>
      </c>
      <c r="F4502" s="35" t="str">
        <f t="shared" si="351"/>
        <v>Friday</v>
      </c>
      <c r="G4502" s="35">
        <f t="shared" si="352"/>
        <v>7</v>
      </c>
      <c r="H4502" s="34">
        <f>CONVERT(INDEX(Htg_StPt_Sch_EZ!$C$4:$I$27,MATCH(Schedules_8760!$C4502,Htg_StPt_Sch_EZ!$B$4:$B$27,0),MATCH(Schedules_8760!$F4502,Htg_StPt_Sch_EZ!$C$3:$I$3,0)),"F","C")</f>
        <v>20.555555555555554</v>
      </c>
      <c r="I4502" s="34">
        <f>CONVERT(INDEX(Htg_StPt_Sch_EZ!$C$31:$I$54,MATCH(Schedules_8760!$C4502,Htg_StPt_Sch_EZ!$B$31:$B$54,0),MATCH(Schedules_8760!$F4502,Htg_StPt_Sch_EZ!$C$30:$I$30,0)),"F","C")</f>
        <v>19.444444444444443</v>
      </c>
      <c r="J4502" s="34">
        <f>CONVERT(INDEX(Clg_StPt_Sch_EZ!$C$4:$I$27,MATCH(Schedules_8760!$C4502,Clg_StPt_Sch_EZ!$B$4:$B$27,0),MATCH(Schedules_8760!$F4502,Clg_StPt_Sch_EZ!$C$3:$I$3,0)),"F","C")</f>
        <v>25.555555555555554</v>
      </c>
      <c r="K4502" s="34">
        <f>CONVERT(INDEX(Clg_StPt_Sch_EZ!$C$31:$I$54,MATCH(Schedules_8760!$C4502,Clg_StPt_Sch_EZ!$B$31:$B$54,0),MATCH(Schedules_8760!$F4502,Clg_StPt_Sch_EZ!$C$30:$I$30,0)),"F","C")</f>
        <v>25</v>
      </c>
      <c r="L4502" s="34">
        <f>CONVERT(INDEX(DHW_StPt_Sch_EZ!$C$4:$I$27,MATCH(Schedules_8760!$C4502,DHW_StPt_Sch_EZ!$B$4:$B$27,0),MATCH(Schedules_8760!$F4502,DHW_StPt_Sch_EZ!$C$3:$I$3,0)),"F","C")</f>
        <v>53.333333333333329</v>
      </c>
      <c r="M4502" s="34">
        <f>CONVERT(INDEX(DHW_StPt_Sch_EZ!$C$31:$I$54,MATCH(Schedules_8760!$C4502,DHW_StPt_Sch_EZ!$B$31:$B$54,0),MATCH(Schedules_8760!$F4502,DHW_StPt_Sch_EZ!$C$30:$I$30,0)),"F","C")</f>
        <v>53.333333333333329</v>
      </c>
      <c r="N4502" s="12"/>
      <c r="O4502" s="12"/>
      <c r="P4502" s="12"/>
    </row>
    <row r="4503" spans="1:16" x14ac:dyDescent="0.25">
      <c r="A4503" s="35">
        <v>4502</v>
      </c>
      <c r="B4503" s="89">
        <v>188.54166666666671</v>
      </c>
      <c r="C4503" s="35">
        <f t="shared" si="350"/>
        <v>14</v>
      </c>
      <c r="D4503" s="35">
        <f t="shared" si="353"/>
        <v>188</v>
      </c>
      <c r="E4503" s="35">
        <f t="shared" si="354"/>
        <v>6</v>
      </c>
      <c r="F4503" s="35" t="str">
        <f t="shared" si="351"/>
        <v>Friday</v>
      </c>
      <c r="G4503" s="35">
        <f t="shared" si="352"/>
        <v>7</v>
      </c>
      <c r="H4503" s="34">
        <f>CONVERT(INDEX(Htg_StPt_Sch_EZ!$C$4:$I$27,MATCH(Schedules_8760!$C4503,Htg_StPt_Sch_EZ!$B$4:$B$27,0),MATCH(Schedules_8760!$F4503,Htg_StPt_Sch_EZ!$C$3:$I$3,0)),"F","C")</f>
        <v>20.555555555555554</v>
      </c>
      <c r="I4503" s="34">
        <f>CONVERT(INDEX(Htg_StPt_Sch_EZ!$C$31:$I$54,MATCH(Schedules_8760!$C4503,Htg_StPt_Sch_EZ!$B$31:$B$54,0),MATCH(Schedules_8760!$F4503,Htg_StPt_Sch_EZ!$C$30:$I$30,0)),"F","C")</f>
        <v>19.444444444444443</v>
      </c>
      <c r="J4503" s="34">
        <f>CONVERT(INDEX(Clg_StPt_Sch_EZ!$C$4:$I$27,MATCH(Schedules_8760!$C4503,Clg_StPt_Sch_EZ!$B$4:$B$27,0),MATCH(Schedules_8760!$F4503,Clg_StPt_Sch_EZ!$C$3:$I$3,0)),"F","C")</f>
        <v>25.555555555555554</v>
      </c>
      <c r="K4503" s="34">
        <f>CONVERT(INDEX(Clg_StPt_Sch_EZ!$C$31:$I$54,MATCH(Schedules_8760!$C4503,Clg_StPt_Sch_EZ!$B$31:$B$54,0),MATCH(Schedules_8760!$F4503,Clg_StPt_Sch_EZ!$C$30:$I$30,0)),"F","C")</f>
        <v>25</v>
      </c>
      <c r="L4503" s="34">
        <f>CONVERT(INDEX(DHW_StPt_Sch_EZ!$C$4:$I$27,MATCH(Schedules_8760!$C4503,DHW_StPt_Sch_EZ!$B$4:$B$27,0),MATCH(Schedules_8760!$F4503,DHW_StPt_Sch_EZ!$C$3:$I$3,0)),"F","C")</f>
        <v>53.333333333333329</v>
      </c>
      <c r="M4503" s="34">
        <f>CONVERT(INDEX(DHW_StPt_Sch_EZ!$C$31:$I$54,MATCH(Schedules_8760!$C4503,DHW_StPt_Sch_EZ!$B$31:$B$54,0),MATCH(Schedules_8760!$F4503,DHW_StPt_Sch_EZ!$C$30:$I$30,0)),"F","C")</f>
        <v>53.333333333333329</v>
      </c>
      <c r="N4503" s="12"/>
      <c r="O4503" s="12"/>
      <c r="P4503" s="12"/>
    </row>
    <row r="4504" spans="1:16" x14ac:dyDescent="0.25">
      <c r="A4504" s="35">
        <v>4503</v>
      </c>
      <c r="B4504" s="89">
        <v>188.58333333333329</v>
      </c>
      <c r="C4504" s="35">
        <f t="shared" si="350"/>
        <v>15</v>
      </c>
      <c r="D4504" s="35">
        <f t="shared" si="353"/>
        <v>188</v>
      </c>
      <c r="E4504" s="35">
        <f t="shared" si="354"/>
        <v>6</v>
      </c>
      <c r="F4504" s="35" t="str">
        <f t="shared" si="351"/>
        <v>Friday</v>
      </c>
      <c r="G4504" s="35">
        <f t="shared" si="352"/>
        <v>7</v>
      </c>
      <c r="H4504" s="34">
        <f>CONVERT(INDEX(Htg_StPt_Sch_EZ!$C$4:$I$27,MATCH(Schedules_8760!$C4504,Htg_StPt_Sch_EZ!$B$4:$B$27,0),MATCH(Schedules_8760!$F4504,Htg_StPt_Sch_EZ!$C$3:$I$3,0)),"F","C")</f>
        <v>20.555555555555554</v>
      </c>
      <c r="I4504" s="34">
        <f>CONVERT(INDEX(Htg_StPt_Sch_EZ!$C$31:$I$54,MATCH(Schedules_8760!$C4504,Htg_StPt_Sch_EZ!$B$31:$B$54,0),MATCH(Schedules_8760!$F4504,Htg_StPt_Sch_EZ!$C$30:$I$30,0)),"F","C")</f>
        <v>21.111111111111111</v>
      </c>
      <c r="J4504" s="34">
        <f>CONVERT(INDEX(Clg_StPt_Sch_EZ!$C$4:$I$27,MATCH(Schedules_8760!$C4504,Clg_StPt_Sch_EZ!$B$4:$B$27,0),MATCH(Schedules_8760!$F4504,Clg_StPt_Sch_EZ!$C$3:$I$3,0)),"F","C")</f>
        <v>25.555555555555554</v>
      </c>
      <c r="K4504" s="34">
        <f>CONVERT(INDEX(Clg_StPt_Sch_EZ!$C$31:$I$54,MATCH(Schedules_8760!$C4504,Clg_StPt_Sch_EZ!$B$31:$B$54,0),MATCH(Schedules_8760!$F4504,Clg_StPt_Sch_EZ!$C$30:$I$30,0)),"F","C")</f>
        <v>25</v>
      </c>
      <c r="L4504" s="34">
        <f>CONVERT(INDEX(DHW_StPt_Sch_EZ!$C$4:$I$27,MATCH(Schedules_8760!$C4504,DHW_StPt_Sch_EZ!$B$4:$B$27,0),MATCH(Schedules_8760!$F4504,DHW_StPt_Sch_EZ!$C$3:$I$3,0)),"F","C")</f>
        <v>53.333333333333329</v>
      </c>
      <c r="M4504" s="34">
        <f>CONVERT(INDEX(DHW_StPt_Sch_EZ!$C$31:$I$54,MATCH(Schedules_8760!$C4504,DHW_StPt_Sch_EZ!$B$31:$B$54,0),MATCH(Schedules_8760!$F4504,DHW_StPt_Sch_EZ!$C$30:$I$30,0)),"F","C")</f>
        <v>53.333333333333329</v>
      </c>
      <c r="N4504" s="12"/>
      <c r="O4504" s="12"/>
      <c r="P4504" s="12"/>
    </row>
    <row r="4505" spans="1:16" x14ac:dyDescent="0.25">
      <c r="A4505" s="35">
        <v>4504</v>
      </c>
      <c r="B4505" s="89">
        <v>188.625</v>
      </c>
      <c r="C4505" s="35">
        <f t="shared" si="350"/>
        <v>16</v>
      </c>
      <c r="D4505" s="35">
        <f t="shared" si="353"/>
        <v>188</v>
      </c>
      <c r="E4505" s="35">
        <f t="shared" si="354"/>
        <v>6</v>
      </c>
      <c r="F4505" s="35" t="str">
        <f t="shared" si="351"/>
        <v>Friday</v>
      </c>
      <c r="G4505" s="35">
        <f t="shared" si="352"/>
        <v>7</v>
      </c>
      <c r="H4505" s="34">
        <f>CONVERT(INDEX(Htg_StPt_Sch_EZ!$C$4:$I$27,MATCH(Schedules_8760!$C4505,Htg_StPt_Sch_EZ!$B$4:$B$27,0),MATCH(Schedules_8760!$F4505,Htg_StPt_Sch_EZ!$C$3:$I$3,0)),"F","C")</f>
        <v>20.555555555555554</v>
      </c>
      <c r="I4505" s="34">
        <f>CONVERT(INDEX(Htg_StPt_Sch_EZ!$C$31:$I$54,MATCH(Schedules_8760!$C4505,Htg_StPt_Sch_EZ!$B$31:$B$54,0),MATCH(Schedules_8760!$F4505,Htg_StPt_Sch_EZ!$C$30:$I$30,0)),"F","C")</f>
        <v>21.111111111111111</v>
      </c>
      <c r="J4505" s="34">
        <f>CONVERT(INDEX(Clg_StPt_Sch_EZ!$C$4:$I$27,MATCH(Schedules_8760!$C4505,Clg_StPt_Sch_EZ!$B$4:$B$27,0),MATCH(Schedules_8760!$F4505,Clg_StPt_Sch_EZ!$C$3:$I$3,0)),"F","C")</f>
        <v>25.555555555555554</v>
      </c>
      <c r="K4505" s="34">
        <f>CONVERT(INDEX(Clg_StPt_Sch_EZ!$C$31:$I$54,MATCH(Schedules_8760!$C4505,Clg_StPt_Sch_EZ!$B$31:$B$54,0),MATCH(Schedules_8760!$F4505,Clg_StPt_Sch_EZ!$C$30:$I$30,0)),"F","C")</f>
        <v>25</v>
      </c>
      <c r="L4505" s="34">
        <f>CONVERT(INDEX(DHW_StPt_Sch_EZ!$C$4:$I$27,MATCH(Schedules_8760!$C4505,DHW_StPt_Sch_EZ!$B$4:$B$27,0),MATCH(Schedules_8760!$F4505,DHW_StPt_Sch_EZ!$C$3:$I$3,0)),"F","C")</f>
        <v>53.333333333333329</v>
      </c>
      <c r="M4505" s="34">
        <f>CONVERT(INDEX(DHW_StPt_Sch_EZ!$C$31:$I$54,MATCH(Schedules_8760!$C4505,DHW_StPt_Sch_EZ!$B$31:$B$54,0),MATCH(Schedules_8760!$F4505,DHW_StPt_Sch_EZ!$C$30:$I$30,0)),"F","C")</f>
        <v>53.333333333333329</v>
      </c>
      <c r="N4505" s="12"/>
      <c r="O4505" s="12"/>
      <c r="P4505" s="12"/>
    </row>
    <row r="4506" spans="1:16" x14ac:dyDescent="0.25">
      <c r="A4506" s="35">
        <v>4505</v>
      </c>
      <c r="B4506" s="89">
        <v>188.66666666666671</v>
      </c>
      <c r="C4506" s="35">
        <f t="shared" si="350"/>
        <v>17</v>
      </c>
      <c r="D4506" s="35">
        <f t="shared" si="353"/>
        <v>188</v>
      </c>
      <c r="E4506" s="35">
        <f t="shared" si="354"/>
        <v>6</v>
      </c>
      <c r="F4506" s="35" t="str">
        <f t="shared" si="351"/>
        <v>Friday</v>
      </c>
      <c r="G4506" s="35">
        <f t="shared" si="352"/>
        <v>7</v>
      </c>
      <c r="H4506" s="34">
        <f>CONVERT(INDEX(Htg_StPt_Sch_EZ!$C$4:$I$27,MATCH(Schedules_8760!$C4506,Htg_StPt_Sch_EZ!$B$4:$B$27,0),MATCH(Schedules_8760!$F4506,Htg_StPt_Sch_EZ!$C$3:$I$3,0)),"F","C")</f>
        <v>20.555555555555554</v>
      </c>
      <c r="I4506" s="34">
        <f>CONVERT(INDEX(Htg_StPt_Sch_EZ!$C$31:$I$54,MATCH(Schedules_8760!$C4506,Htg_StPt_Sch_EZ!$B$31:$B$54,0),MATCH(Schedules_8760!$F4506,Htg_StPt_Sch_EZ!$C$30:$I$30,0)),"F","C")</f>
        <v>17.777777777777779</v>
      </c>
      <c r="J4506" s="34">
        <f>CONVERT(INDEX(Clg_StPt_Sch_EZ!$C$4:$I$27,MATCH(Schedules_8760!$C4506,Clg_StPt_Sch_EZ!$B$4:$B$27,0),MATCH(Schedules_8760!$F4506,Clg_StPt_Sch_EZ!$C$3:$I$3,0)),"F","C")</f>
        <v>25.555555555555554</v>
      </c>
      <c r="K4506" s="34">
        <f>CONVERT(INDEX(Clg_StPt_Sch_EZ!$C$31:$I$54,MATCH(Schedules_8760!$C4506,Clg_StPt_Sch_EZ!$B$31:$B$54,0),MATCH(Schedules_8760!$F4506,Clg_StPt_Sch_EZ!$C$30:$I$30,0)),"F","C")</f>
        <v>25</v>
      </c>
      <c r="L4506" s="34">
        <f>CONVERT(INDEX(DHW_StPt_Sch_EZ!$C$4:$I$27,MATCH(Schedules_8760!$C4506,DHW_StPt_Sch_EZ!$B$4:$B$27,0),MATCH(Schedules_8760!$F4506,DHW_StPt_Sch_EZ!$C$3:$I$3,0)),"F","C")</f>
        <v>53.333333333333329</v>
      </c>
      <c r="M4506" s="34">
        <f>CONVERT(INDEX(DHW_StPt_Sch_EZ!$C$31:$I$54,MATCH(Schedules_8760!$C4506,DHW_StPt_Sch_EZ!$B$31:$B$54,0),MATCH(Schedules_8760!$F4506,DHW_StPt_Sch_EZ!$C$30:$I$30,0)),"F","C")</f>
        <v>53.333333333333329</v>
      </c>
      <c r="N4506" s="12"/>
      <c r="O4506" s="12"/>
      <c r="P4506" s="12"/>
    </row>
    <row r="4507" spans="1:16" x14ac:dyDescent="0.25">
      <c r="A4507" s="35">
        <v>4506</v>
      </c>
      <c r="B4507" s="89">
        <v>188.70833333333329</v>
      </c>
      <c r="C4507" s="35">
        <f t="shared" si="350"/>
        <v>18</v>
      </c>
      <c r="D4507" s="35">
        <f t="shared" si="353"/>
        <v>188</v>
      </c>
      <c r="E4507" s="35">
        <f t="shared" si="354"/>
        <v>6</v>
      </c>
      <c r="F4507" s="35" t="str">
        <f t="shared" si="351"/>
        <v>Friday</v>
      </c>
      <c r="G4507" s="35">
        <f t="shared" si="352"/>
        <v>7</v>
      </c>
      <c r="H4507" s="34">
        <f>CONVERT(INDEX(Htg_StPt_Sch_EZ!$C$4:$I$27,MATCH(Schedules_8760!$C4507,Htg_StPt_Sch_EZ!$B$4:$B$27,0),MATCH(Schedules_8760!$F4507,Htg_StPt_Sch_EZ!$C$3:$I$3,0)),"F","C")</f>
        <v>20.555555555555554</v>
      </c>
      <c r="I4507" s="34">
        <f>CONVERT(INDEX(Htg_StPt_Sch_EZ!$C$31:$I$54,MATCH(Schedules_8760!$C4507,Htg_StPt_Sch_EZ!$B$31:$B$54,0),MATCH(Schedules_8760!$F4507,Htg_StPt_Sch_EZ!$C$30:$I$30,0)),"F","C")</f>
        <v>17.777777777777779</v>
      </c>
      <c r="J4507" s="34">
        <f>CONVERT(INDEX(Clg_StPt_Sch_EZ!$C$4:$I$27,MATCH(Schedules_8760!$C4507,Clg_StPt_Sch_EZ!$B$4:$B$27,0),MATCH(Schedules_8760!$F4507,Clg_StPt_Sch_EZ!$C$3:$I$3,0)),"F","C")</f>
        <v>25.555555555555554</v>
      </c>
      <c r="K4507" s="34">
        <f>CONVERT(INDEX(Clg_StPt_Sch_EZ!$C$31:$I$54,MATCH(Schedules_8760!$C4507,Clg_StPt_Sch_EZ!$B$31:$B$54,0),MATCH(Schedules_8760!$F4507,Clg_StPt_Sch_EZ!$C$30:$I$30,0)),"F","C")</f>
        <v>28.333333333333332</v>
      </c>
      <c r="L4507" s="34">
        <f>CONVERT(INDEX(DHW_StPt_Sch_EZ!$C$4:$I$27,MATCH(Schedules_8760!$C4507,DHW_StPt_Sch_EZ!$B$4:$B$27,0),MATCH(Schedules_8760!$F4507,DHW_StPt_Sch_EZ!$C$3:$I$3,0)),"F","C")</f>
        <v>53.333333333333329</v>
      </c>
      <c r="M4507" s="34">
        <f>CONVERT(INDEX(DHW_StPt_Sch_EZ!$C$31:$I$54,MATCH(Schedules_8760!$C4507,DHW_StPt_Sch_EZ!$B$31:$B$54,0),MATCH(Schedules_8760!$F4507,DHW_StPt_Sch_EZ!$C$30:$I$30,0)),"F","C")</f>
        <v>53.333333333333329</v>
      </c>
      <c r="N4507" s="12"/>
      <c r="O4507" s="12"/>
      <c r="P4507" s="12"/>
    </row>
    <row r="4508" spans="1:16" x14ac:dyDescent="0.25">
      <c r="A4508" s="35">
        <v>4507</v>
      </c>
      <c r="B4508" s="89">
        <v>188.75</v>
      </c>
      <c r="C4508" s="35">
        <f t="shared" si="350"/>
        <v>19</v>
      </c>
      <c r="D4508" s="35">
        <f t="shared" si="353"/>
        <v>188</v>
      </c>
      <c r="E4508" s="35">
        <f t="shared" si="354"/>
        <v>6</v>
      </c>
      <c r="F4508" s="35" t="str">
        <f t="shared" si="351"/>
        <v>Friday</v>
      </c>
      <c r="G4508" s="35">
        <f t="shared" si="352"/>
        <v>7</v>
      </c>
      <c r="H4508" s="34">
        <f>CONVERT(INDEX(Htg_StPt_Sch_EZ!$C$4:$I$27,MATCH(Schedules_8760!$C4508,Htg_StPt_Sch_EZ!$B$4:$B$27,0),MATCH(Schedules_8760!$F4508,Htg_StPt_Sch_EZ!$C$3:$I$3,0)),"F","C")</f>
        <v>20.555555555555554</v>
      </c>
      <c r="I4508" s="34">
        <f>CONVERT(INDEX(Htg_StPt_Sch_EZ!$C$31:$I$54,MATCH(Schedules_8760!$C4508,Htg_StPt_Sch_EZ!$B$31:$B$54,0),MATCH(Schedules_8760!$F4508,Htg_StPt_Sch_EZ!$C$30:$I$30,0)),"F","C")</f>
        <v>18.333333333333332</v>
      </c>
      <c r="J4508" s="34">
        <f>CONVERT(INDEX(Clg_StPt_Sch_EZ!$C$4:$I$27,MATCH(Schedules_8760!$C4508,Clg_StPt_Sch_EZ!$B$4:$B$27,0),MATCH(Schedules_8760!$F4508,Clg_StPt_Sch_EZ!$C$3:$I$3,0)),"F","C")</f>
        <v>25.555555555555554</v>
      </c>
      <c r="K4508" s="34">
        <f>CONVERT(INDEX(Clg_StPt_Sch_EZ!$C$31:$I$54,MATCH(Schedules_8760!$C4508,Clg_StPt_Sch_EZ!$B$31:$B$54,0),MATCH(Schedules_8760!$F4508,Clg_StPt_Sch_EZ!$C$30:$I$30,0)),"F","C")</f>
        <v>28.333333333333332</v>
      </c>
      <c r="L4508" s="34">
        <f>CONVERT(INDEX(DHW_StPt_Sch_EZ!$C$4:$I$27,MATCH(Schedules_8760!$C4508,DHW_StPt_Sch_EZ!$B$4:$B$27,0),MATCH(Schedules_8760!$F4508,DHW_StPt_Sch_EZ!$C$3:$I$3,0)),"F","C")</f>
        <v>53.333333333333329</v>
      </c>
      <c r="M4508" s="34">
        <f>CONVERT(INDEX(DHW_StPt_Sch_EZ!$C$31:$I$54,MATCH(Schedules_8760!$C4508,DHW_StPt_Sch_EZ!$B$31:$B$54,0),MATCH(Schedules_8760!$F4508,DHW_StPt_Sch_EZ!$C$30:$I$30,0)),"F","C")</f>
        <v>53.333333333333329</v>
      </c>
      <c r="N4508" s="12"/>
      <c r="O4508" s="12"/>
      <c r="P4508" s="12"/>
    </row>
    <row r="4509" spans="1:16" x14ac:dyDescent="0.25">
      <c r="A4509" s="35">
        <v>4508</v>
      </c>
      <c r="B4509" s="89">
        <v>188.79166666666671</v>
      </c>
      <c r="C4509" s="35">
        <f t="shared" si="350"/>
        <v>20</v>
      </c>
      <c r="D4509" s="35">
        <f t="shared" si="353"/>
        <v>188</v>
      </c>
      <c r="E4509" s="35">
        <f t="shared" si="354"/>
        <v>6</v>
      </c>
      <c r="F4509" s="35" t="str">
        <f t="shared" si="351"/>
        <v>Friday</v>
      </c>
      <c r="G4509" s="35">
        <f t="shared" si="352"/>
        <v>7</v>
      </c>
      <c r="H4509" s="34">
        <f>CONVERT(INDEX(Htg_StPt_Sch_EZ!$C$4:$I$27,MATCH(Schedules_8760!$C4509,Htg_StPt_Sch_EZ!$B$4:$B$27,0),MATCH(Schedules_8760!$F4509,Htg_StPt_Sch_EZ!$C$3:$I$3,0)),"F","C")</f>
        <v>20.555555555555554</v>
      </c>
      <c r="I4509" s="34">
        <f>CONVERT(INDEX(Htg_StPt_Sch_EZ!$C$31:$I$54,MATCH(Schedules_8760!$C4509,Htg_StPt_Sch_EZ!$B$31:$B$54,0),MATCH(Schedules_8760!$F4509,Htg_StPt_Sch_EZ!$C$30:$I$30,0)),"F","C")</f>
        <v>18.888888888888889</v>
      </c>
      <c r="J4509" s="34">
        <f>CONVERT(INDEX(Clg_StPt_Sch_EZ!$C$4:$I$27,MATCH(Schedules_8760!$C4509,Clg_StPt_Sch_EZ!$B$4:$B$27,0),MATCH(Schedules_8760!$F4509,Clg_StPt_Sch_EZ!$C$3:$I$3,0)),"F","C")</f>
        <v>25.555555555555554</v>
      </c>
      <c r="K4509" s="34">
        <f>CONVERT(INDEX(Clg_StPt_Sch_EZ!$C$31:$I$54,MATCH(Schedules_8760!$C4509,Clg_StPt_Sch_EZ!$B$31:$B$54,0),MATCH(Schedules_8760!$F4509,Clg_StPt_Sch_EZ!$C$30:$I$30,0)),"F","C")</f>
        <v>28.333333333333332</v>
      </c>
      <c r="L4509" s="34">
        <f>CONVERT(INDEX(DHW_StPt_Sch_EZ!$C$4:$I$27,MATCH(Schedules_8760!$C4509,DHW_StPt_Sch_EZ!$B$4:$B$27,0),MATCH(Schedules_8760!$F4509,DHW_StPt_Sch_EZ!$C$3:$I$3,0)),"F","C")</f>
        <v>53.333333333333329</v>
      </c>
      <c r="M4509" s="34">
        <f>CONVERT(INDEX(DHW_StPt_Sch_EZ!$C$31:$I$54,MATCH(Schedules_8760!$C4509,DHW_StPt_Sch_EZ!$B$31:$B$54,0),MATCH(Schedules_8760!$F4509,DHW_StPt_Sch_EZ!$C$30:$I$30,0)),"F","C")</f>
        <v>53.333333333333329</v>
      </c>
      <c r="N4509" s="12"/>
      <c r="O4509" s="12"/>
      <c r="P4509" s="12"/>
    </row>
    <row r="4510" spans="1:16" x14ac:dyDescent="0.25">
      <c r="A4510" s="35">
        <v>4509</v>
      </c>
      <c r="B4510" s="89">
        <v>188.83333333333329</v>
      </c>
      <c r="C4510" s="35">
        <f t="shared" si="350"/>
        <v>21</v>
      </c>
      <c r="D4510" s="35">
        <f t="shared" si="353"/>
        <v>188</v>
      </c>
      <c r="E4510" s="35">
        <f t="shared" si="354"/>
        <v>6</v>
      </c>
      <c r="F4510" s="35" t="str">
        <f t="shared" si="351"/>
        <v>Friday</v>
      </c>
      <c r="G4510" s="35">
        <f t="shared" si="352"/>
        <v>7</v>
      </c>
      <c r="H4510" s="34">
        <f>CONVERT(INDEX(Htg_StPt_Sch_EZ!$C$4:$I$27,MATCH(Schedules_8760!$C4510,Htg_StPt_Sch_EZ!$B$4:$B$27,0),MATCH(Schedules_8760!$F4510,Htg_StPt_Sch_EZ!$C$3:$I$3,0)),"F","C")</f>
        <v>20.555555555555554</v>
      </c>
      <c r="I4510" s="34">
        <f>CONVERT(INDEX(Htg_StPt_Sch_EZ!$C$31:$I$54,MATCH(Schedules_8760!$C4510,Htg_StPt_Sch_EZ!$B$31:$B$54,0),MATCH(Schedules_8760!$F4510,Htg_StPt_Sch_EZ!$C$30:$I$30,0)),"F","C")</f>
        <v>19.444444444444443</v>
      </c>
      <c r="J4510" s="34">
        <f>CONVERT(INDEX(Clg_StPt_Sch_EZ!$C$4:$I$27,MATCH(Schedules_8760!$C4510,Clg_StPt_Sch_EZ!$B$4:$B$27,0),MATCH(Schedules_8760!$F4510,Clg_StPt_Sch_EZ!$C$3:$I$3,0)),"F","C")</f>
        <v>25.555555555555554</v>
      </c>
      <c r="K4510" s="34">
        <f>CONVERT(INDEX(Clg_StPt_Sch_EZ!$C$31:$I$54,MATCH(Schedules_8760!$C4510,Clg_StPt_Sch_EZ!$B$31:$B$54,0),MATCH(Schedules_8760!$F4510,Clg_StPt_Sch_EZ!$C$30:$I$30,0)),"F","C")</f>
        <v>28.333333333333332</v>
      </c>
      <c r="L4510" s="34">
        <f>CONVERT(INDEX(DHW_StPt_Sch_EZ!$C$4:$I$27,MATCH(Schedules_8760!$C4510,DHW_StPt_Sch_EZ!$B$4:$B$27,0),MATCH(Schedules_8760!$F4510,DHW_StPt_Sch_EZ!$C$3:$I$3,0)),"F","C")</f>
        <v>53.333333333333329</v>
      </c>
      <c r="M4510" s="34">
        <f>CONVERT(INDEX(DHW_StPt_Sch_EZ!$C$31:$I$54,MATCH(Schedules_8760!$C4510,DHW_StPt_Sch_EZ!$B$31:$B$54,0),MATCH(Schedules_8760!$F4510,DHW_StPt_Sch_EZ!$C$30:$I$30,0)),"F","C")</f>
        <v>53.333333333333329</v>
      </c>
      <c r="N4510" s="12"/>
      <c r="O4510" s="12"/>
      <c r="P4510" s="12"/>
    </row>
    <row r="4511" spans="1:16" x14ac:dyDescent="0.25">
      <c r="A4511" s="35">
        <v>4510</v>
      </c>
      <c r="B4511" s="89">
        <v>188.875</v>
      </c>
      <c r="C4511" s="35">
        <f t="shared" si="350"/>
        <v>22</v>
      </c>
      <c r="D4511" s="35">
        <f t="shared" si="353"/>
        <v>188</v>
      </c>
      <c r="E4511" s="35">
        <f t="shared" si="354"/>
        <v>6</v>
      </c>
      <c r="F4511" s="35" t="str">
        <f t="shared" si="351"/>
        <v>Friday</v>
      </c>
      <c r="G4511" s="35">
        <f t="shared" si="352"/>
        <v>7</v>
      </c>
      <c r="H4511" s="34">
        <f>CONVERT(INDEX(Htg_StPt_Sch_EZ!$C$4:$I$27,MATCH(Schedules_8760!$C4511,Htg_StPt_Sch_EZ!$B$4:$B$27,0),MATCH(Schedules_8760!$F4511,Htg_StPt_Sch_EZ!$C$3:$I$3,0)),"F","C")</f>
        <v>20.555555555555554</v>
      </c>
      <c r="I4511" s="34">
        <f>CONVERT(INDEX(Htg_StPt_Sch_EZ!$C$31:$I$54,MATCH(Schedules_8760!$C4511,Htg_StPt_Sch_EZ!$B$31:$B$54,0),MATCH(Schedules_8760!$F4511,Htg_StPt_Sch_EZ!$C$30:$I$30,0)),"F","C")</f>
        <v>19.444444444444443</v>
      </c>
      <c r="J4511" s="34">
        <f>CONVERT(INDEX(Clg_StPt_Sch_EZ!$C$4:$I$27,MATCH(Schedules_8760!$C4511,Clg_StPt_Sch_EZ!$B$4:$B$27,0),MATCH(Schedules_8760!$F4511,Clg_StPt_Sch_EZ!$C$3:$I$3,0)),"F","C")</f>
        <v>25.555555555555554</v>
      </c>
      <c r="K4511" s="34">
        <f>CONVERT(INDEX(Clg_StPt_Sch_EZ!$C$31:$I$54,MATCH(Schedules_8760!$C4511,Clg_StPt_Sch_EZ!$B$31:$B$54,0),MATCH(Schedules_8760!$F4511,Clg_StPt_Sch_EZ!$C$30:$I$30,0)),"F","C")</f>
        <v>28.333333333333332</v>
      </c>
      <c r="L4511" s="34">
        <f>CONVERT(INDEX(DHW_StPt_Sch_EZ!$C$4:$I$27,MATCH(Schedules_8760!$C4511,DHW_StPt_Sch_EZ!$B$4:$B$27,0),MATCH(Schedules_8760!$F4511,DHW_StPt_Sch_EZ!$C$3:$I$3,0)),"F","C")</f>
        <v>53.333333333333329</v>
      </c>
      <c r="M4511" s="34">
        <f>CONVERT(INDEX(DHW_StPt_Sch_EZ!$C$31:$I$54,MATCH(Schedules_8760!$C4511,DHW_StPt_Sch_EZ!$B$31:$B$54,0),MATCH(Schedules_8760!$F4511,DHW_StPt_Sch_EZ!$C$30:$I$30,0)),"F","C")</f>
        <v>53.333333333333329</v>
      </c>
      <c r="N4511" s="12"/>
      <c r="O4511" s="12"/>
      <c r="P4511" s="12"/>
    </row>
    <row r="4512" spans="1:16" x14ac:dyDescent="0.25">
      <c r="A4512" s="35">
        <v>4511</v>
      </c>
      <c r="B4512" s="89">
        <v>188.91666666666671</v>
      </c>
      <c r="C4512" s="35">
        <f t="shared" si="350"/>
        <v>23</v>
      </c>
      <c r="D4512" s="35">
        <f t="shared" si="353"/>
        <v>188</v>
      </c>
      <c r="E4512" s="35">
        <f t="shared" si="354"/>
        <v>6</v>
      </c>
      <c r="F4512" s="35" t="str">
        <f t="shared" si="351"/>
        <v>Friday</v>
      </c>
      <c r="G4512" s="35">
        <f t="shared" si="352"/>
        <v>7</v>
      </c>
      <c r="H4512" s="34">
        <f>CONVERT(INDEX(Htg_StPt_Sch_EZ!$C$4:$I$27,MATCH(Schedules_8760!$C4512,Htg_StPt_Sch_EZ!$B$4:$B$27,0),MATCH(Schedules_8760!$F4512,Htg_StPt_Sch_EZ!$C$3:$I$3,0)),"F","C")</f>
        <v>20.555555555555554</v>
      </c>
      <c r="I4512" s="34">
        <f>CONVERT(INDEX(Htg_StPt_Sch_EZ!$C$31:$I$54,MATCH(Schedules_8760!$C4512,Htg_StPt_Sch_EZ!$B$31:$B$54,0),MATCH(Schedules_8760!$F4512,Htg_StPt_Sch_EZ!$C$30:$I$30,0)),"F","C")</f>
        <v>19.444444444444443</v>
      </c>
      <c r="J4512" s="34">
        <f>CONVERT(INDEX(Clg_StPt_Sch_EZ!$C$4:$I$27,MATCH(Schedules_8760!$C4512,Clg_StPt_Sch_EZ!$B$4:$B$27,0),MATCH(Schedules_8760!$F4512,Clg_StPt_Sch_EZ!$C$3:$I$3,0)),"F","C")</f>
        <v>25.555555555555554</v>
      </c>
      <c r="K4512" s="34">
        <f>CONVERT(INDEX(Clg_StPt_Sch_EZ!$C$31:$I$54,MATCH(Schedules_8760!$C4512,Clg_StPt_Sch_EZ!$B$31:$B$54,0),MATCH(Schedules_8760!$F4512,Clg_StPt_Sch_EZ!$C$30:$I$30,0)),"F","C")</f>
        <v>28.333333333333332</v>
      </c>
      <c r="L4512" s="34">
        <f>CONVERT(INDEX(DHW_StPt_Sch_EZ!$C$4:$I$27,MATCH(Schedules_8760!$C4512,DHW_StPt_Sch_EZ!$B$4:$B$27,0),MATCH(Schedules_8760!$F4512,DHW_StPt_Sch_EZ!$C$3:$I$3,0)),"F","C")</f>
        <v>53.333333333333329</v>
      </c>
      <c r="M4512" s="34">
        <f>CONVERT(INDEX(DHW_StPt_Sch_EZ!$C$31:$I$54,MATCH(Schedules_8760!$C4512,DHW_StPt_Sch_EZ!$B$31:$B$54,0),MATCH(Schedules_8760!$F4512,DHW_StPt_Sch_EZ!$C$30:$I$30,0)),"F","C")</f>
        <v>53.333333333333329</v>
      </c>
      <c r="N4512" s="12"/>
      <c r="O4512" s="12"/>
      <c r="P4512" s="12"/>
    </row>
    <row r="4513" spans="1:16" x14ac:dyDescent="0.25">
      <c r="A4513" s="35">
        <v>4512</v>
      </c>
      <c r="B4513" s="89">
        <v>188.95833333333329</v>
      </c>
      <c r="C4513" s="35">
        <f t="shared" si="350"/>
        <v>24</v>
      </c>
      <c r="D4513" s="35">
        <f t="shared" si="353"/>
        <v>188</v>
      </c>
      <c r="E4513" s="35">
        <f t="shared" si="354"/>
        <v>6</v>
      </c>
      <c r="F4513" s="35" t="str">
        <f t="shared" si="351"/>
        <v>Friday</v>
      </c>
      <c r="G4513" s="35">
        <f t="shared" si="352"/>
        <v>7</v>
      </c>
      <c r="H4513" s="34">
        <f>CONVERT(INDEX(Htg_StPt_Sch_EZ!$C$4:$I$27,MATCH(Schedules_8760!$C4513,Htg_StPt_Sch_EZ!$B$4:$B$27,0),MATCH(Schedules_8760!$F4513,Htg_StPt_Sch_EZ!$C$3:$I$3,0)),"F","C")</f>
        <v>20.555555555555554</v>
      </c>
      <c r="I4513" s="34">
        <f>CONVERT(INDEX(Htg_StPt_Sch_EZ!$C$31:$I$54,MATCH(Schedules_8760!$C4513,Htg_StPt_Sch_EZ!$B$31:$B$54,0),MATCH(Schedules_8760!$F4513,Htg_StPt_Sch_EZ!$C$30:$I$30,0)),"F","C")</f>
        <v>19.444444444444443</v>
      </c>
      <c r="J4513" s="34">
        <f>CONVERT(INDEX(Clg_StPt_Sch_EZ!$C$4:$I$27,MATCH(Schedules_8760!$C4513,Clg_StPt_Sch_EZ!$B$4:$B$27,0),MATCH(Schedules_8760!$F4513,Clg_StPt_Sch_EZ!$C$3:$I$3,0)),"F","C")</f>
        <v>25.555555555555554</v>
      </c>
      <c r="K4513" s="34">
        <f>CONVERT(INDEX(Clg_StPt_Sch_EZ!$C$31:$I$54,MATCH(Schedules_8760!$C4513,Clg_StPt_Sch_EZ!$B$31:$B$54,0),MATCH(Schedules_8760!$F4513,Clg_StPt_Sch_EZ!$C$30:$I$30,0)),"F","C")</f>
        <v>28.333333333333332</v>
      </c>
      <c r="L4513" s="34">
        <f>CONVERT(INDEX(DHW_StPt_Sch_EZ!$C$4:$I$27,MATCH(Schedules_8760!$C4513,DHW_StPt_Sch_EZ!$B$4:$B$27,0),MATCH(Schedules_8760!$F4513,DHW_StPt_Sch_EZ!$C$3:$I$3,0)),"F","C")</f>
        <v>53.333333333333329</v>
      </c>
      <c r="M4513" s="34">
        <f>CONVERT(INDEX(DHW_StPt_Sch_EZ!$C$31:$I$54,MATCH(Schedules_8760!$C4513,DHW_StPt_Sch_EZ!$B$31:$B$54,0),MATCH(Schedules_8760!$F4513,DHW_StPt_Sch_EZ!$C$30:$I$30,0)),"F","C")</f>
        <v>53.333333333333329</v>
      </c>
      <c r="N4513" s="12"/>
      <c r="O4513" s="12"/>
      <c r="P4513" s="12"/>
    </row>
    <row r="4514" spans="1:16" x14ac:dyDescent="0.25">
      <c r="A4514" s="35">
        <v>4513</v>
      </c>
      <c r="B4514" s="89">
        <v>189</v>
      </c>
      <c r="C4514" s="35">
        <f t="shared" si="350"/>
        <v>1</v>
      </c>
      <c r="D4514" s="35">
        <f t="shared" si="353"/>
        <v>189</v>
      </c>
      <c r="E4514" s="35">
        <f t="shared" si="354"/>
        <v>7</v>
      </c>
      <c r="F4514" s="35" t="str">
        <f t="shared" si="351"/>
        <v>Saturday</v>
      </c>
      <c r="G4514" s="35">
        <f t="shared" si="352"/>
        <v>7</v>
      </c>
      <c r="H4514" s="34">
        <f>CONVERT(INDEX(Htg_StPt_Sch_EZ!$C$4:$I$27,MATCH(Schedules_8760!$C4514,Htg_StPt_Sch_EZ!$B$4:$B$27,0),MATCH(Schedules_8760!$F4514,Htg_StPt_Sch_EZ!$C$3:$I$3,0)),"F","C")</f>
        <v>20.555555555555554</v>
      </c>
      <c r="I4514" s="34">
        <f>CONVERT(INDEX(Htg_StPt_Sch_EZ!$C$31:$I$54,MATCH(Schedules_8760!$C4514,Htg_StPt_Sch_EZ!$B$31:$B$54,0),MATCH(Schedules_8760!$F4514,Htg_StPt_Sch_EZ!$C$30:$I$30,0)),"F","C")</f>
        <v>19.444444444444443</v>
      </c>
      <c r="J4514" s="34">
        <f>CONVERT(INDEX(Clg_StPt_Sch_EZ!$C$4:$I$27,MATCH(Schedules_8760!$C4514,Clg_StPt_Sch_EZ!$B$4:$B$27,0),MATCH(Schedules_8760!$F4514,Clg_StPt_Sch_EZ!$C$3:$I$3,0)),"F","C")</f>
        <v>25.555555555555554</v>
      </c>
      <c r="K4514" s="34">
        <f>CONVERT(INDEX(Clg_StPt_Sch_EZ!$C$31:$I$54,MATCH(Schedules_8760!$C4514,Clg_StPt_Sch_EZ!$B$31:$B$54,0),MATCH(Schedules_8760!$F4514,Clg_StPt_Sch_EZ!$C$30:$I$30,0)),"F","C")</f>
        <v>28.333333333333332</v>
      </c>
      <c r="L4514" s="34">
        <f>CONVERT(INDEX(DHW_StPt_Sch_EZ!$C$4:$I$27,MATCH(Schedules_8760!$C4514,DHW_StPt_Sch_EZ!$B$4:$B$27,0),MATCH(Schedules_8760!$F4514,DHW_StPt_Sch_EZ!$C$3:$I$3,0)),"F","C")</f>
        <v>53.333333333333329</v>
      </c>
      <c r="M4514" s="34">
        <f>CONVERT(INDEX(DHW_StPt_Sch_EZ!$C$31:$I$54,MATCH(Schedules_8760!$C4514,DHW_StPt_Sch_EZ!$B$31:$B$54,0),MATCH(Schedules_8760!$F4514,DHW_StPt_Sch_EZ!$C$30:$I$30,0)),"F","C")</f>
        <v>53.333333333333329</v>
      </c>
      <c r="N4514" s="12"/>
      <c r="O4514" s="12"/>
      <c r="P4514" s="12"/>
    </row>
    <row r="4515" spans="1:16" x14ac:dyDescent="0.25">
      <c r="A4515" s="35">
        <v>4514</v>
      </c>
      <c r="B4515" s="89">
        <v>189.04166666666671</v>
      </c>
      <c r="C4515" s="35">
        <f t="shared" si="350"/>
        <v>2</v>
      </c>
      <c r="D4515" s="35">
        <f t="shared" si="353"/>
        <v>189</v>
      </c>
      <c r="E4515" s="35">
        <f t="shared" si="354"/>
        <v>7</v>
      </c>
      <c r="F4515" s="35" t="str">
        <f t="shared" si="351"/>
        <v>Saturday</v>
      </c>
      <c r="G4515" s="35">
        <f t="shared" si="352"/>
        <v>7</v>
      </c>
      <c r="H4515" s="34">
        <f>CONVERT(INDEX(Htg_StPt_Sch_EZ!$C$4:$I$27,MATCH(Schedules_8760!$C4515,Htg_StPt_Sch_EZ!$B$4:$B$27,0),MATCH(Schedules_8760!$F4515,Htg_StPt_Sch_EZ!$C$3:$I$3,0)),"F","C")</f>
        <v>20.555555555555554</v>
      </c>
      <c r="I4515" s="34">
        <f>CONVERT(INDEX(Htg_StPt_Sch_EZ!$C$31:$I$54,MATCH(Schedules_8760!$C4515,Htg_StPt_Sch_EZ!$B$31:$B$54,0),MATCH(Schedules_8760!$F4515,Htg_StPt_Sch_EZ!$C$30:$I$30,0)),"F","C")</f>
        <v>19.444444444444443</v>
      </c>
      <c r="J4515" s="34">
        <f>CONVERT(INDEX(Clg_StPt_Sch_EZ!$C$4:$I$27,MATCH(Schedules_8760!$C4515,Clg_StPt_Sch_EZ!$B$4:$B$27,0),MATCH(Schedules_8760!$F4515,Clg_StPt_Sch_EZ!$C$3:$I$3,0)),"F","C")</f>
        <v>25.555555555555554</v>
      </c>
      <c r="K4515" s="34">
        <f>CONVERT(INDEX(Clg_StPt_Sch_EZ!$C$31:$I$54,MATCH(Schedules_8760!$C4515,Clg_StPt_Sch_EZ!$B$31:$B$54,0),MATCH(Schedules_8760!$F4515,Clg_StPt_Sch_EZ!$C$30:$I$30,0)),"F","C")</f>
        <v>28.333333333333332</v>
      </c>
      <c r="L4515" s="34">
        <f>CONVERT(INDEX(DHW_StPt_Sch_EZ!$C$4:$I$27,MATCH(Schedules_8760!$C4515,DHW_StPt_Sch_EZ!$B$4:$B$27,0),MATCH(Schedules_8760!$F4515,DHW_StPt_Sch_EZ!$C$3:$I$3,0)),"F","C")</f>
        <v>53.333333333333329</v>
      </c>
      <c r="M4515" s="34">
        <f>CONVERT(INDEX(DHW_StPt_Sch_EZ!$C$31:$I$54,MATCH(Schedules_8760!$C4515,DHW_StPt_Sch_EZ!$B$31:$B$54,0),MATCH(Schedules_8760!$F4515,DHW_StPt_Sch_EZ!$C$30:$I$30,0)),"F","C")</f>
        <v>53.333333333333329</v>
      </c>
      <c r="N4515" s="12"/>
      <c r="O4515" s="12"/>
      <c r="P4515" s="12"/>
    </row>
    <row r="4516" spans="1:16" x14ac:dyDescent="0.25">
      <c r="A4516" s="35">
        <v>4515</v>
      </c>
      <c r="B4516" s="89">
        <v>189.08333333333329</v>
      </c>
      <c r="C4516" s="35">
        <f t="shared" si="350"/>
        <v>3</v>
      </c>
      <c r="D4516" s="35">
        <f t="shared" si="353"/>
        <v>189</v>
      </c>
      <c r="E4516" s="35">
        <f t="shared" si="354"/>
        <v>7</v>
      </c>
      <c r="F4516" s="35" t="str">
        <f t="shared" si="351"/>
        <v>Saturday</v>
      </c>
      <c r="G4516" s="35">
        <f t="shared" si="352"/>
        <v>7</v>
      </c>
      <c r="H4516" s="34">
        <f>CONVERT(INDEX(Htg_StPt_Sch_EZ!$C$4:$I$27,MATCH(Schedules_8760!$C4516,Htg_StPt_Sch_EZ!$B$4:$B$27,0),MATCH(Schedules_8760!$F4516,Htg_StPt_Sch_EZ!$C$3:$I$3,0)),"F","C")</f>
        <v>20.555555555555554</v>
      </c>
      <c r="I4516" s="34">
        <f>CONVERT(INDEX(Htg_StPt_Sch_EZ!$C$31:$I$54,MATCH(Schedules_8760!$C4516,Htg_StPt_Sch_EZ!$B$31:$B$54,0),MATCH(Schedules_8760!$F4516,Htg_StPt_Sch_EZ!$C$30:$I$30,0)),"F","C")</f>
        <v>19.444444444444443</v>
      </c>
      <c r="J4516" s="34">
        <f>CONVERT(INDEX(Clg_StPt_Sch_EZ!$C$4:$I$27,MATCH(Schedules_8760!$C4516,Clg_StPt_Sch_EZ!$B$4:$B$27,0),MATCH(Schedules_8760!$F4516,Clg_StPt_Sch_EZ!$C$3:$I$3,0)),"F","C")</f>
        <v>25.555555555555554</v>
      </c>
      <c r="K4516" s="34">
        <f>CONVERT(INDEX(Clg_StPt_Sch_EZ!$C$31:$I$54,MATCH(Schedules_8760!$C4516,Clg_StPt_Sch_EZ!$B$31:$B$54,0),MATCH(Schedules_8760!$F4516,Clg_StPt_Sch_EZ!$C$30:$I$30,0)),"F","C")</f>
        <v>28.333333333333332</v>
      </c>
      <c r="L4516" s="34">
        <f>CONVERT(INDEX(DHW_StPt_Sch_EZ!$C$4:$I$27,MATCH(Schedules_8760!$C4516,DHW_StPt_Sch_EZ!$B$4:$B$27,0),MATCH(Schedules_8760!$F4516,DHW_StPt_Sch_EZ!$C$3:$I$3,0)),"F","C")</f>
        <v>53.333333333333329</v>
      </c>
      <c r="M4516" s="34">
        <f>CONVERT(INDEX(DHW_StPt_Sch_EZ!$C$31:$I$54,MATCH(Schedules_8760!$C4516,DHW_StPt_Sch_EZ!$B$31:$B$54,0),MATCH(Schedules_8760!$F4516,DHW_StPt_Sch_EZ!$C$30:$I$30,0)),"F","C")</f>
        <v>53.333333333333329</v>
      </c>
      <c r="N4516" s="12"/>
      <c r="O4516" s="12"/>
      <c r="P4516" s="12"/>
    </row>
    <row r="4517" spans="1:16" x14ac:dyDescent="0.25">
      <c r="A4517" s="35">
        <v>4516</v>
      </c>
      <c r="B4517" s="89">
        <v>189.125</v>
      </c>
      <c r="C4517" s="35">
        <f t="shared" si="350"/>
        <v>4</v>
      </c>
      <c r="D4517" s="35">
        <f t="shared" si="353"/>
        <v>189</v>
      </c>
      <c r="E4517" s="35">
        <f t="shared" si="354"/>
        <v>7</v>
      </c>
      <c r="F4517" s="35" t="str">
        <f t="shared" si="351"/>
        <v>Saturday</v>
      </c>
      <c r="G4517" s="35">
        <f t="shared" si="352"/>
        <v>7</v>
      </c>
      <c r="H4517" s="34">
        <f>CONVERT(INDEX(Htg_StPt_Sch_EZ!$C$4:$I$27,MATCH(Schedules_8760!$C4517,Htg_StPt_Sch_EZ!$B$4:$B$27,0),MATCH(Schedules_8760!$F4517,Htg_StPt_Sch_EZ!$C$3:$I$3,0)),"F","C")</f>
        <v>20.555555555555554</v>
      </c>
      <c r="I4517" s="34">
        <f>CONVERT(INDEX(Htg_StPt_Sch_EZ!$C$31:$I$54,MATCH(Schedules_8760!$C4517,Htg_StPt_Sch_EZ!$B$31:$B$54,0),MATCH(Schedules_8760!$F4517,Htg_StPt_Sch_EZ!$C$30:$I$30,0)),"F","C")</f>
        <v>19.444444444444443</v>
      </c>
      <c r="J4517" s="34">
        <f>CONVERT(INDEX(Clg_StPt_Sch_EZ!$C$4:$I$27,MATCH(Schedules_8760!$C4517,Clg_StPt_Sch_EZ!$B$4:$B$27,0),MATCH(Schedules_8760!$F4517,Clg_StPt_Sch_EZ!$C$3:$I$3,0)),"F","C")</f>
        <v>25.555555555555554</v>
      </c>
      <c r="K4517" s="34">
        <f>CONVERT(INDEX(Clg_StPt_Sch_EZ!$C$31:$I$54,MATCH(Schedules_8760!$C4517,Clg_StPt_Sch_EZ!$B$31:$B$54,0),MATCH(Schedules_8760!$F4517,Clg_StPt_Sch_EZ!$C$30:$I$30,0)),"F","C")</f>
        <v>28.333333333333332</v>
      </c>
      <c r="L4517" s="34">
        <f>CONVERT(INDEX(DHW_StPt_Sch_EZ!$C$4:$I$27,MATCH(Schedules_8760!$C4517,DHW_StPt_Sch_EZ!$B$4:$B$27,0),MATCH(Schedules_8760!$F4517,DHW_StPt_Sch_EZ!$C$3:$I$3,0)),"F","C")</f>
        <v>53.333333333333329</v>
      </c>
      <c r="M4517" s="34">
        <f>CONVERT(INDEX(DHW_StPt_Sch_EZ!$C$31:$I$54,MATCH(Schedules_8760!$C4517,DHW_StPt_Sch_EZ!$B$31:$B$54,0),MATCH(Schedules_8760!$F4517,DHW_StPt_Sch_EZ!$C$30:$I$30,0)),"F","C")</f>
        <v>53.333333333333329</v>
      </c>
      <c r="N4517" s="12"/>
      <c r="O4517" s="12"/>
      <c r="P4517" s="12"/>
    </row>
    <row r="4518" spans="1:16" x14ac:dyDescent="0.25">
      <c r="A4518" s="35">
        <v>4517</v>
      </c>
      <c r="B4518" s="89">
        <v>189.16666666666671</v>
      </c>
      <c r="C4518" s="35">
        <f t="shared" si="350"/>
        <v>5</v>
      </c>
      <c r="D4518" s="35">
        <f t="shared" si="353"/>
        <v>189</v>
      </c>
      <c r="E4518" s="35">
        <f t="shared" si="354"/>
        <v>7</v>
      </c>
      <c r="F4518" s="35" t="str">
        <f t="shared" si="351"/>
        <v>Saturday</v>
      </c>
      <c r="G4518" s="35">
        <f t="shared" si="352"/>
        <v>7</v>
      </c>
      <c r="H4518" s="34">
        <f>CONVERT(INDEX(Htg_StPt_Sch_EZ!$C$4:$I$27,MATCH(Schedules_8760!$C4518,Htg_StPt_Sch_EZ!$B$4:$B$27,0),MATCH(Schedules_8760!$F4518,Htg_StPt_Sch_EZ!$C$3:$I$3,0)),"F","C")</f>
        <v>20.555555555555554</v>
      </c>
      <c r="I4518" s="34">
        <f>CONVERT(INDEX(Htg_StPt_Sch_EZ!$C$31:$I$54,MATCH(Schedules_8760!$C4518,Htg_StPt_Sch_EZ!$B$31:$B$54,0),MATCH(Schedules_8760!$F4518,Htg_StPt_Sch_EZ!$C$30:$I$30,0)),"F","C")</f>
        <v>19.444444444444443</v>
      </c>
      <c r="J4518" s="34">
        <f>CONVERT(INDEX(Clg_StPt_Sch_EZ!$C$4:$I$27,MATCH(Schedules_8760!$C4518,Clg_StPt_Sch_EZ!$B$4:$B$27,0),MATCH(Schedules_8760!$F4518,Clg_StPt_Sch_EZ!$C$3:$I$3,0)),"F","C")</f>
        <v>25.555555555555554</v>
      </c>
      <c r="K4518" s="34">
        <f>CONVERT(INDEX(Clg_StPt_Sch_EZ!$C$31:$I$54,MATCH(Schedules_8760!$C4518,Clg_StPt_Sch_EZ!$B$31:$B$54,0),MATCH(Schedules_8760!$F4518,Clg_StPt_Sch_EZ!$C$30:$I$30,0)),"F","C")</f>
        <v>28.333333333333332</v>
      </c>
      <c r="L4518" s="34">
        <f>CONVERT(INDEX(DHW_StPt_Sch_EZ!$C$4:$I$27,MATCH(Schedules_8760!$C4518,DHW_StPt_Sch_EZ!$B$4:$B$27,0),MATCH(Schedules_8760!$F4518,DHW_StPt_Sch_EZ!$C$3:$I$3,0)),"F","C")</f>
        <v>53.333333333333329</v>
      </c>
      <c r="M4518" s="34">
        <f>CONVERT(INDEX(DHW_StPt_Sch_EZ!$C$31:$I$54,MATCH(Schedules_8760!$C4518,DHW_StPt_Sch_EZ!$B$31:$B$54,0),MATCH(Schedules_8760!$F4518,DHW_StPt_Sch_EZ!$C$30:$I$30,0)),"F","C")</f>
        <v>53.333333333333329</v>
      </c>
      <c r="N4518" s="12"/>
      <c r="O4518" s="12"/>
      <c r="P4518" s="12"/>
    </row>
    <row r="4519" spans="1:16" x14ac:dyDescent="0.25">
      <c r="A4519" s="35">
        <v>4518</v>
      </c>
      <c r="B4519" s="89">
        <v>189.20833333333329</v>
      </c>
      <c r="C4519" s="35">
        <f t="shared" si="350"/>
        <v>6</v>
      </c>
      <c r="D4519" s="35">
        <f t="shared" si="353"/>
        <v>189</v>
      </c>
      <c r="E4519" s="35">
        <f t="shared" si="354"/>
        <v>7</v>
      </c>
      <c r="F4519" s="35" t="str">
        <f t="shared" si="351"/>
        <v>Saturday</v>
      </c>
      <c r="G4519" s="35">
        <f t="shared" si="352"/>
        <v>7</v>
      </c>
      <c r="H4519" s="34">
        <f>CONVERT(INDEX(Htg_StPt_Sch_EZ!$C$4:$I$27,MATCH(Schedules_8760!$C4519,Htg_StPt_Sch_EZ!$B$4:$B$27,0),MATCH(Schedules_8760!$F4519,Htg_StPt_Sch_EZ!$C$3:$I$3,0)),"F","C")</f>
        <v>20.555555555555554</v>
      </c>
      <c r="I4519" s="34">
        <f>CONVERT(INDEX(Htg_StPt_Sch_EZ!$C$31:$I$54,MATCH(Schedules_8760!$C4519,Htg_StPt_Sch_EZ!$B$31:$B$54,0),MATCH(Schedules_8760!$F4519,Htg_StPt_Sch_EZ!$C$30:$I$30,0)),"F","C")</f>
        <v>19.444444444444443</v>
      </c>
      <c r="J4519" s="34">
        <f>CONVERT(INDEX(Clg_StPt_Sch_EZ!$C$4:$I$27,MATCH(Schedules_8760!$C4519,Clg_StPt_Sch_EZ!$B$4:$B$27,0),MATCH(Schedules_8760!$F4519,Clg_StPt_Sch_EZ!$C$3:$I$3,0)),"F","C")</f>
        <v>25.555555555555554</v>
      </c>
      <c r="K4519" s="34">
        <f>CONVERT(INDEX(Clg_StPt_Sch_EZ!$C$31:$I$54,MATCH(Schedules_8760!$C4519,Clg_StPt_Sch_EZ!$B$31:$B$54,0),MATCH(Schedules_8760!$F4519,Clg_StPt_Sch_EZ!$C$30:$I$30,0)),"F","C")</f>
        <v>28.333333333333332</v>
      </c>
      <c r="L4519" s="34">
        <f>CONVERT(INDEX(DHW_StPt_Sch_EZ!$C$4:$I$27,MATCH(Schedules_8760!$C4519,DHW_StPt_Sch_EZ!$B$4:$B$27,0),MATCH(Schedules_8760!$F4519,DHW_StPt_Sch_EZ!$C$3:$I$3,0)),"F","C")</f>
        <v>53.333333333333329</v>
      </c>
      <c r="M4519" s="34">
        <f>CONVERT(INDEX(DHW_StPt_Sch_EZ!$C$31:$I$54,MATCH(Schedules_8760!$C4519,DHW_StPt_Sch_EZ!$B$31:$B$54,0),MATCH(Schedules_8760!$F4519,DHW_StPt_Sch_EZ!$C$30:$I$30,0)),"F","C")</f>
        <v>53.333333333333329</v>
      </c>
      <c r="N4519" s="12"/>
      <c r="O4519" s="12"/>
      <c r="P4519" s="12"/>
    </row>
    <row r="4520" spans="1:16" x14ac:dyDescent="0.25">
      <c r="A4520" s="35">
        <v>4519</v>
      </c>
      <c r="B4520" s="89">
        <v>189.25</v>
      </c>
      <c r="C4520" s="35">
        <f t="shared" si="350"/>
        <v>7</v>
      </c>
      <c r="D4520" s="35">
        <f t="shared" si="353"/>
        <v>189</v>
      </c>
      <c r="E4520" s="35">
        <f t="shared" si="354"/>
        <v>7</v>
      </c>
      <c r="F4520" s="35" t="str">
        <f t="shared" si="351"/>
        <v>Saturday</v>
      </c>
      <c r="G4520" s="35">
        <f t="shared" si="352"/>
        <v>7</v>
      </c>
      <c r="H4520" s="34">
        <f>CONVERT(INDEX(Htg_StPt_Sch_EZ!$C$4:$I$27,MATCH(Schedules_8760!$C4520,Htg_StPt_Sch_EZ!$B$4:$B$27,0),MATCH(Schedules_8760!$F4520,Htg_StPt_Sch_EZ!$C$3:$I$3,0)),"F","C")</f>
        <v>20.555555555555554</v>
      </c>
      <c r="I4520" s="34">
        <f>CONVERT(INDEX(Htg_StPt_Sch_EZ!$C$31:$I$54,MATCH(Schedules_8760!$C4520,Htg_StPt_Sch_EZ!$B$31:$B$54,0),MATCH(Schedules_8760!$F4520,Htg_StPt_Sch_EZ!$C$30:$I$30,0)),"F","C")</f>
        <v>19.444444444444443</v>
      </c>
      <c r="J4520" s="34">
        <f>CONVERT(INDEX(Clg_StPt_Sch_EZ!$C$4:$I$27,MATCH(Schedules_8760!$C4520,Clg_StPt_Sch_EZ!$B$4:$B$27,0),MATCH(Schedules_8760!$F4520,Clg_StPt_Sch_EZ!$C$3:$I$3,0)),"F","C")</f>
        <v>25.555555555555554</v>
      </c>
      <c r="K4520" s="34">
        <f>CONVERT(INDEX(Clg_StPt_Sch_EZ!$C$31:$I$54,MATCH(Schedules_8760!$C4520,Clg_StPt_Sch_EZ!$B$31:$B$54,0),MATCH(Schedules_8760!$F4520,Clg_StPt_Sch_EZ!$C$30:$I$30,0)),"F","C")</f>
        <v>28.333333333333332</v>
      </c>
      <c r="L4520" s="34">
        <f>CONVERT(INDEX(DHW_StPt_Sch_EZ!$C$4:$I$27,MATCH(Schedules_8760!$C4520,DHW_StPt_Sch_EZ!$B$4:$B$27,0),MATCH(Schedules_8760!$F4520,DHW_StPt_Sch_EZ!$C$3:$I$3,0)),"F","C")</f>
        <v>53.333333333333329</v>
      </c>
      <c r="M4520" s="34">
        <f>CONVERT(INDEX(DHW_StPt_Sch_EZ!$C$31:$I$54,MATCH(Schedules_8760!$C4520,DHW_StPt_Sch_EZ!$B$31:$B$54,0),MATCH(Schedules_8760!$F4520,DHW_StPt_Sch_EZ!$C$30:$I$30,0)),"F","C")</f>
        <v>53.333333333333329</v>
      </c>
      <c r="N4520" s="12"/>
      <c r="O4520" s="12"/>
      <c r="P4520" s="12"/>
    </row>
    <row r="4521" spans="1:16" x14ac:dyDescent="0.25">
      <c r="A4521" s="35">
        <v>4520</v>
      </c>
      <c r="B4521" s="89">
        <v>189.29166666666671</v>
      </c>
      <c r="C4521" s="35">
        <f t="shared" si="350"/>
        <v>8</v>
      </c>
      <c r="D4521" s="35">
        <f t="shared" si="353"/>
        <v>189</v>
      </c>
      <c r="E4521" s="35">
        <f t="shared" si="354"/>
        <v>7</v>
      </c>
      <c r="F4521" s="35" t="str">
        <f t="shared" si="351"/>
        <v>Saturday</v>
      </c>
      <c r="G4521" s="35">
        <f t="shared" si="352"/>
        <v>7</v>
      </c>
      <c r="H4521" s="34">
        <f>CONVERT(INDEX(Htg_StPt_Sch_EZ!$C$4:$I$27,MATCH(Schedules_8760!$C4521,Htg_StPt_Sch_EZ!$B$4:$B$27,0),MATCH(Schedules_8760!$F4521,Htg_StPt_Sch_EZ!$C$3:$I$3,0)),"F","C")</f>
        <v>20.555555555555554</v>
      </c>
      <c r="I4521" s="34">
        <f>CONVERT(INDEX(Htg_StPt_Sch_EZ!$C$31:$I$54,MATCH(Schedules_8760!$C4521,Htg_StPt_Sch_EZ!$B$31:$B$54,0),MATCH(Schedules_8760!$F4521,Htg_StPt_Sch_EZ!$C$30:$I$30,0)),"F","C")</f>
        <v>19.444444444444443</v>
      </c>
      <c r="J4521" s="34">
        <f>CONVERT(INDEX(Clg_StPt_Sch_EZ!$C$4:$I$27,MATCH(Schedules_8760!$C4521,Clg_StPt_Sch_EZ!$B$4:$B$27,0),MATCH(Schedules_8760!$F4521,Clg_StPt_Sch_EZ!$C$3:$I$3,0)),"F","C")</f>
        <v>25.555555555555554</v>
      </c>
      <c r="K4521" s="34">
        <f>CONVERT(INDEX(Clg_StPt_Sch_EZ!$C$31:$I$54,MATCH(Schedules_8760!$C4521,Clg_StPt_Sch_EZ!$B$31:$B$54,0),MATCH(Schedules_8760!$F4521,Clg_StPt_Sch_EZ!$C$30:$I$30,0)),"F","C")</f>
        <v>25</v>
      </c>
      <c r="L4521" s="34">
        <f>CONVERT(INDEX(DHW_StPt_Sch_EZ!$C$4:$I$27,MATCH(Schedules_8760!$C4521,DHW_StPt_Sch_EZ!$B$4:$B$27,0),MATCH(Schedules_8760!$F4521,DHW_StPt_Sch_EZ!$C$3:$I$3,0)),"F","C")</f>
        <v>53.333333333333329</v>
      </c>
      <c r="M4521" s="34">
        <f>CONVERT(INDEX(DHW_StPt_Sch_EZ!$C$31:$I$54,MATCH(Schedules_8760!$C4521,DHW_StPt_Sch_EZ!$B$31:$B$54,0),MATCH(Schedules_8760!$F4521,DHW_StPt_Sch_EZ!$C$30:$I$30,0)),"F","C")</f>
        <v>53.333333333333329</v>
      </c>
      <c r="N4521" s="12"/>
      <c r="O4521" s="12"/>
      <c r="P4521" s="12"/>
    </row>
    <row r="4522" spans="1:16" x14ac:dyDescent="0.25">
      <c r="A4522" s="35">
        <v>4521</v>
      </c>
      <c r="B4522" s="89">
        <v>189.33333333333329</v>
      </c>
      <c r="C4522" s="35">
        <f t="shared" si="350"/>
        <v>9</v>
      </c>
      <c r="D4522" s="35">
        <f t="shared" si="353"/>
        <v>189</v>
      </c>
      <c r="E4522" s="35">
        <f t="shared" si="354"/>
        <v>7</v>
      </c>
      <c r="F4522" s="35" t="str">
        <f t="shared" si="351"/>
        <v>Saturday</v>
      </c>
      <c r="G4522" s="35">
        <f t="shared" si="352"/>
        <v>7</v>
      </c>
      <c r="H4522" s="34">
        <f>CONVERT(INDEX(Htg_StPt_Sch_EZ!$C$4:$I$27,MATCH(Schedules_8760!$C4522,Htg_StPt_Sch_EZ!$B$4:$B$27,0),MATCH(Schedules_8760!$F4522,Htg_StPt_Sch_EZ!$C$3:$I$3,0)),"F","C")</f>
        <v>20.555555555555554</v>
      </c>
      <c r="I4522" s="34">
        <f>CONVERT(INDEX(Htg_StPt_Sch_EZ!$C$31:$I$54,MATCH(Schedules_8760!$C4522,Htg_StPt_Sch_EZ!$B$31:$B$54,0),MATCH(Schedules_8760!$F4522,Htg_StPt_Sch_EZ!$C$30:$I$30,0)),"F","C")</f>
        <v>19.444444444444443</v>
      </c>
      <c r="J4522" s="34">
        <f>CONVERT(INDEX(Clg_StPt_Sch_EZ!$C$4:$I$27,MATCH(Schedules_8760!$C4522,Clg_StPt_Sch_EZ!$B$4:$B$27,0),MATCH(Schedules_8760!$F4522,Clg_StPt_Sch_EZ!$C$3:$I$3,0)),"F","C")</f>
        <v>25.555555555555554</v>
      </c>
      <c r="K4522" s="34">
        <f>CONVERT(INDEX(Clg_StPt_Sch_EZ!$C$31:$I$54,MATCH(Schedules_8760!$C4522,Clg_StPt_Sch_EZ!$B$31:$B$54,0),MATCH(Schedules_8760!$F4522,Clg_StPt_Sch_EZ!$C$30:$I$30,0)),"F","C")</f>
        <v>25</v>
      </c>
      <c r="L4522" s="34">
        <f>CONVERT(INDEX(DHW_StPt_Sch_EZ!$C$4:$I$27,MATCH(Schedules_8760!$C4522,DHW_StPt_Sch_EZ!$B$4:$B$27,0),MATCH(Schedules_8760!$F4522,DHW_StPt_Sch_EZ!$C$3:$I$3,0)),"F","C")</f>
        <v>53.333333333333329</v>
      </c>
      <c r="M4522" s="34">
        <f>CONVERT(INDEX(DHW_StPt_Sch_EZ!$C$31:$I$54,MATCH(Schedules_8760!$C4522,DHW_StPt_Sch_EZ!$B$31:$B$54,0),MATCH(Schedules_8760!$F4522,DHW_StPt_Sch_EZ!$C$30:$I$30,0)),"F","C")</f>
        <v>53.333333333333329</v>
      </c>
      <c r="N4522" s="12"/>
      <c r="O4522" s="12"/>
      <c r="P4522" s="12"/>
    </row>
    <row r="4523" spans="1:16" x14ac:dyDescent="0.25">
      <c r="A4523" s="35">
        <v>4522</v>
      </c>
      <c r="B4523" s="89">
        <v>189.375</v>
      </c>
      <c r="C4523" s="35">
        <f t="shared" si="350"/>
        <v>10</v>
      </c>
      <c r="D4523" s="35">
        <f t="shared" si="353"/>
        <v>189</v>
      </c>
      <c r="E4523" s="35">
        <f t="shared" si="354"/>
        <v>7</v>
      </c>
      <c r="F4523" s="35" t="str">
        <f t="shared" si="351"/>
        <v>Saturday</v>
      </c>
      <c r="G4523" s="35">
        <f t="shared" si="352"/>
        <v>7</v>
      </c>
      <c r="H4523" s="34">
        <f>CONVERT(INDEX(Htg_StPt_Sch_EZ!$C$4:$I$27,MATCH(Schedules_8760!$C4523,Htg_StPt_Sch_EZ!$B$4:$B$27,0),MATCH(Schedules_8760!$F4523,Htg_StPt_Sch_EZ!$C$3:$I$3,0)),"F","C")</f>
        <v>20.555555555555554</v>
      </c>
      <c r="I4523" s="34">
        <f>CONVERT(INDEX(Htg_StPt_Sch_EZ!$C$31:$I$54,MATCH(Schedules_8760!$C4523,Htg_StPt_Sch_EZ!$B$31:$B$54,0),MATCH(Schedules_8760!$F4523,Htg_StPt_Sch_EZ!$C$30:$I$30,0)),"F","C")</f>
        <v>19.444444444444443</v>
      </c>
      <c r="J4523" s="34">
        <f>CONVERT(INDEX(Clg_StPt_Sch_EZ!$C$4:$I$27,MATCH(Schedules_8760!$C4523,Clg_StPt_Sch_EZ!$B$4:$B$27,0),MATCH(Schedules_8760!$F4523,Clg_StPt_Sch_EZ!$C$3:$I$3,0)),"F","C")</f>
        <v>25.555555555555554</v>
      </c>
      <c r="K4523" s="34">
        <f>CONVERT(INDEX(Clg_StPt_Sch_EZ!$C$31:$I$54,MATCH(Schedules_8760!$C4523,Clg_StPt_Sch_EZ!$B$31:$B$54,0),MATCH(Schedules_8760!$F4523,Clg_StPt_Sch_EZ!$C$30:$I$30,0)),"F","C")</f>
        <v>25</v>
      </c>
      <c r="L4523" s="34">
        <f>CONVERT(INDEX(DHW_StPt_Sch_EZ!$C$4:$I$27,MATCH(Schedules_8760!$C4523,DHW_StPt_Sch_EZ!$B$4:$B$27,0),MATCH(Schedules_8760!$F4523,DHW_StPt_Sch_EZ!$C$3:$I$3,0)),"F","C")</f>
        <v>53.333333333333329</v>
      </c>
      <c r="M4523" s="34">
        <f>CONVERT(INDEX(DHW_StPt_Sch_EZ!$C$31:$I$54,MATCH(Schedules_8760!$C4523,DHW_StPt_Sch_EZ!$B$31:$B$54,0),MATCH(Schedules_8760!$F4523,DHW_StPt_Sch_EZ!$C$30:$I$30,0)),"F","C")</f>
        <v>53.333333333333329</v>
      </c>
      <c r="N4523" s="12"/>
      <c r="O4523" s="12"/>
      <c r="P4523" s="12"/>
    </row>
    <row r="4524" spans="1:16" x14ac:dyDescent="0.25">
      <c r="A4524" s="35">
        <v>4523</v>
      </c>
      <c r="B4524" s="89">
        <v>189.41666666666671</v>
      </c>
      <c r="C4524" s="35">
        <f t="shared" si="350"/>
        <v>11</v>
      </c>
      <c r="D4524" s="35">
        <f t="shared" si="353"/>
        <v>189</v>
      </c>
      <c r="E4524" s="35">
        <f t="shared" si="354"/>
        <v>7</v>
      </c>
      <c r="F4524" s="35" t="str">
        <f t="shared" si="351"/>
        <v>Saturday</v>
      </c>
      <c r="G4524" s="35">
        <f t="shared" si="352"/>
        <v>7</v>
      </c>
      <c r="H4524" s="34">
        <f>CONVERT(INDEX(Htg_StPt_Sch_EZ!$C$4:$I$27,MATCH(Schedules_8760!$C4524,Htg_StPt_Sch_EZ!$B$4:$B$27,0),MATCH(Schedules_8760!$F4524,Htg_StPt_Sch_EZ!$C$3:$I$3,0)),"F","C")</f>
        <v>20.555555555555554</v>
      </c>
      <c r="I4524" s="34">
        <f>CONVERT(INDEX(Htg_StPt_Sch_EZ!$C$31:$I$54,MATCH(Schedules_8760!$C4524,Htg_StPt_Sch_EZ!$B$31:$B$54,0),MATCH(Schedules_8760!$F4524,Htg_StPt_Sch_EZ!$C$30:$I$30,0)),"F","C")</f>
        <v>19.444444444444443</v>
      </c>
      <c r="J4524" s="34">
        <f>CONVERT(INDEX(Clg_StPt_Sch_EZ!$C$4:$I$27,MATCH(Schedules_8760!$C4524,Clg_StPt_Sch_EZ!$B$4:$B$27,0),MATCH(Schedules_8760!$F4524,Clg_StPt_Sch_EZ!$C$3:$I$3,0)),"F","C")</f>
        <v>25.555555555555554</v>
      </c>
      <c r="K4524" s="34">
        <f>CONVERT(INDEX(Clg_StPt_Sch_EZ!$C$31:$I$54,MATCH(Schedules_8760!$C4524,Clg_StPt_Sch_EZ!$B$31:$B$54,0),MATCH(Schedules_8760!$F4524,Clg_StPt_Sch_EZ!$C$30:$I$30,0)),"F","C")</f>
        <v>25</v>
      </c>
      <c r="L4524" s="34">
        <f>CONVERT(INDEX(DHW_StPt_Sch_EZ!$C$4:$I$27,MATCH(Schedules_8760!$C4524,DHW_StPt_Sch_EZ!$B$4:$B$27,0),MATCH(Schedules_8760!$F4524,DHW_StPt_Sch_EZ!$C$3:$I$3,0)),"F","C")</f>
        <v>53.333333333333329</v>
      </c>
      <c r="M4524" s="34">
        <f>CONVERT(INDEX(DHW_StPt_Sch_EZ!$C$31:$I$54,MATCH(Schedules_8760!$C4524,DHW_StPt_Sch_EZ!$B$31:$B$54,0),MATCH(Schedules_8760!$F4524,DHW_StPt_Sch_EZ!$C$30:$I$30,0)),"F","C")</f>
        <v>53.333333333333329</v>
      </c>
      <c r="N4524" s="12"/>
      <c r="O4524" s="12"/>
      <c r="P4524" s="12"/>
    </row>
    <row r="4525" spans="1:16" x14ac:dyDescent="0.25">
      <c r="A4525" s="35">
        <v>4524</v>
      </c>
      <c r="B4525" s="89">
        <v>189.45833333333329</v>
      </c>
      <c r="C4525" s="35">
        <f t="shared" si="350"/>
        <v>12</v>
      </c>
      <c r="D4525" s="35">
        <f t="shared" si="353"/>
        <v>189</v>
      </c>
      <c r="E4525" s="35">
        <f t="shared" si="354"/>
        <v>7</v>
      </c>
      <c r="F4525" s="35" t="str">
        <f t="shared" si="351"/>
        <v>Saturday</v>
      </c>
      <c r="G4525" s="35">
        <f t="shared" si="352"/>
        <v>7</v>
      </c>
      <c r="H4525" s="34">
        <f>CONVERT(INDEX(Htg_StPt_Sch_EZ!$C$4:$I$27,MATCH(Schedules_8760!$C4525,Htg_StPt_Sch_EZ!$B$4:$B$27,0),MATCH(Schedules_8760!$F4525,Htg_StPt_Sch_EZ!$C$3:$I$3,0)),"F","C")</f>
        <v>20.555555555555554</v>
      </c>
      <c r="I4525" s="34">
        <f>CONVERT(INDEX(Htg_StPt_Sch_EZ!$C$31:$I$54,MATCH(Schedules_8760!$C4525,Htg_StPt_Sch_EZ!$B$31:$B$54,0),MATCH(Schedules_8760!$F4525,Htg_StPt_Sch_EZ!$C$30:$I$30,0)),"F","C")</f>
        <v>19.444444444444443</v>
      </c>
      <c r="J4525" s="34">
        <f>CONVERT(INDEX(Clg_StPt_Sch_EZ!$C$4:$I$27,MATCH(Schedules_8760!$C4525,Clg_StPt_Sch_EZ!$B$4:$B$27,0),MATCH(Schedules_8760!$F4525,Clg_StPt_Sch_EZ!$C$3:$I$3,0)),"F","C")</f>
        <v>25.555555555555554</v>
      </c>
      <c r="K4525" s="34">
        <f>CONVERT(INDEX(Clg_StPt_Sch_EZ!$C$31:$I$54,MATCH(Schedules_8760!$C4525,Clg_StPt_Sch_EZ!$B$31:$B$54,0),MATCH(Schedules_8760!$F4525,Clg_StPt_Sch_EZ!$C$30:$I$30,0)),"F","C")</f>
        <v>25</v>
      </c>
      <c r="L4525" s="34">
        <f>CONVERT(INDEX(DHW_StPt_Sch_EZ!$C$4:$I$27,MATCH(Schedules_8760!$C4525,DHW_StPt_Sch_EZ!$B$4:$B$27,0),MATCH(Schedules_8760!$F4525,DHW_StPt_Sch_EZ!$C$3:$I$3,0)),"F","C")</f>
        <v>53.333333333333329</v>
      </c>
      <c r="M4525" s="34">
        <f>CONVERT(INDEX(DHW_StPt_Sch_EZ!$C$31:$I$54,MATCH(Schedules_8760!$C4525,DHW_StPt_Sch_EZ!$B$31:$B$54,0),MATCH(Schedules_8760!$F4525,DHW_StPt_Sch_EZ!$C$30:$I$30,0)),"F","C")</f>
        <v>53.333333333333329</v>
      </c>
      <c r="N4525" s="12"/>
      <c r="O4525" s="12"/>
      <c r="P4525" s="12"/>
    </row>
    <row r="4526" spans="1:16" x14ac:dyDescent="0.25">
      <c r="A4526" s="35">
        <v>4525</v>
      </c>
      <c r="B4526" s="89">
        <v>189.5</v>
      </c>
      <c r="C4526" s="35">
        <f t="shared" si="350"/>
        <v>13</v>
      </c>
      <c r="D4526" s="35">
        <f t="shared" si="353"/>
        <v>189</v>
      </c>
      <c r="E4526" s="35">
        <f t="shared" si="354"/>
        <v>7</v>
      </c>
      <c r="F4526" s="35" t="str">
        <f t="shared" si="351"/>
        <v>Saturday</v>
      </c>
      <c r="G4526" s="35">
        <f t="shared" si="352"/>
        <v>7</v>
      </c>
      <c r="H4526" s="34">
        <f>CONVERT(INDEX(Htg_StPt_Sch_EZ!$C$4:$I$27,MATCH(Schedules_8760!$C4526,Htg_StPt_Sch_EZ!$B$4:$B$27,0),MATCH(Schedules_8760!$F4526,Htg_StPt_Sch_EZ!$C$3:$I$3,0)),"F","C")</f>
        <v>20.555555555555554</v>
      </c>
      <c r="I4526" s="34">
        <f>CONVERT(INDEX(Htg_StPt_Sch_EZ!$C$31:$I$54,MATCH(Schedules_8760!$C4526,Htg_StPt_Sch_EZ!$B$31:$B$54,0),MATCH(Schedules_8760!$F4526,Htg_StPt_Sch_EZ!$C$30:$I$30,0)),"F","C")</f>
        <v>19.444444444444443</v>
      </c>
      <c r="J4526" s="34">
        <f>CONVERT(INDEX(Clg_StPt_Sch_EZ!$C$4:$I$27,MATCH(Schedules_8760!$C4526,Clg_StPt_Sch_EZ!$B$4:$B$27,0),MATCH(Schedules_8760!$F4526,Clg_StPt_Sch_EZ!$C$3:$I$3,0)),"F","C")</f>
        <v>25.555555555555554</v>
      </c>
      <c r="K4526" s="34">
        <f>CONVERT(INDEX(Clg_StPt_Sch_EZ!$C$31:$I$54,MATCH(Schedules_8760!$C4526,Clg_StPt_Sch_EZ!$B$31:$B$54,0),MATCH(Schedules_8760!$F4526,Clg_StPt_Sch_EZ!$C$30:$I$30,0)),"F","C")</f>
        <v>25</v>
      </c>
      <c r="L4526" s="34">
        <f>CONVERT(INDEX(DHW_StPt_Sch_EZ!$C$4:$I$27,MATCH(Schedules_8760!$C4526,DHW_StPt_Sch_EZ!$B$4:$B$27,0),MATCH(Schedules_8760!$F4526,DHW_StPt_Sch_EZ!$C$3:$I$3,0)),"F","C")</f>
        <v>53.333333333333329</v>
      </c>
      <c r="M4526" s="34">
        <f>CONVERT(INDEX(DHW_StPt_Sch_EZ!$C$31:$I$54,MATCH(Schedules_8760!$C4526,DHW_StPt_Sch_EZ!$B$31:$B$54,0),MATCH(Schedules_8760!$F4526,DHW_StPt_Sch_EZ!$C$30:$I$30,0)),"F","C")</f>
        <v>53.333333333333329</v>
      </c>
      <c r="N4526" s="12"/>
      <c r="O4526" s="12"/>
      <c r="P4526" s="12"/>
    </row>
    <row r="4527" spans="1:16" x14ac:dyDescent="0.25">
      <c r="A4527" s="35">
        <v>4526</v>
      </c>
      <c r="B4527" s="89">
        <v>189.54166666666671</v>
      </c>
      <c r="C4527" s="35">
        <f t="shared" si="350"/>
        <v>14</v>
      </c>
      <c r="D4527" s="35">
        <f t="shared" si="353"/>
        <v>189</v>
      </c>
      <c r="E4527" s="35">
        <f t="shared" si="354"/>
        <v>7</v>
      </c>
      <c r="F4527" s="35" t="str">
        <f t="shared" si="351"/>
        <v>Saturday</v>
      </c>
      <c r="G4527" s="35">
        <f t="shared" si="352"/>
        <v>7</v>
      </c>
      <c r="H4527" s="34">
        <f>CONVERT(INDEX(Htg_StPt_Sch_EZ!$C$4:$I$27,MATCH(Schedules_8760!$C4527,Htg_StPt_Sch_EZ!$B$4:$B$27,0),MATCH(Schedules_8760!$F4527,Htg_StPt_Sch_EZ!$C$3:$I$3,0)),"F","C")</f>
        <v>20.555555555555554</v>
      </c>
      <c r="I4527" s="34">
        <f>CONVERT(INDEX(Htg_StPt_Sch_EZ!$C$31:$I$54,MATCH(Schedules_8760!$C4527,Htg_StPt_Sch_EZ!$B$31:$B$54,0),MATCH(Schedules_8760!$F4527,Htg_StPt_Sch_EZ!$C$30:$I$30,0)),"F","C")</f>
        <v>19.444444444444443</v>
      </c>
      <c r="J4527" s="34">
        <f>CONVERT(INDEX(Clg_StPt_Sch_EZ!$C$4:$I$27,MATCH(Schedules_8760!$C4527,Clg_StPt_Sch_EZ!$B$4:$B$27,0),MATCH(Schedules_8760!$F4527,Clg_StPt_Sch_EZ!$C$3:$I$3,0)),"F","C")</f>
        <v>25.555555555555554</v>
      </c>
      <c r="K4527" s="34">
        <f>CONVERT(INDEX(Clg_StPt_Sch_EZ!$C$31:$I$54,MATCH(Schedules_8760!$C4527,Clg_StPt_Sch_EZ!$B$31:$B$54,0),MATCH(Schedules_8760!$F4527,Clg_StPt_Sch_EZ!$C$30:$I$30,0)),"F","C")</f>
        <v>25</v>
      </c>
      <c r="L4527" s="34">
        <f>CONVERT(INDEX(DHW_StPt_Sch_EZ!$C$4:$I$27,MATCH(Schedules_8760!$C4527,DHW_StPt_Sch_EZ!$B$4:$B$27,0),MATCH(Schedules_8760!$F4527,DHW_StPt_Sch_EZ!$C$3:$I$3,0)),"F","C")</f>
        <v>53.333333333333329</v>
      </c>
      <c r="M4527" s="34">
        <f>CONVERT(INDEX(DHW_StPt_Sch_EZ!$C$31:$I$54,MATCH(Schedules_8760!$C4527,DHW_StPt_Sch_EZ!$B$31:$B$54,0),MATCH(Schedules_8760!$F4527,DHW_StPt_Sch_EZ!$C$30:$I$30,0)),"F","C")</f>
        <v>53.333333333333329</v>
      </c>
      <c r="N4527" s="12"/>
      <c r="O4527" s="12"/>
      <c r="P4527" s="12"/>
    </row>
    <row r="4528" spans="1:16" x14ac:dyDescent="0.25">
      <c r="A4528" s="35">
        <v>4527</v>
      </c>
      <c r="B4528" s="89">
        <v>189.58333333333329</v>
      </c>
      <c r="C4528" s="35">
        <f t="shared" si="350"/>
        <v>15</v>
      </c>
      <c r="D4528" s="35">
        <f t="shared" si="353"/>
        <v>189</v>
      </c>
      <c r="E4528" s="35">
        <f t="shared" si="354"/>
        <v>7</v>
      </c>
      <c r="F4528" s="35" t="str">
        <f t="shared" si="351"/>
        <v>Saturday</v>
      </c>
      <c r="G4528" s="35">
        <f t="shared" si="352"/>
        <v>7</v>
      </c>
      <c r="H4528" s="34">
        <f>CONVERT(INDEX(Htg_StPt_Sch_EZ!$C$4:$I$27,MATCH(Schedules_8760!$C4528,Htg_StPt_Sch_EZ!$B$4:$B$27,0),MATCH(Schedules_8760!$F4528,Htg_StPt_Sch_EZ!$C$3:$I$3,0)),"F","C")</f>
        <v>20.555555555555554</v>
      </c>
      <c r="I4528" s="34">
        <f>CONVERT(INDEX(Htg_StPt_Sch_EZ!$C$31:$I$54,MATCH(Schedules_8760!$C4528,Htg_StPt_Sch_EZ!$B$31:$B$54,0),MATCH(Schedules_8760!$F4528,Htg_StPt_Sch_EZ!$C$30:$I$30,0)),"F","C")</f>
        <v>21.111111111111111</v>
      </c>
      <c r="J4528" s="34">
        <f>CONVERT(INDEX(Clg_StPt_Sch_EZ!$C$4:$I$27,MATCH(Schedules_8760!$C4528,Clg_StPt_Sch_EZ!$B$4:$B$27,0),MATCH(Schedules_8760!$F4528,Clg_StPt_Sch_EZ!$C$3:$I$3,0)),"F","C")</f>
        <v>25.555555555555554</v>
      </c>
      <c r="K4528" s="34">
        <f>CONVERT(INDEX(Clg_StPt_Sch_EZ!$C$31:$I$54,MATCH(Schedules_8760!$C4528,Clg_StPt_Sch_EZ!$B$31:$B$54,0),MATCH(Schedules_8760!$F4528,Clg_StPt_Sch_EZ!$C$30:$I$30,0)),"F","C")</f>
        <v>25</v>
      </c>
      <c r="L4528" s="34">
        <f>CONVERT(INDEX(DHW_StPt_Sch_EZ!$C$4:$I$27,MATCH(Schedules_8760!$C4528,DHW_StPt_Sch_EZ!$B$4:$B$27,0),MATCH(Schedules_8760!$F4528,DHW_StPt_Sch_EZ!$C$3:$I$3,0)),"F","C")</f>
        <v>53.333333333333329</v>
      </c>
      <c r="M4528" s="34">
        <f>CONVERT(INDEX(DHW_StPt_Sch_EZ!$C$31:$I$54,MATCH(Schedules_8760!$C4528,DHW_StPt_Sch_EZ!$B$31:$B$54,0),MATCH(Schedules_8760!$F4528,DHW_StPt_Sch_EZ!$C$30:$I$30,0)),"F","C")</f>
        <v>53.333333333333329</v>
      </c>
      <c r="N4528" s="12"/>
      <c r="O4528" s="12"/>
      <c r="P4528" s="12"/>
    </row>
    <row r="4529" spans="1:16" x14ac:dyDescent="0.25">
      <c r="A4529" s="35">
        <v>4528</v>
      </c>
      <c r="B4529" s="89">
        <v>189.625</v>
      </c>
      <c r="C4529" s="35">
        <f t="shared" si="350"/>
        <v>16</v>
      </c>
      <c r="D4529" s="35">
        <f t="shared" si="353"/>
        <v>189</v>
      </c>
      <c r="E4529" s="35">
        <f t="shared" si="354"/>
        <v>7</v>
      </c>
      <c r="F4529" s="35" t="str">
        <f t="shared" si="351"/>
        <v>Saturday</v>
      </c>
      <c r="G4529" s="35">
        <f t="shared" si="352"/>
        <v>7</v>
      </c>
      <c r="H4529" s="34">
        <f>CONVERT(INDEX(Htg_StPt_Sch_EZ!$C$4:$I$27,MATCH(Schedules_8760!$C4529,Htg_StPt_Sch_EZ!$B$4:$B$27,0),MATCH(Schedules_8760!$F4529,Htg_StPt_Sch_EZ!$C$3:$I$3,0)),"F","C")</f>
        <v>20.555555555555554</v>
      </c>
      <c r="I4529" s="34">
        <f>CONVERT(INDEX(Htg_StPt_Sch_EZ!$C$31:$I$54,MATCH(Schedules_8760!$C4529,Htg_StPt_Sch_EZ!$B$31:$B$54,0),MATCH(Schedules_8760!$F4529,Htg_StPt_Sch_EZ!$C$30:$I$30,0)),"F","C")</f>
        <v>21.111111111111111</v>
      </c>
      <c r="J4529" s="34">
        <f>CONVERT(INDEX(Clg_StPt_Sch_EZ!$C$4:$I$27,MATCH(Schedules_8760!$C4529,Clg_StPt_Sch_EZ!$B$4:$B$27,0),MATCH(Schedules_8760!$F4529,Clg_StPt_Sch_EZ!$C$3:$I$3,0)),"F","C")</f>
        <v>25.555555555555554</v>
      </c>
      <c r="K4529" s="34">
        <f>CONVERT(INDEX(Clg_StPt_Sch_EZ!$C$31:$I$54,MATCH(Schedules_8760!$C4529,Clg_StPt_Sch_EZ!$B$31:$B$54,0),MATCH(Schedules_8760!$F4529,Clg_StPt_Sch_EZ!$C$30:$I$30,0)),"F","C")</f>
        <v>25</v>
      </c>
      <c r="L4529" s="34">
        <f>CONVERT(INDEX(DHW_StPt_Sch_EZ!$C$4:$I$27,MATCH(Schedules_8760!$C4529,DHW_StPt_Sch_EZ!$B$4:$B$27,0),MATCH(Schedules_8760!$F4529,DHW_StPt_Sch_EZ!$C$3:$I$3,0)),"F","C")</f>
        <v>53.333333333333329</v>
      </c>
      <c r="M4529" s="34">
        <f>CONVERT(INDEX(DHW_StPt_Sch_EZ!$C$31:$I$54,MATCH(Schedules_8760!$C4529,DHW_StPt_Sch_EZ!$B$31:$B$54,0),MATCH(Schedules_8760!$F4529,DHW_StPt_Sch_EZ!$C$30:$I$30,0)),"F","C")</f>
        <v>53.333333333333329</v>
      </c>
      <c r="N4529" s="12"/>
      <c r="O4529" s="12"/>
      <c r="P4529" s="12"/>
    </row>
    <row r="4530" spans="1:16" x14ac:dyDescent="0.25">
      <c r="A4530" s="35">
        <v>4529</v>
      </c>
      <c r="B4530" s="89">
        <v>189.66666666666671</v>
      </c>
      <c r="C4530" s="35">
        <f t="shared" si="350"/>
        <v>17</v>
      </c>
      <c r="D4530" s="35">
        <f t="shared" si="353"/>
        <v>189</v>
      </c>
      <c r="E4530" s="35">
        <f t="shared" si="354"/>
        <v>7</v>
      </c>
      <c r="F4530" s="35" t="str">
        <f t="shared" si="351"/>
        <v>Saturday</v>
      </c>
      <c r="G4530" s="35">
        <f t="shared" si="352"/>
        <v>7</v>
      </c>
      <c r="H4530" s="34">
        <f>CONVERT(INDEX(Htg_StPt_Sch_EZ!$C$4:$I$27,MATCH(Schedules_8760!$C4530,Htg_StPt_Sch_EZ!$B$4:$B$27,0),MATCH(Schedules_8760!$F4530,Htg_StPt_Sch_EZ!$C$3:$I$3,0)),"F","C")</f>
        <v>20.555555555555554</v>
      </c>
      <c r="I4530" s="34">
        <f>CONVERT(INDEX(Htg_StPt_Sch_EZ!$C$31:$I$54,MATCH(Schedules_8760!$C4530,Htg_StPt_Sch_EZ!$B$31:$B$54,0),MATCH(Schedules_8760!$F4530,Htg_StPt_Sch_EZ!$C$30:$I$30,0)),"F","C")</f>
        <v>17.777777777777779</v>
      </c>
      <c r="J4530" s="34">
        <f>CONVERT(INDEX(Clg_StPt_Sch_EZ!$C$4:$I$27,MATCH(Schedules_8760!$C4530,Clg_StPt_Sch_EZ!$B$4:$B$27,0),MATCH(Schedules_8760!$F4530,Clg_StPt_Sch_EZ!$C$3:$I$3,0)),"F","C")</f>
        <v>25.555555555555554</v>
      </c>
      <c r="K4530" s="34">
        <f>CONVERT(INDEX(Clg_StPt_Sch_EZ!$C$31:$I$54,MATCH(Schedules_8760!$C4530,Clg_StPt_Sch_EZ!$B$31:$B$54,0),MATCH(Schedules_8760!$F4530,Clg_StPt_Sch_EZ!$C$30:$I$30,0)),"F","C")</f>
        <v>25</v>
      </c>
      <c r="L4530" s="34">
        <f>CONVERT(INDEX(DHW_StPt_Sch_EZ!$C$4:$I$27,MATCH(Schedules_8760!$C4530,DHW_StPt_Sch_EZ!$B$4:$B$27,0),MATCH(Schedules_8760!$F4530,DHW_StPt_Sch_EZ!$C$3:$I$3,0)),"F","C")</f>
        <v>53.333333333333329</v>
      </c>
      <c r="M4530" s="34">
        <f>CONVERT(INDEX(DHW_StPt_Sch_EZ!$C$31:$I$54,MATCH(Schedules_8760!$C4530,DHW_StPt_Sch_EZ!$B$31:$B$54,0),MATCH(Schedules_8760!$F4530,DHW_StPt_Sch_EZ!$C$30:$I$30,0)),"F","C")</f>
        <v>53.333333333333329</v>
      </c>
      <c r="N4530" s="12"/>
      <c r="O4530" s="12"/>
      <c r="P4530" s="12"/>
    </row>
    <row r="4531" spans="1:16" x14ac:dyDescent="0.25">
      <c r="A4531" s="35">
        <v>4530</v>
      </c>
      <c r="B4531" s="89">
        <v>189.70833333333329</v>
      </c>
      <c r="C4531" s="35">
        <f t="shared" si="350"/>
        <v>18</v>
      </c>
      <c r="D4531" s="35">
        <f t="shared" si="353"/>
        <v>189</v>
      </c>
      <c r="E4531" s="35">
        <f t="shared" si="354"/>
        <v>7</v>
      </c>
      <c r="F4531" s="35" t="str">
        <f t="shared" si="351"/>
        <v>Saturday</v>
      </c>
      <c r="G4531" s="35">
        <f t="shared" si="352"/>
        <v>7</v>
      </c>
      <c r="H4531" s="34">
        <f>CONVERT(INDEX(Htg_StPt_Sch_EZ!$C$4:$I$27,MATCH(Schedules_8760!$C4531,Htg_StPt_Sch_EZ!$B$4:$B$27,0),MATCH(Schedules_8760!$F4531,Htg_StPt_Sch_EZ!$C$3:$I$3,0)),"F","C")</f>
        <v>20.555555555555554</v>
      </c>
      <c r="I4531" s="34">
        <f>CONVERT(INDEX(Htg_StPt_Sch_EZ!$C$31:$I$54,MATCH(Schedules_8760!$C4531,Htg_StPt_Sch_EZ!$B$31:$B$54,0),MATCH(Schedules_8760!$F4531,Htg_StPt_Sch_EZ!$C$30:$I$30,0)),"F","C")</f>
        <v>17.777777777777779</v>
      </c>
      <c r="J4531" s="34">
        <f>CONVERT(INDEX(Clg_StPt_Sch_EZ!$C$4:$I$27,MATCH(Schedules_8760!$C4531,Clg_StPt_Sch_EZ!$B$4:$B$27,0),MATCH(Schedules_8760!$F4531,Clg_StPt_Sch_EZ!$C$3:$I$3,0)),"F","C")</f>
        <v>25.555555555555554</v>
      </c>
      <c r="K4531" s="34">
        <f>CONVERT(INDEX(Clg_StPt_Sch_EZ!$C$31:$I$54,MATCH(Schedules_8760!$C4531,Clg_StPt_Sch_EZ!$B$31:$B$54,0),MATCH(Schedules_8760!$F4531,Clg_StPt_Sch_EZ!$C$30:$I$30,0)),"F","C")</f>
        <v>28.333333333333332</v>
      </c>
      <c r="L4531" s="34">
        <f>CONVERT(INDEX(DHW_StPt_Sch_EZ!$C$4:$I$27,MATCH(Schedules_8760!$C4531,DHW_StPt_Sch_EZ!$B$4:$B$27,0),MATCH(Schedules_8760!$F4531,DHW_StPt_Sch_EZ!$C$3:$I$3,0)),"F","C")</f>
        <v>53.333333333333329</v>
      </c>
      <c r="M4531" s="34">
        <f>CONVERT(INDEX(DHW_StPt_Sch_EZ!$C$31:$I$54,MATCH(Schedules_8760!$C4531,DHW_StPt_Sch_EZ!$B$31:$B$54,0),MATCH(Schedules_8760!$F4531,DHW_StPt_Sch_EZ!$C$30:$I$30,0)),"F","C")</f>
        <v>53.333333333333329</v>
      </c>
      <c r="N4531" s="12"/>
      <c r="O4531" s="12"/>
      <c r="P4531" s="12"/>
    </row>
    <row r="4532" spans="1:16" x14ac:dyDescent="0.25">
      <c r="A4532" s="35">
        <v>4531</v>
      </c>
      <c r="B4532" s="89">
        <v>189.75</v>
      </c>
      <c r="C4532" s="35">
        <f t="shared" si="350"/>
        <v>19</v>
      </c>
      <c r="D4532" s="35">
        <f t="shared" si="353"/>
        <v>189</v>
      </c>
      <c r="E4532" s="35">
        <f t="shared" si="354"/>
        <v>7</v>
      </c>
      <c r="F4532" s="35" t="str">
        <f t="shared" si="351"/>
        <v>Saturday</v>
      </c>
      <c r="G4532" s="35">
        <f t="shared" si="352"/>
        <v>7</v>
      </c>
      <c r="H4532" s="34">
        <f>CONVERT(INDEX(Htg_StPt_Sch_EZ!$C$4:$I$27,MATCH(Schedules_8760!$C4532,Htg_StPt_Sch_EZ!$B$4:$B$27,0),MATCH(Schedules_8760!$F4532,Htg_StPt_Sch_EZ!$C$3:$I$3,0)),"F","C")</f>
        <v>20.555555555555554</v>
      </c>
      <c r="I4532" s="34">
        <f>CONVERT(INDEX(Htg_StPt_Sch_EZ!$C$31:$I$54,MATCH(Schedules_8760!$C4532,Htg_StPt_Sch_EZ!$B$31:$B$54,0),MATCH(Schedules_8760!$F4532,Htg_StPt_Sch_EZ!$C$30:$I$30,0)),"F","C")</f>
        <v>18.333333333333332</v>
      </c>
      <c r="J4532" s="34">
        <f>CONVERT(INDEX(Clg_StPt_Sch_EZ!$C$4:$I$27,MATCH(Schedules_8760!$C4532,Clg_StPt_Sch_EZ!$B$4:$B$27,0),MATCH(Schedules_8760!$F4532,Clg_StPt_Sch_EZ!$C$3:$I$3,0)),"F","C")</f>
        <v>25.555555555555554</v>
      </c>
      <c r="K4532" s="34">
        <f>CONVERT(INDEX(Clg_StPt_Sch_EZ!$C$31:$I$54,MATCH(Schedules_8760!$C4532,Clg_StPt_Sch_EZ!$B$31:$B$54,0),MATCH(Schedules_8760!$F4532,Clg_StPt_Sch_EZ!$C$30:$I$30,0)),"F","C")</f>
        <v>28.333333333333332</v>
      </c>
      <c r="L4532" s="34">
        <f>CONVERT(INDEX(DHW_StPt_Sch_EZ!$C$4:$I$27,MATCH(Schedules_8760!$C4532,DHW_StPt_Sch_EZ!$B$4:$B$27,0),MATCH(Schedules_8760!$F4532,DHW_StPt_Sch_EZ!$C$3:$I$3,0)),"F","C")</f>
        <v>53.333333333333329</v>
      </c>
      <c r="M4532" s="34">
        <f>CONVERT(INDEX(DHW_StPt_Sch_EZ!$C$31:$I$54,MATCH(Schedules_8760!$C4532,DHW_StPt_Sch_EZ!$B$31:$B$54,0),MATCH(Schedules_8760!$F4532,DHW_StPt_Sch_EZ!$C$30:$I$30,0)),"F","C")</f>
        <v>53.333333333333329</v>
      </c>
      <c r="N4532" s="12"/>
      <c r="O4532" s="12"/>
      <c r="P4532" s="12"/>
    </row>
    <row r="4533" spans="1:16" x14ac:dyDescent="0.25">
      <c r="A4533" s="35">
        <v>4532</v>
      </c>
      <c r="B4533" s="89">
        <v>189.79166666666671</v>
      </c>
      <c r="C4533" s="35">
        <f t="shared" si="350"/>
        <v>20</v>
      </c>
      <c r="D4533" s="35">
        <f t="shared" si="353"/>
        <v>189</v>
      </c>
      <c r="E4533" s="35">
        <f t="shared" si="354"/>
        <v>7</v>
      </c>
      <c r="F4533" s="35" t="str">
        <f t="shared" si="351"/>
        <v>Saturday</v>
      </c>
      <c r="G4533" s="35">
        <f t="shared" si="352"/>
        <v>7</v>
      </c>
      <c r="H4533" s="34">
        <f>CONVERT(INDEX(Htg_StPt_Sch_EZ!$C$4:$I$27,MATCH(Schedules_8760!$C4533,Htg_StPt_Sch_EZ!$B$4:$B$27,0),MATCH(Schedules_8760!$F4533,Htg_StPt_Sch_EZ!$C$3:$I$3,0)),"F","C")</f>
        <v>20.555555555555554</v>
      </c>
      <c r="I4533" s="34">
        <f>CONVERT(INDEX(Htg_StPt_Sch_EZ!$C$31:$I$54,MATCH(Schedules_8760!$C4533,Htg_StPt_Sch_EZ!$B$31:$B$54,0),MATCH(Schedules_8760!$F4533,Htg_StPt_Sch_EZ!$C$30:$I$30,0)),"F","C")</f>
        <v>18.888888888888889</v>
      </c>
      <c r="J4533" s="34">
        <f>CONVERT(INDEX(Clg_StPt_Sch_EZ!$C$4:$I$27,MATCH(Schedules_8760!$C4533,Clg_StPt_Sch_EZ!$B$4:$B$27,0),MATCH(Schedules_8760!$F4533,Clg_StPt_Sch_EZ!$C$3:$I$3,0)),"F","C")</f>
        <v>25.555555555555554</v>
      </c>
      <c r="K4533" s="34">
        <f>CONVERT(INDEX(Clg_StPt_Sch_EZ!$C$31:$I$54,MATCH(Schedules_8760!$C4533,Clg_StPt_Sch_EZ!$B$31:$B$54,0),MATCH(Schedules_8760!$F4533,Clg_StPt_Sch_EZ!$C$30:$I$30,0)),"F","C")</f>
        <v>28.333333333333332</v>
      </c>
      <c r="L4533" s="34">
        <f>CONVERT(INDEX(DHW_StPt_Sch_EZ!$C$4:$I$27,MATCH(Schedules_8760!$C4533,DHW_StPt_Sch_EZ!$B$4:$B$27,0),MATCH(Schedules_8760!$F4533,DHW_StPt_Sch_EZ!$C$3:$I$3,0)),"F","C")</f>
        <v>53.333333333333329</v>
      </c>
      <c r="M4533" s="34">
        <f>CONVERT(INDEX(DHW_StPt_Sch_EZ!$C$31:$I$54,MATCH(Schedules_8760!$C4533,DHW_StPt_Sch_EZ!$B$31:$B$54,0),MATCH(Schedules_8760!$F4533,DHW_StPt_Sch_EZ!$C$30:$I$30,0)),"F","C")</f>
        <v>53.333333333333329</v>
      </c>
      <c r="N4533" s="12"/>
      <c r="O4533" s="12"/>
      <c r="P4533" s="12"/>
    </row>
    <row r="4534" spans="1:16" x14ac:dyDescent="0.25">
      <c r="A4534" s="35">
        <v>4533</v>
      </c>
      <c r="B4534" s="89">
        <v>189.83333333333329</v>
      </c>
      <c r="C4534" s="35">
        <f t="shared" si="350"/>
        <v>21</v>
      </c>
      <c r="D4534" s="35">
        <f t="shared" si="353"/>
        <v>189</v>
      </c>
      <c r="E4534" s="35">
        <f t="shared" si="354"/>
        <v>7</v>
      </c>
      <c r="F4534" s="35" t="str">
        <f t="shared" si="351"/>
        <v>Saturday</v>
      </c>
      <c r="G4534" s="35">
        <f t="shared" si="352"/>
        <v>7</v>
      </c>
      <c r="H4534" s="34">
        <f>CONVERT(INDEX(Htg_StPt_Sch_EZ!$C$4:$I$27,MATCH(Schedules_8760!$C4534,Htg_StPt_Sch_EZ!$B$4:$B$27,0),MATCH(Schedules_8760!$F4534,Htg_StPt_Sch_EZ!$C$3:$I$3,0)),"F","C")</f>
        <v>20.555555555555554</v>
      </c>
      <c r="I4534" s="34">
        <f>CONVERT(INDEX(Htg_StPt_Sch_EZ!$C$31:$I$54,MATCH(Schedules_8760!$C4534,Htg_StPt_Sch_EZ!$B$31:$B$54,0),MATCH(Schedules_8760!$F4534,Htg_StPt_Sch_EZ!$C$30:$I$30,0)),"F","C")</f>
        <v>19.444444444444443</v>
      </c>
      <c r="J4534" s="34">
        <f>CONVERT(INDEX(Clg_StPt_Sch_EZ!$C$4:$I$27,MATCH(Schedules_8760!$C4534,Clg_StPt_Sch_EZ!$B$4:$B$27,0),MATCH(Schedules_8760!$F4534,Clg_StPt_Sch_EZ!$C$3:$I$3,0)),"F","C")</f>
        <v>25.555555555555554</v>
      </c>
      <c r="K4534" s="34">
        <f>CONVERT(INDEX(Clg_StPt_Sch_EZ!$C$31:$I$54,MATCH(Schedules_8760!$C4534,Clg_StPt_Sch_EZ!$B$31:$B$54,0),MATCH(Schedules_8760!$F4534,Clg_StPt_Sch_EZ!$C$30:$I$30,0)),"F","C")</f>
        <v>28.333333333333332</v>
      </c>
      <c r="L4534" s="34">
        <f>CONVERT(INDEX(DHW_StPt_Sch_EZ!$C$4:$I$27,MATCH(Schedules_8760!$C4534,DHW_StPt_Sch_EZ!$B$4:$B$27,0),MATCH(Schedules_8760!$F4534,DHW_StPt_Sch_EZ!$C$3:$I$3,0)),"F","C")</f>
        <v>53.333333333333329</v>
      </c>
      <c r="M4534" s="34">
        <f>CONVERT(INDEX(DHW_StPt_Sch_EZ!$C$31:$I$54,MATCH(Schedules_8760!$C4534,DHW_StPt_Sch_EZ!$B$31:$B$54,0),MATCH(Schedules_8760!$F4534,DHW_StPt_Sch_EZ!$C$30:$I$30,0)),"F","C")</f>
        <v>53.333333333333329</v>
      </c>
      <c r="N4534" s="12"/>
      <c r="O4534" s="12"/>
      <c r="P4534" s="12"/>
    </row>
    <row r="4535" spans="1:16" x14ac:dyDescent="0.25">
      <c r="A4535" s="35">
        <v>4534</v>
      </c>
      <c r="B4535" s="89">
        <v>189.875</v>
      </c>
      <c r="C4535" s="35">
        <f t="shared" si="350"/>
        <v>22</v>
      </c>
      <c r="D4535" s="35">
        <f t="shared" si="353"/>
        <v>189</v>
      </c>
      <c r="E4535" s="35">
        <f t="shared" si="354"/>
        <v>7</v>
      </c>
      <c r="F4535" s="35" t="str">
        <f t="shared" si="351"/>
        <v>Saturday</v>
      </c>
      <c r="G4535" s="35">
        <f t="shared" si="352"/>
        <v>7</v>
      </c>
      <c r="H4535" s="34">
        <f>CONVERT(INDEX(Htg_StPt_Sch_EZ!$C$4:$I$27,MATCH(Schedules_8760!$C4535,Htg_StPt_Sch_EZ!$B$4:$B$27,0),MATCH(Schedules_8760!$F4535,Htg_StPt_Sch_EZ!$C$3:$I$3,0)),"F","C")</f>
        <v>20.555555555555554</v>
      </c>
      <c r="I4535" s="34">
        <f>CONVERT(INDEX(Htg_StPt_Sch_EZ!$C$31:$I$54,MATCH(Schedules_8760!$C4535,Htg_StPt_Sch_EZ!$B$31:$B$54,0),MATCH(Schedules_8760!$F4535,Htg_StPt_Sch_EZ!$C$30:$I$30,0)),"F","C")</f>
        <v>19.444444444444443</v>
      </c>
      <c r="J4535" s="34">
        <f>CONVERT(INDEX(Clg_StPt_Sch_EZ!$C$4:$I$27,MATCH(Schedules_8760!$C4535,Clg_StPt_Sch_EZ!$B$4:$B$27,0),MATCH(Schedules_8760!$F4535,Clg_StPt_Sch_EZ!$C$3:$I$3,0)),"F","C")</f>
        <v>25.555555555555554</v>
      </c>
      <c r="K4535" s="34">
        <f>CONVERT(INDEX(Clg_StPt_Sch_EZ!$C$31:$I$54,MATCH(Schedules_8760!$C4535,Clg_StPt_Sch_EZ!$B$31:$B$54,0),MATCH(Schedules_8760!$F4535,Clg_StPt_Sch_EZ!$C$30:$I$30,0)),"F","C")</f>
        <v>28.333333333333332</v>
      </c>
      <c r="L4535" s="34">
        <f>CONVERT(INDEX(DHW_StPt_Sch_EZ!$C$4:$I$27,MATCH(Schedules_8760!$C4535,DHW_StPt_Sch_EZ!$B$4:$B$27,0),MATCH(Schedules_8760!$F4535,DHW_StPt_Sch_EZ!$C$3:$I$3,0)),"F","C")</f>
        <v>53.333333333333329</v>
      </c>
      <c r="M4535" s="34">
        <f>CONVERT(INDEX(DHW_StPt_Sch_EZ!$C$31:$I$54,MATCH(Schedules_8760!$C4535,DHW_StPt_Sch_EZ!$B$31:$B$54,0),MATCH(Schedules_8760!$F4535,DHW_StPt_Sch_EZ!$C$30:$I$30,0)),"F","C")</f>
        <v>53.333333333333329</v>
      </c>
      <c r="N4535" s="12"/>
      <c r="O4535" s="12"/>
      <c r="P4535" s="12"/>
    </row>
    <row r="4536" spans="1:16" x14ac:dyDescent="0.25">
      <c r="A4536" s="35">
        <v>4535</v>
      </c>
      <c r="B4536" s="89">
        <v>189.91666666666671</v>
      </c>
      <c r="C4536" s="35">
        <f t="shared" si="350"/>
        <v>23</v>
      </c>
      <c r="D4536" s="35">
        <f t="shared" si="353"/>
        <v>189</v>
      </c>
      <c r="E4536" s="35">
        <f t="shared" si="354"/>
        <v>7</v>
      </c>
      <c r="F4536" s="35" t="str">
        <f t="shared" si="351"/>
        <v>Saturday</v>
      </c>
      <c r="G4536" s="35">
        <f t="shared" si="352"/>
        <v>7</v>
      </c>
      <c r="H4536" s="34">
        <f>CONVERT(INDEX(Htg_StPt_Sch_EZ!$C$4:$I$27,MATCH(Schedules_8760!$C4536,Htg_StPt_Sch_EZ!$B$4:$B$27,0),MATCH(Schedules_8760!$F4536,Htg_StPt_Sch_EZ!$C$3:$I$3,0)),"F","C")</f>
        <v>20.555555555555554</v>
      </c>
      <c r="I4536" s="34">
        <f>CONVERT(INDEX(Htg_StPt_Sch_EZ!$C$31:$I$54,MATCH(Schedules_8760!$C4536,Htg_StPt_Sch_EZ!$B$31:$B$54,0),MATCH(Schedules_8760!$F4536,Htg_StPt_Sch_EZ!$C$30:$I$30,0)),"F","C")</f>
        <v>19.444444444444443</v>
      </c>
      <c r="J4536" s="34">
        <f>CONVERT(INDEX(Clg_StPt_Sch_EZ!$C$4:$I$27,MATCH(Schedules_8760!$C4536,Clg_StPt_Sch_EZ!$B$4:$B$27,0),MATCH(Schedules_8760!$F4536,Clg_StPt_Sch_EZ!$C$3:$I$3,0)),"F","C")</f>
        <v>25.555555555555554</v>
      </c>
      <c r="K4536" s="34">
        <f>CONVERT(INDEX(Clg_StPt_Sch_EZ!$C$31:$I$54,MATCH(Schedules_8760!$C4536,Clg_StPt_Sch_EZ!$B$31:$B$54,0),MATCH(Schedules_8760!$F4536,Clg_StPt_Sch_EZ!$C$30:$I$30,0)),"F","C")</f>
        <v>28.333333333333332</v>
      </c>
      <c r="L4536" s="34">
        <f>CONVERT(INDEX(DHW_StPt_Sch_EZ!$C$4:$I$27,MATCH(Schedules_8760!$C4536,DHW_StPt_Sch_EZ!$B$4:$B$27,0),MATCH(Schedules_8760!$F4536,DHW_StPt_Sch_EZ!$C$3:$I$3,0)),"F","C")</f>
        <v>53.333333333333329</v>
      </c>
      <c r="M4536" s="34">
        <f>CONVERT(INDEX(DHW_StPt_Sch_EZ!$C$31:$I$54,MATCH(Schedules_8760!$C4536,DHW_StPt_Sch_EZ!$B$31:$B$54,0),MATCH(Schedules_8760!$F4536,DHW_StPt_Sch_EZ!$C$30:$I$30,0)),"F","C")</f>
        <v>53.333333333333329</v>
      </c>
      <c r="N4536" s="12"/>
      <c r="O4536" s="12"/>
      <c r="P4536" s="12"/>
    </row>
    <row r="4537" spans="1:16" x14ac:dyDescent="0.25">
      <c r="A4537" s="35">
        <v>4536</v>
      </c>
      <c r="B4537" s="89">
        <v>189.95833333333329</v>
      </c>
      <c r="C4537" s="35">
        <f t="shared" si="350"/>
        <v>24</v>
      </c>
      <c r="D4537" s="35">
        <f t="shared" si="353"/>
        <v>189</v>
      </c>
      <c r="E4537" s="35">
        <f t="shared" si="354"/>
        <v>7</v>
      </c>
      <c r="F4537" s="35" t="str">
        <f t="shared" si="351"/>
        <v>Saturday</v>
      </c>
      <c r="G4537" s="35">
        <f t="shared" si="352"/>
        <v>7</v>
      </c>
      <c r="H4537" s="34">
        <f>CONVERT(INDEX(Htg_StPt_Sch_EZ!$C$4:$I$27,MATCH(Schedules_8760!$C4537,Htg_StPt_Sch_EZ!$B$4:$B$27,0),MATCH(Schedules_8760!$F4537,Htg_StPt_Sch_EZ!$C$3:$I$3,0)),"F","C")</f>
        <v>20.555555555555554</v>
      </c>
      <c r="I4537" s="34">
        <f>CONVERT(INDEX(Htg_StPt_Sch_EZ!$C$31:$I$54,MATCH(Schedules_8760!$C4537,Htg_StPt_Sch_EZ!$B$31:$B$54,0),MATCH(Schedules_8760!$F4537,Htg_StPt_Sch_EZ!$C$30:$I$30,0)),"F","C")</f>
        <v>19.444444444444443</v>
      </c>
      <c r="J4537" s="34">
        <f>CONVERT(INDEX(Clg_StPt_Sch_EZ!$C$4:$I$27,MATCH(Schedules_8760!$C4537,Clg_StPt_Sch_EZ!$B$4:$B$27,0),MATCH(Schedules_8760!$F4537,Clg_StPt_Sch_EZ!$C$3:$I$3,0)),"F","C")</f>
        <v>25.555555555555554</v>
      </c>
      <c r="K4537" s="34">
        <f>CONVERT(INDEX(Clg_StPt_Sch_EZ!$C$31:$I$54,MATCH(Schedules_8760!$C4537,Clg_StPt_Sch_EZ!$B$31:$B$54,0),MATCH(Schedules_8760!$F4537,Clg_StPt_Sch_EZ!$C$30:$I$30,0)),"F","C")</f>
        <v>28.333333333333332</v>
      </c>
      <c r="L4537" s="34">
        <f>CONVERT(INDEX(DHW_StPt_Sch_EZ!$C$4:$I$27,MATCH(Schedules_8760!$C4537,DHW_StPt_Sch_EZ!$B$4:$B$27,0),MATCH(Schedules_8760!$F4537,DHW_StPt_Sch_EZ!$C$3:$I$3,0)),"F","C")</f>
        <v>53.333333333333329</v>
      </c>
      <c r="M4537" s="34">
        <f>CONVERT(INDEX(DHW_StPt_Sch_EZ!$C$31:$I$54,MATCH(Schedules_8760!$C4537,DHW_StPt_Sch_EZ!$B$31:$B$54,0),MATCH(Schedules_8760!$F4537,DHW_StPt_Sch_EZ!$C$30:$I$30,0)),"F","C")</f>
        <v>53.333333333333329</v>
      </c>
      <c r="N4537" s="12"/>
      <c r="O4537" s="12"/>
      <c r="P4537" s="12"/>
    </row>
    <row r="4538" spans="1:16" x14ac:dyDescent="0.25">
      <c r="A4538" s="35">
        <v>4537</v>
      </c>
      <c r="B4538" s="89">
        <v>190</v>
      </c>
      <c r="C4538" s="35">
        <f t="shared" si="350"/>
        <v>1</v>
      </c>
      <c r="D4538" s="35">
        <f t="shared" si="353"/>
        <v>190</v>
      </c>
      <c r="E4538" s="35">
        <f t="shared" si="354"/>
        <v>1</v>
      </c>
      <c r="F4538" s="35" t="str">
        <f t="shared" si="351"/>
        <v>Sunday</v>
      </c>
      <c r="G4538" s="35">
        <f t="shared" si="352"/>
        <v>7</v>
      </c>
      <c r="H4538" s="34">
        <f>CONVERT(INDEX(Htg_StPt_Sch_EZ!$C$4:$I$27,MATCH(Schedules_8760!$C4538,Htg_StPt_Sch_EZ!$B$4:$B$27,0),MATCH(Schedules_8760!$F4538,Htg_StPt_Sch_EZ!$C$3:$I$3,0)),"F","C")</f>
        <v>20.555555555555554</v>
      </c>
      <c r="I4538" s="34">
        <f>CONVERT(INDEX(Htg_StPt_Sch_EZ!$C$31:$I$54,MATCH(Schedules_8760!$C4538,Htg_StPt_Sch_EZ!$B$31:$B$54,0),MATCH(Schedules_8760!$F4538,Htg_StPt_Sch_EZ!$C$30:$I$30,0)),"F","C")</f>
        <v>19.444444444444443</v>
      </c>
      <c r="J4538" s="34">
        <f>CONVERT(INDEX(Clg_StPt_Sch_EZ!$C$4:$I$27,MATCH(Schedules_8760!$C4538,Clg_StPt_Sch_EZ!$B$4:$B$27,0),MATCH(Schedules_8760!$F4538,Clg_StPt_Sch_EZ!$C$3:$I$3,0)),"F","C")</f>
        <v>25.555555555555554</v>
      </c>
      <c r="K4538" s="34">
        <f>CONVERT(INDEX(Clg_StPt_Sch_EZ!$C$31:$I$54,MATCH(Schedules_8760!$C4538,Clg_StPt_Sch_EZ!$B$31:$B$54,0),MATCH(Schedules_8760!$F4538,Clg_StPt_Sch_EZ!$C$30:$I$30,0)),"F","C")</f>
        <v>28.333333333333332</v>
      </c>
      <c r="L4538" s="34">
        <f>CONVERT(INDEX(DHW_StPt_Sch_EZ!$C$4:$I$27,MATCH(Schedules_8760!$C4538,DHW_StPt_Sch_EZ!$B$4:$B$27,0),MATCH(Schedules_8760!$F4538,DHW_StPt_Sch_EZ!$C$3:$I$3,0)),"F","C")</f>
        <v>53.333333333333329</v>
      </c>
      <c r="M4538" s="34">
        <f>CONVERT(INDEX(DHW_StPt_Sch_EZ!$C$31:$I$54,MATCH(Schedules_8760!$C4538,DHW_StPt_Sch_EZ!$B$31:$B$54,0),MATCH(Schedules_8760!$F4538,DHW_StPt_Sch_EZ!$C$30:$I$30,0)),"F","C")</f>
        <v>53.333333333333329</v>
      </c>
      <c r="N4538" s="12"/>
      <c r="O4538" s="12"/>
      <c r="P4538" s="12"/>
    </row>
    <row r="4539" spans="1:16" x14ac:dyDescent="0.25">
      <c r="A4539" s="35">
        <v>4538</v>
      </c>
      <c r="B4539" s="89">
        <v>190.04166666666671</v>
      </c>
      <c r="C4539" s="35">
        <f t="shared" si="350"/>
        <v>2</v>
      </c>
      <c r="D4539" s="35">
        <f t="shared" si="353"/>
        <v>190</v>
      </c>
      <c r="E4539" s="35">
        <f t="shared" si="354"/>
        <v>1</v>
      </c>
      <c r="F4539" s="35" t="str">
        <f t="shared" si="351"/>
        <v>Sunday</v>
      </c>
      <c r="G4539" s="35">
        <f t="shared" si="352"/>
        <v>7</v>
      </c>
      <c r="H4539" s="34">
        <f>CONVERT(INDEX(Htg_StPt_Sch_EZ!$C$4:$I$27,MATCH(Schedules_8760!$C4539,Htg_StPt_Sch_EZ!$B$4:$B$27,0),MATCH(Schedules_8760!$F4539,Htg_StPt_Sch_EZ!$C$3:$I$3,0)),"F","C")</f>
        <v>20.555555555555554</v>
      </c>
      <c r="I4539" s="34">
        <f>CONVERT(INDEX(Htg_StPt_Sch_EZ!$C$31:$I$54,MATCH(Schedules_8760!$C4539,Htg_StPt_Sch_EZ!$B$31:$B$54,0),MATCH(Schedules_8760!$F4539,Htg_StPt_Sch_EZ!$C$30:$I$30,0)),"F","C")</f>
        <v>19.444444444444443</v>
      </c>
      <c r="J4539" s="34">
        <f>CONVERT(INDEX(Clg_StPt_Sch_EZ!$C$4:$I$27,MATCH(Schedules_8760!$C4539,Clg_StPt_Sch_EZ!$B$4:$B$27,0),MATCH(Schedules_8760!$F4539,Clg_StPt_Sch_EZ!$C$3:$I$3,0)),"F","C")</f>
        <v>25.555555555555554</v>
      </c>
      <c r="K4539" s="34">
        <f>CONVERT(INDEX(Clg_StPt_Sch_EZ!$C$31:$I$54,MATCH(Schedules_8760!$C4539,Clg_StPt_Sch_EZ!$B$31:$B$54,0),MATCH(Schedules_8760!$F4539,Clg_StPt_Sch_EZ!$C$30:$I$30,0)),"F","C")</f>
        <v>28.333333333333332</v>
      </c>
      <c r="L4539" s="34">
        <f>CONVERT(INDEX(DHW_StPt_Sch_EZ!$C$4:$I$27,MATCH(Schedules_8760!$C4539,DHW_StPt_Sch_EZ!$B$4:$B$27,0),MATCH(Schedules_8760!$F4539,DHW_StPt_Sch_EZ!$C$3:$I$3,0)),"F","C")</f>
        <v>53.333333333333329</v>
      </c>
      <c r="M4539" s="34">
        <f>CONVERT(INDEX(DHW_StPt_Sch_EZ!$C$31:$I$54,MATCH(Schedules_8760!$C4539,DHW_StPt_Sch_EZ!$B$31:$B$54,0),MATCH(Schedules_8760!$F4539,DHW_StPt_Sch_EZ!$C$30:$I$30,0)),"F","C")</f>
        <v>53.333333333333329</v>
      </c>
      <c r="N4539" s="12"/>
      <c r="O4539" s="12"/>
      <c r="P4539" s="12"/>
    </row>
    <row r="4540" spans="1:16" x14ac:dyDescent="0.25">
      <c r="A4540" s="35">
        <v>4539</v>
      </c>
      <c r="B4540" s="89">
        <v>190.08333333333329</v>
      </c>
      <c r="C4540" s="35">
        <f t="shared" si="350"/>
        <v>3</v>
      </c>
      <c r="D4540" s="35">
        <f t="shared" si="353"/>
        <v>190</v>
      </c>
      <c r="E4540" s="35">
        <f t="shared" si="354"/>
        <v>1</v>
      </c>
      <c r="F4540" s="35" t="str">
        <f t="shared" si="351"/>
        <v>Sunday</v>
      </c>
      <c r="G4540" s="35">
        <f t="shared" si="352"/>
        <v>7</v>
      </c>
      <c r="H4540" s="34">
        <f>CONVERT(INDEX(Htg_StPt_Sch_EZ!$C$4:$I$27,MATCH(Schedules_8760!$C4540,Htg_StPt_Sch_EZ!$B$4:$B$27,0),MATCH(Schedules_8760!$F4540,Htg_StPt_Sch_EZ!$C$3:$I$3,0)),"F","C")</f>
        <v>20.555555555555554</v>
      </c>
      <c r="I4540" s="34">
        <f>CONVERT(INDEX(Htg_StPt_Sch_EZ!$C$31:$I$54,MATCH(Schedules_8760!$C4540,Htg_StPt_Sch_EZ!$B$31:$B$54,0),MATCH(Schedules_8760!$F4540,Htg_StPt_Sch_EZ!$C$30:$I$30,0)),"F","C")</f>
        <v>19.444444444444443</v>
      </c>
      <c r="J4540" s="34">
        <f>CONVERT(INDEX(Clg_StPt_Sch_EZ!$C$4:$I$27,MATCH(Schedules_8760!$C4540,Clg_StPt_Sch_EZ!$B$4:$B$27,0),MATCH(Schedules_8760!$F4540,Clg_StPt_Sch_EZ!$C$3:$I$3,0)),"F","C")</f>
        <v>25.555555555555554</v>
      </c>
      <c r="K4540" s="34">
        <f>CONVERT(INDEX(Clg_StPt_Sch_EZ!$C$31:$I$54,MATCH(Schedules_8760!$C4540,Clg_StPt_Sch_EZ!$B$31:$B$54,0),MATCH(Schedules_8760!$F4540,Clg_StPt_Sch_EZ!$C$30:$I$30,0)),"F","C")</f>
        <v>28.333333333333332</v>
      </c>
      <c r="L4540" s="34">
        <f>CONVERT(INDEX(DHW_StPt_Sch_EZ!$C$4:$I$27,MATCH(Schedules_8760!$C4540,DHW_StPt_Sch_EZ!$B$4:$B$27,0),MATCH(Schedules_8760!$F4540,DHW_StPt_Sch_EZ!$C$3:$I$3,0)),"F","C")</f>
        <v>53.333333333333329</v>
      </c>
      <c r="M4540" s="34">
        <f>CONVERT(INDEX(DHW_StPt_Sch_EZ!$C$31:$I$54,MATCH(Schedules_8760!$C4540,DHW_StPt_Sch_EZ!$B$31:$B$54,0),MATCH(Schedules_8760!$F4540,DHW_StPt_Sch_EZ!$C$30:$I$30,0)),"F","C")</f>
        <v>53.333333333333329</v>
      </c>
      <c r="N4540" s="12"/>
      <c r="O4540" s="12"/>
      <c r="P4540" s="12"/>
    </row>
    <row r="4541" spans="1:16" x14ac:dyDescent="0.25">
      <c r="A4541" s="35">
        <v>4540</v>
      </c>
      <c r="B4541" s="89">
        <v>190.125</v>
      </c>
      <c r="C4541" s="35">
        <f t="shared" si="350"/>
        <v>4</v>
      </c>
      <c r="D4541" s="35">
        <f t="shared" si="353"/>
        <v>190</v>
      </c>
      <c r="E4541" s="35">
        <f t="shared" si="354"/>
        <v>1</v>
      </c>
      <c r="F4541" s="35" t="str">
        <f t="shared" si="351"/>
        <v>Sunday</v>
      </c>
      <c r="G4541" s="35">
        <f t="shared" si="352"/>
        <v>7</v>
      </c>
      <c r="H4541" s="34">
        <f>CONVERT(INDEX(Htg_StPt_Sch_EZ!$C$4:$I$27,MATCH(Schedules_8760!$C4541,Htg_StPt_Sch_EZ!$B$4:$B$27,0),MATCH(Schedules_8760!$F4541,Htg_StPt_Sch_EZ!$C$3:$I$3,0)),"F","C")</f>
        <v>20.555555555555554</v>
      </c>
      <c r="I4541" s="34">
        <f>CONVERT(INDEX(Htg_StPt_Sch_EZ!$C$31:$I$54,MATCH(Schedules_8760!$C4541,Htg_StPt_Sch_EZ!$B$31:$B$54,0),MATCH(Schedules_8760!$F4541,Htg_StPt_Sch_EZ!$C$30:$I$30,0)),"F","C")</f>
        <v>19.444444444444443</v>
      </c>
      <c r="J4541" s="34">
        <f>CONVERT(INDEX(Clg_StPt_Sch_EZ!$C$4:$I$27,MATCH(Schedules_8760!$C4541,Clg_StPt_Sch_EZ!$B$4:$B$27,0),MATCH(Schedules_8760!$F4541,Clg_StPt_Sch_EZ!$C$3:$I$3,0)),"F","C")</f>
        <v>25.555555555555554</v>
      </c>
      <c r="K4541" s="34">
        <f>CONVERT(INDEX(Clg_StPt_Sch_EZ!$C$31:$I$54,MATCH(Schedules_8760!$C4541,Clg_StPt_Sch_EZ!$B$31:$B$54,0),MATCH(Schedules_8760!$F4541,Clg_StPt_Sch_EZ!$C$30:$I$30,0)),"F","C")</f>
        <v>28.333333333333332</v>
      </c>
      <c r="L4541" s="34">
        <f>CONVERT(INDEX(DHW_StPt_Sch_EZ!$C$4:$I$27,MATCH(Schedules_8760!$C4541,DHW_StPt_Sch_EZ!$B$4:$B$27,0),MATCH(Schedules_8760!$F4541,DHW_StPt_Sch_EZ!$C$3:$I$3,0)),"F","C")</f>
        <v>53.333333333333329</v>
      </c>
      <c r="M4541" s="34">
        <f>CONVERT(INDEX(DHW_StPt_Sch_EZ!$C$31:$I$54,MATCH(Schedules_8760!$C4541,DHW_StPt_Sch_EZ!$B$31:$B$54,0),MATCH(Schedules_8760!$F4541,DHW_StPt_Sch_EZ!$C$30:$I$30,0)),"F","C")</f>
        <v>53.333333333333329</v>
      </c>
      <c r="N4541" s="12"/>
      <c r="O4541" s="12"/>
      <c r="P4541" s="12"/>
    </row>
    <row r="4542" spans="1:16" x14ac:dyDescent="0.25">
      <c r="A4542" s="35">
        <v>4541</v>
      </c>
      <c r="B4542" s="89">
        <v>190.16666666666671</v>
      </c>
      <c r="C4542" s="35">
        <f t="shared" si="350"/>
        <v>5</v>
      </c>
      <c r="D4542" s="35">
        <f t="shared" si="353"/>
        <v>190</v>
      </c>
      <c r="E4542" s="35">
        <f t="shared" si="354"/>
        <v>1</v>
      </c>
      <c r="F4542" s="35" t="str">
        <f t="shared" si="351"/>
        <v>Sunday</v>
      </c>
      <c r="G4542" s="35">
        <f t="shared" si="352"/>
        <v>7</v>
      </c>
      <c r="H4542" s="34">
        <f>CONVERT(INDEX(Htg_StPt_Sch_EZ!$C$4:$I$27,MATCH(Schedules_8760!$C4542,Htg_StPt_Sch_EZ!$B$4:$B$27,0),MATCH(Schedules_8760!$F4542,Htg_StPt_Sch_EZ!$C$3:$I$3,0)),"F","C")</f>
        <v>20.555555555555554</v>
      </c>
      <c r="I4542" s="34">
        <f>CONVERT(INDEX(Htg_StPt_Sch_EZ!$C$31:$I$54,MATCH(Schedules_8760!$C4542,Htg_StPt_Sch_EZ!$B$31:$B$54,0),MATCH(Schedules_8760!$F4542,Htg_StPt_Sch_EZ!$C$30:$I$30,0)),"F","C")</f>
        <v>19.444444444444443</v>
      </c>
      <c r="J4542" s="34">
        <f>CONVERT(INDEX(Clg_StPt_Sch_EZ!$C$4:$I$27,MATCH(Schedules_8760!$C4542,Clg_StPt_Sch_EZ!$B$4:$B$27,0),MATCH(Schedules_8760!$F4542,Clg_StPt_Sch_EZ!$C$3:$I$3,0)),"F","C")</f>
        <v>25.555555555555554</v>
      </c>
      <c r="K4542" s="34">
        <f>CONVERT(INDEX(Clg_StPt_Sch_EZ!$C$31:$I$54,MATCH(Schedules_8760!$C4542,Clg_StPt_Sch_EZ!$B$31:$B$54,0),MATCH(Schedules_8760!$F4542,Clg_StPt_Sch_EZ!$C$30:$I$30,0)),"F","C")</f>
        <v>28.333333333333332</v>
      </c>
      <c r="L4542" s="34">
        <f>CONVERT(INDEX(DHW_StPt_Sch_EZ!$C$4:$I$27,MATCH(Schedules_8760!$C4542,DHW_StPt_Sch_EZ!$B$4:$B$27,0),MATCH(Schedules_8760!$F4542,DHW_StPt_Sch_EZ!$C$3:$I$3,0)),"F","C")</f>
        <v>53.333333333333329</v>
      </c>
      <c r="M4542" s="34">
        <f>CONVERT(INDEX(DHW_StPt_Sch_EZ!$C$31:$I$54,MATCH(Schedules_8760!$C4542,DHW_StPt_Sch_EZ!$B$31:$B$54,0),MATCH(Schedules_8760!$F4542,DHW_StPt_Sch_EZ!$C$30:$I$30,0)),"F","C")</f>
        <v>53.333333333333329</v>
      </c>
      <c r="N4542" s="12"/>
      <c r="O4542" s="12"/>
      <c r="P4542" s="12"/>
    </row>
    <row r="4543" spans="1:16" x14ac:dyDescent="0.25">
      <c r="A4543" s="35">
        <v>4542</v>
      </c>
      <c r="B4543" s="89">
        <v>190.20833333333329</v>
      </c>
      <c r="C4543" s="35">
        <f t="shared" si="350"/>
        <v>6</v>
      </c>
      <c r="D4543" s="35">
        <f t="shared" si="353"/>
        <v>190</v>
      </c>
      <c r="E4543" s="35">
        <f t="shared" si="354"/>
        <v>1</v>
      </c>
      <c r="F4543" s="35" t="str">
        <f t="shared" si="351"/>
        <v>Sunday</v>
      </c>
      <c r="G4543" s="35">
        <f t="shared" si="352"/>
        <v>7</v>
      </c>
      <c r="H4543" s="34">
        <f>CONVERT(INDEX(Htg_StPt_Sch_EZ!$C$4:$I$27,MATCH(Schedules_8760!$C4543,Htg_StPt_Sch_EZ!$B$4:$B$27,0),MATCH(Schedules_8760!$F4543,Htg_StPt_Sch_EZ!$C$3:$I$3,0)),"F","C")</f>
        <v>20.555555555555554</v>
      </c>
      <c r="I4543" s="34">
        <f>CONVERT(INDEX(Htg_StPt_Sch_EZ!$C$31:$I$54,MATCH(Schedules_8760!$C4543,Htg_StPt_Sch_EZ!$B$31:$B$54,0),MATCH(Schedules_8760!$F4543,Htg_StPt_Sch_EZ!$C$30:$I$30,0)),"F","C")</f>
        <v>19.444444444444443</v>
      </c>
      <c r="J4543" s="34">
        <f>CONVERT(INDEX(Clg_StPt_Sch_EZ!$C$4:$I$27,MATCH(Schedules_8760!$C4543,Clg_StPt_Sch_EZ!$B$4:$B$27,0),MATCH(Schedules_8760!$F4543,Clg_StPt_Sch_EZ!$C$3:$I$3,0)),"F","C")</f>
        <v>25.555555555555554</v>
      </c>
      <c r="K4543" s="34">
        <f>CONVERT(INDEX(Clg_StPt_Sch_EZ!$C$31:$I$54,MATCH(Schedules_8760!$C4543,Clg_StPt_Sch_EZ!$B$31:$B$54,0),MATCH(Schedules_8760!$F4543,Clg_StPt_Sch_EZ!$C$30:$I$30,0)),"F","C")</f>
        <v>28.333333333333332</v>
      </c>
      <c r="L4543" s="34">
        <f>CONVERT(INDEX(DHW_StPt_Sch_EZ!$C$4:$I$27,MATCH(Schedules_8760!$C4543,DHW_StPt_Sch_EZ!$B$4:$B$27,0),MATCH(Schedules_8760!$F4543,DHW_StPt_Sch_EZ!$C$3:$I$3,0)),"F","C")</f>
        <v>53.333333333333329</v>
      </c>
      <c r="M4543" s="34">
        <f>CONVERT(INDEX(DHW_StPt_Sch_EZ!$C$31:$I$54,MATCH(Schedules_8760!$C4543,DHW_StPt_Sch_EZ!$B$31:$B$54,0),MATCH(Schedules_8760!$F4543,DHW_StPt_Sch_EZ!$C$30:$I$30,0)),"F","C")</f>
        <v>53.333333333333329</v>
      </c>
      <c r="N4543" s="12"/>
      <c r="O4543" s="12"/>
      <c r="P4543" s="12"/>
    </row>
    <row r="4544" spans="1:16" x14ac:dyDescent="0.25">
      <c r="A4544" s="35">
        <v>4543</v>
      </c>
      <c r="B4544" s="89">
        <v>190.25</v>
      </c>
      <c r="C4544" s="35">
        <f t="shared" si="350"/>
        <v>7</v>
      </c>
      <c r="D4544" s="35">
        <f t="shared" si="353"/>
        <v>190</v>
      </c>
      <c r="E4544" s="35">
        <f t="shared" si="354"/>
        <v>1</v>
      </c>
      <c r="F4544" s="35" t="str">
        <f t="shared" si="351"/>
        <v>Sunday</v>
      </c>
      <c r="G4544" s="35">
        <f t="shared" si="352"/>
        <v>7</v>
      </c>
      <c r="H4544" s="34">
        <f>CONVERT(INDEX(Htg_StPt_Sch_EZ!$C$4:$I$27,MATCH(Schedules_8760!$C4544,Htg_StPt_Sch_EZ!$B$4:$B$27,0),MATCH(Schedules_8760!$F4544,Htg_StPt_Sch_EZ!$C$3:$I$3,0)),"F","C")</f>
        <v>20.555555555555554</v>
      </c>
      <c r="I4544" s="34">
        <f>CONVERT(INDEX(Htg_StPt_Sch_EZ!$C$31:$I$54,MATCH(Schedules_8760!$C4544,Htg_StPt_Sch_EZ!$B$31:$B$54,0),MATCH(Schedules_8760!$F4544,Htg_StPt_Sch_EZ!$C$30:$I$30,0)),"F","C")</f>
        <v>19.444444444444443</v>
      </c>
      <c r="J4544" s="34">
        <f>CONVERT(INDEX(Clg_StPt_Sch_EZ!$C$4:$I$27,MATCH(Schedules_8760!$C4544,Clg_StPt_Sch_EZ!$B$4:$B$27,0),MATCH(Schedules_8760!$F4544,Clg_StPt_Sch_EZ!$C$3:$I$3,0)),"F","C")</f>
        <v>25.555555555555554</v>
      </c>
      <c r="K4544" s="34">
        <f>CONVERT(INDEX(Clg_StPt_Sch_EZ!$C$31:$I$54,MATCH(Schedules_8760!$C4544,Clg_StPt_Sch_EZ!$B$31:$B$54,0),MATCH(Schedules_8760!$F4544,Clg_StPt_Sch_EZ!$C$30:$I$30,0)),"F","C")</f>
        <v>28.333333333333332</v>
      </c>
      <c r="L4544" s="34">
        <f>CONVERT(INDEX(DHW_StPt_Sch_EZ!$C$4:$I$27,MATCH(Schedules_8760!$C4544,DHW_StPt_Sch_EZ!$B$4:$B$27,0),MATCH(Schedules_8760!$F4544,DHW_StPt_Sch_EZ!$C$3:$I$3,0)),"F","C")</f>
        <v>53.333333333333329</v>
      </c>
      <c r="M4544" s="34">
        <f>CONVERT(INDEX(DHW_StPt_Sch_EZ!$C$31:$I$54,MATCH(Schedules_8760!$C4544,DHW_StPt_Sch_EZ!$B$31:$B$54,0),MATCH(Schedules_8760!$F4544,DHW_StPt_Sch_EZ!$C$30:$I$30,0)),"F","C")</f>
        <v>53.333333333333329</v>
      </c>
      <c r="N4544" s="12"/>
      <c r="O4544" s="12"/>
      <c r="P4544" s="12"/>
    </row>
    <row r="4545" spans="1:16" x14ac:dyDescent="0.25">
      <c r="A4545" s="35">
        <v>4544</v>
      </c>
      <c r="B4545" s="89">
        <v>190.29166666666671</v>
      </c>
      <c r="C4545" s="35">
        <f t="shared" si="350"/>
        <v>8</v>
      </c>
      <c r="D4545" s="35">
        <f t="shared" si="353"/>
        <v>190</v>
      </c>
      <c r="E4545" s="35">
        <f t="shared" si="354"/>
        <v>1</v>
      </c>
      <c r="F4545" s="35" t="str">
        <f t="shared" si="351"/>
        <v>Sunday</v>
      </c>
      <c r="G4545" s="35">
        <f t="shared" si="352"/>
        <v>7</v>
      </c>
      <c r="H4545" s="34">
        <f>CONVERT(INDEX(Htg_StPt_Sch_EZ!$C$4:$I$27,MATCH(Schedules_8760!$C4545,Htg_StPt_Sch_EZ!$B$4:$B$27,0),MATCH(Schedules_8760!$F4545,Htg_StPt_Sch_EZ!$C$3:$I$3,0)),"F","C")</f>
        <v>20.555555555555554</v>
      </c>
      <c r="I4545" s="34">
        <f>CONVERT(INDEX(Htg_StPt_Sch_EZ!$C$31:$I$54,MATCH(Schedules_8760!$C4545,Htg_StPt_Sch_EZ!$B$31:$B$54,0),MATCH(Schedules_8760!$F4545,Htg_StPt_Sch_EZ!$C$30:$I$30,0)),"F","C")</f>
        <v>19.444444444444443</v>
      </c>
      <c r="J4545" s="34">
        <f>CONVERT(INDEX(Clg_StPt_Sch_EZ!$C$4:$I$27,MATCH(Schedules_8760!$C4545,Clg_StPt_Sch_EZ!$B$4:$B$27,0),MATCH(Schedules_8760!$F4545,Clg_StPt_Sch_EZ!$C$3:$I$3,0)),"F","C")</f>
        <v>25.555555555555554</v>
      </c>
      <c r="K4545" s="34">
        <f>CONVERT(INDEX(Clg_StPt_Sch_EZ!$C$31:$I$54,MATCH(Schedules_8760!$C4545,Clg_StPt_Sch_EZ!$B$31:$B$54,0),MATCH(Schedules_8760!$F4545,Clg_StPt_Sch_EZ!$C$30:$I$30,0)),"F","C")</f>
        <v>25</v>
      </c>
      <c r="L4545" s="34">
        <f>CONVERT(INDEX(DHW_StPt_Sch_EZ!$C$4:$I$27,MATCH(Schedules_8760!$C4545,DHW_StPt_Sch_EZ!$B$4:$B$27,0),MATCH(Schedules_8760!$F4545,DHW_StPt_Sch_EZ!$C$3:$I$3,0)),"F","C")</f>
        <v>53.333333333333329</v>
      </c>
      <c r="M4545" s="34">
        <f>CONVERT(INDEX(DHW_StPt_Sch_EZ!$C$31:$I$54,MATCH(Schedules_8760!$C4545,DHW_StPt_Sch_EZ!$B$31:$B$54,0),MATCH(Schedules_8760!$F4545,DHW_StPt_Sch_EZ!$C$30:$I$30,0)),"F","C")</f>
        <v>53.333333333333329</v>
      </c>
      <c r="N4545" s="12"/>
      <c r="O4545" s="12"/>
      <c r="P4545" s="12"/>
    </row>
    <row r="4546" spans="1:16" x14ac:dyDescent="0.25">
      <c r="A4546" s="35">
        <v>4545</v>
      </c>
      <c r="B4546" s="89">
        <v>190.33333333333329</v>
      </c>
      <c r="C4546" s="35">
        <f t="shared" ref="C4546:C4609" si="355">HOUR(B4546)+1</f>
        <v>9</v>
      </c>
      <c r="D4546" s="35">
        <f t="shared" si="353"/>
        <v>190</v>
      </c>
      <c r="E4546" s="35">
        <f t="shared" si="354"/>
        <v>1</v>
      </c>
      <c r="F4546" s="35" t="str">
        <f t="shared" ref="F4546:F4609" si="356">IF(E4546=1,"Sunday",IF(E4546=2,"Monday",IF(E4546=3,"Tuesday",IF(E4546=4,"Wednesday",IF(E4546=5,"Thursday",IF(E4546=6,"Friday","Saturday"))))))</f>
        <v>Sunday</v>
      </c>
      <c r="G4546" s="35">
        <f t="shared" ref="G4546:G4609" si="357">MONTH(B4546)</f>
        <v>7</v>
      </c>
      <c r="H4546" s="34">
        <f>CONVERT(INDEX(Htg_StPt_Sch_EZ!$C$4:$I$27,MATCH(Schedules_8760!$C4546,Htg_StPt_Sch_EZ!$B$4:$B$27,0),MATCH(Schedules_8760!$F4546,Htg_StPt_Sch_EZ!$C$3:$I$3,0)),"F","C")</f>
        <v>20.555555555555554</v>
      </c>
      <c r="I4546" s="34">
        <f>CONVERT(INDEX(Htg_StPt_Sch_EZ!$C$31:$I$54,MATCH(Schedules_8760!$C4546,Htg_StPt_Sch_EZ!$B$31:$B$54,0),MATCH(Schedules_8760!$F4546,Htg_StPt_Sch_EZ!$C$30:$I$30,0)),"F","C")</f>
        <v>19.444444444444443</v>
      </c>
      <c r="J4546" s="34">
        <f>CONVERT(INDEX(Clg_StPt_Sch_EZ!$C$4:$I$27,MATCH(Schedules_8760!$C4546,Clg_StPt_Sch_EZ!$B$4:$B$27,0),MATCH(Schedules_8760!$F4546,Clg_StPt_Sch_EZ!$C$3:$I$3,0)),"F","C")</f>
        <v>25.555555555555554</v>
      </c>
      <c r="K4546" s="34">
        <f>CONVERT(INDEX(Clg_StPt_Sch_EZ!$C$31:$I$54,MATCH(Schedules_8760!$C4546,Clg_StPt_Sch_EZ!$B$31:$B$54,0),MATCH(Schedules_8760!$F4546,Clg_StPt_Sch_EZ!$C$30:$I$30,0)),"F","C")</f>
        <v>25</v>
      </c>
      <c r="L4546" s="34">
        <f>CONVERT(INDEX(DHW_StPt_Sch_EZ!$C$4:$I$27,MATCH(Schedules_8760!$C4546,DHW_StPt_Sch_EZ!$B$4:$B$27,0),MATCH(Schedules_8760!$F4546,DHW_StPt_Sch_EZ!$C$3:$I$3,0)),"F","C")</f>
        <v>53.333333333333329</v>
      </c>
      <c r="M4546" s="34">
        <f>CONVERT(INDEX(DHW_StPt_Sch_EZ!$C$31:$I$54,MATCH(Schedules_8760!$C4546,DHW_StPt_Sch_EZ!$B$31:$B$54,0),MATCH(Schedules_8760!$F4546,DHW_StPt_Sch_EZ!$C$30:$I$30,0)),"F","C")</f>
        <v>53.333333333333329</v>
      </c>
      <c r="N4546" s="12"/>
      <c r="O4546" s="12"/>
      <c r="P4546" s="12"/>
    </row>
    <row r="4547" spans="1:16" x14ac:dyDescent="0.25">
      <c r="A4547" s="35">
        <v>4546</v>
      </c>
      <c r="B4547" s="89">
        <v>190.375</v>
      </c>
      <c r="C4547" s="35">
        <f t="shared" si="355"/>
        <v>10</v>
      </c>
      <c r="D4547" s="35">
        <f t="shared" ref="D4547:D4610" si="358">IF(C4547=1,D4546+1,D4546)</f>
        <v>190</v>
      </c>
      <c r="E4547" s="35">
        <f t="shared" ref="E4547:E4610" si="359">IF(AND(C4547=1,E4546=7),1,IF(C4547=1,E4546+1,E4546))</f>
        <v>1</v>
      </c>
      <c r="F4547" s="35" t="str">
        <f t="shared" si="356"/>
        <v>Sunday</v>
      </c>
      <c r="G4547" s="35">
        <f t="shared" si="357"/>
        <v>7</v>
      </c>
      <c r="H4547" s="34">
        <f>CONVERT(INDEX(Htg_StPt_Sch_EZ!$C$4:$I$27,MATCH(Schedules_8760!$C4547,Htg_StPt_Sch_EZ!$B$4:$B$27,0),MATCH(Schedules_8760!$F4547,Htg_StPt_Sch_EZ!$C$3:$I$3,0)),"F","C")</f>
        <v>20.555555555555554</v>
      </c>
      <c r="I4547" s="34">
        <f>CONVERT(INDEX(Htg_StPt_Sch_EZ!$C$31:$I$54,MATCH(Schedules_8760!$C4547,Htg_StPt_Sch_EZ!$B$31:$B$54,0),MATCH(Schedules_8760!$F4547,Htg_StPt_Sch_EZ!$C$30:$I$30,0)),"F","C")</f>
        <v>19.444444444444443</v>
      </c>
      <c r="J4547" s="34">
        <f>CONVERT(INDEX(Clg_StPt_Sch_EZ!$C$4:$I$27,MATCH(Schedules_8760!$C4547,Clg_StPt_Sch_EZ!$B$4:$B$27,0),MATCH(Schedules_8760!$F4547,Clg_StPt_Sch_EZ!$C$3:$I$3,0)),"F","C")</f>
        <v>25.555555555555554</v>
      </c>
      <c r="K4547" s="34">
        <f>CONVERT(INDEX(Clg_StPt_Sch_EZ!$C$31:$I$54,MATCH(Schedules_8760!$C4547,Clg_StPt_Sch_EZ!$B$31:$B$54,0),MATCH(Schedules_8760!$F4547,Clg_StPt_Sch_EZ!$C$30:$I$30,0)),"F","C")</f>
        <v>25</v>
      </c>
      <c r="L4547" s="34">
        <f>CONVERT(INDEX(DHW_StPt_Sch_EZ!$C$4:$I$27,MATCH(Schedules_8760!$C4547,DHW_StPt_Sch_EZ!$B$4:$B$27,0),MATCH(Schedules_8760!$F4547,DHW_StPt_Sch_EZ!$C$3:$I$3,0)),"F","C")</f>
        <v>53.333333333333329</v>
      </c>
      <c r="M4547" s="34">
        <f>CONVERT(INDEX(DHW_StPt_Sch_EZ!$C$31:$I$54,MATCH(Schedules_8760!$C4547,DHW_StPt_Sch_EZ!$B$31:$B$54,0),MATCH(Schedules_8760!$F4547,DHW_StPt_Sch_EZ!$C$30:$I$30,0)),"F","C")</f>
        <v>53.333333333333329</v>
      </c>
      <c r="N4547" s="12"/>
      <c r="O4547" s="12"/>
      <c r="P4547" s="12"/>
    </row>
    <row r="4548" spans="1:16" x14ac:dyDescent="0.25">
      <c r="A4548" s="35">
        <v>4547</v>
      </c>
      <c r="B4548" s="89">
        <v>190.41666666666671</v>
      </c>
      <c r="C4548" s="35">
        <f t="shared" si="355"/>
        <v>11</v>
      </c>
      <c r="D4548" s="35">
        <f t="shared" si="358"/>
        <v>190</v>
      </c>
      <c r="E4548" s="35">
        <f t="shared" si="359"/>
        <v>1</v>
      </c>
      <c r="F4548" s="35" t="str">
        <f t="shared" si="356"/>
        <v>Sunday</v>
      </c>
      <c r="G4548" s="35">
        <f t="shared" si="357"/>
        <v>7</v>
      </c>
      <c r="H4548" s="34">
        <f>CONVERT(INDEX(Htg_StPt_Sch_EZ!$C$4:$I$27,MATCH(Schedules_8760!$C4548,Htg_StPt_Sch_EZ!$B$4:$B$27,0),MATCH(Schedules_8760!$F4548,Htg_StPt_Sch_EZ!$C$3:$I$3,0)),"F","C")</f>
        <v>20.555555555555554</v>
      </c>
      <c r="I4548" s="34">
        <f>CONVERT(INDEX(Htg_StPt_Sch_EZ!$C$31:$I$54,MATCH(Schedules_8760!$C4548,Htg_StPt_Sch_EZ!$B$31:$B$54,0),MATCH(Schedules_8760!$F4548,Htg_StPt_Sch_EZ!$C$30:$I$30,0)),"F","C")</f>
        <v>19.444444444444443</v>
      </c>
      <c r="J4548" s="34">
        <f>CONVERT(INDEX(Clg_StPt_Sch_EZ!$C$4:$I$27,MATCH(Schedules_8760!$C4548,Clg_StPt_Sch_EZ!$B$4:$B$27,0),MATCH(Schedules_8760!$F4548,Clg_StPt_Sch_EZ!$C$3:$I$3,0)),"F","C")</f>
        <v>25.555555555555554</v>
      </c>
      <c r="K4548" s="34">
        <f>CONVERT(INDEX(Clg_StPt_Sch_EZ!$C$31:$I$54,MATCH(Schedules_8760!$C4548,Clg_StPt_Sch_EZ!$B$31:$B$54,0),MATCH(Schedules_8760!$F4548,Clg_StPt_Sch_EZ!$C$30:$I$30,0)),"F","C")</f>
        <v>25</v>
      </c>
      <c r="L4548" s="34">
        <f>CONVERT(INDEX(DHW_StPt_Sch_EZ!$C$4:$I$27,MATCH(Schedules_8760!$C4548,DHW_StPt_Sch_EZ!$B$4:$B$27,0),MATCH(Schedules_8760!$F4548,DHW_StPt_Sch_EZ!$C$3:$I$3,0)),"F","C")</f>
        <v>53.333333333333329</v>
      </c>
      <c r="M4548" s="34">
        <f>CONVERT(INDEX(DHW_StPt_Sch_EZ!$C$31:$I$54,MATCH(Schedules_8760!$C4548,DHW_StPt_Sch_EZ!$B$31:$B$54,0),MATCH(Schedules_8760!$F4548,DHW_StPt_Sch_EZ!$C$30:$I$30,0)),"F","C")</f>
        <v>53.333333333333329</v>
      </c>
      <c r="N4548" s="12"/>
      <c r="O4548" s="12"/>
      <c r="P4548" s="12"/>
    </row>
    <row r="4549" spans="1:16" x14ac:dyDescent="0.25">
      <c r="A4549" s="35">
        <v>4548</v>
      </c>
      <c r="B4549" s="89">
        <v>190.45833333333329</v>
      </c>
      <c r="C4549" s="35">
        <f t="shared" si="355"/>
        <v>12</v>
      </c>
      <c r="D4549" s="35">
        <f t="shared" si="358"/>
        <v>190</v>
      </c>
      <c r="E4549" s="35">
        <f t="shared" si="359"/>
        <v>1</v>
      </c>
      <c r="F4549" s="35" t="str">
        <f t="shared" si="356"/>
        <v>Sunday</v>
      </c>
      <c r="G4549" s="35">
        <f t="shared" si="357"/>
        <v>7</v>
      </c>
      <c r="H4549" s="34">
        <f>CONVERT(INDEX(Htg_StPt_Sch_EZ!$C$4:$I$27,MATCH(Schedules_8760!$C4549,Htg_StPt_Sch_EZ!$B$4:$B$27,0),MATCH(Schedules_8760!$F4549,Htg_StPt_Sch_EZ!$C$3:$I$3,0)),"F","C")</f>
        <v>20.555555555555554</v>
      </c>
      <c r="I4549" s="34">
        <f>CONVERT(INDEX(Htg_StPt_Sch_EZ!$C$31:$I$54,MATCH(Schedules_8760!$C4549,Htg_StPt_Sch_EZ!$B$31:$B$54,0),MATCH(Schedules_8760!$F4549,Htg_StPt_Sch_EZ!$C$30:$I$30,0)),"F","C")</f>
        <v>19.444444444444443</v>
      </c>
      <c r="J4549" s="34">
        <f>CONVERT(INDEX(Clg_StPt_Sch_EZ!$C$4:$I$27,MATCH(Schedules_8760!$C4549,Clg_StPt_Sch_EZ!$B$4:$B$27,0),MATCH(Schedules_8760!$F4549,Clg_StPt_Sch_EZ!$C$3:$I$3,0)),"F","C")</f>
        <v>25.555555555555554</v>
      </c>
      <c r="K4549" s="34">
        <f>CONVERT(INDEX(Clg_StPt_Sch_EZ!$C$31:$I$54,MATCH(Schedules_8760!$C4549,Clg_StPt_Sch_EZ!$B$31:$B$54,0),MATCH(Schedules_8760!$F4549,Clg_StPt_Sch_EZ!$C$30:$I$30,0)),"F","C")</f>
        <v>25</v>
      </c>
      <c r="L4549" s="34">
        <f>CONVERT(INDEX(DHW_StPt_Sch_EZ!$C$4:$I$27,MATCH(Schedules_8760!$C4549,DHW_StPt_Sch_EZ!$B$4:$B$27,0),MATCH(Schedules_8760!$F4549,DHW_StPt_Sch_EZ!$C$3:$I$3,0)),"F","C")</f>
        <v>53.333333333333329</v>
      </c>
      <c r="M4549" s="34">
        <f>CONVERT(INDEX(DHW_StPt_Sch_EZ!$C$31:$I$54,MATCH(Schedules_8760!$C4549,DHW_StPt_Sch_EZ!$B$31:$B$54,0),MATCH(Schedules_8760!$F4549,DHW_StPt_Sch_EZ!$C$30:$I$30,0)),"F","C")</f>
        <v>53.333333333333329</v>
      </c>
      <c r="N4549" s="12"/>
      <c r="O4549" s="12"/>
      <c r="P4549" s="12"/>
    </row>
    <row r="4550" spans="1:16" x14ac:dyDescent="0.25">
      <c r="A4550" s="35">
        <v>4549</v>
      </c>
      <c r="B4550" s="89">
        <v>190.5</v>
      </c>
      <c r="C4550" s="35">
        <f t="shared" si="355"/>
        <v>13</v>
      </c>
      <c r="D4550" s="35">
        <f t="shared" si="358"/>
        <v>190</v>
      </c>
      <c r="E4550" s="35">
        <f t="shared" si="359"/>
        <v>1</v>
      </c>
      <c r="F4550" s="35" t="str">
        <f t="shared" si="356"/>
        <v>Sunday</v>
      </c>
      <c r="G4550" s="35">
        <f t="shared" si="357"/>
        <v>7</v>
      </c>
      <c r="H4550" s="34">
        <f>CONVERT(INDEX(Htg_StPt_Sch_EZ!$C$4:$I$27,MATCH(Schedules_8760!$C4550,Htg_StPt_Sch_EZ!$B$4:$B$27,0),MATCH(Schedules_8760!$F4550,Htg_StPt_Sch_EZ!$C$3:$I$3,0)),"F","C")</f>
        <v>20.555555555555554</v>
      </c>
      <c r="I4550" s="34">
        <f>CONVERT(INDEX(Htg_StPt_Sch_EZ!$C$31:$I$54,MATCH(Schedules_8760!$C4550,Htg_StPt_Sch_EZ!$B$31:$B$54,0),MATCH(Schedules_8760!$F4550,Htg_StPt_Sch_EZ!$C$30:$I$30,0)),"F","C")</f>
        <v>19.444444444444443</v>
      </c>
      <c r="J4550" s="34">
        <f>CONVERT(INDEX(Clg_StPt_Sch_EZ!$C$4:$I$27,MATCH(Schedules_8760!$C4550,Clg_StPt_Sch_EZ!$B$4:$B$27,0),MATCH(Schedules_8760!$F4550,Clg_StPt_Sch_EZ!$C$3:$I$3,0)),"F","C")</f>
        <v>25.555555555555554</v>
      </c>
      <c r="K4550" s="34">
        <f>CONVERT(INDEX(Clg_StPt_Sch_EZ!$C$31:$I$54,MATCH(Schedules_8760!$C4550,Clg_StPt_Sch_EZ!$B$31:$B$54,0),MATCH(Schedules_8760!$F4550,Clg_StPt_Sch_EZ!$C$30:$I$30,0)),"F","C")</f>
        <v>25</v>
      </c>
      <c r="L4550" s="34">
        <f>CONVERT(INDEX(DHW_StPt_Sch_EZ!$C$4:$I$27,MATCH(Schedules_8760!$C4550,DHW_StPt_Sch_EZ!$B$4:$B$27,0),MATCH(Schedules_8760!$F4550,DHW_StPt_Sch_EZ!$C$3:$I$3,0)),"F","C")</f>
        <v>53.333333333333329</v>
      </c>
      <c r="M4550" s="34">
        <f>CONVERT(INDEX(DHW_StPt_Sch_EZ!$C$31:$I$54,MATCH(Schedules_8760!$C4550,DHW_StPt_Sch_EZ!$B$31:$B$54,0),MATCH(Schedules_8760!$F4550,DHW_StPt_Sch_EZ!$C$30:$I$30,0)),"F","C")</f>
        <v>53.333333333333329</v>
      </c>
      <c r="N4550" s="12"/>
      <c r="O4550" s="12"/>
      <c r="P4550" s="12"/>
    </row>
    <row r="4551" spans="1:16" x14ac:dyDescent="0.25">
      <c r="A4551" s="35">
        <v>4550</v>
      </c>
      <c r="B4551" s="89">
        <v>190.54166666666671</v>
      </c>
      <c r="C4551" s="35">
        <f t="shared" si="355"/>
        <v>14</v>
      </c>
      <c r="D4551" s="35">
        <f t="shared" si="358"/>
        <v>190</v>
      </c>
      <c r="E4551" s="35">
        <f t="shared" si="359"/>
        <v>1</v>
      </c>
      <c r="F4551" s="35" t="str">
        <f t="shared" si="356"/>
        <v>Sunday</v>
      </c>
      <c r="G4551" s="35">
        <f t="shared" si="357"/>
        <v>7</v>
      </c>
      <c r="H4551" s="34">
        <f>CONVERT(INDEX(Htg_StPt_Sch_EZ!$C$4:$I$27,MATCH(Schedules_8760!$C4551,Htg_StPt_Sch_EZ!$B$4:$B$27,0),MATCH(Schedules_8760!$F4551,Htg_StPt_Sch_EZ!$C$3:$I$3,0)),"F","C")</f>
        <v>20.555555555555554</v>
      </c>
      <c r="I4551" s="34">
        <f>CONVERT(INDEX(Htg_StPt_Sch_EZ!$C$31:$I$54,MATCH(Schedules_8760!$C4551,Htg_StPt_Sch_EZ!$B$31:$B$54,0),MATCH(Schedules_8760!$F4551,Htg_StPt_Sch_EZ!$C$30:$I$30,0)),"F","C")</f>
        <v>19.444444444444443</v>
      </c>
      <c r="J4551" s="34">
        <f>CONVERT(INDEX(Clg_StPt_Sch_EZ!$C$4:$I$27,MATCH(Schedules_8760!$C4551,Clg_StPt_Sch_EZ!$B$4:$B$27,0),MATCH(Schedules_8760!$F4551,Clg_StPt_Sch_EZ!$C$3:$I$3,0)),"F","C")</f>
        <v>25.555555555555554</v>
      </c>
      <c r="K4551" s="34">
        <f>CONVERT(INDEX(Clg_StPt_Sch_EZ!$C$31:$I$54,MATCH(Schedules_8760!$C4551,Clg_StPt_Sch_EZ!$B$31:$B$54,0),MATCH(Schedules_8760!$F4551,Clg_StPt_Sch_EZ!$C$30:$I$30,0)),"F","C")</f>
        <v>25</v>
      </c>
      <c r="L4551" s="34">
        <f>CONVERT(INDEX(DHW_StPt_Sch_EZ!$C$4:$I$27,MATCH(Schedules_8760!$C4551,DHW_StPt_Sch_EZ!$B$4:$B$27,0),MATCH(Schedules_8760!$F4551,DHW_StPt_Sch_EZ!$C$3:$I$3,0)),"F","C")</f>
        <v>53.333333333333329</v>
      </c>
      <c r="M4551" s="34">
        <f>CONVERT(INDEX(DHW_StPt_Sch_EZ!$C$31:$I$54,MATCH(Schedules_8760!$C4551,DHW_StPt_Sch_EZ!$B$31:$B$54,0),MATCH(Schedules_8760!$F4551,DHW_StPt_Sch_EZ!$C$30:$I$30,0)),"F","C")</f>
        <v>53.333333333333329</v>
      </c>
      <c r="N4551" s="12"/>
      <c r="O4551" s="12"/>
      <c r="P4551" s="12"/>
    </row>
    <row r="4552" spans="1:16" x14ac:dyDescent="0.25">
      <c r="A4552" s="35">
        <v>4551</v>
      </c>
      <c r="B4552" s="89">
        <v>190.58333333333329</v>
      </c>
      <c r="C4552" s="35">
        <f t="shared" si="355"/>
        <v>15</v>
      </c>
      <c r="D4552" s="35">
        <f t="shared" si="358"/>
        <v>190</v>
      </c>
      <c r="E4552" s="35">
        <f t="shared" si="359"/>
        <v>1</v>
      </c>
      <c r="F4552" s="35" t="str">
        <f t="shared" si="356"/>
        <v>Sunday</v>
      </c>
      <c r="G4552" s="35">
        <f t="shared" si="357"/>
        <v>7</v>
      </c>
      <c r="H4552" s="34">
        <f>CONVERT(INDEX(Htg_StPt_Sch_EZ!$C$4:$I$27,MATCH(Schedules_8760!$C4552,Htg_StPt_Sch_EZ!$B$4:$B$27,0),MATCH(Schedules_8760!$F4552,Htg_StPt_Sch_EZ!$C$3:$I$3,0)),"F","C")</f>
        <v>20.555555555555554</v>
      </c>
      <c r="I4552" s="34">
        <f>CONVERT(INDEX(Htg_StPt_Sch_EZ!$C$31:$I$54,MATCH(Schedules_8760!$C4552,Htg_StPt_Sch_EZ!$B$31:$B$54,0),MATCH(Schedules_8760!$F4552,Htg_StPt_Sch_EZ!$C$30:$I$30,0)),"F","C")</f>
        <v>21.111111111111111</v>
      </c>
      <c r="J4552" s="34">
        <f>CONVERT(INDEX(Clg_StPt_Sch_EZ!$C$4:$I$27,MATCH(Schedules_8760!$C4552,Clg_StPt_Sch_EZ!$B$4:$B$27,0),MATCH(Schedules_8760!$F4552,Clg_StPt_Sch_EZ!$C$3:$I$3,0)),"F","C")</f>
        <v>25.555555555555554</v>
      </c>
      <c r="K4552" s="34">
        <f>CONVERT(INDEX(Clg_StPt_Sch_EZ!$C$31:$I$54,MATCH(Schedules_8760!$C4552,Clg_StPt_Sch_EZ!$B$31:$B$54,0),MATCH(Schedules_8760!$F4552,Clg_StPt_Sch_EZ!$C$30:$I$30,0)),"F","C")</f>
        <v>25</v>
      </c>
      <c r="L4552" s="34">
        <f>CONVERT(INDEX(DHW_StPt_Sch_EZ!$C$4:$I$27,MATCH(Schedules_8760!$C4552,DHW_StPt_Sch_EZ!$B$4:$B$27,0),MATCH(Schedules_8760!$F4552,DHW_StPt_Sch_EZ!$C$3:$I$3,0)),"F","C")</f>
        <v>53.333333333333329</v>
      </c>
      <c r="M4552" s="34">
        <f>CONVERT(INDEX(DHW_StPt_Sch_EZ!$C$31:$I$54,MATCH(Schedules_8760!$C4552,DHW_StPt_Sch_EZ!$B$31:$B$54,0),MATCH(Schedules_8760!$F4552,DHW_StPt_Sch_EZ!$C$30:$I$30,0)),"F","C")</f>
        <v>53.333333333333329</v>
      </c>
      <c r="N4552" s="12"/>
      <c r="O4552" s="12"/>
      <c r="P4552" s="12"/>
    </row>
    <row r="4553" spans="1:16" x14ac:dyDescent="0.25">
      <c r="A4553" s="35">
        <v>4552</v>
      </c>
      <c r="B4553" s="89">
        <v>190.625</v>
      </c>
      <c r="C4553" s="35">
        <f t="shared" si="355"/>
        <v>16</v>
      </c>
      <c r="D4553" s="35">
        <f t="shared" si="358"/>
        <v>190</v>
      </c>
      <c r="E4553" s="35">
        <f t="shared" si="359"/>
        <v>1</v>
      </c>
      <c r="F4553" s="35" t="str">
        <f t="shared" si="356"/>
        <v>Sunday</v>
      </c>
      <c r="G4553" s="35">
        <f t="shared" si="357"/>
        <v>7</v>
      </c>
      <c r="H4553" s="34">
        <f>CONVERT(INDEX(Htg_StPt_Sch_EZ!$C$4:$I$27,MATCH(Schedules_8760!$C4553,Htg_StPt_Sch_EZ!$B$4:$B$27,0),MATCH(Schedules_8760!$F4553,Htg_StPt_Sch_EZ!$C$3:$I$3,0)),"F","C")</f>
        <v>20.555555555555554</v>
      </c>
      <c r="I4553" s="34">
        <f>CONVERT(INDEX(Htg_StPt_Sch_EZ!$C$31:$I$54,MATCH(Schedules_8760!$C4553,Htg_StPt_Sch_EZ!$B$31:$B$54,0),MATCH(Schedules_8760!$F4553,Htg_StPt_Sch_EZ!$C$30:$I$30,0)),"F","C")</f>
        <v>21.111111111111111</v>
      </c>
      <c r="J4553" s="34">
        <f>CONVERT(INDEX(Clg_StPt_Sch_EZ!$C$4:$I$27,MATCH(Schedules_8760!$C4553,Clg_StPt_Sch_EZ!$B$4:$B$27,0),MATCH(Schedules_8760!$F4553,Clg_StPt_Sch_EZ!$C$3:$I$3,0)),"F","C")</f>
        <v>25.555555555555554</v>
      </c>
      <c r="K4553" s="34">
        <f>CONVERT(INDEX(Clg_StPt_Sch_EZ!$C$31:$I$54,MATCH(Schedules_8760!$C4553,Clg_StPt_Sch_EZ!$B$31:$B$54,0),MATCH(Schedules_8760!$F4553,Clg_StPt_Sch_EZ!$C$30:$I$30,0)),"F","C")</f>
        <v>25</v>
      </c>
      <c r="L4553" s="34">
        <f>CONVERT(INDEX(DHW_StPt_Sch_EZ!$C$4:$I$27,MATCH(Schedules_8760!$C4553,DHW_StPt_Sch_EZ!$B$4:$B$27,0),MATCH(Schedules_8760!$F4553,DHW_StPt_Sch_EZ!$C$3:$I$3,0)),"F","C")</f>
        <v>53.333333333333329</v>
      </c>
      <c r="M4553" s="34">
        <f>CONVERT(INDEX(DHW_StPt_Sch_EZ!$C$31:$I$54,MATCH(Schedules_8760!$C4553,DHW_StPt_Sch_EZ!$B$31:$B$54,0),MATCH(Schedules_8760!$F4553,DHW_StPt_Sch_EZ!$C$30:$I$30,0)),"F","C")</f>
        <v>53.333333333333329</v>
      </c>
      <c r="N4553" s="12"/>
      <c r="O4553" s="12"/>
      <c r="P4553" s="12"/>
    </row>
    <row r="4554" spans="1:16" x14ac:dyDescent="0.25">
      <c r="A4554" s="35">
        <v>4553</v>
      </c>
      <c r="B4554" s="89">
        <v>190.66666666666671</v>
      </c>
      <c r="C4554" s="35">
        <f t="shared" si="355"/>
        <v>17</v>
      </c>
      <c r="D4554" s="35">
        <f t="shared" si="358"/>
        <v>190</v>
      </c>
      <c r="E4554" s="35">
        <f t="shared" si="359"/>
        <v>1</v>
      </c>
      <c r="F4554" s="35" t="str">
        <f t="shared" si="356"/>
        <v>Sunday</v>
      </c>
      <c r="G4554" s="35">
        <f t="shared" si="357"/>
        <v>7</v>
      </c>
      <c r="H4554" s="34">
        <f>CONVERT(INDEX(Htg_StPt_Sch_EZ!$C$4:$I$27,MATCH(Schedules_8760!$C4554,Htg_StPt_Sch_EZ!$B$4:$B$27,0),MATCH(Schedules_8760!$F4554,Htg_StPt_Sch_EZ!$C$3:$I$3,0)),"F","C")</f>
        <v>20.555555555555554</v>
      </c>
      <c r="I4554" s="34">
        <f>CONVERT(INDEX(Htg_StPt_Sch_EZ!$C$31:$I$54,MATCH(Schedules_8760!$C4554,Htg_StPt_Sch_EZ!$B$31:$B$54,0),MATCH(Schedules_8760!$F4554,Htg_StPt_Sch_EZ!$C$30:$I$30,0)),"F","C")</f>
        <v>17.777777777777779</v>
      </c>
      <c r="J4554" s="34">
        <f>CONVERT(INDEX(Clg_StPt_Sch_EZ!$C$4:$I$27,MATCH(Schedules_8760!$C4554,Clg_StPt_Sch_EZ!$B$4:$B$27,0),MATCH(Schedules_8760!$F4554,Clg_StPt_Sch_EZ!$C$3:$I$3,0)),"F","C")</f>
        <v>25.555555555555554</v>
      </c>
      <c r="K4554" s="34">
        <f>CONVERT(INDEX(Clg_StPt_Sch_EZ!$C$31:$I$54,MATCH(Schedules_8760!$C4554,Clg_StPt_Sch_EZ!$B$31:$B$54,0),MATCH(Schedules_8760!$F4554,Clg_StPt_Sch_EZ!$C$30:$I$30,0)),"F","C")</f>
        <v>25</v>
      </c>
      <c r="L4554" s="34">
        <f>CONVERT(INDEX(DHW_StPt_Sch_EZ!$C$4:$I$27,MATCH(Schedules_8760!$C4554,DHW_StPt_Sch_EZ!$B$4:$B$27,0),MATCH(Schedules_8760!$F4554,DHW_StPt_Sch_EZ!$C$3:$I$3,0)),"F","C")</f>
        <v>53.333333333333329</v>
      </c>
      <c r="M4554" s="34">
        <f>CONVERT(INDEX(DHW_StPt_Sch_EZ!$C$31:$I$54,MATCH(Schedules_8760!$C4554,DHW_StPt_Sch_EZ!$B$31:$B$54,0),MATCH(Schedules_8760!$F4554,DHW_StPt_Sch_EZ!$C$30:$I$30,0)),"F","C")</f>
        <v>53.333333333333329</v>
      </c>
      <c r="N4554" s="12"/>
      <c r="O4554" s="12"/>
      <c r="P4554" s="12"/>
    </row>
    <row r="4555" spans="1:16" x14ac:dyDescent="0.25">
      <c r="A4555" s="35">
        <v>4554</v>
      </c>
      <c r="B4555" s="89">
        <v>190.70833333333329</v>
      </c>
      <c r="C4555" s="35">
        <f t="shared" si="355"/>
        <v>18</v>
      </c>
      <c r="D4555" s="35">
        <f t="shared" si="358"/>
        <v>190</v>
      </c>
      <c r="E4555" s="35">
        <f t="shared" si="359"/>
        <v>1</v>
      </c>
      <c r="F4555" s="35" t="str">
        <f t="shared" si="356"/>
        <v>Sunday</v>
      </c>
      <c r="G4555" s="35">
        <f t="shared" si="357"/>
        <v>7</v>
      </c>
      <c r="H4555" s="34">
        <f>CONVERT(INDEX(Htg_StPt_Sch_EZ!$C$4:$I$27,MATCH(Schedules_8760!$C4555,Htg_StPt_Sch_EZ!$B$4:$B$27,0),MATCH(Schedules_8760!$F4555,Htg_StPt_Sch_EZ!$C$3:$I$3,0)),"F","C")</f>
        <v>20.555555555555554</v>
      </c>
      <c r="I4555" s="34">
        <f>CONVERT(INDEX(Htg_StPt_Sch_EZ!$C$31:$I$54,MATCH(Schedules_8760!$C4555,Htg_StPt_Sch_EZ!$B$31:$B$54,0),MATCH(Schedules_8760!$F4555,Htg_StPt_Sch_EZ!$C$30:$I$30,0)),"F","C")</f>
        <v>17.777777777777779</v>
      </c>
      <c r="J4555" s="34">
        <f>CONVERT(INDEX(Clg_StPt_Sch_EZ!$C$4:$I$27,MATCH(Schedules_8760!$C4555,Clg_StPt_Sch_EZ!$B$4:$B$27,0),MATCH(Schedules_8760!$F4555,Clg_StPt_Sch_EZ!$C$3:$I$3,0)),"F","C")</f>
        <v>25.555555555555554</v>
      </c>
      <c r="K4555" s="34">
        <f>CONVERT(INDEX(Clg_StPt_Sch_EZ!$C$31:$I$54,MATCH(Schedules_8760!$C4555,Clg_StPt_Sch_EZ!$B$31:$B$54,0),MATCH(Schedules_8760!$F4555,Clg_StPt_Sch_EZ!$C$30:$I$30,0)),"F","C")</f>
        <v>28.333333333333332</v>
      </c>
      <c r="L4555" s="34">
        <f>CONVERT(INDEX(DHW_StPt_Sch_EZ!$C$4:$I$27,MATCH(Schedules_8760!$C4555,DHW_StPt_Sch_EZ!$B$4:$B$27,0),MATCH(Schedules_8760!$F4555,DHW_StPt_Sch_EZ!$C$3:$I$3,0)),"F","C")</f>
        <v>53.333333333333329</v>
      </c>
      <c r="M4555" s="34">
        <f>CONVERT(INDEX(DHW_StPt_Sch_EZ!$C$31:$I$54,MATCH(Schedules_8760!$C4555,DHW_StPt_Sch_EZ!$B$31:$B$54,0),MATCH(Schedules_8760!$F4555,DHW_StPt_Sch_EZ!$C$30:$I$30,0)),"F","C")</f>
        <v>53.333333333333329</v>
      </c>
      <c r="N4555" s="12"/>
      <c r="O4555" s="12"/>
      <c r="P4555" s="12"/>
    </row>
    <row r="4556" spans="1:16" x14ac:dyDescent="0.25">
      <c r="A4556" s="35">
        <v>4555</v>
      </c>
      <c r="B4556" s="89">
        <v>190.75</v>
      </c>
      <c r="C4556" s="35">
        <f t="shared" si="355"/>
        <v>19</v>
      </c>
      <c r="D4556" s="35">
        <f t="shared" si="358"/>
        <v>190</v>
      </c>
      <c r="E4556" s="35">
        <f t="shared" si="359"/>
        <v>1</v>
      </c>
      <c r="F4556" s="35" t="str">
        <f t="shared" si="356"/>
        <v>Sunday</v>
      </c>
      <c r="G4556" s="35">
        <f t="shared" si="357"/>
        <v>7</v>
      </c>
      <c r="H4556" s="34">
        <f>CONVERT(INDEX(Htg_StPt_Sch_EZ!$C$4:$I$27,MATCH(Schedules_8760!$C4556,Htg_StPt_Sch_EZ!$B$4:$B$27,0),MATCH(Schedules_8760!$F4556,Htg_StPt_Sch_EZ!$C$3:$I$3,0)),"F","C")</f>
        <v>20.555555555555554</v>
      </c>
      <c r="I4556" s="34">
        <f>CONVERT(INDEX(Htg_StPt_Sch_EZ!$C$31:$I$54,MATCH(Schedules_8760!$C4556,Htg_StPt_Sch_EZ!$B$31:$B$54,0),MATCH(Schedules_8760!$F4556,Htg_StPt_Sch_EZ!$C$30:$I$30,0)),"F","C")</f>
        <v>18.333333333333332</v>
      </c>
      <c r="J4556" s="34">
        <f>CONVERT(INDEX(Clg_StPt_Sch_EZ!$C$4:$I$27,MATCH(Schedules_8760!$C4556,Clg_StPt_Sch_EZ!$B$4:$B$27,0),MATCH(Schedules_8760!$F4556,Clg_StPt_Sch_EZ!$C$3:$I$3,0)),"F","C")</f>
        <v>25.555555555555554</v>
      </c>
      <c r="K4556" s="34">
        <f>CONVERT(INDEX(Clg_StPt_Sch_EZ!$C$31:$I$54,MATCH(Schedules_8760!$C4556,Clg_StPt_Sch_EZ!$B$31:$B$54,0),MATCH(Schedules_8760!$F4556,Clg_StPt_Sch_EZ!$C$30:$I$30,0)),"F","C")</f>
        <v>28.333333333333332</v>
      </c>
      <c r="L4556" s="34">
        <f>CONVERT(INDEX(DHW_StPt_Sch_EZ!$C$4:$I$27,MATCH(Schedules_8760!$C4556,DHW_StPt_Sch_EZ!$B$4:$B$27,0),MATCH(Schedules_8760!$F4556,DHW_StPt_Sch_EZ!$C$3:$I$3,0)),"F","C")</f>
        <v>53.333333333333329</v>
      </c>
      <c r="M4556" s="34">
        <f>CONVERT(INDEX(DHW_StPt_Sch_EZ!$C$31:$I$54,MATCH(Schedules_8760!$C4556,DHW_StPt_Sch_EZ!$B$31:$B$54,0),MATCH(Schedules_8760!$F4556,DHW_StPt_Sch_EZ!$C$30:$I$30,0)),"F","C")</f>
        <v>53.333333333333329</v>
      </c>
      <c r="N4556" s="12"/>
      <c r="O4556" s="12"/>
      <c r="P4556" s="12"/>
    </row>
    <row r="4557" spans="1:16" x14ac:dyDescent="0.25">
      <c r="A4557" s="35">
        <v>4556</v>
      </c>
      <c r="B4557" s="89">
        <v>190.79166666666671</v>
      </c>
      <c r="C4557" s="35">
        <f t="shared" si="355"/>
        <v>20</v>
      </c>
      <c r="D4557" s="35">
        <f t="shared" si="358"/>
        <v>190</v>
      </c>
      <c r="E4557" s="35">
        <f t="shared" si="359"/>
        <v>1</v>
      </c>
      <c r="F4557" s="35" t="str">
        <f t="shared" si="356"/>
        <v>Sunday</v>
      </c>
      <c r="G4557" s="35">
        <f t="shared" si="357"/>
        <v>7</v>
      </c>
      <c r="H4557" s="34">
        <f>CONVERT(INDEX(Htg_StPt_Sch_EZ!$C$4:$I$27,MATCH(Schedules_8760!$C4557,Htg_StPt_Sch_EZ!$B$4:$B$27,0),MATCH(Schedules_8760!$F4557,Htg_StPt_Sch_EZ!$C$3:$I$3,0)),"F","C")</f>
        <v>20.555555555555554</v>
      </c>
      <c r="I4557" s="34">
        <f>CONVERT(INDEX(Htg_StPt_Sch_EZ!$C$31:$I$54,MATCH(Schedules_8760!$C4557,Htg_StPt_Sch_EZ!$B$31:$B$54,0),MATCH(Schedules_8760!$F4557,Htg_StPt_Sch_EZ!$C$30:$I$30,0)),"F","C")</f>
        <v>18.888888888888889</v>
      </c>
      <c r="J4557" s="34">
        <f>CONVERT(INDEX(Clg_StPt_Sch_EZ!$C$4:$I$27,MATCH(Schedules_8760!$C4557,Clg_StPt_Sch_EZ!$B$4:$B$27,0),MATCH(Schedules_8760!$F4557,Clg_StPt_Sch_EZ!$C$3:$I$3,0)),"F","C")</f>
        <v>25.555555555555554</v>
      </c>
      <c r="K4557" s="34">
        <f>CONVERT(INDEX(Clg_StPt_Sch_EZ!$C$31:$I$54,MATCH(Schedules_8760!$C4557,Clg_StPt_Sch_EZ!$B$31:$B$54,0),MATCH(Schedules_8760!$F4557,Clg_StPt_Sch_EZ!$C$30:$I$30,0)),"F","C")</f>
        <v>28.333333333333332</v>
      </c>
      <c r="L4557" s="34">
        <f>CONVERT(INDEX(DHW_StPt_Sch_EZ!$C$4:$I$27,MATCH(Schedules_8760!$C4557,DHW_StPt_Sch_EZ!$B$4:$B$27,0),MATCH(Schedules_8760!$F4557,DHW_StPt_Sch_EZ!$C$3:$I$3,0)),"F","C")</f>
        <v>53.333333333333329</v>
      </c>
      <c r="M4557" s="34">
        <f>CONVERT(INDEX(DHW_StPt_Sch_EZ!$C$31:$I$54,MATCH(Schedules_8760!$C4557,DHW_StPt_Sch_EZ!$B$31:$B$54,0),MATCH(Schedules_8760!$F4557,DHW_StPt_Sch_EZ!$C$30:$I$30,0)),"F","C")</f>
        <v>53.333333333333329</v>
      </c>
      <c r="N4557" s="12"/>
      <c r="O4557" s="12"/>
      <c r="P4557" s="12"/>
    </row>
    <row r="4558" spans="1:16" x14ac:dyDescent="0.25">
      <c r="A4558" s="35">
        <v>4557</v>
      </c>
      <c r="B4558" s="89">
        <v>190.83333333333329</v>
      </c>
      <c r="C4558" s="35">
        <f t="shared" si="355"/>
        <v>21</v>
      </c>
      <c r="D4558" s="35">
        <f t="shared" si="358"/>
        <v>190</v>
      </c>
      <c r="E4558" s="35">
        <f t="shared" si="359"/>
        <v>1</v>
      </c>
      <c r="F4558" s="35" t="str">
        <f t="shared" si="356"/>
        <v>Sunday</v>
      </c>
      <c r="G4558" s="35">
        <f t="shared" si="357"/>
        <v>7</v>
      </c>
      <c r="H4558" s="34">
        <f>CONVERT(INDEX(Htg_StPt_Sch_EZ!$C$4:$I$27,MATCH(Schedules_8760!$C4558,Htg_StPt_Sch_EZ!$B$4:$B$27,0),MATCH(Schedules_8760!$F4558,Htg_StPt_Sch_EZ!$C$3:$I$3,0)),"F","C")</f>
        <v>20.555555555555554</v>
      </c>
      <c r="I4558" s="34">
        <f>CONVERT(INDEX(Htg_StPt_Sch_EZ!$C$31:$I$54,MATCH(Schedules_8760!$C4558,Htg_StPt_Sch_EZ!$B$31:$B$54,0),MATCH(Schedules_8760!$F4558,Htg_StPt_Sch_EZ!$C$30:$I$30,0)),"F","C")</f>
        <v>19.444444444444443</v>
      </c>
      <c r="J4558" s="34">
        <f>CONVERT(INDEX(Clg_StPt_Sch_EZ!$C$4:$I$27,MATCH(Schedules_8760!$C4558,Clg_StPt_Sch_EZ!$B$4:$B$27,0),MATCH(Schedules_8760!$F4558,Clg_StPt_Sch_EZ!$C$3:$I$3,0)),"F","C")</f>
        <v>25.555555555555554</v>
      </c>
      <c r="K4558" s="34">
        <f>CONVERT(INDEX(Clg_StPt_Sch_EZ!$C$31:$I$54,MATCH(Schedules_8760!$C4558,Clg_StPt_Sch_EZ!$B$31:$B$54,0),MATCH(Schedules_8760!$F4558,Clg_StPt_Sch_EZ!$C$30:$I$30,0)),"F","C")</f>
        <v>28.333333333333332</v>
      </c>
      <c r="L4558" s="34">
        <f>CONVERT(INDEX(DHW_StPt_Sch_EZ!$C$4:$I$27,MATCH(Schedules_8760!$C4558,DHW_StPt_Sch_EZ!$B$4:$B$27,0),MATCH(Schedules_8760!$F4558,DHW_StPt_Sch_EZ!$C$3:$I$3,0)),"F","C")</f>
        <v>53.333333333333329</v>
      </c>
      <c r="M4558" s="34">
        <f>CONVERT(INDEX(DHW_StPt_Sch_EZ!$C$31:$I$54,MATCH(Schedules_8760!$C4558,DHW_StPt_Sch_EZ!$B$31:$B$54,0),MATCH(Schedules_8760!$F4558,DHW_StPt_Sch_EZ!$C$30:$I$30,0)),"F","C")</f>
        <v>53.333333333333329</v>
      </c>
      <c r="N4558" s="12"/>
      <c r="O4558" s="12"/>
      <c r="P4558" s="12"/>
    </row>
    <row r="4559" spans="1:16" x14ac:dyDescent="0.25">
      <c r="A4559" s="35">
        <v>4558</v>
      </c>
      <c r="B4559" s="89">
        <v>190.875</v>
      </c>
      <c r="C4559" s="35">
        <f t="shared" si="355"/>
        <v>22</v>
      </c>
      <c r="D4559" s="35">
        <f t="shared" si="358"/>
        <v>190</v>
      </c>
      <c r="E4559" s="35">
        <f t="shared" si="359"/>
        <v>1</v>
      </c>
      <c r="F4559" s="35" t="str">
        <f t="shared" si="356"/>
        <v>Sunday</v>
      </c>
      <c r="G4559" s="35">
        <f t="shared" si="357"/>
        <v>7</v>
      </c>
      <c r="H4559" s="34">
        <f>CONVERT(INDEX(Htg_StPt_Sch_EZ!$C$4:$I$27,MATCH(Schedules_8760!$C4559,Htg_StPt_Sch_EZ!$B$4:$B$27,0),MATCH(Schedules_8760!$F4559,Htg_StPt_Sch_EZ!$C$3:$I$3,0)),"F","C")</f>
        <v>20.555555555555554</v>
      </c>
      <c r="I4559" s="34">
        <f>CONVERT(INDEX(Htg_StPt_Sch_EZ!$C$31:$I$54,MATCH(Schedules_8760!$C4559,Htg_StPt_Sch_EZ!$B$31:$B$54,0),MATCH(Schedules_8760!$F4559,Htg_StPt_Sch_EZ!$C$30:$I$30,0)),"F","C")</f>
        <v>19.444444444444443</v>
      </c>
      <c r="J4559" s="34">
        <f>CONVERT(INDEX(Clg_StPt_Sch_EZ!$C$4:$I$27,MATCH(Schedules_8760!$C4559,Clg_StPt_Sch_EZ!$B$4:$B$27,0),MATCH(Schedules_8760!$F4559,Clg_StPt_Sch_EZ!$C$3:$I$3,0)),"F","C")</f>
        <v>25.555555555555554</v>
      </c>
      <c r="K4559" s="34">
        <f>CONVERT(INDEX(Clg_StPt_Sch_EZ!$C$31:$I$54,MATCH(Schedules_8760!$C4559,Clg_StPt_Sch_EZ!$B$31:$B$54,0),MATCH(Schedules_8760!$F4559,Clg_StPt_Sch_EZ!$C$30:$I$30,0)),"F","C")</f>
        <v>28.333333333333332</v>
      </c>
      <c r="L4559" s="34">
        <f>CONVERT(INDEX(DHW_StPt_Sch_EZ!$C$4:$I$27,MATCH(Schedules_8760!$C4559,DHW_StPt_Sch_EZ!$B$4:$B$27,0),MATCH(Schedules_8760!$F4559,DHW_StPt_Sch_EZ!$C$3:$I$3,0)),"F","C")</f>
        <v>53.333333333333329</v>
      </c>
      <c r="M4559" s="34">
        <f>CONVERT(INDEX(DHW_StPt_Sch_EZ!$C$31:$I$54,MATCH(Schedules_8760!$C4559,DHW_StPt_Sch_EZ!$B$31:$B$54,0),MATCH(Schedules_8760!$F4559,DHW_StPt_Sch_EZ!$C$30:$I$30,0)),"F","C")</f>
        <v>53.333333333333329</v>
      </c>
      <c r="N4559" s="12"/>
      <c r="O4559" s="12"/>
      <c r="P4559" s="12"/>
    </row>
    <row r="4560" spans="1:16" x14ac:dyDescent="0.25">
      <c r="A4560" s="35">
        <v>4559</v>
      </c>
      <c r="B4560" s="89">
        <v>190.91666666666671</v>
      </c>
      <c r="C4560" s="35">
        <f t="shared" si="355"/>
        <v>23</v>
      </c>
      <c r="D4560" s="35">
        <f t="shared" si="358"/>
        <v>190</v>
      </c>
      <c r="E4560" s="35">
        <f t="shared" si="359"/>
        <v>1</v>
      </c>
      <c r="F4560" s="35" t="str">
        <f t="shared" si="356"/>
        <v>Sunday</v>
      </c>
      <c r="G4560" s="35">
        <f t="shared" si="357"/>
        <v>7</v>
      </c>
      <c r="H4560" s="34">
        <f>CONVERT(INDEX(Htg_StPt_Sch_EZ!$C$4:$I$27,MATCH(Schedules_8760!$C4560,Htg_StPt_Sch_EZ!$B$4:$B$27,0),MATCH(Schedules_8760!$F4560,Htg_StPt_Sch_EZ!$C$3:$I$3,0)),"F","C")</f>
        <v>20.555555555555554</v>
      </c>
      <c r="I4560" s="34">
        <f>CONVERT(INDEX(Htg_StPt_Sch_EZ!$C$31:$I$54,MATCH(Schedules_8760!$C4560,Htg_StPt_Sch_EZ!$B$31:$B$54,0),MATCH(Schedules_8760!$F4560,Htg_StPt_Sch_EZ!$C$30:$I$30,0)),"F","C")</f>
        <v>19.444444444444443</v>
      </c>
      <c r="J4560" s="34">
        <f>CONVERT(INDEX(Clg_StPt_Sch_EZ!$C$4:$I$27,MATCH(Schedules_8760!$C4560,Clg_StPt_Sch_EZ!$B$4:$B$27,0),MATCH(Schedules_8760!$F4560,Clg_StPt_Sch_EZ!$C$3:$I$3,0)),"F","C")</f>
        <v>25.555555555555554</v>
      </c>
      <c r="K4560" s="34">
        <f>CONVERT(INDEX(Clg_StPt_Sch_EZ!$C$31:$I$54,MATCH(Schedules_8760!$C4560,Clg_StPt_Sch_EZ!$B$31:$B$54,0),MATCH(Schedules_8760!$F4560,Clg_StPt_Sch_EZ!$C$30:$I$30,0)),"F","C")</f>
        <v>28.333333333333332</v>
      </c>
      <c r="L4560" s="34">
        <f>CONVERT(INDEX(DHW_StPt_Sch_EZ!$C$4:$I$27,MATCH(Schedules_8760!$C4560,DHW_StPt_Sch_EZ!$B$4:$B$27,0),MATCH(Schedules_8760!$F4560,DHW_StPt_Sch_EZ!$C$3:$I$3,0)),"F","C")</f>
        <v>53.333333333333329</v>
      </c>
      <c r="M4560" s="34">
        <f>CONVERT(INDEX(DHW_StPt_Sch_EZ!$C$31:$I$54,MATCH(Schedules_8760!$C4560,DHW_StPt_Sch_EZ!$B$31:$B$54,0),MATCH(Schedules_8760!$F4560,DHW_StPt_Sch_EZ!$C$30:$I$30,0)),"F","C")</f>
        <v>53.333333333333329</v>
      </c>
      <c r="N4560" s="12"/>
      <c r="O4560" s="12"/>
      <c r="P4560" s="12"/>
    </row>
    <row r="4561" spans="1:16" x14ac:dyDescent="0.25">
      <c r="A4561" s="35">
        <v>4560</v>
      </c>
      <c r="B4561" s="89">
        <v>190.95833333333329</v>
      </c>
      <c r="C4561" s="35">
        <f t="shared" si="355"/>
        <v>24</v>
      </c>
      <c r="D4561" s="35">
        <f t="shared" si="358"/>
        <v>190</v>
      </c>
      <c r="E4561" s="35">
        <f t="shared" si="359"/>
        <v>1</v>
      </c>
      <c r="F4561" s="35" t="str">
        <f t="shared" si="356"/>
        <v>Sunday</v>
      </c>
      <c r="G4561" s="35">
        <f t="shared" si="357"/>
        <v>7</v>
      </c>
      <c r="H4561" s="34">
        <f>CONVERT(INDEX(Htg_StPt_Sch_EZ!$C$4:$I$27,MATCH(Schedules_8760!$C4561,Htg_StPt_Sch_EZ!$B$4:$B$27,0),MATCH(Schedules_8760!$F4561,Htg_StPt_Sch_EZ!$C$3:$I$3,0)),"F","C")</f>
        <v>20.555555555555554</v>
      </c>
      <c r="I4561" s="34">
        <f>CONVERT(INDEX(Htg_StPt_Sch_EZ!$C$31:$I$54,MATCH(Schedules_8760!$C4561,Htg_StPt_Sch_EZ!$B$31:$B$54,0),MATCH(Schedules_8760!$F4561,Htg_StPt_Sch_EZ!$C$30:$I$30,0)),"F","C")</f>
        <v>19.444444444444443</v>
      </c>
      <c r="J4561" s="34">
        <f>CONVERT(INDEX(Clg_StPt_Sch_EZ!$C$4:$I$27,MATCH(Schedules_8760!$C4561,Clg_StPt_Sch_EZ!$B$4:$B$27,0),MATCH(Schedules_8760!$F4561,Clg_StPt_Sch_EZ!$C$3:$I$3,0)),"F","C")</f>
        <v>25.555555555555554</v>
      </c>
      <c r="K4561" s="34">
        <f>CONVERT(INDEX(Clg_StPt_Sch_EZ!$C$31:$I$54,MATCH(Schedules_8760!$C4561,Clg_StPt_Sch_EZ!$B$31:$B$54,0),MATCH(Schedules_8760!$F4561,Clg_StPt_Sch_EZ!$C$30:$I$30,0)),"F","C")</f>
        <v>28.333333333333332</v>
      </c>
      <c r="L4561" s="34">
        <f>CONVERT(INDEX(DHW_StPt_Sch_EZ!$C$4:$I$27,MATCH(Schedules_8760!$C4561,DHW_StPt_Sch_EZ!$B$4:$B$27,0),MATCH(Schedules_8760!$F4561,DHW_StPt_Sch_EZ!$C$3:$I$3,0)),"F","C")</f>
        <v>53.333333333333329</v>
      </c>
      <c r="M4561" s="34">
        <f>CONVERT(INDEX(DHW_StPt_Sch_EZ!$C$31:$I$54,MATCH(Schedules_8760!$C4561,DHW_StPt_Sch_EZ!$B$31:$B$54,0),MATCH(Schedules_8760!$F4561,DHW_StPt_Sch_EZ!$C$30:$I$30,0)),"F","C")</f>
        <v>53.333333333333329</v>
      </c>
      <c r="N4561" s="12"/>
      <c r="O4561" s="12"/>
      <c r="P4561" s="12"/>
    </row>
    <row r="4562" spans="1:16" x14ac:dyDescent="0.25">
      <c r="A4562" s="35">
        <v>4561</v>
      </c>
      <c r="B4562" s="89">
        <v>191</v>
      </c>
      <c r="C4562" s="35">
        <f t="shared" si="355"/>
        <v>1</v>
      </c>
      <c r="D4562" s="35">
        <f t="shared" si="358"/>
        <v>191</v>
      </c>
      <c r="E4562" s="35">
        <f t="shared" si="359"/>
        <v>2</v>
      </c>
      <c r="F4562" s="35" t="str">
        <f t="shared" si="356"/>
        <v>Monday</v>
      </c>
      <c r="G4562" s="35">
        <f t="shared" si="357"/>
        <v>7</v>
      </c>
      <c r="H4562" s="34">
        <f>CONVERT(INDEX(Htg_StPt_Sch_EZ!$C$4:$I$27,MATCH(Schedules_8760!$C4562,Htg_StPt_Sch_EZ!$B$4:$B$27,0),MATCH(Schedules_8760!$F4562,Htg_StPt_Sch_EZ!$C$3:$I$3,0)),"F","C")</f>
        <v>20.555555555555554</v>
      </c>
      <c r="I4562" s="34">
        <f>CONVERT(INDEX(Htg_StPt_Sch_EZ!$C$31:$I$54,MATCH(Schedules_8760!$C4562,Htg_StPt_Sch_EZ!$B$31:$B$54,0),MATCH(Schedules_8760!$F4562,Htg_StPt_Sch_EZ!$C$30:$I$30,0)),"F","C")</f>
        <v>19.444444444444443</v>
      </c>
      <c r="J4562" s="34">
        <f>CONVERT(INDEX(Clg_StPt_Sch_EZ!$C$4:$I$27,MATCH(Schedules_8760!$C4562,Clg_StPt_Sch_EZ!$B$4:$B$27,0),MATCH(Schedules_8760!$F4562,Clg_StPt_Sch_EZ!$C$3:$I$3,0)),"F","C")</f>
        <v>25.555555555555554</v>
      </c>
      <c r="K4562" s="34">
        <f>CONVERT(INDEX(Clg_StPt_Sch_EZ!$C$31:$I$54,MATCH(Schedules_8760!$C4562,Clg_StPt_Sch_EZ!$B$31:$B$54,0),MATCH(Schedules_8760!$F4562,Clg_StPt_Sch_EZ!$C$30:$I$30,0)),"F","C")</f>
        <v>28.333333333333332</v>
      </c>
      <c r="L4562" s="34">
        <f>CONVERT(INDEX(DHW_StPt_Sch_EZ!$C$4:$I$27,MATCH(Schedules_8760!$C4562,DHW_StPt_Sch_EZ!$B$4:$B$27,0),MATCH(Schedules_8760!$F4562,DHW_StPt_Sch_EZ!$C$3:$I$3,0)),"F","C")</f>
        <v>53.333333333333329</v>
      </c>
      <c r="M4562" s="34">
        <f>CONVERT(INDEX(DHW_StPt_Sch_EZ!$C$31:$I$54,MATCH(Schedules_8760!$C4562,DHW_StPt_Sch_EZ!$B$31:$B$54,0),MATCH(Schedules_8760!$F4562,DHW_StPt_Sch_EZ!$C$30:$I$30,0)),"F","C")</f>
        <v>53.333333333333329</v>
      </c>
      <c r="N4562" s="12"/>
      <c r="O4562" s="12"/>
      <c r="P4562" s="12"/>
    </row>
    <row r="4563" spans="1:16" x14ac:dyDescent="0.25">
      <c r="A4563" s="35">
        <v>4562</v>
      </c>
      <c r="B4563" s="89">
        <v>191.04166666666671</v>
      </c>
      <c r="C4563" s="35">
        <f t="shared" si="355"/>
        <v>2</v>
      </c>
      <c r="D4563" s="35">
        <f t="shared" si="358"/>
        <v>191</v>
      </c>
      <c r="E4563" s="35">
        <f t="shared" si="359"/>
        <v>2</v>
      </c>
      <c r="F4563" s="35" t="str">
        <f t="shared" si="356"/>
        <v>Monday</v>
      </c>
      <c r="G4563" s="35">
        <f t="shared" si="357"/>
        <v>7</v>
      </c>
      <c r="H4563" s="34">
        <f>CONVERT(INDEX(Htg_StPt_Sch_EZ!$C$4:$I$27,MATCH(Schedules_8760!$C4563,Htg_StPt_Sch_EZ!$B$4:$B$27,0),MATCH(Schedules_8760!$F4563,Htg_StPt_Sch_EZ!$C$3:$I$3,0)),"F","C")</f>
        <v>20.555555555555554</v>
      </c>
      <c r="I4563" s="34">
        <f>CONVERT(INDEX(Htg_StPt_Sch_EZ!$C$31:$I$54,MATCH(Schedules_8760!$C4563,Htg_StPt_Sch_EZ!$B$31:$B$54,0),MATCH(Schedules_8760!$F4563,Htg_StPt_Sch_EZ!$C$30:$I$30,0)),"F","C")</f>
        <v>19.444444444444443</v>
      </c>
      <c r="J4563" s="34">
        <f>CONVERT(INDEX(Clg_StPt_Sch_EZ!$C$4:$I$27,MATCH(Schedules_8760!$C4563,Clg_StPt_Sch_EZ!$B$4:$B$27,0),MATCH(Schedules_8760!$F4563,Clg_StPt_Sch_EZ!$C$3:$I$3,0)),"F","C")</f>
        <v>25.555555555555554</v>
      </c>
      <c r="K4563" s="34">
        <f>CONVERT(INDEX(Clg_StPt_Sch_EZ!$C$31:$I$54,MATCH(Schedules_8760!$C4563,Clg_StPt_Sch_EZ!$B$31:$B$54,0),MATCH(Schedules_8760!$F4563,Clg_StPt_Sch_EZ!$C$30:$I$30,0)),"F","C")</f>
        <v>28.333333333333332</v>
      </c>
      <c r="L4563" s="34">
        <f>CONVERT(INDEX(DHW_StPt_Sch_EZ!$C$4:$I$27,MATCH(Schedules_8760!$C4563,DHW_StPt_Sch_EZ!$B$4:$B$27,0),MATCH(Schedules_8760!$F4563,DHW_StPt_Sch_EZ!$C$3:$I$3,0)),"F","C")</f>
        <v>53.333333333333329</v>
      </c>
      <c r="M4563" s="34">
        <f>CONVERT(INDEX(DHW_StPt_Sch_EZ!$C$31:$I$54,MATCH(Schedules_8760!$C4563,DHW_StPt_Sch_EZ!$B$31:$B$54,0),MATCH(Schedules_8760!$F4563,DHW_StPt_Sch_EZ!$C$30:$I$30,0)),"F","C")</f>
        <v>53.333333333333329</v>
      </c>
      <c r="N4563" s="12"/>
      <c r="O4563" s="12"/>
      <c r="P4563" s="12"/>
    </row>
    <row r="4564" spans="1:16" x14ac:dyDescent="0.25">
      <c r="A4564" s="35">
        <v>4563</v>
      </c>
      <c r="B4564" s="89">
        <v>191.08333333333329</v>
      </c>
      <c r="C4564" s="35">
        <f t="shared" si="355"/>
        <v>3</v>
      </c>
      <c r="D4564" s="35">
        <f t="shared" si="358"/>
        <v>191</v>
      </c>
      <c r="E4564" s="35">
        <f t="shared" si="359"/>
        <v>2</v>
      </c>
      <c r="F4564" s="35" t="str">
        <f t="shared" si="356"/>
        <v>Monday</v>
      </c>
      <c r="G4564" s="35">
        <f t="shared" si="357"/>
        <v>7</v>
      </c>
      <c r="H4564" s="34">
        <f>CONVERT(INDEX(Htg_StPt_Sch_EZ!$C$4:$I$27,MATCH(Schedules_8760!$C4564,Htg_StPt_Sch_EZ!$B$4:$B$27,0),MATCH(Schedules_8760!$F4564,Htg_StPt_Sch_EZ!$C$3:$I$3,0)),"F","C")</f>
        <v>20.555555555555554</v>
      </c>
      <c r="I4564" s="34">
        <f>CONVERT(INDEX(Htg_StPt_Sch_EZ!$C$31:$I$54,MATCH(Schedules_8760!$C4564,Htg_StPt_Sch_EZ!$B$31:$B$54,0),MATCH(Schedules_8760!$F4564,Htg_StPt_Sch_EZ!$C$30:$I$30,0)),"F","C")</f>
        <v>19.444444444444443</v>
      </c>
      <c r="J4564" s="34">
        <f>CONVERT(INDEX(Clg_StPt_Sch_EZ!$C$4:$I$27,MATCH(Schedules_8760!$C4564,Clg_StPt_Sch_EZ!$B$4:$B$27,0),MATCH(Schedules_8760!$F4564,Clg_StPt_Sch_EZ!$C$3:$I$3,0)),"F","C")</f>
        <v>25.555555555555554</v>
      </c>
      <c r="K4564" s="34">
        <f>CONVERT(INDEX(Clg_StPt_Sch_EZ!$C$31:$I$54,MATCH(Schedules_8760!$C4564,Clg_StPt_Sch_EZ!$B$31:$B$54,0),MATCH(Schedules_8760!$F4564,Clg_StPt_Sch_EZ!$C$30:$I$30,0)),"F","C")</f>
        <v>28.333333333333332</v>
      </c>
      <c r="L4564" s="34">
        <f>CONVERT(INDEX(DHW_StPt_Sch_EZ!$C$4:$I$27,MATCH(Schedules_8760!$C4564,DHW_StPt_Sch_EZ!$B$4:$B$27,0),MATCH(Schedules_8760!$F4564,DHW_StPt_Sch_EZ!$C$3:$I$3,0)),"F","C")</f>
        <v>53.333333333333329</v>
      </c>
      <c r="M4564" s="34">
        <f>CONVERT(INDEX(DHW_StPt_Sch_EZ!$C$31:$I$54,MATCH(Schedules_8760!$C4564,DHW_StPt_Sch_EZ!$B$31:$B$54,0),MATCH(Schedules_8760!$F4564,DHW_StPt_Sch_EZ!$C$30:$I$30,0)),"F","C")</f>
        <v>53.333333333333329</v>
      </c>
      <c r="N4564" s="12"/>
      <c r="O4564" s="12"/>
      <c r="P4564" s="12"/>
    </row>
    <row r="4565" spans="1:16" x14ac:dyDescent="0.25">
      <c r="A4565" s="35">
        <v>4564</v>
      </c>
      <c r="B4565" s="89">
        <v>191.125</v>
      </c>
      <c r="C4565" s="35">
        <f t="shared" si="355"/>
        <v>4</v>
      </c>
      <c r="D4565" s="35">
        <f t="shared" si="358"/>
        <v>191</v>
      </c>
      <c r="E4565" s="35">
        <f t="shared" si="359"/>
        <v>2</v>
      </c>
      <c r="F4565" s="35" t="str">
        <f t="shared" si="356"/>
        <v>Monday</v>
      </c>
      <c r="G4565" s="35">
        <f t="shared" si="357"/>
        <v>7</v>
      </c>
      <c r="H4565" s="34">
        <f>CONVERT(INDEX(Htg_StPt_Sch_EZ!$C$4:$I$27,MATCH(Schedules_8760!$C4565,Htg_StPt_Sch_EZ!$B$4:$B$27,0),MATCH(Schedules_8760!$F4565,Htg_StPt_Sch_EZ!$C$3:$I$3,0)),"F","C")</f>
        <v>20.555555555555554</v>
      </c>
      <c r="I4565" s="34">
        <f>CONVERT(INDEX(Htg_StPt_Sch_EZ!$C$31:$I$54,MATCH(Schedules_8760!$C4565,Htg_StPt_Sch_EZ!$B$31:$B$54,0),MATCH(Schedules_8760!$F4565,Htg_StPt_Sch_EZ!$C$30:$I$30,0)),"F","C")</f>
        <v>19.444444444444443</v>
      </c>
      <c r="J4565" s="34">
        <f>CONVERT(INDEX(Clg_StPt_Sch_EZ!$C$4:$I$27,MATCH(Schedules_8760!$C4565,Clg_StPt_Sch_EZ!$B$4:$B$27,0),MATCH(Schedules_8760!$F4565,Clg_StPt_Sch_EZ!$C$3:$I$3,0)),"F","C")</f>
        <v>25.555555555555554</v>
      </c>
      <c r="K4565" s="34">
        <f>CONVERT(INDEX(Clg_StPt_Sch_EZ!$C$31:$I$54,MATCH(Schedules_8760!$C4565,Clg_StPt_Sch_EZ!$B$31:$B$54,0),MATCH(Schedules_8760!$F4565,Clg_StPt_Sch_EZ!$C$30:$I$30,0)),"F","C")</f>
        <v>28.333333333333332</v>
      </c>
      <c r="L4565" s="34">
        <f>CONVERT(INDEX(DHW_StPt_Sch_EZ!$C$4:$I$27,MATCH(Schedules_8760!$C4565,DHW_StPt_Sch_EZ!$B$4:$B$27,0),MATCH(Schedules_8760!$F4565,DHW_StPt_Sch_EZ!$C$3:$I$3,0)),"F","C")</f>
        <v>53.333333333333329</v>
      </c>
      <c r="M4565" s="34">
        <f>CONVERT(INDEX(DHW_StPt_Sch_EZ!$C$31:$I$54,MATCH(Schedules_8760!$C4565,DHW_StPt_Sch_EZ!$B$31:$B$54,0),MATCH(Schedules_8760!$F4565,DHW_StPt_Sch_EZ!$C$30:$I$30,0)),"F","C")</f>
        <v>53.333333333333329</v>
      </c>
      <c r="N4565" s="12"/>
      <c r="O4565" s="12"/>
      <c r="P4565" s="12"/>
    </row>
    <row r="4566" spans="1:16" x14ac:dyDescent="0.25">
      <c r="A4566" s="35">
        <v>4565</v>
      </c>
      <c r="B4566" s="89">
        <v>191.16666666666671</v>
      </c>
      <c r="C4566" s="35">
        <f t="shared" si="355"/>
        <v>5</v>
      </c>
      <c r="D4566" s="35">
        <f t="shared" si="358"/>
        <v>191</v>
      </c>
      <c r="E4566" s="35">
        <f t="shared" si="359"/>
        <v>2</v>
      </c>
      <c r="F4566" s="35" t="str">
        <f t="shared" si="356"/>
        <v>Monday</v>
      </c>
      <c r="G4566" s="35">
        <f t="shared" si="357"/>
        <v>7</v>
      </c>
      <c r="H4566" s="34">
        <f>CONVERT(INDEX(Htg_StPt_Sch_EZ!$C$4:$I$27,MATCH(Schedules_8760!$C4566,Htg_StPt_Sch_EZ!$B$4:$B$27,0),MATCH(Schedules_8760!$F4566,Htg_StPt_Sch_EZ!$C$3:$I$3,0)),"F","C")</f>
        <v>20.555555555555554</v>
      </c>
      <c r="I4566" s="34">
        <f>CONVERT(INDEX(Htg_StPt_Sch_EZ!$C$31:$I$54,MATCH(Schedules_8760!$C4566,Htg_StPt_Sch_EZ!$B$31:$B$54,0),MATCH(Schedules_8760!$F4566,Htg_StPt_Sch_EZ!$C$30:$I$30,0)),"F","C")</f>
        <v>19.444444444444443</v>
      </c>
      <c r="J4566" s="34">
        <f>CONVERT(INDEX(Clg_StPt_Sch_EZ!$C$4:$I$27,MATCH(Schedules_8760!$C4566,Clg_StPt_Sch_EZ!$B$4:$B$27,0),MATCH(Schedules_8760!$F4566,Clg_StPt_Sch_EZ!$C$3:$I$3,0)),"F","C")</f>
        <v>25.555555555555554</v>
      </c>
      <c r="K4566" s="34">
        <f>CONVERT(INDEX(Clg_StPt_Sch_EZ!$C$31:$I$54,MATCH(Schedules_8760!$C4566,Clg_StPt_Sch_EZ!$B$31:$B$54,0),MATCH(Schedules_8760!$F4566,Clg_StPt_Sch_EZ!$C$30:$I$30,0)),"F","C")</f>
        <v>28.333333333333332</v>
      </c>
      <c r="L4566" s="34">
        <f>CONVERT(INDEX(DHW_StPt_Sch_EZ!$C$4:$I$27,MATCH(Schedules_8760!$C4566,DHW_StPt_Sch_EZ!$B$4:$B$27,0),MATCH(Schedules_8760!$F4566,DHW_StPt_Sch_EZ!$C$3:$I$3,0)),"F","C")</f>
        <v>53.333333333333329</v>
      </c>
      <c r="M4566" s="34">
        <f>CONVERT(INDEX(DHW_StPt_Sch_EZ!$C$31:$I$54,MATCH(Schedules_8760!$C4566,DHW_StPt_Sch_EZ!$B$31:$B$54,0),MATCH(Schedules_8760!$F4566,DHW_StPt_Sch_EZ!$C$30:$I$30,0)),"F","C")</f>
        <v>53.333333333333329</v>
      </c>
      <c r="N4566" s="12"/>
      <c r="O4566" s="12"/>
      <c r="P4566" s="12"/>
    </row>
    <row r="4567" spans="1:16" x14ac:dyDescent="0.25">
      <c r="A4567" s="35">
        <v>4566</v>
      </c>
      <c r="B4567" s="89">
        <v>191.20833333333329</v>
      </c>
      <c r="C4567" s="35">
        <f t="shared" si="355"/>
        <v>6</v>
      </c>
      <c r="D4567" s="35">
        <f t="shared" si="358"/>
        <v>191</v>
      </c>
      <c r="E4567" s="35">
        <f t="shared" si="359"/>
        <v>2</v>
      </c>
      <c r="F4567" s="35" t="str">
        <f t="shared" si="356"/>
        <v>Monday</v>
      </c>
      <c r="G4567" s="35">
        <f t="shared" si="357"/>
        <v>7</v>
      </c>
      <c r="H4567" s="34">
        <f>CONVERT(INDEX(Htg_StPt_Sch_EZ!$C$4:$I$27,MATCH(Schedules_8760!$C4567,Htg_StPt_Sch_EZ!$B$4:$B$27,0),MATCH(Schedules_8760!$F4567,Htg_StPt_Sch_EZ!$C$3:$I$3,0)),"F","C")</f>
        <v>20.555555555555554</v>
      </c>
      <c r="I4567" s="34">
        <f>CONVERT(INDEX(Htg_StPt_Sch_EZ!$C$31:$I$54,MATCH(Schedules_8760!$C4567,Htg_StPt_Sch_EZ!$B$31:$B$54,0),MATCH(Schedules_8760!$F4567,Htg_StPt_Sch_EZ!$C$30:$I$30,0)),"F","C")</f>
        <v>19.444444444444443</v>
      </c>
      <c r="J4567" s="34">
        <f>CONVERT(INDEX(Clg_StPt_Sch_EZ!$C$4:$I$27,MATCH(Schedules_8760!$C4567,Clg_StPt_Sch_EZ!$B$4:$B$27,0),MATCH(Schedules_8760!$F4567,Clg_StPt_Sch_EZ!$C$3:$I$3,0)),"F","C")</f>
        <v>25.555555555555554</v>
      </c>
      <c r="K4567" s="34">
        <f>CONVERT(INDEX(Clg_StPt_Sch_EZ!$C$31:$I$54,MATCH(Schedules_8760!$C4567,Clg_StPt_Sch_EZ!$B$31:$B$54,0),MATCH(Schedules_8760!$F4567,Clg_StPt_Sch_EZ!$C$30:$I$30,0)),"F","C")</f>
        <v>28.333333333333332</v>
      </c>
      <c r="L4567" s="34">
        <f>CONVERT(INDEX(DHW_StPt_Sch_EZ!$C$4:$I$27,MATCH(Schedules_8760!$C4567,DHW_StPt_Sch_EZ!$B$4:$B$27,0),MATCH(Schedules_8760!$F4567,DHW_StPt_Sch_EZ!$C$3:$I$3,0)),"F","C")</f>
        <v>53.333333333333329</v>
      </c>
      <c r="M4567" s="34">
        <f>CONVERT(INDEX(DHW_StPt_Sch_EZ!$C$31:$I$54,MATCH(Schedules_8760!$C4567,DHW_StPt_Sch_EZ!$B$31:$B$54,0),MATCH(Schedules_8760!$F4567,DHW_StPt_Sch_EZ!$C$30:$I$30,0)),"F","C")</f>
        <v>53.333333333333329</v>
      </c>
      <c r="N4567" s="12"/>
      <c r="O4567" s="12"/>
      <c r="P4567" s="12"/>
    </row>
    <row r="4568" spans="1:16" x14ac:dyDescent="0.25">
      <c r="A4568" s="35">
        <v>4567</v>
      </c>
      <c r="B4568" s="89">
        <v>191.25</v>
      </c>
      <c r="C4568" s="35">
        <f t="shared" si="355"/>
        <v>7</v>
      </c>
      <c r="D4568" s="35">
        <f t="shared" si="358"/>
        <v>191</v>
      </c>
      <c r="E4568" s="35">
        <f t="shared" si="359"/>
        <v>2</v>
      </c>
      <c r="F4568" s="35" t="str">
        <f t="shared" si="356"/>
        <v>Monday</v>
      </c>
      <c r="G4568" s="35">
        <f t="shared" si="357"/>
        <v>7</v>
      </c>
      <c r="H4568" s="34">
        <f>CONVERT(INDEX(Htg_StPt_Sch_EZ!$C$4:$I$27,MATCH(Schedules_8760!$C4568,Htg_StPt_Sch_EZ!$B$4:$B$27,0),MATCH(Schedules_8760!$F4568,Htg_StPt_Sch_EZ!$C$3:$I$3,0)),"F","C")</f>
        <v>20.555555555555554</v>
      </c>
      <c r="I4568" s="34">
        <f>CONVERT(INDEX(Htg_StPt_Sch_EZ!$C$31:$I$54,MATCH(Schedules_8760!$C4568,Htg_StPt_Sch_EZ!$B$31:$B$54,0),MATCH(Schedules_8760!$F4568,Htg_StPt_Sch_EZ!$C$30:$I$30,0)),"F","C")</f>
        <v>19.444444444444443</v>
      </c>
      <c r="J4568" s="34">
        <f>CONVERT(INDEX(Clg_StPt_Sch_EZ!$C$4:$I$27,MATCH(Schedules_8760!$C4568,Clg_StPt_Sch_EZ!$B$4:$B$27,0),MATCH(Schedules_8760!$F4568,Clg_StPt_Sch_EZ!$C$3:$I$3,0)),"F","C")</f>
        <v>25.555555555555554</v>
      </c>
      <c r="K4568" s="34">
        <f>CONVERT(INDEX(Clg_StPt_Sch_EZ!$C$31:$I$54,MATCH(Schedules_8760!$C4568,Clg_StPt_Sch_EZ!$B$31:$B$54,0),MATCH(Schedules_8760!$F4568,Clg_StPt_Sch_EZ!$C$30:$I$30,0)),"F","C")</f>
        <v>28.333333333333332</v>
      </c>
      <c r="L4568" s="34">
        <f>CONVERT(INDEX(DHW_StPt_Sch_EZ!$C$4:$I$27,MATCH(Schedules_8760!$C4568,DHW_StPt_Sch_EZ!$B$4:$B$27,0),MATCH(Schedules_8760!$F4568,DHW_StPt_Sch_EZ!$C$3:$I$3,0)),"F","C")</f>
        <v>53.333333333333329</v>
      </c>
      <c r="M4568" s="34">
        <f>CONVERT(INDEX(DHW_StPt_Sch_EZ!$C$31:$I$54,MATCH(Schedules_8760!$C4568,DHW_StPt_Sch_EZ!$B$31:$B$54,0),MATCH(Schedules_8760!$F4568,DHW_StPt_Sch_EZ!$C$30:$I$30,0)),"F","C")</f>
        <v>53.333333333333329</v>
      </c>
      <c r="N4568" s="12"/>
      <c r="O4568" s="12"/>
      <c r="P4568" s="12"/>
    </row>
    <row r="4569" spans="1:16" x14ac:dyDescent="0.25">
      <c r="A4569" s="35">
        <v>4568</v>
      </c>
      <c r="B4569" s="89">
        <v>191.29166666666671</v>
      </c>
      <c r="C4569" s="35">
        <f t="shared" si="355"/>
        <v>8</v>
      </c>
      <c r="D4569" s="35">
        <f t="shared" si="358"/>
        <v>191</v>
      </c>
      <c r="E4569" s="35">
        <f t="shared" si="359"/>
        <v>2</v>
      </c>
      <c r="F4569" s="35" t="str">
        <f t="shared" si="356"/>
        <v>Monday</v>
      </c>
      <c r="G4569" s="35">
        <f t="shared" si="357"/>
        <v>7</v>
      </c>
      <c r="H4569" s="34">
        <f>CONVERT(INDEX(Htg_StPt_Sch_EZ!$C$4:$I$27,MATCH(Schedules_8760!$C4569,Htg_StPt_Sch_EZ!$B$4:$B$27,0),MATCH(Schedules_8760!$F4569,Htg_StPt_Sch_EZ!$C$3:$I$3,0)),"F","C")</f>
        <v>20.555555555555554</v>
      </c>
      <c r="I4569" s="34">
        <f>CONVERT(INDEX(Htg_StPt_Sch_EZ!$C$31:$I$54,MATCH(Schedules_8760!$C4569,Htg_StPt_Sch_EZ!$B$31:$B$54,0),MATCH(Schedules_8760!$F4569,Htg_StPt_Sch_EZ!$C$30:$I$30,0)),"F","C")</f>
        <v>19.444444444444443</v>
      </c>
      <c r="J4569" s="34">
        <f>CONVERT(INDEX(Clg_StPt_Sch_EZ!$C$4:$I$27,MATCH(Schedules_8760!$C4569,Clg_StPt_Sch_EZ!$B$4:$B$27,0),MATCH(Schedules_8760!$F4569,Clg_StPt_Sch_EZ!$C$3:$I$3,0)),"F","C")</f>
        <v>25.555555555555554</v>
      </c>
      <c r="K4569" s="34">
        <f>CONVERT(INDEX(Clg_StPt_Sch_EZ!$C$31:$I$54,MATCH(Schedules_8760!$C4569,Clg_StPt_Sch_EZ!$B$31:$B$54,0),MATCH(Schedules_8760!$F4569,Clg_StPt_Sch_EZ!$C$30:$I$30,0)),"F","C")</f>
        <v>25</v>
      </c>
      <c r="L4569" s="34">
        <f>CONVERT(INDEX(DHW_StPt_Sch_EZ!$C$4:$I$27,MATCH(Schedules_8760!$C4569,DHW_StPt_Sch_EZ!$B$4:$B$27,0),MATCH(Schedules_8760!$F4569,DHW_StPt_Sch_EZ!$C$3:$I$3,0)),"F","C")</f>
        <v>53.333333333333329</v>
      </c>
      <c r="M4569" s="34">
        <f>CONVERT(INDEX(DHW_StPt_Sch_EZ!$C$31:$I$54,MATCH(Schedules_8760!$C4569,DHW_StPt_Sch_EZ!$B$31:$B$54,0),MATCH(Schedules_8760!$F4569,DHW_StPt_Sch_EZ!$C$30:$I$30,0)),"F","C")</f>
        <v>53.333333333333329</v>
      </c>
      <c r="N4569" s="12"/>
      <c r="O4569" s="12"/>
      <c r="P4569" s="12"/>
    </row>
    <row r="4570" spans="1:16" x14ac:dyDescent="0.25">
      <c r="A4570" s="35">
        <v>4569</v>
      </c>
      <c r="B4570" s="89">
        <v>191.33333333333329</v>
      </c>
      <c r="C4570" s="35">
        <f t="shared" si="355"/>
        <v>9</v>
      </c>
      <c r="D4570" s="35">
        <f t="shared" si="358"/>
        <v>191</v>
      </c>
      <c r="E4570" s="35">
        <f t="shared" si="359"/>
        <v>2</v>
      </c>
      <c r="F4570" s="35" t="str">
        <f t="shared" si="356"/>
        <v>Monday</v>
      </c>
      <c r="G4570" s="35">
        <f t="shared" si="357"/>
        <v>7</v>
      </c>
      <c r="H4570" s="34">
        <f>CONVERT(INDEX(Htg_StPt_Sch_EZ!$C$4:$I$27,MATCH(Schedules_8760!$C4570,Htg_StPt_Sch_EZ!$B$4:$B$27,0),MATCH(Schedules_8760!$F4570,Htg_StPt_Sch_EZ!$C$3:$I$3,0)),"F","C")</f>
        <v>20.555555555555554</v>
      </c>
      <c r="I4570" s="34">
        <f>CONVERT(INDEX(Htg_StPt_Sch_EZ!$C$31:$I$54,MATCH(Schedules_8760!$C4570,Htg_StPt_Sch_EZ!$B$31:$B$54,0),MATCH(Schedules_8760!$F4570,Htg_StPt_Sch_EZ!$C$30:$I$30,0)),"F","C")</f>
        <v>19.444444444444443</v>
      </c>
      <c r="J4570" s="34">
        <f>CONVERT(INDEX(Clg_StPt_Sch_EZ!$C$4:$I$27,MATCH(Schedules_8760!$C4570,Clg_StPt_Sch_EZ!$B$4:$B$27,0),MATCH(Schedules_8760!$F4570,Clg_StPt_Sch_EZ!$C$3:$I$3,0)),"F","C")</f>
        <v>25.555555555555554</v>
      </c>
      <c r="K4570" s="34">
        <f>CONVERT(INDEX(Clg_StPt_Sch_EZ!$C$31:$I$54,MATCH(Schedules_8760!$C4570,Clg_StPt_Sch_EZ!$B$31:$B$54,0),MATCH(Schedules_8760!$F4570,Clg_StPt_Sch_EZ!$C$30:$I$30,0)),"F","C")</f>
        <v>25</v>
      </c>
      <c r="L4570" s="34">
        <f>CONVERT(INDEX(DHW_StPt_Sch_EZ!$C$4:$I$27,MATCH(Schedules_8760!$C4570,DHW_StPt_Sch_EZ!$B$4:$B$27,0),MATCH(Schedules_8760!$F4570,DHW_StPt_Sch_EZ!$C$3:$I$3,0)),"F","C")</f>
        <v>53.333333333333329</v>
      </c>
      <c r="M4570" s="34">
        <f>CONVERT(INDEX(DHW_StPt_Sch_EZ!$C$31:$I$54,MATCH(Schedules_8760!$C4570,DHW_StPt_Sch_EZ!$B$31:$B$54,0),MATCH(Schedules_8760!$F4570,DHW_StPt_Sch_EZ!$C$30:$I$30,0)),"F","C")</f>
        <v>53.333333333333329</v>
      </c>
      <c r="N4570" s="12"/>
      <c r="O4570" s="12"/>
      <c r="P4570" s="12"/>
    </row>
    <row r="4571" spans="1:16" x14ac:dyDescent="0.25">
      <c r="A4571" s="35">
        <v>4570</v>
      </c>
      <c r="B4571" s="89">
        <v>191.375</v>
      </c>
      <c r="C4571" s="35">
        <f t="shared" si="355"/>
        <v>10</v>
      </c>
      <c r="D4571" s="35">
        <f t="shared" si="358"/>
        <v>191</v>
      </c>
      <c r="E4571" s="35">
        <f t="shared" si="359"/>
        <v>2</v>
      </c>
      <c r="F4571" s="35" t="str">
        <f t="shared" si="356"/>
        <v>Monday</v>
      </c>
      <c r="G4571" s="35">
        <f t="shared" si="357"/>
        <v>7</v>
      </c>
      <c r="H4571" s="34">
        <f>CONVERT(INDEX(Htg_StPt_Sch_EZ!$C$4:$I$27,MATCH(Schedules_8760!$C4571,Htg_StPt_Sch_EZ!$B$4:$B$27,0),MATCH(Schedules_8760!$F4571,Htg_StPt_Sch_EZ!$C$3:$I$3,0)),"F","C")</f>
        <v>20.555555555555554</v>
      </c>
      <c r="I4571" s="34">
        <f>CONVERT(INDEX(Htg_StPt_Sch_EZ!$C$31:$I$54,MATCH(Schedules_8760!$C4571,Htg_StPt_Sch_EZ!$B$31:$B$54,0),MATCH(Schedules_8760!$F4571,Htg_StPt_Sch_EZ!$C$30:$I$30,0)),"F","C")</f>
        <v>19.444444444444443</v>
      </c>
      <c r="J4571" s="34">
        <f>CONVERT(INDEX(Clg_StPt_Sch_EZ!$C$4:$I$27,MATCH(Schedules_8760!$C4571,Clg_StPt_Sch_EZ!$B$4:$B$27,0),MATCH(Schedules_8760!$F4571,Clg_StPt_Sch_EZ!$C$3:$I$3,0)),"F","C")</f>
        <v>25.555555555555554</v>
      </c>
      <c r="K4571" s="34">
        <f>CONVERT(INDEX(Clg_StPt_Sch_EZ!$C$31:$I$54,MATCH(Schedules_8760!$C4571,Clg_StPt_Sch_EZ!$B$31:$B$54,0),MATCH(Schedules_8760!$F4571,Clg_StPt_Sch_EZ!$C$30:$I$30,0)),"F","C")</f>
        <v>25</v>
      </c>
      <c r="L4571" s="34">
        <f>CONVERT(INDEX(DHW_StPt_Sch_EZ!$C$4:$I$27,MATCH(Schedules_8760!$C4571,DHW_StPt_Sch_EZ!$B$4:$B$27,0),MATCH(Schedules_8760!$F4571,DHW_StPt_Sch_EZ!$C$3:$I$3,0)),"F","C")</f>
        <v>53.333333333333329</v>
      </c>
      <c r="M4571" s="34">
        <f>CONVERT(INDEX(DHW_StPt_Sch_EZ!$C$31:$I$54,MATCH(Schedules_8760!$C4571,DHW_StPt_Sch_EZ!$B$31:$B$54,0),MATCH(Schedules_8760!$F4571,DHW_StPt_Sch_EZ!$C$30:$I$30,0)),"F","C")</f>
        <v>53.333333333333329</v>
      </c>
      <c r="N4571" s="12"/>
      <c r="O4571" s="12"/>
      <c r="P4571" s="12"/>
    </row>
    <row r="4572" spans="1:16" x14ac:dyDescent="0.25">
      <c r="A4572" s="35">
        <v>4571</v>
      </c>
      <c r="B4572" s="89">
        <v>191.41666666666671</v>
      </c>
      <c r="C4572" s="35">
        <f t="shared" si="355"/>
        <v>11</v>
      </c>
      <c r="D4572" s="35">
        <f t="shared" si="358"/>
        <v>191</v>
      </c>
      <c r="E4572" s="35">
        <f t="shared" si="359"/>
        <v>2</v>
      </c>
      <c r="F4572" s="35" t="str">
        <f t="shared" si="356"/>
        <v>Monday</v>
      </c>
      <c r="G4572" s="35">
        <f t="shared" si="357"/>
        <v>7</v>
      </c>
      <c r="H4572" s="34">
        <f>CONVERT(INDEX(Htg_StPt_Sch_EZ!$C$4:$I$27,MATCH(Schedules_8760!$C4572,Htg_StPt_Sch_EZ!$B$4:$B$27,0),MATCH(Schedules_8760!$F4572,Htg_StPt_Sch_EZ!$C$3:$I$3,0)),"F","C")</f>
        <v>20.555555555555554</v>
      </c>
      <c r="I4572" s="34">
        <f>CONVERT(INDEX(Htg_StPt_Sch_EZ!$C$31:$I$54,MATCH(Schedules_8760!$C4572,Htg_StPt_Sch_EZ!$B$31:$B$54,0),MATCH(Schedules_8760!$F4572,Htg_StPt_Sch_EZ!$C$30:$I$30,0)),"F","C")</f>
        <v>19.444444444444443</v>
      </c>
      <c r="J4572" s="34">
        <f>CONVERT(INDEX(Clg_StPt_Sch_EZ!$C$4:$I$27,MATCH(Schedules_8760!$C4572,Clg_StPt_Sch_EZ!$B$4:$B$27,0),MATCH(Schedules_8760!$F4572,Clg_StPt_Sch_EZ!$C$3:$I$3,0)),"F","C")</f>
        <v>25.555555555555554</v>
      </c>
      <c r="K4572" s="34">
        <f>CONVERT(INDEX(Clg_StPt_Sch_EZ!$C$31:$I$54,MATCH(Schedules_8760!$C4572,Clg_StPt_Sch_EZ!$B$31:$B$54,0),MATCH(Schedules_8760!$F4572,Clg_StPt_Sch_EZ!$C$30:$I$30,0)),"F","C")</f>
        <v>25</v>
      </c>
      <c r="L4572" s="34">
        <f>CONVERT(INDEX(DHW_StPt_Sch_EZ!$C$4:$I$27,MATCH(Schedules_8760!$C4572,DHW_StPt_Sch_EZ!$B$4:$B$27,0),MATCH(Schedules_8760!$F4572,DHW_StPt_Sch_EZ!$C$3:$I$3,0)),"F","C")</f>
        <v>53.333333333333329</v>
      </c>
      <c r="M4572" s="34">
        <f>CONVERT(INDEX(DHW_StPt_Sch_EZ!$C$31:$I$54,MATCH(Schedules_8760!$C4572,DHW_StPt_Sch_EZ!$B$31:$B$54,0),MATCH(Schedules_8760!$F4572,DHW_StPt_Sch_EZ!$C$30:$I$30,0)),"F","C")</f>
        <v>53.333333333333329</v>
      </c>
      <c r="N4572" s="12"/>
      <c r="O4572" s="12"/>
      <c r="P4572" s="12"/>
    </row>
    <row r="4573" spans="1:16" x14ac:dyDescent="0.25">
      <c r="A4573" s="35">
        <v>4572</v>
      </c>
      <c r="B4573" s="89">
        <v>191.45833333333329</v>
      </c>
      <c r="C4573" s="35">
        <f t="shared" si="355"/>
        <v>12</v>
      </c>
      <c r="D4573" s="35">
        <f t="shared" si="358"/>
        <v>191</v>
      </c>
      <c r="E4573" s="35">
        <f t="shared" si="359"/>
        <v>2</v>
      </c>
      <c r="F4573" s="35" t="str">
        <f t="shared" si="356"/>
        <v>Monday</v>
      </c>
      <c r="G4573" s="35">
        <f t="shared" si="357"/>
        <v>7</v>
      </c>
      <c r="H4573" s="34">
        <f>CONVERT(INDEX(Htg_StPt_Sch_EZ!$C$4:$I$27,MATCH(Schedules_8760!$C4573,Htg_StPt_Sch_EZ!$B$4:$B$27,0),MATCH(Schedules_8760!$F4573,Htg_StPt_Sch_EZ!$C$3:$I$3,0)),"F","C")</f>
        <v>20.555555555555554</v>
      </c>
      <c r="I4573" s="34">
        <f>CONVERT(INDEX(Htg_StPt_Sch_EZ!$C$31:$I$54,MATCH(Schedules_8760!$C4573,Htg_StPt_Sch_EZ!$B$31:$B$54,0),MATCH(Schedules_8760!$F4573,Htg_StPt_Sch_EZ!$C$30:$I$30,0)),"F","C")</f>
        <v>19.444444444444443</v>
      </c>
      <c r="J4573" s="34">
        <f>CONVERT(INDEX(Clg_StPt_Sch_EZ!$C$4:$I$27,MATCH(Schedules_8760!$C4573,Clg_StPt_Sch_EZ!$B$4:$B$27,0),MATCH(Schedules_8760!$F4573,Clg_StPt_Sch_EZ!$C$3:$I$3,0)),"F","C")</f>
        <v>25.555555555555554</v>
      </c>
      <c r="K4573" s="34">
        <f>CONVERT(INDEX(Clg_StPt_Sch_EZ!$C$31:$I$54,MATCH(Schedules_8760!$C4573,Clg_StPt_Sch_EZ!$B$31:$B$54,0),MATCH(Schedules_8760!$F4573,Clg_StPt_Sch_EZ!$C$30:$I$30,0)),"F","C")</f>
        <v>25</v>
      </c>
      <c r="L4573" s="34">
        <f>CONVERT(INDEX(DHW_StPt_Sch_EZ!$C$4:$I$27,MATCH(Schedules_8760!$C4573,DHW_StPt_Sch_EZ!$B$4:$B$27,0),MATCH(Schedules_8760!$F4573,DHW_StPt_Sch_EZ!$C$3:$I$3,0)),"F","C")</f>
        <v>53.333333333333329</v>
      </c>
      <c r="M4573" s="34">
        <f>CONVERT(INDEX(DHW_StPt_Sch_EZ!$C$31:$I$54,MATCH(Schedules_8760!$C4573,DHW_StPt_Sch_EZ!$B$31:$B$54,0),MATCH(Schedules_8760!$F4573,DHW_StPt_Sch_EZ!$C$30:$I$30,0)),"F","C")</f>
        <v>53.333333333333329</v>
      </c>
      <c r="N4573" s="12"/>
      <c r="O4573" s="12"/>
      <c r="P4573" s="12"/>
    </row>
    <row r="4574" spans="1:16" x14ac:dyDescent="0.25">
      <c r="A4574" s="35">
        <v>4573</v>
      </c>
      <c r="B4574" s="89">
        <v>191.5</v>
      </c>
      <c r="C4574" s="35">
        <f t="shared" si="355"/>
        <v>13</v>
      </c>
      <c r="D4574" s="35">
        <f t="shared" si="358"/>
        <v>191</v>
      </c>
      <c r="E4574" s="35">
        <f t="shared" si="359"/>
        <v>2</v>
      </c>
      <c r="F4574" s="35" t="str">
        <f t="shared" si="356"/>
        <v>Monday</v>
      </c>
      <c r="G4574" s="35">
        <f t="shared" si="357"/>
        <v>7</v>
      </c>
      <c r="H4574" s="34">
        <f>CONVERT(INDEX(Htg_StPt_Sch_EZ!$C$4:$I$27,MATCH(Schedules_8760!$C4574,Htg_StPt_Sch_EZ!$B$4:$B$27,0),MATCH(Schedules_8760!$F4574,Htg_StPt_Sch_EZ!$C$3:$I$3,0)),"F","C")</f>
        <v>20.555555555555554</v>
      </c>
      <c r="I4574" s="34">
        <f>CONVERT(INDEX(Htg_StPt_Sch_EZ!$C$31:$I$54,MATCH(Schedules_8760!$C4574,Htg_StPt_Sch_EZ!$B$31:$B$54,0),MATCH(Schedules_8760!$F4574,Htg_StPt_Sch_EZ!$C$30:$I$30,0)),"F","C")</f>
        <v>19.444444444444443</v>
      </c>
      <c r="J4574" s="34">
        <f>CONVERT(INDEX(Clg_StPt_Sch_EZ!$C$4:$I$27,MATCH(Schedules_8760!$C4574,Clg_StPt_Sch_EZ!$B$4:$B$27,0),MATCH(Schedules_8760!$F4574,Clg_StPt_Sch_EZ!$C$3:$I$3,0)),"F","C")</f>
        <v>25.555555555555554</v>
      </c>
      <c r="K4574" s="34">
        <f>CONVERT(INDEX(Clg_StPt_Sch_EZ!$C$31:$I$54,MATCH(Schedules_8760!$C4574,Clg_StPt_Sch_EZ!$B$31:$B$54,0),MATCH(Schedules_8760!$F4574,Clg_StPt_Sch_EZ!$C$30:$I$30,0)),"F","C")</f>
        <v>25</v>
      </c>
      <c r="L4574" s="34">
        <f>CONVERT(INDEX(DHW_StPt_Sch_EZ!$C$4:$I$27,MATCH(Schedules_8760!$C4574,DHW_StPt_Sch_EZ!$B$4:$B$27,0),MATCH(Schedules_8760!$F4574,DHW_StPt_Sch_EZ!$C$3:$I$3,0)),"F","C")</f>
        <v>53.333333333333329</v>
      </c>
      <c r="M4574" s="34">
        <f>CONVERT(INDEX(DHW_StPt_Sch_EZ!$C$31:$I$54,MATCH(Schedules_8760!$C4574,DHW_StPt_Sch_EZ!$B$31:$B$54,0),MATCH(Schedules_8760!$F4574,DHW_StPt_Sch_EZ!$C$30:$I$30,0)),"F","C")</f>
        <v>53.333333333333329</v>
      </c>
      <c r="N4574" s="12"/>
      <c r="O4574" s="12"/>
      <c r="P4574" s="12"/>
    </row>
    <row r="4575" spans="1:16" x14ac:dyDescent="0.25">
      <c r="A4575" s="35">
        <v>4574</v>
      </c>
      <c r="B4575" s="89">
        <v>191.54166666666671</v>
      </c>
      <c r="C4575" s="35">
        <f t="shared" si="355"/>
        <v>14</v>
      </c>
      <c r="D4575" s="35">
        <f t="shared" si="358"/>
        <v>191</v>
      </c>
      <c r="E4575" s="35">
        <f t="shared" si="359"/>
        <v>2</v>
      </c>
      <c r="F4575" s="35" t="str">
        <f t="shared" si="356"/>
        <v>Monday</v>
      </c>
      <c r="G4575" s="35">
        <f t="shared" si="357"/>
        <v>7</v>
      </c>
      <c r="H4575" s="34">
        <f>CONVERT(INDEX(Htg_StPt_Sch_EZ!$C$4:$I$27,MATCH(Schedules_8760!$C4575,Htg_StPt_Sch_EZ!$B$4:$B$27,0),MATCH(Schedules_8760!$F4575,Htg_StPt_Sch_EZ!$C$3:$I$3,0)),"F","C")</f>
        <v>20.555555555555554</v>
      </c>
      <c r="I4575" s="34">
        <f>CONVERT(INDEX(Htg_StPt_Sch_EZ!$C$31:$I$54,MATCH(Schedules_8760!$C4575,Htg_StPt_Sch_EZ!$B$31:$B$54,0),MATCH(Schedules_8760!$F4575,Htg_StPt_Sch_EZ!$C$30:$I$30,0)),"F","C")</f>
        <v>19.444444444444443</v>
      </c>
      <c r="J4575" s="34">
        <f>CONVERT(INDEX(Clg_StPt_Sch_EZ!$C$4:$I$27,MATCH(Schedules_8760!$C4575,Clg_StPt_Sch_EZ!$B$4:$B$27,0),MATCH(Schedules_8760!$F4575,Clg_StPt_Sch_EZ!$C$3:$I$3,0)),"F","C")</f>
        <v>25.555555555555554</v>
      </c>
      <c r="K4575" s="34">
        <f>CONVERT(INDEX(Clg_StPt_Sch_EZ!$C$31:$I$54,MATCH(Schedules_8760!$C4575,Clg_StPt_Sch_EZ!$B$31:$B$54,0),MATCH(Schedules_8760!$F4575,Clg_StPt_Sch_EZ!$C$30:$I$30,0)),"F","C")</f>
        <v>25</v>
      </c>
      <c r="L4575" s="34">
        <f>CONVERT(INDEX(DHW_StPt_Sch_EZ!$C$4:$I$27,MATCH(Schedules_8760!$C4575,DHW_StPt_Sch_EZ!$B$4:$B$27,0),MATCH(Schedules_8760!$F4575,DHW_StPt_Sch_EZ!$C$3:$I$3,0)),"F","C")</f>
        <v>53.333333333333329</v>
      </c>
      <c r="M4575" s="34">
        <f>CONVERT(INDEX(DHW_StPt_Sch_EZ!$C$31:$I$54,MATCH(Schedules_8760!$C4575,DHW_StPt_Sch_EZ!$B$31:$B$54,0),MATCH(Schedules_8760!$F4575,DHW_StPt_Sch_EZ!$C$30:$I$30,0)),"F","C")</f>
        <v>53.333333333333329</v>
      </c>
      <c r="N4575" s="12"/>
      <c r="O4575" s="12"/>
      <c r="P4575" s="12"/>
    </row>
    <row r="4576" spans="1:16" x14ac:dyDescent="0.25">
      <c r="A4576" s="35">
        <v>4575</v>
      </c>
      <c r="B4576" s="89">
        <v>191.58333333333329</v>
      </c>
      <c r="C4576" s="35">
        <f t="shared" si="355"/>
        <v>15</v>
      </c>
      <c r="D4576" s="35">
        <f t="shared" si="358"/>
        <v>191</v>
      </c>
      <c r="E4576" s="35">
        <f t="shared" si="359"/>
        <v>2</v>
      </c>
      <c r="F4576" s="35" t="str">
        <f t="shared" si="356"/>
        <v>Monday</v>
      </c>
      <c r="G4576" s="35">
        <f t="shared" si="357"/>
        <v>7</v>
      </c>
      <c r="H4576" s="34">
        <f>CONVERT(INDEX(Htg_StPt_Sch_EZ!$C$4:$I$27,MATCH(Schedules_8760!$C4576,Htg_StPt_Sch_EZ!$B$4:$B$27,0),MATCH(Schedules_8760!$F4576,Htg_StPt_Sch_EZ!$C$3:$I$3,0)),"F","C")</f>
        <v>20.555555555555554</v>
      </c>
      <c r="I4576" s="34">
        <f>CONVERT(INDEX(Htg_StPt_Sch_EZ!$C$31:$I$54,MATCH(Schedules_8760!$C4576,Htg_StPt_Sch_EZ!$B$31:$B$54,0),MATCH(Schedules_8760!$F4576,Htg_StPt_Sch_EZ!$C$30:$I$30,0)),"F","C")</f>
        <v>21.111111111111111</v>
      </c>
      <c r="J4576" s="34">
        <f>CONVERT(INDEX(Clg_StPt_Sch_EZ!$C$4:$I$27,MATCH(Schedules_8760!$C4576,Clg_StPt_Sch_EZ!$B$4:$B$27,0),MATCH(Schedules_8760!$F4576,Clg_StPt_Sch_EZ!$C$3:$I$3,0)),"F","C")</f>
        <v>25.555555555555554</v>
      </c>
      <c r="K4576" s="34">
        <f>CONVERT(INDEX(Clg_StPt_Sch_EZ!$C$31:$I$54,MATCH(Schedules_8760!$C4576,Clg_StPt_Sch_EZ!$B$31:$B$54,0),MATCH(Schedules_8760!$F4576,Clg_StPt_Sch_EZ!$C$30:$I$30,0)),"F","C")</f>
        <v>25</v>
      </c>
      <c r="L4576" s="34">
        <f>CONVERT(INDEX(DHW_StPt_Sch_EZ!$C$4:$I$27,MATCH(Schedules_8760!$C4576,DHW_StPt_Sch_EZ!$B$4:$B$27,0),MATCH(Schedules_8760!$F4576,DHW_StPt_Sch_EZ!$C$3:$I$3,0)),"F","C")</f>
        <v>53.333333333333329</v>
      </c>
      <c r="M4576" s="34">
        <f>CONVERT(INDEX(DHW_StPt_Sch_EZ!$C$31:$I$54,MATCH(Schedules_8760!$C4576,DHW_StPt_Sch_EZ!$B$31:$B$54,0),MATCH(Schedules_8760!$F4576,DHW_StPt_Sch_EZ!$C$30:$I$30,0)),"F","C")</f>
        <v>53.333333333333329</v>
      </c>
      <c r="N4576" s="12"/>
      <c r="O4576" s="12"/>
      <c r="P4576" s="12"/>
    </row>
    <row r="4577" spans="1:16" x14ac:dyDescent="0.25">
      <c r="A4577" s="35">
        <v>4576</v>
      </c>
      <c r="B4577" s="89">
        <v>191.625</v>
      </c>
      <c r="C4577" s="35">
        <f t="shared" si="355"/>
        <v>16</v>
      </c>
      <c r="D4577" s="35">
        <f t="shared" si="358"/>
        <v>191</v>
      </c>
      <c r="E4577" s="35">
        <f t="shared" si="359"/>
        <v>2</v>
      </c>
      <c r="F4577" s="35" t="str">
        <f t="shared" si="356"/>
        <v>Monday</v>
      </c>
      <c r="G4577" s="35">
        <f t="shared" si="357"/>
        <v>7</v>
      </c>
      <c r="H4577" s="34">
        <f>CONVERT(INDEX(Htg_StPt_Sch_EZ!$C$4:$I$27,MATCH(Schedules_8760!$C4577,Htg_StPt_Sch_EZ!$B$4:$B$27,0),MATCH(Schedules_8760!$F4577,Htg_StPt_Sch_EZ!$C$3:$I$3,0)),"F","C")</f>
        <v>20.555555555555554</v>
      </c>
      <c r="I4577" s="34">
        <f>CONVERT(INDEX(Htg_StPt_Sch_EZ!$C$31:$I$54,MATCH(Schedules_8760!$C4577,Htg_StPt_Sch_EZ!$B$31:$B$54,0),MATCH(Schedules_8760!$F4577,Htg_StPt_Sch_EZ!$C$30:$I$30,0)),"F","C")</f>
        <v>21.111111111111111</v>
      </c>
      <c r="J4577" s="34">
        <f>CONVERT(INDEX(Clg_StPt_Sch_EZ!$C$4:$I$27,MATCH(Schedules_8760!$C4577,Clg_StPt_Sch_EZ!$B$4:$B$27,0),MATCH(Schedules_8760!$F4577,Clg_StPt_Sch_EZ!$C$3:$I$3,0)),"F","C")</f>
        <v>25.555555555555554</v>
      </c>
      <c r="K4577" s="34">
        <f>CONVERT(INDEX(Clg_StPt_Sch_EZ!$C$31:$I$54,MATCH(Schedules_8760!$C4577,Clg_StPt_Sch_EZ!$B$31:$B$54,0),MATCH(Schedules_8760!$F4577,Clg_StPt_Sch_EZ!$C$30:$I$30,0)),"F","C")</f>
        <v>25</v>
      </c>
      <c r="L4577" s="34">
        <f>CONVERT(INDEX(DHW_StPt_Sch_EZ!$C$4:$I$27,MATCH(Schedules_8760!$C4577,DHW_StPt_Sch_EZ!$B$4:$B$27,0),MATCH(Schedules_8760!$F4577,DHW_StPt_Sch_EZ!$C$3:$I$3,0)),"F","C")</f>
        <v>53.333333333333329</v>
      </c>
      <c r="M4577" s="34">
        <f>CONVERT(INDEX(DHW_StPt_Sch_EZ!$C$31:$I$54,MATCH(Schedules_8760!$C4577,DHW_StPt_Sch_EZ!$B$31:$B$54,0),MATCH(Schedules_8760!$F4577,DHW_StPt_Sch_EZ!$C$30:$I$30,0)),"F","C")</f>
        <v>53.333333333333329</v>
      </c>
      <c r="N4577" s="12"/>
      <c r="O4577" s="12"/>
      <c r="P4577" s="12"/>
    </row>
    <row r="4578" spans="1:16" x14ac:dyDescent="0.25">
      <c r="A4578" s="35">
        <v>4577</v>
      </c>
      <c r="B4578" s="89">
        <v>191.66666666666671</v>
      </c>
      <c r="C4578" s="35">
        <f t="shared" si="355"/>
        <v>17</v>
      </c>
      <c r="D4578" s="35">
        <f t="shared" si="358"/>
        <v>191</v>
      </c>
      <c r="E4578" s="35">
        <f t="shared" si="359"/>
        <v>2</v>
      </c>
      <c r="F4578" s="35" t="str">
        <f t="shared" si="356"/>
        <v>Monday</v>
      </c>
      <c r="G4578" s="35">
        <f t="shared" si="357"/>
        <v>7</v>
      </c>
      <c r="H4578" s="34">
        <f>CONVERT(INDEX(Htg_StPt_Sch_EZ!$C$4:$I$27,MATCH(Schedules_8760!$C4578,Htg_StPt_Sch_EZ!$B$4:$B$27,0),MATCH(Schedules_8760!$F4578,Htg_StPt_Sch_EZ!$C$3:$I$3,0)),"F","C")</f>
        <v>20.555555555555554</v>
      </c>
      <c r="I4578" s="34">
        <f>CONVERT(INDEX(Htg_StPt_Sch_EZ!$C$31:$I$54,MATCH(Schedules_8760!$C4578,Htg_StPt_Sch_EZ!$B$31:$B$54,0),MATCH(Schedules_8760!$F4578,Htg_StPt_Sch_EZ!$C$30:$I$30,0)),"F","C")</f>
        <v>17.777777777777779</v>
      </c>
      <c r="J4578" s="34">
        <f>CONVERT(INDEX(Clg_StPt_Sch_EZ!$C$4:$I$27,MATCH(Schedules_8760!$C4578,Clg_StPt_Sch_EZ!$B$4:$B$27,0),MATCH(Schedules_8760!$F4578,Clg_StPt_Sch_EZ!$C$3:$I$3,0)),"F","C")</f>
        <v>25.555555555555554</v>
      </c>
      <c r="K4578" s="34">
        <f>CONVERT(INDEX(Clg_StPt_Sch_EZ!$C$31:$I$54,MATCH(Schedules_8760!$C4578,Clg_StPt_Sch_EZ!$B$31:$B$54,0),MATCH(Schedules_8760!$F4578,Clg_StPt_Sch_EZ!$C$30:$I$30,0)),"F","C")</f>
        <v>25</v>
      </c>
      <c r="L4578" s="34">
        <f>CONVERT(INDEX(DHW_StPt_Sch_EZ!$C$4:$I$27,MATCH(Schedules_8760!$C4578,DHW_StPt_Sch_EZ!$B$4:$B$27,0),MATCH(Schedules_8760!$F4578,DHW_StPt_Sch_EZ!$C$3:$I$3,0)),"F","C")</f>
        <v>53.333333333333329</v>
      </c>
      <c r="M4578" s="34">
        <f>CONVERT(INDEX(DHW_StPt_Sch_EZ!$C$31:$I$54,MATCH(Schedules_8760!$C4578,DHW_StPt_Sch_EZ!$B$31:$B$54,0),MATCH(Schedules_8760!$F4578,DHW_StPt_Sch_EZ!$C$30:$I$30,0)),"F","C")</f>
        <v>53.333333333333329</v>
      </c>
      <c r="N4578" s="12"/>
      <c r="O4578" s="12"/>
      <c r="P4578" s="12"/>
    </row>
    <row r="4579" spans="1:16" x14ac:dyDescent="0.25">
      <c r="A4579" s="35">
        <v>4578</v>
      </c>
      <c r="B4579" s="89">
        <v>191.70833333333329</v>
      </c>
      <c r="C4579" s="35">
        <f t="shared" si="355"/>
        <v>18</v>
      </c>
      <c r="D4579" s="35">
        <f t="shared" si="358"/>
        <v>191</v>
      </c>
      <c r="E4579" s="35">
        <f t="shared" si="359"/>
        <v>2</v>
      </c>
      <c r="F4579" s="35" t="str">
        <f t="shared" si="356"/>
        <v>Monday</v>
      </c>
      <c r="G4579" s="35">
        <f t="shared" si="357"/>
        <v>7</v>
      </c>
      <c r="H4579" s="34">
        <f>CONVERT(INDEX(Htg_StPt_Sch_EZ!$C$4:$I$27,MATCH(Schedules_8760!$C4579,Htg_StPt_Sch_EZ!$B$4:$B$27,0),MATCH(Schedules_8760!$F4579,Htg_StPt_Sch_EZ!$C$3:$I$3,0)),"F","C")</f>
        <v>20.555555555555554</v>
      </c>
      <c r="I4579" s="34">
        <f>CONVERT(INDEX(Htg_StPt_Sch_EZ!$C$31:$I$54,MATCH(Schedules_8760!$C4579,Htg_StPt_Sch_EZ!$B$31:$B$54,0),MATCH(Schedules_8760!$F4579,Htg_StPt_Sch_EZ!$C$30:$I$30,0)),"F","C")</f>
        <v>17.777777777777779</v>
      </c>
      <c r="J4579" s="34">
        <f>CONVERT(INDEX(Clg_StPt_Sch_EZ!$C$4:$I$27,MATCH(Schedules_8760!$C4579,Clg_StPt_Sch_EZ!$B$4:$B$27,0),MATCH(Schedules_8760!$F4579,Clg_StPt_Sch_EZ!$C$3:$I$3,0)),"F","C")</f>
        <v>25.555555555555554</v>
      </c>
      <c r="K4579" s="34">
        <f>CONVERT(INDEX(Clg_StPt_Sch_EZ!$C$31:$I$54,MATCH(Schedules_8760!$C4579,Clg_StPt_Sch_EZ!$B$31:$B$54,0),MATCH(Schedules_8760!$F4579,Clg_StPt_Sch_EZ!$C$30:$I$30,0)),"F","C")</f>
        <v>28.333333333333332</v>
      </c>
      <c r="L4579" s="34">
        <f>CONVERT(INDEX(DHW_StPt_Sch_EZ!$C$4:$I$27,MATCH(Schedules_8760!$C4579,DHW_StPt_Sch_EZ!$B$4:$B$27,0),MATCH(Schedules_8760!$F4579,DHW_StPt_Sch_EZ!$C$3:$I$3,0)),"F","C")</f>
        <v>53.333333333333329</v>
      </c>
      <c r="M4579" s="34">
        <f>CONVERT(INDEX(DHW_StPt_Sch_EZ!$C$31:$I$54,MATCH(Schedules_8760!$C4579,DHW_StPt_Sch_EZ!$B$31:$B$54,0),MATCH(Schedules_8760!$F4579,DHW_StPt_Sch_EZ!$C$30:$I$30,0)),"F","C")</f>
        <v>53.333333333333329</v>
      </c>
      <c r="N4579" s="12"/>
      <c r="O4579" s="12"/>
      <c r="P4579" s="12"/>
    </row>
    <row r="4580" spans="1:16" x14ac:dyDescent="0.25">
      <c r="A4580" s="35">
        <v>4579</v>
      </c>
      <c r="B4580" s="89">
        <v>191.75</v>
      </c>
      <c r="C4580" s="35">
        <f t="shared" si="355"/>
        <v>19</v>
      </c>
      <c r="D4580" s="35">
        <f t="shared" si="358"/>
        <v>191</v>
      </c>
      <c r="E4580" s="35">
        <f t="shared" si="359"/>
        <v>2</v>
      </c>
      <c r="F4580" s="35" t="str">
        <f t="shared" si="356"/>
        <v>Monday</v>
      </c>
      <c r="G4580" s="35">
        <f t="shared" si="357"/>
        <v>7</v>
      </c>
      <c r="H4580" s="34">
        <f>CONVERT(INDEX(Htg_StPt_Sch_EZ!$C$4:$I$27,MATCH(Schedules_8760!$C4580,Htg_StPt_Sch_EZ!$B$4:$B$27,0),MATCH(Schedules_8760!$F4580,Htg_StPt_Sch_EZ!$C$3:$I$3,0)),"F","C")</f>
        <v>20.555555555555554</v>
      </c>
      <c r="I4580" s="34">
        <f>CONVERT(INDEX(Htg_StPt_Sch_EZ!$C$31:$I$54,MATCH(Schedules_8760!$C4580,Htg_StPt_Sch_EZ!$B$31:$B$54,0),MATCH(Schedules_8760!$F4580,Htg_StPt_Sch_EZ!$C$30:$I$30,0)),"F","C")</f>
        <v>18.333333333333332</v>
      </c>
      <c r="J4580" s="34">
        <f>CONVERT(INDEX(Clg_StPt_Sch_EZ!$C$4:$I$27,MATCH(Schedules_8760!$C4580,Clg_StPt_Sch_EZ!$B$4:$B$27,0),MATCH(Schedules_8760!$F4580,Clg_StPt_Sch_EZ!$C$3:$I$3,0)),"F","C")</f>
        <v>25.555555555555554</v>
      </c>
      <c r="K4580" s="34">
        <f>CONVERT(INDEX(Clg_StPt_Sch_EZ!$C$31:$I$54,MATCH(Schedules_8760!$C4580,Clg_StPt_Sch_EZ!$B$31:$B$54,0),MATCH(Schedules_8760!$F4580,Clg_StPt_Sch_EZ!$C$30:$I$30,0)),"F","C")</f>
        <v>28.333333333333332</v>
      </c>
      <c r="L4580" s="34">
        <f>CONVERT(INDEX(DHW_StPt_Sch_EZ!$C$4:$I$27,MATCH(Schedules_8760!$C4580,DHW_StPt_Sch_EZ!$B$4:$B$27,0),MATCH(Schedules_8760!$F4580,DHW_StPt_Sch_EZ!$C$3:$I$3,0)),"F","C")</f>
        <v>53.333333333333329</v>
      </c>
      <c r="M4580" s="34">
        <f>CONVERT(INDEX(DHW_StPt_Sch_EZ!$C$31:$I$54,MATCH(Schedules_8760!$C4580,DHW_StPt_Sch_EZ!$B$31:$B$54,0),MATCH(Schedules_8760!$F4580,DHW_StPt_Sch_EZ!$C$30:$I$30,0)),"F","C")</f>
        <v>53.333333333333329</v>
      </c>
      <c r="N4580" s="12"/>
      <c r="O4580" s="12"/>
      <c r="P4580" s="12"/>
    </row>
    <row r="4581" spans="1:16" x14ac:dyDescent="0.25">
      <c r="A4581" s="35">
        <v>4580</v>
      </c>
      <c r="B4581" s="89">
        <v>191.79166666666671</v>
      </c>
      <c r="C4581" s="35">
        <f t="shared" si="355"/>
        <v>20</v>
      </c>
      <c r="D4581" s="35">
        <f t="shared" si="358"/>
        <v>191</v>
      </c>
      <c r="E4581" s="35">
        <f t="shared" si="359"/>
        <v>2</v>
      </c>
      <c r="F4581" s="35" t="str">
        <f t="shared" si="356"/>
        <v>Monday</v>
      </c>
      <c r="G4581" s="35">
        <f t="shared" si="357"/>
        <v>7</v>
      </c>
      <c r="H4581" s="34">
        <f>CONVERT(INDEX(Htg_StPt_Sch_EZ!$C$4:$I$27,MATCH(Schedules_8760!$C4581,Htg_StPt_Sch_EZ!$B$4:$B$27,0),MATCH(Schedules_8760!$F4581,Htg_StPt_Sch_EZ!$C$3:$I$3,0)),"F","C")</f>
        <v>20.555555555555554</v>
      </c>
      <c r="I4581" s="34">
        <f>CONVERT(INDEX(Htg_StPt_Sch_EZ!$C$31:$I$54,MATCH(Schedules_8760!$C4581,Htg_StPt_Sch_EZ!$B$31:$B$54,0),MATCH(Schedules_8760!$F4581,Htg_StPt_Sch_EZ!$C$30:$I$30,0)),"F","C")</f>
        <v>18.888888888888889</v>
      </c>
      <c r="J4581" s="34">
        <f>CONVERT(INDEX(Clg_StPt_Sch_EZ!$C$4:$I$27,MATCH(Schedules_8760!$C4581,Clg_StPt_Sch_EZ!$B$4:$B$27,0),MATCH(Schedules_8760!$F4581,Clg_StPt_Sch_EZ!$C$3:$I$3,0)),"F","C")</f>
        <v>25.555555555555554</v>
      </c>
      <c r="K4581" s="34">
        <f>CONVERT(INDEX(Clg_StPt_Sch_EZ!$C$31:$I$54,MATCH(Schedules_8760!$C4581,Clg_StPt_Sch_EZ!$B$31:$B$54,0),MATCH(Schedules_8760!$F4581,Clg_StPt_Sch_EZ!$C$30:$I$30,0)),"F","C")</f>
        <v>28.333333333333332</v>
      </c>
      <c r="L4581" s="34">
        <f>CONVERT(INDEX(DHW_StPt_Sch_EZ!$C$4:$I$27,MATCH(Schedules_8760!$C4581,DHW_StPt_Sch_EZ!$B$4:$B$27,0),MATCH(Schedules_8760!$F4581,DHW_StPt_Sch_EZ!$C$3:$I$3,0)),"F","C")</f>
        <v>53.333333333333329</v>
      </c>
      <c r="M4581" s="34">
        <f>CONVERT(INDEX(DHW_StPt_Sch_EZ!$C$31:$I$54,MATCH(Schedules_8760!$C4581,DHW_StPt_Sch_EZ!$B$31:$B$54,0),MATCH(Schedules_8760!$F4581,DHW_StPt_Sch_EZ!$C$30:$I$30,0)),"F","C")</f>
        <v>53.333333333333329</v>
      </c>
      <c r="N4581" s="12"/>
      <c r="O4581" s="12"/>
      <c r="P4581" s="12"/>
    </row>
    <row r="4582" spans="1:16" x14ac:dyDescent="0.25">
      <c r="A4582" s="35">
        <v>4581</v>
      </c>
      <c r="B4582" s="89">
        <v>191.83333333333329</v>
      </c>
      <c r="C4582" s="35">
        <f t="shared" si="355"/>
        <v>21</v>
      </c>
      <c r="D4582" s="35">
        <f t="shared" si="358"/>
        <v>191</v>
      </c>
      <c r="E4582" s="35">
        <f t="shared" si="359"/>
        <v>2</v>
      </c>
      <c r="F4582" s="35" t="str">
        <f t="shared" si="356"/>
        <v>Monday</v>
      </c>
      <c r="G4582" s="35">
        <f t="shared" si="357"/>
        <v>7</v>
      </c>
      <c r="H4582" s="34">
        <f>CONVERT(INDEX(Htg_StPt_Sch_EZ!$C$4:$I$27,MATCH(Schedules_8760!$C4582,Htg_StPt_Sch_EZ!$B$4:$B$27,0),MATCH(Schedules_8760!$F4582,Htg_StPt_Sch_EZ!$C$3:$I$3,0)),"F","C")</f>
        <v>20.555555555555554</v>
      </c>
      <c r="I4582" s="34">
        <f>CONVERT(INDEX(Htg_StPt_Sch_EZ!$C$31:$I$54,MATCH(Schedules_8760!$C4582,Htg_StPt_Sch_EZ!$B$31:$B$54,0),MATCH(Schedules_8760!$F4582,Htg_StPt_Sch_EZ!$C$30:$I$30,0)),"F","C")</f>
        <v>19.444444444444443</v>
      </c>
      <c r="J4582" s="34">
        <f>CONVERT(INDEX(Clg_StPt_Sch_EZ!$C$4:$I$27,MATCH(Schedules_8760!$C4582,Clg_StPt_Sch_EZ!$B$4:$B$27,0),MATCH(Schedules_8760!$F4582,Clg_StPt_Sch_EZ!$C$3:$I$3,0)),"F","C")</f>
        <v>25.555555555555554</v>
      </c>
      <c r="K4582" s="34">
        <f>CONVERT(INDEX(Clg_StPt_Sch_EZ!$C$31:$I$54,MATCH(Schedules_8760!$C4582,Clg_StPt_Sch_EZ!$B$31:$B$54,0),MATCH(Schedules_8760!$F4582,Clg_StPt_Sch_EZ!$C$30:$I$30,0)),"F","C")</f>
        <v>28.333333333333332</v>
      </c>
      <c r="L4582" s="34">
        <f>CONVERT(INDEX(DHW_StPt_Sch_EZ!$C$4:$I$27,MATCH(Schedules_8760!$C4582,DHW_StPt_Sch_EZ!$B$4:$B$27,0),MATCH(Schedules_8760!$F4582,DHW_StPt_Sch_EZ!$C$3:$I$3,0)),"F","C")</f>
        <v>53.333333333333329</v>
      </c>
      <c r="M4582" s="34">
        <f>CONVERT(INDEX(DHW_StPt_Sch_EZ!$C$31:$I$54,MATCH(Schedules_8760!$C4582,DHW_StPt_Sch_EZ!$B$31:$B$54,0),MATCH(Schedules_8760!$F4582,DHW_StPt_Sch_EZ!$C$30:$I$30,0)),"F","C")</f>
        <v>53.333333333333329</v>
      </c>
      <c r="N4582" s="12"/>
      <c r="O4582" s="12"/>
      <c r="P4582" s="12"/>
    </row>
    <row r="4583" spans="1:16" x14ac:dyDescent="0.25">
      <c r="A4583" s="35">
        <v>4582</v>
      </c>
      <c r="B4583" s="89">
        <v>191.875</v>
      </c>
      <c r="C4583" s="35">
        <f t="shared" si="355"/>
        <v>22</v>
      </c>
      <c r="D4583" s="35">
        <f t="shared" si="358"/>
        <v>191</v>
      </c>
      <c r="E4583" s="35">
        <f t="shared" si="359"/>
        <v>2</v>
      </c>
      <c r="F4583" s="35" t="str">
        <f t="shared" si="356"/>
        <v>Monday</v>
      </c>
      <c r="G4583" s="35">
        <f t="shared" si="357"/>
        <v>7</v>
      </c>
      <c r="H4583" s="34">
        <f>CONVERT(INDEX(Htg_StPt_Sch_EZ!$C$4:$I$27,MATCH(Schedules_8760!$C4583,Htg_StPt_Sch_EZ!$B$4:$B$27,0),MATCH(Schedules_8760!$F4583,Htg_StPt_Sch_EZ!$C$3:$I$3,0)),"F","C")</f>
        <v>20.555555555555554</v>
      </c>
      <c r="I4583" s="34">
        <f>CONVERT(INDEX(Htg_StPt_Sch_EZ!$C$31:$I$54,MATCH(Schedules_8760!$C4583,Htg_StPt_Sch_EZ!$B$31:$B$54,0),MATCH(Schedules_8760!$F4583,Htg_StPt_Sch_EZ!$C$30:$I$30,0)),"F","C")</f>
        <v>19.444444444444443</v>
      </c>
      <c r="J4583" s="34">
        <f>CONVERT(INDEX(Clg_StPt_Sch_EZ!$C$4:$I$27,MATCH(Schedules_8760!$C4583,Clg_StPt_Sch_EZ!$B$4:$B$27,0),MATCH(Schedules_8760!$F4583,Clg_StPt_Sch_EZ!$C$3:$I$3,0)),"F","C")</f>
        <v>25.555555555555554</v>
      </c>
      <c r="K4583" s="34">
        <f>CONVERT(INDEX(Clg_StPt_Sch_EZ!$C$31:$I$54,MATCH(Schedules_8760!$C4583,Clg_StPt_Sch_EZ!$B$31:$B$54,0),MATCH(Schedules_8760!$F4583,Clg_StPt_Sch_EZ!$C$30:$I$30,0)),"F","C")</f>
        <v>28.333333333333332</v>
      </c>
      <c r="L4583" s="34">
        <f>CONVERT(INDEX(DHW_StPt_Sch_EZ!$C$4:$I$27,MATCH(Schedules_8760!$C4583,DHW_StPt_Sch_EZ!$B$4:$B$27,0),MATCH(Schedules_8760!$F4583,DHW_StPt_Sch_EZ!$C$3:$I$3,0)),"F","C")</f>
        <v>53.333333333333329</v>
      </c>
      <c r="M4583" s="34">
        <f>CONVERT(INDEX(DHW_StPt_Sch_EZ!$C$31:$I$54,MATCH(Schedules_8760!$C4583,DHW_StPt_Sch_EZ!$B$31:$B$54,0),MATCH(Schedules_8760!$F4583,DHW_StPt_Sch_EZ!$C$30:$I$30,0)),"F","C")</f>
        <v>53.333333333333329</v>
      </c>
      <c r="N4583" s="12"/>
      <c r="O4583" s="12"/>
      <c r="P4583" s="12"/>
    </row>
    <row r="4584" spans="1:16" x14ac:dyDescent="0.25">
      <c r="A4584" s="35">
        <v>4583</v>
      </c>
      <c r="B4584" s="89">
        <v>191.91666666666671</v>
      </c>
      <c r="C4584" s="35">
        <f t="shared" si="355"/>
        <v>23</v>
      </c>
      <c r="D4584" s="35">
        <f t="shared" si="358"/>
        <v>191</v>
      </c>
      <c r="E4584" s="35">
        <f t="shared" si="359"/>
        <v>2</v>
      </c>
      <c r="F4584" s="35" t="str">
        <f t="shared" si="356"/>
        <v>Monday</v>
      </c>
      <c r="G4584" s="35">
        <f t="shared" si="357"/>
        <v>7</v>
      </c>
      <c r="H4584" s="34">
        <f>CONVERT(INDEX(Htg_StPt_Sch_EZ!$C$4:$I$27,MATCH(Schedules_8760!$C4584,Htg_StPt_Sch_EZ!$B$4:$B$27,0),MATCH(Schedules_8760!$F4584,Htg_StPt_Sch_EZ!$C$3:$I$3,0)),"F","C")</f>
        <v>20.555555555555554</v>
      </c>
      <c r="I4584" s="34">
        <f>CONVERT(INDEX(Htg_StPt_Sch_EZ!$C$31:$I$54,MATCH(Schedules_8760!$C4584,Htg_StPt_Sch_EZ!$B$31:$B$54,0),MATCH(Schedules_8760!$F4584,Htg_StPt_Sch_EZ!$C$30:$I$30,0)),"F","C")</f>
        <v>19.444444444444443</v>
      </c>
      <c r="J4584" s="34">
        <f>CONVERT(INDEX(Clg_StPt_Sch_EZ!$C$4:$I$27,MATCH(Schedules_8760!$C4584,Clg_StPt_Sch_EZ!$B$4:$B$27,0),MATCH(Schedules_8760!$F4584,Clg_StPt_Sch_EZ!$C$3:$I$3,0)),"F","C")</f>
        <v>25.555555555555554</v>
      </c>
      <c r="K4584" s="34">
        <f>CONVERT(INDEX(Clg_StPt_Sch_EZ!$C$31:$I$54,MATCH(Schedules_8760!$C4584,Clg_StPt_Sch_EZ!$B$31:$B$54,0),MATCH(Schedules_8760!$F4584,Clg_StPt_Sch_EZ!$C$30:$I$30,0)),"F","C")</f>
        <v>28.333333333333332</v>
      </c>
      <c r="L4584" s="34">
        <f>CONVERT(INDEX(DHW_StPt_Sch_EZ!$C$4:$I$27,MATCH(Schedules_8760!$C4584,DHW_StPt_Sch_EZ!$B$4:$B$27,0),MATCH(Schedules_8760!$F4584,DHW_StPt_Sch_EZ!$C$3:$I$3,0)),"F","C")</f>
        <v>53.333333333333329</v>
      </c>
      <c r="M4584" s="34">
        <f>CONVERT(INDEX(DHW_StPt_Sch_EZ!$C$31:$I$54,MATCH(Schedules_8760!$C4584,DHW_StPt_Sch_EZ!$B$31:$B$54,0),MATCH(Schedules_8760!$F4584,DHW_StPt_Sch_EZ!$C$30:$I$30,0)),"F","C")</f>
        <v>53.333333333333329</v>
      </c>
      <c r="N4584" s="12"/>
      <c r="O4584" s="12"/>
      <c r="P4584" s="12"/>
    </row>
    <row r="4585" spans="1:16" x14ac:dyDescent="0.25">
      <c r="A4585" s="35">
        <v>4584</v>
      </c>
      <c r="B4585" s="89">
        <v>191.95833333333329</v>
      </c>
      <c r="C4585" s="35">
        <f t="shared" si="355"/>
        <v>24</v>
      </c>
      <c r="D4585" s="35">
        <f t="shared" si="358"/>
        <v>191</v>
      </c>
      <c r="E4585" s="35">
        <f t="shared" si="359"/>
        <v>2</v>
      </c>
      <c r="F4585" s="35" t="str">
        <f t="shared" si="356"/>
        <v>Monday</v>
      </c>
      <c r="G4585" s="35">
        <f t="shared" si="357"/>
        <v>7</v>
      </c>
      <c r="H4585" s="34">
        <f>CONVERT(INDEX(Htg_StPt_Sch_EZ!$C$4:$I$27,MATCH(Schedules_8760!$C4585,Htg_StPt_Sch_EZ!$B$4:$B$27,0),MATCH(Schedules_8760!$F4585,Htg_StPt_Sch_EZ!$C$3:$I$3,0)),"F","C")</f>
        <v>20.555555555555554</v>
      </c>
      <c r="I4585" s="34">
        <f>CONVERT(INDEX(Htg_StPt_Sch_EZ!$C$31:$I$54,MATCH(Schedules_8760!$C4585,Htg_StPt_Sch_EZ!$B$31:$B$54,0),MATCH(Schedules_8760!$F4585,Htg_StPt_Sch_EZ!$C$30:$I$30,0)),"F","C")</f>
        <v>19.444444444444443</v>
      </c>
      <c r="J4585" s="34">
        <f>CONVERT(INDEX(Clg_StPt_Sch_EZ!$C$4:$I$27,MATCH(Schedules_8760!$C4585,Clg_StPt_Sch_EZ!$B$4:$B$27,0),MATCH(Schedules_8760!$F4585,Clg_StPt_Sch_EZ!$C$3:$I$3,0)),"F","C")</f>
        <v>25.555555555555554</v>
      </c>
      <c r="K4585" s="34">
        <f>CONVERT(INDEX(Clg_StPt_Sch_EZ!$C$31:$I$54,MATCH(Schedules_8760!$C4585,Clg_StPt_Sch_EZ!$B$31:$B$54,0),MATCH(Schedules_8760!$F4585,Clg_StPt_Sch_EZ!$C$30:$I$30,0)),"F","C")</f>
        <v>28.333333333333332</v>
      </c>
      <c r="L4585" s="34">
        <f>CONVERT(INDEX(DHW_StPt_Sch_EZ!$C$4:$I$27,MATCH(Schedules_8760!$C4585,DHW_StPt_Sch_EZ!$B$4:$B$27,0),MATCH(Schedules_8760!$F4585,DHW_StPt_Sch_EZ!$C$3:$I$3,0)),"F","C")</f>
        <v>53.333333333333329</v>
      </c>
      <c r="M4585" s="34">
        <f>CONVERT(INDEX(DHW_StPt_Sch_EZ!$C$31:$I$54,MATCH(Schedules_8760!$C4585,DHW_StPt_Sch_EZ!$B$31:$B$54,0),MATCH(Schedules_8760!$F4585,DHW_StPt_Sch_EZ!$C$30:$I$30,0)),"F","C")</f>
        <v>53.333333333333329</v>
      </c>
      <c r="N4585" s="12"/>
      <c r="O4585" s="12"/>
      <c r="P4585" s="12"/>
    </row>
    <row r="4586" spans="1:16" x14ac:dyDescent="0.25">
      <c r="A4586" s="35">
        <v>4585</v>
      </c>
      <c r="B4586" s="89">
        <v>192</v>
      </c>
      <c r="C4586" s="35">
        <f t="shared" si="355"/>
        <v>1</v>
      </c>
      <c r="D4586" s="35">
        <f t="shared" si="358"/>
        <v>192</v>
      </c>
      <c r="E4586" s="35">
        <f t="shared" si="359"/>
        <v>3</v>
      </c>
      <c r="F4586" s="35" t="str">
        <f t="shared" si="356"/>
        <v>Tuesday</v>
      </c>
      <c r="G4586" s="35">
        <f t="shared" si="357"/>
        <v>7</v>
      </c>
      <c r="H4586" s="34">
        <f>CONVERT(INDEX(Htg_StPt_Sch_EZ!$C$4:$I$27,MATCH(Schedules_8760!$C4586,Htg_StPt_Sch_EZ!$B$4:$B$27,0),MATCH(Schedules_8760!$F4586,Htg_StPt_Sch_EZ!$C$3:$I$3,0)),"F","C")</f>
        <v>20.555555555555554</v>
      </c>
      <c r="I4586" s="34">
        <f>CONVERT(INDEX(Htg_StPt_Sch_EZ!$C$31:$I$54,MATCH(Schedules_8760!$C4586,Htg_StPt_Sch_EZ!$B$31:$B$54,0),MATCH(Schedules_8760!$F4586,Htg_StPt_Sch_EZ!$C$30:$I$30,0)),"F","C")</f>
        <v>19.444444444444443</v>
      </c>
      <c r="J4586" s="34">
        <f>CONVERT(INDEX(Clg_StPt_Sch_EZ!$C$4:$I$27,MATCH(Schedules_8760!$C4586,Clg_StPt_Sch_EZ!$B$4:$B$27,0),MATCH(Schedules_8760!$F4586,Clg_StPt_Sch_EZ!$C$3:$I$3,0)),"F","C")</f>
        <v>25.555555555555554</v>
      </c>
      <c r="K4586" s="34">
        <f>CONVERT(INDEX(Clg_StPt_Sch_EZ!$C$31:$I$54,MATCH(Schedules_8760!$C4586,Clg_StPt_Sch_EZ!$B$31:$B$54,0),MATCH(Schedules_8760!$F4586,Clg_StPt_Sch_EZ!$C$30:$I$30,0)),"F","C")</f>
        <v>28.333333333333332</v>
      </c>
      <c r="L4586" s="34">
        <f>CONVERT(INDEX(DHW_StPt_Sch_EZ!$C$4:$I$27,MATCH(Schedules_8760!$C4586,DHW_StPt_Sch_EZ!$B$4:$B$27,0),MATCH(Schedules_8760!$F4586,DHW_StPt_Sch_EZ!$C$3:$I$3,0)),"F","C")</f>
        <v>53.333333333333329</v>
      </c>
      <c r="M4586" s="34">
        <f>CONVERT(INDEX(DHW_StPt_Sch_EZ!$C$31:$I$54,MATCH(Schedules_8760!$C4586,DHW_StPt_Sch_EZ!$B$31:$B$54,0),MATCH(Schedules_8760!$F4586,DHW_StPt_Sch_EZ!$C$30:$I$30,0)),"F","C")</f>
        <v>53.333333333333329</v>
      </c>
      <c r="N4586" s="12"/>
      <c r="O4586" s="12"/>
      <c r="P4586" s="12"/>
    </row>
    <row r="4587" spans="1:16" x14ac:dyDescent="0.25">
      <c r="A4587" s="35">
        <v>4586</v>
      </c>
      <c r="B4587" s="89">
        <v>192.04166666666671</v>
      </c>
      <c r="C4587" s="35">
        <f t="shared" si="355"/>
        <v>2</v>
      </c>
      <c r="D4587" s="35">
        <f t="shared" si="358"/>
        <v>192</v>
      </c>
      <c r="E4587" s="35">
        <f t="shared" si="359"/>
        <v>3</v>
      </c>
      <c r="F4587" s="35" t="str">
        <f t="shared" si="356"/>
        <v>Tuesday</v>
      </c>
      <c r="G4587" s="35">
        <f t="shared" si="357"/>
        <v>7</v>
      </c>
      <c r="H4587" s="34">
        <f>CONVERT(INDEX(Htg_StPt_Sch_EZ!$C$4:$I$27,MATCH(Schedules_8760!$C4587,Htg_StPt_Sch_EZ!$B$4:$B$27,0),MATCH(Schedules_8760!$F4587,Htg_StPt_Sch_EZ!$C$3:$I$3,0)),"F","C")</f>
        <v>20.555555555555554</v>
      </c>
      <c r="I4587" s="34">
        <f>CONVERT(INDEX(Htg_StPt_Sch_EZ!$C$31:$I$54,MATCH(Schedules_8760!$C4587,Htg_StPt_Sch_EZ!$B$31:$B$54,0),MATCH(Schedules_8760!$F4587,Htg_StPt_Sch_EZ!$C$30:$I$30,0)),"F","C")</f>
        <v>19.444444444444443</v>
      </c>
      <c r="J4587" s="34">
        <f>CONVERT(INDEX(Clg_StPt_Sch_EZ!$C$4:$I$27,MATCH(Schedules_8760!$C4587,Clg_StPt_Sch_EZ!$B$4:$B$27,0),MATCH(Schedules_8760!$F4587,Clg_StPt_Sch_EZ!$C$3:$I$3,0)),"F","C")</f>
        <v>25.555555555555554</v>
      </c>
      <c r="K4587" s="34">
        <f>CONVERT(INDEX(Clg_StPt_Sch_EZ!$C$31:$I$54,MATCH(Schedules_8760!$C4587,Clg_StPt_Sch_EZ!$B$31:$B$54,0),MATCH(Schedules_8760!$F4587,Clg_StPt_Sch_EZ!$C$30:$I$30,0)),"F","C")</f>
        <v>28.333333333333332</v>
      </c>
      <c r="L4587" s="34">
        <f>CONVERT(INDEX(DHW_StPt_Sch_EZ!$C$4:$I$27,MATCH(Schedules_8760!$C4587,DHW_StPt_Sch_EZ!$B$4:$B$27,0),MATCH(Schedules_8760!$F4587,DHW_StPt_Sch_EZ!$C$3:$I$3,0)),"F","C")</f>
        <v>53.333333333333329</v>
      </c>
      <c r="M4587" s="34">
        <f>CONVERT(INDEX(DHW_StPt_Sch_EZ!$C$31:$I$54,MATCH(Schedules_8760!$C4587,DHW_StPt_Sch_EZ!$B$31:$B$54,0),MATCH(Schedules_8760!$F4587,DHW_StPt_Sch_EZ!$C$30:$I$30,0)),"F","C")</f>
        <v>53.333333333333329</v>
      </c>
      <c r="N4587" s="12"/>
      <c r="O4587" s="12"/>
      <c r="P4587" s="12"/>
    </row>
    <row r="4588" spans="1:16" x14ac:dyDescent="0.25">
      <c r="A4588" s="35">
        <v>4587</v>
      </c>
      <c r="B4588" s="89">
        <v>192.08333333333329</v>
      </c>
      <c r="C4588" s="35">
        <f t="shared" si="355"/>
        <v>3</v>
      </c>
      <c r="D4588" s="35">
        <f t="shared" si="358"/>
        <v>192</v>
      </c>
      <c r="E4588" s="35">
        <f t="shared" si="359"/>
        <v>3</v>
      </c>
      <c r="F4588" s="35" t="str">
        <f t="shared" si="356"/>
        <v>Tuesday</v>
      </c>
      <c r="G4588" s="35">
        <f t="shared" si="357"/>
        <v>7</v>
      </c>
      <c r="H4588" s="34">
        <f>CONVERT(INDEX(Htg_StPt_Sch_EZ!$C$4:$I$27,MATCH(Schedules_8760!$C4588,Htg_StPt_Sch_EZ!$B$4:$B$27,0),MATCH(Schedules_8760!$F4588,Htg_StPt_Sch_EZ!$C$3:$I$3,0)),"F","C")</f>
        <v>20.555555555555554</v>
      </c>
      <c r="I4588" s="34">
        <f>CONVERT(INDEX(Htg_StPt_Sch_EZ!$C$31:$I$54,MATCH(Schedules_8760!$C4588,Htg_StPt_Sch_EZ!$B$31:$B$54,0),MATCH(Schedules_8760!$F4588,Htg_StPt_Sch_EZ!$C$30:$I$30,0)),"F","C")</f>
        <v>19.444444444444443</v>
      </c>
      <c r="J4588" s="34">
        <f>CONVERT(INDEX(Clg_StPt_Sch_EZ!$C$4:$I$27,MATCH(Schedules_8760!$C4588,Clg_StPt_Sch_EZ!$B$4:$B$27,0),MATCH(Schedules_8760!$F4588,Clg_StPt_Sch_EZ!$C$3:$I$3,0)),"F","C")</f>
        <v>25.555555555555554</v>
      </c>
      <c r="K4588" s="34">
        <f>CONVERT(INDEX(Clg_StPt_Sch_EZ!$C$31:$I$54,MATCH(Schedules_8760!$C4588,Clg_StPt_Sch_EZ!$B$31:$B$54,0),MATCH(Schedules_8760!$F4588,Clg_StPt_Sch_EZ!$C$30:$I$30,0)),"F","C")</f>
        <v>28.333333333333332</v>
      </c>
      <c r="L4588" s="34">
        <f>CONVERT(INDEX(DHW_StPt_Sch_EZ!$C$4:$I$27,MATCH(Schedules_8760!$C4588,DHW_StPt_Sch_EZ!$B$4:$B$27,0),MATCH(Schedules_8760!$F4588,DHW_StPt_Sch_EZ!$C$3:$I$3,0)),"F","C")</f>
        <v>53.333333333333329</v>
      </c>
      <c r="M4588" s="34">
        <f>CONVERT(INDEX(DHW_StPt_Sch_EZ!$C$31:$I$54,MATCH(Schedules_8760!$C4588,DHW_StPt_Sch_EZ!$B$31:$B$54,0),MATCH(Schedules_8760!$F4588,DHW_StPt_Sch_EZ!$C$30:$I$30,0)),"F","C")</f>
        <v>53.333333333333329</v>
      </c>
      <c r="N4588" s="12"/>
      <c r="O4588" s="12"/>
      <c r="P4588" s="12"/>
    </row>
    <row r="4589" spans="1:16" x14ac:dyDescent="0.25">
      <c r="A4589" s="35">
        <v>4588</v>
      </c>
      <c r="B4589" s="89">
        <v>192.125</v>
      </c>
      <c r="C4589" s="35">
        <f t="shared" si="355"/>
        <v>4</v>
      </c>
      <c r="D4589" s="35">
        <f t="shared" si="358"/>
        <v>192</v>
      </c>
      <c r="E4589" s="35">
        <f t="shared" si="359"/>
        <v>3</v>
      </c>
      <c r="F4589" s="35" t="str">
        <f t="shared" si="356"/>
        <v>Tuesday</v>
      </c>
      <c r="G4589" s="35">
        <f t="shared" si="357"/>
        <v>7</v>
      </c>
      <c r="H4589" s="34">
        <f>CONVERT(INDEX(Htg_StPt_Sch_EZ!$C$4:$I$27,MATCH(Schedules_8760!$C4589,Htg_StPt_Sch_EZ!$B$4:$B$27,0),MATCH(Schedules_8760!$F4589,Htg_StPt_Sch_EZ!$C$3:$I$3,0)),"F","C")</f>
        <v>20.555555555555554</v>
      </c>
      <c r="I4589" s="34">
        <f>CONVERT(INDEX(Htg_StPt_Sch_EZ!$C$31:$I$54,MATCH(Schedules_8760!$C4589,Htg_StPt_Sch_EZ!$B$31:$B$54,0),MATCH(Schedules_8760!$F4589,Htg_StPt_Sch_EZ!$C$30:$I$30,0)),"F","C")</f>
        <v>19.444444444444443</v>
      </c>
      <c r="J4589" s="34">
        <f>CONVERT(INDEX(Clg_StPt_Sch_EZ!$C$4:$I$27,MATCH(Schedules_8760!$C4589,Clg_StPt_Sch_EZ!$B$4:$B$27,0),MATCH(Schedules_8760!$F4589,Clg_StPt_Sch_EZ!$C$3:$I$3,0)),"F","C")</f>
        <v>25.555555555555554</v>
      </c>
      <c r="K4589" s="34">
        <f>CONVERT(INDEX(Clg_StPt_Sch_EZ!$C$31:$I$54,MATCH(Schedules_8760!$C4589,Clg_StPt_Sch_EZ!$B$31:$B$54,0),MATCH(Schedules_8760!$F4589,Clg_StPt_Sch_EZ!$C$30:$I$30,0)),"F","C")</f>
        <v>28.333333333333332</v>
      </c>
      <c r="L4589" s="34">
        <f>CONVERT(INDEX(DHW_StPt_Sch_EZ!$C$4:$I$27,MATCH(Schedules_8760!$C4589,DHW_StPt_Sch_EZ!$B$4:$B$27,0),MATCH(Schedules_8760!$F4589,DHW_StPt_Sch_EZ!$C$3:$I$3,0)),"F","C")</f>
        <v>53.333333333333329</v>
      </c>
      <c r="M4589" s="34">
        <f>CONVERT(INDEX(DHW_StPt_Sch_EZ!$C$31:$I$54,MATCH(Schedules_8760!$C4589,DHW_StPt_Sch_EZ!$B$31:$B$54,0),MATCH(Schedules_8760!$F4589,DHW_StPt_Sch_EZ!$C$30:$I$30,0)),"F","C")</f>
        <v>53.333333333333329</v>
      </c>
      <c r="N4589" s="12"/>
      <c r="O4589" s="12"/>
      <c r="P4589" s="12"/>
    </row>
    <row r="4590" spans="1:16" x14ac:dyDescent="0.25">
      <c r="A4590" s="35">
        <v>4589</v>
      </c>
      <c r="B4590" s="89">
        <v>192.16666666666671</v>
      </c>
      <c r="C4590" s="35">
        <f t="shared" si="355"/>
        <v>5</v>
      </c>
      <c r="D4590" s="35">
        <f t="shared" si="358"/>
        <v>192</v>
      </c>
      <c r="E4590" s="35">
        <f t="shared" si="359"/>
        <v>3</v>
      </c>
      <c r="F4590" s="35" t="str">
        <f t="shared" si="356"/>
        <v>Tuesday</v>
      </c>
      <c r="G4590" s="35">
        <f t="shared" si="357"/>
        <v>7</v>
      </c>
      <c r="H4590" s="34">
        <f>CONVERT(INDEX(Htg_StPt_Sch_EZ!$C$4:$I$27,MATCH(Schedules_8760!$C4590,Htg_StPt_Sch_EZ!$B$4:$B$27,0),MATCH(Schedules_8760!$F4590,Htg_StPt_Sch_EZ!$C$3:$I$3,0)),"F","C")</f>
        <v>20.555555555555554</v>
      </c>
      <c r="I4590" s="34">
        <f>CONVERT(INDEX(Htg_StPt_Sch_EZ!$C$31:$I$54,MATCH(Schedules_8760!$C4590,Htg_StPt_Sch_EZ!$B$31:$B$54,0),MATCH(Schedules_8760!$F4590,Htg_StPt_Sch_EZ!$C$30:$I$30,0)),"F","C")</f>
        <v>19.444444444444443</v>
      </c>
      <c r="J4590" s="34">
        <f>CONVERT(INDEX(Clg_StPt_Sch_EZ!$C$4:$I$27,MATCH(Schedules_8760!$C4590,Clg_StPt_Sch_EZ!$B$4:$B$27,0),MATCH(Schedules_8760!$F4590,Clg_StPt_Sch_EZ!$C$3:$I$3,0)),"F","C")</f>
        <v>25.555555555555554</v>
      </c>
      <c r="K4590" s="34">
        <f>CONVERT(INDEX(Clg_StPt_Sch_EZ!$C$31:$I$54,MATCH(Schedules_8760!$C4590,Clg_StPt_Sch_EZ!$B$31:$B$54,0),MATCH(Schedules_8760!$F4590,Clg_StPt_Sch_EZ!$C$30:$I$30,0)),"F","C")</f>
        <v>28.333333333333332</v>
      </c>
      <c r="L4590" s="34">
        <f>CONVERT(INDEX(DHW_StPt_Sch_EZ!$C$4:$I$27,MATCH(Schedules_8760!$C4590,DHW_StPt_Sch_EZ!$B$4:$B$27,0),MATCH(Schedules_8760!$F4590,DHW_StPt_Sch_EZ!$C$3:$I$3,0)),"F","C")</f>
        <v>53.333333333333329</v>
      </c>
      <c r="M4590" s="34">
        <f>CONVERT(INDEX(DHW_StPt_Sch_EZ!$C$31:$I$54,MATCH(Schedules_8760!$C4590,DHW_StPt_Sch_EZ!$B$31:$B$54,0),MATCH(Schedules_8760!$F4590,DHW_StPt_Sch_EZ!$C$30:$I$30,0)),"F","C")</f>
        <v>53.333333333333329</v>
      </c>
      <c r="N4590" s="12"/>
      <c r="O4590" s="12"/>
      <c r="P4590" s="12"/>
    </row>
    <row r="4591" spans="1:16" x14ac:dyDescent="0.25">
      <c r="A4591" s="35">
        <v>4590</v>
      </c>
      <c r="B4591" s="89">
        <v>192.20833333333329</v>
      </c>
      <c r="C4591" s="35">
        <f t="shared" si="355"/>
        <v>6</v>
      </c>
      <c r="D4591" s="35">
        <f t="shared" si="358"/>
        <v>192</v>
      </c>
      <c r="E4591" s="35">
        <f t="shared" si="359"/>
        <v>3</v>
      </c>
      <c r="F4591" s="35" t="str">
        <f t="shared" si="356"/>
        <v>Tuesday</v>
      </c>
      <c r="G4591" s="35">
        <f t="shared" si="357"/>
        <v>7</v>
      </c>
      <c r="H4591" s="34">
        <f>CONVERT(INDEX(Htg_StPt_Sch_EZ!$C$4:$I$27,MATCH(Schedules_8760!$C4591,Htg_StPt_Sch_EZ!$B$4:$B$27,0),MATCH(Schedules_8760!$F4591,Htg_StPt_Sch_EZ!$C$3:$I$3,0)),"F","C")</f>
        <v>20.555555555555554</v>
      </c>
      <c r="I4591" s="34">
        <f>CONVERT(INDEX(Htg_StPt_Sch_EZ!$C$31:$I$54,MATCH(Schedules_8760!$C4591,Htg_StPt_Sch_EZ!$B$31:$B$54,0),MATCH(Schedules_8760!$F4591,Htg_StPt_Sch_EZ!$C$30:$I$30,0)),"F","C")</f>
        <v>19.444444444444443</v>
      </c>
      <c r="J4591" s="34">
        <f>CONVERT(INDEX(Clg_StPt_Sch_EZ!$C$4:$I$27,MATCH(Schedules_8760!$C4591,Clg_StPt_Sch_EZ!$B$4:$B$27,0),MATCH(Schedules_8760!$F4591,Clg_StPt_Sch_EZ!$C$3:$I$3,0)),"F","C")</f>
        <v>25.555555555555554</v>
      </c>
      <c r="K4591" s="34">
        <f>CONVERT(INDEX(Clg_StPt_Sch_EZ!$C$31:$I$54,MATCH(Schedules_8760!$C4591,Clg_StPt_Sch_EZ!$B$31:$B$54,0),MATCH(Schedules_8760!$F4591,Clg_StPt_Sch_EZ!$C$30:$I$30,0)),"F","C")</f>
        <v>28.333333333333332</v>
      </c>
      <c r="L4591" s="34">
        <f>CONVERT(INDEX(DHW_StPt_Sch_EZ!$C$4:$I$27,MATCH(Schedules_8760!$C4591,DHW_StPt_Sch_EZ!$B$4:$B$27,0),MATCH(Schedules_8760!$F4591,DHW_StPt_Sch_EZ!$C$3:$I$3,0)),"F","C")</f>
        <v>53.333333333333329</v>
      </c>
      <c r="M4591" s="34">
        <f>CONVERT(INDEX(DHW_StPt_Sch_EZ!$C$31:$I$54,MATCH(Schedules_8760!$C4591,DHW_StPt_Sch_EZ!$B$31:$B$54,0),MATCH(Schedules_8760!$F4591,DHW_StPt_Sch_EZ!$C$30:$I$30,0)),"F","C")</f>
        <v>53.333333333333329</v>
      </c>
      <c r="N4591" s="12"/>
      <c r="O4591" s="12"/>
      <c r="P4591" s="12"/>
    </row>
    <row r="4592" spans="1:16" x14ac:dyDescent="0.25">
      <c r="A4592" s="35">
        <v>4591</v>
      </c>
      <c r="B4592" s="89">
        <v>192.25</v>
      </c>
      <c r="C4592" s="35">
        <f t="shared" si="355"/>
        <v>7</v>
      </c>
      <c r="D4592" s="35">
        <f t="shared" si="358"/>
        <v>192</v>
      </c>
      <c r="E4592" s="35">
        <f t="shared" si="359"/>
        <v>3</v>
      </c>
      <c r="F4592" s="35" t="str">
        <f t="shared" si="356"/>
        <v>Tuesday</v>
      </c>
      <c r="G4592" s="35">
        <f t="shared" si="357"/>
        <v>7</v>
      </c>
      <c r="H4592" s="34">
        <f>CONVERT(INDEX(Htg_StPt_Sch_EZ!$C$4:$I$27,MATCH(Schedules_8760!$C4592,Htg_StPt_Sch_EZ!$B$4:$B$27,0),MATCH(Schedules_8760!$F4592,Htg_StPt_Sch_EZ!$C$3:$I$3,0)),"F","C")</f>
        <v>20.555555555555554</v>
      </c>
      <c r="I4592" s="34">
        <f>CONVERT(INDEX(Htg_StPt_Sch_EZ!$C$31:$I$54,MATCH(Schedules_8760!$C4592,Htg_StPt_Sch_EZ!$B$31:$B$54,0),MATCH(Schedules_8760!$F4592,Htg_StPt_Sch_EZ!$C$30:$I$30,0)),"F","C")</f>
        <v>19.444444444444443</v>
      </c>
      <c r="J4592" s="34">
        <f>CONVERT(INDEX(Clg_StPt_Sch_EZ!$C$4:$I$27,MATCH(Schedules_8760!$C4592,Clg_StPt_Sch_EZ!$B$4:$B$27,0),MATCH(Schedules_8760!$F4592,Clg_StPt_Sch_EZ!$C$3:$I$3,0)),"F","C")</f>
        <v>25.555555555555554</v>
      </c>
      <c r="K4592" s="34">
        <f>CONVERT(INDEX(Clg_StPt_Sch_EZ!$C$31:$I$54,MATCH(Schedules_8760!$C4592,Clg_StPt_Sch_EZ!$B$31:$B$54,0),MATCH(Schedules_8760!$F4592,Clg_StPt_Sch_EZ!$C$30:$I$30,0)),"F","C")</f>
        <v>28.333333333333332</v>
      </c>
      <c r="L4592" s="34">
        <f>CONVERT(INDEX(DHW_StPt_Sch_EZ!$C$4:$I$27,MATCH(Schedules_8760!$C4592,DHW_StPt_Sch_EZ!$B$4:$B$27,0),MATCH(Schedules_8760!$F4592,DHW_StPt_Sch_EZ!$C$3:$I$3,0)),"F","C")</f>
        <v>53.333333333333329</v>
      </c>
      <c r="M4592" s="34">
        <f>CONVERT(INDEX(DHW_StPt_Sch_EZ!$C$31:$I$54,MATCH(Schedules_8760!$C4592,DHW_StPt_Sch_EZ!$B$31:$B$54,0),MATCH(Schedules_8760!$F4592,DHW_StPt_Sch_EZ!$C$30:$I$30,0)),"F","C")</f>
        <v>53.333333333333329</v>
      </c>
      <c r="N4592" s="12"/>
      <c r="O4592" s="12"/>
      <c r="P4592" s="12"/>
    </row>
    <row r="4593" spans="1:16" x14ac:dyDescent="0.25">
      <c r="A4593" s="35">
        <v>4592</v>
      </c>
      <c r="B4593" s="89">
        <v>192.29166666666671</v>
      </c>
      <c r="C4593" s="35">
        <f t="shared" si="355"/>
        <v>8</v>
      </c>
      <c r="D4593" s="35">
        <f t="shared" si="358"/>
        <v>192</v>
      </c>
      <c r="E4593" s="35">
        <f t="shared" si="359"/>
        <v>3</v>
      </c>
      <c r="F4593" s="35" t="str">
        <f t="shared" si="356"/>
        <v>Tuesday</v>
      </c>
      <c r="G4593" s="35">
        <f t="shared" si="357"/>
        <v>7</v>
      </c>
      <c r="H4593" s="34">
        <f>CONVERT(INDEX(Htg_StPt_Sch_EZ!$C$4:$I$27,MATCH(Schedules_8760!$C4593,Htg_StPt_Sch_EZ!$B$4:$B$27,0),MATCH(Schedules_8760!$F4593,Htg_StPt_Sch_EZ!$C$3:$I$3,0)),"F","C")</f>
        <v>20.555555555555554</v>
      </c>
      <c r="I4593" s="34">
        <f>CONVERT(INDEX(Htg_StPt_Sch_EZ!$C$31:$I$54,MATCH(Schedules_8760!$C4593,Htg_StPt_Sch_EZ!$B$31:$B$54,0),MATCH(Schedules_8760!$F4593,Htg_StPt_Sch_EZ!$C$30:$I$30,0)),"F","C")</f>
        <v>19.444444444444443</v>
      </c>
      <c r="J4593" s="34">
        <f>CONVERT(INDEX(Clg_StPt_Sch_EZ!$C$4:$I$27,MATCH(Schedules_8760!$C4593,Clg_StPt_Sch_EZ!$B$4:$B$27,0),MATCH(Schedules_8760!$F4593,Clg_StPt_Sch_EZ!$C$3:$I$3,0)),"F","C")</f>
        <v>25.555555555555554</v>
      </c>
      <c r="K4593" s="34">
        <f>CONVERT(INDEX(Clg_StPt_Sch_EZ!$C$31:$I$54,MATCH(Schedules_8760!$C4593,Clg_StPt_Sch_EZ!$B$31:$B$54,0),MATCH(Schedules_8760!$F4593,Clg_StPt_Sch_EZ!$C$30:$I$30,0)),"F","C")</f>
        <v>25</v>
      </c>
      <c r="L4593" s="34">
        <f>CONVERT(INDEX(DHW_StPt_Sch_EZ!$C$4:$I$27,MATCH(Schedules_8760!$C4593,DHW_StPt_Sch_EZ!$B$4:$B$27,0),MATCH(Schedules_8760!$F4593,DHW_StPt_Sch_EZ!$C$3:$I$3,0)),"F","C")</f>
        <v>53.333333333333329</v>
      </c>
      <c r="M4593" s="34">
        <f>CONVERT(INDEX(DHW_StPt_Sch_EZ!$C$31:$I$54,MATCH(Schedules_8760!$C4593,DHW_StPt_Sch_EZ!$B$31:$B$54,0),MATCH(Schedules_8760!$F4593,DHW_StPt_Sch_EZ!$C$30:$I$30,0)),"F","C")</f>
        <v>53.333333333333329</v>
      </c>
      <c r="N4593" s="12"/>
      <c r="O4593" s="12"/>
      <c r="P4593" s="12"/>
    </row>
    <row r="4594" spans="1:16" x14ac:dyDescent="0.25">
      <c r="A4594" s="35">
        <v>4593</v>
      </c>
      <c r="B4594" s="89">
        <v>192.33333333333329</v>
      </c>
      <c r="C4594" s="35">
        <f t="shared" si="355"/>
        <v>9</v>
      </c>
      <c r="D4594" s="35">
        <f t="shared" si="358"/>
        <v>192</v>
      </c>
      <c r="E4594" s="35">
        <f t="shared" si="359"/>
        <v>3</v>
      </c>
      <c r="F4594" s="35" t="str">
        <f t="shared" si="356"/>
        <v>Tuesday</v>
      </c>
      <c r="G4594" s="35">
        <f t="shared" si="357"/>
        <v>7</v>
      </c>
      <c r="H4594" s="34">
        <f>CONVERT(INDEX(Htg_StPt_Sch_EZ!$C$4:$I$27,MATCH(Schedules_8760!$C4594,Htg_StPt_Sch_EZ!$B$4:$B$27,0),MATCH(Schedules_8760!$F4594,Htg_StPt_Sch_EZ!$C$3:$I$3,0)),"F","C")</f>
        <v>20.555555555555554</v>
      </c>
      <c r="I4594" s="34">
        <f>CONVERT(INDEX(Htg_StPt_Sch_EZ!$C$31:$I$54,MATCH(Schedules_8760!$C4594,Htg_StPt_Sch_EZ!$B$31:$B$54,0),MATCH(Schedules_8760!$F4594,Htg_StPt_Sch_EZ!$C$30:$I$30,0)),"F","C")</f>
        <v>19.444444444444443</v>
      </c>
      <c r="J4594" s="34">
        <f>CONVERT(INDEX(Clg_StPt_Sch_EZ!$C$4:$I$27,MATCH(Schedules_8760!$C4594,Clg_StPt_Sch_EZ!$B$4:$B$27,0),MATCH(Schedules_8760!$F4594,Clg_StPt_Sch_EZ!$C$3:$I$3,0)),"F","C")</f>
        <v>25.555555555555554</v>
      </c>
      <c r="K4594" s="34">
        <f>CONVERT(INDEX(Clg_StPt_Sch_EZ!$C$31:$I$54,MATCH(Schedules_8760!$C4594,Clg_StPt_Sch_EZ!$B$31:$B$54,0),MATCH(Schedules_8760!$F4594,Clg_StPt_Sch_EZ!$C$30:$I$30,0)),"F","C")</f>
        <v>25</v>
      </c>
      <c r="L4594" s="34">
        <f>CONVERT(INDEX(DHW_StPt_Sch_EZ!$C$4:$I$27,MATCH(Schedules_8760!$C4594,DHW_StPt_Sch_EZ!$B$4:$B$27,0),MATCH(Schedules_8760!$F4594,DHW_StPt_Sch_EZ!$C$3:$I$3,0)),"F","C")</f>
        <v>53.333333333333329</v>
      </c>
      <c r="M4594" s="34">
        <f>CONVERT(INDEX(DHW_StPt_Sch_EZ!$C$31:$I$54,MATCH(Schedules_8760!$C4594,DHW_StPt_Sch_EZ!$B$31:$B$54,0),MATCH(Schedules_8760!$F4594,DHW_StPt_Sch_EZ!$C$30:$I$30,0)),"F","C")</f>
        <v>53.333333333333329</v>
      </c>
      <c r="N4594" s="12"/>
      <c r="O4594" s="12"/>
      <c r="P4594" s="12"/>
    </row>
    <row r="4595" spans="1:16" x14ac:dyDescent="0.25">
      <c r="A4595" s="35">
        <v>4594</v>
      </c>
      <c r="B4595" s="89">
        <v>192.375</v>
      </c>
      <c r="C4595" s="35">
        <f t="shared" si="355"/>
        <v>10</v>
      </c>
      <c r="D4595" s="35">
        <f t="shared" si="358"/>
        <v>192</v>
      </c>
      <c r="E4595" s="35">
        <f t="shared" si="359"/>
        <v>3</v>
      </c>
      <c r="F4595" s="35" t="str">
        <f t="shared" si="356"/>
        <v>Tuesday</v>
      </c>
      <c r="G4595" s="35">
        <f t="shared" si="357"/>
        <v>7</v>
      </c>
      <c r="H4595" s="34">
        <f>CONVERT(INDEX(Htg_StPt_Sch_EZ!$C$4:$I$27,MATCH(Schedules_8760!$C4595,Htg_StPt_Sch_EZ!$B$4:$B$27,0),MATCH(Schedules_8760!$F4595,Htg_StPt_Sch_EZ!$C$3:$I$3,0)),"F","C")</f>
        <v>20.555555555555554</v>
      </c>
      <c r="I4595" s="34">
        <f>CONVERT(INDEX(Htg_StPt_Sch_EZ!$C$31:$I$54,MATCH(Schedules_8760!$C4595,Htg_StPt_Sch_EZ!$B$31:$B$54,0),MATCH(Schedules_8760!$F4595,Htg_StPt_Sch_EZ!$C$30:$I$30,0)),"F","C")</f>
        <v>19.444444444444443</v>
      </c>
      <c r="J4595" s="34">
        <f>CONVERT(INDEX(Clg_StPt_Sch_EZ!$C$4:$I$27,MATCH(Schedules_8760!$C4595,Clg_StPt_Sch_EZ!$B$4:$B$27,0),MATCH(Schedules_8760!$F4595,Clg_StPt_Sch_EZ!$C$3:$I$3,0)),"F","C")</f>
        <v>25.555555555555554</v>
      </c>
      <c r="K4595" s="34">
        <f>CONVERT(INDEX(Clg_StPt_Sch_EZ!$C$31:$I$54,MATCH(Schedules_8760!$C4595,Clg_StPt_Sch_EZ!$B$31:$B$54,0),MATCH(Schedules_8760!$F4595,Clg_StPt_Sch_EZ!$C$30:$I$30,0)),"F","C")</f>
        <v>25</v>
      </c>
      <c r="L4595" s="34">
        <f>CONVERT(INDEX(DHW_StPt_Sch_EZ!$C$4:$I$27,MATCH(Schedules_8760!$C4595,DHW_StPt_Sch_EZ!$B$4:$B$27,0),MATCH(Schedules_8760!$F4595,DHW_StPt_Sch_EZ!$C$3:$I$3,0)),"F","C")</f>
        <v>53.333333333333329</v>
      </c>
      <c r="M4595" s="34">
        <f>CONVERT(INDEX(DHW_StPt_Sch_EZ!$C$31:$I$54,MATCH(Schedules_8760!$C4595,DHW_StPt_Sch_EZ!$B$31:$B$54,0),MATCH(Schedules_8760!$F4595,DHW_StPt_Sch_EZ!$C$30:$I$30,0)),"F","C")</f>
        <v>53.333333333333329</v>
      </c>
      <c r="N4595" s="12"/>
      <c r="O4595" s="12"/>
      <c r="P4595" s="12"/>
    </row>
    <row r="4596" spans="1:16" x14ac:dyDescent="0.25">
      <c r="A4596" s="35">
        <v>4595</v>
      </c>
      <c r="B4596" s="89">
        <v>192.41666666666671</v>
      </c>
      <c r="C4596" s="35">
        <f t="shared" si="355"/>
        <v>11</v>
      </c>
      <c r="D4596" s="35">
        <f t="shared" si="358"/>
        <v>192</v>
      </c>
      <c r="E4596" s="35">
        <f t="shared" si="359"/>
        <v>3</v>
      </c>
      <c r="F4596" s="35" t="str">
        <f t="shared" si="356"/>
        <v>Tuesday</v>
      </c>
      <c r="G4596" s="35">
        <f t="shared" si="357"/>
        <v>7</v>
      </c>
      <c r="H4596" s="34">
        <f>CONVERT(INDEX(Htg_StPt_Sch_EZ!$C$4:$I$27,MATCH(Schedules_8760!$C4596,Htg_StPt_Sch_EZ!$B$4:$B$27,0),MATCH(Schedules_8760!$F4596,Htg_StPt_Sch_EZ!$C$3:$I$3,0)),"F","C")</f>
        <v>20.555555555555554</v>
      </c>
      <c r="I4596" s="34">
        <f>CONVERT(INDEX(Htg_StPt_Sch_EZ!$C$31:$I$54,MATCH(Schedules_8760!$C4596,Htg_StPt_Sch_EZ!$B$31:$B$54,0),MATCH(Schedules_8760!$F4596,Htg_StPt_Sch_EZ!$C$30:$I$30,0)),"F","C")</f>
        <v>19.444444444444443</v>
      </c>
      <c r="J4596" s="34">
        <f>CONVERT(INDEX(Clg_StPt_Sch_EZ!$C$4:$I$27,MATCH(Schedules_8760!$C4596,Clg_StPt_Sch_EZ!$B$4:$B$27,0),MATCH(Schedules_8760!$F4596,Clg_StPt_Sch_EZ!$C$3:$I$3,0)),"F","C")</f>
        <v>25.555555555555554</v>
      </c>
      <c r="K4596" s="34">
        <f>CONVERT(INDEX(Clg_StPt_Sch_EZ!$C$31:$I$54,MATCH(Schedules_8760!$C4596,Clg_StPt_Sch_EZ!$B$31:$B$54,0),MATCH(Schedules_8760!$F4596,Clg_StPt_Sch_EZ!$C$30:$I$30,0)),"F","C")</f>
        <v>25</v>
      </c>
      <c r="L4596" s="34">
        <f>CONVERT(INDEX(DHW_StPt_Sch_EZ!$C$4:$I$27,MATCH(Schedules_8760!$C4596,DHW_StPt_Sch_EZ!$B$4:$B$27,0),MATCH(Schedules_8760!$F4596,DHW_StPt_Sch_EZ!$C$3:$I$3,0)),"F","C")</f>
        <v>53.333333333333329</v>
      </c>
      <c r="M4596" s="34">
        <f>CONVERT(INDEX(DHW_StPt_Sch_EZ!$C$31:$I$54,MATCH(Schedules_8760!$C4596,DHW_StPt_Sch_EZ!$B$31:$B$54,0),MATCH(Schedules_8760!$F4596,DHW_StPt_Sch_EZ!$C$30:$I$30,0)),"F","C")</f>
        <v>53.333333333333329</v>
      </c>
      <c r="N4596" s="12"/>
      <c r="O4596" s="12"/>
      <c r="P4596" s="12"/>
    </row>
    <row r="4597" spans="1:16" x14ac:dyDescent="0.25">
      <c r="A4597" s="35">
        <v>4596</v>
      </c>
      <c r="B4597" s="89">
        <v>192.45833333333329</v>
      </c>
      <c r="C4597" s="35">
        <f t="shared" si="355"/>
        <v>12</v>
      </c>
      <c r="D4597" s="35">
        <f t="shared" si="358"/>
        <v>192</v>
      </c>
      <c r="E4597" s="35">
        <f t="shared" si="359"/>
        <v>3</v>
      </c>
      <c r="F4597" s="35" t="str">
        <f t="shared" si="356"/>
        <v>Tuesday</v>
      </c>
      <c r="G4597" s="35">
        <f t="shared" si="357"/>
        <v>7</v>
      </c>
      <c r="H4597" s="34">
        <f>CONVERT(INDEX(Htg_StPt_Sch_EZ!$C$4:$I$27,MATCH(Schedules_8760!$C4597,Htg_StPt_Sch_EZ!$B$4:$B$27,0),MATCH(Schedules_8760!$F4597,Htg_StPt_Sch_EZ!$C$3:$I$3,0)),"F","C")</f>
        <v>20.555555555555554</v>
      </c>
      <c r="I4597" s="34">
        <f>CONVERT(INDEX(Htg_StPt_Sch_EZ!$C$31:$I$54,MATCH(Schedules_8760!$C4597,Htg_StPt_Sch_EZ!$B$31:$B$54,0),MATCH(Schedules_8760!$F4597,Htg_StPt_Sch_EZ!$C$30:$I$30,0)),"F","C")</f>
        <v>19.444444444444443</v>
      </c>
      <c r="J4597" s="34">
        <f>CONVERT(INDEX(Clg_StPt_Sch_EZ!$C$4:$I$27,MATCH(Schedules_8760!$C4597,Clg_StPt_Sch_EZ!$B$4:$B$27,0),MATCH(Schedules_8760!$F4597,Clg_StPt_Sch_EZ!$C$3:$I$3,0)),"F","C")</f>
        <v>25.555555555555554</v>
      </c>
      <c r="K4597" s="34">
        <f>CONVERT(INDEX(Clg_StPt_Sch_EZ!$C$31:$I$54,MATCH(Schedules_8760!$C4597,Clg_StPt_Sch_EZ!$B$31:$B$54,0),MATCH(Schedules_8760!$F4597,Clg_StPt_Sch_EZ!$C$30:$I$30,0)),"F","C")</f>
        <v>25</v>
      </c>
      <c r="L4597" s="34">
        <f>CONVERT(INDEX(DHW_StPt_Sch_EZ!$C$4:$I$27,MATCH(Schedules_8760!$C4597,DHW_StPt_Sch_EZ!$B$4:$B$27,0),MATCH(Schedules_8760!$F4597,DHW_StPt_Sch_EZ!$C$3:$I$3,0)),"F","C")</f>
        <v>53.333333333333329</v>
      </c>
      <c r="M4597" s="34">
        <f>CONVERT(INDEX(DHW_StPt_Sch_EZ!$C$31:$I$54,MATCH(Schedules_8760!$C4597,DHW_StPt_Sch_EZ!$B$31:$B$54,0),MATCH(Schedules_8760!$F4597,DHW_StPt_Sch_EZ!$C$30:$I$30,0)),"F","C")</f>
        <v>53.333333333333329</v>
      </c>
      <c r="N4597" s="12"/>
      <c r="O4597" s="12"/>
      <c r="P4597" s="12"/>
    </row>
    <row r="4598" spans="1:16" x14ac:dyDescent="0.25">
      <c r="A4598" s="35">
        <v>4597</v>
      </c>
      <c r="B4598" s="89">
        <v>192.5</v>
      </c>
      <c r="C4598" s="35">
        <f t="shared" si="355"/>
        <v>13</v>
      </c>
      <c r="D4598" s="35">
        <f t="shared" si="358"/>
        <v>192</v>
      </c>
      <c r="E4598" s="35">
        <f t="shared" si="359"/>
        <v>3</v>
      </c>
      <c r="F4598" s="35" t="str">
        <f t="shared" si="356"/>
        <v>Tuesday</v>
      </c>
      <c r="G4598" s="35">
        <f t="shared" si="357"/>
        <v>7</v>
      </c>
      <c r="H4598" s="34">
        <f>CONVERT(INDEX(Htg_StPt_Sch_EZ!$C$4:$I$27,MATCH(Schedules_8760!$C4598,Htg_StPt_Sch_EZ!$B$4:$B$27,0),MATCH(Schedules_8760!$F4598,Htg_StPt_Sch_EZ!$C$3:$I$3,0)),"F","C")</f>
        <v>20.555555555555554</v>
      </c>
      <c r="I4598" s="34">
        <f>CONVERT(INDEX(Htg_StPt_Sch_EZ!$C$31:$I$54,MATCH(Schedules_8760!$C4598,Htg_StPt_Sch_EZ!$B$31:$B$54,0),MATCH(Schedules_8760!$F4598,Htg_StPt_Sch_EZ!$C$30:$I$30,0)),"F","C")</f>
        <v>19.444444444444443</v>
      </c>
      <c r="J4598" s="34">
        <f>CONVERT(INDEX(Clg_StPt_Sch_EZ!$C$4:$I$27,MATCH(Schedules_8760!$C4598,Clg_StPt_Sch_EZ!$B$4:$B$27,0),MATCH(Schedules_8760!$F4598,Clg_StPt_Sch_EZ!$C$3:$I$3,0)),"F","C")</f>
        <v>25.555555555555554</v>
      </c>
      <c r="K4598" s="34">
        <f>CONVERT(INDEX(Clg_StPt_Sch_EZ!$C$31:$I$54,MATCH(Schedules_8760!$C4598,Clg_StPt_Sch_EZ!$B$31:$B$54,0),MATCH(Schedules_8760!$F4598,Clg_StPt_Sch_EZ!$C$30:$I$30,0)),"F","C")</f>
        <v>25</v>
      </c>
      <c r="L4598" s="34">
        <f>CONVERT(INDEX(DHW_StPt_Sch_EZ!$C$4:$I$27,MATCH(Schedules_8760!$C4598,DHW_StPt_Sch_EZ!$B$4:$B$27,0),MATCH(Schedules_8760!$F4598,DHW_StPt_Sch_EZ!$C$3:$I$3,0)),"F","C")</f>
        <v>53.333333333333329</v>
      </c>
      <c r="M4598" s="34">
        <f>CONVERT(INDEX(DHW_StPt_Sch_EZ!$C$31:$I$54,MATCH(Schedules_8760!$C4598,DHW_StPt_Sch_EZ!$B$31:$B$54,0),MATCH(Schedules_8760!$F4598,DHW_StPt_Sch_EZ!$C$30:$I$30,0)),"F","C")</f>
        <v>53.333333333333329</v>
      </c>
      <c r="N4598" s="12"/>
      <c r="O4598" s="12"/>
      <c r="P4598" s="12"/>
    </row>
    <row r="4599" spans="1:16" x14ac:dyDescent="0.25">
      <c r="A4599" s="35">
        <v>4598</v>
      </c>
      <c r="B4599" s="89">
        <v>192.54166666666671</v>
      </c>
      <c r="C4599" s="35">
        <f t="shared" si="355"/>
        <v>14</v>
      </c>
      <c r="D4599" s="35">
        <f t="shared" si="358"/>
        <v>192</v>
      </c>
      <c r="E4599" s="35">
        <f t="shared" si="359"/>
        <v>3</v>
      </c>
      <c r="F4599" s="35" t="str">
        <f t="shared" si="356"/>
        <v>Tuesday</v>
      </c>
      <c r="G4599" s="35">
        <f t="shared" si="357"/>
        <v>7</v>
      </c>
      <c r="H4599" s="34">
        <f>CONVERT(INDEX(Htg_StPt_Sch_EZ!$C$4:$I$27,MATCH(Schedules_8760!$C4599,Htg_StPt_Sch_EZ!$B$4:$B$27,0),MATCH(Schedules_8760!$F4599,Htg_StPt_Sch_EZ!$C$3:$I$3,0)),"F","C")</f>
        <v>20.555555555555554</v>
      </c>
      <c r="I4599" s="34">
        <f>CONVERT(INDEX(Htg_StPt_Sch_EZ!$C$31:$I$54,MATCH(Schedules_8760!$C4599,Htg_StPt_Sch_EZ!$B$31:$B$54,0),MATCH(Schedules_8760!$F4599,Htg_StPt_Sch_EZ!$C$30:$I$30,0)),"F","C")</f>
        <v>19.444444444444443</v>
      </c>
      <c r="J4599" s="34">
        <f>CONVERT(INDEX(Clg_StPt_Sch_EZ!$C$4:$I$27,MATCH(Schedules_8760!$C4599,Clg_StPt_Sch_EZ!$B$4:$B$27,0),MATCH(Schedules_8760!$F4599,Clg_StPt_Sch_EZ!$C$3:$I$3,0)),"F","C")</f>
        <v>25.555555555555554</v>
      </c>
      <c r="K4599" s="34">
        <f>CONVERT(INDEX(Clg_StPt_Sch_EZ!$C$31:$I$54,MATCH(Schedules_8760!$C4599,Clg_StPt_Sch_EZ!$B$31:$B$54,0),MATCH(Schedules_8760!$F4599,Clg_StPt_Sch_EZ!$C$30:$I$30,0)),"F","C")</f>
        <v>25</v>
      </c>
      <c r="L4599" s="34">
        <f>CONVERT(INDEX(DHW_StPt_Sch_EZ!$C$4:$I$27,MATCH(Schedules_8760!$C4599,DHW_StPt_Sch_EZ!$B$4:$B$27,0),MATCH(Schedules_8760!$F4599,DHW_StPt_Sch_EZ!$C$3:$I$3,0)),"F","C")</f>
        <v>53.333333333333329</v>
      </c>
      <c r="M4599" s="34">
        <f>CONVERT(INDEX(DHW_StPt_Sch_EZ!$C$31:$I$54,MATCH(Schedules_8760!$C4599,DHW_StPt_Sch_EZ!$B$31:$B$54,0),MATCH(Schedules_8760!$F4599,DHW_StPt_Sch_EZ!$C$30:$I$30,0)),"F","C")</f>
        <v>53.333333333333329</v>
      </c>
      <c r="N4599" s="12"/>
      <c r="O4599" s="12"/>
      <c r="P4599" s="12"/>
    </row>
    <row r="4600" spans="1:16" x14ac:dyDescent="0.25">
      <c r="A4600" s="35">
        <v>4599</v>
      </c>
      <c r="B4600" s="89">
        <v>192.58333333333329</v>
      </c>
      <c r="C4600" s="35">
        <f t="shared" si="355"/>
        <v>15</v>
      </c>
      <c r="D4600" s="35">
        <f t="shared" si="358"/>
        <v>192</v>
      </c>
      <c r="E4600" s="35">
        <f t="shared" si="359"/>
        <v>3</v>
      </c>
      <c r="F4600" s="35" t="str">
        <f t="shared" si="356"/>
        <v>Tuesday</v>
      </c>
      <c r="G4600" s="35">
        <f t="shared" si="357"/>
        <v>7</v>
      </c>
      <c r="H4600" s="34">
        <f>CONVERT(INDEX(Htg_StPt_Sch_EZ!$C$4:$I$27,MATCH(Schedules_8760!$C4600,Htg_StPt_Sch_EZ!$B$4:$B$27,0),MATCH(Schedules_8760!$F4600,Htg_StPt_Sch_EZ!$C$3:$I$3,0)),"F","C")</f>
        <v>20.555555555555554</v>
      </c>
      <c r="I4600" s="34">
        <f>CONVERT(INDEX(Htg_StPt_Sch_EZ!$C$31:$I$54,MATCH(Schedules_8760!$C4600,Htg_StPt_Sch_EZ!$B$31:$B$54,0),MATCH(Schedules_8760!$F4600,Htg_StPt_Sch_EZ!$C$30:$I$30,0)),"F","C")</f>
        <v>21.111111111111111</v>
      </c>
      <c r="J4600" s="34">
        <f>CONVERT(INDEX(Clg_StPt_Sch_EZ!$C$4:$I$27,MATCH(Schedules_8760!$C4600,Clg_StPt_Sch_EZ!$B$4:$B$27,0),MATCH(Schedules_8760!$F4600,Clg_StPt_Sch_EZ!$C$3:$I$3,0)),"F","C")</f>
        <v>25.555555555555554</v>
      </c>
      <c r="K4600" s="34">
        <f>CONVERT(INDEX(Clg_StPt_Sch_EZ!$C$31:$I$54,MATCH(Schedules_8760!$C4600,Clg_StPt_Sch_EZ!$B$31:$B$54,0),MATCH(Schedules_8760!$F4600,Clg_StPt_Sch_EZ!$C$30:$I$30,0)),"F","C")</f>
        <v>25</v>
      </c>
      <c r="L4600" s="34">
        <f>CONVERT(INDEX(DHW_StPt_Sch_EZ!$C$4:$I$27,MATCH(Schedules_8760!$C4600,DHW_StPt_Sch_EZ!$B$4:$B$27,0),MATCH(Schedules_8760!$F4600,DHW_StPt_Sch_EZ!$C$3:$I$3,0)),"F","C")</f>
        <v>53.333333333333329</v>
      </c>
      <c r="M4600" s="34">
        <f>CONVERT(INDEX(DHW_StPt_Sch_EZ!$C$31:$I$54,MATCH(Schedules_8760!$C4600,DHW_StPt_Sch_EZ!$B$31:$B$54,0),MATCH(Schedules_8760!$F4600,DHW_StPt_Sch_EZ!$C$30:$I$30,0)),"F","C")</f>
        <v>53.333333333333329</v>
      </c>
      <c r="N4600" s="12"/>
      <c r="O4600" s="12"/>
      <c r="P4600" s="12"/>
    </row>
    <row r="4601" spans="1:16" x14ac:dyDescent="0.25">
      <c r="A4601" s="35">
        <v>4600</v>
      </c>
      <c r="B4601" s="89">
        <v>192.625</v>
      </c>
      <c r="C4601" s="35">
        <f t="shared" si="355"/>
        <v>16</v>
      </c>
      <c r="D4601" s="35">
        <f t="shared" si="358"/>
        <v>192</v>
      </c>
      <c r="E4601" s="35">
        <f t="shared" si="359"/>
        <v>3</v>
      </c>
      <c r="F4601" s="35" t="str">
        <f t="shared" si="356"/>
        <v>Tuesday</v>
      </c>
      <c r="G4601" s="35">
        <f t="shared" si="357"/>
        <v>7</v>
      </c>
      <c r="H4601" s="34">
        <f>CONVERT(INDEX(Htg_StPt_Sch_EZ!$C$4:$I$27,MATCH(Schedules_8760!$C4601,Htg_StPt_Sch_EZ!$B$4:$B$27,0),MATCH(Schedules_8760!$F4601,Htg_StPt_Sch_EZ!$C$3:$I$3,0)),"F","C")</f>
        <v>20.555555555555554</v>
      </c>
      <c r="I4601" s="34">
        <f>CONVERT(INDEX(Htg_StPt_Sch_EZ!$C$31:$I$54,MATCH(Schedules_8760!$C4601,Htg_StPt_Sch_EZ!$B$31:$B$54,0),MATCH(Schedules_8760!$F4601,Htg_StPt_Sch_EZ!$C$30:$I$30,0)),"F","C")</f>
        <v>21.111111111111111</v>
      </c>
      <c r="J4601" s="34">
        <f>CONVERT(INDEX(Clg_StPt_Sch_EZ!$C$4:$I$27,MATCH(Schedules_8760!$C4601,Clg_StPt_Sch_EZ!$B$4:$B$27,0),MATCH(Schedules_8760!$F4601,Clg_StPt_Sch_EZ!$C$3:$I$3,0)),"F","C")</f>
        <v>25.555555555555554</v>
      </c>
      <c r="K4601" s="34">
        <f>CONVERT(INDEX(Clg_StPt_Sch_EZ!$C$31:$I$54,MATCH(Schedules_8760!$C4601,Clg_StPt_Sch_EZ!$B$31:$B$54,0),MATCH(Schedules_8760!$F4601,Clg_StPt_Sch_EZ!$C$30:$I$30,0)),"F","C")</f>
        <v>25</v>
      </c>
      <c r="L4601" s="34">
        <f>CONVERT(INDEX(DHW_StPt_Sch_EZ!$C$4:$I$27,MATCH(Schedules_8760!$C4601,DHW_StPt_Sch_EZ!$B$4:$B$27,0),MATCH(Schedules_8760!$F4601,DHW_StPt_Sch_EZ!$C$3:$I$3,0)),"F","C")</f>
        <v>53.333333333333329</v>
      </c>
      <c r="M4601" s="34">
        <f>CONVERT(INDEX(DHW_StPt_Sch_EZ!$C$31:$I$54,MATCH(Schedules_8760!$C4601,DHW_StPt_Sch_EZ!$B$31:$B$54,0),MATCH(Schedules_8760!$F4601,DHW_StPt_Sch_EZ!$C$30:$I$30,0)),"F","C")</f>
        <v>53.333333333333329</v>
      </c>
      <c r="N4601" s="12"/>
      <c r="O4601" s="12"/>
      <c r="P4601" s="12"/>
    </row>
    <row r="4602" spans="1:16" x14ac:dyDescent="0.25">
      <c r="A4602" s="35">
        <v>4601</v>
      </c>
      <c r="B4602" s="89">
        <v>192.66666666666671</v>
      </c>
      <c r="C4602" s="35">
        <f t="shared" si="355"/>
        <v>17</v>
      </c>
      <c r="D4602" s="35">
        <f t="shared" si="358"/>
        <v>192</v>
      </c>
      <c r="E4602" s="35">
        <f t="shared" si="359"/>
        <v>3</v>
      </c>
      <c r="F4602" s="35" t="str">
        <f t="shared" si="356"/>
        <v>Tuesday</v>
      </c>
      <c r="G4602" s="35">
        <f t="shared" si="357"/>
        <v>7</v>
      </c>
      <c r="H4602" s="34">
        <f>CONVERT(INDEX(Htg_StPt_Sch_EZ!$C$4:$I$27,MATCH(Schedules_8760!$C4602,Htg_StPt_Sch_EZ!$B$4:$B$27,0),MATCH(Schedules_8760!$F4602,Htg_StPt_Sch_EZ!$C$3:$I$3,0)),"F","C")</f>
        <v>20.555555555555554</v>
      </c>
      <c r="I4602" s="34">
        <f>CONVERT(INDEX(Htg_StPt_Sch_EZ!$C$31:$I$54,MATCH(Schedules_8760!$C4602,Htg_StPt_Sch_EZ!$B$31:$B$54,0),MATCH(Schedules_8760!$F4602,Htg_StPt_Sch_EZ!$C$30:$I$30,0)),"F","C")</f>
        <v>17.777777777777779</v>
      </c>
      <c r="J4602" s="34">
        <f>CONVERT(INDEX(Clg_StPt_Sch_EZ!$C$4:$I$27,MATCH(Schedules_8760!$C4602,Clg_StPt_Sch_EZ!$B$4:$B$27,0),MATCH(Schedules_8760!$F4602,Clg_StPt_Sch_EZ!$C$3:$I$3,0)),"F","C")</f>
        <v>25.555555555555554</v>
      </c>
      <c r="K4602" s="34">
        <f>CONVERT(INDEX(Clg_StPt_Sch_EZ!$C$31:$I$54,MATCH(Schedules_8760!$C4602,Clg_StPt_Sch_EZ!$B$31:$B$54,0),MATCH(Schedules_8760!$F4602,Clg_StPt_Sch_EZ!$C$30:$I$30,0)),"F","C")</f>
        <v>25</v>
      </c>
      <c r="L4602" s="34">
        <f>CONVERT(INDEX(DHW_StPt_Sch_EZ!$C$4:$I$27,MATCH(Schedules_8760!$C4602,DHW_StPt_Sch_EZ!$B$4:$B$27,0),MATCH(Schedules_8760!$F4602,DHW_StPt_Sch_EZ!$C$3:$I$3,0)),"F","C")</f>
        <v>53.333333333333329</v>
      </c>
      <c r="M4602" s="34">
        <f>CONVERT(INDEX(DHW_StPt_Sch_EZ!$C$31:$I$54,MATCH(Schedules_8760!$C4602,DHW_StPt_Sch_EZ!$B$31:$B$54,0),MATCH(Schedules_8760!$F4602,DHW_StPt_Sch_EZ!$C$30:$I$30,0)),"F","C")</f>
        <v>53.333333333333329</v>
      </c>
      <c r="N4602" s="12"/>
      <c r="O4602" s="12"/>
      <c r="P4602" s="12"/>
    </row>
    <row r="4603" spans="1:16" x14ac:dyDescent="0.25">
      <c r="A4603" s="35">
        <v>4602</v>
      </c>
      <c r="B4603" s="89">
        <v>192.70833333333329</v>
      </c>
      <c r="C4603" s="35">
        <f t="shared" si="355"/>
        <v>18</v>
      </c>
      <c r="D4603" s="35">
        <f t="shared" si="358"/>
        <v>192</v>
      </c>
      <c r="E4603" s="35">
        <f t="shared" si="359"/>
        <v>3</v>
      </c>
      <c r="F4603" s="35" t="str">
        <f t="shared" si="356"/>
        <v>Tuesday</v>
      </c>
      <c r="G4603" s="35">
        <f t="shared" si="357"/>
        <v>7</v>
      </c>
      <c r="H4603" s="34">
        <f>CONVERT(INDEX(Htg_StPt_Sch_EZ!$C$4:$I$27,MATCH(Schedules_8760!$C4603,Htg_StPt_Sch_EZ!$B$4:$B$27,0),MATCH(Schedules_8760!$F4603,Htg_StPt_Sch_EZ!$C$3:$I$3,0)),"F","C")</f>
        <v>20.555555555555554</v>
      </c>
      <c r="I4603" s="34">
        <f>CONVERT(INDEX(Htg_StPt_Sch_EZ!$C$31:$I$54,MATCH(Schedules_8760!$C4603,Htg_StPt_Sch_EZ!$B$31:$B$54,0),MATCH(Schedules_8760!$F4603,Htg_StPt_Sch_EZ!$C$30:$I$30,0)),"F","C")</f>
        <v>17.777777777777779</v>
      </c>
      <c r="J4603" s="34">
        <f>CONVERT(INDEX(Clg_StPt_Sch_EZ!$C$4:$I$27,MATCH(Schedules_8760!$C4603,Clg_StPt_Sch_EZ!$B$4:$B$27,0),MATCH(Schedules_8760!$F4603,Clg_StPt_Sch_EZ!$C$3:$I$3,0)),"F","C")</f>
        <v>25.555555555555554</v>
      </c>
      <c r="K4603" s="34">
        <f>CONVERT(INDEX(Clg_StPt_Sch_EZ!$C$31:$I$54,MATCH(Schedules_8760!$C4603,Clg_StPt_Sch_EZ!$B$31:$B$54,0),MATCH(Schedules_8760!$F4603,Clg_StPt_Sch_EZ!$C$30:$I$30,0)),"F","C")</f>
        <v>28.333333333333332</v>
      </c>
      <c r="L4603" s="34">
        <f>CONVERT(INDEX(DHW_StPt_Sch_EZ!$C$4:$I$27,MATCH(Schedules_8760!$C4603,DHW_StPt_Sch_EZ!$B$4:$B$27,0),MATCH(Schedules_8760!$F4603,DHW_StPt_Sch_EZ!$C$3:$I$3,0)),"F","C")</f>
        <v>53.333333333333329</v>
      </c>
      <c r="M4603" s="34">
        <f>CONVERT(INDEX(DHW_StPt_Sch_EZ!$C$31:$I$54,MATCH(Schedules_8760!$C4603,DHW_StPt_Sch_EZ!$B$31:$B$54,0),MATCH(Schedules_8760!$F4603,DHW_StPt_Sch_EZ!$C$30:$I$30,0)),"F","C")</f>
        <v>53.333333333333329</v>
      </c>
      <c r="N4603" s="12"/>
      <c r="O4603" s="12"/>
      <c r="P4603" s="12"/>
    </row>
    <row r="4604" spans="1:16" x14ac:dyDescent="0.25">
      <c r="A4604" s="35">
        <v>4603</v>
      </c>
      <c r="B4604" s="89">
        <v>192.75</v>
      </c>
      <c r="C4604" s="35">
        <f t="shared" si="355"/>
        <v>19</v>
      </c>
      <c r="D4604" s="35">
        <f t="shared" si="358"/>
        <v>192</v>
      </c>
      <c r="E4604" s="35">
        <f t="shared" si="359"/>
        <v>3</v>
      </c>
      <c r="F4604" s="35" t="str">
        <f t="shared" si="356"/>
        <v>Tuesday</v>
      </c>
      <c r="G4604" s="35">
        <f t="shared" si="357"/>
        <v>7</v>
      </c>
      <c r="H4604" s="34">
        <f>CONVERT(INDEX(Htg_StPt_Sch_EZ!$C$4:$I$27,MATCH(Schedules_8760!$C4604,Htg_StPt_Sch_EZ!$B$4:$B$27,0),MATCH(Schedules_8760!$F4604,Htg_StPt_Sch_EZ!$C$3:$I$3,0)),"F","C")</f>
        <v>20.555555555555554</v>
      </c>
      <c r="I4604" s="34">
        <f>CONVERT(INDEX(Htg_StPt_Sch_EZ!$C$31:$I$54,MATCH(Schedules_8760!$C4604,Htg_StPt_Sch_EZ!$B$31:$B$54,0),MATCH(Schedules_8760!$F4604,Htg_StPt_Sch_EZ!$C$30:$I$30,0)),"F","C")</f>
        <v>18.333333333333332</v>
      </c>
      <c r="J4604" s="34">
        <f>CONVERT(INDEX(Clg_StPt_Sch_EZ!$C$4:$I$27,MATCH(Schedules_8760!$C4604,Clg_StPt_Sch_EZ!$B$4:$B$27,0),MATCH(Schedules_8760!$F4604,Clg_StPt_Sch_EZ!$C$3:$I$3,0)),"F","C")</f>
        <v>25.555555555555554</v>
      </c>
      <c r="K4604" s="34">
        <f>CONVERT(INDEX(Clg_StPt_Sch_EZ!$C$31:$I$54,MATCH(Schedules_8760!$C4604,Clg_StPt_Sch_EZ!$B$31:$B$54,0),MATCH(Schedules_8760!$F4604,Clg_StPt_Sch_EZ!$C$30:$I$30,0)),"F","C")</f>
        <v>28.333333333333332</v>
      </c>
      <c r="L4604" s="34">
        <f>CONVERT(INDEX(DHW_StPt_Sch_EZ!$C$4:$I$27,MATCH(Schedules_8760!$C4604,DHW_StPt_Sch_EZ!$B$4:$B$27,0),MATCH(Schedules_8760!$F4604,DHW_StPt_Sch_EZ!$C$3:$I$3,0)),"F","C")</f>
        <v>53.333333333333329</v>
      </c>
      <c r="M4604" s="34">
        <f>CONVERT(INDEX(DHW_StPt_Sch_EZ!$C$31:$I$54,MATCH(Schedules_8760!$C4604,DHW_StPt_Sch_EZ!$B$31:$B$54,0),MATCH(Schedules_8760!$F4604,DHW_StPt_Sch_EZ!$C$30:$I$30,0)),"F","C")</f>
        <v>53.333333333333329</v>
      </c>
      <c r="N4604" s="12"/>
      <c r="O4604" s="12"/>
      <c r="P4604" s="12"/>
    </row>
    <row r="4605" spans="1:16" x14ac:dyDescent="0.25">
      <c r="A4605" s="35">
        <v>4604</v>
      </c>
      <c r="B4605" s="89">
        <v>192.79166666666671</v>
      </c>
      <c r="C4605" s="35">
        <f t="shared" si="355"/>
        <v>20</v>
      </c>
      <c r="D4605" s="35">
        <f t="shared" si="358"/>
        <v>192</v>
      </c>
      <c r="E4605" s="35">
        <f t="shared" si="359"/>
        <v>3</v>
      </c>
      <c r="F4605" s="35" t="str">
        <f t="shared" si="356"/>
        <v>Tuesday</v>
      </c>
      <c r="G4605" s="35">
        <f t="shared" si="357"/>
        <v>7</v>
      </c>
      <c r="H4605" s="34">
        <f>CONVERT(INDEX(Htg_StPt_Sch_EZ!$C$4:$I$27,MATCH(Schedules_8760!$C4605,Htg_StPt_Sch_EZ!$B$4:$B$27,0),MATCH(Schedules_8760!$F4605,Htg_StPt_Sch_EZ!$C$3:$I$3,0)),"F","C")</f>
        <v>20.555555555555554</v>
      </c>
      <c r="I4605" s="34">
        <f>CONVERT(INDEX(Htg_StPt_Sch_EZ!$C$31:$I$54,MATCH(Schedules_8760!$C4605,Htg_StPt_Sch_EZ!$B$31:$B$54,0),MATCH(Schedules_8760!$F4605,Htg_StPt_Sch_EZ!$C$30:$I$30,0)),"F","C")</f>
        <v>18.888888888888889</v>
      </c>
      <c r="J4605" s="34">
        <f>CONVERT(INDEX(Clg_StPt_Sch_EZ!$C$4:$I$27,MATCH(Schedules_8760!$C4605,Clg_StPt_Sch_EZ!$B$4:$B$27,0),MATCH(Schedules_8760!$F4605,Clg_StPt_Sch_EZ!$C$3:$I$3,0)),"F","C")</f>
        <v>25.555555555555554</v>
      </c>
      <c r="K4605" s="34">
        <f>CONVERT(INDEX(Clg_StPt_Sch_EZ!$C$31:$I$54,MATCH(Schedules_8760!$C4605,Clg_StPt_Sch_EZ!$B$31:$B$54,0),MATCH(Schedules_8760!$F4605,Clg_StPt_Sch_EZ!$C$30:$I$30,0)),"F","C")</f>
        <v>28.333333333333332</v>
      </c>
      <c r="L4605" s="34">
        <f>CONVERT(INDEX(DHW_StPt_Sch_EZ!$C$4:$I$27,MATCH(Schedules_8760!$C4605,DHW_StPt_Sch_EZ!$B$4:$B$27,0),MATCH(Schedules_8760!$F4605,DHW_StPt_Sch_EZ!$C$3:$I$3,0)),"F","C")</f>
        <v>53.333333333333329</v>
      </c>
      <c r="M4605" s="34">
        <f>CONVERT(INDEX(DHW_StPt_Sch_EZ!$C$31:$I$54,MATCH(Schedules_8760!$C4605,DHW_StPt_Sch_EZ!$B$31:$B$54,0),MATCH(Schedules_8760!$F4605,DHW_StPt_Sch_EZ!$C$30:$I$30,0)),"F","C")</f>
        <v>53.333333333333329</v>
      </c>
      <c r="N4605" s="12"/>
      <c r="O4605" s="12"/>
      <c r="P4605" s="12"/>
    </row>
    <row r="4606" spans="1:16" x14ac:dyDescent="0.25">
      <c r="A4606" s="35">
        <v>4605</v>
      </c>
      <c r="B4606" s="89">
        <v>192.83333333333329</v>
      </c>
      <c r="C4606" s="35">
        <f t="shared" si="355"/>
        <v>21</v>
      </c>
      <c r="D4606" s="35">
        <f t="shared" si="358"/>
        <v>192</v>
      </c>
      <c r="E4606" s="35">
        <f t="shared" si="359"/>
        <v>3</v>
      </c>
      <c r="F4606" s="35" t="str">
        <f t="shared" si="356"/>
        <v>Tuesday</v>
      </c>
      <c r="G4606" s="35">
        <f t="shared" si="357"/>
        <v>7</v>
      </c>
      <c r="H4606" s="34">
        <f>CONVERT(INDEX(Htg_StPt_Sch_EZ!$C$4:$I$27,MATCH(Schedules_8760!$C4606,Htg_StPt_Sch_EZ!$B$4:$B$27,0),MATCH(Schedules_8760!$F4606,Htg_StPt_Sch_EZ!$C$3:$I$3,0)),"F","C")</f>
        <v>20.555555555555554</v>
      </c>
      <c r="I4606" s="34">
        <f>CONVERT(INDEX(Htg_StPt_Sch_EZ!$C$31:$I$54,MATCH(Schedules_8760!$C4606,Htg_StPt_Sch_EZ!$B$31:$B$54,0),MATCH(Schedules_8760!$F4606,Htg_StPt_Sch_EZ!$C$30:$I$30,0)),"F","C")</f>
        <v>19.444444444444443</v>
      </c>
      <c r="J4606" s="34">
        <f>CONVERT(INDEX(Clg_StPt_Sch_EZ!$C$4:$I$27,MATCH(Schedules_8760!$C4606,Clg_StPt_Sch_EZ!$B$4:$B$27,0),MATCH(Schedules_8760!$F4606,Clg_StPt_Sch_EZ!$C$3:$I$3,0)),"F","C")</f>
        <v>25.555555555555554</v>
      </c>
      <c r="K4606" s="34">
        <f>CONVERT(INDEX(Clg_StPt_Sch_EZ!$C$31:$I$54,MATCH(Schedules_8760!$C4606,Clg_StPt_Sch_EZ!$B$31:$B$54,0),MATCH(Schedules_8760!$F4606,Clg_StPt_Sch_EZ!$C$30:$I$30,0)),"F","C")</f>
        <v>28.333333333333332</v>
      </c>
      <c r="L4606" s="34">
        <f>CONVERT(INDEX(DHW_StPt_Sch_EZ!$C$4:$I$27,MATCH(Schedules_8760!$C4606,DHW_StPt_Sch_EZ!$B$4:$B$27,0),MATCH(Schedules_8760!$F4606,DHW_StPt_Sch_EZ!$C$3:$I$3,0)),"F","C")</f>
        <v>53.333333333333329</v>
      </c>
      <c r="M4606" s="34">
        <f>CONVERT(INDEX(DHW_StPt_Sch_EZ!$C$31:$I$54,MATCH(Schedules_8760!$C4606,DHW_StPt_Sch_EZ!$B$31:$B$54,0),MATCH(Schedules_8760!$F4606,DHW_StPt_Sch_EZ!$C$30:$I$30,0)),"F","C")</f>
        <v>53.333333333333329</v>
      </c>
      <c r="N4606" s="12"/>
      <c r="O4606" s="12"/>
      <c r="P4606" s="12"/>
    </row>
    <row r="4607" spans="1:16" x14ac:dyDescent="0.25">
      <c r="A4607" s="35">
        <v>4606</v>
      </c>
      <c r="B4607" s="89">
        <v>192.875</v>
      </c>
      <c r="C4607" s="35">
        <f t="shared" si="355"/>
        <v>22</v>
      </c>
      <c r="D4607" s="35">
        <f t="shared" si="358"/>
        <v>192</v>
      </c>
      <c r="E4607" s="35">
        <f t="shared" si="359"/>
        <v>3</v>
      </c>
      <c r="F4607" s="35" t="str">
        <f t="shared" si="356"/>
        <v>Tuesday</v>
      </c>
      <c r="G4607" s="35">
        <f t="shared" si="357"/>
        <v>7</v>
      </c>
      <c r="H4607" s="34">
        <f>CONVERT(INDEX(Htg_StPt_Sch_EZ!$C$4:$I$27,MATCH(Schedules_8760!$C4607,Htg_StPt_Sch_EZ!$B$4:$B$27,0),MATCH(Schedules_8760!$F4607,Htg_StPt_Sch_EZ!$C$3:$I$3,0)),"F","C")</f>
        <v>20.555555555555554</v>
      </c>
      <c r="I4607" s="34">
        <f>CONVERT(INDEX(Htg_StPt_Sch_EZ!$C$31:$I$54,MATCH(Schedules_8760!$C4607,Htg_StPt_Sch_EZ!$B$31:$B$54,0),MATCH(Schedules_8760!$F4607,Htg_StPt_Sch_EZ!$C$30:$I$30,0)),"F","C")</f>
        <v>19.444444444444443</v>
      </c>
      <c r="J4607" s="34">
        <f>CONVERT(INDEX(Clg_StPt_Sch_EZ!$C$4:$I$27,MATCH(Schedules_8760!$C4607,Clg_StPt_Sch_EZ!$B$4:$B$27,0),MATCH(Schedules_8760!$F4607,Clg_StPt_Sch_EZ!$C$3:$I$3,0)),"F","C")</f>
        <v>25.555555555555554</v>
      </c>
      <c r="K4607" s="34">
        <f>CONVERT(INDEX(Clg_StPt_Sch_EZ!$C$31:$I$54,MATCH(Schedules_8760!$C4607,Clg_StPt_Sch_EZ!$B$31:$B$54,0),MATCH(Schedules_8760!$F4607,Clg_StPt_Sch_EZ!$C$30:$I$30,0)),"F","C")</f>
        <v>28.333333333333332</v>
      </c>
      <c r="L4607" s="34">
        <f>CONVERT(INDEX(DHW_StPt_Sch_EZ!$C$4:$I$27,MATCH(Schedules_8760!$C4607,DHW_StPt_Sch_EZ!$B$4:$B$27,0),MATCH(Schedules_8760!$F4607,DHW_StPt_Sch_EZ!$C$3:$I$3,0)),"F","C")</f>
        <v>53.333333333333329</v>
      </c>
      <c r="M4607" s="34">
        <f>CONVERT(INDEX(DHW_StPt_Sch_EZ!$C$31:$I$54,MATCH(Schedules_8760!$C4607,DHW_StPt_Sch_EZ!$B$31:$B$54,0),MATCH(Schedules_8760!$F4607,DHW_StPt_Sch_EZ!$C$30:$I$30,0)),"F","C")</f>
        <v>53.333333333333329</v>
      </c>
      <c r="N4607" s="12"/>
      <c r="O4607" s="12"/>
      <c r="P4607" s="12"/>
    </row>
    <row r="4608" spans="1:16" x14ac:dyDescent="0.25">
      <c r="A4608" s="35">
        <v>4607</v>
      </c>
      <c r="B4608" s="89">
        <v>192.91666666666671</v>
      </c>
      <c r="C4608" s="35">
        <f t="shared" si="355"/>
        <v>23</v>
      </c>
      <c r="D4608" s="35">
        <f t="shared" si="358"/>
        <v>192</v>
      </c>
      <c r="E4608" s="35">
        <f t="shared" si="359"/>
        <v>3</v>
      </c>
      <c r="F4608" s="35" t="str">
        <f t="shared" si="356"/>
        <v>Tuesday</v>
      </c>
      <c r="G4608" s="35">
        <f t="shared" si="357"/>
        <v>7</v>
      </c>
      <c r="H4608" s="34">
        <f>CONVERT(INDEX(Htg_StPt_Sch_EZ!$C$4:$I$27,MATCH(Schedules_8760!$C4608,Htg_StPt_Sch_EZ!$B$4:$B$27,0),MATCH(Schedules_8760!$F4608,Htg_StPt_Sch_EZ!$C$3:$I$3,0)),"F","C")</f>
        <v>20.555555555555554</v>
      </c>
      <c r="I4608" s="34">
        <f>CONVERT(INDEX(Htg_StPt_Sch_EZ!$C$31:$I$54,MATCH(Schedules_8760!$C4608,Htg_StPt_Sch_EZ!$B$31:$B$54,0),MATCH(Schedules_8760!$F4608,Htg_StPt_Sch_EZ!$C$30:$I$30,0)),"F","C")</f>
        <v>19.444444444444443</v>
      </c>
      <c r="J4608" s="34">
        <f>CONVERT(INDEX(Clg_StPt_Sch_EZ!$C$4:$I$27,MATCH(Schedules_8760!$C4608,Clg_StPt_Sch_EZ!$B$4:$B$27,0),MATCH(Schedules_8760!$F4608,Clg_StPt_Sch_EZ!$C$3:$I$3,0)),"F","C")</f>
        <v>25.555555555555554</v>
      </c>
      <c r="K4608" s="34">
        <f>CONVERT(INDEX(Clg_StPt_Sch_EZ!$C$31:$I$54,MATCH(Schedules_8760!$C4608,Clg_StPt_Sch_EZ!$B$31:$B$54,0),MATCH(Schedules_8760!$F4608,Clg_StPt_Sch_EZ!$C$30:$I$30,0)),"F","C")</f>
        <v>28.333333333333332</v>
      </c>
      <c r="L4608" s="34">
        <f>CONVERT(INDEX(DHW_StPt_Sch_EZ!$C$4:$I$27,MATCH(Schedules_8760!$C4608,DHW_StPt_Sch_EZ!$B$4:$B$27,0),MATCH(Schedules_8760!$F4608,DHW_StPt_Sch_EZ!$C$3:$I$3,0)),"F","C")</f>
        <v>53.333333333333329</v>
      </c>
      <c r="M4608" s="34">
        <f>CONVERT(INDEX(DHW_StPt_Sch_EZ!$C$31:$I$54,MATCH(Schedules_8760!$C4608,DHW_StPt_Sch_EZ!$B$31:$B$54,0),MATCH(Schedules_8760!$F4608,DHW_StPt_Sch_EZ!$C$30:$I$30,0)),"F","C")</f>
        <v>53.333333333333329</v>
      </c>
      <c r="N4608" s="12"/>
      <c r="O4608" s="12"/>
      <c r="P4608" s="12"/>
    </row>
    <row r="4609" spans="1:16" x14ac:dyDescent="0.25">
      <c r="A4609" s="35">
        <v>4608</v>
      </c>
      <c r="B4609" s="89">
        <v>192.95833333333329</v>
      </c>
      <c r="C4609" s="35">
        <f t="shared" si="355"/>
        <v>24</v>
      </c>
      <c r="D4609" s="35">
        <f t="shared" si="358"/>
        <v>192</v>
      </c>
      <c r="E4609" s="35">
        <f t="shared" si="359"/>
        <v>3</v>
      </c>
      <c r="F4609" s="35" t="str">
        <f t="shared" si="356"/>
        <v>Tuesday</v>
      </c>
      <c r="G4609" s="35">
        <f t="shared" si="357"/>
        <v>7</v>
      </c>
      <c r="H4609" s="34">
        <f>CONVERT(INDEX(Htg_StPt_Sch_EZ!$C$4:$I$27,MATCH(Schedules_8760!$C4609,Htg_StPt_Sch_EZ!$B$4:$B$27,0),MATCH(Schedules_8760!$F4609,Htg_StPt_Sch_EZ!$C$3:$I$3,0)),"F","C")</f>
        <v>20.555555555555554</v>
      </c>
      <c r="I4609" s="34">
        <f>CONVERT(INDEX(Htg_StPt_Sch_EZ!$C$31:$I$54,MATCH(Schedules_8760!$C4609,Htg_StPt_Sch_EZ!$B$31:$B$54,0),MATCH(Schedules_8760!$F4609,Htg_StPt_Sch_EZ!$C$30:$I$30,0)),"F","C")</f>
        <v>19.444444444444443</v>
      </c>
      <c r="J4609" s="34">
        <f>CONVERT(INDEX(Clg_StPt_Sch_EZ!$C$4:$I$27,MATCH(Schedules_8760!$C4609,Clg_StPt_Sch_EZ!$B$4:$B$27,0),MATCH(Schedules_8760!$F4609,Clg_StPt_Sch_EZ!$C$3:$I$3,0)),"F","C")</f>
        <v>25.555555555555554</v>
      </c>
      <c r="K4609" s="34">
        <f>CONVERT(INDEX(Clg_StPt_Sch_EZ!$C$31:$I$54,MATCH(Schedules_8760!$C4609,Clg_StPt_Sch_EZ!$B$31:$B$54,0),MATCH(Schedules_8760!$F4609,Clg_StPt_Sch_EZ!$C$30:$I$30,0)),"F","C")</f>
        <v>28.333333333333332</v>
      </c>
      <c r="L4609" s="34">
        <f>CONVERT(INDEX(DHW_StPt_Sch_EZ!$C$4:$I$27,MATCH(Schedules_8760!$C4609,DHW_StPt_Sch_EZ!$B$4:$B$27,0),MATCH(Schedules_8760!$F4609,DHW_StPt_Sch_EZ!$C$3:$I$3,0)),"F","C")</f>
        <v>53.333333333333329</v>
      </c>
      <c r="M4609" s="34">
        <f>CONVERT(INDEX(DHW_StPt_Sch_EZ!$C$31:$I$54,MATCH(Schedules_8760!$C4609,DHW_StPt_Sch_EZ!$B$31:$B$54,0),MATCH(Schedules_8760!$F4609,DHW_StPt_Sch_EZ!$C$30:$I$30,0)),"F","C")</f>
        <v>53.333333333333329</v>
      </c>
      <c r="N4609" s="12"/>
      <c r="O4609" s="12"/>
      <c r="P4609" s="12"/>
    </row>
    <row r="4610" spans="1:16" x14ac:dyDescent="0.25">
      <c r="A4610" s="35">
        <v>4609</v>
      </c>
      <c r="B4610" s="89">
        <v>193</v>
      </c>
      <c r="C4610" s="35">
        <f t="shared" ref="C4610:C4673" si="360">HOUR(B4610)+1</f>
        <v>1</v>
      </c>
      <c r="D4610" s="35">
        <f t="shared" si="358"/>
        <v>193</v>
      </c>
      <c r="E4610" s="35">
        <f t="shared" si="359"/>
        <v>4</v>
      </c>
      <c r="F4610" s="35" t="str">
        <f t="shared" ref="F4610:F4673" si="361">IF(E4610=1,"Sunday",IF(E4610=2,"Monday",IF(E4610=3,"Tuesday",IF(E4610=4,"Wednesday",IF(E4610=5,"Thursday",IF(E4610=6,"Friday","Saturday"))))))</f>
        <v>Wednesday</v>
      </c>
      <c r="G4610" s="35">
        <f t="shared" ref="G4610:G4673" si="362">MONTH(B4610)</f>
        <v>7</v>
      </c>
      <c r="H4610" s="34">
        <f>CONVERT(INDEX(Htg_StPt_Sch_EZ!$C$4:$I$27,MATCH(Schedules_8760!$C4610,Htg_StPt_Sch_EZ!$B$4:$B$27,0),MATCH(Schedules_8760!$F4610,Htg_StPt_Sch_EZ!$C$3:$I$3,0)),"F","C")</f>
        <v>20.555555555555554</v>
      </c>
      <c r="I4610" s="34">
        <f>CONVERT(INDEX(Htg_StPt_Sch_EZ!$C$31:$I$54,MATCH(Schedules_8760!$C4610,Htg_StPt_Sch_EZ!$B$31:$B$54,0),MATCH(Schedules_8760!$F4610,Htg_StPt_Sch_EZ!$C$30:$I$30,0)),"F","C")</f>
        <v>19.444444444444443</v>
      </c>
      <c r="J4610" s="34">
        <f>CONVERT(INDEX(Clg_StPt_Sch_EZ!$C$4:$I$27,MATCH(Schedules_8760!$C4610,Clg_StPt_Sch_EZ!$B$4:$B$27,0),MATCH(Schedules_8760!$F4610,Clg_StPt_Sch_EZ!$C$3:$I$3,0)),"F","C")</f>
        <v>25.555555555555554</v>
      </c>
      <c r="K4610" s="34">
        <f>CONVERT(INDEX(Clg_StPt_Sch_EZ!$C$31:$I$54,MATCH(Schedules_8760!$C4610,Clg_StPt_Sch_EZ!$B$31:$B$54,0),MATCH(Schedules_8760!$F4610,Clg_StPt_Sch_EZ!$C$30:$I$30,0)),"F","C")</f>
        <v>28.333333333333332</v>
      </c>
      <c r="L4610" s="34">
        <f>CONVERT(INDEX(DHW_StPt_Sch_EZ!$C$4:$I$27,MATCH(Schedules_8760!$C4610,DHW_StPt_Sch_EZ!$B$4:$B$27,0),MATCH(Schedules_8760!$F4610,DHW_StPt_Sch_EZ!$C$3:$I$3,0)),"F","C")</f>
        <v>53.333333333333329</v>
      </c>
      <c r="M4610" s="34">
        <f>CONVERT(INDEX(DHW_StPt_Sch_EZ!$C$31:$I$54,MATCH(Schedules_8760!$C4610,DHW_StPt_Sch_EZ!$B$31:$B$54,0),MATCH(Schedules_8760!$F4610,DHW_StPt_Sch_EZ!$C$30:$I$30,0)),"F","C")</f>
        <v>53.333333333333329</v>
      </c>
      <c r="N4610" s="12"/>
      <c r="O4610" s="12"/>
      <c r="P4610" s="12"/>
    </row>
    <row r="4611" spans="1:16" x14ac:dyDescent="0.25">
      <c r="A4611" s="35">
        <v>4610</v>
      </c>
      <c r="B4611" s="89">
        <v>193.04166666666671</v>
      </c>
      <c r="C4611" s="35">
        <f t="shared" si="360"/>
        <v>2</v>
      </c>
      <c r="D4611" s="35">
        <f t="shared" ref="D4611:D4674" si="363">IF(C4611=1,D4610+1,D4610)</f>
        <v>193</v>
      </c>
      <c r="E4611" s="35">
        <f t="shared" ref="E4611:E4674" si="364">IF(AND(C4611=1,E4610=7),1,IF(C4611=1,E4610+1,E4610))</f>
        <v>4</v>
      </c>
      <c r="F4611" s="35" t="str">
        <f t="shared" si="361"/>
        <v>Wednesday</v>
      </c>
      <c r="G4611" s="35">
        <f t="shared" si="362"/>
        <v>7</v>
      </c>
      <c r="H4611" s="34">
        <f>CONVERT(INDEX(Htg_StPt_Sch_EZ!$C$4:$I$27,MATCH(Schedules_8760!$C4611,Htg_StPt_Sch_EZ!$B$4:$B$27,0),MATCH(Schedules_8760!$F4611,Htg_StPt_Sch_EZ!$C$3:$I$3,0)),"F","C")</f>
        <v>20.555555555555554</v>
      </c>
      <c r="I4611" s="34">
        <f>CONVERT(INDEX(Htg_StPt_Sch_EZ!$C$31:$I$54,MATCH(Schedules_8760!$C4611,Htg_StPt_Sch_EZ!$B$31:$B$54,0),MATCH(Schedules_8760!$F4611,Htg_StPt_Sch_EZ!$C$30:$I$30,0)),"F","C")</f>
        <v>19.444444444444443</v>
      </c>
      <c r="J4611" s="34">
        <f>CONVERT(INDEX(Clg_StPt_Sch_EZ!$C$4:$I$27,MATCH(Schedules_8760!$C4611,Clg_StPt_Sch_EZ!$B$4:$B$27,0),MATCH(Schedules_8760!$F4611,Clg_StPt_Sch_EZ!$C$3:$I$3,0)),"F","C")</f>
        <v>25.555555555555554</v>
      </c>
      <c r="K4611" s="34">
        <f>CONVERT(INDEX(Clg_StPt_Sch_EZ!$C$31:$I$54,MATCH(Schedules_8760!$C4611,Clg_StPt_Sch_EZ!$B$31:$B$54,0),MATCH(Schedules_8760!$F4611,Clg_StPt_Sch_EZ!$C$30:$I$30,0)),"F","C")</f>
        <v>28.333333333333332</v>
      </c>
      <c r="L4611" s="34">
        <f>CONVERT(INDEX(DHW_StPt_Sch_EZ!$C$4:$I$27,MATCH(Schedules_8760!$C4611,DHW_StPt_Sch_EZ!$B$4:$B$27,0),MATCH(Schedules_8760!$F4611,DHW_StPt_Sch_EZ!$C$3:$I$3,0)),"F","C")</f>
        <v>53.333333333333329</v>
      </c>
      <c r="M4611" s="34">
        <f>CONVERT(INDEX(DHW_StPt_Sch_EZ!$C$31:$I$54,MATCH(Schedules_8760!$C4611,DHW_StPt_Sch_EZ!$B$31:$B$54,0),MATCH(Schedules_8760!$F4611,DHW_StPt_Sch_EZ!$C$30:$I$30,0)),"F","C")</f>
        <v>53.333333333333329</v>
      </c>
      <c r="N4611" s="12"/>
      <c r="O4611" s="12"/>
      <c r="P4611" s="12"/>
    </row>
    <row r="4612" spans="1:16" x14ac:dyDescent="0.25">
      <c r="A4612" s="35">
        <v>4611</v>
      </c>
      <c r="B4612" s="89">
        <v>193.08333333333329</v>
      </c>
      <c r="C4612" s="35">
        <f t="shared" si="360"/>
        <v>3</v>
      </c>
      <c r="D4612" s="35">
        <f t="shared" si="363"/>
        <v>193</v>
      </c>
      <c r="E4612" s="35">
        <f t="shared" si="364"/>
        <v>4</v>
      </c>
      <c r="F4612" s="35" t="str">
        <f t="shared" si="361"/>
        <v>Wednesday</v>
      </c>
      <c r="G4612" s="35">
        <f t="shared" si="362"/>
        <v>7</v>
      </c>
      <c r="H4612" s="34">
        <f>CONVERT(INDEX(Htg_StPt_Sch_EZ!$C$4:$I$27,MATCH(Schedules_8760!$C4612,Htg_StPt_Sch_EZ!$B$4:$B$27,0),MATCH(Schedules_8760!$F4612,Htg_StPt_Sch_EZ!$C$3:$I$3,0)),"F","C")</f>
        <v>20.555555555555554</v>
      </c>
      <c r="I4612" s="34">
        <f>CONVERT(INDEX(Htg_StPt_Sch_EZ!$C$31:$I$54,MATCH(Schedules_8760!$C4612,Htg_StPt_Sch_EZ!$B$31:$B$54,0),MATCH(Schedules_8760!$F4612,Htg_StPt_Sch_EZ!$C$30:$I$30,0)),"F","C")</f>
        <v>19.444444444444443</v>
      </c>
      <c r="J4612" s="34">
        <f>CONVERT(INDEX(Clg_StPt_Sch_EZ!$C$4:$I$27,MATCH(Schedules_8760!$C4612,Clg_StPt_Sch_EZ!$B$4:$B$27,0),MATCH(Schedules_8760!$F4612,Clg_StPt_Sch_EZ!$C$3:$I$3,0)),"F","C")</f>
        <v>25.555555555555554</v>
      </c>
      <c r="K4612" s="34">
        <f>CONVERT(INDEX(Clg_StPt_Sch_EZ!$C$31:$I$54,MATCH(Schedules_8760!$C4612,Clg_StPt_Sch_EZ!$B$31:$B$54,0),MATCH(Schedules_8760!$F4612,Clg_StPt_Sch_EZ!$C$30:$I$30,0)),"F","C")</f>
        <v>28.333333333333332</v>
      </c>
      <c r="L4612" s="34">
        <f>CONVERT(INDEX(DHW_StPt_Sch_EZ!$C$4:$I$27,MATCH(Schedules_8760!$C4612,DHW_StPt_Sch_EZ!$B$4:$B$27,0),MATCH(Schedules_8760!$F4612,DHW_StPt_Sch_EZ!$C$3:$I$3,0)),"F","C")</f>
        <v>53.333333333333329</v>
      </c>
      <c r="M4612" s="34">
        <f>CONVERT(INDEX(DHW_StPt_Sch_EZ!$C$31:$I$54,MATCH(Schedules_8760!$C4612,DHW_StPt_Sch_EZ!$B$31:$B$54,0),MATCH(Schedules_8760!$F4612,DHW_StPt_Sch_EZ!$C$30:$I$30,0)),"F","C")</f>
        <v>53.333333333333329</v>
      </c>
      <c r="N4612" s="12"/>
      <c r="O4612" s="12"/>
      <c r="P4612" s="12"/>
    </row>
    <row r="4613" spans="1:16" x14ac:dyDescent="0.25">
      <c r="A4613" s="35">
        <v>4612</v>
      </c>
      <c r="B4613" s="89">
        <v>193.125</v>
      </c>
      <c r="C4613" s="35">
        <f t="shared" si="360"/>
        <v>4</v>
      </c>
      <c r="D4613" s="35">
        <f t="shared" si="363"/>
        <v>193</v>
      </c>
      <c r="E4613" s="35">
        <f t="shared" si="364"/>
        <v>4</v>
      </c>
      <c r="F4613" s="35" t="str">
        <f t="shared" si="361"/>
        <v>Wednesday</v>
      </c>
      <c r="G4613" s="35">
        <f t="shared" si="362"/>
        <v>7</v>
      </c>
      <c r="H4613" s="34">
        <f>CONVERT(INDEX(Htg_StPt_Sch_EZ!$C$4:$I$27,MATCH(Schedules_8760!$C4613,Htg_StPt_Sch_EZ!$B$4:$B$27,0),MATCH(Schedules_8760!$F4613,Htg_StPt_Sch_EZ!$C$3:$I$3,0)),"F","C")</f>
        <v>20.555555555555554</v>
      </c>
      <c r="I4613" s="34">
        <f>CONVERT(INDEX(Htg_StPt_Sch_EZ!$C$31:$I$54,MATCH(Schedules_8760!$C4613,Htg_StPt_Sch_EZ!$B$31:$B$54,0),MATCH(Schedules_8760!$F4613,Htg_StPt_Sch_EZ!$C$30:$I$30,0)),"F","C")</f>
        <v>19.444444444444443</v>
      </c>
      <c r="J4613" s="34">
        <f>CONVERT(INDEX(Clg_StPt_Sch_EZ!$C$4:$I$27,MATCH(Schedules_8760!$C4613,Clg_StPt_Sch_EZ!$B$4:$B$27,0),MATCH(Schedules_8760!$F4613,Clg_StPt_Sch_EZ!$C$3:$I$3,0)),"F","C")</f>
        <v>25.555555555555554</v>
      </c>
      <c r="K4613" s="34">
        <f>CONVERT(INDEX(Clg_StPt_Sch_EZ!$C$31:$I$54,MATCH(Schedules_8760!$C4613,Clg_StPt_Sch_EZ!$B$31:$B$54,0),MATCH(Schedules_8760!$F4613,Clg_StPt_Sch_EZ!$C$30:$I$30,0)),"F","C")</f>
        <v>28.333333333333332</v>
      </c>
      <c r="L4613" s="34">
        <f>CONVERT(INDEX(DHW_StPt_Sch_EZ!$C$4:$I$27,MATCH(Schedules_8760!$C4613,DHW_StPt_Sch_EZ!$B$4:$B$27,0),MATCH(Schedules_8760!$F4613,DHW_StPt_Sch_EZ!$C$3:$I$3,0)),"F","C")</f>
        <v>53.333333333333329</v>
      </c>
      <c r="M4613" s="34">
        <f>CONVERT(INDEX(DHW_StPt_Sch_EZ!$C$31:$I$54,MATCH(Schedules_8760!$C4613,DHW_StPt_Sch_EZ!$B$31:$B$54,0),MATCH(Schedules_8760!$F4613,DHW_StPt_Sch_EZ!$C$30:$I$30,0)),"F","C")</f>
        <v>53.333333333333329</v>
      </c>
      <c r="N4613" s="12"/>
      <c r="O4613" s="12"/>
      <c r="P4613" s="12"/>
    </row>
    <row r="4614" spans="1:16" x14ac:dyDescent="0.25">
      <c r="A4614" s="35">
        <v>4613</v>
      </c>
      <c r="B4614" s="89">
        <v>193.16666666666671</v>
      </c>
      <c r="C4614" s="35">
        <f t="shared" si="360"/>
        <v>5</v>
      </c>
      <c r="D4614" s="35">
        <f t="shared" si="363"/>
        <v>193</v>
      </c>
      <c r="E4614" s="35">
        <f t="shared" si="364"/>
        <v>4</v>
      </c>
      <c r="F4614" s="35" t="str">
        <f t="shared" si="361"/>
        <v>Wednesday</v>
      </c>
      <c r="G4614" s="35">
        <f t="shared" si="362"/>
        <v>7</v>
      </c>
      <c r="H4614" s="34">
        <f>CONVERT(INDEX(Htg_StPt_Sch_EZ!$C$4:$I$27,MATCH(Schedules_8760!$C4614,Htg_StPt_Sch_EZ!$B$4:$B$27,0),MATCH(Schedules_8760!$F4614,Htg_StPt_Sch_EZ!$C$3:$I$3,0)),"F","C")</f>
        <v>20.555555555555554</v>
      </c>
      <c r="I4614" s="34">
        <f>CONVERT(INDEX(Htg_StPt_Sch_EZ!$C$31:$I$54,MATCH(Schedules_8760!$C4614,Htg_StPt_Sch_EZ!$B$31:$B$54,0),MATCH(Schedules_8760!$F4614,Htg_StPt_Sch_EZ!$C$30:$I$30,0)),"F","C")</f>
        <v>19.444444444444443</v>
      </c>
      <c r="J4614" s="34">
        <f>CONVERT(INDEX(Clg_StPt_Sch_EZ!$C$4:$I$27,MATCH(Schedules_8760!$C4614,Clg_StPt_Sch_EZ!$B$4:$B$27,0),MATCH(Schedules_8760!$F4614,Clg_StPt_Sch_EZ!$C$3:$I$3,0)),"F","C")</f>
        <v>25.555555555555554</v>
      </c>
      <c r="K4614" s="34">
        <f>CONVERT(INDEX(Clg_StPt_Sch_EZ!$C$31:$I$54,MATCH(Schedules_8760!$C4614,Clg_StPt_Sch_EZ!$B$31:$B$54,0),MATCH(Schedules_8760!$F4614,Clg_StPt_Sch_EZ!$C$30:$I$30,0)),"F","C")</f>
        <v>28.333333333333332</v>
      </c>
      <c r="L4614" s="34">
        <f>CONVERT(INDEX(DHW_StPt_Sch_EZ!$C$4:$I$27,MATCH(Schedules_8760!$C4614,DHW_StPt_Sch_EZ!$B$4:$B$27,0),MATCH(Schedules_8760!$F4614,DHW_StPt_Sch_EZ!$C$3:$I$3,0)),"F","C")</f>
        <v>53.333333333333329</v>
      </c>
      <c r="M4614" s="34">
        <f>CONVERT(INDEX(DHW_StPt_Sch_EZ!$C$31:$I$54,MATCH(Schedules_8760!$C4614,DHW_StPt_Sch_EZ!$B$31:$B$54,0),MATCH(Schedules_8760!$F4614,DHW_StPt_Sch_EZ!$C$30:$I$30,0)),"F","C")</f>
        <v>53.333333333333329</v>
      </c>
      <c r="N4614" s="12"/>
      <c r="O4614" s="12"/>
      <c r="P4614" s="12"/>
    </row>
    <row r="4615" spans="1:16" x14ac:dyDescent="0.25">
      <c r="A4615" s="35">
        <v>4614</v>
      </c>
      <c r="B4615" s="89">
        <v>193.20833333333329</v>
      </c>
      <c r="C4615" s="35">
        <f t="shared" si="360"/>
        <v>6</v>
      </c>
      <c r="D4615" s="35">
        <f t="shared" si="363"/>
        <v>193</v>
      </c>
      <c r="E4615" s="35">
        <f t="shared" si="364"/>
        <v>4</v>
      </c>
      <c r="F4615" s="35" t="str">
        <f t="shared" si="361"/>
        <v>Wednesday</v>
      </c>
      <c r="G4615" s="35">
        <f t="shared" si="362"/>
        <v>7</v>
      </c>
      <c r="H4615" s="34">
        <f>CONVERT(INDEX(Htg_StPt_Sch_EZ!$C$4:$I$27,MATCH(Schedules_8760!$C4615,Htg_StPt_Sch_EZ!$B$4:$B$27,0),MATCH(Schedules_8760!$F4615,Htg_StPt_Sch_EZ!$C$3:$I$3,0)),"F","C")</f>
        <v>20.555555555555554</v>
      </c>
      <c r="I4615" s="34">
        <f>CONVERT(INDEX(Htg_StPt_Sch_EZ!$C$31:$I$54,MATCH(Schedules_8760!$C4615,Htg_StPt_Sch_EZ!$B$31:$B$54,0),MATCH(Schedules_8760!$F4615,Htg_StPt_Sch_EZ!$C$30:$I$30,0)),"F","C")</f>
        <v>19.444444444444443</v>
      </c>
      <c r="J4615" s="34">
        <f>CONVERT(INDEX(Clg_StPt_Sch_EZ!$C$4:$I$27,MATCH(Schedules_8760!$C4615,Clg_StPt_Sch_EZ!$B$4:$B$27,0),MATCH(Schedules_8760!$F4615,Clg_StPt_Sch_EZ!$C$3:$I$3,0)),"F","C")</f>
        <v>25.555555555555554</v>
      </c>
      <c r="K4615" s="34">
        <f>CONVERT(INDEX(Clg_StPt_Sch_EZ!$C$31:$I$54,MATCH(Schedules_8760!$C4615,Clg_StPt_Sch_EZ!$B$31:$B$54,0),MATCH(Schedules_8760!$F4615,Clg_StPt_Sch_EZ!$C$30:$I$30,0)),"F","C")</f>
        <v>28.333333333333332</v>
      </c>
      <c r="L4615" s="34">
        <f>CONVERT(INDEX(DHW_StPt_Sch_EZ!$C$4:$I$27,MATCH(Schedules_8760!$C4615,DHW_StPt_Sch_EZ!$B$4:$B$27,0),MATCH(Schedules_8760!$F4615,DHW_StPt_Sch_EZ!$C$3:$I$3,0)),"F","C")</f>
        <v>53.333333333333329</v>
      </c>
      <c r="M4615" s="34">
        <f>CONVERT(INDEX(DHW_StPt_Sch_EZ!$C$31:$I$54,MATCH(Schedules_8760!$C4615,DHW_StPt_Sch_EZ!$B$31:$B$54,0),MATCH(Schedules_8760!$F4615,DHW_StPt_Sch_EZ!$C$30:$I$30,0)),"F","C")</f>
        <v>53.333333333333329</v>
      </c>
      <c r="N4615" s="12"/>
      <c r="O4615" s="12"/>
      <c r="P4615" s="12"/>
    </row>
    <row r="4616" spans="1:16" x14ac:dyDescent="0.25">
      <c r="A4616" s="35">
        <v>4615</v>
      </c>
      <c r="B4616" s="89">
        <v>193.25</v>
      </c>
      <c r="C4616" s="35">
        <f t="shared" si="360"/>
        <v>7</v>
      </c>
      <c r="D4616" s="35">
        <f t="shared" si="363"/>
        <v>193</v>
      </c>
      <c r="E4616" s="35">
        <f t="shared" si="364"/>
        <v>4</v>
      </c>
      <c r="F4616" s="35" t="str">
        <f t="shared" si="361"/>
        <v>Wednesday</v>
      </c>
      <c r="G4616" s="35">
        <f t="shared" si="362"/>
        <v>7</v>
      </c>
      <c r="H4616" s="34">
        <f>CONVERT(INDEX(Htg_StPt_Sch_EZ!$C$4:$I$27,MATCH(Schedules_8760!$C4616,Htg_StPt_Sch_EZ!$B$4:$B$27,0),MATCH(Schedules_8760!$F4616,Htg_StPt_Sch_EZ!$C$3:$I$3,0)),"F","C")</f>
        <v>20.555555555555554</v>
      </c>
      <c r="I4616" s="34">
        <f>CONVERT(INDEX(Htg_StPt_Sch_EZ!$C$31:$I$54,MATCH(Schedules_8760!$C4616,Htg_StPt_Sch_EZ!$B$31:$B$54,0),MATCH(Schedules_8760!$F4616,Htg_StPt_Sch_EZ!$C$30:$I$30,0)),"F","C")</f>
        <v>19.444444444444443</v>
      </c>
      <c r="J4616" s="34">
        <f>CONVERT(INDEX(Clg_StPt_Sch_EZ!$C$4:$I$27,MATCH(Schedules_8760!$C4616,Clg_StPt_Sch_EZ!$B$4:$B$27,0),MATCH(Schedules_8760!$F4616,Clg_StPt_Sch_EZ!$C$3:$I$3,0)),"F","C")</f>
        <v>25.555555555555554</v>
      </c>
      <c r="K4616" s="34">
        <f>CONVERT(INDEX(Clg_StPt_Sch_EZ!$C$31:$I$54,MATCH(Schedules_8760!$C4616,Clg_StPt_Sch_EZ!$B$31:$B$54,0),MATCH(Schedules_8760!$F4616,Clg_StPt_Sch_EZ!$C$30:$I$30,0)),"F","C")</f>
        <v>28.333333333333332</v>
      </c>
      <c r="L4616" s="34">
        <f>CONVERT(INDEX(DHW_StPt_Sch_EZ!$C$4:$I$27,MATCH(Schedules_8760!$C4616,DHW_StPt_Sch_EZ!$B$4:$B$27,0),MATCH(Schedules_8760!$F4616,DHW_StPt_Sch_EZ!$C$3:$I$3,0)),"F","C")</f>
        <v>53.333333333333329</v>
      </c>
      <c r="M4616" s="34">
        <f>CONVERT(INDEX(DHW_StPt_Sch_EZ!$C$31:$I$54,MATCH(Schedules_8760!$C4616,DHW_StPt_Sch_EZ!$B$31:$B$54,0),MATCH(Schedules_8760!$F4616,DHW_StPt_Sch_EZ!$C$30:$I$30,0)),"F","C")</f>
        <v>53.333333333333329</v>
      </c>
      <c r="N4616" s="12"/>
      <c r="O4616" s="12"/>
      <c r="P4616" s="12"/>
    </row>
    <row r="4617" spans="1:16" x14ac:dyDescent="0.25">
      <c r="A4617" s="35">
        <v>4616</v>
      </c>
      <c r="B4617" s="89">
        <v>193.29166666666671</v>
      </c>
      <c r="C4617" s="35">
        <f t="shared" si="360"/>
        <v>8</v>
      </c>
      <c r="D4617" s="35">
        <f t="shared" si="363"/>
        <v>193</v>
      </c>
      <c r="E4617" s="35">
        <f t="shared" si="364"/>
        <v>4</v>
      </c>
      <c r="F4617" s="35" t="str">
        <f t="shared" si="361"/>
        <v>Wednesday</v>
      </c>
      <c r="G4617" s="35">
        <f t="shared" si="362"/>
        <v>7</v>
      </c>
      <c r="H4617" s="34">
        <f>CONVERT(INDEX(Htg_StPt_Sch_EZ!$C$4:$I$27,MATCH(Schedules_8760!$C4617,Htg_StPt_Sch_EZ!$B$4:$B$27,0),MATCH(Schedules_8760!$F4617,Htg_StPt_Sch_EZ!$C$3:$I$3,0)),"F","C")</f>
        <v>20.555555555555554</v>
      </c>
      <c r="I4617" s="34">
        <f>CONVERT(INDEX(Htg_StPt_Sch_EZ!$C$31:$I$54,MATCH(Schedules_8760!$C4617,Htg_StPt_Sch_EZ!$B$31:$B$54,0),MATCH(Schedules_8760!$F4617,Htg_StPt_Sch_EZ!$C$30:$I$30,0)),"F","C")</f>
        <v>19.444444444444443</v>
      </c>
      <c r="J4617" s="34">
        <f>CONVERT(INDEX(Clg_StPt_Sch_EZ!$C$4:$I$27,MATCH(Schedules_8760!$C4617,Clg_StPt_Sch_EZ!$B$4:$B$27,0),MATCH(Schedules_8760!$F4617,Clg_StPt_Sch_EZ!$C$3:$I$3,0)),"F","C")</f>
        <v>25.555555555555554</v>
      </c>
      <c r="K4617" s="34">
        <f>CONVERT(INDEX(Clg_StPt_Sch_EZ!$C$31:$I$54,MATCH(Schedules_8760!$C4617,Clg_StPt_Sch_EZ!$B$31:$B$54,0),MATCH(Schedules_8760!$F4617,Clg_StPt_Sch_EZ!$C$30:$I$30,0)),"F","C")</f>
        <v>25</v>
      </c>
      <c r="L4617" s="34">
        <f>CONVERT(INDEX(DHW_StPt_Sch_EZ!$C$4:$I$27,MATCH(Schedules_8760!$C4617,DHW_StPt_Sch_EZ!$B$4:$B$27,0),MATCH(Schedules_8760!$F4617,DHW_StPt_Sch_EZ!$C$3:$I$3,0)),"F","C")</f>
        <v>53.333333333333329</v>
      </c>
      <c r="M4617" s="34">
        <f>CONVERT(INDEX(DHW_StPt_Sch_EZ!$C$31:$I$54,MATCH(Schedules_8760!$C4617,DHW_StPt_Sch_EZ!$B$31:$B$54,0),MATCH(Schedules_8760!$F4617,DHW_StPt_Sch_EZ!$C$30:$I$30,0)),"F","C")</f>
        <v>53.333333333333329</v>
      </c>
      <c r="N4617" s="12"/>
      <c r="O4617" s="12"/>
      <c r="P4617" s="12"/>
    </row>
    <row r="4618" spans="1:16" x14ac:dyDescent="0.25">
      <c r="A4618" s="35">
        <v>4617</v>
      </c>
      <c r="B4618" s="89">
        <v>193.33333333333329</v>
      </c>
      <c r="C4618" s="35">
        <f t="shared" si="360"/>
        <v>9</v>
      </c>
      <c r="D4618" s="35">
        <f t="shared" si="363"/>
        <v>193</v>
      </c>
      <c r="E4618" s="35">
        <f t="shared" si="364"/>
        <v>4</v>
      </c>
      <c r="F4618" s="35" t="str">
        <f t="shared" si="361"/>
        <v>Wednesday</v>
      </c>
      <c r="G4618" s="35">
        <f t="shared" si="362"/>
        <v>7</v>
      </c>
      <c r="H4618" s="34">
        <f>CONVERT(INDEX(Htg_StPt_Sch_EZ!$C$4:$I$27,MATCH(Schedules_8760!$C4618,Htg_StPt_Sch_EZ!$B$4:$B$27,0),MATCH(Schedules_8760!$F4618,Htg_StPt_Sch_EZ!$C$3:$I$3,0)),"F","C")</f>
        <v>20.555555555555554</v>
      </c>
      <c r="I4618" s="34">
        <f>CONVERT(INDEX(Htg_StPt_Sch_EZ!$C$31:$I$54,MATCH(Schedules_8760!$C4618,Htg_StPt_Sch_EZ!$B$31:$B$54,0),MATCH(Schedules_8760!$F4618,Htg_StPt_Sch_EZ!$C$30:$I$30,0)),"F","C")</f>
        <v>19.444444444444443</v>
      </c>
      <c r="J4618" s="34">
        <f>CONVERT(INDEX(Clg_StPt_Sch_EZ!$C$4:$I$27,MATCH(Schedules_8760!$C4618,Clg_StPt_Sch_EZ!$B$4:$B$27,0),MATCH(Schedules_8760!$F4618,Clg_StPt_Sch_EZ!$C$3:$I$3,0)),"F","C")</f>
        <v>25.555555555555554</v>
      </c>
      <c r="K4618" s="34">
        <f>CONVERT(INDEX(Clg_StPt_Sch_EZ!$C$31:$I$54,MATCH(Schedules_8760!$C4618,Clg_StPt_Sch_EZ!$B$31:$B$54,0),MATCH(Schedules_8760!$F4618,Clg_StPt_Sch_EZ!$C$30:$I$30,0)),"F","C")</f>
        <v>25</v>
      </c>
      <c r="L4618" s="34">
        <f>CONVERT(INDEX(DHW_StPt_Sch_EZ!$C$4:$I$27,MATCH(Schedules_8760!$C4618,DHW_StPt_Sch_EZ!$B$4:$B$27,0),MATCH(Schedules_8760!$F4618,DHW_StPt_Sch_EZ!$C$3:$I$3,0)),"F","C")</f>
        <v>53.333333333333329</v>
      </c>
      <c r="M4618" s="34">
        <f>CONVERT(INDEX(DHW_StPt_Sch_EZ!$C$31:$I$54,MATCH(Schedules_8760!$C4618,DHW_StPt_Sch_EZ!$B$31:$B$54,0),MATCH(Schedules_8760!$F4618,DHW_StPt_Sch_EZ!$C$30:$I$30,0)),"F","C")</f>
        <v>53.333333333333329</v>
      </c>
      <c r="N4618" s="12"/>
      <c r="O4618" s="12"/>
      <c r="P4618" s="12"/>
    </row>
    <row r="4619" spans="1:16" x14ac:dyDescent="0.25">
      <c r="A4619" s="35">
        <v>4618</v>
      </c>
      <c r="B4619" s="89">
        <v>193.375</v>
      </c>
      <c r="C4619" s="35">
        <f t="shared" si="360"/>
        <v>10</v>
      </c>
      <c r="D4619" s="35">
        <f t="shared" si="363"/>
        <v>193</v>
      </c>
      <c r="E4619" s="35">
        <f t="shared" si="364"/>
        <v>4</v>
      </c>
      <c r="F4619" s="35" t="str">
        <f t="shared" si="361"/>
        <v>Wednesday</v>
      </c>
      <c r="G4619" s="35">
        <f t="shared" si="362"/>
        <v>7</v>
      </c>
      <c r="H4619" s="34">
        <f>CONVERT(INDEX(Htg_StPt_Sch_EZ!$C$4:$I$27,MATCH(Schedules_8760!$C4619,Htg_StPt_Sch_EZ!$B$4:$B$27,0),MATCH(Schedules_8760!$F4619,Htg_StPt_Sch_EZ!$C$3:$I$3,0)),"F","C")</f>
        <v>20.555555555555554</v>
      </c>
      <c r="I4619" s="34">
        <f>CONVERT(INDEX(Htg_StPt_Sch_EZ!$C$31:$I$54,MATCH(Schedules_8760!$C4619,Htg_StPt_Sch_EZ!$B$31:$B$54,0),MATCH(Schedules_8760!$F4619,Htg_StPt_Sch_EZ!$C$30:$I$30,0)),"F","C")</f>
        <v>19.444444444444443</v>
      </c>
      <c r="J4619" s="34">
        <f>CONVERT(INDEX(Clg_StPt_Sch_EZ!$C$4:$I$27,MATCH(Schedules_8760!$C4619,Clg_StPt_Sch_EZ!$B$4:$B$27,0),MATCH(Schedules_8760!$F4619,Clg_StPt_Sch_EZ!$C$3:$I$3,0)),"F","C")</f>
        <v>25.555555555555554</v>
      </c>
      <c r="K4619" s="34">
        <f>CONVERT(INDEX(Clg_StPt_Sch_EZ!$C$31:$I$54,MATCH(Schedules_8760!$C4619,Clg_StPt_Sch_EZ!$B$31:$B$54,0),MATCH(Schedules_8760!$F4619,Clg_StPt_Sch_EZ!$C$30:$I$30,0)),"F","C")</f>
        <v>25</v>
      </c>
      <c r="L4619" s="34">
        <f>CONVERT(INDEX(DHW_StPt_Sch_EZ!$C$4:$I$27,MATCH(Schedules_8760!$C4619,DHW_StPt_Sch_EZ!$B$4:$B$27,0),MATCH(Schedules_8760!$F4619,DHW_StPt_Sch_EZ!$C$3:$I$3,0)),"F","C")</f>
        <v>53.333333333333329</v>
      </c>
      <c r="M4619" s="34">
        <f>CONVERT(INDEX(DHW_StPt_Sch_EZ!$C$31:$I$54,MATCH(Schedules_8760!$C4619,DHW_StPt_Sch_EZ!$B$31:$B$54,0),MATCH(Schedules_8760!$F4619,DHW_StPt_Sch_EZ!$C$30:$I$30,0)),"F","C")</f>
        <v>53.333333333333329</v>
      </c>
      <c r="N4619" s="12"/>
      <c r="O4619" s="12"/>
      <c r="P4619" s="12"/>
    </row>
    <row r="4620" spans="1:16" x14ac:dyDescent="0.25">
      <c r="A4620" s="35">
        <v>4619</v>
      </c>
      <c r="B4620" s="89">
        <v>193.41666666666671</v>
      </c>
      <c r="C4620" s="35">
        <f t="shared" si="360"/>
        <v>11</v>
      </c>
      <c r="D4620" s="35">
        <f t="shared" si="363"/>
        <v>193</v>
      </c>
      <c r="E4620" s="35">
        <f t="shared" si="364"/>
        <v>4</v>
      </c>
      <c r="F4620" s="35" t="str">
        <f t="shared" si="361"/>
        <v>Wednesday</v>
      </c>
      <c r="G4620" s="35">
        <f t="shared" si="362"/>
        <v>7</v>
      </c>
      <c r="H4620" s="34">
        <f>CONVERT(INDEX(Htg_StPt_Sch_EZ!$C$4:$I$27,MATCH(Schedules_8760!$C4620,Htg_StPt_Sch_EZ!$B$4:$B$27,0),MATCH(Schedules_8760!$F4620,Htg_StPt_Sch_EZ!$C$3:$I$3,0)),"F","C")</f>
        <v>20.555555555555554</v>
      </c>
      <c r="I4620" s="34">
        <f>CONVERT(INDEX(Htg_StPt_Sch_EZ!$C$31:$I$54,MATCH(Schedules_8760!$C4620,Htg_StPt_Sch_EZ!$B$31:$B$54,0),MATCH(Schedules_8760!$F4620,Htg_StPt_Sch_EZ!$C$30:$I$30,0)),"F","C")</f>
        <v>19.444444444444443</v>
      </c>
      <c r="J4620" s="34">
        <f>CONVERT(INDEX(Clg_StPt_Sch_EZ!$C$4:$I$27,MATCH(Schedules_8760!$C4620,Clg_StPt_Sch_EZ!$B$4:$B$27,0),MATCH(Schedules_8760!$F4620,Clg_StPt_Sch_EZ!$C$3:$I$3,0)),"F","C")</f>
        <v>25.555555555555554</v>
      </c>
      <c r="K4620" s="34">
        <f>CONVERT(INDEX(Clg_StPt_Sch_EZ!$C$31:$I$54,MATCH(Schedules_8760!$C4620,Clg_StPt_Sch_EZ!$B$31:$B$54,0),MATCH(Schedules_8760!$F4620,Clg_StPt_Sch_EZ!$C$30:$I$30,0)),"F","C")</f>
        <v>25</v>
      </c>
      <c r="L4620" s="34">
        <f>CONVERT(INDEX(DHW_StPt_Sch_EZ!$C$4:$I$27,MATCH(Schedules_8760!$C4620,DHW_StPt_Sch_EZ!$B$4:$B$27,0),MATCH(Schedules_8760!$F4620,DHW_StPt_Sch_EZ!$C$3:$I$3,0)),"F","C")</f>
        <v>53.333333333333329</v>
      </c>
      <c r="M4620" s="34">
        <f>CONVERT(INDEX(DHW_StPt_Sch_EZ!$C$31:$I$54,MATCH(Schedules_8760!$C4620,DHW_StPt_Sch_EZ!$B$31:$B$54,0),MATCH(Schedules_8760!$F4620,DHW_StPt_Sch_EZ!$C$30:$I$30,0)),"F","C")</f>
        <v>53.333333333333329</v>
      </c>
      <c r="N4620" s="12"/>
      <c r="O4620" s="12"/>
      <c r="P4620" s="12"/>
    </row>
    <row r="4621" spans="1:16" x14ac:dyDescent="0.25">
      <c r="A4621" s="35">
        <v>4620</v>
      </c>
      <c r="B4621" s="89">
        <v>193.45833333333329</v>
      </c>
      <c r="C4621" s="35">
        <f t="shared" si="360"/>
        <v>12</v>
      </c>
      <c r="D4621" s="35">
        <f t="shared" si="363"/>
        <v>193</v>
      </c>
      <c r="E4621" s="35">
        <f t="shared" si="364"/>
        <v>4</v>
      </c>
      <c r="F4621" s="35" t="str">
        <f t="shared" si="361"/>
        <v>Wednesday</v>
      </c>
      <c r="G4621" s="35">
        <f t="shared" si="362"/>
        <v>7</v>
      </c>
      <c r="H4621" s="34">
        <f>CONVERT(INDEX(Htg_StPt_Sch_EZ!$C$4:$I$27,MATCH(Schedules_8760!$C4621,Htg_StPt_Sch_EZ!$B$4:$B$27,0),MATCH(Schedules_8760!$F4621,Htg_StPt_Sch_EZ!$C$3:$I$3,0)),"F","C")</f>
        <v>20.555555555555554</v>
      </c>
      <c r="I4621" s="34">
        <f>CONVERT(INDEX(Htg_StPt_Sch_EZ!$C$31:$I$54,MATCH(Schedules_8760!$C4621,Htg_StPt_Sch_EZ!$B$31:$B$54,0),MATCH(Schedules_8760!$F4621,Htg_StPt_Sch_EZ!$C$30:$I$30,0)),"F","C")</f>
        <v>19.444444444444443</v>
      </c>
      <c r="J4621" s="34">
        <f>CONVERT(INDEX(Clg_StPt_Sch_EZ!$C$4:$I$27,MATCH(Schedules_8760!$C4621,Clg_StPt_Sch_EZ!$B$4:$B$27,0),MATCH(Schedules_8760!$F4621,Clg_StPt_Sch_EZ!$C$3:$I$3,0)),"F","C")</f>
        <v>25.555555555555554</v>
      </c>
      <c r="K4621" s="34">
        <f>CONVERT(INDEX(Clg_StPt_Sch_EZ!$C$31:$I$54,MATCH(Schedules_8760!$C4621,Clg_StPt_Sch_EZ!$B$31:$B$54,0),MATCH(Schedules_8760!$F4621,Clg_StPt_Sch_EZ!$C$30:$I$30,0)),"F","C")</f>
        <v>25</v>
      </c>
      <c r="L4621" s="34">
        <f>CONVERT(INDEX(DHW_StPt_Sch_EZ!$C$4:$I$27,MATCH(Schedules_8760!$C4621,DHW_StPt_Sch_EZ!$B$4:$B$27,0),MATCH(Schedules_8760!$F4621,DHW_StPt_Sch_EZ!$C$3:$I$3,0)),"F","C")</f>
        <v>53.333333333333329</v>
      </c>
      <c r="M4621" s="34">
        <f>CONVERT(INDEX(DHW_StPt_Sch_EZ!$C$31:$I$54,MATCH(Schedules_8760!$C4621,DHW_StPt_Sch_EZ!$B$31:$B$54,0),MATCH(Schedules_8760!$F4621,DHW_StPt_Sch_EZ!$C$30:$I$30,0)),"F","C")</f>
        <v>53.333333333333329</v>
      </c>
      <c r="N4621" s="12"/>
      <c r="O4621" s="12"/>
      <c r="P4621" s="12"/>
    </row>
    <row r="4622" spans="1:16" x14ac:dyDescent="0.25">
      <c r="A4622" s="35">
        <v>4621</v>
      </c>
      <c r="B4622" s="89">
        <v>193.5</v>
      </c>
      <c r="C4622" s="35">
        <f t="shared" si="360"/>
        <v>13</v>
      </c>
      <c r="D4622" s="35">
        <f t="shared" si="363"/>
        <v>193</v>
      </c>
      <c r="E4622" s="35">
        <f t="shared" si="364"/>
        <v>4</v>
      </c>
      <c r="F4622" s="35" t="str">
        <f t="shared" si="361"/>
        <v>Wednesday</v>
      </c>
      <c r="G4622" s="35">
        <f t="shared" si="362"/>
        <v>7</v>
      </c>
      <c r="H4622" s="34">
        <f>CONVERT(INDEX(Htg_StPt_Sch_EZ!$C$4:$I$27,MATCH(Schedules_8760!$C4622,Htg_StPt_Sch_EZ!$B$4:$B$27,0),MATCH(Schedules_8760!$F4622,Htg_StPt_Sch_EZ!$C$3:$I$3,0)),"F","C")</f>
        <v>20.555555555555554</v>
      </c>
      <c r="I4622" s="34">
        <f>CONVERT(INDEX(Htg_StPt_Sch_EZ!$C$31:$I$54,MATCH(Schedules_8760!$C4622,Htg_StPt_Sch_EZ!$B$31:$B$54,0),MATCH(Schedules_8760!$F4622,Htg_StPt_Sch_EZ!$C$30:$I$30,0)),"F","C")</f>
        <v>19.444444444444443</v>
      </c>
      <c r="J4622" s="34">
        <f>CONVERT(INDEX(Clg_StPt_Sch_EZ!$C$4:$I$27,MATCH(Schedules_8760!$C4622,Clg_StPt_Sch_EZ!$B$4:$B$27,0),MATCH(Schedules_8760!$F4622,Clg_StPt_Sch_EZ!$C$3:$I$3,0)),"F","C")</f>
        <v>25.555555555555554</v>
      </c>
      <c r="K4622" s="34">
        <f>CONVERT(INDEX(Clg_StPt_Sch_EZ!$C$31:$I$54,MATCH(Schedules_8760!$C4622,Clg_StPt_Sch_EZ!$B$31:$B$54,0),MATCH(Schedules_8760!$F4622,Clg_StPt_Sch_EZ!$C$30:$I$30,0)),"F","C")</f>
        <v>25</v>
      </c>
      <c r="L4622" s="34">
        <f>CONVERT(INDEX(DHW_StPt_Sch_EZ!$C$4:$I$27,MATCH(Schedules_8760!$C4622,DHW_StPt_Sch_EZ!$B$4:$B$27,0),MATCH(Schedules_8760!$F4622,DHW_StPt_Sch_EZ!$C$3:$I$3,0)),"F","C")</f>
        <v>53.333333333333329</v>
      </c>
      <c r="M4622" s="34">
        <f>CONVERT(INDEX(DHW_StPt_Sch_EZ!$C$31:$I$54,MATCH(Schedules_8760!$C4622,DHW_StPt_Sch_EZ!$B$31:$B$54,0),MATCH(Schedules_8760!$F4622,DHW_StPt_Sch_EZ!$C$30:$I$30,0)),"F","C")</f>
        <v>53.333333333333329</v>
      </c>
      <c r="N4622" s="12"/>
      <c r="O4622" s="12"/>
      <c r="P4622" s="12"/>
    </row>
    <row r="4623" spans="1:16" x14ac:dyDescent="0.25">
      <c r="A4623" s="35">
        <v>4622</v>
      </c>
      <c r="B4623" s="89">
        <v>193.54166666666671</v>
      </c>
      <c r="C4623" s="35">
        <f t="shared" si="360"/>
        <v>14</v>
      </c>
      <c r="D4623" s="35">
        <f t="shared" si="363"/>
        <v>193</v>
      </c>
      <c r="E4623" s="35">
        <f t="shared" si="364"/>
        <v>4</v>
      </c>
      <c r="F4623" s="35" t="str">
        <f t="shared" si="361"/>
        <v>Wednesday</v>
      </c>
      <c r="G4623" s="35">
        <f t="shared" si="362"/>
        <v>7</v>
      </c>
      <c r="H4623" s="34">
        <f>CONVERT(INDEX(Htg_StPt_Sch_EZ!$C$4:$I$27,MATCH(Schedules_8760!$C4623,Htg_StPt_Sch_EZ!$B$4:$B$27,0),MATCH(Schedules_8760!$F4623,Htg_StPt_Sch_EZ!$C$3:$I$3,0)),"F","C")</f>
        <v>20.555555555555554</v>
      </c>
      <c r="I4623" s="34">
        <f>CONVERT(INDEX(Htg_StPt_Sch_EZ!$C$31:$I$54,MATCH(Schedules_8760!$C4623,Htg_StPt_Sch_EZ!$B$31:$B$54,0),MATCH(Schedules_8760!$F4623,Htg_StPt_Sch_EZ!$C$30:$I$30,0)),"F","C")</f>
        <v>19.444444444444443</v>
      </c>
      <c r="J4623" s="34">
        <f>CONVERT(INDEX(Clg_StPt_Sch_EZ!$C$4:$I$27,MATCH(Schedules_8760!$C4623,Clg_StPt_Sch_EZ!$B$4:$B$27,0),MATCH(Schedules_8760!$F4623,Clg_StPt_Sch_EZ!$C$3:$I$3,0)),"F","C")</f>
        <v>25.555555555555554</v>
      </c>
      <c r="K4623" s="34">
        <f>CONVERT(INDEX(Clg_StPt_Sch_EZ!$C$31:$I$54,MATCH(Schedules_8760!$C4623,Clg_StPt_Sch_EZ!$B$31:$B$54,0),MATCH(Schedules_8760!$F4623,Clg_StPt_Sch_EZ!$C$30:$I$30,0)),"F","C")</f>
        <v>25</v>
      </c>
      <c r="L4623" s="34">
        <f>CONVERT(INDEX(DHW_StPt_Sch_EZ!$C$4:$I$27,MATCH(Schedules_8760!$C4623,DHW_StPt_Sch_EZ!$B$4:$B$27,0),MATCH(Schedules_8760!$F4623,DHW_StPt_Sch_EZ!$C$3:$I$3,0)),"F","C")</f>
        <v>53.333333333333329</v>
      </c>
      <c r="M4623" s="34">
        <f>CONVERT(INDEX(DHW_StPt_Sch_EZ!$C$31:$I$54,MATCH(Schedules_8760!$C4623,DHW_StPt_Sch_EZ!$B$31:$B$54,0),MATCH(Schedules_8760!$F4623,DHW_StPt_Sch_EZ!$C$30:$I$30,0)),"F","C")</f>
        <v>53.333333333333329</v>
      </c>
      <c r="N4623" s="12"/>
      <c r="O4623" s="12"/>
      <c r="P4623" s="12"/>
    </row>
    <row r="4624" spans="1:16" x14ac:dyDescent="0.25">
      <c r="A4624" s="35">
        <v>4623</v>
      </c>
      <c r="B4624" s="89">
        <v>193.58333333333329</v>
      </c>
      <c r="C4624" s="35">
        <f t="shared" si="360"/>
        <v>15</v>
      </c>
      <c r="D4624" s="35">
        <f t="shared" si="363"/>
        <v>193</v>
      </c>
      <c r="E4624" s="35">
        <f t="shared" si="364"/>
        <v>4</v>
      </c>
      <c r="F4624" s="35" t="str">
        <f t="shared" si="361"/>
        <v>Wednesday</v>
      </c>
      <c r="G4624" s="35">
        <f t="shared" si="362"/>
        <v>7</v>
      </c>
      <c r="H4624" s="34">
        <f>CONVERT(INDEX(Htg_StPt_Sch_EZ!$C$4:$I$27,MATCH(Schedules_8760!$C4624,Htg_StPt_Sch_EZ!$B$4:$B$27,0),MATCH(Schedules_8760!$F4624,Htg_StPt_Sch_EZ!$C$3:$I$3,0)),"F","C")</f>
        <v>20.555555555555554</v>
      </c>
      <c r="I4624" s="34">
        <f>CONVERT(INDEX(Htg_StPt_Sch_EZ!$C$31:$I$54,MATCH(Schedules_8760!$C4624,Htg_StPt_Sch_EZ!$B$31:$B$54,0),MATCH(Schedules_8760!$F4624,Htg_StPt_Sch_EZ!$C$30:$I$30,0)),"F","C")</f>
        <v>21.111111111111111</v>
      </c>
      <c r="J4624" s="34">
        <f>CONVERT(INDEX(Clg_StPt_Sch_EZ!$C$4:$I$27,MATCH(Schedules_8760!$C4624,Clg_StPt_Sch_EZ!$B$4:$B$27,0),MATCH(Schedules_8760!$F4624,Clg_StPt_Sch_EZ!$C$3:$I$3,0)),"F","C")</f>
        <v>25.555555555555554</v>
      </c>
      <c r="K4624" s="34">
        <f>CONVERT(INDEX(Clg_StPt_Sch_EZ!$C$31:$I$54,MATCH(Schedules_8760!$C4624,Clg_StPt_Sch_EZ!$B$31:$B$54,0),MATCH(Schedules_8760!$F4624,Clg_StPt_Sch_EZ!$C$30:$I$30,0)),"F","C")</f>
        <v>25</v>
      </c>
      <c r="L4624" s="34">
        <f>CONVERT(INDEX(DHW_StPt_Sch_EZ!$C$4:$I$27,MATCH(Schedules_8760!$C4624,DHW_StPt_Sch_EZ!$B$4:$B$27,0),MATCH(Schedules_8760!$F4624,DHW_StPt_Sch_EZ!$C$3:$I$3,0)),"F","C")</f>
        <v>53.333333333333329</v>
      </c>
      <c r="M4624" s="34">
        <f>CONVERT(INDEX(DHW_StPt_Sch_EZ!$C$31:$I$54,MATCH(Schedules_8760!$C4624,DHW_StPt_Sch_EZ!$B$31:$B$54,0),MATCH(Schedules_8760!$F4624,DHW_StPt_Sch_EZ!$C$30:$I$30,0)),"F","C")</f>
        <v>53.333333333333329</v>
      </c>
      <c r="N4624" s="12"/>
      <c r="O4624" s="12"/>
      <c r="P4624" s="12"/>
    </row>
    <row r="4625" spans="1:16" x14ac:dyDescent="0.25">
      <c r="A4625" s="35">
        <v>4624</v>
      </c>
      <c r="B4625" s="89">
        <v>193.625</v>
      </c>
      <c r="C4625" s="35">
        <f t="shared" si="360"/>
        <v>16</v>
      </c>
      <c r="D4625" s="35">
        <f t="shared" si="363"/>
        <v>193</v>
      </c>
      <c r="E4625" s="35">
        <f t="shared" si="364"/>
        <v>4</v>
      </c>
      <c r="F4625" s="35" t="str">
        <f t="shared" si="361"/>
        <v>Wednesday</v>
      </c>
      <c r="G4625" s="35">
        <f t="shared" si="362"/>
        <v>7</v>
      </c>
      <c r="H4625" s="34">
        <f>CONVERT(INDEX(Htg_StPt_Sch_EZ!$C$4:$I$27,MATCH(Schedules_8760!$C4625,Htg_StPt_Sch_EZ!$B$4:$B$27,0),MATCH(Schedules_8760!$F4625,Htg_StPt_Sch_EZ!$C$3:$I$3,0)),"F","C")</f>
        <v>20.555555555555554</v>
      </c>
      <c r="I4625" s="34">
        <f>CONVERT(INDEX(Htg_StPt_Sch_EZ!$C$31:$I$54,MATCH(Schedules_8760!$C4625,Htg_StPt_Sch_EZ!$B$31:$B$54,0),MATCH(Schedules_8760!$F4625,Htg_StPt_Sch_EZ!$C$30:$I$30,0)),"F","C")</f>
        <v>21.111111111111111</v>
      </c>
      <c r="J4625" s="34">
        <f>CONVERT(INDEX(Clg_StPt_Sch_EZ!$C$4:$I$27,MATCH(Schedules_8760!$C4625,Clg_StPt_Sch_EZ!$B$4:$B$27,0),MATCH(Schedules_8760!$F4625,Clg_StPt_Sch_EZ!$C$3:$I$3,0)),"F","C")</f>
        <v>25.555555555555554</v>
      </c>
      <c r="K4625" s="34">
        <f>CONVERT(INDEX(Clg_StPt_Sch_EZ!$C$31:$I$54,MATCH(Schedules_8760!$C4625,Clg_StPt_Sch_EZ!$B$31:$B$54,0),MATCH(Schedules_8760!$F4625,Clg_StPt_Sch_EZ!$C$30:$I$30,0)),"F","C")</f>
        <v>25</v>
      </c>
      <c r="L4625" s="34">
        <f>CONVERT(INDEX(DHW_StPt_Sch_EZ!$C$4:$I$27,MATCH(Schedules_8760!$C4625,DHW_StPt_Sch_EZ!$B$4:$B$27,0),MATCH(Schedules_8760!$F4625,DHW_StPt_Sch_EZ!$C$3:$I$3,0)),"F","C")</f>
        <v>53.333333333333329</v>
      </c>
      <c r="M4625" s="34">
        <f>CONVERT(INDEX(DHW_StPt_Sch_EZ!$C$31:$I$54,MATCH(Schedules_8760!$C4625,DHW_StPt_Sch_EZ!$B$31:$B$54,0),MATCH(Schedules_8760!$F4625,DHW_StPt_Sch_EZ!$C$30:$I$30,0)),"F","C")</f>
        <v>53.333333333333329</v>
      </c>
      <c r="N4625" s="12"/>
      <c r="O4625" s="12"/>
      <c r="P4625" s="12"/>
    </row>
    <row r="4626" spans="1:16" x14ac:dyDescent="0.25">
      <c r="A4626" s="35">
        <v>4625</v>
      </c>
      <c r="B4626" s="89">
        <v>193.66666666666671</v>
      </c>
      <c r="C4626" s="35">
        <f t="shared" si="360"/>
        <v>17</v>
      </c>
      <c r="D4626" s="35">
        <f t="shared" si="363"/>
        <v>193</v>
      </c>
      <c r="E4626" s="35">
        <f t="shared" si="364"/>
        <v>4</v>
      </c>
      <c r="F4626" s="35" t="str">
        <f t="shared" si="361"/>
        <v>Wednesday</v>
      </c>
      <c r="G4626" s="35">
        <f t="shared" si="362"/>
        <v>7</v>
      </c>
      <c r="H4626" s="34">
        <f>CONVERT(INDEX(Htg_StPt_Sch_EZ!$C$4:$I$27,MATCH(Schedules_8760!$C4626,Htg_StPt_Sch_EZ!$B$4:$B$27,0),MATCH(Schedules_8760!$F4626,Htg_StPt_Sch_EZ!$C$3:$I$3,0)),"F","C")</f>
        <v>20.555555555555554</v>
      </c>
      <c r="I4626" s="34">
        <f>CONVERT(INDEX(Htg_StPt_Sch_EZ!$C$31:$I$54,MATCH(Schedules_8760!$C4626,Htg_StPt_Sch_EZ!$B$31:$B$54,0),MATCH(Schedules_8760!$F4626,Htg_StPt_Sch_EZ!$C$30:$I$30,0)),"F","C")</f>
        <v>17.777777777777779</v>
      </c>
      <c r="J4626" s="34">
        <f>CONVERT(INDEX(Clg_StPt_Sch_EZ!$C$4:$I$27,MATCH(Schedules_8760!$C4626,Clg_StPt_Sch_EZ!$B$4:$B$27,0),MATCH(Schedules_8760!$F4626,Clg_StPt_Sch_EZ!$C$3:$I$3,0)),"F","C")</f>
        <v>25.555555555555554</v>
      </c>
      <c r="K4626" s="34">
        <f>CONVERT(INDEX(Clg_StPt_Sch_EZ!$C$31:$I$54,MATCH(Schedules_8760!$C4626,Clg_StPt_Sch_EZ!$B$31:$B$54,0),MATCH(Schedules_8760!$F4626,Clg_StPt_Sch_EZ!$C$30:$I$30,0)),"F","C")</f>
        <v>25</v>
      </c>
      <c r="L4626" s="34">
        <f>CONVERT(INDEX(DHW_StPt_Sch_EZ!$C$4:$I$27,MATCH(Schedules_8760!$C4626,DHW_StPt_Sch_EZ!$B$4:$B$27,0),MATCH(Schedules_8760!$F4626,DHW_StPt_Sch_EZ!$C$3:$I$3,0)),"F","C")</f>
        <v>53.333333333333329</v>
      </c>
      <c r="M4626" s="34">
        <f>CONVERT(INDEX(DHW_StPt_Sch_EZ!$C$31:$I$54,MATCH(Schedules_8760!$C4626,DHW_StPt_Sch_EZ!$B$31:$B$54,0),MATCH(Schedules_8760!$F4626,DHW_StPt_Sch_EZ!$C$30:$I$30,0)),"F","C")</f>
        <v>53.333333333333329</v>
      </c>
      <c r="N4626" s="12"/>
      <c r="O4626" s="12"/>
      <c r="P4626" s="12"/>
    </row>
    <row r="4627" spans="1:16" x14ac:dyDescent="0.25">
      <c r="A4627" s="35">
        <v>4626</v>
      </c>
      <c r="B4627" s="89">
        <v>193.70833333333329</v>
      </c>
      <c r="C4627" s="35">
        <f t="shared" si="360"/>
        <v>18</v>
      </c>
      <c r="D4627" s="35">
        <f t="shared" si="363"/>
        <v>193</v>
      </c>
      <c r="E4627" s="35">
        <f t="shared" si="364"/>
        <v>4</v>
      </c>
      <c r="F4627" s="35" t="str">
        <f t="shared" si="361"/>
        <v>Wednesday</v>
      </c>
      <c r="G4627" s="35">
        <f t="shared" si="362"/>
        <v>7</v>
      </c>
      <c r="H4627" s="34">
        <f>CONVERT(INDEX(Htg_StPt_Sch_EZ!$C$4:$I$27,MATCH(Schedules_8760!$C4627,Htg_StPt_Sch_EZ!$B$4:$B$27,0),MATCH(Schedules_8760!$F4627,Htg_StPt_Sch_EZ!$C$3:$I$3,0)),"F","C")</f>
        <v>20.555555555555554</v>
      </c>
      <c r="I4627" s="34">
        <f>CONVERT(INDEX(Htg_StPt_Sch_EZ!$C$31:$I$54,MATCH(Schedules_8760!$C4627,Htg_StPt_Sch_EZ!$B$31:$B$54,0),MATCH(Schedules_8760!$F4627,Htg_StPt_Sch_EZ!$C$30:$I$30,0)),"F","C")</f>
        <v>17.777777777777779</v>
      </c>
      <c r="J4627" s="34">
        <f>CONVERT(INDEX(Clg_StPt_Sch_EZ!$C$4:$I$27,MATCH(Schedules_8760!$C4627,Clg_StPt_Sch_EZ!$B$4:$B$27,0),MATCH(Schedules_8760!$F4627,Clg_StPt_Sch_EZ!$C$3:$I$3,0)),"F","C")</f>
        <v>25.555555555555554</v>
      </c>
      <c r="K4627" s="34">
        <f>CONVERT(INDEX(Clg_StPt_Sch_EZ!$C$31:$I$54,MATCH(Schedules_8760!$C4627,Clg_StPt_Sch_EZ!$B$31:$B$54,0),MATCH(Schedules_8760!$F4627,Clg_StPt_Sch_EZ!$C$30:$I$30,0)),"F","C")</f>
        <v>28.333333333333332</v>
      </c>
      <c r="L4627" s="34">
        <f>CONVERT(INDEX(DHW_StPt_Sch_EZ!$C$4:$I$27,MATCH(Schedules_8760!$C4627,DHW_StPt_Sch_EZ!$B$4:$B$27,0),MATCH(Schedules_8760!$F4627,DHW_StPt_Sch_EZ!$C$3:$I$3,0)),"F","C")</f>
        <v>53.333333333333329</v>
      </c>
      <c r="M4627" s="34">
        <f>CONVERT(INDEX(DHW_StPt_Sch_EZ!$C$31:$I$54,MATCH(Schedules_8760!$C4627,DHW_StPt_Sch_EZ!$B$31:$B$54,0),MATCH(Schedules_8760!$F4627,DHW_StPt_Sch_EZ!$C$30:$I$30,0)),"F","C")</f>
        <v>53.333333333333329</v>
      </c>
      <c r="N4627" s="12"/>
      <c r="O4627" s="12"/>
      <c r="P4627" s="12"/>
    </row>
    <row r="4628" spans="1:16" x14ac:dyDescent="0.25">
      <c r="A4628" s="35">
        <v>4627</v>
      </c>
      <c r="B4628" s="89">
        <v>193.75</v>
      </c>
      <c r="C4628" s="35">
        <f t="shared" si="360"/>
        <v>19</v>
      </c>
      <c r="D4628" s="35">
        <f t="shared" si="363"/>
        <v>193</v>
      </c>
      <c r="E4628" s="35">
        <f t="shared" si="364"/>
        <v>4</v>
      </c>
      <c r="F4628" s="35" t="str">
        <f t="shared" si="361"/>
        <v>Wednesday</v>
      </c>
      <c r="G4628" s="35">
        <f t="shared" si="362"/>
        <v>7</v>
      </c>
      <c r="H4628" s="34">
        <f>CONVERT(INDEX(Htg_StPt_Sch_EZ!$C$4:$I$27,MATCH(Schedules_8760!$C4628,Htg_StPt_Sch_EZ!$B$4:$B$27,0),MATCH(Schedules_8760!$F4628,Htg_StPt_Sch_EZ!$C$3:$I$3,0)),"F","C")</f>
        <v>20.555555555555554</v>
      </c>
      <c r="I4628" s="34">
        <f>CONVERT(INDEX(Htg_StPt_Sch_EZ!$C$31:$I$54,MATCH(Schedules_8760!$C4628,Htg_StPt_Sch_EZ!$B$31:$B$54,0),MATCH(Schedules_8760!$F4628,Htg_StPt_Sch_EZ!$C$30:$I$30,0)),"F","C")</f>
        <v>18.333333333333332</v>
      </c>
      <c r="J4628" s="34">
        <f>CONVERT(INDEX(Clg_StPt_Sch_EZ!$C$4:$I$27,MATCH(Schedules_8760!$C4628,Clg_StPt_Sch_EZ!$B$4:$B$27,0),MATCH(Schedules_8760!$F4628,Clg_StPt_Sch_EZ!$C$3:$I$3,0)),"F","C")</f>
        <v>25.555555555555554</v>
      </c>
      <c r="K4628" s="34">
        <f>CONVERT(INDEX(Clg_StPt_Sch_EZ!$C$31:$I$54,MATCH(Schedules_8760!$C4628,Clg_StPt_Sch_EZ!$B$31:$B$54,0),MATCH(Schedules_8760!$F4628,Clg_StPt_Sch_EZ!$C$30:$I$30,0)),"F","C")</f>
        <v>28.333333333333332</v>
      </c>
      <c r="L4628" s="34">
        <f>CONVERT(INDEX(DHW_StPt_Sch_EZ!$C$4:$I$27,MATCH(Schedules_8760!$C4628,DHW_StPt_Sch_EZ!$B$4:$B$27,0),MATCH(Schedules_8760!$F4628,DHW_StPt_Sch_EZ!$C$3:$I$3,0)),"F","C")</f>
        <v>53.333333333333329</v>
      </c>
      <c r="M4628" s="34">
        <f>CONVERT(INDEX(DHW_StPt_Sch_EZ!$C$31:$I$54,MATCH(Schedules_8760!$C4628,DHW_StPt_Sch_EZ!$B$31:$B$54,0),MATCH(Schedules_8760!$F4628,DHW_StPt_Sch_EZ!$C$30:$I$30,0)),"F","C")</f>
        <v>53.333333333333329</v>
      </c>
      <c r="N4628" s="12"/>
      <c r="O4628" s="12"/>
      <c r="P4628" s="12"/>
    </row>
    <row r="4629" spans="1:16" x14ac:dyDescent="0.25">
      <c r="A4629" s="35">
        <v>4628</v>
      </c>
      <c r="B4629" s="89">
        <v>193.79166666666671</v>
      </c>
      <c r="C4629" s="35">
        <f t="shared" si="360"/>
        <v>20</v>
      </c>
      <c r="D4629" s="35">
        <f t="shared" si="363"/>
        <v>193</v>
      </c>
      <c r="E4629" s="35">
        <f t="shared" si="364"/>
        <v>4</v>
      </c>
      <c r="F4629" s="35" t="str">
        <f t="shared" si="361"/>
        <v>Wednesday</v>
      </c>
      <c r="G4629" s="35">
        <f t="shared" si="362"/>
        <v>7</v>
      </c>
      <c r="H4629" s="34">
        <f>CONVERT(INDEX(Htg_StPt_Sch_EZ!$C$4:$I$27,MATCH(Schedules_8760!$C4629,Htg_StPt_Sch_EZ!$B$4:$B$27,0),MATCH(Schedules_8760!$F4629,Htg_StPt_Sch_EZ!$C$3:$I$3,0)),"F","C")</f>
        <v>20.555555555555554</v>
      </c>
      <c r="I4629" s="34">
        <f>CONVERT(INDEX(Htg_StPt_Sch_EZ!$C$31:$I$54,MATCH(Schedules_8760!$C4629,Htg_StPt_Sch_EZ!$B$31:$B$54,0),MATCH(Schedules_8760!$F4629,Htg_StPt_Sch_EZ!$C$30:$I$30,0)),"F","C")</f>
        <v>18.888888888888889</v>
      </c>
      <c r="J4629" s="34">
        <f>CONVERT(INDEX(Clg_StPt_Sch_EZ!$C$4:$I$27,MATCH(Schedules_8760!$C4629,Clg_StPt_Sch_EZ!$B$4:$B$27,0),MATCH(Schedules_8760!$F4629,Clg_StPt_Sch_EZ!$C$3:$I$3,0)),"F","C")</f>
        <v>25.555555555555554</v>
      </c>
      <c r="K4629" s="34">
        <f>CONVERT(INDEX(Clg_StPt_Sch_EZ!$C$31:$I$54,MATCH(Schedules_8760!$C4629,Clg_StPt_Sch_EZ!$B$31:$B$54,0),MATCH(Schedules_8760!$F4629,Clg_StPt_Sch_EZ!$C$30:$I$30,0)),"F","C")</f>
        <v>28.333333333333332</v>
      </c>
      <c r="L4629" s="34">
        <f>CONVERT(INDEX(DHW_StPt_Sch_EZ!$C$4:$I$27,MATCH(Schedules_8760!$C4629,DHW_StPt_Sch_EZ!$B$4:$B$27,0),MATCH(Schedules_8760!$F4629,DHW_StPt_Sch_EZ!$C$3:$I$3,0)),"F","C")</f>
        <v>53.333333333333329</v>
      </c>
      <c r="M4629" s="34">
        <f>CONVERT(INDEX(DHW_StPt_Sch_EZ!$C$31:$I$54,MATCH(Schedules_8760!$C4629,DHW_StPt_Sch_EZ!$B$31:$B$54,0),MATCH(Schedules_8760!$F4629,DHW_StPt_Sch_EZ!$C$30:$I$30,0)),"F","C")</f>
        <v>53.333333333333329</v>
      </c>
      <c r="N4629" s="12"/>
      <c r="O4629" s="12"/>
      <c r="P4629" s="12"/>
    </row>
    <row r="4630" spans="1:16" x14ac:dyDescent="0.25">
      <c r="A4630" s="35">
        <v>4629</v>
      </c>
      <c r="B4630" s="89">
        <v>193.83333333333329</v>
      </c>
      <c r="C4630" s="35">
        <f t="shared" si="360"/>
        <v>21</v>
      </c>
      <c r="D4630" s="35">
        <f t="shared" si="363"/>
        <v>193</v>
      </c>
      <c r="E4630" s="35">
        <f t="shared" si="364"/>
        <v>4</v>
      </c>
      <c r="F4630" s="35" t="str">
        <f t="shared" si="361"/>
        <v>Wednesday</v>
      </c>
      <c r="G4630" s="35">
        <f t="shared" si="362"/>
        <v>7</v>
      </c>
      <c r="H4630" s="34">
        <f>CONVERT(INDEX(Htg_StPt_Sch_EZ!$C$4:$I$27,MATCH(Schedules_8760!$C4630,Htg_StPt_Sch_EZ!$B$4:$B$27,0),MATCH(Schedules_8760!$F4630,Htg_StPt_Sch_EZ!$C$3:$I$3,0)),"F","C")</f>
        <v>20.555555555555554</v>
      </c>
      <c r="I4630" s="34">
        <f>CONVERT(INDEX(Htg_StPt_Sch_EZ!$C$31:$I$54,MATCH(Schedules_8760!$C4630,Htg_StPt_Sch_EZ!$B$31:$B$54,0),MATCH(Schedules_8760!$F4630,Htg_StPt_Sch_EZ!$C$30:$I$30,0)),"F","C")</f>
        <v>19.444444444444443</v>
      </c>
      <c r="J4630" s="34">
        <f>CONVERT(INDEX(Clg_StPt_Sch_EZ!$C$4:$I$27,MATCH(Schedules_8760!$C4630,Clg_StPt_Sch_EZ!$B$4:$B$27,0),MATCH(Schedules_8760!$F4630,Clg_StPt_Sch_EZ!$C$3:$I$3,0)),"F","C")</f>
        <v>25.555555555555554</v>
      </c>
      <c r="K4630" s="34">
        <f>CONVERT(INDEX(Clg_StPt_Sch_EZ!$C$31:$I$54,MATCH(Schedules_8760!$C4630,Clg_StPt_Sch_EZ!$B$31:$B$54,0),MATCH(Schedules_8760!$F4630,Clg_StPt_Sch_EZ!$C$30:$I$30,0)),"F","C")</f>
        <v>28.333333333333332</v>
      </c>
      <c r="L4630" s="34">
        <f>CONVERT(INDEX(DHW_StPt_Sch_EZ!$C$4:$I$27,MATCH(Schedules_8760!$C4630,DHW_StPt_Sch_EZ!$B$4:$B$27,0),MATCH(Schedules_8760!$F4630,DHW_StPt_Sch_EZ!$C$3:$I$3,0)),"F","C")</f>
        <v>53.333333333333329</v>
      </c>
      <c r="M4630" s="34">
        <f>CONVERT(INDEX(DHW_StPt_Sch_EZ!$C$31:$I$54,MATCH(Schedules_8760!$C4630,DHW_StPt_Sch_EZ!$B$31:$B$54,0),MATCH(Schedules_8760!$F4630,DHW_StPt_Sch_EZ!$C$30:$I$30,0)),"F","C")</f>
        <v>53.333333333333329</v>
      </c>
      <c r="N4630" s="12"/>
      <c r="O4630" s="12"/>
      <c r="P4630" s="12"/>
    </row>
    <row r="4631" spans="1:16" x14ac:dyDescent="0.25">
      <c r="A4631" s="35">
        <v>4630</v>
      </c>
      <c r="B4631" s="89">
        <v>193.875</v>
      </c>
      <c r="C4631" s="35">
        <f t="shared" si="360"/>
        <v>22</v>
      </c>
      <c r="D4631" s="35">
        <f t="shared" si="363"/>
        <v>193</v>
      </c>
      <c r="E4631" s="35">
        <f t="shared" si="364"/>
        <v>4</v>
      </c>
      <c r="F4631" s="35" t="str">
        <f t="shared" si="361"/>
        <v>Wednesday</v>
      </c>
      <c r="G4631" s="35">
        <f t="shared" si="362"/>
        <v>7</v>
      </c>
      <c r="H4631" s="34">
        <f>CONVERT(INDEX(Htg_StPt_Sch_EZ!$C$4:$I$27,MATCH(Schedules_8760!$C4631,Htg_StPt_Sch_EZ!$B$4:$B$27,0),MATCH(Schedules_8760!$F4631,Htg_StPt_Sch_EZ!$C$3:$I$3,0)),"F","C")</f>
        <v>20.555555555555554</v>
      </c>
      <c r="I4631" s="34">
        <f>CONVERT(INDEX(Htg_StPt_Sch_EZ!$C$31:$I$54,MATCH(Schedules_8760!$C4631,Htg_StPt_Sch_EZ!$B$31:$B$54,0),MATCH(Schedules_8760!$F4631,Htg_StPt_Sch_EZ!$C$30:$I$30,0)),"F","C")</f>
        <v>19.444444444444443</v>
      </c>
      <c r="J4631" s="34">
        <f>CONVERT(INDEX(Clg_StPt_Sch_EZ!$C$4:$I$27,MATCH(Schedules_8760!$C4631,Clg_StPt_Sch_EZ!$B$4:$B$27,0),MATCH(Schedules_8760!$F4631,Clg_StPt_Sch_EZ!$C$3:$I$3,0)),"F","C")</f>
        <v>25.555555555555554</v>
      </c>
      <c r="K4631" s="34">
        <f>CONVERT(INDEX(Clg_StPt_Sch_EZ!$C$31:$I$54,MATCH(Schedules_8760!$C4631,Clg_StPt_Sch_EZ!$B$31:$B$54,0),MATCH(Schedules_8760!$F4631,Clg_StPt_Sch_EZ!$C$30:$I$30,0)),"F","C")</f>
        <v>28.333333333333332</v>
      </c>
      <c r="L4631" s="34">
        <f>CONVERT(INDEX(DHW_StPt_Sch_EZ!$C$4:$I$27,MATCH(Schedules_8760!$C4631,DHW_StPt_Sch_EZ!$B$4:$B$27,0),MATCH(Schedules_8760!$F4631,DHW_StPt_Sch_EZ!$C$3:$I$3,0)),"F","C")</f>
        <v>53.333333333333329</v>
      </c>
      <c r="M4631" s="34">
        <f>CONVERT(INDEX(DHW_StPt_Sch_EZ!$C$31:$I$54,MATCH(Schedules_8760!$C4631,DHW_StPt_Sch_EZ!$B$31:$B$54,0),MATCH(Schedules_8760!$F4631,DHW_StPt_Sch_EZ!$C$30:$I$30,0)),"F","C")</f>
        <v>53.333333333333329</v>
      </c>
      <c r="N4631" s="12"/>
      <c r="O4631" s="12"/>
      <c r="P4631" s="12"/>
    </row>
    <row r="4632" spans="1:16" x14ac:dyDescent="0.25">
      <c r="A4632" s="35">
        <v>4631</v>
      </c>
      <c r="B4632" s="89">
        <v>193.91666666666671</v>
      </c>
      <c r="C4632" s="35">
        <f t="shared" si="360"/>
        <v>23</v>
      </c>
      <c r="D4632" s="35">
        <f t="shared" si="363"/>
        <v>193</v>
      </c>
      <c r="E4632" s="35">
        <f t="shared" si="364"/>
        <v>4</v>
      </c>
      <c r="F4632" s="35" t="str">
        <f t="shared" si="361"/>
        <v>Wednesday</v>
      </c>
      <c r="G4632" s="35">
        <f t="shared" si="362"/>
        <v>7</v>
      </c>
      <c r="H4632" s="34">
        <f>CONVERT(INDEX(Htg_StPt_Sch_EZ!$C$4:$I$27,MATCH(Schedules_8760!$C4632,Htg_StPt_Sch_EZ!$B$4:$B$27,0),MATCH(Schedules_8760!$F4632,Htg_StPt_Sch_EZ!$C$3:$I$3,0)),"F","C")</f>
        <v>20.555555555555554</v>
      </c>
      <c r="I4632" s="34">
        <f>CONVERT(INDEX(Htg_StPt_Sch_EZ!$C$31:$I$54,MATCH(Schedules_8760!$C4632,Htg_StPt_Sch_EZ!$B$31:$B$54,0),MATCH(Schedules_8760!$F4632,Htg_StPt_Sch_EZ!$C$30:$I$30,0)),"F","C")</f>
        <v>19.444444444444443</v>
      </c>
      <c r="J4632" s="34">
        <f>CONVERT(INDEX(Clg_StPt_Sch_EZ!$C$4:$I$27,MATCH(Schedules_8760!$C4632,Clg_StPt_Sch_EZ!$B$4:$B$27,0),MATCH(Schedules_8760!$F4632,Clg_StPt_Sch_EZ!$C$3:$I$3,0)),"F","C")</f>
        <v>25.555555555555554</v>
      </c>
      <c r="K4632" s="34">
        <f>CONVERT(INDEX(Clg_StPt_Sch_EZ!$C$31:$I$54,MATCH(Schedules_8760!$C4632,Clg_StPt_Sch_EZ!$B$31:$B$54,0),MATCH(Schedules_8760!$F4632,Clg_StPt_Sch_EZ!$C$30:$I$30,0)),"F","C")</f>
        <v>28.333333333333332</v>
      </c>
      <c r="L4632" s="34">
        <f>CONVERT(INDEX(DHW_StPt_Sch_EZ!$C$4:$I$27,MATCH(Schedules_8760!$C4632,DHW_StPt_Sch_EZ!$B$4:$B$27,0),MATCH(Schedules_8760!$F4632,DHW_StPt_Sch_EZ!$C$3:$I$3,0)),"F","C")</f>
        <v>53.333333333333329</v>
      </c>
      <c r="M4632" s="34">
        <f>CONVERT(INDEX(DHW_StPt_Sch_EZ!$C$31:$I$54,MATCH(Schedules_8760!$C4632,DHW_StPt_Sch_EZ!$B$31:$B$54,0),MATCH(Schedules_8760!$F4632,DHW_StPt_Sch_EZ!$C$30:$I$30,0)),"F","C")</f>
        <v>53.333333333333329</v>
      </c>
      <c r="N4632" s="12"/>
      <c r="O4632" s="12"/>
      <c r="P4632" s="12"/>
    </row>
    <row r="4633" spans="1:16" x14ac:dyDescent="0.25">
      <c r="A4633" s="35">
        <v>4632</v>
      </c>
      <c r="B4633" s="89">
        <v>193.95833333333329</v>
      </c>
      <c r="C4633" s="35">
        <f t="shared" si="360"/>
        <v>24</v>
      </c>
      <c r="D4633" s="35">
        <f t="shared" si="363"/>
        <v>193</v>
      </c>
      <c r="E4633" s="35">
        <f t="shared" si="364"/>
        <v>4</v>
      </c>
      <c r="F4633" s="35" t="str">
        <f t="shared" si="361"/>
        <v>Wednesday</v>
      </c>
      <c r="G4633" s="35">
        <f t="shared" si="362"/>
        <v>7</v>
      </c>
      <c r="H4633" s="34">
        <f>CONVERT(INDEX(Htg_StPt_Sch_EZ!$C$4:$I$27,MATCH(Schedules_8760!$C4633,Htg_StPt_Sch_EZ!$B$4:$B$27,0),MATCH(Schedules_8760!$F4633,Htg_StPt_Sch_EZ!$C$3:$I$3,0)),"F","C")</f>
        <v>20.555555555555554</v>
      </c>
      <c r="I4633" s="34">
        <f>CONVERT(INDEX(Htg_StPt_Sch_EZ!$C$31:$I$54,MATCH(Schedules_8760!$C4633,Htg_StPt_Sch_EZ!$B$31:$B$54,0),MATCH(Schedules_8760!$F4633,Htg_StPt_Sch_EZ!$C$30:$I$30,0)),"F","C")</f>
        <v>19.444444444444443</v>
      </c>
      <c r="J4633" s="34">
        <f>CONVERT(INDEX(Clg_StPt_Sch_EZ!$C$4:$I$27,MATCH(Schedules_8760!$C4633,Clg_StPt_Sch_EZ!$B$4:$B$27,0),MATCH(Schedules_8760!$F4633,Clg_StPt_Sch_EZ!$C$3:$I$3,0)),"F","C")</f>
        <v>25.555555555555554</v>
      </c>
      <c r="K4633" s="34">
        <f>CONVERT(INDEX(Clg_StPt_Sch_EZ!$C$31:$I$54,MATCH(Schedules_8760!$C4633,Clg_StPt_Sch_EZ!$B$31:$B$54,0),MATCH(Schedules_8760!$F4633,Clg_StPt_Sch_EZ!$C$30:$I$30,0)),"F","C")</f>
        <v>28.333333333333332</v>
      </c>
      <c r="L4633" s="34">
        <f>CONVERT(INDEX(DHW_StPt_Sch_EZ!$C$4:$I$27,MATCH(Schedules_8760!$C4633,DHW_StPt_Sch_EZ!$B$4:$B$27,0),MATCH(Schedules_8760!$F4633,DHW_StPt_Sch_EZ!$C$3:$I$3,0)),"F","C")</f>
        <v>53.333333333333329</v>
      </c>
      <c r="M4633" s="34">
        <f>CONVERT(INDEX(DHW_StPt_Sch_EZ!$C$31:$I$54,MATCH(Schedules_8760!$C4633,DHW_StPt_Sch_EZ!$B$31:$B$54,0),MATCH(Schedules_8760!$F4633,DHW_StPt_Sch_EZ!$C$30:$I$30,0)),"F","C")</f>
        <v>53.333333333333329</v>
      </c>
      <c r="N4633" s="12"/>
      <c r="O4633" s="12"/>
      <c r="P4633" s="12"/>
    </row>
    <row r="4634" spans="1:16" x14ac:dyDescent="0.25">
      <c r="A4634" s="35">
        <v>4633</v>
      </c>
      <c r="B4634" s="89">
        <v>194</v>
      </c>
      <c r="C4634" s="35">
        <f t="shared" si="360"/>
        <v>1</v>
      </c>
      <c r="D4634" s="35">
        <f t="shared" si="363"/>
        <v>194</v>
      </c>
      <c r="E4634" s="35">
        <f t="shared" si="364"/>
        <v>5</v>
      </c>
      <c r="F4634" s="35" t="str">
        <f t="shared" si="361"/>
        <v>Thursday</v>
      </c>
      <c r="G4634" s="35">
        <f t="shared" si="362"/>
        <v>7</v>
      </c>
      <c r="H4634" s="34">
        <f>CONVERT(INDEX(Htg_StPt_Sch_EZ!$C$4:$I$27,MATCH(Schedules_8760!$C4634,Htg_StPt_Sch_EZ!$B$4:$B$27,0),MATCH(Schedules_8760!$F4634,Htg_StPt_Sch_EZ!$C$3:$I$3,0)),"F","C")</f>
        <v>20.555555555555554</v>
      </c>
      <c r="I4634" s="34">
        <f>CONVERT(INDEX(Htg_StPt_Sch_EZ!$C$31:$I$54,MATCH(Schedules_8760!$C4634,Htg_StPt_Sch_EZ!$B$31:$B$54,0),MATCH(Schedules_8760!$F4634,Htg_StPt_Sch_EZ!$C$30:$I$30,0)),"F","C")</f>
        <v>19.444444444444443</v>
      </c>
      <c r="J4634" s="34">
        <f>CONVERT(INDEX(Clg_StPt_Sch_EZ!$C$4:$I$27,MATCH(Schedules_8760!$C4634,Clg_StPt_Sch_EZ!$B$4:$B$27,0),MATCH(Schedules_8760!$F4634,Clg_StPt_Sch_EZ!$C$3:$I$3,0)),"F","C")</f>
        <v>25.555555555555554</v>
      </c>
      <c r="K4634" s="34">
        <f>CONVERT(INDEX(Clg_StPt_Sch_EZ!$C$31:$I$54,MATCH(Schedules_8760!$C4634,Clg_StPt_Sch_EZ!$B$31:$B$54,0),MATCH(Schedules_8760!$F4634,Clg_StPt_Sch_EZ!$C$30:$I$30,0)),"F","C")</f>
        <v>28.333333333333332</v>
      </c>
      <c r="L4634" s="34">
        <f>CONVERT(INDEX(DHW_StPt_Sch_EZ!$C$4:$I$27,MATCH(Schedules_8760!$C4634,DHW_StPt_Sch_EZ!$B$4:$B$27,0),MATCH(Schedules_8760!$F4634,DHW_StPt_Sch_EZ!$C$3:$I$3,0)),"F","C")</f>
        <v>53.333333333333329</v>
      </c>
      <c r="M4634" s="34">
        <f>CONVERT(INDEX(DHW_StPt_Sch_EZ!$C$31:$I$54,MATCH(Schedules_8760!$C4634,DHW_StPt_Sch_EZ!$B$31:$B$54,0),MATCH(Schedules_8760!$F4634,DHW_StPt_Sch_EZ!$C$30:$I$30,0)),"F","C")</f>
        <v>53.333333333333329</v>
      </c>
      <c r="N4634" s="12"/>
      <c r="O4634" s="12"/>
      <c r="P4634" s="12"/>
    </row>
    <row r="4635" spans="1:16" x14ac:dyDescent="0.25">
      <c r="A4635" s="35">
        <v>4634</v>
      </c>
      <c r="B4635" s="89">
        <v>194.04166666666671</v>
      </c>
      <c r="C4635" s="35">
        <f t="shared" si="360"/>
        <v>2</v>
      </c>
      <c r="D4635" s="35">
        <f t="shared" si="363"/>
        <v>194</v>
      </c>
      <c r="E4635" s="35">
        <f t="shared" si="364"/>
        <v>5</v>
      </c>
      <c r="F4635" s="35" t="str">
        <f t="shared" si="361"/>
        <v>Thursday</v>
      </c>
      <c r="G4635" s="35">
        <f t="shared" si="362"/>
        <v>7</v>
      </c>
      <c r="H4635" s="34">
        <f>CONVERT(INDEX(Htg_StPt_Sch_EZ!$C$4:$I$27,MATCH(Schedules_8760!$C4635,Htg_StPt_Sch_EZ!$B$4:$B$27,0),MATCH(Schedules_8760!$F4635,Htg_StPt_Sch_EZ!$C$3:$I$3,0)),"F","C")</f>
        <v>20.555555555555554</v>
      </c>
      <c r="I4635" s="34">
        <f>CONVERT(INDEX(Htg_StPt_Sch_EZ!$C$31:$I$54,MATCH(Schedules_8760!$C4635,Htg_StPt_Sch_EZ!$B$31:$B$54,0),MATCH(Schedules_8760!$F4635,Htg_StPt_Sch_EZ!$C$30:$I$30,0)),"F","C")</f>
        <v>19.444444444444443</v>
      </c>
      <c r="J4635" s="34">
        <f>CONVERT(INDEX(Clg_StPt_Sch_EZ!$C$4:$I$27,MATCH(Schedules_8760!$C4635,Clg_StPt_Sch_EZ!$B$4:$B$27,0),MATCH(Schedules_8760!$F4635,Clg_StPt_Sch_EZ!$C$3:$I$3,0)),"F","C")</f>
        <v>25.555555555555554</v>
      </c>
      <c r="K4635" s="34">
        <f>CONVERT(INDEX(Clg_StPt_Sch_EZ!$C$31:$I$54,MATCH(Schedules_8760!$C4635,Clg_StPt_Sch_EZ!$B$31:$B$54,0),MATCH(Schedules_8760!$F4635,Clg_StPt_Sch_EZ!$C$30:$I$30,0)),"F","C")</f>
        <v>28.333333333333332</v>
      </c>
      <c r="L4635" s="34">
        <f>CONVERT(INDEX(DHW_StPt_Sch_EZ!$C$4:$I$27,MATCH(Schedules_8760!$C4635,DHW_StPt_Sch_EZ!$B$4:$B$27,0),MATCH(Schedules_8760!$F4635,DHW_StPt_Sch_EZ!$C$3:$I$3,0)),"F","C")</f>
        <v>53.333333333333329</v>
      </c>
      <c r="M4635" s="34">
        <f>CONVERT(INDEX(DHW_StPt_Sch_EZ!$C$31:$I$54,MATCH(Schedules_8760!$C4635,DHW_StPt_Sch_EZ!$B$31:$B$54,0),MATCH(Schedules_8760!$F4635,DHW_StPt_Sch_EZ!$C$30:$I$30,0)),"F","C")</f>
        <v>53.333333333333329</v>
      </c>
      <c r="N4635" s="12"/>
      <c r="O4635" s="12"/>
      <c r="P4635" s="12"/>
    </row>
    <row r="4636" spans="1:16" x14ac:dyDescent="0.25">
      <c r="A4636" s="35">
        <v>4635</v>
      </c>
      <c r="B4636" s="89">
        <v>194.08333333333329</v>
      </c>
      <c r="C4636" s="35">
        <f t="shared" si="360"/>
        <v>3</v>
      </c>
      <c r="D4636" s="35">
        <f t="shared" si="363"/>
        <v>194</v>
      </c>
      <c r="E4636" s="35">
        <f t="shared" si="364"/>
        <v>5</v>
      </c>
      <c r="F4636" s="35" t="str">
        <f t="shared" si="361"/>
        <v>Thursday</v>
      </c>
      <c r="G4636" s="35">
        <f t="shared" si="362"/>
        <v>7</v>
      </c>
      <c r="H4636" s="34">
        <f>CONVERT(INDEX(Htg_StPt_Sch_EZ!$C$4:$I$27,MATCH(Schedules_8760!$C4636,Htg_StPt_Sch_EZ!$B$4:$B$27,0),MATCH(Schedules_8760!$F4636,Htg_StPt_Sch_EZ!$C$3:$I$3,0)),"F","C")</f>
        <v>20.555555555555554</v>
      </c>
      <c r="I4636" s="34">
        <f>CONVERT(INDEX(Htg_StPt_Sch_EZ!$C$31:$I$54,MATCH(Schedules_8760!$C4636,Htg_StPt_Sch_EZ!$B$31:$B$54,0),MATCH(Schedules_8760!$F4636,Htg_StPt_Sch_EZ!$C$30:$I$30,0)),"F","C")</f>
        <v>19.444444444444443</v>
      </c>
      <c r="J4636" s="34">
        <f>CONVERT(INDEX(Clg_StPt_Sch_EZ!$C$4:$I$27,MATCH(Schedules_8760!$C4636,Clg_StPt_Sch_EZ!$B$4:$B$27,0),MATCH(Schedules_8760!$F4636,Clg_StPt_Sch_EZ!$C$3:$I$3,0)),"F","C")</f>
        <v>25.555555555555554</v>
      </c>
      <c r="K4636" s="34">
        <f>CONVERT(INDEX(Clg_StPt_Sch_EZ!$C$31:$I$54,MATCH(Schedules_8760!$C4636,Clg_StPt_Sch_EZ!$B$31:$B$54,0),MATCH(Schedules_8760!$F4636,Clg_StPt_Sch_EZ!$C$30:$I$30,0)),"F","C")</f>
        <v>28.333333333333332</v>
      </c>
      <c r="L4636" s="34">
        <f>CONVERT(INDEX(DHW_StPt_Sch_EZ!$C$4:$I$27,MATCH(Schedules_8760!$C4636,DHW_StPt_Sch_EZ!$B$4:$B$27,0),MATCH(Schedules_8760!$F4636,DHW_StPt_Sch_EZ!$C$3:$I$3,0)),"F","C")</f>
        <v>53.333333333333329</v>
      </c>
      <c r="M4636" s="34">
        <f>CONVERT(INDEX(DHW_StPt_Sch_EZ!$C$31:$I$54,MATCH(Schedules_8760!$C4636,DHW_StPt_Sch_EZ!$B$31:$B$54,0),MATCH(Schedules_8760!$F4636,DHW_StPt_Sch_EZ!$C$30:$I$30,0)),"F","C")</f>
        <v>53.333333333333329</v>
      </c>
      <c r="N4636" s="12"/>
      <c r="O4636" s="12"/>
      <c r="P4636" s="12"/>
    </row>
    <row r="4637" spans="1:16" x14ac:dyDescent="0.25">
      <c r="A4637" s="35">
        <v>4636</v>
      </c>
      <c r="B4637" s="89">
        <v>194.125</v>
      </c>
      <c r="C4637" s="35">
        <f t="shared" si="360"/>
        <v>4</v>
      </c>
      <c r="D4637" s="35">
        <f t="shared" si="363"/>
        <v>194</v>
      </c>
      <c r="E4637" s="35">
        <f t="shared" si="364"/>
        <v>5</v>
      </c>
      <c r="F4637" s="35" t="str">
        <f t="shared" si="361"/>
        <v>Thursday</v>
      </c>
      <c r="G4637" s="35">
        <f t="shared" si="362"/>
        <v>7</v>
      </c>
      <c r="H4637" s="34">
        <f>CONVERT(INDEX(Htg_StPt_Sch_EZ!$C$4:$I$27,MATCH(Schedules_8760!$C4637,Htg_StPt_Sch_EZ!$B$4:$B$27,0),MATCH(Schedules_8760!$F4637,Htg_StPt_Sch_EZ!$C$3:$I$3,0)),"F","C")</f>
        <v>20.555555555555554</v>
      </c>
      <c r="I4637" s="34">
        <f>CONVERT(INDEX(Htg_StPt_Sch_EZ!$C$31:$I$54,MATCH(Schedules_8760!$C4637,Htg_StPt_Sch_EZ!$B$31:$B$54,0),MATCH(Schedules_8760!$F4637,Htg_StPt_Sch_EZ!$C$30:$I$30,0)),"F","C")</f>
        <v>19.444444444444443</v>
      </c>
      <c r="J4637" s="34">
        <f>CONVERT(INDEX(Clg_StPt_Sch_EZ!$C$4:$I$27,MATCH(Schedules_8760!$C4637,Clg_StPt_Sch_EZ!$B$4:$B$27,0),MATCH(Schedules_8760!$F4637,Clg_StPt_Sch_EZ!$C$3:$I$3,0)),"F","C")</f>
        <v>25.555555555555554</v>
      </c>
      <c r="K4637" s="34">
        <f>CONVERT(INDEX(Clg_StPt_Sch_EZ!$C$31:$I$54,MATCH(Schedules_8760!$C4637,Clg_StPt_Sch_EZ!$B$31:$B$54,0),MATCH(Schedules_8760!$F4637,Clg_StPt_Sch_EZ!$C$30:$I$30,0)),"F","C")</f>
        <v>28.333333333333332</v>
      </c>
      <c r="L4637" s="34">
        <f>CONVERT(INDEX(DHW_StPt_Sch_EZ!$C$4:$I$27,MATCH(Schedules_8760!$C4637,DHW_StPt_Sch_EZ!$B$4:$B$27,0),MATCH(Schedules_8760!$F4637,DHW_StPt_Sch_EZ!$C$3:$I$3,0)),"F","C")</f>
        <v>53.333333333333329</v>
      </c>
      <c r="M4637" s="34">
        <f>CONVERT(INDEX(DHW_StPt_Sch_EZ!$C$31:$I$54,MATCH(Schedules_8760!$C4637,DHW_StPt_Sch_EZ!$B$31:$B$54,0),MATCH(Schedules_8760!$F4637,DHW_StPt_Sch_EZ!$C$30:$I$30,0)),"F","C")</f>
        <v>53.333333333333329</v>
      </c>
      <c r="N4637" s="12"/>
      <c r="O4637" s="12"/>
      <c r="P4637" s="12"/>
    </row>
    <row r="4638" spans="1:16" x14ac:dyDescent="0.25">
      <c r="A4638" s="35">
        <v>4637</v>
      </c>
      <c r="B4638" s="89">
        <v>194.16666666666671</v>
      </c>
      <c r="C4638" s="35">
        <f t="shared" si="360"/>
        <v>5</v>
      </c>
      <c r="D4638" s="35">
        <f t="shared" si="363"/>
        <v>194</v>
      </c>
      <c r="E4638" s="35">
        <f t="shared" si="364"/>
        <v>5</v>
      </c>
      <c r="F4638" s="35" t="str">
        <f t="shared" si="361"/>
        <v>Thursday</v>
      </c>
      <c r="G4638" s="35">
        <f t="shared" si="362"/>
        <v>7</v>
      </c>
      <c r="H4638" s="34">
        <f>CONVERT(INDEX(Htg_StPt_Sch_EZ!$C$4:$I$27,MATCH(Schedules_8760!$C4638,Htg_StPt_Sch_EZ!$B$4:$B$27,0),MATCH(Schedules_8760!$F4638,Htg_StPt_Sch_EZ!$C$3:$I$3,0)),"F","C")</f>
        <v>20.555555555555554</v>
      </c>
      <c r="I4638" s="34">
        <f>CONVERT(INDEX(Htg_StPt_Sch_EZ!$C$31:$I$54,MATCH(Schedules_8760!$C4638,Htg_StPt_Sch_EZ!$B$31:$B$54,0),MATCH(Schedules_8760!$F4638,Htg_StPt_Sch_EZ!$C$30:$I$30,0)),"F","C")</f>
        <v>19.444444444444443</v>
      </c>
      <c r="J4638" s="34">
        <f>CONVERT(INDEX(Clg_StPt_Sch_EZ!$C$4:$I$27,MATCH(Schedules_8760!$C4638,Clg_StPt_Sch_EZ!$B$4:$B$27,0),MATCH(Schedules_8760!$F4638,Clg_StPt_Sch_EZ!$C$3:$I$3,0)),"F","C")</f>
        <v>25.555555555555554</v>
      </c>
      <c r="K4638" s="34">
        <f>CONVERT(INDEX(Clg_StPt_Sch_EZ!$C$31:$I$54,MATCH(Schedules_8760!$C4638,Clg_StPt_Sch_EZ!$B$31:$B$54,0),MATCH(Schedules_8760!$F4638,Clg_StPt_Sch_EZ!$C$30:$I$30,0)),"F","C")</f>
        <v>28.333333333333332</v>
      </c>
      <c r="L4638" s="34">
        <f>CONVERT(INDEX(DHW_StPt_Sch_EZ!$C$4:$I$27,MATCH(Schedules_8760!$C4638,DHW_StPt_Sch_EZ!$B$4:$B$27,0),MATCH(Schedules_8760!$F4638,DHW_StPt_Sch_EZ!$C$3:$I$3,0)),"F","C")</f>
        <v>53.333333333333329</v>
      </c>
      <c r="M4638" s="34">
        <f>CONVERT(INDEX(DHW_StPt_Sch_EZ!$C$31:$I$54,MATCH(Schedules_8760!$C4638,DHW_StPt_Sch_EZ!$B$31:$B$54,0),MATCH(Schedules_8760!$F4638,DHW_StPt_Sch_EZ!$C$30:$I$30,0)),"F","C")</f>
        <v>53.333333333333329</v>
      </c>
      <c r="N4638" s="12"/>
      <c r="O4638" s="12"/>
      <c r="P4638" s="12"/>
    </row>
    <row r="4639" spans="1:16" x14ac:dyDescent="0.25">
      <c r="A4639" s="35">
        <v>4638</v>
      </c>
      <c r="B4639" s="89">
        <v>194.20833333333329</v>
      </c>
      <c r="C4639" s="35">
        <f t="shared" si="360"/>
        <v>6</v>
      </c>
      <c r="D4639" s="35">
        <f t="shared" si="363"/>
        <v>194</v>
      </c>
      <c r="E4639" s="35">
        <f t="shared" si="364"/>
        <v>5</v>
      </c>
      <c r="F4639" s="35" t="str">
        <f t="shared" si="361"/>
        <v>Thursday</v>
      </c>
      <c r="G4639" s="35">
        <f t="shared" si="362"/>
        <v>7</v>
      </c>
      <c r="H4639" s="34">
        <f>CONVERT(INDEX(Htg_StPt_Sch_EZ!$C$4:$I$27,MATCH(Schedules_8760!$C4639,Htg_StPt_Sch_EZ!$B$4:$B$27,0),MATCH(Schedules_8760!$F4639,Htg_StPt_Sch_EZ!$C$3:$I$3,0)),"F","C")</f>
        <v>20.555555555555554</v>
      </c>
      <c r="I4639" s="34">
        <f>CONVERT(INDEX(Htg_StPt_Sch_EZ!$C$31:$I$54,MATCH(Schedules_8760!$C4639,Htg_StPt_Sch_EZ!$B$31:$B$54,0),MATCH(Schedules_8760!$F4639,Htg_StPt_Sch_EZ!$C$30:$I$30,0)),"F","C")</f>
        <v>19.444444444444443</v>
      </c>
      <c r="J4639" s="34">
        <f>CONVERT(INDEX(Clg_StPt_Sch_EZ!$C$4:$I$27,MATCH(Schedules_8760!$C4639,Clg_StPt_Sch_EZ!$B$4:$B$27,0),MATCH(Schedules_8760!$F4639,Clg_StPt_Sch_EZ!$C$3:$I$3,0)),"F","C")</f>
        <v>25.555555555555554</v>
      </c>
      <c r="K4639" s="34">
        <f>CONVERT(INDEX(Clg_StPt_Sch_EZ!$C$31:$I$54,MATCH(Schedules_8760!$C4639,Clg_StPt_Sch_EZ!$B$31:$B$54,0),MATCH(Schedules_8760!$F4639,Clg_StPt_Sch_EZ!$C$30:$I$30,0)),"F","C")</f>
        <v>28.333333333333332</v>
      </c>
      <c r="L4639" s="34">
        <f>CONVERT(INDEX(DHW_StPt_Sch_EZ!$C$4:$I$27,MATCH(Schedules_8760!$C4639,DHW_StPt_Sch_EZ!$B$4:$B$27,0),MATCH(Schedules_8760!$F4639,DHW_StPt_Sch_EZ!$C$3:$I$3,0)),"F","C")</f>
        <v>53.333333333333329</v>
      </c>
      <c r="M4639" s="34">
        <f>CONVERT(INDEX(DHW_StPt_Sch_EZ!$C$31:$I$54,MATCH(Schedules_8760!$C4639,DHW_StPt_Sch_EZ!$B$31:$B$54,0),MATCH(Schedules_8760!$F4639,DHW_StPt_Sch_EZ!$C$30:$I$30,0)),"F","C")</f>
        <v>53.333333333333329</v>
      </c>
      <c r="N4639" s="12"/>
      <c r="O4639" s="12"/>
      <c r="P4639" s="12"/>
    </row>
    <row r="4640" spans="1:16" x14ac:dyDescent="0.25">
      <c r="A4640" s="35">
        <v>4639</v>
      </c>
      <c r="B4640" s="89">
        <v>194.25</v>
      </c>
      <c r="C4640" s="35">
        <f t="shared" si="360"/>
        <v>7</v>
      </c>
      <c r="D4640" s="35">
        <f t="shared" si="363"/>
        <v>194</v>
      </c>
      <c r="E4640" s="35">
        <f t="shared" si="364"/>
        <v>5</v>
      </c>
      <c r="F4640" s="35" t="str">
        <f t="shared" si="361"/>
        <v>Thursday</v>
      </c>
      <c r="G4640" s="35">
        <f t="shared" si="362"/>
        <v>7</v>
      </c>
      <c r="H4640" s="34">
        <f>CONVERT(INDEX(Htg_StPt_Sch_EZ!$C$4:$I$27,MATCH(Schedules_8760!$C4640,Htg_StPt_Sch_EZ!$B$4:$B$27,0),MATCH(Schedules_8760!$F4640,Htg_StPt_Sch_EZ!$C$3:$I$3,0)),"F","C")</f>
        <v>20.555555555555554</v>
      </c>
      <c r="I4640" s="34">
        <f>CONVERT(INDEX(Htg_StPt_Sch_EZ!$C$31:$I$54,MATCH(Schedules_8760!$C4640,Htg_StPt_Sch_EZ!$B$31:$B$54,0),MATCH(Schedules_8760!$F4640,Htg_StPt_Sch_EZ!$C$30:$I$30,0)),"F","C")</f>
        <v>19.444444444444443</v>
      </c>
      <c r="J4640" s="34">
        <f>CONVERT(INDEX(Clg_StPt_Sch_EZ!$C$4:$I$27,MATCH(Schedules_8760!$C4640,Clg_StPt_Sch_EZ!$B$4:$B$27,0),MATCH(Schedules_8760!$F4640,Clg_StPt_Sch_EZ!$C$3:$I$3,0)),"F","C")</f>
        <v>25.555555555555554</v>
      </c>
      <c r="K4640" s="34">
        <f>CONVERT(INDEX(Clg_StPt_Sch_EZ!$C$31:$I$54,MATCH(Schedules_8760!$C4640,Clg_StPt_Sch_EZ!$B$31:$B$54,0),MATCH(Schedules_8760!$F4640,Clg_StPt_Sch_EZ!$C$30:$I$30,0)),"F","C")</f>
        <v>28.333333333333332</v>
      </c>
      <c r="L4640" s="34">
        <f>CONVERT(INDEX(DHW_StPt_Sch_EZ!$C$4:$I$27,MATCH(Schedules_8760!$C4640,DHW_StPt_Sch_EZ!$B$4:$B$27,0),MATCH(Schedules_8760!$F4640,DHW_StPt_Sch_EZ!$C$3:$I$3,0)),"F","C")</f>
        <v>53.333333333333329</v>
      </c>
      <c r="M4640" s="34">
        <f>CONVERT(INDEX(DHW_StPt_Sch_EZ!$C$31:$I$54,MATCH(Schedules_8760!$C4640,DHW_StPt_Sch_EZ!$B$31:$B$54,0),MATCH(Schedules_8760!$F4640,DHW_StPt_Sch_EZ!$C$30:$I$30,0)),"F","C")</f>
        <v>53.333333333333329</v>
      </c>
      <c r="N4640" s="12"/>
      <c r="O4640" s="12"/>
      <c r="P4640" s="12"/>
    </row>
    <row r="4641" spans="1:16" x14ac:dyDescent="0.25">
      <c r="A4641" s="35">
        <v>4640</v>
      </c>
      <c r="B4641" s="89">
        <v>194.29166666666671</v>
      </c>
      <c r="C4641" s="35">
        <f t="shared" si="360"/>
        <v>8</v>
      </c>
      <c r="D4641" s="35">
        <f t="shared" si="363"/>
        <v>194</v>
      </c>
      <c r="E4641" s="35">
        <f t="shared" si="364"/>
        <v>5</v>
      </c>
      <c r="F4641" s="35" t="str">
        <f t="shared" si="361"/>
        <v>Thursday</v>
      </c>
      <c r="G4641" s="35">
        <f t="shared" si="362"/>
        <v>7</v>
      </c>
      <c r="H4641" s="34">
        <f>CONVERT(INDEX(Htg_StPt_Sch_EZ!$C$4:$I$27,MATCH(Schedules_8760!$C4641,Htg_StPt_Sch_EZ!$B$4:$B$27,0),MATCH(Schedules_8760!$F4641,Htg_StPt_Sch_EZ!$C$3:$I$3,0)),"F","C")</f>
        <v>20.555555555555554</v>
      </c>
      <c r="I4641" s="34">
        <f>CONVERT(INDEX(Htg_StPt_Sch_EZ!$C$31:$I$54,MATCH(Schedules_8760!$C4641,Htg_StPt_Sch_EZ!$B$31:$B$54,0),MATCH(Schedules_8760!$F4641,Htg_StPt_Sch_EZ!$C$30:$I$30,0)),"F","C")</f>
        <v>19.444444444444443</v>
      </c>
      <c r="J4641" s="34">
        <f>CONVERT(INDEX(Clg_StPt_Sch_EZ!$C$4:$I$27,MATCH(Schedules_8760!$C4641,Clg_StPt_Sch_EZ!$B$4:$B$27,0),MATCH(Schedules_8760!$F4641,Clg_StPt_Sch_EZ!$C$3:$I$3,0)),"F","C")</f>
        <v>25.555555555555554</v>
      </c>
      <c r="K4641" s="34">
        <f>CONVERT(INDEX(Clg_StPt_Sch_EZ!$C$31:$I$54,MATCH(Schedules_8760!$C4641,Clg_StPt_Sch_EZ!$B$31:$B$54,0),MATCH(Schedules_8760!$F4641,Clg_StPt_Sch_EZ!$C$30:$I$30,0)),"F","C")</f>
        <v>25</v>
      </c>
      <c r="L4641" s="34">
        <f>CONVERT(INDEX(DHW_StPt_Sch_EZ!$C$4:$I$27,MATCH(Schedules_8760!$C4641,DHW_StPt_Sch_EZ!$B$4:$B$27,0),MATCH(Schedules_8760!$F4641,DHW_StPt_Sch_EZ!$C$3:$I$3,0)),"F","C")</f>
        <v>53.333333333333329</v>
      </c>
      <c r="M4641" s="34">
        <f>CONVERT(INDEX(DHW_StPt_Sch_EZ!$C$31:$I$54,MATCH(Schedules_8760!$C4641,DHW_StPt_Sch_EZ!$B$31:$B$54,0),MATCH(Schedules_8760!$F4641,DHW_StPt_Sch_EZ!$C$30:$I$30,0)),"F","C")</f>
        <v>53.333333333333329</v>
      </c>
      <c r="N4641" s="12"/>
      <c r="O4641" s="12"/>
      <c r="P4641" s="12"/>
    </row>
    <row r="4642" spans="1:16" x14ac:dyDescent="0.25">
      <c r="A4642" s="35">
        <v>4641</v>
      </c>
      <c r="B4642" s="89">
        <v>194.33333333333329</v>
      </c>
      <c r="C4642" s="35">
        <f t="shared" si="360"/>
        <v>9</v>
      </c>
      <c r="D4642" s="35">
        <f t="shared" si="363"/>
        <v>194</v>
      </c>
      <c r="E4642" s="35">
        <f t="shared" si="364"/>
        <v>5</v>
      </c>
      <c r="F4642" s="35" t="str">
        <f t="shared" si="361"/>
        <v>Thursday</v>
      </c>
      <c r="G4642" s="35">
        <f t="shared" si="362"/>
        <v>7</v>
      </c>
      <c r="H4642" s="34">
        <f>CONVERT(INDEX(Htg_StPt_Sch_EZ!$C$4:$I$27,MATCH(Schedules_8760!$C4642,Htg_StPt_Sch_EZ!$B$4:$B$27,0),MATCH(Schedules_8760!$F4642,Htg_StPt_Sch_EZ!$C$3:$I$3,0)),"F","C")</f>
        <v>20.555555555555554</v>
      </c>
      <c r="I4642" s="34">
        <f>CONVERT(INDEX(Htg_StPt_Sch_EZ!$C$31:$I$54,MATCH(Schedules_8760!$C4642,Htg_StPt_Sch_EZ!$B$31:$B$54,0),MATCH(Schedules_8760!$F4642,Htg_StPt_Sch_EZ!$C$30:$I$30,0)),"F","C")</f>
        <v>19.444444444444443</v>
      </c>
      <c r="J4642" s="34">
        <f>CONVERT(INDEX(Clg_StPt_Sch_EZ!$C$4:$I$27,MATCH(Schedules_8760!$C4642,Clg_StPt_Sch_EZ!$B$4:$B$27,0),MATCH(Schedules_8760!$F4642,Clg_StPt_Sch_EZ!$C$3:$I$3,0)),"F","C")</f>
        <v>25.555555555555554</v>
      </c>
      <c r="K4642" s="34">
        <f>CONVERT(INDEX(Clg_StPt_Sch_EZ!$C$31:$I$54,MATCH(Schedules_8760!$C4642,Clg_StPt_Sch_EZ!$B$31:$B$54,0),MATCH(Schedules_8760!$F4642,Clg_StPt_Sch_EZ!$C$30:$I$30,0)),"F","C")</f>
        <v>25</v>
      </c>
      <c r="L4642" s="34">
        <f>CONVERT(INDEX(DHW_StPt_Sch_EZ!$C$4:$I$27,MATCH(Schedules_8760!$C4642,DHW_StPt_Sch_EZ!$B$4:$B$27,0),MATCH(Schedules_8760!$F4642,DHW_StPt_Sch_EZ!$C$3:$I$3,0)),"F","C")</f>
        <v>53.333333333333329</v>
      </c>
      <c r="M4642" s="34">
        <f>CONVERT(INDEX(DHW_StPt_Sch_EZ!$C$31:$I$54,MATCH(Schedules_8760!$C4642,DHW_StPt_Sch_EZ!$B$31:$B$54,0),MATCH(Schedules_8760!$F4642,DHW_StPt_Sch_EZ!$C$30:$I$30,0)),"F","C")</f>
        <v>53.333333333333329</v>
      </c>
      <c r="N4642" s="12"/>
      <c r="O4642" s="12"/>
      <c r="P4642" s="12"/>
    </row>
    <row r="4643" spans="1:16" x14ac:dyDescent="0.25">
      <c r="A4643" s="35">
        <v>4642</v>
      </c>
      <c r="B4643" s="89">
        <v>194.375</v>
      </c>
      <c r="C4643" s="35">
        <f t="shared" si="360"/>
        <v>10</v>
      </c>
      <c r="D4643" s="35">
        <f t="shared" si="363"/>
        <v>194</v>
      </c>
      <c r="E4643" s="35">
        <f t="shared" si="364"/>
        <v>5</v>
      </c>
      <c r="F4643" s="35" t="str">
        <f t="shared" si="361"/>
        <v>Thursday</v>
      </c>
      <c r="G4643" s="35">
        <f t="shared" si="362"/>
        <v>7</v>
      </c>
      <c r="H4643" s="34">
        <f>CONVERT(INDEX(Htg_StPt_Sch_EZ!$C$4:$I$27,MATCH(Schedules_8760!$C4643,Htg_StPt_Sch_EZ!$B$4:$B$27,0),MATCH(Schedules_8760!$F4643,Htg_StPt_Sch_EZ!$C$3:$I$3,0)),"F","C")</f>
        <v>20.555555555555554</v>
      </c>
      <c r="I4643" s="34">
        <f>CONVERT(INDEX(Htg_StPt_Sch_EZ!$C$31:$I$54,MATCH(Schedules_8760!$C4643,Htg_StPt_Sch_EZ!$B$31:$B$54,0),MATCH(Schedules_8760!$F4643,Htg_StPt_Sch_EZ!$C$30:$I$30,0)),"F","C")</f>
        <v>19.444444444444443</v>
      </c>
      <c r="J4643" s="34">
        <f>CONVERT(INDEX(Clg_StPt_Sch_EZ!$C$4:$I$27,MATCH(Schedules_8760!$C4643,Clg_StPt_Sch_EZ!$B$4:$B$27,0),MATCH(Schedules_8760!$F4643,Clg_StPt_Sch_EZ!$C$3:$I$3,0)),"F","C")</f>
        <v>25.555555555555554</v>
      </c>
      <c r="K4643" s="34">
        <f>CONVERT(INDEX(Clg_StPt_Sch_EZ!$C$31:$I$54,MATCH(Schedules_8760!$C4643,Clg_StPt_Sch_EZ!$B$31:$B$54,0),MATCH(Schedules_8760!$F4643,Clg_StPt_Sch_EZ!$C$30:$I$30,0)),"F","C")</f>
        <v>25</v>
      </c>
      <c r="L4643" s="34">
        <f>CONVERT(INDEX(DHW_StPt_Sch_EZ!$C$4:$I$27,MATCH(Schedules_8760!$C4643,DHW_StPt_Sch_EZ!$B$4:$B$27,0),MATCH(Schedules_8760!$F4643,DHW_StPt_Sch_EZ!$C$3:$I$3,0)),"F","C")</f>
        <v>53.333333333333329</v>
      </c>
      <c r="M4643" s="34">
        <f>CONVERT(INDEX(DHW_StPt_Sch_EZ!$C$31:$I$54,MATCH(Schedules_8760!$C4643,DHW_StPt_Sch_EZ!$B$31:$B$54,0),MATCH(Schedules_8760!$F4643,DHW_StPt_Sch_EZ!$C$30:$I$30,0)),"F","C")</f>
        <v>53.333333333333329</v>
      </c>
      <c r="N4643" s="12"/>
      <c r="O4643" s="12"/>
      <c r="P4643" s="12"/>
    </row>
    <row r="4644" spans="1:16" x14ac:dyDescent="0.25">
      <c r="A4644" s="35">
        <v>4643</v>
      </c>
      <c r="B4644" s="89">
        <v>194.41666666666671</v>
      </c>
      <c r="C4644" s="35">
        <f t="shared" si="360"/>
        <v>11</v>
      </c>
      <c r="D4644" s="35">
        <f t="shared" si="363"/>
        <v>194</v>
      </c>
      <c r="E4644" s="35">
        <f t="shared" si="364"/>
        <v>5</v>
      </c>
      <c r="F4644" s="35" t="str">
        <f t="shared" si="361"/>
        <v>Thursday</v>
      </c>
      <c r="G4644" s="35">
        <f t="shared" si="362"/>
        <v>7</v>
      </c>
      <c r="H4644" s="34">
        <f>CONVERT(INDEX(Htg_StPt_Sch_EZ!$C$4:$I$27,MATCH(Schedules_8760!$C4644,Htg_StPt_Sch_EZ!$B$4:$B$27,0),MATCH(Schedules_8760!$F4644,Htg_StPt_Sch_EZ!$C$3:$I$3,0)),"F","C")</f>
        <v>20.555555555555554</v>
      </c>
      <c r="I4644" s="34">
        <f>CONVERT(INDEX(Htg_StPt_Sch_EZ!$C$31:$I$54,MATCH(Schedules_8760!$C4644,Htg_StPt_Sch_EZ!$B$31:$B$54,0),MATCH(Schedules_8760!$F4644,Htg_StPt_Sch_EZ!$C$30:$I$30,0)),"F","C")</f>
        <v>19.444444444444443</v>
      </c>
      <c r="J4644" s="34">
        <f>CONVERT(INDEX(Clg_StPt_Sch_EZ!$C$4:$I$27,MATCH(Schedules_8760!$C4644,Clg_StPt_Sch_EZ!$B$4:$B$27,0),MATCH(Schedules_8760!$F4644,Clg_StPt_Sch_EZ!$C$3:$I$3,0)),"F","C")</f>
        <v>25.555555555555554</v>
      </c>
      <c r="K4644" s="34">
        <f>CONVERT(INDEX(Clg_StPt_Sch_EZ!$C$31:$I$54,MATCH(Schedules_8760!$C4644,Clg_StPt_Sch_EZ!$B$31:$B$54,0),MATCH(Schedules_8760!$F4644,Clg_StPt_Sch_EZ!$C$30:$I$30,0)),"F","C")</f>
        <v>25</v>
      </c>
      <c r="L4644" s="34">
        <f>CONVERT(INDEX(DHW_StPt_Sch_EZ!$C$4:$I$27,MATCH(Schedules_8760!$C4644,DHW_StPt_Sch_EZ!$B$4:$B$27,0),MATCH(Schedules_8760!$F4644,DHW_StPt_Sch_EZ!$C$3:$I$3,0)),"F","C")</f>
        <v>53.333333333333329</v>
      </c>
      <c r="M4644" s="34">
        <f>CONVERT(INDEX(DHW_StPt_Sch_EZ!$C$31:$I$54,MATCH(Schedules_8760!$C4644,DHW_StPt_Sch_EZ!$B$31:$B$54,0),MATCH(Schedules_8760!$F4644,DHW_StPt_Sch_EZ!$C$30:$I$30,0)),"F","C")</f>
        <v>53.333333333333329</v>
      </c>
      <c r="N4644" s="12"/>
      <c r="O4644" s="12"/>
      <c r="P4644" s="12"/>
    </row>
    <row r="4645" spans="1:16" x14ac:dyDescent="0.25">
      <c r="A4645" s="35">
        <v>4644</v>
      </c>
      <c r="B4645" s="89">
        <v>194.45833333333329</v>
      </c>
      <c r="C4645" s="35">
        <f t="shared" si="360"/>
        <v>12</v>
      </c>
      <c r="D4645" s="35">
        <f t="shared" si="363"/>
        <v>194</v>
      </c>
      <c r="E4645" s="35">
        <f t="shared" si="364"/>
        <v>5</v>
      </c>
      <c r="F4645" s="35" t="str">
        <f t="shared" si="361"/>
        <v>Thursday</v>
      </c>
      <c r="G4645" s="35">
        <f t="shared" si="362"/>
        <v>7</v>
      </c>
      <c r="H4645" s="34">
        <f>CONVERT(INDEX(Htg_StPt_Sch_EZ!$C$4:$I$27,MATCH(Schedules_8760!$C4645,Htg_StPt_Sch_EZ!$B$4:$B$27,0),MATCH(Schedules_8760!$F4645,Htg_StPt_Sch_EZ!$C$3:$I$3,0)),"F","C")</f>
        <v>20.555555555555554</v>
      </c>
      <c r="I4645" s="34">
        <f>CONVERT(INDEX(Htg_StPt_Sch_EZ!$C$31:$I$54,MATCH(Schedules_8760!$C4645,Htg_StPt_Sch_EZ!$B$31:$B$54,0),MATCH(Schedules_8760!$F4645,Htg_StPt_Sch_EZ!$C$30:$I$30,0)),"F","C")</f>
        <v>19.444444444444443</v>
      </c>
      <c r="J4645" s="34">
        <f>CONVERT(INDEX(Clg_StPt_Sch_EZ!$C$4:$I$27,MATCH(Schedules_8760!$C4645,Clg_StPt_Sch_EZ!$B$4:$B$27,0),MATCH(Schedules_8760!$F4645,Clg_StPt_Sch_EZ!$C$3:$I$3,0)),"F","C")</f>
        <v>25.555555555555554</v>
      </c>
      <c r="K4645" s="34">
        <f>CONVERT(INDEX(Clg_StPt_Sch_EZ!$C$31:$I$54,MATCH(Schedules_8760!$C4645,Clg_StPt_Sch_EZ!$B$31:$B$54,0),MATCH(Schedules_8760!$F4645,Clg_StPt_Sch_EZ!$C$30:$I$30,0)),"F","C")</f>
        <v>25</v>
      </c>
      <c r="L4645" s="34">
        <f>CONVERT(INDEX(DHW_StPt_Sch_EZ!$C$4:$I$27,MATCH(Schedules_8760!$C4645,DHW_StPt_Sch_EZ!$B$4:$B$27,0),MATCH(Schedules_8760!$F4645,DHW_StPt_Sch_EZ!$C$3:$I$3,0)),"F","C")</f>
        <v>53.333333333333329</v>
      </c>
      <c r="M4645" s="34">
        <f>CONVERT(INDEX(DHW_StPt_Sch_EZ!$C$31:$I$54,MATCH(Schedules_8760!$C4645,DHW_StPt_Sch_EZ!$B$31:$B$54,0),MATCH(Schedules_8760!$F4645,DHW_StPt_Sch_EZ!$C$30:$I$30,0)),"F","C")</f>
        <v>53.333333333333329</v>
      </c>
      <c r="N4645" s="12"/>
      <c r="O4645" s="12"/>
      <c r="P4645" s="12"/>
    </row>
    <row r="4646" spans="1:16" x14ac:dyDescent="0.25">
      <c r="A4646" s="35">
        <v>4645</v>
      </c>
      <c r="B4646" s="89">
        <v>194.5</v>
      </c>
      <c r="C4646" s="35">
        <f t="shared" si="360"/>
        <v>13</v>
      </c>
      <c r="D4646" s="35">
        <f t="shared" si="363"/>
        <v>194</v>
      </c>
      <c r="E4646" s="35">
        <f t="shared" si="364"/>
        <v>5</v>
      </c>
      <c r="F4646" s="35" t="str">
        <f t="shared" si="361"/>
        <v>Thursday</v>
      </c>
      <c r="G4646" s="35">
        <f t="shared" si="362"/>
        <v>7</v>
      </c>
      <c r="H4646" s="34">
        <f>CONVERT(INDEX(Htg_StPt_Sch_EZ!$C$4:$I$27,MATCH(Schedules_8760!$C4646,Htg_StPt_Sch_EZ!$B$4:$B$27,0),MATCH(Schedules_8760!$F4646,Htg_StPt_Sch_EZ!$C$3:$I$3,0)),"F","C")</f>
        <v>20.555555555555554</v>
      </c>
      <c r="I4646" s="34">
        <f>CONVERT(INDEX(Htg_StPt_Sch_EZ!$C$31:$I$54,MATCH(Schedules_8760!$C4646,Htg_StPt_Sch_EZ!$B$31:$B$54,0),MATCH(Schedules_8760!$F4646,Htg_StPt_Sch_EZ!$C$30:$I$30,0)),"F","C")</f>
        <v>19.444444444444443</v>
      </c>
      <c r="J4646" s="34">
        <f>CONVERT(INDEX(Clg_StPt_Sch_EZ!$C$4:$I$27,MATCH(Schedules_8760!$C4646,Clg_StPt_Sch_EZ!$B$4:$B$27,0),MATCH(Schedules_8760!$F4646,Clg_StPt_Sch_EZ!$C$3:$I$3,0)),"F","C")</f>
        <v>25.555555555555554</v>
      </c>
      <c r="K4646" s="34">
        <f>CONVERT(INDEX(Clg_StPt_Sch_EZ!$C$31:$I$54,MATCH(Schedules_8760!$C4646,Clg_StPt_Sch_EZ!$B$31:$B$54,0),MATCH(Schedules_8760!$F4646,Clg_StPt_Sch_EZ!$C$30:$I$30,0)),"F","C")</f>
        <v>25</v>
      </c>
      <c r="L4646" s="34">
        <f>CONVERT(INDEX(DHW_StPt_Sch_EZ!$C$4:$I$27,MATCH(Schedules_8760!$C4646,DHW_StPt_Sch_EZ!$B$4:$B$27,0),MATCH(Schedules_8760!$F4646,DHW_StPt_Sch_EZ!$C$3:$I$3,0)),"F","C")</f>
        <v>53.333333333333329</v>
      </c>
      <c r="M4646" s="34">
        <f>CONVERT(INDEX(DHW_StPt_Sch_EZ!$C$31:$I$54,MATCH(Schedules_8760!$C4646,DHW_StPt_Sch_EZ!$B$31:$B$54,0),MATCH(Schedules_8760!$F4646,DHW_StPt_Sch_EZ!$C$30:$I$30,0)),"F","C")</f>
        <v>53.333333333333329</v>
      </c>
      <c r="N4646" s="12"/>
      <c r="O4646" s="12"/>
      <c r="P4646" s="12"/>
    </row>
    <row r="4647" spans="1:16" x14ac:dyDescent="0.25">
      <c r="A4647" s="35">
        <v>4646</v>
      </c>
      <c r="B4647" s="89">
        <v>194.54166666666671</v>
      </c>
      <c r="C4647" s="35">
        <f t="shared" si="360"/>
        <v>14</v>
      </c>
      <c r="D4647" s="35">
        <f t="shared" si="363"/>
        <v>194</v>
      </c>
      <c r="E4647" s="35">
        <f t="shared" si="364"/>
        <v>5</v>
      </c>
      <c r="F4647" s="35" t="str">
        <f t="shared" si="361"/>
        <v>Thursday</v>
      </c>
      <c r="G4647" s="35">
        <f t="shared" si="362"/>
        <v>7</v>
      </c>
      <c r="H4647" s="34">
        <f>CONVERT(INDEX(Htg_StPt_Sch_EZ!$C$4:$I$27,MATCH(Schedules_8760!$C4647,Htg_StPt_Sch_EZ!$B$4:$B$27,0),MATCH(Schedules_8760!$F4647,Htg_StPt_Sch_EZ!$C$3:$I$3,0)),"F","C")</f>
        <v>20.555555555555554</v>
      </c>
      <c r="I4647" s="34">
        <f>CONVERT(INDEX(Htg_StPt_Sch_EZ!$C$31:$I$54,MATCH(Schedules_8760!$C4647,Htg_StPt_Sch_EZ!$B$31:$B$54,0),MATCH(Schedules_8760!$F4647,Htg_StPt_Sch_EZ!$C$30:$I$30,0)),"F","C")</f>
        <v>19.444444444444443</v>
      </c>
      <c r="J4647" s="34">
        <f>CONVERT(INDEX(Clg_StPt_Sch_EZ!$C$4:$I$27,MATCH(Schedules_8760!$C4647,Clg_StPt_Sch_EZ!$B$4:$B$27,0),MATCH(Schedules_8760!$F4647,Clg_StPt_Sch_EZ!$C$3:$I$3,0)),"F","C")</f>
        <v>25.555555555555554</v>
      </c>
      <c r="K4647" s="34">
        <f>CONVERT(INDEX(Clg_StPt_Sch_EZ!$C$31:$I$54,MATCH(Schedules_8760!$C4647,Clg_StPt_Sch_EZ!$B$31:$B$54,0),MATCH(Schedules_8760!$F4647,Clg_StPt_Sch_EZ!$C$30:$I$30,0)),"F","C")</f>
        <v>25</v>
      </c>
      <c r="L4647" s="34">
        <f>CONVERT(INDEX(DHW_StPt_Sch_EZ!$C$4:$I$27,MATCH(Schedules_8760!$C4647,DHW_StPt_Sch_EZ!$B$4:$B$27,0),MATCH(Schedules_8760!$F4647,DHW_StPt_Sch_EZ!$C$3:$I$3,0)),"F","C")</f>
        <v>53.333333333333329</v>
      </c>
      <c r="M4647" s="34">
        <f>CONVERT(INDEX(DHW_StPt_Sch_EZ!$C$31:$I$54,MATCH(Schedules_8760!$C4647,DHW_StPt_Sch_EZ!$B$31:$B$54,0),MATCH(Schedules_8760!$F4647,DHW_StPt_Sch_EZ!$C$30:$I$30,0)),"F","C")</f>
        <v>53.333333333333329</v>
      </c>
      <c r="N4647" s="12"/>
      <c r="O4647" s="12"/>
      <c r="P4647" s="12"/>
    </row>
    <row r="4648" spans="1:16" x14ac:dyDescent="0.25">
      <c r="A4648" s="35">
        <v>4647</v>
      </c>
      <c r="B4648" s="89">
        <v>194.58333333333329</v>
      </c>
      <c r="C4648" s="35">
        <f t="shared" si="360"/>
        <v>15</v>
      </c>
      <c r="D4648" s="35">
        <f t="shared" si="363"/>
        <v>194</v>
      </c>
      <c r="E4648" s="35">
        <f t="shared" si="364"/>
        <v>5</v>
      </c>
      <c r="F4648" s="35" t="str">
        <f t="shared" si="361"/>
        <v>Thursday</v>
      </c>
      <c r="G4648" s="35">
        <f t="shared" si="362"/>
        <v>7</v>
      </c>
      <c r="H4648" s="34">
        <f>CONVERT(INDEX(Htg_StPt_Sch_EZ!$C$4:$I$27,MATCH(Schedules_8760!$C4648,Htg_StPt_Sch_EZ!$B$4:$B$27,0),MATCH(Schedules_8760!$F4648,Htg_StPt_Sch_EZ!$C$3:$I$3,0)),"F","C")</f>
        <v>20.555555555555554</v>
      </c>
      <c r="I4648" s="34">
        <f>CONVERT(INDEX(Htg_StPt_Sch_EZ!$C$31:$I$54,MATCH(Schedules_8760!$C4648,Htg_StPt_Sch_EZ!$B$31:$B$54,0),MATCH(Schedules_8760!$F4648,Htg_StPt_Sch_EZ!$C$30:$I$30,0)),"F","C")</f>
        <v>21.111111111111111</v>
      </c>
      <c r="J4648" s="34">
        <f>CONVERT(INDEX(Clg_StPt_Sch_EZ!$C$4:$I$27,MATCH(Schedules_8760!$C4648,Clg_StPt_Sch_EZ!$B$4:$B$27,0),MATCH(Schedules_8760!$F4648,Clg_StPt_Sch_EZ!$C$3:$I$3,0)),"F","C")</f>
        <v>25.555555555555554</v>
      </c>
      <c r="K4648" s="34">
        <f>CONVERT(INDEX(Clg_StPt_Sch_EZ!$C$31:$I$54,MATCH(Schedules_8760!$C4648,Clg_StPt_Sch_EZ!$B$31:$B$54,0),MATCH(Schedules_8760!$F4648,Clg_StPt_Sch_EZ!$C$30:$I$30,0)),"F","C")</f>
        <v>25</v>
      </c>
      <c r="L4648" s="34">
        <f>CONVERT(INDEX(DHW_StPt_Sch_EZ!$C$4:$I$27,MATCH(Schedules_8760!$C4648,DHW_StPt_Sch_EZ!$B$4:$B$27,0),MATCH(Schedules_8760!$F4648,DHW_StPt_Sch_EZ!$C$3:$I$3,0)),"F","C")</f>
        <v>53.333333333333329</v>
      </c>
      <c r="M4648" s="34">
        <f>CONVERT(INDEX(DHW_StPt_Sch_EZ!$C$31:$I$54,MATCH(Schedules_8760!$C4648,DHW_StPt_Sch_EZ!$B$31:$B$54,0),MATCH(Schedules_8760!$F4648,DHW_StPt_Sch_EZ!$C$30:$I$30,0)),"F","C")</f>
        <v>53.333333333333329</v>
      </c>
      <c r="N4648" s="12"/>
      <c r="O4648" s="12"/>
      <c r="P4648" s="12"/>
    </row>
    <row r="4649" spans="1:16" x14ac:dyDescent="0.25">
      <c r="A4649" s="35">
        <v>4648</v>
      </c>
      <c r="B4649" s="89">
        <v>194.625</v>
      </c>
      <c r="C4649" s="35">
        <f t="shared" si="360"/>
        <v>16</v>
      </c>
      <c r="D4649" s="35">
        <f t="shared" si="363"/>
        <v>194</v>
      </c>
      <c r="E4649" s="35">
        <f t="shared" si="364"/>
        <v>5</v>
      </c>
      <c r="F4649" s="35" t="str">
        <f t="shared" si="361"/>
        <v>Thursday</v>
      </c>
      <c r="G4649" s="35">
        <f t="shared" si="362"/>
        <v>7</v>
      </c>
      <c r="H4649" s="34">
        <f>CONVERT(INDEX(Htg_StPt_Sch_EZ!$C$4:$I$27,MATCH(Schedules_8760!$C4649,Htg_StPt_Sch_EZ!$B$4:$B$27,0),MATCH(Schedules_8760!$F4649,Htg_StPt_Sch_EZ!$C$3:$I$3,0)),"F","C")</f>
        <v>20.555555555555554</v>
      </c>
      <c r="I4649" s="34">
        <f>CONVERT(INDEX(Htg_StPt_Sch_EZ!$C$31:$I$54,MATCH(Schedules_8760!$C4649,Htg_StPt_Sch_EZ!$B$31:$B$54,0),MATCH(Schedules_8760!$F4649,Htg_StPt_Sch_EZ!$C$30:$I$30,0)),"F","C")</f>
        <v>21.111111111111111</v>
      </c>
      <c r="J4649" s="34">
        <f>CONVERT(INDEX(Clg_StPt_Sch_EZ!$C$4:$I$27,MATCH(Schedules_8760!$C4649,Clg_StPt_Sch_EZ!$B$4:$B$27,0),MATCH(Schedules_8760!$F4649,Clg_StPt_Sch_EZ!$C$3:$I$3,0)),"F","C")</f>
        <v>25.555555555555554</v>
      </c>
      <c r="K4649" s="34">
        <f>CONVERT(INDEX(Clg_StPt_Sch_EZ!$C$31:$I$54,MATCH(Schedules_8760!$C4649,Clg_StPt_Sch_EZ!$B$31:$B$54,0),MATCH(Schedules_8760!$F4649,Clg_StPt_Sch_EZ!$C$30:$I$30,0)),"F","C")</f>
        <v>25</v>
      </c>
      <c r="L4649" s="34">
        <f>CONVERT(INDEX(DHW_StPt_Sch_EZ!$C$4:$I$27,MATCH(Schedules_8760!$C4649,DHW_StPt_Sch_EZ!$B$4:$B$27,0),MATCH(Schedules_8760!$F4649,DHW_StPt_Sch_EZ!$C$3:$I$3,0)),"F","C")</f>
        <v>53.333333333333329</v>
      </c>
      <c r="M4649" s="34">
        <f>CONVERT(INDEX(DHW_StPt_Sch_EZ!$C$31:$I$54,MATCH(Schedules_8760!$C4649,DHW_StPt_Sch_EZ!$B$31:$B$54,0),MATCH(Schedules_8760!$F4649,DHW_StPt_Sch_EZ!$C$30:$I$30,0)),"F","C")</f>
        <v>53.333333333333329</v>
      </c>
      <c r="N4649" s="12"/>
      <c r="O4649" s="12"/>
      <c r="P4649" s="12"/>
    </row>
    <row r="4650" spans="1:16" x14ac:dyDescent="0.25">
      <c r="A4650" s="35">
        <v>4649</v>
      </c>
      <c r="B4650" s="89">
        <v>194.66666666666671</v>
      </c>
      <c r="C4650" s="35">
        <f t="shared" si="360"/>
        <v>17</v>
      </c>
      <c r="D4650" s="35">
        <f t="shared" si="363"/>
        <v>194</v>
      </c>
      <c r="E4650" s="35">
        <f t="shared" si="364"/>
        <v>5</v>
      </c>
      <c r="F4650" s="35" t="str">
        <f t="shared" si="361"/>
        <v>Thursday</v>
      </c>
      <c r="G4650" s="35">
        <f t="shared" si="362"/>
        <v>7</v>
      </c>
      <c r="H4650" s="34">
        <f>CONVERT(INDEX(Htg_StPt_Sch_EZ!$C$4:$I$27,MATCH(Schedules_8760!$C4650,Htg_StPt_Sch_EZ!$B$4:$B$27,0),MATCH(Schedules_8760!$F4650,Htg_StPt_Sch_EZ!$C$3:$I$3,0)),"F","C")</f>
        <v>20.555555555555554</v>
      </c>
      <c r="I4650" s="34">
        <f>CONVERT(INDEX(Htg_StPt_Sch_EZ!$C$31:$I$54,MATCH(Schedules_8760!$C4650,Htg_StPt_Sch_EZ!$B$31:$B$54,0),MATCH(Schedules_8760!$F4650,Htg_StPt_Sch_EZ!$C$30:$I$30,0)),"F","C")</f>
        <v>17.777777777777779</v>
      </c>
      <c r="J4650" s="34">
        <f>CONVERT(INDEX(Clg_StPt_Sch_EZ!$C$4:$I$27,MATCH(Schedules_8760!$C4650,Clg_StPt_Sch_EZ!$B$4:$B$27,0),MATCH(Schedules_8760!$F4650,Clg_StPt_Sch_EZ!$C$3:$I$3,0)),"F","C")</f>
        <v>25.555555555555554</v>
      </c>
      <c r="K4650" s="34">
        <f>CONVERT(INDEX(Clg_StPt_Sch_EZ!$C$31:$I$54,MATCH(Schedules_8760!$C4650,Clg_StPt_Sch_EZ!$B$31:$B$54,0),MATCH(Schedules_8760!$F4650,Clg_StPt_Sch_EZ!$C$30:$I$30,0)),"F","C")</f>
        <v>25</v>
      </c>
      <c r="L4650" s="34">
        <f>CONVERT(INDEX(DHW_StPt_Sch_EZ!$C$4:$I$27,MATCH(Schedules_8760!$C4650,DHW_StPt_Sch_EZ!$B$4:$B$27,0),MATCH(Schedules_8760!$F4650,DHW_StPt_Sch_EZ!$C$3:$I$3,0)),"F","C")</f>
        <v>53.333333333333329</v>
      </c>
      <c r="M4650" s="34">
        <f>CONVERT(INDEX(DHW_StPt_Sch_EZ!$C$31:$I$54,MATCH(Schedules_8760!$C4650,DHW_StPt_Sch_EZ!$B$31:$B$54,0),MATCH(Schedules_8760!$F4650,DHW_StPt_Sch_EZ!$C$30:$I$30,0)),"F","C")</f>
        <v>53.333333333333329</v>
      </c>
      <c r="N4650" s="12"/>
      <c r="O4650" s="12"/>
      <c r="P4650" s="12"/>
    </row>
    <row r="4651" spans="1:16" x14ac:dyDescent="0.25">
      <c r="A4651" s="35">
        <v>4650</v>
      </c>
      <c r="B4651" s="89">
        <v>194.70833333333329</v>
      </c>
      <c r="C4651" s="35">
        <f t="shared" si="360"/>
        <v>18</v>
      </c>
      <c r="D4651" s="35">
        <f t="shared" si="363"/>
        <v>194</v>
      </c>
      <c r="E4651" s="35">
        <f t="shared" si="364"/>
        <v>5</v>
      </c>
      <c r="F4651" s="35" t="str">
        <f t="shared" si="361"/>
        <v>Thursday</v>
      </c>
      <c r="G4651" s="35">
        <f t="shared" si="362"/>
        <v>7</v>
      </c>
      <c r="H4651" s="34">
        <f>CONVERT(INDEX(Htg_StPt_Sch_EZ!$C$4:$I$27,MATCH(Schedules_8760!$C4651,Htg_StPt_Sch_EZ!$B$4:$B$27,0),MATCH(Schedules_8760!$F4651,Htg_StPt_Sch_EZ!$C$3:$I$3,0)),"F","C")</f>
        <v>20.555555555555554</v>
      </c>
      <c r="I4651" s="34">
        <f>CONVERT(INDEX(Htg_StPt_Sch_EZ!$C$31:$I$54,MATCH(Schedules_8760!$C4651,Htg_StPt_Sch_EZ!$B$31:$B$54,0),MATCH(Schedules_8760!$F4651,Htg_StPt_Sch_EZ!$C$30:$I$30,0)),"F","C")</f>
        <v>17.777777777777779</v>
      </c>
      <c r="J4651" s="34">
        <f>CONVERT(INDEX(Clg_StPt_Sch_EZ!$C$4:$I$27,MATCH(Schedules_8760!$C4651,Clg_StPt_Sch_EZ!$B$4:$B$27,0),MATCH(Schedules_8760!$F4651,Clg_StPt_Sch_EZ!$C$3:$I$3,0)),"F","C")</f>
        <v>25.555555555555554</v>
      </c>
      <c r="K4651" s="34">
        <f>CONVERT(INDEX(Clg_StPt_Sch_EZ!$C$31:$I$54,MATCH(Schedules_8760!$C4651,Clg_StPt_Sch_EZ!$B$31:$B$54,0),MATCH(Schedules_8760!$F4651,Clg_StPt_Sch_EZ!$C$30:$I$30,0)),"F","C")</f>
        <v>28.333333333333332</v>
      </c>
      <c r="L4651" s="34">
        <f>CONVERT(INDEX(DHW_StPt_Sch_EZ!$C$4:$I$27,MATCH(Schedules_8760!$C4651,DHW_StPt_Sch_EZ!$B$4:$B$27,0),MATCH(Schedules_8760!$F4651,DHW_StPt_Sch_EZ!$C$3:$I$3,0)),"F","C")</f>
        <v>53.333333333333329</v>
      </c>
      <c r="M4651" s="34">
        <f>CONVERT(INDEX(DHW_StPt_Sch_EZ!$C$31:$I$54,MATCH(Schedules_8760!$C4651,DHW_StPt_Sch_EZ!$B$31:$B$54,0),MATCH(Schedules_8760!$F4651,DHW_StPt_Sch_EZ!$C$30:$I$30,0)),"F","C")</f>
        <v>53.333333333333329</v>
      </c>
      <c r="N4651" s="12"/>
      <c r="O4651" s="12"/>
      <c r="P4651" s="12"/>
    </row>
    <row r="4652" spans="1:16" x14ac:dyDescent="0.25">
      <c r="A4652" s="35">
        <v>4651</v>
      </c>
      <c r="B4652" s="89">
        <v>194.75</v>
      </c>
      <c r="C4652" s="35">
        <f t="shared" si="360"/>
        <v>19</v>
      </c>
      <c r="D4652" s="35">
        <f t="shared" si="363"/>
        <v>194</v>
      </c>
      <c r="E4652" s="35">
        <f t="shared" si="364"/>
        <v>5</v>
      </c>
      <c r="F4652" s="35" t="str">
        <f t="shared" si="361"/>
        <v>Thursday</v>
      </c>
      <c r="G4652" s="35">
        <f t="shared" si="362"/>
        <v>7</v>
      </c>
      <c r="H4652" s="34">
        <f>CONVERT(INDEX(Htg_StPt_Sch_EZ!$C$4:$I$27,MATCH(Schedules_8760!$C4652,Htg_StPt_Sch_EZ!$B$4:$B$27,0),MATCH(Schedules_8760!$F4652,Htg_StPt_Sch_EZ!$C$3:$I$3,0)),"F","C")</f>
        <v>20.555555555555554</v>
      </c>
      <c r="I4652" s="34">
        <f>CONVERT(INDEX(Htg_StPt_Sch_EZ!$C$31:$I$54,MATCH(Schedules_8760!$C4652,Htg_StPt_Sch_EZ!$B$31:$B$54,0),MATCH(Schedules_8760!$F4652,Htg_StPt_Sch_EZ!$C$30:$I$30,0)),"F","C")</f>
        <v>18.333333333333332</v>
      </c>
      <c r="J4652" s="34">
        <f>CONVERT(INDEX(Clg_StPt_Sch_EZ!$C$4:$I$27,MATCH(Schedules_8760!$C4652,Clg_StPt_Sch_EZ!$B$4:$B$27,0),MATCH(Schedules_8760!$F4652,Clg_StPt_Sch_EZ!$C$3:$I$3,0)),"F","C")</f>
        <v>25.555555555555554</v>
      </c>
      <c r="K4652" s="34">
        <f>CONVERT(INDEX(Clg_StPt_Sch_EZ!$C$31:$I$54,MATCH(Schedules_8760!$C4652,Clg_StPt_Sch_EZ!$B$31:$B$54,0),MATCH(Schedules_8760!$F4652,Clg_StPt_Sch_EZ!$C$30:$I$30,0)),"F","C")</f>
        <v>28.333333333333332</v>
      </c>
      <c r="L4652" s="34">
        <f>CONVERT(INDEX(DHW_StPt_Sch_EZ!$C$4:$I$27,MATCH(Schedules_8760!$C4652,DHW_StPt_Sch_EZ!$B$4:$B$27,0),MATCH(Schedules_8760!$F4652,DHW_StPt_Sch_EZ!$C$3:$I$3,0)),"F","C")</f>
        <v>53.333333333333329</v>
      </c>
      <c r="M4652" s="34">
        <f>CONVERT(INDEX(DHW_StPt_Sch_EZ!$C$31:$I$54,MATCH(Schedules_8760!$C4652,DHW_StPt_Sch_EZ!$B$31:$B$54,0),MATCH(Schedules_8760!$F4652,DHW_StPt_Sch_EZ!$C$30:$I$30,0)),"F","C")</f>
        <v>53.333333333333329</v>
      </c>
      <c r="N4652" s="12"/>
      <c r="O4652" s="12"/>
      <c r="P4652" s="12"/>
    </row>
    <row r="4653" spans="1:16" x14ac:dyDescent="0.25">
      <c r="A4653" s="35">
        <v>4652</v>
      </c>
      <c r="B4653" s="89">
        <v>194.79166666666671</v>
      </c>
      <c r="C4653" s="35">
        <f t="shared" si="360"/>
        <v>20</v>
      </c>
      <c r="D4653" s="35">
        <f t="shared" si="363"/>
        <v>194</v>
      </c>
      <c r="E4653" s="35">
        <f t="shared" si="364"/>
        <v>5</v>
      </c>
      <c r="F4653" s="35" t="str">
        <f t="shared" si="361"/>
        <v>Thursday</v>
      </c>
      <c r="G4653" s="35">
        <f t="shared" si="362"/>
        <v>7</v>
      </c>
      <c r="H4653" s="34">
        <f>CONVERT(INDEX(Htg_StPt_Sch_EZ!$C$4:$I$27,MATCH(Schedules_8760!$C4653,Htg_StPt_Sch_EZ!$B$4:$B$27,0),MATCH(Schedules_8760!$F4653,Htg_StPt_Sch_EZ!$C$3:$I$3,0)),"F","C")</f>
        <v>20.555555555555554</v>
      </c>
      <c r="I4653" s="34">
        <f>CONVERT(INDEX(Htg_StPt_Sch_EZ!$C$31:$I$54,MATCH(Schedules_8760!$C4653,Htg_StPt_Sch_EZ!$B$31:$B$54,0),MATCH(Schedules_8760!$F4653,Htg_StPt_Sch_EZ!$C$30:$I$30,0)),"F","C")</f>
        <v>18.888888888888889</v>
      </c>
      <c r="J4653" s="34">
        <f>CONVERT(INDEX(Clg_StPt_Sch_EZ!$C$4:$I$27,MATCH(Schedules_8760!$C4653,Clg_StPt_Sch_EZ!$B$4:$B$27,0),MATCH(Schedules_8760!$F4653,Clg_StPt_Sch_EZ!$C$3:$I$3,0)),"F","C")</f>
        <v>25.555555555555554</v>
      </c>
      <c r="K4653" s="34">
        <f>CONVERT(INDEX(Clg_StPt_Sch_EZ!$C$31:$I$54,MATCH(Schedules_8760!$C4653,Clg_StPt_Sch_EZ!$B$31:$B$54,0),MATCH(Schedules_8760!$F4653,Clg_StPt_Sch_EZ!$C$30:$I$30,0)),"F","C")</f>
        <v>28.333333333333332</v>
      </c>
      <c r="L4653" s="34">
        <f>CONVERT(INDEX(DHW_StPt_Sch_EZ!$C$4:$I$27,MATCH(Schedules_8760!$C4653,DHW_StPt_Sch_EZ!$B$4:$B$27,0),MATCH(Schedules_8760!$F4653,DHW_StPt_Sch_EZ!$C$3:$I$3,0)),"F","C")</f>
        <v>53.333333333333329</v>
      </c>
      <c r="M4653" s="34">
        <f>CONVERT(INDEX(DHW_StPt_Sch_EZ!$C$31:$I$54,MATCH(Schedules_8760!$C4653,DHW_StPt_Sch_EZ!$B$31:$B$54,0),MATCH(Schedules_8760!$F4653,DHW_StPt_Sch_EZ!$C$30:$I$30,0)),"F","C")</f>
        <v>53.333333333333329</v>
      </c>
      <c r="N4653" s="12"/>
      <c r="O4653" s="12"/>
      <c r="P4653" s="12"/>
    </row>
    <row r="4654" spans="1:16" x14ac:dyDescent="0.25">
      <c r="A4654" s="35">
        <v>4653</v>
      </c>
      <c r="B4654" s="89">
        <v>194.83333333333329</v>
      </c>
      <c r="C4654" s="35">
        <f t="shared" si="360"/>
        <v>21</v>
      </c>
      <c r="D4654" s="35">
        <f t="shared" si="363"/>
        <v>194</v>
      </c>
      <c r="E4654" s="35">
        <f t="shared" si="364"/>
        <v>5</v>
      </c>
      <c r="F4654" s="35" t="str">
        <f t="shared" si="361"/>
        <v>Thursday</v>
      </c>
      <c r="G4654" s="35">
        <f t="shared" si="362"/>
        <v>7</v>
      </c>
      <c r="H4654" s="34">
        <f>CONVERT(INDEX(Htg_StPt_Sch_EZ!$C$4:$I$27,MATCH(Schedules_8760!$C4654,Htg_StPt_Sch_EZ!$B$4:$B$27,0),MATCH(Schedules_8760!$F4654,Htg_StPt_Sch_EZ!$C$3:$I$3,0)),"F","C")</f>
        <v>20.555555555555554</v>
      </c>
      <c r="I4654" s="34">
        <f>CONVERT(INDEX(Htg_StPt_Sch_EZ!$C$31:$I$54,MATCH(Schedules_8760!$C4654,Htg_StPt_Sch_EZ!$B$31:$B$54,0),MATCH(Schedules_8760!$F4654,Htg_StPt_Sch_EZ!$C$30:$I$30,0)),"F","C")</f>
        <v>19.444444444444443</v>
      </c>
      <c r="J4654" s="34">
        <f>CONVERT(INDEX(Clg_StPt_Sch_EZ!$C$4:$I$27,MATCH(Schedules_8760!$C4654,Clg_StPt_Sch_EZ!$B$4:$B$27,0),MATCH(Schedules_8760!$F4654,Clg_StPt_Sch_EZ!$C$3:$I$3,0)),"F","C")</f>
        <v>25.555555555555554</v>
      </c>
      <c r="K4654" s="34">
        <f>CONVERT(INDEX(Clg_StPt_Sch_EZ!$C$31:$I$54,MATCH(Schedules_8760!$C4654,Clg_StPt_Sch_EZ!$B$31:$B$54,0),MATCH(Schedules_8760!$F4654,Clg_StPt_Sch_EZ!$C$30:$I$30,0)),"F","C")</f>
        <v>28.333333333333332</v>
      </c>
      <c r="L4654" s="34">
        <f>CONVERT(INDEX(DHW_StPt_Sch_EZ!$C$4:$I$27,MATCH(Schedules_8760!$C4654,DHW_StPt_Sch_EZ!$B$4:$B$27,0),MATCH(Schedules_8760!$F4654,DHW_StPt_Sch_EZ!$C$3:$I$3,0)),"F","C")</f>
        <v>53.333333333333329</v>
      </c>
      <c r="M4654" s="34">
        <f>CONVERT(INDEX(DHW_StPt_Sch_EZ!$C$31:$I$54,MATCH(Schedules_8760!$C4654,DHW_StPt_Sch_EZ!$B$31:$B$54,0),MATCH(Schedules_8760!$F4654,DHW_StPt_Sch_EZ!$C$30:$I$30,0)),"F","C")</f>
        <v>53.333333333333329</v>
      </c>
      <c r="N4654" s="12"/>
      <c r="O4654" s="12"/>
      <c r="P4654" s="12"/>
    </row>
    <row r="4655" spans="1:16" x14ac:dyDescent="0.25">
      <c r="A4655" s="35">
        <v>4654</v>
      </c>
      <c r="B4655" s="89">
        <v>194.875</v>
      </c>
      <c r="C4655" s="35">
        <f t="shared" si="360"/>
        <v>22</v>
      </c>
      <c r="D4655" s="35">
        <f t="shared" si="363"/>
        <v>194</v>
      </c>
      <c r="E4655" s="35">
        <f t="shared" si="364"/>
        <v>5</v>
      </c>
      <c r="F4655" s="35" t="str">
        <f t="shared" si="361"/>
        <v>Thursday</v>
      </c>
      <c r="G4655" s="35">
        <f t="shared" si="362"/>
        <v>7</v>
      </c>
      <c r="H4655" s="34">
        <f>CONVERT(INDEX(Htg_StPt_Sch_EZ!$C$4:$I$27,MATCH(Schedules_8760!$C4655,Htg_StPt_Sch_EZ!$B$4:$B$27,0),MATCH(Schedules_8760!$F4655,Htg_StPt_Sch_EZ!$C$3:$I$3,0)),"F","C")</f>
        <v>20.555555555555554</v>
      </c>
      <c r="I4655" s="34">
        <f>CONVERT(INDEX(Htg_StPt_Sch_EZ!$C$31:$I$54,MATCH(Schedules_8760!$C4655,Htg_StPt_Sch_EZ!$B$31:$B$54,0),MATCH(Schedules_8760!$F4655,Htg_StPt_Sch_EZ!$C$30:$I$30,0)),"F","C")</f>
        <v>19.444444444444443</v>
      </c>
      <c r="J4655" s="34">
        <f>CONVERT(INDEX(Clg_StPt_Sch_EZ!$C$4:$I$27,MATCH(Schedules_8760!$C4655,Clg_StPt_Sch_EZ!$B$4:$B$27,0),MATCH(Schedules_8760!$F4655,Clg_StPt_Sch_EZ!$C$3:$I$3,0)),"F","C")</f>
        <v>25.555555555555554</v>
      </c>
      <c r="K4655" s="34">
        <f>CONVERT(INDEX(Clg_StPt_Sch_EZ!$C$31:$I$54,MATCH(Schedules_8760!$C4655,Clg_StPt_Sch_EZ!$B$31:$B$54,0),MATCH(Schedules_8760!$F4655,Clg_StPt_Sch_EZ!$C$30:$I$30,0)),"F","C")</f>
        <v>28.333333333333332</v>
      </c>
      <c r="L4655" s="34">
        <f>CONVERT(INDEX(DHW_StPt_Sch_EZ!$C$4:$I$27,MATCH(Schedules_8760!$C4655,DHW_StPt_Sch_EZ!$B$4:$B$27,0),MATCH(Schedules_8760!$F4655,DHW_StPt_Sch_EZ!$C$3:$I$3,0)),"F","C")</f>
        <v>53.333333333333329</v>
      </c>
      <c r="M4655" s="34">
        <f>CONVERT(INDEX(DHW_StPt_Sch_EZ!$C$31:$I$54,MATCH(Schedules_8760!$C4655,DHW_StPt_Sch_EZ!$B$31:$B$54,0),MATCH(Schedules_8760!$F4655,DHW_StPt_Sch_EZ!$C$30:$I$30,0)),"F","C")</f>
        <v>53.333333333333329</v>
      </c>
      <c r="N4655" s="12"/>
      <c r="O4655" s="12"/>
      <c r="P4655" s="12"/>
    </row>
    <row r="4656" spans="1:16" x14ac:dyDescent="0.25">
      <c r="A4656" s="35">
        <v>4655</v>
      </c>
      <c r="B4656" s="89">
        <v>194.91666666666671</v>
      </c>
      <c r="C4656" s="35">
        <f t="shared" si="360"/>
        <v>23</v>
      </c>
      <c r="D4656" s="35">
        <f t="shared" si="363"/>
        <v>194</v>
      </c>
      <c r="E4656" s="35">
        <f t="shared" si="364"/>
        <v>5</v>
      </c>
      <c r="F4656" s="35" t="str">
        <f t="shared" si="361"/>
        <v>Thursday</v>
      </c>
      <c r="G4656" s="35">
        <f t="shared" si="362"/>
        <v>7</v>
      </c>
      <c r="H4656" s="34">
        <f>CONVERT(INDEX(Htg_StPt_Sch_EZ!$C$4:$I$27,MATCH(Schedules_8760!$C4656,Htg_StPt_Sch_EZ!$B$4:$B$27,0),MATCH(Schedules_8760!$F4656,Htg_StPt_Sch_EZ!$C$3:$I$3,0)),"F","C")</f>
        <v>20.555555555555554</v>
      </c>
      <c r="I4656" s="34">
        <f>CONVERT(INDEX(Htg_StPt_Sch_EZ!$C$31:$I$54,MATCH(Schedules_8760!$C4656,Htg_StPt_Sch_EZ!$B$31:$B$54,0),MATCH(Schedules_8760!$F4656,Htg_StPt_Sch_EZ!$C$30:$I$30,0)),"F","C")</f>
        <v>19.444444444444443</v>
      </c>
      <c r="J4656" s="34">
        <f>CONVERT(INDEX(Clg_StPt_Sch_EZ!$C$4:$I$27,MATCH(Schedules_8760!$C4656,Clg_StPt_Sch_EZ!$B$4:$B$27,0),MATCH(Schedules_8760!$F4656,Clg_StPt_Sch_EZ!$C$3:$I$3,0)),"F","C")</f>
        <v>25.555555555555554</v>
      </c>
      <c r="K4656" s="34">
        <f>CONVERT(INDEX(Clg_StPt_Sch_EZ!$C$31:$I$54,MATCH(Schedules_8760!$C4656,Clg_StPt_Sch_EZ!$B$31:$B$54,0),MATCH(Schedules_8760!$F4656,Clg_StPt_Sch_EZ!$C$30:$I$30,0)),"F","C")</f>
        <v>28.333333333333332</v>
      </c>
      <c r="L4656" s="34">
        <f>CONVERT(INDEX(DHW_StPt_Sch_EZ!$C$4:$I$27,MATCH(Schedules_8760!$C4656,DHW_StPt_Sch_EZ!$B$4:$B$27,0),MATCH(Schedules_8760!$F4656,DHW_StPt_Sch_EZ!$C$3:$I$3,0)),"F","C")</f>
        <v>53.333333333333329</v>
      </c>
      <c r="M4656" s="34">
        <f>CONVERT(INDEX(DHW_StPt_Sch_EZ!$C$31:$I$54,MATCH(Schedules_8760!$C4656,DHW_StPt_Sch_EZ!$B$31:$B$54,0),MATCH(Schedules_8760!$F4656,DHW_StPt_Sch_EZ!$C$30:$I$30,0)),"F","C")</f>
        <v>53.333333333333329</v>
      </c>
      <c r="N4656" s="12"/>
      <c r="O4656" s="12"/>
      <c r="P4656" s="12"/>
    </row>
    <row r="4657" spans="1:16" x14ac:dyDescent="0.25">
      <c r="A4657" s="35">
        <v>4656</v>
      </c>
      <c r="B4657" s="89">
        <v>194.95833333333329</v>
      </c>
      <c r="C4657" s="35">
        <f t="shared" si="360"/>
        <v>24</v>
      </c>
      <c r="D4657" s="35">
        <f t="shared" si="363"/>
        <v>194</v>
      </c>
      <c r="E4657" s="35">
        <f t="shared" si="364"/>
        <v>5</v>
      </c>
      <c r="F4657" s="35" t="str">
        <f t="shared" si="361"/>
        <v>Thursday</v>
      </c>
      <c r="G4657" s="35">
        <f t="shared" si="362"/>
        <v>7</v>
      </c>
      <c r="H4657" s="34">
        <f>CONVERT(INDEX(Htg_StPt_Sch_EZ!$C$4:$I$27,MATCH(Schedules_8760!$C4657,Htg_StPt_Sch_EZ!$B$4:$B$27,0),MATCH(Schedules_8760!$F4657,Htg_StPt_Sch_EZ!$C$3:$I$3,0)),"F","C")</f>
        <v>20.555555555555554</v>
      </c>
      <c r="I4657" s="34">
        <f>CONVERT(INDEX(Htg_StPt_Sch_EZ!$C$31:$I$54,MATCH(Schedules_8760!$C4657,Htg_StPt_Sch_EZ!$B$31:$B$54,0),MATCH(Schedules_8760!$F4657,Htg_StPt_Sch_EZ!$C$30:$I$30,0)),"F","C")</f>
        <v>19.444444444444443</v>
      </c>
      <c r="J4657" s="34">
        <f>CONVERT(INDEX(Clg_StPt_Sch_EZ!$C$4:$I$27,MATCH(Schedules_8760!$C4657,Clg_StPt_Sch_EZ!$B$4:$B$27,0),MATCH(Schedules_8760!$F4657,Clg_StPt_Sch_EZ!$C$3:$I$3,0)),"F","C")</f>
        <v>25.555555555555554</v>
      </c>
      <c r="K4657" s="34">
        <f>CONVERT(INDEX(Clg_StPt_Sch_EZ!$C$31:$I$54,MATCH(Schedules_8760!$C4657,Clg_StPt_Sch_EZ!$B$31:$B$54,0),MATCH(Schedules_8760!$F4657,Clg_StPt_Sch_EZ!$C$30:$I$30,0)),"F","C")</f>
        <v>28.333333333333332</v>
      </c>
      <c r="L4657" s="34">
        <f>CONVERT(INDEX(DHW_StPt_Sch_EZ!$C$4:$I$27,MATCH(Schedules_8760!$C4657,DHW_StPt_Sch_EZ!$B$4:$B$27,0),MATCH(Schedules_8760!$F4657,DHW_StPt_Sch_EZ!$C$3:$I$3,0)),"F","C")</f>
        <v>53.333333333333329</v>
      </c>
      <c r="M4657" s="34">
        <f>CONVERT(INDEX(DHW_StPt_Sch_EZ!$C$31:$I$54,MATCH(Schedules_8760!$C4657,DHW_StPt_Sch_EZ!$B$31:$B$54,0),MATCH(Schedules_8760!$F4657,DHW_StPt_Sch_EZ!$C$30:$I$30,0)),"F","C")</f>
        <v>53.333333333333329</v>
      </c>
      <c r="N4657" s="12"/>
      <c r="O4657" s="12"/>
      <c r="P4657" s="12"/>
    </row>
    <row r="4658" spans="1:16" x14ac:dyDescent="0.25">
      <c r="A4658" s="35">
        <v>4657</v>
      </c>
      <c r="B4658" s="89">
        <v>195</v>
      </c>
      <c r="C4658" s="35">
        <f t="shared" si="360"/>
        <v>1</v>
      </c>
      <c r="D4658" s="35">
        <f t="shared" si="363"/>
        <v>195</v>
      </c>
      <c r="E4658" s="35">
        <f t="shared" si="364"/>
        <v>6</v>
      </c>
      <c r="F4658" s="35" t="str">
        <f t="shared" si="361"/>
        <v>Friday</v>
      </c>
      <c r="G4658" s="35">
        <f t="shared" si="362"/>
        <v>7</v>
      </c>
      <c r="H4658" s="34">
        <f>CONVERT(INDEX(Htg_StPt_Sch_EZ!$C$4:$I$27,MATCH(Schedules_8760!$C4658,Htg_StPt_Sch_EZ!$B$4:$B$27,0),MATCH(Schedules_8760!$F4658,Htg_StPt_Sch_EZ!$C$3:$I$3,0)),"F","C")</f>
        <v>20.555555555555554</v>
      </c>
      <c r="I4658" s="34">
        <f>CONVERT(INDEX(Htg_StPt_Sch_EZ!$C$31:$I$54,MATCH(Schedules_8760!$C4658,Htg_StPt_Sch_EZ!$B$31:$B$54,0),MATCH(Schedules_8760!$F4658,Htg_StPt_Sch_EZ!$C$30:$I$30,0)),"F","C")</f>
        <v>19.444444444444443</v>
      </c>
      <c r="J4658" s="34">
        <f>CONVERT(INDEX(Clg_StPt_Sch_EZ!$C$4:$I$27,MATCH(Schedules_8760!$C4658,Clg_StPt_Sch_EZ!$B$4:$B$27,0),MATCH(Schedules_8760!$F4658,Clg_StPt_Sch_EZ!$C$3:$I$3,0)),"F","C")</f>
        <v>25.555555555555554</v>
      </c>
      <c r="K4658" s="34">
        <f>CONVERT(INDEX(Clg_StPt_Sch_EZ!$C$31:$I$54,MATCH(Schedules_8760!$C4658,Clg_StPt_Sch_EZ!$B$31:$B$54,0),MATCH(Schedules_8760!$F4658,Clg_StPt_Sch_EZ!$C$30:$I$30,0)),"F","C")</f>
        <v>28.333333333333332</v>
      </c>
      <c r="L4658" s="34">
        <f>CONVERT(INDEX(DHW_StPt_Sch_EZ!$C$4:$I$27,MATCH(Schedules_8760!$C4658,DHW_StPt_Sch_EZ!$B$4:$B$27,0),MATCH(Schedules_8760!$F4658,DHW_StPt_Sch_EZ!$C$3:$I$3,0)),"F","C")</f>
        <v>53.333333333333329</v>
      </c>
      <c r="M4658" s="34">
        <f>CONVERT(INDEX(DHW_StPt_Sch_EZ!$C$31:$I$54,MATCH(Schedules_8760!$C4658,DHW_StPt_Sch_EZ!$B$31:$B$54,0),MATCH(Schedules_8760!$F4658,DHW_StPt_Sch_EZ!$C$30:$I$30,0)),"F","C")</f>
        <v>53.333333333333329</v>
      </c>
      <c r="N4658" s="12"/>
      <c r="O4658" s="12"/>
      <c r="P4658" s="12"/>
    </row>
    <row r="4659" spans="1:16" x14ac:dyDescent="0.25">
      <c r="A4659" s="35">
        <v>4658</v>
      </c>
      <c r="B4659" s="89">
        <v>195.04166666666671</v>
      </c>
      <c r="C4659" s="35">
        <f t="shared" si="360"/>
        <v>2</v>
      </c>
      <c r="D4659" s="35">
        <f t="shared" si="363"/>
        <v>195</v>
      </c>
      <c r="E4659" s="35">
        <f t="shared" si="364"/>
        <v>6</v>
      </c>
      <c r="F4659" s="35" t="str">
        <f t="shared" si="361"/>
        <v>Friday</v>
      </c>
      <c r="G4659" s="35">
        <f t="shared" si="362"/>
        <v>7</v>
      </c>
      <c r="H4659" s="34">
        <f>CONVERT(INDEX(Htg_StPt_Sch_EZ!$C$4:$I$27,MATCH(Schedules_8760!$C4659,Htg_StPt_Sch_EZ!$B$4:$B$27,0),MATCH(Schedules_8760!$F4659,Htg_StPt_Sch_EZ!$C$3:$I$3,0)),"F","C")</f>
        <v>20.555555555555554</v>
      </c>
      <c r="I4659" s="34">
        <f>CONVERT(INDEX(Htg_StPt_Sch_EZ!$C$31:$I$54,MATCH(Schedules_8760!$C4659,Htg_StPt_Sch_EZ!$B$31:$B$54,0),MATCH(Schedules_8760!$F4659,Htg_StPt_Sch_EZ!$C$30:$I$30,0)),"F","C")</f>
        <v>19.444444444444443</v>
      </c>
      <c r="J4659" s="34">
        <f>CONVERT(INDEX(Clg_StPt_Sch_EZ!$C$4:$I$27,MATCH(Schedules_8760!$C4659,Clg_StPt_Sch_EZ!$B$4:$B$27,0),MATCH(Schedules_8760!$F4659,Clg_StPt_Sch_EZ!$C$3:$I$3,0)),"F","C")</f>
        <v>25.555555555555554</v>
      </c>
      <c r="K4659" s="34">
        <f>CONVERT(INDEX(Clg_StPt_Sch_EZ!$C$31:$I$54,MATCH(Schedules_8760!$C4659,Clg_StPt_Sch_EZ!$B$31:$B$54,0),MATCH(Schedules_8760!$F4659,Clg_StPt_Sch_EZ!$C$30:$I$30,0)),"F","C")</f>
        <v>28.333333333333332</v>
      </c>
      <c r="L4659" s="34">
        <f>CONVERT(INDEX(DHW_StPt_Sch_EZ!$C$4:$I$27,MATCH(Schedules_8760!$C4659,DHW_StPt_Sch_EZ!$B$4:$B$27,0),MATCH(Schedules_8760!$F4659,DHW_StPt_Sch_EZ!$C$3:$I$3,0)),"F","C")</f>
        <v>53.333333333333329</v>
      </c>
      <c r="M4659" s="34">
        <f>CONVERT(INDEX(DHW_StPt_Sch_EZ!$C$31:$I$54,MATCH(Schedules_8760!$C4659,DHW_StPt_Sch_EZ!$B$31:$B$54,0),MATCH(Schedules_8760!$F4659,DHW_StPt_Sch_EZ!$C$30:$I$30,0)),"F","C")</f>
        <v>53.333333333333329</v>
      </c>
      <c r="N4659" s="12"/>
      <c r="O4659" s="12"/>
      <c r="P4659" s="12"/>
    </row>
    <row r="4660" spans="1:16" x14ac:dyDescent="0.25">
      <c r="A4660" s="35">
        <v>4659</v>
      </c>
      <c r="B4660" s="89">
        <v>195.08333333333329</v>
      </c>
      <c r="C4660" s="35">
        <f t="shared" si="360"/>
        <v>3</v>
      </c>
      <c r="D4660" s="35">
        <f t="shared" si="363"/>
        <v>195</v>
      </c>
      <c r="E4660" s="35">
        <f t="shared" si="364"/>
        <v>6</v>
      </c>
      <c r="F4660" s="35" t="str">
        <f t="shared" si="361"/>
        <v>Friday</v>
      </c>
      <c r="G4660" s="35">
        <f t="shared" si="362"/>
        <v>7</v>
      </c>
      <c r="H4660" s="34">
        <f>CONVERT(INDEX(Htg_StPt_Sch_EZ!$C$4:$I$27,MATCH(Schedules_8760!$C4660,Htg_StPt_Sch_EZ!$B$4:$B$27,0),MATCH(Schedules_8760!$F4660,Htg_StPt_Sch_EZ!$C$3:$I$3,0)),"F","C")</f>
        <v>20.555555555555554</v>
      </c>
      <c r="I4660" s="34">
        <f>CONVERT(INDEX(Htg_StPt_Sch_EZ!$C$31:$I$54,MATCH(Schedules_8760!$C4660,Htg_StPt_Sch_EZ!$B$31:$B$54,0),MATCH(Schedules_8760!$F4660,Htg_StPt_Sch_EZ!$C$30:$I$30,0)),"F","C")</f>
        <v>19.444444444444443</v>
      </c>
      <c r="J4660" s="34">
        <f>CONVERT(INDEX(Clg_StPt_Sch_EZ!$C$4:$I$27,MATCH(Schedules_8760!$C4660,Clg_StPt_Sch_EZ!$B$4:$B$27,0),MATCH(Schedules_8760!$F4660,Clg_StPt_Sch_EZ!$C$3:$I$3,0)),"F","C")</f>
        <v>25.555555555555554</v>
      </c>
      <c r="K4660" s="34">
        <f>CONVERT(INDEX(Clg_StPt_Sch_EZ!$C$31:$I$54,MATCH(Schedules_8760!$C4660,Clg_StPt_Sch_EZ!$B$31:$B$54,0),MATCH(Schedules_8760!$F4660,Clg_StPt_Sch_EZ!$C$30:$I$30,0)),"F","C")</f>
        <v>28.333333333333332</v>
      </c>
      <c r="L4660" s="34">
        <f>CONVERT(INDEX(DHW_StPt_Sch_EZ!$C$4:$I$27,MATCH(Schedules_8760!$C4660,DHW_StPt_Sch_EZ!$B$4:$B$27,0),MATCH(Schedules_8760!$F4660,DHW_StPt_Sch_EZ!$C$3:$I$3,0)),"F","C")</f>
        <v>53.333333333333329</v>
      </c>
      <c r="M4660" s="34">
        <f>CONVERT(INDEX(DHW_StPt_Sch_EZ!$C$31:$I$54,MATCH(Schedules_8760!$C4660,DHW_StPt_Sch_EZ!$B$31:$B$54,0),MATCH(Schedules_8760!$F4660,DHW_StPt_Sch_EZ!$C$30:$I$30,0)),"F","C")</f>
        <v>53.333333333333329</v>
      </c>
      <c r="N4660" s="12"/>
      <c r="O4660" s="12"/>
      <c r="P4660" s="12"/>
    </row>
    <row r="4661" spans="1:16" x14ac:dyDescent="0.25">
      <c r="A4661" s="35">
        <v>4660</v>
      </c>
      <c r="B4661" s="89">
        <v>195.125</v>
      </c>
      <c r="C4661" s="35">
        <f t="shared" si="360"/>
        <v>4</v>
      </c>
      <c r="D4661" s="35">
        <f t="shared" si="363"/>
        <v>195</v>
      </c>
      <c r="E4661" s="35">
        <f t="shared" si="364"/>
        <v>6</v>
      </c>
      <c r="F4661" s="35" t="str">
        <f t="shared" si="361"/>
        <v>Friday</v>
      </c>
      <c r="G4661" s="35">
        <f t="shared" si="362"/>
        <v>7</v>
      </c>
      <c r="H4661" s="34">
        <f>CONVERT(INDEX(Htg_StPt_Sch_EZ!$C$4:$I$27,MATCH(Schedules_8760!$C4661,Htg_StPt_Sch_EZ!$B$4:$B$27,0),MATCH(Schedules_8760!$F4661,Htg_StPt_Sch_EZ!$C$3:$I$3,0)),"F","C")</f>
        <v>20.555555555555554</v>
      </c>
      <c r="I4661" s="34">
        <f>CONVERT(INDEX(Htg_StPt_Sch_EZ!$C$31:$I$54,MATCH(Schedules_8760!$C4661,Htg_StPt_Sch_EZ!$B$31:$B$54,0),MATCH(Schedules_8760!$F4661,Htg_StPt_Sch_EZ!$C$30:$I$30,0)),"F","C")</f>
        <v>19.444444444444443</v>
      </c>
      <c r="J4661" s="34">
        <f>CONVERT(INDEX(Clg_StPt_Sch_EZ!$C$4:$I$27,MATCH(Schedules_8760!$C4661,Clg_StPt_Sch_EZ!$B$4:$B$27,0),MATCH(Schedules_8760!$F4661,Clg_StPt_Sch_EZ!$C$3:$I$3,0)),"F","C")</f>
        <v>25.555555555555554</v>
      </c>
      <c r="K4661" s="34">
        <f>CONVERT(INDEX(Clg_StPt_Sch_EZ!$C$31:$I$54,MATCH(Schedules_8760!$C4661,Clg_StPt_Sch_EZ!$B$31:$B$54,0),MATCH(Schedules_8760!$F4661,Clg_StPt_Sch_EZ!$C$30:$I$30,0)),"F","C")</f>
        <v>28.333333333333332</v>
      </c>
      <c r="L4661" s="34">
        <f>CONVERT(INDEX(DHW_StPt_Sch_EZ!$C$4:$I$27,MATCH(Schedules_8760!$C4661,DHW_StPt_Sch_EZ!$B$4:$B$27,0),MATCH(Schedules_8760!$F4661,DHW_StPt_Sch_EZ!$C$3:$I$3,0)),"F","C")</f>
        <v>53.333333333333329</v>
      </c>
      <c r="M4661" s="34">
        <f>CONVERT(INDEX(DHW_StPt_Sch_EZ!$C$31:$I$54,MATCH(Schedules_8760!$C4661,DHW_StPt_Sch_EZ!$B$31:$B$54,0),MATCH(Schedules_8760!$F4661,DHW_StPt_Sch_EZ!$C$30:$I$30,0)),"F","C")</f>
        <v>53.333333333333329</v>
      </c>
      <c r="N4661" s="12"/>
      <c r="O4661" s="12"/>
      <c r="P4661" s="12"/>
    </row>
    <row r="4662" spans="1:16" x14ac:dyDescent="0.25">
      <c r="A4662" s="35">
        <v>4661</v>
      </c>
      <c r="B4662" s="89">
        <v>195.16666666666671</v>
      </c>
      <c r="C4662" s="35">
        <f t="shared" si="360"/>
        <v>5</v>
      </c>
      <c r="D4662" s="35">
        <f t="shared" si="363"/>
        <v>195</v>
      </c>
      <c r="E4662" s="35">
        <f t="shared" si="364"/>
        <v>6</v>
      </c>
      <c r="F4662" s="35" t="str">
        <f t="shared" si="361"/>
        <v>Friday</v>
      </c>
      <c r="G4662" s="35">
        <f t="shared" si="362"/>
        <v>7</v>
      </c>
      <c r="H4662" s="34">
        <f>CONVERT(INDEX(Htg_StPt_Sch_EZ!$C$4:$I$27,MATCH(Schedules_8760!$C4662,Htg_StPt_Sch_EZ!$B$4:$B$27,0),MATCH(Schedules_8760!$F4662,Htg_StPt_Sch_EZ!$C$3:$I$3,0)),"F","C")</f>
        <v>20.555555555555554</v>
      </c>
      <c r="I4662" s="34">
        <f>CONVERT(INDEX(Htg_StPt_Sch_EZ!$C$31:$I$54,MATCH(Schedules_8760!$C4662,Htg_StPt_Sch_EZ!$B$31:$B$54,0),MATCH(Schedules_8760!$F4662,Htg_StPt_Sch_EZ!$C$30:$I$30,0)),"F","C")</f>
        <v>19.444444444444443</v>
      </c>
      <c r="J4662" s="34">
        <f>CONVERT(INDEX(Clg_StPt_Sch_EZ!$C$4:$I$27,MATCH(Schedules_8760!$C4662,Clg_StPt_Sch_EZ!$B$4:$B$27,0),MATCH(Schedules_8760!$F4662,Clg_StPt_Sch_EZ!$C$3:$I$3,0)),"F","C")</f>
        <v>25.555555555555554</v>
      </c>
      <c r="K4662" s="34">
        <f>CONVERT(INDEX(Clg_StPt_Sch_EZ!$C$31:$I$54,MATCH(Schedules_8760!$C4662,Clg_StPt_Sch_EZ!$B$31:$B$54,0),MATCH(Schedules_8760!$F4662,Clg_StPt_Sch_EZ!$C$30:$I$30,0)),"F","C")</f>
        <v>28.333333333333332</v>
      </c>
      <c r="L4662" s="34">
        <f>CONVERT(INDEX(DHW_StPt_Sch_EZ!$C$4:$I$27,MATCH(Schedules_8760!$C4662,DHW_StPt_Sch_EZ!$B$4:$B$27,0),MATCH(Schedules_8760!$F4662,DHW_StPt_Sch_EZ!$C$3:$I$3,0)),"F","C")</f>
        <v>53.333333333333329</v>
      </c>
      <c r="M4662" s="34">
        <f>CONVERT(INDEX(DHW_StPt_Sch_EZ!$C$31:$I$54,MATCH(Schedules_8760!$C4662,DHW_StPt_Sch_EZ!$B$31:$B$54,0),MATCH(Schedules_8760!$F4662,DHW_StPt_Sch_EZ!$C$30:$I$30,0)),"F","C")</f>
        <v>53.333333333333329</v>
      </c>
      <c r="N4662" s="12"/>
      <c r="O4662" s="12"/>
      <c r="P4662" s="12"/>
    </row>
    <row r="4663" spans="1:16" x14ac:dyDescent="0.25">
      <c r="A4663" s="35">
        <v>4662</v>
      </c>
      <c r="B4663" s="89">
        <v>195.20833333333329</v>
      </c>
      <c r="C4663" s="35">
        <f t="shared" si="360"/>
        <v>6</v>
      </c>
      <c r="D4663" s="35">
        <f t="shared" si="363"/>
        <v>195</v>
      </c>
      <c r="E4663" s="35">
        <f t="shared" si="364"/>
        <v>6</v>
      </c>
      <c r="F4663" s="35" t="str">
        <f t="shared" si="361"/>
        <v>Friday</v>
      </c>
      <c r="G4663" s="35">
        <f t="shared" si="362"/>
        <v>7</v>
      </c>
      <c r="H4663" s="34">
        <f>CONVERT(INDEX(Htg_StPt_Sch_EZ!$C$4:$I$27,MATCH(Schedules_8760!$C4663,Htg_StPt_Sch_EZ!$B$4:$B$27,0),MATCH(Schedules_8760!$F4663,Htg_StPt_Sch_EZ!$C$3:$I$3,0)),"F","C")</f>
        <v>20.555555555555554</v>
      </c>
      <c r="I4663" s="34">
        <f>CONVERT(INDEX(Htg_StPt_Sch_EZ!$C$31:$I$54,MATCH(Schedules_8760!$C4663,Htg_StPt_Sch_EZ!$B$31:$B$54,0),MATCH(Schedules_8760!$F4663,Htg_StPt_Sch_EZ!$C$30:$I$30,0)),"F","C")</f>
        <v>19.444444444444443</v>
      </c>
      <c r="J4663" s="34">
        <f>CONVERT(INDEX(Clg_StPt_Sch_EZ!$C$4:$I$27,MATCH(Schedules_8760!$C4663,Clg_StPt_Sch_EZ!$B$4:$B$27,0),MATCH(Schedules_8760!$F4663,Clg_StPt_Sch_EZ!$C$3:$I$3,0)),"F","C")</f>
        <v>25.555555555555554</v>
      </c>
      <c r="K4663" s="34">
        <f>CONVERT(INDEX(Clg_StPt_Sch_EZ!$C$31:$I$54,MATCH(Schedules_8760!$C4663,Clg_StPt_Sch_EZ!$B$31:$B$54,0),MATCH(Schedules_8760!$F4663,Clg_StPt_Sch_EZ!$C$30:$I$30,0)),"F","C")</f>
        <v>28.333333333333332</v>
      </c>
      <c r="L4663" s="34">
        <f>CONVERT(INDEX(DHW_StPt_Sch_EZ!$C$4:$I$27,MATCH(Schedules_8760!$C4663,DHW_StPt_Sch_EZ!$B$4:$B$27,0),MATCH(Schedules_8760!$F4663,DHW_StPt_Sch_EZ!$C$3:$I$3,0)),"F","C")</f>
        <v>53.333333333333329</v>
      </c>
      <c r="M4663" s="34">
        <f>CONVERT(INDEX(DHW_StPt_Sch_EZ!$C$31:$I$54,MATCH(Schedules_8760!$C4663,DHW_StPt_Sch_EZ!$B$31:$B$54,0),MATCH(Schedules_8760!$F4663,DHW_StPt_Sch_EZ!$C$30:$I$30,0)),"F","C")</f>
        <v>53.333333333333329</v>
      </c>
      <c r="N4663" s="12"/>
      <c r="O4663" s="12"/>
      <c r="P4663" s="12"/>
    </row>
    <row r="4664" spans="1:16" x14ac:dyDescent="0.25">
      <c r="A4664" s="35">
        <v>4663</v>
      </c>
      <c r="B4664" s="89">
        <v>195.25</v>
      </c>
      <c r="C4664" s="35">
        <f t="shared" si="360"/>
        <v>7</v>
      </c>
      <c r="D4664" s="35">
        <f t="shared" si="363"/>
        <v>195</v>
      </c>
      <c r="E4664" s="35">
        <f t="shared" si="364"/>
        <v>6</v>
      </c>
      <c r="F4664" s="35" t="str">
        <f t="shared" si="361"/>
        <v>Friday</v>
      </c>
      <c r="G4664" s="35">
        <f t="shared" si="362"/>
        <v>7</v>
      </c>
      <c r="H4664" s="34">
        <f>CONVERT(INDEX(Htg_StPt_Sch_EZ!$C$4:$I$27,MATCH(Schedules_8760!$C4664,Htg_StPt_Sch_EZ!$B$4:$B$27,0),MATCH(Schedules_8760!$F4664,Htg_StPt_Sch_EZ!$C$3:$I$3,0)),"F","C")</f>
        <v>20.555555555555554</v>
      </c>
      <c r="I4664" s="34">
        <f>CONVERT(INDEX(Htg_StPt_Sch_EZ!$C$31:$I$54,MATCH(Schedules_8760!$C4664,Htg_StPt_Sch_EZ!$B$31:$B$54,0),MATCH(Schedules_8760!$F4664,Htg_StPt_Sch_EZ!$C$30:$I$30,0)),"F","C")</f>
        <v>19.444444444444443</v>
      </c>
      <c r="J4664" s="34">
        <f>CONVERT(INDEX(Clg_StPt_Sch_EZ!$C$4:$I$27,MATCH(Schedules_8760!$C4664,Clg_StPt_Sch_EZ!$B$4:$B$27,0),MATCH(Schedules_8760!$F4664,Clg_StPt_Sch_EZ!$C$3:$I$3,0)),"F","C")</f>
        <v>25.555555555555554</v>
      </c>
      <c r="K4664" s="34">
        <f>CONVERT(INDEX(Clg_StPt_Sch_EZ!$C$31:$I$54,MATCH(Schedules_8760!$C4664,Clg_StPt_Sch_EZ!$B$31:$B$54,0),MATCH(Schedules_8760!$F4664,Clg_StPt_Sch_EZ!$C$30:$I$30,0)),"F","C")</f>
        <v>28.333333333333332</v>
      </c>
      <c r="L4664" s="34">
        <f>CONVERT(INDEX(DHW_StPt_Sch_EZ!$C$4:$I$27,MATCH(Schedules_8760!$C4664,DHW_StPt_Sch_EZ!$B$4:$B$27,0),MATCH(Schedules_8760!$F4664,DHW_StPt_Sch_EZ!$C$3:$I$3,0)),"F","C")</f>
        <v>53.333333333333329</v>
      </c>
      <c r="M4664" s="34">
        <f>CONVERT(INDEX(DHW_StPt_Sch_EZ!$C$31:$I$54,MATCH(Schedules_8760!$C4664,DHW_StPt_Sch_EZ!$B$31:$B$54,0),MATCH(Schedules_8760!$F4664,DHW_StPt_Sch_EZ!$C$30:$I$30,0)),"F","C")</f>
        <v>53.333333333333329</v>
      </c>
      <c r="N4664" s="12"/>
      <c r="O4664" s="12"/>
      <c r="P4664" s="12"/>
    </row>
    <row r="4665" spans="1:16" x14ac:dyDescent="0.25">
      <c r="A4665" s="35">
        <v>4664</v>
      </c>
      <c r="B4665" s="89">
        <v>195.29166666666671</v>
      </c>
      <c r="C4665" s="35">
        <f t="shared" si="360"/>
        <v>8</v>
      </c>
      <c r="D4665" s="35">
        <f t="shared" si="363"/>
        <v>195</v>
      </c>
      <c r="E4665" s="35">
        <f t="shared" si="364"/>
        <v>6</v>
      </c>
      <c r="F4665" s="35" t="str">
        <f t="shared" si="361"/>
        <v>Friday</v>
      </c>
      <c r="G4665" s="35">
        <f t="shared" si="362"/>
        <v>7</v>
      </c>
      <c r="H4665" s="34">
        <f>CONVERT(INDEX(Htg_StPt_Sch_EZ!$C$4:$I$27,MATCH(Schedules_8760!$C4665,Htg_StPt_Sch_EZ!$B$4:$B$27,0),MATCH(Schedules_8760!$F4665,Htg_StPt_Sch_EZ!$C$3:$I$3,0)),"F","C")</f>
        <v>20.555555555555554</v>
      </c>
      <c r="I4665" s="34">
        <f>CONVERT(INDEX(Htg_StPt_Sch_EZ!$C$31:$I$54,MATCH(Schedules_8760!$C4665,Htg_StPt_Sch_EZ!$B$31:$B$54,0),MATCH(Schedules_8760!$F4665,Htg_StPt_Sch_EZ!$C$30:$I$30,0)),"F","C")</f>
        <v>19.444444444444443</v>
      </c>
      <c r="J4665" s="34">
        <f>CONVERT(INDEX(Clg_StPt_Sch_EZ!$C$4:$I$27,MATCH(Schedules_8760!$C4665,Clg_StPt_Sch_EZ!$B$4:$B$27,0),MATCH(Schedules_8760!$F4665,Clg_StPt_Sch_EZ!$C$3:$I$3,0)),"F","C")</f>
        <v>25.555555555555554</v>
      </c>
      <c r="K4665" s="34">
        <f>CONVERT(INDEX(Clg_StPt_Sch_EZ!$C$31:$I$54,MATCH(Schedules_8760!$C4665,Clg_StPt_Sch_EZ!$B$31:$B$54,0),MATCH(Schedules_8760!$F4665,Clg_StPt_Sch_EZ!$C$30:$I$30,0)),"F","C")</f>
        <v>25</v>
      </c>
      <c r="L4665" s="34">
        <f>CONVERT(INDEX(DHW_StPt_Sch_EZ!$C$4:$I$27,MATCH(Schedules_8760!$C4665,DHW_StPt_Sch_EZ!$B$4:$B$27,0),MATCH(Schedules_8760!$F4665,DHW_StPt_Sch_EZ!$C$3:$I$3,0)),"F","C")</f>
        <v>53.333333333333329</v>
      </c>
      <c r="M4665" s="34">
        <f>CONVERT(INDEX(DHW_StPt_Sch_EZ!$C$31:$I$54,MATCH(Schedules_8760!$C4665,DHW_StPt_Sch_EZ!$B$31:$B$54,0),MATCH(Schedules_8760!$F4665,DHW_StPt_Sch_EZ!$C$30:$I$30,0)),"F","C")</f>
        <v>53.333333333333329</v>
      </c>
      <c r="N4665" s="12"/>
      <c r="O4665" s="12"/>
      <c r="P4665" s="12"/>
    </row>
    <row r="4666" spans="1:16" x14ac:dyDescent="0.25">
      <c r="A4666" s="35">
        <v>4665</v>
      </c>
      <c r="B4666" s="89">
        <v>195.33333333333329</v>
      </c>
      <c r="C4666" s="35">
        <f t="shared" si="360"/>
        <v>9</v>
      </c>
      <c r="D4666" s="35">
        <f t="shared" si="363"/>
        <v>195</v>
      </c>
      <c r="E4666" s="35">
        <f t="shared" si="364"/>
        <v>6</v>
      </c>
      <c r="F4666" s="35" t="str">
        <f t="shared" si="361"/>
        <v>Friday</v>
      </c>
      <c r="G4666" s="35">
        <f t="shared" si="362"/>
        <v>7</v>
      </c>
      <c r="H4666" s="34">
        <f>CONVERT(INDEX(Htg_StPt_Sch_EZ!$C$4:$I$27,MATCH(Schedules_8760!$C4666,Htg_StPt_Sch_EZ!$B$4:$B$27,0),MATCH(Schedules_8760!$F4666,Htg_StPt_Sch_EZ!$C$3:$I$3,0)),"F","C")</f>
        <v>20.555555555555554</v>
      </c>
      <c r="I4666" s="34">
        <f>CONVERT(INDEX(Htg_StPt_Sch_EZ!$C$31:$I$54,MATCH(Schedules_8760!$C4666,Htg_StPt_Sch_EZ!$B$31:$B$54,0),MATCH(Schedules_8760!$F4666,Htg_StPt_Sch_EZ!$C$30:$I$30,0)),"F","C")</f>
        <v>19.444444444444443</v>
      </c>
      <c r="J4666" s="34">
        <f>CONVERT(INDEX(Clg_StPt_Sch_EZ!$C$4:$I$27,MATCH(Schedules_8760!$C4666,Clg_StPt_Sch_EZ!$B$4:$B$27,0),MATCH(Schedules_8760!$F4666,Clg_StPt_Sch_EZ!$C$3:$I$3,0)),"F","C")</f>
        <v>25.555555555555554</v>
      </c>
      <c r="K4666" s="34">
        <f>CONVERT(INDEX(Clg_StPt_Sch_EZ!$C$31:$I$54,MATCH(Schedules_8760!$C4666,Clg_StPt_Sch_EZ!$B$31:$B$54,0),MATCH(Schedules_8760!$F4666,Clg_StPt_Sch_EZ!$C$30:$I$30,0)),"F","C")</f>
        <v>25</v>
      </c>
      <c r="L4666" s="34">
        <f>CONVERT(INDEX(DHW_StPt_Sch_EZ!$C$4:$I$27,MATCH(Schedules_8760!$C4666,DHW_StPt_Sch_EZ!$B$4:$B$27,0),MATCH(Schedules_8760!$F4666,DHW_StPt_Sch_EZ!$C$3:$I$3,0)),"F","C")</f>
        <v>53.333333333333329</v>
      </c>
      <c r="M4666" s="34">
        <f>CONVERT(INDEX(DHW_StPt_Sch_EZ!$C$31:$I$54,MATCH(Schedules_8760!$C4666,DHW_StPt_Sch_EZ!$B$31:$B$54,0),MATCH(Schedules_8760!$F4666,DHW_StPt_Sch_EZ!$C$30:$I$30,0)),"F","C")</f>
        <v>53.333333333333329</v>
      </c>
      <c r="N4666" s="12"/>
      <c r="O4666" s="12"/>
      <c r="P4666" s="12"/>
    </row>
    <row r="4667" spans="1:16" x14ac:dyDescent="0.25">
      <c r="A4667" s="35">
        <v>4666</v>
      </c>
      <c r="B4667" s="89">
        <v>195.375</v>
      </c>
      <c r="C4667" s="35">
        <f t="shared" si="360"/>
        <v>10</v>
      </c>
      <c r="D4667" s="35">
        <f t="shared" si="363"/>
        <v>195</v>
      </c>
      <c r="E4667" s="35">
        <f t="shared" si="364"/>
        <v>6</v>
      </c>
      <c r="F4667" s="35" t="str">
        <f t="shared" si="361"/>
        <v>Friday</v>
      </c>
      <c r="G4667" s="35">
        <f t="shared" si="362"/>
        <v>7</v>
      </c>
      <c r="H4667" s="34">
        <f>CONVERT(INDEX(Htg_StPt_Sch_EZ!$C$4:$I$27,MATCH(Schedules_8760!$C4667,Htg_StPt_Sch_EZ!$B$4:$B$27,0),MATCH(Schedules_8760!$F4667,Htg_StPt_Sch_EZ!$C$3:$I$3,0)),"F","C")</f>
        <v>20.555555555555554</v>
      </c>
      <c r="I4667" s="34">
        <f>CONVERT(INDEX(Htg_StPt_Sch_EZ!$C$31:$I$54,MATCH(Schedules_8760!$C4667,Htg_StPt_Sch_EZ!$B$31:$B$54,0),MATCH(Schedules_8760!$F4667,Htg_StPt_Sch_EZ!$C$30:$I$30,0)),"F","C")</f>
        <v>19.444444444444443</v>
      </c>
      <c r="J4667" s="34">
        <f>CONVERT(INDEX(Clg_StPt_Sch_EZ!$C$4:$I$27,MATCH(Schedules_8760!$C4667,Clg_StPt_Sch_EZ!$B$4:$B$27,0),MATCH(Schedules_8760!$F4667,Clg_StPt_Sch_EZ!$C$3:$I$3,0)),"F","C")</f>
        <v>25.555555555555554</v>
      </c>
      <c r="K4667" s="34">
        <f>CONVERT(INDEX(Clg_StPt_Sch_EZ!$C$31:$I$54,MATCH(Schedules_8760!$C4667,Clg_StPt_Sch_EZ!$B$31:$B$54,0),MATCH(Schedules_8760!$F4667,Clg_StPt_Sch_EZ!$C$30:$I$30,0)),"F","C")</f>
        <v>25</v>
      </c>
      <c r="L4667" s="34">
        <f>CONVERT(INDEX(DHW_StPt_Sch_EZ!$C$4:$I$27,MATCH(Schedules_8760!$C4667,DHW_StPt_Sch_EZ!$B$4:$B$27,0),MATCH(Schedules_8760!$F4667,DHW_StPt_Sch_EZ!$C$3:$I$3,0)),"F","C")</f>
        <v>53.333333333333329</v>
      </c>
      <c r="M4667" s="34">
        <f>CONVERT(INDEX(DHW_StPt_Sch_EZ!$C$31:$I$54,MATCH(Schedules_8760!$C4667,DHW_StPt_Sch_EZ!$B$31:$B$54,0),MATCH(Schedules_8760!$F4667,DHW_StPt_Sch_EZ!$C$30:$I$30,0)),"F","C")</f>
        <v>53.333333333333329</v>
      </c>
      <c r="N4667" s="12"/>
      <c r="O4667" s="12"/>
      <c r="P4667" s="12"/>
    </row>
    <row r="4668" spans="1:16" x14ac:dyDescent="0.25">
      <c r="A4668" s="35">
        <v>4667</v>
      </c>
      <c r="B4668" s="89">
        <v>195.41666666666671</v>
      </c>
      <c r="C4668" s="35">
        <f t="shared" si="360"/>
        <v>11</v>
      </c>
      <c r="D4668" s="35">
        <f t="shared" si="363"/>
        <v>195</v>
      </c>
      <c r="E4668" s="35">
        <f t="shared" si="364"/>
        <v>6</v>
      </c>
      <c r="F4668" s="35" t="str">
        <f t="shared" si="361"/>
        <v>Friday</v>
      </c>
      <c r="G4668" s="35">
        <f t="shared" si="362"/>
        <v>7</v>
      </c>
      <c r="H4668" s="34">
        <f>CONVERT(INDEX(Htg_StPt_Sch_EZ!$C$4:$I$27,MATCH(Schedules_8760!$C4668,Htg_StPt_Sch_EZ!$B$4:$B$27,0),MATCH(Schedules_8760!$F4668,Htg_StPt_Sch_EZ!$C$3:$I$3,0)),"F","C")</f>
        <v>20.555555555555554</v>
      </c>
      <c r="I4668" s="34">
        <f>CONVERT(INDEX(Htg_StPt_Sch_EZ!$C$31:$I$54,MATCH(Schedules_8760!$C4668,Htg_StPt_Sch_EZ!$B$31:$B$54,0),MATCH(Schedules_8760!$F4668,Htg_StPt_Sch_EZ!$C$30:$I$30,0)),"F","C")</f>
        <v>19.444444444444443</v>
      </c>
      <c r="J4668" s="34">
        <f>CONVERT(INDEX(Clg_StPt_Sch_EZ!$C$4:$I$27,MATCH(Schedules_8760!$C4668,Clg_StPt_Sch_EZ!$B$4:$B$27,0),MATCH(Schedules_8760!$F4668,Clg_StPt_Sch_EZ!$C$3:$I$3,0)),"F","C")</f>
        <v>25.555555555555554</v>
      </c>
      <c r="K4668" s="34">
        <f>CONVERT(INDEX(Clg_StPt_Sch_EZ!$C$31:$I$54,MATCH(Schedules_8760!$C4668,Clg_StPt_Sch_EZ!$B$31:$B$54,0),MATCH(Schedules_8760!$F4668,Clg_StPt_Sch_EZ!$C$30:$I$30,0)),"F","C")</f>
        <v>25</v>
      </c>
      <c r="L4668" s="34">
        <f>CONVERT(INDEX(DHW_StPt_Sch_EZ!$C$4:$I$27,MATCH(Schedules_8760!$C4668,DHW_StPt_Sch_EZ!$B$4:$B$27,0),MATCH(Schedules_8760!$F4668,DHW_StPt_Sch_EZ!$C$3:$I$3,0)),"F","C")</f>
        <v>53.333333333333329</v>
      </c>
      <c r="M4668" s="34">
        <f>CONVERT(INDEX(DHW_StPt_Sch_EZ!$C$31:$I$54,MATCH(Schedules_8760!$C4668,DHW_StPt_Sch_EZ!$B$31:$B$54,0),MATCH(Schedules_8760!$F4668,DHW_StPt_Sch_EZ!$C$30:$I$30,0)),"F","C")</f>
        <v>53.333333333333329</v>
      </c>
      <c r="N4668" s="12"/>
      <c r="O4668" s="12"/>
      <c r="P4668" s="12"/>
    </row>
    <row r="4669" spans="1:16" x14ac:dyDescent="0.25">
      <c r="A4669" s="35">
        <v>4668</v>
      </c>
      <c r="B4669" s="89">
        <v>195.45833333333329</v>
      </c>
      <c r="C4669" s="35">
        <f t="shared" si="360"/>
        <v>12</v>
      </c>
      <c r="D4669" s="35">
        <f t="shared" si="363"/>
        <v>195</v>
      </c>
      <c r="E4669" s="35">
        <f t="shared" si="364"/>
        <v>6</v>
      </c>
      <c r="F4669" s="35" t="str">
        <f t="shared" si="361"/>
        <v>Friday</v>
      </c>
      <c r="G4669" s="35">
        <f t="shared" si="362"/>
        <v>7</v>
      </c>
      <c r="H4669" s="34">
        <f>CONVERT(INDEX(Htg_StPt_Sch_EZ!$C$4:$I$27,MATCH(Schedules_8760!$C4669,Htg_StPt_Sch_EZ!$B$4:$B$27,0),MATCH(Schedules_8760!$F4669,Htg_StPt_Sch_EZ!$C$3:$I$3,0)),"F","C")</f>
        <v>20.555555555555554</v>
      </c>
      <c r="I4669" s="34">
        <f>CONVERT(INDEX(Htg_StPt_Sch_EZ!$C$31:$I$54,MATCH(Schedules_8760!$C4669,Htg_StPt_Sch_EZ!$B$31:$B$54,0),MATCH(Schedules_8760!$F4669,Htg_StPt_Sch_EZ!$C$30:$I$30,0)),"F","C")</f>
        <v>19.444444444444443</v>
      </c>
      <c r="J4669" s="34">
        <f>CONVERT(INDEX(Clg_StPt_Sch_EZ!$C$4:$I$27,MATCH(Schedules_8760!$C4669,Clg_StPt_Sch_EZ!$B$4:$B$27,0),MATCH(Schedules_8760!$F4669,Clg_StPt_Sch_EZ!$C$3:$I$3,0)),"F","C")</f>
        <v>25.555555555555554</v>
      </c>
      <c r="K4669" s="34">
        <f>CONVERT(INDEX(Clg_StPt_Sch_EZ!$C$31:$I$54,MATCH(Schedules_8760!$C4669,Clg_StPt_Sch_EZ!$B$31:$B$54,0),MATCH(Schedules_8760!$F4669,Clg_StPt_Sch_EZ!$C$30:$I$30,0)),"F","C")</f>
        <v>25</v>
      </c>
      <c r="L4669" s="34">
        <f>CONVERT(INDEX(DHW_StPt_Sch_EZ!$C$4:$I$27,MATCH(Schedules_8760!$C4669,DHW_StPt_Sch_EZ!$B$4:$B$27,0),MATCH(Schedules_8760!$F4669,DHW_StPt_Sch_EZ!$C$3:$I$3,0)),"F","C")</f>
        <v>53.333333333333329</v>
      </c>
      <c r="M4669" s="34">
        <f>CONVERT(INDEX(DHW_StPt_Sch_EZ!$C$31:$I$54,MATCH(Schedules_8760!$C4669,DHW_StPt_Sch_EZ!$B$31:$B$54,0),MATCH(Schedules_8760!$F4669,DHW_StPt_Sch_EZ!$C$30:$I$30,0)),"F","C")</f>
        <v>53.333333333333329</v>
      </c>
      <c r="N4669" s="12"/>
      <c r="O4669" s="12"/>
      <c r="P4669" s="12"/>
    </row>
    <row r="4670" spans="1:16" x14ac:dyDescent="0.25">
      <c r="A4670" s="35">
        <v>4669</v>
      </c>
      <c r="B4670" s="89">
        <v>195.5</v>
      </c>
      <c r="C4670" s="35">
        <f t="shared" si="360"/>
        <v>13</v>
      </c>
      <c r="D4670" s="35">
        <f t="shared" si="363"/>
        <v>195</v>
      </c>
      <c r="E4670" s="35">
        <f t="shared" si="364"/>
        <v>6</v>
      </c>
      <c r="F4670" s="35" t="str">
        <f t="shared" si="361"/>
        <v>Friday</v>
      </c>
      <c r="G4670" s="35">
        <f t="shared" si="362"/>
        <v>7</v>
      </c>
      <c r="H4670" s="34">
        <f>CONVERT(INDEX(Htg_StPt_Sch_EZ!$C$4:$I$27,MATCH(Schedules_8760!$C4670,Htg_StPt_Sch_EZ!$B$4:$B$27,0),MATCH(Schedules_8760!$F4670,Htg_StPt_Sch_EZ!$C$3:$I$3,0)),"F","C")</f>
        <v>20.555555555555554</v>
      </c>
      <c r="I4670" s="34">
        <f>CONVERT(INDEX(Htg_StPt_Sch_EZ!$C$31:$I$54,MATCH(Schedules_8760!$C4670,Htg_StPt_Sch_EZ!$B$31:$B$54,0),MATCH(Schedules_8760!$F4670,Htg_StPt_Sch_EZ!$C$30:$I$30,0)),"F","C")</f>
        <v>19.444444444444443</v>
      </c>
      <c r="J4670" s="34">
        <f>CONVERT(INDEX(Clg_StPt_Sch_EZ!$C$4:$I$27,MATCH(Schedules_8760!$C4670,Clg_StPt_Sch_EZ!$B$4:$B$27,0),MATCH(Schedules_8760!$F4670,Clg_StPt_Sch_EZ!$C$3:$I$3,0)),"F","C")</f>
        <v>25.555555555555554</v>
      </c>
      <c r="K4670" s="34">
        <f>CONVERT(INDEX(Clg_StPt_Sch_EZ!$C$31:$I$54,MATCH(Schedules_8760!$C4670,Clg_StPt_Sch_EZ!$B$31:$B$54,0),MATCH(Schedules_8760!$F4670,Clg_StPt_Sch_EZ!$C$30:$I$30,0)),"F","C")</f>
        <v>25</v>
      </c>
      <c r="L4670" s="34">
        <f>CONVERT(INDEX(DHW_StPt_Sch_EZ!$C$4:$I$27,MATCH(Schedules_8760!$C4670,DHW_StPt_Sch_EZ!$B$4:$B$27,0),MATCH(Schedules_8760!$F4670,DHW_StPt_Sch_EZ!$C$3:$I$3,0)),"F","C")</f>
        <v>53.333333333333329</v>
      </c>
      <c r="M4670" s="34">
        <f>CONVERT(INDEX(DHW_StPt_Sch_EZ!$C$31:$I$54,MATCH(Schedules_8760!$C4670,DHW_StPt_Sch_EZ!$B$31:$B$54,0),MATCH(Schedules_8760!$F4670,DHW_StPt_Sch_EZ!$C$30:$I$30,0)),"F","C")</f>
        <v>53.333333333333329</v>
      </c>
      <c r="N4670" s="12"/>
      <c r="O4670" s="12"/>
      <c r="P4670" s="12"/>
    </row>
    <row r="4671" spans="1:16" x14ac:dyDescent="0.25">
      <c r="A4671" s="35">
        <v>4670</v>
      </c>
      <c r="B4671" s="89">
        <v>195.54166666666671</v>
      </c>
      <c r="C4671" s="35">
        <f t="shared" si="360"/>
        <v>14</v>
      </c>
      <c r="D4671" s="35">
        <f t="shared" si="363"/>
        <v>195</v>
      </c>
      <c r="E4671" s="35">
        <f t="shared" si="364"/>
        <v>6</v>
      </c>
      <c r="F4671" s="35" t="str">
        <f t="shared" si="361"/>
        <v>Friday</v>
      </c>
      <c r="G4671" s="35">
        <f t="shared" si="362"/>
        <v>7</v>
      </c>
      <c r="H4671" s="34">
        <f>CONVERT(INDEX(Htg_StPt_Sch_EZ!$C$4:$I$27,MATCH(Schedules_8760!$C4671,Htg_StPt_Sch_EZ!$B$4:$B$27,0),MATCH(Schedules_8760!$F4671,Htg_StPt_Sch_EZ!$C$3:$I$3,0)),"F","C")</f>
        <v>20.555555555555554</v>
      </c>
      <c r="I4671" s="34">
        <f>CONVERT(INDEX(Htg_StPt_Sch_EZ!$C$31:$I$54,MATCH(Schedules_8760!$C4671,Htg_StPt_Sch_EZ!$B$31:$B$54,0),MATCH(Schedules_8760!$F4671,Htg_StPt_Sch_EZ!$C$30:$I$30,0)),"F","C")</f>
        <v>19.444444444444443</v>
      </c>
      <c r="J4671" s="34">
        <f>CONVERT(INDEX(Clg_StPt_Sch_EZ!$C$4:$I$27,MATCH(Schedules_8760!$C4671,Clg_StPt_Sch_EZ!$B$4:$B$27,0),MATCH(Schedules_8760!$F4671,Clg_StPt_Sch_EZ!$C$3:$I$3,0)),"F","C")</f>
        <v>25.555555555555554</v>
      </c>
      <c r="K4671" s="34">
        <f>CONVERT(INDEX(Clg_StPt_Sch_EZ!$C$31:$I$54,MATCH(Schedules_8760!$C4671,Clg_StPt_Sch_EZ!$B$31:$B$54,0),MATCH(Schedules_8760!$F4671,Clg_StPt_Sch_EZ!$C$30:$I$30,0)),"F","C")</f>
        <v>25</v>
      </c>
      <c r="L4671" s="34">
        <f>CONVERT(INDEX(DHW_StPt_Sch_EZ!$C$4:$I$27,MATCH(Schedules_8760!$C4671,DHW_StPt_Sch_EZ!$B$4:$B$27,0),MATCH(Schedules_8760!$F4671,DHW_StPt_Sch_EZ!$C$3:$I$3,0)),"F","C")</f>
        <v>53.333333333333329</v>
      </c>
      <c r="M4671" s="34">
        <f>CONVERT(INDEX(DHW_StPt_Sch_EZ!$C$31:$I$54,MATCH(Schedules_8760!$C4671,DHW_StPt_Sch_EZ!$B$31:$B$54,0),MATCH(Schedules_8760!$F4671,DHW_StPt_Sch_EZ!$C$30:$I$30,0)),"F","C")</f>
        <v>53.333333333333329</v>
      </c>
      <c r="N4671" s="12"/>
      <c r="O4671" s="12"/>
      <c r="P4671" s="12"/>
    </row>
    <row r="4672" spans="1:16" x14ac:dyDescent="0.25">
      <c r="A4672" s="35">
        <v>4671</v>
      </c>
      <c r="B4672" s="89">
        <v>195.58333333333329</v>
      </c>
      <c r="C4672" s="35">
        <f t="shared" si="360"/>
        <v>15</v>
      </c>
      <c r="D4672" s="35">
        <f t="shared" si="363"/>
        <v>195</v>
      </c>
      <c r="E4672" s="35">
        <f t="shared" si="364"/>
        <v>6</v>
      </c>
      <c r="F4672" s="35" t="str">
        <f t="shared" si="361"/>
        <v>Friday</v>
      </c>
      <c r="G4672" s="35">
        <f t="shared" si="362"/>
        <v>7</v>
      </c>
      <c r="H4672" s="34">
        <f>CONVERT(INDEX(Htg_StPt_Sch_EZ!$C$4:$I$27,MATCH(Schedules_8760!$C4672,Htg_StPt_Sch_EZ!$B$4:$B$27,0),MATCH(Schedules_8760!$F4672,Htg_StPt_Sch_EZ!$C$3:$I$3,0)),"F","C")</f>
        <v>20.555555555555554</v>
      </c>
      <c r="I4672" s="34">
        <f>CONVERT(INDEX(Htg_StPt_Sch_EZ!$C$31:$I$54,MATCH(Schedules_8760!$C4672,Htg_StPt_Sch_EZ!$B$31:$B$54,0),MATCH(Schedules_8760!$F4672,Htg_StPt_Sch_EZ!$C$30:$I$30,0)),"F","C")</f>
        <v>21.111111111111111</v>
      </c>
      <c r="J4672" s="34">
        <f>CONVERT(INDEX(Clg_StPt_Sch_EZ!$C$4:$I$27,MATCH(Schedules_8760!$C4672,Clg_StPt_Sch_EZ!$B$4:$B$27,0),MATCH(Schedules_8760!$F4672,Clg_StPt_Sch_EZ!$C$3:$I$3,0)),"F","C")</f>
        <v>25.555555555555554</v>
      </c>
      <c r="K4672" s="34">
        <f>CONVERT(INDEX(Clg_StPt_Sch_EZ!$C$31:$I$54,MATCH(Schedules_8760!$C4672,Clg_StPt_Sch_EZ!$B$31:$B$54,0),MATCH(Schedules_8760!$F4672,Clg_StPt_Sch_EZ!$C$30:$I$30,0)),"F","C")</f>
        <v>25</v>
      </c>
      <c r="L4672" s="34">
        <f>CONVERT(INDEX(DHW_StPt_Sch_EZ!$C$4:$I$27,MATCH(Schedules_8760!$C4672,DHW_StPt_Sch_EZ!$B$4:$B$27,0),MATCH(Schedules_8760!$F4672,DHW_StPt_Sch_EZ!$C$3:$I$3,0)),"F","C")</f>
        <v>53.333333333333329</v>
      </c>
      <c r="M4672" s="34">
        <f>CONVERT(INDEX(DHW_StPt_Sch_EZ!$C$31:$I$54,MATCH(Schedules_8760!$C4672,DHW_StPt_Sch_EZ!$B$31:$B$54,0),MATCH(Schedules_8760!$F4672,DHW_StPt_Sch_EZ!$C$30:$I$30,0)),"F","C")</f>
        <v>53.333333333333329</v>
      </c>
      <c r="N4672" s="12"/>
      <c r="O4672" s="12"/>
      <c r="P4672" s="12"/>
    </row>
    <row r="4673" spans="1:16" x14ac:dyDescent="0.25">
      <c r="A4673" s="35">
        <v>4672</v>
      </c>
      <c r="B4673" s="89">
        <v>195.625</v>
      </c>
      <c r="C4673" s="35">
        <f t="shared" si="360"/>
        <v>16</v>
      </c>
      <c r="D4673" s="35">
        <f t="shared" si="363"/>
        <v>195</v>
      </c>
      <c r="E4673" s="35">
        <f t="shared" si="364"/>
        <v>6</v>
      </c>
      <c r="F4673" s="35" t="str">
        <f t="shared" si="361"/>
        <v>Friday</v>
      </c>
      <c r="G4673" s="35">
        <f t="shared" si="362"/>
        <v>7</v>
      </c>
      <c r="H4673" s="34">
        <f>CONVERT(INDEX(Htg_StPt_Sch_EZ!$C$4:$I$27,MATCH(Schedules_8760!$C4673,Htg_StPt_Sch_EZ!$B$4:$B$27,0),MATCH(Schedules_8760!$F4673,Htg_StPt_Sch_EZ!$C$3:$I$3,0)),"F","C")</f>
        <v>20.555555555555554</v>
      </c>
      <c r="I4673" s="34">
        <f>CONVERT(INDEX(Htg_StPt_Sch_EZ!$C$31:$I$54,MATCH(Schedules_8760!$C4673,Htg_StPt_Sch_EZ!$B$31:$B$54,0),MATCH(Schedules_8760!$F4673,Htg_StPt_Sch_EZ!$C$30:$I$30,0)),"F","C")</f>
        <v>21.111111111111111</v>
      </c>
      <c r="J4673" s="34">
        <f>CONVERT(INDEX(Clg_StPt_Sch_EZ!$C$4:$I$27,MATCH(Schedules_8760!$C4673,Clg_StPt_Sch_EZ!$B$4:$B$27,0),MATCH(Schedules_8760!$F4673,Clg_StPt_Sch_EZ!$C$3:$I$3,0)),"F","C")</f>
        <v>25.555555555555554</v>
      </c>
      <c r="K4673" s="34">
        <f>CONVERT(INDEX(Clg_StPt_Sch_EZ!$C$31:$I$54,MATCH(Schedules_8760!$C4673,Clg_StPt_Sch_EZ!$B$31:$B$54,0),MATCH(Schedules_8760!$F4673,Clg_StPt_Sch_EZ!$C$30:$I$30,0)),"F","C")</f>
        <v>25</v>
      </c>
      <c r="L4673" s="34">
        <f>CONVERT(INDEX(DHW_StPt_Sch_EZ!$C$4:$I$27,MATCH(Schedules_8760!$C4673,DHW_StPt_Sch_EZ!$B$4:$B$27,0),MATCH(Schedules_8760!$F4673,DHW_StPt_Sch_EZ!$C$3:$I$3,0)),"F","C")</f>
        <v>53.333333333333329</v>
      </c>
      <c r="M4673" s="34">
        <f>CONVERT(INDEX(DHW_StPt_Sch_EZ!$C$31:$I$54,MATCH(Schedules_8760!$C4673,DHW_StPt_Sch_EZ!$B$31:$B$54,0),MATCH(Schedules_8760!$F4673,DHW_StPt_Sch_EZ!$C$30:$I$30,0)),"F","C")</f>
        <v>53.333333333333329</v>
      </c>
      <c r="N4673" s="12"/>
      <c r="O4673" s="12"/>
      <c r="P4673" s="12"/>
    </row>
    <row r="4674" spans="1:16" x14ac:dyDescent="0.25">
      <c r="A4674" s="35">
        <v>4673</v>
      </c>
      <c r="B4674" s="89">
        <v>195.66666666666671</v>
      </c>
      <c r="C4674" s="35">
        <f t="shared" ref="C4674:C4737" si="365">HOUR(B4674)+1</f>
        <v>17</v>
      </c>
      <c r="D4674" s="35">
        <f t="shared" si="363"/>
        <v>195</v>
      </c>
      <c r="E4674" s="35">
        <f t="shared" si="364"/>
        <v>6</v>
      </c>
      <c r="F4674" s="35" t="str">
        <f t="shared" ref="F4674:F4737" si="366">IF(E4674=1,"Sunday",IF(E4674=2,"Monday",IF(E4674=3,"Tuesday",IF(E4674=4,"Wednesday",IF(E4674=5,"Thursday",IF(E4674=6,"Friday","Saturday"))))))</f>
        <v>Friday</v>
      </c>
      <c r="G4674" s="35">
        <f t="shared" ref="G4674:G4737" si="367">MONTH(B4674)</f>
        <v>7</v>
      </c>
      <c r="H4674" s="34">
        <f>CONVERT(INDEX(Htg_StPt_Sch_EZ!$C$4:$I$27,MATCH(Schedules_8760!$C4674,Htg_StPt_Sch_EZ!$B$4:$B$27,0),MATCH(Schedules_8760!$F4674,Htg_StPt_Sch_EZ!$C$3:$I$3,0)),"F","C")</f>
        <v>20.555555555555554</v>
      </c>
      <c r="I4674" s="34">
        <f>CONVERT(INDEX(Htg_StPt_Sch_EZ!$C$31:$I$54,MATCH(Schedules_8760!$C4674,Htg_StPt_Sch_EZ!$B$31:$B$54,0),MATCH(Schedules_8760!$F4674,Htg_StPt_Sch_EZ!$C$30:$I$30,0)),"F","C")</f>
        <v>17.777777777777779</v>
      </c>
      <c r="J4674" s="34">
        <f>CONVERT(INDEX(Clg_StPt_Sch_EZ!$C$4:$I$27,MATCH(Schedules_8760!$C4674,Clg_StPt_Sch_EZ!$B$4:$B$27,0),MATCH(Schedules_8760!$F4674,Clg_StPt_Sch_EZ!$C$3:$I$3,0)),"F","C")</f>
        <v>25.555555555555554</v>
      </c>
      <c r="K4674" s="34">
        <f>CONVERT(INDEX(Clg_StPt_Sch_EZ!$C$31:$I$54,MATCH(Schedules_8760!$C4674,Clg_StPt_Sch_EZ!$B$31:$B$54,0),MATCH(Schedules_8760!$F4674,Clg_StPt_Sch_EZ!$C$30:$I$30,0)),"F","C")</f>
        <v>25</v>
      </c>
      <c r="L4674" s="34">
        <f>CONVERT(INDEX(DHW_StPt_Sch_EZ!$C$4:$I$27,MATCH(Schedules_8760!$C4674,DHW_StPt_Sch_EZ!$B$4:$B$27,0),MATCH(Schedules_8760!$F4674,DHW_StPt_Sch_EZ!$C$3:$I$3,0)),"F","C")</f>
        <v>53.333333333333329</v>
      </c>
      <c r="M4674" s="34">
        <f>CONVERT(INDEX(DHW_StPt_Sch_EZ!$C$31:$I$54,MATCH(Schedules_8760!$C4674,DHW_StPt_Sch_EZ!$B$31:$B$54,0),MATCH(Schedules_8760!$F4674,DHW_StPt_Sch_EZ!$C$30:$I$30,0)),"F","C")</f>
        <v>53.333333333333329</v>
      </c>
      <c r="N4674" s="12"/>
      <c r="O4674" s="12"/>
      <c r="P4674" s="12"/>
    </row>
    <row r="4675" spans="1:16" x14ac:dyDescent="0.25">
      <c r="A4675" s="35">
        <v>4674</v>
      </c>
      <c r="B4675" s="89">
        <v>195.70833333333329</v>
      </c>
      <c r="C4675" s="35">
        <f t="shared" si="365"/>
        <v>18</v>
      </c>
      <c r="D4675" s="35">
        <f t="shared" ref="D4675:D4738" si="368">IF(C4675=1,D4674+1,D4674)</f>
        <v>195</v>
      </c>
      <c r="E4675" s="35">
        <f t="shared" ref="E4675:E4738" si="369">IF(AND(C4675=1,E4674=7),1,IF(C4675=1,E4674+1,E4674))</f>
        <v>6</v>
      </c>
      <c r="F4675" s="35" t="str">
        <f t="shared" si="366"/>
        <v>Friday</v>
      </c>
      <c r="G4675" s="35">
        <f t="shared" si="367"/>
        <v>7</v>
      </c>
      <c r="H4675" s="34">
        <f>CONVERT(INDEX(Htg_StPt_Sch_EZ!$C$4:$I$27,MATCH(Schedules_8760!$C4675,Htg_StPt_Sch_EZ!$B$4:$B$27,0),MATCH(Schedules_8760!$F4675,Htg_StPt_Sch_EZ!$C$3:$I$3,0)),"F","C")</f>
        <v>20.555555555555554</v>
      </c>
      <c r="I4675" s="34">
        <f>CONVERT(INDEX(Htg_StPt_Sch_EZ!$C$31:$I$54,MATCH(Schedules_8760!$C4675,Htg_StPt_Sch_EZ!$B$31:$B$54,0),MATCH(Schedules_8760!$F4675,Htg_StPt_Sch_EZ!$C$30:$I$30,0)),"F","C")</f>
        <v>17.777777777777779</v>
      </c>
      <c r="J4675" s="34">
        <f>CONVERT(INDEX(Clg_StPt_Sch_EZ!$C$4:$I$27,MATCH(Schedules_8760!$C4675,Clg_StPt_Sch_EZ!$B$4:$B$27,0),MATCH(Schedules_8760!$F4675,Clg_StPt_Sch_EZ!$C$3:$I$3,0)),"F","C")</f>
        <v>25.555555555555554</v>
      </c>
      <c r="K4675" s="34">
        <f>CONVERT(INDEX(Clg_StPt_Sch_EZ!$C$31:$I$54,MATCH(Schedules_8760!$C4675,Clg_StPt_Sch_EZ!$B$31:$B$54,0),MATCH(Schedules_8760!$F4675,Clg_StPt_Sch_EZ!$C$30:$I$30,0)),"F","C")</f>
        <v>28.333333333333332</v>
      </c>
      <c r="L4675" s="34">
        <f>CONVERT(INDEX(DHW_StPt_Sch_EZ!$C$4:$I$27,MATCH(Schedules_8760!$C4675,DHW_StPt_Sch_EZ!$B$4:$B$27,0),MATCH(Schedules_8760!$F4675,DHW_StPt_Sch_EZ!$C$3:$I$3,0)),"F","C")</f>
        <v>53.333333333333329</v>
      </c>
      <c r="M4675" s="34">
        <f>CONVERT(INDEX(DHW_StPt_Sch_EZ!$C$31:$I$54,MATCH(Schedules_8760!$C4675,DHW_StPt_Sch_EZ!$B$31:$B$54,0),MATCH(Schedules_8760!$F4675,DHW_StPt_Sch_EZ!$C$30:$I$30,0)),"F","C")</f>
        <v>53.333333333333329</v>
      </c>
      <c r="N4675" s="12"/>
      <c r="O4675" s="12"/>
      <c r="P4675" s="12"/>
    </row>
    <row r="4676" spans="1:16" x14ac:dyDescent="0.25">
      <c r="A4676" s="35">
        <v>4675</v>
      </c>
      <c r="B4676" s="89">
        <v>195.75</v>
      </c>
      <c r="C4676" s="35">
        <f t="shared" si="365"/>
        <v>19</v>
      </c>
      <c r="D4676" s="35">
        <f t="shared" si="368"/>
        <v>195</v>
      </c>
      <c r="E4676" s="35">
        <f t="shared" si="369"/>
        <v>6</v>
      </c>
      <c r="F4676" s="35" t="str">
        <f t="shared" si="366"/>
        <v>Friday</v>
      </c>
      <c r="G4676" s="35">
        <f t="shared" si="367"/>
        <v>7</v>
      </c>
      <c r="H4676" s="34">
        <f>CONVERT(INDEX(Htg_StPt_Sch_EZ!$C$4:$I$27,MATCH(Schedules_8760!$C4676,Htg_StPt_Sch_EZ!$B$4:$B$27,0),MATCH(Schedules_8760!$F4676,Htg_StPt_Sch_EZ!$C$3:$I$3,0)),"F","C")</f>
        <v>20.555555555555554</v>
      </c>
      <c r="I4676" s="34">
        <f>CONVERT(INDEX(Htg_StPt_Sch_EZ!$C$31:$I$54,MATCH(Schedules_8760!$C4676,Htg_StPt_Sch_EZ!$B$31:$B$54,0),MATCH(Schedules_8760!$F4676,Htg_StPt_Sch_EZ!$C$30:$I$30,0)),"F","C")</f>
        <v>18.333333333333332</v>
      </c>
      <c r="J4676" s="34">
        <f>CONVERT(INDEX(Clg_StPt_Sch_EZ!$C$4:$I$27,MATCH(Schedules_8760!$C4676,Clg_StPt_Sch_EZ!$B$4:$B$27,0),MATCH(Schedules_8760!$F4676,Clg_StPt_Sch_EZ!$C$3:$I$3,0)),"F","C")</f>
        <v>25.555555555555554</v>
      </c>
      <c r="K4676" s="34">
        <f>CONVERT(INDEX(Clg_StPt_Sch_EZ!$C$31:$I$54,MATCH(Schedules_8760!$C4676,Clg_StPt_Sch_EZ!$B$31:$B$54,0),MATCH(Schedules_8760!$F4676,Clg_StPt_Sch_EZ!$C$30:$I$30,0)),"F","C")</f>
        <v>28.333333333333332</v>
      </c>
      <c r="L4676" s="34">
        <f>CONVERT(INDEX(DHW_StPt_Sch_EZ!$C$4:$I$27,MATCH(Schedules_8760!$C4676,DHW_StPt_Sch_EZ!$B$4:$B$27,0),MATCH(Schedules_8760!$F4676,DHW_StPt_Sch_EZ!$C$3:$I$3,0)),"F","C")</f>
        <v>53.333333333333329</v>
      </c>
      <c r="M4676" s="34">
        <f>CONVERT(INDEX(DHW_StPt_Sch_EZ!$C$31:$I$54,MATCH(Schedules_8760!$C4676,DHW_StPt_Sch_EZ!$B$31:$B$54,0),MATCH(Schedules_8760!$F4676,DHW_StPt_Sch_EZ!$C$30:$I$30,0)),"F","C")</f>
        <v>53.333333333333329</v>
      </c>
      <c r="N4676" s="12"/>
      <c r="O4676" s="12"/>
      <c r="P4676" s="12"/>
    </row>
    <row r="4677" spans="1:16" x14ac:dyDescent="0.25">
      <c r="A4677" s="35">
        <v>4676</v>
      </c>
      <c r="B4677" s="89">
        <v>195.79166666666671</v>
      </c>
      <c r="C4677" s="35">
        <f t="shared" si="365"/>
        <v>20</v>
      </c>
      <c r="D4677" s="35">
        <f t="shared" si="368"/>
        <v>195</v>
      </c>
      <c r="E4677" s="35">
        <f t="shared" si="369"/>
        <v>6</v>
      </c>
      <c r="F4677" s="35" t="str">
        <f t="shared" si="366"/>
        <v>Friday</v>
      </c>
      <c r="G4677" s="35">
        <f t="shared" si="367"/>
        <v>7</v>
      </c>
      <c r="H4677" s="34">
        <f>CONVERT(INDEX(Htg_StPt_Sch_EZ!$C$4:$I$27,MATCH(Schedules_8760!$C4677,Htg_StPt_Sch_EZ!$B$4:$B$27,0),MATCH(Schedules_8760!$F4677,Htg_StPt_Sch_EZ!$C$3:$I$3,0)),"F","C")</f>
        <v>20.555555555555554</v>
      </c>
      <c r="I4677" s="34">
        <f>CONVERT(INDEX(Htg_StPt_Sch_EZ!$C$31:$I$54,MATCH(Schedules_8760!$C4677,Htg_StPt_Sch_EZ!$B$31:$B$54,0),MATCH(Schedules_8760!$F4677,Htg_StPt_Sch_EZ!$C$30:$I$30,0)),"F","C")</f>
        <v>18.888888888888889</v>
      </c>
      <c r="J4677" s="34">
        <f>CONVERT(INDEX(Clg_StPt_Sch_EZ!$C$4:$I$27,MATCH(Schedules_8760!$C4677,Clg_StPt_Sch_EZ!$B$4:$B$27,0),MATCH(Schedules_8760!$F4677,Clg_StPt_Sch_EZ!$C$3:$I$3,0)),"F","C")</f>
        <v>25.555555555555554</v>
      </c>
      <c r="K4677" s="34">
        <f>CONVERT(INDEX(Clg_StPt_Sch_EZ!$C$31:$I$54,MATCH(Schedules_8760!$C4677,Clg_StPt_Sch_EZ!$B$31:$B$54,0),MATCH(Schedules_8760!$F4677,Clg_StPt_Sch_EZ!$C$30:$I$30,0)),"F","C")</f>
        <v>28.333333333333332</v>
      </c>
      <c r="L4677" s="34">
        <f>CONVERT(INDEX(DHW_StPt_Sch_EZ!$C$4:$I$27,MATCH(Schedules_8760!$C4677,DHW_StPt_Sch_EZ!$B$4:$B$27,0),MATCH(Schedules_8760!$F4677,DHW_StPt_Sch_EZ!$C$3:$I$3,0)),"F","C")</f>
        <v>53.333333333333329</v>
      </c>
      <c r="M4677" s="34">
        <f>CONVERT(INDEX(DHW_StPt_Sch_EZ!$C$31:$I$54,MATCH(Schedules_8760!$C4677,DHW_StPt_Sch_EZ!$B$31:$B$54,0),MATCH(Schedules_8760!$F4677,DHW_StPt_Sch_EZ!$C$30:$I$30,0)),"F","C")</f>
        <v>53.333333333333329</v>
      </c>
      <c r="N4677" s="12"/>
      <c r="O4677" s="12"/>
      <c r="P4677" s="12"/>
    </row>
    <row r="4678" spans="1:16" x14ac:dyDescent="0.25">
      <c r="A4678" s="35">
        <v>4677</v>
      </c>
      <c r="B4678" s="89">
        <v>195.83333333333329</v>
      </c>
      <c r="C4678" s="35">
        <f t="shared" si="365"/>
        <v>21</v>
      </c>
      <c r="D4678" s="35">
        <f t="shared" si="368"/>
        <v>195</v>
      </c>
      <c r="E4678" s="35">
        <f t="shared" si="369"/>
        <v>6</v>
      </c>
      <c r="F4678" s="35" t="str">
        <f t="shared" si="366"/>
        <v>Friday</v>
      </c>
      <c r="G4678" s="35">
        <f t="shared" si="367"/>
        <v>7</v>
      </c>
      <c r="H4678" s="34">
        <f>CONVERT(INDEX(Htg_StPt_Sch_EZ!$C$4:$I$27,MATCH(Schedules_8760!$C4678,Htg_StPt_Sch_EZ!$B$4:$B$27,0),MATCH(Schedules_8760!$F4678,Htg_StPt_Sch_EZ!$C$3:$I$3,0)),"F","C")</f>
        <v>20.555555555555554</v>
      </c>
      <c r="I4678" s="34">
        <f>CONVERT(INDEX(Htg_StPt_Sch_EZ!$C$31:$I$54,MATCH(Schedules_8760!$C4678,Htg_StPt_Sch_EZ!$B$31:$B$54,0),MATCH(Schedules_8760!$F4678,Htg_StPt_Sch_EZ!$C$30:$I$30,0)),"F","C")</f>
        <v>19.444444444444443</v>
      </c>
      <c r="J4678" s="34">
        <f>CONVERT(INDEX(Clg_StPt_Sch_EZ!$C$4:$I$27,MATCH(Schedules_8760!$C4678,Clg_StPt_Sch_EZ!$B$4:$B$27,0),MATCH(Schedules_8760!$F4678,Clg_StPt_Sch_EZ!$C$3:$I$3,0)),"F","C")</f>
        <v>25.555555555555554</v>
      </c>
      <c r="K4678" s="34">
        <f>CONVERT(INDEX(Clg_StPt_Sch_EZ!$C$31:$I$54,MATCH(Schedules_8760!$C4678,Clg_StPt_Sch_EZ!$B$31:$B$54,0),MATCH(Schedules_8760!$F4678,Clg_StPt_Sch_EZ!$C$30:$I$30,0)),"F","C")</f>
        <v>28.333333333333332</v>
      </c>
      <c r="L4678" s="34">
        <f>CONVERT(INDEX(DHW_StPt_Sch_EZ!$C$4:$I$27,MATCH(Schedules_8760!$C4678,DHW_StPt_Sch_EZ!$B$4:$B$27,0),MATCH(Schedules_8760!$F4678,DHW_StPt_Sch_EZ!$C$3:$I$3,0)),"F","C")</f>
        <v>53.333333333333329</v>
      </c>
      <c r="M4678" s="34">
        <f>CONVERT(INDEX(DHW_StPt_Sch_EZ!$C$31:$I$54,MATCH(Schedules_8760!$C4678,DHW_StPt_Sch_EZ!$B$31:$B$54,0),MATCH(Schedules_8760!$F4678,DHW_StPt_Sch_EZ!$C$30:$I$30,0)),"F","C")</f>
        <v>53.333333333333329</v>
      </c>
      <c r="N4678" s="12"/>
      <c r="O4678" s="12"/>
      <c r="P4678" s="12"/>
    </row>
    <row r="4679" spans="1:16" x14ac:dyDescent="0.25">
      <c r="A4679" s="35">
        <v>4678</v>
      </c>
      <c r="B4679" s="89">
        <v>195.875</v>
      </c>
      <c r="C4679" s="35">
        <f t="shared" si="365"/>
        <v>22</v>
      </c>
      <c r="D4679" s="35">
        <f t="shared" si="368"/>
        <v>195</v>
      </c>
      <c r="E4679" s="35">
        <f t="shared" si="369"/>
        <v>6</v>
      </c>
      <c r="F4679" s="35" t="str">
        <f t="shared" si="366"/>
        <v>Friday</v>
      </c>
      <c r="G4679" s="35">
        <f t="shared" si="367"/>
        <v>7</v>
      </c>
      <c r="H4679" s="34">
        <f>CONVERT(INDEX(Htg_StPt_Sch_EZ!$C$4:$I$27,MATCH(Schedules_8760!$C4679,Htg_StPt_Sch_EZ!$B$4:$B$27,0),MATCH(Schedules_8760!$F4679,Htg_StPt_Sch_EZ!$C$3:$I$3,0)),"F","C")</f>
        <v>20.555555555555554</v>
      </c>
      <c r="I4679" s="34">
        <f>CONVERT(INDEX(Htg_StPt_Sch_EZ!$C$31:$I$54,MATCH(Schedules_8760!$C4679,Htg_StPt_Sch_EZ!$B$31:$B$54,0),MATCH(Schedules_8760!$F4679,Htg_StPt_Sch_EZ!$C$30:$I$30,0)),"F","C")</f>
        <v>19.444444444444443</v>
      </c>
      <c r="J4679" s="34">
        <f>CONVERT(INDEX(Clg_StPt_Sch_EZ!$C$4:$I$27,MATCH(Schedules_8760!$C4679,Clg_StPt_Sch_EZ!$B$4:$B$27,0),MATCH(Schedules_8760!$F4679,Clg_StPt_Sch_EZ!$C$3:$I$3,0)),"F","C")</f>
        <v>25.555555555555554</v>
      </c>
      <c r="K4679" s="34">
        <f>CONVERT(INDEX(Clg_StPt_Sch_EZ!$C$31:$I$54,MATCH(Schedules_8760!$C4679,Clg_StPt_Sch_EZ!$B$31:$B$54,0),MATCH(Schedules_8760!$F4679,Clg_StPt_Sch_EZ!$C$30:$I$30,0)),"F","C")</f>
        <v>28.333333333333332</v>
      </c>
      <c r="L4679" s="34">
        <f>CONVERT(INDEX(DHW_StPt_Sch_EZ!$C$4:$I$27,MATCH(Schedules_8760!$C4679,DHW_StPt_Sch_EZ!$B$4:$B$27,0),MATCH(Schedules_8760!$F4679,DHW_StPt_Sch_EZ!$C$3:$I$3,0)),"F","C")</f>
        <v>53.333333333333329</v>
      </c>
      <c r="M4679" s="34">
        <f>CONVERT(INDEX(DHW_StPt_Sch_EZ!$C$31:$I$54,MATCH(Schedules_8760!$C4679,DHW_StPt_Sch_EZ!$B$31:$B$54,0),MATCH(Schedules_8760!$F4679,DHW_StPt_Sch_EZ!$C$30:$I$30,0)),"F","C")</f>
        <v>53.333333333333329</v>
      </c>
      <c r="N4679" s="12"/>
      <c r="O4679" s="12"/>
      <c r="P4679" s="12"/>
    </row>
    <row r="4680" spans="1:16" x14ac:dyDescent="0.25">
      <c r="A4680" s="35">
        <v>4679</v>
      </c>
      <c r="B4680" s="89">
        <v>195.91666666666671</v>
      </c>
      <c r="C4680" s="35">
        <f t="shared" si="365"/>
        <v>23</v>
      </c>
      <c r="D4680" s="35">
        <f t="shared" si="368"/>
        <v>195</v>
      </c>
      <c r="E4680" s="35">
        <f t="shared" si="369"/>
        <v>6</v>
      </c>
      <c r="F4680" s="35" t="str">
        <f t="shared" si="366"/>
        <v>Friday</v>
      </c>
      <c r="G4680" s="35">
        <f t="shared" si="367"/>
        <v>7</v>
      </c>
      <c r="H4680" s="34">
        <f>CONVERT(INDEX(Htg_StPt_Sch_EZ!$C$4:$I$27,MATCH(Schedules_8760!$C4680,Htg_StPt_Sch_EZ!$B$4:$B$27,0),MATCH(Schedules_8760!$F4680,Htg_StPt_Sch_EZ!$C$3:$I$3,0)),"F","C")</f>
        <v>20.555555555555554</v>
      </c>
      <c r="I4680" s="34">
        <f>CONVERT(INDEX(Htg_StPt_Sch_EZ!$C$31:$I$54,MATCH(Schedules_8760!$C4680,Htg_StPt_Sch_EZ!$B$31:$B$54,0),MATCH(Schedules_8760!$F4680,Htg_StPt_Sch_EZ!$C$30:$I$30,0)),"F","C")</f>
        <v>19.444444444444443</v>
      </c>
      <c r="J4680" s="34">
        <f>CONVERT(INDEX(Clg_StPt_Sch_EZ!$C$4:$I$27,MATCH(Schedules_8760!$C4680,Clg_StPt_Sch_EZ!$B$4:$B$27,0),MATCH(Schedules_8760!$F4680,Clg_StPt_Sch_EZ!$C$3:$I$3,0)),"F","C")</f>
        <v>25.555555555555554</v>
      </c>
      <c r="K4680" s="34">
        <f>CONVERT(INDEX(Clg_StPt_Sch_EZ!$C$31:$I$54,MATCH(Schedules_8760!$C4680,Clg_StPt_Sch_EZ!$B$31:$B$54,0),MATCH(Schedules_8760!$F4680,Clg_StPt_Sch_EZ!$C$30:$I$30,0)),"F","C")</f>
        <v>28.333333333333332</v>
      </c>
      <c r="L4680" s="34">
        <f>CONVERT(INDEX(DHW_StPt_Sch_EZ!$C$4:$I$27,MATCH(Schedules_8760!$C4680,DHW_StPt_Sch_EZ!$B$4:$B$27,0),MATCH(Schedules_8760!$F4680,DHW_StPt_Sch_EZ!$C$3:$I$3,0)),"F","C")</f>
        <v>53.333333333333329</v>
      </c>
      <c r="M4680" s="34">
        <f>CONVERT(INDEX(DHW_StPt_Sch_EZ!$C$31:$I$54,MATCH(Schedules_8760!$C4680,DHW_StPt_Sch_EZ!$B$31:$B$54,0),MATCH(Schedules_8760!$F4680,DHW_StPt_Sch_EZ!$C$30:$I$30,0)),"F","C")</f>
        <v>53.333333333333329</v>
      </c>
      <c r="N4680" s="12"/>
      <c r="O4680" s="12"/>
      <c r="P4680" s="12"/>
    </row>
    <row r="4681" spans="1:16" x14ac:dyDescent="0.25">
      <c r="A4681" s="35">
        <v>4680</v>
      </c>
      <c r="B4681" s="89">
        <v>195.95833333333329</v>
      </c>
      <c r="C4681" s="35">
        <f t="shared" si="365"/>
        <v>24</v>
      </c>
      <c r="D4681" s="35">
        <f t="shared" si="368"/>
        <v>195</v>
      </c>
      <c r="E4681" s="35">
        <f t="shared" si="369"/>
        <v>6</v>
      </c>
      <c r="F4681" s="35" t="str">
        <f t="shared" si="366"/>
        <v>Friday</v>
      </c>
      <c r="G4681" s="35">
        <f t="shared" si="367"/>
        <v>7</v>
      </c>
      <c r="H4681" s="34">
        <f>CONVERT(INDEX(Htg_StPt_Sch_EZ!$C$4:$I$27,MATCH(Schedules_8760!$C4681,Htg_StPt_Sch_EZ!$B$4:$B$27,0),MATCH(Schedules_8760!$F4681,Htg_StPt_Sch_EZ!$C$3:$I$3,0)),"F","C")</f>
        <v>20.555555555555554</v>
      </c>
      <c r="I4681" s="34">
        <f>CONVERT(INDEX(Htg_StPt_Sch_EZ!$C$31:$I$54,MATCH(Schedules_8760!$C4681,Htg_StPt_Sch_EZ!$B$31:$B$54,0),MATCH(Schedules_8760!$F4681,Htg_StPt_Sch_EZ!$C$30:$I$30,0)),"F","C")</f>
        <v>19.444444444444443</v>
      </c>
      <c r="J4681" s="34">
        <f>CONVERT(INDEX(Clg_StPt_Sch_EZ!$C$4:$I$27,MATCH(Schedules_8760!$C4681,Clg_StPt_Sch_EZ!$B$4:$B$27,0),MATCH(Schedules_8760!$F4681,Clg_StPt_Sch_EZ!$C$3:$I$3,0)),"F","C")</f>
        <v>25.555555555555554</v>
      </c>
      <c r="K4681" s="34">
        <f>CONVERT(INDEX(Clg_StPt_Sch_EZ!$C$31:$I$54,MATCH(Schedules_8760!$C4681,Clg_StPt_Sch_EZ!$B$31:$B$54,0),MATCH(Schedules_8760!$F4681,Clg_StPt_Sch_EZ!$C$30:$I$30,0)),"F","C")</f>
        <v>28.333333333333332</v>
      </c>
      <c r="L4681" s="34">
        <f>CONVERT(INDEX(DHW_StPt_Sch_EZ!$C$4:$I$27,MATCH(Schedules_8760!$C4681,DHW_StPt_Sch_EZ!$B$4:$B$27,0),MATCH(Schedules_8760!$F4681,DHW_StPt_Sch_EZ!$C$3:$I$3,0)),"F","C")</f>
        <v>53.333333333333329</v>
      </c>
      <c r="M4681" s="34">
        <f>CONVERT(INDEX(DHW_StPt_Sch_EZ!$C$31:$I$54,MATCH(Schedules_8760!$C4681,DHW_StPt_Sch_EZ!$B$31:$B$54,0),MATCH(Schedules_8760!$F4681,DHW_StPt_Sch_EZ!$C$30:$I$30,0)),"F","C")</f>
        <v>53.333333333333329</v>
      </c>
      <c r="N4681" s="12"/>
      <c r="O4681" s="12"/>
      <c r="P4681" s="12"/>
    </row>
    <row r="4682" spans="1:16" x14ac:dyDescent="0.25">
      <c r="A4682" s="35">
        <v>4681</v>
      </c>
      <c r="B4682" s="89">
        <v>196</v>
      </c>
      <c r="C4682" s="35">
        <f t="shared" si="365"/>
        <v>1</v>
      </c>
      <c r="D4682" s="35">
        <f t="shared" si="368"/>
        <v>196</v>
      </c>
      <c r="E4682" s="35">
        <f t="shared" si="369"/>
        <v>7</v>
      </c>
      <c r="F4682" s="35" t="str">
        <f t="shared" si="366"/>
        <v>Saturday</v>
      </c>
      <c r="G4682" s="35">
        <f t="shared" si="367"/>
        <v>7</v>
      </c>
      <c r="H4682" s="34">
        <f>CONVERT(INDEX(Htg_StPt_Sch_EZ!$C$4:$I$27,MATCH(Schedules_8760!$C4682,Htg_StPt_Sch_EZ!$B$4:$B$27,0),MATCH(Schedules_8760!$F4682,Htg_StPt_Sch_EZ!$C$3:$I$3,0)),"F","C")</f>
        <v>20.555555555555554</v>
      </c>
      <c r="I4682" s="34">
        <f>CONVERT(INDEX(Htg_StPt_Sch_EZ!$C$31:$I$54,MATCH(Schedules_8760!$C4682,Htg_StPt_Sch_EZ!$B$31:$B$54,0),MATCH(Schedules_8760!$F4682,Htg_StPt_Sch_EZ!$C$30:$I$30,0)),"F","C")</f>
        <v>19.444444444444443</v>
      </c>
      <c r="J4682" s="34">
        <f>CONVERT(INDEX(Clg_StPt_Sch_EZ!$C$4:$I$27,MATCH(Schedules_8760!$C4682,Clg_StPt_Sch_EZ!$B$4:$B$27,0),MATCH(Schedules_8760!$F4682,Clg_StPt_Sch_EZ!$C$3:$I$3,0)),"F","C")</f>
        <v>25.555555555555554</v>
      </c>
      <c r="K4682" s="34">
        <f>CONVERT(INDEX(Clg_StPt_Sch_EZ!$C$31:$I$54,MATCH(Schedules_8760!$C4682,Clg_StPt_Sch_EZ!$B$31:$B$54,0),MATCH(Schedules_8760!$F4682,Clg_StPt_Sch_EZ!$C$30:$I$30,0)),"F","C")</f>
        <v>28.333333333333332</v>
      </c>
      <c r="L4682" s="34">
        <f>CONVERT(INDEX(DHW_StPt_Sch_EZ!$C$4:$I$27,MATCH(Schedules_8760!$C4682,DHW_StPt_Sch_EZ!$B$4:$B$27,0),MATCH(Schedules_8760!$F4682,DHW_StPt_Sch_EZ!$C$3:$I$3,0)),"F","C")</f>
        <v>53.333333333333329</v>
      </c>
      <c r="M4682" s="34">
        <f>CONVERT(INDEX(DHW_StPt_Sch_EZ!$C$31:$I$54,MATCH(Schedules_8760!$C4682,DHW_StPt_Sch_EZ!$B$31:$B$54,0),MATCH(Schedules_8760!$F4682,DHW_StPt_Sch_EZ!$C$30:$I$30,0)),"F","C")</f>
        <v>53.333333333333329</v>
      </c>
      <c r="N4682" s="12"/>
      <c r="O4682" s="12"/>
      <c r="P4682" s="12"/>
    </row>
    <row r="4683" spans="1:16" x14ac:dyDescent="0.25">
      <c r="A4683" s="35">
        <v>4682</v>
      </c>
      <c r="B4683" s="89">
        <v>196.04166666666671</v>
      </c>
      <c r="C4683" s="35">
        <f t="shared" si="365"/>
        <v>2</v>
      </c>
      <c r="D4683" s="35">
        <f t="shared" si="368"/>
        <v>196</v>
      </c>
      <c r="E4683" s="35">
        <f t="shared" si="369"/>
        <v>7</v>
      </c>
      <c r="F4683" s="35" t="str">
        <f t="shared" si="366"/>
        <v>Saturday</v>
      </c>
      <c r="G4683" s="35">
        <f t="shared" si="367"/>
        <v>7</v>
      </c>
      <c r="H4683" s="34">
        <f>CONVERT(INDEX(Htg_StPt_Sch_EZ!$C$4:$I$27,MATCH(Schedules_8760!$C4683,Htg_StPt_Sch_EZ!$B$4:$B$27,0),MATCH(Schedules_8760!$F4683,Htg_StPt_Sch_EZ!$C$3:$I$3,0)),"F","C")</f>
        <v>20.555555555555554</v>
      </c>
      <c r="I4683" s="34">
        <f>CONVERT(INDEX(Htg_StPt_Sch_EZ!$C$31:$I$54,MATCH(Schedules_8760!$C4683,Htg_StPt_Sch_EZ!$B$31:$B$54,0),MATCH(Schedules_8760!$F4683,Htg_StPt_Sch_EZ!$C$30:$I$30,0)),"F","C")</f>
        <v>19.444444444444443</v>
      </c>
      <c r="J4683" s="34">
        <f>CONVERT(INDEX(Clg_StPt_Sch_EZ!$C$4:$I$27,MATCH(Schedules_8760!$C4683,Clg_StPt_Sch_EZ!$B$4:$B$27,0),MATCH(Schedules_8760!$F4683,Clg_StPt_Sch_EZ!$C$3:$I$3,0)),"F","C")</f>
        <v>25.555555555555554</v>
      </c>
      <c r="K4683" s="34">
        <f>CONVERT(INDEX(Clg_StPt_Sch_EZ!$C$31:$I$54,MATCH(Schedules_8760!$C4683,Clg_StPt_Sch_EZ!$B$31:$B$54,0),MATCH(Schedules_8760!$F4683,Clg_StPt_Sch_EZ!$C$30:$I$30,0)),"F","C")</f>
        <v>28.333333333333332</v>
      </c>
      <c r="L4683" s="34">
        <f>CONVERT(INDEX(DHW_StPt_Sch_EZ!$C$4:$I$27,MATCH(Schedules_8760!$C4683,DHW_StPt_Sch_EZ!$B$4:$B$27,0),MATCH(Schedules_8760!$F4683,DHW_StPt_Sch_EZ!$C$3:$I$3,0)),"F","C")</f>
        <v>53.333333333333329</v>
      </c>
      <c r="M4683" s="34">
        <f>CONVERT(INDEX(DHW_StPt_Sch_EZ!$C$31:$I$54,MATCH(Schedules_8760!$C4683,DHW_StPt_Sch_EZ!$B$31:$B$54,0),MATCH(Schedules_8760!$F4683,DHW_StPt_Sch_EZ!$C$30:$I$30,0)),"F","C")</f>
        <v>53.333333333333329</v>
      </c>
      <c r="N4683" s="12"/>
      <c r="O4683" s="12"/>
      <c r="P4683" s="12"/>
    </row>
    <row r="4684" spans="1:16" x14ac:dyDescent="0.25">
      <c r="A4684" s="35">
        <v>4683</v>
      </c>
      <c r="B4684" s="89">
        <v>196.08333333333329</v>
      </c>
      <c r="C4684" s="35">
        <f t="shared" si="365"/>
        <v>3</v>
      </c>
      <c r="D4684" s="35">
        <f t="shared" si="368"/>
        <v>196</v>
      </c>
      <c r="E4684" s="35">
        <f t="shared" si="369"/>
        <v>7</v>
      </c>
      <c r="F4684" s="35" t="str">
        <f t="shared" si="366"/>
        <v>Saturday</v>
      </c>
      <c r="G4684" s="35">
        <f t="shared" si="367"/>
        <v>7</v>
      </c>
      <c r="H4684" s="34">
        <f>CONVERT(INDEX(Htg_StPt_Sch_EZ!$C$4:$I$27,MATCH(Schedules_8760!$C4684,Htg_StPt_Sch_EZ!$B$4:$B$27,0),MATCH(Schedules_8760!$F4684,Htg_StPt_Sch_EZ!$C$3:$I$3,0)),"F","C")</f>
        <v>20.555555555555554</v>
      </c>
      <c r="I4684" s="34">
        <f>CONVERT(INDEX(Htg_StPt_Sch_EZ!$C$31:$I$54,MATCH(Schedules_8760!$C4684,Htg_StPt_Sch_EZ!$B$31:$B$54,0),MATCH(Schedules_8760!$F4684,Htg_StPt_Sch_EZ!$C$30:$I$30,0)),"F","C")</f>
        <v>19.444444444444443</v>
      </c>
      <c r="J4684" s="34">
        <f>CONVERT(INDEX(Clg_StPt_Sch_EZ!$C$4:$I$27,MATCH(Schedules_8760!$C4684,Clg_StPt_Sch_EZ!$B$4:$B$27,0),MATCH(Schedules_8760!$F4684,Clg_StPt_Sch_EZ!$C$3:$I$3,0)),"F","C")</f>
        <v>25.555555555555554</v>
      </c>
      <c r="K4684" s="34">
        <f>CONVERT(INDEX(Clg_StPt_Sch_EZ!$C$31:$I$54,MATCH(Schedules_8760!$C4684,Clg_StPt_Sch_EZ!$B$31:$B$54,0),MATCH(Schedules_8760!$F4684,Clg_StPt_Sch_EZ!$C$30:$I$30,0)),"F","C")</f>
        <v>28.333333333333332</v>
      </c>
      <c r="L4684" s="34">
        <f>CONVERT(INDEX(DHW_StPt_Sch_EZ!$C$4:$I$27,MATCH(Schedules_8760!$C4684,DHW_StPt_Sch_EZ!$B$4:$B$27,0),MATCH(Schedules_8760!$F4684,DHW_StPt_Sch_EZ!$C$3:$I$3,0)),"F","C")</f>
        <v>53.333333333333329</v>
      </c>
      <c r="M4684" s="34">
        <f>CONVERT(INDEX(DHW_StPt_Sch_EZ!$C$31:$I$54,MATCH(Schedules_8760!$C4684,DHW_StPt_Sch_EZ!$B$31:$B$54,0),MATCH(Schedules_8760!$F4684,DHW_StPt_Sch_EZ!$C$30:$I$30,0)),"F","C")</f>
        <v>53.333333333333329</v>
      </c>
      <c r="N4684" s="12"/>
      <c r="O4684" s="12"/>
      <c r="P4684" s="12"/>
    </row>
    <row r="4685" spans="1:16" x14ac:dyDescent="0.25">
      <c r="A4685" s="35">
        <v>4684</v>
      </c>
      <c r="B4685" s="89">
        <v>196.125</v>
      </c>
      <c r="C4685" s="35">
        <f t="shared" si="365"/>
        <v>4</v>
      </c>
      <c r="D4685" s="35">
        <f t="shared" si="368"/>
        <v>196</v>
      </c>
      <c r="E4685" s="35">
        <f t="shared" si="369"/>
        <v>7</v>
      </c>
      <c r="F4685" s="35" t="str">
        <f t="shared" si="366"/>
        <v>Saturday</v>
      </c>
      <c r="G4685" s="35">
        <f t="shared" si="367"/>
        <v>7</v>
      </c>
      <c r="H4685" s="34">
        <f>CONVERT(INDEX(Htg_StPt_Sch_EZ!$C$4:$I$27,MATCH(Schedules_8760!$C4685,Htg_StPt_Sch_EZ!$B$4:$B$27,0),MATCH(Schedules_8760!$F4685,Htg_StPt_Sch_EZ!$C$3:$I$3,0)),"F","C")</f>
        <v>20.555555555555554</v>
      </c>
      <c r="I4685" s="34">
        <f>CONVERT(INDEX(Htg_StPt_Sch_EZ!$C$31:$I$54,MATCH(Schedules_8760!$C4685,Htg_StPt_Sch_EZ!$B$31:$B$54,0),MATCH(Schedules_8760!$F4685,Htg_StPt_Sch_EZ!$C$30:$I$30,0)),"F","C")</f>
        <v>19.444444444444443</v>
      </c>
      <c r="J4685" s="34">
        <f>CONVERT(INDEX(Clg_StPt_Sch_EZ!$C$4:$I$27,MATCH(Schedules_8760!$C4685,Clg_StPt_Sch_EZ!$B$4:$B$27,0),MATCH(Schedules_8760!$F4685,Clg_StPt_Sch_EZ!$C$3:$I$3,0)),"F","C")</f>
        <v>25.555555555555554</v>
      </c>
      <c r="K4685" s="34">
        <f>CONVERT(INDEX(Clg_StPt_Sch_EZ!$C$31:$I$54,MATCH(Schedules_8760!$C4685,Clg_StPt_Sch_EZ!$B$31:$B$54,0),MATCH(Schedules_8760!$F4685,Clg_StPt_Sch_EZ!$C$30:$I$30,0)),"F","C")</f>
        <v>28.333333333333332</v>
      </c>
      <c r="L4685" s="34">
        <f>CONVERT(INDEX(DHW_StPt_Sch_EZ!$C$4:$I$27,MATCH(Schedules_8760!$C4685,DHW_StPt_Sch_EZ!$B$4:$B$27,0),MATCH(Schedules_8760!$F4685,DHW_StPt_Sch_EZ!$C$3:$I$3,0)),"F","C")</f>
        <v>53.333333333333329</v>
      </c>
      <c r="M4685" s="34">
        <f>CONVERT(INDEX(DHW_StPt_Sch_EZ!$C$31:$I$54,MATCH(Schedules_8760!$C4685,DHW_StPt_Sch_EZ!$B$31:$B$54,0),MATCH(Schedules_8760!$F4685,DHW_StPt_Sch_EZ!$C$30:$I$30,0)),"F","C")</f>
        <v>53.333333333333329</v>
      </c>
      <c r="N4685" s="12"/>
      <c r="O4685" s="12"/>
      <c r="P4685" s="12"/>
    </row>
    <row r="4686" spans="1:16" x14ac:dyDescent="0.25">
      <c r="A4686" s="35">
        <v>4685</v>
      </c>
      <c r="B4686" s="89">
        <v>196.16666666666671</v>
      </c>
      <c r="C4686" s="35">
        <f t="shared" si="365"/>
        <v>5</v>
      </c>
      <c r="D4686" s="35">
        <f t="shared" si="368"/>
        <v>196</v>
      </c>
      <c r="E4686" s="35">
        <f t="shared" si="369"/>
        <v>7</v>
      </c>
      <c r="F4686" s="35" t="str">
        <f t="shared" si="366"/>
        <v>Saturday</v>
      </c>
      <c r="G4686" s="35">
        <f t="shared" si="367"/>
        <v>7</v>
      </c>
      <c r="H4686" s="34">
        <f>CONVERT(INDEX(Htg_StPt_Sch_EZ!$C$4:$I$27,MATCH(Schedules_8760!$C4686,Htg_StPt_Sch_EZ!$B$4:$B$27,0),MATCH(Schedules_8760!$F4686,Htg_StPt_Sch_EZ!$C$3:$I$3,0)),"F","C")</f>
        <v>20.555555555555554</v>
      </c>
      <c r="I4686" s="34">
        <f>CONVERT(INDEX(Htg_StPt_Sch_EZ!$C$31:$I$54,MATCH(Schedules_8760!$C4686,Htg_StPt_Sch_EZ!$B$31:$B$54,0),MATCH(Schedules_8760!$F4686,Htg_StPt_Sch_EZ!$C$30:$I$30,0)),"F","C")</f>
        <v>19.444444444444443</v>
      </c>
      <c r="J4686" s="34">
        <f>CONVERT(INDEX(Clg_StPt_Sch_EZ!$C$4:$I$27,MATCH(Schedules_8760!$C4686,Clg_StPt_Sch_EZ!$B$4:$B$27,0),MATCH(Schedules_8760!$F4686,Clg_StPt_Sch_EZ!$C$3:$I$3,0)),"F","C")</f>
        <v>25.555555555555554</v>
      </c>
      <c r="K4686" s="34">
        <f>CONVERT(INDEX(Clg_StPt_Sch_EZ!$C$31:$I$54,MATCH(Schedules_8760!$C4686,Clg_StPt_Sch_EZ!$B$31:$B$54,0),MATCH(Schedules_8760!$F4686,Clg_StPt_Sch_EZ!$C$30:$I$30,0)),"F","C")</f>
        <v>28.333333333333332</v>
      </c>
      <c r="L4686" s="34">
        <f>CONVERT(INDEX(DHW_StPt_Sch_EZ!$C$4:$I$27,MATCH(Schedules_8760!$C4686,DHW_StPt_Sch_EZ!$B$4:$B$27,0),MATCH(Schedules_8760!$F4686,DHW_StPt_Sch_EZ!$C$3:$I$3,0)),"F","C")</f>
        <v>53.333333333333329</v>
      </c>
      <c r="M4686" s="34">
        <f>CONVERT(INDEX(DHW_StPt_Sch_EZ!$C$31:$I$54,MATCH(Schedules_8760!$C4686,DHW_StPt_Sch_EZ!$B$31:$B$54,0),MATCH(Schedules_8760!$F4686,DHW_StPt_Sch_EZ!$C$30:$I$30,0)),"F","C")</f>
        <v>53.333333333333329</v>
      </c>
      <c r="N4686" s="12"/>
      <c r="O4686" s="12"/>
      <c r="P4686" s="12"/>
    </row>
    <row r="4687" spans="1:16" x14ac:dyDescent="0.25">
      <c r="A4687" s="35">
        <v>4686</v>
      </c>
      <c r="B4687" s="89">
        <v>196.20833333333329</v>
      </c>
      <c r="C4687" s="35">
        <f t="shared" si="365"/>
        <v>6</v>
      </c>
      <c r="D4687" s="35">
        <f t="shared" si="368"/>
        <v>196</v>
      </c>
      <c r="E4687" s="35">
        <f t="shared" si="369"/>
        <v>7</v>
      </c>
      <c r="F4687" s="35" t="str">
        <f t="shared" si="366"/>
        <v>Saturday</v>
      </c>
      <c r="G4687" s="35">
        <f t="shared" si="367"/>
        <v>7</v>
      </c>
      <c r="H4687" s="34">
        <f>CONVERT(INDEX(Htg_StPt_Sch_EZ!$C$4:$I$27,MATCH(Schedules_8760!$C4687,Htg_StPt_Sch_EZ!$B$4:$B$27,0),MATCH(Schedules_8760!$F4687,Htg_StPt_Sch_EZ!$C$3:$I$3,0)),"F","C")</f>
        <v>20.555555555555554</v>
      </c>
      <c r="I4687" s="34">
        <f>CONVERT(INDEX(Htg_StPt_Sch_EZ!$C$31:$I$54,MATCH(Schedules_8760!$C4687,Htg_StPt_Sch_EZ!$B$31:$B$54,0),MATCH(Schedules_8760!$F4687,Htg_StPt_Sch_EZ!$C$30:$I$30,0)),"F","C")</f>
        <v>19.444444444444443</v>
      </c>
      <c r="J4687" s="34">
        <f>CONVERT(INDEX(Clg_StPt_Sch_EZ!$C$4:$I$27,MATCH(Schedules_8760!$C4687,Clg_StPt_Sch_EZ!$B$4:$B$27,0),MATCH(Schedules_8760!$F4687,Clg_StPt_Sch_EZ!$C$3:$I$3,0)),"F","C")</f>
        <v>25.555555555555554</v>
      </c>
      <c r="K4687" s="34">
        <f>CONVERT(INDEX(Clg_StPt_Sch_EZ!$C$31:$I$54,MATCH(Schedules_8760!$C4687,Clg_StPt_Sch_EZ!$B$31:$B$54,0),MATCH(Schedules_8760!$F4687,Clg_StPt_Sch_EZ!$C$30:$I$30,0)),"F","C")</f>
        <v>28.333333333333332</v>
      </c>
      <c r="L4687" s="34">
        <f>CONVERT(INDEX(DHW_StPt_Sch_EZ!$C$4:$I$27,MATCH(Schedules_8760!$C4687,DHW_StPt_Sch_EZ!$B$4:$B$27,0),MATCH(Schedules_8760!$F4687,DHW_StPt_Sch_EZ!$C$3:$I$3,0)),"F","C")</f>
        <v>53.333333333333329</v>
      </c>
      <c r="M4687" s="34">
        <f>CONVERT(INDEX(DHW_StPt_Sch_EZ!$C$31:$I$54,MATCH(Schedules_8760!$C4687,DHW_StPt_Sch_EZ!$B$31:$B$54,0),MATCH(Schedules_8760!$F4687,DHW_StPt_Sch_EZ!$C$30:$I$30,0)),"F","C")</f>
        <v>53.333333333333329</v>
      </c>
      <c r="N4687" s="12"/>
      <c r="O4687" s="12"/>
      <c r="P4687" s="12"/>
    </row>
    <row r="4688" spans="1:16" x14ac:dyDescent="0.25">
      <c r="A4688" s="35">
        <v>4687</v>
      </c>
      <c r="B4688" s="89">
        <v>196.25</v>
      </c>
      <c r="C4688" s="35">
        <f t="shared" si="365"/>
        <v>7</v>
      </c>
      <c r="D4688" s="35">
        <f t="shared" si="368"/>
        <v>196</v>
      </c>
      <c r="E4688" s="35">
        <f t="shared" si="369"/>
        <v>7</v>
      </c>
      <c r="F4688" s="35" t="str">
        <f t="shared" si="366"/>
        <v>Saturday</v>
      </c>
      <c r="G4688" s="35">
        <f t="shared" si="367"/>
        <v>7</v>
      </c>
      <c r="H4688" s="34">
        <f>CONVERT(INDEX(Htg_StPt_Sch_EZ!$C$4:$I$27,MATCH(Schedules_8760!$C4688,Htg_StPt_Sch_EZ!$B$4:$B$27,0),MATCH(Schedules_8760!$F4688,Htg_StPt_Sch_EZ!$C$3:$I$3,0)),"F","C")</f>
        <v>20.555555555555554</v>
      </c>
      <c r="I4688" s="34">
        <f>CONVERT(INDEX(Htg_StPt_Sch_EZ!$C$31:$I$54,MATCH(Schedules_8760!$C4688,Htg_StPt_Sch_EZ!$B$31:$B$54,0),MATCH(Schedules_8760!$F4688,Htg_StPt_Sch_EZ!$C$30:$I$30,0)),"F","C")</f>
        <v>19.444444444444443</v>
      </c>
      <c r="J4688" s="34">
        <f>CONVERT(INDEX(Clg_StPt_Sch_EZ!$C$4:$I$27,MATCH(Schedules_8760!$C4688,Clg_StPt_Sch_EZ!$B$4:$B$27,0),MATCH(Schedules_8760!$F4688,Clg_StPt_Sch_EZ!$C$3:$I$3,0)),"F","C")</f>
        <v>25.555555555555554</v>
      </c>
      <c r="K4688" s="34">
        <f>CONVERT(INDEX(Clg_StPt_Sch_EZ!$C$31:$I$54,MATCH(Schedules_8760!$C4688,Clg_StPt_Sch_EZ!$B$31:$B$54,0),MATCH(Schedules_8760!$F4688,Clg_StPt_Sch_EZ!$C$30:$I$30,0)),"F","C")</f>
        <v>28.333333333333332</v>
      </c>
      <c r="L4688" s="34">
        <f>CONVERT(INDEX(DHW_StPt_Sch_EZ!$C$4:$I$27,MATCH(Schedules_8760!$C4688,DHW_StPt_Sch_EZ!$B$4:$B$27,0),MATCH(Schedules_8760!$F4688,DHW_StPt_Sch_EZ!$C$3:$I$3,0)),"F","C")</f>
        <v>53.333333333333329</v>
      </c>
      <c r="M4688" s="34">
        <f>CONVERT(INDEX(DHW_StPt_Sch_EZ!$C$31:$I$54,MATCH(Schedules_8760!$C4688,DHW_StPt_Sch_EZ!$B$31:$B$54,0),MATCH(Schedules_8760!$F4688,DHW_StPt_Sch_EZ!$C$30:$I$30,0)),"F","C")</f>
        <v>53.333333333333329</v>
      </c>
      <c r="N4688" s="12"/>
      <c r="O4688" s="12"/>
      <c r="P4688" s="12"/>
    </row>
    <row r="4689" spans="1:16" x14ac:dyDescent="0.25">
      <c r="A4689" s="35">
        <v>4688</v>
      </c>
      <c r="B4689" s="89">
        <v>196.29166666666671</v>
      </c>
      <c r="C4689" s="35">
        <f t="shared" si="365"/>
        <v>8</v>
      </c>
      <c r="D4689" s="35">
        <f t="shared" si="368"/>
        <v>196</v>
      </c>
      <c r="E4689" s="35">
        <f t="shared" si="369"/>
        <v>7</v>
      </c>
      <c r="F4689" s="35" t="str">
        <f t="shared" si="366"/>
        <v>Saturday</v>
      </c>
      <c r="G4689" s="35">
        <f t="shared" si="367"/>
        <v>7</v>
      </c>
      <c r="H4689" s="34">
        <f>CONVERT(INDEX(Htg_StPt_Sch_EZ!$C$4:$I$27,MATCH(Schedules_8760!$C4689,Htg_StPt_Sch_EZ!$B$4:$B$27,0),MATCH(Schedules_8760!$F4689,Htg_StPt_Sch_EZ!$C$3:$I$3,0)),"F","C")</f>
        <v>20.555555555555554</v>
      </c>
      <c r="I4689" s="34">
        <f>CONVERT(INDEX(Htg_StPt_Sch_EZ!$C$31:$I$54,MATCH(Schedules_8760!$C4689,Htg_StPt_Sch_EZ!$B$31:$B$54,0),MATCH(Schedules_8760!$F4689,Htg_StPt_Sch_EZ!$C$30:$I$30,0)),"F","C")</f>
        <v>19.444444444444443</v>
      </c>
      <c r="J4689" s="34">
        <f>CONVERT(INDEX(Clg_StPt_Sch_EZ!$C$4:$I$27,MATCH(Schedules_8760!$C4689,Clg_StPt_Sch_EZ!$B$4:$B$27,0),MATCH(Schedules_8760!$F4689,Clg_StPt_Sch_EZ!$C$3:$I$3,0)),"F","C")</f>
        <v>25.555555555555554</v>
      </c>
      <c r="K4689" s="34">
        <f>CONVERT(INDEX(Clg_StPt_Sch_EZ!$C$31:$I$54,MATCH(Schedules_8760!$C4689,Clg_StPt_Sch_EZ!$B$31:$B$54,0),MATCH(Schedules_8760!$F4689,Clg_StPt_Sch_EZ!$C$30:$I$30,0)),"F","C")</f>
        <v>25</v>
      </c>
      <c r="L4689" s="34">
        <f>CONVERT(INDEX(DHW_StPt_Sch_EZ!$C$4:$I$27,MATCH(Schedules_8760!$C4689,DHW_StPt_Sch_EZ!$B$4:$B$27,0),MATCH(Schedules_8760!$F4689,DHW_StPt_Sch_EZ!$C$3:$I$3,0)),"F","C")</f>
        <v>53.333333333333329</v>
      </c>
      <c r="M4689" s="34">
        <f>CONVERT(INDEX(DHW_StPt_Sch_EZ!$C$31:$I$54,MATCH(Schedules_8760!$C4689,DHW_StPt_Sch_EZ!$B$31:$B$54,0),MATCH(Schedules_8760!$F4689,DHW_StPt_Sch_EZ!$C$30:$I$30,0)),"F","C")</f>
        <v>53.333333333333329</v>
      </c>
      <c r="N4689" s="12"/>
      <c r="O4689" s="12"/>
      <c r="P4689" s="12"/>
    </row>
    <row r="4690" spans="1:16" x14ac:dyDescent="0.25">
      <c r="A4690" s="35">
        <v>4689</v>
      </c>
      <c r="B4690" s="89">
        <v>196.33333333333329</v>
      </c>
      <c r="C4690" s="35">
        <f t="shared" si="365"/>
        <v>9</v>
      </c>
      <c r="D4690" s="35">
        <f t="shared" si="368"/>
        <v>196</v>
      </c>
      <c r="E4690" s="35">
        <f t="shared" si="369"/>
        <v>7</v>
      </c>
      <c r="F4690" s="35" t="str">
        <f t="shared" si="366"/>
        <v>Saturday</v>
      </c>
      <c r="G4690" s="35">
        <f t="shared" si="367"/>
        <v>7</v>
      </c>
      <c r="H4690" s="34">
        <f>CONVERT(INDEX(Htg_StPt_Sch_EZ!$C$4:$I$27,MATCH(Schedules_8760!$C4690,Htg_StPt_Sch_EZ!$B$4:$B$27,0),MATCH(Schedules_8760!$F4690,Htg_StPt_Sch_EZ!$C$3:$I$3,0)),"F","C")</f>
        <v>20.555555555555554</v>
      </c>
      <c r="I4690" s="34">
        <f>CONVERT(INDEX(Htg_StPt_Sch_EZ!$C$31:$I$54,MATCH(Schedules_8760!$C4690,Htg_StPt_Sch_EZ!$B$31:$B$54,0),MATCH(Schedules_8760!$F4690,Htg_StPt_Sch_EZ!$C$30:$I$30,0)),"F","C")</f>
        <v>19.444444444444443</v>
      </c>
      <c r="J4690" s="34">
        <f>CONVERT(INDEX(Clg_StPt_Sch_EZ!$C$4:$I$27,MATCH(Schedules_8760!$C4690,Clg_StPt_Sch_EZ!$B$4:$B$27,0),MATCH(Schedules_8760!$F4690,Clg_StPt_Sch_EZ!$C$3:$I$3,0)),"F","C")</f>
        <v>25.555555555555554</v>
      </c>
      <c r="K4690" s="34">
        <f>CONVERT(INDEX(Clg_StPt_Sch_EZ!$C$31:$I$54,MATCH(Schedules_8760!$C4690,Clg_StPt_Sch_EZ!$B$31:$B$54,0),MATCH(Schedules_8760!$F4690,Clg_StPt_Sch_EZ!$C$30:$I$30,0)),"F","C")</f>
        <v>25</v>
      </c>
      <c r="L4690" s="34">
        <f>CONVERT(INDEX(DHW_StPt_Sch_EZ!$C$4:$I$27,MATCH(Schedules_8760!$C4690,DHW_StPt_Sch_EZ!$B$4:$B$27,0),MATCH(Schedules_8760!$F4690,DHW_StPt_Sch_EZ!$C$3:$I$3,0)),"F","C")</f>
        <v>53.333333333333329</v>
      </c>
      <c r="M4690" s="34">
        <f>CONVERT(INDEX(DHW_StPt_Sch_EZ!$C$31:$I$54,MATCH(Schedules_8760!$C4690,DHW_StPt_Sch_EZ!$B$31:$B$54,0),MATCH(Schedules_8760!$F4690,DHW_StPt_Sch_EZ!$C$30:$I$30,0)),"F","C")</f>
        <v>53.333333333333329</v>
      </c>
      <c r="N4690" s="12"/>
      <c r="O4690" s="12"/>
      <c r="P4690" s="12"/>
    </row>
    <row r="4691" spans="1:16" x14ac:dyDescent="0.25">
      <c r="A4691" s="35">
        <v>4690</v>
      </c>
      <c r="B4691" s="89">
        <v>196.375</v>
      </c>
      <c r="C4691" s="35">
        <f t="shared" si="365"/>
        <v>10</v>
      </c>
      <c r="D4691" s="35">
        <f t="shared" si="368"/>
        <v>196</v>
      </c>
      <c r="E4691" s="35">
        <f t="shared" si="369"/>
        <v>7</v>
      </c>
      <c r="F4691" s="35" t="str">
        <f t="shared" si="366"/>
        <v>Saturday</v>
      </c>
      <c r="G4691" s="35">
        <f t="shared" si="367"/>
        <v>7</v>
      </c>
      <c r="H4691" s="34">
        <f>CONVERT(INDEX(Htg_StPt_Sch_EZ!$C$4:$I$27,MATCH(Schedules_8760!$C4691,Htg_StPt_Sch_EZ!$B$4:$B$27,0),MATCH(Schedules_8760!$F4691,Htg_StPt_Sch_EZ!$C$3:$I$3,0)),"F","C")</f>
        <v>20.555555555555554</v>
      </c>
      <c r="I4691" s="34">
        <f>CONVERT(INDEX(Htg_StPt_Sch_EZ!$C$31:$I$54,MATCH(Schedules_8760!$C4691,Htg_StPt_Sch_EZ!$B$31:$B$54,0),MATCH(Schedules_8760!$F4691,Htg_StPt_Sch_EZ!$C$30:$I$30,0)),"F","C")</f>
        <v>19.444444444444443</v>
      </c>
      <c r="J4691" s="34">
        <f>CONVERT(INDEX(Clg_StPt_Sch_EZ!$C$4:$I$27,MATCH(Schedules_8760!$C4691,Clg_StPt_Sch_EZ!$B$4:$B$27,0),MATCH(Schedules_8760!$F4691,Clg_StPt_Sch_EZ!$C$3:$I$3,0)),"F","C")</f>
        <v>25.555555555555554</v>
      </c>
      <c r="K4691" s="34">
        <f>CONVERT(INDEX(Clg_StPt_Sch_EZ!$C$31:$I$54,MATCH(Schedules_8760!$C4691,Clg_StPt_Sch_EZ!$B$31:$B$54,0),MATCH(Schedules_8760!$F4691,Clg_StPt_Sch_EZ!$C$30:$I$30,0)),"F","C")</f>
        <v>25</v>
      </c>
      <c r="L4691" s="34">
        <f>CONVERT(INDEX(DHW_StPt_Sch_EZ!$C$4:$I$27,MATCH(Schedules_8760!$C4691,DHW_StPt_Sch_EZ!$B$4:$B$27,0),MATCH(Schedules_8760!$F4691,DHW_StPt_Sch_EZ!$C$3:$I$3,0)),"F","C")</f>
        <v>53.333333333333329</v>
      </c>
      <c r="M4691" s="34">
        <f>CONVERT(INDEX(DHW_StPt_Sch_EZ!$C$31:$I$54,MATCH(Schedules_8760!$C4691,DHW_StPt_Sch_EZ!$B$31:$B$54,0),MATCH(Schedules_8760!$F4691,DHW_StPt_Sch_EZ!$C$30:$I$30,0)),"F","C")</f>
        <v>53.333333333333329</v>
      </c>
      <c r="N4691" s="12"/>
      <c r="O4691" s="12"/>
      <c r="P4691" s="12"/>
    </row>
    <row r="4692" spans="1:16" x14ac:dyDescent="0.25">
      <c r="A4692" s="35">
        <v>4691</v>
      </c>
      <c r="B4692" s="89">
        <v>196.41666666666671</v>
      </c>
      <c r="C4692" s="35">
        <f t="shared" si="365"/>
        <v>11</v>
      </c>
      <c r="D4692" s="35">
        <f t="shared" si="368"/>
        <v>196</v>
      </c>
      <c r="E4692" s="35">
        <f t="shared" si="369"/>
        <v>7</v>
      </c>
      <c r="F4692" s="35" t="str">
        <f t="shared" si="366"/>
        <v>Saturday</v>
      </c>
      <c r="G4692" s="35">
        <f t="shared" si="367"/>
        <v>7</v>
      </c>
      <c r="H4692" s="34">
        <f>CONVERT(INDEX(Htg_StPt_Sch_EZ!$C$4:$I$27,MATCH(Schedules_8760!$C4692,Htg_StPt_Sch_EZ!$B$4:$B$27,0),MATCH(Schedules_8760!$F4692,Htg_StPt_Sch_EZ!$C$3:$I$3,0)),"F","C")</f>
        <v>20.555555555555554</v>
      </c>
      <c r="I4692" s="34">
        <f>CONVERT(INDEX(Htg_StPt_Sch_EZ!$C$31:$I$54,MATCH(Schedules_8760!$C4692,Htg_StPt_Sch_EZ!$B$31:$B$54,0),MATCH(Schedules_8760!$F4692,Htg_StPt_Sch_EZ!$C$30:$I$30,0)),"F","C")</f>
        <v>19.444444444444443</v>
      </c>
      <c r="J4692" s="34">
        <f>CONVERT(INDEX(Clg_StPt_Sch_EZ!$C$4:$I$27,MATCH(Schedules_8760!$C4692,Clg_StPt_Sch_EZ!$B$4:$B$27,0),MATCH(Schedules_8760!$F4692,Clg_StPt_Sch_EZ!$C$3:$I$3,0)),"F","C")</f>
        <v>25.555555555555554</v>
      </c>
      <c r="K4692" s="34">
        <f>CONVERT(INDEX(Clg_StPt_Sch_EZ!$C$31:$I$54,MATCH(Schedules_8760!$C4692,Clg_StPt_Sch_EZ!$B$31:$B$54,0),MATCH(Schedules_8760!$F4692,Clg_StPt_Sch_EZ!$C$30:$I$30,0)),"F","C")</f>
        <v>25</v>
      </c>
      <c r="L4692" s="34">
        <f>CONVERT(INDEX(DHW_StPt_Sch_EZ!$C$4:$I$27,MATCH(Schedules_8760!$C4692,DHW_StPt_Sch_EZ!$B$4:$B$27,0),MATCH(Schedules_8760!$F4692,DHW_StPt_Sch_EZ!$C$3:$I$3,0)),"F","C")</f>
        <v>53.333333333333329</v>
      </c>
      <c r="M4692" s="34">
        <f>CONVERT(INDEX(DHW_StPt_Sch_EZ!$C$31:$I$54,MATCH(Schedules_8760!$C4692,DHW_StPt_Sch_EZ!$B$31:$B$54,0),MATCH(Schedules_8760!$F4692,DHW_StPt_Sch_EZ!$C$30:$I$30,0)),"F","C")</f>
        <v>53.333333333333329</v>
      </c>
      <c r="N4692" s="12"/>
      <c r="O4692" s="12"/>
      <c r="P4692" s="12"/>
    </row>
    <row r="4693" spans="1:16" x14ac:dyDescent="0.25">
      <c r="A4693" s="35">
        <v>4692</v>
      </c>
      <c r="B4693" s="89">
        <v>196.45833333333329</v>
      </c>
      <c r="C4693" s="35">
        <f t="shared" si="365"/>
        <v>12</v>
      </c>
      <c r="D4693" s="35">
        <f t="shared" si="368"/>
        <v>196</v>
      </c>
      <c r="E4693" s="35">
        <f t="shared" si="369"/>
        <v>7</v>
      </c>
      <c r="F4693" s="35" t="str">
        <f t="shared" si="366"/>
        <v>Saturday</v>
      </c>
      <c r="G4693" s="35">
        <f t="shared" si="367"/>
        <v>7</v>
      </c>
      <c r="H4693" s="34">
        <f>CONVERT(INDEX(Htg_StPt_Sch_EZ!$C$4:$I$27,MATCH(Schedules_8760!$C4693,Htg_StPt_Sch_EZ!$B$4:$B$27,0),MATCH(Schedules_8760!$F4693,Htg_StPt_Sch_EZ!$C$3:$I$3,0)),"F","C")</f>
        <v>20.555555555555554</v>
      </c>
      <c r="I4693" s="34">
        <f>CONVERT(INDEX(Htg_StPt_Sch_EZ!$C$31:$I$54,MATCH(Schedules_8760!$C4693,Htg_StPt_Sch_EZ!$B$31:$B$54,0),MATCH(Schedules_8760!$F4693,Htg_StPt_Sch_EZ!$C$30:$I$30,0)),"F","C")</f>
        <v>19.444444444444443</v>
      </c>
      <c r="J4693" s="34">
        <f>CONVERT(INDEX(Clg_StPt_Sch_EZ!$C$4:$I$27,MATCH(Schedules_8760!$C4693,Clg_StPt_Sch_EZ!$B$4:$B$27,0),MATCH(Schedules_8760!$F4693,Clg_StPt_Sch_EZ!$C$3:$I$3,0)),"F","C")</f>
        <v>25.555555555555554</v>
      </c>
      <c r="K4693" s="34">
        <f>CONVERT(INDEX(Clg_StPt_Sch_EZ!$C$31:$I$54,MATCH(Schedules_8760!$C4693,Clg_StPt_Sch_EZ!$B$31:$B$54,0),MATCH(Schedules_8760!$F4693,Clg_StPt_Sch_EZ!$C$30:$I$30,0)),"F","C")</f>
        <v>25</v>
      </c>
      <c r="L4693" s="34">
        <f>CONVERT(INDEX(DHW_StPt_Sch_EZ!$C$4:$I$27,MATCH(Schedules_8760!$C4693,DHW_StPt_Sch_EZ!$B$4:$B$27,0),MATCH(Schedules_8760!$F4693,DHW_StPt_Sch_EZ!$C$3:$I$3,0)),"F","C")</f>
        <v>53.333333333333329</v>
      </c>
      <c r="M4693" s="34">
        <f>CONVERT(INDEX(DHW_StPt_Sch_EZ!$C$31:$I$54,MATCH(Schedules_8760!$C4693,DHW_StPt_Sch_EZ!$B$31:$B$54,0),MATCH(Schedules_8760!$F4693,DHW_StPt_Sch_EZ!$C$30:$I$30,0)),"F","C")</f>
        <v>53.333333333333329</v>
      </c>
      <c r="N4693" s="12"/>
      <c r="O4693" s="12"/>
      <c r="P4693" s="12"/>
    </row>
    <row r="4694" spans="1:16" x14ac:dyDescent="0.25">
      <c r="A4694" s="35">
        <v>4693</v>
      </c>
      <c r="B4694" s="89">
        <v>196.5</v>
      </c>
      <c r="C4694" s="35">
        <f t="shared" si="365"/>
        <v>13</v>
      </c>
      <c r="D4694" s="35">
        <f t="shared" si="368"/>
        <v>196</v>
      </c>
      <c r="E4694" s="35">
        <f t="shared" si="369"/>
        <v>7</v>
      </c>
      <c r="F4694" s="35" t="str">
        <f t="shared" si="366"/>
        <v>Saturday</v>
      </c>
      <c r="G4694" s="35">
        <f t="shared" si="367"/>
        <v>7</v>
      </c>
      <c r="H4694" s="34">
        <f>CONVERT(INDEX(Htg_StPt_Sch_EZ!$C$4:$I$27,MATCH(Schedules_8760!$C4694,Htg_StPt_Sch_EZ!$B$4:$B$27,0),MATCH(Schedules_8760!$F4694,Htg_StPt_Sch_EZ!$C$3:$I$3,0)),"F","C")</f>
        <v>20.555555555555554</v>
      </c>
      <c r="I4694" s="34">
        <f>CONVERT(INDEX(Htg_StPt_Sch_EZ!$C$31:$I$54,MATCH(Schedules_8760!$C4694,Htg_StPt_Sch_EZ!$B$31:$B$54,0),MATCH(Schedules_8760!$F4694,Htg_StPt_Sch_EZ!$C$30:$I$30,0)),"F","C")</f>
        <v>19.444444444444443</v>
      </c>
      <c r="J4694" s="34">
        <f>CONVERT(INDEX(Clg_StPt_Sch_EZ!$C$4:$I$27,MATCH(Schedules_8760!$C4694,Clg_StPt_Sch_EZ!$B$4:$B$27,0),MATCH(Schedules_8760!$F4694,Clg_StPt_Sch_EZ!$C$3:$I$3,0)),"F","C")</f>
        <v>25.555555555555554</v>
      </c>
      <c r="K4694" s="34">
        <f>CONVERT(INDEX(Clg_StPt_Sch_EZ!$C$31:$I$54,MATCH(Schedules_8760!$C4694,Clg_StPt_Sch_EZ!$B$31:$B$54,0),MATCH(Schedules_8760!$F4694,Clg_StPt_Sch_EZ!$C$30:$I$30,0)),"F","C")</f>
        <v>25</v>
      </c>
      <c r="L4694" s="34">
        <f>CONVERT(INDEX(DHW_StPt_Sch_EZ!$C$4:$I$27,MATCH(Schedules_8760!$C4694,DHW_StPt_Sch_EZ!$B$4:$B$27,0),MATCH(Schedules_8760!$F4694,DHW_StPt_Sch_EZ!$C$3:$I$3,0)),"F","C")</f>
        <v>53.333333333333329</v>
      </c>
      <c r="M4694" s="34">
        <f>CONVERT(INDEX(DHW_StPt_Sch_EZ!$C$31:$I$54,MATCH(Schedules_8760!$C4694,DHW_StPt_Sch_EZ!$B$31:$B$54,0),MATCH(Schedules_8760!$F4694,DHW_StPt_Sch_EZ!$C$30:$I$30,0)),"F","C")</f>
        <v>53.333333333333329</v>
      </c>
      <c r="N4694" s="12"/>
      <c r="O4694" s="12"/>
      <c r="P4694" s="12"/>
    </row>
    <row r="4695" spans="1:16" x14ac:dyDescent="0.25">
      <c r="A4695" s="35">
        <v>4694</v>
      </c>
      <c r="B4695" s="89">
        <v>196.54166666666671</v>
      </c>
      <c r="C4695" s="35">
        <f t="shared" si="365"/>
        <v>14</v>
      </c>
      <c r="D4695" s="35">
        <f t="shared" si="368"/>
        <v>196</v>
      </c>
      <c r="E4695" s="35">
        <f t="shared" si="369"/>
        <v>7</v>
      </c>
      <c r="F4695" s="35" t="str">
        <f t="shared" si="366"/>
        <v>Saturday</v>
      </c>
      <c r="G4695" s="35">
        <f t="shared" si="367"/>
        <v>7</v>
      </c>
      <c r="H4695" s="34">
        <f>CONVERT(INDEX(Htg_StPt_Sch_EZ!$C$4:$I$27,MATCH(Schedules_8760!$C4695,Htg_StPt_Sch_EZ!$B$4:$B$27,0),MATCH(Schedules_8760!$F4695,Htg_StPt_Sch_EZ!$C$3:$I$3,0)),"F","C")</f>
        <v>20.555555555555554</v>
      </c>
      <c r="I4695" s="34">
        <f>CONVERT(INDEX(Htg_StPt_Sch_EZ!$C$31:$I$54,MATCH(Schedules_8760!$C4695,Htg_StPt_Sch_EZ!$B$31:$B$54,0),MATCH(Schedules_8760!$F4695,Htg_StPt_Sch_EZ!$C$30:$I$30,0)),"F","C")</f>
        <v>19.444444444444443</v>
      </c>
      <c r="J4695" s="34">
        <f>CONVERT(INDEX(Clg_StPt_Sch_EZ!$C$4:$I$27,MATCH(Schedules_8760!$C4695,Clg_StPt_Sch_EZ!$B$4:$B$27,0),MATCH(Schedules_8760!$F4695,Clg_StPt_Sch_EZ!$C$3:$I$3,0)),"F","C")</f>
        <v>25.555555555555554</v>
      </c>
      <c r="K4695" s="34">
        <f>CONVERT(INDEX(Clg_StPt_Sch_EZ!$C$31:$I$54,MATCH(Schedules_8760!$C4695,Clg_StPt_Sch_EZ!$B$31:$B$54,0),MATCH(Schedules_8760!$F4695,Clg_StPt_Sch_EZ!$C$30:$I$30,0)),"F","C")</f>
        <v>25</v>
      </c>
      <c r="L4695" s="34">
        <f>CONVERT(INDEX(DHW_StPt_Sch_EZ!$C$4:$I$27,MATCH(Schedules_8760!$C4695,DHW_StPt_Sch_EZ!$B$4:$B$27,0),MATCH(Schedules_8760!$F4695,DHW_StPt_Sch_EZ!$C$3:$I$3,0)),"F","C")</f>
        <v>53.333333333333329</v>
      </c>
      <c r="M4695" s="34">
        <f>CONVERT(INDEX(DHW_StPt_Sch_EZ!$C$31:$I$54,MATCH(Schedules_8760!$C4695,DHW_StPt_Sch_EZ!$B$31:$B$54,0),MATCH(Schedules_8760!$F4695,DHW_StPt_Sch_EZ!$C$30:$I$30,0)),"F","C")</f>
        <v>53.333333333333329</v>
      </c>
      <c r="N4695" s="12"/>
      <c r="O4695" s="12"/>
      <c r="P4695" s="12"/>
    </row>
    <row r="4696" spans="1:16" x14ac:dyDescent="0.25">
      <c r="A4696" s="35">
        <v>4695</v>
      </c>
      <c r="B4696" s="89">
        <v>196.58333333333329</v>
      </c>
      <c r="C4696" s="35">
        <f t="shared" si="365"/>
        <v>15</v>
      </c>
      <c r="D4696" s="35">
        <f t="shared" si="368"/>
        <v>196</v>
      </c>
      <c r="E4696" s="35">
        <f t="shared" si="369"/>
        <v>7</v>
      </c>
      <c r="F4696" s="35" t="str">
        <f t="shared" si="366"/>
        <v>Saturday</v>
      </c>
      <c r="G4696" s="35">
        <f t="shared" si="367"/>
        <v>7</v>
      </c>
      <c r="H4696" s="34">
        <f>CONVERT(INDEX(Htg_StPt_Sch_EZ!$C$4:$I$27,MATCH(Schedules_8760!$C4696,Htg_StPt_Sch_EZ!$B$4:$B$27,0),MATCH(Schedules_8760!$F4696,Htg_StPt_Sch_EZ!$C$3:$I$3,0)),"F","C")</f>
        <v>20.555555555555554</v>
      </c>
      <c r="I4696" s="34">
        <f>CONVERT(INDEX(Htg_StPt_Sch_EZ!$C$31:$I$54,MATCH(Schedules_8760!$C4696,Htg_StPt_Sch_EZ!$B$31:$B$54,0),MATCH(Schedules_8760!$F4696,Htg_StPt_Sch_EZ!$C$30:$I$30,0)),"F","C")</f>
        <v>21.111111111111111</v>
      </c>
      <c r="J4696" s="34">
        <f>CONVERT(INDEX(Clg_StPt_Sch_EZ!$C$4:$I$27,MATCH(Schedules_8760!$C4696,Clg_StPt_Sch_EZ!$B$4:$B$27,0),MATCH(Schedules_8760!$F4696,Clg_StPt_Sch_EZ!$C$3:$I$3,0)),"F","C")</f>
        <v>25.555555555555554</v>
      </c>
      <c r="K4696" s="34">
        <f>CONVERT(INDEX(Clg_StPt_Sch_EZ!$C$31:$I$54,MATCH(Schedules_8760!$C4696,Clg_StPt_Sch_EZ!$B$31:$B$54,0),MATCH(Schedules_8760!$F4696,Clg_StPt_Sch_EZ!$C$30:$I$30,0)),"F","C")</f>
        <v>25</v>
      </c>
      <c r="L4696" s="34">
        <f>CONVERT(INDEX(DHW_StPt_Sch_EZ!$C$4:$I$27,MATCH(Schedules_8760!$C4696,DHW_StPt_Sch_EZ!$B$4:$B$27,0),MATCH(Schedules_8760!$F4696,DHW_StPt_Sch_EZ!$C$3:$I$3,0)),"F","C")</f>
        <v>53.333333333333329</v>
      </c>
      <c r="M4696" s="34">
        <f>CONVERT(INDEX(DHW_StPt_Sch_EZ!$C$31:$I$54,MATCH(Schedules_8760!$C4696,DHW_StPt_Sch_EZ!$B$31:$B$54,0),MATCH(Schedules_8760!$F4696,DHW_StPt_Sch_EZ!$C$30:$I$30,0)),"F","C")</f>
        <v>53.333333333333329</v>
      </c>
      <c r="N4696" s="12"/>
      <c r="O4696" s="12"/>
      <c r="P4696" s="12"/>
    </row>
    <row r="4697" spans="1:16" x14ac:dyDescent="0.25">
      <c r="A4697" s="35">
        <v>4696</v>
      </c>
      <c r="B4697" s="89">
        <v>196.625</v>
      </c>
      <c r="C4697" s="35">
        <f t="shared" si="365"/>
        <v>16</v>
      </c>
      <c r="D4697" s="35">
        <f t="shared" si="368"/>
        <v>196</v>
      </c>
      <c r="E4697" s="35">
        <f t="shared" si="369"/>
        <v>7</v>
      </c>
      <c r="F4697" s="35" t="str">
        <f t="shared" si="366"/>
        <v>Saturday</v>
      </c>
      <c r="G4697" s="35">
        <f t="shared" si="367"/>
        <v>7</v>
      </c>
      <c r="H4697" s="34">
        <f>CONVERT(INDEX(Htg_StPt_Sch_EZ!$C$4:$I$27,MATCH(Schedules_8760!$C4697,Htg_StPt_Sch_EZ!$B$4:$B$27,0),MATCH(Schedules_8760!$F4697,Htg_StPt_Sch_EZ!$C$3:$I$3,0)),"F","C")</f>
        <v>20.555555555555554</v>
      </c>
      <c r="I4697" s="34">
        <f>CONVERT(INDEX(Htg_StPt_Sch_EZ!$C$31:$I$54,MATCH(Schedules_8760!$C4697,Htg_StPt_Sch_EZ!$B$31:$B$54,0),MATCH(Schedules_8760!$F4697,Htg_StPt_Sch_EZ!$C$30:$I$30,0)),"F","C")</f>
        <v>21.111111111111111</v>
      </c>
      <c r="J4697" s="34">
        <f>CONVERT(INDEX(Clg_StPt_Sch_EZ!$C$4:$I$27,MATCH(Schedules_8760!$C4697,Clg_StPt_Sch_EZ!$B$4:$B$27,0),MATCH(Schedules_8760!$F4697,Clg_StPt_Sch_EZ!$C$3:$I$3,0)),"F","C")</f>
        <v>25.555555555555554</v>
      </c>
      <c r="K4697" s="34">
        <f>CONVERT(INDEX(Clg_StPt_Sch_EZ!$C$31:$I$54,MATCH(Schedules_8760!$C4697,Clg_StPt_Sch_EZ!$B$31:$B$54,0),MATCH(Schedules_8760!$F4697,Clg_StPt_Sch_EZ!$C$30:$I$30,0)),"F","C")</f>
        <v>25</v>
      </c>
      <c r="L4697" s="34">
        <f>CONVERT(INDEX(DHW_StPt_Sch_EZ!$C$4:$I$27,MATCH(Schedules_8760!$C4697,DHW_StPt_Sch_EZ!$B$4:$B$27,0),MATCH(Schedules_8760!$F4697,DHW_StPt_Sch_EZ!$C$3:$I$3,0)),"F","C")</f>
        <v>53.333333333333329</v>
      </c>
      <c r="M4697" s="34">
        <f>CONVERT(INDEX(DHW_StPt_Sch_EZ!$C$31:$I$54,MATCH(Schedules_8760!$C4697,DHW_StPt_Sch_EZ!$B$31:$B$54,0),MATCH(Schedules_8760!$F4697,DHW_StPt_Sch_EZ!$C$30:$I$30,0)),"F","C")</f>
        <v>53.333333333333329</v>
      </c>
      <c r="N4697" s="12"/>
      <c r="O4697" s="12"/>
      <c r="P4697" s="12"/>
    </row>
    <row r="4698" spans="1:16" x14ac:dyDescent="0.25">
      <c r="A4698" s="35">
        <v>4697</v>
      </c>
      <c r="B4698" s="89">
        <v>196.66666666666671</v>
      </c>
      <c r="C4698" s="35">
        <f t="shared" si="365"/>
        <v>17</v>
      </c>
      <c r="D4698" s="35">
        <f t="shared" si="368"/>
        <v>196</v>
      </c>
      <c r="E4698" s="35">
        <f t="shared" si="369"/>
        <v>7</v>
      </c>
      <c r="F4698" s="35" t="str">
        <f t="shared" si="366"/>
        <v>Saturday</v>
      </c>
      <c r="G4698" s="35">
        <f t="shared" si="367"/>
        <v>7</v>
      </c>
      <c r="H4698" s="34">
        <f>CONVERT(INDEX(Htg_StPt_Sch_EZ!$C$4:$I$27,MATCH(Schedules_8760!$C4698,Htg_StPt_Sch_EZ!$B$4:$B$27,0),MATCH(Schedules_8760!$F4698,Htg_StPt_Sch_EZ!$C$3:$I$3,0)),"F","C")</f>
        <v>20.555555555555554</v>
      </c>
      <c r="I4698" s="34">
        <f>CONVERT(INDEX(Htg_StPt_Sch_EZ!$C$31:$I$54,MATCH(Schedules_8760!$C4698,Htg_StPt_Sch_EZ!$B$31:$B$54,0),MATCH(Schedules_8760!$F4698,Htg_StPt_Sch_EZ!$C$30:$I$30,0)),"F","C")</f>
        <v>17.777777777777779</v>
      </c>
      <c r="J4698" s="34">
        <f>CONVERT(INDEX(Clg_StPt_Sch_EZ!$C$4:$I$27,MATCH(Schedules_8760!$C4698,Clg_StPt_Sch_EZ!$B$4:$B$27,0),MATCH(Schedules_8760!$F4698,Clg_StPt_Sch_EZ!$C$3:$I$3,0)),"F","C")</f>
        <v>25.555555555555554</v>
      </c>
      <c r="K4698" s="34">
        <f>CONVERT(INDEX(Clg_StPt_Sch_EZ!$C$31:$I$54,MATCH(Schedules_8760!$C4698,Clg_StPt_Sch_EZ!$B$31:$B$54,0),MATCH(Schedules_8760!$F4698,Clg_StPt_Sch_EZ!$C$30:$I$30,0)),"F","C")</f>
        <v>25</v>
      </c>
      <c r="L4698" s="34">
        <f>CONVERT(INDEX(DHW_StPt_Sch_EZ!$C$4:$I$27,MATCH(Schedules_8760!$C4698,DHW_StPt_Sch_EZ!$B$4:$B$27,0),MATCH(Schedules_8760!$F4698,DHW_StPt_Sch_EZ!$C$3:$I$3,0)),"F","C")</f>
        <v>53.333333333333329</v>
      </c>
      <c r="M4698" s="34">
        <f>CONVERT(INDEX(DHW_StPt_Sch_EZ!$C$31:$I$54,MATCH(Schedules_8760!$C4698,DHW_StPt_Sch_EZ!$B$31:$B$54,0),MATCH(Schedules_8760!$F4698,DHW_StPt_Sch_EZ!$C$30:$I$30,0)),"F","C")</f>
        <v>53.333333333333329</v>
      </c>
      <c r="N4698" s="12"/>
      <c r="O4698" s="12"/>
      <c r="P4698" s="12"/>
    </row>
    <row r="4699" spans="1:16" x14ac:dyDescent="0.25">
      <c r="A4699" s="35">
        <v>4698</v>
      </c>
      <c r="B4699" s="89">
        <v>196.70833333333329</v>
      </c>
      <c r="C4699" s="35">
        <f t="shared" si="365"/>
        <v>18</v>
      </c>
      <c r="D4699" s="35">
        <f t="shared" si="368"/>
        <v>196</v>
      </c>
      <c r="E4699" s="35">
        <f t="shared" si="369"/>
        <v>7</v>
      </c>
      <c r="F4699" s="35" t="str">
        <f t="shared" si="366"/>
        <v>Saturday</v>
      </c>
      <c r="G4699" s="35">
        <f t="shared" si="367"/>
        <v>7</v>
      </c>
      <c r="H4699" s="34">
        <f>CONVERT(INDEX(Htg_StPt_Sch_EZ!$C$4:$I$27,MATCH(Schedules_8760!$C4699,Htg_StPt_Sch_EZ!$B$4:$B$27,0),MATCH(Schedules_8760!$F4699,Htg_StPt_Sch_EZ!$C$3:$I$3,0)),"F","C")</f>
        <v>20.555555555555554</v>
      </c>
      <c r="I4699" s="34">
        <f>CONVERT(INDEX(Htg_StPt_Sch_EZ!$C$31:$I$54,MATCH(Schedules_8760!$C4699,Htg_StPt_Sch_EZ!$B$31:$B$54,0),MATCH(Schedules_8760!$F4699,Htg_StPt_Sch_EZ!$C$30:$I$30,0)),"F","C")</f>
        <v>17.777777777777779</v>
      </c>
      <c r="J4699" s="34">
        <f>CONVERT(INDEX(Clg_StPt_Sch_EZ!$C$4:$I$27,MATCH(Schedules_8760!$C4699,Clg_StPt_Sch_EZ!$B$4:$B$27,0),MATCH(Schedules_8760!$F4699,Clg_StPt_Sch_EZ!$C$3:$I$3,0)),"F","C")</f>
        <v>25.555555555555554</v>
      </c>
      <c r="K4699" s="34">
        <f>CONVERT(INDEX(Clg_StPt_Sch_EZ!$C$31:$I$54,MATCH(Schedules_8760!$C4699,Clg_StPt_Sch_EZ!$B$31:$B$54,0),MATCH(Schedules_8760!$F4699,Clg_StPt_Sch_EZ!$C$30:$I$30,0)),"F","C")</f>
        <v>28.333333333333332</v>
      </c>
      <c r="L4699" s="34">
        <f>CONVERT(INDEX(DHW_StPt_Sch_EZ!$C$4:$I$27,MATCH(Schedules_8760!$C4699,DHW_StPt_Sch_EZ!$B$4:$B$27,0),MATCH(Schedules_8760!$F4699,DHW_StPt_Sch_EZ!$C$3:$I$3,0)),"F","C")</f>
        <v>53.333333333333329</v>
      </c>
      <c r="M4699" s="34">
        <f>CONVERT(INDEX(DHW_StPt_Sch_EZ!$C$31:$I$54,MATCH(Schedules_8760!$C4699,DHW_StPt_Sch_EZ!$B$31:$B$54,0),MATCH(Schedules_8760!$F4699,DHW_StPt_Sch_EZ!$C$30:$I$30,0)),"F","C")</f>
        <v>53.333333333333329</v>
      </c>
      <c r="N4699" s="12"/>
      <c r="O4699" s="12"/>
      <c r="P4699" s="12"/>
    </row>
    <row r="4700" spans="1:16" x14ac:dyDescent="0.25">
      <c r="A4700" s="35">
        <v>4699</v>
      </c>
      <c r="B4700" s="89">
        <v>196.75</v>
      </c>
      <c r="C4700" s="35">
        <f t="shared" si="365"/>
        <v>19</v>
      </c>
      <c r="D4700" s="35">
        <f t="shared" si="368"/>
        <v>196</v>
      </c>
      <c r="E4700" s="35">
        <f t="shared" si="369"/>
        <v>7</v>
      </c>
      <c r="F4700" s="35" t="str">
        <f t="shared" si="366"/>
        <v>Saturday</v>
      </c>
      <c r="G4700" s="35">
        <f t="shared" si="367"/>
        <v>7</v>
      </c>
      <c r="H4700" s="34">
        <f>CONVERT(INDEX(Htg_StPt_Sch_EZ!$C$4:$I$27,MATCH(Schedules_8760!$C4700,Htg_StPt_Sch_EZ!$B$4:$B$27,0),MATCH(Schedules_8760!$F4700,Htg_StPt_Sch_EZ!$C$3:$I$3,0)),"F","C")</f>
        <v>20.555555555555554</v>
      </c>
      <c r="I4700" s="34">
        <f>CONVERT(INDEX(Htg_StPt_Sch_EZ!$C$31:$I$54,MATCH(Schedules_8760!$C4700,Htg_StPt_Sch_EZ!$B$31:$B$54,0),MATCH(Schedules_8760!$F4700,Htg_StPt_Sch_EZ!$C$30:$I$30,0)),"F","C")</f>
        <v>18.333333333333332</v>
      </c>
      <c r="J4700" s="34">
        <f>CONVERT(INDEX(Clg_StPt_Sch_EZ!$C$4:$I$27,MATCH(Schedules_8760!$C4700,Clg_StPt_Sch_EZ!$B$4:$B$27,0),MATCH(Schedules_8760!$F4700,Clg_StPt_Sch_EZ!$C$3:$I$3,0)),"F","C")</f>
        <v>25.555555555555554</v>
      </c>
      <c r="K4700" s="34">
        <f>CONVERT(INDEX(Clg_StPt_Sch_EZ!$C$31:$I$54,MATCH(Schedules_8760!$C4700,Clg_StPt_Sch_EZ!$B$31:$B$54,0),MATCH(Schedules_8760!$F4700,Clg_StPt_Sch_EZ!$C$30:$I$30,0)),"F","C")</f>
        <v>28.333333333333332</v>
      </c>
      <c r="L4700" s="34">
        <f>CONVERT(INDEX(DHW_StPt_Sch_EZ!$C$4:$I$27,MATCH(Schedules_8760!$C4700,DHW_StPt_Sch_EZ!$B$4:$B$27,0),MATCH(Schedules_8760!$F4700,DHW_StPt_Sch_EZ!$C$3:$I$3,0)),"F","C")</f>
        <v>53.333333333333329</v>
      </c>
      <c r="M4700" s="34">
        <f>CONVERT(INDEX(DHW_StPt_Sch_EZ!$C$31:$I$54,MATCH(Schedules_8760!$C4700,DHW_StPt_Sch_EZ!$B$31:$B$54,0),MATCH(Schedules_8760!$F4700,DHW_StPt_Sch_EZ!$C$30:$I$30,0)),"F","C")</f>
        <v>53.333333333333329</v>
      </c>
      <c r="N4700" s="12"/>
      <c r="O4700" s="12"/>
      <c r="P4700" s="12"/>
    </row>
    <row r="4701" spans="1:16" x14ac:dyDescent="0.25">
      <c r="A4701" s="35">
        <v>4700</v>
      </c>
      <c r="B4701" s="89">
        <v>196.79166666666671</v>
      </c>
      <c r="C4701" s="35">
        <f t="shared" si="365"/>
        <v>20</v>
      </c>
      <c r="D4701" s="35">
        <f t="shared" si="368"/>
        <v>196</v>
      </c>
      <c r="E4701" s="35">
        <f t="shared" si="369"/>
        <v>7</v>
      </c>
      <c r="F4701" s="35" t="str">
        <f t="shared" si="366"/>
        <v>Saturday</v>
      </c>
      <c r="G4701" s="35">
        <f t="shared" si="367"/>
        <v>7</v>
      </c>
      <c r="H4701" s="34">
        <f>CONVERT(INDEX(Htg_StPt_Sch_EZ!$C$4:$I$27,MATCH(Schedules_8760!$C4701,Htg_StPt_Sch_EZ!$B$4:$B$27,0),MATCH(Schedules_8760!$F4701,Htg_StPt_Sch_EZ!$C$3:$I$3,0)),"F","C")</f>
        <v>20.555555555555554</v>
      </c>
      <c r="I4701" s="34">
        <f>CONVERT(INDEX(Htg_StPt_Sch_EZ!$C$31:$I$54,MATCH(Schedules_8760!$C4701,Htg_StPt_Sch_EZ!$B$31:$B$54,0),MATCH(Schedules_8760!$F4701,Htg_StPt_Sch_EZ!$C$30:$I$30,0)),"F","C")</f>
        <v>18.888888888888889</v>
      </c>
      <c r="J4701" s="34">
        <f>CONVERT(INDEX(Clg_StPt_Sch_EZ!$C$4:$I$27,MATCH(Schedules_8760!$C4701,Clg_StPt_Sch_EZ!$B$4:$B$27,0),MATCH(Schedules_8760!$F4701,Clg_StPt_Sch_EZ!$C$3:$I$3,0)),"F","C")</f>
        <v>25.555555555555554</v>
      </c>
      <c r="K4701" s="34">
        <f>CONVERT(INDEX(Clg_StPt_Sch_EZ!$C$31:$I$54,MATCH(Schedules_8760!$C4701,Clg_StPt_Sch_EZ!$B$31:$B$54,0),MATCH(Schedules_8760!$F4701,Clg_StPt_Sch_EZ!$C$30:$I$30,0)),"F","C")</f>
        <v>28.333333333333332</v>
      </c>
      <c r="L4701" s="34">
        <f>CONVERT(INDEX(DHW_StPt_Sch_EZ!$C$4:$I$27,MATCH(Schedules_8760!$C4701,DHW_StPt_Sch_EZ!$B$4:$B$27,0),MATCH(Schedules_8760!$F4701,DHW_StPt_Sch_EZ!$C$3:$I$3,0)),"F","C")</f>
        <v>53.333333333333329</v>
      </c>
      <c r="M4701" s="34">
        <f>CONVERT(INDEX(DHW_StPt_Sch_EZ!$C$31:$I$54,MATCH(Schedules_8760!$C4701,DHW_StPt_Sch_EZ!$B$31:$B$54,0),MATCH(Schedules_8760!$F4701,DHW_StPt_Sch_EZ!$C$30:$I$30,0)),"F","C")</f>
        <v>53.333333333333329</v>
      </c>
      <c r="N4701" s="12"/>
      <c r="O4701" s="12"/>
      <c r="P4701" s="12"/>
    </row>
    <row r="4702" spans="1:16" x14ac:dyDescent="0.25">
      <c r="A4702" s="35">
        <v>4701</v>
      </c>
      <c r="B4702" s="89">
        <v>196.83333333333329</v>
      </c>
      <c r="C4702" s="35">
        <f t="shared" si="365"/>
        <v>21</v>
      </c>
      <c r="D4702" s="35">
        <f t="shared" si="368"/>
        <v>196</v>
      </c>
      <c r="E4702" s="35">
        <f t="shared" si="369"/>
        <v>7</v>
      </c>
      <c r="F4702" s="35" t="str">
        <f t="shared" si="366"/>
        <v>Saturday</v>
      </c>
      <c r="G4702" s="35">
        <f t="shared" si="367"/>
        <v>7</v>
      </c>
      <c r="H4702" s="34">
        <f>CONVERT(INDEX(Htg_StPt_Sch_EZ!$C$4:$I$27,MATCH(Schedules_8760!$C4702,Htg_StPt_Sch_EZ!$B$4:$B$27,0),MATCH(Schedules_8760!$F4702,Htg_StPt_Sch_EZ!$C$3:$I$3,0)),"F","C")</f>
        <v>20.555555555555554</v>
      </c>
      <c r="I4702" s="34">
        <f>CONVERT(INDEX(Htg_StPt_Sch_EZ!$C$31:$I$54,MATCH(Schedules_8760!$C4702,Htg_StPt_Sch_EZ!$B$31:$B$54,0),MATCH(Schedules_8760!$F4702,Htg_StPt_Sch_EZ!$C$30:$I$30,0)),"F","C")</f>
        <v>19.444444444444443</v>
      </c>
      <c r="J4702" s="34">
        <f>CONVERT(INDEX(Clg_StPt_Sch_EZ!$C$4:$I$27,MATCH(Schedules_8760!$C4702,Clg_StPt_Sch_EZ!$B$4:$B$27,0),MATCH(Schedules_8760!$F4702,Clg_StPt_Sch_EZ!$C$3:$I$3,0)),"F","C")</f>
        <v>25.555555555555554</v>
      </c>
      <c r="K4702" s="34">
        <f>CONVERT(INDEX(Clg_StPt_Sch_EZ!$C$31:$I$54,MATCH(Schedules_8760!$C4702,Clg_StPt_Sch_EZ!$B$31:$B$54,0),MATCH(Schedules_8760!$F4702,Clg_StPt_Sch_EZ!$C$30:$I$30,0)),"F","C")</f>
        <v>28.333333333333332</v>
      </c>
      <c r="L4702" s="34">
        <f>CONVERT(INDEX(DHW_StPt_Sch_EZ!$C$4:$I$27,MATCH(Schedules_8760!$C4702,DHW_StPt_Sch_EZ!$B$4:$B$27,0),MATCH(Schedules_8760!$F4702,DHW_StPt_Sch_EZ!$C$3:$I$3,0)),"F","C")</f>
        <v>53.333333333333329</v>
      </c>
      <c r="M4702" s="34">
        <f>CONVERT(INDEX(DHW_StPt_Sch_EZ!$C$31:$I$54,MATCH(Schedules_8760!$C4702,DHW_StPt_Sch_EZ!$B$31:$B$54,0),MATCH(Schedules_8760!$F4702,DHW_StPt_Sch_EZ!$C$30:$I$30,0)),"F","C")</f>
        <v>53.333333333333329</v>
      </c>
      <c r="N4702" s="12"/>
      <c r="O4702" s="12"/>
      <c r="P4702" s="12"/>
    </row>
    <row r="4703" spans="1:16" x14ac:dyDescent="0.25">
      <c r="A4703" s="35">
        <v>4702</v>
      </c>
      <c r="B4703" s="89">
        <v>196.875</v>
      </c>
      <c r="C4703" s="35">
        <f t="shared" si="365"/>
        <v>22</v>
      </c>
      <c r="D4703" s="35">
        <f t="shared" si="368"/>
        <v>196</v>
      </c>
      <c r="E4703" s="35">
        <f t="shared" si="369"/>
        <v>7</v>
      </c>
      <c r="F4703" s="35" t="str">
        <f t="shared" si="366"/>
        <v>Saturday</v>
      </c>
      <c r="G4703" s="35">
        <f t="shared" si="367"/>
        <v>7</v>
      </c>
      <c r="H4703" s="34">
        <f>CONVERT(INDEX(Htg_StPt_Sch_EZ!$C$4:$I$27,MATCH(Schedules_8760!$C4703,Htg_StPt_Sch_EZ!$B$4:$B$27,0),MATCH(Schedules_8760!$F4703,Htg_StPt_Sch_EZ!$C$3:$I$3,0)),"F","C")</f>
        <v>20.555555555555554</v>
      </c>
      <c r="I4703" s="34">
        <f>CONVERT(INDEX(Htg_StPt_Sch_EZ!$C$31:$I$54,MATCH(Schedules_8760!$C4703,Htg_StPt_Sch_EZ!$B$31:$B$54,0),MATCH(Schedules_8760!$F4703,Htg_StPt_Sch_EZ!$C$30:$I$30,0)),"F","C")</f>
        <v>19.444444444444443</v>
      </c>
      <c r="J4703" s="34">
        <f>CONVERT(INDEX(Clg_StPt_Sch_EZ!$C$4:$I$27,MATCH(Schedules_8760!$C4703,Clg_StPt_Sch_EZ!$B$4:$B$27,0),MATCH(Schedules_8760!$F4703,Clg_StPt_Sch_EZ!$C$3:$I$3,0)),"F","C")</f>
        <v>25.555555555555554</v>
      </c>
      <c r="K4703" s="34">
        <f>CONVERT(INDEX(Clg_StPt_Sch_EZ!$C$31:$I$54,MATCH(Schedules_8760!$C4703,Clg_StPt_Sch_EZ!$B$31:$B$54,0),MATCH(Schedules_8760!$F4703,Clg_StPt_Sch_EZ!$C$30:$I$30,0)),"F","C")</f>
        <v>28.333333333333332</v>
      </c>
      <c r="L4703" s="34">
        <f>CONVERT(INDEX(DHW_StPt_Sch_EZ!$C$4:$I$27,MATCH(Schedules_8760!$C4703,DHW_StPt_Sch_EZ!$B$4:$B$27,0),MATCH(Schedules_8760!$F4703,DHW_StPt_Sch_EZ!$C$3:$I$3,0)),"F","C")</f>
        <v>53.333333333333329</v>
      </c>
      <c r="M4703" s="34">
        <f>CONVERT(INDEX(DHW_StPt_Sch_EZ!$C$31:$I$54,MATCH(Schedules_8760!$C4703,DHW_StPt_Sch_EZ!$B$31:$B$54,0),MATCH(Schedules_8760!$F4703,DHW_StPt_Sch_EZ!$C$30:$I$30,0)),"F","C")</f>
        <v>53.333333333333329</v>
      </c>
      <c r="N4703" s="12"/>
      <c r="O4703" s="12"/>
      <c r="P4703" s="12"/>
    </row>
    <row r="4704" spans="1:16" x14ac:dyDescent="0.25">
      <c r="A4704" s="35">
        <v>4703</v>
      </c>
      <c r="B4704" s="89">
        <v>196.91666666666671</v>
      </c>
      <c r="C4704" s="35">
        <f t="shared" si="365"/>
        <v>23</v>
      </c>
      <c r="D4704" s="35">
        <f t="shared" si="368"/>
        <v>196</v>
      </c>
      <c r="E4704" s="35">
        <f t="shared" si="369"/>
        <v>7</v>
      </c>
      <c r="F4704" s="35" t="str">
        <f t="shared" si="366"/>
        <v>Saturday</v>
      </c>
      <c r="G4704" s="35">
        <f t="shared" si="367"/>
        <v>7</v>
      </c>
      <c r="H4704" s="34">
        <f>CONVERT(INDEX(Htg_StPt_Sch_EZ!$C$4:$I$27,MATCH(Schedules_8760!$C4704,Htg_StPt_Sch_EZ!$B$4:$B$27,0),MATCH(Schedules_8760!$F4704,Htg_StPt_Sch_EZ!$C$3:$I$3,0)),"F","C")</f>
        <v>20.555555555555554</v>
      </c>
      <c r="I4704" s="34">
        <f>CONVERT(INDEX(Htg_StPt_Sch_EZ!$C$31:$I$54,MATCH(Schedules_8760!$C4704,Htg_StPt_Sch_EZ!$B$31:$B$54,0),MATCH(Schedules_8760!$F4704,Htg_StPt_Sch_EZ!$C$30:$I$30,0)),"F","C")</f>
        <v>19.444444444444443</v>
      </c>
      <c r="J4704" s="34">
        <f>CONVERT(INDEX(Clg_StPt_Sch_EZ!$C$4:$I$27,MATCH(Schedules_8760!$C4704,Clg_StPt_Sch_EZ!$B$4:$B$27,0),MATCH(Schedules_8760!$F4704,Clg_StPt_Sch_EZ!$C$3:$I$3,0)),"F","C")</f>
        <v>25.555555555555554</v>
      </c>
      <c r="K4704" s="34">
        <f>CONVERT(INDEX(Clg_StPt_Sch_EZ!$C$31:$I$54,MATCH(Schedules_8760!$C4704,Clg_StPt_Sch_EZ!$B$31:$B$54,0),MATCH(Schedules_8760!$F4704,Clg_StPt_Sch_EZ!$C$30:$I$30,0)),"F","C")</f>
        <v>28.333333333333332</v>
      </c>
      <c r="L4704" s="34">
        <f>CONVERT(INDEX(DHW_StPt_Sch_EZ!$C$4:$I$27,MATCH(Schedules_8760!$C4704,DHW_StPt_Sch_EZ!$B$4:$B$27,0),MATCH(Schedules_8760!$F4704,DHW_StPt_Sch_EZ!$C$3:$I$3,0)),"F","C")</f>
        <v>53.333333333333329</v>
      </c>
      <c r="M4704" s="34">
        <f>CONVERT(INDEX(DHW_StPt_Sch_EZ!$C$31:$I$54,MATCH(Schedules_8760!$C4704,DHW_StPt_Sch_EZ!$B$31:$B$54,0),MATCH(Schedules_8760!$F4704,DHW_StPt_Sch_EZ!$C$30:$I$30,0)),"F","C")</f>
        <v>53.333333333333329</v>
      </c>
      <c r="N4704" s="12"/>
      <c r="O4704" s="12"/>
      <c r="P4704" s="12"/>
    </row>
    <row r="4705" spans="1:16" x14ac:dyDescent="0.25">
      <c r="A4705" s="35">
        <v>4704</v>
      </c>
      <c r="B4705" s="89">
        <v>196.95833333333329</v>
      </c>
      <c r="C4705" s="35">
        <f t="shared" si="365"/>
        <v>24</v>
      </c>
      <c r="D4705" s="35">
        <f t="shared" si="368"/>
        <v>196</v>
      </c>
      <c r="E4705" s="35">
        <f t="shared" si="369"/>
        <v>7</v>
      </c>
      <c r="F4705" s="35" t="str">
        <f t="shared" si="366"/>
        <v>Saturday</v>
      </c>
      <c r="G4705" s="35">
        <f t="shared" si="367"/>
        <v>7</v>
      </c>
      <c r="H4705" s="34">
        <f>CONVERT(INDEX(Htg_StPt_Sch_EZ!$C$4:$I$27,MATCH(Schedules_8760!$C4705,Htg_StPt_Sch_EZ!$B$4:$B$27,0),MATCH(Schedules_8760!$F4705,Htg_StPt_Sch_EZ!$C$3:$I$3,0)),"F","C")</f>
        <v>20.555555555555554</v>
      </c>
      <c r="I4705" s="34">
        <f>CONVERT(INDEX(Htg_StPt_Sch_EZ!$C$31:$I$54,MATCH(Schedules_8760!$C4705,Htg_StPt_Sch_EZ!$B$31:$B$54,0),MATCH(Schedules_8760!$F4705,Htg_StPt_Sch_EZ!$C$30:$I$30,0)),"F","C")</f>
        <v>19.444444444444443</v>
      </c>
      <c r="J4705" s="34">
        <f>CONVERT(INDEX(Clg_StPt_Sch_EZ!$C$4:$I$27,MATCH(Schedules_8760!$C4705,Clg_StPt_Sch_EZ!$B$4:$B$27,0),MATCH(Schedules_8760!$F4705,Clg_StPt_Sch_EZ!$C$3:$I$3,0)),"F","C")</f>
        <v>25.555555555555554</v>
      </c>
      <c r="K4705" s="34">
        <f>CONVERT(INDEX(Clg_StPt_Sch_EZ!$C$31:$I$54,MATCH(Schedules_8760!$C4705,Clg_StPt_Sch_EZ!$B$31:$B$54,0),MATCH(Schedules_8760!$F4705,Clg_StPt_Sch_EZ!$C$30:$I$30,0)),"F","C")</f>
        <v>28.333333333333332</v>
      </c>
      <c r="L4705" s="34">
        <f>CONVERT(INDEX(DHW_StPt_Sch_EZ!$C$4:$I$27,MATCH(Schedules_8760!$C4705,DHW_StPt_Sch_EZ!$B$4:$B$27,0),MATCH(Schedules_8760!$F4705,DHW_StPt_Sch_EZ!$C$3:$I$3,0)),"F","C")</f>
        <v>53.333333333333329</v>
      </c>
      <c r="M4705" s="34">
        <f>CONVERT(INDEX(DHW_StPt_Sch_EZ!$C$31:$I$54,MATCH(Schedules_8760!$C4705,DHW_StPt_Sch_EZ!$B$31:$B$54,0),MATCH(Schedules_8760!$F4705,DHW_StPt_Sch_EZ!$C$30:$I$30,0)),"F","C")</f>
        <v>53.333333333333329</v>
      </c>
      <c r="N4705" s="12"/>
      <c r="O4705" s="12"/>
      <c r="P4705" s="12"/>
    </row>
    <row r="4706" spans="1:16" x14ac:dyDescent="0.25">
      <c r="A4706" s="35">
        <v>4705</v>
      </c>
      <c r="B4706" s="89">
        <v>197</v>
      </c>
      <c r="C4706" s="35">
        <f t="shared" si="365"/>
        <v>1</v>
      </c>
      <c r="D4706" s="35">
        <f t="shared" si="368"/>
        <v>197</v>
      </c>
      <c r="E4706" s="35">
        <f t="shared" si="369"/>
        <v>1</v>
      </c>
      <c r="F4706" s="35" t="str">
        <f t="shared" si="366"/>
        <v>Sunday</v>
      </c>
      <c r="G4706" s="35">
        <f t="shared" si="367"/>
        <v>7</v>
      </c>
      <c r="H4706" s="34">
        <f>CONVERT(INDEX(Htg_StPt_Sch_EZ!$C$4:$I$27,MATCH(Schedules_8760!$C4706,Htg_StPt_Sch_EZ!$B$4:$B$27,0),MATCH(Schedules_8760!$F4706,Htg_StPt_Sch_EZ!$C$3:$I$3,0)),"F","C")</f>
        <v>20.555555555555554</v>
      </c>
      <c r="I4706" s="34">
        <f>CONVERT(INDEX(Htg_StPt_Sch_EZ!$C$31:$I$54,MATCH(Schedules_8760!$C4706,Htg_StPt_Sch_EZ!$B$31:$B$54,0),MATCH(Schedules_8760!$F4706,Htg_StPt_Sch_EZ!$C$30:$I$30,0)),"F","C")</f>
        <v>19.444444444444443</v>
      </c>
      <c r="J4706" s="34">
        <f>CONVERT(INDEX(Clg_StPt_Sch_EZ!$C$4:$I$27,MATCH(Schedules_8760!$C4706,Clg_StPt_Sch_EZ!$B$4:$B$27,0),MATCH(Schedules_8760!$F4706,Clg_StPt_Sch_EZ!$C$3:$I$3,0)),"F","C")</f>
        <v>25.555555555555554</v>
      </c>
      <c r="K4706" s="34">
        <f>CONVERT(INDEX(Clg_StPt_Sch_EZ!$C$31:$I$54,MATCH(Schedules_8760!$C4706,Clg_StPt_Sch_EZ!$B$31:$B$54,0),MATCH(Schedules_8760!$F4706,Clg_StPt_Sch_EZ!$C$30:$I$30,0)),"F","C")</f>
        <v>28.333333333333332</v>
      </c>
      <c r="L4706" s="34">
        <f>CONVERT(INDEX(DHW_StPt_Sch_EZ!$C$4:$I$27,MATCH(Schedules_8760!$C4706,DHW_StPt_Sch_EZ!$B$4:$B$27,0),MATCH(Schedules_8760!$F4706,DHW_StPt_Sch_EZ!$C$3:$I$3,0)),"F","C")</f>
        <v>53.333333333333329</v>
      </c>
      <c r="M4706" s="34">
        <f>CONVERT(INDEX(DHW_StPt_Sch_EZ!$C$31:$I$54,MATCH(Schedules_8760!$C4706,DHW_StPt_Sch_EZ!$B$31:$B$54,0),MATCH(Schedules_8760!$F4706,DHW_StPt_Sch_EZ!$C$30:$I$30,0)),"F","C")</f>
        <v>53.333333333333329</v>
      </c>
      <c r="N4706" s="12"/>
      <c r="O4706" s="12"/>
      <c r="P4706" s="12"/>
    </row>
    <row r="4707" spans="1:16" x14ac:dyDescent="0.25">
      <c r="A4707" s="35">
        <v>4706</v>
      </c>
      <c r="B4707" s="89">
        <v>197.04166666666671</v>
      </c>
      <c r="C4707" s="35">
        <f t="shared" si="365"/>
        <v>2</v>
      </c>
      <c r="D4707" s="35">
        <f t="shared" si="368"/>
        <v>197</v>
      </c>
      <c r="E4707" s="35">
        <f t="shared" si="369"/>
        <v>1</v>
      </c>
      <c r="F4707" s="35" t="str">
        <f t="shared" si="366"/>
        <v>Sunday</v>
      </c>
      <c r="G4707" s="35">
        <f t="shared" si="367"/>
        <v>7</v>
      </c>
      <c r="H4707" s="34">
        <f>CONVERT(INDEX(Htg_StPt_Sch_EZ!$C$4:$I$27,MATCH(Schedules_8760!$C4707,Htg_StPt_Sch_EZ!$B$4:$B$27,0),MATCH(Schedules_8760!$F4707,Htg_StPt_Sch_EZ!$C$3:$I$3,0)),"F","C")</f>
        <v>20.555555555555554</v>
      </c>
      <c r="I4707" s="34">
        <f>CONVERT(INDEX(Htg_StPt_Sch_EZ!$C$31:$I$54,MATCH(Schedules_8760!$C4707,Htg_StPt_Sch_EZ!$B$31:$B$54,0),MATCH(Schedules_8760!$F4707,Htg_StPt_Sch_EZ!$C$30:$I$30,0)),"F","C")</f>
        <v>19.444444444444443</v>
      </c>
      <c r="J4707" s="34">
        <f>CONVERT(INDEX(Clg_StPt_Sch_EZ!$C$4:$I$27,MATCH(Schedules_8760!$C4707,Clg_StPt_Sch_EZ!$B$4:$B$27,0),MATCH(Schedules_8760!$F4707,Clg_StPt_Sch_EZ!$C$3:$I$3,0)),"F","C")</f>
        <v>25.555555555555554</v>
      </c>
      <c r="K4707" s="34">
        <f>CONVERT(INDEX(Clg_StPt_Sch_EZ!$C$31:$I$54,MATCH(Schedules_8760!$C4707,Clg_StPt_Sch_EZ!$B$31:$B$54,0),MATCH(Schedules_8760!$F4707,Clg_StPt_Sch_EZ!$C$30:$I$30,0)),"F","C")</f>
        <v>28.333333333333332</v>
      </c>
      <c r="L4707" s="34">
        <f>CONVERT(INDEX(DHW_StPt_Sch_EZ!$C$4:$I$27,MATCH(Schedules_8760!$C4707,DHW_StPt_Sch_EZ!$B$4:$B$27,0),MATCH(Schedules_8760!$F4707,DHW_StPt_Sch_EZ!$C$3:$I$3,0)),"F","C")</f>
        <v>53.333333333333329</v>
      </c>
      <c r="M4707" s="34">
        <f>CONVERT(INDEX(DHW_StPt_Sch_EZ!$C$31:$I$54,MATCH(Schedules_8760!$C4707,DHW_StPt_Sch_EZ!$B$31:$B$54,0),MATCH(Schedules_8760!$F4707,DHW_StPt_Sch_EZ!$C$30:$I$30,0)),"F","C")</f>
        <v>53.333333333333329</v>
      </c>
      <c r="N4707" s="12"/>
      <c r="O4707" s="12"/>
      <c r="P4707" s="12"/>
    </row>
    <row r="4708" spans="1:16" x14ac:dyDescent="0.25">
      <c r="A4708" s="35">
        <v>4707</v>
      </c>
      <c r="B4708" s="89">
        <v>197.08333333333329</v>
      </c>
      <c r="C4708" s="35">
        <f t="shared" si="365"/>
        <v>3</v>
      </c>
      <c r="D4708" s="35">
        <f t="shared" si="368"/>
        <v>197</v>
      </c>
      <c r="E4708" s="35">
        <f t="shared" si="369"/>
        <v>1</v>
      </c>
      <c r="F4708" s="35" t="str">
        <f t="shared" si="366"/>
        <v>Sunday</v>
      </c>
      <c r="G4708" s="35">
        <f t="shared" si="367"/>
        <v>7</v>
      </c>
      <c r="H4708" s="34">
        <f>CONVERT(INDEX(Htg_StPt_Sch_EZ!$C$4:$I$27,MATCH(Schedules_8760!$C4708,Htg_StPt_Sch_EZ!$B$4:$B$27,0),MATCH(Schedules_8760!$F4708,Htg_StPt_Sch_EZ!$C$3:$I$3,0)),"F","C")</f>
        <v>20.555555555555554</v>
      </c>
      <c r="I4708" s="34">
        <f>CONVERT(INDEX(Htg_StPt_Sch_EZ!$C$31:$I$54,MATCH(Schedules_8760!$C4708,Htg_StPt_Sch_EZ!$B$31:$B$54,0),MATCH(Schedules_8760!$F4708,Htg_StPt_Sch_EZ!$C$30:$I$30,0)),"F","C")</f>
        <v>19.444444444444443</v>
      </c>
      <c r="J4708" s="34">
        <f>CONVERT(INDEX(Clg_StPt_Sch_EZ!$C$4:$I$27,MATCH(Schedules_8760!$C4708,Clg_StPt_Sch_EZ!$B$4:$B$27,0),MATCH(Schedules_8760!$F4708,Clg_StPt_Sch_EZ!$C$3:$I$3,0)),"F","C")</f>
        <v>25.555555555555554</v>
      </c>
      <c r="K4708" s="34">
        <f>CONVERT(INDEX(Clg_StPt_Sch_EZ!$C$31:$I$54,MATCH(Schedules_8760!$C4708,Clg_StPt_Sch_EZ!$B$31:$B$54,0),MATCH(Schedules_8760!$F4708,Clg_StPt_Sch_EZ!$C$30:$I$30,0)),"F","C")</f>
        <v>28.333333333333332</v>
      </c>
      <c r="L4708" s="34">
        <f>CONVERT(INDEX(DHW_StPt_Sch_EZ!$C$4:$I$27,MATCH(Schedules_8760!$C4708,DHW_StPt_Sch_EZ!$B$4:$B$27,0),MATCH(Schedules_8760!$F4708,DHW_StPt_Sch_EZ!$C$3:$I$3,0)),"F","C")</f>
        <v>53.333333333333329</v>
      </c>
      <c r="M4708" s="34">
        <f>CONVERT(INDEX(DHW_StPt_Sch_EZ!$C$31:$I$54,MATCH(Schedules_8760!$C4708,DHW_StPt_Sch_EZ!$B$31:$B$54,0),MATCH(Schedules_8760!$F4708,DHW_StPt_Sch_EZ!$C$30:$I$30,0)),"F","C")</f>
        <v>53.333333333333329</v>
      </c>
      <c r="N4708" s="12"/>
      <c r="O4708" s="12"/>
      <c r="P4708" s="12"/>
    </row>
    <row r="4709" spans="1:16" x14ac:dyDescent="0.25">
      <c r="A4709" s="35">
        <v>4708</v>
      </c>
      <c r="B4709" s="89">
        <v>197.125</v>
      </c>
      <c r="C4709" s="35">
        <f t="shared" si="365"/>
        <v>4</v>
      </c>
      <c r="D4709" s="35">
        <f t="shared" si="368"/>
        <v>197</v>
      </c>
      <c r="E4709" s="35">
        <f t="shared" si="369"/>
        <v>1</v>
      </c>
      <c r="F4709" s="35" t="str">
        <f t="shared" si="366"/>
        <v>Sunday</v>
      </c>
      <c r="G4709" s="35">
        <f t="shared" si="367"/>
        <v>7</v>
      </c>
      <c r="H4709" s="34">
        <f>CONVERT(INDEX(Htg_StPt_Sch_EZ!$C$4:$I$27,MATCH(Schedules_8760!$C4709,Htg_StPt_Sch_EZ!$B$4:$B$27,0),MATCH(Schedules_8760!$F4709,Htg_StPt_Sch_EZ!$C$3:$I$3,0)),"F","C")</f>
        <v>20.555555555555554</v>
      </c>
      <c r="I4709" s="34">
        <f>CONVERT(INDEX(Htg_StPt_Sch_EZ!$C$31:$I$54,MATCH(Schedules_8760!$C4709,Htg_StPt_Sch_EZ!$B$31:$B$54,0),MATCH(Schedules_8760!$F4709,Htg_StPt_Sch_EZ!$C$30:$I$30,0)),"F","C")</f>
        <v>19.444444444444443</v>
      </c>
      <c r="J4709" s="34">
        <f>CONVERT(INDEX(Clg_StPt_Sch_EZ!$C$4:$I$27,MATCH(Schedules_8760!$C4709,Clg_StPt_Sch_EZ!$B$4:$B$27,0),MATCH(Schedules_8760!$F4709,Clg_StPt_Sch_EZ!$C$3:$I$3,0)),"F","C")</f>
        <v>25.555555555555554</v>
      </c>
      <c r="K4709" s="34">
        <f>CONVERT(INDEX(Clg_StPt_Sch_EZ!$C$31:$I$54,MATCH(Schedules_8760!$C4709,Clg_StPt_Sch_EZ!$B$31:$B$54,0),MATCH(Schedules_8760!$F4709,Clg_StPt_Sch_EZ!$C$30:$I$30,0)),"F","C")</f>
        <v>28.333333333333332</v>
      </c>
      <c r="L4709" s="34">
        <f>CONVERT(INDEX(DHW_StPt_Sch_EZ!$C$4:$I$27,MATCH(Schedules_8760!$C4709,DHW_StPt_Sch_EZ!$B$4:$B$27,0),MATCH(Schedules_8760!$F4709,DHW_StPt_Sch_EZ!$C$3:$I$3,0)),"F","C")</f>
        <v>53.333333333333329</v>
      </c>
      <c r="M4709" s="34">
        <f>CONVERT(INDEX(DHW_StPt_Sch_EZ!$C$31:$I$54,MATCH(Schedules_8760!$C4709,DHW_StPt_Sch_EZ!$B$31:$B$54,0),MATCH(Schedules_8760!$F4709,DHW_StPt_Sch_EZ!$C$30:$I$30,0)),"F","C")</f>
        <v>53.333333333333329</v>
      </c>
      <c r="N4709" s="12"/>
      <c r="O4709" s="12"/>
      <c r="P4709" s="12"/>
    </row>
    <row r="4710" spans="1:16" x14ac:dyDescent="0.25">
      <c r="A4710" s="35">
        <v>4709</v>
      </c>
      <c r="B4710" s="89">
        <v>197.16666666666671</v>
      </c>
      <c r="C4710" s="35">
        <f t="shared" si="365"/>
        <v>5</v>
      </c>
      <c r="D4710" s="35">
        <f t="shared" si="368"/>
        <v>197</v>
      </c>
      <c r="E4710" s="35">
        <f t="shared" si="369"/>
        <v>1</v>
      </c>
      <c r="F4710" s="35" t="str">
        <f t="shared" si="366"/>
        <v>Sunday</v>
      </c>
      <c r="G4710" s="35">
        <f t="shared" si="367"/>
        <v>7</v>
      </c>
      <c r="H4710" s="34">
        <f>CONVERT(INDEX(Htg_StPt_Sch_EZ!$C$4:$I$27,MATCH(Schedules_8760!$C4710,Htg_StPt_Sch_EZ!$B$4:$B$27,0),MATCH(Schedules_8760!$F4710,Htg_StPt_Sch_EZ!$C$3:$I$3,0)),"F","C")</f>
        <v>20.555555555555554</v>
      </c>
      <c r="I4710" s="34">
        <f>CONVERT(INDEX(Htg_StPt_Sch_EZ!$C$31:$I$54,MATCH(Schedules_8760!$C4710,Htg_StPt_Sch_EZ!$B$31:$B$54,0),MATCH(Schedules_8760!$F4710,Htg_StPt_Sch_EZ!$C$30:$I$30,0)),"F","C")</f>
        <v>19.444444444444443</v>
      </c>
      <c r="J4710" s="34">
        <f>CONVERT(INDEX(Clg_StPt_Sch_EZ!$C$4:$I$27,MATCH(Schedules_8760!$C4710,Clg_StPt_Sch_EZ!$B$4:$B$27,0),MATCH(Schedules_8760!$F4710,Clg_StPt_Sch_EZ!$C$3:$I$3,0)),"F","C")</f>
        <v>25.555555555555554</v>
      </c>
      <c r="K4710" s="34">
        <f>CONVERT(INDEX(Clg_StPt_Sch_EZ!$C$31:$I$54,MATCH(Schedules_8760!$C4710,Clg_StPt_Sch_EZ!$B$31:$B$54,0),MATCH(Schedules_8760!$F4710,Clg_StPt_Sch_EZ!$C$30:$I$30,0)),"F","C")</f>
        <v>28.333333333333332</v>
      </c>
      <c r="L4710" s="34">
        <f>CONVERT(INDEX(DHW_StPt_Sch_EZ!$C$4:$I$27,MATCH(Schedules_8760!$C4710,DHW_StPt_Sch_EZ!$B$4:$B$27,0),MATCH(Schedules_8760!$F4710,DHW_StPt_Sch_EZ!$C$3:$I$3,0)),"F","C")</f>
        <v>53.333333333333329</v>
      </c>
      <c r="M4710" s="34">
        <f>CONVERT(INDEX(DHW_StPt_Sch_EZ!$C$31:$I$54,MATCH(Schedules_8760!$C4710,DHW_StPt_Sch_EZ!$B$31:$B$54,0),MATCH(Schedules_8760!$F4710,DHW_StPt_Sch_EZ!$C$30:$I$30,0)),"F","C")</f>
        <v>53.333333333333329</v>
      </c>
      <c r="N4710" s="12"/>
      <c r="O4710" s="12"/>
      <c r="P4710" s="12"/>
    </row>
    <row r="4711" spans="1:16" x14ac:dyDescent="0.25">
      <c r="A4711" s="35">
        <v>4710</v>
      </c>
      <c r="B4711" s="89">
        <v>197.20833333333329</v>
      </c>
      <c r="C4711" s="35">
        <f t="shared" si="365"/>
        <v>6</v>
      </c>
      <c r="D4711" s="35">
        <f t="shared" si="368"/>
        <v>197</v>
      </c>
      <c r="E4711" s="35">
        <f t="shared" si="369"/>
        <v>1</v>
      </c>
      <c r="F4711" s="35" t="str">
        <f t="shared" si="366"/>
        <v>Sunday</v>
      </c>
      <c r="G4711" s="35">
        <f t="shared" si="367"/>
        <v>7</v>
      </c>
      <c r="H4711" s="34">
        <f>CONVERT(INDEX(Htg_StPt_Sch_EZ!$C$4:$I$27,MATCH(Schedules_8760!$C4711,Htg_StPt_Sch_EZ!$B$4:$B$27,0),MATCH(Schedules_8760!$F4711,Htg_StPt_Sch_EZ!$C$3:$I$3,0)),"F","C")</f>
        <v>20.555555555555554</v>
      </c>
      <c r="I4711" s="34">
        <f>CONVERT(INDEX(Htg_StPt_Sch_EZ!$C$31:$I$54,MATCH(Schedules_8760!$C4711,Htg_StPt_Sch_EZ!$B$31:$B$54,0),MATCH(Schedules_8760!$F4711,Htg_StPt_Sch_EZ!$C$30:$I$30,0)),"F","C")</f>
        <v>19.444444444444443</v>
      </c>
      <c r="J4711" s="34">
        <f>CONVERT(INDEX(Clg_StPt_Sch_EZ!$C$4:$I$27,MATCH(Schedules_8760!$C4711,Clg_StPt_Sch_EZ!$B$4:$B$27,0),MATCH(Schedules_8760!$F4711,Clg_StPt_Sch_EZ!$C$3:$I$3,0)),"F","C")</f>
        <v>25.555555555555554</v>
      </c>
      <c r="K4711" s="34">
        <f>CONVERT(INDEX(Clg_StPt_Sch_EZ!$C$31:$I$54,MATCH(Schedules_8760!$C4711,Clg_StPt_Sch_EZ!$B$31:$B$54,0),MATCH(Schedules_8760!$F4711,Clg_StPt_Sch_EZ!$C$30:$I$30,0)),"F","C")</f>
        <v>28.333333333333332</v>
      </c>
      <c r="L4711" s="34">
        <f>CONVERT(INDEX(DHW_StPt_Sch_EZ!$C$4:$I$27,MATCH(Schedules_8760!$C4711,DHW_StPt_Sch_EZ!$B$4:$B$27,0),MATCH(Schedules_8760!$F4711,DHW_StPt_Sch_EZ!$C$3:$I$3,0)),"F","C")</f>
        <v>53.333333333333329</v>
      </c>
      <c r="M4711" s="34">
        <f>CONVERT(INDEX(DHW_StPt_Sch_EZ!$C$31:$I$54,MATCH(Schedules_8760!$C4711,DHW_StPt_Sch_EZ!$B$31:$B$54,0),MATCH(Schedules_8760!$F4711,DHW_StPt_Sch_EZ!$C$30:$I$30,0)),"F","C")</f>
        <v>53.333333333333329</v>
      </c>
      <c r="N4711" s="12"/>
      <c r="O4711" s="12"/>
      <c r="P4711" s="12"/>
    </row>
    <row r="4712" spans="1:16" x14ac:dyDescent="0.25">
      <c r="A4712" s="35">
        <v>4711</v>
      </c>
      <c r="B4712" s="89">
        <v>197.25</v>
      </c>
      <c r="C4712" s="35">
        <f t="shared" si="365"/>
        <v>7</v>
      </c>
      <c r="D4712" s="35">
        <f t="shared" si="368"/>
        <v>197</v>
      </c>
      <c r="E4712" s="35">
        <f t="shared" si="369"/>
        <v>1</v>
      </c>
      <c r="F4712" s="35" t="str">
        <f t="shared" si="366"/>
        <v>Sunday</v>
      </c>
      <c r="G4712" s="35">
        <f t="shared" si="367"/>
        <v>7</v>
      </c>
      <c r="H4712" s="34">
        <f>CONVERT(INDEX(Htg_StPt_Sch_EZ!$C$4:$I$27,MATCH(Schedules_8760!$C4712,Htg_StPt_Sch_EZ!$B$4:$B$27,0),MATCH(Schedules_8760!$F4712,Htg_StPt_Sch_EZ!$C$3:$I$3,0)),"F","C")</f>
        <v>20.555555555555554</v>
      </c>
      <c r="I4712" s="34">
        <f>CONVERT(INDEX(Htg_StPt_Sch_EZ!$C$31:$I$54,MATCH(Schedules_8760!$C4712,Htg_StPt_Sch_EZ!$B$31:$B$54,0),MATCH(Schedules_8760!$F4712,Htg_StPt_Sch_EZ!$C$30:$I$30,0)),"F","C")</f>
        <v>19.444444444444443</v>
      </c>
      <c r="J4712" s="34">
        <f>CONVERT(INDEX(Clg_StPt_Sch_EZ!$C$4:$I$27,MATCH(Schedules_8760!$C4712,Clg_StPt_Sch_EZ!$B$4:$B$27,0),MATCH(Schedules_8760!$F4712,Clg_StPt_Sch_EZ!$C$3:$I$3,0)),"F","C")</f>
        <v>25.555555555555554</v>
      </c>
      <c r="K4712" s="34">
        <f>CONVERT(INDEX(Clg_StPt_Sch_EZ!$C$31:$I$54,MATCH(Schedules_8760!$C4712,Clg_StPt_Sch_EZ!$B$31:$B$54,0),MATCH(Schedules_8760!$F4712,Clg_StPt_Sch_EZ!$C$30:$I$30,0)),"F","C")</f>
        <v>28.333333333333332</v>
      </c>
      <c r="L4712" s="34">
        <f>CONVERT(INDEX(DHW_StPt_Sch_EZ!$C$4:$I$27,MATCH(Schedules_8760!$C4712,DHW_StPt_Sch_EZ!$B$4:$B$27,0),MATCH(Schedules_8760!$F4712,DHW_StPt_Sch_EZ!$C$3:$I$3,0)),"F","C")</f>
        <v>53.333333333333329</v>
      </c>
      <c r="M4712" s="34">
        <f>CONVERT(INDEX(DHW_StPt_Sch_EZ!$C$31:$I$54,MATCH(Schedules_8760!$C4712,DHW_StPt_Sch_EZ!$B$31:$B$54,0),MATCH(Schedules_8760!$F4712,DHW_StPt_Sch_EZ!$C$30:$I$30,0)),"F","C")</f>
        <v>53.333333333333329</v>
      </c>
      <c r="N4712" s="12"/>
      <c r="O4712" s="12"/>
      <c r="P4712" s="12"/>
    </row>
    <row r="4713" spans="1:16" x14ac:dyDescent="0.25">
      <c r="A4713" s="35">
        <v>4712</v>
      </c>
      <c r="B4713" s="89">
        <v>197.29166666666671</v>
      </c>
      <c r="C4713" s="35">
        <f t="shared" si="365"/>
        <v>8</v>
      </c>
      <c r="D4713" s="35">
        <f t="shared" si="368"/>
        <v>197</v>
      </c>
      <c r="E4713" s="35">
        <f t="shared" si="369"/>
        <v>1</v>
      </c>
      <c r="F4713" s="35" t="str">
        <f t="shared" si="366"/>
        <v>Sunday</v>
      </c>
      <c r="G4713" s="35">
        <f t="shared" si="367"/>
        <v>7</v>
      </c>
      <c r="H4713" s="34">
        <f>CONVERT(INDEX(Htg_StPt_Sch_EZ!$C$4:$I$27,MATCH(Schedules_8760!$C4713,Htg_StPt_Sch_EZ!$B$4:$B$27,0),MATCH(Schedules_8760!$F4713,Htg_StPt_Sch_EZ!$C$3:$I$3,0)),"F","C")</f>
        <v>20.555555555555554</v>
      </c>
      <c r="I4713" s="34">
        <f>CONVERT(INDEX(Htg_StPt_Sch_EZ!$C$31:$I$54,MATCH(Schedules_8760!$C4713,Htg_StPt_Sch_EZ!$B$31:$B$54,0),MATCH(Schedules_8760!$F4713,Htg_StPt_Sch_EZ!$C$30:$I$30,0)),"F","C")</f>
        <v>19.444444444444443</v>
      </c>
      <c r="J4713" s="34">
        <f>CONVERT(INDEX(Clg_StPt_Sch_EZ!$C$4:$I$27,MATCH(Schedules_8760!$C4713,Clg_StPt_Sch_EZ!$B$4:$B$27,0),MATCH(Schedules_8760!$F4713,Clg_StPt_Sch_EZ!$C$3:$I$3,0)),"F","C")</f>
        <v>25.555555555555554</v>
      </c>
      <c r="K4713" s="34">
        <f>CONVERT(INDEX(Clg_StPt_Sch_EZ!$C$31:$I$54,MATCH(Schedules_8760!$C4713,Clg_StPt_Sch_EZ!$B$31:$B$54,0),MATCH(Schedules_8760!$F4713,Clg_StPt_Sch_EZ!$C$30:$I$30,0)),"F","C")</f>
        <v>25</v>
      </c>
      <c r="L4713" s="34">
        <f>CONVERT(INDEX(DHW_StPt_Sch_EZ!$C$4:$I$27,MATCH(Schedules_8760!$C4713,DHW_StPt_Sch_EZ!$B$4:$B$27,0),MATCH(Schedules_8760!$F4713,DHW_StPt_Sch_EZ!$C$3:$I$3,0)),"F","C")</f>
        <v>53.333333333333329</v>
      </c>
      <c r="M4713" s="34">
        <f>CONVERT(INDEX(DHW_StPt_Sch_EZ!$C$31:$I$54,MATCH(Schedules_8760!$C4713,DHW_StPt_Sch_EZ!$B$31:$B$54,0),MATCH(Schedules_8760!$F4713,DHW_StPt_Sch_EZ!$C$30:$I$30,0)),"F","C")</f>
        <v>53.333333333333329</v>
      </c>
      <c r="N4713" s="12"/>
      <c r="O4713" s="12"/>
      <c r="P4713" s="12"/>
    </row>
    <row r="4714" spans="1:16" x14ac:dyDescent="0.25">
      <c r="A4714" s="35">
        <v>4713</v>
      </c>
      <c r="B4714" s="89">
        <v>197.33333333333329</v>
      </c>
      <c r="C4714" s="35">
        <f t="shared" si="365"/>
        <v>9</v>
      </c>
      <c r="D4714" s="35">
        <f t="shared" si="368"/>
        <v>197</v>
      </c>
      <c r="E4714" s="35">
        <f t="shared" si="369"/>
        <v>1</v>
      </c>
      <c r="F4714" s="35" t="str">
        <f t="shared" si="366"/>
        <v>Sunday</v>
      </c>
      <c r="G4714" s="35">
        <f t="shared" si="367"/>
        <v>7</v>
      </c>
      <c r="H4714" s="34">
        <f>CONVERT(INDEX(Htg_StPt_Sch_EZ!$C$4:$I$27,MATCH(Schedules_8760!$C4714,Htg_StPt_Sch_EZ!$B$4:$B$27,0),MATCH(Schedules_8760!$F4714,Htg_StPt_Sch_EZ!$C$3:$I$3,0)),"F","C")</f>
        <v>20.555555555555554</v>
      </c>
      <c r="I4714" s="34">
        <f>CONVERT(INDEX(Htg_StPt_Sch_EZ!$C$31:$I$54,MATCH(Schedules_8760!$C4714,Htg_StPt_Sch_EZ!$B$31:$B$54,0),MATCH(Schedules_8760!$F4714,Htg_StPt_Sch_EZ!$C$30:$I$30,0)),"F","C")</f>
        <v>19.444444444444443</v>
      </c>
      <c r="J4714" s="34">
        <f>CONVERT(INDEX(Clg_StPt_Sch_EZ!$C$4:$I$27,MATCH(Schedules_8760!$C4714,Clg_StPt_Sch_EZ!$B$4:$B$27,0),MATCH(Schedules_8760!$F4714,Clg_StPt_Sch_EZ!$C$3:$I$3,0)),"F","C")</f>
        <v>25.555555555555554</v>
      </c>
      <c r="K4714" s="34">
        <f>CONVERT(INDEX(Clg_StPt_Sch_EZ!$C$31:$I$54,MATCH(Schedules_8760!$C4714,Clg_StPt_Sch_EZ!$B$31:$B$54,0),MATCH(Schedules_8760!$F4714,Clg_StPt_Sch_EZ!$C$30:$I$30,0)),"F","C")</f>
        <v>25</v>
      </c>
      <c r="L4714" s="34">
        <f>CONVERT(INDEX(DHW_StPt_Sch_EZ!$C$4:$I$27,MATCH(Schedules_8760!$C4714,DHW_StPt_Sch_EZ!$B$4:$B$27,0),MATCH(Schedules_8760!$F4714,DHW_StPt_Sch_EZ!$C$3:$I$3,0)),"F","C")</f>
        <v>53.333333333333329</v>
      </c>
      <c r="M4714" s="34">
        <f>CONVERT(INDEX(DHW_StPt_Sch_EZ!$C$31:$I$54,MATCH(Schedules_8760!$C4714,DHW_StPt_Sch_EZ!$B$31:$B$54,0),MATCH(Schedules_8760!$F4714,DHW_StPt_Sch_EZ!$C$30:$I$30,0)),"F","C")</f>
        <v>53.333333333333329</v>
      </c>
      <c r="N4714" s="12"/>
      <c r="O4714" s="12"/>
      <c r="P4714" s="12"/>
    </row>
    <row r="4715" spans="1:16" x14ac:dyDescent="0.25">
      <c r="A4715" s="35">
        <v>4714</v>
      </c>
      <c r="B4715" s="89">
        <v>197.375</v>
      </c>
      <c r="C4715" s="35">
        <f t="shared" si="365"/>
        <v>10</v>
      </c>
      <c r="D4715" s="35">
        <f t="shared" si="368"/>
        <v>197</v>
      </c>
      <c r="E4715" s="35">
        <f t="shared" si="369"/>
        <v>1</v>
      </c>
      <c r="F4715" s="35" t="str">
        <f t="shared" si="366"/>
        <v>Sunday</v>
      </c>
      <c r="G4715" s="35">
        <f t="shared" si="367"/>
        <v>7</v>
      </c>
      <c r="H4715" s="34">
        <f>CONVERT(INDEX(Htg_StPt_Sch_EZ!$C$4:$I$27,MATCH(Schedules_8760!$C4715,Htg_StPt_Sch_EZ!$B$4:$B$27,0),MATCH(Schedules_8760!$F4715,Htg_StPt_Sch_EZ!$C$3:$I$3,0)),"F","C")</f>
        <v>20.555555555555554</v>
      </c>
      <c r="I4715" s="34">
        <f>CONVERT(INDEX(Htg_StPt_Sch_EZ!$C$31:$I$54,MATCH(Schedules_8760!$C4715,Htg_StPt_Sch_EZ!$B$31:$B$54,0),MATCH(Schedules_8760!$F4715,Htg_StPt_Sch_EZ!$C$30:$I$30,0)),"F","C")</f>
        <v>19.444444444444443</v>
      </c>
      <c r="J4715" s="34">
        <f>CONVERT(INDEX(Clg_StPt_Sch_EZ!$C$4:$I$27,MATCH(Schedules_8760!$C4715,Clg_StPt_Sch_EZ!$B$4:$B$27,0),MATCH(Schedules_8760!$F4715,Clg_StPt_Sch_EZ!$C$3:$I$3,0)),"F","C")</f>
        <v>25.555555555555554</v>
      </c>
      <c r="K4715" s="34">
        <f>CONVERT(INDEX(Clg_StPt_Sch_EZ!$C$31:$I$54,MATCH(Schedules_8760!$C4715,Clg_StPt_Sch_EZ!$B$31:$B$54,0),MATCH(Schedules_8760!$F4715,Clg_StPt_Sch_EZ!$C$30:$I$30,0)),"F","C")</f>
        <v>25</v>
      </c>
      <c r="L4715" s="34">
        <f>CONVERT(INDEX(DHW_StPt_Sch_EZ!$C$4:$I$27,MATCH(Schedules_8760!$C4715,DHW_StPt_Sch_EZ!$B$4:$B$27,0),MATCH(Schedules_8760!$F4715,DHW_StPt_Sch_EZ!$C$3:$I$3,0)),"F","C")</f>
        <v>53.333333333333329</v>
      </c>
      <c r="M4715" s="34">
        <f>CONVERT(INDEX(DHW_StPt_Sch_EZ!$C$31:$I$54,MATCH(Schedules_8760!$C4715,DHW_StPt_Sch_EZ!$B$31:$B$54,0),MATCH(Schedules_8760!$F4715,DHW_StPt_Sch_EZ!$C$30:$I$30,0)),"F","C")</f>
        <v>53.333333333333329</v>
      </c>
      <c r="N4715" s="12"/>
      <c r="O4715" s="12"/>
      <c r="P4715" s="12"/>
    </row>
    <row r="4716" spans="1:16" x14ac:dyDescent="0.25">
      <c r="A4716" s="35">
        <v>4715</v>
      </c>
      <c r="B4716" s="89">
        <v>197.41666666666671</v>
      </c>
      <c r="C4716" s="35">
        <f t="shared" si="365"/>
        <v>11</v>
      </c>
      <c r="D4716" s="35">
        <f t="shared" si="368"/>
        <v>197</v>
      </c>
      <c r="E4716" s="35">
        <f t="shared" si="369"/>
        <v>1</v>
      </c>
      <c r="F4716" s="35" t="str">
        <f t="shared" si="366"/>
        <v>Sunday</v>
      </c>
      <c r="G4716" s="35">
        <f t="shared" si="367"/>
        <v>7</v>
      </c>
      <c r="H4716" s="34">
        <f>CONVERT(INDEX(Htg_StPt_Sch_EZ!$C$4:$I$27,MATCH(Schedules_8760!$C4716,Htg_StPt_Sch_EZ!$B$4:$B$27,0),MATCH(Schedules_8760!$F4716,Htg_StPt_Sch_EZ!$C$3:$I$3,0)),"F","C")</f>
        <v>20.555555555555554</v>
      </c>
      <c r="I4716" s="34">
        <f>CONVERT(INDEX(Htg_StPt_Sch_EZ!$C$31:$I$54,MATCH(Schedules_8760!$C4716,Htg_StPt_Sch_EZ!$B$31:$B$54,0),MATCH(Schedules_8760!$F4716,Htg_StPt_Sch_EZ!$C$30:$I$30,0)),"F","C")</f>
        <v>19.444444444444443</v>
      </c>
      <c r="J4716" s="34">
        <f>CONVERT(INDEX(Clg_StPt_Sch_EZ!$C$4:$I$27,MATCH(Schedules_8760!$C4716,Clg_StPt_Sch_EZ!$B$4:$B$27,0),MATCH(Schedules_8760!$F4716,Clg_StPt_Sch_EZ!$C$3:$I$3,0)),"F","C")</f>
        <v>25.555555555555554</v>
      </c>
      <c r="K4716" s="34">
        <f>CONVERT(INDEX(Clg_StPt_Sch_EZ!$C$31:$I$54,MATCH(Schedules_8760!$C4716,Clg_StPt_Sch_EZ!$B$31:$B$54,0),MATCH(Schedules_8760!$F4716,Clg_StPt_Sch_EZ!$C$30:$I$30,0)),"F","C")</f>
        <v>25</v>
      </c>
      <c r="L4716" s="34">
        <f>CONVERT(INDEX(DHW_StPt_Sch_EZ!$C$4:$I$27,MATCH(Schedules_8760!$C4716,DHW_StPt_Sch_EZ!$B$4:$B$27,0),MATCH(Schedules_8760!$F4716,DHW_StPt_Sch_EZ!$C$3:$I$3,0)),"F","C")</f>
        <v>53.333333333333329</v>
      </c>
      <c r="M4716" s="34">
        <f>CONVERT(INDEX(DHW_StPt_Sch_EZ!$C$31:$I$54,MATCH(Schedules_8760!$C4716,DHW_StPt_Sch_EZ!$B$31:$B$54,0),MATCH(Schedules_8760!$F4716,DHW_StPt_Sch_EZ!$C$30:$I$30,0)),"F","C")</f>
        <v>53.333333333333329</v>
      </c>
      <c r="N4716" s="12"/>
      <c r="O4716" s="12"/>
      <c r="P4716" s="12"/>
    </row>
    <row r="4717" spans="1:16" x14ac:dyDescent="0.25">
      <c r="A4717" s="35">
        <v>4716</v>
      </c>
      <c r="B4717" s="89">
        <v>197.45833333333329</v>
      </c>
      <c r="C4717" s="35">
        <f t="shared" si="365"/>
        <v>12</v>
      </c>
      <c r="D4717" s="35">
        <f t="shared" si="368"/>
        <v>197</v>
      </c>
      <c r="E4717" s="35">
        <f t="shared" si="369"/>
        <v>1</v>
      </c>
      <c r="F4717" s="35" t="str">
        <f t="shared" si="366"/>
        <v>Sunday</v>
      </c>
      <c r="G4717" s="35">
        <f t="shared" si="367"/>
        <v>7</v>
      </c>
      <c r="H4717" s="34">
        <f>CONVERT(INDEX(Htg_StPt_Sch_EZ!$C$4:$I$27,MATCH(Schedules_8760!$C4717,Htg_StPt_Sch_EZ!$B$4:$B$27,0),MATCH(Schedules_8760!$F4717,Htg_StPt_Sch_EZ!$C$3:$I$3,0)),"F","C")</f>
        <v>20.555555555555554</v>
      </c>
      <c r="I4717" s="34">
        <f>CONVERT(INDEX(Htg_StPt_Sch_EZ!$C$31:$I$54,MATCH(Schedules_8760!$C4717,Htg_StPt_Sch_EZ!$B$31:$B$54,0),MATCH(Schedules_8760!$F4717,Htg_StPt_Sch_EZ!$C$30:$I$30,0)),"F","C")</f>
        <v>19.444444444444443</v>
      </c>
      <c r="J4717" s="34">
        <f>CONVERT(INDEX(Clg_StPt_Sch_EZ!$C$4:$I$27,MATCH(Schedules_8760!$C4717,Clg_StPt_Sch_EZ!$B$4:$B$27,0),MATCH(Schedules_8760!$F4717,Clg_StPt_Sch_EZ!$C$3:$I$3,0)),"F","C")</f>
        <v>25.555555555555554</v>
      </c>
      <c r="K4717" s="34">
        <f>CONVERT(INDEX(Clg_StPt_Sch_EZ!$C$31:$I$54,MATCH(Schedules_8760!$C4717,Clg_StPt_Sch_EZ!$B$31:$B$54,0),MATCH(Schedules_8760!$F4717,Clg_StPt_Sch_EZ!$C$30:$I$30,0)),"F","C")</f>
        <v>25</v>
      </c>
      <c r="L4717" s="34">
        <f>CONVERT(INDEX(DHW_StPt_Sch_EZ!$C$4:$I$27,MATCH(Schedules_8760!$C4717,DHW_StPt_Sch_EZ!$B$4:$B$27,0),MATCH(Schedules_8760!$F4717,DHW_StPt_Sch_EZ!$C$3:$I$3,0)),"F","C")</f>
        <v>53.333333333333329</v>
      </c>
      <c r="M4717" s="34">
        <f>CONVERT(INDEX(DHW_StPt_Sch_EZ!$C$31:$I$54,MATCH(Schedules_8760!$C4717,DHW_StPt_Sch_EZ!$B$31:$B$54,0),MATCH(Schedules_8760!$F4717,DHW_StPt_Sch_EZ!$C$30:$I$30,0)),"F","C")</f>
        <v>53.333333333333329</v>
      </c>
      <c r="N4717" s="12"/>
      <c r="O4717" s="12"/>
      <c r="P4717" s="12"/>
    </row>
    <row r="4718" spans="1:16" x14ac:dyDescent="0.25">
      <c r="A4718" s="35">
        <v>4717</v>
      </c>
      <c r="B4718" s="89">
        <v>197.5</v>
      </c>
      <c r="C4718" s="35">
        <f t="shared" si="365"/>
        <v>13</v>
      </c>
      <c r="D4718" s="35">
        <f t="shared" si="368"/>
        <v>197</v>
      </c>
      <c r="E4718" s="35">
        <f t="shared" si="369"/>
        <v>1</v>
      </c>
      <c r="F4718" s="35" t="str">
        <f t="shared" si="366"/>
        <v>Sunday</v>
      </c>
      <c r="G4718" s="35">
        <f t="shared" si="367"/>
        <v>7</v>
      </c>
      <c r="H4718" s="34">
        <f>CONVERT(INDEX(Htg_StPt_Sch_EZ!$C$4:$I$27,MATCH(Schedules_8760!$C4718,Htg_StPt_Sch_EZ!$B$4:$B$27,0),MATCH(Schedules_8760!$F4718,Htg_StPt_Sch_EZ!$C$3:$I$3,0)),"F","C")</f>
        <v>20.555555555555554</v>
      </c>
      <c r="I4718" s="34">
        <f>CONVERT(INDEX(Htg_StPt_Sch_EZ!$C$31:$I$54,MATCH(Schedules_8760!$C4718,Htg_StPt_Sch_EZ!$B$31:$B$54,0),MATCH(Schedules_8760!$F4718,Htg_StPt_Sch_EZ!$C$30:$I$30,0)),"F","C")</f>
        <v>19.444444444444443</v>
      </c>
      <c r="J4718" s="34">
        <f>CONVERT(INDEX(Clg_StPt_Sch_EZ!$C$4:$I$27,MATCH(Schedules_8760!$C4718,Clg_StPt_Sch_EZ!$B$4:$B$27,0),MATCH(Schedules_8760!$F4718,Clg_StPt_Sch_EZ!$C$3:$I$3,0)),"F","C")</f>
        <v>25.555555555555554</v>
      </c>
      <c r="K4718" s="34">
        <f>CONVERT(INDEX(Clg_StPt_Sch_EZ!$C$31:$I$54,MATCH(Schedules_8760!$C4718,Clg_StPt_Sch_EZ!$B$31:$B$54,0),MATCH(Schedules_8760!$F4718,Clg_StPt_Sch_EZ!$C$30:$I$30,0)),"F","C")</f>
        <v>25</v>
      </c>
      <c r="L4718" s="34">
        <f>CONVERT(INDEX(DHW_StPt_Sch_EZ!$C$4:$I$27,MATCH(Schedules_8760!$C4718,DHW_StPt_Sch_EZ!$B$4:$B$27,0),MATCH(Schedules_8760!$F4718,DHW_StPt_Sch_EZ!$C$3:$I$3,0)),"F","C")</f>
        <v>53.333333333333329</v>
      </c>
      <c r="M4718" s="34">
        <f>CONVERT(INDEX(DHW_StPt_Sch_EZ!$C$31:$I$54,MATCH(Schedules_8760!$C4718,DHW_StPt_Sch_EZ!$B$31:$B$54,0),MATCH(Schedules_8760!$F4718,DHW_StPt_Sch_EZ!$C$30:$I$30,0)),"F","C")</f>
        <v>53.333333333333329</v>
      </c>
      <c r="N4718" s="12"/>
      <c r="O4718" s="12"/>
      <c r="P4718" s="12"/>
    </row>
    <row r="4719" spans="1:16" x14ac:dyDescent="0.25">
      <c r="A4719" s="35">
        <v>4718</v>
      </c>
      <c r="B4719" s="89">
        <v>197.54166666666671</v>
      </c>
      <c r="C4719" s="35">
        <f t="shared" si="365"/>
        <v>14</v>
      </c>
      <c r="D4719" s="35">
        <f t="shared" si="368"/>
        <v>197</v>
      </c>
      <c r="E4719" s="35">
        <f t="shared" si="369"/>
        <v>1</v>
      </c>
      <c r="F4719" s="35" t="str">
        <f t="shared" si="366"/>
        <v>Sunday</v>
      </c>
      <c r="G4719" s="35">
        <f t="shared" si="367"/>
        <v>7</v>
      </c>
      <c r="H4719" s="34">
        <f>CONVERT(INDEX(Htg_StPt_Sch_EZ!$C$4:$I$27,MATCH(Schedules_8760!$C4719,Htg_StPt_Sch_EZ!$B$4:$B$27,0),MATCH(Schedules_8760!$F4719,Htg_StPt_Sch_EZ!$C$3:$I$3,0)),"F","C")</f>
        <v>20.555555555555554</v>
      </c>
      <c r="I4719" s="34">
        <f>CONVERT(INDEX(Htg_StPt_Sch_EZ!$C$31:$I$54,MATCH(Schedules_8760!$C4719,Htg_StPt_Sch_EZ!$B$31:$B$54,0),MATCH(Schedules_8760!$F4719,Htg_StPt_Sch_EZ!$C$30:$I$30,0)),"F","C")</f>
        <v>19.444444444444443</v>
      </c>
      <c r="J4719" s="34">
        <f>CONVERT(INDEX(Clg_StPt_Sch_EZ!$C$4:$I$27,MATCH(Schedules_8760!$C4719,Clg_StPt_Sch_EZ!$B$4:$B$27,0),MATCH(Schedules_8760!$F4719,Clg_StPt_Sch_EZ!$C$3:$I$3,0)),"F","C")</f>
        <v>25.555555555555554</v>
      </c>
      <c r="K4719" s="34">
        <f>CONVERT(INDEX(Clg_StPt_Sch_EZ!$C$31:$I$54,MATCH(Schedules_8760!$C4719,Clg_StPt_Sch_EZ!$B$31:$B$54,0),MATCH(Schedules_8760!$F4719,Clg_StPt_Sch_EZ!$C$30:$I$30,0)),"F","C")</f>
        <v>25</v>
      </c>
      <c r="L4719" s="34">
        <f>CONVERT(INDEX(DHW_StPt_Sch_EZ!$C$4:$I$27,MATCH(Schedules_8760!$C4719,DHW_StPt_Sch_EZ!$B$4:$B$27,0),MATCH(Schedules_8760!$F4719,DHW_StPt_Sch_EZ!$C$3:$I$3,0)),"F","C")</f>
        <v>53.333333333333329</v>
      </c>
      <c r="M4719" s="34">
        <f>CONVERT(INDEX(DHW_StPt_Sch_EZ!$C$31:$I$54,MATCH(Schedules_8760!$C4719,DHW_StPt_Sch_EZ!$B$31:$B$54,0),MATCH(Schedules_8760!$F4719,DHW_StPt_Sch_EZ!$C$30:$I$30,0)),"F","C")</f>
        <v>53.333333333333329</v>
      </c>
      <c r="N4719" s="12"/>
      <c r="O4719" s="12"/>
      <c r="P4719" s="12"/>
    </row>
    <row r="4720" spans="1:16" x14ac:dyDescent="0.25">
      <c r="A4720" s="35">
        <v>4719</v>
      </c>
      <c r="B4720" s="89">
        <v>197.58333333333329</v>
      </c>
      <c r="C4720" s="35">
        <f t="shared" si="365"/>
        <v>15</v>
      </c>
      <c r="D4720" s="35">
        <f t="shared" si="368"/>
        <v>197</v>
      </c>
      <c r="E4720" s="35">
        <f t="shared" si="369"/>
        <v>1</v>
      </c>
      <c r="F4720" s="35" t="str">
        <f t="shared" si="366"/>
        <v>Sunday</v>
      </c>
      <c r="G4720" s="35">
        <f t="shared" si="367"/>
        <v>7</v>
      </c>
      <c r="H4720" s="34">
        <f>CONVERT(INDEX(Htg_StPt_Sch_EZ!$C$4:$I$27,MATCH(Schedules_8760!$C4720,Htg_StPt_Sch_EZ!$B$4:$B$27,0),MATCH(Schedules_8760!$F4720,Htg_StPt_Sch_EZ!$C$3:$I$3,0)),"F","C")</f>
        <v>20.555555555555554</v>
      </c>
      <c r="I4720" s="34">
        <f>CONVERT(INDEX(Htg_StPt_Sch_EZ!$C$31:$I$54,MATCH(Schedules_8760!$C4720,Htg_StPt_Sch_EZ!$B$31:$B$54,0),MATCH(Schedules_8760!$F4720,Htg_StPt_Sch_EZ!$C$30:$I$30,0)),"F","C")</f>
        <v>21.111111111111111</v>
      </c>
      <c r="J4720" s="34">
        <f>CONVERT(INDEX(Clg_StPt_Sch_EZ!$C$4:$I$27,MATCH(Schedules_8760!$C4720,Clg_StPt_Sch_EZ!$B$4:$B$27,0),MATCH(Schedules_8760!$F4720,Clg_StPt_Sch_EZ!$C$3:$I$3,0)),"F","C")</f>
        <v>25.555555555555554</v>
      </c>
      <c r="K4720" s="34">
        <f>CONVERT(INDEX(Clg_StPt_Sch_EZ!$C$31:$I$54,MATCH(Schedules_8760!$C4720,Clg_StPt_Sch_EZ!$B$31:$B$54,0),MATCH(Schedules_8760!$F4720,Clg_StPt_Sch_EZ!$C$30:$I$30,0)),"F","C")</f>
        <v>25</v>
      </c>
      <c r="L4720" s="34">
        <f>CONVERT(INDEX(DHW_StPt_Sch_EZ!$C$4:$I$27,MATCH(Schedules_8760!$C4720,DHW_StPt_Sch_EZ!$B$4:$B$27,0),MATCH(Schedules_8760!$F4720,DHW_StPt_Sch_EZ!$C$3:$I$3,0)),"F","C")</f>
        <v>53.333333333333329</v>
      </c>
      <c r="M4720" s="34">
        <f>CONVERT(INDEX(DHW_StPt_Sch_EZ!$C$31:$I$54,MATCH(Schedules_8760!$C4720,DHW_StPt_Sch_EZ!$B$31:$B$54,0),MATCH(Schedules_8760!$F4720,DHW_StPt_Sch_EZ!$C$30:$I$30,0)),"F","C")</f>
        <v>53.333333333333329</v>
      </c>
      <c r="N4720" s="12"/>
      <c r="O4720" s="12"/>
      <c r="P4720" s="12"/>
    </row>
    <row r="4721" spans="1:16" x14ac:dyDescent="0.25">
      <c r="A4721" s="35">
        <v>4720</v>
      </c>
      <c r="B4721" s="89">
        <v>197.625</v>
      </c>
      <c r="C4721" s="35">
        <f t="shared" si="365"/>
        <v>16</v>
      </c>
      <c r="D4721" s="35">
        <f t="shared" si="368"/>
        <v>197</v>
      </c>
      <c r="E4721" s="35">
        <f t="shared" si="369"/>
        <v>1</v>
      </c>
      <c r="F4721" s="35" t="str">
        <f t="shared" si="366"/>
        <v>Sunday</v>
      </c>
      <c r="G4721" s="35">
        <f t="shared" si="367"/>
        <v>7</v>
      </c>
      <c r="H4721" s="34">
        <f>CONVERT(INDEX(Htg_StPt_Sch_EZ!$C$4:$I$27,MATCH(Schedules_8760!$C4721,Htg_StPt_Sch_EZ!$B$4:$B$27,0),MATCH(Schedules_8760!$F4721,Htg_StPt_Sch_EZ!$C$3:$I$3,0)),"F","C")</f>
        <v>20.555555555555554</v>
      </c>
      <c r="I4721" s="34">
        <f>CONVERT(INDEX(Htg_StPt_Sch_EZ!$C$31:$I$54,MATCH(Schedules_8760!$C4721,Htg_StPt_Sch_EZ!$B$31:$B$54,0),MATCH(Schedules_8760!$F4721,Htg_StPt_Sch_EZ!$C$30:$I$30,0)),"F","C")</f>
        <v>21.111111111111111</v>
      </c>
      <c r="J4721" s="34">
        <f>CONVERT(INDEX(Clg_StPt_Sch_EZ!$C$4:$I$27,MATCH(Schedules_8760!$C4721,Clg_StPt_Sch_EZ!$B$4:$B$27,0),MATCH(Schedules_8760!$F4721,Clg_StPt_Sch_EZ!$C$3:$I$3,0)),"F","C")</f>
        <v>25.555555555555554</v>
      </c>
      <c r="K4721" s="34">
        <f>CONVERT(INDEX(Clg_StPt_Sch_EZ!$C$31:$I$54,MATCH(Schedules_8760!$C4721,Clg_StPt_Sch_EZ!$B$31:$B$54,0),MATCH(Schedules_8760!$F4721,Clg_StPt_Sch_EZ!$C$30:$I$30,0)),"F","C")</f>
        <v>25</v>
      </c>
      <c r="L4721" s="34">
        <f>CONVERT(INDEX(DHW_StPt_Sch_EZ!$C$4:$I$27,MATCH(Schedules_8760!$C4721,DHW_StPt_Sch_EZ!$B$4:$B$27,0),MATCH(Schedules_8760!$F4721,DHW_StPt_Sch_EZ!$C$3:$I$3,0)),"F","C")</f>
        <v>53.333333333333329</v>
      </c>
      <c r="M4721" s="34">
        <f>CONVERT(INDEX(DHW_StPt_Sch_EZ!$C$31:$I$54,MATCH(Schedules_8760!$C4721,DHW_StPt_Sch_EZ!$B$31:$B$54,0),MATCH(Schedules_8760!$F4721,DHW_StPt_Sch_EZ!$C$30:$I$30,0)),"F","C")</f>
        <v>53.333333333333329</v>
      </c>
      <c r="N4721" s="12"/>
      <c r="O4721" s="12"/>
      <c r="P4721" s="12"/>
    </row>
    <row r="4722" spans="1:16" x14ac:dyDescent="0.25">
      <c r="A4722" s="35">
        <v>4721</v>
      </c>
      <c r="B4722" s="89">
        <v>197.66666666666671</v>
      </c>
      <c r="C4722" s="35">
        <f t="shared" si="365"/>
        <v>17</v>
      </c>
      <c r="D4722" s="35">
        <f t="shared" si="368"/>
        <v>197</v>
      </c>
      <c r="E4722" s="35">
        <f t="shared" si="369"/>
        <v>1</v>
      </c>
      <c r="F4722" s="35" t="str">
        <f t="shared" si="366"/>
        <v>Sunday</v>
      </c>
      <c r="G4722" s="35">
        <f t="shared" si="367"/>
        <v>7</v>
      </c>
      <c r="H4722" s="34">
        <f>CONVERT(INDEX(Htg_StPt_Sch_EZ!$C$4:$I$27,MATCH(Schedules_8760!$C4722,Htg_StPt_Sch_EZ!$B$4:$B$27,0),MATCH(Schedules_8760!$F4722,Htg_StPt_Sch_EZ!$C$3:$I$3,0)),"F","C")</f>
        <v>20.555555555555554</v>
      </c>
      <c r="I4722" s="34">
        <f>CONVERT(INDEX(Htg_StPt_Sch_EZ!$C$31:$I$54,MATCH(Schedules_8760!$C4722,Htg_StPt_Sch_EZ!$B$31:$B$54,0),MATCH(Schedules_8760!$F4722,Htg_StPt_Sch_EZ!$C$30:$I$30,0)),"F","C")</f>
        <v>17.777777777777779</v>
      </c>
      <c r="J4722" s="34">
        <f>CONVERT(INDEX(Clg_StPt_Sch_EZ!$C$4:$I$27,MATCH(Schedules_8760!$C4722,Clg_StPt_Sch_EZ!$B$4:$B$27,0),MATCH(Schedules_8760!$F4722,Clg_StPt_Sch_EZ!$C$3:$I$3,0)),"F","C")</f>
        <v>25.555555555555554</v>
      </c>
      <c r="K4722" s="34">
        <f>CONVERT(INDEX(Clg_StPt_Sch_EZ!$C$31:$I$54,MATCH(Schedules_8760!$C4722,Clg_StPt_Sch_EZ!$B$31:$B$54,0),MATCH(Schedules_8760!$F4722,Clg_StPt_Sch_EZ!$C$30:$I$30,0)),"F","C")</f>
        <v>25</v>
      </c>
      <c r="L4722" s="34">
        <f>CONVERT(INDEX(DHW_StPt_Sch_EZ!$C$4:$I$27,MATCH(Schedules_8760!$C4722,DHW_StPt_Sch_EZ!$B$4:$B$27,0),MATCH(Schedules_8760!$F4722,DHW_StPt_Sch_EZ!$C$3:$I$3,0)),"F","C")</f>
        <v>53.333333333333329</v>
      </c>
      <c r="M4722" s="34">
        <f>CONVERT(INDEX(DHW_StPt_Sch_EZ!$C$31:$I$54,MATCH(Schedules_8760!$C4722,DHW_StPt_Sch_EZ!$B$31:$B$54,0),MATCH(Schedules_8760!$F4722,DHW_StPt_Sch_EZ!$C$30:$I$30,0)),"F","C")</f>
        <v>53.333333333333329</v>
      </c>
      <c r="N4722" s="12"/>
      <c r="O4722" s="12"/>
      <c r="P4722" s="12"/>
    </row>
    <row r="4723" spans="1:16" x14ac:dyDescent="0.25">
      <c r="A4723" s="35">
        <v>4722</v>
      </c>
      <c r="B4723" s="89">
        <v>197.70833333333329</v>
      </c>
      <c r="C4723" s="35">
        <f t="shared" si="365"/>
        <v>18</v>
      </c>
      <c r="D4723" s="35">
        <f t="shared" si="368"/>
        <v>197</v>
      </c>
      <c r="E4723" s="35">
        <f t="shared" si="369"/>
        <v>1</v>
      </c>
      <c r="F4723" s="35" t="str">
        <f t="shared" si="366"/>
        <v>Sunday</v>
      </c>
      <c r="G4723" s="35">
        <f t="shared" si="367"/>
        <v>7</v>
      </c>
      <c r="H4723" s="34">
        <f>CONVERT(INDEX(Htg_StPt_Sch_EZ!$C$4:$I$27,MATCH(Schedules_8760!$C4723,Htg_StPt_Sch_EZ!$B$4:$B$27,0),MATCH(Schedules_8760!$F4723,Htg_StPt_Sch_EZ!$C$3:$I$3,0)),"F","C")</f>
        <v>20.555555555555554</v>
      </c>
      <c r="I4723" s="34">
        <f>CONVERT(INDEX(Htg_StPt_Sch_EZ!$C$31:$I$54,MATCH(Schedules_8760!$C4723,Htg_StPt_Sch_EZ!$B$31:$B$54,0),MATCH(Schedules_8760!$F4723,Htg_StPt_Sch_EZ!$C$30:$I$30,0)),"F","C")</f>
        <v>17.777777777777779</v>
      </c>
      <c r="J4723" s="34">
        <f>CONVERT(INDEX(Clg_StPt_Sch_EZ!$C$4:$I$27,MATCH(Schedules_8760!$C4723,Clg_StPt_Sch_EZ!$B$4:$B$27,0),MATCH(Schedules_8760!$F4723,Clg_StPt_Sch_EZ!$C$3:$I$3,0)),"F","C")</f>
        <v>25.555555555555554</v>
      </c>
      <c r="K4723" s="34">
        <f>CONVERT(INDEX(Clg_StPt_Sch_EZ!$C$31:$I$54,MATCH(Schedules_8760!$C4723,Clg_StPt_Sch_EZ!$B$31:$B$54,0),MATCH(Schedules_8760!$F4723,Clg_StPt_Sch_EZ!$C$30:$I$30,0)),"F","C")</f>
        <v>28.333333333333332</v>
      </c>
      <c r="L4723" s="34">
        <f>CONVERT(INDEX(DHW_StPt_Sch_EZ!$C$4:$I$27,MATCH(Schedules_8760!$C4723,DHW_StPt_Sch_EZ!$B$4:$B$27,0),MATCH(Schedules_8760!$F4723,DHW_StPt_Sch_EZ!$C$3:$I$3,0)),"F","C")</f>
        <v>53.333333333333329</v>
      </c>
      <c r="M4723" s="34">
        <f>CONVERT(INDEX(DHW_StPt_Sch_EZ!$C$31:$I$54,MATCH(Schedules_8760!$C4723,DHW_StPt_Sch_EZ!$B$31:$B$54,0),MATCH(Schedules_8760!$F4723,DHW_StPt_Sch_EZ!$C$30:$I$30,0)),"F","C")</f>
        <v>53.333333333333329</v>
      </c>
      <c r="N4723" s="12"/>
      <c r="O4723" s="12"/>
      <c r="P4723" s="12"/>
    </row>
    <row r="4724" spans="1:16" x14ac:dyDescent="0.25">
      <c r="A4724" s="35">
        <v>4723</v>
      </c>
      <c r="B4724" s="89">
        <v>197.75</v>
      </c>
      <c r="C4724" s="35">
        <f t="shared" si="365"/>
        <v>19</v>
      </c>
      <c r="D4724" s="35">
        <f t="shared" si="368"/>
        <v>197</v>
      </c>
      <c r="E4724" s="35">
        <f t="shared" si="369"/>
        <v>1</v>
      </c>
      <c r="F4724" s="35" t="str">
        <f t="shared" si="366"/>
        <v>Sunday</v>
      </c>
      <c r="G4724" s="35">
        <f t="shared" si="367"/>
        <v>7</v>
      </c>
      <c r="H4724" s="34">
        <f>CONVERT(INDEX(Htg_StPt_Sch_EZ!$C$4:$I$27,MATCH(Schedules_8760!$C4724,Htg_StPt_Sch_EZ!$B$4:$B$27,0),MATCH(Schedules_8760!$F4724,Htg_StPt_Sch_EZ!$C$3:$I$3,0)),"F","C")</f>
        <v>20.555555555555554</v>
      </c>
      <c r="I4724" s="34">
        <f>CONVERT(INDEX(Htg_StPt_Sch_EZ!$C$31:$I$54,MATCH(Schedules_8760!$C4724,Htg_StPt_Sch_EZ!$B$31:$B$54,0),MATCH(Schedules_8760!$F4724,Htg_StPt_Sch_EZ!$C$30:$I$30,0)),"F","C")</f>
        <v>18.333333333333332</v>
      </c>
      <c r="J4724" s="34">
        <f>CONVERT(INDEX(Clg_StPt_Sch_EZ!$C$4:$I$27,MATCH(Schedules_8760!$C4724,Clg_StPt_Sch_EZ!$B$4:$B$27,0),MATCH(Schedules_8760!$F4724,Clg_StPt_Sch_EZ!$C$3:$I$3,0)),"F","C")</f>
        <v>25.555555555555554</v>
      </c>
      <c r="K4724" s="34">
        <f>CONVERT(INDEX(Clg_StPt_Sch_EZ!$C$31:$I$54,MATCH(Schedules_8760!$C4724,Clg_StPt_Sch_EZ!$B$31:$B$54,0),MATCH(Schedules_8760!$F4724,Clg_StPt_Sch_EZ!$C$30:$I$30,0)),"F","C")</f>
        <v>28.333333333333332</v>
      </c>
      <c r="L4724" s="34">
        <f>CONVERT(INDEX(DHW_StPt_Sch_EZ!$C$4:$I$27,MATCH(Schedules_8760!$C4724,DHW_StPt_Sch_EZ!$B$4:$B$27,0),MATCH(Schedules_8760!$F4724,DHW_StPt_Sch_EZ!$C$3:$I$3,0)),"F","C")</f>
        <v>53.333333333333329</v>
      </c>
      <c r="M4724" s="34">
        <f>CONVERT(INDEX(DHW_StPt_Sch_EZ!$C$31:$I$54,MATCH(Schedules_8760!$C4724,DHW_StPt_Sch_EZ!$B$31:$B$54,0),MATCH(Schedules_8760!$F4724,DHW_StPt_Sch_EZ!$C$30:$I$30,0)),"F","C")</f>
        <v>53.333333333333329</v>
      </c>
      <c r="N4724" s="12"/>
      <c r="O4724" s="12"/>
      <c r="P4724" s="12"/>
    </row>
    <row r="4725" spans="1:16" x14ac:dyDescent="0.25">
      <c r="A4725" s="35">
        <v>4724</v>
      </c>
      <c r="B4725" s="89">
        <v>197.79166666666671</v>
      </c>
      <c r="C4725" s="35">
        <f t="shared" si="365"/>
        <v>20</v>
      </c>
      <c r="D4725" s="35">
        <f t="shared" si="368"/>
        <v>197</v>
      </c>
      <c r="E4725" s="35">
        <f t="shared" si="369"/>
        <v>1</v>
      </c>
      <c r="F4725" s="35" t="str">
        <f t="shared" si="366"/>
        <v>Sunday</v>
      </c>
      <c r="G4725" s="35">
        <f t="shared" si="367"/>
        <v>7</v>
      </c>
      <c r="H4725" s="34">
        <f>CONVERT(INDEX(Htg_StPt_Sch_EZ!$C$4:$I$27,MATCH(Schedules_8760!$C4725,Htg_StPt_Sch_EZ!$B$4:$B$27,0),MATCH(Schedules_8760!$F4725,Htg_StPt_Sch_EZ!$C$3:$I$3,0)),"F","C")</f>
        <v>20.555555555555554</v>
      </c>
      <c r="I4725" s="34">
        <f>CONVERT(INDEX(Htg_StPt_Sch_EZ!$C$31:$I$54,MATCH(Schedules_8760!$C4725,Htg_StPt_Sch_EZ!$B$31:$B$54,0),MATCH(Schedules_8760!$F4725,Htg_StPt_Sch_EZ!$C$30:$I$30,0)),"F","C")</f>
        <v>18.888888888888889</v>
      </c>
      <c r="J4725" s="34">
        <f>CONVERT(INDEX(Clg_StPt_Sch_EZ!$C$4:$I$27,MATCH(Schedules_8760!$C4725,Clg_StPt_Sch_EZ!$B$4:$B$27,0),MATCH(Schedules_8760!$F4725,Clg_StPt_Sch_EZ!$C$3:$I$3,0)),"F","C")</f>
        <v>25.555555555555554</v>
      </c>
      <c r="K4725" s="34">
        <f>CONVERT(INDEX(Clg_StPt_Sch_EZ!$C$31:$I$54,MATCH(Schedules_8760!$C4725,Clg_StPt_Sch_EZ!$B$31:$B$54,0),MATCH(Schedules_8760!$F4725,Clg_StPt_Sch_EZ!$C$30:$I$30,0)),"F","C")</f>
        <v>28.333333333333332</v>
      </c>
      <c r="L4725" s="34">
        <f>CONVERT(INDEX(DHW_StPt_Sch_EZ!$C$4:$I$27,MATCH(Schedules_8760!$C4725,DHW_StPt_Sch_EZ!$B$4:$B$27,0),MATCH(Schedules_8760!$F4725,DHW_StPt_Sch_EZ!$C$3:$I$3,0)),"F","C")</f>
        <v>53.333333333333329</v>
      </c>
      <c r="M4725" s="34">
        <f>CONVERT(INDEX(DHW_StPt_Sch_EZ!$C$31:$I$54,MATCH(Schedules_8760!$C4725,DHW_StPt_Sch_EZ!$B$31:$B$54,0),MATCH(Schedules_8760!$F4725,DHW_StPt_Sch_EZ!$C$30:$I$30,0)),"F","C")</f>
        <v>53.333333333333329</v>
      </c>
      <c r="N4725" s="12"/>
      <c r="O4725" s="12"/>
      <c r="P4725" s="12"/>
    </row>
    <row r="4726" spans="1:16" x14ac:dyDescent="0.25">
      <c r="A4726" s="35">
        <v>4725</v>
      </c>
      <c r="B4726" s="89">
        <v>197.83333333333329</v>
      </c>
      <c r="C4726" s="35">
        <f t="shared" si="365"/>
        <v>21</v>
      </c>
      <c r="D4726" s="35">
        <f t="shared" si="368"/>
        <v>197</v>
      </c>
      <c r="E4726" s="35">
        <f t="shared" si="369"/>
        <v>1</v>
      </c>
      <c r="F4726" s="35" t="str">
        <f t="shared" si="366"/>
        <v>Sunday</v>
      </c>
      <c r="G4726" s="35">
        <f t="shared" si="367"/>
        <v>7</v>
      </c>
      <c r="H4726" s="34">
        <f>CONVERT(INDEX(Htg_StPt_Sch_EZ!$C$4:$I$27,MATCH(Schedules_8760!$C4726,Htg_StPt_Sch_EZ!$B$4:$B$27,0),MATCH(Schedules_8760!$F4726,Htg_StPt_Sch_EZ!$C$3:$I$3,0)),"F","C")</f>
        <v>20.555555555555554</v>
      </c>
      <c r="I4726" s="34">
        <f>CONVERT(INDEX(Htg_StPt_Sch_EZ!$C$31:$I$54,MATCH(Schedules_8760!$C4726,Htg_StPt_Sch_EZ!$B$31:$B$54,0),MATCH(Schedules_8760!$F4726,Htg_StPt_Sch_EZ!$C$30:$I$30,0)),"F","C")</f>
        <v>19.444444444444443</v>
      </c>
      <c r="J4726" s="34">
        <f>CONVERT(INDEX(Clg_StPt_Sch_EZ!$C$4:$I$27,MATCH(Schedules_8760!$C4726,Clg_StPt_Sch_EZ!$B$4:$B$27,0),MATCH(Schedules_8760!$F4726,Clg_StPt_Sch_EZ!$C$3:$I$3,0)),"F","C")</f>
        <v>25.555555555555554</v>
      </c>
      <c r="K4726" s="34">
        <f>CONVERT(INDEX(Clg_StPt_Sch_EZ!$C$31:$I$54,MATCH(Schedules_8760!$C4726,Clg_StPt_Sch_EZ!$B$31:$B$54,0),MATCH(Schedules_8760!$F4726,Clg_StPt_Sch_EZ!$C$30:$I$30,0)),"F","C")</f>
        <v>28.333333333333332</v>
      </c>
      <c r="L4726" s="34">
        <f>CONVERT(INDEX(DHW_StPt_Sch_EZ!$C$4:$I$27,MATCH(Schedules_8760!$C4726,DHW_StPt_Sch_EZ!$B$4:$B$27,0),MATCH(Schedules_8760!$F4726,DHW_StPt_Sch_EZ!$C$3:$I$3,0)),"F","C")</f>
        <v>53.333333333333329</v>
      </c>
      <c r="M4726" s="34">
        <f>CONVERT(INDEX(DHW_StPt_Sch_EZ!$C$31:$I$54,MATCH(Schedules_8760!$C4726,DHW_StPt_Sch_EZ!$B$31:$B$54,0),MATCH(Schedules_8760!$F4726,DHW_StPt_Sch_EZ!$C$30:$I$30,0)),"F","C")</f>
        <v>53.333333333333329</v>
      </c>
      <c r="N4726" s="12"/>
      <c r="O4726" s="12"/>
      <c r="P4726" s="12"/>
    </row>
    <row r="4727" spans="1:16" x14ac:dyDescent="0.25">
      <c r="A4727" s="35">
        <v>4726</v>
      </c>
      <c r="B4727" s="89">
        <v>197.875</v>
      </c>
      <c r="C4727" s="35">
        <f t="shared" si="365"/>
        <v>22</v>
      </c>
      <c r="D4727" s="35">
        <f t="shared" si="368"/>
        <v>197</v>
      </c>
      <c r="E4727" s="35">
        <f t="shared" si="369"/>
        <v>1</v>
      </c>
      <c r="F4727" s="35" t="str">
        <f t="shared" si="366"/>
        <v>Sunday</v>
      </c>
      <c r="G4727" s="35">
        <f t="shared" si="367"/>
        <v>7</v>
      </c>
      <c r="H4727" s="34">
        <f>CONVERT(INDEX(Htg_StPt_Sch_EZ!$C$4:$I$27,MATCH(Schedules_8760!$C4727,Htg_StPt_Sch_EZ!$B$4:$B$27,0),MATCH(Schedules_8760!$F4727,Htg_StPt_Sch_EZ!$C$3:$I$3,0)),"F","C")</f>
        <v>20.555555555555554</v>
      </c>
      <c r="I4727" s="34">
        <f>CONVERT(INDEX(Htg_StPt_Sch_EZ!$C$31:$I$54,MATCH(Schedules_8760!$C4727,Htg_StPt_Sch_EZ!$B$31:$B$54,0),MATCH(Schedules_8760!$F4727,Htg_StPt_Sch_EZ!$C$30:$I$30,0)),"F","C")</f>
        <v>19.444444444444443</v>
      </c>
      <c r="J4727" s="34">
        <f>CONVERT(INDEX(Clg_StPt_Sch_EZ!$C$4:$I$27,MATCH(Schedules_8760!$C4727,Clg_StPt_Sch_EZ!$B$4:$B$27,0),MATCH(Schedules_8760!$F4727,Clg_StPt_Sch_EZ!$C$3:$I$3,0)),"F","C")</f>
        <v>25.555555555555554</v>
      </c>
      <c r="K4727" s="34">
        <f>CONVERT(INDEX(Clg_StPt_Sch_EZ!$C$31:$I$54,MATCH(Schedules_8760!$C4727,Clg_StPt_Sch_EZ!$B$31:$B$54,0),MATCH(Schedules_8760!$F4727,Clg_StPt_Sch_EZ!$C$30:$I$30,0)),"F","C")</f>
        <v>28.333333333333332</v>
      </c>
      <c r="L4727" s="34">
        <f>CONVERT(INDEX(DHW_StPt_Sch_EZ!$C$4:$I$27,MATCH(Schedules_8760!$C4727,DHW_StPt_Sch_EZ!$B$4:$B$27,0),MATCH(Schedules_8760!$F4727,DHW_StPt_Sch_EZ!$C$3:$I$3,0)),"F","C")</f>
        <v>53.333333333333329</v>
      </c>
      <c r="M4727" s="34">
        <f>CONVERT(INDEX(DHW_StPt_Sch_EZ!$C$31:$I$54,MATCH(Schedules_8760!$C4727,DHW_StPt_Sch_EZ!$B$31:$B$54,0),MATCH(Schedules_8760!$F4727,DHW_StPt_Sch_EZ!$C$30:$I$30,0)),"F","C")</f>
        <v>53.333333333333329</v>
      </c>
      <c r="N4727" s="12"/>
      <c r="O4727" s="12"/>
      <c r="P4727" s="12"/>
    </row>
    <row r="4728" spans="1:16" x14ac:dyDescent="0.25">
      <c r="A4728" s="35">
        <v>4727</v>
      </c>
      <c r="B4728" s="89">
        <v>197.91666666666671</v>
      </c>
      <c r="C4728" s="35">
        <f t="shared" si="365"/>
        <v>23</v>
      </c>
      <c r="D4728" s="35">
        <f t="shared" si="368"/>
        <v>197</v>
      </c>
      <c r="E4728" s="35">
        <f t="shared" si="369"/>
        <v>1</v>
      </c>
      <c r="F4728" s="35" t="str">
        <f t="shared" si="366"/>
        <v>Sunday</v>
      </c>
      <c r="G4728" s="35">
        <f t="shared" si="367"/>
        <v>7</v>
      </c>
      <c r="H4728" s="34">
        <f>CONVERT(INDEX(Htg_StPt_Sch_EZ!$C$4:$I$27,MATCH(Schedules_8760!$C4728,Htg_StPt_Sch_EZ!$B$4:$B$27,0),MATCH(Schedules_8760!$F4728,Htg_StPt_Sch_EZ!$C$3:$I$3,0)),"F","C")</f>
        <v>20.555555555555554</v>
      </c>
      <c r="I4728" s="34">
        <f>CONVERT(INDEX(Htg_StPt_Sch_EZ!$C$31:$I$54,MATCH(Schedules_8760!$C4728,Htg_StPt_Sch_EZ!$B$31:$B$54,0),MATCH(Schedules_8760!$F4728,Htg_StPt_Sch_EZ!$C$30:$I$30,0)),"F","C")</f>
        <v>19.444444444444443</v>
      </c>
      <c r="J4728" s="34">
        <f>CONVERT(INDEX(Clg_StPt_Sch_EZ!$C$4:$I$27,MATCH(Schedules_8760!$C4728,Clg_StPt_Sch_EZ!$B$4:$B$27,0),MATCH(Schedules_8760!$F4728,Clg_StPt_Sch_EZ!$C$3:$I$3,0)),"F","C")</f>
        <v>25.555555555555554</v>
      </c>
      <c r="K4728" s="34">
        <f>CONVERT(INDEX(Clg_StPt_Sch_EZ!$C$31:$I$54,MATCH(Schedules_8760!$C4728,Clg_StPt_Sch_EZ!$B$31:$B$54,0),MATCH(Schedules_8760!$F4728,Clg_StPt_Sch_EZ!$C$30:$I$30,0)),"F","C")</f>
        <v>28.333333333333332</v>
      </c>
      <c r="L4728" s="34">
        <f>CONVERT(INDEX(DHW_StPt_Sch_EZ!$C$4:$I$27,MATCH(Schedules_8760!$C4728,DHW_StPt_Sch_EZ!$B$4:$B$27,0),MATCH(Schedules_8760!$F4728,DHW_StPt_Sch_EZ!$C$3:$I$3,0)),"F","C")</f>
        <v>53.333333333333329</v>
      </c>
      <c r="M4728" s="34">
        <f>CONVERT(INDEX(DHW_StPt_Sch_EZ!$C$31:$I$54,MATCH(Schedules_8760!$C4728,DHW_StPt_Sch_EZ!$B$31:$B$54,0),MATCH(Schedules_8760!$F4728,DHW_StPt_Sch_EZ!$C$30:$I$30,0)),"F","C")</f>
        <v>53.333333333333329</v>
      </c>
      <c r="N4728" s="12"/>
      <c r="O4728" s="12"/>
      <c r="P4728" s="12"/>
    </row>
    <row r="4729" spans="1:16" x14ac:dyDescent="0.25">
      <c r="A4729" s="35">
        <v>4728</v>
      </c>
      <c r="B4729" s="89">
        <v>197.95833333333329</v>
      </c>
      <c r="C4729" s="35">
        <f t="shared" si="365"/>
        <v>24</v>
      </c>
      <c r="D4729" s="35">
        <f t="shared" si="368"/>
        <v>197</v>
      </c>
      <c r="E4729" s="35">
        <f t="shared" si="369"/>
        <v>1</v>
      </c>
      <c r="F4729" s="35" t="str">
        <f t="shared" si="366"/>
        <v>Sunday</v>
      </c>
      <c r="G4729" s="35">
        <f t="shared" si="367"/>
        <v>7</v>
      </c>
      <c r="H4729" s="34">
        <f>CONVERT(INDEX(Htg_StPt_Sch_EZ!$C$4:$I$27,MATCH(Schedules_8760!$C4729,Htg_StPt_Sch_EZ!$B$4:$B$27,0),MATCH(Schedules_8760!$F4729,Htg_StPt_Sch_EZ!$C$3:$I$3,0)),"F","C")</f>
        <v>20.555555555555554</v>
      </c>
      <c r="I4729" s="34">
        <f>CONVERT(INDEX(Htg_StPt_Sch_EZ!$C$31:$I$54,MATCH(Schedules_8760!$C4729,Htg_StPt_Sch_EZ!$B$31:$B$54,0),MATCH(Schedules_8760!$F4729,Htg_StPt_Sch_EZ!$C$30:$I$30,0)),"F","C")</f>
        <v>19.444444444444443</v>
      </c>
      <c r="J4729" s="34">
        <f>CONVERT(INDEX(Clg_StPt_Sch_EZ!$C$4:$I$27,MATCH(Schedules_8760!$C4729,Clg_StPt_Sch_EZ!$B$4:$B$27,0),MATCH(Schedules_8760!$F4729,Clg_StPt_Sch_EZ!$C$3:$I$3,0)),"F","C")</f>
        <v>25.555555555555554</v>
      </c>
      <c r="K4729" s="34">
        <f>CONVERT(INDEX(Clg_StPt_Sch_EZ!$C$31:$I$54,MATCH(Schedules_8760!$C4729,Clg_StPt_Sch_EZ!$B$31:$B$54,0),MATCH(Schedules_8760!$F4729,Clg_StPt_Sch_EZ!$C$30:$I$30,0)),"F","C")</f>
        <v>28.333333333333332</v>
      </c>
      <c r="L4729" s="34">
        <f>CONVERT(INDEX(DHW_StPt_Sch_EZ!$C$4:$I$27,MATCH(Schedules_8760!$C4729,DHW_StPt_Sch_EZ!$B$4:$B$27,0),MATCH(Schedules_8760!$F4729,DHW_StPt_Sch_EZ!$C$3:$I$3,0)),"F","C")</f>
        <v>53.333333333333329</v>
      </c>
      <c r="M4729" s="34">
        <f>CONVERT(INDEX(DHW_StPt_Sch_EZ!$C$31:$I$54,MATCH(Schedules_8760!$C4729,DHW_StPt_Sch_EZ!$B$31:$B$54,0),MATCH(Schedules_8760!$F4729,DHW_StPt_Sch_EZ!$C$30:$I$30,0)),"F","C")</f>
        <v>53.333333333333329</v>
      </c>
      <c r="N4729" s="12"/>
      <c r="O4729" s="12"/>
      <c r="P4729" s="12"/>
    </row>
    <row r="4730" spans="1:16" x14ac:dyDescent="0.25">
      <c r="A4730" s="35">
        <v>4729</v>
      </c>
      <c r="B4730" s="89">
        <v>198</v>
      </c>
      <c r="C4730" s="35">
        <f t="shared" si="365"/>
        <v>1</v>
      </c>
      <c r="D4730" s="35">
        <f t="shared" si="368"/>
        <v>198</v>
      </c>
      <c r="E4730" s="35">
        <f t="shared" si="369"/>
        <v>2</v>
      </c>
      <c r="F4730" s="35" t="str">
        <f t="shared" si="366"/>
        <v>Monday</v>
      </c>
      <c r="G4730" s="35">
        <f t="shared" si="367"/>
        <v>7</v>
      </c>
      <c r="H4730" s="34">
        <f>CONVERT(INDEX(Htg_StPt_Sch_EZ!$C$4:$I$27,MATCH(Schedules_8760!$C4730,Htg_StPt_Sch_EZ!$B$4:$B$27,0),MATCH(Schedules_8760!$F4730,Htg_StPt_Sch_EZ!$C$3:$I$3,0)),"F","C")</f>
        <v>20.555555555555554</v>
      </c>
      <c r="I4730" s="34">
        <f>CONVERT(INDEX(Htg_StPt_Sch_EZ!$C$31:$I$54,MATCH(Schedules_8760!$C4730,Htg_StPt_Sch_EZ!$B$31:$B$54,0),MATCH(Schedules_8760!$F4730,Htg_StPt_Sch_EZ!$C$30:$I$30,0)),"F","C")</f>
        <v>19.444444444444443</v>
      </c>
      <c r="J4730" s="34">
        <f>CONVERT(INDEX(Clg_StPt_Sch_EZ!$C$4:$I$27,MATCH(Schedules_8760!$C4730,Clg_StPt_Sch_EZ!$B$4:$B$27,0),MATCH(Schedules_8760!$F4730,Clg_StPt_Sch_EZ!$C$3:$I$3,0)),"F","C")</f>
        <v>25.555555555555554</v>
      </c>
      <c r="K4730" s="34">
        <f>CONVERT(INDEX(Clg_StPt_Sch_EZ!$C$31:$I$54,MATCH(Schedules_8760!$C4730,Clg_StPt_Sch_EZ!$B$31:$B$54,0),MATCH(Schedules_8760!$F4730,Clg_StPt_Sch_EZ!$C$30:$I$30,0)),"F","C")</f>
        <v>28.333333333333332</v>
      </c>
      <c r="L4730" s="34">
        <f>CONVERT(INDEX(DHW_StPt_Sch_EZ!$C$4:$I$27,MATCH(Schedules_8760!$C4730,DHW_StPt_Sch_EZ!$B$4:$B$27,0),MATCH(Schedules_8760!$F4730,DHW_StPt_Sch_EZ!$C$3:$I$3,0)),"F","C")</f>
        <v>53.333333333333329</v>
      </c>
      <c r="M4730" s="34">
        <f>CONVERT(INDEX(DHW_StPt_Sch_EZ!$C$31:$I$54,MATCH(Schedules_8760!$C4730,DHW_StPt_Sch_EZ!$B$31:$B$54,0),MATCH(Schedules_8760!$F4730,DHW_StPt_Sch_EZ!$C$30:$I$30,0)),"F","C")</f>
        <v>53.333333333333329</v>
      </c>
      <c r="N4730" s="12"/>
      <c r="O4730" s="12"/>
      <c r="P4730" s="12"/>
    </row>
    <row r="4731" spans="1:16" x14ac:dyDescent="0.25">
      <c r="A4731" s="35">
        <v>4730</v>
      </c>
      <c r="B4731" s="89">
        <v>198.04166666666671</v>
      </c>
      <c r="C4731" s="35">
        <f t="shared" si="365"/>
        <v>2</v>
      </c>
      <c r="D4731" s="35">
        <f t="shared" si="368"/>
        <v>198</v>
      </c>
      <c r="E4731" s="35">
        <f t="shared" si="369"/>
        <v>2</v>
      </c>
      <c r="F4731" s="35" t="str">
        <f t="shared" si="366"/>
        <v>Monday</v>
      </c>
      <c r="G4731" s="35">
        <f t="shared" si="367"/>
        <v>7</v>
      </c>
      <c r="H4731" s="34">
        <f>CONVERT(INDEX(Htg_StPt_Sch_EZ!$C$4:$I$27,MATCH(Schedules_8760!$C4731,Htg_StPt_Sch_EZ!$B$4:$B$27,0),MATCH(Schedules_8760!$F4731,Htg_StPt_Sch_EZ!$C$3:$I$3,0)),"F","C")</f>
        <v>20.555555555555554</v>
      </c>
      <c r="I4731" s="34">
        <f>CONVERT(INDEX(Htg_StPt_Sch_EZ!$C$31:$I$54,MATCH(Schedules_8760!$C4731,Htg_StPt_Sch_EZ!$B$31:$B$54,0),MATCH(Schedules_8760!$F4731,Htg_StPt_Sch_EZ!$C$30:$I$30,0)),"F","C")</f>
        <v>19.444444444444443</v>
      </c>
      <c r="J4731" s="34">
        <f>CONVERT(INDEX(Clg_StPt_Sch_EZ!$C$4:$I$27,MATCH(Schedules_8760!$C4731,Clg_StPt_Sch_EZ!$B$4:$B$27,0),MATCH(Schedules_8760!$F4731,Clg_StPt_Sch_EZ!$C$3:$I$3,0)),"F","C")</f>
        <v>25.555555555555554</v>
      </c>
      <c r="K4731" s="34">
        <f>CONVERT(INDEX(Clg_StPt_Sch_EZ!$C$31:$I$54,MATCH(Schedules_8760!$C4731,Clg_StPt_Sch_EZ!$B$31:$B$54,0),MATCH(Schedules_8760!$F4731,Clg_StPt_Sch_EZ!$C$30:$I$30,0)),"F","C")</f>
        <v>28.333333333333332</v>
      </c>
      <c r="L4731" s="34">
        <f>CONVERT(INDEX(DHW_StPt_Sch_EZ!$C$4:$I$27,MATCH(Schedules_8760!$C4731,DHW_StPt_Sch_EZ!$B$4:$B$27,0),MATCH(Schedules_8760!$F4731,DHW_StPt_Sch_EZ!$C$3:$I$3,0)),"F","C")</f>
        <v>53.333333333333329</v>
      </c>
      <c r="M4731" s="34">
        <f>CONVERT(INDEX(DHW_StPt_Sch_EZ!$C$31:$I$54,MATCH(Schedules_8760!$C4731,DHW_StPt_Sch_EZ!$B$31:$B$54,0),MATCH(Schedules_8760!$F4731,DHW_StPt_Sch_EZ!$C$30:$I$30,0)),"F","C")</f>
        <v>53.333333333333329</v>
      </c>
      <c r="N4731" s="12"/>
      <c r="O4731" s="12"/>
      <c r="P4731" s="12"/>
    </row>
    <row r="4732" spans="1:16" x14ac:dyDescent="0.25">
      <c r="A4732" s="35">
        <v>4731</v>
      </c>
      <c r="B4732" s="89">
        <v>198.08333333333329</v>
      </c>
      <c r="C4732" s="35">
        <f t="shared" si="365"/>
        <v>3</v>
      </c>
      <c r="D4732" s="35">
        <f t="shared" si="368"/>
        <v>198</v>
      </c>
      <c r="E4732" s="35">
        <f t="shared" si="369"/>
        <v>2</v>
      </c>
      <c r="F4732" s="35" t="str">
        <f t="shared" si="366"/>
        <v>Monday</v>
      </c>
      <c r="G4732" s="35">
        <f t="shared" si="367"/>
        <v>7</v>
      </c>
      <c r="H4732" s="34">
        <f>CONVERT(INDEX(Htg_StPt_Sch_EZ!$C$4:$I$27,MATCH(Schedules_8760!$C4732,Htg_StPt_Sch_EZ!$B$4:$B$27,0),MATCH(Schedules_8760!$F4732,Htg_StPt_Sch_EZ!$C$3:$I$3,0)),"F","C")</f>
        <v>20.555555555555554</v>
      </c>
      <c r="I4732" s="34">
        <f>CONVERT(INDEX(Htg_StPt_Sch_EZ!$C$31:$I$54,MATCH(Schedules_8760!$C4732,Htg_StPt_Sch_EZ!$B$31:$B$54,0),MATCH(Schedules_8760!$F4732,Htg_StPt_Sch_EZ!$C$30:$I$30,0)),"F","C")</f>
        <v>19.444444444444443</v>
      </c>
      <c r="J4732" s="34">
        <f>CONVERT(INDEX(Clg_StPt_Sch_EZ!$C$4:$I$27,MATCH(Schedules_8760!$C4732,Clg_StPt_Sch_EZ!$B$4:$B$27,0),MATCH(Schedules_8760!$F4732,Clg_StPt_Sch_EZ!$C$3:$I$3,0)),"F","C")</f>
        <v>25.555555555555554</v>
      </c>
      <c r="K4732" s="34">
        <f>CONVERT(INDEX(Clg_StPt_Sch_EZ!$C$31:$I$54,MATCH(Schedules_8760!$C4732,Clg_StPt_Sch_EZ!$B$31:$B$54,0),MATCH(Schedules_8760!$F4732,Clg_StPt_Sch_EZ!$C$30:$I$30,0)),"F","C")</f>
        <v>28.333333333333332</v>
      </c>
      <c r="L4732" s="34">
        <f>CONVERT(INDEX(DHW_StPt_Sch_EZ!$C$4:$I$27,MATCH(Schedules_8760!$C4732,DHW_StPt_Sch_EZ!$B$4:$B$27,0),MATCH(Schedules_8760!$F4732,DHW_StPt_Sch_EZ!$C$3:$I$3,0)),"F","C")</f>
        <v>53.333333333333329</v>
      </c>
      <c r="M4732" s="34">
        <f>CONVERT(INDEX(DHW_StPt_Sch_EZ!$C$31:$I$54,MATCH(Schedules_8760!$C4732,DHW_StPt_Sch_EZ!$B$31:$B$54,0),MATCH(Schedules_8760!$F4732,DHW_StPt_Sch_EZ!$C$30:$I$30,0)),"F","C")</f>
        <v>53.333333333333329</v>
      </c>
      <c r="N4732" s="12"/>
      <c r="O4732" s="12"/>
      <c r="P4732" s="12"/>
    </row>
    <row r="4733" spans="1:16" x14ac:dyDescent="0.25">
      <c r="A4733" s="35">
        <v>4732</v>
      </c>
      <c r="B4733" s="89">
        <v>198.125</v>
      </c>
      <c r="C4733" s="35">
        <f t="shared" si="365"/>
        <v>4</v>
      </c>
      <c r="D4733" s="35">
        <f t="shared" si="368"/>
        <v>198</v>
      </c>
      <c r="E4733" s="35">
        <f t="shared" si="369"/>
        <v>2</v>
      </c>
      <c r="F4733" s="35" t="str">
        <f t="shared" si="366"/>
        <v>Monday</v>
      </c>
      <c r="G4733" s="35">
        <f t="shared" si="367"/>
        <v>7</v>
      </c>
      <c r="H4733" s="34">
        <f>CONVERT(INDEX(Htg_StPt_Sch_EZ!$C$4:$I$27,MATCH(Schedules_8760!$C4733,Htg_StPt_Sch_EZ!$B$4:$B$27,0),MATCH(Schedules_8760!$F4733,Htg_StPt_Sch_EZ!$C$3:$I$3,0)),"F","C")</f>
        <v>20.555555555555554</v>
      </c>
      <c r="I4733" s="34">
        <f>CONVERT(INDEX(Htg_StPt_Sch_EZ!$C$31:$I$54,MATCH(Schedules_8760!$C4733,Htg_StPt_Sch_EZ!$B$31:$B$54,0),MATCH(Schedules_8760!$F4733,Htg_StPt_Sch_EZ!$C$30:$I$30,0)),"F","C")</f>
        <v>19.444444444444443</v>
      </c>
      <c r="J4733" s="34">
        <f>CONVERT(INDEX(Clg_StPt_Sch_EZ!$C$4:$I$27,MATCH(Schedules_8760!$C4733,Clg_StPt_Sch_EZ!$B$4:$B$27,0),MATCH(Schedules_8760!$F4733,Clg_StPt_Sch_EZ!$C$3:$I$3,0)),"F","C")</f>
        <v>25.555555555555554</v>
      </c>
      <c r="K4733" s="34">
        <f>CONVERT(INDEX(Clg_StPt_Sch_EZ!$C$31:$I$54,MATCH(Schedules_8760!$C4733,Clg_StPt_Sch_EZ!$B$31:$B$54,0),MATCH(Schedules_8760!$F4733,Clg_StPt_Sch_EZ!$C$30:$I$30,0)),"F","C")</f>
        <v>28.333333333333332</v>
      </c>
      <c r="L4733" s="34">
        <f>CONVERT(INDEX(DHW_StPt_Sch_EZ!$C$4:$I$27,MATCH(Schedules_8760!$C4733,DHW_StPt_Sch_EZ!$B$4:$B$27,0),MATCH(Schedules_8760!$F4733,DHW_StPt_Sch_EZ!$C$3:$I$3,0)),"F","C")</f>
        <v>53.333333333333329</v>
      </c>
      <c r="M4733" s="34">
        <f>CONVERT(INDEX(DHW_StPt_Sch_EZ!$C$31:$I$54,MATCH(Schedules_8760!$C4733,DHW_StPt_Sch_EZ!$B$31:$B$54,0),MATCH(Schedules_8760!$F4733,DHW_StPt_Sch_EZ!$C$30:$I$30,0)),"F","C")</f>
        <v>53.333333333333329</v>
      </c>
      <c r="N4733" s="12"/>
      <c r="O4733" s="12"/>
      <c r="P4733" s="12"/>
    </row>
    <row r="4734" spans="1:16" x14ac:dyDescent="0.25">
      <c r="A4734" s="35">
        <v>4733</v>
      </c>
      <c r="B4734" s="89">
        <v>198.16666666666671</v>
      </c>
      <c r="C4734" s="35">
        <f t="shared" si="365"/>
        <v>5</v>
      </c>
      <c r="D4734" s="35">
        <f t="shared" si="368"/>
        <v>198</v>
      </c>
      <c r="E4734" s="35">
        <f t="shared" si="369"/>
        <v>2</v>
      </c>
      <c r="F4734" s="35" t="str">
        <f t="shared" si="366"/>
        <v>Monday</v>
      </c>
      <c r="G4734" s="35">
        <f t="shared" si="367"/>
        <v>7</v>
      </c>
      <c r="H4734" s="34">
        <f>CONVERT(INDEX(Htg_StPt_Sch_EZ!$C$4:$I$27,MATCH(Schedules_8760!$C4734,Htg_StPt_Sch_EZ!$B$4:$B$27,0),MATCH(Schedules_8760!$F4734,Htg_StPt_Sch_EZ!$C$3:$I$3,0)),"F","C")</f>
        <v>20.555555555555554</v>
      </c>
      <c r="I4734" s="34">
        <f>CONVERT(INDEX(Htg_StPt_Sch_EZ!$C$31:$I$54,MATCH(Schedules_8760!$C4734,Htg_StPt_Sch_EZ!$B$31:$B$54,0),MATCH(Schedules_8760!$F4734,Htg_StPt_Sch_EZ!$C$30:$I$30,0)),"F","C")</f>
        <v>19.444444444444443</v>
      </c>
      <c r="J4734" s="34">
        <f>CONVERT(INDEX(Clg_StPt_Sch_EZ!$C$4:$I$27,MATCH(Schedules_8760!$C4734,Clg_StPt_Sch_EZ!$B$4:$B$27,0),MATCH(Schedules_8760!$F4734,Clg_StPt_Sch_EZ!$C$3:$I$3,0)),"F","C")</f>
        <v>25.555555555555554</v>
      </c>
      <c r="K4734" s="34">
        <f>CONVERT(INDEX(Clg_StPt_Sch_EZ!$C$31:$I$54,MATCH(Schedules_8760!$C4734,Clg_StPt_Sch_EZ!$B$31:$B$54,0),MATCH(Schedules_8760!$F4734,Clg_StPt_Sch_EZ!$C$30:$I$30,0)),"F","C")</f>
        <v>28.333333333333332</v>
      </c>
      <c r="L4734" s="34">
        <f>CONVERT(INDEX(DHW_StPt_Sch_EZ!$C$4:$I$27,MATCH(Schedules_8760!$C4734,DHW_StPt_Sch_EZ!$B$4:$B$27,0),MATCH(Schedules_8760!$F4734,DHW_StPt_Sch_EZ!$C$3:$I$3,0)),"F","C")</f>
        <v>53.333333333333329</v>
      </c>
      <c r="M4734" s="34">
        <f>CONVERT(INDEX(DHW_StPt_Sch_EZ!$C$31:$I$54,MATCH(Schedules_8760!$C4734,DHW_StPt_Sch_EZ!$B$31:$B$54,0),MATCH(Schedules_8760!$F4734,DHW_StPt_Sch_EZ!$C$30:$I$30,0)),"F","C")</f>
        <v>53.333333333333329</v>
      </c>
      <c r="N4734" s="12"/>
      <c r="O4734" s="12"/>
      <c r="P4734" s="12"/>
    </row>
    <row r="4735" spans="1:16" x14ac:dyDescent="0.25">
      <c r="A4735" s="35">
        <v>4734</v>
      </c>
      <c r="B4735" s="89">
        <v>198.20833333333329</v>
      </c>
      <c r="C4735" s="35">
        <f t="shared" si="365"/>
        <v>6</v>
      </c>
      <c r="D4735" s="35">
        <f t="shared" si="368"/>
        <v>198</v>
      </c>
      <c r="E4735" s="35">
        <f t="shared" si="369"/>
        <v>2</v>
      </c>
      <c r="F4735" s="35" t="str">
        <f t="shared" si="366"/>
        <v>Monday</v>
      </c>
      <c r="G4735" s="35">
        <f t="shared" si="367"/>
        <v>7</v>
      </c>
      <c r="H4735" s="34">
        <f>CONVERT(INDEX(Htg_StPt_Sch_EZ!$C$4:$I$27,MATCH(Schedules_8760!$C4735,Htg_StPt_Sch_EZ!$B$4:$B$27,0),MATCH(Schedules_8760!$F4735,Htg_StPt_Sch_EZ!$C$3:$I$3,0)),"F","C")</f>
        <v>20.555555555555554</v>
      </c>
      <c r="I4735" s="34">
        <f>CONVERT(INDEX(Htg_StPt_Sch_EZ!$C$31:$I$54,MATCH(Schedules_8760!$C4735,Htg_StPt_Sch_EZ!$B$31:$B$54,0),MATCH(Schedules_8760!$F4735,Htg_StPt_Sch_EZ!$C$30:$I$30,0)),"F","C")</f>
        <v>19.444444444444443</v>
      </c>
      <c r="J4735" s="34">
        <f>CONVERT(INDEX(Clg_StPt_Sch_EZ!$C$4:$I$27,MATCH(Schedules_8760!$C4735,Clg_StPt_Sch_EZ!$B$4:$B$27,0),MATCH(Schedules_8760!$F4735,Clg_StPt_Sch_EZ!$C$3:$I$3,0)),"F","C")</f>
        <v>25.555555555555554</v>
      </c>
      <c r="K4735" s="34">
        <f>CONVERT(INDEX(Clg_StPt_Sch_EZ!$C$31:$I$54,MATCH(Schedules_8760!$C4735,Clg_StPt_Sch_EZ!$B$31:$B$54,0),MATCH(Schedules_8760!$F4735,Clg_StPt_Sch_EZ!$C$30:$I$30,0)),"F","C")</f>
        <v>28.333333333333332</v>
      </c>
      <c r="L4735" s="34">
        <f>CONVERT(INDEX(DHW_StPt_Sch_EZ!$C$4:$I$27,MATCH(Schedules_8760!$C4735,DHW_StPt_Sch_EZ!$B$4:$B$27,0),MATCH(Schedules_8760!$F4735,DHW_StPt_Sch_EZ!$C$3:$I$3,0)),"F","C")</f>
        <v>53.333333333333329</v>
      </c>
      <c r="M4735" s="34">
        <f>CONVERT(INDEX(DHW_StPt_Sch_EZ!$C$31:$I$54,MATCH(Schedules_8760!$C4735,DHW_StPt_Sch_EZ!$B$31:$B$54,0),MATCH(Schedules_8760!$F4735,DHW_StPt_Sch_EZ!$C$30:$I$30,0)),"F","C")</f>
        <v>53.333333333333329</v>
      </c>
      <c r="N4735" s="12"/>
      <c r="O4735" s="12"/>
      <c r="P4735" s="12"/>
    </row>
    <row r="4736" spans="1:16" x14ac:dyDescent="0.25">
      <c r="A4736" s="35">
        <v>4735</v>
      </c>
      <c r="B4736" s="89">
        <v>198.25</v>
      </c>
      <c r="C4736" s="35">
        <f t="shared" si="365"/>
        <v>7</v>
      </c>
      <c r="D4736" s="35">
        <f t="shared" si="368"/>
        <v>198</v>
      </c>
      <c r="E4736" s="35">
        <f t="shared" si="369"/>
        <v>2</v>
      </c>
      <c r="F4736" s="35" t="str">
        <f t="shared" si="366"/>
        <v>Monday</v>
      </c>
      <c r="G4736" s="35">
        <f t="shared" si="367"/>
        <v>7</v>
      </c>
      <c r="H4736" s="34">
        <f>CONVERT(INDEX(Htg_StPt_Sch_EZ!$C$4:$I$27,MATCH(Schedules_8760!$C4736,Htg_StPt_Sch_EZ!$B$4:$B$27,0),MATCH(Schedules_8760!$F4736,Htg_StPt_Sch_EZ!$C$3:$I$3,0)),"F","C")</f>
        <v>20.555555555555554</v>
      </c>
      <c r="I4736" s="34">
        <f>CONVERT(INDEX(Htg_StPt_Sch_EZ!$C$31:$I$54,MATCH(Schedules_8760!$C4736,Htg_StPt_Sch_EZ!$B$31:$B$54,0),MATCH(Schedules_8760!$F4736,Htg_StPt_Sch_EZ!$C$30:$I$30,0)),"F","C")</f>
        <v>19.444444444444443</v>
      </c>
      <c r="J4736" s="34">
        <f>CONVERT(INDEX(Clg_StPt_Sch_EZ!$C$4:$I$27,MATCH(Schedules_8760!$C4736,Clg_StPt_Sch_EZ!$B$4:$B$27,0),MATCH(Schedules_8760!$F4736,Clg_StPt_Sch_EZ!$C$3:$I$3,0)),"F","C")</f>
        <v>25.555555555555554</v>
      </c>
      <c r="K4736" s="34">
        <f>CONVERT(INDEX(Clg_StPt_Sch_EZ!$C$31:$I$54,MATCH(Schedules_8760!$C4736,Clg_StPt_Sch_EZ!$B$31:$B$54,0),MATCH(Schedules_8760!$F4736,Clg_StPt_Sch_EZ!$C$30:$I$30,0)),"F","C")</f>
        <v>28.333333333333332</v>
      </c>
      <c r="L4736" s="34">
        <f>CONVERT(INDEX(DHW_StPt_Sch_EZ!$C$4:$I$27,MATCH(Schedules_8760!$C4736,DHW_StPt_Sch_EZ!$B$4:$B$27,0),MATCH(Schedules_8760!$F4736,DHW_StPt_Sch_EZ!$C$3:$I$3,0)),"F","C")</f>
        <v>53.333333333333329</v>
      </c>
      <c r="M4736" s="34">
        <f>CONVERT(INDEX(DHW_StPt_Sch_EZ!$C$31:$I$54,MATCH(Schedules_8760!$C4736,DHW_StPt_Sch_EZ!$B$31:$B$54,0),MATCH(Schedules_8760!$F4736,DHW_StPt_Sch_EZ!$C$30:$I$30,0)),"F","C")</f>
        <v>53.333333333333329</v>
      </c>
      <c r="N4736" s="12"/>
      <c r="O4736" s="12"/>
      <c r="P4736" s="12"/>
    </row>
    <row r="4737" spans="1:16" x14ac:dyDescent="0.25">
      <c r="A4737" s="35">
        <v>4736</v>
      </c>
      <c r="B4737" s="89">
        <v>198.29166666666671</v>
      </c>
      <c r="C4737" s="35">
        <f t="shared" si="365"/>
        <v>8</v>
      </c>
      <c r="D4737" s="35">
        <f t="shared" si="368"/>
        <v>198</v>
      </c>
      <c r="E4737" s="35">
        <f t="shared" si="369"/>
        <v>2</v>
      </c>
      <c r="F4737" s="35" t="str">
        <f t="shared" si="366"/>
        <v>Monday</v>
      </c>
      <c r="G4737" s="35">
        <f t="shared" si="367"/>
        <v>7</v>
      </c>
      <c r="H4737" s="34">
        <f>CONVERT(INDEX(Htg_StPt_Sch_EZ!$C$4:$I$27,MATCH(Schedules_8760!$C4737,Htg_StPt_Sch_EZ!$B$4:$B$27,0),MATCH(Schedules_8760!$F4737,Htg_StPt_Sch_EZ!$C$3:$I$3,0)),"F","C")</f>
        <v>20.555555555555554</v>
      </c>
      <c r="I4737" s="34">
        <f>CONVERT(INDEX(Htg_StPt_Sch_EZ!$C$31:$I$54,MATCH(Schedules_8760!$C4737,Htg_StPt_Sch_EZ!$B$31:$B$54,0),MATCH(Schedules_8760!$F4737,Htg_StPt_Sch_EZ!$C$30:$I$30,0)),"F","C")</f>
        <v>19.444444444444443</v>
      </c>
      <c r="J4737" s="34">
        <f>CONVERT(INDEX(Clg_StPt_Sch_EZ!$C$4:$I$27,MATCH(Schedules_8760!$C4737,Clg_StPt_Sch_EZ!$B$4:$B$27,0),MATCH(Schedules_8760!$F4737,Clg_StPt_Sch_EZ!$C$3:$I$3,0)),"F","C")</f>
        <v>25.555555555555554</v>
      </c>
      <c r="K4737" s="34">
        <f>CONVERT(INDEX(Clg_StPt_Sch_EZ!$C$31:$I$54,MATCH(Schedules_8760!$C4737,Clg_StPt_Sch_EZ!$B$31:$B$54,0),MATCH(Schedules_8760!$F4737,Clg_StPt_Sch_EZ!$C$30:$I$30,0)),"F","C")</f>
        <v>25</v>
      </c>
      <c r="L4737" s="34">
        <f>CONVERT(INDEX(DHW_StPt_Sch_EZ!$C$4:$I$27,MATCH(Schedules_8760!$C4737,DHW_StPt_Sch_EZ!$B$4:$B$27,0),MATCH(Schedules_8760!$F4737,DHW_StPt_Sch_EZ!$C$3:$I$3,0)),"F","C")</f>
        <v>53.333333333333329</v>
      </c>
      <c r="M4737" s="34">
        <f>CONVERT(INDEX(DHW_StPt_Sch_EZ!$C$31:$I$54,MATCH(Schedules_8760!$C4737,DHW_StPt_Sch_EZ!$B$31:$B$54,0),MATCH(Schedules_8760!$F4737,DHW_StPt_Sch_EZ!$C$30:$I$30,0)),"F","C")</f>
        <v>53.333333333333329</v>
      </c>
      <c r="N4737" s="12"/>
      <c r="O4737" s="12"/>
      <c r="P4737" s="12"/>
    </row>
    <row r="4738" spans="1:16" x14ac:dyDescent="0.25">
      <c r="A4738" s="35">
        <v>4737</v>
      </c>
      <c r="B4738" s="89">
        <v>198.33333333333329</v>
      </c>
      <c r="C4738" s="35">
        <f t="shared" ref="C4738:C4801" si="370">HOUR(B4738)+1</f>
        <v>9</v>
      </c>
      <c r="D4738" s="35">
        <f t="shared" si="368"/>
        <v>198</v>
      </c>
      <c r="E4738" s="35">
        <f t="shared" si="369"/>
        <v>2</v>
      </c>
      <c r="F4738" s="35" t="str">
        <f t="shared" ref="F4738:F4801" si="371">IF(E4738=1,"Sunday",IF(E4738=2,"Monday",IF(E4738=3,"Tuesday",IF(E4738=4,"Wednesday",IF(E4738=5,"Thursday",IF(E4738=6,"Friday","Saturday"))))))</f>
        <v>Monday</v>
      </c>
      <c r="G4738" s="35">
        <f t="shared" ref="G4738:G4801" si="372">MONTH(B4738)</f>
        <v>7</v>
      </c>
      <c r="H4738" s="34">
        <f>CONVERT(INDEX(Htg_StPt_Sch_EZ!$C$4:$I$27,MATCH(Schedules_8760!$C4738,Htg_StPt_Sch_EZ!$B$4:$B$27,0),MATCH(Schedules_8760!$F4738,Htg_StPt_Sch_EZ!$C$3:$I$3,0)),"F","C")</f>
        <v>20.555555555555554</v>
      </c>
      <c r="I4738" s="34">
        <f>CONVERT(INDEX(Htg_StPt_Sch_EZ!$C$31:$I$54,MATCH(Schedules_8760!$C4738,Htg_StPt_Sch_EZ!$B$31:$B$54,0),MATCH(Schedules_8760!$F4738,Htg_StPt_Sch_EZ!$C$30:$I$30,0)),"F","C")</f>
        <v>19.444444444444443</v>
      </c>
      <c r="J4738" s="34">
        <f>CONVERT(INDEX(Clg_StPt_Sch_EZ!$C$4:$I$27,MATCH(Schedules_8760!$C4738,Clg_StPt_Sch_EZ!$B$4:$B$27,0),MATCH(Schedules_8760!$F4738,Clg_StPt_Sch_EZ!$C$3:$I$3,0)),"F","C")</f>
        <v>25.555555555555554</v>
      </c>
      <c r="K4738" s="34">
        <f>CONVERT(INDEX(Clg_StPt_Sch_EZ!$C$31:$I$54,MATCH(Schedules_8760!$C4738,Clg_StPt_Sch_EZ!$B$31:$B$54,0),MATCH(Schedules_8760!$F4738,Clg_StPt_Sch_EZ!$C$30:$I$30,0)),"F","C")</f>
        <v>25</v>
      </c>
      <c r="L4738" s="34">
        <f>CONVERT(INDEX(DHW_StPt_Sch_EZ!$C$4:$I$27,MATCH(Schedules_8760!$C4738,DHW_StPt_Sch_EZ!$B$4:$B$27,0),MATCH(Schedules_8760!$F4738,DHW_StPt_Sch_EZ!$C$3:$I$3,0)),"F","C")</f>
        <v>53.333333333333329</v>
      </c>
      <c r="M4738" s="34">
        <f>CONVERT(INDEX(DHW_StPt_Sch_EZ!$C$31:$I$54,MATCH(Schedules_8760!$C4738,DHW_StPt_Sch_EZ!$B$31:$B$54,0),MATCH(Schedules_8760!$F4738,DHW_StPt_Sch_EZ!$C$30:$I$30,0)),"F","C")</f>
        <v>53.333333333333329</v>
      </c>
      <c r="N4738" s="12"/>
      <c r="O4738" s="12"/>
      <c r="P4738" s="12"/>
    </row>
    <row r="4739" spans="1:16" x14ac:dyDescent="0.25">
      <c r="A4739" s="35">
        <v>4738</v>
      </c>
      <c r="B4739" s="89">
        <v>198.375</v>
      </c>
      <c r="C4739" s="35">
        <f t="shared" si="370"/>
        <v>10</v>
      </c>
      <c r="D4739" s="35">
        <f t="shared" ref="D4739:D4802" si="373">IF(C4739=1,D4738+1,D4738)</f>
        <v>198</v>
      </c>
      <c r="E4739" s="35">
        <f t="shared" ref="E4739:E4802" si="374">IF(AND(C4739=1,E4738=7),1,IF(C4739=1,E4738+1,E4738))</f>
        <v>2</v>
      </c>
      <c r="F4739" s="35" t="str">
        <f t="shared" si="371"/>
        <v>Monday</v>
      </c>
      <c r="G4739" s="35">
        <f t="shared" si="372"/>
        <v>7</v>
      </c>
      <c r="H4739" s="34">
        <f>CONVERT(INDEX(Htg_StPt_Sch_EZ!$C$4:$I$27,MATCH(Schedules_8760!$C4739,Htg_StPt_Sch_EZ!$B$4:$B$27,0),MATCH(Schedules_8760!$F4739,Htg_StPt_Sch_EZ!$C$3:$I$3,0)),"F","C")</f>
        <v>20.555555555555554</v>
      </c>
      <c r="I4739" s="34">
        <f>CONVERT(INDEX(Htg_StPt_Sch_EZ!$C$31:$I$54,MATCH(Schedules_8760!$C4739,Htg_StPt_Sch_EZ!$B$31:$B$54,0),MATCH(Schedules_8760!$F4739,Htg_StPt_Sch_EZ!$C$30:$I$30,0)),"F","C")</f>
        <v>19.444444444444443</v>
      </c>
      <c r="J4739" s="34">
        <f>CONVERT(INDEX(Clg_StPt_Sch_EZ!$C$4:$I$27,MATCH(Schedules_8760!$C4739,Clg_StPt_Sch_EZ!$B$4:$B$27,0),MATCH(Schedules_8760!$F4739,Clg_StPt_Sch_EZ!$C$3:$I$3,0)),"F","C")</f>
        <v>25.555555555555554</v>
      </c>
      <c r="K4739" s="34">
        <f>CONVERT(INDEX(Clg_StPt_Sch_EZ!$C$31:$I$54,MATCH(Schedules_8760!$C4739,Clg_StPt_Sch_EZ!$B$31:$B$54,0),MATCH(Schedules_8760!$F4739,Clg_StPt_Sch_EZ!$C$30:$I$30,0)),"F","C")</f>
        <v>25</v>
      </c>
      <c r="L4739" s="34">
        <f>CONVERT(INDEX(DHW_StPt_Sch_EZ!$C$4:$I$27,MATCH(Schedules_8760!$C4739,DHW_StPt_Sch_EZ!$B$4:$B$27,0),MATCH(Schedules_8760!$F4739,DHW_StPt_Sch_EZ!$C$3:$I$3,0)),"F","C")</f>
        <v>53.333333333333329</v>
      </c>
      <c r="M4739" s="34">
        <f>CONVERT(INDEX(DHW_StPt_Sch_EZ!$C$31:$I$54,MATCH(Schedules_8760!$C4739,DHW_StPt_Sch_EZ!$B$31:$B$54,0),MATCH(Schedules_8760!$F4739,DHW_StPt_Sch_EZ!$C$30:$I$30,0)),"F","C")</f>
        <v>53.333333333333329</v>
      </c>
      <c r="N4739" s="12"/>
      <c r="O4739" s="12"/>
      <c r="P4739" s="12"/>
    </row>
    <row r="4740" spans="1:16" x14ac:dyDescent="0.25">
      <c r="A4740" s="35">
        <v>4739</v>
      </c>
      <c r="B4740" s="89">
        <v>198.41666666666671</v>
      </c>
      <c r="C4740" s="35">
        <f t="shared" si="370"/>
        <v>11</v>
      </c>
      <c r="D4740" s="35">
        <f t="shared" si="373"/>
        <v>198</v>
      </c>
      <c r="E4740" s="35">
        <f t="shared" si="374"/>
        <v>2</v>
      </c>
      <c r="F4740" s="35" t="str">
        <f t="shared" si="371"/>
        <v>Monday</v>
      </c>
      <c r="G4740" s="35">
        <f t="shared" si="372"/>
        <v>7</v>
      </c>
      <c r="H4740" s="34">
        <f>CONVERT(INDEX(Htg_StPt_Sch_EZ!$C$4:$I$27,MATCH(Schedules_8760!$C4740,Htg_StPt_Sch_EZ!$B$4:$B$27,0),MATCH(Schedules_8760!$F4740,Htg_StPt_Sch_EZ!$C$3:$I$3,0)),"F","C")</f>
        <v>20.555555555555554</v>
      </c>
      <c r="I4740" s="34">
        <f>CONVERT(INDEX(Htg_StPt_Sch_EZ!$C$31:$I$54,MATCH(Schedules_8760!$C4740,Htg_StPt_Sch_EZ!$B$31:$B$54,0),MATCH(Schedules_8760!$F4740,Htg_StPt_Sch_EZ!$C$30:$I$30,0)),"F","C")</f>
        <v>19.444444444444443</v>
      </c>
      <c r="J4740" s="34">
        <f>CONVERT(INDEX(Clg_StPt_Sch_EZ!$C$4:$I$27,MATCH(Schedules_8760!$C4740,Clg_StPt_Sch_EZ!$B$4:$B$27,0),MATCH(Schedules_8760!$F4740,Clg_StPt_Sch_EZ!$C$3:$I$3,0)),"F","C")</f>
        <v>25.555555555555554</v>
      </c>
      <c r="K4740" s="34">
        <f>CONVERT(INDEX(Clg_StPt_Sch_EZ!$C$31:$I$54,MATCH(Schedules_8760!$C4740,Clg_StPt_Sch_EZ!$B$31:$B$54,0),MATCH(Schedules_8760!$F4740,Clg_StPt_Sch_EZ!$C$30:$I$30,0)),"F","C")</f>
        <v>25</v>
      </c>
      <c r="L4740" s="34">
        <f>CONVERT(INDEX(DHW_StPt_Sch_EZ!$C$4:$I$27,MATCH(Schedules_8760!$C4740,DHW_StPt_Sch_EZ!$B$4:$B$27,0),MATCH(Schedules_8760!$F4740,DHW_StPt_Sch_EZ!$C$3:$I$3,0)),"F","C")</f>
        <v>53.333333333333329</v>
      </c>
      <c r="M4740" s="34">
        <f>CONVERT(INDEX(DHW_StPt_Sch_EZ!$C$31:$I$54,MATCH(Schedules_8760!$C4740,DHW_StPt_Sch_EZ!$B$31:$B$54,0),MATCH(Schedules_8760!$F4740,DHW_StPt_Sch_EZ!$C$30:$I$30,0)),"F","C")</f>
        <v>53.333333333333329</v>
      </c>
      <c r="N4740" s="12"/>
      <c r="O4740" s="12"/>
      <c r="P4740" s="12"/>
    </row>
    <row r="4741" spans="1:16" x14ac:dyDescent="0.25">
      <c r="A4741" s="35">
        <v>4740</v>
      </c>
      <c r="B4741" s="89">
        <v>198.45833333333329</v>
      </c>
      <c r="C4741" s="35">
        <f t="shared" si="370"/>
        <v>12</v>
      </c>
      <c r="D4741" s="35">
        <f t="shared" si="373"/>
        <v>198</v>
      </c>
      <c r="E4741" s="35">
        <f t="shared" si="374"/>
        <v>2</v>
      </c>
      <c r="F4741" s="35" t="str">
        <f t="shared" si="371"/>
        <v>Monday</v>
      </c>
      <c r="G4741" s="35">
        <f t="shared" si="372"/>
        <v>7</v>
      </c>
      <c r="H4741" s="34">
        <f>CONVERT(INDEX(Htg_StPt_Sch_EZ!$C$4:$I$27,MATCH(Schedules_8760!$C4741,Htg_StPt_Sch_EZ!$B$4:$B$27,0),MATCH(Schedules_8760!$F4741,Htg_StPt_Sch_EZ!$C$3:$I$3,0)),"F","C")</f>
        <v>20.555555555555554</v>
      </c>
      <c r="I4741" s="34">
        <f>CONVERT(INDEX(Htg_StPt_Sch_EZ!$C$31:$I$54,MATCH(Schedules_8760!$C4741,Htg_StPt_Sch_EZ!$B$31:$B$54,0),MATCH(Schedules_8760!$F4741,Htg_StPt_Sch_EZ!$C$30:$I$30,0)),"F","C")</f>
        <v>19.444444444444443</v>
      </c>
      <c r="J4741" s="34">
        <f>CONVERT(INDEX(Clg_StPt_Sch_EZ!$C$4:$I$27,MATCH(Schedules_8760!$C4741,Clg_StPt_Sch_EZ!$B$4:$B$27,0),MATCH(Schedules_8760!$F4741,Clg_StPt_Sch_EZ!$C$3:$I$3,0)),"F","C")</f>
        <v>25.555555555555554</v>
      </c>
      <c r="K4741" s="34">
        <f>CONVERT(INDEX(Clg_StPt_Sch_EZ!$C$31:$I$54,MATCH(Schedules_8760!$C4741,Clg_StPt_Sch_EZ!$B$31:$B$54,0),MATCH(Schedules_8760!$F4741,Clg_StPt_Sch_EZ!$C$30:$I$30,0)),"F","C")</f>
        <v>25</v>
      </c>
      <c r="L4741" s="34">
        <f>CONVERT(INDEX(DHW_StPt_Sch_EZ!$C$4:$I$27,MATCH(Schedules_8760!$C4741,DHW_StPt_Sch_EZ!$B$4:$B$27,0),MATCH(Schedules_8760!$F4741,DHW_StPt_Sch_EZ!$C$3:$I$3,0)),"F","C")</f>
        <v>53.333333333333329</v>
      </c>
      <c r="M4741" s="34">
        <f>CONVERT(INDEX(DHW_StPt_Sch_EZ!$C$31:$I$54,MATCH(Schedules_8760!$C4741,DHW_StPt_Sch_EZ!$B$31:$B$54,0),MATCH(Schedules_8760!$F4741,DHW_StPt_Sch_EZ!$C$30:$I$30,0)),"F","C")</f>
        <v>53.333333333333329</v>
      </c>
      <c r="N4741" s="12"/>
      <c r="O4741" s="12"/>
      <c r="P4741" s="12"/>
    </row>
    <row r="4742" spans="1:16" x14ac:dyDescent="0.25">
      <c r="A4742" s="35">
        <v>4741</v>
      </c>
      <c r="B4742" s="89">
        <v>198.5</v>
      </c>
      <c r="C4742" s="35">
        <f t="shared" si="370"/>
        <v>13</v>
      </c>
      <c r="D4742" s="35">
        <f t="shared" si="373"/>
        <v>198</v>
      </c>
      <c r="E4742" s="35">
        <f t="shared" si="374"/>
        <v>2</v>
      </c>
      <c r="F4742" s="35" t="str">
        <f t="shared" si="371"/>
        <v>Monday</v>
      </c>
      <c r="G4742" s="35">
        <f t="shared" si="372"/>
        <v>7</v>
      </c>
      <c r="H4742" s="34">
        <f>CONVERT(INDEX(Htg_StPt_Sch_EZ!$C$4:$I$27,MATCH(Schedules_8760!$C4742,Htg_StPt_Sch_EZ!$B$4:$B$27,0),MATCH(Schedules_8760!$F4742,Htg_StPt_Sch_EZ!$C$3:$I$3,0)),"F","C")</f>
        <v>20.555555555555554</v>
      </c>
      <c r="I4742" s="34">
        <f>CONVERT(INDEX(Htg_StPt_Sch_EZ!$C$31:$I$54,MATCH(Schedules_8760!$C4742,Htg_StPt_Sch_EZ!$B$31:$B$54,0),MATCH(Schedules_8760!$F4742,Htg_StPt_Sch_EZ!$C$30:$I$30,0)),"F","C")</f>
        <v>19.444444444444443</v>
      </c>
      <c r="J4742" s="34">
        <f>CONVERT(INDEX(Clg_StPt_Sch_EZ!$C$4:$I$27,MATCH(Schedules_8760!$C4742,Clg_StPt_Sch_EZ!$B$4:$B$27,0),MATCH(Schedules_8760!$F4742,Clg_StPt_Sch_EZ!$C$3:$I$3,0)),"F","C")</f>
        <v>25.555555555555554</v>
      </c>
      <c r="K4742" s="34">
        <f>CONVERT(INDEX(Clg_StPt_Sch_EZ!$C$31:$I$54,MATCH(Schedules_8760!$C4742,Clg_StPt_Sch_EZ!$B$31:$B$54,0),MATCH(Schedules_8760!$F4742,Clg_StPt_Sch_EZ!$C$30:$I$30,0)),"F","C")</f>
        <v>25</v>
      </c>
      <c r="L4742" s="34">
        <f>CONVERT(INDEX(DHW_StPt_Sch_EZ!$C$4:$I$27,MATCH(Schedules_8760!$C4742,DHW_StPt_Sch_EZ!$B$4:$B$27,0),MATCH(Schedules_8760!$F4742,DHW_StPt_Sch_EZ!$C$3:$I$3,0)),"F","C")</f>
        <v>53.333333333333329</v>
      </c>
      <c r="M4742" s="34">
        <f>CONVERT(INDEX(DHW_StPt_Sch_EZ!$C$31:$I$54,MATCH(Schedules_8760!$C4742,DHW_StPt_Sch_EZ!$B$31:$B$54,0),MATCH(Schedules_8760!$F4742,DHW_StPt_Sch_EZ!$C$30:$I$30,0)),"F","C")</f>
        <v>53.333333333333329</v>
      </c>
      <c r="N4742" s="12"/>
      <c r="O4742" s="12"/>
      <c r="P4742" s="12"/>
    </row>
    <row r="4743" spans="1:16" x14ac:dyDescent="0.25">
      <c r="A4743" s="35">
        <v>4742</v>
      </c>
      <c r="B4743" s="89">
        <v>198.54166666666671</v>
      </c>
      <c r="C4743" s="35">
        <f t="shared" si="370"/>
        <v>14</v>
      </c>
      <c r="D4743" s="35">
        <f t="shared" si="373"/>
        <v>198</v>
      </c>
      <c r="E4743" s="35">
        <f t="shared" si="374"/>
        <v>2</v>
      </c>
      <c r="F4743" s="35" t="str">
        <f t="shared" si="371"/>
        <v>Monday</v>
      </c>
      <c r="G4743" s="35">
        <f t="shared" si="372"/>
        <v>7</v>
      </c>
      <c r="H4743" s="34">
        <f>CONVERT(INDEX(Htg_StPt_Sch_EZ!$C$4:$I$27,MATCH(Schedules_8760!$C4743,Htg_StPt_Sch_EZ!$B$4:$B$27,0),MATCH(Schedules_8760!$F4743,Htg_StPt_Sch_EZ!$C$3:$I$3,0)),"F","C")</f>
        <v>20.555555555555554</v>
      </c>
      <c r="I4743" s="34">
        <f>CONVERT(INDEX(Htg_StPt_Sch_EZ!$C$31:$I$54,MATCH(Schedules_8760!$C4743,Htg_StPt_Sch_EZ!$B$31:$B$54,0),MATCH(Schedules_8760!$F4743,Htg_StPt_Sch_EZ!$C$30:$I$30,0)),"F","C")</f>
        <v>19.444444444444443</v>
      </c>
      <c r="J4743" s="34">
        <f>CONVERT(INDEX(Clg_StPt_Sch_EZ!$C$4:$I$27,MATCH(Schedules_8760!$C4743,Clg_StPt_Sch_EZ!$B$4:$B$27,0),MATCH(Schedules_8760!$F4743,Clg_StPt_Sch_EZ!$C$3:$I$3,0)),"F","C")</f>
        <v>25.555555555555554</v>
      </c>
      <c r="K4743" s="34">
        <f>CONVERT(INDEX(Clg_StPt_Sch_EZ!$C$31:$I$54,MATCH(Schedules_8760!$C4743,Clg_StPt_Sch_EZ!$B$31:$B$54,0),MATCH(Schedules_8760!$F4743,Clg_StPt_Sch_EZ!$C$30:$I$30,0)),"F","C")</f>
        <v>25</v>
      </c>
      <c r="L4743" s="34">
        <f>CONVERT(INDEX(DHW_StPt_Sch_EZ!$C$4:$I$27,MATCH(Schedules_8760!$C4743,DHW_StPt_Sch_EZ!$B$4:$B$27,0),MATCH(Schedules_8760!$F4743,DHW_StPt_Sch_EZ!$C$3:$I$3,0)),"F","C")</f>
        <v>53.333333333333329</v>
      </c>
      <c r="M4743" s="34">
        <f>CONVERT(INDEX(DHW_StPt_Sch_EZ!$C$31:$I$54,MATCH(Schedules_8760!$C4743,DHW_StPt_Sch_EZ!$B$31:$B$54,0),MATCH(Schedules_8760!$F4743,DHW_StPt_Sch_EZ!$C$30:$I$30,0)),"F","C")</f>
        <v>53.333333333333329</v>
      </c>
      <c r="N4743" s="12"/>
      <c r="O4743" s="12"/>
      <c r="P4743" s="12"/>
    </row>
    <row r="4744" spans="1:16" x14ac:dyDescent="0.25">
      <c r="A4744" s="35">
        <v>4743</v>
      </c>
      <c r="B4744" s="89">
        <v>198.58333333333329</v>
      </c>
      <c r="C4744" s="35">
        <f t="shared" si="370"/>
        <v>15</v>
      </c>
      <c r="D4744" s="35">
        <f t="shared" si="373"/>
        <v>198</v>
      </c>
      <c r="E4744" s="35">
        <f t="shared" si="374"/>
        <v>2</v>
      </c>
      <c r="F4744" s="35" t="str">
        <f t="shared" si="371"/>
        <v>Monday</v>
      </c>
      <c r="G4744" s="35">
        <f t="shared" si="372"/>
        <v>7</v>
      </c>
      <c r="H4744" s="34">
        <f>CONVERT(INDEX(Htg_StPt_Sch_EZ!$C$4:$I$27,MATCH(Schedules_8760!$C4744,Htg_StPt_Sch_EZ!$B$4:$B$27,0),MATCH(Schedules_8760!$F4744,Htg_StPt_Sch_EZ!$C$3:$I$3,0)),"F","C")</f>
        <v>20.555555555555554</v>
      </c>
      <c r="I4744" s="34">
        <f>CONVERT(INDEX(Htg_StPt_Sch_EZ!$C$31:$I$54,MATCH(Schedules_8760!$C4744,Htg_StPt_Sch_EZ!$B$31:$B$54,0),MATCH(Schedules_8760!$F4744,Htg_StPt_Sch_EZ!$C$30:$I$30,0)),"F","C")</f>
        <v>21.111111111111111</v>
      </c>
      <c r="J4744" s="34">
        <f>CONVERT(INDEX(Clg_StPt_Sch_EZ!$C$4:$I$27,MATCH(Schedules_8760!$C4744,Clg_StPt_Sch_EZ!$B$4:$B$27,0),MATCH(Schedules_8760!$F4744,Clg_StPt_Sch_EZ!$C$3:$I$3,0)),"F","C")</f>
        <v>25.555555555555554</v>
      </c>
      <c r="K4744" s="34">
        <f>CONVERT(INDEX(Clg_StPt_Sch_EZ!$C$31:$I$54,MATCH(Schedules_8760!$C4744,Clg_StPt_Sch_EZ!$B$31:$B$54,0),MATCH(Schedules_8760!$F4744,Clg_StPt_Sch_EZ!$C$30:$I$30,0)),"F","C")</f>
        <v>25</v>
      </c>
      <c r="L4744" s="34">
        <f>CONVERT(INDEX(DHW_StPt_Sch_EZ!$C$4:$I$27,MATCH(Schedules_8760!$C4744,DHW_StPt_Sch_EZ!$B$4:$B$27,0),MATCH(Schedules_8760!$F4744,DHW_StPt_Sch_EZ!$C$3:$I$3,0)),"F","C")</f>
        <v>53.333333333333329</v>
      </c>
      <c r="M4744" s="34">
        <f>CONVERT(INDEX(DHW_StPt_Sch_EZ!$C$31:$I$54,MATCH(Schedules_8760!$C4744,DHW_StPt_Sch_EZ!$B$31:$B$54,0),MATCH(Schedules_8760!$F4744,DHW_StPt_Sch_EZ!$C$30:$I$30,0)),"F","C")</f>
        <v>53.333333333333329</v>
      </c>
      <c r="N4744" s="12"/>
      <c r="O4744" s="12"/>
      <c r="P4744" s="12"/>
    </row>
    <row r="4745" spans="1:16" x14ac:dyDescent="0.25">
      <c r="A4745" s="35">
        <v>4744</v>
      </c>
      <c r="B4745" s="89">
        <v>198.625</v>
      </c>
      <c r="C4745" s="35">
        <f t="shared" si="370"/>
        <v>16</v>
      </c>
      <c r="D4745" s="35">
        <f t="shared" si="373"/>
        <v>198</v>
      </c>
      <c r="E4745" s="35">
        <f t="shared" si="374"/>
        <v>2</v>
      </c>
      <c r="F4745" s="35" t="str">
        <f t="shared" si="371"/>
        <v>Monday</v>
      </c>
      <c r="G4745" s="35">
        <f t="shared" si="372"/>
        <v>7</v>
      </c>
      <c r="H4745" s="34">
        <f>CONVERT(INDEX(Htg_StPt_Sch_EZ!$C$4:$I$27,MATCH(Schedules_8760!$C4745,Htg_StPt_Sch_EZ!$B$4:$B$27,0),MATCH(Schedules_8760!$F4745,Htg_StPt_Sch_EZ!$C$3:$I$3,0)),"F","C")</f>
        <v>20.555555555555554</v>
      </c>
      <c r="I4745" s="34">
        <f>CONVERT(INDEX(Htg_StPt_Sch_EZ!$C$31:$I$54,MATCH(Schedules_8760!$C4745,Htg_StPt_Sch_EZ!$B$31:$B$54,0),MATCH(Schedules_8760!$F4745,Htg_StPt_Sch_EZ!$C$30:$I$30,0)),"F","C")</f>
        <v>21.111111111111111</v>
      </c>
      <c r="J4745" s="34">
        <f>CONVERT(INDEX(Clg_StPt_Sch_EZ!$C$4:$I$27,MATCH(Schedules_8760!$C4745,Clg_StPt_Sch_EZ!$B$4:$B$27,0),MATCH(Schedules_8760!$F4745,Clg_StPt_Sch_EZ!$C$3:$I$3,0)),"F","C")</f>
        <v>25.555555555555554</v>
      </c>
      <c r="K4745" s="34">
        <f>CONVERT(INDEX(Clg_StPt_Sch_EZ!$C$31:$I$54,MATCH(Schedules_8760!$C4745,Clg_StPt_Sch_EZ!$B$31:$B$54,0),MATCH(Schedules_8760!$F4745,Clg_StPt_Sch_EZ!$C$30:$I$30,0)),"F","C")</f>
        <v>25</v>
      </c>
      <c r="L4745" s="34">
        <f>CONVERT(INDEX(DHW_StPt_Sch_EZ!$C$4:$I$27,MATCH(Schedules_8760!$C4745,DHW_StPt_Sch_EZ!$B$4:$B$27,0),MATCH(Schedules_8760!$F4745,DHW_StPt_Sch_EZ!$C$3:$I$3,0)),"F","C")</f>
        <v>53.333333333333329</v>
      </c>
      <c r="M4745" s="34">
        <f>CONVERT(INDEX(DHW_StPt_Sch_EZ!$C$31:$I$54,MATCH(Schedules_8760!$C4745,DHW_StPt_Sch_EZ!$B$31:$B$54,0),MATCH(Schedules_8760!$F4745,DHW_StPt_Sch_EZ!$C$30:$I$30,0)),"F","C")</f>
        <v>53.333333333333329</v>
      </c>
      <c r="N4745" s="12"/>
      <c r="O4745" s="12"/>
      <c r="P4745" s="12"/>
    </row>
    <row r="4746" spans="1:16" x14ac:dyDescent="0.25">
      <c r="A4746" s="35">
        <v>4745</v>
      </c>
      <c r="B4746" s="89">
        <v>198.66666666666671</v>
      </c>
      <c r="C4746" s="35">
        <f t="shared" si="370"/>
        <v>17</v>
      </c>
      <c r="D4746" s="35">
        <f t="shared" si="373"/>
        <v>198</v>
      </c>
      <c r="E4746" s="35">
        <f t="shared" si="374"/>
        <v>2</v>
      </c>
      <c r="F4746" s="35" t="str">
        <f t="shared" si="371"/>
        <v>Monday</v>
      </c>
      <c r="G4746" s="35">
        <f t="shared" si="372"/>
        <v>7</v>
      </c>
      <c r="H4746" s="34">
        <f>CONVERT(INDEX(Htg_StPt_Sch_EZ!$C$4:$I$27,MATCH(Schedules_8760!$C4746,Htg_StPt_Sch_EZ!$B$4:$B$27,0),MATCH(Schedules_8760!$F4746,Htg_StPt_Sch_EZ!$C$3:$I$3,0)),"F","C")</f>
        <v>20.555555555555554</v>
      </c>
      <c r="I4746" s="34">
        <f>CONVERT(INDEX(Htg_StPt_Sch_EZ!$C$31:$I$54,MATCH(Schedules_8760!$C4746,Htg_StPt_Sch_EZ!$B$31:$B$54,0),MATCH(Schedules_8760!$F4746,Htg_StPt_Sch_EZ!$C$30:$I$30,0)),"F","C")</f>
        <v>17.777777777777779</v>
      </c>
      <c r="J4746" s="34">
        <f>CONVERT(INDEX(Clg_StPt_Sch_EZ!$C$4:$I$27,MATCH(Schedules_8760!$C4746,Clg_StPt_Sch_EZ!$B$4:$B$27,0),MATCH(Schedules_8760!$F4746,Clg_StPt_Sch_EZ!$C$3:$I$3,0)),"F","C")</f>
        <v>25.555555555555554</v>
      </c>
      <c r="K4746" s="34">
        <f>CONVERT(INDEX(Clg_StPt_Sch_EZ!$C$31:$I$54,MATCH(Schedules_8760!$C4746,Clg_StPt_Sch_EZ!$B$31:$B$54,0),MATCH(Schedules_8760!$F4746,Clg_StPt_Sch_EZ!$C$30:$I$30,0)),"F","C")</f>
        <v>25</v>
      </c>
      <c r="L4746" s="34">
        <f>CONVERT(INDEX(DHW_StPt_Sch_EZ!$C$4:$I$27,MATCH(Schedules_8760!$C4746,DHW_StPt_Sch_EZ!$B$4:$B$27,0),MATCH(Schedules_8760!$F4746,DHW_StPt_Sch_EZ!$C$3:$I$3,0)),"F","C")</f>
        <v>53.333333333333329</v>
      </c>
      <c r="M4746" s="34">
        <f>CONVERT(INDEX(DHW_StPt_Sch_EZ!$C$31:$I$54,MATCH(Schedules_8760!$C4746,DHW_StPt_Sch_EZ!$B$31:$B$54,0),MATCH(Schedules_8760!$F4746,DHW_StPt_Sch_EZ!$C$30:$I$30,0)),"F","C")</f>
        <v>53.333333333333329</v>
      </c>
      <c r="N4746" s="12"/>
      <c r="O4746" s="12"/>
      <c r="P4746" s="12"/>
    </row>
    <row r="4747" spans="1:16" x14ac:dyDescent="0.25">
      <c r="A4747" s="35">
        <v>4746</v>
      </c>
      <c r="B4747" s="89">
        <v>198.70833333333329</v>
      </c>
      <c r="C4747" s="35">
        <f t="shared" si="370"/>
        <v>18</v>
      </c>
      <c r="D4747" s="35">
        <f t="shared" si="373"/>
        <v>198</v>
      </c>
      <c r="E4747" s="35">
        <f t="shared" si="374"/>
        <v>2</v>
      </c>
      <c r="F4747" s="35" t="str">
        <f t="shared" si="371"/>
        <v>Monday</v>
      </c>
      <c r="G4747" s="35">
        <f t="shared" si="372"/>
        <v>7</v>
      </c>
      <c r="H4747" s="34">
        <f>CONVERT(INDEX(Htg_StPt_Sch_EZ!$C$4:$I$27,MATCH(Schedules_8760!$C4747,Htg_StPt_Sch_EZ!$B$4:$B$27,0),MATCH(Schedules_8760!$F4747,Htg_StPt_Sch_EZ!$C$3:$I$3,0)),"F","C")</f>
        <v>20.555555555555554</v>
      </c>
      <c r="I4747" s="34">
        <f>CONVERT(INDEX(Htg_StPt_Sch_EZ!$C$31:$I$54,MATCH(Schedules_8760!$C4747,Htg_StPt_Sch_EZ!$B$31:$B$54,0),MATCH(Schedules_8760!$F4747,Htg_StPt_Sch_EZ!$C$30:$I$30,0)),"F","C")</f>
        <v>17.777777777777779</v>
      </c>
      <c r="J4747" s="34">
        <f>CONVERT(INDEX(Clg_StPt_Sch_EZ!$C$4:$I$27,MATCH(Schedules_8760!$C4747,Clg_StPt_Sch_EZ!$B$4:$B$27,0),MATCH(Schedules_8760!$F4747,Clg_StPt_Sch_EZ!$C$3:$I$3,0)),"F","C")</f>
        <v>25.555555555555554</v>
      </c>
      <c r="K4747" s="34">
        <f>CONVERT(INDEX(Clg_StPt_Sch_EZ!$C$31:$I$54,MATCH(Schedules_8760!$C4747,Clg_StPt_Sch_EZ!$B$31:$B$54,0),MATCH(Schedules_8760!$F4747,Clg_StPt_Sch_EZ!$C$30:$I$30,0)),"F","C")</f>
        <v>28.333333333333332</v>
      </c>
      <c r="L4747" s="34">
        <f>CONVERT(INDEX(DHW_StPt_Sch_EZ!$C$4:$I$27,MATCH(Schedules_8760!$C4747,DHW_StPt_Sch_EZ!$B$4:$B$27,0),MATCH(Schedules_8760!$F4747,DHW_StPt_Sch_EZ!$C$3:$I$3,0)),"F","C")</f>
        <v>53.333333333333329</v>
      </c>
      <c r="M4747" s="34">
        <f>CONVERT(INDEX(DHW_StPt_Sch_EZ!$C$31:$I$54,MATCH(Schedules_8760!$C4747,DHW_StPt_Sch_EZ!$B$31:$B$54,0),MATCH(Schedules_8760!$F4747,DHW_StPt_Sch_EZ!$C$30:$I$30,0)),"F","C")</f>
        <v>53.333333333333329</v>
      </c>
      <c r="N4747" s="12"/>
      <c r="O4747" s="12"/>
      <c r="P4747" s="12"/>
    </row>
    <row r="4748" spans="1:16" x14ac:dyDescent="0.25">
      <c r="A4748" s="35">
        <v>4747</v>
      </c>
      <c r="B4748" s="89">
        <v>198.75</v>
      </c>
      <c r="C4748" s="35">
        <f t="shared" si="370"/>
        <v>19</v>
      </c>
      <c r="D4748" s="35">
        <f t="shared" si="373"/>
        <v>198</v>
      </c>
      <c r="E4748" s="35">
        <f t="shared" si="374"/>
        <v>2</v>
      </c>
      <c r="F4748" s="35" t="str">
        <f t="shared" si="371"/>
        <v>Monday</v>
      </c>
      <c r="G4748" s="35">
        <f t="shared" si="372"/>
        <v>7</v>
      </c>
      <c r="H4748" s="34">
        <f>CONVERT(INDEX(Htg_StPt_Sch_EZ!$C$4:$I$27,MATCH(Schedules_8760!$C4748,Htg_StPt_Sch_EZ!$B$4:$B$27,0),MATCH(Schedules_8760!$F4748,Htg_StPt_Sch_EZ!$C$3:$I$3,0)),"F","C")</f>
        <v>20.555555555555554</v>
      </c>
      <c r="I4748" s="34">
        <f>CONVERT(INDEX(Htg_StPt_Sch_EZ!$C$31:$I$54,MATCH(Schedules_8760!$C4748,Htg_StPt_Sch_EZ!$B$31:$B$54,0),MATCH(Schedules_8760!$F4748,Htg_StPt_Sch_EZ!$C$30:$I$30,0)),"F","C")</f>
        <v>18.333333333333332</v>
      </c>
      <c r="J4748" s="34">
        <f>CONVERT(INDEX(Clg_StPt_Sch_EZ!$C$4:$I$27,MATCH(Schedules_8760!$C4748,Clg_StPt_Sch_EZ!$B$4:$B$27,0),MATCH(Schedules_8760!$F4748,Clg_StPt_Sch_EZ!$C$3:$I$3,0)),"F","C")</f>
        <v>25.555555555555554</v>
      </c>
      <c r="K4748" s="34">
        <f>CONVERT(INDEX(Clg_StPt_Sch_EZ!$C$31:$I$54,MATCH(Schedules_8760!$C4748,Clg_StPt_Sch_EZ!$B$31:$B$54,0),MATCH(Schedules_8760!$F4748,Clg_StPt_Sch_EZ!$C$30:$I$30,0)),"F","C")</f>
        <v>28.333333333333332</v>
      </c>
      <c r="L4748" s="34">
        <f>CONVERT(INDEX(DHW_StPt_Sch_EZ!$C$4:$I$27,MATCH(Schedules_8760!$C4748,DHW_StPt_Sch_EZ!$B$4:$B$27,0),MATCH(Schedules_8760!$F4748,DHW_StPt_Sch_EZ!$C$3:$I$3,0)),"F","C")</f>
        <v>53.333333333333329</v>
      </c>
      <c r="M4748" s="34">
        <f>CONVERT(INDEX(DHW_StPt_Sch_EZ!$C$31:$I$54,MATCH(Schedules_8760!$C4748,DHW_StPt_Sch_EZ!$B$31:$B$54,0),MATCH(Schedules_8760!$F4748,DHW_StPt_Sch_EZ!$C$30:$I$30,0)),"F","C")</f>
        <v>53.333333333333329</v>
      </c>
      <c r="N4748" s="12"/>
      <c r="O4748" s="12"/>
      <c r="P4748" s="12"/>
    </row>
    <row r="4749" spans="1:16" x14ac:dyDescent="0.25">
      <c r="A4749" s="35">
        <v>4748</v>
      </c>
      <c r="B4749" s="89">
        <v>198.79166666666671</v>
      </c>
      <c r="C4749" s="35">
        <f t="shared" si="370"/>
        <v>20</v>
      </c>
      <c r="D4749" s="35">
        <f t="shared" si="373"/>
        <v>198</v>
      </c>
      <c r="E4749" s="35">
        <f t="shared" si="374"/>
        <v>2</v>
      </c>
      <c r="F4749" s="35" t="str">
        <f t="shared" si="371"/>
        <v>Monday</v>
      </c>
      <c r="G4749" s="35">
        <f t="shared" si="372"/>
        <v>7</v>
      </c>
      <c r="H4749" s="34">
        <f>CONVERT(INDEX(Htg_StPt_Sch_EZ!$C$4:$I$27,MATCH(Schedules_8760!$C4749,Htg_StPt_Sch_EZ!$B$4:$B$27,0),MATCH(Schedules_8760!$F4749,Htg_StPt_Sch_EZ!$C$3:$I$3,0)),"F","C")</f>
        <v>20.555555555555554</v>
      </c>
      <c r="I4749" s="34">
        <f>CONVERT(INDEX(Htg_StPt_Sch_EZ!$C$31:$I$54,MATCH(Schedules_8760!$C4749,Htg_StPt_Sch_EZ!$B$31:$B$54,0),MATCH(Schedules_8760!$F4749,Htg_StPt_Sch_EZ!$C$30:$I$30,0)),"F","C")</f>
        <v>18.888888888888889</v>
      </c>
      <c r="J4749" s="34">
        <f>CONVERT(INDEX(Clg_StPt_Sch_EZ!$C$4:$I$27,MATCH(Schedules_8760!$C4749,Clg_StPt_Sch_EZ!$B$4:$B$27,0),MATCH(Schedules_8760!$F4749,Clg_StPt_Sch_EZ!$C$3:$I$3,0)),"F","C")</f>
        <v>25.555555555555554</v>
      </c>
      <c r="K4749" s="34">
        <f>CONVERT(INDEX(Clg_StPt_Sch_EZ!$C$31:$I$54,MATCH(Schedules_8760!$C4749,Clg_StPt_Sch_EZ!$B$31:$B$54,0),MATCH(Schedules_8760!$F4749,Clg_StPt_Sch_EZ!$C$30:$I$30,0)),"F","C")</f>
        <v>28.333333333333332</v>
      </c>
      <c r="L4749" s="34">
        <f>CONVERT(INDEX(DHW_StPt_Sch_EZ!$C$4:$I$27,MATCH(Schedules_8760!$C4749,DHW_StPt_Sch_EZ!$B$4:$B$27,0),MATCH(Schedules_8760!$F4749,DHW_StPt_Sch_EZ!$C$3:$I$3,0)),"F","C")</f>
        <v>53.333333333333329</v>
      </c>
      <c r="M4749" s="34">
        <f>CONVERT(INDEX(DHW_StPt_Sch_EZ!$C$31:$I$54,MATCH(Schedules_8760!$C4749,DHW_StPt_Sch_EZ!$B$31:$B$54,0),MATCH(Schedules_8760!$F4749,DHW_StPt_Sch_EZ!$C$30:$I$30,0)),"F","C")</f>
        <v>53.333333333333329</v>
      </c>
      <c r="N4749" s="12"/>
      <c r="O4749" s="12"/>
      <c r="P4749" s="12"/>
    </row>
    <row r="4750" spans="1:16" x14ac:dyDescent="0.25">
      <c r="A4750" s="35">
        <v>4749</v>
      </c>
      <c r="B4750" s="89">
        <v>198.83333333333329</v>
      </c>
      <c r="C4750" s="35">
        <f t="shared" si="370"/>
        <v>21</v>
      </c>
      <c r="D4750" s="35">
        <f t="shared" si="373"/>
        <v>198</v>
      </c>
      <c r="E4750" s="35">
        <f t="shared" si="374"/>
        <v>2</v>
      </c>
      <c r="F4750" s="35" t="str">
        <f t="shared" si="371"/>
        <v>Monday</v>
      </c>
      <c r="G4750" s="35">
        <f t="shared" si="372"/>
        <v>7</v>
      </c>
      <c r="H4750" s="34">
        <f>CONVERT(INDEX(Htg_StPt_Sch_EZ!$C$4:$I$27,MATCH(Schedules_8760!$C4750,Htg_StPt_Sch_EZ!$B$4:$B$27,0),MATCH(Schedules_8760!$F4750,Htg_StPt_Sch_EZ!$C$3:$I$3,0)),"F","C")</f>
        <v>20.555555555555554</v>
      </c>
      <c r="I4750" s="34">
        <f>CONVERT(INDEX(Htg_StPt_Sch_EZ!$C$31:$I$54,MATCH(Schedules_8760!$C4750,Htg_StPt_Sch_EZ!$B$31:$B$54,0),MATCH(Schedules_8760!$F4750,Htg_StPt_Sch_EZ!$C$30:$I$30,0)),"F","C")</f>
        <v>19.444444444444443</v>
      </c>
      <c r="J4750" s="34">
        <f>CONVERT(INDEX(Clg_StPt_Sch_EZ!$C$4:$I$27,MATCH(Schedules_8760!$C4750,Clg_StPt_Sch_EZ!$B$4:$B$27,0),MATCH(Schedules_8760!$F4750,Clg_StPt_Sch_EZ!$C$3:$I$3,0)),"F","C")</f>
        <v>25.555555555555554</v>
      </c>
      <c r="K4750" s="34">
        <f>CONVERT(INDEX(Clg_StPt_Sch_EZ!$C$31:$I$54,MATCH(Schedules_8760!$C4750,Clg_StPt_Sch_EZ!$B$31:$B$54,0),MATCH(Schedules_8760!$F4750,Clg_StPt_Sch_EZ!$C$30:$I$30,0)),"F","C")</f>
        <v>28.333333333333332</v>
      </c>
      <c r="L4750" s="34">
        <f>CONVERT(INDEX(DHW_StPt_Sch_EZ!$C$4:$I$27,MATCH(Schedules_8760!$C4750,DHW_StPt_Sch_EZ!$B$4:$B$27,0),MATCH(Schedules_8760!$F4750,DHW_StPt_Sch_EZ!$C$3:$I$3,0)),"F","C")</f>
        <v>53.333333333333329</v>
      </c>
      <c r="M4750" s="34">
        <f>CONVERT(INDEX(DHW_StPt_Sch_EZ!$C$31:$I$54,MATCH(Schedules_8760!$C4750,DHW_StPt_Sch_EZ!$B$31:$B$54,0),MATCH(Schedules_8760!$F4750,DHW_StPt_Sch_EZ!$C$30:$I$30,0)),"F","C")</f>
        <v>53.333333333333329</v>
      </c>
      <c r="N4750" s="12"/>
      <c r="O4750" s="12"/>
      <c r="P4750" s="12"/>
    </row>
    <row r="4751" spans="1:16" x14ac:dyDescent="0.25">
      <c r="A4751" s="35">
        <v>4750</v>
      </c>
      <c r="B4751" s="89">
        <v>198.875</v>
      </c>
      <c r="C4751" s="35">
        <f t="shared" si="370"/>
        <v>22</v>
      </c>
      <c r="D4751" s="35">
        <f t="shared" si="373"/>
        <v>198</v>
      </c>
      <c r="E4751" s="35">
        <f t="shared" si="374"/>
        <v>2</v>
      </c>
      <c r="F4751" s="35" t="str">
        <f t="shared" si="371"/>
        <v>Monday</v>
      </c>
      <c r="G4751" s="35">
        <f t="shared" si="372"/>
        <v>7</v>
      </c>
      <c r="H4751" s="34">
        <f>CONVERT(INDEX(Htg_StPt_Sch_EZ!$C$4:$I$27,MATCH(Schedules_8760!$C4751,Htg_StPt_Sch_EZ!$B$4:$B$27,0),MATCH(Schedules_8760!$F4751,Htg_StPt_Sch_EZ!$C$3:$I$3,0)),"F","C")</f>
        <v>20.555555555555554</v>
      </c>
      <c r="I4751" s="34">
        <f>CONVERT(INDEX(Htg_StPt_Sch_EZ!$C$31:$I$54,MATCH(Schedules_8760!$C4751,Htg_StPt_Sch_EZ!$B$31:$B$54,0),MATCH(Schedules_8760!$F4751,Htg_StPt_Sch_EZ!$C$30:$I$30,0)),"F","C")</f>
        <v>19.444444444444443</v>
      </c>
      <c r="J4751" s="34">
        <f>CONVERT(INDEX(Clg_StPt_Sch_EZ!$C$4:$I$27,MATCH(Schedules_8760!$C4751,Clg_StPt_Sch_EZ!$B$4:$B$27,0),MATCH(Schedules_8760!$F4751,Clg_StPt_Sch_EZ!$C$3:$I$3,0)),"F","C")</f>
        <v>25.555555555555554</v>
      </c>
      <c r="K4751" s="34">
        <f>CONVERT(INDEX(Clg_StPt_Sch_EZ!$C$31:$I$54,MATCH(Schedules_8760!$C4751,Clg_StPt_Sch_EZ!$B$31:$B$54,0),MATCH(Schedules_8760!$F4751,Clg_StPt_Sch_EZ!$C$30:$I$30,0)),"F","C")</f>
        <v>28.333333333333332</v>
      </c>
      <c r="L4751" s="34">
        <f>CONVERT(INDEX(DHW_StPt_Sch_EZ!$C$4:$I$27,MATCH(Schedules_8760!$C4751,DHW_StPt_Sch_EZ!$B$4:$B$27,0),MATCH(Schedules_8760!$F4751,DHW_StPt_Sch_EZ!$C$3:$I$3,0)),"F","C")</f>
        <v>53.333333333333329</v>
      </c>
      <c r="M4751" s="34">
        <f>CONVERT(INDEX(DHW_StPt_Sch_EZ!$C$31:$I$54,MATCH(Schedules_8760!$C4751,DHW_StPt_Sch_EZ!$B$31:$B$54,0),MATCH(Schedules_8760!$F4751,DHW_StPt_Sch_EZ!$C$30:$I$30,0)),"F","C")</f>
        <v>53.333333333333329</v>
      </c>
      <c r="N4751" s="12"/>
      <c r="O4751" s="12"/>
      <c r="P4751" s="12"/>
    </row>
    <row r="4752" spans="1:16" x14ac:dyDescent="0.25">
      <c r="A4752" s="35">
        <v>4751</v>
      </c>
      <c r="B4752" s="89">
        <v>198.91666666666671</v>
      </c>
      <c r="C4752" s="35">
        <f t="shared" si="370"/>
        <v>23</v>
      </c>
      <c r="D4752" s="35">
        <f t="shared" si="373"/>
        <v>198</v>
      </c>
      <c r="E4752" s="35">
        <f t="shared" si="374"/>
        <v>2</v>
      </c>
      <c r="F4752" s="35" t="str">
        <f t="shared" si="371"/>
        <v>Monday</v>
      </c>
      <c r="G4752" s="35">
        <f t="shared" si="372"/>
        <v>7</v>
      </c>
      <c r="H4752" s="34">
        <f>CONVERT(INDEX(Htg_StPt_Sch_EZ!$C$4:$I$27,MATCH(Schedules_8760!$C4752,Htg_StPt_Sch_EZ!$B$4:$B$27,0),MATCH(Schedules_8760!$F4752,Htg_StPt_Sch_EZ!$C$3:$I$3,0)),"F","C")</f>
        <v>20.555555555555554</v>
      </c>
      <c r="I4752" s="34">
        <f>CONVERT(INDEX(Htg_StPt_Sch_EZ!$C$31:$I$54,MATCH(Schedules_8760!$C4752,Htg_StPt_Sch_EZ!$B$31:$B$54,0),MATCH(Schedules_8760!$F4752,Htg_StPt_Sch_EZ!$C$30:$I$30,0)),"F","C")</f>
        <v>19.444444444444443</v>
      </c>
      <c r="J4752" s="34">
        <f>CONVERT(INDEX(Clg_StPt_Sch_EZ!$C$4:$I$27,MATCH(Schedules_8760!$C4752,Clg_StPt_Sch_EZ!$B$4:$B$27,0),MATCH(Schedules_8760!$F4752,Clg_StPt_Sch_EZ!$C$3:$I$3,0)),"F","C")</f>
        <v>25.555555555555554</v>
      </c>
      <c r="K4752" s="34">
        <f>CONVERT(INDEX(Clg_StPt_Sch_EZ!$C$31:$I$54,MATCH(Schedules_8760!$C4752,Clg_StPt_Sch_EZ!$B$31:$B$54,0),MATCH(Schedules_8760!$F4752,Clg_StPt_Sch_EZ!$C$30:$I$30,0)),"F","C")</f>
        <v>28.333333333333332</v>
      </c>
      <c r="L4752" s="34">
        <f>CONVERT(INDEX(DHW_StPt_Sch_EZ!$C$4:$I$27,MATCH(Schedules_8760!$C4752,DHW_StPt_Sch_EZ!$B$4:$B$27,0),MATCH(Schedules_8760!$F4752,DHW_StPt_Sch_EZ!$C$3:$I$3,0)),"F","C")</f>
        <v>53.333333333333329</v>
      </c>
      <c r="M4752" s="34">
        <f>CONVERT(INDEX(DHW_StPt_Sch_EZ!$C$31:$I$54,MATCH(Schedules_8760!$C4752,DHW_StPt_Sch_EZ!$B$31:$B$54,0),MATCH(Schedules_8760!$F4752,DHW_StPt_Sch_EZ!$C$30:$I$30,0)),"F","C")</f>
        <v>53.333333333333329</v>
      </c>
      <c r="N4752" s="12"/>
      <c r="O4752" s="12"/>
      <c r="P4752" s="12"/>
    </row>
    <row r="4753" spans="1:16" x14ac:dyDescent="0.25">
      <c r="A4753" s="35">
        <v>4752</v>
      </c>
      <c r="B4753" s="89">
        <v>198.95833333333329</v>
      </c>
      <c r="C4753" s="35">
        <f t="shared" si="370"/>
        <v>24</v>
      </c>
      <c r="D4753" s="35">
        <f t="shared" si="373"/>
        <v>198</v>
      </c>
      <c r="E4753" s="35">
        <f t="shared" si="374"/>
        <v>2</v>
      </c>
      <c r="F4753" s="35" t="str">
        <f t="shared" si="371"/>
        <v>Monday</v>
      </c>
      <c r="G4753" s="35">
        <f t="shared" si="372"/>
        <v>7</v>
      </c>
      <c r="H4753" s="34">
        <f>CONVERT(INDEX(Htg_StPt_Sch_EZ!$C$4:$I$27,MATCH(Schedules_8760!$C4753,Htg_StPt_Sch_EZ!$B$4:$B$27,0),MATCH(Schedules_8760!$F4753,Htg_StPt_Sch_EZ!$C$3:$I$3,0)),"F","C")</f>
        <v>20.555555555555554</v>
      </c>
      <c r="I4753" s="34">
        <f>CONVERT(INDEX(Htg_StPt_Sch_EZ!$C$31:$I$54,MATCH(Schedules_8760!$C4753,Htg_StPt_Sch_EZ!$B$31:$B$54,0),MATCH(Schedules_8760!$F4753,Htg_StPt_Sch_EZ!$C$30:$I$30,0)),"F","C")</f>
        <v>19.444444444444443</v>
      </c>
      <c r="J4753" s="34">
        <f>CONVERT(INDEX(Clg_StPt_Sch_EZ!$C$4:$I$27,MATCH(Schedules_8760!$C4753,Clg_StPt_Sch_EZ!$B$4:$B$27,0),MATCH(Schedules_8760!$F4753,Clg_StPt_Sch_EZ!$C$3:$I$3,0)),"F","C")</f>
        <v>25.555555555555554</v>
      </c>
      <c r="K4753" s="34">
        <f>CONVERT(INDEX(Clg_StPt_Sch_EZ!$C$31:$I$54,MATCH(Schedules_8760!$C4753,Clg_StPt_Sch_EZ!$B$31:$B$54,0),MATCH(Schedules_8760!$F4753,Clg_StPt_Sch_EZ!$C$30:$I$30,0)),"F","C")</f>
        <v>28.333333333333332</v>
      </c>
      <c r="L4753" s="34">
        <f>CONVERT(INDEX(DHW_StPt_Sch_EZ!$C$4:$I$27,MATCH(Schedules_8760!$C4753,DHW_StPt_Sch_EZ!$B$4:$B$27,0),MATCH(Schedules_8760!$F4753,DHW_StPt_Sch_EZ!$C$3:$I$3,0)),"F","C")</f>
        <v>53.333333333333329</v>
      </c>
      <c r="M4753" s="34">
        <f>CONVERT(INDEX(DHW_StPt_Sch_EZ!$C$31:$I$54,MATCH(Schedules_8760!$C4753,DHW_StPt_Sch_EZ!$B$31:$B$54,0),MATCH(Schedules_8760!$F4753,DHW_StPt_Sch_EZ!$C$30:$I$30,0)),"F","C")</f>
        <v>53.333333333333329</v>
      </c>
      <c r="N4753" s="12"/>
      <c r="O4753" s="12"/>
      <c r="P4753" s="12"/>
    </row>
    <row r="4754" spans="1:16" x14ac:dyDescent="0.25">
      <c r="A4754" s="35">
        <v>4753</v>
      </c>
      <c r="B4754" s="89">
        <v>199</v>
      </c>
      <c r="C4754" s="35">
        <f t="shared" si="370"/>
        <v>1</v>
      </c>
      <c r="D4754" s="35">
        <f t="shared" si="373"/>
        <v>199</v>
      </c>
      <c r="E4754" s="35">
        <f t="shared" si="374"/>
        <v>3</v>
      </c>
      <c r="F4754" s="35" t="str">
        <f t="shared" si="371"/>
        <v>Tuesday</v>
      </c>
      <c r="G4754" s="35">
        <f t="shared" si="372"/>
        <v>7</v>
      </c>
      <c r="H4754" s="34">
        <f>CONVERT(INDEX(Htg_StPt_Sch_EZ!$C$4:$I$27,MATCH(Schedules_8760!$C4754,Htg_StPt_Sch_EZ!$B$4:$B$27,0),MATCH(Schedules_8760!$F4754,Htg_StPt_Sch_EZ!$C$3:$I$3,0)),"F","C")</f>
        <v>20.555555555555554</v>
      </c>
      <c r="I4754" s="34">
        <f>CONVERT(INDEX(Htg_StPt_Sch_EZ!$C$31:$I$54,MATCH(Schedules_8760!$C4754,Htg_StPt_Sch_EZ!$B$31:$B$54,0),MATCH(Schedules_8760!$F4754,Htg_StPt_Sch_EZ!$C$30:$I$30,0)),"F","C")</f>
        <v>19.444444444444443</v>
      </c>
      <c r="J4754" s="34">
        <f>CONVERT(INDEX(Clg_StPt_Sch_EZ!$C$4:$I$27,MATCH(Schedules_8760!$C4754,Clg_StPt_Sch_EZ!$B$4:$B$27,0),MATCH(Schedules_8760!$F4754,Clg_StPt_Sch_EZ!$C$3:$I$3,0)),"F","C")</f>
        <v>25.555555555555554</v>
      </c>
      <c r="K4754" s="34">
        <f>CONVERT(INDEX(Clg_StPt_Sch_EZ!$C$31:$I$54,MATCH(Schedules_8760!$C4754,Clg_StPt_Sch_EZ!$B$31:$B$54,0),MATCH(Schedules_8760!$F4754,Clg_StPt_Sch_EZ!$C$30:$I$30,0)),"F","C")</f>
        <v>28.333333333333332</v>
      </c>
      <c r="L4754" s="34">
        <f>CONVERT(INDEX(DHW_StPt_Sch_EZ!$C$4:$I$27,MATCH(Schedules_8760!$C4754,DHW_StPt_Sch_EZ!$B$4:$B$27,0),MATCH(Schedules_8760!$F4754,DHW_StPt_Sch_EZ!$C$3:$I$3,0)),"F","C")</f>
        <v>53.333333333333329</v>
      </c>
      <c r="M4754" s="34">
        <f>CONVERT(INDEX(DHW_StPt_Sch_EZ!$C$31:$I$54,MATCH(Schedules_8760!$C4754,DHW_StPt_Sch_EZ!$B$31:$B$54,0),MATCH(Schedules_8760!$F4754,DHW_StPt_Sch_EZ!$C$30:$I$30,0)),"F","C")</f>
        <v>53.333333333333329</v>
      </c>
      <c r="N4754" s="12"/>
      <c r="O4754" s="12"/>
      <c r="P4754" s="12"/>
    </row>
    <row r="4755" spans="1:16" x14ac:dyDescent="0.25">
      <c r="A4755" s="35">
        <v>4754</v>
      </c>
      <c r="B4755" s="89">
        <v>199.04166666666671</v>
      </c>
      <c r="C4755" s="35">
        <f t="shared" si="370"/>
        <v>2</v>
      </c>
      <c r="D4755" s="35">
        <f t="shared" si="373"/>
        <v>199</v>
      </c>
      <c r="E4755" s="35">
        <f t="shared" si="374"/>
        <v>3</v>
      </c>
      <c r="F4755" s="35" t="str">
        <f t="shared" si="371"/>
        <v>Tuesday</v>
      </c>
      <c r="G4755" s="35">
        <f t="shared" si="372"/>
        <v>7</v>
      </c>
      <c r="H4755" s="34">
        <f>CONVERT(INDEX(Htg_StPt_Sch_EZ!$C$4:$I$27,MATCH(Schedules_8760!$C4755,Htg_StPt_Sch_EZ!$B$4:$B$27,0),MATCH(Schedules_8760!$F4755,Htg_StPt_Sch_EZ!$C$3:$I$3,0)),"F","C")</f>
        <v>20.555555555555554</v>
      </c>
      <c r="I4755" s="34">
        <f>CONVERT(INDEX(Htg_StPt_Sch_EZ!$C$31:$I$54,MATCH(Schedules_8760!$C4755,Htg_StPt_Sch_EZ!$B$31:$B$54,0),MATCH(Schedules_8760!$F4755,Htg_StPt_Sch_EZ!$C$30:$I$30,0)),"F","C")</f>
        <v>19.444444444444443</v>
      </c>
      <c r="J4755" s="34">
        <f>CONVERT(INDEX(Clg_StPt_Sch_EZ!$C$4:$I$27,MATCH(Schedules_8760!$C4755,Clg_StPt_Sch_EZ!$B$4:$B$27,0),MATCH(Schedules_8760!$F4755,Clg_StPt_Sch_EZ!$C$3:$I$3,0)),"F","C")</f>
        <v>25.555555555555554</v>
      </c>
      <c r="K4755" s="34">
        <f>CONVERT(INDEX(Clg_StPt_Sch_EZ!$C$31:$I$54,MATCH(Schedules_8760!$C4755,Clg_StPt_Sch_EZ!$B$31:$B$54,0),MATCH(Schedules_8760!$F4755,Clg_StPt_Sch_EZ!$C$30:$I$30,0)),"F","C")</f>
        <v>28.333333333333332</v>
      </c>
      <c r="L4755" s="34">
        <f>CONVERT(INDEX(DHW_StPt_Sch_EZ!$C$4:$I$27,MATCH(Schedules_8760!$C4755,DHW_StPt_Sch_EZ!$B$4:$B$27,0),MATCH(Schedules_8760!$F4755,DHW_StPt_Sch_EZ!$C$3:$I$3,0)),"F","C")</f>
        <v>53.333333333333329</v>
      </c>
      <c r="M4755" s="34">
        <f>CONVERT(INDEX(DHW_StPt_Sch_EZ!$C$31:$I$54,MATCH(Schedules_8760!$C4755,DHW_StPt_Sch_EZ!$B$31:$B$54,0),MATCH(Schedules_8760!$F4755,DHW_StPt_Sch_EZ!$C$30:$I$30,0)),"F","C")</f>
        <v>53.333333333333329</v>
      </c>
      <c r="N4755" s="12"/>
      <c r="O4755" s="12"/>
      <c r="P4755" s="12"/>
    </row>
    <row r="4756" spans="1:16" x14ac:dyDescent="0.25">
      <c r="A4756" s="35">
        <v>4755</v>
      </c>
      <c r="B4756" s="89">
        <v>199.08333333333329</v>
      </c>
      <c r="C4756" s="35">
        <f t="shared" si="370"/>
        <v>3</v>
      </c>
      <c r="D4756" s="35">
        <f t="shared" si="373"/>
        <v>199</v>
      </c>
      <c r="E4756" s="35">
        <f t="shared" si="374"/>
        <v>3</v>
      </c>
      <c r="F4756" s="35" t="str">
        <f t="shared" si="371"/>
        <v>Tuesday</v>
      </c>
      <c r="G4756" s="35">
        <f t="shared" si="372"/>
        <v>7</v>
      </c>
      <c r="H4756" s="34">
        <f>CONVERT(INDEX(Htg_StPt_Sch_EZ!$C$4:$I$27,MATCH(Schedules_8760!$C4756,Htg_StPt_Sch_EZ!$B$4:$B$27,0),MATCH(Schedules_8760!$F4756,Htg_StPt_Sch_EZ!$C$3:$I$3,0)),"F","C")</f>
        <v>20.555555555555554</v>
      </c>
      <c r="I4756" s="34">
        <f>CONVERT(INDEX(Htg_StPt_Sch_EZ!$C$31:$I$54,MATCH(Schedules_8760!$C4756,Htg_StPt_Sch_EZ!$B$31:$B$54,0),MATCH(Schedules_8760!$F4756,Htg_StPt_Sch_EZ!$C$30:$I$30,0)),"F","C")</f>
        <v>19.444444444444443</v>
      </c>
      <c r="J4756" s="34">
        <f>CONVERT(INDEX(Clg_StPt_Sch_EZ!$C$4:$I$27,MATCH(Schedules_8760!$C4756,Clg_StPt_Sch_EZ!$B$4:$B$27,0),MATCH(Schedules_8760!$F4756,Clg_StPt_Sch_EZ!$C$3:$I$3,0)),"F","C")</f>
        <v>25.555555555555554</v>
      </c>
      <c r="K4756" s="34">
        <f>CONVERT(INDEX(Clg_StPt_Sch_EZ!$C$31:$I$54,MATCH(Schedules_8760!$C4756,Clg_StPt_Sch_EZ!$B$31:$B$54,0),MATCH(Schedules_8760!$F4756,Clg_StPt_Sch_EZ!$C$30:$I$30,0)),"F","C")</f>
        <v>28.333333333333332</v>
      </c>
      <c r="L4756" s="34">
        <f>CONVERT(INDEX(DHW_StPt_Sch_EZ!$C$4:$I$27,MATCH(Schedules_8760!$C4756,DHW_StPt_Sch_EZ!$B$4:$B$27,0),MATCH(Schedules_8760!$F4756,DHW_StPt_Sch_EZ!$C$3:$I$3,0)),"F","C")</f>
        <v>53.333333333333329</v>
      </c>
      <c r="M4756" s="34">
        <f>CONVERT(INDEX(DHW_StPt_Sch_EZ!$C$31:$I$54,MATCH(Schedules_8760!$C4756,DHW_StPt_Sch_EZ!$B$31:$B$54,0),MATCH(Schedules_8760!$F4756,DHW_StPt_Sch_EZ!$C$30:$I$30,0)),"F","C")</f>
        <v>53.333333333333329</v>
      </c>
      <c r="N4756" s="12"/>
      <c r="O4756" s="12"/>
      <c r="P4756" s="12"/>
    </row>
    <row r="4757" spans="1:16" x14ac:dyDescent="0.25">
      <c r="A4757" s="35">
        <v>4756</v>
      </c>
      <c r="B4757" s="89">
        <v>199.125</v>
      </c>
      <c r="C4757" s="35">
        <f t="shared" si="370"/>
        <v>4</v>
      </c>
      <c r="D4757" s="35">
        <f t="shared" si="373"/>
        <v>199</v>
      </c>
      <c r="E4757" s="35">
        <f t="shared" si="374"/>
        <v>3</v>
      </c>
      <c r="F4757" s="35" t="str">
        <f t="shared" si="371"/>
        <v>Tuesday</v>
      </c>
      <c r="G4757" s="35">
        <f t="shared" si="372"/>
        <v>7</v>
      </c>
      <c r="H4757" s="34">
        <f>CONVERT(INDEX(Htg_StPt_Sch_EZ!$C$4:$I$27,MATCH(Schedules_8760!$C4757,Htg_StPt_Sch_EZ!$B$4:$B$27,0),MATCH(Schedules_8760!$F4757,Htg_StPt_Sch_EZ!$C$3:$I$3,0)),"F","C")</f>
        <v>20.555555555555554</v>
      </c>
      <c r="I4757" s="34">
        <f>CONVERT(INDEX(Htg_StPt_Sch_EZ!$C$31:$I$54,MATCH(Schedules_8760!$C4757,Htg_StPt_Sch_EZ!$B$31:$B$54,0),MATCH(Schedules_8760!$F4757,Htg_StPt_Sch_EZ!$C$30:$I$30,0)),"F","C")</f>
        <v>19.444444444444443</v>
      </c>
      <c r="J4757" s="34">
        <f>CONVERT(INDEX(Clg_StPt_Sch_EZ!$C$4:$I$27,MATCH(Schedules_8760!$C4757,Clg_StPt_Sch_EZ!$B$4:$B$27,0),MATCH(Schedules_8760!$F4757,Clg_StPt_Sch_EZ!$C$3:$I$3,0)),"F","C")</f>
        <v>25.555555555555554</v>
      </c>
      <c r="K4757" s="34">
        <f>CONVERT(INDEX(Clg_StPt_Sch_EZ!$C$31:$I$54,MATCH(Schedules_8760!$C4757,Clg_StPt_Sch_EZ!$B$31:$B$54,0),MATCH(Schedules_8760!$F4757,Clg_StPt_Sch_EZ!$C$30:$I$30,0)),"F","C")</f>
        <v>28.333333333333332</v>
      </c>
      <c r="L4757" s="34">
        <f>CONVERT(INDEX(DHW_StPt_Sch_EZ!$C$4:$I$27,MATCH(Schedules_8760!$C4757,DHW_StPt_Sch_EZ!$B$4:$B$27,0),MATCH(Schedules_8760!$F4757,DHW_StPt_Sch_EZ!$C$3:$I$3,0)),"F","C")</f>
        <v>53.333333333333329</v>
      </c>
      <c r="M4757" s="34">
        <f>CONVERT(INDEX(DHW_StPt_Sch_EZ!$C$31:$I$54,MATCH(Schedules_8760!$C4757,DHW_StPt_Sch_EZ!$B$31:$B$54,0),MATCH(Schedules_8760!$F4757,DHW_StPt_Sch_EZ!$C$30:$I$30,0)),"F","C")</f>
        <v>53.333333333333329</v>
      </c>
      <c r="N4757" s="12"/>
      <c r="O4757" s="12"/>
      <c r="P4757" s="12"/>
    </row>
    <row r="4758" spans="1:16" x14ac:dyDescent="0.25">
      <c r="A4758" s="35">
        <v>4757</v>
      </c>
      <c r="B4758" s="89">
        <v>199.16666666666671</v>
      </c>
      <c r="C4758" s="35">
        <f t="shared" si="370"/>
        <v>5</v>
      </c>
      <c r="D4758" s="35">
        <f t="shared" si="373"/>
        <v>199</v>
      </c>
      <c r="E4758" s="35">
        <f t="shared" si="374"/>
        <v>3</v>
      </c>
      <c r="F4758" s="35" t="str">
        <f t="shared" si="371"/>
        <v>Tuesday</v>
      </c>
      <c r="G4758" s="35">
        <f t="shared" si="372"/>
        <v>7</v>
      </c>
      <c r="H4758" s="34">
        <f>CONVERT(INDEX(Htg_StPt_Sch_EZ!$C$4:$I$27,MATCH(Schedules_8760!$C4758,Htg_StPt_Sch_EZ!$B$4:$B$27,0),MATCH(Schedules_8760!$F4758,Htg_StPt_Sch_EZ!$C$3:$I$3,0)),"F","C")</f>
        <v>20.555555555555554</v>
      </c>
      <c r="I4758" s="34">
        <f>CONVERT(INDEX(Htg_StPt_Sch_EZ!$C$31:$I$54,MATCH(Schedules_8760!$C4758,Htg_StPt_Sch_EZ!$B$31:$B$54,0),MATCH(Schedules_8760!$F4758,Htg_StPt_Sch_EZ!$C$30:$I$30,0)),"F","C")</f>
        <v>19.444444444444443</v>
      </c>
      <c r="J4758" s="34">
        <f>CONVERT(INDEX(Clg_StPt_Sch_EZ!$C$4:$I$27,MATCH(Schedules_8760!$C4758,Clg_StPt_Sch_EZ!$B$4:$B$27,0),MATCH(Schedules_8760!$F4758,Clg_StPt_Sch_EZ!$C$3:$I$3,0)),"F","C")</f>
        <v>25.555555555555554</v>
      </c>
      <c r="K4758" s="34">
        <f>CONVERT(INDEX(Clg_StPt_Sch_EZ!$C$31:$I$54,MATCH(Schedules_8760!$C4758,Clg_StPt_Sch_EZ!$B$31:$B$54,0),MATCH(Schedules_8760!$F4758,Clg_StPt_Sch_EZ!$C$30:$I$30,0)),"F","C")</f>
        <v>28.333333333333332</v>
      </c>
      <c r="L4758" s="34">
        <f>CONVERT(INDEX(DHW_StPt_Sch_EZ!$C$4:$I$27,MATCH(Schedules_8760!$C4758,DHW_StPt_Sch_EZ!$B$4:$B$27,0),MATCH(Schedules_8760!$F4758,DHW_StPt_Sch_EZ!$C$3:$I$3,0)),"F","C")</f>
        <v>53.333333333333329</v>
      </c>
      <c r="M4758" s="34">
        <f>CONVERT(INDEX(DHW_StPt_Sch_EZ!$C$31:$I$54,MATCH(Schedules_8760!$C4758,DHW_StPt_Sch_EZ!$B$31:$B$54,0),MATCH(Schedules_8760!$F4758,DHW_StPt_Sch_EZ!$C$30:$I$30,0)),"F","C")</f>
        <v>53.333333333333329</v>
      </c>
      <c r="N4758" s="12"/>
      <c r="O4758" s="12"/>
      <c r="P4758" s="12"/>
    </row>
    <row r="4759" spans="1:16" x14ac:dyDescent="0.25">
      <c r="A4759" s="35">
        <v>4758</v>
      </c>
      <c r="B4759" s="89">
        <v>199.20833333333329</v>
      </c>
      <c r="C4759" s="35">
        <f t="shared" si="370"/>
        <v>6</v>
      </c>
      <c r="D4759" s="35">
        <f t="shared" si="373"/>
        <v>199</v>
      </c>
      <c r="E4759" s="35">
        <f t="shared" si="374"/>
        <v>3</v>
      </c>
      <c r="F4759" s="35" t="str">
        <f t="shared" si="371"/>
        <v>Tuesday</v>
      </c>
      <c r="G4759" s="35">
        <f t="shared" si="372"/>
        <v>7</v>
      </c>
      <c r="H4759" s="34">
        <f>CONVERT(INDEX(Htg_StPt_Sch_EZ!$C$4:$I$27,MATCH(Schedules_8760!$C4759,Htg_StPt_Sch_EZ!$B$4:$B$27,0),MATCH(Schedules_8760!$F4759,Htg_StPt_Sch_EZ!$C$3:$I$3,0)),"F","C")</f>
        <v>20.555555555555554</v>
      </c>
      <c r="I4759" s="34">
        <f>CONVERT(INDEX(Htg_StPt_Sch_EZ!$C$31:$I$54,MATCH(Schedules_8760!$C4759,Htg_StPt_Sch_EZ!$B$31:$B$54,0),MATCH(Schedules_8760!$F4759,Htg_StPt_Sch_EZ!$C$30:$I$30,0)),"F","C")</f>
        <v>19.444444444444443</v>
      </c>
      <c r="J4759" s="34">
        <f>CONVERT(INDEX(Clg_StPt_Sch_EZ!$C$4:$I$27,MATCH(Schedules_8760!$C4759,Clg_StPt_Sch_EZ!$B$4:$B$27,0),MATCH(Schedules_8760!$F4759,Clg_StPt_Sch_EZ!$C$3:$I$3,0)),"F","C")</f>
        <v>25.555555555555554</v>
      </c>
      <c r="K4759" s="34">
        <f>CONVERT(INDEX(Clg_StPt_Sch_EZ!$C$31:$I$54,MATCH(Schedules_8760!$C4759,Clg_StPt_Sch_EZ!$B$31:$B$54,0),MATCH(Schedules_8760!$F4759,Clg_StPt_Sch_EZ!$C$30:$I$30,0)),"F","C")</f>
        <v>28.333333333333332</v>
      </c>
      <c r="L4759" s="34">
        <f>CONVERT(INDEX(DHW_StPt_Sch_EZ!$C$4:$I$27,MATCH(Schedules_8760!$C4759,DHW_StPt_Sch_EZ!$B$4:$B$27,0),MATCH(Schedules_8760!$F4759,DHW_StPt_Sch_EZ!$C$3:$I$3,0)),"F","C")</f>
        <v>53.333333333333329</v>
      </c>
      <c r="M4759" s="34">
        <f>CONVERT(INDEX(DHW_StPt_Sch_EZ!$C$31:$I$54,MATCH(Schedules_8760!$C4759,DHW_StPt_Sch_EZ!$B$31:$B$54,0),MATCH(Schedules_8760!$F4759,DHW_StPt_Sch_EZ!$C$30:$I$30,0)),"F","C")</f>
        <v>53.333333333333329</v>
      </c>
      <c r="N4759" s="12"/>
      <c r="O4759" s="12"/>
      <c r="P4759" s="12"/>
    </row>
    <row r="4760" spans="1:16" x14ac:dyDescent="0.25">
      <c r="A4760" s="35">
        <v>4759</v>
      </c>
      <c r="B4760" s="89">
        <v>199.25</v>
      </c>
      <c r="C4760" s="35">
        <f t="shared" si="370"/>
        <v>7</v>
      </c>
      <c r="D4760" s="35">
        <f t="shared" si="373"/>
        <v>199</v>
      </c>
      <c r="E4760" s="35">
        <f t="shared" si="374"/>
        <v>3</v>
      </c>
      <c r="F4760" s="35" t="str">
        <f t="shared" si="371"/>
        <v>Tuesday</v>
      </c>
      <c r="G4760" s="35">
        <f t="shared" si="372"/>
        <v>7</v>
      </c>
      <c r="H4760" s="34">
        <f>CONVERT(INDEX(Htg_StPt_Sch_EZ!$C$4:$I$27,MATCH(Schedules_8760!$C4760,Htg_StPt_Sch_EZ!$B$4:$B$27,0),MATCH(Schedules_8760!$F4760,Htg_StPt_Sch_EZ!$C$3:$I$3,0)),"F","C")</f>
        <v>20.555555555555554</v>
      </c>
      <c r="I4760" s="34">
        <f>CONVERT(INDEX(Htg_StPt_Sch_EZ!$C$31:$I$54,MATCH(Schedules_8760!$C4760,Htg_StPt_Sch_EZ!$B$31:$B$54,0),MATCH(Schedules_8760!$F4760,Htg_StPt_Sch_EZ!$C$30:$I$30,0)),"F","C")</f>
        <v>19.444444444444443</v>
      </c>
      <c r="J4760" s="34">
        <f>CONVERT(INDEX(Clg_StPt_Sch_EZ!$C$4:$I$27,MATCH(Schedules_8760!$C4760,Clg_StPt_Sch_EZ!$B$4:$B$27,0),MATCH(Schedules_8760!$F4760,Clg_StPt_Sch_EZ!$C$3:$I$3,0)),"F","C")</f>
        <v>25.555555555555554</v>
      </c>
      <c r="K4760" s="34">
        <f>CONVERT(INDEX(Clg_StPt_Sch_EZ!$C$31:$I$54,MATCH(Schedules_8760!$C4760,Clg_StPt_Sch_EZ!$B$31:$B$54,0),MATCH(Schedules_8760!$F4760,Clg_StPt_Sch_EZ!$C$30:$I$30,0)),"F","C")</f>
        <v>28.333333333333332</v>
      </c>
      <c r="L4760" s="34">
        <f>CONVERT(INDEX(DHW_StPt_Sch_EZ!$C$4:$I$27,MATCH(Schedules_8760!$C4760,DHW_StPt_Sch_EZ!$B$4:$B$27,0),MATCH(Schedules_8760!$F4760,DHW_StPt_Sch_EZ!$C$3:$I$3,0)),"F","C")</f>
        <v>53.333333333333329</v>
      </c>
      <c r="M4760" s="34">
        <f>CONVERT(INDEX(DHW_StPt_Sch_EZ!$C$31:$I$54,MATCH(Schedules_8760!$C4760,DHW_StPt_Sch_EZ!$B$31:$B$54,0),MATCH(Schedules_8760!$F4760,DHW_StPt_Sch_EZ!$C$30:$I$30,0)),"F","C")</f>
        <v>53.333333333333329</v>
      </c>
      <c r="N4760" s="12"/>
      <c r="O4760" s="12"/>
      <c r="P4760" s="12"/>
    </row>
    <row r="4761" spans="1:16" x14ac:dyDescent="0.25">
      <c r="A4761" s="35">
        <v>4760</v>
      </c>
      <c r="B4761" s="89">
        <v>199.29166666666671</v>
      </c>
      <c r="C4761" s="35">
        <f t="shared" si="370"/>
        <v>8</v>
      </c>
      <c r="D4761" s="35">
        <f t="shared" si="373"/>
        <v>199</v>
      </c>
      <c r="E4761" s="35">
        <f t="shared" si="374"/>
        <v>3</v>
      </c>
      <c r="F4761" s="35" t="str">
        <f t="shared" si="371"/>
        <v>Tuesday</v>
      </c>
      <c r="G4761" s="35">
        <f t="shared" si="372"/>
        <v>7</v>
      </c>
      <c r="H4761" s="34">
        <f>CONVERT(INDEX(Htg_StPt_Sch_EZ!$C$4:$I$27,MATCH(Schedules_8760!$C4761,Htg_StPt_Sch_EZ!$B$4:$B$27,0),MATCH(Schedules_8760!$F4761,Htg_StPt_Sch_EZ!$C$3:$I$3,0)),"F","C")</f>
        <v>20.555555555555554</v>
      </c>
      <c r="I4761" s="34">
        <f>CONVERT(INDEX(Htg_StPt_Sch_EZ!$C$31:$I$54,MATCH(Schedules_8760!$C4761,Htg_StPt_Sch_EZ!$B$31:$B$54,0),MATCH(Schedules_8760!$F4761,Htg_StPt_Sch_EZ!$C$30:$I$30,0)),"F","C")</f>
        <v>19.444444444444443</v>
      </c>
      <c r="J4761" s="34">
        <f>CONVERT(INDEX(Clg_StPt_Sch_EZ!$C$4:$I$27,MATCH(Schedules_8760!$C4761,Clg_StPt_Sch_EZ!$B$4:$B$27,0),MATCH(Schedules_8760!$F4761,Clg_StPt_Sch_EZ!$C$3:$I$3,0)),"F","C")</f>
        <v>25.555555555555554</v>
      </c>
      <c r="K4761" s="34">
        <f>CONVERT(INDEX(Clg_StPt_Sch_EZ!$C$31:$I$54,MATCH(Schedules_8760!$C4761,Clg_StPt_Sch_EZ!$B$31:$B$54,0),MATCH(Schedules_8760!$F4761,Clg_StPt_Sch_EZ!$C$30:$I$30,0)),"F","C")</f>
        <v>25</v>
      </c>
      <c r="L4761" s="34">
        <f>CONVERT(INDEX(DHW_StPt_Sch_EZ!$C$4:$I$27,MATCH(Schedules_8760!$C4761,DHW_StPt_Sch_EZ!$B$4:$B$27,0),MATCH(Schedules_8760!$F4761,DHW_StPt_Sch_EZ!$C$3:$I$3,0)),"F","C")</f>
        <v>53.333333333333329</v>
      </c>
      <c r="M4761" s="34">
        <f>CONVERT(INDEX(DHW_StPt_Sch_EZ!$C$31:$I$54,MATCH(Schedules_8760!$C4761,DHW_StPt_Sch_EZ!$B$31:$B$54,0),MATCH(Schedules_8760!$F4761,DHW_StPt_Sch_EZ!$C$30:$I$30,0)),"F","C")</f>
        <v>53.333333333333329</v>
      </c>
      <c r="N4761" s="12"/>
      <c r="O4761" s="12"/>
      <c r="P4761" s="12"/>
    </row>
    <row r="4762" spans="1:16" x14ac:dyDescent="0.25">
      <c r="A4762" s="35">
        <v>4761</v>
      </c>
      <c r="B4762" s="89">
        <v>199.33333333333329</v>
      </c>
      <c r="C4762" s="35">
        <f t="shared" si="370"/>
        <v>9</v>
      </c>
      <c r="D4762" s="35">
        <f t="shared" si="373"/>
        <v>199</v>
      </c>
      <c r="E4762" s="35">
        <f t="shared" si="374"/>
        <v>3</v>
      </c>
      <c r="F4762" s="35" t="str">
        <f t="shared" si="371"/>
        <v>Tuesday</v>
      </c>
      <c r="G4762" s="35">
        <f t="shared" si="372"/>
        <v>7</v>
      </c>
      <c r="H4762" s="34">
        <f>CONVERT(INDEX(Htg_StPt_Sch_EZ!$C$4:$I$27,MATCH(Schedules_8760!$C4762,Htg_StPt_Sch_EZ!$B$4:$B$27,0),MATCH(Schedules_8760!$F4762,Htg_StPt_Sch_EZ!$C$3:$I$3,0)),"F","C")</f>
        <v>20.555555555555554</v>
      </c>
      <c r="I4762" s="34">
        <f>CONVERT(INDEX(Htg_StPt_Sch_EZ!$C$31:$I$54,MATCH(Schedules_8760!$C4762,Htg_StPt_Sch_EZ!$B$31:$B$54,0),MATCH(Schedules_8760!$F4762,Htg_StPt_Sch_EZ!$C$30:$I$30,0)),"F","C")</f>
        <v>19.444444444444443</v>
      </c>
      <c r="J4762" s="34">
        <f>CONVERT(INDEX(Clg_StPt_Sch_EZ!$C$4:$I$27,MATCH(Schedules_8760!$C4762,Clg_StPt_Sch_EZ!$B$4:$B$27,0),MATCH(Schedules_8760!$F4762,Clg_StPt_Sch_EZ!$C$3:$I$3,0)),"F","C")</f>
        <v>25.555555555555554</v>
      </c>
      <c r="K4762" s="34">
        <f>CONVERT(INDEX(Clg_StPt_Sch_EZ!$C$31:$I$54,MATCH(Schedules_8760!$C4762,Clg_StPt_Sch_EZ!$B$31:$B$54,0),MATCH(Schedules_8760!$F4762,Clg_StPt_Sch_EZ!$C$30:$I$30,0)),"F","C")</f>
        <v>25</v>
      </c>
      <c r="L4762" s="34">
        <f>CONVERT(INDEX(DHW_StPt_Sch_EZ!$C$4:$I$27,MATCH(Schedules_8760!$C4762,DHW_StPt_Sch_EZ!$B$4:$B$27,0),MATCH(Schedules_8760!$F4762,DHW_StPt_Sch_EZ!$C$3:$I$3,0)),"F","C")</f>
        <v>53.333333333333329</v>
      </c>
      <c r="M4762" s="34">
        <f>CONVERT(INDEX(DHW_StPt_Sch_EZ!$C$31:$I$54,MATCH(Schedules_8760!$C4762,DHW_StPt_Sch_EZ!$B$31:$B$54,0),MATCH(Schedules_8760!$F4762,DHW_StPt_Sch_EZ!$C$30:$I$30,0)),"F","C")</f>
        <v>53.333333333333329</v>
      </c>
      <c r="N4762" s="12"/>
      <c r="O4762" s="12"/>
      <c r="P4762" s="12"/>
    </row>
    <row r="4763" spans="1:16" x14ac:dyDescent="0.25">
      <c r="A4763" s="35">
        <v>4762</v>
      </c>
      <c r="B4763" s="89">
        <v>199.375</v>
      </c>
      <c r="C4763" s="35">
        <f t="shared" si="370"/>
        <v>10</v>
      </c>
      <c r="D4763" s="35">
        <f t="shared" si="373"/>
        <v>199</v>
      </c>
      <c r="E4763" s="35">
        <f t="shared" si="374"/>
        <v>3</v>
      </c>
      <c r="F4763" s="35" t="str">
        <f t="shared" si="371"/>
        <v>Tuesday</v>
      </c>
      <c r="G4763" s="35">
        <f t="shared" si="372"/>
        <v>7</v>
      </c>
      <c r="H4763" s="34">
        <f>CONVERT(INDEX(Htg_StPt_Sch_EZ!$C$4:$I$27,MATCH(Schedules_8760!$C4763,Htg_StPt_Sch_EZ!$B$4:$B$27,0),MATCH(Schedules_8760!$F4763,Htg_StPt_Sch_EZ!$C$3:$I$3,0)),"F","C")</f>
        <v>20.555555555555554</v>
      </c>
      <c r="I4763" s="34">
        <f>CONVERT(INDEX(Htg_StPt_Sch_EZ!$C$31:$I$54,MATCH(Schedules_8760!$C4763,Htg_StPt_Sch_EZ!$B$31:$B$54,0),MATCH(Schedules_8760!$F4763,Htg_StPt_Sch_EZ!$C$30:$I$30,0)),"F","C")</f>
        <v>19.444444444444443</v>
      </c>
      <c r="J4763" s="34">
        <f>CONVERT(INDEX(Clg_StPt_Sch_EZ!$C$4:$I$27,MATCH(Schedules_8760!$C4763,Clg_StPt_Sch_EZ!$B$4:$B$27,0),MATCH(Schedules_8760!$F4763,Clg_StPt_Sch_EZ!$C$3:$I$3,0)),"F","C")</f>
        <v>25.555555555555554</v>
      </c>
      <c r="K4763" s="34">
        <f>CONVERT(INDEX(Clg_StPt_Sch_EZ!$C$31:$I$54,MATCH(Schedules_8760!$C4763,Clg_StPt_Sch_EZ!$B$31:$B$54,0),MATCH(Schedules_8760!$F4763,Clg_StPt_Sch_EZ!$C$30:$I$30,0)),"F","C")</f>
        <v>25</v>
      </c>
      <c r="L4763" s="34">
        <f>CONVERT(INDEX(DHW_StPt_Sch_EZ!$C$4:$I$27,MATCH(Schedules_8760!$C4763,DHW_StPt_Sch_EZ!$B$4:$B$27,0),MATCH(Schedules_8760!$F4763,DHW_StPt_Sch_EZ!$C$3:$I$3,0)),"F","C")</f>
        <v>53.333333333333329</v>
      </c>
      <c r="M4763" s="34">
        <f>CONVERT(INDEX(DHW_StPt_Sch_EZ!$C$31:$I$54,MATCH(Schedules_8760!$C4763,DHW_StPt_Sch_EZ!$B$31:$B$54,0),MATCH(Schedules_8760!$F4763,DHW_StPt_Sch_EZ!$C$30:$I$30,0)),"F","C")</f>
        <v>53.333333333333329</v>
      </c>
      <c r="N4763" s="12"/>
      <c r="O4763" s="12"/>
      <c r="P4763" s="12"/>
    </row>
    <row r="4764" spans="1:16" x14ac:dyDescent="0.25">
      <c r="A4764" s="35">
        <v>4763</v>
      </c>
      <c r="B4764" s="89">
        <v>199.41666666666671</v>
      </c>
      <c r="C4764" s="35">
        <f t="shared" si="370"/>
        <v>11</v>
      </c>
      <c r="D4764" s="35">
        <f t="shared" si="373"/>
        <v>199</v>
      </c>
      <c r="E4764" s="35">
        <f t="shared" si="374"/>
        <v>3</v>
      </c>
      <c r="F4764" s="35" t="str">
        <f t="shared" si="371"/>
        <v>Tuesday</v>
      </c>
      <c r="G4764" s="35">
        <f t="shared" si="372"/>
        <v>7</v>
      </c>
      <c r="H4764" s="34">
        <f>CONVERT(INDEX(Htg_StPt_Sch_EZ!$C$4:$I$27,MATCH(Schedules_8760!$C4764,Htg_StPt_Sch_EZ!$B$4:$B$27,0),MATCH(Schedules_8760!$F4764,Htg_StPt_Sch_EZ!$C$3:$I$3,0)),"F","C")</f>
        <v>20.555555555555554</v>
      </c>
      <c r="I4764" s="34">
        <f>CONVERT(INDEX(Htg_StPt_Sch_EZ!$C$31:$I$54,MATCH(Schedules_8760!$C4764,Htg_StPt_Sch_EZ!$B$31:$B$54,0),MATCH(Schedules_8760!$F4764,Htg_StPt_Sch_EZ!$C$30:$I$30,0)),"F","C")</f>
        <v>19.444444444444443</v>
      </c>
      <c r="J4764" s="34">
        <f>CONVERT(INDEX(Clg_StPt_Sch_EZ!$C$4:$I$27,MATCH(Schedules_8760!$C4764,Clg_StPt_Sch_EZ!$B$4:$B$27,0),MATCH(Schedules_8760!$F4764,Clg_StPt_Sch_EZ!$C$3:$I$3,0)),"F","C")</f>
        <v>25.555555555555554</v>
      </c>
      <c r="K4764" s="34">
        <f>CONVERT(INDEX(Clg_StPt_Sch_EZ!$C$31:$I$54,MATCH(Schedules_8760!$C4764,Clg_StPt_Sch_EZ!$B$31:$B$54,0),MATCH(Schedules_8760!$F4764,Clg_StPt_Sch_EZ!$C$30:$I$30,0)),"F","C")</f>
        <v>25</v>
      </c>
      <c r="L4764" s="34">
        <f>CONVERT(INDEX(DHW_StPt_Sch_EZ!$C$4:$I$27,MATCH(Schedules_8760!$C4764,DHW_StPt_Sch_EZ!$B$4:$B$27,0),MATCH(Schedules_8760!$F4764,DHW_StPt_Sch_EZ!$C$3:$I$3,0)),"F","C")</f>
        <v>53.333333333333329</v>
      </c>
      <c r="M4764" s="34">
        <f>CONVERT(INDEX(DHW_StPt_Sch_EZ!$C$31:$I$54,MATCH(Schedules_8760!$C4764,DHW_StPt_Sch_EZ!$B$31:$B$54,0),MATCH(Schedules_8760!$F4764,DHW_StPt_Sch_EZ!$C$30:$I$30,0)),"F","C")</f>
        <v>53.333333333333329</v>
      </c>
      <c r="N4764" s="12"/>
      <c r="O4764" s="12"/>
      <c r="P4764" s="12"/>
    </row>
    <row r="4765" spans="1:16" x14ac:dyDescent="0.25">
      <c r="A4765" s="35">
        <v>4764</v>
      </c>
      <c r="B4765" s="89">
        <v>199.45833333333329</v>
      </c>
      <c r="C4765" s="35">
        <f t="shared" si="370"/>
        <v>12</v>
      </c>
      <c r="D4765" s="35">
        <f t="shared" si="373"/>
        <v>199</v>
      </c>
      <c r="E4765" s="35">
        <f t="shared" si="374"/>
        <v>3</v>
      </c>
      <c r="F4765" s="35" t="str">
        <f t="shared" si="371"/>
        <v>Tuesday</v>
      </c>
      <c r="G4765" s="35">
        <f t="shared" si="372"/>
        <v>7</v>
      </c>
      <c r="H4765" s="34">
        <f>CONVERT(INDEX(Htg_StPt_Sch_EZ!$C$4:$I$27,MATCH(Schedules_8760!$C4765,Htg_StPt_Sch_EZ!$B$4:$B$27,0),MATCH(Schedules_8760!$F4765,Htg_StPt_Sch_EZ!$C$3:$I$3,0)),"F","C")</f>
        <v>20.555555555555554</v>
      </c>
      <c r="I4765" s="34">
        <f>CONVERT(INDEX(Htg_StPt_Sch_EZ!$C$31:$I$54,MATCH(Schedules_8760!$C4765,Htg_StPt_Sch_EZ!$B$31:$B$54,0),MATCH(Schedules_8760!$F4765,Htg_StPt_Sch_EZ!$C$30:$I$30,0)),"F","C")</f>
        <v>19.444444444444443</v>
      </c>
      <c r="J4765" s="34">
        <f>CONVERT(INDEX(Clg_StPt_Sch_EZ!$C$4:$I$27,MATCH(Schedules_8760!$C4765,Clg_StPt_Sch_EZ!$B$4:$B$27,0),MATCH(Schedules_8760!$F4765,Clg_StPt_Sch_EZ!$C$3:$I$3,0)),"F","C")</f>
        <v>25.555555555555554</v>
      </c>
      <c r="K4765" s="34">
        <f>CONVERT(INDEX(Clg_StPt_Sch_EZ!$C$31:$I$54,MATCH(Schedules_8760!$C4765,Clg_StPt_Sch_EZ!$B$31:$B$54,0),MATCH(Schedules_8760!$F4765,Clg_StPt_Sch_EZ!$C$30:$I$30,0)),"F","C")</f>
        <v>25</v>
      </c>
      <c r="L4765" s="34">
        <f>CONVERT(INDEX(DHW_StPt_Sch_EZ!$C$4:$I$27,MATCH(Schedules_8760!$C4765,DHW_StPt_Sch_EZ!$B$4:$B$27,0),MATCH(Schedules_8760!$F4765,DHW_StPt_Sch_EZ!$C$3:$I$3,0)),"F","C")</f>
        <v>53.333333333333329</v>
      </c>
      <c r="M4765" s="34">
        <f>CONVERT(INDEX(DHW_StPt_Sch_EZ!$C$31:$I$54,MATCH(Schedules_8760!$C4765,DHW_StPt_Sch_EZ!$B$31:$B$54,0),MATCH(Schedules_8760!$F4765,DHW_StPt_Sch_EZ!$C$30:$I$30,0)),"F","C")</f>
        <v>53.333333333333329</v>
      </c>
      <c r="N4765" s="12"/>
      <c r="O4765" s="12"/>
      <c r="P4765" s="12"/>
    </row>
    <row r="4766" spans="1:16" x14ac:dyDescent="0.25">
      <c r="A4766" s="35">
        <v>4765</v>
      </c>
      <c r="B4766" s="89">
        <v>199.5</v>
      </c>
      <c r="C4766" s="35">
        <f t="shared" si="370"/>
        <v>13</v>
      </c>
      <c r="D4766" s="35">
        <f t="shared" si="373"/>
        <v>199</v>
      </c>
      <c r="E4766" s="35">
        <f t="shared" si="374"/>
        <v>3</v>
      </c>
      <c r="F4766" s="35" t="str">
        <f t="shared" si="371"/>
        <v>Tuesday</v>
      </c>
      <c r="G4766" s="35">
        <f t="shared" si="372"/>
        <v>7</v>
      </c>
      <c r="H4766" s="34">
        <f>CONVERT(INDEX(Htg_StPt_Sch_EZ!$C$4:$I$27,MATCH(Schedules_8760!$C4766,Htg_StPt_Sch_EZ!$B$4:$B$27,0),MATCH(Schedules_8760!$F4766,Htg_StPt_Sch_EZ!$C$3:$I$3,0)),"F","C")</f>
        <v>20.555555555555554</v>
      </c>
      <c r="I4766" s="34">
        <f>CONVERT(INDEX(Htg_StPt_Sch_EZ!$C$31:$I$54,MATCH(Schedules_8760!$C4766,Htg_StPt_Sch_EZ!$B$31:$B$54,0),MATCH(Schedules_8760!$F4766,Htg_StPt_Sch_EZ!$C$30:$I$30,0)),"F","C")</f>
        <v>19.444444444444443</v>
      </c>
      <c r="J4766" s="34">
        <f>CONVERT(INDEX(Clg_StPt_Sch_EZ!$C$4:$I$27,MATCH(Schedules_8760!$C4766,Clg_StPt_Sch_EZ!$B$4:$B$27,0),MATCH(Schedules_8760!$F4766,Clg_StPt_Sch_EZ!$C$3:$I$3,0)),"F","C")</f>
        <v>25.555555555555554</v>
      </c>
      <c r="K4766" s="34">
        <f>CONVERT(INDEX(Clg_StPt_Sch_EZ!$C$31:$I$54,MATCH(Schedules_8760!$C4766,Clg_StPt_Sch_EZ!$B$31:$B$54,0),MATCH(Schedules_8760!$F4766,Clg_StPt_Sch_EZ!$C$30:$I$30,0)),"F","C")</f>
        <v>25</v>
      </c>
      <c r="L4766" s="34">
        <f>CONVERT(INDEX(DHW_StPt_Sch_EZ!$C$4:$I$27,MATCH(Schedules_8760!$C4766,DHW_StPt_Sch_EZ!$B$4:$B$27,0),MATCH(Schedules_8760!$F4766,DHW_StPt_Sch_EZ!$C$3:$I$3,0)),"F","C")</f>
        <v>53.333333333333329</v>
      </c>
      <c r="M4766" s="34">
        <f>CONVERT(INDEX(DHW_StPt_Sch_EZ!$C$31:$I$54,MATCH(Schedules_8760!$C4766,DHW_StPt_Sch_EZ!$B$31:$B$54,0),MATCH(Schedules_8760!$F4766,DHW_StPt_Sch_EZ!$C$30:$I$30,0)),"F","C")</f>
        <v>53.333333333333329</v>
      </c>
      <c r="N4766" s="12"/>
      <c r="O4766" s="12"/>
      <c r="P4766" s="12"/>
    </row>
    <row r="4767" spans="1:16" x14ac:dyDescent="0.25">
      <c r="A4767" s="35">
        <v>4766</v>
      </c>
      <c r="B4767" s="89">
        <v>199.54166666666671</v>
      </c>
      <c r="C4767" s="35">
        <f t="shared" si="370"/>
        <v>14</v>
      </c>
      <c r="D4767" s="35">
        <f t="shared" si="373"/>
        <v>199</v>
      </c>
      <c r="E4767" s="35">
        <f t="shared" si="374"/>
        <v>3</v>
      </c>
      <c r="F4767" s="35" t="str">
        <f t="shared" si="371"/>
        <v>Tuesday</v>
      </c>
      <c r="G4767" s="35">
        <f t="shared" si="372"/>
        <v>7</v>
      </c>
      <c r="H4767" s="34">
        <f>CONVERT(INDEX(Htg_StPt_Sch_EZ!$C$4:$I$27,MATCH(Schedules_8760!$C4767,Htg_StPt_Sch_EZ!$B$4:$B$27,0),MATCH(Schedules_8760!$F4767,Htg_StPt_Sch_EZ!$C$3:$I$3,0)),"F","C")</f>
        <v>20.555555555555554</v>
      </c>
      <c r="I4767" s="34">
        <f>CONVERT(INDEX(Htg_StPt_Sch_EZ!$C$31:$I$54,MATCH(Schedules_8760!$C4767,Htg_StPt_Sch_EZ!$B$31:$B$54,0),MATCH(Schedules_8760!$F4767,Htg_StPt_Sch_EZ!$C$30:$I$30,0)),"F","C")</f>
        <v>19.444444444444443</v>
      </c>
      <c r="J4767" s="34">
        <f>CONVERT(INDEX(Clg_StPt_Sch_EZ!$C$4:$I$27,MATCH(Schedules_8760!$C4767,Clg_StPt_Sch_EZ!$B$4:$B$27,0),MATCH(Schedules_8760!$F4767,Clg_StPt_Sch_EZ!$C$3:$I$3,0)),"F","C")</f>
        <v>25.555555555555554</v>
      </c>
      <c r="K4767" s="34">
        <f>CONVERT(INDEX(Clg_StPt_Sch_EZ!$C$31:$I$54,MATCH(Schedules_8760!$C4767,Clg_StPt_Sch_EZ!$B$31:$B$54,0),MATCH(Schedules_8760!$F4767,Clg_StPt_Sch_EZ!$C$30:$I$30,0)),"F","C")</f>
        <v>25</v>
      </c>
      <c r="L4767" s="34">
        <f>CONVERT(INDEX(DHW_StPt_Sch_EZ!$C$4:$I$27,MATCH(Schedules_8760!$C4767,DHW_StPt_Sch_EZ!$B$4:$B$27,0),MATCH(Schedules_8760!$F4767,DHW_StPt_Sch_EZ!$C$3:$I$3,0)),"F","C")</f>
        <v>53.333333333333329</v>
      </c>
      <c r="M4767" s="34">
        <f>CONVERT(INDEX(DHW_StPt_Sch_EZ!$C$31:$I$54,MATCH(Schedules_8760!$C4767,DHW_StPt_Sch_EZ!$B$31:$B$54,0),MATCH(Schedules_8760!$F4767,DHW_StPt_Sch_EZ!$C$30:$I$30,0)),"F","C")</f>
        <v>53.333333333333329</v>
      </c>
      <c r="N4767" s="12"/>
      <c r="O4767" s="12"/>
      <c r="P4767" s="12"/>
    </row>
    <row r="4768" spans="1:16" x14ac:dyDescent="0.25">
      <c r="A4768" s="35">
        <v>4767</v>
      </c>
      <c r="B4768" s="89">
        <v>199.58333333333329</v>
      </c>
      <c r="C4768" s="35">
        <f t="shared" si="370"/>
        <v>15</v>
      </c>
      <c r="D4768" s="35">
        <f t="shared" si="373"/>
        <v>199</v>
      </c>
      <c r="E4768" s="35">
        <f t="shared" si="374"/>
        <v>3</v>
      </c>
      <c r="F4768" s="35" t="str">
        <f t="shared" si="371"/>
        <v>Tuesday</v>
      </c>
      <c r="G4768" s="35">
        <f t="shared" si="372"/>
        <v>7</v>
      </c>
      <c r="H4768" s="34">
        <f>CONVERT(INDEX(Htg_StPt_Sch_EZ!$C$4:$I$27,MATCH(Schedules_8760!$C4768,Htg_StPt_Sch_EZ!$B$4:$B$27,0),MATCH(Schedules_8760!$F4768,Htg_StPt_Sch_EZ!$C$3:$I$3,0)),"F","C")</f>
        <v>20.555555555555554</v>
      </c>
      <c r="I4768" s="34">
        <f>CONVERT(INDEX(Htg_StPt_Sch_EZ!$C$31:$I$54,MATCH(Schedules_8760!$C4768,Htg_StPt_Sch_EZ!$B$31:$B$54,0),MATCH(Schedules_8760!$F4768,Htg_StPt_Sch_EZ!$C$30:$I$30,0)),"F","C")</f>
        <v>21.111111111111111</v>
      </c>
      <c r="J4768" s="34">
        <f>CONVERT(INDEX(Clg_StPt_Sch_EZ!$C$4:$I$27,MATCH(Schedules_8760!$C4768,Clg_StPt_Sch_EZ!$B$4:$B$27,0),MATCH(Schedules_8760!$F4768,Clg_StPt_Sch_EZ!$C$3:$I$3,0)),"F","C")</f>
        <v>25.555555555555554</v>
      </c>
      <c r="K4768" s="34">
        <f>CONVERT(INDEX(Clg_StPt_Sch_EZ!$C$31:$I$54,MATCH(Schedules_8760!$C4768,Clg_StPt_Sch_EZ!$B$31:$B$54,0),MATCH(Schedules_8760!$F4768,Clg_StPt_Sch_EZ!$C$30:$I$30,0)),"F","C")</f>
        <v>25</v>
      </c>
      <c r="L4768" s="34">
        <f>CONVERT(INDEX(DHW_StPt_Sch_EZ!$C$4:$I$27,MATCH(Schedules_8760!$C4768,DHW_StPt_Sch_EZ!$B$4:$B$27,0),MATCH(Schedules_8760!$F4768,DHW_StPt_Sch_EZ!$C$3:$I$3,0)),"F","C")</f>
        <v>53.333333333333329</v>
      </c>
      <c r="M4768" s="34">
        <f>CONVERT(INDEX(DHW_StPt_Sch_EZ!$C$31:$I$54,MATCH(Schedules_8760!$C4768,DHW_StPt_Sch_EZ!$B$31:$B$54,0),MATCH(Schedules_8760!$F4768,DHW_StPt_Sch_EZ!$C$30:$I$30,0)),"F","C")</f>
        <v>53.333333333333329</v>
      </c>
      <c r="N4768" s="12"/>
      <c r="O4768" s="12"/>
      <c r="P4768" s="12"/>
    </row>
    <row r="4769" spans="1:16" x14ac:dyDescent="0.25">
      <c r="A4769" s="35">
        <v>4768</v>
      </c>
      <c r="B4769" s="89">
        <v>199.625</v>
      </c>
      <c r="C4769" s="35">
        <f t="shared" si="370"/>
        <v>16</v>
      </c>
      <c r="D4769" s="35">
        <f t="shared" si="373"/>
        <v>199</v>
      </c>
      <c r="E4769" s="35">
        <f t="shared" si="374"/>
        <v>3</v>
      </c>
      <c r="F4769" s="35" t="str">
        <f t="shared" si="371"/>
        <v>Tuesday</v>
      </c>
      <c r="G4769" s="35">
        <f t="shared" si="372"/>
        <v>7</v>
      </c>
      <c r="H4769" s="34">
        <f>CONVERT(INDEX(Htg_StPt_Sch_EZ!$C$4:$I$27,MATCH(Schedules_8760!$C4769,Htg_StPt_Sch_EZ!$B$4:$B$27,0),MATCH(Schedules_8760!$F4769,Htg_StPt_Sch_EZ!$C$3:$I$3,0)),"F","C")</f>
        <v>20.555555555555554</v>
      </c>
      <c r="I4769" s="34">
        <f>CONVERT(INDEX(Htg_StPt_Sch_EZ!$C$31:$I$54,MATCH(Schedules_8760!$C4769,Htg_StPt_Sch_EZ!$B$31:$B$54,0),MATCH(Schedules_8760!$F4769,Htg_StPt_Sch_EZ!$C$30:$I$30,0)),"F","C")</f>
        <v>21.111111111111111</v>
      </c>
      <c r="J4769" s="34">
        <f>CONVERT(INDEX(Clg_StPt_Sch_EZ!$C$4:$I$27,MATCH(Schedules_8760!$C4769,Clg_StPt_Sch_EZ!$B$4:$B$27,0),MATCH(Schedules_8760!$F4769,Clg_StPt_Sch_EZ!$C$3:$I$3,0)),"F","C")</f>
        <v>25.555555555555554</v>
      </c>
      <c r="K4769" s="34">
        <f>CONVERT(INDEX(Clg_StPt_Sch_EZ!$C$31:$I$54,MATCH(Schedules_8760!$C4769,Clg_StPt_Sch_EZ!$B$31:$B$54,0),MATCH(Schedules_8760!$F4769,Clg_StPt_Sch_EZ!$C$30:$I$30,0)),"F","C")</f>
        <v>25</v>
      </c>
      <c r="L4769" s="34">
        <f>CONVERT(INDEX(DHW_StPt_Sch_EZ!$C$4:$I$27,MATCH(Schedules_8760!$C4769,DHW_StPt_Sch_EZ!$B$4:$B$27,0),MATCH(Schedules_8760!$F4769,DHW_StPt_Sch_EZ!$C$3:$I$3,0)),"F","C")</f>
        <v>53.333333333333329</v>
      </c>
      <c r="M4769" s="34">
        <f>CONVERT(INDEX(DHW_StPt_Sch_EZ!$C$31:$I$54,MATCH(Schedules_8760!$C4769,DHW_StPt_Sch_EZ!$B$31:$B$54,0),MATCH(Schedules_8760!$F4769,DHW_StPt_Sch_EZ!$C$30:$I$30,0)),"F","C")</f>
        <v>53.333333333333329</v>
      </c>
      <c r="N4769" s="12"/>
      <c r="O4769" s="12"/>
      <c r="P4769" s="12"/>
    </row>
    <row r="4770" spans="1:16" x14ac:dyDescent="0.25">
      <c r="A4770" s="35">
        <v>4769</v>
      </c>
      <c r="B4770" s="89">
        <v>199.66666666666671</v>
      </c>
      <c r="C4770" s="35">
        <f t="shared" si="370"/>
        <v>17</v>
      </c>
      <c r="D4770" s="35">
        <f t="shared" si="373"/>
        <v>199</v>
      </c>
      <c r="E4770" s="35">
        <f t="shared" si="374"/>
        <v>3</v>
      </c>
      <c r="F4770" s="35" t="str">
        <f t="shared" si="371"/>
        <v>Tuesday</v>
      </c>
      <c r="G4770" s="35">
        <f t="shared" si="372"/>
        <v>7</v>
      </c>
      <c r="H4770" s="34">
        <f>CONVERT(INDEX(Htg_StPt_Sch_EZ!$C$4:$I$27,MATCH(Schedules_8760!$C4770,Htg_StPt_Sch_EZ!$B$4:$B$27,0),MATCH(Schedules_8760!$F4770,Htg_StPt_Sch_EZ!$C$3:$I$3,0)),"F","C")</f>
        <v>20.555555555555554</v>
      </c>
      <c r="I4770" s="34">
        <f>CONVERT(INDEX(Htg_StPt_Sch_EZ!$C$31:$I$54,MATCH(Schedules_8760!$C4770,Htg_StPt_Sch_EZ!$B$31:$B$54,0),MATCH(Schedules_8760!$F4770,Htg_StPt_Sch_EZ!$C$30:$I$30,0)),"F","C")</f>
        <v>17.777777777777779</v>
      </c>
      <c r="J4770" s="34">
        <f>CONVERT(INDEX(Clg_StPt_Sch_EZ!$C$4:$I$27,MATCH(Schedules_8760!$C4770,Clg_StPt_Sch_EZ!$B$4:$B$27,0),MATCH(Schedules_8760!$F4770,Clg_StPt_Sch_EZ!$C$3:$I$3,0)),"F","C")</f>
        <v>25.555555555555554</v>
      </c>
      <c r="K4770" s="34">
        <f>CONVERT(INDEX(Clg_StPt_Sch_EZ!$C$31:$I$54,MATCH(Schedules_8760!$C4770,Clg_StPt_Sch_EZ!$B$31:$B$54,0),MATCH(Schedules_8760!$F4770,Clg_StPt_Sch_EZ!$C$30:$I$30,0)),"F","C")</f>
        <v>25</v>
      </c>
      <c r="L4770" s="34">
        <f>CONVERT(INDEX(DHW_StPt_Sch_EZ!$C$4:$I$27,MATCH(Schedules_8760!$C4770,DHW_StPt_Sch_EZ!$B$4:$B$27,0),MATCH(Schedules_8760!$F4770,DHW_StPt_Sch_EZ!$C$3:$I$3,0)),"F","C")</f>
        <v>53.333333333333329</v>
      </c>
      <c r="M4770" s="34">
        <f>CONVERT(INDEX(DHW_StPt_Sch_EZ!$C$31:$I$54,MATCH(Schedules_8760!$C4770,DHW_StPt_Sch_EZ!$B$31:$B$54,0),MATCH(Schedules_8760!$F4770,DHW_StPt_Sch_EZ!$C$30:$I$30,0)),"F","C")</f>
        <v>53.333333333333329</v>
      </c>
      <c r="N4770" s="12"/>
      <c r="O4770" s="12"/>
      <c r="P4770" s="12"/>
    </row>
    <row r="4771" spans="1:16" x14ac:dyDescent="0.25">
      <c r="A4771" s="35">
        <v>4770</v>
      </c>
      <c r="B4771" s="89">
        <v>199.70833333333329</v>
      </c>
      <c r="C4771" s="35">
        <f t="shared" si="370"/>
        <v>18</v>
      </c>
      <c r="D4771" s="35">
        <f t="shared" si="373"/>
        <v>199</v>
      </c>
      <c r="E4771" s="35">
        <f t="shared" si="374"/>
        <v>3</v>
      </c>
      <c r="F4771" s="35" t="str">
        <f t="shared" si="371"/>
        <v>Tuesday</v>
      </c>
      <c r="G4771" s="35">
        <f t="shared" si="372"/>
        <v>7</v>
      </c>
      <c r="H4771" s="34">
        <f>CONVERT(INDEX(Htg_StPt_Sch_EZ!$C$4:$I$27,MATCH(Schedules_8760!$C4771,Htg_StPt_Sch_EZ!$B$4:$B$27,0),MATCH(Schedules_8760!$F4771,Htg_StPt_Sch_EZ!$C$3:$I$3,0)),"F","C")</f>
        <v>20.555555555555554</v>
      </c>
      <c r="I4771" s="34">
        <f>CONVERT(INDEX(Htg_StPt_Sch_EZ!$C$31:$I$54,MATCH(Schedules_8760!$C4771,Htg_StPt_Sch_EZ!$B$31:$B$54,0),MATCH(Schedules_8760!$F4771,Htg_StPt_Sch_EZ!$C$30:$I$30,0)),"F","C")</f>
        <v>17.777777777777779</v>
      </c>
      <c r="J4771" s="34">
        <f>CONVERT(INDEX(Clg_StPt_Sch_EZ!$C$4:$I$27,MATCH(Schedules_8760!$C4771,Clg_StPt_Sch_EZ!$B$4:$B$27,0),MATCH(Schedules_8760!$F4771,Clg_StPt_Sch_EZ!$C$3:$I$3,0)),"F","C")</f>
        <v>25.555555555555554</v>
      </c>
      <c r="K4771" s="34">
        <f>CONVERT(INDEX(Clg_StPt_Sch_EZ!$C$31:$I$54,MATCH(Schedules_8760!$C4771,Clg_StPt_Sch_EZ!$B$31:$B$54,0),MATCH(Schedules_8760!$F4771,Clg_StPt_Sch_EZ!$C$30:$I$30,0)),"F","C")</f>
        <v>28.333333333333332</v>
      </c>
      <c r="L4771" s="34">
        <f>CONVERT(INDEX(DHW_StPt_Sch_EZ!$C$4:$I$27,MATCH(Schedules_8760!$C4771,DHW_StPt_Sch_EZ!$B$4:$B$27,0),MATCH(Schedules_8760!$F4771,DHW_StPt_Sch_EZ!$C$3:$I$3,0)),"F","C")</f>
        <v>53.333333333333329</v>
      </c>
      <c r="M4771" s="34">
        <f>CONVERT(INDEX(DHW_StPt_Sch_EZ!$C$31:$I$54,MATCH(Schedules_8760!$C4771,DHW_StPt_Sch_EZ!$B$31:$B$54,0),MATCH(Schedules_8760!$F4771,DHW_StPt_Sch_EZ!$C$30:$I$30,0)),"F","C")</f>
        <v>53.333333333333329</v>
      </c>
      <c r="N4771" s="12"/>
      <c r="O4771" s="12"/>
      <c r="P4771" s="12"/>
    </row>
    <row r="4772" spans="1:16" x14ac:dyDescent="0.25">
      <c r="A4772" s="35">
        <v>4771</v>
      </c>
      <c r="B4772" s="89">
        <v>199.75</v>
      </c>
      <c r="C4772" s="35">
        <f t="shared" si="370"/>
        <v>19</v>
      </c>
      <c r="D4772" s="35">
        <f t="shared" si="373"/>
        <v>199</v>
      </c>
      <c r="E4772" s="35">
        <f t="shared" si="374"/>
        <v>3</v>
      </c>
      <c r="F4772" s="35" t="str">
        <f t="shared" si="371"/>
        <v>Tuesday</v>
      </c>
      <c r="G4772" s="35">
        <f t="shared" si="372"/>
        <v>7</v>
      </c>
      <c r="H4772" s="34">
        <f>CONVERT(INDEX(Htg_StPt_Sch_EZ!$C$4:$I$27,MATCH(Schedules_8760!$C4772,Htg_StPt_Sch_EZ!$B$4:$B$27,0),MATCH(Schedules_8760!$F4772,Htg_StPt_Sch_EZ!$C$3:$I$3,0)),"F","C")</f>
        <v>20.555555555555554</v>
      </c>
      <c r="I4772" s="34">
        <f>CONVERT(INDEX(Htg_StPt_Sch_EZ!$C$31:$I$54,MATCH(Schedules_8760!$C4772,Htg_StPt_Sch_EZ!$B$31:$B$54,0),MATCH(Schedules_8760!$F4772,Htg_StPt_Sch_EZ!$C$30:$I$30,0)),"F","C")</f>
        <v>18.333333333333332</v>
      </c>
      <c r="J4772" s="34">
        <f>CONVERT(INDEX(Clg_StPt_Sch_EZ!$C$4:$I$27,MATCH(Schedules_8760!$C4772,Clg_StPt_Sch_EZ!$B$4:$B$27,0),MATCH(Schedules_8760!$F4772,Clg_StPt_Sch_EZ!$C$3:$I$3,0)),"F","C")</f>
        <v>25.555555555555554</v>
      </c>
      <c r="K4772" s="34">
        <f>CONVERT(INDEX(Clg_StPt_Sch_EZ!$C$31:$I$54,MATCH(Schedules_8760!$C4772,Clg_StPt_Sch_EZ!$B$31:$B$54,0),MATCH(Schedules_8760!$F4772,Clg_StPt_Sch_EZ!$C$30:$I$30,0)),"F","C")</f>
        <v>28.333333333333332</v>
      </c>
      <c r="L4772" s="34">
        <f>CONVERT(INDEX(DHW_StPt_Sch_EZ!$C$4:$I$27,MATCH(Schedules_8760!$C4772,DHW_StPt_Sch_EZ!$B$4:$B$27,0),MATCH(Schedules_8760!$F4772,DHW_StPt_Sch_EZ!$C$3:$I$3,0)),"F","C")</f>
        <v>53.333333333333329</v>
      </c>
      <c r="M4772" s="34">
        <f>CONVERT(INDEX(DHW_StPt_Sch_EZ!$C$31:$I$54,MATCH(Schedules_8760!$C4772,DHW_StPt_Sch_EZ!$B$31:$B$54,0),MATCH(Schedules_8760!$F4772,DHW_StPt_Sch_EZ!$C$30:$I$30,0)),"F","C")</f>
        <v>53.333333333333329</v>
      </c>
      <c r="N4772" s="12"/>
      <c r="O4772" s="12"/>
      <c r="P4772" s="12"/>
    </row>
    <row r="4773" spans="1:16" x14ac:dyDescent="0.25">
      <c r="A4773" s="35">
        <v>4772</v>
      </c>
      <c r="B4773" s="89">
        <v>199.79166666666671</v>
      </c>
      <c r="C4773" s="35">
        <f t="shared" si="370"/>
        <v>20</v>
      </c>
      <c r="D4773" s="35">
        <f t="shared" si="373"/>
        <v>199</v>
      </c>
      <c r="E4773" s="35">
        <f t="shared" si="374"/>
        <v>3</v>
      </c>
      <c r="F4773" s="35" t="str">
        <f t="shared" si="371"/>
        <v>Tuesday</v>
      </c>
      <c r="G4773" s="35">
        <f t="shared" si="372"/>
        <v>7</v>
      </c>
      <c r="H4773" s="34">
        <f>CONVERT(INDEX(Htg_StPt_Sch_EZ!$C$4:$I$27,MATCH(Schedules_8760!$C4773,Htg_StPt_Sch_EZ!$B$4:$B$27,0),MATCH(Schedules_8760!$F4773,Htg_StPt_Sch_EZ!$C$3:$I$3,0)),"F","C")</f>
        <v>20.555555555555554</v>
      </c>
      <c r="I4773" s="34">
        <f>CONVERT(INDEX(Htg_StPt_Sch_EZ!$C$31:$I$54,MATCH(Schedules_8760!$C4773,Htg_StPt_Sch_EZ!$B$31:$B$54,0),MATCH(Schedules_8760!$F4773,Htg_StPt_Sch_EZ!$C$30:$I$30,0)),"F","C")</f>
        <v>18.888888888888889</v>
      </c>
      <c r="J4773" s="34">
        <f>CONVERT(INDEX(Clg_StPt_Sch_EZ!$C$4:$I$27,MATCH(Schedules_8760!$C4773,Clg_StPt_Sch_EZ!$B$4:$B$27,0),MATCH(Schedules_8760!$F4773,Clg_StPt_Sch_EZ!$C$3:$I$3,0)),"F","C")</f>
        <v>25.555555555555554</v>
      </c>
      <c r="K4773" s="34">
        <f>CONVERT(INDEX(Clg_StPt_Sch_EZ!$C$31:$I$54,MATCH(Schedules_8760!$C4773,Clg_StPt_Sch_EZ!$B$31:$B$54,0),MATCH(Schedules_8760!$F4773,Clg_StPt_Sch_EZ!$C$30:$I$30,0)),"F","C")</f>
        <v>28.333333333333332</v>
      </c>
      <c r="L4773" s="34">
        <f>CONVERT(INDEX(DHW_StPt_Sch_EZ!$C$4:$I$27,MATCH(Schedules_8760!$C4773,DHW_StPt_Sch_EZ!$B$4:$B$27,0),MATCH(Schedules_8760!$F4773,DHW_StPt_Sch_EZ!$C$3:$I$3,0)),"F","C")</f>
        <v>53.333333333333329</v>
      </c>
      <c r="M4773" s="34">
        <f>CONVERT(INDEX(DHW_StPt_Sch_EZ!$C$31:$I$54,MATCH(Schedules_8760!$C4773,DHW_StPt_Sch_EZ!$B$31:$B$54,0),MATCH(Schedules_8760!$F4773,DHW_StPt_Sch_EZ!$C$30:$I$30,0)),"F","C")</f>
        <v>53.333333333333329</v>
      </c>
      <c r="N4773" s="12"/>
      <c r="O4773" s="12"/>
      <c r="P4773" s="12"/>
    </row>
    <row r="4774" spans="1:16" x14ac:dyDescent="0.25">
      <c r="A4774" s="35">
        <v>4773</v>
      </c>
      <c r="B4774" s="89">
        <v>199.83333333333329</v>
      </c>
      <c r="C4774" s="35">
        <f t="shared" si="370"/>
        <v>21</v>
      </c>
      <c r="D4774" s="35">
        <f t="shared" si="373"/>
        <v>199</v>
      </c>
      <c r="E4774" s="35">
        <f t="shared" si="374"/>
        <v>3</v>
      </c>
      <c r="F4774" s="35" t="str">
        <f t="shared" si="371"/>
        <v>Tuesday</v>
      </c>
      <c r="G4774" s="35">
        <f t="shared" si="372"/>
        <v>7</v>
      </c>
      <c r="H4774" s="34">
        <f>CONVERT(INDEX(Htg_StPt_Sch_EZ!$C$4:$I$27,MATCH(Schedules_8760!$C4774,Htg_StPt_Sch_EZ!$B$4:$B$27,0),MATCH(Schedules_8760!$F4774,Htg_StPt_Sch_EZ!$C$3:$I$3,0)),"F","C")</f>
        <v>20.555555555555554</v>
      </c>
      <c r="I4774" s="34">
        <f>CONVERT(INDEX(Htg_StPt_Sch_EZ!$C$31:$I$54,MATCH(Schedules_8760!$C4774,Htg_StPt_Sch_EZ!$B$31:$B$54,0),MATCH(Schedules_8760!$F4774,Htg_StPt_Sch_EZ!$C$30:$I$30,0)),"F","C")</f>
        <v>19.444444444444443</v>
      </c>
      <c r="J4774" s="34">
        <f>CONVERT(INDEX(Clg_StPt_Sch_EZ!$C$4:$I$27,MATCH(Schedules_8760!$C4774,Clg_StPt_Sch_EZ!$B$4:$B$27,0),MATCH(Schedules_8760!$F4774,Clg_StPt_Sch_EZ!$C$3:$I$3,0)),"F","C")</f>
        <v>25.555555555555554</v>
      </c>
      <c r="K4774" s="34">
        <f>CONVERT(INDEX(Clg_StPt_Sch_EZ!$C$31:$I$54,MATCH(Schedules_8760!$C4774,Clg_StPt_Sch_EZ!$B$31:$B$54,0),MATCH(Schedules_8760!$F4774,Clg_StPt_Sch_EZ!$C$30:$I$30,0)),"F","C")</f>
        <v>28.333333333333332</v>
      </c>
      <c r="L4774" s="34">
        <f>CONVERT(INDEX(DHW_StPt_Sch_EZ!$C$4:$I$27,MATCH(Schedules_8760!$C4774,DHW_StPt_Sch_EZ!$B$4:$B$27,0),MATCH(Schedules_8760!$F4774,DHW_StPt_Sch_EZ!$C$3:$I$3,0)),"F","C")</f>
        <v>53.333333333333329</v>
      </c>
      <c r="M4774" s="34">
        <f>CONVERT(INDEX(DHW_StPt_Sch_EZ!$C$31:$I$54,MATCH(Schedules_8760!$C4774,DHW_StPt_Sch_EZ!$B$31:$B$54,0),MATCH(Schedules_8760!$F4774,DHW_StPt_Sch_EZ!$C$30:$I$30,0)),"F","C")</f>
        <v>53.333333333333329</v>
      </c>
      <c r="N4774" s="12"/>
      <c r="O4774" s="12"/>
      <c r="P4774" s="12"/>
    </row>
    <row r="4775" spans="1:16" x14ac:dyDescent="0.25">
      <c r="A4775" s="35">
        <v>4774</v>
      </c>
      <c r="B4775" s="89">
        <v>199.875</v>
      </c>
      <c r="C4775" s="35">
        <f t="shared" si="370"/>
        <v>22</v>
      </c>
      <c r="D4775" s="35">
        <f t="shared" si="373"/>
        <v>199</v>
      </c>
      <c r="E4775" s="35">
        <f t="shared" si="374"/>
        <v>3</v>
      </c>
      <c r="F4775" s="35" t="str">
        <f t="shared" si="371"/>
        <v>Tuesday</v>
      </c>
      <c r="G4775" s="35">
        <f t="shared" si="372"/>
        <v>7</v>
      </c>
      <c r="H4775" s="34">
        <f>CONVERT(INDEX(Htg_StPt_Sch_EZ!$C$4:$I$27,MATCH(Schedules_8760!$C4775,Htg_StPt_Sch_EZ!$B$4:$B$27,0),MATCH(Schedules_8760!$F4775,Htg_StPt_Sch_EZ!$C$3:$I$3,0)),"F","C")</f>
        <v>20.555555555555554</v>
      </c>
      <c r="I4775" s="34">
        <f>CONVERT(INDEX(Htg_StPt_Sch_EZ!$C$31:$I$54,MATCH(Schedules_8760!$C4775,Htg_StPt_Sch_EZ!$B$31:$B$54,0),MATCH(Schedules_8760!$F4775,Htg_StPt_Sch_EZ!$C$30:$I$30,0)),"F","C")</f>
        <v>19.444444444444443</v>
      </c>
      <c r="J4775" s="34">
        <f>CONVERT(INDEX(Clg_StPt_Sch_EZ!$C$4:$I$27,MATCH(Schedules_8760!$C4775,Clg_StPt_Sch_EZ!$B$4:$B$27,0),MATCH(Schedules_8760!$F4775,Clg_StPt_Sch_EZ!$C$3:$I$3,0)),"F","C")</f>
        <v>25.555555555555554</v>
      </c>
      <c r="K4775" s="34">
        <f>CONVERT(INDEX(Clg_StPt_Sch_EZ!$C$31:$I$54,MATCH(Schedules_8760!$C4775,Clg_StPt_Sch_EZ!$B$31:$B$54,0),MATCH(Schedules_8760!$F4775,Clg_StPt_Sch_EZ!$C$30:$I$30,0)),"F","C")</f>
        <v>28.333333333333332</v>
      </c>
      <c r="L4775" s="34">
        <f>CONVERT(INDEX(DHW_StPt_Sch_EZ!$C$4:$I$27,MATCH(Schedules_8760!$C4775,DHW_StPt_Sch_EZ!$B$4:$B$27,0),MATCH(Schedules_8760!$F4775,DHW_StPt_Sch_EZ!$C$3:$I$3,0)),"F","C")</f>
        <v>53.333333333333329</v>
      </c>
      <c r="M4775" s="34">
        <f>CONVERT(INDEX(DHW_StPt_Sch_EZ!$C$31:$I$54,MATCH(Schedules_8760!$C4775,DHW_StPt_Sch_EZ!$B$31:$B$54,0),MATCH(Schedules_8760!$F4775,DHW_StPt_Sch_EZ!$C$30:$I$30,0)),"F","C")</f>
        <v>53.333333333333329</v>
      </c>
      <c r="N4775" s="12"/>
      <c r="O4775" s="12"/>
      <c r="P4775" s="12"/>
    </row>
    <row r="4776" spans="1:16" x14ac:dyDescent="0.25">
      <c r="A4776" s="35">
        <v>4775</v>
      </c>
      <c r="B4776" s="89">
        <v>199.91666666666671</v>
      </c>
      <c r="C4776" s="35">
        <f t="shared" si="370"/>
        <v>23</v>
      </c>
      <c r="D4776" s="35">
        <f t="shared" si="373"/>
        <v>199</v>
      </c>
      <c r="E4776" s="35">
        <f t="shared" si="374"/>
        <v>3</v>
      </c>
      <c r="F4776" s="35" t="str">
        <f t="shared" si="371"/>
        <v>Tuesday</v>
      </c>
      <c r="G4776" s="35">
        <f t="shared" si="372"/>
        <v>7</v>
      </c>
      <c r="H4776" s="34">
        <f>CONVERT(INDEX(Htg_StPt_Sch_EZ!$C$4:$I$27,MATCH(Schedules_8760!$C4776,Htg_StPt_Sch_EZ!$B$4:$B$27,0),MATCH(Schedules_8760!$F4776,Htg_StPt_Sch_EZ!$C$3:$I$3,0)),"F","C")</f>
        <v>20.555555555555554</v>
      </c>
      <c r="I4776" s="34">
        <f>CONVERT(INDEX(Htg_StPt_Sch_EZ!$C$31:$I$54,MATCH(Schedules_8760!$C4776,Htg_StPt_Sch_EZ!$B$31:$B$54,0),MATCH(Schedules_8760!$F4776,Htg_StPt_Sch_EZ!$C$30:$I$30,0)),"F","C")</f>
        <v>19.444444444444443</v>
      </c>
      <c r="J4776" s="34">
        <f>CONVERT(INDEX(Clg_StPt_Sch_EZ!$C$4:$I$27,MATCH(Schedules_8760!$C4776,Clg_StPt_Sch_EZ!$B$4:$B$27,0),MATCH(Schedules_8760!$F4776,Clg_StPt_Sch_EZ!$C$3:$I$3,0)),"F","C")</f>
        <v>25.555555555555554</v>
      </c>
      <c r="K4776" s="34">
        <f>CONVERT(INDEX(Clg_StPt_Sch_EZ!$C$31:$I$54,MATCH(Schedules_8760!$C4776,Clg_StPt_Sch_EZ!$B$31:$B$54,0),MATCH(Schedules_8760!$F4776,Clg_StPt_Sch_EZ!$C$30:$I$30,0)),"F","C")</f>
        <v>28.333333333333332</v>
      </c>
      <c r="L4776" s="34">
        <f>CONVERT(INDEX(DHW_StPt_Sch_EZ!$C$4:$I$27,MATCH(Schedules_8760!$C4776,DHW_StPt_Sch_EZ!$B$4:$B$27,0),MATCH(Schedules_8760!$F4776,DHW_StPt_Sch_EZ!$C$3:$I$3,0)),"F","C")</f>
        <v>53.333333333333329</v>
      </c>
      <c r="M4776" s="34">
        <f>CONVERT(INDEX(DHW_StPt_Sch_EZ!$C$31:$I$54,MATCH(Schedules_8760!$C4776,DHW_StPt_Sch_EZ!$B$31:$B$54,0),MATCH(Schedules_8760!$F4776,DHW_StPt_Sch_EZ!$C$30:$I$30,0)),"F","C")</f>
        <v>53.333333333333329</v>
      </c>
      <c r="N4776" s="12"/>
      <c r="O4776" s="12"/>
      <c r="P4776" s="12"/>
    </row>
    <row r="4777" spans="1:16" x14ac:dyDescent="0.25">
      <c r="A4777" s="35">
        <v>4776</v>
      </c>
      <c r="B4777" s="89">
        <v>199.95833333333329</v>
      </c>
      <c r="C4777" s="35">
        <f t="shared" si="370"/>
        <v>24</v>
      </c>
      <c r="D4777" s="35">
        <f t="shared" si="373"/>
        <v>199</v>
      </c>
      <c r="E4777" s="35">
        <f t="shared" si="374"/>
        <v>3</v>
      </c>
      <c r="F4777" s="35" t="str">
        <f t="shared" si="371"/>
        <v>Tuesday</v>
      </c>
      <c r="G4777" s="35">
        <f t="shared" si="372"/>
        <v>7</v>
      </c>
      <c r="H4777" s="34">
        <f>CONVERT(INDEX(Htg_StPt_Sch_EZ!$C$4:$I$27,MATCH(Schedules_8760!$C4777,Htg_StPt_Sch_EZ!$B$4:$B$27,0),MATCH(Schedules_8760!$F4777,Htg_StPt_Sch_EZ!$C$3:$I$3,0)),"F","C")</f>
        <v>20.555555555555554</v>
      </c>
      <c r="I4777" s="34">
        <f>CONVERT(INDEX(Htg_StPt_Sch_EZ!$C$31:$I$54,MATCH(Schedules_8760!$C4777,Htg_StPt_Sch_EZ!$B$31:$B$54,0),MATCH(Schedules_8760!$F4777,Htg_StPt_Sch_EZ!$C$30:$I$30,0)),"F","C")</f>
        <v>19.444444444444443</v>
      </c>
      <c r="J4777" s="34">
        <f>CONVERT(INDEX(Clg_StPt_Sch_EZ!$C$4:$I$27,MATCH(Schedules_8760!$C4777,Clg_StPt_Sch_EZ!$B$4:$B$27,0),MATCH(Schedules_8760!$F4777,Clg_StPt_Sch_EZ!$C$3:$I$3,0)),"F","C")</f>
        <v>25.555555555555554</v>
      </c>
      <c r="K4777" s="34">
        <f>CONVERT(INDEX(Clg_StPt_Sch_EZ!$C$31:$I$54,MATCH(Schedules_8760!$C4777,Clg_StPt_Sch_EZ!$B$31:$B$54,0),MATCH(Schedules_8760!$F4777,Clg_StPt_Sch_EZ!$C$30:$I$30,0)),"F","C")</f>
        <v>28.333333333333332</v>
      </c>
      <c r="L4777" s="34">
        <f>CONVERT(INDEX(DHW_StPt_Sch_EZ!$C$4:$I$27,MATCH(Schedules_8760!$C4777,DHW_StPt_Sch_EZ!$B$4:$B$27,0),MATCH(Schedules_8760!$F4777,DHW_StPt_Sch_EZ!$C$3:$I$3,0)),"F","C")</f>
        <v>53.333333333333329</v>
      </c>
      <c r="M4777" s="34">
        <f>CONVERT(INDEX(DHW_StPt_Sch_EZ!$C$31:$I$54,MATCH(Schedules_8760!$C4777,DHW_StPt_Sch_EZ!$B$31:$B$54,0),MATCH(Schedules_8760!$F4777,DHW_StPt_Sch_EZ!$C$30:$I$30,0)),"F","C")</f>
        <v>53.333333333333329</v>
      </c>
      <c r="N4777" s="12"/>
      <c r="O4777" s="12"/>
      <c r="P4777" s="12"/>
    </row>
    <row r="4778" spans="1:16" x14ac:dyDescent="0.25">
      <c r="A4778" s="35">
        <v>4777</v>
      </c>
      <c r="B4778" s="89">
        <v>200</v>
      </c>
      <c r="C4778" s="35">
        <f t="shared" si="370"/>
        <v>1</v>
      </c>
      <c r="D4778" s="35">
        <f t="shared" si="373"/>
        <v>200</v>
      </c>
      <c r="E4778" s="35">
        <f t="shared" si="374"/>
        <v>4</v>
      </c>
      <c r="F4778" s="35" t="str">
        <f t="shared" si="371"/>
        <v>Wednesday</v>
      </c>
      <c r="G4778" s="35">
        <f t="shared" si="372"/>
        <v>7</v>
      </c>
      <c r="H4778" s="34">
        <f>CONVERT(INDEX(Htg_StPt_Sch_EZ!$C$4:$I$27,MATCH(Schedules_8760!$C4778,Htg_StPt_Sch_EZ!$B$4:$B$27,0),MATCH(Schedules_8760!$F4778,Htg_StPt_Sch_EZ!$C$3:$I$3,0)),"F","C")</f>
        <v>20.555555555555554</v>
      </c>
      <c r="I4778" s="34">
        <f>CONVERT(INDEX(Htg_StPt_Sch_EZ!$C$31:$I$54,MATCH(Schedules_8760!$C4778,Htg_StPt_Sch_EZ!$B$31:$B$54,0),MATCH(Schedules_8760!$F4778,Htg_StPt_Sch_EZ!$C$30:$I$30,0)),"F","C")</f>
        <v>19.444444444444443</v>
      </c>
      <c r="J4778" s="34">
        <f>CONVERT(INDEX(Clg_StPt_Sch_EZ!$C$4:$I$27,MATCH(Schedules_8760!$C4778,Clg_StPt_Sch_EZ!$B$4:$B$27,0),MATCH(Schedules_8760!$F4778,Clg_StPt_Sch_EZ!$C$3:$I$3,0)),"F","C")</f>
        <v>25.555555555555554</v>
      </c>
      <c r="K4778" s="34">
        <f>CONVERT(INDEX(Clg_StPt_Sch_EZ!$C$31:$I$54,MATCH(Schedules_8760!$C4778,Clg_StPt_Sch_EZ!$B$31:$B$54,0),MATCH(Schedules_8760!$F4778,Clg_StPt_Sch_EZ!$C$30:$I$30,0)),"F","C")</f>
        <v>28.333333333333332</v>
      </c>
      <c r="L4778" s="34">
        <f>CONVERT(INDEX(DHW_StPt_Sch_EZ!$C$4:$I$27,MATCH(Schedules_8760!$C4778,DHW_StPt_Sch_EZ!$B$4:$B$27,0),MATCH(Schedules_8760!$F4778,DHW_StPt_Sch_EZ!$C$3:$I$3,0)),"F","C")</f>
        <v>53.333333333333329</v>
      </c>
      <c r="M4778" s="34">
        <f>CONVERT(INDEX(DHW_StPt_Sch_EZ!$C$31:$I$54,MATCH(Schedules_8760!$C4778,DHW_StPt_Sch_EZ!$B$31:$B$54,0),MATCH(Schedules_8760!$F4778,DHW_StPt_Sch_EZ!$C$30:$I$30,0)),"F","C")</f>
        <v>53.333333333333329</v>
      </c>
      <c r="N4778" s="12"/>
      <c r="O4778" s="12"/>
      <c r="P4778" s="12"/>
    </row>
    <row r="4779" spans="1:16" x14ac:dyDescent="0.25">
      <c r="A4779" s="35">
        <v>4778</v>
      </c>
      <c r="B4779" s="89">
        <v>200.04166666666671</v>
      </c>
      <c r="C4779" s="35">
        <f t="shared" si="370"/>
        <v>2</v>
      </c>
      <c r="D4779" s="35">
        <f t="shared" si="373"/>
        <v>200</v>
      </c>
      <c r="E4779" s="35">
        <f t="shared" si="374"/>
        <v>4</v>
      </c>
      <c r="F4779" s="35" t="str">
        <f t="shared" si="371"/>
        <v>Wednesday</v>
      </c>
      <c r="G4779" s="35">
        <f t="shared" si="372"/>
        <v>7</v>
      </c>
      <c r="H4779" s="34">
        <f>CONVERT(INDEX(Htg_StPt_Sch_EZ!$C$4:$I$27,MATCH(Schedules_8760!$C4779,Htg_StPt_Sch_EZ!$B$4:$B$27,0),MATCH(Schedules_8760!$F4779,Htg_StPt_Sch_EZ!$C$3:$I$3,0)),"F","C")</f>
        <v>20.555555555555554</v>
      </c>
      <c r="I4779" s="34">
        <f>CONVERT(INDEX(Htg_StPt_Sch_EZ!$C$31:$I$54,MATCH(Schedules_8760!$C4779,Htg_StPt_Sch_EZ!$B$31:$B$54,0),MATCH(Schedules_8760!$F4779,Htg_StPt_Sch_EZ!$C$30:$I$30,0)),"F","C")</f>
        <v>19.444444444444443</v>
      </c>
      <c r="J4779" s="34">
        <f>CONVERT(INDEX(Clg_StPt_Sch_EZ!$C$4:$I$27,MATCH(Schedules_8760!$C4779,Clg_StPt_Sch_EZ!$B$4:$B$27,0),MATCH(Schedules_8760!$F4779,Clg_StPt_Sch_EZ!$C$3:$I$3,0)),"F","C")</f>
        <v>25.555555555555554</v>
      </c>
      <c r="K4779" s="34">
        <f>CONVERT(INDEX(Clg_StPt_Sch_EZ!$C$31:$I$54,MATCH(Schedules_8760!$C4779,Clg_StPt_Sch_EZ!$B$31:$B$54,0),MATCH(Schedules_8760!$F4779,Clg_StPt_Sch_EZ!$C$30:$I$30,0)),"F","C")</f>
        <v>28.333333333333332</v>
      </c>
      <c r="L4779" s="34">
        <f>CONVERT(INDEX(DHW_StPt_Sch_EZ!$C$4:$I$27,MATCH(Schedules_8760!$C4779,DHW_StPt_Sch_EZ!$B$4:$B$27,0),MATCH(Schedules_8760!$F4779,DHW_StPt_Sch_EZ!$C$3:$I$3,0)),"F","C")</f>
        <v>53.333333333333329</v>
      </c>
      <c r="M4779" s="34">
        <f>CONVERT(INDEX(DHW_StPt_Sch_EZ!$C$31:$I$54,MATCH(Schedules_8760!$C4779,DHW_StPt_Sch_EZ!$B$31:$B$54,0),MATCH(Schedules_8760!$F4779,DHW_StPt_Sch_EZ!$C$30:$I$30,0)),"F","C")</f>
        <v>53.333333333333329</v>
      </c>
      <c r="N4779" s="12"/>
      <c r="O4779" s="12"/>
      <c r="P4779" s="12"/>
    </row>
    <row r="4780" spans="1:16" x14ac:dyDescent="0.25">
      <c r="A4780" s="35">
        <v>4779</v>
      </c>
      <c r="B4780" s="89">
        <v>200.08333333333329</v>
      </c>
      <c r="C4780" s="35">
        <f t="shared" si="370"/>
        <v>3</v>
      </c>
      <c r="D4780" s="35">
        <f t="shared" si="373"/>
        <v>200</v>
      </c>
      <c r="E4780" s="35">
        <f t="shared" si="374"/>
        <v>4</v>
      </c>
      <c r="F4780" s="35" t="str">
        <f t="shared" si="371"/>
        <v>Wednesday</v>
      </c>
      <c r="G4780" s="35">
        <f t="shared" si="372"/>
        <v>7</v>
      </c>
      <c r="H4780" s="34">
        <f>CONVERT(INDEX(Htg_StPt_Sch_EZ!$C$4:$I$27,MATCH(Schedules_8760!$C4780,Htg_StPt_Sch_EZ!$B$4:$B$27,0),MATCH(Schedules_8760!$F4780,Htg_StPt_Sch_EZ!$C$3:$I$3,0)),"F","C")</f>
        <v>20.555555555555554</v>
      </c>
      <c r="I4780" s="34">
        <f>CONVERT(INDEX(Htg_StPt_Sch_EZ!$C$31:$I$54,MATCH(Schedules_8760!$C4780,Htg_StPt_Sch_EZ!$B$31:$B$54,0),MATCH(Schedules_8760!$F4780,Htg_StPt_Sch_EZ!$C$30:$I$30,0)),"F","C")</f>
        <v>19.444444444444443</v>
      </c>
      <c r="J4780" s="34">
        <f>CONVERT(INDEX(Clg_StPt_Sch_EZ!$C$4:$I$27,MATCH(Schedules_8760!$C4780,Clg_StPt_Sch_EZ!$B$4:$B$27,0),MATCH(Schedules_8760!$F4780,Clg_StPt_Sch_EZ!$C$3:$I$3,0)),"F","C")</f>
        <v>25.555555555555554</v>
      </c>
      <c r="K4780" s="34">
        <f>CONVERT(INDEX(Clg_StPt_Sch_EZ!$C$31:$I$54,MATCH(Schedules_8760!$C4780,Clg_StPt_Sch_EZ!$B$31:$B$54,0),MATCH(Schedules_8760!$F4780,Clg_StPt_Sch_EZ!$C$30:$I$30,0)),"F","C")</f>
        <v>28.333333333333332</v>
      </c>
      <c r="L4780" s="34">
        <f>CONVERT(INDEX(DHW_StPt_Sch_EZ!$C$4:$I$27,MATCH(Schedules_8760!$C4780,DHW_StPt_Sch_EZ!$B$4:$B$27,0),MATCH(Schedules_8760!$F4780,DHW_StPt_Sch_EZ!$C$3:$I$3,0)),"F","C")</f>
        <v>53.333333333333329</v>
      </c>
      <c r="M4780" s="34">
        <f>CONVERT(INDEX(DHW_StPt_Sch_EZ!$C$31:$I$54,MATCH(Schedules_8760!$C4780,DHW_StPt_Sch_EZ!$B$31:$B$54,0),MATCH(Schedules_8760!$F4780,DHW_StPt_Sch_EZ!$C$30:$I$30,0)),"F","C")</f>
        <v>53.333333333333329</v>
      </c>
      <c r="N4780" s="12"/>
      <c r="O4780" s="12"/>
      <c r="P4780" s="12"/>
    </row>
    <row r="4781" spans="1:16" x14ac:dyDescent="0.25">
      <c r="A4781" s="35">
        <v>4780</v>
      </c>
      <c r="B4781" s="89">
        <v>200.125</v>
      </c>
      <c r="C4781" s="35">
        <f t="shared" si="370"/>
        <v>4</v>
      </c>
      <c r="D4781" s="35">
        <f t="shared" si="373"/>
        <v>200</v>
      </c>
      <c r="E4781" s="35">
        <f t="shared" si="374"/>
        <v>4</v>
      </c>
      <c r="F4781" s="35" t="str">
        <f t="shared" si="371"/>
        <v>Wednesday</v>
      </c>
      <c r="G4781" s="35">
        <f t="shared" si="372"/>
        <v>7</v>
      </c>
      <c r="H4781" s="34">
        <f>CONVERT(INDEX(Htg_StPt_Sch_EZ!$C$4:$I$27,MATCH(Schedules_8760!$C4781,Htg_StPt_Sch_EZ!$B$4:$B$27,0),MATCH(Schedules_8760!$F4781,Htg_StPt_Sch_EZ!$C$3:$I$3,0)),"F","C")</f>
        <v>20.555555555555554</v>
      </c>
      <c r="I4781" s="34">
        <f>CONVERT(INDEX(Htg_StPt_Sch_EZ!$C$31:$I$54,MATCH(Schedules_8760!$C4781,Htg_StPt_Sch_EZ!$B$31:$B$54,0),MATCH(Schedules_8760!$F4781,Htg_StPt_Sch_EZ!$C$30:$I$30,0)),"F","C")</f>
        <v>19.444444444444443</v>
      </c>
      <c r="J4781" s="34">
        <f>CONVERT(INDEX(Clg_StPt_Sch_EZ!$C$4:$I$27,MATCH(Schedules_8760!$C4781,Clg_StPt_Sch_EZ!$B$4:$B$27,0),MATCH(Schedules_8760!$F4781,Clg_StPt_Sch_EZ!$C$3:$I$3,0)),"F","C")</f>
        <v>25.555555555555554</v>
      </c>
      <c r="K4781" s="34">
        <f>CONVERT(INDEX(Clg_StPt_Sch_EZ!$C$31:$I$54,MATCH(Schedules_8760!$C4781,Clg_StPt_Sch_EZ!$B$31:$B$54,0),MATCH(Schedules_8760!$F4781,Clg_StPt_Sch_EZ!$C$30:$I$30,0)),"F","C")</f>
        <v>28.333333333333332</v>
      </c>
      <c r="L4781" s="34">
        <f>CONVERT(INDEX(DHW_StPt_Sch_EZ!$C$4:$I$27,MATCH(Schedules_8760!$C4781,DHW_StPt_Sch_EZ!$B$4:$B$27,0),MATCH(Schedules_8760!$F4781,DHW_StPt_Sch_EZ!$C$3:$I$3,0)),"F","C")</f>
        <v>53.333333333333329</v>
      </c>
      <c r="M4781" s="34">
        <f>CONVERT(INDEX(DHW_StPt_Sch_EZ!$C$31:$I$54,MATCH(Schedules_8760!$C4781,DHW_StPt_Sch_EZ!$B$31:$B$54,0),MATCH(Schedules_8760!$F4781,DHW_StPt_Sch_EZ!$C$30:$I$30,0)),"F","C")</f>
        <v>53.333333333333329</v>
      </c>
      <c r="N4781" s="12"/>
      <c r="O4781" s="12"/>
      <c r="P4781" s="12"/>
    </row>
    <row r="4782" spans="1:16" x14ac:dyDescent="0.25">
      <c r="A4782" s="35">
        <v>4781</v>
      </c>
      <c r="B4782" s="89">
        <v>200.16666666666671</v>
      </c>
      <c r="C4782" s="35">
        <f t="shared" si="370"/>
        <v>5</v>
      </c>
      <c r="D4782" s="35">
        <f t="shared" si="373"/>
        <v>200</v>
      </c>
      <c r="E4782" s="35">
        <f t="shared" si="374"/>
        <v>4</v>
      </c>
      <c r="F4782" s="35" t="str">
        <f t="shared" si="371"/>
        <v>Wednesday</v>
      </c>
      <c r="G4782" s="35">
        <f t="shared" si="372"/>
        <v>7</v>
      </c>
      <c r="H4782" s="34">
        <f>CONVERT(INDEX(Htg_StPt_Sch_EZ!$C$4:$I$27,MATCH(Schedules_8760!$C4782,Htg_StPt_Sch_EZ!$B$4:$B$27,0),MATCH(Schedules_8760!$F4782,Htg_StPt_Sch_EZ!$C$3:$I$3,0)),"F","C")</f>
        <v>20.555555555555554</v>
      </c>
      <c r="I4782" s="34">
        <f>CONVERT(INDEX(Htg_StPt_Sch_EZ!$C$31:$I$54,MATCH(Schedules_8760!$C4782,Htg_StPt_Sch_EZ!$B$31:$B$54,0),MATCH(Schedules_8760!$F4782,Htg_StPt_Sch_EZ!$C$30:$I$30,0)),"F","C")</f>
        <v>19.444444444444443</v>
      </c>
      <c r="J4782" s="34">
        <f>CONVERT(INDEX(Clg_StPt_Sch_EZ!$C$4:$I$27,MATCH(Schedules_8760!$C4782,Clg_StPt_Sch_EZ!$B$4:$B$27,0),MATCH(Schedules_8760!$F4782,Clg_StPt_Sch_EZ!$C$3:$I$3,0)),"F","C")</f>
        <v>25.555555555555554</v>
      </c>
      <c r="K4782" s="34">
        <f>CONVERT(INDEX(Clg_StPt_Sch_EZ!$C$31:$I$54,MATCH(Schedules_8760!$C4782,Clg_StPt_Sch_EZ!$B$31:$B$54,0),MATCH(Schedules_8760!$F4782,Clg_StPt_Sch_EZ!$C$30:$I$30,0)),"F","C")</f>
        <v>28.333333333333332</v>
      </c>
      <c r="L4782" s="34">
        <f>CONVERT(INDEX(DHW_StPt_Sch_EZ!$C$4:$I$27,MATCH(Schedules_8760!$C4782,DHW_StPt_Sch_EZ!$B$4:$B$27,0),MATCH(Schedules_8760!$F4782,DHW_StPt_Sch_EZ!$C$3:$I$3,0)),"F","C")</f>
        <v>53.333333333333329</v>
      </c>
      <c r="M4782" s="34">
        <f>CONVERT(INDEX(DHW_StPt_Sch_EZ!$C$31:$I$54,MATCH(Schedules_8760!$C4782,DHW_StPt_Sch_EZ!$B$31:$B$54,0),MATCH(Schedules_8760!$F4782,DHW_StPt_Sch_EZ!$C$30:$I$30,0)),"F","C")</f>
        <v>53.333333333333329</v>
      </c>
      <c r="N4782" s="12"/>
      <c r="O4782" s="12"/>
      <c r="P4782" s="12"/>
    </row>
    <row r="4783" spans="1:16" x14ac:dyDescent="0.25">
      <c r="A4783" s="35">
        <v>4782</v>
      </c>
      <c r="B4783" s="89">
        <v>200.20833333333329</v>
      </c>
      <c r="C4783" s="35">
        <f t="shared" si="370"/>
        <v>6</v>
      </c>
      <c r="D4783" s="35">
        <f t="shared" si="373"/>
        <v>200</v>
      </c>
      <c r="E4783" s="35">
        <f t="shared" si="374"/>
        <v>4</v>
      </c>
      <c r="F4783" s="35" t="str">
        <f t="shared" si="371"/>
        <v>Wednesday</v>
      </c>
      <c r="G4783" s="35">
        <f t="shared" si="372"/>
        <v>7</v>
      </c>
      <c r="H4783" s="34">
        <f>CONVERT(INDEX(Htg_StPt_Sch_EZ!$C$4:$I$27,MATCH(Schedules_8760!$C4783,Htg_StPt_Sch_EZ!$B$4:$B$27,0),MATCH(Schedules_8760!$F4783,Htg_StPt_Sch_EZ!$C$3:$I$3,0)),"F","C")</f>
        <v>20.555555555555554</v>
      </c>
      <c r="I4783" s="34">
        <f>CONVERT(INDEX(Htg_StPt_Sch_EZ!$C$31:$I$54,MATCH(Schedules_8760!$C4783,Htg_StPt_Sch_EZ!$B$31:$B$54,0),MATCH(Schedules_8760!$F4783,Htg_StPt_Sch_EZ!$C$30:$I$30,0)),"F","C")</f>
        <v>19.444444444444443</v>
      </c>
      <c r="J4783" s="34">
        <f>CONVERT(INDEX(Clg_StPt_Sch_EZ!$C$4:$I$27,MATCH(Schedules_8760!$C4783,Clg_StPt_Sch_EZ!$B$4:$B$27,0),MATCH(Schedules_8760!$F4783,Clg_StPt_Sch_EZ!$C$3:$I$3,0)),"F","C")</f>
        <v>25.555555555555554</v>
      </c>
      <c r="K4783" s="34">
        <f>CONVERT(INDEX(Clg_StPt_Sch_EZ!$C$31:$I$54,MATCH(Schedules_8760!$C4783,Clg_StPt_Sch_EZ!$B$31:$B$54,0),MATCH(Schedules_8760!$F4783,Clg_StPt_Sch_EZ!$C$30:$I$30,0)),"F","C")</f>
        <v>28.333333333333332</v>
      </c>
      <c r="L4783" s="34">
        <f>CONVERT(INDEX(DHW_StPt_Sch_EZ!$C$4:$I$27,MATCH(Schedules_8760!$C4783,DHW_StPt_Sch_EZ!$B$4:$B$27,0),MATCH(Schedules_8760!$F4783,DHW_StPt_Sch_EZ!$C$3:$I$3,0)),"F","C")</f>
        <v>53.333333333333329</v>
      </c>
      <c r="M4783" s="34">
        <f>CONVERT(INDEX(DHW_StPt_Sch_EZ!$C$31:$I$54,MATCH(Schedules_8760!$C4783,DHW_StPt_Sch_EZ!$B$31:$B$54,0),MATCH(Schedules_8760!$F4783,DHW_StPt_Sch_EZ!$C$30:$I$30,0)),"F","C")</f>
        <v>53.333333333333329</v>
      </c>
      <c r="N4783" s="12"/>
      <c r="O4783" s="12"/>
      <c r="P4783" s="12"/>
    </row>
    <row r="4784" spans="1:16" x14ac:dyDescent="0.25">
      <c r="A4784" s="35">
        <v>4783</v>
      </c>
      <c r="B4784" s="89">
        <v>200.25</v>
      </c>
      <c r="C4784" s="35">
        <f t="shared" si="370"/>
        <v>7</v>
      </c>
      <c r="D4784" s="35">
        <f t="shared" si="373"/>
        <v>200</v>
      </c>
      <c r="E4784" s="35">
        <f t="shared" si="374"/>
        <v>4</v>
      </c>
      <c r="F4784" s="35" t="str">
        <f t="shared" si="371"/>
        <v>Wednesday</v>
      </c>
      <c r="G4784" s="35">
        <f t="shared" si="372"/>
        <v>7</v>
      </c>
      <c r="H4784" s="34">
        <f>CONVERT(INDEX(Htg_StPt_Sch_EZ!$C$4:$I$27,MATCH(Schedules_8760!$C4784,Htg_StPt_Sch_EZ!$B$4:$B$27,0),MATCH(Schedules_8760!$F4784,Htg_StPt_Sch_EZ!$C$3:$I$3,0)),"F","C")</f>
        <v>20.555555555555554</v>
      </c>
      <c r="I4784" s="34">
        <f>CONVERT(INDEX(Htg_StPt_Sch_EZ!$C$31:$I$54,MATCH(Schedules_8760!$C4784,Htg_StPt_Sch_EZ!$B$31:$B$54,0),MATCH(Schedules_8760!$F4784,Htg_StPt_Sch_EZ!$C$30:$I$30,0)),"F","C")</f>
        <v>19.444444444444443</v>
      </c>
      <c r="J4784" s="34">
        <f>CONVERT(INDEX(Clg_StPt_Sch_EZ!$C$4:$I$27,MATCH(Schedules_8760!$C4784,Clg_StPt_Sch_EZ!$B$4:$B$27,0),MATCH(Schedules_8760!$F4784,Clg_StPt_Sch_EZ!$C$3:$I$3,0)),"F","C")</f>
        <v>25.555555555555554</v>
      </c>
      <c r="K4784" s="34">
        <f>CONVERT(INDEX(Clg_StPt_Sch_EZ!$C$31:$I$54,MATCH(Schedules_8760!$C4784,Clg_StPt_Sch_EZ!$B$31:$B$54,0),MATCH(Schedules_8760!$F4784,Clg_StPt_Sch_EZ!$C$30:$I$30,0)),"F","C")</f>
        <v>28.333333333333332</v>
      </c>
      <c r="L4784" s="34">
        <f>CONVERT(INDEX(DHW_StPt_Sch_EZ!$C$4:$I$27,MATCH(Schedules_8760!$C4784,DHW_StPt_Sch_EZ!$B$4:$B$27,0),MATCH(Schedules_8760!$F4784,DHW_StPt_Sch_EZ!$C$3:$I$3,0)),"F","C")</f>
        <v>53.333333333333329</v>
      </c>
      <c r="M4784" s="34">
        <f>CONVERT(INDEX(DHW_StPt_Sch_EZ!$C$31:$I$54,MATCH(Schedules_8760!$C4784,DHW_StPt_Sch_EZ!$B$31:$B$54,0),MATCH(Schedules_8760!$F4784,DHW_StPt_Sch_EZ!$C$30:$I$30,0)),"F","C")</f>
        <v>53.333333333333329</v>
      </c>
      <c r="N4784" s="12"/>
      <c r="O4784" s="12"/>
      <c r="P4784" s="12"/>
    </row>
    <row r="4785" spans="1:16" x14ac:dyDescent="0.25">
      <c r="A4785" s="35">
        <v>4784</v>
      </c>
      <c r="B4785" s="89">
        <v>200.29166666666671</v>
      </c>
      <c r="C4785" s="35">
        <f t="shared" si="370"/>
        <v>8</v>
      </c>
      <c r="D4785" s="35">
        <f t="shared" si="373"/>
        <v>200</v>
      </c>
      <c r="E4785" s="35">
        <f t="shared" si="374"/>
        <v>4</v>
      </c>
      <c r="F4785" s="35" t="str">
        <f t="shared" si="371"/>
        <v>Wednesday</v>
      </c>
      <c r="G4785" s="35">
        <f t="shared" si="372"/>
        <v>7</v>
      </c>
      <c r="H4785" s="34">
        <f>CONVERT(INDEX(Htg_StPt_Sch_EZ!$C$4:$I$27,MATCH(Schedules_8760!$C4785,Htg_StPt_Sch_EZ!$B$4:$B$27,0),MATCH(Schedules_8760!$F4785,Htg_StPt_Sch_EZ!$C$3:$I$3,0)),"F","C")</f>
        <v>20.555555555555554</v>
      </c>
      <c r="I4785" s="34">
        <f>CONVERT(INDEX(Htg_StPt_Sch_EZ!$C$31:$I$54,MATCH(Schedules_8760!$C4785,Htg_StPt_Sch_EZ!$B$31:$B$54,0),MATCH(Schedules_8760!$F4785,Htg_StPt_Sch_EZ!$C$30:$I$30,0)),"F","C")</f>
        <v>19.444444444444443</v>
      </c>
      <c r="J4785" s="34">
        <f>CONVERT(INDEX(Clg_StPt_Sch_EZ!$C$4:$I$27,MATCH(Schedules_8760!$C4785,Clg_StPt_Sch_EZ!$B$4:$B$27,0),MATCH(Schedules_8760!$F4785,Clg_StPt_Sch_EZ!$C$3:$I$3,0)),"F","C")</f>
        <v>25.555555555555554</v>
      </c>
      <c r="K4785" s="34">
        <f>CONVERT(INDEX(Clg_StPt_Sch_EZ!$C$31:$I$54,MATCH(Schedules_8760!$C4785,Clg_StPt_Sch_EZ!$B$31:$B$54,0),MATCH(Schedules_8760!$F4785,Clg_StPt_Sch_EZ!$C$30:$I$30,0)),"F","C")</f>
        <v>25</v>
      </c>
      <c r="L4785" s="34">
        <f>CONVERT(INDEX(DHW_StPt_Sch_EZ!$C$4:$I$27,MATCH(Schedules_8760!$C4785,DHW_StPt_Sch_EZ!$B$4:$B$27,0),MATCH(Schedules_8760!$F4785,DHW_StPt_Sch_EZ!$C$3:$I$3,0)),"F","C")</f>
        <v>53.333333333333329</v>
      </c>
      <c r="M4785" s="34">
        <f>CONVERT(INDEX(DHW_StPt_Sch_EZ!$C$31:$I$54,MATCH(Schedules_8760!$C4785,DHW_StPt_Sch_EZ!$B$31:$B$54,0),MATCH(Schedules_8760!$F4785,DHW_StPt_Sch_EZ!$C$30:$I$30,0)),"F","C")</f>
        <v>53.333333333333329</v>
      </c>
      <c r="N4785" s="12"/>
      <c r="O4785" s="12"/>
      <c r="P4785" s="12"/>
    </row>
    <row r="4786" spans="1:16" x14ac:dyDescent="0.25">
      <c r="A4786" s="35">
        <v>4785</v>
      </c>
      <c r="B4786" s="89">
        <v>200.33333333333329</v>
      </c>
      <c r="C4786" s="35">
        <f t="shared" si="370"/>
        <v>9</v>
      </c>
      <c r="D4786" s="35">
        <f t="shared" si="373"/>
        <v>200</v>
      </c>
      <c r="E4786" s="35">
        <f t="shared" si="374"/>
        <v>4</v>
      </c>
      <c r="F4786" s="35" t="str">
        <f t="shared" si="371"/>
        <v>Wednesday</v>
      </c>
      <c r="G4786" s="35">
        <f t="shared" si="372"/>
        <v>7</v>
      </c>
      <c r="H4786" s="34">
        <f>CONVERT(INDEX(Htg_StPt_Sch_EZ!$C$4:$I$27,MATCH(Schedules_8760!$C4786,Htg_StPt_Sch_EZ!$B$4:$B$27,0),MATCH(Schedules_8760!$F4786,Htg_StPt_Sch_EZ!$C$3:$I$3,0)),"F","C")</f>
        <v>20.555555555555554</v>
      </c>
      <c r="I4786" s="34">
        <f>CONVERT(INDEX(Htg_StPt_Sch_EZ!$C$31:$I$54,MATCH(Schedules_8760!$C4786,Htg_StPt_Sch_EZ!$B$31:$B$54,0),MATCH(Schedules_8760!$F4786,Htg_StPt_Sch_EZ!$C$30:$I$30,0)),"F","C")</f>
        <v>19.444444444444443</v>
      </c>
      <c r="J4786" s="34">
        <f>CONVERT(INDEX(Clg_StPt_Sch_EZ!$C$4:$I$27,MATCH(Schedules_8760!$C4786,Clg_StPt_Sch_EZ!$B$4:$B$27,0),MATCH(Schedules_8760!$F4786,Clg_StPt_Sch_EZ!$C$3:$I$3,0)),"F","C")</f>
        <v>25.555555555555554</v>
      </c>
      <c r="K4786" s="34">
        <f>CONVERT(INDEX(Clg_StPt_Sch_EZ!$C$31:$I$54,MATCH(Schedules_8760!$C4786,Clg_StPt_Sch_EZ!$B$31:$B$54,0),MATCH(Schedules_8760!$F4786,Clg_StPt_Sch_EZ!$C$30:$I$30,0)),"F","C")</f>
        <v>25</v>
      </c>
      <c r="L4786" s="34">
        <f>CONVERT(INDEX(DHW_StPt_Sch_EZ!$C$4:$I$27,MATCH(Schedules_8760!$C4786,DHW_StPt_Sch_EZ!$B$4:$B$27,0),MATCH(Schedules_8760!$F4786,DHW_StPt_Sch_EZ!$C$3:$I$3,0)),"F","C")</f>
        <v>53.333333333333329</v>
      </c>
      <c r="M4786" s="34">
        <f>CONVERT(INDEX(DHW_StPt_Sch_EZ!$C$31:$I$54,MATCH(Schedules_8760!$C4786,DHW_StPt_Sch_EZ!$B$31:$B$54,0),MATCH(Schedules_8760!$F4786,DHW_StPt_Sch_EZ!$C$30:$I$30,0)),"F","C")</f>
        <v>53.333333333333329</v>
      </c>
      <c r="N4786" s="12"/>
      <c r="O4786" s="12"/>
      <c r="P4786" s="12"/>
    </row>
    <row r="4787" spans="1:16" x14ac:dyDescent="0.25">
      <c r="A4787" s="35">
        <v>4786</v>
      </c>
      <c r="B4787" s="89">
        <v>200.375</v>
      </c>
      <c r="C4787" s="35">
        <f t="shared" si="370"/>
        <v>10</v>
      </c>
      <c r="D4787" s="35">
        <f t="shared" si="373"/>
        <v>200</v>
      </c>
      <c r="E4787" s="35">
        <f t="shared" si="374"/>
        <v>4</v>
      </c>
      <c r="F4787" s="35" t="str">
        <f t="shared" si="371"/>
        <v>Wednesday</v>
      </c>
      <c r="G4787" s="35">
        <f t="shared" si="372"/>
        <v>7</v>
      </c>
      <c r="H4787" s="34">
        <f>CONVERT(INDEX(Htg_StPt_Sch_EZ!$C$4:$I$27,MATCH(Schedules_8760!$C4787,Htg_StPt_Sch_EZ!$B$4:$B$27,0),MATCH(Schedules_8760!$F4787,Htg_StPt_Sch_EZ!$C$3:$I$3,0)),"F","C")</f>
        <v>20.555555555555554</v>
      </c>
      <c r="I4787" s="34">
        <f>CONVERT(INDEX(Htg_StPt_Sch_EZ!$C$31:$I$54,MATCH(Schedules_8760!$C4787,Htg_StPt_Sch_EZ!$B$31:$B$54,0),MATCH(Schedules_8760!$F4787,Htg_StPt_Sch_EZ!$C$30:$I$30,0)),"F","C")</f>
        <v>19.444444444444443</v>
      </c>
      <c r="J4787" s="34">
        <f>CONVERT(INDEX(Clg_StPt_Sch_EZ!$C$4:$I$27,MATCH(Schedules_8760!$C4787,Clg_StPt_Sch_EZ!$B$4:$B$27,0),MATCH(Schedules_8760!$F4787,Clg_StPt_Sch_EZ!$C$3:$I$3,0)),"F","C")</f>
        <v>25.555555555555554</v>
      </c>
      <c r="K4787" s="34">
        <f>CONVERT(INDEX(Clg_StPt_Sch_EZ!$C$31:$I$54,MATCH(Schedules_8760!$C4787,Clg_StPt_Sch_EZ!$B$31:$B$54,0),MATCH(Schedules_8760!$F4787,Clg_StPt_Sch_EZ!$C$30:$I$30,0)),"F","C")</f>
        <v>25</v>
      </c>
      <c r="L4787" s="34">
        <f>CONVERT(INDEX(DHW_StPt_Sch_EZ!$C$4:$I$27,MATCH(Schedules_8760!$C4787,DHW_StPt_Sch_EZ!$B$4:$B$27,0),MATCH(Schedules_8760!$F4787,DHW_StPt_Sch_EZ!$C$3:$I$3,0)),"F","C")</f>
        <v>53.333333333333329</v>
      </c>
      <c r="M4787" s="34">
        <f>CONVERT(INDEX(DHW_StPt_Sch_EZ!$C$31:$I$54,MATCH(Schedules_8760!$C4787,DHW_StPt_Sch_EZ!$B$31:$B$54,0),MATCH(Schedules_8760!$F4787,DHW_StPt_Sch_EZ!$C$30:$I$30,0)),"F","C")</f>
        <v>53.333333333333329</v>
      </c>
      <c r="N4787" s="12"/>
      <c r="O4787" s="12"/>
      <c r="P4787" s="12"/>
    </row>
    <row r="4788" spans="1:16" x14ac:dyDescent="0.25">
      <c r="A4788" s="35">
        <v>4787</v>
      </c>
      <c r="B4788" s="89">
        <v>200.41666666666671</v>
      </c>
      <c r="C4788" s="35">
        <f t="shared" si="370"/>
        <v>11</v>
      </c>
      <c r="D4788" s="35">
        <f t="shared" si="373"/>
        <v>200</v>
      </c>
      <c r="E4788" s="35">
        <f t="shared" si="374"/>
        <v>4</v>
      </c>
      <c r="F4788" s="35" t="str">
        <f t="shared" si="371"/>
        <v>Wednesday</v>
      </c>
      <c r="G4788" s="35">
        <f t="shared" si="372"/>
        <v>7</v>
      </c>
      <c r="H4788" s="34">
        <f>CONVERT(INDEX(Htg_StPt_Sch_EZ!$C$4:$I$27,MATCH(Schedules_8760!$C4788,Htg_StPt_Sch_EZ!$B$4:$B$27,0),MATCH(Schedules_8760!$F4788,Htg_StPt_Sch_EZ!$C$3:$I$3,0)),"F","C")</f>
        <v>20.555555555555554</v>
      </c>
      <c r="I4788" s="34">
        <f>CONVERT(INDEX(Htg_StPt_Sch_EZ!$C$31:$I$54,MATCH(Schedules_8760!$C4788,Htg_StPt_Sch_EZ!$B$31:$B$54,0),MATCH(Schedules_8760!$F4788,Htg_StPt_Sch_EZ!$C$30:$I$30,0)),"F","C")</f>
        <v>19.444444444444443</v>
      </c>
      <c r="J4788" s="34">
        <f>CONVERT(INDEX(Clg_StPt_Sch_EZ!$C$4:$I$27,MATCH(Schedules_8760!$C4788,Clg_StPt_Sch_EZ!$B$4:$B$27,0),MATCH(Schedules_8760!$F4788,Clg_StPt_Sch_EZ!$C$3:$I$3,0)),"F","C")</f>
        <v>25.555555555555554</v>
      </c>
      <c r="K4788" s="34">
        <f>CONVERT(INDEX(Clg_StPt_Sch_EZ!$C$31:$I$54,MATCH(Schedules_8760!$C4788,Clg_StPt_Sch_EZ!$B$31:$B$54,0),MATCH(Schedules_8760!$F4788,Clg_StPt_Sch_EZ!$C$30:$I$30,0)),"F","C")</f>
        <v>25</v>
      </c>
      <c r="L4788" s="34">
        <f>CONVERT(INDEX(DHW_StPt_Sch_EZ!$C$4:$I$27,MATCH(Schedules_8760!$C4788,DHW_StPt_Sch_EZ!$B$4:$B$27,0),MATCH(Schedules_8760!$F4788,DHW_StPt_Sch_EZ!$C$3:$I$3,0)),"F","C")</f>
        <v>53.333333333333329</v>
      </c>
      <c r="M4788" s="34">
        <f>CONVERT(INDEX(DHW_StPt_Sch_EZ!$C$31:$I$54,MATCH(Schedules_8760!$C4788,DHW_StPt_Sch_EZ!$B$31:$B$54,0),MATCH(Schedules_8760!$F4788,DHW_StPt_Sch_EZ!$C$30:$I$30,0)),"F","C")</f>
        <v>53.333333333333329</v>
      </c>
      <c r="N4788" s="12"/>
      <c r="O4788" s="12"/>
      <c r="P4788" s="12"/>
    </row>
    <row r="4789" spans="1:16" x14ac:dyDescent="0.25">
      <c r="A4789" s="35">
        <v>4788</v>
      </c>
      <c r="B4789" s="89">
        <v>200.45833333333329</v>
      </c>
      <c r="C4789" s="35">
        <f t="shared" si="370"/>
        <v>12</v>
      </c>
      <c r="D4789" s="35">
        <f t="shared" si="373"/>
        <v>200</v>
      </c>
      <c r="E4789" s="35">
        <f t="shared" si="374"/>
        <v>4</v>
      </c>
      <c r="F4789" s="35" t="str">
        <f t="shared" si="371"/>
        <v>Wednesday</v>
      </c>
      <c r="G4789" s="35">
        <f t="shared" si="372"/>
        <v>7</v>
      </c>
      <c r="H4789" s="34">
        <f>CONVERT(INDEX(Htg_StPt_Sch_EZ!$C$4:$I$27,MATCH(Schedules_8760!$C4789,Htg_StPt_Sch_EZ!$B$4:$B$27,0),MATCH(Schedules_8760!$F4789,Htg_StPt_Sch_EZ!$C$3:$I$3,0)),"F","C")</f>
        <v>20.555555555555554</v>
      </c>
      <c r="I4789" s="34">
        <f>CONVERT(INDEX(Htg_StPt_Sch_EZ!$C$31:$I$54,MATCH(Schedules_8760!$C4789,Htg_StPt_Sch_EZ!$B$31:$B$54,0),MATCH(Schedules_8760!$F4789,Htg_StPt_Sch_EZ!$C$30:$I$30,0)),"F","C")</f>
        <v>19.444444444444443</v>
      </c>
      <c r="J4789" s="34">
        <f>CONVERT(INDEX(Clg_StPt_Sch_EZ!$C$4:$I$27,MATCH(Schedules_8760!$C4789,Clg_StPt_Sch_EZ!$B$4:$B$27,0),MATCH(Schedules_8760!$F4789,Clg_StPt_Sch_EZ!$C$3:$I$3,0)),"F","C")</f>
        <v>25.555555555555554</v>
      </c>
      <c r="K4789" s="34">
        <f>CONVERT(INDEX(Clg_StPt_Sch_EZ!$C$31:$I$54,MATCH(Schedules_8760!$C4789,Clg_StPt_Sch_EZ!$B$31:$B$54,0),MATCH(Schedules_8760!$F4789,Clg_StPt_Sch_EZ!$C$30:$I$30,0)),"F","C")</f>
        <v>25</v>
      </c>
      <c r="L4789" s="34">
        <f>CONVERT(INDEX(DHW_StPt_Sch_EZ!$C$4:$I$27,MATCH(Schedules_8760!$C4789,DHW_StPt_Sch_EZ!$B$4:$B$27,0),MATCH(Schedules_8760!$F4789,DHW_StPt_Sch_EZ!$C$3:$I$3,0)),"F","C")</f>
        <v>53.333333333333329</v>
      </c>
      <c r="M4789" s="34">
        <f>CONVERT(INDEX(DHW_StPt_Sch_EZ!$C$31:$I$54,MATCH(Schedules_8760!$C4789,DHW_StPt_Sch_EZ!$B$31:$B$54,0),MATCH(Schedules_8760!$F4789,DHW_StPt_Sch_EZ!$C$30:$I$30,0)),"F","C")</f>
        <v>53.333333333333329</v>
      </c>
      <c r="N4789" s="12"/>
      <c r="O4789" s="12"/>
      <c r="P4789" s="12"/>
    </row>
    <row r="4790" spans="1:16" x14ac:dyDescent="0.25">
      <c r="A4790" s="35">
        <v>4789</v>
      </c>
      <c r="B4790" s="89">
        <v>200.5</v>
      </c>
      <c r="C4790" s="35">
        <f t="shared" si="370"/>
        <v>13</v>
      </c>
      <c r="D4790" s="35">
        <f t="shared" si="373"/>
        <v>200</v>
      </c>
      <c r="E4790" s="35">
        <f t="shared" si="374"/>
        <v>4</v>
      </c>
      <c r="F4790" s="35" t="str">
        <f t="shared" si="371"/>
        <v>Wednesday</v>
      </c>
      <c r="G4790" s="35">
        <f t="shared" si="372"/>
        <v>7</v>
      </c>
      <c r="H4790" s="34">
        <f>CONVERT(INDEX(Htg_StPt_Sch_EZ!$C$4:$I$27,MATCH(Schedules_8760!$C4790,Htg_StPt_Sch_EZ!$B$4:$B$27,0),MATCH(Schedules_8760!$F4790,Htg_StPt_Sch_EZ!$C$3:$I$3,0)),"F","C")</f>
        <v>20.555555555555554</v>
      </c>
      <c r="I4790" s="34">
        <f>CONVERT(INDEX(Htg_StPt_Sch_EZ!$C$31:$I$54,MATCH(Schedules_8760!$C4790,Htg_StPt_Sch_EZ!$B$31:$B$54,0),MATCH(Schedules_8760!$F4790,Htg_StPt_Sch_EZ!$C$30:$I$30,0)),"F","C")</f>
        <v>19.444444444444443</v>
      </c>
      <c r="J4790" s="34">
        <f>CONVERT(INDEX(Clg_StPt_Sch_EZ!$C$4:$I$27,MATCH(Schedules_8760!$C4790,Clg_StPt_Sch_EZ!$B$4:$B$27,0),MATCH(Schedules_8760!$F4790,Clg_StPt_Sch_EZ!$C$3:$I$3,0)),"F","C")</f>
        <v>25.555555555555554</v>
      </c>
      <c r="K4790" s="34">
        <f>CONVERT(INDEX(Clg_StPt_Sch_EZ!$C$31:$I$54,MATCH(Schedules_8760!$C4790,Clg_StPt_Sch_EZ!$B$31:$B$54,0),MATCH(Schedules_8760!$F4790,Clg_StPt_Sch_EZ!$C$30:$I$30,0)),"F","C")</f>
        <v>25</v>
      </c>
      <c r="L4790" s="34">
        <f>CONVERT(INDEX(DHW_StPt_Sch_EZ!$C$4:$I$27,MATCH(Schedules_8760!$C4790,DHW_StPt_Sch_EZ!$B$4:$B$27,0),MATCH(Schedules_8760!$F4790,DHW_StPt_Sch_EZ!$C$3:$I$3,0)),"F","C")</f>
        <v>53.333333333333329</v>
      </c>
      <c r="M4790" s="34">
        <f>CONVERT(INDEX(DHW_StPt_Sch_EZ!$C$31:$I$54,MATCH(Schedules_8760!$C4790,DHW_StPt_Sch_EZ!$B$31:$B$54,0),MATCH(Schedules_8760!$F4790,DHW_StPt_Sch_EZ!$C$30:$I$30,0)),"F","C")</f>
        <v>53.333333333333329</v>
      </c>
      <c r="N4790" s="12"/>
      <c r="O4790" s="12"/>
      <c r="P4790" s="12"/>
    </row>
    <row r="4791" spans="1:16" x14ac:dyDescent="0.25">
      <c r="A4791" s="35">
        <v>4790</v>
      </c>
      <c r="B4791" s="89">
        <v>200.54166666666671</v>
      </c>
      <c r="C4791" s="35">
        <f t="shared" si="370"/>
        <v>14</v>
      </c>
      <c r="D4791" s="35">
        <f t="shared" si="373"/>
        <v>200</v>
      </c>
      <c r="E4791" s="35">
        <f t="shared" si="374"/>
        <v>4</v>
      </c>
      <c r="F4791" s="35" t="str">
        <f t="shared" si="371"/>
        <v>Wednesday</v>
      </c>
      <c r="G4791" s="35">
        <f t="shared" si="372"/>
        <v>7</v>
      </c>
      <c r="H4791" s="34">
        <f>CONVERT(INDEX(Htg_StPt_Sch_EZ!$C$4:$I$27,MATCH(Schedules_8760!$C4791,Htg_StPt_Sch_EZ!$B$4:$B$27,0),MATCH(Schedules_8760!$F4791,Htg_StPt_Sch_EZ!$C$3:$I$3,0)),"F","C")</f>
        <v>20.555555555555554</v>
      </c>
      <c r="I4791" s="34">
        <f>CONVERT(INDEX(Htg_StPt_Sch_EZ!$C$31:$I$54,MATCH(Schedules_8760!$C4791,Htg_StPt_Sch_EZ!$B$31:$B$54,0),MATCH(Schedules_8760!$F4791,Htg_StPt_Sch_EZ!$C$30:$I$30,0)),"F","C")</f>
        <v>19.444444444444443</v>
      </c>
      <c r="J4791" s="34">
        <f>CONVERT(INDEX(Clg_StPt_Sch_EZ!$C$4:$I$27,MATCH(Schedules_8760!$C4791,Clg_StPt_Sch_EZ!$B$4:$B$27,0),MATCH(Schedules_8760!$F4791,Clg_StPt_Sch_EZ!$C$3:$I$3,0)),"F","C")</f>
        <v>25.555555555555554</v>
      </c>
      <c r="K4791" s="34">
        <f>CONVERT(INDEX(Clg_StPt_Sch_EZ!$C$31:$I$54,MATCH(Schedules_8760!$C4791,Clg_StPt_Sch_EZ!$B$31:$B$54,0),MATCH(Schedules_8760!$F4791,Clg_StPt_Sch_EZ!$C$30:$I$30,0)),"F","C")</f>
        <v>25</v>
      </c>
      <c r="L4791" s="34">
        <f>CONVERT(INDEX(DHW_StPt_Sch_EZ!$C$4:$I$27,MATCH(Schedules_8760!$C4791,DHW_StPt_Sch_EZ!$B$4:$B$27,0),MATCH(Schedules_8760!$F4791,DHW_StPt_Sch_EZ!$C$3:$I$3,0)),"F","C")</f>
        <v>53.333333333333329</v>
      </c>
      <c r="M4791" s="34">
        <f>CONVERT(INDEX(DHW_StPt_Sch_EZ!$C$31:$I$54,MATCH(Schedules_8760!$C4791,DHW_StPt_Sch_EZ!$B$31:$B$54,0),MATCH(Schedules_8760!$F4791,DHW_StPt_Sch_EZ!$C$30:$I$30,0)),"F","C")</f>
        <v>53.333333333333329</v>
      </c>
      <c r="N4791" s="12"/>
      <c r="O4791" s="12"/>
      <c r="P4791" s="12"/>
    </row>
    <row r="4792" spans="1:16" x14ac:dyDescent="0.25">
      <c r="A4792" s="35">
        <v>4791</v>
      </c>
      <c r="B4792" s="89">
        <v>200.58333333333329</v>
      </c>
      <c r="C4792" s="35">
        <f t="shared" si="370"/>
        <v>15</v>
      </c>
      <c r="D4792" s="35">
        <f t="shared" si="373"/>
        <v>200</v>
      </c>
      <c r="E4792" s="35">
        <f t="shared" si="374"/>
        <v>4</v>
      </c>
      <c r="F4792" s="35" t="str">
        <f t="shared" si="371"/>
        <v>Wednesday</v>
      </c>
      <c r="G4792" s="35">
        <f t="shared" si="372"/>
        <v>7</v>
      </c>
      <c r="H4792" s="34">
        <f>CONVERT(INDEX(Htg_StPt_Sch_EZ!$C$4:$I$27,MATCH(Schedules_8760!$C4792,Htg_StPt_Sch_EZ!$B$4:$B$27,0),MATCH(Schedules_8760!$F4792,Htg_StPt_Sch_EZ!$C$3:$I$3,0)),"F","C")</f>
        <v>20.555555555555554</v>
      </c>
      <c r="I4792" s="34">
        <f>CONVERT(INDEX(Htg_StPt_Sch_EZ!$C$31:$I$54,MATCH(Schedules_8760!$C4792,Htg_StPt_Sch_EZ!$B$31:$B$54,0),MATCH(Schedules_8760!$F4792,Htg_StPt_Sch_EZ!$C$30:$I$30,0)),"F","C")</f>
        <v>21.111111111111111</v>
      </c>
      <c r="J4792" s="34">
        <f>CONVERT(INDEX(Clg_StPt_Sch_EZ!$C$4:$I$27,MATCH(Schedules_8760!$C4792,Clg_StPt_Sch_EZ!$B$4:$B$27,0),MATCH(Schedules_8760!$F4792,Clg_StPt_Sch_EZ!$C$3:$I$3,0)),"F","C")</f>
        <v>25.555555555555554</v>
      </c>
      <c r="K4792" s="34">
        <f>CONVERT(INDEX(Clg_StPt_Sch_EZ!$C$31:$I$54,MATCH(Schedules_8760!$C4792,Clg_StPt_Sch_EZ!$B$31:$B$54,0),MATCH(Schedules_8760!$F4792,Clg_StPt_Sch_EZ!$C$30:$I$30,0)),"F","C")</f>
        <v>25</v>
      </c>
      <c r="L4792" s="34">
        <f>CONVERT(INDEX(DHW_StPt_Sch_EZ!$C$4:$I$27,MATCH(Schedules_8760!$C4792,DHW_StPt_Sch_EZ!$B$4:$B$27,0),MATCH(Schedules_8760!$F4792,DHW_StPt_Sch_EZ!$C$3:$I$3,0)),"F","C")</f>
        <v>53.333333333333329</v>
      </c>
      <c r="M4792" s="34">
        <f>CONVERT(INDEX(DHW_StPt_Sch_EZ!$C$31:$I$54,MATCH(Schedules_8760!$C4792,DHW_StPt_Sch_EZ!$B$31:$B$54,0),MATCH(Schedules_8760!$F4792,DHW_StPt_Sch_EZ!$C$30:$I$30,0)),"F","C")</f>
        <v>53.333333333333329</v>
      </c>
      <c r="N4792" s="12"/>
      <c r="O4792" s="12"/>
      <c r="P4792" s="12"/>
    </row>
    <row r="4793" spans="1:16" x14ac:dyDescent="0.25">
      <c r="A4793" s="35">
        <v>4792</v>
      </c>
      <c r="B4793" s="89">
        <v>200.625</v>
      </c>
      <c r="C4793" s="35">
        <f t="shared" si="370"/>
        <v>16</v>
      </c>
      <c r="D4793" s="35">
        <f t="shared" si="373"/>
        <v>200</v>
      </c>
      <c r="E4793" s="35">
        <f t="shared" si="374"/>
        <v>4</v>
      </c>
      <c r="F4793" s="35" t="str">
        <f t="shared" si="371"/>
        <v>Wednesday</v>
      </c>
      <c r="G4793" s="35">
        <f t="shared" si="372"/>
        <v>7</v>
      </c>
      <c r="H4793" s="34">
        <f>CONVERT(INDEX(Htg_StPt_Sch_EZ!$C$4:$I$27,MATCH(Schedules_8760!$C4793,Htg_StPt_Sch_EZ!$B$4:$B$27,0),MATCH(Schedules_8760!$F4793,Htg_StPt_Sch_EZ!$C$3:$I$3,0)),"F","C")</f>
        <v>20.555555555555554</v>
      </c>
      <c r="I4793" s="34">
        <f>CONVERT(INDEX(Htg_StPt_Sch_EZ!$C$31:$I$54,MATCH(Schedules_8760!$C4793,Htg_StPt_Sch_EZ!$B$31:$B$54,0),MATCH(Schedules_8760!$F4793,Htg_StPt_Sch_EZ!$C$30:$I$30,0)),"F","C")</f>
        <v>21.111111111111111</v>
      </c>
      <c r="J4793" s="34">
        <f>CONVERT(INDEX(Clg_StPt_Sch_EZ!$C$4:$I$27,MATCH(Schedules_8760!$C4793,Clg_StPt_Sch_EZ!$B$4:$B$27,0),MATCH(Schedules_8760!$F4793,Clg_StPt_Sch_EZ!$C$3:$I$3,0)),"F","C")</f>
        <v>25.555555555555554</v>
      </c>
      <c r="K4793" s="34">
        <f>CONVERT(INDEX(Clg_StPt_Sch_EZ!$C$31:$I$54,MATCH(Schedules_8760!$C4793,Clg_StPt_Sch_EZ!$B$31:$B$54,0),MATCH(Schedules_8760!$F4793,Clg_StPt_Sch_EZ!$C$30:$I$30,0)),"F","C")</f>
        <v>25</v>
      </c>
      <c r="L4793" s="34">
        <f>CONVERT(INDEX(DHW_StPt_Sch_EZ!$C$4:$I$27,MATCH(Schedules_8760!$C4793,DHW_StPt_Sch_EZ!$B$4:$B$27,0),MATCH(Schedules_8760!$F4793,DHW_StPt_Sch_EZ!$C$3:$I$3,0)),"F","C")</f>
        <v>53.333333333333329</v>
      </c>
      <c r="M4793" s="34">
        <f>CONVERT(INDEX(DHW_StPt_Sch_EZ!$C$31:$I$54,MATCH(Schedules_8760!$C4793,DHW_StPt_Sch_EZ!$B$31:$B$54,0),MATCH(Schedules_8760!$F4793,DHW_StPt_Sch_EZ!$C$30:$I$30,0)),"F","C")</f>
        <v>53.333333333333329</v>
      </c>
      <c r="N4793" s="12"/>
      <c r="O4793" s="12"/>
      <c r="P4793" s="12"/>
    </row>
    <row r="4794" spans="1:16" x14ac:dyDescent="0.25">
      <c r="A4794" s="35">
        <v>4793</v>
      </c>
      <c r="B4794" s="89">
        <v>200.66666666666671</v>
      </c>
      <c r="C4794" s="35">
        <f t="shared" si="370"/>
        <v>17</v>
      </c>
      <c r="D4794" s="35">
        <f t="shared" si="373"/>
        <v>200</v>
      </c>
      <c r="E4794" s="35">
        <f t="shared" si="374"/>
        <v>4</v>
      </c>
      <c r="F4794" s="35" t="str">
        <f t="shared" si="371"/>
        <v>Wednesday</v>
      </c>
      <c r="G4794" s="35">
        <f t="shared" si="372"/>
        <v>7</v>
      </c>
      <c r="H4794" s="34">
        <f>CONVERT(INDEX(Htg_StPt_Sch_EZ!$C$4:$I$27,MATCH(Schedules_8760!$C4794,Htg_StPt_Sch_EZ!$B$4:$B$27,0),MATCH(Schedules_8760!$F4794,Htg_StPt_Sch_EZ!$C$3:$I$3,0)),"F","C")</f>
        <v>20.555555555555554</v>
      </c>
      <c r="I4794" s="34">
        <f>CONVERT(INDEX(Htg_StPt_Sch_EZ!$C$31:$I$54,MATCH(Schedules_8760!$C4794,Htg_StPt_Sch_EZ!$B$31:$B$54,0),MATCH(Schedules_8760!$F4794,Htg_StPt_Sch_EZ!$C$30:$I$30,0)),"F","C")</f>
        <v>17.777777777777779</v>
      </c>
      <c r="J4794" s="34">
        <f>CONVERT(INDEX(Clg_StPt_Sch_EZ!$C$4:$I$27,MATCH(Schedules_8760!$C4794,Clg_StPt_Sch_EZ!$B$4:$B$27,0),MATCH(Schedules_8760!$F4794,Clg_StPt_Sch_EZ!$C$3:$I$3,0)),"F","C")</f>
        <v>25.555555555555554</v>
      </c>
      <c r="K4794" s="34">
        <f>CONVERT(INDEX(Clg_StPt_Sch_EZ!$C$31:$I$54,MATCH(Schedules_8760!$C4794,Clg_StPt_Sch_EZ!$B$31:$B$54,0),MATCH(Schedules_8760!$F4794,Clg_StPt_Sch_EZ!$C$30:$I$30,0)),"F","C")</f>
        <v>25</v>
      </c>
      <c r="L4794" s="34">
        <f>CONVERT(INDEX(DHW_StPt_Sch_EZ!$C$4:$I$27,MATCH(Schedules_8760!$C4794,DHW_StPt_Sch_EZ!$B$4:$B$27,0),MATCH(Schedules_8760!$F4794,DHW_StPt_Sch_EZ!$C$3:$I$3,0)),"F","C")</f>
        <v>53.333333333333329</v>
      </c>
      <c r="M4794" s="34">
        <f>CONVERT(INDEX(DHW_StPt_Sch_EZ!$C$31:$I$54,MATCH(Schedules_8760!$C4794,DHW_StPt_Sch_EZ!$B$31:$B$54,0),MATCH(Schedules_8760!$F4794,DHW_StPt_Sch_EZ!$C$30:$I$30,0)),"F","C")</f>
        <v>53.333333333333329</v>
      </c>
      <c r="N4794" s="12"/>
      <c r="O4794" s="12"/>
      <c r="P4794" s="12"/>
    </row>
    <row r="4795" spans="1:16" x14ac:dyDescent="0.25">
      <c r="A4795" s="35">
        <v>4794</v>
      </c>
      <c r="B4795" s="89">
        <v>200.70833333333329</v>
      </c>
      <c r="C4795" s="35">
        <f t="shared" si="370"/>
        <v>18</v>
      </c>
      <c r="D4795" s="35">
        <f t="shared" si="373"/>
        <v>200</v>
      </c>
      <c r="E4795" s="35">
        <f t="shared" si="374"/>
        <v>4</v>
      </c>
      <c r="F4795" s="35" t="str">
        <f t="shared" si="371"/>
        <v>Wednesday</v>
      </c>
      <c r="G4795" s="35">
        <f t="shared" si="372"/>
        <v>7</v>
      </c>
      <c r="H4795" s="34">
        <f>CONVERT(INDEX(Htg_StPt_Sch_EZ!$C$4:$I$27,MATCH(Schedules_8760!$C4795,Htg_StPt_Sch_EZ!$B$4:$B$27,0),MATCH(Schedules_8760!$F4795,Htg_StPt_Sch_EZ!$C$3:$I$3,0)),"F","C")</f>
        <v>20.555555555555554</v>
      </c>
      <c r="I4795" s="34">
        <f>CONVERT(INDEX(Htg_StPt_Sch_EZ!$C$31:$I$54,MATCH(Schedules_8760!$C4795,Htg_StPt_Sch_EZ!$B$31:$B$54,0),MATCH(Schedules_8760!$F4795,Htg_StPt_Sch_EZ!$C$30:$I$30,0)),"F","C")</f>
        <v>17.777777777777779</v>
      </c>
      <c r="J4795" s="34">
        <f>CONVERT(INDEX(Clg_StPt_Sch_EZ!$C$4:$I$27,MATCH(Schedules_8760!$C4795,Clg_StPt_Sch_EZ!$B$4:$B$27,0),MATCH(Schedules_8760!$F4795,Clg_StPt_Sch_EZ!$C$3:$I$3,0)),"F","C")</f>
        <v>25.555555555555554</v>
      </c>
      <c r="K4795" s="34">
        <f>CONVERT(INDEX(Clg_StPt_Sch_EZ!$C$31:$I$54,MATCH(Schedules_8760!$C4795,Clg_StPt_Sch_EZ!$B$31:$B$54,0),MATCH(Schedules_8760!$F4795,Clg_StPt_Sch_EZ!$C$30:$I$30,0)),"F","C")</f>
        <v>28.333333333333332</v>
      </c>
      <c r="L4795" s="34">
        <f>CONVERT(INDEX(DHW_StPt_Sch_EZ!$C$4:$I$27,MATCH(Schedules_8760!$C4795,DHW_StPt_Sch_EZ!$B$4:$B$27,0),MATCH(Schedules_8760!$F4795,DHW_StPt_Sch_EZ!$C$3:$I$3,0)),"F","C")</f>
        <v>53.333333333333329</v>
      </c>
      <c r="M4795" s="34">
        <f>CONVERT(INDEX(DHW_StPt_Sch_EZ!$C$31:$I$54,MATCH(Schedules_8760!$C4795,DHW_StPt_Sch_EZ!$B$31:$B$54,0),MATCH(Schedules_8760!$F4795,DHW_StPt_Sch_EZ!$C$30:$I$30,0)),"F","C")</f>
        <v>53.333333333333329</v>
      </c>
      <c r="N4795" s="12"/>
      <c r="O4795" s="12"/>
      <c r="P4795" s="12"/>
    </row>
    <row r="4796" spans="1:16" x14ac:dyDescent="0.25">
      <c r="A4796" s="35">
        <v>4795</v>
      </c>
      <c r="B4796" s="89">
        <v>200.75</v>
      </c>
      <c r="C4796" s="35">
        <f t="shared" si="370"/>
        <v>19</v>
      </c>
      <c r="D4796" s="35">
        <f t="shared" si="373"/>
        <v>200</v>
      </c>
      <c r="E4796" s="35">
        <f t="shared" si="374"/>
        <v>4</v>
      </c>
      <c r="F4796" s="35" t="str">
        <f t="shared" si="371"/>
        <v>Wednesday</v>
      </c>
      <c r="G4796" s="35">
        <f t="shared" si="372"/>
        <v>7</v>
      </c>
      <c r="H4796" s="34">
        <f>CONVERT(INDEX(Htg_StPt_Sch_EZ!$C$4:$I$27,MATCH(Schedules_8760!$C4796,Htg_StPt_Sch_EZ!$B$4:$B$27,0),MATCH(Schedules_8760!$F4796,Htg_StPt_Sch_EZ!$C$3:$I$3,0)),"F","C")</f>
        <v>20.555555555555554</v>
      </c>
      <c r="I4796" s="34">
        <f>CONVERT(INDEX(Htg_StPt_Sch_EZ!$C$31:$I$54,MATCH(Schedules_8760!$C4796,Htg_StPt_Sch_EZ!$B$31:$B$54,0),MATCH(Schedules_8760!$F4796,Htg_StPt_Sch_EZ!$C$30:$I$30,0)),"F","C")</f>
        <v>18.333333333333332</v>
      </c>
      <c r="J4796" s="34">
        <f>CONVERT(INDEX(Clg_StPt_Sch_EZ!$C$4:$I$27,MATCH(Schedules_8760!$C4796,Clg_StPt_Sch_EZ!$B$4:$B$27,0),MATCH(Schedules_8760!$F4796,Clg_StPt_Sch_EZ!$C$3:$I$3,0)),"F","C")</f>
        <v>25.555555555555554</v>
      </c>
      <c r="K4796" s="34">
        <f>CONVERT(INDEX(Clg_StPt_Sch_EZ!$C$31:$I$54,MATCH(Schedules_8760!$C4796,Clg_StPt_Sch_EZ!$B$31:$B$54,0),MATCH(Schedules_8760!$F4796,Clg_StPt_Sch_EZ!$C$30:$I$30,0)),"F","C")</f>
        <v>28.333333333333332</v>
      </c>
      <c r="L4796" s="34">
        <f>CONVERT(INDEX(DHW_StPt_Sch_EZ!$C$4:$I$27,MATCH(Schedules_8760!$C4796,DHW_StPt_Sch_EZ!$B$4:$B$27,0),MATCH(Schedules_8760!$F4796,DHW_StPt_Sch_EZ!$C$3:$I$3,0)),"F","C")</f>
        <v>53.333333333333329</v>
      </c>
      <c r="M4796" s="34">
        <f>CONVERT(INDEX(DHW_StPt_Sch_EZ!$C$31:$I$54,MATCH(Schedules_8760!$C4796,DHW_StPt_Sch_EZ!$B$31:$B$54,0),MATCH(Schedules_8760!$F4796,DHW_StPt_Sch_EZ!$C$30:$I$30,0)),"F","C")</f>
        <v>53.333333333333329</v>
      </c>
      <c r="N4796" s="12"/>
      <c r="O4796" s="12"/>
      <c r="P4796" s="12"/>
    </row>
    <row r="4797" spans="1:16" x14ac:dyDescent="0.25">
      <c r="A4797" s="35">
        <v>4796</v>
      </c>
      <c r="B4797" s="89">
        <v>200.79166666666671</v>
      </c>
      <c r="C4797" s="35">
        <f t="shared" si="370"/>
        <v>20</v>
      </c>
      <c r="D4797" s="35">
        <f t="shared" si="373"/>
        <v>200</v>
      </c>
      <c r="E4797" s="35">
        <f t="shared" si="374"/>
        <v>4</v>
      </c>
      <c r="F4797" s="35" t="str">
        <f t="shared" si="371"/>
        <v>Wednesday</v>
      </c>
      <c r="G4797" s="35">
        <f t="shared" si="372"/>
        <v>7</v>
      </c>
      <c r="H4797" s="34">
        <f>CONVERT(INDEX(Htg_StPt_Sch_EZ!$C$4:$I$27,MATCH(Schedules_8760!$C4797,Htg_StPt_Sch_EZ!$B$4:$B$27,0),MATCH(Schedules_8760!$F4797,Htg_StPt_Sch_EZ!$C$3:$I$3,0)),"F","C")</f>
        <v>20.555555555555554</v>
      </c>
      <c r="I4797" s="34">
        <f>CONVERT(INDEX(Htg_StPt_Sch_EZ!$C$31:$I$54,MATCH(Schedules_8760!$C4797,Htg_StPt_Sch_EZ!$B$31:$B$54,0),MATCH(Schedules_8760!$F4797,Htg_StPt_Sch_EZ!$C$30:$I$30,0)),"F","C")</f>
        <v>18.888888888888889</v>
      </c>
      <c r="J4797" s="34">
        <f>CONVERT(INDEX(Clg_StPt_Sch_EZ!$C$4:$I$27,MATCH(Schedules_8760!$C4797,Clg_StPt_Sch_EZ!$B$4:$B$27,0),MATCH(Schedules_8760!$F4797,Clg_StPt_Sch_EZ!$C$3:$I$3,0)),"F","C")</f>
        <v>25.555555555555554</v>
      </c>
      <c r="K4797" s="34">
        <f>CONVERT(INDEX(Clg_StPt_Sch_EZ!$C$31:$I$54,MATCH(Schedules_8760!$C4797,Clg_StPt_Sch_EZ!$B$31:$B$54,0),MATCH(Schedules_8760!$F4797,Clg_StPt_Sch_EZ!$C$30:$I$30,0)),"F","C")</f>
        <v>28.333333333333332</v>
      </c>
      <c r="L4797" s="34">
        <f>CONVERT(INDEX(DHW_StPt_Sch_EZ!$C$4:$I$27,MATCH(Schedules_8760!$C4797,DHW_StPt_Sch_EZ!$B$4:$B$27,0),MATCH(Schedules_8760!$F4797,DHW_StPt_Sch_EZ!$C$3:$I$3,0)),"F","C")</f>
        <v>53.333333333333329</v>
      </c>
      <c r="M4797" s="34">
        <f>CONVERT(INDEX(DHW_StPt_Sch_EZ!$C$31:$I$54,MATCH(Schedules_8760!$C4797,DHW_StPt_Sch_EZ!$B$31:$B$54,0),MATCH(Schedules_8760!$F4797,DHW_StPt_Sch_EZ!$C$30:$I$30,0)),"F","C")</f>
        <v>53.333333333333329</v>
      </c>
      <c r="N4797" s="12"/>
      <c r="O4797" s="12"/>
      <c r="P4797" s="12"/>
    </row>
    <row r="4798" spans="1:16" x14ac:dyDescent="0.25">
      <c r="A4798" s="35">
        <v>4797</v>
      </c>
      <c r="B4798" s="89">
        <v>200.83333333333329</v>
      </c>
      <c r="C4798" s="35">
        <f t="shared" si="370"/>
        <v>21</v>
      </c>
      <c r="D4798" s="35">
        <f t="shared" si="373"/>
        <v>200</v>
      </c>
      <c r="E4798" s="35">
        <f t="shared" si="374"/>
        <v>4</v>
      </c>
      <c r="F4798" s="35" t="str">
        <f t="shared" si="371"/>
        <v>Wednesday</v>
      </c>
      <c r="G4798" s="35">
        <f t="shared" si="372"/>
        <v>7</v>
      </c>
      <c r="H4798" s="34">
        <f>CONVERT(INDEX(Htg_StPt_Sch_EZ!$C$4:$I$27,MATCH(Schedules_8760!$C4798,Htg_StPt_Sch_EZ!$B$4:$B$27,0),MATCH(Schedules_8760!$F4798,Htg_StPt_Sch_EZ!$C$3:$I$3,0)),"F","C")</f>
        <v>20.555555555555554</v>
      </c>
      <c r="I4798" s="34">
        <f>CONVERT(INDEX(Htg_StPt_Sch_EZ!$C$31:$I$54,MATCH(Schedules_8760!$C4798,Htg_StPt_Sch_EZ!$B$31:$B$54,0),MATCH(Schedules_8760!$F4798,Htg_StPt_Sch_EZ!$C$30:$I$30,0)),"F","C")</f>
        <v>19.444444444444443</v>
      </c>
      <c r="J4798" s="34">
        <f>CONVERT(INDEX(Clg_StPt_Sch_EZ!$C$4:$I$27,MATCH(Schedules_8760!$C4798,Clg_StPt_Sch_EZ!$B$4:$B$27,0),MATCH(Schedules_8760!$F4798,Clg_StPt_Sch_EZ!$C$3:$I$3,0)),"F","C")</f>
        <v>25.555555555555554</v>
      </c>
      <c r="K4798" s="34">
        <f>CONVERT(INDEX(Clg_StPt_Sch_EZ!$C$31:$I$54,MATCH(Schedules_8760!$C4798,Clg_StPt_Sch_EZ!$B$31:$B$54,0),MATCH(Schedules_8760!$F4798,Clg_StPt_Sch_EZ!$C$30:$I$30,0)),"F","C")</f>
        <v>28.333333333333332</v>
      </c>
      <c r="L4798" s="34">
        <f>CONVERT(INDEX(DHW_StPt_Sch_EZ!$C$4:$I$27,MATCH(Schedules_8760!$C4798,DHW_StPt_Sch_EZ!$B$4:$B$27,0),MATCH(Schedules_8760!$F4798,DHW_StPt_Sch_EZ!$C$3:$I$3,0)),"F","C")</f>
        <v>53.333333333333329</v>
      </c>
      <c r="M4798" s="34">
        <f>CONVERT(INDEX(DHW_StPt_Sch_EZ!$C$31:$I$54,MATCH(Schedules_8760!$C4798,DHW_StPt_Sch_EZ!$B$31:$B$54,0),MATCH(Schedules_8760!$F4798,DHW_StPt_Sch_EZ!$C$30:$I$30,0)),"F","C")</f>
        <v>53.333333333333329</v>
      </c>
      <c r="N4798" s="12"/>
      <c r="O4798" s="12"/>
      <c r="P4798" s="12"/>
    </row>
    <row r="4799" spans="1:16" x14ac:dyDescent="0.25">
      <c r="A4799" s="35">
        <v>4798</v>
      </c>
      <c r="B4799" s="89">
        <v>200.875</v>
      </c>
      <c r="C4799" s="35">
        <f t="shared" si="370"/>
        <v>22</v>
      </c>
      <c r="D4799" s="35">
        <f t="shared" si="373"/>
        <v>200</v>
      </c>
      <c r="E4799" s="35">
        <f t="shared" si="374"/>
        <v>4</v>
      </c>
      <c r="F4799" s="35" t="str">
        <f t="shared" si="371"/>
        <v>Wednesday</v>
      </c>
      <c r="G4799" s="35">
        <f t="shared" si="372"/>
        <v>7</v>
      </c>
      <c r="H4799" s="34">
        <f>CONVERT(INDEX(Htg_StPt_Sch_EZ!$C$4:$I$27,MATCH(Schedules_8760!$C4799,Htg_StPt_Sch_EZ!$B$4:$B$27,0),MATCH(Schedules_8760!$F4799,Htg_StPt_Sch_EZ!$C$3:$I$3,0)),"F","C")</f>
        <v>20.555555555555554</v>
      </c>
      <c r="I4799" s="34">
        <f>CONVERT(INDEX(Htg_StPt_Sch_EZ!$C$31:$I$54,MATCH(Schedules_8760!$C4799,Htg_StPt_Sch_EZ!$B$31:$B$54,0),MATCH(Schedules_8760!$F4799,Htg_StPt_Sch_EZ!$C$30:$I$30,0)),"F","C")</f>
        <v>19.444444444444443</v>
      </c>
      <c r="J4799" s="34">
        <f>CONVERT(INDEX(Clg_StPt_Sch_EZ!$C$4:$I$27,MATCH(Schedules_8760!$C4799,Clg_StPt_Sch_EZ!$B$4:$B$27,0),MATCH(Schedules_8760!$F4799,Clg_StPt_Sch_EZ!$C$3:$I$3,0)),"F","C")</f>
        <v>25.555555555555554</v>
      </c>
      <c r="K4799" s="34">
        <f>CONVERT(INDEX(Clg_StPt_Sch_EZ!$C$31:$I$54,MATCH(Schedules_8760!$C4799,Clg_StPt_Sch_EZ!$B$31:$B$54,0),MATCH(Schedules_8760!$F4799,Clg_StPt_Sch_EZ!$C$30:$I$30,0)),"F","C")</f>
        <v>28.333333333333332</v>
      </c>
      <c r="L4799" s="34">
        <f>CONVERT(INDEX(DHW_StPt_Sch_EZ!$C$4:$I$27,MATCH(Schedules_8760!$C4799,DHW_StPt_Sch_EZ!$B$4:$B$27,0),MATCH(Schedules_8760!$F4799,DHW_StPt_Sch_EZ!$C$3:$I$3,0)),"F","C")</f>
        <v>53.333333333333329</v>
      </c>
      <c r="M4799" s="34">
        <f>CONVERT(INDEX(DHW_StPt_Sch_EZ!$C$31:$I$54,MATCH(Schedules_8760!$C4799,DHW_StPt_Sch_EZ!$B$31:$B$54,0),MATCH(Schedules_8760!$F4799,DHW_StPt_Sch_EZ!$C$30:$I$30,0)),"F","C")</f>
        <v>53.333333333333329</v>
      </c>
      <c r="N4799" s="12"/>
      <c r="O4799" s="12"/>
      <c r="P4799" s="12"/>
    </row>
    <row r="4800" spans="1:16" x14ac:dyDescent="0.25">
      <c r="A4800" s="35">
        <v>4799</v>
      </c>
      <c r="B4800" s="89">
        <v>200.91666666666671</v>
      </c>
      <c r="C4800" s="35">
        <f t="shared" si="370"/>
        <v>23</v>
      </c>
      <c r="D4800" s="35">
        <f t="shared" si="373"/>
        <v>200</v>
      </c>
      <c r="E4800" s="35">
        <f t="shared" si="374"/>
        <v>4</v>
      </c>
      <c r="F4800" s="35" t="str">
        <f t="shared" si="371"/>
        <v>Wednesday</v>
      </c>
      <c r="G4800" s="35">
        <f t="shared" si="372"/>
        <v>7</v>
      </c>
      <c r="H4800" s="34">
        <f>CONVERT(INDEX(Htg_StPt_Sch_EZ!$C$4:$I$27,MATCH(Schedules_8760!$C4800,Htg_StPt_Sch_EZ!$B$4:$B$27,0),MATCH(Schedules_8760!$F4800,Htg_StPt_Sch_EZ!$C$3:$I$3,0)),"F","C")</f>
        <v>20.555555555555554</v>
      </c>
      <c r="I4800" s="34">
        <f>CONVERT(INDEX(Htg_StPt_Sch_EZ!$C$31:$I$54,MATCH(Schedules_8760!$C4800,Htg_StPt_Sch_EZ!$B$31:$B$54,0),MATCH(Schedules_8760!$F4800,Htg_StPt_Sch_EZ!$C$30:$I$30,0)),"F","C")</f>
        <v>19.444444444444443</v>
      </c>
      <c r="J4800" s="34">
        <f>CONVERT(INDEX(Clg_StPt_Sch_EZ!$C$4:$I$27,MATCH(Schedules_8760!$C4800,Clg_StPt_Sch_EZ!$B$4:$B$27,0),MATCH(Schedules_8760!$F4800,Clg_StPt_Sch_EZ!$C$3:$I$3,0)),"F","C")</f>
        <v>25.555555555555554</v>
      </c>
      <c r="K4800" s="34">
        <f>CONVERT(INDEX(Clg_StPt_Sch_EZ!$C$31:$I$54,MATCH(Schedules_8760!$C4800,Clg_StPt_Sch_EZ!$B$31:$B$54,0),MATCH(Schedules_8760!$F4800,Clg_StPt_Sch_EZ!$C$30:$I$30,0)),"F","C")</f>
        <v>28.333333333333332</v>
      </c>
      <c r="L4800" s="34">
        <f>CONVERT(INDEX(DHW_StPt_Sch_EZ!$C$4:$I$27,MATCH(Schedules_8760!$C4800,DHW_StPt_Sch_EZ!$B$4:$B$27,0),MATCH(Schedules_8760!$F4800,DHW_StPt_Sch_EZ!$C$3:$I$3,0)),"F","C")</f>
        <v>53.333333333333329</v>
      </c>
      <c r="M4800" s="34">
        <f>CONVERT(INDEX(DHW_StPt_Sch_EZ!$C$31:$I$54,MATCH(Schedules_8760!$C4800,DHW_StPt_Sch_EZ!$B$31:$B$54,0),MATCH(Schedules_8760!$F4800,DHW_StPt_Sch_EZ!$C$30:$I$30,0)),"F","C")</f>
        <v>53.333333333333329</v>
      </c>
      <c r="N4800" s="12"/>
      <c r="O4800" s="12"/>
      <c r="P4800" s="12"/>
    </row>
    <row r="4801" spans="1:16" x14ac:dyDescent="0.25">
      <c r="A4801" s="35">
        <v>4800</v>
      </c>
      <c r="B4801" s="89">
        <v>200.95833333333329</v>
      </c>
      <c r="C4801" s="35">
        <f t="shared" si="370"/>
        <v>24</v>
      </c>
      <c r="D4801" s="35">
        <f t="shared" si="373"/>
        <v>200</v>
      </c>
      <c r="E4801" s="35">
        <f t="shared" si="374"/>
        <v>4</v>
      </c>
      <c r="F4801" s="35" t="str">
        <f t="shared" si="371"/>
        <v>Wednesday</v>
      </c>
      <c r="G4801" s="35">
        <f t="shared" si="372"/>
        <v>7</v>
      </c>
      <c r="H4801" s="34">
        <f>CONVERT(INDEX(Htg_StPt_Sch_EZ!$C$4:$I$27,MATCH(Schedules_8760!$C4801,Htg_StPt_Sch_EZ!$B$4:$B$27,0),MATCH(Schedules_8760!$F4801,Htg_StPt_Sch_EZ!$C$3:$I$3,0)),"F","C")</f>
        <v>20.555555555555554</v>
      </c>
      <c r="I4801" s="34">
        <f>CONVERT(INDEX(Htg_StPt_Sch_EZ!$C$31:$I$54,MATCH(Schedules_8760!$C4801,Htg_StPt_Sch_EZ!$B$31:$B$54,0),MATCH(Schedules_8760!$F4801,Htg_StPt_Sch_EZ!$C$30:$I$30,0)),"F","C")</f>
        <v>19.444444444444443</v>
      </c>
      <c r="J4801" s="34">
        <f>CONVERT(INDEX(Clg_StPt_Sch_EZ!$C$4:$I$27,MATCH(Schedules_8760!$C4801,Clg_StPt_Sch_EZ!$B$4:$B$27,0),MATCH(Schedules_8760!$F4801,Clg_StPt_Sch_EZ!$C$3:$I$3,0)),"F","C")</f>
        <v>25.555555555555554</v>
      </c>
      <c r="K4801" s="34">
        <f>CONVERT(INDEX(Clg_StPt_Sch_EZ!$C$31:$I$54,MATCH(Schedules_8760!$C4801,Clg_StPt_Sch_EZ!$B$31:$B$54,0),MATCH(Schedules_8760!$F4801,Clg_StPt_Sch_EZ!$C$30:$I$30,0)),"F","C")</f>
        <v>28.333333333333332</v>
      </c>
      <c r="L4801" s="34">
        <f>CONVERT(INDEX(DHW_StPt_Sch_EZ!$C$4:$I$27,MATCH(Schedules_8760!$C4801,DHW_StPt_Sch_EZ!$B$4:$B$27,0),MATCH(Schedules_8760!$F4801,DHW_StPt_Sch_EZ!$C$3:$I$3,0)),"F","C")</f>
        <v>53.333333333333329</v>
      </c>
      <c r="M4801" s="34">
        <f>CONVERT(INDEX(DHW_StPt_Sch_EZ!$C$31:$I$54,MATCH(Schedules_8760!$C4801,DHW_StPt_Sch_EZ!$B$31:$B$54,0),MATCH(Schedules_8760!$F4801,DHW_StPt_Sch_EZ!$C$30:$I$30,0)),"F","C")</f>
        <v>53.333333333333329</v>
      </c>
      <c r="N4801" s="12"/>
      <c r="O4801" s="12"/>
      <c r="P4801" s="12"/>
    </row>
    <row r="4802" spans="1:16" x14ac:dyDescent="0.25">
      <c r="A4802" s="35">
        <v>4801</v>
      </c>
      <c r="B4802" s="89">
        <v>201</v>
      </c>
      <c r="C4802" s="35">
        <f t="shared" ref="C4802:C4865" si="375">HOUR(B4802)+1</f>
        <v>1</v>
      </c>
      <c r="D4802" s="35">
        <f t="shared" si="373"/>
        <v>201</v>
      </c>
      <c r="E4802" s="35">
        <f t="shared" si="374"/>
        <v>5</v>
      </c>
      <c r="F4802" s="35" t="str">
        <f t="shared" ref="F4802:F4865" si="376">IF(E4802=1,"Sunday",IF(E4802=2,"Monday",IF(E4802=3,"Tuesday",IF(E4802=4,"Wednesday",IF(E4802=5,"Thursday",IF(E4802=6,"Friday","Saturday"))))))</f>
        <v>Thursday</v>
      </c>
      <c r="G4802" s="35">
        <f t="shared" ref="G4802:G4865" si="377">MONTH(B4802)</f>
        <v>7</v>
      </c>
      <c r="H4802" s="34">
        <f>CONVERT(INDEX(Htg_StPt_Sch_EZ!$C$4:$I$27,MATCH(Schedules_8760!$C4802,Htg_StPt_Sch_EZ!$B$4:$B$27,0),MATCH(Schedules_8760!$F4802,Htg_StPt_Sch_EZ!$C$3:$I$3,0)),"F","C")</f>
        <v>20.555555555555554</v>
      </c>
      <c r="I4802" s="34">
        <f>CONVERT(INDEX(Htg_StPt_Sch_EZ!$C$31:$I$54,MATCH(Schedules_8760!$C4802,Htg_StPt_Sch_EZ!$B$31:$B$54,0),MATCH(Schedules_8760!$F4802,Htg_StPt_Sch_EZ!$C$30:$I$30,0)),"F","C")</f>
        <v>19.444444444444443</v>
      </c>
      <c r="J4802" s="34">
        <f>CONVERT(INDEX(Clg_StPt_Sch_EZ!$C$4:$I$27,MATCH(Schedules_8760!$C4802,Clg_StPt_Sch_EZ!$B$4:$B$27,0),MATCH(Schedules_8760!$F4802,Clg_StPt_Sch_EZ!$C$3:$I$3,0)),"F","C")</f>
        <v>25.555555555555554</v>
      </c>
      <c r="K4802" s="34">
        <f>CONVERT(INDEX(Clg_StPt_Sch_EZ!$C$31:$I$54,MATCH(Schedules_8760!$C4802,Clg_StPt_Sch_EZ!$B$31:$B$54,0),MATCH(Schedules_8760!$F4802,Clg_StPt_Sch_EZ!$C$30:$I$30,0)),"F","C")</f>
        <v>28.333333333333332</v>
      </c>
      <c r="L4802" s="34">
        <f>CONVERT(INDEX(DHW_StPt_Sch_EZ!$C$4:$I$27,MATCH(Schedules_8760!$C4802,DHW_StPt_Sch_EZ!$B$4:$B$27,0),MATCH(Schedules_8760!$F4802,DHW_StPt_Sch_EZ!$C$3:$I$3,0)),"F","C")</f>
        <v>53.333333333333329</v>
      </c>
      <c r="M4802" s="34">
        <f>CONVERT(INDEX(DHW_StPt_Sch_EZ!$C$31:$I$54,MATCH(Schedules_8760!$C4802,DHW_StPt_Sch_EZ!$B$31:$B$54,0),MATCH(Schedules_8760!$F4802,DHW_StPt_Sch_EZ!$C$30:$I$30,0)),"F","C")</f>
        <v>53.333333333333329</v>
      </c>
      <c r="N4802" s="12"/>
      <c r="O4802" s="12"/>
      <c r="P4802" s="12"/>
    </row>
    <row r="4803" spans="1:16" x14ac:dyDescent="0.25">
      <c r="A4803" s="35">
        <v>4802</v>
      </c>
      <c r="B4803" s="89">
        <v>201.04166666666671</v>
      </c>
      <c r="C4803" s="35">
        <f t="shared" si="375"/>
        <v>2</v>
      </c>
      <c r="D4803" s="35">
        <f t="shared" ref="D4803:D4866" si="378">IF(C4803=1,D4802+1,D4802)</f>
        <v>201</v>
      </c>
      <c r="E4803" s="35">
        <f t="shared" ref="E4803:E4866" si="379">IF(AND(C4803=1,E4802=7),1,IF(C4803=1,E4802+1,E4802))</f>
        <v>5</v>
      </c>
      <c r="F4803" s="35" t="str">
        <f t="shared" si="376"/>
        <v>Thursday</v>
      </c>
      <c r="G4803" s="35">
        <f t="shared" si="377"/>
        <v>7</v>
      </c>
      <c r="H4803" s="34">
        <f>CONVERT(INDEX(Htg_StPt_Sch_EZ!$C$4:$I$27,MATCH(Schedules_8760!$C4803,Htg_StPt_Sch_EZ!$B$4:$B$27,0),MATCH(Schedules_8760!$F4803,Htg_StPt_Sch_EZ!$C$3:$I$3,0)),"F","C")</f>
        <v>20.555555555555554</v>
      </c>
      <c r="I4803" s="34">
        <f>CONVERT(INDEX(Htg_StPt_Sch_EZ!$C$31:$I$54,MATCH(Schedules_8760!$C4803,Htg_StPt_Sch_EZ!$B$31:$B$54,0),MATCH(Schedules_8760!$F4803,Htg_StPt_Sch_EZ!$C$30:$I$30,0)),"F","C")</f>
        <v>19.444444444444443</v>
      </c>
      <c r="J4803" s="34">
        <f>CONVERT(INDEX(Clg_StPt_Sch_EZ!$C$4:$I$27,MATCH(Schedules_8760!$C4803,Clg_StPt_Sch_EZ!$B$4:$B$27,0),MATCH(Schedules_8760!$F4803,Clg_StPt_Sch_EZ!$C$3:$I$3,0)),"F","C")</f>
        <v>25.555555555555554</v>
      </c>
      <c r="K4803" s="34">
        <f>CONVERT(INDEX(Clg_StPt_Sch_EZ!$C$31:$I$54,MATCH(Schedules_8760!$C4803,Clg_StPt_Sch_EZ!$B$31:$B$54,0),MATCH(Schedules_8760!$F4803,Clg_StPt_Sch_EZ!$C$30:$I$30,0)),"F","C")</f>
        <v>28.333333333333332</v>
      </c>
      <c r="L4803" s="34">
        <f>CONVERT(INDEX(DHW_StPt_Sch_EZ!$C$4:$I$27,MATCH(Schedules_8760!$C4803,DHW_StPt_Sch_EZ!$B$4:$B$27,0),MATCH(Schedules_8760!$F4803,DHW_StPt_Sch_EZ!$C$3:$I$3,0)),"F","C")</f>
        <v>53.333333333333329</v>
      </c>
      <c r="M4803" s="34">
        <f>CONVERT(INDEX(DHW_StPt_Sch_EZ!$C$31:$I$54,MATCH(Schedules_8760!$C4803,DHW_StPt_Sch_EZ!$B$31:$B$54,0),MATCH(Schedules_8760!$F4803,DHW_StPt_Sch_EZ!$C$30:$I$30,0)),"F","C")</f>
        <v>53.333333333333329</v>
      </c>
      <c r="N4803" s="12"/>
      <c r="O4803" s="12"/>
      <c r="P4803" s="12"/>
    </row>
    <row r="4804" spans="1:16" x14ac:dyDescent="0.25">
      <c r="A4804" s="35">
        <v>4803</v>
      </c>
      <c r="B4804" s="89">
        <v>201.08333333333329</v>
      </c>
      <c r="C4804" s="35">
        <f t="shared" si="375"/>
        <v>3</v>
      </c>
      <c r="D4804" s="35">
        <f t="shared" si="378"/>
        <v>201</v>
      </c>
      <c r="E4804" s="35">
        <f t="shared" si="379"/>
        <v>5</v>
      </c>
      <c r="F4804" s="35" t="str">
        <f t="shared" si="376"/>
        <v>Thursday</v>
      </c>
      <c r="G4804" s="35">
        <f t="shared" si="377"/>
        <v>7</v>
      </c>
      <c r="H4804" s="34">
        <f>CONVERT(INDEX(Htg_StPt_Sch_EZ!$C$4:$I$27,MATCH(Schedules_8760!$C4804,Htg_StPt_Sch_EZ!$B$4:$B$27,0),MATCH(Schedules_8760!$F4804,Htg_StPt_Sch_EZ!$C$3:$I$3,0)),"F","C")</f>
        <v>20.555555555555554</v>
      </c>
      <c r="I4804" s="34">
        <f>CONVERT(INDEX(Htg_StPt_Sch_EZ!$C$31:$I$54,MATCH(Schedules_8760!$C4804,Htg_StPt_Sch_EZ!$B$31:$B$54,0),MATCH(Schedules_8760!$F4804,Htg_StPt_Sch_EZ!$C$30:$I$30,0)),"F","C")</f>
        <v>19.444444444444443</v>
      </c>
      <c r="J4804" s="34">
        <f>CONVERT(INDEX(Clg_StPt_Sch_EZ!$C$4:$I$27,MATCH(Schedules_8760!$C4804,Clg_StPt_Sch_EZ!$B$4:$B$27,0),MATCH(Schedules_8760!$F4804,Clg_StPt_Sch_EZ!$C$3:$I$3,0)),"F","C")</f>
        <v>25.555555555555554</v>
      </c>
      <c r="K4804" s="34">
        <f>CONVERT(INDEX(Clg_StPt_Sch_EZ!$C$31:$I$54,MATCH(Schedules_8760!$C4804,Clg_StPt_Sch_EZ!$B$31:$B$54,0),MATCH(Schedules_8760!$F4804,Clg_StPt_Sch_EZ!$C$30:$I$30,0)),"F","C")</f>
        <v>28.333333333333332</v>
      </c>
      <c r="L4804" s="34">
        <f>CONVERT(INDEX(DHW_StPt_Sch_EZ!$C$4:$I$27,MATCH(Schedules_8760!$C4804,DHW_StPt_Sch_EZ!$B$4:$B$27,0),MATCH(Schedules_8760!$F4804,DHW_StPt_Sch_EZ!$C$3:$I$3,0)),"F","C")</f>
        <v>53.333333333333329</v>
      </c>
      <c r="M4804" s="34">
        <f>CONVERT(INDEX(DHW_StPt_Sch_EZ!$C$31:$I$54,MATCH(Schedules_8760!$C4804,DHW_StPt_Sch_EZ!$B$31:$B$54,0),MATCH(Schedules_8760!$F4804,DHW_StPt_Sch_EZ!$C$30:$I$30,0)),"F","C")</f>
        <v>53.333333333333329</v>
      </c>
      <c r="N4804" s="12"/>
      <c r="O4804" s="12"/>
      <c r="P4804" s="12"/>
    </row>
    <row r="4805" spans="1:16" x14ac:dyDescent="0.25">
      <c r="A4805" s="35">
        <v>4804</v>
      </c>
      <c r="B4805" s="89">
        <v>201.125</v>
      </c>
      <c r="C4805" s="35">
        <f t="shared" si="375"/>
        <v>4</v>
      </c>
      <c r="D4805" s="35">
        <f t="shared" si="378"/>
        <v>201</v>
      </c>
      <c r="E4805" s="35">
        <f t="shared" si="379"/>
        <v>5</v>
      </c>
      <c r="F4805" s="35" t="str">
        <f t="shared" si="376"/>
        <v>Thursday</v>
      </c>
      <c r="G4805" s="35">
        <f t="shared" si="377"/>
        <v>7</v>
      </c>
      <c r="H4805" s="34">
        <f>CONVERT(INDEX(Htg_StPt_Sch_EZ!$C$4:$I$27,MATCH(Schedules_8760!$C4805,Htg_StPt_Sch_EZ!$B$4:$B$27,0),MATCH(Schedules_8760!$F4805,Htg_StPt_Sch_EZ!$C$3:$I$3,0)),"F","C")</f>
        <v>20.555555555555554</v>
      </c>
      <c r="I4805" s="34">
        <f>CONVERT(INDEX(Htg_StPt_Sch_EZ!$C$31:$I$54,MATCH(Schedules_8760!$C4805,Htg_StPt_Sch_EZ!$B$31:$B$54,0),MATCH(Schedules_8760!$F4805,Htg_StPt_Sch_EZ!$C$30:$I$30,0)),"F","C")</f>
        <v>19.444444444444443</v>
      </c>
      <c r="J4805" s="34">
        <f>CONVERT(INDEX(Clg_StPt_Sch_EZ!$C$4:$I$27,MATCH(Schedules_8760!$C4805,Clg_StPt_Sch_EZ!$B$4:$B$27,0),MATCH(Schedules_8760!$F4805,Clg_StPt_Sch_EZ!$C$3:$I$3,0)),"F","C")</f>
        <v>25.555555555555554</v>
      </c>
      <c r="K4805" s="34">
        <f>CONVERT(INDEX(Clg_StPt_Sch_EZ!$C$31:$I$54,MATCH(Schedules_8760!$C4805,Clg_StPt_Sch_EZ!$B$31:$B$54,0),MATCH(Schedules_8760!$F4805,Clg_StPt_Sch_EZ!$C$30:$I$30,0)),"F","C")</f>
        <v>28.333333333333332</v>
      </c>
      <c r="L4805" s="34">
        <f>CONVERT(INDEX(DHW_StPt_Sch_EZ!$C$4:$I$27,MATCH(Schedules_8760!$C4805,DHW_StPt_Sch_EZ!$B$4:$B$27,0),MATCH(Schedules_8760!$F4805,DHW_StPt_Sch_EZ!$C$3:$I$3,0)),"F","C")</f>
        <v>53.333333333333329</v>
      </c>
      <c r="M4805" s="34">
        <f>CONVERT(INDEX(DHW_StPt_Sch_EZ!$C$31:$I$54,MATCH(Schedules_8760!$C4805,DHW_StPt_Sch_EZ!$B$31:$B$54,0),MATCH(Schedules_8760!$F4805,DHW_StPt_Sch_EZ!$C$30:$I$30,0)),"F","C")</f>
        <v>53.333333333333329</v>
      </c>
      <c r="N4805" s="12"/>
      <c r="O4805" s="12"/>
      <c r="P4805" s="12"/>
    </row>
    <row r="4806" spans="1:16" x14ac:dyDescent="0.25">
      <c r="A4806" s="35">
        <v>4805</v>
      </c>
      <c r="B4806" s="89">
        <v>201.16666666666671</v>
      </c>
      <c r="C4806" s="35">
        <f t="shared" si="375"/>
        <v>5</v>
      </c>
      <c r="D4806" s="35">
        <f t="shared" si="378"/>
        <v>201</v>
      </c>
      <c r="E4806" s="35">
        <f t="shared" si="379"/>
        <v>5</v>
      </c>
      <c r="F4806" s="35" t="str">
        <f t="shared" si="376"/>
        <v>Thursday</v>
      </c>
      <c r="G4806" s="35">
        <f t="shared" si="377"/>
        <v>7</v>
      </c>
      <c r="H4806" s="34">
        <f>CONVERT(INDEX(Htg_StPt_Sch_EZ!$C$4:$I$27,MATCH(Schedules_8760!$C4806,Htg_StPt_Sch_EZ!$B$4:$B$27,0),MATCH(Schedules_8760!$F4806,Htg_StPt_Sch_EZ!$C$3:$I$3,0)),"F","C")</f>
        <v>20.555555555555554</v>
      </c>
      <c r="I4806" s="34">
        <f>CONVERT(INDEX(Htg_StPt_Sch_EZ!$C$31:$I$54,MATCH(Schedules_8760!$C4806,Htg_StPt_Sch_EZ!$B$31:$B$54,0),MATCH(Schedules_8760!$F4806,Htg_StPt_Sch_EZ!$C$30:$I$30,0)),"F","C")</f>
        <v>19.444444444444443</v>
      </c>
      <c r="J4806" s="34">
        <f>CONVERT(INDEX(Clg_StPt_Sch_EZ!$C$4:$I$27,MATCH(Schedules_8760!$C4806,Clg_StPt_Sch_EZ!$B$4:$B$27,0),MATCH(Schedules_8760!$F4806,Clg_StPt_Sch_EZ!$C$3:$I$3,0)),"F","C")</f>
        <v>25.555555555555554</v>
      </c>
      <c r="K4806" s="34">
        <f>CONVERT(INDEX(Clg_StPt_Sch_EZ!$C$31:$I$54,MATCH(Schedules_8760!$C4806,Clg_StPt_Sch_EZ!$B$31:$B$54,0),MATCH(Schedules_8760!$F4806,Clg_StPt_Sch_EZ!$C$30:$I$30,0)),"F","C")</f>
        <v>28.333333333333332</v>
      </c>
      <c r="L4806" s="34">
        <f>CONVERT(INDEX(DHW_StPt_Sch_EZ!$C$4:$I$27,MATCH(Schedules_8760!$C4806,DHW_StPt_Sch_EZ!$B$4:$B$27,0),MATCH(Schedules_8760!$F4806,DHW_StPt_Sch_EZ!$C$3:$I$3,0)),"F","C")</f>
        <v>53.333333333333329</v>
      </c>
      <c r="M4806" s="34">
        <f>CONVERT(INDEX(DHW_StPt_Sch_EZ!$C$31:$I$54,MATCH(Schedules_8760!$C4806,DHW_StPt_Sch_EZ!$B$31:$B$54,0),MATCH(Schedules_8760!$F4806,DHW_StPt_Sch_EZ!$C$30:$I$30,0)),"F","C")</f>
        <v>53.333333333333329</v>
      </c>
      <c r="N4806" s="12"/>
      <c r="O4806" s="12"/>
      <c r="P4806" s="12"/>
    </row>
    <row r="4807" spans="1:16" x14ac:dyDescent="0.25">
      <c r="A4807" s="35">
        <v>4806</v>
      </c>
      <c r="B4807" s="89">
        <v>201.20833333333329</v>
      </c>
      <c r="C4807" s="35">
        <f t="shared" si="375"/>
        <v>6</v>
      </c>
      <c r="D4807" s="35">
        <f t="shared" si="378"/>
        <v>201</v>
      </c>
      <c r="E4807" s="35">
        <f t="shared" si="379"/>
        <v>5</v>
      </c>
      <c r="F4807" s="35" t="str">
        <f t="shared" si="376"/>
        <v>Thursday</v>
      </c>
      <c r="G4807" s="35">
        <f t="shared" si="377"/>
        <v>7</v>
      </c>
      <c r="H4807" s="34">
        <f>CONVERT(INDEX(Htg_StPt_Sch_EZ!$C$4:$I$27,MATCH(Schedules_8760!$C4807,Htg_StPt_Sch_EZ!$B$4:$B$27,0),MATCH(Schedules_8760!$F4807,Htg_StPt_Sch_EZ!$C$3:$I$3,0)),"F","C")</f>
        <v>20.555555555555554</v>
      </c>
      <c r="I4807" s="34">
        <f>CONVERT(INDEX(Htg_StPt_Sch_EZ!$C$31:$I$54,MATCH(Schedules_8760!$C4807,Htg_StPt_Sch_EZ!$B$31:$B$54,0),MATCH(Schedules_8760!$F4807,Htg_StPt_Sch_EZ!$C$30:$I$30,0)),"F","C")</f>
        <v>19.444444444444443</v>
      </c>
      <c r="J4807" s="34">
        <f>CONVERT(INDEX(Clg_StPt_Sch_EZ!$C$4:$I$27,MATCH(Schedules_8760!$C4807,Clg_StPt_Sch_EZ!$B$4:$B$27,0),MATCH(Schedules_8760!$F4807,Clg_StPt_Sch_EZ!$C$3:$I$3,0)),"F","C")</f>
        <v>25.555555555555554</v>
      </c>
      <c r="K4807" s="34">
        <f>CONVERT(INDEX(Clg_StPt_Sch_EZ!$C$31:$I$54,MATCH(Schedules_8760!$C4807,Clg_StPt_Sch_EZ!$B$31:$B$54,0),MATCH(Schedules_8760!$F4807,Clg_StPt_Sch_EZ!$C$30:$I$30,0)),"F","C")</f>
        <v>28.333333333333332</v>
      </c>
      <c r="L4807" s="34">
        <f>CONVERT(INDEX(DHW_StPt_Sch_EZ!$C$4:$I$27,MATCH(Schedules_8760!$C4807,DHW_StPt_Sch_EZ!$B$4:$B$27,0),MATCH(Schedules_8760!$F4807,DHW_StPt_Sch_EZ!$C$3:$I$3,0)),"F","C")</f>
        <v>53.333333333333329</v>
      </c>
      <c r="M4807" s="34">
        <f>CONVERT(INDEX(DHW_StPt_Sch_EZ!$C$31:$I$54,MATCH(Schedules_8760!$C4807,DHW_StPt_Sch_EZ!$B$31:$B$54,0),MATCH(Schedules_8760!$F4807,DHW_StPt_Sch_EZ!$C$30:$I$30,0)),"F","C")</f>
        <v>53.333333333333329</v>
      </c>
      <c r="N4807" s="12"/>
      <c r="O4807" s="12"/>
      <c r="P4807" s="12"/>
    </row>
    <row r="4808" spans="1:16" x14ac:dyDescent="0.25">
      <c r="A4808" s="35">
        <v>4807</v>
      </c>
      <c r="B4808" s="89">
        <v>201.25</v>
      </c>
      <c r="C4808" s="35">
        <f t="shared" si="375"/>
        <v>7</v>
      </c>
      <c r="D4808" s="35">
        <f t="shared" si="378"/>
        <v>201</v>
      </c>
      <c r="E4808" s="35">
        <f t="shared" si="379"/>
        <v>5</v>
      </c>
      <c r="F4808" s="35" t="str">
        <f t="shared" si="376"/>
        <v>Thursday</v>
      </c>
      <c r="G4808" s="35">
        <f t="shared" si="377"/>
        <v>7</v>
      </c>
      <c r="H4808" s="34">
        <f>CONVERT(INDEX(Htg_StPt_Sch_EZ!$C$4:$I$27,MATCH(Schedules_8760!$C4808,Htg_StPt_Sch_EZ!$B$4:$B$27,0),MATCH(Schedules_8760!$F4808,Htg_StPt_Sch_EZ!$C$3:$I$3,0)),"F","C")</f>
        <v>20.555555555555554</v>
      </c>
      <c r="I4808" s="34">
        <f>CONVERT(INDEX(Htg_StPt_Sch_EZ!$C$31:$I$54,MATCH(Schedules_8760!$C4808,Htg_StPt_Sch_EZ!$B$31:$B$54,0),MATCH(Schedules_8760!$F4808,Htg_StPt_Sch_EZ!$C$30:$I$30,0)),"F","C")</f>
        <v>19.444444444444443</v>
      </c>
      <c r="J4808" s="34">
        <f>CONVERT(INDEX(Clg_StPt_Sch_EZ!$C$4:$I$27,MATCH(Schedules_8760!$C4808,Clg_StPt_Sch_EZ!$B$4:$B$27,0),MATCH(Schedules_8760!$F4808,Clg_StPt_Sch_EZ!$C$3:$I$3,0)),"F","C")</f>
        <v>25.555555555555554</v>
      </c>
      <c r="K4808" s="34">
        <f>CONVERT(INDEX(Clg_StPt_Sch_EZ!$C$31:$I$54,MATCH(Schedules_8760!$C4808,Clg_StPt_Sch_EZ!$B$31:$B$54,0),MATCH(Schedules_8760!$F4808,Clg_StPt_Sch_EZ!$C$30:$I$30,0)),"F","C")</f>
        <v>28.333333333333332</v>
      </c>
      <c r="L4808" s="34">
        <f>CONVERT(INDEX(DHW_StPt_Sch_EZ!$C$4:$I$27,MATCH(Schedules_8760!$C4808,DHW_StPt_Sch_EZ!$B$4:$B$27,0),MATCH(Schedules_8760!$F4808,DHW_StPt_Sch_EZ!$C$3:$I$3,0)),"F","C")</f>
        <v>53.333333333333329</v>
      </c>
      <c r="M4808" s="34">
        <f>CONVERT(INDEX(DHW_StPt_Sch_EZ!$C$31:$I$54,MATCH(Schedules_8760!$C4808,DHW_StPt_Sch_EZ!$B$31:$B$54,0),MATCH(Schedules_8760!$F4808,DHW_StPt_Sch_EZ!$C$30:$I$30,0)),"F","C")</f>
        <v>53.333333333333329</v>
      </c>
      <c r="N4808" s="12"/>
      <c r="O4808" s="12"/>
      <c r="P4808" s="12"/>
    </row>
    <row r="4809" spans="1:16" x14ac:dyDescent="0.25">
      <c r="A4809" s="35">
        <v>4808</v>
      </c>
      <c r="B4809" s="89">
        <v>201.29166666666671</v>
      </c>
      <c r="C4809" s="35">
        <f t="shared" si="375"/>
        <v>8</v>
      </c>
      <c r="D4809" s="35">
        <f t="shared" si="378"/>
        <v>201</v>
      </c>
      <c r="E4809" s="35">
        <f t="shared" si="379"/>
        <v>5</v>
      </c>
      <c r="F4809" s="35" t="str">
        <f t="shared" si="376"/>
        <v>Thursday</v>
      </c>
      <c r="G4809" s="35">
        <f t="shared" si="377"/>
        <v>7</v>
      </c>
      <c r="H4809" s="34">
        <f>CONVERT(INDEX(Htg_StPt_Sch_EZ!$C$4:$I$27,MATCH(Schedules_8760!$C4809,Htg_StPt_Sch_EZ!$B$4:$B$27,0),MATCH(Schedules_8760!$F4809,Htg_StPt_Sch_EZ!$C$3:$I$3,0)),"F","C")</f>
        <v>20.555555555555554</v>
      </c>
      <c r="I4809" s="34">
        <f>CONVERT(INDEX(Htg_StPt_Sch_EZ!$C$31:$I$54,MATCH(Schedules_8760!$C4809,Htg_StPt_Sch_EZ!$B$31:$B$54,0),MATCH(Schedules_8760!$F4809,Htg_StPt_Sch_EZ!$C$30:$I$30,0)),"F","C")</f>
        <v>19.444444444444443</v>
      </c>
      <c r="J4809" s="34">
        <f>CONVERT(INDEX(Clg_StPt_Sch_EZ!$C$4:$I$27,MATCH(Schedules_8760!$C4809,Clg_StPt_Sch_EZ!$B$4:$B$27,0),MATCH(Schedules_8760!$F4809,Clg_StPt_Sch_EZ!$C$3:$I$3,0)),"F","C")</f>
        <v>25.555555555555554</v>
      </c>
      <c r="K4809" s="34">
        <f>CONVERT(INDEX(Clg_StPt_Sch_EZ!$C$31:$I$54,MATCH(Schedules_8760!$C4809,Clg_StPt_Sch_EZ!$B$31:$B$54,0),MATCH(Schedules_8760!$F4809,Clg_StPt_Sch_EZ!$C$30:$I$30,0)),"F","C")</f>
        <v>25</v>
      </c>
      <c r="L4809" s="34">
        <f>CONVERT(INDEX(DHW_StPt_Sch_EZ!$C$4:$I$27,MATCH(Schedules_8760!$C4809,DHW_StPt_Sch_EZ!$B$4:$B$27,0),MATCH(Schedules_8760!$F4809,DHW_StPt_Sch_EZ!$C$3:$I$3,0)),"F","C")</f>
        <v>53.333333333333329</v>
      </c>
      <c r="M4809" s="34">
        <f>CONVERT(INDEX(DHW_StPt_Sch_EZ!$C$31:$I$54,MATCH(Schedules_8760!$C4809,DHW_StPt_Sch_EZ!$B$31:$B$54,0),MATCH(Schedules_8760!$F4809,DHW_StPt_Sch_EZ!$C$30:$I$30,0)),"F","C")</f>
        <v>53.333333333333329</v>
      </c>
      <c r="N4809" s="12"/>
      <c r="O4809" s="12"/>
      <c r="P4809" s="12"/>
    </row>
    <row r="4810" spans="1:16" x14ac:dyDescent="0.25">
      <c r="A4810" s="35">
        <v>4809</v>
      </c>
      <c r="B4810" s="89">
        <v>201.33333333333329</v>
      </c>
      <c r="C4810" s="35">
        <f t="shared" si="375"/>
        <v>9</v>
      </c>
      <c r="D4810" s="35">
        <f t="shared" si="378"/>
        <v>201</v>
      </c>
      <c r="E4810" s="35">
        <f t="shared" si="379"/>
        <v>5</v>
      </c>
      <c r="F4810" s="35" t="str">
        <f t="shared" si="376"/>
        <v>Thursday</v>
      </c>
      <c r="G4810" s="35">
        <f t="shared" si="377"/>
        <v>7</v>
      </c>
      <c r="H4810" s="34">
        <f>CONVERT(INDEX(Htg_StPt_Sch_EZ!$C$4:$I$27,MATCH(Schedules_8760!$C4810,Htg_StPt_Sch_EZ!$B$4:$B$27,0),MATCH(Schedules_8760!$F4810,Htg_StPt_Sch_EZ!$C$3:$I$3,0)),"F","C")</f>
        <v>20.555555555555554</v>
      </c>
      <c r="I4810" s="34">
        <f>CONVERT(INDEX(Htg_StPt_Sch_EZ!$C$31:$I$54,MATCH(Schedules_8760!$C4810,Htg_StPt_Sch_EZ!$B$31:$B$54,0),MATCH(Schedules_8760!$F4810,Htg_StPt_Sch_EZ!$C$30:$I$30,0)),"F","C")</f>
        <v>19.444444444444443</v>
      </c>
      <c r="J4810" s="34">
        <f>CONVERT(INDEX(Clg_StPt_Sch_EZ!$C$4:$I$27,MATCH(Schedules_8760!$C4810,Clg_StPt_Sch_EZ!$B$4:$B$27,0),MATCH(Schedules_8760!$F4810,Clg_StPt_Sch_EZ!$C$3:$I$3,0)),"F","C")</f>
        <v>25.555555555555554</v>
      </c>
      <c r="K4810" s="34">
        <f>CONVERT(INDEX(Clg_StPt_Sch_EZ!$C$31:$I$54,MATCH(Schedules_8760!$C4810,Clg_StPt_Sch_EZ!$B$31:$B$54,0),MATCH(Schedules_8760!$F4810,Clg_StPt_Sch_EZ!$C$30:$I$30,0)),"F","C")</f>
        <v>25</v>
      </c>
      <c r="L4810" s="34">
        <f>CONVERT(INDEX(DHW_StPt_Sch_EZ!$C$4:$I$27,MATCH(Schedules_8760!$C4810,DHW_StPt_Sch_EZ!$B$4:$B$27,0),MATCH(Schedules_8760!$F4810,DHW_StPt_Sch_EZ!$C$3:$I$3,0)),"F","C")</f>
        <v>53.333333333333329</v>
      </c>
      <c r="M4810" s="34">
        <f>CONVERT(INDEX(DHW_StPt_Sch_EZ!$C$31:$I$54,MATCH(Schedules_8760!$C4810,DHW_StPt_Sch_EZ!$B$31:$B$54,0),MATCH(Schedules_8760!$F4810,DHW_StPt_Sch_EZ!$C$30:$I$30,0)),"F","C")</f>
        <v>53.333333333333329</v>
      </c>
      <c r="N4810" s="12"/>
      <c r="O4810" s="12"/>
      <c r="P4810" s="12"/>
    </row>
    <row r="4811" spans="1:16" x14ac:dyDescent="0.25">
      <c r="A4811" s="35">
        <v>4810</v>
      </c>
      <c r="B4811" s="89">
        <v>201.375</v>
      </c>
      <c r="C4811" s="35">
        <f t="shared" si="375"/>
        <v>10</v>
      </c>
      <c r="D4811" s="35">
        <f t="shared" si="378"/>
        <v>201</v>
      </c>
      <c r="E4811" s="35">
        <f t="shared" si="379"/>
        <v>5</v>
      </c>
      <c r="F4811" s="35" t="str">
        <f t="shared" si="376"/>
        <v>Thursday</v>
      </c>
      <c r="G4811" s="35">
        <f t="shared" si="377"/>
        <v>7</v>
      </c>
      <c r="H4811" s="34">
        <f>CONVERT(INDEX(Htg_StPt_Sch_EZ!$C$4:$I$27,MATCH(Schedules_8760!$C4811,Htg_StPt_Sch_EZ!$B$4:$B$27,0),MATCH(Schedules_8760!$F4811,Htg_StPt_Sch_EZ!$C$3:$I$3,0)),"F","C")</f>
        <v>20.555555555555554</v>
      </c>
      <c r="I4811" s="34">
        <f>CONVERT(INDEX(Htg_StPt_Sch_EZ!$C$31:$I$54,MATCH(Schedules_8760!$C4811,Htg_StPt_Sch_EZ!$B$31:$B$54,0),MATCH(Schedules_8760!$F4811,Htg_StPt_Sch_EZ!$C$30:$I$30,0)),"F","C")</f>
        <v>19.444444444444443</v>
      </c>
      <c r="J4811" s="34">
        <f>CONVERT(INDEX(Clg_StPt_Sch_EZ!$C$4:$I$27,MATCH(Schedules_8760!$C4811,Clg_StPt_Sch_EZ!$B$4:$B$27,0),MATCH(Schedules_8760!$F4811,Clg_StPt_Sch_EZ!$C$3:$I$3,0)),"F","C")</f>
        <v>25.555555555555554</v>
      </c>
      <c r="K4811" s="34">
        <f>CONVERT(INDEX(Clg_StPt_Sch_EZ!$C$31:$I$54,MATCH(Schedules_8760!$C4811,Clg_StPt_Sch_EZ!$B$31:$B$54,0),MATCH(Schedules_8760!$F4811,Clg_StPt_Sch_EZ!$C$30:$I$30,0)),"F","C")</f>
        <v>25</v>
      </c>
      <c r="L4811" s="34">
        <f>CONVERT(INDEX(DHW_StPt_Sch_EZ!$C$4:$I$27,MATCH(Schedules_8760!$C4811,DHW_StPt_Sch_EZ!$B$4:$B$27,0),MATCH(Schedules_8760!$F4811,DHW_StPt_Sch_EZ!$C$3:$I$3,0)),"F","C")</f>
        <v>53.333333333333329</v>
      </c>
      <c r="M4811" s="34">
        <f>CONVERT(INDEX(DHW_StPt_Sch_EZ!$C$31:$I$54,MATCH(Schedules_8760!$C4811,DHW_StPt_Sch_EZ!$B$31:$B$54,0),MATCH(Schedules_8760!$F4811,DHW_StPt_Sch_EZ!$C$30:$I$30,0)),"F","C")</f>
        <v>53.333333333333329</v>
      </c>
      <c r="N4811" s="12"/>
      <c r="O4811" s="12"/>
      <c r="P4811" s="12"/>
    </row>
    <row r="4812" spans="1:16" x14ac:dyDescent="0.25">
      <c r="A4812" s="35">
        <v>4811</v>
      </c>
      <c r="B4812" s="89">
        <v>201.41666666666671</v>
      </c>
      <c r="C4812" s="35">
        <f t="shared" si="375"/>
        <v>11</v>
      </c>
      <c r="D4812" s="35">
        <f t="shared" si="378"/>
        <v>201</v>
      </c>
      <c r="E4812" s="35">
        <f t="shared" si="379"/>
        <v>5</v>
      </c>
      <c r="F4812" s="35" t="str">
        <f t="shared" si="376"/>
        <v>Thursday</v>
      </c>
      <c r="G4812" s="35">
        <f t="shared" si="377"/>
        <v>7</v>
      </c>
      <c r="H4812" s="34">
        <f>CONVERT(INDEX(Htg_StPt_Sch_EZ!$C$4:$I$27,MATCH(Schedules_8760!$C4812,Htg_StPt_Sch_EZ!$B$4:$B$27,0),MATCH(Schedules_8760!$F4812,Htg_StPt_Sch_EZ!$C$3:$I$3,0)),"F","C")</f>
        <v>20.555555555555554</v>
      </c>
      <c r="I4812" s="34">
        <f>CONVERT(INDEX(Htg_StPt_Sch_EZ!$C$31:$I$54,MATCH(Schedules_8760!$C4812,Htg_StPt_Sch_EZ!$B$31:$B$54,0),MATCH(Schedules_8760!$F4812,Htg_StPt_Sch_EZ!$C$30:$I$30,0)),"F","C")</f>
        <v>19.444444444444443</v>
      </c>
      <c r="J4812" s="34">
        <f>CONVERT(INDEX(Clg_StPt_Sch_EZ!$C$4:$I$27,MATCH(Schedules_8760!$C4812,Clg_StPt_Sch_EZ!$B$4:$B$27,0),MATCH(Schedules_8760!$F4812,Clg_StPt_Sch_EZ!$C$3:$I$3,0)),"F","C")</f>
        <v>25.555555555555554</v>
      </c>
      <c r="K4812" s="34">
        <f>CONVERT(INDEX(Clg_StPt_Sch_EZ!$C$31:$I$54,MATCH(Schedules_8760!$C4812,Clg_StPt_Sch_EZ!$B$31:$B$54,0),MATCH(Schedules_8760!$F4812,Clg_StPt_Sch_EZ!$C$30:$I$30,0)),"F","C")</f>
        <v>25</v>
      </c>
      <c r="L4812" s="34">
        <f>CONVERT(INDEX(DHW_StPt_Sch_EZ!$C$4:$I$27,MATCH(Schedules_8760!$C4812,DHW_StPt_Sch_EZ!$B$4:$B$27,0),MATCH(Schedules_8760!$F4812,DHW_StPt_Sch_EZ!$C$3:$I$3,0)),"F","C")</f>
        <v>53.333333333333329</v>
      </c>
      <c r="M4812" s="34">
        <f>CONVERT(INDEX(DHW_StPt_Sch_EZ!$C$31:$I$54,MATCH(Schedules_8760!$C4812,DHW_StPt_Sch_EZ!$B$31:$B$54,0),MATCH(Schedules_8760!$F4812,DHW_StPt_Sch_EZ!$C$30:$I$30,0)),"F","C")</f>
        <v>53.333333333333329</v>
      </c>
      <c r="N4812" s="12"/>
      <c r="O4812" s="12"/>
      <c r="P4812" s="12"/>
    </row>
    <row r="4813" spans="1:16" x14ac:dyDescent="0.25">
      <c r="A4813" s="35">
        <v>4812</v>
      </c>
      <c r="B4813" s="89">
        <v>201.45833333333329</v>
      </c>
      <c r="C4813" s="35">
        <f t="shared" si="375"/>
        <v>12</v>
      </c>
      <c r="D4813" s="35">
        <f t="shared" si="378"/>
        <v>201</v>
      </c>
      <c r="E4813" s="35">
        <f t="shared" si="379"/>
        <v>5</v>
      </c>
      <c r="F4813" s="35" t="str">
        <f t="shared" si="376"/>
        <v>Thursday</v>
      </c>
      <c r="G4813" s="35">
        <f t="shared" si="377"/>
        <v>7</v>
      </c>
      <c r="H4813" s="34">
        <f>CONVERT(INDEX(Htg_StPt_Sch_EZ!$C$4:$I$27,MATCH(Schedules_8760!$C4813,Htg_StPt_Sch_EZ!$B$4:$B$27,0),MATCH(Schedules_8760!$F4813,Htg_StPt_Sch_EZ!$C$3:$I$3,0)),"F","C")</f>
        <v>20.555555555555554</v>
      </c>
      <c r="I4813" s="34">
        <f>CONVERT(INDEX(Htg_StPt_Sch_EZ!$C$31:$I$54,MATCH(Schedules_8760!$C4813,Htg_StPt_Sch_EZ!$B$31:$B$54,0),MATCH(Schedules_8760!$F4813,Htg_StPt_Sch_EZ!$C$30:$I$30,0)),"F","C")</f>
        <v>19.444444444444443</v>
      </c>
      <c r="J4813" s="34">
        <f>CONVERT(INDEX(Clg_StPt_Sch_EZ!$C$4:$I$27,MATCH(Schedules_8760!$C4813,Clg_StPt_Sch_EZ!$B$4:$B$27,0),MATCH(Schedules_8760!$F4813,Clg_StPt_Sch_EZ!$C$3:$I$3,0)),"F","C")</f>
        <v>25.555555555555554</v>
      </c>
      <c r="K4813" s="34">
        <f>CONVERT(INDEX(Clg_StPt_Sch_EZ!$C$31:$I$54,MATCH(Schedules_8760!$C4813,Clg_StPt_Sch_EZ!$B$31:$B$54,0),MATCH(Schedules_8760!$F4813,Clg_StPt_Sch_EZ!$C$30:$I$30,0)),"F","C")</f>
        <v>25</v>
      </c>
      <c r="L4813" s="34">
        <f>CONVERT(INDEX(DHW_StPt_Sch_EZ!$C$4:$I$27,MATCH(Schedules_8760!$C4813,DHW_StPt_Sch_EZ!$B$4:$B$27,0),MATCH(Schedules_8760!$F4813,DHW_StPt_Sch_EZ!$C$3:$I$3,0)),"F","C")</f>
        <v>53.333333333333329</v>
      </c>
      <c r="M4813" s="34">
        <f>CONVERT(INDEX(DHW_StPt_Sch_EZ!$C$31:$I$54,MATCH(Schedules_8760!$C4813,DHW_StPt_Sch_EZ!$B$31:$B$54,0),MATCH(Schedules_8760!$F4813,DHW_StPt_Sch_EZ!$C$30:$I$30,0)),"F","C")</f>
        <v>53.333333333333329</v>
      </c>
      <c r="N4813" s="12"/>
      <c r="O4813" s="12"/>
      <c r="P4813" s="12"/>
    </row>
    <row r="4814" spans="1:16" x14ac:dyDescent="0.25">
      <c r="A4814" s="35">
        <v>4813</v>
      </c>
      <c r="B4814" s="89">
        <v>201.5</v>
      </c>
      <c r="C4814" s="35">
        <f t="shared" si="375"/>
        <v>13</v>
      </c>
      <c r="D4814" s="35">
        <f t="shared" si="378"/>
        <v>201</v>
      </c>
      <c r="E4814" s="35">
        <f t="shared" si="379"/>
        <v>5</v>
      </c>
      <c r="F4814" s="35" t="str">
        <f t="shared" si="376"/>
        <v>Thursday</v>
      </c>
      <c r="G4814" s="35">
        <f t="shared" si="377"/>
        <v>7</v>
      </c>
      <c r="H4814" s="34">
        <f>CONVERT(INDEX(Htg_StPt_Sch_EZ!$C$4:$I$27,MATCH(Schedules_8760!$C4814,Htg_StPt_Sch_EZ!$B$4:$B$27,0),MATCH(Schedules_8760!$F4814,Htg_StPt_Sch_EZ!$C$3:$I$3,0)),"F","C")</f>
        <v>20.555555555555554</v>
      </c>
      <c r="I4814" s="34">
        <f>CONVERT(INDEX(Htg_StPt_Sch_EZ!$C$31:$I$54,MATCH(Schedules_8760!$C4814,Htg_StPt_Sch_EZ!$B$31:$B$54,0),MATCH(Schedules_8760!$F4814,Htg_StPt_Sch_EZ!$C$30:$I$30,0)),"F","C")</f>
        <v>19.444444444444443</v>
      </c>
      <c r="J4814" s="34">
        <f>CONVERT(INDEX(Clg_StPt_Sch_EZ!$C$4:$I$27,MATCH(Schedules_8760!$C4814,Clg_StPt_Sch_EZ!$B$4:$B$27,0),MATCH(Schedules_8760!$F4814,Clg_StPt_Sch_EZ!$C$3:$I$3,0)),"F","C")</f>
        <v>25.555555555555554</v>
      </c>
      <c r="K4814" s="34">
        <f>CONVERT(INDEX(Clg_StPt_Sch_EZ!$C$31:$I$54,MATCH(Schedules_8760!$C4814,Clg_StPt_Sch_EZ!$B$31:$B$54,0),MATCH(Schedules_8760!$F4814,Clg_StPt_Sch_EZ!$C$30:$I$30,0)),"F","C")</f>
        <v>25</v>
      </c>
      <c r="L4814" s="34">
        <f>CONVERT(INDEX(DHW_StPt_Sch_EZ!$C$4:$I$27,MATCH(Schedules_8760!$C4814,DHW_StPt_Sch_EZ!$B$4:$B$27,0),MATCH(Schedules_8760!$F4814,DHW_StPt_Sch_EZ!$C$3:$I$3,0)),"F","C")</f>
        <v>53.333333333333329</v>
      </c>
      <c r="M4814" s="34">
        <f>CONVERT(INDEX(DHW_StPt_Sch_EZ!$C$31:$I$54,MATCH(Schedules_8760!$C4814,DHW_StPt_Sch_EZ!$B$31:$B$54,0),MATCH(Schedules_8760!$F4814,DHW_StPt_Sch_EZ!$C$30:$I$30,0)),"F","C")</f>
        <v>53.333333333333329</v>
      </c>
      <c r="N4814" s="12"/>
      <c r="O4814" s="12"/>
      <c r="P4814" s="12"/>
    </row>
    <row r="4815" spans="1:16" x14ac:dyDescent="0.25">
      <c r="A4815" s="35">
        <v>4814</v>
      </c>
      <c r="B4815" s="89">
        <v>201.54166666666671</v>
      </c>
      <c r="C4815" s="35">
        <f t="shared" si="375"/>
        <v>14</v>
      </c>
      <c r="D4815" s="35">
        <f t="shared" si="378"/>
        <v>201</v>
      </c>
      <c r="E4815" s="35">
        <f t="shared" si="379"/>
        <v>5</v>
      </c>
      <c r="F4815" s="35" t="str">
        <f t="shared" si="376"/>
        <v>Thursday</v>
      </c>
      <c r="G4815" s="35">
        <f t="shared" si="377"/>
        <v>7</v>
      </c>
      <c r="H4815" s="34">
        <f>CONVERT(INDEX(Htg_StPt_Sch_EZ!$C$4:$I$27,MATCH(Schedules_8760!$C4815,Htg_StPt_Sch_EZ!$B$4:$B$27,0),MATCH(Schedules_8760!$F4815,Htg_StPt_Sch_EZ!$C$3:$I$3,0)),"F","C")</f>
        <v>20.555555555555554</v>
      </c>
      <c r="I4815" s="34">
        <f>CONVERT(INDEX(Htg_StPt_Sch_EZ!$C$31:$I$54,MATCH(Schedules_8760!$C4815,Htg_StPt_Sch_EZ!$B$31:$B$54,0),MATCH(Schedules_8760!$F4815,Htg_StPt_Sch_EZ!$C$30:$I$30,0)),"F","C")</f>
        <v>19.444444444444443</v>
      </c>
      <c r="J4815" s="34">
        <f>CONVERT(INDEX(Clg_StPt_Sch_EZ!$C$4:$I$27,MATCH(Schedules_8760!$C4815,Clg_StPt_Sch_EZ!$B$4:$B$27,0),MATCH(Schedules_8760!$F4815,Clg_StPt_Sch_EZ!$C$3:$I$3,0)),"F","C")</f>
        <v>25.555555555555554</v>
      </c>
      <c r="K4815" s="34">
        <f>CONVERT(INDEX(Clg_StPt_Sch_EZ!$C$31:$I$54,MATCH(Schedules_8760!$C4815,Clg_StPt_Sch_EZ!$B$31:$B$54,0),MATCH(Schedules_8760!$F4815,Clg_StPt_Sch_EZ!$C$30:$I$30,0)),"F","C")</f>
        <v>25</v>
      </c>
      <c r="L4815" s="34">
        <f>CONVERT(INDEX(DHW_StPt_Sch_EZ!$C$4:$I$27,MATCH(Schedules_8760!$C4815,DHW_StPt_Sch_EZ!$B$4:$B$27,0),MATCH(Schedules_8760!$F4815,DHW_StPt_Sch_EZ!$C$3:$I$3,0)),"F","C")</f>
        <v>53.333333333333329</v>
      </c>
      <c r="M4815" s="34">
        <f>CONVERT(INDEX(DHW_StPt_Sch_EZ!$C$31:$I$54,MATCH(Schedules_8760!$C4815,DHW_StPt_Sch_EZ!$B$31:$B$54,0),MATCH(Schedules_8760!$F4815,DHW_StPt_Sch_EZ!$C$30:$I$30,0)),"F","C")</f>
        <v>53.333333333333329</v>
      </c>
      <c r="N4815" s="12"/>
      <c r="O4815" s="12"/>
      <c r="P4815" s="12"/>
    </row>
    <row r="4816" spans="1:16" x14ac:dyDescent="0.25">
      <c r="A4816" s="35">
        <v>4815</v>
      </c>
      <c r="B4816" s="89">
        <v>201.58333333333329</v>
      </c>
      <c r="C4816" s="35">
        <f t="shared" si="375"/>
        <v>15</v>
      </c>
      <c r="D4816" s="35">
        <f t="shared" si="378"/>
        <v>201</v>
      </c>
      <c r="E4816" s="35">
        <f t="shared" si="379"/>
        <v>5</v>
      </c>
      <c r="F4816" s="35" t="str">
        <f t="shared" si="376"/>
        <v>Thursday</v>
      </c>
      <c r="G4816" s="35">
        <f t="shared" si="377"/>
        <v>7</v>
      </c>
      <c r="H4816" s="34">
        <f>CONVERT(INDEX(Htg_StPt_Sch_EZ!$C$4:$I$27,MATCH(Schedules_8760!$C4816,Htg_StPt_Sch_EZ!$B$4:$B$27,0),MATCH(Schedules_8760!$F4816,Htg_StPt_Sch_EZ!$C$3:$I$3,0)),"F","C")</f>
        <v>20.555555555555554</v>
      </c>
      <c r="I4816" s="34">
        <f>CONVERT(INDEX(Htg_StPt_Sch_EZ!$C$31:$I$54,MATCH(Schedules_8760!$C4816,Htg_StPt_Sch_EZ!$B$31:$B$54,0),MATCH(Schedules_8760!$F4816,Htg_StPt_Sch_EZ!$C$30:$I$30,0)),"F","C")</f>
        <v>21.111111111111111</v>
      </c>
      <c r="J4816" s="34">
        <f>CONVERT(INDEX(Clg_StPt_Sch_EZ!$C$4:$I$27,MATCH(Schedules_8760!$C4816,Clg_StPt_Sch_EZ!$B$4:$B$27,0),MATCH(Schedules_8760!$F4816,Clg_StPt_Sch_EZ!$C$3:$I$3,0)),"F","C")</f>
        <v>25.555555555555554</v>
      </c>
      <c r="K4816" s="34">
        <f>CONVERT(INDEX(Clg_StPt_Sch_EZ!$C$31:$I$54,MATCH(Schedules_8760!$C4816,Clg_StPt_Sch_EZ!$B$31:$B$54,0),MATCH(Schedules_8760!$F4816,Clg_StPt_Sch_EZ!$C$30:$I$30,0)),"F","C")</f>
        <v>25</v>
      </c>
      <c r="L4816" s="34">
        <f>CONVERT(INDEX(DHW_StPt_Sch_EZ!$C$4:$I$27,MATCH(Schedules_8760!$C4816,DHW_StPt_Sch_EZ!$B$4:$B$27,0),MATCH(Schedules_8760!$F4816,DHW_StPt_Sch_EZ!$C$3:$I$3,0)),"F","C")</f>
        <v>53.333333333333329</v>
      </c>
      <c r="M4816" s="34">
        <f>CONVERT(INDEX(DHW_StPt_Sch_EZ!$C$31:$I$54,MATCH(Schedules_8760!$C4816,DHW_StPt_Sch_EZ!$B$31:$B$54,0),MATCH(Schedules_8760!$F4816,DHW_StPt_Sch_EZ!$C$30:$I$30,0)),"F","C")</f>
        <v>53.333333333333329</v>
      </c>
      <c r="N4816" s="12"/>
      <c r="O4816" s="12"/>
      <c r="P4816" s="12"/>
    </row>
    <row r="4817" spans="1:16" x14ac:dyDescent="0.25">
      <c r="A4817" s="35">
        <v>4816</v>
      </c>
      <c r="B4817" s="89">
        <v>201.625</v>
      </c>
      <c r="C4817" s="35">
        <f t="shared" si="375"/>
        <v>16</v>
      </c>
      <c r="D4817" s="35">
        <f t="shared" si="378"/>
        <v>201</v>
      </c>
      <c r="E4817" s="35">
        <f t="shared" si="379"/>
        <v>5</v>
      </c>
      <c r="F4817" s="35" t="str">
        <f t="shared" si="376"/>
        <v>Thursday</v>
      </c>
      <c r="G4817" s="35">
        <f t="shared" si="377"/>
        <v>7</v>
      </c>
      <c r="H4817" s="34">
        <f>CONVERT(INDEX(Htg_StPt_Sch_EZ!$C$4:$I$27,MATCH(Schedules_8760!$C4817,Htg_StPt_Sch_EZ!$B$4:$B$27,0),MATCH(Schedules_8760!$F4817,Htg_StPt_Sch_EZ!$C$3:$I$3,0)),"F","C")</f>
        <v>20.555555555555554</v>
      </c>
      <c r="I4817" s="34">
        <f>CONVERT(INDEX(Htg_StPt_Sch_EZ!$C$31:$I$54,MATCH(Schedules_8760!$C4817,Htg_StPt_Sch_EZ!$B$31:$B$54,0),MATCH(Schedules_8760!$F4817,Htg_StPt_Sch_EZ!$C$30:$I$30,0)),"F","C")</f>
        <v>21.111111111111111</v>
      </c>
      <c r="J4817" s="34">
        <f>CONVERT(INDEX(Clg_StPt_Sch_EZ!$C$4:$I$27,MATCH(Schedules_8760!$C4817,Clg_StPt_Sch_EZ!$B$4:$B$27,0),MATCH(Schedules_8760!$F4817,Clg_StPt_Sch_EZ!$C$3:$I$3,0)),"F","C")</f>
        <v>25.555555555555554</v>
      </c>
      <c r="K4817" s="34">
        <f>CONVERT(INDEX(Clg_StPt_Sch_EZ!$C$31:$I$54,MATCH(Schedules_8760!$C4817,Clg_StPt_Sch_EZ!$B$31:$B$54,0),MATCH(Schedules_8760!$F4817,Clg_StPt_Sch_EZ!$C$30:$I$30,0)),"F","C")</f>
        <v>25</v>
      </c>
      <c r="L4817" s="34">
        <f>CONVERT(INDEX(DHW_StPt_Sch_EZ!$C$4:$I$27,MATCH(Schedules_8760!$C4817,DHW_StPt_Sch_EZ!$B$4:$B$27,0),MATCH(Schedules_8760!$F4817,DHW_StPt_Sch_EZ!$C$3:$I$3,0)),"F","C")</f>
        <v>53.333333333333329</v>
      </c>
      <c r="M4817" s="34">
        <f>CONVERT(INDEX(DHW_StPt_Sch_EZ!$C$31:$I$54,MATCH(Schedules_8760!$C4817,DHW_StPt_Sch_EZ!$B$31:$B$54,0),MATCH(Schedules_8760!$F4817,DHW_StPt_Sch_EZ!$C$30:$I$30,0)),"F","C")</f>
        <v>53.333333333333329</v>
      </c>
      <c r="N4817" s="12"/>
      <c r="O4817" s="12"/>
      <c r="P4817" s="12"/>
    </row>
    <row r="4818" spans="1:16" x14ac:dyDescent="0.25">
      <c r="A4818" s="35">
        <v>4817</v>
      </c>
      <c r="B4818" s="89">
        <v>201.66666666666671</v>
      </c>
      <c r="C4818" s="35">
        <f t="shared" si="375"/>
        <v>17</v>
      </c>
      <c r="D4818" s="35">
        <f t="shared" si="378"/>
        <v>201</v>
      </c>
      <c r="E4818" s="35">
        <f t="shared" si="379"/>
        <v>5</v>
      </c>
      <c r="F4818" s="35" t="str">
        <f t="shared" si="376"/>
        <v>Thursday</v>
      </c>
      <c r="G4818" s="35">
        <f t="shared" si="377"/>
        <v>7</v>
      </c>
      <c r="H4818" s="34">
        <f>CONVERT(INDEX(Htg_StPt_Sch_EZ!$C$4:$I$27,MATCH(Schedules_8760!$C4818,Htg_StPt_Sch_EZ!$B$4:$B$27,0),MATCH(Schedules_8760!$F4818,Htg_StPt_Sch_EZ!$C$3:$I$3,0)),"F","C")</f>
        <v>20.555555555555554</v>
      </c>
      <c r="I4818" s="34">
        <f>CONVERT(INDEX(Htg_StPt_Sch_EZ!$C$31:$I$54,MATCH(Schedules_8760!$C4818,Htg_StPt_Sch_EZ!$B$31:$B$54,0),MATCH(Schedules_8760!$F4818,Htg_StPt_Sch_EZ!$C$30:$I$30,0)),"F","C")</f>
        <v>17.777777777777779</v>
      </c>
      <c r="J4818" s="34">
        <f>CONVERT(INDEX(Clg_StPt_Sch_EZ!$C$4:$I$27,MATCH(Schedules_8760!$C4818,Clg_StPt_Sch_EZ!$B$4:$B$27,0),MATCH(Schedules_8760!$F4818,Clg_StPt_Sch_EZ!$C$3:$I$3,0)),"F","C")</f>
        <v>25.555555555555554</v>
      </c>
      <c r="K4818" s="34">
        <f>CONVERT(INDEX(Clg_StPt_Sch_EZ!$C$31:$I$54,MATCH(Schedules_8760!$C4818,Clg_StPt_Sch_EZ!$B$31:$B$54,0),MATCH(Schedules_8760!$F4818,Clg_StPt_Sch_EZ!$C$30:$I$30,0)),"F","C")</f>
        <v>25</v>
      </c>
      <c r="L4818" s="34">
        <f>CONVERT(INDEX(DHW_StPt_Sch_EZ!$C$4:$I$27,MATCH(Schedules_8760!$C4818,DHW_StPt_Sch_EZ!$B$4:$B$27,0),MATCH(Schedules_8760!$F4818,DHW_StPt_Sch_EZ!$C$3:$I$3,0)),"F","C")</f>
        <v>53.333333333333329</v>
      </c>
      <c r="M4818" s="34">
        <f>CONVERT(INDEX(DHW_StPt_Sch_EZ!$C$31:$I$54,MATCH(Schedules_8760!$C4818,DHW_StPt_Sch_EZ!$B$31:$B$54,0),MATCH(Schedules_8760!$F4818,DHW_StPt_Sch_EZ!$C$30:$I$30,0)),"F","C")</f>
        <v>53.333333333333329</v>
      </c>
      <c r="N4818" s="12"/>
      <c r="O4818" s="12"/>
      <c r="P4818" s="12"/>
    </row>
    <row r="4819" spans="1:16" x14ac:dyDescent="0.25">
      <c r="A4819" s="35">
        <v>4818</v>
      </c>
      <c r="B4819" s="89">
        <v>201.70833333333329</v>
      </c>
      <c r="C4819" s="35">
        <f t="shared" si="375"/>
        <v>18</v>
      </c>
      <c r="D4819" s="35">
        <f t="shared" si="378"/>
        <v>201</v>
      </c>
      <c r="E4819" s="35">
        <f t="shared" si="379"/>
        <v>5</v>
      </c>
      <c r="F4819" s="35" t="str">
        <f t="shared" si="376"/>
        <v>Thursday</v>
      </c>
      <c r="G4819" s="35">
        <f t="shared" si="377"/>
        <v>7</v>
      </c>
      <c r="H4819" s="34">
        <f>CONVERT(INDEX(Htg_StPt_Sch_EZ!$C$4:$I$27,MATCH(Schedules_8760!$C4819,Htg_StPt_Sch_EZ!$B$4:$B$27,0),MATCH(Schedules_8760!$F4819,Htg_StPt_Sch_EZ!$C$3:$I$3,0)),"F","C")</f>
        <v>20.555555555555554</v>
      </c>
      <c r="I4819" s="34">
        <f>CONVERT(INDEX(Htg_StPt_Sch_EZ!$C$31:$I$54,MATCH(Schedules_8760!$C4819,Htg_StPt_Sch_EZ!$B$31:$B$54,0),MATCH(Schedules_8760!$F4819,Htg_StPt_Sch_EZ!$C$30:$I$30,0)),"F","C")</f>
        <v>17.777777777777779</v>
      </c>
      <c r="J4819" s="34">
        <f>CONVERT(INDEX(Clg_StPt_Sch_EZ!$C$4:$I$27,MATCH(Schedules_8760!$C4819,Clg_StPt_Sch_EZ!$B$4:$B$27,0),MATCH(Schedules_8760!$F4819,Clg_StPt_Sch_EZ!$C$3:$I$3,0)),"F","C")</f>
        <v>25.555555555555554</v>
      </c>
      <c r="K4819" s="34">
        <f>CONVERT(INDEX(Clg_StPt_Sch_EZ!$C$31:$I$54,MATCH(Schedules_8760!$C4819,Clg_StPt_Sch_EZ!$B$31:$B$54,0),MATCH(Schedules_8760!$F4819,Clg_StPt_Sch_EZ!$C$30:$I$30,0)),"F","C")</f>
        <v>28.333333333333332</v>
      </c>
      <c r="L4819" s="34">
        <f>CONVERT(INDEX(DHW_StPt_Sch_EZ!$C$4:$I$27,MATCH(Schedules_8760!$C4819,DHW_StPt_Sch_EZ!$B$4:$B$27,0),MATCH(Schedules_8760!$F4819,DHW_StPt_Sch_EZ!$C$3:$I$3,0)),"F","C")</f>
        <v>53.333333333333329</v>
      </c>
      <c r="M4819" s="34">
        <f>CONVERT(INDEX(DHW_StPt_Sch_EZ!$C$31:$I$54,MATCH(Schedules_8760!$C4819,DHW_StPt_Sch_EZ!$B$31:$B$54,0),MATCH(Schedules_8760!$F4819,DHW_StPt_Sch_EZ!$C$30:$I$30,0)),"F","C")</f>
        <v>53.333333333333329</v>
      </c>
      <c r="N4819" s="12"/>
      <c r="O4819" s="12"/>
      <c r="P4819" s="12"/>
    </row>
    <row r="4820" spans="1:16" x14ac:dyDescent="0.25">
      <c r="A4820" s="35">
        <v>4819</v>
      </c>
      <c r="B4820" s="89">
        <v>201.75</v>
      </c>
      <c r="C4820" s="35">
        <f t="shared" si="375"/>
        <v>19</v>
      </c>
      <c r="D4820" s="35">
        <f t="shared" si="378"/>
        <v>201</v>
      </c>
      <c r="E4820" s="35">
        <f t="shared" si="379"/>
        <v>5</v>
      </c>
      <c r="F4820" s="35" t="str">
        <f t="shared" si="376"/>
        <v>Thursday</v>
      </c>
      <c r="G4820" s="35">
        <f t="shared" si="377"/>
        <v>7</v>
      </c>
      <c r="H4820" s="34">
        <f>CONVERT(INDEX(Htg_StPt_Sch_EZ!$C$4:$I$27,MATCH(Schedules_8760!$C4820,Htg_StPt_Sch_EZ!$B$4:$B$27,0),MATCH(Schedules_8760!$F4820,Htg_StPt_Sch_EZ!$C$3:$I$3,0)),"F","C")</f>
        <v>20.555555555555554</v>
      </c>
      <c r="I4820" s="34">
        <f>CONVERT(INDEX(Htg_StPt_Sch_EZ!$C$31:$I$54,MATCH(Schedules_8760!$C4820,Htg_StPt_Sch_EZ!$B$31:$B$54,0),MATCH(Schedules_8760!$F4820,Htg_StPt_Sch_EZ!$C$30:$I$30,0)),"F","C")</f>
        <v>18.333333333333332</v>
      </c>
      <c r="J4820" s="34">
        <f>CONVERT(INDEX(Clg_StPt_Sch_EZ!$C$4:$I$27,MATCH(Schedules_8760!$C4820,Clg_StPt_Sch_EZ!$B$4:$B$27,0),MATCH(Schedules_8760!$F4820,Clg_StPt_Sch_EZ!$C$3:$I$3,0)),"F","C")</f>
        <v>25.555555555555554</v>
      </c>
      <c r="K4820" s="34">
        <f>CONVERT(INDEX(Clg_StPt_Sch_EZ!$C$31:$I$54,MATCH(Schedules_8760!$C4820,Clg_StPt_Sch_EZ!$B$31:$B$54,0),MATCH(Schedules_8760!$F4820,Clg_StPt_Sch_EZ!$C$30:$I$30,0)),"F","C")</f>
        <v>28.333333333333332</v>
      </c>
      <c r="L4820" s="34">
        <f>CONVERT(INDEX(DHW_StPt_Sch_EZ!$C$4:$I$27,MATCH(Schedules_8760!$C4820,DHW_StPt_Sch_EZ!$B$4:$B$27,0),MATCH(Schedules_8760!$F4820,DHW_StPt_Sch_EZ!$C$3:$I$3,0)),"F","C")</f>
        <v>53.333333333333329</v>
      </c>
      <c r="M4820" s="34">
        <f>CONVERT(INDEX(DHW_StPt_Sch_EZ!$C$31:$I$54,MATCH(Schedules_8760!$C4820,DHW_StPt_Sch_EZ!$B$31:$B$54,0),MATCH(Schedules_8760!$F4820,DHW_StPt_Sch_EZ!$C$30:$I$30,0)),"F","C")</f>
        <v>53.333333333333329</v>
      </c>
      <c r="N4820" s="12"/>
      <c r="O4820" s="12"/>
      <c r="P4820" s="12"/>
    </row>
    <row r="4821" spans="1:16" x14ac:dyDescent="0.25">
      <c r="A4821" s="35">
        <v>4820</v>
      </c>
      <c r="B4821" s="89">
        <v>201.79166666666671</v>
      </c>
      <c r="C4821" s="35">
        <f t="shared" si="375"/>
        <v>20</v>
      </c>
      <c r="D4821" s="35">
        <f t="shared" si="378"/>
        <v>201</v>
      </c>
      <c r="E4821" s="35">
        <f t="shared" si="379"/>
        <v>5</v>
      </c>
      <c r="F4821" s="35" t="str">
        <f t="shared" si="376"/>
        <v>Thursday</v>
      </c>
      <c r="G4821" s="35">
        <f t="shared" si="377"/>
        <v>7</v>
      </c>
      <c r="H4821" s="34">
        <f>CONVERT(INDEX(Htg_StPt_Sch_EZ!$C$4:$I$27,MATCH(Schedules_8760!$C4821,Htg_StPt_Sch_EZ!$B$4:$B$27,0),MATCH(Schedules_8760!$F4821,Htg_StPt_Sch_EZ!$C$3:$I$3,0)),"F","C")</f>
        <v>20.555555555555554</v>
      </c>
      <c r="I4821" s="34">
        <f>CONVERT(INDEX(Htg_StPt_Sch_EZ!$C$31:$I$54,MATCH(Schedules_8760!$C4821,Htg_StPt_Sch_EZ!$B$31:$B$54,0),MATCH(Schedules_8760!$F4821,Htg_StPt_Sch_EZ!$C$30:$I$30,0)),"F","C")</f>
        <v>18.888888888888889</v>
      </c>
      <c r="J4821" s="34">
        <f>CONVERT(INDEX(Clg_StPt_Sch_EZ!$C$4:$I$27,MATCH(Schedules_8760!$C4821,Clg_StPt_Sch_EZ!$B$4:$B$27,0),MATCH(Schedules_8760!$F4821,Clg_StPt_Sch_EZ!$C$3:$I$3,0)),"F","C")</f>
        <v>25.555555555555554</v>
      </c>
      <c r="K4821" s="34">
        <f>CONVERT(INDEX(Clg_StPt_Sch_EZ!$C$31:$I$54,MATCH(Schedules_8760!$C4821,Clg_StPt_Sch_EZ!$B$31:$B$54,0),MATCH(Schedules_8760!$F4821,Clg_StPt_Sch_EZ!$C$30:$I$30,0)),"F","C")</f>
        <v>28.333333333333332</v>
      </c>
      <c r="L4821" s="34">
        <f>CONVERT(INDEX(DHW_StPt_Sch_EZ!$C$4:$I$27,MATCH(Schedules_8760!$C4821,DHW_StPt_Sch_EZ!$B$4:$B$27,0),MATCH(Schedules_8760!$F4821,DHW_StPt_Sch_EZ!$C$3:$I$3,0)),"F","C")</f>
        <v>53.333333333333329</v>
      </c>
      <c r="M4821" s="34">
        <f>CONVERT(INDEX(DHW_StPt_Sch_EZ!$C$31:$I$54,MATCH(Schedules_8760!$C4821,DHW_StPt_Sch_EZ!$B$31:$B$54,0),MATCH(Schedules_8760!$F4821,DHW_StPt_Sch_EZ!$C$30:$I$30,0)),"F","C")</f>
        <v>53.333333333333329</v>
      </c>
      <c r="N4821" s="12"/>
      <c r="O4821" s="12"/>
      <c r="P4821" s="12"/>
    </row>
    <row r="4822" spans="1:16" x14ac:dyDescent="0.25">
      <c r="A4822" s="35">
        <v>4821</v>
      </c>
      <c r="B4822" s="89">
        <v>201.83333333333329</v>
      </c>
      <c r="C4822" s="35">
        <f t="shared" si="375"/>
        <v>21</v>
      </c>
      <c r="D4822" s="35">
        <f t="shared" si="378"/>
        <v>201</v>
      </c>
      <c r="E4822" s="35">
        <f t="shared" si="379"/>
        <v>5</v>
      </c>
      <c r="F4822" s="35" t="str">
        <f t="shared" si="376"/>
        <v>Thursday</v>
      </c>
      <c r="G4822" s="35">
        <f t="shared" si="377"/>
        <v>7</v>
      </c>
      <c r="H4822" s="34">
        <f>CONVERT(INDEX(Htg_StPt_Sch_EZ!$C$4:$I$27,MATCH(Schedules_8760!$C4822,Htg_StPt_Sch_EZ!$B$4:$B$27,0),MATCH(Schedules_8760!$F4822,Htg_StPt_Sch_EZ!$C$3:$I$3,0)),"F","C")</f>
        <v>20.555555555555554</v>
      </c>
      <c r="I4822" s="34">
        <f>CONVERT(INDEX(Htg_StPt_Sch_EZ!$C$31:$I$54,MATCH(Schedules_8760!$C4822,Htg_StPt_Sch_EZ!$B$31:$B$54,0),MATCH(Schedules_8760!$F4822,Htg_StPt_Sch_EZ!$C$30:$I$30,0)),"F","C")</f>
        <v>19.444444444444443</v>
      </c>
      <c r="J4822" s="34">
        <f>CONVERT(INDEX(Clg_StPt_Sch_EZ!$C$4:$I$27,MATCH(Schedules_8760!$C4822,Clg_StPt_Sch_EZ!$B$4:$B$27,0),MATCH(Schedules_8760!$F4822,Clg_StPt_Sch_EZ!$C$3:$I$3,0)),"F","C")</f>
        <v>25.555555555555554</v>
      </c>
      <c r="K4822" s="34">
        <f>CONVERT(INDEX(Clg_StPt_Sch_EZ!$C$31:$I$54,MATCH(Schedules_8760!$C4822,Clg_StPt_Sch_EZ!$B$31:$B$54,0),MATCH(Schedules_8760!$F4822,Clg_StPt_Sch_EZ!$C$30:$I$30,0)),"F","C")</f>
        <v>28.333333333333332</v>
      </c>
      <c r="L4822" s="34">
        <f>CONVERT(INDEX(DHW_StPt_Sch_EZ!$C$4:$I$27,MATCH(Schedules_8760!$C4822,DHW_StPt_Sch_EZ!$B$4:$B$27,0),MATCH(Schedules_8760!$F4822,DHW_StPt_Sch_EZ!$C$3:$I$3,0)),"F","C")</f>
        <v>53.333333333333329</v>
      </c>
      <c r="M4822" s="34">
        <f>CONVERT(INDEX(DHW_StPt_Sch_EZ!$C$31:$I$54,MATCH(Schedules_8760!$C4822,DHW_StPt_Sch_EZ!$B$31:$B$54,0),MATCH(Schedules_8760!$F4822,DHW_StPt_Sch_EZ!$C$30:$I$30,0)),"F","C")</f>
        <v>53.333333333333329</v>
      </c>
      <c r="N4822" s="12"/>
      <c r="O4822" s="12"/>
      <c r="P4822" s="12"/>
    </row>
    <row r="4823" spans="1:16" x14ac:dyDescent="0.25">
      <c r="A4823" s="35">
        <v>4822</v>
      </c>
      <c r="B4823" s="89">
        <v>201.875</v>
      </c>
      <c r="C4823" s="35">
        <f t="shared" si="375"/>
        <v>22</v>
      </c>
      <c r="D4823" s="35">
        <f t="shared" si="378"/>
        <v>201</v>
      </c>
      <c r="E4823" s="35">
        <f t="shared" si="379"/>
        <v>5</v>
      </c>
      <c r="F4823" s="35" t="str">
        <f t="shared" si="376"/>
        <v>Thursday</v>
      </c>
      <c r="G4823" s="35">
        <f t="shared" si="377"/>
        <v>7</v>
      </c>
      <c r="H4823" s="34">
        <f>CONVERT(INDEX(Htg_StPt_Sch_EZ!$C$4:$I$27,MATCH(Schedules_8760!$C4823,Htg_StPt_Sch_EZ!$B$4:$B$27,0),MATCH(Schedules_8760!$F4823,Htg_StPt_Sch_EZ!$C$3:$I$3,0)),"F","C")</f>
        <v>20.555555555555554</v>
      </c>
      <c r="I4823" s="34">
        <f>CONVERT(INDEX(Htg_StPt_Sch_EZ!$C$31:$I$54,MATCH(Schedules_8760!$C4823,Htg_StPt_Sch_EZ!$B$31:$B$54,0),MATCH(Schedules_8760!$F4823,Htg_StPt_Sch_EZ!$C$30:$I$30,0)),"F","C")</f>
        <v>19.444444444444443</v>
      </c>
      <c r="J4823" s="34">
        <f>CONVERT(INDEX(Clg_StPt_Sch_EZ!$C$4:$I$27,MATCH(Schedules_8760!$C4823,Clg_StPt_Sch_EZ!$B$4:$B$27,0),MATCH(Schedules_8760!$F4823,Clg_StPt_Sch_EZ!$C$3:$I$3,0)),"F","C")</f>
        <v>25.555555555555554</v>
      </c>
      <c r="K4823" s="34">
        <f>CONVERT(INDEX(Clg_StPt_Sch_EZ!$C$31:$I$54,MATCH(Schedules_8760!$C4823,Clg_StPt_Sch_EZ!$B$31:$B$54,0),MATCH(Schedules_8760!$F4823,Clg_StPt_Sch_EZ!$C$30:$I$30,0)),"F","C")</f>
        <v>28.333333333333332</v>
      </c>
      <c r="L4823" s="34">
        <f>CONVERT(INDEX(DHW_StPt_Sch_EZ!$C$4:$I$27,MATCH(Schedules_8760!$C4823,DHW_StPt_Sch_EZ!$B$4:$B$27,0),MATCH(Schedules_8760!$F4823,DHW_StPt_Sch_EZ!$C$3:$I$3,0)),"F","C")</f>
        <v>53.333333333333329</v>
      </c>
      <c r="M4823" s="34">
        <f>CONVERT(INDEX(DHW_StPt_Sch_EZ!$C$31:$I$54,MATCH(Schedules_8760!$C4823,DHW_StPt_Sch_EZ!$B$31:$B$54,0),MATCH(Schedules_8760!$F4823,DHW_StPt_Sch_EZ!$C$30:$I$30,0)),"F","C")</f>
        <v>53.333333333333329</v>
      </c>
      <c r="N4823" s="12"/>
      <c r="O4823" s="12"/>
      <c r="P4823" s="12"/>
    </row>
    <row r="4824" spans="1:16" x14ac:dyDescent="0.25">
      <c r="A4824" s="35">
        <v>4823</v>
      </c>
      <c r="B4824" s="89">
        <v>201.91666666666671</v>
      </c>
      <c r="C4824" s="35">
        <f t="shared" si="375"/>
        <v>23</v>
      </c>
      <c r="D4824" s="35">
        <f t="shared" si="378"/>
        <v>201</v>
      </c>
      <c r="E4824" s="35">
        <f t="shared" si="379"/>
        <v>5</v>
      </c>
      <c r="F4824" s="35" t="str">
        <f t="shared" si="376"/>
        <v>Thursday</v>
      </c>
      <c r="G4824" s="35">
        <f t="shared" si="377"/>
        <v>7</v>
      </c>
      <c r="H4824" s="34">
        <f>CONVERT(INDEX(Htg_StPt_Sch_EZ!$C$4:$I$27,MATCH(Schedules_8760!$C4824,Htg_StPt_Sch_EZ!$B$4:$B$27,0),MATCH(Schedules_8760!$F4824,Htg_StPt_Sch_EZ!$C$3:$I$3,0)),"F","C")</f>
        <v>20.555555555555554</v>
      </c>
      <c r="I4824" s="34">
        <f>CONVERT(INDEX(Htg_StPt_Sch_EZ!$C$31:$I$54,MATCH(Schedules_8760!$C4824,Htg_StPt_Sch_EZ!$B$31:$B$54,0),MATCH(Schedules_8760!$F4824,Htg_StPt_Sch_EZ!$C$30:$I$30,0)),"F","C")</f>
        <v>19.444444444444443</v>
      </c>
      <c r="J4824" s="34">
        <f>CONVERT(INDEX(Clg_StPt_Sch_EZ!$C$4:$I$27,MATCH(Schedules_8760!$C4824,Clg_StPt_Sch_EZ!$B$4:$B$27,0),MATCH(Schedules_8760!$F4824,Clg_StPt_Sch_EZ!$C$3:$I$3,0)),"F","C")</f>
        <v>25.555555555555554</v>
      </c>
      <c r="K4824" s="34">
        <f>CONVERT(INDEX(Clg_StPt_Sch_EZ!$C$31:$I$54,MATCH(Schedules_8760!$C4824,Clg_StPt_Sch_EZ!$B$31:$B$54,0),MATCH(Schedules_8760!$F4824,Clg_StPt_Sch_EZ!$C$30:$I$30,0)),"F","C")</f>
        <v>28.333333333333332</v>
      </c>
      <c r="L4824" s="34">
        <f>CONVERT(INDEX(DHW_StPt_Sch_EZ!$C$4:$I$27,MATCH(Schedules_8760!$C4824,DHW_StPt_Sch_EZ!$B$4:$B$27,0),MATCH(Schedules_8760!$F4824,DHW_StPt_Sch_EZ!$C$3:$I$3,0)),"F","C")</f>
        <v>53.333333333333329</v>
      </c>
      <c r="M4824" s="34">
        <f>CONVERT(INDEX(DHW_StPt_Sch_EZ!$C$31:$I$54,MATCH(Schedules_8760!$C4824,DHW_StPt_Sch_EZ!$B$31:$B$54,0),MATCH(Schedules_8760!$F4824,DHW_StPt_Sch_EZ!$C$30:$I$30,0)),"F","C")</f>
        <v>53.333333333333329</v>
      </c>
      <c r="N4824" s="12"/>
      <c r="O4824" s="12"/>
      <c r="P4824" s="12"/>
    </row>
    <row r="4825" spans="1:16" x14ac:dyDescent="0.25">
      <c r="A4825" s="35">
        <v>4824</v>
      </c>
      <c r="B4825" s="89">
        <v>201.95833333333329</v>
      </c>
      <c r="C4825" s="35">
        <f t="shared" si="375"/>
        <v>24</v>
      </c>
      <c r="D4825" s="35">
        <f t="shared" si="378"/>
        <v>201</v>
      </c>
      <c r="E4825" s="35">
        <f t="shared" si="379"/>
        <v>5</v>
      </c>
      <c r="F4825" s="35" t="str">
        <f t="shared" si="376"/>
        <v>Thursday</v>
      </c>
      <c r="G4825" s="35">
        <f t="shared" si="377"/>
        <v>7</v>
      </c>
      <c r="H4825" s="34">
        <f>CONVERT(INDEX(Htg_StPt_Sch_EZ!$C$4:$I$27,MATCH(Schedules_8760!$C4825,Htg_StPt_Sch_EZ!$B$4:$B$27,0),MATCH(Schedules_8760!$F4825,Htg_StPt_Sch_EZ!$C$3:$I$3,0)),"F","C")</f>
        <v>20.555555555555554</v>
      </c>
      <c r="I4825" s="34">
        <f>CONVERT(INDEX(Htg_StPt_Sch_EZ!$C$31:$I$54,MATCH(Schedules_8760!$C4825,Htg_StPt_Sch_EZ!$B$31:$B$54,0),MATCH(Schedules_8760!$F4825,Htg_StPt_Sch_EZ!$C$30:$I$30,0)),"F","C")</f>
        <v>19.444444444444443</v>
      </c>
      <c r="J4825" s="34">
        <f>CONVERT(INDEX(Clg_StPt_Sch_EZ!$C$4:$I$27,MATCH(Schedules_8760!$C4825,Clg_StPt_Sch_EZ!$B$4:$B$27,0),MATCH(Schedules_8760!$F4825,Clg_StPt_Sch_EZ!$C$3:$I$3,0)),"F","C")</f>
        <v>25.555555555555554</v>
      </c>
      <c r="K4825" s="34">
        <f>CONVERT(INDEX(Clg_StPt_Sch_EZ!$C$31:$I$54,MATCH(Schedules_8760!$C4825,Clg_StPt_Sch_EZ!$B$31:$B$54,0),MATCH(Schedules_8760!$F4825,Clg_StPt_Sch_EZ!$C$30:$I$30,0)),"F","C")</f>
        <v>28.333333333333332</v>
      </c>
      <c r="L4825" s="34">
        <f>CONVERT(INDEX(DHW_StPt_Sch_EZ!$C$4:$I$27,MATCH(Schedules_8760!$C4825,DHW_StPt_Sch_EZ!$B$4:$B$27,0),MATCH(Schedules_8760!$F4825,DHW_StPt_Sch_EZ!$C$3:$I$3,0)),"F","C")</f>
        <v>53.333333333333329</v>
      </c>
      <c r="M4825" s="34">
        <f>CONVERT(INDEX(DHW_StPt_Sch_EZ!$C$31:$I$54,MATCH(Schedules_8760!$C4825,DHW_StPt_Sch_EZ!$B$31:$B$54,0),MATCH(Schedules_8760!$F4825,DHW_StPt_Sch_EZ!$C$30:$I$30,0)),"F","C")</f>
        <v>53.333333333333329</v>
      </c>
      <c r="N4825" s="12"/>
      <c r="O4825" s="12"/>
      <c r="P4825" s="12"/>
    </row>
    <row r="4826" spans="1:16" x14ac:dyDescent="0.25">
      <c r="A4826" s="35">
        <v>4825</v>
      </c>
      <c r="B4826" s="89">
        <v>202</v>
      </c>
      <c r="C4826" s="35">
        <f t="shared" si="375"/>
        <v>1</v>
      </c>
      <c r="D4826" s="35">
        <f t="shared" si="378"/>
        <v>202</v>
      </c>
      <c r="E4826" s="35">
        <f t="shared" si="379"/>
        <v>6</v>
      </c>
      <c r="F4826" s="35" t="str">
        <f t="shared" si="376"/>
        <v>Friday</v>
      </c>
      <c r="G4826" s="35">
        <f t="shared" si="377"/>
        <v>7</v>
      </c>
      <c r="H4826" s="34">
        <f>CONVERT(INDEX(Htg_StPt_Sch_EZ!$C$4:$I$27,MATCH(Schedules_8760!$C4826,Htg_StPt_Sch_EZ!$B$4:$B$27,0),MATCH(Schedules_8760!$F4826,Htg_StPt_Sch_EZ!$C$3:$I$3,0)),"F","C")</f>
        <v>20.555555555555554</v>
      </c>
      <c r="I4826" s="34">
        <f>CONVERT(INDEX(Htg_StPt_Sch_EZ!$C$31:$I$54,MATCH(Schedules_8760!$C4826,Htg_StPt_Sch_EZ!$B$31:$B$54,0),MATCH(Schedules_8760!$F4826,Htg_StPt_Sch_EZ!$C$30:$I$30,0)),"F","C")</f>
        <v>19.444444444444443</v>
      </c>
      <c r="J4826" s="34">
        <f>CONVERT(INDEX(Clg_StPt_Sch_EZ!$C$4:$I$27,MATCH(Schedules_8760!$C4826,Clg_StPt_Sch_EZ!$B$4:$B$27,0),MATCH(Schedules_8760!$F4826,Clg_StPt_Sch_EZ!$C$3:$I$3,0)),"F","C")</f>
        <v>25.555555555555554</v>
      </c>
      <c r="K4826" s="34">
        <f>CONVERT(INDEX(Clg_StPt_Sch_EZ!$C$31:$I$54,MATCH(Schedules_8760!$C4826,Clg_StPt_Sch_EZ!$B$31:$B$54,0),MATCH(Schedules_8760!$F4826,Clg_StPt_Sch_EZ!$C$30:$I$30,0)),"F","C")</f>
        <v>28.333333333333332</v>
      </c>
      <c r="L4826" s="34">
        <f>CONVERT(INDEX(DHW_StPt_Sch_EZ!$C$4:$I$27,MATCH(Schedules_8760!$C4826,DHW_StPt_Sch_EZ!$B$4:$B$27,0),MATCH(Schedules_8760!$F4826,DHW_StPt_Sch_EZ!$C$3:$I$3,0)),"F","C")</f>
        <v>53.333333333333329</v>
      </c>
      <c r="M4826" s="34">
        <f>CONVERT(INDEX(DHW_StPt_Sch_EZ!$C$31:$I$54,MATCH(Schedules_8760!$C4826,DHW_StPt_Sch_EZ!$B$31:$B$54,0),MATCH(Schedules_8760!$F4826,DHW_StPt_Sch_EZ!$C$30:$I$30,0)),"F","C")</f>
        <v>53.333333333333329</v>
      </c>
      <c r="N4826" s="12"/>
      <c r="O4826" s="12"/>
      <c r="P4826" s="12"/>
    </row>
    <row r="4827" spans="1:16" x14ac:dyDescent="0.25">
      <c r="A4827" s="35">
        <v>4826</v>
      </c>
      <c r="B4827" s="89">
        <v>202.04166666666671</v>
      </c>
      <c r="C4827" s="35">
        <f t="shared" si="375"/>
        <v>2</v>
      </c>
      <c r="D4827" s="35">
        <f t="shared" si="378"/>
        <v>202</v>
      </c>
      <c r="E4827" s="35">
        <f t="shared" si="379"/>
        <v>6</v>
      </c>
      <c r="F4827" s="35" t="str">
        <f t="shared" si="376"/>
        <v>Friday</v>
      </c>
      <c r="G4827" s="35">
        <f t="shared" si="377"/>
        <v>7</v>
      </c>
      <c r="H4827" s="34">
        <f>CONVERT(INDEX(Htg_StPt_Sch_EZ!$C$4:$I$27,MATCH(Schedules_8760!$C4827,Htg_StPt_Sch_EZ!$B$4:$B$27,0),MATCH(Schedules_8760!$F4827,Htg_StPt_Sch_EZ!$C$3:$I$3,0)),"F","C")</f>
        <v>20.555555555555554</v>
      </c>
      <c r="I4827" s="34">
        <f>CONVERT(INDEX(Htg_StPt_Sch_EZ!$C$31:$I$54,MATCH(Schedules_8760!$C4827,Htg_StPt_Sch_EZ!$B$31:$B$54,0),MATCH(Schedules_8760!$F4827,Htg_StPt_Sch_EZ!$C$30:$I$30,0)),"F","C")</f>
        <v>19.444444444444443</v>
      </c>
      <c r="J4827" s="34">
        <f>CONVERT(INDEX(Clg_StPt_Sch_EZ!$C$4:$I$27,MATCH(Schedules_8760!$C4827,Clg_StPt_Sch_EZ!$B$4:$B$27,0),MATCH(Schedules_8760!$F4827,Clg_StPt_Sch_EZ!$C$3:$I$3,0)),"F","C")</f>
        <v>25.555555555555554</v>
      </c>
      <c r="K4827" s="34">
        <f>CONVERT(INDEX(Clg_StPt_Sch_EZ!$C$31:$I$54,MATCH(Schedules_8760!$C4827,Clg_StPt_Sch_EZ!$B$31:$B$54,0),MATCH(Schedules_8760!$F4827,Clg_StPt_Sch_EZ!$C$30:$I$30,0)),"F","C")</f>
        <v>28.333333333333332</v>
      </c>
      <c r="L4827" s="34">
        <f>CONVERT(INDEX(DHW_StPt_Sch_EZ!$C$4:$I$27,MATCH(Schedules_8760!$C4827,DHW_StPt_Sch_EZ!$B$4:$B$27,0),MATCH(Schedules_8760!$F4827,DHW_StPt_Sch_EZ!$C$3:$I$3,0)),"F","C")</f>
        <v>53.333333333333329</v>
      </c>
      <c r="M4827" s="34">
        <f>CONVERT(INDEX(DHW_StPt_Sch_EZ!$C$31:$I$54,MATCH(Schedules_8760!$C4827,DHW_StPt_Sch_EZ!$B$31:$B$54,0),MATCH(Schedules_8760!$F4827,DHW_StPt_Sch_EZ!$C$30:$I$30,0)),"F","C")</f>
        <v>53.333333333333329</v>
      </c>
      <c r="N4827" s="12"/>
      <c r="O4827" s="12"/>
      <c r="P4827" s="12"/>
    </row>
    <row r="4828" spans="1:16" x14ac:dyDescent="0.25">
      <c r="A4828" s="35">
        <v>4827</v>
      </c>
      <c r="B4828" s="89">
        <v>202.08333333333329</v>
      </c>
      <c r="C4828" s="35">
        <f t="shared" si="375"/>
        <v>3</v>
      </c>
      <c r="D4828" s="35">
        <f t="shared" si="378"/>
        <v>202</v>
      </c>
      <c r="E4828" s="35">
        <f t="shared" si="379"/>
        <v>6</v>
      </c>
      <c r="F4828" s="35" t="str">
        <f t="shared" si="376"/>
        <v>Friday</v>
      </c>
      <c r="G4828" s="35">
        <f t="shared" si="377"/>
        <v>7</v>
      </c>
      <c r="H4828" s="34">
        <f>CONVERT(INDEX(Htg_StPt_Sch_EZ!$C$4:$I$27,MATCH(Schedules_8760!$C4828,Htg_StPt_Sch_EZ!$B$4:$B$27,0),MATCH(Schedules_8760!$F4828,Htg_StPt_Sch_EZ!$C$3:$I$3,0)),"F","C")</f>
        <v>20.555555555555554</v>
      </c>
      <c r="I4828" s="34">
        <f>CONVERT(INDEX(Htg_StPt_Sch_EZ!$C$31:$I$54,MATCH(Schedules_8760!$C4828,Htg_StPt_Sch_EZ!$B$31:$B$54,0),MATCH(Schedules_8760!$F4828,Htg_StPt_Sch_EZ!$C$30:$I$30,0)),"F","C")</f>
        <v>19.444444444444443</v>
      </c>
      <c r="J4828" s="34">
        <f>CONVERT(INDEX(Clg_StPt_Sch_EZ!$C$4:$I$27,MATCH(Schedules_8760!$C4828,Clg_StPt_Sch_EZ!$B$4:$B$27,0),MATCH(Schedules_8760!$F4828,Clg_StPt_Sch_EZ!$C$3:$I$3,0)),"F","C")</f>
        <v>25.555555555555554</v>
      </c>
      <c r="K4828" s="34">
        <f>CONVERT(INDEX(Clg_StPt_Sch_EZ!$C$31:$I$54,MATCH(Schedules_8760!$C4828,Clg_StPt_Sch_EZ!$B$31:$B$54,0),MATCH(Schedules_8760!$F4828,Clg_StPt_Sch_EZ!$C$30:$I$30,0)),"F","C")</f>
        <v>28.333333333333332</v>
      </c>
      <c r="L4828" s="34">
        <f>CONVERT(INDEX(DHW_StPt_Sch_EZ!$C$4:$I$27,MATCH(Schedules_8760!$C4828,DHW_StPt_Sch_EZ!$B$4:$B$27,0),MATCH(Schedules_8760!$F4828,DHW_StPt_Sch_EZ!$C$3:$I$3,0)),"F","C")</f>
        <v>53.333333333333329</v>
      </c>
      <c r="M4828" s="34">
        <f>CONVERT(INDEX(DHW_StPt_Sch_EZ!$C$31:$I$54,MATCH(Schedules_8760!$C4828,DHW_StPt_Sch_EZ!$B$31:$B$54,0),MATCH(Schedules_8760!$F4828,DHW_StPt_Sch_EZ!$C$30:$I$30,0)),"F","C")</f>
        <v>53.333333333333329</v>
      </c>
      <c r="N4828" s="12"/>
      <c r="O4828" s="12"/>
      <c r="P4828" s="12"/>
    </row>
    <row r="4829" spans="1:16" x14ac:dyDescent="0.25">
      <c r="A4829" s="35">
        <v>4828</v>
      </c>
      <c r="B4829" s="89">
        <v>202.125</v>
      </c>
      <c r="C4829" s="35">
        <f t="shared" si="375"/>
        <v>4</v>
      </c>
      <c r="D4829" s="35">
        <f t="shared" si="378"/>
        <v>202</v>
      </c>
      <c r="E4829" s="35">
        <f t="shared" si="379"/>
        <v>6</v>
      </c>
      <c r="F4829" s="35" t="str">
        <f t="shared" si="376"/>
        <v>Friday</v>
      </c>
      <c r="G4829" s="35">
        <f t="shared" si="377"/>
        <v>7</v>
      </c>
      <c r="H4829" s="34">
        <f>CONVERT(INDEX(Htg_StPt_Sch_EZ!$C$4:$I$27,MATCH(Schedules_8760!$C4829,Htg_StPt_Sch_EZ!$B$4:$B$27,0),MATCH(Schedules_8760!$F4829,Htg_StPt_Sch_EZ!$C$3:$I$3,0)),"F","C")</f>
        <v>20.555555555555554</v>
      </c>
      <c r="I4829" s="34">
        <f>CONVERT(INDEX(Htg_StPt_Sch_EZ!$C$31:$I$54,MATCH(Schedules_8760!$C4829,Htg_StPt_Sch_EZ!$B$31:$B$54,0),MATCH(Schedules_8760!$F4829,Htg_StPt_Sch_EZ!$C$30:$I$30,0)),"F","C")</f>
        <v>19.444444444444443</v>
      </c>
      <c r="J4829" s="34">
        <f>CONVERT(INDEX(Clg_StPt_Sch_EZ!$C$4:$I$27,MATCH(Schedules_8760!$C4829,Clg_StPt_Sch_EZ!$B$4:$B$27,0),MATCH(Schedules_8760!$F4829,Clg_StPt_Sch_EZ!$C$3:$I$3,0)),"F","C")</f>
        <v>25.555555555555554</v>
      </c>
      <c r="K4829" s="34">
        <f>CONVERT(INDEX(Clg_StPt_Sch_EZ!$C$31:$I$54,MATCH(Schedules_8760!$C4829,Clg_StPt_Sch_EZ!$B$31:$B$54,0),MATCH(Schedules_8760!$F4829,Clg_StPt_Sch_EZ!$C$30:$I$30,0)),"F","C")</f>
        <v>28.333333333333332</v>
      </c>
      <c r="L4829" s="34">
        <f>CONVERT(INDEX(DHW_StPt_Sch_EZ!$C$4:$I$27,MATCH(Schedules_8760!$C4829,DHW_StPt_Sch_EZ!$B$4:$B$27,0),MATCH(Schedules_8760!$F4829,DHW_StPt_Sch_EZ!$C$3:$I$3,0)),"F","C")</f>
        <v>53.333333333333329</v>
      </c>
      <c r="M4829" s="34">
        <f>CONVERT(INDEX(DHW_StPt_Sch_EZ!$C$31:$I$54,MATCH(Schedules_8760!$C4829,DHW_StPt_Sch_EZ!$B$31:$B$54,0),MATCH(Schedules_8760!$F4829,DHW_StPt_Sch_EZ!$C$30:$I$30,0)),"F","C")</f>
        <v>53.333333333333329</v>
      </c>
      <c r="N4829" s="12"/>
      <c r="O4829" s="12"/>
      <c r="P4829" s="12"/>
    </row>
    <row r="4830" spans="1:16" x14ac:dyDescent="0.25">
      <c r="A4830" s="35">
        <v>4829</v>
      </c>
      <c r="B4830" s="89">
        <v>202.16666666666671</v>
      </c>
      <c r="C4830" s="35">
        <f t="shared" si="375"/>
        <v>5</v>
      </c>
      <c r="D4830" s="35">
        <f t="shared" si="378"/>
        <v>202</v>
      </c>
      <c r="E4830" s="35">
        <f t="shared" si="379"/>
        <v>6</v>
      </c>
      <c r="F4830" s="35" t="str">
        <f t="shared" si="376"/>
        <v>Friday</v>
      </c>
      <c r="G4830" s="35">
        <f t="shared" si="377"/>
        <v>7</v>
      </c>
      <c r="H4830" s="34">
        <f>CONVERT(INDEX(Htg_StPt_Sch_EZ!$C$4:$I$27,MATCH(Schedules_8760!$C4830,Htg_StPt_Sch_EZ!$B$4:$B$27,0),MATCH(Schedules_8760!$F4830,Htg_StPt_Sch_EZ!$C$3:$I$3,0)),"F","C")</f>
        <v>20.555555555555554</v>
      </c>
      <c r="I4830" s="34">
        <f>CONVERT(INDEX(Htg_StPt_Sch_EZ!$C$31:$I$54,MATCH(Schedules_8760!$C4830,Htg_StPt_Sch_EZ!$B$31:$B$54,0),MATCH(Schedules_8760!$F4830,Htg_StPt_Sch_EZ!$C$30:$I$30,0)),"F","C")</f>
        <v>19.444444444444443</v>
      </c>
      <c r="J4830" s="34">
        <f>CONVERT(INDEX(Clg_StPt_Sch_EZ!$C$4:$I$27,MATCH(Schedules_8760!$C4830,Clg_StPt_Sch_EZ!$B$4:$B$27,0),MATCH(Schedules_8760!$F4830,Clg_StPt_Sch_EZ!$C$3:$I$3,0)),"F","C")</f>
        <v>25.555555555555554</v>
      </c>
      <c r="K4830" s="34">
        <f>CONVERT(INDEX(Clg_StPt_Sch_EZ!$C$31:$I$54,MATCH(Schedules_8760!$C4830,Clg_StPt_Sch_EZ!$B$31:$B$54,0),MATCH(Schedules_8760!$F4830,Clg_StPt_Sch_EZ!$C$30:$I$30,0)),"F","C")</f>
        <v>28.333333333333332</v>
      </c>
      <c r="L4830" s="34">
        <f>CONVERT(INDEX(DHW_StPt_Sch_EZ!$C$4:$I$27,MATCH(Schedules_8760!$C4830,DHW_StPt_Sch_EZ!$B$4:$B$27,0),MATCH(Schedules_8760!$F4830,DHW_StPt_Sch_EZ!$C$3:$I$3,0)),"F","C")</f>
        <v>53.333333333333329</v>
      </c>
      <c r="M4830" s="34">
        <f>CONVERT(INDEX(DHW_StPt_Sch_EZ!$C$31:$I$54,MATCH(Schedules_8760!$C4830,DHW_StPt_Sch_EZ!$B$31:$B$54,0),MATCH(Schedules_8760!$F4830,DHW_StPt_Sch_EZ!$C$30:$I$30,0)),"F","C")</f>
        <v>53.333333333333329</v>
      </c>
      <c r="N4830" s="12"/>
      <c r="O4830" s="12"/>
      <c r="P4830" s="12"/>
    </row>
    <row r="4831" spans="1:16" x14ac:dyDescent="0.25">
      <c r="A4831" s="35">
        <v>4830</v>
      </c>
      <c r="B4831" s="89">
        <v>202.20833333333329</v>
      </c>
      <c r="C4831" s="35">
        <f t="shared" si="375"/>
        <v>6</v>
      </c>
      <c r="D4831" s="35">
        <f t="shared" si="378"/>
        <v>202</v>
      </c>
      <c r="E4831" s="35">
        <f t="shared" si="379"/>
        <v>6</v>
      </c>
      <c r="F4831" s="35" t="str">
        <f t="shared" si="376"/>
        <v>Friday</v>
      </c>
      <c r="G4831" s="35">
        <f t="shared" si="377"/>
        <v>7</v>
      </c>
      <c r="H4831" s="34">
        <f>CONVERT(INDEX(Htg_StPt_Sch_EZ!$C$4:$I$27,MATCH(Schedules_8760!$C4831,Htg_StPt_Sch_EZ!$B$4:$B$27,0),MATCH(Schedules_8760!$F4831,Htg_StPt_Sch_EZ!$C$3:$I$3,0)),"F","C")</f>
        <v>20.555555555555554</v>
      </c>
      <c r="I4831" s="34">
        <f>CONVERT(INDEX(Htg_StPt_Sch_EZ!$C$31:$I$54,MATCH(Schedules_8760!$C4831,Htg_StPt_Sch_EZ!$B$31:$B$54,0),MATCH(Schedules_8760!$F4831,Htg_StPt_Sch_EZ!$C$30:$I$30,0)),"F","C")</f>
        <v>19.444444444444443</v>
      </c>
      <c r="J4831" s="34">
        <f>CONVERT(INDEX(Clg_StPt_Sch_EZ!$C$4:$I$27,MATCH(Schedules_8760!$C4831,Clg_StPt_Sch_EZ!$B$4:$B$27,0),MATCH(Schedules_8760!$F4831,Clg_StPt_Sch_EZ!$C$3:$I$3,0)),"F","C")</f>
        <v>25.555555555555554</v>
      </c>
      <c r="K4831" s="34">
        <f>CONVERT(INDEX(Clg_StPt_Sch_EZ!$C$31:$I$54,MATCH(Schedules_8760!$C4831,Clg_StPt_Sch_EZ!$B$31:$B$54,0),MATCH(Schedules_8760!$F4831,Clg_StPt_Sch_EZ!$C$30:$I$30,0)),"F","C")</f>
        <v>28.333333333333332</v>
      </c>
      <c r="L4831" s="34">
        <f>CONVERT(INDEX(DHW_StPt_Sch_EZ!$C$4:$I$27,MATCH(Schedules_8760!$C4831,DHW_StPt_Sch_EZ!$B$4:$B$27,0),MATCH(Schedules_8760!$F4831,DHW_StPt_Sch_EZ!$C$3:$I$3,0)),"F","C")</f>
        <v>53.333333333333329</v>
      </c>
      <c r="M4831" s="34">
        <f>CONVERT(INDEX(DHW_StPt_Sch_EZ!$C$31:$I$54,MATCH(Schedules_8760!$C4831,DHW_StPt_Sch_EZ!$B$31:$B$54,0),MATCH(Schedules_8760!$F4831,DHW_StPt_Sch_EZ!$C$30:$I$30,0)),"F","C")</f>
        <v>53.333333333333329</v>
      </c>
      <c r="N4831" s="12"/>
      <c r="O4831" s="12"/>
      <c r="P4831" s="12"/>
    </row>
    <row r="4832" spans="1:16" x14ac:dyDescent="0.25">
      <c r="A4832" s="35">
        <v>4831</v>
      </c>
      <c r="B4832" s="89">
        <v>202.25</v>
      </c>
      <c r="C4832" s="35">
        <f t="shared" si="375"/>
        <v>7</v>
      </c>
      <c r="D4832" s="35">
        <f t="shared" si="378"/>
        <v>202</v>
      </c>
      <c r="E4832" s="35">
        <f t="shared" si="379"/>
        <v>6</v>
      </c>
      <c r="F4832" s="35" t="str">
        <f t="shared" si="376"/>
        <v>Friday</v>
      </c>
      <c r="G4832" s="35">
        <f t="shared" si="377"/>
        <v>7</v>
      </c>
      <c r="H4832" s="34">
        <f>CONVERT(INDEX(Htg_StPt_Sch_EZ!$C$4:$I$27,MATCH(Schedules_8760!$C4832,Htg_StPt_Sch_EZ!$B$4:$B$27,0),MATCH(Schedules_8760!$F4832,Htg_StPt_Sch_EZ!$C$3:$I$3,0)),"F","C")</f>
        <v>20.555555555555554</v>
      </c>
      <c r="I4832" s="34">
        <f>CONVERT(INDEX(Htg_StPt_Sch_EZ!$C$31:$I$54,MATCH(Schedules_8760!$C4832,Htg_StPt_Sch_EZ!$B$31:$B$54,0),MATCH(Schedules_8760!$F4832,Htg_StPt_Sch_EZ!$C$30:$I$30,0)),"F","C")</f>
        <v>19.444444444444443</v>
      </c>
      <c r="J4832" s="34">
        <f>CONVERT(INDEX(Clg_StPt_Sch_EZ!$C$4:$I$27,MATCH(Schedules_8760!$C4832,Clg_StPt_Sch_EZ!$B$4:$B$27,0),MATCH(Schedules_8760!$F4832,Clg_StPt_Sch_EZ!$C$3:$I$3,0)),"F","C")</f>
        <v>25.555555555555554</v>
      </c>
      <c r="K4832" s="34">
        <f>CONVERT(INDEX(Clg_StPt_Sch_EZ!$C$31:$I$54,MATCH(Schedules_8760!$C4832,Clg_StPt_Sch_EZ!$B$31:$B$54,0),MATCH(Schedules_8760!$F4832,Clg_StPt_Sch_EZ!$C$30:$I$30,0)),"F","C")</f>
        <v>28.333333333333332</v>
      </c>
      <c r="L4832" s="34">
        <f>CONVERT(INDEX(DHW_StPt_Sch_EZ!$C$4:$I$27,MATCH(Schedules_8760!$C4832,DHW_StPt_Sch_EZ!$B$4:$B$27,0),MATCH(Schedules_8760!$F4832,DHW_StPt_Sch_EZ!$C$3:$I$3,0)),"F","C")</f>
        <v>53.333333333333329</v>
      </c>
      <c r="M4832" s="34">
        <f>CONVERT(INDEX(DHW_StPt_Sch_EZ!$C$31:$I$54,MATCH(Schedules_8760!$C4832,DHW_StPt_Sch_EZ!$B$31:$B$54,0),MATCH(Schedules_8760!$F4832,DHW_StPt_Sch_EZ!$C$30:$I$30,0)),"F","C")</f>
        <v>53.333333333333329</v>
      </c>
      <c r="N4832" s="12"/>
      <c r="O4832" s="12"/>
      <c r="P4832" s="12"/>
    </row>
    <row r="4833" spans="1:16" x14ac:dyDescent="0.25">
      <c r="A4833" s="35">
        <v>4832</v>
      </c>
      <c r="B4833" s="89">
        <v>202.29166666666671</v>
      </c>
      <c r="C4833" s="35">
        <f t="shared" si="375"/>
        <v>8</v>
      </c>
      <c r="D4833" s="35">
        <f t="shared" si="378"/>
        <v>202</v>
      </c>
      <c r="E4833" s="35">
        <f t="shared" si="379"/>
        <v>6</v>
      </c>
      <c r="F4833" s="35" t="str">
        <f t="shared" si="376"/>
        <v>Friday</v>
      </c>
      <c r="G4833" s="35">
        <f t="shared" si="377"/>
        <v>7</v>
      </c>
      <c r="H4833" s="34">
        <f>CONVERT(INDEX(Htg_StPt_Sch_EZ!$C$4:$I$27,MATCH(Schedules_8760!$C4833,Htg_StPt_Sch_EZ!$B$4:$B$27,0),MATCH(Schedules_8760!$F4833,Htg_StPt_Sch_EZ!$C$3:$I$3,0)),"F","C")</f>
        <v>20.555555555555554</v>
      </c>
      <c r="I4833" s="34">
        <f>CONVERT(INDEX(Htg_StPt_Sch_EZ!$C$31:$I$54,MATCH(Schedules_8760!$C4833,Htg_StPt_Sch_EZ!$B$31:$B$54,0),MATCH(Schedules_8760!$F4833,Htg_StPt_Sch_EZ!$C$30:$I$30,0)),"F","C")</f>
        <v>19.444444444444443</v>
      </c>
      <c r="J4833" s="34">
        <f>CONVERT(INDEX(Clg_StPt_Sch_EZ!$C$4:$I$27,MATCH(Schedules_8760!$C4833,Clg_StPt_Sch_EZ!$B$4:$B$27,0),MATCH(Schedules_8760!$F4833,Clg_StPt_Sch_EZ!$C$3:$I$3,0)),"F","C")</f>
        <v>25.555555555555554</v>
      </c>
      <c r="K4833" s="34">
        <f>CONVERT(INDEX(Clg_StPt_Sch_EZ!$C$31:$I$54,MATCH(Schedules_8760!$C4833,Clg_StPt_Sch_EZ!$B$31:$B$54,0),MATCH(Schedules_8760!$F4833,Clg_StPt_Sch_EZ!$C$30:$I$30,0)),"F","C")</f>
        <v>25</v>
      </c>
      <c r="L4833" s="34">
        <f>CONVERT(INDEX(DHW_StPt_Sch_EZ!$C$4:$I$27,MATCH(Schedules_8760!$C4833,DHW_StPt_Sch_EZ!$B$4:$B$27,0),MATCH(Schedules_8760!$F4833,DHW_StPt_Sch_EZ!$C$3:$I$3,0)),"F","C")</f>
        <v>53.333333333333329</v>
      </c>
      <c r="M4833" s="34">
        <f>CONVERT(INDEX(DHW_StPt_Sch_EZ!$C$31:$I$54,MATCH(Schedules_8760!$C4833,DHW_StPt_Sch_EZ!$B$31:$B$54,0),MATCH(Schedules_8760!$F4833,DHW_StPt_Sch_EZ!$C$30:$I$30,0)),"F","C")</f>
        <v>53.333333333333329</v>
      </c>
      <c r="N4833" s="12"/>
      <c r="O4833" s="12"/>
      <c r="P4833" s="12"/>
    </row>
    <row r="4834" spans="1:16" x14ac:dyDescent="0.25">
      <c r="A4834" s="35">
        <v>4833</v>
      </c>
      <c r="B4834" s="89">
        <v>202.33333333333329</v>
      </c>
      <c r="C4834" s="35">
        <f t="shared" si="375"/>
        <v>9</v>
      </c>
      <c r="D4834" s="35">
        <f t="shared" si="378"/>
        <v>202</v>
      </c>
      <c r="E4834" s="35">
        <f t="shared" si="379"/>
        <v>6</v>
      </c>
      <c r="F4834" s="35" t="str">
        <f t="shared" si="376"/>
        <v>Friday</v>
      </c>
      <c r="G4834" s="35">
        <f t="shared" si="377"/>
        <v>7</v>
      </c>
      <c r="H4834" s="34">
        <f>CONVERT(INDEX(Htg_StPt_Sch_EZ!$C$4:$I$27,MATCH(Schedules_8760!$C4834,Htg_StPt_Sch_EZ!$B$4:$B$27,0),MATCH(Schedules_8760!$F4834,Htg_StPt_Sch_EZ!$C$3:$I$3,0)),"F","C")</f>
        <v>20.555555555555554</v>
      </c>
      <c r="I4834" s="34">
        <f>CONVERT(INDEX(Htg_StPt_Sch_EZ!$C$31:$I$54,MATCH(Schedules_8760!$C4834,Htg_StPt_Sch_EZ!$B$31:$B$54,0),MATCH(Schedules_8760!$F4834,Htg_StPt_Sch_EZ!$C$30:$I$30,0)),"F","C")</f>
        <v>19.444444444444443</v>
      </c>
      <c r="J4834" s="34">
        <f>CONVERT(INDEX(Clg_StPt_Sch_EZ!$C$4:$I$27,MATCH(Schedules_8760!$C4834,Clg_StPt_Sch_EZ!$B$4:$B$27,0),MATCH(Schedules_8760!$F4834,Clg_StPt_Sch_EZ!$C$3:$I$3,0)),"F","C")</f>
        <v>25.555555555555554</v>
      </c>
      <c r="K4834" s="34">
        <f>CONVERT(INDEX(Clg_StPt_Sch_EZ!$C$31:$I$54,MATCH(Schedules_8760!$C4834,Clg_StPt_Sch_EZ!$B$31:$B$54,0),MATCH(Schedules_8760!$F4834,Clg_StPt_Sch_EZ!$C$30:$I$30,0)),"F","C")</f>
        <v>25</v>
      </c>
      <c r="L4834" s="34">
        <f>CONVERT(INDEX(DHW_StPt_Sch_EZ!$C$4:$I$27,MATCH(Schedules_8760!$C4834,DHW_StPt_Sch_EZ!$B$4:$B$27,0),MATCH(Schedules_8760!$F4834,DHW_StPt_Sch_EZ!$C$3:$I$3,0)),"F","C")</f>
        <v>53.333333333333329</v>
      </c>
      <c r="M4834" s="34">
        <f>CONVERT(INDEX(DHW_StPt_Sch_EZ!$C$31:$I$54,MATCH(Schedules_8760!$C4834,DHW_StPt_Sch_EZ!$B$31:$B$54,0),MATCH(Schedules_8760!$F4834,DHW_StPt_Sch_EZ!$C$30:$I$30,0)),"F","C")</f>
        <v>53.333333333333329</v>
      </c>
      <c r="N4834" s="12"/>
      <c r="O4834" s="12"/>
      <c r="P4834" s="12"/>
    </row>
    <row r="4835" spans="1:16" x14ac:dyDescent="0.25">
      <c r="A4835" s="35">
        <v>4834</v>
      </c>
      <c r="B4835" s="89">
        <v>202.375</v>
      </c>
      <c r="C4835" s="35">
        <f t="shared" si="375"/>
        <v>10</v>
      </c>
      <c r="D4835" s="35">
        <f t="shared" si="378"/>
        <v>202</v>
      </c>
      <c r="E4835" s="35">
        <f t="shared" si="379"/>
        <v>6</v>
      </c>
      <c r="F4835" s="35" t="str">
        <f t="shared" si="376"/>
        <v>Friday</v>
      </c>
      <c r="G4835" s="35">
        <f t="shared" si="377"/>
        <v>7</v>
      </c>
      <c r="H4835" s="34">
        <f>CONVERT(INDEX(Htg_StPt_Sch_EZ!$C$4:$I$27,MATCH(Schedules_8760!$C4835,Htg_StPt_Sch_EZ!$B$4:$B$27,0),MATCH(Schedules_8760!$F4835,Htg_StPt_Sch_EZ!$C$3:$I$3,0)),"F","C")</f>
        <v>20.555555555555554</v>
      </c>
      <c r="I4835" s="34">
        <f>CONVERT(INDEX(Htg_StPt_Sch_EZ!$C$31:$I$54,MATCH(Schedules_8760!$C4835,Htg_StPt_Sch_EZ!$B$31:$B$54,0),MATCH(Schedules_8760!$F4835,Htg_StPt_Sch_EZ!$C$30:$I$30,0)),"F","C")</f>
        <v>19.444444444444443</v>
      </c>
      <c r="J4835" s="34">
        <f>CONVERT(INDEX(Clg_StPt_Sch_EZ!$C$4:$I$27,MATCH(Schedules_8760!$C4835,Clg_StPt_Sch_EZ!$B$4:$B$27,0),MATCH(Schedules_8760!$F4835,Clg_StPt_Sch_EZ!$C$3:$I$3,0)),"F","C")</f>
        <v>25.555555555555554</v>
      </c>
      <c r="K4835" s="34">
        <f>CONVERT(INDEX(Clg_StPt_Sch_EZ!$C$31:$I$54,MATCH(Schedules_8760!$C4835,Clg_StPt_Sch_EZ!$B$31:$B$54,0),MATCH(Schedules_8760!$F4835,Clg_StPt_Sch_EZ!$C$30:$I$30,0)),"F","C")</f>
        <v>25</v>
      </c>
      <c r="L4835" s="34">
        <f>CONVERT(INDEX(DHW_StPt_Sch_EZ!$C$4:$I$27,MATCH(Schedules_8760!$C4835,DHW_StPt_Sch_EZ!$B$4:$B$27,0),MATCH(Schedules_8760!$F4835,DHW_StPt_Sch_EZ!$C$3:$I$3,0)),"F","C")</f>
        <v>53.333333333333329</v>
      </c>
      <c r="M4835" s="34">
        <f>CONVERT(INDEX(DHW_StPt_Sch_EZ!$C$31:$I$54,MATCH(Schedules_8760!$C4835,DHW_StPt_Sch_EZ!$B$31:$B$54,0),MATCH(Schedules_8760!$F4835,DHW_StPt_Sch_EZ!$C$30:$I$30,0)),"F","C")</f>
        <v>53.333333333333329</v>
      </c>
      <c r="N4835" s="12"/>
      <c r="O4835" s="12"/>
      <c r="P4835" s="12"/>
    </row>
    <row r="4836" spans="1:16" x14ac:dyDescent="0.25">
      <c r="A4836" s="35">
        <v>4835</v>
      </c>
      <c r="B4836" s="89">
        <v>202.41666666666671</v>
      </c>
      <c r="C4836" s="35">
        <f t="shared" si="375"/>
        <v>11</v>
      </c>
      <c r="D4836" s="35">
        <f t="shared" si="378"/>
        <v>202</v>
      </c>
      <c r="E4836" s="35">
        <f t="shared" si="379"/>
        <v>6</v>
      </c>
      <c r="F4836" s="35" t="str">
        <f t="shared" si="376"/>
        <v>Friday</v>
      </c>
      <c r="G4836" s="35">
        <f t="shared" si="377"/>
        <v>7</v>
      </c>
      <c r="H4836" s="34">
        <f>CONVERT(INDEX(Htg_StPt_Sch_EZ!$C$4:$I$27,MATCH(Schedules_8760!$C4836,Htg_StPt_Sch_EZ!$B$4:$B$27,0),MATCH(Schedules_8760!$F4836,Htg_StPt_Sch_EZ!$C$3:$I$3,0)),"F","C")</f>
        <v>20.555555555555554</v>
      </c>
      <c r="I4836" s="34">
        <f>CONVERT(INDEX(Htg_StPt_Sch_EZ!$C$31:$I$54,MATCH(Schedules_8760!$C4836,Htg_StPt_Sch_EZ!$B$31:$B$54,0),MATCH(Schedules_8760!$F4836,Htg_StPt_Sch_EZ!$C$30:$I$30,0)),"F","C")</f>
        <v>19.444444444444443</v>
      </c>
      <c r="J4836" s="34">
        <f>CONVERT(INDEX(Clg_StPt_Sch_EZ!$C$4:$I$27,MATCH(Schedules_8760!$C4836,Clg_StPt_Sch_EZ!$B$4:$B$27,0),MATCH(Schedules_8760!$F4836,Clg_StPt_Sch_EZ!$C$3:$I$3,0)),"F","C")</f>
        <v>25.555555555555554</v>
      </c>
      <c r="K4836" s="34">
        <f>CONVERT(INDEX(Clg_StPt_Sch_EZ!$C$31:$I$54,MATCH(Schedules_8760!$C4836,Clg_StPt_Sch_EZ!$B$31:$B$54,0),MATCH(Schedules_8760!$F4836,Clg_StPt_Sch_EZ!$C$30:$I$30,0)),"F","C")</f>
        <v>25</v>
      </c>
      <c r="L4836" s="34">
        <f>CONVERT(INDEX(DHW_StPt_Sch_EZ!$C$4:$I$27,MATCH(Schedules_8760!$C4836,DHW_StPt_Sch_EZ!$B$4:$B$27,0),MATCH(Schedules_8760!$F4836,DHW_StPt_Sch_EZ!$C$3:$I$3,0)),"F","C")</f>
        <v>53.333333333333329</v>
      </c>
      <c r="M4836" s="34">
        <f>CONVERT(INDEX(DHW_StPt_Sch_EZ!$C$31:$I$54,MATCH(Schedules_8760!$C4836,DHW_StPt_Sch_EZ!$B$31:$B$54,0),MATCH(Schedules_8760!$F4836,DHW_StPt_Sch_EZ!$C$30:$I$30,0)),"F","C")</f>
        <v>53.333333333333329</v>
      </c>
      <c r="N4836" s="12"/>
      <c r="O4836" s="12"/>
      <c r="P4836" s="12"/>
    </row>
    <row r="4837" spans="1:16" x14ac:dyDescent="0.25">
      <c r="A4837" s="35">
        <v>4836</v>
      </c>
      <c r="B4837" s="89">
        <v>202.45833333333329</v>
      </c>
      <c r="C4837" s="35">
        <f t="shared" si="375"/>
        <v>12</v>
      </c>
      <c r="D4837" s="35">
        <f t="shared" si="378"/>
        <v>202</v>
      </c>
      <c r="E4837" s="35">
        <f t="shared" si="379"/>
        <v>6</v>
      </c>
      <c r="F4837" s="35" t="str">
        <f t="shared" si="376"/>
        <v>Friday</v>
      </c>
      <c r="G4837" s="35">
        <f t="shared" si="377"/>
        <v>7</v>
      </c>
      <c r="H4837" s="34">
        <f>CONVERT(INDEX(Htg_StPt_Sch_EZ!$C$4:$I$27,MATCH(Schedules_8760!$C4837,Htg_StPt_Sch_EZ!$B$4:$B$27,0),MATCH(Schedules_8760!$F4837,Htg_StPt_Sch_EZ!$C$3:$I$3,0)),"F","C")</f>
        <v>20.555555555555554</v>
      </c>
      <c r="I4837" s="34">
        <f>CONVERT(INDEX(Htg_StPt_Sch_EZ!$C$31:$I$54,MATCH(Schedules_8760!$C4837,Htg_StPt_Sch_EZ!$B$31:$B$54,0),MATCH(Schedules_8760!$F4837,Htg_StPt_Sch_EZ!$C$30:$I$30,0)),"F","C")</f>
        <v>19.444444444444443</v>
      </c>
      <c r="J4837" s="34">
        <f>CONVERT(INDEX(Clg_StPt_Sch_EZ!$C$4:$I$27,MATCH(Schedules_8760!$C4837,Clg_StPt_Sch_EZ!$B$4:$B$27,0),MATCH(Schedules_8760!$F4837,Clg_StPt_Sch_EZ!$C$3:$I$3,0)),"F","C")</f>
        <v>25.555555555555554</v>
      </c>
      <c r="K4837" s="34">
        <f>CONVERT(INDEX(Clg_StPt_Sch_EZ!$C$31:$I$54,MATCH(Schedules_8760!$C4837,Clg_StPt_Sch_EZ!$B$31:$B$54,0),MATCH(Schedules_8760!$F4837,Clg_StPt_Sch_EZ!$C$30:$I$30,0)),"F","C")</f>
        <v>25</v>
      </c>
      <c r="L4837" s="34">
        <f>CONVERT(INDEX(DHW_StPt_Sch_EZ!$C$4:$I$27,MATCH(Schedules_8760!$C4837,DHW_StPt_Sch_EZ!$B$4:$B$27,0),MATCH(Schedules_8760!$F4837,DHW_StPt_Sch_EZ!$C$3:$I$3,0)),"F","C")</f>
        <v>53.333333333333329</v>
      </c>
      <c r="M4837" s="34">
        <f>CONVERT(INDEX(DHW_StPt_Sch_EZ!$C$31:$I$54,MATCH(Schedules_8760!$C4837,DHW_StPt_Sch_EZ!$B$31:$B$54,0),MATCH(Schedules_8760!$F4837,DHW_StPt_Sch_EZ!$C$30:$I$30,0)),"F","C")</f>
        <v>53.333333333333329</v>
      </c>
      <c r="N4837" s="12"/>
      <c r="O4837" s="12"/>
      <c r="P4837" s="12"/>
    </row>
    <row r="4838" spans="1:16" x14ac:dyDescent="0.25">
      <c r="A4838" s="35">
        <v>4837</v>
      </c>
      <c r="B4838" s="89">
        <v>202.5</v>
      </c>
      <c r="C4838" s="35">
        <f t="shared" si="375"/>
        <v>13</v>
      </c>
      <c r="D4838" s="35">
        <f t="shared" si="378"/>
        <v>202</v>
      </c>
      <c r="E4838" s="35">
        <f t="shared" si="379"/>
        <v>6</v>
      </c>
      <c r="F4838" s="35" t="str">
        <f t="shared" si="376"/>
        <v>Friday</v>
      </c>
      <c r="G4838" s="35">
        <f t="shared" si="377"/>
        <v>7</v>
      </c>
      <c r="H4838" s="34">
        <f>CONVERT(INDEX(Htg_StPt_Sch_EZ!$C$4:$I$27,MATCH(Schedules_8760!$C4838,Htg_StPt_Sch_EZ!$B$4:$B$27,0),MATCH(Schedules_8760!$F4838,Htg_StPt_Sch_EZ!$C$3:$I$3,0)),"F","C")</f>
        <v>20.555555555555554</v>
      </c>
      <c r="I4838" s="34">
        <f>CONVERT(INDEX(Htg_StPt_Sch_EZ!$C$31:$I$54,MATCH(Schedules_8760!$C4838,Htg_StPt_Sch_EZ!$B$31:$B$54,0),MATCH(Schedules_8760!$F4838,Htg_StPt_Sch_EZ!$C$30:$I$30,0)),"F","C")</f>
        <v>19.444444444444443</v>
      </c>
      <c r="J4838" s="34">
        <f>CONVERT(INDEX(Clg_StPt_Sch_EZ!$C$4:$I$27,MATCH(Schedules_8760!$C4838,Clg_StPt_Sch_EZ!$B$4:$B$27,0),MATCH(Schedules_8760!$F4838,Clg_StPt_Sch_EZ!$C$3:$I$3,0)),"F","C")</f>
        <v>25.555555555555554</v>
      </c>
      <c r="K4838" s="34">
        <f>CONVERT(INDEX(Clg_StPt_Sch_EZ!$C$31:$I$54,MATCH(Schedules_8760!$C4838,Clg_StPt_Sch_EZ!$B$31:$B$54,0),MATCH(Schedules_8760!$F4838,Clg_StPt_Sch_EZ!$C$30:$I$30,0)),"F","C")</f>
        <v>25</v>
      </c>
      <c r="L4838" s="34">
        <f>CONVERT(INDEX(DHW_StPt_Sch_EZ!$C$4:$I$27,MATCH(Schedules_8760!$C4838,DHW_StPt_Sch_EZ!$B$4:$B$27,0),MATCH(Schedules_8760!$F4838,DHW_StPt_Sch_EZ!$C$3:$I$3,0)),"F","C")</f>
        <v>53.333333333333329</v>
      </c>
      <c r="M4838" s="34">
        <f>CONVERT(INDEX(DHW_StPt_Sch_EZ!$C$31:$I$54,MATCH(Schedules_8760!$C4838,DHW_StPt_Sch_EZ!$B$31:$B$54,0),MATCH(Schedules_8760!$F4838,DHW_StPt_Sch_EZ!$C$30:$I$30,0)),"F","C")</f>
        <v>53.333333333333329</v>
      </c>
      <c r="N4838" s="12"/>
      <c r="O4838" s="12"/>
      <c r="P4838" s="12"/>
    </row>
    <row r="4839" spans="1:16" x14ac:dyDescent="0.25">
      <c r="A4839" s="35">
        <v>4838</v>
      </c>
      <c r="B4839" s="89">
        <v>202.54166666666671</v>
      </c>
      <c r="C4839" s="35">
        <f t="shared" si="375"/>
        <v>14</v>
      </c>
      <c r="D4839" s="35">
        <f t="shared" si="378"/>
        <v>202</v>
      </c>
      <c r="E4839" s="35">
        <f t="shared" si="379"/>
        <v>6</v>
      </c>
      <c r="F4839" s="35" t="str">
        <f t="shared" si="376"/>
        <v>Friday</v>
      </c>
      <c r="G4839" s="35">
        <f t="shared" si="377"/>
        <v>7</v>
      </c>
      <c r="H4839" s="34">
        <f>CONVERT(INDEX(Htg_StPt_Sch_EZ!$C$4:$I$27,MATCH(Schedules_8760!$C4839,Htg_StPt_Sch_EZ!$B$4:$B$27,0),MATCH(Schedules_8760!$F4839,Htg_StPt_Sch_EZ!$C$3:$I$3,0)),"F","C")</f>
        <v>20.555555555555554</v>
      </c>
      <c r="I4839" s="34">
        <f>CONVERT(INDEX(Htg_StPt_Sch_EZ!$C$31:$I$54,MATCH(Schedules_8760!$C4839,Htg_StPt_Sch_EZ!$B$31:$B$54,0),MATCH(Schedules_8760!$F4839,Htg_StPt_Sch_EZ!$C$30:$I$30,0)),"F","C")</f>
        <v>19.444444444444443</v>
      </c>
      <c r="J4839" s="34">
        <f>CONVERT(INDEX(Clg_StPt_Sch_EZ!$C$4:$I$27,MATCH(Schedules_8760!$C4839,Clg_StPt_Sch_EZ!$B$4:$B$27,0),MATCH(Schedules_8760!$F4839,Clg_StPt_Sch_EZ!$C$3:$I$3,0)),"F","C")</f>
        <v>25.555555555555554</v>
      </c>
      <c r="K4839" s="34">
        <f>CONVERT(INDEX(Clg_StPt_Sch_EZ!$C$31:$I$54,MATCH(Schedules_8760!$C4839,Clg_StPt_Sch_EZ!$B$31:$B$54,0),MATCH(Schedules_8760!$F4839,Clg_StPt_Sch_EZ!$C$30:$I$30,0)),"F","C")</f>
        <v>25</v>
      </c>
      <c r="L4839" s="34">
        <f>CONVERT(INDEX(DHW_StPt_Sch_EZ!$C$4:$I$27,MATCH(Schedules_8760!$C4839,DHW_StPt_Sch_EZ!$B$4:$B$27,0),MATCH(Schedules_8760!$F4839,DHW_StPt_Sch_EZ!$C$3:$I$3,0)),"F","C")</f>
        <v>53.333333333333329</v>
      </c>
      <c r="M4839" s="34">
        <f>CONVERT(INDEX(DHW_StPt_Sch_EZ!$C$31:$I$54,MATCH(Schedules_8760!$C4839,DHW_StPt_Sch_EZ!$B$31:$B$54,0),MATCH(Schedules_8760!$F4839,DHW_StPt_Sch_EZ!$C$30:$I$30,0)),"F","C")</f>
        <v>53.333333333333329</v>
      </c>
      <c r="N4839" s="12"/>
      <c r="O4839" s="12"/>
      <c r="P4839" s="12"/>
    </row>
    <row r="4840" spans="1:16" x14ac:dyDescent="0.25">
      <c r="A4840" s="35">
        <v>4839</v>
      </c>
      <c r="B4840" s="89">
        <v>202.58333333333329</v>
      </c>
      <c r="C4840" s="35">
        <f t="shared" si="375"/>
        <v>15</v>
      </c>
      <c r="D4840" s="35">
        <f t="shared" si="378"/>
        <v>202</v>
      </c>
      <c r="E4840" s="35">
        <f t="shared" si="379"/>
        <v>6</v>
      </c>
      <c r="F4840" s="35" t="str">
        <f t="shared" si="376"/>
        <v>Friday</v>
      </c>
      <c r="G4840" s="35">
        <f t="shared" si="377"/>
        <v>7</v>
      </c>
      <c r="H4840" s="34">
        <f>CONVERT(INDEX(Htg_StPt_Sch_EZ!$C$4:$I$27,MATCH(Schedules_8760!$C4840,Htg_StPt_Sch_EZ!$B$4:$B$27,0),MATCH(Schedules_8760!$F4840,Htg_StPt_Sch_EZ!$C$3:$I$3,0)),"F","C")</f>
        <v>20.555555555555554</v>
      </c>
      <c r="I4840" s="34">
        <f>CONVERT(INDEX(Htg_StPt_Sch_EZ!$C$31:$I$54,MATCH(Schedules_8760!$C4840,Htg_StPt_Sch_EZ!$B$31:$B$54,0),MATCH(Schedules_8760!$F4840,Htg_StPt_Sch_EZ!$C$30:$I$30,0)),"F","C")</f>
        <v>21.111111111111111</v>
      </c>
      <c r="J4840" s="34">
        <f>CONVERT(INDEX(Clg_StPt_Sch_EZ!$C$4:$I$27,MATCH(Schedules_8760!$C4840,Clg_StPt_Sch_EZ!$B$4:$B$27,0),MATCH(Schedules_8760!$F4840,Clg_StPt_Sch_EZ!$C$3:$I$3,0)),"F","C")</f>
        <v>25.555555555555554</v>
      </c>
      <c r="K4840" s="34">
        <f>CONVERT(INDEX(Clg_StPt_Sch_EZ!$C$31:$I$54,MATCH(Schedules_8760!$C4840,Clg_StPt_Sch_EZ!$B$31:$B$54,0),MATCH(Schedules_8760!$F4840,Clg_StPt_Sch_EZ!$C$30:$I$30,0)),"F","C")</f>
        <v>25</v>
      </c>
      <c r="L4840" s="34">
        <f>CONVERT(INDEX(DHW_StPt_Sch_EZ!$C$4:$I$27,MATCH(Schedules_8760!$C4840,DHW_StPt_Sch_EZ!$B$4:$B$27,0),MATCH(Schedules_8760!$F4840,DHW_StPt_Sch_EZ!$C$3:$I$3,0)),"F","C")</f>
        <v>53.333333333333329</v>
      </c>
      <c r="M4840" s="34">
        <f>CONVERT(INDEX(DHW_StPt_Sch_EZ!$C$31:$I$54,MATCH(Schedules_8760!$C4840,DHW_StPt_Sch_EZ!$B$31:$B$54,0),MATCH(Schedules_8760!$F4840,DHW_StPt_Sch_EZ!$C$30:$I$30,0)),"F","C")</f>
        <v>53.333333333333329</v>
      </c>
      <c r="N4840" s="12"/>
      <c r="O4840" s="12"/>
      <c r="P4840" s="12"/>
    </row>
    <row r="4841" spans="1:16" x14ac:dyDescent="0.25">
      <c r="A4841" s="35">
        <v>4840</v>
      </c>
      <c r="B4841" s="89">
        <v>202.625</v>
      </c>
      <c r="C4841" s="35">
        <f t="shared" si="375"/>
        <v>16</v>
      </c>
      <c r="D4841" s="35">
        <f t="shared" si="378"/>
        <v>202</v>
      </c>
      <c r="E4841" s="35">
        <f t="shared" si="379"/>
        <v>6</v>
      </c>
      <c r="F4841" s="35" t="str">
        <f t="shared" si="376"/>
        <v>Friday</v>
      </c>
      <c r="G4841" s="35">
        <f t="shared" si="377"/>
        <v>7</v>
      </c>
      <c r="H4841" s="34">
        <f>CONVERT(INDEX(Htg_StPt_Sch_EZ!$C$4:$I$27,MATCH(Schedules_8760!$C4841,Htg_StPt_Sch_EZ!$B$4:$B$27,0),MATCH(Schedules_8760!$F4841,Htg_StPt_Sch_EZ!$C$3:$I$3,0)),"F","C")</f>
        <v>20.555555555555554</v>
      </c>
      <c r="I4841" s="34">
        <f>CONVERT(INDEX(Htg_StPt_Sch_EZ!$C$31:$I$54,MATCH(Schedules_8760!$C4841,Htg_StPt_Sch_EZ!$B$31:$B$54,0),MATCH(Schedules_8760!$F4841,Htg_StPt_Sch_EZ!$C$30:$I$30,0)),"F","C")</f>
        <v>21.111111111111111</v>
      </c>
      <c r="J4841" s="34">
        <f>CONVERT(INDEX(Clg_StPt_Sch_EZ!$C$4:$I$27,MATCH(Schedules_8760!$C4841,Clg_StPt_Sch_EZ!$B$4:$B$27,0),MATCH(Schedules_8760!$F4841,Clg_StPt_Sch_EZ!$C$3:$I$3,0)),"F","C")</f>
        <v>25.555555555555554</v>
      </c>
      <c r="K4841" s="34">
        <f>CONVERT(INDEX(Clg_StPt_Sch_EZ!$C$31:$I$54,MATCH(Schedules_8760!$C4841,Clg_StPt_Sch_EZ!$B$31:$B$54,0),MATCH(Schedules_8760!$F4841,Clg_StPt_Sch_EZ!$C$30:$I$30,0)),"F","C")</f>
        <v>25</v>
      </c>
      <c r="L4841" s="34">
        <f>CONVERT(INDEX(DHW_StPt_Sch_EZ!$C$4:$I$27,MATCH(Schedules_8760!$C4841,DHW_StPt_Sch_EZ!$B$4:$B$27,0),MATCH(Schedules_8760!$F4841,DHW_StPt_Sch_EZ!$C$3:$I$3,0)),"F","C")</f>
        <v>53.333333333333329</v>
      </c>
      <c r="M4841" s="34">
        <f>CONVERT(INDEX(DHW_StPt_Sch_EZ!$C$31:$I$54,MATCH(Schedules_8760!$C4841,DHW_StPt_Sch_EZ!$B$31:$B$54,0),MATCH(Schedules_8760!$F4841,DHW_StPt_Sch_EZ!$C$30:$I$30,0)),"F","C")</f>
        <v>53.333333333333329</v>
      </c>
      <c r="N4841" s="12"/>
      <c r="O4841" s="12"/>
      <c r="P4841" s="12"/>
    </row>
    <row r="4842" spans="1:16" x14ac:dyDescent="0.25">
      <c r="A4842" s="35">
        <v>4841</v>
      </c>
      <c r="B4842" s="89">
        <v>202.66666666666671</v>
      </c>
      <c r="C4842" s="35">
        <f t="shared" si="375"/>
        <v>17</v>
      </c>
      <c r="D4842" s="35">
        <f t="shared" si="378"/>
        <v>202</v>
      </c>
      <c r="E4842" s="35">
        <f t="shared" si="379"/>
        <v>6</v>
      </c>
      <c r="F4842" s="35" t="str">
        <f t="shared" si="376"/>
        <v>Friday</v>
      </c>
      <c r="G4842" s="35">
        <f t="shared" si="377"/>
        <v>7</v>
      </c>
      <c r="H4842" s="34">
        <f>CONVERT(INDEX(Htg_StPt_Sch_EZ!$C$4:$I$27,MATCH(Schedules_8760!$C4842,Htg_StPt_Sch_EZ!$B$4:$B$27,0),MATCH(Schedules_8760!$F4842,Htg_StPt_Sch_EZ!$C$3:$I$3,0)),"F","C")</f>
        <v>20.555555555555554</v>
      </c>
      <c r="I4842" s="34">
        <f>CONVERT(INDEX(Htg_StPt_Sch_EZ!$C$31:$I$54,MATCH(Schedules_8760!$C4842,Htg_StPt_Sch_EZ!$B$31:$B$54,0),MATCH(Schedules_8760!$F4842,Htg_StPt_Sch_EZ!$C$30:$I$30,0)),"F","C")</f>
        <v>17.777777777777779</v>
      </c>
      <c r="J4842" s="34">
        <f>CONVERT(INDEX(Clg_StPt_Sch_EZ!$C$4:$I$27,MATCH(Schedules_8760!$C4842,Clg_StPt_Sch_EZ!$B$4:$B$27,0),MATCH(Schedules_8760!$F4842,Clg_StPt_Sch_EZ!$C$3:$I$3,0)),"F","C")</f>
        <v>25.555555555555554</v>
      </c>
      <c r="K4842" s="34">
        <f>CONVERT(INDEX(Clg_StPt_Sch_EZ!$C$31:$I$54,MATCH(Schedules_8760!$C4842,Clg_StPt_Sch_EZ!$B$31:$B$54,0),MATCH(Schedules_8760!$F4842,Clg_StPt_Sch_EZ!$C$30:$I$30,0)),"F","C")</f>
        <v>25</v>
      </c>
      <c r="L4842" s="34">
        <f>CONVERT(INDEX(DHW_StPt_Sch_EZ!$C$4:$I$27,MATCH(Schedules_8760!$C4842,DHW_StPt_Sch_EZ!$B$4:$B$27,0),MATCH(Schedules_8760!$F4842,DHW_StPt_Sch_EZ!$C$3:$I$3,0)),"F","C")</f>
        <v>53.333333333333329</v>
      </c>
      <c r="M4842" s="34">
        <f>CONVERT(INDEX(DHW_StPt_Sch_EZ!$C$31:$I$54,MATCH(Schedules_8760!$C4842,DHW_StPt_Sch_EZ!$B$31:$B$54,0),MATCH(Schedules_8760!$F4842,DHW_StPt_Sch_EZ!$C$30:$I$30,0)),"F","C")</f>
        <v>53.333333333333329</v>
      </c>
      <c r="N4842" s="12"/>
      <c r="O4842" s="12"/>
      <c r="P4842" s="12"/>
    </row>
    <row r="4843" spans="1:16" x14ac:dyDescent="0.25">
      <c r="A4843" s="35">
        <v>4842</v>
      </c>
      <c r="B4843" s="89">
        <v>202.70833333333329</v>
      </c>
      <c r="C4843" s="35">
        <f t="shared" si="375"/>
        <v>18</v>
      </c>
      <c r="D4843" s="35">
        <f t="shared" si="378"/>
        <v>202</v>
      </c>
      <c r="E4843" s="35">
        <f t="shared" si="379"/>
        <v>6</v>
      </c>
      <c r="F4843" s="35" t="str">
        <f t="shared" si="376"/>
        <v>Friday</v>
      </c>
      <c r="G4843" s="35">
        <f t="shared" si="377"/>
        <v>7</v>
      </c>
      <c r="H4843" s="34">
        <f>CONVERT(INDEX(Htg_StPt_Sch_EZ!$C$4:$I$27,MATCH(Schedules_8760!$C4843,Htg_StPt_Sch_EZ!$B$4:$B$27,0),MATCH(Schedules_8760!$F4843,Htg_StPt_Sch_EZ!$C$3:$I$3,0)),"F","C")</f>
        <v>20.555555555555554</v>
      </c>
      <c r="I4843" s="34">
        <f>CONVERT(INDEX(Htg_StPt_Sch_EZ!$C$31:$I$54,MATCH(Schedules_8760!$C4843,Htg_StPt_Sch_EZ!$B$31:$B$54,0),MATCH(Schedules_8760!$F4843,Htg_StPt_Sch_EZ!$C$30:$I$30,0)),"F","C")</f>
        <v>17.777777777777779</v>
      </c>
      <c r="J4843" s="34">
        <f>CONVERT(INDEX(Clg_StPt_Sch_EZ!$C$4:$I$27,MATCH(Schedules_8760!$C4843,Clg_StPt_Sch_EZ!$B$4:$B$27,0),MATCH(Schedules_8760!$F4843,Clg_StPt_Sch_EZ!$C$3:$I$3,0)),"F","C")</f>
        <v>25.555555555555554</v>
      </c>
      <c r="K4843" s="34">
        <f>CONVERT(INDEX(Clg_StPt_Sch_EZ!$C$31:$I$54,MATCH(Schedules_8760!$C4843,Clg_StPt_Sch_EZ!$B$31:$B$54,0),MATCH(Schedules_8760!$F4843,Clg_StPt_Sch_EZ!$C$30:$I$30,0)),"F","C")</f>
        <v>28.333333333333332</v>
      </c>
      <c r="L4843" s="34">
        <f>CONVERT(INDEX(DHW_StPt_Sch_EZ!$C$4:$I$27,MATCH(Schedules_8760!$C4843,DHW_StPt_Sch_EZ!$B$4:$B$27,0),MATCH(Schedules_8760!$F4843,DHW_StPt_Sch_EZ!$C$3:$I$3,0)),"F","C")</f>
        <v>53.333333333333329</v>
      </c>
      <c r="M4843" s="34">
        <f>CONVERT(INDEX(DHW_StPt_Sch_EZ!$C$31:$I$54,MATCH(Schedules_8760!$C4843,DHW_StPt_Sch_EZ!$B$31:$B$54,0),MATCH(Schedules_8760!$F4843,DHW_StPt_Sch_EZ!$C$30:$I$30,0)),"F","C")</f>
        <v>53.333333333333329</v>
      </c>
      <c r="N4843" s="12"/>
      <c r="O4843" s="12"/>
      <c r="P4843" s="12"/>
    </row>
    <row r="4844" spans="1:16" x14ac:dyDescent="0.25">
      <c r="A4844" s="35">
        <v>4843</v>
      </c>
      <c r="B4844" s="89">
        <v>202.75</v>
      </c>
      <c r="C4844" s="35">
        <f t="shared" si="375"/>
        <v>19</v>
      </c>
      <c r="D4844" s="35">
        <f t="shared" si="378"/>
        <v>202</v>
      </c>
      <c r="E4844" s="35">
        <f t="shared" si="379"/>
        <v>6</v>
      </c>
      <c r="F4844" s="35" t="str">
        <f t="shared" si="376"/>
        <v>Friday</v>
      </c>
      <c r="G4844" s="35">
        <f t="shared" si="377"/>
        <v>7</v>
      </c>
      <c r="H4844" s="34">
        <f>CONVERT(INDEX(Htg_StPt_Sch_EZ!$C$4:$I$27,MATCH(Schedules_8760!$C4844,Htg_StPt_Sch_EZ!$B$4:$B$27,0),MATCH(Schedules_8760!$F4844,Htg_StPt_Sch_EZ!$C$3:$I$3,0)),"F","C")</f>
        <v>20.555555555555554</v>
      </c>
      <c r="I4844" s="34">
        <f>CONVERT(INDEX(Htg_StPt_Sch_EZ!$C$31:$I$54,MATCH(Schedules_8760!$C4844,Htg_StPt_Sch_EZ!$B$31:$B$54,0),MATCH(Schedules_8760!$F4844,Htg_StPt_Sch_EZ!$C$30:$I$30,0)),"F","C")</f>
        <v>18.333333333333332</v>
      </c>
      <c r="J4844" s="34">
        <f>CONVERT(INDEX(Clg_StPt_Sch_EZ!$C$4:$I$27,MATCH(Schedules_8760!$C4844,Clg_StPt_Sch_EZ!$B$4:$B$27,0),MATCH(Schedules_8760!$F4844,Clg_StPt_Sch_EZ!$C$3:$I$3,0)),"F","C")</f>
        <v>25.555555555555554</v>
      </c>
      <c r="K4844" s="34">
        <f>CONVERT(INDEX(Clg_StPt_Sch_EZ!$C$31:$I$54,MATCH(Schedules_8760!$C4844,Clg_StPt_Sch_EZ!$B$31:$B$54,0),MATCH(Schedules_8760!$F4844,Clg_StPt_Sch_EZ!$C$30:$I$30,0)),"F","C")</f>
        <v>28.333333333333332</v>
      </c>
      <c r="L4844" s="34">
        <f>CONVERT(INDEX(DHW_StPt_Sch_EZ!$C$4:$I$27,MATCH(Schedules_8760!$C4844,DHW_StPt_Sch_EZ!$B$4:$B$27,0),MATCH(Schedules_8760!$F4844,DHW_StPt_Sch_EZ!$C$3:$I$3,0)),"F","C")</f>
        <v>53.333333333333329</v>
      </c>
      <c r="M4844" s="34">
        <f>CONVERT(INDEX(DHW_StPt_Sch_EZ!$C$31:$I$54,MATCH(Schedules_8760!$C4844,DHW_StPt_Sch_EZ!$B$31:$B$54,0),MATCH(Schedules_8760!$F4844,DHW_StPt_Sch_EZ!$C$30:$I$30,0)),"F","C")</f>
        <v>53.333333333333329</v>
      </c>
      <c r="N4844" s="12"/>
      <c r="O4844" s="12"/>
      <c r="P4844" s="12"/>
    </row>
    <row r="4845" spans="1:16" x14ac:dyDescent="0.25">
      <c r="A4845" s="35">
        <v>4844</v>
      </c>
      <c r="B4845" s="89">
        <v>202.79166666666671</v>
      </c>
      <c r="C4845" s="35">
        <f t="shared" si="375"/>
        <v>20</v>
      </c>
      <c r="D4845" s="35">
        <f t="shared" si="378"/>
        <v>202</v>
      </c>
      <c r="E4845" s="35">
        <f t="shared" si="379"/>
        <v>6</v>
      </c>
      <c r="F4845" s="35" t="str">
        <f t="shared" si="376"/>
        <v>Friday</v>
      </c>
      <c r="G4845" s="35">
        <f t="shared" si="377"/>
        <v>7</v>
      </c>
      <c r="H4845" s="34">
        <f>CONVERT(INDEX(Htg_StPt_Sch_EZ!$C$4:$I$27,MATCH(Schedules_8760!$C4845,Htg_StPt_Sch_EZ!$B$4:$B$27,0),MATCH(Schedules_8760!$F4845,Htg_StPt_Sch_EZ!$C$3:$I$3,0)),"F","C")</f>
        <v>20.555555555555554</v>
      </c>
      <c r="I4845" s="34">
        <f>CONVERT(INDEX(Htg_StPt_Sch_EZ!$C$31:$I$54,MATCH(Schedules_8760!$C4845,Htg_StPt_Sch_EZ!$B$31:$B$54,0),MATCH(Schedules_8760!$F4845,Htg_StPt_Sch_EZ!$C$30:$I$30,0)),"F","C")</f>
        <v>18.888888888888889</v>
      </c>
      <c r="J4845" s="34">
        <f>CONVERT(INDEX(Clg_StPt_Sch_EZ!$C$4:$I$27,MATCH(Schedules_8760!$C4845,Clg_StPt_Sch_EZ!$B$4:$B$27,0),MATCH(Schedules_8760!$F4845,Clg_StPt_Sch_EZ!$C$3:$I$3,0)),"F","C")</f>
        <v>25.555555555555554</v>
      </c>
      <c r="K4845" s="34">
        <f>CONVERT(INDEX(Clg_StPt_Sch_EZ!$C$31:$I$54,MATCH(Schedules_8760!$C4845,Clg_StPt_Sch_EZ!$B$31:$B$54,0),MATCH(Schedules_8760!$F4845,Clg_StPt_Sch_EZ!$C$30:$I$30,0)),"F","C")</f>
        <v>28.333333333333332</v>
      </c>
      <c r="L4845" s="34">
        <f>CONVERT(INDEX(DHW_StPt_Sch_EZ!$C$4:$I$27,MATCH(Schedules_8760!$C4845,DHW_StPt_Sch_EZ!$B$4:$B$27,0),MATCH(Schedules_8760!$F4845,DHW_StPt_Sch_EZ!$C$3:$I$3,0)),"F","C")</f>
        <v>53.333333333333329</v>
      </c>
      <c r="M4845" s="34">
        <f>CONVERT(INDEX(DHW_StPt_Sch_EZ!$C$31:$I$54,MATCH(Schedules_8760!$C4845,DHW_StPt_Sch_EZ!$B$31:$B$54,0),MATCH(Schedules_8760!$F4845,DHW_StPt_Sch_EZ!$C$30:$I$30,0)),"F","C")</f>
        <v>53.333333333333329</v>
      </c>
      <c r="N4845" s="12"/>
      <c r="O4845" s="12"/>
      <c r="P4845" s="12"/>
    </row>
    <row r="4846" spans="1:16" x14ac:dyDescent="0.25">
      <c r="A4846" s="35">
        <v>4845</v>
      </c>
      <c r="B4846" s="89">
        <v>202.83333333333329</v>
      </c>
      <c r="C4846" s="35">
        <f t="shared" si="375"/>
        <v>21</v>
      </c>
      <c r="D4846" s="35">
        <f t="shared" si="378"/>
        <v>202</v>
      </c>
      <c r="E4846" s="35">
        <f t="shared" si="379"/>
        <v>6</v>
      </c>
      <c r="F4846" s="35" t="str">
        <f t="shared" si="376"/>
        <v>Friday</v>
      </c>
      <c r="G4846" s="35">
        <f t="shared" si="377"/>
        <v>7</v>
      </c>
      <c r="H4846" s="34">
        <f>CONVERT(INDEX(Htg_StPt_Sch_EZ!$C$4:$I$27,MATCH(Schedules_8760!$C4846,Htg_StPt_Sch_EZ!$B$4:$B$27,0),MATCH(Schedules_8760!$F4846,Htg_StPt_Sch_EZ!$C$3:$I$3,0)),"F","C")</f>
        <v>20.555555555555554</v>
      </c>
      <c r="I4846" s="34">
        <f>CONVERT(INDEX(Htg_StPt_Sch_EZ!$C$31:$I$54,MATCH(Schedules_8760!$C4846,Htg_StPt_Sch_EZ!$B$31:$B$54,0),MATCH(Schedules_8760!$F4846,Htg_StPt_Sch_EZ!$C$30:$I$30,0)),"F","C")</f>
        <v>19.444444444444443</v>
      </c>
      <c r="J4846" s="34">
        <f>CONVERT(INDEX(Clg_StPt_Sch_EZ!$C$4:$I$27,MATCH(Schedules_8760!$C4846,Clg_StPt_Sch_EZ!$B$4:$B$27,0),MATCH(Schedules_8760!$F4846,Clg_StPt_Sch_EZ!$C$3:$I$3,0)),"F","C")</f>
        <v>25.555555555555554</v>
      </c>
      <c r="K4846" s="34">
        <f>CONVERT(INDEX(Clg_StPt_Sch_EZ!$C$31:$I$54,MATCH(Schedules_8760!$C4846,Clg_StPt_Sch_EZ!$B$31:$B$54,0),MATCH(Schedules_8760!$F4846,Clg_StPt_Sch_EZ!$C$30:$I$30,0)),"F","C")</f>
        <v>28.333333333333332</v>
      </c>
      <c r="L4846" s="34">
        <f>CONVERT(INDEX(DHW_StPt_Sch_EZ!$C$4:$I$27,MATCH(Schedules_8760!$C4846,DHW_StPt_Sch_EZ!$B$4:$B$27,0),MATCH(Schedules_8760!$F4846,DHW_StPt_Sch_EZ!$C$3:$I$3,0)),"F","C")</f>
        <v>53.333333333333329</v>
      </c>
      <c r="M4846" s="34">
        <f>CONVERT(INDEX(DHW_StPt_Sch_EZ!$C$31:$I$54,MATCH(Schedules_8760!$C4846,DHW_StPt_Sch_EZ!$B$31:$B$54,0),MATCH(Schedules_8760!$F4846,DHW_StPt_Sch_EZ!$C$30:$I$30,0)),"F","C")</f>
        <v>53.333333333333329</v>
      </c>
      <c r="N4846" s="12"/>
      <c r="O4846" s="12"/>
      <c r="P4846" s="12"/>
    </row>
    <row r="4847" spans="1:16" x14ac:dyDescent="0.25">
      <c r="A4847" s="35">
        <v>4846</v>
      </c>
      <c r="B4847" s="89">
        <v>202.875</v>
      </c>
      <c r="C4847" s="35">
        <f t="shared" si="375"/>
        <v>22</v>
      </c>
      <c r="D4847" s="35">
        <f t="shared" si="378"/>
        <v>202</v>
      </c>
      <c r="E4847" s="35">
        <f t="shared" si="379"/>
        <v>6</v>
      </c>
      <c r="F4847" s="35" t="str">
        <f t="shared" si="376"/>
        <v>Friday</v>
      </c>
      <c r="G4847" s="35">
        <f t="shared" si="377"/>
        <v>7</v>
      </c>
      <c r="H4847" s="34">
        <f>CONVERT(INDEX(Htg_StPt_Sch_EZ!$C$4:$I$27,MATCH(Schedules_8760!$C4847,Htg_StPt_Sch_EZ!$B$4:$B$27,0),MATCH(Schedules_8760!$F4847,Htg_StPt_Sch_EZ!$C$3:$I$3,0)),"F","C")</f>
        <v>20.555555555555554</v>
      </c>
      <c r="I4847" s="34">
        <f>CONVERT(INDEX(Htg_StPt_Sch_EZ!$C$31:$I$54,MATCH(Schedules_8760!$C4847,Htg_StPt_Sch_EZ!$B$31:$B$54,0),MATCH(Schedules_8760!$F4847,Htg_StPt_Sch_EZ!$C$30:$I$30,0)),"F","C")</f>
        <v>19.444444444444443</v>
      </c>
      <c r="J4847" s="34">
        <f>CONVERT(INDEX(Clg_StPt_Sch_EZ!$C$4:$I$27,MATCH(Schedules_8760!$C4847,Clg_StPt_Sch_EZ!$B$4:$B$27,0),MATCH(Schedules_8760!$F4847,Clg_StPt_Sch_EZ!$C$3:$I$3,0)),"F","C")</f>
        <v>25.555555555555554</v>
      </c>
      <c r="K4847" s="34">
        <f>CONVERT(INDEX(Clg_StPt_Sch_EZ!$C$31:$I$54,MATCH(Schedules_8760!$C4847,Clg_StPt_Sch_EZ!$B$31:$B$54,0),MATCH(Schedules_8760!$F4847,Clg_StPt_Sch_EZ!$C$30:$I$30,0)),"F","C")</f>
        <v>28.333333333333332</v>
      </c>
      <c r="L4847" s="34">
        <f>CONVERT(INDEX(DHW_StPt_Sch_EZ!$C$4:$I$27,MATCH(Schedules_8760!$C4847,DHW_StPt_Sch_EZ!$B$4:$B$27,0),MATCH(Schedules_8760!$F4847,DHW_StPt_Sch_EZ!$C$3:$I$3,0)),"F","C")</f>
        <v>53.333333333333329</v>
      </c>
      <c r="M4847" s="34">
        <f>CONVERT(INDEX(DHW_StPt_Sch_EZ!$C$31:$I$54,MATCH(Schedules_8760!$C4847,DHW_StPt_Sch_EZ!$B$31:$B$54,0),MATCH(Schedules_8760!$F4847,DHW_StPt_Sch_EZ!$C$30:$I$30,0)),"F","C")</f>
        <v>53.333333333333329</v>
      </c>
      <c r="N4847" s="12"/>
      <c r="O4847" s="12"/>
      <c r="P4847" s="12"/>
    </row>
    <row r="4848" spans="1:16" x14ac:dyDescent="0.25">
      <c r="A4848" s="35">
        <v>4847</v>
      </c>
      <c r="B4848" s="89">
        <v>202.91666666666671</v>
      </c>
      <c r="C4848" s="35">
        <f t="shared" si="375"/>
        <v>23</v>
      </c>
      <c r="D4848" s="35">
        <f t="shared" si="378"/>
        <v>202</v>
      </c>
      <c r="E4848" s="35">
        <f t="shared" si="379"/>
        <v>6</v>
      </c>
      <c r="F4848" s="35" t="str">
        <f t="shared" si="376"/>
        <v>Friday</v>
      </c>
      <c r="G4848" s="35">
        <f t="shared" si="377"/>
        <v>7</v>
      </c>
      <c r="H4848" s="34">
        <f>CONVERT(INDEX(Htg_StPt_Sch_EZ!$C$4:$I$27,MATCH(Schedules_8760!$C4848,Htg_StPt_Sch_EZ!$B$4:$B$27,0),MATCH(Schedules_8760!$F4848,Htg_StPt_Sch_EZ!$C$3:$I$3,0)),"F","C")</f>
        <v>20.555555555555554</v>
      </c>
      <c r="I4848" s="34">
        <f>CONVERT(INDEX(Htg_StPt_Sch_EZ!$C$31:$I$54,MATCH(Schedules_8760!$C4848,Htg_StPt_Sch_EZ!$B$31:$B$54,0),MATCH(Schedules_8760!$F4848,Htg_StPt_Sch_EZ!$C$30:$I$30,0)),"F","C")</f>
        <v>19.444444444444443</v>
      </c>
      <c r="J4848" s="34">
        <f>CONVERT(INDEX(Clg_StPt_Sch_EZ!$C$4:$I$27,MATCH(Schedules_8760!$C4848,Clg_StPt_Sch_EZ!$B$4:$B$27,0),MATCH(Schedules_8760!$F4848,Clg_StPt_Sch_EZ!$C$3:$I$3,0)),"F","C")</f>
        <v>25.555555555555554</v>
      </c>
      <c r="K4848" s="34">
        <f>CONVERT(INDEX(Clg_StPt_Sch_EZ!$C$31:$I$54,MATCH(Schedules_8760!$C4848,Clg_StPt_Sch_EZ!$B$31:$B$54,0),MATCH(Schedules_8760!$F4848,Clg_StPt_Sch_EZ!$C$30:$I$30,0)),"F","C")</f>
        <v>28.333333333333332</v>
      </c>
      <c r="L4848" s="34">
        <f>CONVERT(INDEX(DHW_StPt_Sch_EZ!$C$4:$I$27,MATCH(Schedules_8760!$C4848,DHW_StPt_Sch_EZ!$B$4:$B$27,0),MATCH(Schedules_8760!$F4848,DHW_StPt_Sch_EZ!$C$3:$I$3,0)),"F","C")</f>
        <v>53.333333333333329</v>
      </c>
      <c r="M4848" s="34">
        <f>CONVERT(INDEX(DHW_StPt_Sch_EZ!$C$31:$I$54,MATCH(Schedules_8760!$C4848,DHW_StPt_Sch_EZ!$B$31:$B$54,0),MATCH(Schedules_8760!$F4848,DHW_StPt_Sch_EZ!$C$30:$I$30,0)),"F","C")</f>
        <v>53.333333333333329</v>
      </c>
      <c r="N4848" s="12"/>
      <c r="O4848" s="12"/>
      <c r="P4848" s="12"/>
    </row>
    <row r="4849" spans="1:16" x14ac:dyDescent="0.25">
      <c r="A4849" s="35">
        <v>4848</v>
      </c>
      <c r="B4849" s="89">
        <v>202.95833333333329</v>
      </c>
      <c r="C4849" s="35">
        <f t="shared" si="375"/>
        <v>24</v>
      </c>
      <c r="D4849" s="35">
        <f t="shared" si="378"/>
        <v>202</v>
      </c>
      <c r="E4849" s="35">
        <f t="shared" si="379"/>
        <v>6</v>
      </c>
      <c r="F4849" s="35" t="str">
        <f t="shared" si="376"/>
        <v>Friday</v>
      </c>
      <c r="G4849" s="35">
        <f t="shared" si="377"/>
        <v>7</v>
      </c>
      <c r="H4849" s="34">
        <f>CONVERT(INDEX(Htg_StPt_Sch_EZ!$C$4:$I$27,MATCH(Schedules_8760!$C4849,Htg_StPt_Sch_EZ!$B$4:$B$27,0),MATCH(Schedules_8760!$F4849,Htg_StPt_Sch_EZ!$C$3:$I$3,0)),"F","C")</f>
        <v>20.555555555555554</v>
      </c>
      <c r="I4849" s="34">
        <f>CONVERT(INDEX(Htg_StPt_Sch_EZ!$C$31:$I$54,MATCH(Schedules_8760!$C4849,Htg_StPt_Sch_EZ!$B$31:$B$54,0),MATCH(Schedules_8760!$F4849,Htg_StPt_Sch_EZ!$C$30:$I$30,0)),"F","C")</f>
        <v>19.444444444444443</v>
      </c>
      <c r="J4849" s="34">
        <f>CONVERT(INDEX(Clg_StPt_Sch_EZ!$C$4:$I$27,MATCH(Schedules_8760!$C4849,Clg_StPt_Sch_EZ!$B$4:$B$27,0),MATCH(Schedules_8760!$F4849,Clg_StPt_Sch_EZ!$C$3:$I$3,0)),"F","C")</f>
        <v>25.555555555555554</v>
      </c>
      <c r="K4849" s="34">
        <f>CONVERT(INDEX(Clg_StPt_Sch_EZ!$C$31:$I$54,MATCH(Schedules_8760!$C4849,Clg_StPt_Sch_EZ!$B$31:$B$54,0),MATCH(Schedules_8760!$F4849,Clg_StPt_Sch_EZ!$C$30:$I$30,0)),"F","C")</f>
        <v>28.333333333333332</v>
      </c>
      <c r="L4849" s="34">
        <f>CONVERT(INDEX(DHW_StPt_Sch_EZ!$C$4:$I$27,MATCH(Schedules_8760!$C4849,DHW_StPt_Sch_EZ!$B$4:$B$27,0),MATCH(Schedules_8760!$F4849,DHW_StPt_Sch_EZ!$C$3:$I$3,0)),"F","C")</f>
        <v>53.333333333333329</v>
      </c>
      <c r="M4849" s="34">
        <f>CONVERT(INDEX(DHW_StPt_Sch_EZ!$C$31:$I$54,MATCH(Schedules_8760!$C4849,DHW_StPt_Sch_EZ!$B$31:$B$54,0),MATCH(Schedules_8760!$F4849,DHW_StPt_Sch_EZ!$C$30:$I$30,0)),"F","C")</f>
        <v>53.333333333333329</v>
      </c>
      <c r="N4849" s="12"/>
      <c r="O4849" s="12"/>
      <c r="P4849" s="12"/>
    </row>
    <row r="4850" spans="1:16" x14ac:dyDescent="0.25">
      <c r="A4850" s="35">
        <v>4849</v>
      </c>
      <c r="B4850" s="89">
        <v>203</v>
      </c>
      <c r="C4850" s="35">
        <f t="shared" si="375"/>
        <v>1</v>
      </c>
      <c r="D4850" s="35">
        <f t="shared" si="378"/>
        <v>203</v>
      </c>
      <c r="E4850" s="35">
        <f t="shared" si="379"/>
        <v>7</v>
      </c>
      <c r="F4850" s="35" t="str">
        <f t="shared" si="376"/>
        <v>Saturday</v>
      </c>
      <c r="G4850" s="35">
        <f t="shared" si="377"/>
        <v>7</v>
      </c>
      <c r="H4850" s="34">
        <f>CONVERT(INDEX(Htg_StPt_Sch_EZ!$C$4:$I$27,MATCH(Schedules_8760!$C4850,Htg_StPt_Sch_EZ!$B$4:$B$27,0),MATCH(Schedules_8760!$F4850,Htg_StPt_Sch_EZ!$C$3:$I$3,0)),"F","C")</f>
        <v>20.555555555555554</v>
      </c>
      <c r="I4850" s="34">
        <f>CONVERT(INDEX(Htg_StPt_Sch_EZ!$C$31:$I$54,MATCH(Schedules_8760!$C4850,Htg_StPt_Sch_EZ!$B$31:$B$54,0),MATCH(Schedules_8760!$F4850,Htg_StPt_Sch_EZ!$C$30:$I$30,0)),"F","C")</f>
        <v>19.444444444444443</v>
      </c>
      <c r="J4850" s="34">
        <f>CONVERT(INDEX(Clg_StPt_Sch_EZ!$C$4:$I$27,MATCH(Schedules_8760!$C4850,Clg_StPt_Sch_EZ!$B$4:$B$27,0),MATCH(Schedules_8760!$F4850,Clg_StPt_Sch_EZ!$C$3:$I$3,0)),"F","C")</f>
        <v>25.555555555555554</v>
      </c>
      <c r="K4850" s="34">
        <f>CONVERT(INDEX(Clg_StPt_Sch_EZ!$C$31:$I$54,MATCH(Schedules_8760!$C4850,Clg_StPt_Sch_EZ!$B$31:$B$54,0),MATCH(Schedules_8760!$F4850,Clg_StPt_Sch_EZ!$C$30:$I$30,0)),"F","C")</f>
        <v>28.333333333333332</v>
      </c>
      <c r="L4850" s="34">
        <f>CONVERT(INDEX(DHW_StPt_Sch_EZ!$C$4:$I$27,MATCH(Schedules_8760!$C4850,DHW_StPt_Sch_EZ!$B$4:$B$27,0),MATCH(Schedules_8760!$F4850,DHW_StPt_Sch_EZ!$C$3:$I$3,0)),"F","C")</f>
        <v>53.333333333333329</v>
      </c>
      <c r="M4850" s="34">
        <f>CONVERT(INDEX(DHW_StPt_Sch_EZ!$C$31:$I$54,MATCH(Schedules_8760!$C4850,DHW_StPt_Sch_EZ!$B$31:$B$54,0),MATCH(Schedules_8760!$F4850,DHW_StPt_Sch_EZ!$C$30:$I$30,0)),"F","C")</f>
        <v>53.333333333333329</v>
      </c>
      <c r="N4850" s="12"/>
      <c r="O4850" s="12"/>
      <c r="P4850" s="12"/>
    </row>
    <row r="4851" spans="1:16" x14ac:dyDescent="0.25">
      <c r="A4851" s="35">
        <v>4850</v>
      </c>
      <c r="B4851" s="89">
        <v>203.04166666666671</v>
      </c>
      <c r="C4851" s="35">
        <f t="shared" si="375"/>
        <v>2</v>
      </c>
      <c r="D4851" s="35">
        <f t="shared" si="378"/>
        <v>203</v>
      </c>
      <c r="E4851" s="35">
        <f t="shared" si="379"/>
        <v>7</v>
      </c>
      <c r="F4851" s="35" t="str">
        <f t="shared" si="376"/>
        <v>Saturday</v>
      </c>
      <c r="G4851" s="35">
        <f t="shared" si="377"/>
        <v>7</v>
      </c>
      <c r="H4851" s="34">
        <f>CONVERT(INDEX(Htg_StPt_Sch_EZ!$C$4:$I$27,MATCH(Schedules_8760!$C4851,Htg_StPt_Sch_EZ!$B$4:$B$27,0),MATCH(Schedules_8760!$F4851,Htg_StPt_Sch_EZ!$C$3:$I$3,0)),"F","C")</f>
        <v>20.555555555555554</v>
      </c>
      <c r="I4851" s="34">
        <f>CONVERT(INDEX(Htg_StPt_Sch_EZ!$C$31:$I$54,MATCH(Schedules_8760!$C4851,Htg_StPt_Sch_EZ!$B$31:$B$54,0),MATCH(Schedules_8760!$F4851,Htg_StPt_Sch_EZ!$C$30:$I$30,0)),"F","C")</f>
        <v>19.444444444444443</v>
      </c>
      <c r="J4851" s="34">
        <f>CONVERT(INDEX(Clg_StPt_Sch_EZ!$C$4:$I$27,MATCH(Schedules_8760!$C4851,Clg_StPt_Sch_EZ!$B$4:$B$27,0),MATCH(Schedules_8760!$F4851,Clg_StPt_Sch_EZ!$C$3:$I$3,0)),"F","C")</f>
        <v>25.555555555555554</v>
      </c>
      <c r="K4851" s="34">
        <f>CONVERT(INDEX(Clg_StPt_Sch_EZ!$C$31:$I$54,MATCH(Schedules_8760!$C4851,Clg_StPt_Sch_EZ!$B$31:$B$54,0),MATCH(Schedules_8760!$F4851,Clg_StPt_Sch_EZ!$C$30:$I$30,0)),"F","C")</f>
        <v>28.333333333333332</v>
      </c>
      <c r="L4851" s="34">
        <f>CONVERT(INDEX(DHW_StPt_Sch_EZ!$C$4:$I$27,MATCH(Schedules_8760!$C4851,DHW_StPt_Sch_EZ!$B$4:$B$27,0),MATCH(Schedules_8760!$F4851,DHW_StPt_Sch_EZ!$C$3:$I$3,0)),"F","C")</f>
        <v>53.333333333333329</v>
      </c>
      <c r="M4851" s="34">
        <f>CONVERT(INDEX(DHW_StPt_Sch_EZ!$C$31:$I$54,MATCH(Schedules_8760!$C4851,DHW_StPt_Sch_EZ!$B$31:$B$54,0),MATCH(Schedules_8760!$F4851,DHW_StPt_Sch_EZ!$C$30:$I$30,0)),"F","C")</f>
        <v>53.333333333333329</v>
      </c>
      <c r="N4851" s="12"/>
      <c r="O4851" s="12"/>
      <c r="P4851" s="12"/>
    </row>
    <row r="4852" spans="1:16" x14ac:dyDescent="0.25">
      <c r="A4852" s="35">
        <v>4851</v>
      </c>
      <c r="B4852" s="89">
        <v>203.08333333333329</v>
      </c>
      <c r="C4852" s="35">
        <f t="shared" si="375"/>
        <v>3</v>
      </c>
      <c r="D4852" s="35">
        <f t="shared" si="378"/>
        <v>203</v>
      </c>
      <c r="E4852" s="35">
        <f t="shared" si="379"/>
        <v>7</v>
      </c>
      <c r="F4852" s="35" t="str">
        <f t="shared" si="376"/>
        <v>Saturday</v>
      </c>
      <c r="G4852" s="35">
        <f t="shared" si="377"/>
        <v>7</v>
      </c>
      <c r="H4852" s="34">
        <f>CONVERT(INDEX(Htg_StPt_Sch_EZ!$C$4:$I$27,MATCH(Schedules_8760!$C4852,Htg_StPt_Sch_EZ!$B$4:$B$27,0),MATCH(Schedules_8760!$F4852,Htg_StPt_Sch_EZ!$C$3:$I$3,0)),"F","C")</f>
        <v>20.555555555555554</v>
      </c>
      <c r="I4852" s="34">
        <f>CONVERT(INDEX(Htg_StPt_Sch_EZ!$C$31:$I$54,MATCH(Schedules_8760!$C4852,Htg_StPt_Sch_EZ!$B$31:$B$54,0),MATCH(Schedules_8760!$F4852,Htg_StPt_Sch_EZ!$C$30:$I$30,0)),"F","C")</f>
        <v>19.444444444444443</v>
      </c>
      <c r="J4852" s="34">
        <f>CONVERT(INDEX(Clg_StPt_Sch_EZ!$C$4:$I$27,MATCH(Schedules_8760!$C4852,Clg_StPt_Sch_EZ!$B$4:$B$27,0),MATCH(Schedules_8760!$F4852,Clg_StPt_Sch_EZ!$C$3:$I$3,0)),"F","C")</f>
        <v>25.555555555555554</v>
      </c>
      <c r="K4852" s="34">
        <f>CONVERT(INDEX(Clg_StPt_Sch_EZ!$C$31:$I$54,MATCH(Schedules_8760!$C4852,Clg_StPt_Sch_EZ!$B$31:$B$54,0),MATCH(Schedules_8760!$F4852,Clg_StPt_Sch_EZ!$C$30:$I$30,0)),"F","C")</f>
        <v>28.333333333333332</v>
      </c>
      <c r="L4852" s="34">
        <f>CONVERT(INDEX(DHW_StPt_Sch_EZ!$C$4:$I$27,MATCH(Schedules_8760!$C4852,DHW_StPt_Sch_EZ!$B$4:$B$27,0),MATCH(Schedules_8760!$F4852,DHW_StPt_Sch_EZ!$C$3:$I$3,0)),"F","C")</f>
        <v>53.333333333333329</v>
      </c>
      <c r="M4852" s="34">
        <f>CONVERT(INDEX(DHW_StPt_Sch_EZ!$C$31:$I$54,MATCH(Schedules_8760!$C4852,DHW_StPt_Sch_EZ!$B$31:$B$54,0),MATCH(Schedules_8760!$F4852,DHW_StPt_Sch_EZ!$C$30:$I$30,0)),"F","C")</f>
        <v>53.333333333333329</v>
      </c>
      <c r="N4852" s="12"/>
      <c r="O4852" s="12"/>
      <c r="P4852" s="12"/>
    </row>
    <row r="4853" spans="1:16" x14ac:dyDescent="0.25">
      <c r="A4853" s="35">
        <v>4852</v>
      </c>
      <c r="B4853" s="89">
        <v>203.125</v>
      </c>
      <c r="C4853" s="35">
        <f t="shared" si="375"/>
        <v>4</v>
      </c>
      <c r="D4853" s="35">
        <f t="shared" si="378"/>
        <v>203</v>
      </c>
      <c r="E4853" s="35">
        <f t="shared" si="379"/>
        <v>7</v>
      </c>
      <c r="F4853" s="35" t="str">
        <f t="shared" si="376"/>
        <v>Saturday</v>
      </c>
      <c r="G4853" s="35">
        <f t="shared" si="377"/>
        <v>7</v>
      </c>
      <c r="H4853" s="34">
        <f>CONVERT(INDEX(Htg_StPt_Sch_EZ!$C$4:$I$27,MATCH(Schedules_8760!$C4853,Htg_StPt_Sch_EZ!$B$4:$B$27,0),MATCH(Schedules_8760!$F4853,Htg_StPt_Sch_EZ!$C$3:$I$3,0)),"F","C")</f>
        <v>20.555555555555554</v>
      </c>
      <c r="I4853" s="34">
        <f>CONVERT(INDEX(Htg_StPt_Sch_EZ!$C$31:$I$54,MATCH(Schedules_8760!$C4853,Htg_StPt_Sch_EZ!$B$31:$B$54,0),MATCH(Schedules_8760!$F4853,Htg_StPt_Sch_EZ!$C$30:$I$30,0)),"F","C")</f>
        <v>19.444444444444443</v>
      </c>
      <c r="J4853" s="34">
        <f>CONVERT(INDEX(Clg_StPt_Sch_EZ!$C$4:$I$27,MATCH(Schedules_8760!$C4853,Clg_StPt_Sch_EZ!$B$4:$B$27,0),MATCH(Schedules_8760!$F4853,Clg_StPt_Sch_EZ!$C$3:$I$3,0)),"F","C")</f>
        <v>25.555555555555554</v>
      </c>
      <c r="K4853" s="34">
        <f>CONVERT(INDEX(Clg_StPt_Sch_EZ!$C$31:$I$54,MATCH(Schedules_8760!$C4853,Clg_StPt_Sch_EZ!$B$31:$B$54,0),MATCH(Schedules_8760!$F4853,Clg_StPt_Sch_EZ!$C$30:$I$30,0)),"F","C")</f>
        <v>28.333333333333332</v>
      </c>
      <c r="L4853" s="34">
        <f>CONVERT(INDEX(DHW_StPt_Sch_EZ!$C$4:$I$27,MATCH(Schedules_8760!$C4853,DHW_StPt_Sch_EZ!$B$4:$B$27,0),MATCH(Schedules_8760!$F4853,DHW_StPt_Sch_EZ!$C$3:$I$3,0)),"F","C")</f>
        <v>53.333333333333329</v>
      </c>
      <c r="M4853" s="34">
        <f>CONVERT(INDEX(DHW_StPt_Sch_EZ!$C$31:$I$54,MATCH(Schedules_8760!$C4853,DHW_StPt_Sch_EZ!$B$31:$B$54,0),MATCH(Schedules_8760!$F4853,DHW_StPt_Sch_EZ!$C$30:$I$30,0)),"F","C")</f>
        <v>53.333333333333329</v>
      </c>
      <c r="N4853" s="12"/>
      <c r="O4853" s="12"/>
      <c r="P4853" s="12"/>
    </row>
    <row r="4854" spans="1:16" x14ac:dyDescent="0.25">
      <c r="A4854" s="35">
        <v>4853</v>
      </c>
      <c r="B4854" s="89">
        <v>203.16666666666671</v>
      </c>
      <c r="C4854" s="35">
        <f t="shared" si="375"/>
        <v>5</v>
      </c>
      <c r="D4854" s="35">
        <f t="shared" si="378"/>
        <v>203</v>
      </c>
      <c r="E4854" s="35">
        <f t="shared" si="379"/>
        <v>7</v>
      </c>
      <c r="F4854" s="35" t="str">
        <f t="shared" si="376"/>
        <v>Saturday</v>
      </c>
      <c r="G4854" s="35">
        <f t="shared" si="377"/>
        <v>7</v>
      </c>
      <c r="H4854" s="34">
        <f>CONVERT(INDEX(Htg_StPt_Sch_EZ!$C$4:$I$27,MATCH(Schedules_8760!$C4854,Htg_StPt_Sch_EZ!$B$4:$B$27,0),MATCH(Schedules_8760!$F4854,Htg_StPt_Sch_EZ!$C$3:$I$3,0)),"F","C")</f>
        <v>20.555555555555554</v>
      </c>
      <c r="I4854" s="34">
        <f>CONVERT(INDEX(Htg_StPt_Sch_EZ!$C$31:$I$54,MATCH(Schedules_8760!$C4854,Htg_StPt_Sch_EZ!$B$31:$B$54,0),MATCH(Schedules_8760!$F4854,Htg_StPt_Sch_EZ!$C$30:$I$30,0)),"F","C")</f>
        <v>19.444444444444443</v>
      </c>
      <c r="J4854" s="34">
        <f>CONVERT(INDEX(Clg_StPt_Sch_EZ!$C$4:$I$27,MATCH(Schedules_8760!$C4854,Clg_StPt_Sch_EZ!$B$4:$B$27,0),MATCH(Schedules_8760!$F4854,Clg_StPt_Sch_EZ!$C$3:$I$3,0)),"F","C")</f>
        <v>25.555555555555554</v>
      </c>
      <c r="K4854" s="34">
        <f>CONVERT(INDEX(Clg_StPt_Sch_EZ!$C$31:$I$54,MATCH(Schedules_8760!$C4854,Clg_StPt_Sch_EZ!$B$31:$B$54,0),MATCH(Schedules_8760!$F4854,Clg_StPt_Sch_EZ!$C$30:$I$30,0)),"F","C")</f>
        <v>28.333333333333332</v>
      </c>
      <c r="L4854" s="34">
        <f>CONVERT(INDEX(DHW_StPt_Sch_EZ!$C$4:$I$27,MATCH(Schedules_8760!$C4854,DHW_StPt_Sch_EZ!$B$4:$B$27,0),MATCH(Schedules_8760!$F4854,DHW_StPt_Sch_EZ!$C$3:$I$3,0)),"F","C")</f>
        <v>53.333333333333329</v>
      </c>
      <c r="M4854" s="34">
        <f>CONVERT(INDEX(DHW_StPt_Sch_EZ!$C$31:$I$54,MATCH(Schedules_8760!$C4854,DHW_StPt_Sch_EZ!$B$31:$B$54,0),MATCH(Schedules_8760!$F4854,DHW_StPt_Sch_EZ!$C$30:$I$30,0)),"F","C")</f>
        <v>53.333333333333329</v>
      </c>
      <c r="N4854" s="12"/>
      <c r="O4854" s="12"/>
      <c r="P4854" s="12"/>
    </row>
    <row r="4855" spans="1:16" x14ac:dyDescent="0.25">
      <c r="A4855" s="35">
        <v>4854</v>
      </c>
      <c r="B4855" s="89">
        <v>203.20833333333329</v>
      </c>
      <c r="C4855" s="35">
        <f t="shared" si="375"/>
        <v>6</v>
      </c>
      <c r="D4855" s="35">
        <f t="shared" si="378"/>
        <v>203</v>
      </c>
      <c r="E4855" s="35">
        <f t="shared" si="379"/>
        <v>7</v>
      </c>
      <c r="F4855" s="35" t="str">
        <f t="shared" si="376"/>
        <v>Saturday</v>
      </c>
      <c r="G4855" s="35">
        <f t="shared" si="377"/>
        <v>7</v>
      </c>
      <c r="H4855" s="34">
        <f>CONVERT(INDEX(Htg_StPt_Sch_EZ!$C$4:$I$27,MATCH(Schedules_8760!$C4855,Htg_StPt_Sch_EZ!$B$4:$B$27,0),MATCH(Schedules_8760!$F4855,Htg_StPt_Sch_EZ!$C$3:$I$3,0)),"F","C")</f>
        <v>20.555555555555554</v>
      </c>
      <c r="I4855" s="34">
        <f>CONVERT(INDEX(Htg_StPt_Sch_EZ!$C$31:$I$54,MATCH(Schedules_8760!$C4855,Htg_StPt_Sch_EZ!$B$31:$B$54,0),MATCH(Schedules_8760!$F4855,Htg_StPt_Sch_EZ!$C$30:$I$30,0)),"F","C")</f>
        <v>19.444444444444443</v>
      </c>
      <c r="J4855" s="34">
        <f>CONVERT(INDEX(Clg_StPt_Sch_EZ!$C$4:$I$27,MATCH(Schedules_8760!$C4855,Clg_StPt_Sch_EZ!$B$4:$B$27,0),MATCH(Schedules_8760!$F4855,Clg_StPt_Sch_EZ!$C$3:$I$3,0)),"F","C")</f>
        <v>25.555555555555554</v>
      </c>
      <c r="K4855" s="34">
        <f>CONVERT(INDEX(Clg_StPt_Sch_EZ!$C$31:$I$54,MATCH(Schedules_8760!$C4855,Clg_StPt_Sch_EZ!$B$31:$B$54,0),MATCH(Schedules_8760!$F4855,Clg_StPt_Sch_EZ!$C$30:$I$30,0)),"F","C")</f>
        <v>28.333333333333332</v>
      </c>
      <c r="L4855" s="34">
        <f>CONVERT(INDEX(DHW_StPt_Sch_EZ!$C$4:$I$27,MATCH(Schedules_8760!$C4855,DHW_StPt_Sch_EZ!$B$4:$B$27,0),MATCH(Schedules_8760!$F4855,DHW_StPt_Sch_EZ!$C$3:$I$3,0)),"F","C")</f>
        <v>53.333333333333329</v>
      </c>
      <c r="M4855" s="34">
        <f>CONVERT(INDEX(DHW_StPt_Sch_EZ!$C$31:$I$54,MATCH(Schedules_8760!$C4855,DHW_StPt_Sch_EZ!$B$31:$B$54,0),MATCH(Schedules_8760!$F4855,DHW_StPt_Sch_EZ!$C$30:$I$30,0)),"F","C")</f>
        <v>53.333333333333329</v>
      </c>
      <c r="N4855" s="12"/>
      <c r="O4855" s="12"/>
      <c r="P4855" s="12"/>
    </row>
    <row r="4856" spans="1:16" x14ac:dyDescent="0.25">
      <c r="A4856" s="35">
        <v>4855</v>
      </c>
      <c r="B4856" s="89">
        <v>203.25</v>
      </c>
      <c r="C4856" s="35">
        <f t="shared" si="375"/>
        <v>7</v>
      </c>
      <c r="D4856" s="35">
        <f t="shared" si="378"/>
        <v>203</v>
      </c>
      <c r="E4856" s="35">
        <f t="shared" si="379"/>
        <v>7</v>
      </c>
      <c r="F4856" s="35" t="str">
        <f t="shared" si="376"/>
        <v>Saturday</v>
      </c>
      <c r="G4856" s="35">
        <f t="shared" si="377"/>
        <v>7</v>
      </c>
      <c r="H4856" s="34">
        <f>CONVERT(INDEX(Htg_StPt_Sch_EZ!$C$4:$I$27,MATCH(Schedules_8760!$C4856,Htg_StPt_Sch_EZ!$B$4:$B$27,0),MATCH(Schedules_8760!$F4856,Htg_StPt_Sch_EZ!$C$3:$I$3,0)),"F","C")</f>
        <v>20.555555555555554</v>
      </c>
      <c r="I4856" s="34">
        <f>CONVERT(INDEX(Htg_StPt_Sch_EZ!$C$31:$I$54,MATCH(Schedules_8760!$C4856,Htg_StPt_Sch_EZ!$B$31:$B$54,0),MATCH(Schedules_8760!$F4856,Htg_StPt_Sch_EZ!$C$30:$I$30,0)),"F","C")</f>
        <v>19.444444444444443</v>
      </c>
      <c r="J4856" s="34">
        <f>CONVERT(INDEX(Clg_StPt_Sch_EZ!$C$4:$I$27,MATCH(Schedules_8760!$C4856,Clg_StPt_Sch_EZ!$B$4:$B$27,0),MATCH(Schedules_8760!$F4856,Clg_StPt_Sch_EZ!$C$3:$I$3,0)),"F","C")</f>
        <v>25.555555555555554</v>
      </c>
      <c r="K4856" s="34">
        <f>CONVERT(INDEX(Clg_StPt_Sch_EZ!$C$31:$I$54,MATCH(Schedules_8760!$C4856,Clg_StPt_Sch_EZ!$B$31:$B$54,0),MATCH(Schedules_8760!$F4856,Clg_StPt_Sch_EZ!$C$30:$I$30,0)),"F","C")</f>
        <v>28.333333333333332</v>
      </c>
      <c r="L4856" s="34">
        <f>CONVERT(INDEX(DHW_StPt_Sch_EZ!$C$4:$I$27,MATCH(Schedules_8760!$C4856,DHW_StPt_Sch_EZ!$B$4:$B$27,0),MATCH(Schedules_8760!$F4856,DHW_StPt_Sch_EZ!$C$3:$I$3,0)),"F","C")</f>
        <v>53.333333333333329</v>
      </c>
      <c r="M4856" s="34">
        <f>CONVERT(INDEX(DHW_StPt_Sch_EZ!$C$31:$I$54,MATCH(Schedules_8760!$C4856,DHW_StPt_Sch_EZ!$B$31:$B$54,0),MATCH(Schedules_8760!$F4856,DHW_StPt_Sch_EZ!$C$30:$I$30,0)),"F","C")</f>
        <v>53.333333333333329</v>
      </c>
      <c r="N4856" s="12"/>
      <c r="O4856" s="12"/>
      <c r="P4856" s="12"/>
    </row>
    <row r="4857" spans="1:16" x14ac:dyDescent="0.25">
      <c r="A4857" s="35">
        <v>4856</v>
      </c>
      <c r="B4857" s="89">
        <v>203.29166666666671</v>
      </c>
      <c r="C4857" s="35">
        <f t="shared" si="375"/>
        <v>8</v>
      </c>
      <c r="D4857" s="35">
        <f t="shared" si="378"/>
        <v>203</v>
      </c>
      <c r="E4857" s="35">
        <f t="shared" si="379"/>
        <v>7</v>
      </c>
      <c r="F4857" s="35" t="str">
        <f t="shared" si="376"/>
        <v>Saturday</v>
      </c>
      <c r="G4857" s="35">
        <f t="shared" si="377"/>
        <v>7</v>
      </c>
      <c r="H4857" s="34">
        <f>CONVERT(INDEX(Htg_StPt_Sch_EZ!$C$4:$I$27,MATCH(Schedules_8760!$C4857,Htg_StPt_Sch_EZ!$B$4:$B$27,0),MATCH(Schedules_8760!$F4857,Htg_StPt_Sch_EZ!$C$3:$I$3,0)),"F","C")</f>
        <v>20.555555555555554</v>
      </c>
      <c r="I4857" s="34">
        <f>CONVERT(INDEX(Htg_StPt_Sch_EZ!$C$31:$I$54,MATCH(Schedules_8760!$C4857,Htg_StPt_Sch_EZ!$B$31:$B$54,0),MATCH(Schedules_8760!$F4857,Htg_StPt_Sch_EZ!$C$30:$I$30,0)),"F","C")</f>
        <v>19.444444444444443</v>
      </c>
      <c r="J4857" s="34">
        <f>CONVERT(INDEX(Clg_StPt_Sch_EZ!$C$4:$I$27,MATCH(Schedules_8760!$C4857,Clg_StPt_Sch_EZ!$B$4:$B$27,0),MATCH(Schedules_8760!$F4857,Clg_StPt_Sch_EZ!$C$3:$I$3,0)),"F","C")</f>
        <v>25.555555555555554</v>
      </c>
      <c r="K4857" s="34">
        <f>CONVERT(INDEX(Clg_StPt_Sch_EZ!$C$31:$I$54,MATCH(Schedules_8760!$C4857,Clg_StPt_Sch_EZ!$B$31:$B$54,0),MATCH(Schedules_8760!$F4857,Clg_StPt_Sch_EZ!$C$30:$I$30,0)),"F","C")</f>
        <v>25</v>
      </c>
      <c r="L4857" s="34">
        <f>CONVERT(INDEX(DHW_StPt_Sch_EZ!$C$4:$I$27,MATCH(Schedules_8760!$C4857,DHW_StPt_Sch_EZ!$B$4:$B$27,0),MATCH(Schedules_8760!$F4857,DHW_StPt_Sch_EZ!$C$3:$I$3,0)),"F","C")</f>
        <v>53.333333333333329</v>
      </c>
      <c r="M4857" s="34">
        <f>CONVERT(INDEX(DHW_StPt_Sch_EZ!$C$31:$I$54,MATCH(Schedules_8760!$C4857,DHW_StPt_Sch_EZ!$B$31:$B$54,0),MATCH(Schedules_8760!$F4857,DHW_StPt_Sch_EZ!$C$30:$I$30,0)),"F","C")</f>
        <v>53.333333333333329</v>
      </c>
      <c r="N4857" s="12"/>
      <c r="O4857" s="12"/>
      <c r="P4857" s="12"/>
    </row>
    <row r="4858" spans="1:16" x14ac:dyDescent="0.25">
      <c r="A4858" s="35">
        <v>4857</v>
      </c>
      <c r="B4858" s="89">
        <v>203.33333333333329</v>
      </c>
      <c r="C4858" s="35">
        <f t="shared" si="375"/>
        <v>9</v>
      </c>
      <c r="D4858" s="35">
        <f t="shared" si="378"/>
        <v>203</v>
      </c>
      <c r="E4858" s="35">
        <f t="shared" si="379"/>
        <v>7</v>
      </c>
      <c r="F4858" s="35" t="str">
        <f t="shared" si="376"/>
        <v>Saturday</v>
      </c>
      <c r="G4858" s="35">
        <f t="shared" si="377"/>
        <v>7</v>
      </c>
      <c r="H4858" s="34">
        <f>CONVERT(INDEX(Htg_StPt_Sch_EZ!$C$4:$I$27,MATCH(Schedules_8760!$C4858,Htg_StPt_Sch_EZ!$B$4:$B$27,0),MATCH(Schedules_8760!$F4858,Htg_StPt_Sch_EZ!$C$3:$I$3,0)),"F","C")</f>
        <v>20.555555555555554</v>
      </c>
      <c r="I4858" s="34">
        <f>CONVERT(INDEX(Htg_StPt_Sch_EZ!$C$31:$I$54,MATCH(Schedules_8760!$C4858,Htg_StPt_Sch_EZ!$B$31:$B$54,0),MATCH(Schedules_8760!$F4858,Htg_StPt_Sch_EZ!$C$30:$I$30,0)),"F","C")</f>
        <v>19.444444444444443</v>
      </c>
      <c r="J4858" s="34">
        <f>CONVERT(INDEX(Clg_StPt_Sch_EZ!$C$4:$I$27,MATCH(Schedules_8760!$C4858,Clg_StPt_Sch_EZ!$B$4:$B$27,0),MATCH(Schedules_8760!$F4858,Clg_StPt_Sch_EZ!$C$3:$I$3,0)),"F","C")</f>
        <v>25.555555555555554</v>
      </c>
      <c r="K4858" s="34">
        <f>CONVERT(INDEX(Clg_StPt_Sch_EZ!$C$31:$I$54,MATCH(Schedules_8760!$C4858,Clg_StPt_Sch_EZ!$B$31:$B$54,0),MATCH(Schedules_8760!$F4858,Clg_StPt_Sch_EZ!$C$30:$I$30,0)),"F","C")</f>
        <v>25</v>
      </c>
      <c r="L4858" s="34">
        <f>CONVERT(INDEX(DHW_StPt_Sch_EZ!$C$4:$I$27,MATCH(Schedules_8760!$C4858,DHW_StPt_Sch_EZ!$B$4:$B$27,0),MATCH(Schedules_8760!$F4858,DHW_StPt_Sch_EZ!$C$3:$I$3,0)),"F","C")</f>
        <v>53.333333333333329</v>
      </c>
      <c r="M4858" s="34">
        <f>CONVERT(INDEX(DHW_StPt_Sch_EZ!$C$31:$I$54,MATCH(Schedules_8760!$C4858,DHW_StPt_Sch_EZ!$B$31:$B$54,0),MATCH(Schedules_8760!$F4858,DHW_StPt_Sch_EZ!$C$30:$I$30,0)),"F","C")</f>
        <v>53.333333333333329</v>
      </c>
      <c r="N4858" s="12"/>
      <c r="O4858" s="12"/>
      <c r="P4858" s="12"/>
    </row>
    <row r="4859" spans="1:16" x14ac:dyDescent="0.25">
      <c r="A4859" s="35">
        <v>4858</v>
      </c>
      <c r="B4859" s="89">
        <v>203.375</v>
      </c>
      <c r="C4859" s="35">
        <f t="shared" si="375"/>
        <v>10</v>
      </c>
      <c r="D4859" s="35">
        <f t="shared" si="378"/>
        <v>203</v>
      </c>
      <c r="E4859" s="35">
        <f t="shared" si="379"/>
        <v>7</v>
      </c>
      <c r="F4859" s="35" t="str">
        <f t="shared" si="376"/>
        <v>Saturday</v>
      </c>
      <c r="G4859" s="35">
        <f t="shared" si="377"/>
        <v>7</v>
      </c>
      <c r="H4859" s="34">
        <f>CONVERT(INDEX(Htg_StPt_Sch_EZ!$C$4:$I$27,MATCH(Schedules_8760!$C4859,Htg_StPt_Sch_EZ!$B$4:$B$27,0),MATCH(Schedules_8760!$F4859,Htg_StPt_Sch_EZ!$C$3:$I$3,0)),"F","C")</f>
        <v>20.555555555555554</v>
      </c>
      <c r="I4859" s="34">
        <f>CONVERT(INDEX(Htg_StPt_Sch_EZ!$C$31:$I$54,MATCH(Schedules_8760!$C4859,Htg_StPt_Sch_EZ!$B$31:$B$54,0),MATCH(Schedules_8760!$F4859,Htg_StPt_Sch_EZ!$C$30:$I$30,0)),"F","C")</f>
        <v>19.444444444444443</v>
      </c>
      <c r="J4859" s="34">
        <f>CONVERT(INDEX(Clg_StPt_Sch_EZ!$C$4:$I$27,MATCH(Schedules_8760!$C4859,Clg_StPt_Sch_EZ!$B$4:$B$27,0),MATCH(Schedules_8760!$F4859,Clg_StPt_Sch_EZ!$C$3:$I$3,0)),"F","C")</f>
        <v>25.555555555555554</v>
      </c>
      <c r="K4859" s="34">
        <f>CONVERT(INDEX(Clg_StPt_Sch_EZ!$C$31:$I$54,MATCH(Schedules_8760!$C4859,Clg_StPt_Sch_EZ!$B$31:$B$54,0),MATCH(Schedules_8760!$F4859,Clg_StPt_Sch_EZ!$C$30:$I$30,0)),"F","C")</f>
        <v>25</v>
      </c>
      <c r="L4859" s="34">
        <f>CONVERT(INDEX(DHW_StPt_Sch_EZ!$C$4:$I$27,MATCH(Schedules_8760!$C4859,DHW_StPt_Sch_EZ!$B$4:$B$27,0),MATCH(Schedules_8760!$F4859,DHW_StPt_Sch_EZ!$C$3:$I$3,0)),"F","C")</f>
        <v>53.333333333333329</v>
      </c>
      <c r="M4859" s="34">
        <f>CONVERT(INDEX(DHW_StPt_Sch_EZ!$C$31:$I$54,MATCH(Schedules_8760!$C4859,DHW_StPt_Sch_EZ!$B$31:$B$54,0),MATCH(Schedules_8760!$F4859,DHW_StPt_Sch_EZ!$C$30:$I$30,0)),"F","C")</f>
        <v>53.333333333333329</v>
      </c>
      <c r="N4859" s="12"/>
      <c r="O4859" s="12"/>
      <c r="P4859" s="12"/>
    </row>
    <row r="4860" spans="1:16" x14ac:dyDescent="0.25">
      <c r="A4860" s="35">
        <v>4859</v>
      </c>
      <c r="B4860" s="89">
        <v>203.41666666666671</v>
      </c>
      <c r="C4860" s="35">
        <f t="shared" si="375"/>
        <v>11</v>
      </c>
      <c r="D4860" s="35">
        <f t="shared" si="378"/>
        <v>203</v>
      </c>
      <c r="E4860" s="35">
        <f t="shared" si="379"/>
        <v>7</v>
      </c>
      <c r="F4860" s="35" t="str">
        <f t="shared" si="376"/>
        <v>Saturday</v>
      </c>
      <c r="G4860" s="35">
        <f t="shared" si="377"/>
        <v>7</v>
      </c>
      <c r="H4860" s="34">
        <f>CONVERT(INDEX(Htg_StPt_Sch_EZ!$C$4:$I$27,MATCH(Schedules_8760!$C4860,Htg_StPt_Sch_EZ!$B$4:$B$27,0),MATCH(Schedules_8760!$F4860,Htg_StPt_Sch_EZ!$C$3:$I$3,0)),"F","C")</f>
        <v>20.555555555555554</v>
      </c>
      <c r="I4860" s="34">
        <f>CONVERT(INDEX(Htg_StPt_Sch_EZ!$C$31:$I$54,MATCH(Schedules_8760!$C4860,Htg_StPt_Sch_EZ!$B$31:$B$54,0),MATCH(Schedules_8760!$F4860,Htg_StPt_Sch_EZ!$C$30:$I$30,0)),"F","C")</f>
        <v>19.444444444444443</v>
      </c>
      <c r="J4860" s="34">
        <f>CONVERT(INDEX(Clg_StPt_Sch_EZ!$C$4:$I$27,MATCH(Schedules_8760!$C4860,Clg_StPt_Sch_EZ!$B$4:$B$27,0),MATCH(Schedules_8760!$F4860,Clg_StPt_Sch_EZ!$C$3:$I$3,0)),"F","C")</f>
        <v>25.555555555555554</v>
      </c>
      <c r="K4860" s="34">
        <f>CONVERT(INDEX(Clg_StPt_Sch_EZ!$C$31:$I$54,MATCH(Schedules_8760!$C4860,Clg_StPt_Sch_EZ!$B$31:$B$54,0),MATCH(Schedules_8760!$F4860,Clg_StPt_Sch_EZ!$C$30:$I$30,0)),"F","C")</f>
        <v>25</v>
      </c>
      <c r="L4860" s="34">
        <f>CONVERT(INDEX(DHW_StPt_Sch_EZ!$C$4:$I$27,MATCH(Schedules_8760!$C4860,DHW_StPt_Sch_EZ!$B$4:$B$27,0),MATCH(Schedules_8760!$F4860,DHW_StPt_Sch_EZ!$C$3:$I$3,0)),"F","C")</f>
        <v>53.333333333333329</v>
      </c>
      <c r="M4860" s="34">
        <f>CONVERT(INDEX(DHW_StPt_Sch_EZ!$C$31:$I$54,MATCH(Schedules_8760!$C4860,DHW_StPt_Sch_EZ!$B$31:$B$54,0),MATCH(Schedules_8760!$F4860,DHW_StPt_Sch_EZ!$C$30:$I$30,0)),"F","C")</f>
        <v>53.333333333333329</v>
      </c>
      <c r="N4860" s="12"/>
      <c r="O4860" s="12"/>
      <c r="P4860" s="12"/>
    </row>
    <row r="4861" spans="1:16" x14ac:dyDescent="0.25">
      <c r="A4861" s="35">
        <v>4860</v>
      </c>
      <c r="B4861" s="89">
        <v>203.45833333333329</v>
      </c>
      <c r="C4861" s="35">
        <f t="shared" si="375"/>
        <v>12</v>
      </c>
      <c r="D4861" s="35">
        <f t="shared" si="378"/>
        <v>203</v>
      </c>
      <c r="E4861" s="35">
        <f t="shared" si="379"/>
        <v>7</v>
      </c>
      <c r="F4861" s="35" t="str">
        <f t="shared" si="376"/>
        <v>Saturday</v>
      </c>
      <c r="G4861" s="35">
        <f t="shared" si="377"/>
        <v>7</v>
      </c>
      <c r="H4861" s="34">
        <f>CONVERT(INDEX(Htg_StPt_Sch_EZ!$C$4:$I$27,MATCH(Schedules_8760!$C4861,Htg_StPt_Sch_EZ!$B$4:$B$27,0),MATCH(Schedules_8760!$F4861,Htg_StPt_Sch_EZ!$C$3:$I$3,0)),"F","C")</f>
        <v>20.555555555555554</v>
      </c>
      <c r="I4861" s="34">
        <f>CONVERT(INDEX(Htg_StPt_Sch_EZ!$C$31:$I$54,MATCH(Schedules_8760!$C4861,Htg_StPt_Sch_EZ!$B$31:$B$54,0),MATCH(Schedules_8760!$F4861,Htg_StPt_Sch_EZ!$C$30:$I$30,0)),"F","C")</f>
        <v>19.444444444444443</v>
      </c>
      <c r="J4861" s="34">
        <f>CONVERT(INDEX(Clg_StPt_Sch_EZ!$C$4:$I$27,MATCH(Schedules_8760!$C4861,Clg_StPt_Sch_EZ!$B$4:$B$27,0),MATCH(Schedules_8760!$F4861,Clg_StPt_Sch_EZ!$C$3:$I$3,0)),"F","C")</f>
        <v>25.555555555555554</v>
      </c>
      <c r="K4861" s="34">
        <f>CONVERT(INDEX(Clg_StPt_Sch_EZ!$C$31:$I$54,MATCH(Schedules_8760!$C4861,Clg_StPt_Sch_EZ!$B$31:$B$54,0),MATCH(Schedules_8760!$F4861,Clg_StPt_Sch_EZ!$C$30:$I$30,0)),"F","C")</f>
        <v>25</v>
      </c>
      <c r="L4861" s="34">
        <f>CONVERT(INDEX(DHW_StPt_Sch_EZ!$C$4:$I$27,MATCH(Schedules_8760!$C4861,DHW_StPt_Sch_EZ!$B$4:$B$27,0),MATCH(Schedules_8760!$F4861,DHW_StPt_Sch_EZ!$C$3:$I$3,0)),"F","C")</f>
        <v>53.333333333333329</v>
      </c>
      <c r="M4861" s="34">
        <f>CONVERT(INDEX(DHW_StPt_Sch_EZ!$C$31:$I$54,MATCH(Schedules_8760!$C4861,DHW_StPt_Sch_EZ!$B$31:$B$54,0),MATCH(Schedules_8760!$F4861,DHW_StPt_Sch_EZ!$C$30:$I$30,0)),"F","C")</f>
        <v>53.333333333333329</v>
      </c>
      <c r="N4861" s="12"/>
      <c r="O4861" s="12"/>
      <c r="P4861" s="12"/>
    </row>
    <row r="4862" spans="1:16" x14ac:dyDescent="0.25">
      <c r="A4862" s="35">
        <v>4861</v>
      </c>
      <c r="B4862" s="89">
        <v>203.5</v>
      </c>
      <c r="C4862" s="35">
        <f t="shared" si="375"/>
        <v>13</v>
      </c>
      <c r="D4862" s="35">
        <f t="shared" si="378"/>
        <v>203</v>
      </c>
      <c r="E4862" s="35">
        <f t="shared" si="379"/>
        <v>7</v>
      </c>
      <c r="F4862" s="35" t="str">
        <f t="shared" si="376"/>
        <v>Saturday</v>
      </c>
      <c r="G4862" s="35">
        <f t="shared" si="377"/>
        <v>7</v>
      </c>
      <c r="H4862" s="34">
        <f>CONVERT(INDEX(Htg_StPt_Sch_EZ!$C$4:$I$27,MATCH(Schedules_8760!$C4862,Htg_StPt_Sch_EZ!$B$4:$B$27,0),MATCH(Schedules_8760!$F4862,Htg_StPt_Sch_EZ!$C$3:$I$3,0)),"F","C")</f>
        <v>20.555555555555554</v>
      </c>
      <c r="I4862" s="34">
        <f>CONVERT(INDEX(Htg_StPt_Sch_EZ!$C$31:$I$54,MATCH(Schedules_8760!$C4862,Htg_StPt_Sch_EZ!$B$31:$B$54,0),MATCH(Schedules_8760!$F4862,Htg_StPt_Sch_EZ!$C$30:$I$30,0)),"F","C")</f>
        <v>19.444444444444443</v>
      </c>
      <c r="J4862" s="34">
        <f>CONVERT(INDEX(Clg_StPt_Sch_EZ!$C$4:$I$27,MATCH(Schedules_8760!$C4862,Clg_StPt_Sch_EZ!$B$4:$B$27,0),MATCH(Schedules_8760!$F4862,Clg_StPt_Sch_EZ!$C$3:$I$3,0)),"F","C")</f>
        <v>25.555555555555554</v>
      </c>
      <c r="K4862" s="34">
        <f>CONVERT(INDEX(Clg_StPt_Sch_EZ!$C$31:$I$54,MATCH(Schedules_8760!$C4862,Clg_StPt_Sch_EZ!$B$31:$B$54,0),MATCH(Schedules_8760!$F4862,Clg_StPt_Sch_EZ!$C$30:$I$30,0)),"F","C")</f>
        <v>25</v>
      </c>
      <c r="L4862" s="34">
        <f>CONVERT(INDEX(DHW_StPt_Sch_EZ!$C$4:$I$27,MATCH(Schedules_8760!$C4862,DHW_StPt_Sch_EZ!$B$4:$B$27,0),MATCH(Schedules_8760!$F4862,DHW_StPt_Sch_EZ!$C$3:$I$3,0)),"F","C")</f>
        <v>53.333333333333329</v>
      </c>
      <c r="M4862" s="34">
        <f>CONVERT(INDEX(DHW_StPt_Sch_EZ!$C$31:$I$54,MATCH(Schedules_8760!$C4862,DHW_StPt_Sch_EZ!$B$31:$B$54,0),MATCH(Schedules_8760!$F4862,DHW_StPt_Sch_EZ!$C$30:$I$30,0)),"F","C")</f>
        <v>53.333333333333329</v>
      </c>
      <c r="N4862" s="12"/>
      <c r="O4862" s="12"/>
      <c r="P4862" s="12"/>
    </row>
    <row r="4863" spans="1:16" x14ac:dyDescent="0.25">
      <c r="A4863" s="35">
        <v>4862</v>
      </c>
      <c r="B4863" s="89">
        <v>203.54166666666671</v>
      </c>
      <c r="C4863" s="35">
        <f t="shared" si="375"/>
        <v>14</v>
      </c>
      <c r="D4863" s="35">
        <f t="shared" si="378"/>
        <v>203</v>
      </c>
      <c r="E4863" s="35">
        <f t="shared" si="379"/>
        <v>7</v>
      </c>
      <c r="F4863" s="35" t="str">
        <f t="shared" si="376"/>
        <v>Saturday</v>
      </c>
      <c r="G4863" s="35">
        <f t="shared" si="377"/>
        <v>7</v>
      </c>
      <c r="H4863" s="34">
        <f>CONVERT(INDEX(Htg_StPt_Sch_EZ!$C$4:$I$27,MATCH(Schedules_8760!$C4863,Htg_StPt_Sch_EZ!$B$4:$B$27,0),MATCH(Schedules_8760!$F4863,Htg_StPt_Sch_EZ!$C$3:$I$3,0)),"F","C")</f>
        <v>20.555555555555554</v>
      </c>
      <c r="I4863" s="34">
        <f>CONVERT(INDEX(Htg_StPt_Sch_EZ!$C$31:$I$54,MATCH(Schedules_8760!$C4863,Htg_StPt_Sch_EZ!$B$31:$B$54,0),MATCH(Schedules_8760!$F4863,Htg_StPt_Sch_EZ!$C$30:$I$30,0)),"F","C")</f>
        <v>19.444444444444443</v>
      </c>
      <c r="J4863" s="34">
        <f>CONVERT(INDEX(Clg_StPt_Sch_EZ!$C$4:$I$27,MATCH(Schedules_8760!$C4863,Clg_StPt_Sch_EZ!$B$4:$B$27,0),MATCH(Schedules_8760!$F4863,Clg_StPt_Sch_EZ!$C$3:$I$3,0)),"F","C")</f>
        <v>25.555555555555554</v>
      </c>
      <c r="K4863" s="34">
        <f>CONVERT(INDEX(Clg_StPt_Sch_EZ!$C$31:$I$54,MATCH(Schedules_8760!$C4863,Clg_StPt_Sch_EZ!$B$31:$B$54,0),MATCH(Schedules_8760!$F4863,Clg_StPt_Sch_EZ!$C$30:$I$30,0)),"F","C")</f>
        <v>25</v>
      </c>
      <c r="L4863" s="34">
        <f>CONVERT(INDEX(DHW_StPt_Sch_EZ!$C$4:$I$27,MATCH(Schedules_8760!$C4863,DHW_StPt_Sch_EZ!$B$4:$B$27,0),MATCH(Schedules_8760!$F4863,DHW_StPt_Sch_EZ!$C$3:$I$3,0)),"F","C")</f>
        <v>53.333333333333329</v>
      </c>
      <c r="M4863" s="34">
        <f>CONVERT(INDEX(DHW_StPt_Sch_EZ!$C$31:$I$54,MATCH(Schedules_8760!$C4863,DHW_StPt_Sch_EZ!$B$31:$B$54,0),MATCH(Schedules_8760!$F4863,DHW_StPt_Sch_EZ!$C$30:$I$30,0)),"F","C")</f>
        <v>53.333333333333329</v>
      </c>
      <c r="N4863" s="12"/>
      <c r="O4863" s="12"/>
      <c r="P4863" s="12"/>
    </row>
    <row r="4864" spans="1:16" x14ac:dyDescent="0.25">
      <c r="A4864" s="35">
        <v>4863</v>
      </c>
      <c r="B4864" s="89">
        <v>203.58333333333329</v>
      </c>
      <c r="C4864" s="35">
        <f t="shared" si="375"/>
        <v>15</v>
      </c>
      <c r="D4864" s="35">
        <f t="shared" si="378"/>
        <v>203</v>
      </c>
      <c r="E4864" s="35">
        <f t="shared" si="379"/>
        <v>7</v>
      </c>
      <c r="F4864" s="35" t="str">
        <f t="shared" si="376"/>
        <v>Saturday</v>
      </c>
      <c r="G4864" s="35">
        <f t="shared" si="377"/>
        <v>7</v>
      </c>
      <c r="H4864" s="34">
        <f>CONVERT(INDEX(Htg_StPt_Sch_EZ!$C$4:$I$27,MATCH(Schedules_8760!$C4864,Htg_StPt_Sch_EZ!$B$4:$B$27,0),MATCH(Schedules_8760!$F4864,Htg_StPt_Sch_EZ!$C$3:$I$3,0)),"F","C")</f>
        <v>20.555555555555554</v>
      </c>
      <c r="I4864" s="34">
        <f>CONVERT(INDEX(Htg_StPt_Sch_EZ!$C$31:$I$54,MATCH(Schedules_8760!$C4864,Htg_StPt_Sch_EZ!$B$31:$B$54,0),MATCH(Schedules_8760!$F4864,Htg_StPt_Sch_EZ!$C$30:$I$30,0)),"F","C")</f>
        <v>21.111111111111111</v>
      </c>
      <c r="J4864" s="34">
        <f>CONVERT(INDEX(Clg_StPt_Sch_EZ!$C$4:$I$27,MATCH(Schedules_8760!$C4864,Clg_StPt_Sch_EZ!$B$4:$B$27,0),MATCH(Schedules_8760!$F4864,Clg_StPt_Sch_EZ!$C$3:$I$3,0)),"F","C")</f>
        <v>25.555555555555554</v>
      </c>
      <c r="K4864" s="34">
        <f>CONVERT(INDEX(Clg_StPt_Sch_EZ!$C$31:$I$54,MATCH(Schedules_8760!$C4864,Clg_StPt_Sch_EZ!$B$31:$B$54,0),MATCH(Schedules_8760!$F4864,Clg_StPt_Sch_EZ!$C$30:$I$30,0)),"F","C")</f>
        <v>25</v>
      </c>
      <c r="L4864" s="34">
        <f>CONVERT(INDEX(DHW_StPt_Sch_EZ!$C$4:$I$27,MATCH(Schedules_8760!$C4864,DHW_StPt_Sch_EZ!$B$4:$B$27,0),MATCH(Schedules_8760!$F4864,DHW_StPt_Sch_EZ!$C$3:$I$3,0)),"F","C")</f>
        <v>53.333333333333329</v>
      </c>
      <c r="M4864" s="34">
        <f>CONVERT(INDEX(DHW_StPt_Sch_EZ!$C$31:$I$54,MATCH(Schedules_8760!$C4864,DHW_StPt_Sch_EZ!$B$31:$B$54,0),MATCH(Schedules_8760!$F4864,DHW_StPt_Sch_EZ!$C$30:$I$30,0)),"F","C")</f>
        <v>53.333333333333329</v>
      </c>
      <c r="N4864" s="12"/>
      <c r="O4864" s="12"/>
      <c r="P4864" s="12"/>
    </row>
    <row r="4865" spans="1:16" x14ac:dyDescent="0.25">
      <c r="A4865" s="35">
        <v>4864</v>
      </c>
      <c r="B4865" s="89">
        <v>203.625</v>
      </c>
      <c r="C4865" s="35">
        <f t="shared" si="375"/>
        <v>16</v>
      </c>
      <c r="D4865" s="35">
        <f t="shared" si="378"/>
        <v>203</v>
      </c>
      <c r="E4865" s="35">
        <f t="shared" si="379"/>
        <v>7</v>
      </c>
      <c r="F4865" s="35" t="str">
        <f t="shared" si="376"/>
        <v>Saturday</v>
      </c>
      <c r="G4865" s="35">
        <f t="shared" si="377"/>
        <v>7</v>
      </c>
      <c r="H4865" s="34">
        <f>CONVERT(INDEX(Htg_StPt_Sch_EZ!$C$4:$I$27,MATCH(Schedules_8760!$C4865,Htg_StPt_Sch_EZ!$B$4:$B$27,0),MATCH(Schedules_8760!$F4865,Htg_StPt_Sch_EZ!$C$3:$I$3,0)),"F","C")</f>
        <v>20.555555555555554</v>
      </c>
      <c r="I4865" s="34">
        <f>CONVERT(INDEX(Htg_StPt_Sch_EZ!$C$31:$I$54,MATCH(Schedules_8760!$C4865,Htg_StPt_Sch_EZ!$B$31:$B$54,0),MATCH(Schedules_8760!$F4865,Htg_StPt_Sch_EZ!$C$30:$I$30,0)),"F","C")</f>
        <v>21.111111111111111</v>
      </c>
      <c r="J4865" s="34">
        <f>CONVERT(INDEX(Clg_StPt_Sch_EZ!$C$4:$I$27,MATCH(Schedules_8760!$C4865,Clg_StPt_Sch_EZ!$B$4:$B$27,0),MATCH(Schedules_8760!$F4865,Clg_StPt_Sch_EZ!$C$3:$I$3,0)),"F","C")</f>
        <v>25.555555555555554</v>
      </c>
      <c r="K4865" s="34">
        <f>CONVERT(INDEX(Clg_StPt_Sch_EZ!$C$31:$I$54,MATCH(Schedules_8760!$C4865,Clg_StPt_Sch_EZ!$B$31:$B$54,0),MATCH(Schedules_8760!$F4865,Clg_StPt_Sch_EZ!$C$30:$I$30,0)),"F","C")</f>
        <v>25</v>
      </c>
      <c r="L4865" s="34">
        <f>CONVERT(INDEX(DHW_StPt_Sch_EZ!$C$4:$I$27,MATCH(Schedules_8760!$C4865,DHW_StPt_Sch_EZ!$B$4:$B$27,0),MATCH(Schedules_8760!$F4865,DHW_StPt_Sch_EZ!$C$3:$I$3,0)),"F","C")</f>
        <v>53.333333333333329</v>
      </c>
      <c r="M4865" s="34">
        <f>CONVERT(INDEX(DHW_StPt_Sch_EZ!$C$31:$I$54,MATCH(Schedules_8760!$C4865,DHW_StPt_Sch_EZ!$B$31:$B$54,0),MATCH(Schedules_8760!$F4865,DHW_StPt_Sch_EZ!$C$30:$I$30,0)),"F","C")</f>
        <v>53.333333333333329</v>
      </c>
      <c r="N4865" s="12"/>
      <c r="O4865" s="12"/>
      <c r="P4865" s="12"/>
    </row>
    <row r="4866" spans="1:16" x14ac:dyDescent="0.25">
      <c r="A4866" s="35">
        <v>4865</v>
      </c>
      <c r="B4866" s="89">
        <v>203.66666666666671</v>
      </c>
      <c r="C4866" s="35">
        <f t="shared" ref="C4866:C4929" si="380">HOUR(B4866)+1</f>
        <v>17</v>
      </c>
      <c r="D4866" s="35">
        <f t="shared" si="378"/>
        <v>203</v>
      </c>
      <c r="E4866" s="35">
        <f t="shared" si="379"/>
        <v>7</v>
      </c>
      <c r="F4866" s="35" t="str">
        <f t="shared" ref="F4866:F4929" si="381">IF(E4866=1,"Sunday",IF(E4866=2,"Monday",IF(E4866=3,"Tuesday",IF(E4866=4,"Wednesday",IF(E4866=5,"Thursday",IF(E4866=6,"Friday","Saturday"))))))</f>
        <v>Saturday</v>
      </c>
      <c r="G4866" s="35">
        <f t="shared" ref="G4866:G4929" si="382">MONTH(B4866)</f>
        <v>7</v>
      </c>
      <c r="H4866" s="34">
        <f>CONVERT(INDEX(Htg_StPt_Sch_EZ!$C$4:$I$27,MATCH(Schedules_8760!$C4866,Htg_StPt_Sch_EZ!$B$4:$B$27,0),MATCH(Schedules_8760!$F4866,Htg_StPt_Sch_EZ!$C$3:$I$3,0)),"F","C")</f>
        <v>20.555555555555554</v>
      </c>
      <c r="I4866" s="34">
        <f>CONVERT(INDEX(Htg_StPt_Sch_EZ!$C$31:$I$54,MATCH(Schedules_8760!$C4866,Htg_StPt_Sch_EZ!$B$31:$B$54,0),MATCH(Schedules_8760!$F4866,Htg_StPt_Sch_EZ!$C$30:$I$30,0)),"F","C")</f>
        <v>17.777777777777779</v>
      </c>
      <c r="J4866" s="34">
        <f>CONVERT(INDEX(Clg_StPt_Sch_EZ!$C$4:$I$27,MATCH(Schedules_8760!$C4866,Clg_StPt_Sch_EZ!$B$4:$B$27,0),MATCH(Schedules_8760!$F4866,Clg_StPt_Sch_EZ!$C$3:$I$3,0)),"F","C")</f>
        <v>25.555555555555554</v>
      </c>
      <c r="K4866" s="34">
        <f>CONVERT(INDEX(Clg_StPt_Sch_EZ!$C$31:$I$54,MATCH(Schedules_8760!$C4866,Clg_StPt_Sch_EZ!$B$31:$B$54,0),MATCH(Schedules_8760!$F4866,Clg_StPt_Sch_EZ!$C$30:$I$30,0)),"F","C")</f>
        <v>25</v>
      </c>
      <c r="L4866" s="34">
        <f>CONVERT(INDEX(DHW_StPt_Sch_EZ!$C$4:$I$27,MATCH(Schedules_8760!$C4866,DHW_StPt_Sch_EZ!$B$4:$B$27,0),MATCH(Schedules_8760!$F4866,DHW_StPt_Sch_EZ!$C$3:$I$3,0)),"F","C")</f>
        <v>53.333333333333329</v>
      </c>
      <c r="M4866" s="34">
        <f>CONVERT(INDEX(DHW_StPt_Sch_EZ!$C$31:$I$54,MATCH(Schedules_8760!$C4866,DHW_StPt_Sch_EZ!$B$31:$B$54,0),MATCH(Schedules_8760!$F4866,DHW_StPt_Sch_EZ!$C$30:$I$30,0)),"F","C")</f>
        <v>53.333333333333329</v>
      </c>
      <c r="N4866" s="12"/>
      <c r="O4866" s="12"/>
      <c r="P4866" s="12"/>
    </row>
    <row r="4867" spans="1:16" x14ac:dyDescent="0.25">
      <c r="A4867" s="35">
        <v>4866</v>
      </c>
      <c r="B4867" s="89">
        <v>203.70833333333329</v>
      </c>
      <c r="C4867" s="35">
        <f t="shared" si="380"/>
        <v>18</v>
      </c>
      <c r="D4867" s="35">
        <f t="shared" ref="D4867:D4930" si="383">IF(C4867=1,D4866+1,D4866)</f>
        <v>203</v>
      </c>
      <c r="E4867" s="35">
        <f t="shared" ref="E4867:E4930" si="384">IF(AND(C4867=1,E4866=7),1,IF(C4867=1,E4866+1,E4866))</f>
        <v>7</v>
      </c>
      <c r="F4867" s="35" t="str">
        <f t="shared" si="381"/>
        <v>Saturday</v>
      </c>
      <c r="G4867" s="35">
        <f t="shared" si="382"/>
        <v>7</v>
      </c>
      <c r="H4867" s="34">
        <f>CONVERT(INDEX(Htg_StPt_Sch_EZ!$C$4:$I$27,MATCH(Schedules_8760!$C4867,Htg_StPt_Sch_EZ!$B$4:$B$27,0),MATCH(Schedules_8760!$F4867,Htg_StPt_Sch_EZ!$C$3:$I$3,0)),"F","C")</f>
        <v>20.555555555555554</v>
      </c>
      <c r="I4867" s="34">
        <f>CONVERT(INDEX(Htg_StPt_Sch_EZ!$C$31:$I$54,MATCH(Schedules_8760!$C4867,Htg_StPt_Sch_EZ!$B$31:$B$54,0),MATCH(Schedules_8760!$F4867,Htg_StPt_Sch_EZ!$C$30:$I$30,0)),"F","C")</f>
        <v>17.777777777777779</v>
      </c>
      <c r="J4867" s="34">
        <f>CONVERT(INDEX(Clg_StPt_Sch_EZ!$C$4:$I$27,MATCH(Schedules_8760!$C4867,Clg_StPt_Sch_EZ!$B$4:$B$27,0),MATCH(Schedules_8760!$F4867,Clg_StPt_Sch_EZ!$C$3:$I$3,0)),"F","C")</f>
        <v>25.555555555555554</v>
      </c>
      <c r="K4867" s="34">
        <f>CONVERT(INDEX(Clg_StPt_Sch_EZ!$C$31:$I$54,MATCH(Schedules_8760!$C4867,Clg_StPt_Sch_EZ!$B$31:$B$54,0),MATCH(Schedules_8760!$F4867,Clg_StPt_Sch_EZ!$C$30:$I$30,0)),"F","C")</f>
        <v>28.333333333333332</v>
      </c>
      <c r="L4867" s="34">
        <f>CONVERT(INDEX(DHW_StPt_Sch_EZ!$C$4:$I$27,MATCH(Schedules_8760!$C4867,DHW_StPt_Sch_EZ!$B$4:$B$27,0),MATCH(Schedules_8760!$F4867,DHW_StPt_Sch_EZ!$C$3:$I$3,0)),"F","C")</f>
        <v>53.333333333333329</v>
      </c>
      <c r="M4867" s="34">
        <f>CONVERT(INDEX(DHW_StPt_Sch_EZ!$C$31:$I$54,MATCH(Schedules_8760!$C4867,DHW_StPt_Sch_EZ!$B$31:$B$54,0),MATCH(Schedules_8760!$F4867,DHW_StPt_Sch_EZ!$C$30:$I$30,0)),"F","C")</f>
        <v>53.333333333333329</v>
      </c>
      <c r="N4867" s="12"/>
      <c r="O4867" s="12"/>
      <c r="P4867" s="12"/>
    </row>
    <row r="4868" spans="1:16" x14ac:dyDescent="0.25">
      <c r="A4868" s="35">
        <v>4867</v>
      </c>
      <c r="B4868" s="89">
        <v>203.75</v>
      </c>
      <c r="C4868" s="35">
        <f t="shared" si="380"/>
        <v>19</v>
      </c>
      <c r="D4868" s="35">
        <f t="shared" si="383"/>
        <v>203</v>
      </c>
      <c r="E4868" s="35">
        <f t="shared" si="384"/>
        <v>7</v>
      </c>
      <c r="F4868" s="35" t="str">
        <f t="shared" si="381"/>
        <v>Saturday</v>
      </c>
      <c r="G4868" s="35">
        <f t="shared" si="382"/>
        <v>7</v>
      </c>
      <c r="H4868" s="34">
        <f>CONVERT(INDEX(Htg_StPt_Sch_EZ!$C$4:$I$27,MATCH(Schedules_8760!$C4868,Htg_StPt_Sch_EZ!$B$4:$B$27,0),MATCH(Schedules_8760!$F4868,Htg_StPt_Sch_EZ!$C$3:$I$3,0)),"F","C")</f>
        <v>20.555555555555554</v>
      </c>
      <c r="I4868" s="34">
        <f>CONVERT(INDEX(Htg_StPt_Sch_EZ!$C$31:$I$54,MATCH(Schedules_8760!$C4868,Htg_StPt_Sch_EZ!$B$31:$B$54,0),MATCH(Schedules_8760!$F4868,Htg_StPt_Sch_EZ!$C$30:$I$30,0)),"F","C")</f>
        <v>18.333333333333332</v>
      </c>
      <c r="J4868" s="34">
        <f>CONVERT(INDEX(Clg_StPt_Sch_EZ!$C$4:$I$27,MATCH(Schedules_8760!$C4868,Clg_StPt_Sch_EZ!$B$4:$B$27,0),MATCH(Schedules_8760!$F4868,Clg_StPt_Sch_EZ!$C$3:$I$3,0)),"F","C")</f>
        <v>25.555555555555554</v>
      </c>
      <c r="K4868" s="34">
        <f>CONVERT(INDEX(Clg_StPt_Sch_EZ!$C$31:$I$54,MATCH(Schedules_8760!$C4868,Clg_StPt_Sch_EZ!$B$31:$B$54,0),MATCH(Schedules_8760!$F4868,Clg_StPt_Sch_EZ!$C$30:$I$30,0)),"F","C")</f>
        <v>28.333333333333332</v>
      </c>
      <c r="L4868" s="34">
        <f>CONVERT(INDEX(DHW_StPt_Sch_EZ!$C$4:$I$27,MATCH(Schedules_8760!$C4868,DHW_StPt_Sch_EZ!$B$4:$B$27,0),MATCH(Schedules_8760!$F4868,DHW_StPt_Sch_EZ!$C$3:$I$3,0)),"F","C")</f>
        <v>53.333333333333329</v>
      </c>
      <c r="M4868" s="34">
        <f>CONVERT(INDEX(DHW_StPt_Sch_EZ!$C$31:$I$54,MATCH(Schedules_8760!$C4868,DHW_StPt_Sch_EZ!$B$31:$B$54,0),MATCH(Schedules_8760!$F4868,DHW_StPt_Sch_EZ!$C$30:$I$30,0)),"F","C")</f>
        <v>53.333333333333329</v>
      </c>
      <c r="N4868" s="12"/>
      <c r="O4868" s="12"/>
      <c r="P4868" s="12"/>
    </row>
    <row r="4869" spans="1:16" x14ac:dyDescent="0.25">
      <c r="A4869" s="35">
        <v>4868</v>
      </c>
      <c r="B4869" s="89">
        <v>203.79166666666671</v>
      </c>
      <c r="C4869" s="35">
        <f t="shared" si="380"/>
        <v>20</v>
      </c>
      <c r="D4869" s="35">
        <f t="shared" si="383"/>
        <v>203</v>
      </c>
      <c r="E4869" s="35">
        <f t="shared" si="384"/>
        <v>7</v>
      </c>
      <c r="F4869" s="35" t="str">
        <f t="shared" si="381"/>
        <v>Saturday</v>
      </c>
      <c r="G4869" s="35">
        <f t="shared" si="382"/>
        <v>7</v>
      </c>
      <c r="H4869" s="34">
        <f>CONVERT(INDEX(Htg_StPt_Sch_EZ!$C$4:$I$27,MATCH(Schedules_8760!$C4869,Htg_StPt_Sch_EZ!$B$4:$B$27,0),MATCH(Schedules_8760!$F4869,Htg_StPt_Sch_EZ!$C$3:$I$3,0)),"F","C")</f>
        <v>20.555555555555554</v>
      </c>
      <c r="I4869" s="34">
        <f>CONVERT(INDEX(Htg_StPt_Sch_EZ!$C$31:$I$54,MATCH(Schedules_8760!$C4869,Htg_StPt_Sch_EZ!$B$31:$B$54,0),MATCH(Schedules_8760!$F4869,Htg_StPt_Sch_EZ!$C$30:$I$30,0)),"F","C")</f>
        <v>18.888888888888889</v>
      </c>
      <c r="J4869" s="34">
        <f>CONVERT(INDEX(Clg_StPt_Sch_EZ!$C$4:$I$27,MATCH(Schedules_8760!$C4869,Clg_StPt_Sch_EZ!$B$4:$B$27,0),MATCH(Schedules_8760!$F4869,Clg_StPt_Sch_EZ!$C$3:$I$3,0)),"F","C")</f>
        <v>25.555555555555554</v>
      </c>
      <c r="K4869" s="34">
        <f>CONVERT(INDEX(Clg_StPt_Sch_EZ!$C$31:$I$54,MATCH(Schedules_8760!$C4869,Clg_StPt_Sch_EZ!$B$31:$B$54,0),MATCH(Schedules_8760!$F4869,Clg_StPt_Sch_EZ!$C$30:$I$30,0)),"F","C")</f>
        <v>28.333333333333332</v>
      </c>
      <c r="L4869" s="34">
        <f>CONVERT(INDEX(DHW_StPt_Sch_EZ!$C$4:$I$27,MATCH(Schedules_8760!$C4869,DHW_StPt_Sch_EZ!$B$4:$B$27,0),MATCH(Schedules_8760!$F4869,DHW_StPt_Sch_EZ!$C$3:$I$3,0)),"F","C")</f>
        <v>53.333333333333329</v>
      </c>
      <c r="M4869" s="34">
        <f>CONVERT(INDEX(DHW_StPt_Sch_EZ!$C$31:$I$54,MATCH(Schedules_8760!$C4869,DHW_StPt_Sch_EZ!$B$31:$B$54,0),MATCH(Schedules_8760!$F4869,DHW_StPt_Sch_EZ!$C$30:$I$30,0)),"F","C")</f>
        <v>53.333333333333329</v>
      </c>
      <c r="N4869" s="12"/>
      <c r="O4869" s="12"/>
      <c r="P4869" s="12"/>
    </row>
    <row r="4870" spans="1:16" x14ac:dyDescent="0.25">
      <c r="A4870" s="35">
        <v>4869</v>
      </c>
      <c r="B4870" s="89">
        <v>203.83333333333329</v>
      </c>
      <c r="C4870" s="35">
        <f t="shared" si="380"/>
        <v>21</v>
      </c>
      <c r="D4870" s="35">
        <f t="shared" si="383"/>
        <v>203</v>
      </c>
      <c r="E4870" s="35">
        <f t="shared" si="384"/>
        <v>7</v>
      </c>
      <c r="F4870" s="35" t="str">
        <f t="shared" si="381"/>
        <v>Saturday</v>
      </c>
      <c r="G4870" s="35">
        <f t="shared" si="382"/>
        <v>7</v>
      </c>
      <c r="H4870" s="34">
        <f>CONVERT(INDEX(Htg_StPt_Sch_EZ!$C$4:$I$27,MATCH(Schedules_8760!$C4870,Htg_StPt_Sch_EZ!$B$4:$B$27,0),MATCH(Schedules_8760!$F4870,Htg_StPt_Sch_EZ!$C$3:$I$3,0)),"F","C")</f>
        <v>20.555555555555554</v>
      </c>
      <c r="I4870" s="34">
        <f>CONVERT(INDEX(Htg_StPt_Sch_EZ!$C$31:$I$54,MATCH(Schedules_8760!$C4870,Htg_StPt_Sch_EZ!$B$31:$B$54,0),MATCH(Schedules_8760!$F4870,Htg_StPt_Sch_EZ!$C$30:$I$30,0)),"F","C")</f>
        <v>19.444444444444443</v>
      </c>
      <c r="J4870" s="34">
        <f>CONVERT(INDEX(Clg_StPt_Sch_EZ!$C$4:$I$27,MATCH(Schedules_8760!$C4870,Clg_StPt_Sch_EZ!$B$4:$B$27,0),MATCH(Schedules_8760!$F4870,Clg_StPt_Sch_EZ!$C$3:$I$3,0)),"F","C")</f>
        <v>25.555555555555554</v>
      </c>
      <c r="K4870" s="34">
        <f>CONVERT(INDEX(Clg_StPt_Sch_EZ!$C$31:$I$54,MATCH(Schedules_8760!$C4870,Clg_StPt_Sch_EZ!$B$31:$B$54,0),MATCH(Schedules_8760!$F4870,Clg_StPt_Sch_EZ!$C$30:$I$30,0)),"F","C")</f>
        <v>28.333333333333332</v>
      </c>
      <c r="L4870" s="34">
        <f>CONVERT(INDEX(DHW_StPt_Sch_EZ!$C$4:$I$27,MATCH(Schedules_8760!$C4870,DHW_StPt_Sch_EZ!$B$4:$B$27,0),MATCH(Schedules_8760!$F4870,DHW_StPt_Sch_EZ!$C$3:$I$3,0)),"F","C")</f>
        <v>53.333333333333329</v>
      </c>
      <c r="M4870" s="34">
        <f>CONVERT(INDEX(DHW_StPt_Sch_EZ!$C$31:$I$54,MATCH(Schedules_8760!$C4870,DHW_StPt_Sch_EZ!$B$31:$B$54,0),MATCH(Schedules_8760!$F4870,DHW_StPt_Sch_EZ!$C$30:$I$30,0)),"F","C")</f>
        <v>53.333333333333329</v>
      </c>
      <c r="N4870" s="12"/>
      <c r="O4870" s="12"/>
      <c r="P4870" s="12"/>
    </row>
    <row r="4871" spans="1:16" x14ac:dyDescent="0.25">
      <c r="A4871" s="35">
        <v>4870</v>
      </c>
      <c r="B4871" s="89">
        <v>203.875</v>
      </c>
      <c r="C4871" s="35">
        <f t="shared" si="380"/>
        <v>22</v>
      </c>
      <c r="D4871" s="35">
        <f t="shared" si="383"/>
        <v>203</v>
      </c>
      <c r="E4871" s="35">
        <f t="shared" si="384"/>
        <v>7</v>
      </c>
      <c r="F4871" s="35" t="str">
        <f t="shared" si="381"/>
        <v>Saturday</v>
      </c>
      <c r="G4871" s="35">
        <f t="shared" si="382"/>
        <v>7</v>
      </c>
      <c r="H4871" s="34">
        <f>CONVERT(INDEX(Htg_StPt_Sch_EZ!$C$4:$I$27,MATCH(Schedules_8760!$C4871,Htg_StPt_Sch_EZ!$B$4:$B$27,0),MATCH(Schedules_8760!$F4871,Htg_StPt_Sch_EZ!$C$3:$I$3,0)),"F","C")</f>
        <v>20.555555555555554</v>
      </c>
      <c r="I4871" s="34">
        <f>CONVERT(INDEX(Htg_StPt_Sch_EZ!$C$31:$I$54,MATCH(Schedules_8760!$C4871,Htg_StPt_Sch_EZ!$B$31:$B$54,0),MATCH(Schedules_8760!$F4871,Htg_StPt_Sch_EZ!$C$30:$I$30,0)),"F","C")</f>
        <v>19.444444444444443</v>
      </c>
      <c r="J4871" s="34">
        <f>CONVERT(INDEX(Clg_StPt_Sch_EZ!$C$4:$I$27,MATCH(Schedules_8760!$C4871,Clg_StPt_Sch_EZ!$B$4:$B$27,0),MATCH(Schedules_8760!$F4871,Clg_StPt_Sch_EZ!$C$3:$I$3,0)),"F","C")</f>
        <v>25.555555555555554</v>
      </c>
      <c r="K4871" s="34">
        <f>CONVERT(INDEX(Clg_StPt_Sch_EZ!$C$31:$I$54,MATCH(Schedules_8760!$C4871,Clg_StPt_Sch_EZ!$B$31:$B$54,0),MATCH(Schedules_8760!$F4871,Clg_StPt_Sch_EZ!$C$30:$I$30,0)),"F","C")</f>
        <v>28.333333333333332</v>
      </c>
      <c r="L4871" s="34">
        <f>CONVERT(INDEX(DHW_StPt_Sch_EZ!$C$4:$I$27,MATCH(Schedules_8760!$C4871,DHW_StPt_Sch_EZ!$B$4:$B$27,0),MATCH(Schedules_8760!$F4871,DHW_StPt_Sch_EZ!$C$3:$I$3,0)),"F","C")</f>
        <v>53.333333333333329</v>
      </c>
      <c r="M4871" s="34">
        <f>CONVERT(INDEX(DHW_StPt_Sch_EZ!$C$31:$I$54,MATCH(Schedules_8760!$C4871,DHW_StPt_Sch_EZ!$B$31:$B$54,0),MATCH(Schedules_8760!$F4871,DHW_StPt_Sch_EZ!$C$30:$I$30,0)),"F","C")</f>
        <v>53.333333333333329</v>
      </c>
      <c r="N4871" s="12"/>
      <c r="O4871" s="12"/>
      <c r="P4871" s="12"/>
    </row>
    <row r="4872" spans="1:16" x14ac:dyDescent="0.25">
      <c r="A4872" s="35">
        <v>4871</v>
      </c>
      <c r="B4872" s="89">
        <v>203.91666666666671</v>
      </c>
      <c r="C4872" s="35">
        <f t="shared" si="380"/>
        <v>23</v>
      </c>
      <c r="D4872" s="35">
        <f t="shared" si="383"/>
        <v>203</v>
      </c>
      <c r="E4872" s="35">
        <f t="shared" si="384"/>
        <v>7</v>
      </c>
      <c r="F4872" s="35" t="str">
        <f t="shared" si="381"/>
        <v>Saturday</v>
      </c>
      <c r="G4872" s="35">
        <f t="shared" si="382"/>
        <v>7</v>
      </c>
      <c r="H4872" s="34">
        <f>CONVERT(INDEX(Htg_StPt_Sch_EZ!$C$4:$I$27,MATCH(Schedules_8760!$C4872,Htg_StPt_Sch_EZ!$B$4:$B$27,0),MATCH(Schedules_8760!$F4872,Htg_StPt_Sch_EZ!$C$3:$I$3,0)),"F","C")</f>
        <v>20.555555555555554</v>
      </c>
      <c r="I4872" s="34">
        <f>CONVERT(INDEX(Htg_StPt_Sch_EZ!$C$31:$I$54,MATCH(Schedules_8760!$C4872,Htg_StPt_Sch_EZ!$B$31:$B$54,0),MATCH(Schedules_8760!$F4872,Htg_StPt_Sch_EZ!$C$30:$I$30,0)),"F","C")</f>
        <v>19.444444444444443</v>
      </c>
      <c r="J4872" s="34">
        <f>CONVERT(INDEX(Clg_StPt_Sch_EZ!$C$4:$I$27,MATCH(Schedules_8760!$C4872,Clg_StPt_Sch_EZ!$B$4:$B$27,0),MATCH(Schedules_8760!$F4872,Clg_StPt_Sch_EZ!$C$3:$I$3,0)),"F","C")</f>
        <v>25.555555555555554</v>
      </c>
      <c r="K4872" s="34">
        <f>CONVERT(INDEX(Clg_StPt_Sch_EZ!$C$31:$I$54,MATCH(Schedules_8760!$C4872,Clg_StPt_Sch_EZ!$B$31:$B$54,0),MATCH(Schedules_8760!$F4872,Clg_StPt_Sch_EZ!$C$30:$I$30,0)),"F","C")</f>
        <v>28.333333333333332</v>
      </c>
      <c r="L4872" s="34">
        <f>CONVERT(INDEX(DHW_StPt_Sch_EZ!$C$4:$I$27,MATCH(Schedules_8760!$C4872,DHW_StPt_Sch_EZ!$B$4:$B$27,0),MATCH(Schedules_8760!$F4872,DHW_StPt_Sch_EZ!$C$3:$I$3,0)),"F","C")</f>
        <v>53.333333333333329</v>
      </c>
      <c r="M4872" s="34">
        <f>CONVERT(INDEX(DHW_StPt_Sch_EZ!$C$31:$I$54,MATCH(Schedules_8760!$C4872,DHW_StPt_Sch_EZ!$B$31:$B$54,0),MATCH(Schedules_8760!$F4872,DHW_StPt_Sch_EZ!$C$30:$I$30,0)),"F","C")</f>
        <v>53.333333333333329</v>
      </c>
      <c r="N4872" s="12"/>
      <c r="O4872" s="12"/>
      <c r="P4872" s="12"/>
    </row>
    <row r="4873" spans="1:16" x14ac:dyDescent="0.25">
      <c r="A4873" s="35">
        <v>4872</v>
      </c>
      <c r="B4873" s="89">
        <v>203.95833333333329</v>
      </c>
      <c r="C4873" s="35">
        <f t="shared" si="380"/>
        <v>24</v>
      </c>
      <c r="D4873" s="35">
        <f t="shared" si="383"/>
        <v>203</v>
      </c>
      <c r="E4873" s="35">
        <f t="shared" si="384"/>
        <v>7</v>
      </c>
      <c r="F4873" s="35" t="str">
        <f t="shared" si="381"/>
        <v>Saturday</v>
      </c>
      <c r="G4873" s="35">
        <f t="shared" si="382"/>
        <v>7</v>
      </c>
      <c r="H4873" s="34">
        <f>CONVERT(INDEX(Htg_StPt_Sch_EZ!$C$4:$I$27,MATCH(Schedules_8760!$C4873,Htg_StPt_Sch_EZ!$B$4:$B$27,0),MATCH(Schedules_8760!$F4873,Htg_StPt_Sch_EZ!$C$3:$I$3,0)),"F","C")</f>
        <v>20.555555555555554</v>
      </c>
      <c r="I4873" s="34">
        <f>CONVERT(INDEX(Htg_StPt_Sch_EZ!$C$31:$I$54,MATCH(Schedules_8760!$C4873,Htg_StPt_Sch_EZ!$B$31:$B$54,0),MATCH(Schedules_8760!$F4873,Htg_StPt_Sch_EZ!$C$30:$I$30,0)),"F","C")</f>
        <v>19.444444444444443</v>
      </c>
      <c r="J4873" s="34">
        <f>CONVERT(INDEX(Clg_StPt_Sch_EZ!$C$4:$I$27,MATCH(Schedules_8760!$C4873,Clg_StPt_Sch_EZ!$B$4:$B$27,0),MATCH(Schedules_8760!$F4873,Clg_StPt_Sch_EZ!$C$3:$I$3,0)),"F","C")</f>
        <v>25.555555555555554</v>
      </c>
      <c r="K4873" s="34">
        <f>CONVERT(INDEX(Clg_StPt_Sch_EZ!$C$31:$I$54,MATCH(Schedules_8760!$C4873,Clg_StPt_Sch_EZ!$B$31:$B$54,0),MATCH(Schedules_8760!$F4873,Clg_StPt_Sch_EZ!$C$30:$I$30,0)),"F","C")</f>
        <v>28.333333333333332</v>
      </c>
      <c r="L4873" s="34">
        <f>CONVERT(INDEX(DHW_StPt_Sch_EZ!$C$4:$I$27,MATCH(Schedules_8760!$C4873,DHW_StPt_Sch_EZ!$B$4:$B$27,0),MATCH(Schedules_8760!$F4873,DHW_StPt_Sch_EZ!$C$3:$I$3,0)),"F","C")</f>
        <v>53.333333333333329</v>
      </c>
      <c r="M4873" s="34">
        <f>CONVERT(INDEX(DHW_StPt_Sch_EZ!$C$31:$I$54,MATCH(Schedules_8760!$C4873,DHW_StPt_Sch_EZ!$B$31:$B$54,0),MATCH(Schedules_8760!$F4873,DHW_StPt_Sch_EZ!$C$30:$I$30,0)),"F","C")</f>
        <v>53.333333333333329</v>
      </c>
      <c r="N4873" s="12"/>
      <c r="O4873" s="12"/>
      <c r="P4873" s="12"/>
    </row>
    <row r="4874" spans="1:16" x14ac:dyDescent="0.25">
      <c r="A4874" s="35">
        <v>4873</v>
      </c>
      <c r="B4874" s="89">
        <v>204</v>
      </c>
      <c r="C4874" s="35">
        <f t="shared" si="380"/>
        <v>1</v>
      </c>
      <c r="D4874" s="35">
        <f t="shared" si="383"/>
        <v>204</v>
      </c>
      <c r="E4874" s="35">
        <f t="shared" si="384"/>
        <v>1</v>
      </c>
      <c r="F4874" s="35" t="str">
        <f t="shared" si="381"/>
        <v>Sunday</v>
      </c>
      <c r="G4874" s="35">
        <f t="shared" si="382"/>
        <v>7</v>
      </c>
      <c r="H4874" s="34">
        <f>CONVERT(INDEX(Htg_StPt_Sch_EZ!$C$4:$I$27,MATCH(Schedules_8760!$C4874,Htg_StPt_Sch_EZ!$B$4:$B$27,0),MATCH(Schedules_8760!$F4874,Htg_StPt_Sch_EZ!$C$3:$I$3,0)),"F","C")</f>
        <v>20.555555555555554</v>
      </c>
      <c r="I4874" s="34">
        <f>CONVERT(INDEX(Htg_StPt_Sch_EZ!$C$31:$I$54,MATCH(Schedules_8760!$C4874,Htg_StPt_Sch_EZ!$B$31:$B$54,0),MATCH(Schedules_8760!$F4874,Htg_StPt_Sch_EZ!$C$30:$I$30,0)),"F","C")</f>
        <v>19.444444444444443</v>
      </c>
      <c r="J4874" s="34">
        <f>CONVERT(INDEX(Clg_StPt_Sch_EZ!$C$4:$I$27,MATCH(Schedules_8760!$C4874,Clg_StPt_Sch_EZ!$B$4:$B$27,0),MATCH(Schedules_8760!$F4874,Clg_StPt_Sch_EZ!$C$3:$I$3,0)),"F","C")</f>
        <v>25.555555555555554</v>
      </c>
      <c r="K4874" s="34">
        <f>CONVERT(INDEX(Clg_StPt_Sch_EZ!$C$31:$I$54,MATCH(Schedules_8760!$C4874,Clg_StPt_Sch_EZ!$B$31:$B$54,0),MATCH(Schedules_8760!$F4874,Clg_StPt_Sch_EZ!$C$30:$I$30,0)),"F","C")</f>
        <v>28.333333333333332</v>
      </c>
      <c r="L4874" s="34">
        <f>CONVERT(INDEX(DHW_StPt_Sch_EZ!$C$4:$I$27,MATCH(Schedules_8760!$C4874,DHW_StPt_Sch_EZ!$B$4:$B$27,0),MATCH(Schedules_8760!$F4874,DHW_StPt_Sch_EZ!$C$3:$I$3,0)),"F","C")</f>
        <v>53.333333333333329</v>
      </c>
      <c r="M4874" s="34">
        <f>CONVERT(INDEX(DHW_StPt_Sch_EZ!$C$31:$I$54,MATCH(Schedules_8760!$C4874,DHW_StPt_Sch_EZ!$B$31:$B$54,0),MATCH(Schedules_8760!$F4874,DHW_StPt_Sch_EZ!$C$30:$I$30,0)),"F","C")</f>
        <v>53.333333333333329</v>
      </c>
      <c r="N4874" s="12"/>
      <c r="O4874" s="12"/>
      <c r="P4874" s="12"/>
    </row>
    <row r="4875" spans="1:16" x14ac:dyDescent="0.25">
      <c r="A4875" s="35">
        <v>4874</v>
      </c>
      <c r="B4875" s="89">
        <v>204.04166666666671</v>
      </c>
      <c r="C4875" s="35">
        <f t="shared" si="380"/>
        <v>2</v>
      </c>
      <c r="D4875" s="35">
        <f t="shared" si="383"/>
        <v>204</v>
      </c>
      <c r="E4875" s="35">
        <f t="shared" si="384"/>
        <v>1</v>
      </c>
      <c r="F4875" s="35" t="str">
        <f t="shared" si="381"/>
        <v>Sunday</v>
      </c>
      <c r="G4875" s="35">
        <f t="shared" si="382"/>
        <v>7</v>
      </c>
      <c r="H4875" s="34">
        <f>CONVERT(INDEX(Htg_StPt_Sch_EZ!$C$4:$I$27,MATCH(Schedules_8760!$C4875,Htg_StPt_Sch_EZ!$B$4:$B$27,0),MATCH(Schedules_8760!$F4875,Htg_StPt_Sch_EZ!$C$3:$I$3,0)),"F","C")</f>
        <v>20.555555555555554</v>
      </c>
      <c r="I4875" s="34">
        <f>CONVERT(INDEX(Htg_StPt_Sch_EZ!$C$31:$I$54,MATCH(Schedules_8760!$C4875,Htg_StPt_Sch_EZ!$B$31:$B$54,0),MATCH(Schedules_8760!$F4875,Htg_StPt_Sch_EZ!$C$30:$I$30,0)),"F","C")</f>
        <v>19.444444444444443</v>
      </c>
      <c r="J4875" s="34">
        <f>CONVERT(INDEX(Clg_StPt_Sch_EZ!$C$4:$I$27,MATCH(Schedules_8760!$C4875,Clg_StPt_Sch_EZ!$B$4:$B$27,0),MATCH(Schedules_8760!$F4875,Clg_StPt_Sch_EZ!$C$3:$I$3,0)),"F","C")</f>
        <v>25.555555555555554</v>
      </c>
      <c r="K4875" s="34">
        <f>CONVERT(INDEX(Clg_StPt_Sch_EZ!$C$31:$I$54,MATCH(Schedules_8760!$C4875,Clg_StPt_Sch_EZ!$B$31:$B$54,0),MATCH(Schedules_8760!$F4875,Clg_StPt_Sch_EZ!$C$30:$I$30,0)),"F","C")</f>
        <v>28.333333333333332</v>
      </c>
      <c r="L4875" s="34">
        <f>CONVERT(INDEX(DHW_StPt_Sch_EZ!$C$4:$I$27,MATCH(Schedules_8760!$C4875,DHW_StPt_Sch_EZ!$B$4:$B$27,0),MATCH(Schedules_8760!$F4875,DHW_StPt_Sch_EZ!$C$3:$I$3,0)),"F","C")</f>
        <v>53.333333333333329</v>
      </c>
      <c r="M4875" s="34">
        <f>CONVERT(INDEX(DHW_StPt_Sch_EZ!$C$31:$I$54,MATCH(Schedules_8760!$C4875,DHW_StPt_Sch_EZ!$B$31:$B$54,0),MATCH(Schedules_8760!$F4875,DHW_StPt_Sch_EZ!$C$30:$I$30,0)),"F","C")</f>
        <v>53.333333333333329</v>
      </c>
      <c r="N4875" s="12"/>
      <c r="O4875" s="12"/>
      <c r="P4875" s="12"/>
    </row>
    <row r="4876" spans="1:16" x14ac:dyDescent="0.25">
      <c r="A4876" s="35">
        <v>4875</v>
      </c>
      <c r="B4876" s="89">
        <v>204.08333333333329</v>
      </c>
      <c r="C4876" s="35">
        <f t="shared" si="380"/>
        <v>3</v>
      </c>
      <c r="D4876" s="35">
        <f t="shared" si="383"/>
        <v>204</v>
      </c>
      <c r="E4876" s="35">
        <f t="shared" si="384"/>
        <v>1</v>
      </c>
      <c r="F4876" s="35" t="str">
        <f t="shared" si="381"/>
        <v>Sunday</v>
      </c>
      <c r="G4876" s="35">
        <f t="shared" si="382"/>
        <v>7</v>
      </c>
      <c r="H4876" s="34">
        <f>CONVERT(INDEX(Htg_StPt_Sch_EZ!$C$4:$I$27,MATCH(Schedules_8760!$C4876,Htg_StPt_Sch_EZ!$B$4:$B$27,0),MATCH(Schedules_8760!$F4876,Htg_StPt_Sch_EZ!$C$3:$I$3,0)),"F","C")</f>
        <v>20.555555555555554</v>
      </c>
      <c r="I4876" s="34">
        <f>CONVERT(INDEX(Htg_StPt_Sch_EZ!$C$31:$I$54,MATCH(Schedules_8760!$C4876,Htg_StPt_Sch_EZ!$B$31:$B$54,0),MATCH(Schedules_8760!$F4876,Htg_StPt_Sch_EZ!$C$30:$I$30,0)),"F","C")</f>
        <v>19.444444444444443</v>
      </c>
      <c r="J4876" s="34">
        <f>CONVERT(INDEX(Clg_StPt_Sch_EZ!$C$4:$I$27,MATCH(Schedules_8760!$C4876,Clg_StPt_Sch_EZ!$B$4:$B$27,0),MATCH(Schedules_8760!$F4876,Clg_StPt_Sch_EZ!$C$3:$I$3,0)),"F","C")</f>
        <v>25.555555555555554</v>
      </c>
      <c r="K4876" s="34">
        <f>CONVERT(INDEX(Clg_StPt_Sch_EZ!$C$31:$I$54,MATCH(Schedules_8760!$C4876,Clg_StPt_Sch_EZ!$B$31:$B$54,0),MATCH(Schedules_8760!$F4876,Clg_StPt_Sch_EZ!$C$30:$I$30,0)),"F","C")</f>
        <v>28.333333333333332</v>
      </c>
      <c r="L4876" s="34">
        <f>CONVERT(INDEX(DHW_StPt_Sch_EZ!$C$4:$I$27,MATCH(Schedules_8760!$C4876,DHW_StPt_Sch_EZ!$B$4:$B$27,0),MATCH(Schedules_8760!$F4876,DHW_StPt_Sch_EZ!$C$3:$I$3,0)),"F","C")</f>
        <v>53.333333333333329</v>
      </c>
      <c r="M4876" s="34">
        <f>CONVERT(INDEX(DHW_StPt_Sch_EZ!$C$31:$I$54,MATCH(Schedules_8760!$C4876,DHW_StPt_Sch_EZ!$B$31:$B$54,0),MATCH(Schedules_8760!$F4876,DHW_StPt_Sch_EZ!$C$30:$I$30,0)),"F","C")</f>
        <v>53.333333333333329</v>
      </c>
      <c r="N4876" s="12"/>
      <c r="O4876" s="12"/>
      <c r="P4876" s="12"/>
    </row>
    <row r="4877" spans="1:16" x14ac:dyDescent="0.25">
      <c r="A4877" s="35">
        <v>4876</v>
      </c>
      <c r="B4877" s="89">
        <v>204.125</v>
      </c>
      <c r="C4877" s="35">
        <f t="shared" si="380"/>
        <v>4</v>
      </c>
      <c r="D4877" s="35">
        <f t="shared" si="383"/>
        <v>204</v>
      </c>
      <c r="E4877" s="35">
        <f t="shared" si="384"/>
        <v>1</v>
      </c>
      <c r="F4877" s="35" t="str">
        <f t="shared" si="381"/>
        <v>Sunday</v>
      </c>
      <c r="G4877" s="35">
        <f t="shared" si="382"/>
        <v>7</v>
      </c>
      <c r="H4877" s="34">
        <f>CONVERT(INDEX(Htg_StPt_Sch_EZ!$C$4:$I$27,MATCH(Schedules_8760!$C4877,Htg_StPt_Sch_EZ!$B$4:$B$27,0),MATCH(Schedules_8760!$F4877,Htg_StPt_Sch_EZ!$C$3:$I$3,0)),"F","C")</f>
        <v>20.555555555555554</v>
      </c>
      <c r="I4877" s="34">
        <f>CONVERT(INDEX(Htg_StPt_Sch_EZ!$C$31:$I$54,MATCH(Schedules_8760!$C4877,Htg_StPt_Sch_EZ!$B$31:$B$54,0),MATCH(Schedules_8760!$F4877,Htg_StPt_Sch_EZ!$C$30:$I$30,0)),"F","C")</f>
        <v>19.444444444444443</v>
      </c>
      <c r="J4877" s="34">
        <f>CONVERT(INDEX(Clg_StPt_Sch_EZ!$C$4:$I$27,MATCH(Schedules_8760!$C4877,Clg_StPt_Sch_EZ!$B$4:$B$27,0),MATCH(Schedules_8760!$F4877,Clg_StPt_Sch_EZ!$C$3:$I$3,0)),"F","C")</f>
        <v>25.555555555555554</v>
      </c>
      <c r="K4877" s="34">
        <f>CONVERT(INDEX(Clg_StPt_Sch_EZ!$C$31:$I$54,MATCH(Schedules_8760!$C4877,Clg_StPt_Sch_EZ!$B$31:$B$54,0),MATCH(Schedules_8760!$F4877,Clg_StPt_Sch_EZ!$C$30:$I$30,0)),"F","C")</f>
        <v>28.333333333333332</v>
      </c>
      <c r="L4877" s="34">
        <f>CONVERT(INDEX(DHW_StPt_Sch_EZ!$C$4:$I$27,MATCH(Schedules_8760!$C4877,DHW_StPt_Sch_EZ!$B$4:$B$27,0),MATCH(Schedules_8760!$F4877,DHW_StPt_Sch_EZ!$C$3:$I$3,0)),"F","C")</f>
        <v>53.333333333333329</v>
      </c>
      <c r="M4877" s="34">
        <f>CONVERT(INDEX(DHW_StPt_Sch_EZ!$C$31:$I$54,MATCH(Schedules_8760!$C4877,DHW_StPt_Sch_EZ!$B$31:$B$54,0),MATCH(Schedules_8760!$F4877,DHW_StPt_Sch_EZ!$C$30:$I$30,0)),"F","C")</f>
        <v>53.333333333333329</v>
      </c>
      <c r="N4877" s="12"/>
      <c r="O4877" s="12"/>
      <c r="P4877" s="12"/>
    </row>
    <row r="4878" spans="1:16" x14ac:dyDescent="0.25">
      <c r="A4878" s="35">
        <v>4877</v>
      </c>
      <c r="B4878" s="89">
        <v>204.16666666666671</v>
      </c>
      <c r="C4878" s="35">
        <f t="shared" si="380"/>
        <v>5</v>
      </c>
      <c r="D4878" s="35">
        <f t="shared" si="383"/>
        <v>204</v>
      </c>
      <c r="E4878" s="35">
        <f t="shared" si="384"/>
        <v>1</v>
      </c>
      <c r="F4878" s="35" t="str">
        <f t="shared" si="381"/>
        <v>Sunday</v>
      </c>
      <c r="G4878" s="35">
        <f t="shared" si="382"/>
        <v>7</v>
      </c>
      <c r="H4878" s="34">
        <f>CONVERT(INDEX(Htg_StPt_Sch_EZ!$C$4:$I$27,MATCH(Schedules_8760!$C4878,Htg_StPt_Sch_EZ!$B$4:$B$27,0),MATCH(Schedules_8760!$F4878,Htg_StPt_Sch_EZ!$C$3:$I$3,0)),"F","C")</f>
        <v>20.555555555555554</v>
      </c>
      <c r="I4878" s="34">
        <f>CONVERT(INDEX(Htg_StPt_Sch_EZ!$C$31:$I$54,MATCH(Schedules_8760!$C4878,Htg_StPt_Sch_EZ!$B$31:$B$54,0),MATCH(Schedules_8760!$F4878,Htg_StPt_Sch_EZ!$C$30:$I$30,0)),"F","C")</f>
        <v>19.444444444444443</v>
      </c>
      <c r="J4878" s="34">
        <f>CONVERT(INDEX(Clg_StPt_Sch_EZ!$C$4:$I$27,MATCH(Schedules_8760!$C4878,Clg_StPt_Sch_EZ!$B$4:$B$27,0),MATCH(Schedules_8760!$F4878,Clg_StPt_Sch_EZ!$C$3:$I$3,0)),"F","C")</f>
        <v>25.555555555555554</v>
      </c>
      <c r="K4878" s="34">
        <f>CONVERT(INDEX(Clg_StPt_Sch_EZ!$C$31:$I$54,MATCH(Schedules_8760!$C4878,Clg_StPt_Sch_EZ!$B$31:$B$54,0),MATCH(Schedules_8760!$F4878,Clg_StPt_Sch_EZ!$C$30:$I$30,0)),"F","C")</f>
        <v>28.333333333333332</v>
      </c>
      <c r="L4878" s="34">
        <f>CONVERT(INDEX(DHW_StPt_Sch_EZ!$C$4:$I$27,MATCH(Schedules_8760!$C4878,DHW_StPt_Sch_EZ!$B$4:$B$27,0),MATCH(Schedules_8760!$F4878,DHW_StPt_Sch_EZ!$C$3:$I$3,0)),"F","C")</f>
        <v>53.333333333333329</v>
      </c>
      <c r="M4878" s="34">
        <f>CONVERT(INDEX(DHW_StPt_Sch_EZ!$C$31:$I$54,MATCH(Schedules_8760!$C4878,DHW_StPt_Sch_EZ!$B$31:$B$54,0),MATCH(Schedules_8760!$F4878,DHW_StPt_Sch_EZ!$C$30:$I$30,0)),"F","C")</f>
        <v>53.333333333333329</v>
      </c>
      <c r="N4878" s="12"/>
      <c r="O4878" s="12"/>
      <c r="P4878" s="12"/>
    </row>
    <row r="4879" spans="1:16" x14ac:dyDescent="0.25">
      <c r="A4879" s="35">
        <v>4878</v>
      </c>
      <c r="B4879" s="89">
        <v>204.20833333333329</v>
      </c>
      <c r="C4879" s="35">
        <f t="shared" si="380"/>
        <v>6</v>
      </c>
      <c r="D4879" s="35">
        <f t="shared" si="383"/>
        <v>204</v>
      </c>
      <c r="E4879" s="35">
        <f t="shared" si="384"/>
        <v>1</v>
      </c>
      <c r="F4879" s="35" t="str">
        <f t="shared" si="381"/>
        <v>Sunday</v>
      </c>
      <c r="G4879" s="35">
        <f t="shared" si="382"/>
        <v>7</v>
      </c>
      <c r="H4879" s="34">
        <f>CONVERT(INDEX(Htg_StPt_Sch_EZ!$C$4:$I$27,MATCH(Schedules_8760!$C4879,Htg_StPt_Sch_EZ!$B$4:$B$27,0),MATCH(Schedules_8760!$F4879,Htg_StPt_Sch_EZ!$C$3:$I$3,0)),"F","C")</f>
        <v>20.555555555555554</v>
      </c>
      <c r="I4879" s="34">
        <f>CONVERT(INDEX(Htg_StPt_Sch_EZ!$C$31:$I$54,MATCH(Schedules_8760!$C4879,Htg_StPt_Sch_EZ!$B$31:$B$54,0),MATCH(Schedules_8760!$F4879,Htg_StPt_Sch_EZ!$C$30:$I$30,0)),"F","C")</f>
        <v>19.444444444444443</v>
      </c>
      <c r="J4879" s="34">
        <f>CONVERT(INDEX(Clg_StPt_Sch_EZ!$C$4:$I$27,MATCH(Schedules_8760!$C4879,Clg_StPt_Sch_EZ!$B$4:$B$27,0),MATCH(Schedules_8760!$F4879,Clg_StPt_Sch_EZ!$C$3:$I$3,0)),"F","C")</f>
        <v>25.555555555555554</v>
      </c>
      <c r="K4879" s="34">
        <f>CONVERT(INDEX(Clg_StPt_Sch_EZ!$C$31:$I$54,MATCH(Schedules_8760!$C4879,Clg_StPt_Sch_EZ!$B$31:$B$54,0),MATCH(Schedules_8760!$F4879,Clg_StPt_Sch_EZ!$C$30:$I$30,0)),"F","C")</f>
        <v>28.333333333333332</v>
      </c>
      <c r="L4879" s="34">
        <f>CONVERT(INDEX(DHW_StPt_Sch_EZ!$C$4:$I$27,MATCH(Schedules_8760!$C4879,DHW_StPt_Sch_EZ!$B$4:$B$27,0),MATCH(Schedules_8760!$F4879,DHW_StPt_Sch_EZ!$C$3:$I$3,0)),"F","C")</f>
        <v>53.333333333333329</v>
      </c>
      <c r="M4879" s="34">
        <f>CONVERT(INDEX(DHW_StPt_Sch_EZ!$C$31:$I$54,MATCH(Schedules_8760!$C4879,DHW_StPt_Sch_EZ!$B$31:$B$54,0),MATCH(Schedules_8760!$F4879,DHW_StPt_Sch_EZ!$C$30:$I$30,0)),"F","C")</f>
        <v>53.333333333333329</v>
      </c>
      <c r="N4879" s="12"/>
      <c r="O4879" s="12"/>
      <c r="P4879" s="12"/>
    </row>
    <row r="4880" spans="1:16" x14ac:dyDescent="0.25">
      <c r="A4880" s="35">
        <v>4879</v>
      </c>
      <c r="B4880" s="89">
        <v>204.25</v>
      </c>
      <c r="C4880" s="35">
        <f t="shared" si="380"/>
        <v>7</v>
      </c>
      <c r="D4880" s="35">
        <f t="shared" si="383"/>
        <v>204</v>
      </c>
      <c r="E4880" s="35">
        <f t="shared" si="384"/>
        <v>1</v>
      </c>
      <c r="F4880" s="35" t="str">
        <f t="shared" si="381"/>
        <v>Sunday</v>
      </c>
      <c r="G4880" s="35">
        <f t="shared" si="382"/>
        <v>7</v>
      </c>
      <c r="H4880" s="34">
        <f>CONVERT(INDEX(Htg_StPt_Sch_EZ!$C$4:$I$27,MATCH(Schedules_8760!$C4880,Htg_StPt_Sch_EZ!$B$4:$B$27,0),MATCH(Schedules_8760!$F4880,Htg_StPt_Sch_EZ!$C$3:$I$3,0)),"F","C")</f>
        <v>20.555555555555554</v>
      </c>
      <c r="I4880" s="34">
        <f>CONVERT(INDEX(Htg_StPt_Sch_EZ!$C$31:$I$54,MATCH(Schedules_8760!$C4880,Htg_StPt_Sch_EZ!$B$31:$B$54,0),MATCH(Schedules_8760!$F4880,Htg_StPt_Sch_EZ!$C$30:$I$30,0)),"F","C")</f>
        <v>19.444444444444443</v>
      </c>
      <c r="J4880" s="34">
        <f>CONVERT(INDEX(Clg_StPt_Sch_EZ!$C$4:$I$27,MATCH(Schedules_8760!$C4880,Clg_StPt_Sch_EZ!$B$4:$B$27,0),MATCH(Schedules_8760!$F4880,Clg_StPt_Sch_EZ!$C$3:$I$3,0)),"F","C")</f>
        <v>25.555555555555554</v>
      </c>
      <c r="K4880" s="34">
        <f>CONVERT(INDEX(Clg_StPt_Sch_EZ!$C$31:$I$54,MATCH(Schedules_8760!$C4880,Clg_StPt_Sch_EZ!$B$31:$B$54,0),MATCH(Schedules_8760!$F4880,Clg_StPt_Sch_EZ!$C$30:$I$30,0)),"F","C")</f>
        <v>28.333333333333332</v>
      </c>
      <c r="L4880" s="34">
        <f>CONVERT(INDEX(DHW_StPt_Sch_EZ!$C$4:$I$27,MATCH(Schedules_8760!$C4880,DHW_StPt_Sch_EZ!$B$4:$B$27,0),MATCH(Schedules_8760!$F4880,DHW_StPt_Sch_EZ!$C$3:$I$3,0)),"F","C")</f>
        <v>53.333333333333329</v>
      </c>
      <c r="M4880" s="34">
        <f>CONVERT(INDEX(DHW_StPt_Sch_EZ!$C$31:$I$54,MATCH(Schedules_8760!$C4880,DHW_StPt_Sch_EZ!$B$31:$B$54,0),MATCH(Schedules_8760!$F4880,DHW_StPt_Sch_EZ!$C$30:$I$30,0)),"F","C")</f>
        <v>53.333333333333329</v>
      </c>
      <c r="N4880" s="12"/>
      <c r="O4880" s="12"/>
      <c r="P4880" s="12"/>
    </row>
    <row r="4881" spans="1:16" x14ac:dyDescent="0.25">
      <c r="A4881" s="35">
        <v>4880</v>
      </c>
      <c r="B4881" s="89">
        <v>204.29166666666671</v>
      </c>
      <c r="C4881" s="35">
        <f t="shared" si="380"/>
        <v>8</v>
      </c>
      <c r="D4881" s="35">
        <f t="shared" si="383"/>
        <v>204</v>
      </c>
      <c r="E4881" s="35">
        <f t="shared" si="384"/>
        <v>1</v>
      </c>
      <c r="F4881" s="35" t="str">
        <f t="shared" si="381"/>
        <v>Sunday</v>
      </c>
      <c r="G4881" s="35">
        <f t="shared" si="382"/>
        <v>7</v>
      </c>
      <c r="H4881" s="34">
        <f>CONVERT(INDEX(Htg_StPt_Sch_EZ!$C$4:$I$27,MATCH(Schedules_8760!$C4881,Htg_StPt_Sch_EZ!$B$4:$B$27,0),MATCH(Schedules_8760!$F4881,Htg_StPt_Sch_EZ!$C$3:$I$3,0)),"F","C")</f>
        <v>20.555555555555554</v>
      </c>
      <c r="I4881" s="34">
        <f>CONVERT(INDEX(Htg_StPt_Sch_EZ!$C$31:$I$54,MATCH(Schedules_8760!$C4881,Htg_StPt_Sch_EZ!$B$31:$B$54,0),MATCH(Schedules_8760!$F4881,Htg_StPt_Sch_EZ!$C$30:$I$30,0)),"F","C")</f>
        <v>19.444444444444443</v>
      </c>
      <c r="J4881" s="34">
        <f>CONVERT(INDEX(Clg_StPt_Sch_EZ!$C$4:$I$27,MATCH(Schedules_8760!$C4881,Clg_StPt_Sch_EZ!$B$4:$B$27,0),MATCH(Schedules_8760!$F4881,Clg_StPt_Sch_EZ!$C$3:$I$3,0)),"F","C")</f>
        <v>25.555555555555554</v>
      </c>
      <c r="K4881" s="34">
        <f>CONVERT(INDEX(Clg_StPt_Sch_EZ!$C$31:$I$54,MATCH(Schedules_8760!$C4881,Clg_StPt_Sch_EZ!$B$31:$B$54,0),MATCH(Schedules_8760!$F4881,Clg_StPt_Sch_EZ!$C$30:$I$30,0)),"F","C")</f>
        <v>25</v>
      </c>
      <c r="L4881" s="34">
        <f>CONVERT(INDEX(DHW_StPt_Sch_EZ!$C$4:$I$27,MATCH(Schedules_8760!$C4881,DHW_StPt_Sch_EZ!$B$4:$B$27,0),MATCH(Schedules_8760!$F4881,DHW_StPt_Sch_EZ!$C$3:$I$3,0)),"F","C")</f>
        <v>53.333333333333329</v>
      </c>
      <c r="M4881" s="34">
        <f>CONVERT(INDEX(DHW_StPt_Sch_EZ!$C$31:$I$54,MATCH(Schedules_8760!$C4881,DHW_StPt_Sch_EZ!$B$31:$B$54,0),MATCH(Schedules_8760!$F4881,DHW_StPt_Sch_EZ!$C$30:$I$30,0)),"F","C")</f>
        <v>53.333333333333329</v>
      </c>
      <c r="N4881" s="12"/>
      <c r="O4881" s="12"/>
      <c r="P4881" s="12"/>
    </row>
    <row r="4882" spans="1:16" x14ac:dyDescent="0.25">
      <c r="A4882" s="35">
        <v>4881</v>
      </c>
      <c r="B4882" s="89">
        <v>204.33333333333329</v>
      </c>
      <c r="C4882" s="35">
        <f t="shared" si="380"/>
        <v>9</v>
      </c>
      <c r="D4882" s="35">
        <f t="shared" si="383"/>
        <v>204</v>
      </c>
      <c r="E4882" s="35">
        <f t="shared" si="384"/>
        <v>1</v>
      </c>
      <c r="F4882" s="35" t="str">
        <f t="shared" si="381"/>
        <v>Sunday</v>
      </c>
      <c r="G4882" s="35">
        <f t="shared" si="382"/>
        <v>7</v>
      </c>
      <c r="H4882" s="34">
        <f>CONVERT(INDEX(Htg_StPt_Sch_EZ!$C$4:$I$27,MATCH(Schedules_8760!$C4882,Htg_StPt_Sch_EZ!$B$4:$B$27,0),MATCH(Schedules_8760!$F4882,Htg_StPt_Sch_EZ!$C$3:$I$3,0)),"F","C")</f>
        <v>20.555555555555554</v>
      </c>
      <c r="I4882" s="34">
        <f>CONVERT(INDEX(Htg_StPt_Sch_EZ!$C$31:$I$54,MATCH(Schedules_8760!$C4882,Htg_StPt_Sch_EZ!$B$31:$B$54,0),MATCH(Schedules_8760!$F4882,Htg_StPt_Sch_EZ!$C$30:$I$30,0)),"F","C")</f>
        <v>19.444444444444443</v>
      </c>
      <c r="J4882" s="34">
        <f>CONVERT(INDEX(Clg_StPt_Sch_EZ!$C$4:$I$27,MATCH(Schedules_8760!$C4882,Clg_StPt_Sch_EZ!$B$4:$B$27,0),MATCH(Schedules_8760!$F4882,Clg_StPt_Sch_EZ!$C$3:$I$3,0)),"F","C")</f>
        <v>25.555555555555554</v>
      </c>
      <c r="K4882" s="34">
        <f>CONVERT(INDEX(Clg_StPt_Sch_EZ!$C$31:$I$54,MATCH(Schedules_8760!$C4882,Clg_StPt_Sch_EZ!$B$31:$B$54,0),MATCH(Schedules_8760!$F4882,Clg_StPt_Sch_EZ!$C$30:$I$30,0)),"F","C")</f>
        <v>25</v>
      </c>
      <c r="L4882" s="34">
        <f>CONVERT(INDEX(DHW_StPt_Sch_EZ!$C$4:$I$27,MATCH(Schedules_8760!$C4882,DHW_StPt_Sch_EZ!$B$4:$B$27,0),MATCH(Schedules_8760!$F4882,DHW_StPt_Sch_EZ!$C$3:$I$3,0)),"F","C")</f>
        <v>53.333333333333329</v>
      </c>
      <c r="M4882" s="34">
        <f>CONVERT(INDEX(DHW_StPt_Sch_EZ!$C$31:$I$54,MATCH(Schedules_8760!$C4882,DHW_StPt_Sch_EZ!$B$31:$B$54,0),MATCH(Schedules_8760!$F4882,DHW_StPt_Sch_EZ!$C$30:$I$30,0)),"F","C")</f>
        <v>53.333333333333329</v>
      </c>
      <c r="N4882" s="12"/>
      <c r="O4882" s="12"/>
      <c r="P4882" s="12"/>
    </row>
    <row r="4883" spans="1:16" x14ac:dyDescent="0.25">
      <c r="A4883" s="35">
        <v>4882</v>
      </c>
      <c r="B4883" s="89">
        <v>204.375</v>
      </c>
      <c r="C4883" s="35">
        <f t="shared" si="380"/>
        <v>10</v>
      </c>
      <c r="D4883" s="35">
        <f t="shared" si="383"/>
        <v>204</v>
      </c>
      <c r="E4883" s="35">
        <f t="shared" si="384"/>
        <v>1</v>
      </c>
      <c r="F4883" s="35" t="str">
        <f t="shared" si="381"/>
        <v>Sunday</v>
      </c>
      <c r="G4883" s="35">
        <f t="shared" si="382"/>
        <v>7</v>
      </c>
      <c r="H4883" s="34">
        <f>CONVERT(INDEX(Htg_StPt_Sch_EZ!$C$4:$I$27,MATCH(Schedules_8760!$C4883,Htg_StPt_Sch_EZ!$B$4:$B$27,0),MATCH(Schedules_8760!$F4883,Htg_StPt_Sch_EZ!$C$3:$I$3,0)),"F","C")</f>
        <v>20.555555555555554</v>
      </c>
      <c r="I4883" s="34">
        <f>CONVERT(INDEX(Htg_StPt_Sch_EZ!$C$31:$I$54,MATCH(Schedules_8760!$C4883,Htg_StPt_Sch_EZ!$B$31:$B$54,0),MATCH(Schedules_8760!$F4883,Htg_StPt_Sch_EZ!$C$30:$I$30,0)),"F","C")</f>
        <v>19.444444444444443</v>
      </c>
      <c r="J4883" s="34">
        <f>CONVERT(INDEX(Clg_StPt_Sch_EZ!$C$4:$I$27,MATCH(Schedules_8760!$C4883,Clg_StPt_Sch_EZ!$B$4:$B$27,0),MATCH(Schedules_8760!$F4883,Clg_StPt_Sch_EZ!$C$3:$I$3,0)),"F","C")</f>
        <v>25.555555555555554</v>
      </c>
      <c r="K4883" s="34">
        <f>CONVERT(INDEX(Clg_StPt_Sch_EZ!$C$31:$I$54,MATCH(Schedules_8760!$C4883,Clg_StPt_Sch_EZ!$B$31:$B$54,0),MATCH(Schedules_8760!$F4883,Clg_StPt_Sch_EZ!$C$30:$I$30,0)),"F","C")</f>
        <v>25</v>
      </c>
      <c r="L4883" s="34">
        <f>CONVERT(INDEX(DHW_StPt_Sch_EZ!$C$4:$I$27,MATCH(Schedules_8760!$C4883,DHW_StPt_Sch_EZ!$B$4:$B$27,0),MATCH(Schedules_8760!$F4883,DHW_StPt_Sch_EZ!$C$3:$I$3,0)),"F","C")</f>
        <v>53.333333333333329</v>
      </c>
      <c r="M4883" s="34">
        <f>CONVERT(INDEX(DHW_StPt_Sch_EZ!$C$31:$I$54,MATCH(Schedules_8760!$C4883,DHW_StPt_Sch_EZ!$B$31:$B$54,0),MATCH(Schedules_8760!$F4883,DHW_StPt_Sch_EZ!$C$30:$I$30,0)),"F","C")</f>
        <v>53.333333333333329</v>
      </c>
      <c r="N4883" s="12"/>
      <c r="O4883" s="12"/>
      <c r="P4883" s="12"/>
    </row>
    <row r="4884" spans="1:16" x14ac:dyDescent="0.25">
      <c r="A4884" s="35">
        <v>4883</v>
      </c>
      <c r="B4884" s="89">
        <v>204.41666666666671</v>
      </c>
      <c r="C4884" s="35">
        <f t="shared" si="380"/>
        <v>11</v>
      </c>
      <c r="D4884" s="35">
        <f t="shared" si="383"/>
        <v>204</v>
      </c>
      <c r="E4884" s="35">
        <f t="shared" si="384"/>
        <v>1</v>
      </c>
      <c r="F4884" s="35" t="str">
        <f t="shared" si="381"/>
        <v>Sunday</v>
      </c>
      <c r="G4884" s="35">
        <f t="shared" si="382"/>
        <v>7</v>
      </c>
      <c r="H4884" s="34">
        <f>CONVERT(INDEX(Htg_StPt_Sch_EZ!$C$4:$I$27,MATCH(Schedules_8760!$C4884,Htg_StPt_Sch_EZ!$B$4:$B$27,0),MATCH(Schedules_8760!$F4884,Htg_StPt_Sch_EZ!$C$3:$I$3,0)),"F","C")</f>
        <v>20.555555555555554</v>
      </c>
      <c r="I4884" s="34">
        <f>CONVERT(INDEX(Htg_StPt_Sch_EZ!$C$31:$I$54,MATCH(Schedules_8760!$C4884,Htg_StPt_Sch_EZ!$B$31:$B$54,0),MATCH(Schedules_8760!$F4884,Htg_StPt_Sch_EZ!$C$30:$I$30,0)),"F","C")</f>
        <v>19.444444444444443</v>
      </c>
      <c r="J4884" s="34">
        <f>CONVERT(INDEX(Clg_StPt_Sch_EZ!$C$4:$I$27,MATCH(Schedules_8760!$C4884,Clg_StPt_Sch_EZ!$B$4:$B$27,0),MATCH(Schedules_8760!$F4884,Clg_StPt_Sch_EZ!$C$3:$I$3,0)),"F","C")</f>
        <v>25.555555555555554</v>
      </c>
      <c r="K4884" s="34">
        <f>CONVERT(INDEX(Clg_StPt_Sch_EZ!$C$31:$I$54,MATCH(Schedules_8760!$C4884,Clg_StPt_Sch_EZ!$B$31:$B$54,0),MATCH(Schedules_8760!$F4884,Clg_StPt_Sch_EZ!$C$30:$I$30,0)),"F","C")</f>
        <v>25</v>
      </c>
      <c r="L4884" s="34">
        <f>CONVERT(INDEX(DHW_StPt_Sch_EZ!$C$4:$I$27,MATCH(Schedules_8760!$C4884,DHW_StPt_Sch_EZ!$B$4:$B$27,0),MATCH(Schedules_8760!$F4884,DHW_StPt_Sch_EZ!$C$3:$I$3,0)),"F","C")</f>
        <v>53.333333333333329</v>
      </c>
      <c r="M4884" s="34">
        <f>CONVERT(INDEX(DHW_StPt_Sch_EZ!$C$31:$I$54,MATCH(Schedules_8760!$C4884,DHW_StPt_Sch_EZ!$B$31:$B$54,0),MATCH(Schedules_8760!$F4884,DHW_StPt_Sch_EZ!$C$30:$I$30,0)),"F","C")</f>
        <v>53.333333333333329</v>
      </c>
      <c r="N4884" s="12"/>
      <c r="O4884" s="12"/>
      <c r="P4884" s="12"/>
    </row>
    <row r="4885" spans="1:16" x14ac:dyDescent="0.25">
      <c r="A4885" s="35">
        <v>4884</v>
      </c>
      <c r="B4885" s="89">
        <v>204.45833333333329</v>
      </c>
      <c r="C4885" s="35">
        <f t="shared" si="380"/>
        <v>12</v>
      </c>
      <c r="D4885" s="35">
        <f t="shared" si="383"/>
        <v>204</v>
      </c>
      <c r="E4885" s="35">
        <f t="shared" si="384"/>
        <v>1</v>
      </c>
      <c r="F4885" s="35" t="str">
        <f t="shared" si="381"/>
        <v>Sunday</v>
      </c>
      <c r="G4885" s="35">
        <f t="shared" si="382"/>
        <v>7</v>
      </c>
      <c r="H4885" s="34">
        <f>CONVERT(INDEX(Htg_StPt_Sch_EZ!$C$4:$I$27,MATCH(Schedules_8760!$C4885,Htg_StPt_Sch_EZ!$B$4:$B$27,0),MATCH(Schedules_8760!$F4885,Htg_StPt_Sch_EZ!$C$3:$I$3,0)),"F","C")</f>
        <v>20.555555555555554</v>
      </c>
      <c r="I4885" s="34">
        <f>CONVERT(INDEX(Htg_StPt_Sch_EZ!$C$31:$I$54,MATCH(Schedules_8760!$C4885,Htg_StPt_Sch_EZ!$B$31:$B$54,0),MATCH(Schedules_8760!$F4885,Htg_StPt_Sch_EZ!$C$30:$I$30,0)),"F","C")</f>
        <v>19.444444444444443</v>
      </c>
      <c r="J4885" s="34">
        <f>CONVERT(INDEX(Clg_StPt_Sch_EZ!$C$4:$I$27,MATCH(Schedules_8760!$C4885,Clg_StPt_Sch_EZ!$B$4:$B$27,0),MATCH(Schedules_8760!$F4885,Clg_StPt_Sch_EZ!$C$3:$I$3,0)),"F","C")</f>
        <v>25.555555555555554</v>
      </c>
      <c r="K4885" s="34">
        <f>CONVERT(INDEX(Clg_StPt_Sch_EZ!$C$31:$I$54,MATCH(Schedules_8760!$C4885,Clg_StPt_Sch_EZ!$B$31:$B$54,0),MATCH(Schedules_8760!$F4885,Clg_StPt_Sch_EZ!$C$30:$I$30,0)),"F","C")</f>
        <v>25</v>
      </c>
      <c r="L4885" s="34">
        <f>CONVERT(INDEX(DHW_StPt_Sch_EZ!$C$4:$I$27,MATCH(Schedules_8760!$C4885,DHW_StPt_Sch_EZ!$B$4:$B$27,0),MATCH(Schedules_8760!$F4885,DHW_StPt_Sch_EZ!$C$3:$I$3,0)),"F","C")</f>
        <v>53.333333333333329</v>
      </c>
      <c r="M4885" s="34">
        <f>CONVERT(INDEX(DHW_StPt_Sch_EZ!$C$31:$I$54,MATCH(Schedules_8760!$C4885,DHW_StPt_Sch_EZ!$B$31:$B$54,0),MATCH(Schedules_8760!$F4885,DHW_StPt_Sch_EZ!$C$30:$I$30,0)),"F","C")</f>
        <v>53.333333333333329</v>
      </c>
      <c r="N4885" s="12"/>
      <c r="O4885" s="12"/>
      <c r="P4885" s="12"/>
    </row>
    <row r="4886" spans="1:16" x14ac:dyDescent="0.25">
      <c r="A4886" s="35">
        <v>4885</v>
      </c>
      <c r="B4886" s="89">
        <v>204.5</v>
      </c>
      <c r="C4886" s="35">
        <f t="shared" si="380"/>
        <v>13</v>
      </c>
      <c r="D4886" s="35">
        <f t="shared" si="383"/>
        <v>204</v>
      </c>
      <c r="E4886" s="35">
        <f t="shared" si="384"/>
        <v>1</v>
      </c>
      <c r="F4886" s="35" t="str">
        <f t="shared" si="381"/>
        <v>Sunday</v>
      </c>
      <c r="G4886" s="35">
        <f t="shared" si="382"/>
        <v>7</v>
      </c>
      <c r="H4886" s="34">
        <f>CONVERT(INDEX(Htg_StPt_Sch_EZ!$C$4:$I$27,MATCH(Schedules_8760!$C4886,Htg_StPt_Sch_EZ!$B$4:$B$27,0),MATCH(Schedules_8760!$F4886,Htg_StPt_Sch_EZ!$C$3:$I$3,0)),"F","C")</f>
        <v>20.555555555555554</v>
      </c>
      <c r="I4886" s="34">
        <f>CONVERT(INDEX(Htg_StPt_Sch_EZ!$C$31:$I$54,MATCH(Schedules_8760!$C4886,Htg_StPt_Sch_EZ!$B$31:$B$54,0),MATCH(Schedules_8760!$F4886,Htg_StPt_Sch_EZ!$C$30:$I$30,0)),"F","C")</f>
        <v>19.444444444444443</v>
      </c>
      <c r="J4886" s="34">
        <f>CONVERT(INDEX(Clg_StPt_Sch_EZ!$C$4:$I$27,MATCH(Schedules_8760!$C4886,Clg_StPt_Sch_EZ!$B$4:$B$27,0),MATCH(Schedules_8760!$F4886,Clg_StPt_Sch_EZ!$C$3:$I$3,0)),"F","C")</f>
        <v>25.555555555555554</v>
      </c>
      <c r="K4886" s="34">
        <f>CONVERT(INDEX(Clg_StPt_Sch_EZ!$C$31:$I$54,MATCH(Schedules_8760!$C4886,Clg_StPt_Sch_EZ!$B$31:$B$54,0),MATCH(Schedules_8760!$F4886,Clg_StPt_Sch_EZ!$C$30:$I$30,0)),"F","C")</f>
        <v>25</v>
      </c>
      <c r="L4886" s="34">
        <f>CONVERT(INDEX(DHW_StPt_Sch_EZ!$C$4:$I$27,MATCH(Schedules_8760!$C4886,DHW_StPt_Sch_EZ!$B$4:$B$27,0),MATCH(Schedules_8760!$F4886,DHW_StPt_Sch_EZ!$C$3:$I$3,0)),"F","C")</f>
        <v>53.333333333333329</v>
      </c>
      <c r="M4886" s="34">
        <f>CONVERT(INDEX(DHW_StPt_Sch_EZ!$C$31:$I$54,MATCH(Schedules_8760!$C4886,DHW_StPt_Sch_EZ!$B$31:$B$54,0),MATCH(Schedules_8760!$F4886,DHW_StPt_Sch_EZ!$C$30:$I$30,0)),"F","C")</f>
        <v>53.333333333333329</v>
      </c>
      <c r="N4886" s="12"/>
      <c r="O4886" s="12"/>
      <c r="P4886" s="12"/>
    </row>
    <row r="4887" spans="1:16" x14ac:dyDescent="0.25">
      <c r="A4887" s="35">
        <v>4886</v>
      </c>
      <c r="B4887" s="89">
        <v>204.54166666666671</v>
      </c>
      <c r="C4887" s="35">
        <f t="shared" si="380"/>
        <v>14</v>
      </c>
      <c r="D4887" s="35">
        <f t="shared" si="383"/>
        <v>204</v>
      </c>
      <c r="E4887" s="35">
        <f t="shared" si="384"/>
        <v>1</v>
      </c>
      <c r="F4887" s="35" t="str">
        <f t="shared" si="381"/>
        <v>Sunday</v>
      </c>
      <c r="G4887" s="35">
        <f t="shared" si="382"/>
        <v>7</v>
      </c>
      <c r="H4887" s="34">
        <f>CONVERT(INDEX(Htg_StPt_Sch_EZ!$C$4:$I$27,MATCH(Schedules_8760!$C4887,Htg_StPt_Sch_EZ!$B$4:$B$27,0),MATCH(Schedules_8760!$F4887,Htg_StPt_Sch_EZ!$C$3:$I$3,0)),"F","C")</f>
        <v>20.555555555555554</v>
      </c>
      <c r="I4887" s="34">
        <f>CONVERT(INDEX(Htg_StPt_Sch_EZ!$C$31:$I$54,MATCH(Schedules_8760!$C4887,Htg_StPt_Sch_EZ!$B$31:$B$54,0),MATCH(Schedules_8760!$F4887,Htg_StPt_Sch_EZ!$C$30:$I$30,0)),"F","C")</f>
        <v>19.444444444444443</v>
      </c>
      <c r="J4887" s="34">
        <f>CONVERT(INDEX(Clg_StPt_Sch_EZ!$C$4:$I$27,MATCH(Schedules_8760!$C4887,Clg_StPt_Sch_EZ!$B$4:$B$27,0),MATCH(Schedules_8760!$F4887,Clg_StPt_Sch_EZ!$C$3:$I$3,0)),"F","C")</f>
        <v>25.555555555555554</v>
      </c>
      <c r="K4887" s="34">
        <f>CONVERT(INDEX(Clg_StPt_Sch_EZ!$C$31:$I$54,MATCH(Schedules_8760!$C4887,Clg_StPt_Sch_EZ!$B$31:$B$54,0),MATCH(Schedules_8760!$F4887,Clg_StPt_Sch_EZ!$C$30:$I$30,0)),"F","C")</f>
        <v>25</v>
      </c>
      <c r="L4887" s="34">
        <f>CONVERT(INDEX(DHW_StPt_Sch_EZ!$C$4:$I$27,MATCH(Schedules_8760!$C4887,DHW_StPt_Sch_EZ!$B$4:$B$27,0),MATCH(Schedules_8760!$F4887,DHW_StPt_Sch_EZ!$C$3:$I$3,0)),"F","C")</f>
        <v>53.333333333333329</v>
      </c>
      <c r="M4887" s="34">
        <f>CONVERT(INDEX(DHW_StPt_Sch_EZ!$C$31:$I$54,MATCH(Schedules_8760!$C4887,DHW_StPt_Sch_EZ!$B$31:$B$54,0),MATCH(Schedules_8760!$F4887,DHW_StPt_Sch_EZ!$C$30:$I$30,0)),"F","C")</f>
        <v>53.333333333333329</v>
      </c>
      <c r="N4887" s="12"/>
      <c r="O4887" s="12"/>
      <c r="P4887" s="12"/>
    </row>
    <row r="4888" spans="1:16" x14ac:dyDescent="0.25">
      <c r="A4888" s="35">
        <v>4887</v>
      </c>
      <c r="B4888" s="89">
        <v>204.58333333333329</v>
      </c>
      <c r="C4888" s="35">
        <f t="shared" si="380"/>
        <v>15</v>
      </c>
      <c r="D4888" s="35">
        <f t="shared" si="383"/>
        <v>204</v>
      </c>
      <c r="E4888" s="35">
        <f t="shared" si="384"/>
        <v>1</v>
      </c>
      <c r="F4888" s="35" t="str">
        <f t="shared" si="381"/>
        <v>Sunday</v>
      </c>
      <c r="G4888" s="35">
        <f t="shared" si="382"/>
        <v>7</v>
      </c>
      <c r="H4888" s="34">
        <f>CONVERT(INDEX(Htg_StPt_Sch_EZ!$C$4:$I$27,MATCH(Schedules_8760!$C4888,Htg_StPt_Sch_EZ!$B$4:$B$27,0),MATCH(Schedules_8760!$F4888,Htg_StPt_Sch_EZ!$C$3:$I$3,0)),"F","C")</f>
        <v>20.555555555555554</v>
      </c>
      <c r="I4888" s="34">
        <f>CONVERT(INDEX(Htg_StPt_Sch_EZ!$C$31:$I$54,MATCH(Schedules_8760!$C4888,Htg_StPt_Sch_EZ!$B$31:$B$54,0),MATCH(Schedules_8760!$F4888,Htg_StPt_Sch_EZ!$C$30:$I$30,0)),"F","C")</f>
        <v>21.111111111111111</v>
      </c>
      <c r="J4888" s="34">
        <f>CONVERT(INDEX(Clg_StPt_Sch_EZ!$C$4:$I$27,MATCH(Schedules_8760!$C4888,Clg_StPt_Sch_EZ!$B$4:$B$27,0),MATCH(Schedules_8760!$F4888,Clg_StPt_Sch_EZ!$C$3:$I$3,0)),"F","C")</f>
        <v>25.555555555555554</v>
      </c>
      <c r="K4888" s="34">
        <f>CONVERT(INDEX(Clg_StPt_Sch_EZ!$C$31:$I$54,MATCH(Schedules_8760!$C4888,Clg_StPt_Sch_EZ!$B$31:$B$54,0),MATCH(Schedules_8760!$F4888,Clg_StPt_Sch_EZ!$C$30:$I$30,0)),"F","C")</f>
        <v>25</v>
      </c>
      <c r="L4888" s="34">
        <f>CONVERT(INDEX(DHW_StPt_Sch_EZ!$C$4:$I$27,MATCH(Schedules_8760!$C4888,DHW_StPt_Sch_EZ!$B$4:$B$27,0),MATCH(Schedules_8760!$F4888,DHW_StPt_Sch_EZ!$C$3:$I$3,0)),"F","C")</f>
        <v>53.333333333333329</v>
      </c>
      <c r="M4888" s="34">
        <f>CONVERT(INDEX(DHW_StPt_Sch_EZ!$C$31:$I$54,MATCH(Schedules_8760!$C4888,DHW_StPt_Sch_EZ!$B$31:$B$54,0),MATCH(Schedules_8760!$F4888,DHW_StPt_Sch_EZ!$C$30:$I$30,0)),"F","C")</f>
        <v>53.333333333333329</v>
      </c>
      <c r="N4888" s="12"/>
      <c r="O4888" s="12"/>
      <c r="P4888" s="12"/>
    </row>
    <row r="4889" spans="1:16" x14ac:dyDescent="0.25">
      <c r="A4889" s="35">
        <v>4888</v>
      </c>
      <c r="B4889" s="89">
        <v>204.625</v>
      </c>
      <c r="C4889" s="35">
        <f t="shared" si="380"/>
        <v>16</v>
      </c>
      <c r="D4889" s="35">
        <f t="shared" si="383"/>
        <v>204</v>
      </c>
      <c r="E4889" s="35">
        <f t="shared" si="384"/>
        <v>1</v>
      </c>
      <c r="F4889" s="35" t="str">
        <f t="shared" si="381"/>
        <v>Sunday</v>
      </c>
      <c r="G4889" s="35">
        <f t="shared" si="382"/>
        <v>7</v>
      </c>
      <c r="H4889" s="34">
        <f>CONVERT(INDEX(Htg_StPt_Sch_EZ!$C$4:$I$27,MATCH(Schedules_8760!$C4889,Htg_StPt_Sch_EZ!$B$4:$B$27,0),MATCH(Schedules_8760!$F4889,Htg_StPt_Sch_EZ!$C$3:$I$3,0)),"F","C")</f>
        <v>20.555555555555554</v>
      </c>
      <c r="I4889" s="34">
        <f>CONVERT(INDEX(Htg_StPt_Sch_EZ!$C$31:$I$54,MATCH(Schedules_8760!$C4889,Htg_StPt_Sch_EZ!$B$31:$B$54,0),MATCH(Schedules_8760!$F4889,Htg_StPt_Sch_EZ!$C$30:$I$30,0)),"F","C")</f>
        <v>21.111111111111111</v>
      </c>
      <c r="J4889" s="34">
        <f>CONVERT(INDEX(Clg_StPt_Sch_EZ!$C$4:$I$27,MATCH(Schedules_8760!$C4889,Clg_StPt_Sch_EZ!$B$4:$B$27,0),MATCH(Schedules_8760!$F4889,Clg_StPt_Sch_EZ!$C$3:$I$3,0)),"F","C")</f>
        <v>25.555555555555554</v>
      </c>
      <c r="K4889" s="34">
        <f>CONVERT(INDEX(Clg_StPt_Sch_EZ!$C$31:$I$54,MATCH(Schedules_8760!$C4889,Clg_StPt_Sch_EZ!$B$31:$B$54,0),MATCH(Schedules_8760!$F4889,Clg_StPt_Sch_EZ!$C$30:$I$30,0)),"F","C")</f>
        <v>25</v>
      </c>
      <c r="L4889" s="34">
        <f>CONVERT(INDEX(DHW_StPt_Sch_EZ!$C$4:$I$27,MATCH(Schedules_8760!$C4889,DHW_StPt_Sch_EZ!$B$4:$B$27,0),MATCH(Schedules_8760!$F4889,DHW_StPt_Sch_EZ!$C$3:$I$3,0)),"F","C")</f>
        <v>53.333333333333329</v>
      </c>
      <c r="M4889" s="34">
        <f>CONVERT(INDEX(DHW_StPt_Sch_EZ!$C$31:$I$54,MATCH(Schedules_8760!$C4889,DHW_StPt_Sch_EZ!$B$31:$B$54,0),MATCH(Schedules_8760!$F4889,DHW_StPt_Sch_EZ!$C$30:$I$30,0)),"F","C")</f>
        <v>53.333333333333329</v>
      </c>
      <c r="N4889" s="12"/>
      <c r="O4889" s="12"/>
      <c r="P4889" s="12"/>
    </row>
    <row r="4890" spans="1:16" x14ac:dyDescent="0.25">
      <c r="A4890" s="35">
        <v>4889</v>
      </c>
      <c r="B4890" s="89">
        <v>204.66666666666671</v>
      </c>
      <c r="C4890" s="35">
        <f t="shared" si="380"/>
        <v>17</v>
      </c>
      <c r="D4890" s="35">
        <f t="shared" si="383"/>
        <v>204</v>
      </c>
      <c r="E4890" s="35">
        <f t="shared" si="384"/>
        <v>1</v>
      </c>
      <c r="F4890" s="35" t="str">
        <f t="shared" si="381"/>
        <v>Sunday</v>
      </c>
      <c r="G4890" s="35">
        <f t="shared" si="382"/>
        <v>7</v>
      </c>
      <c r="H4890" s="34">
        <f>CONVERT(INDEX(Htg_StPt_Sch_EZ!$C$4:$I$27,MATCH(Schedules_8760!$C4890,Htg_StPt_Sch_EZ!$B$4:$B$27,0),MATCH(Schedules_8760!$F4890,Htg_StPt_Sch_EZ!$C$3:$I$3,0)),"F","C")</f>
        <v>20.555555555555554</v>
      </c>
      <c r="I4890" s="34">
        <f>CONVERT(INDEX(Htg_StPt_Sch_EZ!$C$31:$I$54,MATCH(Schedules_8760!$C4890,Htg_StPt_Sch_EZ!$B$31:$B$54,0),MATCH(Schedules_8760!$F4890,Htg_StPt_Sch_EZ!$C$30:$I$30,0)),"F","C")</f>
        <v>17.777777777777779</v>
      </c>
      <c r="J4890" s="34">
        <f>CONVERT(INDEX(Clg_StPt_Sch_EZ!$C$4:$I$27,MATCH(Schedules_8760!$C4890,Clg_StPt_Sch_EZ!$B$4:$B$27,0),MATCH(Schedules_8760!$F4890,Clg_StPt_Sch_EZ!$C$3:$I$3,0)),"F","C")</f>
        <v>25.555555555555554</v>
      </c>
      <c r="K4890" s="34">
        <f>CONVERT(INDEX(Clg_StPt_Sch_EZ!$C$31:$I$54,MATCH(Schedules_8760!$C4890,Clg_StPt_Sch_EZ!$B$31:$B$54,0),MATCH(Schedules_8760!$F4890,Clg_StPt_Sch_EZ!$C$30:$I$30,0)),"F","C")</f>
        <v>25</v>
      </c>
      <c r="L4890" s="34">
        <f>CONVERT(INDEX(DHW_StPt_Sch_EZ!$C$4:$I$27,MATCH(Schedules_8760!$C4890,DHW_StPt_Sch_EZ!$B$4:$B$27,0),MATCH(Schedules_8760!$F4890,DHW_StPt_Sch_EZ!$C$3:$I$3,0)),"F","C")</f>
        <v>53.333333333333329</v>
      </c>
      <c r="M4890" s="34">
        <f>CONVERT(INDEX(DHW_StPt_Sch_EZ!$C$31:$I$54,MATCH(Schedules_8760!$C4890,DHW_StPt_Sch_EZ!$B$31:$B$54,0),MATCH(Schedules_8760!$F4890,DHW_StPt_Sch_EZ!$C$30:$I$30,0)),"F","C")</f>
        <v>53.333333333333329</v>
      </c>
      <c r="N4890" s="12"/>
      <c r="O4890" s="12"/>
      <c r="P4890" s="12"/>
    </row>
    <row r="4891" spans="1:16" x14ac:dyDescent="0.25">
      <c r="A4891" s="35">
        <v>4890</v>
      </c>
      <c r="B4891" s="89">
        <v>204.70833333333329</v>
      </c>
      <c r="C4891" s="35">
        <f t="shared" si="380"/>
        <v>18</v>
      </c>
      <c r="D4891" s="35">
        <f t="shared" si="383"/>
        <v>204</v>
      </c>
      <c r="E4891" s="35">
        <f t="shared" si="384"/>
        <v>1</v>
      </c>
      <c r="F4891" s="35" t="str">
        <f t="shared" si="381"/>
        <v>Sunday</v>
      </c>
      <c r="G4891" s="35">
        <f t="shared" si="382"/>
        <v>7</v>
      </c>
      <c r="H4891" s="34">
        <f>CONVERT(INDEX(Htg_StPt_Sch_EZ!$C$4:$I$27,MATCH(Schedules_8760!$C4891,Htg_StPt_Sch_EZ!$B$4:$B$27,0),MATCH(Schedules_8760!$F4891,Htg_StPt_Sch_EZ!$C$3:$I$3,0)),"F","C")</f>
        <v>20.555555555555554</v>
      </c>
      <c r="I4891" s="34">
        <f>CONVERT(INDEX(Htg_StPt_Sch_EZ!$C$31:$I$54,MATCH(Schedules_8760!$C4891,Htg_StPt_Sch_EZ!$B$31:$B$54,0),MATCH(Schedules_8760!$F4891,Htg_StPt_Sch_EZ!$C$30:$I$30,0)),"F","C")</f>
        <v>17.777777777777779</v>
      </c>
      <c r="J4891" s="34">
        <f>CONVERT(INDEX(Clg_StPt_Sch_EZ!$C$4:$I$27,MATCH(Schedules_8760!$C4891,Clg_StPt_Sch_EZ!$B$4:$B$27,0),MATCH(Schedules_8760!$F4891,Clg_StPt_Sch_EZ!$C$3:$I$3,0)),"F","C")</f>
        <v>25.555555555555554</v>
      </c>
      <c r="K4891" s="34">
        <f>CONVERT(INDEX(Clg_StPt_Sch_EZ!$C$31:$I$54,MATCH(Schedules_8760!$C4891,Clg_StPt_Sch_EZ!$B$31:$B$54,0),MATCH(Schedules_8760!$F4891,Clg_StPt_Sch_EZ!$C$30:$I$30,0)),"F","C")</f>
        <v>28.333333333333332</v>
      </c>
      <c r="L4891" s="34">
        <f>CONVERT(INDEX(DHW_StPt_Sch_EZ!$C$4:$I$27,MATCH(Schedules_8760!$C4891,DHW_StPt_Sch_EZ!$B$4:$B$27,0),MATCH(Schedules_8760!$F4891,DHW_StPt_Sch_EZ!$C$3:$I$3,0)),"F","C")</f>
        <v>53.333333333333329</v>
      </c>
      <c r="M4891" s="34">
        <f>CONVERT(INDEX(DHW_StPt_Sch_EZ!$C$31:$I$54,MATCH(Schedules_8760!$C4891,DHW_StPt_Sch_EZ!$B$31:$B$54,0),MATCH(Schedules_8760!$F4891,DHW_StPt_Sch_EZ!$C$30:$I$30,0)),"F","C")</f>
        <v>53.333333333333329</v>
      </c>
      <c r="N4891" s="12"/>
      <c r="O4891" s="12"/>
      <c r="P4891" s="12"/>
    </row>
    <row r="4892" spans="1:16" x14ac:dyDescent="0.25">
      <c r="A4892" s="35">
        <v>4891</v>
      </c>
      <c r="B4892" s="89">
        <v>204.75</v>
      </c>
      <c r="C4892" s="35">
        <f t="shared" si="380"/>
        <v>19</v>
      </c>
      <c r="D4892" s="35">
        <f t="shared" si="383"/>
        <v>204</v>
      </c>
      <c r="E4892" s="35">
        <f t="shared" si="384"/>
        <v>1</v>
      </c>
      <c r="F4892" s="35" t="str">
        <f t="shared" si="381"/>
        <v>Sunday</v>
      </c>
      <c r="G4892" s="35">
        <f t="shared" si="382"/>
        <v>7</v>
      </c>
      <c r="H4892" s="34">
        <f>CONVERT(INDEX(Htg_StPt_Sch_EZ!$C$4:$I$27,MATCH(Schedules_8760!$C4892,Htg_StPt_Sch_EZ!$B$4:$B$27,0),MATCH(Schedules_8760!$F4892,Htg_StPt_Sch_EZ!$C$3:$I$3,0)),"F","C")</f>
        <v>20.555555555555554</v>
      </c>
      <c r="I4892" s="34">
        <f>CONVERT(INDEX(Htg_StPt_Sch_EZ!$C$31:$I$54,MATCH(Schedules_8760!$C4892,Htg_StPt_Sch_EZ!$B$31:$B$54,0),MATCH(Schedules_8760!$F4892,Htg_StPt_Sch_EZ!$C$30:$I$30,0)),"F","C")</f>
        <v>18.333333333333332</v>
      </c>
      <c r="J4892" s="34">
        <f>CONVERT(INDEX(Clg_StPt_Sch_EZ!$C$4:$I$27,MATCH(Schedules_8760!$C4892,Clg_StPt_Sch_EZ!$B$4:$B$27,0),MATCH(Schedules_8760!$F4892,Clg_StPt_Sch_EZ!$C$3:$I$3,0)),"F","C")</f>
        <v>25.555555555555554</v>
      </c>
      <c r="K4892" s="34">
        <f>CONVERT(INDEX(Clg_StPt_Sch_EZ!$C$31:$I$54,MATCH(Schedules_8760!$C4892,Clg_StPt_Sch_EZ!$B$31:$B$54,0),MATCH(Schedules_8760!$F4892,Clg_StPt_Sch_EZ!$C$30:$I$30,0)),"F","C")</f>
        <v>28.333333333333332</v>
      </c>
      <c r="L4892" s="34">
        <f>CONVERT(INDEX(DHW_StPt_Sch_EZ!$C$4:$I$27,MATCH(Schedules_8760!$C4892,DHW_StPt_Sch_EZ!$B$4:$B$27,0),MATCH(Schedules_8760!$F4892,DHW_StPt_Sch_EZ!$C$3:$I$3,0)),"F","C")</f>
        <v>53.333333333333329</v>
      </c>
      <c r="M4892" s="34">
        <f>CONVERT(INDEX(DHW_StPt_Sch_EZ!$C$31:$I$54,MATCH(Schedules_8760!$C4892,DHW_StPt_Sch_EZ!$B$31:$B$54,0),MATCH(Schedules_8760!$F4892,DHW_StPt_Sch_EZ!$C$30:$I$30,0)),"F","C")</f>
        <v>53.333333333333329</v>
      </c>
      <c r="N4892" s="12"/>
      <c r="O4892" s="12"/>
      <c r="P4892" s="12"/>
    </row>
    <row r="4893" spans="1:16" x14ac:dyDescent="0.25">
      <c r="A4893" s="35">
        <v>4892</v>
      </c>
      <c r="B4893" s="89">
        <v>204.79166666666671</v>
      </c>
      <c r="C4893" s="35">
        <f t="shared" si="380"/>
        <v>20</v>
      </c>
      <c r="D4893" s="35">
        <f t="shared" si="383"/>
        <v>204</v>
      </c>
      <c r="E4893" s="35">
        <f t="shared" si="384"/>
        <v>1</v>
      </c>
      <c r="F4893" s="35" t="str">
        <f t="shared" si="381"/>
        <v>Sunday</v>
      </c>
      <c r="G4893" s="35">
        <f t="shared" si="382"/>
        <v>7</v>
      </c>
      <c r="H4893" s="34">
        <f>CONVERT(INDEX(Htg_StPt_Sch_EZ!$C$4:$I$27,MATCH(Schedules_8760!$C4893,Htg_StPt_Sch_EZ!$B$4:$B$27,0),MATCH(Schedules_8760!$F4893,Htg_StPt_Sch_EZ!$C$3:$I$3,0)),"F","C")</f>
        <v>20.555555555555554</v>
      </c>
      <c r="I4893" s="34">
        <f>CONVERT(INDEX(Htg_StPt_Sch_EZ!$C$31:$I$54,MATCH(Schedules_8760!$C4893,Htg_StPt_Sch_EZ!$B$31:$B$54,0),MATCH(Schedules_8760!$F4893,Htg_StPt_Sch_EZ!$C$30:$I$30,0)),"F","C")</f>
        <v>18.888888888888889</v>
      </c>
      <c r="J4893" s="34">
        <f>CONVERT(INDEX(Clg_StPt_Sch_EZ!$C$4:$I$27,MATCH(Schedules_8760!$C4893,Clg_StPt_Sch_EZ!$B$4:$B$27,0),MATCH(Schedules_8760!$F4893,Clg_StPt_Sch_EZ!$C$3:$I$3,0)),"F","C")</f>
        <v>25.555555555555554</v>
      </c>
      <c r="K4893" s="34">
        <f>CONVERT(INDEX(Clg_StPt_Sch_EZ!$C$31:$I$54,MATCH(Schedules_8760!$C4893,Clg_StPt_Sch_EZ!$B$31:$B$54,0),MATCH(Schedules_8760!$F4893,Clg_StPt_Sch_EZ!$C$30:$I$30,0)),"F","C")</f>
        <v>28.333333333333332</v>
      </c>
      <c r="L4893" s="34">
        <f>CONVERT(INDEX(DHW_StPt_Sch_EZ!$C$4:$I$27,MATCH(Schedules_8760!$C4893,DHW_StPt_Sch_EZ!$B$4:$B$27,0),MATCH(Schedules_8760!$F4893,DHW_StPt_Sch_EZ!$C$3:$I$3,0)),"F","C")</f>
        <v>53.333333333333329</v>
      </c>
      <c r="M4893" s="34">
        <f>CONVERT(INDEX(DHW_StPt_Sch_EZ!$C$31:$I$54,MATCH(Schedules_8760!$C4893,DHW_StPt_Sch_EZ!$B$31:$B$54,0),MATCH(Schedules_8760!$F4893,DHW_StPt_Sch_EZ!$C$30:$I$30,0)),"F","C")</f>
        <v>53.333333333333329</v>
      </c>
      <c r="N4893" s="12"/>
      <c r="O4893" s="12"/>
      <c r="P4893" s="12"/>
    </row>
    <row r="4894" spans="1:16" x14ac:dyDescent="0.25">
      <c r="A4894" s="35">
        <v>4893</v>
      </c>
      <c r="B4894" s="89">
        <v>204.83333333333329</v>
      </c>
      <c r="C4894" s="35">
        <f t="shared" si="380"/>
        <v>21</v>
      </c>
      <c r="D4894" s="35">
        <f t="shared" si="383"/>
        <v>204</v>
      </c>
      <c r="E4894" s="35">
        <f t="shared" si="384"/>
        <v>1</v>
      </c>
      <c r="F4894" s="35" t="str">
        <f t="shared" si="381"/>
        <v>Sunday</v>
      </c>
      <c r="G4894" s="35">
        <f t="shared" si="382"/>
        <v>7</v>
      </c>
      <c r="H4894" s="34">
        <f>CONVERT(INDEX(Htg_StPt_Sch_EZ!$C$4:$I$27,MATCH(Schedules_8760!$C4894,Htg_StPt_Sch_EZ!$B$4:$B$27,0),MATCH(Schedules_8760!$F4894,Htg_StPt_Sch_EZ!$C$3:$I$3,0)),"F","C")</f>
        <v>20.555555555555554</v>
      </c>
      <c r="I4894" s="34">
        <f>CONVERT(INDEX(Htg_StPt_Sch_EZ!$C$31:$I$54,MATCH(Schedules_8760!$C4894,Htg_StPt_Sch_EZ!$B$31:$B$54,0),MATCH(Schedules_8760!$F4894,Htg_StPt_Sch_EZ!$C$30:$I$30,0)),"F","C")</f>
        <v>19.444444444444443</v>
      </c>
      <c r="J4894" s="34">
        <f>CONVERT(INDEX(Clg_StPt_Sch_EZ!$C$4:$I$27,MATCH(Schedules_8760!$C4894,Clg_StPt_Sch_EZ!$B$4:$B$27,0),MATCH(Schedules_8760!$F4894,Clg_StPt_Sch_EZ!$C$3:$I$3,0)),"F","C")</f>
        <v>25.555555555555554</v>
      </c>
      <c r="K4894" s="34">
        <f>CONVERT(INDEX(Clg_StPt_Sch_EZ!$C$31:$I$54,MATCH(Schedules_8760!$C4894,Clg_StPt_Sch_EZ!$B$31:$B$54,0),MATCH(Schedules_8760!$F4894,Clg_StPt_Sch_EZ!$C$30:$I$30,0)),"F","C")</f>
        <v>28.333333333333332</v>
      </c>
      <c r="L4894" s="34">
        <f>CONVERT(INDEX(DHW_StPt_Sch_EZ!$C$4:$I$27,MATCH(Schedules_8760!$C4894,DHW_StPt_Sch_EZ!$B$4:$B$27,0),MATCH(Schedules_8760!$F4894,DHW_StPt_Sch_EZ!$C$3:$I$3,0)),"F","C")</f>
        <v>53.333333333333329</v>
      </c>
      <c r="M4894" s="34">
        <f>CONVERT(INDEX(DHW_StPt_Sch_EZ!$C$31:$I$54,MATCH(Schedules_8760!$C4894,DHW_StPt_Sch_EZ!$B$31:$B$54,0),MATCH(Schedules_8760!$F4894,DHW_StPt_Sch_EZ!$C$30:$I$30,0)),"F","C")</f>
        <v>53.333333333333329</v>
      </c>
      <c r="N4894" s="12"/>
      <c r="O4894" s="12"/>
      <c r="P4894" s="12"/>
    </row>
    <row r="4895" spans="1:16" x14ac:dyDescent="0.25">
      <c r="A4895" s="35">
        <v>4894</v>
      </c>
      <c r="B4895" s="89">
        <v>204.875</v>
      </c>
      <c r="C4895" s="35">
        <f t="shared" si="380"/>
        <v>22</v>
      </c>
      <c r="D4895" s="35">
        <f t="shared" si="383"/>
        <v>204</v>
      </c>
      <c r="E4895" s="35">
        <f t="shared" si="384"/>
        <v>1</v>
      </c>
      <c r="F4895" s="35" t="str">
        <f t="shared" si="381"/>
        <v>Sunday</v>
      </c>
      <c r="G4895" s="35">
        <f t="shared" si="382"/>
        <v>7</v>
      </c>
      <c r="H4895" s="34">
        <f>CONVERT(INDEX(Htg_StPt_Sch_EZ!$C$4:$I$27,MATCH(Schedules_8760!$C4895,Htg_StPt_Sch_EZ!$B$4:$B$27,0),MATCH(Schedules_8760!$F4895,Htg_StPt_Sch_EZ!$C$3:$I$3,0)),"F","C")</f>
        <v>20.555555555555554</v>
      </c>
      <c r="I4895" s="34">
        <f>CONVERT(INDEX(Htg_StPt_Sch_EZ!$C$31:$I$54,MATCH(Schedules_8760!$C4895,Htg_StPt_Sch_EZ!$B$31:$B$54,0),MATCH(Schedules_8760!$F4895,Htg_StPt_Sch_EZ!$C$30:$I$30,0)),"F","C")</f>
        <v>19.444444444444443</v>
      </c>
      <c r="J4895" s="34">
        <f>CONVERT(INDEX(Clg_StPt_Sch_EZ!$C$4:$I$27,MATCH(Schedules_8760!$C4895,Clg_StPt_Sch_EZ!$B$4:$B$27,0),MATCH(Schedules_8760!$F4895,Clg_StPt_Sch_EZ!$C$3:$I$3,0)),"F","C")</f>
        <v>25.555555555555554</v>
      </c>
      <c r="K4895" s="34">
        <f>CONVERT(INDEX(Clg_StPt_Sch_EZ!$C$31:$I$54,MATCH(Schedules_8760!$C4895,Clg_StPt_Sch_EZ!$B$31:$B$54,0),MATCH(Schedules_8760!$F4895,Clg_StPt_Sch_EZ!$C$30:$I$30,0)),"F","C")</f>
        <v>28.333333333333332</v>
      </c>
      <c r="L4895" s="34">
        <f>CONVERT(INDEX(DHW_StPt_Sch_EZ!$C$4:$I$27,MATCH(Schedules_8760!$C4895,DHW_StPt_Sch_EZ!$B$4:$B$27,0),MATCH(Schedules_8760!$F4895,DHW_StPt_Sch_EZ!$C$3:$I$3,0)),"F","C")</f>
        <v>53.333333333333329</v>
      </c>
      <c r="M4895" s="34">
        <f>CONVERT(INDEX(DHW_StPt_Sch_EZ!$C$31:$I$54,MATCH(Schedules_8760!$C4895,DHW_StPt_Sch_EZ!$B$31:$B$54,0),MATCH(Schedules_8760!$F4895,DHW_StPt_Sch_EZ!$C$30:$I$30,0)),"F","C")</f>
        <v>53.333333333333329</v>
      </c>
      <c r="N4895" s="12"/>
      <c r="O4895" s="12"/>
      <c r="P4895" s="12"/>
    </row>
    <row r="4896" spans="1:16" x14ac:dyDescent="0.25">
      <c r="A4896" s="35">
        <v>4895</v>
      </c>
      <c r="B4896" s="89">
        <v>204.91666666666671</v>
      </c>
      <c r="C4896" s="35">
        <f t="shared" si="380"/>
        <v>23</v>
      </c>
      <c r="D4896" s="35">
        <f t="shared" si="383"/>
        <v>204</v>
      </c>
      <c r="E4896" s="35">
        <f t="shared" si="384"/>
        <v>1</v>
      </c>
      <c r="F4896" s="35" t="str">
        <f t="shared" si="381"/>
        <v>Sunday</v>
      </c>
      <c r="G4896" s="35">
        <f t="shared" si="382"/>
        <v>7</v>
      </c>
      <c r="H4896" s="34">
        <f>CONVERT(INDEX(Htg_StPt_Sch_EZ!$C$4:$I$27,MATCH(Schedules_8760!$C4896,Htg_StPt_Sch_EZ!$B$4:$B$27,0),MATCH(Schedules_8760!$F4896,Htg_StPt_Sch_EZ!$C$3:$I$3,0)),"F","C")</f>
        <v>20.555555555555554</v>
      </c>
      <c r="I4896" s="34">
        <f>CONVERT(INDEX(Htg_StPt_Sch_EZ!$C$31:$I$54,MATCH(Schedules_8760!$C4896,Htg_StPt_Sch_EZ!$B$31:$B$54,0),MATCH(Schedules_8760!$F4896,Htg_StPt_Sch_EZ!$C$30:$I$30,0)),"F","C")</f>
        <v>19.444444444444443</v>
      </c>
      <c r="J4896" s="34">
        <f>CONVERT(INDEX(Clg_StPt_Sch_EZ!$C$4:$I$27,MATCH(Schedules_8760!$C4896,Clg_StPt_Sch_EZ!$B$4:$B$27,0),MATCH(Schedules_8760!$F4896,Clg_StPt_Sch_EZ!$C$3:$I$3,0)),"F","C")</f>
        <v>25.555555555555554</v>
      </c>
      <c r="K4896" s="34">
        <f>CONVERT(INDEX(Clg_StPt_Sch_EZ!$C$31:$I$54,MATCH(Schedules_8760!$C4896,Clg_StPt_Sch_EZ!$B$31:$B$54,0),MATCH(Schedules_8760!$F4896,Clg_StPt_Sch_EZ!$C$30:$I$30,0)),"F","C")</f>
        <v>28.333333333333332</v>
      </c>
      <c r="L4896" s="34">
        <f>CONVERT(INDEX(DHW_StPt_Sch_EZ!$C$4:$I$27,MATCH(Schedules_8760!$C4896,DHW_StPt_Sch_EZ!$B$4:$B$27,0),MATCH(Schedules_8760!$F4896,DHW_StPt_Sch_EZ!$C$3:$I$3,0)),"F","C")</f>
        <v>53.333333333333329</v>
      </c>
      <c r="M4896" s="34">
        <f>CONVERT(INDEX(DHW_StPt_Sch_EZ!$C$31:$I$54,MATCH(Schedules_8760!$C4896,DHW_StPt_Sch_EZ!$B$31:$B$54,0),MATCH(Schedules_8760!$F4896,DHW_StPt_Sch_EZ!$C$30:$I$30,0)),"F","C")</f>
        <v>53.333333333333329</v>
      </c>
      <c r="N4896" s="12"/>
      <c r="O4896" s="12"/>
      <c r="P4896" s="12"/>
    </row>
    <row r="4897" spans="1:16" x14ac:dyDescent="0.25">
      <c r="A4897" s="35">
        <v>4896</v>
      </c>
      <c r="B4897" s="89">
        <v>204.95833333333329</v>
      </c>
      <c r="C4897" s="35">
        <f t="shared" si="380"/>
        <v>24</v>
      </c>
      <c r="D4897" s="35">
        <f t="shared" si="383"/>
        <v>204</v>
      </c>
      <c r="E4897" s="35">
        <f t="shared" si="384"/>
        <v>1</v>
      </c>
      <c r="F4897" s="35" t="str">
        <f t="shared" si="381"/>
        <v>Sunday</v>
      </c>
      <c r="G4897" s="35">
        <f t="shared" si="382"/>
        <v>7</v>
      </c>
      <c r="H4897" s="34">
        <f>CONVERT(INDEX(Htg_StPt_Sch_EZ!$C$4:$I$27,MATCH(Schedules_8760!$C4897,Htg_StPt_Sch_EZ!$B$4:$B$27,0),MATCH(Schedules_8760!$F4897,Htg_StPt_Sch_EZ!$C$3:$I$3,0)),"F","C")</f>
        <v>20.555555555555554</v>
      </c>
      <c r="I4897" s="34">
        <f>CONVERT(INDEX(Htg_StPt_Sch_EZ!$C$31:$I$54,MATCH(Schedules_8760!$C4897,Htg_StPt_Sch_EZ!$B$31:$B$54,0),MATCH(Schedules_8760!$F4897,Htg_StPt_Sch_EZ!$C$30:$I$30,0)),"F","C")</f>
        <v>19.444444444444443</v>
      </c>
      <c r="J4897" s="34">
        <f>CONVERT(INDEX(Clg_StPt_Sch_EZ!$C$4:$I$27,MATCH(Schedules_8760!$C4897,Clg_StPt_Sch_EZ!$B$4:$B$27,0),MATCH(Schedules_8760!$F4897,Clg_StPt_Sch_EZ!$C$3:$I$3,0)),"F","C")</f>
        <v>25.555555555555554</v>
      </c>
      <c r="K4897" s="34">
        <f>CONVERT(INDEX(Clg_StPt_Sch_EZ!$C$31:$I$54,MATCH(Schedules_8760!$C4897,Clg_StPt_Sch_EZ!$B$31:$B$54,0),MATCH(Schedules_8760!$F4897,Clg_StPt_Sch_EZ!$C$30:$I$30,0)),"F","C")</f>
        <v>28.333333333333332</v>
      </c>
      <c r="L4897" s="34">
        <f>CONVERT(INDEX(DHW_StPt_Sch_EZ!$C$4:$I$27,MATCH(Schedules_8760!$C4897,DHW_StPt_Sch_EZ!$B$4:$B$27,0),MATCH(Schedules_8760!$F4897,DHW_StPt_Sch_EZ!$C$3:$I$3,0)),"F","C")</f>
        <v>53.333333333333329</v>
      </c>
      <c r="M4897" s="34">
        <f>CONVERT(INDEX(DHW_StPt_Sch_EZ!$C$31:$I$54,MATCH(Schedules_8760!$C4897,DHW_StPt_Sch_EZ!$B$31:$B$54,0),MATCH(Schedules_8760!$F4897,DHW_StPt_Sch_EZ!$C$30:$I$30,0)),"F","C")</f>
        <v>53.333333333333329</v>
      </c>
      <c r="N4897" s="12"/>
      <c r="O4897" s="12"/>
      <c r="P4897" s="12"/>
    </row>
    <row r="4898" spans="1:16" x14ac:dyDescent="0.25">
      <c r="A4898" s="35">
        <v>4897</v>
      </c>
      <c r="B4898" s="89">
        <v>205</v>
      </c>
      <c r="C4898" s="35">
        <f t="shared" si="380"/>
        <v>1</v>
      </c>
      <c r="D4898" s="35">
        <f t="shared" si="383"/>
        <v>205</v>
      </c>
      <c r="E4898" s="35">
        <f t="shared" si="384"/>
        <v>2</v>
      </c>
      <c r="F4898" s="35" t="str">
        <f t="shared" si="381"/>
        <v>Monday</v>
      </c>
      <c r="G4898" s="35">
        <f t="shared" si="382"/>
        <v>7</v>
      </c>
      <c r="H4898" s="34">
        <f>CONVERT(INDEX(Htg_StPt_Sch_EZ!$C$4:$I$27,MATCH(Schedules_8760!$C4898,Htg_StPt_Sch_EZ!$B$4:$B$27,0),MATCH(Schedules_8760!$F4898,Htg_StPt_Sch_EZ!$C$3:$I$3,0)),"F","C")</f>
        <v>20.555555555555554</v>
      </c>
      <c r="I4898" s="34">
        <f>CONVERT(INDEX(Htg_StPt_Sch_EZ!$C$31:$I$54,MATCH(Schedules_8760!$C4898,Htg_StPt_Sch_EZ!$B$31:$B$54,0),MATCH(Schedules_8760!$F4898,Htg_StPt_Sch_EZ!$C$30:$I$30,0)),"F","C")</f>
        <v>19.444444444444443</v>
      </c>
      <c r="J4898" s="34">
        <f>CONVERT(INDEX(Clg_StPt_Sch_EZ!$C$4:$I$27,MATCH(Schedules_8760!$C4898,Clg_StPt_Sch_EZ!$B$4:$B$27,0),MATCH(Schedules_8760!$F4898,Clg_StPt_Sch_EZ!$C$3:$I$3,0)),"F","C")</f>
        <v>25.555555555555554</v>
      </c>
      <c r="K4898" s="34">
        <f>CONVERT(INDEX(Clg_StPt_Sch_EZ!$C$31:$I$54,MATCH(Schedules_8760!$C4898,Clg_StPt_Sch_EZ!$B$31:$B$54,0),MATCH(Schedules_8760!$F4898,Clg_StPt_Sch_EZ!$C$30:$I$30,0)),"F","C")</f>
        <v>28.333333333333332</v>
      </c>
      <c r="L4898" s="34">
        <f>CONVERT(INDEX(DHW_StPt_Sch_EZ!$C$4:$I$27,MATCH(Schedules_8760!$C4898,DHW_StPt_Sch_EZ!$B$4:$B$27,0),MATCH(Schedules_8760!$F4898,DHW_StPt_Sch_EZ!$C$3:$I$3,0)),"F","C")</f>
        <v>53.333333333333329</v>
      </c>
      <c r="M4898" s="34">
        <f>CONVERT(INDEX(DHW_StPt_Sch_EZ!$C$31:$I$54,MATCH(Schedules_8760!$C4898,DHW_StPt_Sch_EZ!$B$31:$B$54,0),MATCH(Schedules_8760!$F4898,DHW_StPt_Sch_EZ!$C$30:$I$30,0)),"F","C")</f>
        <v>53.333333333333329</v>
      </c>
      <c r="N4898" s="12"/>
      <c r="O4898" s="12"/>
      <c r="P4898" s="12"/>
    </row>
    <row r="4899" spans="1:16" x14ac:dyDescent="0.25">
      <c r="A4899" s="35">
        <v>4898</v>
      </c>
      <c r="B4899" s="89">
        <v>205.04166666666671</v>
      </c>
      <c r="C4899" s="35">
        <f t="shared" si="380"/>
        <v>2</v>
      </c>
      <c r="D4899" s="35">
        <f t="shared" si="383"/>
        <v>205</v>
      </c>
      <c r="E4899" s="35">
        <f t="shared" si="384"/>
        <v>2</v>
      </c>
      <c r="F4899" s="35" t="str">
        <f t="shared" si="381"/>
        <v>Monday</v>
      </c>
      <c r="G4899" s="35">
        <f t="shared" si="382"/>
        <v>7</v>
      </c>
      <c r="H4899" s="34">
        <f>CONVERT(INDEX(Htg_StPt_Sch_EZ!$C$4:$I$27,MATCH(Schedules_8760!$C4899,Htg_StPt_Sch_EZ!$B$4:$B$27,0),MATCH(Schedules_8760!$F4899,Htg_StPt_Sch_EZ!$C$3:$I$3,0)),"F","C")</f>
        <v>20.555555555555554</v>
      </c>
      <c r="I4899" s="34">
        <f>CONVERT(INDEX(Htg_StPt_Sch_EZ!$C$31:$I$54,MATCH(Schedules_8760!$C4899,Htg_StPt_Sch_EZ!$B$31:$B$54,0),MATCH(Schedules_8760!$F4899,Htg_StPt_Sch_EZ!$C$30:$I$30,0)),"F","C")</f>
        <v>19.444444444444443</v>
      </c>
      <c r="J4899" s="34">
        <f>CONVERT(INDEX(Clg_StPt_Sch_EZ!$C$4:$I$27,MATCH(Schedules_8760!$C4899,Clg_StPt_Sch_EZ!$B$4:$B$27,0),MATCH(Schedules_8760!$F4899,Clg_StPt_Sch_EZ!$C$3:$I$3,0)),"F","C")</f>
        <v>25.555555555555554</v>
      </c>
      <c r="K4899" s="34">
        <f>CONVERT(INDEX(Clg_StPt_Sch_EZ!$C$31:$I$54,MATCH(Schedules_8760!$C4899,Clg_StPt_Sch_EZ!$B$31:$B$54,0),MATCH(Schedules_8760!$F4899,Clg_StPt_Sch_EZ!$C$30:$I$30,0)),"F","C")</f>
        <v>28.333333333333332</v>
      </c>
      <c r="L4899" s="34">
        <f>CONVERT(INDEX(DHW_StPt_Sch_EZ!$C$4:$I$27,MATCH(Schedules_8760!$C4899,DHW_StPt_Sch_EZ!$B$4:$B$27,0),MATCH(Schedules_8760!$F4899,DHW_StPt_Sch_EZ!$C$3:$I$3,0)),"F","C")</f>
        <v>53.333333333333329</v>
      </c>
      <c r="M4899" s="34">
        <f>CONVERT(INDEX(DHW_StPt_Sch_EZ!$C$31:$I$54,MATCH(Schedules_8760!$C4899,DHW_StPt_Sch_EZ!$B$31:$B$54,0),MATCH(Schedules_8760!$F4899,DHW_StPt_Sch_EZ!$C$30:$I$30,0)),"F","C")</f>
        <v>53.333333333333329</v>
      </c>
      <c r="N4899" s="12"/>
      <c r="O4899" s="12"/>
      <c r="P4899" s="12"/>
    </row>
    <row r="4900" spans="1:16" x14ac:dyDescent="0.25">
      <c r="A4900" s="35">
        <v>4899</v>
      </c>
      <c r="B4900" s="89">
        <v>205.08333333333329</v>
      </c>
      <c r="C4900" s="35">
        <f t="shared" si="380"/>
        <v>3</v>
      </c>
      <c r="D4900" s="35">
        <f t="shared" si="383"/>
        <v>205</v>
      </c>
      <c r="E4900" s="35">
        <f t="shared" si="384"/>
        <v>2</v>
      </c>
      <c r="F4900" s="35" t="str">
        <f t="shared" si="381"/>
        <v>Monday</v>
      </c>
      <c r="G4900" s="35">
        <f t="shared" si="382"/>
        <v>7</v>
      </c>
      <c r="H4900" s="34">
        <f>CONVERT(INDEX(Htg_StPt_Sch_EZ!$C$4:$I$27,MATCH(Schedules_8760!$C4900,Htg_StPt_Sch_EZ!$B$4:$B$27,0),MATCH(Schedules_8760!$F4900,Htg_StPt_Sch_EZ!$C$3:$I$3,0)),"F","C")</f>
        <v>20.555555555555554</v>
      </c>
      <c r="I4900" s="34">
        <f>CONVERT(INDEX(Htg_StPt_Sch_EZ!$C$31:$I$54,MATCH(Schedules_8760!$C4900,Htg_StPt_Sch_EZ!$B$31:$B$54,0),MATCH(Schedules_8760!$F4900,Htg_StPt_Sch_EZ!$C$30:$I$30,0)),"F","C")</f>
        <v>19.444444444444443</v>
      </c>
      <c r="J4900" s="34">
        <f>CONVERT(INDEX(Clg_StPt_Sch_EZ!$C$4:$I$27,MATCH(Schedules_8760!$C4900,Clg_StPt_Sch_EZ!$B$4:$B$27,0),MATCH(Schedules_8760!$F4900,Clg_StPt_Sch_EZ!$C$3:$I$3,0)),"F","C")</f>
        <v>25.555555555555554</v>
      </c>
      <c r="K4900" s="34">
        <f>CONVERT(INDEX(Clg_StPt_Sch_EZ!$C$31:$I$54,MATCH(Schedules_8760!$C4900,Clg_StPt_Sch_EZ!$B$31:$B$54,0),MATCH(Schedules_8760!$F4900,Clg_StPt_Sch_EZ!$C$30:$I$30,0)),"F","C")</f>
        <v>28.333333333333332</v>
      </c>
      <c r="L4900" s="34">
        <f>CONVERT(INDEX(DHW_StPt_Sch_EZ!$C$4:$I$27,MATCH(Schedules_8760!$C4900,DHW_StPt_Sch_EZ!$B$4:$B$27,0),MATCH(Schedules_8760!$F4900,DHW_StPt_Sch_EZ!$C$3:$I$3,0)),"F","C")</f>
        <v>53.333333333333329</v>
      </c>
      <c r="M4900" s="34">
        <f>CONVERT(INDEX(DHW_StPt_Sch_EZ!$C$31:$I$54,MATCH(Schedules_8760!$C4900,DHW_StPt_Sch_EZ!$B$31:$B$54,0),MATCH(Schedules_8760!$F4900,DHW_StPt_Sch_EZ!$C$30:$I$30,0)),"F","C")</f>
        <v>53.333333333333329</v>
      </c>
      <c r="N4900" s="12"/>
      <c r="O4900" s="12"/>
      <c r="P4900" s="12"/>
    </row>
    <row r="4901" spans="1:16" x14ac:dyDescent="0.25">
      <c r="A4901" s="35">
        <v>4900</v>
      </c>
      <c r="B4901" s="89">
        <v>205.125</v>
      </c>
      <c r="C4901" s="35">
        <f t="shared" si="380"/>
        <v>4</v>
      </c>
      <c r="D4901" s="35">
        <f t="shared" si="383"/>
        <v>205</v>
      </c>
      <c r="E4901" s="35">
        <f t="shared" si="384"/>
        <v>2</v>
      </c>
      <c r="F4901" s="35" t="str">
        <f t="shared" si="381"/>
        <v>Monday</v>
      </c>
      <c r="G4901" s="35">
        <f t="shared" si="382"/>
        <v>7</v>
      </c>
      <c r="H4901" s="34">
        <f>CONVERT(INDEX(Htg_StPt_Sch_EZ!$C$4:$I$27,MATCH(Schedules_8760!$C4901,Htg_StPt_Sch_EZ!$B$4:$B$27,0),MATCH(Schedules_8760!$F4901,Htg_StPt_Sch_EZ!$C$3:$I$3,0)),"F","C")</f>
        <v>20.555555555555554</v>
      </c>
      <c r="I4901" s="34">
        <f>CONVERT(INDEX(Htg_StPt_Sch_EZ!$C$31:$I$54,MATCH(Schedules_8760!$C4901,Htg_StPt_Sch_EZ!$B$31:$B$54,0),MATCH(Schedules_8760!$F4901,Htg_StPt_Sch_EZ!$C$30:$I$30,0)),"F","C")</f>
        <v>19.444444444444443</v>
      </c>
      <c r="J4901" s="34">
        <f>CONVERT(INDEX(Clg_StPt_Sch_EZ!$C$4:$I$27,MATCH(Schedules_8760!$C4901,Clg_StPt_Sch_EZ!$B$4:$B$27,0),MATCH(Schedules_8760!$F4901,Clg_StPt_Sch_EZ!$C$3:$I$3,0)),"F","C")</f>
        <v>25.555555555555554</v>
      </c>
      <c r="K4901" s="34">
        <f>CONVERT(INDEX(Clg_StPt_Sch_EZ!$C$31:$I$54,MATCH(Schedules_8760!$C4901,Clg_StPt_Sch_EZ!$B$31:$B$54,0),MATCH(Schedules_8760!$F4901,Clg_StPt_Sch_EZ!$C$30:$I$30,0)),"F","C")</f>
        <v>28.333333333333332</v>
      </c>
      <c r="L4901" s="34">
        <f>CONVERT(INDEX(DHW_StPt_Sch_EZ!$C$4:$I$27,MATCH(Schedules_8760!$C4901,DHW_StPt_Sch_EZ!$B$4:$B$27,0),MATCH(Schedules_8760!$F4901,DHW_StPt_Sch_EZ!$C$3:$I$3,0)),"F","C")</f>
        <v>53.333333333333329</v>
      </c>
      <c r="M4901" s="34">
        <f>CONVERT(INDEX(DHW_StPt_Sch_EZ!$C$31:$I$54,MATCH(Schedules_8760!$C4901,DHW_StPt_Sch_EZ!$B$31:$B$54,0),MATCH(Schedules_8760!$F4901,DHW_StPt_Sch_EZ!$C$30:$I$30,0)),"F","C")</f>
        <v>53.333333333333329</v>
      </c>
      <c r="N4901" s="12"/>
      <c r="O4901" s="12"/>
      <c r="P4901" s="12"/>
    </row>
    <row r="4902" spans="1:16" x14ac:dyDescent="0.25">
      <c r="A4902" s="35">
        <v>4901</v>
      </c>
      <c r="B4902" s="89">
        <v>205.16666666666671</v>
      </c>
      <c r="C4902" s="35">
        <f t="shared" si="380"/>
        <v>5</v>
      </c>
      <c r="D4902" s="35">
        <f t="shared" si="383"/>
        <v>205</v>
      </c>
      <c r="E4902" s="35">
        <f t="shared" si="384"/>
        <v>2</v>
      </c>
      <c r="F4902" s="35" t="str">
        <f t="shared" si="381"/>
        <v>Monday</v>
      </c>
      <c r="G4902" s="35">
        <f t="shared" si="382"/>
        <v>7</v>
      </c>
      <c r="H4902" s="34">
        <f>CONVERT(INDEX(Htg_StPt_Sch_EZ!$C$4:$I$27,MATCH(Schedules_8760!$C4902,Htg_StPt_Sch_EZ!$B$4:$B$27,0),MATCH(Schedules_8760!$F4902,Htg_StPt_Sch_EZ!$C$3:$I$3,0)),"F","C")</f>
        <v>20.555555555555554</v>
      </c>
      <c r="I4902" s="34">
        <f>CONVERT(INDEX(Htg_StPt_Sch_EZ!$C$31:$I$54,MATCH(Schedules_8760!$C4902,Htg_StPt_Sch_EZ!$B$31:$B$54,0),MATCH(Schedules_8760!$F4902,Htg_StPt_Sch_EZ!$C$30:$I$30,0)),"F","C")</f>
        <v>19.444444444444443</v>
      </c>
      <c r="J4902" s="34">
        <f>CONVERT(INDEX(Clg_StPt_Sch_EZ!$C$4:$I$27,MATCH(Schedules_8760!$C4902,Clg_StPt_Sch_EZ!$B$4:$B$27,0),MATCH(Schedules_8760!$F4902,Clg_StPt_Sch_EZ!$C$3:$I$3,0)),"F","C")</f>
        <v>25.555555555555554</v>
      </c>
      <c r="K4902" s="34">
        <f>CONVERT(INDEX(Clg_StPt_Sch_EZ!$C$31:$I$54,MATCH(Schedules_8760!$C4902,Clg_StPt_Sch_EZ!$B$31:$B$54,0),MATCH(Schedules_8760!$F4902,Clg_StPt_Sch_EZ!$C$30:$I$30,0)),"F","C")</f>
        <v>28.333333333333332</v>
      </c>
      <c r="L4902" s="34">
        <f>CONVERT(INDEX(DHW_StPt_Sch_EZ!$C$4:$I$27,MATCH(Schedules_8760!$C4902,DHW_StPt_Sch_EZ!$B$4:$B$27,0),MATCH(Schedules_8760!$F4902,DHW_StPt_Sch_EZ!$C$3:$I$3,0)),"F","C")</f>
        <v>53.333333333333329</v>
      </c>
      <c r="M4902" s="34">
        <f>CONVERT(INDEX(DHW_StPt_Sch_EZ!$C$31:$I$54,MATCH(Schedules_8760!$C4902,DHW_StPt_Sch_EZ!$B$31:$B$54,0),MATCH(Schedules_8760!$F4902,DHW_StPt_Sch_EZ!$C$30:$I$30,0)),"F","C")</f>
        <v>53.333333333333329</v>
      </c>
      <c r="N4902" s="12"/>
      <c r="O4902" s="12"/>
      <c r="P4902" s="12"/>
    </row>
    <row r="4903" spans="1:16" x14ac:dyDescent="0.25">
      <c r="A4903" s="35">
        <v>4902</v>
      </c>
      <c r="B4903" s="89">
        <v>205.20833333333329</v>
      </c>
      <c r="C4903" s="35">
        <f t="shared" si="380"/>
        <v>6</v>
      </c>
      <c r="D4903" s="35">
        <f t="shared" si="383"/>
        <v>205</v>
      </c>
      <c r="E4903" s="35">
        <f t="shared" si="384"/>
        <v>2</v>
      </c>
      <c r="F4903" s="35" t="str">
        <f t="shared" si="381"/>
        <v>Monday</v>
      </c>
      <c r="G4903" s="35">
        <f t="shared" si="382"/>
        <v>7</v>
      </c>
      <c r="H4903" s="34">
        <f>CONVERT(INDEX(Htg_StPt_Sch_EZ!$C$4:$I$27,MATCH(Schedules_8760!$C4903,Htg_StPt_Sch_EZ!$B$4:$B$27,0),MATCH(Schedules_8760!$F4903,Htg_StPt_Sch_EZ!$C$3:$I$3,0)),"F","C")</f>
        <v>20.555555555555554</v>
      </c>
      <c r="I4903" s="34">
        <f>CONVERT(INDEX(Htg_StPt_Sch_EZ!$C$31:$I$54,MATCH(Schedules_8760!$C4903,Htg_StPt_Sch_EZ!$B$31:$B$54,0),MATCH(Schedules_8760!$F4903,Htg_StPt_Sch_EZ!$C$30:$I$30,0)),"F","C")</f>
        <v>19.444444444444443</v>
      </c>
      <c r="J4903" s="34">
        <f>CONVERT(INDEX(Clg_StPt_Sch_EZ!$C$4:$I$27,MATCH(Schedules_8760!$C4903,Clg_StPt_Sch_EZ!$B$4:$B$27,0),MATCH(Schedules_8760!$F4903,Clg_StPt_Sch_EZ!$C$3:$I$3,0)),"F","C")</f>
        <v>25.555555555555554</v>
      </c>
      <c r="K4903" s="34">
        <f>CONVERT(INDEX(Clg_StPt_Sch_EZ!$C$31:$I$54,MATCH(Schedules_8760!$C4903,Clg_StPt_Sch_EZ!$B$31:$B$54,0),MATCH(Schedules_8760!$F4903,Clg_StPt_Sch_EZ!$C$30:$I$30,0)),"F","C")</f>
        <v>28.333333333333332</v>
      </c>
      <c r="L4903" s="34">
        <f>CONVERT(INDEX(DHW_StPt_Sch_EZ!$C$4:$I$27,MATCH(Schedules_8760!$C4903,DHW_StPt_Sch_EZ!$B$4:$B$27,0),MATCH(Schedules_8760!$F4903,DHW_StPt_Sch_EZ!$C$3:$I$3,0)),"F","C")</f>
        <v>53.333333333333329</v>
      </c>
      <c r="M4903" s="34">
        <f>CONVERT(INDEX(DHW_StPt_Sch_EZ!$C$31:$I$54,MATCH(Schedules_8760!$C4903,DHW_StPt_Sch_EZ!$B$31:$B$54,0),MATCH(Schedules_8760!$F4903,DHW_StPt_Sch_EZ!$C$30:$I$30,0)),"F","C")</f>
        <v>53.333333333333329</v>
      </c>
      <c r="N4903" s="12"/>
      <c r="O4903" s="12"/>
      <c r="P4903" s="12"/>
    </row>
    <row r="4904" spans="1:16" x14ac:dyDescent="0.25">
      <c r="A4904" s="35">
        <v>4903</v>
      </c>
      <c r="B4904" s="89">
        <v>205.25</v>
      </c>
      <c r="C4904" s="35">
        <f t="shared" si="380"/>
        <v>7</v>
      </c>
      <c r="D4904" s="35">
        <f t="shared" si="383"/>
        <v>205</v>
      </c>
      <c r="E4904" s="35">
        <f t="shared" si="384"/>
        <v>2</v>
      </c>
      <c r="F4904" s="35" t="str">
        <f t="shared" si="381"/>
        <v>Monday</v>
      </c>
      <c r="G4904" s="35">
        <f t="shared" si="382"/>
        <v>7</v>
      </c>
      <c r="H4904" s="34">
        <f>CONVERT(INDEX(Htg_StPt_Sch_EZ!$C$4:$I$27,MATCH(Schedules_8760!$C4904,Htg_StPt_Sch_EZ!$B$4:$B$27,0),MATCH(Schedules_8760!$F4904,Htg_StPt_Sch_EZ!$C$3:$I$3,0)),"F","C")</f>
        <v>20.555555555555554</v>
      </c>
      <c r="I4904" s="34">
        <f>CONVERT(INDEX(Htg_StPt_Sch_EZ!$C$31:$I$54,MATCH(Schedules_8760!$C4904,Htg_StPt_Sch_EZ!$B$31:$B$54,0),MATCH(Schedules_8760!$F4904,Htg_StPt_Sch_EZ!$C$30:$I$30,0)),"F","C")</f>
        <v>19.444444444444443</v>
      </c>
      <c r="J4904" s="34">
        <f>CONVERT(INDEX(Clg_StPt_Sch_EZ!$C$4:$I$27,MATCH(Schedules_8760!$C4904,Clg_StPt_Sch_EZ!$B$4:$B$27,0),MATCH(Schedules_8760!$F4904,Clg_StPt_Sch_EZ!$C$3:$I$3,0)),"F","C")</f>
        <v>25.555555555555554</v>
      </c>
      <c r="K4904" s="34">
        <f>CONVERT(INDEX(Clg_StPt_Sch_EZ!$C$31:$I$54,MATCH(Schedules_8760!$C4904,Clg_StPt_Sch_EZ!$B$31:$B$54,0),MATCH(Schedules_8760!$F4904,Clg_StPt_Sch_EZ!$C$30:$I$30,0)),"F","C")</f>
        <v>28.333333333333332</v>
      </c>
      <c r="L4904" s="34">
        <f>CONVERT(INDEX(DHW_StPt_Sch_EZ!$C$4:$I$27,MATCH(Schedules_8760!$C4904,DHW_StPt_Sch_EZ!$B$4:$B$27,0),MATCH(Schedules_8760!$F4904,DHW_StPt_Sch_EZ!$C$3:$I$3,0)),"F","C")</f>
        <v>53.333333333333329</v>
      </c>
      <c r="M4904" s="34">
        <f>CONVERT(INDEX(DHW_StPt_Sch_EZ!$C$31:$I$54,MATCH(Schedules_8760!$C4904,DHW_StPt_Sch_EZ!$B$31:$B$54,0),MATCH(Schedules_8760!$F4904,DHW_StPt_Sch_EZ!$C$30:$I$30,0)),"F","C")</f>
        <v>53.333333333333329</v>
      </c>
      <c r="N4904" s="12"/>
      <c r="O4904" s="12"/>
      <c r="P4904" s="12"/>
    </row>
    <row r="4905" spans="1:16" x14ac:dyDescent="0.25">
      <c r="A4905" s="35">
        <v>4904</v>
      </c>
      <c r="B4905" s="89">
        <v>205.29166666666671</v>
      </c>
      <c r="C4905" s="35">
        <f t="shared" si="380"/>
        <v>8</v>
      </c>
      <c r="D4905" s="35">
        <f t="shared" si="383"/>
        <v>205</v>
      </c>
      <c r="E4905" s="35">
        <f t="shared" si="384"/>
        <v>2</v>
      </c>
      <c r="F4905" s="35" t="str">
        <f t="shared" si="381"/>
        <v>Monday</v>
      </c>
      <c r="G4905" s="35">
        <f t="shared" si="382"/>
        <v>7</v>
      </c>
      <c r="H4905" s="34">
        <f>CONVERT(INDEX(Htg_StPt_Sch_EZ!$C$4:$I$27,MATCH(Schedules_8760!$C4905,Htg_StPt_Sch_EZ!$B$4:$B$27,0),MATCH(Schedules_8760!$F4905,Htg_StPt_Sch_EZ!$C$3:$I$3,0)),"F","C")</f>
        <v>20.555555555555554</v>
      </c>
      <c r="I4905" s="34">
        <f>CONVERT(INDEX(Htg_StPt_Sch_EZ!$C$31:$I$54,MATCH(Schedules_8760!$C4905,Htg_StPt_Sch_EZ!$B$31:$B$54,0),MATCH(Schedules_8760!$F4905,Htg_StPt_Sch_EZ!$C$30:$I$30,0)),"F","C")</f>
        <v>19.444444444444443</v>
      </c>
      <c r="J4905" s="34">
        <f>CONVERT(INDEX(Clg_StPt_Sch_EZ!$C$4:$I$27,MATCH(Schedules_8760!$C4905,Clg_StPt_Sch_EZ!$B$4:$B$27,0),MATCH(Schedules_8760!$F4905,Clg_StPt_Sch_EZ!$C$3:$I$3,0)),"F","C")</f>
        <v>25.555555555555554</v>
      </c>
      <c r="K4905" s="34">
        <f>CONVERT(INDEX(Clg_StPt_Sch_EZ!$C$31:$I$54,MATCH(Schedules_8760!$C4905,Clg_StPt_Sch_EZ!$B$31:$B$54,0),MATCH(Schedules_8760!$F4905,Clg_StPt_Sch_EZ!$C$30:$I$30,0)),"F","C")</f>
        <v>25</v>
      </c>
      <c r="L4905" s="34">
        <f>CONVERT(INDEX(DHW_StPt_Sch_EZ!$C$4:$I$27,MATCH(Schedules_8760!$C4905,DHW_StPt_Sch_EZ!$B$4:$B$27,0),MATCH(Schedules_8760!$F4905,DHW_StPt_Sch_EZ!$C$3:$I$3,0)),"F","C")</f>
        <v>53.333333333333329</v>
      </c>
      <c r="M4905" s="34">
        <f>CONVERT(INDEX(DHW_StPt_Sch_EZ!$C$31:$I$54,MATCH(Schedules_8760!$C4905,DHW_StPt_Sch_EZ!$B$31:$B$54,0),MATCH(Schedules_8760!$F4905,DHW_StPt_Sch_EZ!$C$30:$I$30,0)),"F","C")</f>
        <v>53.333333333333329</v>
      </c>
      <c r="N4905" s="12"/>
      <c r="O4905" s="12"/>
      <c r="P4905" s="12"/>
    </row>
    <row r="4906" spans="1:16" x14ac:dyDescent="0.25">
      <c r="A4906" s="35">
        <v>4905</v>
      </c>
      <c r="B4906" s="89">
        <v>205.33333333333329</v>
      </c>
      <c r="C4906" s="35">
        <f t="shared" si="380"/>
        <v>9</v>
      </c>
      <c r="D4906" s="35">
        <f t="shared" si="383"/>
        <v>205</v>
      </c>
      <c r="E4906" s="35">
        <f t="shared" si="384"/>
        <v>2</v>
      </c>
      <c r="F4906" s="35" t="str">
        <f t="shared" si="381"/>
        <v>Monday</v>
      </c>
      <c r="G4906" s="35">
        <f t="shared" si="382"/>
        <v>7</v>
      </c>
      <c r="H4906" s="34">
        <f>CONVERT(INDEX(Htg_StPt_Sch_EZ!$C$4:$I$27,MATCH(Schedules_8760!$C4906,Htg_StPt_Sch_EZ!$B$4:$B$27,0),MATCH(Schedules_8760!$F4906,Htg_StPt_Sch_EZ!$C$3:$I$3,0)),"F","C")</f>
        <v>20.555555555555554</v>
      </c>
      <c r="I4906" s="34">
        <f>CONVERT(INDEX(Htg_StPt_Sch_EZ!$C$31:$I$54,MATCH(Schedules_8760!$C4906,Htg_StPt_Sch_EZ!$B$31:$B$54,0),MATCH(Schedules_8760!$F4906,Htg_StPt_Sch_EZ!$C$30:$I$30,0)),"F","C")</f>
        <v>19.444444444444443</v>
      </c>
      <c r="J4906" s="34">
        <f>CONVERT(INDEX(Clg_StPt_Sch_EZ!$C$4:$I$27,MATCH(Schedules_8760!$C4906,Clg_StPt_Sch_EZ!$B$4:$B$27,0),MATCH(Schedules_8760!$F4906,Clg_StPt_Sch_EZ!$C$3:$I$3,0)),"F","C")</f>
        <v>25.555555555555554</v>
      </c>
      <c r="K4906" s="34">
        <f>CONVERT(INDEX(Clg_StPt_Sch_EZ!$C$31:$I$54,MATCH(Schedules_8760!$C4906,Clg_StPt_Sch_EZ!$B$31:$B$54,0),MATCH(Schedules_8760!$F4906,Clg_StPt_Sch_EZ!$C$30:$I$30,0)),"F","C")</f>
        <v>25</v>
      </c>
      <c r="L4906" s="34">
        <f>CONVERT(INDEX(DHW_StPt_Sch_EZ!$C$4:$I$27,MATCH(Schedules_8760!$C4906,DHW_StPt_Sch_EZ!$B$4:$B$27,0),MATCH(Schedules_8760!$F4906,DHW_StPt_Sch_EZ!$C$3:$I$3,0)),"F","C")</f>
        <v>53.333333333333329</v>
      </c>
      <c r="M4906" s="34">
        <f>CONVERT(INDEX(DHW_StPt_Sch_EZ!$C$31:$I$54,MATCH(Schedules_8760!$C4906,DHW_StPt_Sch_EZ!$B$31:$B$54,0),MATCH(Schedules_8760!$F4906,DHW_StPt_Sch_EZ!$C$30:$I$30,0)),"F","C")</f>
        <v>53.333333333333329</v>
      </c>
      <c r="N4906" s="12"/>
      <c r="O4906" s="12"/>
      <c r="P4906" s="12"/>
    </row>
    <row r="4907" spans="1:16" x14ac:dyDescent="0.25">
      <c r="A4907" s="35">
        <v>4906</v>
      </c>
      <c r="B4907" s="89">
        <v>205.375</v>
      </c>
      <c r="C4907" s="35">
        <f t="shared" si="380"/>
        <v>10</v>
      </c>
      <c r="D4907" s="35">
        <f t="shared" si="383"/>
        <v>205</v>
      </c>
      <c r="E4907" s="35">
        <f t="shared" si="384"/>
        <v>2</v>
      </c>
      <c r="F4907" s="35" t="str">
        <f t="shared" si="381"/>
        <v>Monday</v>
      </c>
      <c r="G4907" s="35">
        <f t="shared" si="382"/>
        <v>7</v>
      </c>
      <c r="H4907" s="34">
        <f>CONVERT(INDEX(Htg_StPt_Sch_EZ!$C$4:$I$27,MATCH(Schedules_8760!$C4907,Htg_StPt_Sch_EZ!$B$4:$B$27,0),MATCH(Schedules_8760!$F4907,Htg_StPt_Sch_EZ!$C$3:$I$3,0)),"F","C")</f>
        <v>20.555555555555554</v>
      </c>
      <c r="I4907" s="34">
        <f>CONVERT(INDEX(Htg_StPt_Sch_EZ!$C$31:$I$54,MATCH(Schedules_8760!$C4907,Htg_StPt_Sch_EZ!$B$31:$B$54,0),MATCH(Schedules_8760!$F4907,Htg_StPt_Sch_EZ!$C$30:$I$30,0)),"F","C")</f>
        <v>19.444444444444443</v>
      </c>
      <c r="J4907" s="34">
        <f>CONVERT(INDEX(Clg_StPt_Sch_EZ!$C$4:$I$27,MATCH(Schedules_8760!$C4907,Clg_StPt_Sch_EZ!$B$4:$B$27,0),MATCH(Schedules_8760!$F4907,Clg_StPt_Sch_EZ!$C$3:$I$3,0)),"F","C")</f>
        <v>25.555555555555554</v>
      </c>
      <c r="K4907" s="34">
        <f>CONVERT(INDEX(Clg_StPt_Sch_EZ!$C$31:$I$54,MATCH(Schedules_8760!$C4907,Clg_StPt_Sch_EZ!$B$31:$B$54,0),MATCH(Schedules_8760!$F4907,Clg_StPt_Sch_EZ!$C$30:$I$30,0)),"F","C")</f>
        <v>25</v>
      </c>
      <c r="L4907" s="34">
        <f>CONVERT(INDEX(DHW_StPt_Sch_EZ!$C$4:$I$27,MATCH(Schedules_8760!$C4907,DHW_StPt_Sch_EZ!$B$4:$B$27,0),MATCH(Schedules_8760!$F4907,DHW_StPt_Sch_EZ!$C$3:$I$3,0)),"F","C")</f>
        <v>53.333333333333329</v>
      </c>
      <c r="M4907" s="34">
        <f>CONVERT(INDEX(DHW_StPt_Sch_EZ!$C$31:$I$54,MATCH(Schedules_8760!$C4907,DHW_StPt_Sch_EZ!$B$31:$B$54,0),MATCH(Schedules_8760!$F4907,DHW_StPt_Sch_EZ!$C$30:$I$30,0)),"F","C")</f>
        <v>53.333333333333329</v>
      </c>
      <c r="N4907" s="12"/>
      <c r="O4907" s="12"/>
      <c r="P4907" s="12"/>
    </row>
    <row r="4908" spans="1:16" x14ac:dyDescent="0.25">
      <c r="A4908" s="35">
        <v>4907</v>
      </c>
      <c r="B4908" s="89">
        <v>205.41666666666671</v>
      </c>
      <c r="C4908" s="35">
        <f t="shared" si="380"/>
        <v>11</v>
      </c>
      <c r="D4908" s="35">
        <f t="shared" si="383"/>
        <v>205</v>
      </c>
      <c r="E4908" s="35">
        <f t="shared" si="384"/>
        <v>2</v>
      </c>
      <c r="F4908" s="35" t="str">
        <f t="shared" si="381"/>
        <v>Monday</v>
      </c>
      <c r="G4908" s="35">
        <f t="shared" si="382"/>
        <v>7</v>
      </c>
      <c r="H4908" s="34">
        <f>CONVERT(INDEX(Htg_StPt_Sch_EZ!$C$4:$I$27,MATCH(Schedules_8760!$C4908,Htg_StPt_Sch_EZ!$B$4:$B$27,0),MATCH(Schedules_8760!$F4908,Htg_StPt_Sch_EZ!$C$3:$I$3,0)),"F","C")</f>
        <v>20.555555555555554</v>
      </c>
      <c r="I4908" s="34">
        <f>CONVERT(INDEX(Htg_StPt_Sch_EZ!$C$31:$I$54,MATCH(Schedules_8760!$C4908,Htg_StPt_Sch_EZ!$B$31:$B$54,0),MATCH(Schedules_8760!$F4908,Htg_StPt_Sch_EZ!$C$30:$I$30,0)),"F","C")</f>
        <v>19.444444444444443</v>
      </c>
      <c r="J4908" s="34">
        <f>CONVERT(INDEX(Clg_StPt_Sch_EZ!$C$4:$I$27,MATCH(Schedules_8760!$C4908,Clg_StPt_Sch_EZ!$B$4:$B$27,0),MATCH(Schedules_8760!$F4908,Clg_StPt_Sch_EZ!$C$3:$I$3,0)),"F","C")</f>
        <v>25.555555555555554</v>
      </c>
      <c r="K4908" s="34">
        <f>CONVERT(INDEX(Clg_StPt_Sch_EZ!$C$31:$I$54,MATCH(Schedules_8760!$C4908,Clg_StPt_Sch_EZ!$B$31:$B$54,0),MATCH(Schedules_8760!$F4908,Clg_StPt_Sch_EZ!$C$30:$I$30,0)),"F","C")</f>
        <v>25</v>
      </c>
      <c r="L4908" s="34">
        <f>CONVERT(INDEX(DHW_StPt_Sch_EZ!$C$4:$I$27,MATCH(Schedules_8760!$C4908,DHW_StPt_Sch_EZ!$B$4:$B$27,0),MATCH(Schedules_8760!$F4908,DHW_StPt_Sch_EZ!$C$3:$I$3,0)),"F","C")</f>
        <v>53.333333333333329</v>
      </c>
      <c r="M4908" s="34">
        <f>CONVERT(INDEX(DHW_StPt_Sch_EZ!$C$31:$I$54,MATCH(Schedules_8760!$C4908,DHW_StPt_Sch_EZ!$B$31:$B$54,0),MATCH(Schedules_8760!$F4908,DHW_StPt_Sch_EZ!$C$30:$I$30,0)),"F","C")</f>
        <v>53.333333333333329</v>
      </c>
      <c r="N4908" s="12"/>
      <c r="O4908" s="12"/>
      <c r="P4908" s="12"/>
    </row>
    <row r="4909" spans="1:16" x14ac:dyDescent="0.25">
      <c r="A4909" s="35">
        <v>4908</v>
      </c>
      <c r="B4909" s="89">
        <v>205.45833333333329</v>
      </c>
      <c r="C4909" s="35">
        <f t="shared" si="380"/>
        <v>12</v>
      </c>
      <c r="D4909" s="35">
        <f t="shared" si="383"/>
        <v>205</v>
      </c>
      <c r="E4909" s="35">
        <f t="shared" si="384"/>
        <v>2</v>
      </c>
      <c r="F4909" s="35" t="str">
        <f t="shared" si="381"/>
        <v>Monday</v>
      </c>
      <c r="G4909" s="35">
        <f t="shared" si="382"/>
        <v>7</v>
      </c>
      <c r="H4909" s="34">
        <f>CONVERT(INDEX(Htg_StPt_Sch_EZ!$C$4:$I$27,MATCH(Schedules_8760!$C4909,Htg_StPt_Sch_EZ!$B$4:$B$27,0),MATCH(Schedules_8760!$F4909,Htg_StPt_Sch_EZ!$C$3:$I$3,0)),"F","C")</f>
        <v>20.555555555555554</v>
      </c>
      <c r="I4909" s="34">
        <f>CONVERT(INDEX(Htg_StPt_Sch_EZ!$C$31:$I$54,MATCH(Schedules_8760!$C4909,Htg_StPt_Sch_EZ!$B$31:$B$54,0),MATCH(Schedules_8760!$F4909,Htg_StPt_Sch_EZ!$C$30:$I$30,0)),"F","C")</f>
        <v>19.444444444444443</v>
      </c>
      <c r="J4909" s="34">
        <f>CONVERT(INDEX(Clg_StPt_Sch_EZ!$C$4:$I$27,MATCH(Schedules_8760!$C4909,Clg_StPt_Sch_EZ!$B$4:$B$27,0),MATCH(Schedules_8760!$F4909,Clg_StPt_Sch_EZ!$C$3:$I$3,0)),"F","C")</f>
        <v>25.555555555555554</v>
      </c>
      <c r="K4909" s="34">
        <f>CONVERT(INDEX(Clg_StPt_Sch_EZ!$C$31:$I$54,MATCH(Schedules_8760!$C4909,Clg_StPt_Sch_EZ!$B$31:$B$54,0),MATCH(Schedules_8760!$F4909,Clg_StPt_Sch_EZ!$C$30:$I$30,0)),"F","C")</f>
        <v>25</v>
      </c>
      <c r="L4909" s="34">
        <f>CONVERT(INDEX(DHW_StPt_Sch_EZ!$C$4:$I$27,MATCH(Schedules_8760!$C4909,DHW_StPt_Sch_EZ!$B$4:$B$27,0),MATCH(Schedules_8760!$F4909,DHW_StPt_Sch_EZ!$C$3:$I$3,0)),"F","C")</f>
        <v>53.333333333333329</v>
      </c>
      <c r="M4909" s="34">
        <f>CONVERT(INDEX(DHW_StPt_Sch_EZ!$C$31:$I$54,MATCH(Schedules_8760!$C4909,DHW_StPt_Sch_EZ!$B$31:$B$54,0),MATCH(Schedules_8760!$F4909,DHW_StPt_Sch_EZ!$C$30:$I$30,0)),"F","C")</f>
        <v>53.333333333333329</v>
      </c>
      <c r="N4909" s="12"/>
      <c r="O4909" s="12"/>
      <c r="P4909" s="12"/>
    </row>
    <row r="4910" spans="1:16" x14ac:dyDescent="0.25">
      <c r="A4910" s="35">
        <v>4909</v>
      </c>
      <c r="B4910" s="89">
        <v>205.5</v>
      </c>
      <c r="C4910" s="35">
        <f t="shared" si="380"/>
        <v>13</v>
      </c>
      <c r="D4910" s="35">
        <f t="shared" si="383"/>
        <v>205</v>
      </c>
      <c r="E4910" s="35">
        <f t="shared" si="384"/>
        <v>2</v>
      </c>
      <c r="F4910" s="35" t="str">
        <f t="shared" si="381"/>
        <v>Monday</v>
      </c>
      <c r="G4910" s="35">
        <f t="shared" si="382"/>
        <v>7</v>
      </c>
      <c r="H4910" s="34">
        <f>CONVERT(INDEX(Htg_StPt_Sch_EZ!$C$4:$I$27,MATCH(Schedules_8760!$C4910,Htg_StPt_Sch_EZ!$B$4:$B$27,0),MATCH(Schedules_8760!$F4910,Htg_StPt_Sch_EZ!$C$3:$I$3,0)),"F","C")</f>
        <v>20.555555555555554</v>
      </c>
      <c r="I4910" s="34">
        <f>CONVERT(INDEX(Htg_StPt_Sch_EZ!$C$31:$I$54,MATCH(Schedules_8760!$C4910,Htg_StPt_Sch_EZ!$B$31:$B$54,0),MATCH(Schedules_8760!$F4910,Htg_StPt_Sch_EZ!$C$30:$I$30,0)),"F","C")</f>
        <v>19.444444444444443</v>
      </c>
      <c r="J4910" s="34">
        <f>CONVERT(INDEX(Clg_StPt_Sch_EZ!$C$4:$I$27,MATCH(Schedules_8760!$C4910,Clg_StPt_Sch_EZ!$B$4:$B$27,0),MATCH(Schedules_8760!$F4910,Clg_StPt_Sch_EZ!$C$3:$I$3,0)),"F","C")</f>
        <v>25.555555555555554</v>
      </c>
      <c r="K4910" s="34">
        <f>CONVERT(INDEX(Clg_StPt_Sch_EZ!$C$31:$I$54,MATCH(Schedules_8760!$C4910,Clg_StPt_Sch_EZ!$B$31:$B$54,0),MATCH(Schedules_8760!$F4910,Clg_StPt_Sch_EZ!$C$30:$I$30,0)),"F","C")</f>
        <v>25</v>
      </c>
      <c r="L4910" s="34">
        <f>CONVERT(INDEX(DHW_StPt_Sch_EZ!$C$4:$I$27,MATCH(Schedules_8760!$C4910,DHW_StPt_Sch_EZ!$B$4:$B$27,0),MATCH(Schedules_8760!$F4910,DHW_StPt_Sch_EZ!$C$3:$I$3,0)),"F","C")</f>
        <v>53.333333333333329</v>
      </c>
      <c r="M4910" s="34">
        <f>CONVERT(INDEX(DHW_StPt_Sch_EZ!$C$31:$I$54,MATCH(Schedules_8760!$C4910,DHW_StPt_Sch_EZ!$B$31:$B$54,0),MATCH(Schedules_8760!$F4910,DHW_StPt_Sch_EZ!$C$30:$I$30,0)),"F","C")</f>
        <v>53.333333333333329</v>
      </c>
      <c r="N4910" s="12"/>
      <c r="O4910" s="12"/>
      <c r="P4910" s="12"/>
    </row>
    <row r="4911" spans="1:16" x14ac:dyDescent="0.25">
      <c r="A4911" s="35">
        <v>4910</v>
      </c>
      <c r="B4911" s="89">
        <v>205.54166666666671</v>
      </c>
      <c r="C4911" s="35">
        <f t="shared" si="380"/>
        <v>14</v>
      </c>
      <c r="D4911" s="35">
        <f t="shared" si="383"/>
        <v>205</v>
      </c>
      <c r="E4911" s="35">
        <f t="shared" si="384"/>
        <v>2</v>
      </c>
      <c r="F4911" s="35" t="str">
        <f t="shared" si="381"/>
        <v>Monday</v>
      </c>
      <c r="G4911" s="35">
        <f t="shared" si="382"/>
        <v>7</v>
      </c>
      <c r="H4911" s="34">
        <f>CONVERT(INDEX(Htg_StPt_Sch_EZ!$C$4:$I$27,MATCH(Schedules_8760!$C4911,Htg_StPt_Sch_EZ!$B$4:$B$27,0),MATCH(Schedules_8760!$F4911,Htg_StPt_Sch_EZ!$C$3:$I$3,0)),"F","C")</f>
        <v>20.555555555555554</v>
      </c>
      <c r="I4911" s="34">
        <f>CONVERT(INDEX(Htg_StPt_Sch_EZ!$C$31:$I$54,MATCH(Schedules_8760!$C4911,Htg_StPt_Sch_EZ!$B$31:$B$54,0),MATCH(Schedules_8760!$F4911,Htg_StPt_Sch_EZ!$C$30:$I$30,0)),"F","C")</f>
        <v>19.444444444444443</v>
      </c>
      <c r="J4911" s="34">
        <f>CONVERT(INDEX(Clg_StPt_Sch_EZ!$C$4:$I$27,MATCH(Schedules_8760!$C4911,Clg_StPt_Sch_EZ!$B$4:$B$27,0),MATCH(Schedules_8760!$F4911,Clg_StPt_Sch_EZ!$C$3:$I$3,0)),"F","C")</f>
        <v>25.555555555555554</v>
      </c>
      <c r="K4911" s="34">
        <f>CONVERT(INDEX(Clg_StPt_Sch_EZ!$C$31:$I$54,MATCH(Schedules_8760!$C4911,Clg_StPt_Sch_EZ!$B$31:$B$54,0),MATCH(Schedules_8760!$F4911,Clg_StPt_Sch_EZ!$C$30:$I$30,0)),"F","C")</f>
        <v>25</v>
      </c>
      <c r="L4911" s="34">
        <f>CONVERT(INDEX(DHW_StPt_Sch_EZ!$C$4:$I$27,MATCH(Schedules_8760!$C4911,DHW_StPt_Sch_EZ!$B$4:$B$27,0),MATCH(Schedules_8760!$F4911,DHW_StPt_Sch_EZ!$C$3:$I$3,0)),"F","C")</f>
        <v>53.333333333333329</v>
      </c>
      <c r="M4911" s="34">
        <f>CONVERT(INDEX(DHW_StPt_Sch_EZ!$C$31:$I$54,MATCH(Schedules_8760!$C4911,DHW_StPt_Sch_EZ!$B$31:$B$54,0),MATCH(Schedules_8760!$F4911,DHW_StPt_Sch_EZ!$C$30:$I$30,0)),"F","C")</f>
        <v>53.333333333333329</v>
      </c>
      <c r="N4911" s="12"/>
      <c r="O4911" s="12"/>
      <c r="P4911" s="12"/>
    </row>
    <row r="4912" spans="1:16" x14ac:dyDescent="0.25">
      <c r="A4912" s="35">
        <v>4911</v>
      </c>
      <c r="B4912" s="89">
        <v>205.58333333333329</v>
      </c>
      <c r="C4912" s="35">
        <f t="shared" si="380"/>
        <v>15</v>
      </c>
      <c r="D4912" s="35">
        <f t="shared" si="383"/>
        <v>205</v>
      </c>
      <c r="E4912" s="35">
        <f t="shared" si="384"/>
        <v>2</v>
      </c>
      <c r="F4912" s="35" t="str">
        <f t="shared" si="381"/>
        <v>Monday</v>
      </c>
      <c r="G4912" s="35">
        <f t="shared" si="382"/>
        <v>7</v>
      </c>
      <c r="H4912" s="34">
        <f>CONVERT(INDEX(Htg_StPt_Sch_EZ!$C$4:$I$27,MATCH(Schedules_8760!$C4912,Htg_StPt_Sch_EZ!$B$4:$B$27,0),MATCH(Schedules_8760!$F4912,Htg_StPt_Sch_EZ!$C$3:$I$3,0)),"F","C")</f>
        <v>20.555555555555554</v>
      </c>
      <c r="I4912" s="34">
        <f>CONVERT(INDEX(Htg_StPt_Sch_EZ!$C$31:$I$54,MATCH(Schedules_8760!$C4912,Htg_StPt_Sch_EZ!$B$31:$B$54,0),MATCH(Schedules_8760!$F4912,Htg_StPt_Sch_EZ!$C$30:$I$30,0)),"F","C")</f>
        <v>21.111111111111111</v>
      </c>
      <c r="J4912" s="34">
        <f>CONVERT(INDEX(Clg_StPt_Sch_EZ!$C$4:$I$27,MATCH(Schedules_8760!$C4912,Clg_StPt_Sch_EZ!$B$4:$B$27,0),MATCH(Schedules_8760!$F4912,Clg_StPt_Sch_EZ!$C$3:$I$3,0)),"F","C")</f>
        <v>25.555555555555554</v>
      </c>
      <c r="K4912" s="34">
        <f>CONVERT(INDEX(Clg_StPt_Sch_EZ!$C$31:$I$54,MATCH(Schedules_8760!$C4912,Clg_StPt_Sch_EZ!$B$31:$B$54,0),MATCH(Schedules_8760!$F4912,Clg_StPt_Sch_EZ!$C$30:$I$30,0)),"F","C")</f>
        <v>25</v>
      </c>
      <c r="L4912" s="34">
        <f>CONVERT(INDEX(DHW_StPt_Sch_EZ!$C$4:$I$27,MATCH(Schedules_8760!$C4912,DHW_StPt_Sch_EZ!$B$4:$B$27,0),MATCH(Schedules_8760!$F4912,DHW_StPt_Sch_EZ!$C$3:$I$3,0)),"F","C")</f>
        <v>53.333333333333329</v>
      </c>
      <c r="M4912" s="34">
        <f>CONVERT(INDEX(DHW_StPt_Sch_EZ!$C$31:$I$54,MATCH(Schedules_8760!$C4912,DHW_StPt_Sch_EZ!$B$31:$B$54,0),MATCH(Schedules_8760!$F4912,DHW_StPt_Sch_EZ!$C$30:$I$30,0)),"F","C")</f>
        <v>53.333333333333329</v>
      </c>
      <c r="N4912" s="12"/>
      <c r="O4912" s="12"/>
      <c r="P4912" s="12"/>
    </row>
    <row r="4913" spans="1:16" x14ac:dyDescent="0.25">
      <c r="A4913" s="35">
        <v>4912</v>
      </c>
      <c r="B4913" s="89">
        <v>205.625</v>
      </c>
      <c r="C4913" s="35">
        <f t="shared" si="380"/>
        <v>16</v>
      </c>
      <c r="D4913" s="35">
        <f t="shared" si="383"/>
        <v>205</v>
      </c>
      <c r="E4913" s="35">
        <f t="shared" si="384"/>
        <v>2</v>
      </c>
      <c r="F4913" s="35" t="str">
        <f t="shared" si="381"/>
        <v>Monday</v>
      </c>
      <c r="G4913" s="35">
        <f t="shared" si="382"/>
        <v>7</v>
      </c>
      <c r="H4913" s="34">
        <f>CONVERT(INDEX(Htg_StPt_Sch_EZ!$C$4:$I$27,MATCH(Schedules_8760!$C4913,Htg_StPt_Sch_EZ!$B$4:$B$27,0),MATCH(Schedules_8760!$F4913,Htg_StPt_Sch_EZ!$C$3:$I$3,0)),"F","C")</f>
        <v>20.555555555555554</v>
      </c>
      <c r="I4913" s="34">
        <f>CONVERT(INDEX(Htg_StPt_Sch_EZ!$C$31:$I$54,MATCH(Schedules_8760!$C4913,Htg_StPt_Sch_EZ!$B$31:$B$54,0),MATCH(Schedules_8760!$F4913,Htg_StPt_Sch_EZ!$C$30:$I$30,0)),"F","C")</f>
        <v>21.111111111111111</v>
      </c>
      <c r="J4913" s="34">
        <f>CONVERT(INDEX(Clg_StPt_Sch_EZ!$C$4:$I$27,MATCH(Schedules_8760!$C4913,Clg_StPt_Sch_EZ!$B$4:$B$27,0),MATCH(Schedules_8760!$F4913,Clg_StPt_Sch_EZ!$C$3:$I$3,0)),"F","C")</f>
        <v>25.555555555555554</v>
      </c>
      <c r="K4913" s="34">
        <f>CONVERT(INDEX(Clg_StPt_Sch_EZ!$C$31:$I$54,MATCH(Schedules_8760!$C4913,Clg_StPt_Sch_EZ!$B$31:$B$54,0),MATCH(Schedules_8760!$F4913,Clg_StPt_Sch_EZ!$C$30:$I$30,0)),"F","C")</f>
        <v>25</v>
      </c>
      <c r="L4913" s="34">
        <f>CONVERT(INDEX(DHW_StPt_Sch_EZ!$C$4:$I$27,MATCH(Schedules_8760!$C4913,DHW_StPt_Sch_EZ!$B$4:$B$27,0),MATCH(Schedules_8760!$F4913,DHW_StPt_Sch_EZ!$C$3:$I$3,0)),"F","C")</f>
        <v>53.333333333333329</v>
      </c>
      <c r="M4913" s="34">
        <f>CONVERT(INDEX(DHW_StPt_Sch_EZ!$C$31:$I$54,MATCH(Schedules_8760!$C4913,DHW_StPt_Sch_EZ!$B$31:$B$54,0),MATCH(Schedules_8760!$F4913,DHW_StPt_Sch_EZ!$C$30:$I$30,0)),"F","C")</f>
        <v>53.333333333333329</v>
      </c>
      <c r="N4913" s="12"/>
      <c r="O4913" s="12"/>
      <c r="P4913" s="12"/>
    </row>
    <row r="4914" spans="1:16" x14ac:dyDescent="0.25">
      <c r="A4914" s="35">
        <v>4913</v>
      </c>
      <c r="B4914" s="89">
        <v>205.66666666666671</v>
      </c>
      <c r="C4914" s="35">
        <f t="shared" si="380"/>
        <v>17</v>
      </c>
      <c r="D4914" s="35">
        <f t="shared" si="383"/>
        <v>205</v>
      </c>
      <c r="E4914" s="35">
        <f t="shared" si="384"/>
        <v>2</v>
      </c>
      <c r="F4914" s="35" t="str">
        <f t="shared" si="381"/>
        <v>Monday</v>
      </c>
      <c r="G4914" s="35">
        <f t="shared" si="382"/>
        <v>7</v>
      </c>
      <c r="H4914" s="34">
        <f>CONVERT(INDEX(Htg_StPt_Sch_EZ!$C$4:$I$27,MATCH(Schedules_8760!$C4914,Htg_StPt_Sch_EZ!$B$4:$B$27,0),MATCH(Schedules_8760!$F4914,Htg_StPt_Sch_EZ!$C$3:$I$3,0)),"F","C")</f>
        <v>20.555555555555554</v>
      </c>
      <c r="I4914" s="34">
        <f>CONVERT(INDEX(Htg_StPt_Sch_EZ!$C$31:$I$54,MATCH(Schedules_8760!$C4914,Htg_StPt_Sch_EZ!$B$31:$B$54,0),MATCH(Schedules_8760!$F4914,Htg_StPt_Sch_EZ!$C$30:$I$30,0)),"F","C")</f>
        <v>17.777777777777779</v>
      </c>
      <c r="J4914" s="34">
        <f>CONVERT(INDEX(Clg_StPt_Sch_EZ!$C$4:$I$27,MATCH(Schedules_8760!$C4914,Clg_StPt_Sch_EZ!$B$4:$B$27,0),MATCH(Schedules_8760!$F4914,Clg_StPt_Sch_EZ!$C$3:$I$3,0)),"F","C")</f>
        <v>25.555555555555554</v>
      </c>
      <c r="K4914" s="34">
        <f>CONVERT(INDEX(Clg_StPt_Sch_EZ!$C$31:$I$54,MATCH(Schedules_8760!$C4914,Clg_StPt_Sch_EZ!$B$31:$B$54,0),MATCH(Schedules_8760!$F4914,Clg_StPt_Sch_EZ!$C$30:$I$30,0)),"F","C")</f>
        <v>25</v>
      </c>
      <c r="L4914" s="34">
        <f>CONVERT(INDEX(DHW_StPt_Sch_EZ!$C$4:$I$27,MATCH(Schedules_8760!$C4914,DHW_StPt_Sch_EZ!$B$4:$B$27,0),MATCH(Schedules_8760!$F4914,DHW_StPt_Sch_EZ!$C$3:$I$3,0)),"F","C")</f>
        <v>53.333333333333329</v>
      </c>
      <c r="M4914" s="34">
        <f>CONVERT(INDEX(DHW_StPt_Sch_EZ!$C$31:$I$54,MATCH(Schedules_8760!$C4914,DHW_StPt_Sch_EZ!$B$31:$B$54,0),MATCH(Schedules_8760!$F4914,DHW_StPt_Sch_EZ!$C$30:$I$30,0)),"F","C")</f>
        <v>53.333333333333329</v>
      </c>
      <c r="N4914" s="12"/>
      <c r="O4914" s="12"/>
      <c r="P4914" s="12"/>
    </row>
    <row r="4915" spans="1:16" x14ac:dyDescent="0.25">
      <c r="A4915" s="35">
        <v>4914</v>
      </c>
      <c r="B4915" s="89">
        <v>205.70833333333329</v>
      </c>
      <c r="C4915" s="35">
        <f t="shared" si="380"/>
        <v>18</v>
      </c>
      <c r="D4915" s="35">
        <f t="shared" si="383"/>
        <v>205</v>
      </c>
      <c r="E4915" s="35">
        <f t="shared" si="384"/>
        <v>2</v>
      </c>
      <c r="F4915" s="35" t="str">
        <f t="shared" si="381"/>
        <v>Monday</v>
      </c>
      <c r="G4915" s="35">
        <f t="shared" si="382"/>
        <v>7</v>
      </c>
      <c r="H4915" s="34">
        <f>CONVERT(INDEX(Htg_StPt_Sch_EZ!$C$4:$I$27,MATCH(Schedules_8760!$C4915,Htg_StPt_Sch_EZ!$B$4:$B$27,0),MATCH(Schedules_8760!$F4915,Htg_StPt_Sch_EZ!$C$3:$I$3,0)),"F","C")</f>
        <v>20.555555555555554</v>
      </c>
      <c r="I4915" s="34">
        <f>CONVERT(INDEX(Htg_StPt_Sch_EZ!$C$31:$I$54,MATCH(Schedules_8760!$C4915,Htg_StPt_Sch_EZ!$B$31:$B$54,0),MATCH(Schedules_8760!$F4915,Htg_StPt_Sch_EZ!$C$30:$I$30,0)),"F","C")</f>
        <v>17.777777777777779</v>
      </c>
      <c r="J4915" s="34">
        <f>CONVERT(INDEX(Clg_StPt_Sch_EZ!$C$4:$I$27,MATCH(Schedules_8760!$C4915,Clg_StPt_Sch_EZ!$B$4:$B$27,0),MATCH(Schedules_8760!$F4915,Clg_StPt_Sch_EZ!$C$3:$I$3,0)),"F","C")</f>
        <v>25.555555555555554</v>
      </c>
      <c r="K4915" s="34">
        <f>CONVERT(INDEX(Clg_StPt_Sch_EZ!$C$31:$I$54,MATCH(Schedules_8760!$C4915,Clg_StPt_Sch_EZ!$B$31:$B$54,0),MATCH(Schedules_8760!$F4915,Clg_StPt_Sch_EZ!$C$30:$I$30,0)),"F","C")</f>
        <v>28.333333333333332</v>
      </c>
      <c r="L4915" s="34">
        <f>CONVERT(INDEX(DHW_StPt_Sch_EZ!$C$4:$I$27,MATCH(Schedules_8760!$C4915,DHW_StPt_Sch_EZ!$B$4:$B$27,0),MATCH(Schedules_8760!$F4915,DHW_StPt_Sch_EZ!$C$3:$I$3,0)),"F","C")</f>
        <v>53.333333333333329</v>
      </c>
      <c r="M4915" s="34">
        <f>CONVERT(INDEX(DHW_StPt_Sch_EZ!$C$31:$I$54,MATCH(Schedules_8760!$C4915,DHW_StPt_Sch_EZ!$B$31:$B$54,0),MATCH(Schedules_8760!$F4915,DHW_StPt_Sch_EZ!$C$30:$I$30,0)),"F","C")</f>
        <v>53.333333333333329</v>
      </c>
      <c r="N4915" s="12"/>
      <c r="O4915" s="12"/>
      <c r="P4915" s="12"/>
    </row>
    <row r="4916" spans="1:16" x14ac:dyDescent="0.25">
      <c r="A4916" s="35">
        <v>4915</v>
      </c>
      <c r="B4916" s="89">
        <v>205.75</v>
      </c>
      <c r="C4916" s="35">
        <f t="shared" si="380"/>
        <v>19</v>
      </c>
      <c r="D4916" s="35">
        <f t="shared" si="383"/>
        <v>205</v>
      </c>
      <c r="E4916" s="35">
        <f t="shared" si="384"/>
        <v>2</v>
      </c>
      <c r="F4916" s="35" t="str">
        <f t="shared" si="381"/>
        <v>Monday</v>
      </c>
      <c r="G4916" s="35">
        <f t="shared" si="382"/>
        <v>7</v>
      </c>
      <c r="H4916" s="34">
        <f>CONVERT(INDEX(Htg_StPt_Sch_EZ!$C$4:$I$27,MATCH(Schedules_8760!$C4916,Htg_StPt_Sch_EZ!$B$4:$B$27,0),MATCH(Schedules_8760!$F4916,Htg_StPt_Sch_EZ!$C$3:$I$3,0)),"F","C")</f>
        <v>20.555555555555554</v>
      </c>
      <c r="I4916" s="34">
        <f>CONVERT(INDEX(Htg_StPt_Sch_EZ!$C$31:$I$54,MATCH(Schedules_8760!$C4916,Htg_StPt_Sch_EZ!$B$31:$B$54,0),MATCH(Schedules_8760!$F4916,Htg_StPt_Sch_EZ!$C$30:$I$30,0)),"F","C")</f>
        <v>18.333333333333332</v>
      </c>
      <c r="J4916" s="34">
        <f>CONVERT(INDEX(Clg_StPt_Sch_EZ!$C$4:$I$27,MATCH(Schedules_8760!$C4916,Clg_StPt_Sch_EZ!$B$4:$B$27,0),MATCH(Schedules_8760!$F4916,Clg_StPt_Sch_EZ!$C$3:$I$3,0)),"F","C")</f>
        <v>25.555555555555554</v>
      </c>
      <c r="K4916" s="34">
        <f>CONVERT(INDEX(Clg_StPt_Sch_EZ!$C$31:$I$54,MATCH(Schedules_8760!$C4916,Clg_StPt_Sch_EZ!$B$31:$B$54,0),MATCH(Schedules_8760!$F4916,Clg_StPt_Sch_EZ!$C$30:$I$30,0)),"F","C")</f>
        <v>28.333333333333332</v>
      </c>
      <c r="L4916" s="34">
        <f>CONVERT(INDEX(DHW_StPt_Sch_EZ!$C$4:$I$27,MATCH(Schedules_8760!$C4916,DHW_StPt_Sch_EZ!$B$4:$B$27,0),MATCH(Schedules_8760!$F4916,DHW_StPt_Sch_EZ!$C$3:$I$3,0)),"F","C")</f>
        <v>53.333333333333329</v>
      </c>
      <c r="M4916" s="34">
        <f>CONVERT(INDEX(DHW_StPt_Sch_EZ!$C$31:$I$54,MATCH(Schedules_8760!$C4916,DHW_StPt_Sch_EZ!$B$31:$B$54,0),MATCH(Schedules_8760!$F4916,DHW_StPt_Sch_EZ!$C$30:$I$30,0)),"F","C")</f>
        <v>53.333333333333329</v>
      </c>
      <c r="N4916" s="12"/>
      <c r="O4916" s="12"/>
      <c r="P4916" s="12"/>
    </row>
    <row r="4917" spans="1:16" x14ac:dyDescent="0.25">
      <c r="A4917" s="35">
        <v>4916</v>
      </c>
      <c r="B4917" s="89">
        <v>205.79166666666671</v>
      </c>
      <c r="C4917" s="35">
        <f t="shared" si="380"/>
        <v>20</v>
      </c>
      <c r="D4917" s="35">
        <f t="shared" si="383"/>
        <v>205</v>
      </c>
      <c r="E4917" s="35">
        <f t="shared" si="384"/>
        <v>2</v>
      </c>
      <c r="F4917" s="35" t="str">
        <f t="shared" si="381"/>
        <v>Monday</v>
      </c>
      <c r="G4917" s="35">
        <f t="shared" si="382"/>
        <v>7</v>
      </c>
      <c r="H4917" s="34">
        <f>CONVERT(INDEX(Htg_StPt_Sch_EZ!$C$4:$I$27,MATCH(Schedules_8760!$C4917,Htg_StPt_Sch_EZ!$B$4:$B$27,0),MATCH(Schedules_8760!$F4917,Htg_StPt_Sch_EZ!$C$3:$I$3,0)),"F","C")</f>
        <v>20.555555555555554</v>
      </c>
      <c r="I4917" s="34">
        <f>CONVERT(INDEX(Htg_StPt_Sch_EZ!$C$31:$I$54,MATCH(Schedules_8760!$C4917,Htg_StPt_Sch_EZ!$B$31:$B$54,0),MATCH(Schedules_8760!$F4917,Htg_StPt_Sch_EZ!$C$30:$I$30,0)),"F","C")</f>
        <v>18.888888888888889</v>
      </c>
      <c r="J4917" s="34">
        <f>CONVERT(INDEX(Clg_StPt_Sch_EZ!$C$4:$I$27,MATCH(Schedules_8760!$C4917,Clg_StPt_Sch_EZ!$B$4:$B$27,0),MATCH(Schedules_8760!$F4917,Clg_StPt_Sch_EZ!$C$3:$I$3,0)),"F","C")</f>
        <v>25.555555555555554</v>
      </c>
      <c r="K4917" s="34">
        <f>CONVERT(INDEX(Clg_StPt_Sch_EZ!$C$31:$I$54,MATCH(Schedules_8760!$C4917,Clg_StPt_Sch_EZ!$B$31:$B$54,0),MATCH(Schedules_8760!$F4917,Clg_StPt_Sch_EZ!$C$30:$I$30,0)),"F","C")</f>
        <v>28.333333333333332</v>
      </c>
      <c r="L4917" s="34">
        <f>CONVERT(INDEX(DHW_StPt_Sch_EZ!$C$4:$I$27,MATCH(Schedules_8760!$C4917,DHW_StPt_Sch_EZ!$B$4:$B$27,0),MATCH(Schedules_8760!$F4917,DHW_StPt_Sch_EZ!$C$3:$I$3,0)),"F","C")</f>
        <v>53.333333333333329</v>
      </c>
      <c r="M4917" s="34">
        <f>CONVERT(INDEX(DHW_StPt_Sch_EZ!$C$31:$I$54,MATCH(Schedules_8760!$C4917,DHW_StPt_Sch_EZ!$B$31:$B$54,0),MATCH(Schedules_8760!$F4917,DHW_StPt_Sch_EZ!$C$30:$I$30,0)),"F","C")</f>
        <v>53.333333333333329</v>
      </c>
      <c r="N4917" s="12"/>
      <c r="O4917" s="12"/>
      <c r="P4917" s="12"/>
    </row>
    <row r="4918" spans="1:16" x14ac:dyDescent="0.25">
      <c r="A4918" s="35">
        <v>4917</v>
      </c>
      <c r="B4918" s="89">
        <v>205.83333333333329</v>
      </c>
      <c r="C4918" s="35">
        <f t="shared" si="380"/>
        <v>21</v>
      </c>
      <c r="D4918" s="35">
        <f t="shared" si="383"/>
        <v>205</v>
      </c>
      <c r="E4918" s="35">
        <f t="shared" si="384"/>
        <v>2</v>
      </c>
      <c r="F4918" s="35" t="str">
        <f t="shared" si="381"/>
        <v>Monday</v>
      </c>
      <c r="G4918" s="35">
        <f t="shared" si="382"/>
        <v>7</v>
      </c>
      <c r="H4918" s="34">
        <f>CONVERT(INDEX(Htg_StPt_Sch_EZ!$C$4:$I$27,MATCH(Schedules_8760!$C4918,Htg_StPt_Sch_EZ!$B$4:$B$27,0),MATCH(Schedules_8760!$F4918,Htg_StPt_Sch_EZ!$C$3:$I$3,0)),"F","C")</f>
        <v>20.555555555555554</v>
      </c>
      <c r="I4918" s="34">
        <f>CONVERT(INDEX(Htg_StPt_Sch_EZ!$C$31:$I$54,MATCH(Schedules_8760!$C4918,Htg_StPt_Sch_EZ!$B$31:$B$54,0),MATCH(Schedules_8760!$F4918,Htg_StPt_Sch_EZ!$C$30:$I$30,0)),"F","C")</f>
        <v>19.444444444444443</v>
      </c>
      <c r="J4918" s="34">
        <f>CONVERT(INDEX(Clg_StPt_Sch_EZ!$C$4:$I$27,MATCH(Schedules_8760!$C4918,Clg_StPt_Sch_EZ!$B$4:$B$27,0),MATCH(Schedules_8760!$F4918,Clg_StPt_Sch_EZ!$C$3:$I$3,0)),"F","C")</f>
        <v>25.555555555555554</v>
      </c>
      <c r="K4918" s="34">
        <f>CONVERT(INDEX(Clg_StPt_Sch_EZ!$C$31:$I$54,MATCH(Schedules_8760!$C4918,Clg_StPt_Sch_EZ!$B$31:$B$54,0),MATCH(Schedules_8760!$F4918,Clg_StPt_Sch_EZ!$C$30:$I$30,0)),"F","C")</f>
        <v>28.333333333333332</v>
      </c>
      <c r="L4918" s="34">
        <f>CONVERT(INDEX(DHW_StPt_Sch_EZ!$C$4:$I$27,MATCH(Schedules_8760!$C4918,DHW_StPt_Sch_EZ!$B$4:$B$27,0),MATCH(Schedules_8760!$F4918,DHW_StPt_Sch_EZ!$C$3:$I$3,0)),"F","C")</f>
        <v>53.333333333333329</v>
      </c>
      <c r="M4918" s="34">
        <f>CONVERT(INDEX(DHW_StPt_Sch_EZ!$C$31:$I$54,MATCH(Schedules_8760!$C4918,DHW_StPt_Sch_EZ!$B$31:$B$54,0),MATCH(Schedules_8760!$F4918,DHW_StPt_Sch_EZ!$C$30:$I$30,0)),"F","C")</f>
        <v>53.333333333333329</v>
      </c>
      <c r="N4918" s="12"/>
      <c r="O4918" s="12"/>
      <c r="P4918" s="12"/>
    </row>
    <row r="4919" spans="1:16" x14ac:dyDescent="0.25">
      <c r="A4919" s="35">
        <v>4918</v>
      </c>
      <c r="B4919" s="89">
        <v>205.875</v>
      </c>
      <c r="C4919" s="35">
        <f t="shared" si="380"/>
        <v>22</v>
      </c>
      <c r="D4919" s="35">
        <f t="shared" si="383"/>
        <v>205</v>
      </c>
      <c r="E4919" s="35">
        <f t="shared" si="384"/>
        <v>2</v>
      </c>
      <c r="F4919" s="35" t="str">
        <f t="shared" si="381"/>
        <v>Monday</v>
      </c>
      <c r="G4919" s="35">
        <f t="shared" si="382"/>
        <v>7</v>
      </c>
      <c r="H4919" s="34">
        <f>CONVERT(INDEX(Htg_StPt_Sch_EZ!$C$4:$I$27,MATCH(Schedules_8760!$C4919,Htg_StPt_Sch_EZ!$B$4:$B$27,0),MATCH(Schedules_8760!$F4919,Htg_StPt_Sch_EZ!$C$3:$I$3,0)),"F","C")</f>
        <v>20.555555555555554</v>
      </c>
      <c r="I4919" s="34">
        <f>CONVERT(INDEX(Htg_StPt_Sch_EZ!$C$31:$I$54,MATCH(Schedules_8760!$C4919,Htg_StPt_Sch_EZ!$B$31:$B$54,0),MATCH(Schedules_8760!$F4919,Htg_StPt_Sch_EZ!$C$30:$I$30,0)),"F","C")</f>
        <v>19.444444444444443</v>
      </c>
      <c r="J4919" s="34">
        <f>CONVERT(INDEX(Clg_StPt_Sch_EZ!$C$4:$I$27,MATCH(Schedules_8760!$C4919,Clg_StPt_Sch_EZ!$B$4:$B$27,0),MATCH(Schedules_8760!$F4919,Clg_StPt_Sch_EZ!$C$3:$I$3,0)),"F","C")</f>
        <v>25.555555555555554</v>
      </c>
      <c r="K4919" s="34">
        <f>CONVERT(INDEX(Clg_StPt_Sch_EZ!$C$31:$I$54,MATCH(Schedules_8760!$C4919,Clg_StPt_Sch_EZ!$B$31:$B$54,0),MATCH(Schedules_8760!$F4919,Clg_StPt_Sch_EZ!$C$30:$I$30,0)),"F","C")</f>
        <v>28.333333333333332</v>
      </c>
      <c r="L4919" s="34">
        <f>CONVERT(INDEX(DHW_StPt_Sch_EZ!$C$4:$I$27,MATCH(Schedules_8760!$C4919,DHW_StPt_Sch_EZ!$B$4:$B$27,0),MATCH(Schedules_8760!$F4919,DHW_StPt_Sch_EZ!$C$3:$I$3,0)),"F","C")</f>
        <v>53.333333333333329</v>
      </c>
      <c r="M4919" s="34">
        <f>CONVERT(INDEX(DHW_StPt_Sch_EZ!$C$31:$I$54,MATCH(Schedules_8760!$C4919,DHW_StPt_Sch_EZ!$B$31:$B$54,0),MATCH(Schedules_8760!$F4919,DHW_StPt_Sch_EZ!$C$30:$I$30,0)),"F","C")</f>
        <v>53.333333333333329</v>
      </c>
      <c r="N4919" s="12"/>
      <c r="O4919" s="12"/>
      <c r="P4919" s="12"/>
    </row>
    <row r="4920" spans="1:16" x14ac:dyDescent="0.25">
      <c r="A4920" s="35">
        <v>4919</v>
      </c>
      <c r="B4920" s="89">
        <v>205.91666666666671</v>
      </c>
      <c r="C4920" s="35">
        <f t="shared" si="380"/>
        <v>23</v>
      </c>
      <c r="D4920" s="35">
        <f t="shared" si="383"/>
        <v>205</v>
      </c>
      <c r="E4920" s="35">
        <f t="shared" si="384"/>
        <v>2</v>
      </c>
      <c r="F4920" s="35" t="str">
        <f t="shared" si="381"/>
        <v>Monday</v>
      </c>
      <c r="G4920" s="35">
        <f t="shared" si="382"/>
        <v>7</v>
      </c>
      <c r="H4920" s="34">
        <f>CONVERT(INDEX(Htg_StPt_Sch_EZ!$C$4:$I$27,MATCH(Schedules_8760!$C4920,Htg_StPt_Sch_EZ!$B$4:$B$27,0),MATCH(Schedules_8760!$F4920,Htg_StPt_Sch_EZ!$C$3:$I$3,0)),"F","C")</f>
        <v>20.555555555555554</v>
      </c>
      <c r="I4920" s="34">
        <f>CONVERT(INDEX(Htg_StPt_Sch_EZ!$C$31:$I$54,MATCH(Schedules_8760!$C4920,Htg_StPt_Sch_EZ!$B$31:$B$54,0),MATCH(Schedules_8760!$F4920,Htg_StPt_Sch_EZ!$C$30:$I$30,0)),"F","C")</f>
        <v>19.444444444444443</v>
      </c>
      <c r="J4920" s="34">
        <f>CONVERT(INDEX(Clg_StPt_Sch_EZ!$C$4:$I$27,MATCH(Schedules_8760!$C4920,Clg_StPt_Sch_EZ!$B$4:$B$27,0),MATCH(Schedules_8760!$F4920,Clg_StPt_Sch_EZ!$C$3:$I$3,0)),"F","C")</f>
        <v>25.555555555555554</v>
      </c>
      <c r="K4920" s="34">
        <f>CONVERT(INDEX(Clg_StPt_Sch_EZ!$C$31:$I$54,MATCH(Schedules_8760!$C4920,Clg_StPt_Sch_EZ!$B$31:$B$54,0),MATCH(Schedules_8760!$F4920,Clg_StPt_Sch_EZ!$C$30:$I$30,0)),"F","C")</f>
        <v>28.333333333333332</v>
      </c>
      <c r="L4920" s="34">
        <f>CONVERT(INDEX(DHW_StPt_Sch_EZ!$C$4:$I$27,MATCH(Schedules_8760!$C4920,DHW_StPt_Sch_EZ!$B$4:$B$27,0),MATCH(Schedules_8760!$F4920,DHW_StPt_Sch_EZ!$C$3:$I$3,0)),"F","C")</f>
        <v>53.333333333333329</v>
      </c>
      <c r="M4920" s="34">
        <f>CONVERT(INDEX(DHW_StPt_Sch_EZ!$C$31:$I$54,MATCH(Schedules_8760!$C4920,DHW_StPt_Sch_EZ!$B$31:$B$54,0),MATCH(Schedules_8760!$F4920,DHW_StPt_Sch_EZ!$C$30:$I$30,0)),"F","C")</f>
        <v>53.333333333333329</v>
      </c>
      <c r="N4920" s="12"/>
      <c r="O4920" s="12"/>
      <c r="P4920" s="12"/>
    </row>
    <row r="4921" spans="1:16" x14ac:dyDescent="0.25">
      <c r="A4921" s="35">
        <v>4920</v>
      </c>
      <c r="B4921" s="89">
        <v>205.95833333333329</v>
      </c>
      <c r="C4921" s="35">
        <f t="shared" si="380"/>
        <v>24</v>
      </c>
      <c r="D4921" s="35">
        <f t="shared" si="383"/>
        <v>205</v>
      </c>
      <c r="E4921" s="35">
        <f t="shared" si="384"/>
        <v>2</v>
      </c>
      <c r="F4921" s="35" t="str">
        <f t="shared" si="381"/>
        <v>Monday</v>
      </c>
      <c r="G4921" s="35">
        <f t="shared" si="382"/>
        <v>7</v>
      </c>
      <c r="H4921" s="34">
        <f>CONVERT(INDEX(Htg_StPt_Sch_EZ!$C$4:$I$27,MATCH(Schedules_8760!$C4921,Htg_StPt_Sch_EZ!$B$4:$B$27,0),MATCH(Schedules_8760!$F4921,Htg_StPt_Sch_EZ!$C$3:$I$3,0)),"F","C")</f>
        <v>20.555555555555554</v>
      </c>
      <c r="I4921" s="34">
        <f>CONVERT(INDEX(Htg_StPt_Sch_EZ!$C$31:$I$54,MATCH(Schedules_8760!$C4921,Htg_StPt_Sch_EZ!$B$31:$B$54,0),MATCH(Schedules_8760!$F4921,Htg_StPt_Sch_EZ!$C$30:$I$30,0)),"F","C")</f>
        <v>19.444444444444443</v>
      </c>
      <c r="J4921" s="34">
        <f>CONVERT(INDEX(Clg_StPt_Sch_EZ!$C$4:$I$27,MATCH(Schedules_8760!$C4921,Clg_StPt_Sch_EZ!$B$4:$B$27,0),MATCH(Schedules_8760!$F4921,Clg_StPt_Sch_EZ!$C$3:$I$3,0)),"F","C")</f>
        <v>25.555555555555554</v>
      </c>
      <c r="K4921" s="34">
        <f>CONVERT(INDEX(Clg_StPt_Sch_EZ!$C$31:$I$54,MATCH(Schedules_8760!$C4921,Clg_StPt_Sch_EZ!$B$31:$B$54,0),MATCH(Schedules_8760!$F4921,Clg_StPt_Sch_EZ!$C$30:$I$30,0)),"F","C")</f>
        <v>28.333333333333332</v>
      </c>
      <c r="L4921" s="34">
        <f>CONVERT(INDEX(DHW_StPt_Sch_EZ!$C$4:$I$27,MATCH(Schedules_8760!$C4921,DHW_StPt_Sch_EZ!$B$4:$B$27,0),MATCH(Schedules_8760!$F4921,DHW_StPt_Sch_EZ!$C$3:$I$3,0)),"F","C")</f>
        <v>53.333333333333329</v>
      </c>
      <c r="M4921" s="34">
        <f>CONVERT(INDEX(DHW_StPt_Sch_EZ!$C$31:$I$54,MATCH(Schedules_8760!$C4921,DHW_StPt_Sch_EZ!$B$31:$B$54,0),MATCH(Schedules_8760!$F4921,DHW_StPt_Sch_EZ!$C$30:$I$30,0)),"F","C")</f>
        <v>53.333333333333329</v>
      </c>
      <c r="N4921" s="12"/>
      <c r="O4921" s="12"/>
      <c r="P4921" s="12"/>
    </row>
    <row r="4922" spans="1:16" x14ac:dyDescent="0.25">
      <c r="A4922" s="35">
        <v>4921</v>
      </c>
      <c r="B4922" s="89">
        <v>206</v>
      </c>
      <c r="C4922" s="35">
        <f t="shared" si="380"/>
        <v>1</v>
      </c>
      <c r="D4922" s="35">
        <f t="shared" si="383"/>
        <v>206</v>
      </c>
      <c r="E4922" s="35">
        <f t="shared" si="384"/>
        <v>3</v>
      </c>
      <c r="F4922" s="35" t="str">
        <f t="shared" si="381"/>
        <v>Tuesday</v>
      </c>
      <c r="G4922" s="35">
        <f t="shared" si="382"/>
        <v>7</v>
      </c>
      <c r="H4922" s="34">
        <f>CONVERT(INDEX(Htg_StPt_Sch_EZ!$C$4:$I$27,MATCH(Schedules_8760!$C4922,Htg_StPt_Sch_EZ!$B$4:$B$27,0),MATCH(Schedules_8760!$F4922,Htg_StPt_Sch_EZ!$C$3:$I$3,0)),"F","C")</f>
        <v>20.555555555555554</v>
      </c>
      <c r="I4922" s="34">
        <f>CONVERT(INDEX(Htg_StPt_Sch_EZ!$C$31:$I$54,MATCH(Schedules_8760!$C4922,Htg_StPt_Sch_EZ!$B$31:$B$54,0),MATCH(Schedules_8760!$F4922,Htg_StPt_Sch_EZ!$C$30:$I$30,0)),"F","C")</f>
        <v>19.444444444444443</v>
      </c>
      <c r="J4922" s="34">
        <f>CONVERT(INDEX(Clg_StPt_Sch_EZ!$C$4:$I$27,MATCH(Schedules_8760!$C4922,Clg_StPt_Sch_EZ!$B$4:$B$27,0),MATCH(Schedules_8760!$F4922,Clg_StPt_Sch_EZ!$C$3:$I$3,0)),"F","C")</f>
        <v>25.555555555555554</v>
      </c>
      <c r="K4922" s="34">
        <f>CONVERT(INDEX(Clg_StPt_Sch_EZ!$C$31:$I$54,MATCH(Schedules_8760!$C4922,Clg_StPt_Sch_EZ!$B$31:$B$54,0),MATCH(Schedules_8760!$F4922,Clg_StPt_Sch_EZ!$C$30:$I$30,0)),"F","C")</f>
        <v>28.333333333333332</v>
      </c>
      <c r="L4922" s="34">
        <f>CONVERT(INDEX(DHW_StPt_Sch_EZ!$C$4:$I$27,MATCH(Schedules_8760!$C4922,DHW_StPt_Sch_EZ!$B$4:$B$27,0),MATCH(Schedules_8760!$F4922,DHW_StPt_Sch_EZ!$C$3:$I$3,0)),"F","C")</f>
        <v>53.333333333333329</v>
      </c>
      <c r="M4922" s="34">
        <f>CONVERT(INDEX(DHW_StPt_Sch_EZ!$C$31:$I$54,MATCH(Schedules_8760!$C4922,DHW_StPt_Sch_EZ!$B$31:$B$54,0),MATCH(Schedules_8760!$F4922,DHW_StPt_Sch_EZ!$C$30:$I$30,0)),"F","C")</f>
        <v>53.333333333333329</v>
      </c>
      <c r="N4922" s="12"/>
      <c r="O4922" s="12"/>
      <c r="P4922" s="12"/>
    </row>
    <row r="4923" spans="1:16" x14ac:dyDescent="0.25">
      <c r="A4923" s="35">
        <v>4922</v>
      </c>
      <c r="B4923" s="89">
        <v>206.04166666666671</v>
      </c>
      <c r="C4923" s="35">
        <f t="shared" si="380"/>
        <v>2</v>
      </c>
      <c r="D4923" s="35">
        <f t="shared" si="383"/>
        <v>206</v>
      </c>
      <c r="E4923" s="35">
        <f t="shared" si="384"/>
        <v>3</v>
      </c>
      <c r="F4923" s="35" t="str">
        <f t="shared" si="381"/>
        <v>Tuesday</v>
      </c>
      <c r="G4923" s="35">
        <f t="shared" si="382"/>
        <v>7</v>
      </c>
      <c r="H4923" s="34">
        <f>CONVERT(INDEX(Htg_StPt_Sch_EZ!$C$4:$I$27,MATCH(Schedules_8760!$C4923,Htg_StPt_Sch_EZ!$B$4:$B$27,0),MATCH(Schedules_8760!$F4923,Htg_StPt_Sch_EZ!$C$3:$I$3,0)),"F","C")</f>
        <v>20.555555555555554</v>
      </c>
      <c r="I4923" s="34">
        <f>CONVERT(INDEX(Htg_StPt_Sch_EZ!$C$31:$I$54,MATCH(Schedules_8760!$C4923,Htg_StPt_Sch_EZ!$B$31:$B$54,0),MATCH(Schedules_8760!$F4923,Htg_StPt_Sch_EZ!$C$30:$I$30,0)),"F","C")</f>
        <v>19.444444444444443</v>
      </c>
      <c r="J4923" s="34">
        <f>CONVERT(INDEX(Clg_StPt_Sch_EZ!$C$4:$I$27,MATCH(Schedules_8760!$C4923,Clg_StPt_Sch_EZ!$B$4:$B$27,0),MATCH(Schedules_8760!$F4923,Clg_StPt_Sch_EZ!$C$3:$I$3,0)),"F","C")</f>
        <v>25.555555555555554</v>
      </c>
      <c r="K4923" s="34">
        <f>CONVERT(INDEX(Clg_StPt_Sch_EZ!$C$31:$I$54,MATCH(Schedules_8760!$C4923,Clg_StPt_Sch_EZ!$B$31:$B$54,0),MATCH(Schedules_8760!$F4923,Clg_StPt_Sch_EZ!$C$30:$I$30,0)),"F","C")</f>
        <v>28.333333333333332</v>
      </c>
      <c r="L4923" s="34">
        <f>CONVERT(INDEX(DHW_StPt_Sch_EZ!$C$4:$I$27,MATCH(Schedules_8760!$C4923,DHW_StPt_Sch_EZ!$B$4:$B$27,0),MATCH(Schedules_8760!$F4923,DHW_StPt_Sch_EZ!$C$3:$I$3,0)),"F","C")</f>
        <v>53.333333333333329</v>
      </c>
      <c r="M4923" s="34">
        <f>CONVERT(INDEX(DHW_StPt_Sch_EZ!$C$31:$I$54,MATCH(Schedules_8760!$C4923,DHW_StPt_Sch_EZ!$B$31:$B$54,0),MATCH(Schedules_8760!$F4923,DHW_StPt_Sch_EZ!$C$30:$I$30,0)),"F","C")</f>
        <v>53.333333333333329</v>
      </c>
      <c r="N4923" s="12"/>
      <c r="O4923" s="12"/>
      <c r="P4923" s="12"/>
    </row>
    <row r="4924" spans="1:16" x14ac:dyDescent="0.25">
      <c r="A4924" s="35">
        <v>4923</v>
      </c>
      <c r="B4924" s="89">
        <v>206.08333333333329</v>
      </c>
      <c r="C4924" s="35">
        <f t="shared" si="380"/>
        <v>3</v>
      </c>
      <c r="D4924" s="35">
        <f t="shared" si="383"/>
        <v>206</v>
      </c>
      <c r="E4924" s="35">
        <f t="shared" si="384"/>
        <v>3</v>
      </c>
      <c r="F4924" s="35" t="str">
        <f t="shared" si="381"/>
        <v>Tuesday</v>
      </c>
      <c r="G4924" s="35">
        <f t="shared" si="382"/>
        <v>7</v>
      </c>
      <c r="H4924" s="34">
        <f>CONVERT(INDEX(Htg_StPt_Sch_EZ!$C$4:$I$27,MATCH(Schedules_8760!$C4924,Htg_StPt_Sch_EZ!$B$4:$B$27,0),MATCH(Schedules_8760!$F4924,Htg_StPt_Sch_EZ!$C$3:$I$3,0)),"F","C")</f>
        <v>20.555555555555554</v>
      </c>
      <c r="I4924" s="34">
        <f>CONVERT(INDEX(Htg_StPt_Sch_EZ!$C$31:$I$54,MATCH(Schedules_8760!$C4924,Htg_StPt_Sch_EZ!$B$31:$B$54,0),MATCH(Schedules_8760!$F4924,Htg_StPt_Sch_EZ!$C$30:$I$30,0)),"F","C")</f>
        <v>19.444444444444443</v>
      </c>
      <c r="J4924" s="34">
        <f>CONVERT(INDEX(Clg_StPt_Sch_EZ!$C$4:$I$27,MATCH(Schedules_8760!$C4924,Clg_StPt_Sch_EZ!$B$4:$B$27,0),MATCH(Schedules_8760!$F4924,Clg_StPt_Sch_EZ!$C$3:$I$3,0)),"F","C")</f>
        <v>25.555555555555554</v>
      </c>
      <c r="K4924" s="34">
        <f>CONVERT(INDEX(Clg_StPt_Sch_EZ!$C$31:$I$54,MATCH(Schedules_8760!$C4924,Clg_StPt_Sch_EZ!$B$31:$B$54,0),MATCH(Schedules_8760!$F4924,Clg_StPt_Sch_EZ!$C$30:$I$30,0)),"F","C")</f>
        <v>28.333333333333332</v>
      </c>
      <c r="L4924" s="34">
        <f>CONVERT(INDEX(DHW_StPt_Sch_EZ!$C$4:$I$27,MATCH(Schedules_8760!$C4924,DHW_StPt_Sch_EZ!$B$4:$B$27,0),MATCH(Schedules_8760!$F4924,DHW_StPt_Sch_EZ!$C$3:$I$3,0)),"F","C")</f>
        <v>53.333333333333329</v>
      </c>
      <c r="M4924" s="34">
        <f>CONVERT(INDEX(DHW_StPt_Sch_EZ!$C$31:$I$54,MATCH(Schedules_8760!$C4924,DHW_StPt_Sch_EZ!$B$31:$B$54,0),MATCH(Schedules_8760!$F4924,DHW_StPt_Sch_EZ!$C$30:$I$30,0)),"F","C")</f>
        <v>53.333333333333329</v>
      </c>
      <c r="N4924" s="12"/>
      <c r="O4924" s="12"/>
      <c r="P4924" s="12"/>
    </row>
    <row r="4925" spans="1:16" x14ac:dyDescent="0.25">
      <c r="A4925" s="35">
        <v>4924</v>
      </c>
      <c r="B4925" s="89">
        <v>206.125</v>
      </c>
      <c r="C4925" s="35">
        <f t="shared" si="380"/>
        <v>4</v>
      </c>
      <c r="D4925" s="35">
        <f t="shared" si="383"/>
        <v>206</v>
      </c>
      <c r="E4925" s="35">
        <f t="shared" si="384"/>
        <v>3</v>
      </c>
      <c r="F4925" s="35" t="str">
        <f t="shared" si="381"/>
        <v>Tuesday</v>
      </c>
      <c r="G4925" s="35">
        <f t="shared" si="382"/>
        <v>7</v>
      </c>
      <c r="H4925" s="34">
        <f>CONVERT(INDEX(Htg_StPt_Sch_EZ!$C$4:$I$27,MATCH(Schedules_8760!$C4925,Htg_StPt_Sch_EZ!$B$4:$B$27,0),MATCH(Schedules_8760!$F4925,Htg_StPt_Sch_EZ!$C$3:$I$3,0)),"F","C")</f>
        <v>20.555555555555554</v>
      </c>
      <c r="I4925" s="34">
        <f>CONVERT(INDEX(Htg_StPt_Sch_EZ!$C$31:$I$54,MATCH(Schedules_8760!$C4925,Htg_StPt_Sch_EZ!$B$31:$B$54,0),MATCH(Schedules_8760!$F4925,Htg_StPt_Sch_EZ!$C$30:$I$30,0)),"F","C")</f>
        <v>19.444444444444443</v>
      </c>
      <c r="J4925" s="34">
        <f>CONVERT(INDEX(Clg_StPt_Sch_EZ!$C$4:$I$27,MATCH(Schedules_8760!$C4925,Clg_StPt_Sch_EZ!$B$4:$B$27,0),MATCH(Schedules_8760!$F4925,Clg_StPt_Sch_EZ!$C$3:$I$3,0)),"F","C")</f>
        <v>25.555555555555554</v>
      </c>
      <c r="K4925" s="34">
        <f>CONVERT(INDEX(Clg_StPt_Sch_EZ!$C$31:$I$54,MATCH(Schedules_8760!$C4925,Clg_StPt_Sch_EZ!$B$31:$B$54,0),MATCH(Schedules_8760!$F4925,Clg_StPt_Sch_EZ!$C$30:$I$30,0)),"F","C")</f>
        <v>28.333333333333332</v>
      </c>
      <c r="L4925" s="34">
        <f>CONVERT(INDEX(DHW_StPt_Sch_EZ!$C$4:$I$27,MATCH(Schedules_8760!$C4925,DHW_StPt_Sch_EZ!$B$4:$B$27,0),MATCH(Schedules_8760!$F4925,DHW_StPt_Sch_EZ!$C$3:$I$3,0)),"F","C")</f>
        <v>53.333333333333329</v>
      </c>
      <c r="M4925" s="34">
        <f>CONVERT(INDEX(DHW_StPt_Sch_EZ!$C$31:$I$54,MATCH(Schedules_8760!$C4925,DHW_StPt_Sch_EZ!$B$31:$B$54,0),MATCH(Schedules_8760!$F4925,DHW_StPt_Sch_EZ!$C$30:$I$30,0)),"F","C")</f>
        <v>53.333333333333329</v>
      </c>
      <c r="N4925" s="12"/>
      <c r="O4925" s="12"/>
      <c r="P4925" s="12"/>
    </row>
    <row r="4926" spans="1:16" x14ac:dyDescent="0.25">
      <c r="A4926" s="35">
        <v>4925</v>
      </c>
      <c r="B4926" s="89">
        <v>206.16666666666671</v>
      </c>
      <c r="C4926" s="35">
        <f t="shared" si="380"/>
        <v>5</v>
      </c>
      <c r="D4926" s="35">
        <f t="shared" si="383"/>
        <v>206</v>
      </c>
      <c r="E4926" s="35">
        <f t="shared" si="384"/>
        <v>3</v>
      </c>
      <c r="F4926" s="35" t="str">
        <f t="shared" si="381"/>
        <v>Tuesday</v>
      </c>
      <c r="G4926" s="35">
        <f t="shared" si="382"/>
        <v>7</v>
      </c>
      <c r="H4926" s="34">
        <f>CONVERT(INDEX(Htg_StPt_Sch_EZ!$C$4:$I$27,MATCH(Schedules_8760!$C4926,Htg_StPt_Sch_EZ!$B$4:$B$27,0),MATCH(Schedules_8760!$F4926,Htg_StPt_Sch_EZ!$C$3:$I$3,0)),"F","C")</f>
        <v>20.555555555555554</v>
      </c>
      <c r="I4926" s="34">
        <f>CONVERT(INDEX(Htg_StPt_Sch_EZ!$C$31:$I$54,MATCH(Schedules_8760!$C4926,Htg_StPt_Sch_EZ!$B$31:$B$54,0),MATCH(Schedules_8760!$F4926,Htg_StPt_Sch_EZ!$C$30:$I$30,0)),"F","C")</f>
        <v>19.444444444444443</v>
      </c>
      <c r="J4926" s="34">
        <f>CONVERT(INDEX(Clg_StPt_Sch_EZ!$C$4:$I$27,MATCH(Schedules_8760!$C4926,Clg_StPt_Sch_EZ!$B$4:$B$27,0),MATCH(Schedules_8760!$F4926,Clg_StPt_Sch_EZ!$C$3:$I$3,0)),"F","C")</f>
        <v>25.555555555555554</v>
      </c>
      <c r="K4926" s="34">
        <f>CONVERT(INDEX(Clg_StPt_Sch_EZ!$C$31:$I$54,MATCH(Schedules_8760!$C4926,Clg_StPt_Sch_EZ!$B$31:$B$54,0),MATCH(Schedules_8760!$F4926,Clg_StPt_Sch_EZ!$C$30:$I$30,0)),"F","C")</f>
        <v>28.333333333333332</v>
      </c>
      <c r="L4926" s="34">
        <f>CONVERT(INDEX(DHW_StPt_Sch_EZ!$C$4:$I$27,MATCH(Schedules_8760!$C4926,DHW_StPt_Sch_EZ!$B$4:$B$27,0),MATCH(Schedules_8760!$F4926,DHW_StPt_Sch_EZ!$C$3:$I$3,0)),"F","C")</f>
        <v>53.333333333333329</v>
      </c>
      <c r="M4926" s="34">
        <f>CONVERT(INDEX(DHW_StPt_Sch_EZ!$C$31:$I$54,MATCH(Schedules_8760!$C4926,DHW_StPt_Sch_EZ!$B$31:$B$54,0),MATCH(Schedules_8760!$F4926,DHW_StPt_Sch_EZ!$C$30:$I$30,0)),"F","C")</f>
        <v>53.333333333333329</v>
      </c>
      <c r="N4926" s="12"/>
      <c r="O4926" s="12"/>
      <c r="P4926" s="12"/>
    </row>
    <row r="4927" spans="1:16" x14ac:dyDescent="0.25">
      <c r="A4927" s="35">
        <v>4926</v>
      </c>
      <c r="B4927" s="89">
        <v>206.20833333333329</v>
      </c>
      <c r="C4927" s="35">
        <f t="shared" si="380"/>
        <v>6</v>
      </c>
      <c r="D4927" s="35">
        <f t="shared" si="383"/>
        <v>206</v>
      </c>
      <c r="E4927" s="35">
        <f t="shared" si="384"/>
        <v>3</v>
      </c>
      <c r="F4927" s="35" t="str">
        <f t="shared" si="381"/>
        <v>Tuesday</v>
      </c>
      <c r="G4927" s="35">
        <f t="shared" si="382"/>
        <v>7</v>
      </c>
      <c r="H4927" s="34">
        <f>CONVERT(INDEX(Htg_StPt_Sch_EZ!$C$4:$I$27,MATCH(Schedules_8760!$C4927,Htg_StPt_Sch_EZ!$B$4:$B$27,0),MATCH(Schedules_8760!$F4927,Htg_StPt_Sch_EZ!$C$3:$I$3,0)),"F","C")</f>
        <v>20.555555555555554</v>
      </c>
      <c r="I4927" s="34">
        <f>CONVERT(INDEX(Htg_StPt_Sch_EZ!$C$31:$I$54,MATCH(Schedules_8760!$C4927,Htg_StPt_Sch_EZ!$B$31:$B$54,0),MATCH(Schedules_8760!$F4927,Htg_StPt_Sch_EZ!$C$30:$I$30,0)),"F","C")</f>
        <v>19.444444444444443</v>
      </c>
      <c r="J4927" s="34">
        <f>CONVERT(INDEX(Clg_StPt_Sch_EZ!$C$4:$I$27,MATCH(Schedules_8760!$C4927,Clg_StPt_Sch_EZ!$B$4:$B$27,0),MATCH(Schedules_8760!$F4927,Clg_StPt_Sch_EZ!$C$3:$I$3,0)),"F","C")</f>
        <v>25.555555555555554</v>
      </c>
      <c r="K4927" s="34">
        <f>CONVERT(INDEX(Clg_StPt_Sch_EZ!$C$31:$I$54,MATCH(Schedules_8760!$C4927,Clg_StPt_Sch_EZ!$B$31:$B$54,0),MATCH(Schedules_8760!$F4927,Clg_StPt_Sch_EZ!$C$30:$I$30,0)),"F","C")</f>
        <v>28.333333333333332</v>
      </c>
      <c r="L4927" s="34">
        <f>CONVERT(INDEX(DHW_StPt_Sch_EZ!$C$4:$I$27,MATCH(Schedules_8760!$C4927,DHW_StPt_Sch_EZ!$B$4:$B$27,0),MATCH(Schedules_8760!$F4927,DHW_StPt_Sch_EZ!$C$3:$I$3,0)),"F","C")</f>
        <v>53.333333333333329</v>
      </c>
      <c r="M4927" s="34">
        <f>CONVERT(INDEX(DHW_StPt_Sch_EZ!$C$31:$I$54,MATCH(Schedules_8760!$C4927,DHW_StPt_Sch_EZ!$B$31:$B$54,0),MATCH(Schedules_8760!$F4927,DHW_StPt_Sch_EZ!$C$30:$I$30,0)),"F","C")</f>
        <v>53.333333333333329</v>
      </c>
      <c r="N4927" s="12"/>
      <c r="O4927" s="12"/>
      <c r="P4927" s="12"/>
    </row>
    <row r="4928" spans="1:16" x14ac:dyDescent="0.25">
      <c r="A4928" s="35">
        <v>4927</v>
      </c>
      <c r="B4928" s="89">
        <v>206.25</v>
      </c>
      <c r="C4928" s="35">
        <f t="shared" si="380"/>
        <v>7</v>
      </c>
      <c r="D4928" s="35">
        <f t="shared" si="383"/>
        <v>206</v>
      </c>
      <c r="E4928" s="35">
        <f t="shared" si="384"/>
        <v>3</v>
      </c>
      <c r="F4928" s="35" t="str">
        <f t="shared" si="381"/>
        <v>Tuesday</v>
      </c>
      <c r="G4928" s="35">
        <f t="shared" si="382"/>
        <v>7</v>
      </c>
      <c r="H4928" s="34">
        <f>CONVERT(INDEX(Htg_StPt_Sch_EZ!$C$4:$I$27,MATCH(Schedules_8760!$C4928,Htg_StPt_Sch_EZ!$B$4:$B$27,0),MATCH(Schedules_8760!$F4928,Htg_StPt_Sch_EZ!$C$3:$I$3,0)),"F","C")</f>
        <v>20.555555555555554</v>
      </c>
      <c r="I4928" s="34">
        <f>CONVERT(INDEX(Htg_StPt_Sch_EZ!$C$31:$I$54,MATCH(Schedules_8760!$C4928,Htg_StPt_Sch_EZ!$B$31:$B$54,0),MATCH(Schedules_8760!$F4928,Htg_StPt_Sch_EZ!$C$30:$I$30,0)),"F","C")</f>
        <v>19.444444444444443</v>
      </c>
      <c r="J4928" s="34">
        <f>CONVERT(INDEX(Clg_StPt_Sch_EZ!$C$4:$I$27,MATCH(Schedules_8760!$C4928,Clg_StPt_Sch_EZ!$B$4:$B$27,0),MATCH(Schedules_8760!$F4928,Clg_StPt_Sch_EZ!$C$3:$I$3,0)),"F","C")</f>
        <v>25.555555555555554</v>
      </c>
      <c r="K4928" s="34">
        <f>CONVERT(INDEX(Clg_StPt_Sch_EZ!$C$31:$I$54,MATCH(Schedules_8760!$C4928,Clg_StPt_Sch_EZ!$B$31:$B$54,0),MATCH(Schedules_8760!$F4928,Clg_StPt_Sch_EZ!$C$30:$I$30,0)),"F","C")</f>
        <v>28.333333333333332</v>
      </c>
      <c r="L4928" s="34">
        <f>CONVERT(INDEX(DHW_StPt_Sch_EZ!$C$4:$I$27,MATCH(Schedules_8760!$C4928,DHW_StPt_Sch_EZ!$B$4:$B$27,0),MATCH(Schedules_8760!$F4928,DHW_StPt_Sch_EZ!$C$3:$I$3,0)),"F","C")</f>
        <v>53.333333333333329</v>
      </c>
      <c r="M4928" s="34">
        <f>CONVERT(INDEX(DHW_StPt_Sch_EZ!$C$31:$I$54,MATCH(Schedules_8760!$C4928,DHW_StPt_Sch_EZ!$B$31:$B$54,0),MATCH(Schedules_8760!$F4928,DHW_StPt_Sch_EZ!$C$30:$I$30,0)),"F","C")</f>
        <v>53.333333333333329</v>
      </c>
      <c r="N4928" s="12"/>
      <c r="O4928" s="12"/>
      <c r="P4928" s="12"/>
    </row>
    <row r="4929" spans="1:16" x14ac:dyDescent="0.25">
      <c r="A4929" s="35">
        <v>4928</v>
      </c>
      <c r="B4929" s="89">
        <v>206.29166666666671</v>
      </c>
      <c r="C4929" s="35">
        <f t="shared" si="380"/>
        <v>8</v>
      </c>
      <c r="D4929" s="35">
        <f t="shared" si="383"/>
        <v>206</v>
      </c>
      <c r="E4929" s="35">
        <f t="shared" si="384"/>
        <v>3</v>
      </c>
      <c r="F4929" s="35" t="str">
        <f t="shared" si="381"/>
        <v>Tuesday</v>
      </c>
      <c r="G4929" s="35">
        <f t="shared" si="382"/>
        <v>7</v>
      </c>
      <c r="H4929" s="34">
        <f>CONVERT(INDEX(Htg_StPt_Sch_EZ!$C$4:$I$27,MATCH(Schedules_8760!$C4929,Htg_StPt_Sch_EZ!$B$4:$B$27,0),MATCH(Schedules_8760!$F4929,Htg_StPt_Sch_EZ!$C$3:$I$3,0)),"F","C")</f>
        <v>20.555555555555554</v>
      </c>
      <c r="I4929" s="34">
        <f>CONVERT(INDEX(Htg_StPt_Sch_EZ!$C$31:$I$54,MATCH(Schedules_8760!$C4929,Htg_StPt_Sch_EZ!$B$31:$B$54,0),MATCH(Schedules_8760!$F4929,Htg_StPt_Sch_EZ!$C$30:$I$30,0)),"F","C")</f>
        <v>19.444444444444443</v>
      </c>
      <c r="J4929" s="34">
        <f>CONVERT(INDEX(Clg_StPt_Sch_EZ!$C$4:$I$27,MATCH(Schedules_8760!$C4929,Clg_StPt_Sch_EZ!$B$4:$B$27,0),MATCH(Schedules_8760!$F4929,Clg_StPt_Sch_EZ!$C$3:$I$3,0)),"F","C")</f>
        <v>25.555555555555554</v>
      </c>
      <c r="K4929" s="34">
        <f>CONVERT(INDEX(Clg_StPt_Sch_EZ!$C$31:$I$54,MATCH(Schedules_8760!$C4929,Clg_StPt_Sch_EZ!$B$31:$B$54,0),MATCH(Schedules_8760!$F4929,Clg_StPt_Sch_EZ!$C$30:$I$30,0)),"F","C")</f>
        <v>25</v>
      </c>
      <c r="L4929" s="34">
        <f>CONVERT(INDEX(DHW_StPt_Sch_EZ!$C$4:$I$27,MATCH(Schedules_8760!$C4929,DHW_StPt_Sch_EZ!$B$4:$B$27,0),MATCH(Schedules_8760!$F4929,DHW_StPt_Sch_EZ!$C$3:$I$3,0)),"F","C")</f>
        <v>53.333333333333329</v>
      </c>
      <c r="M4929" s="34">
        <f>CONVERT(INDEX(DHW_StPt_Sch_EZ!$C$31:$I$54,MATCH(Schedules_8760!$C4929,DHW_StPt_Sch_EZ!$B$31:$B$54,0),MATCH(Schedules_8760!$F4929,DHW_StPt_Sch_EZ!$C$30:$I$30,0)),"F","C")</f>
        <v>53.333333333333329</v>
      </c>
      <c r="N4929" s="12"/>
      <c r="O4929" s="12"/>
      <c r="P4929" s="12"/>
    </row>
    <row r="4930" spans="1:16" x14ac:dyDescent="0.25">
      <c r="A4930" s="35">
        <v>4929</v>
      </c>
      <c r="B4930" s="89">
        <v>206.33333333333329</v>
      </c>
      <c r="C4930" s="35">
        <f t="shared" ref="C4930:C4993" si="385">HOUR(B4930)+1</f>
        <v>9</v>
      </c>
      <c r="D4930" s="35">
        <f t="shared" si="383"/>
        <v>206</v>
      </c>
      <c r="E4930" s="35">
        <f t="shared" si="384"/>
        <v>3</v>
      </c>
      <c r="F4930" s="35" t="str">
        <f t="shared" ref="F4930:F4993" si="386">IF(E4930=1,"Sunday",IF(E4930=2,"Monday",IF(E4930=3,"Tuesday",IF(E4930=4,"Wednesday",IF(E4930=5,"Thursday",IF(E4930=6,"Friday","Saturday"))))))</f>
        <v>Tuesday</v>
      </c>
      <c r="G4930" s="35">
        <f t="shared" ref="G4930:G4993" si="387">MONTH(B4930)</f>
        <v>7</v>
      </c>
      <c r="H4930" s="34">
        <f>CONVERT(INDEX(Htg_StPt_Sch_EZ!$C$4:$I$27,MATCH(Schedules_8760!$C4930,Htg_StPt_Sch_EZ!$B$4:$B$27,0),MATCH(Schedules_8760!$F4930,Htg_StPt_Sch_EZ!$C$3:$I$3,0)),"F","C")</f>
        <v>20.555555555555554</v>
      </c>
      <c r="I4930" s="34">
        <f>CONVERT(INDEX(Htg_StPt_Sch_EZ!$C$31:$I$54,MATCH(Schedules_8760!$C4930,Htg_StPt_Sch_EZ!$B$31:$B$54,0),MATCH(Schedules_8760!$F4930,Htg_StPt_Sch_EZ!$C$30:$I$30,0)),"F","C")</f>
        <v>19.444444444444443</v>
      </c>
      <c r="J4930" s="34">
        <f>CONVERT(INDEX(Clg_StPt_Sch_EZ!$C$4:$I$27,MATCH(Schedules_8760!$C4930,Clg_StPt_Sch_EZ!$B$4:$B$27,0),MATCH(Schedules_8760!$F4930,Clg_StPt_Sch_EZ!$C$3:$I$3,0)),"F","C")</f>
        <v>25.555555555555554</v>
      </c>
      <c r="K4930" s="34">
        <f>CONVERT(INDEX(Clg_StPt_Sch_EZ!$C$31:$I$54,MATCH(Schedules_8760!$C4930,Clg_StPt_Sch_EZ!$B$31:$B$54,0),MATCH(Schedules_8760!$F4930,Clg_StPt_Sch_EZ!$C$30:$I$30,0)),"F","C")</f>
        <v>25</v>
      </c>
      <c r="L4930" s="34">
        <f>CONVERT(INDEX(DHW_StPt_Sch_EZ!$C$4:$I$27,MATCH(Schedules_8760!$C4930,DHW_StPt_Sch_EZ!$B$4:$B$27,0),MATCH(Schedules_8760!$F4930,DHW_StPt_Sch_EZ!$C$3:$I$3,0)),"F","C")</f>
        <v>53.333333333333329</v>
      </c>
      <c r="M4930" s="34">
        <f>CONVERT(INDEX(DHW_StPt_Sch_EZ!$C$31:$I$54,MATCH(Schedules_8760!$C4930,DHW_StPt_Sch_EZ!$B$31:$B$54,0),MATCH(Schedules_8760!$F4930,DHW_StPt_Sch_EZ!$C$30:$I$30,0)),"F","C")</f>
        <v>53.333333333333329</v>
      </c>
      <c r="N4930" s="12"/>
      <c r="O4930" s="12"/>
      <c r="P4930" s="12"/>
    </row>
    <row r="4931" spans="1:16" x14ac:dyDescent="0.25">
      <c r="A4931" s="35">
        <v>4930</v>
      </c>
      <c r="B4931" s="89">
        <v>206.375</v>
      </c>
      <c r="C4931" s="35">
        <f t="shared" si="385"/>
        <v>10</v>
      </c>
      <c r="D4931" s="35">
        <f t="shared" ref="D4931:D4994" si="388">IF(C4931=1,D4930+1,D4930)</f>
        <v>206</v>
      </c>
      <c r="E4931" s="35">
        <f t="shared" ref="E4931:E4994" si="389">IF(AND(C4931=1,E4930=7),1,IF(C4931=1,E4930+1,E4930))</f>
        <v>3</v>
      </c>
      <c r="F4931" s="35" t="str">
        <f t="shared" si="386"/>
        <v>Tuesday</v>
      </c>
      <c r="G4931" s="35">
        <f t="shared" si="387"/>
        <v>7</v>
      </c>
      <c r="H4931" s="34">
        <f>CONVERT(INDEX(Htg_StPt_Sch_EZ!$C$4:$I$27,MATCH(Schedules_8760!$C4931,Htg_StPt_Sch_EZ!$B$4:$B$27,0),MATCH(Schedules_8760!$F4931,Htg_StPt_Sch_EZ!$C$3:$I$3,0)),"F","C")</f>
        <v>20.555555555555554</v>
      </c>
      <c r="I4931" s="34">
        <f>CONVERT(INDEX(Htg_StPt_Sch_EZ!$C$31:$I$54,MATCH(Schedules_8760!$C4931,Htg_StPt_Sch_EZ!$B$31:$B$54,0),MATCH(Schedules_8760!$F4931,Htg_StPt_Sch_EZ!$C$30:$I$30,0)),"F","C")</f>
        <v>19.444444444444443</v>
      </c>
      <c r="J4931" s="34">
        <f>CONVERT(INDEX(Clg_StPt_Sch_EZ!$C$4:$I$27,MATCH(Schedules_8760!$C4931,Clg_StPt_Sch_EZ!$B$4:$B$27,0),MATCH(Schedules_8760!$F4931,Clg_StPt_Sch_EZ!$C$3:$I$3,0)),"F","C")</f>
        <v>25.555555555555554</v>
      </c>
      <c r="K4931" s="34">
        <f>CONVERT(INDEX(Clg_StPt_Sch_EZ!$C$31:$I$54,MATCH(Schedules_8760!$C4931,Clg_StPt_Sch_EZ!$B$31:$B$54,0),MATCH(Schedules_8760!$F4931,Clg_StPt_Sch_EZ!$C$30:$I$30,0)),"F","C")</f>
        <v>25</v>
      </c>
      <c r="L4931" s="34">
        <f>CONVERT(INDEX(DHW_StPt_Sch_EZ!$C$4:$I$27,MATCH(Schedules_8760!$C4931,DHW_StPt_Sch_EZ!$B$4:$B$27,0),MATCH(Schedules_8760!$F4931,DHW_StPt_Sch_EZ!$C$3:$I$3,0)),"F","C")</f>
        <v>53.333333333333329</v>
      </c>
      <c r="M4931" s="34">
        <f>CONVERT(INDEX(DHW_StPt_Sch_EZ!$C$31:$I$54,MATCH(Schedules_8760!$C4931,DHW_StPt_Sch_EZ!$B$31:$B$54,0),MATCH(Schedules_8760!$F4931,DHW_StPt_Sch_EZ!$C$30:$I$30,0)),"F","C")</f>
        <v>53.333333333333329</v>
      </c>
      <c r="N4931" s="12"/>
      <c r="O4931" s="12"/>
      <c r="P4931" s="12"/>
    </row>
    <row r="4932" spans="1:16" x14ac:dyDescent="0.25">
      <c r="A4932" s="35">
        <v>4931</v>
      </c>
      <c r="B4932" s="89">
        <v>206.41666666666671</v>
      </c>
      <c r="C4932" s="35">
        <f t="shared" si="385"/>
        <v>11</v>
      </c>
      <c r="D4932" s="35">
        <f t="shared" si="388"/>
        <v>206</v>
      </c>
      <c r="E4932" s="35">
        <f t="shared" si="389"/>
        <v>3</v>
      </c>
      <c r="F4932" s="35" t="str">
        <f t="shared" si="386"/>
        <v>Tuesday</v>
      </c>
      <c r="G4932" s="35">
        <f t="shared" si="387"/>
        <v>7</v>
      </c>
      <c r="H4932" s="34">
        <f>CONVERT(INDEX(Htg_StPt_Sch_EZ!$C$4:$I$27,MATCH(Schedules_8760!$C4932,Htg_StPt_Sch_EZ!$B$4:$B$27,0),MATCH(Schedules_8760!$F4932,Htg_StPt_Sch_EZ!$C$3:$I$3,0)),"F","C")</f>
        <v>20.555555555555554</v>
      </c>
      <c r="I4932" s="34">
        <f>CONVERT(INDEX(Htg_StPt_Sch_EZ!$C$31:$I$54,MATCH(Schedules_8760!$C4932,Htg_StPt_Sch_EZ!$B$31:$B$54,0),MATCH(Schedules_8760!$F4932,Htg_StPt_Sch_EZ!$C$30:$I$30,0)),"F","C")</f>
        <v>19.444444444444443</v>
      </c>
      <c r="J4932" s="34">
        <f>CONVERT(INDEX(Clg_StPt_Sch_EZ!$C$4:$I$27,MATCH(Schedules_8760!$C4932,Clg_StPt_Sch_EZ!$B$4:$B$27,0),MATCH(Schedules_8760!$F4932,Clg_StPt_Sch_EZ!$C$3:$I$3,0)),"F","C")</f>
        <v>25.555555555555554</v>
      </c>
      <c r="K4932" s="34">
        <f>CONVERT(INDEX(Clg_StPt_Sch_EZ!$C$31:$I$54,MATCH(Schedules_8760!$C4932,Clg_StPt_Sch_EZ!$B$31:$B$54,0),MATCH(Schedules_8760!$F4932,Clg_StPt_Sch_EZ!$C$30:$I$30,0)),"F","C")</f>
        <v>25</v>
      </c>
      <c r="L4932" s="34">
        <f>CONVERT(INDEX(DHW_StPt_Sch_EZ!$C$4:$I$27,MATCH(Schedules_8760!$C4932,DHW_StPt_Sch_EZ!$B$4:$B$27,0),MATCH(Schedules_8760!$F4932,DHW_StPt_Sch_EZ!$C$3:$I$3,0)),"F","C")</f>
        <v>53.333333333333329</v>
      </c>
      <c r="M4932" s="34">
        <f>CONVERT(INDEX(DHW_StPt_Sch_EZ!$C$31:$I$54,MATCH(Schedules_8760!$C4932,DHW_StPt_Sch_EZ!$B$31:$B$54,0),MATCH(Schedules_8760!$F4932,DHW_StPt_Sch_EZ!$C$30:$I$30,0)),"F","C")</f>
        <v>53.333333333333329</v>
      </c>
      <c r="N4932" s="12"/>
      <c r="O4932" s="12"/>
      <c r="P4932" s="12"/>
    </row>
    <row r="4933" spans="1:16" x14ac:dyDescent="0.25">
      <c r="A4933" s="35">
        <v>4932</v>
      </c>
      <c r="B4933" s="89">
        <v>206.45833333333329</v>
      </c>
      <c r="C4933" s="35">
        <f t="shared" si="385"/>
        <v>12</v>
      </c>
      <c r="D4933" s="35">
        <f t="shared" si="388"/>
        <v>206</v>
      </c>
      <c r="E4933" s="35">
        <f t="shared" si="389"/>
        <v>3</v>
      </c>
      <c r="F4933" s="35" t="str">
        <f t="shared" si="386"/>
        <v>Tuesday</v>
      </c>
      <c r="G4933" s="35">
        <f t="shared" si="387"/>
        <v>7</v>
      </c>
      <c r="H4933" s="34">
        <f>CONVERT(INDEX(Htg_StPt_Sch_EZ!$C$4:$I$27,MATCH(Schedules_8760!$C4933,Htg_StPt_Sch_EZ!$B$4:$B$27,0),MATCH(Schedules_8760!$F4933,Htg_StPt_Sch_EZ!$C$3:$I$3,0)),"F","C")</f>
        <v>20.555555555555554</v>
      </c>
      <c r="I4933" s="34">
        <f>CONVERT(INDEX(Htg_StPt_Sch_EZ!$C$31:$I$54,MATCH(Schedules_8760!$C4933,Htg_StPt_Sch_EZ!$B$31:$B$54,0),MATCH(Schedules_8760!$F4933,Htg_StPt_Sch_EZ!$C$30:$I$30,0)),"F","C")</f>
        <v>19.444444444444443</v>
      </c>
      <c r="J4933" s="34">
        <f>CONVERT(INDEX(Clg_StPt_Sch_EZ!$C$4:$I$27,MATCH(Schedules_8760!$C4933,Clg_StPt_Sch_EZ!$B$4:$B$27,0),MATCH(Schedules_8760!$F4933,Clg_StPt_Sch_EZ!$C$3:$I$3,0)),"F","C")</f>
        <v>25.555555555555554</v>
      </c>
      <c r="K4933" s="34">
        <f>CONVERT(INDEX(Clg_StPt_Sch_EZ!$C$31:$I$54,MATCH(Schedules_8760!$C4933,Clg_StPt_Sch_EZ!$B$31:$B$54,0),MATCH(Schedules_8760!$F4933,Clg_StPt_Sch_EZ!$C$30:$I$30,0)),"F","C")</f>
        <v>25</v>
      </c>
      <c r="L4933" s="34">
        <f>CONVERT(INDEX(DHW_StPt_Sch_EZ!$C$4:$I$27,MATCH(Schedules_8760!$C4933,DHW_StPt_Sch_EZ!$B$4:$B$27,0),MATCH(Schedules_8760!$F4933,DHW_StPt_Sch_EZ!$C$3:$I$3,0)),"F","C")</f>
        <v>53.333333333333329</v>
      </c>
      <c r="M4933" s="34">
        <f>CONVERT(INDEX(DHW_StPt_Sch_EZ!$C$31:$I$54,MATCH(Schedules_8760!$C4933,DHW_StPt_Sch_EZ!$B$31:$B$54,0),MATCH(Schedules_8760!$F4933,DHW_StPt_Sch_EZ!$C$30:$I$30,0)),"F","C")</f>
        <v>53.333333333333329</v>
      </c>
      <c r="N4933" s="12"/>
      <c r="O4933" s="12"/>
      <c r="P4933" s="12"/>
    </row>
    <row r="4934" spans="1:16" x14ac:dyDescent="0.25">
      <c r="A4934" s="35">
        <v>4933</v>
      </c>
      <c r="B4934" s="89">
        <v>206.5</v>
      </c>
      <c r="C4934" s="35">
        <f t="shared" si="385"/>
        <v>13</v>
      </c>
      <c r="D4934" s="35">
        <f t="shared" si="388"/>
        <v>206</v>
      </c>
      <c r="E4934" s="35">
        <f t="shared" si="389"/>
        <v>3</v>
      </c>
      <c r="F4934" s="35" t="str">
        <f t="shared" si="386"/>
        <v>Tuesday</v>
      </c>
      <c r="G4934" s="35">
        <f t="shared" si="387"/>
        <v>7</v>
      </c>
      <c r="H4934" s="34">
        <f>CONVERT(INDEX(Htg_StPt_Sch_EZ!$C$4:$I$27,MATCH(Schedules_8760!$C4934,Htg_StPt_Sch_EZ!$B$4:$B$27,0),MATCH(Schedules_8760!$F4934,Htg_StPt_Sch_EZ!$C$3:$I$3,0)),"F","C")</f>
        <v>20.555555555555554</v>
      </c>
      <c r="I4934" s="34">
        <f>CONVERT(INDEX(Htg_StPt_Sch_EZ!$C$31:$I$54,MATCH(Schedules_8760!$C4934,Htg_StPt_Sch_EZ!$B$31:$B$54,0),MATCH(Schedules_8760!$F4934,Htg_StPt_Sch_EZ!$C$30:$I$30,0)),"F","C")</f>
        <v>19.444444444444443</v>
      </c>
      <c r="J4934" s="34">
        <f>CONVERT(INDEX(Clg_StPt_Sch_EZ!$C$4:$I$27,MATCH(Schedules_8760!$C4934,Clg_StPt_Sch_EZ!$B$4:$B$27,0),MATCH(Schedules_8760!$F4934,Clg_StPt_Sch_EZ!$C$3:$I$3,0)),"F","C")</f>
        <v>25.555555555555554</v>
      </c>
      <c r="K4934" s="34">
        <f>CONVERT(INDEX(Clg_StPt_Sch_EZ!$C$31:$I$54,MATCH(Schedules_8760!$C4934,Clg_StPt_Sch_EZ!$B$31:$B$54,0),MATCH(Schedules_8760!$F4934,Clg_StPt_Sch_EZ!$C$30:$I$30,0)),"F","C")</f>
        <v>25</v>
      </c>
      <c r="L4934" s="34">
        <f>CONVERT(INDEX(DHW_StPt_Sch_EZ!$C$4:$I$27,MATCH(Schedules_8760!$C4934,DHW_StPt_Sch_EZ!$B$4:$B$27,0),MATCH(Schedules_8760!$F4934,DHW_StPt_Sch_EZ!$C$3:$I$3,0)),"F","C")</f>
        <v>53.333333333333329</v>
      </c>
      <c r="M4934" s="34">
        <f>CONVERT(INDEX(DHW_StPt_Sch_EZ!$C$31:$I$54,MATCH(Schedules_8760!$C4934,DHW_StPt_Sch_EZ!$B$31:$B$54,0),MATCH(Schedules_8760!$F4934,DHW_StPt_Sch_EZ!$C$30:$I$30,0)),"F","C")</f>
        <v>53.333333333333329</v>
      </c>
      <c r="N4934" s="12"/>
      <c r="O4934" s="12"/>
      <c r="P4934" s="12"/>
    </row>
    <row r="4935" spans="1:16" x14ac:dyDescent="0.25">
      <c r="A4935" s="35">
        <v>4934</v>
      </c>
      <c r="B4935" s="89">
        <v>206.54166666666671</v>
      </c>
      <c r="C4935" s="35">
        <f t="shared" si="385"/>
        <v>14</v>
      </c>
      <c r="D4935" s="35">
        <f t="shared" si="388"/>
        <v>206</v>
      </c>
      <c r="E4935" s="35">
        <f t="shared" si="389"/>
        <v>3</v>
      </c>
      <c r="F4935" s="35" t="str">
        <f t="shared" si="386"/>
        <v>Tuesday</v>
      </c>
      <c r="G4935" s="35">
        <f t="shared" si="387"/>
        <v>7</v>
      </c>
      <c r="H4935" s="34">
        <f>CONVERT(INDEX(Htg_StPt_Sch_EZ!$C$4:$I$27,MATCH(Schedules_8760!$C4935,Htg_StPt_Sch_EZ!$B$4:$B$27,0),MATCH(Schedules_8760!$F4935,Htg_StPt_Sch_EZ!$C$3:$I$3,0)),"F","C")</f>
        <v>20.555555555555554</v>
      </c>
      <c r="I4935" s="34">
        <f>CONVERT(INDEX(Htg_StPt_Sch_EZ!$C$31:$I$54,MATCH(Schedules_8760!$C4935,Htg_StPt_Sch_EZ!$B$31:$B$54,0),MATCH(Schedules_8760!$F4935,Htg_StPt_Sch_EZ!$C$30:$I$30,0)),"F","C")</f>
        <v>19.444444444444443</v>
      </c>
      <c r="J4935" s="34">
        <f>CONVERT(INDEX(Clg_StPt_Sch_EZ!$C$4:$I$27,MATCH(Schedules_8760!$C4935,Clg_StPt_Sch_EZ!$B$4:$B$27,0),MATCH(Schedules_8760!$F4935,Clg_StPt_Sch_EZ!$C$3:$I$3,0)),"F","C")</f>
        <v>25.555555555555554</v>
      </c>
      <c r="K4935" s="34">
        <f>CONVERT(INDEX(Clg_StPt_Sch_EZ!$C$31:$I$54,MATCH(Schedules_8760!$C4935,Clg_StPt_Sch_EZ!$B$31:$B$54,0),MATCH(Schedules_8760!$F4935,Clg_StPt_Sch_EZ!$C$30:$I$30,0)),"F","C")</f>
        <v>25</v>
      </c>
      <c r="L4935" s="34">
        <f>CONVERT(INDEX(DHW_StPt_Sch_EZ!$C$4:$I$27,MATCH(Schedules_8760!$C4935,DHW_StPt_Sch_EZ!$B$4:$B$27,0),MATCH(Schedules_8760!$F4935,DHW_StPt_Sch_EZ!$C$3:$I$3,0)),"F","C")</f>
        <v>53.333333333333329</v>
      </c>
      <c r="M4935" s="34">
        <f>CONVERT(INDEX(DHW_StPt_Sch_EZ!$C$31:$I$54,MATCH(Schedules_8760!$C4935,DHW_StPt_Sch_EZ!$B$31:$B$54,0),MATCH(Schedules_8760!$F4935,DHW_StPt_Sch_EZ!$C$30:$I$30,0)),"F","C")</f>
        <v>53.333333333333329</v>
      </c>
      <c r="N4935" s="12"/>
      <c r="O4935" s="12"/>
      <c r="P4935" s="12"/>
    </row>
    <row r="4936" spans="1:16" x14ac:dyDescent="0.25">
      <c r="A4936" s="35">
        <v>4935</v>
      </c>
      <c r="B4936" s="89">
        <v>206.58333333333329</v>
      </c>
      <c r="C4936" s="35">
        <f t="shared" si="385"/>
        <v>15</v>
      </c>
      <c r="D4936" s="35">
        <f t="shared" si="388"/>
        <v>206</v>
      </c>
      <c r="E4936" s="35">
        <f t="shared" si="389"/>
        <v>3</v>
      </c>
      <c r="F4936" s="35" t="str">
        <f t="shared" si="386"/>
        <v>Tuesday</v>
      </c>
      <c r="G4936" s="35">
        <f t="shared" si="387"/>
        <v>7</v>
      </c>
      <c r="H4936" s="34">
        <f>CONVERT(INDEX(Htg_StPt_Sch_EZ!$C$4:$I$27,MATCH(Schedules_8760!$C4936,Htg_StPt_Sch_EZ!$B$4:$B$27,0),MATCH(Schedules_8760!$F4936,Htg_StPt_Sch_EZ!$C$3:$I$3,0)),"F","C")</f>
        <v>20.555555555555554</v>
      </c>
      <c r="I4936" s="34">
        <f>CONVERT(INDEX(Htg_StPt_Sch_EZ!$C$31:$I$54,MATCH(Schedules_8760!$C4936,Htg_StPt_Sch_EZ!$B$31:$B$54,0),MATCH(Schedules_8760!$F4936,Htg_StPt_Sch_EZ!$C$30:$I$30,0)),"F","C")</f>
        <v>21.111111111111111</v>
      </c>
      <c r="J4936" s="34">
        <f>CONVERT(INDEX(Clg_StPt_Sch_EZ!$C$4:$I$27,MATCH(Schedules_8760!$C4936,Clg_StPt_Sch_EZ!$B$4:$B$27,0),MATCH(Schedules_8760!$F4936,Clg_StPt_Sch_EZ!$C$3:$I$3,0)),"F","C")</f>
        <v>25.555555555555554</v>
      </c>
      <c r="K4936" s="34">
        <f>CONVERT(INDEX(Clg_StPt_Sch_EZ!$C$31:$I$54,MATCH(Schedules_8760!$C4936,Clg_StPt_Sch_EZ!$B$31:$B$54,0),MATCH(Schedules_8760!$F4936,Clg_StPt_Sch_EZ!$C$30:$I$30,0)),"F","C")</f>
        <v>25</v>
      </c>
      <c r="L4936" s="34">
        <f>CONVERT(INDEX(DHW_StPt_Sch_EZ!$C$4:$I$27,MATCH(Schedules_8760!$C4936,DHW_StPt_Sch_EZ!$B$4:$B$27,0),MATCH(Schedules_8760!$F4936,DHW_StPt_Sch_EZ!$C$3:$I$3,0)),"F","C")</f>
        <v>53.333333333333329</v>
      </c>
      <c r="M4936" s="34">
        <f>CONVERT(INDEX(DHW_StPt_Sch_EZ!$C$31:$I$54,MATCH(Schedules_8760!$C4936,DHW_StPt_Sch_EZ!$B$31:$B$54,0),MATCH(Schedules_8760!$F4936,DHW_StPt_Sch_EZ!$C$30:$I$30,0)),"F","C")</f>
        <v>53.333333333333329</v>
      </c>
      <c r="N4936" s="12"/>
      <c r="O4936" s="12"/>
      <c r="P4936" s="12"/>
    </row>
    <row r="4937" spans="1:16" x14ac:dyDescent="0.25">
      <c r="A4937" s="35">
        <v>4936</v>
      </c>
      <c r="B4937" s="89">
        <v>206.625</v>
      </c>
      <c r="C4937" s="35">
        <f t="shared" si="385"/>
        <v>16</v>
      </c>
      <c r="D4937" s="35">
        <f t="shared" si="388"/>
        <v>206</v>
      </c>
      <c r="E4937" s="35">
        <f t="shared" si="389"/>
        <v>3</v>
      </c>
      <c r="F4937" s="35" t="str">
        <f t="shared" si="386"/>
        <v>Tuesday</v>
      </c>
      <c r="G4937" s="35">
        <f t="shared" si="387"/>
        <v>7</v>
      </c>
      <c r="H4937" s="34">
        <f>CONVERT(INDEX(Htg_StPt_Sch_EZ!$C$4:$I$27,MATCH(Schedules_8760!$C4937,Htg_StPt_Sch_EZ!$B$4:$B$27,0),MATCH(Schedules_8760!$F4937,Htg_StPt_Sch_EZ!$C$3:$I$3,0)),"F","C")</f>
        <v>20.555555555555554</v>
      </c>
      <c r="I4937" s="34">
        <f>CONVERT(INDEX(Htg_StPt_Sch_EZ!$C$31:$I$54,MATCH(Schedules_8760!$C4937,Htg_StPt_Sch_EZ!$B$31:$B$54,0),MATCH(Schedules_8760!$F4937,Htg_StPt_Sch_EZ!$C$30:$I$30,0)),"F","C")</f>
        <v>21.111111111111111</v>
      </c>
      <c r="J4937" s="34">
        <f>CONVERT(INDEX(Clg_StPt_Sch_EZ!$C$4:$I$27,MATCH(Schedules_8760!$C4937,Clg_StPt_Sch_EZ!$B$4:$B$27,0),MATCH(Schedules_8760!$F4937,Clg_StPt_Sch_EZ!$C$3:$I$3,0)),"F","C")</f>
        <v>25.555555555555554</v>
      </c>
      <c r="K4937" s="34">
        <f>CONVERT(INDEX(Clg_StPt_Sch_EZ!$C$31:$I$54,MATCH(Schedules_8760!$C4937,Clg_StPt_Sch_EZ!$B$31:$B$54,0),MATCH(Schedules_8760!$F4937,Clg_StPt_Sch_EZ!$C$30:$I$30,0)),"F","C")</f>
        <v>25</v>
      </c>
      <c r="L4937" s="34">
        <f>CONVERT(INDEX(DHW_StPt_Sch_EZ!$C$4:$I$27,MATCH(Schedules_8760!$C4937,DHW_StPt_Sch_EZ!$B$4:$B$27,0),MATCH(Schedules_8760!$F4937,DHW_StPt_Sch_EZ!$C$3:$I$3,0)),"F","C")</f>
        <v>53.333333333333329</v>
      </c>
      <c r="M4937" s="34">
        <f>CONVERT(INDEX(DHW_StPt_Sch_EZ!$C$31:$I$54,MATCH(Schedules_8760!$C4937,DHW_StPt_Sch_EZ!$B$31:$B$54,0),MATCH(Schedules_8760!$F4937,DHW_StPt_Sch_EZ!$C$30:$I$30,0)),"F","C")</f>
        <v>53.333333333333329</v>
      </c>
      <c r="N4937" s="12"/>
      <c r="O4937" s="12"/>
      <c r="P4937" s="12"/>
    </row>
    <row r="4938" spans="1:16" x14ac:dyDescent="0.25">
      <c r="A4938" s="35">
        <v>4937</v>
      </c>
      <c r="B4938" s="89">
        <v>206.66666666666671</v>
      </c>
      <c r="C4938" s="35">
        <f t="shared" si="385"/>
        <v>17</v>
      </c>
      <c r="D4938" s="35">
        <f t="shared" si="388"/>
        <v>206</v>
      </c>
      <c r="E4938" s="35">
        <f t="shared" si="389"/>
        <v>3</v>
      </c>
      <c r="F4938" s="35" t="str">
        <f t="shared" si="386"/>
        <v>Tuesday</v>
      </c>
      <c r="G4938" s="35">
        <f t="shared" si="387"/>
        <v>7</v>
      </c>
      <c r="H4938" s="34">
        <f>CONVERT(INDEX(Htg_StPt_Sch_EZ!$C$4:$I$27,MATCH(Schedules_8760!$C4938,Htg_StPt_Sch_EZ!$B$4:$B$27,0),MATCH(Schedules_8760!$F4938,Htg_StPt_Sch_EZ!$C$3:$I$3,0)),"F","C")</f>
        <v>20.555555555555554</v>
      </c>
      <c r="I4938" s="34">
        <f>CONVERT(INDEX(Htg_StPt_Sch_EZ!$C$31:$I$54,MATCH(Schedules_8760!$C4938,Htg_StPt_Sch_EZ!$B$31:$B$54,0),MATCH(Schedules_8760!$F4938,Htg_StPt_Sch_EZ!$C$30:$I$30,0)),"F","C")</f>
        <v>17.777777777777779</v>
      </c>
      <c r="J4938" s="34">
        <f>CONVERT(INDEX(Clg_StPt_Sch_EZ!$C$4:$I$27,MATCH(Schedules_8760!$C4938,Clg_StPt_Sch_EZ!$B$4:$B$27,0),MATCH(Schedules_8760!$F4938,Clg_StPt_Sch_EZ!$C$3:$I$3,0)),"F","C")</f>
        <v>25.555555555555554</v>
      </c>
      <c r="K4938" s="34">
        <f>CONVERT(INDEX(Clg_StPt_Sch_EZ!$C$31:$I$54,MATCH(Schedules_8760!$C4938,Clg_StPt_Sch_EZ!$B$31:$B$54,0),MATCH(Schedules_8760!$F4938,Clg_StPt_Sch_EZ!$C$30:$I$30,0)),"F","C")</f>
        <v>25</v>
      </c>
      <c r="L4938" s="34">
        <f>CONVERT(INDEX(DHW_StPt_Sch_EZ!$C$4:$I$27,MATCH(Schedules_8760!$C4938,DHW_StPt_Sch_EZ!$B$4:$B$27,0),MATCH(Schedules_8760!$F4938,DHW_StPt_Sch_EZ!$C$3:$I$3,0)),"F","C")</f>
        <v>53.333333333333329</v>
      </c>
      <c r="M4938" s="34">
        <f>CONVERT(INDEX(DHW_StPt_Sch_EZ!$C$31:$I$54,MATCH(Schedules_8760!$C4938,DHW_StPt_Sch_EZ!$B$31:$B$54,0),MATCH(Schedules_8760!$F4938,DHW_StPt_Sch_EZ!$C$30:$I$30,0)),"F","C")</f>
        <v>53.333333333333329</v>
      </c>
      <c r="N4938" s="12"/>
      <c r="O4938" s="12"/>
      <c r="P4938" s="12"/>
    </row>
    <row r="4939" spans="1:16" x14ac:dyDescent="0.25">
      <c r="A4939" s="35">
        <v>4938</v>
      </c>
      <c r="B4939" s="89">
        <v>206.70833333333329</v>
      </c>
      <c r="C4939" s="35">
        <f t="shared" si="385"/>
        <v>18</v>
      </c>
      <c r="D4939" s="35">
        <f t="shared" si="388"/>
        <v>206</v>
      </c>
      <c r="E4939" s="35">
        <f t="shared" si="389"/>
        <v>3</v>
      </c>
      <c r="F4939" s="35" t="str">
        <f t="shared" si="386"/>
        <v>Tuesday</v>
      </c>
      <c r="G4939" s="35">
        <f t="shared" si="387"/>
        <v>7</v>
      </c>
      <c r="H4939" s="34">
        <f>CONVERT(INDEX(Htg_StPt_Sch_EZ!$C$4:$I$27,MATCH(Schedules_8760!$C4939,Htg_StPt_Sch_EZ!$B$4:$B$27,0),MATCH(Schedules_8760!$F4939,Htg_StPt_Sch_EZ!$C$3:$I$3,0)),"F","C")</f>
        <v>20.555555555555554</v>
      </c>
      <c r="I4939" s="34">
        <f>CONVERT(INDEX(Htg_StPt_Sch_EZ!$C$31:$I$54,MATCH(Schedules_8760!$C4939,Htg_StPt_Sch_EZ!$B$31:$B$54,0),MATCH(Schedules_8760!$F4939,Htg_StPt_Sch_EZ!$C$30:$I$30,0)),"F","C")</f>
        <v>17.777777777777779</v>
      </c>
      <c r="J4939" s="34">
        <f>CONVERT(INDEX(Clg_StPt_Sch_EZ!$C$4:$I$27,MATCH(Schedules_8760!$C4939,Clg_StPt_Sch_EZ!$B$4:$B$27,0),MATCH(Schedules_8760!$F4939,Clg_StPt_Sch_EZ!$C$3:$I$3,0)),"F","C")</f>
        <v>25.555555555555554</v>
      </c>
      <c r="K4939" s="34">
        <f>CONVERT(INDEX(Clg_StPt_Sch_EZ!$C$31:$I$54,MATCH(Schedules_8760!$C4939,Clg_StPt_Sch_EZ!$B$31:$B$54,0),MATCH(Schedules_8760!$F4939,Clg_StPt_Sch_EZ!$C$30:$I$30,0)),"F","C")</f>
        <v>28.333333333333332</v>
      </c>
      <c r="L4939" s="34">
        <f>CONVERT(INDEX(DHW_StPt_Sch_EZ!$C$4:$I$27,MATCH(Schedules_8760!$C4939,DHW_StPt_Sch_EZ!$B$4:$B$27,0),MATCH(Schedules_8760!$F4939,DHW_StPt_Sch_EZ!$C$3:$I$3,0)),"F","C")</f>
        <v>53.333333333333329</v>
      </c>
      <c r="M4939" s="34">
        <f>CONVERT(INDEX(DHW_StPt_Sch_EZ!$C$31:$I$54,MATCH(Schedules_8760!$C4939,DHW_StPt_Sch_EZ!$B$31:$B$54,0),MATCH(Schedules_8760!$F4939,DHW_StPt_Sch_EZ!$C$30:$I$30,0)),"F","C")</f>
        <v>53.333333333333329</v>
      </c>
      <c r="N4939" s="12"/>
      <c r="O4939" s="12"/>
      <c r="P4939" s="12"/>
    </row>
    <row r="4940" spans="1:16" x14ac:dyDescent="0.25">
      <c r="A4940" s="35">
        <v>4939</v>
      </c>
      <c r="B4940" s="89">
        <v>206.75</v>
      </c>
      <c r="C4940" s="35">
        <f t="shared" si="385"/>
        <v>19</v>
      </c>
      <c r="D4940" s="35">
        <f t="shared" si="388"/>
        <v>206</v>
      </c>
      <c r="E4940" s="35">
        <f t="shared" si="389"/>
        <v>3</v>
      </c>
      <c r="F4940" s="35" t="str">
        <f t="shared" si="386"/>
        <v>Tuesday</v>
      </c>
      <c r="G4940" s="35">
        <f t="shared" si="387"/>
        <v>7</v>
      </c>
      <c r="H4940" s="34">
        <f>CONVERT(INDEX(Htg_StPt_Sch_EZ!$C$4:$I$27,MATCH(Schedules_8760!$C4940,Htg_StPt_Sch_EZ!$B$4:$B$27,0),MATCH(Schedules_8760!$F4940,Htg_StPt_Sch_EZ!$C$3:$I$3,0)),"F","C")</f>
        <v>20.555555555555554</v>
      </c>
      <c r="I4940" s="34">
        <f>CONVERT(INDEX(Htg_StPt_Sch_EZ!$C$31:$I$54,MATCH(Schedules_8760!$C4940,Htg_StPt_Sch_EZ!$B$31:$B$54,0),MATCH(Schedules_8760!$F4940,Htg_StPt_Sch_EZ!$C$30:$I$30,0)),"F","C")</f>
        <v>18.333333333333332</v>
      </c>
      <c r="J4940" s="34">
        <f>CONVERT(INDEX(Clg_StPt_Sch_EZ!$C$4:$I$27,MATCH(Schedules_8760!$C4940,Clg_StPt_Sch_EZ!$B$4:$B$27,0),MATCH(Schedules_8760!$F4940,Clg_StPt_Sch_EZ!$C$3:$I$3,0)),"F","C")</f>
        <v>25.555555555555554</v>
      </c>
      <c r="K4940" s="34">
        <f>CONVERT(INDEX(Clg_StPt_Sch_EZ!$C$31:$I$54,MATCH(Schedules_8760!$C4940,Clg_StPt_Sch_EZ!$B$31:$B$54,0),MATCH(Schedules_8760!$F4940,Clg_StPt_Sch_EZ!$C$30:$I$30,0)),"F","C")</f>
        <v>28.333333333333332</v>
      </c>
      <c r="L4940" s="34">
        <f>CONVERT(INDEX(DHW_StPt_Sch_EZ!$C$4:$I$27,MATCH(Schedules_8760!$C4940,DHW_StPt_Sch_EZ!$B$4:$B$27,0),MATCH(Schedules_8760!$F4940,DHW_StPt_Sch_EZ!$C$3:$I$3,0)),"F","C")</f>
        <v>53.333333333333329</v>
      </c>
      <c r="M4940" s="34">
        <f>CONVERT(INDEX(DHW_StPt_Sch_EZ!$C$31:$I$54,MATCH(Schedules_8760!$C4940,DHW_StPt_Sch_EZ!$B$31:$B$54,0),MATCH(Schedules_8760!$F4940,DHW_StPt_Sch_EZ!$C$30:$I$30,0)),"F","C")</f>
        <v>53.333333333333329</v>
      </c>
      <c r="N4940" s="12"/>
      <c r="O4940" s="12"/>
      <c r="P4940" s="12"/>
    </row>
    <row r="4941" spans="1:16" x14ac:dyDescent="0.25">
      <c r="A4941" s="35">
        <v>4940</v>
      </c>
      <c r="B4941" s="89">
        <v>206.79166666666671</v>
      </c>
      <c r="C4941" s="35">
        <f t="shared" si="385"/>
        <v>20</v>
      </c>
      <c r="D4941" s="35">
        <f t="shared" si="388"/>
        <v>206</v>
      </c>
      <c r="E4941" s="35">
        <f t="shared" si="389"/>
        <v>3</v>
      </c>
      <c r="F4941" s="35" t="str">
        <f t="shared" si="386"/>
        <v>Tuesday</v>
      </c>
      <c r="G4941" s="35">
        <f t="shared" si="387"/>
        <v>7</v>
      </c>
      <c r="H4941" s="34">
        <f>CONVERT(INDEX(Htg_StPt_Sch_EZ!$C$4:$I$27,MATCH(Schedules_8760!$C4941,Htg_StPt_Sch_EZ!$B$4:$B$27,0),MATCH(Schedules_8760!$F4941,Htg_StPt_Sch_EZ!$C$3:$I$3,0)),"F","C")</f>
        <v>20.555555555555554</v>
      </c>
      <c r="I4941" s="34">
        <f>CONVERT(INDEX(Htg_StPt_Sch_EZ!$C$31:$I$54,MATCH(Schedules_8760!$C4941,Htg_StPt_Sch_EZ!$B$31:$B$54,0),MATCH(Schedules_8760!$F4941,Htg_StPt_Sch_EZ!$C$30:$I$30,0)),"F","C")</f>
        <v>18.888888888888889</v>
      </c>
      <c r="J4941" s="34">
        <f>CONVERT(INDEX(Clg_StPt_Sch_EZ!$C$4:$I$27,MATCH(Schedules_8760!$C4941,Clg_StPt_Sch_EZ!$B$4:$B$27,0),MATCH(Schedules_8760!$F4941,Clg_StPt_Sch_EZ!$C$3:$I$3,0)),"F","C")</f>
        <v>25.555555555555554</v>
      </c>
      <c r="K4941" s="34">
        <f>CONVERT(INDEX(Clg_StPt_Sch_EZ!$C$31:$I$54,MATCH(Schedules_8760!$C4941,Clg_StPt_Sch_EZ!$B$31:$B$54,0),MATCH(Schedules_8760!$F4941,Clg_StPt_Sch_EZ!$C$30:$I$30,0)),"F","C")</f>
        <v>28.333333333333332</v>
      </c>
      <c r="L4941" s="34">
        <f>CONVERT(INDEX(DHW_StPt_Sch_EZ!$C$4:$I$27,MATCH(Schedules_8760!$C4941,DHW_StPt_Sch_EZ!$B$4:$B$27,0),MATCH(Schedules_8760!$F4941,DHW_StPt_Sch_EZ!$C$3:$I$3,0)),"F","C")</f>
        <v>53.333333333333329</v>
      </c>
      <c r="M4941" s="34">
        <f>CONVERT(INDEX(DHW_StPt_Sch_EZ!$C$31:$I$54,MATCH(Schedules_8760!$C4941,DHW_StPt_Sch_EZ!$B$31:$B$54,0),MATCH(Schedules_8760!$F4941,DHW_StPt_Sch_EZ!$C$30:$I$30,0)),"F","C")</f>
        <v>53.333333333333329</v>
      </c>
      <c r="N4941" s="12"/>
      <c r="O4941" s="12"/>
      <c r="P4941" s="12"/>
    </row>
    <row r="4942" spans="1:16" x14ac:dyDescent="0.25">
      <c r="A4942" s="35">
        <v>4941</v>
      </c>
      <c r="B4942" s="89">
        <v>206.83333333333329</v>
      </c>
      <c r="C4942" s="35">
        <f t="shared" si="385"/>
        <v>21</v>
      </c>
      <c r="D4942" s="35">
        <f t="shared" si="388"/>
        <v>206</v>
      </c>
      <c r="E4942" s="35">
        <f t="shared" si="389"/>
        <v>3</v>
      </c>
      <c r="F4942" s="35" t="str">
        <f t="shared" si="386"/>
        <v>Tuesday</v>
      </c>
      <c r="G4942" s="35">
        <f t="shared" si="387"/>
        <v>7</v>
      </c>
      <c r="H4942" s="34">
        <f>CONVERT(INDEX(Htg_StPt_Sch_EZ!$C$4:$I$27,MATCH(Schedules_8760!$C4942,Htg_StPt_Sch_EZ!$B$4:$B$27,0),MATCH(Schedules_8760!$F4942,Htg_StPt_Sch_EZ!$C$3:$I$3,0)),"F","C")</f>
        <v>20.555555555555554</v>
      </c>
      <c r="I4942" s="34">
        <f>CONVERT(INDEX(Htg_StPt_Sch_EZ!$C$31:$I$54,MATCH(Schedules_8760!$C4942,Htg_StPt_Sch_EZ!$B$31:$B$54,0),MATCH(Schedules_8760!$F4942,Htg_StPt_Sch_EZ!$C$30:$I$30,0)),"F","C")</f>
        <v>19.444444444444443</v>
      </c>
      <c r="J4942" s="34">
        <f>CONVERT(INDEX(Clg_StPt_Sch_EZ!$C$4:$I$27,MATCH(Schedules_8760!$C4942,Clg_StPt_Sch_EZ!$B$4:$B$27,0),MATCH(Schedules_8760!$F4942,Clg_StPt_Sch_EZ!$C$3:$I$3,0)),"F","C")</f>
        <v>25.555555555555554</v>
      </c>
      <c r="K4942" s="34">
        <f>CONVERT(INDEX(Clg_StPt_Sch_EZ!$C$31:$I$54,MATCH(Schedules_8760!$C4942,Clg_StPt_Sch_EZ!$B$31:$B$54,0),MATCH(Schedules_8760!$F4942,Clg_StPt_Sch_EZ!$C$30:$I$30,0)),"F","C")</f>
        <v>28.333333333333332</v>
      </c>
      <c r="L4942" s="34">
        <f>CONVERT(INDEX(DHW_StPt_Sch_EZ!$C$4:$I$27,MATCH(Schedules_8760!$C4942,DHW_StPt_Sch_EZ!$B$4:$B$27,0),MATCH(Schedules_8760!$F4942,DHW_StPt_Sch_EZ!$C$3:$I$3,0)),"F","C")</f>
        <v>53.333333333333329</v>
      </c>
      <c r="M4942" s="34">
        <f>CONVERT(INDEX(DHW_StPt_Sch_EZ!$C$31:$I$54,MATCH(Schedules_8760!$C4942,DHW_StPt_Sch_EZ!$B$31:$B$54,0),MATCH(Schedules_8760!$F4942,DHW_StPt_Sch_EZ!$C$30:$I$30,0)),"F","C")</f>
        <v>53.333333333333329</v>
      </c>
      <c r="N4942" s="12"/>
      <c r="O4942" s="12"/>
      <c r="P4942" s="12"/>
    </row>
    <row r="4943" spans="1:16" x14ac:dyDescent="0.25">
      <c r="A4943" s="35">
        <v>4942</v>
      </c>
      <c r="B4943" s="89">
        <v>206.875</v>
      </c>
      <c r="C4943" s="35">
        <f t="shared" si="385"/>
        <v>22</v>
      </c>
      <c r="D4943" s="35">
        <f t="shared" si="388"/>
        <v>206</v>
      </c>
      <c r="E4943" s="35">
        <f t="shared" si="389"/>
        <v>3</v>
      </c>
      <c r="F4943" s="35" t="str">
        <f t="shared" si="386"/>
        <v>Tuesday</v>
      </c>
      <c r="G4943" s="35">
        <f t="shared" si="387"/>
        <v>7</v>
      </c>
      <c r="H4943" s="34">
        <f>CONVERT(INDEX(Htg_StPt_Sch_EZ!$C$4:$I$27,MATCH(Schedules_8760!$C4943,Htg_StPt_Sch_EZ!$B$4:$B$27,0),MATCH(Schedules_8760!$F4943,Htg_StPt_Sch_EZ!$C$3:$I$3,0)),"F","C")</f>
        <v>20.555555555555554</v>
      </c>
      <c r="I4943" s="34">
        <f>CONVERT(INDEX(Htg_StPt_Sch_EZ!$C$31:$I$54,MATCH(Schedules_8760!$C4943,Htg_StPt_Sch_EZ!$B$31:$B$54,0),MATCH(Schedules_8760!$F4943,Htg_StPt_Sch_EZ!$C$30:$I$30,0)),"F","C")</f>
        <v>19.444444444444443</v>
      </c>
      <c r="J4943" s="34">
        <f>CONVERT(INDEX(Clg_StPt_Sch_EZ!$C$4:$I$27,MATCH(Schedules_8760!$C4943,Clg_StPt_Sch_EZ!$B$4:$B$27,0),MATCH(Schedules_8760!$F4943,Clg_StPt_Sch_EZ!$C$3:$I$3,0)),"F","C")</f>
        <v>25.555555555555554</v>
      </c>
      <c r="K4943" s="34">
        <f>CONVERT(INDEX(Clg_StPt_Sch_EZ!$C$31:$I$54,MATCH(Schedules_8760!$C4943,Clg_StPt_Sch_EZ!$B$31:$B$54,0),MATCH(Schedules_8760!$F4943,Clg_StPt_Sch_EZ!$C$30:$I$30,0)),"F","C")</f>
        <v>28.333333333333332</v>
      </c>
      <c r="L4943" s="34">
        <f>CONVERT(INDEX(DHW_StPt_Sch_EZ!$C$4:$I$27,MATCH(Schedules_8760!$C4943,DHW_StPt_Sch_EZ!$B$4:$B$27,0),MATCH(Schedules_8760!$F4943,DHW_StPt_Sch_EZ!$C$3:$I$3,0)),"F","C")</f>
        <v>53.333333333333329</v>
      </c>
      <c r="M4943" s="34">
        <f>CONVERT(INDEX(DHW_StPt_Sch_EZ!$C$31:$I$54,MATCH(Schedules_8760!$C4943,DHW_StPt_Sch_EZ!$B$31:$B$54,0),MATCH(Schedules_8760!$F4943,DHW_StPt_Sch_EZ!$C$30:$I$30,0)),"F","C")</f>
        <v>53.333333333333329</v>
      </c>
      <c r="N4943" s="12"/>
      <c r="O4943" s="12"/>
      <c r="P4943" s="12"/>
    </row>
    <row r="4944" spans="1:16" x14ac:dyDescent="0.25">
      <c r="A4944" s="35">
        <v>4943</v>
      </c>
      <c r="B4944" s="89">
        <v>206.91666666666671</v>
      </c>
      <c r="C4944" s="35">
        <f t="shared" si="385"/>
        <v>23</v>
      </c>
      <c r="D4944" s="35">
        <f t="shared" si="388"/>
        <v>206</v>
      </c>
      <c r="E4944" s="35">
        <f t="shared" si="389"/>
        <v>3</v>
      </c>
      <c r="F4944" s="35" t="str">
        <f t="shared" si="386"/>
        <v>Tuesday</v>
      </c>
      <c r="G4944" s="35">
        <f t="shared" si="387"/>
        <v>7</v>
      </c>
      <c r="H4944" s="34">
        <f>CONVERT(INDEX(Htg_StPt_Sch_EZ!$C$4:$I$27,MATCH(Schedules_8760!$C4944,Htg_StPt_Sch_EZ!$B$4:$B$27,0),MATCH(Schedules_8760!$F4944,Htg_StPt_Sch_EZ!$C$3:$I$3,0)),"F","C")</f>
        <v>20.555555555555554</v>
      </c>
      <c r="I4944" s="34">
        <f>CONVERT(INDEX(Htg_StPt_Sch_EZ!$C$31:$I$54,MATCH(Schedules_8760!$C4944,Htg_StPt_Sch_EZ!$B$31:$B$54,0),MATCH(Schedules_8760!$F4944,Htg_StPt_Sch_EZ!$C$30:$I$30,0)),"F","C")</f>
        <v>19.444444444444443</v>
      </c>
      <c r="J4944" s="34">
        <f>CONVERT(INDEX(Clg_StPt_Sch_EZ!$C$4:$I$27,MATCH(Schedules_8760!$C4944,Clg_StPt_Sch_EZ!$B$4:$B$27,0),MATCH(Schedules_8760!$F4944,Clg_StPt_Sch_EZ!$C$3:$I$3,0)),"F","C")</f>
        <v>25.555555555555554</v>
      </c>
      <c r="K4944" s="34">
        <f>CONVERT(INDEX(Clg_StPt_Sch_EZ!$C$31:$I$54,MATCH(Schedules_8760!$C4944,Clg_StPt_Sch_EZ!$B$31:$B$54,0),MATCH(Schedules_8760!$F4944,Clg_StPt_Sch_EZ!$C$30:$I$30,0)),"F","C")</f>
        <v>28.333333333333332</v>
      </c>
      <c r="L4944" s="34">
        <f>CONVERT(INDEX(DHW_StPt_Sch_EZ!$C$4:$I$27,MATCH(Schedules_8760!$C4944,DHW_StPt_Sch_EZ!$B$4:$B$27,0),MATCH(Schedules_8760!$F4944,DHW_StPt_Sch_EZ!$C$3:$I$3,0)),"F","C")</f>
        <v>53.333333333333329</v>
      </c>
      <c r="M4944" s="34">
        <f>CONVERT(INDEX(DHW_StPt_Sch_EZ!$C$31:$I$54,MATCH(Schedules_8760!$C4944,DHW_StPt_Sch_EZ!$B$31:$B$54,0),MATCH(Schedules_8760!$F4944,DHW_StPt_Sch_EZ!$C$30:$I$30,0)),"F","C")</f>
        <v>53.333333333333329</v>
      </c>
      <c r="N4944" s="12"/>
      <c r="O4944" s="12"/>
      <c r="P4944" s="12"/>
    </row>
    <row r="4945" spans="1:16" x14ac:dyDescent="0.25">
      <c r="A4945" s="35">
        <v>4944</v>
      </c>
      <c r="B4945" s="89">
        <v>206.95833333333329</v>
      </c>
      <c r="C4945" s="35">
        <f t="shared" si="385"/>
        <v>24</v>
      </c>
      <c r="D4945" s="35">
        <f t="shared" si="388"/>
        <v>206</v>
      </c>
      <c r="E4945" s="35">
        <f t="shared" si="389"/>
        <v>3</v>
      </c>
      <c r="F4945" s="35" t="str">
        <f t="shared" si="386"/>
        <v>Tuesday</v>
      </c>
      <c r="G4945" s="35">
        <f t="shared" si="387"/>
        <v>7</v>
      </c>
      <c r="H4945" s="34">
        <f>CONVERT(INDEX(Htg_StPt_Sch_EZ!$C$4:$I$27,MATCH(Schedules_8760!$C4945,Htg_StPt_Sch_EZ!$B$4:$B$27,0),MATCH(Schedules_8760!$F4945,Htg_StPt_Sch_EZ!$C$3:$I$3,0)),"F","C")</f>
        <v>20.555555555555554</v>
      </c>
      <c r="I4945" s="34">
        <f>CONVERT(INDEX(Htg_StPt_Sch_EZ!$C$31:$I$54,MATCH(Schedules_8760!$C4945,Htg_StPt_Sch_EZ!$B$31:$B$54,0),MATCH(Schedules_8760!$F4945,Htg_StPt_Sch_EZ!$C$30:$I$30,0)),"F","C")</f>
        <v>19.444444444444443</v>
      </c>
      <c r="J4945" s="34">
        <f>CONVERT(INDEX(Clg_StPt_Sch_EZ!$C$4:$I$27,MATCH(Schedules_8760!$C4945,Clg_StPt_Sch_EZ!$B$4:$B$27,0),MATCH(Schedules_8760!$F4945,Clg_StPt_Sch_EZ!$C$3:$I$3,0)),"F","C")</f>
        <v>25.555555555555554</v>
      </c>
      <c r="K4945" s="34">
        <f>CONVERT(INDEX(Clg_StPt_Sch_EZ!$C$31:$I$54,MATCH(Schedules_8760!$C4945,Clg_StPt_Sch_EZ!$B$31:$B$54,0),MATCH(Schedules_8760!$F4945,Clg_StPt_Sch_EZ!$C$30:$I$30,0)),"F","C")</f>
        <v>28.333333333333332</v>
      </c>
      <c r="L4945" s="34">
        <f>CONVERT(INDEX(DHW_StPt_Sch_EZ!$C$4:$I$27,MATCH(Schedules_8760!$C4945,DHW_StPt_Sch_EZ!$B$4:$B$27,0),MATCH(Schedules_8760!$F4945,DHW_StPt_Sch_EZ!$C$3:$I$3,0)),"F","C")</f>
        <v>53.333333333333329</v>
      </c>
      <c r="M4945" s="34">
        <f>CONVERT(INDEX(DHW_StPt_Sch_EZ!$C$31:$I$54,MATCH(Schedules_8760!$C4945,DHW_StPt_Sch_EZ!$B$31:$B$54,0),MATCH(Schedules_8760!$F4945,DHW_StPt_Sch_EZ!$C$30:$I$30,0)),"F","C")</f>
        <v>53.333333333333329</v>
      </c>
      <c r="N4945" s="12"/>
      <c r="O4945" s="12"/>
      <c r="P4945" s="12"/>
    </row>
    <row r="4946" spans="1:16" x14ac:dyDescent="0.25">
      <c r="A4946" s="35">
        <v>4945</v>
      </c>
      <c r="B4946" s="89">
        <v>207</v>
      </c>
      <c r="C4946" s="35">
        <f t="shared" si="385"/>
        <v>1</v>
      </c>
      <c r="D4946" s="35">
        <f t="shared" si="388"/>
        <v>207</v>
      </c>
      <c r="E4946" s="35">
        <f t="shared" si="389"/>
        <v>4</v>
      </c>
      <c r="F4946" s="35" t="str">
        <f t="shared" si="386"/>
        <v>Wednesday</v>
      </c>
      <c r="G4946" s="35">
        <f t="shared" si="387"/>
        <v>7</v>
      </c>
      <c r="H4946" s="34">
        <f>CONVERT(INDEX(Htg_StPt_Sch_EZ!$C$4:$I$27,MATCH(Schedules_8760!$C4946,Htg_StPt_Sch_EZ!$B$4:$B$27,0),MATCH(Schedules_8760!$F4946,Htg_StPt_Sch_EZ!$C$3:$I$3,0)),"F","C")</f>
        <v>20.555555555555554</v>
      </c>
      <c r="I4946" s="34">
        <f>CONVERT(INDEX(Htg_StPt_Sch_EZ!$C$31:$I$54,MATCH(Schedules_8760!$C4946,Htg_StPt_Sch_EZ!$B$31:$B$54,0),MATCH(Schedules_8760!$F4946,Htg_StPt_Sch_EZ!$C$30:$I$30,0)),"F","C")</f>
        <v>19.444444444444443</v>
      </c>
      <c r="J4946" s="34">
        <f>CONVERT(INDEX(Clg_StPt_Sch_EZ!$C$4:$I$27,MATCH(Schedules_8760!$C4946,Clg_StPt_Sch_EZ!$B$4:$B$27,0),MATCH(Schedules_8760!$F4946,Clg_StPt_Sch_EZ!$C$3:$I$3,0)),"F","C")</f>
        <v>25.555555555555554</v>
      </c>
      <c r="K4946" s="34">
        <f>CONVERT(INDEX(Clg_StPt_Sch_EZ!$C$31:$I$54,MATCH(Schedules_8760!$C4946,Clg_StPt_Sch_EZ!$B$31:$B$54,0),MATCH(Schedules_8760!$F4946,Clg_StPt_Sch_EZ!$C$30:$I$30,0)),"F","C")</f>
        <v>28.333333333333332</v>
      </c>
      <c r="L4946" s="34">
        <f>CONVERT(INDEX(DHW_StPt_Sch_EZ!$C$4:$I$27,MATCH(Schedules_8760!$C4946,DHW_StPt_Sch_EZ!$B$4:$B$27,0),MATCH(Schedules_8760!$F4946,DHW_StPt_Sch_EZ!$C$3:$I$3,0)),"F","C")</f>
        <v>53.333333333333329</v>
      </c>
      <c r="M4946" s="34">
        <f>CONVERT(INDEX(DHW_StPt_Sch_EZ!$C$31:$I$54,MATCH(Schedules_8760!$C4946,DHW_StPt_Sch_EZ!$B$31:$B$54,0),MATCH(Schedules_8760!$F4946,DHW_StPt_Sch_EZ!$C$30:$I$30,0)),"F","C")</f>
        <v>53.333333333333329</v>
      </c>
      <c r="N4946" s="12"/>
      <c r="O4946" s="12"/>
      <c r="P4946" s="12"/>
    </row>
    <row r="4947" spans="1:16" x14ac:dyDescent="0.25">
      <c r="A4947" s="35">
        <v>4946</v>
      </c>
      <c r="B4947" s="89">
        <v>207.04166666666671</v>
      </c>
      <c r="C4947" s="35">
        <f t="shared" si="385"/>
        <v>2</v>
      </c>
      <c r="D4947" s="35">
        <f t="shared" si="388"/>
        <v>207</v>
      </c>
      <c r="E4947" s="35">
        <f t="shared" si="389"/>
        <v>4</v>
      </c>
      <c r="F4947" s="35" t="str">
        <f t="shared" si="386"/>
        <v>Wednesday</v>
      </c>
      <c r="G4947" s="35">
        <f t="shared" si="387"/>
        <v>7</v>
      </c>
      <c r="H4947" s="34">
        <f>CONVERT(INDEX(Htg_StPt_Sch_EZ!$C$4:$I$27,MATCH(Schedules_8760!$C4947,Htg_StPt_Sch_EZ!$B$4:$B$27,0),MATCH(Schedules_8760!$F4947,Htg_StPt_Sch_EZ!$C$3:$I$3,0)),"F","C")</f>
        <v>20.555555555555554</v>
      </c>
      <c r="I4947" s="34">
        <f>CONVERT(INDEX(Htg_StPt_Sch_EZ!$C$31:$I$54,MATCH(Schedules_8760!$C4947,Htg_StPt_Sch_EZ!$B$31:$B$54,0),MATCH(Schedules_8760!$F4947,Htg_StPt_Sch_EZ!$C$30:$I$30,0)),"F","C")</f>
        <v>19.444444444444443</v>
      </c>
      <c r="J4947" s="34">
        <f>CONVERT(INDEX(Clg_StPt_Sch_EZ!$C$4:$I$27,MATCH(Schedules_8760!$C4947,Clg_StPt_Sch_EZ!$B$4:$B$27,0),MATCH(Schedules_8760!$F4947,Clg_StPt_Sch_EZ!$C$3:$I$3,0)),"F","C")</f>
        <v>25.555555555555554</v>
      </c>
      <c r="K4947" s="34">
        <f>CONVERT(INDEX(Clg_StPt_Sch_EZ!$C$31:$I$54,MATCH(Schedules_8760!$C4947,Clg_StPt_Sch_EZ!$B$31:$B$54,0),MATCH(Schedules_8760!$F4947,Clg_StPt_Sch_EZ!$C$30:$I$30,0)),"F","C")</f>
        <v>28.333333333333332</v>
      </c>
      <c r="L4947" s="34">
        <f>CONVERT(INDEX(DHW_StPt_Sch_EZ!$C$4:$I$27,MATCH(Schedules_8760!$C4947,DHW_StPt_Sch_EZ!$B$4:$B$27,0),MATCH(Schedules_8760!$F4947,DHW_StPt_Sch_EZ!$C$3:$I$3,0)),"F","C")</f>
        <v>53.333333333333329</v>
      </c>
      <c r="M4947" s="34">
        <f>CONVERT(INDEX(DHW_StPt_Sch_EZ!$C$31:$I$54,MATCH(Schedules_8760!$C4947,DHW_StPt_Sch_EZ!$B$31:$B$54,0),MATCH(Schedules_8760!$F4947,DHW_StPt_Sch_EZ!$C$30:$I$30,0)),"F","C")</f>
        <v>53.333333333333329</v>
      </c>
      <c r="N4947" s="12"/>
      <c r="O4947" s="12"/>
      <c r="P4947" s="12"/>
    </row>
    <row r="4948" spans="1:16" x14ac:dyDescent="0.25">
      <c r="A4948" s="35">
        <v>4947</v>
      </c>
      <c r="B4948" s="89">
        <v>207.08333333333329</v>
      </c>
      <c r="C4948" s="35">
        <f t="shared" si="385"/>
        <v>3</v>
      </c>
      <c r="D4948" s="35">
        <f t="shared" si="388"/>
        <v>207</v>
      </c>
      <c r="E4948" s="35">
        <f t="shared" si="389"/>
        <v>4</v>
      </c>
      <c r="F4948" s="35" t="str">
        <f t="shared" si="386"/>
        <v>Wednesday</v>
      </c>
      <c r="G4948" s="35">
        <f t="shared" si="387"/>
        <v>7</v>
      </c>
      <c r="H4948" s="34">
        <f>CONVERT(INDEX(Htg_StPt_Sch_EZ!$C$4:$I$27,MATCH(Schedules_8760!$C4948,Htg_StPt_Sch_EZ!$B$4:$B$27,0),MATCH(Schedules_8760!$F4948,Htg_StPt_Sch_EZ!$C$3:$I$3,0)),"F","C")</f>
        <v>20.555555555555554</v>
      </c>
      <c r="I4948" s="34">
        <f>CONVERT(INDEX(Htg_StPt_Sch_EZ!$C$31:$I$54,MATCH(Schedules_8760!$C4948,Htg_StPt_Sch_EZ!$B$31:$B$54,0),MATCH(Schedules_8760!$F4948,Htg_StPt_Sch_EZ!$C$30:$I$30,0)),"F","C")</f>
        <v>19.444444444444443</v>
      </c>
      <c r="J4948" s="34">
        <f>CONVERT(INDEX(Clg_StPt_Sch_EZ!$C$4:$I$27,MATCH(Schedules_8760!$C4948,Clg_StPt_Sch_EZ!$B$4:$B$27,0),MATCH(Schedules_8760!$F4948,Clg_StPt_Sch_EZ!$C$3:$I$3,0)),"F","C")</f>
        <v>25.555555555555554</v>
      </c>
      <c r="K4948" s="34">
        <f>CONVERT(INDEX(Clg_StPt_Sch_EZ!$C$31:$I$54,MATCH(Schedules_8760!$C4948,Clg_StPt_Sch_EZ!$B$31:$B$54,0),MATCH(Schedules_8760!$F4948,Clg_StPt_Sch_EZ!$C$30:$I$30,0)),"F","C")</f>
        <v>28.333333333333332</v>
      </c>
      <c r="L4948" s="34">
        <f>CONVERT(INDEX(DHW_StPt_Sch_EZ!$C$4:$I$27,MATCH(Schedules_8760!$C4948,DHW_StPt_Sch_EZ!$B$4:$B$27,0),MATCH(Schedules_8760!$F4948,DHW_StPt_Sch_EZ!$C$3:$I$3,0)),"F","C")</f>
        <v>53.333333333333329</v>
      </c>
      <c r="M4948" s="34">
        <f>CONVERT(INDEX(DHW_StPt_Sch_EZ!$C$31:$I$54,MATCH(Schedules_8760!$C4948,DHW_StPt_Sch_EZ!$B$31:$B$54,0),MATCH(Schedules_8760!$F4948,DHW_StPt_Sch_EZ!$C$30:$I$30,0)),"F","C")</f>
        <v>53.333333333333329</v>
      </c>
      <c r="N4948" s="12"/>
      <c r="O4948" s="12"/>
      <c r="P4948" s="12"/>
    </row>
    <row r="4949" spans="1:16" x14ac:dyDescent="0.25">
      <c r="A4949" s="35">
        <v>4948</v>
      </c>
      <c r="B4949" s="89">
        <v>207.125</v>
      </c>
      <c r="C4949" s="35">
        <f t="shared" si="385"/>
        <v>4</v>
      </c>
      <c r="D4949" s="35">
        <f t="shared" si="388"/>
        <v>207</v>
      </c>
      <c r="E4949" s="35">
        <f t="shared" si="389"/>
        <v>4</v>
      </c>
      <c r="F4949" s="35" t="str">
        <f t="shared" si="386"/>
        <v>Wednesday</v>
      </c>
      <c r="G4949" s="35">
        <f t="shared" si="387"/>
        <v>7</v>
      </c>
      <c r="H4949" s="34">
        <f>CONVERT(INDEX(Htg_StPt_Sch_EZ!$C$4:$I$27,MATCH(Schedules_8760!$C4949,Htg_StPt_Sch_EZ!$B$4:$B$27,0),MATCH(Schedules_8760!$F4949,Htg_StPt_Sch_EZ!$C$3:$I$3,0)),"F","C")</f>
        <v>20.555555555555554</v>
      </c>
      <c r="I4949" s="34">
        <f>CONVERT(INDEX(Htg_StPt_Sch_EZ!$C$31:$I$54,MATCH(Schedules_8760!$C4949,Htg_StPt_Sch_EZ!$B$31:$B$54,0),MATCH(Schedules_8760!$F4949,Htg_StPt_Sch_EZ!$C$30:$I$30,0)),"F","C")</f>
        <v>19.444444444444443</v>
      </c>
      <c r="J4949" s="34">
        <f>CONVERT(INDEX(Clg_StPt_Sch_EZ!$C$4:$I$27,MATCH(Schedules_8760!$C4949,Clg_StPt_Sch_EZ!$B$4:$B$27,0),MATCH(Schedules_8760!$F4949,Clg_StPt_Sch_EZ!$C$3:$I$3,0)),"F","C")</f>
        <v>25.555555555555554</v>
      </c>
      <c r="K4949" s="34">
        <f>CONVERT(INDEX(Clg_StPt_Sch_EZ!$C$31:$I$54,MATCH(Schedules_8760!$C4949,Clg_StPt_Sch_EZ!$B$31:$B$54,0),MATCH(Schedules_8760!$F4949,Clg_StPt_Sch_EZ!$C$30:$I$30,0)),"F","C")</f>
        <v>28.333333333333332</v>
      </c>
      <c r="L4949" s="34">
        <f>CONVERT(INDEX(DHW_StPt_Sch_EZ!$C$4:$I$27,MATCH(Schedules_8760!$C4949,DHW_StPt_Sch_EZ!$B$4:$B$27,0),MATCH(Schedules_8760!$F4949,DHW_StPt_Sch_EZ!$C$3:$I$3,0)),"F","C")</f>
        <v>53.333333333333329</v>
      </c>
      <c r="M4949" s="34">
        <f>CONVERT(INDEX(DHW_StPt_Sch_EZ!$C$31:$I$54,MATCH(Schedules_8760!$C4949,DHW_StPt_Sch_EZ!$B$31:$B$54,0),MATCH(Schedules_8760!$F4949,DHW_StPt_Sch_EZ!$C$30:$I$30,0)),"F","C")</f>
        <v>53.333333333333329</v>
      </c>
      <c r="N4949" s="12"/>
      <c r="O4949" s="12"/>
      <c r="P4949" s="12"/>
    </row>
    <row r="4950" spans="1:16" x14ac:dyDescent="0.25">
      <c r="A4950" s="35">
        <v>4949</v>
      </c>
      <c r="B4950" s="89">
        <v>207.16666666666671</v>
      </c>
      <c r="C4950" s="35">
        <f t="shared" si="385"/>
        <v>5</v>
      </c>
      <c r="D4950" s="35">
        <f t="shared" si="388"/>
        <v>207</v>
      </c>
      <c r="E4950" s="35">
        <f t="shared" si="389"/>
        <v>4</v>
      </c>
      <c r="F4950" s="35" t="str">
        <f t="shared" si="386"/>
        <v>Wednesday</v>
      </c>
      <c r="G4950" s="35">
        <f t="shared" si="387"/>
        <v>7</v>
      </c>
      <c r="H4950" s="34">
        <f>CONVERT(INDEX(Htg_StPt_Sch_EZ!$C$4:$I$27,MATCH(Schedules_8760!$C4950,Htg_StPt_Sch_EZ!$B$4:$B$27,0),MATCH(Schedules_8760!$F4950,Htg_StPt_Sch_EZ!$C$3:$I$3,0)),"F","C")</f>
        <v>20.555555555555554</v>
      </c>
      <c r="I4950" s="34">
        <f>CONVERT(INDEX(Htg_StPt_Sch_EZ!$C$31:$I$54,MATCH(Schedules_8760!$C4950,Htg_StPt_Sch_EZ!$B$31:$B$54,0),MATCH(Schedules_8760!$F4950,Htg_StPt_Sch_EZ!$C$30:$I$30,0)),"F","C")</f>
        <v>19.444444444444443</v>
      </c>
      <c r="J4950" s="34">
        <f>CONVERT(INDEX(Clg_StPt_Sch_EZ!$C$4:$I$27,MATCH(Schedules_8760!$C4950,Clg_StPt_Sch_EZ!$B$4:$B$27,0),MATCH(Schedules_8760!$F4950,Clg_StPt_Sch_EZ!$C$3:$I$3,0)),"F","C")</f>
        <v>25.555555555555554</v>
      </c>
      <c r="K4950" s="34">
        <f>CONVERT(INDEX(Clg_StPt_Sch_EZ!$C$31:$I$54,MATCH(Schedules_8760!$C4950,Clg_StPt_Sch_EZ!$B$31:$B$54,0),MATCH(Schedules_8760!$F4950,Clg_StPt_Sch_EZ!$C$30:$I$30,0)),"F","C")</f>
        <v>28.333333333333332</v>
      </c>
      <c r="L4950" s="34">
        <f>CONVERT(INDEX(DHW_StPt_Sch_EZ!$C$4:$I$27,MATCH(Schedules_8760!$C4950,DHW_StPt_Sch_EZ!$B$4:$B$27,0),MATCH(Schedules_8760!$F4950,DHW_StPt_Sch_EZ!$C$3:$I$3,0)),"F","C")</f>
        <v>53.333333333333329</v>
      </c>
      <c r="M4950" s="34">
        <f>CONVERT(INDEX(DHW_StPt_Sch_EZ!$C$31:$I$54,MATCH(Schedules_8760!$C4950,DHW_StPt_Sch_EZ!$B$31:$B$54,0),MATCH(Schedules_8760!$F4950,DHW_StPt_Sch_EZ!$C$30:$I$30,0)),"F","C")</f>
        <v>53.333333333333329</v>
      </c>
      <c r="N4950" s="12"/>
      <c r="O4950" s="12"/>
      <c r="P4950" s="12"/>
    </row>
    <row r="4951" spans="1:16" x14ac:dyDescent="0.25">
      <c r="A4951" s="35">
        <v>4950</v>
      </c>
      <c r="B4951" s="89">
        <v>207.20833333333329</v>
      </c>
      <c r="C4951" s="35">
        <f t="shared" si="385"/>
        <v>6</v>
      </c>
      <c r="D4951" s="35">
        <f t="shared" si="388"/>
        <v>207</v>
      </c>
      <c r="E4951" s="35">
        <f t="shared" si="389"/>
        <v>4</v>
      </c>
      <c r="F4951" s="35" t="str">
        <f t="shared" si="386"/>
        <v>Wednesday</v>
      </c>
      <c r="G4951" s="35">
        <f t="shared" si="387"/>
        <v>7</v>
      </c>
      <c r="H4951" s="34">
        <f>CONVERT(INDEX(Htg_StPt_Sch_EZ!$C$4:$I$27,MATCH(Schedules_8760!$C4951,Htg_StPt_Sch_EZ!$B$4:$B$27,0),MATCH(Schedules_8760!$F4951,Htg_StPt_Sch_EZ!$C$3:$I$3,0)),"F","C")</f>
        <v>20.555555555555554</v>
      </c>
      <c r="I4951" s="34">
        <f>CONVERT(INDEX(Htg_StPt_Sch_EZ!$C$31:$I$54,MATCH(Schedules_8760!$C4951,Htg_StPt_Sch_EZ!$B$31:$B$54,0),MATCH(Schedules_8760!$F4951,Htg_StPt_Sch_EZ!$C$30:$I$30,0)),"F","C")</f>
        <v>19.444444444444443</v>
      </c>
      <c r="J4951" s="34">
        <f>CONVERT(INDEX(Clg_StPt_Sch_EZ!$C$4:$I$27,MATCH(Schedules_8760!$C4951,Clg_StPt_Sch_EZ!$B$4:$B$27,0),MATCH(Schedules_8760!$F4951,Clg_StPt_Sch_EZ!$C$3:$I$3,0)),"F","C")</f>
        <v>25.555555555555554</v>
      </c>
      <c r="K4951" s="34">
        <f>CONVERT(INDEX(Clg_StPt_Sch_EZ!$C$31:$I$54,MATCH(Schedules_8760!$C4951,Clg_StPt_Sch_EZ!$B$31:$B$54,0),MATCH(Schedules_8760!$F4951,Clg_StPt_Sch_EZ!$C$30:$I$30,0)),"F","C")</f>
        <v>28.333333333333332</v>
      </c>
      <c r="L4951" s="34">
        <f>CONVERT(INDEX(DHW_StPt_Sch_EZ!$C$4:$I$27,MATCH(Schedules_8760!$C4951,DHW_StPt_Sch_EZ!$B$4:$B$27,0),MATCH(Schedules_8760!$F4951,DHW_StPt_Sch_EZ!$C$3:$I$3,0)),"F","C")</f>
        <v>53.333333333333329</v>
      </c>
      <c r="M4951" s="34">
        <f>CONVERT(INDEX(DHW_StPt_Sch_EZ!$C$31:$I$54,MATCH(Schedules_8760!$C4951,DHW_StPt_Sch_EZ!$B$31:$B$54,0),MATCH(Schedules_8760!$F4951,DHW_StPt_Sch_EZ!$C$30:$I$30,0)),"F","C")</f>
        <v>53.333333333333329</v>
      </c>
      <c r="N4951" s="12"/>
      <c r="O4951" s="12"/>
      <c r="P4951" s="12"/>
    </row>
    <row r="4952" spans="1:16" x14ac:dyDescent="0.25">
      <c r="A4952" s="35">
        <v>4951</v>
      </c>
      <c r="B4952" s="89">
        <v>207.25</v>
      </c>
      <c r="C4952" s="35">
        <f t="shared" si="385"/>
        <v>7</v>
      </c>
      <c r="D4952" s="35">
        <f t="shared" si="388"/>
        <v>207</v>
      </c>
      <c r="E4952" s="35">
        <f t="shared" si="389"/>
        <v>4</v>
      </c>
      <c r="F4952" s="35" t="str">
        <f t="shared" si="386"/>
        <v>Wednesday</v>
      </c>
      <c r="G4952" s="35">
        <f t="shared" si="387"/>
        <v>7</v>
      </c>
      <c r="H4952" s="34">
        <f>CONVERT(INDEX(Htg_StPt_Sch_EZ!$C$4:$I$27,MATCH(Schedules_8760!$C4952,Htg_StPt_Sch_EZ!$B$4:$B$27,0),MATCH(Schedules_8760!$F4952,Htg_StPt_Sch_EZ!$C$3:$I$3,0)),"F","C")</f>
        <v>20.555555555555554</v>
      </c>
      <c r="I4952" s="34">
        <f>CONVERT(INDEX(Htg_StPt_Sch_EZ!$C$31:$I$54,MATCH(Schedules_8760!$C4952,Htg_StPt_Sch_EZ!$B$31:$B$54,0),MATCH(Schedules_8760!$F4952,Htg_StPt_Sch_EZ!$C$30:$I$30,0)),"F","C")</f>
        <v>19.444444444444443</v>
      </c>
      <c r="J4952" s="34">
        <f>CONVERT(INDEX(Clg_StPt_Sch_EZ!$C$4:$I$27,MATCH(Schedules_8760!$C4952,Clg_StPt_Sch_EZ!$B$4:$B$27,0),MATCH(Schedules_8760!$F4952,Clg_StPt_Sch_EZ!$C$3:$I$3,0)),"F","C")</f>
        <v>25.555555555555554</v>
      </c>
      <c r="K4952" s="34">
        <f>CONVERT(INDEX(Clg_StPt_Sch_EZ!$C$31:$I$54,MATCH(Schedules_8760!$C4952,Clg_StPt_Sch_EZ!$B$31:$B$54,0),MATCH(Schedules_8760!$F4952,Clg_StPt_Sch_EZ!$C$30:$I$30,0)),"F","C")</f>
        <v>28.333333333333332</v>
      </c>
      <c r="L4952" s="34">
        <f>CONVERT(INDEX(DHW_StPt_Sch_EZ!$C$4:$I$27,MATCH(Schedules_8760!$C4952,DHW_StPt_Sch_EZ!$B$4:$B$27,0),MATCH(Schedules_8760!$F4952,DHW_StPt_Sch_EZ!$C$3:$I$3,0)),"F","C")</f>
        <v>53.333333333333329</v>
      </c>
      <c r="M4952" s="34">
        <f>CONVERT(INDEX(DHW_StPt_Sch_EZ!$C$31:$I$54,MATCH(Schedules_8760!$C4952,DHW_StPt_Sch_EZ!$B$31:$B$54,0),MATCH(Schedules_8760!$F4952,DHW_StPt_Sch_EZ!$C$30:$I$30,0)),"F","C")</f>
        <v>53.333333333333329</v>
      </c>
      <c r="N4952" s="12"/>
      <c r="O4952" s="12"/>
      <c r="P4952" s="12"/>
    </row>
    <row r="4953" spans="1:16" x14ac:dyDescent="0.25">
      <c r="A4953" s="35">
        <v>4952</v>
      </c>
      <c r="B4953" s="89">
        <v>207.29166666666671</v>
      </c>
      <c r="C4953" s="35">
        <f t="shared" si="385"/>
        <v>8</v>
      </c>
      <c r="D4953" s="35">
        <f t="shared" si="388"/>
        <v>207</v>
      </c>
      <c r="E4953" s="35">
        <f t="shared" si="389"/>
        <v>4</v>
      </c>
      <c r="F4953" s="35" t="str">
        <f t="shared" si="386"/>
        <v>Wednesday</v>
      </c>
      <c r="G4953" s="35">
        <f t="shared" si="387"/>
        <v>7</v>
      </c>
      <c r="H4953" s="34">
        <f>CONVERT(INDEX(Htg_StPt_Sch_EZ!$C$4:$I$27,MATCH(Schedules_8760!$C4953,Htg_StPt_Sch_EZ!$B$4:$B$27,0),MATCH(Schedules_8760!$F4953,Htg_StPt_Sch_EZ!$C$3:$I$3,0)),"F","C")</f>
        <v>20.555555555555554</v>
      </c>
      <c r="I4953" s="34">
        <f>CONVERT(INDEX(Htg_StPt_Sch_EZ!$C$31:$I$54,MATCH(Schedules_8760!$C4953,Htg_StPt_Sch_EZ!$B$31:$B$54,0),MATCH(Schedules_8760!$F4953,Htg_StPt_Sch_EZ!$C$30:$I$30,0)),"F","C")</f>
        <v>19.444444444444443</v>
      </c>
      <c r="J4953" s="34">
        <f>CONVERT(INDEX(Clg_StPt_Sch_EZ!$C$4:$I$27,MATCH(Schedules_8760!$C4953,Clg_StPt_Sch_EZ!$B$4:$B$27,0),MATCH(Schedules_8760!$F4953,Clg_StPt_Sch_EZ!$C$3:$I$3,0)),"F","C")</f>
        <v>25.555555555555554</v>
      </c>
      <c r="K4953" s="34">
        <f>CONVERT(INDEX(Clg_StPt_Sch_EZ!$C$31:$I$54,MATCH(Schedules_8760!$C4953,Clg_StPt_Sch_EZ!$B$31:$B$54,0),MATCH(Schedules_8760!$F4953,Clg_StPt_Sch_EZ!$C$30:$I$30,0)),"F","C")</f>
        <v>25</v>
      </c>
      <c r="L4953" s="34">
        <f>CONVERT(INDEX(DHW_StPt_Sch_EZ!$C$4:$I$27,MATCH(Schedules_8760!$C4953,DHW_StPt_Sch_EZ!$B$4:$B$27,0),MATCH(Schedules_8760!$F4953,DHW_StPt_Sch_EZ!$C$3:$I$3,0)),"F","C")</f>
        <v>53.333333333333329</v>
      </c>
      <c r="M4953" s="34">
        <f>CONVERT(INDEX(DHW_StPt_Sch_EZ!$C$31:$I$54,MATCH(Schedules_8760!$C4953,DHW_StPt_Sch_EZ!$B$31:$B$54,0),MATCH(Schedules_8760!$F4953,DHW_StPt_Sch_EZ!$C$30:$I$30,0)),"F","C")</f>
        <v>53.333333333333329</v>
      </c>
      <c r="N4953" s="12"/>
      <c r="O4953" s="12"/>
      <c r="P4953" s="12"/>
    </row>
    <row r="4954" spans="1:16" x14ac:dyDescent="0.25">
      <c r="A4954" s="35">
        <v>4953</v>
      </c>
      <c r="B4954" s="89">
        <v>207.33333333333329</v>
      </c>
      <c r="C4954" s="35">
        <f t="shared" si="385"/>
        <v>9</v>
      </c>
      <c r="D4954" s="35">
        <f t="shared" si="388"/>
        <v>207</v>
      </c>
      <c r="E4954" s="35">
        <f t="shared" si="389"/>
        <v>4</v>
      </c>
      <c r="F4954" s="35" t="str">
        <f t="shared" si="386"/>
        <v>Wednesday</v>
      </c>
      <c r="G4954" s="35">
        <f t="shared" si="387"/>
        <v>7</v>
      </c>
      <c r="H4954" s="34">
        <f>CONVERT(INDEX(Htg_StPt_Sch_EZ!$C$4:$I$27,MATCH(Schedules_8760!$C4954,Htg_StPt_Sch_EZ!$B$4:$B$27,0),MATCH(Schedules_8760!$F4954,Htg_StPt_Sch_EZ!$C$3:$I$3,0)),"F","C")</f>
        <v>20.555555555555554</v>
      </c>
      <c r="I4954" s="34">
        <f>CONVERT(INDEX(Htg_StPt_Sch_EZ!$C$31:$I$54,MATCH(Schedules_8760!$C4954,Htg_StPt_Sch_EZ!$B$31:$B$54,0),MATCH(Schedules_8760!$F4954,Htg_StPt_Sch_EZ!$C$30:$I$30,0)),"F","C")</f>
        <v>19.444444444444443</v>
      </c>
      <c r="J4954" s="34">
        <f>CONVERT(INDEX(Clg_StPt_Sch_EZ!$C$4:$I$27,MATCH(Schedules_8760!$C4954,Clg_StPt_Sch_EZ!$B$4:$B$27,0),MATCH(Schedules_8760!$F4954,Clg_StPt_Sch_EZ!$C$3:$I$3,0)),"F","C")</f>
        <v>25.555555555555554</v>
      </c>
      <c r="K4954" s="34">
        <f>CONVERT(INDEX(Clg_StPt_Sch_EZ!$C$31:$I$54,MATCH(Schedules_8760!$C4954,Clg_StPt_Sch_EZ!$B$31:$B$54,0),MATCH(Schedules_8760!$F4954,Clg_StPt_Sch_EZ!$C$30:$I$30,0)),"F","C")</f>
        <v>25</v>
      </c>
      <c r="L4954" s="34">
        <f>CONVERT(INDEX(DHW_StPt_Sch_EZ!$C$4:$I$27,MATCH(Schedules_8760!$C4954,DHW_StPt_Sch_EZ!$B$4:$B$27,0),MATCH(Schedules_8760!$F4954,DHW_StPt_Sch_EZ!$C$3:$I$3,0)),"F","C")</f>
        <v>53.333333333333329</v>
      </c>
      <c r="M4954" s="34">
        <f>CONVERT(INDEX(DHW_StPt_Sch_EZ!$C$31:$I$54,MATCH(Schedules_8760!$C4954,DHW_StPt_Sch_EZ!$B$31:$B$54,0),MATCH(Schedules_8760!$F4954,DHW_StPt_Sch_EZ!$C$30:$I$30,0)),"F","C")</f>
        <v>53.333333333333329</v>
      </c>
      <c r="N4954" s="12"/>
      <c r="O4954" s="12"/>
      <c r="P4954" s="12"/>
    </row>
    <row r="4955" spans="1:16" x14ac:dyDescent="0.25">
      <c r="A4955" s="35">
        <v>4954</v>
      </c>
      <c r="B4955" s="89">
        <v>207.375</v>
      </c>
      <c r="C4955" s="35">
        <f t="shared" si="385"/>
        <v>10</v>
      </c>
      <c r="D4955" s="35">
        <f t="shared" si="388"/>
        <v>207</v>
      </c>
      <c r="E4955" s="35">
        <f t="shared" si="389"/>
        <v>4</v>
      </c>
      <c r="F4955" s="35" t="str">
        <f t="shared" si="386"/>
        <v>Wednesday</v>
      </c>
      <c r="G4955" s="35">
        <f t="shared" si="387"/>
        <v>7</v>
      </c>
      <c r="H4955" s="34">
        <f>CONVERT(INDEX(Htg_StPt_Sch_EZ!$C$4:$I$27,MATCH(Schedules_8760!$C4955,Htg_StPt_Sch_EZ!$B$4:$B$27,0),MATCH(Schedules_8760!$F4955,Htg_StPt_Sch_EZ!$C$3:$I$3,0)),"F","C")</f>
        <v>20.555555555555554</v>
      </c>
      <c r="I4955" s="34">
        <f>CONVERT(INDEX(Htg_StPt_Sch_EZ!$C$31:$I$54,MATCH(Schedules_8760!$C4955,Htg_StPt_Sch_EZ!$B$31:$B$54,0),MATCH(Schedules_8760!$F4955,Htg_StPt_Sch_EZ!$C$30:$I$30,0)),"F","C")</f>
        <v>19.444444444444443</v>
      </c>
      <c r="J4955" s="34">
        <f>CONVERT(INDEX(Clg_StPt_Sch_EZ!$C$4:$I$27,MATCH(Schedules_8760!$C4955,Clg_StPt_Sch_EZ!$B$4:$B$27,0),MATCH(Schedules_8760!$F4955,Clg_StPt_Sch_EZ!$C$3:$I$3,0)),"F","C")</f>
        <v>25.555555555555554</v>
      </c>
      <c r="K4955" s="34">
        <f>CONVERT(INDEX(Clg_StPt_Sch_EZ!$C$31:$I$54,MATCH(Schedules_8760!$C4955,Clg_StPt_Sch_EZ!$B$31:$B$54,0),MATCH(Schedules_8760!$F4955,Clg_StPt_Sch_EZ!$C$30:$I$30,0)),"F","C")</f>
        <v>25</v>
      </c>
      <c r="L4955" s="34">
        <f>CONVERT(INDEX(DHW_StPt_Sch_EZ!$C$4:$I$27,MATCH(Schedules_8760!$C4955,DHW_StPt_Sch_EZ!$B$4:$B$27,0),MATCH(Schedules_8760!$F4955,DHW_StPt_Sch_EZ!$C$3:$I$3,0)),"F","C")</f>
        <v>53.333333333333329</v>
      </c>
      <c r="M4955" s="34">
        <f>CONVERT(INDEX(DHW_StPt_Sch_EZ!$C$31:$I$54,MATCH(Schedules_8760!$C4955,DHW_StPt_Sch_EZ!$B$31:$B$54,0),MATCH(Schedules_8760!$F4955,DHW_StPt_Sch_EZ!$C$30:$I$30,0)),"F","C")</f>
        <v>53.333333333333329</v>
      </c>
      <c r="N4955" s="12"/>
      <c r="O4955" s="12"/>
      <c r="P4955" s="12"/>
    </row>
    <row r="4956" spans="1:16" x14ac:dyDescent="0.25">
      <c r="A4956" s="35">
        <v>4955</v>
      </c>
      <c r="B4956" s="89">
        <v>207.41666666666671</v>
      </c>
      <c r="C4956" s="35">
        <f t="shared" si="385"/>
        <v>11</v>
      </c>
      <c r="D4956" s="35">
        <f t="shared" si="388"/>
        <v>207</v>
      </c>
      <c r="E4956" s="35">
        <f t="shared" si="389"/>
        <v>4</v>
      </c>
      <c r="F4956" s="35" t="str">
        <f t="shared" si="386"/>
        <v>Wednesday</v>
      </c>
      <c r="G4956" s="35">
        <f t="shared" si="387"/>
        <v>7</v>
      </c>
      <c r="H4956" s="34">
        <f>CONVERT(INDEX(Htg_StPt_Sch_EZ!$C$4:$I$27,MATCH(Schedules_8760!$C4956,Htg_StPt_Sch_EZ!$B$4:$B$27,0),MATCH(Schedules_8760!$F4956,Htg_StPt_Sch_EZ!$C$3:$I$3,0)),"F","C")</f>
        <v>20.555555555555554</v>
      </c>
      <c r="I4956" s="34">
        <f>CONVERT(INDEX(Htg_StPt_Sch_EZ!$C$31:$I$54,MATCH(Schedules_8760!$C4956,Htg_StPt_Sch_EZ!$B$31:$B$54,0),MATCH(Schedules_8760!$F4956,Htg_StPt_Sch_EZ!$C$30:$I$30,0)),"F","C")</f>
        <v>19.444444444444443</v>
      </c>
      <c r="J4956" s="34">
        <f>CONVERT(INDEX(Clg_StPt_Sch_EZ!$C$4:$I$27,MATCH(Schedules_8760!$C4956,Clg_StPt_Sch_EZ!$B$4:$B$27,0),MATCH(Schedules_8760!$F4956,Clg_StPt_Sch_EZ!$C$3:$I$3,0)),"F","C")</f>
        <v>25.555555555555554</v>
      </c>
      <c r="K4956" s="34">
        <f>CONVERT(INDEX(Clg_StPt_Sch_EZ!$C$31:$I$54,MATCH(Schedules_8760!$C4956,Clg_StPt_Sch_EZ!$B$31:$B$54,0),MATCH(Schedules_8760!$F4956,Clg_StPt_Sch_EZ!$C$30:$I$30,0)),"F","C")</f>
        <v>25</v>
      </c>
      <c r="L4956" s="34">
        <f>CONVERT(INDEX(DHW_StPt_Sch_EZ!$C$4:$I$27,MATCH(Schedules_8760!$C4956,DHW_StPt_Sch_EZ!$B$4:$B$27,0),MATCH(Schedules_8760!$F4956,DHW_StPt_Sch_EZ!$C$3:$I$3,0)),"F","C")</f>
        <v>53.333333333333329</v>
      </c>
      <c r="M4956" s="34">
        <f>CONVERT(INDEX(DHW_StPt_Sch_EZ!$C$31:$I$54,MATCH(Schedules_8760!$C4956,DHW_StPt_Sch_EZ!$B$31:$B$54,0),MATCH(Schedules_8760!$F4956,DHW_StPt_Sch_EZ!$C$30:$I$30,0)),"F","C")</f>
        <v>53.333333333333329</v>
      </c>
      <c r="N4956" s="12"/>
      <c r="O4956" s="12"/>
      <c r="P4956" s="12"/>
    </row>
    <row r="4957" spans="1:16" x14ac:dyDescent="0.25">
      <c r="A4957" s="35">
        <v>4956</v>
      </c>
      <c r="B4957" s="89">
        <v>207.45833333333329</v>
      </c>
      <c r="C4957" s="35">
        <f t="shared" si="385"/>
        <v>12</v>
      </c>
      <c r="D4957" s="35">
        <f t="shared" si="388"/>
        <v>207</v>
      </c>
      <c r="E4957" s="35">
        <f t="shared" si="389"/>
        <v>4</v>
      </c>
      <c r="F4957" s="35" t="str">
        <f t="shared" si="386"/>
        <v>Wednesday</v>
      </c>
      <c r="G4957" s="35">
        <f t="shared" si="387"/>
        <v>7</v>
      </c>
      <c r="H4957" s="34">
        <f>CONVERT(INDEX(Htg_StPt_Sch_EZ!$C$4:$I$27,MATCH(Schedules_8760!$C4957,Htg_StPt_Sch_EZ!$B$4:$B$27,0),MATCH(Schedules_8760!$F4957,Htg_StPt_Sch_EZ!$C$3:$I$3,0)),"F","C")</f>
        <v>20.555555555555554</v>
      </c>
      <c r="I4957" s="34">
        <f>CONVERT(INDEX(Htg_StPt_Sch_EZ!$C$31:$I$54,MATCH(Schedules_8760!$C4957,Htg_StPt_Sch_EZ!$B$31:$B$54,0),MATCH(Schedules_8760!$F4957,Htg_StPt_Sch_EZ!$C$30:$I$30,0)),"F","C")</f>
        <v>19.444444444444443</v>
      </c>
      <c r="J4957" s="34">
        <f>CONVERT(INDEX(Clg_StPt_Sch_EZ!$C$4:$I$27,MATCH(Schedules_8760!$C4957,Clg_StPt_Sch_EZ!$B$4:$B$27,0),MATCH(Schedules_8760!$F4957,Clg_StPt_Sch_EZ!$C$3:$I$3,0)),"F","C")</f>
        <v>25.555555555555554</v>
      </c>
      <c r="K4957" s="34">
        <f>CONVERT(INDEX(Clg_StPt_Sch_EZ!$C$31:$I$54,MATCH(Schedules_8760!$C4957,Clg_StPt_Sch_EZ!$B$31:$B$54,0),MATCH(Schedules_8760!$F4957,Clg_StPt_Sch_EZ!$C$30:$I$30,0)),"F","C")</f>
        <v>25</v>
      </c>
      <c r="L4957" s="34">
        <f>CONVERT(INDEX(DHW_StPt_Sch_EZ!$C$4:$I$27,MATCH(Schedules_8760!$C4957,DHW_StPt_Sch_EZ!$B$4:$B$27,0),MATCH(Schedules_8760!$F4957,DHW_StPt_Sch_EZ!$C$3:$I$3,0)),"F","C")</f>
        <v>53.333333333333329</v>
      </c>
      <c r="M4957" s="34">
        <f>CONVERT(INDEX(DHW_StPt_Sch_EZ!$C$31:$I$54,MATCH(Schedules_8760!$C4957,DHW_StPt_Sch_EZ!$B$31:$B$54,0),MATCH(Schedules_8760!$F4957,DHW_StPt_Sch_EZ!$C$30:$I$30,0)),"F","C")</f>
        <v>53.333333333333329</v>
      </c>
      <c r="N4957" s="12"/>
      <c r="O4957" s="12"/>
      <c r="P4957" s="12"/>
    </row>
    <row r="4958" spans="1:16" x14ac:dyDescent="0.25">
      <c r="A4958" s="35">
        <v>4957</v>
      </c>
      <c r="B4958" s="89">
        <v>207.5</v>
      </c>
      <c r="C4958" s="35">
        <f t="shared" si="385"/>
        <v>13</v>
      </c>
      <c r="D4958" s="35">
        <f t="shared" si="388"/>
        <v>207</v>
      </c>
      <c r="E4958" s="35">
        <f t="shared" si="389"/>
        <v>4</v>
      </c>
      <c r="F4958" s="35" t="str">
        <f t="shared" si="386"/>
        <v>Wednesday</v>
      </c>
      <c r="G4958" s="35">
        <f t="shared" si="387"/>
        <v>7</v>
      </c>
      <c r="H4958" s="34">
        <f>CONVERT(INDEX(Htg_StPt_Sch_EZ!$C$4:$I$27,MATCH(Schedules_8760!$C4958,Htg_StPt_Sch_EZ!$B$4:$B$27,0),MATCH(Schedules_8760!$F4958,Htg_StPt_Sch_EZ!$C$3:$I$3,0)),"F","C")</f>
        <v>20.555555555555554</v>
      </c>
      <c r="I4958" s="34">
        <f>CONVERT(INDEX(Htg_StPt_Sch_EZ!$C$31:$I$54,MATCH(Schedules_8760!$C4958,Htg_StPt_Sch_EZ!$B$31:$B$54,0),MATCH(Schedules_8760!$F4958,Htg_StPt_Sch_EZ!$C$30:$I$30,0)),"F","C")</f>
        <v>19.444444444444443</v>
      </c>
      <c r="J4958" s="34">
        <f>CONVERT(INDEX(Clg_StPt_Sch_EZ!$C$4:$I$27,MATCH(Schedules_8760!$C4958,Clg_StPt_Sch_EZ!$B$4:$B$27,0),MATCH(Schedules_8760!$F4958,Clg_StPt_Sch_EZ!$C$3:$I$3,0)),"F","C")</f>
        <v>25.555555555555554</v>
      </c>
      <c r="K4958" s="34">
        <f>CONVERT(INDEX(Clg_StPt_Sch_EZ!$C$31:$I$54,MATCH(Schedules_8760!$C4958,Clg_StPt_Sch_EZ!$B$31:$B$54,0),MATCH(Schedules_8760!$F4958,Clg_StPt_Sch_EZ!$C$30:$I$30,0)),"F","C")</f>
        <v>25</v>
      </c>
      <c r="L4958" s="34">
        <f>CONVERT(INDEX(DHW_StPt_Sch_EZ!$C$4:$I$27,MATCH(Schedules_8760!$C4958,DHW_StPt_Sch_EZ!$B$4:$B$27,0),MATCH(Schedules_8760!$F4958,DHW_StPt_Sch_EZ!$C$3:$I$3,0)),"F","C")</f>
        <v>53.333333333333329</v>
      </c>
      <c r="M4958" s="34">
        <f>CONVERT(INDEX(DHW_StPt_Sch_EZ!$C$31:$I$54,MATCH(Schedules_8760!$C4958,DHW_StPt_Sch_EZ!$B$31:$B$54,0),MATCH(Schedules_8760!$F4958,DHW_StPt_Sch_EZ!$C$30:$I$30,0)),"F","C")</f>
        <v>53.333333333333329</v>
      </c>
      <c r="N4958" s="12"/>
      <c r="O4958" s="12"/>
      <c r="P4958" s="12"/>
    </row>
    <row r="4959" spans="1:16" x14ac:dyDescent="0.25">
      <c r="A4959" s="35">
        <v>4958</v>
      </c>
      <c r="B4959" s="89">
        <v>207.54166666666671</v>
      </c>
      <c r="C4959" s="35">
        <f t="shared" si="385"/>
        <v>14</v>
      </c>
      <c r="D4959" s="35">
        <f t="shared" si="388"/>
        <v>207</v>
      </c>
      <c r="E4959" s="35">
        <f t="shared" si="389"/>
        <v>4</v>
      </c>
      <c r="F4959" s="35" t="str">
        <f t="shared" si="386"/>
        <v>Wednesday</v>
      </c>
      <c r="G4959" s="35">
        <f t="shared" si="387"/>
        <v>7</v>
      </c>
      <c r="H4959" s="34">
        <f>CONVERT(INDEX(Htg_StPt_Sch_EZ!$C$4:$I$27,MATCH(Schedules_8760!$C4959,Htg_StPt_Sch_EZ!$B$4:$B$27,0),MATCH(Schedules_8760!$F4959,Htg_StPt_Sch_EZ!$C$3:$I$3,0)),"F","C")</f>
        <v>20.555555555555554</v>
      </c>
      <c r="I4959" s="34">
        <f>CONVERT(INDEX(Htg_StPt_Sch_EZ!$C$31:$I$54,MATCH(Schedules_8760!$C4959,Htg_StPt_Sch_EZ!$B$31:$B$54,0),MATCH(Schedules_8760!$F4959,Htg_StPt_Sch_EZ!$C$30:$I$30,0)),"F","C")</f>
        <v>19.444444444444443</v>
      </c>
      <c r="J4959" s="34">
        <f>CONVERT(INDEX(Clg_StPt_Sch_EZ!$C$4:$I$27,MATCH(Schedules_8760!$C4959,Clg_StPt_Sch_EZ!$B$4:$B$27,0),MATCH(Schedules_8760!$F4959,Clg_StPt_Sch_EZ!$C$3:$I$3,0)),"F","C")</f>
        <v>25.555555555555554</v>
      </c>
      <c r="K4959" s="34">
        <f>CONVERT(INDEX(Clg_StPt_Sch_EZ!$C$31:$I$54,MATCH(Schedules_8760!$C4959,Clg_StPt_Sch_EZ!$B$31:$B$54,0),MATCH(Schedules_8760!$F4959,Clg_StPt_Sch_EZ!$C$30:$I$30,0)),"F","C")</f>
        <v>25</v>
      </c>
      <c r="L4959" s="34">
        <f>CONVERT(INDEX(DHW_StPt_Sch_EZ!$C$4:$I$27,MATCH(Schedules_8760!$C4959,DHW_StPt_Sch_EZ!$B$4:$B$27,0),MATCH(Schedules_8760!$F4959,DHW_StPt_Sch_EZ!$C$3:$I$3,0)),"F","C")</f>
        <v>53.333333333333329</v>
      </c>
      <c r="M4959" s="34">
        <f>CONVERT(INDEX(DHW_StPt_Sch_EZ!$C$31:$I$54,MATCH(Schedules_8760!$C4959,DHW_StPt_Sch_EZ!$B$31:$B$54,0),MATCH(Schedules_8760!$F4959,DHW_StPt_Sch_EZ!$C$30:$I$30,0)),"F","C")</f>
        <v>53.333333333333329</v>
      </c>
      <c r="N4959" s="12"/>
      <c r="O4959" s="12"/>
      <c r="P4959" s="12"/>
    </row>
    <row r="4960" spans="1:16" x14ac:dyDescent="0.25">
      <c r="A4960" s="35">
        <v>4959</v>
      </c>
      <c r="B4960" s="89">
        <v>207.58333333333329</v>
      </c>
      <c r="C4960" s="35">
        <f t="shared" si="385"/>
        <v>15</v>
      </c>
      <c r="D4960" s="35">
        <f t="shared" si="388"/>
        <v>207</v>
      </c>
      <c r="E4960" s="35">
        <f t="shared" si="389"/>
        <v>4</v>
      </c>
      <c r="F4960" s="35" t="str">
        <f t="shared" si="386"/>
        <v>Wednesday</v>
      </c>
      <c r="G4960" s="35">
        <f t="shared" si="387"/>
        <v>7</v>
      </c>
      <c r="H4960" s="34">
        <f>CONVERT(INDEX(Htg_StPt_Sch_EZ!$C$4:$I$27,MATCH(Schedules_8760!$C4960,Htg_StPt_Sch_EZ!$B$4:$B$27,0),MATCH(Schedules_8760!$F4960,Htg_StPt_Sch_EZ!$C$3:$I$3,0)),"F","C")</f>
        <v>20.555555555555554</v>
      </c>
      <c r="I4960" s="34">
        <f>CONVERT(INDEX(Htg_StPt_Sch_EZ!$C$31:$I$54,MATCH(Schedules_8760!$C4960,Htg_StPt_Sch_EZ!$B$31:$B$54,0),MATCH(Schedules_8760!$F4960,Htg_StPt_Sch_EZ!$C$30:$I$30,0)),"F","C")</f>
        <v>21.111111111111111</v>
      </c>
      <c r="J4960" s="34">
        <f>CONVERT(INDEX(Clg_StPt_Sch_EZ!$C$4:$I$27,MATCH(Schedules_8760!$C4960,Clg_StPt_Sch_EZ!$B$4:$B$27,0),MATCH(Schedules_8760!$F4960,Clg_StPt_Sch_EZ!$C$3:$I$3,0)),"F","C")</f>
        <v>25.555555555555554</v>
      </c>
      <c r="K4960" s="34">
        <f>CONVERT(INDEX(Clg_StPt_Sch_EZ!$C$31:$I$54,MATCH(Schedules_8760!$C4960,Clg_StPt_Sch_EZ!$B$31:$B$54,0),MATCH(Schedules_8760!$F4960,Clg_StPt_Sch_EZ!$C$30:$I$30,0)),"F","C")</f>
        <v>25</v>
      </c>
      <c r="L4960" s="34">
        <f>CONVERT(INDEX(DHW_StPt_Sch_EZ!$C$4:$I$27,MATCH(Schedules_8760!$C4960,DHW_StPt_Sch_EZ!$B$4:$B$27,0),MATCH(Schedules_8760!$F4960,DHW_StPt_Sch_EZ!$C$3:$I$3,0)),"F","C")</f>
        <v>53.333333333333329</v>
      </c>
      <c r="M4960" s="34">
        <f>CONVERT(INDEX(DHW_StPt_Sch_EZ!$C$31:$I$54,MATCH(Schedules_8760!$C4960,DHW_StPt_Sch_EZ!$B$31:$B$54,0),MATCH(Schedules_8760!$F4960,DHW_StPt_Sch_EZ!$C$30:$I$30,0)),"F","C")</f>
        <v>53.333333333333329</v>
      </c>
      <c r="N4960" s="12"/>
      <c r="O4960" s="12"/>
      <c r="P4960" s="12"/>
    </row>
    <row r="4961" spans="1:16" x14ac:dyDescent="0.25">
      <c r="A4961" s="35">
        <v>4960</v>
      </c>
      <c r="B4961" s="89">
        <v>207.625</v>
      </c>
      <c r="C4961" s="35">
        <f t="shared" si="385"/>
        <v>16</v>
      </c>
      <c r="D4961" s="35">
        <f t="shared" si="388"/>
        <v>207</v>
      </c>
      <c r="E4961" s="35">
        <f t="shared" si="389"/>
        <v>4</v>
      </c>
      <c r="F4961" s="35" t="str">
        <f t="shared" si="386"/>
        <v>Wednesday</v>
      </c>
      <c r="G4961" s="35">
        <f t="shared" si="387"/>
        <v>7</v>
      </c>
      <c r="H4961" s="34">
        <f>CONVERT(INDEX(Htg_StPt_Sch_EZ!$C$4:$I$27,MATCH(Schedules_8760!$C4961,Htg_StPt_Sch_EZ!$B$4:$B$27,0),MATCH(Schedules_8760!$F4961,Htg_StPt_Sch_EZ!$C$3:$I$3,0)),"F","C")</f>
        <v>20.555555555555554</v>
      </c>
      <c r="I4961" s="34">
        <f>CONVERT(INDEX(Htg_StPt_Sch_EZ!$C$31:$I$54,MATCH(Schedules_8760!$C4961,Htg_StPt_Sch_EZ!$B$31:$B$54,0),MATCH(Schedules_8760!$F4961,Htg_StPt_Sch_EZ!$C$30:$I$30,0)),"F","C")</f>
        <v>21.111111111111111</v>
      </c>
      <c r="J4961" s="34">
        <f>CONVERT(INDEX(Clg_StPt_Sch_EZ!$C$4:$I$27,MATCH(Schedules_8760!$C4961,Clg_StPt_Sch_EZ!$B$4:$B$27,0),MATCH(Schedules_8760!$F4961,Clg_StPt_Sch_EZ!$C$3:$I$3,0)),"F","C")</f>
        <v>25.555555555555554</v>
      </c>
      <c r="K4961" s="34">
        <f>CONVERT(INDEX(Clg_StPt_Sch_EZ!$C$31:$I$54,MATCH(Schedules_8760!$C4961,Clg_StPt_Sch_EZ!$B$31:$B$54,0),MATCH(Schedules_8760!$F4961,Clg_StPt_Sch_EZ!$C$30:$I$30,0)),"F","C")</f>
        <v>25</v>
      </c>
      <c r="L4961" s="34">
        <f>CONVERT(INDEX(DHW_StPt_Sch_EZ!$C$4:$I$27,MATCH(Schedules_8760!$C4961,DHW_StPt_Sch_EZ!$B$4:$B$27,0),MATCH(Schedules_8760!$F4961,DHW_StPt_Sch_EZ!$C$3:$I$3,0)),"F","C")</f>
        <v>53.333333333333329</v>
      </c>
      <c r="M4961" s="34">
        <f>CONVERT(INDEX(DHW_StPt_Sch_EZ!$C$31:$I$54,MATCH(Schedules_8760!$C4961,DHW_StPt_Sch_EZ!$B$31:$B$54,0),MATCH(Schedules_8760!$F4961,DHW_StPt_Sch_EZ!$C$30:$I$30,0)),"F","C")</f>
        <v>53.333333333333329</v>
      </c>
      <c r="N4961" s="12"/>
      <c r="O4961" s="12"/>
      <c r="P4961" s="12"/>
    </row>
    <row r="4962" spans="1:16" x14ac:dyDescent="0.25">
      <c r="A4962" s="35">
        <v>4961</v>
      </c>
      <c r="B4962" s="89">
        <v>207.66666666666671</v>
      </c>
      <c r="C4962" s="35">
        <f t="shared" si="385"/>
        <v>17</v>
      </c>
      <c r="D4962" s="35">
        <f t="shared" si="388"/>
        <v>207</v>
      </c>
      <c r="E4962" s="35">
        <f t="shared" si="389"/>
        <v>4</v>
      </c>
      <c r="F4962" s="35" t="str">
        <f t="shared" si="386"/>
        <v>Wednesday</v>
      </c>
      <c r="G4962" s="35">
        <f t="shared" si="387"/>
        <v>7</v>
      </c>
      <c r="H4962" s="34">
        <f>CONVERT(INDEX(Htg_StPt_Sch_EZ!$C$4:$I$27,MATCH(Schedules_8760!$C4962,Htg_StPt_Sch_EZ!$B$4:$B$27,0),MATCH(Schedules_8760!$F4962,Htg_StPt_Sch_EZ!$C$3:$I$3,0)),"F","C")</f>
        <v>20.555555555555554</v>
      </c>
      <c r="I4962" s="34">
        <f>CONVERT(INDEX(Htg_StPt_Sch_EZ!$C$31:$I$54,MATCH(Schedules_8760!$C4962,Htg_StPt_Sch_EZ!$B$31:$B$54,0),MATCH(Schedules_8760!$F4962,Htg_StPt_Sch_EZ!$C$30:$I$30,0)),"F","C")</f>
        <v>17.777777777777779</v>
      </c>
      <c r="J4962" s="34">
        <f>CONVERT(INDEX(Clg_StPt_Sch_EZ!$C$4:$I$27,MATCH(Schedules_8760!$C4962,Clg_StPt_Sch_EZ!$B$4:$B$27,0),MATCH(Schedules_8760!$F4962,Clg_StPt_Sch_EZ!$C$3:$I$3,0)),"F","C")</f>
        <v>25.555555555555554</v>
      </c>
      <c r="K4962" s="34">
        <f>CONVERT(INDEX(Clg_StPt_Sch_EZ!$C$31:$I$54,MATCH(Schedules_8760!$C4962,Clg_StPt_Sch_EZ!$B$31:$B$54,0),MATCH(Schedules_8760!$F4962,Clg_StPt_Sch_EZ!$C$30:$I$30,0)),"F","C")</f>
        <v>25</v>
      </c>
      <c r="L4962" s="34">
        <f>CONVERT(INDEX(DHW_StPt_Sch_EZ!$C$4:$I$27,MATCH(Schedules_8760!$C4962,DHW_StPt_Sch_EZ!$B$4:$B$27,0),MATCH(Schedules_8760!$F4962,DHW_StPt_Sch_EZ!$C$3:$I$3,0)),"F","C")</f>
        <v>53.333333333333329</v>
      </c>
      <c r="M4962" s="34">
        <f>CONVERT(INDEX(DHW_StPt_Sch_EZ!$C$31:$I$54,MATCH(Schedules_8760!$C4962,DHW_StPt_Sch_EZ!$B$31:$B$54,0),MATCH(Schedules_8760!$F4962,DHW_StPt_Sch_EZ!$C$30:$I$30,0)),"F","C")</f>
        <v>53.333333333333329</v>
      </c>
      <c r="N4962" s="12"/>
      <c r="O4962" s="12"/>
      <c r="P4962" s="12"/>
    </row>
    <row r="4963" spans="1:16" x14ac:dyDescent="0.25">
      <c r="A4963" s="35">
        <v>4962</v>
      </c>
      <c r="B4963" s="89">
        <v>207.70833333333329</v>
      </c>
      <c r="C4963" s="35">
        <f t="shared" si="385"/>
        <v>18</v>
      </c>
      <c r="D4963" s="35">
        <f t="shared" si="388"/>
        <v>207</v>
      </c>
      <c r="E4963" s="35">
        <f t="shared" si="389"/>
        <v>4</v>
      </c>
      <c r="F4963" s="35" t="str">
        <f t="shared" si="386"/>
        <v>Wednesday</v>
      </c>
      <c r="G4963" s="35">
        <f t="shared" si="387"/>
        <v>7</v>
      </c>
      <c r="H4963" s="34">
        <f>CONVERT(INDEX(Htg_StPt_Sch_EZ!$C$4:$I$27,MATCH(Schedules_8760!$C4963,Htg_StPt_Sch_EZ!$B$4:$B$27,0),MATCH(Schedules_8760!$F4963,Htg_StPt_Sch_EZ!$C$3:$I$3,0)),"F","C")</f>
        <v>20.555555555555554</v>
      </c>
      <c r="I4963" s="34">
        <f>CONVERT(INDEX(Htg_StPt_Sch_EZ!$C$31:$I$54,MATCH(Schedules_8760!$C4963,Htg_StPt_Sch_EZ!$B$31:$B$54,0),MATCH(Schedules_8760!$F4963,Htg_StPt_Sch_EZ!$C$30:$I$30,0)),"F","C")</f>
        <v>17.777777777777779</v>
      </c>
      <c r="J4963" s="34">
        <f>CONVERT(INDEX(Clg_StPt_Sch_EZ!$C$4:$I$27,MATCH(Schedules_8760!$C4963,Clg_StPt_Sch_EZ!$B$4:$B$27,0),MATCH(Schedules_8760!$F4963,Clg_StPt_Sch_EZ!$C$3:$I$3,0)),"F","C")</f>
        <v>25.555555555555554</v>
      </c>
      <c r="K4963" s="34">
        <f>CONVERT(INDEX(Clg_StPt_Sch_EZ!$C$31:$I$54,MATCH(Schedules_8760!$C4963,Clg_StPt_Sch_EZ!$B$31:$B$54,0),MATCH(Schedules_8760!$F4963,Clg_StPt_Sch_EZ!$C$30:$I$30,0)),"F","C")</f>
        <v>28.333333333333332</v>
      </c>
      <c r="L4963" s="34">
        <f>CONVERT(INDEX(DHW_StPt_Sch_EZ!$C$4:$I$27,MATCH(Schedules_8760!$C4963,DHW_StPt_Sch_EZ!$B$4:$B$27,0),MATCH(Schedules_8760!$F4963,DHW_StPt_Sch_EZ!$C$3:$I$3,0)),"F","C")</f>
        <v>53.333333333333329</v>
      </c>
      <c r="M4963" s="34">
        <f>CONVERT(INDEX(DHW_StPt_Sch_EZ!$C$31:$I$54,MATCH(Schedules_8760!$C4963,DHW_StPt_Sch_EZ!$B$31:$B$54,0),MATCH(Schedules_8760!$F4963,DHW_StPt_Sch_EZ!$C$30:$I$30,0)),"F","C")</f>
        <v>53.333333333333329</v>
      </c>
      <c r="N4963" s="12"/>
      <c r="O4963" s="12"/>
      <c r="P4963" s="12"/>
    </row>
    <row r="4964" spans="1:16" x14ac:dyDescent="0.25">
      <c r="A4964" s="35">
        <v>4963</v>
      </c>
      <c r="B4964" s="89">
        <v>207.75</v>
      </c>
      <c r="C4964" s="35">
        <f t="shared" si="385"/>
        <v>19</v>
      </c>
      <c r="D4964" s="35">
        <f t="shared" si="388"/>
        <v>207</v>
      </c>
      <c r="E4964" s="35">
        <f t="shared" si="389"/>
        <v>4</v>
      </c>
      <c r="F4964" s="35" t="str">
        <f t="shared" si="386"/>
        <v>Wednesday</v>
      </c>
      <c r="G4964" s="35">
        <f t="shared" si="387"/>
        <v>7</v>
      </c>
      <c r="H4964" s="34">
        <f>CONVERT(INDEX(Htg_StPt_Sch_EZ!$C$4:$I$27,MATCH(Schedules_8760!$C4964,Htg_StPt_Sch_EZ!$B$4:$B$27,0),MATCH(Schedules_8760!$F4964,Htg_StPt_Sch_EZ!$C$3:$I$3,0)),"F","C")</f>
        <v>20.555555555555554</v>
      </c>
      <c r="I4964" s="34">
        <f>CONVERT(INDEX(Htg_StPt_Sch_EZ!$C$31:$I$54,MATCH(Schedules_8760!$C4964,Htg_StPt_Sch_EZ!$B$31:$B$54,0),MATCH(Schedules_8760!$F4964,Htg_StPt_Sch_EZ!$C$30:$I$30,0)),"F","C")</f>
        <v>18.333333333333332</v>
      </c>
      <c r="J4964" s="34">
        <f>CONVERT(INDEX(Clg_StPt_Sch_EZ!$C$4:$I$27,MATCH(Schedules_8760!$C4964,Clg_StPt_Sch_EZ!$B$4:$B$27,0),MATCH(Schedules_8760!$F4964,Clg_StPt_Sch_EZ!$C$3:$I$3,0)),"F","C")</f>
        <v>25.555555555555554</v>
      </c>
      <c r="K4964" s="34">
        <f>CONVERT(INDEX(Clg_StPt_Sch_EZ!$C$31:$I$54,MATCH(Schedules_8760!$C4964,Clg_StPt_Sch_EZ!$B$31:$B$54,0),MATCH(Schedules_8760!$F4964,Clg_StPt_Sch_EZ!$C$30:$I$30,0)),"F","C")</f>
        <v>28.333333333333332</v>
      </c>
      <c r="L4964" s="34">
        <f>CONVERT(INDEX(DHW_StPt_Sch_EZ!$C$4:$I$27,MATCH(Schedules_8760!$C4964,DHW_StPt_Sch_EZ!$B$4:$B$27,0),MATCH(Schedules_8760!$F4964,DHW_StPt_Sch_EZ!$C$3:$I$3,0)),"F","C")</f>
        <v>53.333333333333329</v>
      </c>
      <c r="M4964" s="34">
        <f>CONVERT(INDEX(DHW_StPt_Sch_EZ!$C$31:$I$54,MATCH(Schedules_8760!$C4964,DHW_StPt_Sch_EZ!$B$31:$B$54,0),MATCH(Schedules_8760!$F4964,DHW_StPt_Sch_EZ!$C$30:$I$30,0)),"F","C")</f>
        <v>53.333333333333329</v>
      </c>
      <c r="N4964" s="12"/>
      <c r="O4964" s="12"/>
      <c r="P4964" s="12"/>
    </row>
    <row r="4965" spans="1:16" x14ac:dyDescent="0.25">
      <c r="A4965" s="35">
        <v>4964</v>
      </c>
      <c r="B4965" s="89">
        <v>207.79166666666671</v>
      </c>
      <c r="C4965" s="35">
        <f t="shared" si="385"/>
        <v>20</v>
      </c>
      <c r="D4965" s="35">
        <f t="shared" si="388"/>
        <v>207</v>
      </c>
      <c r="E4965" s="35">
        <f t="shared" si="389"/>
        <v>4</v>
      </c>
      <c r="F4965" s="35" t="str">
        <f t="shared" si="386"/>
        <v>Wednesday</v>
      </c>
      <c r="G4965" s="35">
        <f t="shared" si="387"/>
        <v>7</v>
      </c>
      <c r="H4965" s="34">
        <f>CONVERT(INDEX(Htg_StPt_Sch_EZ!$C$4:$I$27,MATCH(Schedules_8760!$C4965,Htg_StPt_Sch_EZ!$B$4:$B$27,0),MATCH(Schedules_8760!$F4965,Htg_StPt_Sch_EZ!$C$3:$I$3,0)),"F","C")</f>
        <v>20.555555555555554</v>
      </c>
      <c r="I4965" s="34">
        <f>CONVERT(INDEX(Htg_StPt_Sch_EZ!$C$31:$I$54,MATCH(Schedules_8760!$C4965,Htg_StPt_Sch_EZ!$B$31:$B$54,0),MATCH(Schedules_8760!$F4965,Htg_StPt_Sch_EZ!$C$30:$I$30,0)),"F","C")</f>
        <v>18.888888888888889</v>
      </c>
      <c r="J4965" s="34">
        <f>CONVERT(INDEX(Clg_StPt_Sch_EZ!$C$4:$I$27,MATCH(Schedules_8760!$C4965,Clg_StPt_Sch_EZ!$B$4:$B$27,0),MATCH(Schedules_8760!$F4965,Clg_StPt_Sch_EZ!$C$3:$I$3,0)),"F","C")</f>
        <v>25.555555555555554</v>
      </c>
      <c r="K4965" s="34">
        <f>CONVERT(INDEX(Clg_StPt_Sch_EZ!$C$31:$I$54,MATCH(Schedules_8760!$C4965,Clg_StPt_Sch_EZ!$B$31:$B$54,0),MATCH(Schedules_8760!$F4965,Clg_StPt_Sch_EZ!$C$30:$I$30,0)),"F","C")</f>
        <v>28.333333333333332</v>
      </c>
      <c r="L4965" s="34">
        <f>CONVERT(INDEX(DHW_StPt_Sch_EZ!$C$4:$I$27,MATCH(Schedules_8760!$C4965,DHW_StPt_Sch_EZ!$B$4:$B$27,0),MATCH(Schedules_8760!$F4965,DHW_StPt_Sch_EZ!$C$3:$I$3,0)),"F","C")</f>
        <v>53.333333333333329</v>
      </c>
      <c r="M4965" s="34">
        <f>CONVERT(INDEX(DHW_StPt_Sch_EZ!$C$31:$I$54,MATCH(Schedules_8760!$C4965,DHW_StPt_Sch_EZ!$B$31:$B$54,0),MATCH(Schedules_8760!$F4965,DHW_StPt_Sch_EZ!$C$30:$I$30,0)),"F","C")</f>
        <v>53.333333333333329</v>
      </c>
      <c r="N4965" s="12"/>
      <c r="O4965" s="12"/>
      <c r="P4965" s="12"/>
    </row>
    <row r="4966" spans="1:16" x14ac:dyDescent="0.25">
      <c r="A4966" s="35">
        <v>4965</v>
      </c>
      <c r="B4966" s="89">
        <v>207.83333333333329</v>
      </c>
      <c r="C4966" s="35">
        <f t="shared" si="385"/>
        <v>21</v>
      </c>
      <c r="D4966" s="35">
        <f t="shared" si="388"/>
        <v>207</v>
      </c>
      <c r="E4966" s="35">
        <f t="shared" si="389"/>
        <v>4</v>
      </c>
      <c r="F4966" s="35" t="str">
        <f t="shared" si="386"/>
        <v>Wednesday</v>
      </c>
      <c r="G4966" s="35">
        <f t="shared" si="387"/>
        <v>7</v>
      </c>
      <c r="H4966" s="34">
        <f>CONVERT(INDEX(Htg_StPt_Sch_EZ!$C$4:$I$27,MATCH(Schedules_8760!$C4966,Htg_StPt_Sch_EZ!$B$4:$B$27,0),MATCH(Schedules_8760!$F4966,Htg_StPt_Sch_EZ!$C$3:$I$3,0)),"F","C")</f>
        <v>20.555555555555554</v>
      </c>
      <c r="I4966" s="34">
        <f>CONVERT(INDEX(Htg_StPt_Sch_EZ!$C$31:$I$54,MATCH(Schedules_8760!$C4966,Htg_StPt_Sch_EZ!$B$31:$B$54,0),MATCH(Schedules_8760!$F4966,Htg_StPt_Sch_EZ!$C$30:$I$30,0)),"F","C")</f>
        <v>19.444444444444443</v>
      </c>
      <c r="J4966" s="34">
        <f>CONVERT(INDEX(Clg_StPt_Sch_EZ!$C$4:$I$27,MATCH(Schedules_8760!$C4966,Clg_StPt_Sch_EZ!$B$4:$B$27,0),MATCH(Schedules_8760!$F4966,Clg_StPt_Sch_EZ!$C$3:$I$3,0)),"F","C")</f>
        <v>25.555555555555554</v>
      </c>
      <c r="K4966" s="34">
        <f>CONVERT(INDEX(Clg_StPt_Sch_EZ!$C$31:$I$54,MATCH(Schedules_8760!$C4966,Clg_StPt_Sch_EZ!$B$31:$B$54,0),MATCH(Schedules_8760!$F4966,Clg_StPt_Sch_EZ!$C$30:$I$30,0)),"F","C")</f>
        <v>28.333333333333332</v>
      </c>
      <c r="L4966" s="34">
        <f>CONVERT(INDEX(DHW_StPt_Sch_EZ!$C$4:$I$27,MATCH(Schedules_8760!$C4966,DHW_StPt_Sch_EZ!$B$4:$B$27,0),MATCH(Schedules_8760!$F4966,DHW_StPt_Sch_EZ!$C$3:$I$3,0)),"F","C")</f>
        <v>53.333333333333329</v>
      </c>
      <c r="M4966" s="34">
        <f>CONVERT(INDEX(DHW_StPt_Sch_EZ!$C$31:$I$54,MATCH(Schedules_8760!$C4966,DHW_StPt_Sch_EZ!$B$31:$B$54,0),MATCH(Schedules_8760!$F4966,DHW_StPt_Sch_EZ!$C$30:$I$30,0)),"F","C")</f>
        <v>53.333333333333329</v>
      </c>
      <c r="N4966" s="12"/>
      <c r="O4966" s="12"/>
      <c r="P4966" s="12"/>
    </row>
    <row r="4967" spans="1:16" x14ac:dyDescent="0.25">
      <c r="A4967" s="35">
        <v>4966</v>
      </c>
      <c r="B4967" s="89">
        <v>207.875</v>
      </c>
      <c r="C4967" s="35">
        <f t="shared" si="385"/>
        <v>22</v>
      </c>
      <c r="D4967" s="35">
        <f t="shared" si="388"/>
        <v>207</v>
      </c>
      <c r="E4967" s="35">
        <f t="shared" si="389"/>
        <v>4</v>
      </c>
      <c r="F4967" s="35" t="str">
        <f t="shared" si="386"/>
        <v>Wednesday</v>
      </c>
      <c r="G4967" s="35">
        <f t="shared" si="387"/>
        <v>7</v>
      </c>
      <c r="H4967" s="34">
        <f>CONVERT(INDEX(Htg_StPt_Sch_EZ!$C$4:$I$27,MATCH(Schedules_8760!$C4967,Htg_StPt_Sch_EZ!$B$4:$B$27,0),MATCH(Schedules_8760!$F4967,Htg_StPt_Sch_EZ!$C$3:$I$3,0)),"F","C")</f>
        <v>20.555555555555554</v>
      </c>
      <c r="I4967" s="34">
        <f>CONVERT(INDEX(Htg_StPt_Sch_EZ!$C$31:$I$54,MATCH(Schedules_8760!$C4967,Htg_StPt_Sch_EZ!$B$31:$B$54,0),MATCH(Schedules_8760!$F4967,Htg_StPt_Sch_EZ!$C$30:$I$30,0)),"F","C")</f>
        <v>19.444444444444443</v>
      </c>
      <c r="J4967" s="34">
        <f>CONVERT(INDEX(Clg_StPt_Sch_EZ!$C$4:$I$27,MATCH(Schedules_8760!$C4967,Clg_StPt_Sch_EZ!$B$4:$B$27,0),MATCH(Schedules_8760!$F4967,Clg_StPt_Sch_EZ!$C$3:$I$3,0)),"F","C")</f>
        <v>25.555555555555554</v>
      </c>
      <c r="K4967" s="34">
        <f>CONVERT(INDEX(Clg_StPt_Sch_EZ!$C$31:$I$54,MATCH(Schedules_8760!$C4967,Clg_StPt_Sch_EZ!$B$31:$B$54,0),MATCH(Schedules_8760!$F4967,Clg_StPt_Sch_EZ!$C$30:$I$30,0)),"F","C")</f>
        <v>28.333333333333332</v>
      </c>
      <c r="L4967" s="34">
        <f>CONVERT(INDEX(DHW_StPt_Sch_EZ!$C$4:$I$27,MATCH(Schedules_8760!$C4967,DHW_StPt_Sch_EZ!$B$4:$B$27,0),MATCH(Schedules_8760!$F4967,DHW_StPt_Sch_EZ!$C$3:$I$3,0)),"F","C")</f>
        <v>53.333333333333329</v>
      </c>
      <c r="M4967" s="34">
        <f>CONVERT(INDEX(DHW_StPt_Sch_EZ!$C$31:$I$54,MATCH(Schedules_8760!$C4967,DHW_StPt_Sch_EZ!$B$31:$B$54,0),MATCH(Schedules_8760!$F4967,DHW_StPt_Sch_EZ!$C$30:$I$30,0)),"F","C")</f>
        <v>53.333333333333329</v>
      </c>
      <c r="N4967" s="12"/>
      <c r="O4967" s="12"/>
      <c r="P4967" s="12"/>
    </row>
    <row r="4968" spans="1:16" x14ac:dyDescent="0.25">
      <c r="A4968" s="35">
        <v>4967</v>
      </c>
      <c r="B4968" s="89">
        <v>207.91666666666671</v>
      </c>
      <c r="C4968" s="35">
        <f t="shared" si="385"/>
        <v>23</v>
      </c>
      <c r="D4968" s="35">
        <f t="shared" si="388"/>
        <v>207</v>
      </c>
      <c r="E4968" s="35">
        <f t="shared" si="389"/>
        <v>4</v>
      </c>
      <c r="F4968" s="35" t="str">
        <f t="shared" si="386"/>
        <v>Wednesday</v>
      </c>
      <c r="G4968" s="35">
        <f t="shared" si="387"/>
        <v>7</v>
      </c>
      <c r="H4968" s="34">
        <f>CONVERT(INDEX(Htg_StPt_Sch_EZ!$C$4:$I$27,MATCH(Schedules_8760!$C4968,Htg_StPt_Sch_EZ!$B$4:$B$27,0),MATCH(Schedules_8760!$F4968,Htg_StPt_Sch_EZ!$C$3:$I$3,0)),"F","C")</f>
        <v>20.555555555555554</v>
      </c>
      <c r="I4968" s="34">
        <f>CONVERT(INDEX(Htg_StPt_Sch_EZ!$C$31:$I$54,MATCH(Schedules_8760!$C4968,Htg_StPt_Sch_EZ!$B$31:$B$54,0),MATCH(Schedules_8760!$F4968,Htg_StPt_Sch_EZ!$C$30:$I$30,0)),"F","C")</f>
        <v>19.444444444444443</v>
      </c>
      <c r="J4968" s="34">
        <f>CONVERT(INDEX(Clg_StPt_Sch_EZ!$C$4:$I$27,MATCH(Schedules_8760!$C4968,Clg_StPt_Sch_EZ!$B$4:$B$27,0),MATCH(Schedules_8760!$F4968,Clg_StPt_Sch_EZ!$C$3:$I$3,0)),"F","C")</f>
        <v>25.555555555555554</v>
      </c>
      <c r="K4968" s="34">
        <f>CONVERT(INDEX(Clg_StPt_Sch_EZ!$C$31:$I$54,MATCH(Schedules_8760!$C4968,Clg_StPt_Sch_EZ!$B$31:$B$54,0),MATCH(Schedules_8760!$F4968,Clg_StPt_Sch_EZ!$C$30:$I$30,0)),"F","C")</f>
        <v>28.333333333333332</v>
      </c>
      <c r="L4968" s="34">
        <f>CONVERT(INDEX(DHW_StPt_Sch_EZ!$C$4:$I$27,MATCH(Schedules_8760!$C4968,DHW_StPt_Sch_EZ!$B$4:$B$27,0),MATCH(Schedules_8760!$F4968,DHW_StPt_Sch_EZ!$C$3:$I$3,0)),"F","C")</f>
        <v>53.333333333333329</v>
      </c>
      <c r="M4968" s="34">
        <f>CONVERT(INDEX(DHW_StPt_Sch_EZ!$C$31:$I$54,MATCH(Schedules_8760!$C4968,DHW_StPt_Sch_EZ!$B$31:$B$54,0),MATCH(Schedules_8760!$F4968,DHW_StPt_Sch_EZ!$C$30:$I$30,0)),"F","C")</f>
        <v>53.333333333333329</v>
      </c>
      <c r="N4968" s="12"/>
      <c r="O4968" s="12"/>
      <c r="P4968" s="12"/>
    </row>
    <row r="4969" spans="1:16" x14ac:dyDescent="0.25">
      <c r="A4969" s="35">
        <v>4968</v>
      </c>
      <c r="B4969" s="89">
        <v>207.95833333333329</v>
      </c>
      <c r="C4969" s="35">
        <f t="shared" si="385"/>
        <v>24</v>
      </c>
      <c r="D4969" s="35">
        <f t="shared" si="388"/>
        <v>207</v>
      </c>
      <c r="E4969" s="35">
        <f t="shared" si="389"/>
        <v>4</v>
      </c>
      <c r="F4969" s="35" t="str">
        <f t="shared" si="386"/>
        <v>Wednesday</v>
      </c>
      <c r="G4969" s="35">
        <f t="shared" si="387"/>
        <v>7</v>
      </c>
      <c r="H4969" s="34">
        <f>CONVERT(INDEX(Htg_StPt_Sch_EZ!$C$4:$I$27,MATCH(Schedules_8760!$C4969,Htg_StPt_Sch_EZ!$B$4:$B$27,0),MATCH(Schedules_8760!$F4969,Htg_StPt_Sch_EZ!$C$3:$I$3,0)),"F","C")</f>
        <v>20.555555555555554</v>
      </c>
      <c r="I4969" s="34">
        <f>CONVERT(INDEX(Htg_StPt_Sch_EZ!$C$31:$I$54,MATCH(Schedules_8760!$C4969,Htg_StPt_Sch_EZ!$B$31:$B$54,0),MATCH(Schedules_8760!$F4969,Htg_StPt_Sch_EZ!$C$30:$I$30,0)),"F","C")</f>
        <v>19.444444444444443</v>
      </c>
      <c r="J4969" s="34">
        <f>CONVERT(INDEX(Clg_StPt_Sch_EZ!$C$4:$I$27,MATCH(Schedules_8760!$C4969,Clg_StPt_Sch_EZ!$B$4:$B$27,0),MATCH(Schedules_8760!$F4969,Clg_StPt_Sch_EZ!$C$3:$I$3,0)),"F","C")</f>
        <v>25.555555555555554</v>
      </c>
      <c r="K4969" s="34">
        <f>CONVERT(INDEX(Clg_StPt_Sch_EZ!$C$31:$I$54,MATCH(Schedules_8760!$C4969,Clg_StPt_Sch_EZ!$B$31:$B$54,0),MATCH(Schedules_8760!$F4969,Clg_StPt_Sch_EZ!$C$30:$I$30,0)),"F","C")</f>
        <v>28.333333333333332</v>
      </c>
      <c r="L4969" s="34">
        <f>CONVERT(INDEX(DHW_StPt_Sch_EZ!$C$4:$I$27,MATCH(Schedules_8760!$C4969,DHW_StPt_Sch_EZ!$B$4:$B$27,0),MATCH(Schedules_8760!$F4969,DHW_StPt_Sch_EZ!$C$3:$I$3,0)),"F","C")</f>
        <v>53.333333333333329</v>
      </c>
      <c r="M4969" s="34">
        <f>CONVERT(INDEX(DHW_StPt_Sch_EZ!$C$31:$I$54,MATCH(Schedules_8760!$C4969,DHW_StPt_Sch_EZ!$B$31:$B$54,0),MATCH(Schedules_8760!$F4969,DHW_StPt_Sch_EZ!$C$30:$I$30,0)),"F","C")</f>
        <v>53.333333333333329</v>
      </c>
      <c r="N4969" s="12"/>
      <c r="O4969" s="12"/>
      <c r="P4969" s="12"/>
    </row>
    <row r="4970" spans="1:16" x14ac:dyDescent="0.25">
      <c r="A4970" s="35">
        <v>4969</v>
      </c>
      <c r="B4970" s="89">
        <v>208</v>
      </c>
      <c r="C4970" s="35">
        <f t="shared" si="385"/>
        <v>1</v>
      </c>
      <c r="D4970" s="35">
        <f t="shared" si="388"/>
        <v>208</v>
      </c>
      <c r="E4970" s="35">
        <f t="shared" si="389"/>
        <v>5</v>
      </c>
      <c r="F4970" s="35" t="str">
        <f t="shared" si="386"/>
        <v>Thursday</v>
      </c>
      <c r="G4970" s="35">
        <f t="shared" si="387"/>
        <v>7</v>
      </c>
      <c r="H4970" s="34">
        <f>CONVERT(INDEX(Htg_StPt_Sch_EZ!$C$4:$I$27,MATCH(Schedules_8760!$C4970,Htg_StPt_Sch_EZ!$B$4:$B$27,0),MATCH(Schedules_8760!$F4970,Htg_StPt_Sch_EZ!$C$3:$I$3,0)),"F","C")</f>
        <v>20.555555555555554</v>
      </c>
      <c r="I4970" s="34">
        <f>CONVERT(INDEX(Htg_StPt_Sch_EZ!$C$31:$I$54,MATCH(Schedules_8760!$C4970,Htg_StPt_Sch_EZ!$B$31:$B$54,0),MATCH(Schedules_8760!$F4970,Htg_StPt_Sch_EZ!$C$30:$I$30,0)),"F","C")</f>
        <v>19.444444444444443</v>
      </c>
      <c r="J4970" s="34">
        <f>CONVERT(INDEX(Clg_StPt_Sch_EZ!$C$4:$I$27,MATCH(Schedules_8760!$C4970,Clg_StPt_Sch_EZ!$B$4:$B$27,0),MATCH(Schedules_8760!$F4970,Clg_StPt_Sch_EZ!$C$3:$I$3,0)),"F","C")</f>
        <v>25.555555555555554</v>
      </c>
      <c r="K4970" s="34">
        <f>CONVERT(INDEX(Clg_StPt_Sch_EZ!$C$31:$I$54,MATCH(Schedules_8760!$C4970,Clg_StPt_Sch_EZ!$B$31:$B$54,0),MATCH(Schedules_8760!$F4970,Clg_StPt_Sch_EZ!$C$30:$I$30,0)),"F","C")</f>
        <v>28.333333333333332</v>
      </c>
      <c r="L4970" s="34">
        <f>CONVERT(INDEX(DHW_StPt_Sch_EZ!$C$4:$I$27,MATCH(Schedules_8760!$C4970,DHW_StPt_Sch_EZ!$B$4:$B$27,0),MATCH(Schedules_8760!$F4970,DHW_StPt_Sch_EZ!$C$3:$I$3,0)),"F","C")</f>
        <v>53.333333333333329</v>
      </c>
      <c r="M4970" s="34">
        <f>CONVERT(INDEX(DHW_StPt_Sch_EZ!$C$31:$I$54,MATCH(Schedules_8760!$C4970,DHW_StPt_Sch_EZ!$B$31:$B$54,0),MATCH(Schedules_8760!$F4970,DHW_StPt_Sch_EZ!$C$30:$I$30,0)),"F","C")</f>
        <v>53.333333333333329</v>
      </c>
      <c r="N4970" s="12"/>
      <c r="O4970" s="12"/>
      <c r="P4970" s="12"/>
    </row>
    <row r="4971" spans="1:16" x14ac:dyDescent="0.25">
      <c r="A4971" s="35">
        <v>4970</v>
      </c>
      <c r="B4971" s="89">
        <v>208.04166666666671</v>
      </c>
      <c r="C4971" s="35">
        <f t="shared" si="385"/>
        <v>2</v>
      </c>
      <c r="D4971" s="35">
        <f t="shared" si="388"/>
        <v>208</v>
      </c>
      <c r="E4971" s="35">
        <f t="shared" si="389"/>
        <v>5</v>
      </c>
      <c r="F4971" s="35" t="str">
        <f t="shared" si="386"/>
        <v>Thursday</v>
      </c>
      <c r="G4971" s="35">
        <f t="shared" si="387"/>
        <v>7</v>
      </c>
      <c r="H4971" s="34">
        <f>CONVERT(INDEX(Htg_StPt_Sch_EZ!$C$4:$I$27,MATCH(Schedules_8760!$C4971,Htg_StPt_Sch_EZ!$B$4:$B$27,0),MATCH(Schedules_8760!$F4971,Htg_StPt_Sch_EZ!$C$3:$I$3,0)),"F","C")</f>
        <v>20.555555555555554</v>
      </c>
      <c r="I4971" s="34">
        <f>CONVERT(INDEX(Htg_StPt_Sch_EZ!$C$31:$I$54,MATCH(Schedules_8760!$C4971,Htg_StPt_Sch_EZ!$B$31:$B$54,0),MATCH(Schedules_8760!$F4971,Htg_StPt_Sch_EZ!$C$30:$I$30,0)),"F","C")</f>
        <v>19.444444444444443</v>
      </c>
      <c r="J4971" s="34">
        <f>CONVERT(INDEX(Clg_StPt_Sch_EZ!$C$4:$I$27,MATCH(Schedules_8760!$C4971,Clg_StPt_Sch_EZ!$B$4:$B$27,0),MATCH(Schedules_8760!$F4971,Clg_StPt_Sch_EZ!$C$3:$I$3,0)),"F","C")</f>
        <v>25.555555555555554</v>
      </c>
      <c r="K4971" s="34">
        <f>CONVERT(INDEX(Clg_StPt_Sch_EZ!$C$31:$I$54,MATCH(Schedules_8760!$C4971,Clg_StPt_Sch_EZ!$B$31:$B$54,0),MATCH(Schedules_8760!$F4971,Clg_StPt_Sch_EZ!$C$30:$I$30,0)),"F","C")</f>
        <v>28.333333333333332</v>
      </c>
      <c r="L4971" s="34">
        <f>CONVERT(INDEX(DHW_StPt_Sch_EZ!$C$4:$I$27,MATCH(Schedules_8760!$C4971,DHW_StPt_Sch_EZ!$B$4:$B$27,0),MATCH(Schedules_8760!$F4971,DHW_StPt_Sch_EZ!$C$3:$I$3,0)),"F","C")</f>
        <v>53.333333333333329</v>
      </c>
      <c r="M4971" s="34">
        <f>CONVERT(INDEX(DHW_StPt_Sch_EZ!$C$31:$I$54,MATCH(Schedules_8760!$C4971,DHW_StPt_Sch_EZ!$B$31:$B$54,0),MATCH(Schedules_8760!$F4971,DHW_StPt_Sch_EZ!$C$30:$I$30,0)),"F","C")</f>
        <v>53.333333333333329</v>
      </c>
      <c r="N4971" s="12"/>
      <c r="O4971" s="12"/>
      <c r="P4971" s="12"/>
    </row>
    <row r="4972" spans="1:16" x14ac:dyDescent="0.25">
      <c r="A4972" s="35">
        <v>4971</v>
      </c>
      <c r="B4972" s="89">
        <v>208.08333333333329</v>
      </c>
      <c r="C4972" s="35">
        <f t="shared" si="385"/>
        <v>3</v>
      </c>
      <c r="D4972" s="35">
        <f t="shared" si="388"/>
        <v>208</v>
      </c>
      <c r="E4972" s="35">
        <f t="shared" si="389"/>
        <v>5</v>
      </c>
      <c r="F4972" s="35" t="str">
        <f t="shared" si="386"/>
        <v>Thursday</v>
      </c>
      <c r="G4972" s="35">
        <f t="shared" si="387"/>
        <v>7</v>
      </c>
      <c r="H4972" s="34">
        <f>CONVERT(INDEX(Htg_StPt_Sch_EZ!$C$4:$I$27,MATCH(Schedules_8760!$C4972,Htg_StPt_Sch_EZ!$B$4:$B$27,0),MATCH(Schedules_8760!$F4972,Htg_StPt_Sch_EZ!$C$3:$I$3,0)),"F","C")</f>
        <v>20.555555555555554</v>
      </c>
      <c r="I4972" s="34">
        <f>CONVERT(INDEX(Htg_StPt_Sch_EZ!$C$31:$I$54,MATCH(Schedules_8760!$C4972,Htg_StPt_Sch_EZ!$B$31:$B$54,0),MATCH(Schedules_8760!$F4972,Htg_StPt_Sch_EZ!$C$30:$I$30,0)),"F","C")</f>
        <v>19.444444444444443</v>
      </c>
      <c r="J4972" s="34">
        <f>CONVERT(INDEX(Clg_StPt_Sch_EZ!$C$4:$I$27,MATCH(Schedules_8760!$C4972,Clg_StPt_Sch_EZ!$B$4:$B$27,0),MATCH(Schedules_8760!$F4972,Clg_StPt_Sch_EZ!$C$3:$I$3,0)),"F","C")</f>
        <v>25.555555555555554</v>
      </c>
      <c r="K4972" s="34">
        <f>CONVERT(INDEX(Clg_StPt_Sch_EZ!$C$31:$I$54,MATCH(Schedules_8760!$C4972,Clg_StPt_Sch_EZ!$B$31:$B$54,0),MATCH(Schedules_8760!$F4972,Clg_StPt_Sch_EZ!$C$30:$I$30,0)),"F","C")</f>
        <v>28.333333333333332</v>
      </c>
      <c r="L4972" s="34">
        <f>CONVERT(INDEX(DHW_StPt_Sch_EZ!$C$4:$I$27,MATCH(Schedules_8760!$C4972,DHW_StPt_Sch_EZ!$B$4:$B$27,0),MATCH(Schedules_8760!$F4972,DHW_StPt_Sch_EZ!$C$3:$I$3,0)),"F","C")</f>
        <v>53.333333333333329</v>
      </c>
      <c r="M4972" s="34">
        <f>CONVERT(INDEX(DHW_StPt_Sch_EZ!$C$31:$I$54,MATCH(Schedules_8760!$C4972,DHW_StPt_Sch_EZ!$B$31:$B$54,0),MATCH(Schedules_8760!$F4972,DHW_StPt_Sch_EZ!$C$30:$I$30,0)),"F","C")</f>
        <v>53.333333333333329</v>
      </c>
      <c r="N4972" s="12"/>
      <c r="O4972" s="12"/>
      <c r="P4972" s="12"/>
    </row>
    <row r="4973" spans="1:16" x14ac:dyDescent="0.25">
      <c r="A4973" s="35">
        <v>4972</v>
      </c>
      <c r="B4973" s="89">
        <v>208.125</v>
      </c>
      <c r="C4973" s="35">
        <f t="shared" si="385"/>
        <v>4</v>
      </c>
      <c r="D4973" s="35">
        <f t="shared" si="388"/>
        <v>208</v>
      </c>
      <c r="E4973" s="35">
        <f t="shared" si="389"/>
        <v>5</v>
      </c>
      <c r="F4973" s="35" t="str">
        <f t="shared" si="386"/>
        <v>Thursday</v>
      </c>
      <c r="G4973" s="35">
        <f t="shared" si="387"/>
        <v>7</v>
      </c>
      <c r="H4973" s="34">
        <f>CONVERT(INDEX(Htg_StPt_Sch_EZ!$C$4:$I$27,MATCH(Schedules_8760!$C4973,Htg_StPt_Sch_EZ!$B$4:$B$27,0),MATCH(Schedules_8760!$F4973,Htg_StPt_Sch_EZ!$C$3:$I$3,0)),"F","C")</f>
        <v>20.555555555555554</v>
      </c>
      <c r="I4973" s="34">
        <f>CONVERT(INDEX(Htg_StPt_Sch_EZ!$C$31:$I$54,MATCH(Schedules_8760!$C4973,Htg_StPt_Sch_EZ!$B$31:$B$54,0),MATCH(Schedules_8760!$F4973,Htg_StPt_Sch_EZ!$C$30:$I$30,0)),"F","C")</f>
        <v>19.444444444444443</v>
      </c>
      <c r="J4973" s="34">
        <f>CONVERT(INDEX(Clg_StPt_Sch_EZ!$C$4:$I$27,MATCH(Schedules_8760!$C4973,Clg_StPt_Sch_EZ!$B$4:$B$27,0),MATCH(Schedules_8760!$F4973,Clg_StPt_Sch_EZ!$C$3:$I$3,0)),"F","C")</f>
        <v>25.555555555555554</v>
      </c>
      <c r="K4973" s="34">
        <f>CONVERT(INDEX(Clg_StPt_Sch_EZ!$C$31:$I$54,MATCH(Schedules_8760!$C4973,Clg_StPt_Sch_EZ!$B$31:$B$54,0),MATCH(Schedules_8760!$F4973,Clg_StPt_Sch_EZ!$C$30:$I$30,0)),"F","C")</f>
        <v>28.333333333333332</v>
      </c>
      <c r="L4973" s="34">
        <f>CONVERT(INDEX(DHW_StPt_Sch_EZ!$C$4:$I$27,MATCH(Schedules_8760!$C4973,DHW_StPt_Sch_EZ!$B$4:$B$27,0),MATCH(Schedules_8760!$F4973,DHW_StPt_Sch_EZ!$C$3:$I$3,0)),"F","C")</f>
        <v>53.333333333333329</v>
      </c>
      <c r="M4973" s="34">
        <f>CONVERT(INDEX(DHW_StPt_Sch_EZ!$C$31:$I$54,MATCH(Schedules_8760!$C4973,DHW_StPt_Sch_EZ!$B$31:$B$54,0),MATCH(Schedules_8760!$F4973,DHW_StPt_Sch_EZ!$C$30:$I$30,0)),"F","C")</f>
        <v>53.333333333333329</v>
      </c>
      <c r="N4973" s="12"/>
      <c r="O4973" s="12"/>
      <c r="P4973" s="12"/>
    </row>
    <row r="4974" spans="1:16" x14ac:dyDescent="0.25">
      <c r="A4974" s="35">
        <v>4973</v>
      </c>
      <c r="B4974" s="89">
        <v>208.16666666666671</v>
      </c>
      <c r="C4974" s="35">
        <f t="shared" si="385"/>
        <v>5</v>
      </c>
      <c r="D4974" s="35">
        <f t="shared" si="388"/>
        <v>208</v>
      </c>
      <c r="E4974" s="35">
        <f t="shared" si="389"/>
        <v>5</v>
      </c>
      <c r="F4974" s="35" t="str">
        <f t="shared" si="386"/>
        <v>Thursday</v>
      </c>
      <c r="G4974" s="35">
        <f t="shared" si="387"/>
        <v>7</v>
      </c>
      <c r="H4974" s="34">
        <f>CONVERT(INDEX(Htg_StPt_Sch_EZ!$C$4:$I$27,MATCH(Schedules_8760!$C4974,Htg_StPt_Sch_EZ!$B$4:$B$27,0),MATCH(Schedules_8760!$F4974,Htg_StPt_Sch_EZ!$C$3:$I$3,0)),"F","C")</f>
        <v>20.555555555555554</v>
      </c>
      <c r="I4974" s="34">
        <f>CONVERT(INDEX(Htg_StPt_Sch_EZ!$C$31:$I$54,MATCH(Schedules_8760!$C4974,Htg_StPt_Sch_EZ!$B$31:$B$54,0),MATCH(Schedules_8760!$F4974,Htg_StPt_Sch_EZ!$C$30:$I$30,0)),"F","C")</f>
        <v>19.444444444444443</v>
      </c>
      <c r="J4974" s="34">
        <f>CONVERT(INDEX(Clg_StPt_Sch_EZ!$C$4:$I$27,MATCH(Schedules_8760!$C4974,Clg_StPt_Sch_EZ!$B$4:$B$27,0),MATCH(Schedules_8760!$F4974,Clg_StPt_Sch_EZ!$C$3:$I$3,0)),"F","C")</f>
        <v>25.555555555555554</v>
      </c>
      <c r="K4974" s="34">
        <f>CONVERT(INDEX(Clg_StPt_Sch_EZ!$C$31:$I$54,MATCH(Schedules_8760!$C4974,Clg_StPt_Sch_EZ!$B$31:$B$54,0),MATCH(Schedules_8760!$F4974,Clg_StPt_Sch_EZ!$C$30:$I$30,0)),"F","C")</f>
        <v>28.333333333333332</v>
      </c>
      <c r="L4974" s="34">
        <f>CONVERT(INDEX(DHW_StPt_Sch_EZ!$C$4:$I$27,MATCH(Schedules_8760!$C4974,DHW_StPt_Sch_EZ!$B$4:$B$27,0),MATCH(Schedules_8760!$F4974,DHW_StPt_Sch_EZ!$C$3:$I$3,0)),"F","C")</f>
        <v>53.333333333333329</v>
      </c>
      <c r="M4974" s="34">
        <f>CONVERT(INDEX(DHW_StPt_Sch_EZ!$C$31:$I$54,MATCH(Schedules_8760!$C4974,DHW_StPt_Sch_EZ!$B$31:$B$54,0),MATCH(Schedules_8760!$F4974,DHW_StPt_Sch_EZ!$C$30:$I$30,0)),"F","C")</f>
        <v>53.333333333333329</v>
      </c>
      <c r="N4974" s="12"/>
      <c r="O4974" s="12"/>
      <c r="P4974" s="12"/>
    </row>
    <row r="4975" spans="1:16" x14ac:dyDescent="0.25">
      <c r="A4975" s="35">
        <v>4974</v>
      </c>
      <c r="B4975" s="89">
        <v>208.20833333333329</v>
      </c>
      <c r="C4975" s="35">
        <f t="shared" si="385"/>
        <v>6</v>
      </c>
      <c r="D4975" s="35">
        <f t="shared" si="388"/>
        <v>208</v>
      </c>
      <c r="E4975" s="35">
        <f t="shared" si="389"/>
        <v>5</v>
      </c>
      <c r="F4975" s="35" t="str">
        <f t="shared" si="386"/>
        <v>Thursday</v>
      </c>
      <c r="G4975" s="35">
        <f t="shared" si="387"/>
        <v>7</v>
      </c>
      <c r="H4975" s="34">
        <f>CONVERT(INDEX(Htg_StPt_Sch_EZ!$C$4:$I$27,MATCH(Schedules_8760!$C4975,Htg_StPt_Sch_EZ!$B$4:$B$27,0),MATCH(Schedules_8760!$F4975,Htg_StPt_Sch_EZ!$C$3:$I$3,0)),"F","C")</f>
        <v>20.555555555555554</v>
      </c>
      <c r="I4975" s="34">
        <f>CONVERT(INDEX(Htg_StPt_Sch_EZ!$C$31:$I$54,MATCH(Schedules_8760!$C4975,Htg_StPt_Sch_EZ!$B$31:$B$54,0),MATCH(Schedules_8760!$F4975,Htg_StPt_Sch_EZ!$C$30:$I$30,0)),"F","C")</f>
        <v>19.444444444444443</v>
      </c>
      <c r="J4975" s="34">
        <f>CONVERT(INDEX(Clg_StPt_Sch_EZ!$C$4:$I$27,MATCH(Schedules_8760!$C4975,Clg_StPt_Sch_EZ!$B$4:$B$27,0),MATCH(Schedules_8760!$F4975,Clg_StPt_Sch_EZ!$C$3:$I$3,0)),"F","C")</f>
        <v>25.555555555555554</v>
      </c>
      <c r="K4975" s="34">
        <f>CONVERT(INDEX(Clg_StPt_Sch_EZ!$C$31:$I$54,MATCH(Schedules_8760!$C4975,Clg_StPt_Sch_EZ!$B$31:$B$54,0),MATCH(Schedules_8760!$F4975,Clg_StPt_Sch_EZ!$C$30:$I$30,0)),"F","C")</f>
        <v>28.333333333333332</v>
      </c>
      <c r="L4975" s="34">
        <f>CONVERT(INDEX(DHW_StPt_Sch_EZ!$C$4:$I$27,MATCH(Schedules_8760!$C4975,DHW_StPt_Sch_EZ!$B$4:$B$27,0),MATCH(Schedules_8760!$F4975,DHW_StPt_Sch_EZ!$C$3:$I$3,0)),"F","C")</f>
        <v>53.333333333333329</v>
      </c>
      <c r="M4975" s="34">
        <f>CONVERT(INDEX(DHW_StPt_Sch_EZ!$C$31:$I$54,MATCH(Schedules_8760!$C4975,DHW_StPt_Sch_EZ!$B$31:$B$54,0),MATCH(Schedules_8760!$F4975,DHW_StPt_Sch_EZ!$C$30:$I$30,0)),"F","C")</f>
        <v>53.333333333333329</v>
      </c>
      <c r="N4975" s="12"/>
      <c r="O4975" s="12"/>
      <c r="P4975" s="12"/>
    </row>
    <row r="4976" spans="1:16" x14ac:dyDescent="0.25">
      <c r="A4976" s="35">
        <v>4975</v>
      </c>
      <c r="B4976" s="89">
        <v>208.25</v>
      </c>
      <c r="C4976" s="35">
        <f t="shared" si="385"/>
        <v>7</v>
      </c>
      <c r="D4976" s="35">
        <f t="shared" si="388"/>
        <v>208</v>
      </c>
      <c r="E4976" s="35">
        <f t="shared" si="389"/>
        <v>5</v>
      </c>
      <c r="F4976" s="35" t="str">
        <f t="shared" si="386"/>
        <v>Thursday</v>
      </c>
      <c r="G4976" s="35">
        <f t="shared" si="387"/>
        <v>7</v>
      </c>
      <c r="H4976" s="34">
        <f>CONVERT(INDEX(Htg_StPt_Sch_EZ!$C$4:$I$27,MATCH(Schedules_8760!$C4976,Htg_StPt_Sch_EZ!$B$4:$B$27,0),MATCH(Schedules_8760!$F4976,Htg_StPt_Sch_EZ!$C$3:$I$3,0)),"F","C")</f>
        <v>20.555555555555554</v>
      </c>
      <c r="I4976" s="34">
        <f>CONVERT(INDEX(Htg_StPt_Sch_EZ!$C$31:$I$54,MATCH(Schedules_8760!$C4976,Htg_StPt_Sch_EZ!$B$31:$B$54,0),MATCH(Schedules_8760!$F4976,Htg_StPt_Sch_EZ!$C$30:$I$30,0)),"F","C")</f>
        <v>19.444444444444443</v>
      </c>
      <c r="J4976" s="34">
        <f>CONVERT(INDEX(Clg_StPt_Sch_EZ!$C$4:$I$27,MATCH(Schedules_8760!$C4976,Clg_StPt_Sch_EZ!$B$4:$B$27,0),MATCH(Schedules_8760!$F4976,Clg_StPt_Sch_EZ!$C$3:$I$3,0)),"F","C")</f>
        <v>25.555555555555554</v>
      </c>
      <c r="K4976" s="34">
        <f>CONVERT(INDEX(Clg_StPt_Sch_EZ!$C$31:$I$54,MATCH(Schedules_8760!$C4976,Clg_StPt_Sch_EZ!$B$31:$B$54,0),MATCH(Schedules_8760!$F4976,Clg_StPt_Sch_EZ!$C$30:$I$30,0)),"F","C")</f>
        <v>28.333333333333332</v>
      </c>
      <c r="L4976" s="34">
        <f>CONVERT(INDEX(DHW_StPt_Sch_EZ!$C$4:$I$27,MATCH(Schedules_8760!$C4976,DHW_StPt_Sch_EZ!$B$4:$B$27,0),MATCH(Schedules_8760!$F4976,DHW_StPt_Sch_EZ!$C$3:$I$3,0)),"F","C")</f>
        <v>53.333333333333329</v>
      </c>
      <c r="M4976" s="34">
        <f>CONVERT(INDEX(DHW_StPt_Sch_EZ!$C$31:$I$54,MATCH(Schedules_8760!$C4976,DHW_StPt_Sch_EZ!$B$31:$B$54,0),MATCH(Schedules_8760!$F4976,DHW_StPt_Sch_EZ!$C$30:$I$30,0)),"F","C")</f>
        <v>53.333333333333329</v>
      </c>
      <c r="N4976" s="12"/>
      <c r="O4976" s="12"/>
      <c r="P4976" s="12"/>
    </row>
    <row r="4977" spans="1:16" x14ac:dyDescent="0.25">
      <c r="A4977" s="35">
        <v>4976</v>
      </c>
      <c r="B4977" s="89">
        <v>208.29166666666671</v>
      </c>
      <c r="C4977" s="35">
        <f t="shared" si="385"/>
        <v>8</v>
      </c>
      <c r="D4977" s="35">
        <f t="shared" si="388"/>
        <v>208</v>
      </c>
      <c r="E4977" s="35">
        <f t="shared" si="389"/>
        <v>5</v>
      </c>
      <c r="F4977" s="35" t="str">
        <f t="shared" si="386"/>
        <v>Thursday</v>
      </c>
      <c r="G4977" s="35">
        <f t="shared" si="387"/>
        <v>7</v>
      </c>
      <c r="H4977" s="34">
        <f>CONVERT(INDEX(Htg_StPt_Sch_EZ!$C$4:$I$27,MATCH(Schedules_8760!$C4977,Htg_StPt_Sch_EZ!$B$4:$B$27,0),MATCH(Schedules_8760!$F4977,Htg_StPt_Sch_EZ!$C$3:$I$3,0)),"F","C")</f>
        <v>20.555555555555554</v>
      </c>
      <c r="I4977" s="34">
        <f>CONVERT(INDEX(Htg_StPt_Sch_EZ!$C$31:$I$54,MATCH(Schedules_8760!$C4977,Htg_StPt_Sch_EZ!$B$31:$B$54,0),MATCH(Schedules_8760!$F4977,Htg_StPt_Sch_EZ!$C$30:$I$30,0)),"F","C")</f>
        <v>19.444444444444443</v>
      </c>
      <c r="J4977" s="34">
        <f>CONVERT(INDEX(Clg_StPt_Sch_EZ!$C$4:$I$27,MATCH(Schedules_8760!$C4977,Clg_StPt_Sch_EZ!$B$4:$B$27,0),MATCH(Schedules_8760!$F4977,Clg_StPt_Sch_EZ!$C$3:$I$3,0)),"F","C")</f>
        <v>25.555555555555554</v>
      </c>
      <c r="K4977" s="34">
        <f>CONVERT(INDEX(Clg_StPt_Sch_EZ!$C$31:$I$54,MATCH(Schedules_8760!$C4977,Clg_StPt_Sch_EZ!$B$31:$B$54,0),MATCH(Schedules_8760!$F4977,Clg_StPt_Sch_EZ!$C$30:$I$30,0)),"F","C")</f>
        <v>25</v>
      </c>
      <c r="L4977" s="34">
        <f>CONVERT(INDEX(DHW_StPt_Sch_EZ!$C$4:$I$27,MATCH(Schedules_8760!$C4977,DHW_StPt_Sch_EZ!$B$4:$B$27,0),MATCH(Schedules_8760!$F4977,DHW_StPt_Sch_EZ!$C$3:$I$3,0)),"F","C")</f>
        <v>53.333333333333329</v>
      </c>
      <c r="M4977" s="34">
        <f>CONVERT(INDEX(DHW_StPt_Sch_EZ!$C$31:$I$54,MATCH(Schedules_8760!$C4977,DHW_StPt_Sch_EZ!$B$31:$B$54,0),MATCH(Schedules_8760!$F4977,DHW_StPt_Sch_EZ!$C$30:$I$30,0)),"F","C")</f>
        <v>53.333333333333329</v>
      </c>
      <c r="N4977" s="12"/>
      <c r="O4977" s="12"/>
      <c r="P4977" s="12"/>
    </row>
    <row r="4978" spans="1:16" x14ac:dyDescent="0.25">
      <c r="A4978" s="35">
        <v>4977</v>
      </c>
      <c r="B4978" s="89">
        <v>208.33333333333329</v>
      </c>
      <c r="C4978" s="35">
        <f t="shared" si="385"/>
        <v>9</v>
      </c>
      <c r="D4978" s="35">
        <f t="shared" si="388"/>
        <v>208</v>
      </c>
      <c r="E4978" s="35">
        <f t="shared" si="389"/>
        <v>5</v>
      </c>
      <c r="F4978" s="35" t="str">
        <f t="shared" si="386"/>
        <v>Thursday</v>
      </c>
      <c r="G4978" s="35">
        <f t="shared" si="387"/>
        <v>7</v>
      </c>
      <c r="H4978" s="34">
        <f>CONVERT(INDEX(Htg_StPt_Sch_EZ!$C$4:$I$27,MATCH(Schedules_8760!$C4978,Htg_StPt_Sch_EZ!$B$4:$B$27,0),MATCH(Schedules_8760!$F4978,Htg_StPt_Sch_EZ!$C$3:$I$3,0)),"F","C")</f>
        <v>20.555555555555554</v>
      </c>
      <c r="I4978" s="34">
        <f>CONVERT(INDEX(Htg_StPt_Sch_EZ!$C$31:$I$54,MATCH(Schedules_8760!$C4978,Htg_StPt_Sch_EZ!$B$31:$B$54,0),MATCH(Schedules_8760!$F4978,Htg_StPt_Sch_EZ!$C$30:$I$30,0)),"F","C")</f>
        <v>19.444444444444443</v>
      </c>
      <c r="J4978" s="34">
        <f>CONVERT(INDEX(Clg_StPt_Sch_EZ!$C$4:$I$27,MATCH(Schedules_8760!$C4978,Clg_StPt_Sch_EZ!$B$4:$B$27,0),MATCH(Schedules_8760!$F4978,Clg_StPt_Sch_EZ!$C$3:$I$3,0)),"F","C")</f>
        <v>25.555555555555554</v>
      </c>
      <c r="K4978" s="34">
        <f>CONVERT(INDEX(Clg_StPt_Sch_EZ!$C$31:$I$54,MATCH(Schedules_8760!$C4978,Clg_StPt_Sch_EZ!$B$31:$B$54,0),MATCH(Schedules_8760!$F4978,Clg_StPt_Sch_EZ!$C$30:$I$30,0)),"F","C")</f>
        <v>25</v>
      </c>
      <c r="L4978" s="34">
        <f>CONVERT(INDEX(DHW_StPt_Sch_EZ!$C$4:$I$27,MATCH(Schedules_8760!$C4978,DHW_StPt_Sch_EZ!$B$4:$B$27,0),MATCH(Schedules_8760!$F4978,DHW_StPt_Sch_EZ!$C$3:$I$3,0)),"F","C")</f>
        <v>53.333333333333329</v>
      </c>
      <c r="M4978" s="34">
        <f>CONVERT(INDEX(DHW_StPt_Sch_EZ!$C$31:$I$54,MATCH(Schedules_8760!$C4978,DHW_StPt_Sch_EZ!$B$31:$B$54,0),MATCH(Schedules_8760!$F4978,DHW_StPt_Sch_EZ!$C$30:$I$30,0)),"F","C")</f>
        <v>53.333333333333329</v>
      </c>
      <c r="N4978" s="12"/>
      <c r="O4978" s="12"/>
      <c r="P4978" s="12"/>
    </row>
    <row r="4979" spans="1:16" x14ac:dyDescent="0.25">
      <c r="A4979" s="35">
        <v>4978</v>
      </c>
      <c r="B4979" s="89">
        <v>208.375</v>
      </c>
      <c r="C4979" s="35">
        <f t="shared" si="385"/>
        <v>10</v>
      </c>
      <c r="D4979" s="35">
        <f t="shared" si="388"/>
        <v>208</v>
      </c>
      <c r="E4979" s="35">
        <f t="shared" si="389"/>
        <v>5</v>
      </c>
      <c r="F4979" s="35" t="str">
        <f t="shared" si="386"/>
        <v>Thursday</v>
      </c>
      <c r="G4979" s="35">
        <f t="shared" si="387"/>
        <v>7</v>
      </c>
      <c r="H4979" s="34">
        <f>CONVERT(INDEX(Htg_StPt_Sch_EZ!$C$4:$I$27,MATCH(Schedules_8760!$C4979,Htg_StPt_Sch_EZ!$B$4:$B$27,0),MATCH(Schedules_8760!$F4979,Htg_StPt_Sch_EZ!$C$3:$I$3,0)),"F","C")</f>
        <v>20.555555555555554</v>
      </c>
      <c r="I4979" s="34">
        <f>CONVERT(INDEX(Htg_StPt_Sch_EZ!$C$31:$I$54,MATCH(Schedules_8760!$C4979,Htg_StPt_Sch_EZ!$B$31:$B$54,0),MATCH(Schedules_8760!$F4979,Htg_StPt_Sch_EZ!$C$30:$I$30,0)),"F","C")</f>
        <v>19.444444444444443</v>
      </c>
      <c r="J4979" s="34">
        <f>CONVERT(INDEX(Clg_StPt_Sch_EZ!$C$4:$I$27,MATCH(Schedules_8760!$C4979,Clg_StPt_Sch_EZ!$B$4:$B$27,0),MATCH(Schedules_8760!$F4979,Clg_StPt_Sch_EZ!$C$3:$I$3,0)),"F","C")</f>
        <v>25.555555555555554</v>
      </c>
      <c r="K4979" s="34">
        <f>CONVERT(INDEX(Clg_StPt_Sch_EZ!$C$31:$I$54,MATCH(Schedules_8760!$C4979,Clg_StPt_Sch_EZ!$B$31:$B$54,0),MATCH(Schedules_8760!$F4979,Clg_StPt_Sch_EZ!$C$30:$I$30,0)),"F","C")</f>
        <v>25</v>
      </c>
      <c r="L4979" s="34">
        <f>CONVERT(INDEX(DHW_StPt_Sch_EZ!$C$4:$I$27,MATCH(Schedules_8760!$C4979,DHW_StPt_Sch_EZ!$B$4:$B$27,0),MATCH(Schedules_8760!$F4979,DHW_StPt_Sch_EZ!$C$3:$I$3,0)),"F","C")</f>
        <v>53.333333333333329</v>
      </c>
      <c r="M4979" s="34">
        <f>CONVERT(INDEX(DHW_StPt_Sch_EZ!$C$31:$I$54,MATCH(Schedules_8760!$C4979,DHW_StPt_Sch_EZ!$B$31:$B$54,0),MATCH(Schedules_8760!$F4979,DHW_StPt_Sch_EZ!$C$30:$I$30,0)),"F","C")</f>
        <v>53.333333333333329</v>
      </c>
      <c r="N4979" s="12"/>
      <c r="O4979" s="12"/>
      <c r="P4979" s="12"/>
    </row>
    <row r="4980" spans="1:16" x14ac:dyDescent="0.25">
      <c r="A4980" s="35">
        <v>4979</v>
      </c>
      <c r="B4980" s="89">
        <v>208.41666666666671</v>
      </c>
      <c r="C4980" s="35">
        <f t="shared" si="385"/>
        <v>11</v>
      </c>
      <c r="D4980" s="35">
        <f t="shared" si="388"/>
        <v>208</v>
      </c>
      <c r="E4980" s="35">
        <f t="shared" si="389"/>
        <v>5</v>
      </c>
      <c r="F4980" s="35" t="str">
        <f t="shared" si="386"/>
        <v>Thursday</v>
      </c>
      <c r="G4980" s="35">
        <f t="shared" si="387"/>
        <v>7</v>
      </c>
      <c r="H4980" s="34">
        <f>CONVERT(INDEX(Htg_StPt_Sch_EZ!$C$4:$I$27,MATCH(Schedules_8760!$C4980,Htg_StPt_Sch_EZ!$B$4:$B$27,0),MATCH(Schedules_8760!$F4980,Htg_StPt_Sch_EZ!$C$3:$I$3,0)),"F","C")</f>
        <v>20.555555555555554</v>
      </c>
      <c r="I4980" s="34">
        <f>CONVERT(INDEX(Htg_StPt_Sch_EZ!$C$31:$I$54,MATCH(Schedules_8760!$C4980,Htg_StPt_Sch_EZ!$B$31:$B$54,0),MATCH(Schedules_8760!$F4980,Htg_StPt_Sch_EZ!$C$30:$I$30,0)),"F","C")</f>
        <v>19.444444444444443</v>
      </c>
      <c r="J4980" s="34">
        <f>CONVERT(INDEX(Clg_StPt_Sch_EZ!$C$4:$I$27,MATCH(Schedules_8760!$C4980,Clg_StPt_Sch_EZ!$B$4:$B$27,0),MATCH(Schedules_8760!$F4980,Clg_StPt_Sch_EZ!$C$3:$I$3,0)),"F","C")</f>
        <v>25.555555555555554</v>
      </c>
      <c r="K4980" s="34">
        <f>CONVERT(INDEX(Clg_StPt_Sch_EZ!$C$31:$I$54,MATCH(Schedules_8760!$C4980,Clg_StPt_Sch_EZ!$B$31:$B$54,0),MATCH(Schedules_8760!$F4980,Clg_StPt_Sch_EZ!$C$30:$I$30,0)),"F","C")</f>
        <v>25</v>
      </c>
      <c r="L4980" s="34">
        <f>CONVERT(INDEX(DHW_StPt_Sch_EZ!$C$4:$I$27,MATCH(Schedules_8760!$C4980,DHW_StPt_Sch_EZ!$B$4:$B$27,0),MATCH(Schedules_8760!$F4980,DHW_StPt_Sch_EZ!$C$3:$I$3,0)),"F","C")</f>
        <v>53.333333333333329</v>
      </c>
      <c r="M4980" s="34">
        <f>CONVERT(INDEX(DHW_StPt_Sch_EZ!$C$31:$I$54,MATCH(Schedules_8760!$C4980,DHW_StPt_Sch_EZ!$B$31:$B$54,0),MATCH(Schedules_8760!$F4980,DHW_StPt_Sch_EZ!$C$30:$I$30,0)),"F","C")</f>
        <v>53.333333333333329</v>
      </c>
      <c r="N4980" s="12"/>
      <c r="O4980" s="12"/>
      <c r="P4980" s="12"/>
    </row>
    <row r="4981" spans="1:16" x14ac:dyDescent="0.25">
      <c r="A4981" s="35">
        <v>4980</v>
      </c>
      <c r="B4981" s="89">
        <v>208.45833333333329</v>
      </c>
      <c r="C4981" s="35">
        <f t="shared" si="385"/>
        <v>12</v>
      </c>
      <c r="D4981" s="35">
        <f t="shared" si="388"/>
        <v>208</v>
      </c>
      <c r="E4981" s="35">
        <f t="shared" si="389"/>
        <v>5</v>
      </c>
      <c r="F4981" s="35" t="str">
        <f t="shared" si="386"/>
        <v>Thursday</v>
      </c>
      <c r="G4981" s="35">
        <f t="shared" si="387"/>
        <v>7</v>
      </c>
      <c r="H4981" s="34">
        <f>CONVERT(INDEX(Htg_StPt_Sch_EZ!$C$4:$I$27,MATCH(Schedules_8760!$C4981,Htg_StPt_Sch_EZ!$B$4:$B$27,0),MATCH(Schedules_8760!$F4981,Htg_StPt_Sch_EZ!$C$3:$I$3,0)),"F","C")</f>
        <v>20.555555555555554</v>
      </c>
      <c r="I4981" s="34">
        <f>CONVERT(INDEX(Htg_StPt_Sch_EZ!$C$31:$I$54,MATCH(Schedules_8760!$C4981,Htg_StPt_Sch_EZ!$B$31:$B$54,0),MATCH(Schedules_8760!$F4981,Htg_StPt_Sch_EZ!$C$30:$I$30,0)),"F","C")</f>
        <v>19.444444444444443</v>
      </c>
      <c r="J4981" s="34">
        <f>CONVERT(INDEX(Clg_StPt_Sch_EZ!$C$4:$I$27,MATCH(Schedules_8760!$C4981,Clg_StPt_Sch_EZ!$B$4:$B$27,0),MATCH(Schedules_8760!$F4981,Clg_StPt_Sch_EZ!$C$3:$I$3,0)),"F","C")</f>
        <v>25.555555555555554</v>
      </c>
      <c r="K4981" s="34">
        <f>CONVERT(INDEX(Clg_StPt_Sch_EZ!$C$31:$I$54,MATCH(Schedules_8760!$C4981,Clg_StPt_Sch_EZ!$B$31:$B$54,0),MATCH(Schedules_8760!$F4981,Clg_StPt_Sch_EZ!$C$30:$I$30,0)),"F","C")</f>
        <v>25</v>
      </c>
      <c r="L4981" s="34">
        <f>CONVERT(INDEX(DHW_StPt_Sch_EZ!$C$4:$I$27,MATCH(Schedules_8760!$C4981,DHW_StPt_Sch_EZ!$B$4:$B$27,0),MATCH(Schedules_8760!$F4981,DHW_StPt_Sch_EZ!$C$3:$I$3,0)),"F","C")</f>
        <v>53.333333333333329</v>
      </c>
      <c r="M4981" s="34">
        <f>CONVERT(INDEX(DHW_StPt_Sch_EZ!$C$31:$I$54,MATCH(Schedules_8760!$C4981,DHW_StPt_Sch_EZ!$B$31:$B$54,0),MATCH(Schedules_8760!$F4981,DHW_StPt_Sch_EZ!$C$30:$I$30,0)),"F","C")</f>
        <v>53.333333333333329</v>
      </c>
      <c r="N4981" s="12"/>
      <c r="O4981" s="12"/>
      <c r="P4981" s="12"/>
    </row>
    <row r="4982" spans="1:16" x14ac:dyDescent="0.25">
      <c r="A4982" s="35">
        <v>4981</v>
      </c>
      <c r="B4982" s="89">
        <v>208.5</v>
      </c>
      <c r="C4982" s="35">
        <f t="shared" si="385"/>
        <v>13</v>
      </c>
      <c r="D4982" s="35">
        <f t="shared" si="388"/>
        <v>208</v>
      </c>
      <c r="E4982" s="35">
        <f t="shared" si="389"/>
        <v>5</v>
      </c>
      <c r="F4982" s="35" t="str">
        <f t="shared" si="386"/>
        <v>Thursday</v>
      </c>
      <c r="G4982" s="35">
        <f t="shared" si="387"/>
        <v>7</v>
      </c>
      <c r="H4982" s="34">
        <f>CONVERT(INDEX(Htg_StPt_Sch_EZ!$C$4:$I$27,MATCH(Schedules_8760!$C4982,Htg_StPt_Sch_EZ!$B$4:$B$27,0),MATCH(Schedules_8760!$F4982,Htg_StPt_Sch_EZ!$C$3:$I$3,0)),"F","C")</f>
        <v>20.555555555555554</v>
      </c>
      <c r="I4982" s="34">
        <f>CONVERT(INDEX(Htg_StPt_Sch_EZ!$C$31:$I$54,MATCH(Schedules_8760!$C4982,Htg_StPt_Sch_EZ!$B$31:$B$54,0),MATCH(Schedules_8760!$F4982,Htg_StPt_Sch_EZ!$C$30:$I$30,0)),"F","C")</f>
        <v>19.444444444444443</v>
      </c>
      <c r="J4982" s="34">
        <f>CONVERT(INDEX(Clg_StPt_Sch_EZ!$C$4:$I$27,MATCH(Schedules_8760!$C4982,Clg_StPt_Sch_EZ!$B$4:$B$27,0),MATCH(Schedules_8760!$F4982,Clg_StPt_Sch_EZ!$C$3:$I$3,0)),"F","C")</f>
        <v>25.555555555555554</v>
      </c>
      <c r="K4982" s="34">
        <f>CONVERT(INDEX(Clg_StPt_Sch_EZ!$C$31:$I$54,MATCH(Schedules_8760!$C4982,Clg_StPt_Sch_EZ!$B$31:$B$54,0),MATCH(Schedules_8760!$F4982,Clg_StPt_Sch_EZ!$C$30:$I$30,0)),"F","C")</f>
        <v>25</v>
      </c>
      <c r="L4982" s="34">
        <f>CONVERT(INDEX(DHW_StPt_Sch_EZ!$C$4:$I$27,MATCH(Schedules_8760!$C4982,DHW_StPt_Sch_EZ!$B$4:$B$27,0),MATCH(Schedules_8760!$F4982,DHW_StPt_Sch_EZ!$C$3:$I$3,0)),"F","C")</f>
        <v>53.333333333333329</v>
      </c>
      <c r="M4982" s="34">
        <f>CONVERT(INDEX(DHW_StPt_Sch_EZ!$C$31:$I$54,MATCH(Schedules_8760!$C4982,DHW_StPt_Sch_EZ!$B$31:$B$54,0),MATCH(Schedules_8760!$F4982,DHW_StPt_Sch_EZ!$C$30:$I$30,0)),"F","C")</f>
        <v>53.333333333333329</v>
      </c>
      <c r="N4982" s="12"/>
      <c r="O4982" s="12"/>
      <c r="P4982" s="12"/>
    </row>
    <row r="4983" spans="1:16" x14ac:dyDescent="0.25">
      <c r="A4983" s="35">
        <v>4982</v>
      </c>
      <c r="B4983" s="89">
        <v>208.54166666666671</v>
      </c>
      <c r="C4983" s="35">
        <f t="shared" si="385"/>
        <v>14</v>
      </c>
      <c r="D4983" s="35">
        <f t="shared" si="388"/>
        <v>208</v>
      </c>
      <c r="E4983" s="35">
        <f t="shared" si="389"/>
        <v>5</v>
      </c>
      <c r="F4983" s="35" t="str">
        <f t="shared" si="386"/>
        <v>Thursday</v>
      </c>
      <c r="G4983" s="35">
        <f t="shared" si="387"/>
        <v>7</v>
      </c>
      <c r="H4983" s="34">
        <f>CONVERT(INDEX(Htg_StPt_Sch_EZ!$C$4:$I$27,MATCH(Schedules_8760!$C4983,Htg_StPt_Sch_EZ!$B$4:$B$27,0),MATCH(Schedules_8760!$F4983,Htg_StPt_Sch_EZ!$C$3:$I$3,0)),"F","C")</f>
        <v>20.555555555555554</v>
      </c>
      <c r="I4983" s="34">
        <f>CONVERT(INDEX(Htg_StPt_Sch_EZ!$C$31:$I$54,MATCH(Schedules_8760!$C4983,Htg_StPt_Sch_EZ!$B$31:$B$54,0),MATCH(Schedules_8760!$F4983,Htg_StPt_Sch_EZ!$C$30:$I$30,0)),"F","C")</f>
        <v>19.444444444444443</v>
      </c>
      <c r="J4983" s="34">
        <f>CONVERT(INDEX(Clg_StPt_Sch_EZ!$C$4:$I$27,MATCH(Schedules_8760!$C4983,Clg_StPt_Sch_EZ!$B$4:$B$27,0),MATCH(Schedules_8760!$F4983,Clg_StPt_Sch_EZ!$C$3:$I$3,0)),"F","C")</f>
        <v>25.555555555555554</v>
      </c>
      <c r="K4983" s="34">
        <f>CONVERT(INDEX(Clg_StPt_Sch_EZ!$C$31:$I$54,MATCH(Schedules_8760!$C4983,Clg_StPt_Sch_EZ!$B$31:$B$54,0),MATCH(Schedules_8760!$F4983,Clg_StPt_Sch_EZ!$C$30:$I$30,0)),"F","C")</f>
        <v>25</v>
      </c>
      <c r="L4983" s="34">
        <f>CONVERT(INDEX(DHW_StPt_Sch_EZ!$C$4:$I$27,MATCH(Schedules_8760!$C4983,DHW_StPt_Sch_EZ!$B$4:$B$27,0),MATCH(Schedules_8760!$F4983,DHW_StPt_Sch_EZ!$C$3:$I$3,0)),"F","C")</f>
        <v>53.333333333333329</v>
      </c>
      <c r="M4983" s="34">
        <f>CONVERT(INDEX(DHW_StPt_Sch_EZ!$C$31:$I$54,MATCH(Schedules_8760!$C4983,DHW_StPt_Sch_EZ!$B$31:$B$54,0),MATCH(Schedules_8760!$F4983,DHW_StPt_Sch_EZ!$C$30:$I$30,0)),"F","C")</f>
        <v>53.333333333333329</v>
      </c>
      <c r="N4983" s="12"/>
      <c r="O4983" s="12"/>
      <c r="P4983" s="12"/>
    </row>
    <row r="4984" spans="1:16" x14ac:dyDescent="0.25">
      <c r="A4984" s="35">
        <v>4983</v>
      </c>
      <c r="B4984" s="89">
        <v>208.58333333333329</v>
      </c>
      <c r="C4984" s="35">
        <f t="shared" si="385"/>
        <v>15</v>
      </c>
      <c r="D4984" s="35">
        <f t="shared" si="388"/>
        <v>208</v>
      </c>
      <c r="E4984" s="35">
        <f t="shared" si="389"/>
        <v>5</v>
      </c>
      <c r="F4984" s="35" t="str">
        <f t="shared" si="386"/>
        <v>Thursday</v>
      </c>
      <c r="G4984" s="35">
        <f t="shared" si="387"/>
        <v>7</v>
      </c>
      <c r="H4984" s="34">
        <f>CONVERT(INDEX(Htg_StPt_Sch_EZ!$C$4:$I$27,MATCH(Schedules_8760!$C4984,Htg_StPt_Sch_EZ!$B$4:$B$27,0),MATCH(Schedules_8760!$F4984,Htg_StPt_Sch_EZ!$C$3:$I$3,0)),"F","C")</f>
        <v>20.555555555555554</v>
      </c>
      <c r="I4984" s="34">
        <f>CONVERT(INDEX(Htg_StPt_Sch_EZ!$C$31:$I$54,MATCH(Schedules_8760!$C4984,Htg_StPt_Sch_EZ!$B$31:$B$54,0),MATCH(Schedules_8760!$F4984,Htg_StPt_Sch_EZ!$C$30:$I$30,0)),"F","C")</f>
        <v>21.111111111111111</v>
      </c>
      <c r="J4984" s="34">
        <f>CONVERT(INDEX(Clg_StPt_Sch_EZ!$C$4:$I$27,MATCH(Schedules_8760!$C4984,Clg_StPt_Sch_EZ!$B$4:$B$27,0),MATCH(Schedules_8760!$F4984,Clg_StPt_Sch_EZ!$C$3:$I$3,0)),"F","C")</f>
        <v>25.555555555555554</v>
      </c>
      <c r="K4984" s="34">
        <f>CONVERT(INDEX(Clg_StPt_Sch_EZ!$C$31:$I$54,MATCH(Schedules_8760!$C4984,Clg_StPt_Sch_EZ!$B$31:$B$54,0),MATCH(Schedules_8760!$F4984,Clg_StPt_Sch_EZ!$C$30:$I$30,0)),"F","C")</f>
        <v>25</v>
      </c>
      <c r="L4984" s="34">
        <f>CONVERT(INDEX(DHW_StPt_Sch_EZ!$C$4:$I$27,MATCH(Schedules_8760!$C4984,DHW_StPt_Sch_EZ!$B$4:$B$27,0),MATCH(Schedules_8760!$F4984,DHW_StPt_Sch_EZ!$C$3:$I$3,0)),"F","C")</f>
        <v>53.333333333333329</v>
      </c>
      <c r="M4984" s="34">
        <f>CONVERT(INDEX(DHW_StPt_Sch_EZ!$C$31:$I$54,MATCH(Schedules_8760!$C4984,DHW_StPt_Sch_EZ!$B$31:$B$54,0),MATCH(Schedules_8760!$F4984,DHW_StPt_Sch_EZ!$C$30:$I$30,0)),"F","C")</f>
        <v>53.333333333333329</v>
      </c>
      <c r="N4984" s="12"/>
      <c r="O4984" s="12"/>
      <c r="P4984" s="12"/>
    </row>
    <row r="4985" spans="1:16" x14ac:dyDescent="0.25">
      <c r="A4985" s="35">
        <v>4984</v>
      </c>
      <c r="B4985" s="89">
        <v>208.625</v>
      </c>
      <c r="C4985" s="35">
        <f t="shared" si="385"/>
        <v>16</v>
      </c>
      <c r="D4985" s="35">
        <f t="shared" si="388"/>
        <v>208</v>
      </c>
      <c r="E4985" s="35">
        <f t="shared" si="389"/>
        <v>5</v>
      </c>
      <c r="F4985" s="35" t="str">
        <f t="shared" si="386"/>
        <v>Thursday</v>
      </c>
      <c r="G4985" s="35">
        <f t="shared" si="387"/>
        <v>7</v>
      </c>
      <c r="H4985" s="34">
        <f>CONVERT(INDEX(Htg_StPt_Sch_EZ!$C$4:$I$27,MATCH(Schedules_8760!$C4985,Htg_StPt_Sch_EZ!$B$4:$B$27,0),MATCH(Schedules_8760!$F4985,Htg_StPt_Sch_EZ!$C$3:$I$3,0)),"F","C")</f>
        <v>20.555555555555554</v>
      </c>
      <c r="I4985" s="34">
        <f>CONVERT(INDEX(Htg_StPt_Sch_EZ!$C$31:$I$54,MATCH(Schedules_8760!$C4985,Htg_StPt_Sch_EZ!$B$31:$B$54,0),MATCH(Schedules_8760!$F4985,Htg_StPt_Sch_EZ!$C$30:$I$30,0)),"F","C")</f>
        <v>21.111111111111111</v>
      </c>
      <c r="J4985" s="34">
        <f>CONVERT(INDEX(Clg_StPt_Sch_EZ!$C$4:$I$27,MATCH(Schedules_8760!$C4985,Clg_StPt_Sch_EZ!$B$4:$B$27,0),MATCH(Schedules_8760!$F4985,Clg_StPt_Sch_EZ!$C$3:$I$3,0)),"F","C")</f>
        <v>25.555555555555554</v>
      </c>
      <c r="K4985" s="34">
        <f>CONVERT(INDEX(Clg_StPt_Sch_EZ!$C$31:$I$54,MATCH(Schedules_8760!$C4985,Clg_StPt_Sch_EZ!$B$31:$B$54,0),MATCH(Schedules_8760!$F4985,Clg_StPt_Sch_EZ!$C$30:$I$30,0)),"F","C")</f>
        <v>25</v>
      </c>
      <c r="L4985" s="34">
        <f>CONVERT(INDEX(DHW_StPt_Sch_EZ!$C$4:$I$27,MATCH(Schedules_8760!$C4985,DHW_StPt_Sch_EZ!$B$4:$B$27,0),MATCH(Schedules_8760!$F4985,DHW_StPt_Sch_EZ!$C$3:$I$3,0)),"F","C")</f>
        <v>53.333333333333329</v>
      </c>
      <c r="M4985" s="34">
        <f>CONVERT(INDEX(DHW_StPt_Sch_EZ!$C$31:$I$54,MATCH(Schedules_8760!$C4985,DHW_StPt_Sch_EZ!$B$31:$B$54,0),MATCH(Schedules_8760!$F4985,DHW_StPt_Sch_EZ!$C$30:$I$30,0)),"F","C")</f>
        <v>53.333333333333329</v>
      </c>
      <c r="N4985" s="12"/>
      <c r="O4985" s="12"/>
      <c r="P4985" s="12"/>
    </row>
    <row r="4986" spans="1:16" x14ac:dyDescent="0.25">
      <c r="A4986" s="35">
        <v>4985</v>
      </c>
      <c r="B4986" s="89">
        <v>208.66666666666671</v>
      </c>
      <c r="C4986" s="35">
        <f t="shared" si="385"/>
        <v>17</v>
      </c>
      <c r="D4986" s="35">
        <f t="shared" si="388"/>
        <v>208</v>
      </c>
      <c r="E4986" s="35">
        <f t="shared" si="389"/>
        <v>5</v>
      </c>
      <c r="F4986" s="35" t="str">
        <f t="shared" si="386"/>
        <v>Thursday</v>
      </c>
      <c r="G4986" s="35">
        <f t="shared" si="387"/>
        <v>7</v>
      </c>
      <c r="H4986" s="34">
        <f>CONVERT(INDEX(Htg_StPt_Sch_EZ!$C$4:$I$27,MATCH(Schedules_8760!$C4986,Htg_StPt_Sch_EZ!$B$4:$B$27,0),MATCH(Schedules_8760!$F4986,Htg_StPt_Sch_EZ!$C$3:$I$3,0)),"F","C")</f>
        <v>20.555555555555554</v>
      </c>
      <c r="I4986" s="34">
        <f>CONVERT(INDEX(Htg_StPt_Sch_EZ!$C$31:$I$54,MATCH(Schedules_8760!$C4986,Htg_StPt_Sch_EZ!$B$31:$B$54,0),MATCH(Schedules_8760!$F4986,Htg_StPt_Sch_EZ!$C$30:$I$30,0)),"F","C")</f>
        <v>17.777777777777779</v>
      </c>
      <c r="J4986" s="34">
        <f>CONVERT(INDEX(Clg_StPt_Sch_EZ!$C$4:$I$27,MATCH(Schedules_8760!$C4986,Clg_StPt_Sch_EZ!$B$4:$B$27,0),MATCH(Schedules_8760!$F4986,Clg_StPt_Sch_EZ!$C$3:$I$3,0)),"F","C")</f>
        <v>25.555555555555554</v>
      </c>
      <c r="K4986" s="34">
        <f>CONVERT(INDEX(Clg_StPt_Sch_EZ!$C$31:$I$54,MATCH(Schedules_8760!$C4986,Clg_StPt_Sch_EZ!$B$31:$B$54,0),MATCH(Schedules_8760!$F4986,Clg_StPt_Sch_EZ!$C$30:$I$30,0)),"F","C")</f>
        <v>25</v>
      </c>
      <c r="L4986" s="34">
        <f>CONVERT(INDEX(DHW_StPt_Sch_EZ!$C$4:$I$27,MATCH(Schedules_8760!$C4986,DHW_StPt_Sch_EZ!$B$4:$B$27,0),MATCH(Schedules_8760!$F4986,DHW_StPt_Sch_EZ!$C$3:$I$3,0)),"F","C")</f>
        <v>53.333333333333329</v>
      </c>
      <c r="M4986" s="34">
        <f>CONVERT(INDEX(DHW_StPt_Sch_EZ!$C$31:$I$54,MATCH(Schedules_8760!$C4986,DHW_StPt_Sch_EZ!$B$31:$B$54,0),MATCH(Schedules_8760!$F4986,DHW_StPt_Sch_EZ!$C$30:$I$30,0)),"F","C")</f>
        <v>53.333333333333329</v>
      </c>
      <c r="N4986" s="12"/>
      <c r="O4986" s="12"/>
      <c r="P4986" s="12"/>
    </row>
    <row r="4987" spans="1:16" x14ac:dyDescent="0.25">
      <c r="A4987" s="35">
        <v>4986</v>
      </c>
      <c r="B4987" s="89">
        <v>208.70833333333329</v>
      </c>
      <c r="C4987" s="35">
        <f t="shared" si="385"/>
        <v>18</v>
      </c>
      <c r="D4987" s="35">
        <f t="shared" si="388"/>
        <v>208</v>
      </c>
      <c r="E4987" s="35">
        <f t="shared" si="389"/>
        <v>5</v>
      </c>
      <c r="F4987" s="35" t="str">
        <f t="shared" si="386"/>
        <v>Thursday</v>
      </c>
      <c r="G4987" s="35">
        <f t="shared" si="387"/>
        <v>7</v>
      </c>
      <c r="H4987" s="34">
        <f>CONVERT(INDEX(Htg_StPt_Sch_EZ!$C$4:$I$27,MATCH(Schedules_8760!$C4987,Htg_StPt_Sch_EZ!$B$4:$B$27,0),MATCH(Schedules_8760!$F4987,Htg_StPt_Sch_EZ!$C$3:$I$3,0)),"F","C")</f>
        <v>20.555555555555554</v>
      </c>
      <c r="I4987" s="34">
        <f>CONVERT(INDEX(Htg_StPt_Sch_EZ!$C$31:$I$54,MATCH(Schedules_8760!$C4987,Htg_StPt_Sch_EZ!$B$31:$B$54,0),MATCH(Schedules_8760!$F4987,Htg_StPt_Sch_EZ!$C$30:$I$30,0)),"F","C")</f>
        <v>17.777777777777779</v>
      </c>
      <c r="J4987" s="34">
        <f>CONVERT(INDEX(Clg_StPt_Sch_EZ!$C$4:$I$27,MATCH(Schedules_8760!$C4987,Clg_StPt_Sch_EZ!$B$4:$B$27,0),MATCH(Schedules_8760!$F4987,Clg_StPt_Sch_EZ!$C$3:$I$3,0)),"F","C")</f>
        <v>25.555555555555554</v>
      </c>
      <c r="K4987" s="34">
        <f>CONVERT(INDEX(Clg_StPt_Sch_EZ!$C$31:$I$54,MATCH(Schedules_8760!$C4987,Clg_StPt_Sch_EZ!$B$31:$B$54,0),MATCH(Schedules_8760!$F4987,Clg_StPt_Sch_EZ!$C$30:$I$30,0)),"F","C")</f>
        <v>28.333333333333332</v>
      </c>
      <c r="L4987" s="34">
        <f>CONVERT(INDEX(DHW_StPt_Sch_EZ!$C$4:$I$27,MATCH(Schedules_8760!$C4987,DHW_StPt_Sch_EZ!$B$4:$B$27,0),MATCH(Schedules_8760!$F4987,DHW_StPt_Sch_EZ!$C$3:$I$3,0)),"F","C")</f>
        <v>53.333333333333329</v>
      </c>
      <c r="M4987" s="34">
        <f>CONVERT(INDEX(DHW_StPt_Sch_EZ!$C$31:$I$54,MATCH(Schedules_8760!$C4987,DHW_StPt_Sch_EZ!$B$31:$B$54,0),MATCH(Schedules_8760!$F4987,DHW_StPt_Sch_EZ!$C$30:$I$30,0)),"F","C")</f>
        <v>53.333333333333329</v>
      </c>
      <c r="N4987" s="12"/>
      <c r="O4987" s="12"/>
      <c r="P4987" s="12"/>
    </row>
    <row r="4988" spans="1:16" x14ac:dyDescent="0.25">
      <c r="A4988" s="35">
        <v>4987</v>
      </c>
      <c r="B4988" s="89">
        <v>208.75</v>
      </c>
      <c r="C4988" s="35">
        <f t="shared" si="385"/>
        <v>19</v>
      </c>
      <c r="D4988" s="35">
        <f t="shared" si="388"/>
        <v>208</v>
      </c>
      <c r="E4988" s="35">
        <f t="shared" si="389"/>
        <v>5</v>
      </c>
      <c r="F4988" s="35" t="str">
        <f t="shared" si="386"/>
        <v>Thursday</v>
      </c>
      <c r="G4988" s="35">
        <f t="shared" si="387"/>
        <v>7</v>
      </c>
      <c r="H4988" s="34">
        <f>CONVERT(INDEX(Htg_StPt_Sch_EZ!$C$4:$I$27,MATCH(Schedules_8760!$C4988,Htg_StPt_Sch_EZ!$B$4:$B$27,0),MATCH(Schedules_8760!$F4988,Htg_StPt_Sch_EZ!$C$3:$I$3,0)),"F","C")</f>
        <v>20.555555555555554</v>
      </c>
      <c r="I4988" s="34">
        <f>CONVERT(INDEX(Htg_StPt_Sch_EZ!$C$31:$I$54,MATCH(Schedules_8760!$C4988,Htg_StPt_Sch_EZ!$B$31:$B$54,0),MATCH(Schedules_8760!$F4988,Htg_StPt_Sch_EZ!$C$30:$I$30,0)),"F","C")</f>
        <v>18.333333333333332</v>
      </c>
      <c r="J4988" s="34">
        <f>CONVERT(INDEX(Clg_StPt_Sch_EZ!$C$4:$I$27,MATCH(Schedules_8760!$C4988,Clg_StPt_Sch_EZ!$B$4:$B$27,0),MATCH(Schedules_8760!$F4988,Clg_StPt_Sch_EZ!$C$3:$I$3,0)),"F","C")</f>
        <v>25.555555555555554</v>
      </c>
      <c r="K4988" s="34">
        <f>CONVERT(INDEX(Clg_StPt_Sch_EZ!$C$31:$I$54,MATCH(Schedules_8760!$C4988,Clg_StPt_Sch_EZ!$B$31:$B$54,0),MATCH(Schedules_8760!$F4988,Clg_StPt_Sch_EZ!$C$30:$I$30,0)),"F","C")</f>
        <v>28.333333333333332</v>
      </c>
      <c r="L4988" s="34">
        <f>CONVERT(INDEX(DHW_StPt_Sch_EZ!$C$4:$I$27,MATCH(Schedules_8760!$C4988,DHW_StPt_Sch_EZ!$B$4:$B$27,0),MATCH(Schedules_8760!$F4988,DHW_StPt_Sch_EZ!$C$3:$I$3,0)),"F","C")</f>
        <v>53.333333333333329</v>
      </c>
      <c r="M4988" s="34">
        <f>CONVERT(INDEX(DHW_StPt_Sch_EZ!$C$31:$I$54,MATCH(Schedules_8760!$C4988,DHW_StPt_Sch_EZ!$B$31:$B$54,0),MATCH(Schedules_8760!$F4988,DHW_StPt_Sch_EZ!$C$30:$I$30,0)),"F","C")</f>
        <v>53.333333333333329</v>
      </c>
      <c r="N4988" s="12"/>
      <c r="O4988" s="12"/>
      <c r="P4988" s="12"/>
    </row>
    <row r="4989" spans="1:16" x14ac:dyDescent="0.25">
      <c r="A4989" s="35">
        <v>4988</v>
      </c>
      <c r="B4989" s="89">
        <v>208.79166666666671</v>
      </c>
      <c r="C4989" s="35">
        <f t="shared" si="385"/>
        <v>20</v>
      </c>
      <c r="D4989" s="35">
        <f t="shared" si="388"/>
        <v>208</v>
      </c>
      <c r="E4989" s="35">
        <f t="shared" si="389"/>
        <v>5</v>
      </c>
      <c r="F4989" s="35" t="str">
        <f t="shared" si="386"/>
        <v>Thursday</v>
      </c>
      <c r="G4989" s="35">
        <f t="shared" si="387"/>
        <v>7</v>
      </c>
      <c r="H4989" s="34">
        <f>CONVERT(INDEX(Htg_StPt_Sch_EZ!$C$4:$I$27,MATCH(Schedules_8760!$C4989,Htg_StPt_Sch_EZ!$B$4:$B$27,0),MATCH(Schedules_8760!$F4989,Htg_StPt_Sch_EZ!$C$3:$I$3,0)),"F","C")</f>
        <v>20.555555555555554</v>
      </c>
      <c r="I4989" s="34">
        <f>CONVERT(INDEX(Htg_StPt_Sch_EZ!$C$31:$I$54,MATCH(Schedules_8760!$C4989,Htg_StPt_Sch_EZ!$B$31:$B$54,0),MATCH(Schedules_8760!$F4989,Htg_StPt_Sch_EZ!$C$30:$I$30,0)),"F","C")</f>
        <v>18.888888888888889</v>
      </c>
      <c r="J4989" s="34">
        <f>CONVERT(INDEX(Clg_StPt_Sch_EZ!$C$4:$I$27,MATCH(Schedules_8760!$C4989,Clg_StPt_Sch_EZ!$B$4:$B$27,0),MATCH(Schedules_8760!$F4989,Clg_StPt_Sch_EZ!$C$3:$I$3,0)),"F","C")</f>
        <v>25.555555555555554</v>
      </c>
      <c r="K4989" s="34">
        <f>CONVERT(INDEX(Clg_StPt_Sch_EZ!$C$31:$I$54,MATCH(Schedules_8760!$C4989,Clg_StPt_Sch_EZ!$B$31:$B$54,0),MATCH(Schedules_8760!$F4989,Clg_StPt_Sch_EZ!$C$30:$I$30,0)),"F","C")</f>
        <v>28.333333333333332</v>
      </c>
      <c r="L4989" s="34">
        <f>CONVERT(INDEX(DHW_StPt_Sch_EZ!$C$4:$I$27,MATCH(Schedules_8760!$C4989,DHW_StPt_Sch_EZ!$B$4:$B$27,0),MATCH(Schedules_8760!$F4989,DHW_StPt_Sch_EZ!$C$3:$I$3,0)),"F","C")</f>
        <v>53.333333333333329</v>
      </c>
      <c r="M4989" s="34">
        <f>CONVERT(INDEX(DHW_StPt_Sch_EZ!$C$31:$I$54,MATCH(Schedules_8760!$C4989,DHW_StPt_Sch_EZ!$B$31:$B$54,0),MATCH(Schedules_8760!$F4989,DHW_StPt_Sch_EZ!$C$30:$I$30,0)),"F","C")</f>
        <v>53.333333333333329</v>
      </c>
      <c r="N4989" s="12"/>
      <c r="O4989" s="12"/>
      <c r="P4989" s="12"/>
    </row>
    <row r="4990" spans="1:16" x14ac:dyDescent="0.25">
      <c r="A4990" s="35">
        <v>4989</v>
      </c>
      <c r="B4990" s="89">
        <v>208.83333333333329</v>
      </c>
      <c r="C4990" s="35">
        <f t="shared" si="385"/>
        <v>21</v>
      </c>
      <c r="D4990" s="35">
        <f t="shared" si="388"/>
        <v>208</v>
      </c>
      <c r="E4990" s="35">
        <f t="shared" si="389"/>
        <v>5</v>
      </c>
      <c r="F4990" s="35" t="str">
        <f t="shared" si="386"/>
        <v>Thursday</v>
      </c>
      <c r="G4990" s="35">
        <f t="shared" si="387"/>
        <v>7</v>
      </c>
      <c r="H4990" s="34">
        <f>CONVERT(INDEX(Htg_StPt_Sch_EZ!$C$4:$I$27,MATCH(Schedules_8760!$C4990,Htg_StPt_Sch_EZ!$B$4:$B$27,0),MATCH(Schedules_8760!$F4990,Htg_StPt_Sch_EZ!$C$3:$I$3,0)),"F","C")</f>
        <v>20.555555555555554</v>
      </c>
      <c r="I4990" s="34">
        <f>CONVERT(INDEX(Htg_StPt_Sch_EZ!$C$31:$I$54,MATCH(Schedules_8760!$C4990,Htg_StPt_Sch_EZ!$B$31:$B$54,0),MATCH(Schedules_8760!$F4990,Htg_StPt_Sch_EZ!$C$30:$I$30,0)),"F","C")</f>
        <v>19.444444444444443</v>
      </c>
      <c r="J4990" s="34">
        <f>CONVERT(INDEX(Clg_StPt_Sch_EZ!$C$4:$I$27,MATCH(Schedules_8760!$C4990,Clg_StPt_Sch_EZ!$B$4:$B$27,0),MATCH(Schedules_8760!$F4990,Clg_StPt_Sch_EZ!$C$3:$I$3,0)),"F","C")</f>
        <v>25.555555555555554</v>
      </c>
      <c r="K4990" s="34">
        <f>CONVERT(INDEX(Clg_StPt_Sch_EZ!$C$31:$I$54,MATCH(Schedules_8760!$C4990,Clg_StPt_Sch_EZ!$B$31:$B$54,0),MATCH(Schedules_8760!$F4990,Clg_StPt_Sch_EZ!$C$30:$I$30,0)),"F","C")</f>
        <v>28.333333333333332</v>
      </c>
      <c r="L4990" s="34">
        <f>CONVERT(INDEX(DHW_StPt_Sch_EZ!$C$4:$I$27,MATCH(Schedules_8760!$C4990,DHW_StPt_Sch_EZ!$B$4:$B$27,0),MATCH(Schedules_8760!$F4990,DHW_StPt_Sch_EZ!$C$3:$I$3,0)),"F","C")</f>
        <v>53.333333333333329</v>
      </c>
      <c r="M4990" s="34">
        <f>CONVERT(INDEX(DHW_StPt_Sch_EZ!$C$31:$I$54,MATCH(Schedules_8760!$C4990,DHW_StPt_Sch_EZ!$B$31:$B$54,0),MATCH(Schedules_8760!$F4990,DHW_StPt_Sch_EZ!$C$30:$I$30,0)),"F","C")</f>
        <v>53.333333333333329</v>
      </c>
      <c r="N4990" s="12"/>
      <c r="O4990" s="12"/>
      <c r="P4990" s="12"/>
    </row>
    <row r="4991" spans="1:16" x14ac:dyDescent="0.25">
      <c r="A4991" s="35">
        <v>4990</v>
      </c>
      <c r="B4991" s="89">
        <v>208.875</v>
      </c>
      <c r="C4991" s="35">
        <f t="shared" si="385"/>
        <v>22</v>
      </c>
      <c r="D4991" s="35">
        <f t="shared" si="388"/>
        <v>208</v>
      </c>
      <c r="E4991" s="35">
        <f t="shared" si="389"/>
        <v>5</v>
      </c>
      <c r="F4991" s="35" t="str">
        <f t="shared" si="386"/>
        <v>Thursday</v>
      </c>
      <c r="G4991" s="35">
        <f t="shared" si="387"/>
        <v>7</v>
      </c>
      <c r="H4991" s="34">
        <f>CONVERT(INDEX(Htg_StPt_Sch_EZ!$C$4:$I$27,MATCH(Schedules_8760!$C4991,Htg_StPt_Sch_EZ!$B$4:$B$27,0),MATCH(Schedules_8760!$F4991,Htg_StPt_Sch_EZ!$C$3:$I$3,0)),"F","C")</f>
        <v>20.555555555555554</v>
      </c>
      <c r="I4991" s="34">
        <f>CONVERT(INDEX(Htg_StPt_Sch_EZ!$C$31:$I$54,MATCH(Schedules_8760!$C4991,Htg_StPt_Sch_EZ!$B$31:$B$54,0),MATCH(Schedules_8760!$F4991,Htg_StPt_Sch_EZ!$C$30:$I$30,0)),"F","C")</f>
        <v>19.444444444444443</v>
      </c>
      <c r="J4991" s="34">
        <f>CONVERT(INDEX(Clg_StPt_Sch_EZ!$C$4:$I$27,MATCH(Schedules_8760!$C4991,Clg_StPt_Sch_EZ!$B$4:$B$27,0),MATCH(Schedules_8760!$F4991,Clg_StPt_Sch_EZ!$C$3:$I$3,0)),"F","C")</f>
        <v>25.555555555555554</v>
      </c>
      <c r="K4991" s="34">
        <f>CONVERT(INDEX(Clg_StPt_Sch_EZ!$C$31:$I$54,MATCH(Schedules_8760!$C4991,Clg_StPt_Sch_EZ!$B$31:$B$54,0),MATCH(Schedules_8760!$F4991,Clg_StPt_Sch_EZ!$C$30:$I$30,0)),"F","C")</f>
        <v>28.333333333333332</v>
      </c>
      <c r="L4991" s="34">
        <f>CONVERT(INDEX(DHW_StPt_Sch_EZ!$C$4:$I$27,MATCH(Schedules_8760!$C4991,DHW_StPt_Sch_EZ!$B$4:$B$27,0),MATCH(Schedules_8760!$F4991,DHW_StPt_Sch_EZ!$C$3:$I$3,0)),"F","C")</f>
        <v>53.333333333333329</v>
      </c>
      <c r="M4991" s="34">
        <f>CONVERT(INDEX(DHW_StPt_Sch_EZ!$C$31:$I$54,MATCH(Schedules_8760!$C4991,DHW_StPt_Sch_EZ!$B$31:$B$54,0),MATCH(Schedules_8760!$F4991,DHW_StPt_Sch_EZ!$C$30:$I$30,0)),"F","C")</f>
        <v>53.333333333333329</v>
      </c>
      <c r="N4991" s="12"/>
      <c r="O4991" s="12"/>
      <c r="P4991" s="12"/>
    </row>
    <row r="4992" spans="1:16" x14ac:dyDescent="0.25">
      <c r="A4992" s="35">
        <v>4991</v>
      </c>
      <c r="B4992" s="89">
        <v>208.91666666666671</v>
      </c>
      <c r="C4992" s="35">
        <f t="shared" si="385"/>
        <v>23</v>
      </c>
      <c r="D4992" s="35">
        <f t="shared" si="388"/>
        <v>208</v>
      </c>
      <c r="E4992" s="35">
        <f t="shared" si="389"/>
        <v>5</v>
      </c>
      <c r="F4992" s="35" t="str">
        <f t="shared" si="386"/>
        <v>Thursday</v>
      </c>
      <c r="G4992" s="35">
        <f t="shared" si="387"/>
        <v>7</v>
      </c>
      <c r="H4992" s="34">
        <f>CONVERT(INDEX(Htg_StPt_Sch_EZ!$C$4:$I$27,MATCH(Schedules_8760!$C4992,Htg_StPt_Sch_EZ!$B$4:$B$27,0),MATCH(Schedules_8760!$F4992,Htg_StPt_Sch_EZ!$C$3:$I$3,0)),"F","C")</f>
        <v>20.555555555555554</v>
      </c>
      <c r="I4992" s="34">
        <f>CONVERT(INDEX(Htg_StPt_Sch_EZ!$C$31:$I$54,MATCH(Schedules_8760!$C4992,Htg_StPt_Sch_EZ!$B$31:$B$54,0),MATCH(Schedules_8760!$F4992,Htg_StPt_Sch_EZ!$C$30:$I$30,0)),"F","C")</f>
        <v>19.444444444444443</v>
      </c>
      <c r="J4992" s="34">
        <f>CONVERT(INDEX(Clg_StPt_Sch_EZ!$C$4:$I$27,MATCH(Schedules_8760!$C4992,Clg_StPt_Sch_EZ!$B$4:$B$27,0),MATCH(Schedules_8760!$F4992,Clg_StPt_Sch_EZ!$C$3:$I$3,0)),"F","C")</f>
        <v>25.555555555555554</v>
      </c>
      <c r="K4992" s="34">
        <f>CONVERT(INDEX(Clg_StPt_Sch_EZ!$C$31:$I$54,MATCH(Schedules_8760!$C4992,Clg_StPt_Sch_EZ!$B$31:$B$54,0),MATCH(Schedules_8760!$F4992,Clg_StPt_Sch_EZ!$C$30:$I$30,0)),"F","C")</f>
        <v>28.333333333333332</v>
      </c>
      <c r="L4992" s="34">
        <f>CONVERT(INDEX(DHW_StPt_Sch_EZ!$C$4:$I$27,MATCH(Schedules_8760!$C4992,DHW_StPt_Sch_EZ!$B$4:$B$27,0),MATCH(Schedules_8760!$F4992,DHW_StPt_Sch_EZ!$C$3:$I$3,0)),"F","C")</f>
        <v>53.333333333333329</v>
      </c>
      <c r="M4992" s="34">
        <f>CONVERT(INDEX(DHW_StPt_Sch_EZ!$C$31:$I$54,MATCH(Schedules_8760!$C4992,DHW_StPt_Sch_EZ!$B$31:$B$54,0),MATCH(Schedules_8760!$F4992,DHW_StPt_Sch_EZ!$C$30:$I$30,0)),"F","C")</f>
        <v>53.333333333333329</v>
      </c>
      <c r="N4992" s="12"/>
      <c r="O4992" s="12"/>
      <c r="P4992" s="12"/>
    </row>
    <row r="4993" spans="1:16" x14ac:dyDescent="0.25">
      <c r="A4993" s="35">
        <v>4992</v>
      </c>
      <c r="B4993" s="89">
        <v>208.95833333333329</v>
      </c>
      <c r="C4993" s="35">
        <f t="shared" si="385"/>
        <v>24</v>
      </c>
      <c r="D4993" s="35">
        <f t="shared" si="388"/>
        <v>208</v>
      </c>
      <c r="E4993" s="35">
        <f t="shared" si="389"/>
        <v>5</v>
      </c>
      <c r="F4993" s="35" t="str">
        <f t="shared" si="386"/>
        <v>Thursday</v>
      </c>
      <c r="G4993" s="35">
        <f t="shared" si="387"/>
        <v>7</v>
      </c>
      <c r="H4993" s="34">
        <f>CONVERT(INDEX(Htg_StPt_Sch_EZ!$C$4:$I$27,MATCH(Schedules_8760!$C4993,Htg_StPt_Sch_EZ!$B$4:$B$27,0),MATCH(Schedules_8760!$F4993,Htg_StPt_Sch_EZ!$C$3:$I$3,0)),"F","C")</f>
        <v>20.555555555555554</v>
      </c>
      <c r="I4993" s="34">
        <f>CONVERT(INDEX(Htg_StPt_Sch_EZ!$C$31:$I$54,MATCH(Schedules_8760!$C4993,Htg_StPt_Sch_EZ!$B$31:$B$54,0),MATCH(Schedules_8760!$F4993,Htg_StPt_Sch_EZ!$C$30:$I$30,0)),"F","C")</f>
        <v>19.444444444444443</v>
      </c>
      <c r="J4993" s="34">
        <f>CONVERT(INDEX(Clg_StPt_Sch_EZ!$C$4:$I$27,MATCH(Schedules_8760!$C4993,Clg_StPt_Sch_EZ!$B$4:$B$27,0),MATCH(Schedules_8760!$F4993,Clg_StPt_Sch_EZ!$C$3:$I$3,0)),"F","C")</f>
        <v>25.555555555555554</v>
      </c>
      <c r="K4993" s="34">
        <f>CONVERT(INDEX(Clg_StPt_Sch_EZ!$C$31:$I$54,MATCH(Schedules_8760!$C4993,Clg_StPt_Sch_EZ!$B$31:$B$54,0),MATCH(Schedules_8760!$F4993,Clg_StPt_Sch_EZ!$C$30:$I$30,0)),"F","C")</f>
        <v>28.333333333333332</v>
      </c>
      <c r="L4993" s="34">
        <f>CONVERT(INDEX(DHW_StPt_Sch_EZ!$C$4:$I$27,MATCH(Schedules_8760!$C4993,DHW_StPt_Sch_EZ!$B$4:$B$27,0),MATCH(Schedules_8760!$F4993,DHW_StPt_Sch_EZ!$C$3:$I$3,0)),"F","C")</f>
        <v>53.333333333333329</v>
      </c>
      <c r="M4993" s="34">
        <f>CONVERT(INDEX(DHW_StPt_Sch_EZ!$C$31:$I$54,MATCH(Schedules_8760!$C4993,DHW_StPt_Sch_EZ!$B$31:$B$54,0),MATCH(Schedules_8760!$F4993,DHW_StPt_Sch_EZ!$C$30:$I$30,0)),"F","C")</f>
        <v>53.333333333333329</v>
      </c>
      <c r="N4993" s="12"/>
      <c r="O4993" s="12"/>
      <c r="P4993" s="12"/>
    </row>
    <row r="4994" spans="1:16" x14ac:dyDescent="0.25">
      <c r="A4994" s="35">
        <v>4993</v>
      </c>
      <c r="B4994" s="89">
        <v>209</v>
      </c>
      <c r="C4994" s="35">
        <f t="shared" ref="C4994:C5057" si="390">HOUR(B4994)+1</f>
        <v>1</v>
      </c>
      <c r="D4994" s="35">
        <f t="shared" si="388"/>
        <v>209</v>
      </c>
      <c r="E4994" s="35">
        <f t="shared" si="389"/>
        <v>6</v>
      </c>
      <c r="F4994" s="35" t="str">
        <f t="shared" ref="F4994:F5057" si="391">IF(E4994=1,"Sunday",IF(E4994=2,"Monday",IF(E4994=3,"Tuesday",IF(E4994=4,"Wednesday",IF(E4994=5,"Thursday",IF(E4994=6,"Friday","Saturday"))))))</f>
        <v>Friday</v>
      </c>
      <c r="G4994" s="35">
        <f t="shared" ref="G4994:G5057" si="392">MONTH(B4994)</f>
        <v>7</v>
      </c>
      <c r="H4994" s="34">
        <f>CONVERT(INDEX(Htg_StPt_Sch_EZ!$C$4:$I$27,MATCH(Schedules_8760!$C4994,Htg_StPt_Sch_EZ!$B$4:$B$27,0),MATCH(Schedules_8760!$F4994,Htg_StPt_Sch_EZ!$C$3:$I$3,0)),"F","C")</f>
        <v>20.555555555555554</v>
      </c>
      <c r="I4994" s="34">
        <f>CONVERT(INDEX(Htg_StPt_Sch_EZ!$C$31:$I$54,MATCH(Schedules_8760!$C4994,Htg_StPt_Sch_EZ!$B$31:$B$54,0),MATCH(Schedules_8760!$F4994,Htg_StPt_Sch_EZ!$C$30:$I$30,0)),"F","C")</f>
        <v>19.444444444444443</v>
      </c>
      <c r="J4994" s="34">
        <f>CONVERT(INDEX(Clg_StPt_Sch_EZ!$C$4:$I$27,MATCH(Schedules_8760!$C4994,Clg_StPt_Sch_EZ!$B$4:$B$27,0),MATCH(Schedules_8760!$F4994,Clg_StPt_Sch_EZ!$C$3:$I$3,0)),"F","C")</f>
        <v>25.555555555555554</v>
      </c>
      <c r="K4994" s="34">
        <f>CONVERT(INDEX(Clg_StPt_Sch_EZ!$C$31:$I$54,MATCH(Schedules_8760!$C4994,Clg_StPt_Sch_EZ!$B$31:$B$54,0),MATCH(Schedules_8760!$F4994,Clg_StPt_Sch_EZ!$C$30:$I$30,0)),"F","C")</f>
        <v>28.333333333333332</v>
      </c>
      <c r="L4994" s="34">
        <f>CONVERT(INDEX(DHW_StPt_Sch_EZ!$C$4:$I$27,MATCH(Schedules_8760!$C4994,DHW_StPt_Sch_EZ!$B$4:$B$27,0),MATCH(Schedules_8760!$F4994,DHW_StPt_Sch_EZ!$C$3:$I$3,0)),"F","C")</f>
        <v>53.333333333333329</v>
      </c>
      <c r="M4994" s="34">
        <f>CONVERT(INDEX(DHW_StPt_Sch_EZ!$C$31:$I$54,MATCH(Schedules_8760!$C4994,DHW_StPt_Sch_EZ!$B$31:$B$54,0),MATCH(Schedules_8760!$F4994,DHW_StPt_Sch_EZ!$C$30:$I$30,0)),"F","C")</f>
        <v>53.333333333333329</v>
      </c>
      <c r="N4994" s="12"/>
      <c r="O4994" s="12"/>
      <c r="P4994" s="12"/>
    </row>
    <row r="4995" spans="1:16" x14ac:dyDescent="0.25">
      <c r="A4995" s="35">
        <v>4994</v>
      </c>
      <c r="B4995" s="89">
        <v>209.04166666666671</v>
      </c>
      <c r="C4995" s="35">
        <f t="shared" si="390"/>
        <v>2</v>
      </c>
      <c r="D4995" s="35">
        <f t="shared" ref="D4995:D5058" si="393">IF(C4995=1,D4994+1,D4994)</f>
        <v>209</v>
      </c>
      <c r="E4995" s="35">
        <f t="shared" ref="E4995:E5058" si="394">IF(AND(C4995=1,E4994=7),1,IF(C4995=1,E4994+1,E4994))</f>
        <v>6</v>
      </c>
      <c r="F4995" s="35" t="str">
        <f t="shared" si="391"/>
        <v>Friday</v>
      </c>
      <c r="G4995" s="35">
        <f t="shared" si="392"/>
        <v>7</v>
      </c>
      <c r="H4995" s="34">
        <f>CONVERT(INDEX(Htg_StPt_Sch_EZ!$C$4:$I$27,MATCH(Schedules_8760!$C4995,Htg_StPt_Sch_EZ!$B$4:$B$27,0),MATCH(Schedules_8760!$F4995,Htg_StPt_Sch_EZ!$C$3:$I$3,0)),"F","C")</f>
        <v>20.555555555555554</v>
      </c>
      <c r="I4995" s="34">
        <f>CONVERT(INDEX(Htg_StPt_Sch_EZ!$C$31:$I$54,MATCH(Schedules_8760!$C4995,Htg_StPt_Sch_EZ!$B$31:$B$54,0),MATCH(Schedules_8760!$F4995,Htg_StPt_Sch_EZ!$C$30:$I$30,0)),"F","C")</f>
        <v>19.444444444444443</v>
      </c>
      <c r="J4995" s="34">
        <f>CONVERT(INDEX(Clg_StPt_Sch_EZ!$C$4:$I$27,MATCH(Schedules_8760!$C4995,Clg_StPt_Sch_EZ!$B$4:$B$27,0),MATCH(Schedules_8760!$F4995,Clg_StPt_Sch_EZ!$C$3:$I$3,0)),"F","C")</f>
        <v>25.555555555555554</v>
      </c>
      <c r="K4995" s="34">
        <f>CONVERT(INDEX(Clg_StPt_Sch_EZ!$C$31:$I$54,MATCH(Schedules_8760!$C4995,Clg_StPt_Sch_EZ!$B$31:$B$54,0),MATCH(Schedules_8760!$F4995,Clg_StPt_Sch_EZ!$C$30:$I$30,0)),"F","C")</f>
        <v>28.333333333333332</v>
      </c>
      <c r="L4995" s="34">
        <f>CONVERT(INDEX(DHW_StPt_Sch_EZ!$C$4:$I$27,MATCH(Schedules_8760!$C4995,DHW_StPt_Sch_EZ!$B$4:$B$27,0),MATCH(Schedules_8760!$F4995,DHW_StPt_Sch_EZ!$C$3:$I$3,0)),"F","C")</f>
        <v>53.333333333333329</v>
      </c>
      <c r="M4995" s="34">
        <f>CONVERT(INDEX(DHW_StPt_Sch_EZ!$C$31:$I$54,MATCH(Schedules_8760!$C4995,DHW_StPt_Sch_EZ!$B$31:$B$54,0),MATCH(Schedules_8760!$F4995,DHW_StPt_Sch_EZ!$C$30:$I$30,0)),"F","C")</f>
        <v>53.333333333333329</v>
      </c>
      <c r="N4995" s="12"/>
      <c r="O4995" s="12"/>
      <c r="P4995" s="12"/>
    </row>
    <row r="4996" spans="1:16" x14ac:dyDescent="0.25">
      <c r="A4996" s="35">
        <v>4995</v>
      </c>
      <c r="B4996" s="89">
        <v>209.08333333333329</v>
      </c>
      <c r="C4996" s="35">
        <f t="shared" si="390"/>
        <v>3</v>
      </c>
      <c r="D4996" s="35">
        <f t="shared" si="393"/>
        <v>209</v>
      </c>
      <c r="E4996" s="35">
        <f t="shared" si="394"/>
        <v>6</v>
      </c>
      <c r="F4996" s="35" t="str">
        <f t="shared" si="391"/>
        <v>Friday</v>
      </c>
      <c r="G4996" s="35">
        <f t="shared" si="392"/>
        <v>7</v>
      </c>
      <c r="H4996" s="34">
        <f>CONVERT(INDEX(Htg_StPt_Sch_EZ!$C$4:$I$27,MATCH(Schedules_8760!$C4996,Htg_StPt_Sch_EZ!$B$4:$B$27,0),MATCH(Schedules_8760!$F4996,Htg_StPt_Sch_EZ!$C$3:$I$3,0)),"F","C")</f>
        <v>20.555555555555554</v>
      </c>
      <c r="I4996" s="34">
        <f>CONVERT(INDEX(Htg_StPt_Sch_EZ!$C$31:$I$54,MATCH(Schedules_8760!$C4996,Htg_StPt_Sch_EZ!$B$31:$B$54,0),MATCH(Schedules_8760!$F4996,Htg_StPt_Sch_EZ!$C$30:$I$30,0)),"F","C")</f>
        <v>19.444444444444443</v>
      </c>
      <c r="J4996" s="34">
        <f>CONVERT(INDEX(Clg_StPt_Sch_EZ!$C$4:$I$27,MATCH(Schedules_8760!$C4996,Clg_StPt_Sch_EZ!$B$4:$B$27,0),MATCH(Schedules_8760!$F4996,Clg_StPt_Sch_EZ!$C$3:$I$3,0)),"F","C")</f>
        <v>25.555555555555554</v>
      </c>
      <c r="K4996" s="34">
        <f>CONVERT(INDEX(Clg_StPt_Sch_EZ!$C$31:$I$54,MATCH(Schedules_8760!$C4996,Clg_StPt_Sch_EZ!$B$31:$B$54,0),MATCH(Schedules_8760!$F4996,Clg_StPt_Sch_EZ!$C$30:$I$30,0)),"F","C")</f>
        <v>28.333333333333332</v>
      </c>
      <c r="L4996" s="34">
        <f>CONVERT(INDEX(DHW_StPt_Sch_EZ!$C$4:$I$27,MATCH(Schedules_8760!$C4996,DHW_StPt_Sch_EZ!$B$4:$B$27,0),MATCH(Schedules_8760!$F4996,DHW_StPt_Sch_EZ!$C$3:$I$3,0)),"F","C")</f>
        <v>53.333333333333329</v>
      </c>
      <c r="M4996" s="34">
        <f>CONVERT(INDEX(DHW_StPt_Sch_EZ!$C$31:$I$54,MATCH(Schedules_8760!$C4996,DHW_StPt_Sch_EZ!$B$31:$B$54,0),MATCH(Schedules_8760!$F4996,DHW_StPt_Sch_EZ!$C$30:$I$30,0)),"F","C")</f>
        <v>53.333333333333329</v>
      </c>
      <c r="N4996" s="12"/>
      <c r="O4996" s="12"/>
      <c r="P4996" s="12"/>
    </row>
    <row r="4997" spans="1:16" x14ac:dyDescent="0.25">
      <c r="A4997" s="35">
        <v>4996</v>
      </c>
      <c r="B4997" s="89">
        <v>209.125</v>
      </c>
      <c r="C4997" s="35">
        <f t="shared" si="390"/>
        <v>4</v>
      </c>
      <c r="D4997" s="35">
        <f t="shared" si="393"/>
        <v>209</v>
      </c>
      <c r="E4997" s="35">
        <f t="shared" si="394"/>
        <v>6</v>
      </c>
      <c r="F4997" s="35" t="str">
        <f t="shared" si="391"/>
        <v>Friday</v>
      </c>
      <c r="G4997" s="35">
        <f t="shared" si="392"/>
        <v>7</v>
      </c>
      <c r="H4997" s="34">
        <f>CONVERT(INDEX(Htg_StPt_Sch_EZ!$C$4:$I$27,MATCH(Schedules_8760!$C4997,Htg_StPt_Sch_EZ!$B$4:$B$27,0),MATCH(Schedules_8760!$F4997,Htg_StPt_Sch_EZ!$C$3:$I$3,0)),"F","C")</f>
        <v>20.555555555555554</v>
      </c>
      <c r="I4997" s="34">
        <f>CONVERT(INDEX(Htg_StPt_Sch_EZ!$C$31:$I$54,MATCH(Schedules_8760!$C4997,Htg_StPt_Sch_EZ!$B$31:$B$54,0),MATCH(Schedules_8760!$F4997,Htg_StPt_Sch_EZ!$C$30:$I$30,0)),"F","C")</f>
        <v>19.444444444444443</v>
      </c>
      <c r="J4997" s="34">
        <f>CONVERT(INDEX(Clg_StPt_Sch_EZ!$C$4:$I$27,MATCH(Schedules_8760!$C4997,Clg_StPt_Sch_EZ!$B$4:$B$27,0),MATCH(Schedules_8760!$F4997,Clg_StPt_Sch_EZ!$C$3:$I$3,0)),"F","C")</f>
        <v>25.555555555555554</v>
      </c>
      <c r="K4997" s="34">
        <f>CONVERT(INDEX(Clg_StPt_Sch_EZ!$C$31:$I$54,MATCH(Schedules_8760!$C4997,Clg_StPt_Sch_EZ!$B$31:$B$54,0),MATCH(Schedules_8760!$F4997,Clg_StPt_Sch_EZ!$C$30:$I$30,0)),"F","C")</f>
        <v>28.333333333333332</v>
      </c>
      <c r="L4997" s="34">
        <f>CONVERT(INDEX(DHW_StPt_Sch_EZ!$C$4:$I$27,MATCH(Schedules_8760!$C4997,DHW_StPt_Sch_EZ!$B$4:$B$27,0),MATCH(Schedules_8760!$F4997,DHW_StPt_Sch_EZ!$C$3:$I$3,0)),"F","C")</f>
        <v>53.333333333333329</v>
      </c>
      <c r="M4997" s="34">
        <f>CONVERT(INDEX(DHW_StPt_Sch_EZ!$C$31:$I$54,MATCH(Schedules_8760!$C4997,DHW_StPt_Sch_EZ!$B$31:$B$54,0),MATCH(Schedules_8760!$F4997,DHW_StPt_Sch_EZ!$C$30:$I$30,0)),"F","C")</f>
        <v>53.333333333333329</v>
      </c>
      <c r="N4997" s="12"/>
      <c r="O4997" s="12"/>
      <c r="P4997" s="12"/>
    </row>
    <row r="4998" spans="1:16" x14ac:dyDescent="0.25">
      <c r="A4998" s="35">
        <v>4997</v>
      </c>
      <c r="B4998" s="89">
        <v>209.16666666666671</v>
      </c>
      <c r="C4998" s="35">
        <f t="shared" si="390"/>
        <v>5</v>
      </c>
      <c r="D4998" s="35">
        <f t="shared" si="393"/>
        <v>209</v>
      </c>
      <c r="E4998" s="35">
        <f t="shared" si="394"/>
        <v>6</v>
      </c>
      <c r="F4998" s="35" t="str">
        <f t="shared" si="391"/>
        <v>Friday</v>
      </c>
      <c r="G4998" s="35">
        <f t="shared" si="392"/>
        <v>7</v>
      </c>
      <c r="H4998" s="34">
        <f>CONVERT(INDEX(Htg_StPt_Sch_EZ!$C$4:$I$27,MATCH(Schedules_8760!$C4998,Htg_StPt_Sch_EZ!$B$4:$B$27,0),MATCH(Schedules_8760!$F4998,Htg_StPt_Sch_EZ!$C$3:$I$3,0)),"F","C")</f>
        <v>20.555555555555554</v>
      </c>
      <c r="I4998" s="34">
        <f>CONVERT(INDEX(Htg_StPt_Sch_EZ!$C$31:$I$54,MATCH(Schedules_8760!$C4998,Htg_StPt_Sch_EZ!$B$31:$B$54,0),MATCH(Schedules_8760!$F4998,Htg_StPt_Sch_EZ!$C$30:$I$30,0)),"F","C")</f>
        <v>19.444444444444443</v>
      </c>
      <c r="J4998" s="34">
        <f>CONVERT(INDEX(Clg_StPt_Sch_EZ!$C$4:$I$27,MATCH(Schedules_8760!$C4998,Clg_StPt_Sch_EZ!$B$4:$B$27,0),MATCH(Schedules_8760!$F4998,Clg_StPt_Sch_EZ!$C$3:$I$3,0)),"F","C")</f>
        <v>25.555555555555554</v>
      </c>
      <c r="K4998" s="34">
        <f>CONVERT(INDEX(Clg_StPt_Sch_EZ!$C$31:$I$54,MATCH(Schedules_8760!$C4998,Clg_StPt_Sch_EZ!$B$31:$B$54,0),MATCH(Schedules_8760!$F4998,Clg_StPt_Sch_EZ!$C$30:$I$30,0)),"F","C")</f>
        <v>28.333333333333332</v>
      </c>
      <c r="L4998" s="34">
        <f>CONVERT(INDEX(DHW_StPt_Sch_EZ!$C$4:$I$27,MATCH(Schedules_8760!$C4998,DHW_StPt_Sch_EZ!$B$4:$B$27,0),MATCH(Schedules_8760!$F4998,DHW_StPt_Sch_EZ!$C$3:$I$3,0)),"F","C")</f>
        <v>53.333333333333329</v>
      </c>
      <c r="M4998" s="34">
        <f>CONVERT(INDEX(DHW_StPt_Sch_EZ!$C$31:$I$54,MATCH(Schedules_8760!$C4998,DHW_StPt_Sch_EZ!$B$31:$B$54,0),MATCH(Schedules_8760!$F4998,DHW_StPt_Sch_EZ!$C$30:$I$30,0)),"F","C")</f>
        <v>53.333333333333329</v>
      </c>
      <c r="N4998" s="12"/>
      <c r="O4998" s="12"/>
      <c r="P4998" s="12"/>
    </row>
    <row r="4999" spans="1:16" x14ac:dyDescent="0.25">
      <c r="A4999" s="35">
        <v>4998</v>
      </c>
      <c r="B4999" s="89">
        <v>209.20833333333329</v>
      </c>
      <c r="C4999" s="35">
        <f t="shared" si="390"/>
        <v>6</v>
      </c>
      <c r="D4999" s="35">
        <f t="shared" si="393"/>
        <v>209</v>
      </c>
      <c r="E4999" s="35">
        <f t="shared" si="394"/>
        <v>6</v>
      </c>
      <c r="F4999" s="35" t="str">
        <f t="shared" si="391"/>
        <v>Friday</v>
      </c>
      <c r="G4999" s="35">
        <f t="shared" si="392"/>
        <v>7</v>
      </c>
      <c r="H4999" s="34">
        <f>CONVERT(INDEX(Htg_StPt_Sch_EZ!$C$4:$I$27,MATCH(Schedules_8760!$C4999,Htg_StPt_Sch_EZ!$B$4:$B$27,0),MATCH(Schedules_8760!$F4999,Htg_StPt_Sch_EZ!$C$3:$I$3,0)),"F","C")</f>
        <v>20.555555555555554</v>
      </c>
      <c r="I4999" s="34">
        <f>CONVERT(INDEX(Htg_StPt_Sch_EZ!$C$31:$I$54,MATCH(Schedules_8760!$C4999,Htg_StPt_Sch_EZ!$B$31:$B$54,0),MATCH(Schedules_8760!$F4999,Htg_StPt_Sch_EZ!$C$30:$I$30,0)),"F","C")</f>
        <v>19.444444444444443</v>
      </c>
      <c r="J4999" s="34">
        <f>CONVERT(INDEX(Clg_StPt_Sch_EZ!$C$4:$I$27,MATCH(Schedules_8760!$C4999,Clg_StPt_Sch_EZ!$B$4:$B$27,0),MATCH(Schedules_8760!$F4999,Clg_StPt_Sch_EZ!$C$3:$I$3,0)),"F","C")</f>
        <v>25.555555555555554</v>
      </c>
      <c r="K4999" s="34">
        <f>CONVERT(INDEX(Clg_StPt_Sch_EZ!$C$31:$I$54,MATCH(Schedules_8760!$C4999,Clg_StPt_Sch_EZ!$B$31:$B$54,0),MATCH(Schedules_8760!$F4999,Clg_StPt_Sch_EZ!$C$30:$I$30,0)),"F","C")</f>
        <v>28.333333333333332</v>
      </c>
      <c r="L4999" s="34">
        <f>CONVERT(INDEX(DHW_StPt_Sch_EZ!$C$4:$I$27,MATCH(Schedules_8760!$C4999,DHW_StPt_Sch_EZ!$B$4:$B$27,0),MATCH(Schedules_8760!$F4999,DHW_StPt_Sch_EZ!$C$3:$I$3,0)),"F","C")</f>
        <v>53.333333333333329</v>
      </c>
      <c r="M4999" s="34">
        <f>CONVERT(INDEX(DHW_StPt_Sch_EZ!$C$31:$I$54,MATCH(Schedules_8760!$C4999,DHW_StPt_Sch_EZ!$B$31:$B$54,0),MATCH(Schedules_8760!$F4999,DHW_StPt_Sch_EZ!$C$30:$I$30,0)),"F","C")</f>
        <v>53.333333333333329</v>
      </c>
      <c r="N4999" s="12"/>
      <c r="O4999" s="12"/>
      <c r="P4999" s="12"/>
    </row>
    <row r="5000" spans="1:16" x14ac:dyDescent="0.25">
      <c r="A5000" s="35">
        <v>4999</v>
      </c>
      <c r="B5000" s="89">
        <v>209.25</v>
      </c>
      <c r="C5000" s="35">
        <f t="shared" si="390"/>
        <v>7</v>
      </c>
      <c r="D5000" s="35">
        <f t="shared" si="393"/>
        <v>209</v>
      </c>
      <c r="E5000" s="35">
        <f t="shared" si="394"/>
        <v>6</v>
      </c>
      <c r="F5000" s="35" t="str">
        <f t="shared" si="391"/>
        <v>Friday</v>
      </c>
      <c r="G5000" s="35">
        <f t="shared" si="392"/>
        <v>7</v>
      </c>
      <c r="H5000" s="34">
        <f>CONVERT(INDEX(Htg_StPt_Sch_EZ!$C$4:$I$27,MATCH(Schedules_8760!$C5000,Htg_StPt_Sch_EZ!$B$4:$B$27,0),MATCH(Schedules_8760!$F5000,Htg_StPt_Sch_EZ!$C$3:$I$3,0)),"F","C")</f>
        <v>20.555555555555554</v>
      </c>
      <c r="I5000" s="34">
        <f>CONVERT(INDEX(Htg_StPt_Sch_EZ!$C$31:$I$54,MATCH(Schedules_8760!$C5000,Htg_StPt_Sch_EZ!$B$31:$B$54,0),MATCH(Schedules_8760!$F5000,Htg_StPt_Sch_EZ!$C$30:$I$30,0)),"F","C")</f>
        <v>19.444444444444443</v>
      </c>
      <c r="J5000" s="34">
        <f>CONVERT(INDEX(Clg_StPt_Sch_EZ!$C$4:$I$27,MATCH(Schedules_8760!$C5000,Clg_StPt_Sch_EZ!$B$4:$B$27,0),MATCH(Schedules_8760!$F5000,Clg_StPt_Sch_EZ!$C$3:$I$3,0)),"F","C")</f>
        <v>25.555555555555554</v>
      </c>
      <c r="K5000" s="34">
        <f>CONVERT(INDEX(Clg_StPt_Sch_EZ!$C$31:$I$54,MATCH(Schedules_8760!$C5000,Clg_StPt_Sch_EZ!$B$31:$B$54,0),MATCH(Schedules_8760!$F5000,Clg_StPt_Sch_EZ!$C$30:$I$30,0)),"F","C")</f>
        <v>28.333333333333332</v>
      </c>
      <c r="L5000" s="34">
        <f>CONVERT(INDEX(DHW_StPt_Sch_EZ!$C$4:$I$27,MATCH(Schedules_8760!$C5000,DHW_StPt_Sch_EZ!$B$4:$B$27,0),MATCH(Schedules_8760!$F5000,DHW_StPt_Sch_EZ!$C$3:$I$3,0)),"F","C")</f>
        <v>53.333333333333329</v>
      </c>
      <c r="M5000" s="34">
        <f>CONVERT(INDEX(DHW_StPt_Sch_EZ!$C$31:$I$54,MATCH(Schedules_8760!$C5000,DHW_StPt_Sch_EZ!$B$31:$B$54,0),MATCH(Schedules_8760!$F5000,DHW_StPt_Sch_EZ!$C$30:$I$30,0)),"F","C")</f>
        <v>53.333333333333329</v>
      </c>
      <c r="N5000" s="12"/>
      <c r="O5000" s="12"/>
      <c r="P5000" s="12"/>
    </row>
    <row r="5001" spans="1:16" x14ac:dyDescent="0.25">
      <c r="A5001" s="35">
        <v>5000</v>
      </c>
      <c r="B5001" s="89">
        <v>209.29166666666671</v>
      </c>
      <c r="C5001" s="35">
        <f t="shared" si="390"/>
        <v>8</v>
      </c>
      <c r="D5001" s="35">
        <f t="shared" si="393"/>
        <v>209</v>
      </c>
      <c r="E5001" s="35">
        <f t="shared" si="394"/>
        <v>6</v>
      </c>
      <c r="F5001" s="35" t="str">
        <f t="shared" si="391"/>
        <v>Friday</v>
      </c>
      <c r="G5001" s="35">
        <f t="shared" si="392"/>
        <v>7</v>
      </c>
      <c r="H5001" s="34">
        <f>CONVERT(INDEX(Htg_StPt_Sch_EZ!$C$4:$I$27,MATCH(Schedules_8760!$C5001,Htg_StPt_Sch_EZ!$B$4:$B$27,0),MATCH(Schedules_8760!$F5001,Htg_StPt_Sch_EZ!$C$3:$I$3,0)),"F","C")</f>
        <v>20.555555555555554</v>
      </c>
      <c r="I5001" s="34">
        <f>CONVERT(INDEX(Htg_StPt_Sch_EZ!$C$31:$I$54,MATCH(Schedules_8760!$C5001,Htg_StPt_Sch_EZ!$B$31:$B$54,0),MATCH(Schedules_8760!$F5001,Htg_StPt_Sch_EZ!$C$30:$I$30,0)),"F","C")</f>
        <v>19.444444444444443</v>
      </c>
      <c r="J5001" s="34">
        <f>CONVERT(INDEX(Clg_StPt_Sch_EZ!$C$4:$I$27,MATCH(Schedules_8760!$C5001,Clg_StPt_Sch_EZ!$B$4:$B$27,0),MATCH(Schedules_8760!$F5001,Clg_StPt_Sch_EZ!$C$3:$I$3,0)),"F","C")</f>
        <v>25.555555555555554</v>
      </c>
      <c r="K5001" s="34">
        <f>CONVERT(INDEX(Clg_StPt_Sch_EZ!$C$31:$I$54,MATCH(Schedules_8760!$C5001,Clg_StPt_Sch_EZ!$B$31:$B$54,0),MATCH(Schedules_8760!$F5001,Clg_StPt_Sch_EZ!$C$30:$I$30,0)),"F","C")</f>
        <v>25</v>
      </c>
      <c r="L5001" s="34">
        <f>CONVERT(INDEX(DHW_StPt_Sch_EZ!$C$4:$I$27,MATCH(Schedules_8760!$C5001,DHW_StPt_Sch_EZ!$B$4:$B$27,0),MATCH(Schedules_8760!$F5001,DHW_StPt_Sch_EZ!$C$3:$I$3,0)),"F","C")</f>
        <v>53.333333333333329</v>
      </c>
      <c r="M5001" s="34">
        <f>CONVERT(INDEX(DHW_StPt_Sch_EZ!$C$31:$I$54,MATCH(Schedules_8760!$C5001,DHW_StPt_Sch_EZ!$B$31:$B$54,0),MATCH(Schedules_8760!$F5001,DHW_StPt_Sch_EZ!$C$30:$I$30,0)),"F","C")</f>
        <v>53.333333333333329</v>
      </c>
      <c r="N5001" s="12"/>
      <c r="O5001" s="12"/>
      <c r="P5001" s="12"/>
    </row>
    <row r="5002" spans="1:16" x14ac:dyDescent="0.25">
      <c r="A5002" s="35">
        <v>5001</v>
      </c>
      <c r="B5002" s="89">
        <v>209.33333333333329</v>
      </c>
      <c r="C5002" s="35">
        <f t="shared" si="390"/>
        <v>9</v>
      </c>
      <c r="D5002" s="35">
        <f t="shared" si="393"/>
        <v>209</v>
      </c>
      <c r="E5002" s="35">
        <f t="shared" si="394"/>
        <v>6</v>
      </c>
      <c r="F5002" s="35" t="str">
        <f t="shared" si="391"/>
        <v>Friday</v>
      </c>
      <c r="G5002" s="35">
        <f t="shared" si="392"/>
        <v>7</v>
      </c>
      <c r="H5002" s="34">
        <f>CONVERT(INDEX(Htg_StPt_Sch_EZ!$C$4:$I$27,MATCH(Schedules_8760!$C5002,Htg_StPt_Sch_EZ!$B$4:$B$27,0),MATCH(Schedules_8760!$F5002,Htg_StPt_Sch_EZ!$C$3:$I$3,0)),"F","C")</f>
        <v>20.555555555555554</v>
      </c>
      <c r="I5002" s="34">
        <f>CONVERT(INDEX(Htg_StPt_Sch_EZ!$C$31:$I$54,MATCH(Schedules_8760!$C5002,Htg_StPt_Sch_EZ!$B$31:$B$54,0),MATCH(Schedules_8760!$F5002,Htg_StPt_Sch_EZ!$C$30:$I$30,0)),"F","C")</f>
        <v>19.444444444444443</v>
      </c>
      <c r="J5002" s="34">
        <f>CONVERT(INDEX(Clg_StPt_Sch_EZ!$C$4:$I$27,MATCH(Schedules_8760!$C5002,Clg_StPt_Sch_EZ!$B$4:$B$27,0),MATCH(Schedules_8760!$F5002,Clg_StPt_Sch_EZ!$C$3:$I$3,0)),"F","C")</f>
        <v>25.555555555555554</v>
      </c>
      <c r="K5002" s="34">
        <f>CONVERT(INDEX(Clg_StPt_Sch_EZ!$C$31:$I$54,MATCH(Schedules_8760!$C5002,Clg_StPt_Sch_EZ!$B$31:$B$54,0),MATCH(Schedules_8760!$F5002,Clg_StPt_Sch_EZ!$C$30:$I$30,0)),"F","C")</f>
        <v>25</v>
      </c>
      <c r="L5002" s="34">
        <f>CONVERT(INDEX(DHW_StPt_Sch_EZ!$C$4:$I$27,MATCH(Schedules_8760!$C5002,DHW_StPt_Sch_EZ!$B$4:$B$27,0),MATCH(Schedules_8760!$F5002,DHW_StPt_Sch_EZ!$C$3:$I$3,0)),"F","C")</f>
        <v>53.333333333333329</v>
      </c>
      <c r="M5002" s="34">
        <f>CONVERT(INDEX(DHW_StPt_Sch_EZ!$C$31:$I$54,MATCH(Schedules_8760!$C5002,DHW_StPt_Sch_EZ!$B$31:$B$54,0),MATCH(Schedules_8760!$F5002,DHW_StPt_Sch_EZ!$C$30:$I$30,0)),"F","C")</f>
        <v>53.333333333333329</v>
      </c>
      <c r="N5002" s="12"/>
      <c r="O5002" s="12"/>
      <c r="P5002" s="12"/>
    </row>
    <row r="5003" spans="1:16" x14ac:dyDescent="0.25">
      <c r="A5003" s="35">
        <v>5002</v>
      </c>
      <c r="B5003" s="89">
        <v>209.375</v>
      </c>
      <c r="C5003" s="35">
        <f t="shared" si="390"/>
        <v>10</v>
      </c>
      <c r="D5003" s="35">
        <f t="shared" si="393"/>
        <v>209</v>
      </c>
      <c r="E5003" s="35">
        <f t="shared" si="394"/>
        <v>6</v>
      </c>
      <c r="F5003" s="35" t="str">
        <f t="shared" si="391"/>
        <v>Friday</v>
      </c>
      <c r="G5003" s="35">
        <f t="shared" si="392"/>
        <v>7</v>
      </c>
      <c r="H5003" s="34">
        <f>CONVERT(INDEX(Htg_StPt_Sch_EZ!$C$4:$I$27,MATCH(Schedules_8760!$C5003,Htg_StPt_Sch_EZ!$B$4:$B$27,0),MATCH(Schedules_8760!$F5003,Htg_StPt_Sch_EZ!$C$3:$I$3,0)),"F","C")</f>
        <v>20.555555555555554</v>
      </c>
      <c r="I5003" s="34">
        <f>CONVERT(INDEX(Htg_StPt_Sch_EZ!$C$31:$I$54,MATCH(Schedules_8760!$C5003,Htg_StPt_Sch_EZ!$B$31:$B$54,0),MATCH(Schedules_8760!$F5003,Htg_StPt_Sch_EZ!$C$30:$I$30,0)),"F","C")</f>
        <v>19.444444444444443</v>
      </c>
      <c r="J5003" s="34">
        <f>CONVERT(INDEX(Clg_StPt_Sch_EZ!$C$4:$I$27,MATCH(Schedules_8760!$C5003,Clg_StPt_Sch_EZ!$B$4:$B$27,0),MATCH(Schedules_8760!$F5003,Clg_StPt_Sch_EZ!$C$3:$I$3,0)),"F","C")</f>
        <v>25.555555555555554</v>
      </c>
      <c r="K5003" s="34">
        <f>CONVERT(INDEX(Clg_StPt_Sch_EZ!$C$31:$I$54,MATCH(Schedules_8760!$C5003,Clg_StPt_Sch_EZ!$B$31:$B$54,0),MATCH(Schedules_8760!$F5003,Clg_StPt_Sch_EZ!$C$30:$I$30,0)),"F","C")</f>
        <v>25</v>
      </c>
      <c r="L5003" s="34">
        <f>CONVERT(INDEX(DHW_StPt_Sch_EZ!$C$4:$I$27,MATCH(Schedules_8760!$C5003,DHW_StPt_Sch_EZ!$B$4:$B$27,0),MATCH(Schedules_8760!$F5003,DHW_StPt_Sch_EZ!$C$3:$I$3,0)),"F","C")</f>
        <v>53.333333333333329</v>
      </c>
      <c r="M5003" s="34">
        <f>CONVERT(INDEX(DHW_StPt_Sch_EZ!$C$31:$I$54,MATCH(Schedules_8760!$C5003,DHW_StPt_Sch_EZ!$B$31:$B$54,0),MATCH(Schedules_8760!$F5003,DHW_StPt_Sch_EZ!$C$30:$I$30,0)),"F","C")</f>
        <v>53.333333333333329</v>
      </c>
      <c r="N5003" s="12"/>
      <c r="O5003" s="12"/>
      <c r="P5003" s="12"/>
    </row>
    <row r="5004" spans="1:16" x14ac:dyDescent="0.25">
      <c r="A5004" s="35">
        <v>5003</v>
      </c>
      <c r="B5004" s="89">
        <v>209.41666666666671</v>
      </c>
      <c r="C5004" s="35">
        <f t="shared" si="390"/>
        <v>11</v>
      </c>
      <c r="D5004" s="35">
        <f t="shared" si="393"/>
        <v>209</v>
      </c>
      <c r="E5004" s="35">
        <f t="shared" si="394"/>
        <v>6</v>
      </c>
      <c r="F5004" s="35" t="str">
        <f t="shared" si="391"/>
        <v>Friday</v>
      </c>
      <c r="G5004" s="35">
        <f t="shared" si="392"/>
        <v>7</v>
      </c>
      <c r="H5004" s="34">
        <f>CONVERT(INDEX(Htg_StPt_Sch_EZ!$C$4:$I$27,MATCH(Schedules_8760!$C5004,Htg_StPt_Sch_EZ!$B$4:$B$27,0),MATCH(Schedules_8760!$F5004,Htg_StPt_Sch_EZ!$C$3:$I$3,0)),"F","C")</f>
        <v>20.555555555555554</v>
      </c>
      <c r="I5004" s="34">
        <f>CONVERT(INDEX(Htg_StPt_Sch_EZ!$C$31:$I$54,MATCH(Schedules_8760!$C5004,Htg_StPt_Sch_EZ!$B$31:$B$54,0),MATCH(Schedules_8760!$F5004,Htg_StPt_Sch_EZ!$C$30:$I$30,0)),"F","C")</f>
        <v>19.444444444444443</v>
      </c>
      <c r="J5004" s="34">
        <f>CONVERT(INDEX(Clg_StPt_Sch_EZ!$C$4:$I$27,MATCH(Schedules_8760!$C5004,Clg_StPt_Sch_EZ!$B$4:$B$27,0),MATCH(Schedules_8760!$F5004,Clg_StPt_Sch_EZ!$C$3:$I$3,0)),"F","C")</f>
        <v>25.555555555555554</v>
      </c>
      <c r="K5004" s="34">
        <f>CONVERT(INDEX(Clg_StPt_Sch_EZ!$C$31:$I$54,MATCH(Schedules_8760!$C5004,Clg_StPt_Sch_EZ!$B$31:$B$54,0),MATCH(Schedules_8760!$F5004,Clg_StPt_Sch_EZ!$C$30:$I$30,0)),"F","C")</f>
        <v>25</v>
      </c>
      <c r="L5004" s="34">
        <f>CONVERT(INDEX(DHW_StPt_Sch_EZ!$C$4:$I$27,MATCH(Schedules_8760!$C5004,DHW_StPt_Sch_EZ!$B$4:$B$27,0),MATCH(Schedules_8760!$F5004,DHW_StPt_Sch_EZ!$C$3:$I$3,0)),"F","C")</f>
        <v>53.333333333333329</v>
      </c>
      <c r="M5004" s="34">
        <f>CONVERT(INDEX(DHW_StPt_Sch_EZ!$C$31:$I$54,MATCH(Schedules_8760!$C5004,DHW_StPt_Sch_EZ!$B$31:$B$54,0),MATCH(Schedules_8760!$F5004,DHW_StPt_Sch_EZ!$C$30:$I$30,0)),"F","C")</f>
        <v>53.333333333333329</v>
      </c>
      <c r="N5004" s="12"/>
      <c r="O5004" s="12"/>
      <c r="P5004" s="12"/>
    </row>
    <row r="5005" spans="1:16" x14ac:dyDescent="0.25">
      <c r="A5005" s="35">
        <v>5004</v>
      </c>
      <c r="B5005" s="89">
        <v>209.45833333333329</v>
      </c>
      <c r="C5005" s="35">
        <f t="shared" si="390"/>
        <v>12</v>
      </c>
      <c r="D5005" s="35">
        <f t="shared" si="393"/>
        <v>209</v>
      </c>
      <c r="E5005" s="35">
        <f t="shared" si="394"/>
        <v>6</v>
      </c>
      <c r="F5005" s="35" t="str">
        <f t="shared" si="391"/>
        <v>Friday</v>
      </c>
      <c r="G5005" s="35">
        <f t="shared" si="392"/>
        <v>7</v>
      </c>
      <c r="H5005" s="34">
        <f>CONVERT(INDEX(Htg_StPt_Sch_EZ!$C$4:$I$27,MATCH(Schedules_8760!$C5005,Htg_StPt_Sch_EZ!$B$4:$B$27,0),MATCH(Schedules_8760!$F5005,Htg_StPt_Sch_EZ!$C$3:$I$3,0)),"F","C")</f>
        <v>20.555555555555554</v>
      </c>
      <c r="I5005" s="34">
        <f>CONVERT(INDEX(Htg_StPt_Sch_EZ!$C$31:$I$54,MATCH(Schedules_8760!$C5005,Htg_StPt_Sch_EZ!$B$31:$B$54,0),MATCH(Schedules_8760!$F5005,Htg_StPt_Sch_EZ!$C$30:$I$30,0)),"F","C")</f>
        <v>19.444444444444443</v>
      </c>
      <c r="J5005" s="34">
        <f>CONVERT(INDEX(Clg_StPt_Sch_EZ!$C$4:$I$27,MATCH(Schedules_8760!$C5005,Clg_StPt_Sch_EZ!$B$4:$B$27,0),MATCH(Schedules_8760!$F5005,Clg_StPt_Sch_EZ!$C$3:$I$3,0)),"F","C")</f>
        <v>25.555555555555554</v>
      </c>
      <c r="K5005" s="34">
        <f>CONVERT(INDEX(Clg_StPt_Sch_EZ!$C$31:$I$54,MATCH(Schedules_8760!$C5005,Clg_StPt_Sch_EZ!$B$31:$B$54,0),MATCH(Schedules_8760!$F5005,Clg_StPt_Sch_EZ!$C$30:$I$30,0)),"F","C")</f>
        <v>25</v>
      </c>
      <c r="L5005" s="34">
        <f>CONVERT(INDEX(DHW_StPt_Sch_EZ!$C$4:$I$27,MATCH(Schedules_8760!$C5005,DHW_StPt_Sch_EZ!$B$4:$B$27,0),MATCH(Schedules_8760!$F5005,DHW_StPt_Sch_EZ!$C$3:$I$3,0)),"F","C")</f>
        <v>53.333333333333329</v>
      </c>
      <c r="M5005" s="34">
        <f>CONVERT(INDEX(DHW_StPt_Sch_EZ!$C$31:$I$54,MATCH(Schedules_8760!$C5005,DHW_StPt_Sch_EZ!$B$31:$B$54,0),MATCH(Schedules_8760!$F5005,DHW_StPt_Sch_EZ!$C$30:$I$30,0)),"F","C")</f>
        <v>53.333333333333329</v>
      </c>
      <c r="N5005" s="12"/>
      <c r="O5005" s="12"/>
      <c r="P5005" s="12"/>
    </row>
    <row r="5006" spans="1:16" x14ac:dyDescent="0.25">
      <c r="A5006" s="35">
        <v>5005</v>
      </c>
      <c r="B5006" s="89">
        <v>209.5</v>
      </c>
      <c r="C5006" s="35">
        <f t="shared" si="390"/>
        <v>13</v>
      </c>
      <c r="D5006" s="35">
        <f t="shared" si="393"/>
        <v>209</v>
      </c>
      <c r="E5006" s="35">
        <f t="shared" si="394"/>
        <v>6</v>
      </c>
      <c r="F5006" s="35" t="str">
        <f t="shared" si="391"/>
        <v>Friday</v>
      </c>
      <c r="G5006" s="35">
        <f t="shared" si="392"/>
        <v>7</v>
      </c>
      <c r="H5006" s="34">
        <f>CONVERT(INDEX(Htg_StPt_Sch_EZ!$C$4:$I$27,MATCH(Schedules_8760!$C5006,Htg_StPt_Sch_EZ!$B$4:$B$27,0),MATCH(Schedules_8760!$F5006,Htg_StPt_Sch_EZ!$C$3:$I$3,0)),"F","C")</f>
        <v>20.555555555555554</v>
      </c>
      <c r="I5006" s="34">
        <f>CONVERT(INDEX(Htg_StPt_Sch_EZ!$C$31:$I$54,MATCH(Schedules_8760!$C5006,Htg_StPt_Sch_EZ!$B$31:$B$54,0),MATCH(Schedules_8760!$F5006,Htg_StPt_Sch_EZ!$C$30:$I$30,0)),"F","C")</f>
        <v>19.444444444444443</v>
      </c>
      <c r="J5006" s="34">
        <f>CONVERT(INDEX(Clg_StPt_Sch_EZ!$C$4:$I$27,MATCH(Schedules_8760!$C5006,Clg_StPt_Sch_EZ!$B$4:$B$27,0),MATCH(Schedules_8760!$F5006,Clg_StPt_Sch_EZ!$C$3:$I$3,0)),"F","C")</f>
        <v>25.555555555555554</v>
      </c>
      <c r="K5006" s="34">
        <f>CONVERT(INDEX(Clg_StPt_Sch_EZ!$C$31:$I$54,MATCH(Schedules_8760!$C5006,Clg_StPt_Sch_EZ!$B$31:$B$54,0),MATCH(Schedules_8760!$F5006,Clg_StPt_Sch_EZ!$C$30:$I$30,0)),"F","C")</f>
        <v>25</v>
      </c>
      <c r="L5006" s="34">
        <f>CONVERT(INDEX(DHW_StPt_Sch_EZ!$C$4:$I$27,MATCH(Schedules_8760!$C5006,DHW_StPt_Sch_EZ!$B$4:$B$27,0),MATCH(Schedules_8760!$F5006,DHW_StPt_Sch_EZ!$C$3:$I$3,0)),"F","C")</f>
        <v>53.333333333333329</v>
      </c>
      <c r="M5006" s="34">
        <f>CONVERT(INDEX(DHW_StPt_Sch_EZ!$C$31:$I$54,MATCH(Schedules_8760!$C5006,DHW_StPt_Sch_EZ!$B$31:$B$54,0),MATCH(Schedules_8760!$F5006,DHW_StPt_Sch_EZ!$C$30:$I$30,0)),"F","C")</f>
        <v>53.333333333333329</v>
      </c>
      <c r="N5006" s="12"/>
      <c r="O5006" s="12"/>
      <c r="P5006" s="12"/>
    </row>
    <row r="5007" spans="1:16" x14ac:dyDescent="0.25">
      <c r="A5007" s="35">
        <v>5006</v>
      </c>
      <c r="B5007" s="89">
        <v>209.54166666666671</v>
      </c>
      <c r="C5007" s="35">
        <f t="shared" si="390"/>
        <v>14</v>
      </c>
      <c r="D5007" s="35">
        <f t="shared" si="393"/>
        <v>209</v>
      </c>
      <c r="E5007" s="35">
        <f t="shared" si="394"/>
        <v>6</v>
      </c>
      <c r="F5007" s="35" t="str">
        <f t="shared" si="391"/>
        <v>Friday</v>
      </c>
      <c r="G5007" s="35">
        <f t="shared" si="392"/>
        <v>7</v>
      </c>
      <c r="H5007" s="34">
        <f>CONVERT(INDEX(Htg_StPt_Sch_EZ!$C$4:$I$27,MATCH(Schedules_8760!$C5007,Htg_StPt_Sch_EZ!$B$4:$B$27,0),MATCH(Schedules_8760!$F5007,Htg_StPt_Sch_EZ!$C$3:$I$3,0)),"F","C")</f>
        <v>20.555555555555554</v>
      </c>
      <c r="I5007" s="34">
        <f>CONVERT(INDEX(Htg_StPt_Sch_EZ!$C$31:$I$54,MATCH(Schedules_8760!$C5007,Htg_StPt_Sch_EZ!$B$31:$B$54,0),MATCH(Schedules_8760!$F5007,Htg_StPt_Sch_EZ!$C$30:$I$30,0)),"F","C")</f>
        <v>19.444444444444443</v>
      </c>
      <c r="J5007" s="34">
        <f>CONVERT(INDEX(Clg_StPt_Sch_EZ!$C$4:$I$27,MATCH(Schedules_8760!$C5007,Clg_StPt_Sch_EZ!$B$4:$B$27,0),MATCH(Schedules_8760!$F5007,Clg_StPt_Sch_EZ!$C$3:$I$3,0)),"F","C")</f>
        <v>25.555555555555554</v>
      </c>
      <c r="K5007" s="34">
        <f>CONVERT(INDEX(Clg_StPt_Sch_EZ!$C$31:$I$54,MATCH(Schedules_8760!$C5007,Clg_StPt_Sch_EZ!$B$31:$B$54,0),MATCH(Schedules_8760!$F5007,Clg_StPt_Sch_EZ!$C$30:$I$30,0)),"F","C")</f>
        <v>25</v>
      </c>
      <c r="L5007" s="34">
        <f>CONVERT(INDEX(DHW_StPt_Sch_EZ!$C$4:$I$27,MATCH(Schedules_8760!$C5007,DHW_StPt_Sch_EZ!$B$4:$B$27,0),MATCH(Schedules_8760!$F5007,DHW_StPt_Sch_EZ!$C$3:$I$3,0)),"F","C")</f>
        <v>53.333333333333329</v>
      </c>
      <c r="M5007" s="34">
        <f>CONVERT(INDEX(DHW_StPt_Sch_EZ!$C$31:$I$54,MATCH(Schedules_8760!$C5007,DHW_StPt_Sch_EZ!$B$31:$B$54,0),MATCH(Schedules_8760!$F5007,DHW_StPt_Sch_EZ!$C$30:$I$30,0)),"F","C")</f>
        <v>53.333333333333329</v>
      </c>
      <c r="N5007" s="12"/>
      <c r="O5007" s="12"/>
      <c r="P5007" s="12"/>
    </row>
    <row r="5008" spans="1:16" x14ac:dyDescent="0.25">
      <c r="A5008" s="35">
        <v>5007</v>
      </c>
      <c r="B5008" s="89">
        <v>209.58333333333329</v>
      </c>
      <c r="C5008" s="35">
        <f t="shared" si="390"/>
        <v>15</v>
      </c>
      <c r="D5008" s="35">
        <f t="shared" si="393"/>
        <v>209</v>
      </c>
      <c r="E5008" s="35">
        <f t="shared" si="394"/>
        <v>6</v>
      </c>
      <c r="F5008" s="35" t="str">
        <f t="shared" si="391"/>
        <v>Friday</v>
      </c>
      <c r="G5008" s="35">
        <f t="shared" si="392"/>
        <v>7</v>
      </c>
      <c r="H5008" s="34">
        <f>CONVERT(INDEX(Htg_StPt_Sch_EZ!$C$4:$I$27,MATCH(Schedules_8760!$C5008,Htg_StPt_Sch_EZ!$B$4:$B$27,0),MATCH(Schedules_8760!$F5008,Htg_StPt_Sch_EZ!$C$3:$I$3,0)),"F","C")</f>
        <v>20.555555555555554</v>
      </c>
      <c r="I5008" s="34">
        <f>CONVERT(INDEX(Htg_StPt_Sch_EZ!$C$31:$I$54,MATCH(Schedules_8760!$C5008,Htg_StPt_Sch_EZ!$B$31:$B$54,0),MATCH(Schedules_8760!$F5008,Htg_StPt_Sch_EZ!$C$30:$I$30,0)),"F","C")</f>
        <v>21.111111111111111</v>
      </c>
      <c r="J5008" s="34">
        <f>CONVERT(INDEX(Clg_StPt_Sch_EZ!$C$4:$I$27,MATCH(Schedules_8760!$C5008,Clg_StPt_Sch_EZ!$B$4:$B$27,0),MATCH(Schedules_8760!$F5008,Clg_StPt_Sch_EZ!$C$3:$I$3,0)),"F","C")</f>
        <v>25.555555555555554</v>
      </c>
      <c r="K5008" s="34">
        <f>CONVERT(INDEX(Clg_StPt_Sch_EZ!$C$31:$I$54,MATCH(Schedules_8760!$C5008,Clg_StPt_Sch_EZ!$B$31:$B$54,0),MATCH(Schedules_8760!$F5008,Clg_StPt_Sch_EZ!$C$30:$I$30,0)),"F","C")</f>
        <v>25</v>
      </c>
      <c r="L5008" s="34">
        <f>CONVERT(INDEX(DHW_StPt_Sch_EZ!$C$4:$I$27,MATCH(Schedules_8760!$C5008,DHW_StPt_Sch_EZ!$B$4:$B$27,0),MATCH(Schedules_8760!$F5008,DHW_StPt_Sch_EZ!$C$3:$I$3,0)),"F","C")</f>
        <v>53.333333333333329</v>
      </c>
      <c r="M5008" s="34">
        <f>CONVERT(INDEX(DHW_StPt_Sch_EZ!$C$31:$I$54,MATCH(Schedules_8760!$C5008,DHW_StPt_Sch_EZ!$B$31:$B$54,0),MATCH(Schedules_8760!$F5008,DHW_StPt_Sch_EZ!$C$30:$I$30,0)),"F","C")</f>
        <v>53.333333333333329</v>
      </c>
      <c r="N5008" s="12"/>
      <c r="O5008" s="12"/>
      <c r="P5008" s="12"/>
    </row>
    <row r="5009" spans="1:16" x14ac:dyDescent="0.25">
      <c r="A5009" s="35">
        <v>5008</v>
      </c>
      <c r="B5009" s="89">
        <v>209.625</v>
      </c>
      <c r="C5009" s="35">
        <f t="shared" si="390"/>
        <v>16</v>
      </c>
      <c r="D5009" s="35">
        <f t="shared" si="393"/>
        <v>209</v>
      </c>
      <c r="E5009" s="35">
        <f t="shared" si="394"/>
        <v>6</v>
      </c>
      <c r="F5009" s="35" t="str">
        <f t="shared" si="391"/>
        <v>Friday</v>
      </c>
      <c r="G5009" s="35">
        <f t="shared" si="392"/>
        <v>7</v>
      </c>
      <c r="H5009" s="34">
        <f>CONVERT(INDEX(Htg_StPt_Sch_EZ!$C$4:$I$27,MATCH(Schedules_8760!$C5009,Htg_StPt_Sch_EZ!$B$4:$B$27,0),MATCH(Schedules_8760!$F5009,Htg_StPt_Sch_EZ!$C$3:$I$3,0)),"F","C")</f>
        <v>20.555555555555554</v>
      </c>
      <c r="I5009" s="34">
        <f>CONVERT(INDEX(Htg_StPt_Sch_EZ!$C$31:$I$54,MATCH(Schedules_8760!$C5009,Htg_StPt_Sch_EZ!$B$31:$B$54,0),MATCH(Schedules_8760!$F5009,Htg_StPt_Sch_EZ!$C$30:$I$30,0)),"F","C")</f>
        <v>21.111111111111111</v>
      </c>
      <c r="J5009" s="34">
        <f>CONVERT(INDEX(Clg_StPt_Sch_EZ!$C$4:$I$27,MATCH(Schedules_8760!$C5009,Clg_StPt_Sch_EZ!$B$4:$B$27,0),MATCH(Schedules_8760!$F5009,Clg_StPt_Sch_EZ!$C$3:$I$3,0)),"F","C")</f>
        <v>25.555555555555554</v>
      </c>
      <c r="K5009" s="34">
        <f>CONVERT(INDEX(Clg_StPt_Sch_EZ!$C$31:$I$54,MATCH(Schedules_8760!$C5009,Clg_StPt_Sch_EZ!$B$31:$B$54,0),MATCH(Schedules_8760!$F5009,Clg_StPt_Sch_EZ!$C$30:$I$30,0)),"F","C")</f>
        <v>25</v>
      </c>
      <c r="L5009" s="34">
        <f>CONVERT(INDEX(DHW_StPt_Sch_EZ!$C$4:$I$27,MATCH(Schedules_8760!$C5009,DHW_StPt_Sch_EZ!$B$4:$B$27,0),MATCH(Schedules_8760!$F5009,DHW_StPt_Sch_EZ!$C$3:$I$3,0)),"F","C")</f>
        <v>53.333333333333329</v>
      </c>
      <c r="M5009" s="34">
        <f>CONVERT(INDEX(DHW_StPt_Sch_EZ!$C$31:$I$54,MATCH(Schedules_8760!$C5009,DHW_StPt_Sch_EZ!$B$31:$B$54,0),MATCH(Schedules_8760!$F5009,DHW_StPt_Sch_EZ!$C$30:$I$30,0)),"F","C")</f>
        <v>53.333333333333329</v>
      </c>
      <c r="N5009" s="12"/>
      <c r="O5009" s="12"/>
      <c r="P5009" s="12"/>
    </row>
    <row r="5010" spans="1:16" x14ac:dyDescent="0.25">
      <c r="A5010" s="35">
        <v>5009</v>
      </c>
      <c r="B5010" s="89">
        <v>209.66666666666671</v>
      </c>
      <c r="C5010" s="35">
        <f t="shared" si="390"/>
        <v>17</v>
      </c>
      <c r="D5010" s="35">
        <f t="shared" si="393"/>
        <v>209</v>
      </c>
      <c r="E5010" s="35">
        <f t="shared" si="394"/>
        <v>6</v>
      </c>
      <c r="F5010" s="35" t="str">
        <f t="shared" si="391"/>
        <v>Friday</v>
      </c>
      <c r="G5010" s="35">
        <f t="shared" si="392"/>
        <v>7</v>
      </c>
      <c r="H5010" s="34">
        <f>CONVERT(INDEX(Htg_StPt_Sch_EZ!$C$4:$I$27,MATCH(Schedules_8760!$C5010,Htg_StPt_Sch_EZ!$B$4:$B$27,0),MATCH(Schedules_8760!$F5010,Htg_StPt_Sch_EZ!$C$3:$I$3,0)),"F","C")</f>
        <v>20.555555555555554</v>
      </c>
      <c r="I5010" s="34">
        <f>CONVERT(INDEX(Htg_StPt_Sch_EZ!$C$31:$I$54,MATCH(Schedules_8760!$C5010,Htg_StPt_Sch_EZ!$B$31:$B$54,0),MATCH(Schedules_8760!$F5010,Htg_StPt_Sch_EZ!$C$30:$I$30,0)),"F","C")</f>
        <v>17.777777777777779</v>
      </c>
      <c r="J5010" s="34">
        <f>CONVERT(INDEX(Clg_StPt_Sch_EZ!$C$4:$I$27,MATCH(Schedules_8760!$C5010,Clg_StPt_Sch_EZ!$B$4:$B$27,0),MATCH(Schedules_8760!$F5010,Clg_StPt_Sch_EZ!$C$3:$I$3,0)),"F","C")</f>
        <v>25.555555555555554</v>
      </c>
      <c r="K5010" s="34">
        <f>CONVERT(INDEX(Clg_StPt_Sch_EZ!$C$31:$I$54,MATCH(Schedules_8760!$C5010,Clg_StPt_Sch_EZ!$B$31:$B$54,0),MATCH(Schedules_8760!$F5010,Clg_StPt_Sch_EZ!$C$30:$I$30,0)),"F","C")</f>
        <v>25</v>
      </c>
      <c r="L5010" s="34">
        <f>CONVERT(INDEX(DHW_StPt_Sch_EZ!$C$4:$I$27,MATCH(Schedules_8760!$C5010,DHW_StPt_Sch_EZ!$B$4:$B$27,0),MATCH(Schedules_8760!$F5010,DHW_StPt_Sch_EZ!$C$3:$I$3,0)),"F","C")</f>
        <v>53.333333333333329</v>
      </c>
      <c r="M5010" s="34">
        <f>CONVERT(INDEX(DHW_StPt_Sch_EZ!$C$31:$I$54,MATCH(Schedules_8760!$C5010,DHW_StPt_Sch_EZ!$B$31:$B$54,0),MATCH(Schedules_8760!$F5010,DHW_StPt_Sch_EZ!$C$30:$I$30,0)),"F","C")</f>
        <v>53.333333333333329</v>
      </c>
      <c r="N5010" s="12"/>
      <c r="O5010" s="12"/>
      <c r="P5010" s="12"/>
    </row>
    <row r="5011" spans="1:16" x14ac:dyDescent="0.25">
      <c r="A5011" s="35">
        <v>5010</v>
      </c>
      <c r="B5011" s="89">
        <v>209.70833333333329</v>
      </c>
      <c r="C5011" s="35">
        <f t="shared" si="390"/>
        <v>18</v>
      </c>
      <c r="D5011" s="35">
        <f t="shared" si="393"/>
        <v>209</v>
      </c>
      <c r="E5011" s="35">
        <f t="shared" si="394"/>
        <v>6</v>
      </c>
      <c r="F5011" s="35" t="str">
        <f t="shared" si="391"/>
        <v>Friday</v>
      </c>
      <c r="G5011" s="35">
        <f t="shared" si="392"/>
        <v>7</v>
      </c>
      <c r="H5011" s="34">
        <f>CONVERT(INDEX(Htg_StPt_Sch_EZ!$C$4:$I$27,MATCH(Schedules_8760!$C5011,Htg_StPt_Sch_EZ!$B$4:$B$27,0),MATCH(Schedules_8760!$F5011,Htg_StPt_Sch_EZ!$C$3:$I$3,0)),"F","C")</f>
        <v>20.555555555555554</v>
      </c>
      <c r="I5011" s="34">
        <f>CONVERT(INDEX(Htg_StPt_Sch_EZ!$C$31:$I$54,MATCH(Schedules_8760!$C5011,Htg_StPt_Sch_EZ!$B$31:$B$54,0),MATCH(Schedules_8760!$F5011,Htg_StPt_Sch_EZ!$C$30:$I$30,0)),"F","C")</f>
        <v>17.777777777777779</v>
      </c>
      <c r="J5011" s="34">
        <f>CONVERT(INDEX(Clg_StPt_Sch_EZ!$C$4:$I$27,MATCH(Schedules_8760!$C5011,Clg_StPt_Sch_EZ!$B$4:$B$27,0),MATCH(Schedules_8760!$F5011,Clg_StPt_Sch_EZ!$C$3:$I$3,0)),"F","C")</f>
        <v>25.555555555555554</v>
      </c>
      <c r="K5011" s="34">
        <f>CONVERT(INDEX(Clg_StPt_Sch_EZ!$C$31:$I$54,MATCH(Schedules_8760!$C5011,Clg_StPt_Sch_EZ!$B$31:$B$54,0),MATCH(Schedules_8760!$F5011,Clg_StPt_Sch_EZ!$C$30:$I$30,0)),"F","C")</f>
        <v>28.333333333333332</v>
      </c>
      <c r="L5011" s="34">
        <f>CONVERT(INDEX(DHW_StPt_Sch_EZ!$C$4:$I$27,MATCH(Schedules_8760!$C5011,DHW_StPt_Sch_EZ!$B$4:$B$27,0),MATCH(Schedules_8760!$F5011,DHW_StPt_Sch_EZ!$C$3:$I$3,0)),"F","C")</f>
        <v>53.333333333333329</v>
      </c>
      <c r="M5011" s="34">
        <f>CONVERT(INDEX(DHW_StPt_Sch_EZ!$C$31:$I$54,MATCH(Schedules_8760!$C5011,DHW_StPt_Sch_EZ!$B$31:$B$54,0),MATCH(Schedules_8760!$F5011,DHW_StPt_Sch_EZ!$C$30:$I$30,0)),"F","C")</f>
        <v>53.333333333333329</v>
      </c>
      <c r="N5011" s="12"/>
      <c r="O5011" s="12"/>
      <c r="P5011" s="12"/>
    </row>
    <row r="5012" spans="1:16" x14ac:dyDescent="0.25">
      <c r="A5012" s="35">
        <v>5011</v>
      </c>
      <c r="B5012" s="89">
        <v>209.75</v>
      </c>
      <c r="C5012" s="35">
        <f t="shared" si="390"/>
        <v>19</v>
      </c>
      <c r="D5012" s="35">
        <f t="shared" si="393"/>
        <v>209</v>
      </c>
      <c r="E5012" s="35">
        <f t="shared" si="394"/>
        <v>6</v>
      </c>
      <c r="F5012" s="35" t="str">
        <f t="shared" si="391"/>
        <v>Friday</v>
      </c>
      <c r="G5012" s="35">
        <f t="shared" si="392"/>
        <v>7</v>
      </c>
      <c r="H5012" s="34">
        <f>CONVERT(INDEX(Htg_StPt_Sch_EZ!$C$4:$I$27,MATCH(Schedules_8760!$C5012,Htg_StPt_Sch_EZ!$B$4:$B$27,0),MATCH(Schedules_8760!$F5012,Htg_StPt_Sch_EZ!$C$3:$I$3,0)),"F","C")</f>
        <v>20.555555555555554</v>
      </c>
      <c r="I5012" s="34">
        <f>CONVERT(INDEX(Htg_StPt_Sch_EZ!$C$31:$I$54,MATCH(Schedules_8760!$C5012,Htg_StPt_Sch_EZ!$B$31:$B$54,0),MATCH(Schedules_8760!$F5012,Htg_StPt_Sch_EZ!$C$30:$I$30,0)),"F","C")</f>
        <v>18.333333333333332</v>
      </c>
      <c r="J5012" s="34">
        <f>CONVERT(INDEX(Clg_StPt_Sch_EZ!$C$4:$I$27,MATCH(Schedules_8760!$C5012,Clg_StPt_Sch_EZ!$B$4:$B$27,0),MATCH(Schedules_8760!$F5012,Clg_StPt_Sch_EZ!$C$3:$I$3,0)),"F","C")</f>
        <v>25.555555555555554</v>
      </c>
      <c r="K5012" s="34">
        <f>CONVERT(INDEX(Clg_StPt_Sch_EZ!$C$31:$I$54,MATCH(Schedules_8760!$C5012,Clg_StPt_Sch_EZ!$B$31:$B$54,0),MATCH(Schedules_8760!$F5012,Clg_StPt_Sch_EZ!$C$30:$I$30,0)),"F","C")</f>
        <v>28.333333333333332</v>
      </c>
      <c r="L5012" s="34">
        <f>CONVERT(INDEX(DHW_StPt_Sch_EZ!$C$4:$I$27,MATCH(Schedules_8760!$C5012,DHW_StPt_Sch_EZ!$B$4:$B$27,0),MATCH(Schedules_8760!$F5012,DHW_StPt_Sch_EZ!$C$3:$I$3,0)),"F","C")</f>
        <v>53.333333333333329</v>
      </c>
      <c r="M5012" s="34">
        <f>CONVERT(INDEX(DHW_StPt_Sch_EZ!$C$31:$I$54,MATCH(Schedules_8760!$C5012,DHW_StPt_Sch_EZ!$B$31:$B$54,0),MATCH(Schedules_8760!$F5012,DHW_StPt_Sch_EZ!$C$30:$I$30,0)),"F","C")</f>
        <v>53.333333333333329</v>
      </c>
      <c r="N5012" s="12"/>
      <c r="O5012" s="12"/>
      <c r="P5012" s="12"/>
    </row>
    <row r="5013" spans="1:16" x14ac:dyDescent="0.25">
      <c r="A5013" s="35">
        <v>5012</v>
      </c>
      <c r="B5013" s="89">
        <v>209.79166666666671</v>
      </c>
      <c r="C5013" s="35">
        <f t="shared" si="390"/>
        <v>20</v>
      </c>
      <c r="D5013" s="35">
        <f t="shared" si="393"/>
        <v>209</v>
      </c>
      <c r="E5013" s="35">
        <f t="shared" si="394"/>
        <v>6</v>
      </c>
      <c r="F5013" s="35" t="str">
        <f t="shared" si="391"/>
        <v>Friday</v>
      </c>
      <c r="G5013" s="35">
        <f t="shared" si="392"/>
        <v>7</v>
      </c>
      <c r="H5013" s="34">
        <f>CONVERT(INDEX(Htg_StPt_Sch_EZ!$C$4:$I$27,MATCH(Schedules_8760!$C5013,Htg_StPt_Sch_EZ!$B$4:$B$27,0),MATCH(Schedules_8760!$F5013,Htg_StPt_Sch_EZ!$C$3:$I$3,0)),"F","C")</f>
        <v>20.555555555555554</v>
      </c>
      <c r="I5013" s="34">
        <f>CONVERT(INDEX(Htg_StPt_Sch_EZ!$C$31:$I$54,MATCH(Schedules_8760!$C5013,Htg_StPt_Sch_EZ!$B$31:$B$54,0),MATCH(Schedules_8760!$F5013,Htg_StPt_Sch_EZ!$C$30:$I$30,0)),"F","C")</f>
        <v>18.888888888888889</v>
      </c>
      <c r="J5013" s="34">
        <f>CONVERT(INDEX(Clg_StPt_Sch_EZ!$C$4:$I$27,MATCH(Schedules_8760!$C5013,Clg_StPt_Sch_EZ!$B$4:$B$27,0),MATCH(Schedules_8760!$F5013,Clg_StPt_Sch_EZ!$C$3:$I$3,0)),"F","C")</f>
        <v>25.555555555555554</v>
      </c>
      <c r="K5013" s="34">
        <f>CONVERT(INDEX(Clg_StPt_Sch_EZ!$C$31:$I$54,MATCH(Schedules_8760!$C5013,Clg_StPt_Sch_EZ!$B$31:$B$54,0),MATCH(Schedules_8760!$F5013,Clg_StPt_Sch_EZ!$C$30:$I$30,0)),"F","C")</f>
        <v>28.333333333333332</v>
      </c>
      <c r="L5013" s="34">
        <f>CONVERT(INDEX(DHW_StPt_Sch_EZ!$C$4:$I$27,MATCH(Schedules_8760!$C5013,DHW_StPt_Sch_EZ!$B$4:$B$27,0),MATCH(Schedules_8760!$F5013,DHW_StPt_Sch_EZ!$C$3:$I$3,0)),"F","C")</f>
        <v>53.333333333333329</v>
      </c>
      <c r="M5013" s="34">
        <f>CONVERT(INDEX(DHW_StPt_Sch_EZ!$C$31:$I$54,MATCH(Schedules_8760!$C5013,DHW_StPt_Sch_EZ!$B$31:$B$54,0),MATCH(Schedules_8760!$F5013,DHW_StPt_Sch_EZ!$C$30:$I$30,0)),"F","C")</f>
        <v>53.333333333333329</v>
      </c>
      <c r="N5013" s="12"/>
      <c r="O5013" s="12"/>
      <c r="P5013" s="12"/>
    </row>
    <row r="5014" spans="1:16" x14ac:dyDescent="0.25">
      <c r="A5014" s="35">
        <v>5013</v>
      </c>
      <c r="B5014" s="89">
        <v>209.83333333333329</v>
      </c>
      <c r="C5014" s="35">
        <f t="shared" si="390"/>
        <v>21</v>
      </c>
      <c r="D5014" s="35">
        <f t="shared" si="393"/>
        <v>209</v>
      </c>
      <c r="E5014" s="35">
        <f t="shared" si="394"/>
        <v>6</v>
      </c>
      <c r="F5014" s="35" t="str">
        <f t="shared" si="391"/>
        <v>Friday</v>
      </c>
      <c r="G5014" s="35">
        <f t="shared" si="392"/>
        <v>7</v>
      </c>
      <c r="H5014" s="34">
        <f>CONVERT(INDEX(Htg_StPt_Sch_EZ!$C$4:$I$27,MATCH(Schedules_8760!$C5014,Htg_StPt_Sch_EZ!$B$4:$B$27,0),MATCH(Schedules_8760!$F5014,Htg_StPt_Sch_EZ!$C$3:$I$3,0)),"F","C")</f>
        <v>20.555555555555554</v>
      </c>
      <c r="I5014" s="34">
        <f>CONVERT(INDEX(Htg_StPt_Sch_EZ!$C$31:$I$54,MATCH(Schedules_8760!$C5014,Htg_StPt_Sch_EZ!$B$31:$B$54,0),MATCH(Schedules_8760!$F5014,Htg_StPt_Sch_EZ!$C$30:$I$30,0)),"F","C")</f>
        <v>19.444444444444443</v>
      </c>
      <c r="J5014" s="34">
        <f>CONVERT(INDEX(Clg_StPt_Sch_EZ!$C$4:$I$27,MATCH(Schedules_8760!$C5014,Clg_StPt_Sch_EZ!$B$4:$B$27,0),MATCH(Schedules_8760!$F5014,Clg_StPt_Sch_EZ!$C$3:$I$3,0)),"F","C")</f>
        <v>25.555555555555554</v>
      </c>
      <c r="K5014" s="34">
        <f>CONVERT(INDEX(Clg_StPt_Sch_EZ!$C$31:$I$54,MATCH(Schedules_8760!$C5014,Clg_StPt_Sch_EZ!$B$31:$B$54,0),MATCH(Schedules_8760!$F5014,Clg_StPt_Sch_EZ!$C$30:$I$30,0)),"F","C")</f>
        <v>28.333333333333332</v>
      </c>
      <c r="L5014" s="34">
        <f>CONVERT(INDEX(DHW_StPt_Sch_EZ!$C$4:$I$27,MATCH(Schedules_8760!$C5014,DHW_StPt_Sch_EZ!$B$4:$B$27,0),MATCH(Schedules_8760!$F5014,DHW_StPt_Sch_EZ!$C$3:$I$3,0)),"F","C")</f>
        <v>53.333333333333329</v>
      </c>
      <c r="M5014" s="34">
        <f>CONVERT(INDEX(DHW_StPt_Sch_EZ!$C$31:$I$54,MATCH(Schedules_8760!$C5014,DHW_StPt_Sch_EZ!$B$31:$B$54,0),MATCH(Schedules_8760!$F5014,DHW_StPt_Sch_EZ!$C$30:$I$30,0)),"F","C")</f>
        <v>53.333333333333329</v>
      </c>
      <c r="N5014" s="12"/>
      <c r="O5014" s="12"/>
      <c r="P5014" s="12"/>
    </row>
    <row r="5015" spans="1:16" x14ac:dyDescent="0.25">
      <c r="A5015" s="35">
        <v>5014</v>
      </c>
      <c r="B5015" s="89">
        <v>209.875</v>
      </c>
      <c r="C5015" s="35">
        <f t="shared" si="390"/>
        <v>22</v>
      </c>
      <c r="D5015" s="35">
        <f t="shared" si="393"/>
        <v>209</v>
      </c>
      <c r="E5015" s="35">
        <f t="shared" si="394"/>
        <v>6</v>
      </c>
      <c r="F5015" s="35" t="str">
        <f t="shared" si="391"/>
        <v>Friday</v>
      </c>
      <c r="G5015" s="35">
        <f t="shared" si="392"/>
        <v>7</v>
      </c>
      <c r="H5015" s="34">
        <f>CONVERT(INDEX(Htg_StPt_Sch_EZ!$C$4:$I$27,MATCH(Schedules_8760!$C5015,Htg_StPt_Sch_EZ!$B$4:$B$27,0),MATCH(Schedules_8760!$F5015,Htg_StPt_Sch_EZ!$C$3:$I$3,0)),"F","C")</f>
        <v>20.555555555555554</v>
      </c>
      <c r="I5015" s="34">
        <f>CONVERT(INDEX(Htg_StPt_Sch_EZ!$C$31:$I$54,MATCH(Schedules_8760!$C5015,Htg_StPt_Sch_EZ!$B$31:$B$54,0),MATCH(Schedules_8760!$F5015,Htg_StPt_Sch_EZ!$C$30:$I$30,0)),"F","C")</f>
        <v>19.444444444444443</v>
      </c>
      <c r="J5015" s="34">
        <f>CONVERT(INDEX(Clg_StPt_Sch_EZ!$C$4:$I$27,MATCH(Schedules_8760!$C5015,Clg_StPt_Sch_EZ!$B$4:$B$27,0),MATCH(Schedules_8760!$F5015,Clg_StPt_Sch_EZ!$C$3:$I$3,0)),"F","C")</f>
        <v>25.555555555555554</v>
      </c>
      <c r="K5015" s="34">
        <f>CONVERT(INDEX(Clg_StPt_Sch_EZ!$C$31:$I$54,MATCH(Schedules_8760!$C5015,Clg_StPt_Sch_EZ!$B$31:$B$54,0),MATCH(Schedules_8760!$F5015,Clg_StPt_Sch_EZ!$C$30:$I$30,0)),"F","C")</f>
        <v>28.333333333333332</v>
      </c>
      <c r="L5015" s="34">
        <f>CONVERT(INDEX(DHW_StPt_Sch_EZ!$C$4:$I$27,MATCH(Schedules_8760!$C5015,DHW_StPt_Sch_EZ!$B$4:$B$27,0),MATCH(Schedules_8760!$F5015,DHW_StPt_Sch_EZ!$C$3:$I$3,0)),"F","C")</f>
        <v>53.333333333333329</v>
      </c>
      <c r="M5015" s="34">
        <f>CONVERT(INDEX(DHW_StPt_Sch_EZ!$C$31:$I$54,MATCH(Schedules_8760!$C5015,DHW_StPt_Sch_EZ!$B$31:$B$54,0),MATCH(Schedules_8760!$F5015,DHW_StPt_Sch_EZ!$C$30:$I$30,0)),"F","C")</f>
        <v>53.333333333333329</v>
      </c>
      <c r="N5015" s="12"/>
      <c r="O5015" s="12"/>
      <c r="P5015" s="12"/>
    </row>
    <row r="5016" spans="1:16" x14ac:dyDescent="0.25">
      <c r="A5016" s="35">
        <v>5015</v>
      </c>
      <c r="B5016" s="89">
        <v>209.91666666666671</v>
      </c>
      <c r="C5016" s="35">
        <f t="shared" si="390"/>
        <v>23</v>
      </c>
      <c r="D5016" s="35">
        <f t="shared" si="393"/>
        <v>209</v>
      </c>
      <c r="E5016" s="35">
        <f t="shared" si="394"/>
        <v>6</v>
      </c>
      <c r="F5016" s="35" t="str">
        <f t="shared" si="391"/>
        <v>Friday</v>
      </c>
      <c r="G5016" s="35">
        <f t="shared" si="392"/>
        <v>7</v>
      </c>
      <c r="H5016" s="34">
        <f>CONVERT(INDEX(Htg_StPt_Sch_EZ!$C$4:$I$27,MATCH(Schedules_8760!$C5016,Htg_StPt_Sch_EZ!$B$4:$B$27,0),MATCH(Schedules_8760!$F5016,Htg_StPt_Sch_EZ!$C$3:$I$3,0)),"F","C")</f>
        <v>20.555555555555554</v>
      </c>
      <c r="I5016" s="34">
        <f>CONVERT(INDEX(Htg_StPt_Sch_EZ!$C$31:$I$54,MATCH(Schedules_8760!$C5016,Htg_StPt_Sch_EZ!$B$31:$B$54,0),MATCH(Schedules_8760!$F5016,Htg_StPt_Sch_EZ!$C$30:$I$30,0)),"F","C")</f>
        <v>19.444444444444443</v>
      </c>
      <c r="J5016" s="34">
        <f>CONVERT(INDEX(Clg_StPt_Sch_EZ!$C$4:$I$27,MATCH(Schedules_8760!$C5016,Clg_StPt_Sch_EZ!$B$4:$B$27,0),MATCH(Schedules_8760!$F5016,Clg_StPt_Sch_EZ!$C$3:$I$3,0)),"F","C")</f>
        <v>25.555555555555554</v>
      </c>
      <c r="K5016" s="34">
        <f>CONVERT(INDEX(Clg_StPt_Sch_EZ!$C$31:$I$54,MATCH(Schedules_8760!$C5016,Clg_StPt_Sch_EZ!$B$31:$B$54,0),MATCH(Schedules_8760!$F5016,Clg_StPt_Sch_EZ!$C$30:$I$30,0)),"F","C")</f>
        <v>28.333333333333332</v>
      </c>
      <c r="L5016" s="34">
        <f>CONVERT(INDEX(DHW_StPt_Sch_EZ!$C$4:$I$27,MATCH(Schedules_8760!$C5016,DHW_StPt_Sch_EZ!$B$4:$B$27,0),MATCH(Schedules_8760!$F5016,DHW_StPt_Sch_EZ!$C$3:$I$3,0)),"F","C")</f>
        <v>53.333333333333329</v>
      </c>
      <c r="M5016" s="34">
        <f>CONVERT(INDEX(DHW_StPt_Sch_EZ!$C$31:$I$54,MATCH(Schedules_8760!$C5016,DHW_StPt_Sch_EZ!$B$31:$B$54,0),MATCH(Schedules_8760!$F5016,DHW_StPt_Sch_EZ!$C$30:$I$30,0)),"F","C")</f>
        <v>53.333333333333329</v>
      </c>
      <c r="N5016" s="12"/>
      <c r="O5016" s="12"/>
      <c r="P5016" s="12"/>
    </row>
    <row r="5017" spans="1:16" x14ac:dyDescent="0.25">
      <c r="A5017" s="35">
        <v>5016</v>
      </c>
      <c r="B5017" s="89">
        <v>209.95833333333329</v>
      </c>
      <c r="C5017" s="35">
        <f t="shared" si="390"/>
        <v>24</v>
      </c>
      <c r="D5017" s="35">
        <f t="shared" si="393"/>
        <v>209</v>
      </c>
      <c r="E5017" s="35">
        <f t="shared" si="394"/>
        <v>6</v>
      </c>
      <c r="F5017" s="35" t="str">
        <f t="shared" si="391"/>
        <v>Friday</v>
      </c>
      <c r="G5017" s="35">
        <f t="shared" si="392"/>
        <v>7</v>
      </c>
      <c r="H5017" s="34">
        <f>CONVERT(INDEX(Htg_StPt_Sch_EZ!$C$4:$I$27,MATCH(Schedules_8760!$C5017,Htg_StPt_Sch_EZ!$B$4:$B$27,0),MATCH(Schedules_8760!$F5017,Htg_StPt_Sch_EZ!$C$3:$I$3,0)),"F","C")</f>
        <v>20.555555555555554</v>
      </c>
      <c r="I5017" s="34">
        <f>CONVERT(INDEX(Htg_StPt_Sch_EZ!$C$31:$I$54,MATCH(Schedules_8760!$C5017,Htg_StPt_Sch_EZ!$B$31:$B$54,0),MATCH(Schedules_8760!$F5017,Htg_StPt_Sch_EZ!$C$30:$I$30,0)),"F","C")</f>
        <v>19.444444444444443</v>
      </c>
      <c r="J5017" s="34">
        <f>CONVERT(INDEX(Clg_StPt_Sch_EZ!$C$4:$I$27,MATCH(Schedules_8760!$C5017,Clg_StPt_Sch_EZ!$B$4:$B$27,0),MATCH(Schedules_8760!$F5017,Clg_StPt_Sch_EZ!$C$3:$I$3,0)),"F","C")</f>
        <v>25.555555555555554</v>
      </c>
      <c r="K5017" s="34">
        <f>CONVERT(INDEX(Clg_StPt_Sch_EZ!$C$31:$I$54,MATCH(Schedules_8760!$C5017,Clg_StPt_Sch_EZ!$B$31:$B$54,0),MATCH(Schedules_8760!$F5017,Clg_StPt_Sch_EZ!$C$30:$I$30,0)),"F","C")</f>
        <v>28.333333333333332</v>
      </c>
      <c r="L5017" s="34">
        <f>CONVERT(INDEX(DHW_StPt_Sch_EZ!$C$4:$I$27,MATCH(Schedules_8760!$C5017,DHW_StPt_Sch_EZ!$B$4:$B$27,0),MATCH(Schedules_8760!$F5017,DHW_StPt_Sch_EZ!$C$3:$I$3,0)),"F","C")</f>
        <v>53.333333333333329</v>
      </c>
      <c r="M5017" s="34">
        <f>CONVERT(INDEX(DHW_StPt_Sch_EZ!$C$31:$I$54,MATCH(Schedules_8760!$C5017,DHW_StPt_Sch_EZ!$B$31:$B$54,0),MATCH(Schedules_8760!$F5017,DHW_StPt_Sch_EZ!$C$30:$I$30,0)),"F","C")</f>
        <v>53.333333333333329</v>
      </c>
      <c r="N5017" s="12"/>
      <c r="O5017" s="12"/>
      <c r="P5017" s="12"/>
    </row>
    <row r="5018" spans="1:16" x14ac:dyDescent="0.25">
      <c r="A5018" s="35">
        <v>5017</v>
      </c>
      <c r="B5018" s="89">
        <v>210</v>
      </c>
      <c r="C5018" s="35">
        <f t="shared" si="390"/>
        <v>1</v>
      </c>
      <c r="D5018" s="35">
        <f t="shared" si="393"/>
        <v>210</v>
      </c>
      <c r="E5018" s="35">
        <f t="shared" si="394"/>
        <v>7</v>
      </c>
      <c r="F5018" s="35" t="str">
        <f t="shared" si="391"/>
        <v>Saturday</v>
      </c>
      <c r="G5018" s="35">
        <f t="shared" si="392"/>
        <v>7</v>
      </c>
      <c r="H5018" s="34">
        <f>CONVERT(INDEX(Htg_StPt_Sch_EZ!$C$4:$I$27,MATCH(Schedules_8760!$C5018,Htg_StPt_Sch_EZ!$B$4:$B$27,0),MATCH(Schedules_8760!$F5018,Htg_StPt_Sch_EZ!$C$3:$I$3,0)),"F","C")</f>
        <v>20.555555555555554</v>
      </c>
      <c r="I5018" s="34">
        <f>CONVERT(INDEX(Htg_StPt_Sch_EZ!$C$31:$I$54,MATCH(Schedules_8760!$C5018,Htg_StPt_Sch_EZ!$B$31:$B$54,0),MATCH(Schedules_8760!$F5018,Htg_StPt_Sch_EZ!$C$30:$I$30,0)),"F","C")</f>
        <v>19.444444444444443</v>
      </c>
      <c r="J5018" s="34">
        <f>CONVERT(INDEX(Clg_StPt_Sch_EZ!$C$4:$I$27,MATCH(Schedules_8760!$C5018,Clg_StPt_Sch_EZ!$B$4:$B$27,0),MATCH(Schedules_8760!$F5018,Clg_StPt_Sch_EZ!$C$3:$I$3,0)),"F","C")</f>
        <v>25.555555555555554</v>
      </c>
      <c r="K5018" s="34">
        <f>CONVERT(INDEX(Clg_StPt_Sch_EZ!$C$31:$I$54,MATCH(Schedules_8760!$C5018,Clg_StPt_Sch_EZ!$B$31:$B$54,0),MATCH(Schedules_8760!$F5018,Clg_StPt_Sch_EZ!$C$30:$I$30,0)),"F","C")</f>
        <v>28.333333333333332</v>
      </c>
      <c r="L5018" s="34">
        <f>CONVERT(INDEX(DHW_StPt_Sch_EZ!$C$4:$I$27,MATCH(Schedules_8760!$C5018,DHW_StPt_Sch_EZ!$B$4:$B$27,0),MATCH(Schedules_8760!$F5018,DHW_StPt_Sch_EZ!$C$3:$I$3,0)),"F","C")</f>
        <v>53.333333333333329</v>
      </c>
      <c r="M5018" s="34">
        <f>CONVERT(INDEX(DHW_StPt_Sch_EZ!$C$31:$I$54,MATCH(Schedules_8760!$C5018,DHW_StPt_Sch_EZ!$B$31:$B$54,0),MATCH(Schedules_8760!$F5018,DHW_StPt_Sch_EZ!$C$30:$I$30,0)),"F","C")</f>
        <v>53.333333333333329</v>
      </c>
      <c r="N5018" s="12"/>
      <c r="O5018" s="12"/>
      <c r="P5018" s="12"/>
    </row>
    <row r="5019" spans="1:16" x14ac:dyDescent="0.25">
      <c r="A5019" s="35">
        <v>5018</v>
      </c>
      <c r="B5019" s="89">
        <v>210.04166666666671</v>
      </c>
      <c r="C5019" s="35">
        <f t="shared" si="390"/>
        <v>2</v>
      </c>
      <c r="D5019" s="35">
        <f t="shared" si="393"/>
        <v>210</v>
      </c>
      <c r="E5019" s="35">
        <f t="shared" si="394"/>
        <v>7</v>
      </c>
      <c r="F5019" s="35" t="str">
        <f t="shared" si="391"/>
        <v>Saturday</v>
      </c>
      <c r="G5019" s="35">
        <f t="shared" si="392"/>
        <v>7</v>
      </c>
      <c r="H5019" s="34">
        <f>CONVERT(INDEX(Htg_StPt_Sch_EZ!$C$4:$I$27,MATCH(Schedules_8760!$C5019,Htg_StPt_Sch_EZ!$B$4:$B$27,0),MATCH(Schedules_8760!$F5019,Htg_StPt_Sch_EZ!$C$3:$I$3,0)),"F","C")</f>
        <v>20.555555555555554</v>
      </c>
      <c r="I5019" s="34">
        <f>CONVERT(INDEX(Htg_StPt_Sch_EZ!$C$31:$I$54,MATCH(Schedules_8760!$C5019,Htg_StPt_Sch_EZ!$B$31:$B$54,0),MATCH(Schedules_8760!$F5019,Htg_StPt_Sch_EZ!$C$30:$I$30,0)),"F","C")</f>
        <v>19.444444444444443</v>
      </c>
      <c r="J5019" s="34">
        <f>CONVERT(INDEX(Clg_StPt_Sch_EZ!$C$4:$I$27,MATCH(Schedules_8760!$C5019,Clg_StPt_Sch_EZ!$B$4:$B$27,0),MATCH(Schedules_8760!$F5019,Clg_StPt_Sch_EZ!$C$3:$I$3,0)),"F","C")</f>
        <v>25.555555555555554</v>
      </c>
      <c r="K5019" s="34">
        <f>CONVERT(INDEX(Clg_StPt_Sch_EZ!$C$31:$I$54,MATCH(Schedules_8760!$C5019,Clg_StPt_Sch_EZ!$B$31:$B$54,0),MATCH(Schedules_8760!$F5019,Clg_StPt_Sch_EZ!$C$30:$I$30,0)),"F","C")</f>
        <v>28.333333333333332</v>
      </c>
      <c r="L5019" s="34">
        <f>CONVERT(INDEX(DHW_StPt_Sch_EZ!$C$4:$I$27,MATCH(Schedules_8760!$C5019,DHW_StPt_Sch_EZ!$B$4:$B$27,0),MATCH(Schedules_8760!$F5019,DHW_StPt_Sch_EZ!$C$3:$I$3,0)),"F","C")</f>
        <v>53.333333333333329</v>
      </c>
      <c r="M5019" s="34">
        <f>CONVERT(INDEX(DHW_StPt_Sch_EZ!$C$31:$I$54,MATCH(Schedules_8760!$C5019,DHW_StPt_Sch_EZ!$B$31:$B$54,0),MATCH(Schedules_8760!$F5019,DHW_StPt_Sch_EZ!$C$30:$I$30,0)),"F","C")</f>
        <v>53.333333333333329</v>
      </c>
      <c r="N5019" s="12"/>
      <c r="O5019" s="12"/>
      <c r="P5019" s="12"/>
    </row>
    <row r="5020" spans="1:16" x14ac:dyDescent="0.25">
      <c r="A5020" s="35">
        <v>5019</v>
      </c>
      <c r="B5020" s="89">
        <v>210.08333333333329</v>
      </c>
      <c r="C5020" s="35">
        <f t="shared" si="390"/>
        <v>3</v>
      </c>
      <c r="D5020" s="35">
        <f t="shared" si="393"/>
        <v>210</v>
      </c>
      <c r="E5020" s="35">
        <f t="shared" si="394"/>
        <v>7</v>
      </c>
      <c r="F5020" s="35" t="str">
        <f t="shared" si="391"/>
        <v>Saturday</v>
      </c>
      <c r="G5020" s="35">
        <f t="shared" si="392"/>
        <v>7</v>
      </c>
      <c r="H5020" s="34">
        <f>CONVERT(INDEX(Htg_StPt_Sch_EZ!$C$4:$I$27,MATCH(Schedules_8760!$C5020,Htg_StPt_Sch_EZ!$B$4:$B$27,0),MATCH(Schedules_8760!$F5020,Htg_StPt_Sch_EZ!$C$3:$I$3,0)),"F","C")</f>
        <v>20.555555555555554</v>
      </c>
      <c r="I5020" s="34">
        <f>CONVERT(INDEX(Htg_StPt_Sch_EZ!$C$31:$I$54,MATCH(Schedules_8760!$C5020,Htg_StPt_Sch_EZ!$B$31:$B$54,0),MATCH(Schedules_8760!$F5020,Htg_StPt_Sch_EZ!$C$30:$I$30,0)),"F","C")</f>
        <v>19.444444444444443</v>
      </c>
      <c r="J5020" s="34">
        <f>CONVERT(INDEX(Clg_StPt_Sch_EZ!$C$4:$I$27,MATCH(Schedules_8760!$C5020,Clg_StPt_Sch_EZ!$B$4:$B$27,0),MATCH(Schedules_8760!$F5020,Clg_StPt_Sch_EZ!$C$3:$I$3,0)),"F","C")</f>
        <v>25.555555555555554</v>
      </c>
      <c r="K5020" s="34">
        <f>CONVERT(INDEX(Clg_StPt_Sch_EZ!$C$31:$I$54,MATCH(Schedules_8760!$C5020,Clg_StPt_Sch_EZ!$B$31:$B$54,0),MATCH(Schedules_8760!$F5020,Clg_StPt_Sch_EZ!$C$30:$I$30,0)),"F","C")</f>
        <v>28.333333333333332</v>
      </c>
      <c r="L5020" s="34">
        <f>CONVERT(INDEX(DHW_StPt_Sch_EZ!$C$4:$I$27,MATCH(Schedules_8760!$C5020,DHW_StPt_Sch_EZ!$B$4:$B$27,0),MATCH(Schedules_8760!$F5020,DHW_StPt_Sch_EZ!$C$3:$I$3,0)),"F","C")</f>
        <v>53.333333333333329</v>
      </c>
      <c r="M5020" s="34">
        <f>CONVERT(INDEX(DHW_StPt_Sch_EZ!$C$31:$I$54,MATCH(Schedules_8760!$C5020,DHW_StPt_Sch_EZ!$B$31:$B$54,0),MATCH(Schedules_8760!$F5020,DHW_StPt_Sch_EZ!$C$30:$I$30,0)),"F","C")</f>
        <v>53.333333333333329</v>
      </c>
      <c r="N5020" s="12"/>
      <c r="O5020" s="12"/>
      <c r="P5020" s="12"/>
    </row>
    <row r="5021" spans="1:16" x14ac:dyDescent="0.25">
      <c r="A5021" s="35">
        <v>5020</v>
      </c>
      <c r="B5021" s="89">
        <v>210.125</v>
      </c>
      <c r="C5021" s="35">
        <f t="shared" si="390"/>
        <v>4</v>
      </c>
      <c r="D5021" s="35">
        <f t="shared" si="393"/>
        <v>210</v>
      </c>
      <c r="E5021" s="35">
        <f t="shared" si="394"/>
        <v>7</v>
      </c>
      <c r="F5021" s="35" t="str">
        <f t="shared" si="391"/>
        <v>Saturday</v>
      </c>
      <c r="G5021" s="35">
        <f t="shared" si="392"/>
        <v>7</v>
      </c>
      <c r="H5021" s="34">
        <f>CONVERT(INDEX(Htg_StPt_Sch_EZ!$C$4:$I$27,MATCH(Schedules_8760!$C5021,Htg_StPt_Sch_EZ!$B$4:$B$27,0),MATCH(Schedules_8760!$F5021,Htg_StPt_Sch_EZ!$C$3:$I$3,0)),"F","C")</f>
        <v>20.555555555555554</v>
      </c>
      <c r="I5021" s="34">
        <f>CONVERT(INDEX(Htg_StPt_Sch_EZ!$C$31:$I$54,MATCH(Schedules_8760!$C5021,Htg_StPt_Sch_EZ!$B$31:$B$54,0),MATCH(Schedules_8760!$F5021,Htg_StPt_Sch_EZ!$C$30:$I$30,0)),"F","C")</f>
        <v>19.444444444444443</v>
      </c>
      <c r="J5021" s="34">
        <f>CONVERT(INDEX(Clg_StPt_Sch_EZ!$C$4:$I$27,MATCH(Schedules_8760!$C5021,Clg_StPt_Sch_EZ!$B$4:$B$27,0),MATCH(Schedules_8760!$F5021,Clg_StPt_Sch_EZ!$C$3:$I$3,0)),"F","C")</f>
        <v>25.555555555555554</v>
      </c>
      <c r="K5021" s="34">
        <f>CONVERT(INDEX(Clg_StPt_Sch_EZ!$C$31:$I$54,MATCH(Schedules_8760!$C5021,Clg_StPt_Sch_EZ!$B$31:$B$54,0),MATCH(Schedules_8760!$F5021,Clg_StPt_Sch_EZ!$C$30:$I$30,0)),"F","C")</f>
        <v>28.333333333333332</v>
      </c>
      <c r="L5021" s="34">
        <f>CONVERT(INDEX(DHW_StPt_Sch_EZ!$C$4:$I$27,MATCH(Schedules_8760!$C5021,DHW_StPt_Sch_EZ!$B$4:$B$27,0),MATCH(Schedules_8760!$F5021,DHW_StPt_Sch_EZ!$C$3:$I$3,0)),"F","C")</f>
        <v>53.333333333333329</v>
      </c>
      <c r="M5021" s="34">
        <f>CONVERT(INDEX(DHW_StPt_Sch_EZ!$C$31:$I$54,MATCH(Schedules_8760!$C5021,DHW_StPt_Sch_EZ!$B$31:$B$54,0),MATCH(Schedules_8760!$F5021,DHW_StPt_Sch_EZ!$C$30:$I$30,0)),"F","C")</f>
        <v>53.333333333333329</v>
      </c>
      <c r="N5021" s="12"/>
      <c r="O5021" s="12"/>
      <c r="P5021" s="12"/>
    </row>
    <row r="5022" spans="1:16" x14ac:dyDescent="0.25">
      <c r="A5022" s="35">
        <v>5021</v>
      </c>
      <c r="B5022" s="89">
        <v>210.16666666666671</v>
      </c>
      <c r="C5022" s="35">
        <f t="shared" si="390"/>
        <v>5</v>
      </c>
      <c r="D5022" s="35">
        <f t="shared" si="393"/>
        <v>210</v>
      </c>
      <c r="E5022" s="35">
        <f t="shared" si="394"/>
        <v>7</v>
      </c>
      <c r="F5022" s="35" t="str">
        <f t="shared" si="391"/>
        <v>Saturday</v>
      </c>
      <c r="G5022" s="35">
        <f t="shared" si="392"/>
        <v>7</v>
      </c>
      <c r="H5022" s="34">
        <f>CONVERT(INDEX(Htg_StPt_Sch_EZ!$C$4:$I$27,MATCH(Schedules_8760!$C5022,Htg_StPt_Sch_EZ!$B$4:$B$27,0),MATCH(Schedules_8760!$F5022,Htg_StPt_Sch_EZ!$C$3:$I$3,0)),"F","C")</f>
        <v>20.555555555555554</v>
      </c>
      <c r="I5022" s="34">
        <f>CONVERT(INDEX(Htg_StPt_Sch_EZ!$C$31:$I$54,MATCH(Schedules_8760!$C5022,Htg_StPt_Sch_EZ!$B$31:$B$54,0),MATCH(Schedules_8760!$F5022,Htg_StPt_Sch_EZ!$C$30:$I$30,0)),"F","C")</f>
        <v>19.444444444444443</v>
      </c>
      <c r="J5022" s="34">
        <f>CONVERT(INDEX(Clg_StPt_Sch_EZ!$C$4:$I$27,MATCH(Schedules_8760!$C5022,Clg_StPt_Sch_EZ!$B$4:$B$27,0),MATCH(Schedules_8760!$F5022,Clg_StPt_Sch_EZ!$C$3:$I$3,0)),"F","C")</f>
        <v>25.555555555555554</v>
      </c>
      <c r="K5022" s="34">
        <f>CONVERT(INDEX(Clg_StPt_Sch_EZ!$C$31:$I$54,MATCH(Schedules_8760!$C5022,Clg_StPt_Sch_EZ!$B$31:$B$54,0),MATCH(Schedules_8760!$F5022,Clg_StPt_Sch_EZ!$C$30:$I$30,0)),"F","C")</f>
        <v>28.333333333333332</v>
      </c>
      <c r="L5022" s="34">
        <f>CONVERT(INDEX(DHW_StPt_Sch_EZ!$C$4:$I$27,MATCH(Schedules_8760!$C5022,DHW_StPt_Sch_EZ!$B$4:$B$27,0),MATCH(Schedules_8760!$F5022,DHW_StPt_Sch_EZ!$C$3:$I$3,0)),"F","C")</f>
        <v>53.333333333333329</v>
      </c>
      <c r="M5022" s="34">
        <f>CONVERT(INDEX(DHW_StPt_Sch_EZ!$C$31:$I$54,MATCH(Schedules_8760!$C5022,DHW_StPt_Sch_EZ!$B$31:$B$54,0),MATCH(Schedules_8760!$F5022,DHW_StPt_Sch_EZ!$C$30:$I$30,0)),"F","C")</f>
        <v>53.333333333333329</v>
      </c>
      <c r="N5022" s="12"/>
      <c r="O5022" s="12"/>
      <c r="P5022" s="12"/>
    </row>
    <row r="5023" spans="1:16" x14ac:dyDescent="0.25">
      <c r="A5023" s="35">
        <v>5022</v>
      </c>
      <c r="B5023" s="89">
        <v>210.20833333333329</v>
      </c>
      <c r="C5023" s="35">
        <f t="shared" si="390"/>
        <v>6</v>
      </c>
      <c r="D5023" s="35">
        <f t="shared" si="393"/>
        <v>210</v>
      </c>
      <c r="E5023" s="35">
        <f t="shared" si="394"/>
        <v>7</v>
      </c>
      <c r="F5023" s="35" t="str">
        <f t="shared" si="391"/>
        <v>Saturday</v>
      </c>
      <c r="G5023" s="35">
        <f t="shared" si="392"/>
        <v>7</v>
      </c>
      <c r="H5023" s="34">
        <f>CONVERT(INDEX(Htg_StPt_Sch_EZ!$C$4:$I$27,MATCH(Schedules_8760!$C5023,Htg_StPt_Sch_EZ!$B$4:$B$27,0),MATCH(Schedules_8760!$F5023,Htg_StPt_Sch_EZ!$C$3:$I$3,0)),"F","C")</f>
        <v>20.555555555555554</v>
      </c>
      <c r="I5023" s="34">
        <f>CONVERT(INDEX(Htg_StPt_Sch_EZ!$C$31:$I$54,MATCH(Schedules_8760!$C5023,Htg_StPt_Sch_EZ!$B$31:$B$54,0),MATCH(Schedules_8760!$F5023,Htg_StPt_Sch_EZ!$C$30:$I$30,0)),"F","C")</f>
        <v>19.444444444444443</v>
      </c>
      <c r="J5023" s="34">
        <f>CONVERT(INDEX(Clg_StPt_Sch_EZ!$C$4:$I$27,MATCH(Schedules_8760!$C5023,Clg_StPt_Sch_EZ!$B$4:$B$27,0),MATCH(Schedules_8760!$F5023,Clg_StPt_Sch_EZ!$C$3:$I$3,0)),"F","C")</f>
        <v>25.555555555555554</v>
      </c>
      <c r="K5023" s="34">
        <f>CONVERT(INDEX(Clg_StPt_Sch_EZ!$C$31:$I$54,MATCH(Schedules_8760!$C5023,Clg_StPt_Sch_EZ!$B$31:$B$54,0),MATCH(Schedules_8760!$F5023,Clg_StPt_Sch_EZ!$C$30:$I$30,0)),"F","C")</f>
        <v>28.333333333333332</v>
      </c>
      <c r="L5023" s="34">
        <f>CONVERT(INDEX(DHW_StPt_Sch_EZ!$C$4:$I$27,MATCH(Schedules_8760!$C5023,DHW_StPt_Sch_EZ!$B$4:$B$27,0),MATCH(Schedules_8760!$F5023,DHW_StPt_Sch_EZ!$C$3:$I$3,0)),"F","C")</f>
        <v>53.333333333333329</v>
      </c>
      <c r="M5023" s="34">
        <f>CONVERT(INDEX(DHW_StPt_Sch_EZ!$C$31:$I$54,MATCH(Schedules_8760!$C5023,DHW_StPt_Sch_EZ!$B$31:$B$54,0),MATCH(Schedules_8760!$F5023,DHW_StPt_Sch_EZ!$C$30:$I$30,0)),"F","C")</f>
        <v>53.333333333333329</v>
      </c>
      <c r="N5023" s="12"/>
      <c r="O5023" s="12"/>
      <c r="P5023" s="12"/>
    </row>
    <row r="5024" spans="1:16" x14ac:dyDescent="0.25">
      <c r="A5024" s="35">
        <v>5023</v>
      </c>
      <c r="B5024" s="89">
        <v>210.25</v>
      </c>
      <c r="C5024" s="35">
        <f t="shared" si="390"/>
        <v>7</v>
      </c>
      <c r="D5024" s="35">
        <f t="shared" si="393"/>
        <v>210</v>
      </c>
      <c r="E5024" s="35">
        <f t="shared" si="394"/>
        <v>7</v>
      </c>
      <c r="F5024" s="35" t="str">
        <f t="shared" si="391"/>
        <v>Saturday</v>
      </c>
      <c r="G5024" s="35">
        <f t="shared" si="392"/>
        <v>7</v>
      </c>
      <c r="H5024" s="34">
        <f>CONVERT(INDEX(Htg_StPt_Sch_EZ!$C$4:$I$27,MATCH(Schedules_8760!$C5024,Htg_StPt_Sch_EZ!$B$4:$B$27,0),MATCH(Schedules_8760!$F5024,Htg_StPt_Sch_EZ!$C$3:$I$3,0)),"F","C")</f>
        <v>20.555555555555554</v>
      </c>
      <c r="I5024" s="34">
        <f>CONVERT(INDEX(Htg_StPt_Sch_EZ!$C$31:$I$54,MATCH(Schedules_8760!$C5024,Htg_StPt_Sch_EZ!$B$31:$B$54,0),MATCH(Schedules_8760!$F5024,Htg_StPt_Sch_EZ!$C$30:$I$30,0)),"F","C")</f>
        <v>19.444444444444443</v>
      </c>
      <c r="J5024" s="34">
        <f>CONVERT(INDEX(Clg_StPt_Sch_EZ!$C$4:$I$27,MATCH(Schedules_8760!$C5024,Clg_StPt_Sch_EZ!$B$4:$B$27,0),MATCH(Schedules_8760!$F5024,Clg_StPt_Sch_EZ!$C$3:$I$3,0)),"F","C")</f>
        <v>25.555555555555554</v>
      </c>
      <c r="K5024" s="34">
        <f>CONVERT(INDEX(Clg_StPt_Sch_EZ!$C$31:$I$54,MATCH(Schedules_8760!$C5024,Clg_StPt_Sch_EZ!$B$31:$B$54,0),MATCH(Schedules_8760!$F5024,Clg_StPt_Sch_EZ!$C$30:$I$30,0)),"F","C")</f>
        <v>28.333333333333332</v>
      </c>
      <c r="L5024" s="34">
        <f>CONVERT(INDEX(DHW_StPt_Sch_EZ!$C$4:$I$27,MATCH(Schedules_8760!$C5024,DHW_StPt_Sch_EZ!$B$4:$B$27,0),MATCH(Schedules_8760!$F5024,DHW_StPt_Sch_EZ!$C$3:$I$3,0)),"F","C")</f>
        <v>53.333333333333329</v>
      </c>
      <c r="M5024" s="34">
        <f>CONVERT(INDEX(DHW_StPt_Sch_EZ!$C$31:$I$54,MATCH(Schedules_8760!$C5024,DHW_StPt_Sch_EZ!$B$31:$B$54,0),MATCH(Schedules_8760!$F5024,DHW_StPt_Sch_EZ!$C$30:$I$30,0)),"F","C")</f>
        <v>53.333333333333329</v>
      </c>
      <c r="N5024" s="12"/>
      <c r="O5024" s="12"/>
      <c r="P5024" s="12"/>
    </row>
    <row r="5025" spans="1:16" x14ac:dyDescent="0.25">
      <c r="A5025" s="35">
        <v>5024</v>
      </c>
      <c r="B5025" s="89">
        <v>210.29166666666671</v>
      </c>
      <c r="C5025" s="35">
        <f t="shared" si="390"/>
        <v>8</v>
      </c>
      <c r="D5025" s="35">
        <f t="shared" si="393"/>
        <v>210</v>
      </c>
      <c r="E5025" s="35">
        <f t="shared" si="394"/>
        <v>7</v>
      </c>
      <c r="F5025" s="35" t="str">
        <f t="shared" si="391"/>
        <v>Saturday</v>
      </c>
      <c r="G5025" s="35">
        <f t="shared" si="392"/>
        <v>7</v>
      </c>
      <c r="H5025" s="34">
        <f>CONVERT(INDEX(Htg_StPt_Sch_EZ!$C$4:$I$27,MATCH(Schedules_8760!$C5025,Htg_StPt_Sch_EZ!$B$4:$B$27,0),MATCH(Schedules_8760!$F5025,Htg_StPt_Sch_EZ!$C$3:$I$3,0)),"F","C")</f>
        <v>20.555555555555554</v>
      </c>
      <c r="I5025" s="34">
        <f>CONVERT(INDEX(Htg_StPt_Sch_EZ!$C$31:$I$54,MATCH(Schedules_8760!$C5025,Htg_StPt_Sch_EZ!$B$31:$B$54,0),MATCH(Schedules_8760!$F5025,Htg_StPt_Sch_EZ!$C$30:$I$30,0)),"F","C")</f>
        <v>19.444444444444443</v>
      </c>
      <c r="J5025" s="34">
        <f>CONVERT(INDEX(Clg_StPt_Sch_EZ!$C$4:$I$27,MATCH(Schedules_8760!$C5025,Clg_StPt_Sch_EZ!$B$4:$B$27,0),MATCH(Schedules_8760!$F5025,Clg_StPt_Sch_EZ!$C$3:$I$3,0)),"F","C")</f>
        <v>25.555555555555554</v>
      </c>
      <c r="K5025" s="34">
        <f>CONVERT(INDEX(Clg_StPt_Sch_EZ!$C$31:$I$54,MATCH(Schedules_8760!$C5025,Clg_StPt_Sch_EZ!$B$31:$B$54,0),MATCH(Schedules_8760!$F5025,Clg_StPt_Sch_EZ!$C$30:$I$30,0)),"F","C")</f>
        <v>25</v>
      </c>
      <c r="L5025" s="34">
        <f>CONVERT(INDEX(DHW_StPt_Sch_EZ!$C$4:$I$27,MATCH(Schedules_8760!$C5025,DHW_StPt_Sch_EZ!$B$4:$B$27,0),MATCH(Schedules_8760!$F5025,DHW_StPt_Sch_EZ!$C$3:$I$3,0)),"F","C")</f>
        <v>53.333333333333329</v>
      </c>
      <c r="M5025" s="34">
        <f>CONVERT(INDEX(DHW_StPt_Sch_EZ!$C$31:$I$54,MATCH(Schedules_8760!$C5025,DHW_StPt_Sch_EZ!$B$31:$B$54,0),MATCH(Schedules_8760!$F5025,DHW_StPt_Sch_EZ!$C$30:$I$30,0)),"F","C")</f>
        <v>53.333333333333329</v>
      </c>
      <c r="N5025" s="12"/>
      <c r="O5025" s="12"/>
      <c r="P5025" s="12"/>
    </row>
    <row r="5026" spans="1:16" x14ac:dyDescent="0.25">
      <c r="A5026" s="35">
        <v>5025</v>
      </c>
      <c r="B5026" s="89">
        <v>210.33333333333329</v>
      </c>
      <c r="C5026" s="35">
        <f t="shared" si="390"/>
        <v>9</v>
      </c>
      <c r="D5026" s="35">
        <f t="shared" si="393"/>
        <v>210</v>
      </c>
      <c r="E5026" s="35">
        <f t="shared" si="394"/>
        <v>7</v>
      </c>
      <c r="F5026" s="35" t="str">
        <f t="shared" si="391"/>
        <v>Saturday</v>
      </c>
      <c r="G5026" s="35">
        <f t="shared" si="392"/>
        <v>7</v>
      </c>
      <c r="H5026" s="34">
        <f>CONVERT(INDEX(Htg_StPt_Sch_EZ!$C$4:$I$27,MATCH(Schedules_8760!$C5026,Htg_StPt_Sch_EZ!$B$4:$B$27,0),MATCH(Schedules_8760!$F5026,Htg_StPt_Sch_EZ!$C$3:$I$3,0)),"F","C")</f>
        <v>20.555555555555554</v>
      </c>
      <c r="I5026" s="34">
        <f>CONVERT(INDEX(Htg_StPt_Sch_EZ!$C$31:$I$54,MATCH(Schedules_8760!$C5026,Htg_StPt_Sch_EZ!$B$31:$B$54,0),MATCH(Schedules_8760!$F5026,Htg_StPt_Sch_EZ!$C$30:$I$30,0)),"F","C")</f>
        <v>19.444444444444443</v>
      </c>
      <c r="J5026" s="34">
        <f>CONVERT(INDEX(Clg_StPt_Sch_EZ!$C$4:$I$27,MATCH(Schedules_8760!$C5026,Clg_StPt_Sch_EZ!$B$4:$B$27,0),MATCH(Schedules_8760!$F5026,Clg_StPt_Sch_EZ!$C$3:$I$3,0)),"F","C")</f>
        <v>25.555555555555554</v>
      </c>
      <c r="K5026" s="34">
        <f>CONVERT(INDEX(Clg_StPt_Sch_EZ!$C$31:$I$54,MATCH(Schedules_8760!$C5026,Clg_StPt_Sch_EZ!$B$31:$B$54,0),MATCH(Schedules_8760!$F5026,Clg_StPt_Sch_EZ!$C$30:$I$30,0)),"F","C")</f>
        <v>25</v>
      </c>
      <c r="L5026" s="34">
        <f>CONVERT(INDEX(DHW_StPt_Sch_EZ!$C$4:$I$27,MATCH(Schedules_8760!$C5026,DHW_StPt_Sch_EZ!$B$4:$B$27,0),MATCH(Schedules_8760!$F5026,DHW_StPt_Sch_EZ!$C$3:$I$3,0)),"F","C")</f>
        <v>53.333333333333329</v>
      </c>
      <c r="M5026" s="34">
        <f>CONVERT(INDEX(DHW_StPt_Sch_EZ!$C$31:$I$54,MATCH(Schedules_8760!$C5026,DHW_StPt_Sch_EZ!$B$31:$B$54,0),MATCH(Schedules_8760!$F5026,DHW_StPt_Sch_EZ!$C$30:$I$30,0)),"F","C")</f>
        <v>53.333333333333329</v>
      </c>
      <c r="N5026" s="12"/>
      <c r="O5026" s="12"/>
      <c r="P5026" s="12"/>
    </row>
    <row r="5027" spans="1:16" x14ac:dyDescent="0.25">
      <c r="A5027" s="35">
        <v>5026</v>
      </c>
      <c r="B5027" s="89">
        <v>210.375</v>
      </c>
      <c r="C5027" s="35">
        <f t="shared" si="390"/>
        <v>10</v>
      </c>
      <c r="D5027" s="35">
        <f t="shared" si="393"/>
        <v>210</v>
      </c>
      <c r="E5027" s="35">
        <f t="shared" si="394"/>
        <v>7</v>
      </c>
      <c r="F5027" s="35" t="str">
        <f t="shared" si="391"/>
        <v>Saturday</v>
      </c>
      <c r="G5027" s="35">
        <f t="shared" si="392"/>
        <v>7</v>
      </c>
      <c r="H5027" s="34">
        <f>CONVERT(INDEX(Htg_StPt_Sch_EZ!$C$4:$I$27,MATCH(Schedules_8760!$C5027,Htg_StPt_Sch_EZ!$B$4:$B$27,0),MATCH(Schedules_8760!$F5027,Htg_StPt_Sch_EZ!$C$3:$I$3,0)),"F","C")</f>
        <v>20.555555555555554</v>
      </c>
      <c r="I5027" s="34">
        <f>CONVERT(INDEX(Htg_StPt_Sch_EZ!$C$31:$I$54,MATCH(Schedules_8760!$C5027,Htg_StPt_Sch_EZ!$B$31:$B$54,0),MATCH(Schedules_8760!$F5027,Htg_StPt_Sch_EZ!$C$30:$I$30,0)),"F","C")</f>
        <v>19.444444444444443</v>
      </c>
      <c r="J5027" s="34">
        <f>CONVERT(INDEX(Clg_StPt_Sch_EZ!$C$4:$I$27,MATCH(Schedules_8760!$C5027,Clg_StPt_Sch_EZ!$B$4:$B$27,0),MATCH(Schedules_8760!$F5027,Clg_StPt_Sch_EZ!$C$3:$I$3,0)),"F","C")</f>
        <v>25.555555555555554</v>
      </c>
      <c r="K5027" s="34">
        <f>CONVERT(INDEX(Clg_StPt_Sch_EZ!$C$31:$I$54,MATCH(Schedules_8760!$C5027,Clg_StPt_Sch_EZ!$B$31:$B$54,0),MATCH(Schedules_8760!$F5027,Clg_StPt_Sch_EZ!$C$30:$I$30,0)),"F","C")</f>
        <v>25</v>
      </c>
      <c r="L5027" s="34">
        <f>CONVERT(INDEX(DHW_StPt_Sch_EZ!$C$4:$I$27,MATCH(Schedules_8760!$C5027,DHW_StPt_Sch_EZ!$B$4:$B$27,0),MATCH(Schedules_8760!$F5027,DHW_StPt_Sch_EZ!$C$3:$I$3,0)),"F","C")</f>
        <v>53.333333333333329</v>
      </c>
      <c r="M5027" s="34">
        <f>CONVERT(INDEX(DHW_StPt_Sch_EZ!$C$31:$I$54,MATCH(Schedules_8760!$C5027,DHW_StPt_Sch_EZ!$B$31:$B$54,0),MATCH(Schedules_8760!$F5027,DHW_StPt_Sch_EZ!$C$30:$I$30,0)),"F","C")</f>
        <v>53.333333333333329</v>
      </c>
      <c r="N5027" s="12"/>
      <c r="O5027" s="12"/>
      <c r="P5027" s="12"/>
    </row>
    <row r="5028" spans="1:16" x14ac:dyDescent="0.25">
      <c r="A5028" s="35">
        <v>5027</v>
      </c>
      <c r="B5028" s="89">
        <v>210.41666666666671</v>
      </c>
      <c r="C5028" s="35">
        <f t="shared" si="390"/>
        <v>11</v>
      </c>
      <c r="D5028" s="35">
        <f t="shared" si="393"/>
        <v>210</v>
      </c>
      <c r="E5028" s="35">
        <f t="shared" si="394"/>
        <v>7</v>
      </c>
      <c r="F5028" s="35" t="str">
        <f t="shared" si="391"/>
        <v>Saturday</v>
      </c>
      <c r="G5028" s="35">
        <f t="shared" si="392"/>
        <v>7</v>
      </c>
      <c r="H5028" s="34">
        <f>CONVERT(INDEX(Htg_StPt_Sch_EZ!$C$4:$I$27,MATCH(Schedules_8760!$C5028,Htg_StPt_Sch_EZ!$B$4:$B$27,0),MATCH(Schedules_8760!$F5028,Htg_StPt_Sch_EZ!$C$3:$I$3,0)),"F","C")</f>
        <v>20.555555555555554</v>
      </c>
      <c r="I5028" s="34">
        <f>CONVERT(INDEX(Htg_StPt_Sch_EZ!$C$31:$I$54,MATCH(Schedules_8760!$C5028,Htg_StPt_Sch_EZ!$B$31:$B$54,0),MATCH(Schedules_8760!$F5028,Htg_StPt_Sch_EZ!$C$30:$I$30,0)),"F","C")</f>
        <v>19.444444444444443</v>
      </c>
      <c r="J5028" s="34">
        <f>CONVERT(INDEX(Clg_StPt_Sch_EZ!$C$4:$I$27,MATCH(Schedules_8760!$C5028,Clg_StPt_Sch_EZ!$B$4:$B$27,0),MATCH(Schedules_8760!$F5028,Clg_StPt_Sch_EZ!$C$3:$I$3,0)),"F","C")</f>
        <v>25.555555555555554</v>
      </c>
      <c r="K5028" s="34">
        <f>CONVERT(INDEX(Clg_StPt_Sch_EZ!$C$31:$I$54,MATCH(Schedules_8760!$C5028,Clg_StPt_Sch_EZ!$B$31:$B$54,0),MATCH(Schedules_8760!$F5028,Clg_StPt_Sch_EZ!$C$30:$I$30,0)),"F","C")</f>
        <v>25</v>
      </c>
      <c r="L5028" s="34">
        <f>CONVERT(INDEX(DHW_StPt_Sch_EZ!$C$4:$I$27,MATCH(Schedules_8760!$C5028,DHW_StPt_Sch_EZ!$B$4:$B$27,0),MATCH(Schedules_8760!$F5028,DHW_StPt_Sch_EZ!$C$3:$I$3,0)),"F","C")</f>
        <v>53.333333333333329</v>
      </c>
      <c r="M5028" s="34">
        <f>CONVERT(INDEX(DHW_StPt_Sch_EZ!$C$31:$I$54,MATCH(Schedules_8760!$C5028,DHW_StPt_Sch_EZ!$B$31:$B$54,0),MATCH(Schedules_8760!$F5028,DHW_StPt_Sch_EZ!$C$30:$I$30,0)),"F","C")</f>
        <v>53.333333333333329</v>
      </c>
      <c r="N5028" s="12"/>
      <c r="O5028" s="12"/>
      <c r="P5028" s="12"/>
    </row>
    <row r="5029" spans="1:16" x14ac:dyDescent="0.25">
      <c r="A5029" s="35">
        <v>5028</v>
      </c>
      <c r="B5029" s="89">
        <v>210.45833333333329</v>
      </c>
      <c r="C5029" s="35">
        <f t="shared" si="390"/>
        <v>12</v>
      </c>
      <c r="D5029" s="35">
        <f t="shared" si="393"/>
        <v>210</v>
      </c>
      <c r="E5029" s="35">
        <f t="shared" si="394"/>
        <v>7</v>
      </c>
      <c r="F5029" s="35" t="str">
        <f t="shared" si="391"/>
        <v>Saturday</v>
      </c>
      <c r="G5029" s="35">
        <f t="shared" si="392"/>
        <v>7</v>
      </c>
      <c r="H5029" s="34">
        <f>CONVERT(INDEX(Htg_StPt_Sch_EZ!$C$4:$I$27,MATCH(Schedules_8760!$C5029,Htg_StPt_Sch_EZ!$B$4:$B$27,0),MATCH(Schedules_8760!$F5029,Htg_StPt_Sch_EZ!$C$3:$I$3,0)),"F","C")</f>
        <v>20.555555555555554</v>
      </c>
      <c r="I5029" s="34">
        <f>CONVERT(INDEX(Htg_StPt_Sch_EZ!$C$31:$I$54,MATCH(Schedules_8760!$C5029,Htg_StPt_Sch_EZ!$B$31:$B$54,0),MATCH(Schedules_8760!$F5029,Htg_StPt_Sch_EZ!$C$30:$I$30,0)),"F","C")</f>
        <v>19.444444444444443</v>
      </c>
      <c r="J5029" s="34">
        <f>CONVERT(INDEX(Clg_StPt_Sch_EZ!$C$4:$I$27,MATCH(Schedules_8760!$C5029,Clg_StPt_Sch_EZ!$B$4:$B$27,0),MATCH(Schedules_8760!$F5029,Clg_StPt_Sch_EZ!$C$3:$I$3,0)),"F","C")</f>
        <v>25.555555555555554</v>
      </c>
      <c r="K5029" s="34">
        <f>CONVERT(INDEX(Clg_StPt_Sch_EZ!$C$31:$I$54,MATCH(Schedules_8760!$C5029,Clg_StPt_Sch_EZ!$B$31:$B$54,0),MATCH(Schedules_8760!$F5029,Clg_StPt_Sch_EZ!$C$30:$I$30,0)),"F","C")</f>
        <v>25</v>
      </c>
      <c r="L5029" s="34">
        <f>CONVERT(INDEX(DHW_StPt_Sch_EZ!$C$4:$I$27,MATCH(Schedules_8760!$C5029,DHW_StPt_Sch_EZ!$B$4:$B$27,0),MATCH(Schedules_8760!$F5029,DHW_StPt_Sch_EZ!$C$3:$I$3,0)),"F","C")</f>
        <v>53.333333333333329</v>
      </c>
      <c r="M5029" s="34">
        <f>CONVERT(INDEX(DHW_StPt_Sch_EZ!$C$31:$I$54,MATCH(Schedules_8760!$C5029,DHW_StPt_Sch_EZ!$B$31:$B$54,0),MATCH(Schedules_8760!$F5029,DHW_StPt_Sch_EZ!$C$30:$I$30,0)),"F","C")</f>
        <v>53.333333333333329</v>
      </c>
      <c r="N5029" s="12"/>
      <c r="O5029" s="12"/>
      <c r="P5029" s="12"/>
    </row>
    <row r="5030" spans="1:16" x14ac:dyDescent="0.25">
      <c r="A5030" s="35">
        <v>5029</v>
      </c>
      <c r="B5030" s="89">
        <v>210.5</v>
      </c>
      <c r="C5030" s="35">
        <f t="shared" si="390"/>
        <v>13</v>
      </c>
      <c r="D5030" s="35">
        <f t="shared" si="393"/>
        <v>210</v>
      </c>
      <c r="E5030" s="35">
        <f t="shared" si="394"/>
        <v>7</v>
      </c>
      <c r="F5030" s="35" t="str">
        <f t="shared" si="391"/>
        <v>Saturday</v>
      </c>
      <c r="G5030" s="35">
        <f t="shared" si="392"/>
        <v>7</v>
      </c>
      <c r="H5030" s="34">
        <f>CONVERT(INDEX(Htg_StPt_Sch_EZ!$C$4:$I$27,MATCH(Schedules_8760!$C5030,Htg_StPt_Sch_EZ!$B$4:$B$27,0),MATCH(Schedules_8760!$F5030,Htg_StPt_Sch_EZ!$C$3:$I$3,0)),"F","C")</f>
        <v>20.555555555555554</v>
      </c>
      <c r="I5030" s="34">
        <f>CONVERT(INDEX(Htg_StPt_Sch_EZ!$C$31:$I$54,MATCH(Schedules_8760!$C5030,Htg_StPt_Sch_EZ!$B$31:$B$54,0),MATCH(Schedules_8760!$F5030,Htg_StPt_Sch_EZ!$C$30:$I$30,0)),"F","C")</f>
        <v>19.444444444444443</v>
      </c>
      <c r="J5030" s="34">
        <f>CONVERT(INDEX(Clg_StPt_Sch_EZ!$C$4:$I$27,MATCH(Schedules_8760!$C5030,Clg_StPt_Sch_EZ!$B$4:$B$27,0),MATCH(Schedules_8760!$F5030,Clg_StPt_Sch_EZ!$C$3:$I$3,0)),"F","C")</f>
        <v>25.555555555555554</v>
      </c>
      <c r="K5030" s="34">
        <f>CONVERT(INDEX(Clg_StPt_Sch_EZ!$C$31:$I$54,MATCH(Schedules_8760!$C5030,Clg_StPt_Sch_EZ!$B$31:$B$54,0),MATCH(Schedules_8760!$F5030,Clg_StPt_Sch_EZ!$C$30:$I$30,0)),"F","C")</f>
        <v>25</v>
      </c>
      <c r="L5030" s="34">
        <f>CONVERT(INDEX(DHW_StPt_Sch_EZ!$C$4:$I$27,MATCH(Schedules_8760!$C5030,DHW_StPt_Sch_EZ!$B$4:$B$27,0),MATCH(Schedules_8760!$F5030,DHW_StPt_Sch_EZ!$C$3:$I$3,0)),"F","C")</f>
        <v>53.333333333333329</v>
      </c>
      <c r="M5030" s="34">
        <f>CONVERT(INDEX(DHW_StPt_Sch_EZ!$C$31:$I$54,MATCH(Schedules_8760!$C5030,DHW_StPt_Sch_EZ!$B$31:$B$54,0),MATCH(Schedules_8760!$F5030,DHW_StPt_Sch_EZ!$C$30:$I$30,0)),"F","C")</f>
        <v>53.333333333333329</v>
      </c>
      <c r="N5030" s="12"/>
      <c r="O5030" s="12"/>
      <c r="P5030" s="12"/>
    </row>
    <row r="5031" spans="1:16" x14ac:dyDescent="0.25">
      <c r="A5031" s="35">
        <v>5030</v>
      </c>
      <c r="B5031" s="89">
        <v>210.54166666666671</v>
      </c>
      <c r="C5031" s="35">
        <f t="shared" si="390"/>
        <v>14</v>
      </c>
      <c r="D5031" s="35">
        <f t="shared" si="393"/>
        <v>210</v>
      </c>
      <c r="E5031" s="35">
        <f t="shared" si="394"/>
        <v>7</v>
      </c>
      <c r="F5031" s="35" t="str">
        <f t="shared" si="391"/>
        <v>Saturday</v>
      </c>
      <c r="G5031" s="35">
        <f t="shared" si="392"/>
        <v>7</v>
      </c>
      <c r="H5031" s="34">
        <f>CONVERT(INDEX(Htg_StPt_Sch_EZ!$C$4:$I$27,MATCH(Schedules_8760!$C5031,Htg_StPt_Sch_EZ!$B$4:$B$27,0),MATCH(Schedules_8760!$F5031,Htg_StPt_Sch_EZ!$C$3:$I$3,0)),"F","C")</f>
        <v>20.555555555555554</v>
      </c>
      <c r="I5031" s="34">
        <f>CONVERT(INDEX(Htg_StPt_Sch_EZ!$C$31:$I$54,MATCH(Schedules_8760!$C5031,Htg_StPt_Sch_EZ!$B$31:$B$54,0),MATCH(Schedules_8760!$F5031,Htg_StPt_Sch_EZ!$C$30:$I$30,0)),"F","C")</f>
        <v>19.444444444444443</v>
      </c>
      <c r="J5031" s="34">
        <f>CONVERT(INDEX(Clg_StPt_Sch_EZ!$C$4:$I$27,MATCH(Schedules_8760!$C5031,Clg_StPt_Sch_EZ!$B$4:$B$27,0),MATCH(Schedules_8760!$F5031,Clg_StPt_Sch_EZ!$C$3:$I$3,0)),"F","C")</f>
        <v>25.555555555555554</v>
      </c>
      <c r="K5031" s="34">
        <f>CONVERT(INDEX(Clg_StPt_Sch_EZ!$C$31:$I$54,MATCH(Schedules_8760!$C5031,Clg_StPt_Sch_EZ!$B$31:$B$54,0),MATCH(Schedules_8760!$F5031,Clg_StPt_Sch_EZ!$C$30:$I$30,0)),"F","C")</f>
        <v>25</v>
      </c>
      <c r="L5031" s="34">
        <f>CONVERT(INDEX(DHW_StPt_Sch_EZ!$C$4:$I$27,MATCH(Schedules_8760!$C5031,DHW_StPt_Sch_EZ!$B$4:$B$27,0),MATCH(Schedules_8760!$F5031,DHW_StPt_Sch_EZ!$C$3:$I$3,0)),"F","C")</f>
        <v>53.333333333333329</v>
      </c>
      <c r="M5031" s="34">
        <f>CONVERT(INDEX(DHW_StPt_Sch_EZ!$C$31:$I$54,MATCH(Schedules_8760!$C5031,DHW_StPt_Sch_EZ!$B$31:$B$54,0),MATCH(Schedules_8760!$F5031,DHW_StPt_Sch_EZ!$C$30:$I$30,0)),"F","C")</f>
        <v>53.333333333333329</v>
      </c>
      <c r="N5031" s="12"/>
      <c r="O5031" s="12"/>
      <c r="P5031" s="12"/>
    </row>
    <row r="5032" spans="1:16" x14ac:dyDescent="0.25">
      <c r="A5032" s="35">
        <v>5031</v>
      </c>
      <c r="B5032" s="89">
        <v>210.58333333333329</v>
      </c>
      <c r="C5032" s="35">
        <f t="shared" si="390"/>
        <v>15</v>
      </c>
      <c r="D5032" s="35">
        <f t="shared" si="393"/>
        <v>210</v>
      </c>
      <c r="E5032" s="35">
        <f t="shared" si="394"/>
        <v>7</v>
      </c>
      <c r="F5032" s="35" t="str">
        <f t="shared" si="391"/>
        <v>Saturday</v>
      </c>
      <c r="G5032" s="35">
        <f t="shared" si="392"/>
        <v>7</v>
      </c>
      <c r="H5032" s="34">
        <f>CONVERT(INDEX(Htg_StPt_Sch_EZ!$C$4:$I$27,MATCH(Schedules_8760!$C5032,Htg_StPt_Sch_EZ!$B$4:$B$27,0),MATCH(Schedules_8760!$F5032,Htg_StPt_Sch_EZ!$C$3:$I$3,0)),"F","C")</f>
        <v>20.555555555555554</v>
      </c>
      <c r="I5032" s="34">
        <f>CONVERT(INDEX(Htg_StPt_Sch_EZ!$C$31:$I$54,MATCH(Schedules_8760!$C5032,Htg_StPt_Sch_EZ!$B$31:$B$54,0),MATCH(Schedules_8760!$F5032,Htg_StPt_Sch_EZ!$C$30:$I$30,0)),"F","C")</f>
        <v>21.111111111111111</v>
      </c>
      <c r="J5032" s="34">
        <f>CONVERT(INDEX(Clg_StPt_Sch_EZ!$C$4:$I$27,MATCH(Schedules_8760!$C5032,Clg_StPt_Sch_EZ!$B$4:$B$27,0),MATCH(Schedules_8760!$F5032,Clg_StPt_Sch_EZ!$C$3:$I$3,0)),"F","C")</f>
        <v>25.555555555555554</v>
      </c>
      <c r="K5032" s="34">
        <f>CONVERT(INDEX(Clg_StPt_Sch_EZ!$C$31:$I$54,MATCH(Schedules_8760!$C5032,Clg_StPt_Sch_EZ!$B$31:$B$54,0),MATCH(Schedules_8760!$F5032,Clg_StPt_Sch_EZ!$C$30:$I$30,0)),"F","C")</f>
        <v>25</v>
      </c>
      <c r="L5032" s="34">
        <f>CONVERT(INDEX(DHW_StPt_Sch_EZ!$C$4:$I$27,MATCH(Schedules_8760!$C5032,DHW_StPt_Sch_EZ!$B$4:$B$27,0),MATCH(Schedules_8760!$F5032,DHW_StPt_Sch_EZ!$C$3:$I$3,0)),"F","C")</f>
        <v>53.333333333333329</v>
      </c>
      <c r="M5032" s="34">
        <f>CONVERT(INDEX(DHW_StPt_Sch_EZ!$C$31:$I$54,MATCH(Schedules_8760!$C5032,DHW_StPt_Sch_EZ!$B$31:$B$54,0),MATCH(Schedules_8760!$F5032,DHW_StPt_Sch_EZ!$C$30:$I$30,0)),"F","C")</f>
        <v>53.333333333333329</v>
      </c>
      <c r="N5032" s="12"/>
      <c r="O5032" s="12"/>
      <c r="P5032" s="12"/>
    </row>
    <row r="5033" spans="1:16" x14ac:dyDescent="0.25">
      <c r="A5033" s="35">
        <v>5032</v>
      </c>
      <c r="B5033" s="89">
        <v>210.625</v>
      </c>
      <c r="C5033" s="35">
        <f t="shared" si="390"/>
        <v>16</v>
      </c>
      <c r="D5033" s="35">
        <f t="shared" si="393"/>
        <v>210</v>
      </c>
      <c r="E5033" s="35">
        <f t="shared" si="394"/>
        <v>7</v>
      </c>
      <c r="F5033" s="35" t="str">
        <f t="shared" si="391"/>
        <v>Saturday</v>
      </c>
      <c r="G5033" s="35">
        <f t="shared" si="392"/>
        <v>7</v>
      </c>
      <c r="H5033" s="34">
        <f>CONVERT(INDEX(Htg_StPt_Sch_EZ!$C$4:$I$27,MATCH(Schedules_8760!$C5033,Htg_StPt_Sch_EZ!$B$4:$B$27,0),MATCH(Schedules_8760!$F5033,Htg_StPt_Sch_EZ!$C$3:$I$3,0)),"F","C")</f>
        <v>20.555555555555554</v>
      </c>
      <c r="I5033" s="34">
        <f>CONVERT(INDEX(Htg_StPt_Sch_EZ!$C$31:$I$54,MATCH(Schedules_8760!$C5033,Htg_StPt_Sch_EZ!$B$31:$B$54,0),MATCH(Schedules_8760!$F5033,Htg_StPt_Sch_EZ!$C$30:$I$30,0)),"F","C")</f>
        <v>21.111111111111111</v>
      </c>
      <c r="J5033" s="34">
        <f>CONVERT(INDEX(Clg_StPt_Sch_EZ!$C$4:$I$27,MATCH(Schedules_8760!$C5033,Clg_StPt_Sch_EZ!$B$4:$B$27,0),MATCH(Schedules_8760!$F5033,Clg_StPt_Sch_EZ!$C$3:$I$3,0)),"F","C")</f>
        <v>25.555555555555554</v>
      </c>
      <c r="K5033" s="34">
        <f>CONVERT(INDEX(Clg_StPt_Sch_EZ!$C$31:$I$54,MATCH(Schedules_8760!$C5033,Clg_StPt_Sch_EZ!$B$31:$B$54,0),MATCH(Schedules_8760!$F5033,Clg_StPt_Sch_EZ!$C$30:$I$30,0)),"F","C")</f>
        <v>25</v>
      </c>
      <c r="L5033" s="34">
        <f>CONVERT(INDEX(DHW_StPt_Sch_EZ!$C$4:$I$27,MATCH(Schedules_8760!$C5033,DHW_StPt_Sch_EZ!$B$4:$B$27,0),MATCH(Schedules_8760!$F5033,DHW_StPt_Sch_EZ!$C$3:$I$3,0)),"F","C")</f>
        <v>53.333333333333329</v>
      </c>
      <c r="M5033" s="34">
        <f>CONVERT(INDEX(DHW_StPt_Sch_EZ!$C$31:$I$54,MATCH(Schedules_8760!$C5033,DHW_StPt_Sch_EZ!$B$31:$B$54,0),MATCH(Schedules_8760!$F5033,DHW_StPt_Sch_EZ!$C$30:$I$30,0)),"F","C")</f>
        <v>53.333333333333329</v>
      </c>
      <c r="N5033" s="12"/>
      <c r="O5033" s="12"/>
      <c r="P5033" s="12"/>
    </row>
    <row r="5034" spans="1:16" x14ac:dyDescent="0.25">
      <c r="A5034" s="35">
        <v>5033</v>
      </c>
      <c r="B5034" s="89">
        <v>210.66666666666671</v>
      </c>
      <c r="C5034" s="35">
        <f t="shared" si="390"/>
        <v>17</v>
      </c>
      <c r="D5034" s="35">
        <f t="shared" si="393"/>
        <v>210</v>
      </c>
      <c r="E5034" s="35">
        <f t="shared" si="394"/>
        <v>7</v>
      </c>
      <c r="F5034" s="35" t="str">
        <f t="shared" si="391"/>
        <v>Saturday</v>
      </c>
      <c r="G5034" s="35">
        <f t="shared" si="392"/>
        <v>7</v>
      </c>
      <c r="H5034" s="34">
        <f>CONVERT(INDEX(Htg_StPt_Sch_EZ!$C$4:$I$27,MATCH(Schedules_8760!$C5034,Htg_StPt_Sch_EZ!$B$4:$B$27,0),MATCH(Schedules_8760!$F5034,Htg_StPt_Sch_EZ!$C$3:$I$3,0)),"F","C")</f>
        <v>20.555555555555554</v>
      </c>
      <c r="I5034" s="34">
        <f>CONVERT(INDEX(Htg_StPt_Sch_EZ!$C$31:$I$54,MATCH(Schedules_8760!$C5034,Htg_StPt_Sch_EZ!$B$31:$B$54,0),MATCH(Schedules_8760!$F5034,Htg_StPt_Sch_EZ!$C$30:$I$30,0)),"F","C")</f>
        <v>17.777777777777779</v>
      </c>
      <c r="J5034" s="34">
        <f>CONVERT(INDEX(Clg_StPt_Sch_EZ!$C$4:$I$27,MATCH(Schedules_8760!$C5034,Clg_StPt_Sch_EZ!$B$4:$B$27,0),MATCH(Schedules_8760!$F5034,Clg_StPt_Sch_EZ!$C$3:$I$3,0)),"F","C")</f>
        <v>25.555555555555554</v>
      </c>
      <c r="K5034" s="34">
        <f>CONVERT(INDEX(Clg_StPt_Sch_EZ!$C$31:$I$54,MATCH(Schedules_8760!$C5034,Clg_StPt_Sch_EZ!$B$31:$B$54,0),MATCH(Schedules_8760!$F5034,Clg_StPt_Sch_EZ!$C$30:$I$30,0)),"F","C")</f>
        <v>25</v>
      </c>
      <c r="L5034" s="34">
        <f>CONVERT(INDEX(DHW_StPt_Sch_EZ!$C$4:$I$27,MATCH(Schedules_8760!$C5034,DHW_StPt_Sch_EZ!$B$4:$B$27,0),MATCH(Schedules_8760!$F5034,DHW_StPt_Sch_EZ!$C$3:$I$3,0)),"F","C")</f>
        <v>53.333333333333329</v>
      </c>
      <c r="M5034" s="34">
        <f>CONVERT(INDEX(DHW_StPt_Sch_EZ!$C$31:$I$54,MATCH(Schedules_8760!$C5034,DHW_StPt_Sch_EZ!$B$31:$B$54,0),MATCH(Schedules_8760!$F5034,DHW_StPt_Sch_EZ!$C$30:$I$30,0)),"F","C")</f>
        <v>53.333333333333329</v>
      </c>
      <c r="N5034" s="12"/>
      <c r="O5034" s="12"/>
      <c r="P5034" s="12"/>
    </row>
    <row r="5035" spans="1:16" x14ac:dyDescent="0.25">
      <c r="A5035" s="35">
        <v>5034</v>
      </c>
      <c r="B5035" s="89">
        <v>210.70833333333329</v>
      </c>
      <c r="C5035" s="35">
        <f t="shared" si="390"/>
        <v>18</v>
      </c>
      <c r="D5035" s="35">
        <f t="shared" si="393"/>
        <v>210</v>
      </c>
      <c r="E5035" s="35">
        <f t="shared" si="394"/>
        <v>7</v>
      </c>
      <c r="F5035" s="35" t="str">
        <f t="shared" si="391"/>
        <v>Saturday</v>
      </c>
      <c r="G5035" s="35">
        <f t="shared" si="392"/>
        <v>7</v>
      </c>
      <c r="H5035" s="34">
        <f>CONVERT(INDEX(Htg_StPt_Sch_EZ!$C$4:$I$27,MATCH(Schedules_8760!$C5035,Htg_StPt_Sch_EZ!$B$4:$B$27,0),MATCH(Schedules_8760!$F5035,Htg_StPt_Sch_EZ!$C$3:$I$3,0)),"F","C")</f>
        <v>20.555555555555554</v>
      </c>
      <c r="I5035" s="34">
        <f>CONVERT(INDEX(Htg_StPt_Sch_EZ!$C$31:$I$54,MATCH(Schedules_8760!$C5035,Htg_StPt_Sch_EZ!$B$31:$B$54,0),MATCH(Schedules_8760!$F5035,Htg_StPt_Sch_EZ!$C$30:$I$30,0)),"F","C")</f>
        <v>17.777777777777779</v>
      </c>
      <c r="J5035" s="34">
        <f>CONVERT(INDEX(Clg_StPt_Sch_EZ!$C$4:$I$27,MATCH(Schedules_8760!$C5035,Clg_StPt_Sch_EZ!$B$4:$B$27,0),MATCH(Schedules_8760!$F5035,Clg_StPt_Sch_EZ!$C$3:$I$3,0)),"F","C")</f>
        <v>25.555555555555554</v>
      </c>
      <c r="K5035" s="34">
        <f>CONVERT(INDEX(Clg_StPt_Sch_EZ!$C$31:$I$54,MATCH(Schedules_8760!$C5035,Clg_StPt_Sch_EZ!$B$31:$B$54,0),MATCH(Schedules_8760!$F5035,Clg_StPt_Sch_EZ!$C$30:$I$30,0)),"F","C")</f>
        <v>28.333333333333332</v>
      </c>
      <c r="L5035" s="34">
        <f>CONVERT(INDEX(DHW_StPt_Sch_EZ!$C$4:$I$27,MATCH(Schedules_8760!$C5035,DHW_StPt_Sch_EZ!$B$4:$B$27,0),MATCH(Schedules_8760!$F5035,DHW_StPt_Sch_EZ!$C$3:$I$3,0)),"F","C")</f>
        <v>53.333333333333329</v>
      </c>
      <c r="M5035" s="34">
        <f>CONVERT(INDEX(DHW_StPt_Sch_EZ!$C$31:$I$54,MATCH(Schedules_8760!$C5035,DHW_StPt_Sch_EZ!$B$31:$B$54,0),MATCH(Schedules_8760!$F5035,DHW_StPt_Sch_EZ!$C$30:$I$30,0)),"F","C")</f>
        <v>53.333333333333329</v>
      </c>
      <c r="N5035" s="12"/>
      <c r="O5035" s="12"/>
      <c r="P5035" s="12"/>
    </row>
    <row r="5036" spans="1:16" x14ac:dyDescent="0.25">
      <c r="A5036" s="35">
        <v>5035</v>
      </c>
      <c r="B5036" s="89">
        <v>210.75</v>
      </c>
      <c r="C5036" s="35">
        <f t="shared" si="390"/>
        <v>19</v>
      </c>
      <c r="D5036" s="35">
        <f t="shared" si="393"/>
        <v>210</v>
      </c>
      <c r="E5036" s="35">
        <f t="shared" si="394"/>
        <v>7</v>
      </c>
      <c r="F5036" s="35" t="str">
        <f t="shared" si="391"/>
        <v>Saturday</v>
      </c>
      <c r="G5036" s="35">
        <f t="shared" si="392"/>
        <v>7</v>
      </c>
      <c r="H5036" s="34">
        <f>CONVERT(INDEX(Htg_StPt_Sch_EZ!$C$4:$I$27,MATCH(Schedules_8760!$C5036,Htg_StPt_Sch_EZ!$B$4:$B$27,0),MATCH(Schedules_8760!$F5036,Htg_StPt_Sch_EZ!$C$3:$I$3,0)),"F","C")</f>
        <v>20.555555555555554</v>
      </c>
      <c r="I5036" s="34">
        <f>CONVERT(INDEX(Htg_StPt_Sch_EZ!$C$31:$I$54,MATCH(Schedules_8760!$C5036,Htg_StPt_Sch_EZ!$B$31:$B$54,0),MATCH(Schedules_8760!$F5036,Htg_StPt_Sch_EZ!$C$30:$I$30,0)),"F","C")</f>
        <v>18.333333333333332</v>
      </c>
      <c r="J5036" s="34">
        <f>CONVERT(INDEX(Clg_StPt_Sch_EZ!$C$4:$I$27,MATCH(Schedules_8760!$C5036,Clg_StPt_Sch_EZ!$B$4:$B$27,0),MATCH(Schedules_8760!$F5036,Clg_StPt_Sch_EZ!$C$3:$I$3,0)),"F","C")</f>
        <v>25.555555555555554</v>
      </c>
      <c r="K5036" s="34">
        <f>CONVERT(INDEX(Clg_StPt_Sch_EZ!$C$31:$I$54,MATCH(Schedules_8760!$C5036,Clg_StPt_Sch_EZ!$B$31:$B$54,0),MATCH(Schedules_8760!$F5036,Clg_StPt_Sch_EZ!$C$30:$I$30,0)),"F","C")</f>
        <v>28.333333333333332</v>
      </c>
      <c r="L5036" s="34">
        <f>CONVERT(INDEX(DHW_StPt_Sch_EZ!$C$4:$I$27,MATCH(Schedules_8760!$C5036,DHW_StPt_Sch_EZ!$B$4:$B$27,0),MATCH(Schedules_8760!$F5036,DHW_StPt_Sch_EZ!$C$3:$I$3,0)),"F","C")</f>
        <v>53.333333333333329</v>
      </c>
      <c r="M5036" s="34">
        <f>CONVERT(INDEX(DHW_StPt_Sch_EZ!$C$31:$I$54,MATCH(Schedules_8760!$C5036,DHW_StPt_Sch_EZ!$B$31:$B$54,0),MATCH(Schedules_8760!$F5036,DHW_StPt_Sch_EZ!$C$30:$I$30,0)),"F","C")</f>
        <v>53.333333333333329</v>
      </c>
      <c r="N5036" s="12"/>
      <c r="O5036" s="12"/>
      <c r="P5036" s="12"/>
    </row>
    <row r="5037" spans="1:16" x14ac:dyDescent="0.25">
      <c r="A5037" s="35">
        <v>5036</v>
      </c>
      <c r="B5037" s="89">
        <v>210.79166666666671</v>
      </c>
      <c r="C5037" s="35">
        <f t="shared" si="390"/>
        <v>20</v>
      </c>
      <c r="D5037" s="35">
        <f t="shared" si="393"/>
        <v>210</v>
      </c>
      <c r="E5037" s="35">
        <f t="shared" si="394"/>
        <v>7</v>
      </c>
      <c r="F5037" s="35" t="str">
        <f t="shared" si="391"/>
        <v>Saturday</v>
      </c>
      <c r="G5037" s="35">
        <f t="shared" si="392"/>
        <v>7</v>
      </c>
      <c r="H5037" s="34">
        <f>CONVERT(INDEX(Htg_StPt_Sch_EZ!$C$4:$I$27,MATCH(Schedules_8760!$C5037,Htg_StPt_Sch_EZ!$B$4:$B$27,0),MATCH(Schedules_8760!$F5037,Htg_StPt_Sch_EZ!$C$3:$I$3,0)),"F","C")</f>
        <v>20.555555555555554</v>
      </c>
      <c r="I5037" s="34">
        <f>CONVERT(INDEX(Htg_StPt_Sch_EZ!$C$31:$I$54,MATCH(Schedules_8760!$C5037,Htg_StPt_Sch_EZ!$B$31:$B$54,0),MATCH(Schedules_8760!$F5037,Htg_StPt_Sch_EZ!$C$30:$I$30,0)),"F","C")</f>
        <v>18.888888888888889</v>
      </c>
      <c r="J5037" s="34">
        <f>CONVERT(INDEX(Clg_StPt_Sch_EZ!$C$4:$I$27,MATCH(Schedules_8760!$C5037,Clg_StPt_Sch_EZ!$B$4:$B$27,0),MATCH(Schedules_8760!$F5037,Clg_StPt_Sch_EZ!$C$3:$I$3,0)),"F","C")</f>
        <v>25.555555555555554</v>
      </c>
      <c r="K5037" s="34">
        <f>CONVERT(INDEX(Clg_StPt_Sch_EZ!$C$31:$I$54,MATCH(Schedules_8760!$C5037,Clg_StPt_Sch_EZ!$B$31:$B$54,0),MATCH(Schedules_8760!$F5037,Clg_StPt_Sch_EZ!$C$30:$I$30,0)),"F","C")</f>
        <v>28.333333333333332</v>
      </c>
      <c r="L5037" s="34">
        <f>CONVERT(INDEX(DHW_StPt_Sch_EZ!$C$4:$I$27,MATCH(Schedules_8760!$C5037,DHW_StPt_Sch_EZ!$B$4:$B$27,0),MATCH(Schedules_8760!$F5037,DHW_StPt_Sch_EZ!$C$3:$I$3,0)),"F","C")</f>
        <v>53.333333333333329</v>
      </c>
      <c r="M5037" s="34">
        <f>CONVERT(INDEX(DHW_StPt_Sch_EZ!$C$31:$I$54,MATCH(Schedules_8760!$C5037,DHW_StPt_Sch_EZ!$B$31:$B$54,0),MATCH(Schedules_8760!$F5037,DHW_StPt_Sch_EZ!$C$30:$I$30,0)),"F","C")</f>
        <v>53.333333333333329</v>
      </c>
      <c r="N5037" s="12"/>
      <c r="O5037" s="12"/>
      <c r="P5037" s="12"/>
    </row>
    <row r="5038" spans="1:16" x14ac:dyDescent="0.25">
      <c r="A5038" s="35">
        <v>5037</v>
      </c>
      <c r="B5038" s="89">
        <v>210.83333333333329</v>
      </c>
      <c r="C5038" s="35">
        <f t="shared" si="390"/>
        <v>21</v>
      </c>
      <c r="D5038" s="35">
        <f t="shared" si="393"/>
        <v>210</v>
      </c>
      <c r="E5038" s="35">
        <f t="shared" si="394"/>
        <v>7</v>
      </c>
      <c r="F5038" s="35" t="str">
        <f t="shared" si="391"/>
        <v>Saturday</v>
      </c>
      <c r="G5038" s="35">
        <f t="shared" si="392"/>
        <v>7</v>
      </c>
      <c r="H5038" s="34">
        <f>CONVERT(INDEX(Htg_StPt_Sch_EZ!$C$4:$I$27,MATCH(Schedules_8760!$C5038,Htg_StPt_Sch_EZ!$B$4:$B$27,0),MATCH(Schedules_8760!$F5038,Htg_StPt_Sch_EZ!$C$3:$I$3,0)),"F","C")</f>
        <v>20.555555555555554</v>
      </c>
      <c r="I5038" s="34">
        <f>CONVERT(INDEX(Htg_StPt_Sch_EZ!$C$31:$I$54,MATCH(Schedules_8760!$C5038,Htg_StPt_Sch_EZ!$B$31:$B$54,0),MATCH(Schedules_8760!$F5038,Htg_StPt_Sch_EZ!$C$30:$I$30,0)),"F","C")</f>
        <v>19.444444444444443</v>
      </c>
      <c r="J5038" s="34">
        <f>CONVERT(INDEX(Clg_StPt_Sch_EZ!$C$4:$I$27,MATCH(Schedules_8760!$C5038,Clg_StPt_Sch_EZ!$B$4:$B$27,0),MATCH(Schedules_8760!$F5038,Clg_StPt_Sch_EZ!$C$3:$I$3,0)),"F","C")</f>
        <v>25.555555555555554</v>
      </c>
      <c r="K5038" s="34">
        <f>CONVERT(INDEX(Clg_StPt_Sch_EZ!$C$31:$I$54,MATCH(Schedules_8760!$C5038,Clg_StPt_Sch_EZ!$B$31:$B$54,0),MATCH(Schedules_8760!$F5038,Clg_StPt_Sch_EZ!$C$30:$I$30,0)),"F","C")</f>
        <v>28.333333333333332</v>
      </c>
      <c r="L5038" s="34">
        <f>CONVERT(INDEX(DHW_StPt_Sch_EZ!$C$4:$I$27,MATCH(Schedules_8760!$C5038,DHW_StPt_Sch_EZ!$B$4:$B$27,0),MATCH(Schedules_8760!$F5038,DHW_StPt_Sch_EZ!$C$3:$I$3,0)),"F","C")</f>
        <v>53.333333333333329</v>
      </c>
      <c r="M5038" s="34">
        <f>CONVERT(INDEX(DHW_StPt_Sch_EZ!$C$31:$I$54,MATCH(Schedules_8760!$C5038,DHW_StPt_Sch_EZ!$B$31:$B$54,0),MATCH(Schedules_8760!$F5038,DHW_StPt_Sch_EZ!$C$30:$I$30,0)),"F","C")</f>
        <v>53.333333333333329</v>
      </c>
      <c r="N5038" s="12"/>
      <c r="O5038" s="12"/>
      <c r="P5038" s="12"/>
    </row>
    <row r="5039" spans="1:16" x14ac:dyDescent="0.25">
      <c r="A5039" s="35">
        <v>5038</v>
      </c>
      <c r="B5039" s="89">
        <v>210.875</v>
      </c>
      <c r="C5039" s="35">
        <f t="shared" si="390"/>
        <v>22</v>
      </c>
      <c r="D5039" s="35">
        <f t="shared" si="393"/>
        <v>210</v>
      </c>
      <c r="E5039" s="35">
        <f t="shared" si="394"/>
        <v>7</v>
      </c>
      <c r="F5039" s="35" t="str">
        <f t="shared" si="391"/>
        <v>Saturday</v>
      </c>
      <c r="G5039" s="35">
        <f t="shared" si="392"/>
        <v>7</v>
      </c>
      <c r="H5039" s="34">
        <f>CONVERT(INDEX(Htg_StPt_Sch_EZ!$C$4:$I$27,MATCH(Schedules_8760!$C5039,Htg_StPt_Sch_EZ!$B$4:$B$27,0),MATCH(Schedules_8760!$F5039,Htg_StPt_Sch_EZ!$C$3:$I$3,0)),"F","C")</f>
        <v>20.555555555555554</v>
      </c>
      <c r="I5039" s="34">
        <f>CONVERT(INDEX(Htg_StPt_Sch_EZ!$C$31:$I$54,MATCH(Schedules_8760!$C5039,Htg_StPt_Sch_EZ!$B$31:$B$54,0),MATCH(Schedules_8760!$F5039,Htg_StPt_Sch_EZ!$C$30:$I$30,0)),"F","C")</f>
        <v>19.444444444444443</v>
      </c>
      <c r="J5039" s="34">
        <f>CONVERT(INDEX(Clg_StPt_Sch_EZ!$C$4:$I$27,MATCH(Schedules_8760!$C5039,Clg_StPt_Sch_EZ!$B$4:$B$27,0),MATCH(Schedules_8760!$F5039,Clg_StPt_Sch_EZ!$C$3:$I$3,0)),"F","C")</f>
        <v>25.555555555555554</v>
      </c>
      <c r="K5039" s="34">
        <f>CONVERT(INDEX(Clg_StPt_Sch_EZ!$C$31:$I$54,MATCH(Schedules_8760!$C5039,Clg_StPt_Sch_EZ!$B$31:$B$54,0),MATCH(Schedules_8760!$F5039,Clg_StPt_Sch_EZ!$C$30:$I$30,0)),"F","C")</f>
        <v>28.333333333333332</v>
      </c>
      <c r="L5039" s="34">
        <f>CONVERT(INDEX(DHW_StPt_Sch_EZ!$C$4:$I$27,MATCH(Schedules_8760!$C5039,DHW_StPt_Sch_EZ!$B$4:$B$27,0),MATCH(Schedules_8760!$F5039,DHW_StPt_Sch_EZ!$C$3:$I$3,0)),"F","C")</f>
        <v>53.333333333333329</v>
      </c>
      <c r="M5039" s="34">
        <f>CONVERT(INDEX(DHW_StPt_Sch_EZ!$C$31:$I$54,MATCH(Schedules_8760!$C5039,DHW_StPt_Sch_EZ!$B$31:$B$54,0),MATCH(Schedules_8760!$F5039,DHW_StPt_Sch_EZ!$C$30:$I$30,0)),"F","C")</f>
        <v>53.333333333333329</v>
      </c>
      <c r="N5039" s="12"/>
      <c r="O5039" s="12"/>
      <c r="P5039" s="12"/>
    </row>
    <row r="5040" spans="1:16" x14ac:dyDescent="0.25">
      <c r="A5040" s="35">
        <v>5039</v>
      </c>
      <c r="B5040" s="89">
        <v>210.91666666666671</v>
      </c>
      <c r="C5040" s="35">
        <f t="shared" si="390"/>
        <v>23</v>
      </c>
      <c r="D5040" s="35">
        <f t="shared" si="393"/>
        <v>210</v>
      </c>
      <c r="E5040" s="35">
        <f t="shared" si="394"/>
        <v>7</v>
      </c>
      <c r="F5040" s="35" t="str">
        <f t="shared" si="391"/>
        <v>Saturday</v>
      </c>
      <c r="G5040" s="35">
        <f t="shared" si="392"/>
        <v>7</v>
      </c>
      <c r="H5040" s="34">
        <f>CONVERT(INDEX(Htg_StPt_Sch_EZ!$C$4:$I$27,MATCH(Schedules_8760!$C5040,Htg_StPt_Sch_EZ!$B$4:$B$27,0),MATCH(Schedules_8760!$F5040,Htg_StPt_Sch_EZ!$C$3:$I$3,0)),"F","C")</f>
        <v>20.555555555555554</v>
      </c>
      <c r="I5040" s="34">
        <f>CONVERT(INDEX(Htg_StPt_Sch_EZ!$C$31:$I$54,MATCH(Schedules_8760!$C5040,Htg_StPt_Sch_EZ!$B$31:$B$54,0),MATCH(Schedules_8760!$F5040,Htg_StPt_Sch_EZ!$C$30:$I$30,0)),"F","C")</f>
        <v>19.444444444444443</v>
      </c>
      <c r="J5040" s="34">
        <f>CONVERT(INDEX(Clg_StPt_Sch_EZ!$C$4:$I$27,MATCH(Schedules_8760!$C5040,Clg_StPt_Sch_EZ!$B$4:$B$27,0),MATCH(Schedules_8760!$F5040,Clg_StPt_Sch_EZ!$C$3:$I$3,0)),"F","C")</f>
        <v>25.555555555555554</v>
      </c>
      <c r="K5040" s="34">
        <f>CONVERT(INDEX(Clg_StPt_Sch_EZ!$C$31:$I$54,MATCH(Schedules_8760!$C5040,Clg_StPt_Sch_EZ!$B$31:$B$54,0),MATCH(Schedules_8760!$F5040,Clg_StPt_Sch_EZ!$C$30:$I$30,0)),"F","C")</f>
        <v>28.333333333333332</v>
      </c>
      <c r="L5040" s="34">
        <f>CONVERT(INDEX(DHW_StPt_Sch_EZ!$C$4:$I$27,MATCH(Schedules_8760!$C5040,DHW_StPt_Sch_EZ!$B$4:$B$27,0),MATCH(Schedules_8760!$F5040,DHW_StPt_Sch_EZ!$C$3:$I$3,0)),"F","C")</f>
        <v>53.333333333333329</v>
      </c>
      <c r="M5040" s="34">
        <f>CONVERT(INDEX(DHW_StPt_Sch_EZ!$C$31:$I$54,MATCH(Schedules_8760!$C5040,DHW_StPt_Sch_EZ!$B$31:$B$54,0),MATCH(Schedules_8760!$F5040,DHW_StPt_Sch_EZ!$C$30:$I$30,0)),"F","C")</f>
        <v>53.333333333333329</v>
      </c>
      <c r="N5040" s="12"/>
      <c r="O5040" s="12"/>
      <c r="P5040" s="12"/>
    </row>
    <row r="5041" spans="1:16" x14ac:dyDescent="0.25">
      <c r="A5041" s="35">
        <v>5040</v>
      </c>
      <c r="B5041" s="89">
        <v>210.95833333333329</v>
      </c>
      <c r="C5041" s="35">
        <f t="shared" si="390"/>
        <v>24</v>
      </c>
      <c r="D5041" s="35">
        <f t="shared" si="393"/>
        <v>210</v>
      </c>
      <c r="E5041" s="35">
        <f t="shared" si="394"/>
        <v>7</v>
      </c>
      <c r="F5041" s="35" t="str">
        <f t="shared" si="391"/>
        <v>Saturday</v>
      </c>
      <c r="G5041" s="35">
        <f t="shared" si="392"/>
        <v>7</v>
      </c>
      <c r="H5041" s="34">
        <f>CONVERT(INDEX(Htg_StPt_Sch_EZ!$C$4:$I$27,MATCH(Schedules_8760!$C5041,Htg_StPt_Sch_EZ!$B$4:$B$27,0),MATCH(Schedules_8760!$F5041,Htg_StPt_Sch_EZ!$C$3:$I$3,0)),"F","C")</f>
        <v>20.555555555555554</v>
      </c>
      <c r="I5041" s="34">
        <f>CONVERT(INDEX(Htg_StPt_Sch_EZ!$C$31:$I$54,MATCH(Schedules_8760!$C5041,Htg_StPt_Sch_EZ!$B$31:$B$54,0),MATCH(Schedules_8760!$F5041,Htg_StPt_Sch_EZ!$C$30:$I$30,0)),"F","C")</f>
        <v>19.444444444444443</v>
      </c>
      <c r="J5041" s="34">
        <f>CONVERT(INDEX(Clg_StPt_Sch_EZ!$C$4:$I$27,MATCH(Schedules_8760!$C5041,Clg_StPt_Sch_EZ!$B$4:$B$27,0),MATCH(Schedules_8760!$F5041,Clg_StPt_Sch_EZ!$C$3:$I$3,0)),"F","C")</f>
        <v>25.555555555555554</v>
      </c>
      <c r="K5041" s="34">
        <f>CONVERT(INDEX(Clg_StPt_Sch_EZ!$C$31:$I$54,MATCH(Schedules_8760!$C5041,Clg_StPt_Sch_EZ!$B$31:$B$54,0),MATCH(Schedules_8760!$F5041,Clg_StPt_Sch_EZ!$C$30:$I$30,0)),"F","C")</f>
        <v>28.333333333333332</v>
      </c>
      <c r="L5041" s="34">
        <f>CONVERT(INDEX(DHW_StPt_Sch_EZ!$C$4:$I$27,MATCH(Schedules_8760!$C5041,DHW_StPt_Sch_EZ!$B$4:$B$27,0),MATCH(Schedules_8760!$F5041,DHW_StPt_Sch_EZ!$C$3:$I$3,0)),"F","C")</f>
        <v>53.333333333333329</v>
      </c>
      <c r="M5041" s="34">
        <f>CONVERT(INDEX(DHW_StPt_Sch_EZ!$C$31:$I$54,MATCH(Schedules_8760!$C5041,DHW_StPt_Sch_EZ!$B$31:$B$54,0),MATCH(Schedules_8760!$F5041,DHW_StPt_Sch_EZ!$C$30:$I$30,0)),"F","C")</f>
        <v>53.333333333333329</v>
      </c>
      <c r="N5041" s="12"/>
      <c r="O5041" s="12"/>
      <c r="P5041" s="12"/>
    </row>
    <row r="5042" spans="1:16" x14ac:dyDescent="0.25">
      <c r="A5042" s="35">
        <v>5041</v>
      </c>
      <c r="B5042" s="89">
        <v>211</v>
      </c>
      <c r="C5042" s="35">
        <f t="shared" si="390"/>
        <v>1</v>
      </c>
      <c r="D5042" s="35">
        <f t="shared" si="393"/>
        <v>211</v>
      </c>
      <c r="E5042" s="35">
        <f t="shared" si="394"/>
        <v>1</v>
      </c>
      <c r="F5042" s="35" t="str">
        <f t="shared" si="391"/>
        <v>Sunday</v>
      </c>
      <c r="G5042" s="35">
        <f t="shared" si="392"/>
        <v>7</v>
      </c>
      <c r="H5042" s="34">
        <f>CONVERT(INDEX(Htg_StPt_Sch_EZ!$C$4:$I$27,MATCH(Schedules_8760!$C5042,Htg_StPt_Sch_EZ!$B$4:$B$27,0),MATCH(Schedules_8760!$F5042,Htg_StPt_Sch_EZ!$C$3:$I$3,0)),"F","C")</f>
        <v>20.555555555555554</v>
      </c>
      <c r="I5042" s="34">
        <f>CONVERT(INDEX(Htg_StPt_Sch_EZ!$C$31:$I$54,MATCH(Schedules_8760!$C5042,Htg_StPt_Sch_EZ!$B$31:$B$54,0),MATCH(Schedules_8760!$F5042,Htg_StPt_Sch_EZ!$C$30:$I$30,0)),"F","C")</f>
        <v>19.444444444444443</v>
      </c>
      <c r="J5042" s="34">
        <f>CONVERT(INDEX(Clg_StPt_Sch_EZ!$C$4:$I$27,MATCH(Schedules_8760!$C5042,Clg_StPt_Sch_EZ!$B$4:$B$27,0),MATCH(Schedules_8760!$F5042,Clg_StPt_Sch_EZ!$C$3:$I$3,0)),"F","C")</f>
        <v>25.555555555555554</v>
      </c>
      <c r="K5042" s="34">
        <f>CONVERT(INDEX(Clg_StPt_Sch_EZ!$C$31:$I$54,MATCH(Schedules_8760!$C5042,Clg_StPt_Sch_EZ!$B$31:$B$54,0),MATCH(Schedules_8760!$F5042,Clg_StPt_Sch_EZ!$C$30:$I$30,0)),"F","C")</f>
        <v>28.333333333333332</v>
      </c>
      <c r="L5042" s="34">
        <f>CONVERT(INDEX(DHW_StPt_Sch_EZ!$C$4:$I$27,MATCH(Schedules_8760!$C5042,DHW_StPt_Sch_EZ!$B$4:$B$27,0),MATCH(Schedules_8760!$F5042,DHW_StPt_Sch_EZ!$C$3:$I$3,0)),"F","C")</f>
        <v>53.333333333333329</v>
      </c>
      <c r="M5042" s="34">
        <f>CONVERT(INDEX(DHW_StPt_Sch_EZ!$C$31:$I$54,MATCH(Schedules_8760!$C5042,DHW_StPt_Sch_EZ!$B$31:$B$54,0),MATCH(Schedules_8760!$F5042,DHW_StPt_Sch_EZ!$C$30:$I$30,0)),"F","C")</f>
        <v>53.333333333333329</v>
      </c>
      <c r="N5042" s="12"/>
      <c r="O5042" s="12"/>
      <c r="P5042" s="12"/>
    </row>
    <row r="5043" spans="1:16" x14ac:dyDescent="0.25">
      <c r="A5043" s="35">
        <v>5042</v>
      </c>
      <c r="B5043" s="89">
        <v>211.04166666666671</v>
      </c>
      <c r="C5043" s="35">
        <f t="shared" si="390"/>
        <v>2</v>
      </c>
      <c r="D5043" s="35">
        <f t="shared" si="393"/>
        <v>211</v>
      </c>
      <c r="E5043" s="35">
        <f t="shared" si="394"/>
        <v>1</v>
      </c>
      <c r="F5043" s="35" t="str">
        <f t="shared" si="391"/>
        <v>Sunday</v>
      </c>
      <c r="G5043" s="35">
        <f t="shared" si="392"/>
        <v>7</v>
      </c>
      <c r="H5043" s="34">
        <f>CONVERT(INDEX(Htg_StPt_Sch_EZ!$C$4:$I$27,MATCH(Schedules_8760!$C5043,Htg_StPt_Sch_EZ!$B$4:$B$27,0),MATCH(Schedules_8760!$F5043,Htg_StPt_Sch_EZ!$C$3:$I$3,0)),"F","C")</f>
        <v>20.555555555555554</v>
      </c>
      <c r="I5043" s="34">
        <f>CONVERT(INDEX(Htg_StPt_Sch_EZ!$C$31:$I$54,MATCH(Schedules_8760!$C5043,Htg_StPt_Sch_EZ!$B$31:$B$54,0),MATCH(Schedules_8760!$F5043,Htg_StPt_Sch_EZ!$C$30:$I$30,0)),"F","C")</f>
        <v>19.444444444444443</v>
      </c>
      <c r="J5043" s="34">
        <f>CONVERT(INDEX(Clg_StPt_Sch_EZ!$C$4:$I$27,MATCH(Schedules_8760!$C5043,Clg_StPt_Sch_EZ!$B$4:$B$27,0),MATCH(Schedules_8760!$F5043,Clg_StPt_Sch_EZ!$C$3:$I$3,0)),"F","C")</f>
        <v>25.555555555555554</v>
      </c>
      <c r="K5043" s="34">
        <f>CONVERT(INDEX(Clg_StPt_Sch_EZ!$C$31:$I$54,MATCH(Schedules_8760!$C5043,Clg_StPt_Sch_EZ!$B$31:$B$54,0),MATCH(Schedules_8760!$F5043,Clg_StPt_Sch_EZ!$C$30:$I$30,0)),"F","C")</f>
        <v>28.333333333333332</v>
      </c>
      <c r="L5043" s="34">
        <f>CONVERT(INDEX(DHW_StPt_Sch_EZ!$C$4:$I$27,MATCH(Schedules_8760!$C5043,DHW_StPt_Sch_EZ!$B$4:$B$27,0),MATCH(Schedules_8760!$F5043,DHW_StPt_Sch_EZ!$C$3:$I$3,0)),"F","C")</f>
        <v>53.333333333333329</v>
      </c>
      <c r="M5043" s="34">
        <f>CONVERT(INDEX(DHW_StPt_Sch_EZ!$C$31:$I$54,MATCH(Schedules_8760!$C5043,DHW_StPt_Sch_EZ!$B$31:$B$54,0),MATCH(Schedules_8760!$F5043,DHW_StPt_Sch_EZ!$C$30:$I$30,0)),"F","C")</f>
        <v>53.333333333333329</v>
      </c>
      <c r="N5043" s="12"/>
      <c r="O5043" s="12"/>
      <c r="P5043" s="12"/>
    </row>
    <row r="5044" spans="1:16" x14ac:dyDescent="0.25">
      <c r="A5044" s="35">
        <v>5043</v>
      </c>
      <c r="B5044" s="89">
        <v>211.08333333333329</v>
      </c>
      <c r="C5044" s="35">
        <f t="shared" si="390"/>
        <v>3</v>
      </c>
      <c r="D5044" s="35">
        <f t="shared" si="393"/>
        <v>211</v>
      </c>
      <c r="E5044" s="35">
        <f t="shared" si="394"/>
        <v>1</v>
      </c>
      <c r="F5044" s="35" t="str">
        <f t="shared" si="391"/>
        <v>Sunday</v>
      </c>
      <c r="G5044" s="35">
        <f t="shared" si="392"/>
        <v>7</v>
      </c>
      <c r="H5044" s="34">
        <f>CONVERT(INDEX(Htg_StPt_Sch_EZ!$C$4:$I$27,MATCH(Schedules_8760!$C5044,Htg_StPt_Sch_EZ!$B$4:$B$27,0),MATCH(Schedules_8760!$F5044,Htg_StPt_Sch_EZ!$C$3:$I$3,0)),"F","C")</f>
        <v>20.555555555555554</v>
      </c>
      <c r="I5044" s="34">
        <f>CONVERT(INDEX(Htg_StPt_Sch_EZ!$C$31:$I$54,MATCH(Schedules_8760!$C5044,Htg_StPt_Sch_EZ!$B$31:$B$54,0),MATCH(Schedules_8760!$F5044,Htg_StPt_Sch_EZ!$C$30:$I$30,0)),"F","C")</f>
        <v>19.444444444444443</v>
      </c>
      <c r="J5044" s="34">
        <f>CONVERT(INDEX(Clg_StPt_Sch_EZ!$C$4:$I$27,MATCH(Schedules_8760!$C5044,Clg_StPt_Sch_EZ!$B$4:$B$27,0),MATCH(Schedules_8760!$F5044,Clg_StPt_Sch_EZ!$C$3:$I$3,0)),"F","C")</f>
        <v>25.555555555555554</v>
      </c>
      <c r="K5044" s="34">
        <f>CONVERT(INDEX(Clg_StPt_Sch_EZ!$C$31:$I$54,MATCH(Schedules_8760!$C5044,Clg_StPt_Sch_EZ!$B$31:$B$54,0),MATCH(Schedules_8760!$F5044,Clg_StPt_Sch_EZ!$C$30:$I$30,0)),"F","C")</f>
        <v>28.333333333333332</v>
      </c>
      <c r="L5044" s="34">
        <f>CONVERT(INDEX(DHW_StPt_Sch_EZ!$C$4:$I$27,MATCH(Schedules_8760!$C5044,DHW_StPt_Sch_EZ!$B$4:$B$27,0),MATCH(Schedules_8760!$F5044,DHW_StPt_Sch_EZ!$C$3:$I$3,0)),"F","C")</f>
        <v>53.333333333333329</v>
      </c>
      <c r="M5044" s="34">
        <f>CONVERT(INDEX(DHW_StPt_Sch_EZ!$C$31:$I$54,MATCH(Schedules_8760!$C5044,DHW_StPt_Sch_EZ!$B$31:$B$54,0),MATCH(Schedules_8760!$F5044,DHW_StPt_Sch_EZ!$C$30:$I$30,0)),"F","C")</f>
        <v>53.333333333333329</v>
      </c>
      <c r="N5044" s="12"/>
      <c r="O5044" s="12"/>
      <c r="P5044" s="12"/>
    </row>
    <row r="5045" spans="1:16" x14ac:dyDescent="0.25">
      <c r="A5045" s="35">
        <v>5044</v>
      </c>
      <c r="B5045" s="89">
        <v>211.125</v>
      </c>
      <c r="C5045" s="35">
        <f t="shared" si="390"/>
        <v>4</v>
      </c>
      <c r="D5045" s="35">
        <f t="shared" si="393"/>
        <v>211</v>
      </c>
      <c r="E5045" s="35">
        <f t="shared" si="394"/>
        <v>1</v>
      </c>
      <c r="F5045" s="35" t="str">
        <f t="shared" si="391"/>
        <v>Sunday</v>
      </c>
      <c r="G5045" s="35">
        <f t="shared" si="392"/>
        <v>7</v>
      </c>
      <c r="H5045" s="34">
        <f>CONVERT(INDEX(Htg_StPt_Sch_EZ!$C$4:$I$27,MATCH(Schedules_8760!$C5045,Htg_StPt_Sch_EZ!$B$4:$B$27,0),MATCH(Schedules_8760!$F5045,Htg_StPt_Sch_EZ!$C$3:$I$3,0)),"F","C")</f>
        <v>20.555555555555554</v>
      </c>
      <c r="I5045" s="34">
        <f>CONVERT(INDEX(Htg_StPt_Sch_EZ!$C$31:$I$54,MATCH(Schedules_8760!$C5045,Htg_StPt_Sch_EZ!$B$31:$B$54,0),MATCH(Schedules_8760!$F5045,Htg_StPt_Sch_EZ!$C$30:$I$30,0)),"F","C")</f>
        <v>19.444444444444443</v>
      </c>
      <c r="J5045" s="34">
        <f>CONVERT(INDEX(Clg_StPt_Sch_EZ!$C$4:$I$27,MATCH(Schedules_8760!$C5045,Clg_StPt_Sch_EZ!$B$4:$B$27,0),MATCH(Schedules_8760!$F5045,Clg_StPt_Sch_EZ!$C$3:$I$3,0)),"F","C")</f>
        <v>25.555555555555554</v>
      </c>
      <c r="K5045" s="34">
        <f>CONVERT(INDEX(Clg_StPt_Sch_EZ!$C$31:$I$54,MATCH(Schedules_8760!$C5045,Clg_StPt_Sch_EZ!$B$31:$B$54,0),MATCH(Schedules_8760!$F5045,Clg_StPt_Sch_EZ!$C$30:$I$30,0)),"F","C")</f>
        <v>28.333333333333332</v>
      </c>
      <c r="L5045" s="34">
        <f>CONVERT(INDEX(DHW_StPt_Sch_EZ!$C$4:$I$27,MATCH(Schedules_8760!$C5045,DHW_StPt_Sch_EZ!$B$4:$B$27,0),MATCH(Schedules_8760!$F5045,DHW_StPt_Sch_EZ!$C$3:$I$3,0)),"F","C")</f>
        <v>53.333333333333329</v>
      </c>
      <c r="M5045" s="34">
        <f>CONVERT(INDEX(DHW_StPt_Sch_EZ!$C$31:$I$54,MATCH(Schedules_8760!$C5045,DHW_StPt_Sch_EZ!$B$31:$B$54,0),MATCH(Schedules_8760!$F5045,DHW_StPt_Sch_EZ!$C$30:$I$30,0)),"F","C")</f>
        <v>53.333333333333329</v>
      </c>
      <c r="N5045" s="12"/>
      <c r="O5045" s="12"/>
      <c r="P5045" s="12"/>
    </row>
    <row r="5046" spans="1:16" x14ac:dyDescent="0.25">
      <c r="A5046" s="35">
        <v>5045</v>
      </c>
      <c r="B5046" s="89">
        <v>211.16666666666671</v>
      </c>
      <c r="C5046" s="35">
        <f t="shared" si="390"/>
        <v>5</v>
      </c>
      <c r="D5046" s="35">
        <f t="shared" si="393"/>
        <v>211</v>
      </c>
      <c r="E5046" s="35">
        <f t="shared" si="394"/>
        <v>1</v>
      </c>
      <c r="F5046" s="35" t="str">
        <f t="shared" si="391"/>
        <v>Sunday</v>
      </c>
      <c r="G5046" s="35">
        <f t="shared" si="392"/>
        <v>7</v>
      </c>
      <c r="H5046" s="34">
        <f>CONVERT(INDEX(Htg_StPt_Sch_EZ!$C$4:$I$27,MATCH(Schedules_8760!$C5046,Htg_StPt_Sch_EZ!$B$4:$B$27,0),MATCH(Schedules_8760!$F5046,Htg_StPt_Sch_EZ!$C$3:$I$3,0)),"F","C")</f>
        <v>20.555555555555554</v>
      </c>
      <c r="I5046" s="34">
        <f>CONVERT(INDEX(Htg_StPt_Sch_EZ!$C$31:$I$54,MATCH(Schedules_8760!$C5046,Htg_StPt_Sch_EZ!$B$31:$B$54,0),MATCH(Schedules_8760!$F5046,Htg_StPt_Sch_EZ!$C$30:$I$30,0)),"F","C")</f>
        <v>19.444444444444443</v>
      </c>
      <c r="J5046" s="34">
        <f>CONVERT(INDEX(Clg_StPt_Sch_EZ!$C$4:$I$27,MATCH(Schedules_8760!$C5046,Clg_StPt_Sch_EZ!$B$4:$B$27,0),MATCH(Schedules_8760!$F5046,Clg_StPt_Sch_EZ!$C$3:$I$3,0)),"F","C")</f>
        <v>25.555555555555554</v>
      </c>
      <c r="K5046" s="34">
        <f>CONVERT(INDEX(Clg_StPt_Sch_EZ!$C$31:$I$54,MATCH(Schedules_8760!$C5046,Clg_StPt_Sch_EZ!$B$31:$B$54,0),MATCH(Schedules_8760!$F5046,Clg_StPt_Sch_EZ!$C$30:$I$30,0)),"F","C")</f>
        <v>28.333333333333332</v>
      </c>
      <c r="L5046" s="34">
        <f>CONVERT(INDEX(DHW_StPt_Sch_EZ!$C$4:$I$27,MATCH(Schedules_8760!$C5046,DHW_StPt_Sch_EZ!$B$4:$B$27,0),MATCH(Schedules_8760!$F5046,DHW_StPt_Sch_EZ!$C$3:$I$3,0)),"F","C")</f>
        <v>53.333333333333329</v>
      </c>
      <c r="M5046" s="34">
        <f>CONVERT(INDEX(DHW_StPt_Sch_EZ!$C$31:$I$54,MATCH(Schedules_8760!$C5046,DHW_StPt_Sch_EZ!$B$31:$B$54,0),MATCH(Schedules_8760!$F5046,DHW_StPt_Sch_EZ!$C$30:$I$30,0)),"F","C")</f>
        <v>53.333333333333329</v>
      </c>
      <c r="N5046" s="12"/>
      <c r="O5046" s="12"/>
      <c r="P5046" s="12"/>
    </row>
    <row r="5047" spans="1:16" x14ac:dyDescent="0.25">
      <c r="A5047" s="35">
        <v>5046</v>
      </c>
      <c r="B5047" s="89">
        <v>211.20833333333329</v>
      </c>
      <c r="C5047" s="35">
        <f t="shared" si="390"/>
        <v>6</v>
      </c>
      <c r="D5047" s="35">
        <f t="shared" si="393"/>
        <v>211</v>
      </c>
      <c r="E5047" s="35">
        <f t="shared" si="394"/>
        <v>1</v>
      </c>
      <c r="F5047" s="35" t="str">
        <f t="shared" si="391"/>
        <v>Sunday</v>
      </c>
      <c r="G5047" s="35">
        <f t="shared" si="392"/>
        <v>7</v>
      </c>
      <c r="H5047" s="34">
        <f>CONVERT(INDEX(Htg_StPt_Sch_EZ!$C$4:$I$27,MATCH(Schedules_8760!$C5047,Htg_StPt_Sch_EZ!$B$4:$B$27,0),MATCH(Schedules_8760!$F5047,Htg_StPt_Sch_EZ!$C$3:$I$3,0)),"F","C")</f>
        <v>20.555555555555554</v>
      </c>
      <c r="I5047" s="34">
        <f>CONVERT(INDEX(Htg_StPt_Sch_EZ!$C$31:$I$54,MATCH(Schedules_8760!$C5047,Htg_StPt_Sch_EZ!$B$31:$B$54,0),MATCH(Schedules_8760!$F5047,Htg_StPt_Sch_EZ!$C$30:$I$30,0)),"F","C")</f>
        <v>19.444444444444443</v>
      </c>
      <c r="J5047" s="34">
        <f>CONVERT(INDEX(Clg_StPt_Sch_EZ!$C$4:$I$27,MATCH(Schedules_8760!$C5047,Clg_StPt_Sch_EZ!$B$4:$B$27,0),MATCH(Schedules_8760!$F5047,Clg_StPt_Sch_EZ!$C$3:$I$3,0)),"F","C")</f>
        <v>25.555555555555554</v>
      </c>
      <c r="K5047" s="34">
        <f>CONVERT(INDEX(Clg_StPt_Sch_EZ!$C$31:$I$54,MATCH(Schedules_8760!$C5047,Clg_StPt_Sch_EZ!$B$31:$B$54,0),MATCH(Schedules_8760!$F5047,Clg_StPt_Sch_EZ!$C$30:$I$30,0)),"F","C")</f>
        <v>28.333333333333332</v>
      </c>
      <c r="L5047" s="34">
        <f>CONVERT(INDEX(DHW_StPt_Sch_EZ!$C$4:$I$27,MATCH(Schedules_8760!$C5047,DHW_StPt_Sch_EZ!$B$4:$B$27,0),MATCH(Schedules_8760!$F5047,DHW_StPt_Sch_EZ!$C$3:$I$3,0)),"F","C")</f>
        <v>53.333333333333329</v>
      </c>
      <c r="M5047" s="34">
        <f>CONVERT(INDEX(DHW_StPt_Sch_EZ!$C$31:$I$54,MATCH(Schedules_8760!$C5047,DHW_StPt_Sch_EZ!$B$31:$B$54,0),MATCH(Schedules_8760!$F5047,DHW_StPt_Sch_EZ!$C$30:$I$30,0)),"F","C")</f>
        <v>53.333333333333329</v>
      </c>
      <c r="N5047" s="12"/>
      <c r="O5047" s="12"/>
      <c r="P5047" s="12"/>
    </row>
    <row r="5048" spans="1:16" x14ac:dyDescent="0.25">
      <c r="A5048" s="35">
        <v>5047</v>
      </c>
      <c r="B5048" s="89">
        <v>211.25</v>
      </c>
      <c r="C5048" s="35">
        <f t="shared" si="390"/>
        <v>7</v>
      </c>
      <c r="D5048" s="35">
        <f t="shared" si="393"/>
        <v>211</v>
      </c>
      <c r="E5048" s="35">
        <f t="shared" si="394"/>
        <v>1</v>
      </c>
      <c r="F5048" s="35" t="str">
        <f t="shared" si="391"/>
        <v>Sunday</v>
      </c>
      <c r="G5048" s="35">
        <f t="shared" si="392"/>
        <v>7</v>
      </c>
      <c r="H5048" s="34">
        <f>CONVERT(INDEX(Htg_StPt_Sch_EZ!$C$4:$I$27,MATCH(Schedules_8760!$C5048,Htg_StPt_Sch_EZ!$B$4:$B$27,0),MATCH(Schedules_8760!$F5048,Htg_StPt_Sch_EZ!$C$3:$I$3,0)),"F","C")</f>
        <v>20.555555555555554</v>
      </c>
      <c r="I5048" s="34">
        <f>CONVERT(INDEX(Htg_StPt_Sch_EZ!$C$31:$I$54,MATCH(Schedules_8760!$C5048,Htg_StPt_Sch_EZ!$B$31:$B$54,0),MATCH(Schedules_8760!$F5048,Htg_StPt_Sch_EZ!$C$30:$I$30,0)),"F","C")</f>
        <v>19.444444444444443</v>
      </c>
      <c r="J5048" s="34">
        <f>CONVERT(INDEX(Clg_StPt_Sch_EZ!$C$4:$I$27,MATCH(Schedules_8760!$C5048,Clg_StPt_Sch_EZ!$B$4:$B$27,0),MATCH(Schedules_8760!$F5048,Clg_StPt_Sch_EZ!$C$3:$I$3,0)),"F","C")</f>
        <v>25.555555555555554</v>
      </c>
      <c r="K5048" s="34">
        <f>CONVERT(INDEX(Clg_StPt_Sch_EZ!$C$31:$I$54,MATCH(Schedules_8760!$C5048,Clg_StPt_Sch_EZ!$B$31:$B$54,0),MATCH(Schedules_8760!$F5048,Clg_StPt_Sch_EZ!$C$30:$I$30,0)),"F","C")</f>
        <v>28.333333333333332</v>
      </c>
      <c r="L5048" s="34">
        <f>CONVERT(INDEX(DHW_StPt_Sch_EZ!$C$4:$I$27,MATCH(Schedules_8760!$C5048,DHW_StPt_Sch_EZ!$B$4:$B$27,0),MATCH(Schedules_8760!$F5048,DHW_StPt_Sch_EZ!$C$3:$I$3,0)),"F","C")</f>
        <v>53.333333333333329</v>
      </c>
      <c r="M5048" s="34">
        <f>CONVERT(INDEX(DHW_StPt_Sch_EZ!$C$31:$I$54,MATCH(Schedules_8760!$C5048,DHW_StPt_Sch_EZ!$B$31:$B$54,0),MATCH(Schedules_8760!$F5048,DHW_StPt_Sch_EZ!$C$30:$I$30,0)),"F","C")</f>
        <v>53.333333333333329</v>
      </c>
      <c r="N5048" s="12"/>
      <c r="O5048" s="12"/>
      <c r="P5048" s="12"/>
    </row>
    <row r="5049" spans="1:16" x14ac:dyDescent="0.25">
      <c r="A5049" s="35">
        <v>5048</v>
      </c>
      <c r="B5049" s="89">
        <v>211.29166666666671</v>
      </c>
      <c r="C5049" s="35">
        <f t="shared" si="390"/>
        <v>8</v>
      </c>
      <c r="D5049" s="35">
        <f t="shared" si="393"/>
        <v>211</v>
      </c>
      <c r="E5049" s="35">
        <f t="shared" si="394"/>
        <v>1</v>
      </c>
      <c r="F5049" s="35" t="str">
        <f t="shared" si="391"/>
        <v>Sunday</v>
      </c>
      <c r="G5049" s="35">
        <f t="shared" si="392"/>
        <v>7</v>
      </c>
      <c r="H5049" s="34">
        <f>CONVERT(INDEX(Htg_StPt_Sch_EZ!$C$4:$I$27,MATCH(Schedules_8760!$C5049,Htg_StPt_Sch_EZ!$B$4:$B$27,0),MATCH(Schedules_8760!$F5049,Htg_StPt_Sch_EZ!$C$3:$I$3,0)),"F","C")</f>
        <v>20.555555555555554</v>
      </c>
      <c r="I5049" s="34">
        <f>CONVERT(INDEX(Htg_StPt_Sch_EZ!$C$31:$I$54,MATCH(Schedules_8760!$C5049,Htg_StPt_Sch_EZ!$B$31:$B$54,0),MATCH(Schedules_8760!$F5049,Htg_StPt_Sch_EZ!$C$30:$I$30,0)),"F","C")</f>
        <v>19.444444444444443</v>
      </c>
      <c r="J5049" s="34">
        <f>CONVERT(INDEX(Clg_StPt_Sch_EZ!$C$4:$I$27,MATCH(Schedules_8760!$C5049,Clg_StPt_Sch_EZ!$B$4:$B$27,0),MATCH(Schedules_8760!$F5049,Clg_StPt_Sch_EZ!$C$3:$I$3,0)),"F","C")</f>
        <v>25.555555555555554</v>
      </c>
      <c r="K5049" s="34">
        <f>CONVERT(INDEX(Clg_StPt_Sch_EZ!$C$31:$I$54,MATCH(Schedules_8760!$C5049,Clg_StPt_Sch_EZ!$B$31:$B$54,0),MATCH(Schedules_8760!$F5049,Clg_StPt_Sch_EZ!$C$30:$I$30,0)),"F","C")</f>
        <v>25</v>
      </c>
      <c r="L5049" s="34">
        <f>CONVERT(INDEX(DHW_StPt_Sch_EZ!$C$4:$I$27,MATCH(Schedules_8760!$C5049,DHW_StPt_Sch_EZ!$B$4:$B$27,0),MATCH(Schedules_8760!$F5049,DHW_StPt_Sch_EZ!$C$3:$I$3,0)),"F","C")</f>
        <v>53.333333333333329</v>
      </c>
      <c r="M5049" s="34">
        <f>CONVERT(INDEX(DHW_StPt_Sch_EZ!$C$31:$I$54,MATCH(Schedules_8760!$C5049,DHW_StPt_Sch_EZ!$B$31:$B$54,0),MATCH(Schedules_8760!$F5049,DHW_StPt_Sch_EZ!$C$30:$I$30,0)),"F","C")</f>
        <v>53.333333333333329</v>
      </c>
      <c r="N5049" s="12"/>
      <c r="O5049" s="12"/>
      <c r="P5049" s="12"/>
    </row>
    <row r="5050" spans="1:16" x14ac:dyDescent="0.25">
      <c r="A5050" s="35">
        <v>5049</v>
      </c>
      <c r="B5050" s="89">
        <v>211.33333333333329</v>
      </c>
      <c r="C5050" s="35">
        <f t="shared" si="390"/>
        <v>9</v>
      </c>
      <c r="D5050" s="35">
        <f t="shared" si="393"/>
        <v>211</v>
      </c>
      <c r="E5050" s="35">
        <f t="shared" si="394"/>
        <v>1</v>
      </c>
      <c r="F5050" s="35" t="str">
        <f t="shared" si="391"/>
        <v>Sunday</v>
      </c>
      <c r="G5050" s="35">
        <f t="shared" si="392"/>
        <v>7</v>
      </c>
      <c r="H5050" s="34">
        <f>CONVERT(INDEX(Htg_StPt_Sch_EZ!$C$4:$I$27,MATCH(Schedules_8760!$C5050,Htg_StPt_Sch_EZ!$B$4:$B$27,0),MATCH(Schedules_8760!$F5050,Htg_StPt_Sch_EZ!$C$3:$I$3,0)),"F","C")</f>
        <v>20.555555555555554</v>
      </c>
      <c r="I5050" s="34">
        <f>CONVERT(INDEX(Htg_StPt_Sch_EZ!$C$31:$I$54,MATCH(Schedules_8760!$C5050,Htg_StPt_Sch_EZ!$B$31:$B$54,0),MATCH(Schedules_8760!$F5050,Htg_StPt_Sch_EZ!$C$30:$I$30,0)),"F","C")</f>
        <v>19.444444444444443</v>
      </c>
      <c r="J5050" s="34">
        <f>CONVERT(INDEX(Clg_StPt_Sch_EZ!$C$4:$I$27,MATCH(Schedules_8760!$C5050,Clg_StPt_Sch_EZ!$B$4:$B$27,0),MATCH(Schedules_8760!$F5050,Clg_StPt_Sch_EZ!$C$3:$I$3,0)),"F","C")</f>
        <v>25.555555555555554</v>
      </c>
      <c r="K5050" s="34">
        <f>CONVERT(INDEX(Clg_StPt_Sch_EZ!$C$31:$I$54,MATCH(Schedules_8760!$C5050,Clg_StPt_Sch_EZ!$B$31:$B$54,0),MATCH(Schedules_8760!$F5050,Clg_StPt_Sch_EZ!$C$30:$I$30,0)),"F","C")</f>
        <v>25</v>
      </c>
      <c r="L5050" s="34">
        <f>CONVERT(INDEX(DHW_StPt_Sch_EZ!$C$4:$I$27,MATCH(Schedules_8760!$C5050,DHW_StPt_Sch_EZ!$B$4:$B$27,0),MATCH(Schedules_8760!$F5050,DHW_StPt_Sch_EZ!$C$3:$I$3,0)),"F","C")</f>
        <v>53.333333333333329</v>
      </c>
      <c r="M5050" s="34">
        <f>CONVERT(INDEX(DHW_StPt_Sch_EZ!$C$31:$I$54,MATCH(Schedules_8760!$C5050,DHW_StPt_Sch_EZ!$B$31:$B$54,0),MATCH(Schedules_8760!$F5050,DHW_StPt_Sch_EZ!$C$30:$I$30,0)),"F","C")</f>
        <v>53.333333333333329</v>
      </c>
      <c r="N5050" s="12"/>
      <c r="O5050" s="12"/>
      <c r="P5050" s="12"/>
    </row>
    <row r="5051" spans="1:16" x14ac:dyDescent="0.25">
      <c r="A5051" s="35">
        <v>5050</v>
      </c>
      <c r="B5051" s="89">
        <v>211.375</v>
      </c>
      <c r="C5051" s="35">
        <f t="shared" si="390"/>
        <v>10</v>
      </c>
      <c r="D5051" s="35">
        <f t="shared" si="393"/>
        <v>211</v>
      </c>
      <c r="E5051" s="35">
        <f t="shared" si="394"/>
        <v>1</v>
      </c>
      <c r="F5051" s="35" t="str">
        <f t="shared" si="391"/>
        <v>Sunday</v>
      </c>
      <c r="G5051" s="35">
        <f t="shared" si="392"/>
        <v>7</v>
      </c>
      <c r="H5051" s="34">
        <f>CONVERT(INDEX(Htg_StPt_Sch_EZ!$C$4:$I$27,MATCH(Schedules_8760!$C5051,Htg_StPt_Sch_EZ!$B$4:$B$27,0),MATCH(Schedules_8760!$F5051,Htg_StPt_Sch_EZ!$C$3:$I$3,0)),"F","C")</f>
        <v>20.555555555555554</v>
      </c>
      <c r="I5051" s="34">
        <f>CONVERT(INDEX(Htg_StPt_Sch_EZ!$C$31:$I$54,MATCH(Schedules_8760!$C5051,Htg_StPt_Sch_EZ!$B$31:$B$54,0),MATCH(Schedules_8760!$F5051,Htg_StPt_Sch_EZ!$C$30:$I$30,0)),"F","C")</f>
        <v>19.444444444444443</v>
      </c>
      <c r="J5051" s="34">
        <f>CONVERT(INDEX(Clg_StPt_Sch_EZ!$C$4:$I$27,MATCH(Schedules_8760!$C5051,Clg_StPt_Sch_EZ!$B$4:$B$27,0),MATCH(Schedules_8760!$F5051,Clg_StPt_Sch_EZ!$C$3:$I$3,0)),"F","C")</f>
        <v>25.555555555555554</v>
      </c>
      <c r="K5051" s="34">
        <f>CONVERT(INDEX(Clg_StPt_Sch_EZ!$C$31:$I$54,MATCH(Schedules_8760!$C5051,Clg_StPt_Sch_EZ!$B$31:$B$54,0),MATCH(Schedules_8760!$F5051,Clg_StPt_Sch_EZ!$C$30:$I$30,0)),"F","C")</f>
        <v>25</v>
      </c>
      <c r="L5051" s="34">
        <f>CONVERT(INDEX(DHW_StPt_Sch_EZ!$C$4:$I$27,MATCH(Schedules_8760!$C5051,DHW_StPt_Sch_EZ!$B$4:$B$27,0),MATCH(Schedules_8760!$F5051,DHW_StPt_Sch_EZ!$C$3:$I$3,0)),"F","C")</f>
        <v>53.333333333333329</v>
      </c>
      <c r="M5051" s="34">
        <f>CONVERT(INDEX(DHW_StPt_Sch_EZ!$C$31:$I$54,MATCH(Schedules_8760!$C5051,DHW_StPt_Sch_EZ!$B$31:$B$54,0),MATCH(Schedules_8760!$F5051,DHW_StPt_Sch_EZ!$C$30:$I$30,0)),"F","C")</f>
        <v>53.333333333333329</v>
      </c>
      <c r="N5051" s="12"/>
      <c r="O5051" s="12"/>
      <c r="P5051" s="12"/>
    </row>
    <row r="5052" spans="1:16" x14ac:dyDescent="0.25">
      <c r="A5052" s="35">
        <v>5051</v>
      </c>
      <c r="B5052" s="89">
        <v>211.41666666666671</v>
      </c>
      <c r="C5052" s="35">
        <f t="shared" si="390"/>
        <v>11</v>
      </c>
      <c r="D5052" s="35">
        <f t="shared" si="393"/>
        <v>211</v>
      </c>
      <c r="E5052" s="35">
        <f t="shared" si="394"/>
        <v>1</v>
      </c>
      <c r="F5052" s="35" t="str">
        <f t="shared" si="391"/>
        <v>Sunday</v>
      </c>
      <c r="G5052" s="35">
        <f t="shared" si="392"/>
        <v>7</v>
      </c>
      <c r="H5052" s="34">
        <f>CONVERT(INDEX(Htg_StPt_Sch_EZ!$C$4:$I$27,MATCH(Schedules_8760!$C5052,Htg_StPt_Sch_EZ!$B$4:$B$27,0),MATCH(Schedules_8760!$F5052,Htg_StPt_Sch_EZ!$C$3:$I$3,0)),"F","C")</f>
        <v>20.555555555555554</v>
      </c>
      <c r="I5052" s="34">
        <f>CONVERT(INDEX(Htg_StPt_Sch_EZ!$C$31:$I$54,MATCH(Schedules_8760!$C5052,Htg_StPt_Sch_EZ!$B$31:$B$54,0),MATCH(Schedules_8760!$F5052,Htg_StPt_Sch_EZ!$C$30:$I$30,0)),"F","C")</f>
        <v>19.444444444444443</v>
      </c>
      <c r="J5052" s="34">
        <f>CONVERT(INDEX(Clg_StPt_Sch_EZ!$C$4:$I$27,MATCH(Schedules_8760!$C5052,Clg_StPt_Sch_EZ!$B$4:$B$27,0),MATCH(Schedules_8760!$F5052,Clg_StPt_Sch_EZ!$C$3:$I$3,0)),"F","C")</f>
        <v>25.555555555555554</v>
      </c>
      <c r="K5052" s="34">
        <f>CONVERT(INDEX(Clg_StPt_Sch_EZ!$C$31:$I$54,MATCH(Schedules_8760!$C5052,Clg_StPt_Sch_EZ!$B$31:$B$54,0),MATCH(Schedules_8760!$F5052,Clg_StPt_Sch_EZ!$C$30:$I$30,0)),"F","C")</f>
        <v>25</v>
      </c>
      <c r="L5052" s="34">
        <f>CONVERT(INDEX(DHW_StPt_Sch_EZ!$C$4:$I$27,MATCH(Schedules_8760!$C5052,DHW_StPt_Sch_EZ!$B$4:$B$27,0),MATCH(Schedules_8760!$F5052,DHW_StPt_Sch_EZ!$C$3:$I$3,0)),"F","C")</f>
        <v>53.333333333333329</v>
      </c>
      <c r="M5052" s="34">
        <f>CONVERT(INDEX(DHW_StPt_Sch_EZ!$C$31:$I$54,MATCH(Schedules_8760!$C5052,DHW_StPt_Sch_EZ!$B$31:$B$54,0),MATCH(Schedules_8760!$F5052,DHW_StPt_Sch_EZ!$C$30:$I$30,0)),"F","C")</f>
        <v>53.333333333333329</v>
      </c>
      <c r="N5052" s="12"/>
      <c r="O5052" s="12"/>
      <c r="P5052" s="12"/>
    </row>
    <row r="5053" spans="1:16" x14ac:dyDescent="0.25">
      <c r="A5053" s="35">
        <v>5052</v>
      </c>
      <c r="B5053" s="89">
        <v>211.45833333333329</v>
      </c>
      <c r="C5053" s="35">
        <f t="shared" si="390"/>
        <v>12</v>
      </c>
      <c r="D5053" s="35">
        <f t="shared" si="393"/>
        <v>211</v>
      </c>
      <c r="E5053" s="35">
        <f t="shared" si="394"/>
        <v>1</v>
      </c>
      <c r="F5053" s="35" t="str">
        <f t="shared" si="391"/>
        <v>Sunday</v>
      </c>
      <c r="G5053" s="35">
        <f t="shared" si="392"/>
        <v>7</v>
      </c>
      <c r="H5053" s="34">
        <f>CONVERT(INDEX(Htg_StPt_Sch_EZ!$C$4:$I$27,MATCH(Schedules_8760!$C5053,Htg_StPt_Sch_EZ!$B$4:$B$27,0),MATCH(Schedules_8760!$F5053,Htg_StPt_Sch_EZ!$C$3:$I$3,0)),"F","C")</f>
        <v>20.555555555555554</v>
      </c>
      <c r="I5053" s="34">
        <f>CONVERT(INDEX(Htg_StPt_Sch_EZ!$C$31:$I$54,MATCH(Schedules_8760!$C5053,Htg_StPt_Sch_EZ!$B$31:$B$54,0),MATCH(Schedules_8760!$F5053,Htg_StPt_Sch_EZ!$C$30:$I$30,0)),"F","C")</f>
        <v>19.444444444444443</v>
      </c>
      <c r="J5053" s="34">
        <f>CONVERT(INDEX(Clg_StPt_Sch_EZ!$C$4:$I$27,MATCH(Schedules_8760!$C5053,Clg_StPt_Sch_EZ!$B$4:$B$27,0),MATCH(Schedules_8760!$F5053,Clg_StPt_Sch_EZ!$C$3:$I$3,0)),"F","C")</f>
        <v>25.555555555555554</v>
      </c>
      <c r="K5053" s="34">
        <f>CONVERT(INDEX(Clg_StPt_Sch_EZ!$C$31:$I$54,MATCH(Schedules_8760!$C5053,Clg_StPt_Sch_EZ!$B$31:$B$54,0),MATCH(Schedules_8760!$F5053,Clg_StPt_Sch_EZ!$C$30:$I$30,0)),"F","C")</f>
        <v>25</v>
      </c>
      <c r="L5053" s="34">
        <f>CONVERT(INDEX(DHW_StPt_Sch_EZ!$C$4:$I$27,MATCH(Schedules_8760!$C5053,DHW_StPt_Sch_EZ!$B$4:$B$27,0),MATCH(Schedules_8760!$F5053,DHW_StPt_Sch_EZ!$C$3:$I$3,0)),"F","C")</f>
        <v>53.333333333333329</v>
      </c>
      <c r="M5053" s="34">
        <f>CONVERT(INDEX(DHW_StPt_Sch_EZ!$C$31:$I$54,MATCH(Schedules_8760!$C5053,DHW_StPt_Sch_EZ!$B$31:$B$54,0),MATCH(Schedules_8760!$F5053,DHW_StPt_Sch_EZ!$C$30:$I$30,0)),"F","C")</f>
        <v>53.333333333333329</v>
      </c>
      <c r="N5053" s="12"/>
      <c r="O5053" s="12"/>
      <c r="P5053" s="12"/>
    </row>
    <row r="5054" spans="1:16" x14ac:dyDescent="0.25">
      <c r="A5054" s="35">
        <v>5053</v>
      </c>
      <c r="B5054" s="89">
        <v>211.5</v>
      </c>
      <c r="C5054" s="35">
        <f t="shared" si="390"/>
        <v>13</v>
      </c>
      <c r="D5054" s="35">
        <f t="shared" si="393"/>
        <v>211</v>
      </c>
      <c r="E5054" s="35">
        <f t="shared" si="394"/>
        <v>1</v>
      </c>
      <c r="F5054" s="35" t="str">
        <f t="shared" si="391"/>
        <v>Sunday</v>
      </c>
      <c r="G5054" s="35">
        <f t="shared" si="392"/>
        <v>7</v>
      </c>
      <c r="H5054" s="34">
        <f>CONVERT(INDEX(Htg_StPt_Sch_EZ!$C$4:$I$27,MATCH(Schedules_8760!$C5054,Htg_StPt_Sch_EZ!$B$4:$B$27,0),MATCH(Schedules_8760!$F5054,Htg_StPt_Sch_EZ!$C$3:$I$3,0)),"F","C")</f>
        <v>20.555555555555554</v>
      </c>
      <c r="I5054" s="34">
        <f>CONVERT(INDEX(Htg_StPt_Sch_EZ!$C$31:$I$54,MATCH(Schedules_8760!$C5054,Htg_StPt_Sch_EZ!$B$31:$B$54,0),MATCH(Schedules_8760!$F5054,Htg_StPt_Sch_EZ!$C$30:$I$30,0)),"F","C")</f>
        <v>19.444444444444443</v>
      </c>
      <c r="J5054" s="34">
        <f>CONVERT(INDEX(Clg_StPt_Sch_EZ!$C$4:$I$27,MATCH(Schedules_8760!$C5054,Clg_StPt_Sch_EZ!$B$4:$B$27,0),MATCH(Schedules_8760!$F5054,Clg_StPt_Sch_EZ!$C$3:$I$3,0)),"F","C")</f>
        <v>25.555555555555554</v>
      </c>
      <c r="K5054" s="34">
        <f>CONVERT(INDEX(Clg_StPt_Sch_EZ!$C$31:$I$54,MATCH(Schedules_8760!$C5054,Clg_StPt_Sch_EZ!$B$31:$B$54,0),MATCH(Schedules_8760!$F5054,Clg_StPt_Sch_EZ!$C$30:$I$30,0)),"F","C")</f>
        <v>25</v>
      </c>
      <c r="L5054" s="34">
        <f>CONVERT(INDEX(DHW_StPt_Sch_EZ!$C$4:$I$27,MATCH(Schedules_8760!$C5054,DHW_StPt_Sch_EZ!$B$4:$B$27,0),MATCH(Schedules_8760!$F5054,DHW_StPt_Sch_EZ!$C$3:$I$3,0)),"F","C")</f>
        <v>53.333333333333329</v>
      </c>
      <c r="M5054" s="34">
        <f>CONVERT(INDEX(DHW_StPt_Sch_EZ!$C$31:$I$54,MATCH(Schedules_8760!$C5054,DHW_StPt_Sch_EZ!$B$31:$B$54,0),MATCH(Schedules_8760!$F5054,DHW_StPt_Sch_EZ!$C$30:$I$30,0)),"F","C")</f>
        <v>53.333333333333329</v>
      </c>
      <c r="N5054" s="12"/>
      <c r="O5054" s="12"/>
      <c r="P5054" s="12"/>
    </row>
    <row r="5055" spans="1:16" x14ac:dyDescent="0.25">
      <c r="A5055" s="35">
        <v>5054</v>
      </c>
      <c r="B5055" s="89">
        <v>211.54166666666671</v>
      </c>
      <c r="C5055" s="35">
        <f t="shared" si="390"/>
        <v>14</v>
      </c>
      <c r="D5055" s="35">
        <f t="shared" si="393"/>
        <v>211</v>
      </c>
      <c r="E5055" s="35">
        <f t="shared" si="394"/>
        <v>1</v>
      </c>
      <c r="F5055" s="35" t="str">
        <f t="shared" si="391"/>
        <v>Sunday</v>
      </c>
      <c r="G5055" s="35">
        <f t="shared" si="392"/>
        <v>7</v>
      </c>
      <c r="H5055" s="34">
        <f>CONVERT(INDEX(Htg_StPt_Sch_EZ!$C$4:$I$27,MATCH(Schedules_8760!$C5055,Htg_StPt_Sch_EZ!$B$4:$B$27,0),MATCH(Schedules_8760!$F5055,Htg_StPt_Sch_EZ!$C$3:$I$3,0)),"F","C")</f>
        <v>20.555555555555554</v>
      </c>
      <c r="I5055" s="34">
        <f>CONVERT(INDEX(Htg_StPt_Sch_EZ!$C$31:$I$54,MATCH(Schedules_8760!$C5055,Htg_StPt_Sch_EZ!$B$31:$B$54,0),MATCH(Schedules_8760!$F5055,Htg_StPt_Sch_EZ!$C$30:$I$30,0)),"F","C")</f>
        <v>19.444444444444443</v>
      </c>
      <c r="J5055" s="34">
        <f>CONVERT(INDEX(Clg_StPt_Sch_EZ!$C$4:$I$27,MATCH(Schedules_8760!$C5055,Clg_StPt_Sch_EZ!$B$4:$B$27,0),MATCH(Schedules_8760!$F5055,Clg_StPt_Sch_EZ!$C$3:$I$3,0)),"F","C")</f>
        <v>25.555555555555554</v>
      </c>
      <c r="K5055" s="34">
        <f>CONVERT(INDEX(Clg_StPt_Sch_EZ!$C$31:$I$54,MATCH(Schedules_8760!$C5055,Clg_StPt_Sch_EZ!$B$31:$B$54,0),MATCH(Schedules_8760!$F5055,Clg_StPt_Sch_EZ!$C$30:$I$30,0)),"F","C")</f>
        <v>25</v>
      </c>
      <c r="L5055" s="34">
        <f>CONVERT(INDEX(DHW_StPt_Sch_EZ!$C$4:$I$27,MATCH(Schedules_8760!$C5055,DHW_StPt_Sch_EZ!$B$4:$B$27,0),MATCH(Schedules_8760!$F5055,DHW_StPt_Sch_EZ!$C$3:$I$3,0)),"F","C")</f>
        <v>53.333333333333329</v>
      </c>
      <c r="M5055" s="34">
        <f>CONVERT(INDEX(DHW_StPt_Sch_EZ!$C$31:$I$54,MATCH(Schedules_8760!$C5055,DHW_StPt_Sch_EZ!$B$31:$B$54,0),MATCH(Schedules_8760!$F5055,DHW_StPt_Sch_EZ!$C$30:$I$30,0)),"F","C")</f>
        <v>53.333333333333329</v>
      </c>
      <c r="N5055" s="12"/>
      <c r="O5055" s="12"/>
      <c r="P5055" s="12"/>
    </row>
    <row r="5056" spans="1:16" x14ac:dyDescent="0.25">
      <c r="A5056" s="35">
        <v>5055</v>
      </c>
      <c r="B5056" s="89">
        <v>211.58333333333329</v>
      </c>
      <c r="C5056" s="35">
        <f t="shared" si="390"/>
        <v>15</v>
      </c>
      <c r="D5056" s="35">
        <f t="shared" si="393"/>
        <v>211</v>
      </c>
      <c r="E5056" s="35">
        <f t="shared" si="394"/>
        <v>1</v>
      </c>
      <c r="F5056" s="35" t="str">
        <f t="shared" si="391"/>
        <v>Sunday</v>
      </c>
      <c r="G5056" s="35">
        <f t="shared" si="392"/>
        <v>7</v>
      </c>
      <c r="H5056" s="34">
        <f>CONVERT(INDEX(Htg_StPt_Sch_EZ!$C$4:$I$27,MATCH(Schedules_8760!$C5056,Htg_StPt_Sch_EZ!$B$4:$B$27,0),MATCH(Schedules_8760!$F5056,Htg_StPt_Sch_EZ!$C$3:$I$3,0)),"F","C")</f>
        <v>20.555555555555554</v>
      </c>
      <c r="I5056" s="34">
        <f>CONVERT(INDEX(Htg_StPt_Sch_EZ!$C$31:$I$54,MATCH(Schedules_8760!$C5056,Htg_StPt_Sch_EZ!$B$31:$B$54,0),MATCH(Schedules_8760!$F5056,Htg_StPt_Sch_EZ!$C$30:$I$30,0)),"F","C")</f>
        <v>21.111111111111111</v>
      </c>
      <c r="J5056" s="34">
        <f>CONVERT(INDEX(Clg_StPt_Sch_EZ!$C$4:$I$27,MATCH(Schedules_8760!$C5056,Clg_StPt_Sch_EZ!$B$4:$B$27,0),MATCH(Schedules_8760!$F5056,Clg_StPt_Sch_EZ!$C$3:$I$3,0)),"F","C")</f>
        <v>25.555555555555554</v>
      </c>
      <c r="K5056" s="34">
        <f>CONVERT(INDEX(Clg_StPt_Sch_EZ!$C$31:$I$54,MATCH(Schedules_8760!$C5056,Clg_StPt_Sch_EZ!$B$31:$B$54,0),MATCH(Schedules_8760!$F5056,Clg_StPt_Sch_EZ!$C$30:$I$30,0)),"F","C")</f>
        <v>25</v>
      </c>
      <c r="L5056" s="34">
        <f>CONVERT(INDEX(DHW_StPt_Sch_EZ!$C$4:$I$27,MATCH(Schedules_8760!$C5056,DHW_StPt_Sch_EZ!$B$4:$B$27,0),MATCH(Schedules_8760!$F5056,DHW_StPt_Sch_EZ!$C$3:$I$3,0)),"F","C")</f>
        <v>53.333333333333329</v>
      </c>
      <c r="M5056" s="34">
        <f>CONVERT(INDEX(DHW_StPt_Sch_EZ!$C$31:$I$54,MATCH(Schedules_8760!$C5056,DHW_StPt_Sch_EZ!$B$31:$B$54,0),MATCH(Schedules_8760!$F5056,DHW_StPt_Sch_EZ!$C$30:$I$30,0)),"F","C")</f>
        <v>53.333333333333329</v>
      </c>
      <c r="N5056" s="12"/>
      <c r="O5056" s="12"/>
      <c r="P5056" s="12"/>
    </row>
    <row r="5057" spans="1:16" x14ac:dyDescent="0.25">
      <c r="A5057" s="35">
        <v>5056</v>
      </c>
      <c r="B5057" s="89">
        <v>211.625</v>
      </c>
      <c r="C5057" s="35">
        <f t="shared" si="390"/>
        <v>16</v>
      </c>
      <c r="D5057" s="35">
        <f t="shared" si="393"/>
        <v>211</v>
      </c>
      <c r="E5057" s="35">
        <f t="shared" si="394"/>
        <v>1</v>
      </c>
      <c r="F5057" s="35" t="str">
        <f t="shared" si="391"/>
        <v>Sunday</v>
      </c>
      <c r="G5057" s="35">
        <f t="shared" si="392"/>
        <v>7</v>
      </c>
      <c r="H5057" s="34">
        <f>CONVERT(INDEX(Htg_StPt_Sch_EZ!$C$4:$I$27,MATCH(Schedules_8760!$C5057,Htg_StPt_Sch_EZ!$B$4:$B$27,0),MATCH(Schedules_8760!$F5057,Htg_StPt_Sch_EZ!$C$3:$I$3,0)),"F","C")</f>
        <v>20.555555555555554</v>
      </c>
      <c r="I5057" s="34">
        <f>CONVERT(INDEX(Htg_StPt_Sch_EZ!$C$31:$I$54,MATCH(Schedules_8760!$C5057,Htg_StPt_Sch_EZ!$B$31:$B$54,0),MATCH(Schedules_8760!$F5057,Htg_StPt_Sch_EZ!$C$30:$I$30,0)),"F","C")</f>
        <v>21.111111111111111</v>
      </c>
      <c r="J5057" s="34">
        <f>CONVERT(INDEX(Clg_StPt_Sch_EZ!$C$4:$I$27,MATCH(Schedules_8760!$C5057,Clg_StPt_Sch_EZ!$B$4:$B$27,0),MATCH(Schedules_8760!$F5057,Clg_StPt_Sch_EZ!$C$3:$I$3,0)),"F","C")</f>
        <v>25.555555555555554</v>
      </c>
      <c r="K5057" s="34">
        <f>CONVERT(INDEX(Clg_StPt_Sch_EZ!$C$31:$I$54,MATCH(Schedules_8760!$C5057,Clg_StPt_Sch_EZ!$B$31:$B$54,0),MATCH(Schedules_8760!$F5057,Clg_StPt_Sch_EZ!$C$30:$I$30,0)),"F","C")</f>
        <v>25</v>
      </c>
      <c r="L5057" s="34">
        <f>CONVERT(INDEX(DHW_StPt_Sch_EZ!$C$4:$I$27,MATCH(Schedules_8760!$C5057,DHW_StPt_Sch_EZ!$B$4:$B$27,0),MATCH(Schedules_8760!$F5057,DHW_StPt_Sch_EZ!$C$3:$I$3,0)),"F","C")</f>
        <v>53.333333333333329</v>
      </c>
      <c r="M5057" s="34">
        <f>CONVERT(INDEX(DHW_StPt_Sch_EZ!$C$31:$I$54,MATCH(Schedules_8760!$C5057,DHW_StPt_Sch_EZ!$B$31:$B$54,0),MATCH(Schedules_8760!$F5057,DHW_StPt_Sch_EZ!$C$30:$I$30,0)),"F","C")</f>
        <v>53.333333333333329</v>
      </c>
      <c r="N5057" s="12"/>
      <c r="O5057" s="12"/>
      <c r="P5057" s="12"/>
    </row>
    <row r="5058" spans="1:16" x14ac:dyDescent="0.25">
      <c r="A5058" s="35">
        <v>5057</v>
      </c>
      <c r="B5058" s="89">
        <v>211.66666666666671</v>
      </c>
      <c r="C5058" s="35">
        <f t="shared" ref="C5058:C5121" si="395">HOUR(B5058)+1</f>
        <v>17</v>
      </c>
      <c r="D5058" s="35">
        <f t="shared" si="393"/>
        <v>211</v>
      </c>
      <c r="E5058" s="35">
        <f t="shared" si="394"/>
        <v>1</v>
      </c>
      <c r="F5058" s="35" t="str">
        <f t="shared" ref="F5058:F5121" si="396">IF(E5058=1,"Sunday",IF(E5058=2,"Monday",IF(E5058=3,"Tuesday",IF(E5058=4,"Wednesday",IF(E5058=5,"Thursday",IF(E5058=6,"Friday","Saturday"))))))</f>
        <v>Sunday</v>
      </c>
      <c r="G5058" s="35">
        <f t="shared" ref="G5058:G5121" si="397">MONTH(B5058)</f>
        <v>7</v>
      </c>
      <c r="H5058" s="34">
        <f>CONVERT(INDEX(Htg_StPt_Sch_EZ!$C$4:$I$27,MATCH(Schedules_8760!$C5058,Htg_StPt_Sch_EZ!$B$4:$B$27,0),MATCH(Schedules_8760!$F5058,Htg_StPt_Sch_EZ!$C$3:$I$3,0)),"F","C")</f>
        <v>20.555555555555554</v>
      </c>
      <c r="I5058" s="34">
        <f>CONVERT(INDEX(Htg_StPt_Sch_EZ!$C$31:$I$54,MATCH(Schedules_8760!$C5058,Htg_StPt_Sch_EZ!$B$31:$B$54,0),MATCH(Schedules_8760!$F5058,Htg_StPt_Sch_EZ!$C$30:$I$30,0)),"F","C")</f>
        <v>17.777777777777779</v>
      </c>
      <c r="J5058" s="34">
        <f>CONVERT(INDEX(Clg_StPt_Sch_EZ!$C$4:$I$27,MATCH(Schedules_8760!$C5058,Clg_StPt_Sch_EZ!$B$4:$B$27,0),MATCH(Schedules_8760!$F5058,Clg_StPt_Sch_EZ!$C$3:$I$3,0)),"F","C")</f>
        <v>25.555555555555554</v>
      </c>
      <c r="K5058" s="34">
        <f>CONVERT(INDEX(Clg_StPt_Sch_EZ!$C$31:$I$54,MATCH(Schedules_8760!$C5058,Clg_StPt_Sch_EZ!$B$31:$B$54,0),MATCH(Schedules_8760!$F5058,Clg_StPt_Sch_EZ!$C$30:$I$30,0)),"F","C")</f>
        <v>25</v>
      </c>
      <c r="L5058" s="34">
        <f>CONVERT(INDEX(DHW_StPt_Sch_EZ!$C$4:$I$27,MATCH(Schedules_8760!$C5058,DHW_StPt_Sch_EZ!$B$4:$B$27,0),MATCH(Schedules_8760!$F5058,DHW_StPt_Sch_EZ!$C$3:$I$3,0)),"F","C")</f>
        <v>53.333333333333329</v>
      </c>
      <c r="M5058" s="34">
        <f>CONVERT(INDEX(DHW_StPt_Sch_EZ!$C$31:$I$54,MATCH(Schedules_8760!$C5058,DHW_StPt_Sch_EZ!$B$31:$B$54,0),MATCH(Schedules_8760!$F5058,DHW_StPt_Sch_EZ!$C$30:$I$30,0)),"F","C")</f>
        <v>53.333333333333329</v>
      </c>
      <c r="N5058" s="12"/>
      <c r="O5058" s="12"/>
      <c r="P5058" s="12"/>
    </row>
    <row r="5059" spans="1:16" x14ac:dyDescent="0.25">
      <c r="A5059" s="35">
        <v>5058</v>
      </c>
      <c r="B5059" s="89">
        <v>211.70833333333329</v>
      </c>
      <c r="C5059" s="35">
        <f t="shared" si="395"/>
        <v>18</v>
      </c>
      <c r="D5059" s="35">
        <f t="shared" ref="D5059:D5122" si="398">IF(C5059=1,D5058+1,D5058)</f>
        <v>211</v>
      </c>
      <c r="E5059" s="35">
        <f t="shared" ref="E5059:E5122" si="399">IF(AND(C5059=1,E5058=7),1,IF(C5059=1,E5058+1,E5058))</f>
        <v>1</v>
      </c>
      <c r="F5059" s="35" t="str">
        <f t="shared" si="396"/>
        <v>Sunday</v>
      </c>
      <c r="G5059" s="35">
        <f t="shared" si="397"/>
        <v>7</v>
      </c>
      <c r="H5059" s="34">
        <f>CONVERT(INDEX(Htg_StPt_Sch_EZ!$C$4:$I$27,MATCH(Schedules_8760!$C5059,Htg_StPt_Sch_EZ!$B$4:$B$27,0),MATCH(Schedules_8760!$F5059,Htg_StPt_Sch_EZ!$C$3:$I$3,0)),"F","C")</f>
        <v>20.555555555555554</v>
      </c>
      <c r="I5059" s="34">
        <f>CONVERT(INDEX(Htg_StPt_Sch_EZ!$C$31:$I$54,MATCH(Schedules_8760!$C5059,Htg_StPt_Sch_EZ!$B$31:$B$54,0),MATCH(Schedules_8760!$F5059,Htg_StPt_Sch_EZ!$C$30:$I$30,0)),"F","C")</f>
        <v>17.777777777777779</v>
      </c>
      <c r="J5059" s="34">
        <f>CONVERT(INDEX(Clg_StPt_Sch_EZ!$C$4:$I$27,MATCH(Schedules_8760!$C5059,Clg_StPt_Sch_EZ!$B$4:$B$27,0),MATCH(Schedules_8760!$F5059,Clg_StPt_Sch_EZ!$C$3:$I$3,0)),"F","C")</f>
        <v>25.555555555555554</v>
      </c>
      <c r="K5059" s="34">
        <f>CONVERT(INDEX(Clg_StPt_Sch_EZ!$C$31:$I$54,MATCH(Schedules_8760!$C5059,Clg_StPt_Sch_EZ!$B$31:$B$54,0),MATCH(Schedules_8760!$F5059,Clg_StPt_Sch_EZ!$C$30:$I$30,0)),"F","C")</f>
        <v>28.333333333333332</v>
      </c>
      <c r="L5059" s="34">
        <f>CONVERT(INDEX(DHW_StPt_Sch_EZ!$C$4:$I$27,MATCH(Schedules_8760!$C5059,DHW_StPt_Sch_EZ!$B$4:$B$27,0),MATCH(Schedules_8760!$F5059,DHW_StPt_Sch_EZ!$C$3:$I$3,0)),"F","C")</f>
        <v>53.333333333333329</v>
      </c>
      <c r="M5059" s="34">
        <f>CONVERT(INDEX(DHW_StPt_Sch_EZ!$C$31:$I$54,MATCH(Schedules_8760!$C5059,DHW_StPt_Sch_EZ!$B$31:$B$54,0),MATCH(Schedules_8760!$F5059,DHW_StPt_Sch_EZ!$C$30:$I$30,0)),"F","C")</f>
        <v>53.333333333333329</v>
      </c>
      <c r="N5059" s="12"/>
      <c r="O5059" s="12"/>
      <c r="P5059" s="12"/>
    </row>
    <row r="5060" spans="1:16" x14ac:dyDescent="0.25">
      <c r="A5060" s="35">
        <v>5059</v>
      </c>
      <c r="B5060" s="89">
        <v>211.75</v>
      </c>
      <c r="C5060" s="35">
        <f t="shared" si="395"/>
        <v>19</v>
      </c>
      <c r="D5060" s="35">
        <f t="shared" si="398"/>
        <v>211</v>
      </c>
      <c r="E5060" s="35">
        <f t="shared" si="399"/>
        <v>1</v>
      </c>
      <c r="F5060" s="35" t="str">
        <f t="shared" si="396"/>
        <v>Sunday</v>
      </c>
      <c r="G5060" s="35">
        <f t="shared" si="397"/>
        <v>7</v>
      </c>
      <c r="H5060" s="34">
        <f>CONVERT(INDEX(Htg_StPt_Sch_EZ!$C$4:$I$27,MATCH(Schedules_8760!$C5060,Htg_StPt_Sch_EZ!$B$4:$B$27,0),MATCH(Schedules_8760!$F5060,Htg_StPt_Sch_EZ!$C$3:$I$3,0)),"F","C")</f>
        <v>20.555555555555554</v>
      </c>
      <c r="I5060" s="34">
        <f>CONVERT(INDEX(Htg_StPt_Sch_EZ!$C$31:$I$54,MATCH(Schedules_8760!$C5060,Htg_StPt_Sch_EZ!$B$31:$B$54,0),MATCH(Schedules_8760!$F5060,Htg_StPt_Sch_EZ!$C$30:$I$30,0)),"F","C")</f>
        <v>18.333333333333332</v>
      </c>
      <c r="J5060" s="34">
        <f>CONVERT(INDEX(Clg_StPt_Sch_EZ!$C$4:$I$27,MATCH(Schedules_8760!$C5060,Clg_StPt_Sch_EZ!$B$4:$B$27,0),MATCH(Schedules_8760!$F5060,Clg_StPt_Sch_EZ!$C$3:$I$3,0)),"F","C")</f>
        <v>25.555555555555554</v>
      </c>
      <c r="K5060" s="34">
        <f>CONVERT(INDEX(Clg_StPt_Sch_EZ!$C$31:$I$54,MATCH(Schedules_8760!$C5060,Clg_StPt_Sch_EZ!$B$31:$B$54,0),MATCH(Schedules_8760!$F5060,Clg_StPt_Sch_EZ!$C$30:$I$30,0)),"F","C")</f>
        <v>28.333333333333332</v>
      </c>
      <c r="L5060" s="34">
        <f>CONVERT(INDEX(DHW_StPt_Sch_EZ!$C$4:$I$27,MATCH(Schedules_8760!$C5060,DHW_StPt_Sch_EZ!$B$4:$B$27,0),MATCH(Schedules_8760!$F5060,DHW_StPt_Sch_EZ!$C$3:$I$3,0)),"F","C")</f>
        <v>53.333333333333329</v>
      </c>
      <c r="M5060" s="34">
        <f>CONVERT(INDEX(DHW_StPt_Sch_EZ!$C$31:$I$54,MATCH(Schedules_8760!$C5060,DHW_StPt_Sch_EZ!$B$31:$B$54,0),MATCH(Schedules_8760!$F5060,DHW_StPt_Sch_EZ!$C$30:$I$30,0)),"F","C")</f>
        <v>53.333333333333329</v>
      </c>
      <c r="N5060" s="12"/>
      <c r="O5060" s="12"/>
      <c r="P5060" s="12"/>
    </row>
    <row r="5061" spans="1:16" x14ac:dyDescent="0.25">
      <c r="A5061" s="35">
        <v>5060</v>
      </c>
      <c r="B5061" s="89">
        <v>211.79166666666671</v>
      </c>
      <c r="C5061" s="35">
        <f t="shared" si="395"/>
        <v>20</v>
      </c>
      <c r="D5061" s="35">
        <f t="shared" si="398"/>
        <v>211</v>
      </c>
      <c r="E5061" s="35">
        <f t="shared" si="399"/>
        <v>1</v>
      </c>
      <c r="F5061" s="35" t="str">
        <f t="shared" si="396"/>
        <v>Sunday</v>
      </c>
      <c r="G5061" s="35">
        <f t="shared" si="397"/>
        <v>7</v>
      </c>
      <c r="H5061" s="34">
        <f>CONVERT(INDEX(Htg_StPt_Sch_EZ!$C$4:$I$27,MATCH(Schedules_8760!$C5061,Htg_StPt_Sch_EZ!$B$4:$B$27,0),MATCH(Schedules_8760!$F5061,Htg_StPt_Sch_EZ!$C$3:$I$3,0)),"F","C")</f>
        <v>20.555555555555554</v>
      </c>
      <c r="I5061" s="34">
        <f>CONVERT(INDEX(Htg_StPt_Sch_EZ!$C$31:$I$54,MATCH(Schedules_8760!$C5061,Htg_StPt_Sch_EZ!$B$31:$B$54,0),MATCH(Schedules_8760!$F5061,Htg_StPt_Sch_EZ!$C$30:$I$30,0)),"F","C")</f>
        <v>18.888888888888889</v>
      </c>
      <c r="J5061" s="34">
        <f>CONVERT(INDEX(Clg_StPt_Sch_EZ!$C$4:$I$27,MATCH(Schedules_8760!$C5061,Clg_StPt_Sch_EZ!$B$4:$B$27,0),MATCH(Schedules_8760!$F5061,Clg_StPt_Sch_EZ!$C$3:$I$3,0)),"F","C")</f>
        <v>25.555555555555554</v>
      </c>
      <c r="K5061" s="34">
        <f>CONVERT(INDEX(Clg_StPt_Sch_EZ!$C$31:$I$54,MATCH(Schedules_8760!$C5061,Clg_StPt_Sch_EZ!$B$31:$B$54,0),MATCH(Schedules_8760!$F5061,Clg_StPt_Sch_EZ!$C$30:$I$30,0)),"F","C")</f>
        <v>28.333333333333332</v>
      </c>
      <c r="L5061" s="34">
        <f>CONVERT(INDEX(DHW_StPt_Sch_EZ!$C$4:$I$27,MATCH(Schedules_8760!$C5061,DHW_StPt_Sch_EZ!$B$4:$B$27,0),MATCH(Schedules_8760!$F5061,DHW_StPt_Sch_EZ!$C$3:$I$3,0)),"F","C")</f>
        <v>53.333333333333329</v>
      </c>
      <c r="M5061" s="34">
        <f>CONVERT(INDEX(DHW_StPt_Sch_EZ!$C$31:$I$54,MATCH(Schedules_8760!$C5061,DHW_StPt_Sch_EZ!$B$31:$B$54,0),MATCH(Schedules_8760!$F5061,DHW_StPt_Sch_EZ!$C$30:$I$30,0)),"F","C")</f>
        <v>53.333333333333329</v>
      </c>
      <c r="N5061" s="12"/>
      <c r="O5061" s="12"/>
      <c r="P5061" s="12"/>
    </row>
    <row r="5062" spans="1:16" x14ac:dyDescent="0.25">
      <c r="A5062" s="35">
        <v>5061</v>
      </c>
      <c r="B5062" s="89">
        <v>211.83333333333329</v>
      </c>
      <c r="C5062" s="35">
        <f t="shared" si="395"/>
        <v>21</v>
      </c>
      <c r="D5062" s="35">
        <f t="shared" si="398"/>
        <v>211</v>
      </c>
      <c r="E5062" s="35">
        <f t="shared" si="399"/>
        <v>1</v>
      </c>
      <c r="F5062" s="35" t="str">
        <f t="shared" si="396"/>
        <v>Sunday</v>
      </c>
      <c r="G5062" s="35">
        <f t="shared" si="397"/>
        <v>7</v>
      </c>
      <c r="H5062" s="34">
        <f>CONVERT(INDEX(Htg_StPt_Sch_EZ!$C$4:$I$27,MATCH(Schedules_8760!$C5062,Htg_StPt_Sch_EZ!$B$4:$B$27,0),MATCH(Schedules_8760!$F5062,Htg_StPt_Sch_EZ!$C$3:$I$3,0)),"F","C")</f>
        <v>20.555555555555554</v>
      </c>
      <c r="I5062" s="34">
        <f>CONVERT(INDEX(Htg_StPt_Sch_EZ!$C$31:$I$54,MATCH(Schedules_8760!$C5062,Htg_StPt_Sch_EZ!$B$31:$B$54,0),MATCH(Schedules_8760!$F5062,Htg_StPt_Sch_EZ!$C$30:$I$30,0)),"F","C")</f>
        <v>19.444444444444443</v>
      </c>
      <c r="J5062" s="34">
        <f>CONVERT(INDEX(Clg_StPt_Sch_EZ!$C$4:$I$27,MATCH(Schedules_8760!$C5062,Clg_StPt_Sch_EZ!$B$4:$B$27,0),MATCH(Schedules_8760!$F5062,Clg_StPt_Sch_EZ!$C$3:$I$3,0)),"F","C")</f>
        <v>25.555555555555554</v>
      </c>
      <c r="K5062" s="34">
        <f>CONVERT(INDEX(Clg_StPt_Sch_EZ!$C$31:$I$54,MATCH(Schedules_8760!$C5062,Clg_StPt_Sch_EZ!$B$31:$B$54,0),MATCH(Schedules_8760!$F5062,Clg_StPt_Sch_EZ!$C$30:$I$30,0)),"F","C")</f>
        <v>28.333333333333332</v>
      </c>
      <c r="L5062" s="34">
        <f>CONVERT(INDEX(DHW_StPt_Sch_EZ!$C$4:$I$27,MATCH(Schedules_8760!$C5062,DHW_StPt_Sch_EZ!$B$4:$B$27,0),MATCH(Schedules_8760!$F5062,DHW_StPt_Sch_EZ!$C$3:$I$3,0)),"F","C")</f>
        <v>53.333333333333329</v>
      </c>
      <c r="M5062" s="34">
        <f>CONVERT(INDEX(DHW_StPt_Sch_EZ!$C$31:$I$54,MATCH(Schedules_8760!$C5062,DHW_StPt_Sch_EZ!$B$31:$B$54,0),MATCH(Schedules_8760!$F5062,DHW_StPt_Sch_EZ!$C$30:$I$30,0)),"F","C")</f>
        <v>53.333333333333329</v>
      </c>
      <c r="N5062" s="12"/>
      <c r="O5062" s="12"/>
      <c r="P5062" s="12"/>
    </row>
    <row r="5063" spans="1:16" x14ac:dyDescent="0.25">
      <c r="A5063" s="35">
        <v>5062</v>
      </c>
      <c r="B5063" s="89">
        <v>211.875</v>
      </c>
      <c r="C5063" s="35">
        <f t="shared" si="395"/>
        <v>22</v>
      </c>
      <c r="D5063" s="35">
        <f t="shared" si="398"/>
        <v>211</v>
      </c>
      <c r="E5063" s="35">
        <f t="shared" si="399"/>
        <v>1</v>
      </c>
      <c r="F5063" s="35" t="str">
        <f t="shared" si="396"/>
        <v>Sunday</v>
      </c>
      <c r="G5063" s="35">
        <f t="shared" si="397"/>
        <v>7</v>
      </c>
      <c r="H5063" s="34">
        <f>CONVERT(INDEX(Htg_StPt_Sch_EZ!$C$4:$I$27,MATCH(Schedules_8760!$C5063,Htg_StPt_Sch_EZ!$B$4:$B$27,0),MATCH(Schedules_8760!$F5063,Htg_StPt_Sch_EZ!$C$3:$I$3,0)),"F","C")</f>
        <v>20.555555555555554</v>
      </c>
      <c r="I5063" s="34">
        <f>CONVERT(INDEX(Htg_StPt_Sch_EZ!$C$31:$I$54,MATCH(Schedules_8760!$C5063,Htg_StPt_Sch_EZ!$B$31:$B$54,0),MATCH(Schedules_8760!$F5063,Htg_StPt_Sch_EZ!$C$30:$I$30,0)),"F","C")</f>
        <v>19.444444444444443</v>
      </c>
      <c r="J5063" s="34">
        <f>CONVERT(INDEX(Clg_StPt_Sch_EZ!$C$4:$I$27,MATCH(Schedules_8760!$C5063,Clg_StPt_Sch_EZ!$B$4:$B$27,0),MATCH(Schedules_8760!$F5063,Clg_StPt_Sch_EZ!$C$3:$I$3,0)),"F","C")</f>
        <v>25.555555555555554</v>
      </c>
      <c r="K5063" s="34">
        <f>CONVERT(INDEX(Clg_StPt_Sch_EZ!$C$31:$I$54,MATCH(Schedules_8760!$C5063,Clg_StPt_Sch_EZ!$B$31:$B$54,0),MATCH(Schedules_8760!$F5063,Clg_StPt_Sch_EZ!$C$30:$I$30,0)),"F","C")</f>
        <v>28.333333333333332</v>
      </c>
      <c r="L5063" s="34">
        <f>CONVERT(INDEX(DHW_StPt_Sch_EZ!$C$4:$I$27,MATCH(Schedules_8760!$C5063,DHW_StPt_Sch_EZ!$B$4:$B$27,0),MATCH(Schedules_8760!$F5063,DHW_StPt_Sch_EZ!$C$3:$I$3,0)),"F","C")</f>
        <v>53.333333333333329</v>
      </c>
      <c r="M5063" s="34">
        <f>CONVERT(INDEX(DHW_StPt_Sch_EZ!$C$31:$I$54,MATCH(Schedules_8760!$C5063,DHW_StPt_Sch_EZ!$B$31:$B$54,0),MATCH(Schedules_8760!$F5063,DHW_StPt_Sch_EZ!$C$30:$I$30,0)),"F","C")</f>
        <v>53.333333333333329</v>
      </c>
      <c r="N5063" s="12"/>
      <c r="O5063" s="12"/>
      <c r="P5063" s="12"/>
    </row>
    <row r="5064" spans="1:16" x14ac:dyDescent="0.25">
      <c r="A5064" s="35">
        <v>5063</v>
      </c>
      <c r="B5064" s="89">
        <v>211.91666666666671</v>
      </c>
      <c r="C5064" s="35">
        <f t="shared" si="395"/>
        <v>23</v>
      </c>
      <c r="D5064" s="35">
        <f t="shared" si="398"/>
        <v>211</v>
      </c>
      <c r="E5064" s="35">
        <f t="shared" si="399"/>
        <v>1</v>
      </c>
      <c r="F5064" s="35" t="str">
        <f t="shared" si="396"/>
        <v>Sunday</v>
      </c>
      <c r="G5064" s="35">
        <f t="shared" si="397"/>
        <v>7</v>
      </c>
      <c r="H5064" s="34">
        <f>CONVERT(INDEX(Htg_StPt_Sch_EZ!$C$4:$I$27,MATCH(Schedules_8760!$C5064,Htg_StPt_Sch_EZ!$B$4:$B$27,0),MATCH(Schedules_8760!$F5064,Htg_StPt_Sch_EZ!$C$3:$I$3,0)),"F","C")</f>
        <v>20.555555555555554</v>
      </c>
      <c r="I5064" s="34">
        <f>CONVERT(INDEX(Htg_StPt_Sch_EZ!$C$31:$I$54,MATCH(Schedules_8760!$C5064,Htg_StPt_Sch_EZ!$B$31:$B$54,0),MATCH(Schedules_8760!$F5064,Htg_StPt_Sch_EZ!$C$30:$I$30,0)),"F","C")</f>
        <v>19.444444444444443</v>
      </c>
      <c r="J5064" s="34">
        <f>CONVERT(INDEX(Clg_StPt_Sch_EZ!$C$4:$I$27,MATCH(Schedules_8760!$C5064,Clg_StPt_Sch_EZ!$B$4:$B$27,0),MATCH(Schedules_8760!$F5064,Clg_StPt_Sch_EZ!$C$3:$I$3,0)),"F","C")</f>
        <v>25.555555555555554</v>
      </c>
      <c r="K5064" s="34">
        <f>CONVERT(INDEX(Clg_StPt_Sch_EZ!$C$31:$I$54,MATCH(Schedules_8760!$C5064,Clg_StPt_Sch_EZ!$B$31:$B$54,0),MATCH(Schedules_8760!$F5064,Clg_StPt_Sch_EZ!$C$30:$I$30,0)),"F","C")</f>
        <v>28.333333333333332</v>
      </c>
      <c r="L5064" s="34">
        <f>CONVERT(INDEX(DHW_StPt_Sch_EZ!$C$4:$I$27,MATCH(Schedules_8760!$C5064,DHW_StPt_Sch_EZ!$B$4:$B$27,0),MATCH(Schedules_8760!$F5064,DHW_StPt_Sch_EZ!$C$3:$I$3,0)),"F","C")</f>
        <v>53.333333333333329</v>
      </c>
      <c r="M5064" s="34">
        <f>CONVERT(INDEX(DHW_StPt_Sch_EZ!$C$31:$I$54,MATCH(Schedules_8760!$C5064,DHW_StPt_Sch_EZ!$B$31:$B$54,0),MATCH(Schedules_8760!$F5064,DHW_StPt_Sch_EZ!$C$30:$I$30,0)),"F","C")</f>
        <v>53.333333333333329</v>
      </c>
      <c r="N5064" s="12"/>
      <c r="O5064" s="12"/>
      <c r="P5064" s="12"/>
    </row>
    <row r="5065" spans="1:16" x14ac:dyDescent="0.25">
      <c r="A5065" s="35">
        <v>5064</v>
      </c>
      <c r="B5065" s="89">
        <v>211.95833333333329</v>
      </c>
      <c r="C5065" s="35">
        <f t="shared" si="395"/>
        <v>24</v>
      </c>
      <c r="D5065" s="35">
        <f t="shared" si="398"/>
        <v>211</v>
      </c>
      <c r="E5065" s="35">
        <f t="shared" si="399"/>
        <v>1</v>
      </c>
      <c r="F5065" s="35" t="str">
        <f t="shared" si="396"/>
        <v>Sunday</v>
      </c>
      <c r="G5065" s="35">
        <f t="shared" si="397"/>
        <v>7</v>
      </c>
      <c r="H5065" s="34">
        <f>CONVERT(INDEX(Htg_StPt_Sch_EZ!$C$4:$I$27,MATCH(Schedules_8760!$C5065,Htg_StPt_Sch_EZ!$B$4:$B$27,0),MATCH(Schedules_8760!$F5065,Htg_StPt_Sch_EZ!$C$3:$I$3,0)),"F","C")</f>
        <v>20.555555555555554</v>
      </c>
      <c r="I5065" s="34">
        <f>CONVERT(INDEX(Htg_StPt_Sch_EZ!$C$31:$I$54,MATCH(Schedules_8760!$C5065,Htg_StPt_Sch_EZ!$B$31:$B$54,0),MATCH(Schedules_8760!$F5065,Htg_StPt_Sch_EZ!$C$30:$I$30,0)),"F","C")</f>
        <v>19.444444444444443</v>
      </c>
      <c r="J5065" s="34">
        <f>CONVERT(INDEX(Clg_StPt_Sch_EZ!$C$4:$I$27,MATCH(Schedules_8760!$C5065,Clg_StPt_Sch_EZ!$B$4:$B$27,0),MATCH(Schedules_8760!$F5065,Clg_StPt_Sch_EZ!$C$3:$I$3,0)),"F","C")</f>
        <v>25.555555555555554</v>
      </c>
      <c r="K5065" s="34">
        <f>CONVERT(INDEX(Clg_StPt_Sch_EZ!$C$31:$I$54,MATCH(Schedules_8760!$C5065,Clg_StPt_Sch_EZ!$B$31:$B$54,0),MATCH(Schedules_8760!$F5065,Clg_StPt_Sch_EZ!$C$30:$I$30,0)),"F","C")</f>
        <v>28.333333333333332</v>
      </c>
      <c r="L5065" s="34">
        <f>CONVERT(INDEX(DHW_StPt_Sch_EZ!$C$4:$I$27,MATCH(Schedules_8760!$C5065,DHW_StPt_Sch_EZ!$B$4:$B$27,0),MATCH(Schedules_8760!$F5065,DHW_StPt_Sch_EZ!$C$3:$I$3,0)),"F","C")</f>
        <v>53.333333333333329</v>
      </c>
      <c r="M5065" s="34">
        <f>CONVERT(INDEX(DHW_StPt_Sch_EZ!$C$31:$I$54,MATCH(Schedules_8760!$C5065,DHW_StPt_Sch_EZ!$B$31:$B$54,0),MATCH(Schedules_8760!$F5065,DHW_StPt_Sch_EZ!$C$30:$I$30,0)),"F","C")</f>
        <v>53.333333333333329</v>
      </c>
      <c r="N5065" s="12"/>
      <c r="O5065" s="12"/>
      <c r="P5065" s="12"/>
    </row>
    <row r="5066" spans="1:16" x14ac:dyDescent="0.25">
      <c r="A5066" s="35">
        <v>5065</v>
      </c>
      <c r="B5066" s="89">
        <v>212</v>
      </c>
      <c r="C5066" s="35">
        <f t="shared" si="395"/>
        <v>1</v>
      </c>
      <c r="D5066" s="35">
        <f t="shared" si="398"/>
        <v>212</v>
      </c>
      <c r="E5066" s="35">
        <f t="shared" si="399"/>
        <v>2</v>
      </c>
      <c r="F5066" s="35" t="str">
        <f t="shared" si="396"/>
        <v>Monday</v>
      </c>
      <c r="G5066" s="35">
        <f t="shared" si="397"/>
        <v>7</v>
      </c>
      <c r="H5066" s="34">
        <f>CONVERT(INDEX(Htg_StPt_Sch_EZ!$C$4:$I$27,MATCH(Schedules_8760!$C5066,Htg_StPt_Sch_EZ!$B$4:$B$27,0),MATCH(Schedules_8760!$F5066,Htg_StPt_Sch_EZ!$C$3:$I$3,0)),"F","C")</f>
        <v>20.555555555555554</v>
      </c>
      <c r="I5066" s="34">
        <f>CONVERT(INDEX(Htg_StPt_Sch_EZ!$C$31:$I$54,MATCH(Schedules_8760!$C5066,Htg_StPt_Sch_EZ!$B$31:$B$54,0),MATCH(Schedules_8760!$F5066,Htg_StPt_Sch_EZ!$C$30:$I$30,0)),"F","C")</f>
        <v>19.444444444444443</v>
      </c>
      <c r="J5066" s="34">
        <f>CONVERT(INDEX(Clg_StPt_Sch_EZ!$C$4:$I$27,MATCH(Schedules_8760!$C5066,Clg_StPt_Sch_EZ!$B$4:$B$27,0),MATCH(Schedules_8760!$F5066,Clg_StPt_Sch_EZ!$C$3:$I$3,0)),"F","C")</f>
        <v>25.555555555555554</v>
      </c>
      <c r="K5066" s="34">
        <f>CONVERT(INDEX(Clg_StPt_Sch_EZ!$C$31:$I$54,MATCH(Schedules_8760!$C5066,Clg_StPt_Sch_EZ!$B$31:$B$54,0),MATCH(Schedules_8760!$F5066,Clg_StPt_Sch_EZ!$C$30:$I$30,0)),"F","C")</f>
        <v>28.333333333333332</v>
      </c>
      <c r="L5066" s="34">
        <f>CONVERT(INDEX(DHW_StPt_Sch_EZ!$C$4:$I$27,MATCH(Schedules_8760!$C5066,DHW_StPt_Sch_EZ!$B$4:$B$27,0),MATCH(Schedules_8760!$F5066,DHW_StPt_Sch_EZ!$C$3:$I$3,0)),"F","C")</f>
        <v>53.333333333333329</v>
      </c>
      <c r="M5066" s="34">
        <f>CONVERT(INDEX(DHW_StPt_Sch_EZ!$C$31:$I$54,MATCH(Schedules_8760!$C5066,DHW_StPt_Sch_EZ!$B$31:$B$54,0),MATCH(Schedules_8760!$F5066,DHW_StPt_Sch_EZ!$C$30:$I$30,0)),"F","C")</f>
        <v>53.333333333333329</v>
      </c>
      <c r="N5066" s="12"/>
      <c r="O5066" s="12"/>
      <c r="P5066" s="12"/>
    </row>
    <row r="5067" spans="1:16" x14ac:dyDescent="0.25">
      <c r="A5067" s="35">
        <v>5066</v>
      </c>
      <c r="B5067" s="89">
        <v>212.04166666666671</v>
      </c>
      <c r="C5067" s="35">
        <f t="shared" si="395"/>
        <v>2</v>
      </c>
      <c r="D5067" s="35">
        <f t="shared" si="398"/>
        <v>212</v>
      </c>
      <c r="E5067" s="35">
        <f t="shared" si="399"/>
        <v>2</v>
      </c>
      <c r="F5067" s="35" t="str">
        <f t="shared" si="396"/>
        <v>Monday</v>
      </c>
      <c r="G5067" s="35">
        <f t="shared" si="397"/>
        <v>7</v>
      </c>
      <c r="H5067" s="34">
        <f>CONVERT(INDEX(Htg_StPt_Sch_EZ!$C$4:$I$27,MATCH(Schedules_8760!$C5067,Htg_StPt_Sch_EZ!$B$4:$B$27,0),MATCH(Schedules_8760!$F5067,Htg_StPt_Sch_EZ!$C$3:$I$3,0)),"F","C")</f>
        <v>20.555555555555554</v>
      </c>
      <c r="I5067" s="34">
        <f>CONVERT(INDEX(Htg_StPt_Sch_EZ!$C$31:$I$54,MATCH(Schedules_8760!$C5067,Htg_StPt_Sch_EZ!$B$31:$B$54,0),MATCH(Schedules_8760!$F5067,Htg_StPt_Sch_EZ!$C$30:$I$30,0)),"F","C")</f>
        <v>19.444444444444443</v>
      </c>
      <c r="J5067" s="34">
        <f>CONVERT(INDEX(Clg_StPt_Sch_EZ!$C$4:$I$27,MATCH(Schedules_8760!$C5067,Clg_StPt_Sch_EZ!$B$4:$B$27,0),MATCH(Schedules_8760!$F5067,Clg_StPt_Sch_EZ!$C$3:$I$3,0)),"F","C")</f>
        <v>25.555555555555554</v>
      </c>
      <c r="K5067" s="34">
        <f>CONVERT(INDEX(Clg_StPt_Sch_EZ!$C$31:$I$54,MATCH(Schedules_8760!$C5067,Clg_StPt_Sch_EZ!$B$31:$B$54,0),MATCH(Schedules_8760!$F5067,Clg_StPt_Sch_EZ!$C$30:$I$30,0)),"F","C")</f>
        <v>28.333333333333332</v>
      </c>
      <c r="L5067" s="34">
        <f>CONVERT(INDEX(DHW_StPt_Sch_EZ!$C$4:$I$27,MATCH(Schedules_8760!$C5067,DHW_StPt_Sch_EZ!$B$4:$B$27,0),MATCH(Schedules_8760!$F5067,DHW_StPt_Sch_EZ!$C$3:$I$3,0)),"F","C")</f>
        <v>53.333333333333329</v>
      </c>
      <c r="M5067" s="34">
        <f>CONVERT(INDEX(DHW_StPt_Sch_EZ!$C$31:$I$54,MATCH(Schedules_8760!$C5067,DHW_StPt_Sch_EZ!$B$31:$B$54,0),MATCH(Schedules_8760!$F5067,DHW_StPt_Sch_EZ!$C$30:$I$30,0)),"F","C")</f>
        <v>53.333333333333329</v>
      </c>
      <c r="N5067" s="12"/>
      <c r="O5067" s="12"/>
      <c r="P5067" s="12"/>
    </row>
    <row r="5068" spans="1:16" x14ac:dyDescent="0.25">
      <c r="A5068" s="35">
        <v>5067</v>
      </c>
      <c r="B5068" s="89">
        <v>212.08333333333329</v>
      </c>
      <c r="C5068" s="35">
        <f t="shared" si="395"/>
        <v>3</v>
      </c>
      <c r="D5068" s="35">
        <f t="shared" si="398"/>
        <v>212</v>
      </c>
      <c r="E5068" s="35">
        <f t="shared" si="399"/>
        <v>2</v>
      </c>
      <c r="F5068" s="35" t="str">
        <f t="shared" si="396"/>
        <v>Monday</v>
      </c>
      <c r="G5068" s="35">
        <f t="shared" si="397"/>
        <v>7</v>
      </c>
      <c r="H5068" s="34">
        <f>CONVERT(INDEX(Htg_StPt_Sch_EZ!$C$4:$I$27,MATCH(Schedules_8760!$C5068,Htg_StPt_Sch_EZ!$B$4:$B$27,0),MATCH(Schedules_8760!$F5068,Htg_StPt_Sch_EZ!$C$3:$I$3,0)),"F","C")</f>
        <v>20.555555555555554</v>
      </c>
      <c r="I5068" s="34">
        <f>CONVERT(INDEX(Htg_StPt_Sch_EZ!$C$31:$I$54,MATCH(Schedules_8760!$C5068,Htg_StPt_Sch_EZ!$B$31:$B$54,0),MATCH(Schedules_8760!$F5068,Htg_StPt_Sch_EZ!$C$30:$I$30,0)),"F","C")</f>
        <v>19.444444444444443</v>
      </c>
      <c r="J5068" s="34">
        <f>CONVERT(INDEX(Clg_StPt_Sch_EZ!$C$4:$I$27,MATCH(Schedules_8760!$C5068,Clg_StPt_Sch_EZ!$B$4:$B$27,0),MATCH(Schedules_8760!$F5068,Clg_StPt_Sch_EZ!$C$3:$I$3,0)),"F","C")</f>
        <v>25.555555555555554</v>
      </c>
      <c r="K5068" s="34">
        <f>CONVERT(INDEX(Clg_StPt_Sch_EZ!$C$31:$I$54,MATCH(Schedules_8760!$C5068,Clg_StPt_Sch_EZ!$B$31:$B$54,0),MATCH(Schedules_8760!$F5068,Clg_StPt_Sch_EZ!$C$30:$I$30,0)),"F","C")</f>
        <v>28.333333333333332</v>
      </c>
      <c r="L5068" s="34">
        <f>CONVERT(INDEX(DHW_StPt_Sch_EZ!$C$4:$I$27,MATCH(Schedules_8760!$C5068,DHW_StPt_Sch_EZ!$B$4:$B$27,0),MATCH(Schedules_8760!$F5068,DHW_StPt_Sch_EZ!$C$3:$I$3,0)),"F","C")</f>
        <v>53.333333333333329</v>
      </c>
      <c r="M5068" s="34">
        <f>CONVERT(INDEX(DHW_StPt_Sch_EZ!$C$31:$I$54,MATCH(Schedules_8760!$C5068,DHW_StPt_Sch_EZ!$B$31:$B$54,0),MATCH(Schedules_8760!$F5068,DHW_StPt_Sch_EZ!$C$30:$I$30,0)),"F","C")</f>
        <v>53.333333333333329</v>
      </c>
      <c r="N5068" s="12"/>
      <c r="O5068" s="12"/>
      <c r="P5068" s="12"/>
    </row>
    <row r="5069" spans="1:16" x14ac:dyDescent="0.25">
      <c r="A5069" s="35">
        <v>5068</v>
      </c>
      <c r="B5069" s="89">
        <v>212.125</v>
      </c>
      <c r="C5069" s="35">
        <f t="shared" si="395"/>
        <v>4</v>
      </c>
      <c r="D5069" s="35">
        <f t="shared" si="398"/>
        <v>212</v>
      </c>
      <c r="E5069" s="35">
        <f t="shared" si="399"/>
        <v>2</v>
      </c>
      <c r="F5069" s="35" t="str">
        <f t="shared" si="396"/>
        <v>Monday</v>
      </c>
      <c r="G5069" s="35">
        <f t="shared" si="397"/>
        <v>7</v>
      </c>
      <c r="H5069" s="34">
        <f>CONVERT(INDEX(Htg_StPt_Sch_EZ!$C$4:$I$27,MATCH(Schedules_8760!$C5069,Htg_StPt_Sch_EZ!$B$4:$B$27,0),MATCH(Schedules_8760!$F5069,Htg_StPt_Sch_EZ!$C$3:$I$3,0)),"F","C")</f>
        <v>20.555555555555554</v>
      </c>
      <c r="I5069" s="34">
        <f>CONVERT(INDEX(Htg_StPt_Sch_EZ!$C$31:$I$54,MATCH(Schedules_8760!$C5069,Htg_StPt_Sch_EZ!$B$31:$B$54,0),MATCH(Schedules_8760!$F5069,Htg_StPt_Sch_EZ!$C$30:$I$30,0)),"F","C")</f>
        <v>19.444444444444443</v>
      </c>
      <c r="J5069" s="34">
        <f>CONVERT(INDEX(Clg_StPt_Sch_EZ!$C$4:$I$27,MATCH(Schedules_8760!$C5069,Clg_StPt_Sch_EZ!$B$4:$B$27,0),MATCH(Schedules_8760!$F5069,Clg_StPt_Sch_EZ!$C$3:$I$3,0)),"F","C")</f>
        <v>25.555555555555554</v>
      </c>
      <c r="K5069" s="34">
        <f>CONVERT(INDEX(Clg_StPt_Sch_EZ!$C$31:$I$54,MATCH(Schedules_8760!$C5069,Clg_StPt_Sch_EZ!$B$31:$B$54,0),MATCH(Schedules_8760!$F5069,Clg_StPt_Sch_EZ!$C$30:$I$30,0)),"F","C")</f>
        <v>28.333333333333332</v>
      </c>
      <c r="L5069" s="34">
        <f>CONVERT(INDEX(DHW_StPt_Sch_EZ!$C$4:$I$27,MATCH(Schedules_8760!$C5069,DHW_StPt_Sch_EZ!$B$4:$B$27,0),MATCH(Schedules_8760!$F5069,DHW_StPt_Sch_EZ!$C$3:$I$3,0)),"F","C")</f>
        <v>53.333333333333329</v>
      </c>
      <c r="M5069" s="34">
        <f>CONVERT(INDEX(DHW_StPt_Sch_EZ!$C$31:$I$54,MATCH(Schedules_8760!$C5069,DHW_StPt_Sch_EZ!$B$31:$B$54,0),MATCH(Schedules_8760!$F5069,DHW_StPt_Sch_EZ!$C$30:$I$30,0)),"F","C")</f>
        <v>53.333333333333329</v>
      </c>
      <c r="N5069" s="12"/>
      <c r="O5069" s="12"/>
      <c r="P5069" s="12"/>
    </row>
    <row r="5070" spans="1:16" x14ac:dyDescent="0.25">
      <c r="A5070" s="35">
        <v>5069</v>
      </c>
      <c r="B5070" s="89">
        <v>212.16666666666671</v>
      </c>
      <c r="C5070" s="35">
        <f t="shared" si="395"/>
        <v>5</v>
      </c>
      <c r="D5070" s="35">
        <f t="shared" si="398"/>
        <v>212</v>
      </c>
      <c r="E5070" s="35">
        <f t="shared" si="399"/>
        <v>2</v>
      </c>
      <c r="F5070" s="35" t="str">
        <f t="shared" si="396"/>
        <v>Monday</v>
      </c>
      <c r="G5070" s="35">
        <f t="shared" si="397"/>
        <v>7</v>
      </c>
      <c r="H5070" s="34">
        <f>CONVERT(INDEX(Htg_StPt_Sch_EZ!$C$4:$I$27,MATCH(Schedules_8760!$C5070,Htg_StPt_Sch_EZ!$B$4:$B$27,0),MATCH(Schedules_8760!$F5070,Htg_StPt_Sch_EZ!$C$3:$I$3,0)),"F","C")</f>
        <v>20.555555555555554</v>
      </c>
      <c r="I5070" s="34">
        <f>CONVERT(INDEX(Htg_StPt_Sch_EZ!$C$31:$I$54,MATCH(Schedules_8760!$C5070,Htg_StPt_Sch_EZ!$B$31:$B$54,0),MATCH(Schedules_8760!$F5070,Htg_StPt_Sch_EZ!$C$30:$I$30,0)),"F","C")</f>
        <v>19.444444444444443</v>
      </c>
      <c r="J5070" s="34">
        <f>CONVERT(INDEX(Clg_StPt_Sch_EZ!$C$4:$I$27,MATCH(Schedules_8760!$C5070,Clg_StPt_Sch_EZ!$B$4:$B$27,0),MATCH(Schedules_8760!$F5070,Clg_StPt_Sch_EZ!$C$3:$I$3,0)),"F","C")</f>
        <v>25.555555555555554</v>
      </c>
      <c r="K5070" s="34">
        <f>CONVERT(INDEX(Clg_StPt_Sch_EZ!$C$31:$I$54,MATCH(Schedules_8760!$C5070,Clg_StPt_Sch_EZ!$B$31:$B$54,0),MATCH(Schedules_8760!$F5070,Clg_StPt_Sch_EZ!$C$30:$I$30,0)),"F","C")</f>
        <v>28.333333333333332</v>
      </c>
      <c r="L5070" s="34">
        <f>CONVERT(INDEX(DHW_StPt_Sch_EZ!$C$4:$I$27,MATCH(Schedules_8760!$C5070,DHW_StPt_Sch_EZ!$B$4:$B$27,0),MATCH(Schedules_8760!$F5070,DHW_StPt_Sch_EZ!$C$3:$I$3,0)),"F","C")</f>
        <v>53.333333333333329</v>
      </c>
      <c r="M5070" s="34">
        <f>CONVERT(INDEX(DHW_StPt_Sch_EZ!$C$31:$I$54,MATCH(Schedules_8760!$C5070,DHW_StPt_Sch_EZ!$B$31:$B$54,0),MATCH(Schedules_8760!$F5070,DHW_StPt_Sch_EZ!$C$30:$I$30,0)),"F","C")</f>
        <v>53.333333333333329</v>
      </c>
      <c r="N5070" s="12"/>
      <c r="O5070" s="12"/>
      <c r="P5070" s="12"/>
    </row>
    <row r="5071" spans="1:16" x14ac:dyDescent="0.25">
      <c r="A5071" s="35">
        <v>5070</v>
      </c>
      <c r="B5071" s="89">
        <v>212.20833333333329</v>
      </c>
      <c r="C5071" s="35">
        <f t="shared" si="395"/>
        <v>6</v>
      </c>
      <c r="D5071" s="35">
        <f t="shared" si="398"/>
        <v>212</v>
      </c>
      <c r="E5071" s="35">
        <f t="shared" si="399"/>
        <v>2</v>
      </c>
      <c r="F5071" s="35" t="str">
        <f t="shared" si="396"/>
        <v>Monday</v>
      </c>
      <c r="G5071" s="35">
        <f t="shared" si="397"/>
        <v>7</v>
      </c>
      <c r="H5071" s="34">
        <f>CONVERT(INDEX(Htg_StPt_Sch_EZ!$C$4:$I$27,MATCH(Schedules_8760!$C5071,Htg_StPt_Sch_EZ!$B$4:$B$27,0),MATCH(Schedules_8760!$F5071,Htg_StPt_Sch_EZ!$C$3:$I$3,0)),"F","C")</f>
        <v>20.555555555555554</v>
      </c>
      <c r="I5071" s="34">
        <f>CONVERT(INDEX(Htg_StPt_Sch_EZ!$C$31:$I$54,MATCH(Schedules_8760!$C5071,Htg_StPt_Sch_EZ!$B$31:$B$54,0),MATCH(Schedules_8760!$F5071,Htg_StPt_Sch_EZ!$C$30:$I$30,0)),"F","C")</f>
        <v>19.444444444444443</v>
      </c>
      <c r="J5071" s="34">
        <f>CONVERT(INDEX(Clg_StPt_Sch_EZ!$C$4:$I$27,MATCH(Schedules_8760!$C5071,Clg_StPt_Sch_EZ!$B$4:$B$27,0),MATCH(Schedules_8760!$F5071,Clg_StPt_Sch_EZ!$C$3:$I$3,0)),"F","C")</f>
        <v>25.555555555555554</v>
      </c>
      <c r="K5071" s="34">
        <f>CONVERT(INDEX(Clg_StPt_Sch_EZ!$C$31:$I$54,MATCH(Schedules_8760!$C5071,Clg_StPt_Sch_EZ!$B$31:$B$54,0),MATCH(Schedules_8760!$F5071,Clg_StPt_Sch_EZ!$C$30:$I$30,0)),"F","C")</f>
        <v>28.333333333333332</v>
      </c>
      <c r="L5071" s="34">
        <f>CONVERT(INDEX(DHW_StPt_Sch_EZ!$C$4:$I$27,MATCH(Schedules_8760!$C5071,DHW_StPt_Sch_EZ!$B$4:$B$27,0),MATCH(Schedules_8760!$F5071,DHW_StPt_Sch_EZ!$C$3:$I$3,0)),"F","C")</f>
        <v>53.333333333333329</v>
      </c>
      <c r="M5071" s="34">
        <f>CONVERT(INDEX(DHW_StPt_Sch_EZ!$C$31:$I$54,MATCH(Schedules_8760!$C5071,DHW_StPt_Sch_EZ!$B$31:$B$54,0),MATCH(Schedules_8760!$F5071,DHW_StPt_Sch_EZ!$C$30:$I$30,0)),"F","C")</f>
        <v>53.333333333333329</v>
      </c>
      <c r="N5071" s="12"/>
      <c r="O5071" s="12"/>
      <c r="P5071" s="12"/>
    </row>
    <row r="5072" spans="1:16" x14ac:dyDescent="0.25">
      <c r="A5072" s="35">
        <v>5071</v>
      </c>
      <c r="B5072" s="89">
        <v>212.25</v>
      </c>
      <c r="C5072" s="35">
        <f t="shared" si="395"/>
        <v>7</v>
      </c>
      <c r="D5072" s="35">
        <f t="shared" si="398"/>
        <v>212</v>
      </c>
      <c r="E5072" s="35">
        <f t="shared" si="399"/>
        <v>2</v>
      </c>
      <c r="F5072" s="35" t="str">
        <f t="shared" si="396"/>
        <v>Monday</v>
      </c>
      <c r="G5072" s="35">
        <f t="shared" si="397"/>
        <v>7</v>
      </c>
      <c r="H5072" s="34">
        <f>CONVERT(INDEX(Htg_StPt_Sch_EZ!$C$4:$I$27,MATCH(Schedules_8760!$C5072,Htg_StPt_Sch_EZ!$B$4:$B$27,0),MATCH(Schedules_8760!$F5072,Htg_StPt_Sch_EZ!$C$3:$I$3,0)),"F","C")</f>
        <v>20.555555555555554</v>
      </c>
      <c r="I5072" s="34">
        <f>CONVERT(INDEX(Htg_StPt_Sch_EZ!$C$31:$I$54,MATCH(Schedules_8760!$C5072,Htg_StPt_Sch_EZ!$B$31:$B$54,0),MATCH(Schedules_8760!$F5072,Htg_StPt_Sch_EZ!$C$30:$I$30,0)),"F","C")</f>
        <v>19.444444444444443</v>
      </c>
      <c r="J5072" s="34">
        <f>CONVERT(INDEX(Clg_StPt_Sch_EZ!$C$4:$I$27,MATCH(Schedules_8760!$C5072,Clg_StPt_Sch_EZ!$B$4:$B$27,0),MATCH(Schedules_8760!$F5072,Clg_StPt_Sch_EZ!$C$3:$I$3,0)),"F","C")</f>
        <v>25.555555555555554</v>
      </c>
      <c r="K5072" s="34">
        <f>CONVERT(INDEX(Clg_StPt_Sch_EZ!$C$31:$I$54,MATCH(Schedules_8760!$C5072,Clg_StPt_Sch_EZ!$B$31:$B$54,0),MATCH(Schedules_8760!$F5072,Clg_StPt_Sch_EZ!$C$30:$I$30,0)),"F","C")</f>
        <v>28.333333333333332</v>
      </c>
      <c r="L5072" s="34">
        <f>CONVERT(INDEX(DHW_StPt_Sch_EZ!$C$4:$I$27,MATCH(Schedules_8760!$C5072,DHW_StPt_Sch_EZ!$B$4:$B$27,0),MATCH(Schedules_8760!$F5072,DHW_StPt_Sch_EZ!$C$3:$I$3,0)),"F","C")</f>
        <v>53.333333333333329</v>
      </c>
      <c r="M5072" s="34">
        <f>CONVERT(INDEX(DHW_StPt_Sch_EZ!$C$31:$I$54,MATCH(Schedules_8760!$C5072,DHW_StPt_Sch_EZ!$B$31:$B$54,0),MATCH(Schedules_8760!$F5072,DHW_StPt_Sch_EZ!$C$30:$I$30,0)),"F","C")</f>
        <v>53.333333333333329</v>
      </c>
      <c r="N5072" s="12"/>
      <c r="O5072" s="12"/>
      <c r="P5072" s="12"/>
    </row>
    <row r="5073" spans="1:16" x14ac:dyDescent="0.25">
      <c r="A5073" s="35">
        <v>5072</v>
      </c>
      <c r="B5073" s="89">
        <v>212.29166666666671</v>
      </c>
      <c r="C5073" s="35">
        <f t="shared" si="395"/>
        <v>8</v>
      </c>
      <c r="D5073" s="35">
        <f t="shared" si="398"/>
        <v>212</v>
      </c>
      <c r="E5073" s="35">
        <f t="shared" si="399"/>
        <v>2</v>
      </c>
      <c r="F5073" s="35" t="str">
        <f t="shared" si="396"/>
        <v>Monday</v>
      </c>
      <c r="G5073" s="35">
        <f t="shared" si="397"/>
        <v>7</v>
      </c>
      <c r="H5073" s="34">
        <f>CONVERT(INDEX(Htg_StPt_Sch_EZ!$C$4:$I$27,MATCH(Schedules_8760!$C5073,Htg_StPt_Sch_EZ!$B$4:$B$27,0),MATCH(Schedules_8760!$F5073,Htg_StPt_Sch_EZ!$C$3:$I$3,0)),"F","C")</f>
        <v>20.555555555555554</v>
      </c>
      <c r="I5073" s="34">
        <f>CONVERT(INDEX(Htg_StPt_Sch_EZ!$C$31:$I$54,MATCH(Schedules_8760!$C5073,Htg_StPt_Sch_EZ!$B$31:$B$54,0),MATCH(Schedules_8760!$F5073,Htg_StPt_Sch_EZ!$C$30:$I$30,0)),"F","C")</f>
        <v>19.444444444444443</v>
      </c>
      <c r="J5073" s="34">
        <f>CONVERT(INDEX(Clg_StPt_Sch_EZ!$C$4:$I$27,MATCH(Schedules_8760!$C5073,Clg_StPt_Sch_EZ!$B$4:$B$27,0),MATCH(Schedules_8760!$F5073,Clg_StPt_Sch_EZ!$C$3:$I$3,0)),"F","C")</f>
        <v>25.555555555555554</v>
      </c>
      <c r="K5073" s="34">
        <f>CONVERT(INDEX(Clg_StPt_Sch_EZ!$C$31:$I$54,MATCH(Schedules_8760!$C5073,Clg_StPt_Sch_EZ!$B$31:$B$54,0),MATCH(Schedules_8760!$F5073,Clg_StPt_Sch_EZ!$C$30:$I$30,0)),"F","C")</f>
        <v>25</v>
      </c>
      <c r="L5073" s="34">
        <f>CONVERT(INDEX(DHW_StPt_Sch_EZ!$C$4:$I$27,MATCH(Schedules_8760!$C5073,DHW_StPt_Sch_EZ!$B$4:$B$27,0),MATCH(Schedules_8760!$F5073,DHW_StPt_Sch_EZ!$C$3:$I$3,0)),"F","C")</f>
        <v>53.333333333333329</v>
      </c>
      <c r="M5073" s="34">
        <f>CONVERT(INDEX(DHW_StPt_Sch_EZ!$C$31:$I$54,MATCH(Schedules_8760!$C5073,DHW_StPt_Sch_EZ!$B$31:$B$54,0),MATCH(Schedules_8760!$F5073,DHW_StPt_Sch_EZ!$C$30:$I$30,0)),"F","C")</f>
        <v>53.333333333333329</v>
      </c>
      <c r="N5073" s="12"/>
      <c r="O5073" s="12"/>
      <c r="P5073" s="12"/>
    </row>
    <row r="5074" spans="1:16" x14ac:dyDescent="0.25">
      <c r="A5074" s="35">
        <v>5073</v>
      </c>
      <c r="B5074" s="89">
        <v>212.33333333333329</v>
      </c>
      <c r="C5074" s="35">
        <f t="shared" si="395"/>
        <v>9</v>
      </c>
      <c r="D5074" s="35">
        <f t="shared" si="398"/>
        <v>212</v>
      </c>
      <c r="E5074" s="35">
        <f t="shared" si="399"/>
        <v>2</v>
      </c>
      <c r="F5074" s="35" t="str">
        <f t="shared" si="396"/>
        <v>Monday</v>
      </c>
      <c r="G5074" s="35">
        <f t="shared" si="397"/>
        <v>7</v>
      </c>
      <c r="H5074" s="34">
        <f>CONVERT(INDEX(Htg_StPt_Sch_EZ!$C$4:$I$27,MATCH(Schedules_8760!$C5074,Htg_StPt_Sch_EZ!$B$4:$B$27,0),MATCH(Schedules_8760!$F5074,Htg_StPt_Sch_EZ!$C$3:$I$3,0)),"F","C")</f>
        <v>20.555555555555554</v>
      </c>
      <c r="I5074" s="34">
        <f>CONVERT(INDEX(Htg_StPt_Sch_EZ!$C$31:$I$54,MATCH(Schedules_8760!$C5074,Htg_StPt_Sch_EZ!$B$31:$B$54,0),MATCH(Schedules_8760!$F5074,Htg_StPt_Sch_EZ!$C$30:$I$30,0)),"F","C")</f>
        <v>19.444444444444443</v>
      </c>
      <c r="J5074" s="34">
        <f>CONVERT(INDEX(Clg_StPt_Sch_EZ!$C$4:$I$27,MATCH(Schedules_8760!$C5074,Clg_StPt_Sch_EZ!$B$4:$B$27,0),MATCH(Schedules_8760!$F5074,Clg_StPt_Sch_EZ!$C$3:$I$3,0)),"F","C")</f>
        <v>25.555555555555554</v>
      </c>
      <c r="K5074" s="34">
        <f>CONVERT(INDEX(Clg_StPt_Sch_EZ!$C$31:$I$54,MATCH(Schedules_8760!$C5074,Clg_StPt_Sch_EZ!$B$31:$B$54,0),MATCH(Schedules_8760!$F5074,Clg_StPt_Sch_EZ!$C$30:$I$30,0)),"F","C")</f>
        <v>25</v>
      </c>
      <c r="L5074" s="34">
        <f>CONVERT(INDEX(DHW_StPt_Sch_EZ!$C$4:$I$27,MATCH(Schedules_8760!$C5074,DHW_StPt_Sch_EZ!$B$4:$B$27,0),MATCH(Schedules_8760!$F5074,DHW_StPt_Sch_EZ!$C$3:$I$3,0)),"F","C")</f>
        <v>53.333333333333329</v>
      </c>
      <c r="M5074" s="34">
        <f>CONVERT(INDEX(DHW_StPt_Sch_EZ!$C$31:$I$54,MATCH(Schedules_8760!$C5074,DHW_StPt_Sch_EZ!$B$31:$B$54,0),MATCH(Schedules_8760!$F5074,DHW_StPt_Sch_EZ!$C$30:$I$30,0)),"F","C")</f>
        <v>53.333333333333329</v>
      </c>
      <c r="N5074" s="12"/>
      <c r="O5074" s="12"/>
      <c r="P5074" s="12"/>
    </row>
    <row r="5075" spans="1:16" x14ac:dyDescent="0.25">
      <c r="A5075" s="35">
        <v>5074</v>
      </c>
      <c r="B5075" s="89">
        <v>212.375</v>
      </c>
      <c r="C5075" s="35">
        <f t="shared" si="395"/>
        <v>10</v>
      </c>
      <c r="D5075" s="35">
        <f t="shared" si="398"/>
        <v>212</v>
      </c>
      <c r="E5075" s="35">
        <f t="shared" si="399"/>
        <v>2</v>
      </c>
      <c r="F5075" s="35" t="str">
        <f t="shared" si="396"/>
        <v>Monday</v>
      </c>
      <c r="G5075" s="35">
        <f t="shared" si="397"/>
        <v>7</v>
      </c>
      <c r="H5075" s="34">
        <f>CONVERT(INDEX(Htg_StPt_Sch_EZ!$C$4:$I$27,MATCH(Schedules_8760!$C5075,Htg_StPt_Sch_EZ!$B$4:$B$27,0),MATCH(Schedules_8760!$F5075,Htg_StPt_Sch_EZ!$C$3:$I$3,0)),"F","C")</f>
        <v>20.555555555555554</v>
      </c>
      <c r="I5075" s="34">
        <f>CONVERT(INDEX(Htg_StPt_Sch_EZ!$C$31:$I$54,MATCH(Schedules_8760!$C5075,Htg_StPt_Sch_EZ!$B$31:$B$54,0),MATCH(Schedules_8760!$F5075,Htg_StPt_Sch_EZ!$C$30:$I$30,0)),"F","C")</f>
        <v>19.444444444444443</v>
      </c>
      <c r="J5075" s="34">
        <f>CONVERT(INDEX(Clg_StPt_Sch_EZ!$C$4:$I$27,MATCH(Schedules_8760!$C5075,Clg_StPt_Sch_EZ!$B$4:$B$27,0),MATCH(Schedules_8760!$F5075,Clg_StPt_Sch_EZ!$C$3:$I$3,0)),"F","C")</f>
        <v>25.555555555555554</v>
      </c>
      <c r="K5075" s="34">
        <f>CONVERT(INDEX(Clg_StPt_Sch_EZ!$C$31:$I$54,MATCH(Schedules_8760!$C5075,Clg_StPt_Sch_EZ!$B$31:$B$54,0),MATCH(Schedules_8760!$F5075,Clg_StPt_Sch_EZ!$C$30:$I$30,0)),"F","C")</f>
        <v>25</v>
      </c>
      <c r="L5075" s="34">
        <f>CONVERT(INDEX(DHW_StPt_Sch_EZ!$C$4:$I$27,MATCH(Schedules_8760!$C5075,DHW_StPt_Sch_EZ!$B$4:$B$27,0),MATCH(Schedules_8760!$F5075,DHW_StPt_Sch_EZ!$C$3:$I$3,0)),"F","C")</f>
        <v>53.333333333333329</v>
      </c>
      <c r="M5075" s="34">
        <f>CONVERT(INDEX(DHW_StPt_Sch_EZ!$C$31:$I$54,MATCH(Schedules_8760!$C5075,DHW_StPt_Sch_EZ!$B$31:$B$54,0),MATCH(Schedules_8760!$F5075,DHW_StPt_Sch_EZ!$C$30:$I$30,0)),"F","C")</f>
        <v>53.333333333333329</v>
      </c>
      <c r="N5075" s="12"/>
      <c r="O5075" s="12"/>
      <c r="P5075" s="12"/>
    </row>
    <row r="5076" spans="1:16" x14ac:dyDescent="0.25">
      <c r="A5076" s="35">
        <v>5075</v>
      </c>
      <c r="B5076" s="89">
        <v>212.41666666666671</v>
      </c>
      <c r="C5076" s="35">
        <f t="shared" si="395"/>
        <v>11</v>
      </c>
      <c r="D5076" s="35">
        <f t="shared" si="398"/>
        <v>212</v>
      </c>
      <c r="E5076" s="35">
        <f t="shared" si="399"/>
        <v>2</v>
      </c>
      <c r="F5076" s="35" t="str">
        <f t="shared" si="396"/>
        <v>Monday</v>
      </c>
      <c r="G5076" s="35">
        <f t="shared" si="397"/>
        <v>7</v>
      </c>
      <c r="H5076" s="34">
        <f>CONVERT(INDEX(Htg_StPt_Sch_EZ!$C$4:$I$27,MATCH(Schedules_8760!$C5076,Htg_StPt_Sch_EZ!$B$4:$B$27,0),MATCH(Schedules_8760!$F5076,Htg_StPt_Sch_EZ!$C$3:$I$3,0)),"F","C")</f>
        <v>20.555555555555554</v>
      </c>
      <c r="I5076" s="34">
        <f>CONVERT(INDEX(Htg_StPt_Sch_EZ!$C$31:$I$54,MATCH(Schedules_8760!$C5076,Htg_StPt_Sch_EZ!$B$31:$B$54,0),MATCH(Schedules_8760!$F5076,Htg_StPt_Sch_EZ!$C$30:$I$30,0)),"F","C")</f>
        <v>19.444444444444443</v>
      </c>
      <c r="J5076" s="34">
        <f>CONVERT(INDEX(Clg_StPt_Sch_EZ!$C$4:$I$27,MATCH(Schedules_8760!$C5076,Clg_StPt_Sch_EZ!$B$4:$B$27,0),MATCH(Schedules_8760!$F5076,Clg_StPt_Sch_EZ!$C$3:$I$3,0)),"F","C")</f>
        <v>25.555555555555554</v>
      </c>
      <c r="K5076" s="34">
        <f>CONVERT(INDEX(Clg_StPt_Sch_EZ!$C$31:$I$54,MATCH(Schedules_8760!$C5076,Clg_StPt_Sch_EZ!$B$31:$B$54,0),MATCH(Schedules_8760!$F5076,Clg_StPt_Sch_EZ!$C$30:$I$30,0)),"F","C")</f>
        <v>25</v>
      </c>
      <c r="L5076" s="34">
        <f>CONVERT(INDEX(DHW_StPt_Sch_EZ!$C$4:$I$27,MATCH(Schedules_8760!$C5076,DHW_StPt_Sch_EZ!$B$4:$B$27,0),MATCH(Schedules_8760!$F5076,DHW_StPt_Sch_EZ!$C$3:$I$3,0)),"F","C")</f>
        <v>53.333333333333329</v>
      </c>
      <c r="M5076" s="34">
        <f>CONVERT(INDEX(DHW_StPt_Sch_EZ!$C$31:$I$54,MATCH(Schedules_8760!$C5076,DHW_StPt_Sch_EZ!$B$31:$B$54,0),MATCH(Schedules_8760!$F5076,DHW_StPt_Sch_EZ!$C$30:$I$30,0)),"F","C")</f>
        <v>53.333333333333329</v>
      </c>
      <c r="N5076" s="12"/>
      <c r="O5076" s="12"/>
      <c r="P5076" s="12"/>
    </row>
    <row r="5077" spans="1:16" x14ac:dyDescent="0.25">
      <c r="A5077" s="35">
        <v>5076</v>
      </c>
      <c r="B5077" s="89">
        <v>212.45833333333329</v>
      </c>
      <c r="C5077" s="35">
        <f t="shared" si="395"/>
        <v>12</v>
      </c>
      <c r="D5077" s="35">
        <f t="shared" si="398"/>
        <v>212</v>
      </c>
      <c r="E5077" s="35">
        <f t="shared" si="399"/>
        <v>2</v>
      </c>
      <c r="F5077" s="35" t="str">
        <f t="shared" si="396"/>
        <v>Monday</v>
      </c>
      <c r="G5077" s="35">
        <f t="shared" si="397"/>
        <v>7</v>
      </c>
      <c r="H5077" s="34">
        <f>CONVERT(INDEX(Htg_StPt_Sch_EZ!$C$4:$I$27,MATCH(Schedules_8760!$C5077,Htg_StPt_Sch_EZ!$B$4:$B$27,0),MATCH(Schedules_8760!$F5077,Htg_StPt_Sch_EZ!$C$3:$I$3,0)),"F","C")</f>
        <v>20.555555555555554</v>
      </c>
      <c r="I5077" s="34">
        <f>CONVERT(INDEX(Htg_StPt_Sch_EZ!$C$31:$I$54,MATCH(Schedules_8760!$C5077,Htg_StPt_Sch_EZ!$B$31:$B$54,0),MATCH(Schedules_8760!$F5077,Htg_StPt_Sch_EZ!$C$30:$I$30,0)),"F","C")</f>
        <v>19.444444444444443</v>
      </c>
      <c r="J5077" s="34">
        <f>CONVERT(INDEX(Clg_StPt_Sch_EZ!$C$4:$I$27,MATCH(Schedules_8760!$C5077,Clg_StPt_Sch_EZ!$B$4:$B$27,0),MATCH(Schedules_8760!$F5077,Clg_StPt_Sch_EZ!$C$3:$I$3,0)),"F","C")</f>
        <v>25.555555555555554</v>
      </c>
      <c r="K5077" s="34">
        <f>CONVERT(INDEX(Clg_StPt_Sch_EZ!$C$31:$I$54,MATCH(Schedules_8760!$C5077,Clg_StPt_Sch_EZ!$B$31:$B$54,0),MATCH(Schedules_8760!$F5077,Clg_StPt_Sch_EZ!$C$30:$I$30,0)),"F","C")</f>
        <v>25</v>
      </c>
      <c r="L5077" s="34">
        <f>CONVERT(INDEX(DHW_StPt_Sch_EZ!$C$4:$I$27,MATCH(Schedules_8760!$C5077,DHW_StPt_Sch_EZ!$B$4:$B$27,0),MATCH(Schedules_8760!$F5077,DHW_StPt_Sch_EZ!$C$3:$I$3,0)),"F","C")</f>
        <v>53.333333333333329</v>
      </c>
      <c r="M5077" s="34">
        <f>CONVERT(INDEX(DHW_StPt_Sch_EZ!$C$31:$I$54,MATCH(Schedules_8760!$C5077,DHW_StPt_Sch_EZ!$B$31:$B$54,0),MATCH(Schedules_8760!$F5077,DHW_StPt_Sch_EZ!$C$30:$I$30,0)),"F","C")</f>
        <v>53.333333333333329</v>
      </c>
      <c r="N5077" s="12"/>
      <c r="O5077" s="12"/>
      <c r="P5077" s="12"/>
    </row>
    <row r="5078" spans="1:16" x14ac:dyDescent="0.25">
      <c r="A5078" s="35">
        <v>5077</v>
      </c>
      <c r="B5078" s="89">
        <v>212.5</v>
      </c>
      <c r="C5078" s="35">
        <f t="shared" si="395"/>
        <v>13</v>
      </c>
      <c r="D5078" s="35">
        <f t="shared" si="398"/>
        <v>212</v>
      </c>
      <c r="E5078" s="35">
        <f t="shared" si="399"/>
        <v>2</v>
      </c>
      <c r="F5078" s="35" t="str">
        <f t="shared" si="396"/>
        <v>Monday</v>
      </c>
      <c r="G5078" s="35">
        <f t="shared" si="397"/>
        <v>7</v>
      </c>
      <c r="H5078" s="34">
        <f>CONVERT(INDEX(Htg_StPt_Sch_EZ!$C$4:$I$27,MATCH(Schedules_8760!$C5078,Htg_StPt_Sch_EZ!$B$4:$B$27,0),MATCH(Schedules_8760!$F5078,Htg_StPt_Sch_EZ!$C$3:$I$3,0)),"F","C")</f>
        <v>20.555555555555554</v>
      </c>
      <c r="I5078" s="34">
        <f>CONVERT(INDEX(Htg_StPt_Sch_EZ!$C$31:$I$54,MATCH(Schedules_8760!$C5078,Htg_StPt_Sch_EZ!$B$31:$B$54,0),MATCH(Schedules_8760!$F5078,Htg_StPt_Sch_EZ!$C$30:$I$30,0)),"F","C")</f>
        <v>19.444444444444443</v>
      </c>
      <c r="J5078" s="34">
        <f>CONVERT(INDEX(Clg_StPt_Sch_EZ!$C$4:$I$27,MATCH(Schedules_8760!$C5078,Clg_StPt_Sch_EZ!$B$4:$B$27,0),MATCH(Schedules_8760!$F5078,Clg_StPt_Sch_EZ!$C$3:$I$3,0)),"F","C")</f>
        <v>25.555555555555554</v>
      </c>
      <c r="K5078" s="34">
        <f>CONVERT(INDEX(Clg_StPt_Sch_EZ!$C$31:$I$54,MATCH(Schedules_8760!$C5078,Clg_StPt_Sch_EZ!$B$31:$B$54,0),MATCH(Schedules_8760!$F5078,Clg_StPt_Sch_EZ!$C$30:$I$30,0)),"F","C")</f>
        <v>25</v>
      </c>
      <c r="L5078" s="34">
        <f>CONVERT(INDEX(DHW_StPt_Sch_EZ!$C$4:$I$27,MATCH(Schedules_8760!$C5078,DHW_StPt_Sch_EZ!$B$4:$B$27,0),MATCH(Schedules_8760!$F5078,DHW_StPt_Sch_EZ!$C$3:$I$3,0)),"F","C")</f>
        <v>53.333333333333329</v>
      </c>
      <c r="M5078" s="34">
        <f>CONVERT(INDEX(DHW_StPt_Sch_EZ!$C$31:$I$54,MATCH(Schedules_8760!$C5078,DHW_StPt_Sch_EZ!$B$31:$B$54,0),MATCH(Schedules_8760!$F5078,DHW_StPt_Sch_EZ!$C$30:$I$30,0)),"F","C")</f>
        <v>53.333333333333329</v>
      </c>
      <c r="N5078" s="12"/>
      <c r="O5078" s="12"/>
      <c r="P5078" s="12"/>
    </row>
    <row r="5079" spans="1:16" x14ac:dyDescent="0.25">
      <c r="A5079" s="35">
        <v>5078</v>
      </c>
      <c r="B5079" s="89">
        <v>212.54166666666671</v>
      </c>
      <c r="C5079" s="35">
        <f t="shared" si="395"/>
        <v>14</v>
      </c>
      <c r="D5079" s="35">
        <f t="shared" si="398"/>
        <v>212</v>
      </c>
      <c r="E5079" s="35">
        <f t="shared" si="399"/>
        <v>2</v>
      </c>
      <c r="F5079" s="35" t="str">
        <f t="shared" si="396"/>
        <v>Monday</v>
      </c>
      <c r="G5079" s="35">
        <f t="shared" si="397"/>
        <v>7</v>
      </c>
      <c r="H5079" s="34">
        <f>CONVERT(INDEX(Htg_StPt_Sch_EZ!$C$4:$I$27,MATCH(Schedules_8760!$C5079,Htg_StPt_Sch_EZ!$B$4:$B$27,0),MATCH(Schedules_8760!$F5079,Htg_StPt_Sch_EZ!$C$3:$I$3,0)),"F","C")</f>
        <v>20.555555555555554</v>
      </c>
      <c r="I5079" s="34">
        <f>CONVERT(INDEX(Htg_StPt_Sch_EZ!$C$31:$I$54,MATCH(Schedules_8760!$C5079,Htg_StPt_Sch_EZ!$B$31:$B$54,0),MATCH(Schedules_8760!$F5079,Htg_StPt_Sch_EZ!$C$30:$I$30,0)),"F","C")</f>
        <v>19.444444444444443</v>
      </c>
      <c r="J5079" s="34">
        <f>CONVERT(INDEX(Clg_StPt_Sch_EZ!$C$4:$I$27,MATCH(Schedules_8760!$C5079,Clg_StPt_Sch_EZ!$B$4:$B$27,0),MATCH(Schedules_8760!$F5079,Clg_StPt_Sch_EZ!$C$3:$I$3,0)),"F","C")</f>
        <v>25.555555555555554</v>
      </c>
      <c r="K5079" s="34">
        <f>CONVERT(INDEX(Clg_StPt_Sch_EZ!$C$31:$I$54,MATCH(Schedules_8760!$C5079,Clg_StPt_Sch_EZ!$B$31:$B$54,0),MATCH(Schedules_8760!$F5079,Clg_StPt_Sch_EZ!$C$30:$I$30,0)),"F","C")</f>
        <v>25</v>
      </c>
      <c r="L5079" s="34">
        <f>CONVERT(INDEX(DHW_StPt_Sch_EZ!$C$4:$I$27,MATCH(Schedules_8760!$C5079,DHW_StPt_Sch_EZ!$B$4:$B$27,0),MATCH(Schedules_8760!$F5079,DHW_StPt_Sch_EZ!$C$3:$I$3,0)),"F","C")</f>
        <v>53.333333333333329</v>
      </c>
      <c r="M5079" s="34">
        <f>CONVERT(INDEX(DHW_StPt_Sch_EZ!$C$31:$I$54,MATCH(Schedules_8760!$C5079,DHW_StPt_Sch_EZ!$B$31:$B$54,0),MATCH(Schedules_8760!$F5079,DHW_StPt_Sch_EZ!$C$30:$I$30,0)),"F","C")</f>
        <v>53.333333333333329</v>
      </c>
      <c r="N5079" s="12"/>
      <c r="O5079" s="12"/>
      <c r="P5079" s="12"/>
    </row>
    <row r="5080" spans="1:16" x14ac:dyDescent="0.25">
      <c r="A5080" s="35">
        <v>5079</v>
      </c>
      <c r="B5080" s="89">
        <v>212.58333333333329</v>
      </c>
      <c r="C5080" s="35">
        <f t="shared" si="395"/>
        <v>15</v>
      </c>
      <c r="D5080" s="35">
        <f t="shared" si="398"/>
        <v>212</v>
      </c>
      <c r="E5080" s="35">
        <f t="shared" si="399"/>
        <v>2</v>
      </c>
      <c r="F5080" s="35" t="str">
        <f t="shared" si="396"/>
        <v>Monday</v>
      </c>
      <c r="G5080" s="35">
        <f t="shared" si="397"/>
        <v>7</v>
      </c>
      <c r="H5080" s="34">
        <f>CONVERT(INDEX(Htg_StPt_Sch_EZ!$C$4:$I$27,MATCH(Schedules_8760!$C5080,Htg_StPt_Sch_EZ!$B$4:$B$27,0),MATCH(Schedules_8760!$F5080,Htg_StPt_Sch_EZ!$C$3:$I$3,0)),"F","C")</f>
        <v>20.555555555555554</v>
      </c>
      <c r="I5080" s="34">
        <f>CONVERT(INDEX(Htg_StPt_Sch_EZ!$C$31:$I$54,MATCH(Schedules_8760!$C5080,Htg_StPt_Sch_EZ!$B$31:$B$54,0),MATCH(Schedules_8760!$F5080,Htg_StPt_Sch_EZ!$C$30:$I$30,0)),"F","C")</f>
        <v>21.111111111111111</v>
      </c>
      <c r="J5080" s="34">
        <f>CONVERT(INDEX(Clg_StPt_Sch_EZ!$C$4:$I$27,MATCH(Schedules_8760!$C5080,Clg_StPt_Sch_EZ!$B$4:$B$27,0),MATCH(Schedules_8760!$F5080,Clg_StPt_Sch_EZ!$C$3:$I$3,0)),"F","C")</f>
        <v>25.555555555555554</v>
      </c>
      <c r="K5080" s="34">
        <f>CONVERT(INDEX(Clg_StPt_Sch_EZ!$C$31:$I$54,MATCH(Schedules_8760!$C5080,Clg_StPt_Sch_EZ!$B$31:$B$54,0),MATCH(Schedules_8760!$F5080,Clg_StPt_Sch_EZ!$C$30:$I$30,0)),"F","C")</f>
        <v>25</v>
      </c>
      <c r="L5080" s="34">
        <f>CONVERT(INDEX(DHW_StPt_Sch_EZ!$C$4:$I$27,MATCH(Schedules_8760!$C5080,DHW_StPt_Sch_EZ!$B$4:$B$27,0),MATCH(Schedules_8760!$F5080,DHW_StPt_Sch_EZ!$C$3:$I$3,0)),"F","C")</f>
        <v>53.333333333333329</v>
      </c>
      <c r="M5080" s="34">
        <f>CONVERT(INDEX(DHW_StPt_Sch_EZ!$C$31:$I$54,MATCH(Schedules_8760!$C5080,DHW_StPt_Sch_EZ!$B$31:$B$54,0),MATCH(Schedules_8760!$F5080,DHW_StPt_Sch_EZ!$C$30:$I$30,0)),"F","C")</f>
        <v>53.333333333333329</v>
      </c>
      <c r="N5080" s="12"/>
      <c r="O5080" s="12"/>
      <c r="P5080" s="12"/>
    </row>
    <row r="5081" spans="1:16" x14ac:dyDescent="0.25">
      <c r="A5081" s="35">
        <v>5080</v>
      </c>
      <c r="B5081" s="89">
        <v>212.625</v>
      </c>
      <c r="C5081" s="35">
        <f t="shared" si="395"/>
        <v>16</v>
      </c>
      <c r="D5081" s="35">
        <f t="shared" si="398"/>
        <v>212</v>
      </c>
      <c r="E5081" s="35">
        <f t="shared" si="399"/>
        <v>2</v>
      </c>
      <c r="F5081" s="35" t="str">
        <f t="shared" si="396"/>
        <v>Monday</v>
      </c>
      <c r="G5081" s="35">
        <f t="shared" si="397"/>
        <v>7</v>
      </c>
      <c r="H5081" s="34">
        <f>CONVERT(INDEX(Htg_StPt_Sch_EZ!$C$4:$I$27,MATCH(Schedules_8760!$C5081,Htg_StPt_Sch_EZ!$B$4:$B$27,0),MATCH(Schedules_8760!$F5081,Htg_StPt_Sch_EZ!$C$3:$I$3,0)),"F","C")</f>
        <v>20.555555555555554</v>
      </c>
      <c r="I5081" s="34">
        <f>CONVERT(INDEX(Htg_StPt_Sch_EZ!$C$31:$I$54,MATCH(Schedules_8760!$C5081,Htg_StPt_Sch_EZ!$B$31:$B$54,0),MATCH(Schedules_8760!$F5081,Htg_StPt_Sch_EZ!$C$30:$I$30,0)),"F","C")</f>
        <v>21.111111111111111</v>
      </c>
      <c r="J5081" s="34">
        <f>CONVERT(INDEX(Clg_StPt_Sch_EZ!$C$4:$I$27,MATCH(Schedules_8760!$C5081,Clg_StPt_Sch_EZ!$B$4:$B$27,0),MATCH(Schedules_8760!$F5081,Clg_StPt_Sch_EZ!$C$3:$I$3,0)),"F","C")</f>
        <v>25.555555555555554</v>
      </c>
      <c r="K5081" s="34">
        <f>CONVERT(INDEX(Clg_StPt_Sch_EZ!$C$31:$I$54,MATCH(Schedules_8760!$C5081,Clg_StPt_Sch_EZ!$B$31:$B$54,0),MATCH(Schedules_8760!$F5081,Clg_StPt_Sch_EZ!$C$30:$I$30,0)),"F","C")</f>
        <v>25</v>
      </c>
      <c r="L5081" s="34">
        <f>CONVERT(INDEX(DHW_StPt_Sch_EZ!$C$4:$I$27,MATCH(Schedules_8760!$C5081,DHW_StPt_Sch_EZ!$B$4:$B$27,0),MATCH(Schedules_8760!$F5081,DHW_StPt_Sch_EZ!$C$3:$I$3,0)),"F","C")</f>
        <v>53.333333333333329</v>
      </c>
      <c r="M5081" s="34">
        <f>CONVERT(INDEX(DHW_StPt_Sch_EZ!$C$31:$I$54,MATCH(Schedules_8760!$C5081,DHW_StPt_Sch_EZ!$B$31:$B$54,0),MATCH(Schedules_8760!$F5081,DHW_StPt_Sch_EZ!$C$30:$I$30,0)),"F","C")</f>
        <v>53.333333333333329</v>
      </c>
      <c r="N5081" s="12"/>
      <c r="O5081" s="12"/>
      <c r="P5081" s="12"/>
    </row>
    <row r="5082" spans="1:16" x14ac:dyDescent="0.25">
      <c r="A5082" s="35">
        <v>5081</v>
      </c>
      <c r="B5082" s="89">
        <v>212.66666666666671</v>
      </c>
      <c r="C5082" s="35">
        <f t="shared" si="395"/>
        <v>17</v>
      </c>
      <c r="D5082" s="35">
        <f t="shared" si="398"/>
        <v>212</v>
      </c>
      <c r="E5082" s="35">
        <f t="shared" si="399"/>
        <v>2</v>
      </c>
      <c r="F5082" s="35" t="str">
        <f t="shared" si="396"/>
        <v>Monday</v>
      </c>
      <c r="G5082" s="35">
        <f t="shared" si="397"/>
        <v>7</v>
      </c>
      <c r="H5082" s="34">
        <f>CONVERT(INDEX(Htg_StPt_Sch_EZ!$C$4:$I$27,MATCH(Schedules_8760!$C5082,Htg_StPt_Sch_EZ!$B$4:$B$27,0),MATCH(Schedules_8760!$F5082,Htg_StPt_Sch_EZ!$C$3:$I$3,0)),"F","C")</f>
        <v>20.555555555555554</v>
      </c>
      <c r="I5082" s="34">
        <f>CONVERT(INDEX(Htg_StPt_Sch_EZ!$C$31:$I$54,MATCH(Schedules_8760!$C5082,Htg_StPt_Sch_EZ!$B$31:$B$54,0),MATCH(Schedules_8760!$F5082,Htg_StPt_Sch_EZ!$C$30:$I$30,0)),"F","C")</f>
        <v>17.777777777777779</v>
      </c>
      <c r="J5082" s="34">
        <f>CONVERT(INDEX(Clg_StPt_Sch_EZ!$C$4:$I$27,MATCH(Schedules_8760!$C5082,Clg_StPt_Sch_EZ!$B$4:$B$27,0),MATCH(Schedules_8760!$F5082,Clg_StPt_Sch_EZ!$C$3:$I$3,0)),"F","C")</f>
        <v>25.555555555555554</v>
      </c>
      <c r="K5082" s="34">
        <f>CONVERT(INDEX(Clg_StPt_Sch_EZ!$C$31:$I$54,MATCH(Schedules_8760!$C5082,Clg_StPt_Sch_EZ!$B$31:$B$54,0),MATCH(Schedules_8760!$F5082,Clg_StPt_Sch_EZ!$C$30:$I$30,0)),"F","C")</f>
        <v>25</v>
      </c>
      <c r="L5082" s="34">
        <f>CONVERT(INDEX(DHW_StPt_Sch_EZ!$C$4:$I$27,MATCH(Schedules_8760!$C5082,DHW_StPt_Sch_EZ!$B$4:$B$27,0),MATCH(Schedules_8760!$F5082,DHW_StPt_Sch_EZ!$C$3:$I$3,0)),"F","C")</f>
        <v>53.333333333333329</v>
      </c>
      <c r="M5082" s="34">
        <f>CONVERT(INDEX(DHW_StPt_Sch_EZ!$C$31:$I$54,MATCH(Schedules_8760!$C5082,DHW_StPt_Sch_EZ!$B$31:$B$54,0),MATCH(Schedules_8760!$F5082,DHW_StPt_Sch_EZ!$C$30:$I$30,0)),"F","C")</f>
        <v>53.333333333333329</v>
      </c>
      <c r="N5082" s="12"/>
      <c r="O5082" s="12"/>
      <c r="P5082" s="12"/>
    </row>
    <row r="5083" spans="1:16" x14ac:dyDescent="0.25">
      <c r="A5083" s="35">
        <v>5082</v>
      </c>
      <c r="B5083" s="89">
        <v>212.70833333333329</v>
      </c>
      <c r="C5083" s="35">
        <f t="shared" si="395"/>
        <v>18</v>
      </c>
      <c r="D5083" s="35">
        <f t="shared" si="398"/>
        <v>212</v>
      </c>
      <c r="E5083" s="35">
        <f t="shared" si="399"/>
        <v>2</v>
      </c>
      <c r="F5083" s="35" t="str">
        <f t="shared" si="396"/>
        <v>Monday</v>
      </c>
      <c r="G5083" s="35">
        <f t="shared" si="397"/>
        <v>7</v>
      </c>
      <c r="H5083" s="34">
        <f>CONVERT(INDEX(Htg_StPt_Sch_EZ!$C$4:$I$27,MATCH(Schedules_8760!$C5083,Htg_StPt_Sch_EZ!$B$4:$B$27,0),MATCH(Schedules_8760!$F5083,Htg_StPt_Sch_EZ!$C$3:$I$3,0)),"F","C")</f>
        <v>20.555555555555554</v>
      </c>
      <c r="I5083" s="34">
        <f>CONVERT(INDEX(Htg_StPt_Sch_EZ!$C$31:$I$54,MATCH(Schedules_8760!$C5083,Htg_StPt_Sch_EZ!$B$31:$B$54,0),MATCH(Schedules_8760!$F5083,Htg_StPt_Sch_EZ!$C$30:$I$30,0)),"F","C")</f>
        <v>17.777777777777779</v>
      </c>
      <c r="J5083" s="34">
        <f>CONVERT(INDEX(Clg_StPt_Sch_EZ!$C$4:$I$27,MATCH(Schedules_8760!$C5083,Clg_StPt_Sch_EZ!$B$4:$B$27,0),MATCH(Schedules_8760!$F5083,Clg_StPt_Sch_EZ!$C$3:$I$3,0)),"F","C")</f>
        <v>25.555555555555554</v>
      </c>
      <c r="K5083" s="34">
        <f>CONVERT(INDEX(Clg_StPt_Sch_EZ!$C$31:$I$54,MATCH(Schedules_8760!$C5083,Clg_StPt_Sch_EZ!$B$31:$B$54,0),MATCH(Schedules_8760!$F5083,Clg_StPt_Sch_EZ!$C$30:$I$30,0)),"F","C")</f>
        <v>28.333333333333332</v>
      </c>
      <c r="L5083" s="34">
        <f>CONVERT(INDEX(DHW_StPt_Sch_EZ!$C$4:$I$27,MATCH(Schedules_8760!$C5083,DHW_StPt_Sch_EZ!$B$4:$B$27,0),MATCH(Schedules_8760!$F5083,DHW_StPt_Sch_EZ!$C$3:$I$3,0)),"F","C")</f>
        <v>53.333333333333329</v>
      </c>
      <c r="M5083" s="34">
        <f>CONVERT(INDEX(DHW_StPt_Sch_EZ!$C$31:$I$54,MATCH(Schedules_8760!$C5083,DHW_StPt_Sch_EZ!$B$31:$B$54,0),MATCH(Schedules_8760!$F5083,DHW_StPt_Sch_EZ!$C$30:$I$30,0)),"F","C")</f>
        <v>53.333333333333329</v>
      </c>
      <c r="N5083" s="12"/>
      <c r="O5083" s="12"/>
      <c r="P5083" s="12"/>
    </row>
    <row r="5084" spans="1:16" x14ac:dyDescent="0.25">
      <c r="A5084" s="35">
        <v>5083</v>
      </c>
      <c r="B5084" s="89">
        <v>212.75</v>
      </c>
      <c r="C5084" s="35">
        <f t="shared" si="395"/>
        <v>19</v>
      </c>
      <c r="D5084" s="35">
        <f t="shared" si="398"/>
        <v>212</v>
      </c>
      <c r="E5084" s="35">
        <f t="shared" si="399"/>
        <v>2</v>
      </c>
      <c r="F5084" s="35" t="str">
        <f t="shared" si="396"/>
        <v>Monday</v>
      </c>
      <c r="G5084" s="35">
        <f t="shared" si="397"/>
        <v>7</v>
      </c>
      <c r="H5084" s="34">
        <f>CONVERT(INDEX(Htg_StPt_Sch_EZ!$C$4:$I$27,MATCH(Schedules_8760!$C5084,Htg_StPt_Sch_EZ!$B$4:$B$27,0),MATCH(Schedules_8760!$F5084,Htg_StPt_Sch_EZ!$C$3:$I$3,0)),"F","C")</f>
        <v>20.555555555555554</v>
      </c>
      <c r="I5084" s="34">
        <f>CONVERT(INDEX(Htg_StPt_Sch_EZ!$C$31:$I$54,MATCH(Schedules_8760!$C5084,Htg_StPt_Sch_EZ!$B$31:$B$54,0),MATCH(Schedules_8760!$F5084,Htg_StPt_Sch_EZ!$C$30:$I$30,0)),"F","C")</f>
        <v>18.333333333333332</v>
      </c>
      <c r="J5084" s="34">
        <f>CONVERT(INDEX(Clg_StPt_Sch_EZ!$C$4:$I$27,MATCH(Schedules_8760!$C5084,Clg_StPt_Sch_EZ!$B$4:$B$27,0),MATCH(Schedules_8760!$F5084,Clg_StPt_Sch_EZ!$C$3:$I$3,0)),"F","C")</f>
        <v>25.555555555555554</v>
      </c>
      <c r="K5084" s="34">
        <f>CONVERT(INDEX(Clg_StPt_Sch_EZ!$C$31:$I$54,MATCH(Schedules_8760!$C5084,Clg_StPt_Sch_EZ!$B$31:$B$54,0),MATCH(Schedules_8760!$F5084,Clg_StPt_Sch_EZ!$C$30:$I$30,0)),"F","C")</f>
        <v>28.333333333333332</v>
      </c>
      <c r="L5084" s="34">
        <f>CONVERT(INDEX(DHW_StPt_Sch_EZ!$C$4:$I$27,MATCH(Schedules_8760!$C5084,DHW_StPt_Sch_EZ!$B$4:$B$27,0),MATCH(Schedules_8760!$F5084,DHW_StPt_Sch_EZ!$C$3:$I$3,0)),"F","C")</f>
        <v>53.333333333333329</v>
      </c>
      <c r="M5084" s="34">
        <f>CONVERT(INDEX(DHW_StPt_Sch_EZ!$C$31:$I$54,MATCH(Schedules_8760!$C5084,DHW_StPt_Sch_EZ!$B$31:$B$54,0),MATCH(Schedules_8760!$F5084,DHW_StPt_Sch_EZ!$C$30:$I$30,0)),"F","C")</f>
        <v>53.333333333333329</v>
      </c>
      <c r="N5084" s="12"/>
      <c r="O5084" s="12"/>
      <c r="P5084" s="12"/>
    </row>
    <row r="5085" spans="1:16" x14ac:dyDescent="0.25">
      <c r="A5085" s="35">
        <v>5084</v>
      </c>
      <c r="B5085" s="89">
        <v>212.79166666666671</v>
      </c>
      <c r="C5085" s="35">
        <f t="shared" si="395"/>
        <v>20</v>
      </c>
      <c r="D5085" s="35">
        <f t="shared" si="398"/>
        <v>212</v>
      </c>
      <c r="E5085" s="35">
        <f t="shared" si="399"/>
        <v>2</v>
      </c>
      <c r="F5085" s="35" t="str">
        <f t="shared" si="396"/>
        <v>Monday</v>
      </c>
      <c r="G5085" s="35">
        <f t="shared" si="397"/>
        <v>7</v>
      </c>
      <c r="H5085" s="34">
        <f>CONVERT(INDEX(Htg_StPt_Sch_EZ!$C$4:$I$27,MATCH(Schedules_8760!$C5085,Htg_StPt_Sch_EZ!$B$4:$B$27,0),MATCH(Schedules_8760!$F5085,Htg_StPt_Sch_EZ!$C$3:$I$3,0)),"F","C")</f>
        <v>20.555555555555554</v>
      </c>
      <c r="I5085" s="34">
        <f>CONVERT(INDEX(Htg_StPt_Sch_EZ!$C$31:$I$54,MATCH(Schedules_8760!$C5085,Htg_StPt_Sch_EZ!$B$31:$B$54,0),MATCH(Schedules_8760!$F5085,Htg_StPt_Sch_EZ!$C$30:$I$30,0)),"F","C")</f>
        <v>18.888888888888889</v>
      </c>
      <c r="J5085" s="34">
        <f>CONVERT(INDEX(Clg_StPt_Sch_EZ!$C$4:$I$27,MATCH(Schedules_8760!$C5085,Clg_StPt_Sch_EZ!$B$4:$B$27,0),MATCH(Schedules_8760!$F5085,Clg_StPt_Sch_EZ!$C$3:$I$3,0)),"F","C")</f>
        <v>25.555555555555554</v>
      </c>
      <c r="K5085" s="34">
        <f>CONVERT(INDEX(Clg_StPt_Sch_EZ!$C$31:$I$54,MATCH(Schedules_8760!$C5085,Clg_StPt_Sch_EZ!$B$31:$B$54,0),MATCH(Schedules_8760!$F5085,Clg_StPt_Sch_EZ!$C$30:$I$30,0)),"F","C")</f>
        <v>28.333333333333332</v>
      </c>
      <c r="L5085" s="34">
        <f>CONVERT(INDEX(DHW_StPt_Sch_EZ!$C$4:$I$27,MATCH(Schedules_8760!$C5085,DHW_StPt_Sch_EZ!$B$4:$B$27,0),MATCH(Schedules_8760!$F5085,DHW_StPt_Sch_EZ!$C$3:$I$3,0)),"F","C")</f>
        <v>53.333333333333329</v>
      </c>
      <c r="M5085" s="34">
        <f>CONVERT(INDEX(DHW_StPt_Sch_EZ!$C$31:$I$54,MATCH(Schedules_8760!$C5085,DHW_StPt_Sch_EZ!$B$31:$B$54,0),MATCH(Schedules_8760!$F5085,DHW_StPt_Sch_EZ!$C$30:$I$30,0)),"F","C")</f>
        <v>53.333333333333329</v>
      </c>
      <c r="N5085" s="12"/>
      <c r="O5085" s="12"/>
      <c r="P5085" s="12"/>
    </row>
    <row r="5086" spans="1:16" x14ac:dyDescent="0.25">
      <c r="A5086" s="35">
        <v>5085</v>
      </c>
      <c r="B5086" s="89">
        <v>212.83333333333329</v>
      </c>
      <c r="C5086" s="35">
        <f t="shared" si="395"/>
        <v>21</v>
      </c>
      <c r="D5086" s="35">
        <f t="shared" si="398"/>
        <v>212</v>
      </c>
      <c r="E5086" s="35">
        <f t="shared" si="399"/>
        <v>2</v>
      </c>
      <c r="F5086" s="35" t="str">
        <f t="shared" si="396"/>
        <v>Monday</v>
      </c>
      <c r="G5086" s="35">
        <f t="shared" si="397"/>
        <v>7</v>
      </c>
      <c r="H5086" s="34">
        <f>CONVERT(INDEX(Htg_StPt_Sch_EZ!$C$4:$I$27,MATCH(Schedules_8760!$C5086,Htg_StPt_Sch_EZ!$B$4:$B$27,0),MATCH(Schedules_8760!$F5086,Htg_StPt_Sch_EZ!$C$3:$I$3,0)),"F","C")</f>
        <v>20.555555555555554</v>
      </c>
      <c r="I5086" s="34">
        <f>CONVERT(INDEX(Htg_StPt_Sch_EZ!$C$31:$I$54,MATCH(Schedules_8760!$C5086,Htg_StPt_Sch_EZ!$B$31:$B$54,0),MATCH(Schedules_8760!$F5086,Htg_StPt_Sch_EZ!$C$30:$I$30,0)),"F","C")</f>
        <v>19.444444444444443</v>
      </c>
      <c r="J5086" s="34">
        <f>CONVERT(INDEX(Clg_StPt_Sch_EZ!$C$4:$I$27,MATCH(Schedules_8760!$C5086,Clg_StPt_Sch_EZ!$B$4:$B$27,0),MATCH(Schedules_8760!$F5086,Clg_StPt_Sch_EZ!$C$3:$I$3,0)),"F","C")</f>
        <v>25.555555555555554</v>
      </c>
      <c r="K5086" s="34">
        <f>CONVERT(INDEX(Clg_StPt_Sch_EZ!$C$31:$I$54,MATCH(Schedules_8760!$C5086,Clg_StPt_Sch_EZ!$B$31:$B$54,0),MATCH(Schedules_8760!$F5086,Clg_StPt_Sch_EZ!$C$30:$I$30,0)),"F","C")</f>
        <v>28.333333333333332</v>
      </c>
      <c r="L5086" s="34">
        <f>CONVERT(INDEX(DHW_StPt_Sch_EZ!$C$4:$I$27,MATCH(Schedules_8760!$C5086,DHW_StPt_Sch_EZ!$B$4:$B$27,0),MATCH(Schedules_8760!$F5086,DHW_StPt_Sch_EZ!$C$3:$I$3,0)),"F","C")</f>
        <v>53.333333333333329</v>
      </c>
      <c r="M5086" s="34">
        <f>CONVERT(INDEX(DHW_StPt_Sch_EZ!$C$31:$I$54,MATCH(Schedules_8760!$C5086,DHW_StPt_Sch_EZ!$B$31:$B$54,0),MATCH(Schedules_8760!$F5086,DHW_StPt_Sch_EZ!$C$30:$I$30,0)),"F","C")</f>
        <v>53.333333333333329</v>
      </c>
      <c r="N5086" s="12"/>
      <c r="O5086" s="12"/>
      <c r="P5086" s="12"/>
    </row>
    <row r="5087" spans="1:16" x14ac:dyDescent="0.25">
      <c r="A5087" s="35">
        <v>5086</v>
      </c>
      <c r="B5087" s="89">
        <v>212.875</v>
      </c>
      <c r="C5087" s="35">
        <f t="shared" si="395"/>
        <v>22</v>
      </c>
      <c r="D5087" s="35">
        <f t="shared" si="398"/>
        <v>212</v>
      </c>
      <c r="E5087" s="35">
        <f t="shared" si="399"/>
        <v>2</v>
      </c>
      <c r="F5087" s="35" t="str">
        <f t="shared" si="396"/>
        <v>Monday</v>
      </c>
      <c r="G5087" s="35">
        <f t="shared" si="397"/>
        <v>7</v>
      </c>
      <c r="H5087" s="34">
        <f>CONVERT(INDEX(Htg_StPt_Sch_EZ!$C$4:$I$27,MATCH(Schedules_8760!$C5087,Htg_StPt_Sch_EZ!$B$4:$B$27,0),MATCH(Schedules_8760!$F5087,Htg_StPt_Sch_EZ!$C$3:$I$3,0)),"F","C")</f>
        <v>20.555555555555554</v>
      </c>
      <c r="I5087" s="34">
        <f>CONVERT(INDEX(Htg_StPt_Sch_EZ!$C$31:$I$54,MATCH(Schedules_8760!$C5087,Htg_StPt_Sch_EZ!$B$31:$B$54,0),MATCH(Schedules_8760!$F5087,Htg_StPt_Sch_EZ!$C$30:$I$30,0)),"F","C")</f>
        <v>19.444444444444443</v>
      </c>
      <c r="J5087" s="34">
        <f>CONVERT(INDEX(Clg_StPt_Sch_EZ!$C$4:$I$27,MATCH(Schedules_8760!$C5087,Clg_StPt_Sch_EZ!$B$4:$B$27,0),MATCH(Schedules_8760!$F5087,Clg_StPt_Sch_EZ!$C$3:$I$3,0)),"F","C")</f>
        <v>25.555555555555554</v>
      </c>
      <c r="K5087" s="34">
        <f>CONVERT(INDEX(Clg_StPt_Sch_EZ!$C$31:$I$54,MATCH(Schedules_8760!$C5087,Clg_StPt_Sch_EZ!$B$31:$B$54,0),MATCH(Schedules_8760!$F5087,Clg_StPt_Sch_EZ!$C$30:$I$30,0)),"F","C")</f>
        <v>28.333333333333332</v>
      </c>
      <c r="L5087" s="34">
        <f>CONVERT(INDEX(DHW_StPt_Sch_EZ!$C$4:$I$27,MATCH(Schedules_8760!$C5087,DHW_StPt_Sch_EZ!$B$4:$B$27,0),MATCH(Schedules_8760!$F5087,DHW_StPt_Sch_EZ!$C$3:$I$3,0)),"F","C")</f>
        <v>53.333333333333329</v>
      </c>
      <c r="M5087" s="34">
        <f>CONVERT(INDEX(DHW_StPt_Sch_EZ!$C$31:$I$54,MATCH(Schedules_8760!$C5087,DHW_StPt_Sch_EZ!$B$31:$B$54,0),MATCH(Schedules_8760!$F5087,DHW_StPt_Sch_EZ!$C$30:$I$30,0)),"F","C")</f>
        <v>53.333333333333329</v>
      </c>
      <c r="N5087" s="12"/>
      <c r="O5087" s="12"/>
      <c r="P5087" s="12"/>
    </row>
    <row r="5088" spans="1:16" x14ac:dyDescent="0.25">
      <c r="A5088" s="35">
        <v>5087</v>
      </c>
      <c r="B5088" s="89">
        <v>212.91666666666671</v>
      </c>
      <c r="C5088" s="35">
        <f t="shared" si="395"/>
        <v>23</v>
      </c>
      <c r="D5088" s="35">
        <f t="shared" si="398"/>
        <v>212</v>
      </c>
      <c r="E5088" s="35">
        <f t="shared" si="399"/>
        <v>2</v>
      </c>
      <c r="F5088" s="35" t="str">
        <f t="shared" si="396"/>
        <v>Monday</v>
      </c>
      <c r="G5088" s="35">
        <f t="shared" si="397"/>
        <v>7</v>
      </c>
      <c r="H5088" s="34">
        <f>CONVERT(INDEX(Htg_StPt_Sch_EZ!$C$4:$I$27,MATCH(Schedules_8760!$C5088,Htg_StPt_Sch_EZ!$B$4:$B$27,0),MATCH(Schedules_8760!$F5088,Htg_StPt_Sch_EZ!$C$3:$I$3,0)),"F","C")</f>
        <v>20.555555555555554</v>
      </c>
      <c r="I5088" s="34">
        <f>CONVERT(INDEX(Htg_StPt_Sch_EZ!$C$31:$I$54,MATCH(Schedules_8760!$C5088,Htg_StPt_Sch_EZ!$B$31:$B$54,0),MATCH(Schedules_8760!$F5088,Htg_StPt_Sch_EZ!$C$30:$I$30,0)),"F","C")</f>
        <v>19.444444444444443</v>
      </c>
      <c r="J5088" s="34">
        <f>CONVERT(INDEX(Clg_StPt_Sch_EZ!$C$4:$I$27,MATCH(Schedules_8760!$C5088,Clg_StPt_Sch_EZ!$B$4:$B$27,0),MATCH(Schedules_8760!$F5088,Clg_StPt_Sch_EZ!$C$3:$I$3,0)),"F","C")</f>
        <v>25.555555555555554</v>
      </c>
      <c r="K5088" s="34">
        <f>CONVERT(INDEX(Clg_StPt_Sch_EZ!$C$31:$I$54,MATCH(Schedules_8760!$C5088,Clg_StPt_Sch_EZ!$B$31:$B$54,0),MATCH(Schedules_8760!$F5088,Clg_StPt_Sch_EZ!$C$30:$I$30,0)),"F","C")</f>
        <v>28.333333333333332</v>
      </c>
      <c r="L5088" s="34">
        <f>CONVERT(INDEX(DHW_StPt_Sch_EZ!$C$4:$I$27,MATCH(Schedules_8760!$C5088,DHW_StPt_Sch_EZ!$B$4:$B$27,0),MATCH(Schedules_8760!$F5088,DHW_StPt_Sch_EZ!$C$3:$I$3,0)),"F","C")</f>
        <v>53.333333333333329</v>
      </c>
      <c r="M5088" s="34">
        <f>CONVERT(INDEX(DHW_StPt_Sch_EZ!$C$31:$I$54,MATCH(Schedules_8760!$C5088,DHW_StPt_Sch_EZ!$B$31:$B$54,0),MATCH(Schedules_8760!$F5088,DHW_StPt_Sch_EZ!$C$30:$I$30,0)),"F","C")</f>
        <v>53.333333333333329</v>
      </c>
      <c r="N5088" s="12"/>
      <c r="O5088" s="12"/>
      <c r="P5088" s="12"/>
    </row>
    <row r="5089" spans="1:16" x14ac:dyDescent="0.25">
      <c r="A5089" s="35">
        <v>5088</v>
      </c>
      <c r="B5089" s="89">
        <v>212.95833333333329</v>
      </c>
      <c r="C5089" s="35">
        <f t="shared" si="395"/>
        <v>24</v>
      </c>
      <c r="D5089" s="35">
        <f t="shared" si="398"/>
        <v>212</v>
      </c>
      <c r="E5089" s="35">
        <f t="shared" si="399"/>
        <v>2</v>
      </c>
      <c r="F5089" s="35" t="str">
        <f t="shared" si="396"/>
        <v>Monday</v>
      </c>
      <c r="G5089" s="35">
        <f t="shared" si="397"/>
        <v>7</v>
      </c>
      <c r="H5089" s="34">
        <f>CONVERT(INDEX(Htg_StPt_Sch_EZ!$C$4:$I$27,MATCH(Schedules_8760!$C5089,Htg_StPt_Sch_EZ!$B$4:$B$27,0),MATCH(Schedules_8760!$F5089,Htg_StPt_Sch_EZ!$C$3:$I$3,0)),"F","C")</f>
        <v>20.555555555555554</v>
      </c>
      <c r="I5089" s="34">
        <f>CONVERT(INDEX(Htg_StPt_Sch_EZ!$C$31:$I$54,MATCH(Schedules_8760!$C5089,Htg_StPt_Sch_EZ!$B$31:$B$54,0),MATCH(Schedules_8760!$F5089,Htg_StPt_Sch_EZ!$C$30:$I$30,0)),"F","C")</f>
        <v>19.444444444444443</v>
      </c>
      <c r="J5089" s="34">
        <f>CONVERT(INDEX(Clg_StPt_Sch_EZ!$C$4:$I$27,MATCH(Schedules_8760!$C5089,Clg_StPt_Sch_EZ!$B$4:$B$27,0),MATCH(Schedules_8760!$F5089,Clg_StPt_Sch_EZ!$C$3:$I$3,0)),"F","C")</f>
        <v>25.555555555555554</v>
      </c>
      <c r="K5089" s="34">
        <f>CONVERT(INDEX(Clg_StPt_Sch_EZ!$C$31:$I$54,MATCH(Schedules_8760!$C5089,Clg_StPt_Sch_EZ!$B$31:$B$54,0),MATCH(Schedules_8760!$F5089,Clg_StPt_Sch_EZ!$C$30:$I$30,0)),"F","C")</f>
        <v>28.333333333333332</v>
      </c>
      <c r="L5089" s="34">
        <f>CONVERT(INDEX(DHW_StPt_Sch_EZ!$C$4:$I$27,MATCH(Schedules_8760!$C5089,DHW_StPt_Sch_EZ!$B$4:$B$27,0),MATCH(Schedules_8760!$F5089,DHW_StPt_Sch_EZ!$C$3:$I$3,0)),"F","C")</f>
        <v>53.333333333333329</v>
      </c>
      <c r="M5089" s="34">
        <f>CONVERT(INDEX(DHW_StPt_Sch_EZ!$C$31:$I$54,MATCH(Schedules_8760!$C5089,DHW_StPt_Sch_EZ!$B$31:$B$54,0),MATCH(Schedules_8760!$F5089,DHW_StPt_Sch_EZ!$C$30:$I$30,0)),"F","C")</f>
        <v>53.333333333333329</v>
      </c>
      <c r="N5089" s="12"/>
      <c r="O5089" s="12"/>
      <c r="P5089" s="12"/>
    </row>
    <row r="5090" spans="1:16" x14ac:dyDescent="0.25">
      <c r="A5090" s="35">
        <v>5089</v>
      </c>
      <c r="B5090" s="89">
        <v>213</v>
      </c>
      <c r="C5090" s="35">
        <f t="shared" si="395"/>
        <v>1</v>
      </c>
      <c r="D5090" s="35">
        <f t="shared" si="398"/>
        <v>213</v>
      </c>
      <c r="E5090" s="35">
        <f t="shared" si="399"/>
        <v>3</v>
      </c>
      <c r="F5090" s="35" t="str">
        <f t="shared" si="396"/>
        <v>Tuesday</v>
      </c>
      <c r="G5090" s="35">
        <f t="shared" si="397"/>
        <v>7</v>
      </c>
      <c r="H5090" s="34">
        <f>CONVERT(INDEX(Htg_StPt_Sch_EZ!$C$4:$I$27,MATCH(Schedules_8760!$C5090,Htg_StPt_Sch_EZ!$B$4:$B$27,0),MATCH(Schedules_8760!$F5090,Htg_StPt_Sch_EZ!$C$3:$I$3,0)),"F","C")</f>
        <v>20.555555555555554</v>
      </c>
      <c r="I5090" s="34">
        <f>CONVERT(INDEX(Htg_StPt_Sch_EZ!$C$31:$I$54,MATCH(Schedules_8760!$C5090,Htg_StPt_Sch_EZ!$B$31:$B$54,0),MATCH(Schedules_8760!$F5090,Htg_StPt_Sch_EZ!$C$30:$I$30,0)),"F","C")</f>
        <v>19.444444444444443</v>
      </c>
      <c r="J5090" s="34">
        <f>CONVERT(INDEX(Clg_StPt_Sch_EZ!$C$4:$I$27,MATCH(Schedules_8760!$C5090,Clg_StPt_Sch_EZ!$B$4:$B$27,0),MATCH(Schedules_8760!$F5090,Clg_StPt_Sch_EZ!$C$3:$I$3,0)),"F","C")</f>
        <v>25.555555555555554</v>
      </c>
      <c r="K5090" s="34">
        <f>CONVERT(INDEX(Clg_StPt_Sch_EZ!$C$31:$I$54,MATCH(Schedules_8760!$C5090,Clg_StPt_Sch_EZ!$B$31:$B$54,0),MATCH(Schedules_8760!$F5090,Clg_StPt_Sch_EZ!$C$30:$I$30,0)),"F","C")</f>
        <v>28.333333333333332</v>
      </c>
      <c r="L5090" s="34">
        <f>CONVERT(INDEX(DHW_StPt_Sch_EZ!$C$4:$I$27,MATCH(Schedules_8760!$C5090,DHW_StPt_Sch_EZ!$B$4:$B$27,0),MATCH(Schedules_8760!$F5090,DHW_StPt_Sch_EZ!$C$3:$I$3,0)),"F","C")</f>
        <v>53.333333333333329</v>
      </c>
      <c r="M5090" s="34">
        <f>CONVERT(INDEX(DHW_StPt_Sch_EZ!$C$31:$I$54,MATCH(Schedules_8760!$C5090,DHW_StPt_Sch_EZ!$B$31:$B$54,0),MATCH(Schedules_8760!$F5090,DHW_StPt_Sch_EZ!$C$30:$I$30,0)),"F","C")</f>
        <v>53.333333333333329</v>
      </c>
      <c r="N5090" s="12"/>
      <c r="O5090" s="12"/>
      <c r="P5090" s="12"/>
    </row>
    <row r="5091" spans="1:16" x14ac:dyDescent="0.25">
      <c r="A5091" s="35">
        <v>5090</v>
      </c>
      <c r="B5091" s="89">
        <v>213.04166666666671</v>
      </c>
      <c r="C5091" s="35">
        <f t="shared" si="395"/>
        <v>2</v>
      </c>
      <c r="D5091" s="35">
        <f t="shared" si="398"/>
        <v>213</v>
      </c>
      <c r="E5091" s="35">
        <f t="shared" si="399"/>
        <v>3</v>
      </c>
      <c r="F5091" s="35" t="str">
        <f t="shared" si="396"/>
        <v>Tuesday</v>
      </c>
      <c r="G5091" s="35">
        <f t="shared" si="397"/>
        <v>7</v>
      </c>
      <c r="H5091" s="34">
        <f>CONVERT(INDEX(Htg_StPt_Sch_EZ!$C$4:$I$27,MATCH(Schedules_8760!$C5091,Htg_StPt_Sch_EZ!$B$4:$B$27,0),MATCH(Schedules_8760!$F5091,Htg_StPt_Sch_EZ!$C$3:$I$3,0)),"F","C")</f>
        <v>20.555555555555554</v>
      </c>
      <c r="I5091" s="34">
        <f>CONVERT(INDEX(Htg_StPt_Sch_EZ!$C$31:$I$54,MATCH(Schedules_8760!$C5091,Htg_StPt_Sch_EZ!$B$31:$B$54,0),MATCH(Schedules_8760!$F5091,Htg_StPt_Sch_EZ!$C$30:$I$30,0)),"F","C")</f>
        <v>19.444444444444443</v>
      </c>
      <c r="J5091" s="34">
        <f>CONVERT(INDEX(Clg_StPt_Sch_EZ!$C$4:$I$27,MATCH(Schedules_8760!$C5091,Clg_StPt_Sch_EZ!$B$4:$B$27,0),MATCH(Schedules_8760!$F5091,Clg_StPt_Sch_EZ!$C$3:$I$3,0)),"F","C")</f>
        <v>25.555555555555554</v>
      </c>
      <c r="K5091" s="34">
        <f>CONVERT(INDEX(Clg_StPt_Sch_EZ!$C$31:$I$54,MATCH(Schedules_8760!$C5091,Clg_StPt_Sch_EZ!$B$31:$B$54,0),MATCH(Schedules_8760!$F5091,Clg_StPt_Sch_EZ!$C$30:$I$30,0)),"F","C")</f>
        <v>28.333333333333332</v>
      </c>
      <c r="L5091" s="34">
        <f>CONVERT(INDEX(DHW_StPt_Sch_EZ!$C$4:$I$27,MATCH(Schedules_8760!$C5091,DHW_StPt_Sch_EZ!$B$4:$B$27,0),MATCH(Schedules_8760!$F5091,DHW_StPt_Sch_EZ!$C$3:$I$3,0)),"F","C")</f>
        <v>53.333333333333329</v>
      </c>
      <c r="M5091" s="34">
        <f>CONVERT(INDEX(DHW_StPt_Sch_EZ!$C$31:$I$54,MATCH(Schedules_8760!$C5091,DHW_StPt_Sch_EZ!$B$31:$B$54,0),MATCH(Schedules_8760!$F5091,DHW_StPt_Sch_EZ!$C$30:$I$30,0)),"F","C")</f>
        <v>53.333333333333329</v>
      </c>
      <c r="N5091" s="12"/>
      <c r="O5091" s="12"/>
      <c r="P5091" s="12"/>
    </row>
    <row r="5092" spans="1:16" x14ac:dyDescent="0.25">
      <c r="A5092" s="35">
        <v>5091</v>
      </c>
      <c r="B5092" s="89">
        <v>213.08333333333329</v>
      </c>
      <c r="C5092" s="35">
        <f t="shared" si="395"/>
        <v>3</v>
      </c>
      <c r="D5092" s="35">
        <f t="shared" si="398"/>
        <v>213</v>
      </c>
      <c r="E5092" s="35">
        <f t="shared" si="399"/>
        <v>3</v>
      </c>
      <c r="F5092" s="35" t="str">
        <f t="shared" si="396"/>
        <v>Tuesday</v>
      </c>
      <c r="G5092" s="35">
        <f t="shared" si="397"/>
        <v>7</v>
      </c>
      <c r="H5092" s="34">
        <f>CONVERT(INDEX(Htg_StPt_Sch_EZ!$C$4:$I$27,MATCH(Schedules_8760!$C5092,Htg_StPt_Sch_EZ!$B$4:$B$27,0),MATCH(Schedules_8760!$F5092,Htg_StPt_Sch_EZ!$C$3:$I$3,0)),"F","C")</f>
        <v>20.555555555555554</v>
      </c>
      <c r="I5092" s="34">
        <f>CONVERT(INDEX(Htg_StPt_Sch_EZ!$C$31:$I$54,MATCH(Schedules_8760!$C5092,Htg_StPt_Sch_EZ!$B$31:$B$54,0),MATCH(Schedules_8760!$F5092,Htg_StPt_Sch_EZ!$C$30:$I$30,0)),"F","C")</f>
        <v>19.444444444444443</v>
      </c>
      <c r="J5092" s="34">
        <f>CONVERT(INDEX(Clg_StPt_Sch_EZ!$C$4:$I$27,MATCH(Schedules_8760!$C5092,Clg_StPt_Sch_EZ!$B$4:$B$27,0),MATCH(Schedules_8760!$F5092,Clg_StPt_Sch_EZ!$C$3:$I$3,0)),"F","C")</f>
        <v>25.555555555555554</v>
      </c>
      <c r="K5092" s="34">
        <f>CONVERT(INDEX(Clg_StPt_Sch_EZ!$C$31:$I$54,MATCH(Schedules_8760!$C5092,Clg_StPt_Sch_EZ!$B$31:$B$54,0),MATCH(Schedules_8760!$F5092,Clg_StPt_Sch_EZ!$C$30:$I$30,0)),"F","C")</f>
        <v>28.333333333333332</v>
      </c>
      <c r="L5092" s="34">
        <f>CONVERT(INDEX(DHW_StPt_Sch_EZ!$C$4:$I$27,MATCH(Schedules_8760!$C5092,DHW_StPt_Sch_EZ!$B$4:$B$27,0),MATCH(Schedules_8760!$F5092,DHW_StPt_Sch_EZ!$C$3:$I$3,0)),"F","C")</f>
        <v>53.333333333333329</v>
      </c>
      <c r="M5092" s="34">
        <f>CONVERT(INDEX(DHW_StPt_Sch_EZ!$C$31:$I$54,MATCH(Schedules_8760!$C5092,DHW_StPt_Sch_EZ!$B$31:$B$54,0),MATCH(Schedules_8760!$F5092,DHW_StPt_Sch_EZ!$C$30:$I$30,0)),"F","C")</f>
        <v>53.333333333333329</v>
      </c>
      <c r="N5092" s="12"/>
      <c r="O5092" s="12"/>
      <c r="P5092" s="12"/>
    </row>
    <row r="5093" spans="1:16" x14ac:dyDescent="0.25">
      <c r="A5093" s="35">
        <v>5092</v>
      </c>
      <c r="B5093" s="89">
        <v>213.125</v>
      </c>
      <c r="C5093" s="35">
        <f t="shared" si="395"/>
        <v>4</v>
      </c>
      <c r="D5093" s="35">
        <f t="shared" si="398"/>
        <v>213</v>
      </c>
      <c r="E5093" s="35">
        <f t="shared" si="399"/>
        <v>3</v>
      </c>
      <c r="F5093" s="35" t="str">
        <f t="shared" si="396"/>
        <v>Tuesday</v>
      </c>
      <c r="G5093" s="35">
        <f t="shared" si="397"/>
        <v>7</v>
      </c>
      <c r="H5093" s="34">
        <f>CONVERT(INDEX(Htg_StPt_Sch_EZ!$C$4:$I$27,MATCH(Schedules_8760!$C5093,Htg_StPt_Sch_EZ!$B$4:$B$27,0),MATCH(Schedules_8760!$F5093,Htg_StPt_Sch_EZ!$C$3:$I$3,0)),"F","C")</f>
        <v>20.555555555555554</v>
      </c>
      <c r="I5093" s="34">
        <f>CONVERT(INDEX(Htg_StPt_Sch_EZ!$C$31:$I$54,MATCH(Schedules_8760!$C5093,Htg_StPt_Sch_EZ!$B$31:$B$54,0),MATCH(Schedules_8760!$F5093,Htg_StPt_Sch_EZ!$C$30:$I$30,0)),"F","C")</f>
        <v>19.444444444444443</v>
      </c>
      <c r="J5093" s="34">
        <f>CONVERT(INDEX(Clg_StPt_Sch_EZ!$C$4:$I$27,MATCH(Schedules_8760!$C5093,Clg_StPt_Sch_EZ!$B$4:$B$27,0),MATCH(Schedules_8760!$F5093,Clg_StPt_Sch_EZ!$C$3:$I$3,0)),"F","C")</f>
        <v>25.555555555555554</v>
      </c>
      <c r="K5093" s="34">
        <f>CONVERT(INDEX(Clg_StPt_Sch_EZ!$C$31:$I$54,MATCH(Schedules_8760!$C5093,Clg_StPt_Sch_EZ!$B$31:$B$54,0),MATCH(Schedules_8760!$F5093,Clg_StPt_Sch_EZ!$C$30:$I$30,0)),"F","C")</f>
        <v>28.333333333333332</v>
      </c>
      <c r="L5093" s="34">
        <f>CONVERT(INDEX(DHW_StPt_Sch_EZ!$C$4:$I$27,MATCH(Schedules_8760!$C5093,DHW_StPt_Sch_EZ!$B$4:$B$27,0),MATCH(Schedules_8760!$F5093,DHW_StPt_Sch_EZ!$C$3:$I$3,0)),"F","C")</f>
        <v>53.333333333333329</v>
      </c>
      <c r="M5093" s="34">
        <f>CONVERT(INDEX(DHW_StPt_Sch_EZ!$C$31:$I$54,MATCH(Schedules_8760!$C5093,DHW_StPt_Sch_EZ!$B$31:$B$54,0),MATCH(Schedules_8760!$F5093,DHW_StPt_Sch_EZ!$C$30:$I$30,0)),"F","C")</f>
        <v>53.333333333333329</v>
      </c>
      <c r="N5093" s="12"/>
      <c r="O5093" s="12"/>
      <c r="P5093" s="12"/>
    </row>
    <row r="5094" spans="1:16" x14ac:dyDescent="0.25">
      <c r="A5094" s="35">
        <v>5093</v>
      </c>
      <c r="B5094" s="89">
        <v>213.16666666666671</v>
      </c>
      <c r="C5094" s="35">
        <f t="shared" si="395"/>
        <v>5</v>
      </c>
      <c r="D5094" s="35">
        <f t="shared" si="398"/>
        <v>213</v>
      </c>
      <c r="E5094" s="35">
        <f t="shared" si="399"/>
        <v>3</v>
      </c>
      <c r="F5094" s="35" t="str">
        <f t="shared" si="396"/>
        <v>Tuesday</v>
      </c>
      <c r="G5094" s="35">
        <f t="shared" si="397"/>
        <v>7</v>
      </c>
      <c r="H5094" s="34">
        <f>CONVERT(INDEX(Htg_StPt_Sch_EZ!$C$4:$I$27,MATCH(Schedules_8760!$C5094,Htg_StPt_Sch_EZ!$B$4:$B$27,0),MATCH(Schedules_8760!$F5094,Htg_StPt_Sch_EZ!$C$3:$I$3,0)),"F","C")</f>
        <v>20.555555555555554</v>
      </c>
      <c r="I5094" s="34">
        <f>CONVERT(INDEX(Htg_StPt_Sch_EZ!$C$31:$I$54,MATCH(Schedules_8760!$C5094,Htg_StPt_Sch_EZ!$B$31:$B$54,0),MATCH(Schedules_8760!$F5094,Htg_StPt_Sch_EZ!$C$30:$I$30,0)),"F","C")</f>
        <v>19.444444444444443</v>
      </c>
      <c r="J5094" s="34">
        <f>CONVERT(INDEX(Clg_StPt_Sch_EZ!$C$4:$I$27,MATCH(Schedules_8760!$C5094,Clg_StPt_Sch_EZ!$B$4:$B$27,0),MATCH(Schedules_8760!$F5094,Clg_StPt_Sch_EZ!$C$3:$I$3,0)),"F","C")</f>
        <v>25.555555555555554</v>
      </c>
      <c r="K5094" s="34">
        <f>CONVERT(INDEX(Clg_StPt_Sch_EZ!$C$31:$I$54,MATCH(Schedules_8760!$C5094,Clg_StPt_Sch_EZ!$B$31:$B$54,0),MATCH(Schedules_8760!$F5094,Clg_StPt_Sch_EZ!$C$30:$I$30,0)),"F","C")</f>
        <v>28.333333333333332</v>
      </c>
      <c r="L5094" s="34">
        <f>CONVERT(INDEX(DHW_StPt_Sch_EZ!$C$4:$I$27,MATCH(Schedules_8760!$C5094,DHW_StPt_Sch_EZ!$B$4:$B$27,0),MATCH(Schedules_8760!$F5094,DHW_StPt_Sch_EZ!$C$3:$I$3,0)),"F","C")</f>
        <v>53.333333333333329</v>
      </c>
      <c r="M5094" s="34">
        <f>CONVERT(INDEX(DHW_StPt_Sch_EZ!$C$31:$I$54,MATCH(Schedules_8760!$C5094,DHW_StPt_Sch_EZ!$B$31:$B$54,0),MATCH(Schedules_8760!$F5094,DHW_StPt_Sch_EZ!$C$30:$I$30,0)),"F","C")</f>
        <v>53.333333333333329</v>
      </c>
      <c r="N5094" s="12"/>
      <c r="O5094" s="12"/>
      <c r="P5094" s="12"/>
    </row>
    <row r="5095" spans="1:16" x14ac:dyDescent="0.25">
      <c r="A5095" s="35">
        <v>5094</v>
      </c>
      <c r="B5095" s="89">
        <v>213.20833333333329</v>
      </c>
      <c r="C5095" s="35">
        <f t="shared" si="395"/>
        <v>6</v>
      </c>
      <c r="D5095" s="35">
        <f t="shared" si="398"/>
        <v>213</v>
      </c>
      <c r="E5095" s="35">
        <f t="shared" si="399"/>
        <v>3</v>
      </c>
      <c r="F5095" s="35" t="str">
        <f t="shared" si="396"/>
        <v>Tuesday</v>
      </c>
      <c r="G5095" s="35">
        <f t="shared" si="397"/>
        <v>7</v>
      </c>
      <c r="H5095" s="34">
        <f>CONVERT(INDEX(Htg_StPt_Sch_EZ!$C$4:$I$27,MATCH(Schedules_8760!$C5095,Htg_StPt_Sch_EZ!$B$4:$B$27,0),MATCH(Schedules_8760!$F5095,Htg_StPt_Sch_EZ!$C$3:$I$3,0)),"F","C")</f>
        <v>20.555555555555554</v>
      </c>
      <c r="I5095" s="34">
        <f>CONVERT(INDEX(Htg_StPt_Sch_EZ!$C$31:$I$54,MATCH(Schedules_8760!$C5095,Htg_StPt_Sch_EZ!$B$31:$B$54,0),MATCH(Schedules_8760!$F5095,Htg_StPt_Sch_EZ!$C$30:$I$30,0)),"F","C")</f>
        <v>19.444444444444443</v>
      </c>
      <c r="J5095" s="34">
        <f>CONVERT(INDEX(Clg_StPt_Sch_EZ!$C$4:$I$27,MATCH(Schedules_8760!$C5095,Clg_StPt_Sch_EZ!$B$4:$B$27,0),MATCH(Schedules_8760!$F5095,Clg_StPt_Sch_EZ!$C$3:$I$3,0)),"F","C")</f>
        <v>25.555555555555554</v>
      </c>
      <c r="K5095" s="34">
        <f>CONVERT(INDEX(Clg_StPt_Sch_EZ!$C$31:$I$54,MATCH(Schedules_8760!$C5095,Clg_StPt_Sch_EZ!$B$31:$B$54,0),MATCH(Schedules_8760!$F5095,Clg_StPt_Sch_EZ!$C$30:$I$30,0)),"F","C")</f>
        <v>28.333333333333332</v>
      </c>
      <c r="L5095" s="34">
        <f>CONVERT(INDEX(DHW_StPt_Sch_EZ!$C$4:$I$27,MATCH(Schedules_8760!$C5095,DHW_StPt_Sch_EZ!$B$4:$B$27,0),MATCH(Schedules_8760!$F5095,DHW_StPt_Sch_EZ!$C$3:$I$3,0)),"F","C")</f>
        <v>53.333333333333329</v>
      </c>
      <c r="M5095" s="34">
        <f>CONVERT(INDEX(DHW_StPt_Sch_EZ!$C$31:$I$54,MATCH(Schedules_8760!$C5095,DHW_StPt_Sch_EZ!$B$31:$B$54,0),MATCH(Schedules_8760!$F5095,DHW_StPt_Sch_EZ!$C$30:$I$30,0)),"F","C")</f>
        <v>53.333333333333329</v>
      </c>
      <c r="N5095" s="12"/>
      <c r="O5095" s="12"/>
      <c r="P5095" s="12"/>
    </row>
    <row r="5096" spans="1:16" x14ac:dyDescent="0.25">
      <c r="A5096" s="35">
        <v>5095</v>
      </c>
      <c r="B5096" s="89">
        <v>213.25</v>
      </c>
      <c r="C5096" s="35">
        <f t="shared" si="395"/>
        <v>7</v>
      </c>
      <c r="D5096" s="35">
        <f t="shared" si="398"/>
        <v>213</v>
      </c>
      <c r="E5096" s="35">
        <f t="shared" si="399"/>
        <v>3</v>
      </c>
      <c r="F5096" s="35" t="str">
        <f t="shared" si="396"/>
        <v>Tuesday</v>
      </c>
      <c r="G5096" s="35">
        <f t="shared" si="397"/>
        <v>7</v>
      </c>
      <c r="H5096" s="34">
        <f>CONVERT(INDEX(Htg_StPt_Sch_EZ!$C$4:$I$27,MATCH(Schedules_8760!$C5096,Htg_StPt_Sch_EZ!$B$4:$B$27,0),MATCH(Schedules_8760!$F5096,Htg_StPt_Sch_EZ!$C$3:$I$3,0)),"F","C")</f>
        <v>20.555555555555554</v>
      </c>
      <c r="I5096" s="34">
        <f>CONVERT(INDEX(Htg_StPt_Sch_EZ!$C$31:$I$54,MATCH(Schedules_8760!$C5096,Htg_StPt_Sch_EZ!$B$31:$B$54,0),MATCH(Schedules_8760!$F5096,Htg_StPt_Sch_EZ!$C$30:$I$30,0)),"F","C")</f>
        <v>19.444444444444443</v>
      </c>
      <c r="J5096" s="34">
        <f>CONVERT(INDEX(Clg_StPt_Sch_EZ!$C$4:$I$27,MATCH(Schedules_8760!$C5096,Clg_StPt_Sch_EZ!$B$4:$B$27,0),MATCH(Schedules_8760!$F5096,Clg_StPt_Sch_EZ!$C$3:$I$3,0)),"F","C")</f>
        <v>25.555555555555554</v>
      </c>
      <c r="K5096" s="34">
        <f>CONVERT(INDEX(Clg_StPt_Sch_EZ!$C$31:$I$54,MATCH(Schedules_8760!$C5096,Clg_StPt_Sch_EZ!$B$31:$B$54,0),MATCH(Schedules_8760!$F5096,Clg_StPt_Sch_EZ!$C$30:$I$30,0)),"F","C")</f>
        <v>28.333333333333332</v>
      </c>
      <c r="L5096" s="34">
        <f>CONVERT(INDEX(DHW_StPt_Sch_EZ!$C$4:$I$27,MATCH(Schedules_8760!$C5096,DHW_StPt_Sch_EZ!$B$4:$B$27,0),MATCH(Schedules_8760!$F5096,DHW_StPt_Sch_EZ!$C$3:$I$3,0)),"F","C")</f>
        <v>53.333333333333329</v>
      </c>
      <c r="M5096" s="34">
        <f>CONVERT(INDEX(DHW_StPt_Sch_EZ!$C$31:$I$54,MATCH(Schedules_8760!$C5096,DHW_StPt_Sch_EZ!$B$31:$B$54,0),MATCH(Schedules_8760!$F5096,DHW_StPt_Sch_EZ!$C$30:$I$30,0)),"F","C")</f>
        <v>53.333333333333329</v>
      </c>
      <c r="N5096" s="12"/>
      <c r="O5096" s="12"/>
      <c r="P5096" s="12"/>
    </row>
    <row r="5097" spans="1:16" x14ac:dyDescent="0.25">
      <c r="A5097" s="35">
        <v>5096</v>
      </c>
      <c r="B5097" s="89">
        <v>213.29166666666671</v>
      </c>
      <c r="C5097" s="35">
        <f t="shared" si="395"/>
        <v>8</v>
      </c>
      <c r="D5097" s="35">
        <f t="shared" si="398"/>
        <v>213</v>
      </c>
      <c r="E5097" s="35">
        <f t="shared" si="399"/>
        <v>3</v>
      </c>
      <c r="F5097" s="35" t="str">
        <f t="shared" si="396"/>
        <v>Tuesday</v>
      </c>
      <c r="G5097" s="35">
        <f t="shared" si="397"/>
        <v>7</v>
      </c>
      <c r="H5097" s="34">
        <f>CONVERT(INDEX(Htg_StPt_Sch_EZ!$C$4:$I$27,MATCH(Schedules_8760!$C5097,Htg_StPt_Sch_EZ!$B$4:$B$27,0),MATCH(Schedules_8760!$F5097,Htg_StPt_Sch_EZ!$C$3:$I$3,0)),"F","C")</f>
        <v>20.555555555555554</v>
      </c>
      <c r="I5097" s="34">
        <f>CONVERT(INDEX(Htg_StPt_Sch_EZ!$C$31:$I$54,MATCH(Schedules_8760!$C5097,Htg_StPt_Sch_EZ!$B$31:$B$54,0),MATCH(Schedules_8760!$F5097,Htg_StPt_Sch_EZ!$C$30:$I$30,0)),"F","C")</f>
        <v>19.444444444444443</v>
      </c>
      <c r="J5097" s="34">
        <f>CONVERT(INDEX(Clg_StPt_Sch_EZ!$C$4:$I$27,MATCH(Schedules_8760!$C5097,Clg_StPt_Sch_EZ!$B$4:$B$27,0),MATCH(Schedules_8760!$F5097,Clg_StPt_Sch_EZ!$C$3:$I$3,0)),"F","C")</f>
        <v>25.555555555555554</v>
      </c>
      <c r="K5097" s="34">
        <f>CONVERT(INDEX(Clg_StPt_Sch_EZ!$C$31:$I$54,MATCH(Schedules_8760!$C5097,Clg_StPt_Sch_EZ!$B$31:$B$54,0),MATCH(Schedules_8760!$F5097,Clg_StPt_Sch_EZ!$C$30:$I$30,0)),"F","C")</f>
        <v>25</v>
      </c>
      <c r="L5097" s="34">
        <f>CONVERT(INDEX(DHW_StPt_Sch_EZ!$C$4:$I$27,MATCH(Schedules_8760!$C5097,DHW_StPt_Sch_EZ!$B$4:$B$27,0),MATCH(Schedules_8760!$F5097,DHW_StPt_Sch_EZ!$C$3:$I$3,0)),"F","C")</f>
        <v>53.333333333333329</v>
      </c>
      <c r="M5097" s="34">
        <f>CONVERT(INDEX(DHW_StPt_Sch_EZ!$C$31:$I$54,MATCH(Schedules_8760!$C5097,DHW_StPt_Sch_EZ!$B$31:$B$54,0),MATCH(Schedules_8760!$F5097,DHW_StPt_Sch_EZ!$C$30:$I$30,0)),"F","C")</f>
        <v>53.333333333333329</v>
      </c>
      <c r="N5097" s="12"/>
      <c r="O5097" s="12"/>
      <c r="P5097" s="12"/>
    </row>
    <row r="5098" spans="1:16" x14ac:dyDescent="0.25">
      <c r="A5098" s="35">
        <v>5097</v>
      </c>
      <c r="B5098" s="89">
        <v>213.33333333333329</v>
      </c>
      <c r="C5098" s="35">
        <f t="shared" si="395"/>
        <v>9</v>
      </c>
      <c r="D5098" s="35">
        <f t="shared" si="398"/>
        <v>213</v>
      </c>
      <c r="E5098" s="35">
        <f t="shared" si="399"/>
        <v>3</v>
      </c>
      <c r="F5098" s="35" t="str">
        <f t="shared" si="396"/>
        <v>Tuesday</v>
      </c>
      <c r="G5098" s="35">
        <f t="shared" si="397"/>
        <v>7</v>
      </c>
      <c r="H5098" s="34">
        <f>CONVERT(INDEX(Htg_StPt_Sch_EZ!$C$4:$I$27,MATCH(Schedules_8760!$C5098,Htg_StPt_Sch_EZ!$B$4:$B$27,0),MATCH(Schedules_8760!$F5098,Htg_StPt_Sch_EZ!$C$3:$I$3,0)),"F","C")</f>
        <v>20.555555555555554</v>
      </c>
      <c r="I5098" s="34">
        <f>CONVERT(INDEX(Htg_StPt_Sch_EZ!$C$31:$I$54,MATCH(Schedules_8760!$C5098,Htg_StPt_Sch_EZ!$B$31:$B$54,0),MATCH(Schedules_8760!$F5098,Htg_StPt_Sch_EZ!$C$30:$I$30,0)),"F","C")</f>
        <v>19.444444444444443</v>
      </c>
      <c r="J5098" s="34">
        <f>CONVERT(INDEX(Clg_StPt_Sch_EZ!$C$4:$I$27,MATCH(Schedules_8760!$C5098,Clg_StPt_Sch_EZ!$B$4:$B$27,0),MATCH(Schedules_8760!$F5098,Clg_StPt_Sch_EZ!$C$3:$I$3,0)),"F","C")</f>
        <v>25.555555555555554</v>
      </c>
      <c r="K5098" s="34">
        <f>CONVERT(INDEX(Clg_StPt_Sch_EZ!$C$31:$I$54,MATCH(Schedules_8760!$C5098,Clg_StPt_Sch_EZ!$B$31:$B$54,0),MATCH(Schedules_8760!$F5098,Clg_StPt_Sch_EZ!$C$30:$I$30,0)),"F","C")</f>
        <v>25</v>
      </c>
      <c r="L5098" s="34">
        <f>CONVERT(INDEX(DHW_StPt_Sch_EZ!$C$4:$I$27,MATCH(Schedules_8760!$C5098,DHW_StPt_Sch_EZ!$B$4:$B$27,0),MATCH(Schedules_8760!$F5098,DHW_StPt_Sch_EZ!$C$3:$I$3,0)),"F","C")</f>
        <v>53.333333333333329</v>
      </c>
      <c r="M5098" s="34">
        <f>CONVERT(INDEX(DHW_StPt_Sch_EZ!$C$31:$I$54,MATCH(Schedules_8760!$C5098,DHW_StPt_Sch_EZ!$B$31:$B$54,0),MATCH(Schedules_8760!$F5098,DHW_StPt_Sch_EZ!$C$30:$I$30,0)),"F","C")</f>
        <v>53.333333333333329</v>
      </c>
      <c r="N5098" s="12"/>
      <c r="O5098" s="12"/>
      <c r="P5098" s="12"/>
    </row>
    <row r="5099" spans="1:16" x14ac:dyDescent="0.25">
      <c r="A5099" s="35">
        <v>5098</v>
      </c>
      <c r="B5099" s="89">
        <v>213.375</v>
      </c>
      <c r="C5099" s="35">
        <f t="shared" si="395"/>
        <v>10</v>
      </c>
      <c r="D5099" s="35">
        <f t="shared" si="398"/>
        <v>213</v>
      </c>
      <c r="E5099" s="35">
        <f t="shared" si="399"/>
        <v>3</v>
      </c>
      <c r="F5099" s="35" t="str">
        <f t="shared" si="396"/>
        <v>Tuesday</v>
      </c>
      <c r="G5099" s="35">
        <f t="shared" si="397"/>
        <v>7</v>
      </c>
      <c r="H5099" s="34">
        <f>CONVERT(INDEX(Htg_StPt_Sch_EZ!$C$4:$I$27,MATCH(Schedules_8760!$C5099,Htg_StPt_Sch_EZ!$B$4:$B$27,0),MATCH(Schedules_8760!$F5099,Htg_StPt_Sch_EZ!$C$3:$I$3,0)),"F","C")</f>
        <v>20.555555555555554</v>
      </c>
      <c r="I5099" s="34">
        <f>CONVERT(INDEX(Htg_StPt_Sch_EZ!$C$31:$I$54,MATCH(Schedules_8760!$C5099,Htg_StPt_Sch_EZ!$B$31:$B$54,0),MATCH(Schedules_8760!$F5099,Htg_StPt_Sch_EZ!$C$30:$I$30,0)),"F","C")</f>
        <v>19.444444444444443</v>
      </c>
      <c r="J5099" s="34">
        <f>CONVERT(INDEX(Clg_StPt_Sch_EZ!$C$4:$I$27,MATCH(Schedules_8760!$C5099,Clg_StPt_Sch_EZ!$B$4:$B$27,0),MATCH(Schedules_8760!$F5099,Clg_StPt_Sch_EZ!$C$3:$I$3,0)),"F","C")</f>
        <v>25.555555555555554</v>
      </c>
      <c r="K5099" s="34">
        <f>CONVERT(INDEX(Clg_StPt_Sch_EZ!$C$31:$I$54,MATCH(Schedules_8760!$C5099,Clg_StPt_Sch_EZ!$B$31:$B$54,0),MATCH(Schedules_8760!$F5099,Clg_StPt_Sch_EZ!$C$30:$I$30,0)),"F","C")</f>
        <v>25</v>
      </c>
      <c r="L5099" s="34">
        <f>CONVERT(INDEX(DHW_StPt_Sch_EZ!$C$4:$I$27,MATCH(Schedules_8760!$C5099,DHW_StPt_Sch_EZ!$B$4:$B$27,0),MATCH(Schedules_8760!$F5099,DHW_StPt_Sch_EZ!$C$3:$I$3,0)),"F","C")</f>
        <v>53.333333333333329</v>
      </c>
      <c r="M5099" s="34">
        <f>CONVERT(INDEX(DHW_StPt_Sch_EZ!$C$31:$I$54,MATCH(Schedules_8760!$C5099,DHW_StPt_Sch_EZ!$B$31:$B$54,0),MATCH(Schedules_8760!$F5099,DHW_StPt_Sch_EZ!$C$30:$I$30,0)),"F","C")</f>
        <v>53.333333333333329</v>
      </c>
      <c r="N5099" s="12"/>
      <c r="O5099" s="12"/>
      <c r="P5099" s="12"/>
    </row>
    <row r="5100" spans="1:16" x14ac:dyDescent="0.25">
      <c r="A5100" s="35">
        <v>5099</v>
      </c>
      <c r="B5100" s="89">
        <v>213.41666666666671</v>
      </c>
      <c r="C5100" s="35">
        <f t="shared" si="395"/>
        <v>11</v>
      </c>
      <c r="D5100" s="35">
        <f t="shared" si="398"/>
        <v>213</v>
      </c>
      <c r="E5100" s="35">
        <f t="shared" si="399"/>
        <v>3</v>
      </c>
      <c r="F5100" s="35" t="str">
        <f t="shared" si="396"/>
        <v>Tuesday</v>
      </c>
      <c r="G5100" s="35">
        <f t="shared" si="397"/>
        <v>7</v>
      </c>
      <c r="H5100" s="34">
        <f>CONVERT(INDEX(Htg_StPt_Sch_EZ!$C$4:$I$27,MATCH(Schedules_8760!$C5100,Htg_StPt_Sch_EZ!$B$4:$B$27,0),MATCH(Schedules_8760!$F5100,Htg_StPt_Sch_EZ!$C$3:$I$3,0)),"F","C")</f>
        <v>20.555555555555554</v>
      </c>
      <c r="I5100" s="34">
        <f>CONVERT(INDEX(Htg_StPt_Sch_EZ!$C$31:$I$54,MATCH(Schedules_8760!$C5100,Htg_StPt_Sch_EZ!$B$31:$B$54,0),MATCH(Schedules_8760!$F5100,Htg_StPt_Sch_EZ!$C$30:$I$30,0)),"F","C")</f>
        <v>19.444444444444443</v>
      </c>
      <c r="J5100" s="34">
        <f>CONVERT(INDEX(Clg_StPt_Sch_EZ!$C$4:$I$27,MATCH(Schedules_8760!$C5100,Clg_StPt_Sch_EZ!$B$4:$B$27,0),MATCH(Schedules_8760!$F5100,Clg_StPt_Sch_EZ!$C$3:$I$3,0)),"F","C")</f>
        <v>25.555555555555554</v>
      </c>
      <c r="K5100" s="34">
        <f>CONVERT(INDEX(Clg_StPt_Sch_EZ!$C$31:$I$54,MATCH(Schedules_8760!$C5100,Clg_StPt_Sch_EZ!$B$31:$B$54,0),MATCH(Schedules_8760!$F5100,Clg_StPt_Sch_EZ!$C$30:$I$30,0)),"F","C")</f>
        <v>25</v>
      </c>
      <c r="L5100" s="34">
        <f>CONVERT(INDEX(DHW_StPt_Sch_EZ!$C$4:$I$27,MATCH(Schedules_8760!$C5100,DHW_StPt_Sch_EZ!$B$4:$B$27,0),MATCH(Schedules_8760!$F5100,DHW_StPt_Sch_EZ!$C$3:$I$3,0)),"F","C")</f>
        <v>53.333333333333329</v>
      </c>
      <c r="M5100" s="34">
        <f>CONVERT(INDEX(DHW_StPt_Sch_EZ!$C$31:$I$54,MATCH(Schedules_8760!$C5100,DHW_StPt_Sch_EZ!$B$31:$B$54,0),MATCH(Schedules_8760!$F5100,DHW_StPt_Sch_EZ!$C$30:$I$30,0)),"F","C")</f>
        <v>53.333333333333329</v>
      </c>
      <c r="N5100" s="12"/>
      <c r="O5100" s="12"/>
      <c r="P5100" s="12"/>
    </row>
    <row r="5101" spans="1:16" x14ac:dyDescent="0.25">
      <c r="A5101" s="35">
        <v>5100</v>
      </c>
      <c r="B5101" s="89">
        <v>213.45833333333329</v>
      </c>
      <c r="C5101" s="35">
        <f t="shared" si="395"/>
        <v>12</v>
      </c>
      <c r="D5101" s="35">
        <f t="shared" si="398"/>
        <v>213</v>
      </c>
      <c r="E5101" s="35">
        <f t="shared" si="399"/>
        <v>3</v>
      </c>
      <c r="F5101" s="35" t="str">
        <f t="shared" si="396"/>
        <v>Tuesday</v>
      </c>
      <c r="G5101" s="35">
        <f t="shared" si="397"/>
        <v>7</v>
      </c>
      <c r="H5101" s="34">
        <f>CONVERT(INDEX(Htg_StPt_Sch_EZ!$C$4:$I$27,MATCH(Schedules_8760!$C5101,Htg_StPt_Sch_EZ!$B$4:$B$27,0),MATCH(Schedules_8760!$F5101,Htg_StPt_Sch_EZ!$C$3:$I$3,0)),"F","C")</f>
        <v>20.555555555555554</v>
      </c>
      <c r="I5101" s="34">
        <f>CONVERT(INDEX(Htg_StPt_Sch_EZ!$C$31:$I$54,MATCH(Schedules_8760!$C5101,Htg_StPt_Sch_EZ!$B$31:$B$54,0),MATCH(Schedules_8760!$F5101,Htg_StPt_Sch_EZ!$C$30:$I$30,0)),"F","C")</f>
        <v>19.444444444444443</v>
      </c>
      <c r="J5101" s="34">
        <f>CONVERT(INDEX(Clg_StPt_Sch_EZ!$C$4:$I$27,MATCH(Schedules_8760!$C5101,Clg_StPt_Sch_EZ!$B$4:$B$27,0),MATCH(Schedules_8760!$F5101,Clg_StPt_Sch_EZ!$C$3:$I$3,0)),"F","C")</f>
        <v>25.555555555555554</v>
      </c>
      <c r="K5101" s="34">
        <f>CONVERT(INDEX(Clg_StPt_Sch_EZ!$C$31:$I$54,MATCH(Schedules_8760!$C5101,Clg_StPt_Sch_EZ!$B$31:$B$54,0),MATCH(Schedules_8760!$F5101,Clg_StPt_Sch_EZ!$C$30:$I$30,0)),"F","C")</f>
        <v>25</v>
      </c>
      <c r="L5101" s="34">
        <f>CONVERT(INDEX(DHW_StPt_Sch_EZ!$C$4:$I$27,MATCH(Schedules_8760!$C5101,DHW_StPt_Sch_EZ!$B$4:$B$27,0),MATCH(Schedules_8760!$F5101,DHW_StPt_Sch_EZ!$C$3:$I$3,0)),"F","C")</f>
        <v>53.333333333333329</v>
      </c>
      <c r="M5101" s="34">
        <f>CONVERT(INDEX(DHW_StPt_Sch_EZ!$C$31:$I$54,MATCH(Schedules_8760!$C5101,DHW_StPt_Sch_EZ!$B$31:$B$54,0),MATCH(Schedules_8760!$F5101,DHW_StPt_Sch_EZ!$C$30:$I$30,0)),"F","C")</f>
        <v>53.333333333333329</v>
      </c>
      <c r="N5101" s="12"/>
      <c r="O5101" s="12"/>
      <c r="P5101" s="12"/>
    </row>
    <row r="5102" spans="1:16" x14ac:dyDescent="0.25">
      <c r="A5102" s="35">
        <v>5101</v>
      </c>
      <c r="B5102" s="89">
        <v>213.5</v>
      </c>
      <c r="C5102" s="35">
        <f t="shared" si="395"/>
        <v>13</v>
      </c>
      <c r="D5102" s="35">
        <f t="shared" si="398"/>
        <v>213</v>
      </c>
      <c r="E5102" s="35">
        <f t="shared" si="399"/>
        <v>3</v>
      </c>
      <c r="F5102" s="35" t="str">
        <f t="shared" si="396"/>
        <v>Tuesday</v>
      </c>
      <c r="G5102" s="35">
        <f t="shared" si="397"/>
        <v>7</v>
      </c>
      <c r="H5102" s="34">
        <f>CONVERT(INDEX(Htg_StPt_Sch_EZ!$C$4:$I$27,MATCH(Schedules_8760!$C5102,Htg_StPt_Sch_EZ!$B$4:$B$27,0),MATCH(Schedules_8760!$F5102,Htg_StPt_Sch_EZ!$C$3:$I$3,0)),"F","C")</f>
        <v>20.555555555555554</v>
      </c>
      <c r="I5102" s="34">
        <f>CONVERT(INDEX(Htg_StPt_Sch_EZ!$C$31:$I$54,MATCH(Schedules_8760!$C5102,Htg_StPt_Sch_EZ!$B$31:$B$54,0),MATCH(Schedules_8760!$F5102,Htg_StPt_Sch_EZ!$C$30:$I$30,0)),"F","C")</f>
        <v>19.444444444444443</v>
      </c>
      <c r="J5102" s="34">
        <f>CONVERT(INDEX(Clg_StPt_Sch_EZ!$C$4:$I$27,MATCH(Schedules_8760!$C5102,Clg_StPt_Sch_EZ!$B$4:$B$27,0),MATCH(Schedules_8760!$F5102,Clg_StPt_Sch_EZ!$C$3:$I$3,0)),"F","C")</f>
        <v>25.555555555555554</v>
      </c>
      <c r="K5102" s="34">
        <f>CONVERT(INDEX(Clg_StPt_Sch_EZ!$C$31:$I$54,MATCH(Schedules_8760!$C5102,Clg_StPt_Sch_EZ!$B$31:$B$54,0),MATCH(Schedules_8760!$F5102,Clg_StPt_Sch_EZ!$C$30:$I$30,0)),"F","C")</f>
        <v>25</v>
      </c>
      <c r="L5102" s="34">
        <f>CONVERT(INDEX(DHW_StPt_Sch_EZ!$C$4:$I$27,MATCH(Schedules_8760!$C5102,DHW_StPt_Sch_EZ!$B$4:$B$27,0),MATCH(Schedules_8760!$F5102,DHW_StPt_Sch_EZ!$C$3:$I$3,0)),"F","C")</f>
        <v>53.333333333333329</v>
      </c>
      <c r="M5102" s="34">
        <f>CONVERT(INDEX(DHW_StPt_Sch_EZ!$C$31:$I$54,MATCH(Schedules_8760!$C5102,DHW_StPt_Sch_EZ!$B$31:$B$54,0),MATCH(Schedules_8760!$F5102,DHW_StPt_Sch_EZ!$C$30:$I$30,0)),"F","C")</f>
        <v>53.333333333333329</v>
      </c>
      <c r="N5102" s="12"/>
      <c r="O5102" s="12"/>
      <c r="P5102" s="12"/>
    </row>
    <row r="5103" spans="1:16" x14ac:dyDescent="0.25">
      <c r="A5103" s="35">
        <v>5102</v>
      </c>
      <c r="B5103" s="89">
        <v>213.54166666666671</v>
      </c>
      <c r="C5103" s="35">
        <f t="shared" si="395"/>
        <v>14</v>
      </c>
      <c r="D5103" s="35">
        <f t="shared" si="398"/>
        <v>213</v>
      </c>
      <c r="E5103" s="35">
        <f t="shared" si="399"/>
        <v>3</v>
      </c>
      <c r="F5103" s="35" t="str">
        <f t="shared" si="396"/>
        <v>Tuesday</v>
      </c>
      <c r="G5103" s="35">
        <f t="shared" si="397"/>
        <v>7</v>
      </c>
      <c r="H5103" s="34">
        <f>CONVERT(INDEX(Htg_StPt_Sch_EZ!$C$4:$I$27,MATCH(Schedules_8760!$C5103,Htg_StPt_Sch_EZ!$B$4:$B$27,0),MATCH(Schedules_8760!$F5103,Htg_StPt_Sch_EZ!$C$3:$I$3,0)),"F","C")</f>
        <v>20.555555555555554</v>
      </c>
      <c r="I5103" s="34">
        <f>CONVERT(INDEX(Htg_StPt_Sch_EZ!$C$31:$I$54,MATCH(Schedules_8760!$C5103,Htg_StPt_Sch_EZ!$B$31:$B$54,0),MATCH(Schedules_8760!$F5103,Htg_StPt_Sch_EZ!$C$30:$I$30,0)),"F","C")</f>
        <v>19.444444444444443</v>
      </c>
      <c r="J5103" s="34">
        <f>CONVERT(INDEX(Clg_StPt_Sch_EZ!$C$4:$I$27,MATCH(Schedules_8760!$C5103,Clg_StPt_Sch_EZ!$B$4:$B$27,0),MATCH(Schedules_8760!$F5103,Clg_StPt_Sch_EZ!$C$3:$I$3,0)),"F","C")</f>
        <v>25.555555555555554</v>
      </c>
      <c r="K5103" s="34">
        <f>CONVERT(INDEX(Clg_StPt_Sch_EZ!$C$31:$I$54,MATCH(Schedules_8760!$C5103,Clg_StPt_Sch_EZ!$B$31:$B$54,0),MATCH(Schedules_8760!$F5103,Clg_StPt_Sch_EZ!$C$30:$I$30,0)),"F","C")</f>
        <v>25</v>
      </c>
      <c r="L5103" s="34">
        <f>CONVERT(INDEX(DHW_StPt_Sch_EZ!$C$4:$I$27,MATCH(Schedules_8760!$C5103,DHW_StPt_Sch_EZ!$B$4:$B$27,0),MATCH(Schedules_8760!$F5103,DHW_StPt_Sch_EZ!$C$3:$I$3,0)),"F","C")</f>
        <v>53.333333333333329</v>
      </c>
      <c r="M5103" s="34">
        <f>CONVERT(INDEX(DHW_StPt_Sch_EZ!$C$31:$I$54,MATCH(Schedules_8760!$C5103,DHW_StPt_Sch_EZ!$B$31:$B$54,0),MATCH(Schedules_8760!$F5103,DHW_StPt_Sch_EZ!$C$30:$I$30,0)),"F","C")</f>
        <v>53.333333333333329</v>
      </c>
      <c r="N5103" s="12"/>
      <c r="O5103" s="12"/>
      <c r="P5103" s="12"/>
    </row>
    <row r="5104" spans="1:16" x14ac:dyDescent="0.25">
      <c r="A5104" s="35">
        <v>5103</v>
      </c>
      <c r="B5104" s="89">
        <v>213.58333333333329</v>
      </c>
      <c r="C5104" s="35">
        <f t="shared" si="395"/>
        <v>15</v>
      </c>
      <c r="D5104" s="35">
        <f t="shared" si="398"/>
        <v>213</v>
      </c>
      <c r="E5104" s="35">
        <f t="shared" si="399"/>
        <v>3</v>
      </c>
      <c r="F5104" s="35" t="str">
        <f t="shared" si="396"/>
        <v>Tuesday</v>
      </c>
      <c r="G5104" s="35">
        <f t="shared" si="397"/>
        <v>7</v>
      </c>
      <c r="H5104" s="34">
        <f>CONVERT(INDEX(Htg_StPt_Sch_EZ!$C$4:$I$27,MATCH(Schedules_8760!$C5104,Htg_StPt_Sch_EZ!$B$4:$B$27,0),MATCH(Schedules_8760!$F5104,Htg_StPt_Sch_EZ!$C$3:$I$3,0)),"F","C")</f>
        <v>20.555555555555554</v>
      </c>
      <c r="I5104" s="34">
        <f>CONVERT(INDEX(Htg_StPt_Sch_EZ!$C$31:$I$54,MATCH(Schedules_8760!$C5104,Htg_StPt_Sch_EZ!$B$31:$B$54,0),MATCH(Schedules_8760!$F5104,Htg_StPt_Sch_EZ!$C$30:$I$30,0)),"F","C")</f>
        <v>21.111111111111111</v>
      </c>
      <c r="J5104" s="34">
        <f>CONVERT(INDEX(Clg_StPt_Sch_EZ!$C$4:$I$27,MATCH(Schedules_8760!$C5104,Clg_StPt_Sch_EZ!$B$4:$B$27,0),MATCH(Schedules_8760!$F5104,Clg_StPt_Sch_EZ!$C$3:$I$3,0)),"F","C")</f>
        <v>25.555555555555554</v>
      </c>
      <c r="K5104" s="34">
        <f>CONVERT(INDEX(Clg_StPt_Sch_EZ!$C$31:$I$54,MATCH(Schedules_8760!$C5104,Clg_StPt_Sch_EZ!$B$31:$B$54,0),MATCH(Schedules_8760!$F5104,Clg_StPt_Sch_EZ!$C$30:$I$30,0)),"F","C")</f>
        <v>25</v>
      </c>
      <c r="L5104" s="34">
        <f>CONVERT(INDEX(DHW_StPt_Sch_EZ!$C$4:$I$27,MATCH(Schedules_8760!$C5104,DHW_StPt_Sch_EZ!$B$4:$B$27,0),MATCH(Schedules_8760!$F5104,DHW_StPt_Sch_EZ!$C$3:$I$3,0)),"F","C")</f>
        <v>53.333333333333329</v>
      </c>
      <c r="M5104" s="34">
        <f>CONVERT(INDEX(DHW_StPt_Sch_EZ!$C$31:$I$54,MATCH(Schedules_8760!$C5104,DHW_StPt_Sch_EZ!$B$31:$B$54,0),MATCH(Schedules_8760!$F5104,DHW_StPt_Sch_EZ!$C$30:$I$30,0)),"F","C")</f>
        <v>53.333333333333329</v>
      </c>
      <c r="N5104" s="12"/>
      <c r="O5104" s="12"/>
      <c r="P5104" s="12"/>
    </row>
    <row r="5105" spans="1:16" x14ac:dyDescent="0.25">
      <c r="A5105" s="35">
        <v>5104</v>
      </c>
      <c r="B5105" s="89">
        <v>213.625</v>
      </c>
      <c r="C5105" s="35">
        <f t="shared" si="395"/>
        <v>16</v>
      </c>
      <c r="D5105" s="35">
        <f t="shared" si="398"/>
        <v>213</v>
      </c>
      <c r="E5105" s="35">
        <f t="shared" si="399"/>
        <v>3</v>
      </c>
      <c r="F5105" s="35" t="str">
        <f t="shared" si="396"/>
        <v>Tuesday</v>
      </c>
      <c r="G5105" s="35">
        <f t="shared" si="397"/>
        <v>7</v>
      </c>
      <c r="H5105" s="34">
        <f>CONVERT(INDEX(Htg_StPt_Sch_EZ!$C$4:$I$27,MATCH(Schedules_8760!$C5105,Htg_StPt_Sch_EZ!$B$4:$B$27,0),MATCH(Schedules_8760!$F5105,Htg_StPt_Sch_EZ!$C$3:$I$3,0)),"F","C")</f>
        <v>20.555555555555554</v>
      </c>
      <c r="I5105" s="34">
        <f>CONVERT(INDEX(Htg_StPt_Sch_EZ!$C$31:$I$54,MATCH(Schedules_8760!$C5105,Htg_StPt_Sch_EZ!$B$31:$B$54,0),MATCH(Schedules_8760!$F5105,Htg_StPt_Sch_EZ!$C$30:$I$30,0)),"F","C")</f>
        <v>21.111111111111111</v>
      </c>
      <c r="J5105" s="34">
        <f>CONVERT(INDEX(Clg_StPt_Sch_EZ!$C$4:$I$27,MATCH(Schedules_8760!$C5105,Clg_StPt_Sch_EZ!$B$4:$B$27,0),MATCH(Schedules_8760!$F5105,Clg_StPt_Sch_EZ!$C$3:$I$3,0)),"F","C")</f>
        <v>25.555555555555554</v>
      </c>
      <c r="K5105" s="34">
        <f>CONVERT(INDEX(Clg_StPt_Sch_EZ!$C$31:$I$54,MATCH(Schedules_8760!$C5105,Clg_StPt_Sch_EZ!$B$31:$B$54,0),MATCH(Schedules_8760!$F5105,Clg_StPt_Sch_EZ!$C$30:$I$30,0)),"F","C")</f>
        <v>25</v>
      </c>
      <c r="L5105" s="34">
        <f>CONVERT(INDEX(DHW_StPt_Sch_EZ!$C$4:$I$27,MATCH(Schedules_8760!$C5105,DHW_StPt_Sch_EZ!$B$4:$B$27,0),MATCH(Schedules_8760!$F5105,DHW_StPt_Sch_EZ!$C$3:$I$3,0)),"F","C")</f>
        <v>53.333333333333329</v>
      </c>
      <c r="M5105" s="34">
        <f>CONVERT(INDEX(DHW_StPt_Sch_EZ!$C$31:$I$54,MATCH(Schedules_8760!$C5105,DHW_StPt_Sch_EZ!$B$31:$B$54,0),MATCH(Schedules_8760!$F5105,DHW_StPt_Sch_EZ!$C$30:$I$30,0)),"F","C")</f>
        <v>53.333333333333329</v>
      </c>
      <c r="N5105" s="12"/>
      <c r="O5105" s="12"/>
      <c r="P5105" s="12"/>
    </row>
    <row r="5106" spans="1:16" x14ac:dyDescent="0.25">
      <c r="A5106" s="35">
        <v>5105</v>
      </c>
      <c r="B5106" s="89">
        <v>213.66666666666671</v>
      </c>
      <c r="C5106" s="35">
        <f t="shared" si="395"/>
        <v>17</v>
      </c>
      <c r="D5106" s="35">
        <f t="shared" si="398"/>
        <v>213</v>
      </c>
      <c r="E5106" s="35">
        <f t="shared" si="399"/>
        <v>3</v>
      </c>
      <c r="F5106" s="35" t="str">
        <f t="shared" si="396"/>
        <v>Tuesday</v>
      </c>
      <c r="G5106" s="35">
        <f t="shared" si="397"/>
        <v>7</v>
      </c>
      <c r="H5106" s="34">
        <f>CONVERT(INDEX(Htg_StPt_Sch_EZ!$C$4:$I$27,MATCH(Schedules_8760!$C5106,Htg_StPt_Sch_EZ!$B$4:$B$27,0),MATCH(Schedules_8760!$F5106,Htg_StPt_Sch_EZ!$C$3:$I$3,0)),"F","C")</f>
        <v>20.555555555555554</v>
      </c>
      <c r="I5106" s="34">
        <f>CONVERT(INDEX(Htg_StPt_Sch_EZ!$C$31:$I$54,MATCH(Schedules_8760!$C5106,Htg_StPt_Sch_EZ!$B$31:$B$54,0),MATCH(Schedules_8760!$F5106,Htg_StPt_Sch_EZ!$C$30:$I$30,0)),"F","C")</f>
        <v>17.777777777777779</v>
      </c>
      <c r="J5106" s="34">
        <f>CONVERT(INDEX(Clg_StPt_Sch_EZ!$C$4:$I$27,MATCH(Schedules_8760!$C5106,Clg_StPt_Sch_EZ!$B$4:$B$27,0),MATCH(Schedules_8760!$F5106,Clg_StPt_Sch_EZ!$C$3:$I$3,0)),"F","C")</f>
        <v>25.555555555555554</v>
      </c>
      <c r="K5106" s="34">
        <f>CONVERT(INDEX(Clg_StPt_Sch_EZ!$C$31:$I$54,MATCH(Schedules_8760!$C5106,Clg_StPt_Sch_EZ!$B$31:$B$54,0),MATCH(Schedules_8760!$F5106,Clg_StPt_Sch_EZ!$C$30:$I$30,0)),"F","C")</f>
        <v>25</v>
      </c>
      <c r="L5106" s="34">
        <f>CONVERT(INDEX(DHW_StPt_Sch_EZ!$C$4:$I$27,MATCH(Schedules_8760!$C5106,DHW_StPt_Sch_EZ!$B$4:$B$27,0),MATCH(Schedules_8760!$F5106,DHW_StPt_Sch_EZ!$C$3:$I$3,0)),"F","C")</f>
        <v>53.333333333333329</v>
      </c>
      <c r="M5106" s="34">
        <f>CONVERT(INDEX(DHW_StPt_Sch_EZ!$C$31:$I$54,MATCH(Schedules_8760!$C5106,DHW_StPt_Sch_EZ!$B$31:$B$54,0),MATCH(Schedules_8760!$F5106,DHW_StPt_Sch_EZ!$C$30:$I$30,0)),"F","C")</f>
        <v>53.333333333333329</v>
      </c>
      <c r="N5106" s="12"/>
      <c r="O5106" s="12"/>
      <c r="P5106" s="12"/>
    </row>
    <row r="5107" spans="1:16" x14ac:dyDescent="0.25">
      <c r="A5107" s="35">
        <v>5106</v>
      </c>
      <c r="B5107" s="89">
        <v>213.70833333333329</v>
      </c>
      <c r="C5107" s="35">
        <f t="shared" si="395"/>
        <v>18</v>
      </c>
      <c r="D5107" s="35">
        <f t="shared" si="398"/>
        <v>213</v>
      </c>
      <c r="E5107" s="35">
        <f t="shared" si="399"/>
        <v>3</v>
      </c>
      <c r="F5107" s="35" t="str">
        <f t="shared" si="396"/>
        <v>Tuesday</v>
      </c>
      <c r="G5107" s="35">
        <f t="shared" si="397"/>
        <v>7</v>
      </c>
      <c r="H5107" s="34">
        <f>CONVERT(INDEX(Htg_StPt_Sch_EZ!$C$4:$I$27,MATCH(Schedules_8760!$C5107,Htg_StPt_Sch_EZ!$B$4:$B$27,0),MATCH(Schedules_8760!$F5107,Htg_StPt_Sch_EZ!$C$3:$I$3,0)),"F","C")</f>
        <v>20.555555555555554</v>
      </c>
      <c r="I5107" s="34">
        <f>CONVERT(INDEX(Htg_StPt_Sch_EZ!$C$31:$I$54,MATCH(Schedules_8760!$C5107,Htg_StPt_Sch_EZ!$B$31:$B$54,0),MATCH(Schedules_8760!$F5107,Htg_StPt_Sch_EZ!$C$30:$I$30,0)),"F","C")</f>
        <v>17.777777777777779</v>
      </c>
      <c r="J5107" s="34">
        <f>CONVERT(INDEX(Clg_StPt_Sch_EZ!$C$4:$I$27,MATCH(Schedules_8760!$C5107,Clg_StPt_Sch_EZ!$B$4:$B$27,0),MATCH(Schedules_8760!$F5107,Clg_StPt_Sch_EZ!$C$3:$I$3,0)),"F","C")</f>
        <v>25.555555555555554</v>
      </c>
      <c r="K5107" s="34">
        <f>CONVERT(INDEX(Clg_StPt_Sch_EZ!$C$31:$I$54,MATCH(Schedules_8760!$C5107,Clg_StPt_Sch_EZ!$B$31:$B$54,0),MATCH(Schedules_8760!$F5107,Clg_StPt_Sch_EZ!$C$30:$I$30,0)),"F","C")</f>
        <v>28.333333333333332</v>
      </c>
      <c r="L5107" s="34">
        <f>CONVERT(INDEX(DHW_StPt_Sch_EZ!$C$4:$I$27,MATCH(Schedules_8760!$C5107,DHW_StPt_Sch_EZ!$B$4:$B$27,0),MATCH(Schedules_8760!$F5107,DHW_StPt_Sch_EZ!$C$3:$I$3,0)),"F","C")</f>
        <v>53.333333333333329</v>
      </c>
      <c r="M5107" s="34">
        <f>CONVERT(INDEX(DHW_StPt_Sch_EZ!$C$31:$I$54,MATCH(Schedules_8760!$C5107,DHW_StPt_Sch_EZ!$B$31:$B$54,0),MATCH(Schedules_8760!$F5107,DHW_StPt_Sch_EZ!$C$30:$I$30,0)),"F","C")</f>
        <v>53.333333333333329</v>
      </c>
      <c r="N5107" s="12"/>
      <c r="O5107" s="12"/>
      <c r="P5107" s="12"/>
    </row>
    <row r="5108" spans="1:16" x14ac:dyDescent="0.25">
      <c r="A5108" s="35">
        <v>5107</v>
      </c>
      <c r="B5108" s="89">
        <v>213.75</v>
      </c>
      <c r="C5108" s="35">
        <f t="shared" si="395"/>
        <v>19</v>
      </c>
      <c r="D5108" s="35">
        <f t="shared" si="398"/>
        <v>213</v>
      </c>
      <c r="E5108" s="35">
        <f t="shared" si="399"/>
        <v>3</v>
      </c>
      <c r="F5108" s="35" t="str">
        <f t="shared" si="396"/>
        <v>Tuesday</v>
      </c>
      <c r="G5108" s="35">
        <f t="shared" si="397"/>
        <v>7</v>
      </c>
      <c r="H5108" s="34">
        <f>CONVERT(INDEX(Htg_StPt_Sch_EZ!$C$4:$I$27,MATCH(Schedules_8760!$C5108,Htg_StPt_Sch_EZ!$B$4:$B$27,0),MATCH(Schedules_8760!$F5108,Htg_StPt_Sch_EZ!$C$3:$I$3,0)),"F","C")</f>
        <v>20.555555555555554</v>
      </c>
      <c r="I5108" s="34">
        <f>CONVERT(INDEX(Htg_StPt_Sch_EZ!$C$31:$I$54,MATCH(Schedules_8760!$C5108,Htg_StPt_Sch_EZ!$B$31:$B$54,0),MATCH(Schedules_8760!$F5108,Htg_StPt_Sch_EZ!$C$30:$I$30,0)),"F","C")</f>
        <v>18.333333333333332</v>
      </c>
      <c r="J5108" s="34">
        <f>CONVERT(INDEX(Clg_StPt_Sch_EZ!$C$4:$I$27,MATCH(Schedules_8760!$C5108,Clg_StPt_Sch_EZ!$B$4:$B$27,0),MATCH(Schedules_8760!$F5108,Clg_StPt_Sch_EZ!$C$3:$I$3,0)),"F","C")</f>
        <v>25.555555555555554</v>
      </c>
      <c r="K5108" s="34">
        <f>CONVERT(INDEX(Clg_StPt_Sch_EZ!$C$31:$I$54,MATCH(Schedules_8760!$C5108,Clg_StPt_Sch_EZ!$B$31:$B$54,0),MATCH(Schedules_8760!$F5108,Clg_StPt_Sch_EZ!$C$30:$I$30,0)),"F","C")</f>
        <v>28.333333333333332</v>
      </c>
      <c r="L5108" s="34">
        <f>CONVERT(INDEX(DHW_StPt_Sch_EZ!$C$4:$I$27,MATCH(Schedules_8760!$C5108,DHW_StPt_Sch_EZ!$B$4:$B$27,0),MATCH(Schedules_8760!$F5108,DHW_StPt_Sch_EZ!$C$3:$I$3,0)),"F","C")</f>
        <v>53.333333333333329</v>
      </c>
      <c r="M5108" s="34">
        <f>CONVERT(INDEX(DHW_StPt_Sch_EZ!$C$31:$I$54,MATCH(Schedules_8760!$C5108,DHW_StPt_Sch_EZ!$B$31:$B$54,0),MATCH(Schedules_8760!$F5108,DHW_StPt_Sch_EZ!$C$30:$I$30,0)),"F","C")</f>
        <v>53.333333333333329</v>
      </c>
      <c r="N5108" s="12"/>
      <c r="O5108" s="12"/>
      <c r="P5108" s="12"/>
    </row>
    <row r="5109" spans="1:16" x14ac:dyDescent="0.25">
      <c r="A5109" s="35">
        <v>5108</v>
      </c>
      <c r="B5109" s="89">
        <v>213.79166666666671</v>
      </c>
      <c r="C5109" s="35">
        <f t="shared" si="395"/>
        <v>20</v>
      </c>
      <c r="D5109" s="35">
        <f t="shared" si="398"/>
        <v>213</v>
      </c>
      <c r="E5109" s="35">
        <f t="shared" si="399"/>
        <v>3</v>
      </c>
      <c r="F5109" s="35" t="str">
        <f t="shared" si="396"/>
        <v>Tuesday</v>
      </c>
      <c r="G5109" s="35">
        <f t="shared" si="397"/>
        <v>7</v>
      </c>
      <c r="H5109" s="34">
        <f>CONVERT(INDEX(Htg_StPt_Sch_EZ!$C$4:$I$27,MATCH(Schedules_8760!$C5109,Htg_StPt_Sch_EZ!$B$4:$B$27,0),MATCH(Schedules_8760!$F5109,Htg_StPt_Sch_EZ!$C$3:$I$3,0)),"F","C")</f>
        <v>20.555555555555554</v>
      </c>
      <c r="I5109" s="34">
        <f>CONVERT(INDEX(Htg_StPt_Sch_EZ!$C$31:$I$54,MATCH(Schedules_8760!$C5109,Htg_StPt_Sch_EZ!$B$31:$B$54,0),MATCH(Schedules_8760!$F5109,Htg_StPt_Sch_EZ!$C$30:$I$30,0)),"F","C")</f>
        <v>18.888888888888889</v>
      </c>
      <c r="J5109" s="34">
        <f>CONVERT(INDEX(Clg_StPt_Sch_EZ!$C$4:$I$27,MATCH(Schedules_8760!$C5109,Clg_StPt_Sch_EZ!$B$4:$B$27,0),MATCH(Schedules_8760!$F5109,Clg_StPt_Sch_EZ!$C$3:$I$3,0)),"F","C")</f>
        <v>25.555555555555554</v>
      </c>
      <c r="K5109" s="34">
        <f>CONVERT(INDEX(Clg_StPt_Sch_EZ!$C$31:$I$54,MATCH(Schedules_8760!$C5109,Clg_StPt_Sch_EZ!$B$31:$B$54,0),MATCH(Schedules_8760!$F5109,Clg_StPt_Sch_EZ!$C$30:$I$30,0)),"F","C")</f>
        <v>28.333333333333332</v>
      </c>
      <c r="L5109" s="34">
        <f>CONVERT(INDEX(DHW_StPt_Sch_EZ!$C$4:$I$27,MATCH(Schedules_8760!$C5109,DHW_StPt_Sch_EZ!$B$4:$B$27,0),MATCH(Schedules_8760!$F5109,DHW_StPt_Sch_EZ!$C$3:$I$3,0)),"F","C")</f>
        <v>53.333333333333329</v>
      </c>
      <c r="M5109" s="34">
        <f>CONVERT(INDEX(DHW_StPt_Sch_EZ!$C$31:$I$54,MATCH(Schedules_8760!$C5109,DHW_StPt_Sch_EZ!$B$31:$B$54,0),MATCH(Schedules_8760!$F5109,DHW_StPt_Sch_EZ!$C$30:$I$30,0)),"F","C")</f>
        <v>53.333333333333329</v>
      </c>
      <c r="N5109" s="12"/>
      <c r="O5109" s="12"/>
      <c r="P5109" s="12"/>
    </row>
    <row r="5110" spans="1:16" x14ac:dyDescent="0.25">
      <c r="A5110" s="35">
        <v>5109</v>
      </c>
      <c r="B5110" s="89">
        <v>213.83333333333329</v>
      </c>
      <c r="C5110" s="35">
        <f t="shared" si="395"/>
        <v>21</v>
      </c>
      <c r="D5110" s="35">
        <f t="shared" si="398"/>
        <v>213</v>
      </c>
      <c r="E5110" s="35">
        <f t="shared" si="399"/>
        <v>3</v>
      </c>
      <c r="F5110" s="35" t="str">
        <f t="shared" si="396"/>
        <v>Tuesday</v>
      </c>
      <c r="G5110" s="35">
        <f t="shared" si="397"/>
        <v>7</v>
      </c>
      <c r="H5110" s="34">
        <f>CONVERT(INDEX(Htg_StPt_Sch_EZ!$C$4:$I$27,MATCH(Schedules_8760!$C5110,Htg_StPt_Sch_EZ!$B$4:$B$27,0),MATCH(Schedules_8760!$F5110,Htg_StPt_Sch_EZ!$C$3:$I$3,0)),"F","C")</f>
        <v>20.555555555555554</v>
      </c>
      <c r="I5110" s="34">
        <f>CONVERT(INDEX(Htg_StPt_Sch_EZ!$C$31:$I$54,MATCH(Schedules_8760!$C5110,Htg_StPt_Sch_EZ!$B$31:$B$54,0),MATCH(Schedules_8760!$F5110,Htg_StPt_Sch_EZ!$C$30:$I$30,0)),"F","C")</f>
        <v>19.444444444444443</v>
      </c>
      <c r="J5110" s="34">
        <f>CONVERT(INDEX(Clg_StPt_Sch_EZ!$C$4:$I$27,MATCH(Schedules_8760!$C5110,Clg_StPt_Sch_EZ!$B$4:$B$27,0),MATCH(Schedules_8760!$F5110,Clg_StPt_Sch_EZ!$C$3:$I$3,0)),"F","C")</f>
        <v>25.555555555555554</v>
      </c>
      <c r="K5110" s="34">
        <f>CONVERT(INDEX(Clg_StPt_Sch_EZ!$C$31:$I$54,MATCH(Schedules_8760!$C5110,Clg_StPt_Sch_EZ!$B$31:$B$54,0),MATCH(Schedules_8760!$F5110,Clg_StPt_Sch_EZ!$C$30:$I$30,0)),"F","C")</f>
        <v>28.333333333333332</v>
      </c>
      <c r="L5110" s="34">
        <f>CONVERT(INDEX(DHW_StPt_Sch_EZ!$C$4:$I$27,MATCH(Schedules_8760!$C5110,DHW_StPt_Sch_EZ!$B$4:$B$27,0),MATCH(Schedules_8760!$F5110,DHW_StPt_Sch_EZ!$C$3:$I$3,0)),"F","C")</f>
        <v>53.333333333333329</v>
      </c>
      <c r="M5110" s="34">
        <f>CONVERT(INDEX(DHW_StPt_Sch_EZ!$C$31:$I$54,MATCH(Schedules_8760!$C5110,DHW_StPt_Sch_EZ!$B$31:$B$54,0),MATCH(Schedules_8760!$F5110,DHW_StPt_Sch_EZ!$C$30:$I$30,0)),"F","C")</f>
        <v>53.333333333333329</v>
      </c>
      <c r="N5110" s="12"/>
      <c r="O5110" s="12"/>
      <c r="P5110" s="12"/>
    </row>
    <row r="5111" spans="1:16" x14ac:dyDescent="0.25">
      <c r="A5111" s="35">
        <v>5110</v>
      </c>
      <c r="B5111" s="89">
        <v>213.875</v>
      </c>
      <c r="C5111" s="35">
        <f t="shared" si="395"/>
        <v>22</v>
      </c>
      <c r="D5111" s="35">
        <f t="shared" si="398"/>
        <v>213</v>
      </c>
      <c r="E5111" s="35">
        <f t="shared" si="399"/>
        <v>3</v>
      </c>
      <c r="F5111" s="35" t="str">
        <f t="shared" si="396"/>
        <v>Tuesday</v>
      </c>
      <c r="G5111" s="35">
        <f t="shared" si="397"/>
        <v>7</v>
      </c>
      <c r="H5111" s="34">
        <f>CONVERT(INDEX(Htg_StPt_Sch_EZ!$C$4:$I$27,MATCH(Schedules_8760!$C5111,Htg_StPt_Sch_EZ!$B$4:$B$27,0),MATCH(Schedules_8760!$F5111,Htg_StPt_Sch_EZ!$C$3:$I$3,0)),"F","C")</f>
        <v>20.555555555555554</v>
      </c>
      <c r="I5111" s="34">
        <f>CONVERT(INDEX(Htg_StPt_Sch_EZ!$C$31:$I$54,MATCH(Schedules_8760!$C5111,Htg_StPt_Sch_EZ!$B$31:$B$54,0),MATCH(Schedules_8760!$F5111,Htg_StPt_Sch_EZ!$C$30:$I$30,0)),"F","C")</f>
        <v>19.444444444444443</v>
      </c>
      <c r="J5111" s="34">
        <f>CONVERT(INDEX(Clg_StPt_Sch_EZ!$C$4:$I$27,MATCH(Schedules_8760!$C5111,Clg_StPt_Sch_EZ!$B$4:$B$27,0),MATCH(Schedules_8760!$F5111,Clg_StPt_Sch_EZ!$C$3:$I$3,0)),"F","C")</f>
        <v>25.555555555555554</v>
      </c>
      <c r="K5111" s="34">
        <f>CONVERT(INDEX(Clg_StPt_Sch_EZ!$C$31:$I$54,MATCH(Schedules_8760!$C5111,Clg_StPt_Sch_EZ!$B$31:$B$54,0),MATCH(Schedules_8760!$F5111,Clg_StPt_Sch_EZ!$C$30:$I$30,0)),"F","C")</f>
        <v>28.333333333333332</v>
      </c>
      <c r="L5111" s="34">
        <f>CONVERT(INDEX(DHW_StPt_Sch_EZ!$C$4:$I$27,MATCH(Schedules_8760!$C5111,DHW_StPt_Sch_EZ!$B$4:$B$27,0),MATCH(Schedules_8760!$F5111,DHW_StPt_Sch_EZ!$C$3:$I$3,0)),"F","C")</f>
        <v>53.333333333333329</v>
      </c>
      <c r="M5111" s="34">
        <f>CONVERT(INDEX(DHW_StPt_Sch_EZ!$C$31:$I$54,MATCH(Schedules_8760!$C5111,DHW_StPt_Sch_EZ!$B$31:$B$54,0),MATCH(Schedules_8760!$F5111,DHW_StPt_Sch_EZ!$C$30:$I$30,0)),"F","C")</f>
        <v>53.333333333333329</v>
      </c>
      <c r="N5111" s="12"/>
      <c r="O5111" s="12"/>
      <c r="P5111" s="12"/>
    </row>
    <row r="5112" spans="1:16" x14ac:dyDescent="0.25">
      <c r="A5112" s="35">
        <v>5111</v>
      </c>
      <c r="B5112" s="89">
        <v>213.91666666666671</v>
      </c>
      <c r="C5112" s="35">
        <f t="shared" si="395"/>
        <v>23</v>
      </c>
      <c r="D5112" s="35">
        <f t="shared" si="398"/>
        <v>213</v>
      </c>
      <c r="E5112" s="35">
        <f t="shared" si="399"/>
        <v>3</v>
      </c>
      <c r="F5112" s="35" t="str">
        <f t="shared" si="396"/>
        <v>Tuesday</v>
      </c>
      <c r="G5112" s="35">
        <f t="shared" si="397"/>
        <v>7</v>
      </c>
      <c r="H5112" s="34">
        <f>CONVERT(INDEX(Htg_StPt_Sch_EZ!$C$4:$I$27,MATCH(Schedules_8760!$C5112,Htg_StPt_Sch_EZ!$B$4:$B$27,0),MATCH(Schedules_8760!$F5112,Htg_StPt_Sch_EZ!$C$3:$I$3,0)),"F","C")</f>
        <v>20.555555555555554</v>
      </c>
      <c r="I5112" s="34">
        <f>CONVERT(INDEX(Htg_StPt_Sch_EZ!$C$31:$I$54,MATCH(Schedules_8760!$C5112,Htg_StPt_Sch_EZ!$B$31:$B$54,0),MATCH(Schedules_8760!$F5112,Htg_StPt_Sch_EZ!$C$30:$I$30,0)),"F","C")</f>
        <v>19.444444444444443</v>
      </c>
      <c r="J5112" s="34">
        <f>CONVERT(INDEX(Clg_StPt_Sch_EZ!$C$4:$I$27,MATCH(Schedules_8760!$C5112,Clg_StPt_Sch_EZ!$B$4:$B$27,0),MATCH(Schedules_8760!$F5112,Clg_StPt_Sch_EZ!$C$3:$I$3,0)),"F","C")</f>
        <v>25.555555555555554</v>
      </c>
      <c r="K5112" s="34">
        <f>CONVERT(INDEX(Clg_StPt_Sch_EZ!$C$31:$I$54,MATCH(Schedules_8760!$C5112,Clg_StPt_Sch_EZ!$B$31:$B$54,0),MATCH(Schedules_8760!$F5112,Clg_StPt_Sch_EZ!$C$30:$I$30,0)),"F","C")</f>
        <v>28.333333333333332</v>
      </c>
      <c r="L5112" s="34">
        <f>CONVERT(INDEX(DHW_StPt_Sch_EZ!$C$4:$I$27,MATCH(Schedules_8760!$C5112,DHW_StPt_Sch_EZ!$B$4:$B$27,0),MATCH(Schedules_8760!$F5112,DHW_StPt_Sch_EZ!$C$3:$I$3,0)),"F","C")</f>
        <v>53.333333333333329</v>
      </c>
      <c r="M5112" s="34">
        <f>CONVERT(INDEX(DHW_StPt_Sch_EZ!$C$31:$I$54,MATCH(Schedules_8760!$C5112,DHW_StPt_Sch_EZ!$B$31:$B$54,0),MATCH(Schedules_8760!$F5112,DHW_StPt_Sch_EZ!$C$30:$I$30,0)),"F","C")</f>
        <v>53.333333333333329</v>
      </c>
      <c r="N5112" s="12"/>
      <c r="O5112" s="12"/>
      <c r="P5112" s="12"/>
    </row>
    <row r="5113" spans="1:16" x14ac:dyDescent="0.25">
      <c r="A5113" s="35">
        <v>5112</v>
      </c>
      <c r="B5113" s="89">
        <v>213.95833333333329</v>
      </c>
      <c r="C5113" s="35">
        <f t="shared" si="395"/>
        <v>24</v>
      </c>
      <c r="D5113" s="35">
        <f t="shared" si="398"/>
        <v>213</v>
      </c>
      <c r="E5113" s="35">
        <f t="shared" si="399"/>
        <v>3</v>
      </c>
      <c r="F5113" s="35" t="str">
        <f t="shared" si="396"/>
        <v>Tuesday</v>
      </c>
      <c r="G5113" s="35">
        <f t="shared" si="397"/>
        <v>7</v>
      </c>
      <c r="H5113" s="34">
        <f>CONVERT(INDEX(Htg_StPt_Sch_EZ!$C$4:$I$27,MATCH(Schedules_8760!$C5113,Htg_StPt_Sch_EZ!$B$4:$B$27,0),MATCH(Schedules_8760!$F5113,Htg_StPt_Sch_EZ!$C$3:$I$3,0)),"F","C")</f>
        <v>20.555555555555554</v>
      </c>
      <c r="I5113" s="34">
        <f>CONVERT(INDEX(Htg_StPt_Sch_EZ!$C$31:$I$54,MATCH(Schedules_8760!$C5113,Htg_StPt_Sch_EZ!$B$31:$B$54,0),MATCH(Schedules_8760!$F5113,Htg_StPt_Sch_EZ!$C$30:$I$30,0)),"F","C")</f>
        <v>19.444444444444443</v>
      </c>
      <c r="J5113" s="34">
        <f>CONVERT(INDEX(Clg_StPt_Sch_EZ!$C$4:$I$27,MATCH(Schedules_8760!$C5113,Clg_StPt_Sch_EZ!$B$4:$B$27,0),MATCH(Schedules_8760!$F5113,Clg_StPt_Sch_EZ!$C$3:$I$3,0)),"F","C")</f>
        <v>25.555555555555554</v>
      </c>
      <c r="K5113" s="34">
        <f>CONVERT(INDEX(Clg_StPt_Sch_EZ!$C$31:$I$54,MATCH(Schedules_8760!$C5113,Clg_StPt_Sch_EZ!$B$31:$B$54,0),MATCH(Schedules_8760!$F5113,Clg_StPt_Sch_EZ!$C$30:$I$30,0)),"F","C")</f>
        <v>28.333333333333332</v>
      </c>
      <c r="L5113" s="34">
        <f>CONVERT(INDEX(DHW_StPt_Sch_EZ!$C$4:$I$27,MATCH(Schedules_8760!$C5113,DHW_StPt_Sch_EZ!$B$4:$B$27,0),MATCH(Schedules_8760!$F5113,DHW_StPt_Sch_EZ!$C$3:$I$3,0)),"F","C")</f>
        <v>53.333333333333329</v>
      </c>
      <c r="M5113" s="34">
        <f>CONVERT(INDEX(DHW_StPt_Sch_EZ!$C$31:$I$54,MATCH(Schedules_8760!$C5113,DHW_StPt_Sch_EZ!$B$31:$B$54,0),MATCH(Schedules_8760!$F5113,DHW_StPt_Sch_EZ!$C$30:$I$30,0)),"F","C")</f>
        <v>53.333333333333329</v>
      </c>
      <c r="N5113" s="12"/>
      <c r="O5113" s="12"/>
      <c r="P5113" s="12"/>
    </row>
    <row r="5114" spans="1:16" x14ac:dyDescent="0.25">
      <c r="A5114" s="35">
        <v>5113</v>
      </c>
      <c r="B5114" s="89">
        <v>214</v>
      </c>
      <c r="C5114" s="35">
        <f t="shared" si="395"/>
        <v>1</v>
      </c>
      <c r="D5114" s="35">
        <f t="shared" si="398"/>
        <v>214</v>
      </c>
      <c r="E5114" s="35">
        <f t="shared" si="399"/>
        <v>4</v>
      </c>
      <c r="F5114" s="35" t="str">
        <f t="shared" si="396"/>
        <v>Wednesday</v>
      </c>
      <c r="G5114" s="35">
        <f t="shared" si="397"/>
        <v>8</v>
      </c>
      <c r="H5114" s="34">
        <f>CONVERT(INDEX(Htg_StPt_Sch_EZ!$C$4:$I$27,MATCH(Schedules_8760!$C5114,Htg_StPt_Sch_EZ!$B$4:$B$27,0),MATCH(Schedules_8760!$F5114,Htg_StPt_Sch_EZ!$C$3:$I$3,0)),"F","C")</f>
        <v>20.555555555555554</v>
      </c>
      <c r="I5114" s="34">
        <f>CONVERT(INDEX(Htg_StPt_Sch_EZ!$C$31:$I$54,MATCH(Schedules_8760!$C5114,Htg_StPt_Sch_EZ!$B$31:$B$54,0),MATCH(Schedules_8760!$F5114,Htg_StPt_Sch_EZ!$C$30:$I$30,0)),"F","C")</f>
        <v>19.444444444444443</v>
      </c>
      <c r="J5114" s="34">
        <f>CONVERT(INDEX(Clg_StPt_Sch_EZ!$C$4:$I$27,MATCH(Schedules_8760!$C5114,Clg_StPt_Sch_EZ!$B$4:$B$27,0),MATCH(Schedules_8760!$F5114,Clg_StPt_Sch_EZ!$C$3:$I$3,0)),"F","C")</f>
        <v>25.555555555555554</v>
      </c>
      <c r="K5114" s="34">
        <f>CONVERT(INDEX(Clg_StPt_Sch_EZ!$C$31:$I$54,MATCH(Schedules_8760!$C5114,Clg_StPt_Sch_EZ!$B$31:$B$54,0),MATCH(Schedules_8760!$F5114,Clg_StPt_Sch_EZ!$C$30:$I$30,0)),"F","C")</f>
        <v>28.333333333333332</v>
      </c>
      <c r="L5114" s="34">
        <f>CONVERT(INDEX(DHW_StPt_Sch_EZ!$C$4:$I$27,MATCH(Schedules_8760!$C5114,DHW_StPt_Sch_EZ!$B$4:$B$27,0),MATCH(Schedules_8760!$F5114,DHW_StPt_Sch_EZ!$C$3:$I$3,0)),"F","C")</f>
        <v>53.333333333333329</v>
      </c>
      <c r="M5114" s="34">
        <f>CONVERT(INDEX(DHW_StPt_Sch_EZ!$C$31:$I$54,MATCH(Schedules_8760!$C5114,DHW_StPt_Sch_EZ!$B$31:$B$54,0),MATCH(Schedules_8760!$F5114,DHW_StPt_Sch_EZ!$C$30:$I$30,0)),"F","C")</f>
        <v>53.333333333333329</v>
      </c>
      <c r="N5114" s="12"/>
      <c r="O5114" s="12"/>
      <c r="P5114" s="12"/>
    </row>
    <row r="5115" spans="1:16" x14ac:dyDescent="0.25">
      <c r="A5115" s="35">
        <v>5114</v>
      </c>
      <c r="B5115" s="89">
        <v>214.04166666666671</v>
      </c>
      <c r="C5115" s="35">
        <f t="shared" si="395"/>
        <v>2</v>
      </c>
      <c r="D5115" s="35">
        <f t="shared" si="398"/>
        <v>214</v>
      </c>
      <c r="E5115" s="35">
        <f t="shared" si="399"/>
        <v>4</v>
      </c>
      <c r="F5115" s="35" t="str">
        <f t="shared" si="396"/>
        <v>Wednesday</v>
      </c>
      <c r="G5115" s="35">
        <f t="shared" si="397"/>
        <v>8</v>
      </c>
      <c r="H5115" s="34">
        <f>CONVERT(INDEX(Htg_StPt_Sch_EZ!$C$4:$I$27,MATCH(Schedules_8760!$C5115,Htg_StPt_Sch_EZ!$B$4:$B$27,0),MATCH(Schedules_8760!$F5115,Htg_StPt_Sch_EZ!$C$3:$I$3,0)),"F","C")</f>
        <v>20.555555555555554</v>
      </c>
      <c r="I5115" s="34">
        <f>CONVERT(INDEX(Htg_StPt_Sch_EZ!$C$31:$I$54,MATCH(Schedules_8760!$C5115,Htg_StPt_Sch_EZ!$B$31:$B$54,0),MATCH(Schedules_8760!$F5115,Htg_StPt_Sch_EZ!$C$30:$I$30,0)),"F","C")</f>
        <v>19.444444444444443</v>
      </c>
      <c r="J5115" s="34">
        <f>CONVERT(INDEX(Clg_StPt_Sch_EZ!$C$4:$I$27,MATCH(Schedules_8760!$C5115,Clg_StPt_Sch_EZ!$B$4:$B$27,0),MATCH(Schedules_8760!$F5115,Clg_StPt_Sch_EZ!$C$3:$I$3,0)),"F","C")</f>
        <v>25.555555555555554</v>
      </c>
      <c r="K5115" s="34">
        <f>CONVERT(INDEX(Clg_StPt_Sch_EZ!$C$31:$I$54,MATCH(Schedules_8760!$C5115,Clg_StPt_Sch_EZ!$B$31:$B$54,0),MATCH(Schedules_8760!$F5115,Clg_StPt_Sch_EZ!$C$30:$I$30,0)),"F","C")</f>
        <v>28.333333333333332</v>
      </c>
      <c r="L5115" s="34">
        <f>CONVERT(INDEX(DHW_StPt_Sch_EZ!$C$4:$I$27,MATCH(Schedules_8760!$C5115,DHW_StPt_Sch_EZ!$B$4:$B$27,0),MATCH(Schedules_8760!$F5115,DHW_StPt_Sch_EZ!$C$3:$I$3,0)),"F","C")</f>
        <v>53.333333333333329</v>
      </c>
      <c r="M5115" s="34">
        <f>CONVERT(INDEX(DHW_StPt_Sch_EZ!$C$31:$I$54,MATCH(Schedules_8760!$C5115,DHW_StPt_Sch_EZ!$B$31:$B$54,0),MATCH(Schedules_8760!$F5115,DHW_StPt_Sch_EZ!$C$30:$I$30,0)),"F","C")</f>
        <v>53.333333333333329</v>
      </c>
      <c r="N5115" s="12"/>
      <c r="O5115" s="12"/>
      <c r="P5115" s="12"/>
    </row>
    <row r="5116" spans="1:16" x14ac:dyDescent="0.25">
      <c r="A5116" s="35">
        <v>5115</v>
      </c>
      <c r="B5116" s="89">
        <v>214.08333333333329</v>
      </c>
      <c r="C5116" s="35">
        <f t="shared" si="395"/>
        <v>3</v>
      </c>
      <c r="D5116" s="35">
        <f t="shared" si="398"/>
        <v>214</v>
      </c>
      <c r="E5116" s="35">
        <f t="shared" si="399"/>
        <v>4</v>
      </c>
      <c r="F5116" s="35" t="str">
        <f t="shared" si="396"/>
        <v>Wednesday</v>
      </c>
      <c r="G5116" s="35">
        <f t="shared" si="397"/>
        <v>8</v>
      </c>
      <c r="H5116" s="34">
        <f>CONVERT(INDEX(Htg_StPt_Sch_EZ!$C$4:$I$27,MATCH(Schedules_8760!$C5116,Htg_StPt_Sch_EZ!$B$4:$B$27,0),MATCH(Schedules_8760!$F5116,Htg_StPt_Sch_EZ!$C$3:$I$3,0)),"F","C")</f>
        <v>20.555555555555554</v>
      </c>
      <c r="I5116" s="34">
        <f>CONVERT(INDEX(Htg_StPt_Sch_EZ!$C$31:$I$54,MATCH(Schedules_8760!$C5116,Htg_StPt_Sch_EZ!$B$31:$B$54,0),MATCH(Schedules_8760!$F5116,Htg_StPt_Sch_EZ!$C$30:$I$30,0)),"F","C")</f>
        <v>19.444444444444443</v>
      </c>
      <c r="J5116" s="34">
        <f>CONVERT(INDEX(Clg_StPt_Sch_EZ!$C$4:$I$27,MATCH(Schedules_8760!$C5116,Clg_StPt_Sch_EZ!$B$4:$B$27,0),MATCH(Schedules_8760!$F5116,Clg_StPt_Sch_EZ!$C$3:$I$3,0)),"F","C")</f>
        <v>25.555555555555554</v>
      </c>
      <c r="K5116" s="34">
        <f>CONVERT(INDEX(Clg_StPt_Sch_EZ!$C$31:$I$54,MATCH(Schedules_8760!$C5116,Clg_StPt_Sch_EZ!$B$31:$B$54,0),MATCH(Schedules_8760!$F5116,Clg_StPt_Sch_EZ!$C$30:$I$30,0)),"F","C")</f>
        <v>28.333333333333332</v>
      </c>
      <c r="L5116" s="34">
        <f>CONVERT(INDEX(DHW_StPt_Sch_EZ!$C$4:$I$27,MATCH(Schedules_8760!$C5116,DHW_StPt_Sch_EZ!$B$4:$B$27,0),MATCH(Schedules_8760!$F5116,DHW_StPt_Sch_EZ!$C$3:$I$3,0)),"F","C")</f>
        <v>53.333333333333329</v>
      </c>
      <c r="M5116" s="34">
        <f>CONVERT(INDEX(DHW_StPt_Sch_EZ!$C$31:$I$54,MATCH(Schedules_8760!$C5116,DHW_StPt_Sch_EZ!$B$31:$B$54,0),MATCH(Schedules_8760!$F5116,DHW_StPt_Sch_EZ!$C$30:$I$30,0)),"F","C")</f>
        <v>53.333333333333329</v>
      </c>
      <c r="N5116" s="12"/>
      <c r="O5116" s="12"/>
      <c r="P5116" s="12"/>
    </row>
    <row r="5117" spans="1:16" x14ac:dyDescent="0.25">
      <c r="A5117" s="35">
        <v>5116</v>
      </c>
      <c r="B5117" s="89">
        <v>214.125</v>
      </c>
      <c r="C5117" s="35">
        <f t="shared" si="395"/>
        <v>4</v>
      </c>
      <c r="D5117" s="35">
        <f t="shared" si="398"/>
        <v>214</v>
      </c>
      <c r="E5117" s="35">
        <f t="shared" si="399"/>
        <v>4</v>
      </c>
      <c r="F5117" s="35" t="str">
        <f t="shared" si="396"/>
        <v>Wednesday</v>
      </c>
      <c r="G5117" s="35">
        <f t="shared" si="397"/>
        <v>8</v>
      </c>
      <c r="H5117" s="34">
        <f>CONVERT(INDEX(Htg_StPt_Sch_EZ!$C$4:$I$27,MATCH(Schedules_8760!$C5117,Htg_StPt_Sch_EZ!$B$4:$B$27,0),MATCH(Schedules_8760!$F5117,Htg_StPt_Sch_EZ!$C$3:$I$3,0)),"F","C")</f>
        <v>20.555555555555554</v>
      </c>
      <c r="I5117" s="34">
        <f>CONVERT(INDEX(Htg_StPt_Sch_EZ!$C$31:$I$54,MATCH(Schedules_8760!$C5117,Htg_StPt_Sch_EZ!$B$31:$B$54,0),MATCH(Schedules_8760!$F5117,Htg_StPt_Sch_EZ!$C$30:$I$30,0)),"F","C")</f>
        <v>19.444444444444443</v>
      </c>
      <c r="J5117" s="34">
        <f>CONVERT(INDEX(Clg_StPt_Sch_EZ!$C$4:$I$27,MATCH(Schedules_8760!$C5117,Clg_StPt_Sch_EZ!$B$4:$B$27,0),MATCH(Schedules_8760!$F5117,Clg_StPt_Sch_EZ!$C$3:$I$3,0)),"F","C")</f>
        <v>25.555555555555554</v>
      </c>
      <c r="K5117" s="34">
        <f>CONVERT(INDEX(Clg_StPt_Sch_EZ!$C$31:$I$54,MATCH(Schedules_8760!$C5117,Clg_StPt_Sch_EZ!$B$31:$B$54,0),MATCH(Schedules_8760!$F5117,Clg_StPt_Sch_EZ!$C$30:$I$30,0)),"F","C")</f>
        <v>28.333333333333332</v>
      </c>
      <c r="L5117" s="34">
        <f>CONVERT(INDEX(DHW_StPt_Sch_EZ!$C$4:$I$27,MATCH(Schedules_8760!$C5117,DHW_StPt_Sch_EZ!$B$4:$B$27,0),MATCH(Schedules_8760!$F5117,DHW_StPt_Sch_EZ!$C$3:$I$3,0)),"F","C")</f>
        <v>53.333333333333329</v>
      </c>
      <c r="M5117" s="34">
        <f>CONVERT(INDEX(DHW_StPt_Sch_EZ!$C$31:$I$54,MATCH(Schedules_8760!$C5117,DHW_StPt_Sch_EZ!$B$31:$B$54,0),MATCH(Schedules_8760!$F5117,DHW_StPt_Sch_EZ!$C$30:$I$30,0)),"F","C")</f>
        <v>53.333333333333329</v>
      </c>
      <c r="N5117" s="12"/>
      <c r="O5117" s="12"/>
      <c r="P5117" s="12"/>
    </row>
    <row r="5118" spans="1:16" x14ac:dyDescent="0.25">
      <c r="A5118" s="35">
        <v>5117</v>
      </c>
      <c r="B5118" s="89">
        <v>214.16666666666671</v>
      </c>
      <c r="C5118" s="35">
        <f t="shared" si="395"/>
        <v>5</v>
      </c>
      <c r="D5118" s="35">
        <f t="shared" si="398"/>
        <v>214</v>
      </c>
      <c r="E5118" s="35">
        <f t="shared" si="399"/>
        <v>4</v>
      </c>
      <c r="F5118" s="35" t="str">
        <f t="shared" si="396"/>
        <v>Wednesday</v>
      </c>
      <c r="G5118" s="35">
        <f t="shared" si="397"/>
        <v>8</v>
      </c>
      <c r="H5118" s="34">
        <f>CONVERT(INDEX(Htg_StPt_Sch_EZ!$C$4:$I$27,MATCH(Schedules_8760!$C5118,Htg_StPt_Sch_EZ!$B$4:$B$27,0),MATCH(Schedules_8760!$F5118,Htg_StPt_Sch_EZ!$C$3:$I$3,0)),"F","C")</f>
        <v>20.555555555555554</v>
      </c>
      <c r="I5118" s="34">
        <f>CONVERT(INDEX(Htg_StPt_Sch_EZ!$C$31:$I$54,MATCH(Schedules_8760!$C5118,Htg_StPt_Sch_EZ!$B$31:$B$54,0),MATCH(Schedules_8760!$F5118,Htg_StPt_Sch_EZ!$C$30:$I$30,0)),"F","C")</f>
        <v>19.444444444444443</v>
      </c>
      <c r="J5118" s="34">
        <f>CONVERT(INDEX(Clg_StPt_Sch_EZ!$C$4:$I$27,MATCH(Schedules_8760!$C5118,Clg_StPt_Sch_EZ!$B$4:$B$27,0),MATCH(Schedules_8760!$F5118,Clg_StPt_Sch_EZ!$C$3:$I$3,0)),"F","C")</f>
        <v>25.555555555555554</v>
      </c>
      <c r="K5118" s="34">
        <f>CONVERT(INDEX(Clg_StPt_Sch_EZ!$C$31:$I$54,MATCH(Schedules_8760!$C5118,Clg_StPt_Sch_EZ!$B$31:$B$54,0),MATCH(Schedules_8760!$F5118,Clg_StPt_Sch_EZ!$C$30:$I$30,0)),"F","C")</f>
        <v>28.333333333333332</v>
      </c>
      <c r="L5118" s="34">
        <f>CONVERT(INDEX(DHW_StPt_Sch_EZ!$C$4:$I$27,MATCH(Schedules_8760!$C5118,DHW_StPt_Sch_EZ!$B$4:$B$27,0),MATCH(Schedules_8760!$F5118,DHW_StPt_Sch_EZ!$C$3:$I$3,0)),"F","C")</f>
        <v>53.333333333333329</v>
      </c>
      <c r="M5118" s="34">
        <f>CONVERT(INDEX(DHW_StPt_Sch_EZ!$C$31:$I$54,MATCH(Schedules_8760!$C5118,DHW_StPt_Sch_EZ!$B$31:$B$54,0),MATCH(Schedules_8760!$F5118,DHW_StPt_Sch_EZ!$C$30:$I$30,0)),"F","C")</f>
        <v>53.333333333333329</v>
      </c>
      <c r="N5118" s="12"/>
      <c r="O5118" s="12"/>
      <c r="P5118" s="12"/>
    </row>
    <row r="5119" spans="1:16" x14ac:dyDescent="0.25">
      <c r="A5119" s="35">
        <v>5118</v>
      </c>
      <c r="B5119" s="89">
        <v>214.20833333333329</v>
      </c>
      <c r="C5119" s="35">
        <f t="shared" si="395"/>
        <v>6</v>
      </c>
      <c r="D5119" s="35">
        <f t="shared" si="398"/>
        <v>214</v>
      </c>
      <c r="E5119" s="35">
        <f t="shared" si="399"/>
        <v>4</v>
      </c>
      <c r="F5119" s="35" t="str">
        <f t="shared" si="396"/>
        <v>Wednesday</v>
      </c>
      <c r="G5119" s="35">
        <f t="shared" si="397"/>
        <v>8</v>
      </c>
      <c r="H5119" s="34">
        <f>CONVERT(INDEX(Htg_StPt_Sch_EZ!$C$4:$I$27,MATCH(Schedules_8760!$C5119,Htg_StPt_Sch_EZ!$B$4:$B$27,0),MATCH(Schedules_8760!$F5119,Htg_StPt_Sch_EZ!$C$3:$I$3,0)),"F","C")</f>
        <v>20.555555555555554</v>
      </c>
      <c r="I5119" s="34">
        <f>CONVERT(INDEX(Htg_StPt_Sch_EZ!$C$31:$I$54,MATCH(Schedules_8760!$C5119,Htg_StPt_Sch_EZ!$B$31:$B$54,0),MATCH(Schedules_8760!$F5119,Htg_StPt_Sch_EZ!$C$30:$I$30,0)),"F","C")</f>
        <v>19.444444444444443</v>
      </c>
      <c r="J5119" s="34">
        <f>CONVERT(INDEX(Clg_StPt_Sch_EZ!$C$4:$I$27,MATCH(Schedules_8760!$C5119,Clg_StPt_Sch_EZ!$B$4:$B$27,0),MATCH(Schedules_8760!$F5119,Clg_StPt_Sch_EZ!$C$3:$I$3,0)),"F","C")</f>
        <v>25.555555555555554</v>
      </c>
      <c r="K5119" s="34">
        <f>CONVERT(INDEX(Clg_StPt_Sch_EZ!$C$31:$I$54,MATCH(Schedules_8760!$C5119,Clg_StPt_Sch_EZ!$B$31:$B$54,0),MATCH(Schedules_8760!$F5119,Clg_StPt_Sch_EZ!$C$30:$I$30,0)),"F","C")</f>
        <v>28.333333333333332</v>
      </c>
      <c r="L5119" s="34">
        <f>CONVERT(INDEX(DHW_StPt_Sch_EZ!$C$4:$I$27,MATCH(Schedules_8760!$C5119,DHW_StPt_Sch_EZ!$B$4:$B$27,0),MATCH(Schedules_8760!$F5119,DHW_StPt_Sch_EZ!$C$3:$I$3,0)),"F","C")</f>
        <v>53.333333333333329</v>
      </c>
      <c r="M5119" s="34">
        <f>CONVERT(INDEX(DHW_StPt_Sch_EZ!$C$31:$I$54,MATCH(Schedules_8760!$C5119,DHW_StPt_Sch_EZ!$B$31:$B$54,0),MATCH(Schedules_8760!$F5119,DHW_StPt_Sch_EZ!$C$30:$I$30,0)),"F","C")</f>
        <v>53.333333333333329</v>
      </c>
      <c r="N5119" s="12"/>
      <c r="O5119" s="12"/>
      <c r="P5119" s="12"/>
    </row>
    <row r="5120" spans="1:16" x14ac:dyDescent="0.25">
      <c r="A5120" s="35">
        <v>5119</v>
      </c>
      <c r="B5120" s="89">
        <v>214.25</v>
      </c>
      <c r="C5120" s="35">
        <f t="shared" si="395"/>
        <v>7</v>
      </c>
      <c r="D5120" s="35">
        <f t="shared" si="398"/>
        <v>214</v>
      </c>
      <c r="E5120" s="35">
        <f t="shared" si="399"/>
        <v>4</v>
      </c>
      <c r="F5120" s="35" t="str">
        <f t="shared" si="396"/>
        <v>Wednesday</v>
      </c>
      <c r="G5120" s="35">
        <f t="shared" si="397"/>
        <v>8</v>
      </c>
      <c r="H5120" s="34">
        <f>CONVERT(INDEX(Htg_StPt_Sch_EZ!$C$4:$I$27,MATCH(Schedules_8760!$C5120,Htg_StPt_Sch_EZ!$B$4:$B$27,0),MATCH(Schedules_8760!$F5120,Htg_StPt_Sch_EZ!$C$3:$I$3,0)),"F","C")</f>
        <v>20.555555555555554</v>
      </c>
      <c r="I5120" s="34">
        <f>CONVERT(INDEX(Htg_StPt_Sch_EZ!$C$31:$I$54,MATCH(Schedules_8760!$C5120,Htg_StPt_Sch_EZ!$B$31:$B$54,0),MATCH(Schedules_8760!$F5120,Htg_StPt_Sch_EZ!$C$30:$I$30,0)),"F","C")</f>
        <v>19.444444444444443</v>
      </c>
      <c r="J5120" s="34">
        <f>CONVERT(INDEX(Clg_StPt_Sch_EZ!$C$4:$I$27,MATCH(Schedules_8760!$C5120,Clg_StPt_Sch_EZ!$B$4:$B$27,0),MATCH(Schedules_8760!$F5120,Clg_StPt_Sch_EZ!$C$3:$I$3,0)),"F","C")</f>
        <v>25.555555555555554</v>
      </c>
      <c r="K5120" s="34">
        <f>CONVERT(INDEX(Clg_StPt_Sch_EZ!$C$31:$I$54,MATCH(Schedules_8760!$C5120,Clg_StPt_Sch_EZ!$B$31:$B$54,0),MATCH(Schedules_8760!$F5120,Clg_StPt_Sch_EZ!$C$30:$I$30,0)),"F","C")</f>
        <v>28.333333333333332</v>
      </c>
      <c r="L5120" s="34">
        <f>CONVERT(INDEX(DHW_StPt_Sch_EZ!$C$4:$I$27,MATCH(Schedules_8760!$C5120,DHW_StPt_Sch_EZ!$B$4:$B$27,0),MATCH(Schedules_8760!$F5120,DHW_StPt_Sch_EZ!$C$3:$I$3,0)),"F","C")</f>
        <v>53.333333333333329</v>
      </c>
      <c r="M5120" s="34">
        <f>CONVERT(INDEX(DHW_StPt_Sch_EZ!$C$31:$I$54,MATCH(Schedules_8760!$C5120,DHW_StPt_Sch_EZ!$B$31:$B$54,0),MATCH(Schedules_8760!$F5120,DHW_StPt_Sch_EZ!$C$30:$I$30,0)),"F","C")</f>
        <v>53.333333333333329</v>
      </c>
      <c r="N5120" s="12"/>
      <c r="O5120" s="12"/>
      <c r="P5120" s="12"/>
    </row>
    <row r="5121" spans="1:16" x14ac:dyDescent="0.25">
      <c r="A5121" s="35">
        <v>5120</v>
      </c>
      <c r="B5121" s="89">
        <v>214.29166666666671</v>
      </c>
      <c r="C5121" s="35">
        <f t="shared" si="395"/>
        <v>8</v>
      </c>
      <c r="D5121" s="35">
        <f t="shared" si="398"/>
        <v>214</v>
      </c>
      <c r="E5121" s="35">
        <f t="shared" si="399"/>
        <v>4</v>
      </c>
      <c r="F5121" s="35" t="str">
        <f t="shared" si="396"/>
        <v>Wednesday</v>
      </c>
      <c r="G5121" s="35">
        <f t="shared" si="397"/>
        <v>8</v>
      </c>
      <c r="H5121" s="34">
        <f>CONVERT(INDEX(Htg_StPt_Sch_EZ!$C$4:$I$27,MATCH(Schedules_8760!$C5121,Htg_StPt_Sch_EZ!$B$4:$B$27,0),MATCH(Schedules_8760!$F5121,Htg_StPt_Sch_EZ!$C$3:$I$3,0)),"F","C")</f>
        <v>20.555555555555554</v>
      </c>
      <c r="I5121" s="34">
        <f>CONVERT(INDEX(Htg_StPt_Sch_EZ!$C$31:$I$54,MATCH(Schedules_8760!$C5121,Htg_StPt_Sch_EZ!$B$31:$B$54,0),MATCH(Schedules_8760!$F5121,Htg_StPt_Sch_EZ!$C$30:$I$30,0)),"F","C")</f>
        <v>19.444444444444443</v>
      </c>
      <c r="J5121" s="34">
        <f>CONVERT(INDEX(Clg_StPt_Sch_EZ!$C$4:$I$27,MATCH(Schedules_8760!$C5121,Clg_StPt_Sch_EZ!$B$4:$B$27,0),MATCH(Schedules_8760!$F5121,Clg_StPt_Sch_EZ!$C$3:$I$3,0)),"F","C")</f>
        <v>25.555555555555554</v>
      </c>
      <c r="K5121" s="34">
        <f>CONVERT(INDEX(Clg_StPt_Sch_EZ!$C$31:$I$54,MATCH(Schedules_8760!$C5121,Clg_StPt_Sch_EZ!$B$31:$B$54,0),MATCH(Schedules_8760!$F5121,Clg_StPt_Sch_EZ!$C$30:$I$30,0)),"F","C")</f>
        <v>25</v>
      </c>
      <c r="L5121" s="34">
        <f>CONVERT(INDEX(DHW_StPt_Sch_EZ!$C$4:$I$27,MATCH(Schedules_8760!$C5121,DHW_StPt_Sch_EZ!$B$4:$B$27,0),MATCH(Schedules_8760!$F5121,DHW_StPt_Sch_EZ!$C$3:$I$3,0)),"F","C")</f>
        <v>53.333333333333329</v>
      </c>
      <c r="M5121" s="34">
        <f>CONVERT(INDEX(DHW_StPt_Sch_EZ!$C$31:$I$54,MATCH(Schedules_8760!$C5121,DHW_StPt_Sch_EZ!$B$31:$B$54,0),MATCH(Schedules_8760!$F5121,DHW_StPt_Sch_EZ!$C$30:$I$30,0)),"F","C")</f>
        <v>53.333333333333329</v>
      </c>
      <c r="N5121" s="12"/>
      <c r="O5121" s="12"/>
      <c r="P5121" s="12"/>
    </row>
    <row r="5122" spans="1:16" x14ac:dyDescent="0.25">
      <c r="A5122" s="35">
        <v>5121</v>
      </c>
      <c r="B5122" s="89">
        <v>214.33333333333329</v>
      </c>
      <c r="C5122" s="35">
        <f t="shared" ref="C5122:C5185" si="400">HOUR(B5122)+1</f>
        <v>9</v>
      </c>
      <c r="D5122" s="35">
        <f t="shared" si="398"/>
        <v>214</v>
      </c>
      <c r="E5122" s="35">
        <f t="shared" si="399"/>
        <v>4</v>
      </c>
      <c r="F5122" s="35" t="str">
        <f t="shared" ref="F5122:F5185" si="401">IF(E5122=1,"Sunday",IF(E5122=2,"Monday",IF(E5122=3,"Tuesday",IF(E5122=4,"Wednesday",IF(E5122=5,"Thursday",IF(E5122=6,"Friday","Saturday"))))))</f>
        <v>Wednesday</v>
      </c>
      <c r="G5122" s="35">
        <f t="shared" ref="G5122:G5185" si="402">MONTH(B5122)</f>
        <v>8</v>
      </c>
      <c r="H5122" s="34">
        <f>CONVERT(INDEX(Htg_StPt_Sch_EZ!$C$4:$I$27,MATCH(Schedules_8760!$C5122,Htg_StPt_Sch_EZ!$B$4:$B$27,0),MATCH(Schedules_8760!$F5122,Htg_StPt_Sch_EZ!$C$3:$I$3,0)),"F","C")</f>
        <v>20.555555555555554</v>
      </c>
      <c r="I5122" s="34">
        <f>CONVERT(INDEX(Htg_StPt_Sch_EZ!$C$31:$I$54,MATCH(Schedules_8760!$C5122,Htg_StPt_Sch_EZ!$B$31:$B$54,0),MATCH(Schedules_8760!$F5122,Htg_StPt_Sch_EZ!$C$30:$I$30,0)),"F","C")</f>
        <v>19.444444444444443</v>
      </c>
      <c r="J5122" s="34">
        <f>CONVERT(INDEX(Clg_StPt_Sch_EZ!$C$4:$I$27,MATCH(Schedules_8760!$C5122,Clg_StPt_Sch_EZ!$B$4:$B$27,0),MATCH(Schedules_8760!$F5122,Clg_StPt_Sch_EZ!$C$3:$I$3,0)),"F","C")</f>
        <v>25.555555555555554</v>
      </c>
      <c r="K5122" s="34">
        <f>CONVERT(INDEX(Clg_StPt_Sch_EZ!$C$31:$I$54,MATCH(Schedules_8760!$C5122,Clg_StPt_Sch_EZ!$B$31:$B$54,0),MATCH(Schedules_8760!$F5122,Clg_StPt_Sch_EZ!$C$30:$I$30,0)),"F","C")</f>
        <v>25</v>
      </c>
      <c r="L5122" s="34">
        <f>CONVERT(INDEX(DHW_StPt_Sch_EZ!$C$4:$I$27,MATCH(Schedules_8760!$C5122,DHW_StPt_Sch_EZ!$B$4:$B$27,0),MATCH(Schedules_8760!$F5122,DHW_StPt_Sch_EZ!$C$3:$I$3,0)),"F","C")</f>
        <v>53.333333333333329</v>
      </c>
      <c r="M5122" s="34">
        <f>CONVERT(INDEX(DHW_StPt_Sch_EZ!$C$31:$I$54,MATCH(Schedules_8760!$C5122,DHW_StPt_Sch_EZ!$B$31:$B$54,0),MATCH(Schedules_8760!$F5122,DHW_StPt_Sch_EZ!$C$30:$I$30,0)),"F","C")</f>
        <v>53.333333333333329</v>
      </c>
      <c r="N5122" s="12"/>
      <c r="O5122" s="12"/>
      <c r="P5122" s="12"/>
    </row>
    <row r="5123" spans="1:16" x14ac:dyDescent="0.25">
      <c r="A5123" s="35">
        <v>5122</v>
      </c>
      <c r="B5123" s="89">
        <v>214.375</v>
      </c>
      <c r="C5123" s="35">
        <f t="shared" si="400"/>
        <v>10</v>
      </c>
      <c r="D5123" s="35">
        <f t="shared" ref="D5123:D5186" si="403">IF(C5123=1,D5122+1,D5122)</f>
        <v>214</v>
      </c>
      <c r="E5123" s="35">
        <f t="shared" ref="E5123:E5186" si="404">IF(AND(C5123=1,E5122=7),1,IF(C5123=1,E5122+1,E5122))</f>
        <v>4</v>
      </c>
      <c r="F5123" s="35" t="str">
        <f t="shared" si="401"/>
        <v>Wednesday</v>
      </c>
      <c r="G5123" s="35">
        <f t="shared" si="402"/>
        <v>8</v>
      </c>
      <c r="H5123" s="34">
        <f>CONVERT(INDEX(Htg_StPt_Sch_EZ!$C$4:$I$27,MATCH(Schedules_8760!$C5123,Htg_StPt_Sch_EZ!$B$4:$B$27,0),MATCH(Schedules_8760!$F5123,Htg_StPt_Sch_EZ!$C$3:$I$3,0)),"F","C")</f>
        <v>20.555555555555554</v>
      </c>
      <c r="I5123" s="34">
        <f>CONVERT(INDEX(Htg_StPt_Sch_EZ!$C$31:$I$54,MATCH(Schedules_8760!$C5123,Htg_StPt_Sch_EZ!$B$31:$B$54,0),MATCH(Schedules_8760!$F5123,Htg_StPt_Sch_EZ!$C$30:$I$30,0)),"F","C")</f>
        <v>19.444444444444443</v>
      </c>
      <c r="J5123" s="34">
        <f>CONVERT(INDEX(Clg_StPt_Sch_EZ!$C$4:$I$27,MATCH(Schedules_8760!$C5123,Clg_StPt_Sch_EZ!$B$4:$B$27,0),MATCH(Schedules_8760!$F5123,Clg_StPt_Sch_EZ!$C$3:$I$3,0)),"F","C")</f>
        <v>25.555555555555554</v>
      </c>
      <c r="K5123" s="34">
        <f>CONVERT(INDEX(Clg_StPt_Sch_EZ!$C$31:$I$54,MATCH(Schedules_8760!$C5123,Clg_StPt_Sch_EZ!$B$31:$B$54,0),MATCH(Schedules_8760!$F5123,Clg_StPt_Sch_EZ!$C$30:$I$30,0)),"F","C")</f>
        <v>25</v>
      </c>
      <c r="L5123" s="34">
        <f>CONVERT(INDEX(DHW_StPt_Sch_EZ!$C$4:$I$27,MATCH(Schedules_8760!$C5123,DHW_StPt_Sch_EZ!$B$4:$B$27,0),MATCH(Schedules_8760!$F5123,DHW_StPt_Sch_EZ!$C$3:$I$3,0)),"F","C")</f>
        <v>53.333333333333329</v>
      </c>
      <c r="M5123" s="34">
        <f>CONVERT(INDEX(DHW_StPt_Sch_EZ!$C$31:$I$54,MATCH(Schedules_8760!$C5123,DHW_StPt_Sch_EZ!$B$31:$B$54,0),MATCH(Schedules_8760!$F5123,DHW_StPt_Sch_EZ!$C$30:$I$30,0)),"F","C")</f>
        <v>53.333333333333329</v>
      </c>
      <c r="N5123" s="12"/>
      <c r="O5123" s="12"/>
      <c r="P5123" s="12"/>
    </row>
    <row r="5124" spans="1:16" x14ac:dyDescent="0.25">
      <c r="A5124" s="35">
        <v>5123</v>
      </c>
      <c r="B5124" s="89">
        <v>214.41666666666671</v>
      </c>
      <c r="C5124" s="35">
        <f t="shared" si="400"/>
        <v>11</v>
      </c>
      <c r="D5124" s="35">
        <f t="shared" si="403"/>
        <v>214</v>
      </c>
      <c r="E5124" s="35">
        <f t="shared" si="404"/>
        <v>4</v>
      </c>
      <c r="F5124" s="35" t="str">
        <f t="shared" si="401"/>
        <v>Wednesday</v>
      </c>
      <c r="G5124" s="35">
        <f t="shared" si="402"/>
        <v>8</v>
      </c>
      <c r="H5124" s="34">
        <f>CONVERT(INDEX(Htg_StPt_Sch_EZ!$C$4:$I$27,MATCH(Schedules_8760!$C5124,Htg_StPt_Sch_EZ!$B$4:$B$27,0),MATCH(Schedules_8760!$F5124,Htg_StPt_Sch_EZ!$C$3:$I$3,0)),"F","C")</f>
        <v>20.555555555555554</v>
      </c>
      <c r="I5124" s="34">
        <f>CONVERT(INDEX(Htg_StPt_Sch_EZ!$C$31:$I$54,MATCH(Schedules_8760!$C5124,Htg_StPt_Sch_EZ!$B$31:$B$54,0),MATCH(Schedules_8760!$F5124,Htg_StPt_Sch_EZ!$C$30:$I$30,0)),"F","C")</f>
        <v>19.444444444444443</v>
      </c>
      <c r="J5124" s="34">
        <f>CONVERT(INDEX(Clg_StPt_Sch_EZ!$C$4:$I$27,MATCH(Schedules_8760!$C5124,Clg_StPt_Sch_EZ!$B$4:$B$27,0),MATCH(Schedules_8760!$F5124,Clg_StPt_Sch_EZ!$C$3:$I$3,0)),"F","C")</f>
        <v>25.555555555555554</v>
      </c>
      <c r="K5124" s="34">
        <f>CONVERT(INDEX(Clg_StPt_Sch_EZ!$C$31:$I$54,MATCH(Schedules_8760!$C5124,Clg_StPt_Sch_EZ!$B$31:$B$54,0),MATCH(Schedules_8760!$F5124,Clg_StPt_Sch_EZ!$C$30:$I$30,0)),"F","C")</f>
        <v>25</v>
      </c>
      <c r="L5124" s="34">
        <f>CONVERT(INDEX(DHW_StPt_Sch_EZ!$C$4:$I$27,MATCH(Schedules_8760!$C5124,DHW_StPt_Sch_EZ!$B$4:$B$27,0),MATCH(Schedules_8760!$F5124,DHW_StPt_Sch_EZ!$C$3:$I$3,0)),"F","C")</f>
        <v>53.333333333333329</v>
      </c>
      <c r="M5124" s="34">
        <f>CONVERT(INDEX(DHW_StPt_Sch_EZ!$C$31:$I$54,MATCH(Schedules_8760!$C5124,DHW_StPt_Sch_EZ!$B$31:$B$54,0),MATCH(Schedules_8760!$F5124,DHW_StPt_Sch_EZ!$C$30:$I$30,0)),"F","C")</f>
        <v>53.333333333333329</v>
      </c>
      <c r="N5124" s="12"/>
      <c r="O5124" s="12"/>
      <c r="P5124" s="12"/>
    </row>
    <row r="5125" spans="1:16" x14ac:dyDescent="0.25">
      <c r="A5125" s="35">
        <v>5124</v>
      </c>
      <c r="B5125" s="89">
        <v>214.45833333333329</v>
      </c>
      <c r="C5125" s="35">
        <f t="shared" si="400"/>
        <v>12</v>
      </c>
      <c r="D5125" s="35">
        <f t="shared" si="403"/>
        <v>214</v>
      </c>
      <c r="E5125" s="35">
        <f t="shared" si="404"/>
        <v>4</v>
      </c>
      <c r="F5125" s="35" t="str">
        <f t="shared" si="401"/>
        <v>Wednesday</v>
      </c>
      <c r="G5125" s="35">
        <f t="shared" si="402"/>
        <v>8</v>
      </c>
      <c r="H5125" s="34">
        <f>CONVERT(INDEX(Htg_StPt_Sch_EZ!$C$4:$I$27,MATCH(Schedules_8760!$C5125,Htg_StPt_Sch_EZ!$B$4:$B$27,0),MATCH(Schedules_8760!$F5125,Htg_StPt_Sch_EZ!$C$3:$I$3,0)),"F","C")</f>
        <v>20.555555555555554</v>
      </c>
      <c r="I5125" s="34">
        <f>CONVERT(INDEX(Htg_StPt_Sch_EZ!$C$31:$I$54,MATCH(Schedules_8760!$C5125,Htg_StPt_Sch_EZ!$B$31:$B$54,0),MATCH(Schedules_8760!$F5125,Htg_StPt_Sch_EZ!$C$30:$I$30,0)),"F","C")</f>
        <v>19.444444444444443</v>
      </c>
      <c r="J5125" s="34">
        <f>CONVERT(INDEX(Clg_StPt_Sch_EZ!$C$4:$I$27,MATCH(Schedules_8760!$C5125,Clg_StPt_Sch_EZ!$B$4:$B$27,0),MATCH(Schedules_8760!$F5125,Clg_StPt_Sch_EZ!$C$3:$I$3,0)),"F","C")</f>
        <v>25.555555555555554</v>
      </c>
      <c r="K5125" s="34">
        <f>CONVERT(INDEX(Clg_StPt_Sch_EZ!$C$31:$I$54,MATCH(Schedules_8760!$C5125,Clg_StPt_Sch_EZ!$B$31:$B$54,0),MATCH(Schedules_8760!$F5125,Clg_StPt_Sch_EZ!$C$30:$I$30,0)),"F","C")</f>
        <v>25</v>
      </c>
      <c r="L5125" s="34">
        <f>CONVERT(INDEX(DHW_StPt_Sch_EZ!$C$4:$I$27,MATCH(Schedules_8760!$C5125,DHW_StPt_Sch_EZ!$B$4:$B$27,0),MATCH(Schedules_8760!$F5125,DHW_StPt_Sch_EZ!$C$3:$I$3,0)),"F","C")</f>
        <v>53.333333333333329</v>
      </c>
      <c r="M5125" s="34">
        <f>CONVERT(INDEX(DHW_StPt_Sch_EZ!$C$31:$I$54,MATCH(Schedules_8760!$C5125,DHW_StPt_Sch_EZ!$B$31:$B$54,0),MATCH(Schedules_8760!$F5125,DHW_StPt_Sch_EZ!$C$30:$I$30,0)),"F","C")</f>
        <v>53.333333333333329</v>
      </c>
      <c r="N5125" s="12"/>
      <c r="O5125" s="12"/>
      <c r="P5125" s="12"/>
    </row>
    <row r="5126" spans="1:16" x14ac:dyDescent="0.25">
      <c r="A5126" s="35">
        <v>5125</v>
      </c>
      <c r="B5126" s="89">
        <v>214.5</v>
      </c>
      <c r="C5126" s="35">
        <f t="shared" si="400"/>
        <v>13</v>
      </c>
      <c r="D5126" s="35">
        <f t="shared" si="403"/>
        <v>214</v>
      </c>
      <c r="E5126" s="35">
        <f t="shared" si="404"/>
        <v>4</v>
      </c>
      <c r="F5126" s="35" t="str">
        <f t="shared" si="401"/>
        <v>Wednesday</v>
      </c>
      <c r="G5126" s="35">
        <f t="shared" si="402"/>
        <v>8</v>
      </c>
      <c r="H5126" s="34">
        <f>CONVERT(INDEX(Htg_StPt_Sch_EZ!$C$4:$I$27,MATCH(Schedules_8760!$C5126,Htg_StPt_Sch_EZ!$B$4:$B$27,0),MATCH(Schedules_8760!$F5126,Htg_StPt_Sch_EZ!$C$3:$I$3,0)),"F","C")</f>
        <v>20.555555555555554</v>
      </c>
      <c r="I5126" s="34">
        <f>CONVERT(INDEX(Htg_StPt_Sch_EZ!$C$31:$I$54,MATCH(Schedules_8760!$C5126,Htg_StPt_Sch_EZ!$B$31:$B$54,0),MATCH(Schedules_8760!$F5126,Htg_StPt_Sch_EZ!$C$30:$I$30,0)),"F","C")</f>
        <v>19.444444444444443</v>
      </c>
      <c r="J5126" s="34">
        <f>CONVERT(INDEX(Clg_StPt_Sch_EZ!$C$4:$I$27,MATCH(Schedules_8760!$C5126,Clg_StPt_Sch_EZ!$B$4:$B$27,0),MATCH(Schedules_8760!$F5126,Clg_StPt_Sch_EZ!$C$3:$I$3,0)),"F","C")</f>
        <v>25.555555555555554</v>
      </c>
      <c r="K5126" s="34">
        <f>CONVERT(INDEX(Clg_StPt_Sch_EZ!$C$31:$I$54,MATCH(Schedules_8760!$C5126,Clg_StPt_Sch_EZ!$B$31:$B$54,0),MATCH(Schedules_8760!$F5126,Clg_StPt_Sch_EZ!$C$30:$I$30,0)),"F","C")</f>
        <v>25</v>
      </c>
      <c r="L5126" s="34">
        <f>CONVERT(INDEX(DHW_StPt_Sch_EZ!$C$4:$I$27,MATCH(Schedules_8760!$C5126,DHW_StPt_Sch_EZ!$B$4:$B$27,0),MATCH(Schedules_8760!$F5126,DHW_StPt_Sch_EZ!$C$3:$I$3,0)),"F","C")</f>
        <v>53.333333333333329</v>
      </c>
      <c r="M5126" s="34">
        <f>CONVERT(INDEX(DHW_StPt_Sch_EZ!$C$31:$I$54,MATCH(Schedules_8760!$C5126,DHW_StPt_Sch_EZ!$B$31:$B$54,0),MATCH(Schedules_8760!$F5126,DHW_StPt_Sch_EZ!$C$30:$I$30,0)),"F","C")</f>
        <v>53.333333333333329</v>
      </c>
      <c r="N5126" s="12"/>
      <c r="O5126" s="12"/>
      <c r="P5126" s="12"/>
    </row>
    <row r="5127" spans="1:16" x14ac:dyDescent="0.25">
      <c r="A5127" s="35">
        <v>5126</v>
      </c>
      <c r="B5127" s="89">
        <v>214.54166666666671</v>
      </c>
      <c r="C5127" s="35">
        <f t="shared" si="400"/>
        <v>14</v>
      </c>
      <c r="D5127" s="35">
        <f t="shared" si="403"/>
        <v>214</v>
      </c>
      <c r="E5127" s="35">
        <f t="shared" si="404"/>
        <v>4</v>
      </c>
      <c r="F5127" s="35" t="str">
        <f t="shared" si="401"/>
        <v>Wednesday</v>
      </c>
      <c r="G5127" s="35">
        <f t="shared" si="402"/>
        <v>8</v>
      </c>
      <c r="H5127" s="34">
        <f>CONVERT(INDEX(Htg_StPt_Sch_EZ!$C$4:$I$27,MATCH(Schedules_8760!$C5127,Htg_StPt_Sch_EZ!$B$4:$B$27,0),MATCH(Schedules_8760!$F5127,Htg_StPt_Sch_EZ!$C$3:$I$3,0)),"F","C")</f>
        <v>20.555555555555554</v>
      </c>
      <c r="I5127" s="34">
        <f>CONVERT(INDEX(Htg_StPt_Sch_EZ!$C$31:$I$54,MATCH(Schedules_8760!$C5127,Htg_StPt_Sch_EZ!$B$31:$B$54,0),MATCH(Schedules_8760!$F5127,Htg_StPt_Sch_EZ!$C$30:$I$30,0)),"F","C")</f>
        <v>19.444444444444443</v>
      </c>
      <c r="J5127" s="34">
        <f>CONVERT(INDEX(Clg_StPt_Sch_EZ!$C$4:$I$27,MATCH(Schedules_8760!$C5127,Clg_StPt_Sch_EZ!$B$4:$B$27,0),MATCH(Schedules_8760!$F5127,Clg_StPt_Sch_EZ!$C$3:$I$3,0)),"F","C")</f>
        <v>25.555555555555554</v>
      </c>
      <c r="K5127" s="34">
        <f>CONVERT(INDEX(Clg_StPt_Sch_EZ!$C$31:$I$54,MATCH(Schedules_8760!$C5127,Clg_StPt_Sch_EZ!$B$31:$B$54,0),MATCH(Schedules_8760!$F5127,Clg_StPt_Sch_EZ!$C$30:$I$30,0)),"F","C")</f>
        <v>25</v>
      </c>
      <c r="L5127" s="34">
        <f>CONVERT(INDEX(DHW_StPt_Sch_EZ!$C$4:$I$27,MATCH(Schedules_8760!$C5127,DHW_StPt_Sch_EZ!$B$4:$B$27,0),MATCH(Schedules_8760!$F5127,DHW_StPt_Sch_EZ!$C$3:$I$3,0)),"F","C")</f>
        <v>53.333333333333329</v>
      </c>
      <c r="M5127" s="34">
        <f>CONVERT(INDEX(DHW_StPt_Sch_EZ!$C$31:$I$54,MATCH(Schedules_8760!$C5127,DHW_StPt_Sch_EZ!$B$31:$B$54,0),MATCH(Schedules_8760!$F5127,DHW_StPt_Sch_EZ!$C$30:$I$30,0)),"F","C")</f>
        <v>53.333333333333329</v>
      </c>
      <c r="N5127" s="12"/>
      <c r="O5127" s="12"/>
      <c r="P5127" s="12"/>
    </row>
    <row r="5128" spans="1:16" x14ac:dyDescent="0.25">
      <c r="A5128" s="35">
        <v>5127</v>
      </c>
      <c r="B5128" s="89">
        <v>214.58333333333329</v>
      </c>
      <c r="C5128" s="35">
        <f t="shared" si="400"/>
        <v>15</v>
      </c>
      <c r="D5128" s="35">
        <f t="shared" si="403"/>
        <v>214</v>
      </c>
      <c r="E5128" s="35">
        <f t="shared" si="404"/>
        <v>4</v>
      </c>
      <c r="F5128" s="35" t="str">
        <f t="shared" si="401"/>
        <v>Wednesday</v>
      </c>
      <c r="G5128" s="35">
        <f t="shared" si="402"/>
        <v>8</v>
      </c>
      <c r="H5128" s="34">
        <f>CONVERT(INDEX(Htg_StPt_Sch_EZ!$C$4:$I$27,MATCH(Schedules_8760!$C5128,Htg_StPt_Sch_EZ!$B$4:$B$27,0),MATCH(Schedules_8760!$F5128,Htg_StPt_Sch_EZ!$C$3:$I$3,0)),"F","C")</f>
        <v>20.555555555555554</v>
      </c>
      <c r="I5128" s="34">
        <f>CONVERT(INDEX(Htg_StPt_Sch_EZ!$C$31:$I$54,MATCH(Schedules_8760!$C5128,Htg_StPt_Sch_EZ!$B$31:$B$54,0),MATCH(Schedules_8760!$F5128,Htg_StPt_Sch_EZ!$C$30:$I$30,0)),"F","C")</f>
        <v>21.111111111111111</v>
      </c>
      <c r="J5128" s="34">
        <f>CONVERT(INDEX(Clg_StPt_Sch_EZ!$C$4:$I$27,MATCH(Schedules_8760!$C5128,Clg_StPt_Sch_EZ!$B$4:$B$27,0),MATCH(Schedules_8760!$F5128,Clg_StPt_Sch_EZ!$C$3:$I$3,0)),"F","C")</f>
        <v>25.555555555555554</v>
      </c>
      <c r="K5128" s="34">
        <f>CONVERT(INDEX(Clg_StPt_Sch_EZ!$C$31:$I$54,MATCH(Schedules_8760!$C5128,Clg_StPt_Sch_EZ!$B$31:$B$54,0),MATCH(Schedules_8760!$F5128,Clg_StPt_Sch_EZ!$C$30:$I$30,0)),"F","C")</f>
        <v>25</v>
      </c>
      <c r="L5128" s="34">
        <f>CONVERT(INDEX(DHW_StPt_Sch_EZ!$C$4:$I$27,MATCH(Schedules_8760!$C5128,DHW_StPt_Sch_EZ!$B$4:$B$27,0),MATCH(Schedules_8760!$F5128,DHW_StPt_Sch_EZ!$C$3:$I$3,0)),"F","C")</f>
        <v>53.333333333333329</v>
      </c>
      <c r="M5128" s="34">
        <f>CONVERT(INDEX(DHW_StPt_Sch_EZ!$C$31:$I$54,MATCH(Schedules_8760!$C5128,DHW_StPt_Sch_EZ!$B$31:$B$54,0),MATCH(Schedules_8760!$F5128,DHW_StPt_Sch_EZ!$C$30:$I$30,0)),"F","C")</f>
        <v>53.333333333333329</v>
      </c>
      <c r="N5128" s="12"/>
      <c r="O5128" s="12"/>
      <c r="P5128" s="12"/>
    </row>
    <row r="5129" spans="1:16" x14ac:dyDescent="0.25">
      <c r="A5129" s="35">
        <v>5128</v>
      </c>
      <c r="B5129" s="89">
        <v>214.625</v>
      </c>
      <c r="C5129" s="35">
        <f t="shared" si="400"/>
        <v>16</v>
      </c>
      <c r="D5129" s="35">
        <f t="shared" si="403"/>
        <v>214</v>
      </c>
      <c r="E5129" s="35">
        <f t="shared" si="404"/>
        <v>4</v>
      </c>
      <c r="F5129" s="35" t="str">
        <f t="shared" si="401"/>
        <v>Wednesday</v>
      </c>
      <c r="G5129" s="35">
        <f t="shared" si="402"/>
        <v>8</v>
      </c>
      <c r="H5129" s="34">
        <f>CONVERT(INDEX(Htg_StPt_Sch_EZ!$C$4:$I$27,MATCH(Schedules_8760!$C5129,Htg_StPt_Sch_EZ!$B$4:$B$27,0),MATCH(Schedules_8760!$F5129,Htg_StPt_Sch_EZ!$C$3:$I$3,0)),"F","C")</f>
        <v>20.555555555555554</v>
      </c>
      <c r="I5129" s="34">
        <f>CONVERT(INDEX(Htg_StPt_Sch_EZ!$C$31:$I$54,MATCH(Schedules_8760!$C5129,Htg_StPt_Sch_EZ!$B$31:$B$54,0),MATCH(Schedules_8760!$F5129,Htg_StPt_Sch_EZ!$C$30:$I$30,0)),"F","C")</f>
        <v>21.111111111111111</v>
      </c>
      <c r="J5129" s="34">
        <f>CONVERT(INDEX(Clg_StPt_Sch_EZ!$C$4:$I$27,MATCH(Schedules_8760!$C5129,Clg_StPt_Sch_EZ!$B$4:$B$27,0),MATCH(Schedules_8760!$F5129,Clg_StPt_Sch_EZ!$C$3:$I$3,0)),"F","C")</f>
        <v>25.555555555555554</v>
      </c>
      <c r="K5129" s="34">
        <f>CONVERT(INDEX(Clg_StPt_Sch_EZ!$C$31:$I$54,MATCH(Schedules_8760!$C5129,Clg_StPt_Sch_EZ!$B$31:$B$54,0),MATCH(Schedules_8760!$F5129,Clg_StPt_Sch_EZ!$C$30:$I$30,0)),"F","C")</f>
        <v>25</v>
      </c>
      <c r="L5129" s="34">
        <f>CONVERT(INDEX(DHW_StPt_Sch_EZ!$C$4:$I$27,MATCH(Schedules_8760!$C5129,DHW_StPt_Sch_EZ!$B$4:$B$27,0),MATCH(Schedules_8760!$F5129,DHW_StPt_Sch_EZ!$C$3:$I$3,0)),"F","C")</f>
        <v>53.333333333333329</v>
      </c>
      <c r="M5129" s="34">
        <f>CONVERT(INDEX(DHW_StPt_Sch_EZ!$C$31:$I$54,MATCH(Schedules_8760!$C5129,DHW_StPt_Sch_EZ!$B$31:$B$54,0),MATCH(Schedules_8760!$F5129,DHW_StPt_Sch_EZ!$C$30:$I$30,0)),"F","C")</f>
        <v>53.333333333333329</v>
      </c>
      <c r="N5129" s="12"/>
      <c r="O5129" s="12"/>
      <c r="P5129" s="12"/>
    </row>
    <row r="5130" spans="1:16" x14ac:dyDescent="0.25">
      <c r="A5130" s="35">
        <v>5129</v>
      </c>
      <c r="B5130" s="89">
        <v>214.66666666666671</v>
      </c>
      <c r="C5130" s="35">
        <f t="shared" si="400"/>
        <v>17</v>
      </c>
      <c r="D5130" s="35">
        <f t="shared" si="403"/>
        <v>214</v>
      </c>
      <c r="E5130" s="35">
        <f t="shared" si="404"/>
        <v>4</v>
      </c>
      <c r="F5130" s="35" t="str">
        <f t="shared" si="401"/>
        <v>Wednesday</v>
      </c>
      <c r="G5130" s="35">
        <f t="shared" si="402"/>
        <v>8</v>
      </c>
      <c r="H5130" s="34">
        <f>CONVERT(INDEX(Htg_StPt_Sch_EZ!$C$4:$I$27,MATCH(Schedules_8760!$C5130,Htg_StPt_Sch_EZ!$B$4:$B$27,0),MATCH(Schedules_8760!$F5130,Htg_StPt_Sch_EZ!$C$3:$I$3,0)),"F","C")</f>
        <v>20.555555555555554</v>
      </c>
      <c r="I5130" s="34">
        <f>CONVERT(INDEX(Htg_StPt_Sch_EZ!$C$31:$I$54,MATCH(Schedules_8760!$C5130,Htg_StPt_Sch_EZ!$B$31:$B$54,0),MATCH(Schedules_8760!$F5130,Htg_StPt_Sch_EZ!$C$30:$I$30,0)),"F","C")</f>
        <v>17.777777777777779</v>
      </c>
      <c r="J5130" s="34">
        <f>CONVERT(INDEX(Clg_StPt_Sch_EZ!$C$4:$I$27,MATCH(Schedules_8760!$C5130,Clg_StPt_Sch_EZ!$B$4:$B$27,0),MATCH(Schedules_8760!$F5130,Clg_StPt_Sch_EZ!$C$3:$I$3,0)),"F","C")</f>
        <v>25.555555555555554</v>
      </c>
      <c r="K5130" s="34">
        <f>CONVERT(INDEX(Clg_StPt_Sch_EZ!$C$31:$I$54,MATCH(Schedules_8760!$C5130,Clg_StPt_Sch_EZ!$B$31:$B$54,0),MATCH(Schedules_8760!$F5130,Clg_StPt_Sch_EZ!$C$30:$I$30,0)),"F","C")</f>
        <v>25</v>
      </c>
      <c r="L5130" s="34">
        <f>CONVERT(INDEX(DHW_StPt_Sch_EZ!$C$4:$I$27,MATCH(Schedules_8760!$C5130,DHW_StPt_Sch_EZ!$B$4:$B$27,0),MATCH(Schedules_8760!$F5130,DHW_StPt_Sch_EZ!$C$3:$I$3,0)),"F","C")</f>
        <v>53.333333333333329</v>
      </c>
      <c r="M5130" s="34">
        <f>CONVERT(INDEX(DHW_StPt_Sch_EZ!$C$31:$I$54,MATCH(Schedules_8760!$C5130,DHW_StPt_Sch_EZ!$B$31:$B$54,0),MATCH(Schedules_8760!$F5130,DHW_StPt_Sch_EZ!$C$30:$I$30,0)),"F","C")</f>
        <v>53.333333333333329</v>
      </c>
      <c r="N5130" s="12"/>
      <c r="O5130" s="12"/>
      <c r="P5130" s="12"/>
    </row>
    <row r="5131" spans="1:16" x14ac:dyDescent="0.25">
      <c r="A5131" s="35">
        <v>5130</v>
      </c>
      <c r="B5131" s="89">
        <v>214.70833333333329</v>
      </c>
      <c r="C5131" s="35">
        <f t="shared" si="400"/>
        <v>18</v>
      </c>
      <c r="D5131" s="35">
        <f t="shared" si="403"/>
        <v>214</v>
      </c>
      <c r="E5131" s="35">
        <f t="shared" si="404"/>
        <v>4</v>
      </c>
      <c r="F5131" s="35" t="str">
        <f t="shared" si="401"/>
        <v>Wednesday</v>
      </c>
      <c r="G5131" s="35">
        <f t="shared" si="402"/>
        <v>8</v>
      </c>
      <c r="H5131" s="34">
        <f>CONVERT(INDEX(Htg_StPt_Sch_EZ!$C$4:$I$27,MATCH(Schedules_8760!$C5131,Htg_StPt_Sch_EZ!$B$4:$B$27,0),MATCH(Schedules_8760!$F5131,Htg_StPt_Sch_EZ!$C$3:$I$3,0)),"F","C")</f>
        <v>20.555555555555554</v>
      </c>
      <c r="I5131" s="34">
        <f>CONVERT(INDEX(Htg_StPt_Sch_EZ!$C$31:$I$54,MATCH(Schedules_8760!$C5131,Htg_StPt_Sch_EZ!$B$31:$B$54,0),MATCH(Schedules_8760!$F5131,Htg_StPt_Sch_EZ!$C$30:$I$30,0)),"F","C")</f>
        <v>17.777777777777779</v>
      </c>
      <c r="J5131" s="34">
        <f>CONVERT(INDEX(Clg_StPt_Sch_EZ!$C$4:$I$27,MATCH(Schedules_8760!$C5131,Clg_StPt_Sch_EZ!$B$4:$B$27,0),MATCH(Schedules_8760!$F5131,Clg_StPt_Sch_EZ!$C$3:$I$3,0)),"F","C")</f>
        <v>25.555555555555554</v>
      </c>
      <c r="K5131" s="34">
        <f>CONVERT(INDEX(Clg_StPt_Sch_EZ!$C$31:$I$54,MATCH(Schedules_8760!$C5131,Clg_StPt_Sch_EZ!$B$31:$B$54,0),MATCH(Schedules_8760!$F5131,Clg_StPt_Sch_EZ!$C$30:$I$30,0)),"F","C")</f>
        <v>28.333333333333332</v>
      </c>
      <c r="L5131" s="34">
        <f>CONVERT(INDEX(DHW_StPt_Sch_EZ!$C$4:$I$27,MATCH(Schedules_8760!$C5131,DHW_StPt_Sch_EZ!$B$4:$B$27,0),MATCH(Schedules_8760!$F5131,DHW_StPt_Sch_EZ!$C$3:$I$3,0)),"F","C")</f>
        <v>53.333333333333329</v>
      </c>
      <c r="M5131" s="34">
        <f>CONVERT(INDEX(DHW_StPt_Sch_EZ!$C$31:$I$54,MATCH(Schedules_8760!$C5131,DHW_StPt_Sch_EZ!$B$31:$B$54,0),MATCH(Schedules_8760!$F5131,DHW_StPt_Sch_EZ!$C$30:$I$30,0)),"F","C")</f>
        <v>53.333333333333329</v>
      </c>
      <c r="N5131" s="12"/>
      <c r="O5131" s="12"/>
      <c r="P5131" s="12"/>
    </row>
    <row r="5132" spans="1:16" x14ac:dyDescent="0.25">
      <c r="A5132" s="35">
        <v>5131</v>
      </c>
      <c r="B5132" s="89">
        <v>214.75</v>
      </c>
      <c r="C5132" s="35">
        <f t="shared" si="400"/>
        <v>19</v>
      </c>
      <c r="D5132" s="35">
        <f t="shared" si="403"/>
        <v>214</v>
      </c>
      <c r="E5132" s="35">
        <f t="shared" si="404"/>
        <v>4</v>
      </c>
      <c r="F5132" s="35" t="str">
        <f t="shared" si="401"/>
        <v>Wednesday</v>
      </c>
      <c r="G5132" s="35">
        <f t="shared" si="402"/>
        <v>8</v>
      </c>
      <c r="H5132" s="34">
        <f>CONVERT(INDEX(Htg_StPt_Sch_EZ!$C$4:$I$27,MATCH(Schedules_8760!$C5132,Htg_StPt_Sch_EZ!$B$4:$B$27,0),MATCH(Schedules_8760!$F5132,Htg_StPt_Sch_EZ!$C$3:$I$3,0)),"F","C")</f>
        <v>20.555555555555554</v>
      </c>
      <c r="I5132" s="34">
        <f>CONVERT(INDEX(Htg_StPt_Sch_EZ!$C$31:$I$54,MATCH(Schedules_8760!$C5132,Htg_StPt_Sch_EZ!$B$31:$B$54,0),MATCH(Schedules_8760!$F5132,Htg_StPt_Sch_EZ!$C$30:$I$30,0)),"F","C")</f>
        <v>18.333333333333332</v>
      </c>
      <c r="J5132" s="34">
        <f>CONVERT(INDEX(Clg_StPt_Sch_EZ!$C$4:$I$27,MATCH(Schedules_8760!$C5132,Clg_StPt_Sch_EZ!$B$4:$B$27,0),MATCH(Schedules_8760!$F5132,Clg_StPt_Sch_EZ!$C$3:$I$3,0)),"F","C")</f>
        <v>25.555555555555554</v>
      </c>
      <c r="K5132" s="34">
        <f>CONVERT(INDEX(Clg_StPt_Sch_EZ!$C$31:$I$54,MATCH(Schedules_8760!$C5132,Clg_StPt_Sch_EZ!$B$31:$B$54,0),MATCH(Schedules_8760!$F5132,Clg_StPt_Sch_EZ!$C$30:$I$30,0)),"F","C")</f>
        <v>28.333333333333332</v>
      </c>
      <c r="L5132" s="34">
        <f>CONVERT(INDEX(DHW_StPt_Sch_EZ!$C$4:$I$27,MATCH(Schedules_8760!$C5132,DHW_StPt_Sch_EZ!$B$4:$B$27,0),MATCH(Schedules_8760!$F5132,DHW_StPt_Sch_EZ!$C$3:$I$3,0)),"F","C")</f>
        <v>53.333333333333329</v>
      </c>
      <c r="M5132" s="34">
        <f>CONVERT(INDEX(DHW_StPt_Sch_EZ!$C$31:$I$54,MATCH(Schedules_8760!$C5132,DHW_StPt_Sch_EZ!$B$31:$B$54,0),MATCH(Schedules_8760!$F5132,DHW_StPt_Sch_EZ!$C$30:$I$30,0)),"F","C")</f>
        <v>53.333333333333329</v>
      </c>
      <c r="N5132" s="12"/>
      <c r="O5132" s="12"/>
      <c r="P5132" s="12"/>
    </row>
    <row r="5133" spans="1:16" x14ac:dyDescent="0.25">
      <c r="A5133" s="35">
        <v>5132</v>
      </c>
      <c r="B5133" s="89">
        <v>214.79166666666671</v>
      </c>
      <c r="C5133" s="35">
        <f t="shared" si="400"/>
        <v>20</v>
      </c>
      <c r="D5133" s="35">
        <f t="shared" si="403"/>
        <v>214</v>
      </c>
      <c r="E5133" s="35">
        <f t="shared" si="404"/>
        <v>4</v>
      </c>
      <c r="F5133" s="35" t="str">
        <f t="shared" si="401"/>
        <v>Wednesday</v>
      </c>
      <c r="G5133" s="35">
        <f t="shared" si="402"/>
        <v>8</v>
      </c>
      <c r="H5133" s="34">
        <f>CONVERT(INDEX(Htg_StPt_Sch_EZ!$C$4:$I$27,MATCH(Schedules_8760!$C5133,Htg_StPt_Sch_EZ!$B$4:$B$27,0),MATCH(Schedules_8760!$F5133,Htg_StPt_Sch_EZ!$C$3:$I$3,0)),"F","C")</f>
        <v>20.555555555555554</v>
      </c>
      <c r="I5133" s="34">
        <f>CONVERT(INDEX(Htg_StPt_Sch_EZ!$C$31:$I$54,MATCH(Schedules_8760!$C5133,Htg_StPt_Sch_EZ!$B$31:$B$54,0),MATCH(Schedules_8760!$F5133,Htg_StPt_Sch_EZ!$C$30:$I$30,0)),"F","C")</f>
        <v>18.888888888888889</v>
      </c>
      <c r="J5133" s="34">
        <f>CONVERT(INDEX(Clg_StPt_Sch_EZ!$C$4:$I$27,MATCH(Schedules_8760!$C5133,Clg_StPt_Sch_EZ!$B$4:$B$27,0),MATCH(Schedules_8760!$F5133,Clg_StPt_Sch_EZ!$C$3:$I$3,0)),"F","C")</f>
        <v>25.555555555555554</v>
      </c>
      <c r="K5133" s="34">
        <f>CONVERT(INDEX(Clg_StPt_Sch_EZ!$C$31:$I$54,MATCH(Schedules_8760!$C5133,Clg_StPt_Sch_EZ!$B$31:$B$54,0),MATCH(Schedules_8760!$F5133,Clg_StPt_Sch_EZ!$C$30:$I$30,0)),"F","C")</f>
        <v>28.333333333333332</v>
      </c>
      <c r="L5133" s="34">
        <f>CONVERT(INDEX(DHW_StPt_Sch_EZ!$C$4:$I$27,MATCH(Schedules_8760!$C5133,DHW_StPt_Sch_EZ!$B$4:$B$27,0),MATCH(Schedules_8760!$F5133,DHW_StPt_Sch_EZ!$C$3:$I$3,0)),"F","C")</f>
        <v>53.333333333333329</v>
      </c>
      <c r="M5133" s="34">
        <f>CONVERT(INDEX(DHW_StPt_Sch_EZ!$C$31:$I$54,MATCH(Schedules_8760!$C5133,DHW_StPt_Sch_EZ!$B$31:$B$54,0),MATCH(Schedules_8760!$F5133,DHW_StPt_Sch_EZ!$C$30:$I$30,0)),"F","C")</f>
        <v>53.333333333333329</v>
      </c>
      <c r="N5133" s="12"/>
      <c r="O5133" s="12"/>
      <c r="P5133" s="12"/>
    </row>
    <row r="5134" spans="1:16" x14ac:dyDescent="0.25">
      <c r="A5134" s="35">
        <v>5133</v>
      </c>
      <c r="B5134" s="89">
        <v>214.83333333333329</v>
      </c>
      <c r="C5134" s="35">
        <f t="shared" si="400"/>
        <v>21</v>
      </c>
      <c r="D5134" s="35">
        <f t="shared" si="403"/>
        <v>214</v>
      </c>
      <c r="E5134" s="35">
        <f t="shared" si="404"/>
        <v>4</v>
      </c>
      <c r="F5134" s="35" t="str">
        <f t="shared" si="401"/>
        <v>Wednesday</v>
      </c>
      <c r="G5134" s="35">
        <f t="shared" si="402"/>
        <v>8</v>
      </c>
      <c r="H5134" s="34">
        <f>CONVERT(INDEX(Htg_StPt_Sch_EZ!$C$4:$I$27,MATCH(Schedules_8760!$C5134,Htg_StPt_Sch_EZ!$B$4:$B$27,0),MATCH(Schedules_8760!$F5134,Htg_StPt_Sch_EZ!$C$3:$I$3,0)),"F","C")</f>
        <v>20.555555555555554</v>
      </c>
      <c r="I5134" s="34">
        <f>CONVERT(INDEX(Htg_StPt_Sch_EZ!$C$31:$I$54,MATCH(Schedules_8760!$C5134,Htg_StPt_Sch_EZ!$B$31:$B$54,0),MATCH(Schedules_8760!$F5134,Htg_StPt_Sch_EZ!$C$30:$I$30,0)),"F","C")</f>
        <v>19.444444444444443</v>
      </c>
      <c r="J5134" s="34">
        <f>CONVERT(INDEX(Clg_StPt_Sch_EZ!$C$4:$I$27,MATCH(Schedules_8760!$C5134,Clg_StPt_Sch_EZ!$B$4:$B$27,0),MATCH(Schedules_8760!$F5134,Clg_StPt_Sch_EZ!$C$3:$I$3,0)),"F","C")</f>
        <v>25.555555555555554</v>
      </c>
      <c r="K5134" s="34">
        <f>CONVERT(INDEX(Clg_StPt_Sch_EZ!$C$31:$I$54,MATCH(Schedules_8760!$C5134,Clg_StPt_Sch_EZ!$B$31:$B$54,0),MATCH(Schedules_8760!$F5134,Clg_StPt_Sch_EZ!$C$30:$I$30,0)),"F","C")</f>
        <v>28.333333333333332</v>
      </c>
      <c r="L5134" s="34">
        <f>CONVERT(INDEX(DHW_StPt_Sch_EZ!$C$4:$I$27,MATCH(Schedules_8760!$C5134,DHW_StPt_Sch_EZ!$B$4:$B$27,0),MATCH(Schedules_8760!$F5134,DHW_StPt_Sch_EZ!$C$3:$I$3,0)),"F","C")</f>
        <v>53.333333333333329</v>
      </c>
      <c r="M5134" s="34">
        <f>CONVERT(INDEX(DHW_StPt_Sch_EZ!$C$31:$I$54,MATCH(Schedules_8760!$C5134,DHW_StPt_Sch_EZ!$B$31:$B$54,0),MATCH(Schedules_8760!$F5134,DHW_StPt_Sch_EZ!$C$30:$I$30,0)),"F","C")</f>
        <v>53.333333333333329</v>
      </c>
      <c r="N5134" s="12"/>
      <c r="O5134" s="12"/>
      <c r="P5134" s="12"/>
    </row>
    <row r="5135" spans="1:16" x14ac:dyDescent="0.25">
      <c r="A5135" s="35">
        <v>5134</v>
      </c>
      <c r="B5135" s="89">
        <v>214.875</v>
      </c>
      <c r="C5135" s="35">
        <f t="shared" si="400"/>
        <v>22</v>
      </c>
      <c r="D5135" s="35">
        <f t="shared" si="403"/>
        <v>214</v>
      </c>
      <c r="E5135" s="35">
        <f t="shared" si="404"/>
        <v>4</v>
      </c>
      <c r="F5135" s="35" t="str">
        <f t="shared" si="401"/>
        <v>Wednesday</v>
      </c>
      <c r="G5135" s="35">
        <f t="shared" si="402"/>
        <v>8</v>
      </c>
      <c r="H5135" s="34">
        <f>CONVERT(INDEX(Htg_StPt_Sch_EZ!$C$4:$I$27,MATCH(Schedules_8760!$C5135,Htg_StPt_Sch_EZ!$B$4:$B$27,0),MATCH(Schedules_8760!$F5135,Htg_StPt_Sch_EZ!$C$3:$I$3,0)),"F","C")</f>
        <v>20.555555555555554</v>
      </c>
      <c r="I5135" s="34">
        <f>CONVERT(INDEX(Htg_StPt_Sch_EZ!$C$31:$I$54,MATCH(Schedules_8760!$C5135,Htg_StPt_Sch_EZ!$B$31:$B$54,0),MATCH(Schedules_8760!$F5135,Htg_StPt_Sch_EZ!$C$30:$I$30,0)),"F","C")</f>
        <v>19.444444444444443</v>
      </c>
      <c r="J5135" s="34">
        <f>CONVERT(INDEX(Clg_StPt_Sch_EZ!$C$4:$I$27,MATCH(Schedules_8760!$C5135,Clg_StPt_Sch_EZ!$B$4:$B$27,0),MATCH(Schedules_8760!$F5135,Clg_StPt_Sch_EZ!$C$3:$I$3,0)),"F","C")</f>
        <v>25.555555555555554</v>
      </c>
      <c r="K5135" s="34">
        <f>CONVERT(INDEX(Clg_StPt_Sch_EZ!$C$31:$I$54,MATCH(Schedules_8760!$C5135,Clg_StPt_Sch_EZ!$B$31:$B$54,0),MATCH(Schedules_8760!$F5135,Clg_StPt_Sch_EZ!$C$30:$I$30,0)),"F","C")</f>
        <v>28.333333333333332</v>
      </c>
      <c r="L5135" s="34">
        <f>CONVERT(INDEX(DHW_StPt_Sch_EZ!$C$4:$I$27,MATCH(Schedules_8760!$C5135,DHW_StPt_Sch_EZ!$B$4:$B$27,0),MATCH(Schedules_8760!$F5135,DHW_StPt_Sch_EZ!$C$3:$I$3,0)),"F","C")</f>
        <v>53.333333333333329</v>
      </c>
      <c r="M5135" s="34">
        <f>CONVERT(INDEX(DHW_StPt_Sch_EZ!$C$31:$I$54,MATCH(Schedules_8760!$C5135,DHW_StPt_Sch_EZ!$B$31:$B$54,0),MATCH(Schedules_8760!$F5135,DHW_StPt_Sch_EZ!$C$30:$I$30,0)),"F","C")</f>
        <v>53.333333333333329</v>
      </c>
      <c r="N5135" s="12"/>
      <c r="O5135" s="12"/>
      <c r="P5135" s="12"/>
    </row>
    <row r="5136" spans="1:16" x14ac:dyDescent="0.25">
      <c r="A5136" s="35">
        <v>5135</v>
      </c>
      <c r="B5136" s="89">
        <v>214.91666666666671</v>
      </c>
      <c r="C5136" s="35">
        <f t="shared" si="400"/>
        <v>23</v>
      </c>
      <c r="D5136" s="35">
        <f t="shared" si="403"/>
        <v>214</v>
      </c>
      <c r="E5136" s="35">
        <f t="shared" si="404"/>
        <v>4</v>
      </c>
      <c r="F5136" s="35" t="str">
        <f t="shared" si="401"/>
        <v>Wednesday</v>
      </c>
      <c r="G5136" s="35">
        <f t="shared" si="402"/>
        <v>8</v>
      </c>
      <c r="H5136" s="34">
        <f>CONVERT(INDEX(Htg_StPt_Sch_EZ!$C$4:$I$27,MATCH(Schedules_8760!$C5136,Htg_StPt_Sch_EZ!$B$4:$B$27,0),MATCH(Schedules_8760!$F5136,Htg_StPt_Sch_EZ!$C$3:$I$3,0)),"F","C")</f>
        <v>20.555555555555554</v>
      </c>
      <c r="I5136" s="34">
        <f>CONVERT(INDEX(Htg_StPt_Sch_EZ!$C$31:$I$54,MATCH(Schedules_8760!$C5136,Htg_StPt_Sch_EZ!$B$31:$B$54,0),MATCH(Schedules_8760!$F5136,Htg_StPt_Sch_EZ!$C$30:$I$30,0)),"F","C")</f>
        <v>19.444444444444443</v>
      </c>
      <c r="J5136" s="34">
        <f>CONVERT(INDEX(Clg_StPt_Sch_EZ!$C$4:$I$27,MATCH(Schedules_8760!$C5136,Clg_StPt_Sch_EZ!$B$4:$B$27,0),MATCH(Schedules_8760!$F5136,Clg_StPt_Sch_EZ!$C$3:$I$3,0)),"F","C")</f>
        <v>25.555555555555554</v>
      </c>
      <c r="K5136" s="34">
        <f>CONVERT(INDEX(Clg_StPt_Sch_EZ!$C$31:$I$54,MATCH(Schedules_8760!$C5136,Clg_StPt_Sch_EZ!$B$31:$B$54,0),MATCH(Schedules_8760!$F5136,Clg_StPt_Sch_EZ!$C$30:$I$30,0)),"F","C")</f>
        <v>28.333333333333332</v>
      </c>
      <c r="L5136" s="34">
        <f>CONVERT(INDEX(DHW_StPt_Sch_EZ!$C$4:$I$27,MATCH(Schedules_8760!$C5136,DHW_StPt_Sch_EZ!$B$4:$B$27,0),MATCH(Schedules_8760!$F5136,DHW_StPt_Sch_EZ!$C$3:$I$3,0)),"F","C")</f>
        <v>53.333333333333329</v>
      </c>
      <c r="M5136" s="34">
        <f>CONVERT(INDEX(DHW_StPt_Sch_EZ!$C$31:$I$54,MATCH(Schedules_8760!$C5136,DHW_StPt_Sch_EZ!$B$31:$B$54,0),MATCH(Schedules_8760!$F5136,DHW_StPt_Sch_EZ!$C$30:$I$30,0)),"F","C")</f>
        <v>53.333333333333329</v>
      </c>
      <c r="N5136" s="12"/>
      <c r="O5136" s="12"/>
      <c r="P5136" s="12"/>
    </row>
    <row r="5137" spans="1:16" x14ac:dyDescent="0.25">
      <c r="A5137" s="35">
        <v>5136</v>
      </c>
      <c r="B5137" s="89">
        <v>214.95833333333329</v>
      </c>
      <c r="C5137" s="35">
        <f t="shared" si="400"/>
        <v>24</v>
      </c>
      <c r="D5137" s="35">
        <f t="shared" si="403"/>
        <v>214</v>
      </c>
      <c r="E5137" s="35">
        <f t="shared" si="404"/>
        <v>4</v>
      </c>
      <c r="F5137" s="35" t="str">
        <f t="shared" si="401"/>
        <v>Wednesday</v>
      </c>
      <c r="G5137" s="35">
        <f t="shared" si="402"/>
        <v>8</v>
      </c>
      <c r="H5137" s="34">
        <f>CONVERT(INDEX(Htg_StPt_Sch_EZ!$C$4:$I$27,MATCH(Schedules_8760!$C5137,Htg_StPt_Sch_EZ!$B$4:$B$27,0),MATCH(Schedules_8760!$F5137,Htg_StPt_Sch_EZ!$C$3:$I$3,0)),"F","C")</f>
        <v>20.555555555555554</v>
      </c>
      <c r="I5137" s="34">
        <f>CONVERT(INDEX(Htg_StPt_Sch_EZ!$C$31:$I$54,MATCH(Schedules_8760!$C5137,Htg_StPt_Sch_EZ!$B$31:$B$54,0),MATCH(Schedules_8760!$F5137,Htg_StPt_Sch_EZ!$C$30:$I$30,0)),"F","C")</f>
        <v>19.444444444444443</v>
      </c>
      <c r="J5137" s="34">
        <f>CONVERT(INDEX(Clg_StPt_Sch_EZ!$C$4:$I$27,MATCH(Schedules_8760!$C5137,Clg_StPt_Sch_EZ!$B$4:$B$27,0),MATCH(Schedules_8760!$F5137,Clg_StPt_Sch_EZ!$C$3:$I$3,0)),"F","C")</f>
        <v>25.555555555555554</v>
      </c>
      <c r="K5137" s="34">
        <f>CONVERT(INDEX(Clg_StPt_Sch_EZ!$C$31:$I$54,MATCH(Schedules_8760!$C5137,Clg_StPt_Sch_EZ!$B$31:$B$54,0),MATCH(Schedules_8760!$F5137,Clg_StPt_Sch_EZ!$C$30:$I$30,0)),"F","C")</f>
        <v>28.333333333333332</v>
      </c>
      <c r="L5137" s="34">
        <f>CONVERT(INDEX(DHW_StPt_Sch_EZ!$C$4:$I$27,MATCH(Schedules_8760!$C5137,DHW_StPt_Sch_EZ!$B$4:$B$27,0),MATCH(Schedules_8760!$F5137,DHW_StPt_Sch_EZ!$C$3:$I$3,0)),"F","C")</f>
        <v>53.333333333333329</v>
      </c>
      <c r="M5137" s="34">
        <f>CONVERT(INDEX(DHW_StPt_Sch_EZ!$C$31:$I$54,MATCH(Schedules_8760!$C5137,DHW_StPt_Sch_EZ!$B$31:$B$54,0),MATCH(Schedules_8760!$F5137,DHW_StPt_Sch_EZ!$C$30:$I$30,0)),"F","C")</f>
        <v>53.333333333333329</v>
      </c>
      <c r="N5137" s="12"/>
      <c r="O5137" s="12"/>
      <c r="P5137" s="12"/>
    </row>
    <row r="5138" spans="1:16" x14ac:dyDescent="0.25">
      <c r="A5138" s="35">
        <v>5137</v>
      </c>
      <c r="B5138" s="89">
        <v>215</v>
      </c>
      <c r="C5138" s="35">
        <f t="shared" si="400"/>
        <v>1</v>
      </c>
      <c r="D5138" s="35">
        <f t="shared" si="403"/>
        <v>215</v>
      </c>
      <c r="E5138" s="35">
        <f t="shared" si="404"/>
        <v>5</v>
      </c>
      <c r="F5138" s="35" t="str">
        <f t="shared" si="401"/>
        <v>Thursday</v>
      </c>
      <c r="G5138" s="35">
        <f t="shared" si="402"/>
        <v>8</v>
      </c>
      <c r="H5138" s="34">
        <f>CONVERT(INDEX(Htg_StPt_Sch_EZ!$C$4:$I$27,MATCH(Schedules_8760!$C5138,Htg_StPt_Sch_EZ!$B$4:$B$27,0),MATCH(Schedules_8760!$F5138,Htg_StPt_Sch_EZ!$C$3:$I$3,0)),"F","C")</f>
        <v>20.555555555555554</v>
      </c>
      <c r="I5138" s="34">
        <f>CONVERT(INDEX(Htg_StPt_Sch_EZ!$C$31:$I$54,MATCH(Schedules_8760!$C5138,Htg_StPt_Sch_EZ!$B$31:$B$54,0),MATCH(Schedules_8760!$F5138,Htg_StPt_Sch_EZ!$C$30:$I$30,0)),"F","C")</f>
        <v>19.444444444444443</v>
      </c>
      <c r="J5138" s="34">
        <f>CONVERT(INDEX(Clg_StPt_Sch_EZ!$C$4:$I$27,MATCH(Schedules_8760!$C5138,Clg_StPt_Sch_EZ!$B$4:$B$27,0),MATCH(Schedules_8760!$F5138,Clg_StPt_Sch_EZ!$C$3:$I$3,0)),"F","C")</f>
        <v>25.555555555555554</v>
      </c>
      <c r="K5138" s="34">
        <f>CONVERT(INDEX(Clg_StPt_Sch_EZ!$C$31:$I$54,MATCH(Schedules_8760!$C5138,Clg_StPt_Sch_EZ!$B$31:$B$54,0),MATCH(Schedules_8760!$F5138,Clg_StPt_Sch_EZ!$C$30:$I$30,0)),"F","C")</f>
        <v>28.333333333333332</v>
      </c>
      <c r="L5138" s="34">
        <f>CONVERT(INDEX(DHW_StPt_Sch_EZ!$C$4:$I$27,MATCH(Schedules_8760!$C5138,DHW_StPt_Sch_EZ!$B$4:$B$27,0),MATCH(Schedules_8760!$F5138,DHW_StPt_Sch_EZ!$C$3:$I$3,0)),"F","C")</f>
        <v>53.333333333333329</v>
      </c>
      <c r="M5138" s="34">
        <f>CONVERT(INDEX(DHW_StPt_Sch_EZ!$C$31:$I$54,MATCH(Schedules_8760!$C5138,DHW_StPt_Sch_EZ!$B$31:$B$54,0),MATCH(Schedules_8760!$F5138,DHW_StPt_Sch_EZ!$C$30:$I$30,0)),"F","C")</f>
        <v>53.333333333333329</v>
      </c>
      <c r="N5138" s="12"/>
      <c r="O5138" s="12"/>
      <c r="P5138" s="12"/>
    </row>
    <row r="5139" spans="1:16" x14ac:dyDescent="0.25">
      <c r="A5139" s="35">
        <v>5138</v>
      </c>
      <c r="B5139" s="89">
        <v>215.04166666666671</v>
      </c>
      <c r="C5139" s="35">
        <f t="shared" si="400"/>
        <v>2</v>
      </c>
      <c r="D5139" s="35">
        <f t="shared" si="403"/>
        <v>215</v>
      </c>
      <c r="E5139" s="35">
        <f t="shared" si="404"/>
        <v>5</v>
      </c>
      <c r="F5139" s="35" t="str">
        <f t="shared" si="401"/>
        <v>Thursday</v>
      </c>
      <c r="G5139" s="35">
        <f t="shared" si="402"/>
        <v>8</v>
      </c>
      <c r="H5139" s="34">
        <f>CONVERT(INDEX(Htg_StPt_Sch_EZ!$C$4:$I$27,MATCH(Schedules_8760!$C5139,Htg_StPt_Sch_EZ!$B$4:$B$27,0),MATCH(Schedules_8760!$F5139,Htg_StPt_Sch_EZ!$C$3:$I$3,0)),"F","C")</f>
        <v>20.555555555555554</v>
      </c>
      <c r="I5139" s="34">
        <f>CONVERT(INDEX(Htg_StPt_Sch_EZ!$C$31:$I$54,MATCH(Schedules_8760!$C5139,Htg_StPt_Sch_EZ!$B$31:$B$54,0),MATCH(Schedules_8760!$F5139,Htg_StPt_Sch_EZ!$C$30:$I$30,0)),"F","C")</f>
        <v>19.444444444444443</v>
      </c>
      <c r="J5139" s="34">
        <f>CONVERT(INDEX(Clg_StPt_Sch_EZ!$C$4:$I$27,MATCH(Schedules_8760!$C5139,Clg_StPt_Sch_EZ!$B$4:$B$27,0),MATCH(Schedules_8760!$F5139,Clg_StPt_Sch_EZ!$C$3:$I$3,0)),"F","C")</f>
        <v>25.555555555555554</v>
      </c>
      <c r="K5139" s="34">
        <f>CONVERT(INDEX(Clg_StPt_Sch_EZ!$C$31:$I$54,MATCH(Schedules_8760!$C5139,Clg_StPt_Sch_EZ!$B$31:$B$54,0),MATCH(Schedules_8760!$F5139,Clg_StPt_Sch_EZ!$C$30:$I$30,0)),"F","C")</f>
        <v>28.333333333333332</v>
      </c>
      <c r="L5139" s="34">
        <f>CONVERT(INDEX(DHW_StPt_Sch_EZ!$C$4:$I$27,MATCH(Schedules_8760!$C5139,DHW_StPt_Sch_EZ!$B$4:$B$27,0),MATCH(Schedules_8760!$F5139,DHW_StPt_Sch_EZ!$C$3:$I$3,0)),"F","C")</f>
        <v>53.333333333333329</v>
      </c>
      <c r="M5139" s="34">
        <f>CONVERT(INDEX(DHW_StPt_Sch_EZ!$C$31:$I$54,MATCH(Schedules_8760!$C5139,DHW_StPt_Sch_EZ!$B$31:$B$54,0),MATCH(Schedules_8760!$F5139,DHW_StPt_Sch_EZ!$C$30:$I$30,0)),"F","C")</f>
        <v>53.333333333333329</v>
      </c>
      <c r="N5139" s="12"/>
      <c r="O5139" s="12"/>
      <c r="P5139" s="12"/>
    </row>
    <row r="5140" spans="1:16" x14ac:dyDescent="0.25">
      <c r="A5140" s="35">
        <v>5139</v>
      </c>
      <c r="B5140" s="89">
        <v>215.08333333333329</v>
      </c>
      <c r="C5140" s="35">
        <f t="shared" si="400"/>
        <v>3</v>
      </c>
      <c r="D5140" s="35">
        <f t="shared" si="403"/>
        <v>215</v>
      </c>
      <c r="E5140" s="35">
        <f t="shared" si="404"/>
        <v>5</v>
      </c>
      <c r="F5140" s="35" t="str">
        <f t="shared" si="401"/>
        <v>Thursday</v>
      </c>
      <c r="G5140" s="35">
        <f t="shared" si="402"/>
        <v>8</v>
      </c>
      <c r="H5140" s="34">
        <f>CONVERT(INDEX(Htg_StPt_Sch_EZ!$C$4:$I$27,MATCH(Schedules_8760!$C5140,Htg_StPt_Sch_EZ!$B$4:$B$27,0),MATCH(Schedules_8760!$F5140,Htg_StPt_Sch_EZ!$C$3:$I$3,0)),"F","C")</f>
        <v>20.555555555555554</v>
      </c>
      <c r="I5140" s="34">
        <f>CONVERT(INDEX(Htg_StPt_Sch_EZ!$C$31:$I$54,MATCH(Schedules_8760!$C5140,Htg_StPt_Sch_EZ!$B$31:$B$54,0),MATCH(Schedules_8760!$F5140,Htg_StPt_Sch_EZ!$C$30:$I$30,0)),"F","C")</f>
        <v>19.444444444444443</v>
      </c>
      <c r="J5140" s="34">
        <f>CONVERT(INDEX(Clg_StPt_Sch_EZ!$C$4:$I$27,MATCH(Schedules_8760!$C5140,Clg_StPt_Sch_EZ!$B$4:$B$27,0),MATCH(Schedules_8760!$F5140,Clg_StPt_Sch_EZ!$C$3:$I$3,0)),"F","C")</f>
        <v>25.555555555555554</v>
      </c>
      <c r="K5140" s="34">
        <f>CONVERT(INDEX(Clg_StPt_Sch_EZ!$C$31:$I$54,MATCH(Schedules_8760!$C5140,Clg_StPt_Sch_EZ!$B$31:$B$54,0),MATCH(Schedules_8760!$F5140,Clg_StPt_Sch_EZ!$C$30:$I$30,0)),"F","C")</f>
        <v>28.333333333333332</v>
      </c>
      <c r="L5140" s="34">
        <f>CONVERT(INDEX(DHW_StPt_Sch_EZ!$C$4:$I$27,MATCH(Schedules_8760!$C5140,DHW_StPt_Sch_EZ!$B$4:$B$27,0),MATCH(Schedules_8760!$F5140,DHW_StPt_Sch_EZ!$C$3:$I$3,0)),"F","C")</f>
        <v>53.333333333333329</v>
      </c>
      <c r="M5140" s="34">
        <f>CONVERT(INDEX(DHW_StPt_Sch_EZ!$C$31:$I$54,MATCH(Schedules_8760!$C5140,DHW_StPt_Sch_EZ!$B$31:$B$54,0),MATCH(Schedules_8760!$F5140,DHW_StPt_Sch_EZ!$C$30:$I$30,0)),"F","C")</f>
        <v>53.333333333333329</v>
      </c>
      <c r="N5140" s="12"/>
      <c r="O5140" s="12"/>
      <c r="P5140" s="12"/>
    </row>
    <row r="5141" spans="1:16" x14ac:dyDescent="0.25">
      <c r="A5141" s="35">
        <v>5140</v>
      </c>
      <c r="B5141" s="89">
        <v>215.125</v>
      </c>
      <c r="C5141" s="35">
        <f t="shared" si="400"/>
        <v>4</v>
      </c>
      <c r="D5141" s="35">
        <f t="shared" si="403"/>
        <v>215</v>
      </c>
      <c r="E5141" s="35">
        <f t="shared" si="404"/>
        <v>5</v>
      </c>
      <c r="F5141" s="35" t="str">
        <f t="shared" si="401"/>
        <v>Thursday</v>
      </c>
      <c r="G5141" s="35">
        <f t="shared" si="402"/>
        <v>8</v>
      </c>
      <c r="H5141" s="34">
        <f>CONVERT(INDEX(Htg_StPt_Sch_EZ!$C$4:$I$27,MATCH(Schedules_8760!$C5141,Htg_StPt_Sch_EZ!$B$4:$B$27,0),MATCH(Schedules_8760!$F5141,Htg_StPt_Sch_EZ!$C$3:$I$3,0)),"F","C")</f>
        <v>20.555555555555554</v>
      </c>
      <c r="I5141" s="34">
        <f>CONVERT(INDEX(Htg_StPt_Sch_EZ!$C$31:$I$54,MATCH(Schedules_8760!$C5141,Htg_StPt_Sch_EZ!$B$31:$B$54,0),MATCH(Schedules_8760!$F5141,Htg_StPt_Sch_EZ!$C$30:$I$30,0)),"F","C")</f>
        <v>19.444444444444443</v>
      </c>
      <c r="J5141" s="34">
        <f>CONVERT(INDEX(Clg_StPt_Sch_EZ!$C$4:$I$27,MATCH(Schedules_8760!$C5141,Clg_StPt_Sch_EZ!$B$4:$B$27,0),MATCH(Schedules_8760!$F5141,Clg_StPt_Sch_EZ!$C$3:$I$3,0)),"F","C")</f>
        <v>25.555555555555554</v>
      </c>
      <c r="K5141" s="34">
        <f>CONVERT(INDEX(Clg_StPt_Sch_EZ!$C$31:$I$54,MATCH(Schedules_8760!$C5141,Clg_StPt_Sch_EZ!$B$31:$B$54,0),MATCH(Schedules_8760!$F5141,Clg_StPt_Sch_EZ!$C$30:$I$30,0)),"F","C")</f>
        <v>28.333333333333332</v>
      </c>
      <c r="L5141" s="34">
        <f>CONVERT(INDEX(DHW_StPt_Sch_EZ!$C$4:$I$27,MATCH(Schedules_8760!$C5141,DHW_StPt_Sch_EZ!$B$4:$B$27,0),MATCH(Schedules_8760!$F5141,DHW_StPt_Sch_EZ!$C$3:$I$3,0)),"F","C")</f>
        <v>53.333333333333329</v>
      </c>
      <c r="M5141" s="34">
        <f>CONVERT(INDEX(DHW_StPt_Sch_EZ!$C$31:$I$54,MATCH(Schedules_8760!$C5141,DHW_StPt_Sch_EZ!$B$31:$B$54,0),MATCH(Schedules_8760!$F5141,DHW_StPt_Sch_EZ!$C$30:$I$30,0)),"F","C")</f>
        <v>53.333333333333329</v>
      </c>
      <c r="N5141" s="12"/>
      <c r="O5141" s="12"/>
      <c r="P5141" s="12"/>
    </row>
    <row r="5142" spans="1:16" x14ac:dyDescent="0.25">
      <c r="A5142" s="35">
        <v>5141</v>
      </c>
      <c r="B5142" s="89">
        <v>215.16666666666671</v>
      </c>
      <c r="C5142" s="35">
        <f t="shared" si="400"/>
        <v>5</v>
      </c>
      <c r="D5142" s="35">
        <f t="shared" si="403"/>
        <v>215</v>
      </c>
      <c r="E5142" s="35">
        <f t="shared" si="404"/>
        <v>5</v>
      </c>
      <c r="F5142" s="35" t="str">
        <f t="shared" si="401"/>
        <v>Thursday</v>
      </c>
      <c r="G5142" s="35">
        <f t="shared" si="402"/>
        <v>8</v>
      </c>
      <c r="H5142" s="34">
        <f>CONVERT(INDEX(Htg_StPt_Sch_EZ!$C$4:$I$27,MATCH(Schedules_8760!$C5142,Htg_StPt_Sch_EZ!$B$4:$B$27,0),MATCH(Schedules_8760!$F5142,Htg_StPt_Sch_EZ!$C$3:$I$3,0)),"F","C")</f>
        <v>20.555555555555554</v>
      </c>
      <c r="I5142" s="34">
        <f>CONVERT(INDEX(Htg_StPt_Sch_EZ!$C$31:$I$54,MATCH(Schedules_8760!$C5142,Htg_StPt_Sch_EZ!$B$31:$B$54,0),MATCH(Schedules_8760!$F5142,Htg_StPt_Sch_EZ!$C$30:$I$30,0)),"F","C")</f>
        <v>19.444444444444443</v>
      </c>
      <c r="J5142" s="34">
        <f>CONVERT(INDEX(Clg_StPt_Sch_EZ!$C$4:$I$27,MATCH(Schedules_8760!$C5142,Clg_StPt_Sch_EZ!$B$4:$B$27,0),MATCH(Schedules_8760!$F5142,Clg_StPt_Sch_EZ!$C$3:$I$3,0)),"F","C")</f>
        <v>25.555555555555554</v>
      </c>
      <c r="K5142" s="34">
        <f>CONVERT(INDEX(Clg_StPt_Sch_EZ!$C$31:$I$54,MATCH(Schedules_8760!$C5142,Clg_StPt_Sch_EZ!$B$31:$B$54,0),MATCH(Schedules_8760!$F5142,Clg_StPt_Sch_EZ!$C$30:$I$30,0)),"F","C")</f>
        <v>28.333333333333332</v>
      </c>
      <c r="L5142" s="34">
        <f>CONVERT(INDEX(DHW_StPt_Sch_EZ!$C$4:$I$27,MATCH(Schedules_8760!$C5142,DHW_StPt_Sch_EZ!$B$4:$B$27,0),MATCH(Schedules_8760!$F5142,DHW_StPt_Sch_EZ!$C$3:$I$3,0)),"F","C")</f>
        <v>53.333333333333329</v>
      </c>
      <c r="M5142" s="34">
        <f>CONVERT(INDEX(DHW_StPt_Sch_EZ!$C$31:$I$54,MATCH(Schedules_8760!$C5142,DHW_StPt_Sch_EZ!$B$31:$B$54,0),MATCH(Schedules_8760!$F5142,DHW_StPt_Sch_EZ!$C$30:$I$30,0)),"F","C")</f>
        <v>53.333333333333329</v>
      </c>
      <c r="N5142" s="12"/>
      <c r="O5142" s="12"/>
      <c r="P5142" s="12"/>
    </row>
    <row r="5143" spans="1:16" x14ac:dyDescent="0.25">
      <c r="A5143" s="35">
        <v>5142</v>
      </c>
      <c r="B5143" s="89">
        <v>215.20833333333329</v>
      </c>
      <c r="C5143" s="35">
        <f t="shared" si="400"/>
        <v>6</v>
      </c>
      <c r="D5143" s="35">
        <f t="shared" si="403"/>
        <v>215</v>
      </c>
      <c r="E5143" s="35">
        <f t="shared" si="404"/>
        <v>5</v>
      </c>
      <c r="F5143" s="35" t="str">
        <f t="shared" si="401"/>
        <v>Thursday</v>
      </c>
      <c r="G5143" s="35">
        <f t="shared" si="402"/>
        <v>8</v>
      </c>
      <c r="H5143" s="34">
        <f>CONVERT(INDEX(Htg_StPt_Sch_EZ!$C$4:$I$27,MATCH(Schedules_8760!$C5143,Htg_StPt_Sch_EZ!$B$4:$B$27,0),MATCH(Schedules_8760!$F5143,Htg_StPt_Sch_EZ!$C$3:$I$3,0)),"F","C")</f>
        <v>20.555555555555554</v>
      </c>
      <c r="I5143" s="34">
        <f>CONVERT(INDEX(Htg_StPt_Sch_EZ!$C$31:$I$54,MATCH(Schedules_8760!$C5143,Htg_StPt_Sch_EZ!$B$31:$B$54,0),MATCH(Schedules_8760!$F5143,Htg_StPt_Sch_EZ!$C$30:$I$30,0)),"F","C")</f>
        <v>19.444444444444443</v>
      </c>
      <c r="J5143" s="34">
        <f>CONVERT(INDEX(Clg_StPt_Sch_EZ!$C$4:$I$27,MATCH(Schedules_8760!$C5143,Clg_StPt_Sch_EZ!$B$4:$B$27,0),MATCH(Schedules_8760!$F5143,Clg_StPt_Sch_EZ!$C$3:$I$3,0)),"F","C")</f>
        <v>25.555555555555554</v>
      </c>
      <c r="K5143" s="34">
        <f>CONVERT(INDEX(Clg_StPt_Sch_EZ!$C$31:$I$54,MATCH(Schedules_8760!$C5143,Clg_StPt_Sch_EZ!$B$31:$B$54,0),MATCH(Schedules_8760!$F5143,Clg_StPt_Sch_EZ!$C$30:$I$30,0)),"F","C")</f>
        <v>28.333333333333332</v>
      </c>
      <c r="L5143" s="34">
        <f>CONVERT(INDEX(DHW_StPt_Sch_EZ!$C$4:$I$27,MATCH(Schedules_8760!$C5143,DHW_StPt_Sch_EZ!$B$4:$B$27,0),MATCH(Schedules_8760!$F5143,DHW_StPt_Sch_EZ!$C$3:$I$3,0)),"F","C")</f>
        <v>53.333333333333329</v>
      </c>
      <c r="M5143" s="34">
        <f>CONVERT(INDEX(DHW_StPt_Sch_EZ!$C$31:$I$54,MATCH(Schedules_8760!$C5143,DHW_StPt_Sch_EZ!$B$31:$B$54,0),MATCH(Schedules_8760!$F5143,DHW_StPt_Sch_EZ!$C$30:$I$30,0)),"F","C")</f>
        <v>53.333333333333329</v>
      </c>
      <c r="N5143" s="12"/>
      <c r="O5143" s="12"/>
      <c r="P5143" s="12"/>
    </row>
    <row r="5144" spans="1:16" x14ac:dyDescent="0.25">
      <c r="A5144" s="35">
        <v>5143</v>
      </c>
      <c r="B5144" s="89">
        <v>215.25</v>
      </c>
      <c r="C5144" s="35">
        <f t="shared" si="400"/>
        <v>7</v>
      </c>
      <c r="D5144" s="35">
        <f t="shared" si="403"/>
        <v>215</v>
      </c>
      <c r="E5144" s="35">
        <f t="shared" si="404"/>
        <v>5</v>
      </c>
      <c r="F5144" s="35" t="str">
        <f t="shared" si="401"/>
        <v>Thursday</v>
      </c>
      <c r="G5144" s="35">
        <f t="shared" si="402"/>
        <v>8</v>
      </c>
      <c r="H5144" s="34">
        <f>CONVERT(INDEX(Htg_StPt_Sch_EZ!$C$4:$I$27,MATCH(Schedules_8760!$C5144,Htg_StPt_Sch_EZ!$B$4:$B$27,0),MATCH(Schedules_8760!$F5144,Htg_StPt_Sch_EZ!$C$3:$I$3,0)),"F","C")</f>
        <v>20.555555555555554</v>
      </c>
      <c r="I5144" s="34">
        <f>CONVERT(INDEX(Htg_StPt_Sch_EZ!$C$31:$I$54,MATCH(Schedules_8760!$C5144,Htg_StPt_Sch_EZ!$B$31:$B$54,0),MATCH(Schedules_8760!$F5144,Htg_StPt_Sch_EZ!$C$30:$I$30,0)),"F","C")</f>
        <v>19.444444444444443</v>
      </c>
      <c r="J5144" s="34">
        <f>CONVERT(INDEX(Clg_StPt_Sch_EZ!$C$4:$I$27,MATCH(Schedules_8760!$C5144,Clg_StPt_Sch_EZ!$B$4:$B$27,0),MATCH(Schedules_8760!$F5144,Clg_StPt_Sch_EZ!$C$3:$I$3,0)),"F","C")</f>
        <v>25.555555555555554</v>
      </c>
      <c r="K5144" s="34">
        <f>CONVERT(INDEX(Clg_StPt_Sch_EZ!$C$31:$I$54,MATCH(Schedules_8760!$C5144,Clg_StPt_Sch_EZ!$B$31:$B$54,0),MATCH(Schedules_8760!$F5144,Clg_StPt_Sch_EZ!$C$30:$I$30,0)),"F","C")</f>
        <v>28.333333333333332</v>
      </c>
      <c r="L5144" s="34">
        <f>CONVERT(INDEX(DHW_StPt_Sch_EZ!$C$4:$I$27,MATCH(Schedules_8760!$C5144,DHW_StPt_Sch_EZ!$B$4:$B$27,0),MATCH(Schedules_8760!$F5144,DHW_StPt_Sch_EZ!$C$3:$I$3,0)),"F","C")</f>
        <v>53.333333333333329</v>
      </c>
      <c r="M5144" s="34">
        <f>CONVERT(INDEX(DHW_StPt_Sch_EZ!$C$31:$I$54,MATCH(Schedules_8760!$C5144,DHW_StPt_Sch_EZ!$B$31:$B$54,0),MATCH(Schedules_8760!$F5144,DHW_StPt_Sch_EZ!$C$30:$I$30,0)),"F","C")</f>
        <v>53.333333333333329</v>
      </c>
      <c r="N5144" s="12"/>
      <c r="O5144" s="12"/>
      <c r="P5144" s="12"/>
    </row>
    <row r="5145" spans="1:16" x14ac:dyDescent="0.25">
      <c r="A5145" s="35">
        <v>5144</v>
      </c>
      <c r="B5145" s="89">
        <v>215.29166666666671</v>
      </c>
      <c r="C5145" s="35">
        <f t="shared" si="400"/>
        <v>8</v>
      </c>
      <c r="D5145" s="35">
        <f t="shared" si="403"/>
        <v>215</v>
      </c>
      <c r="E5145" s="35">
        <f t="shared" si="404"/>
        <v>5</v>
      </c>
      <c r="F5145" s="35" t="str">
        <f t="shared" si="401"/>
        <v>Thursday</v>
      </c>
      <c r="G5145" s="35">
        <f t="shared" si="402"/>
        <v>8</v>
      </c>
      <c r="H5145" s="34">
        <f>CONVERT(INDEX(Htg_StPt_Sch_EZ!$C$4:$I$27,MATCH(Schedules_8760!$C5145,Htg_StPt_Sch_EZ!$B$4:$B$27,0),MATCH(Schedules_8760!$F5145,Htg_StPt_Sch_EZ!$C$3:$I$3,0)),"F","C")</f>
        <v>20.555555555555554</v>
      </c>
      <c r="I5145" s="34">
        <f>CONVERT(INDEX(Htg_StPt_Sch_EZ!$C$31:$I$54,MATCH(Schedules_8760!$C5145,Htg_StPt_Sch_EZ!$B$31:$B$54,0),MATCH(Schedules_8760!$F5145,Htg_StPt_Sch_EZ!$C$30:$I$30,0)),"F","C")</f>
        <v>19.444444444444443</v>
      </c>
      <c r="J5145" s="34">
        <f>CONVERT(INDEX(Clg_StPt_Sch_EZ!$C$4:$I$27,MATCH(Schedules_8760!$C5145,Clg_StPt_Sch_EZ!$B$4:$B$27,0),MATCH(Schedules_8760!$F5145,Clg_StPt_Sch_EZ!$C$3:$I$3,0)),"F","C")</f>
        <v>25.555555555555554</v>
      </c>
      <c r="K5145" s="34">
        <f>CONVERT(INDEX(Clg_StPt_Sch_EZ!$C$31:$I$54,MATCH(Schedules_8760!$C5145,Clg_StPt_Sch_EZ!$B$31:$B$54,0),MATCH(Schedules_8760!$F5145,Clg_StPt_Sch_EZ!$C$30:$I$30,0)),"F","C")</f>
        <v>25</v>
      </c>
      <c r="L5145" s="34">
        <f>CONVERT(INDEX(DHW_StPt_Sch_EZ!$C$4:$I$27,MATCH(Schedules_8760!$C5145,DHW_StPt_Sch_EZ!$B$4:$B$27,0),MATCH(Schedules_8760!$F5145,DHW_StPt_Sch_EZ!$C$3:$I$3,0)),"F","C")</f>
        <v>53.333333333333329</v>
      </c>
      <c r="M5145" s="34">
        <f>CONVERT(INDEX(DHW_StPt_Sch_EZ!$C$31:$I$54,MATCH(Schedules_8760!$C5145,DHW_StPt_Sch_EZ!$B$31:$B$54,0),MATCH(Schedules_8760!$F5145,DHW_StPt_Sch_EZ!$C$30:$I$30,0)),"F","C")</f>
        <v>53.333333333333329</v>
      </c>
      <c r="N5145" s="12"/>
      <c r="O5145" s="12"/>
      <c r="P5145" s="12"/>
    </row>
    <row r="5146" spans="1:16" x14ac:dyDescent="0.25">
      <c r="A5146" s="35">
        <v>5145</v>
      </c>
      <c r="B5146" s="89">
        <v>215.33333333333329</v>
      </c>
      <c r="C5146" s="35">
        <f t="shared" si="400"/>
        <v>9</v>
      </c>
      <c r="D5146" s="35">
        <f t="shared" si="403"/>
        <v>215</v>
      </c>
      <c r="E5146" s="35">
        <f t="shared" si="404"/>
        <v>5</v>
      </c>
      <c r="F5146" s="35" t="str">
        <f t="shared" si="401"/>
        <v>Thursday</v>
      </c>
      <c r="G5146" s="35">
        <f t="shared" si="402"/>
        <v>8</v>
      </c>
      <c r="H5146" s="34">
        <f>CONVERT(INDEX(Htg_StPt_Sch_EZ!$C$4:$I$27,MATCH(Schedules_8760!$C5146,Htg_StPt_Sch_EZ!$B$4:$B$27,0),MATCH(Schedules_8760!$F5146,Htg_StPt_Sch_EZ!$C$3:$I$3,0)),"F","C")</f>
        <v>20.555555555555554</v>
      </c>
      <c r="I5146" s="34">
        <f>CONVERT(INDEX(Htg_StPt_Sch_EZ!$C$31:$I$54,MATCH(Schedules_8760!$C5146,Htg_StPt_Sch_EZ!$B$31:$B$54,0),MATCH(Schedules_8760!$F5146,Htg_StPt_Sch_EZ!$C$30:$I$30,0)),"F","C")</f>
        <v>19.444444444444443</v>
      </c>
      <c r="J5146" s="34">
        <f>CONVERT(INDEX(Clg_StPt_Sch_EZ!$C$4:$I$27,MATCH(Schedules_8760!$C5146,Clg_StPt_Sch_EZ!$B$4:$B$27,0),MATCH(Schedules_8760!$F5146,Clg_StPt_Sch_EZ!$C$3:$I$3,0)),"F","C")</f>
        <v>25.555555555555554</v>
      </c>
      <c r="K5146" s="34">
        <f>CONVERT(INDEX(Clg_StPt_Sch_EZ!$C$31:$I$54,MATCH(Schedules_8760!$C5146,Clg_StPt_Sch_EZ!$B$31:$B$54,0),MATCH(Schedules_8760!$F5146,Clg_StPt_Sch_EZ!$C$30:$I$30,0)),"F","C")</f>
        <v>25</v>
      </c>
      <c r="L5146" s="34">
        <f>CONVERT(INDEX(DHW_StPt_Sch_EZ!$C$4:$I$27,MATCH(Schedules_8760!$C5146,DHW_StPt_Sch_EZ!$B$4:$B$27,0),MATCH(Schedules_8760!$F5146,DHW_StPt_Sch_EZ!$C$3:$I$3,0)),"F","C")</f>
        <v>53.333333333333329</v>
      </c>
      <c r="M5146" s="34">
        <f>CONVERT(INDEX(DHW_StPt_Sch_EZ!$C$31:$I$54,MATCH(Schedules_8760!$C5146,DHW_StPt_Sch_EZ!$B$31:$B$54,0),MATCH(Schedules_8760!$F5146,DHW_StPt_Sch_EZ!$C$30:$I$30,0)),"F","C")</f>
        <v>53.333333333333329</v>
      </c>
      <c r="N5146" s="12"/>
      <c r="O5146" s="12"/>
      <c r="P5146" s="12"/>
    </row>
    <row r="5147" spans="1:16" x14ac:dyDescent="0.25">
      <c r="A5147" s="35">
        <v>5146</v>
      </c>
      <c r="B5147" s="89">
        <v>215.375</v>
      </c>
      <c r="C5147" s="35">
        <f t="shared" si="400"/>
        <v>10</v>
      </c>
      <c r="D5147" s="35">
        <f t="shared" si="403"/>
        <v>215</v>
      </c>
      <c r="E5147" s="35">
        <f t="shared" si="404"/>
        <v>5</v>
      </c>
      <c r="F5147" s="35" t="str">
        <f t="shared" si="401"/>
        <v>Thursday</v>
      </c>
      <c r="G5147" s="35">
        <f t="shared" si="402"/>
        <v>8</v>
      </c>
      <c r="H5147" s="34">
        <f>CONVERT(INDEX(Htg_StPt_Sch_EZ!$C$4:$I$27,MATCH(Schedules_8760!$C5147,Htg_StPt_Sch_EZ!$B$4:$B$27,0),MATCH(Schedules_8760!$F5147,Htg_StPt_Sch_EZ!$C$3:$I$3,0)),"F","C")</f>
        <v>20.555555555555554</v>
      </c>
      <c r="I5147" s="34">
        <f>CONVERT(INDEX(Htg_StPt_Sch_EZ!$C$31:$I$54,MATCH(Schedules_8760!$C5147,Htg_StPt_Sch_EZ!$B$31:$B$54,0),MATCH(Schedules_8760!$F5147,Htg_StPt_Sch_EZ!$C$30:$I$30,0)),"F","C")</f>
        <v>19.444444444444443</v>
      </c>
      <c r="J5147" s="34">
        <f>CONVERT(INDEX(Clg_StPt_Sch_EZ!$C$4:$I$27,MATCH(Schedules_8760!$C5147,Clg_StPt_Sch_EZ!$B$4:$B$27,0),MATCH(Schedules_8760!$F5147,Clg_StPt_Sch_EZ!$C$3:$I$3,0)),"F","C")</f>
        <v>25.555555555555554</v>
      </c>
      <c r="K5147" s="34">
        <f>CONVERT(INDEX(Clg_StPt_Sch_EZ!$C$31:$I$54,MATCH(Schedules_8760!$C5147,Clg_StPt_Sch_EZ!$B$31:$B$54,0),MATCH(Schedules_8760!$F5147,Clg_StPt_Sch_EZ!$C$30:$I$30,0)),"F","C")</f>
        <v>25</v>
      </c>
      <c r="L5147" s="34">
        <f>CONVERT(INDEX(DHW_StPt_Sch_EZ!$C$4:$I$27,MATCH(Schedules_8760!$C5147,DHW_StPt_Sch_EZ!$B$4:$B$27,0),MATCH(Schedules_8760!$F5147,DHW_StPt_Sch_EZ!$C$3:$I$3,0)),"F","C")</f>
        <v>53.333333333333329</v>
      </c>
      <c r="M5147" s="34">
        <f>CONVERT(INDEX(DHW_StPt_Sch_EZ!$C$31:$I$54,MATCH(Schedules_8760!$C5147,DHW_StPt_Sch_EZ!$B$31:$B$54,0),MATCH(Schedules_8760!$F5147,DHW_StPt_Sch_EZ!$C$30:$I$30,0)),"F","C")</f>
        <v>53.333333333333329</v>
      </c>
      <c r="N5147" s="12"/>
      <c r="O5147" s="12"/>
      <c r="P5147" s="12"/>
    </row>
    <row r="5148" spans="1:16" x14ac:dyDescent="0.25">
      <c r="A5148" s="35">
        <v>5147</v>
      </c>
      <c r="B5148" s="89">
        <v>215.41666666666671</v>
      </c>
      <c r="C5148" s="35">
        <f t="shared" si="400"/>
        <v>11</v>
      </c>
      <c r="D5148" s="35">
        <f t="shared" si="403"/>
        <v>215</v>
      </c>
      <c r="E5148" s="35">
        <f t="shared" si="404"/>
        <v>5</v>
      </c>
      <c r="F5148" s="35" t="str">
        <f t="shared" si="401"/>
        <v>Thursday</v>
      </c>
      <c r="G5148" s="35">
        <f t="shared" si="402"/>
        <v>8</v>
      </c>
      <c r="H5148" s="34">
        <f>CONVERT(INDEX(Htg_StPt_Sch_EZ!$C$4:$I$27,MATCH(Schedules_8760!$C5148,Htg_StPt_Sch_EZ!$B$4:$B$27,0),MATCH(Schedules_8760!$F5148,Htg_StPt_Sch_EZ!$C$3:$I$3,0)),"F","C")</f>
        <v>20.555555555555554</v>
      </c>
      <c r="I5148" s="34">
        <f>CONVERT(INDEX(Htg_StPt_Sch_EZ!$C$31:$I$54,MATCH(Schedules_8760!$C5148,Htg_StPt_Sch_EZ!$B$31:$B$54,0),MATCH(Schedules_8760!$F5148,Htg_StPt_Sch_EZ!$C$30:$I$30,0)),"F","C")</f>
        <v>19.444444444444443</v>
      </c>
      <c r="J5148" s="34">
        <f>CONVERT(INDEX(Clg_StPt_Sch_EZ!$C$4:$I$27,MATCH(Schedules_8760!$C5148,Clg_StPt_Sch_EZ!$B$4:$B$27,0),MATCH(Schedules_8760!$F5148,Clg_StPt_Sch_EZ!$C$3:$I$3,0)),"F","C")</f>
        <v>25.555555555555554</v>
      </c>
      <c r="K5148" s="34">
        <f>CONVERT(INDEX(Clg_StPt_Sch_EZ!$C$31:$I$54,MATCH(Schedules_8760!$C5148,Clg_StPt_Sch_EZ!$B$31:$B$54,0),MATCH(Schedules_8760!$F5148,Clg_StPt_Sch_EZ!$C$30:$I$30,0)),"F","C")</f>
        <v>25</v>
      </c>
      <c r="L5148" s="34">
        <f>CONVERT(INDEX(DHW_StPt_Sch_EZ!$C$4:$I$27,MATCH(Schedules_8760!$C5148,DHW_StPt_Sch_EZ!$B$4:$B$27,0),MATCH(Schedules_8760!$F5148,DHW_StPt_Sch_EZ!$C$3:$I$3,0)),"F","C")</f>
        <v>53.333333333333329</v>
      </c>
      <c r="M5148" s="34">
        <f>CONVERT(INDEX(DHW_StPt_Sch_EZ!$C$31:$I$54,MATCH(Schedules_8760!$C5148,DHW_StPt_Sch_EZ!$B$31:$B$54,0),MATCH(Schedules_8760!$F5148,DHW_StPt_Sch_EZ!$C$30:$I$30,0)),"F","C")</f>
        <v>53.333333333333329</v>
      </c>
      <c r="N5148" s="12"/>
      <c r="O5148" s="12"/>
      <c r="P5148" s="12"/>
    </row>
    <row r="5149" spans="1:16" x14ac:dyDescent="0.25">
      <c r="A5149" s="35">
        <v>5148</v>
      </c>
      <c r="B5149" s="89">
        <v>215.45833333333329</v>
      </c>
      <c r="C5149" s="35">
        <f t="shared" si="400"/>
        <v>12</v>
      </c>
      <c r="D5149" s="35">
        <f t="shared" si="403"/>
        <v>215</v>
      </c>
      <c r="E5149" s="35">
        <f t="shared" si="404"/>
        <v>5</v>
      </c>
      <c r="F5149" s="35" t="str">
        <f t="shared" si="401"/>
        <v>Thursday</v>
      </c>
      <c r="G5149" s="35">
        <f t="shared" si="402"/>
        <v>8</v>
      </c>
      <c r="H5149" s="34">
        <f>CONVERT(INDEX(Htg_StPt_Sch_EZ!$C$4:$I$27,MATCH(Schedules_8760!$C5149,Htg_StPt_Sch_EZ!$B$4:$B$27,0),MATCH(Schedules_8760!$F5149,Htg_StPt_Sch_EZ!$C$3:$I$3,0)),"F","C")</f>
        <v>20.555555555555554</v>
      </c>
      <c r="I5149" s="34">
        <f>CONVERT(INDEX(Htg_StPt_Sch_EZ!$C$31:$I$54,MATCH(Schedules_8760!$C5149,Htg_StPt_Sch_EZ!$B$31:$B$54,0),MATCH(Schedules_8760!$F5149,Htg_StPt_Sch_EZ!$C$30:$I$30,0)),"F","C")</f>
        <v>19.444444444444443</v>
      </c>
      <c r="J5149" s="34">
        <f>CONVERT(INDEX(Clg_StPt_Sch_EZ!$C$4:$I$27,MATCH(Schedules_8760!$C5149,Clg_StPt_Sch_EZ!$B$4:$B$27,0),MATCH(Schedules_8760!$F5149,Clg_StPt_Sch_EZ!$C$3:$I$3,0)),"F","C")</f>
        <v>25.555555555555554</v>
      </c>
      <c r="K5149" s="34">
        <f>CONVERT(INDEX(Clg_StPt_Sch_EZ!$C$31:$I$54,MATCH(Schedules_8760!$C5149,Clg_StPt_Sch_EZ!$B$31:$B$54,0),MATCH(Schedules_8760!$F5149,Clg_StPt_Sch_EZ!$C$30:$I$30,0)),"F","C")</f>
        <v>25</v>
      </c>
      <c r="L5149" s="34">
        <f>CONVERT(INDEX(DHW_StPt_Sch_EZ!$C$4:$I$27,MATCH(Schedules_8760!$C5149,DHW_StPt_Sch_EZ!$B$4:$B$27,0),MATCH(Schedules_8760!$F5149,DHW_StPt_Sch_EZ!$C$3:$I$3,0)),"F","C")</f>
        <v>53.333333333333329</v>
      </c>
      <c r="M5149" s="34">
        <f>CONVERT(INDEX(DHW_StPt_Sch_EZ!$C$31:$I$54,MATCH(Schedules_8760!$C5149,DHW_StPt_Sch_EZ!$B$31:$B$54,0),MATCH(Schedules_8760!$F5149,DHW_StPt_Sch_EZ!$C$30:$I$30,0)),"F","C")</f>
        <v>53.333333333333329</v>
      </c>
      <c r="N5149" s="12"/>
      <c r="O5149" s="12"/>
      <c r="P5149" s="12"/>
    </row>
    <row r="5150" spans="1:16" x14ac:dyDescent="0.25">
      <c r="A5150" s="35">
        <v>5149</v>
      </c>
      <c r="B5150" s="89">
        <v>215.5</v>
      </c>
      <c r="C5150" s="35">
        <f t="shared" si="400"/>
        <v>13</v>
      </c>
      <c r="D5150" s="35">
        <f t="shared" si="403"/>
        <v>215</v>
      </c>
      <c r="E5150" s="35">
        <f t="shared" si="404"/>
        <v>5</v>
      </c>
      <c r="F5150" s="35" t="str">
        <f t="shared" si="401"/>
        <v>Thursday</v>
      </c>
      <c r="G5150" s="35">
        <f t="shared" si="402"/>
        <v>8</v>
      </c>
      <c r="H5150" s="34">
        <f>CONVERT(INDEX(Htg_StPt_Sch_EZ!$C$4:$I$27,MATCH(Schedules_8760!$C5150,Htg_StPt_Sch_EZ!$B$4:$B$27,0),MATCH(Schedules_8760!$F5150,Htg_StPt_Sch_EZ!$C$3:$I$3,0)),"F","C")</f>
        <v>20.555555555555554</v>
      </c>
      <c r="I5150" s="34">
        <f>CONVERT(INDEX(Htg_StPt_Sch_EZ!$C$31:$I$54,MATCH(Schedules_8760!$C5150,Htg_StPt_Sch_EZ!$B$31:$B$54,0),MATCH(Schedules_8760!$F5150,Htg_StPt_Sch_EZ!$C$30:$I$30,0)),"F","C")</f>
        <v>19.444444444444443</v>
      </c>
      <c r="J5150" s="34">
        <f>CONVERT(INDEX(Clg_StPt_Sch_EZ!$C$4:$I$27,MATCH(Schedules_8760!$C5150,Clg_StPt_Sch_EZ!$B$4:$B$27,0),MATCH(Schedules_8760!$F5150,Clg_StPt_Sch_EZ!$C$3:$I$3,0)),"F","C")</f>
        <v>25.555555555555554</v>
      </c>
      <c r="K5150" s="34">
        <f>CONVERT(INDEX(Clg_StPt_Sch_EZ!$C$31:$I$54,MATCH(Schedules_8760!$C5150,Clg_StPt_Sch_EZ!$B$31:$B$54,0),MATCH(Schedules_8760!$F5150,Clg_StPt_Sch_EZ!$C$30:$I$30,0)),"F","C")</f>
        <v>25</v>
      </c>
      <c r="L5150" s="34">
        <f>CONVERT(INDEX(DHW_StPt_Sch_EZ!$C$4:$I$27,MATCH(Schedules_8760!$C5150,DHW_StPt_Sch_EZ!$B$4:$B$27,0),MATCH(Schedules_8760!$F5150,DHW_StPt_Sch_EZ!$C$3:$I$3,0)),"F","C")</f>
        <v>53.333333333333329</v>
      </c>
      <c r="M5150" s="34">
        <f>CONVERT(INDEX(DHW_StPt_Sch_EZ!$C$31:$I$54,MATCH(Schedules_8760!$C5150,DHW_StPt_Sch_EZ!$B$31:$B$54,0),MATCH(Schedules_8760!$F5150,DHW_StPt_Sch_EZ!$C$30:$I$30,0)),"F","C")</f>
        <v>53.333333333333329</v>
      </c>
      <c r="N5150" s="12"/>
      <c r="O5150" s="12"/>
      <c r="P5150" s="12"/>
    </row>
    <row r="5151" spans="1:16" x14ac:dyDescent="0.25">
      <c r="A5151" s="35">
        <v>5150</v>
      </c>
      <c r="B5151" s="89">
        <v>215.54166666666671</v>
      </c>
      <c r="C5151" s="35">
        <f t="shared" si="400"/>
        <v>14</v>
      </c>
      <c r="D5151" s="35">
        <f t="shared" si="403"/>
        <v>215</v>
      </c>
      <c r="E5151" s="35">
        <f t="shared" si="404"/>
        <v>5</v>
      </c>
      <c r="F5151" s="35" t="str">
        <f t="shared" si="401"/>
        <v>Thursday</v>
      </c>
      <c r="G5151" s="35">
        <f t="shared" si="402"/>
        <v>8</v>
      </c>
      <c r="H5151" s="34">
        <f>CONVERT(INDEX(Htg_StPt_Sch_EZ!$C$4:$I$27,MATCH(Schedules_8760!$C5151,Htg_StPt_Sch_EZ!$B$4:$B$27,0),MATCH(Schedules_8760!$F5151,Htg_StPt_Sch_EZ!$C$3:$I$3,0)),"F","C")</f>
        <v>20.555555555555554</v>
      </c>
      <c r="I5151" s="34">
        <f>CONVERT(INDEX(Htg_StPt_Sch_EZ!$C$31:$I$54,MATCH(Schedules_8760!$C5151,Htg_StPt_Sch_EZ!$B$31:$B$54,0),MATCH(Schedules_8760!$F5151,Htg_StPt_Sch_EZ!$C$30:$I$30,0)),"F","C")</f>
        <v>19.444444444444443</v>
      </c>
      <c r="J5151" s="34">
        <f>CONVERT(INDEX(Clg_StPt_Sch_EZ!$C$4:$I$27,MATCH(Schedules_8760!$C5151,Clg_StPt_Sch_EZ!$B$4:$B$27,0),MATCH(Schedules_8760!$F5151,Clg_StPt_Sch_EZ!$C$3:$I$3,0)),"F","C")</f>
        <v>25.555555555555554</v>
      </c>
      <c r="K5151" s="34">
        <f>CONVERT(INDEX(Clg_StPt_Sch_EZ!$C$31:$I$54,MATCH(Schedules_8760!$C5151,Clg_StPt_Sch_EZ!$B$31:$B$54,0),MATCH(Schedules_8760!$F5151,Clg_StPt_Sch_EZ!$C$30:$I$30,0)),"F","C")</f>
        <v>25</v>
      </c>
      <c r="L5151" s="34">
        <f>CONVERT(INDEX(DHW_StPt_Sch_EZ!$C$4:$I$27,MATCH(Schedules_8760!$C5151,DHW_StPt_Sch_EZ!$B$4:$B$27,0),MATCH(Schedules_8760!$F5151,DHW_StPt_Sch_EZ!$C$3:$I$3,0)),"F","C")</f>
        <v>53.333333333333329</v>
      </c>
      <c r="M5151" s="34">
        <f>CONVERT(INDEX(DHW_StPt_Sch_EZ!$C$31:$I$54,MATCH(Schedules_8760!$C5151,DHW_StPt_Sch_EZ!$B$31:$B$54,0),MATCH(Schedules_8760!$F5151,DHW_StPt_Sch_EZ!$C$30:$I$30,0)),"F","C")</f>
        <v>53.333333333333329</v>
      </c>
      <c r="N5151" s="12"/>
      <c r="O5151" s="12"/>
      <c r="P5151" s="12"/>
    </row>
    <row r="5152" spans="1:16" x14ac:dyDescent="0.25">
      <c r="A5152" s="35">
        <v>5151</v>
      </c>
      <c r="B5152" s="89">
        <v>215.58333333333329</v>
      </c>
      <c r="C5152" s="35">
        <f t="shared" si="400"/>
        <v>15</v>
      </c>
      <c r="D5152" s="35">
        <f t="shared" si="403"/>
        <v>215</v>
      </c>
      <c r="E5152" s="35">
        <f t="shared" si="404"/>
        <v>5</v>
      </c>
      <c r="F5152" s="35" t="str">
        <f t="shared" si="401"/>
        <v>Thursday</v>
      </c>
      <c r="G5152" s="35">
        <f t="shared" si="402"/>
        <v>8</v>
      </c>
      <c r="H5152" s="34">
        <f>CONVERT(INDEX(Htg_StPt_Sch_EZ!$C$4:$I$27,MATCH(Schedules_8760!$C5152,Htg_StPt_Sch_EZ!$B$4:$B$27,0),MATCH(Schedules_8760!$F5152,Htg_StPt_Sch_EZ!$C$3:$I$3,0)),"F","C")</f>
        <v>20.555555555555554</v>
      </c>
      <c r="I5152" s="34">
        <f>CONVERT(INDEX(Htg_StPt_Sch_EZ!$C$31:$I$54,MATCH(Schedules_8760!$C5152,Htg_StPt_Sch_EZ!$B$31:$B$54,0),MATCH(Schedules_8760!$F5152,Htg_StPt_Sch_EZ!$C$30:$I$30,0)),"F","C")</f>
        <v>21.111111111111111</v>
      </c>
      <c r="J5152" s="34">
        <f>CONVERT(INDEX(Clg_StPt_Sch_EZ!$C$4:$I$27,MATCH(Schedules_8760!$C5152,Clg_StPt_Sch_EZ!$B$4:$B$27,0),MATCH(Schedules_8760!$F5152,Clg_StPt_Sch_EZ!$C$3:$I$3,0)),"F","C")</f>
        <v>25.555555555555554</v>
      </c>
      <c r="K5152" s="34">
        <f>CONVERT(INDEX(Clg_StPt_Sch_EZ!$C$31:$I$54,MATCH(Schedules_8760!$C5152,Clg_StPt_Sch_EZ!$B$31:$B$54,0),MATCH(Schedules_8760!$F5152,Clg_StPt_Sch_EZ!$C$30:$I$30,0)),"F","C")</f>
        <v>25</v>
      </c>
      <c r="L5152" s="34">
        <f>CONVERT(INDEX(DHW_StPt_Sch_EZ!$C$4:$I$27,MATCH(Schedules_8760!$C5152,DHW_StPt_Sch_EZ!$B$4:$B$27,0),MATCH(Schedules_8760!$F5152,DHW_StPt_Sch_EZ!$C$3:$I$3,0)),"F","C")</f>
        <v>53.333333333333329</v>
      </c>
      <c r="M5152" s="34">
        <f>CONVERT(INDEX(DHW_StPt_Sch_EZ!$C$31:$I$54,MATCH(Schedules_8760!$C5152,DHW_StPt_Sch_EZ!$B$31:$B$54,0),MATCH(Schedules_8760!$F5152,DHW_StPt_Sch_EZ!$C$30:$I$30,0)),"F","C")</f>
        <v>53.333333333333329</v>
      </c>
      <c r="N5152" s="12"/>
      <c r="O5152" s="12"/>
      <c r="P5152" s="12"/>
    </row>
    <row r="5153" spans="1:16" x14ac:dyDescent="0.25">
      <c r="A5153" s="35">
        <v>5152</v>
      </c>
      <c r="B5153" s="89">
        <v>215.625</v>
      </c>
      <c r="C5153" s="35">
        <f t="shared" si="400"/>
        <v>16</v>
      </c>
      <c r="D5153" s="35">
        <f t="shared" si="403"/>
        <v>215</v>
      </c>
      <c r="E5153" s="35">
        <f t="shared" si="404"/>
        <v>5</v>
      </c>
      <c r="F5153" s="35" t="str">
        <f t="shared" si="401"/>
        <v>Thursday</v>
      </c>
      <c r="G5153" s="35">
        <f t="shared" si="402"/>
        <v>8</v>
      </c>
      <c r="H5153" s="34">
        <f>CONVERT(INDEX(Htg_StPt_Sch_EZ!$C$4:$I$27,MATCH(Schedules_8760!$C5153,Htg_StPt_Sch_EZ!$B$4:$B$27,0),MATCH(Schedules_8760!$F5153,Htg_StPt_Sch_EZ!$C$3:$I$3,0)),"F","C")</f>
        <v>20.555555555555554</v>
      </c>
      <c r="I5153" s="34">
        <f>CONVERT(INDEX(Htg_StPt_Sch_EZ!$C$31:$I$54,MATCH(Schedules_8760!$C5153,Htg_StPt_Sch_EZ!$B$31:$B$54,0),MATCH(Schedules_8760!$F5153,Htg_StPt_Sch_EZ!$C$30:$I$30,0)),"F","C")</f>
        <v>21.111111111111111</v>
      </c>
      <c r="J5153" s="34">
        <f>CONVERT(INDEX(Clg_StPt_Sch_EZ!$C$4:$I$27,MATCH(Schedules_8760!$C5153,Clg_StPt_Sch_EZ!$B$4:$B$27,0),MATCH(Schedules_8760!$F5153,Clg_StPt_Sch_EZ!$C$3:$I$3,0)),"F","C")</f>
        <v>25.555555555555554</v>
      </c>
      <c r="K5153" s="34">
        <f>CONVERT(INDEX(Clg_StPt_Sch_EZ!$C$31:$I$54,MATCH(Schedules_8760!$C5153,Clg_StPt_Sch_EZ!$B$31:$B$54,0),MATCH(Schedules_8760!$F5153,Clg_StPt_Sch_EZ!$C$30:$I$30,0)),"F","C")</f>
        <v>25</v>
      </c>
      <c r="L5153" s="34">
        <f>CONVERT(INDEX(DHW_StPt_Sch_EZ!$C$4:$I$27,MATCH(Schedules_8760!$C5153,DHW_StPt_Sch_EZ!$B$4:$B$27,0),MATCH(Schedules_8760!$F5153,DHW_StPt_Sch_EZ!$C$3:$I$3,0)),"F","C")</f>
        <v>53.333333333333329</v>
      </c>
      <c r="M5153" s="34">
        <f>CONVERT(INDEX(DHW_StPt_Sch_EZ!$C$31:$I$54,MATCH(Schedules_8760!$C5153,DHW_StPt_Sch_EZ!$B$31:$B$54,0),MATCH(Schedules_8760!$F5153,DHW_StPt_Sch_EZ!$C$30:$I$30,0)),"F","C")</f>
        <v>53.333333333333329</v>
      </c>
      <c r="N5153" s="12"/>
      <c r="O5153" s="12"/>
      <c r="P5153" s="12"/>
    </row>
    <row r="5154" spans="1:16" x14ac:dyDescent="0.25">
      <c r="A5154" s="35">
        <v>5153</v>
      </c>
      <c r="B5154" s="89">
        <v>215.66666666666671</v>
      </c>
      <c r="C5154" s="35">
        <f t="shared" si="400"/>
        <v>17</v>
      </c>
      <c r="D5154" s="35">
        <f t="shared" si="403"/>
        <v>215</v>
      </c>
      <c r="E5154" s="35">
        <f t="shared" si="404"/>
        <v>5</v>
      </c>
      <c r="F5154" s="35" t="str">
        <f t="shared" si="401"/>
        <v>Thursday</v>
      </c>
      <c r="G5154" s="35">
        <f t="shared" si="402"/>
        <v>8</v>
      </c>
      <c r="H5154" s="34">
        <f>CONVERT(INDEX(Htg_StPt_Sch_EZ!$C$4:$I$27,MATCH(Schedules_8760!$C5154,Htg_StPt_Sch_EZ!$B$4:$B$27,0),MATCH(Schedules_8760!$F5154,Htg_StPt_Sch_EZ!$C$3:$I$3,0)),"F","C")</f>
        <v>20.555555555555554</v>
      </c>
      <c r="I5154" s="34">
        <f>CONVERT(INDEX(Htg_StPt_Sch_EZ!$C$31:$I$54,MATCH(Schedules_8760!$C5154,Htg_StPt_Sch_EZ!$B$31:$B$54,0),MATCH(Schedules_8760!$F5154,Htg_StPt_Sch_EZ!$C$30:$I$30,0)),"F","C")</f>
        <v>17.777777777777779</v>
      </c>
      <c r="J5154" s="34">
        <f>CONVERT(INDEX(Clg_StPt_Sch_EZ!$C$4:$I$27,MATCH(Schedules_8760!$C5154,Clg_StPt_Sch_EZ!$B$4:$B$27,0),MATCH(Schedules_8760!$F5154,Clg_StPt_Sch_EZ!$C$3:$I$3,0)),"F","C")</f>
        <v>25.555555555555554</v>
      </c>
      <c r="K5154" s="34">
        <f>CONVERT(INDEX(Clg_StPt_Sch_EZ!$C$31:$I$54,MATCH(Schedules_8760!$C5154,Clg_StPt_Sch_EZ!$B$31:$B$54,0),MATCH(Schedules_8760!$F5154,Clg_StPt_Sch_EZ!$C$30:$I$30,0)),"F","C")</f>
        <v>25</v>
      </c>
      <c r="L5154" s="34">
        <f>CONVERT(INDEX(DHW_StPt_Sch_EZ!$C$4:$I$27,MATCH(Schedules_8760!$C5154,DHW_StPt_Sch_EZ!$B$4:$B$27,0),MATCH(Schedules_8760!$F5154,DHW_StPt_Sch_EZ!$C$3:$I$3,0)),"F","C")</f>
        <v>53.333333333333329</v>
      </c>
      <c r="M5154" s="34">
        <f>CONVERT(INDEX(DHW_StPt_Sch_EZ!$C$31:$I$54,MATCH(Schedules_8760!$C5154,DHW_StPt_Sch_EZ!$B$31:$B$54,0),MATCH(Schedules_8760!$F5154,DHW_StPt_Sch_EZ!$C$30:$I$30,0)),"F","C")</f>
        <v>53.333333333333329</v>
      </c>
      <c r="N5154" s="12"/>
      <c r="O5154" s="12"/>
      <c r="P5154" s="12"/>
    </row>
    <row r="5155" spans="1:16" x14ac:dyDescent="0.25">
      <c r="A5155" s="35">
        <v>5154</v>
      </c>
      <c r="B5155" s="89">
        <v>215.70833333333329</v>
      </c>
      <c r="C5155" s="35">
        <f t="shared" si="400"/>
        <v>18</v>
      </c>
      <c r="D5155" s="35">
        <f t="shared" si="403"/>
        <v>215</v>
      </c>
      <c r="E5155" s="35">
        <f t="shared" si="404"/>
        <v>5</v>
      </c>
      <c r="F5155" s="35" t="str">
        <f t="shared" si="401"/>
        <v>Thursday</v>
      </c>
      <c r="G5155" s="35">
        <f t="shared" si="402"/>
        <v>8</v>
      </c>
      <c r="H5155" s="34">
        <f>CONVERT(INDEX(Htg_StPt_Sch_EZ!$C$4:$I$27,MATCH(Schedules_8760!$C5155,Htg_StPt_Sch_EZ!$B$4:$B$27,0),MATCH(Schedules_8760!$F5155,Htg_StPt_Sch_EZ!$C$3:$I$3,0)),"F","C")</f>
        <v>20.555555555555554</v>
      </c>
      <c r="I5155" s="34">
        <f>CONVERT(INDEX(Htg_StPt_Sch_EZ!$C$31:$I$54,MATCH(Schedules_8760!$C5155,Htg_StPt_Sch_EZ!$B$31:$B$54,0),MATCH(Schedules_8760!$F5155,Htg_StPt_Sch_EZ!$C$30:$I$30,0)),"F","C")</f>
        <v>17.777777777777779</v>
      </c>
      <c r="J5155" s="34">
        <f>CONVERT(INDEX(Clg_StPt_Sch_EZ!$C$4:$I$27,MATCH(Schedules_8760!$C5155,Clg_StPt_Sch_EZ!$B$4:$B$27,0),MATCH(Schedules_8760!$F5155,Clg_StPt_Sch_EZ!$C$3:$I$3,0)),"F","C")</f>
        <v>25.555555555555554</v>
      </c>
      <c r="K5155" s="34">
        <f>CONVERT(INDEX(Clg_StPt_Sch_EZ!$C$31:$I$54,MATCH(Schedules_8760!$C5155,Clg_StPt_Sch_EZ!$B$31:$B$54,0),MATCH(Schedules_8760!$F5155,Clg_StPt_Sch_EZ!$C$30:$I$30,0)),"F","C")</f>
        <v>28.333333333333332</v>
      </c>
      <c r="L5155" s="34">
        <f>CONVERT(INDEX(DHW_StPt_Sch_EZ!$C$4:$I$27,MATCH(Schedules_8760!$C5155,DHW_StPt_Sch_EZ!$B$4:$B$27,0),MATCH(Schedules_8760!$F5155,DHW_StPt_Sch_EZ!$C$3:$I$3,0)),"F","C")</f>
        <v>53.333333333333329</v>
      </c>
      <c r="M5155" s="34">
        <f>CONVERT(INDEX(DHW_StPt_Sch_EZ!$C$31:$I$54,MATCH(Schedules_8760!$C5155,DHW_StPt_Sch_EZ!$B$31:$B$54,0),MATCH(Schedules_8760!$F5155,DHW_StPt_Sch_EZ!$C$30:$I$30,0)),"F","C")</f>
        <v>53.333333333333329</v>
      </c>
      <c r="N5155" s="12"/>
      <c r="O5155" s="12"/>
      <c r="P5155" s="12"/>
    </row>
    <row r="5156" spans="1:16" x14ac:dyDescent="0.25">
      <c r="A5156" s="35">
        <v>5155</v>
      </c>
      <c r="B5156" s="89">
        <v>215.75</v>
      </c>
      <c r="C5156" s="35">
        <f t="shared" si="400"/>
        <v>19</v>
      </c>
      <c r="D5156" s="35">
        <f t="shared" si="403"/>
        <v>215</v>
      </c>
      <c r="E5156" s="35">
        <f t="shared" si="404"/>
        <v>5</v>
      </c>
      <c r="F5156" s="35" t="str">
        <f t="shared" si="401"/>
        <v>Thursday</v>
      </c>
      <c r="G5156" s="35">
        <f t="shared" si="402"/>
        <v>8</v>
      </c>
      <c r="H5156" s="34">
        <f>CONVERT(INDEX(Htg_StPt_Sch_EZ!$C$4:$I$27,MATCH(Schedules_8760!$C5156,Htg_StPt_Sch_EZ!$B$4:$B$27,0),MATCH(Schedules_8760!$F5156,Htg_StPt_Sch_EZ!$C$3:$I$3,0)),"F","C")</f>
        <v>20.555555555555554</v>
      </c>
      <c r="I5156" s="34">
        <f>CONVERT(INDEX(Htg_StPt_Sch_EZ!$C$31:$I$54,MATCH(Schedules_8760!$C5156,Htg_StPt_Sch_EZ!$B$31:$B$54,0),MATCH(Schedules_8760!$F5156,Htg_StPt_Sch_EZ!$C$30:$I$30,0)),"F","C")</f>
        <v>18.333333333333332</v>
      </c>
      <c r="J5156" s="34">
        <f>CONVERT(INDEX(Clg_StPt_Sch_EZ!$C$4:$I$27,MATCH(Schedules_8760!$C5156,Clg_StPt_Sch_EZ!$B$4:$B$27,0),MATCH(Schedules_8760!$F5156,Clg_StPt_Sch_EZ!$C$3:$I$3,0)),"F","C")</f>
        <v>25.555555555555554</v>
      </c>
      <c r="K5156" s="34">
        <f>CONVERT(INDEX(Clg_StPt_Sch_EZ!$C$31:$I$54,MATCH(Schedules_8760!$C5156,Clg_StPt_Sch_EZ!$B$31:$B$54,0),MATCH(Schedules_8760!$F5156,Clg_StPt_Sch_EZ!$C$30:$I$30,0)),"F","C")</f>
        <v>28.333333333333332</v>
      </c>
      <c r="L5156" s="34">
        <f>CONVERT(INDEX(DHW_StPt_Sch_EZ!$C$4:$I$27,MATCH(Schedules_8760!$C5156,DHW_StPt_Sch_EZ!$B$4:$B$27,0),MATCH(Schedules_8760!$F5156,DHW_StPt_Sch_EZ!$C$3:$I$3,0)),"F","C")</f>
        <v>53.333333333333329</v>
      </c>
      <c r="M5156" s="34">
        <f>CONVERT(INDEX(DHW_StPt_Sch_EZ!$C$31:$I$54,MATCH(Schedules_8760!$C5156,DHW_StPt_Sch_EZ!$B$31:$B$54,0),MATCH(Schedules_8760!$F5156,DHW_StPt_Sch_EZ!$C$30:$I$30,0)),"F","C")</f>
        <v>53.333333333333329</v>
      </c>
      <c r="N5156" s="12"/>
      <c r="O5156" s="12"/>
      <c r="P5156" s="12"/>
    </row>
    <row r="5157" spans="1:16" x14ac:dyDescent="0.25">
      <c r="A5157" s="35">
        <v>5156</v>
      </c>
      <c r="B5157" s="89">
        <v>215.79166666666671</v>
      </c>
      <c r="C5157" s="35">
        <f t="shared" si="400"/>
        <v>20</v>
      </c>
      <c r="D5157" s="35">
        <f t="shared" si="403"/>
        <v>215</v>
      </c>
      <c r="E5157" s="35">
        <f t="shared" si="404"/>
        <v>5</v>
      </c>
      <c r="F5157" s="35" t="str">
        <f t="shared" si="401"/>
        <v>Thursday</v>
      </c>
      <c r="G5157" s="35">
        <f t="shared" si="402"/>
        <v>8</v>
      </c>
      <c r="H5157" s="34">
        <f>CONVERT(INDEX(Htg_StPt_Sch_EZ!$C$4:$I$27,MATCH(Schedules_8760!$C5157,Htg_StPt_Sch_EZ!$B$4:$B$27,0),MATCH(Schedules_8760!$F5157,Htg_StPt_Sch_EZ!$C$3:$I$3,0)),"F","C")</f>
        <v>20.555555555555554</v>
      </c>
      <c r="I5157" s="34">
        <f>CONVERT(INDEX(Htg_StPt_Sch_EZ!$C$31:$I$54,MATCH(Schedules_8760!$C5157,Htg_StPt_Sch_EZ!$B$31:$B$54,0),MATCH(Schedules_8760!$F5157,Htg_StPt_Sch_EZ!$C$30:$I$30,0)),"F","C")</f>
        <v>18.888888888888889</v>
      </c>
      <c r="J5157" s="34">
        <f>CONVERT(INDEX(Clg_StPt_Sch_EZ!$C$4:$I$27,MATCH(Schedules_8760!$C5157,Clg_StPt_Sch_EZ!$B$4:$B$27,0),MATCH(Schedules_8760!$F5157,Clg_StPt_Sch_EZ!$C$3:$I$3,0)),"F","C")</f>
        <v>25.555555555555554</v>
      </c>
      <c r="K5157" s="34">
        <f>CONVERT(INDEX(Clg_StPt_Sch_EZ!$C$31:$I$54,MATCH(Schedules_8760!$C5157,Clg_StPt_Sch_EZ!$B$31:$B$54,0),MATCH(Schedules_8760!$F5157,Clg_StPt_Sch_EZ!$C$30:$I$30,0)),"F","C")</f>
        <v>28.333333333333332</v>
      </c>
      <c r="L5157" s="34">
        <f>CONVERT(INDEX(DHW_StPt_Sch_EZ!$C$4:$I$27,MATCH(Schedules_8760!$C5157,DHW_StPt_Sch_EZ!$B$4:$B$27,0),MATCH(Schedules_8760!$F5157,DHW_StPt_Sch_EZ!$C$3:$I$3,0)),"F","C")</f>
        <v>53.333333333333329</v>
      </c>
      <c r="M5157" s="34">
        <f>CONVERT(INDEX(DHW_StPt_Sch_EZ!$C$31:$I$54,MATCH(Schedules_8760!$C5157,DHW_StPt_Sch_EZ!$B$31:$B$54,0),MATCH(Schedules_8760!$F5157,DHW_StPt_Sch_EZ!$C$30:$I$30,0)),"F","C")</f>
        <v>53.333333333333329</v>
      </c>
      <c r="N5157" s="12"/>
      <c r="O5157" s="12"/>
      <c r="P5157" s="12"/>
    </row>
    <row r="5158" spans="1:16" x14ac:dyDescent="0.25">
      <c r="A5158" s="35">
        <v>5157</v>
      </c>
      <c r="B5158" s="89">
        <v>215.83333333333329</v>
      </c>
      <c r="C5158" s="35">
        <f t="shared" si="400"/>
        <v>21</v>
      </c>
      <c r="D5158" s="35">
        <f t="shared" si="403"/>
        <v>215</v>
      </c>
      <c r="E5158" s="35">
        <f t="shared" si="404"/>
        <v>5</v>
      </c>
      <c r="F5158" s="35" t="str">
        <f t="shared" si="401"/>
        <v>Thursday</v>
      </c>
      <c r="G5158" s="35">
        <f t="shared" si="402"/>
        <v>8</v>
      </c>
      <c r="H5158" s="34">
        <f>CONVERT(INDEX(Htg_StPt_Sch_EZ!$C$4:$I$27,MATCH(Schedules_8760!$C5158,Htg_StPt_Sch_EZ!$B$4:$B$27,0),MATCH(Schedules_8760!$F5158,Htg_StPt_Sch_EZ!$C$3:$I$3,0)),"F","C")</f>
        <v>20.555555555555554</v>
      </c>
      <c r="I5158" s="34">
        <f>CONVERT(INDEX(Htg_StPt_Sch_EZ!$C$31:$I$54,MATCH(Schedules_8760!$C5158,Htg_StPt_Sch_EZ!$B$31:$B$54,0),MATCH(Schedules_8760!$F5158,Htg_StPt_Sch_EZ!$C$30:$I$30,0)),"F","C")</f>
        <v>19.444444444444443</v>
      </c>
      <c r="J5158" s="34">
        <f>CONVERT(INDEX(Clg_StPt_Sch_EZ!$C$4:$I$27,MATCH(Schedules_8760!$C5158,Clg_StPt_Sch_EZ!$B$4:$B$27,0),MATCH(Schedules_8760!$F5158,Clg_StPt_Sch_EZ!$C$3:$I$3,0)),"F","C")</f>
        <v>25.555555555555554</v>
      </c>
      <c r="K5158" s="34">
        <f>CONVERT(INDEX(Clg_StPt_Sch_EZ!$C$31:$I$54,MATCH(Schedules_8760!$C5158,Clg_StPt_Sch_EZ!$B$31:$B$54,0),MATCH(Schedules_8760!$F5158,Clg_StPt_Sch_EZ!$C$30:$I$30,0)),"F","C")</f>
        <v>28.333333333333332</v>
      </c>
      <c r="L5158" s="34">
        <f>CONVERT(INDEX(DHW_StPt_Sch_EZ!$C$4:$I$27,MATCH(Schedules_8760!$C5158,DHW_StPt_Sch_EZ!$B$4:$B$27,0),MATCH(Schedules_8760!$F5158,DHW_StPt_Sch_EZ!$C$3:$I$3,0)),"F","C")</f>
        <v>53.333333333333329</v>
      </c>
      <c r="M5158" s="34">
        <f>CONVERT(INDEX(DHW_StPt_Sch_EZ!$C$31:$I$54,MATCH(Schedules_8760!$C5158,DHW_StPt_Sch_EZ!$B$31:$B$54,0),MATCH(Schedules_8760!$F5158,DHW_StPt_Sch_EZ!$C$30:$I$30,0)),"F","C")</f>
        <v>53.333333333333329</v>
      </c>
      <c r="N5158" s="12"/>
      <c r="O5158" s="12"/>
      <c r="P5158" s="12"/>
    </row>
    <row r="5159" spans="1:16" x14ac:dyDescent="0.25">
      <c r="A5159" s="35">
        <v>5158</v>
      </c>
      <c r="B5159" s="89">
        <v>215.875</v>
      </c>
      <c r="C5159" s="35">
        <f t="shared" si="400"/>
        <v>22</v>
      </c>
      <c r="D5159" s="35">
        <f t="shared" si="403"/>
        <v>215</v>
      </c>
      <c r="E5159" s="35">
        <f t="shared" si="404"/>
        <v>5</v>
      </c>
      <c r="F5159" s="35" t="str">
        <f t="shared" si="401"/>
        <v>Thursday</v>
      </c>
      <c r="G5159" s="35">
        <f t="shared" si="402"/>
        <v>8</v>
      </c>
      <c r="H5159" s="34">
        <f>CONVERT(INDEX(Htg_StPt_Sch_EZ!$C$4:$I$27,MATCH(Schedules_8760!$C5159,Htg_StPt_Sch_EZ!$B$4:$B$27,0),MATCH(Schedules_8760!$F5159,Htg_StPt_Sch_EZ!$C$3:$I$3,0)),"F","C")</f>
        <v>20.555555555555554</v>
      </c>
      <c r="I5159" s="34">
        <f>CONVERT(INDEX(Htg_StPt_Sch_EZ!$C$31:$I$54,MATCH(Schedules_8760!$C5159,Htg_StPt_Sch_EZ!$B$31:$B$54,0),MATCH(Schedules_8760!$F5159,Htg_StPt_Sch_EZ!$C$30:$I$30,0)),"F","C")</f>
        <v>19.444444444444443</v>
      </c>
      <c r="J5159" s="34">
        <f>CONVERT(INDEX(Clg_StPt_Sch_EZ!$C$4:$I$27,MATCH(Schedules_8760!$C5159,Clg_StPt_Sch_EZ!$B$4:$B$27,0),MATCH(Schedules_8760!$F5159,Clg_StPt_Sch_EZ!$C$3:$I$3,0)),"F","C")</f>
        <v>25.555555555555554</v>
      </c>
      <c r="K5159" s="34">
        <f>CONVERT(INDEX(Clg_StPt_Sch_EZ!$C$31:$I$54,MATCH(Schedules_8760!$C5159,Clg_StPt_Sch_EZ!$B$31:$B$54,0),MATCH(Schedules_8760!$F5159,Clg_StPt_Sch_EZ!$C$30:$I$30,0)),"F","C")</f>
        <v>28.333333333333332</v>
      </c>
      <c r="L5159" s="34">
        <f>CONVERT(INDEX(DHW_StPt_Sch_EZ!$C$4:$I$27,MATCH(Schedules_8760!$C5159,DHW_StPt_Sch_EZ!$B$4:$B$27,0),MATCH(Schedules_8760!$F5159,DHW_StPt_Sch_EZ!$C$3:$I$3,0)),"F","C")</f>
        <v>53.333333333333329</v>
      </c>
      <c r="M5159" s="34">
        <f>CONVERT(INDEX(DHW_StPt_Sch_EZ!$C$31:$I$54,MATCH(Schedules_8760!$C5159,DHW_StPt_Sch_EZ!$B$31:$B$54,0),MATCH(Schedules_8760!$F5159,DHW_StPt_Sch_EZ!$C$30:$I$30,0)),"F","C")</f>
        <v>53.333333333333329</v>
      </c>
      <c r="N5159" s="12"/>
      <c r="O5159" s="12"/>
      <c r="P5159" s="12"/>
    </row>
    <row r="5160" spans="1:16" x14ac:dyDescent="0.25">
      <c r="A5160" s="35">
        <v>5159</v>
      </c>
      <c r="B5160" s="89">
        <v>215.91666666666671</v>
      </c>
      <c r="C5160" s="35">
        <f t="shared" si="400"/>
        <v>23</v>
      </c>
      <c r="D5160" s="35">
        <f t="shared" si="403"/>
        <v>215</v>
      </c>
      <c r="E5160" s="35">
        <f t="shared" si="404"/>
        <v>5</v>
      </c>
      <c r="F5160" s="35" t="str">
        <f t="shared" si="401"/>
        <v>Thursday</v>
      </c>
      <c r="G5160" s="35">
        <f t="shared" si="402"/>
        <v>8</v>
      </c>
      <c r="H5160" s="34">
        <f>CONVERT(INDEX(Htg_StPt_Sch_EZ!$C$4:$I$27,MATCH(Schedules_8760!$C5160,Htg_StPt_Sch_EZ!$B$4:$B$27,0),MATCH(Schedules_8760!$F5160,Htg_StPt_Sch_EZ!$C$3:$I$3,0)),"F","C")</f>
        <v>20.555555555555554</v>
      </c>
      <c r="I5160" s="34">
        <f>CONVERT(INDEX(Htg_StPt_Sch_EZ!$C$31:$I$54,MATCH(Schedules_8760!$C5160,Htg_StPt_Sch_EZ!$B$31:$B$54,0),MATCH(Schedules_8760!$F5160,Htg_StPt_Sch_EZ!$C$30:$I$30,0)),"F","C")</f>
        <v>19.444444444444443</v>
      </c>
      <c r="J5160" s="34">
        <f>CONVERT(INDEX(Clg_StPt_Sch_EZ!$C$4:$I$27,MATCH(Schedules_8760!$C5160,Clg_StPt_Sch_EZ!$B$4:$B$27,0),MATCH(Schedules_8760!$F5160,Clg_StPt_Sch_EZ!$C$3:$I$3,0)),"F","C")</f>
        <v>25.555555555555554</v>
      </c>
      <c r="K5160" s="34">
        <f>CONVERT(INDEX(Clg_StPt_Sch_EZ!$C$31:$I$54,MATCH(Schedules_8760!$C5160,Clg_StPt_Sch_EZ!$B$31:$B$54,0),MATCH(Schedules_8760!$F5160,Clg_StPt_Sch_EZ!$C$30:$I$30,0)),"F","C")</f>
        <v>28.333333333333332</v>
      </c>
      <c r="L5160" s="34">
        <f>CONVERT(INDEX(DHW_StPt_Sch_EZ!$C$4:$I$27,MATCH(Schedules_8760!$C5160,DHW_StPt_Sch_EZ!$B$4:$B$27,0),MATCH(Schedules_8760!$F5160,DHW_StPt_Sch_EZ!$C$3:$I$3,0)),"F","C")</f>
        <v>53.333333333333329</v>
      </c>
      <c r="M5160" s="34">
        <f>CONVERT(INDEX(DHW_StPt_Sch_EZ!$C$31:$I$54,MATCH(Schedules_8760!$C5160,DHW_StPt_Sch_EZ!$B$31:$B$54,0),MATCH(Schedules_8760!$F5160,DHW_StPt_Sch_EZ!$C$30:$I$30,0)),"F","C")</f>
        <v>53.333333333333329</v>
      </c>
      <c r="N5160" s="12"/>
      <c r="O5160" s="12"/>
      <c r="P5160" s="12"/>
    </row>
    <row r="5161" spans="1:16" x14ac:dyDescent="0.25">
      <c r="A5161" s="35">
        <v>5160</v>
      </c>
      <c r="B5161" s="89">
        <v>215.95833333333329</v>
      </c>
      <c r="C5161" s="35">
        <f t="shared" si="400"/>
        <v>24</v>
      </c>
      <c r="D5161" s="35">
        <f t="shared" si="403"/>
        <v>215</v>
      </c>
      <c r="E5161" s="35">
        <f t="shared" si="404"/>
        <v>5</v>
      </c>
      <c r="F5161" s="35" t="str">
        <f t="shared" si="401"/>
        <v>Thursday</v>
      </c>
      <c r="G5161" s="35">
        <f t="shared" si="402"/>
        <v>8</v>
      </c>
      <c r="H5161" s="34">
        <f>CONVERT(INDEX(Htg_StPt_Sch_EZ!$C$4:$I$27,MATCH(Schedules_8760!$C5161,Htg_StPt_Sch_EZ!$B$4:$B$27,0),MATCH(Schedules_8760!$F5161,Htg_StPt_Sch_EZ!$C$3:$I$3,0)),"F","C")</f>
        <v>20.555555555555554</v>
      </c>
      <c r="I5161" s="34">
        <f>CONVERT(INDEX(Htg_StPt_Sch_EZ!$C$31:$I$54,MATCH(Schedules_8760!$C5161,Htg_StPt_Sch_EZ!$B$31:$B$54,0),MATCH(Schedules_8760!$F5161,Htg_StPt_Sch_EZ!$C$30:$I$30,0)),"F","C")</f>
        <v>19.444444444444443</v>
      </c>
      <c r="J5161" s="34">
        <f>CONVERT(INDEX(Clg_StPt_Sch_EZ!$C$4:$I$27,MATCH(Schedules_8760!$C5161,Clg_StPt_Sch_EZ!$B$4:$B$27,0),MATCH(Schedules_8760!$F5161,Clg_StPt_Sch_EZ!$C$3:$I$3,0)),"F","C")</f>
        <v>25.555555555555554</v>
      </c>
      <c r="K5161" s="34">
        <f>CONVERT(INDEX(Clg_StPt_Sch_EZ!$C$31:$I$54,MATCH(Schedules_8760!$C5161,Clg_StPt_Sch_EZ!$B$31:$B$54,0),MATCH(Schedules_8760!$F5161,Clg_StPt_Sch_EZ!$C$30:$I$30,0)),"F","C")</f>
        <v>28.333333333333332</v>
      </c>
      <c r="L5161" s="34">
        <f>CONVERT(INDEX(DHW_StPt_Sch_EZ!$C$4:$I$27,MATCH(Schedules_8760!$C5161,DHW_StPt_Sch_EZ!$B$4:$B$27,0),MATCH(Schedules_8760!$F5161,DHW_StPt_Sch_EZ!$C$3:$I$3,0)),"F","C")</f>
        <v>53.333333333333329</v>
      </c>
      <c r="M5161" s="34">
        <f>CONVERT(INDEX(DHW_StPt_Sch_EZ!$C$31:$I$54,MATCH(Schedules_8760!$C5161,DHW_StPt_Sch_EZ!$B$31:$B$54,0),MATCH(Schedules_8760!$F5161,DHW_StPt_Sch_EZ!$C$30:$I$30,0)),"F","C")</f>
        <v>53.333333333333329</v>
      </c>
      <c r="N5161" s="12"/>
      <c r="O5161" s="12"/>
      <c r="P5161" s="12"/>
    </row>
    <row r="5162" spans="1:16" x14ac:dyDescent="0.25">
      <c r="A5162" s="35">
        <v>5161</v>
      </c>
      <c r="B5162" s="89">
        <v>216</v>
      </c>
      <c r="C5162" s="35">
        <f t="shared" si="400"/>
        <v>1</v>
      </c>
      <c r="D5162" s="35">
        <f t="shared" si="403"/>
        <v>216</v>
      </c>
      <c r="E5162" s="35">
        <f t="shared" si="404"/>
        <v>6</v>
      </c>
      <c r="F5162" s="35" t="str">
        <f t="shared" si="401"/>
        <v>Friday</v>
      </c>
      <c r="G5162" s="35">
        <f t="shared" si="402"/>
        <v>8</v>
      </c>
      <c r="H5162" s="34">
        <f>CONVERT(INDEX(Htg_StPt_Sch_EZ!$C$4:$I$27,MATCH(Schedules_8760!$C5162,Htg_StPt_Sch_EZ!$B$4:$B$27,0),MATCH(Schedules_8760!$F5162,Htg_StPt_Sch_EZ!$C$3:$I$3,0)),"F","C")</f>
        <v>20.555555555555554</v>
      </c>
      <c r="I5162" s="34">
        <f>CONVERT(INDEX(Htg_StPt_Sch_EZ!$C$31:$I$54,MATCH(Schedules_8760!$C5162,Htg_StPt_Sch_EZ!$B$31:$B$54,0),MATCH(Schedules_8760!$F5162,Htg_StPt_Sch_EZ!$C$30:$I$30,0)),"F","C")</f>
        <v>19.444444444444443</v>
      </c>
      <c r="J5162" s="34">
        <f>CONVERT(INDEX(Clg_StPt_Sch_EZ!$C$4:$I$27,MATCH(Schedules_8760!$C5162,Clg_StPt_Sch_EZ!$B$4:$B$27,0),MATCH(Schedules_8760!$F5162,Clg_StPt_Sch_EZ!$C$3:$I$3,0)),"F","C")</f>
        <v>25.555555555555554</v>
      </c>
      <c r="K5162" s="34">
        <f>CONVERT(INDEX(Clg_StPt_Sch_EZ!$C$31:$I$54,MATCH(Schedules_8760!$C5162,Clg_StPt_Sch_EZ!$B$31:$B$54,0),MATCH(Schedules_8760!$F5162,Clg_StPt_Sch_EZ!$C$30:$I$30,0)),"F","C")</f>
        <v>28.333333333333332</v>
      </c>
      <c r="L5162" s="34">
        <f>CONVERT(INDEX(DHW_StPt_Sch_EZ!$C$4:$I$27,MATCH(Schedules_8760!$C5162,DHW_StPt_Sch_EZ!$B$4:$B$27,0),MATCH(Schedules_8760!$F5162,DHW_StPt_Sch_EZ!$C$3:$I$3,0)),"F","C")</f>
        <v>53.333333333333329</v>
      </c>
      <c r="M5162" s="34">
        <f>CONVERT(INDEX(DHW_StPt_Sch_EZ!$C$31:$I$54,MATCH(Schedules_8760!$C5162,DHW_StPt_Sch_EZ!$B$31:$B$54,0),MATCH(Schedules_8760!$F5162,DHW_StPt_Sch_EZ!$C$30:$I$30,0)),"F","C")</f>
        <v>53.333333333333329</v>
      </c>
      <c r="N5162" s="12"/>
      <c r="O5162" s="12"/>
      <c r="P5162" s="12"/>
    </row>
    <row r="5163" spans="1:16" x14ac:dyDescent="0.25">
      <c r="A5163" s="35">
        <v>5162</v>
      </c>
      <c r="B5163" s="89">
        <v>216.04166666666671</v>
      </c>
      <c r="C5163" s="35">
        <f t="shared" si="400"/>
        <v>2</v>
      </c>
      <c r="D5163" s="35">
        <f t="shared" si="403"/>
        <v>216</v>
      </c>
      <c r="E5163" s="35">
        <f t="shared" si="404"/>
        <v>6</v>
      </c>
      <c r="F5163" s="35" t="str">
        <f t="shared" si="401"/>
        <v>Friday</v>
      </c>
      <c r="G5163" s="35">
        <f t="shared" si="402"/>
        <v>8</v>
      </c>
      <c r="H5163" s="34">
        <f>CONVERT(INDEX(Htg_StPt_Sch_EZ!$C$4:$I$27,MATCH(Schedules_8760!$C5163,Htg_StPt_Sch_EZ!$B$4:$B$27,0),MATCH(Schedules_8760!$F5163,Htg_StPt_Sch_EZ!$C$3:$I$3,0)),"F","C")</f>
        <v>20.555555555555554</v>
      </c>
      <c r="I5163" s="34">
        <f>CONVERT(INDEX(Htg_StPt_Sch_EZ!$C$31:$I$54,MATCH(Schedules_8760!$C5163,Htg_StPt_Sch_EZ!$B$31:$B$54,0),MATCH(Schedules_8760!$F5163,Htg_StPt_Sch_EZ!$C$30:$I$30,0)),"F","C")</f>
        <v>19.444444444444443</v>
      </c>
      <c r="J5163" s="34">
        <f>CONVERT(INDEX(Clg_StPt_Sch_EZ!$C$4:$I$27,MATCH(Schedules_8760!$C5163,Clg_StPt_Sch_EZ!$B$4:$B$27,0),MATCH(Schedules_8760!$F5163,Clg_StPt_Sch_EZ!$C$3:$I$3,0)),"F","C")</f>
        <v>25.555555555555554</v>
      </c>
      <c r="K5163" s="34">
        <f>CONVERT(INDEX(Clg_StPt_Sch_EZ!$C$31:$I$54,MATCH(Schedules_8760!$C5163,Clg_StPt_Sch_EZ!$B$31:$B$54,0),MATCH(Schedules_8760!$F5163,Clg_StPt_Sch_EZ!$C$30:$I$30,0)),"F","C")</f>
        <v>28.333333333333332</v>
      </c>
      <c r="L5163" s="34">
        <f>CONVERT(INDEX(DHW_StPt_Sch_EZ!$C$4:$I$27,MATCH(Schedules_8760!$C5163,DHW_StPt_Sch_EZ!$B$4:$B$27,0),MATCH(Schedules_8760!$F5163,DHW_StPt_Sch_EZ!$C$3:$I$3,0)),"F","C")</f>
        <v>53.333333333333329</v>
      </c>
      <c r="M5163" s="34">
        <f>CONVERT(INDEX(DHW_StPt_Sch_EZ!$C$31:$I$54,MATCH(Schedules_8760!$C5163,DHW_StPt_Sch_EZ!$B$31:$B$54,0),MATCH(Schedules_8760!$F5163,DHW_StPt_Sch_EZ!$C$30:$I$30,0)),"F","C")</f>
        <v>53.333333333333329</v>
      </c>
      <c r="N5163" s="12"/>
      <c r="O5163" s="12"/>
      <c r="P5163" s="12"/>
    </row>
    <row r="5164" spans="1:16" x14ac:dyDescent="0.25">
      <c r="A5164" s="35">
        <v>5163</v>
      </c>
      <c r="B5164" s="89">
        <v>216.08333333333329</v>
      </c>
      <c r="C5164" s="35">
        <f t="shared" si="400"/>
        <v>3</v>
      </c>
      <c r="D5164" s="35">
        <f t="shared" si="403"/>
        <v>216</v>
      </c>
      <c r="E5164" s="35">
        <f t="shared" si="404"/>
        <v>6</v>
      </c>
      <c r="F5164" s="35" t="str">
        <f t="shared" si="401"/>
        <v>Friday</v>
      </c>
      <c r="G5164" s="35">
        <f t="shared" si="402"/>
        <v>8</v>
      </c>
      <c r="H5164" s="34">
        <f>CONVERT(INDEX(Htg_StPt_Sch_EZ!$C$4:$I$27,MATCH(Schedules_8760!$C5164,Htg_StPt_Sch_EZ!$B$4:$B$27,0),MATCH(Schedules_8760!$F5164,Htg_StPt_Sch_EZ!$C$3:$I$3,0)),"F","C")</f>
        <v>20.555555555555554</v>
      </c>
      <c r="I5164" s="34">
        <f>CONVERT(INDEX(Htg_StPt_Sch_EZ!$C$31:$I$54,MATCH(Schedules_8760!$C5164,Htg_StPt_Sch_EZ!$B$31:$B$54,0),MATCH(Schedules_8760!$F5164,Htg_StPt_Sch_EZ!$C$30:$I$30,0)),"F","C")</f>
        <v>19.444444444444443</v>
      </c>
      <c r="J5164" s="34">
        <f>CONVERT(INDEX(Clg_StPt_Sch_EZ!$C$4:$I$27,MATCH(Schedules_8760!$C5164,Clg_StPt_Sch_EZ!$B$4:$B$27,0),MATCH(Schedules_8760!$F5164,Clg_StPt_Sch_EZ!$C$3:$I$3,0)),"F","C")</f>
        <v>25.555555555555554</v>
      </c>
      <c r="K5164" s="34">
        <f>CONVERT(INDEX(Clg_StPt_Sch_EZ!$C$31:$I$54,MATCH(Schedules_8760!$C5164,Clg_StPt_Sch_EZ!$B$31:$B$54,0),MATCH(Schedules_8760!$F5164,Clg_StPt_Sch_EZ!$C$30:$I$30,0)),"F","C")</f>
        <v>28.333333333333332</v>
      </c>
      <c r="L5164" s="34">
        <f>CONVERT(INDEX(DHW_StPt_Sch_EZ!$C$4:$I$27,MATCH(Schedules_8760!$C5164,DHW_StPt_Sch_EZ!$B$4:$B$27,0),MATCH(Schedules_8760!$F5164,DHW_StPt_Sch_EZ!$C$3:$I$3,0)),"F","C")</f>
        <v>53.333333333333329</v>
      </c>
      <c r="M5164" s="34">
        <f>CONVERT(INDEX(DHW_StPt_Sch_EZ!$C$31:$I$54,MATCH(Schedules_8760!$C5164,DHW_StPt_Sch_EZ!$B$31:$B$54,0),MATCH(Schedules_8760!$F5164,DHW_StPt_Sch_EZ!$C$30:$I$30,0)),"F","C")</f>
        <v>53.333333333333329</v>
      </c>
      <c r="N5164" s="12"/>
      <c r="O5164" s="12"/>
      <c r="P5164" s="12"/>
    </row>
    <row r="5165" spans="1:16" x14ac:dyDescent="0.25">
      <c r="A5165" s="35">
        <v>5164</v>
      </c>
      <c r="B5165" s="89">
        <v>216.125</v>
      </c>
      <c r="C5165" s="35">
        <f t="shared" si="400"/>
        <v>4</v>
      </c>
      <c r="D5165" s="35">
        <f t="shared" si="403"/>
        <v>216</v>
      </c>
      <c r="E5165" s="35">
        <f t="shared" si="404"/>
        <v>6</v>
      </c>
      <c r="F5165" s="35" t="str">
        <f t="shared" si="401"/>
        <v>Friday</v>
      </c>
      <c r="G5165" s="35">
        <f t="shared" si="402"/>
        <v>8</v>
      </c>
      <c r="H5165" s="34">
        <f>CONVERT(INDEX(Htg_StPt_Sch_EZ!$C$4:$I$27,MATCH(Schedules_8760!$C5165,Htg_StPt_Sch_EZ!$B$4:$B$27,0),MATCH(Schedules_8760!$F5165,Htg_StPt_Sch_EZ!$C$3:$I$3,0)),"F","C")</f>
        <v>20.555555555555554</v>
      </c>
      <c r="I5165" s="34">
        <f>CONVERT(INDEX(Htg_StPt_Sch_EZ!$C$31:$I$54,MATCH(Schedules_8760!$C5165,Htg_StPt_Sch_EZ!$B$31:$B$54,0),MATCH(Schedules_8760!$F5165,Htg_StPt_Sch_EZ!$C$30:$I$30,0)),"F","C")</f>
        <v>19.444444444444443</v>
      </c>
      <c r="J5165" s="34">
        <f>CONVERT(INDEX(Clg_StPt_Sch_EZ!$C$4:$I$27,MATCH(Schedules_8760!$C5165,Clg_StPt_Sch_EZ!$B$4:$B$27,0),MATCH(Schedules_8760!$F5165,Clg_StPt_Sch_EZ!$C$3:$I$3,0)),"F","C")</f>
        <v>25.555555555555554</v>
      </c>
      <c r="K5165" s="34">
        <f>CONVERT(INDEX(Clg_StPt_Sch_EZ!$C$31:$I$54,MATCH(Schedules_8760!$C5165,Clg_StPt_Sch_EZ!$B$31:$B$54,0),MATCH(Schedules_8760!$F5165,Clg_StPt_Sch_EZ!$C$30:$I$30,0)),"F","C")</f>
        <v>28.333333333333332</v>
      </c>
      <c r="L5165" s="34">
        <f>CONVERT(INDEX(DHW_StPt_Sch_EZ!$C$4:$I$27,MATCH(Schedules_8760!$C5165,DHW_StPt_Sch_EZ!$B$4:$B$27,0),MATCH(Schedules_8760!$F5165,DHW_StPt_Sch_EZ!$C$3:$I$3,0)),"F","C")</f>
        <v>53.333333333333329</v>
      </c>
      <c r="M5165" s="34">
        <f>CONVERT(INDEX(DHW_StPt_Sch_EZ!$C$31:$I$54,MATCH(Schedules_8760!$C5165,DHW_StPt_Sch_EZ!$B$31:$B$54,0),MATCH(Schedules_8760!$F5165,DHW_StPt_Sch_EZ!$C$30:$I$30,0)),"F","C")</f>
        <v>53.333333333333329</v>
      </c>
      <c r="N5165" s="12"/>
      <c r="O5165" s="12"/>
      <c r="P5165" s="12"/>
    </row>
    <row r="5166" spans="1:16" x14ac:dyDescent="0.25">
      <c r="A5166" s="35">
        <v>5165</v>
      </c>
      <c r="B5166" s="89">
        <v>216.16666666666671</v>
      </c>
      <c r="C5166" s="35">
        <f t="shared" si="400"/>
        <v>5</v>
      </c>
      <c r="D5166" s="35">
        <f t="shared" si="403"/>
        <v>216</v>
      </c>
      <c r="E5166" s="35">
        <f t="shared" si="404"/>
        <v>6</v>
      </c>
      <c r="F5166" s="35" t="str">
        <f t="shared" si="401"/>
        <v>Friday</v>
      </c>
      <c r="G5166" s="35">
        <f t="shared" si="402"/>
        <v>8</v>
      </c>
      <c r="H5166" s="34">
        <f>CONVERT(INDEX(Htg_StPt_Sch_EZ!$C$4:$I$27,MATCH(Schedules_8760!$C5166,Htg_StPt_Sch_EZ!$B$4:$B$27,0),MATCH(Schedules_8760!$F5166,Htg_StPt_Sch_EZ!$C$3:$I$3,0)),"F","C")</f>
        <v>20.555555555555554</v>
      </c>
      <c r="I5166" s="34">
        <f>CONVERT(INDEX(Htg_StPt_Sch_EZ!$C$31:$I$54,MATCH(Schedules_8760!$C5166,Htg_StPt_Sch_EZ!$B$31:$B$54,0),MATCH(Schedules_8760!$F5166,Htg_StPt_Sch_EZ!$C$30:$I$30,0)),"F","C")</f>
        <v>19.444444444444443</v>
      </c>
      <c r="J5166" s="34">
        <f>CONVERT(INDEX(Clg_StPt_Sch_EZ!$C$4:$I$27,MATCH(Schedules_8760!$C5166,Clg_StPt_Sch_EZ!$B$4:$B$27,0),MATCH(Schedules_8760!$F5166,Clg_StPt_Sch_EZ!$C$3:$I$3,0)),"F","C")</f>
        <v>25.555555555555554</v>
      </c>
      <c r="K5166" s="34">
        <f>CONVERT(INDEX(Clg_StPt_Sch_EZ!$C$31:$I$54,MATCH(Schedules_8760!$C5166,Clg_StPt_Sch_EZ!$B$31:$B$54,0),MATCH(Schedules_8760!$F5166,Clg_StPt_Sch_EZ!$C$30:$I$30,0)),"F","C")</f>
        <v>28.333333333333332</v>
      </c>
      <c r="L5166" s="34">
        <f>CONVERT(INDEX(DHW_StPt_Sch_EZ!$C$4:$I$27,MATCH(Schedules_8760!$C5166,DHW_StPt_Sch_EZ!$B$4:$B$27,0),MATCH(Schedules_8760!$F5166,DHW_StPt_Sch_EZ!$C$3:$I$3,0)),"F","C")</f>
        <v>53.333333333333329</v>
      </c>
      <c r="M5166" s="34">
        <f>CONVERT(INDEX(DHW_StPt_Sch_EZ!$C$31:$I$54,MATCH(Schedules_8760!$C5166,DHW_StPt_Sch_EZ!$B$31:$B$54,0),MATCH(Schedules_8760!$F5166,DHW_StPt_Sch_EZ!$C$30:$I$30,0)),"F","C")</f>
        <v>53.333333333333329</v>
      </c>
      <c r="N5166" s="12"/>
      <c r="O5166" s="12"/>
      <c r="P5166" s="12"/>
    </row>
    <row r="5167" spans="1:16" x14ac:dyDescent="0.25">
      <c r="A5167" s="35">
        <v>5166</v>
      </c>
      <c r="B5167" s="89">
        <v>216.20833333333329</v>
      </c>
      <c r="C5167" s="35">
        <f t="shared" si="400"/>
        <v>6</v>
      </c>
      <c r="D5167" s="35">
        <f t="shared" si="403"/>
        <v>216</v>
      </c>
      <c r="E5167" s="35">
        <f t="shared" si="404"/>
        <v>6</v>
      </c>
      <c r="F5167" s="35" t="str">
        <f t="shared" si="401"/>
        <v>Friday</v>
      </c>
      <c r="G5167" s="35">
        <f t="shared" si="402"/>
        <v>8</v>
      </c>
      <c r="H5167" s="34">
        <f>CONVERT(INDEX(Htg_StPt_Sch_EZ!$C$4:$I$27,MATCH(Schedules_8760!$C5167,Htg_StPt_Sch_EZ!$B$4:$B$27,0),MATCH(Schedules_8760!$F5167,Htg_StPt_Sch_EZ!$C$3:$I$3,0)),"F","C")</f>
        <v>20.555555555555554</v>
      </c>
      <c r="I5167" s="34">
        <f>CONVERT(INDEX(Htg_StPt_Sch_EZ!$C$31:$I$54,MATCH(Schedules_8760!$C5167,Htg_StPt_Sch_EZ!$B$31:$B$54,0),MATCH(Schedules_8760!$F5167,Htg_StPt_Sch_EZ!$C$30:$I$30,0)),"F","C")</f>
        <v>19.444444444444443</v>
      </c>
      <c r="J5167" s="34">
        <f>CONVERT(INDEX(Clg_StPt_Sch_EZ!$C$4:$I$27,MATCH(Schedules_8760!$C5167,Clg_StPt_Sch_EZ!$B$4:$B$27,0),MATCH(Schedules_8760!$F5167,Clg_StPt_Sch_EZ!$C$3:$I$3,0)),"F","C")</f>
        <v>25.555555555555554</v>
      </c>
      <c r="K5167" s="34">
        <f>CONVERT(INDEX(Clg_StPt_Sch_EZ!$C$31:$I$54,MATCH(Schedules_8760!$C5167,Clg_StPt_Sch_EZ!$B$31:$B$54,0),MATCH(Schedules_8760!$F5167,Clg_StPt_Sch_EZ!$C$30:$I$30,0)),"F","C")</f>
        <v>28.333333333333332</v>
      </c>
      <c r="L5167" s="34">
        <f>CONVERT(INDEX(DHW_StPt_Sch_EZ!$C$4:$I$27,MATCH(Schedules_8760!$C5167,DHW_StPt_Sch_EZ!$B$4:$B$27,0),MATCH(Schedules_8760!$F5167,DHW_StPt_Sch_EZ!$C$3:$I$3,0)),"F","C")</f>
        <v>53.333333333333329</v>
      </c>
      <c r="M5167" s="34">
        <f>CONVERT(INDEX(DHW_StPt_Sch_EZ!$C$31:$I$54,MATCH(Schedules_8760!$C5167,DHW_StPt_Sch_EZ!$B$31:$B$54,0),MATCH(Schedules_8760!$F5167,DHW_StPt_Sch_EZ!$C$30:$I$30,0)),"F","C")</f>
        <v>53.333333333333329</v>
      </c>
      <c r="N5167" s="12"/>
      <c r="O5167" s="12"/>
      <c r="P5167" s="12"/>
    </row>
    <row r="5168" spans="1:16" x14ac:dyDescent="0.25">
      <c r="A5168" s="35">
        <v>5167</v>
      </c>
      <c r="B5168" s="89">
        <v>216.25</v>
      </c>
      <c r="C5168" s="35">
        <f t="shared" si="400"/>
        <v>7</v>
      </c>
      <c r="D5168" s="35">
        <f t="shared" si="403"/>
        <v>216</v>
      </c>
      <c r="E5168" s="35">
        <f t="shared" si="404"/>
        <v>6</v>
      </c>
      <c r="F5168" s="35" t="str">
        <f t="shared" si="401"/>
        <v>Friday</v>
      </c>
      <c r="G5168" s="35">
        <f t="shared" si="402"/>
        <v>8</v>
      </c>
      <c r="H5168" s="34">
        <f>CONVERT(INDEX(Htg_StPt_Sch_EZ!$C$4:$I$27,MATCH(Schedules_8760!$C5168,Htg_StPt_Sch_EZ!$B$4:$B$27,0),MATCH(Schedules_8760!$F5168,Htg_StPt_Sch_EZ!$C$3:$I$3,0)),"F","C")</f>
        <v>20.555555555555554</v>
      </c>
      <c r="I5168" s="34">
        <f>CONVERT(INDEX(Htg_StPt_Sch_EZ!$C$31:$I$54,MATCH(Schedules_8760!$C5168,Htg_StPt_Sch_EZ!$B$31:$B$54,0),MATCH(Schedules_8760!$F5168,Htg_StPt_Sch_EZ!$C$30:$I$30,0)),"F","C")</f>
        <v>19.444444444444443</v>
      </c>
      <c r="J5168" s="34">
        <f>CONVERT(INDEX(Clg_StPt_Sch_EZ!$C$4:$I$27,MATCH(Schedules_8760!$C5168,Clg_StPt_Sch_EZ!$B$4:$B$27,0),MATCH(Schedules_8760!$F5168,Clg_StPt_Sch_EZ!$C$3:$I$3,0)),"F","C")</f>
        <v>25.555555555555554</v>
      </c>
      <c r="K5168" s="34">
        <f>CONVERT(INDEX(Clg_StPt_Sch_EZ!$C$31:$I$54,MATCH(Schedules_8760!$C5168,Clg_StPt_Sch_EZ!$B$31:$B$54,0),MATCH(Schedules_8760!$F5168,Clg_StPt_Sch_EZ!$C$30:$I$30,0)),"F","C")</f>
        <v>28.333333333333332</v>
      </c>
      <c r="L5168" s="34">
        <f>CONVERT(INDEX(DHW_StPt_Sch_EZ!$C$4:$I$27,MATCH(Schedules_8760!$C5168,DHW_StPt_Sch_EZ!$B$4:$B$27,0),MATCH(Schedules_8760!$F5168,DHW_StPt_Sch_EZ!$C$3:$I$3,0)),"F","C")</f>
        <v>53.333333333333329</v>
      </c>
      <c r="M5168" s="34">
        <f>CONVERT(INDEX(DHW_StPt_Sch_EZ!$C$31:$I$54,MATCH(Schedules_8760!$C5168,DHW_StPt_Sch_EZ!$B$31:$B$54,0),MATCH(Schedules_8760!$F5168,DHW_StPt_Sch_EZ!$C$30:$I$30,0)),"F","C")</f>
        <v>53.333333333333329</v>
      </c>
      <c r="N5168" s="12"/>
      <c r="O5168" s="12"/>
      <c r="P5168" s="12"/>
    </row>
    <row r="5169" spans="1:16" x14ac:dyDescent="0.25">
      <c r="A5169" s="35">
        <v>5168</v>
      </c>
      <c r="B5169" s="89">
        <v>216.29166666666671</v>
      </c>
      <c r="C5169" s="35">
        <f t="shared" si="400"/>
        <v>8</v>
      </c>
      <c r="D5169" s="35">
        <f t="shared" si="403"/>
        <v>216</v>
      </c>
      <c r="E5169" s="35">
        <f t="shared" si="404"/>
        <v>6</v>
      </c>
      <c r="F5169" s="35" t="str">
        <f t="shared" si="401"/>
        <v>Friday</v>
      </c>
      <c r="G5169" s="35">
        <f t="shared" si="402"/>
        <v>8</v>
      </c>
      <c r="H5169" s="34">
        <f>CONVERT(INDEX(Htg_StPt_Sch_EZ!$C$4:$I$27,MATCH(Schedules_8760!$C5169,Htg_StPt_Sch_EZ!$B$4:$B$27,0),MATCH(Schedules_8760!$F5169,Htg_StPt_Sch_EZ!$C$3:$I$3,0)),"F","C")</f>
        <v>20.555555555555554</v>
      </c>
      <c r="I5169" s="34">
        <f>CONVERT(INDEX(Htg_StPt_Sch_EZ!$C$31:$I$54,MATCH(Schedules_8760!$C5169,Htg_StPt_Sch_EZ!$B$31:$B$54,0),MATCH(Schedules_8760!$F5169,Htg_StPt_Sch_EZ!$C$30:$I$30,0)),"F","C")</f>
        <v>19.444444444444443</v>
      </c>
      <c r="J5169" s="34">
        <f>CONVERT(INDEX(Clg_StPt_Sch_EZ!$C$4:$I$27,MATCH(Schedules_8760!$C5169,Clg_StPt_Sch_EZ!$B$4:$B$27,0),MATCH(Schedules_8760!$F5169,Clg_StPt_Sch_EZ!$C$3:$I$3,0)),"F","C")</f>
        <v>25.555555555555554</v>
      </c>
      <c r="K5169" s="34">
        <f>CONVERT(INDEX(Clg_StPt_Sch_EZ!$C$31:$I$54,MATCH(Schedules_8760!$C5169,Clg_StPt_Sch_EZ!$B$31:$B$54,0),MATCH(Schedules_8760!$F5169,Clg_StPt_Sch_EZ!$C$30:$I$30,0)),"F","C")</f>
        <v>25</v>
      </c>
      <c r="L5169" s="34">
        <f>CONVERT(INDEX(DHW_StPt_Sch_EZ!$C$4:$I$27,MATCH(Schedules_8760!$C5169,DHW_StPt_Sch_EZ!$B$4:$B$27,0),MATCH(Schedules_8760!$F5169,DHW_StPt_Sch_EZ!$C$3:$I$3,0)),"F","C")</f>
        <v>53.333333333333329</v>
      </c>
      <c r="M5169" s="34">
        <f>CONVERT(INDEX(DHW_StPt_Sch_EZ!$C$31:$I$54,MATCH(Schedules_8760!$C5169,DHW_StPt_Sch_EZ!$B$31:$B$54,0),MATCH(Schedules_8760!$F5169,DHW_StPt_Sch_EZ!$C$30:$I$30,0)),"F","C")</f>
        <v>53.333333333333329</v>
      </c>
      <c r="N5169" s="12"/>
      <c r="O5169" s="12"/>
      <c r="P5169" s="12"/>
    </row>
    <row r="5170" spans="1:16" x14ac:dyDescent="0.25">
      <c r="A5170" s="35">
        <v>5169</v>
      </c>
      <c r="B5170" s="89">
        <v>216.33333333333329</v>
      </c>
      <c r="C5170" s="35">
        <f t="shared" si="400"/>
        <v>9</v>
      </c>
      <c r="D5170" s="35">
        <f t="shared" si="403"/>
        <v>216</v>
      </c>
      <c r="E5170" s="35">
        <f t="shared" si="404"/>
        <v>6</v>
      </c>
      <c r="F5170" s="35" t="str">
        <f t="shared" si="401"/>
        <v>Friday</v>
      </c>
      <c r="G5170" s="35">
        <f t="shared" si="402"/>
        <v>8</v>
      </c>
      <c r="H5170" s="34">
        <f>CONVERT(INDEX(Htg_StPt_Sch_EZ!$C$4:$I$27,MATCH(Schedules_8760!$C5170,Htg_StPt_Sch_EZ!$B$4:$B$27,0),MATCH(Schedules_8760!$F5170,Htg_StPt_Sch_EZ!$C$3:$I$3,0)),"F","C")</f>
        <v>20.555555555555554</v>
      </c>
      <c r="I5170" s="34">
        <f>CONVERT(INDEX(Htg_StPt_Sch_EZ!$C$31:$I$54,MATCH(Schedules_8760!$C5170,Htg_StPt_Sch_EZ!$B$31:$B$54,0),MATCH(Schedules_8760!$F5170,Htg_StPt_Sch_EZ!$C$30:$I$30,0)),"F","C")</f>
        <v>19.444444444444443</v>
      </c>
      <c r="J5170" s="34">
        <f>CONVERT(INDEX(Clg_StPt_Sch_EZ!$C$4:$I$27,MATCH(Schedules_8760!$C5170,Clg_StPt_Sch_EZ!$B$4:$B$27,0),MATCH(Schedules_8760!$F5170,Clg_StPt_Sch_EZ!$C$3:$I$3,0)),"F","C")</f>
        <v>25.555555555555554</v>
      </c>
      <c r="K5170" s="34">
        <f>CONVERT(INDEX(Clg_StPt_Sch_EZ!$C$31:$I$54,MATCH(Schedules_8760!$C5170,Clg_StPt_Sch_EZ!$B$31:$B$54,0),MATCH(Schedules_8760!$F5170,Clg_StPt_Sch_EZ!$C$30:$I$30,0)),"F","C")</f>
        <v>25</v>
      </c>
      <c r="L5170" s="34">
        <f>CONVERT(INDEX(DHW_StPt_Sch_EZ!$C$4:$I$27,MATCH(Schedules_8760!$C5170,DHW_StPt_Sch_EZ!$B$4:$B$27,0),MATCH(Schedules_8760!$F5170,DHW_StPt_Sch_EZ!$C$3:$I$3,0)),"F","C")</f>
        <v>53.333333333333329</v>
      </c>
      <c r="M5170" s="34">
        <f>CONVERT(INDEX(DHW_StPt_Sch_EZ!$C$31:$I$54,MATCH(Schedules_8760!$C5170,DHW_StPt_Sch_EZ!$B$31:$B$54,0),MATCH(Schedules_8760!$F5170,DHW_StPt_Sch_EZ!$C$30:$I$30,0)),"F","C")</f>
        <v>53.333333333333329</v>
      </c>
      <c r="N5170" s="12"/>
      <c r="O5170" s="12"/>
      <c r="P5170" s="12"/>
    </row>
    <row r="5171" spans="1:16" x14ac:dyDescent="0.25">
      <c r="A5171" s="35">
        <v>5170</v>
      </c>
      <c r="B5171" s="89">
        <v>216.375</v>
      </c>
      <c r="C5171" s="35">
        <f t="shared" si="400"/>
        <v>10</v>
      </c>
      <c r="D5171" s="35">
        <f t="shared" si="403"/>
        <v>216</v>
      </c>
      <c r="E5171" s="35">
        <f t="shared" si="404"/>
        <v>6</v>
      </c>
      <c r="F5171" s="35" t="str">
        <f t="shared" si="401"/>
        <v>Friday</v>
      </c>
      <c r="G5171" s="35">
        <f t="shared" si="402"/>
        <v>8</v>
      </c>
      <c r="H5171" s="34">
        <f>CONVERT(INDEX(Htg_StPt_Sch_EZ!$C$4:$I$27,MATCH(Schedules_8760!$C5171,Htg_StPt_Sch_EZ!$B$4:$B$27,0),MATCH(Schedules_8760!$F5171,Htg_StPt_Sch_EZ!$C$3:$I$3,0)),"F","C")</f>
        <v>20.555555555555554</v>
      </c>
      <c r="I5171" s="34">
        <f>CONVERT(INDEX(Htg_StPt_Sch_EZ!$C$31:$I$54,MATCH(Schedules_8760!$C5171,Htg_StPt_Sch_EZ!$B$31:$B$54,0),MATCH(Schedules_8760!$F5171,Htg_StPt_Sch_EZ!$C$30:$I$30,0)),"F","C")</f>
        <v>19.444444444444443</v>
      </c>
      <c r="J5171" s="34">
        <f>CONVERT(INDEX(Clg_StPt_Sch_EZ!$C$4:$I$27,MATCH(Schedules_8760!$C5171,Clg_StPt_Sch_EZ!$B$4:$B$27,0),MATCH(Schedules_8760!$F5171,Clg_StPt_Sch_EZ!$C$3:$I$3,0)),"F","C")</f>
        <v>25.555555555555554</v>
      </c>
      <c r="K5171" s="34">
        <f>CONVERT(INDEX(Clg_StPt_Sch_EZ!$C$31:$I$54,MATCH(Schedules_8760!$C5171,Clg_StPt_Sch_EZ!$B$31:$B$54,0),MATCH(Schedules_8760!$F5171,Clg_StPt_Sch_EZ!$C$30:$I$30,0)),"F","C")</f>
        <v>25</v>
      </c>
      <c r="L5171" s="34">
        <f>CONVERT(INDEX(DHW_StPt_Sch_EZ!$C$4:$I$27,MATCH(Schedules_8760!$C5171,DHW_StPt_Sch_EZ!$B$4:$B$27,0),MATCH(Schedules_8760!$F5171,DHW_StPt_Sch_EZ!$C$3:$I$3,0)),"F","C")</f>
        <v>53.333333333333329</v>
      </c>
      <c r="M5171" s="34">
        <f>CONVERT(INDEX(DHW_StPt_Sch_EZ!$C$31:$I$54,MATCH(Schedules_8760!$C5171,DHW_StPt_Sch_EZ!$B$31:$B$54,0),MATCH(Schedules_8760!$F5171,DHW_StPt_Sch_EZ!$C$30:$I$30,0)),"F","C")</f>
        <v>53.333333333333329</v>
      </c>
      <c r="N5171" s="12"/>
      <c r="O5171" s="12"/>
      <c r="P5171" s="12"/>
    </row>
    <row r="5172" spans="1:16" x14ac:dyDescent="0.25">
      <c r="A5172" s="35">
        <v>5171</v>
      </c>
      <c r="B5172" s="89">
        <v>216.41666666666671</v>
      </c>
      <c r="C5172" s="35">
        <f t="shared" si="400"/>
        <v>11</v>
      </c>
      <c r="D5172" s="35">
        <f t="shared" si="403"/>
        <v>216</v>
      </c>
      <c r="E5172" s="35">
        <f t="shared" si="404"/>
        <v>6</v>
      </c>
      <c r="F5172" s="35" t="str">
        <f t="shared" si="401"/>
        <v>Friday</v>
      </c>
      <c r="G5172" s="35">
        <f t="shared" si="402"/>
        <v>8</v>
      </c>
      <c r="H5172" s="34">
        <f>CONVERT(INDEX(Htg_StPt_Sch_EZ!$C$4:$I$27,MATCH(Schedules_8760!$C5172,Htg_StPt_Sch_EZ!$B$4:$B$27,0),MATCH(Schedules_8760!$F5172,Htg_StPt_Sch_EZ!$C$3:$I$3,0)),"F","C")</f>
        <v>20.555555555555554</v>
      </c>
      <c r="I5172" s="34">
        <f>CONVERT(INDEX(Htg_StPt_Sch_EZ!$C$31:$I$54,MATCH(Schedules_8760!$C5172,Htg_StPt_Sch_EZ!$B$31:$B$54,0),MATCH(Schedules_8760!$F5172,Htg_StPt_Sch_EZ!$C$30:$I$30,0)),"F","C")</f>
        <v>19.444444444444443</v>
      </c>
      <c r="J5172" s="34">
        <f>CONVERT(INDEX(Clg_StPt_Sch_EZ!$C$4:$I$27,MATCH(Schedules_8760!$C5172,Clg_StPt_Sch_EZ!$B$4:$B$27,0),MATCH(Schedules_8760!$F5172,Clg_StPt_Sch_EZ!$C$3:$I$3,0)),"F","C")</f>
        <v>25.555555555555554</v>
      </c>
      <c r="K5172" s="34">
        <f>CONVERT(INDEX(Clg_StPt_Sch_EZ!$C$31:$I$54,MATCH(Schedules_8760!$C5172,Clg_StPt_Sch_EZ!$B$31:$B$54,0),MATCH(Schedules_8760!$F5172,Clg_StPt_Sch_EZ!$C$30:$I$30,0)),"F","C")</f>
        <v>25</v>
      </c>
      <c r="L5172" s="34">
        <f>CONVERT(INDEX(DHW_StPt_Sch_EZ!$C$4:$I$27,MATCH(Schedules_8760!$C5172,DHW_StPt_Sch_EZ!$B$4:$B$27,0),MATCH(Schedules_8760!$F5172,DHW_StPt_Sch_EZ!$C$3:$I$3,0)),"F","C")</f>
        <v>53.333333333333329</v>
      </c>
      <c r="M5172" s="34">
        <f>CONVERT(INDEX(DHW_StPt_Sch_EZ!$C$31:$I$54,MATCH(Schedules_8760!$C5172,DHW_StPt_Sch_EZ!$B$31:$B$54,0),MATCH(Schedules_8760!$F5172,DHW_StPt_Sch_EZ!$C$30:$I$30,0)),"F","C")</f>
        <v>53.333333333333329</v>
      </c>
      <c r="N5172" s="12"/>
      <c r="O5172" s="12"/>
      <c r="P5172" s="12"/>
    </row>
    <row r="5173" spans="1:16" x14ac:dyDescent="0.25">
      <c r="A5173" s="35">
        <v>5172</v>
      </c>
      <c r="B5173" s="89">
        <v>216.45833333333329</v>
      </c>
      <c r="C5173" s="35">
        <f t="shared" si="400"/>
        <v>12</v>
      </c>
      <c r="D5173" s="35">
        <f t="shared" si="403"/>
        <v>216</v>
      </c>
      <c r="E5173" s="35">
        <f t="shared" si="404"/>
        <v>6</v>
      </c>
      <c r="F5173" s="35" t="str">
        <f t="shared" si="401"/>
        <v>Friday</v>
      </c>
      <c r="G5173" s="35">
        <f t="shared" si="402"/>
        <v>8</v>
      </c>
      <c r="H5173" s="34">
        <f>CONVERT(INDEX(Htg_StPt_Sch_EZ!$C$4:$I$27,MATCH(Schedules_8760!$C5173,Htg_StPt_Sch_EZ!$B$4:$B$27,0),MATCH(Schedules_8760!$F5173,Htg_StPt_Sch_EZ!$C$3:$I$3,0)),"F","C")</f>
        <v>20.555555555555554</v>
      </c>
      <c r="I5173" s="34">
        <f>CONVERT(INDEX(Htg_StPt_Sch_EZ!$C$31:$I$54,MATCH(Schedules_8760!$C5173,Htg_StPt_Sch_EZ!$B$31:$B$54,0),MATCH(Schedules_8760!$F5173,Htg_StPt_Sch_EZ!$C$30:$I$30,0)),"F","C")</f>
        <v>19.444444444444443</v>
      </c>
      <c r="J5173" s="34">
        <f>CONVERT(INDEX(Clg_StPt_Sch_EZ!$C$4:$I$27,MATCH(Schedules_8760!$C5173,Clg_StPt_Sch_EZ!$B$4:$B$27,0),MATCH(Schedules_8760!$F5173,Clg_StPt_Sch_EZ!$C$3:$I$3,0)),"F","C")</f>
        <v>25.555555555555554</v>
      </c>
      <c r="K5173" s="34">
        <f>CONVERT(INDEX(Clg_StPt_Sch_EZ!$C$31:$I$54,MATCH(Schedules_8760!$C5173,Clg_StPt_Sch_EZ!$B$31:$B$54,0),MATCH(Schedules_8760!$F5173,Clg_StPt_Sch_EZ!$C$30:$I$30,0)),"F","C")</f>
        <v>25</v>
      </c>
      <c r="L5173" s="34">
        <f>CONVERT(INDEX(DHW_StPt_Sch_EZ!$C$4:$I$27,MATCH(Schedules_8760!$C5173,DHW_StPt_Sch_EZ!$B$4:$B$27,0),MATCH(Schedules_8760!$F5173,DHW_StPt_Sch_EZ!$C$3:$I$3,0)),"F","C")</f>
        <v>53.333333333333329</v>
      </c>
      <c r="M5173" s="34">
        <f>CONVERT(INDEX(DHW_StPt_Sch_EZ!$C$31:$I$54,MATCH(Schedules_8760!$C5173,DHW_StPt_Sch_EZ!$B$31:$B$54,0),MATCH(Schedules_8760!$F5173,DHW_StPt_Sch_EZ!$C$30:$I$30,0)),"F","C")</f>
        <v>53.333333333333329</v>
      </c>
      <c r="N5173" s="12"/>
      <c r="O5173" s="12"/>
      <c r="P5173" s="12"/>
    </row>
    <row r="5174" spans="1:16" x14ac:dyDescent="0.25">
      <c r="A5174" s="35">
        <v>5173</v>
      </c>
      <c r="B5174" s="89">
        <v>216.5</v>
      </c>
      <c r="C5174" s="35">
        <f t="shared" si="400"/>
        <v>13</v>
      </c>
      <c r="D5174" s="35">
        <f t="shared" si="403"/>
        <v>216</v>
      </c>
      <c r="E5174" s="35">
        <f t="shared" si="404"/>
        <v>6</v>
      </c>
      <c r="F5174" s="35" t="str">
        <f t="shared" si="401"/>
        <v>Friday</v>
      </c>
      <c r="G5174" s="35">
        <f t="shared" si="402"/>
        <v>8</v>
      </c>
      <c r="H5174" s="34">
        <f>CONVERT(INDEX(Htg_StPt_Sch_EZ!$C$4:$I$27,MATCH(Schedules_8760!$C5174,Htg_StPt_Sch_EZ!$B$4:$B$27,0),MATCH(Schedules_8760!$F5174,Htg_StPt_Sch_EZ!$C$3:$I$3,0)),"F","C")</f>
        <v>20.555555555555554</v>
      </c>
      <c r="I5174" s="34">
        <f>CONVERT(INDEX(Htg_StPt_Sch_EZ!$C$31:$I$54,MATCH(Schedules_8760!$C5174,Htg_StPt_Sch_EZ!$B$31:$B$54,0),MATCH(Schedules_8760!$F5174,Htg_StPt_Sch_EZ!$C$30:$I$30,0)),"F","C")</f>
        <v>19.444444444444443</v>
      </c>
      <c r="J5174" s="34">
        <f>CONVERT(INDEX(Clg_StPt_Sch_EZ!$C$4:$I$27,MATCH(Schedules_8760!$C5174,Clg_StPt_Sch_EZ!$B$4:$B$27,0),MATCH(Schedules_8760!$F5174,Clg_StPt_Sch_EZ!$C$3:$I$3,0)),"F","C")</f>
        <v>25.555555555555554</v>
      </c>
      <c r="K5174" s="34">
        <f>CONVERT(INDEX(Clg_StPt_Sch_EZ!$C$31:$I$54,MATCH(Schedules_8760!$C5174,Clg_StPt_Sch_EZ!$B$31:$B$54,0),MATCH(Schedules_8760!$F5174,Clg_StPt_Sch_EZ!$C$30:$I$30,0)),"F","C")</f>
        <v>25</v>
      </c>
      <c r="L5174" s="34">
        <f>CONVERT(INDEX(DHW_StPt_Sch_EZ!$C$4:$I$27,MATCH(Schedules_8760!$C5174,DHW_StPt_Sch_EZ!$B$4:$B$27,0),MATCH(Schedules_8760!$F5174,DHW_StPt_Sch_EZ!$C$3:$I$3,0)),"F","C")</f>
        <v>53.333333333333329</v>
      </c>
      <c r="M5174" s="34">
        <f>CONVERT(INDEX(DHW_StPt_Sch_EZ!$C$31:$I$54,MATCH(Schedules_8760!$C5174,DHW_StPt_Sch_EZ!$B$31:$B$54,0),MATCH(Schedules_8760!$F5174,DHW_StPt_Sch_EZ!$C$30:$I$30,0)),"F","C")</f>
        <v>53.333333333333329</v>
      </c>
      <c r="N5174" s="12"/>
      <c r="O5174" s="12"/>
      <c r="P5174" s="12"/>
    </row>
    <row r="5175" spans="1:16" x14ac:dyDescent="0.25">
      <c r="A5175" s="35">
        <v>5174</v>
      </c>
      <c r="B5175" s="89">
        <v>216.54166666666671</v>
      </c>
      <c r="C5175" s="35">
        <f t="shared" si="400"/>
        <v>14</v>
      </c>
      <c r="D5175" s="35">
        <f t="shared" si="403"/>
        <v>216</v>
      </c>
      <c r="E5175" s="35">
        <f t="shared" si="404"/>
        <v>6</v>
      </c>
      <c r="F5175" s="35" t="str">
        <f t="shared" si="401"/>
        <v>Friday</v>
      </c>
      <c r="G5175" s="35">
        <f t="shared" si="402"/>
        <v>8</v>
      </c>
      <c r="H5175" s="34">
        <f>CONVERT(INDEX(Htg_StPt_Sch_EZ!$C$4:$I$27,MATCH(Schedules_8760!$C5175,Htg_StPt_Sch_EZ!$B$4:$B$27,0),MATCH(Schedules_8760!$F5175,Htg_StPt_Sch_EZ!$C$3:$I$3,0)),"F","C")</f>
        <v>20.555555555555554</v>
      </c>
      <c r="I5175" s="34">
        <f>CONVERT(INDEX(Htg_StPt_Sch_EZ!$C$31:$I$54,MATCH(Schedules_8760!$C5175,Htg_StPt_Sch_EZ!$B$31:$B$54,0),MATCH(Schedules_8760!$F5175,Htg_StPt_Sch_EZ!$C$30:$I$30,0)),"F","C")</f>
        <v>19.444444444444443</v>
      </c>
      <c r="J5175" s="34">
        <f>CONVERT(INDEX(Clg_StPt_Sch_EZ!$C$4:$I$27,MATCH(Schedules_8760!$C5175,Clg_StPt_Sch_EZ!$B$4:$B$27,0),MATCH(Schedules_8760!$F5175,Clg_StPt_Sch_EZ!$C$3:$I$3,0)),"F","C")</f>
        <v>25.555555555555554</v>
      </c>
      <c r="K5175" s="34">
        <f>CONVERT(INDEX(Clg_StPt_Sch_EZ!$C$31:$I$54,MATCH(Schedules_8760!$C5175,Clg_StPt_Sch_EZ!$B$31:$B$54,0),MATCH(Schedules_8760!$F5175,Clg_StPt_Sch_EZ!$C$30:$I$30,0)),"F","C")</f>
        <v>25</v>
      </c>
      <c r="L5175" s="34">
        <f>CONVERT(INDEX(DHW_StPt_Sch_EZ!$C$4:$I$27,MATCH(Schedules_8760!$C5175,DHW_StPt_Sch_EZ!$B$4:$B$27,0),MATCH(Schedules_8760!$F5175,DHW_StPt_Sch_EZ!$C$3:$I$3,0)),"F","C")</f>
        <v>53.333333333333329</v>
      </c>
      <c r="M5175" s="34">
        <f>CONVERT(INDEX(DHW_StPt_Sch_EZ!$C$31:$I$54,MATCH(Schedules_8760!$C5175,DHW_StPt_Sch_EZ!$B$31:$B$54,0),MATCH(Schedules_8760!$F5175,DHW_StPt_Sch_EZ!$C$30:$I$30,0)),"F","C")</f>
        <v>53.333333333333329</v>
      </c>
      <c r="N5175" s="12"/>
      <c r="O5175" s="12"/>
      <c r="P5175" s="12"/>
    </row>
    <row r="5176" spans="1:16" x14ac:dyDescent="0.25">
      <c r="A5176" s="35">
        <v>5175</v>
      </c>
      <c r="B5176" s="89">
        <v>216.58333333333329</v>
      </c>
      <c r="C5176" s="35">
        <f t="shared" si="400"/>
        <v>15</v>
      </c>
      <c r="D5176" s="35">
        <f t="shared" si="403"/>
        <v>216</v>
      </c>
      <c r="E5176" s="35">
        <f t="shared" si="404"/>
        <v>6</v>
      </c>
      <c r="F5176" s="35" t="str">
        <f t="shared" si="401"/>
        <v>Friday</v>
      </c>
      <c r="G5176" s="35">
        <f t="shared" si="402"/>
        <v>8</v>
      </c>
      <c r="H5176" s="34">
        <f>CONVERT(INDEX(Htg_StPt_Sch_EZ!$C$4:$I$27,MATCH(Schedules_8760!$C5176,Htg_StPt_Sch_EZ!$B$4:$B$27,0),MATCH(Schedules_8760!$F5176,Htg_StPt_Sch_EZ!$C$3:$I$3,0)),"F","C")</f>
        <v>20.555555555555554</v>
      </c>
      <c r="I5176" s="34">
        <f>CONVERT(INDEX(Htg_StPt_Sch_EZ!$C$31:$I$54,MATCH(Schedules_8760!$C5176,Htg_StPt_Sch_EZ!$B$31:$B$54,0),MATCH(Schedules_8760!$F5176,Htg_StPt_Sch_EZ!$C$30:$I$30,0)),"F","C")</f>
        <v>21.111111111111111</v>
      </c>
      <c r="J5176" s="34">
        <f>CONVERT(INDEX(Clg_StPt_Sch_EZ!$C$4:$I$27,MATCH(Schedules_8760!$C5176,Clg_StPt_Sch_EZ!$B$4:$B$27,0),MATCH(Schedules_8760!$F5176,Clg_StPt_Sch_EZ!$C$3:$I$3,0)),"F","C")</f>
        <v>25.555555555555554</v>
      </c>
      <c r="K5176" s="34">
        <f>CONVERT(INDEX(Clg_StPt_Sch_EZ!$C$31:$I$54,MATCH(Schedules_8760!$C5176,Clg_StPt_Sch_EZ!$B$31:$B$54,0),MATCH(Schedules_8760!$F5176,Clg_StPt_Sch_EZ!$C$30:$I$30,0)),"F","C")</f>
        <v>25</v>
      </c>
      <c r="L5176" s="34">
        <f>CONVERT(INDEX(DHW_StPt_Sch_EZ!$C$4:$I$27,MATCH(Schedules_8760!$C5176,DHW_StPt_Sch_EZ!$B$4:$B$27,0),MATCH(Schedules_8760!$F5176,DHW_StPt_Sch_EZ!$C$3:$I$3,0)),"F","C")</f>
        <v>53.333333333333329</v>
      </c>
      <c r="M5176" s="34">
        <f>CONVERT(INDEX(DHW_StPt_Sch_EZ!$C$31:$I$54,MATCH(Schedules_8760!$C5176,DHW_StPt_Sch_EZ!$B$31:$B$54,0),MATCH(Schedules_8760!$F5176,DHW_StPt_Sch_EZ!$C$30:$I$30,0)),"F","C")</f>
        <v>53.333333333333329</v>
      </c>
      <c r="N5176" s="12"/>
      <c r="O5176" s="12"/>
      <c r="P5176" s="12"/>
    </row>
    <row r="5177" spans="1:16" x14ac:dyDescent="0.25">
      <c r="A5177" s="35">
        <v>5176</v>
      </c>
      <c r="B5177" s="89">
        <v>216.625</v>
      </c>
      <c r="C5177" s="35">
        <f t="shared" si="400"/>
        <v>16</v>
      </c>
      <c r="D5177" s="35">
        <f t="shared" si="403"/>
        <v>216</v>
      </c>
      <c r="E5177" s="35">
        <f t="shared" si="404"/>
        <v>6</v>
      </c>
      <c r="F5177" s="35" t="str">
        <f t="shared" si="401"/>
        <v>Friday</v>
      </c>
      <c r="G5177" s="35">
        <f t="shared" si="402"/>
        <v>8</v>
      </c>
      <c r="H5177" s="34">
        <f>CONVERT(INDEX(Htg_StPt_Sch_EZ!$C$4:$I$27,MATCH(Schedules_8760!$C5177,Htg_StPt_Sch_EZ!$B$4:$B$27,0),MATCH(Schedules_8760!$F5177,Htg_StPt_Sch_EZ!$C$3:$I$3,0)),"F","C")</f>
        <v>20.555555555555554</v>
      </c>
      <c r="I5177" s="34">
        <f>CONVERT(INDEX(Htg_StPt_Sch_EZ!$C$31:$I$54,MATCH(Schedules_8760!$C5177,Htg_StPt_Sch_EZ!$B$31:$B$54,0),MATCH(Schedules_8760!$F5177,Htg_StPt_Sch_EZ!$C$30:$I$30,0)),"F","C")</f>
        <v>21.111111111111111</v>
      </c>
      <c r="J5177" s="34">
        <f>CONVERT(INDEX(Clg_StPt_Sch_EZ!$C$4:$I$27,MATCH(Schedules_8760!$C5177,Clg_StPt_Sch_EZ!$B$4:$B$27,0),MATCH(Schedules_8760!$F5177,Clg_StPt_Sch_EZ!$C$3:$I$3,0)),"F","C")</f>
        <v>25.555555555555554</v>
      </c>
      <c r="K5177" s="34">
        <f>CONVERT(INDEX(Clg_StPt_Sch_EZ!$C$31:$I$54,MATCH(Schedules_8760!$C5177,Clg_StPt_Sch_EZ!$B$31:$B$54,0),MATCH(Schedules_8760!$F5177,Clg_StPt_Sch_EZ!$C$30:$I$30,0)),"F","C")</f>
        <v>25</v>
      </c>
      <c r="L5177" s="34">
        <f>CONVERT(INDEX(DHW_StPt_Sch_EZ!$C$4:$I$27,MATCH(Schedules_8760!$C5177,DHW_StPt_Sch_EZ!$B$4:$B$27,0),MATCH(Schedules_8760!$F5177,DHW_StPt_Sch_EZ!$C$3:$I$3,0)),"F","C")</f>
        <v>53.333333333333329</v>
      </c>
      <c r="M5177" s="34">
        <f>CONVERT(INDEX(DHW_StPt_Sch_EZ!$C$31:$I$54,MATCH(Schedules_8760!$C5177,DHW_StPt_Sch_EZ!$B$31:$B$54,0),MATCH(Schedules_8760!$F5177,DHW_StPt_Sch_EZ!$C$30:$I$30,0)),"F","C")</f>
        <v>53.333333333333329</v>
      </c>
      <c r="N5177" s="12"/>
      <c r="O5177" s="12"/>
      <c r="P5177" s="12"/>
    </row>
    <row r="5178" spans="1:16" x14ac:dyDescent="0.25">
      <c r="A5178" s="35">
        <v>5177</v>
      </c>
      <c r="B5178" s="89">
        <v>216.66666666666671</v>
      </c>
      <c r="C5178" s="35">
        <f t="shared" si="400"/>
        <v>17</v>
      </c>
      <c r="D5178" s="35">
        <f t="shared" si="403"/>
        <v>216</v>
      </c>
      <c r="E5178" s="35">
        <f t="shared" si="404"/>
        <v>6</v>
      </c>
      <c r="F5178" s="35" t="str">
        <f t="shared" si="401"/>
        <v>Friday</v>
      </c>
      <c r="G5178" s="35">
        <f t="shared" si="402"/>
        <v>8</v>
      </c>
      <c r="H5178" s="34">
        <f>CONVERT(INDEX(Htg_StPt_Sch_EZ!$C$4:$I$27,MATCH(Schedules_8760!$C5178,Htg_StPt_Sch_EZ!$B$4:$B$27,0),MATCH(Schedules_8760!$F5178,Htg_StPt_Sch_EZ!$C$3:$I$3,0)),"F","C")</f>
        <v>20.555555555555554</v>
      </c>
      <c r="I5178" s="34">
        <f>CONVERT(INDEX(Htg_StPt_Sch_EZ!$C$31:$I$54,MATCH(Schedules_8760!$C5178,Htg_StPt_Sch_EZ!$B$31:$B$54,0),MATCH(Schedules_8760!$F5178,Htg_StPt_Sch_EZ!$C$30:$I$30,0)),"F","C")</f>
        <v>17.777777777777779</v>
      </c>
      <c r="J5178" s="34">
        <f>CONVERT(INDEX(Clg_StPt_Sch_EZ!$C$4:$I$27,MATCH(Schedules_8760!$C5178,Clg_StPt_Sch_EZ!$B$4:$B$27,0),MATCH(Schedules_8760!$F5178,Clg_StPt_Sch_EZ!$C$3:$I$3,0)),"F","C")</f>
        <v>25.555555555555554</v>
      </c>
      <c r="K5178" s="34">
        <f>CONVERT(INDEX(Clg_StPt_Sch_EZ!$C$31:$I$54,MATCH(Schedules_8760!$C5178,Clg_StPt_Sch_EZ!$B$31:$B$54,0),MATCH(Schedules_8760!$F5178,Clg_StPt_Sch_EZ!$C$30:$I$30,0)),"F","C")</f>
        <v>25</v>
      </c>
      <c r="L5178" s="34">
        <f>CONVERT(INDEX(DHW_StPt_Sch_EZ!$C$4:$I$27,MATCH(Schedules_8760!$C5178,DHW_StPt_Sch_EZ!$B$4:$B$27,0),MATCH(Schedules_8760!$F5178,DHW_StPt_Sch_EZ!$C$3:$I$3,0)),"F","C")</f>
        <v>53.333333333333329</v>
      </c>
      <c r="M5178" s="34">
        <f>CONVERT(INDEX(DHW_StPt_Sch_EZ!$C$31:$I$54,MATCH(Schedules_8760!$C5178,DHW_StPt_Sch_EZ!$B$31:$B$54,0),MATCH(Schedules_8760!$F5178,DHW_StPt_Sch_EZ!$C$30:$I$30,0)),"F","C")</f>
        <v>53.333333333333329</v>
      </c>
      <c r="N5178" s="12"/>
      <c r="O5178" s="12"/>
      <c r="P5178" s="12"/>
    </row>
    <row r="5179" spans="1:16" x14ac:dyDescent="0.25">
      <c r="A5179" s="35">
        <v>5178</v>
      </c>
      <c r="B5179" s="89">
        <v>216.70833333333329</v>
      </c>
      <c r="C5179" s="35">
        <f t="shared" si="400"/>
        <v>18</v>
      </c>
      <c r="D5179" s="35">
        <f t="shared" si="403"/>
        <v>216</v>
      </c>
      <c r="E5179" s="35">
        <f t="shared" si="404"/>
        <v>6</v>
      </c>
      <c r="F5179" s="35" t="str">
        <f t="shared" si="401"/>
        <v>Friday</v>
      </c>
      <c r="G5179" s="35">
        <f t="shared" si="402"/>
        <v>8</v>
      </c>
      <c r="H5179" s="34">
        <f>CONVERT(INDEX(Htg_StPt_Sch_EZ!$C$4:$I$27,MATCH(Schedules_8760!$C5179,Htg_StPt_Sch_EZ!$B$4:$B$27,0),MATCH(Schedules_8760!$F5179,Htg_StPt_Sch_EZ!$C$3:$I$3,0)),"F","C")</f>
        <v>20.555555555555554</v>
      </c>
      <c r="I5179" s="34">
        <f>CONVERT(INDEX(Htg_StPt_Sch_EZ!$C$31:$I$54,MATCH(Schedules_8760!$C5179,Htg_StPt_Sch_EZ!$B$31:$B$54,0),MATCH(Schedules_8760!$F5179,Htg_StPt_Sch_EZ!$C$30:$I$30,0)),"F","C")</f>
        <v>17.777777777777779</v>
      </c>
      <c r="J5179" s="34">
        <f>CONVERT(INDEX(Clg_StPt_Sch_EZ!$C$4:$I$27,MATCH(Schedules_8760!$C5179,Clg_StPt_Sch_EZ!$B$4:$B$27,0),MATCH(Schedules_8760!$F5179,Clg_StPt_Sch_EZ!$C$3:$I$3,0)),"F","C")</f>
        <v>25.555555555555554</v>
      </c>
      <c r="K5179" s="34">
        <f>CONVERT(INDEX(Clg_StPt_Sch_EZ!$C$31:$I$54,MATCH(Schedules_8760!$C5179,Clg_StPt_Sch_EZ!$B$31:$B$54,0),MATCH(Schedules_8760!$F5179,Clg_StPt_Sch_EZ!$C$30:$I$30,0)),"F","C")</f>
        <v>28.333333333333332</v>
      </c>
      <c r="L5179" s="34">
        <f>CONVERT(INDEX(DHW_StPt_Sch_EZ!$C$4:$I$27,MATCH(Schedules_8760!$C5179,DHW_StPt_Sch_EZ!$B$4:$B$27,0),MATCH(Schedules_8760!$F5179,DHW_StPt_Sch_EZ!$C$3:$I$3,0)),"F","C")</f>
        <v>53.333333333333329</v>
      </c>
      <c r="M5179" s="34">
        <f>CONVERT(INDEX(DHW_StPt_Sch_EZ!$C$31:$I$54,MATCH(Schedules_8760!$C5179,DHW_StPt_Sch_EZ!$B$31:$B$54,0),MATCH(Schedules_8760!$F5179,DHW_StPt_Sch_EZ!$C$30:$I$30,0)),"F","C")</f>
        <v>53.333333333333329</v>
      </c>
      <c r="N5179" s="12"/>
      <c r="O5179" s="12"/>
      <c r="P5179" s="12"/>
    </row>
    <row r="5180" spans="1:16" x14ac:dyDescent="0.25">
      <c r="A5180" s="35">
        <v>5179</v>
      </c>
      <c r="B5180" s="89">
        <v>216.75</v>
      </c>
      <c r="C5180" s="35">
        <f t="shared" si="400"/>
        <v>19</v>
      </c>
      <c r="D5180" s="35">
        <f t="shared" si="403"/>
        <v>216</v>
      </c>
      <c r="E5180" s="35">
        <f t="shared" si="404"/>
        <v>6</v>
      </c>
      <c r="F5180" s="35" t="str">
        <f t="shared" si="401"/>
        <v>Friday</v>
      </c>
      <c r="G5180" s="35">
        <f t="shared" si="402"/>
        <v>8</v>
      </c>
      <c r="H5180" s="34">
        <f>CONVERT(INDEX(Htg_StPt_Sch_EZ!$C$4:$I$27,MATCH(Schedules_8760!$C5180,Htg_StPt_Sch_EZ!$B$4:$B$27,0),MATCH(Schedules_8760!$F5180,Htg_StPt_Sch_EZ!$C$3:$I$3,0)),"F","C")</f>
        <v>20.555555555555554</v>
      </c>
      <c r="I5180" s="34">
        <f>CONVERT(INDEX(Htg_StPt_Sch_EZ!$C$31:$I$54,MATCH(Schedules_8760!$C5180,Htg_StPt_Sch_EZ!$B$31:$B$54,0),MATCH(Schedules_8760!$F5180,Htg_StPt_Sch_EZ!$C$30:$I$30,0)),"F","C")</f>
        <v>18.333333333333332</v>
      </c>
      <c r="J5180" s="34">
        <f>CONVERT(INDEX(Clg_StPt_Sch_EZ!$C$4:$I$27,MATCH(Schedules_8760!$C5180,Clg_StPt_Sch_EZ!$B$4:$B$27,0),MATCH(Schedules_8760!$F5180,Clg_StPt_Sch_EZ!$C$3:$I$3,0)),"F","C")</f>
        <v>25.555555555555554</v>
      </c>
      <c r="K5180" s="34">
        <f>CONVERT(INDEX(Clg_StPt_Sch_EZ!$C$31:$I$54,MATCH(Schedules_8760!$C5180,Clg_StPt_Sch_EZ!$B$31:$B$54,0),MATCH(Schedules_8760!$F5180,Clg_StPt_Sch_EZ!$C$30:$I$30,0)),"F","C")</f>
        <v>28.333333333333332</v>
      </c>
      <c r="L5180" s="34">
        <f>CONVERT(INDEX(DHW_StPt_Sch_EZ!$C$4:$I$27,MATCH(Schedules_8760!$C5180,DHW_StPt_Sch_EZ!$B$4:$B$27,0),MATCH(Schedules_8760!$F5180,DHW_StPt_Sch_EZ!$C$3:$I$3,0)),"F","C")</f>
        <v>53.333333333333329</v>
      </c>
      <c r="M5180" s="34">
        <f>CONVERT(INDEX(DHW_StPt_Sch_EZ!$C$31:$I$54,MATCH(Schedules_8760!$C5180,DHW_StPt_Sch_EZ!$B$31:$B$54,0),MATCH(Schedules_8760!$F5180,DHW_StPt_Sch_EZ!$C$30:$I$30,0)),"F","C")</f>
        <v>53.333333333333329</v>
      </c>
      <c r="N5180" s="12"/>
      <c r="O5180" s="12"/>
      <c r="P5180" s="12"/>
    </row>
    <row r="5181" spans="1:16" x14ac:dyDescent="0.25">
      <c r="A5181" s="35">
        <v>5180</v>
      </c>
      <c r="B5181" s="89">
        <v>216.79166666666671</v>
      </c>
      <c r="C5181" s="35">
        <f t="shared" si="400"/>
        <v>20</v>
      </c>
      <c r="D5181" s="35">
        <f t="shared" si="403"/>
        <v>216</v>
      </c>
      <c r="E5181" s="35">
        <f t="shared" si="404"/>
        <v>6</v>
      </c>
      <c r="F5181" s="35" t="str">
        <f t="shared" si="401"/>
        <v>Friday</v>
      </c>
      <c r="G5181" s="35">
        <f t="shared" si="402"/>
        <v>8</v>
      </c>
      <c r="H5181" s="34">
        <f>CONVERT(INDEX(Htg_StPt_Sch_EZ!$C$4:$I$27,MATCH(Schedules_8760!$C5181,Htg_StPt_Sch_EZ!$B$4:$B$27,0),MATCH(Schedules_8760!$F5181,Htg_StPt_Sch_EZ!$C$3:$I$3,0)),"F","C")</f>
        <v>20.555555555555554</v>
      </c>
      <c r="I5181" s="34">
        <f>CONVERT(INDEX(Htg_StPt_Sch_EZ!$C$31:$I$54,MATCH(Schedules_8760!$C5181,Htg_StPt_Sch_EZ!$B$31:$B$54,0),MATCH(Schedules_8760!$F5181,Htg_StPt_Sch_EZ!$C$30:$I$30,0)),"F","C")</f>
        <v>18.888888888888889</v>
      </c>
      <c r="J5181" s="34">
        <f>CONVERT(INDEX(Clg_StPt_Sch_EZ!$C$4:$I$27,MATCH(Schedules_8760!$C5181,Clg_StPt_Sch_EZ!$B$4:$B$27,0),MATCH(Schedules_8760!$F5181,Clg_StPt_Sch_EZ!$C$3:$I$3,0)),"F","C")</f>
        <v>25.555555555555554</v>
      </c>
      <c r="K5181" s="34">
        <f>CONVERT(INDEX(Clg_StPt_Sch_EZ!$C$31:$I$54,MATCH(Schedules_8760!$C5181,Clg_StPt_Sch_EZ!$B$31:$B$54,0),MATCH(Schedules_8760!$F5181,Clg_StPt_Sch_EZ!$C$30:$I$30,0)),"F","C")</f>
        <v>28.333333333333332</v>
      </c>
      <c r="L5181" s="34">
        <f>CONVERT(INDEX(DHW_StPt_Sch_EZ!$C$4:$I$27,MATCH(Schedules_8760!$C5181,DHW_StPt_Sch_EZ!$B$4:$B$27,0),MATCH(Schedules_8760!$F5181,DHW_StPt_Sch_EZ!$C$3:$I$3,0)),"F","C")</f>
        <v>53.333333333333329</v>
      </c>
      <c r="M5181" s="34">
        <f>CONVERT(INDEX(DHW_StPt_Sch_EZ!$C$31:$I$54,MATCH(Schedules_8760!$C5181,DHW_StPt_Sch_EZ!$B$31:$B$54,0),MATCH(Schedules_8760!$F5181,DHW_StPt_Sch_EZ!$C$30:$I$30,0)),"F","C")</f>
        <v>53.333333333333329</v>
      </c>
      <c r="N5181" s="12"/>
      <c r="O5181" s="12"/>
      <c r="P5181" s="12"/>
    </row>
    <row r="5182" spans="1:16" x14ac:dyDescent="0.25">
      <c r="A5182" s="35">
        <v>5181</v>
      </c>
      <c r="B5182" s="89">
        <v>216.83333333333329</v>
      </c>
      <c r="C5182" s="35">
        <f t="shared" si="400"/>
        <v>21</v>
      </c>
      <c r="D5182" s="35">
        <f t="shared" si="403"/>
        <v>216</v>
      </c>
      <c r="E5182" s="35">
        <f t="shared" si="404"/>
        <v>6</v>
      </c>
      <c r="F5182" s="35" t="str">
        <f t="shared" si="401"/>
        <v>Friday</v>
      </c>
      <c r="G5182" s="35">
        <f t="shared" si="402"/>
        <v>8</v>
      </c>
      <c r="H5182" s="34">
        <f>CONVERT(INDEX(Htg_StPt_Sch_EZ!$C$4:$I$27,MATCH(Schedules_8760!$C5182,Htg_StPt_Sch_EZ!$B$4:$B$27,0),MATCH(Schedules_8760!$F5182,Htg_StPt_Sch_EZ!$C$3:$I$3,0)),"F","C")</f>
        <v>20.555555555555554</v>
      </c>
      <c r="I5182" s="34">
        <f>CONVERT(INDEX(Htg_StPt_Sch_EZ!$C$31:$I$54,MATCH(Schedules_8760!$C5182,Htg_StPt_Sch_EZ!$B$31:$B$54,0),MATCH(Schedules_8760!$F5182,Htg_StPt_Sch_EZ!$C$30:$I$30,0)),"F","C")</f>
        <v>19.444444444444443</v>
      </c>
      <c r="J5182" s="34">
        <f>CONVERT(INDEX(Clg_StPt_Sch_EZ!$C$4:$I$27,MATCH(Schedules_8760!$C5182,Clg_StPt_Sch_EZ!$B$4:$B$27,0),MATCH(Schedules_8760!$F5182,Clg_StPt_Sch_EZ!$C$3:$I$3,0)),"F","C")</f>
        <v>25.555555555555554</v>
      </c>
      <c r="K5182" s="34">
        <f>CONVERT(INDEX(Clg_StPt_Sch_EZ!$C$31:$I$54,MATCH(Schedules_8760!$C5182,Clg_StPt_Sch_EZ!$B$31:$B$54,0),MATCH(Schedules_8760!$F5182,Clg_StPt_Sch_EZ!$C$30:$I$30,0)),"F","C")</f>
        <v>28.333333333333332</v>
      </c>
      <c r="L5182" s="34">
        <f>CONVERT(INDEX(DHW_StPt_Sch_EZ!$C$4:$I$27,MATCH(Schedules_8760!$C5182,DHW_StPt_Sch_EZ!$B$4:$B$27,0),MATCH(Schedules_8760!$F5182,DHW_StPt_Sch_EZ!$C$3:$I$3,0)),"F","C")</f>
        <v>53.333333333333329</v>
      </c>
      <c r="M5182" s="34">
        <f>CONVERT(INDEX(DHW_StPt_Sch_EZ!$C$31:$I$54,MATCH(Schedules_8760!$C5182,DHW_StPt_Sch_EZ!$B$31:$B$54,0),MATCH(Schedules_8760!$F5182,DHW_StPt_Sch_EZ!$C$30:$I$30,0)),"F","C")</f>
        <v>53.333333333333329</v>
      </c>
      <c r="N5182" s="12"/>
      <c r="O5182" s="12"/>
      <c r="P5182" s="12"/>
    </row>
    <row r="5183" spans="1:16" x14ac:dyDescent="0.25">
      <c r="A5183" s="35">
        <v>5182</v>
      </c>
      <c r="B5183" s="89">
        <v>216.875</v>
      </c>
      <c r="C5183" s="35">
        <f t="shared" si="400"/>
        <v>22</v>
      </c>
      <c r="D5183" s="35">
        <f t="shared" si="403"/>
        <v>216</v>
      </c>
      <c r="E5183" s="35">
        <f t="shared" si="404"/>
        <v>6</v>
      </c>
      <c r="F5183" s="35" t="str">
        <f t="shared" si="401"/>
        <v>Friday</v>
      </c>
      <c r="G5183" s="35">
        <f t="shared" si="402"/>
        <v>8</v>
      </c>
      <c r="H5183" s="34">
        <f>CONVERT(INDEX(Htg_StPt_Sch_EZ!$C$4:$I$27,MATCH(Schedules_8760!$C5183,Htg_StPt_Sch_EZ!$B$4:$B$27,0),MATCH(Schedules_8760!$F5183,Htg_StPt_Sch_EZ!$C$3:$I$3,0)),"F","C")</f>
        <v>20.555555555555554</v>
      </c>
      <c r="I5183" s="34">
        <f>CONVERT(INDEX(Htg_StPt_Sch_EZ!$C$31:$I$54,MATCH(Schedules_8760!$C5183,Htg_StPt_Sch_EZ!$B$31:$B$54,0),MATCH(Schedules_8760!$F5183,Htg_StPt_Sch_EZ!$C$30:$I$30,0)),"F","C")</f>
        <v>19.444444444444443</v>
      </c>
      <c r="J5183" s="34">
        <f>CONVERT(INDEX(Clg_StPt_Sch_EZ!$C$4:$I$27,MATCH(Schedules_8760!$C5183,Clg_StPt_Sch_EZ!$B$4:$B$27,0),MATCH(Schedules_8760!$F5183,Clg_StPt_Sch_EZ!$C$3:$I$3,0)),"F","C")</f>
        <v>25.555555555555554</v>
      </c>
      <c r="K5183" s="34">
        <f>CONVERT(INDEX(Clg_StPt_Sch_EZ!$C$31:$I$54,MATCH(Schedules_8760!$C5183,Clg_StPt_Sch_EZ!$B$31:$B$54,0),MATCH(Schedules_8760!$F5183,Clg_StPt_Sch_EZ!$C$30:$I$30,0)),"F","C")</f>
        <v>28.333333333333332</v>
      </c>
      <c r="L5183" s="34">
        <f>CONVERT(INDEX(DHW_StPt_Sch_EZ!$C$4:$I$27,MATCH(Schedules_8760!$C5183,DHW_StPt_Sch_EZ!$B$4:$B$27,0),MATCH(Schedules_8760!$F5183,DHW_StPt_Sch_EZ!$C$3:$I$3,0)),"F","C")</f>
        <v>53.333333333333329</v>
      </c>
      <c r="M5183" s="34">
        <f>CONVERT(INDEX(DHW_StPt_Sch_EZ!$C$31:$I$54,MATCH(Schedules_8760!$C5183,DHW_StPt_Sch_EZ!$B$31:$B$54,0),MATCH(Schedules_8760!$F5183,DHW_StPt_Sch_EZ!$C$30:$I$30,0)),"F","C")</f>
        <v>53.333333333333329</v>
      </c>
      <c r="N5183" s="12"/>
      <c r="O5183" s="12"/>
      <c r="P5183" s="12"/>
    </row>
    <row r="5184" spans="1:16" x14ac:dyDescent="0.25">
      <c r="A5184" s="35">
        <v>5183</v>
      </c>
      <c r="B5184" s="89">
        <v>216.91666666666671</v>
      </c>
      <c r="C5184" s="35">
        <f t="shared" si="400"/>
        <v>23</v>
      </c>
      <c r="D5184" s="35">
        <f t="shared" si="403"/>
        <v>216</v>
      </c>
      <c r="E5184" s="35">
        <f t="shared" si="404"/>
        <v>6</v>
      </c>
      <c r="F5184" s="35" t="str">
        <f t="shared" si="401"/>
        <v>Friday</v>
      </c>
      <c r="G5184" s="35">
        <f t="shared" si="402"/>
        <v>8</v>
      </c>
      <c r="H5184" s="34">
        <f>CONVERT(INDEX(Htg_StPt_Sch_EZ!$C$4:$I$27,MATCH(Schedules_8760!$C5184,Htg_StPt_Sch_EZ!$B$4:$B$27,0),MATCH(Schedules_8760!$F5184,Htg_StPt_Sch_EZ!$C$3:$I$3,0)),"F","C")</f>
        <v>20.555555555555554</v>
      </c>
      <c r="I5184" s="34">
        <f>CONVERT(INDEX(Htg_StPt_Sch_EZ!$C$31:$I$54,MATCH(Schedules_8760!$C5184,Htg_StPt_Sch_EZ!$B$31:$B$54,0),MATCH(Schedules_8760!$F5184,Htg_StPt_Sch_EZ!$C$30:$I$30,0)),"F","C")</f>
        <v>19.444444444444443</v>
      </c>
      <c r="J5184" s="34">
        <f>CONVERT(INDEX(Clg_StPt_Sch_EZ!$C$4:$I$27,MATCH(Schedules_8760!$C5184,Clg_StPt_Sch_EZ!$B$4:$B$27,0),MATCH(Schedules_8760!$F5184,Clg_StPt_Sch_EZ!$C$3:$I$3,0)),"F","C")</f>
        <v>25.555555555555554</v>
      </c>
      <c r="K5184" s="34">
        <f>CONVERT(INDEX(Clg_StPt_Sch_EZ!$C$31:$I$54,MATCH(Schedules_8760!$C5184,Clg_StPt_Sch_EZ!$B$31:$B$54,0),MATCH(Schedules_8760!$F5184,Clg_StPt_Sch_EZ!$C$30:$I$30,0)),"F","C")</f>
        <v>28.333333333333332</v>
      </c>
      <c r="L5184" s="34">
        <f>CONVERT(INDEX(DHW_StPt_Sch_EZ!$C$4:$I$27,MATCH(Schedules_8760!$C5184,DHW_StPt_Sch_EZ!$B$4:$B$27,0),MATCH(Schedules_8760!$F5184,DHW_StPt_Sch_EZ!$C$3:$I$3,0)),"F","C")</f>
        <v>53.333333333333329</v>
      </c>
      <c r="M5184" s="34">
        <f>CONVERT(INDEX(DHW_StPt_Sch_EZ!$C$31:$I$54,MATCH(Schedules_8760!$C5184,DHW_StPt_Sch_EZ!$B$31:$B$54,0),MATCH(Schedules_8760!$F5184,DHW_StPt_Sch_EZ!$C$30:$I$30,0)),"F","C")</f>
        <v>53.333333333333329</v>
      </c>
      <c r="N5184" s="12"/>
      <c r="O5184" s="12"/>
      <c r="P5184" s="12"/>
    </row>
    <row r="5185" spans="1:16" x14ac:dyDescent="0.25">
      <c r="A5185" s="35">
        <v>5184</v>
      </c>
      <c r="B5185" s="89">
        <v>216.95833333333329</v>
      </c>
      <c r="C5185" s="35">
        <f t="shared" si="400"/>
        <v>24</v>
      </c>
      <c r="D5185" s="35">
        <f t="shared" si="403"/>
        <v>216</v>
      </c>
      <c r="E5185" s="35">
        <f t="shared" si="404"/>
        <v>6</v>
      </c>
      <c r="F5185" s="35" t="str">
        <f t="shared" si="401"/>
        <v>Friday</v>
      </c>
      <c r="G5185" s="35">
        <f t="shared" si="402"/>
        <v>8</v>
      </c>
      <c r="H5185" s="34">
        <f>CONVERT(INDEX(Htg_StPt_Sch_EZ!$C$4:$I$27,MATCH(Schedules_8760!$C5185,Htg_StPt_Sch_EZ!$B$4:$B$27,0),MATCH(Schedules_8760!$F5185,Htg_StPt_Sch_EZ!$C$3:$I$3,0)),"F","C")</f>
        <v>20.555555555555554</v>
      </c>
      <c r="I5185" s="34">
        <f>CONVERT(INDEX(Htg_StPt_Sch_EZ!$C$31:$I$54,MATCH(Schedules_8760!$C5185,Htg_StPt_Sch_EZ!$B$31:$B$54,0),MATCH(Schedules_8760!$F5185,Htg_StPt_Sch_EZ!$C$30:$I$30,0)),"F","C")</f>
        <v>19.444444444444443</v>
      </c>
      <c r="J5185" s="34">
        <f>CONVERT(INDEX(Clg_StPt_Sch_EZ!$C$4:$I$27,MATCH(Schedules_8760!$C5185,Clg_StPt_Sch_EZ!$B$4:$B$27,0),MATCH(Schedules_8760!$F5185,Clg_StPt_Sch_EZ!$C$3:$I$3,0)),"F","C")</f>
        <v>25.555555555555554</v>
      </c>
      <c r="K5185" s="34">
        <f>CONVERT(INDEX(Clg_StPt_Sch_EZ!$C$31:$I$54,MATCH(Schedules_8760!$C5185,Clg_StPt_Sch_EZ!$B$31:$B$54,0),MATCH(Schedules_8760!$F5185,Clg_StPt_Sch_EZ!$C$30:$I$30,0)),"F","C")</f>
        <v>28.333333333333332</v>
      </c>
      <c r="L5185" s="34">
        <f>CONVERT(INDEX(DHW_StPt_Sch_EZ!$C$4:$I$27,MATCH(Schedules_8760!$C5185,DHW_StPt_Sch_EZ!$B$4:$B$27,0),MATCH(Schedules_8760!$F5185,DHW_StPt_Sch_EZ!$C$3:$I$3,0)),"F","C")</f>
        <v>53.333333333333329</v>
      </c>
      <c r="M5185" s="34">
        <f>CONVERT(INDEX(DHW_StPt_Sch_EZ!$C$31:$I$54,MATCH(Schedules_8760!$C5185,DHW_StPt_Sch_EZ!$B$31:$B$54,0),MATCH(Schedules_8760!$F5185,DHW_StPt_Sch_EZ!$C$30:$I$30,0)),"F","C")</f>
        <v>53.333333333333329</v>
      </c>
      <c r="N5185" s="12"/>
      <c r="O5185" s="12"/>
      <c r="P5185" s="12"/>
    </row>
    <row r="5186" spans="1:16" x14ac:dyDescent="0.25">
      <c r="A5186" s="35">
        <v>5185</v>
      </c>
      <c r="B5186" s="89">
        <v>217</v>
      </c>
      <c r="C5186" s="35">
        <f t="shared" ref="C5186:C5249" si="405">HOUR(B5186)+1</f>
        <v>1</v>
      </c>
      <c r="D5186" s="35">
        <f t="shared" si="403"/>
        <v>217</v>
      </c>
      <c r="E5186" s="35">
        <f t="shared" si="404"/>
        <v>7</v>
      </c>
      <c r="F5186" s="35" t="str">
        <f t="shared" ref="F5186:F5249" si="406">IF(E5186=1,"Sunday",IF(E5186=2,"Monday",IF(E5186=3,"Tuesday",IF(E5186=4,"Wednesday",IF(E5186=5,"Thursday",IF(E5186=6,"Friday","Saturday"))))))</f>
        <v>Saturday</v>
      </c>
      <c r="G5186" s="35">
        <f t="shared" ref="G5186:G5249" si="407">MONTH(B5186)</f>
        <v>8</v>
      </c>
      <c r="H5186" s="34">
        <f>CONVERT(INDEX(Htg_StPt_Sch_EZ!$C$4:$I$27,MATCH(Schedules_8760!$C5186,Htg_StPt_Sch_EZ!$B$4:$B$27,0),MATCH(Schedules_8760!$F5186,Htg_StPt_Sch_EZ!$C$3:$I$3,0)),"F","C")</f>
        <v>20.555555555555554</v>
      </c>
      <c r="I5186" s="34">
        <f>CONVERT(INDEX(Htg_StPt_Sch_EZ!$C$31:$I$54,MATCH(Schedules_8760!$C5186,Htg_StPt_Sch_EZ!$B$31:$B$54,0),MATCH(Schedules_8760!$F5186,Htg_StPt_Sch_EZ!$C$30:$I$30,0)),"F","C")</f>
        <v>19.444444444444443</v>
      </c>
      <c r="J5186" s="34">
        <f>CONVERT(INDEX(Clg_StPt_Sch_EZ!$C$4:$I$27,MATCH(Schedules_8760!$C5186,Clg_StPt_Sch_EZ!$B$4:$B$27,0),MATCH(Schedules_8760!$F5186,Clg_StPt_Sch_EZ!$C$3:$I$3,0)),"F","C")</f>
        <v>25.555555555555554</v>
      </c>
      <c r="K5186" s="34">
        <f>CONVERT(INDEX(Clg_StPt_Sch_EZ!$C$31:$I$54,MATCH(Schedules_8760!$C5186,Clg_StPt_Sch_EZ!$B$31:$B$54,0),MATCH(Schedules_8760!$F5186,Clg_StPt_Sch_EZ!$C$30:$I$30,0)),"F","C")</f>
        <v>28.333333333333332</v>
      </c>
      <c r="L5186" s="34">
        <f>CONVERT(INDEX(DHW_StPt_Sch_EZ!$C$4:$I$27,MATCH(Schedules_8760!$C5186,DHW_StPt_Sch_EZ!$B$4:$B$27,0),MATCH(Schedules_8760!$F5186,DHW_StPt_Sch_EZ!$C$3:$I$3,0)),"F","C")</f>
        <v>53.333333333333329</v>
      </c>
      <c r="M5186" s="34">
        <f>CONVERT(INDEX(DHW_StPt_Sch_EZ!$C$31:$I$54,MATCH(Schedules_8760!$C5186,DHW_StPt_Sch_EZ!$B$31:$B$54,0),MATCH(Schedules_8760!$F5186,DHW_StPt_Sch_EZ!$C$30:$I$30,0)),"F","C")</f>
        <v>53.333333333333329</v>
      </c>
      <c r="N5186" s="12"/>
      <c r="O5186" s="12"/>
      <c r="P5186" s="12"/>
    </row>
    <row r="5187" spans="1:16" x14ac:dyDescent="0.25">
      <c r="A5187" s="35">
        <v>5186</v>
      </c>
      <c r="B5187" s="89">
        <v>217.04166666666671</v>
      </c>
      <c r="C5187" s="35">
        <f t="shared" si="405"/>
        <v>2</v>
      </c>
      <c r="D5187" s="35">
        <f t="shared" ref="D5187:D5250" si="408">IF(C5187=1,D5186+1,D5186)</f>
        <v>217</v>
      </c>
      <c r="E5187" s="35">
        <f t="shared" ref="E5187:E5250" si="409">IF(AND(C5187=1,E5186=7),1,IF(C5187=1,E5186+1,E5186))</f>
        <v>7</v>
      </c>
      <c r="F5187" s="35" t="str">
        <f t="shared" si="406"/>
        <v>Saturday</v>
      </c>
      <c r="G5187" s="35">
        <f t="shared" si="407"/>
        <v>8</v>
      </c>
      <c r="H5187" s="34">
        <f>CONVERT(INDEX(Htg_StPt_Sch_EZ!$C$4:$I$27,MATCH(Schedules_8760!$C5187,Htg_StPt_Sch_EZ!$B$4:$B$27,0),MATCH(Schedules_8760!$F5187,Htg_StPt_Sch_EZ!$C$3:$I$3,0)),"F","C")</f>
        <v>20.555555555555554</v>
      </c>
      <c r="I5187" s="34">
        <f>CONVERT(INDEX(Htg_StPt_Sch_EZ!$C$31:$I$54,MATCH(Schedules_8760!$C5187,Htg_StPt_Sch_EZ!$B$31:$B$54,0),MATCH(Schedules_8760!$F5187,Htg_StPt_Sch_EZ!$C$30:$I$30,0)),"F","C")</f>
        <v>19.444444444444443</v>
      </c>
      <c r="J5187" s="34">
        <f>CONVERT(INDEX(Clg_StPt_Sch_EZ!$C$4:$I$27,MATCH(Schedules_8760!$C5187,Clg_StPt_Sch_EZ!$B$4:$B$27,0),MATCH(Schedules_8760!$F5187,Clg_StPt_Sch_EZ!$C$3:$I$3,0)),"F","C")</f>
        <v>25.555555555555554</v>
      </c>
      <c r="K5187" s="34">
        <f>CONVERT(INDEX(Clg_StPt_Sch_EZ!$C$31:$I$54,MATCH(Schedules_8760!$C5187,Clg_StPt_Sch_EZ!$B$31:$B$54,0),MATCH(Schedules_8760!$F5187,Clg_StPt_Sch_EZ!$C$30:$I$30,0)),"F","C")</f>
        <v>28.333333333333332</v>
      </c>
      <c r="L5187" s="34">
        <f>CONVERT(INDEX(DHW_StPt_Sch_EZ!$C$4:$I$27,MATCH(Schedules_8760!$C5187,DHW_StPt_Sch_EZ!$B$4:$B$27,0),MATCH(Schedules_8760!$F5187,DHW_StPt_Sch_EZ!$C$3:$I$3,0)),"F","C")</f>
        <v>53.333333333333329</v>
      </c>
      <c r="M5187" s="34">
        <f>CONVERT(INDEX(DHW_StPt_Sch_EZ!$C$31:$I$54,MATCH(Schedules_8760!$C5187,DHW_StPt_Sch_EZ!$B$31:$B$54,0),MATCH(Schedules_8760!$F5187,DHW_StPt_Sch_EZ!$C$30:$I$30,0)),"F","C")</f>
        <v>53.333333333333329</v>
      </c>
      <c r="N5187" s="12"/>
      <c r="O5187" s="12"/>
      <c r="P5187" s="12"/>
    </row>
    <row r="5188" spans="1:16" x14ac:dyDescent="0.25">
      <c r="A5188" s="35">
        <v>5187</v>
      </c>
      <c r="B5188" s="89">
        <v>217.08333333333329</v>
      </c>
      <c r="C5188" s="35">
        <f t="shared" si="405"/>
        <v>3</v>
      </c>
      <c r="D5188" s="35">
        <f t="shared" si="408"/>
        <v>217</v>
      </c>
      <c r="E5188" s="35">
        <f t="shared" si="409"/>
        <v>7</v>
      </c>
      <c r="F5188" s="35" t="str">
        <f t="shared" si="406"/>
        <v>Saturday</v>
      </c>
      <c r="G5188" s="35">
        <f t="shared" si="407"/>
        <v>8</v>
      </c>
      <c r="H5188" s="34">
        <f>CONVERT(INDEX(Htg_StPt_Sch_EZ!$C$4:$I$27,MATCH(Schedules_8760!$C5188,Htg_StPt_Sch_EZ!$B$4:$B$27,0),MATCH(Schedules_8760!$F5188,Htg_StPt_Sch_EZ!$C$3:$I$3,0)),"F","C")</f>
        <v>20.555555555555554</v>
      </c>
      <c r="I5188" s="34">
        <f>CONVERT(INDEX(Htg_StPt_Sch_EZ!$C$31:$I$54,MATCH(Schedules_8760!$C5188,Htg_StPt_Sch_EZ!$B$31:$B$54,0),MATCH(Schedules_8760!$F5188,Htg_StPt_Sch_EZ!$C$30:$I$30,0)),"F","C")</f>
        <v>19.444444444444443</v>
      </c>
      <c r="J5188" s="34">
        <f>CONVERT(INDEX(Clg_StPt_Sch_EZ!$C$4:$I$27,MATCH(Schedules_8760!$C5188,Clg_StPt_Sch_EZ!$B$4:$B$27,0),MATCH(Schedules_8760!$F5188,Clg_StPt_Sch_EZ!$C$3:$I$3,0)),"F","C")</f>
        <v>25.555555555555554</v>
      </c>
      <c r="K5188" s="34">
        <f>CONVERT(INDEX(Clg_StPt_Sch_EZ!$C$31:$I$54,MATCH(Schedules_8760!$C5188,Clg_StPt_Sch_EZ!$B$31:$B$54,0),MATCH(Schedules_8760!$F5188,Clg_StPt_Sch_EZ!$C$30:$I$30,0)),"F","C")</f>
        <v>28.333333333333332</v>
      </c>
      <c r="L5188" s="34">
        <f>CONVERT(INDEX(DHW_StPt_Sch_EZ!$C$4:$I$27,MATCH(Schedules_8760!$C5188,DHW_StPt_Sch_EZ!$B$4:$B$27,0),MATCH(Schedules_8760!$F5188,DHW_StPt_Sch_EZ!$C$3:$I$3,0)),"F","C")</f>
        <v>53.333333333333329</v>
      </c>
      <c r="M5188" s="34">
        <f>CONVERT(INDEX(DHW_StPt_Sch_EZ!$C$31:$I$54,MATCH(Schedules_8760!$C5188,DHW_StPt_Sch_EZ!$B$31:$B$54,0),MATCH(Schedules_8760!$F5188,DHW_StPt_Sch_EZ!$C$30:$I$30,0)),"F","C")</f>
        <v>53.333333333333329</v>
      </c>
      <c r="N5188" s="12"/>
      <c r="O5188" s="12"/>
      <c r="P5188" s="12"/>
    </row>
    <row r="5189" spans="1:16" x14ac:dyDescent="0.25">
      <c r="A5189" s="35">
        <v>5188</v>
      </c>
      <c r="B5189" s="89">
        <v>217.125</v>
      </c>
      <c r="C5189" s="35">
        <f t="shared" si="405"/>
        <v>4</v>
      </c>
      <c r="D5189" s="35">
        <f t="shared" si="408"/>
        <v>217</v>
      </c>
      <c r="E5189" s="35">
        <f t="shared" si="409"/>
        <v>7</v>
      </c>
      <c r="F5189" s="35" t="str">
        <f t="shared" si="406"/>
        <v>Saturday</v>
      </c>
      <c r="G5189" s="35">
        <f t="shared" si="407"/>
        <v>8</v>
      </c>
      <c r="H5189" s="34">
        <f>CONVERT(INDEX(Htg_StPt_Sch_EZ!$C$4:$I$27,MATCH(Schedules_8760!$C5189,Htg_StPt_Sch_EZ!$B$4:$B$27,0),MATCH(Schedules_8760!$F5189,Htg_StPt_Sch_EZ!$C$3:$I$3,0)),"F","C")</f>
        <v>20.555555555555554</v>
      </c>
      <c r="I5189" s="34">
        <f>CONVERT(INDEX(Htg_StPt_Sch_EZ!$C$31:$I$54,MATCH(Schedules_8760!$C5189,Htg_StPt_Sch_EZ!$B$31:$B$54,0),MATCH(Schedules_8760!$F5189,Htg_StPt_Sch_EZ!$C$30:$I$30,0)),"F","C")</f>
        <v>19.444444444444443</v>
      </c>
      <c r="J5189" s="34">
        <f>CONVERT(INDEX(Clg_StPt_Sch_EZ!$C$4:$I$27,MATCH(Schedules_8760!$C5189,Clg_StPt_Sch_EZ!$B$4:$B$27,0),MATCH(Schedules_8760!$F5189,Clg_StPt_Sch_EZ!$C$3:$I$3,0)),"F","C")</f>
        <v>25.555555555555554</v>
      </c>
      <c r="K5189" s="34">
        <f>CONVERT(INDEX(Clg_StPt_Sch_EZ!$C$31:$I$54,MATCH(Schedules_8760!$C5189,Clg_StPt_Sch_EZ!$B$31:$B$54,0),MATCH(Schedules_8760!$F5189,Clg_StPt_Sch_EZ!$C$30:$I$30,0)),"F","C")</f>
        <v>28.333333333333332</v>
      </c>
      <c r="L5189" s="34">
        <f>CONVERT(INDEX(DHW_StPt_Sch_EZ!$C$4:$I$27,MATCH(Schedules_8760!$C5189,DHW_StPt_Sch_EZ!$B$4:$B$27,0),MATCH(Schedules_8760!$F5189,DHW_StPt_Sch_EZ!$C$3:$I$3,0)),"F","C")</f>
        <v>53.333333333333329</v>
      </c>
      <c r="M5189" s="34">
        <f>CONVERT(INDEX(DHW_StPt_Sch_EZ!$C$31:$I$54,MATCH(Schedules_8760!$C5189,DHW_StPt_Sch_EZ!$B$31:$B$54,0),MATCH(Schedules_8760!$F5189,DHW_StPt_Sch_EZ!$C$30:$I$30,0)),"F","C")</f>
        <v>53.333333333333329</v>
      </c>
      <c r="N5189" s="12"/>
      <c r="O5189" s="12"/>
      <c r="P5189" s="12"/>
    </row>
    <row r="5190" spans="1:16" x14ac:dyDescent="0.25">
      <c r="A5190" s="35">
        <v>5189</v>
      </c>
      <c r="B5190" s="89">
        <v>217.16666666666671</v>
      </c>
      <c r="C5190" s="35">
        <f t="shared" si="405"/>
        <v>5</v>
      </c>
      <c r="D5190" s="35">
        <f t="shared" si="408"/>
        <v>217</v>
      </c>
      <c r="E5190" s="35">
        <f t="shared" si="409"/>
        <v>7</v>
      </c>
      <c r="F5190" s="35" t="str">
        <f t="shared" si="406"/>
        <v>Saturday</v>
      </c>
      <c r="G5190" s="35">
        <f t="shared" si="407"/>
        <v>8</v>
      </c>
      <c r="H5190" s="34">
        <f>CONVERT(INDEX(Htg_StPt_Sch_EZ!$C$4:$I$27,MATCH(Schedules_8760!$C5190,Htg_StPt_Sch_EZ!$B$4:$B$27,0),MATCH(Schedules_8760!$F5190,Htg_StPt_Sch_EZ!$C$3:$I$3,0)),"F","C")</f>
        <v>20.555555555555554</v>
      </c>
      <c r="I5190" s="34">
        <f>CONVERT(INDEX(Htg_StPt_Sch_EZ!$C$31:$I$54,MATCH(Schedules_8760!$C5190,Htg_StPt_Sch_EZ!$B$31:$B$54,0),MATCH(Schedules_8760!$F5190,Htg_StPt_Sch_EZ!$C$30:$I$30,0)),"F","C")</f>
        <v>19.444444444444443</v>
      </c>
      <c r="J5190" s="34">
        <f>CONVERT(INDEX(Clg_StPt_Sch_EZ!$C$4:$I$27,MATCH(Schedules_8760!$C5190,Clg_StPt_Sch_EZ!$B$4:$B$27,0),MATCH(Schedules_8760!$F5190,Clg_StPt_Sch_EZ!$C$3:$I$3,0)),"F","C")</f>
        <v>25.555555555555554</v>
      </c>
      <c r="K5190" s="34">
        <f>CONVERT(INDEX(Clg_StPt_Sch_EZ!$C$31:$I$54,MATCH(Schedules_8760!$C5190,Clg_StPt_Sch_EZ!$B$31:$B$54,0),MATCH(Schedules_8760!$F5190,Clg_StPt_Sch_EZ!$C$30:$I$30,0)),"F","C")</f>
        <v>28.333333333333332</v>
      </c>
      <c r="L5190" s="34">
        <f>CONVERT(INDEX(DHW_StPt_Sch_EZ!$C$4:$I$27,MATCH(Schedules_8760!$C5190,DHW_StPt_Sch_EZ!$B$4:$B$27,0),MATCH(Schedules_8760!$F5190,DHW_StPt_Sch_EZ!$C$3:$I$3,0)),"F","C")</f>
        <v>53.333333333333329</v>
      </c>
      <c r="M5190" s="34">
        <f>CONVERT(INDEX(DHW_StPt_Sch_EZ!$C$31:$I$54,MATCH(Schedules_8760!$C5190,DHW_StPt_Sch_EZ!$B$31:$B$54,0),MATCH(Schedules_8760!$F5190,DHW_StPt_Sch_EZ!$C$30:$I$30,0)),"F","C")</f>
        <v>53.333333333333329</v>
      </c>
      <c r="N5190" s="12"/>
      <c r="O5190" s="12"/>
      <c r="P5190" s="12"/>
    </row>
    <row r="5191" spans="1:16" x14ac:dyDescent="0.25">
      <c r="A5191" s="35">
        <v>5190</v>
      </c>
      <c r="B5191" s="89">
        <v>217.20833333333329</v>
      </c>
      <c r="C5191" s="35">
        <f t="shared" si="405"/>
        <v>6</v>
      </c>
      <c r="D5191" s="35">
        <f t="shared" si="408"/>
        <v>217</v>
      </c>
      <c r="E5191" s="35">
        <f t="shared" si="409"/>
        <v>7</v>
      </c>
      <c r="F5191" s="35" t="str">
        <f t="shared" si="406"/>
        <v>Saturday</v>
      </c>
      <c r="G5191" s="35">
        <f t="shared" si="407"/>
        <v>8</v>
      </c>
      <c r="H5191" s="34">
        <f>CONVERT(INDEX(Htg_StPt_Sch_EZ!$C$4:$I$27,MATCH(Schedules_8760!$C5191,Htg_StPt_Sch_EZ!$B$4:$B$27,0),MATCH(Schedules_8760!$F5191,Htg_StPt_Sch_EZ!$C$3:$I$3,0)),"F","C")</f>
        <v>20.555555555555554</v>
      </c>
      <c r="I5191" s="34">
        <f>CONVERT(INDEX(Htg_StPt_Sch_EZ!$C$31:$I$54,MATCH(Schedules_8760!$C5191,Htg_StPt_Sch_EZ!$B$31:$B$54,0),MATCH(Schedules_8760!$F5191,Htg_StPt_Sch_EZ!$C$30:$I$30,0)),"F","C")</f>
        <v>19.444444444444443</v>
      </c>
      <c r="J5191" s="34">
        <f>CONVERT(INDEX(Clg_StPt_Sch_EZ!$C$4:$I$27,MATCH(Schedules_8760!$C5191,Clg_StPt_Sch_EZ!$B$4:$B$27,0),MATCH(Schedules_8760!$F5191,Clg_StPt_Sch_EZ!$C$3:$I$3,0)),"F","C")</f>
        <v>25.555555555555554</v>
      </c>
      <c r="K5191" s="34">
        <f>CONVERT(INDEX(Clg_StPt_Sch_EZ!$C$31:$I$54,MATCH(Schedules_8760!$C5191,Clg_StPt_Sch_EZ!$B$31:$B$54,0),MATCH(Schedules_8760!$F5191,Clg_StPt_Sch_EZ!$C$30:$I$30,0)),"F","C")</f>
        <v>28.333333333333332</v>
      </c>
      <c r="L5191" s="34">
        <f>CONVERT(INDEX(DHW_StPt_Sch_EZ!$C$4:$I$27,MATCH(Schedules_8760!$C5191,DHW_StPt_Sch_EZ!$B$4:$B$27,0),MATCH(Schedules_8760!$F5191,DHW_StPt_Sch_EZ!$C$3:$I$3,0)),"F","C")</f>
        <v>53.333333333333329</v>
      </c>
      <c r="M5191" s="34">
        <f>CONVERT(INDEX(DHW_StPt_Sch_EZ!$C$31:$I$54,MATCH(Schedules_8760!$C5191,DHW_StPt_Sch_EZ!$B$31:$B$54,0),MATCH(Schedules_8760!$F5191,DHW_StPt_Sch_EZ!$C$30:$I$30,0)),"F","C")</f>
        <v>53.333333333333329</v>
      </c>
      <c r="N5191" s="12"/>
      <c r="O5191" s="12"/>
      <c r="P5191" s="12"/>
    </row>
    <row r="5192" spans="1:16" x14ac:dyDescent="0.25">
      <c r="A5192" s="35">
        <v>5191</v>
      </c>
      <c r="B5192" s="89">
        <v>217.25</v>
      </c>
      <c r="C5192" s="35">
        <f t="shared" si="405"/>
        <v>7</v>
      </c>
      <c r="D5192" s="35">
        <f t="shared" si="408"/>
        <v>217</v>
      </c>
      <c r="E5192" s="35">
        <f t="shared" si="409"/>
        <v>7</v>
      </c>
      <c r="F5192" s="35" t="str">
        <f t="shared" si="406"/>
        <v>Saturday</v>
      </c>
      <c r="G5192" s="35">
        <f t="shared" si="407"/>
        <v>8</v>
      </c>
      <c r="H5192" s="34">
        <f>CONVERT(INDEX(Htg_StPt_Sch_EZ!$C$4:$I$27,MATCH(Schedules_8760!$C5192,Htg_StPt_Sch_EZ!$B$4:$B$27,0),MATCH(Schedules_8760!$F5192,Htg_StPt_Sch_EZ!$C$3:$I$3,0)),"F","C")</f>
        <v>20.555555555555554</v>
      </c>
      <c r="I5192" s="34">
        <f>CONVERT(INDEX(Htg_StPt_Sch_EZ!$C$31:$I$54,MATCH(Schedules_8760!$C5192,Htg_StPt_Sch_EZ!$B$31:$B$54,0),MATCH(Schedules_8760!$F5192,Htg_StPt_Sch_EZ!$C$30:$I$30,0)),"F","C")</f>
        <v>19.444444444444443</v>
      </c>
      <c r="J5192" s="34">
        <f>CONVERT(INDEX(Clg_StPt_Sch_EZ!$C$4:$I$27,MATCH(Schedules_8760!$C5192,Clg_StPt_Sch_EZ!$B$4:$B$27,0),MATCH(Schedules_8760!$F5192,Clg_StPt_Sch_EZ!$C$3:$I$3,0)),"F","C")</f>
        <v>25.555555555555554</v>
      </c>
      <c r="K5192" s="34">
        <f>CONVERT(INDEX(Clg_StPt_Sch_EZ!$C$31:$I$54,MATCH(Schedules_8760!$C5192,Clg_StPt_Sch_EZ!$B$31:$B$54,0),MATCH(Schedules_8760!$F5192,Clg_StPt_Sch_EZ!$C$30:$I$30,0)),"F","C")</f>
        <v>28.333333333333332</v>
      </c>
      <c r="L5192" s="34">
        <f>CONVERT(INDEX(DHW_StPt_Sch_EZ!$C$4:$I$27,MATCH(Schedules_8760!$C5192,DHW_StPt_Sch_EZ!$B$4:$B$27,0),MATCH(Schedules_8760!$F5192,DHW_StPt_Sch_EZ!$C$3:$I$3,0)),"F","C")</f>
        <v>53.333333333333329</v>
      </c>
      <c r="M5192" s="34">
        <f>CONVERT(INDEX(DHW_StPt_Sch_EZ!$C$31:$I$54,MATCH(Schedules_8760!$C5192,DHW_StPt_Sch_EZ!$B$31:$B$54,0),MATCH(Schedules_8760!$F5192,DHW_StPt_Sch_EZ!$C$30:$I$30,0)),"F","C")</f>
        <v>53.333333333333329</v>
      </c>
      <c r="N5192" s="12"/>
      <c r="O5192" s="12"/>
      <c r="P5192" s="12"/>
    </row>
    <row r="5193" spans="1:16" x14ac:dyDescent="0.25">
      <c r="A5193" s="35">
        <v>5192</v>
      </c>
      <c r="B5193" s="89">
        <v>217.29166666666671</v>
      </c>
      <c r="C5193" s="35">
        <f t="shared" si="405"/>
        <v>8</v>
      </c>
      <c r="D5193" s="35">
        <f t="shared" si="408"/>
        <v>217</v>
      </c>
      <c r="E5193" s="35">
        <f t="shared" si="409"/>
        <v>7</v>
      </c>
      <c r="F5193" s="35" t="str">
        <f t="shared" si="406"/>
        <v>Saturday</v>
      </c>
      <c r="G5193" s="35">
        <f t="shared" si="407"/>
        <v>8</v>
      </c>
      <c r="H5193" s="34">
        <f>CONVERT(INDEX(Htg_StPt_Sch_EZ!$C$4:$I$27,MATCH(Schedules_8760!$C5193,Htg_StPt_Sch_EZ!$B$4:$B$27,0),MATCH(Schedules_8760!$F5193,Htg_StPt_Sch_EZ!$C$3:$I$3,0)),"F","C")</f>
        <v>20.555555555555554</v>
      </c>
      <c r="I5193" s="34">
        <f>CONVERT(INDEX(Htg_StPt_Sch_EZ!$C$31:$I$54,MATCH(Schedules_8760!$C5193,Htg_StPt_Sch_EZ!$B$31:$B$54,0),MATCH(Schedules_8760!$F5193,Htg_StPt_Sch_EZ!$C$30:$I$30,0)),"F","C")</f>
        <v>19.444444444444443</v>
      </c>
      <c r="J5193" s="34">
        <f>CONVERT(INDEX(Clg_StPt_Sch_EZ!$C$4:$I$27,MATCH(Schedules_8760!$C5193,Clg_StPt_Sch_EZ!$B$4:$B$27,0),MATCH(Schedules_8760!$F5193,Clg_StPt_Sch_EZ!$C$3:$I$3,0)),"F","C")</f>
        <v>25.555555555555554</v>
      </c>
      <c r="K5193" s="34">
        <f>CONVERT(INDEX(Clg_StPt_Sch_EZ!$C$31:$I$54,MATCH(Schedules_8760!$C5193,Clg_StPt_Sch_EZ!$B$31:$B$54,0),MATCH(Schedules_8760!$F5193,Clg_StPt_Sch_EZ!$C$30:$I$30,0)),"F","C")</f>
        <v>25</v>
      </c>
      <c r="L5193" s="34">
        <f>CONVERT(INDEX(DHW_StPt_Sch_EZ!$C$4:$I$27,MATCH(Schedules_8760!$C5193,DHW_StPt_Sch_EZ!$B$4:$B$27,0),MATCH(Schedules_8760!$F5193,DHW_StPt_Sch_EZ!$C$3:$I$3,0)),"F","C")</f>
        <v>53.333333333333329</v>
      </c>
      <c r="M5193" s="34">
        <f>CONVERT(INDEX(DHW_StPt_Sch_EZ!$C$31:$I$54,MATCH(Schedules_8760!$C5193,DHW_StPt_Sch_EZ!$B$31:$B$54,0),MATCH(Schedules_8760!$F5193,DHW_StPt_Sch_EZ!$C$30:$I$30,0)),"F","C")</f>
        <v>53.333333333333329</v>
      </c>
      <c r="N5193" s="12"/>
      <c r="O5193" s="12"/>
      <c r="P5193" s="12"/>
    </row>
    <row r="5194" spans="1:16" x14ac:dyDescent="0.25">
      <c r="A5194" s="35">
        <v>5193</v>
      </c>
      <c r="B5194" s="89">
        <v>217.33333333333329</v>
      </c>
      <c r="C5194" s="35">
        <f t="shared" si="405"/>
        <v>9</v>
      </c>
      <c r="D5194" s="35">
        <f t="shared" si="408"/>
        <v>217</v>
      </c>
      <c r="E5194" s="35">
        <f t="shared" si="409"/>
        <v>7</v>
      </c>
      <c r="F5194" s="35" t="str">
        <f t="shared" si="406"/>
        <v>Saturday</v>
      </c>
      <c r="G5194" s="35">
        <f t="shared" si="407"/>
        <v>8</v>
      </c>
      <c r="H5194" s="34">
        <f>CONVERT(INDEX(Htg_StPt_Sch_EZ!$C$4:$I$27,MATCH(Schedules_8760!$C5194,Htg_StPt_Sch_EZ!$B$4:$B$27,0),MATCH(Schedules_8760!$F5194,Htg_StPt_Sch_EZ!$C$3:$I$3,0)),"F","C")</f>
        <v>20.555555555555554</v>
      </c>
      <c r="I5194" s="34">
        <f>CONVERT(INDEX(Htg_StPt_Sch_EZ!$C$31:$I$54,MATCH(Schedules_8760!$C5194,Htg_StPt_Sch_EZ!$B$31:$B$54,0),MATCH(Schedules_8760!$F5194,Htg_StPt_Sch_EZ!$C$30:$I$30,0)),"F","C")</f>
        <v>19.444444444444443</v>
      </c>
      <c r="J5194" s="34">
        <f>CONVERT(INDEX(Clg_StPt_Sch_EZ!$C$4:$I$27,MATCH(Schedules_8760!$C5194,Clg_StPt_Sch_EZ!$B$4:$B$27,0),MATCH(Schedules_8760!$F5194,Clg_StPt_Sch_EZ!$C$3:$I$3,0)),"F","C")</f>
        <v>25.555555555555554</v>
      </c>
      <c r="K5194" s="34">
        <f>CONVERT(INDEX(Clg_StPt_Sch_EZ!$C$31:$I$54,MATCH(Schedules_8760!$C5194,Clg_StPt_Sch_EZ!$B$31:$B$54,0),MATCH(Schedules_8760!$F5194,Clg_StPt_Sch_EZ!$C$30:$I$30,0)),"F","C")</f>
        <v>25</v>
      </c>
      <c r="L5194" s="34">
        <f>CONVERT(INDEX(DHW_StPt_Sch_EZ!$C$4:$I$27,MATCH(Schedules_8760!$C5194,DHW_StPt_Sch_EZ!$B$4:$B$27,0),MATCH(Schedules_8760!$F5194,DHW_StPt_Sch_EZ!$C$3:$I$3,0)),"F","C")</f>
        <v>53.333333333333329</v>
      </c>
      <c r="M5194" s="34">
        <f>CONVERT(INDEX(DHW_StPt_Sch_EZ!$C$31:$I$54,MATCH(Schedules_8760!$C5194,DHW_StPt_Sch_EZ!$B$31:$B$54,0),MATCH(Schedules_8760!$F5194,DHW_StPt_Sch_EZ!$C$30:$I$30,0)),"F","C")</f>
        <v>53.333333333333329</v>
      </c>
      <c r="N5194" s="12"/>
      <c r="O5194" s="12"/>
      <c r="P5194" s="12"/>
    </row>
    <row r="5195" spans="1:16" x14ac:dyDescent="0.25">
      <c r="A5195" s="35">
        <v>5194</v>
      </c>
      <c r="B5195" s="89">
        <v>217.375</v>
      </c>
      <c r="C5195" s="35">
        <f t="shared" si="405"/>
        <v>10</v>
      </c>
      <c r="D5195" s="35">
        <f t="shared" si="408"/>
        <v>217</v>
      </c>
      <c r="E5195" s="35">
        <f t="shared" si="409"/>
        <v>7</v>
      </c>
      <c r="F5195" s="35" t="str">
        <f t="shared" si="406"/>
        <v>Saturday</v>
      </c>
      <c r="G5195" s="35">
        <f t="shared" si="407"/>
        <v>8</v>
      </c>
      <c r="H5195" s="34">
        <f>CONVERT(INDEX(Htg_StPt_Sch_EZ!$C$4:$I$27,MATCH(Schedules_8760!$C5195,Htg_StPt_Sch_EZ!$B$4:$B$27,0),MATCH(Schedules_8760!$F5195,Htg_StPt_Sch_EZ!$C$3:$I$3,0)),"F","C")</f>
        <v>20.555555555555554</v>
      </c>
      <c r="I5195" s="34">
        <f>CONVERT(INDEX(Htg_StPt_Sch_EZ!$C$31:$I$54,MATCH(Schedules_8760!$C5195,Htg_StPt_Sch_EZ!$B$31:$B$54,0),MATCH(Schedules_8760!$F5195,Htg_StPt_Sch_EZ!$C$30:$I$30,0)),"F","C")</f>
        <v>19.444444444444443</v>
      </c>
      <c r="J5195" s="34">
        <f>CONVERT(INDEX(Clg_StPt_Sch_EZ!$C$4:$I$27,MATCH(Schedules_8760!$C5195,Clg_StPt_Sch_EZ!$B$4:$B$27,0),MATCH(Schedules_8760!$F5195,Clg_StPt_Sch_EZ!$C$3:$I$3,0)),"F","C")</f>
        <v>25.555555555555554</v>
      </c>
      <c r="K5195" s="34">
        <f>CONVERT(INDEX(Clg_StPt_Sch_EZ!$C$31:$I$54,MATCH(Schedules_8760!$C5195,Clg_StPt_Sch_EZ!$B$31:$B$54,0),MATCH(Schedules_8760!$F5195,Clg_StPt_Sch_EZ!$C$30:$I$30,0)),"F","C")</f>
        <v>25</v>
      </c>
      <c r="L5195" s="34">
        <f>CONVERT(INDEX(DHW_StPt_Sch_EZ!$C$4:$I$27,MATCH(Schedules_8760!$C5195,DHW_StPt_Sch_EZ!$B$4:$B$27,0),MATCH(Schedules_8760!$F5195,DHW_StPt_Sch_EZ!$C$3:$I$3,0)),"F","C")</f>
        <v>53.333333333333329</v>
      </c>
      <c r="M5195" s="34">
        <f>CONVERT(INDEX(DHW_StPt_Sch_EZ!$C$31:$I$54,MATCH(Schedules_8760!$C5195,DHW_StPt_Sch_EZ!$B$31:$B$54,0),MATCH(Schedules_8760!$F5195,DHW_StPt_Sch_EZ!$C$30:$I$30,0)),"F","C")</f>
        <v>53.333333333333329</v>
      </c>
      <c r="N5195" s="12"/>
      <c r="O5195" s="12"/>
      <c r="P5195" s="12"/>
    </row>
    <row r="5196" spans="1:16" x14ac:dyDescent="0.25">
      <c r="A5196" s="35">
        <v>5195</v>
      </c>
      <c r="B5196" s="89">
        <v>217.41666666666671</v>
      </c>
      <c r="C5196" s="35">
        <f t="shared" si="405"/>
        <v>11</v>
      </c>
      <c r="D5196" s="35">
        <f t="shared" si="408"/>
        <v>217</v>
      </c>
      <c r="E5196" s="35">
        <f t="shared" si="409"/>
        <v>7</v>
      </c>
      <c r="F5196" s="35" t="str">
        <f t="shared" si="406"/>
        <v>Saturday</v>
      </c>
      <c r="G5196" s="35">
        <f t="shared" si="407"/>
        <v>8</v>
      </c>
      <c r="H5196" s="34">
        <f>CONVERT(INDEX(Htg_StPt_Sch_EZ!$C$4:$I$27,MATCH(Schedules_8760!$C5196,Htg_StPt_Sch_EZ!$B$4:$B$27,0),MATCH(Schedules_8760!$F5196,Htg_StPt_Sch_EZ!$C$3:$I$3,0)),"F","C")</f>
        <v>20.555555555555554</v>
      </c>
      <c r="I5196" s="34">
        <f>CONVERT(INDEX(Htg_StPt_Sch_EZ!$C$31:$I$54,MATCH(Schedules_8760!$C5196,Htg_StPt_Sch_EZ!$B$31:$B$54,0),MATCH(Schedules_8760!$F5196,Htg_StPt_Sch_EZ!$C$30:$I$30,0)),"F","C")</f>
        <v>19.444444444444443</v>
      </c>
      <c r="J5196" s="34">
        <f>CONVERT(INDEX(Clg_StPt_Sch_EZ!$C$4:$I$27,MATCH(Schedules_8760!$C5196,Clg_StPt_Sch_EZ!$B$4:$B$27,0),MATCH(Schedules_8760!$F5196,Clg_StPt_Sch_EZ!$C$3:$I$3,0)),"F","C")</f>
        <v>25.555555555555554</v>
      </c>
      <c r="K5196" s="34">
        <f>CONVERT(INDEX(Clg_StPt_Sch_EZ!$C$31:$I$54,MATCH(Schedules_8760!$C5196,Clg_StPt_Sch_EZ!$B$31:$B$54,0),MATCH(Schedules_8760!$F5196,Clg_StPt_Sch_EZ!$C$30:$I$30,0)),"F","C")</f>
        <v>25</v>
      </c>
      <c r="L5196" s="34">
        <f>CONVERT(INDEX(DHW_StPt_Sch_EZ!$C$4:$I$27,MATCH(Schedules_8760!$C5196,DHW_StPt_Sch_EZ!$B$4:$B$27,0),MATCH(Schedules_8760!$F5196,DHW_StPt_Sch_EZ!$C$3:$I$3,0)),"F","C")</f>
        <v>53.333333333333329</v>
      </c>
      <c r="M5196" s="34">
        <f>CONVERT(INDEX(DHW_StPt_Sch_EZ!$C$31:$I$54,MATCH(Schedules_8760!$C5196,DHW_StPt_Sch_EZ!$B$31:$B$54,0),MATCH(Schedules_8760!$F5196,DHW_StPt_Sch_EZ!$C$30:$I$30,0)),"F","C")</f>
        <v>53.333333333333329</v>
      </c>
      <c r="N5196" s="12"/>
      <c r="O5196" s="12"/>
      <c r="P5196" s="12"/>
    </row>
    <row r="5197" spans="1:16" x14ac:dyDescent="0.25">
      <c r="A5197" s="35">
        <v>5196</v>
      </c>
      <c r="B5197" s="89">
        <v>217.45833333333329</v>
      </c>
      <c r="C5197" s="35">
        <f t="shared" si="405"/>
        <v>12</v>
      </c>
      <c r="D5197" s="35">
        <f t="shared" si="408"/>
        <v>217</v>
      </c>
      <c r="E5197" s="35">
        <f t="shared" si="409"/>
        <v>7</v>
      </c>
      <c r="F5197" s="35" t="str">
        <f t="shared" si="406"/>
        <v>Saturday</v>
      </c>
      <c r="G5197" s="35">
        <f t="shared" si="407"/>
        <v>8</v>
      </c>
      <c r="H5197" s="34">
        <f>CONVERT(INDEX(Htg_StPt_Sch_EZ!$C$4:$I$27,MATCH(Schedules_8760!$C5197,Htg_StPt_Sch_EZ!$B$4:$B$27,0),MATCH(Schedules_8760!$F5197,Htg_StPt_Sch_EZ!$C$3:$I$3,0)),"F","C")</f>
        <v>20.555555555555554</v>
      </c>
      <c r="I5197" s="34">
        <f>CONVERT(INDEX(Htg_StPt_Sch_EZ!$C$31:$I$54,MATCH(Schedules_8760!$C5197,Htg_StPt_Sch_EZ!$B$31:$B$54,0),MATCH(Schedules_8760!$F5197,Htg_StPt_Sch_EZ!$C$30:$I$30,0)),"F","C")</f>
        <v>19.444444444444443</v>
      </c>
      <c r="J5197" s="34">
        <f>CONVERT(INDEX(Clg_StPt_Sch_EZ!$C$4:$I$27,MATCH(Schedules_8760!$C5197,Clg_StPt_Sch_EZ!$B$4:$B$27,0),MATCH(Schedules_8760!$F5197,Clg_StPt_Sch_EZ!$C$3:$I$3,0)),"F","C")</f>
        <v>25.555555555555554</v>
      </c>
      <c r="K5197" s="34">
        <f>CONVERT(INDEX(Clg_StPt_Sch_EZ!$C$31:$I$54,MATCH(Schedules_8760!$C5197,Clg_StPt_Sch_EZ!$B$31:$B$54,0),MATCH(Schedules_8760!$F5197,Clg_StPt_Sch_EZ!$C$30:$I$30,0)),"F","C")</f>
        <v>25</v>
      </c>
      <c r="L5197" s="34">
        <f>CONVERT(INDEX(DHW_StPt_Sch_EZ!$C$4:$I$27,MATCH(Schedules_8760!$C5197,DHW_StPt_Sch_EZ!$B$4:$B$27,0),MATCH(Schedules_8760!$F5197,DHW_StPt_Sch_EZ!$C$3:$I$3,0)),"F","C")</f>
        <v>53.333333333333329</v>
      </c>
      <c r="M5197" s="34">
        <f>CONVERT(INDEX(DHW_StPt_Sch_EZ!$C$31:$I$54,MATCH(Schedules_8760!$C5197,DHW_StPt_Sch_EZ!$B$31:$B$54,0),MATCH(Schedules_8760!$F5197,DHW_StPt_Sch_EZ!$C$30:$I$30,0)),"F","C")</f>
        <v>53.333333333333329</v>
      </c>
      <c r="N5197" s="12"/>
      <c r="O5197" s="12"/>
      <c r="P5197" s="12"/>
    </row>
    <row r="5198" spans="1:16" x14ac:dyDescent="0.25">
      <c r="A5198" s="35">
        <v>5197</v>
      </c>
      <c r="B5198" s="89">
        <v>217.5</v>
      </c>
      <c r="C5198" s="35">
        <f t="shared" si="405"/>
        <v>13</v>
      </c>
      <c r="D5198" s="35">
        <f t="shared" si="408"/>
        <v>217</v>
      </c>
      <c r="E5198" s="35">
        <f t="shared" si="409"/>
        <v>7</v>
      </c>
      <c r="F5198" s="35" t="str">
        <f t="shared" si="406"/>
        <v>Saturday</v>
      </c>
      <c r="G5198" s="35">
        <f t="shared" si="407"/>
        <v>8</v>
      </c>
      <c r="H5198" s="34">
        <f>CONVERT(INDEX(Htg_StPt_Sch_EZ!$C$4:$I$27,MATCH(Schedules_8760!$C5198,Htg_StPt_Sch_EZ!$B$4:$B$27,0),MATCH(Schedules_8760!$F5198,Htg_StPt_Sch_EZ!$C$3:$I$3,0)),"F","C")</f>
        <v>20.555555555555554</v>
      </c>
      <c r="I5198" s="34">
        <f>CONVERT(INDEX(Htg_StPt_Sch_EZ!$C$31:$I$54,MATCH(Schedules_8760!$C5198,Htg_StPt_Sch_EZ!$B$31:$B$54,0),MATCH(Schedules_8760!$F5198,Htg_StPt_Sch_EZ!$C$30:$I$30,0)),"F","C")</f>
        <v>19.444444444444443</v>
      </c>
      <c r="J5198" s="34">
        <f>CONVERT(INDEX(Clg_StPt_Sch_EZ!$C$4:$I$27,MATCH(Schedules_8760!$C5198,Clg_StPt_Sch_EZ!$B$4:$B$27,0),MATCH(Schedules_8760!$F5198,Clg_StPt_Sch_EZ!$C$3:$I$3,0)),"F","C")</f>
        <v>25.555555555555554</v>
      </c>
      <c r="K5198" s="34">
        <f>CONVERT(INDEX(Clg_StPt_Sch_EZ!$C$31:$I$54,MATCH(Schedules_8760!$C5198,Clg_StPt_Sch_EZ!$B$31:$B$54,0),MATCH(Schedules_8760!$F5198,Clg_StPt_Sch_EZ!$C$30:$I$30,0)),"F","C")</f>
        <v>25</v>
      </c>
      <c r="L5198" s="34">
        <f>CONVERT(INDEX(DHW_StPt_Sch_EZ!$C$4:$I$27,MATCH(Schedules_8760!$C5198,DHW_StPt_Sch_EZ!$B$4:$B$27,0),MATCH(Schedules_8760!$F5198,DHW_StPt_Sch_EZ!$C$3:$I$3,0)),"F","C")</f>
        <v>53.333333333333329</v>
      </c>
      <c r="M5198" s="34">
        <f>CONVERT(INDEX(DHW_StPt_Sch_EZ!$C$31:$I$54,MATCH(Schedules_8760!$C5198,DHW_StPt_Sch_EZ!$B$31:$B$54,0),MATCH(Schedules_8760!$F5198,DHW_StPt_Sch_EZ!$C$30:$I$30,0)),"F","C")</f>
        <v>53.333333333333329</v>
      </c>
      <c r="N5198" s="12"/>
      <c r="O5198" s="12"/>
      <c r="P5198" s="12"/>
    </row>
    <row r="5199" spans="1:16" x14ac:dyDescent="0.25">
      <c r="A5199" s="35">
        <v>5198</v>
      </c>
      <c r="B5199" s="89">
        <v>217.54166666666671</v>
      </c>
      <c r="C5199" s="35">
        <f t="shared" si="405"/>
        <v>14</v>
      </c>
      <c r="D5199" s="35">
        <f t="shared" si="408"/>
        <v>217</v>
      </c>
      <c r="E5199" s="35">
        <f t="shared" si="409"/>
        <v>7</v>
      </c>
      <c r="F5199" s="35" t="str">
        <f t="shared" si="406"/>
        <v>Saturday</v>
      </c>
      <c r="G5199" s="35">
        <f t="shared" si="407"/>
        <v>8</v>
      </c>
      <c r="H5199" s="34">
        <f>CONVERT(INDEX(Htg_StPt_Sch_EZ!$C$4:$I$27,MATCH(Schedules_8760!$C5199,Htg_StPt_Sch_EZ!$B$4:$B$27,0),MATCH(Schedules_8760!$F5199,Htg_StPt_Sch_EZ!$C$3:$I$3,0)),"F","C")</f>
        <v>20.555555555555554</v>
      </c>
      <c r="I5199" s="34">
        <f>CONVERT(INDEX(Htg_StPt_Sch_EZ!$C$31:$I$54,MATCH(Schedules_8760!$C5199,Htg_StPt_Sch_EZ!$B$31:$B$54,0),MATCH(Schedules_8760!$F5199,Htg_StPt_Sch_EZ!$C$30:$I$30,0)),"F","C")</f>
        <v>19.444444444444443</v>
      </c>
      <c r="J5199" s="34">
        <f>CONVERT(INDEX(Clg_StPt_Sch_EZ!$C$4:$I$27,MATCH(Schedules_8760!$C5199,Clg_StPt_Sch_EZ!$B$4:$B$27,0),MATCH(Schedules_8760!$F5199,Clg_StPt_Sch_EZ!$C$3:$I$3,0)),"F","C")</f>
        <v>25.555555555555554</v>
      </c>
      <c r="K5199" s="34">
        <f>CONVERT(INDEX(Clg_StPt_Sch_EZ!$C$31:$I$54,MATCH(Schedules_8760!$C5199,Clg_StPt_Sch_EZ!$B$31:$B$54,0),MATCH(Schedules_8760!$F5199,Clg_StPt_Sch_EZ!$C$30:$I$30,0)),"F","C")</f>
        <v>25</v>
      </c>
      <c r="L5199" s="34">
        <f>CONVERT(INDEX(DHW_StPt_Sch_EZ!$C$4:$I$27,MATCH(Schedules_8760!$C5199,DHW_StPt_Sch_EZ!$B$4:$B$27,0),MATCH(Schedules_8760!$F5199,DHW_StPt_Sch_EZ!$C$3:$I$3,0)),"F","C")</f>
        <v>53.333333333333329</v>
      </c>
      <c r="M5199" s="34">
        <f>CONVERT(INDEX(DHW_StPt_Sch_EZ!$C$31:$I$54,MATCH(Schedules_8760!$C5199,DHW_StPt_Sch_EZ!$B$31:$B$54,0),MATCH(Schedules_8760!$F5199,DHW_StPt_Sch_EZ!$C$30:$I$30,0)),"F","C")</f>
        <v>53.333333333333329</v>
      </c>
      <c r="N5199" s="12"/>
      <c r="O5199" s="12"/>
      <c r="P5199" s="12"/>
    </row>
    <row r="5200" spans="1:16" x14ac:dyDescent="0.25">
      <c r="A5200" s="35">
        <v>5199</v>
      </c>
      <c r="B5200" s="89">
        <v>217.58333333333329</v>
      </c>
      <c r="C5200" s="35">
        <f t="shared" si="405"/>
        <v>15</v>
      </c>
      <c r="D5200" s="35">
        <f t="shared" si="408"/>
        <v>217</v>
      </c>
      <c r="E5200" s="35">
        <f t="shared" si="409"/>
        <v>7</v>
      </c>
      <c r="F5200" s="35" t="str">
        <f t="shared" si="406"/>
        <v>Saturday</v>
      </c>
      <c r="G5200" s="35">
        <f t="shared" si="407"/>
        <v>8</v>
      </c>
      <c r="H5200" s="34">
        <f>CONVERT(INDEX(Htg_StPt_Sch_EZ!$C$4:$I$27,MATCH(Schedules_8760!$C5200,Htg_StPt_Sch_EZ!$B$4:$B$27,0),MATCH(Schedules_8760!$F5200,Htg_StPt_Sch_EZ!$C$3:$I$3,0)),"F","C")</f>
        <v>20.555555555555554</v>
      </c>
      <c r="I5200" s="34">
        <f>CONVERT(INDEX(Htg_StPt_Sch_EZ!$C$31:$I$54,MATCH(Schedules_8760!$C5200,Htg_StPt_Sch_EZ!$B$31:$B$54,0),MATCH(Schedules_8760!$F5200,Htg_StPt_Sch_EZ!$C$30:$I$30,0)),"F","C")</f>
        <v>21.111111111111111</v>
      </c>
      <c r="J5200" s="34">
        <f>CONVERT(INDEX(Clg_StPt_Sch_EZ!$C$4:$I$27,MATCH(Schedules_8760!$C5200,Clg_StPt_Sch_EZ!$B$4:$B$27,0),MATCH(Schedules_8760!$F5200,Clg_StPt_Sch_EZ!$C$3:$I$3,0)),"F","C")</f>
        <v>25.555555555555554</v>
      </c>
      <c r="K5200" s="34">
        <f>CONVERT(INDEX(Clg_StPt_Sch_EZ!$C$31:$I$54,MATCH(Schedules_8760!$C5200,Clg_StPt_Sch_EZ!$B$31:$B$54,0),MATCH(Schedules_8760!$F5200,Clg_StPt_Sch_EZ!$C$30:$I$30,0)),"F","C")</f>
        <v>25</v>
      </c>
      <c r="L5200" s="34">
        <f>CONVERT(INDEX(DHW_StPt_Sch_EZ!$C$4:$I$27,MATCH(Schedules_8760!$C5200,DHW_StPt_Sch_EZ!$B$4:$B$27,0),MATCH(Schedules_8760!$F5200,DHW_StPt_Sch_EZ!$C$3:$I$3,0)),"F","C")</f>
        <v>53.333333333333329</v>
      </c>
      <c r="M5200" s="34">
        <f>CONVERT(INDEX(DHW_StPt_Sch_EZ!$C$31:$I$54,MATCH(Schedules_8760!$C5200,DHW_StPt_Sch_EZ!$B$31:$B$54,0),MATCH(Schedules_8760!$F5200,DHW_StPt_Sch_EZ!$C$30:$I$30,0)),"F","C")</f>
        <v>53.333333333333329</v>
      </c>
      <c r="N5200" s="12"/>
      <c r="O5200" s="12"/>
      <c r="P5200" s="12"/>
    </row>
    <row r="5201" spans="1:16" x14ac:dyDescent="0.25">
      <c r="A5201" s="35">
        <v>5200</v>
      </c>
      <c r="B5201" s="89">
        <v>217.625</v>
      </c>
      <c r="C5201" s="35">
        <f t="shared" si="405"/>
        <v>16</v>
      </c>
      <c r="D5201" s="35">
        <f t="shared" si="408"/>
        <v>217</v>
      </c>
      <c r="E5201" s="35">
        <f t="shared" si="409"/>
        <v>7</v>
      </c>
      <c r="F5201" s="35" t="str">
        <f t="shared" si="406"/>
        <v>Saturday</v>
      </c>
      <c r="G5201" s="35">
        <f t="shared" si="407"/>
        <v>8</v>
      </c>
      <c r="H5201" s="34">
        <f>CONVERT(INDEX(Htg_StPt_Sch_EZ!$C$4:$I$27,MATCH(Schedules_8760!$C5201,Htg_StPt_Sch_EZ!$B$4:$B$27,0),MATCH(Schedules_8760!$F5201,Htg_StPt_Sch_EZ!$C$3:$I$3,0)),"F","C")</f>
        <v>20.555555555555554</v>
      </c>
      <c r="I5201" s="34">
        <f>CONVERT(INDEX(Htg_StPt_Sch_EZ!$C$31:$I$54,MATCH(Schedules_8760!$C5201,Htg_StPt_Sch_EZ!$B$31:$B$54,0),MATCH(Schedules_8760!$F5201,Htg_StPt_Sch_EZ!$C$30:$I$30,0)),"F","C")</f>
        <v>21.111111111111111</v>
      </c>
      <c r="J5201" s="34">
        <f>CONVERT(INDEX(Clg_StPt_Sch_EZ!$C$4:$I$27,MATCH(Schedules_8760!$C5201,Clg_StPt_Sch_EZ!$B$4:$B$27,0),MATCH(Schedules_8760!$F5201,Clg_StPt_Sch_EZ!$C$3:$I$3,0)),"F","C")</f>
        <v>25.555555555555554</v>
      </c>
      <c r="K5201" s="34">
        <f>CONVERT(INDEX(Clg_StPt_Sch_EZ!$C$31:$I$54,MATCH(Schedules_8760!$C5201,Clg_StPt_Sch_EZ!$B$31:$B$54,0),MATCH(Schedules_8760!$F5201,Clg_StPt_Sch_EZ!$C$30:$I$30,0)),"F","C")</f>
        <v>25</v>
      </c>
      <c r="L5201" s="34">
        <f>CONVERT(INDEX(DHW_StPt_Sch_EZ!$C$4:$I$27,MATCH(Schedules_8760!$C5201,DHW_StPt_Sch_EZ!$B$4:$B$27,0),MATCH(Schedules_8760!$F5201,DHW_StPt_Sch_EZ!$C$3:$I$3,0)),"F","C")</f>
        <v>53.333333333333329</v>
      </c>
      <c r="M5201" s="34">
        <f>CONVERT(INDEX(DHW_StPt_Sch_EZ!$C$31:$I$54,MATCH(Schedules_8760!$C5201,DHW_StPt_Sch_EZ!$B$31:$B$54,0),MATCH(Schedules_8760!$F5201,DHW_StPt_Sch_EZ!$C$30:$I$30,0)),"F","C")</f>
        <v>53.333333333333329</v>
      </c>
      <c r="N5201" s="12"/>
      <c r="O5201" s="12"/>
      <c r="P5201" s="12"/>
    </row>
    <row r="5202" spans="1:16" x14ac:dyDescent="0.25">
      <c r="A5202" s="35">
        <v>5201</v>
      </c>
      <c r="B5202" s="89">
        <v>217.66666666666671</v>
      </c>
      <c r="C5202" s="35">
        <f t="shared" si="405"/>
        <v>17</v>
      </c>
      <c r="D5202" s="35">
        <f t="shared" si="408"/>
        <v>217</v>
      </c>
      <c r="E5202" s="35">
        <f t="shared" si="409"/>
        <v>7</v>
      </c>
      <c r="F5202" s="35" t="str">
        <f t="shared" si="406"/>
        <v>Saturday</v>
      </c>
      <c r="G5202" s="35">
        <f t="shared" si="407"/>
        <v>8</v>
      </c>
      <c r="H5202" s="34">
        <f>CONVERT(INDEX(Htg_StPt_Sch_EZ!$C$4:$I$27,MATCH(Schedules_8760!$C5202,Htg_StPt_Sch_EZ!$B$4:$B$27,0),MATCH(Schedules_8760!$F5202,Htg_StPt_Sch_EZ!$C$3:$I$3,0)),"F","C")</f>
        <v>20.555555555555554</v>
      </c>
      <c r="I5202" s="34">
        <f>CONVERT(INDEX(Htg_StPt_Sch_EZ!$C$31:$I$54,MATCH(Schedules_8760!$C5202,Htg_StPt_Sch_EZ!$B$31:$B$54,0),MATCH(Schedules_8760!$F5202,Htg_StPt_Sch_EZ!$C$30:$I$30,0)),"F","C")</f>
        <v>17.777777777777779</v>
      </c>
      <c r="J5202" s="34">
        <f>CONVERT(INDEX(Clg_StPt_Sch_EZ!$C$4:$I$27,MATCH(Schedules_8760!$C5202,Clg_StPt_Sch_EZ!$B$4:$B$27,0),MATCH(Schedules_8760!$F5202,Clg_StPt_Sch_EZ!$C$3:$I$3,0)),"F","C")</f>
        <v>25.555555555555554</v>
      </c>
      <c r="K5202" s="34">
        <f>CONVERT(INDEX(Clg_StPt_Sch_EZ!$C$31:$I$54,MATCH(Schedules_8760!$C5202,Clg_StPt_Sch_EZ!$B$31:$B$54,0),MATCH(Schedules_8760!$F5202,Clg_StPt_Sch_EZ!$C$30:$I$30,0)),"F","C")</f>
        <v>25</v>
      </c>
      <c r="L5202" s="34">
        <f>CONVERT(INDEX(DHW_StPt_Sch_EZ!$C$4:$I$27,MATCH(Schedules_8760!$C5202,DHW_StPt_Sch_EZ!$B$4:$B$27,0),MATCH(Schedules_8760!$F5202,DHW_StPt_Sch_EZ!$C$3:$I$3,0)),"F","C")</f>
        <v>53.333333333333329</v>
      </c>
      <c r="M5202" s="34">
        <f>CONVERT(INDEX(DHW_StPt_Sch_EZ!$C$31:$I$54,MATCH(Schedules_8760!$C5202,DHW_StPt_Sch_EZ!$B$31:$B$54,0),MATCH(Schedules_8760!$F5202,DHW_StPt_Sch_EZ!$C$30:$I$30,0)),"F","C")</f>
        <v>53.333333333333329</v>
      </c>
      <c r="N5202" s="12"/>
      <c r="O5202" s="12"/>
      <c r="P5202" s="12"/>
    </row>
    <row r="5203" spans="1:16" x14ac:dyDescent="0.25">
      <c r="A5203" s="35">
        <v>5202</v>
      </c>
      <c r="B5203" s="89">
        <v>217.70833333333329</v>
      </c>
      <c r="C5203" s="35">
        <f t="shared" si="405"/>
        <v>18</v>
      </c>
      <c r="D5203" s="35">
        <f t="shared" si="408"/>
        <v>217</v>
      </c>
      <c r="E5203" s="35">
        <f t="shared" si="409"/>
        <v>7</v>
      </c>
      <c r="F5203" s="35" t="str">
        <f t="shared" si="406"/>
        <v>Saturday</v>
      </c>
      <c r="G5203" s="35">
        <f t="shared" si="407"/>
        <v>8</v>
      </c>
      <c r="H5203" s="34">
        <f>CONVERT(INDEX(Htg_StPt_Sch_EZ!$C$4:$I$27,MATCH(Schedules_8760!$C5203,Htg_StPt_Sch_EZ!$B$4:$B$27,0),MATCH(Schedules_8760!$F5203,Htg_StPt_Sch_EZ!$C$3:$I$3,0)),"F","C")</f>
        <v>20.555555555555554</v>
      </c>
      <c r="I5203" s="34">
        <f>CONVERT(INDEX(Htg_StPt_Sch_EZ!$C$31:$I$54,MATCH(Schedules_8760!$C5203,Htg_StPt_Sch_EZ!$B$31:$B$54,0),MATCH(Schedules_8760!$F5203,Htg_StPt_Sch_EZ!$C$30:$I$30,0)),"F","C")</f>
        <v>17.777777777777779</v>
      </c>
      <c r="J5203" s="34">
        <f>CONVERT(INDEX(Clg_StPt_Sch_EZ!$C$4:$I$27,MATCH(Schedules_8760!$C5203,Clg_StPt_Sch_EZ!$B$4:$B$27,0),MATCH(Schedules_8760!$F5203,Clg_StPt_Sch_EZ!$C$3:$I$3,0)),"F","C")</f>
        <v>25.555555555555554</v>
      </c>
      <c r="K5203" s="34">
        <f>CONVERT(INDEX(Clg_StPt_Sch_EZ!$C$31:$I$54,MATCH(Schedules_8760!$C5203,Clg_StPt_Sch_EZ!$B$31:$B$54,0),MATCH(Schedules_8760!$F5203,Clg_StPt_Sch_EZ!$C$30:$I$30,0)),"F","C")</f>
        <v>28.333333333333332</v>
      </c>
      <c r="L5203" s="34">
        <f>CONVERT(INDEX(DHW_StPt_Sch_EZ!$C$4:$I$27,MATCH(Schedules_8760!$C5203,DHW_StPt_Sch_EZ!$B$4:$B$27,0),MATCH(Schedules_8760!$F5203,DHW_StPt_Sch_EZ!$C$3:$I$3,0)),"F","C")</f>
        <v>53.333333333333329</v>
      </c>
      <c r="M5203" s="34">
        <f>CONVERT(INDEX(DHW_StPt_Sch_EZ!$C$31:$I$54,MATCH(Schedules_8760!$C5203,DHW_StPt_Sch_EZ!$B$31:$B$54,0),MATCH(Schedules_8760!$F5203,DHW_StPt_Sch_EZ!$C$30:$I$30,0)),"F","C")</f>
        <v>53.333333333333329</v>
      </c>
      <c r="N5203" s="12"/>
      <c r="O5203" s="12"/>
      <c r="P5203" s="12"/>
    </row>
    <row r="5204" spans="1:16" x14ac:dyDescent="0.25">
      <c r="A5204" s="35">
        <v>5203</v>
      </c>
      <c r="B5204" s="89">
        <v>217.75</v>
      </c>
      <c r="C5204" s="35">
        <f t="shared" si="405"/>
        <v>19</v>
      </c>
      <c r="D5204" s="35">
        <f t="shared" si="408"/>
        <v>217</v>
      </c>
      <c r="E5204" s="35">
        <f t="shared" si="409"/>
        <v>7</v>
      </c>
      <c r="F5204" s="35" t="str">
        <f t="shared" si="406"/>
        <v>Saturday</v>
      </c>
      <c r="G5204" s="35">
        <f t="shared" si="407"/>
        <v>8</v>
      </c>
      <c r="H5204" s="34">
        <f>CONVERT(INDEX(Htg_StPt_Sch_EZ!$C$4:$I$27,MATCH(Schedules_8760!$C5204,Htg_StPt_Sch_EZ!$B$4:$B$27,0),MATCH(Schedules_8760!$F5204,Htg_StPt_Sch_EZ!$C$3:$I$3,0)),"F","C")</f>
        <v>20.555555555555554</v>
      </c>
      <c r="I5204" s="34">
        <f>CONVERT(INDEX(Htg_StPt_Sch_EZ!$C$31:$I$54,MATCH(Schedules_8760!$C5204,Htg_StPt_Sch_EZ!$B$31:$B$54,0),MATCH(Schedules_8760!$F5204,Htg_StPt_Sch_EZ!$C$30:$I$30,0)),"F","C")</f>
        <v>18.333333333333332</v>
      </c>
      <c r="J5204" s="34">
        <f>CONVERT(INDEX(Clg_StPt_Sch_EZ!$C$4:$I$27,MATCH(Schedules_8760!$C5204,Clg_StPt_Sch_EZ!$B$4:$B$27,0),MATCH(Schedules_8760!$F5204,Clg_StPt_Sch_EZ!$C$3:$I$3,0)),"F","C")</f>
        <v>25.555555555555554</v>
      </c>
      <c r="K5204" s="34">
        <f>CONVERT(INDEX(Clg_StPt_Sch_EZ!$C$31:$I$54,MATCH(Schedules_8760!$C5204,Clg_StPt_Sch_EZ!$B$31:$B$54,0),MATCH(Schedules_8760!$F5204,Clg_StPt_Sch_EZ!$C$30:$I$30,0)),"F","C")</f>
        <v>28.333333333333332</v>
      </c>
      <c r="L5204" s="34">
        <f>CONVERT(INDEX(DHW_StPt_Sch_EZ!$C$4:$I$27,MATCH(Schedules_8760!$C5204,DHW_StPt_Sch_EZ!$B$4:$B$27,0),MATCH(Schedules_8760!$F5204,DHW_StPt_Sch_EZ!$C$3:$I$3,0)),"F","C")</f>
        <v>53.333333333333329</v>
      </c>
      <c r="M5204" s="34">
        <f>CONVERT(INDEX(DHW_StPt_Sch_EZ!$C$31:$I$54,MATCH(Schedules_8760!$C5204,DHW_StPt_Sch_EZ!$B$31:$B$54,0),MATCH(Schedules_8760!$F5204,DHW_StPt_Sch_EZ!$C$30:$I$30,0)),"F","C")</f>
        <v>53.333333333333329</v>
      </c>
      <c r="N5204" s="12"/>
      <c r="O5204" s="12"/>
      <c r="P5204" s="12"/>
    </row>
    <row r="5205" spans="1:16" x14ac:dyDescent="0.25">
      <c r="A5205" s="35">
        <v>5204</v>
      </c>
      <c r="B5205" s="89">
        <v>217.79166666666671</v>
      </c>
      <c r="C5205" s="35">
        <f t="shared" si="405"/>
        <v>20</v>
      </c>
      <c r="D5205" s="35">
        <f t="shared" si="408"/>
        <v>217</v>
      </c>
      <c r="E5205" s="35">
        <f t="shared" si="409"/>
        <v>7</v>
      </c>
      <c r="F5205" s="35" t="str">
        <f t="shared" si="406"/>
        <v>Saturday</v>
      </c>
      <c r="G5205" s="35">
        <f t="shared" si="407"/>
        <v>8</v>
      </c>
      <c r="H5205" s="34">
        <f>CONVERT(INDEX(Htg_StPt_Sch_EZ!$C$4:$I$27,MATCH(Schedules_8760!$C5205,Htg_StPt_Sch_EZ!$B$4:$B$27,0),MATCH(Schedules_8760!$F5205,Htg_StPt_Sch_EZ!$C$3:$I$3,0)),"F","C")</f>
        <v>20.555555555555554</v>
      </c>
      <c r="I5205" s="34">
        <f>CONVERT(INDEX(Htg_StPt_Sch_EZ!$C$31:$I$54,MATCH(Schedules_8760!$C5205,Htg_StPt_Sch_EZ!$B$31:$B$54,0),MATCH(Schedules_8760!$F5205,Htg_StPt_Sch_EZ!$C$30:$I$30,0)),"F","C")</f>
        <v>18.888888888888889</v>
      </c>
      <c r="J5205" s="34">
        <f>CONVERT(INDEX(Clg_StPt_Sch_EZ!$C$4:$I$27,MATCH(Schedules_8760!$C5205,Clg_StPt_Sch_EZ!$B$4:$B$27,0),MATCH(Schedules_8760!$F5205,Clg_StPt_Sch_EZ!$C$3:$I$3,0)),"F","C")</f>
        <v>25.555555555555554</v>
      </c>
      <c r="K5205" s="34">
        <f>CONVERT(INDEX(Clg_StPt_Sch_EZ!$C$31:$I$54,MATCH(Schedules_8760!$C5205,Clg_StPt_Sch_EZ!$B$31:$B$54,0),MATCH(Schedules_8760!$F5205,Clg_StPt_Sch_EZ!$C$30:$I$30,0)),"F","C")</f>
        <v>28.333333333333332</v>
      </c>
      <c r="L5205" s="34">
        <f>CONVERT(INDEX(DHW_StPt_Sch_EZ!$C$4:$I$27,MATCH(Schedules_8760!$C5205,DHW_StPt_Sch_EZ!$B$4:$B$27,0),MATCH(Schedules_8760!$F5205,DHW_StPt_Sch_EZ!$C$3:$I$3,0)),"F","C")</f>
        <v>53.333333333333329</v>
      </c>
      <c r="M5205" s="34">
        <f>CONVERT(INDEX(DHW_StPt_Sch_EZ!$C$31:$I$54,MATCH(Schedules_8760!$C5205,DHW_StPt_Sch_EZ!$B$31:$B$54,0),MATCH(Schedules_8760!$F5205,DHW_StPt_Sch_EZ!$C$30:$I$30,0)),"F","C")</f>
        <v>53.333333333333329</v>
      </c>
      <c r="N5205" s="12"/>
      <c r="O5205" s="12"/>
      <c r="P5205" s="12"/>
    </row>
    <row r="5206" spans="1:16" x14ac:dyDescent="0.25">
      <c r="A5206" s="35">
        <v>5205</v>
      </c>
      <c r="B5206" s="89">
        <v>217.83333333333329</v>
      </c>
      <c r="C5206" s="35">
        <f t="shared" si="405"/>
        <v>21</v>
      </c>
      <c r="D5206" s="35">
        <f t="shared" si="408"/>
        <v>217</v>
      </c>
      <c r="E5206" s="35">
        <f t="shared" si="409"/>
        <v>7</v>
      </c>
      <c r="F5206" s="35" t="str">
        <f t="shared" si="406"/>
        <v>Saturday</v>
      </c>
      <c r="G5206" s="35">
        <f t="shared" si="407"/>
        <v>8</v>
      </c>
      <c r="H5206" s="34">
        <f>CONVERT(INDEX(Htg_StPt_Sch_EZ!$C$4:$I$27,MATCH(Schedules_8760!$C5206,Htg_StPt_Sch_EZ!$B$4:$B$27,0),MATCH(Schedules_8760!$F5206,Htg_StPt_Sch_EZ!$C$3:$I$3,0)),"F","C")</f>
        <v>20.555555555555554</v>
      </c>
      <c r="I5206" s="34">
        <f>CONVERT(INDEX(Htg_StPt_Sch_EZ!$C$31:$I$54,MATCH(Schedules_8760!$C5206,Htg_StPt_Sch_EZ!$B$31:$B$54,0),MATCH(Schedules_8760!$F5206,Htg_StPt_Sch_EZ!$C$30:$I$30,0)),"F","C")</f>
        <v>19.444444444444443</v>
      </c>
      <c r="J5206" s="34">
        <f>CONVERT(INDEX(Clg_StPt_Sch_EZ!$C$4:$I$27,MATCH(Schedules_8760!$C5206,Clg_StPt_Sch_EZ!$B$4:$B$27,0),MATCH(Schedules_8760!$F5206,Clg_StPt_Sch_EZ!$C$3:$I$3,0)),"F","C")</f>
        <v>25.555555555555554</v>
      </c>
      <c r="K5206" s="34">
        <f>CONVERT(INDEX(Clg_StPt_Sch_EZ!$C$31:$I$54,MATCH(Schedules_8760!$C5206,Clg_StPt_Sch_EZ!$B$31:$B$54,0),MATCH(Schedules_8760!$F5206,Clg_StPt_Sch_EZ!$C$30:$I$30,0)),"F","C")</f>
        <v>28.333333333333332</v>
      </c>
      <c r="L5206" s="34">
        <f>CONVERT(INDEX(DHW_StPt_Sch_EZ!$C$4:$I$27,MATCH(Schedules_8760!$C5206,DHW_StPt_Sch_EZ!$B$4:$B$27,0),MATCH(Schedules_8760!$F5206,DHW_StPt_Sch_EZ!$C$3:$I$3,0)),"F","C")</f>
        <v>53.333333333333329</v>
      </c>
      <c r="M5206" s="34">
        <f>CONVERT(INDEX(DHW_StPt_Sch_EZ!$C$31:$I$54,MATCH(Schedules_8760!$C5206,DHW_StPt_Sch_EZ!$B$31:$B$54,0),MATCH(Schedules_8760!$F5206,DHW_StPt_Sch_EZ!$C$30:$I$30,0)),"F","C")</f>
        <v>53.333333333333329</v>
      </c>
      <c r="N5206" s="12"/>
      <c r="O5206" s="12"/>
      <c r="P5206" s="12"/>
    </row>
    <row r="5207" spans="1:16" x14ac:dyDescent="0.25">
      <c r="A5207" s="35">
        <v>5206</v>
      </c>
      <c r="B5207" s="89">
        <v>217.875</v>
      </c>
      <c r="C5207" s="35">
        <f t="shared" si="405"/>
        <v>22</v>
      </c>
      <c r="D5207" s="35">
        <f t="shared" si="408"/>
        <v>217</v>
      </c>
      <c r="E5207" s="35">
        <f t="shared" si="409"/>
        <v>7</v>
      </c>
      <c r="F5207" s="35" t="str">
        <f t="shared" si="406"/>
        <v>Saturday</v>
      </c>
      <c r="G5207" s="35">
        <f t="shared" si="407"/>
        <v>8</v>
      </c>
      <c r="H5207" s="34">
        <f>CONVERT(INDEX(Htg_StPt_Sch_EZ!$C$4:$I$27,MATCH(Schedules_8760!$C5207,Htg_StPt_Sch_EZ!$B$4:$B$27,0),MATCH(Schedules_8760!$F5207,Htg_StPt_Sch_EZ!$C$3:$I$3,0)),"F","C")</f>
        <v>20.555555555555554</v>
      </c>
      <c r="I5207" s="34">
        <f>CONVERT(INDEX(Htg_StPt_Sch_EZ!$C$31:$I$54,MATCH(Schedules_8760!$C5207,Htg_StPt_Sch_EZ!$B$31:$B$54,0),MATCH(Schedules_8760!$F5207,Htg_StPt_Sch_EZ!$C$30:$I$30,0)),"F","C")</f>
        <v>19.444444444444443</v>
      </c>
      <c r="J5207" s="34">
        <f>CONVERT(INDEX(Clg_StPt_Sch_EZ!$C$4:$I$27,MATCH(Schedules_8760!$C5207,Clg_StPt_Sch_EZ!$B$4:$B$27,0),MATCH(Schedules_8760!$F5207,Clg_StPt_Sch_EZ!$C$3:$I$3,0)),"F","C")</f>
        <v>25.555555555555554</v>
      </c>
      <c r="K5207" s="34">
        <f>CONVERT(INDEX(Clg_StPt_Sch_EZ!$C$31:$I$54,MATCH(Schedules_8760!$C5207,Clg_StPt_Sch_EZ!$B$31:$B$54,0),MATCH(Schedules_8760!$F5207,Clg_StPt_Sch_EZ!$C$30:$I$30,0)),"F","C")</f>
        <v>28.333333333333332</v>
      </c>
      <c r="L5207" s="34">
        <f>CONVERT(INDEX(DHW_StPt_Sch_EZ!$C$4:$I$27,MATCH(Schedules_8760!$C5207,DHW_StPt_Sch_EZ!$B$4:$B$27,0),MATCH(Schedules_8760!$F5207,DHW_StPt_Sch_EZ!$C$3:$I$3,0)),"F","C")</f>
        <v>53.333333333333329</v>
      </c>
      <c r="M5207" s="34">
        <f>CONVERT(INDEX(DHW_StPt_Sch_EZ!$C$31:$I$54,MATCH(Schedules_8760!$C5207,DHW_StPt_Sch_EZ!$B$31:$B$54,0),MATCH(Schedules_8760!$F5207,DHW_StPt_Sch_EZ!$C$30:$I$30,0)),"F","C")</f>
        <v>53.333333333333329</v>
      </c>
      <c r="N5207" s="12"/>
      <c r="O5207" s="12"/>
      <c r="P5207" s="12"/>
    </row>
    <row r="5208" spans="1:16" x14ac:dyDescent="0.25">
      <c r="A5208" s="35">
        <v>5207</v>
      </c>
      <c r="B5208" s="89">
        <v>217.91666666666671</v>
      </c>
      <c r="C5208" s="35">
        <f t="shared" si="405"/>
        <v>23</v>
      </c>
      <c r="D5208" s="35">
        <f t="shared" si="408"/>
        <v>217</v>
      </c>
      <c r="E5208" s="35">
        <f t="shared" si="409"/>
        <v>7</v>
      </c>
      <c r="F5208" s="35" t="str">
        <f t="shared" si="406"/>
        <v>Saturday</v>
      </c>
      <c r="G5208" s="35">
        <f t="shared" si="407"/>
        <v>8</v>
      </c>
      <c r="H5208" s="34">
        <f>CONVERT(INDEX(Htg_StPt_Sch_EZ!$C$4:$I$27,MATCH(Schedules_8760!$C5208,Htg_StPt_Sch_EZ!$B$4:$B$27,0),MATCH(Schedules_8760!$F5208,Htg_StPt_Sch_EZ!$C$3:$I$3,0)),"F","C")</f>
        <v>20.555555555555554</v>
      </c>
      <c r="I5208" s="34">
        <f>CONVERT(INDEX(Htg_StPt_Sch_EZ!$C$31:$I$54,MATCH(Schedules_8760!$C5208,Htg_StPt_Sch_EZ!$B$31:$B$54,0),MATCH(Schedules_8760!$F5208,Htg_StPt_Sch_EZ!$C$30:$I$30,0)),"F","C")</f>
        <v>19.444444444444443</v>
      </c>
      <c r="J5208" s="34">
        <f>CONVERT(INDEX(Clg_StPt_Sch_EZ!$C$4:$I$27,MATCH(Schedules_8760!$C5208,Clg_StPt_Sch_EZ!$B$4:$B$27,0),MATCH(Schedules_8760!$F5208,Clg_StPt_Sch_EZ!$C$3:$I$3,0)),"F","C")</f>
        <v>25.555555555555554</v>
      </c>
      <c r="K5208" s="34">
        <f>CONVERT(INDEX(Clg_StPt_Sch_EZ!$C$31:$I$54,MATCH(Schedules_8760!$C5208,Clg_StPt_Sch_EZ!$B$31:$B$54,0),MATCH(Schedules_8760!$F5208,Clg_StPt_Sch_EZ!$C$30:$I$30,0)),"F","C")</f>
        <v>28.333333333333332</v>
      </c>
      <c r="L5208" s="34">
        <f>CONVERT(INDEX(DHW_StPt_Sch_EZ!$C$4:$I$27,MATCH(Schedules_8760!$C5208,DHW_StPt_Sch_EZ!$B$4:$B$27,0),MATCH(Schedules_8760!$F5208,DHW_StPt_Sch_EZ!$C$3:$I$3,0)),"F","C")</f>
        <v>53.333333333333329</v>
      </c>
      <c r="M5208" s="34">
        <f>CONVERT(INDEX(DHW_StPt_Sch_EZ!$C$31:$I$54,MATCH(Schedules_8760!$C5208,DHW_StPt_Sch_EZ!$B$31:$B$54,0),MATCH(Schedules_8760!$F5208,DHW_StPt_Sch_EZ!$C$30:$I$30,0)),"F","C")</f>
        <v>53.333333333333329</v>
      </c>
      <c r="N5208" s="12"/>
      <c r="O5208" s="12"/>
      <c r="P5208" s="12"/>
    </row>
    <row r="5209" spans="1:16" x14ac:dyDescent="0.25">
      <c r="A5209" s="35">
        <v>5208</v>
      </c>
      <c r="B5209" s="89">
        <v>217.95833333333329</v>
      </c>
      <c r="C5209" s="35">
        <f t="shared" si="405"/>
        <v>24</v>
      </c>
      <c r="D5209" s="35">
        <f t="shared" si="408"/>
        <v>217</v>
      </c>
      <c r="E5209" s="35">
        <f t="shared" si="409"/>
        <v>7</v>
      </c>
      <c r="F5209" s="35" t="str">
        <f t="shared" si="406"/>
        <v>Saturday</v>
      </c>
      <c r="G5209" s="35">
        <f t="shared" si="407"/>
        <v>8</v>
      </c>
      <c r="H5209" s="34">
        <f>CONVERT(INDEX(Htg_StPt_Sch_EZ!$C$4:$I$27,MATCH(Schedules_8760!$C5209,Htg_StPt_Sch_EZ!$B$4:$B$27,0),MATCH(Schedules_8760!$F5209,Htg_StPt_Sch_EZ!$C$3:$I$3,0)),"F","C")</f>
        <v>20.555555555555554</v>
      </c>
      <c r="I5209" s="34">
        <f>CONVERT(INDEX(Htg_StPt_Sch_EZ!$C$31:$I$54,MATCH(Schedules_8760!$C5209,Htg_StPt_Sch_EZ!$B$31:$B$54,0),MATCH(Schedules_8760!$F5209,Htg_StPt_Sch_EZ!$C$30:$I$30,0)),"F","C")</f>
        <v>19.444444444444443</v>
      </c>
      <c r="J5209" s="34">
        <f>CONVERT(INDEX(Clg_StPt_Sch_EZ!$C$4:$I$27,MATCH(Schedules_8760!$C5209,Clg_StPt_Sch_EZ!$B$4:$B$27,0),MATCH(Schedules_8760!$F5209,Clg_StPt_Sch_EZ!$C$3:$I$3,0)),"F","C")</f>
        <v>25.555555555555554</v>
      </c>
      <c r="K5209" s="34">
        <f>CONVERT(INDEX(Clg_StPt_Sch_EZ!$C$31:$I$54,MATCH(Schedules_8760!$C5209,Clg_StPt_Sch_EZ!$B$31:$B$54,0),MATCH(Schedules_8760!$F5209,Clg_StPt_Sch_EZ!$C$30:$I$30,0)),"F","C")</f>
        <v>28.333333333333332</v>
      </c>
      <c r="L5209" s="34">
        <f>CONVERT(INDEX(DHW_StPt_Sch_EZ!$C$4:$I$27,MATCH(Schedules_8760!$C5209,DHW_StPt_Sch_EZ!$B$4:$B$27,0),MATCH(Schedules_8760!$F5209,DHW_StPt_Sch_EZ!$C$3:$I$3,0)),"F","C")</f>
        <v>53.333333333333329</v>
      </c>
      <c r="M5209" s="34">
        <f>CONVERT(INDEX(DHW_StPt_Sch_EZ!$C$31:$I$54,MATCH(Schedules_8760!$C5209,DHW_StPt_Sch_EZ!$B$31:$B$54,0),MATCH(Schedules_8760!$F5209,DHW_StPt_Sch_EZ!$C$30:$I$30,0)),"F","C")</f>
        <v>53.333333333333329</v>
      </c>
      <c r="N5209" s="12"/>
      <c r="O5209" s="12"/>
      <c r="P5209" s="12"/>
    </row>
    <row r="5210" spans="1:16" x14ac:dyDescent="0.25">
      <c r="A5210" s="35">
        <v>5209</v>
      </c>
      <c r="B5210" s="89">
        <v>218</v>
      </c>
      <c r="C5210" s="35">
        <f t="shared" si="405"/>
        <v>1</v>
      </c>
      <c r="D5210" s="35">
        <f t="shared" si="408"/>
        <v>218</v>
      </c>
      <c r="E5210" s="35">
        <f t="shared" si="409"/>
        <v>1</v>
      </c>
      <c r="F5210" s="35" t="str">
        <f t="shared" si="406"/>
        <v>Sunday</v>
      </c>
      <c r="G5210" s="35">
        <f t="shared" si="407"/>
        <v>8</v>
      </c>
      <c r="H5210" s="34">
        <f>CONVERT(INDEX(Htg_StPt_Sch_EZ!$C$4:$I$27,MATCH(Schedules_8760!$C5210,Htg_StPt_Sch_EZ!$B$4:$B$27,0),MATCH(Schedules_8760!$F5210,Htg_StPt_Sch_EZ!$C$3:$I$3,0)),"F","C")</f>
        <v>20.555555555555554</v>
      </c>
      <c r="I5210" s="34">
        <f>CONVERT(INDEX(Htg_StPt_Sch_EZ!$C$31:$I$54,MATCH(Schedules_8760!$C5210,Htg_StPt_Sch_EZ!$B$31:$B$54,0),MATCH(Schedules_8760!$F5210,Htg_StPt_Sch_EZ!$C$30:$I$30,0)),"F","C")</f>
        <v>19.444444444444443</v>
      </c>
      <c r="J5210" s="34">
        <f>CONVERT(INDEX(Clg_StPt_Sch_EZ!$C$4:$I$27,MATCH(Schedules_8760!$C5210,Clg_StPt_Sch_EZ!$B$4:$B$27,0),MATCH(Schedules_8760!$F5210,Clg_StPt_Sch_EZ!$C$3:$I$3,0)),"F","C")</f>
        <v>25.555555555555554</v>
      </c>
      <c r="K5210" s="34">
        <f>CONVERT(INDEX(Clg_StPt_Sch_EZ!$C$31:$I$54,MATCH(Schedules_8760!$C5210,Clg_StPt_Sch_EZ!$B$31:$B$54,0),MATCH(Schedules_8760!$F5210,Clg_StPt_Sch_EZ!$C$30:$I$30,0)),"F","C")</f>
        <v>28.333333333333332</v>
      </c>
      <c r="L5210" s="34">
        <f>CONVERT(INDEX(DHW_StPt_Sch_EZ!$C$4:$I$27,MATCH(Schedules_8760!$C5210,DHW_StPt_Sch_EZ!$B$4:$B$27,0),MATCH(Schedules_8760!$F5210,DHW_StPt_Sch_EZ!$C$3:$I$3,0)),"F","C")</f>
        <v>53.333333333333329</v>
      </c>
      <c r="M5210" s="34">
        <f>CONVERT(INDEX(DHW_StPt_Sch_EZ!$C$31:$I$54,MATCH(Schedules_8760!$C5210,DHW_StPt_Sch_EZ!$B$31:$B$54,0),MATCH(Schedules_8760!$F5210,DHW_StPt_Sch_EZ!$C$30:$I$30,0)),"F","C")</f>
        <v>53.333333333333329</v>
      </c>
      <c r="N5210" s="12"/>
      <c r="O5210" s="12"/>
      <c r="P5210" s="12"/>
    </row>
    <row r="5211" spans="1:16" x14ac:dyDescent="0.25">
      <c r="A5211" s="35">
        <v>5210</v>
      </c>
      <c r="B5211" s="89">
        <v>218.04166666666671</v>
      </c>
      <c r="C5211" s="35">
        <f t="shared" si="405"/>
        <v>2</v>
      </c>
      <c r="D5211" s="35">
        <f t="shared" si="408"/>
        <v>218</v>
      </c>
      <c r="E5211" s="35">
        <f t="shared" si="409"/>
        <v>1</v>
      </c>
      <c r="F5211" s="35" t="str">
        <f t="shared" si="406"/>
        <v>Sunday</v>
      </c>
      <c r="G5211" s="35">
        <f t="shared" si="407"/>
        <v>8</v>
      </c>
      <c r="H5211" s="34">
        <f>CONVERT(INDEX(Htg_StPt_Sch_EZ!$C$4:$I$27,MATCH(Schedules_8760!$C5211,Htg_StPt_Sch_EZ!$B$4:$B$27,0),MATCH(Schedules_8760!$F5211,Htg_StPt_Sch_EZ!$C$3:$I$3,0)),"F","C")</f>
        <v>20.555555555555554</v>
      </c>
      <c r="I5211" s="34">
        <f>CONVERT(INDEX(Htg_StPt_Sch_EZ!$C$31:$I$54,MATCH(Schedules_8760!$C5211,Htg_StPt_Sch_EZ!$B$31:$B$54,0),MATCH(Schedules_8760!$F5211,Htg_StPt_Sch_EZ!$C$30:$I$30,0)),"F","C")</f>
        <v>19.444444444444443</v>
      </c>
      <c r="J5211" s="34">
        <f>CONVERT(INDEX(Clg_StPt_Sch_EZ!$C$4:$I$27,MATCH(Schedules_8760!$C5211,Clg_StPt_Sch_EZ!$B$4:$B$27,0),MATCH(Schedules_8760!$F5211,Clg_StPt_Sch_EZ!$C$3:$I$3,0)),"F","C")</f>
        <v>25.555555555555554</v>
      </c>
      <c r="K5211" s="34">
        <f>CONVERT(INDEX(Clg_StPt_Sch_EZ!$C$31:$I$54,MATCH(Schedules_8760!$C5211,Clg_StPt_Sch_EZ!$B$31:$B$54,0),MATCH(Schedules_8760!$F5211,Clg_StPt_Sch_EZ!$C$30:$I$30,0)),"F","C")</f>
        <v>28.333333333333332</v>
      </c>
      <c r="L5211" s="34">
        <f>CONVERT(INDEX(DHW_StPt_Sch_EZ!$C$4:$I$27,MATCH(Schedules_8760!$C5211,DHW_StPt_Sch_EZ!$B$4:$B$27,0),MATCH(Schedules_8760!$F5211,DHW_StPt_Sch_EZ!$C$3:$I$3,0)),"F","C")</f>
        <v>53.333333333333329</v>
      </c>
      <c r="M5211" s="34">
        <f>CONVERT(INDEX(DHW_StPt_Sch_EZ!$C$31:$I$54,MATCH(Schedules_8760!$C5211,DHW_StPt_Sch_EZ!$B$31:$B$54,0),MATCH(Schedules_8760!$F5211,DHW_StPt_Sch_EZ!$C$30:$I$30,0)),"F","C")</f>
        <v>53.333333333333329</v>
      </c>
      <c r="N5211" s="12"/>
      <c r="O5211" s="12"/>
      <c r="P5211" s="12"/>
    </row>
    <row r="5212" spans="1:16" x14ac:dyDescent="0.25">
      <c r="A5212" s="35">
        <v>5211</v>
      </c>
      <c r="B5212" s="89">
        <v>218.08333333333329</v>
      </c>
      <c r="C5212" s="35">
        <f t="shared" si="405"/>
        <v>3</v>
      </c>
      <c r="D5212" s="35">
        <f t="shared" si="408"/>
        <v>218</v>
      </c>
      <c r="E5212" s="35">
        <f t="shared" si="409"/>
        <v>1</v>
      </c>
      <c r="F5212" s="35" t="str">
        <f t="shared" si="406"/>
        <v>Sunday</v>
      </c>
      <c r="G5212" s="35">
        <f t="shared" si="407"/>
        <v>8</v>
      </c>
      <c r="H5212" s="34">
        <f>CONVERT(INDEX(Htg_StPt_Sch_EZ!$C$4:$I$27,MATCH(Schedules_8760!$C5212,Htg_StPt_Sch_EZ!$B$4:$B$27,0),MATCH(Schedules_8760!$F5212,Htg_StPt_Sch_EZ!$C$3:$I$3,0)),"F","C")</f>
        <v>20.555555555555554</v>
      </c>
      <c r="I5212" s="34">
        <f>CONVERT(INDEX(Htg_StPt_Sch_EZ!$C$31:$I$54,MATCH(Schedules_8760!$C5212,Htg_StPt_Sch_EZ!$B$31:$B$54,0),MATCH(Schedules_8760!$F5212,Htg_StPt_Sch_EZ!$C$30:$I$30,0)),"F","C")</f>
        <v>19.444444444444443</v>
      </c>
      <c r="J5212" s="34">
        <f>CONVERT(INDEX(Clg_StPt_Sch_EZ!$C$4:$I$27,MATCH(Schedules_8760!$C5212,Clg_StPt_Sch_EZ!$B$4:$B$27,0),MATCH(Schedules_8760!$F5212,Clg_StPt_Sch_EZ!$C$3:$I$3,0)),"F","C")</f>
        <v>25.555555555555554</v>
      </c>
      <c r="K5212" s="34">
        <f>CONVERT(INDEX(Clg_StPt_Sch_EZ!$C$31:$I$54,MATCH(Schedules_8760!$C5212,Clg_StPt_Sch_EZ!$B$31:$B$54,0),MATCH(Schedules_8760!$F5212,Clg_StPt_Sch_EZ!$C$30:$I$30,0)),"F","C")</f>
        <v>28.333333333333332</v>
      </c>
      <c r="L5212" s="34">
        <f>CONVERT(INDEX(DHW_StPt_Sch_EZ!$C$4:$I$27,MATCH(Schedules_8760!$C5212,DHW_StPt_Sch_EZ!$B$4:$B$27,0),MATCH(Schedules_8760!$F5212,DHW_StPt_Sch_EZ!$C$3:$I$3,0)),"F","C")</f>
        <v>53.333333333333329</v>
      </c>
      <c r="M5212" s="34">
        <f>CONVERT(INDEX(DHW_StPt_Sch_EZ!$C$31:$I$54,MATCH(Schedules_8760!$C5212,DHW_StPt_Sch_EZ!$B$31:$B$54,0),MATCH(Schedules_8760!$F5212,DHW_StPt_Sch_EZ!$C$30:$I$30,0)),"F","C")</f>
        <v>53.333333333333329</v>
      </c>
      <c r="N5212" s="12"/>
      <c r="O5212" s="12"/>
      <c r="P5212" s="12"/>
    </row>
    <row r="5213" spans="1:16" x14ac:dyDescent="0.25">
      <c r="A5213" s="35">
        <v>5212</v>
      </c>
      <c r="B5213" s="89">
        <v>218.125</v>
      </c>
      <c r="C5213" s="35">
        <f t="shared" si="405"/>
        <v>4</v>
      </c>
      <c r="D5213" s="35">
        <f t="shared" si="408"/>
        <v>218</v>
      </c>
      <c r="E5213" s="35">
        <f t="shared" si="409"/>
        <v>1</v>
      </c>
      <c r="F5213" s="35" t="str">
        <f t="shared" si="406"/>
        <v>Sunday</v>
      </c>
      <c r="G5213" s="35">
        <f t="shared" si="407"/>
        <v>8</v>
      </c>
      <c r="H5213" s="34">
        <f>CONVERT(INDEX(Htg_StPt_Sch_EZ!$C$4:$I$27,MATCH(Schedules_8760!$C5213,Htg_StPt_Sch_EZ!$B$4:$B$27,0),MATCH(Schedules_8760!$F5213,Htg_StPt_Sch_EZ!$C$3:$I$3,0)),"F","C")</f>
        <v>20.555555555555554</v>
      </c>
      <c r="I5213" s="34">
        <f>CONVERT(INDEX(Htg_StPt_Sch_EZ!$C$31:$I$54,MATCH(Schedules_8760!$C5213,Htg_StPt_Sch_EZ!$B$31:$B$54,0),MATCH(Schedules_8760!$F5213,Htg_StPt_Sch_EZ!$C$30:$I$30,0)),"F","C")</f>
        <v>19.444444444444443</v>
      </c>
      <c r="J5213" s="34">
        <f>CONVERT(INDEX(Clg_StPt_Sch_EZ!$C$4:$I$27,MATCH(Schedules_8760!$C5213,Clg_StPt_Sch_EZ!$B$4:$B$27,0),MATCH(Schedules_8760!$F5213,Clg_StPt_Sch_EZ!$C$3:$I$3,0)),"F","C")</f>
        <v>25.555555555555554</v>
      </c>
      <c r="K5213" s="34">
        <f>CONVERT(INDEX(Clg_StPt_Sch_EZ!$C$31:$I$54,MATCH(Schedules_8760!$C5213,Clg_StPt_Sch_EZ!$B$31:$B$54,0),MATCH(Schedules_8760!$F5213,Clg_StPt_Sch_EZ!$C$30:$I$30,0)),"F","C")</f>
        <v>28.333333333333332</v>
      </c>
      <c r="L5213" s="34">
        <f>CONVERT(INDEX(DHW_StPt_Sch_EZ!$C$4:$I$27,MATCH(Schedules_8760!$C5213,DHW_StPt_Sch_EZ!$B$4:$B$27,0),MATCH(Schedules_8760!$F5213,DHW_StPt_Sch_EZ!$C$3:$I$3,0)),"F","C")</f>
        <v>53.333333333333329</v>
      </c>
      <c r="M5213" s="34">
        <f>CONVERT(INDEX(DHW_StPt_Sch_EZ!$C$31:$I$54,MATCH(Schedules_8760!$C5213,DHW_StPt_Sch_EZ!$B$31:$B$54,0),MATCH(Schedules_8760!$F5213,DHW_StPt_Sch_EZ!$C$30:$I$30,0)),"F","C")</f>
        <v>53.333333333333329</v>
      </c>
      <c r="N5213" s="12"/>
      <c r="O5213" s="12"/>
      <c r="P5213" s="12"/>
    </row>
    <row r="5214" spans="1:16" x14ac:dyDescent="0.25">
      <c r="A5214" s="35">
        <v>5213</v>
      </c>
      <c r="B5214" s="89">
        <v>218.16666666666671</v>
      </c>
      <c r="C5214" s="35">
        <f t="shared" si="405"/>
        <v>5</v>
      </c>
      <c r="D5214" s="35">
        <f t="shared" si="408"/>
        <v>218</v>
      </c>
      <c r="E5214" s="35">
        <f t="shared" si="409"/>
        <v>1</v>
      </c>
      <c r="F5214" s="35" t="str">
        <f t="shared" si="406"/>
        <v>Sunday</v>
      </c>
      <c r="G5214" s="35">
        <f t="shared" si="407"/>
        <v>8</v>
      </c>
      <c r="H5214" s="34">
        <f>CONVERT(INDEX(Htg_StPt_Sch_EZ!$C$4:$I$27,MATCH(Schedules_8760!$C5214,Htg_StPt_Sch_EZ!$B$4:$B$27,0),MATCH(Schedules_8760!$F5214,Htg_StPt_Sch_EZ!$C$3:$I$3,0)),"F","C")</f>
        <v>20.555555555555554</v>
      </c>
      <c r="I5214" s="34">
        <f>CONVERT(INDEX(Htg_StPt_Sch_EZ!$C$31:$I$54,MATCH(Schedules_8760!$C5214,Htg_StPt_Sch_EZ!$B$31:$B$54,0),MATCH(Schedules_8760!$F5214,Htg_StPt_Sch_EZ!$C$30:$I$30,0)),"F","C")</f>
        <v>19.444444444444443</v>
      </c>
      <c r="J5214" s="34">
        <f>CONVERT(INDEX(Clg_StPt_Sch_EZ!$C$4:$I$27,MATCH(Schedules_8760!$C5214,Clg_StPt_Sch_EZ!$B$4:$B$27,0),MATCH(Schedules_8760!$F5214,Clg_StPt_Sch_EZ!$C$3:$I$3,0)),"F","C")</f>
        <v>25.555555555555554</v>
      </c>
      <c r="K5214" s="34">
        <f>CONVERT(INDEX(Clg_StPt_Sch_EZ!$C$31:$I$54,MATCH(Schedules_8760!$C5214,Clg_StPt_Sch_EZ!$B$31:$B$54,0),MATCH(Schedules_8760!$F5214,Clg_StPt_Sch_EZ!$C$30:$I$30,0)),"F","C")</f>
        <v>28.333333333333332</v>
      </c>
      <c r="L5214" s="34">
        <f>CONVERT(INDEX(DHW_StPt_Sch_EZ!$C$4:$I$27,MATCH(Schedules_8760!$C5214,DHW_StPt_Sch_EZ!$B$4:$B$27,0),MATCH(Schedules_8760!$F5214,DHW_StPt_Sch_EZ!$C$3:$I$3,0)),"F","C")</f>
        <v>53.333333333333329</v>
      </c>
      <c r="M5214" s="34">
        <f>CONVERT(INDEX(DHW_StPt_Sch_EZ!$C$31:$I$54,MATCH(Schedules_8760!$C5214,DHW_StPt_Sch_EZ!$B$31:$B$54,0),MATCH(Schedules_8760!$F5214,DHW_StPt_Sch_EZ!$C$30:$I$30,0)),"F","C")</f>
        <v>53.333333333333329</v>
      </c>
      <c r="N5214" s="12"/>
      <c r="O5214" s="12"/>
      <c r="P5214" s="12"/>
    </row>
    <row r="5215" spans="1:16" x14ac:dyDescent="0.25">
      <c r="A5215" s="35">
        <v>5214</v>
      </c>
      <c r="B5215" s="89">
        <v>218.20833333333329</v>
      </c>
      <c r="C5215" s="35">
        <f t="shared" si="405"/>
        <v>6</v>
      </c>
      <c r="D5215" s="35">
        <f t="shared" si="408"/>
        <v>218</v>
      </c>
      <c r="E5215" s="35">
        <f t="shared" si="409"/>
        <v>1</v>
      </c>
      <c r="F5215" s="35" t="str">
        <f t="shared" si="406"/>
        <v>Sunday</v>
      </c>
      <c r="G5215" s="35">
        <f t="shared" si="407"/>
        <v>8</v>
      </c>
      <c r="H5215" s="34">
        <f>CONVERT(INDEX(Htg_StPt_Sch_EZ!$C$4:$I$27,MATCH(Schedules_8760!$C5215,Htg_StPt_Sch_EZ!$B$4:$B$27,0),MATCH(Schedules_8760!$F5215,Htg_StPt_Sch_EZ!$C$3:$I$3,0)),"F","C")</f>
        <v>20.555555555555554</v>
      </c>
      <c r="I5215" s="34">
        <f>CONVERT(INDEX(Htg_StPt_Sch_EZ!$C$31:$I$54,MATCH(Schedules_8760!$C5215,Htg_StPt_Sch_EZ!$B$31:$B$54,0),MATCH(Schedules_8760!$F5215,Htg_StPt_Sch_EZ!$C$30:$I$30,0)),"F","C")</f>
        <v>19.444444444444443</v>
      </c>
      <c r="J5215" s="34">
        <f>CONVERT(INDEX(Clg_StPt_Sch_EZ!$C$4:$I$27,MATCH(Schedules_8760!$C5215,Clg_StPt_Sch_EZ!$B$4:$B$27,0),MATCH(Schedules_8760!$F5215,Clg_StPt_Sch_EZ!$C$3:$I$3,0)),"F","C")</f>
        <v>25.555555555555554</v>
      </c>
      <c r="K5215" s="34">
        <f>CONVERT(INDEX(Clg_StPt_Sch_EZ!$C$31:$I$54,MATCH(Schedules_8760!$C5215,Clg_StPt_Sch_EZ!$B$31:$B$54,0),MATCH(Schedules_8760!$F5215,Clg_StPt_Sch_EZ!$C$30:$I$30,0)),"F","C")</f>
        <v>28.333333333333332</v>
      </c>
      <c r="L5215" s="34">
        <f>CONVERT(INDEX(DHW_StPt_Sch_EZ!$C$4:$I$27,MATCH(Schedules_8760!$C5215,DHW_StPt_Sch_EZ!$B$4:$B$27,0),MATCH(Schedules_8760!$F5215,DHW_StPt_Sch_EZ!$C$3:$I$3,0)),"F","C")</f>
        <v>53.333333333333329</v>
      </c>
      <c r="M5215" s="34">
        <f>CONVERT(INDEX(DHW_StPt_Sch_EZ!$C$31:$I$54,MATCH(Schedules_8760!$C5215,DHW_StPt_Sch_EZ!$B$31:$B$54,0),MATCH(Schedules_8760!$F5215,DHW_StPt_Sch_EZ!$C$30:$I$30,0)),"F","C")</f>
        <v>53.333333333333329</v>
      </c>
      <c r="N5215" s="12"/>
      <c r="O5215" s="12"/>
      <c r="P5215" s="12"/>
    </row>
    <row r="5216" spans="1:16" x14ac:dyDescent="0.25">
      <c r="A5216" s="35">
        <v>5215</v>
      </c>
      <c r="B5216" s="89">
        <v>218.25</v>
      </c>
      <c r="C5216" s="35">
        <f t="shared" si="405"/>
        <v>7</v>
      </c>
      <c r="D5216" s="35">
        <f t="shared" si="408"/>
        <v>218</v>
      </c>
      <c r="E5216" s="35">
        <f t="shared" si="409"/>
        <v>1</v>
      </c>
      <c r="F5216" s="35" t="str">
        <f t="shared" si="406"/>
        <v>Sunday</v>
      </c>
      <c r="G5216" s="35">
        <f t="shared" si="407"/>
        <v>8</v>
      </c>
      <c r="H5216" s="34">
        <f>CONVERT(INDEX(Htg_StPt_Sch_EZ!$C$4:$I$27,MATCH(Schedules_8760!$C5216,Htg_StPt_Sch_EZ!$B$4:$B$27,0),MATCH(Schedules_8760!$F5216,Htg_StPt_Sch_EZ!$C$3:$I$3,0)),"F","C")</f>
        <v>20.555555555555554</v>
      </c>
      <c r="I5216" s="34">
        <f>CONVERT(INDEX(Htg_StPt_Sch_EZ!$C$31:$I$54,MATCH(Schedules_8760!$C5216,Htg_StPt_Sch_EZ!$B$31:$B$54,0),MATCH(Schedules_8760!$F5216,Htg_StPt_Sch_EZ!$C$30:$I$30,0)),"F","C")</f>
        <v>19.444444444444443</v>
      </c>
      <c r="J5216" s="34">
        <f>CONVERT(INDEX(Clg_StPt_Sch_EZ!$C$4:$I$27,MATCH(Schedules_8760!$C5216,Clg_StPt_Sch_EZ!$B$4:$B$27,0),MATCH(Schedules_8760!$F5216,Clg_StPt_Sch_EZ!$C$3:$I$3,0)),"F","C")</f>
        <v>25.555555555555554</v>
      </c>
      <c r="K5216" s="34">
        <f>CONVERT(INDEX(Clg_StPt_Sch_EZ!$C$31:$I$54,MATCH(Schedules_8760!$C5216,Clg_StPt_Sch_EZ!$B$31:$B$54,0),MATCH(Schedules_8760!$F5216,Clg_StPt_Sch_EZ!$C$30:$I$30,0)),"F","C")</f>
        <v>28.333333333333332</v>
      </c>
      <c r="L5216" s="34">
        <f>CONVERT(INDEX(DHW_StPt_Sch_EZ!$C$4:$I$27,MATCH(Schedules_8760!$C5216,DHW_StPt_Sch_EZ!$B$4:$B$27,0),MATCH(Schedules_8760!$F5216,DHW_StPt_Sch_EZ!$C$3:$I$3,0)),"F","C")</f>
        <v>53.333333333333329</v>
      </c>
      <c r="M5216" s="34">
        <f>CONVERT(INDEX(DHW_StPt_Sch_EZ!$C$31:$I$54,MATCH(Schedules_8760!$C5216,DHW_StPt_Sch_EZ!$B$31:$B$54,0),MATCH(Schedules_8760!$F5216,DHW_StPt_Sch_EZ!$C$30:$I$30,0)),"F","C")</f>
        <v>53.333333333333329</v>
      </c>
      <c r="N5216" s="12"/>
      <c r="O5216" s="12"/>
      <c r="P5216" s="12"/>
    </row>
    <row r="5217" spans="1:16" x14ac:dyDescent="0.25">
      <c r="A5217" s="35">
        <v>5216</v>
      </c>
      <c r="B5217" s="89">
        <v>218.29166666666671</v>
      </c>
      <c r="C5217" s="35">
        <f t="shared" si="405"/>
        <v>8</v>
      </c>
      <c r="D5217" s="35">
        <f t="shared" si="408"/>
        <v>218</v>
      </c>
      <c r="E5217" s="35">
        <f t="shared" si="409"/>
        <v>1</v>
      </c>
      <c r="F5217" s="35" t="str">
        <f t="shared" si="406"/>
        <v>Sunday</v>
      </c>
      <c r="G5217" s="35">
        <f t="shared" si="407"/>
        <v>8</v>
      </c>
      <c r="H5217" s="34">
        <f>CONVERT(INDEX(Htg_StPt_Sch_EZ!$C$4:$I$27,MATCH(Schedules_8760!$C5217,Htg_StPt_Sch_EZ!$B$4:$B$27,0),MATCH(Schedules_8760!$F5217,Htg_StPt_Sch_EZ!$C$3:$I$3,0)),"F","C")</f>
        <v>20.555555555555554</v>
      </c>
      <c r="I5217" s="34">
        <f>CONVERT(INDEX(Htg_StPt_Sch_EZ!$C$31:$I$54,MATCH(Schedules_8760!$C5217,Htg_StPt_Sch_EZ!$B$31:$B$54,0),MATCH(Schedules_8760!$F5217,Htg_StPt_Sch_EZ!$C$30:$I$30,0)),"F","C")</f>
        <v>19.444444444444443</v>
      </c>
      <c r="J5217" s="34">
        <f>CONVERT(INDEX(Clg_StPt_Sch_EZ!$C$4:$I$27,MATCH(Schedules_8760!$C5217,Clg_StPt_Sch_EZ!$B$4:$B$27,0),MATCH(Schedules_8760!$F5217,Clg_StPt_Sch_EZ!$C$3:$I$3,0)),"F","C")</f>
        <v>25.555555555555554</v>
      </c>
      <c r="K5217" s="34">
        <f>CONVERT(INDEX(Clg_StPt_Sch_EZ!$C$31:$I$54,MATCH(Schedules_8760!$C5217,Clg_StPt_Sch_EZ!$B$31:$B$54,0),MATCH(Schedules_8760!$F5217,Clg_StPt_Sch_EZ!$C$30:$I$30,0)),"F","C")</f>
        <v>25</v>
      </c>
      <c r="L5217" s="34">
        <f>CONVERT(INDEX(DHW_StPt_Sch_EZ!$C$4:$I$27,MATCH(Schedules_8760!$C5217,DHW_StPt_Sch_EZ!$B$4:$B$27,0),MATCH(Schedules_8760!$F5217,DHW_StPt_Sch_EZ!$C$3:$I$3,0)),"F","C")</f>
        <v>53.333333333333329</v>
      </c>
      <c r="M5217" s="34">
        <f>CONVERT(INDEX(DHW_StPt_Sch_EZ!$C$31:$I$54,MATCH(Schedules_8760!$C5217,DHW_StPt_Sch_EZ!$B$31:$B$54,0),MATCH(Schedules_8760!$F5217,DHW_StPt_Sch_EZ!$C$30:$I$30,0)),"F","C")</f>
        <v>53.333333333333329</v>
      </c>
      <c r="N5217" s="12"/>
      <c r="O5217" s="12"/>
      <c r="P5217" s="12"/>
    </row>
    <row r="5218" spans="1:16" x14ac:dyDescent="0.25">
      <c r="A5218" s="35">
        <v>5217</v>
      </c>
      <c r="B5218" s="89">
        <v>218.33333333333329</v>
      </c>
      <c r="C5218" s="35">
        <f t="shared" si="405"/>
        <v>9</v>
      </c>
      <c r="D5218" s="35">
        <f t="shared" si="408"/>
        <v>218</v>
      </c>
      <c r="E5218" s="35">
        <f t="shared" si="409"/>
        <v>1</v>
      </c>
      <c r="F5218" s="35" t="str">
        <f t="shared" si="406"/>
        <v>Sunday</v>
      </c>
      <c r="G5218" s="35">
        <f t="shared" si="407"/>
        <v>8</v>
      </c>
      <c r="H5218" s="34">
        <f>CONVERT(INDEX(Htg_StPt_Sch_EZ!$C$4:$I$27,MATCH(Schedules_8760!$C5218,Htg_StPt_Sch_EZ!$B$4:$B$27,0),MATCH(Schedules_8760!$F5218,Htg_StPt_Sch_EZ!$C$3:$I$3,0)),"F","C")</f>
        <v>20.555555555555554</v>
      </c>
      <c r="I5218" s="34">
        <f>CONVERT(INDEX(Htg_StPt_Sch_EZ!$C$31:$I$54,MATCH(Schedules_8760!$C5218,Htg_StPt_Sch_EZ!$B$31:$B$54,0),MATCH(Schedules_8760!$F5218,Htg_StPt_Sch_EZ!$C$30:$I$30,0)),"F","C")</f>
        <v>19.444444444444443</v>
      </c>
      <c r="J5218" s="34">
        <f>CONVERT(INDEX(Clg_StPt_Sch_EZ!$C$4:$I$27,MATCH(Schedules_8760!$C5218,Clg_StPt_Sch_EZ!$B$4:$B$27,0),MATCH(Schedules_8760!$F5218,Clg_StPt_Sch_EZ!$C$3:$I$3,0)),"F","C")</f>
        <v>25.555555555555554</v>
      </c>
      <c r="K5218" s="34">
        <f>CONVERT(INDEX(Clg_StPt_Sch_EZ!$C$31:$I$54,MATCH(Schedules_8760!$C5218,Clg_StPt_Sch_EZ!$B$31:$B$54,0),MATCH(Schedules_8760!$F5218,Clg_StPt_Sch_EZ!$C$30:$I$30,0)),"F","C")</f>
        <v>25</v>
      </c>
      <c r="L5218" s="34">
        <f>CONVERT(INDEX(DHW_StPt_Sch_EZ!$C$4:$I$27,MATCH(Schedules_8760!$C5218,DHW_StPt_Sch_EZ!$B$4:$B$27,0),MATCH(Schedules_8760!$F5218,DHW_StPt_Sch_EZ!$C$3:$I$3,0)),"F","C")</f>
        <v>53.333333333333329</v>
      </c>
      <c r="M5218" s="34">
        <f>CONVERT(INDEX(DHW_StPt_Sch_EZ!$C$31:$I$54,MATCH(Schedules_8760!$C5218,DHW_StPt_Sch_EZ!$B$31:$B$54,0),MATCH(Schedules_8760!$F5218,DHW_StPt_Sch_EZ!$C$30:$I$30,0)),"F","C")</f>
        <v>53.333333333333329</v>
      </c>
      <c r="N5218" s="12"/>
      <c r="O5218" s="12"/>
      <c r="P5218" s="12"/>
    </row>
    <row r="5219" spans="1:16" x14ac:dyDescent="0.25">
      <c r="A5219" s="35">
        <v>5218</v>
      </c>
      <c r="B5219" s="89">
        <v>218.375</v>
      </c>
      <c r="C5219" s="35">
        <f t="shared" si="405"/>
        <v>10</v>
      </c>
      <c r="D5219" s="35">
        <f t="shared" si="408"/>
        <v>218</v>
      </c>
      <c r="E5219" s="35">
        <f t="shared" si="409"/>
        <v>1</v>
      </c>
      <c r="F5219" s="35" t="str">
        <f t="shared" si="406"/>
        <v>Sunday</v>
      </c>
      <c r="G5219" s="35">
        <f t="shared" si="407"/>
        <v>8</v>
      </c>
      <c r="H5219" s="34">
        <f>CONVERT(INDEX(Htg_StPt_Sch_EZ!$C$4:$I$27,MATCH(Schedules_8760!$C5219,Htg_StPt_Sch_EZ!$B$4:$B$27,0),MATCH(Schedules_8760!$F5219,Htg_StPt_Sch_EZ!$C$3:$I$3,0)),"F","C")</f>
        <v>20.555555555555554</v>
      </c>
      <c r="I5219" s="34">
        <f>CONVERT(INDEX(Htg_StPt_Sch_EZ!$C$31:$I$54,MATCH(Schedules_8760!$C5219,Htg_StPt_Sch_EZ!$B$31:$B$54,0),MATCH(Schedules_8760!$F5219,Htg_StPt_Sch_EZ!$C$30:$I$30,0)),"F","C")</f>
        <v>19.444444444444443</v>
      </c>
      <c r="J5219" s="34">
        <f>CONVERT(INDEX(Clg_StPt_Sch_EZ!$C$4:$I$27,MATCH(Schedules_8760!$C5219,Clg_StPt_Sch_EZ!$B$4:$B$27,0),MATCH(Schedules_8760!$F5219,Clg_StPt_Sch_EZ!$C$3:$I$3,0)),"F","C")</f>
        <v>25.555555555555554</v>
      </c>
      <c r="K5219" s="34">
        <f>CONVERT(INDEX(Clg_StPt_Sch_EZ!$C$31:$I$54,MATCH(Schedules_8760!$C5219,Clg_StPt_Sch_EZ!$B$31:$B$54,0),MATCH(Schedules_8760!$F5219,Clg_StPt_Sch_EZ!$C$30:$I$30,0)),"F","C")</f>
        <v>25</v>
      </c>
      <c r="L5219" s="34">
        <f>CONVERT(INDEX(DHW_StPt_Sch_EZ!$C$4:$I$27,MATCH(Schedules_8760!$C5219,DHW_StPt_Sch_EZ!$B$4:$B$27,0),MATCH(Schedules_8760!$F5219,DHW_StPt_Sch_EZ!$C$3:$I$3,0)),"F","C")</f>
        <v>53.333333333333329</v>
      </c>
      <c r="M5219" s="34">
        <f>CONVERT(INDEX(DHW_StPt_Sch_EZ!$C$31:$I$54,MATCH(Schedules_8760!$C5219,DHW_StPt_Sch_EZ!$B$31:$B$54,0),MATCH(Schedules_8760!$F5219,DHW_StPt_Sch_EZ!$C$30:$I$30,0)),"F","C")</f>
        <v>53.333333333333329</v>
      </c>
      <c r="N5219" s="12"/>
      <c r="O5219" s="12"/>
      <c r="P5219" s="12"/>
    </row>
    <row r="5220" spans="1:16" x14ac:dyDescent="0.25">
      <c r="A5220" s="35">
        <v>5219</v>
      </c>
      <c r="B5220" s="89">
        <v>218.41666666666671</v>
      </c>
      <c r="C5220" s="35">
        <f t="shared" si="405"/>
        <v>11</v>
      </c>
      <c r="D5220" s="35">
        <f t="shared" si="408"/>
        <v>218</v>
      </c>
      <c r="E5220" s="35">
        <f t="shared" si="409"/>
        <v>1</v>
      </c>
      <c r="F5220" s="35" t="str">
        <f t="shared" si="406"/>
        <v>Sunday</v>
      </c>
      <c r="G5220" s="35">
        <f t="shared" si="407"/>
        <v>8</v>
      </c>
      <c r="H5220" s="34">
        <f>CONVERT(INDEX(Htg_StPt_Sch_EZ!$C$4:$I$27,MATCH(Schedules_8760!$C5220,Htg_StPt_Sch_EZ!$B$4:$B$27,0),MATCH(Schedules_8760!$F5220,Htg_StPt_Sch_EZ!$C$3:$I$3,0)),"F","C")</f>
        <v>20.555555555555554</v>
      </c>
      <c r="I5220" s="34">
        <f>CONVERT(INDEX(Htg_StPt_Sch_EZ!$C$31:$I$54,MATCH(Schedules_8760!$C5220,Htg_StPt_Sch_EZ!$B$31:$B$54,0),MATCH(Schedules_8760!$F5220,Htg_StPt_Sch_EZ!$C$30:$I$30,0)),"F","C")</f>
        <v>19.444444444444443</v>
      </c>
      <c r="J5220" s="34">
        <f>CONVERT(INDEX(Clg_StPt_Sch_EZ!$C$4:$I$27,MATCH(Schedules_8760!$C5220,Clg_StPt_Sch_EZ!$B$4:$B$27,0),MATCH(Schedules_8760!$F5220,Clg_StPt_Sch_EZ!$C$3:$I$3,0)),"F","C")</f>
        <v>25.555555555555554</v>
      </c>
      <c r="K5220" s="34">
        <f>CONVERT(INDEX(Clg_StPt_Sch_EZ!$C$31:$I$54,MATCH(Schedules_8760!$C5220,Clg_StPt_Sch_EZ!$B$31:$B$54,0),MATCH(Schedules_8760!$F5220,Clg_StPt_Sch_EZ!$C$30:$I$30,0)),"F","C")</f>
        <v>25</v>
      </c>
      <c r="L5220" s="34">
        <f>CONVERT(INDEX(DHW_StPt_Sch_EZ!$C$4:$I$27,MATCH(Schedules_8760!$C5220,DHW_StPt_Sch_EZ!$B$4:$B$27,0),MATCH(Schedules_8760!$F5220,DHW_StPt_Sch_EZ!$C$3:$I$3,0)),"F","C")</f>
        <v>53.333333333333329</v>
      </c>
      <c r="M5220" s="34">
        <f>CONVERT(INDEX(DHW_StPt_Sch_EZ!$C$31:$I$54,MATCH(Schedules_8760!$C5220,DHW_StPt_Sch_EZ!$B$31:$B$54,0),MATCH(Schedules_8760!$F5220,DHW_StPt_Sch_EZ!$C$30:$I$30,0)),"F","C")</f>
        <v>53.333333333333329</v>
      </c>
      <c r="N5220" s="12"/>
      <c r="O5220" s="12"/>
      <c r="P5220" s="12"/>
    </row>
    <row r="5221" spans="1:16" x14ac:dyDescent="0.25">
      <c r="A5221" s="35">
        <v>5220</v>
      </c>
      <c r="B5221" s="89">
        <v>218.45833333333329</v>
      </c>
      <c r="C5221" s="35">
        <f t="shared" si="405"/>
        <v>12</v>
      </c>
      <c r="D5221" s="35">
        <f t="shared" si="408"/>
        <v>218</v>
      </c>
      <c r="E5221" s="35">
        <f t="shared" si="409"/>
        <v>1</v>
      </c>
      <c r="F5221" s="35" t="str">
        <f t="shared" si="406"/>
        <v>Sunday</v>
      </c>
      <c r="G5221" s="35">
        <f t="shared" si="407"/>
        <v>8</v>
      </c>
      <c r="H5221" s="34">
        <f>CONVERT(INDEX(Htg_StPt_Sch_EZ!$C$4:$I$27,MATCH(Schedules_8760!$C5221,Htg_StPt_Sch_EZ!$B$4:$B$27,0),MATCH(Schedules_8760!$F5221,Htg_StPt_Sch_EZ!$C$3:$I$3,0)),"F","C")</f>
        <v>20.555555555555554</v>
      </c>
      <c r="I5221" s="34">
        <f>CONVERT(INDEX(Htg_StPt_Sch_EZ!$C$31:$I$54,MATCH(Schedules_8760!$C5221,Htg_StPt_Sch_EZ!$B$31:$B$54,0),MATCH(Schedules_8760!$F5221,Htg_StPt_Sch_EZ!$C$30:$I$30,0)),"F","C")</f>
        <v>19.444444444444443</v>
      </c>
      <c r="J5221" s="34">
        <f>CONVERT(INDEX(Clg_StPt_Sch_EZ!$C$4:$I$27,MATCH(Schedules_8760!$C5221,Clg_StPt_Sch_EZ!$B$4:$B$27,0),MATCH(Schedules_8760!$F5221,Clg_StPt_Sch_EZ!$C$3:$I$3,0)),"F","C")</f>
        <v>25.555555555555554</v>
      </c>
      <c r="K5221" s="34">
        <f>CONVERT(INDEX(Clg_StPt_Sch_EZ!$C$31:$I$54,MATCH(Schedules_8760!$C5221,Clg_StPt_Sch_EZ!$B$31:$B$54,0),MATCH(Schedules_8760!$F5221,Clg_StPt_Sch_EZ!$C$30:$I$30,0)),"F","C")</f>
        <v>25</v>
      </c>
      <c r="L5221" s="34">
        <f>CONVERT(INDEX(DHW_StPt_Sch_EZ!$C$4:$I$27,MATCH(Schedules_8760!$C5221,DHW_StPt_Sch_EZ!$B$4:$B$27,0),MATCH(Schedules_8760!$F5221,DHW_StPt_Sch_EZ!$C$3:$I$3,0)),"F","C")</f>
        <v>53.333333333333329</v>
      </c>
      <c r="M5221" s="34">
        <f>CONVERT(INDEX(DHW_StPt_Sch_EZ!$C$31:$I$54,MATCH(Schedules_8760!$C5221,DHW_StPt_Sch_EZ!$B$31:$B$54,0),MATCH(Schedules_8760!$F5221,DHW_StPt_Sch_EZ!$C$30:$I$30,0)),"F","C")</f>
        <v>53.333333333333329</v>
      </c>
      <c r="N5221" s="12"/>
      <c r="O5221" s="12"/>
      <c r="P5221" s="12"/>
    </row>
    <row r="5222" spans="1:16" x14ac:dyDescent="0.25">
      <c r="A5222" s="35">
        <v>5221</v>
      </c>
      <c r="B5222" s="89">
        <v>218.5</v>
      </c>
      <c r="C5222" s="35">
        <f t="shared" si="405"/>
        <v>13</v>
      </c>
      <c r="D5222" s="35">
        <f t="shared" si="408"/>
        <v>218</v>
      </c>
      <c r="E5222" s="35">
        <f t="shared" si="409"/>
        <v>1</v>
      </c>
      <c r="F5222" s="35" t="str">
        <f t="shared" si="406"/>
        <v>Sunday</v>
      </c>
      <c r="G5222" s="35">
        <f t="shared" si="407"/>
        <v>8</v>
      </c>
      <c r="H5222" s="34">
        <f>CONVERT(INDEX(Htg_StPt_Sch_EZ!$C$4:$I$27,MATCH(Schedules_8760!$C5222,Htg_StPt_Sch_EZ!$B$4:$B$27,0),MATCH(Schedules_8760!$F5222,Htg_StPt_Sch_EZ!$C$3:$I$3,0)),"F","C")</f>
        <v>20.555555555555554</v>
      </c>
      <c r="I5222" s="34">
        <f>CONVERT(INDEX(Htg_StPt_Sch_EZ!$C$31:$I$54,MATCH(Schedules_8760!$C5222,Htg_StPt_Sch_EZ!$B$31:$B$54,0),MATCH(Schedules_8760!$F5222,Htg_StPt_Sch_EZ!$C$30:$I$30,0)),"F","C")</f>
        <v>19.444444444444443</v>
      </c>
      <c r="J5222" s="34">
        <f>CONVERT(INDEX(Clg_StPt_Sch_EZ!$C$4:$I$27,MATCH(Schedules_8760!$C5222,Clg_StPt_Sch_EZ!$B$4:$B$27,0),MATCH(Schedules_8760!$F5222,Clg_StPt_Sch_EZ!$C$3:$I$3,0)),"F","C")</f>
        <v>25.555555555555554</v>
      </c>
      <c r="K5222" s="34">
        <f>CONVERT(INDEX(Clg_StPt_Sch_EZ!$C$31:$I$54,MATCH(Schedules_8760!$C5222,Clg_StPt_Sch_EZ!$B$31:$B$54,0),MATCH(Schedules_8760!$F5222,Clg_StPt_Sch_EZ!$C$30:$I$30,0)),"F","C")</f>
        <v>25</v>
      </c>
      <c r="L5222" s="34">
        <f>CONVERT(INDEX(DHW_StPt_Sch_EZ!$C$4:$I$27,MATCH(Schedules_8760!$C5222,DHW_StPt_Sch_EZ!$B$4:$B$27,0),MATCH(Schedules_8760!$F5222,DHW_StPt_Sch_EZ!$C$3:$I$3,0)),"F","C")</f>
        <v>53.333333333333329</v>
      </c>
      <c r="M5222" s="34">
        <f>CONVERT(INDEX(DHW_StPt_Sch_EZ!$C$31:$I$54,MATCH(Schedules_8760!$C5222,DHW_StPt_Sch_EZ!$B$31:$B$54,0),MATCH(Schedules_8760!$F5222,DHW_StPt_Sch_EZ!$C$30:$I$30,0)),"F","C")</f>
        <v>53.333333333333329</v>
      </c>
      <c r="N5222" s="12"/>
      <c r="O5222" s="12"/>
      <c r="P5222" s="12"/>
    </row>
    <row r="5223" spans="1:16" x14ac:dyDescent="0.25">
      <c r="A5223" s="35">
        <v>5222</v>
      </c>
      <c r="B5223" s="89">
        <v>218.54166666666671</v>
      </c>
      <c r="C5223" s="35">
        <f t="shared" si="405"/>
        <v>14</v>
      </c>
      <c r="D5223" s="35">
        <f t="shared" si="408"/>
        <v>218</v>
      </c>
      <c r="E5223" s="35">
        <f t="shared" si="409"/>
        <v>1</v>
      </c>
      <c r="F5223" s="35" t="str">
        <f t="shared" si="406"/>
        <v>Sunday</v>
      </c>
      <c r="G5223" s="35">
        <f t="shared" si="407"/>
        <v>8</v>
      </c>
      <c r="H5223" s="34">
        <f>CONVERT(INDEX(Htg_StPt_Sch_EZ!$C$4:$I$27,MATCH(Schedules_8760!$C5223,Htg_StPt_Sch_EZ!$B$4:$B$27,0),MATCH(Schedules_8760!$F5223,Htg_StPt_Sch_EZ!$C$3:$I$3,0)),"F","C")</f>
        <v>20.555555555555554</v>
      </c>
      <c r="I5223" s="34">
        <f>CONVERT(INDEX(Htg_StPt_Sch_EZ!$C$31:$I$54,MATCH(Schedules_8760!$C5223,Htg_StPt_Sch_EZ!$B$31:$B$54,0),MATCH(Schedules_8760!$F5223,Htg_StPt_Sch_EZ!$C$30:$I$30,0)),"F","C")</f>
        <v>19.444444444444443</v>
      </c>
      <c r="J5223" s="34">
        <f>CONVERT(INDEX(Clg_StPt_Sch_EZ!$C$4:$I$27,MATCH(Schedules_8760!$C5223,Clg_StPt_Sch_EZ!$B$4:$B$27,0),MATCH(Schedules_8760!$F5223,Clg_StPt_Sch_EZ!$C$3:$I$3,0)),"F","C")</f>
        <v>25.555555555555554</v>
      </c>
      <c r="K5223" s="34">
        <f>CONVERT(INDEX(Clg_StPt_Sch_EZ!$C$31:$I$54,MATCH(Schedules_8760!$C5223,Clg_StPt_Sch_EZ!$B$31:$B$54,0),MATCH(Schedules_8760!$F5223,Clg_StPt_Sch_EZ!$C$30:$I$30,0)),"F","C")</f>
        <v>25</v>
      </c>
      <c r="L5223" s="34">
        <f>CONVERT(INDEX(DHW_StPt_Sch_EZ!$C$4:$I$27,MATCH(Schedules_8760!$C5223,DHW_StPt_Sch_EZ!$B$4:$B$27,0),MATCH(Schedules_8760!$F5223,DHW_StPt_Sch_EZ!$C$3:$I$3,0)),"F","C")</f>
        <v>53.333333333333329</v>
      </c>
      <c r="M5223" s="34">
        <f>CONVERT(INDEX(DHW_StPt_Sch_EZ!$C$31:$I$54,MATCH(Schedules_8760!$C5223,DHW_StPt_Sch_EZ!$B$31:$B$54,0),MATCH(Schedules_8760!$F5223,DHW_StPt_Sch_EZ!$C$30:$I$30,0)),"F","C")</f>
        <v>53.333333333333329</v>
      </c>
      <c r="N5223" s="12"/>
      <c r="O5223" s="12"/>
      <c r="P5223" s="12"/>
    </row>
    <row r="5224" spans="1:16" x14ac:dyDescent="0.25">
      <c r="A5224" s="35">
        <v>5223</v>
      </c>
      <c r="B5224" s="89">
        <v>218.58333333333329</v>
      </c>
      <c r="C5224" s="35">
        <f t="shared" si="405"/>
        <v>15</v>
      </c>
      <c r="D5224" s="35">
        <f t="shared" si="408"/>
        <v>218</v>
      </c>
      <c r="E5224" s="35">
        <f t="shared" si="409"/>
        <v>1</v>
      </c>
      <c r="F5224" s="35" t="str">
        <f t="shared" si="406"/>
        <v>Sunday</v>
      </c>
      <c r="G5224" s="35">
        <f t="shared" si="407"/>
        <v>8</v>
      </c>
      <c r="H5224" s="34">
        <f>CONVERT(INDEX(Htg_StPt_Sch_EZ!$C$4:$I$27,MATCH(Schedules_8760!$C5224,Htg_StPt_Sch_EZ!$B$4:$B$27,0),MATCH(Schedules_8760!$F5224,Htg_StPt_Sch_EZ!$C$3:$I$3,0)),"F","C")</f>
        <v>20.555555555555554</v>
      </c>
      <c r="I5224" s="34">
        <f>CONVERT(INDEX(Htg_StPt_Sch_EZ!$C$31:$I$54,MATCH(Schedules_8760!$C5224,Htg_StPt_Sch_EZ!$B$31:$B$54,0),MATCH(Schedules_8760!$F5224,Htg_StPt_Sch_EZ!$C$30:$I$30,0)),"F","C")</f>
        <v>21.111111111111111</v>
      </c>
      <c r="J5224" s="34">
        <f>CONVERT(INDEX(Clg_StPt_Sch_EZ!$C$4:$I$27,MATCH(Schedules_8760!$C5224,Clg_StPt_Sch_EZ!$B$4:$B$27,0),MATCH(Schedules_8760!$F5224,Clg_StPt_Sch_EZ!$C$3:$I$3,0)),"F","C")</f>
        <v>25.555555555555554</v>
      </c>
      <c r="K5224" s="34">
        <f>CONVERT(INDEX(Clg_StPt_Sch_EZ!$C$31:$I$54,MATCH(Schedules_8760!$C5224,Clg_StPt_Sch_EZ!$B$31:$B$54,0),MATCH(Schedules_8760!$F5224,Clg_StPt_Sch_EZ!$C$30:$I$30,0)),"F","C")</f>
        <v>25</v>
      </c>
      <c r="L5224" s="34">
        <f>CONVERT(INDEX(DHW_StPt_Sch_EZ!$C$4:$I$27,MATCH(Schedules_8760!$C5224,DHW_StPt_Sch_EZ!$B$4:$B$27,0),MATCH(Schedules_8760!$F5224,DHW_StPt_Sch_EZ!$C$3:$I$3,0)),"F","C")</f>
        <v>53.333333333333329</v>
      </c>
      <c r="M5224" s="34">
        <f>CONVERT(INDEX(DHW_StPt_Sch_EZ!$C$31:$I$54,MATCH(Schedules_8760!$C5224,DHW_StPt_Sch_EZ!$B$31:$B$54,0),MATCH(Schedules_8760!$F5224,DHW_StPt_Sch_EZ!$C$30:$I$30,0)),"F","C")</f>
        <v>53.333333333333329</v>
      </c>
      <c r="N5224" s="12"/>
      <c r="O5224" s="12"/>
      <c r="P5224" s="12"/>
    </row>
    <row r="5225" spans="1:16" x14ac:dyDescent="0.25">
      <c r="A5225" s="35">
        <v>5224</v>
      </c>
      <c r="B5225" s="89">
        <v>218.625</v>
      </c>
      <c r="C5225" s="35">
        <f t="shared" si="405"/>
        <v>16</v>
      </c>
      <c r="D5225" s="35">
        <f t="shared" si="408"/>
        <v>218</v>
      </c>
      <c r="E5225" s="35">
        <f t="shared" si="409"/>
        <v>1</v>
      </c>
      <c r="F5225" s="35" t="str">
        <f t="shared" si="406"/>
        <v>Sunday</v>
      </c>
      <c r="G5225" s="35">
        <f t="shared" si="407"/>
        <v>8</v>
      </c>
      <c r="H5225" s="34">
        <f>CONVERT(INDEX(Htg_StPt_Sch_EZ!$C$4:$I$27,MATCH(Schedules_8760!$C5225,Htg_StPt_Sch_EZ!$B$4:$B$27,0),MATCH(Schedules_8760!$F5225,Htg_StPt_Sch_EZ!$C$3:$I$3,0)),"F","C")</f>
        <v>20.555555555555554</v>
      </c>
      <c r="I5225" s="34">
        <f>CONVERT(INDEX(Htg_StPt_Sch_EZ!$C$31:$I$54,MATCH(Schedules_8760!$C5225,Htg_StPt_Sch_EZ!$B$31:$B$54,0),MATCH(Schedules_8760!$F5225,Htg_StPt_Sch_EZ!$C$30:$I$30,0)),"F","C")</f>
        <v>21.111111111111111</v>
      </c>
      <c r="J5225" s="34">
        <f>CONVERT(INDEX(Clg_StPt_Sch_EZ!$C$4:$I$27,MATCH(Schedules_8760!$C5225,Clg_StPt_Sch_EZ!$B$4:$B$27,0),MATCH(Schedules_8760!$F5225,Clg_StPt_Sch_EZ!$C$3:$I$3,0)),"F","C")</f>
        <v>25.555555555555554</v>
      </c>
      <c r="K5225" s="34">
        <f>CONVERT(INDEX(Clg_StPt_Sch_EZ!$C$31:$I$54,MATCH(Schedules_8760!$C5225,Clg_StPt_Sch_EZ!$B$31:$B$54,0),MATCH(Schedules_8760!$F5225,Clg_StPt_Sch_EZ!$C$30:$I$30,0)),"F","C")</f>
        <v>25</v>
      </c>
      <c r="L5225" s="34">
        <f>CONVERT(INDEX(DHW_StPt_Sch_EZ!$C$4:$I$27,MATCH(Schedules_8760!$C5225,DHW_StPt_Sch_EZ!$B$4:$B$27,0),MATCH(Schedules_8760!$F5225,DHW_StPt_Sch_EZ!$C$3:$I$3,0)),"F","C")</f>
        <v>53.333333333333329</v>
      </c>
      <c r="M5225" s="34">
        <f>CONVERT(INDEX(DHW_StPt_Sch_EZ!$C$31:$I$54,MATCH(Schedules_8760!$C5225,DHW_StPt_Sch_EZ!$B$31:$B$54,0),MATCH(Schedules_8760!$F5225,DHW_StPt_Sch_EZ!$C$30:$I$30,0)),"F","C")</f>
        <v>53.333333333333329</v>
      </c>
      <c r="N5225" s="12"/>
      <c r="O5225" s="12"/>
      <c r="P5225" s="12"/>
    </row>
    <row r="5226" spans="1:16" x14ac:dyDescent="0.25">
      <c r="A5226" s="35">
        <v>5225</v>
      </c>
      <c r="B5226" s="89">
        <v>218.66666666666671</v>
      </c>
      <c r="C5226" s="35">
        <f t="shared" si="405"/>
        <v>17</v>
      </c>
      <c r="D5226" s="35">
        <f t="shared" si="408"/>
        <v>218</v>
      </c>
      <c r="E5226" s="35">
        <f t="shared" si="409"/>
        <v>1</v>
      </c>
      <c r="F5226" s="35" t="str">
        <f t="shared" si="406"/>
        <v>Sunday</v>
      </c>
      <c r="G5226" s="35">
        <f t="shared" si="407"/>
        <v>8</v>
      </c>
      <c r="H5226" s="34">
        <f>CONVERT(INDEX(Htg_StPt_Sch_EZ!$C$4:$I$27,MATCH(Schedules_8760!$C5226,Htg_StPt_Sch_EZ!$B$4:$B$27,0),MATCH(Schedules_8760!$F5226,Htg_StPt_Sch_EZ!$C$3:$I$3,0)),"F","C")</f>
        <v>20.555555555555554</v>
      </c>
      <c r="I5226" s="34">
        <f>CONVERT(INDEX(Htg_StPt_Sch_EZ!$C$31:$I$54,MATCH(Schedules_8760!$C5226,Htg_StPt_Sch_EZ!$B$31:$B$54,0),MATCH(Schedules_8760!$F5226,Htg_StPt_Sch_EZ!$C$30:$I$30,0)),"F","C")</f>
        <v>17.777777777777779</v>
      </c>
      <c r="J5226" s="34">
        <f>CONVERT(INDEX(Clg_StPt_Sch_EZ!$C$4:$I$27,MATCH(Schedules_8760!$C5226,Clg_StPt_Sch_EZ!$B$4:$B$27,0),MATCH(Schedules_8760!$F5226,Clg_StPt_Sch_EZ!$C$3:$I$3,0)),"F","C")</f>
        <v>25.555555555555554</v>
      </c>
      <c r="K5226" s="34">
        <f>CONVERT(INDEX(Clg_StPt_Sch_EZ!$C$31:$I$54,MATCH(Schedules_8760!$C5226,Clg_StPt_Sch_EZ!$B$31:$B$54,0),MATCH(Schedules_8760!$F5226,Clg_StPt_Sch_EZ!$C$30:$I$30,0)),"F","C")</f>
        <v>25</v>
      </c>
      <c r="L5226" s="34">
        <f>CONVERT(INDEX(DHW_StPt_Sch_EZ!$C$4:$I$27,MATCH(Schedules_8760!$C5226,DHW_StPt_Sch_EZ!$B$4:$B$27,0),MATCH(Schedules_8760!$F5226,DHW_StPt_Sch_EZ!$C$3:$I$3,0)),"F","C")</f>
        <v>53.333333333333329</v>
      </c>
      <c r="M5226" s="34">
        <f>CONVERT(INDEX(DHW_StPt_Sch_EZ!$C$31:$I$54,MATCH(Schedules_8760!$C5226,DHW_StPt_Sch_EZ!$B$31:$B$54,0),MATCH(Schedules_8760!$F5226,DHW_StPt_Sch_EZ!$C$30:$I$30,0)),"F","C")</f>
        <v>53.333333333333329</v>
      </c>
      <c r="N5226" s="12"/>
      <c r="O5226" s="12"/>
      <c r="P5226" s="12"/>
    </row>
    <row r="5227" spans="1:16" x14ac:dyDescent="0.25">
      <c r="A5227" s="35">
        <v>5226</v>
      </c>
      <c r="B5227" s="89">
        <v>218.70833333333329</v>
      </c>
      <c r="C5227" s="35">
        <f t="shared" si="405"/>
        <v>18</v>
      </c>
      <c r="D5227" s="35">
        <f t="shared" si="408"/>
        <v>218</v>
      </c>
      <c r="E5227" s="35">
        <f t="shared" si="409"/>
        <v>1</v>
      </c>
      <c r="F5227" s="35" t="str">
        <f t="shared" si="406"/>
        <v>Sunday</v>
      </c>
      <c r="G5227" s="35">
        <f t="shared" si="407"/>
        <v>8</v>
      </c>
      <c r="H5227" s="34">
        <f>CONVERT(INDEX(Htg_StPt_Sch_EZ!$C$4:$I$27,MATCH(Schedules_8760!$C5227,Htg_StPt_Sch_EZ!$B$4:$B$27,0),MATCH(Schedules_8760!$F5227,Htg_StPt_Sch_EZ!$C$3:$I$3,0)),"F","C")</f>
        <v>20.555555555555554</v>
      </c>
      <c r="I5227" s="34">
        <f>CONVERT(INDEX(Htg_StPt_Sch_EZ!$C$31:$I$54,MATCH(Schedules_8760!$C5227,Htg_StPt_Sch_EZ!$B$31:$B$54,0),MATCH(Schedules_8760!$F5227,Htg_StPt_Sch_EZ!$C$30:$I$30,0)),"F","C")</f>
        <v>17.777777777777779</v>
      </c>
      <c r="J5227" s="34">
        <f>CONVERT(INDEX(Clg_StPt_Sch_EZ!$C$4:$I$27,MATCH(Schedules_8760!$C5227,Clg_StPt_Sch_EZ!$B$4:$B$27,0),MATCH(Schedules_8760!$F5227,Clg_StPt_Sch_EZ!$C$3:$I$3,0)),"F","C")</f>
        <v>25.555555555555554</v>
      </c>
      <c r="K5227" s="34">
        <f>CONVERT(INDEX(Clg_StPt_Sch_EZ!$C$31:$I$54,MATCH(Schedules_8760!$C5227,Clg_StPt_Sch_EZ!$B$31:$B$54,0),MATCH(Schedules_8760!$F5227,Clg_StPt_Sch_EZ!$C$30:$I$30,0)),"F","C")</f>
        <v>28.333333333333332</v>
      </c>
      <c r="L5227" s="34">
        <f>CONVERT(INDEX(DHW_StPt_Sch_EZ!$C$4:$I$27,MATCH(Schedules_8760!$C5227,DHW_StPt_Sch_EZ!$B$4:$B$27,0),MATCH(Schedules_8760!$F5227,DHW_StPt_Sch_EZ!$C$3:$I$3,0)),"F","C")</f>
        <v>53.333333333333329</v>
      </c>
      <c r="M5227" s="34">
        <f>CONVERT(INDEX(DHW_StPt_Sch_EZ!$C$31:$I$54,MATCH(Schedules_8760!$C5227,DHW_StPt_Sch_EZ!$B$31:$B$54,0),MATCH(Schedules_8760!$F5227,DHW_StPt_Sch_EZ!$C$30:$I$30,0)),"F","C")</f>
        <v>53.333333333333329</v>
      </c>
      <c r="N5227" s="12"/>
      <c r="O5227" s="12"/>
      <c r="P5227" s="12"/>
    </row>
    <row r="5228" spans="1:16" x14ac:dyDescent="0.25">
      <c r="A5228" s="35">
        <v>5227</v>
      </c>
      <c r="B5228" s="89">
        <v>218.75</v>
      </c>
      <c r="C5228" s="35">
        <f t="shared" si="405"/>
        <v>19</v>
      </c>
      <c r="D5228" s="35">
        <f t="shared" si="408"/>
        <v>218</v>
      </c>
      <c r="E5228" s="35">
        <f t="shared" si="409"/>
        <v>1</v>
      </c>
      <c r="F5228" s="35" t="str">
        <f t="shared" si="406"/>
        <v>Sunday</v>
      </c>
      <c r="G5228" s="35">
        <f t="shared" si="407"/>
        <v>8</v>
      </c>
      <c r="H5228" s="34">
        <f>CONVERT(INDEX(Htg_StPt_Sch_EZ!$C$4:$I$27,MATCH(Schedules_8760!$C5228,Htg_StPt_Sch_EZ!$B$4:$B$27,0),MATCH(Schedules_8760!$F5228,Htg_StPt_Sch_EZ!$C$3:$I$3,0)),"F","C")</f>
        <v>20.555555555555554</v>
      </c>
      <c r="I5228" s="34">
        <f>CONVERT(INDEX(Htg_StPt_Sch_EZ!$C$31:$I$54,MATCH(Schedules_8760!$C5228,Htg_StPt_Sch_EZ!$B$31:$B$54,0),MATCH(Schedules_8760!$F5228,Htg_StPt_Sch_EZ!$C$30:$I$30,0)),"F","C")</f>
        <v>18.333333333333332</v>
      </c>
      <c r="J5228" s="34">
        <f>CONVERT(INDEX(Clg_StPt_Sch_EZ!$C$4:$I$27,MATCH(Schedules_8760!$C5228,Clg_StPt_Sch_EZ!$B$4:$B$27,0),MATCH(Schedules_8760!$F5228,Clg_StPt_Sch_EZ!$C$3:$I$3,0)),"F","C")</f>
        <v>25.555555555555554</v>
      </c>
      <c r="K5228" s="34">
        <f>CONVERT(INDEX(Clg_StPt_Sch_EZ!$C$31:$I$54,MATCH(Schedules_8760!$C5228,Clg_StPt_Sch_EZ!$B$31:$B$54,0),MATCH(Schedules_8760!$F5228,Clg_StPt_Sch_EZ!$C$30:$I$30,0)),"F","C")</f>
        <v>28.333333333333332</v>
      </c>
      <c r="L5228" s="34">
        <f>CONVERT(INDEX(DHW_StPt_Sch_EZ!$C$4:$I$27,MATCH(Schedules_8760!$C5228,DHW_StPt_Sch_EZ!$B$4:$B$27,0),MATCH(Schedules_8760!$F5228,DHW_StPt_Sch_EZ!$C$3:$I$3,0)),"F","C")</f>
        <v>53.333333333333329</v>
      </c>
      <c r="M5228" s="34">
        <f>CONVERT(INDEX(DHW_StPt_Sch_EZ!$C$31:$I$54,MATCH(Schedules_8760!$C5228,DHW_StPt_Sch_EZ!$B$31:$B$54,0),MATCH(Schedules_8760!$F5228,DHW_StPt_Sch_EZ!$C$30:$I$30,0)),"F","C")</f>
        <v>53.333333333333329</v>
      </c>
      <c r="N5228" s="12"/>
      <c r="O5228" s="12"/>
      <c r="P5228" s="12"/>
    </row>
    <row r="5229" spans="1:16" x14ac:dyDescent="0.25">
      <c r="A5229" s="35">
        <v>5228</v>
      </c>
      <c r="B5229" s="89">
        <v>218.79166666666671</v>
      </c>
      <c r="C5229" s="35">
        <f t="shared" si="405"/>
        <v>20</v>
      </c>
      <c r="D5229" s="35">
        <f t="shared" si="408"/>
        <v>218</v>
      </c>
      <c r="E5229" s="35">
        <f t="shared" si="409"/>
        <v>1</v>
      </c>
      <c r="F5229" s="35" t="str">
        <f t="shared" si="406"/>
        <v>Sunday</v>
      </c>
      <c r="G5229" s="35">
        <f t="shared" si="407"/>
        <v>8</v>
      </c>
      <c r="H5229" s="34">
        <f>CONVERT(INDEX(Htg_StPt_Sch_EZ!$C$4:$I$27,MATCH(Schedules_8760!$C5229,Htg_StPt_Sch_EZ!$B$4:$B$27,0),MATCH(Schedules_8760!$F5229,Htg_StPt_Sch_EZ!$C$3:$I$3,0)),"F","C")</f>
        <v>20.555555555555554</v>
      </c>
      <c r="I5229" s="34">
        <f>CONVERT(INDEX(Htg_StPt_Sch_EZ!$C$31:$I$54,MATCH(Schedules_8760!$C5229,Htg_StPt_Sch_EZ!$B$31:$B$54,0),MATCH(Schedules_8760!$F5229,Htg_StPt_Sch_EZ!$C$30:$I$30,0)),"F","C")</f>
        <v>18.888888888888889</v>
      </c>
      <c r="J5229" s="34">
        <f>CONVERT(INDEX(Clg_StPt_Sch_EZ!$C$4:$I$27,MATCH(Schedules_8760!$C5229,Clg_StPt_Sch_EZ!$B$4:$B$27,0),MATCH(Schedules_8760!$F5229,Clg_StPt_Sch_EZ!$C$3:$I$3,0)),"F","C")</f>
        <v>25.555555555555554</v>
      </c>
      <c r="K5229" s="34">
        <f>CONVERT(INDEX(Clg_StPt_Sch_EZ!$C$31:$I$54,MATCH(Schedules_8760!$C5229,Clg_StPt_Sch_EZ!$B$31:$B$54,0),MATCH(Schedules_8760!$F5229,Clg_StPt_Sch_EZ!$C$30:$I$30,0)),"F","C")</f>
        <v>28.333333333333332</v>
      </c>
      <c r="L5229" s="34">
        <f>CONVERT(INDEX(DHW_StPt_Sch_EZ!$C$4:$I$27,MATCH(Schedules_8760!$C5229,DHW_StPt_Sch_EZ!$B$4:$B$27,0),MATCH(Schedules_8760!$F5229,DHW_StPt_Sch_EZ!$C$3:$I$3,0)),"F","C")</f>
        <v>53.333333333333329</v>
      </c>
      <c r="M5229" s="34">
        <f>CONVERT(INDEX(DHW_StPt_Sch_EZ!$C$31:$I$54,MATCH(Schedules_8760!$C5229,DHW_StPt_Sch_EZ!$B$31:$B$54,0),MATCH(Schedules_8760!$F5229,DHW_StPt_Sch_EZ!$C$30:$I$30,0)),"F","C")</f>
        <v>53.333333333333329</v>
      </c>
      <c r="N5229" s="12"/>
      <c r="O5229" s="12"/>
      <c r="P5229" s="12"/>
    </row>
    <row r="5230" spans="1:16" x14ac:dyDescent="0.25">
      <c r="A5230" s="35">
        <v>5229</v>
      </c>
      <c r="B5230" s="89">
        <v>218.83333333333329</v>
      </c>
      <c r="C5230" s="35">
        <f t="shared" si="405"/>
        <v>21</v>
      </c>
      <c r="D5230" s="35">
        <f t="shared" si="408"/>
        <v>218</v>
      </c>
      <c r="E5230" s="35">
        <f t="shared" si="409"/>
        <v>1</v>
      </c>
      <c r="F5230" s="35" t="str">
        <f t="shared" si="406"/>
        <v>Sunday</v>
      </c>
      <c r="G5230" s="35">
        <f t="shared" si="407"/>
        <v>8</v>
      </c>
      <c r="H5230" s="34">
        <f>CONVERT(INDEX(Htg_StPt_Sch_EZ!$C$4:$I$27,MATCH(Schedules_8760!$C5230,Htg_StPt_Sch_EZ!$B$4:$B$27,0),MATCH(Schedules_8760!$F5230,Htg_StPt_Sch_EZ!$C$3:$I$3,0)),"F","C")</f>
        <v>20.555555555555554</v>
      </c>
      <c r="I5230" s="34">
        <f>CONVERT(INDEX(Htg_StPt_Sch_EZ!$C$31:$I$54,MATCH(Schedules_8760!$C5230,Htg_StPt_Sch_EZ!$B$31:$B$54,0),MATCH(Schedules_8760!$F5230,Htg_StPt_Sch_EZ!$C$30:$I$30,0)),"F","C")</f>
        <v>19.444444444444443</v>
      </c>
      <c r="J5230" s="34">
        <f>CONVERT(INDEX(Clg_StPt_Sch_EZ!$C$4:$I$27,MATCH(Schedules_8760!$C5230,Clg_StPt_Sch_EZ!$B$4:$B$27,0),MATCH(Schedules_8760!$F5230,Clg_StPt_Sch_EZ!$C$3:$I$3,0)),"F","C")</f>
        <v>25.555555555555554</v>
      </c>
      <c r="K5230" s="34">
        <f>CONVERT(INDEX(Clg_StPt_Sch_EZ!$C$31:$I$54,MATCH(Schedules_8760!$C5230,Clg_StPt_Sch_EZ!$B$31:$B$54,0),MATCH(Schedules_8760!$F5230,Clg_StPt_Sch_EZ!$C$30:$I$30,0)),"F","C")</f>
        <v>28.333333333333332</v>
      </c>
      <c r="L5230" s="34">
        <f>CONVERT(INDEX(DHW_StPt_Sch_EZ!$C$4:$I$27,MATCH(Schedules_8760!$C5230,DHW_StPt_Sch_EZ!$B$4:$B$27,0),MATCH(Schedules_8760!$F5230,DHW_StPt_Sch_EZ!$C$3:$I$3,0)),"F","C")</f>
        <v>53.333333333333329</v>
      </c>
      <c r="M5230" s="34">
        <f>CONVERT(INDEX(DHW_StPt_Sch_EZ!$C$31:$I$54,MATCH(Schedules_8760!$C5230,DHW_StPt_Sch_EZ!$B$31:$B$54,0),MATCH(Schedules_8760!$F5230,DHW_StPt_Sch_EZ!$C$30:$I$30,0)),"F","C")</f>
        <v>53.333333333333329</v>
      </c>
      <c r="N5230" s="12"/>
      <c r="O5230" s="12"/>
      <c r="P5230" s="12"/>
    </row>
    <row r="5231" spans="1:16" x14ac:dyDescent="0.25">
      <c r="A5231" s="35">
        <v>5230</v>
      </c>
      <c r="B5231" s="89">
        <v>218.875</v>
      </c>
      <c r="C5231" s="35">
        <f t="shared" si="405"/>
        <v>22</v>
      </c>
      <c r="D5231" s="35">
        <f t="shared" si="408"/>
        <v>218</v>
      </c>
      <c r="E5231" s="35">
        <f t="shared" si="409"/>
        <v>1</v>
      </c>
      <c r="F5231" s="35" t="str">
        <f t="shared" si="406"/>
        <v>Sunday</v>
      </c>
      <c r="G5231" s="35">
        <f t="shared" si="407"/>
        <v>8</v>
      </c>
      <c r="H5231" s="34">
        <f>CONVERT(INDEX(Htg_StPt_Sch_EZ!$C$4:$I$27,MATCH(Schedules_8760!$C5231,Htg_StPt_Sch_EZ!$B$4:$B$27,0),MATCH(Schedules_8760!$F5231,Htg_StPt_Sch_EZ!$C$3:$I$3,0)),"F","C")</f>
        <v>20.555555555555554</v>
      </c>
      <c r="I5231" s="34">
        <f>CONVERT(INDEX(Htg_StPt_Sch_EZ!$C$31:$I$54,MATCH(Schedules_8760!$C5231,Htg_StPt_Sch_EZ!$B$31:$B$54,0),MATCH(Schedules_8760!$F5231,Htg_StPt_Sch_EZ!$C$30:$I$30,0)),"F","C")</f>
        <v>19.444444444444443</v>
      </c>
      <c r="J5231" s="34">
        <f>CONVERT(INDEX(Clg_StPt_Sch_EZ!$C$4:$I$27,MATCH(Schedules_8760!$C5231,Clg_StPt_Sch_EZ!$B$4:$B$27,0),MATCH(Schedules_8760!$F5231,Clg_StPt_Sch_EZ!$C$3:$I$3,0)),"F","C")</f>
        <v>25.555555555555554</v>
      </c>
      <c r="K5231" s="34">
        <f>CONVERT(INDEX(Clg_StPt_Sch_EZ!$C$31:$I$54,MATCH(Schedules_8760!$C5231,Clg_StPt_Sch_EZ!$B$31:$B$54,0),MATCH(Schedules_8760!$F5231,Clg_StPt_Sch_EZ!$C$30:$I$30,0)),"F","C")</f>
        <v>28.333333333333332</v>
      </c>
      <c r="L5231" s="34">
        <f>CONVERT(INDEX(DHW_StPt_Sch_EZ!$C$4:$I$27,MATCH(Schedules_8760!$C5231,DHW_StPt_Sch_EZ!$B$4:$B$27,0),MATCH(Schedules_8760!$F5231,DHW_StPt_Sch_EZ!$C$3:$I$3,0)),"F","C")</f>
        <v>53.333333333333329</v>
      </c>
      <c r="M5231" s="34">
        <f>CONVERT(INDEX(DHW_StPt_Sch_EZ!$C$31:$I$54,MATCH(Schedules_8760!$C5231,DHW_StPt_Sch_EZ!$B$31:$B$54,0),MATCH(Schedules_8760!$F5231,DHW_StPt_Sch_EZ!$C$30:$I$30,0)),"F","C")</f>
        <v>53.333333333333329</v>
      </c>
      <c r="N5231" s="12"/>
      <c r="O5231" s="12"/>
      <c r="P5231" s="12"/>
    </row>
    <row r="5232" spans="1:16" x14ac:dyDescent="0.25">
      <c r="A5232" s="35">
        <v>5231</v>
      </c>
      <c r="B5232" s="89">
        <v>218.91666666666671</v>
      </c>
      <c r="C5232" s="35">
        <f t="shared" si="405"/>
        <v>23</v>
      </c>
      <c r="D5232" s="35">
        <f t="shared" si="408"/>
        <v>218</v>
      </c>
      <c r="E5232" s="35">
        <f t="shared" si="409"/>
        <v>1</v>
      </c>
      <c r="F5232" s="35" t="str">
        <f t="shared" si="406"/>
        <v>Sunday</v>
      </c>
      <c r="G5232" s="35">
        <f t="shared" si="407"/>
        <v>8</v>
      </c>
      <c r="H5232" s="34">
        <f>CONVERT(INDEX(Htg_StPt_Sch_EZ!$C$4:$I$27,MATCH(Schedules_8760!$C5232,Htg_StPt_Sch_EZ!$B$4:$B$27,0),MATCH(Schedules_8760!$F5232,Htg_StPt_Sch_EZ!$C$3:$I$3,0)),"F","C")</f>
        <v>20.555555555555554</v>
      </c>
      <c r="I5232" s="34">
        <f>CONVERT(INDEX(Htg_StPt_Sch_EZ!$C$31:$I$54,MATCH(Schedules_8760!$C5232,Htg_StPt_Sch_EZ!$B$31:$B$54,0),MATCH(Schedules_8760!$F5232,Htg_StPt_Sch_EZ!$C$30:$I$30,0)),"F","C")</f>
        <v>19.444444444444443</v>
      </c>
      <c r="J5232" s="34">
        <f>CONVERT(INDEX(Clg_StPt_Sch_EZ!$C$4:$I$27,MATCH(Schedules_8760!$C5232,Clg_StPt_Sch_EZ!$B$4:$B$27,0),MATCH(Schedules_8760!$F5232,Clg_StPt_Sch_EZ!$C$3:$I$3,0)),"F","C")</f>
        <v>25.555555555555554</v>
      </c>
      <c r="K5232" s="34">
        <f>CONVERT(INDEX(Clg_StPt_Sch_EZ!$C$31:$I$54,MATCH(Schedules_8760!$C5232,Clg_StPt_Sch_EZ!$B$31:$B$54,0),MATCH(Schedules_8760!$F5232,Clg_StPt_Sch_EZ!$C$30:$I$30,0)),"F","C")</f>
        <v>28.333333333333332</v>
      </c>
      <c r="L5232" s="34">
        <f>CONVERT(INDEX(DHW_StPt_Sch_EZ!$C$4:$I$27,MATCH(Schedules_8760!$C5232,DHW_StPt_Sch_EZ!$B$4:$B$27,0),MATCH(Schedules_8760!$F5232,DHW_StPt_Sch_EZ!$C$3:$I$3,0)),"F","C")</f>
        <v>53.333333333333329</v>
      </c>
      <c r="M5232" s="34">
        <f>CONVERT(INDEX(DHW_StPt_Sch_EZ!$C$31:$I$54,MATCH(Schedules_8760!$C5232,DHW_StPt_Sch_EZ!$B$31:$B$54,0),MATCH(Schedules_8760!$F5232,DHW_StPt_Sch_EZ!$C$30:$I$30,0)),"F","C")</f>
        <v>53.333333333333329</v>
      </c>
      <c r="N5232" s="12"/>
      <c r="O5232" s="12"/>
      <c r="P5232" s="12"/>
    </row>
    <row r="5233" spans="1:16" x14ac:dyDescent="0.25">
      <c r="A5233" s="35">
        <v>5232</v>
      </c>
      <c r="B5233" s="89">
        <v>218.95833333333329</v>
      </c>
      <c r="C5233" s="35">
        <f t="shared" si="405"/>
        <v>24</v>
      </c>
      <c r="D5233" s="35">
        <f t="shared" si="408"/>
        <v>218</v>
      </c>
      <c r="E5233" s="35">
        <f t="shared" si="409"/>
        <v>1</v>
      </c>
      <c r="F5233" s="35" t="str">
        <f t="shared" si="406"/>
        <v>Sunday</v>
      </c>
      <c r="G5233" s="35">
        <f t="shared" si="407"/>
        <v>8</v>
      </c>
      <c r="H5233" s="34">
        <f>CONVERT(INDEX(Htg_StPt_Sch_EZ!$C$4:$I$27,MATCH(Schedules_8760!$C5233,Htg_StPt_Sch_EZ!$B$4:$B$27,0),MATCH(Schedules_8760!$F5233,Htg_StPt_Sch_EZ!$C$3:$I$3,0)),"F","C")</f>
        <v>20.555555555555554</v>
      </c>
      <c r="I5233" s="34">
        <f>CONVERT(INDEX(Htg_StPt_Sch_EZ!$C$31:$I$54,MATCH(Schedules_8760!$C5233,Htg_StPt_Sch_EZ!$B$31:$B$54,0),MATCH(Schedules_8760!$F5233,Htg_StPt_Sch_EZ!$C$30:$I$30,0)),"F","C")</f>
        <v>19.444444444444443</v>
      </c>
      <c r="J5233" s="34">
        <f>CONVERT(INDEX(Clg_StPt_Sch_EZ!$C$4:$I$27,MATCH(Schedules_8760!$C5233,Clg_StPt_Sch_EZ!$B$4:$B$27,0),MATCH(Schedules_8760!$F5233,Clg_StPt_Sch_EZ!$C$3:$I$3,0)),"F","C")</f>
        <v>25.555555555555554</v>
      </c>
      <c r="K5233" s="34">
        <f>CONVERT(INDEX(Clg_StPt_Sch_EZ!$C$31:$I$54,MATCH(Schedules_8760!$C5233,Clg_StPt_Sch_EZ!$B$31:$B$54,0),MATCH(Schedules_8760!$F5233,Clg_StPt_Sch_EZ!$C$30:$I$30,0)),"F","C")</f>
        <v>28.333333333333332</v>
      </c>
      <c r="L5233" s="34">
        <f>CONVERT(INDEX(DHW_StPt_Sch_EZ!$C$4:$I$27,MATCH(Schedules_8760!$C5233,DHW_StPt_Sch_EZ!$B$4:$B$27,0),MATCH(Schedules_8760!$F5233,DHW_StPt_Sch_EZ!$C$3:$I$3,0)),"F","C")</f>
        <v>53.333333333333329</v>
      </c>
      <c r="M5233" s="34">
        <f>CONVERT(INDEX(DHW_StPt_Sch_EZ!$C$31:$I$54,MATCH(Schedules_8760!$C5233,DHW_StPt_Sch_EZ!$B$31:$B$54,0),MATCH(Schedules_8760!$F5233,DHW_StPt_Sch_EZ!$C$30:$I$30,0)),"F","C")</f>
        <v>53.333333333333329</v>
      </c>
      <c r="N5233" s="12"/>
      <c r="O5233" s="12"/>
      <c r="P5233" s="12"/>
    </row>
    <row r="5234" spans="1:16" x14ac:dyDescent="0.25">
      <c r="A5234" s="35">
        <v>5233</v>
      </c>
      <c r="B5234" s="89">
        <v>219</v>
      </c>
      <c r="C5234" s="35">
        <f t="shared" si="405"/>
        <v>1</v>
      </c>
      <c r="D5234" s="35">
        <f t="shared" si="408"/>
        <v>219</v>
      </c>
      <c r="E5234" s="35">
        <f t="shared" si="409"/>
        <v>2</v>
      </c>
      <c r="F5234" s="35" t="str">
        <f t="shared" si="406"/>
        <v>Monday</v>
      </c>
      <c r="G5234" s="35">
        <f t="shared" si="407"/>
        <v>8</v>
      </c>
      <c r="H5234" s="34">
        <f>CONVERT(INDEX(Htg_StPt_Sch_EZ!$C$4:$I$27,MATCH(Schedules_8760!$C5234,Htg_StPt_Sch_EZ!$B$4:$B$27,0),MATCH(Schedules_8760!$F5234,Htg_StPt_Sch_EZ!$C$3:$I$3,0)),"F","C")</f>
        <v>20.555555555555554</v>
      </c>
      <c r="I5234" s="34">
        <f>CONVERT(INDEX(Htg_StPt_Sch_EZ!$C$31:$I$54,MATCH(Schedules_8760!$C5234,Htg_StPt_Sch_EZ!$B$31:$B$54,0),MATCH(Schedules_8760!$F5234,Htg_StPt_Sch_EZ!$C$30:$I$30,0)),"F","C")</f>
        <v>19.444444444444443</v>
      </c>
      <c r="J5234" s="34">
        <f>CONVERT(INDEX(Clg_StPt_Sch_EZ!$C$4:$I$27,MATCH(Schedules_8760!$C5234,Clg_StPt_Sch_EZ!$B$4:$B$27,0),MATCH(Schedules_8760!$F5234,Clg_StPt_Sch_EZ!$C$3:$I$3,0)),"F","C")</f>
        <v>25.555555555555554</v>
      </c>
      <c r="K5234" s="34">
        <f>CONVERT(INDEX(Clg_StPt_Sch_EZ!$C$31:$I$54,MATCH(Schedules_8760!$C5234,Clg_StPt_Sch_EZ!$B$31:$B$54,0),MATCH(Schedules_8760!$F5234,Clg_StPt_Sch_EZ!$C$30:$I$30,0)),"F","C")</f>
        <v>28.333333333333332</v>
      </c>
      <c r="L5234" s="34">
        <f>CONVERT(INDEX(DHW_StPt_Sch_EZ!$C$4:$I$27,MATCH(Schedules_8760!$C5234,DHW_StPt_Sch_EZ!$B$4:$B$27,0),MATCH(Schedules_8760!$F5234,DHW_StPt_Sch_EZ!$C$3:$I$3,0)),"F","C")</f>
        <v>53.333333333333329</v>
      </c>
      <c r="M5234" s="34">
        <f>CONVERT(INDEX(DHW_StPt_Sch_EZ!$C$31:$I$54,MATCH(Schedules_8760!$C5234,DHW_StPt_Sch_EZ!$B$31:$B$54,0),MATCH(Schedules_8760!$F5234,DHW_StPt_Sch_EZ!$C$30:$I$30,0)),"F","C")</f>
        <v>53.333333333333329</v>
      </c>
      <c r="N5234" s="12"/>
      <c r="O5234" s="12"/>
      <c r="P5234" s="12"/>
    </row>
    <row r="5235" spans="1:16" x14ac:dyDescent="0.25">
      <c r="A5235" s="35">
        <v>5234</v>
      </c>
      <c r="B5235" s="89">
        <v>219.04166666666671</v>
      </c>
      <c r="C5235" s="35">
        <f t="shared" si="405"/>
        <v>2</v>
      </c>
      <c r="D5235" s="35">
        <f t="shared" si="408"/>
        <v>219</v>
      </c>
      <c r="E5235" s="35">
        <f t="shared" si="409"/>
        <v>2</v>
      </c>
      <c r="F5235" s="35" t="str">
        <f t="shared" si="406"/>
        <v>Monday</v>
      </c>
      <c r="G5235" s="35">
        <f t="shared" si="407"/>
        <v>8</v>
      </c>
      <c r="H5235" s="34">
        <f>CONVERT(INDEX(Htg_StPt_Sch_EZ!$C$4:$I$27,MATCH(Schedules_8760!$C5235,Htg_StPt_Sch_EZ!$B$4:$B$27,0),MATCH(Schedules_8760!$F5235,Htg_StPt_Sch_EZ!$C$3:$I$3,0)),"F","C")</f>
        <v>20.555555555555554</v>
      </c>
      <c r="I5235" s="34">
        <f>CONVERT(INDEX(Htg_StPt_Sch_EZ!$C$31:$I$54,MATCH(Schedules_8760!$C5235,Htg_StPt_Sch_EZ!$B$31:$B$54,0),MATCH(Schedules_8760!$F5235,Htg_StPt_Sch_EZ!$C$30:$I$30,0)),"F","C")</f>
        <v>19.444444444444443</v>
      </c>
      <c r="J5235" s="34">
        <f>CONVERT(INDEX(Clg_StPt_Sch_EZ!$C$4:$I$27,MATCH(Schedules_8760!$C5235,Clg_StPt_Sch_EZ!$B$4:$B$27,0),MATCH(Schedules_8760!$F5235,Clg_StPt_Sch_EZ!$C$3:$I$3,0)),"F","C")</f>
        <v>25.555555555555554</v>
      </c>
      <c r="K5235" s="34">
        <f>CONVERT(INDEX(Clg_StPt_Sch_EZ!$C$31:$I$54,MATCH(Schedules_8760!$C5235,Clg_StPt_Sch_EZ!$B$31:$B$54,0),MATCH(Schedules_8760!$F5235,Clg_StPt_Sch_EZ!$C$30:$I$30,0)),"F","C")</f>
        <v>28.333333333333332</v>
      </c>
      <c r="L5235" s="34">
        <f>CONVERT(INDEX(DHW_StPt_Sch_EZ!$C$4:$I$27,MATCH(Schedules_8760!$C5235,DHW_StPt_Sch_EZ!$B$4:$B$27,0),MATCH(Schedules_8760!$F5235,DHW_StPt_Sch_EZ!$C$3:$I$3,0)),"F","C")</f>
        <v>53.333333333333329</v>
      </c>
      <c r="M5235" s="34">
        <f>CONVERT(INDEX(DHW_StPt_Sch_EZ!$C$31:$I$54,MATCH(Schedules_8760!$C5235,DHW_StPt_Sch_EZ!$B$31:$B$54,0),MATCH(Schedules_8760!$F5235,DHW_StPt_Sch_EZ!$C$30:$I$30,0)),"F","C")</f>
        <v>53.333333333333329</v>
      </c>
      <c r="N5235" s="12"/>
      <c r="O5235" s="12"/>
      <c r="P5235" s="12"/>
    </row>
    <row r="5236" spans="1:16" x14ac:dyDescent="0.25">
      <c r="A5236" s="35">
        <v>5235</v>
      </c>
      <c r="B5236" s="89">
        <v>219.08333333333329</v>
      </c>
      <c r="C5236" s="35">
        <f t="shared" si="405"/>
        <v>3</v>
      </c>
      <c r="D5236" s="35">
        <f t="shared" si="408"/>
        <v>219</v>
      </c>
      <c r="E5236" s="35">
        <f t="shared" si="409"/>
        <v>2</v>
      </c>
      <c r="F5236" s="35" t="str">
        <f t="shared" si="406"/>
        <v>Monday</v>
      </c>
      <c r="G5236" s="35">
        <f t="shared" si="407"/>
        <v>8</v>
      </c>
      <c r="H5236" s="34">
        <f>CONVERT(INDEX(Htg_StPt_Sch_EZ!$C$4:$I$27,MATCH(Schedules_8760!$C5236,Htg_StPt_Sch_EZ!$B$4:$B$27,0),MATCH(Schedules_8760!$F5236,Htg_StPt_Sch_EZ!$C$3:$I$3,0)),"F","C")</f>
        <v>20.555555555555554</v>
      </c>
      <c r="I5236" s="34">
        <f>CONVERT(INDEX(Htg_StPt_Sch_EZ!$C$31:$I$54,MATCH(Schedules_8760!$C5236,Htg_StPt_Sch_EZ!$B$31:$B$54,0),MATCH(Schedules_8760!$F5236,Htg_StPt_Sch_EZ!$C$30:$I$30,0)),"F","C")</f>
        <v>19.444444444444443</v>
      </c>
      <c r="J5236" s="34">
        <f>CONVERT(INDEX(Clg_StPt_Sch_EZ!$C$4:$I$27,MATCH(Schedules_8760!$C5236,Clg_StPt_Sch_EZ!$B$4:$B$27,0),MATCH(Schedules_8760!$F5236,Clg_StPt_Sch_EZ!$C$3:$I$3,0)),"F","C")</f>
        <v>25.555555555555554</v>
      </c>
      <c r="K5236" s="34">
        <f>CONVERT(INDEX(Clg_StPt_Sch_EZ!$C$31:$I$54,MATCH(Schedules_8760!$C5236,Clg_StPt_Sch_EZ!$B$31:$B$54,0),MATCH(Schedules_8760!$F5236,Clg_StPt_Sch_EZ!$C$30:$I$30,0)),"F","C")</f>
        <v>28.333333333333332</v>
      </c>
      <c r="L5236" s="34">
        <f>CONVERT(INDEX(DHW_StPt_Sch_EZ!$C$4:$I$27,MATCH(Schedules_8760!$C5236,DHW_StPt_Sch_EZ!$B$4:$B$27,0),MATCH(Schedules_8760!$F5236,DHW_StPt_Sch_EZ!$C$3:$I$3,0)),"F","C")</f>
        <v>53.333333333333329</v>
      </c>
      <c r="M5236" s="34">
        <f>CONVERT(INDEX(DHW_StPt_Sch_EZ!$C$31:$I$54,MATCH(Schedules_8760!$C5236,DHW_StPt_Sch_EZ!$B$31:$B$54,0),MATCH(Schedules_8760!$F5236,DHW_StPt_Sch_EZ!$C$30:$I$30,0)),"F","C")</f>
        <v>53.333333333333329</v>
      </c>
      <c r="N5236" s="12"/>
      <c r="O5236" s="12"/>
      <c r="P5236" s="12"/>
    </row>
    <row r="5237" spans="1:16" x14ac:dyDescent="0.25">
      <c r="A5237" s="35">
        <v>5236</v>
      </c>
      <c r="B5237" s="89">
        <v>219.125</v>
      </c>
      <c r="C5237" s="35">
        <f t="shared" si="405"/>
        <v>4</v>
      </c>
      <c r="D5237" s="35">
        <f t="shared" si="408"/>
        <v>219</v>
      </c>
      <c r="E5237" s="35">
        <f t="shared" si="409"/>
        <v>2</v>
      </c>
      <c r="F5237" s="35" t="str">
        <f t="shared" si="406"/>
        <v>Monday</v>
      </c>
      <c r="G5237" s="35">
        <f t="shared" si="407"/>
        <v>8</v>
      </c>
      <c r="H5237" s="34">
        <f>CONVERT(INDEX(Htg_StPt_Sch_EZ!$C$4:$I$27,MATCH(Schedules_8760!$C5237,Htg_StPt_Sch_EZ!$B$4:$B$27,0),MATCH(Schedules_8760!$F5237,Htg_StPt_Sch_EZ!$C$3:$I$3,0)),"F","C")</f>
        <v>20.555555555555554</v>
      </c>
      <c r="I5237" s="34">
        <f>CONVERT(INDEX(Htg_StPt_Sch_EZ!$C$31:$I$54,MATCH(Schedules_8760!$C5237,Htg_StPt_Sch_EZ!$B$31:$B$54,0),MATCH(Schedules_8760!$F5237,Htg_StPt_Sch_EZ!$C$30:$I$30,0)),"F","C")</f>
        <v>19.444444444444443</v>
      </c>
      <c r="J5237" s="34">
        <f>CONVERT(INDEX(Clg_StPt_Sch_EZ!$C$4:$I$27,MATCH(Schedules_8760!$C5237,Clg_StPt_Sch_EZ!$B$4:$B$27,0),MATCH(Schedules_8760!$F5237,Clg_StPt_Sch_EZ!$C$3:$I$3,0)),"F","C")</f>
        <v>25.555555555555554</v>
      </c>
      <c r="K5237" s="34">
        <f>CONVERT(INDEX(Clg_StPt_Sch_EZ!$C$31:$I$54,MATCH(Schedules_8760!$C5237,Clg_StPt_Sch_EZ!$B$31:$B$54,0),MATCH(Schedules_8760!$F5237,Clg_StPt_Sch_EZ!$C$30:$I$30,0)),"F","C")</f>
        <v>28.333333333333332</v>
      </c>
      <c r="L5237" s="34">
        <f>CONVERT(INDEX(DHW_StPt_Sch_EZ!$C$4:$I$27,MATCH(Schedules_8760!$C5237,DHW_StPt_Sch_EZ!$B$4:$B$27,0),MATCH(Schedules_8760!$F5237,DHW_StPt_Sch_EZ!$C$3:$I$3,0)),"F","C")</f>
        <v>53.333333333333329</v>
      </c>
      <c r="M5237" s="34">
        <f>CONVERT(INDEX(DHW_StPt_Sch_EZ!$C$31:$I$54,MATCH(Schedules_8760!$C5237,DHW_StPt_Sch_EZ!$B$31:$B$54,0),MATCH(Schedules_8760!$F5237,DHW_StPt_Sch_EZ!$C$30:$I$30,0)),"F","C")</f>
        <v>53.333333333333329</v>
      </c>
      <c r="N5237" s="12"/>
      <c r="O5237" s="12"/>
      <c r="P5237" s="12"/>
    </row>
    <row r="5238" spans="1:16" x14ac:dyDescent="0.25">
      <c r="A5238" s="35">
        <v>5237</v>
      </c>
      <c r="B5238" s="89">
        <v>219.16666666666671</v>
      </c>
      <c r="C5238" s="35">
        <f t="shared" si="405"/>
        <v>5</v>
      </c>
      <c r="D5238" s="35">
        <f t="shared" si="408"/>
        <v>219</v>
      </c>
      <c r="E5238" s="35">
        <f t="shared" si="409"/>
        <v>2</v>
      </c>
      <c r="F5238" s="35" t="str">
        <f t="shared" si="406"/>
        <v>Monday</v>
      </c>
      <c r="G5238" s="35">
        <f t="shared" si="407"/>
        <v>8</v>
      </c>
      <c r="H5238" s="34">
        <f>CONVERT(INDEX(Htg_StPt_Sch_EZ!$C$4:$I$27,MATCH(Schedules_8760!$C5238,Htg_StPt_Sch_EZ!$B$4:$B$27,0),MATCH(Schedules_8760!$F5238,Htg_StPt_Sch_EZ!$C$3:$I$3,0)),"F","C")</f>
        <v>20.555555555555554</v>
      </c>
      <c r="I5238" s="34">
        <f>CONVERT(INDEX(Htg_StPt_Sch_EZ!$C$31:$I$54,MATCH(Schedules_8760!$C5238,Htg_StPt_Sch_EZ!$B$31:$B$54,0),MATCH(Schedules_8760!$F5238,Htg_StPt_Sch_EZ!$C$30:$I$30,0)),"F","C")</f>
        <v>19.444444444444443</v>
      </c>
      <c r="J5238" s="34">
        <f>CONVERT(INDEX(Clg_StPt_Sch_EZ!$C$4:$I$27,MATCH(Schedules_8760!$C5238,Clg_StPt_Sch_EZ!$B$4:$B$27,0),MATCH(Schedules_8760!$F5238,Clg_StPt_Sch_EZ!$C$3:$I$3,0)),"F","C")</f>
        <v>25.555555555555554</v>
      </c>
      <c r="K5238" s="34">
        <f>CONVERT(INDEX(Clg_StPt_Sch_EZ!$C$31:$I$54,MATCH(Schedules_8760!$C5238,Clg_StPt_Sch_EZ!$B$31:$B$54,0),MATCH(Schedules_8760!$F5238,Clg_StPt_Sch_EZ!$C$30:$I$30,0)),"F","C")</f>
        <v>28.333333333333332</v>
      </c>
      <c r="L5238" s="34">
        <f>CONVERT(INDEX(DHW_StPt_Sch_EZ!$C$4:$I$27,MATCH(Schedules_8760!$C5238,DHW_StPt_Sch_EZ!$B$4:$B$27,0),MATCH(Schedules_8760!$F5238,DHW_StPt_Sch_EZ!$C$3:$I$3,0)),"F","C")</f>
        <v>53.333333333333329</v>
      </c>
      <c r="M5238" s="34">
        <f>CONVERT(INDEX(DHW_StPt_Sch_EZ!$C$31:$I$54,MATCH(Schedules_8760!$C5238,DHW_StPt_Sch_EZ!$B$31:$B$54,0),MATCH(Schedules_8760!$F5238,DHW_StPt_Sch_EZ!$C$30:$I$30,0)),"F","C")</f>
        <v>53.333333333333329</v>
      </c>
      <c r="N5238" s="12"/>
      <c r="O5238" s="12"/>
      <c r="P5238" s="12"/>
    </row>
    <row r="5239" spans="1:16" x14ac:dyDescent="0.25">
      <c r="A5239" s="35">
        <v>5238</v>
      </c>
      <c r="B5239" s="89">
        <v>219.20833333333329</v>
      </c>
      <c r="C5239" s="35">
        <f t="shared" si="405"/>
        <v>6</v>
      </c>
      <c r="D5239" s="35">
        <f t="shared" si="408"/>
        <v>219</v>
      </c>
      <c r="E5239" s="35">
        <f t="shared" si="409"/>
        <v>2</v>
      </c>
      <c r="F5239" s="35" t="str">
        <f t="shared" si="406"/>
        <v>Monday</v>
      </c>
      <c r="G5239" s="35">
        <f t="shared" si="407"/>
        <v>8</v>
      </c>
      <c r="H5239" s="34">
        <f>CONVERT(INDEX(Htg_StPt_Sch_EZ!$C$4:$I$27,MATCH(Schedules_8760!$C5239,Htg_StPt_Sch_EZ!$B$4:$B$27,0),MATCH(Schedules_8760!$F5239,Htg_StPt_Sch_EZ!$C$3:$I$3,0)),"F","C")</f>
        <v>20.555555555555554</v>
      </c>
      <c r="I5239" s="34">
        <f>CONVERT(INDEX(Htg_StPt_Sch_EZ!$C$31:$I$54,MATCH(Schedules_8760!$C5239,Htg_StPt_Sch_EZ!$B$31:$B$54,0),MATCH(Schedules_8760!$F5239,Htg_StPt_Sch_EZ!$C$30:$I$30,0)),"F","C")</f>
        <v>19.444444444444443</v>
      </c>
      <c r="J5239" s="34">
        <f>CONVERT(INDEX(Clg_StPt_Sch_EZ!$C$4:$I$27,MATCH(Schedules_8760!$C5239,Clg_StPt_Sch_EZ!$B$4:$B$27,0),MATCH(Schedules_8760!$F5239,Clg_StPt_Sch_EZ!$C$3:$I$3,0)),"F","C")</f>
        <v>25.555555555555554</v>
      </c>
      <c r="K5239" s="34">
        <f>CONVERT(INDEX(Clg_StPt_Sch_EZ!$C$31:$I$54,MATCH(Schedules_8760!$C5239,Clg_StPt_Sch_EZ!$B$31:$B$54,0),MATCH(Schedules_8760!$F5239,Clg_StPt_Sch_EZ!$C$30:$I$30,0)),"F","C")</f>
        <v>28.333333333333332</v>
      </c>
      <c r="L5239" s="34">
        <f>CONVERT(INDEX(DHW_StPt_Sch_EZ!$C$4:$I$27,MATCH(Schedules_8760!$C5239,DHW_StPt_Sch_EZ!$B$4:$B$27,0),MATCH(Schedules_8760!$F5239,DHW_StPt_Sch_EZ!$C$3:$I$3,0)),"F","C")</f>
        <v>53.333333333333329</v>
      </c>
      <c r="M5239" s="34">
        <f>CONVERT(INDEX(DHW_StPt_Sch_EZ!$C$31:$I$54,MATCH(Schedules_8760!$C5239,DHW_StPt_Sch_EZ!$B$31:$B$54,0),MATCH(Schedules_8760!$F5239,DHW_StPt_Sch_EZ!$C$30:$I$30,0)),"F","C")</f>
        <v>53.333333333333329</v>
      </c>
      <c r="N5239" s="12"/>
      <c r="O5239" s="12"/>
      <c r="P5239" s="12"/>
    </row>
    <row r="5240" spans="1:16" x14ac:dyDescent="0.25">
      <c r="A5240" s="35">
        <v>5239</v>
      </c>
      <c r="B5240" s="89">
        <v>219.25</v>
      </c>
      <c r="C5240" s="35">
        <f t="shared" si="405"/>
        <v>7</v>
      </c>
      <c r="D5240" s="35">
        <f t="shared" si="408"/>
        <v>219</v>
      </c>
      <c r="E5240" s="35">
        <f t="shared" si="409"/>
        <v>2</v>
      </c>
      <c r="F5240" s="35" t="str">
        <f t="shared" si="406"/>
        <v>Monday</v>
      </c>
      <c r="G5240" s="35">
        <f t="shared" si="407"/>
        <v>8</v>
      </c>
      <c r="H5240" s="34">
        <f>CONVERT(INDEX(Htg_StPt_Sch_EZ!$C$4:$I$27,MATCH(Schedules_8760!$C5240,Htg_StPt_Sch_EZ!$B$4:$B$27,0),MATCH(Schedules_8760!$F5240,Htg_StPt_Sch_EZ!$C$3:$I$3,0)),"F","C")</f>
        <v>20.555555555555554</v>
      </c>
      <c r="I5240" s="34">
        <f>CONVERT(INDEX(Htg_StPt_Sch_EZ!$C$31:$I$54,MATCH(Schedules_8760!$C5240,Htg_StPt_Sch_EZ!$B$31:$B$54,0),MATCH(Schedules_8760!$F5240,Htg_StPt_Sch_EZ!$C$30:$I$30,0)),"F","C")</f>
        <v>19.444444444444443</v>
      </c>
      <c r="J5240" s="34">
        <f>CONVERT(INDEX(Clg_StPt_Sch_EZ!$C$4:$I$27,MATCH(Schedules_8760!$C5240,Clg_StPt_Sch_EZ!$B$4:$B$27,0),MATCH(Schedules_8760!$F5240,Clg_StPt_Sch_EZ!$C$3:$I$3,0)),"F","C")</f>
        <v>25.555555555555554</v>
      </c>
      <c r="K5240" s="34">
        <f>CONVERT(INDEX(Clg_StPt_Sch_EZ!$C$31:$I$54,MATCH(Schedules_8760!$C5240,Clg_StPt_Sch_EZ!$B$31:$B$54,0),MATCH(Schedules_8760!$F5240,Clg_StPt_Sch_EZ!$C$30:$I$30,0)),"F","C")</f>
        <v>28.333333333333332</v>
      </c>
      <c r="L5240" s="34">
        <f>CONVERT(INDEX(DHW_StPt_Sch_EZ!$C$4:$I$27,MATCH(Schedules_8760!$C5240,DHW_StPt_Sch_EZ!$B$4:$B$27,0),MATCH(Schedules_8760!$F5240,DHW_StPt_Sch_EZ!$C$3:$I$3,0)),"F","C")</f>
        <v>53.333333333333329</v>
      </c>
      <c r="M5240" s="34">
        <f>CONVERT(INDEX(DHW_StPt_Sch_EZ!$C$31:$I$54,MATCH(Schedules_8760!$C5240,DHW_StPt_Sch_EZ!$B$31:$B$54,0),MATCH(Schedules_8760!$F5240,DHW_StPt_Sch_EZ!$C$30:$I$30,0)),"F","C")</f>
        <v>53.333333333333329</v>
      </c>
      <c r="N5240" s="12"/>
      <c r="O5240" s="12"/>
      <c r="P5240" s="12"/>
    </row>
    <row r="5241" spans="1:16" x14ac:dyDescent="0.25">
      <c r="A5241" s="35">
        <v>5240</v>
      </c>
      <c r="B5241" s="89">
        <v>219.29166666666671</v>
      </c>
      <c r="C5241" s="35">
        <f t="shared" si="405"/>
        <v>8</v>
      </c>
      <c r="D5241" s="35">
        <f t="shared" si="408"/>
        <v>219</v>
      </c>
      <c r="E5241" s="35">
        <f t="shared" si="409"/>
        <v>2</v>
      </c>
      <c r="F5241" s="35" t="str">
        <f t="shared" si="406"/>
        <v>Monday</v>
      </c>
      <c r="G5241" s="35">
        <f t="shared" si="407"/>
        <v>8</v>
      </c>
      <c r="H5241" s="34">
        <f>CONVERT(INDEX(Htg_StPt_Sch_EZ!$C$4:$I$27,MATCH(Schedules_8760!$C5241,Htg_StPt_Sch_EZ!$B$4:$B$27,0),MATCH(Schedules_8760!$F5241,Htg_StPt_Sch_EZ!$C$3:$I$3,0)),"F","C")</f>
        <v>20.555555555555554</v>
      </c>
      <c r="I5241" s="34">
        <f>CONVERT(INDEX(Htg_StPt_Sch_EZ!$C$31:$I$54,MATCH(Schedules_8760!$C5241,Htg_StPt_Sch_EZ!$B$31:$B$54,0),MATCH(Schedules_8760!$F5241,Htg_StPt_Sch_EZ!$C$30:$I$30,0)),"F","C")</f>
        <v>19.444444444444443</v>
      </c>
      <c r="J5241" s="34">
        <f>CONVERT(INDEX(Clg_StPt_Sch_EZ!$C$4:$I$27,MATCH(Schedules_8760!$C5241,Clg_StPt_Sch_EZ!$B$4:$B$27,0),MATCH(Schedules_8760!$F5241,Clg_StPt_Sch_EZ!$C$3:$I$3,0)),"F","C")</f>
        <v>25.555555555555554</v>
      </c>
      <c r="K5241" s="34">
        <f>CONVERT(INDEX(Clg_StPt_Sch_EZ!$C$31:$I$54,MATCH(Schedules_8760!$C5241,Clg_StPt_Sch_EZ!$B$31:$B$54,0),MATCH(Schedules_8760!$F5241,Clg_StPt_Sch_EZ!$C$30:$I$30,0)),"F","C")</f>
        <v>25</v>
      </c>
      <c r="L5241" s="34">
        <f>CONVERT(INDEX(DHW_StPt_Sch_EZ!$C$4:$I$27,MATCH(Schedules_8760!$C5241,DHW_StPt_Sch_EZ!$B$4:$B$27,0),MATCH(Schedules_8760!$F5241,DHW_StPt_Sch_EZ!$C$3:$I$3,0)),"F","C")</f>
        <v>53.333333333333329</v>
      </c>
      <c r="M5241" s="34">
        <f>CONVERT(INDEX(DHW_StPt_Sch_EZ!$C$31:$I$54,MATCH(Schedules_8760!$C5241,DHW_StPt_Sch_EZ!$B$31:$B$54,0),MATCH(Schedules_8760!$F5241,DHW_StPt_Sch_EZ!$C$30:$I$30,0)),"F","C")</f>
        <v>53.333333333333329</v>
      </c>
      <c r="N5241" s="12"/>
      <c r="O5241" s="12"/>
      <c r="P5241" s="12"/>
    </row>
    <row r="5242" spans="1:16" x14ac:dyDescent="0.25">
      <c r="A5242" s="35">
        <v>5241</v>
      </c>
      <c r="B5242" s="89">
        <v>219.33333333333329</v>
      </c>
      <c r="C5242" s="35">
        <f t="shared" si="405"/>
        <v>9</v>
      </c>
      <c r="D5242" s="35">
        <f t="shared" si="408"/>
        <v>219</v>
      </c>
      <c r="E5242" s="35">
        <f t="shared" si="409"/>
        <v>2</v>
      </c>
      <c r="F5242" s="35" t="str">
        <f t="shared" si="406"/>
        <v>Monday</v>
      </c>
      <c r="G5242" s="35">
        <f t="shared" si="407"/>
        <v>8</v>
      </c>
      <c r="H5242" s="34">
        <f>CONVERT(INDEX(Htg_StPt_Sch_EZ!$C$4:$I$27,MATCH(Schedules_8760!$C5242,Htg_StPt_Sch_EZ!$B$4:$B$27,0),MATCH(Schedules_8760!$F5242,Htg_StPt_Sch_EZ!$C$3:$I$3,0)),"F","C")</f>
        <v>20.555555555555554</v>
      </c>
      <c r="I5242" s="34">
        <f>CONVERT(INDEX(Htg_StPt_Sch_EZ!$C$31:$I$54,MATCH(Schedules_8760!$C5242,Htg_StPt_Sch_EZ!$B$31:$B$54,0),MATCH(Schedules_8760!$F5242,Htg_StPt_Sch_EZ!$C$30:$I$30,0)),"F","C")</f>
        <v>19.444444444444443</v>
      </c>
      <c r="J5242" s="34">
        <f>CONVERT(INDEX(Clg_StPt_Sch_EZ!$C$4:$I$27,MATCH(Schedules_8760!$C5242,Clg_StPt_Sch_EZ!$B$4:$B$27,0),MATCH(Schedules_8760!$F5242,Clg_StPt_Sch_EZ!$C$3:$I$3,0)),"F","C")</f>
        <v>25.555555555555554</v>
      </c>
      <c r="K5242" s="34">
        <f>CONVERT(INDEX(Clg_StPt_Sch_EZ!$C$31:$I$54,MATCH(Schedules_8760!$C5242,Clg_StPt_Sch_EZ!$B$31:$B$54,0),MATCH(Schedules_8760!$F5242,Clg_StPt_Sch_EZ!$C$30:$I$30,0)),"F","C")</f>
        <v>25</v>
      </c>
      <c r="L5242" s="34">
        <f>CONVERT(INDEX(DHW_StPt_Sch_EZ!$C$4:$I$27,MATCH(Schedules_8760!$C5242,DHW_StPt_Sch_EZ!$B$4:$B$27,0),MATCH(Schedules_8760!$F5242,DHW_StPt_Sch_EZ!$C$3:$I$3,0)),"F","C")</f>
        <v>53.333333333333329</v>
      </c>
      <c r="M5242" s="34">
        <f>CONVERT(INDEX(DHW_StPt_Sch_EZ!$C$31:$I$54,MATCH(Schedules_8760!$C5242,DHW_StPt_Sch_EZ!$B$31:$B$54,0),MATCH(Schedules_8760!$F5242,DHW_StPt_Sch_EZ!$C$30:$I$30,0)),"F","C")</f>
        <v>53.333333333333329</v>
      </c>
      <c r="N5242" s="12"/>
      <c r="O5242" s="12"/>
      <c r="P5242" s="12"/>
    </row>
    <row r="5243" spans="1:16" x14ac:dyDescent="0.25">
      <c r="A5243" s="35">
        <v>5242</v>
      </c>
      <c r="B5243" s="89">
        <v>219.375</v>
      </c>
      <c r="C5243" s="35">
        <f t="shared" si="405"/>
        <v>10</v>
      </c>
      <c r="D5243" s="35">
        <f t="shared" si="408"/>
        <v>219</v>
      </c>
      <c r="E5243" s="35">
        <f t="shared" si="409"/>
        <v>2</v>
      </c>
      <c r="F5243" s="35" t="str">
        <f t="shared" si="406"/>
        <v>Monday</v>
      </c>
      <c r="G5243" s="35">
        <f t="shared" si="407"/>
        <v>8</v>
      </c>
      <c r="H5243" s="34">
        <f>CONVERT(INDEX(Htg_StPt_Sch_EZ!$C$4:$I$27,MATCH(Schedules_8760!$C5243,Htg_StPt_Sch_EZ!$B$4:$B$27,0),MATCH(Schedules_8760!$F5243,Htg_StPt_Sch_EZ!$C$3:$I$3,0)),"F","C")</f>
        <v>20.555555555555554</v>
      </c>
      <c r="I5243" s="34">
        <f>CONVERT(INDEX(Htg_StPt_Sch_EZ!$C$31:$I$54,MATCH(Schedules_8760!$C5243,Htg_StPt_Sch_EZ!$B$31:$B$54,0),MATCH(Schedules_8760!$F5243,Htg_StPt_Sch_EZ!$C$30:$I$30,0)),"F","C")</f>
        <v>19.444444444444443</v>
      </c>
      <c r="J5243" s="34">
        <f>CONVERT(INDEX(Clg_StPt_Sch_EZ!$C$4:$I$27,MATCH(Schedules_8760!$C5243,Clg_StPt_Sch_EZ!$B$4:$B$27,0),MATCH(Schedules_8760!$F5243,Clg_StPt_Sch_EZ!$C$3:$I$3,0)),"F","C")</f>
        <v>25.555555555555554</v>
      </c>
      <c r="K5243" s="34">
        <f>CONVERT(INDEX(Clg_StPt_Sch_EZ!$C$31:$I$54,MATCH(Schedules_8760!$C5243,Clg_StPt_Sch_EZ!$B$31:$B$54,0),MATCH(Schedules_8760!$F5243,Clg_StPt_Sch_EZ!$C$30:$I$30,0)),"F","C")</f>
        <v>25</v>
      </c>
      <c r="L5243" s="34">
        <f>CONVERT(INDEX(DHW_StPt_Sch_EZ!$C$4:$I$27,MATCH(Schedules_8760!$C5243,DHW_StPt_Sch_EZ!$B$4:$B$27,0),MATCH(Schedules_8760!$F5243,DHW_StPt_Sch_EZ!$C$3:$I$3,0)),"F","C")</f>
        <v>53.333333333333329</v>
      </c>
      <c r="M5243" s="34">
        <f>CONVERT(INDEX(DHW_StPt_Sch_EZ!$C$31:$I$54,MATCH(Schedules_8760!$C5243,DHW_StPt_Sch_EZ!$B$31:$B$54,0),MATCH(Schedules_8760!$F5243,DHW_StPt_Sch_EZ!$C$30:$I$30,0)),"F","C")</f>
        <v>53.333333333333329</v>
      </c>
      <c r="N5243" s="12"/>
      <c r="O5243" s="12"/>
      <c r="P5243" s="12"/>
    </row>
    <row r="5244" spans="1:16" x14ac:dyDescent="0.25">
      <c r="A5244" s="35">
        <v>5243</v>
      </c>
      <c r="B5244" s="89">
        <v>219.41666666666671</v>
      </c>
      <c r="C5244" s="35">
        <f t="shared" si="405"/>
        <v>11</v>
      </c>
      <c r="D5244" s="35">
        <f t="shared" si="408"/>
        <v>219</v>
      </c>
      <c r="E5244" s="35">
        <f t="shared" si="409"/>
        <v>2</v>
      </c>
      <c r="F5244" s="35" t="str">
        <f t="shared" si="406"/>
        <v>Monday</v>
      </c>
      <c r="G5244" s="35">
        <f t="shared" si="407"/>
        <v>8</v>
      </c>
      <c r="H5244" s="34">
        <f>CONVERT(INDEX(Htg_StPt_Sch_EZ!$C$4:$I$27,MATCH(Schedules_8760!$C5244,Htg_StPt_Sch_EZ!$B$4:$B$27,0),MATCH(Schedules_8760!$F5244,Htg_StPt_Sch_EZ!$C$3:$I$3,0)),"F","C")</f>
        <v>20.555555555555554</v>
      </c>
      <c r="I5244" s="34">
        <f>CONVERT(INDEX(Htg_StPt_Sch_EZ!$C$31:$I$54,MATCH(Schedules_8760!$C5244,Htg_StPt_Sch_EZ!$B$31:$B$54,0),MATCH(Schedules_8760!$F5244,Htg_StPt_Sch_EZ!$C$30:$I$30,0)),"F","C")</f>
        <v>19.444444444444443</v>
      </c>
      <c r="J5244" s="34">
        <f>CONVERT(INDEX(Clg_StPt_Sch_EZ!$C$4:$I$27,MATCH(Schedules_8760!$C5244,Clg_StPt_Sch_EZ!$B$4:$B$27,0),MATCH(Schedules_8760!$F5244,Clg_StPt_Sch_EZ!$C$3:$I$3,0)),"F","C")</f>
        <v>25.555555555555554</v>
      </c>
      <c r="K5244" s="34">
        <f>CONVERT(INDEX(Clg_StPt_Sch_EZ!$C$31:$I$54,MATCH(Schedules_8760!$C5244,Clg_StPt_Sch_EZ!$B$31:$B$54,0),MATCH(Schedules_8760!$F5244,Clg_StPt_Sch_EZ!$C$30:$I$30,0)),"F","C")</f>
        <v>25</v>
      </c>
      <c r="L5244" s="34">
        <f>CONVERT(INDEX(DHW_StPt_Sch_EZ!$C$4:$I$27,MATCH(Schedules_8760!$C5244,DHW_StPt_Sch_EZ!$B$4:$B$27,0),MATCH(Schedules_8760!$F5244,DHW_StPt_Sch_EZ!$C$3:$I$3,0)),"F","C")</f>
        <v>53.333333333333329</v>
      </c>
      <c r="M5244" s="34">
        <f>CONVERT(INDEX(DHW_StPt_Sch_EZ!$C$31:$I$54,MATCH(Schedules_8760!$C5244,DHW_StPt_Sch_EZ!$B$31:$B$54,0),MATCH(Schedules_8760!$F5244,DHW_StPt_Sch_EZ!$C$30:$I$30,0)),"F","C")</f>
        <v>53.333333333333329</v>
      </c>
      <c r="N5244" s="12"/>
      <c r="O5244" s="12"/>
      <c r="P5244" s="12"/>
    </row>
    <row r="5245" spans="1:16" x14ac:dyDescent="0.25">
      <c r="A5245" s="35">
        <v>5244</v>
      </c>
      <c r="B5245" s="89">
        <v>219.45833333333329</v>
      </c>
      <c r="C5245" s="35">
        <f t="shared" si="405"/>
        <v>12</v>
      </c>
      <c r="D5245" s="35">
        <f t="shared" si="408"/>
        <v>219</v>
      </c>
      <c r="E5245" s="35">
        <f t="shared" si="409"/>
        <v>2</v>
      </c>
      <c r="F5245" s="35" t="str">
        <f t="shared" si="406"/>
        <v>Monday</v>
      </c>
      <c r="G5245" s="35">
        <f t="shared" si="407"/>
        <v>8</v>
      </c>
      <c r="H5245" s="34">
        <f>CONVERT(INDEX(Htg_StPt_Sch_EZ!$C$4:$I$27,MATCH(Schedules_8760!$C5245,Htg_StPt_Sch_EZ!$B$4:$B$27,0),MATCH(Schedules_8760!$F5245,Htg_StPt_Sch_EZ!$C$3:$I$3,0)),"F","C")</f>
        <v>20.555555555555554</v>
      </c>
      <c r="I5245" s="34">
        <f>CONVERT(INDEX(Htg_StPt_Sch_EZ!$C$31:$I$54,MATCH(Schedules_8760!$C5245,Htg_StPt_Sch_EZ!$B$31:$B$54,0),MATCH(Schedules_8760!$F5245,Htg_StPt_Sch_EZ!$C$30:$I$30,0)),"F","C")</f>
        <v>19.444444444444443</v>
      </c>
      <c r="J5245" s="34">
        <f>CONVERT(INDEX(Clg_StPt_Sch_EZ!$C$4:$I$27,MATCH(Schedules_8760!$C5245,Clg_StPt_Sch_EZ!$B$4:$B$27,0),MATCH(Schedules_8760!$F5245,Clg_StPt_Sch_EZ!$C$3:$I$3,0)),"F","C")</f>
        <v>25.555555555555554</v>
      </c>
      <c r="K5245" s="34">
        <f>CONVERT(INDEX(Clg_StPt_Sch_EZ!$C$31:$I$54,MATCH(Schedules_8760!$C5245,Clg_StPt_Sch_EZ!$B$31:$B$54,0),MATCH(Schedules_8760!$F5245,Clg_StPt_Sch_EZ!$C$30:$I$30,0)),"F","C")</f>
        <v>25</v>
      </c>
      <c r="L5245" s="34">
        <f>CONVERT(INDEX(DHW_StPt_Sch_EZ!$C$4:$I$27,MATCH(Schedules_8760!$C5245,DHW_StPt_Sch_EZ!$B$4:$B$27,0),MATCH(Schedules_8760!$F5245,DHW_StPt_Sch_EZ!$C$3:$I$3,0)),"F","C")</f>
        <v>53.333333333333329</v>
      </c>
      <c r="M5245" s="34">
        <f>CONVERT(INDEX(DHW_StPt_Sch_EZ!$C$31:$I$54,MATCH(Schedules_8760!$C5245,DHW_StPt_Sch_EZ!$B$31:$B$54,0),MATCH(Schedules_8760!$F5245,DHW_StPt_Sch_EZ!$C$30:$I$30,0)),"F","C")</f>
        <v>53.333333333333329</v>
      </c>
      <c r="N5245" s="12"/>
      <c r="O5245" s="12"/>
      <c r="P5245" s="12"/>
    </row>
    <row r="5246" spans="1:16" x14ac:dyDescent="0.25">
      <c r="A5246" s="35">
        <v>5245</v>
      </c>
      <c r="B5246" s="89">
        <v>219.5</v>
      </c>
      <c r="C5246" s="35">
        <f t="shared" si="405"/>
        <v>13</v>
      </c>
      <c r="D5246" s="35">
        <f t="shared" si="408"/>
        <v>219</v>
      </c>
      <c r="E5246" s="35">
        <f t="shared" si="409"/>
        <v>2</v>
      </c>
      <c r="F5246" s="35" t="str">
        <f t="shared" si="406"/>
        <v>Monday</v>
      </c>
      <c r="G5246" s="35">
        <f t="shared" si="407"/>
        <v>8</v>
      </c>
      <c r="H5246" s="34">
        <f>CONVERT(INDEX(Htg_StPt_Sch_EZ!$C$4:$I$27,MATCH(Schedules_8760!$C5246,Htg_StPt_Sch_EZ!$B$4:$B$27,0),MATCH(Schedules_8760!$F5246,Htg_StPt_Sch_EZ!$C$3:$I$3,0)),"F","C")</f>
        <v>20.555555555555554</v>
      </c>
      <c r="I5246" s="34">
        <f>CONVERT(INDEX(Htg_StPt_Sch_EZ!$C$31:$I$54,MATCH(Schedules_8760!$C5246,Htg_StPt_Sch_EZ!$B$31:$B$54,0),MATCH(Schedules_8760!$F5246,Htg_StPt_Sch_EZ!$C$30:$I$30,0)),"F","C")</f>
        <v>19.444444444444443</v>
      </c>
      <c r="J5246" s="34">
        <f>CONVERT(INDEX(Clg_StPt_Sch_EZ!$C$4:$I$27,MATCH(Schedules_8760!$C5246,Clg_StPt_Sch_EZ!$B$4:$B$27,0),MATCH(Schedules_8760!$F5246,Clg_StPt_Sch_EZ!$C$3:$I$3,0)),"F","C")</f>
        <v>25.555555555555554</v>
      </c>
      <c r="K5246" s="34">
        <f>CONVERT(INDEX(Clg_StPt_Sch_EZ!$C$31:$I$54,MATCH(Schedules_8760!$C5246,Clg_StPt_Sch_EZ!$B$31:$B$54,0),MATCH(Schedules_8760!$F5246,Clg_StPt_Sch_EZ!$C$30:$I$30,0)),"F","C")</f>
        <v>25</v>
      </c>
      <c r="L5246" s="34">
        <f>CONVERT(INDEX(DHW_StPt_Sch_EZ!$C$4:$I$27,MATCH(Schedules_8760!$C5246,DHW_StPt_Sch_EZ!$B$4:$B$27,0),MATCH(Schedules_8760!$F5246,DHW_StPt_Sch_EZ!$C$3:$I$3,0)),"F","C")</f>
        <v>53.333333333333329</v>
      </c>
      <c r="M5246" s="34">
        <f>CONVERT(INDEX(DHW_StPt_Sch_EZ!$C$31:$I$54,MATCH(Schedules_8760!$C5246,DHW_StPt_Sch_EZ!$B$31:$B$54,0),MATCH(Schedules_8760!$F5246,DHW_StPt_Sch_EZ!$C$30:$I$30,0)),"F","C")</f>
        <v>53.333333333333329</v>
      </c>
      <c r="N5246" s="12"/>
      <c r="O5246" s="12"/>
      <c r="P5246" s="12"/>
    </row>
    <row r="5247" spans="1:16" x14ac:dyDescent="0.25">
      <c r="A5247" s="35">
        <v>5246</v>
      </c>
      <c r="B5247" s="89">
        <v>219.54166666666671</v>
      </c>
      <c r="C5247" s="35">
        <f t="shared" si="405"/>
        <v>14</v>
      </c>
      <c r="D5247" s="35">
        <f t="shared" si="408"/>
        <v>219</v>
      </c>
      <c r="E5247" s="35">
        <f t="shared" si="409"/>
        <v>2</v>
      </c>
      <c r="F5247" s="35" t="str">
        <f t="shared" si="406"/>
        <v>Monday</v>
      </c>
      <c r="G5247" s="35">
        <f t="shared" si="407"/>
        <v>8</v>
      </c>
      <c r="H5247" s="34">
        <f>CONVERT(INDEX(Htg_StPt_Sch_EZ!$C$4:$I$27,MATCH(Schedules_8760!$C5247,Htg_StPt_Sch_EZ!$B$4:$B$27,0),MATCH(Schedules_8760!$F5247,Htg_StPt_Sch_EZ!$C$3:$I$3,0)),"F","C")</f>
        <v>20.555555555555554</v>
      </c>
      <c r="I5247" s="34">
        <f>CONVERT(INDEX(Htg_StPt_Sch_EZ!$C$31:$I$54,MATCH(Schedules_8760!$C5247,Htg_StPt_Sch_EZ!$B$31:$B$54,0),MATCH(Schedules_8760!$F5247,Htg_StPt_Sch_EZ!$C$30:$I$30,0)),"F","C")</f>
        <v>19.444444444444443</v>
      </c>
      <c r="J5247" s="34">
        <f>CONVERT(INDEX(Clg_StPt_Sch_EZ!$C$4:$I$27,MATCH(Schedules_8760!$C5247,Clg_StPt_Sch_EZ!$B$4:$B$27,0),MATCH(Schedules_8760!$F5247,Clg_StPt_Sch_EZ!$C$3:$I$3,0)),"F","C")</f>
        <v>25.555555555555554</v>
      </c>
      <c r="K5247" s="34">
        <f>CONVERT(INDEX(Clg_StPt_Sch_EZ!$C$31:$I$54,MATCH(Schedules_8760!$C5247,Clg_StPt_Sch_EZ!$B$31:$B$54,0),MATCH(Schedules_8760!$F5247,Clg_StPt_Sch_EZ!$C$30:$I$30,0)),"F","C")</f>
        <v>25</v>
      </c>
      <c r="L5247" s="34">
        <f>CONVERT(INDEX(DHW_StPt_Sch_EZ!$C$4:$I$27,MATCH(Schedules_8760!$C5247,DHW_StPt_Sch_EZ!$B$4:$B$27,0),MATCH(Schedules_8760!$F5247,DHW_StPt_Sch_EZ!$C$3:$I$3,0)),"F","C")</f>
        <v>53.333333333333329</v>
      </c>
      <c r="M5247" s="34">
        <f>CONVERT(INDEX(DHW_StPt_Sch_EZ!$C$31:$I$54,MATCH(Schedules_8760!$C5247,DHW_StPt_Sch_EZ!$B$31:$B$54,0),MATCH(Schedules_8760!$F5247,DHW_StPt_Sch_EZ!$C$30:$I$30,0)),"F","C")</f>
        <v>53.333333333333329</v>
      </c>
      <c r="N5247" s="12"/>
      <c r="O5247" s="12"/>
      <c r="P5247" s="12"/>
    </row>
    <row r="5248" spans="1:16" x14ac:dyDescent="0.25">
      <c r="A5248" s="35">
        <v>5247</v>
      </c>
      <c r="B5248" s="89">
        <v>219.58333333333329</v>
      </c>
      <c r="C5248" s="35">
        <f t="shared" si="405"/>
        <v>15</v>
      </c>
      <c r="D5248" s="35">
        <f t="shared" si="408"/>
        <v>219</v>
      </c>
      <c r="E5248" s="35">
        <f t="shared" si="409"/>
        <v>2</v>
      </c>
      <c r="F5248" s="35" t="str">
        <f t="shared" si="406"/>
        <v>Monday</v>
      </c>
      <c r="G5248" s="35">
        <f t="shared" si="407"/>
        <v>8</v>
      </c>
      <c r="H5248" s="34">
        <f>CONVERT(INDEX(Htg_StPt_Sch_EZ!$C$4:$I$27,MATCH(Schedules_8760!$C5248,Htg_StPt_Sch_EZ!$B$4:$B$27,0),MATCH(Schedules_8760!$F5248,Htg_StPt_Sch_EZ!$C$3:$I$3,0)),"F","C")</f>
        <v>20.555555555555554</v>
      </c>
      <c r="I5248" s="34">
        <f>CONVERT(INDEX(Htg_StPt_Sch_EZ!$C$31:$I$54,MATCH(Schedules_8760!$C5248,Htg_StPt_Sch_EZ!$B$31:$B$54,0),MATCH(Schedules_8760!$F5248,Htg_StPt_Sch_EZ!$C$30:$I$30,0)),"F","C")</f>
        <v>21.111111111111111</v>
      </c>
      <c r="J5248" s="34">
        <f>CONVERT(INDEX(Clg_StPt_Sch_EZ!$C$4:$I$27,MATCH(Schedules_8760!$C5248,Clg_StPt_Sch_EZ!$B$4:$B$27,0),MATCH(Schedules_8760!$F5248,Clg_StPt_Sch_EZ!$C$3:$I$3,0)),"F","C")</f>
        <v>25.555555555555554</v>
      </c>
      <c r="K5248" s="34">
        <f>CONVERT(INDEX(Clg_StPt_Sch_EZ!$C$31:$I$54,MATCH(Schedules_8760!$C5248,Clg_StPt_Sch_EZ!$B$31:$B$54,0),MATCH(Schedules_8760!$F5248,Clg_StPt_Sch_EZ!$C$30:$I$30,0)),"F","C")</f>
        <v>25</v>
      </c>
      <c r="L5248" s="34">
        <f>CONVERT(INDEX(DHW_StPt_Sch_EZ!$C$4:$I$27,MATCH(Schedules_8760!$C5248,DHW_StPt_Sch_EZ!$B$4:$B$27,0),MATCH(Schedules_8760!$F5248,DHW_StPt_Sch_EZ!$C$3:$I$3,0)),"F","C")</f>
        <v>53.333333333333329</v>
      </c>
      <c r="M5248" s="34">
        <f>CONVERT(INDEX(DHW_StPt_Sch_EZ!$C$31:$I$54,MATCH(Schedules_8760!$C5248,DHW_StPt_Sch_EZ!$B$31:$B$54,0),MATCH(Schedules_8760!$F5248,DHW_StPt_Sch_EZ!$C$30:$I$30,0)),"F","C")</f>
        <v>53.333333333333329</v>
      </c>
      <c r="N5248" s="12"/>
      <c r="O5248" s="12"/>
      <c r="P5248" s="12"/>
    </row>
    <row r="5249" spans="1:16" x14ac:dyDescent="0.25">
      <c r="A5249" s="35">
        <v>5248</v>
      </c>
      <c r="B5249" s="89">
        <v>219.625</v>
      </c>
      <c r="C5249" s="35">
        <f t="shared" si="405"/>
        <v>16</v>
      </c>
      <c r="D5249" s="35">
        <f t="shared" si="408"/>
        <v>219</v>
      </c>
      <c r="E5249" s="35">
        <f t="shared" si="409"/>
        <v>2</v>
      </c>
      <c r="F5249" s="35" t="str">
        <f t="shared" si="406"/>
        <v>Monday</v>
      </c>
      <c r="G5249" s="35">
        <f t="shared" si="407"/>
        <v>8</v>
      </c>
      <c r="H5249" s="34">
        <f>CONVERT(INDEX(Htg_StPt_Sch_EZ!$C$4:$I$27,MATCH(Schedules_8760!$C5249,Htg_StPt_Sch_EZ!$B$4:$B$27,0),MATCH(Schedules_8760!$F5249,Htg_StPt_Sch_EZ!$C$3:$I$3,0)),"F","C")</f>
        <v>20.555555555555554</v>
      </c>
      <c r="I5249" s="34">
        <f>CONVERT(INDEX(Htg_StPt_Sch_EZ!$C$31:$I$54,MATCH(Schedules_8760!$C5249,Htg_StPt_Sch_EZ!$B$31:$B$54,0),MATCH(Schedules_8760!$F5249,Htg_StPt_Sch_EZ!$C$30:$I$30,0)),"F","C")</f>
        <v>21.111111111111111</v>
      </c>
      <c r="J5249" s="34">
        <f>CONVERT(INDEX(Clg_StPt_Sch_EZ!$C$4:$I$27,MATCH(Schedules_8760!$C5249,Clg_StPt_Sch_EZ!$B$4:$B$27,0),MATCH(Schedules_8760!$F5249,Clg_StPt_Sch_EZ!$C$3:$I$3,0)),"F","C")</f>
        <v>25.555555555555554</v>
      </c>
      <c r="K5249" s="34">
        <f>CONVERT(INDEX(Clg_StPt_Sch_EZ!$C$31:$I$54,MATCH(Schedules_8760!$C5249,Clg_StPt_Sch_EZ!$B$31:$B$54,0),MATCH(Schedules_8760!$F5249,Clg_StPt_Sch_EZ!$C$30:$I$30,0)),"F","C")</f>
        <v>25</v>
      </c>
      <c r="L5249" s="34">
        <f>CONVERT(INDEX(DHW_StPt_Sch_EZ!$C$4:$I$27,MATCH(Schedules_8760!$C5249,DHW_StPt_Sch_EZ!$B$4:$B$27,0),MATCH(Schedules_8760!$F5249,DHW_StPt_Sch_EZ!$C$3:$I$3,0)),"F","C")</f>
        <v>53.333333333333329</v>
      </c>
      <c r="M5249" s="34">
        <f>CONVERT(INDEX(DHW_StPt_Sch_EZ!$C$31:$I$54,MATCH(Schedules_8760!$C5249,DHW_StPt_Sch_EZ!$B$31:$B$54,0),MATCH(Schedules_8760!$F5249,DHW_StPt_Sch_EZ!$C$30:$I$30,0)),"F","C")</f>
        <v>53.333333333333329</v>
      </c>
      <c r="N5249" s="12"/>
      <c r="O5249" s="12"/>
      <c r="P5249" s="12"/>
    </row>
    <row r="5250" spans="1:16" x14ac:dyDescent="0.25">
      <c r="A5250" s="35">
        <v>5249</v>
      </c>
      <c r="B5250" s="89">
        <v>219.66666666666671</v>
      </c>
      <c r="C5250" s="35">
        <f t="shared" ref="C5250:C5313" si="410">HOUR(B5250)+1</f>
        <v>17</v>
      </c>
      <c r="D5250" s="35">
        <f t="shared" si="408"/>
        <v>219</v>
      </c>
      <c r="E5250" s="35">
        <f t="shared" si="409"/>
        <v>2</v>
      </c>
      <c r="F5250" s="35" t="str">
        <f t="shared" ref="F5250:F5313" si="411">IF(E5250=1,"Sunday",IF(E5250=2,"Monday",IF(E5250=3,"Tuesday",IF(E5250=4,"Wednesday",IF(E5250=5,"Thursday",IF(E5250=6,"Friday","Saturday"))))))</f>
        <v>Monday</v>
      </c>
      <c r="G5250" s="35">
        <f t="shared" ref="G5250:G5313" si="412">MONTH(B5250)</f>
        <v>8</v>
      </c>
      <c r="H5250" s="34">
        <f>CONVERT(INDEX(Htg_StPt_Sch_EZ!$C$4:$I$27,MATCH(Schedules_8760!$C5250,Htg_StPt_Sch_EZ!$B$4:$B$27,0),MATCH(Schedules_8760!$F5250,Htg_StPt_Sch_EZ!$C$3:$I$3,0)),"F","C")</f>
        <v>20.555555555555554</v>
      </c>
      <c r="I5250" s="34">
        <f>CONVERT(INDEX(Htg_StPt_Sch_EZ!$C$31:$I$54,MATCH(Schedules_8760!$C5250,Htg_StPt_Sch_EZ!$B$31:$B$54,0),MATCH(Schedules_8760!$F5250,Htg_StPt_Sch_EZ!$C$30:$I$30,0)),"F","C")</f>
        <v>17.777777777777779</v>
      </c>
      <c r="J5250" s="34">
        <f>CONVERT(INDEX(Clg_StPt_Sch_EZ!$C$4:$I$27,MATCH(Schedules_8760!$C5250,Clg_StPt_Sch_EZ!$B$4:$B$27,0),MATCH(Schedules_8760!$F5250,Clg_StPt_Sch_EZ!$C$3:$I$3,0)),"F","C")</f>
        <v>25.555555555555554</v>
      </c>
      <c r="K5250" s="34">
        <f>CONVERT(INDEX(Clg_StPt_Sch_EZ!$C$31:$I$54,MATCH(Schedules_8760!$C5250,Clg_StPt_Sch_EZ!$B$31:$B$54,0),MATCH(Schedules_8760!$F5250,Clg_StPt_Sch_EZ!$C$30:$I$30,0)),"F","C")</f>
        <v>25</v>
      </c>
      <c r="L5250" s="34">
        <f>CONVERT(INDEX(DHW_StPt_Sch_EZ!$C$4:$I$27,MATCH(Schedules_8760!$C5250,DHW_StPt_Sch_EZ!$B$4:$B$27,0),MATCH(Schedules_8760!$F5250,DHW_StPt_Sch_EZ!$C$3:$I$3,0)),"F","C")</f>
        <v>53.333333333333329</v>
      </c>
      <c r="M5250" s="34">
        <f>CONVERT(INDEX(DHW_StPt_Sch_EZ!$C$31:$I$54,MATCH(Schedules_8760!$C5250,DHW_StPt_Sch_EZ!$B$31:$B$54,0),MATCH(Schedules_8760!$F5250,DHW_StPt_Sch_EZ!$C$30:$I$30,0)),"F","C")</f>
        <v>53.333333333333329</v>
      </c>
      <c r="N5250" s="12"/>
      <c r="O5250" s="12"/>
      <c r="P5250" s="12"/>
    </row>
    <row r="5251" spans="1:16" x14ac:dyDescent="0.25">
      <c r="A5251" s="35">
        <v>5250</v>
      </c>
      <c r="B5251" s="89">
        <v>219.70833333333329</v>
      </c>
      <c r="C5251" s="35">
        <f t="shared" si="410"/>
        <v>18</v>
      </c>
      <c r="D5251" s="35">
        <f t="shared" ref="D5251:D5314" si="413">IF(C5251=1,D5250+1,D5250)</f>
        <v>219</v>
      </c>
      <c r="E5251" s="35">
        <f t="shared" ref="E5251:E5314" si="414">IF(AND(C5251=1,E5250=7),1,IF(C5251=1,E5250+1,E5250))</f>
        <v>2</v>
      </c>
      <c r="F5251" s="35" t="str">
        <f t="shared" si="411"/>
        <v>Monday</v>
      </c>
      <c r="G5251" s="35">
        <f t="shared" si="412"/>
        <v>8</v>
      </c>
      <c r="H5251" s="34">
        <f>CONVERT(INDEX(Htg_StPt_Sch_EZ!$C$4:$I$27,MATCH(Schedules_8760!$C5251,Htg_StPt_Sch_EZ!$B$4:$B$27,0),MATCH(Schedules_8760!$F5251,Htg_StPt_Sch_EZ!$C$3:$I$3,0)),"F","C")</f>
        <v>20.555555555555554</v>
      </c>
      <c r="I5251" s="34">
        <f>CONVERT(INDEX(Htg_StPt_Sch_EZ!$C$31:$I$54,MATCH(Schedules_8760!$C5251,Htg_StPt_Sch_EZ!$B$31:$B$54,0),MATCH(Schedules_8760!$F5251,Htg_StPt_Sch_EZ!$C$30:$I$30,0)),"F","C")</f>
        <v>17.777777777777779</v>
      </c>
      <c r="J5251" s="34">
        <f>CONVERT(INDEX(Clg_StPt_Sch_EZ!$C$4:$I$27,MATCH(Schedules_8760!$C5251,Clg_StPt_Sch_EZ!$B$4:$B$27,0),MATCH(Schedules_8760!$F5251,Clg_StPt_Sch_EZ!$C$3:$I$3,0)),"F","C")</f>
        <v>25.555555555555554</v>
      </c>
      <c r="K5251" s="34">
        <f>CONVERT(INDEX(Clg_StPt_Sch_EZ!$C$31:$I$54,MATCH(Schedules_8760!$C5251,Clg_StPt_Sch_EZ!$B$31:$B$54,0),MATCH(Schedules_8760!$F5251,Clg_StPt_Sch_EZ!$C$30:$I$30,0)),"F","C")</f>
        <v>28.333333333333332</v>
      </c>
      <c r="L5251" s="34">
        <f>CONVERT(INDEX(DHW_StPt_Sch_EZ!$C$4:$I$27,MATCH(Schedules_8760!$C5251,DHW_StPt_Sch_EZ!$B$4:$B$27,0),MATCH(Schedules_8760!$F5251,DHW_StPt_Sch_EZ!$C$3:$I$3,0)),"F","C")</f>
        <v>53.333333333333329</v>
      </c>
      <c r="M5251" s="34">
        <f>CONVERT(INDEX(DHW_StPt_Sch_EZ!$C$31:$I$54,MATCH(Schedules_8760!$C5251,DHW_StPt_Sch_EZ!$B$31:$B$54,0),MATCH(Schedules_8760!$F5251,DHW_StPt_Sch_EZ!$C$30:$I$30,0)),"F","C")</f>
        <v>53.333333333333329</v>
      </c>
      <c r="N5251" s="12"/>
      <c r="O5251" s="12"/>
      <c r="P5251" s="12"/>
    </row>
    <row r="5252" spans="1:16" x14ac:dyDescent="0.25">
      <c r="A5252" s="35">
        <v>5251</v>
      </c>
      <c r="B5252" s="89">
        <v>219.75</v>
      </c>
      <c r="C5252" s="35">
        <f t="shared" si="410"/>
        <v>19</v>
      </c>
      <c r="D5252" s="35">
        <f t="shared" si="413"/>
        <v>219</v>
      </c>
      <c r="E5252" s="35">
        <f t="shared" si="414"/>
        <v>2</v>
      </c>
      <c r="F5252" s="35" t="str">
        <f t="shared" si="411"/>
        <v>Monday</v>
      </c>
      <c r="G5252" s="35">
        <f t="shared" si="412"/>
        <v>8</v>
      </c>
      <c r="H5252" s="34">
        <f>CONVERT(INDEX(Htg_StPt_Sch_EZ!$C$4:$I$27,MATCH(Schedules_8760!$C5252,Htg_StPt_Sch_EZ!$B$4:$B$27,0),MATCH(Schedules_8760!$F5252,Htg_StPt_Sch_EZ!$C$3:$I$3,0)),"F","C")</f>
        <v>20.555555555555554</v>
      </c>
      <c r="I5252" s="34">
        <f>CONVERT(INDEX(Htg_StPt_Sch_EZ!$C$31:$I$54,MATCH(Schedules_8760!$C5252,Htg_StPt_Sch_EZ!$B$31:$B$54,0),MATCH(Schedules_8760!$F5252,Htg_StPt_Sch_EZ!$C$30:$I$30,0)),"F","C")</f>
        <v>18.333333333333332</v>
      </c>
      <c r="J5252" s="34">
        <f>CONVERT(INDEX(Clg_StPt_Sch_EZ!$C$4:$I$27,MATCH(Schedules_8760!$C5252,Clg_StPt_Sch_EZ!$B$4:$B$27,0),MATCH(Schedules_8760!$F5252,Clg_StPt_Sch_EZ!$C$3:$I$3,0)),"F","C")</f>
        <v>25.555555555555554</v>
      </c>
      <c r="K5252" s="34">
        <f>CONVERT(INDEX(Clg_StPt_Sch_EZ!$C$31:$I$54,MATCH(Schedules_8760!$C5252,Clg_StPt_Sch_EZ!$B$31:$B$54,0),MATCH(Schedules_8760!$F5252,Clg_StPt_Sch_EZ!$C$30:$I$30,0)),"F","C")</f>
        <v>28.333333333333332</v>
      </c>
      <c r="L5252" s="34">
        <f>CONVERT(INDEX(DHW_StPt_Sch_EZ!$C$4:$I$27,MATCH(Schedules_8760!$C5252,DHW_StPt_Sch_EZ!$B$4:$B$27,0),MATCH(Schedules_8760!$F5252,DHW_StPt_Sch_EZ!$C$3:$I$3,0)),"F","C")</f>
        <v>53.333333333333329</v>
      </c>
      <c r="M5252" s="34">
        <f>CONVERT(INDEX(DHW_StPt_Sch_EZ!$C$31:$I$54,MATCH(Schedules_8760!$C5252,DHW_StPt_Sch_EZ!$B$31:$B$54,0),MATCH(Schedules_8760!$F5252,DHW_StPt_Sch_EZ!$C$30:$I$30,0)),"F","C")</f>
        <v>53.333333333333329</v>
      </c>
      <c r="N5252" s="12"/>
      <c r="O5252" s="12"/>
      <c r="P5252" s="12"/>
    </row>
    <row r="5253" spans="1:16" x14ac:dyDescent="0.25">
      <c r="A5253" s="35">
        <v>5252</v>
      </c>
      <c r="B5253" s="89">
        <v>219.79166666666671</v>
      </c>
      <c r="C5253" s="35">
        <f t="shared" si="410"/>
        <v>20</v>
      </c>
      <c r="D5253" s="35">
        <f t="shared" si="413"/>
        <v>219</v>
      </c>
      <c r="E5253" s="35">
        <f t="shared" si="414"/>
        <v>2</v>
      </c>
      <c r="F5253" s="35" t="str">
        <f t="shared" si="411"/>
        <v>Monday</v>
      </c>
      <c r="G5253" s="35">
        <f t="shared" si="412"/>
        <v>8</v>
      </c>
      <c r="H5253" s="34">
        <f>CONVERT(INDEX(Htg_StPt_Sch_EZ!$C$4:$I$27,MATCH(Schedules_8760!$C5253,Htg_StPt_Sch_EZ!$B$4:$B$27,0),MATCH(Schedules_8760!$F5253,Htg_StPt_Sch_EZ!$C$3:$I$3,0)),"F","C")</f>
        <v>20.555555555555554</v>
      </c>
      <c r="I5253" s="34">
        <f>CONVERT(INDEX(Htg_StPt_Sch_EZ!$C$31:$I$54,MATCH(Schedules_8760!$C5253,Htg_StPt_Sch_EZ!$B$31:$B$54,0),MATCH(Schedules_8760!$F5253,Htg_StPt_Sch_EZ!$C$30:$I$30,0)),"F","C")</f>
        <v>18.888888888888889</v>
      </c>
      <c r="J5253" s="34">
        <f>CONVERT(INDEX(Clg_StPt_Sch_EZ!$C$4:$I$27,MATCH(Schedules_8760!$C5253,Clg_StPt_Sch_EZ!$B$4:$B$27,0),MATCH(Schedules_8760!$F5253,Clg_StPt_Sch_EZ!$C$3:$I$3,0)),"F","C")</f>
        <v>25.555555555555554</v>
      </c>
      <c r="K5253" s="34">
        <f>CONVERT(INDEX(Clg_StPt_Sch_EZ!$C$31:$I$54,MATCH(Schedules_8760!$C5253,Clg_StPt_Sch_EZ!$B$31:$B$54,0),MATCH(Schedules_8760!$F5253,Clg_StPt_Sch_EZ!$C$30:$I$30,0)),"F","C")</f>
        <v>28.333333333333332</v>
      </c>
      <c r="L5253" s="34">
        <f>CONVERT(INDEX(DHW_StPt_Sch_EZ!$C$4:$I$27,MATCH(Schedules_8760!$C5253,DHW_StPt_Sch_EZ!$B$4:$B$27,0),MATCH(Schedules_8760!$F5253,DHW_StPt_Sch_EZ!$C$3:$I$3,0)),"F","C")</f>
        <v>53.333333333333329</v>
      </c>
      <c r="M5253" s="34">
        <f>CONVERT(INDEX(DHW_StPt_Sch_EZ!$C$31:$I$54,MATCH(Schedules_8760!$C5253,DHW_StPt_Sch_EZ!$B$31:$B$54,0),MATCH(Schedules_8760!$F5253,DHW_StPt_Sch_EZ!$C$30:$I$30,0)),"F","C")</f>
        <v>53.333333333333329</v>
      </c>
      <c r="N5253" s="12"/>
      <c r="O5253" s="12"/>
      <c r="P5253" s="12"/>
    </row>
    <row r="5254" spans="1:16" x14ac:dyDescent="0.25">
      <c r="A5254" s="35">
        <v>5253</v>
      </c>
      <c r="B5254" s="89">
        <v>219.83333333333329</v>
      </c>
      <c r="C5254" s="35">
        <f t="shared" si="410"/>
        <v>21</v>
      </c>
      <c r="D5254" s="35">
        <f t="shared" si="413"/>
        <v>219</v>
      </c>
      <c r="E5254" s="35">
        <f t="shared" si="414"/>
        <v>2</v>
      </c>
      <c r="F5254" s="35" t="str">
        <f t="shared" si="411"/>
        <v>Monday</v>
      </c>
      <c r="G5254" s="35">
        <f t="shared" si="412"/>
        <v>8</v>
      </c>
      <c r="H5254" s="34">
        <f>CONVERT(INDEX(Htg_StPt_Sch_EZ!$C$4:$I$27,MATCH(Schedules_8760!$C5254,Htg_StPt_Sch_EZ!$B$4:$B$27,0),MATCH(Schedules_8760!$F5254,Htg_StPt_Sch_EZ!$C$3:$I$3,0)),"F","C")</f>
        <v>20.555555555555554</v>
      </c>
      <c r="I5254" s="34">
        <f>CONVERT(INDEX(Htg_StPt_Sch_EZ!$C$31:$I$54,MATCH(Schedules_8760!$C5254,Htg_StPt_Sch_EZ!$B$31:$B$54,0),MATCH(Schedules_8760!$F5254,Htg_StPt_Sch_EZ!$C$30:$I$30,0)),"F","C")</f>
        <v>19.444444444444443</v>
      </c>
      <c r="J5254" s="34">
        <f>CONVERT(INDEX(Clg_StPt_Sch_EZ!$C$4:$I$27,MATCH(Schedules_8760!$C5254,Clg_StPt_Sch_EZ!$B$4:$B$27,0),MATCH(Schedules_8760!$F5254,Clg_StPt_Sch_EZ!$C$3:$I$3,0)),"F","C")</f>
        <v>25.555555555555554</v>
      </c>
      <c r="K5254" s="34">
        <f>CONVERT(INDEX(Clg_StPt_Sch_EZ!$C$31:$I$54,MATCH(Schedules_8760!$C5254,Clg_StPt_Sch_EZ!$B$31:$B$54,0),MATCH(Schedules_8760!$F5254,Clg_StPt_Sch_EZ!$C$30:$I$30,0)),"F","C")</f>
        <v>28.333333333333332</v>
      </c>
      <c r="L5254" s="34">
        <f>CONVERT(INDEX(DHW_StPt_Sch_EZ!$C$4:$I$27,MATCH(Schedules_8760!$C5254,DHW_StPt_Sch_EZ!$B$4:$B$27,0),MATCH(Schedules_8760!$F5254,DHW_StPt_Sch_EZ!$C$3:$I$3,0)),"F","C")</f>
        <v>53.333333333333329</v>
      </c>
      <c r="M5254" s="34">
        <f>CONVERT(INDEX(DHW_StPt_Sch_EZ!$C$31:$I$54,MATCH(Schedules_8760!$C5254,DHW_StPt_Sch_EZ!$B$31:$B$54,0),MATCH(Schedules_8760!$F5254,DHW_StPt_Sch_EZ!$C$30:$I$30,0)),"F","C")</f>
        <v>53.333333333333329</v>
      </c>
      <c r="N5254" s="12"/>
      <c r="O5254" s="12"/>
      <c r="P5254" s="12"/>
    </row>
    <row r="5255" spans="1:16" x14ac:dyDescent="0.25">
      <c r="A5255" s="35">
        <v>5254</v>
      </c>
      <c r="B5255" s="89">
        <v>219.875</v>
      </c>
      <c r="C5255" s="35">
        <f t="shared" si="410"/>
        <v>22</v>
      </c>
      <c r="D5255" s="35">
        <f t="shared" si="413"/>
        <v>219</v>
      </c>
      <c r="E5255" s="35">
        <f t="shared" si="414"/>
        <v>2</v>
      </c>
      <c r="F5255" s="35" t="str">
        <f t="shared" si="411"/>
        <v>Monday</v>
      </c>
      <c r="G5255" s="35">
        <f t="shared" si="412"/>
        <v>8</v>
      </c>
      <c r="H5255" s="34">
        <f>CONVERT(INDEX(Htg_StPt_Sch_EZ!$C$4:$I$27,MATCH(Schedules_8760!$C5255,Htg_StPt_Sch_EZ!$B$4:$B$27,0),MATCH(Schedules_8760!$F5255,Htg_StPt_Sch_EZ!$C$3:$I$3,0)),"F","C")</f>
        <v>20.555555555555554</v>
      </c>
      <c r="I5255" s="34">
        <f>CONVERT(INDEX(Htg_StPt_Sch_EZ!$C$31:$I$54,MATCH(Schedules_8760!$C5255,Htg_StPt_Sch_EZ!$B$31:$B$54,0),MATCH(Schedules_8760!$F5255,Htg_StPt_Sch_EZ!$C$30:$I$30,0)),"F","C")</f>
        <v>19.444444444444443</v>
      </c>
      <c r="J5255" s="34">
        <f>CONVERT(INDEX(Clg_StPt_Sch_EZ!$C$4:$I$27,MATCH(Schedules_8760!$C5255,Clg_StPt_Sch_EZ!$B$4:$B$27,0),MATCH(Schedules_8760!$F5255,Clg_StPt_Sch_EZ!$C$3:$I$3,0)),"F","C")</f>
        <v>25.555555555555554</v>
      </c>
      <c r="K5255" s="34">
        <f>CONVERT(INDEX(Clg_StPt_Sch_EZ!$C$31:$I$54,MATCH(Schedules_8760!$C5255,Clg_StPt_Sch_EZ!$B$31:$B$54,0),MATCH(Schedules_8760!$F5255,Clg_StPt_Sch_EZ!$C$30:$I$30,0)),"F","C")</f>
        <v>28.333333333333332</v>
      </c>
      <c r="L5255" s="34">
        <f>CONVERT(INDEX(DHW_StPt_Sch_EZ!$C$4:$I$27,MATCH(Schedules_8760!$C5255,DHW_StPt_Sch_EZ!$B$4:$B$27,0),MATCH(Schedules_8760!$F5255,DHW_StPt_Sch_EZ!$C$3:$I$3,0)),"F","C")</f>
        <v>53.333333333333329</v>
      </c>
      <c r="M5255" s="34">
        <f>CONVERT(INDEX(DHW_StPt_Sch_EZ!$C$31:$I$54,MATCH(Schedules_8760!$C5255,DHW_StPt_Sch_EZ!$B$31:$B$54,0),MATCH(Schedules_8760!$F5255,DHW_StPt_Sch_EZ!$C$30:$I$30,0)),"F","C")</f>
        <v>53.333333333333329</v>
      </c>
      <c r="N5255" s="12"/>
      <c r="O5255" s="12"/>
      <c r="P5255" s="12"/>
    </row>
    <row r="5256" spans="1:16" x14ac:dyDescent="0.25">
      <c r="A5256" s="35">
        <v>5255</v>
      </c>
      <c r="B5256" s="89">
        <v>219.91666666666671</v>
      </c>
      <c r="C5256" s="35">
        <f t="shared" si="410"/>
        <v>23</v>
      </c>
      <c r="D5256" s="35">
        <f t="shared" si="413"/>
        <v>219</v>
      </c>
      <c r="E5256" s="35">
        <f t="shared" si="414"/>
        <v>2</v>
      </c>
      <c r="F5256" s="35" t="str">
        <f t="shared" si="411"/>
        <v>Monday</v>
      </c>
      <c r="G5256" s="35">
        <f t="shared" si="412"/>
        <v>8</v>
      </c>
      <c r="H5256" s="34">
        <f>CONVERT(INDEX(Htg_StPt_Sch_EZ!$C$4:$I$27,MATCH(Schedules_8760!$C5256,Htg_StPt_Sch_EZ!$B$4:$B$27,0),MATCH(Schedules_8760!$F5256,Htg_StPt_Sch_EZ!$C$3:$I$3,0)),"F","C")</f>
        <v>20.555555555555554</v>
      </c>
      <c r="I5256" s="34">
        <f>CONVERT(INDEX(Htg_StPt_Sch_EZ!$C$31:$I$54,MATCH(Schedules_8760!$C5256,Htg_StPt_Sch_EZ!$B$31:$B$54,0),MATCH(Schedules_8760!$F5256,Htg_StPt_Sch_EZ!$C$30:$I$30,0)),"F","C")</f>
        <v>19.444444444444443</v>
      </c>
      <c r="J5256" s="34">
        <f>CONVERT(INDEX(Clg_StPt_Sch_EZ!$C$4:$I$27,MATCH(Schedules_8760!$C5256,Clg_StPt_Sch_EZ!$B$4:$B$27,0),MATCH(Schedules_8760!$F5256,Clg_StPt_Sch_EZ!$C$3:$I$3,0)),"F","C")</f>
        <v>25.555555555555554</v>
      </c>
      <c r="K5256" s="34">
        <f>CONVERT(INDEX(Clg_StPt_Sch_EZ!$C$31:$I$54,MATCH(Schedules_8760!$C5256,Clg_StPt_Sch_EZ!$B$31:$B$54,0),MATCH(Schedules_8760!$F5256,Clg_StPt_Sch_EZ!$C$30:$I$30,0)),"F","C")</f>
        <v>28.333333333333332</v>
      </c>
      <c r="L5256" s="34">
        <f>CONVERT(INDEX(DHW_StPt_Sch_EZ!$C$4:$I$27,MATCH(Schedules_8760!$C5256,DHW_StPt_Sch_EZ!$B$4:$B$27,0),MATCH(Schedules_8760!$F5256,DHW_StPt_Sch_EZ!$C$3:$I$3,0)),"F","C")</f>
        <v>53.333333333333329</v>
      </c>
      <c r="M5256" s="34">
        <f>CONVERT(INDEX(DHW_StPt_Sch_EZ!$C$31:$I$54,MATCH(Schedules_8760!$C5256,DHW_StPt_Sch_EZ!$B$31:$B$54,0),MATCH(Schedules_8760!$F5256,DHW_StPt_Sch_EZ!$C$30:$I$30,0)),"F","C")</f>
        <v>53.333333333333329</v>
      </c>
      <c r="N5256" s="12"/>
      <c r="O5256" s="12"/>
      <c r="P5256" s="12"/>
    </row>
    <row r="5257" spans="1:16" x14ac:dyDescent="0.25">
      <c r="A5257" s="35">
        <v>5256</v>
      </c>
      <c r="B5257" s="89">
        <v>219.95833333333329</v>
      </c>
      <c r="C5257" s="35">
        <f t="shared" si="410"/>
        <v>24</v>
      </c>
      <c r="D5257" s="35">
        <f t="shared" si="413"/>
        <v>219</v>
      </c>
      <c r="E5257" s="35">
        <f t="shared" si="414"/>
        <v>2</v>
      </c>
      <c r="F5257" s="35" t="str">
        <f t="shared" si="411"/>
        <v>Monday</v>
      </c>
      <c r="G5257" s="35">
        <f t="shared" si="412"/>
        <v>8</v>
      </c>
      <c r="H5257" s="34">
        <f>CONVERT(INDEX(Htg_StPt_Sch_EZ!$C$4:$I$27,MATCH(Schedules_8760!$C5257,Htg_StPt_Sch_EZ!$B$4:$B$27,0),MATCH(Schedules_8760!$F5257,Htg_StPt_Sch_EZ!$C$3:$I$3,0)),"F","C")</f>
        <v>20.555555555555554</v>
      </c>
      <c r="I5257" s="34">
        <f>CONVERT(INDEX(Htg_StPt_Sch_EZ!$C$31:$I$54,MATCH(Schedules_8760!$C5257,Htg_StPt_Sch_EZ!$B$31:$B$54,0),MATCH(Schedules_8760!$F5257,Htg_StPt_Sch_EZ!$C$30:$I$30,0)),"F","C")</f>
        <v>19.444444444444443</v>
      </c>
      <c r="J5257" s="34">
        <f>CONVERT(INDEX(Clg_StPt_Sch_EZ!$C$4:$I$27,MATCH(Schedules_8760!$C5257,Clg_StPt_Sch_EZ!$B$4:$B$27,0),MATCH(Schedules_8760!$F5257,Clg_StPt_Sch_EZ!$C$3:$I$3,0)),"F","C")</f>
        <v>25.555555555555554</v>
      </c>
      <c r="K5257" s="34">
        <f>CONVERT(INDEX(Clg_StPt_Sch_EZ!$C$31:$I$54,MATCH(Schedules_8760!$C5257,Clg_StPt_Sch_EZ!$B$31:$B$54,0),MATCH(Schedules_8760!$F5257,Clg_StPt_Sch_EZ!$C$30:$I$30,0)),"F","C")</f>
        <v>28.333333333333332</v>
      </c>
      <c r="L5257" s="34">
        <f>CONVERT(INDEX(DHW_StPt_Sch_EZ!$C$4:$I$27,MATCH(Schedules_8760!$C5257,DHW_StPt_Sch_EZ!$B$4:$B$27,0),MATCH(Schedules_8760!$F5257,DHW_StPt_Sch_EZ!$C$3:$I$3,0)),"F","C")</f>
        <v>53.333333333333329</v>
      </c>
      <c r="M5257" s="34">
        <f>CONVERT(INDEX(DHW_StPt_Sch_EZ!$C$31:$I$54,MATCH(Schedules_8760!$C5257,DHW_StPt_Sch_EZ!$B$31:$B$54,0),MATCH(Schedules_8760!$F5257,DHW_StPt_Sch_EZ!$C$30:$I$30,0)),"F","C")</f>
        <v>53.333333333333329</v>
      </c>
      <c r="N5257" s="12"/>
      <c r="O5257" s="12"/>
      <c r="P5257" s="12"/>
    </row>
    <row r="5258" spans="1:16" x14ac:dyDescent="0.25">
      <c r="A5258" s="35">
        <v>5257</v>
      </c>
      <c r="B5258" s="89">
        <v>220</v>
      </c>
      <c r="C5258" s="35">
        <f t="shared" si="410"/>
        <v>1</v>
      </c>
      <c r="D5258" s="35">
        <f t="shared" si="413"/>
        <v>220</v>
      </c>
      <c r="E5258" s="35">
        <f t="shared" si="414"/>
        <v>3</v>
      </c>
      <c r="F5258" s="35" t="str">
        <f t="shared" si="411"/>
        <v>Tuesday</v>
      </c>
      <c r="G5258" s="35">
        <f t="shared" si="412"/>
        <v>8</v>
      </c>
      <c r="H5258" s="34">
        <f>CONVERT(INDEX(Htg_StPt_Sch_EZ!$C$4:$I$27,MATCH(Schedules_8760!$C5258,Htg_StPt_Sch_EZ!$B$4:$B$27,0),MATCH(Schedules_8760!$F5258,Htg_StPt_Sch_EZ!$C$3:$I$3,0)),"F","C")</f>
        <v>20.555555555555554</v>
      </c>
      <c r="I5258" s="34">
        <f>CONVERT(INDEX(Htg_StPt_Sch_EZ!$C$31:$I$54,MATCH(Schedules_8760!$C5258,Htg_StPt_Sch_EZ!$B$31:$B$54,0),MATCH(Schedules_8760!$F5258,Htg_StPt_Sch_EZ!$C$30:$I$30,0)),"F","C")</f>
        <v>19.444444444444443</v>
      </c>
      <c r="J5258" s="34">
        <f>CONVERT(INDEX(Clg_StPt_Sch_EZ!$C$4:$I$27,MATCH(Schedules_8760!$C5258,Clg_StPt_Sch_EZ!$B$4:$B$27,0),MATCH(Schedules_8760!$F5258,Clg_StPt_Sch_EZ!$C$3:$I$3,0)),"F","C")</f>
        <v>25.555555555555554</v>
      </c>
      <c r="K5258" s="34">
        <f>CONVERT(INDEX(Clg_StPt_Sch_EZ!$C$31:$I$54,MATCH(Schedules_8760!$C5258,Clg_StPt_Sch_EZ!$B$31:$B$54,0),MATCH(Schedules_8760!$F5258,Clg_StPt_Sch_EZ!$C$30:$I$30,0)),"F","C")</f>
        <v>28.333333333333332</v>
      </c>
      <c r="L5258" s="34">
        <f>CONVERT(INDEX(DHW_StPt_Sch_EZ!$C$4:$I$27,MATCH(Schedules_8760!$C5258,DHW_StPt_Sch_EZ!$B$4:$B$27,0),MATCH(Schedules_8760!$F5258,DHW_StPt_Sch_EZ!$C$3:$I$3,0)),"F","C")</f>
        <v>53.333333333333329</v>
      </c>
      <c r="M5258" s="34">
        <f>CONVERT(INDEX(DHW_StPt_Sch_EZ!$C$31:$I$54,MATCH(Schedules_8760!$C5258,DHW_StPt_Sch_EZ!$B$31:$B$54,0),MATCH(Schedules_8760!$F5258,DHW_StPt_Sch_EZ!$C$30:$I$30,0)),"F","C")</f>
        <v>53.333333333333329</v>
      </c>
      <c r="N5258" s="12"/>
      <c r="O5258" s="12"/>
      <c r="P5258" s="12"/>
    </row>
    <row r="5259" spans="1:16" x14ac:dyDescent="0.25">
      <c r="A5259" s="35">
        <v>5258</v>
      </c>
      <c r="B5259" s="89">
        <v>220.04166666666671</v>
      </c>
      <c r="C5259" s="35">
        <f t="shared" si="410"/>
        <v>2</v>
      </c>
      <c r="D5259" s="35">
        <f t="shared" si="413"/>
        <v>220</v>
      </c>
      <c r="E5259" s="35">
        <f t="shared" si="414"/>
        <v>3</v>
      </c>
      <c r="F5259" s="35" t="str">
        <f t="shared" si="411"/>
        <v>Tuesday</v>
      </c>
      <c r="G5259" s="35">
        <f t="shared" si="412"/>
        <v>8</v>
      </c>
      <c r="H5259" s="34">
        <f>CONVERT(INDEX(Htg_StPt_Sch_EZ!$C$4:$I$27,MATCH(Schedules_8760!$C5259,Htg_StPt_Sch_EZ!$B$4:$B$27,0),MATCH(Schedules_8760!$F5259,Htg_StPt_Sch_EZ!$C$3:$I$3,0)),"F","C")</f>
        <v>20.555555555555554</v>
      </c>
      <c r="I5259" s="34">
        <f>CONVERT(INDEX(Htg_StPt_Sch_EZ!$C$31:$I$54,MATCH(Schedules_8760!$C5259,Htg_StPt_Sch_EZ!$B$31:$B$54,0),MATCH(Schedules_8760!$F5259,Htg_StPt_Sch_EZ!$C$30:$I$30,0)),"F","C")</f>
        <v>19.444444444444443</v>
      </c>
      <c r="J5259" s="34">
        <f>CONVERT(INDEX(Clg_StPt_Sch_EZ!$C$4:$I$27,MATCH(Schedules_8760!$C5259,Clg_StPt_Sch_EZ!$B$4:$B$27,0),MATCH(Schedules_8760!$F5259,Clg_StPt_Sch_EZ!$C$3:$I$3,0)),"F","C")</f>
        <v>25.555555555555554</v>
      </c>
      <c r="K5259" s="34">
        <f>CONVERT(INDEX(Clg_StPt_Sch_EZ!$C$31:$I$54,MATCH(Schedules_8760!$C5259,Clg_StPt_Sch_EZ!$B$31:$B$54,0),MATCH(Schedules_8760!$F5259,Clg_StPt_Sch_EZ!$C$30:$I$30,0)),"F","C")</f>
        <v>28.333333333333332</v>
      </c>
      <c r="L5259" s="34">
        <f>CONVERT(INDEX(DHW_StPt_Sch_EZ!$C$4:$I$27,MATCH(Schedules_8760!$C5259,DHW_StPt_Sch_EZ!$B$4:$B$27,0),MATCH(Schedules_8760!$F5259,DHW_StPt_Sch_EZ!$C$3:$I$3,0)),"F","C")</f>
        <v>53.333333333333329</v>
      </c>
      <c r="M5259" s="34">
        <f>CONVERT(INDEX(DHW_StPt_Sch_EZ!$C$31:$I$54,MATCH(Schedules_8760!$C5259,DHW_StPt_Sch_EZ!$B$31:$B$54,0),MATCH(Schedules_8760!$F5259,DHW_StPt_Sch_EZ!$C$30:$I$30,0)),"F","C")</f>
        <v>53.333333333333329</v>
      </c>
      <c r="N5259" s="12"/>
      <c r="O5259" s="12"/>
      <c r="P5259" s="12"/>
    </row>
    <row r="5260" spans="1:16" x14ac:dyDescent="0.25">
      <c r="A5260" s="35">
        <v>5259</v>
      </c>
      <c r="B5260" s="89">
        <v>220.08333333333329</v>
      </c>
      <c r="C5260" s="35">
        <f t="shared" si="410"/>
        <v>3</v>
      </c>
      <c r="D5260" s="35">
        <f t="shared" si="413"/>
        <v>220</v>
      </c>
      <c r="E5260" s="35">
        <f t="shared" si="414"/>
        <v>3</v>
      </c>
      <c r="F5260" s="35" t="str">
        <f t="shared" si="411"/>
        <v>Tuesday</v>
      </c>
      <c r="G5260" s="35">
        <f t="shared" si="412"/>
        <v>8</v>
      </c>
      <c r="H5260" s="34">
        <f>CONVERT(INDEX(Htg_StPt_Sch_EZ!$C$4:$I$27,MATCH(Schedules_8760!$C5260,Htg_StPt_Sch_EZ!$B$4:$B$27,0),MATCH(Schedules_8760!$F5260,Htg_StPt_Sch_EZ!$C$3:$I$3,0)),"F","C")</f>
        <v>20.555555555555554</v>
      </c>
      <c r="I5260" s="34">
        <f>CONVERT(INDEX(Htg_StPt_Sch_EZ!$C$31:$I$54,MATCH(Schedules_8760!$C5260,Htg_StPt_Sch_EZ!$B$31:$B$54,0),MATCH(Schedules_8760!$F5260,Htg_StPt_Sch_EZ!$C$30:$I$30,0)),"F","C")</f>
        <v>19.444444444444443</v>
      </c>
      <c r="J5260" s="34">
        <f>CONVERT(INDEX(Clg_StPt_Sch_EZ!$C$4:$I$27,MATCH(Schedules_8760!$C5260,Clg_StPt_Sch_EZ!$B$4:$B$27,0),MATCH(Schedules_8760!$F5260,Clg_StPt_Sch_EZ!$C$3:$I$3,0)),"F","C")</f>
        <v>25.555555555555554</v>
      </c>
      <c r="K5260" s="34">
        <f>CONVERT(INDEX(Clg_StPt_Sch_EZ!$C$31:$I$54,MATCH(Schedules_8760!$C5260,Clg_StPt_Sch_EZ!$B$31:$B$54,0),MATCH(Schedules_8760!$F5260,Clg_StPt_Sch_EZ!$C$30:$I$30,0)),"F","C")</f>
        <v>28.333333333333332</v>
      </c>
      <c r="L5260" s="34">
        <f>CONVERT(INDEX(DHW_StPt_Sch_EZ!$C$4:$I$27,MATCH(Schedules_8760!$C5260,DHW_StPt_Sch_EZ!$B$4:$B$27,0),MATCH(Schedules_8760!$F5260,DHW_StPt_Sch_EZ!$C$3:$I$3,0)),"F","C")</f>
        <v>53.333333333333329</v>
      </c>
      <c r="M5260" s="34">
        <f>CONVERT(INDEX(DHW_StPt_Sch_EZ!$C$31:$I$54,MATCH(Schedules_8760!$C5260,DHW_StPt_Sch_EZ!$B$31:$B$54,0),MATCH(Schedules_8760!$F5260,DHW_StPt_Sch_EZ!$C$30:$I$30,0)),"F","C")</f>
        <v>53.333333333333329</v>
      </c>
      <c r="N5260" s="12"/>
      <c r="O5260" s="12"/>
      <c r="P5260" s="12"/>
    </row>
    <row r="5261" spans="1:16" x14ac:dyDescent="0.25">
      <c r="A5261" s="35">
        <v>5260</v>
      </c>
      <c r="B5261" s="89">
        <v>220.125</v>
      </c>
      <c r="C5261" s="35">
        <f t="shared" si="410"/>
        <v>4</v>
      </c>
      <c r="D5261" s="35">
        <f t="shared" si="413"/>
        <v>220</v>
      </c>
      <c r="E5261" s="35">
        <f t="shared" si="414"/>
        <v>3</v>
      </c>
      <c r="F5261" s="35" t="str">
        <f t="shared" si="411"/>
        <v>Tuesday</v>
      </c>
      <c r="G5261" s="35">
        <f t="shared" si="412"/>
        <v>8</v>
      </c>
      <c r="H5261" s="34">
        <f>CONVERT(INDEX(Htg_StPt_Sch_EZ!$C$4:$I$27,MATCH(Schedules_8760!$C5261,Htg_StPt_Sch_EZ!$B$4:$B$27,0),MATCH(Schedules_8760!$F5261,Htg_StPt_Sch_EZ!$C$3:$I$3,0)),"F","C")</f>
        <v>20.555555555555554</v>
      </c>
      <c r="I5261" s="34">
        <f>CONVERT(INDEX(Htg_StPt_Sch_EZ!$C$31:$I$54,MATCH(Schedules_8760!$C5261,Htg_StPt_Sch_EZ!$B$31:$B$54,0),MATCH(Schedules_8760!$F5261,Htg_StPt_Sch_EZ!$C$30:$I$30,0)),"F","C")</f>
        <v>19.444444444444443</v>
      </c>
      <c r="J5261" s="34">
        <f>CONVERT(INDEX(Clg_StPt_Sch_EZ!$C$4:$I$27,MATCH(Schedules_8760!$C5261,Clg_StPt_Sch_EZ!$B$4:$B$27,0),MATCH(Schedules_8760!$F5261,Clg_StPt_Sch_EZ!$C$3:$I$3,0)),"F","C")</f>
        <v>25.555555555555554</v>
      </c>
      <c r="K5261" s="34">
        <f>CONVERT(INDEX(Clg_StPt_Sch_EZ!$C$31:$I$54,MATCH(Schedules_8760!$C5261,Clg_StPt_Sch_EZ!$B$31:$B$54,0),MATCH(Schedules_8760!$F5261,Clg_StPt_Sch_EZ!$C$30:$I$30,0)),"F","C")</f>
        <v>28.333333333333332</v>
      </c>
      <c r="L5261" s="34">
        <f>CONVERT(INDEX(DHW_StPt_Sch_EZ!$C$4:$I$27,MATCH(Schedules_8760!$C5261,DHW_StPt_Sch_EZ!$B$4:$B$27,0),MATCH(Schedules_8760!$F5261,DHW_StPt_Sch_EZ!$C$3:$I$3,0)),"F","C")</f>
        <v>53.333333333333329</v>
      </c>
      <c r="M5261" s="34">
        <f>CONVERT(INDEX(DHW_StPt_Sch_EZ!$C$31:$I$54,MATCH(Schedules_8760!$C5261,DHW_StPt_Sch_EZ!$B$31:$B$54,0),MATCH(Schedules_8760!$F5261,DHW_StPt_Sch_EZ!$C$30:$I$30,0)),"F","C")</f>
        <v>53.333333333333329</v>
      </c>
      <c r="N5261" s="12"/>
      <c r="O5261" s="12"/>
      <c r="P5261" s="12"/>
    </row>
    <row r="5262" spans="1:16" x14ac:dyDescent="0.25">
      <c r="A5262" s="35">
        <v>5261</v>
      </c>
      <c r="B5262" s="89">
        <v>220.16666666666671</v>
      </c>
      <c r="C5262" s="35">
        <f t="shared" si="410"/>
        <v>5</v>
      </c>
      <c r="D5262" s="35">
        <f t="shared" si="413"/>
        <v>220</v>
      </c>
      <c r="E5262" s="35">
        <f t="shared" si="414"/>
        <v>3</v>
      </c>
      <c r="F5262" s="35" t="str">
        <f t="shared" si="411"/>
        <v>Tuesday</v>
      </c>
      <c r="G5262" s="35">
        <f t="shared" si="412"/>
        <v>8</v>
      </c>
      <c r="H5262" s="34">
        <f>CONVERT(INDEX(Htg_StPt_Sch_EZ!$C$4:$I$27,MATCH(Schedules_8760!$C5262,Htg_StPt_Sch_EZ!$B$4:$B$27,0),MATCH(Schedules_8760!$F5262,Htg_StPt_Sch_EZ!$C$3:$I$3,0)),"F","C")</f>
        <v>20.555555555555554</v>
      </c>
      <c r="I5262" s="34">
        <f>CONVERT(INDEX(Htg_StPt_Sch_EZ!$C$31:$I$54,MATCH(Schedules_8760!$C5262,Htg_StPt_Sch_EZ!$B$31:$B$54,0),MATCH(Schedules_8760!$F5262,Htg_StPt_Sch_EZ!$C$30:$I$30,0)),"F","C")</f>
        <v>19.444444444444443</v>
      </c>
      <c r="J5262" s="34">
        <f>CONVERT(INDEX(Clg_StPt_Sch_EZ!$C$4:$I$27,MATCH(Schedules_8760!$C5262,Clg_StPt_Sch_EZ!$B$4:$B$27,0),MATCH(Schedules_8760!$F5262,Clg_StPt_Sch_EZ!$C$3:$I$3,0)),"F","C")</f>
        <v>25.555555555555554</v>
      </c>
      <c r="K5262" s="34">
        <f>CONVERT(INDEX(Clg_StPt_Sch_EZ!$C$31:$I$54,MATCH(Schedules_8760!$C5262,Clg_StPt_Sch_EZ!$B$31:$B$54,0),MATCH(Schedules_8760!$F5262,Clg_StPt_Sch_EZ!$C$30:$I$30,0)),"F","C")</f>
        <v>28.333333333333332</v>
      </c>
      <c r="L5262" s="34">
        <f>CONVERT(INDEX(DHW_StPt_Sch_EZ!$C$4:$I$27,MATCH(Schedules_8760!$C5262,DHW_StPt_Sch_EZ!$B$4:$B$27,0),MATCH(Schedules_8760!$F5262,DHW_StPt_Sch_EZ!$C$3:$I$3,0)),"F","C")</f>
        <v>53.333333333333329</v>
      </c>
      <c r="M5262" s="34">
        <f>CONVERT(INDEX(DHW_StPt_Sch_EZ!$C$31:$I$54,MATCH(Schedules_8760!$C5262,DHW_StPt_Sch_EZ!$B$31:$B$54,0),MATCH(Schedules_8760!$F5262,DHW_StPt_Sch_EZ!$C$30:$I$30,0)),"F","C")</f>
        <v>53.333333333333329</v>
      </c>
      <c r="N5262" s="12"/>
      <c r="O5262" s="12"/>
      <c r="P5262" s="12"/>
    </row>
    <row r="5263" spans="1:16" x14ac:dyDescent="0.25">
      <c r="A5263" s="35">
        <v>5262</v>
      </c>
      <c r="B5263" s="89">
        <v>220.20833333333329</v>
      </c>
      <c r="C5263" s="35">
        <f t="shared" si="410"/>
        <v>6</v>
      </c>
      <c r="D5263" s="35">
        <f t="shared" si="413"/>
        <v>220</v>
      </c>
      <c r="E5263" s="35">
        <f t="shared" si="414"/>
        <v>3</v>
      </c>
      <c r="F5263" s="35" t="str">
        <f t="shared" si="411"/>
        <v>Tuesday</v>
      </c>
      <c r="G5263" s="35">
        <f t="shared" si="412"/>
        <v>8</v>
      </c>
      <c r="H5263" s="34">
        <f>CONVERT(INDEX(Htg_StPt_Sch_EZ!$C$4:$I$27,MATCH(Schedules_8760!$C5263,Htg_StPt_Sch_EZ!$B$4:$B$27,0),MATCH(Schedules_8760!$F5263,Htg_StPt_Sch_EZ!$C$3:$I$3,0)),"F","C")</f>
        <v>20.555555555555554</v>
      </c>
      <c r="I5263" s="34">
        <f>CONVERT(INDEX(Htg_StPt_Sch_EZ!$C$31:$I$54,MATCH(Schedules_8760!$C5263,Htg_StPt_Sch_EZ!$B$31:$B$54,0),MATCH(Schedules_8760!$F5263,Htg_StPt_Sch_EZ!$C$30:$I$30,0)),"F","C")</f>
        <v>19.444444444444443</v>
      </c>
      <c r="J5263" s="34">
        <f>CONVERT(INDEX(Clg_StPt_Sch_EZ!$C$4:$I$27,MATCH(Schedules_8760!$C5263,Clg_StPt_Sch_EZ!$B$4:$B$27,0),MATCH(Schedules_8760!$F5263,Clg_StPt_Sch_EZ!$C$3:$I$3,0)),"F","C")</f>
        <v>25.555555555555554</v>
      </c>
      <c r="K5263" s="34">
        <f>CONVERT(INDEX(Clg_StPt_Sch_EZ!$C$31:$I$54,MATCH(Schedules_8760!$C5263,Clg_StPt_Sch_EZ!$B$31:$B$54,0),MATCH(Schedules_8760!$F5263,Clg_StPt_Sch_EZ!$C$30:$I$30,0)),"F","C")</f>
        <v>28.333333333333332</v>
      </c>
      <c r="L5263" s="34">
        <f>CONVERT(INDEX(DHW_StPt_Sch_EZ!$C$4:$I$27,MATCH(Schedules_8760!$C5263,DHW_StPt_Sch_EZ!$B$4:$B$27,0),MATCH(Schedules_8760!$F5263,DHW_StPt_Sch_EZ!$C$3:$I$3,0)),"F","C")</f>
        <v>53.333333333333329</v>
      </c>
      <c r="M5263" s="34">
        <f>CONVERT(INDEX(DHW_StPt_Sch_EZ!$C$31:$I$54,MATCH(Schedules_8760!$C5263,DHW_StPt_Sch_EZ!$B$31:$B$54,0),MATCH(Schedules_8760!$F5263,DHW_StPt_Sch_EZ!$C$30:$I$30,0)),"F","C")</f>
        <v>53.333333333333329</v>
      </c>
      <c r="N5263" s="12"/>
      <c r="O5263" s="12"/>
      <c r="P5263" s="12"/>
    </row>
    <row r="5264" spans="1:16" x14ac:dyDescent="0.25">
      <c r="A5264" s="35">
        <v>5263</v>
      </c>
      <c r="B5264" s="89">
        <v>220.25</v>
      </c>
      <c r="C5264" s="35">
        <f t="shared" si="410"/>
        <v>7</v>
      </c>
      <c r="D5264" s="35">
        <f t="shared" si="413"/>
        <v>220</v>
      </c>
      <c r="E5264" s="35">
        <f t="shared" si="414"/>
        <v>3</v>
      </c>
      <c r="F5264" s="35" t="str">
        <f t="shared" si="411"/>
        <v>Tuesday</v>
      </c>
      <c r="G5264" s="35">
        <f t="shared" si="412"/>
        <v>8</v>
      </c>
      <c r="H5264" s="34">
        <f>CONVERT(INDEX(Htg_StPt_Sch_EZ!$C$4:$I$27,MATCH(Schedules_8760!$C5264,Htg_StPt_Sch_EZ!$B$4:$B$27,0),MATCH(Schedules_8760!$F5264,Htg_StPt_Sch_EZ!$C$3:$I$3,0)),"F","C")</f>
        <v>20.555555555555554</v>
      </c>
      <c r="I5264" s="34">
        <f>CONVERT(INDEX(Htg_StPt_Sch_EZ!$C$31:$I$54,MATCH(Schedules_8760!$C5264,Htg_StPt_Sch_EZ!$B$31:$B$54,0),MATCH(Schedules_8760!$F5264,Htg_StPt_Sch_EZ!$C$30:$I$30,0)),"F","C")</f>
        <v>19.444444444444443</v>
      </c>
      <c r="J5264" s="34">
        <f>CONVERT(INDEX(Clg_StPt_Sch_EZ!$C$4:$I$27,MATCH(Schedules_8760!$C5264,Clg_StPt_Sch_EZ!$B$4:$B$27,0),MATCH(Schedules_8760!$F5264,Clg_StPt_Sch_EZ!$C$3:$I$3,0)),"F","C")</f>
        <v>25.555555555555554</v>
      </c>
      <c r="K5264" s="34">
        <f>CONVERT(INDEX(Clg_StPt_Sch_EZ!$C$31:$I$54,MATCH(Schedules_8760!$C5264,Clg_StPt_Sch_EZ!$B$31:$B$54,0),MATCH(Schedules_8760!$F5264,Clg_StPt_Sch_EZ!$C$30:$I$30,0)),"F","C")</f>
        <v>28.333333333333332</v>
      </c>
      <c r="L5264" s="34">
        <f>CONVERT(INDEX(DHW_StPt_Sch_EZ!$C$4:$I$27,MATCH(Schedules_8760!$C5264,DHW_StPt_Sch_EZ!$B$4:$B$27,0),MATCH(Schedules_8760!$F5264,DHW_StPt_Sch_EZ!$C$3:$I$3,0)),"F","C")</f>
        <v>53.333333333333329</v>
      </c>
      <c r="M5264" s="34">
        <f>CONVERT(INDEX(DHW_StPt_Sch_EZ!$C$31:$I$54,MATCH(Schedules_8760!$C5264,DHW_StPt_Sch_EZ!$B$31:$B$54,0),MATCH(Schedules_8760!$F5264,DHW_StPt_Sch_EZ!$C$30:$I$30,0)),"F","C")</f>
        <v>53.333333333333329</v>
      </c>
      <c r="N5264" s="12"/>
      <c r="O5264" s="12"/>
      <c r="P5264" s="12"/>
    </row>
    <row r="5265" spans="1:16" x14ac:dyDescent="0.25">
      <c r="A5265" s="35">
        <v>5264</v>
      </c>
      <c r="B5265" s="89">
        <v>220.29166666666671</v>
      </c>
      <c r="C5265" s="35">
        <f t="shared" si="410"/>
        <v>8</v>
      </c>
      <c r="D5265" s="35">
        <f t="shared" si="413"/>
        <v>220</v>
      </c>
      <c r="E5265" s="35">
        <f t="shared" si="414"/>
        <v>3</v>
      </c>
      <c r="F5265" s="35" t="str">
        <f t="shared" si="411"/>
        <v>Tuesday</v>
      </c>
      <c r="G5265" s="35">
        <f t="shared" si="412"/>
        <v>8</v>
      </c>
      <c r="H5265" s="34">
        <f>CONVERT(INDEX(Htg_StPt_Sch_EZ!$C$4:$I$27,MATCH(Schedules_8760!$C5265,Htg_StPt_Sch_EZ!$B$4:$B$27,0),MATCH(Schedules_8760!$F5265,Htg_StPt_Sch_EZ!$C$3:$I$3,0)),"F","C")</f>
        <v>20.555555555555554</v>
      </c>
      <c r="I5265" s="34">
        <f>CONVERT(INDEX(Htg_StPt_Sch_EZ!$C$31:$I$54,MATCH(Schedules_8760!$C5265,Htg_StPt_Sch_EZ!$B$31:$B$54,0),MATCH(Schedules_8760!$F5265,Htg_StPt_Sch_EZ!$C$30:$I$30,0)),"F","C")</f>
        <v>19.444444444444443</v>
      </c>
      <c r="J5265" s="34">
        <f>CONVERT(INDEX(Clg_StPt_Sch_EZ!$C$4:$I$27,MATCH(Schedules_8760!$C5265,Clg_StPt_Sch_EZ!$B$4:$B$27,0),MATCH(Schedules_8760!$F5265,Clg_StPt_Sch_EZ!$C$3:$I$3,0)),"F","C")</f>
        <v>25.555555555555554</v>
      </c>
      <c r="K5265" s="34">
        <f>CONVERT(INDEX(Clg_StPt_Sch_EZ!$C$31:$I$54,MATCH(Schedules_8760!$C5265,Clg_StPt_Sch_EZ!$B$31:$B$54,0),MATCH(Schedules_8760!$F5265,Clg_StPt_Sch_EZ!$C$30:$I$30,0)),"F","C")</f>
        <v>25</v>
      </c>
      <c r="L5265" s="34">
        <f>CONVERT(INDEX(DHW_StPt_Sch_EZ!$C$4:$I$27,MATCH(Schedules_8760!$C5265,DHW_StPt_Sch_EZ!$B$4:$B$27,0),MATCH(Schedules_8760!$F5265,DHW_StPt_Sch_EZ!$C$3:$I$3,0)),"F","C")</f>
        <v>53.333333333333329</v>
      </c>
      <c r="M5265" s="34">
        <f>CONVERT(INDEX(DHW_StPt_Sch_EZ!$C$31:$I$54,MATCH(Schedules_8760!$C5265,DHW_StPt_Sch_EZ!$B$31:$B$54,0),MATCH(Schedules_8760!$F5265,DHW_StPt_Sch_EZ!$C$30:$I$30,0)),"F","C")</f>
        <v>53.333333333333329</v>
      </c>
      <c r="N5265" s="12"/>
      <c r="O5265" s="12"/>
      <c r="P5265" s="12"/>
    </row>
    <row r="5266" spans="1:16" x14ac:dyDescent="0.25">
      <c r="A5266" s="35">
        <v>5265</v>
      </c>
      <c r="B5266" s="89">
        <v>220.33333333333329</v>
      </c>
      <c r="C5266" s="35">
        <f t="shared" si="410"/>
        <v>9</v>
      </c>
      <c r="D5266" s="35">
        <f t="shared" si="413"/>
        <v>220</v>
      </c>
      <c r="E5266" s="35">
        <f t="shared" si="414"/>
        <v>3</v>
      </c>
      <c r="F5266" s="35" t="str">
        <f t="shared" si="411"/>
        <v>Tuesday</v>
      </c>
      <c r="G5266" s="35">
        <f t="shared" si="412"/>
        <v>8</v>
      </c>
      <c r="H5266" s="34">
        <f>CONVERT(INDEX(Htg_StPt_Sch_EZ!$C$4:$I$27,MATCH(Schedules_8760!$C5266,Htg_StPt_Sch_EZ!$B$4:$B$27,0),MATCH(Schedules_8760!$F5266,Htg_StPt_Sch_EZ!$C$3:$I$3,0)),"F","C")</f>
        <v>20.555555555555554</v>
      </c>
      <c r="I5266" s="34">
        <f>CONVERT(INDEX(Htg_StPt_Sch_EZ!$C$31:$I$54,MATCH(Schedules_8760!$C5266,Htg_StPt_Sch_EZ!$B$31:$B$54,0),MATCH(Schedules_8760!$F5266,Htg_StPt_Sch_EZ!$C$30:$I$30,0)),"F","C")</f>
        <v>19.444444444444443</v>
      </c>
      <c r="J5266" s="34">
        <f>CONVERT(INDEX(Clg_StPt_Sch_EZ!$C$4:$I$27,MATCH(Schedules_8760!$C5266,Clg_StPt_Sch_EZ!$B$4:$B$27,0),MATCH(Schedules_8760!$F5266,Clg_StPt_Sch_EZ!$C$3:$I$3,0)),"F","C")</f>
        <v>25.555555555555554</v>
      </c>
      <c r="K5266" s="34">
        <f>CONVERT(INDEX(Clg_StPt_Sch_EZ!$C$31:$I$54,MATCH(Schedules_8760!$C5266,Clg_StPt_Sch_EZ!$B$31:$B$54,0),MATCH(Schedules_8760!$F5266,Clg_StPt_Sch_EZ!$C$30:$I$30,0)),"F","C")</f>
        <v>25</v>
      </c>
      <c r="L5266" s="34">
        <f>CONVERT(INDEX(DHW_StPt_Sch_EZ!$C$4:$I$27,MATCH(Schedules_8760!$C5266,DHW_StPt_Sch_EZ!$B$4:$B$27,0),MATCH(Schedules_8760!$F5266,DHW_StPt_Sch_EZ!$C$3:$I$3,0)),"F","C")</f>
        <v>53.333333333333329</v>
      </c>
      <c r="M5266" s="34">
        <f>CONVERT(INDEX(DHW_StPt_Sch_EZ!$C$31:$I$54,MATCH(Schedules_8760!$C5266,DHW_StPt_Sch_EZ!$B$31:$B$54,0),MATCH(Schedules_8760!$F5266,DHW_StPt_Sch_EZ!$C$30:$I$30,0)),"F","C")</f>
        <v>53.333333333333329</v>
      </c>
      <c r="N5266" s="12"/>
      <c r="O5266" s="12"/>
      <c r="P5266" s="12"/>
    </row>
    <row r="5267" spans="1:16" x14ac:dyDescent="0.25">
      <c r="A5267" s="35">
        <v>5266</v>
      </c>
      <c r="B5267" s="89">
        <v>220.375</v>
      </c>
      <c r="C5267" s="35">
        <f t="shared" si="410"/>
        <v>10</v>
      </c>
      <c r="D5267" s="35">
        <f t="shared" si="413"/>
        <v>220</v>
      </c>
      <c r="E5267" s="35">
        <f t="shared" si="414"/>
        <v>3</v>
      </c>
      <c r="F5267" s="35" t="str">
        <f t="shared" si="411"/>
        <v>Tuesday</v>
      </c>
      <c r="G5267" s="35">
        <f t="shared" si="412"/>
        <v>8</v>
      </c>
      <c r="H5267" s="34">
        <f>CONVERT(INDEX(Htg_StPt_Sch_EZ!$C$4:$I$27,MATCH(Schedules_8760!$C5267,Htg_StPt_Sch_EZ!$B$4:$B$27,0),MATCH(Schedules_8760!$F5267,Htg_StPt_Sch_EZ!$C$3:$I$3,0)),"F","C")</f>
        <v>20.555555555555554</v>
      </c>
      <c r="I5267" s="34">
        <f>CONVERT(INDEX(Htg_StPt_Sch_EZ!$C$31:$I$54,MATCH(Schedules_8760!$C5267,Htg_StPt_Sch_EZ!$B$31:$B$54,0),MATCH(Schedules_8760!$F5267,Htg_StPt_Sch_EZ!$C$30:$I$30,0)),"F","C")</f>
        <v>19.444444444444443</v>
      </c>
      <c r="J5267" s="34">
        <f>CONVERT(INDEX(Clg_StPt_Sch_EZ!$C$4:$I$27,MATCH(Schedules_8760!$C5267,Clg_StPt_Sch_EZ!$B$4:$B$27,0),MATCH(Schedules_8760!$F5267,Clg_StPt_Sch_EZ!$C$3:$I$3,0)),"F","C")</f>
        <v>25.555555555555554</v>
      </c>
      <c r="K5267" s="34">
        <f>CONVERT(INDEX(Clg_StPt_Sch_EZ!$C$31:$I$54,MATCH(Schedules_8760!$C5267,Clg_StPt_Sch_EZ!$B$31:$B$54,0),MATCH(Schedules_8760!$F5267,Clg_StPt_Sch_EZ!$C$30:$I$30,0)),"F","C")</f>
        <v>25</v>
      </c>
      <c r="L5267" s="34">
        <f>CONVERT(INDEX(DHW_StPt_Sch_EZ!$C$4:$I$27,MATCH(Schedules_8760!$C5267,DHW_StPt_Sch_EZ!$B$4:$B$27,0),MATCH(Schedules_8760!$F5267,DHW_StPt_Sch_EZ!$C$3:$I$3,0)),"F","C")</f>
        <v>53.333333333333329</v>
      </c>
      <c r="M5267" s="34">
        <f>CONVERT(INDEX(DHW_StPt_Sch_EZ!$C$31:$I$54,MATCH(Schedules_8760!$C5267,DHW_StPt_Sch_EZ!$B$31:$B$54,0),MATCH(Schedules_8760!$F5267,DHW_StPt_Sch_EZ!$C$30:$I$30,0)),"F","C")</f>
        <v>53.333333333333329</v>
      </c>
      <c r="N5267" s="12"/>
      <c r="O5267" s="12"/>
      <c r="P5267" s="12"/>
    </row>
    <row r="5268" spans="1:16" x14ac:dyDescent="0.25">
      <c r="A5268" s="35">
        <v>5267</v>
      </c>
      <c r="B5268" s="89">
        <v>220.41666666666671</v>
      </c>
      <c r="C5268" s="35">
        <f t="shared" si="410"/>
        <v>11</v>
      </c>
      <c r="D5268" s="35">
        <f t="shared" si="413"/>
        <v>220</v>
      </c>
      <c r="E5268" s="35">
        <f t="shared" si="414"/>
        <v>3</v>
      </c>
      <c r="F5268" s="35" t="str">
        <f t="shared" si="411"/>
        <v>Tuesday</v>
      </c>
      <c r="G5268" s="35">
        <f t="shared" si="412"/>
        <v>8</v>
      </c>
      <c r="H5268" s="34">
        <f>CONVERT(INDEX(Htg_StPt_Sch_EZ!$C$4:$I$27,MATCH(Schedules_8760!$C5268,Htg_StPt_Sch_EZ!$B$4:$B$27,0),MATCH(Schedules_8760!$F5268,Htg_StPt_Sch_EZ!$C$3:$I$3,0)),"F","C")</f>
        <v>20.555555555555554</v>
      </c>
      <c r="I5268" s="34">
        <f>CONVERT(INDEX(Htg_StPt_Sch_EZ!$C$31:$I$54,MATCH(Schedules_8760!$C5268,Htg_StPt_Sch_EZ!$B$31:$B$54,0),MATCH(Schedules_8760!$F5268,Htg_StPt_Sch_EZ!$C$30:$I$30,0)),"F","C")</f>
        <v>19.444444444444443</v>
      </c>
      <c r="J5268" s="34">
        <f>CONVERT(INDEX(Clg_StPt_Sch_EZ!$C$4:$I$27,MATCH(Schedules_8760!$C5268,Clg_StPt_Sch_EZ!$B$4:$B$27,0),MATCH(Schedules_8760!$F5268,Clg_StPt_Sch_EZ!$C$3:$I$3,0)),"F","C")</f>
        <v>25.555555555555554</v>
      </c>
      <c r="K5268" s="34">
        <f>CONVERT(INDEX(Clg_StPt_Sch_EZ!$C$31:$I$54,MATCH(Schedules_8760!$C5268,Clg_StPt_Sch_EZ!$B$31:$B$54,0),MATCH(Schedules_8760!$F5268,Clg_StPt_Sch_EZ!$C$30:$I$30,0)),"F","C")</f>
        <v>25</v>
      </c>
      <c r="L5268" s="34">
        <f>CONVERT(INDEX(DHW_StPt_Sch_EZ!$C$4:$I$27,MATCH(Schedules_8760!$C5268,DHW_StPt_Sch_EZ!$B$4:$B$27,0),MATCH(Schedules_8760!$F5268,DHW_StPt_Sch_EZ!$C$3:$I$3,0)),"F","C")</f>
        <v>53.333333333333329</v>
      </c>
      <c r="M5268" s="34">
        <f>CONVERT(INDEX(DHW_StPt_Sch_EZ!$C$31:$I$54,MATCH(Schedules_8760!$C5268,DHW_StPt_Sch_EZ!$B$31:$B$54,0),MATCH(Schedules_8760!$F5268,DHW_StPt_Sch_EZ!$C$30:$I$30,0)),"F","C")</f>
        <v>53.333333333333329</v>
      </c>
      <c r="N5268" s="12"/>
      <c r="O5268" s="12"/>
      <c r="P5268" s="12"/>
    </row>
    <row r="5269" spans="1:16" x14ac:dyDescent="0.25">
      <c r="A5269" s="35">
        <v>5268</v>
      </c>
      <c r="B5269" s="89">
        <v>220.45833333333329</v>
      </c>
      <c r="C5269" s="35">
        <f t="shared" si="410"/>
        <v>12</v>
      </c>
      <c r="D5269" s="35">
        <f t="shared" si="413"/>
        <v>220</v>
      </c>
      <c r="E5269" s="35">
        <f t="shared" si="414"/>
        <v>3</v>
      </c>
      <c r="F5269" s="35" t="str">
        <f t="shared" si="411"/>
        <v>Tuesday</v>
      </c>
      <c r="G5269" s="35">
        <f t="shared" si="412"/>
        <v>8</v>
      </c>
      <c r="H5269" s="34">
        <f>CONVERT(INDEX(Htg_StPt_Sch_EZ!$C$4:$I$27,MATCH(Schedules_8760!$C5269,Htg_StPt_Sch_EZ!$B$4:$B$27,0),MATCH(Schedules_8760!$F5269,Htg_StPt_Sch_EZ!$C$3:$I$3,0)),"F","C")</f>
        <v>20.555555555555554</v>
      </c>
      <c r="I5269" s="34">
        <f>CONVERT(INDEX(Htg_StPt_Sch_EZ!$C$31:$I$54,MATCH(Schedules_8760!$C5269,Htg_StPt_Sch_EZ!$B$31:$B$54,0),MATCH(Schedules_8760!$F5269,Htg_StPt_Sch_EZ!$C$30:$I$30,0)),"F","C")</f>
        <v>19.444444444444443</v>
      </c>
      <c r="J5269" s="34">
        <f>CONVERT(INDEX(Clg_StPt_Sch_EZ!$C$4:$I$27,MATCH(Schedules_8760!$C5269,Clg_StPt_Sch_EZ!$B$4:$B$27,0),MATCH(Schedules_8760!$F5269,Clg_StPt_Sch_EZ!$C$3:$I$3,0)),"F","C")</f>
        <v>25.555555555555554</v>
      </c>
      <c r="K5269" s="34">
        <f>CONVERT(INDEX(Clg_StPt_Sch_EZ!$C$31:$I$54,MATCH(Schedules_8760!$C5269,Clg_StPt_Sch_EZ!$B$31:$B$54,0),MATCH(Schedules_8760!$F5269,Clg_StPt_Sch_EZ!$C$30:$I$30,0)),"F","C")</f>
        <v>25</v>
      </c>
      <c r="L5269" s="34">
        <f>CONVERT(INDEX(DHW_StPt_Sch_EZ!$C$4:$I$27,MATCH(Schedules_8760!$C5269,DHW_StPt_Sch_EZ!$B$4:$B$27,0),MATCH(Schedules_8760!$F5269,DHW_StPt_Sch_EZ!$C$3:$I$3,0)),"F","C")</f>
        <v>53.333333333333329</v>
      </c>
      <c r="M5269" s="34">
        <f>CONVERT(INDEX(DHW_StPt_Sch_EZ!$C$31:$I$54,MATCH(Schedules_8760!$C5269,DHW_StPt_Sch_EZ!$B$31:$B$54,0),MATCH(Schedules_8760!$F5269,DHW_StPt_Sch_EZ!$C$30:$I$30,0)),"F","C")</f>
        <v>53.333333333333329</v>
      </c>
      <c r="N5269" s="12"/>
      <c r="O5269" s="12"/>
      <c r="P5269" s="12"/>
    </row>
    <row r="5270" spans="1:16" x14ac:dyDescent="0.25">
      <c r="A5270" s="35">
        <v>5269</v>
      </c>
      <c r="B5270" s="89">
        <v>220.5</v>
      </c>
      <c r="C5270" s="35">
        <f t="shared" si="410"/>
        <v>13</v>
      </c>
      <c r="D5270" s="35">
        <f t="shared" si="413"/>
        <v>220</v>
      </c>
      <c r="E5270" s="35">
        <f t="shared" si="414"/>
        <v>3</v>
      </c>
      <c r="F5270" s="35" t="str">
        <f t="shared" si="411"/>
        <v>Tuesday</v>
      </c>
      <c r="G5270" s="35">
        <f t="shared" si="412"/>
        <v>8</v>
      </c>
      <c r="H5270" s="34">
        <f>CONVERT(INDEX(Htg_StPt_Sch_EZ!$C$4:$I$27,MATCH(Schedules_8760!$C5270,Htg_StPt_Sch_EZ!$B$4:$B$27,0),MATCH(Schedules_8760!$F5270,Htg_StPt_Sch_EZ!$C$3:$I$3,0)),"F","C")</f>
        <v>20.555555555555554</v>
      </c>
      <c r="I5270" s="34">
        <f>CONVERT(INDEX(Htg_StPt_Sch_EZ!$C$31:$I$54,MATCH(Schedules_8760!$C5270,Htg_StPt_Sch_EZ!$B$31:$B$54,0),MATCH(Schedules_8760!$F5270,Htg_StPt_Sch_EZ!$C$30:$I$30,0)),"F","C")</f>
        <v>19.444444444444443</v>
      </c>
      <c r="J5270" s="34">
        <f>CONVERT(INDEX(Clg_StPt_Sch_EZ!$C$4:$I$27,MATCH(Schedules_8760!$C5270,Clg_StPt_Sch_EZ!$B$4:$B$27,0),MATCH(Schedules_8760!$F5270,Clg_StPt_Sch_EZ!$C$3:$I$3,0)),"F","C")</f>
        <v>25.555555555555554</v>
      </c>
      <c r="K5270" s="34">
        <f>CONVERT(INDEX(Clg_StPt_Sch_EZ!$C$31:$I$54,MATCH(Schedules_8760!$C5270,Clg_StPt_Sch_EZ!$B$31:$B$54,0),MATCH(Schedules_8760!$F5270,Clg_StPt_Sch_EZ!$C$30:$I$30,0)),"F","C")</f>
        <v>25</v>
      </c>
      <c r="L5270" s="34">
        <f>CONVERT(INDEX(DHW_StPt_Sch_EZ!$C$4:$I$27,MATCH(Schedules_8760!$C5270,DHW_StPt_Sch_EZ!$B$4:$B$27,0),MATCH(Schedules_8760!$F5270,DHW_StPt_Sch_EZ!$C$3:$I$3,0)),"F","C")</f>
        <v>53.333333333333329</v>
      </c>
      <c r="M5270" s="34">
        <f>CONVERT(INDEX(DHW_StPt_Sch_EZ!$C$31:$I$54,MATCH(Schedules_8760!$C5270,DHW_StPt_Sch_EZ!$B$31:$B$54,0),MATCH(Schedules_8760!$F5270,DHW_StPt_Sch_EZ!$C$30:$I$30,0)),"F","C")</f>
        <v>53.333333333333329</v>
      </c>
      <c r="N5270" s="12"/>
      <c r="O5270" s="12"/>
      <c r="P5270" s="12"/>
    </row>
    <row r="5271" spans="1:16" x14ac:dyDescent="0.25">
      <c r="A5271" s="35">
        <v>5270</v>
      </c>
      <c r="B5271" s="89">
        <v>220.54166666666671</v>
      </c>
      <c r="C5271" s="35">
        <f t="shared" si="410"/>
        <v>14</v>
      </c>
      <c r="D5271" s="35">
        <f t="shared" si="413"/>
        <v>220</v>
      </c>
      <c r="E5271" s="35">
        <f t="shared" si="414"/>
        <v>3</v>
      </c>
      <c r="F5271" s="35" t="str">
        <f t="shared" si="411"/>
        <v>Tuesday</v>
      </c>
      <c r="G5271" s="35">
        <f t="shared" si="412"/>
        <v>8</v>
      </c>
      <c r="H5271" s="34">
        <f>CONVERT(INDEX(Htg_StPt_Sch_EZ!$C$4:$I$27,MATCH(Schedules_8760!$C5271,Htg_StPt_Sch_EZ!$B$4:$B$27,0),MATCH(Schedules_8760!$F5271,Htg_StPt_Sch_EZ!$C$3:$I$3,0)),"F","C")</f>
        <v>20.555555555555554</v>
      </c>
      <c r="I5271" s="34">
        <f>CONVERT(INDEX(Htg_StPt_Sch_EZ!$C$31:$I$54,MATCH(Schedules_8760!$C5271,Htg_StPt_Sch_EZ!$B$31:$B$54,0),MATCH(Schedules_8760!$F5271,Htg_StPt_Sch_EZ!$C$30:$I$30,0)),"F","C")</f>
        <v>19.444444444444443</v>
      </c>
      <c r="J5271" s="34">
        <f>CONVERT(INDEX(Clg_StPt_Sch_EZ!$C$4:$I$27,MATCH(Schedules_8760!$C5271,Clg_StPt_Sch_EZ!$B$4:$B$27,0),MATCH(Schedules_8760!$F5271,Clg_StPt_Sch_EZ!$C$3:$I$3,0)),"F","C")</f>
        <v>25.555555555555554</v>
      </c>
      <c r="K5271" s="34">
        <f>CONVERT(INDEX(Clg_StPt_Sch_EZ!$C$31:$I$54,MATCH(Schedules_8760!$C5271,Clg_StPt_Sch_EZ!$B$31:$B$54,0),MATCH(Schedules_8760!$F5271,Clg_StPt_Sch_EZ!$C$30:$I$30,0)),"F","C")</f>
        <v>25</v>
      </c>
      <c r="L5271" s="34">
        <f>CONVERT(INDEX(DHW_StPt_Sch_EZ!$C$4:$I$27,MATCH(Schedules_8760!$C5271,DHW_StPt_Sch_EZ!$B$4:$B$27,0),MATCH(Schedules_8760!$F5271,DHW_StPt_Sch_EZ!$C$3:$I$3,0)),"F","C")</f>
        <v>53.333333333333329</v>
      </c>
      <c r="M5271" s="34">
        <f>CONVERT(INDEX(DHW_StPt_Sch_EZ!$C$31:$I$54,MATCH(Schedules_8760!$C5271,DHW_StPt_Sch_EZ!$B$31:$B$54,0),MATCH(Schedules_8760!$F5271,DHW_StPt_Sch_EZ!$C$30:$I$30,0)),"F","C")</f>
        <v>53.333333333333329</v>
      </c>
      <c r="N5271" s="12"/>
      <c r="O5271" s="12"/>
      <c r="P5271" s="12"/>
    </row>
    <row r="5272" spans="1:16" x14ac:dyDescent="0.25">
      <c r="A5272" s="35">
        <v>5271</v>
      </c>
      <c r="B5272" s="89">
        <v>220.58333333333329</v>
      </c>
      <c r="C5272" s="35">
        <f t="shared" si="410"/>
        <v>15</v>
      </c>
      <c r="D5272" s="35">
        <f t="shared" si="413"/>
        <v>220</v>
      </c>
      <c r="E5272" s="35">
        <f t="shared" si="414"/>
        <v>3</v>
      </c>
      <c r="F5272" s="35" t="str">
        <f t="shared" si="411"/>
        <v>Tuesday</v>
      </c>
      <c r="G5272" s="35">
        <f t="shared" si="412"/>
        <v>8</v>
      </c>
      <c r="H5272" s="34">
        <f>CONVERT(INDEX(Htg_StPt_Sch_EZ!$C$4:$I$27,MATCH(Schedules_8760!$C5272,Htg_StPt_Sch_EZ!$B$4:$B$27,0),MATCH(Schedules_8760!$F5272,Htg_StPt_Sch_EZ!$C$3:$I$3,0)),"F","C")</f>
        <v>20.555555555555554</v>
      </c>
      <c r="I5272" s="34">
        <f>CONVERT(INDEX(Htg_StPt_Sch_EZ!$C$31:$I$54,MATCH(Schedules_8760!$C5272,Htg_StPt_Sch_EZ!$B$31:$B$54,0),MATCH(Schedules_8760!$F5272,Htg_StPt_Sch_EZ!$C$30:$I$30,0)),"F","C")</f>
        <v>21.111111111111111</v>
      </c>
      <c r="J5272" s="34">
        <f>CONVERT(INDEX(Clg_StPt_Sch_EZ!$C$4:$I$27,MATCH(Schedules_8760!$C5272,Clg_StPt_Sch_EZ!$B$4:$B$27,0),MATCH(Schedules_8760!$F5272,Clg_StPt_Sch_EZ!$C$3:$I$3,0)),"F","C")</f>
        <v>25.555555555555554</v>
      </c>
      <c r="K5272" s="34">
        <f>CONVERT(INDEX(Clg_StPt_Sch_EZ!$C$31:$I$54,MATCH(Schedules_8760!$C5272,Clg_StPt_Sch_EZ!$B$31:$B$54,0),MATCH(Schedules_8760!$F5272,Clg_StPt_Sch_EZ!$C$30:$I$30,0)),"F","C")</f>
        <v>25</v>
      </c>
      <c r="L5272" s="34">
        <f>CONVERT(INDEX(DHW_StPt_Sch_EZ!$C$4:$I$27,MATCH(Schedules_8760!$C5272,DHW_StPt_Sch_EZ!$B$4:$B$27,0),MATCH(Schedules_8760!$F5272,DHW_StPt_Sch_EZ!$C$3:$I$3,0)),"F","C")</f>
        <v>53.333333333333329</v>
      </c>
      <c r="M5272" s="34">
        <f>CONVERT(INDEX(DHW_StPt_Sch_EZ!$C$31:$I$54,MATCH(Schedules_8760!$C5272,DHW_StPt_Sch_EZ!$B$31:$B$54,0),MATCH(Schedules_8760!$F5272,DHW_StPt_Sch_EZ!$C$30:$I$30,0)),"F","C")</f>
        <v>53.333333333333329</v>
      </c>
      <c r="N5272" s="12"/>
      <c r="O5272" s="12"/>
      <c r="P5272" s="12"/>
    </row>
    <row r="5273" spans="1:16" x14ac:dyDescent="0.25">
      <c r="A5273" s="35">
        <v>5272</v>
      </c>
      <c r="B5273" s="89">
        <v>220.625</v>
      </c>
      <c r="C5273" s="35">
        <f t="shared" si="410"/>
        <v>16</v>
      </c>
      <c r="D5273" s="35">
        <f t="shared" si="413"/>
        <v>220</v>
      </c>
      <c r="E5273" s="35">
        <f t="shared" si="414"/>
        <v>3</v>
      </c>
      <c r="F5273" s="35" t="str">
        <f t="shared" si="411"/>
        <v>Tuesday</v>
      </c>
      <c r="G5273" s="35">
        <f t="shared" si="412"/>
        <v>8</v>
      </c>
      <c r="H5273" s="34">
        <f>CONVERT(INDEX(Htg_StPt_Sch_EZ!$C$4:$I$27,MATCH(Schedules_8760!$C5273,Htg_StPt_Sch_EZ!$B$4:$B$27,0),MATCH(Schedules_8760!$F5273,Htg_StPt_Sch_EZ!$C$3:$I$3,0)),"F","C")</f>
        <v>20.555555555555554</v>
      </c>
      <c r="I5273" s="34">
        <f>CONVERT(INDEX(Htg_StPt_Sch_EZ!$C$31:$I$54,MATCH(Schedules_8760!$C5273,Htg_StPt_Sch_EZ!$B$31:$B$54,0),MATCH(Schedules_8760!$F5273,Htg_StPt_Sch_EZ!$C$30:$I$30,0)),"F","C")</f>
        <v>21.111111111111111</v>
      </c>
      <c r="J5273" s="34">
        <f>CONVERT(INDEX(Clg_StPt_Sch_EZ!$C$4:$I$27,MATCH(Schedules_8760!$C5273,Clg_StPt_Sch_EZ!$B$4:$B$27,0),MATCH(Schedules_8760!$F5273,Clg_StPt_Sch_EZ!$C$3:$I$3,0)),"F","C")</f>
        <v>25.555555555555554</v>
      </c>
      <c r="K5273" s="34">
        <f>CONVERT(INDEX(Clg_StPt_Sch_EZ!$C$31:$I$54,MATCH(Schedules_8760!$C5273,Clg_StPt_Sch_EZ!$B$31:$B$54,0),MATCH(Schedules_8760!$F5273,Clg_StPt_Sch_EZ!$C$30:$I$30,0)),"F","C")</f>
        <v>25</v>
      </c>
      <c r="L5273" s="34">
        <f>CONVERT(INDEX(DHW_StPt_Sch_EZ!$C$4:$I$27,MATCH(Schedules_8760!$C5273,DHW_StPt_Sch_EZ!$B$4:$B$27,0),MATCH(Schedules_8760!$F5273,DHW_StPt_Sch_EZ!$C$3:$I$3,0)),"F","C")</f>
        <v>53.333333333333329</v>
      </c>
      <c r="M5273" s="34">
        <f>CONVERT(INDEX(DHW_StPt_Sch_EZ!$C$31:$I$54,MATCH(Schedules_8760!$C5273,DHW_StPt_Sch_EZ!$B$31:$B$54,0),MATCH(Schedules_8760!$F5273,DHW_StPt_Sch_EZ!$C$30:$I$30,0)),"F","C")</f>
        <v>53.333333333333329</v>
      </c>
      <c r="N5273" s="12"/>
      <c r="O5273" s="12"/>
      <c r="P5273" s="12"/>
    </row>
    <row r="5274" spans="1:16" x14ac:dyDescent="0.25">
      <c r="A5274" s="35">
        <v>5273</v>
      </c>
      <c r="B5274" s="89">
        <v>220.66666666666671</v>
      </c>
      <c r="C5274" s="35">
        <f t="shared" si="410"/>
        <v>17</v>
      </c>
      <c r="D5274" s="35">
        <f t="shared" si="413"/>
        <v>220</v>
      </c>
      <c r="E5274" s="35">
        <f t="shared" si="414"/>
        <v>3</v>
      </c>
      <c r="F5274" s="35" t="str">
        <f t="shared" si="411"/>
        <v>Tuesday</v>
      </c>
      <c r="G5274" s="35">
        <f t="shared" si="412"/>
        <v>8</v>
      </c>
      <c r="H5274" s="34">
        <f>CONVERT(INDEX(Htg_StPt_Sch_EZ!$C$4:$I$27,MATCH(Schedules_8760!$C5274,Htg_StPt_Sch_EZ!$B$4:$B$27,0),MATCH(Schedules_8760!$F5274,Htg_StPt_Sch_EZ!$C$3:$I$3,0)),"F","C")</f>
        <v>20.555555555555554</v>
      </c>
      <c r="I5274" s="34">
        <f>CONVERT(INDEX(Htg_StPt_Sch_EZ!$C$31:$I$54,MATCH(Schedules_8760!$C5274,Htg_StPt_Sch_EZ!$B$31:$B$54,0),MATCH(Schedules_8760!$F5274,Htg_StPt_Sch_EZ!$C$30:$I$30,0)),"F","C")</f>
        <v>17.777777777777779</v>
      </c>
      <c r="J5274" s="34">
        <f>CONVERT(INDEX(Clg_StPt_Sch_EZ!$C$4:$I$27,MATCH(Schedules_8760!$C5274,Clg_StPt_Sch_EZ!$B$4:$B$27,0),MATCH(Schedules_8760!$F5274,Clg_StPt_Sch_EZ!$C$3:$I$3,0)),"F","C")</f>
        <v>25.555555555555554</v>
      </c>
      <c r="K5274" s="34">
        <f>CONVERT(INDEX(Clg_StPt_Sch_EZ!$C$31:$I$54,MATCH(Schedules_8760!$C5274,Clg_StPt_Sch_EZ!$B$31:$B$54,0),MATCH(Schedules_8760!$F5274,Clg_StPt_Sch_EZ!$C$30:$I$30,0)),"F","C")</f>
        <v>25</v>
      </c>
      <c r="L5274" s="34">
        <f>CONVERT(INDEX(DHW_StPt_Sch_EZ!$C$4:$I$27,MATCH(Schedules_8760!$C5274,DHW_StPt_Sch_EZ!$B$4:$B$27,0),MATCH(Schedules_8760!$F5274,DHW_StPt_Sch_EZ!$C$3:$I$3,0)),"F","C")</f>
        <v>53.333333333333329</v>
      </c>
      <c r="M5274" s="34">
        <f>CONVERT(INDEX(DHW_StPt_Sch_EZ!$C$31:$I$54,MATCH(Schedules_8760!$C5274,DHW_StPt_Sch_EZ!$B$31:$B$54,0),MATCH(Schedules_8760!$F5274,DHW_StPt_Sch_EZ!$C$30:$I$30,0)),"F","C")</f>
        <v>53.333333333333329</v>
      </c>
      <c r="N5274" s="12"/>
      <c r="O5274" s="12"/>
      <c r="P5274" s="12"/>
    </row>
    <row r="5275" spans="1:16" x14ac:dyDescent="0.25">
      <c r="A5275" s="35">
        <v>5274</v>
      </c>
      <c r="B5275" s="89">
        <v>220.70833333333329</v>
      </c>
      <c r="C5275" s="35">
        <f t="shared" si="410"/>
        <v>18</v>
      </c>
      <c r="D5275" s="35">
        <f t="shared" si="413"/>
        <v>220</v>
      </c>
      <c r="E5275" s="35">
        <f t="shared" si="414"/>
        <v>3</v>
      </c>
      <c r="F5275" s="35" t="str">
        <f t="shared" si="411"/>
        <v>Tuesday</v>
      </c>
      <c r="G5275" s="35">
        <f t="shared" si="412"/>
        <v>8</v>
      </c>
      <c r="H5275" s="34">
        <f>CONVERT(INDEX(Htg_StPt_Sch_EZ!$C$4:$I$27,MATCH(Schedules_8760!$C5275,Htg_StPt_Sch_EZ!$B$4:$B$27,0),MATCH(Schedules_8760!$F5275,Htg_StPt_Sch_EZ!$C$3:$I$3,0)),"F","C")</f>
        <v>20.555555555555554</v>
      </c>
      <c r="I5275" s="34">
        <f>CONVERT(INDEX(Htg_StPt_Sch_EZ!$C$31:$I$54,MATCH(Schedules_8760!$C5275,Htg_StPt_Sch_EZ!$B$31:$B$54,0),MATCH(Schedules_8760!$F5275,Htg_StPt_Sch_EZ!$C$30:$I$30,0)),"F","C")</f>
        <v>17.777777777777779</v>
      </c>
      <c r="J5275" s="34">
        <f>CONVERT(INDEX(Clg_StPt_Sch_EZ!$C$4:$I$27,MATCH(Schedules_8760!$C5275,Clg_StPt_Sch_EZ!$B$4:$B$27,0),MATCH(Schedules_8760!$F5275,Clg_StPt_Sch_EZ!$C$3:$I$3,0)),"F","C")</f>
        <v>25.555555555555554</v>
      </c>
      <c r="K5275" s="34">
        <f>CONVERT(INDEX(Clg_StPt_Sch_EZ!$C$31:$I$54,MATCH(Schedules_8760!$C5275,Clg_StPt_Sch_EZ!$B$31:$B$54,0),MATCH(Schedules_8760!$F5275,Clg_StPt_Sch_EZ!$C$30:$I$30,0)),"F","C")</f>
        <v>28.333333333333332</v>
      </c>
      <c r="L5275" s="34">
        <f>CONVERT(INDEX(DHW_StPt_Sch_EZ!$C$4:$I$27,MATCH(Schedules_8760!$C5275,DHW_StPt_Sch_EZ!$B$4:$B$27,0),MATCH(Schedules_8760!$F5275,DHW_StPt_Sch_EZ!$C$3:$I$3,0)),"F","C")</f>
        <v>53.333333333333329</v>
      </c>
      <c r="M5275" s="34">
        <f>CONVERT(INDEX(DHW_StPt_Sch_EZ!$C$31:$I$54,MATCH(Schedules_8760!$C5275,DHW_StPt_Sch_EZ!$B$31:$B$54,0),MATCH(Schedules_8760!$F5275,DHW_StPt_Sch_EZ!$C$30:$I$30,0)),"F","C")</f>
        <v>53.333333333333329</v>
      </c>
      <c r="N5275" s="12"/>
      <c r="O5275" s="12"/>
      <c r="P5275" s="12"/>
    </row>
    <row r="5276" spans="1:16" x14ac:dyDescent="0.25">
      <c r="A5276" s="35">
        <v>5275</v>
      </c>
      <c r="B5276" s="89">
        <v>220.75</v>
      </c>
      <c r="C5276" s="35">
        <f t="shared" si="410"/>
        <v>19</v>
      </c>
      <c r="D5276" s="35">
        <f t="shared" si="413"/>
        <v>220</v>
      </c>
      <c r="E5276" s="35">
        <f t="shared" si="414"/>
        <v>3</v>
      </c>
      <c r="F5276" s="35" t="str">
        <f t="shared" si="411"/>
        <v>Tuesday</v>
      </c>
      <c r="G5276" s="35">
        <f t="shared" si="412"/>
        <v>8</v>
      </c>
      <c r="H5276" s="34">
        <f>CONVERT(INDEX(Htg_StPt_Sch_EZ!$C$4:$I$27,MATCH(Schedules_8760!$C5276,Htg_StPt_Sch_EZ!$B$4:$B$27,0),MATCH(Schedules_8760!$F5276,Htg_StPt_Sch_EZ!$C$3:$I$3,0)),"F","C")</f>
        <v>20.555555555555554</v>
      </c>
      <c r="I5276" s="34">
        <f>CONVERT(INDEX(Htg_StPt_Sch_EZ!$C$31:$I$54,MATCH(Schedules_8760!$C5276,Htg_StPt_Sch_EZ!$B$31:$B$54,0),MATCH(Schedules_8760!$F5276,Htg_StPt_Sch_EZ!$C$30:$I$30,0)),"F","C")</f>
        <v>18.333333333333332</v>
      </c>
      <c r="J5276" s="34">
        <f>CONVERT(INDEX(Clg_StPt_Sch_EZ!$C$4:$I$27,MATCH(Schedules_8760!$C5276,Clg_StPt_Sch_EZ!$B$4:$B$27,0),MATCH(Schedules_8760!$F5276,Clg_StPt_Sch_EZ!$C$3:$I$3,0)),"F","C")</f>
        <v>25.555555555555554</v>
      </c>
      <c r="K5276" s="34">
        <f>CONVERT(INDEX(Clg_StPt_Sch_EZ!$C$31:$I$54,MATCH(Schedules_8760!$C5276,Clg_StPt_Sch_EZ!$B$31:$B$54,0),MATCH(Schedules_8760!$F5276,Clg_StPt_Sch_EZ!$C$30:$I$30,0)),"F","C")</f>
        <v>28.333333333333332</v>
      </c>
      <c r="L5276" s="34">
        <f>CONVERT(INDEX(DHW_StPt_Sch_EZ!$C$4:$I$27,MATCH(Schedules_8760!$C5276,DHW_StPt_Sch_EZ!$B$4:$B$27,0),MATCH(Schedules_8760!$F5276,DHW_StPt_Sch_EZ!$C$3:$I$3,0)),"F","C")</f>
        <v>53.333333333333329</v>
      </c>
      <c r="M5276" s="34">
        <f>CONVERT(INDEX(DHW_StPt_Sch_EZ!$C$31:$I$54,MATCH(Schedules_8760!$C5276,DHW_StPt_Sch_EZ!$B$31:$B$54,0),MATCH(Schedules_8760!$F5276,DHW_StPt_Sch_EZ!$C$30:$I$30,0)),"F","C")</f>
        <v>53.333333333333329</v>
      </c>
      <c r="N5276" s="12"/>
      <c r="O5276" s="12"/>
      <c r="P5276" s="12"/>
    </row>
    <row r="5277" spans="1:16" x14ac:dyDescent="0.25">
      <c r="A5277" s="35">
        <v>5276</v>
      </c>
      <c r="B5277" s="89">
        <v>220.79166666666671</v>
      </c>
      <c r="C5277" s="35">
        <f t="shared" si="410"/>
        <v>20</v>
      </c>
      <c r="D5277" s="35">
        <f t="shared" si="413"/>
        <v>220</v>
      </c>
      <c r="E5277" s="35">
        <f t="shared" si="414"/>
        <v>3</v>
      </c>
      <c r="F5277" s="35" t="str">
        <f t="shared" si="411"/>
        <v>Tuesday</v>
      </c>
      <c r="G5277" s="35">
        <f t="shared" si="412"/>
        <v>8</v>
      </c>
      <c r="H5277" s="34">
        <f>CONVERT(INDEX(Htg_StPt_Sch_EZ!$C$4:$I$27,MATCH(Schedules_8760!$C5277,Htg_StPt_Sch_EZ!$B$4:$B$27,0),MATCH(Schedules_8760!$F5277,Htg_StPt_Sch_EZ!$C$3:$I$3,0)),"F","C")</f>
        <v>20.555555555555554</v>
      </c>
      <c r="I5277" s="34">
        <f>CONVERT(INDEX(Htg_StPt_Sch_EZ!$C$31:$I$54,MATCH(Schedules_8760!$C5277,Htg_StPt_Sch_EZ!$B$31:$B$54,0),MATCH(Schedules_8760!$F5277,Htg_StPt_Sch_EZ!$C$30:$I$30,0)),"F","C")</f>
        <v>18.888888888888889</v>
      </c>
      <c r="J5277" s="34">
        <f>CONVERT(INDEX(Clg_StPt_Sch_EZ!$C$4:$I$27,MATCH(Schedules_8760!$C5277,Clg_StPt_Sch_EZ!$B$4:$B$27,0),MATCH(Schedules_8760!$F5277,Clg_StPt_Sch_EZ!$C$3:$I$3,0)),"F","C")</f>
        <v>25.555555555555554</v>
      </c>
      <c r="K5277" s="34">
        <f>CONVERT(INDEX(Clg_StPt_Sch_EZ!$C$31:$I$54,MATCH(Schedules_8760!$C5277,Clg_StPt_Sch_EZ!$B$31:$B$54,0),MATCH(Schedules_8760!$F5277,Clg_StPt_Sch_EZ!$C$30:$I$30,0)),"F","C")</f>
        <v>28.333333333333332</v>
      </c>
      <c r="L5277" s="34">
        <f>CONVERT(INDEX(DHW_StPt_Sch_EZ!$C$4:$I$27,MATCH(Schedules_8760!$C5277,DHW_StPt_Sch_EZ!$B$4:$B$27,0),MATCH(Schedules_8760!$F5277,DHW_StPt_Sch_EZ!$C$3:$I$3,0)),"F","C")</f>
        <v>53.333333333333329</v>
      </c>
      <c r="M5277" s="34">
        <f>CONVERT(INDEX(DHW_StPt_Sch_EZ!$C$31:$I$54,MATCH(Schedules_8760!$C5277,DHW_StPt_Sch_EZ!$B$31:$B$54,0),MATCH(Schedules_8760!$F5277,DHW_StPt_Sch_EZ!$C$30:$I$30,0)),"F","C")</f>
        <v>53.333333333333329</v>
      </c>
      <c r="N5277" s="12"/>
      <c r="O5277" s="12"/>
      <c r="P5277" s="12"/>
    </row>
    <row r="5278" spans="1:16" x14ac:dyDescent="0.25">
      <c r="A5278" s="35">
        <v>5277</v>
      </c>
      <c r="B5278" s="89">
        <v>220.83333333333329</v>
      </c>
      <c r="C5278" s="35">
        <f t="shared" si="410"/>
        <v>21</v>
      </c>
      <c r="D5278" s="35">
        <f t="shared" si="413"/>
        <v>220</v>
      </c>
      <c r="E5278" s="35">
        <f t="shared" si="414"/>
        <v>3</v>
      </c>
      <c r="F5278" s="35" t="str">
        <f t="shared" si="411"/>
        <v>Tuesday</v>
      </c>
      <c r="G5278" s="35">
        <f t="shared" si="412"/>
        <v>8</v>
      </c>
      <c r="H5278" s="34">
        <f>CONVERT(INDEX(Htg_StPt_Sch_EZ!$C$4:$I$27,MATCH(Schedules_8760!$C5278,Htg_StPt_Sch_EZ!$B$4:$B$27,0),MATCH(Schedules_8760!$F5278,Htg_StPt_Sch_EZ!$C$3:$I$3,0)),"F","C")</f>
        <v>20.555555555555554</v>
      </c>
      <c r="I5278" s="34">
        <f>CONVERT(INDEX(Htg_StPt_Sch_EZ!$C$31:$I$54,MATCH(Schedules_8760!$C5278,Htg_StPt_Sch_EZ!$B$31:$B$54,0),MATCH(Schedules_8760!$F5278,Htg_StPt_Sch_EZ!$C$30:$I$30,0)),"F","C")</f>
        <v>19.444444444444443</v>
      </c>
      <c r="J5278" s="34">
        <f>CONVERT(INDEX(Clg_StPt_Sch_EZ!$C$4:$I$27,MATCH(Schedules_8760!$C5278,Clg_StPt_Sch_EZ!$B$4:$B$27,0),MATCH(Schedules_8760!$F5278,Clg_StPt_Sch_EZ!$C$3:$I$3,0)),"F","C")</f>
        <v>25.555555555555554</v>
      </c>
      <c r="K5278" s="34">
        <f>CONVERT(INDEX(Clg_StPt_Sch_EZ!$C$31:$I$54,MATCH(Schedules_8760!$C5278,Clg_StPt_Sch_EZ!$B$31:$B$54,0),MATCH(Schedules_8760!$F5278,Clg_StPt_Sch_EZ!$C$30:$I$30,0)),"F","C")</f>
        <v>28.333333333333332</v>
      </c>
      <c r="L5278" s="34">
        <f>CONVERT(INDEX(DHW_StPt_Sch_EZ!$C$4:$I$27,MATCH(Schedules_8760!$C5278,DHW_StPt_Sch_EZ!$B$4:$B$27,0),MATCH(Schedules_8760!$F5278,DHW_StPt_Sch_EZ!$C$3:$I$3,0)),"F","C")</f>
        <v>53.333333333333329</v>
      </c>
      <c r="M5278" s="34">
        <f>CONVERT(INDEX(DHW_StPt_Sch_EZ!$C$31:$I$54,MATCH(Schedules_8760!$C5278,DHW_StPt_Sch_EZ!$B$31:$B$54,0),MATCH(Schedules_8760!$F5278,DHW_StPt_Sch_EZ!$C$30:$I$30,0)),"F","C")</f>
        <v>53.333333333333329</v>
      </c>
      <c r="N5278" s="12"/>
      <c r="O5278" s="12"/>
      <c r="P5278" s="12"/>
    </row>
    <row r="5279" spans="1:16" x14ac:dyDescent="0.25">
      <c r="A5279" s="35">
        <v>5278</v>
      </c>
      <c r="B5279" s="89">
        <v>220.875</v>
      </c>
      <c r="C5279" s="35">
        <f t="shared" si="410"/>
        <v>22</v>
      </c>
      <c r="D5279" s="35">
        <f t="shared" si="413"/>
        <v>220</v>
      </c>
      <c r="E5279" s="35">
        <f t="shared" si="414"/>
        <v>3</v>
      </c>
      <c r="F5279" s="35" t="str">
        <f t="shared" si="411"/>
        <v>Tuesday</v>
      </c>
      <c r="G5279" s="35">
        <f t="shared" si="412"/>
        <v>8</v>
      </c>
      <c r="H5279" s="34">
        <f>CONVERT(INDEX(Htg_StPt_Sch_EZ!$C$4:$I$27,MATCH(Schedules_8760!$C5279,Htg_StPt_Sch_EZ!$B$4:$B$27,0),MATCH(Schedules_8760!$F5279,Htg_StPt_Sch_EZ!$C$3:$I$3,0)),"F","C")</f>
        <v>20.555555555555554</v>
      </c>
      <c r="I5279" s="34">
        <f>CONVERT(INDEX(Htg_StPt_Sch_EZ!$C$31:$I$54,MATCH(Schedules_8760!$C5279,Htg_StPt_Sch_EZ!$B$31:$B$54,0),MATCH(Schedules_8760!$F5279,Htg_StPt_Sch_EZ!$C$30:$I$30,0)),"F","C")</f>
        <v>19.444444444444443</v>
      </c>
      <c r="J5279" s="34">
        <f>CONVERT(INDEX(Clg_StPt_Sch_EZ!$C$4:$I$27,MATCH(Schedules_8760!$C5279,Clg_StPt_Sch_EZ!$B$4:$B$27,0),MATCH(Schedules_8760!$F5279,Clg_StPt_Sch_EZ!$C$3:$I$3,0)),"F","C")</f>
        <v>25.555555555555554</v>
      </c>
      <c r="K5279" s="34">
        <f>CONVERT(INDEX(Clg_StPt_Sch_EZ!$C$31:$I$54,MATCH(Schedules_8760!$C5279,Clg_StPt_Sch_EZ!$B$31:$B$54,0),MATCH(Schedules_8760!$F5279,Clg_StPt_Sch_EZ!$C$30:$I$30,0)),"F","C")</f>
        <v>28.333333333333332</v>
      </c>
      <c r="L5279" s="34">
        <f>CONVERT(INDEX(DHW_StPt_Sch_EZ!$C$4:$I$27,MATCH(Schedules_8760!$C5279,DHW_StPt_Sch_EZ!$B$4:$B$27,0),MATCH(Schedules_8760!$F5279,DHW_StPt_Sch_EZ!$C$3:$I$3,0)),"F","C")</f>
        <v>53.333333333333329</v>
      </c>
      <c r="M5279" s="34">
        <f>CONVERT(INDEX(DHW_StPt_Sch_EZ!$C$31:$I$54,MATCH(Schedules_8760!$C5279,DHW_StPt_Sch_EZ!$B$31:$B$54,0),MATCH(Schedules_8760!$F5279,DHW_StPt_Sch_EZ!$C$30:$I$30,0)),"F","C")</f>
        <v>53.333333333333329</v>
      </c>
      <c r="N5279" s="12"/>
      <c r="O5279" s="12"/>
      <c r="P5279" s="12"/>
    </row>
    <row r="5280" spans="1:16" x14ac:dyDescent="0.25">
      <c r="A5280" s="35">
        <v>5279</v>
      </c>
      <c r="B5280" s="89">
        <v>220.91666666666671</v>
      </c>
      <c r="C5280" s="35">
        <f t="shared" si="410"/>
        <v>23</v>
      </c>
      <c r="D5280" s="35">
        <f t="shared" si="413"/>
        <v>220</v>
      </c>
      <c r="E5280" s="35">
        <f t="shared" si="414"/>
        <v>3</v>
      </c>
      <c r="F5280" s="35" t="str">
        <f t="shared" si="411"/>
        <v>Tuesday</v>
      </c>
      <c r="G5280" s="35">
        <f t="shared" si="412"/>
        <v>8</v>
      </c>
      <c r="H5280" s="34">
        <f>CONVERT(INDEX(Htg_StPt_Sch_EZ!$C$4:$I$27,MATCH(Schedules_8760!$C5280,Htg_StPt_Sch_EZ!$B$4:$B$27,0),MATCH(Schedules_8760!$F5280,Htg_StPt_Sch_EZ!$C$3:$I$3,0)),"F","C")</f>
        <v>20.555555555555554</v>
      </c>
      <c r="I5280" s="34">
        <f>CONVERT(INDEX(Htg_StPt_Sch_EZ!$C$31:$I$54,MATCH(Schedules_8760!$C5280,Htg_StPt_Sch_EZ!$B$31:$B$54,0),MATCH(Schedules_8760!$F5280,Htg_StPt_Sch_EZ!$C$30:$I$30,0)),"F","C")</f>
        <v>19.444444444444443</v>
      </c>
      <c r="J5280" s="34">
        <f>CONVERT(INDEX(Clg_StPt_Sch_EZ!$C$4:$I$27,MATCH(Schedules_8760!$C5280,Clg_StPt_Sch_EZ!$B$4:$B$27,0),MATCH(Schedules_8760!$F5280,Clg_StPt_Sch_EZ!$C$3:$I$3,0)),"F","C")</f>
        <v>25.555555555555554</v>
      </c>
      <c r="K5280" s="34">
        <f>CONVERT(INDEX(Clg_StPt_Sch_EZ!$C$31:$I$54,MATCH(Schedules_8760!$C5280,Clg_StPt_Sch_EZ!$B$31:$B$54,0),MATCH(Schedules_8760!$F5280,Clg_StPt_Sch_EZ!$C$30:$I$30,0)),"F","C")</f>
        <v>28.333333333333332</v>
      </c>
      <c r="L5280" s="34">
        <f>CONVERT(INDEX(DHW_StPt_Sch_EZ!$C$4:$I$27,MATCH(Schedules_8760!$C5280,DHW_StPt_Sch_EZ!$B$4:$B$27,0),MATCH(Schedules_8760!$F5280,DHW_StPt_Sch_EZ!$C$3:$I$3,0)),"F","C")</f>
        <v>53.333333333333329</v>
      </c>
      <c r="M5280" s="34">
        <f>CONVERT(INDEX(DHW_StPt_Sch_EZ!$C$31:$I$54,MATCH(Schedules_8760!$C5280,DHW_StPt_Sch_EZ!$B$31:$B$54,0),MATCH(Schedules_8760!$F5280,DHW_StPt_Sch_EZ!$C$30:$I$30,0)),"F","C")</f>
        <v>53.333333333333329</v>
      </c>
      <c r="N5280" s="12"/>
      <c r="O5280" s="12"/>
      <c r="P5280" s="12"/>
    </row>
    <row r="5281" spans="1:16" x14ac:dyDescent="0.25">
      <c r="A5281" s="35">
        <v>5280</v>
      </c>
      <c r="B5281" s="89">
        <v>220.95833333333329</v>
      </c>
      <c r="C5281" s="35">
        <f t="shared" si="410"/>
        <v>24</v>
      </c>
      <c r="D5281" s="35">
        <f t="shared" si="413"/>
        <v>220</v>
      </c>
      <c r="E5281" s="35">
        <f t="shared" si="414"/>
        <v>3</v>
      </c>
      <c r="F5281" s="35" t="str">
        <f t="shared" si="411"/>
        <v>Tuesday</v>
      </c>
      <c r="G5281" s="35">
        <f t="shared" si="412"/>
        <v>8</v>
      </c>
      <c r="H5281" s="34">
        <f>CONVERT(INDEX(Htg_StPt_Sch_EZ!$C$4:$I$27,MATCH(Schedules_8760!$C5281,Htg_StPt_Sch_EZ!$B$4:$B$27,0),MATCH(Schedules_8760!$F5281,Htg_StPt_Sch_EZ!$C$3:$I$3,0)),"F","C")</f>
        <v>20.555555555555554</v>
      </c>
      <c r="I5281" s="34">
        <f>CONVERT(INDEX(Htg_StPt_Sch_EZ!$C$31:$I$54,MATCH(Schedules_8760!$C5281,Htg_StPt_Sch_EZ!$B$31:$B$54,0),MATCH(Schedules_8760!$F5281,Htg_StPt_Sch_EZ!$C$30:$I$30,0)),"F","C")</f>
        <v>19.444444444444443</v>
      </c>
      <c r="J5281" s="34">
        <f>CONVERT(INDEX(Clg_StPt_Sch_EZ!$C$4:$I$27,MATCH(Schedules_8760!$C5281,Clg_StPt_Sch_EZ!$B$4:$B$27,0),MATCH(Schedules_8760!$F5281,Clg_StPt_Sch_EZ!$C$3:$I$3,0)),"F","C")</f>
        <v>25.555555555555554</v>
      </c>
      <c r="K5281" s="34">
        <f>CONVERT(INDEX(Clg_StPt_Sch_EZ!$C$31:$I$54,MATCH(Schedules_8760!$C5281,Clg_StPt_Sch_EZ!$B$31:$B$54,0),MATCH(Schedules_8760!$F5281,Clg_StPt_Sch_EZ!$C$30:$I$30,0)),"F","C")</f>
        <v>28.333333333333332</v>
      </c>
      <c r="L5281" s="34">
        <f>CONVERT(INDEX(DHW_StPt_Sch_EZ!$C$4:$I$27,MATCH(Schedules_8760!$C5281,DHW_StPt_Sch_EZ!$B$4:$B$27,0),MATCH(Schedules_8760!$F5281,DHW_StPt_Sch_EZ!$C$3:$I$3,0)),"F","C")</f>
        <v>53.333333333333329</v>
      </c>
      <c r="M5281" s="34">
        <f>CONVERT(INDEX(DHW_StPt_Sch_EZ!$C$31:$I$54,MATCH(Schedules_8760!$C5281,DHW_StPt_Sch_EZ!$B$31:$B$54,0),MATCH(Schedules_8760!$F5281,DHW_StPt_Sch_EZ!$C$30:$I$30,0)),"F","C")</f>
        <v>53.333333333333329</v>
      </c>
      <c r="N5281" s="12"/>
      <c r="O5281" s="12"/>
      <c r="P5281" s="12"/>
    </row>
    <row r="5282" spans="1:16" x14ac:dyDescent="0.25">
      <c r="A5282" s="35">
        <v>5281</v>
      </c>
      <c r="B5282" s="89">
        <v>221</v>
      </c>
      <c r="C5282" s="35">
        <f t="shared" si="410"/>
        <v>1</v>
      </c>
      <c r="D5282" s="35">
        <f t="shared" si="413"/>
        <v>221</v>
      </c>
      <c r="E5282" s="35">
        <f t="shared" si="414"/>
        <v>4</v>
      </c>
      <c r="F5282" s="35" t="str">
        <f t="shared" si="411"/>
        <v>Wednesday</v>
      </c>
      <c r="G5282" s="35">
        <f t="shared" si="412"/>
        <v>8</v>
      </c>
      <c r="H5282" s="34">
        <f>CONVERT(INDEX(Htg_StPt_Sch_EZ!$C$4:$I$27,MATCH(Schedules_8760!$C5282,Htg_StPt_Sch_EZ!$B$4:$B$27,0),MATCH(Schedules_8760!$F5282,Htg_StPt_Sch_EZ!$C$3:$I$3,0)),"F","C")</f>
        <v>20.555555555555554</v>
      </c>
      <c r="I5282" s="34">
        <f>CONVERT(INDEX(Htg_StPt_Sch_EZ!$C$31:$I$54,MATCH(Schedules_8760!$C5282,Htg_StPt_Sch_EZ!$B$31:$B$54,0),MATCH(Schedules_8760!$F5282,Htg_StPt_Sch_EZ!$C$30:$I$30,0)),"F","C")</f>
        <v>19.444444444444443</v>
      </c>
      <c r="J5282" s="34">
        <f>CONVERT(INDEX(Clg_StPt_Sch_EZ!$C$4:$I$27,MATCH(Schedules_8760!$C5282,Clg_StPt_Sch_EZ!$B$4:$B$27,0),MATCH(Schedules_8760!$F5282,Clg_StPt_Sch_EZ!$C$3:$I$3,0)),"F","C")</f>
        <v>25.555555555555554</v>
      </c>
      <c r="K5282" s="34">
        <f>CONVERT(INDEX(Clg_StPt_Sch_EZ!$C$31:$I$54,MATCH(Schedules_8760!$C5282,Clg_StPt_Sch_EZ!$B$31:$B$54,0),MATCH(Schedules_8760!$F5282,Clg_StPt_Sch_EZ!$C$30:$I$30,0)),"F","C")</f>
        <v>28.333333333333332</v>
      </c>
      <c r="L5282" s="34">
        <f>CONVERT(INDEX(DHW_StPt_Sch_EZ!$C$4:$I$27,MATCH(Schedules_8760!$C5282,DHW_StPt_Sch_EZ!$B$4:$B$27,0),MATCH(Schedules_8760!$F5282,DHW_StPt_Sch_EZ!$C$3:$I$3,0)),"F","C")</f>
        <v>53.333333333333329</v>
      </c>
      <c r="M5282" s="34">
        <f>CONVERT(INDEX(DHW_StPt_Sch_EZ!$C$31:$I$54,MATCH(Schedules_8760!$C5282,DHW_StPt_Sch_EZ!$B$31:$B$54,0),MATCH(Schedules_8760!$F5282,DHW_StPt_Sch_EZ!$C$30:$I$30,0)),"F","C")</f>
        <v>53.333333333333329</v>
      </c>
      <c r="N5282" s="12"/>
      <c r="O5282" s="12"/>
      <c r="P5282" s="12"/>
    </row>
    <row r="5283" spans="1:16" x14ac:dyDescent="0.25">
      <c r="A5283" s="35">
        <v>5282</v>
      </c>
      <c r="B5283" s="89">
        <v>221.04166666666671</v>
      </c>
      <c r="C5283" s="35">
        <f t="shared" si="410"/>
        <v>2</v>
      </c>
      <c r="D5283" s="35">
        <f t="shared" si="413"/>
        <v>221</v>
      </c>
      <c r="E5283" s="35">
        <f t="shared" si="414"/>
        <v>4</v>
      </c>
      <c r="F5283" s="35" t="str">
        <f t="shared" si="411"/>
        <v>Wednesday</v>
      </c>
      <c r="G5283" s="35">
        <f t="shared" si="412"/>
        <v>8</v>
      </c>
      <c r="H5283" s="34">
        <f>CONVERT(INDEX(Htg_StPt_Sch_EZ!$C$4:$I$27,MATCH(Schedules_8760!$C5283,Htg_StPt_Sch_EZ!$B$4:$B$27,0),MATCH(Schedules_8760!$F5283,Htg_StPt_Sch_EZ!$C$3:$I$3,0)),"F","C")</f>
        <v>20.555555555555554</v>
      </c>
      <c r="I5283" s="34">
        <f>CONVERT(INDEX(Htg_StPt_Sch_EZ!$C$31:$I$54,MATCH(Schedules_8760!$C5283,Htg_StPt_Sch_EZ!$B$31:$B$54,0),MATCH(Schedules_8760!$F5283,Htg_StPt_Sch_EZ!$C$30:$I$30,0)),"F","C")</f>
        <v>19.444444444444443</v>
      </c>
      <c r="J5283" s="34">
        <f>CONVERT(INDEX(Clg_StPt_Sch_EZ!$C$4:$I$27,MATCH(Schedules_8760!$C5283,Clg_StPt_Sch_EZ!$B$4:$B$27,0),MATCH(Schedules_8760!$F5283,Clg_StPt_Sch_EZ!$C$3:$I$3,0)),"F","C")</f>
        <v>25.555555555555554</v>
      </c>
      <c r="K5283" s="34">
        <f>CONVERT(INDEX(Clg_StPt_Sch_EZ!$C$31:$I$54,MATCH(Schedules_8760!$C5283,Clg_StPt_Sch_EZ!$B$31:$B$54,0),MATCH(Schedules_8760!$F5283,Clg_StPt_Sch_EZ!$C$30:$I$30,0)),"F","C")</f>
        <v>28.333333333333332</v>
      </c>
      <c r="L5283" s="34">
        <f>CONVERT(INDEX(DHW_StPt_Sch_EZ!$C$4:$I$27,MATCH(Schedules_8760!$C5283,DHW_StPt_Sch_EZ!$B$4:$B$27,0),MATCH(Schedules_8760!$F5283,DHW_StPt_Sch_EZ!$C$3:$I$3,0)),"F","C")</f>
        <v>53.333333333333329</v>
      </c>
      <c r="M5283" s="34">
        <f>CONVERT(INDEX(DHW_StPt_Sch_EZ!$C$31:$I$54,MATCH(Schedules_8760!$C5283,DHW_StPt_Sch_EZ!$B$31:$B$54,0),MATCH(Schedules_8760!$F5283,DHW_StPt_Sch_EZ!$C$30:$I$30,0)),"F","C")</f>
        <v>53.333333333333329</v>
      </c>
      <c r="N5283" s="12"/>
      <c r="O5283" s="12"/>
      <c r="P5283" s="12"/>
    </row>
    <row r="5284" spans="1:16" x14ac:dyDescent="0.25">
      <c r="A5284" s="35">
        <v>5283</v>
      </c>
      <c r="B5284" s="89">
        <v>221.08333333333329</v>
      </c>
      <c r="C5284" s="35">
        <f t="shared" si="410"/>
        <v>3</v>
      </c>
      <c r="D5284" s="35">
        <f t="shared" si="413"/>
        <v>221</v>
      </c>
      <c r="E5284" s="35">
        <f t="shared" si="414"/>
        <v>4</v>
      </c>
      <c r="F5284" s="35" t="str">
        <f t="shared" si="411"/>
        <v>Wednesday</v>
      </c>
      <c r="G5284" s="35">
        <f t="shared" si="412"/>
        <v>8</v>
      </c>
      <c r="H5284" s="34">
        <f>CONVERT(INDEX(Htg_StPt_Sch_EZ!$C$4:$I$27,MATCH(Schedules_8760!$C5284,Htg_StPt_Sch_EZ!$B$4:$B$27,0),MATCH(Schedules_8760!$F5284,Htg_StPt_Sch_EZ!$C$3:$I$3,0)),"F","C")</f>
        <v>20.555555555555554</v>
      </c>
      <c r="I5284" s="34">
        <f>CONVERT(INDEX(Htg_StPt_Sch_EZ!$C$31:$I$54,MATCH(Schedules_8760!$C5284,Htg_StPt_Sch_EZ!$B$31:$B$54,0),MATCH(Schedules_8760!$F5284,Htg_StPt_Sch_EZ!$C$30:$I$30,0)),"F","C")</f>
        <v>19.444444444444443</v>
      </c>
      <c r="J5284" s="34">
        <f>CONVERT(INDEX(Clg_StPt_Sch_EZ!$C$4:$I$27,MATCH(Schedules_8760!$C5284,Clg_StPt_Sch_EZ!$B$4:$B$27,0),MATCH(Schedules_8760!$F5284,Clg_StPt_Sch_EZ!$C$3:$I$3,0)),"F","C")</f>
        <v>25.555555555555554</v>
      </c>
      <c r="K5284" s="34">
        <f>CONVERT(INDEX(Clg_StPt_Sch_EZ!$C$31:$I$54,MATCH(Schedules_8760!$C5284,Clg_StPt_Sch_EZ!$B$31:$B$54,0),MATCH(Schedules_8760!$F5284,Clg_StPt_Sch_EZ!$C$30:$I$30,0)),"F","C")</f>
        <v>28.333333333333332</v>
      </c>
      <c r="L5284" s="34">
        <f>CONVERT(INDEX(DHW_StPt_Sch_EZ!$C$4:$I$27,MATCH(Schedules_8760!$C5284,DHW_StPt_Sch_EZ!$B$4:$B$27,0),MATCH(Schedules_8760!$F5284,DHW_StPt_Sch_EZ!$C$3:$I$3,0)),"F","C")</f>
        <v>53.333333333333329</v>
      </c>
      <c r="M5284" s="34">
        <f>CONVERT(INDEX(DHW_StPt_Sch_EZ!$C$31:$I$54,MATCH(Schedules_8760!$C5284,DHW_StPt_Sch_EZ!$B$31:$B$54,0),MATCH(Schedules_8760!$F5284,DHW_StPt_Sch_EZ!$C$30:$I$30,0)),"F","C")</f>
        <v>53.333333333333329</v>
      </c>
      <c r="N5284" s="12"/>
      <c r="O5284" s="12"/>
      <c r="P5284" s="12"/>
    </row>
    <row r="5285" spans="1:16" x14ac:dyDescent="0.25">
      <c r="A5285" s="35">
        <v>5284</v>
      </c>
      <c r="B5285" s="89">
        <v>221.125</v>
      </c>
      <c r="C5285" s="35">
        <f t="shared" si="410"/>
        <v>4</v>
      </c>
      <c r="D5285" s="35">
        <f t="shared" si="413"/>
        <v>221</v>
      </c>
      <c r="E5285" s="35">
        <f t="shared" si="414"/>
        <v>4</v>
      </c>
      <c r="F5285" s="35" t="str">
        <f t="shared" si="411"/>
        <v>Wednesday</v>
      </c>
      <c r="G5285" s="35">
        <f t="shared" si="412"/>
        <v>8</v>
      </c>
      <c r="H5285" s="34">
        <f>CONVERT(INDEX(Htg_StPt_Sch_EZ!$C$4:$I$27,MATCH(Schedules_8760!$C5285,Htg_StPt_Sch_EZ!$B$4:$B$27,0),MATCH(Schedules_8760!$F5285,Htg_StPt_Sch_EZ!$C$3:$I$3,0)),"F","C")</f>
        <v>20.555555555555554</v>
      </c>
      <c r="I5285" s="34">
        <f>CONVERT(INDEX(Htg_StPt_Sch_EZ!$C$31:$I$54,MATCH(Schedules_8760!$C5285,Htg_StPt_Sch_EZ!$B$31:$B$54,0),MATCH(Schedules_8760!$F5285,Htg_StPt_Sch_EZ!$C$30:$I$30,0)),"F","C")</f>
        <v>19.444444444444443</v>
      </c>
      <c r="J5285" s="34">
        <f>CONVERT(INDEX(Clg_StPt_Sch_EZ!$C$4:$I$27,MATCH(Schedules_8760!$C5285,Clg_StPt_Sch_EZ!$B$4:$B$27,0),MATCH(Schedules_8760!$F5285,Clg_StPt_Sch_EZ!$C$3:$I$3,0)),"F","C")</f>
        <v>25.555555555555554</v>
      </c>
      <c r="K5285" s="34">
        <f>CONVERT(INDEX(Clg_StPt_Sch_EZ!$C$31:$I$54,MATCH(Schedules_8760!$C5285,Clg_StPt_Sch_EZ!$B$31:$B$54,0),MATCH(Schedules_8760!$F5285,Clg_StPt_Sch_EZ!$C$30:$I$30,0)),"F","C")</f>
        <v>28.333333333333332</v>
      </c>
      <c r="L5285" s="34">
        <f>CONVERT(INDEX(DHW_StPt_Sch_EZ!$C$4:$I$27,MATCH(Schedules_8760!$C5285,DHW_StPt_Sch_EZ!$B$4:$B$27,0),MATCH(Schedules_8760!$F5285,DHW_StPt_Sch_EZ!$C$3:$I$3,0)),"F","C")</f>
        <v>53.333333333333329</v>
      </c>
      <c r="M5285" s="34">
        <f>CONVERT(INDEX(DHW_StPt_Sch_EZ!$C$31:$I$54,MATCH(Schedules_8760!$C5285,DHW_StPt_Sch_EZ!$B$31:$B$54,0),MATCH(Schedules_8760!$F5285,DHW_StPt_Sch_EZ!$C$30:$I$30,0)),"F","C")</f>
        <v>53.333333333333329</v>
      </c>
      <c r="N5285" s="12"/>
      <c r="O5285" s="12"/>
      <c r="P5285" s="12"/>
    </row>
    <row r="5286" spans="1:16" x14ac:dyDescent="0.25">
      <c r="A5286" s="35">
        <v>5285</v>
      </c>
      <c r="B5286" s="89">
        <v>221.16666666666671</v>
      </c>
      <c r="C5286" s="35">
        <f t="shared" si="410"/>
        <v>5</v>
      </c>
      <c r="D5286" s="35">
        <f t="shared" si="413"/>
        <v>221</v>
      </c>
      <c r="E5286" s="35">
        <f t="shared" si="414"/>
        <v>4</v>
      </c>
      <c r="F5286" s="35" t="str">
        <f t="shared" si="411"/>
        <v>Wednesday</v>
      </c>
      <c r="G5286" s="35">
        <f t="shared" si="412"/>
        <v>8</v>
      </c>
      <c r="H5286" s="34">
        <f>CONVERT(INDEX(Htg_StPt_Sch_EZ!$C$4:$I$27,MATCH(Schedules_8760!$C5286,Htg_StPt_Sch_EZ!$B$4:$B$27,0),MATCH(Schedules_8760!$F5286,Htg_StPt_Sch_EZ!$C$3:$I$3,0)),"F","C")</f>
        <v>20.555555555555554</v>
      </c>
      <c r="I5286" s="34">
        <f>CONVERT(INDEX(Htg_StPt_Sch_EZ!$C$31:$I$54,MATCH(Schedules_8760!$C5286,Htg_StPt_Sch_EZ!$B$31:$B$54,0),MATCH(Schedules_8760!$F5286,Htg_StPt_Sch_EZ!$C$30:$I$30,0)),"F","C")</f>
        <v>19.444444444444443</v>
      </c>
      <c r="J5286" s="34">
        <f>CONVERT(INDEX(Clg_StPt_Sch_EZ!$C$4:$I$27,MATCH(Schedules_8760!$C5286,Clg_StPt_Sch_EZ!$B$4:$B$27,0),MATCH(Schedules_8760!$F5286,Clg_StPt_Sch_EZ!$C$3:$I$3,0)),"F","C")</f>
        <v>25.555555555555554</v>
      </c>
      <c r="K5286" s="34">
        <f>CONVERT(INDEX(Clg_StPt_Sch_EZ!$C$31:$I$54,MATCH(Schedules_8760!$C5286,Clg_StPt_Sch_EZ!$B$31:$B$54,0),MATCH(Schedules_8760!$F5286,Clg_StPt_Sch_EZ!$C$30:$I$30,0)),"F","C")</f>
        <v>28.333333333333332</v>
      </c>
      <c r="L5286" s="34">
        <f>CONVERT(INDEX(DHW_StPt_Sch_EZ!$C$4:$I$27,MATCH(Schedules_8760!$C5286,DHW_StPt_Sch_EZ!$B$4:$B$27,0),MATCH(Schedules_8760!$F5286,DHW_StPt_Sch_EZ!$C$3:$I$3,0)),"F","C")</f>
        <v>53.333333333333329</v>
      </c>
      <c r="M5286" s="34">
        <f>CONVERT(INDEX(DHW_StPt_Sch_EZ!$C$31:$I$54,MATCH(Schedules_8760!$C5286,DHW_StPt_Sch_EZ!$B$31:$B$54,0),MATCH(Schedules_8760!$F5286,DHW_StPt_Sch_EZ!$C$30:$I$30,0)),"F","C")</f>
        <v>53.333333333333329</v>
      </c>
      <c r="N5286" s="12"/>
      <c r="O5286" s="12"/>
      <c r="P5286" s="12"/>
    </row>
    <row r="5287" spans="1:16" x14ac:dyDescent="0.25">
      <c r="A5287" s="35">
        <v>5286</v>
      </c>
      <c r="B5287" s="89">
        <v>221.20833333333329</v>
      </c>
      <c r="C5287" s="35">
        <f t="shared" si="410"/>
        <v>6</v>
      </c>
      <c r="D5287" s="35">
        <f t="shared" si="413"/>
        <v>221</v>
      </c>
      <c r="E5287" s="35">
        <f t="shared" si="414"/>
        <v>4</v>
      </c>
      <c r="F5287" s="35" t="str">
        <f t="shared" si="411"/>
        <v>Wednesday</v>
      </c>
      <c r="G5287" s="35">
        <f t="shared" si="412"/>
        <v>8</v>
      </c>
      <c r="H5287" s="34">
        <f>CONVERT(INDEX(Htg_StPt_Sch_EZ!$C$4:$I$27,MATCH(Schedules_8760!$C5287,Htg_StPt_Sch_EZ!$B$4:$B$27,0),MATCH(Schedules_8760!$F5287,Htg_StPt_Sch_EZ!$C$3:$I$3,0)),"F","C")</f>
        <v>20.555555555555554</v>
      </c>
      <c r="I5287" s="34">
        <f>CONVERT(INDEX(Htg_StPt_Sch_EZ!$C$31:$I$54,MATCH(Schedules_8760!$C5287,Htg_StPt_Sch_EZ!$B$31:$B$54,0),MATCH(Schedules_8760!$F5287,Htg_StPt_Sch_EZ!$C$30:$I$30,0)),"F","C")</f>
        <v>19.444444444444443</v>
      </c>
      <c r="J5287" s="34">
        <f>CONVERT(INDEX(Clg_StPt_Sch_EZ!$C$4:$I$27,MATCH(Schedules_8760!$C5287,Clg_StPt_Sch_EZ!$B$4:$B$27,0),MATCH(Schedules_8760!$F5287,Clg_StPt_Sch_EZ!$C$3:$I$3,0)),"F","C")</f>
        <v>25.555555555555554</v>
      </c>
      <c r="K5287" s="34">
        <f>CONVERT(INDEX(Clg_StPt_Sch_EZ!$C$31:$I$54,MATCH(Schedules_8760!$C5287,Clg_StPt_Sch_EZ!$B$31:$B$54,0),MATCH(Schedules_8760!$F5287,Clg_StPt_Sch_EZ!$C$30:$I$30,0)),"F","C")</f>
        <v>28.333333333333332</v>
      </c>
      <c r="L5287" s="34">
        <f>CONVERT(INDEX(DHW_StPt_Sch_EZ!$C$4:$I$27,MATCH(Schedules_8760!$C5287,DHW_StPt_Sch_EZ!$B$4:$B$27,0),MATCH(Schedules_8760!$F5287,DHW_StPt_Sch_EZ!$C$3:$I$3,0)),"F","C")</f>
        <v>53.333333333333329</v>
      </c>
      <c r="M5287" s="34">
        <f>CONVERT(INDEX(DHW_StPt_Sch_EZ!$C$31:$I$54,MATCH(Schedules_8760!$C5287,DHW_StPt_Sch_EZ!$B$31:$B$54,0),MATCH(Schedules_8760!$F5287,DHW_StPt_Sch_EZ!$C$30:$I$30,0)),"F","C")</f>
        <v>53.333333333333329</v>
      </c>
      <c r="N5287" s="12"/>
      <c r="O5287" s="12"/>
      <c r="P5287" s="12"/>
    </row>
    <row r="5288" spans="1:16" x14ac:dyDescent="0.25">
      <c r="A5288" s="35">
        <v>5287</v>
      </c>
      <c r="B5288" s="89">
        <v>221.25</v>
      </c>
      <c r="C5288" s="35">
        <f t="shared" si="410"/>
        <v>7</v>
      </c>
      <c r="D5288" s="35">
        <f t="shared" si="413"/>
        <v>221</v>
      </c>
      <c r="E5288" s="35">
        <f t="shared" si="414"/>
        <v>4</v>
      </c>
      <c r="F5288" s="35" t="str">
        <f t="shared" si="411"/>
        <v>Wednesday</v>
      </c>
      <c r="G5288" s="35">
        <f t="shared" si="412"/>
        <v>8</v>
      </c>
      <c r="H5288" s="34">
        <f>CONVERT(INDEX(Htg_StPt_Sch_EZ!$C$4:$I$27,MATCH(Schedules_8760!$C5288,Htg_StPt_Sch_EZ!$B$4:$B$27,0),MATCH(Schedules_8760!$F5288,Htg_StPt_Sch_EZ!$C$3:$I$3,0)),"F","C")</f>
        <v>20.555555555555554</v>
      </c>
      <c r="I5288" s="34">
        <f>CONVERT(INDEX(Htg_StPt_Sch_EZ!$C$31:$I$54,MATCH(Schedules_8760!$C5288,Htg_StPt_Sch_EZ!$B$31:$B$54,0),MATCH(Schedules_8760!$F5288,Htg_StPt_Sch_EZ!$C$30:$I$30,0)),"F","C")</f>
        <v>19.444444444444443</v>
      </c>
      <c r="J5288" s="34">
        <f>CONVERT(INDEX(Clg_StPt_Sch_EZ!$C$4:$I$27,MATCH(Schedules_8760!$C5288,Clg_StPt_Sch_EZ!$B$4:$B$27,0),MATCH(Schedules_8760!$F5288,Clg_StPt_Sch_EZ!$C$3:$I$3,0)),"F","C")</f>
        <v>25.555555555555554</v>
      </c>
      <c r="K5288" s="34">
        <f>CONVERT(INDEX(Clg_StPt_Sch_EZ!$C$31:$I$54,MATCH(Schedules_8760!$C5288,Clg_StPt_Sch_EZ!$B$31:$B$54,0),MATCH(Schedules_8760!$F5288,Clg_StPt_Sch_EZ!$C$30:$I$30,0)),"F","C")</f>
        <v>28.333333333333332</v>
      </c>
      <c r="L5288" s="34">
        <f>CONVERT(INDEX(DHW_StPt_Sch_EZ!$C$4:$I$27,MATCH(Schedules_8760!$C5288,DHW_StPt_Sch_EZ!$B$4:$B$27,0),MATCH(Schedules_8760!$F5288,DHW_StPt_Sch_EZ!$C$3:$I$3,0)),"F","C")</f>
        <v>53.333333333333329</v>
      </c>
      <c r="M5288" s="34">
        <f>CONVERT(INDEX(DHW_StPt_Sch_EZ!$C$31:$I$54,MATCH(Schedules_8760!$C5288,DHW_StPt_Sch_EZ!$B$31:$B$54,0),MATCH(Schedules_8760!$F5288,DHW_StPt_Sch_EZ!$C$30:$I$30,0)),"F","C")</f>
        <v>53.333333333333329</v>
      </c>
      <c r="N5288" s="12"/>
      <c r="O5288" s="12"/>
      <c r="P5288" s="12"/>
    </row>
    <row r="5289" spans="1:16" x14ac:dyDescent="0.25">
      <c r="A5289" s="35">
        <v>5288</v>
      </c>
      <c r="B5289" s="89">
        <v>221.29166666666671</v>
      </c>
      <c r="C5289" s="35">
        <f t="shared" si="410"/>
        <v>8</v>
      </c>
      <c r="D5289" s="35">
        <f t="shared" si="413"/>
        <v>221</v>
      </c>
      <c r="E5289" s="35">
        <f t="shared" si="414"/>
        <v>4</v>
      </c>
      <c r="F5289" s="35" t="str">
        <f t="shared" si="411"/>
        <v>Wednesday</v>
      </c>
      <c r="G5289" s="35">
        <f t="shared" si="412"/>
        <v>8</v>
      </c>
      <c r="H5289" s="34">
        <f>CONVERT(INDEX(Htg_StPt_Sch_EZ!$C$4:$I$27,MATCH(Schedules_8760!$C5289,Htg_StPt_Sch_EZ!$B$4:$B$27,0),MATCH(Schedules_8760!$F5289,Htg_StPt_Sch_EZ!$C$3:$I$3,0)),"F","C")</f>
        <v>20.555555555555554</v>
      </c>
      <c r="I5289" s="34">
        <f>CONVERT(INDEX(Htg_StPt_Sch_EZ!$C$31:$I$54,MATCH(Schedules_8760!$C5289,Htg_StPt_Sch_EZ!$B$31:$B$54,0),MATCH(Schedules_8760!$F5289,Htg_StPt_Sch_EZ!$C$30:$I$30,0)),"F","C")</f>
        <v>19.444444444444443</v>
      </c>
      <c r="J5289" s="34">
        <f>CONVERT(INDEX(Clg_StPt_Sch_EZ!$C$4:$I$27,MATCH(Schedules_8760!$C5289,Clg_StPt_Sch_EZ!$B$4:$B$27,0),MATCH(Schedules_8760!$F5289,Clg_StPt_Sch_EZ!$C$3:$I$3,0)),"F","C")</f>
        <v>25.555555555555554</v>
      </c>
      <c r="K5289" s="34">
        <f>CONVERT(INDEX(Clg_StPt_Sch_EZ!$C$31:$I$54,MATCH(Schedules_8760!$C5289,Clg_StPt_Sch_EZ!$B$31:$B$54,0),MATCH(Schedules_8760!$F5289,Clg_StPt_Sch_EZ!$C$30:$I$30,0)),"F","C")</f>
        <v>25</v>
      </c>
      <c r="L5289" s="34">
        <f>CONVERT(INDEX(DHW_StPt_Sch_EZ!$C$4:$I$27,MATCH(Schedules_8760!$C5289,DHW_StPt_Sch_EZ!$B$4:$B$27,0),MATCH(Schedules_8760!$F5289,DHW_StPt_Sch_EZ!$C$3:$I$3,0)),"F","C")</f>
        <v>53.333333333333329</v>
      </c>
      <c r="M5289" s="34">
        <f>CONVERT(INDEX(DHW_StPt_Sch_EZ!$C$31:$I$54,MATCH(Schedules_8760!$C5289,DHW_StPt_Sch_EZ!$B$31:$B$54,0),MATCH(Schedules_8760!$F5289,DHW_StPt_Sch_EZ!$C$30:$I$30,0)),"F","C")</f>
        <v>53.333333333333329</v>
      </c>
      <c r="N5289" s="12"/>
      <c r="O5289" s="12"/>
      <c r="P5289" s="12"/>
    </row>
    <row r="5290" spans="1:16" x14ac:dyDescent="0.25">
      <c r="A5290" s="35">
        <v>5289</v>
      </c>
      <c r="B5290" s="89">
        <v>221.33333333333329</v>
      </c>
      <c r="C5290" s="35">
        <f t="shared" si="410"/>
        <v>9</v>
      </c>
      <c r="D5290" s="35">
        <f t="shared" si="413"/>
        <v>221</v>
      </c>
      <c r="E5290" s="35">
        <f t="shared" si="414"/>
        <v>4</v>
      </c>
      <c r="F5290" s="35" t="str">
        <f t="shared" si="411"/>
        <v>Wednesday</v>
      </c>
      <c r="G5290" s="35">
        <f t="shared" si="412"/>
        <v>8</v>
      </c>
      <c r="H5290" s="34">
        <f>CONVERT(INDEX(Htg_StPt_Sch_EZ!$C$4:$I$27,MATCH(Schedules_8760!$C5290,Htg_StPt_Sch_EZ!$B$4:$B$27,0),MATCH(Schedules_8760!$F5290,Htg_StPt_Sch_EZ!$C$3:$I$3,0)),"F","C")</f>
        <v>20.555555555555554</v>
      </c>
      <c r="I5290" s="34">
        <f>CONVERT(INDEX(Htg_StPt_Sch_EZ!$C$31:$I$54,MATCH(Schedules_8760!$C5290,Htg_StPt_Sch_EZ!$B$31:$B$54,0),MATCH(Schedules_8760!$F5290,Htg_StPt_Sch_EZ!$C$30:$I$30,0)),"F","C")</f>
        <v>19.444444444444443</v>
      </c>
      <c r="J5290" s="34">
        <f>CONVERT(INDEX(Clg_StPt_Sch_EZ!$C$4:$I$27,MATCH(Schedules_8760!$C5290,Clg_StPt_Sch_EZ!$B$4:$B$27,0),MATCH(Schedules_8760!$F5290,Clg_StPt_Sch_EZ!$C$3:$I$3,0)),"F","C")</f>
        <v>25.555555555555554</v>
      </c>
      <c r="K5290" s="34">
        <f>CONVERT(INDEX(Clg_StPt_Sch_EZ!$C$31:$I$54,MATCH(Schedules_8760!$C5290,Clg_StPt_Sch_EZ!$B$31:$B$54,0),MATCH(Schedules_8760!$F5290,Clg_StPt_Sch_EZ!$C$30:$I$30,0)),"F","C")</f>
        <v>25</v>
      </c>
      <c r="L5290" s="34">
        <f>CONVERT(INDEX(DHW_StPt_Sch_EZ!$C$4:$I$27,MATCH(Schedules_8760!$C5290,DHW_StPt_Sch_EZ!$B$4:$B$27,0),MATCH(Schedules_8760!$F5290,DHW_StPt_Sch_EZ!$C$3:$I$3,0)),"F","C")</f>
        <v>53.333333333333329</v>
      </c>
      <c r="M5290" s="34">
        <f>CONVERT(INDEX(DHW_StPt_Sch_EZ!$C$31:$I$54,MATCH(Schedules_8760!$C5290,DHW_StPt_Sch_EZ!$B$31:$B$54,0),MATCH(Schedules_8760!$F5290,DHW_StPt_Sch_EZ!$C$30:$I$30,0)),"F","C")</f>
        <v>53.333333333333329</v>
      </c>
      <c r="N5290" s="12"/>
      <c r="O5290" s="12"/>
      <c r="P5290" s="12"/>
    </row>
    <row r="5291" spans="1:16" x14ac:dyDescent="0.25">
      <c r="A5291" s="35">
        <v>5290</v>
      </c>
      <c r="B5291" s="89">
        <v>221.375</v>
      </c>
      <c r="C5291" s="35">
        <f t="shared" si="410"/>
        <v>10</v>
      </c>
      <c r="D5291" s="35">
        <f t="shared" si="413"/>
        <v>221</v>
      </c>
      <c r="E5291" s="35">
        <f t="shared" si="414"/>
        <v>4</v>
      </c>
      <c r="F5291" s="35" t="str">
        <f t="shared" si="411"/>
        <v>Wednesday</v>
      </c>
      <c r="G5291" s="35">
        <f t="shared" si="412"/>
        <v>8</v>
      </c>
      <c r="H5291" s="34">
        <f>CONVERT(INDEX(Htg_StPt_Sch_EZ!$C$4:$I$27,MATCH(Schedules_8760!$C5291,Htg_StPt_Sch_EZ!$B$4:$B$27,0),MATCH(Schedules_8760!$F5291,Htg_StPt_Sch_EZ!$C$3:$I$3,0)),"F","C")</f>
        <v>20.555555555555554</v>
      </c>
      <c r="I5291" s="34">
        <f>CONVERT(INDEX(Htg_StPt_Sch_EZ!$C$31:$I$54,MATCH(Schedules_8760!$C5291,Htg_StPt_Sch_EZ!$B$31:$B$54,0),MATCH(Schedules_8760!$F5291,Htg_StPt_Sch_EZ!$C$30:$I$30,0)),"F","C")</f>
        <v>19.444444444444443</v>
      </c>
      <c r="J5291" s="34">
        <f>CONVERT(INDEX(Clg_StPt_Sch_EZ!$C$4:$I$27,MATCH(Schedules_8760!$C5291,Clg_StPt_Sch_EZ!$B$4:$B$27,0),MATCH(Schedules_8760!$F5291,Clg_StPt_Sch_EZ!$C$3:$I$3,0)),"F","C")</f>
        <v>25.555555555555554</v>
      </c>
      <c r="K5291" s="34">
        <f>CONVERT(INDEX(Clg_StPt_Sch_EZ!$C$31:$I$54,MATCH(Schedules_8760!$C5291,Clg_StPt_Sch_EZ!$B$31:$B$54,0),MATCH(Schedules_8760!$F5291,Clg_StPt_Sch_EZ!$C$30:$I$30,0)),"F","C")</f>
        <v>25</v>
      </c>
      <c r="L5291" s="34">
        <f>CONVERT(INDEX(DHW_StPt_Sch_EZ!$C$4:$I$27,MATCH(Schedules_8760!$C5291,DHW_StPt_Sch_EZ!$B$4:$B$27,0),MATCH(Schedules_8760!$F5291,DHW_StPt_Sch_EZ!$C$3:$I$3,0)),"F","C")</f>
        <v>53.333333333333329</v>
      </c>
      <c r="M5291" s="34">
        <f>CONVERT(INDEX(DHW_StPt_Sch_EZ!$C$31:$I$54,MATCH(Schedules_8760!$C5291,DHW_StPt_Sch_EZ!$B$31:$B$54,0),MATCH(Schedules_8760!$F5291,DHW_StPt_Sch_EZ!$C$30:$I$30,0)),"F","C")</f>
        <v>53.333333333333329</v>
      </c>
      <c r="N5291" s="12"/>
      <c r="O5291" s="12"/>
      <c r="P5291" s="12"/>
    </row>
    <row r="5292" spans="1:16" x14ac:dyDescent="0.25">
      <c r="A5292" s="35">
        <v>5291</v>
      </c>
      <c r="B5292" s="89">
        <v>221.41666666666671</v>
      </c>
      <c r="C5292" s="35">
        <f t="shared" si="410"/>
        <v>11</v>
      </c>
      <c r="D5292" s="35">
        <f t="shared" si="413"/>
        <v>221</v>
      </c>
      <c r="E5292" s="35">
        <f t="shared" si="414"/>
        <v>4</v>
      </c>
      <c r="F5292" s="35" t="str">
        <f t="shared" si="411"/>
        <v>Wednesday</v>
      </c>
      <c r="G5292" s="35">
        <f t="shared" si="412"/>
        <v>8</v>
      </c>
      <c r="H5292" s="34">
        <f>CONVERT(INDEX(Htg_StPt_Sch_EZ!$C$4:$I$27,MATCH(Schedules_8760!$C5292,Htg_StPt_Sch_EZ!$B$4:$B$27,0),MATCH(Schedules_8760!$F5292,Htg_StPt_Sch_EZ!$C$3:$I$3,0)),"F","C")</f>
        <v>20.555555555555554</v>
      </c>
      <c r="I5292" s="34">
        <f>CONVERT(INDEX(Htg_StPt_Sch_EZ!$C$31:$I$54,MATCH(Schedules_8760!$C5292,Htg_StPt_Sch_EZ!$B$31:$B$54,0),MATCH(Schedules_8760!$F5292,Htg_StPt_Sch_EZ!$C$30:$I$30,0)),"F","C")</f>
        <v>19.444444444444443</v>
      </c>
      <c r="J5292" s="34">
        <f>CONVERT(INDEX(Clg_StPt_Sch_EZ!$C$4:$I$27,MATCH(Schedules_8760!$C5292,Clg_StPt_Sch_EZ!$B$4:$B$27,0),MATCH(Schedules_8760!$F5292,Clg_StPt_Sch_EZ!$C$3:$I$3,0)),"F","C")</f>
        <v>25.555555555555554</v>
      </c>
      <c r="K5292" s="34">
        <f>CONVERT(INDEX(Clg_StPt_Sch_EZ!$C$31:$I$54,MATCH(Schedules_8760!$C5292,Clg_StPt_Sch_EZ!$B$31:$B$54,0),MATCH(Schedules_8760!$F5292,Clg_StPt_Sch_EZ!$C$30:$I$30,0)),"F","C")</f>
        <v>25</v>
      </c>
      <c r="L5292" s="34">
        <f>CONVERT(INDEX(DHW_StPt_Sch_EZ!$C$4:$I$27,MATCH(Schedules_8760!$C5292,DHW_StPt_Sch_EZ!$B$4:$B$27,0),MATCH(Schedules_8760!$F5292,DHW_StPt_Sch_EZ!$C$3:$I$3,0)),"F","C")</f>
        <v>53.333333333333329</v>
      </c>
      <c r="M5292" s="34">
        <f>CONVERT(INDEX(DHW_StPt_Sch_EZ!$C$31:$I$54,MATCH(Schedules_8760!$C5292,DHW_StPt_Sch_EZ!$B$31:$B$54,0),MATCH(Schedules_8760!$F5292,DHW_StPt_Sch_EZ!$C$30:$I$30,0)),"F","C")</f>
        <v>53.333333333333329</v>
      </c>
      <c r="N5292" s="12"/>
      <c r="O5292" s="12"/>
      <c r="P5292" s="12"/>
    </row>
    <row r="5293" spans="1:16" x14ac:dyDescent="0.25">
      <c r="A5293" s="35">
        <v>5292</v>
      </c>
      <c r="B5293" s="89">
        <v>221.45833333333329</v>
      </c>
      <c r="C5293" s="35">
        <f t="shared" si="410"/>
        <v>12</v>
      </c>
      <c r="D5293" s="35">
        <f t="shared" si="413"/>
        <v>221</v>
      </c>
      <c r="E5293" s="35">
        <f t="shared" si="414"/>
        <v>4</v>
      </c>
      <c r="F5293" s="35" t="str">
        <f t="shared" si="411"/>
        <v>Wednesday</v>
      </c>
      <c r="G5293" s="35">
        <f t="shared" si="412"/>
        <v>8</v>
      </c>
      <c r="H5293" s="34">
        <f>CONVERT(INDEX(Htg_StPt_Sch_EZ!$C$4:$I$27,MATCH(Schedules_8760!$C5293,Htg_StPt_Sch_EZ!$B$4:$B$27,0),MATCH(Schedules_8760!$F5293,Htg_StPt_Sch_EZ!$C$3:$I$3,0)),"F","C")</f>
        <v>20.555555555555554</v>
      </c>
      <c r="I5293" s="34">
        <f>CONVERT(INDEX(Htg_StPt_Sch_EZ!$C$31:$I$54,MATCH(Schedules_8760!$C5293,Htg_StPt_Sch_EZ!$B$31:$B$54,0),MATCH(Schedules_8760!$F5293,Htg_StPt_Sch_EZ!$C$30:$I$30,0)),"F","C")</f>
        <v>19.444444444444443</v>
      </c>
      <c r="J5293" s="34">
        <f>CONVERT(INDEX(Clg_StPt_Sch_EZ!$C$4:$I$27,MATCH(Schedules_8760!$C5293,Clg_StPt_Sch_EZ!$B$4:$B$27,0),MATCH(Schedules_8760!$F5293,Clg_StPt_Sch_EZ!$C$3:$I$3,0)),"F","C")</f>
        <v>25.555555555555554</v>
      </c>
      <c r="K5293" s="34">
        <f>CONVERT(INDEX(Clg_StPt_Sch_EZ!$C$31:$I$54,MATCH(Schedules_8760!$C5293,Clg_StPt_Sch_EZ!$B$31:$B$54,0),MATCH(Schedules_8760!$F5293,Clg_StPt_Sch_EZ!$C$30:$I$30,0)),"F","C")</f>
        <v>25</v>
      </c>
      <c r="L5293" s="34">
        <f>CONVERT(INDEX(DHW_StPt_Sch_EZ!$C$4:$I$27,MATCH(Schedules_8760!$C5293,DHW_StPt_Sch_EZ!$B$4:$B$27,0),MATCH(Schedules_8760!$F5293,DHW_StPt_Sch_EZ!$C$3:$I$3,0)),"F","C")</f>
        <v>53.333333333333329</v>
      </c>
      <c r="M5293" s="34">
        <f>CONVERT(INDEX(DHW_StPt_Sch_EZ!$C$31:$I$54,MATCH(Schedules_8760!$C5293,DHW_StPt_Sch_EZ!$B$31:$B$54,0),MATCH(Schedules_8760!$F5293,DHW_StPt_Sch_EZ!$C$30:$I$30,0)),"F","C")</f>
        <v>53.333333333333329</v>
      </c>
      <c r="N5293" s="12"/>
      <c r="O5293" s="12"/>
      <c r="P5293" s="12"/>
    </row>
    <row r="5294" spans="1:16" x14ac:dyDescent="0.25">
      <c r="A5294" s="35">
        <v>5293</v>
      </c>
      <c r="B5294" s="89">
        <v>221.5</v>
      </c>
      <c r="C5294" s="35">
        <f t="shared" si="410"/>
        <v>13</v>
      </c>
      <c r="D5294" s="35">
        <f t="shared" si="413"/>
        <v>221</v>
      </c>
      <c r="E5294" s="35">
        <f t="shared" si="414"/>
        <v>4</v>
      </c>
      <c r="F5294" s="35" t="str">
        <f t="shared" si="411"/>
        <v>Wednesday</v>
      </c>
      <c r="G5294" s="35">
        <f t="shared" si="412"/>
        <v>8</v>
      </c>
      <c r="H5294" s="34">
        <f>CONVERT(INDEX(Htg_StPt_Sch_EZ!$C$4:$I$27,MATCH(Schedules_8760!$C5294,Htg_StPt_Sch_EZ!$B$4:$B$27,0),MATCH(Schedules_8760!$F5294,Htg_StPt_Sch_EZ!$C$3:$I$3,0)),"F","C")</f>
        <v>20.555555555555554</v>
      </c>
      <c r="I5294" s="34">
        <f>CONVERT(INDEX(Htg_StPt_Sch_EZ!$C$31:$I$54,MATCH(Schedules_8760!$C5294,Htg_StPt_Sch_EZ!$B$31:$B$54,0),MATCH(Schedules_8760!$F5294,Htg_StPt_Sch_EZ!$C$30:$I$30,0)),"F","C")</f>
        <v>19.444444444444443</v>
      </c>
      <c r="J5294" s="34">
        <f>CONVERT(INDEX(Clg_StPt_Sch_EZ!$C$4:$I$27,MATCH(Schedules_8760!$C5294,Clg_StPt_Sch_EZ!$B$4:$B$27,0),MATCH(Schedules_8760!$F5294,Clg_StPt_Sch_EZ!$C$3:$I$3,0)),"F","C")</f>
        <v>25.555555555555554</v>
      </c>
      <c r="K5294" s="34">
        <f>CONVERT(INDEX(Clg_StPt_Sch_EZ!$C$31:$I$54,MATCH(Schedules_8760!$C5294,Clg_StPt_Sch_EZ!$B$31:$B$54,0),MATCH(Schedules_8760!$F5294,Clg_StPt_Sch_EZ!$C$30:$I$30,0)),"F","C")</f>
        <v>25</v>
      </c>
      <c r="L5294" s="34">
        <f>CONVERT(INDEX(DHW_StPt_Sch_EZ!$C$4:$I$27,MATCH(Schedules_8760!$C5294,DHW_StPt_Sch_EZ!$B$4:$B$27,0),MATCH(Schedules_8760!$F5294,DHW_StPt_Sch_EZ!$C$3:$I$3,0)),"F","C")</f>
        <v>53.333333333333329</v>
      </c>
      <c r="M5294" s="34">
        <f>CONVERT(INDEX(DHW_StPt_Sch_EZ!$C$31:$I$54,MATCH(Schedules_8760!$C5294,DHW_StPt_Sch_EZ!$B$31:$B$54,0),MATCH(Schedules_8760!$F5294,DHW_StPt_Sch_EZ!$C$30:$I$30,0)),"F","C")</f>
        <v>53.333333333333329</v>
      </c>
      <c r="N5294" s="12"/>
      <c r="O5294" s="12"/>
      <c r="P5294" s="12"/>
    </row>
    <row r="5295" spans="1:16" x14ac:dyDescent="0.25">
      <c r="A5295" s="35">
        <v>5294</v>
      </c>
      <c r="B5295" s="89">
        <v>221.54166666666671</v>
      </c>
      <c r="C5295" s="35">
        <f t="shared" si="410"/>
        <v>14</v>
      </c>
      <c r="D5295" s="35">
        <f t="shared" si="413"/>
        <v>221</v>
      </c>
      <c r="E5295" s="35">
        <f t="shared" si="414"/>
        <v>4</v>
      </c>
      <c r="F5295" s="35" t="str">
        <f t="shared" si="411"/>
        <v>Wednesday</v>
      </c>
      <c r="G5295" s="35">
        <f t="shared" si="412"/>
        <v>8</v>
      </c>
      <c r="H5295" s="34">
        <f>CONVERT(INDEX(Htg_StPt_Sch_EZ!$C$4:$I$27,MATCH(Schedules_8760!$C5295,Htg_StPt_Sch_EZ!$B$4:$B$27,0),MATCH(Schedules_8760!$F5295,Htg_StPt_Sch_EZ!$C$3:$I$3,0)),"F","C")</f>
        <v>20.555555555555554</v>
      </c>
      <c r="I5295" s="34">
        <f>CONVERT(INDEX(Htg_StPt_Sch_EZ!$C$31:$I$54,MATCH(Schedules_8760!$C5295,Htg_StPt_Sch_EZ!$B$31:$B$54,0),MATCH(Schedules_8760!$F5295,Htg_StPt_Sch_EZ!$C$30:$I$30,0)),"F","C")</f>
        <v>19.444444444444443</v>
      </c>
      <c r="J5295" s="34">
        <f>CONVERT(INDEX(Clg_StPt_Sch_EZ!$C$4:$I$27,MATCH(Schedules_8760!$C5295,Clg_StPt_Sch_EZ!$B$4:$B$27,0),MATCH(Schedules_8760!$F5295,Clg_StPt_Sch_EZ!$C$3:$I$3,0)),"F","C")</f>
        <v>25.555555555555554</v>
      </c>
      <c r="K5295" s="34">
        <f>CONVERT(INDEX(Clg_StPt_Sch_EZ!$C$31:$I$54,MATCH(Schedules_8760!$C5295,Clg_StPt_Sch_EZ!$B$31:$B$54,0),MATCH(Schedules_8760!$F5295,Clg_StPt_Sch_EZ!$C$30:$I$30,0)),"F","C")</f>
        <v>25</v>
      </c>
      <c r="L5295" s="34">
        <f>CONVERT(INDEX(DHW_StPt_Sch_EZ!$C$4:$I$27,MATCH(Schedules_8760!$C5295,DHW_StPt_Sch_EZ!$B$4:$B$27,0),MATCH(Schedules_8760!$F5295,DHW_StPt_Sch_EZ!$C$3:$I$3,0)),"F","C")</f>
        <v>53.333333333333329</v>
      </c>
      <c r="M5295" s="34">
        <f>CONVERT(INDEX(DHW_StPt_Sch_EZ!$C$31:$I$54,MATCH(Schedules_8760!$C5295,DHW_StPt_Sch_EZ!$B$31:$B$54,0),MATCH(Schedules_8760!$F5295,DHW_StPt_Sch_EZ!$C$30:$I$30,0)),"F","C")</f>
        <v>53.333333333333329</v>
      </c>
      <c r="N5295" s="12"/>
      <c r="O5295" s="12"/>
      <c r="P5295" s="12"/>
    </row>
    <row r="5296" spans="1:16" x14ac:dyDescent="0.25">
      <c r="A5296" s="35">
        <v>5295</v>
      </c>
      <c r="B5296" s="89">
        <v>221.58333333333329</v>
      </c>
      <c r="C5296" s="35">
        <f t="shared" si="410"/>
        <v>15</v>
      </c>
      <c r="D5296" s="35">
        <f t="shared" si="413"/>
        <v>221</v>
      </c>
      <c r="E5296" s="35">
        <f t="shared" si="414"/>
        <v>4</v>
      </c>
      <c r="F5296" s="35" t="str">
        <f t="shared" si="411"/>
        <v>Wednesday</v>
      </c>
      <c r="G5296" s="35">
        <f t="shared" si="412"/>
        <v>8</v>
      </c>
      <c r="H5296" s="34">
        <f>CONVERT(INDEX(Htg_StPt_Sch_EZ!$C$4:$I$27,MATCH(Schedules_8760!$C5296,Htg_StPt_Sch_EZ!$B$4:$B$27,0),MATCH(Schedules_8760!$F5296,Htg_StPt_Sch_EZ!$C$3:$I$3,0)),"F","C")</f>
        <v>20.555555555555554</v>
      </c>
      <c r="I5296" s="34">
        <f>CONVERT(INDEX(Htg_StPt_Sch_EZ!$C$31:$I$54,MATCH(Schedules_8760!$C5296,Htg_StPt_Sch_EZ!$B$31:$B$54,0),MATCH(Schedules_8760!$F5296,Htg_StPt_Sch_EZ!$C$30:$I$30,0)),"F","C")</f>
        <v>21.111111111111111</v>
      </c>
      <c r="J5296" s="34">
        <f>CONVERT(INDEX(Clg_StPt_Sch_EZ!$C$4:$I$27,MATCH(Schedules_8760!$C5296,Clg_StPt_Sch_EZ!$B$4:$B$27,0),MATCH(Schedules_8760!$F5296,Clg_StPt_Sch_EZ!$C$3:$I$3,0)),"F","C")</f>
        <v>25.555555555555554</v>
      </c>
      <c r="K5296" s="34">
        <f>CONVERT(INDEX(Clg_StPt_Sch_EZ!$C$31:$I$54,MATCH(Schedules_8760!$C5296,Clg_StPt_Sch_EZ!$B$31:$B$54,0),MATCH(Schedules_8760!$F5296,Clg_StPt_Sch_EZ!$C$30:$I$30,0)),"F","C")</f>
        <v>25</v>
      </c>
      <c r="L5296" s="34">
        <f>CONVERT(INDEX(DHW_StPt_Sch_EZ!$C$4:$I$27,MATCH(Schedules_8760!$C5296,DHW_StPt_Sch_EZ!$B$4:$B$27,0),MATCH(Schedules_8760!$F5296,DHW_StPt_Sch_EZ!$C$3:$I$3,0)),"F","C")</f>
        <v>53.333333333333329</v>
      </c>
      <c r="M5296" s="34">
        <f>CONVERT(INDEX(DHW_StPt_Sch_EZ!$C$31:$I$54,MATCH(Schedules_8760!$C5296,DHW_StPt_Sch_EZ!$B$31:$B$54,0),MATCH(Schedules_8760!$F5296,DHW_StPt_Sch_EZ!$C$30:$I$30,0)),"F","C")</f>
        <v>53.333333333333329</v>
      </c>
      <c r="N5296" s="12"/>
      <c r="O5296" s="12"/>
      <c r="P5296" s="12"/>
    </row>
    <row r="5297" spans="1:16" x14ac:dyDescent="0.25">
      <c r="A5297" s="35">
        <v>5296</v>
      </c>
      <c r="B5297" s="89">
        <v>221.625</v>
      </c>
      <c r="C5297" s="35">
        <f t="shared" si="410"/>
        <v>16</v>
      </c>
      <c r="D5297" s="35">
        <f t="shared" si="413"/>
        <v>221</v>
      </c>
      <c r="E5297" s="35">
        <f t="shared" si="414"/>
        <v>4</v>
      </c>
      <c r="F5297" s="35" t="str">
        <f t="shared" si="411"/>
        <v>Wednesday</v>
      </c>
      <c r="G5297" s="35">
        <f t="shared" si="412"/>
        <v>8</v>
      </c>
      <c r="H5297" s="34">
        <f>CONVERT(INDEX(Htg_StPt_Sch_EZ!$C$4:$I$27,MATCH(Schedules_8760!$C5297,Htg_StPt_Sch_EZ!$B$4:$B$27,0),MATCH(Schedules_8760!$F5297,Htg_StPt_Sch_EZ!$C$3:$I$3,0)),"F","C")</f>
        <v>20.555555555555554</v>
      </c>
      <c r="I5297" s="34">
        <f>CONVERT(INDEX(Htg_StPt_Sch_EZ!$C$31:$I$54,MATCH(Schedules_8760!$C5297,Htg_StPt_Sch_EZ!$B$31:$B$54,0),MATCH(Schedules_8760!$F5297,Htg_StPt_Sch_EZ!$C$30:$I$30,0)),"F","C")</f>
        <v>21.111111111111111</v>
      </c>
      <c r="J5297" s="34">
        <f>CONVERT(INDEX(Clg_StPt_Sch_EZ!$C$4:$I$27,MATCH(Schedules_8760!$C5297,Clg_StPt_Sch_EZ!$B$4:$B$27,0),MATCH(Schedules_8760!$F5297,Clg_StPt_Sch_EZ!$C$3:$I$3,0)),"F","C")</f>
        <v>25.555555555555554</v>
      </c>
      <c r="K5297" s="34">
        <f>CONVERT(INDEX(Clg_StPt_Sch_EZ!$C$31:$I$54,MATCH(Schedules_8760!$C5297,Clg_StPt_Sch_EZ!$B$31:$B$54,0),MATCH(Schedules_8760!$F5297,Clg_StPt_Sch_EZ!$C$30:$I$30,0)),"F","C")</f>
        <v>25</v>
      </c>
      <c r="L5297" s="34">
        <f>CONVERT(INDEX(DHW_StPt_Sch_EZ!$C$4:$I$27,MATCH(Schedules_8760!$C5297,DHW_StPt_Sch_EZ!$B$4:$B$27,0),MATCH(Schedules_8760!$F5297,DHW_StPt_Sch_EZ!$C$3:$I$3,0)),"F","C")</f>
        <v>53.333333333333329</v>
      </c>
      <c r="M5297" s="34">
        <f>CONVERT(INDEX(DHW_StPt_Sch_EZ!$C$31:$I$54,MATCH(Schedules_8760!$C5297,DHW_StPt_Sch_EZ!$B$31:$B$54,0),MATCH(Schedules_8760!$F5297,DHW_StPt_Sch_EZ!$C$30:$I$30,0)),"F","C")</f>
        <v>53.333333333333329</v>
      </c>
      <c r="N5297" s="12"/>
      <c r="O5297" s="12"/>
      <c r="P5297" s="12"/>
    </row>
    <row r="5298" spans="1:16" x14ac:dyDescent="0.25">
      <c r="A5298" s="35">
        <v>5297</v>
      </c>
      <c r="B5298" s="89">
        <v>221.66666666666671</v>
      </c>
      <c r="C5298" s="35">
        <f t="shared" si="410"/>
        <v>17</v>
      </c>
      <c r="D5298" s="35">
        <f t="shared" si="413"/>
        <v>221</v>
      </c>
      <c r="E5298" s="35">
        <f t="shared" si="414"/>
        <v>4</v>
      </c>
      <c r="F5298" s="35" t="str">
        <f t="shared" si="411"/>
        <v>Wednesday</v>
      </c>
      <c r="G5298" s="35">
        <f t="shared" si="412"/>
        <v>8</v>
      </c>
      <c r="H5298" s="34">
        <f>CONVERT(INDEX(Htg_StPt_Sch_EZ!$C$4:$I$27,MATCH(Schedules_8760!$C5298,Htg_StPt_Sch_EZ!$B$4:$B$27,0),MATCH(Schedules_8760!$F5298,Htg_StPt_Sch_EZ!$C$3:$I$3,0)),"F","C")</f>
        <v>20.555555555555554</v>
      </c>
      <c r="I5298" s="34">
        <f>CONVERT(INDEX(Htg_StPt_Sch_EZ!$C$31:$I$54,MATCH(Schedules_8760!$C5298,Htg_StPt_Sch_EZ!$B$31:$B$54,0),MATCH(Schedules_8760!$F5298,Htg_StPt_Sch_EZ!$C$30:$I$30,0)),"F","C")</f>
        <v>17.777777777777779</v>
      </c>
      <c r="J5298" s="34">
        <f>CONVERT(INDEX(Clg_StPt_Sch_EZ!$C$4:$I$27,MATCH(Schedules_8760!$C5298,Clg_StPt_Sch_EZ!$B$4:$B$27,0),MATCH(Schedules_8760!$F5298,Clg_StPt_Sch_EZ!$C$3:$I$3,0)),"F","C")</f>
        <v>25.555555555555554</v>
      </c>
      <c r="K5298" s="34">
        <f>CONVERT(INDEX(Clg_StPt_Sch_EZ!$C$31:$I$54,MATCH(Schedules_8760!$C5298,Clg_StPt_Sch_EZ!$B$31:$B$54,0),MATCH(Schedules_8760!$F5298,Clg_StPt_Sch_EZ!$C$30:$I$30,0)),"F","C")</f>
        <v>25</v>
      </c>
      <c r="L5298" s="34">
        <f>CONVERT(INDEX(DHW_StPt_Sch_EZ!$C$4:$I$27,MATCH(Schedules_8760!$C5298,DHW_StPt_Sch_EZ!$B$4:$B$27,0),MATCH(Schedules_8760!$F5298,DHW_StPt_Sch_EZ!$C$3:$I$3,0)),"F","C")</f>
        <v>53.333333333333329</v>
      </c>
      <c r="M5298" s="34">
        <f>CONVERT(INDEX(DHW_StPt_Sch_EZ!$C$31:$I$54,MATCH(Schedules_8760!$C5298,DHW_StPt_Sch_EZ!$B$31:$B$54,0),MATCH(Schedules_8760!$F5298,DHW_StPt_Sch_EZ!$C$30:$I$30,0)),"F","C")</f>
        <v>53.333333333333329</v>
      </c>
      <c r="N5298" s="12"/>
      <c r="O5298" s="12"/>
      <c r="P5298" s="12"/>
    </row>
    <row r="5299" spans="1:16" x14ac:dyDescent="0.25">
      <c r="A5299" s="35">
        <v>5298</v>
      </c>
      <c r="B5299" s="89">
        <v>221.70833333333329</v>
      </c>
      <c r="C5299" s="35">
        <f t="shared" si="410"/>
        <v>18</v>
      </c>
      <c r="D5299" s="35">
        <f t="shared" si="413"/>
        <v>221</v>
      </c>
      <c r="E5299" s="35">
        <f t="shared" si="414"/>
        <v>4</v>
      </c>
      <c r="F5299" s="35" t="str">
        <f t="shared" si="411"/>
        <v>Wednesday</v>
      </c>
      <c r="G5299" s="35">
        <f t="shared" si="412"/>
        <v>8</v>
      </c>
      <c r="H5299" s="34">
        <f>CONVERT(INDEX(Htg_StPt_Sch_EZ!$C$4:$I$27,MATCH(Schedules_8760!$C5299,Htg_StPt_Sch_EZ!$B$4:$B$27,0),MATCH(Schedules_8760!$F5299,Htg_StPt_Sch_EZ!$C$3:$I$3,0)),"F","C")</f>
        <v>20.555555555555554</v>
      </c>
      <c r="I5299" s="34">
        <f>CONVERT(INDEX(Htg_StPt_Sch_EZ!$C$31:$I$54,MATCH(Schedules_8760!$C5299,Htg_StPt_Sch_EZ!$B$31:$B$54,0),MATCH(Schedules_8760!$F5299,Htg_StPt_Sch_EZ!$C$30:$I$30,0)),"F","C")</f>
        <v>17.777777777777779</v>
      </c>
      <c r="J5299" s="34">
        <f>CONVERT(INDEX(Clg_StPt_Sch_EZ!$C$4:$I$27,MATCH(Schedules_8760!$C5299,Clg_StPt_Sch_EZ!$B$4:$B$27,0),MATCH(Schedules_8760!$F5299,Clg_StPt_Sch_EZ!$C$3:$I$3,0)),"F","C")</f>
        <v>25.555555555555554</v>
      </c>
      <c r="K5299" s="34">
        <f>CONVERT(INDEX(Clg_StPt_Sch_EZ!$C$31:$I$54,MATCH(Schedules_8760!$C5299,Clg_StPt_Sch_EZ!$B$31:$B$54,0),MATCH(Schedules_8760!$F5299,Clg_StPt_Sch_EZ!$C$30:$I$30,0)),"F","C")</f>
        <v>28.333333333333332</v>
      </c>
      <c r="L5299" s="34">
        <f>CONVERT(INDEX(DHW_StPt_Sch_EZ!$C$4:$I$27,MATCH(Schedules_8760!$C5299,DHW_StPt_Sch_EZ!$B$4:$B$27,0),MATCH(Schedules_8760!$F5299,DHW_StPt_Sch_EZ!$C$3:$I$3,0)),"F","C")</f>
        <v>53.333333333333329</v>
      </c>
      <c r="M5299" s="34">
        <f>CONVERT(INDEX(DHW_StPt_Sch_EZ!$C$31:$I$54,MATCH(Schedules_8760!$C5299,DHW_StPt_Sch_EZ!$B$31:$B$54,0),MATCH(Schedules_8760!$F5299,DHW_StPt_Sch_EZ!$C$30:$I$30,0)),"F","C")</f>
        <v>53.333333333333329</v>
      </c>
      <c r="N5299" s="12"/>
      <c r="O5299" s="12"/>
      <c r="P5299" s="12"/>
    </row>
    <row r="5300" spans="1:16" x14ac:dyDescent="0.25">
      <c r="A5300" s="35">
        <v>5299</v>
      </c>
      <c r="B5300" s="89">
        <v>221.75</v>
      </c>
      <c r="C5300" s="35">
        <f t="shared" si="410"/>
        <v>19</v>
      </c>
      <c r="D5300" s="35">
        <f t="shared" si="413"/>
        <v>221</v>
      </c>
      <c r="E5300" s="35">
        <f t="shared" si="414"/>
        <v>4</v>
      </c>
      <c r="F5300" s="35" t="str">
        <f t="shared" si="411"/>
        <v>Wednesday</v>
      </c>
      <c r="G5300" s="35">
        <f t="shared" si="412"/>
        <v>8</v>
      </c>
      <c r="H5300" s="34">
        <f>CONVERT(INDEX(Htg_StPt_Sch_EZ!$C$4:$I$27,MATCH(Schedules_8760!$C5300,Htg_StPt_Sch_EZ!$B$4:$B$27,0),MATCH(Schedules_8760!$F5300,Htg_StPt_Sch_EZ!$C$3:$I$3,0)),"F","C")</f>
        <v>20.555555555555554</v>
      </c>
      <c r="I5300" s="34">
        <f>CONVERT(INDEX(Htg_StPt_Sch_EZ!$C$31:$I$54,MATCH(Schedules_8760!$C5300,Htg_StPt_Sch_EZ!$B$31:$B$54,0),MATCH(Schedules_8760!$F5300,Htg_StPt_Sch_EZ!$C$30:$I$30,0)),"F","C")</f>
        <v>18.333333333333332</v>
      </c>
      <c r="J5300" s="34">
        <f>CONVERT(INDEX(Clg_StPt_Sch_EZ!$C$4:$I$27,MATCH(Schedules_8760!$C5300,Clg_StPt_Sch_EZ!$B$4:$B$27,0),MATCH(Schedules_8760!$F5300,Clg_StPt_Sch_EZ!$C$3:$I$3,0)),"F","C")</f>
        <v>25.555555555555554</v>
      </c>
      <c r="K5300" s="34">
        <f>CONVERT(INDEX(Clg_StPt_Sch_EZ!$C$31:$I$54,MATCH(Schedules_8760!$C5300,Clg_StPt_Sch_EZ!$B$31:$B$54,0),MATCH(Schedules_8760!$F5300,Clg_StPt_Sch_EZ!$C$30:$I$30,0)),"F","C")</f>
        <v>28.333333333333332</v>
      </c>
      <c r="L5300" s="34">
        <f>CONVERT(INDEX(DHW_StPt_Sch_EZ!$C$4:$I$27,MATCH(Schedules_8760!$C5300,DHW_StPt_Sch_EZ!$B$4:$B$27,0),MATCH(Schedules_8760!$F5300,DHW_StPt_Sch_EZ!$C$3:$I$3,0)),"F","C")</f>
        <v>53.333333333333329</v>
      </c>
      <c r="M5300" s="34">
        <f>CONVERT(INDEX(DHW_StPt_Sch_EZ!$C$31:$I$54,MATCH(Schedules_8760!$C5300,DHW_StPt_Sch_EZ!$B$31:$B$54,0),MATCH(Schedules_8760!$F5300,DHW_StPt_Sch_EZ!$C$30:$I$30,0)),"F","C")</f>
        <v>53.333333333333329</v>
      </c>
      <c r="N5300" s="12"/>
      <c r="O5300" s="12"/>
      <c r="P5300" s="12"/>
    </row>
    <row r="5301" spans="1:16" x14ac:dyDescent="0.25">
      <c r="A5301" s="35">
        <v>5300</v>
      </c>
      <c r="B5301" s="89">
        <v>221.79166666666671</v>
      </c>
      <c r="C5301" s="35">
        <f t="shared" si="410"/>
        <v>20</v>
      </c>
      <c r="D5301" s="35">
        <f t="shared" si="413"/>
        <v>221</v>
      </c>
      <c r="E5301" s="35">
        <f t="shared" si="414"/>
        <v>4</v>
      </c>
      <c r="F5301" s="35" t="str">
        <f t="shared" si="411"/>
        <v>Wednesday</v>
      </c>
      <c r="G5301" s="35">
        <f t="shared" si="412"/>
        <v>8</v>
      </c>
      <c r="H5301" s="34">
        <f>CONVERT(INDEX(Htg_StPt_Sch_EZ!$C$4:$I$27,MATCH(Schedules_8760!$C5301,Htg_StPt_Sch_EZ!$B$4:$B$27,0),MATCH(Schedules_8760!$F5301,Htg_StPt_Sch_EZ!$C$3:$I$3,0)),"F","C")</f>
        <v>20.555555555555554</v>
      </c>
      <c r="I5301" s="34">
        <f>CONVERT(INDEX(Htg_StPt_Sch_EZ!$C$31:$I$54,MATCH(Schedules_8760!$C5301,Htg_StPt_Sch_EZ!$B$31:$B$54,0),MATCH(Schedules_8760!$F5301,Htg_StPt_Sch_EZ!$C$30:$I$30,0)),"F","C")</f>
        <v>18.888888888888889</v>
      </c>
      <c r="J5301" s="34">
        <f>CONVERT(INDEX(Clg_StPt_Sch_EZ!$C$4:$I$27,MATCH(Schedules_8760!$C5301,Clg_StPt_Sch_EZ!$B$4:$B$27,0),MATCH(Schedules_8760!$F5301,Clg_StPt_Sch_EZ!$C$3:$I$3,0)),"F","C")</f>
        <v>25.555555555555554</v>
      </c>
      <c r="K5301" s="34">
        <f>CONVERT(INDEX(Clg_StPt_Sch_EZ!$C$31:$I$54,MATCH(Schedules_8760!$C5301,Clg_StPt_Sch_EZ!$B$31:$B$54,0),MATCH(Schedules_8760!$F5301,Clg_StPt_Sch_EZ!$C$30:$I$30,0)),"F","C")</f>
        <v>28.333333333333332</v>
      </c>
      <c r="L5301" s="34">
        <f>CONVERT(INDEX(DHW_StPt_Sch_EZ!$C$4:$I$27,MATCH(Schedules_8760!$C5301,DHW_StPt_Sch_EZ!$B$4:$B$27,0),MATCH(Schedules_8760!$F5301,DHW_StPt_Sch_EZ!$C$3:$I$3,0)),"F","C")</f>
        <v>53.333333333333329</v>
      </c>
      <c r="M5301" s="34">
        <f>CONVERT(INDEX(DHW_StPt_Sch_EZ!$C$31:$I$54,MATCH(Schedules_8760!$C5301,DHW_StPt_Sch_EZ!$B$31:$B$54,0),MATCH(Schedules_8760!$F5301,DHW_StPt_Sch_EZ!$C$30:$I$30,0)),"F","C")</f>
        <v>53.333333333333329</v>
      </c>
      <c r="N5301" s="12"/>
      <c r="O5301" s="12"/>
      <c r="P5301" s="12"/>
    </row>
    <row r="5302" spans="1:16" x14ac:dyDescent="0.25">
      <c r="A5302" s="35">
        <v>5301</v>
      </c>
      <c r="B5302" s="89">
        <v>221.83333333333329</v>
      </c>
      <c r="C5302" s="35">
        <f t="shared" si="410"/>
        <v>21</v>
      </c>
      <c r="D5302" s="35">
        <f t="shared" si="413"/>
        <v>221</v>
      </c>
      <c r="E5302" s="35">
        <f t="shared" si="414"/>
        <v>4</v>
      </c>
      <c r="F5302" s="35" t="str">
        <f t="shared" si="411"/>
        <v>Wednesday</v>
      </c>
      <c r="G5302" s="35">
        <f t="shared" si="412"/>
        <v>8</v>
      </c>
      <c r="H5302" s="34">
        <f>CONVERT(INDEX(Htg_StPt_Sch_EZ!$C$4:$I$27,MATCH(Schedules_8760!$C5302,Htg_StPt_Sch_EZ!$B$4:$B$27,0),MATCH(Schedules_8760!$F5302,Htg_StPt_Sch_EZ!$C$3:$I$3,0)),"F","C")</f>
        <v>20.555555555555554</v>
      </c>
      <c r="I5302" s="34">
        <f>CONVERT(INDEX(Htg_StPt_Sch_EZ!$C$31:$I$54,MATCH(Schedules_8760!$C5302,Htg_StPt_Sch_EZ!$B$31:$B$54,0),MATCH(Schedules_8760!$F5302,Htg_StPt_Sch_EZ!$C$30:$I$30,0)),"F","C")</f>
        <v>19.444444444444443</v>
      </c>
      <c r="J5302" s="34">
        <f>CONVERT(INDEX(Clg_StPt_Sch_EZ!$C$4:$I$27,MATCH(Schedules_8760!$C5302,Clg_StPt_Sch_EZ!$B$4:$B$27,0),MATCH(Schedules_8760!$F5302,Clg_StPt_Sch_EZ!$C$3:$I$3,0)),"F","C")</f>
        <v>25.555555555555554</v>
      </c>
      <c r="K5302" s="34">
        <f>CONVERT(INDEX(Clg_StPt_Sch_EZ!$C$31:$I$54,MATCH(Schedules_8760!$C5302,Clg_StPt_Sch_EZ!$B$31:$B$54,0),MATCH(Schedules_8760!$F5302,Clg_StPt_Sch_EZ!$C$30:$I$30,0)),"F","C")</f>
        <v>28.333333333333332</v>
      </c>
      <c r="L5302" s="34">
        <f>CONVERT(INDEX(DHW_StPt_Sch_EZ!$C$4:$I$27,MATCH(Schedules_8760!$C5302,DHW_StPt_Sch_EZ!$B$4:$B$27,0),MATCH(Schedules_8760!$F5302,DHW_StPt_Sch_EZ!$C$3:$I$3,0)),"F","C")</f>
        <v>53.333333333333329</v>
      </c>
      <c r="M5302" s="34">
        <f>CONVERT(INDEX(DHW_StPt_Sch_EZ!$C$31:$I$54,MATCH(Schedules_8760!$C5302,DHW_StPt_Sch_EZ!$B$31:$B$54,0),MATCH(Schedules_8760!$F5302,DHW_StPt_Sch_EZ!$C$30:$I$30,0)),"F","C")</f>
        <v>53.333333333333329</v>
      </c>
      <c r="N5302" s="12"/>
      <c r="O5302" s="12"/>
      <c r="P5302" s="12"/>
    </row>
    <row r="5303" spans="1:16" x14ac:dyDescent="0.25">
      <c r="A5303" s="35">
        <v>5302</v>
      </c>
      <c r="B5303" s="89">
        <v>221.875</v>
      </c>
      <c r="C5303" s="35">
        <f t="shared" si="410"/>
        <v>22</v>
      </c>
      <c r="D5303" s="35">
        <f t="shared" si="413"/>
        <v>221</v>
      </c>
      <c r="E5303" s="35">
        <f t="shared" si="414"/>
        <v>4</v>
      </c>
      <c r="F5303" s="35" t="str">
        <f t="shared" si="411"/>
        <v>Wednesday</v>
      </c>
      <c r="G5303" s="35">
        <f t="shared" si="412"/>
        <v>8</v>
      </c>
      <c r="H5303" s="34">
        <f>CONVERT(INDEX(Htg_StPt_Sch_EZ!$C$4:$I$27,MATCH(Schedules_8760!$C5303,Htg_StPt_Sch_EZ!$B$4:$B$27,0),MATCH(Schedules_8760!$F5303,Htg_StPt_Sch_EZ!$C$3:$I$3,0)),"F","C")</f>
        <v>20.555555555555554</v>
      </c>
      <c r="I5303" s="34">
        <f>CONVERT(INDEX(Htg_StPt_Sch_EZ!$C$31:$I$54,MATCH(Schedules_8760!$C5303,Htg_StPt_Sch_EZ!$B$31:$B$54,0),MATCH(Schedules_8760!$F5303,Htg_StPt_Sch_EZ!$C$30:$I$30,0)),"F","C")</f>
        <v>19.444444444444443</v>
      </c>
      <c r="J5303" s="34">
        <f>CONVERT(INDEX(Clg_StPt_Sch_EZ!$C$4:$I$27,MATCH(Schedules_8760!$C5303,Clg_StPt_Sch_EZ!$B$4:$B$27,0),MATCH(Schedules_8760!$F5303,Clg_StPt_Sch_EZ!$C$3:$I$3,0)),"F","C")</f>
        <v>25.555555555555554</v>
      </c>
      <c r="K5303" s="34">
        <f>CONVERT(INDEX(Clg_StPt_Sch_EZ!$C$31:$I$54,MATCH(Schedules_8760!$C5303,Clg_StPt_Sch_EZ!$B$31:$B$54,0),MATCH(Schedules_8760!$F5303,Clg_StPt_Sch_EZ!$C$30:$I$30,0)),"F","C")</f>
        <v>28.333333333333332</v>
      </c>
      <c r="L5303" s="34">
        <f>CONVERT(INDEX(DHW_StPt_Sch_EZ!$C$4:$I$27,MATCH(Schedules_8760!$C5303,DHW_StPt_Sch_EZ!$B$4:$B$27,0),MATCH(Schedules_8760!$F5303,DHW_StPt_Sch_EZ!$C$3:$I$3,0)),"F","C")</f>
        <v>53.333333333333329</v>
      </c>
      <c r="M5303" s="34">
        <f>CONVERT(INDEX(DHW_StPt_Sch_EZ!$C$31:$I$54,MATCH(Schedules_8760!$C5303,DHW_StPt_Sch_EZ!$B$31:$B$54,0),MATCH(Schedules_8760!$F5303,DHW_StPt_Sch_EZ!$C$30:$I$30,0)),"F","C")</f>
        <v>53.333333333333329</v>
      </c>
      <c r="N5303" s="12"/>
      <c r="O5303" s="12"/>
      <c r="P5303" s="12"/>
    </row>
    <row r="5304" spans="1:16" x14ac:dyDescent="0.25">
      <c r="A5304" s="35">
        <v>5303</v>
      </c>
      <c r="B5304" s="89">
        <v>221.91666666666671</v>
      </c>
      <c r="C5304" s="35">
        <f t="shared" si="410"/>
        <v>23</v>
      </c>
      <c r="D5304" s="35">
        <f t="shared" si="413"/>
        <v>221</v>
      </c>
      <c r="E5304" s="35">
        <f t="shared" si="414"/>
        <v>4</v>
      </c>
      <c r="F5304" s="35" t="str">
        <f t="shared" si="411"/>
        <v>Wednesday</v>
      </c>
      <c r="G5304" s="35">
        <f t="shared" si="412"/>
        <v>8</v>
      </c>
      <c r="H5304" s="34">
        <f>CONVERT(INDEX(Htg_StPt_Sch_EZ!$C$4:$I$27,MATCH(Schedules_8760!$C5304,Htg_StPt_Sch_EZ!$B$4:$B$27,0),MATCH(Schedules_8760!$F5304,Htg_StPt_Sch_EZ!$C$3:$I$3,0)),"F","C")</f>
        <v>20.555555555555554</v>
      </c>
      <c r="I5304" s="34">
        <f>CONVERT(INDEX(Htg_StPt_Sch_EZ!$C$31:$I$54,MATCH(Schedules_8760!$C5304,Htg_StPt_Sch_EZ!$B$31:$B$54,0),MATCH(Schedules_8760!$F5304,Htg_StPt_Sch_EZ!$C$30:$I$30,0)),"F","C")</f>
        <v>19.444444444444443</v>
      </c>
      <c r="J5304" s="34">
        <f>CONVERT(INDEX(Clg_StPt_Sch_EZ!$C$4:$I$27,MATCH(Schedules_8760!$C5304,Clg_StPt_Sch_EZ!$B$4:$B$27,0),MATCH(Schedules_8760!$F5304,Clg_StPt_Sch_EZ!$C$3:$I$3,0)),"F","C")</f>
        <v>25.555555555555554</v>
      </c>
      <c r="K5304" s="34">
        <f>CONVERT(INDEX(Clg_StPt_Sch_EZ!$C$31:$I$54,MATCH(Schedules_8760!$C5304,Clg_StPt_Sch_EZ!$B$31:$B$54,0),MATCH(Schedules_8760!$F5304,Clg_StPt_Sch_EZ!$C$30:$I$30,0)),"F","C")</f>
        <v>28.333333333333332</v>
      </c>
      <c r="L5304" s="34">
        <f>CONVERT(INDEX(DHW_StPt_Sch_EZ!$C$4:$I$27,MATCH(Schedules_8760!$C5304,DHW_StPt_Sch_EZ!$B$4:$B$27,0),MATCH(Schedules_8760!$F5304,DHW_StPt_Sch_EZ!$C$3:$I$3,0)),"F","C")</f>
        <v>53.333333333333329</v>
      </c>
      <c r="M5304" s="34">
        <f>CONVERT(INDEX(DHW_StPt_Sch_EZ!$C$31:$I$54,MATCH(Schedules_8760!$C5304,DHW_StPt_Sch_EZ!$B$31:$B$54,0),MATCH(Schedules_8760!$F5304,DHW_StPt_Sch_EZ!$C$30:$I$30,0)),"F","C")</f>
        <v>53.333333333333329</v>
      </c>
      <c r="N5304" s="12"/>
      <c r="O5304" s="12"/>
      <c r="P5304" s="12"/>
    </row>
    <row r="5305" spans="1:16" x14ac:dyDescent="0.25">
      <c r="A5305" s="35">
        <v>5304</v>
      </c>
      <c r="B5305" s="89">
        <v>221.95833333333329</v>
      </c>
      <c r="C5305" s="35">
        <f t="shared" si="410"/>
        <v>24</v>
      </c>
      <c r="D5305" s="35">
        <f t="shared" si="413"/>
        <v>221</v>
      </c>
      <c r="E5305" s="35">
        <f t="shared" si="414"/>
        <v>4</v>
      </c>
      <c r="F5305" s="35" t="str">
        <f t="shared" si="411"/>
        <v>Wednesday</v>
      </c>
      <c r="G5305" s="35">
        <f t="shared" si="412"/>
        <v>8</v>
      </c>
      <c r="H5305" s="34">
        <f>CONVERT(INDEX(Htg_StPt_Sch_EZ!$C$4:$I$27,MATCH(Schedules_8760!$C5305,Htg_StPt_Sch_EZ!$B$4:$B$27,0),MATCH(Schedules_8760!$F5305,Htg_StPt_Sch_EZ!$C$3:$I$3,0)),"F","C")</f>
        <v>20.555555555555554</v>
      </c>
      <c r="I5305" s="34">
        <f>CONVERT(INDEX(Htg_StPt_Sch_EZ!$C$31:$I$54,MATCH(Schedules_8760!$C5305,Htg_StPt_Sch_EZ!$B$31:$B$54,0),MATCH(Schedules_8760!$F5305,Htg_StPt_Sch_EZ!$C$30:$I$30,0)),"F","C")</f>
        <v>19.444444444444443</v>
      </c>
      <c r="J5305" s="34">
        <f>CONVERT(INDEX(Clg_StPt_Sch_EZ!$C$4:$I$27,MATCH(Schedules_8760!$C5305,Clg_StPt_Sch_EZ!$B$4:$B$27,0),MATCH(Schedules_8760!$F5305,Clg_StPt_Sch_EZ!$C$3:$I$3,0)),"F","C")</f>
        <v>25.555555555555554</v>
      </c>
      <c r="K5305" s="34">
        <f>CONVERT(INDEX(Clg_StPt_Sch_EZ!$C$31:$I$54,MATCH(Schedules_8760!$C5305,Clg_StPt_Sch_EZ!$B$31:$B$54,0),MATCH(Schedules_8760!$F5305,Clg_StPt_Sch_EZ!$C$30:$I$30,0)),"F","C")</f>
        <v>28.333333333333332</v>
      </c>
      <c r="L5305" s="34">
        <f>CONVERT(INDEX(DHW_StPt_Sch_EZ!$C$4:$I$27,MATCH(Schedules_8760!$C5305,DHW_StPt_Sch_EZ!$B$4:$B$27,0),MATCH(Schedules_8760!$F5305,DHW_StPt_Sch_EZ!$C$3:$I$3,0)),"F","C")</f>
        <v>53.333333333333329</v>
      </c>
      <c r="M5305" s="34">
        <f>CONVERT(INDEX(DHW_StPt_Sch_EZ!$C$31:$I$54,MATCH(Schedules_8760!$C5305,DHW_StPt_Sch_EZ!$B$31:$B$54,0),MATCH(Schedules_8760!$F5305,DHW_StPt_Sch_EZ!$C$30:$I$30,0)),"F","C")</f>
        <v>53.333333333333329</v>
      </c>
      <c r="N5305" s="12"/>
      <c r="O5305" s="12"/>
      <c r="P5305" s="12"/>
    </row>
    <row r="5306" spans="1:16" x14ac:dyDescent="0.25">
      <c r="A5306" s="35">
        <v>5305</v>
      </c>
      <c r="B5306" s="89">
        <v>222</v>
      </c>
      <c r="C5306" s="35">
        <f t="shared" si="410"/>
        <v>1</v>
      </c>
      <c r="D5306" s="35">
        <f t="shared" si="413"/>
        <v>222</v>
      </c>
      <c r="E5306" s="35">
        <f t="shared" si="414"/>
        <v>5</v>
      </c>
      <c r="F5306" s="35" t="str">
        <f t="shared" si="411"/>
        <v>Thursday</v>
      </c>
      <c r="G5306" s="35">
        <f t="shared" si="412"/>
        <v>8</v>
      </c>
      <c r="H5306" s="34">
        <f>CONVERT(INDEX(Htg_StPt_Sch_EZ!$C$4:$I$27,MATCH(Schedules_8760!$C5306,Htg_StPt_Sch_EZ!$B$4:$B$27,0),MATCH(Schedules_8760!$F5306,Htg_StPt_Sch_EZ!$C$3:$I$3,0)),"F","C")</f>
        <v>20.555555555555554</v>
      </c>
      <c r="I5306" s="34">
        <f>CONVERT(INDEX(Htg_StPt_Sch_EZ!$C$31:$I$54,MATCH(Schedules_8760!$C5306,Htg_StPt_Sch_EZ!$B$31:$B$54,0),MATCH(Schedules_8760!$F5306,Htg_StPt_Sch_EZ!$C$30:$I$30,0)),"F","C")</f>
        <v>19.444444444444443</v>
      </c>
      <c r="J5306" s="34">
        <f>CONVERT(INDEX(Clg_StPt_Sch_EZ!$C$4:$I$27,MATCH(Schedules_8760!$C5306,Clg_StPt_Sch_EZ!$B$4:$B$27,0),MATCH(Schedules_8760!$F5306,Clg_StPt_Sch_EZ!$C$3:$I$3,0)),"F","C")</f>
        <v>25.555555555555554</v>
      </c>
      <c r="K5306" s="34">
        <f>CONVERT(INDEX(Clg_StPt_Sch_EZ!$C$31:$I$54,MATCH(Schedules_8760!$C5306,Clg_StPt_Sch_EZ!$B$31:$B$54,0),MATCH(Schedules_8760!$F5306,Clg_StPt_Sch_EZ!$C$30:$I$30,0)),"F","C")</f>
        <v>28.333333333333332</v>
      </c>
      <c r="L5306" s="34">
        <f>CONVERT(INDEX(DHW_StPt_Sch_EZ!$C$4:$I$27,MATCH(Schedules_8760!$C5306,DHW_StPt_Sch_EZ!$B$4:$B$27,0),MATCH(Schedules_8760!$F5306,DHW_StPt_Sch_EZ!$C$3:$I$3,0)),"F","C")</f>
        <v>53.333333333333329</v>
      </c>
      <c r="M5306" s="34">
        <f>CONVERT(INDEX(DHW_StPt_Sch_EZ!$C$31:$I$54,MATCH(Schedules_8760!$C5306,DHW_StPt_Sch_EZ!$B$31:$B$54,0),MATCH(Schedules_8760!$F5306,DHW_StPt_Sch_EZ!$C$30:$I$30,0)),"F","C")</f>
        <v>53.333333333333329</v>
      </c>
      <c r="N5306" s="12"/>
      <c r="O5306" s="12"/>
      <c r="P5306" s="12"/>
    </row>
    <row r="5307" spans="1:16" x14ac:dyDescent="0.25">
      <c r="A5307" s="35">
        <v>5306</v>
      </c>
      <c r="B5307" s="89">
        <v>222.04166666666671</v>
      </c>
      <c r="C5307" s="35">
        <f t="shared" si="410"/>
        <v>2</v>
      </c>
      <c r="D5307" s="35">
        <f t="shared" si="413"/>
        <v>222</v>
      </c>
      <c r="E5307" s="35">
        <f t="shared" si="414"/>
        <v>5</v>
      </c>
      <c r="F5307" s="35" t="str">
        <f t="shared" si="411"/>
        <v>Thursday</v>
      </c>
      <c r="G5307" s="35">
        <f t="shared" si="412"/>
        <v>8</v>
      </c>
      <c r="H5307" s="34">
        <f>CONVERT(INDEX(Htg_StPt_Sch_EZ!$C$4:$I$27,MATCH(Schedules_8760!$C5307,Htg_StPt_Sch_EZ!$B$4:$B$27,0),MATCH(Schedules_8760!$F5307,Htg_StPt_Sch_EZ!$C$3:$I$3,0)),"F","C")</f>
        <v>20.555555555555554</v>
      </c>
      <c r="I5307" s="34">
        <f>CONVERT(INDEX(Htg_StPt_Sch_EZ!$C$31:$I$54,MATCH(Schedules_8760!$C5307,Htg_StPt_Sch_EZ!$B$31:$B$54,0),MATCH(Schedules_8760!$F5307,Htg_StPt_Sch_EZ!$C$30:$I$30,0)),"F","C")</f>
        <v>19.444444444444443</v>
      </c>
      <c r="J5307" s="34">
        <f>CONVERT(INDEX(Clg_StPt_Sch_EZ!$C$4:$I$27,MATCH(Schedules_8760!$C5307,Clg_StPt_Sch_EZ!$B$4:$B$27,0),MATCH(Schedules_8760!$F5307,Clg_StPt_Sch_EZ!$C$3:$I$3,0)),"F","C")</f>
        <v>25.555555555555554</v>
      </c>
      <c r="K5307" s="34">
        <f>CONVERT(INDEX(Clg_StPt_Sch_EZ!$C$31:$I$54,MATCH(Schedules_8760!$C5307,Clg_StPt_Sch_EZ!$B$31:$B$54,0),MATCH(Schedules_8760!$F5307,Clg_StPt_Sch_EZ!$C$30:$I$30,0)),"F","C")</f>
        <v>28.333333333333332</v>
      </c>
      <c r="L5307" s="34">
        <f>CONVERT(INDEX(DHW_StPt_Sch_EZ!$C$4:$I$27,MATCH(Schedules_8760!$C5307,DHW_StPt_Sch_EZ!$B$4:$B$27,0),MATCH(Schedules_8760!$F5307,DHW_StPt_Sch_EZ!$C$3:$I$3,0)),"F","C")</f>
        <v>53.333333333333329</v>
      </c>
      <c r="M5307" s="34">
        <f>CONVERT(INDEX(DHW_StPt_Sch_EZ!$C$31:$I$54,MATCH(Schedules_8760!$C5307,DHW_StPt_Sch_EZ!$B$31:$B$54,0),MATCH(Schedules_8760!$F5307,DHW_StPt_Sch_EZ!$C$30:$I$30,0)),"F","C")</f>
        <v>53.333333333333329</v>
      </c>
      <c r="N5307" s="12"/>
      <c r="O5307" s="12"/>
      <c r="P5307" s="12"/>
    </row>
    <row r="5308" spans="1:16" x14ac:dyDescent="0.25">
      <c r="A5308" s="35">
        <v>5307</v>
      </c>
      <c r="B5308" s="89">
        <v>222.08333333333329</v>
      </c>
      <c r="C5308" s="35">
        <f t="shared" si="410"/>
        <v>3</v>
      </c>
      <c r="D5308" s="35">
        <f t="shared" si="413"/>
        <v>222</v>
      </c>
      <c r="E5308" s="35">
        <f t="shared" si="414"/>
        <v>5</v>
      </c>
      <c r="F5308" s="35" t="str">
        <f t="shared" si="411"/>
        <v>Thursday</v>
      </c>
      <c r="G5308" s="35">
        <f t="shared" si="412"/>
        <v>8</v>
      </c>
      <c r="H5308" s="34">
        <f>CONVERT(INDEX(Htg_StPt_Sch_EZ!$C$4:$I$27,MATCH(Schedules_8760!$C5308,Htg_StPt_Sch_EZ!$B$4:$B$27,0),MATCH(Schedules_8760!$F5308,Htg_StPt_Sch_EZ!$C$3:$I$3,0)),"F","C")</f>
        <v>20.555555555555554</v>
      </c>
      <c r="I5308" s="34">
        <f>CONVERT(INDEX(Htg_StPt_Sch_EZ!$C$31:$I$54,MATCH(Schedules_8760!$C5308,Htg_StPt_Sch_EZ!$B$31:$B$54,0),MATCH(Schedules_8760!$F5308,Htg_StPt_Sch_EZ!$C$30:$I$30,0)),"F","C")</f>
        <v>19.444444444444443</v>
      </c>
      <c r="J5308" s="34">
        <f>CONVERT(INDEX(Clg_StPt_Sch_EZ!$C$4:$I$27,MATCH(Schedules_8760!$C5308,Clg_StPt_Sch_EZ!$B$4:$B$27,0),MATCH(Schedules_8760!$F5308,Clg_StPt_Sch_EZ!$C$3:$I$3,0)),"F","C")</f>
        <v>25.555555555555554</v>
      </c>
      <c r="K5308" s="34">
        <f>CONVERT(INDEX(Clg_StPt_Sch_EZ!$C$31:$I$54,MATCH(Schedules_8760!$C5308,Clg_StPt_Sch_EZ!$B$31:$B$54,0),MATCH(Schedules_8760!$F5308,Clg_StPt_Sch_EZ!$C$30:$I$30,0)),"F","C")</f>
        <v>28.333333333333332</v>
      </c>
      <c r="L5308" s="34">
        <f>CONVERT(INDEX(DHW_StPt_Sch_EZ!$C$4:$I$27,MATCH(Schedules_8760!$C5308,DHW_StPt_Sch_EZ!$B$4:$B$27,0),MATCH(Schedules_8760!$F5308,DHW_StPt_Sch_EZ!$C$3:$I$3,0)),"F","C")</f>
        <v>53.333333333333329</v>
      </c>
      <c r="M5308" s="34">
        <f>CONVERT(INDEX(DHW_StPt_Sch_EZ!$C$31:$I$54,MATCH(Schedules_8760!$C5308,DHW_StPt_Sch_EZ!$B$31:$B$54,0),MATCH(Schedules_8760!$F5308,DHW_StPt_Sch_EZ!$C$30:$I$30,0)),"F","C")</f>
        <v>53.333333333333329</v>
      </c>
      <c r="N5308" s="12"/>
      <c r="O5308" s="12"/>
      <c r="P5308" s="12"/>
    </row>
    <row r="5309" spans="1:16" x14ac:dyDescent="0.25">
      <c r="A5309" s="35">
        <v>5308</v>
      </c>
      <c r="B5309" s="89">
        <v>222.125</v>
      </c>
      <c r="C5309" s="35">
        <f t="shared" si="410"/>
        <v>4</v>
      </c>
      <c r="D5309" s="35">
        <f t="shared" si="413"/>
        <v>222</v>
      </c>
      <c r="E5309" s="35">
        <f t="shared" si="414"/>
        <v>5</v>
      </c>
      <c r="F5309" s="35" t="str">
        <f t="shared" si="411"/>
        <v>Thursday</v>
      </c>
      <c r="G5309" s="35">
        <f t="shared" si="412"/>
        <v>8</v>
      </c>
      <c r="H5309" s="34">
        <f>CONVERT(INDEX(Htg_StPt_Sch_EZ!$C$4:$I$27,MATCH(Schedules_8760!$C5309,Htg_StPt_Sch_EZ!$B$4:$B$27,0),MATCH(Schedules_8760!$F5309,Htg_StPt_Sch_EZ!$C$3:$I$3,0)),"F","C")</f>
        <v>20.555555555555554</v>
      </c>
      <c r="I5309" s="34">
        <f>CONVERT(INDEX(Htg_StPt_Sch_EZ!$C$31:$I$54,MATCH(Schedules_8760!$C5309,Htg_StPt_Sch_EZ!$B$31:$B$54,0),MATCH(Schedules_8760!$F5309,Htg_StPt_Sch_EZ!$C$30:$I$30,0)),"F","C")</f>
        <v>19.444444444444443</v>
      </c>
      <c r="J5309" s="34">
        <f>CONVERT(INDEX(Clg_StPt_Sch_EZ!$C$4:$I$27,MATCH(Schedules_8760!$C5309,Clg_StPt_Sch_EZ!$B$4:$B$27,0),MATCH(Schedules_8760!$F5309,Clg_StPt_Sch_EZ!$C$3:$I$3,0)),"F","C")</f>
        <v>25.555555555555554</v>
      </c>
      <c r="K5309" s="34">
        <f>CONVERT(INDEX(Clg_StPt_Sch_EZ!$C$31:$I$54,MATCH(Schedules_8760!$C5309,Clg_StPt_Sch_EZ!$B$31:$B$54,0),MATCH(Schedules_8760!$F5309,Clg_StPt_Sch_EZ!$C$30:$I$30,0)),"F","C")</f>
        <v>28.333333333333332</v>
      </c>
      <c r="L5309" s="34">
        <f>CONVERT(INDEX(DHW_StPt_Sch_EZ!$C$4:$I$27,MATCH(Schedules_8760!$C5309,DHW_StPt_Sch_EZ!$B$4:$B$27,0),MATCH(Schedules_8760!$F5309,DHW_StPt_Sch_EZ!$C$3:$I$3,0)),"F","C")</f>
        <v>53.333333333333329</v>
      </c>
      <c r="M5309" s="34">
        <f>CONVERT(INDEX(DHW_StPt_Sch_EZ!$C$31:$I$54,MATCH(Schedules_8760!$C5309,DHW_StPt_Sch_EZ!$B$31:$B$54,0),MATCH(Schedules_8760!$F5309,DHW_StPt_Sch_EZ!$C$30:$I$30,0)),"F","C")</f>
        <v>53.333333333333329</v>
      </c>
      <c r="N5309" s="12"/>
      <c r="O5309" s="12"/>
      <c r="P5309" s="12"/>
    </row>
    <row r="5310" spans="1:16" x14ac:dyDescent="0.25">
      <c r="A5310" s="35">
        <v>5309</v>
      </c>
      <c r="B5310" s="89">
        <v>222.16666666666671</v>
      </c>
      <c r="C5310" s="35">
        <f t="shared" si="410"/>
        <v>5</v>
      </c>
      <c r="D5310" s="35">
        <f t="shared" si="413"/>
        <v>222</v>
      </c>
      <c r="E5310" s="35">
        <f t="shared" si="414"/>
        <v>5</v>
      </c>
      <c r="F5310" s="35" t="str">
        <f t="shared" si="411"/>
        <v>Thursday</v>
      </c>
      <c r="G5310" s="35">
        <f t="shared" si="412"/>
        <v>8</v>
      </c>
      <c r="H5310" s="34">
        <f>CONVERT(INDEX(Htg_StPt_Sch_EZ!$C$4:$I$27,MATCH(Schedules_8760!$C5310,Htg_StPt_Sch_EZ!$B$4:$B$27,0),MATCH(Schedules_8760!$F5310,Htg_StPt_Sch_EZ!$C$3:$I$3,0)),"F","C")</f>
        <v>20.555555555555554</v>
      </c>
      <c r="I5310" s="34">
        <f>CONVERT(INDEX(Htg_StPt_Sch_EZ!$C$31:$I$54,MATCH(Schedules_8760!$C5310,Htg_StPt_Sch_EZ!$B$31:$B$54,0),MATCH(Schedules_8760!$F5310,Htg_StPt_Sch_EZ!$C$30:$I$30,0)),"F","C")</f>
        <v>19.444444444444443</v>
      </c>
      <c r="J5310" s="34">
        <f>CONVERT(INDEX(Clg_StPt_Sch_EZ!$C$4:$I$27,MATCH(Schedules_8760!$C5310,Clg_StPt_Sch_EZ!$B$4:$B$27,0),MATCH(Schedules_8760!$F5310,Clg_StPt_Sch_EZ!$C$3:$I$3,0)),"F","C")</f>
        <v>25.555555555555554</v>
      </c>
      <c r="K5310" s="34">
        <f>CONVERT(INDEX(Clg_StPt_Sch_EZ!$C$31:$I$54,MATCH(Schedules_8760!$C5310,Clg_StPt_Sch_EZ!$B$31:$B$54,0),MATCH(Schedules_8760!$F5310,Clg_StPt_Sch_EZ!$C$30:$I$30,0)),"F","C")</f>
        <v>28.333333333333332</v>
      </c>
      <c r="L5310" s="34">
        <f>CONVERT(INDEX(DHW_StPt_Sch_EZ!$C$4:$I$27,MATCH(Schedules_8760!$C5310,DHW_StPt_Sch_EZ!$B$4:$B$27,0),MATCH(Schedules_8760!$F5310,DHW_StPt_Sch_EZ!$C$3:$I$3,0)),"F","C")</f>
        <v>53.333333333333329</v>
      </c>
      <c r="M5310" s="34">
        <f>CONVERT(INDEX(DHW_StPt_Sch_EZ!$C$31:$I$54,MATCH(Schedules_8760!$C5310,DHW_StPt_Sch_EZ!$B$31:$B$54,0),MATCH(Schedules_8760!$F5310,DHW_StPt_Sch_EZ!$C$30:$I$30,0)),"F","C")</f>
        <v>53.333333333333329</v>
      </c>
      <c r="N5310" s="12"/>
      <c r="O5310" s="12"/>
      <c r="P5310" s="12"/>
    </row>
    <row r="5311" spans="1:16" x14ac:dyDescent="0.25">
      <c r="A5311" s="35">
        <v>5310</v>
      </c>
      <c r="B5311" s="89">
        <v>222.20833333333329</v>
      </c>
      <c r="C5311" s="35">
        <f t="shared" si="410"/>
        <v>6</v>
      </c>
      <c r="D5311" s="35">
        <f t="shared" si="413"/>
        <v>222</v>
      </c>
      <c r="E5311" s="35">
        <f t="shared" si="414"/>
        <v>5</v>
      </c>
      <c r="F5311" s="35" t="str">
        <f t="shared" si="411"/>
        <v>Thursday</v>
      </c>
      <c r="G5311" s="35">
        <f t="shared" si="412"/>
        <v>8</v>
      </c>
      <c r="H5311" s="34">
        <f>CONVERT(INDEX(Htg_StPt_Sch_EZ!$C$4:$I$27,MATCH(Schedules_8760!$C5311,Htg_StPt_Sch_EZ!$B$4:$B$27,0),MATCH(Schedules_8760!$F5311,Htg_StPt_Sch_EZ!$C$3:$I$3,0)),"F","C")</f>
        <v>20.555555555555554</v>
      </c>
      <c r="I5311" s="34">
        <f>CONVERT(INDEX(Htg_StPt_Sch_EZ!$C$31:$I$54,MATCH(Schedules_8760!$C5311,Htg_StPt_Sch_EZ!$B$31:$B$54,0),MATCH(Schedules_8760!$F5311,Htg_StPt_Sch_EZ!$C$30:$I$30,0)),"F","C")</f>
        <v>19.444444444444443</v>
      </c>
      <c r="J5311" s="34">
        <f>CONVERT(INDEX(Clg_StPt_Sch_EZ!$C$4:$I$27,MATCH(Schedules_8760!$C5311,Clg_StPt_Sch_EZ!$B$4:$B$27,0),MATCH(Schedules_8760!$F5311,Clg_StPt_Sch_EZ!$C$3:$I$3,0)),"F","C")</f>
        <v>25.555555555555554</v>
      </c>
      <c r="K5311" s="34">
        <f>CONVERT(INDEX(Clg_StPt_Sch_EZ!$C$31:$I$54,MATCH(Schedules_8760!$C5311,Clg_StPt_Sch_EZ!$B$31:$B$54,0),MATCH(Schedules_8760!$F5311,Clg_StPt_Sch_EZ!$C$30:$I$30,0)),"F","C")</f>
        <v>28.333333333333332</v>
      </c>
      <c r="L5311" s="34">
        <f>CONVERT(INDEX(DHW_StPt_Sch_EZ!$C$4:$I$27,MATCH(Schedules_8760!$C5311,DHW_StPt_Sch_EZ!$B$4:$B$27,0),MATCH(Schedules_8760!$F5311,DHW_StPt_Sch_EZ!$C$3:$I$3,0)),"F","C")</f>
        <v>53.333333333333329</v>
      </c>
      <c r="M5311" s="34">
        <f>CONVERT(INDEX(DHW_StPt_Sch_EZ!$C$31:$I$54,MATCH(Schedules_8760!$C5311,DHW_StPt_Sch_EZ!$B$31:$B$54,0),MATCH(Schedules_8760!$F5311,DHW_StPt_Sch_EZ!$C$30:$I$30,0)),"F","C")</f>
        <v>53.333333333333329</v>
      </c>
      <c r="N5311" s="12"/>
      <c r="O5311" s="12"/>
      <c r="P5311" s="12"/>
    </row>
    <row r="5312" spans="1:16" x14ac:dyDescent="0.25">
      <c r="A5312" s="35">
        <v>5311</v>
      </c>
      <c r="B5312" s="89">
        <v>222.25</v>
      </c>
      <c r="C5312" s="35">
        <f t="shared" si="410"/>
        <v>7</v>
      </c>
      <c r="D5312" s="35">
        <f t="shared" si="413"/>
        <v>222</v>
      </c>
      <c r="E5312" s="35">
        <f t="shared" si="414"/>
        <v>5</v>
      </c>
      <c r="F5312" s="35" t="str">
        <f t="shared" si="411"/>
        <v>Thursday</v>
      </c>
      <c r="G5312" s="35">
        <f t="shared" si="412"/>
        <v>8</v>
      </c>
      <c r="H5312" s="34">
        <f>CONVERT(INDEX(Htg_StPt_Sch_EZ!$C$4:$I$27,MATCH(Schedules_8760!$C5312,Htg_StPt_Sch_EZ!$B$4:$B$27,0),MATCH(Schedules_8760!$F5312,Htg_StPt_Sch_EZ!$C$3:$I$3,0)),"F","C")</f>
        <v>20.555555555555554</v>
      </c>
      <c r="I5312" s="34">
        <f>CONVERT(INDEX(Htg_StPt_Sch_EZ!$C$31:$I$54,MATCH(Schedules_8760!$C5312,Htg_StPt_Sch_EZ!$B$31:$B$54,0),MATCH(Schedules_8760!$F5312,Htg_StPt_Sch_EZ!$C$30:$I$30,0)),"F","C")</f>
        <v>19.444444444444443</v>
      </c>
      <c r="J5312" s="34">
        <f>CONVERT(INDEX(Clg_StPt_Sch_EZ!$C$4:$I$27,MATCH(Schedules_8760!$C5312,Clg_StPt_Sch_EZ!$B$4:$B$27,0),MATCH(Schedules_8760!$F5312,Clg_StPt_Sch_EZ!$C$3:$I$3,0)),"F","C")</f>
        <v>25.555555555555554</v>
      </c>
      <c r="K5312" s="34">
        <f>CONVERT(INDEX(Clg_StPt_Sch_EZ!$C$31:$I$54,MATCH(Schedules_8760!$C5312,Clg_StPt_Sch_EZ!$B$31:$B$54,0),MATCH(Schedules_8760!$F5312,Clg_StPt_Sch_EZ!$C$30:$I$30,0)),"F","C")</f>
        <v>28.333333333333332</v>
      </c>
      <c r="L5312" s="34">
        <f>CONVERT(INDEX(DHW_StPt_Sch_EZ!$C$4:$I$27,MATCH(Schedules_8760!$C5312,DHW_StPt_Sch_EZ!$B$4:$B$27,0),MATCH(Schedules_8760!$F5312,DHW_StPt_Sch_EZ!$C$3:$I$3,0)),"F","C")</f>
        <v>53.333333333333329</v>
      </c>
      <c r="M5312" s="34">
        <f>CONVERT(INDEX(DHW_StPt_Sch_EZ!$C$31:$I$54,MATCH(Schedules_8760!$C5312,DHW_StPt_Sch_EZ!$B$31:$B$54,0),MATCH(Schedules_8760!$F5312,DHW_StPt_Sch_EZ!$C$30:$I$30,0)),"F","C")</f>
        <v>53.333333333333329</v>
      </c>
      <c r="N5312" s="12"/>
      <c r="O5312" s="12"/>
      <c r="P5312" s="12"/>
    </row>
    <row r="5313" spans="1:16" x14ac:dyDescent="0.25">
      <c r="A5313" s="35">
        <v>5312</v>
      </c>
      <c r="B5313" s="89">
        <v>222.29166666666671</v>
      </c>
      <c r="C5313" s="35">
        <f t="shared" si="410"/>
        <v>8</v>
      </c>
      <c r="D5313" s="35">
        <f t="shared" si="413"/>
        <v>222</v>
      </c>
      <c r="E5313" s="35">
        <f t="shared" si="414"/>
        <v>5</v>
      </c>
      <c r="F5313" s="35" t="str">
        <f t="shared" si="411"/>
        <v>Thursday</v>
      </c>
      <c r="G5313" s="35">
        <f t="shared" si="412"/>
        <v>8</v>
      </c>
      <c r="H5313" s="34">
        <f>CONVERT(INDEX(Htg_StPt_Sch_EZ!$C$4:$I$27,MATCH(Schedules_8760!$C5313,Htg_StPt_Sch_EZ!$B$4:$B$27,0),MATCH(Schedules_8760!$F5313,Htg_StPt_Sch_EZ!$C$3:$I$3,0)),"F","C")</f>
        <v>20.555555555555554</v>
      </c>
      <c r="I5313" s="34">
        <f>CONVERT(INDEX(Htg_StPt_Sch_EZ!$C$31:$I$54,MATCH(Schedules_8760!$C5313,Htg_StPt_Sch_EZ!$B$31:$B$54,0),MATCH(Schedules_8760!$F5313,Htg_StPt_Sch_EZ!$C$30:$I$30,0)),"F","C")</f>
        <v>19.444444444444443</v>
      </c>
      <c r="J5313" s="34">
        <f>CONVERT(INDEX(Clg_StPt_Sch_EZ!$C$4:$I$27,MATCH(Schedules_8760!$C5313,Clg_StPt_Sch_EZ!$B$4:$B$27,0),MATCH(Schedules_8760!$F5313,Clg_StPt_Sch_EZ!$C$3:$I$3,0)),"F","C")</f>
        <v>25.555555555555554</v>
      </c>
      <c r="K5313" s="34">
        <f>CONVERT(INDEX(Clg_StPt_Sch_EZ!$C$31:$I$54,MATCH(Schedules_8760!$C5313,Clg_StPt_Sch_EZ!$B$31:$B$54,0),MATCH(Schedules_8760!$F5313,Clg_StPt_Sch_EZ!$C$30:$I$30,0)),"F","C")</f>
        <v>25</v>
      </c>
      <c r="L5313" s="34">
        <f>CONVERT(INDEX(DHW_StPt_Sch_EZ!$C$4:$I$27,MATCH(Schedules_8760!$C5313,DHW_StPt_Sch_EZ!$B$4:$B$27,0),MATCH(Schedules_8760!$F5313,DHW_StPt_Sch_EZ!$C$3:$I$3,0)),"F","C")</f>
        <v>53.333333333333329</v>
      </c>
      <c r="M5313" s="34">
        <f>CONVERT(INDEX(DHW_StPt_Sch_EZ!$C$31:$I$54,MATCH(Schedules_8760!$C5313,DHW_StPt_Sch_EZ!$B$31:$B$54,0),MATCH(Schedules_8760!$F5313,DHW_StPt_Sch_EZ!$C$30:$I$30,0)),"F","C")</f>
        <v>53.333333333333329</v>
      </c>
      <c r="N5313" s="12"/>
      <c r="O5313" s="12"/>
      <c r="P5313" s="12"/>
    </row>
    <row r="5314" spans="1:16" x14ac:dyDescent="0.25">
      <c r="A5314" s="35">
        <v>5313</v>
      </c>
      <c r="B5314" s="89">
        <v>222.33333333333329</v>
      </c>
      <c r="C5314" s="35">
        <f t="shared" ref="C5314:C5377" si="415">HOUR(B5314)+1</f>
        <v>9</v>
      </c>
      <c r="D5314" s="35">
        <f t="shared" si="413"/>
        <v>222</v>
      </c>
      <c r="E5314" s="35">
        <f t="shared" si="414"/>
        <v>5</v>
      </c>
      <c r="F5314" s="35" t="str">
        <f t="shared" ref="F5314:F5377" si="416">IF(E5314=1,"Sunday",IF(E5314=2,"Monday",IF(E5314=3,"Tuesday",IF(E5314=4,"Wednesday",IF(E5314=5,"Thursday",IF(E5314=6,"Friday","Saturday"))))))</f>
        <v>Thursday</v>
      </c>
      <c r="G5314" s="35">
        <f t="shared" ref="G5314:G5377" si="417">MONTH(B5314)</f>
        <v>8</v>
      </c>
      <c r="H5314" s="34">
        <f>CONVERT(INDEX(Htg_StPt_Sch_EZ!$C$4:$I$27,MATCH(Schedules_8760!$C5314,Htg_StPt_Sch_EZ!$B$4:$B$27,0),MATCH(Schedules_8760!$F5314,Htg_StPt_Sch_EZ!$C$3:$I$3,0)),"F","C")</f>
        <v>20.555555555555554</v>
      </c>
      <c r="I5314" s="34">
        <f>CONVERT(INDEX(Htg_StPt_Sch_EZ!$C$31:$I$54,MATCH(Schedules_8760!$C5314,Htg_StPt_Sch_EZ!$B$31:$B$54,0),MATCH(Schedules_8760!$F5314,Htg_StPt_Sch_EZ!$C$30:$I$30,0)),"F","C")</f>
        <v>19.444444444444443</v>
      </c>
      <c r="J5314" s="34">
        <f>CONVERT(INDEX(Clg_StPt_Sch_EZ!$C$4:$I$27,MATCH(Schedules_8760!$C5314,Clg_StPt_Sch_EZ!$B$4:$B$27,0),MATCH(Schedules_8760!$F5314,Clg_StPt_Sch_EZ!$C$3:$I$3,0)),"F","C")</f>
        <v>25.555555555555554</v>
      </c>
      <c r="K5314" s="34">
        <f>CONVERT(INDEX(Clg_StPt_Sch_EZ!$C$31:$I$54,MATCH(Schedules_8760!$C5314,Clg_StPt_Sch_EZ!$B$31:$B$54,0),MATCH(Schedules_8760!$F5314,Clg_StPt_Sch_EZ!$C$30:$I$30,0)),"F","C")</f>
        <v>25</v>
      </c>
      <c r="L5314" s="34">
        <f>CONVERT(INDEX(DHW_StPt_Sch_EZ!$C$4:$I$27,MATCH(Schedules_8760!$C5314,DHW_StPt_Sch_EZ!$B$4:$B$27,0),MATCH(Schedules_8760!$F5314,DHW_StPt_Sch_EZ!$C$3:$I$3,0)),"F","C")</f>
        <v>53.333333333333329</v>
      </c>
      <c r="M5314" s="34">
        <f>CONVERT(INDEX(DHW_StPt_Sch_EZ!$C$31:$I$54,MATCH(Schedules_8760!$C5314,DHW_StPt_Sch_EZ!$B$31:$B$54,0),MATCH(Schedules_8760!$F5314,DHW_StPt_Sch_EZ!$C$30:$I$30,0)),"F","C")</f>
        <v>53.333333333333329</v>
      </c>
      <c r="N5314" s="12"/>
      <c r="O5314" s="12"/>
      <c r="P5314" s="12"/>
    </row>
    <row r="5315" spans="1:16" x14ac:dyDescent="0.25">
      <c r="A5315" s="35">
        <v>5314</v>
      </c>
      <c r="B5315" s="89">
        <v>222.375</v>
      </c>
      <c r="C5315" s="35">
        <f t="shared" si="415"/>
        <v>10</v>
      </c>
      <c r="D5315" s="35">
        <f t="shared" ref="D5315:D5378" si="418">IF(C5315=1,D5314+1,D5314)</f>
        <v>222</v>
      </c>
      <c r="E5315" s="35">
        <f t="shared" ref="E5315:E5378" si="419">IF(AND(C5315=1,E5314=7),1,IF(C5315=1,E5314+1,E5314))</f>
        <v>5</v>
      </c>
      <c r="F5315" s="35" t="str">
        <f t="shared" si="416"/>
        <v>Thursday</v>
      </c>
      <c r="G5315" s="35">
        <f t="shared" si="417"/>
        <v>8</v>
      </c>
      <c r="H5315" s="34">
        <f>CONVERT(INDEX(Htg_StPt_Sch_EZ!$C$4:$I$27,MATCH(Schedules_8760!$C5315,Htg_StPt_Sch_EZ!$B$4:$B$27,0),MATCH(Schedules_8760!$F5315,Htg_StPt_Sch_EZ!$C$3:$I$3,0)),"F","C")</f>
        <v>20.555555555555554</v>
      </c>
      <c r="I5315" s="34">
        <f>CONVERT(INDEX(Htg_StPt_Sch_EZ!$C$31:$I$54,MATCH(Schedules_8760!$C5315,Htg_StPt_Sch_EZ!$B$31:$B$54,0),MATCH(Schedules_8760!$F5315,Htg_StPt_Sch_EZ!$C$30:$I$30,0)),"F","C")</f>
        <v>19.444444444444443</v>
      </c>
      <c r="J5315" s="34">
        <f>CONVERT(INDEX(Clg_StPt_Sch_EZ!$C$4:$I$27,MATCH(Schedules_8760!$C5315,Clg_StPt_Sch_EZ!$B$4:$B$27,0),MATCH(Schedules_8760!$F5315,Clg_StPt_Sch_EZ!$C$3:$I$3,0)),"F","C")</f>
        <v>25.555555555555554</v>
      </c>
      <c r="K5315" s="34">
        <f>CONVERT(INDEX(Clg_StPt_Sch_EZ!$C$31:$I$54,MATCH(Schedules_8760!$C5315,Clg_StPt_Sch_EZ!$B$31:$B$54,0),MATCH(Schedules_8760!$F5315,Clg_StPt_Sch_EZ!$C$30:$I$30,0)),"F","C")</f>
        <v>25</v>
      </c>
      <c r="L5315" s="34">
        <f>CONVERT(INDEX(DHW_StPt_Sch_EZ!$C$4:$I$27,MATCH(Schedules_8760!$C5315,DHW_StPt_Sch_EZ!$B$4:$B$27,0),MATCH(Schedules_8760!$F5315,DHW_StPt_Sch_EZ!$C$3:$I$3,0)),"F","C")</f>
        <v>53.333333333333329</v>
      </c>
      <c r="M5315" s="34">
        <f>CONVERT(INDEX(DHW_StPt_Sch_EZ!$C$31:$I$54,MATCH(Schedules_8760!$C5315,DHW_StPt_Sch_EZ!$B$31:$B$54,0),MATCH(Schedules_8760!$F5315,DHW_StPt_Sch_EZ!$C$30:$I$30,0)),"F","C")</f>
        <v>53.333333333333329</v>
      </c>
      <c r="N5315" s="12"/>
      <c r="O5315" s="12"/>
      <c r="P5315" s="12"/>
    </row>
    <row r="5316" spans="1:16" x14ac:dyDescent="0.25">
      <c r="A5316" s="35">
        <v>5315</v>
      </c>
      <c r="B5316" s="89">
        <v>222.41666666666671</v>
      </c>
      <c r="C5316" s="35">
        <f t="shared" si="415"/>
        <v>11</v>
      </c>
      <c r="D5316" s="35">
        <f t="shared" si="418"/>
        <v>222</v>
      </c>
      <c r="E5316" s="35">
        <f t="shared" si="419"/>
        <v>5</v>
      </c>
      <c r="F5316" s="35" t="str">
        <f t="shared" si="416"/>
        <v>Thursday</v>
      </c>
      <c r="G5316" s="35">
        <f t="shared" si="417"/>
        <v>8</v>
      </c>
      <c r="H5316" s="34">
        <f>CONVERT(INDEX(Htg_StPt_Sch_EZ!$C$4:$I$27,MATCH(Schedules_8760!$C5316,Htg_StPt_Sch_EZ!$B$4:$B$27,0),MATCH(Schedules_8760!$F5316,Htg_StPt_Sch_EZ!$C$3:$I$3,0)),"F","C")</f>
        <v>20.555555555555554</v>
      </c>
      <c r="I5316" s="34">
        <f>CONVERT(INDEX(Htg_StPt_Sch_EZ!$C$31:$I$54,MATCH(Schedules_8760!$C5316,Htg_StPt_Sch_EZ!$B$31:$B$54,0),MATCH(Schedules_8760!$F5316,Htg_StPt_Sch_EZ!$C$30:$I$30,0)),"F","C")</f>
        <v>19.444444444444443</v>
      </c>
      <c r="J5316" s="34">
        <f>CONVERT(INDEX(Clg_StPt_Sch_EZ!$C$4:$I$27,MATCH(Schedules_8760!$C5316,Clg_StPt_Sch_EZ!$B$4:$B$27,0),MATCH(Schedules_8760!$F5316,Clg_StPt_Sch_EZ!$C$3:$I$3,0)),"F","C")</f>
        <v>25.555555555555554</v>
      </c>
      <c r="K5316" s="34">
        <f>CONVERT(INDEX(Clg_StPt_Sch_EZ!$C$31:$I$54,MATCH(Schedules_8760!$C5316,Clg_StPt_Sch_EZ!$B$31:$B$54,0),MATCH(Schedules_8760!$F5316,Clg_StPt_Sch_EZ!$C$30:$I$30,0)),"F","C")</f>
        <v>25</v>
      </c>
      <c r="L5316" s="34">
        <f>CONVERT(INDEX(DHW_StPt_Sch_EZ!$C$4:$I$27,MATCH(Schedules_8760!$C5316,DHW_StPt_Sch_EZ!$B$4:$B$27,0),MATCH(Schedules_8760!$F5316,DHW_StPt_Sch_EZ!$C$3:$I$3,0)),"F","C")</f>
        <v>53.333333333333329</v>
      </c>
      <c r="M5316" s="34">
        <f>CONVERT(INDEX(DHW_StPt_Sch_EZ!$C$31:$I$54,MATCH(Schedules_8760!$C5316,DHW_StPt_Sch_EZ!$B$31:$B$54,0),MATCH(Schedules_8760!$F5316,DHW_StPt_Sch_EZ!$C$30:$I$30,0)),"F","C")</f>
        <v>53.333333333333329</v>
      </c>
      <c r="N5316" s="12"/>
      <c r="O5316" s="12"/>
      <c r="P5316" s="12"/>
    </row>
    <row r="5317" spans="1:16" x14ac:dyDescent="0.25">
      <c r="A5317" s="35">
        <v>5316</v>
      </c>
      <c r="B5317" s="89">
        <v>222.45833333333329</v>
      </c>
      <c r="C5317" s="35">
        <f t="shared" si="415"/>
        <v>12</v>
      </c>
      <c r="D5317" s="35">
        <f t="shared" si="418"/>
        <v>222</v>
      </c>
      <c r="E5317" s="35">
        <f t="shared" si="419"/>
        <v>5</v>
      </c>
      <c r="F5317" s="35" t="str">
        <f t="shared" si="416"/>
        <v>Thursday</v>
      </c>
      <c r="G5317" s="35">
        <f t="shared" si="417"/>
        <v>8</v>
      </c>
      <c r="H5317" s="34">
        <f>CONVERT(INDEX(Htg_StPt_Sch_EZ!$C$4:$I$27,MATCH(Schedules_8760!$C5317,Htg_StPt_Sch_EZ!$B$4:$B$27,0),MATCH(Schedules_8760!$F5317,Htg_StPt_Sch_EZ!$C$3:$I$3,0)),"F","C")</f>
        <v>20.555555555555554</v>
      </c>
      <c r="I5317" s="34">
        <f>CONVERT(INDEX(Htg_StPt_Sch_EZ!$C$31:$I$54,MATCH(Schedules_8760!$C5317,Htg_StPt_Sch_EZ!$B$31:$B$54,0),MATCH(Schedules_8760!$F5317,Htg_StPt_Sch_EZ!$C$30:$I$30,0)),"F","C")</f>
        <v>19.444444444444443</v>
      </c>
      <c r="J5317" s="34">
        <f>CONVERT(INDEX(Clg_StPt_Sch_EZ!$C$4:$I$27,MATCH(Schedules_8760!$C5317,Clg_StPt_Sch_EZ!$B$4:$B$27,0),MATCH(Schedules_8760!$F5317,Clg_StPt_Sch_EZ!$C$3:$I$3,0)),"F","C")</f>
        <v>25.555555555555554</v>
      </c>
      <c r="K5317" s="34">
        <f>CONVERT(INDEX(Clg_StPt_Sch_EZ!$C$31:$I$54,MATCH(Schedules_8760!$C5317,Clg_StPt_Sch_EZ!$B$31:$B$54,0),MATCH(Schedules_8760!$F5317,Clg_StPt_Sch_EZ!$C$30:$I$30,0)),"F","C")</f>
        <v>25</v>
      </c>
      <c r="L5317" s="34">
        <f>CONVERT(INDEX(DHW_StPt_Sch_EZ!$C$4:$I$27,MATCH(Schedules_8760!$C5317,DHW_StPt_Sch_EZ!$B$4:$B$27,0),MATCH(Schedules_8760!$F5317,DHW_StPt_Sch_EZ!$C$3:$I$3,0)),"F","C")</f>
        <v>53.333333333333329</v>
      </c>
      <c r="M5317" s="34">
        <f>CONVERT(INDEX(DHW_StPt_Sch_EZ!$C$31:$I$54,MATCH(Schedules_8760!$C5317,DHW_StPt_Sch_EZ!$B$31:$B$54,0),MATCH(Schedules_8760!$F5317,DHW_StPt_Sch_EZ!$C$30:$I$30,0)),"F","C")</f>
        <v>53.333333333333329</v>
      </c>
      <c r="N5317" s="12"/>
      <c r="O5317" s="12"/>
      <c r="P5317" s="12"/>
    </row>
    <row r="5318" spans="1:16" x14ac:dyDescent="0.25">
      <c r="A5318" s="35">
        <v>5317</v>
      </c>
      <c r="B5318" s="89">
        <v>222.5</v>
      </c>
      <c r="C5318" s="35">
        <f t="shared" si="415"/>
        <v>13</v>
      </c>
      <c r="D5318" s="35">
        <f t="shared" si="418"/>
        <v>222</v>
      </c>
      <c r="E5318" s="35">
        <f t="shared" si="419"/>
        <v>5</v>
      </c>
      <c r="F5318" s="35" t="str">
        <f t="shared" si="416"/>
        <v>Thursday</v>
      </c>
      <c r="G5318" s="35">
        <f t="shared" si="417"/>
        <v>8</v>
      </c>
      <c r="H5318" s="34">
        <f>CONVERT(INDEX(Htg_StPt_Sch_EZ!$C$4:$I$27,MATCH(Schedules_8760!$C5318,Htg_StPt_Sch_EZ!$B$4:$B$27,0),MATCH(Schedules_8760!$F5318,Htg_StPt_Sch_EZ!$C$3:$I$3,0)),"F","C")</f>
        <v>20.555555555555554</v>
      </c>
      <c r="I5318" s="34">
        <f>CONVERT(INDEX(Htg_StPt_Sch_EZ!$C$31:$I$54,MATCH(Schedules_8760!$C5318,Htg_StPt_Sch_EZ!$B$31:$B$54,0),MATCH(Schedules_8760!$F5318,Htg_StPt_Sch_EZ!$C$30:$I$30,0)),"F","C")</f>
        <v>19.444444444444443</v>
      </c>
      <c r="J5318" s="34">
        <f>CONVERT(INDEX(Clg_StPt_Sch_EZ!$C$4:$I$27,MATCH(Schedules_8760!$C5318,Clg_StPt_Sch_EZ!$B$4:$B$27,0),MATCH(Schedules_8760!$F5318,Clg_StPt_Sch_EZ!$C$3:$I$3,0)),"F","C")</f>
        <v>25.555555555555554</v>
      </c>
      <c r="K5318" s="34">
        <f>CONVERT(INDEX(Clg_StPt_Sch_EZ!$C$31:$I$54,MATCH(Schedules_8760!$C5318,Clg_StPt_Sch_EZ!$B$31:$B$54,0),MATCH(Schedules_8760!$F5318,Clg_StPt_Sch_EZ!$C$30:$I$30,0)),"F","C")</f>
        <v>25</v>
      </c>
      <c r="L5318" s="34">
        <f>CONVERT(INDEX(DHW_StPt_Sch_EZ!$C$4:$I$27,MATCH(Schedules_8760!$C5318,DHW_StPt_Sch_EZ!$B$4:$B$27,0),MATCH(Schedules_8760!$F5318,DHW_StPt_Sch_EZ!$C$3:$I$3,0)),"F","C")</f>
        <v>53.333333333333329</v>
      </c>
      <c r="M5318" s="34">
        <f>CONVERT(INDEX(DHW_StPt_Sch_EZ!$C$31:$I$54,MATCH(Schedules_8760!$C5318,DHW_StPt_Sch_EZ!$B$31:$B$54,0),MATCH(Schedules_8760!$F5318,DHW_StPt_Sch_EZ!$C$30:$I$30,0)),"F","C")</f>
        <v>53.333333333333329</v>
      </c>
      <c r="N5318" s="12"/>
      <c r="O5318" s="12"/>
      <c r="P5318" s="12"/>
    </row>
    <row r="5319" spans="1:16" x14ac:dyDescent="0.25">
      <c r="A5319" s="35">
        <v>5318</v>
      </c>
      <c r="B5319" s="89">
        <v>222.54166666666671</v>
      </c>
      <c r="C5319" s="35">
        <f t="shared" si="415"/>
        <v>14</v>
      </c>
      <c r="D5319" s="35">
        <f t="shared" si="418"/>
        <v>222</v>
      </c>
      <c r="E5319" s="35">
        <f t="shared" si="419"/>
        <v>5</v>
      </c>
      <c r="F5319" s="35" t="str">
        <f t="shared" si="416"/>
        <v>Thursday</v>
      </c>
      <c r="G5319" s="35">
        <f t="shared" si="417"/>
        <v>8</v>
      </c>
      <c r="H5319" s="34">
        <f>CONVERT(INDEX(Htg_StPt_Sch_EZ!$C$4:$I$27,MATCH(Schedules_8760!$C5319,Htg_StPt_Sch_EZ!$B$4:$B$27,0),MATCH(Schedules_8760!$F5319,Htg_StPt_Sch_EZ!$C$3:$I$3,0)),"F","C")</f>
        <v>20.555555555555554</v>
      </c>
      <c r="I5319" s="34">
        <f>CONVERT(INDEX(Htg_StPt_Sch_EZ!$C$31:$I$54,MATCH(Schedules_8760!$C5319,Htg_StPt_Sch_EZ!$B$31:$B$54,0),MATCH(Schedules_8760!$F5319,Htg_StPt_Sch_EZ!$C$30:$I$30,0)),"F","C")</f>
        <v>19.444444444444443</v>
      </c>
      <c r="J5319" s="34">
        <f>CONVERT(INDEX(Clg_StPt_Sch_EZ!$C$4:$I$27,MATCH(Schedules_8760!$C5319,Clg_StPt_Sch_EZ!$B$4:$B$27,0),MATCH(Schedules_8760!$F5319,Clg_StPt_Sch_EZ!$C$3:$I$3,0)),"F","C")</f>
        <v>25.555555555555554</v>
      </c>
      <c r="K5319" s="34">
        <f>CONVERT(INDEX(Clg_StPt_Sch_EZ!$C$31:$I$54,MATCH(Schedules_8760!$C5319,Clg_StPt_Sch_EZ!$B$31:$B$54,0),MATCH(Schedules_8760!$F5319,Clg_StPt_Sch_EZ!$C$30:$I$30,0)),"F","C")</f>
        <v>25</v>
      </c>
      <c r="L5319" s="34">
        <f>CONVERT(INDEX(DHW_StPt_Sch_EZ!$C$4:$I$27,MATCH(Schedules_8760!$C5319,DHW_StPt_Sch_EZ!$B$4:$B$27,0),MATCH(Schedules_8760!$F5319,DHW_StPt_Sch_EZ!$C$3:$I$3,0)),"F","C")</f>
        <v>53.333333333333329</v>
      </c>
      <c r="M5319" s="34">
        <f>CONVERT(INDEX(DHW_StPt_Sch_EZ!$C$31:$I$54,MATCH(Schedules_8760!$C5319,DHW_StPt_Sch_EZ!$B$31:$B$54,0),MATCH(Schedules_8760!$F5319,DHW_StPt_Sch_EZ!$C$30:$I$30,0)),"F","C")</f>
        <v>53.333333333333329</v>
      </c>
      <c r="N5319" s="12"/>
      <c r="O5319" s="12"/>
      <c r="P5319" s="12"/>
    </row>
    <row r="5320" spans="1:16" x14ac:dyDescent="0.25">
      <c r="A5320" s="35">
        <v>5319</v>
      </c>
      <c r="B5320" s="89">
        <v>222.58333333333329</v>
      </c>
      <c r="C5320" s="35">
        <f t="shared" si="415"/>
        <v>15</v>
      </c>
      <c r="D5320" s="35">
        <f t="shared" si="418"/>
        <v>222</v>
      </c>
      <c r="E5320" s="35">
        <f t="shared" si="419"/>
        <v>5</v>
      </c>
      <c r="F5320" s="35" t="str">
        <f t="shared" si="416"/>
        <v>Thursday</v>
      </c>
      <c r="G5320" s="35">
        <f t="shared" si="417"/>
        <v>8</v>
      </c>
      <c r="H5320" s="34">
        <f>CONVERT(INDEX(Htg_StPt_Sch_EZ!$C$4:$I$27,MATCH(Schedules_8760!$C5320,Htg_StPt_Sch_EZ!$B$4:$B$27,0),MATCH(Schedules_8760!$F5320,Htg_StPt_Sch_EZ!$C$3:$I$3,0)),"F","C")</f>
        <v>20.555555555555554</v>
      </c>
      <c r="I5320" s="34">
        <f>CONVERT(INDEX(Htg_StPt_Sch_EZ!$C$31:$I$54,MATCH(Schedules_8760!$C5320,Htg_StPt_Sch_EZ!$B$31:$B$54,0),MATCH(Schedules_8760!$F5320,Htg_StPt_Sch_EZ!$C$30:$I$30,0)),"F","C")</f>
        <v>21.111111111111111</v>
      </c>
      <c r="J5320" s="34">
        <f>CONVERT(INDEX(Clg_StPt_Sch_EZ!$C$4:$I$27,MATCH(Schedules_8760!$C5320,Clg_StPt_Sch_EZ!$B$4:$B$27,0),MATCH(Schedules_8760!$F5320,Clg_StPt_Sch_EZ!$C$3:$I$3,0)),"F","C")</f>
        <v>25.555555555555554</v>
      </c>
      <c r="K5320" s="34">
        <f>CONVERT(INDEX(Clg_StPt_Sch_EZ!$C$31:$I$54,MATCH(Schedules_8760!$C5320,Clg_StPt_Sch_EZ!$B$31:$B$54,0),MATCH(Schedules_8760!$F5320,Clg_StPt_Sch_EZ!$C$30:$I$30,0)),"F","C")</f>
        <v>25</v>
      </c>
      <c r="L5320" s="34">
        <f>CONVERT(INDEX(DHW_StPt_Sch_EZ!$C$4:$I$27,MATCH(Schedules_8760!$C5320,DHW_StPt_Sch_EZ!$B$4:$B$27,0),MATCH(Schedules_8760!$F5320,DHW_StPt_Sch_EZ!$C$3:$I$3,0)),"F","C")</f>
        <v>53.333333333333329</v>
      </c>
      <c r="M5320" s="34">
        <f>CONVERT(INDEX(DHW_StPt_Sch_EZ!$C$31:$I$54,MATCH(Schedules_8760!$C5320,DHW_StPt_Sch_EZ!$B$31:$B$54,0),MATCH(Schedules_8760!$F5320,DHW_StPt_Sch_EZ!$C$30:$I$30,0)),"F","C")</f>
        <v>53.333333333333329</v>
      </c>
      <c r="N5320" s="12"/>
      <c r="O5320" s="12"/>
      <c r="P5320" s="12"/>
    </row>
    <row r="5321" spans="1:16" x14ac:dyDescent="0.25">
      <c r="A5321" s="35">
        <v>5320</v>
      </c>
      <c r="B5321" s="89">
        <v>222.625</v>
      </c>
      <c r="C5321" s="35">
        <f t="shared" si="415"/>
        <v>16</v>
      </c>
      <c r="D5321" s="35">
        <f t="shared" si="418"/>
        <v>222</v>
      </c>
      <c r="E5321" s="35">
        <f t="shared" si="419"/>
        <v>5</v>
      </c>
      <c r="F5321" s="35" t="str">
        <f t="shared" si="416"/>
        <v>Thursday</v>
      </c>
      <c r="G5321" s="35">
        <f t="shared" si="417"/>
        <v>8</v>
      </c>
      <c r="H5321" s="34">
        <f>CONVERT(INDEX(Htg_StPt_Sch_EZ!$C$4:$I$27,MATCH(Schedules_8760!$C5321,Htg_StPt_Sch_EZ!$B$4:$B$27,0),MATCH(Schedules_8760!$F5321,Htg_StPt_Sch_EZ!$C$3:$I$3,0)),"F","C")</f>
        <v>20.555555555555554</v>
      </c>
      <c r="I5321" s="34">
        <f>CONVERT(INDEX(Htg_StPt_Sch_EZ!$C$31:$I$54,MATCH(Schedules_8760!$C5321,Htg_StPt_Sch_EZ!$B$31:$B$54,0),MATCH(Schedules_8760!$F5321,Htg_StPt_Sch_EZ!$C$30:$I$30,0)),"F","C")</f>
        <v>21.111111111111111</v>
      </c>
      <c r="J5321" s="34">
        <f>CONVERT(INDEX(Clg_StPt_Sch_EZ!$C$4:$I$27,MATCH(Schedules_8760!$C5321,Clg_StPt_Sch_EZ!$B$4:$B$27,0),MATCH(Schedules_8760!$F5321,Clg_StPt_Sch_EZ!$C$3:$I$3,0)),"F","C")</f>
        <v>25.555555555555554</v>
      </c>
      <c r="K5321" s="34">
        <f>CONVERT(INDEX(Clg_StPt_Sch_EZ!$C$31:$I$54,MATCH(Schedules_8760!$C5321,Clg_StPt_Sch_EZ!$B$31:$B$54,0),MATCH(Schedules_8760!$F5321,Clg_StPt_Sch_EZ!$C$30:$I$30,0)),"F","C")</f>
        <v>25</v>
      </c>
      <c r="L5321" s="34">
        <f>CONVERT(INDEX(DHW_StPt_Sch_EZ!$C$4:$I$27,MATCH(Schedules_8760!$C5321,DHW_StPt_Sch_EZ!$B$4:$B$27,0),MATCH(Schedules_8760!$F5321,DHW_StPt_Sch_EZ!$C$3:$I$3,0)),"F","C")</f>
        <v>53.333333333333329</v>
      </c>
      <c r="M5321" s="34">
        <f>CONVERT(INDEX(DHW_StPt_Sch_EZ!$C$31:$I$54,MATCH(Schedules_8760!$C5321,DHW_StPt_Sch_EZ!$B$31:$B$54,0),MATCH(Schedules_8760!$F5321,DHW_StPt_Sch_EZ!$C$30:$I$30,0)),"F","C")</f>
        <v>53.333333333333329</v>
      </c>
      <c r="N5321" s="12"/>
      <c r="O5321" s="12"/>
      <c r="P5321" s="12"/>
    </row>
    <row r="5322" spans="1:16" x14ac:dyDescent="0.25">
      <c r="A5322" s="35">
        <v>5321</v>
      </c>
      <c r="B5322" s="89">
        <v>222.66666666666671</v>
      </c>
      <c r="C5322" s="35">
        <f t="shared" si="415"/>
        <v>17</v>
      </c>
      <c r="D5322" s="35">
        <f t="shared" si="418"/>
        <v>222</v>
      </c>
      <c r="E5322" s="35">
        <f t="shared" si="419"/>
        <v>5</v>
      </c>
      <c r="F5322" s="35" t="str">
        <f t="shared" si="416"/>
        <v>Thursday</v>
      </c>
      <c r="G5322" s="35">
        <f t="shared" si="417"/>
        <v>8</v>
      </c>
      <c r="H5322" s="34">
        <f>CONVERT(INDEX(Htg_StPt_Sch_EZ!$C$4:$I$27,MATCH(Schedules_8760!$C5322,Htg_StPt_Sch_EZ!$B$4:$B$27,0),MATCH(Schedules_8760!$F5322,Htg_StPt_Sch_EZ!$C$3:$I$3,0)),"F","C")</f>
        <v>20.555555555555554</v>
      </c>
      <c r="I5322" s="34">
        <f>CONVERT(INDEX(Htg_StPt_Sch_EZ!$C$31:$I$54,MATCH(Schedules_8760!$C5322,Htg_StPt_Sch_EZ!$B$31:$B$54,0),MATCH(Schedules_8760!$F5322,Htg_StPt_Sch_EZ!$C$30:$I$30,0)),"F","C")</f>
        <v>17.777777777777779</v>
      </c>
      <c r="J5322" s="34">
        <f>CONVERT(INDEX(Clg_StPt_Sch_EZ!$C$4:$I$27,MATCH(Schedules_8760!$C5322,Clg_StPt_Sch_EZ!$B$4:$B$27,0),MATCH(Schedules_8760!$F5322,Clg_StPt_Sch_EZ!$C$3:$I$3,0)),"F","C")</f>
        <v>25.555555555555554</v>
      </c>
      <c r="K5322" s="34">
        <f>CONVERT(INDEX(Clg_StPt_Sch_EZ!$C$31:$I$54,MATCH(Schedules_8760!$C5322,Clg_StPt_Sch_EZ!$B$31:$B$54,0),MATCH(Schedules_8760!$F5322,Clg_StPt_Sch_EZ!$C$30:$I$30,0)),"F","C")</f>
        <v>25</v>
      </c>
      <c r="L5322" s="34">
        <f>CONVERT(INDEX(DHW_StPt_Sch_EZ!$C$4:$I$27,MATCH(Schedules_8760!$C5322,DHW_StPt_Sch_EZ!$B$4:$B$27,0),MATCH(Schedules_8760!$F5322,DHW_StPt_Sch_EZ!$C$3:$I$3,0)),"F","C")</f>
        <v>53.333333333333329</v>
      </c>
      <c r="M5322" s="34">
        <f>CONVERT(INDEX(DHW_StPt_Sch_EZ!$C$31:$I$54,MATCH(Schedules_8760!$C5322,DHW_StPt_Sch_EZ!$B$31:$B$54,0),MATCH(Schedules_8760!$F5322,DHW_StPt_Sch_EZ!$C$30:$I$30,0)),"F","C")</f>
        <v>53.333333333333329</v>
      </c>
      <c r="N5322" s="12"/>
      <c r="O5322" s="12"/>
      <c r="P5322" s="12"/>
    </row>
    <row r="5323" spans="1:16" x14ac:dyDescent="0.25">
      <c r="A5323" s="35">
        <v>5322</v>
      </c>
      <c r="B5323" s="89">
        <v>222.70833333333329</v>
      </c>
      <c r="C5323" s="35">
        <f t="shared" si="415"/>
        <v>18</v>
      </c>
      <c r="D5323" s="35">
        <f t="shared" si="418"/>
        <v>222</v>
      </c>
      <c r="E5323" s="35">
        <f t="shared" si="419"/>
        <v>5</v>
      </c>
      <c r="F5323" s="35" t="str">
        <f t="shared" si="416"/>
        <v>Thursday</v>
      </c>
      <c r="G5323" s="35">
        <f t="shared" si="417"/>
        <v>8</v>
      </c>
      <c r="H5323" s="34">
        <f>CONVERT(INDEX(Htg_StPt_Sch_EZ!$C$4:$I$27,MATCH(Schedules_8760!$C5323,Htg_StPt_Sch_EZ!$B$4:$B$27,0),MATCH(Schedules_8760!$F5323,Htg_StPt_Sch_EZ!$C$3:$I$3,0)),"F","C")</f>
        <v>20.555555555555554</v>
      </c>
      <c r="I5323" s="34">
        <f>CONVERT(INDEX(Htg_StPt_Sch_EZ!$C$31:$I$54,MATCH(Schedules_8760!$C5323,Htg_StPt_Sch_EZ!$B$31:$B$54,0),MATCH(Schedules_8760!$F5323,Htg_StPt_Sch_EZ!$C$30:$I$30,0)),"F","C")</f>
        <v>17.777777777777779</v>
      </c>
      <c r="J5323" s="34">
        <f>CONVERT(INDEX(Clg_StPt_Sch_EZ!$C$4:$I$27,MATCH(Schedules_8760!$C5323,Clg_StPt_Sch_EZ!$B$4:$B$27,0),MATCH(Schedules_8760!$F5323,Clg_StPt_Sch_EZ!$C$3:$I$3,0)),"F","C")</f>
        <v>25.555555555555554</v>
      </c>
      <c r="K5323" s="34">
        <f>CONVERT(INDEX(Clg_StPt_Sch_EZ!$C$31:$I$54,MATCH(Schedules_8760!$C5323,Clg_StPt_Sch_EZ!$B$31:$B$54,0),MATCH(Schedules_8760!$F5323,Clg_StPt_Sch_EZ!$C$30:$I$30,0)),"F","C")</f>
        <v>28.333333333333332</v>
      </c>
      <c r="L5323" s="34">
        <f>CONVERT(INDEX(DHW_StPt_Sch_EZ!$C$4:$I$27,MATCH(Schedules_8760!$C5323,DHW_StPt_Sch_EZ!$B$4:$B$27,0),MATCH(Schedules_8760!$F5323,DHW_StPt_Sch_EZ!$C$3:$I$3,0)),"F","C")</f>
        <v>53.333333333333329</v>
      </c>
      <c r="M5323" s="34">
        <f>CONVERT(INDEX(DHW_StPt_Sch_EZ!$C$31:$I$54,MATCH(Schedules_8760!$C5323,DHW_StPt_Sch_EZ!$B$31:$B$54,0),MATCH(Schedules_8760!$F5323,DHW_StPt_Sch_EZ!$C$30:$I$30,0)),"F","C")</f>
        <v>53.333333333333329</v>
      </c>
      <c r="N5323" s="12"/>
      <c r="O5323" s="12"/>
      <c r="P5323" s="12"/>
    </row>
    <row r="5324" spans="1:16" x14ac:dyDescent="0.25">
      <c r="A5324" s="35">
        <v>5323</v>
      </c>
      <c r="B5324" s="89">
        <v>222.75</v>
      </c>
      <c r="C5324" s="35">
        <f t="shared" si="415"/>
        <v>19</v>
      </c>
      <c r="D5324" s="35">
        <f t="shared" si="418"/>
        <v>222</v>
      </c>
      <c r="E5324" s="35">
        <f t="shared" si="419"/>
        <v>5</v>
      </c>
      <c r="F5324" s="35" t="str">
        <f t="shared" si="416"/>
        <v>Thursday</v>
      </c>
      <c r="G5324" s="35">
        <f t="shared" si="417"/>
        <v>8</v>
      </c>
      <c r="H5324" s="34">
        <f>CONVERT(INDEX(Htg_StPt_Sch_EZ!$C$4:$I$27,MATCH(Schedules_8760!$C5324,Htg_StPt_Sch_EZ!$B$4:$B$27,0),MATCH(Schedules_8760!$F5324,Htg_StPt_Sch_EZ!$C$3:$I$3,0)),"F","C")</f>
        <v>20.555555555555554</v>
      </c>
      <c r="I5324" s="34">
        <f>CONVERT(INDEX(Htg_StPt_Sch_EZ!$C$31:$I$54,MATCH(Schedules_8760!$C5324,Htg_StPt_Sch_EZ!$B$31:$B$54,0),MATCH(Schedules_8760!$F5324,Htg_StPt_Sch_EZ!$C$30:$I$30,0)),"F","C")</f>
        <v>18.333333333333332</v>
      </c>
      <c r="J5324" s="34">
        <f>CONVERT(INDEX(Clg_StPt_Sch_EZ!$C$4:$I$27,MATCH(Schedules_8760!$C5324,Clg_StPt_Sch_EZ!$B$4:$B$27,0),MATCH(Schedules_8760!$F5324,Clg_StPt_Sch_EZ!$C$3:$I$3,0)),"F","C")</f>
        <v>25.555555555555554</v>
      </c>
      <c r="K5324" s="34">
        <f>CONVERT(INDEX(Clg_StPt_Sch_EZ!$C$31:$I$54,MATCH(Schedules_8760!$C5324,Clg_StPt_Sch_EZ!$B$31:$B$54,0),MATCH(Schedules_8760!$F5324,Clg_StPt_Sch_EZ!$C$30:$I$30,0)),"F","C")</f>
        <v>28.333333333333332</v>
      </c>
      <c r="L5324" s="34">
        <f>CONVERT(INDEX(DHW_StPt_Sch_EZ!$C$4:$I$27,MATCH(Schedules_8760!$C5324,DHW_StPt_Sch_EZ!$B$4:$B$27,0),MATCH(Schedules_8760!$F5324,DHW_StPt_Sch_EZ!$C$3:$I$3,0)),"F","C")</f>
        <v>53.333333333333329</v>
      </c>
      <c r="M5324" s="34">
        <f>CONVERT(INDEX(DHW_StPt_Sch_EZ!$C$31:$I$54,MATCH(Schedules_8760!$C5324,DHW_StPt_Sch_EZ!$B$31:$B$54,0),MATCH(Schedules_8760!$F5324,DHW_StPt_Sch_EZ!$C$30:$I$30,0)),"F","C")</f>
        <v>53.333333333333329</v>
      </c>
      <c r="N5324" s="12"/>
      <c r="O5324" s="12"/>
      <c r="P5324" s="12"/>
    </row>
    <row r="5325" spans="1:16" x14ac:dyDescent="0.25">
      <c r="A5325" s="35">
        <v>5324</v>
      </c>
      <c r="B5325" s="89">
        <v>222.79166666666671</v>
      </c>
      <c r="C5325" s="35">
        <f t="shared" si="415"/>
        <v>20</v>
      </c>
      <c r="D5325" s="35">
        <f t="shared" si="418"/>
        <v>222</v>
      </c>
      <c r="E5325" s="35">
        <f t="shared" si="419"/>
        <v>5</v>
      </c>
      <c r="F5325" s="35" t="str">
        <f t="shared" si="416"/>
        <v>Thursday</v>
      </c>
      <c r="G5325" s="35">
        <f t="shared" si="417"/>
        <v>8</v>
      </c>
      <c r="H5325" s="34">
        <f>CONVERT(INDEX(Htg_StPt_Sch_EZ!$C$4:$I$27,MATCH(Schedules_8760!$C5325,Htg_StPt_Sch_EZ!$B$4:$B$27,0),MATCH(Schedules_8760!$F5325,Htg_StPt_Sch_EZ!$C$3:$I$3,0)),"F","C")</f>
        <v>20.555555555555554</v>
      </c>
      <c r="I5325" s="34">
        <f>CONVERT(INDEX(Htg_StPt_Sch_EZ!$C$31:$I$54,MATCH(Schedules_8760!$C5325,Htg_StPt_Sch_EZ!$B$31:$B$54,0),MATCH(Schedules_8760!$F5325,Htg_StPt_Sch_EZ!$C$30:$I$30,0)),"F","C")</f>
        <v>18.888888888888889</v>
      </c>
      <c r="J5325" s="34">
        <f>CONVERT(INDEX(Clg_StPt_Sch_EZ!$C$4:$I$27,MATCH(Schedules_8760!$C5325,Clg_StPt_Sch_EZ!$B$4:$B$27,0),MATCH(Schedules_8760!$F5325,Clg_StPt_Sch_EZ!$C$3:$I$3,0)),"F","C")</f>
        <v>25.555555555555554</v>
      </c>
      <c r="K5325" s="34">
        <f>CONVERT(INDEX(Clg_StPt_Sch_EZ!$C$31:$I$54,MATCH(Schedules_8760!$C5325,Clg_StPt_Sch_EZ!$B$31:$B$54,0),MATCH(Schedules_8760!$F5325,Clg_StPt_Sch_EZ!$C$30:$I$30,0)),"F","C")</f>
        <v>28.333333333333332</v>
      </c>
      <c r="L5325" s="34">
        <f>CONVERT(INDEX(DHW_StPt_Sch_EZ!$C$4:$I$27,MATCH(Schedules_8760!$C5325,DHW_StPt_Sch_EZ!$B$4:$B$27,0),MATCH(Schedules_8760!$F5325,DHW_StPt_Sch_EZ!$C$3:$I$3,0)),"F","C")</f>
        <v>53.333333333333329</v>
      </c>
      <c r="M5325" s="34">
        <f>CONVERT(INDEX(DHW_StPt_Sch_EZ!$C$31:$I$54,MATCH(Schedules_8760!$C5325,DHW_StPt_Sch_EZ!$B$31:$B$54,0),MATCH(Schedules_8760!$F5325,DHW_StPt_Sch_EZ!$C$30:$I$30,0)),"F","C")</f>
        <v>53.333333333333329</v>
      </c>
      <c r="N5325" s="12"/>
      <c r="O5325" s="12"/>
      <c r="P5325" s="12"/>
    </row>
    <row r="5326" spans="1:16" x14ac:dyDescent="0.25">
      <c r="A5326" s="35">
        <v>5325</v>
      </c>
      <c r="B5326" s="89">
        <v>222.83333333333329</v>
      </c>
      <c r="C5326" s="35">
        <f t="shared" si="415"/>
        <v>21</v>
      </c>
      <c r="D5326" s="35">
        <f t="shared" si="418"/>
        <v>222</v>
      </c>
      <c r="E5326" s="35">
        <f t="shared" si="419"/>
        <v>5</v>
      </c>
      <c r="F5326" s="35" t="str">
        <f t="shared" si="416"/>
        <v>Thursday</v>
      </c>
      <c r="G5326" s="35">
        <f t="shared" si="417"/>
        <v>8</v>
      </c>
      <c r="H5326" s="34">
        <f>CONVERT(INDEX(Htg_StPt_Sch_EZ!$C$4:$I$27,MATCH(Schedules_8760!$C5326,Htg_StPt_Sch_EZ!$B$4:$B$27,0),MATCH(Schedules_8760!$F5326,Htg_StPt_Sch_EZ!$C$3:$I$3,0)),"F","C")</f>
        <v>20.555555555555554</v>
      </c>
      <c r="I5326" s="34">
        <f>CONVERT(INDEX(Htg_StPt_Sch_EZ!$C$31:$I$54,MATCH(Schedules_8760!$C5326,Htg_StPt_Sch_EZ!$B$31:$B$54,0),MATCH(Schedules_8760!$F5326,Htg_StPt_Sch_EZ!$C$30:$I$30,0)),"F","C")</f>
        <v>19.444444444444443</v>
      </c>
      <c r="J5326" s="34">
        <f>CONVERT(INDEX(Clg_StPt_Sch_EZ!$C$4:$I$27,MATCH(Schedules_8760!$C5326,Clg_StPt_Sch_EZ!$B$4:$B$27,0),MATCH(Schedules_8760!$F5326,Clg_StPt_Sch_EZ!$C$3:$I$3,0)),"F","C")</f>
        <v>25.555555555555554</v>
      </c>
      <c r="K5326" s="34">
        <f>CONVERT(INDEX(Clg_StPt_Sch_EZ!$C$31:$I$54,MATCH(Schedules_8760!$C5326,Clg_StPt_Sch_EZ!$B$31:$B$54,0),MATCH(Schedules_8760!$F5326,Clg_StPt_Sch_EZ!$C$30:$I$30,0)),"F","C")</f>
        <v>28.333333333333332</v>
      </c>
      <c r="L5326" s="34">
        <f>CONVERT(INDEX(DHW_StPt_Sch_EZ!$C$4:$I$27,MATCH(Schedules_8760!$C5326,DHW_StPt_Sch_EZ!$B$4:$B$27,0),MATCH(Schedules_8760!$F5326,DHW_StPt_Sch_EZ!$C$3:$I$3,0)),"F","C")</f>
        <v>53.333333333333329</v>
      </c>
      <c r="M5326" s="34">
        <f>CONVERT(INDEX(DHW_StPt_Sch_EZ!$C$31:$I$54,MATCH(Schedules_8760!$C5326,DHW_StPt_Sch_EZ!$B$31:$B$54,0),MATCH(Schedules_8760!$F5326,DHW_StPt_Sch_EZ!$C$30:$I$30,0)),"F","C")</f>
        <v>53.333333333333329</v>
      </c>
      <c r="N5326" s="12"/>
      <c r="O5326" s="12"/>
      <c r="P5326" s="12"/>
    </row>
    <row r="5327" spans="1:16" x14ac:dyDescent="0.25">
      <c r="A5327" s="35">
        <v>5326</v>
      </c>
      <c r="B5327" s="89">
        <v>222.875</v>
      </c>
      <c r="C5327" s="35">
        <f t="shared" si="415"/>
        <v>22</v>
      </c>
      <c r="D5327" s="35">
        <f t="shared" si="418"/>
        <v>222</v>
      </c>
      <c r="E5327" s="35">
        <f t="shared" si="419"/>
        <v>5</v>
      </c>
      <c r="F5327" s="35" t="str">
        <f t="shared" si="416"/>
        <v>Thursday</v>
      </c>
      <c r="G5327" s="35">
        <f t="shared" si="417"/>
        <v>8</v>
      </c>
      <c r="H5327" s="34">
        <f>CONVERT(INDEX(Htg_StPt_Sch_EZ!$C$4:$I$27,MATCH(Schedules_8760!$C5327,Htg_StPt_Sch_EZ!$B$4:$B$27,0),MATCH(Schedules_8760!$F5327,Htg_StPt_Sch_EZ!$C$3:$I$3,0)),"F","C")</f>
        <v>20.555555555555554</v>
      </c>
      <c r="I5327" s="34">
        <f>CONVERT(INDEX(Htg_StPt_Sch_EZ!$C$31:$I$54,MATCH(Schedules_8760!$C5327,Htg_StPt_Sch_EZ!$B$31:$B$54,0),MATCH(Schedules_8760!$F5327,Htg_StPt_Sch_EZ!$C$30:$I$30,0)),"F","C")</f>
        <v>19.444444444444443</v>
      </c>
      <c r="J5327" s="34">
        <f>CONVERT(INDEX(Clg_StPt_Sch_EZ!$C$4:$I$27,MATCH(Schedules_8760!$C5327,Clg_StPt_Sch_EZ!$B$4:$B$27,0),MATCH(Schedules_8760!$F5327,Clg_StPt_Sch_EZ!$C$3:$I$3,0)),"F","C")</f>
        <v>25.555555555555554</v>
      </c>
      <c r="K5327" s="34">
        <f>CONVERT(INDEX(Clg_StPt_Sch_EZ!$C$31:$I$54,MATCH(Schedules_8760!$C5327,Clg_StPt_Sch_EZ!$B$31:$B$54,0),MATCH(Schedules_8760!$F5327,Clg_StPt_Sch_EZ!$C$30:$I$30,0)),"F","C")</f>
        <v>28.333333333333332</v>
      </c>
      <c r="L5327" s="34">
        <f>CONVERT(INDEX(DHW_StPt_Sch_EZ!$C$4:$I$27,MATCH(Schedules_8760!$C5327,DHW_StPt_Sch_EZ!$B$4:$B$27,0),MATCH(Schedules_8760!$F5327,DHW_StPt_Sch_EZ!$C$3:$I$3,0)),"F","C")</f>
        <v>53.333333333333329</v>
      </c>
      <c r="M5327" s="34">
        <f>CONVERT(INDEX(DHW_StPt_Sch_EZ!$C$31:$I$54,MATCH(Schedules_8760!$C5327,DHW_StPt_Sch_EZ!$B$31:$B$54,0),MATCH(Schedules_8760!$F5327,DHW_StPt_Sch_EZ!$C$30:$I$30,0)),"F","C")</f>
        <v>53.333333333333329</v>
      </c>
      <c r="N5327" s="12"/>
      <c r="O5327" s="12"/>
      <c r="P5327" s="12"/>
    </row>
    <row r="5328" spans="1:16" x14ac:dyDescent="0.25">
      <c r="A5328" s="35">
        <v>5327</v>
      </c>
      <c r="B5328" s="89">
        <v>222.91666666666671</v>
      </c>
      <c r="C5328" s="35">
        <f t="shared" si="415"/>
        <v>23</v>
      </c>
      <c r="D5328" s="35">
        <f t="shared" si="418"/>
        <v>222</v>
      </c>
      <c r="E5328" s="35">
        <f t="shared" si="419"/>
        <v>5</v>
      </c>
      <c r="F5328" s="35" t="str">
        <f t="shared" si="416"/>
        <v>Thursday</v>
      </c>
      <c r="G5328" s="35">
        <f t="shared" si="417"/>
        <v>8</v>
      </c>
      <c r="H5328" s="34">
        <f>CONVERT(INDEX(Htg_StPt_Sch_EZ!$C$4:$I$27,MATCH(Schedules_8760!$C5328,Htg_StPt_Sch_EZ!$B$4:$B$27,0),MATCH(Schedules_8760!$F5328,Htg_StPt_Sch_EZ!$C$3:$I$3,0)),"F","C")</f>
        <v>20.555555555555554</v>
      </c>
      <c r="I5328" s="34">
        <f>CONVERT(INDEX(Htg_StPt_Sch_EZ!$C$31:$I$54,MATCH(Schedules_8760!$C5328,Htg_StPt_Sch_EZ!$B$31:$B$54,0),MATCH(Schedules_8760!$F5328,Htg_StPt_Sch_EZ!$C$30:$I$30,0)),"F","C")</f>
        <v>19.444444444444443</v>
      </c>
      <c r="J5328" s="34">
        <f>CONVERT(INDEX(Clg_StPt_Sch_EZ!$C$4:$I$27,MATCH(Schedules_8760!$C5328,Clg_StPt_Sch_EZ!$B$4:$B$27,0),MATCH(Schedules_8760!$F5328,Clg_StPt_Sch_EZ!$C$3:$I$3,0)),"F","C")</f>
        <v>25.555555555555554</v>
      </c>
      <c r="K5328" s="34">
        <f>CONVERT(INDEX(Clg_StPt_Sch_EZ!$C$31:$I$54,MATCH(Schedules_8760!$C5328,Clg_StPt_Sch_EZ!$B$31:$B$54,0),MATCH(Schedules_8760!$F5328,Clg_StPt_Sch_EZ!$C$30:$I$30,0)),"F","C")</f>
        <v>28.333333333333332</v>
      </c>
      <c r="L5328" s="34">
        <f>CONVERT(INDEX(DHW_StPt_Sch_EZ!$C$4:$I$27,MATCH(Schedules_8760!$C5328,DHW_StPt_Sch_EZ!$B$4:$B$27,0),MATCH(Schedules_8760!$F5328,DHW_StPt_Sch_EZ!$C$3:$I$3,0)),"F","C")</f>
        <v>53.333333333333329</v>
      </c>
      <c r="M5328" s="34">
        <f>CONVERT(INDEX(DHW_StPt_Sch_EZ!$C$31:$I$54,MATCH(Schedules_8760!$C5328,DHW_StPt_Sch_EZ!$B$31:$B$54,0),MATCH(Schedules_8760!$F5328,DHW_StPt_Sch_EZ!$C$30:$I$30,0)),"F","C")</f>
        <v>53.333333333333329</v>
      </c>
      <c r="N5328" s="12"/>
      <c r="O5328" s="12"/>
      <c r="P5328" s="12"/>
    </row>
    <row r="5329" spans="1:16" x14ac:dyDescent="0.25">
      <c r="A5329" s="35">
        <v>5328</v>
      </c>
      <c r="B5329" s="89">
        <v>222.95833333333329</v>
      </c>
      <c r="C5329" s="35">
        <f t="shared" si="415"/>
        <v>24</v>
      </c>
      <c r="D5329" s="35">
        <f t="shared" si="418"/>
        <v>222</v>
      </c>
      <c r="E5329" s="35">
        <f t="shared" si="419"/>
        <v>5</v>
      </c>
      <c r="F5329" s="35" t="str">
        <f t="shared" si="416"/>
        <v>Thursday</v>
      </c>
      <c r="G5329" s="35">
        <f t="shared" si="417"/>
        <v>8</v>
      </c>
      <c r="H5329" s="34">
        <f>CONVERT(INDEX(Htg_StPt_Sch_EZ!$C$4:$I$27,MATCH(Schedules_8760!$C5329,Htg_StPt_Sch_EZ!$B$4:$B$27,0),MATCH(Schedules_8760!$F5329,Htg_StPt_Sch_EZ!$C$3:$I$3,0)),"F","C")</f>
        <v>20.555555555555554</v>
      </c>
      <c r="I5329" s="34">
        <f>CONVERT(INDEX(Htg_StPt_Sch_EZ!$C$31:$I$54,MATCH(Schedules_8760!$C5329,Htg_StPt_Sch_EZ!$B$31:$B$54,0),MATCH(Schedules_8760!$F5329,Htg_StPt_Sch_EZ!$C$30:$I$30,0)),"F","C")</f>
        <v>19.444444444444443</v>
      </c>
      <c r="J5329" s="34">
        <f>CONVERT(INDEX(Clg_StPt_Sch_EZ!$C$4:$I$27,MATCH(Schedules_8760!$C5329,Clg_StPt_Sch_EZ!$B$4:$B$27,0),MATCH(Schedules_8760!$F5329,Clg_StPt_Sch_EZ!$C$3:$I$3,0)),"F","C")</f>
        <v>25.555555555555554</v>
      </c>
      <c r="K5329" s="34">
        <f>CONVERT(INDEX(Clg_StPt_Sch_EZ!$C$31:$I$54,MATCH(Schedules_8760!$C5329,Clg_StPt_Sch_EZ!$B$31:$B$54,0),MATCH(Schedules_8760!$F5329,Clg_StPt_Sch_EZ!$C$30:$I$30,0)),"F","C")</f>
        <v>28.333333333333332</v>
      </c>
      <c r="L5329" s="34">
        <f>CONVERT(INDEX(DHW_StPt_Sch_EZ!$C$4:$I$27,MATCH(Schedules_8760!$C5329,DHW_StPt_Sch_EZ!$B$4:$B$27,0),MATCH(Schedules_8760!$F5329,DHW_StPt_Sch_EZ!$C$3:$I$3,0)),"F","C")</f>
        <v>53.333333333333329</v>
      </c>
      <c r="M5329" s="34">
        <f>CONVERT(INDEX(DHW_StPt_Sch_EZ!$C$31:$I$54,MATCH(Schedules_8760!$C5329,DHW_StPt_Sch_EZ!$B$31:$B$54,0),MATCH(Schedules_8760!$F5329,DHW_StPt_Sch_EZ!$C$30:$I$30,0)),"F","C")</f>
        <v>53.333333333333329</v>
      </c>
      <c r="N5329" s="12"/>
      <c r="O5329" s="12"/>
      <c r="P5329" s="12"/>
    </row>
    <row r="5330" spans="1:16" x14ac:dyDescent="0.25">
      <c r="A5330" s="35">
        <v>5329</v>
      </c>
      <c r="B5330" s="89">
        <v>223</v>
      </c>
      <c r="C5330" s="35">
        <f t="shared" si="415"/>
        <v>1</v>
      </c>
      <c r="D5330" s="35">
        <f t="shared" si="418"/>
        <v>223</v>
      </c>
      <c r="E5330" s="35">
        <f t="shared" si="419"/>
        <v>6</v>
      </c>
      <c r="F5330" s="35" t="str">
        <f t="shared" si="416"/>
        <v>Friday</v>
      </c>
      <c r="G5330" s="35">
        <f t="shared" si="417"/>
        <v>8</v>
      </c>
      <c r="H5330" s="34">
        <f>CONVERT(INDEX(Htg_StPt_Sch_EZ!$C$4:$I$27,MATCH(Schedules_8760!$C5330,Htg_StPt_Sch_EZ!$B$4:$B$27,0),MATCH(Schedules_8760!$F5330,Htg_StPt_Sch_EZ!$C$3:$I$3,0)),"F","C")</f>
        <v>20.555555555555554</v>
      </c>
      <c r="I5330" s="34">
        <f>CONVERT(INDEX(Htg_StPt_Sch_EZ!$C$31:$I$54,MATCH(Schedules_8760!$C5330,Htg_StPt_Sch_EZ!$B$31:$B$54,0),MATCH(Schedules_8760!$F5330,Htg_StPt_Sch_EZ!$C$30:$I$30,0)),"F","C")</f>
        <v>19.444444444444443</v>
      </c>
      <c r="J5330" s="34">
        <f>CONVERT(INDEX(Clg_StPt_Sch_EZ!$C$4:$I$27,MATCH(Schedules_8760!$C5330,Clg_StPt_Sch_EZ!$B$4:$B$27,0),MATCH(Schedules_8760!$F5330,Clg_StPt_Sch_EZ!$C$3:$I$3,0)),"F","C")</f>
        <v>25.555555555555554</v>
      </c>
      <c r="K5330" s="34">
        <f>CONVERT(INDEX(Clg_StPt_Sch_EZ!$C$31:$I$54,MATCH(Schedules_8760!$C5330,Clg_StPt_Sch_EZ!$B$31:$B$54,0),MATCH(Schedules_8760!$F5330,Clg_StPt_Sch_EZ!$C$30:$I$30,0)),"F","C")</f>
        <v>28.333333333333332</v>
      </c>
      <c r="L5330" s="34">
        <f>CONVERT(INDEX(DHW_StPt_Sch_EZ!$C$4:$I$27,MATCH(Schedules_8760!$C5330,DHW_StPt_Sch_EZ!$B$4:$B$27,0),MATCH(Schedules_8760!$F5330,DHW_StPt_Sch_EZ!$C$3:$I$3,0)),"F","C")</f>
        <v>53.333333333333329</v>
      </c>
      <c r="M5330" s="34">
        <f>CONVERT(INDEX(DHW_StPt_Sch_EZ!$C$31:$I$54,MATCH(Schedules_8760!$C5330,DHW_StPt_Sch_EZ!$B$31:$B$54,0),MATCH(Schedules_8760!$F5330,DHW_StPt_Sch_EZ!$C$30:$I$30,0)),"F","C")</f>
        <v>53.333333333333329</v>
      </c>
      <c r="N5330" s="12"/>
      <c r="O5330" s="12"/>
      <c r="P5330" s="12"/>
    </row>
    <row r="5331" spans="1:16" x14ac:dyDescent="0.25">
      <c r="A5331" s="35">
        <v>5330</v>
      </c>
      <c r="B5331" s="89">
        <v>223.04166666666671</v>
      </c>
      <c r="C5331" s="35">
        <f t="shared" si="415"/>
        <v>2</v>
      </c>
      <c r="D5331" s="35">
        <f t="shared" si="418"/>
        <v>223</v>
      </c>
      <c r="E5331" s="35">
        <f t="shared" si="419"/>
        <v>6</v>
      </c>
      <c r="F5331" s="35" t="str">
        <f t="shared" si="416"/>
        <v>Friday</v>
      </c>
      <c r="G5331" s="35">
        <f t="shared" si="417"/>
        <v>8</v>
      </c>
      <c r="H5331" s="34">
        <f>CONVERT(INDEX(Htg_StPt_Sch_EZ!$C$4:$I$27,MATCH(Schedules_8760!$C5331,Htg_StPt_Sch_EZ!$B$4:$B$27,0),MATCH(Schedules_8760!$F5331,Htg_StPt_Sch_EZ!$C$3:$I$3,0)),"F","C")</f>
        <v>20.555555555555554</v>
      </c>
      <c r="I5331" s="34">
        <f>CONVERT(INDEX(Htg_StPt_Sch_EZ!$C$31:$I$54,MATCH(Schedules_8760!$C5331,Htg_StPt_Sch_EZ!$B$31:$B$54,0),MATCH(Schedules_8760!$F5331,Htg_StPt_Sch_EZ!$C$30:$I$30,0)),"F","C")</f>
        <v>19.444444444444443</v>
      </c>
      <c r="J5331" s="34">
        <f>CONVERT(INDEX(Clg_StPt_Sch_EZ!$C$4:$I$27,MATCH(Schedules_8760!$C5331,Clg_StPt_Sch_EZ!$B$4:$B$27,0),MATCH(Schedules_8760!$F5331,Clg_StPt_Sch_EZ!$C$3:$I$3,0)),"F","C")</f>
        <v>25.555555555555554</v>
      </c>
      <c r="K5331" s="34">
        <f>CONVERT(INDEX(Clg_StPt_Sch_EZ!$C$31:$I$54,MATCH(Schedules_8760!$C5331,Clg_StPt_Sch_EZ!$B$31:$B$54,0),MATCH(Schedules_8760!$F5331,Clg_StPt_Sch_EZ!$C$30:$I$30,0)),"F","C")</f>
        <v>28.333333333333332</v>
      </c>
      <c r="L5331" s="34">
        <f>CONVERT(INDEX(DHW_StPt_Sch_EZ!$C$4:$I$27,MATCH(Schedules_8760!$C5331,DHW_StPt_Sch_EZ!$B$4:$B$27,0),MATCH(Schedules_8760!$F5331,DHW_StPt_Sch_EZ!$C$3:$I$3,0)),"F","C")</f>
        <v>53.333333333333329</v>
      </c>
      <c r="M5331" s="34">
        <f>CONVERT(INDEX(DHW_StPt_Sch_EZ!$C$31:$I$54,MATCH(Schedules_8760!$C5331,DHW_StPt_Sch_EZ!$B$31:$B$54,0),MATCH(Schedules_8760!$F5331,DHW_StPt_Sch_EZ!$C$30:$I$30,0)),"F","C")</f>
        <v>53.333333333333329</v>
      </c>
      <c r="N5331" s="12"/>
      <c r="O5331" s="12"/>
      <c r="P5331" s="12"/>
    </row>
    <row r="5332" spans="1:16" x14ac:dyDescent="0.25">
      <c r="A5332" s="35">
        <v>5331</v>
      </c>
      <c r="B5332" s="89">
        <v>223.08333333333329</v>
      </c>
      <c r="C5332" s="35">
        <f t="shared" si="415"/>
        <v>3</v>
      </c>
      <c r="D5332" s="35">
        <f t="shared" si="418"/>
        <v>223</v>
      </c>
      <c r="E5332" s="35">
        <f t="shared" si="419"/>
        <v>6</v>
      </c>
      <c r="F5332" s="35" t="str">
        <f t="shared" si="416"/>
        <v>Friday</v>
      </c>
      <c r="G5332" s="35">
        <f t="shared" si="417"/>
        <v>8</v>
      </c>
      <c r="H5332" s="34">
        <f>CONVERT(INDEX(Htg_StPt_Sch_EZ!$C$4:$I$27,MATCH(Schedules_8760!$C5332,Htg_StPt_Sch_EZ!$B$4:$B$27,0),MATCH(Schedules_8760!$F5332,Htg_StPt_Sch_EZ!$C$3:$I$3,0)),"F","C")</f>
        <v>20.555555555555554</v>
      </c>
      <c r="I5332" s="34">
        <f>CONVERT(INDEX(Htg_StPt_Sch_EZ!$C$31:$I$54,MATCH(Schedules_8760!$C5332,Htg_StPt_Sch_EZ!$B$31:$B$54,0),MATCH(Schedules_8760!$F5332,Htg_StPt_Sch_EZ!$C$30:$I$30,0)),"F","C")</f>
        <v>19.444444444444443</v>
      </c>
      <c r="J5332" s="34">
        <f>CONVERT(INDEX(Clg_StPt_Sch_EZ!$C$4:$I$27,MATCH(Schedules_8760!$C5332,Clg_StPt_Sch_EZ!$B$4:$B$27,0),MATCH(Schedules_8760!$F5332,Clg_StPt_Sch_EZ!$C$3:$I$3,0)),"F","C")</f>
        <v>25.555555555555554</v>
      </c>
      <c r="K5332" s="34">
        <f>CONVERT(INDEX(Clg_StPt_Sch_EZ!$C$31:$I$54,MATCH(Schedules_8760!$C5332,Clg_StPt_Sch_EZ!$B$31:$B$54,0),MATCH(Schedules_8760!$F5332,Clg_StPt_Sch_EZ!$C$30:$I$30,0)),"F","C")</f>
        <v>28.333333333333332</v>
      </c>
      <c r="L5332" s="34">
        <f>CONVERT(INDEX(DHW_StPt_Sch_EZ!$C$4:$I$27,MATCH(Schedules_8760!$C5332,DHW_StPt_Sch_EZ!$B$4:$B$27,0),MATCH(Schedules_8760!$F5332,DHW_StPt_Sch_EZ!$C$3:$I$3,0)),"F","C")</f>
        <v>53.333333333333329</v>
      </c>
      <c r="M5332" s="34">
        <f>CONVERT(INDEX(DHW_StPt_Sch_EZ!$C$31:$I$54,MATCH(Schedules_8760!$C5332,DHW_StPt_Sch_EZ!$B$31:$B$54,0),MATCH(Schedules_8760!$F5332,DHW_StPt_Sch_EZ!$C$30:$I$30,0)),"F","C")</f>
        <v>53.333333333333329</v>
      </c>
      <c r="N5332" s="12"/>
      <c r="O5332" s="12"/>
      <c r="P5332" s="12"/>
    </row>
    <row r="5333" spans="1:16" x14ac:dyDescent="0.25">
      <c r="A5333" s="35">
        <v>5332</v>
      </c>
      <c r="B5333" s="89">
        <v>223.125</v>
      </c>
      <c r="C5333" s="35">
        <f t="shared" si="415"/>
        <v>4</v>
      </c>
      <c r="D5333" s="35">
        <f t="shared" si="418"/>
        <v>223</v>
      </c>
      <c r="E5333" s="35">
        <f t="shared" si="419"/>
        <v>6</v>
      </c>
      <c r="F5333" s="35" t="str">
        <f t="shared" si="416"/>
        <v>Friday</v>
      </c>
      <c r="G5333" s="35">
        <f t="shared" si="417"/>
        <v>8</v>
      </c>
      <c r="H5333" s="34">
        <f>CONVERT(INDEX(Htg_StPt_Sch_EZ!$C$4:$I$27,MATCH(Schedules_8760!$C5333,Htg_StPt_Sch_EZ!$B$4:$B$27,0),MATCH(Schedules_8760!$F5333,Htg_StPt_Sch_EZ!$C$3:$I$3,0)),"F","C")</f>
        <v>20.555555555555554</v>
      </c>
      <c r="I5333" s="34">
        <f>CONVERT(INDEX(Htg_StPt_Sch_EZ!$C$31:$I$54,MATCH(Schedules_8760!$C5333,Htg_StPt_Sch_EZ!$B$31:$B$54,0),MATCH(Schedules_8760!$F5333,Htg_StPt_Sch_EZ!$C$30:$I$30,0)),"F","C")</f>
        <v>19.444444444444443</v>
      </c>
      <c r="J5333" s="34">
        <f>CONVERT(INDEX(Clg_StPt_Sch_EZ!$C$4:$I$27,MATCH(Schedules_8760!$C5333,Clg_StPt_Sch_EZ!$B$4:$B$27,0),MATCH(Schedules_8760!$F5333,Clg_StPt_Sch_EZ!$C$3:$I$3,0)),"F","C")</f>
        <v>25.555555555555554</v>
      </c>
      <c r="K5333" s="34">
        <f>CONVERT(INDEX(Clg_StPt_Sch_EZ!$C$31:$I$54,MATCH(Schedules_8760!$C5333,Clg_StPt_Sch_EZ!$B$31:$B$54,0),MATCH(Schedules_8760!$F5333,Clg_StPt_Sch_EZ!$C$30:$I$30,0)),"F","C")</f>
        <v>28.333333333333332</v>
      </c>
      <c r="L5333" s="34">
        <f>CONVERT(INDEX(DHW_StPt_Sch_EZ!$C$4:$I$27,MATCH(Schedules_8760!$C5333,DHW_StPt_Sch_EZ!$B$4:$B$27,0),MATCH(Schedules_8760!$F5333,DHW_StPt_Sch_EZ!$C$3:$I$3,0)),"F","C")</f>
        <v>53.333333333333329</v>
      </c>
      <c r="M5333" s="34">
        <f>CONVERT(INDEX(DHW_StPt_Sch_EZ!$C$31:$I$54,MATCH(Schedules_8760!$C5333,DHW_StPt_Sch_EZ!$B$31:$B$54,0),MATCH(Schedules_8760!$F5333,DHW_StPt_Sch_EZ!$C$30:$I$30,0)),"F","C")</f>
        <v>53.333333333333329</v>
      </c>
      <c r="N5333" s="12"/>
      <c r="O5333" s="12"/>
      <c r="P5333" s="12"/>
    </row>
    <row r="5334" spans="1:16" x14ac:dyDescent="0.25">
      <c r="A5334" s="35">
        <v>5333</v>
      </c>
      <c r="B5334" s="89">
        <v>223.16666666666671</v>
      </c>
      <c r="C5334" s="35">
        <f t="shared" si="415"/>
        <v>5</v>
      </c>
      <c r="D5334" s="35">
        <f t="shared" si="418"/>
        <v>223</v>
      </c>
      <c r="E5334" s="35">
        <f t="shared" si="419"/>
        <v>6</v>
      </c>
      <c r="F5334" s="35" t="str">
        <f t="shared" si="416"/>
        <v>Friday</v>
      </c>
      <c r="G5334" s="35">
        <f t="shared" si="417"/>
        <v>8</v>
      </c>
      <c r="H5334" s="34">
        <f>CONVERT(INDEX(Htg_StPt_Sch_EZ!$C$4:$I$27,MATCH(Schedules_8760!$C5334,Htg_StPt_Sch_EZ!$B$4:$B$27,0),MATCH(Schedules_8760!$F5334,Htg_StPt_Sch_EZ!$C$3:$I$3,0)),"F","C")</f>
        <v>20.555555555555554</v>
      </c>
      <c r="I5334" s="34">
        <f>CONVERT(INDEX(Htg_StPt_Sch_EZ!$C$31:$I$54,MATCH(Schedules_8760!$C5334,Htg_StPt_Sch_EZ!$B$31:$B$54,0),MATCH(Schedules_8760!$F5334,Htg_StPt_Sch_EZ!$C$30:$I$30,0)),"F","C")</f>
        <v>19.444444444444443</v>
      </c>
      <c r="J5334" s="34">
        <f>CONVERT(INDEX(Clg_StPt_Sch_EZ!$C$4:$I$27,MATCH(Schedules_8760!$C5334,Clg_StPt_Sch_EZ!$B$4:$B$27,0),MATCH(Schedules_8760!$F5334,Clg_StPt_Sch_EZ!$C$3:$I$3,0)),"F","C")</f>
        <v>25.555555555555554</v>
      </c>
      <c r="K5334" s="34">
        <f>CONVERT(INDEX(Clg_StPt_Sch_EZ!$C$31:$I$54,MATCH(Schedules_8760!$C5334,Clg_StPt_Sch_EZ!$B$31:$B$54,0),MATCH(Schedules_8760!$F5334,Clg_StPt_Sch_EZ!$C$30:$I$30,0)),"F","C")</f>
        <v>28.333333333333332</v>
      </c>
      <c r="L5334" s="34">
        <f>CONVERT(INDEX(DHW_StPt_Sch_EZ!$C$4:$I$27,MATCH(Schedules_8760!$C5334,DHW_StPt_Sch_EZ!$B$4:$B$27,0),MATCH(Schedules_8760!$F5334,DHW_StPt_Sch_EZ!$C$3:$I$3,0)),"F","C")</f>
        <v>53.333333333333329</v>
      </c>
      <c r="M5334" s="34">
        <f>CONVERT(INDEX(DHW_StPt_Sch_EZ!$C$31:$I$54,MATCH(Schedules_8760!$C5334,DHW_StPt_Sch_EZ!$B$31:$B$54,0),MATCH(Schedules_8760!$F5334,DHW_StPt_Sch_EZ!$C$30:$I$30,0)),"F","C")</f>
        <v>53.333333333333329</v>
      </c>
      <c r="N5334" s="12"/>
      <c r="O5334" s="12"/>
      <c r="P5334" s="12"/>
    </row>
    <row r="5335" spans="1:16" x14ac:dyDescent="0.25">
      <c r="A5335" s="35">
        <v>5334</v>
      </c>
      <c r="B5335" s="89">
        <v>223.20833333333329</v>
      </c>
      <c r="C5335" s="35">
        <f t="shared" si="415"/>
        <v>6</v>
      </c>
      <c r="D5335" s="35">
        <f t="shared" si="418"/>
        <v>223</v>
      </c>
      <c r="E5335" s="35">
        <f t="shared" si="419"/>
        <v>6</v>
      </c>
      <c r="F5335" s="35" t="str">
        <f t="shared" si="416"/>
        <v>Friday</v>
      </c>
      <c r="G5335" s="35">
        <f t="shared" si="417"/>
        <v>8</v>
      </c>
      <c r="H5335" s="34">
        <f>CONVERT(INDEX(Htg_StPt_Sch_EZ!$C$4:$I$27,MATCH(Schedules_8760!$C5335,Htg_StPt_Sch_EZ!$B$4:$B$27,0),MATCH(Schedules_8760!$F5335,Htg_StPt_Sch_EZ!$C$3:$I$3,0)),"F","C")</f>
        <v>20.555555555555554</v>
      </c>
      <c r="I5335" s="34">
        <f>CONVERT(INDEX(Htg_StPt_Sch_EZ!$C$31:$I$54,MATCH(Schedules_8760!$C5335,Htg_StPt_Sch_EZ!$B$31:$B$54,0),MATCH(Schedules_8760!$F5335,Htg_StPt_Sch_EZ!$C$30:$I$30,0)),"F","C")</f>
        <v>19.444444444444443</v>
      </c>
      <c r="J5335" s="34">
        <f>CONVERT(INDEX(Clg_StPt_Sch_EZ!$C$4:$I$27,MATCH(Schedules_8760!$C5335,Clg_StPt_Sch_EZ!$B$4:$B$27,0),MATCH(Schedules_8760!$F5335,Clg_StPt_Sch_EZ!$C$3:$I$3,0)),"F","C")</f>
        <v>25.555555555555554</v>
      </c>
      <c r="K5335" s="34">
        <f>CONVERT(INDEX(Clg_StPt_Sch_EZ!$C$31:$I$54,MATCH(Schedules_8760!$C5335,Clg_StPt_Sch_EZ!$B$31:$B$54,0),MATCH(Schedules_8760!$F5335,Clg_StPt_Sch_EZ!$C$30:$I$30,0)),"F","C")</f>
        <v>28.333333333333332</v>
      </c>
      <c r="L5335" s="34">
        <f>CONVERT(INDEX(DHW_StPt_Sch_EZ!$C$4:$I$27,MATCH(Schedules_8760!$C5335,DHW_StPt_Sch_EZ!$B$4:$B$27,0),MATCH(Schedules_8760!$F5335,DHW_StPt_Sch_EZ!$C$3:$I$3,0)),"F","C")</f>
        <v>53.333333333333329</v>
      </c>
      <c r="M5335" s="34">
        <f>CONVERT(INDEX(DHW_StPt_Sch_EZ!$C$31:$I$54,MATCH(Schedules_8760!$C5335,DHW_StPt_Sch_EZ!$B$31:$B$54,0),MATCH(Schedules_8760!$F5335,DHW_StPt_Sch_EZ!$C$30:$I$30,0)),"F","C")</f>
        <v>53.333333333333329</v>
      </c>
      <c r="N5335" s="12"/>
      <c r="O5335" s="12"/>
      <c r="P5335" s="12"/>
    </row>
    <row r="5336" spans="1:16" x14ac:dyDescent="0.25">
      <c r="A5336" s="35">
        <v>5335</v>
      </c>
      <c r="B5336" s="89">
        <v>223.25</v>
      </c>
      <c r="C5336" s="35">
        <f t="shared" si="415"/>
        <v>7</v>
      </c>
      <c r="D5336" s="35">
        <f t="shared" si="418"/>
        <v>223</v>
      </c>
      <c r="E5336" s="35">
        <f t="shared" si="419"/>
        <v>6</v>
      </c>
      <c r="F5336" s="35" t="str">
        <f t="shared" si="416"/>
        <v>Friday</v>
      </c>
      <c r="G5336" s="35">
        <f t="shared" si="417"/>
        <v>8</v>
      </c>
      <c r="H5336" s="34">
        <f>CONVERT(INDEX(Htg_StPt_Sch_EZ!$C$4:$I$27,MATCH(Schedules_8760!$C5336,Htg_StPt_Sch_EZ!$B$4:$B$27,0),MATCH(Schedules_8760!$F5336,Htg_StPt_Sch_EZ!$C$3:$I$3,0)),"F","C")</f>
        <v>20.555555555555554</v>
      </c>
      <c r="I5336" s="34">
        <f>CONVERT(INDEX(Htg_StPt_Sch_EZ!$C$31:$I$54,MATCH(Schedules_8760!$C5336,Htg_StPt_Sch_EZ!$B$31:$B$54,0),MATCH(Schedules_8760!$F5336,Htg_StPt_Sch_EZ!$C$30:$I$30,0)),"F","C")</f>
        <v>19.444444444444443</v>
      </c>
      <c r="J5336" s="34">
        <f>CONVERT(INDEX(Clg_StPt_Sch_EZ!$C$4:$I$27,MATCH(Schedules_8760!$C5336,Clg_StPt_Sch_EZ!$B$4:$B$27,0),MATCH(Schedules_8760!$F5336,Clg_StPt_Sch_EZ!$C$3:$I$3,0)),"F","C")</f>
        <v>25.555555555555554</v>
      </c>
      <c r="K5336" s="34">
        <f>CONVERT(INDEX(Clg_StPt_Sch_EZ!$C$31:$I$54,MATCH(Schedules_8760!$C5336,Clg_StPt_Sch_EZ!$B$31:$B$54,0),MATCH(Schedules_8760!$F5336,Clg_StPt_Sch_EZ!$C$30:$I$30,0)),"F","C")</f>
        <v>28.333333333333332</v>
      </c>
      <c r="L5336" s="34">
        <f>CONVERT(INDEX(DHW_StPt_Sch_EZ!$C$4:$I$27,MATCH(Schedules_8760!$C5336,DHW_StPt_Sch_EZ!$B$4:$B$27,0),MATCH(Schedules_8760!$F5336,DHW_StPt_Sch_EZ!$C$3:$I$3,0)),"F","C")</f>
        <v>53.333333333333329</v>
      </c>
      <c r="M5336" s="34">
        <f>CONVERT(INDEX(DHW_StPt_Sch_EZ!$C$31:$I$54,MATCH(Schedules_8760!$C5336,DHW_StPt_Sch_EZ!$B$31:$B$54,0),MATCH(Schedules_8760!$F5336,DHW_StPt_Sch_EZ!$C$30:$I$30,0)),"F","C")</f>
        <v>53.333333333333329</v>
      </c>
      <c r="N5336" s="12"/>
      <c r="O5336" s="12"/>
      <c r="P5336" s="12"/>
    </row>
    <row r="5337" spans="1:16" x14ac:dyDescent="0.25">
      <c r="A5337" s="35">
        <v>5336</v>
      </c>
      <c r="B5337" s="89">
        <v>223.29166666666671</v>
      </c>
      <c r="C5337" s="35">
        <f t="shared" si="415"/>
        <v>8</v>
      </c>
      <c r="D5337" s="35">
        <f t="shared" si="418"/>
        <v>223</v>
      </c>
      <c r="E5337" s="35">
        <f t="shared" si="419"/>
        <v>6</v>
      </c>
      <c r="F5337" s="35" t="str">
        <f t="shared" si="416"/>
        <v>Friday</v>
      </c>
      <c r="G5337" s="35">
        <f t="shared" si="417"/>
        <v>8</v>
      </c>
      <c r="H5337" s="34">
        <f>CONVERT(INDEX(Htg_StPt_Sch_EZ!$C$4:$I$27,MATCH(Schedules_8760!$C5337,Htg_StPt_Sch_EZ!$B$4:$B$27,0),MATCH(Schedules_8760!$F5337,Htg_StPt_Sch_EZ!$C$3:$I$3,0)),"F","C")</f>
        <v>20.555555555555554</v>
      </c>
      <c r="I5337" s="34">
        <f>CONVERT(INDEX(Htg_StPt_Sch_EZ!$C$31:$I$54,MATCH(Schedules_8760!$C5337,Htg_StPt_Sch_EZ!$B$31:$B$54,0),MATCH(Schedules_8760!$F5337,Htg_StPt_Sch_EZ!$C$30:$I$30,0)),"F","C")</f>
        <v>19.444444444444443</v>
      </c>
      <c r="J5337" s="34">
        <f>CONVERT(INDEX(Clg_StPt_Sch_EZ!$C$4:$I$27,MATCH(Schedules_8760!$C5337,Clg_StPt_Sch_EZ!$B$4:$B$27,0),MATCH(Schedules_8760!$F5337,Clg_StPt_Sch_EZ!$C$3:$I$3,0)),"F","C")</f>
        <v>25.555555555555554</v>
      </c>
      <c r="K5337" s="34">
        <f>CONVERT(INDEX(Clg_StPt_Sch_EZ!$C$31:$I$54,MATCH(Schedules_8760!$C5337,Clg_StPt_Sch_EZ!$B$31:$B$54,0),MATCH(Schedules_8760!$F5337,Clg_StPt_Sch_EZ!$C$30:$I$30,0)),"F","C")</f>
        <v>25</v>
      </c>
      <c r="L5337" s="34">
        <f>CONVERT(INDEX(DHW_StPt_Sch_EZ!$C$4:$I$27,MATCH(Schedules_8760!$C5337,DHW_StPt_Sch_EZ!$B$4:$B$27,0),MATCH(Schedules_8760!$F5337,DHW_StPt_Sch_EZ!$C$3:$I$3,0)),"F","C")</f>
        <v>53.333333333333329</v>
      </c>
      <c r="M5337" s="34">
        <f>CONVERT(INDEX(DHW_StPt_Sch_EZ!$C$31:$I$54,MATCH(Schedules_8760!$C5337,DHW_StPt_Sch_EZ!$B$31:$B$54,0),MATCH(Schedules_8760!$F5337,DHW_StPt_Sch_EZ!$C$30:$I$30,0)),"F","C")</f>
        <v>53.333333333333329</v>
      </c>
      <c r="N5337" s="12"/>
      <c r="O5337" s="12"/>
      <c r="P5337" s="12"/>
    </row>
    <row r="5338" spans="1:16" x14ac:dyDescent="0.25">
      <c r="A5338" s="35">
        <v>5337</v>
      </c>
      <c r="B5338" s="89">
        <v>223.33333333333329</v>
      </c>
      <c r="C5338" s="35">
        <f t="shared" si="415"/>
        <v>9</v>
      </c>
      <c r="D5338" s="35">
        <f t="shared" si="418"/>
        <v>223</v>
      </c>
      <c r="E5338" s="35">
        <f t="shared" si="419"/>
        <v>6</v>
      </c>
      <c r="F5338" s="35" t="str">
        <f t="shared" si="416"/>
        <v>Friday</v>
      </c>
      <c r="G5338" s="35">
        <f t="shared" si="417"/>
        <v>8</v>
      </c>
      <c r="H5338" s="34">
        <f>CONVERT(INDEX(Htg_StPt_Sch_EZ!$C$4:$I$27,MATCH(Schedules_8760!$C5338,Htg_StPt_Sch_EZ!$B$4:$B$27,0),MATCH(Schedules_8760!$F5338,Htg_StPt_Sch_EZ!$C$3:$I$3,0)),"F","C")</f>
        <v>20.555555555555554</v>
      </c>
      <c r="I5338" s="34">
        <f>CONVERT(INDEX(Htg_StPt_Sch_EZ!$C$31:$I$54,MATCH(Schedules_8760!$C5338,Htg_StPt_Sch_EZ!$B$31:$B$54,0),MATCH(Schedules_8760!$F5338,Htg_StPt_Sch_EZ!$C$30:$I$30,0)),"F","C")</f>
        <v>19.444444444444443</v>
      </c>
      <c r="J5338" s="34">
        <f>CONVERT(INDEX(Clg_StPt_Sch_EZ!$C$4:$I$27,MATCH(Schedules_8760!$C5338,Clg_StPt_Sch_EZ!$B$4:$B$27,0),MATCH(Schedules_8760!$F5338,Clg_StPt_Sch_EZ!$C$3:$I$3,0)),"F","C")</f>
        <v>25.555555555555554</v>
      </c>
      <c r="K5338" s="34">
        <f>CONVERT(INDEX(Clg_StPt_Sch_EZ!$C$31:$I$54,MATCH(Schedules_8760!$C5338,Clg_StPt_Sch_EZ!$B$31:$B$54,0),MATCH(Schedules_8760!$F5338,Clg_StPt_Sch_EZ!$C$30:$I$30,0)),"F","C")</f>
        <v>25</v>
      </c>
      <c r="L5338" s="34">
        <f>CONVERT(INDEX(DHW_StPt_Sch_EZ!$C$4:$I$27,MATCH(Schedules_8760!$C5338,DHW_StPt_Sch_EZ!$B$4:$B$27,0),MATCH(Schedules_8760!$F5338,DHW_StPt_Sch_EZ!$C$3:$I$3,0)),"F","C")</f>
        <v>53.333333333333329</v>
      </c>
      <c r="M5338" s="34">
        <f>CONVERT(INDEX(DHW_StPt_Sch_EZ!$C$31:$I$54,MATCH(Schedules_8760!$C5338,DHW_StPt_Sch_EZ!$B$31:$B$54,0),MATCH(Schedules_8760!$F5338,DHW_StPt_Sch_EZ!$C$30:$I$30,0)),"F","C")</f>
        <v>53.333333333333329</v>
      </c>
      <c r="N5338" s="12"/>
      <c r="O5338" s="12"/>
      <c r="P5338" s="12"/>
    </row>
    <row r="5339" spans="1:16" x14ac:dyDescent="0.25">
      <c r="A5339" s="35">
        <v>5338</v>
      </c>
      <c r="B5339" s="89">
        <v>223.375</v>
      </c>
      <c r="C5339" s="35">
        <f t="shared" si="415"/>
        <v>10</v>
      </c>
      <c r="D5339" s="35">
        <f t="shared" si="418"/>
        <v>223</v>
      </c>
      <c r="E5339" s="35">
        <f t="shared" si="419"/>
        <v>6</v>
      </c>
      <c r="F5339" s="35" t="str">
        <f t="shared" si="416"/>
        <v>Friday</v>
      </c>
      <c r="G5339" s="35">
        <f t="shared" si="417"/>
        <v>8</v>
      </c>
      <c r="H5339" s="34">
        <f>CONVERT(INDEX(Htg_StPt_Sch_EZ!$C$4:$I$27,MATCH(Schedules_8760!$C5339,Htg_StPt_Sch_EZ!$B$4:$B$27,0),MATCH(Schedules_8760!$F5339,Htg_StPt_Sch_EZ!$C$3:$I$3,0)),"F","C")</f>
        <v>20.555555555555554</v>
      </c>
      <c r="I5339" s="34">
        <f>CONVERT(INDEX(Htg_StPt_Sch_EZ!$C$31:$I$54,MATCH(Schedules_8760!$C5339,Htg_StPt_Sch_EZ!$B$31:$B$54,0),MATCH(Schedules_8760!$F5339,Htg_StPt_Sch_EZ!$C$30:$I$30,0)),"F","C")</f>
        <v>19.444444444444443</v>
      </c>
      <c r="J5339" s="34">
        <f>CONVERT(INDEX(Clg_StPt_Sch_EZ!$C$4:$I$27,MATCH(Schedules_8760!$C5339,Clg_StPt_Sch_EZ!$B$4:$B$27,0),MATCH(Schedules_8760!$F5339,Clg_StPt_Sch_EZ!$C$3:$I$3,0)),"F","C")</f>
        <v>25.555555555555554</v>
      </c>
      <c r="K5339" s="34">
        <f>CONVERT(INDEX(Clg_StPt_Sch_EZ!$C$31:$I$54,MATCH(Schedules_8760!$C5339,Clg_StPt_Sch_EZ!$B$31:$B$54,0),MATCH(Schedules_8760!$F5339,Clg_StPt_Sch_EZ!$C$30:$I$30,0)),"F","C")</f>
        <v>25</v>
      </c>
      <c r="L5339" s="34">
        <f>CONVERT(INDEX(DHW_StPt_Sch_EZ!$C$4:$I$27,MATCH(Schedules_8760!$C5339,DHW_StPt_Sch_EZ!$B$4:$B$27,0),MATCH(Schedules_8760!$F5339,DHW_StPt_Sch_EZ!$C$3:$I$3,0)),"F","C")</f>
        <v>53.333333333333329</v>
      </c>
      <c r="M5339" s="34">
        <f>CONVERT(INDEX(DHW_StPt_Sch_EZ!$C$31:$I$54,MATCH(Schedules_8760!$C5339,DHW_StPt_Sch_EZ!$B$31:$B$54,0),MATCH(Schedules_8760!$F5339,DHW_StPt_Sch_EZ!$C$30:$I$30,0)),"F","C")</f>
        <v>53.333333333333329</v>
      </c>
      <c r="N5339" s="12"/>
      <c r="O5339" s="12"/>
      <c r="P5339" s="12"/>
    </row>
    <row r="5340" spans="1:16" x14ac:dyDescent="0.25">
      <c r="A5340" s="35">
        <v>5339</v>
      </c>
      <c r="B5340" s="89">
        <v>223.41666666666671</v>
      </c>
      <c r="C5340" s="35">
        <f t="shared" si="415"/>
        <v>11</v>
      </c>
      <c r="D5340" s="35">
        <f t="shared" si="418"/>
        <v>223</v>
      </c>
      <c r="E5340" s="35">
        <f t="shared" si="419"/>
        <v>6</v>
      </c>
      <c r="F5340" s="35" t="str">
        <f t="shared" si="416"/>
        <v>Friday</v>
      </c>
      <c r="G5340" s="35">
        <f t="shared" si="417"/>
        <v>8</v>
      </c>
      <c r="H5340" s="34">
        <f>CONVERT(INDEX(Htg_StPt_Sch_EZ!$C$4:$I$27,MATCH(Schedules_8760!$C5340,Htg_StPt_Sch_EZ!$B$4:$B$27,0),MATCH(Schedules_8760!$F5340,Htg_StPt_Sch_EZ!$C$3:$I$3,0)),"F","C")</f>
        <v>20.555555555555554</v>
      </c>
      <c r="I5340" s="34">
        <f>CONVERT(INDEX(Htg_StPt_Sch_EZ!$C$31:$I$54,MATCH(Schedules_8760!$C5340,Htg_StPt_Sch_EZ!$B$31:$B$54,0),MATCH(Schedules_8760!$F5340,Htg_StPt_Sch_EZ!$C$30:$I$30,0)),"F","C")</f>
        <v>19.444444444444443</v>
      </c>
      <c r="J5340" s="34">
        <f>CONVERT(INDEX(Clg_StPt_Sch_EZ!$C$4:$I$27,MATCH(Schedules_8760!$C5340,Clg_StPt_Sch_EZ!$B$4:$B$27,0),MATCH(Schedules_8760!$F5340,Clg_StPt_Sch_EZ!$C$3:$I$3,0)),"F","C")</f>
        <v>25.555555555555554</v>
      </c>
      <c r="K5340" s="34">
        <f>CONVERT(INDEX(Clg_StPt_Sch_EZ!$C$31:$I$54,MATCH(Schedules_8760!$C5340,Clg_StPt_Sch_EZ!$B$31:$B$54,0),MATCH(Schedules_8760!$F5340,Clg_StPt_Sch_EZ!$C$30:$I$30,0)),"F","C")</f>
        <v>25</v>
      </c>
      <c r="L5340" s="34">
        <f>CONVERT(INDEX(DHW_StPt_Sch_EZ!$C$4:$I$27,MATCH(Schedules_8760!$C5340,DHW_StPt_Sch_EZ!$B$4:$B$27,0),MATCH(Schedules_8760!$F5340,DHW_StPt_Sch_EZ!$C$3:$I$3,0)),"F","C")</f>
        <v>53.333333333333329</v>
      </c>
      <c r="M5340" s="34">
        <f>CONVERT(INDEX(DHW_StPt_Sch_EZ!$C$31:$I$54,MATCH(Schedules_8760!$C5340,DHW_StPt_Sch_EZ!$B$31:$B$54,0),MATCH(Schedules_8760!$F5340,DHW_StPt_Sch_EZ!$C$30:$I$30,0)),"F","C")</f>
        <v>53.333333333333329</v>
      </c>
      <c r="N5340" s="12"/>
      <c r="O5340" s="12"/>
      <c r="P5340" s="12"/>
    </row>
    <row r="5341" spans="1:16" x14ac:dyDescent="0.25">
      <c r="A5341" s="35">
        <v>5340</v>
      </c>
      <c r="B5341" s="89">
        <v>223.45833333333329</v>
      </c>
      <c r="C5341" s="35">
        <f t="shared" si="415"/>
        <v>12</v>
      </c>
      <c r="D5341" s="35">
        <f t="shared" si="418"/>
        <v>223</v>
      </c>
      <c r="E5341" s="35">
        <f t="shared" si="419"/>
        <v>6</v>
      </c>
      <c r="F5341" s="35" t="str">
        <f t="shared" si="416"/>
        <v>Friday</v>
      </c>
      <c r="G5341" s="35">
        <f t="shared" si="417"/>
        <v>8</v>
      </c>
      <c r="H5341" s="34">
        <f>CONVERT(INDEX(Htg_StPt_Sch_EZ!$C$4:$I$27,MATCH(Schedules_8760!$C5341,Htg_StPt_Sch_EZ!$B$4:$B$27,0),MATCH(Schedules_8760!$F5341,Htg_StPt_Sch_EZ!$C$3:$I$3,0)),"F","C")</f>
        <v>20.555555555555554</v>
      </c>
      <c r="I5341" s="34">
        <f>CONVERT(INDEX(Htg_StPt_Sch_EZ!$C$31:$I$54,MATCH(Schedules_8760!$C5341,Htg_StPt_Sch_EZ!$B$31:$B$54,0),MATCH(Schedules_8760!$F5341,Htg_StPt_Sch_EZ!$C$30:$I$30,0)),"F","C")</f>
        <v>19.444444444444443</v>
      </c>
      <c r="J5341" s="34">
        <f>CONVERT(INDEX(Clg_StPt_Sch_EZ!$C$4:$I$27,MATCH(Schedules_8760!$C5341,Clg_StPt_Sch_EZ!$B$4:$B$27,0),MATCH(Schedules_8760!$F5341,Clg_StPt_Sch_EZ!$C$3:$I$3,0)),"F","C")</f>
        <v>25.555555555555554</v>
      </c>
      <c r="K5341" s="34">
        <f>CONVERT(INDEX(Clg_StPt_Sch_EZ!$C$31:$I$54,MATCH(Schedules_8760!$C5341,Clg_StPt_Sch_EZ!$B$31:$B$54,0),MATCH(Schedules_8760!$F5341,Clg_StPt_Sch_EZ!$C$30:$I$30,0)),"F","C")</f>
        <v>25</v>
      </c>
      <c r="L5341" s="34">
        <f>CONVERT(INDEX(DHW_StPt_Sch_EZ!$C$4:$I$27,MATCH(Schedules_8760!$C5341,DHW_StPt_Sch_EZ!$B$4:$B$27,0),MATCH(Schedules_8760!$F5341,DHW_StPt_Sch_EZ!$C$3:$I$3,0)),"F","C")</f>
        <v>53.333333333333329</v>
      </c>
      <c r="M5341" s="34">
        <f>CONVERT(INDEX(DHW_StPt_Sch_EZ!$C$31:$I$54,MATCH(Schedules_8760!$C5341,DHW_StPt_Sch_EZ!$B$31:$B$54,0),MATCH(Schedules_8760!$F5341,DHW_StPt_Sch_EZ!$C$30:$I$30,0)),"F","C")</f>
        <v>53.333333333333329</v>
      </c>
      <c r="N5341" s="12"/>
      <c r="O5341" s="12"/>
      <c r="P5341" s="12"/>
    </row>
    <row r="5342" spans="1:16" x14ac:dyDescent="0.25">
      <c r="A5342" s="35">
        <v>5341</v>
      </c>
      <c r="B5342" s="89">
        <v>223.5</v>
      </c>
      <c r="C5342" s="35">
        <f t="shared" si="415"/>
        <v>13</v>
      </c>
      <c r="D5342" s="35">
        <f t="shared" si="418"/>
        <v>223</v>
      </c>
      <c r="E5342" s="35">
        <f t="shared" si="419"/>
        <v>6</v>
      </c>
      <c r="F5342" s="35" t="str">
        <f t="shared" si="416"/>
        <v>Friday</v>
      </c>
      <c r="G5342" s="35">
        <f t="shared" si="417"/>
        <v>8</v>
      </c>
      <c r="H5342" s="34">
        <f>CONVERT(INDEX(Htg_StPt_Sch_EZ!$C$4:$I$27,MATCH(Schedules_8760!$C5342,Htg_StPt_Sch_EZ!$B$4:$B$27,0),MATCH(Schedules_8760!$F5342,Htg_StPt_Sch_EZ!$C$3:$I$3,0)),"F","C")</f>
        <v>20.555555555555554</v>
      </c>
      <c r="I5342" s="34">
        <f>CONVERT(INDEX(Htg_StPt_Sch_EZ!$C$31:$I$54,MATCH(Schedules_8760!$C5342,Htg_StPt_Sch_EZ!$B$31:$B$54,0),MATCH(Schedules_8760!$F5342,Htg_StPt_Sch_EZ!$C$30:$I$30,0)),"F","C")</f>
        <v>19.444444444444443</v>
      </c>
      <c r="J5342" s="34">
        <f>CONVERT(INDEX(Clg_StPt_Sch_EZ!$C$4:$I$27,MATCH(Schedules_8760!$C5342,Clg_StPt_Sch_EZ!$B$4:$B$27,0),MATCH(Schedules_8760!$F5342,Clg_StPt_Sch_EZ!$C$3:$I$3,0)),"F","C")</f>
        <v>25.555555555555554</v>
      </c>
      <c r="K5342" s="34">
        <f>CONVERT(INDEX(Clg_StPt_Sch_EZ!$C$31:$I$54,MATCH(Schedules_8760!$C5342,Clg_StPt_Sch_EZ!$B$31:$B$54,0),MATCH(Schedules_8760!$F5342,Clg_StPt_Sch_EZ!$C$30:$I$30,0)),"F","C")</f>
        <v>25</v>
      </c>
      <c r="L5342" s="34">
        <f>CONVERT(INDEX(DHW_StPt_Sch_EZ!$C$4:$I$27,MATCH(Schedules_8760!$C5342,DHW_StPt_Sch_EZ!$B$4:$B$27,0),MATCH(Schedules_8760!$F5342,DHW_StPt_Sch_EZ!$C$3:$I$3,0)),"F","C")</f>
        <v>53.333333333333329</v>
      </c>
      <c r="M5342" s="34">
        <f>CONVERT(INDEX(DHW_StPt_Sch_EZ!$C$31:$I$54,MATCH(Schedules_8760!$C5342,DHW_StPt_Sch_EZ!$B$31:$B$54,0),MATCH(Schedules_8760!$F5342,DHW_StPt_Sch_EZ!$C$30:$I$30,0)),"F","C")</f>
        <v>53.333333333333329</v>
      </c>
      <c r="N5342" s="12"/>
      <c r="O5342" s="12"/>
      <c r="P5342" s="12"/>
    </row>
    <row r="5343" spans="1:16" x14ac:dyDescent="0.25">
      <c r="A5343" s="35">
        <v>5342</v>
      </c>
      <c r="B5343" s="89">
        <v>223.54166666666671</v>
      </c>
      <c r="C5343" s="35">
        <f t="shared" si="415"/>
        <v>14</v>
      </c>
      <c r="D5343" s="35">
        <f t="shared" si="418"/>
        <v>223</v>
      </c>
      <c r="E5343" s="35">
        <f t="shared" si="419"/>
        <v>6</v>
      </c>
      <c r="F5343" s="35" t="str">
        <f t="shared" si="416"/>
        <v>Friday</v>
      </c>
      <c r="G5343" s="35">
        <f t="shared" si="417"/>
        <v>8</v>
      </c>
      <c r="H5343" s="34">
        <f>CONVERT(INDEX(Htg_StPt_Sch_EZ!$C$4:$I$27,MATCH(Schedules_8760!$C5343,Htg_StPt_Sch_EZ!$B$4:$B$27,0),MATCH(Schedules_8760!$F5343,Htg_StPt_Sch_EZ!$C$3:$I$3,0)),"F","C")</f>
        <v>20.555555555555554</v>
      </c>
      <c r="I5343" s="34">
        <f>CONVERT(INDEX(Htg_StPt_Sch_EZ!$C$31:$I$54,MATCH(Schedules_8760!$C5343,Htg_StPt_Sch_EZ!$B$31:$B$54,0),MATCH(Schedules_8760!$F5343,Htg_StPt_Sch_EZ!$C$30:$I$30,0)),"F","C")</f>
        <v>19.444444444444443</v>
      </c>
      <c r="J5343" s="34">
        <f>CONVERT(INDEX(Clg_StPt_Sch_EZ!$C$4:$I$27,MATCH(Schedules_8760!$C5343,Clg_StPt_Sch_EZ!$B$4:$B$27,0),MATCH(Schedules_8760!$F5343,Clg_StPt_Sch_EZ!$C$3:$I$3,0)),"F","C")</f>
        <v>25.555555555555554</v>
      </c>
      <c r="K5343" s="34">
        <f>CONVERT(INDEX(Clg_StPt_Sch_EZ!$C$31:$I$54,MATCH(Schedules_8760!$C5343,Clg_StPt_Sch_EZ!$B$31:$B$54,0),MATCH(Schedules_8760!$F5343,Clg_StPt_Sch_EZ!$C$30:$I$30,0)),"F","C")</f>
        <v>25</v>
      </c>
      <c r="L5343" s="34">
        <f>CONVERT(INDEX(DHW_StPt_Sch_EZ!$C$4:$I$27,MATCH(Schedules_8760!$C5343,DHW_StPt_Sch_EZ!$B$4:$B$27,0),MATCH(Schedules_8760!$F5343,DHW_StPt_Sch_EZ!$C$3:$I$3,0)),"F","C")</f>
        <v>53.333333333333329</v>
      </c>
      <c r="M5343" s="34">
        <f>CONVERT(INDEX(DHW_StPt_Sch_EZ!$C$31:$I$54,MATCH(Schedules_8760!$C5343,DHW_StPt_Sch_EZ!$B$31:$B$54,0),MATCH(Schedules_8760!$F5343,DHW_StPt_Sch_EZ!$C$30:$I$30,0)),"F","C")</f>
        <v>53.333333333333329</v>
      </c>
      <c r="N5343" s="12"/>
      <c r="O5343" s="12"/>
      <c r="P5343" s="12"/>
    </row>
    <row r="5344" spans="1:16" x14ac:dyDescent="0.25">
      <c r="A5344" s="35">
        <v>5343</v>
      </c>
      <c r="B5344" s="89">
        <v>223.58333333333329</v>
      </c>
      <c r="C5344" s="35">
        <f t="shared" si="415"/>
        <v>15</v>
      </c>
      <c r="D5344" s="35">
        <f t="shared" si="418"/>
        <v>223</v>
      </c>
      <c r="E5344" s="35">
        <f t="shared" si="419"/>
        <v>6</v>
      </c>
      <c r="F5344" s="35" t="str">
        <f t="shared" si="416"/>
        <v>Friday</v>
      </c>
      <c r="G5344" s="35">
        <f t="shared" si="417"/>
        <v>8</v>
      </c>
      <c r="H5344" s="34">
        <f>CONVERT(INDEX(Htg_StPt_Sch_EZ!$C$4:$I$27,MATCH(Schedules_8760!$C5344,Htg_StPt_Sch_EZ!$B$4:$B$27,0),MATCH(Schedules_8760!$F5344,Htg_StPt_Sch_EZ!$C$3:$I$3,0)),"F","C")</f>
        <v>20.555555555555554</v>
      </c>
      <c r="I5344" s="34">
        <f>CONVERT(INDEX(Htg_StPt_Sch_EZ!$C$31:$I$54,MATCH(Schedules_8760!$C5344,Htg_StPt_Sch_EZ!$B$31:$B$54,0),MATCH(Schedules_8760!$F5344,Htg_StPt_Sch_EZ!$C$30:$I$30,0)),"F","C")</f>
        <v>21.111111111111111</v>
      </c>
      <c r="J5344" s="34">
        <f>CONVERT(INDEX(Clg_StPt_Sch_EZ!$C$4:$I$27,MATCH(Schedules_8760!$C5344,Clg_StPt_Sch_EZ!$B$4:$B$27,0),MATCH(Schedules_8760!$F5344,Clg_StPt_Sch_EZ!$C$3:$I$3,0)),"F","C")</f>
        <v>25.555555555555554</v>
      </c>
      <c r="K5344" s="34">
        <f>CONVERT(INDEX(Clg_StPt_Sch_EZ!$C$31:$I$54,MATCH(Schedules_8760!$C5344,Clg_StPt_Sch_EZ!$B$31:$B$54,0),MATCH(Schedules_8760!$F5344,Clg_StPt_Sch_EZ!$C$30:$I$30,0)),"F","C")</f>
        <v>25</v>
      </c>
      <c r="L5344" s="34">
        <f>CONVERT(INDEX(DHW_StPt_Sch_EZ!$C$4:$I$27,MATCH(Schedules_8760!$C5344,DHW_StPt_Sch_EZ!$B$4:$B$27,0),MATCH(Schedules_8760!$F5344,DHW_StPt_Sch_EZ!$C$3:$I$3,0)),"F","C")</f>
        <v>53.333333333333329</v>
      </c>
      <c r="M5344" s="34">
        <f>CONVERT(INDEX(DHW_StPt_Sch_EZ!$C$31:$I$54,MATCH(Schedules_8760!$C5344,DHW_StPt_Sch_EZ!$B$31:$B$54,0),MATCH(Schedules_8760!$F5344,DHW_StPt_Sch_EZ!$C$30:$I$30,0)),"F","C")</f>
        <v>53.333333333333329</v>
      </c>
      <c r="N5344" s="12"/>
      <c r="O5344" s="12"/>
      <c r="P5344" s="12"/>
    </row>
    <row r="5345" spans="1:16" x14ac:dyDescent="0.25">
      <c r="A5345" s="35">
        <v>5344</v>
      </c>
      <c r="B5345" s="89">
        <v>223.625</v>
      </c>
      <c r="C5345" s="35">
        <f t="shared" si="415"/>
        <v>16</v>
      </c>
      <c r="D5345" s="35">
        <f t="shared" si="418"/>
        <v>223</v>
      </c>
      <c r="E5345" s="35">
        <f t="shared" si="419"/>
        <v>6</v>
      </c>
      <c r="F5345" s="35" t="str">
        <f t="shared" si="416"/>
        <v>Friday</v>
      </c>
      <c r="G5345" s="35">
        <f t="shared" si="417"/>
        <v>8</v>
      </c>
      <c r="H5345" s="34">
        <f>CONVERT(INDEX(Htg_StPt_Sch_EZ!$C$4:$I$27,MATCH(Schedules_8760!$C5345,Htg_StPt_Sch_EZ!$B$4:$B$27,0),MATCH(Schedules_8760!$F5345,Htg_StPt_Sch_EZ!$C$3:$I$3,0)),"F","C")</f>
        <v>20.555555555555554</v>
      </c>
      <c r="I5345" s="34">
        <f>CONVERT(INDEX(Htg_StPt_Sch_EZ!$C$31:$I$54,MATCH(Schedules_8760!$C5345,Htg_StPt_Sch_EZ!$B$31:$B$54,0),MATCH(Schedules_8760!$F5345,Htg_StPt_Sch_EZ!$C$30:$I$30,0)),"F","C")</f>
        <v>21.111111111111111</v>
      </c>
      <c r="J5345" s="34">
        <f>CONVERT(INDEX(Clg_StPt_Sch_EZ!$C$4:$I$27,MATCH(Schedules_8760!$C5345,Clg_StPt_Sch_EZ!$B$4:$B$27,0),MATCH(Schedules_8760!$F5345,Clg_StPt_Sch_EZ!$C$3:$I$3,0)),"F","C")</f>
        <v>25.555555555555554</v>
      </c>
      <c r="K5345" s="34">
        <f>CONVERT(INDEX(Clg_StPt_Sch_EZ!$C$31:$I$54,MATCH(Schedules_8760!$C5345,Clg_StPt_Sch_EZ!$B$31:$B$54,0),MATCH(Schedules_8760!$F5345,Clg_StPt_Sch_EZ!$C$30:$I$30,0)),"F","C")</f>
        <v>25</v>
      </c>
      <c r="L5345" s="34">
        <f>CONVERT(INDEX(DHW_StPt_Sch_EZ!$C$4:$I$27,MATCH(Schedules_8760!$C5345,DHW_StPt_Sch_EZ!$B$4:$B$27,0),MATCH(Schedules_8760!$F5345,DHW_StPt_Sch_EZ!$C$3:$I$3,0)),"F","C")</f>
        <v>53.333333333333329</v>
      </c>
      <c r="M5345" s="34">
        <f>CONVERT(INDEX(DHW_StPt_Sch_EZ!$C$31:$I$54,MATCH(Schedules_8760!$C5345,DHW_StPt_Sch_EZ!$B$31:$B$54,0),MATCH(Schedules_8760!$F5345,DHW_StPt_Sch_EZ!$C$30:$I$30,0)),"F","C")</f>
        <v>53.333333333333329</v>
      </c>
      <c r="N5345" s="12"/>
      <c r="O5345" s="12"/>
      <c r="P5345" s="12"/>
    </row>
    <row r="5346" spans="1:16" x14ac:dyDescent="0.25">
      <c r="A5346" s="35">
        <v>5345</v>
      </c>
      <c r="B5346" s="89">
        <v>223.66666666666671</v>
      </c>
      <c r="C5346" s="35">
        <f t="shared" si="415"/>
        <v>17</v>
      </c>
      <c r="D5346" s="35">
        <f t="shared" si="418"/>
        <v>223</v>
      </c>
      <c r="E5346" s="35">
        <f t="shared" si="419"/>
        <v>6</v>
      </c>
      <c r="F5346" s="35" t="str">
        <f t="shared" si="416"/>
        <v>Friday</v>
      </c>
      <c r="G5346" s="35">
        <f t="shared" si="417"/>
        <v>8</v>
      </c>
      <c r="H5346" s="34">
        <f>CONVERT(INDEX(Htg_StPt_Sch_EZ!$C$4:$I$27,MATCH(Schedules_8760!$C5346,Htg_StPt_Sch_EZ!$B$4:$B$27,0),MATCH(Schedules_8760!$F5346,Htg_StPt_Sch_EZ!$C$3:$I$3,0)),"F","C")</f>
        <v>20.555555555555554</v>
      </c>
      <c r="I5346" s="34">
        <f>CONVERT(INDEX(Htg_StPt_Sch_EZ!$C$31:$I$54,MATCH(Schedules_8760!$C5346,Htg_StPt_Sch_EZ!$B$31:$B$54,0),MATCH(Schedules_8760!$F5346,Htg_StPt_Sch_EZ!$C$30:$I$30,0)),"F","C")</f>
        <v>17.777777777777779</v>
      </c>
      <c r="J5346" s="34">
        <f>CONVERT(INDEX(Clg_StPt_Sch_EZ!$C$4:$I$27,MATCH(Schedules_8760!$C5346,Clg_StPt_Sch_EZ!$B$4:$B$27,0),MATCH(Schedules_8760!$F5346,Clg_StPt_Sch_EZ!$C$3:$I$3,0)),"F","C")</f>
        <v>25.555555555555554</v>
      </c>
      <c r="K5346" s="34">
        <f>CONVERT(INDEX(Clg_StPt_Sch_EZ!$C$31:$I$54,MATCH(Schedules_8760!$C5346,Clg_StPt_Sch_EZ!$B$31:$B$54,0),MATCH(Schedules_8760!$F5346,Clg_StPt_Sch_EZ!$C$30:$I$30,0)),"F","C")</f>
        <v>25</v>
      </c>
      <c r="L5346" s="34">
        <f>CONVERT(INDEX(DHW_StPt_Sch_EZ!$C$4:$I$27,MATCH(Schedules_8760!$C5346,DHW_StPt_Sch_EZ!$B$4:$B$27,0),MATCH(Schedules_8760!$F5346,DHW_StPt_Sch_EZ!$C$3:$I$3,0)),"F","C")</f>
        <v>53.333333333333329</v>
      </c>
      <c r="M5346" s="34">
        <f>CONVERT(INDEX(DHW_StPt_Sch_EZ!$C$31:$I$54,MATCH(Schedules_8760!$C5346,DHW_StPt_Sch_EZ!$B$31:$B$54,0),MATCH(Schedules_8760!$F5346,DHW_StPt_Sch_EZ!$C$30:$I$30,0)),"F","C")</f>
        <v>53.333333333333329</v>
      </c>
      <c r="N5346" s="12"/>
      <c r="O5346" s="12"/>
      <c r="P5346" s="12"/>
    </row>
    <row r="5347" spans="1:16" x14ac:dyDescent="0.25">
      <c r="A5347" s="35">
        <v>5346</v>
      </c>
      <c r="B5347" s="89">
        <v>223.70833333333329</v>
      </c>
      <c r="C5347" s="35">
        <f t="shared" si="415"/>
        <v>18</v>
      </c>
      <c r="D5347" s="35">
        <f t="shared" si="418"/>
        <v>223</v>
      </c>
      <c r="E5347" s="35">
        <f t="shared" si="419"/>
        <v>6</v>
      </c>
      <c r="F5347" s="35" t="str">
        <f t="shared" si="416"/>
        <v>Friday</v>
      </c>
      <c r="G5347" s="35">
        <f t="shared" si="417"/>
        <v>8</v>
      </c>
      <c r="H5347" s="34">
        <f>CONVERT(INDEX(Htg_StPt_Sch_EZ!$C$4:$I$27,MATCH(Schedules_8760!$C5347,Htg_StPt_Sch_EZ!$B$4:$B$27,0),MATCH(Schedules_8760!$F5347,Htg_StPt_Sch_EZ!$C$3:$I$3,0)),"F","C")</f>
        <v>20.555555555555554</v>
      </c>
      <c r="I5347" s="34">
        <f>CONVERT(INDEX(Htg_StPt_Sch_EZ!$C$31:$I$54,MATCH(Schedules_8760!$C5347,Htg_StPt_Sch_EZ!$B$31:$B$54,0),MATCH(Schedules_8760!$F5347,Htg_StPt_Sch_EZ!$C$30:$I$30,0)),"F","C")</f>
        <v>17.777777777777779</v>
      </c>
      <c r="J5347" s="34">
        <f>CONVERT(INDEX(Clg_StPt_Sch_EZ!$C$4:$I$27,MATCH(Schedules_8760!$C5347,Clg_StPt_Sch_EZ!$B$4:$B$27,0),MATCH(Schedules_8760!$F5347,Clg_StPt_Sch_EZ!$C$3:$I$3,0)),"F","C")</f>
        <v>25.555555555555554</v>
      </c>
      <c r="K5347" s="34">
        <f>CONVERT(INDEX(Clg_StPt_Sch_EZ!$C$31:$I$54,MATCH(Schedules_8760!$C5347,Clg_StPt_Sch_EZ!$B$31:$B$54,0),MATCH(Schedules_8760!$F5347,Clg_StPt_Sch_EZ!$C$30:$I$30,0)),"F","C")</f>
        <v>28.333333333333332</v>
      </c>
      <c r="L5347" s="34">
        <f>CONVERT(INDEX(DHW_StPt_Sch_EZ!$C$4:$I$27,MATCH(Schedules_8760!$C5347,DHW_StPt_Sch_EZ!$B$4:$B$27,0),MATCH(Schedules_8760!$F5347,DHW_StPt_Sch_EZ!$C$3:$I$3,0)),"F","C")</f>
        <v>53.333333333333329</v>
      </c>
      <c r="M5347" s="34">
        <f>CONVERT(INDEX(DHW_StPt_Sch_EZ!$C$31:$I$54,MATCH(Schedules_8760!$C5347,DHW_StPt_Sch_EZ!$B$31:$B$54,0),MATCH(Schedules_8760!$F5347,DHW_StPt_Sch_EZ!$C$30:$I$30,0)),"F","C")</f>
        <v>53.333333333333329</v>
      </c>
      <c r="N5347" s="12"/>
      <c r="O5347" s="12"/>
      <c r="P5347" s="12"/>
    </row>
    <row r="5348" spans="1:16" x14ac:dyDescent="0.25">
      <c r="A5348" s="35">
        <v>5347</v>
      </c>
      <c r="B5348" s="89">
        <v>223.75</v>
      </c>
      <c r="C5348" s="35">
        <f t="shared" si="415"/>
        <v>19</v>
      </c>
      <c r="D5348" s="35">
        <f t="shared" si="418"/>
        <v>223</v>
      </c>
      <c r="E5348" s="35">
        <f t="shared" si="419"/>
        <v>6</v>
      </c>
      <c r="F5348" s="35" t="str">
        <f t="shared" si="416"/>
        <v>Friday</v>
      </c>
      <c r="G5348" s="35">
        <f t="shared" si="417"/>
        <v>8</v>
      </c>
      <c r="H5348" s="34">
        <f>CONVERT(INDEX(Htg_StPt_Sch_EZ!$C$4:$I$27,MATCH(Schedules_8760!$C5348,Htg_StPt_Sch_EZ!$B$4:$B$27,0),MATCH(Schedules_8760!$F5348,Htg_StPt_Sch_EZ!$C$3:$I$3,0)),"F","C")</f>
        <v>20.555555555555554</v>
      </c>
      <c r="I5348" s="34">
        <f>CONVERT(INDEX(Htg_StPt_Sch_EZ!$C$31:$I$54,MATCH(Schedules_8760!$C5348,Htg_StPt_Sch_EZ!$B$31:$B$54,0),MATCH(Schedules_8760!$F5348,Htg_StPt_Sch_EZ!$C$30:$I$30,0)),"F","C")</f>
        <v>18.333333333333332</v>
      </c>
      <c r="J5348" s="34">
        <f>CONVERT(INDEX(Clg_StPt_Sch_EZ!$C$4:$I$27,MATCH(Schedules_8760!$C5348,Clg_StPt_Sch_EZ!$B$4:$B$27,0),MATCH(Schedules_8760!$F5348,Clg_StPt_Sch_EZ!$C$3:$I$3,0)),"F","C")</f>
        <v>25.555555555555554</v>
      </c>
      <c r="K5348" s="34">
        <f>CONVERT(INDEX(Clg_StPt_Sch_EZ!$C$31:$I$54,MATCH(Schedules_8760!$C5348,Clg_StPt_Sch_EZ!$B$31:$B$54,0),MATCH(Schedules_8760!$F5348,Clg_StPt_Sch_EZ!$C$30:$I$30,0)),"F","C")</f>
        <v>28.333333333333332</v>
      </c>
      <c r="L5348" s="34">
        <f>CONVERT(INDEX(DHW_StPt_Sch_EZ!$C$4:$I$27,MATCH(Schedules_8760!$C5348,DHW_StPt_Sch_EZ!$B$4:$B$27,0),MATCH(Schedules_8760!$F5348,DHW_StPt_Sch_EZ!$C$3:$I$3,0)),"F","C")</f>
        <v>53.333333333333329</v>
      </c>
      <c r="M5348" s="34">
        <f>CONVERT(INDEX(DHW_StPt_Sch_EZ!$C$31:$I$54,MATCH(Schedules_8760!$C5348,DHW_StPt_Sch_EZ!$B$31:$B$54,0),MATCH(Schedules_8760!$F5348,DHW_StPt_Sch_EZ!$C$30:$I$30,0)),"F","C")</f>
        <v>53.333333333333329</v>
      </c>
      <c r="N5348" s="12"/>
      <c r="O5348" s="12"/>
      <c r="P5348" s="12"/>
    </row>
    <row r="5349" spans="1:16" x14ac:dyDescent="0.25">
      <c r="A5349" s="35">
        <v>5348</v>
      </c>
      <c r="B5349" s="89">
        <v>223.79166666666671</v>
      </c>
      <c r="C5349" s="35">
        <f t="shared" si="415"/>
        <v>20</v>
      </c>
      <c r="D5349" s="35">
        <f t="shared" si="418"/>
        <v>223</v>
      </c>
      <c r="E5349" s="35">
        <f t="shared" si="419"/>
        <v>6</v>
      </c>
      <c r="F5349" s="35" t="str">
        <f t="shared" si="416"/>
        <v>Friday</v>
      </c>
      <c r="G5349" s="35">
        <f t="shared" si="417"/>
        <v>8</v>
      </c>
      <c r="H5349" s="34">
        <f>CONVERT(INDEX(Htg_StPt_Sch_EZ!$C$4:$I$27,MATCH(Schedules_8760!$C5349,Htg_StPt_Sch_EZ!$B$4:$B$27,0),MATCH(Schedules_8760!$F5349,Htg_StPt_Sch_EZ!$C$3:$I$3,0)),"F","C")</f>
        <v>20.555555555555554</v>
      </c>
      <c r="I5349" s="34">
        <f>CONVERT(INDEX(Htg_StPt_Sch_EZ!$C$31:$I$54,MATCH(Schedules_8760!$C5349,Htg_StPt_Sch_EZ!$B$31:$B$54,0),MATCH(Schedules_8760!$F5349,Htg_StPt_Sch_EZ!$C$30:$I$30,0)),"F","C")</f>
        <v>18.888888888888889</v>
      </c>
      <c r="J5349" s="34">
        <f>CONVERT(INDEX(Clg_StPt_Sch_EZ!$C$4:$I$27,MATCH(Schedules_8760!$C5349,Clg_StPt_Sch_EZ!$B$4:$B$27,0),MATCH(Schedules_8760!$F5349,Clg_StPt_Sch_EZ!$C$3:$I$3,0)),"F","C")</f>
        <v>25.555555555555554</v>
      </c>
      <c r="K5349" s="34">
        <f>CONVERT(INDEX(Clg_StPt_Sch_EZ!$C$31:$I$54,MATCH(Schedules_8760!$C5349,Clg_StPt_Sch_EZ!$B$31:$B$54,0),MATCH(Schedules_8760!$F5349,Clg_StPt_Sch_EZ!$C$30:$I$30,0)),"F","C")</f>
        <v>28.333333333333332</v>
      </c>
      <c r="L5349" s="34">
        <f>CONVERT(INDEX(DHW_StPt_Sch_EZ!$C$4:$I$27,MATCH(Schedules_8760!$C5349,DHW_StPt_Sch_EZ!$B$4:$B$27,0),MATCH(Schedules_8760!$F5349,DHW_StPt_Sch_EZ!$C$3:$I$3,0)),"F","C")</f>
        <v>53.333333333333329</v>
      </c>
      <c r="M5349" s="34">
        <f>CONVERT(INDEX(DHW_StPt_Sch_EZ!$C$31:$I$54,MATCH(Schedules_8760!$C5349,DHW_StPt_Sch_EZ!$B$31:$B$54,0),MATCH(Schedules_8760!$F5349,DHW_StPt_Sch_EZ!$C$30:$I$30,0)),"F","C")</f>
        <v>53.333333333333329</v>
      </c>
      <c r="N5349" s="12"/>
      <c r="O5349" s="12"/>
      <c r="P5349" s="12"/>
    </row>
    <row r="5350" spans="1:16" x14ac:dyDescent="0.25">
      <c r="A5350" s="35">
        <v>5349</v>
      </c>
      <c r="B5350" s="89">
        <v>223.83333333333329</v>
      </c>
      <c r="C5350" s="35">
        <f t="shared" si="415"/>
        <v>21</v>
      </c>
      <c r="D5350" s="35">
        <f t="shared" si="418"/>
        <v>223</v>
      </c>
      <c r="E5350" s="35">
        <f t="shared" si="419"/>
        <v>6</v>
      </c>
      <c r="F5350" s="35" t="str">
        <f t="shared" si="416"/>
        <v>Friday</v>
      </c>
      <c r="G5350" s="35">
        <f t="shared" si="417"/>
        <v>8</v>
      </c>
      <c r="H5350" s="34">
        <f>CONVERT(INDEX(Htg_StPt_Sch_EZ!$C$4:$I$27,MATCH(Schedules_8760!$C5350,Htg_StPt_Sch_EZ!$B$4:$B$27,0),MATCH(Schedules_8760!$F5350,Htg_StPt_Sch_EZ!$C$3:$I$3,0)),"F","C")</f>
        <v>20.555555555555554</v>
      </c>
      <c r="I5350" s="34">
        <f>CONVERT(INDEX(Htg_StPt_Sch_EZ!$C$31:$I$54,MATCH(Schedules_8760!$C5350,Htg_StPt_Sch_EZ!$B$31:$B$54,0),MATCH(Schedules_8760!$F5350,Htg_StPt_Sch_EZ!$C$30:$I$30,0)),"F","C")</f>
        <v>19.444444444444443</v>
      </c>
      <c r="J5350" s="34">
        <f>CONVERT(INDEX(Clg_StPt_Sch_EZ!$C$4:$I$27,MATCH(Schedules_8760!$C5350,Clg_StPt_Sch_EZ!$B$4:$B$27,0),MATCH(Schedules_8760!$F5350,Clg_StPt_Sch_EZ!$C$3:$I$3,0)),"F","C")</f>
        <v>25.555555555555554</v>
      </c>
      <c r="K5350" s="34">
        <f>CONVERT(INDEX(Clg_StPt_Sch_EZ!$C$31:$I$54,MATCH(Schedules_8760!$C5350,Clg_StPt_Sch_EZ!$B$31:$B$54,0),MATCH(Schedules_8760!$F5350,Clg_StPt_Sch_EZ!$C$30:$I$30,0)),"F","C")</f>
        <v>28.333333333333332</v>
      </c>
      <c r="L5350" s="34">
        <f>CONVERT(INDEX(DHW_StPt_Sch_EZ!$C$4:$I$27,MATCH(Schedules_8760!$C5350,DHW_StPt_Sch_EZ!$B$4:$B$27,0),MATCH(Schedules_8760!$F5350,DHW_StPt_Sch_EZ!$C$3:$I$3,0)),"F","C")</f>
        <v>53.333333333333329</v>
      </c>
      <c r="M5350" s="34">
        <f>CONVERT(INDEX(DHW_StPt_Sch_EZ!$C$31:$I$54,MATCH(Schedules_8760!$C5350,DHW_StPt_Sch_EZ!$B$31:$B$54,0),MATCH(Schedules_8760!$F5350,DHW_StPt_Sch_EZ!$C$30:$I$30,0)),"F","C")</f>
        <v>53.333333333333329</v>
      </c>
      <c r="N5350" s="12"/>
      <c r="O5350" s="12"/>
      <c r="P5350" s="12"/>
    </row>
    <row r="5351" spans="1:16" x14ac:dyDescent="0.25">
      <c r="A5351" s="35">
        <v>5350</v>
      </c>
      <c r="B5351" s="89">
        <v>223.875</v>
      </c>
      <c r="C5351" s="35">
        <f t="shared" si="415"/>
        <v>22</v>
      </c>
      <c r="D5351" s="35">
        <f t="shared" si="418"/>
        <v>223</v>
      </c>
      <c r="E5351" s="35">
        <f t="shared" si="419"/>
        <v>6</v>
      </c>
      <c r="F5351" s="35" t="str">
        <f t="shared" si="416"/>
        <v>Friday</v>
      </c>
      <c r="G5351" s="35">
        <f t="shared" si="417"/>
        <v>8</v>
      </c>
      <c r="H5351" s="34">
        <f>CONVERT(INDEX(Htg_StPt_Sch_EZ!$C$4:$I$27,MATCH(Schedules_8760!$C5351,Htg_StPt_Sch_EZ!$B$4:$B$27,0),MATCH(Schedules_8760!$F5351,Htg_StPt_Sch_EZ!$C$3:$I$3,0)),"F","C")</f>
        <v>20.555555555555554</v>
      </c>
      <c r="I5351" s="34">
        <f>CONVERT(INDEX(Htg_StPt_Sch_EZ!$C$31:$I$54,MATCH(Schedules_8760!$C5351,Htg_StPt_Sch_EZ!$B$31:$B$54,0),MATCH(Schedules_8760!$F5351,Htg_StPt_Sch_EZ!$C$30:$I$30,0)),"F","C")</f>
        <v>19.444444444444443</v>
      </c>
      <c r="J5351" s="34">
        <f>CONVERT(INDEX(Clg_StPt_Sch_EZ!$C$4:$I$27,MATCH(Schedules_8760!$C5351,Clg_StPt_Sch_EZ!$B$4:$B$27,0),MATCH(Schedules_8760!$F5351,Clg_StPt_Sch_EZ!$C$3:$I$3,0)),"F","C")</f>
        <v>25.555555555555554</v>
      </c>
      <c r="K5351" s="34">
        <f>CONVERT(INDEX(Clg_StPt_Sch_EZ!$C$31:$I$54,MATCH(Schedules_8760!$C5351,Clg_StPt_Sch_EZ!$B$31:$B$54,0),MATCH(Schedules_8760!$F5351,Clg_StPt_Sch_EZ!$C$30:$I$30,0)),"F","C")</f>
        <v>28.333333333333332</v>
      </c>
      <c r="L5351" s="34">
        <f>CONVERT(INDEX(DHW_StPt_Sch_EZ!$C$4:$I$27,MATCH(Schedules_8760!$C5351,DHW_StPt_Sch_EZ!$B$4:$B$27,0),MATCH(Schedules_8760!$F5351,DHW_StPt_Sch_EZ!$C$3:$I$3,0)),"F","C")</f>
        <v>53.333333333333329</v>
      </c>
      <c r="M5351" s="34">
        <f>CONVERT(INDEX(DHW_StPt_Sch_EZ!$C$31:$I$54,MATCH(Schedules_8760!$C5351,DHW_StPt_Sch_EZ!$B$31:$B$54,0),MATCH(Schedules_8760!$F5351,DHW_StPt_Sch_EZ!$C$30:$I$30,0)),"F","C")</f>
        <v>53.333333333333329</v>
      </c>
      <c r="N5351" s="12"/>
      <c r="O5351" s="12"/>
      <c r="P5351" s="12"/>
    </row>
    <row r="5352" spans="1:16" x14ac:dyDescent="0.25">
      <c r="A5352" s="35">
        <v>5351</v>
      </c>
      <c r="B5352" s="89">
        <v>223.91666666666671</v>
      </c>
      <c r="C5352" s="35">
        <f t="shared" si="415"/>
        <v>23</v>
      </c>
      <c r="D5352" s="35">
        <f t="shared" si="418"/>
        <v>223</v>
      </c>
      <c r="E5352" s="35">
        <f t="shared" si="419"/>
        <v>6</v>
      </c>
      <c r="F5352" s="35" t="str">
        <f t="shared" si="416"/>
        <v>Friday</v>
      </c>
      <c r="G5352" s="35">
        <f t="shared" si="417"/>
        <v>8</v>
      </c>
      <c r="H5352" s="34">
        <f>CONVERT(INDEX(Htg_StPt_Sch_EZ!$C$4:$I$27,MATCH(Schedules_8760!$C5352,Htg_StPt_Sch_EZ!$B$4:$B$27,0),MATCH(Schedules_8760!$F5352,Htg_StPt_Sch_EZ!$C$3:$I$3,0)),"F","C")</f>
        <v>20.555555555555554</v>
      </c>
      <c r="I5352" s="34">
        <f>CONVERT(INDEX(Htg_StPt_Sch_EZ!$C$31:$I$54,MATCH(Schedules_8760!$C5352,Htg_StPt_Sch_EZ!$B$31:$B$54,0),MATCH(Schedules_8760!$F5352,Htg_StPt_Sch_EZ!$C$30:$I$30,0)),"F","C")</f>
        <v>19.444444444444443</v>
      </c>
      <c r="J5352" s="34">
        <f>CONVERT(INDEX(Clg_StPt_Sch_EZ!$C$4:$I$27,MATCH(Schedules_8760!$C5352,Clg_StPt_Sch_EZ!$B$4:$B$27,0),MATCH(Schedules_8760!$F5352,Clg_StPt_Sch_EZ!$C$3:$I$3,0)),"F","C")</f>
        <v>25.555555555555554</v>
      </c>
      <c r="K5352" s="34">
        <f>CONVERT(INDEX(Clg_StPt_Sch_EZ!$C$31:$I$54,MATCH(Schedules_8760!$C5352,Clg_StPt_Sch_EZ!$B$31:$B$54,0),MATCH(Schedules_8760!$F5352,Clg_StPt_Sch_EZ!$C$30:$I$30,0)),"F","C")</f>
        <v>28.333333333333332</v>
      </c>
      <c r="L5352" s="34">
        <f>CONVERT(INDEX(DHW_StPt_Sch_EZ!$C$4:$I$27,MATCH(Schedules_8760!$C5352,DHW_StPt_Sch_EZ!$B$4:$B$27,0),MATCH(Schedules_8760!$F5352,DHW_StPt_Sch_EZ!$C$3:$I$3,0)),"F","C")</f>
        <v>53.333333333333329</v>
      </c>
      <c r="M5352" s="34">
        <f>CONVERT(INDEX(DHW_StPt_Sch_EZ!$C$31:$I$54,MATCH(Schedules_8760!$C5352,DHW_StPt_Sch_EZ!$B$31:$B$54,0),MATCH(Schedules_8760!$F5352,DHW_StPt_Sch_EZ!$C$30:$I$30,0)),"F","C")</f>
        <v>53.333333333333329</v>
      </c>
      <c r="N5352" s="12"/>
      <c r="O5352" s="12"/>
      <c r="P5352" s="12"/>
    </row>
    <row r="5353" spans="1:16" x14ac:dyDescent="0.25">
      <c r="A5353" s="35">
        <v>5352</v>
      </c>
      <c r="B5353" s="89">
        <v>223.95833333333329</v>
      </c>
      <c r="C5353" s="35">
        <f t="shared" si="415"/>
        <v>24</v>
      </c>
      <c r="D5353" s="35">
        <f t="shared" si="418"/>
        <v>223</v>
      </c>
      <c r="E5353" s="35">
        <f t="shared" si="419"/>
        <v>6</v>
      </c>
      <c r="F5353" s="35" t="str">
        <f t="shared" si="416"/>
        <v>Friday</v>
      </c>
      <c r="G5353" s="35">
        <f t="shared" si="417"/>
        <v>8</v>
      </c>
      <c r="H5353" s="34">
        <f>CONVERT(INDEX(Htg_StPt_Sch_EZ!$C$4:$I$27,MATCH(Schedules_8760!$C5353,Htg_StPt_Sch_EZ!$B$4:$B$27,0),MATCH(Schedules_8760!$F5353,Htg_StPt_Sch_EZ!$C$3:$I$3,0)),"F","C")</f>
        <v>20.555555555555554</v>
      </c>
      <c r="I5353" s="34">
        <f>CONVERT(INDEX(Htg_StPt_Sch_EZ!$C$31:$I$54,MATCH(Schedules_8760!$C5353,Htg_StPt_Sch_EZ!$B$31:$B$54,0),MATCH(Schedules_8760!$F5353,Htg_StPt_Sch_EZ!$C$30:$I$30,0)),"F","C")</f>
        <v>19.444444444444443</v>
      </c>
      <c r="J5353" s="34">
        <f>CONVERT(INDEX(Clg_StPt_Sch_EZ!$C$4:$I$27,MATCH(Schedules_8760!$C5353,Clg_StPt_Sch_EZ!$B$4:$B$27,0),MATCH(Schedules_8760!$F5353,Clg_StPt_Sch_EZ!$C$3:$I$3,0)),"F","C")</f>
        <v>25.555555555555554</v>
      </c>
      <c r="K5353" s="34">
        <f>CONVERT(INDEX(Clg_StPt_Sch_EZ!$C$31:$I$54,MATCH(Schedules_8760!$C5353,Clg_StPt_Sch_EZ!$B$31:$B$54,0),MATCH(Schedules_8760!$F5353,Clg_StPt_Sch_EZ!$C$30:$I$30,0)),"F","C")</f>
        <v>28.333333333333332</v>
      </c>
      <c r="L5353" s="34">
        <f>CONVERT(INDEX(DHW_StPt_Sch_EZ!$C$4:$I$27,MATCH(Schedules_8760!$C5353,DHW_StPt_Sch_EZ!$B$4:$B$27,0),MATCH(Schedules_8760!$F5353,DHW_StPt_Sch_EZ!$C$3:$I$3,0)),"F","C")</f>
        <v>53.333333333333329</v>
      </c>
      <c r="M5353" s="34">
        <f>CONVERT(INDEX(DHW_StPt_Sch_EZ!$C$31:$I$54,MATCH(Schedules_8760!$C5353,DHW_StPt_Sch_EZ!$B$31:$B$54,0),MATCH(Schedules_8760!$F5353,DHW_StPt_Sch_EZ!$C$30:$I$30,0)),"F","C")</f>
        <v>53.333333333333329</v>
      </c>
      <c r="N5353" s="12"/>
      <c r="O5353" s="12"/>
      <c r="P5353" s="12"/>
    </row>
    <row r="5354" spans="1:16" x14ac:dyDescent="0.25">
      <c r="A5354" s="35">
        <v>5353</v>
      </c>
      <c r="B5354" s="89">
        <v>224</v>
      </c>
      <c r="C5354" s="35">
        <f t="shared" si="415"/>
        <v>1</v>
      </c>
      <c r="D5354" s="35">
        <f t="shared" si="418"/>
        <v>224</v>
      </c>
      <c r="E5354" s="35">
        <f t="shared" si="419"/>
        <v>7</v>
      </c>
      <c r="F5354" s="35" t="str">
        <f t="shared" si="416"/>
        <v>Saturday</v>
      </c>
      <c r="G5354" s="35">
        <f t="shared" si="417"/>
        <v>8</v>
      </c>
      <c r="H5354" s="34">
        <f>CONVERT(INDEX(Htg_StPt_Sch_EZ!$C$4:$I$27,MATCH(Schedules_8760!$C5354,Htg_StPt_Sch_EZ!$B$4:$B$27,0),MATCH(Schedules_8760!$F5354,Htg_StPt_Sch_EZ!$C$3:$I$3,0)),"F","C")</f>
        <v>20.555555555555554</v>
      </c>
      <c r="I5354" s="34">
        <f>CONVERT(INDEX(Htg_StPt_Sch_EZ!$C$31:$I$54,MATCH(Schedules_8760!$C5354,Htg_StPt_Sch_EZ!$B$31:$B$54,0),MATCH(Schedules_8760!$F5354,Htg_StPt_Sch_EZ!$C$30:$I$30,0)),"F","C")</f>
        <v>19.444444444444443</v>
      </c>
      <c r="J5354" s="34">
        <f>CONVERT(INDEX(Clg_StPt_Sch_EZ!$C$4:$I$27,MATCH(Schedules_8760!$C5354,Clg_StPt_Sch_EZ!$B$4:$B$27,0),MATCH(Schedules_8760!$F5354,Clg_StPt_Sch_EZ!$C$3:$I$3,0)),"F","C")</f>
        <v>25.555555555555554</v>
      </c>
      <c r="K5354" s="34">
        <f>CONVERT(INDEX(Clg_StPt_Sch_EZ!$C$31:$I$54,MATCH(Schedules_8760!$C5354,Clg_StPt_Sch_EZ!$B$31:$B$54,0),MATCH(Schedules_8760!$F5354,Clg_StPt_Sch_EZ!$C$30:$I$30,0)),"F","C")</f>
        <v>28.333333333333332</v>
      </c>
      <c r="L5354" s="34">
        <f>CONVERT(INDEX(DHW_StPt_Sch_EZ!$C$4:$I$27,MATCH(Schedules_8760!$C5354,DHW_StPt_Sch_EZ!$B$4:$B$27,0),MATCH(Schedules_8760!$F5354,DHW_StPt_Sch_EZ!$C$3:$I$3,0)),"F","C")</f>
        <v>53.333333333333329</v>
      </c>
      <c r="M5354" s="34">
        <f>CONVERT(INDEX(DHW_StPt_Sch_EZ!$C$31:$I$54,MATCH(Schedules_8760!$C5354,DHW_StPt_Sch_EZ!$B$31:$B$54,0),MATCH(Schedules_8760!$F5354,DHW_StPt_Sch_EZ!$C$30:$I$30,0)),"F","C")</f>
        <v>53.333333333333329</v>
      </c>
      <c r="N5354" s="12"/>
      <c r="O5354" s="12"/>
      <c r="P5354" s="12"/>
    </row>
    <row r="5355" spans="1:16" x14ac:dyDescent="0.25">
      <c r="A5355" s="35">
        <v>5354</v>
      </c>
      <c r="B5355" s="89">
        <v>224.04166666666671</v>
      </c>
      <c r="C5355" s="35">
        <f t="shared" si="415"/>
        <v>2</v>
      </c>
      <c r="D5355" s="35">
        <f t="shared" si="418"/>
        <v>224</v>
      </c>
      <c r="E5355" s="35">
        <f t="shared" si="419"/>
        <v>7</v>
      </c>
      <c r="F5355" s="35" t="str">
        <f t="shared" si="416"/>
        <v>Saturday</v>
      </c>
      <c r="G5355" s="35">
        <f t="shared" si="417"/>
        <v>8</v>
      </c>
      <c r="H5355" s="34">
        <f>CONVERT(INDEX(Htg_StPt_Sch_EZ!$C$4:$I$27,MATCH(Schedules_8760!$C5355,Htg_StPt_Sch_EZ!$B$4:$B$27,0),MATCH(Schedules_8760!$F5355,Htg_StPt_Sch_EZ!$C$3:$I$3,0)),"F","C")</f>
        <v>20.555555555555554</v>
      </c>
      <c r="I5355" s="34">
        <f>CONVERT(INDEX(Htg_StPt_Sch_EZ!$C$31:$I$54,MATCH(Schedules_8760!$C5355,Htg_StPt_Sch_EZ!$B$31:$B$54,0),MATCH(Schedules_8760!$F5355,Htg_StPt_Sch_EZ!$C$30:$I$30,0)),"F","C")</f>
        <v>19.444444444444443</v>
      </c>
      <c r="J5355" s="34">
        <f>CONVERT(INDEX(Clg_StPt_Sch_EZ!$C$4:$I$27,MATCH(Schedules_8760!$C5355,Clg_StPt_Sch_EZ!$B$4:$B$27,0),MATCH(Schedules_8760!$F5355,Clg_StPt_Sch_EZ!$C$3:$I$3,0)),"F","C")</f>
        <v>25.555555555555554</v>
      </c>
      <c r="K5355" s="34">
        <f>CONVERT(INDEX(Clg_StPt_Sch_EZ!$C$31:$I$54,MATCH(Schedules_8760!$C5355,Clg_StPt_Sch_EZ!$B$31:$B$54,0),MATCH(Schedules_8760!$F5355,Clg_StPt_Sch_EZ!$C$30:$I$30,0)),"F","C")</f>
        <v>28.333333333333332</v>
      </c>
      <c r="L5355" s="34">
        <f>CONVERT(INDEX(DHW_StPt_Sch_EZ!$C$4:$I$27,MATCH(Schedules_8760!$C5355,DHW_StPt_Sch_EZ!$B$4:$B$27,0),MATCH(Schedules_8760!$F5355,DHW_StPt_Sch_EZ!$C$3:$I$3,0)),"F","C")</f>
        <v>53.333333333333329</v>
      </c>
      <c r="M5355" s="34">
        <f>CONVERT(INDEX(DHW_StPt_Sch_EZ!$C$31:$I$54,MATCH(Schedules_8760!$C5355,DHW_StPt_Sch_EZ!$B$31:$B$54,0),MATCH(Schedules_8760!$F5355,DHW_StPt_Sch_EZ!$C$30:$I$30,0)),"F","C")</f>
        <v>53.333333333333329</v>
      </c>
      <c r="N5355" s="12"/>
      <c r="O5355" s="12"/>
      <c r="P5355" s="12"/>
    </row>
    <row r="5356" spans="1:16" x14ac:dyDescent="0.25">
      <c r="A5356" s="35">
        <v>5355</v>
      </c>
      <c r="B5356" s="89">
        <v>224.08333333333329</v>
      </c>
      <c r="C5356" s="35">
        <f t="shared" si="415"/>
        <v>3</v>
      </c>
      <c r="D5356" s="35">
        <f t="shared" si="418"/>
        <v>224</v>
      </c>
      <c r="E5356" s="35">
        <f t="shared" si="419"/>
        <v>7</v>
      </c>
      <c r="F5356" s="35" t="str">
        <f t="shared" si="416"/>
        <v>Saturday</v>
      </c>
      <c r="G5356" s="35">
        <f t="shared" si="417"/>
        <v>8</v>
      </c>
      <c r="H5356" s="34">
        <f>CONVERT(INDEX(Htg_StPt_Sch_EZ!$C$4:$I$27,MATCH(Schedules_8760!$C5356,Htg_StPt_Sch_EZ!$B$4:$B$27,0),MATCH(Schedules_8760!$F5356,Htg_StPt_Sch_EZ!$C$3:$I$3,0)),"F","C")</f>
        <v>20.555555555555554</v>
      </c>
      <c r="I5356" s="34">
        <f>CONVERT(INDEX(Htg_StPt_Sch_EZ!$C$31:$I$54,MATCH(Schedules_8760!$C5356,Htg_StPt_Sch_EZ!$B$31:$B$54,0),MATCH(Schedules_8760!$F5356,Htg_StPt_Sch_EZ!$C$30:$I$30,0)),"F","C")</f>
        <v>19.444444444444443</v>
      </c>
      <c r="J5356" s="34">
        <f>CONVERT(INDEX(Clg_StPt_Sch_EZ!$C$4:$I$27,MATCH(Schedules_8760!$C5356,Clg_StPt_Sch_EZ!$B$4:$B$27,0),MATCH(Schedules_8760!$F5356,Clg_StPt_Sch_EZ!$C$3:$I$3,0)),"F","C")</f>
        <v>25.555555555555554</v>
      </c>
      <c r="K5356" s="34">
        <f>CONVERT(INDEX(Clg_StPt_Sch_EZ!$C$31:$I$54,MATCH(Schedules_8760!$C5356,Clg_StPt_Sch_EZ!$B$31:$B$54,0),MATCH(Schedules_8760!$F5356,Clg_StPt_Sch_EZ!$C$30:$I$30,0)),"F","C")</f>
        <v>28.333333333333332</v>
      </c>
      <c r="L5356" s="34">
        <f>CONVERT(INDEX(DHW_StPt_Sch_EZ!$C$4:$I$27,MATCH(Schedules_8760!$C5356,DHW_StPt_Sch_EZ!$B$4:$B$27,0),MATCH(Schedules_8760!$F5356,DHW_StPt_Sch_EZ!$C$3:$I$3,0)),"F","C")</f>
        <v>53.333333333333329</v>
      </c>
      <c r="M5356" s="34">
        <f>CONVERT(INDEX(DHW_StPt_Sch_EZ!$C$31:$I$54,MATCH(Schedules_8760!$C5356,DHW_StPt_Sch_EZ!$B$31:$B$54,0),MATCH(Schedules_8760!$F5356,DHW_StPt_Sch_EZ!$C$30:$I$30,0)),"F","C")</f>
        <v>53.333333333333329</v>
      </c>
      <c r="N5356" s="12"/>
      <c r="O5356" s="12"/>
      <c r="P5356" s="12"/>
    </row>
    <row r="5357" spans="1:16" x14ac:dyDescent="0.25">
      <c r="A5357" s="35">
        <v>5356</v>
      </c>
      <c r="B5357" s="89">
        <v>224.125</v>
      </c>
      <c r="C5357" s="35">
        <f t="shared" si="415"/>
        <v>4</v>
      </c>
      <c r="D5357" s="35">
        <f t="shared" si="418"/>
        <v>224</v>
      </c>
      <c r="E5357" s="35">
        <f t="shared" si="419"/>
        <v>7</v>
      </c>
      <c r="F5357" s="35" t="str">
        <f t="shared" si="416"/>
        <v>Saturday</v>
      </c>
      <c r="G5357" s="35">
        <f t="shared" si="417"/>
        <v>8</v>
      </c>
      <c r="H5357" s="34">
        <f>CONVERT(INDEX(Htg_StPt_Sch_EZ!$C$4:$I$27,MATCH(Schedules_8760!$C5357,Htg_StPt_Sch_EZ!$B$4:$B$27,0),MATCH(Schedules_8760!$F5357,Htg_StPt_Sch_EZ!$C$3:$I$3,0)),"F","C")</f>
        <v>20.555555555555554</v>
      </c>
      <c r="I5357" s="34">
        <f>CONVERT(INDEX(Htg_StPt_Sch_EZ!$C$31:$I$54,MATCH(Schedules_8760!$C5357,Htg_StPt_Sch_EZ!$B$31:$B$54,0),MATCH(Schedules_8760!$F5357,Htg_StPt_Sch_EZ!$C$30:$I$30,0)),"F","C")</f>
        <v>19.444444444444443</v>
      </c>
      <c r="J5357" s="34">
        <f>CONVERT(INDEX(Clg_StPt_Sch_EZ!$C$4:$I$27,MATCH(Schedules_8760!$C5357,Clg_StPt_Sch_EZ!$B$4:$B$27,0),MATCH(Schedules_8760!$F5357,Clg_StPt_Sch_EZ!$C$3:$I$3,0)),"F","C")</f>
        <v>25.555555555555554</v>
      </c>
      <c r="K5357" s="34">
        <f>CONVERT(INDEX(Clg_StPt_Sch_EZ!$C$31:$I$54,MATCH(Schedules_8760!$C5357,Clg_StPt_Sch_EZ!$B$31:$B$54,0),MATCH(Schedules_8760!$F5357,Clg_StPt_Sch_EZ!$C$30:$I$30,0)),"F","C")</f>
        <v>28.333333333333332</v>
      </c>
      <c r="L5357" s="34">
        <f>CONVERT(INDEX(DHW_StPt_Sch_EZ!$C$4:$I$27,MATCH(Schedules_8760!$C5357,DHW_StPt_Sch_EZ!$B$4:$B$27,0),MATCH(Schedules_8760!$F5357,DHW_StPt_Sch_EZ!$C$3:$I$3,0)),"F","C")</f>
        <v>53.333333333333329</v>
      </c>
      <c r="M5357" s="34">
        <f>CONVERT(INDEX(DHW_StPt_Sch_EZ!$C$31:$I$54,MATCH(Schedules_8760!$C5357,DHW_StPt_Sch_EZ!$B$31:$B$54,0),MATCH(Schedules_8760!$F5357,DHW_StPt_Sch_EZ!$C$30:$I$30,0)),"F","C")</f>
        <v>53.333333333333329</v>
      </c>
      <c r="N5357" s="12"/>
      <c r="O5357" s="12"/>
      <c r="P5357" s="12"/>
    </row>
    <row r="5358" spans="1:16" x14ac:dyDescent="0.25">
      <c r="A5358" s="35">
        <v>5357</v>
      </c>
      <c r="B5358" s="89">
        <v>224.16666666666671</v>
      </c>
      <c r="C5358" s="35">
        <f t="shared" si="415"/>
        <v>5</v>
      </c>
      <c r="D5358" s="35">
        <f t="shared" si="418"/>
        <v>224</v>
      </c>
      <c r="E5358" s="35">
        <f t="shared" si="419"/>
        <v>7</v>
      </c>
      <c r="F5358" s="35" t="str">
        <f t="shared" si="416"/>
        <v>Saturday</v>
      </c>
      <c r="G5358" s="35">
        <f t="shared" si="417"/>
        <v>8</v>
      </c>
      <c r="H5358" s="34">
        <f>CONVERT(INDEX(Htg_StPt_Sch_EZ!$C$4:$I$27,MATCH(Schedules_8760!$C5358,Htg_StPt_Sch_EZ!$B$4:$B$27,0),MATCH(Schedules_8760!$F5358,Htg_StPt_Sch_EZ!$C$3:$I$3,0)),"F","C")</f>
        <v>20.555555555555554</v>
      </c>
      <c r="I5358" s="34">
        <f>CONVERT(INDEX(Htg_StPt_Sch_EZ!$C$31:$I$54,MATCH(Schedules_8760!$C5358,Htg_StPt_Sch_EZ!$B$31:$B$54,0),MATCH(Schedules_8760!$F5358,Htg_StPt_Sch_EZ!$C$30:$I$30,0)),"F","C")</f>
        <v>19.444444444444443</v>
      </c>
      <c r="J5358" s="34">
        <f>CONVERT(INDEX(Clg_StPt_Sch_EZ!$C$4:$I$27,MATCH(Schedules_8760!$C5358,Clg_StPt_Sch_EZ!$B$4:$B$27,0),MATCH(Schedules_8760!$F5358,Clg_StPt_Sch_EZ!$C$3:$I$3,0)),"F","C")</f>
        <v>25.555555555555554</v>
      </c>
      <c r="K5358" s="34">
        <f>CONVERT(INDEX(Clg_StPt_Sch_EZ!$C$31:$I$54,MATCH(Schedules_8760!$C5358,Clg_StPt_Sch_EZ!$B$31:$B$54,0),MATCH(Schedules_8760!$F5358,Clg_StPt_Sch_EZ!$C$30:$I$30,0)),"F","C")</f>
        <v>28.333333333333332</v>
      </c>
      <c r="L5358" s="34">
        <f>CONVERT(INDEX(DHW_StPt_Sch_EZ!$C$4:$I$27,MATCH(Schedules_8760!$C5358,DHW_StPt_Sch_EZ!$B$4:$B$27,0),MATCH(Schedules_8760!$F5358,DHW_StPt_Sch_EZ!$C$3:$I$3,0)),"F","C")</f>
        <v>53.333333333333329</v>
      </c>
      <c r="M5358" s="34">
        <f>CONVERT(INDEX(DHW_StPt_Sch_EZ!$C$31:$I$54,MATCH(Schedules_8760!$C5358,DHW_StPt_Sch_EZ!$B$31:$B$54,0),MATCH(Schedules_8760!$F5358,DHW_StPt_Sch_EZ!$C$30:$I$30,0)),"F","C")</f>
        <v>53.333333333333329</v>
      </c>
      <c r="N5358" s="12"/>
      <c r="O5358" s="12"/>
      <c r="P5358" s="12"/>
    </row>
    <row r="5359" spans="1:16" x14ac:dyDescent="0.25">
      <c r="A5359" s="35">
        <v>5358</v>
      </c>
      <c r="B5359" s="89">
        <v>224.20833333333329</v>
      </c>
      <c r="C5359" s="35">
        <f t="shared" si="415"/>
        <v>6</v>
      </c>
      <c r="D5359" s="35">
        <f t="shared" si="418"/>
        <v>224</v>
      </c>
      <c r="E5359" s="35">
        <f t="shared" si="419"/>
        <v>7</v>
      </c>
      <c r="F5359" s="35" t="str">
        <f t="shared" si="416"/>
        <v>Saturday</v>
      </c>
      <c r="G5359" s="35">
        <f t="shared" si="417"/>
        <v>8</v>
      </c>
      <c r="H5359" s="34">
        <f>CONVERT(INDEX(Htg_StPt_Sch_EZ!$C$4:$I$27,MATCH(Schedules_8760!$C5359,Htg_StPt_Sch_EZ!$B$4:$B$27,0),MATCH(Schedules_8760!$F5359,Htg_StPt_Sch_EZ!$C$3:$I$3,0)),"F","C")</f>
        <v>20.555555555555554</v>
      </c>
      <c r="I5359" s="34">
        <f>CONVERT(INDEX(Htg_StPt_Sch_EZ!$C$31:$I$54,MATCH(Schedules_8760!$C5359,Htg_StPt_Sch_EZ!$B$31:$B$54,0),MATCH(Schedules_8760!$F5359,Htg_StPt_Sch_EZ!$C$30:$I$30,0)),"F","C")</f>
        <v>19.444444444444443</v>
      </c>
      <c r="J5359" s="34">
        <f>CONVERT(INDEX(Clg_StPt_Sch_EZ!$C$4:$I$27,MATCH(Schedules_8760!$C5359,Clg_StPt_Sch_EZ!$B$4:$B$27,0),MATCH(Schedules_8760!$F5359,Clg_StPt_Sch_EZ!$C$3:$I$3,0)),"F","C")</f>
        <v>25.555555555555554</v>
      </c>
      <c r="K5359" s="34">
        <f>CONVERT(INDEX(Clg_StPt_Sch_EZ!$C$31:$I$54,MATCH(Schedules_8760!$C5359,Clg_StPt_Sch_EZ!$B$31:$B$54,0),MATCH(Schedules_8760!$F5359,Clg_StPt_Sch_EZ!$C$30:$I$30,0)),"F","C")</f>
        <v>28.333333333333332</v>
      </c>
      <c r="L5359" s="34">
        <f>CONVERT(INDEX(DHW_StPt_Sch_EZ!$C$4:$I$27,MATCH(Schedules_8760!$C5359,DHW_StPt_Sch_EZ!$B$4:$B$27,0),MATCH(Schedules_8760!$F5359,DHW_StPt_Sch_EZ!$C$3:$I$3,0)),"F","C")</f>
        <v>53.333333333333329</v>
      </c>
      <c r="M5359" s="34">
        <f>CONVERT(INDEX(DHW_StPt_Sch_EZ!$C$31:$I$54,MATCH(Schedules_8760!$C5359,DHW_StPt_Sch_EZ!$B$31:$B$54,0),MATCH(Schedules_8760!$F5359,DHW_StPt_Sch_EZ!$C$30:$I$30,0)),"F","C")</f>
        <v>53.333333333333329</v>
      </c>
      <c r="N5359" s="12"/>
      <c r="O5359" s="12"/>
      <c r="P5359" s="12"/>
    </row>
    <row r="5360" spans="1:16" x14ac:dyDescent="0.25">
      <c r="A5360" s="35">
        <v>5359</v>
      </c>
      <c r="B5360" s="89">
        <v>224.25</v>
      </c>
      <c r="C5360" s="35">
        <f t="shared" si="415"/>
        <v>7</v>
      </c>
      <c r="D5360" s="35">
        <f t="shared" si="418"/>
        <v>224</v>
      </c>
      <c r="E5360" s="35">
        <f t="shared" si="419"/>
        <v>7</v>
      </c>
      <c r="F5360" s="35" t="str">
        <f t="shared" si="416"/>
        <v>Saturday</v>
      </c>
      <c r="G5360" s="35">
        <f t="shared" si="417"/>
        <v>8</v>
      </c>
      <c r="H5360" s="34">
        <f>CONVERT(INDEX(Htg_StPt_Sch_EZ!$C$4:$I$27,MATCH(Schedules_8760!$C5360,Htg_StPt_Sch_EZ!$B$4:$B$27,0),MATCH(Schedules_8760!$F5360,Htg_StPt_Sch_EZ!$C$3:$I$3,0)),"F","C")</f>
        <v>20.555555555555554</v>
      </c>
      <c r="I5360" s="34">
        <f>CONVERT(INDEX(Htg_StPt_Sch_EZ!$C$31:$I$54,MATCH(Schedules_8760!$C5360,Htg_StPt_Sch_EZ!$B$31:$B$54,0),MATCH(Schedules_8760!$F5360,Htg_StPt_Sch_EZ!$C$30:$I$30,0)),"F","C")</f>
        <v>19.444444444444443</v>
      </c>
      <c r="J5360" s="34">
        <f>CONVERT(INDEX(Clg_StPt_Sch_EZ!$C$4:$I$27,MATCH(Schedules_8760!$C5360,Clg_StPt_Sch_EZ!$B$4:$B$27,0),MATCH(Schedules_8760!$F5360,Clg_StPt_Sch_EZ!$C$3:$I$3,0)),"F","C")</f>
        <v>25.555555555555554</v>
      </c>
      <c r="K5360" s="34">
        <f>CONVERT(INDEX(Clg_StPt_Sch_EZ!$C$31:$I$54,MATCH(Schedules_8760!$C5360,Clg_StPt_Sch_EZ!$B$31:$B$54,0),MATCH(Schedules_8760!$F5360,Clg_StPt_Sch_EZ!$C$30:$I$30,0)),"F","C")</f>
        <v>28.333333333333332</v>
      </c>
      <c r="L5360" s="34">
        <f>CONVERT(INDEX(DHW_StPt_Sch_EZ!$C$4:$I$27,MATCH(Schedules_8760!$C5360,DHW_StPt_Sch_EZ!$B$4:$B$27,0),MATCH(Schedules_8760!$F5360,DHW_StPt_Sch_EZ!$C$3:$I$3,0)),"F","C")</f>
        <v>53.333333333333329</v>
      </c>
      <c r="M5360" s="34">
        <f>CONVERT(INDEX(DHW_StPt_Sch_EZ!$C$31:$I$54,MATCH(Schedules_8760!$C5360,DHW_StPt_Sch_EZ!$B$31:$B$54,0),MATCH(Schedules_8760!$F5360,DHW_StPt_Sch_EZ!$C$30:$I$30,0)),"F","C")</f>
        <v>53.333333333333329</v>
      </c>
      <c r="N5360" s="12"/>
      <c r="O5360" s="12"/>
      <c r="P5360" s="12"/>
    </row>
    <row r="5361" spans="1:16" x14ac:dyDescent="0.25">
      <c r="A5361" s="35">
        <v>5360</v>
      </c>
      <c r="B5361" s="89">
        <v>224.29166666666671</v>
      </c>
      <c r="C5361" s="35">
        <f t="shared" si="415"/>
        <v>8</v>
      </c>
      <c r="D5361" s="35">
        <f t="shared" si="418"/>
        <v>224</v>
      </c>
      <c r="E5361" s="35">
        <f t="shared" si="419"/>
        <v>7</v>
      </c>
      <c r="F5361" s="35" t="str">
        <f t="shared" si="416"/>
        <v>Saturday</v>
      </c>
      <c r="G5361" s="35">
        <f t="shared" si="417"/>
        <v>8</v>
      </c>
      <c r="H5361" s="34">
        <f>CONVERT(INDEX(Htg_StPt_Sch_EZ!$C$4:$I$27,MATCH(Schedules_8760!$C5361,Htg_StPt_Sch_EZ!$B$4:$B$27,0),MATCH(Schedules_8760!$F5361,Htg_StPt_Sch_EZ!$C$3:$I$3,0)),"F","C")</f>
        <v>20.555555555555554</v>
      </c>
      <c r="I5361" s="34">
        <f>CONVERT(INDEX(Htg_StPt_Sch_EZ!$C$31:$I$54,MATCH(Schedules_8760!$C5361,Htg_StPt_Sch_EZ!$B$31:$B$54,0),MATCH(Schedules_8760!$F5361,Htg_StPt_Sch_EZ!$C$30:$I$30,0)),"F","C")</f>
        <v>19.444444444444443</v>
      </c>
      <c r="J5361" s="34">
        <f>CONVERT(INDEX(Clg_StPt_Sch_EZ!$C$4:$I$27,MATCH(Schedules_8760!$C5361,Clg_StPt_Sch_EZ!$B$4:$B$27,0),MATCH(Schedules_8760!$F5361,Clg_StPt_Sch_EZ!$C$3:$I$3,0)),"F","C")</f>
        <v>25.555555555555554</v>
      </c>
      <c r="K5361" s="34">
        <f>CONVERT(INDEX(Clg_StPt_Sch_EZ!$C$31:$I$54,MATCH(Schedules_8760!$C5361,Clg_StPt_Sch_EZ!$B$31:$B$54,0),MATCH(Schedules_8760!$F5361,Clg_StPt_Sch_EZ!$C$30:$I$30,0)),"F","C")</f>
        <v>25</v>
      </c>
      <c r="L5361" s="34">
        <f>CONVERT(INDEX(DHW_StPt_Sch_EZ!$C$4:$I$27,MATCH(Schedules_8760!$C5361,DHW_StPt_Sch_EZ!$B$4:$B$27,0),MATCH(Schedules_8760!$F5361,DHW_StPt_Sch_EZ!$C$3:$I$3,0)),"F","C")</f>
        <v>53.333333333333329</v>
      </c>
      <c r="M5361" s="34">
        <f>CONVERT(INDEX(DHW_StPt_Sch_EZ!$C$31:$I$54,MATCH(Schedules_8760!$C5361,DHW_StPt_Sch_EZ!$B$31:$B$54,0),MATCH(Schedules_8760!$F5361,DHW_StPt_Sch_EZ!$C$30:$I$30,0)),"F","C")</f>
        <v>53.333333333333329</v>
      </c>
      <c r="N5361" s="12"/>
      <c r="O5361" s="12"/>
      <c r="P5361" s="12"/>
    </row>
    <row r="5362" spans="1:16" x14ac:dyDescent="0.25">
      <c r="A5362" s="35">
        <v>5361</v>
      </c>
      <c r="B5362" s="89">
        <v>224.33333333333329</v>
      </c>
      <c r="C5362" s="35">
        <f t="shared" si="415"/>
        <v>9</v>
      </c>
      <c r="D5362" s="35">
        <f t="shared" si="418"/>
        <v>224</v>
      </c>
      <c r="E5362" s="35">
        <f t="shared" si="419"/>
        <v>7</v>
      </c>
      <c r="F5362" s="35" t="str">
        <f t="shared" si="416"/>
        <v>Saturday</v>
      </c>
      <c r="G5362" s="35">
        <f t="shared" si="417"/>
        <v>8</v>
      </c>
      <c r="H5362" s="34">
        <f>CONVERT(INDEX(Htg_StPt_Sch_EZ!$C$4:$I$27,MATCH(Schedules_8760!$C5362,Htg_StPt_Sch_EZ!$B$4:$B$27,0),MATCH(Schedules_8760!$F5362,Htg_StPt_Sch_EZ!$C$3:$I$3,0)),"F","C")</f>
        <v>20.555555555555554</v>
      </c>
      <c r="I5362" s="34">
        <f>CONVERT(INDEX(Htg_StPt_Sch_EZ!$C$31:$I$54,MATCH(Schedules_8760!$C5362,Htg_StPt_Sch_EZ!$B$31:$B$54,0),MATCH(Schedules_8760!$F5362,Htg_StPt_Sch_EZ!$C$30:$I$30,0)),"F","C")</f>
        <v>19.444444444444443</v>
      </c>
      <c r="J5362" s="34">
        <f>CONVERT(INDEX(Clg_StPt_Sch_EZ!$C$4:$I$27,MATCH(Schedules_8760!$C5362,Clg_StPt_Sch_EZ!$B$4:$B$27,0),MATCH(Schedules_8760!$F5362,Clg_StPt_Sch_EZ!$C$3:$I$3,0)),"F","C")</f>
        <v>25.555555555555554</v>
      </c>
      <c r="K5362" s="34">
        <f>CONVERT(INDEX(Clg_StPt_Sch_EZ!$C$31:$I$54,MATCH(Schedules_8760!$C5362,Clg_StPt_Sch_EZ!$B$31:$B$54,0),MATCH(Schedules_8760!$F5362,Clg_StPt_Sch_EZ!$C$30:$I$30,0)),"F","C")</f>
        <v>25</v>
      </c>
      <c r="L5362" s="34">
        <f>CONVERT(INDEX(DHW_StPt_Sch_EZ!$C$4:$I$27,MATCH(Schedules_8760!$C5362,DHW_StPt_Sch_EZ!$B$4:$B$27,0),MATCH(Schedules_8760!$F5362,DHW_StPt_Sch_EZ!$C$3:$I$3,0)),"F","C")</f>
        <v>53.333333333333329</v>
      </c>
      <c r="M5362" s="34">
        <f>CONVERT(INDEX(DHW_StPt_Sch_EZ!$C$31:$I$54,MATCH(Schedules_8760!$C5362,DHW_StPt_Sch_EZ!$B$31:$B$54,0),MATCH(Schedules_8760!$F5362,DHW_StPt_Sch_EZ!$C$30:$I$30,0)),"F","C")</f>
        <v>53.333333333333329</v>
      </c>
      <c r="N5362" s="12"/>
      <c r="O5362" s="12"/>
      <c r="P5362" s="12"/>
    </row>
    <row r="5363" spans="1:16" x14ac:dyDescent="0.25">
      <c r="A5363" s="35">
        <v>5362</v>
      </c>
      <c r="B5363" s="89">
        <v>224.375</v>
      </c>
      <c r="C5363" s="35">
        <f t="shared" si="415"/>
        <v>10</v>
      </c>
      <c r="D5363" s="35">
        <f t="shared" si="418"/>
        <v>224</v>
      </c>
      <c r="E5363" s="35">
        <f t="shared" si="419"/>
        <v>7</v>
      </c>
      <c r="F5363" s="35" t="str">
        <f t="shared" si="416"/>
        <v>Saturday</v>
      </c>
      <c r="G5363" s="35">
        <f t="shared" si="417"/>
        <v>8</v>
      </c>
      <c r="H5363" s="34">
        <f>CONVERT(INDEX(Htg_StPt_Sch_EZ!$C$4:$I$27,MATCH(Schedules_8760!$C5363,Htg_StPt_Sch_EZ!$B$4:$B$27,0),MATCH(Schedules_8760!$F5363,Htg_StPt_Sch_EZ!$C$3:$I$3,0)),"F","C")</f>
        <v>20.555555555555554</v>
      </c>
      <c r="I5363" s="34">
        <f>CONVERT(INDEX(Htg_StPt_Sch_EZ!$C$31:$I$54,MATCH(Schedules_8760!$C5363,Htg_StPt_Sch_EZ!$B$31:$B$54,0),MATCH(Schedules_8760!$F5363,Htg_StPt_Sch_EZ!$C$30:$I$30,0)),"F","C")</f>
        <v>19.444444444444443</v>
      </c>
      <c r="J5363" s="34">
        <f>CONVERT(INDEX(Clg_StPt_Sch_EZ!$C$4:$I$27,MATCH(Schedules_8760!$C5363,Clg_StPt_Sch_EZ!$B$4:$B$27,0),MATCH(Schedules_8760!$F5363,Clg_StPt_Sch_EZ!$C$3:$I$3,0)),"F","C")</f>
        <v>25.555555555555554</v>
      </c>
      <c r="K5363" s="34">
        <f>CONVERT(INDEX(Clg_StPt_Sch_EZ!$C$31:$I$54,MATCH(Schedules_8760!$C5363,Clg_StPt_Sch_EZ!$B$31:$B$54,0),MATCH(Schedules_8760!$F5363,Clg_StPt_Sch_EZ!$C$30:$I$30,0)),"F","C")</f>
        <v>25</v>
      </c>
      <c r="L5363" s="34">
        <f>CONVERT(INDEX(DHW_StPt_Sch_EZ!$C$4:$I$27,MATCH(Schedules_8760!$C5363,DHW_StPt_Sch_EZ!$B$4:$B$27,0),MATCH(Schedules_8760!$F5363,DHW_StPt_Sch_EZ!$C$3:$I$3,0)),"F","C")</f>
        <v>53.333333333333329</v>
      </c>
      <c r="M5363" s="34">
        <f>CONVERT(INDEX(DHW_StPt_Sch_EZ!$C$31:$I$54,MATCH(Schedules_8760!$C5363,DHW_StPt_Sch_EZ!$B$31:$B$54,0),MATCH(Schedules_8760!$F5363,DHW_StPt_Sch_EZ!$C$30:$I$30,0)),"F","C")</f>
        <v>53.333333333333329</v>
      </c>
      <c r="N5363" s="12"/>
      <c r="O5363" s="12"/>
      <c r="P5363" s="12"/>
    </row>
    <row r="5364" spans="1:16" x14ac:dyDescent="0.25">
      <c r="A5364" s="35">
        <v>5363</v>
      </c>
      <c r="B5364" s="89">
        <v>224.41666666666671</v>
      </c>
      <c r="C5364" s="35">
        <f t="shared" si="415"/>
        <v>11</v>
      </c>
      <c r="D5364" s="35">
        <f t="shared" si="418"/>
        <v>224</v>
      </c>
      <c r="E5364" s="35">
        <f t="shared" si="419"/>
        <v>7</v>
      </c>
      <c r="F5364" s="35" t="str">
        <f t="shared" si="416"/>
        <v>Saturday</v>
      </c>
      <c r="G5364" s="35">
        <f t="shared" si="417"/>
        <v>8</v>
      </c>
      <c r="H5364" s="34">
        <f>CONVERT(INDEX(Htg_StPt_Sch_EZ!$C$4:$I$27,MATCH(Schedules_8760!$C5364,Htg_StPt_Sch_EZ!$B$4:$B$27,0),MATCH(Schedules_8760!$F5364,Htg_StPt_Sch_EZ!$C$3:$I$3,0)),"F","C")</f>
        <v>20.555555555555554</v>
      </c>
      <c r="I5364" s="34">
        <f>CONVERT(INDEX(Htg_StPt_Sch_EZ!$C$31:$I$54,MATCH(Schedules_8760!$C5364,Htg_StPt_Sch_EZ!$B$31:$B$54,0),MATCH(Schedules_8760!$F5364,Htg_StPt_Sch_EZ!$C$30:$I$30,0)),"F","C")</f>
        <v>19.444444444444443</v>
      </c>
      <c r="J5364" s="34">
        <f>CONVERT(INDEX(Clg_StPt_Sch_EZ!$C$4:$I$27,MATCH(Schedules_8760!$C5364,Clg_StPt_Sch_EZ!$B$4:$B$27,0),MATCH(Schedules_8760!$F5364,Clg_StPt_Sch_EZ!$C$3:$I$3,0)),"F","C")</f>
        <v>25.555555555555554</v>
      </c>
      <c r="K5364" s="34">
        <f>CONVERT(INDEX(Clg_StPt_Sch_EZ!$C$31:$I$54,MATCH(Schedules_8760!$C5364,Clg_StPt_Sch_EZ!$B$31:$B$54,0),MATCH(Schedules_8760!$F5364,Clg_StPt_Sch_EZ!$C$30:$I$30,0)),"F","C")</f>
        <v>25</v>
      </c>
      <c r="L5364" s="34">
        <f>CONVERT(INDEX(DHW_StPt_Sch_EZ!$C$4:$I$27,MATCH(Schedules_8760!$C5364,DHW_StPt_Sch_EZ!$B$4:$B$27,0),MATCH(Schedules_8760!$F5364,DHW_StPt_Sch_EZ!$C$3:$I$3,0)),"F","C")</f>
        <v>53.333333333333329</v>
      </c>
      <c r="M5364" s="34">
        <f>CONVERT(INDEX(DHW_StPt_Sch_EZ!$C$31:$I$54,MATCH(Schedules_8760!$C5364,DHW_StPt_Sch_EZ!$B$31:$B$54,0),MATCH(Schedules_8760!$F5364,DHW_StPt_Sch_EZ!$C$30:$I$30,0)),"F","C")</f>
        <v>53.333333333333329</v>
      </c>
      <c r="N5364" s="12"/>
      <c r="O5364" s="12"/>
      <c r="P5364" s="12"/>
    </row>
    <row r="5365" spans="1:16" x14ac:dyDescent="0.25">
      <c r="A5365" s="35">
        <v>5364</v>
      </c>
      <c r="B5365" s="89">
        <v>224.45833333333329</v>
      </c>
      <c r="C5365" s="35">
        <f t="shared" si="415"/>
        <v>12</v>
      </c>
      <c r="D5365" s="35">
        <f t="shared" si="418"/>
        <v>224</v>
      </c>
      <c r="E5365" s="35">
        <f t="shared" si="419"/>
        <v>7</v>
      </c>
      <c r="F5365" s="35" t="str">
        <f t="shared" si="416"/>
        <v>Saturday</v>
      </c>
      <c r="G5365" s="35">
        <f t="shared" si="417"/>
        <v>8</v>
      </c>
      <c r="H5365" s="34">
        <f>CONVERT(INDEX(Htg_StPt_Sch_EZ!$C$4:$I$27,MATCH(Schedules_8760!$C5365,Htg_StPt_Sch_EZ!$B$4:$B$27,0),MATCH(Schedules_8760!$F5365,Htg_StPt_Sch_EZ!$C$3:$I$3,0)),"F","C")</f>
        <v>20.555555555555554</v>
      </c>
      <c r="I5365" s="34">
        <f>CONVERT(INDEX(Htg_StPt_Sch_EZ!$C$31:$I$54,MATCH(Schedules_8760!$C5365,Htg_StPt_Sch_EZ!$B$31:$B$54,0),MATCH(Schedules_8760!$F5365,Htg_StPt_Sch_EZ!$C$30:$I$30,0)),"F","C")</f>
        <v>19.444444444444443</v>
      </c>
      <c r="J5365" s="34">
        <f>CONVERT(INDEX(Clg_StPt_Sch_EZ!$C$4:$I$27,MATCH(Schedules_8760!$C5365,Clg_StPt_Sch_EZ!$B$4:$B$27,0),MATCH(Schedules_8760!$F5365,Clg_StPt_Sch_EZ!$C$3:$I$3,0)),"F","C")</f>
        <v>25.555555555555554</v>
      </c>
      <c r="K5365" s="34">
        <f>CONVERT(INDEX(Clg_StPt_Sch_EZ!$C$31:$I$54,MATCH(Schedules_8760!$C5365,Clg_StPt_Sch_EZ!$B$31:$B$54,0),MATCH(Schedules_8760!$F5365,Clg_StPt_Sch_EZ!$C$30:$I$30,0)),"F","C")</f>
        <v>25</v>
      </c>
      <c r="L5365" s="34">
        <f>CONVERT(INDEX(DHW_StPt_Sch_EZ!$C$4:$I$27,MATCH(Schedules_8760!$C5365,DHW_StPt_Sch_EZ!$B$4:$B$27,0),MATCH(Schedules_8760!$F5365,DHW_StPt_Sch_EZ!$C$3:$I$3,0)),"F","C")</f>
        <v>53.333333333333329</v>
      </c>
      <c r="M5365" s="34">
        <f>CONVERT(INDEX(DHW_StPt_Sch_EZ!$C$31:$I$54,MATCH(Schedules_8760!$C5365,DHW_StPt_Sch_EZ!$B$31:$B$54,0),MATCH(Schedules_8760!$F5365,DHW_StPt_Sch_EZ!$C$30:$I$30,0)),"F","C")</f>
        <v>53.333333333333329</v>
      </c>
      <c r="N5365" s="12"/>
      <c r="O5365" s="12"/>
      <c r="P5365" s="12"/>
    </row>
    <row r="5366" spans="1:16" x14ac:dyDescent="0.25">
      <c r="A5366" s="35">
        <v>5365</v>
      </c>
      <c r="B5366" s="89">
        <v>224.5</v>
      </c>
      <c r="C5366" s="35">
        <f t="shared" si="415"/>
        <v>13</v>
      </c>
      <c r="D5366" s="35">
        <f t="shared" si="418"/>
        <v>224</v>
      </c>
      <c r="E5366" s="35">
        <f t="shared" si="419"/>
        <v>7</v>
      </c>
      <c r="F5366" s="35" t="str">
        <f t="shared" si="416"/>
        <v>Saturday</v>
      </c>
      <c r="G5366" s="35">
        <f t="shared" si="417"/>
        <v>8</v>
      </c>
      <c r="H5366" s="34">
        <f>CONVERT(INDEX(Htg_StPt_Sch_EZ!$C$4:$I$27,MATCH(Schedules_8760!$C5366,Htg_StPt_Sch_EZ!$B$4:$B$27,0),MATCH(Schedules_8760!$F5366,Htg_StPt_Sch_EZ!$C$3:$I$3,0)),"F","C")</f>
        <v>20.555555555555554</v>
      </c>
      <c r="I5366" s="34">
        <f>CONVERT(INDEX(Htg_StPt_Sch_EZ!$C$31:$I$54,MATCH(Schedules_8760!$C5366,Htg_StPt_Sch_EZ!$B$31:$B$54,0),MATCH(Schedules_8760!$F5366,Htg_StPt_Sch_EZ!$C$30:$I$30,0)),"F","C")</f>
        <v>19.444444444444443</v>
      </c>
      <c r="J5366" s="34">
        <f>CONVERT(INDEX(Clg_StPt_Sch_EZ!$C$4:$I$27,MATCH(Schedules_8760!$C5366,Clg_StPt_Sch_EZ!$B$4:$B$27,0),MATCH(Schedules_8760!$F5366,Clg_StPt_Sch_EZ!$C$3:$I$3,0)),"F","C")</f>
        <v>25.555555555555554</v>
      </c>
      <c r="K5366" s="34">
        <f>CONVERT(INDEX(Clg_StPt_Sch_EZ!$C$31:$I$54,MATCH(Schedules_8760!$C5366,Clg_StPt_Sch_EZ!$B$31:$B$54,0),MATCH(Schedules_8760!$F5366,Clg_StPt_Sch_EZ!$C$30:$I$30,0)),"F","C")</f>
        <v>25</v>
      </c>
      <c r="L5366" s="34">
        <f>CONVERT(INDEX(DHW_StPt_Sch_EZ!$C$4:$I$27,MATCH(Schedules_8760!$C5366,DHW_StPt_Sch_EZ!$B$4:$B$27,0),MATCH(Schedules_8760!$F5366,DHW_StPt_Sch_EZ!$C$3:$I$3,0)),"F","C")</f>
        <v>53.333333333333329</v>
      </c>
      <c r="M5366" s="34">
        <f>CONVERT(INDEX(DHW_StPt_Sch_EZ!$C$31:$I$54,MATCH(Schedules_8760!$C5366,DHW_StPt_Sch_EZ!$B$31:$B$54,0),MATCH(Schedules_8760!$F5366,DHW_StPt_Sch_EZ!$C$30:$I$30,0)),"F","C")</f>
        <v>53.333333333333329</v>
      </c>
      <c r="N5366" s="12"/>
      <c r="O5366" s="12"/>
      <c r="P5366" s="12"/>
    </row>
    <row r="5367" spans="1:16" x14ac:dyDescent="0.25">
      <c r="A5367" s="35">
        <v>5366</v>
      </c>
      <c r="B5367" s="89">
        <v>224.54166666666671</v>
      </c>
      <c r="C5367" s="35">
        <f t="shared" si="415"/>
        <v>14</v>
      </c>
      <c r="D5367" s="35">
        <f t="shared" si="418"/>
        <v>224</v>
      </c>
      <c r="E5367" s="35">
        <f t="shared" si="419"/>
        <v>7</v>
      </c>
      <c r="F5367" s="35" t="str">
        <f t="shared" si="416"/>
        <v>Saturday</v>
      </c>
      <c r="G5367" s="35">
        <f t="shared" si="417"/>
        <v>8</v>
      </c>
      <c r="H5367" s="34">
        <f>CONVERT(INDEX(Htg_StPt_Sch_EZ!$C$4:$I$27,MATCH(Schedules_8760!$C5367,Htg_StPt_Sch_EZ!$B$4:$B$27,0),MATCH(Schedules_8760!$F5367,Htg_StPt_Sch_EZ!$C$3:$I$3,0)),"F","C")</f>
        <v>20.555555555555554</v>
      </c>
      <c r="I5367" s="34">
        <f>CONVERT(INDEX(Htg_StPt_Sch_EZ!$C$31:$I$54,MATCH(Schedules_8760!$C5367,Htg_StPt_Sch_EZ!$B$31:$B$54,0),MATCH(Schedules_8760!$F5367,Htg_StPt_Sch_EZ!$C$30:$I$30,0)),"F","C")</f>
        <v>19.444444444444443</v>
      </c>
      <c r="J5367" s="34">
        <f>CONVERT(INDEX(Clg_StPt_Sch_EZ!$C$4:$I$27,MATCH(Schedules_8760!$C5367,Clg_StPt_Sch_EZ!$B$4:$B$27,0),MATCH(Schedules_8760!$F5367,Clg_StPt_Sch_EZ!$C$3:$I$3,0)),"F","C")</f>
        <v>25.555555555555554</v>
      </c>
      <c r="K5367" s="34">
        <f>CONVERT(INDEX(Clg_StPt_Sch_EZ!$C$31:$I$54,MATCH(Schedules_8760!$C5367,Clg_StPt_Sch_EZ!$B$31:$B$54,0),MATCH(Schedules_8760!$F5367,Clg_StPt_Sch_EZ!$C$30:$I$30,0)),"F","C")</f>
        <v>25</v>
      </c>
      <c r="L5367" s="34">
        <f>CONVERT(INDEX(DHW_StPt_Sch_EZ!$C$4:$I$27,MATCH(Schedules_8760!$C5367,DHW_StPt_Sch_EZ!$B$4:$B$27,0),MATCH(Schedules_8760!$F5367,DHW_StPt_Sch_EZ!$C$3:$I$3,0)),"F","C")</f>
        <v>53.333333333333329</v>
      </c>
      <c r="M5367" s="34">
        <f>CONVERT(INDEX(DHW_StPt_Sch_EZ!$C$31:$I$54,MATCH(Schedules_8760!$C5367,DHW_StPt_Sch_EZ!$B$31:$B$54,0),MATCH(Schedules_8760!$F5367,DHW_StPt_Sch_EZ!$C$30:$I$30,0)),"F","C")</f>
        <v>53.333333333333329</v>
      </c>
      <c r="N5367" s="12"/>
      <c r="O5367" s="12"/>
      <c r="P5367" s="12"/>
    </row>
    <row r="5368" spans="1:16" x14ac:dyDescent="0.25">
      <c r="A5368" s="35">
        <v>5367</v>
      </c>
      <c r="B5368" s="89">
        <v>224.58333333333329</v>
      </c>
      <c r="C5368" s="35">
        <f t="shared" si="415"/>
        <v>15</v>
      </c>
      <c r="D5368" s="35">
        <f t="shared" si="418"/>
        <v>224</v>
      </c>
      <c r="E5368" s="35">
        <f t="shared" si="419"/>
        <v>7</v>
      </c>
      <c r="F5368" s="35" t="str">
        <f t="shared" si="416"/>
        <v>Saturday</v>
      </c>
      <c r="G5368" s="35">
        <f t="shared" si="417"/>
        <v>8</v>
      </c>
      <c r="H5368" s="34">
        <f>CONVERT(INDEX(Htg_StPt_Sch_EZ!$C$4:$I$27,MATCH(Schedules_8760!$C5368,Htg_StPt_Sch_EZ!$B$4:$B$27,0),MATCH(Schedules_8760!$F5368,Htg_StPt_Sch_EZ!$C$3:$I$3,0)),"F","C")</f>
        <v>20.555555555555554</v>
      </c>
      <c r="I5368" s="34">
        <f>CONVERT(INDEX(Htg_StPt_Sch_EZ!$C$31:$I$54,MATCH(Schedules_8760!$C5368,Htg_StPt_Sch_EZ!$B$31:$B$54,0),MATCH(Schedules_8760!$F5368,Htg_StPt_Sch_EZ!$C$30:$I$30,0)),"F","C")</f>
        <v>21.111111111111111</v>
      </c>
      <c r="J5368" s="34">
        <f>CONVERT(INDEX(Clg_StPt_Sch_EZ!$C$4:$I$27,MATCH(Schedules_8760!$C5368,Clg_StPt_Sch_EZ!$B$4:$B$27,0),MATCH(Schedules_8760!$F5368,Clg_StPt_Sch_EZ!$C$3:$I$3,0)),"F","C")</f>
        <v>25.555555555555554</v>
      </c>
      <c r="K5368" s="34">
        <f>CONVERT(INDEX(Clg_StPt_Sch_EZ!$C$31:$I$54,MATCH(Schedules_8760!$C5368,Clg_StPt_Sch_EZ!$B$31:$B$54,0),MATCH(Schedules_8760!$F5368,Clg_StPt_Sch_EZ!$C$30:$I$30,0)),"F","C")</f>
        <v>25</v>
      </c>
      <c r="L5368" s="34">
        <f>CONVERT(INDEX(DHW_StPt_Sch_EZ!$C$4:$I$27,MATCH(Schedules_8760!$C5368,DHW_StPt_Sch_EZ!$B$4:$B$27,0),MATCH(Schedules_8760!$F5368,DHW_StPt_Sch_EZ!$C$3:$I$3,0)),"F","C")</f>
        <v>53.333333333333329</v>
      </c>
      <c r="M5368" s="34">
        <f>CONVERT(INDEX(DHW_StPt_Sch_EZ!$C$31:$I$54,MATCH(Schedules_8760!$C5368,DHW_StPt_Sch_EZ!$B$31:$B$54,0),MATCH(Schedules_8760!$F5368,DHW_StPt_Sch_EZ!$C$30:$I$30,0)),"F","C")</f>
        <v>53.333333333333329</v>
      </c>
      <c r="N5368" s="12"/>
      <c r="O5368" s="12"/>
      <c r="P5368" s="12"/>
    </row>
    <row r="5369" spans="1:16" x14ac:dyDescent="0.25">
      <c r="A5369" s="35">
        <v>5368</v>
      </c>
      <c r="B5369" s="89">
        <v>224.625</v>
      </c>
      <c r="C5369" s="35">
        <f t="shared" si="415"/>
        <v>16</v>
      </c>
      <c r="D5369" s="35">
        <f t="shared" si="418"/>
        <v>224</v>
      </c>
      <c r="E5369" s="35">
        <f t="shared" si="419"/>
        <v>7</v>
      </c>
      <c r="F5369" s="35" t="str">
        <f t="shared" si="416"/>
        <v>Saturday</v>
      </c>
      <c r="G5369" s="35">
        <f t="shared" si="417"/>
        <v>8</v>
      </c>
      <c r="H5369" s="34">
        <f>CONVERT(INDEX(Htg_StPt_Sch_EZ!$C$4:$I$27,MATCH(Schedules_8760!$C5369,Htg_StPt_Sch_EZ!$B$4:$B$27,0),MATCH(Schedules_8760!$F5369,Htg_StPt_Sch_EZ!$C$3:$I$3,0)),"F","C")</f>
        <v>20.555555555555554</v>
      </c>
      <c r="I5369" s="34">
        <f>CONVERT(INDEX(Htg_StPt_Sch_EZ!$C$31:$I$54,MATCH(Schedules_8760!$C5369,Htg_StPt_Sch_EZ!$B$31:$B$54,0),MATCH(Schedules_8760!$F5369,Htg_StPt_Sch_EZ!$C$30:$I$30,0)),"F","C")</f>
        <v>21.111111111111111</v>
      </c>
      <c r="J5369" s="34">
        <f>CONVERT(INDEX(Clg_StPt_Sch_EZ!$C$4:$I$27,MATCH(Schedules_8760!$C5369,Clg_StPt_Sch_EZ!$B$4:$B$27,0),MATCH(Schedules_8760!$F5369,Clg_StPt_Sch_EZ!$C$3:$I$3,0)),"F","C")</f>
        <v>25.555555555555554</v>
      </c>
      <c r="K5369" s="34">
        <f>CONVERT(INDEX(Clg_StPt_Sch_EZ!$C$31:$I$54,MATCH(Schedules_8760!$C5369,Clg_StPt_Sch_EZ!$B$31:$B$54,0),MATCH(Schedules_8760!$F5369,Clg_StPt_Sch_EZ!$C$30:$I$30,0)),"F","C")</f>
        <v>25</v>
      </c>
      <c r="L5369" s="34">
        <f>CONVERT(INDEX(DHW_StPt_Sch_EZ!$C$4:$I$27,MATCH(Schedules_8760!$C5369,DHW_StPt_Sch_EZ!$B$4:$B$27,0),MATCH(Schedules_8760!$F5369,DHW_StPt_Sch_EZ!$C$3:$I$3,0)),"F","C")</f>
        <v>53.333333333333329</v>
      </c>
      <c r="M5369" s="34">
        <f>CONVERT(INDEX(DHW_StPt_Sch_EZ!$C$31:$I$54,MATCH(Schedules_8760!$C5369,DHW_StPt_Sch_EZ!$B$31:$B$54,0),MATCH(Schedules_8760!$F5369,DHW_StPt_Sch_EZ!$C$30:$I$30,0)),"F","C")</f>
        <v>53.333333333333329</v>
      </c>
      <c r="N5369" s="12"/>
      <c r="O5369" s="12"/>
      <c r="P5369" s="12"/>
    </row>
    <row r="5370" spans="1:16" x14ac:dyDescent="0.25">
      <c r="A5370" s="35">
        <v>5369</v>
      </c>
      <c r="B5370" s="89">
        <v>224.66666666666671</v>
      </c>
      <c r="C5370" s="35">
        <f t="shared" si="415"/>
        <v>17</v>
      </c>
      <c r="D5370" s="35">
        <f t="shared" si="418"/>
        <v>224</v>
      </c>
      <c r="E5370" s="35">
        <f t="shared" si="419"/>
        <v>7</v>
      </c>
      <c r="F5370" s="35" t="str">
        <f t="shared" si="416"/>
        <v>Saturday</v>
      </c>
      <c r="G5370" s="35">
        <f t="shared" si="417"/>
        <v>8</v>
      </c>
      <c r="H5370" s="34">
        <f>CONVERT(INDEX(Htg_StPt_Sch_EZ!$C$4:$I$27,MATCH(Schedules_8760!$C5370,Htg_StPt_Sch_EZ!$B$4:$B$27,0),MATCH(Schedules_8760!$F5370,Htg_StPt_Sch_EZ!$C$3:$I$3,0)),"F","C")</f>
        <v>20.555555555555554</v>
      </c>
      <c r="I5370" s="34">
        <f>CONVERT(INDEX(Htg_StPt_Sch_EZ!$C$31:$I$54,MATCH(Schedules_8760!$C5370,Htg_StPt_Sch_EZ!$B$31:$B$54,0),MATCH(Schedules_8760!$F5370,Htg_StPt_Sch_EZ!$C$30:$I$30,0)),"F","C")</f>
        <v>17.777777777777779</v>
      </c>
      <c r="J5370" s="34">
        <f>CONVERT(INDEX(Clg_StPt_Sch_EZ!$C$4:$I$27,MATCH(Schedules_8760!$C5370,Clg_StPt_Sch_EZ!$B$4:$B$27,0),MATCH(Schedules_8760!$F5370,Clg_StPt_Sch_EZ!$C$3:$I$3,0)),"F","C")</f>
        <v>25.555555555555554</v>
      </c>
      <c r="K5370" s="34">
        <f>CONVERT(INDEX(Clg_StPt_Sch_EZ!$C$31:$I$54,MATCH(Schedules_8760!$C5370,Clg_StPt_Sch_EZ!$B$31:$B$54,0),MATCH(Schedules_8760!$F5370,Clg_StPt_Sch_EZ!$C$30:$I$30,0)),"F","C")</f>
        <v>25</v>
      </c>
      <c r="L5370" s="34">
        <f>CONVERT(INDEX(DHW_StPt_Sch_EZ!$C$4:$I$27,MATCH(Schedules_8760!$C5370,DHW_StPt_Sch_EZ!$B$4:$B$27,0),MATCH(Schedules_8760!$F5370,DHW_StPt_Sch_EZ!$C$3:$I$3,0)),"F","C")</f>
        <v>53.333333333333329</v>
      </c>
      <c r="M5370" s="34">
        <f>CONVERT(INDEX(DHW_StPt_Sch_EZ!$C$31:$I$54,MATCH(Schedules_8760!$C5370,DHW_StPt_Sch_EZ!$B$31:$B$54,0),MATCH(Schedules_8760!$F5370,DHW_StPt_Sch_EZ!$C$30:$I$30,0)),"F","C")</f>
        <v>53.333333333333329</v>
      </c>
      <c r="N5370" s="12"/>
      <c r="O5370" s="12"/>
      <c r="P5370" s="12"/>
    </row>
    <row r="5371" spans="1:16" x14ac:dyDescent="0.25">
      <c r="A5371" s="35">
        <v>5370</v>
      </c>
      <c r="B5371" s="89">
        <v>224.70833333333329</v>
      </c>
      <c r="C5371" s="35">
        <f t="shared" si="415"/>
        <v>18</v>
      </c>
      <c r="D5371" s="35">
        <f t="shared" si="418"/>
        <v>224</v>
      </c>
      <c r="E5371" s="35">
        <f t="shared" si="419"/>
        <v>7</v>
      </c>
      <c r="F5371" s="35" t="str">
        <f t="shared" si="416"/>
        <v>Saturday</v>
      </c>
      <c r="G5371" s="35">
        <f t="shared" si="417"/>
        <v>8</v>
      </c>
      <c r="H5371" s="34">
        <f>CONVERT(INDEX(Htg_StPt_Sch_EZ!$C$4:$I$27,MATCH(Schedules_8760!$C5371,Htg_StPt_Sch_EZ!$B$4:$B$27,0),MATCH(Schedules_8760!$F5371,Htg_StPt_Sch_EZ!$C$3:$I$3,0)),"F","C")</f>
        <v>20.555555555555554</v>
      </c>
      <c r="I5371" s="34">
        <f>CONVERT(INDEX(Htg_StPt_Sch_EZ!$C$31:$I$54,MATCH(Schedules_8760!$C5371,Htg_StPt_Sch_EZ!$B$31:$B$54,0),MATCH(Schedules_8760!$F5371,Htg_StPt_Sch_EZ!$C$30:$I$30,0)),"F","C")</f>
        <v>17.777777777777779</v>
      </c>
      <c r="J5371" s="34">
        <f>CONVERT(INDEX(Clg_StPt_Sch_EZ!$C$4:$I$27,MATCH(Schedules_8760!$C5371,Clg_StPt_Sch_EZ!$B$4:$B$27,0),MATCH(Schedules_8760!$F5371,Clg_StPt_Sch_EZ!$C$3:$I$3,0)),"F","C")</f>
        <v>25.555555555555554</v>
      </c>
      <c r="K5371" s="34">
        <f>CONVERT(INDEX(Clg_StPt_Sch_EZ!$C$31:$I$54,MATCH(Schedules_8760!$C5371,Clg_StPt_Sch_EZ!$B$31:$B$54,0),MATCH(Schedules_8760!$F5371,Clg_StPt_Sch_EZ!$C$30:$I$30,0)),"F","C")</f>
        <v>28.333333333333332</v>
      </c>
      <c r="L5371" s="34">
        <f>CONVERT(INDEX(DHW_StPt_Sch_EZ!$C$4:$I$27,MATCH(Schedules_8760!$C5371,DHW_StPt_Sch_EZ!$B$4:$B$27,0),MATCH(Schedules_8760!$F5371,DHW_StPt_Sch_EZ!$C$3:$I$3,0)),"F","C")</f>
        <v>53.333333333333329</v>
      </c>
      <c r="M5371" s="34">
        <f>CONVERT(INDEX(DHW_StPt_Sch_EZ!$C$31:$I$54,MATCH(Schedules_8760!$C5371,DHW_StPt_Sch_EZ!$B$31:$B$54,0),MATCH(Schedules_8760!$F5371,DHW_StPt_Sch_EZ!$C$30:$I$30,0)),"F","C")</f>
        <v>53.333333333333329</v>
      </c>
      <c r="N5371" s="12"/>
      <c r="O5371" s="12"/>
      <c r="P5371" s="12"/>
    </row>
    <row r="5372" spans="1:16" x14ac:dyDescent="0.25">
      <c r="A5372" s="35">
        <v>5371</v>
      </c>
      <c r="B5372" s="89">
        <v>224.75</v>
      </c>
      <c r="C5372" s="35">
        <f t="shared" si="415"/>
        <v>19</v>
      </c>
      <c r="D5372" s="35">
        <f t="shared" si="418"/>
        <v>224</v>
      </c>
      <c r="E5372" s="35">
        <f t="shared" si="419"/>
        <v>7</v>
      </c>
      <c r="F5372" s="35" t="str">
        <f t="shared" si="416"/>
        <v>Saturday</v>
      </c>
      <c r="G5372" s="35">
        <f t="shared" si="417"/>
        <v>8</v>
      </c>
      <c r="H5372" s="34">
        <f>CONVERT(INDEX(Htg_StPt_Sch_EZ!$C$4:$I$27,MATCH(Schedules_8760!$C5372,Htg_StPt_Sch_EZ!$B$4:$B$27,0),MATCH(Schedules_8760!$F5372,Htg_StPt_Sch_EZ!$C$3:$I$3,0)),"F","C")</f>
        <v>20.555555555555554</v>
      </c>
      <c r="I5372" s="34">
        <f>CONVERT(INDEX(Htg_StPt_Sch_EZ!$C$31:$I$54,MATCH(Schedules_8760!$C5372,Htg_StPt_Sch_EZ!$B$31:$B$54,0),MATCH(Schedules_8760!$F5372,Htg_StPt_Sch_EZ!$C$30:$I$30,0)),"F","C")</f>
        <v>18.333333333333332</v>
      </c>
      <c r="J5372" s="34">
        <f>CONVERT(INDEX(Clg_StPt_Sch_EZ!$C$4:$I$27,MATCH(Schedules_8760!$C5372,Clg_StPt_Sch_EZ!$B$4:$B$27,0),MATCH(Schedules_8760!$F5372,Clg_StPt_Sch_EZ!$C$3:$I$3,0)),"F","C")</f>
        <v>25.555555555555554</v>
      </c>
      <c r="K5372" s="34">
        <f>CONVERT(INDEX(Clg_StPt_Sch_EZ!$C$31:$I$54,MATCH(Schedules_8760!$C5372,Clg_StPt_Sch_EZ!$B$31:$B$54,0),MATCH(Schedules_8760!$F5372,Clg_StPt_Sch_EZ!$C$30:$I$30,0)),"F","C")</f>
        <v>28.333333333333332</v>
      </c>
      <c r="L5372" s="34">
        <f>CONVERT(INDEX(DHW_StPt_Sch_EZ!$C$4:$I$27,MATCH(Schedules_8760!$C5372,DHW_StPt_Sch_EZ!$B$4:$B$27,0),MATCH(Schedules_8760!$F5372,DHW_StPt_Sch_EZ!$C$3:$I$3,0)),"F","C")</f>
        <v>53.333333333333329</v>
      </c>
      <c r="M5372" s="34">
        <f>CONVERT(INDEX(DHW_StPt_Sch_EZ!$C$31:$I$54,MATCH(Schedules_8760!$C5372,DHW_StPt_Sch_EZ!$B$31:$B$54,0),MATCH(Schedules_8760!$F5372,DHW_StPt_Sch_EZ!$C$30:$I$30,0)),"F","C")</f>
        <v>53.333333333333329</v>
      </c>
      <c r="N5372" s="12"/>
      <c r="O5372" s="12"/>
      <c r="P5372" s="12"/>
    </row>
    <row r="5373" spans="1:16" x14ac:dyDescent="0.25">
      <c r="A5373" s="35">
        <v>5372</v>
      </c>
      <c r="B5373" s="89">
        <v>224.79166666666671</v>
      </c>
      <c r="C5373" s="35">
        <f t="shared" si="415"/>
        <v>20</v>
      </c>
      <c r="D5373" s="35">
        <f t="shared" si="418"/>
        <v>224</v>
      </c>
      <c r="E5373" s="35">
        <f t="shared" si="419"/>
        <v>7</v>
      </c>
      <c r="F5373" s="35" t="str">
        <f t="shared" si="416"/>
        <v>Saturday</v>
      </c>
      <c r="G5373" s="35">
        <f t="shared" si="417"/>
        <v>8</v>
      </c>
      <c r="H5373" s="34">
        <f>CONVERT(INDEX(Htg_StPt_Sch_EZ!$C$4:$I$27,MATCH(Schedules_8760!$C5373,Htg_StPt_Sch_EZ!$B$4:$B$27,0),MATCH(Schedules_8760!$F5373,Htg_StPt_Sch_EZ!$C$3:$I$3,0)),"F","C")</f>
        <v>20.555555555555554</v>
      </c>
      <c r="I5373" s="34">
        <f>CONVERT(INDEX(Htg_StPt_Sch_EZ!$C$31:$I$54,MATCH(Schedules_8760!$C5373,Htg_StPt_Sch_EZ!$B$31:$B$54,0),MATCH(Schedules_8760!$F5373,Htg_StPt_Sch_EZ!$C$30:$I$30,0)),"F","C")</f>
        <v>18.888888888888889</v>
      </c>
      <c r="J5373" s="34">
        <f>CONVERT(INDEX(Clg_StPt_Sch_EZ!$C$4:$I$27,MATCH(Schedules_8760!$C5373,Clg_StPt_Sch_EZ!$B$4:$B$27,0),MATCH(Schedules_8760!$F5373,Clg_StPt_Sch_EZ!$C$3:$I$3,0)),"F","C")</f>
        <v>25.555555555555554</v>
      </c>
      <c r="K5373" s="34">
        <f>CONVERT(INDEX(Clg_StPt_Sch_EZ!$C$31:$I$54,MATCH(Schedules_8760!$C5373,Clg_StPt_Sch_EZ!$B$31:$B$54,0),MATCH(Schedules_8760!$F5373,Clg_StPt_Sch_EZ!$C$30:$I$30,0)),"F","C")</f>
        <v>28.333333333333332</v>
      </c>
      <c r="L5373" s="34">
        <f>CONVERT(INDEX(DHW_StPt_Sch_EZ!$C$4:$I$27,MATCH(Schedules_8760!$C5373,DHW_StPt_Sch_EZ!$B$4:$B$27,0),MATCH(Schedules_8760!$F5373,DHW_StPt_Sch_EZ!$C$3:$I$3,0)),"F","C")</f>
        <v>53.333333333333329</v>
      </c>
      <c r="M5373" s="34">
        <f>CONVERT(INDEX(DHW_StPt_Sch_EZ!$C$31:$I$54,MATCH(Schedules_8760!$C5373,DHW_StPt_Sch_EZ!$B$31:$B$54,0),MATCH(Schedules_8760!$F5373,DHW_StPt_Sch_EZ!$C$30:$I$30,0)),"F","C")</f>
        <v>53.333333333333329</v>
      </c>
      <c r="N5373" s="12"/>
      <c r="O5373" s="12"/>
      <c r="P5373" s="12"/>
    </row>
    <row r="5374" spans="1:16" x14ac:dyDescent="0.25">
      <c r="A5374" s="35">
        <v>5373</v>
      </c>
      <c r="B5374" s="89">
        <v>224.83333333333329</v>
      </c>
      <c r="C5374" s="35">
        <f t="shared" si="415"/>
        <v>21</v>
      </c>
      <c r="D5374" s="35">
        <f t="shared" si="418"/>
        <v>224</v>
      </c>
      <c r="E5374" s="35">
        <f t="shared" si="419"/>
        <v>7</v>
      </c>
      <c r="F5374" s="35" t="str">
        <f t="shared" si="416"/>
        <v>Saturday</v>
      </c>
      <c r="G5374" s="35">
        <f t="shared" si="417"/>
        <v>8</v>
      </c>
      <c r="H5374" s="34">
        <f>CONVERT(INDEX(Htg_StPt_Sch_EZ!$C$4:$I$27,MATCH(Schedules_8760!$C5374,Htg_StPt_Sch_EZ!$B$4:$B$27,0),MATCH(Schedules_8760!$F5374,Htg_StPt_Sch_EZ!$C$3:$I$3,0)),"F","C")</f>
        <v>20.555555555555554</v>
      </c>
      <c r="I5374" s="34">
        <f>CONVERT(INDEX(Htg_StPt_Sch_EZ!$C$31:$I$54,MATCH(Schedules_8760!$C5374,Htg_StPt_Sch_EZ!$B$31:$B$54,0),MATCH(Schedules_8760!$F5374,Htg_StPt_Sch_EZ!$C$30:$I$30,0)),"F","C")</f>
        <v>19.444444444444443</v>
      </c>
      <c r="J5374" s="34">
        <f>CONVERT(INDEX(Clg_StPt_Sch_EZ!$C$4:$I$27,MATCH(Schedules_8760!$C5374,Clg_StPt_Sch_EZ!$B$4:$B$27,0),MATCH(Schedules_8760!$F5374,Clg_StPt_Sch_EZ!$C$3:$I$3,0)),"F","C")</f>
        <v>25.555555555555554</v>
      </c>
      <c r="K5374" s="34">
        <f>CONVERT(INDEX(Clg_StPt_Sch_EZ!$C$31:$I$54,MATCH(Schedules_8760!$C5374,Clg_StPt_Sch_EZ!$B$31:$B$54,0),MATCH(Schedules_8760!$F5374,Clg_StPt_Sch_EZ!$C$30:$I$30,0)),"F","C")</f>
        <v>28.333333333333332</v>
      </c>
      <c r="L5374" s="34">
        <f>CONVERT(INDEX(DHW_StPt_Sch_EZ!$C$4:$I$27,MATCH(Schedules_8760!$C5374,DHW_StPt_Sch_EZ!$B$4:$B$27,0),MATCH(Schedules_8760!$F5374,DHW_StPt_Sch_EZ!$C$3:$I$3,0)),"F","C")</f>
        <v>53.333333333333329</v>
      </c>
      <c r="M5374" s="34">
        <f>CONVERT(INDEX(DHW_StPt_Sch_EZ!$C$31:$I$54,MATCH(Schedules_8760!$C5374,DHW_StPt_Sch_EZ!$B$31:$B$54,0),MATCH(Schedules_8760!$F5374,DHW_StPt_Sch_EZ!$C$30:$I$30,0)),"F","C")</f>
        <v>53.333333333333329</v>
      </c>
      <c r="N5374" s="12"/>
      <c r="O5374" s="12"/>
      <c r="P5374" s="12"/>
    </row>
    <row r="5375" spans="1:16" x14ac:dyDescent="0.25">
      <c r="A5375" s="35">
        <v>5374</v>
      </c>
      <c r="B5375" s="89">
        <v>224.875</v>
      </c>
      <c r="C5375" s="35">
        <f t="shared" si="415"/>
        <v>22</v>
      </c>
      <c r="D5375" s="35">
        <f t="shared" si="418"/>
        <v>224</v>
      </c>
      <c r="E5375" s="35">
        <f t="shared" si="419"/>
        <v>7</v>
      </c>
      <c r="F5375" s="35" t="str">
        <f t="shared" si="416"/>
        <v>Saturday</v>
      </c>
      <c r="G5375" s="35">
        <f t="shared" si="417"/>
        <v>8</v>
      </c>
      <c r="H5375" s="34">
        <f>CONVERT(INDEX(Htg_StPt_Sch_EZ!$C$4:$I$27,MATCH(Schedules_8760!$C5375,Htg_StPt_Sch_EZ!$B$4:$B$27,0),MATCH(Schedules_8760!$F5375,Htg_StPt_Sch_EZ!$C$3:$I$3,0)),"F","C")</f>
        <v>20.555555555555554</v>
      </c>
      <c r="I5375" s="34">
        <f>CONVERT(INDEX(Htg_StPt_Sch_EZ!$C$31:$I$54,MATCH(Schedules_8760!$C5375,Htg_StPt_Sch_EZ!$B$31:$B$54,0),MATCH(Schedules_8760!$F5375,Htg_StPt_Sch_EZ!$C$30:$I$30,0)),"F","C")</f>
        <v>19.444444444444443</v>
      </c>
      <c r="J5375" s="34">
        <f>CONVERT(INDEX(Clg_StPt_Sch_EZ!$C$4:$I$27,MATCH(Schedules_8760!$C5375,Clg_StPt_Sch_EZ!$B$4:$B$27,0),MATCH(Schedules_8760!$F5375,Clg_StPt_Sch_EZ!$C$3:$I$3,0)),"F","C")</f>
        <v>25.555555555555554</v>
      </c>
      <c r="K5375" s="34">
        <f>CONVERT(INDEX(Clg_StPt_Sch_EZ!$C$31:$I$54,MATCH(Schedules_8760!$C5375,Clg_StPt_Sch_EZ!$B$31:$B$54,0),MATCH(Schedules_8760!$F5375,Clg_StPt_Sch_EZ!$C$30:$I$30,0)),"F","C")</f>
        <v>28.333333333333332</v>
      </c>
      <c r="L5375" s="34">
        <f>CONVERT(INDEX(DHW_StPt_Sch_EZ!$C$4:$I$27,MATCH(Schedules_8760!$C5375,DHW_StPt_Sch_EZ!$B$4:$B$27,0),MATCH(Schedules_8760!$F5375,DHW_StPt_Sch_EZ!$C$3:$I$3,0)),"F","C")</f>
        <v>53.333333333333329</v>
      </c>
      <c r="M5375" s="34">
        <f>CONVERT(INDEX(DHW_StPt_Sch_EZ!$C$31:$I$54,MATCH(Schedules_8760!$C5375,DHW_StPt_Sch_EZ!$B$31:$B$54,0),MATCH(Schedules_8760!$F5375,DHW_StPt_Sch_EZ!$C$30:$I$30,0)),"F","C")</f>
        <v>53.333333333333329</v>
      </c>
      <c r="N5375" s="12"/>
      <c r="O5375" s="12"/>
      <c r="P5375" s="12"/>
    </row>
    <row r="5376" spans="1:16" x14ac:dyDescent="0.25">
      <c r="A5376" s="35">
        <v>5375</v>
      </c>
      <c r="B5376" s="89">
        <v>224.91666666666671</v>
      </c>
      <c r="C5376" s="35">
        <f t="shared" si="415"/>
        <v>23</v>
      </c>
      <c r="D5376" s="35">
        <f t="shared" si="418"/>
        <v>224</v>
      </c>
      <c r="E5376" s="35">
        <f t="shared" si="419"/>
        <v>7</v>
      </c>
      <c r="F5376" s="35" t="str">
        <f t="shared" si="416"/>
        <v>Saturday</v>
      </c>
      <c r="G5376" s="35">
        <f t="shared" si="417"/>
        <v>8</v>
      </c>
      <c r="H5376" s="34">
        <f>CONVERT(INDEX(Htg_StPt_Sch_EZ!$C$4:$I$27,MATCH(Schedules_8760!$C5376,Htg_StPt_Sch_EZ!$B$4:$B$27,0),MATCH(Schedules_8760!$F5376,Htg_StPt_Sch_EZ!$C$3:$I$3,0)),"F","C")</f>
        <v>20.555555555555554</v>
      </c>
      <c r="I5376" s="34">
        <f>CONVERT(INDEX(Htg_StPt_Sch_EZ!$C$31:$I$54,MATCH(Schedules_8760!$C5376,Htg_StPt_Sch_EZ!$B$31:$B$54,0),MATCH(Schedules_8760!$F5376,Htg_StPt_Sch_EZ!$C$30:$I$30,0)),"F","C")</f>
        <v>19.444444444444443</v>
      </c>
      <c r="J5376" s="34">
        <f>CONVERT(INDEX(Clg_StPt_Sch_EZ!$C$4:$I$27,MATCH(Schedules_8760!$C5376,Clg_StPt_Sch_EZ!$B$4:$B$27,0),MATCH(Schedules_8760!$F5376,Clg_StPt_Sch_EZ!$C$3:$I$3,0)),"F","C")</f>
        <v>25.555555555555554</v>
      </c>
      <c r="K5376" s="34">
        <f>CONVERT(INDEX(Clg_StPt_Sch_EZ!$C$31:$I$54,MATCH(Schedules_8760!$C5376,Clg_StPt_Sch_EZ!$B$31:$B$54,0),MATCH(Schedules_8760!$F5376,Clg_StPt_Sch_EZ!$C$30:$I$30,0)),"F","C")</f>
        <v>28.333333333333332</v>
      </c>
      <c r="L5376" s="34">
        <f>CONVERT(INDEX(DHW_StPt_Sch_EZ!$C$4:$I$27,MATCH(Schedules_8760!$C5376,DHW_StPt_Sch_EZ!$B$4:$B$27,0),MATCH(Schedules_8760!$F5376,DHW_StPt_Sch_EZ!$C$3:$I$3,0)),"F","C")</f>
        <v>53.333333333333329</v>
      </c>
      <c r="M5376" s="34">
        <f>CONVERT(INDEX(DHW_StPt_Sch_EZ!$C$31:$I$54,MATCH(Schedules_8760!$C5376,DHW_StPt_Sch_EZ!$B$31:$B$54,0),MATCH(Schedules_8760!$F5376,DHW_StPt_Sch_EZ!$C$30:$I$30,0)),"F","C")</f>
        <v>53.333333333333329</v>
      </c>
      <c r="N5376" s="12"/>
      <c r="O5376" s="12"/>
      <c r="P5376" s="12"/>
    </row>
    <row r="5377" spans="1:16" x14ac:dyDescent="0.25">
      <c r="A5377" s="35">
        <v>5376</v>
      </c>
      <c r="B5377" s="89">
        <v>224.95833333333329</v>
      </c>
      <c r="C5377" s="35">
        <f t="shared" si="415"/>
        <v>24</v>
      </c>
      <c r="D5377" s="35">
        <f t="shared" si="418"/>
        <v>224</v>
      </c>
      <c r="E5377" s="35">
        <f t="shared" si="419"/>
        <v>7</v>
      </c>
      <c r="F5377" s="35" t="str">
        <f t="shared" si="416"/>
        <v>Saturday</v>
      </c>
      <c r="G5377" s="35">
        <f t="shared" si="417"/>
        <v>8</v>
      </c>
      <c r="H5377" s="34">
        <f>CONVERT(INDEX(Htg_StPt_Sch_EZ!$C$4:$I$27,MATCH(Schedules_8760!$C5377,Htg_StPt_Sch_EZ!$B$4:$B$27,0),MATCH(Schedules_8760!$F5377,Htg_StPt_Sch_EZ!$C$3:$I$3,0)),"F","C")</f>
        <v>20.555555555555554</v>
      </c>
      <c r="I5377" s="34">
        <f>CONVERT(INDEX(Htg_StPt_Sch_EZ!$C$31:$I$54,MATCH(Schedules_8760!$C5377,Htg_StPt_Sch_EZ!$B$31:$B$54,0),MATCH(Schedules_8760!$F5377,Htg_StPt_Sch_EZ!$C$30:$I$30,0)),"F","C")</f>
        <v>19.444444444444443</v>
      </c>
      <c r="J5377" s="34">
        <f>CONVERT(INDEX(Clg_StPt_Sch_EZ!$C$4:$I$27,MATCH(Schedules_8760!$C5377,Clg_StPt_Sch_EZ!$B$4:$B$27,0),MATCH(Schedules_8760!$F5377,Clg_StPt_Sch_EZ!$C$3:$I$3,0)),"F","C")</f>
        <v>25.555555555555554</v>
      </c>
      <c r="K5377" s="34">
        <f>CONVERT(INDEX(Clg_StPt_Sch_EZ!$C$31:$I$54,MATCH(Schedules_8760!$C5377,Clg_StPt_Sch_EZ!$B$31:$B$54,0),MATCH(Schedules_8760!$F5377,Clg_StPt_Sch_EZ!$C$30:$I$30,0)),"F","C")</f>
        <v>28.333333333333332</v>
      </c>
      <c r="L5377" s="34">
        <f>CONVERT(INDEX(DHW_StPt_Sch_EZ!$C$4:$I$27,MATCH(Schedules_8760!$C5377,DHW_StPt_Sch_EZ!$B$4:$B$27,0),MATCH(Schedules_8760!$F5377,DHW_StPt_Sch_EZ!$C$3:$I$3,0)),"F","C")</f>
        <v>53.333333333333329</v>
      </c>
      <c r="M5377" s="34">
        <f>CONVERT(INDEX(DHW_StPt_Sch_EZ!$C$31:$I$54,MATCH(Schedules_8760!$C5377,DHW_StPt_Sch_EZ!$B$31:$B$54,0),MATCH(Schedules_8760!$F5377,DHW_StPt_Sch_EZ!$C$30:$I$30,0)),"F","C")</f>
        <v>53.333333333333329</v>
      </c>
      <c r="N5377" s="12"/>
      <c r="O5377" s="12"/>
      <c r="P5377" s="12"/>
    </row>
    <row r="5378" spans="1:16" x14ac:dyDescent="0.25">
      <c r="A5378" s="35">
        <v>5377</v>
      </c>
      <c r="B5378" s="89">
        <v>225</v>
      </c>
      <c r="C5378" s="35">
        <f t="shared" ref="C5378:C5441" si="420">HOUR(B5378)+1</f>
        <v>1</v>
      </c>
      <c r="D5378" s="35">
        <f t="shared" si="418"/>
        <v>225</v>
      </c>
      <c r="E5378" s="35">
        <f t="shared" si="419"/>
        <v>1</v>
      </c>
      <c r="F5378" s="35" t="str">
        <f t="shared" ref="F5378:F5441" si="421">IF(E5378=1,"Sunday",IF(E5378=2,"Monday",IF(E5378=3,"Tuesday",IF(E5378=4,"Wednesday",IF(E5378=5,"Thursday",IF(E5378=6,"Friday","Saturday"))))))</f>
        <v>Sunday</v>
      </c>
      <c r="G5378" s="35">
        <f t="shared" ref="G5378:G5441" si="422">MONTH(B5378)</f>
        <v>8</v>
      </c>
      <c r="H5378" s="34">
        <f>CONVERT(INDEX(Htg_StPt_Sch_EZ!$C$4:$I$27,MATCH(Schedules_8760!$C5378,Htg_StPt_Sch_EZ!$B$4:$B$27,0),MATCH(Schedules_8760!$F5378,Htg_StPt_Sch_EZ!$C$3:$I$3,0)),"F","C")</f>
        <v>20.555555555555554</v>
      </c>
      <c r="I5378" s="34">
        <f>CONVERT(INDEX(Htg_StPt_Sch_EZ!$C$31:$I$54,MATCH(Schedules_8760!$C5378,Htg_StPt_Sch_EZ!$B$31:$B$54,0),MATCH(Schedules_8760!$F5378,Htg_StPt_Sch_EZ!$C$30:$I$30,0)),"F","C")</f>
        <v>19.444444444444443</v>
      </c>
      <c r="J5378" s="34">
        <f>CONVERT(INDEX(Clg_StPt_Sch_EZ!$C$4:$I$27,MATCH(Schedules_8760!$C5378,Clg_StPt_Sch_EZ!$B$4:$B$27,0),MATCH(Schedules_8760!$F5378,Clg_StPt_Sch_EZ!$C$3:$I$3,0)),"F","C")</f>
        <v>25.555555555555554</v>
      </c>
      <c r="K5378" s="34">
        <f>CONVERT(INDEX(Clg_StPt_Sch_EZ!$C$31:$I$54,MATCH(Schedules_8760!$C5378,Clg_StPt_Sch_EZ!$B$31:$B$54,0),MATCH(Schedules_8760!$F5378,Clg_StPt_Sch_EZ!$C$30:$I$30,0)),"F","C")</f>
        <v>28.333333333333332</v>
      </c>
      <c r="L5378" s="34">
        <f>CONVERT(INDEX(DHW_StPt_Sch_EZ!$C$4:$I$27,MATCH(Schedules_8760!$C5378,DHW_StPt_Sch_EZ!$B$4:$B$27,0),MATCH(Schedules_8760!$F5378,DHW_StPt_Sch_EZ!$C$3:$I$3,0)),"F","C")</f>
        <v>53.333333333333329</v>
      </c>
      <c r="M5378" s="34">
        <f>CONVERT(INDEX(DHW_StPt_Sch_EZ!$C$31:$I$54,MATCH(Schedules_8760!$C5378,DHW_StPt_Sch_EZ!$B$31:$B$54,0),MATCH(Schedules_8760!$F5378,DHW_StPt_Sch_EZ!$C$30:$I$30,0)),"F","C")</f>
        <v>53.333333333333329</v>
      </c>
      <c r="N5378" s="12"/>
      <c r="O5378" s="12"/>
      <c r="P5378" s="12"/>
    </row>
    <row r="5379" spans="1:16" x14ac:dyDescent="0.25">
      <c r="A5379" s="35">
        <v>5378</v>
      </c>
      <c r="B5379" s="89">
        <v>225.04166666666671</v>
      </c>
      <c r="C5379" s="35">
        <f t="shared" si="420"/>
        <v>2</v>
      </c>
      <c r="D5379" s="35">
        <f t="shared" ref="D5379:D5442" si="423">IF(C5379=1,D5378+1,D5378)</f>
        <v>225</v>
      </c>
      <c r="E5379" s="35">
        <f t="shared" ref="E5379:E5442" si="424">IF(AND(C5379=1,E5378=7),1,IF(C5379=1,E5378+1,E5378))</f>
        <v>1</v>
      </c>
      <c r="F5379" s="35" t="str">
        <f t="shared" si="421"/>
        <v>Sunday</v>
      </c>
      <c r="G5379" s="35">
        <f t="shared" si="422"/>
        <v>8</v>
      </c>
      <c r="H5379" s="34">
        <f>CONVERT(INDEX(Htg_StPt_Sch_EZ!$C$4:$I$27,MATCH(Schedules_8760!$C5379,Htg_StPt_Sch_EZ!$B$4:$B$27,0),MATCH(Schedules_8760!$F5379,Htg_StPt_Sch_EZ!$C$3:$I$3,0)),"F","C")</f>
        <v>20.555555555555554</v>
      </c>
      <c r="I5379" s="34">
        <f>CONVERT(INDEX(Htg_StPt_Sch_EZ!$C$31:$I$54,MATCH(Schedules_8760!$C5379,Htg_StPt_Sch_EZ!$B$31:$B$54,0),MATCH(Schedules_8760!$F5379,Htg_StPt_Sch_EZ!$C$30:$I$30,0)),"F","C")</f>
        <v>19.444444444444443</v>
      </c>
      <c r="J5379" s="34">
        <f>CONVERT(INDEX(Clg_StPt_Sch_EZ!$C$4:$I$27,MATCH(Schedules_8760!$C5379,Clg_StPt_Sch_EZ!$B$4:$B$27,0),MATCH(Schedules_8760!$F5379,Clg_StPt_Sch_EZ!$C$3:$I$3,0)),"F","C")</f>
        <v>25.555555555555554</v>
      </c>
      <c r="K5379" s="34">
        <f>CONVERT(INDEX(Clg_StPt_Sch_EZ!$C$31:$I$54,MATCH(Schedules_8760!$C5379,Clg_StPt_Sch_EZ!$B$31:$B$54,0),MATCH(Schedules_8760!$F5379,Clg_StPt_Sch_EZ!$C$30:$I$30,0)),"F","C")</f>
        <v>28.333333333333332</v>
      </c>
      <c r="L5379" s="34">
        <f>CONVERT(INDEX(DHW_StPt_Sch_EZ!$C$4:$I$27,MATCH(Schedules_8760!$C5379,DHW_StPt_Sch_EZ!$B$4:$B$27,0),MATCH(Schedules_8760!$F5379,DHW_StPt_Sch_EZ!$C$3:$I$3,0)),"F","C")</f>
        <v>53.333333333333329</v>
      </c>
      <c r="M5379" s="34">
        <f>CONVERT(INDEX(DHW_StPt_Sch_EZ!$C$31:$I$54,MATCH(Schedules_8760!$C5379,DHW_StPt_Sch_EZ!$B$31:$B$54,0),MATCH(Schedules_8760!$F5379,DHW_StPt_Sch_EZ!$C$30:$I$30,0)),"F","C")</f>
        <v>53.333333333333329</v>
      </c>
      <c r="N5379" s="12"/>
      <c r="O5379" s="12"/>
      <c r="P5379" s="12"/>
    </row>
    <row r="5380" spans="1:16" x14ac:dyDescent="0.25">
      <c r="A5380" s="35">
        <v>5379</v>
      </c>
      <c r="B5380" s="89">
        <v>225.08333333333329</v>
      </c>
      <c r="C5380" s="35">
        <f t="shared" si="420"/>
        <v>3</v>
      </c>
      <c r="D5380" s="35">
        <f t="shared" si="423"/>
        <v>225</v>
      </c>
      <c r="E5380" s="35">
        <f t="shared" si="424"/>
        <v>1</v>
      </c>
      <c r="F5380" s="35" t="str">
        <f t="shared" si="421"/>
        <v>Sunday</v>
      </c>
      <c r="G5380" s="35">
        <f t="shared" si="422"/>
        <v>8</v>
      </c>
      <c r="H5380" s="34">
        <f>CONVERT(INDEX(Htg_StPt_Sch_EZ!$C$4:$I$27,MATCH(Schedules_8760!$C5380,Htg_StPt_Sch_EZ!$B$4:$B$27,0),MATCH(Schedules_8760!$F5380,Htg_StPt_Sch_EZ!$C$3:$I$3,0)),"F","C")</f>
        <v>20.555555555555554</v>
      </c>
      <c r="I5380" s="34">
        <f>CONVERT(INDEX(Htg_StPt_Sch_EZ!$C$31:$I$54,MATCH(Schedules_8760!$C5380,Htg_StPt_Sch_EZ!$B$31:$B$54,0),MATCH(Schedules_8760!$F5380,Htg_StPt_Sch_EZ!$C$30:$I$30,0)),"F","C")</f>
        <v>19.444444444444443</v>
      </c>
      <c r="J5380" s="34">
        <f>CONVERT(INDEX(Clg_StPt_Sch_EZ!$C$4:$I$27,MATCH(Schedules_8760!$C5380,Clg_StPt_Sch_EZ!$B$4:$B$27,0),MATCH(Schedules_8760!$F5380,Clg_StPt_Sch_EZ!$C$3:$I$3,0)),"F","C")</f>
        <v>25.555555555555554</v>
      </c>
      <c r="K5380" s="34">
        <f>CONVERT(INDEX(Clg_StPt_Sch_EZ!$C$31:$I$54,MATCH(Schedules_8760!$C5380,Clg_StPt_Sch_EZ!$B$31:$B$54,0),MATCH(Schedules_8760!$F5380,Clg_StPt_Sch_EZ!$C$30:$I$30,0)),"F","C")</f>
        <v>28.333333333333332</v>
      </c>
      <c r="L5380" s="34">
        <f>CONVERT(INDEX(DHW_StPt_Sch_EZ!$C$4:$I$27,MATCH(Schedules_8760!$C5380,DHW_StPt_Sch_EZ!$B$4:$B$27,0),MATCH(Schedules_8760!$F5380,DHW_StPt_Sch_EZ!$C$3:$I$3,0)),"F","C")</f>
        <v>53.333333333333329</v>
      </c>
      <c r="M5380" s="34">
        <f>CONVERT(INDEX(DHW_StPt_Sch_EZ!$C$31:$I$54,MATCH(Schedules_8760!$C5380,DHW_StPt_Sch_EZ!$B$31:$B$54,0),MATCH(Schedules_8760!$F5380,DHW_StPt_Sch_EZ!$C$30:$I$30,0)),"F","C")</f>
        <v>53.333333333333329</v>
      </c>
      <c r="N5380" s="12"/>
      <c r="O5380" s="12"/>
      <c r="P5380" s="12"/>
    </row>
    <row r="5381" spans="1:16" x14ac:dyDescent="0.25">
      <c r="A5381" s="35">
        <v>5380</v>
      </c>
      <c r="B5381" s="89">
        <v>225.125</v>
      </c>
      <c r="C5381" s="35">
        <f t="shared" si="420"/>
        <v>4</v>
      </c>
      <c r="D5381" s="35">
        <f t="shared" si="423"/>
        <v>225</v>
      </c>
      <c r="E5381" s="35">
        <f t="shared" si="424"/>
        <v>1</v>
      </c>
      <c r="F5381" s="35" t="str">
        <f t="shared" si="421"/>
        <v>Sunday</v>
      </c>
      <c r="G5381" s="35">
        <f t="shared" si="422"/>
        <v>8</v>
      </c>
      <c r="H5381" s="34">
        <f>CONVERT(INDEX(Htg_StPt_Sch_EZ!$C$4:$I$27,MATCH(Schedules_8760!$C5381,Htg_StPt_Sch_EZ!$B$4:$B$27,0),MATCH(Schedules_8760!$F5381,Htg_StPt_Sch_EZ!$C$3:$I$3,0)),"F","C")</f>
        <v>20.555555555555554</v>
      </c>
      <c r="I5381" s="34">
        <f>CONVERT(INDEX(Htg_StPt_Sch_EZ!$C$31:$I$54,MATCH(Schedules_8760!$C5381,Htg_StPt_Sch_EZ!$B$31:$B$54,0),MATCH(Schedules_8760!$F5381,Htg_StPt_Sch_EZ!$C$30:$I$30,0)),"F","C")</f>
        <v>19.444444444444443</v>
      </c>
      <c r="J5381" s="34">
        <f>CONVERT(INDEX(Clg_StPt_Sch_EZ!$C$4:$I$27,MATCH(Schedules_8760!$C5381,Clg_StPt_Sch_EZ!$B$4:$B$27,0),MATCH(Schedules_8760!$F5381,Clg_StPt_Sch_EZ!$C$3:$I$3,0)),"F","C")</f>
        <v>25.555555555555554</v>
      </c>
      <c r="K5381" s="34">
        <f>CONVERT(INDEX(Clg_StPt_Sch_EZ!$C$31:$I$54,MATCH(Schedules_8760!$C5381,Clg_StPt_Sch_EZ!$B$31:$B$54,0),MATCH(Schedules_8760!$F5381,Clg_StPt_Sch_EZ!$C$30:$I$30,0)),"F","C")</f>
        <v>28.333333333333332</v>
      </c>
      <c r="L5381" s="34">
        <f>CONVERT(INDEX(DHW_StPt_Sch_EZ!$C$4:$I$27,MATCH(Schedules_8760!$C5381,DHW_StPt_Sch_EZ!$B$4:$B$27,0),MATCH(Schedules_8760!$F5381,DHW_StPt_Sch_EZ!$C$3:$I$3,0)),"F","C")</f>
        <v>53.333333333333329</v>
      </c>
      <c r="M5381" s="34">
        <f>CONVERT(INDEX(DHW_StPt_Sch_EZ!$C$31:$I$54,MATCH(Schedules_8760!$C5381,DHW_StPt_Sch_EZ!$B$31:$B$54,0),MATCH(Schedules_8760!$F5381,DHW_StPt_Sch_EZ!$C$30:$I$30,0)),"F","C")</f>
        <v>53.333333333333329</v>
      </c>
      <c r="N5381" s="12"/>
      <c r="O5381" s="12"/>
      <c r="P5381" s="12"/>
    </row>
    <row r="5382" spans="1:16" x14ac:dyDescent="0.25">
      <c r="A5382" s="35">
        <v>5381</v>
      </c>
      <c r="B5382" s="89">
        <v>225.16666666666671</v>
      </c>
      <c r="C5382" s="35">
        <f t="shared" si="420"/>
        <v>5</v>
      </c>
      <c r="D5382" s="35">
        <f t="shared" si="423"/>
        <v>225</v>
      </c>
      <c r="E5382" s="35">
        <f t="shared" si="424"/>
        <v>1</v>
      </c>
      <c r="F5382" s="35" t="str">
        <f t="shared" si="421"/>
        <v>Sunday</v>
      </c>
      <c r="G5382" s="35">
        <f t="shared" si="422"/>
        <v>8</v>
      </c>
      <c r="H5382" s="34">
        <f>CONVERT(INDEX(Htg_StPt_Sch_EZ!$C$4:$I$27,MATCH(Schedules_8760!$C5382,Htg_StPt_Sch_EZ!$B$4:$B$27,0),MATCH(Schedules_8760!$F5382,Htg_StPt_Sch_EZ!$C$3:$I$3,0)),"F","C")</f>
        <v>20.555555555555554</v>
      </c>
      <c r="I5382" s="34">
        <f>CONVERT(INDEX(Htg_StPt_Sch_EZ!$C$31:$I$54,MATCH(Schedules_8760!$C5382,Htg_StPt_Sch_EZ!$B$31:$B$54,0),MATCH(Schedules_8760!$F5382,Htg_StPt_Sch_EZ!$C$30:$I$30,0)),"F","C")</f>
        <v>19.444444444444443</v>
      </c>
      <c r="J5382" s="34">
        <f>CONVERT(INDEX(Clg_StPt_Sch_EZ!$C$4:$I$27,MATCH(Schedules_8760!$C5382,Clg_StPt_Sch_EZ!$B$4:$B$27,0),MATCH(Schedules_8760!$F5382,Clg_StPt_Sch_EZ!$C$3:$I$3,0)),"F","C")</f>
        <v>25.555555555555554</v>
      </c>
      <c r="K5382" s="34">
        <f>CONVERT(INDEX(Clg_StPt_Sch_EZ!$C$31:$I$54,MATCH(Schedules_8760!$C5382,Clg_StPt_Sch_EZ!$B$31:$B$54,0),MATCH(Schedules_8760!$F5382,Clg_StPt_Sch_EZ!$C$30:$I$30,0)),"F","C")</f>
        <v>28.333333333333332</v>
      </c>
      <c r="L5382" s="34">
        <f>CONVERT(INDEX(DHW_StPt_Sch_EZ!$C$4:$I$27,MATCH(Schedules_8760!$C5382,DHW_StPt_Sch_EZ!$B$4:$B$27,0),MATCH(Schedules_8760!$F5382,DHW_StPt_Sch_EZ!$C$3:$I$3,0)),"F","C")</f>
        <v>53.333333333333329</v>
      </c>
      <c r="M5382" s="34">
        <f>CONVERT(INDEX(DHW_StPt_Sch_EZ!$C$31:$I$54,MATCH(Schedules_8760!$C5382,DHW_StPt_Sch_EZ!$B$31:$B$54,0),MATCH(Schedules_8760!$F5382,DHW_StPt_Sch_EZ!$C$30:$I$30,0)),"F","C")</f>
        <v>53.333333333333329</v>
      </c>
      <c r="N5382" s="12"/>
      <c r="O5382" s="12"/>
      <c r="P5382" s="12"/>
    </row>
    <row r="5383" spans="1:16" x14ac:dyDescent="0.25">
      <c r="A5383" s="35">
        <v>5382</v>
      </c>
      <c r="B5383" s="89">
        <v>225.20833333333329</v>
      </c>
      <c r="C5383" s="35">
        <f t="shared" si="420"/>
        <v>6</v>
      </c>
      <c r="D5383" s="35">
        <f t="shared" si="423"/>
        <v>225</v>
      </c>
      <c r="E5383" s="35">
        <f t="shared" si="424"/>
        <v>1</v>
      </c>
      <c r="F5383" s="35" t="str">
        <f t="shared" si="421"/>
        <v>Sunday</v>
      </c>
      <c r="G5383" s="35">
        <f t="shared" si="422"/>
        <v>8</v>
      </c>
      <c r="H5383" s="34">
        <f>CONVERT(INDEX(Htg_StPt_Sch_EZ!$C$4:$I$27,MATCH(Schedules_8760!$C5383,Htg_StPt_Sch_EZ!$B$4:$B$27,0),MATCH(Schedules_8760!$F5383,Htg_StPt_Sch_EZ!$C$3:$I$3,0)),"F","C")</f>
        <v>20.555555555555554</v>
      </c>
      <c r="I5383" s="34">
        <f>CONVERT(INDEX(Htg_StPt_Sch_EZ!$C$31:$I$54,MATCH(Schedules_8760!$C5383,Htg_StPt_Sch_EZ!$B$31:$B$54,0),MATCH(Schedules_8760!$F5383,Htg_StPt_Sch_EZ!$C$30:$I$30,0)),"F","C")</f>
        <v>19.444444444444443</v>
      </c>
      <c r="J5383" s="34">
        <f>CONVERT(INDEX(Clg_StPt_Sch_EZ!$C$4:$I$27,MATCH(Schedules_8760!$C5383,Clg_StPt_Sch_EZ!$B$4:$B$27,0),MATCH(Schedules_8760!$F5383,Clg_StPt_Sch_EZ!$C$3:$I$3,0)),"F","C")</f>
        <v>25.555555555555554</v>
      </c>
      <c r="K5383" s="34">
        <f>CONVERT(INDEX(Clg_StPt_Sch_EZ!$C$31:$I$54,MATCH(Schedules_8760!$C5383,Clg_StPt_Sch_EZ!$B$31:$B$54,0),MATCH(Schedules_8760!$F5383,Clg_StPt_Sch_EZ!$C$30:$I$30,0)),"F","C")</f>
        <v>28.333333333333332</v>
      </c>
      <c r="L5383" s="34">
        <f>CONVERT(INDEX(DHW_StPt_Sch_EZ!$C$4:$I$27,MATCH(Schedules_8760!$C5383,DHW_StPt_Sch_EZ!$B$4:$B$27,0),MATCH(Schedules_8760!$F5383,DHW_StPt_Sch_EZ!$C$3:$I$3,0)),"F","C")</f>
        <v>53.333333333333329</v>
      </c>
      <c r="M5383" s="34">
        <f>CONVERT(INDEX(DHW_StPt_Sch_EZ!$C$31:$I$54,MATCH(Schedules_8760!$C5383,DHW_StPt_Sch_EZ!$B$31:$B$54,0),MATCH(Schedules_8760!$F5383,DHW_StPt_Sch_EZ!$C$30:$I$30,0)),"F","C")</f>
        <v>53.333333333333329</v>
      </c>
      <c r="N5383" s="12"/>
      <c r="O5383" s="12"/>
      <c r="P5383" s="12"/>
    </row>
    <row r="5384" spans="1:16" x14ac:dyDescent="0.25">
      <c r="A5384" s="35">
        <v>5383</v>
      </c>
      <c r="B5384" s="89">
        <v>225.25</v>
      </c>
      <c r="C5384" s="35">
        <f t="shared" si="420"/>
        <v>7</v>
      </c>
      <c r="D5384" s="35">
        <f t="shared" si="423"/>
        <v>225</v>
      </c>
      <c r="E5384" s="35">
        <f t="shared" si="424"/>
        <v>1</v>
      </c>
      <c r="F5384" s="35" t="str">
        <f t="shared" si="421"/>
        <v>Sunday</v>
      </c>
      <c r="G5384" s="35">
        <f t="shared" si="422"/>
        <v>8</v>
      </c>
      <c r="H5384" s="34">
        <f>CONVERT(INDEX(Htg_StPt_Sch_EZ!$C$4:$I$27,MATCH(Schedules_8760!$C5384,Htg_StPt_Sch_EZ!$B$4:$B$27,0),MATCH(Schedules_8760!$F5384,Htg_StPt_Sch_EZ!$C$3:$I$3,0)),"F","C")</f>
        <v>20.555555555555554</v>
      </c>
      <c r="I5384" s="34">
        <f>CONVERT(INDEX(Htg_StPt_Sch_EZ!$C$31:$I$54,MATCH(Schedules_8760!$C5384,Htg_StPt_Sch_EZ!$B$31:$B$54,0),MATCH(Schedules_8760!$F5384,Htg_StPt_Sch_EZ!$C$30:$I$30,0)),"F","C")</f>
        <v>19.444444444444443</v>
      </c>
      <c r="J5384" s="34">
        <f>CONVERT(INDEX(Clg_StPt_Sch_EZ!$C$4:$I$27,MATCH(Schedules_8760!$C5384,Clg_StPt_Sch_EZ!$B$4:$B$27,0),MATCH(Schedules_8760!$F5384,Clg_StPt_Sch_EZ!$C$3:$I$3,0)),"F","C")</f>
        <v>25.555555555555554</v>
      </c>
      <c r="K5384" s="34">
        <f>CONVERT(INDEX(Clg_StPt_Sch_EZ!$C$31:$I$54,MATCH(Schedules_8760!$C5384,Clg_StPt_Sch_EZ!$B$31:$B$54,0),MATCH(Schedules_8760!$F5384,Clg_StPt_Sch_EZ!$C$30:$I$30,0)),"F","C")</f>
        <v>28.333333333333332</v>
      </c>
      <c r="L5384" s="34">
        <f>CONVERT(INDEX(DHW_StPt_Sch_EZ!$C$4:$I$27,MATCH(Schedules_8760!$C5384,DHW_StPt_Sch_EZ!$B$4:$B$27,0),MATCH(Schedules_8760!$F5384,DHW_StPt_Sch_EZ!$C$3:$I$3,0)),"F","C")</f>
        <v>53.333333333333329</v>
      </c>
      <c r="M5384" s="34">
        <f>CONVERT(INDEX(DHW_StPt_Sch_EZ!$C$31:$I$54,MATCH(Schedules_8760!$C5384,DHW_StPt_Sch_EZ!$B$31:$B$54,0),MATCH(Schedules_8760!$F5384,DHW_StPt_Sch_EZ!$C$30:$I$30,0)),"F","C")</f>
        <v>53.333333333333329</v>
      </c>
      <c r="N5384" s="12"/>
      <c r="O5384" s="12"/>
      <c r="P5384" s="12"/>
    </row>
    <row r="5385" spans="1:16" x14ac:dyDescent="0.25">
      <c r="A5385" s="35">
        <v>5384</v>
      </c>
      <c r="B5385" s="89">
        <v>225.29166666666671</v>
      </c>
      <c r="C5385" s="35">
        <f t="shared" si="420"/>
        <v>8</v>
      </c>
      <c r="D5385" s="35">
        <f t="shared" si="423"/>
        <v>225</v>
      </c>
      <c r="E5385" s="35">
        <f t="shared" si="424"/>
        <v>1</v>
      </c>
      <c r="F5385" s="35" t="str">
        <f t="shared" si="421"/>
        <v>Sunday</v>
      </c>
      <c r="G5385" s="35">
        <f t="shared" si="422"/>
        <v>8</v>
      </c>
      <c r="H5385" s="34">
        <f>CONVERT(INDEX(Htg_StPt_Sch_EZ!$C$4:$I$27,MATCH(Schedules_8760!$C5385,Htg_StPt_Sch_EZ!$B$4:$B$27,0),MATCH(Schedules_8760!$F5385,Htg_StPt_Sch_EZ!$C$3:$I$3,0)),"F","C")</f>
        <v>20.555555555555554</v>
      </c>
      <c r="I5385" s="34">
        <f>CONVERT(INDEX(Htg_StPt_Sch_EZ!$C$31:$I$54,MATCH(Schedules_8760!$C5385,Htg_StPt_Sch_EZ!$B$31:$B$54,0),MATCH(Schedules_8760!$F5385,Htg_StPt_Sch_EZ!$C$30:$I$30,0)),"F","C")</f>
        <v>19.444444444444443</v>
      </c>
      <c r="J5385" s="34">
        <f>CONVERT(INDEX(Clg_StPt_Sch_EZ!$C$4:$I$27,MATCH(Schedules_8760!$C5385,Clg_StPt_Sch_EZ!$B$4:$B$27,0),MATCH(Schedules_8760!$F5385,Clg_StPt_Sch_EZ!$C$3:$I$3,0)),"F","C")</f>
        <v>25.555555555555554</v>
      </c>
      <c r="K5385" s="34">
        <f>CONVERT(INDEX(Clg_StPt_Sch_EZ!$C$31:$I$54,MATCH(Schedules_8760!$C5385,Clg_StPt_Sch_EZ!$B$31:$B$54,0),MATCH(Schedules_8760!$F5385,Clg_StPt_Sch_EZ!$C$30:$I$30,0)),"F","C")</f>
        <v>25</v>
      </c>
      <c r="L5385" s="34">
        <f>CONVERT(INDEX(DHW_StPt_Sch_EZ!$C$4:$I$27,MATCH(Schedules_8760!$C5385,DHW_StPt_Sch_EZ!$B$4:$B$27,0),MATCH(Schedules_8760!$F5385,DHW_StPt_Sch_EZ!$C$3:$I$3,0)),"F","C")</f>
        <v>53.333333333333329</v>
      </c>
      <c r="M5385" s="34">
        <f>CONVERT(INDEX(DHW_StPt_Sch_EZ!$C$31:$I$54,MATCH(Schedules_8760!$C5385,DHW_StPt_Sch_EZ!$B$31:$B$54,0),MATCH(Schedules_8760!$F5385,DHW_StPt_Sch_EZ!$C$30:$I$30,0)),"F","C")</f>
        <v>53.333333333333329</v>
      </c>
      <c r="N5385" s="12"/>
      <c r="O5385" s="12"/>
      <c r="P5385" s="12"/>
    </row>
    <row r="5386" spans="1:16" x14ac:dyDescent="0.25">
      <c r="A5386" s="35">
        <v>5385</v>
      </c>
      <c r="B5386" s="89">
        <v>225.33333333333329</v>
      </c>
      <c r="C5386" s="35">
        <f t="shared" si="420"/>
        <v>9</v>
      </c>
      <c r="D5386" s="35">
        <f t="shared" si="423"/>
        <v>225</v>
      </c>
      <c r="E5386" s="35">
        <f t="shared" si="424"/>
        <v>1</v>
      </c>
      <c r="F5386" s="35" t="str">
        <f t="shared" si="421"/>
        <v>Sunday</v>
      </c>
      <c r="G5386" s="35">
        <f t="shared" si="422"/>
        <v>8</v>
      </c>
      <c r="H5386" s="34">
        <f>CONVERT(INDEX(Htg_StPt_Sch_EZ!$C$4:$I$27,MATCH(Schedules_8760!$C5386,Htg_StPt_Sch_EZ!$B$4:$B$27,0),MATCH(Schedules_8760!$F5386,Htg_StPt_Sch_EZ!$C$3:$I$3,0)),"F","C")</f>
        <v>20.555555555555554</v>
      </c>
      <c r="I5386" s="34">
        <f>CONVERT(INDEX(Htg_StPt_Sch_EZ!$C$31:$I$54,MATCH(Schedules_8760!$C5386,Htg_StPt_Sch_EZ!$B$31:$B$54,0),MATCH(Schedules_8760!$F5386,Htg_StPt_Sch_EZ!$C$30:$I$30,0)),"F","C")</f>
        <v>19.444444444444443</v>
      </c>
      <c r="J5386" s="34">
        <f>CONVERT(INDEX(Clg_StPt_Sch_EZ!$C$4:$I$27,MATCH(Schedules_8760!$C5386,Clg_StPt_Sch_EZ!$B$4:$B$27,0),MATCH(Schedules_8760!$F5386,Clg_StPt_Sch_EZ!$C$3:$I$3,0)),"F","C")</f>
        <v>25.555555555555554</v>
      </c>
      <c r="K5386" s="34">
        <f>CONVERT(INDEX(Clg_StPt_Sch_EZ!$C$31:$I$54,MATCH(Schedules_8760!$C5386,Clg_StPt_Sch_EZ!$B$31:$B$54,0),MATCH(Schedules_8760!$F5386,Clg_StPt_Sch_EZ!$C$30:$I$30,0)),"F","C")</f>
        <v>25</v>
      </c>
      <c r="L5386" s="34">
        <f>CONVERT(INDEX(DHW_StPt_Sch_EZ!$C$4:$I$27,MATCH(Schedules_8760!$C5386,DHW_StPt_Sch_EZ!$B$4:$B$27,0),MATCH(Schedules_8760!$F5386,DHW_StPt_Sch_EZ!$C$3:$I$3,0)),"F","C")</f>
        <v>53.333333333333329</v>
      </c>
      <c r="M5386" s="34">
        <f>CONVERT(INDEX(DHW_StPt_Sch_EZ!$C$31:$I$54,MATCH(Schedules_8760!$C5386,DHW_StPt_Sch_EZ!$B$31:$B$54,0),MATCH(Schedules_8760!$F5386,DHW_StPt_Sch_EZ!$C$30:$I$30,0)),"F","C")</f>
        <v>53.333333333333329</v>
      </c>
      <c r="N5386" s="12"/>
      <c r="O5386" s="12"/>
      <c r="P5386" s="12"/>
    </row>
    <row r="5387" spans="1:16" x14ac:dyDescent="0.25">
      <c r="A5387" s="35">
        <v>5386</v>
      </c>
      <c r="B5387" s="89">
        <v>225.375</v>
      </c>
      <c r="C5387" s="35">
        <f t="shared" si="420"/>
        <v>10</v>
      </c>
      <c r="D5387" s="35">
        <f t="shared" si="423"/>
        <v>225</v>
      </c>
      <c r="E5387" s="35">
        <f t="shared" si="424"/>
        <v>1</v>
      </c>
      <c r="F5387" s="35" t="str">
        <f t="shared" si="421"/>
        <v>Sunday</v>
      </c>
      <c r="G5387" s="35">
        <f t="shared" si="422"/>
        <v>8</v>
      </c>
      <c r="H5387" s="34">
        <f>CONVERT(INDEX(Htg_StPt_Sch_EZ!$C$4:$I$27,MATCH(Schedules_8760!$C5387,Htg_StPt_Sch_EZ!$B$4:$B$27,0),MATCH(Schedules_8760!$F5387,Htg_StPt_Sch_EZ!$C$3:$I$3,0)),"F","C")</f>
        <v>20.555555555555554</v>
      </c>
      <c r="I5387" s="34">
        <f>CONVERT(INDEX(Htg_StPt_Sch_EZ!$C$31:$I$54,MATCH(Schedules_8760!$C5387,Htg_StPt_Sch_EZ!$B$31:$B$54,0),MATCH(Schedules_8760!$F5387,Htg_StPt_Sch_EZ!$C$30:$I$30,0)),"F","C")</f>
        <v>19.444444444444443</v>
      </c>
      <c r="J5387" s="34">
        <f>CONVERT(INDEX(Clg_StPt_Sch_EZ!$C$4:$I$27,MATCH(Schedules_8760!$C5387,Clg_StPt_Sch_EZ!$B$4:$B$27,0),MATCH(Schedules_8760!$F5387,Clg_StPt_Sch_EZ!$C$3:$I$3,0)),"F","C")</f>
        <v>25.555555555555554</v>
      </c>
      <c r="K5387" s="34">
        <f>CONVERT(INDEX(Clg_StPt_Sch_EZ!$C$31:$I$54,MATCH(Schedules_8760!$C5387,Clg_StPt_Sch_EZ!$B$31:$B$54,0),MATCH(Schedules_8760!$F5387,Clg_StPt_Sch_EZ!$C$30:$I$30,0)),"F","C")</f>
        <v>25</v>
      </c>
      <c r="L5387" s="34">
        <f>CONVERT(INDEX(DHW_StPt_Sch_EZ!$C$4:$I$27,MATCH(Schedules_8760!$C5387,DHW_StPt_Sch_EZ!$B$4:$B$27,0),MATCH(Schedules_8760!$F5387,DHW_StPt_Sch_EZ!$C$3:$I$3,0)),"F","C")</f>
        <v>53.333333333333329</v>
      </c>
      <c r="M5387" s="34">
        <f>CONVERT(INDEX(DHW_StPt_Sch_EZ!$C$31:$I$54,MATCH(Schedules_8760!$C5387,DHW_StPt_Sch_EZ!$B$31:$B$54,0),MATCH(Schedules_8760!$F5387,DHW_StPt_Sch_EZ!$C$30:$I$30,0)),"F","C")</f>
        <v>53.333333333333329</v>
      </c>
      <c r="N5387" s="12"/>
      <c r="O5387" s="12"/>
      <c r="P5387" s="12"/>
    </row>
    <row r="5388" spans="1:16" x14ac:dyDescent="0.25">
      <c r="A5388" s="35">
        <v>5387</v>
      </c>
      <c r="B5388" s="89">
        <v>225.41666666666671</v>
      </c>
      <c r="C5388" s="35">
        <f t="shared" si="420"/>
        <v>11</v>
      </c>
      <c r="D5388" s="35">
        <f t="shared" si="423"/>
        <v>225</v>
      </c>
      <c r="E5388" s="35">
        <f t="shared" si="424"/>
        <v>1</v>
      </c>
      <c r="F5388" s="35" t="str">
        <f t="shared" si="421"/>
        <v>Sunday</v>
      </c>
      <c r="G5388" s="35">
        <f t="shared" si="422"/>
        <v>8</v>
      </c>
      <c r="H5388" s="34">
        <f>CONVERT(INDEX(Htg_StPt_Sch_EZ!$C$4:$I$27,MATCH(Schedules_8760!$C5388,Htg_StPt_Sch_EZ!$B$4:$B$27,0),MATCH(Schedules_8760!$F5388,Htg_StPt_Sch_EZ!$C$3:$I$3,0)),"F","C")</f>
        <v>20.555555555555554</v>
      </c>
      <c r="I5388" s="34">
        <f>CONVERT(INDEX(Htg_StPt_Sch_EZ!$C$31:$I$54,MATCH(Schedules_8760!$C5388,Htg_StPt_Sch_EZ!$B$31:$B$54,0),MATCH(Schedules_8760!$F5388,Htg_StPt_Sch_EZ!$C$30:$I$30,0)),"F","C")</f>
        <v>19.444444444444443</v>
      </c>
      <c r="J5388" s="34">
        <f>CONVERT(INDEX(Clg_StPt_Sch_EZ!$C$4:$I$27,MATCH(Schedules_8760!$C5388,Clg_StPt_Sch_EZ!$B$4:$B$27,0),MATCH(Schedules_8760!$F5388,Clg_StPt_Sch_EZ!$C$3:$I$3,0)),"F","C")</f>
        <v>25.555555555555554</v>
      </c>
      <c r="K5388" s="34">
        <f>CONVERT(INDEX(Clg_StPt_Sch_EZ!$C$31:$I$54,MATCH(Schedules_8760!$C5388,Clg_StPt_Sch_EZ!$B$31:$B$54,0),MATCH(Schedules_8760!$F5388,Clg_StPt_Sch_EZ!$C$30:$I$30,0)),"F","C")</f>
        <v>25</v>
      </c>
      <c r="L5388" s="34">
        <f>CONVERT(INDEX(DHW_StPt_Sch_EZ!$C$4:$I$27,MATCH(Schedules_8760!$C5388,DHW_StPt_Sch_EZ!$B$4:$B$27,0),MATCH(Schedules_8760!$F5388,DHW_StPt_Sch_EZ!$C$3:$I$3,0)),"F","C")</f>
        <v>53.333333333333329</v>
      </c>
      <c r="M5388" s="34">
        <f>CONVERT(INDEX(DHW_StPt_Sch_EZ!$C$31:$I$54,MATCH(Schedules_8760!$C5388,DHW_StPt_Sch_EZ!$B$31:$B$54,0),MATCH(Schedules_8760!$F5388,DHW_StPt_Sch_EZ!$C$30:$I$30,0)),"F","C")</f>
        <v>53.333333333333329</v>
      </c>
      <c r="N5388" s="12"/>
      <c r="O5388" s="12"/>
      <c r="P5388" s="12"/>
    </row>
    <row r="5389" spans="1:16" x14ac:dyDescent="0.25">
      <c r="A5389" s="35">
        <v>5388</v>
      </c>
      <c r="B5389" s="89">
        <v>225.45833333333329</v>
      </c>
      <c r="C5389" s="35">
        <f t="shared" si="420"/>
        <v>12</v>
      </c>
      <c r="D5389" s="35">
        <f t="shared" si="423"/>
        <v>225</v>
      </c>
      <c r="E5389" s="35">
        <f t="shared" si="424"/>
        <v>1</v>
      </c>
      <c r="F5389" s="35" t="str">
        <f t="shared" si="421"/>
        <v>Sunday</v>
      </c>
      <c r="G5389" s="35">
        <f t="shared" si="422"/>
        <v>8</v>
      </c>
      <c r="H5389" s="34">
        <f>CONVERT(INDEX(Htg_StPt_Sch_EZ!$C$4:$I$27,MATCH(Schedules_8760!$C5389,Htg_StPt_Sch_EZ!$B$4:$B$27,0),MATCH(Schedules_8760!$F5389,Htg_StPt_Sch_EZ!$C$3:$I$3,0)),"F","C")</f>
        <v>20.555555555555554</v>
      </c>
      <c r="I5389" s="34">
        <f>CONVERT(INDEX(Htg_StPt_Sch_EZ!$C$31:$I$54,MATCH(Schedules_8760!$C5389,Htg_StPt_Sch_EZ!$B$31:$B$54,0),MATCH(Schedules_8760!$F5389,Htg_StPt_Sch_EZ!$C$30:$I$30,0)),"F","C")</f>
        <v>19.444444444444443</v>
      </c>
      <c r="J5389" s="34">
        <f>CONVERT(INDEX(Clg_StPt_Sch_EZ!$C$4:$I$27,MATCH(Schedules_8760!$C5389,Clg_StPt_Sch_EZ!$B$4:$B$27,0),MATCH(Schedules_8760!$F5389,Clg_StPt_Sch_EZ!$C$3:$I$3,0)),"F","C")</f>
        <v>25.555555555555554</v>
      </c>
      <c r="K5389" s="34">
        <f>CONVERT(INDEX(Clg_StPt_Sch_EZ!$C$31:$I$54,MATCH(Schedules_8760!$C5389,Clg_StPt_Sch_EZ!$B$31:$B$54,0),MATCH(Schedules_8760!$F5389,Clg_StPt_Sch_EZ!$C$30:$I$30,0)),"F","C")</f>
        <v>25</v>
      </c>
      <c r="L5389" s="34">
        <f>CONVERT(INDEX(DHW_StPt_Sch_EZ!$C$4:$I$27,MATCH(Schedules_8760!$C5389,DHW_StPt_Sch_EZ!$B$4:$B$27,0),MATCH(Schedules_8760!$F5389,DHW_StPt_Sch_EZ!$C$3:$I$3,0)),"F","C")</f>
        <v>53.333333333333329</v>
      </c>
      <c r="M5389" s="34">
        <f>CONVERT(INDEX(DHW_StPt_Sch_EZ!$C$31:$I$54,MATCH(Schedules_8760!$C5389,DHW_StPt_Sch_EZ!$B$31:$B$54,0),MATCH(Schedules_8760!$F5389,DHW_StPt_Sch_EZ!$C$30:$I$30,0)),"F","C")</f>
        <v>53.333333333333329</v>
      </c>
      <c r="N5389" s="12"/>
      <c r="O5389" s="12"/>
      <c r="P5389" s="12"/>
    </row>
    <row r="5390" spans="1:16" x14ac:dyDescent="0.25">
      <c r="A5390" s="35">
        <v>5389</v>
      </c>
      <c r="B5390" s="89">
        <v>225.5</v>
      </c>
      <c r="C5390" s="35">
        <f t="shared" si="420"/>
        <v>13</v>
      </c>
      <c r="D5390" s="35">
        <f t="shared" si="423"/>
        <v>225</v>
      </c>
      <c r="E5390" s="35">
        <f t="shared" si="424"/>
        <v>1</v>
      </c>
      <c r="F5390" s="35" t="str">
        <f t="shared" si="421"/>
        <v>Sunday</v>
      </c>
      <c r="G5390" s="35">
        <f t="shared" si="422"/>
        <v>8</v>
      </c>
      <c r="H5390" s="34">
        <f>CONVERT(INDEX(Htg_StPt_Sch_EZ!$C$4:$I$27,MATCH(Schedules_8760!$C5390,Htg_StPt_Sch_EZ!$B$4:$B$27,0),MATCH(Schedules_8760!$F5390,Htg_StPt_Sch_EZ!$C$3:$I$3,0)),"F","C")</f>
        <v>20.555555555555554</v>
      </c>
      <c r="I5390" s="34">
        <f>CONVERT(INDEX(Htg_StPt_Sch_EZ!$C$31:$I$54,MATCH(Schedules_8760!$C5390,Htg_StPt_Sch_EZ!$B$31:$B$54,0),MATCH(Schedules_8760!$F5390,Htg_StPt_Sch_EZ!$C$30:$I$30,0)),"F","C")</f>
        <v>19.444444444444443</v>
      </c>
      <c r="J5390" s="34">
        <f>CONVERT(INDEX(Clg_StPt_Sch_EZ!$C$4:$I$27,MATCH(Schedules_8760!$C5390,Clg_StPt_Sch_EZ!$B$4:$B$27,0),MATCH(Schedules_8760!$F5390,Clg_StPt_Sch_EZ!$C$3:$I$3,0)),"F","C")</f>
        <v>25.555555555555554</v>
      </c>
      <c r="K5390" s="34">
        <f>CONVERT(INDEX(Clg_StPt_Sch_EZ!$C$31:$I$54,MATCH(Schedules_8760!$C5390,Clg_StPt_Sch_EZ!$B$31:$B$54,0),MATCH(Schedules_8760!$F5390,Clg_StPt_Sch_EZ!$C$30:$I$30,0)),"F","C")</f>
        <v>25</v>
      </c>
      <c r="L5390" s="34">
        <f>CONVERT(INDEX(DHW_StPt_Sch_EZ!$C$4:$I$27,MATCH(Schedules_8760!$C5390,DHW_StPt_Sch_EZ!$B$4:$B$27,0),MATCH(Schedules_8760!$F5390,DHW_StPt_Sch_EZ!$C$3:$I$3,0)),"F","C")</f>
        <v>53.333333333333329</v>
      </c>
      <c r="M5390" s="34">
        <f>CONVERT(INDEX(DHW_StPt_Sch_EZ!$C$31:$I$54,MATCH(Schedules_8760!$C5390,DHW_StPt_Sch_EZ!$B$31:$B$54,0),MATCH(Schedules_8760!$F5390,DHW_StPt_Sch_EZ!$C$30:$I$30,0)),"F","C")</f>
        <v>53.333333333333329</v>
      </c>
      <c r="N5390" s="12"/>
      <c r="O5390" s="12"/>
      <c r="P5390" s="12"/>
    </row>
    <row r="5391" spans="1:16" x14ac:dyDescent="0.25">
      <c r="A5391" s="35">
        <v>5390</v>
      </c>
      <c r="B5391" s="89">
        <v>225.54166666666671</v>
      </c>
      <c r="C5391" s="35">
        <f t="shared" si="420"/>
        <v>14</v>
      </c>
      <c r="D5391" s="35">
        <f t="shared" si="423"/>
        <v>225</v>
      </c>
      <c r="E5391" s="35">
        <f t="shared" si="424"/>
        <v>1</v>
      </c>
      <c r="F5391" s="35" t="str">
        <f t="shared" si="421"/>
        <v>Sunday</v>
      </c>
      <c r="G5391" s="35">
        <f t="shared" si="422"/>
        <v>8</v>
      </c>
      <c r="H5391" s="34">
        <f>CONVERT(INDEX(Htg_StPt_Sch_EZ!$C$4:$I$27,MATCH(Schedules_8760!$C5391,Htg_StPt_Sch_EZ!$B$4:$B$27,0),MATCH(Schedules_8760!$F5391,Htg_StPt_Sch_EZ!$C$3:$I$3,0)),"F","C")</f>
        <v>20.555555555555554</v>
      </c>
      <c r="I5391" s="34">
        <f>CONVERT(INDEX(Htg_StPt_Sch_EZ!$C$31:$I$54,MATCH(Schedules_8760!$C5391,Htg_StPt_Sch_EZ!$B$31:$B$54,0),MATCH(Schedules_8760!$F5391,Htg_StPt_Sch_EZ!$C$30:$I$30,0)),"F","C")</f>
        <v>19.444444444444443</v>
      </c>
      <c r="J5391" s="34">
        <f>CONVERT(INDEX(Clg_StPt_Sch_EZ!$C$4:$I$27,MATCH(Schedules_8760!$C5391,Clg_StPt_Sch_EZ!$B$4:$B$27,0),MATCH(Schedules_8760!$F5391,Clg_StPt_Sch_EZ!$C$3:$I$3,0)),"F","C")</f>
        <v>25.555555555555554</v>
      </c>
      <c r="K5391" s="34">
        <f>CONVERT(INDEX(Clg_StPt_Sch_EZ!$C$31:$I$54,MATCH(Schedules_8760!$C5391,Clg_StPt_Sch_EZ!$B$31:$B$54,0),MATCH(Schedules_8760!$F5391,Clg_StPt_Sch_EZ!$C$30:$I$30,0)),"F","C")</f>
        <v>25</v>
      </c>
      <c r="L5391" s="34">
        <f>CONVERT(INDEX(DHW_StPt_Sch_EZ!$C$4:$I$27,MATCH(Schedules_8760!$C5391,DHW_StPt_Sch_EZ!$B$4:$B$27,0),MATCH(Schedules_8760!$F5391,DHW_StPt_Sch_EZ!$C$3:$I$3,0)),"F","C")</f>
        <v>53.333333333333329</v>
      </c>
      <c r="M5391" s="34">
        <f>CONVERT(INDEX(DHW_StPt_Sch_EZ!$C$31:$I$54,MATCH(Schedules_8760!$C5391,DHW_StPt_Sch_EZ!$B$31:$B$54,0),MATCH(Schedules_8760!$F5391,DHW_StPt_Sch_EZ!$C$30:$I$30,0)),"F","C")</f>
        <v>53.333333333333329</v>
      </c>
      <c r="N5391" s="12"/>
      <c r="O5391" s="12"/>
      <c r="P5391" s="12"/>
    </row>
    <row r="5392" spans="1:16" x14ac:dyDescent="0.25">
      <c r="A5392" s="35">
        <v>5391</v>
      </c>
      <c r="B5392" s="89">
        <v>225.58333333333329</v>
      </c>
      <c r="C5392" s="35">
        <f t="shared" si="420"/>
        <v>15</v>
      </c>
      <c r="D5392" s="35">
        <f t="shared" si="423"/>
        <v>225</v>
      </c>
      <c r="E5392" s="35">
        <f t="shared" si="424"/>
        <v>1</v>
      </c>
      <c r="F5392" s="35" t="str">
        <f t="shared" si="421"/>
        <v>Sunday</v>
      </c>
      <c r="G5392" s="35">
        <f t="shared" si="422"/>
        <v>8</v>
      </c>
      <c r="H5392" s="34">
        <f>CONVERT(INDEX(Htg_StPt_Sch_EZ!$C$4:$I$27,MATCH(Schedules_8760!$C5392,Htg_StPt_Sch_EZ!$B$4:$B$27,0),MATCH(Schedules_8760!$F5392,Htg_StPt_Sch_EZ!$C$3:$I$3,0)),"F","C")</f>
        <v>20.555555555555554</v>
      </c>
      <c r="I5392" s="34">
        <f>CONVERT(INDEX(Htg_StPt_Sch_EZ!$C$31:$I$54,MATCH(Schedules_8760!$C5392,Htg_StPt_Sch_EZ!$B$31:$B$54,0),MATCH(Schedules_8760!$F5392,Htg_StPt_Sch_EZ!$C$30:$I$30,0)),"F","C")</f>
        <v>21.111111111111111</v>
      </c>
      <c r="J5392" s="34">
        <f>CONVERT(INDEX(Clg_StPt_Sch_EZ!$C$4:$I$27,MATCH(Schedules_8760!$C5392,Clg_StPt_Sch_EZ!$B$4:$B$27,0),MATCH(Schedules_8760!$F5392,Clg_StPt_Sch_EZ!$C$3:$I$3,0)),"F","C")</f>
        <v>25.555555555555554</v>
      </c>
      <c r="K5392" s="34">
        <f>CONVERT(INDEX(Clg_StPt_Sch_EZ!$C$31:$I$54,MATCH(Schedules_8760!$C5392,Clg_StPt_Sch_EZ!$B$31:$B$54,0),MATCH(Schedules_8760!$F5392,Clg_StPt_Sch_EZ!$C$30:$I$30,0)),"F","C")</f>
        <v>25</v>
      </c>
      <c r="L5392" s="34">
        <f>CONVERT(INDEX(DHW_StPt_Sch_EZ!$C$4:$I$27,MATCH(Schedules_8760!$C5392,DHW_StPt_Sch_EZ!$B$4:$B$27,0),MATCH(Schedules_8760!$F5392,DHW_StPt_Sch_EZ!$C$3:$I$3,0)),"F","C")</f>
        <v>53.333333333333329</v>
      </c>
      <c r="M5392" s="34">
        <f>CONVERT(INDEX(DHW_StPt_Sch_EZ!$C$31:$I$54,MATCH(Schedules_8760!$C5392,DHW_StPt_Sch_EZ!$B$31:$B$54,0),MATCH(Schedules_8760!$F5392,DHW_StPt_Sch_EZ!$C$30:$I$30,0)),"F","C")</f>
        <v>53.333333333333329</v>
      </c>
      <c r="N5392" s="12"/>
      <c r="O5392" s="12"/>
      <c r="P5392" s="12"/>
    </row>
    <row r="5393" spans="1:16" x14ac:dyDescent="0.25">
      <c r="A5393" s="35">
        <v>5392</v>
      </c>
      <c r="B5393" s="89">
        <v>225.625</v>
      </c>
      <c r="C5393" s="35">
        <f t="shared" si="420"/>
        <v>16</v>
      </c>
      <c r="D5393" s="35">
        <f t="shared" si="423"/>
        <v>225</v>
      </c>
      <c r="E5393" s="35">
        <f t="shared" si="424"/>
        <v>1</v>
      </c>
      <c r="F5393" s="35" t="str">
        <f t="shared" si="421"/>
        <v>Sunday</v>
      </c>
      <c r="G5393" s="35">
        <f t="shared" si="422"/>
        <v>8</v>
      </c>
      <c r="H5393" s="34">
        <f>CONVERT(INDEX(Htg_StPt_Sch_EZ!$C$4:$I$27,MATCH(Schedules_8760!$C5393,Htg_StPt_Sch_EZ!$B$4:$B$27,0),MATCH(Schedules_8760!$F5393,Htg_StPt_Sch_EZ!$C$3:$I$3,0)),"F","C")</f>
        <v>20.555555555555554</v>
      </c>
      <c r="I5393" s="34">
        <f>CONVERT(INDEX(Htg_StPt_Sch_EZ!$C$31:$I$54,MATCH(Schedules_8760!$C5393,Htg_StPt_Sch_EZ!$B$31:$B$54,0),MATCH(Schedules_8760!$F5393,Htg_StPt_Sch_EZ!$C$30:$I$30,0)),"F","C")</f>
        <v>21.111111111111111</v>
      </c>
      <c r="J5393" s="34">
        <f>CONVERT(INDEX(Clg_StPt_Sch_EZ!$C$4:$I$27,MATCH(Schedules_8760!$C5393,Clg_StPt_Sch_EZ!$B$4:$B$27,0),MATCH(Schedules_8760!$F5393,Clg_StPt_Sch_EZ!$C$3:$I$3,0)),"F","C")</f>
        <v>25.555555555555554</v>
      </c>
      <c r="K5393" s="34">
        <f>CONVERT(INDEX(Clg_StPt_Sch_EZ!$C$31:$I$54,MATCH(Schedules_8760!$C5393,Clg_StPt_Sch_EZ!$B$31:$B$54,0),MATCH(Schedules_8760!$F5393,Clg_StPt_Sch_EZ!$C$30:$I$30,0)),"F","C")</f>
        <v>25</v>
      </c>
      <c r="L5393" s="34">
        <f>CONVERT(INDEX(DHW_StPt_Sch_EZ!$C$4:$I$27,MATCH(Schedules_8760!$C5393,DHW_StPt_Sch_EZ!$B$4:$B$27,0),MATCH(Schedules_8760!$F5393,DHW_StPt_Sch_EZ!$C$3:$I$3,0)),"F","C")</f>
        <v>53.333333333333329</v>
      </c>
      <c r="M5393" s="34">
        <f>CONVERT(INDEX(DHW_StPt_Sch_EZ!$C$31:$I$54,MATCH(Schedules_8760!$C5393,DHW_StPt_Sch_EZ!$B$31:$B$54,0),MATCH(Schedules_8760!$F5393,DHW_StPt_Sch_EZ!$C$30:$I$30,0)),"F","C")</f>
        <v>53.333333333333329</v>
      </c>
      <c r="N5393" s="12"/>
      <c r="O5393" s="12"/>
      <c r="P5393" s="12"/>
    </row>
    <row r="5394" spans="1:16" x14ac:dyDescent="0.25">
      <c r="A5394" s="35">
        <v>5393</v>
      </c>
      <c r="B5394" s="89">
        <v>225.66666666666671</v>
      </c>
      <c r="C5394" s="35">
        <f t="shared" si="420"/>
        <v>17</v>
      </c>
      <c r="D5394" s="35">
        <f t="shared" si="423"/>
        <v>225</v>
      </c>
      <c r="E5394" s="35">
        <f t="shared" si="424"/>
        <v>1</v>
      </c>
      <c r="F5394" s="35" t="str">
        <f t="shared" si="421"/>
        <v>Sunday</v>
      </c>
      <c r="G5394" s="35">
        <f t="shared" si="422"/>
        <v>8</v>
      </c>
      <c r="H5394" s="34">
        <f>CONVERT(INDEX(Htg_StPt_Sch_EZ!$C$4:$I$27,MATCH(Schedules_8760!$C5394,Htg_StPt_Sch_EZ!$B$4:$B$27,0),MATCH(Schedules_8760!$F5394,Htg_StPt_Sch_EZ!$C$3:$I$3,0)),"F","C")</f>
        <v>20.555555555555554</v>
      </c>
      <c r="I5394" s="34">
        <f>CONVERT(INDEX(Htg_StPt_Sch_EZ!$C$31:$I$54,MATCH(Schedules_8760!$C5394,Htg_StPt_Sch_EZ!$B$31:$B$54,0),MATCH(Schedules_8760!$F5394,Htg_StPt_Sch_EZ!$C$30:$I$30,0)),"F","C")</f>
        <v>17.777777777777779</v>
      </c>
      <c r="J5394" s="34">
        <f>CONVERT(INDEX(Clg_StPt_Sch_EZ!$C$4:$I$27,MATCH(Schedules_8760!$C5394,Clg_StPt_Sch_EZ!$B$4:$B$27,0),MATCH(Schedules_8760!$F5394,Clg_StPt_Sch_EZ!$C$3:$I$3,0)),"F","C")</f>
        <v>25.555555555555554</v>
      </c>
      <c r="K5394" s="34">
        <f>CONVERT(INDEX(Clg_StPt_Sch_EZ!$C$31:$I$54,MATCH(Schedules_8760!$C5394,Clg_StPt_Sch_EZ!$B$31:$B$54,0),MATCH(Schedules_8760!$F5394,Clg_StPt_Sch_EZ!$C$30:$I$30,0)),"F","C")</f>
        <v>25</v>
      </c>
      <c r="L5394" s="34">
        <f>CONVERT(INDEX(DHW_StPt_Sch_EZ!$C$4:$I$27,MATCH(Schedules_8760!$C5394,DHW_StPt_Sch_EZ!$B$4:$B$27,0),MATCH(Schedules_8760!$F5394,DHW_StPt_Sch_EZ!$C$3:$I$3,0)),"F","C")</f>
        <v>53.333333333333329</v>
      </c>
      <c r="M5394" s="34">
        <f>CONVERT(INDEX(DHW_StPt_Sch_EZ!$C$31:$I$54,MATCH(Schedules_8760!$C5394,DHW_StPt_Sch_EZ!$B$31:$B$54,0),MATCH(Schedules_8760!$F5394,DHW_StPt_Sch_EZ!$C$30:$I$30,0)),"F","C")</f>
        <v>53.333333333333329</v>
      </c>
      <c r="N5394" s="12"/>
      <c r="O5394" s="12"/>
      <c r="P5394" s="12"/>
    </row>
    <row r="5395" spans="1:16" x14ac:dyDescent="0.25">
      <c r="A5395" s="35">
        <v>5394</v>
      </c>
      <c r="B5395" s="89">
        <v>225.70833333333329</v>
      </c>
      <c r="C5395" s="35">
        <f t="shared" si="420"/>
        <v>18</v>
      </c>
      <c r="D5395" s="35">
        <f t="shared" si="423"/>
        <v>225</v>
      </c>
      <c r="E5395" s="35">
        <f t="shared" si="424"/>
        <v>1</v>
      </c>
      <c r="F5395" s="35" t="str">
        <f t="shared" si="421"/>
        <v>Sunday</v>
      </c>
      <c r="G5395" s="35">
        <f t="shared" si="422"/>
        <v>8</v>
      </c>
      <c r="H5395" s="34">
        <f>CONVERT(INDEX(Htg_StPt_Sch_EZ!$C$4:$I$27,MATCH(Schedules_8760!$C5395,Htg_StPt_Sch_EZ!$B$4:$B$27,0),MATCH(Schedules_8760!$F5395,Htg_StPt_Sch_EZ!$C$3:$I$3,0)),"F","C")</f>
        <v>20.555555555555554</v>
      </c>
      <c r="I5395" s="34">
        <f>CONVERT(INDEX(Htg_StPt_Sch_EZ!$C$31:$I$54,MATCH(Schedules_8760!$C5395,Htg_StPt_Sch_EZ!$B$31:$B$54,0),MATCH(Schedules_8760!$F5395,Htg_StPt_Sch_EZ!$C$30:$I$30,0)),"F","C")</f>
        <v>17.777777777777779</v>
      </c>
      <c r="J5395" s="34">
        <f>CONVERT(INDEX(Clg_StPt_Sch_EZ!$C$4:$I$27,MATCH(Schedules_8760!$C5395,Clg_StPt_Sch_EZ!$B$4:$B$27,0),MATCH(Schedules_8760!$F5395,Clg_StPt_Sch_EZ!$C$3:$I$3,0)),"F","C")</f>
        <v>25.555555555555554</v>
      </c>
      <c r="K5395" s="34">
        <f>CONVERT(INDEX(Clg_StPt_Sch_EZ!$C$31:$I$54,MATCH(Schedules_8760!$C5395,Clg_StPt_Sch_EZ!$B$31:$B$54,0),MATCH(Schedules_8760!$F5395,Clg_StPt_Sch_EZ!$C$30:$I$30,0)),"F","C")</f>
        <v>28.333333333333332</v>
      </c>
      <c r="L5395" s="34">
        <f>CONVERT(INDEX(DHW_StPt_Sch_EZ!$C$4:$I$27,MATCH(Schedules_8760!$C5395,DHW_StPt_Sch_EZ!$B$4:$B$27,0),MATCH(Schedules_8760!$F5395,DHW_StPt_Sch_EZ!$C$3:$I$3,0)),"F","C")</f>
        <v>53.333333333333329</v>
      </c>
      <c r="M5395" s="34">
        <f>CONVERT(INDEX(DHW_StPt_Sch_EZ!$C$31:$I$54,MATCH(Schedules_8760!$C5395,DHW_StPt_Sch_EZ!$B$31:$B$54,0),MATCH(Schedules_8760!$F5395,DHW_StPt_Sch_EZ!$C$30:$I$30,0)),"F","C")</f>
        <v>53.333333333333329</v>
      </c>
      <c r="N5395" s="12"/>
      <c r="O5395" s="12"/>
      <c r="P5395" s="12"/>
    </row>
    <row r="5396" spans="1:16" x14ac:dyDescent="0.25">
      <c r="A5396" s="35">
        <v>5395</v>
      </c>
      <c r="B5396" s="89">
        <v>225.75</v>
      </c>
      <c r="C5396" s="35">
        <f t="shared" si="420"/>
        <v>19</v>
      </c>
      <c r="D5396" s="35">
        <f t="shared" si="423"/>
        <v>225</v>
      </c>
      <c r="E5396" s="35">
        <f t="shared" si="424"/>
        <v>1</v>
      </c>
      <c r="F5396" s="35" t="str">
        <f t="shared" si="421"/>
        <v>Sunday</v>
      </c>
      <c r="G5396" s="35">
        <f t="shared" si="422"/>
        <v>8</v>
      </c>
      <c r="H5396" s="34">
        <f>CONVERT(INDEX(Htg_StPt_Sch_EZ!$C$4:$I$27,MATCH(Schedules_8760!$C5396,Htg_StPt_Sch_EZ!$B$4:$B$27,0),MATCH(Schedules_8760!$F5396,Htg_StPt_Sch_EZ!$C$3:$I$3,0)),"F","C")</f>
        <v>20.555555555555554</v>
      </c>
      <c r="I5396" s="34">
        <f>CONVERT(INDEX(Htg_StPt_Sch_EZ!$C$31:$I$54,MATCH(Schedules_8760!$C5396,Htg_StPt_Sch_EZ!$B$31:$B$54,0),MATCH(Schedules_8760!$F5396,Htg_StPt_Sch_EZ!$C$30:$I$30,0)),"F","C")</f>
        <v>18.333333333333332</v>
      </c>
      <c r="J5396" s="34">
        <f>CONVERT(INDEX(Clg_StPt_Sch_EZ!$C$4:$I$27,MATCH(Schedules_8760!$C5396,Clg_StPt_Sch_EZ!$B$4:$B$27,0),MATCH(Schedules_8760!$F5396,Clg_StPt_Sch_EZ!$C$3:$I$3,0)),"F","C")</f>
        <v>25.555555555555554</v>
      </c>
      <c r="K5396" s="34">
        <f>CONVERT(INDEX(Clg_StPt_Sch_EZ!$C$31:$I$54,MATCH(Schedules_8760!$C5396,Clg_StPt_Sch_EZ!$B$31:$B$54,0),MATCH(Schedules_8760!$F5396,Clg_StPt_Sch_EZ!$C$30:$I$30,0)),"F","C")</f>
        <v>28.333333333333332</v>
      </c>
      <c r="L5396" s="34">
        <f>CONVERT(INDEX(DHW_StPt_Sch_EZ!$C$4:$I$27,MATCH(Schedules_8760!$C5396,DHW_StPt_Sch_EZ!$B$4:$B$27,0),MATCH(Schedules_8760!$F5396,DHW_StPt_Sch_EZ!$C$3:$I$3,0)),"F","C")</f>
        <v>53.333333333333329</v>
      </c>
      <c r="M5396" s="34">
        <f>CONVERT(INDEX(DHW_StPt_Sch_EZ!$C$31:$I$54,MATCH(Schedules_8760!$C5396,DHW_StPt_Sch_EZ!$B$31:$B$54,0),MATCH(Schedules_8760!$F5396,DHW_StPt_Sch_EZ!$C$30:$I$30,0)),"F","C")</f>
        <v>53.333333333333329</v>
      </c>
      <c r="N5396" s="12"/>
      <c r="O5396" s="12"/>
      <c r="P5396" s="12"/>
    </row>
    <row r="5397" spans="1:16" x14ac:dyDescent="0.25">
      <c r="A5397" s="35">
        <v>5396</v>
      </c>
      <c r="B5397" s="89">
        <v>225.79166666666671</v>
      </c>
      <c r="C5397" s="35">
        <f t="shared" si="420"/>
        <v>20</v>
      </c>
      <c r="D5397" s="35">
        <f t="shared" si="423"/>
        <v>225</v>
      </c>
      <c r="E5397" s="35">
        <f t="shared" si="424"/>
        <v>1</v>
      </c>
      <c r="F5397" s="35" t="str">
        <f t="shared" si="421"/>
        <v>Sunday</v>
      </c>
      <c r="G5397" s="35">
        <f t="shared" si="422"/>
        <v>8</v>
      </c>
      <c r="H5397" s="34">
        <f>CONVERT(INDEX(Htg_StPt_Sch_EZ!$C$4:$I$27,MATCH(Schedules_8760!$C5397,Htg_StPt_Sch_EZ!$B$4:$B$27,0),MATCH(Schedules_8760!$F5397,Htg_StPt_Sch_EZ!$C$3:$I$3,0)),"F","C")</f>
        <v>20.555555555555554</v>
      </c>
      <c r="I5397" s="34">
        <f>CONVERT(INDEX(Htg_StPt_Sch_EZ!$C$31:$I$54,MATCH(Schedules_8760!$C5397,Htg_StPt_Sch_EZ!$B$31:$B$54,0),MATCH(Schedules_8760!$F5397,Htg_StPt_Sch_EZ!$C$30:$I$30,0)),"F","C")</f>
        <v>18.888888888888889</v>
      </c>
      <c r="J5397" s="34">
        <f>CONVERT(INDEX(Clg_StPt_Sch_EZ!$C$4:$I$27,MATCH(Schedules_8760!$C5397,Clg_StPt_Sch_EZ!$B$4:$B$27,0),MATCH(Schedules_8760!$F5397,Clg_StPt_Sch_EZ!$C$3:$I$3,0)),"F","C")</f>
        <v>25.555555555555554</v>
      </c>
      <c r="K5397" s="34">
        <f>CONVERT(INDEX(Clg_StPt_Sch_EZ!$C$31:$I$54,MATCH(Schedules_8760!$C5397,Clg_StPt_Sch_EZ!$B$31:$B$54,0),MATCH(Schedules_8760!$F5397,Clg_StPt_Sch_EZ!$C$30:$I$30,0)),"F","C")</f>
        <v>28.333333333333332</v>
      </c>
      <c r="L5397" s="34">
        <f>CONVERT(INDEX(DHW_StPt_Sch_EZ!$C$4:$I$27,MATCH(Schedules_8760!$C5397,DHW_StPt_Sch_EZ!$B$4:$B$27,0),MATCH(Schedules_8760!$F5397,DHW_StPt_Sch_EZ!$C$3:$I$3,0)),"F","C")</f>
        <v>53.333333333333329</v>
      </c>
      <c r="M5397" s="34">
        <f>CONVERT(INDEX(DHW_StPt_Sch_EZ!$C$31:$I$54,MATCH(Schedules_8760!$C5397,DHW_StPt_Sch_EZ!$B$31:$B$54,0),MATCH(Schedules_8760!$F5397,DHW_StPt_Sch_EZ!$C$30:$I$30,0)),"F","C")</f>
        <v>53.333333333333329</v>
      </c>
      <c r="N5397" s="12"/>
      <c r="O5397" s="12"/>
      <c r="P5397" s="12"/>
    </row>
    <row r="5398" spans="1:16" x14ac:dyDescent="0.25">
      <c r="A5398" s="35">
        <v>5397</v>
      </c>
      <c r="B5398" s="89">
        <v>225.83333333333329</v>
      </c>
      <c r="C5398" s="35">
        <f t="shared" si="420"/>
        <v>21</v>
      </c>
      <c r="D5398" s="35">
        <f t="shared" si="423"/>
        <v>225</v>
      </c>
      <c r="E5398" s="35">
        <f t="shared" si="424"/>
        <v>1</v>
      </c>
      <c r="F5398" s="35" t="str">
        <f t="shared" si="421"/>
        <v>Sunday</v>
      </c>
      <c r="G5398" s="35">
        <f t="shared" si="422"/>
        <v>8</v>
      </c>
      <c r="H5398" s="34">
        <f>CONVERT(INDEX(Htg_StPt_Sch_EZ!$C$4:$I$27,MATCH(Schedules_8760!$C5398,Htg_StPt_Sch_EZ!$B$4:$B$27,0),MATCH(Schedules_8760!$F5398,Htg_StPt_Sch_EZ!$C$3:$I$3,0)),"F","C")</f>
        <v>20.555555555555554</v>
      </c>
      <c r="I5398" s="34">
        <f>CONVERT(INDEX(Htg_StPt_Sch_EZ!$C$31:$I$54,MATCH(Schedules_8760!$C5398,Htg_StPt_Sch_EZ!$B$31:$B$54,0),MATCH(Schedules_8760!$F5398,Htg_StPt_Sch_EZ!$C$30:$I$30,0)),"F","C")</f>
        <v>19.444444444444443</v>
      </c>
      <c r="J5398" s="34">
        <f>CONVERT(INDEX(Clg_StPt_Sch_EZ!$C$4:$I$27,MATCH(Schedules_8760!$C5398,Clg_StPt_Sch_EZ!$B$4:$B$27,0),MATCH(Schedules_8760!$F5398,Clg_StPt_Sch_EZ!$C$3:$I$3,0)),"F","C")</f>
        <v>25.555555555555554</v>
      </c>
      <c r="K5398" s="34">
        <f>CONVERT(INDEX(Clg_StPt_Sch_EZ!$C$31:$I$54,MATCH(Schedules_8760!$C5398,Clg_StPt_Sch_EZ!$B$31:$B$54,0),MATCH(Schedules_8760!$F5398,Clg_StPt_Sch_EZ!$C$30:$I$30,0)),"F","C")</f>
        <v>28.333333333333332</v>
      </c>
      <c r="L5398" s="34">
        <f>CONVERT(INDEX(DHW_StPt_Sch_EZ!$C$4:$I$27,MATCH(Schedules_8760!$C5398,DHW_StPt_Sch_EZ!$B$4:$B$27,0),MATCH(Schedules_8760!$F5398,DHW_StPt_Sch_EZ!$C$3:$I$3,0)),"F","C")</f>
        <v>53.333333333333329</v>
      </c>
      <c r="M5398" s="34">
        <f>CONVERT(INDEX(DHW_StPt_Sch_EZ!$C$31:$I$54,MATCH(Schedules_8760!$C5398,DHW_StPt_Sch_EZ!$B$31:$B$54,0),MATCH(Schedules_8760!$F5398,DHW_StPt_Sch_EZ!$C$30:$I$30,0)),"F","C")</f>
        <v>53.333333333333329</v>
      </c>
      <c r="N5398" s="12"/>
      <c r="O5398" s="12"/>
      <c r="P5398" s="12"/>
    </row>
    <row r="5399" spans="1:16" x14ac:dyDescent="0.25">
      <c r="A5399" s="35">
        <v>5398</v>
      </c>
      <c r="B5399" s="89">
        <v>225.875</v>
      </c>
      <c r="C5399" s="35">
        <f t="shared" si="420"/>
        <v>22</v>
      </c>
      <c r="D5399" s="35">
        <f t="shared" si="423"/>
        <v>225</v>
      </c>
      <c r="E5399" s="35">
        <f t="shared" si="424"/>
        <v>1</v>
      </c>
      <c r="F5399" s="35" t="str">
        <f t="shared" si="421"/>
        <v>Sunday</v>
      </c>
      <c r="G5399" s="35">
        <f t="shared" si="422"/>
        <v>8</v>
      </c>
      <c r="H5399" s="34">
        <f>CONVERT(INDEX(Htg_StPt_Sch_EZ!$C$4:$I$27,MATCH(Schedules_8760!$C5399,Htg_StPt_Sch_EZ!$B$4:$B$27,0),MATCH(Schedules_8760!$F5399,Htg_StPt_Sch_EZ!$C$3:$I$3,0)),"F","C")</f>
        <v>20.555555555555554</v>
      </c>
      <c r="I5399" s="34">
        <f>CONVERT(INDEX(Htg_StPt_Sch_EZ!$C$31:$I$54,MATCH(Schedules_8760!$C5399,Htg_StPt_Sch_EZ!$B$31:$B$54,0),MATCH(Schedules_8760!$F5399,Htg_StPt_Sch_EZ!$C$30:$I$30,0)),"F","C")</f>
        <v>19.444444444444443</v>
      </c>
      <c r="J5399" s="34">
        <f>CONVERT(INDEX(Clg_StPt_Sch_EZ!$C$4:$I$27,MATCH(Schedules_8760!$C5399,Clg_StPt_Sch_EZ!$B$4:$B$27,0),MATCH(Schedules_8760!$F5399,Clg_StPt_Sch_EZ!$C$3:$I$3,0)),"F","C")</f>
        <v>25.555555555555554</v>
      </c>
      <c r="K5399" s="34">
        <f>CONVERT(INDEX(Clg_StPt_Sch_EZ!$C$31:$I$54,MATCH(Schedules_8760!$C5399,Clg_StPt_Sch_EZ!$B$31:$B$54,0),MATCH(Schedules_8760!$F5399,Clg_StPt_Sch_EZ!$C$30:$I$30,0)),"F","C")</f>
        <v>28.333333333333332</v>
      </c>
      <c r="L5399" s="34">
        <f>CONVERT(INDEX(DHW_StPt_Sch_EZ!$C$4:$I$27,MATCH(Schedules_8760!$C5399,DHW_StPt_Sch_EZ!$B$4:$B$27,0),MATCH(Schedules_8760!$F5399,DHW_StPt_Sch_EZ!$C$3:$I$3,0)),"F","C")</f>
        <v>53.333333333333329</v>
      </c>
      <c r="M5399" s="34">
        <f>CONVERT(INDEX(DHW_StPt_Sch_EZ!$C$31:$I$54,MATCH(Schedules_8760!$C5399,DHW_StPt_Sch_EZ!$B$31:$B$54,0),MATCH(Schedules_8760!$F5399,DHW_StPt_Sch_EZ!$C$30:$I$30,0)),"F","C")</f>
        <v>53.333333333333329</v>
      </c>
      <c r="N5399" s="12"/>
      <c r="O5399" s="12"/>
      <c r="P5399" s="12"/>
    </row>
    <row r="5400" spans="1:16" x14ac:dyDescent="0.25">
      <c r="A5400" s="35">
        <v>5399</v>
      </c>
      <c r="B5400" s="89">
        <v>225.91666666666671</v>
      </c>
      <c r="C5400" s="35">
        <f t="shared" si="420"/>
        <v>23</v>
      </c>
      <c r="D5400" s="35">
        <f t="shared" si="423"/>
        <v>225</v>
      </c>
      <c r="E5400" s="35">
        <f t="shared" si="424"/>
        <v>1</v>
      </c>
      <c r="F5400" s="35" t="str">
        <f t="shared" si="421"/>
        <v>Sunday</v>
      </c>
      <c r="G5400" s="35">
        <f t="shared" si="422"/>
        <v>8</v>
      </c>
      <c r="H5400" s="34">
        <f>CONVERT(INDEX(Htg_StPt_Sch_EZ!$C$4:$I$27,MATCH(Schedules_8760!$C5400,Htg_StPt_Sch_EZ!$B$4:$B$27,0),MATCH(Schedules_8760!$F5400,Htg_StPt_Sch_EZ!$C$3:$I$3,0)),"F","C")</f>
        <v>20.555555555555554</v>
      </c>
      <c r="I5400" s="34">
        <f>CONVERT(INDEX(Htg_StPt_Sch_EZ!$C$31:$I$54,MATCH(Schedules_8760!$C5400,Htg_StPt_Sch_EZ!$B$31:$B$54,0),MATCH(Schedules_8760!$F5400,Htg_StPt_Sch_EZ!$C$30:$I$30,0)),"F","C")</f>
        <v>19.444444444444443</v>
      </c>
      <c r="J5400" s="34">
        <f>CONVERT(INDEX(Clg_StPt_Sch_EZ!$C$4:$I$27,MATCH(Schedules_8760!$C5400,Clg_StPt_Sch_EZ!$B$4:$B$27,0),MATCH(Schedules_8760!$F5400,Clg_StPt_Sch_EZ!$C$3:$I$3,0)),"F","C")</f>
        <v>25.555555555555554</v>
      </c>
      <c r="K5400" s="34">
        <f>CONVERT(INDEX(Clg_StPt_Sch_EZ!$C$31:$I$54,MATCH(Schedules_8760!$C5400,Clg_StPt_Sch_EZ!$B$31:$B$54,0),MATCH(Schedules_8760!$F5400,Clg_StPt_Sch_EZ!$C$30:$I$30,0)),"F","C")</f>
        <v>28.333333333333332</v>
      </c>
      <c r="L5400" s="34">
        <f>CONVERT(INDEX(DHW_StPt_Sch_EZ!$C$4:$I$27,MATCH(Schedules_8760!$C5400,DHW_StPt_Sch_EZ!$B$4:$B$27,0),MATCH(Schedules_8760!$F5400,DHW_StPt_Sch_EZ!$C$3:$I$3,0)),"F","C")</f>
        <v>53.333333333333329</v>
      </c>
      <c r="M5400" s="34">
        <f>CONVERT(INDEX(DHW_StPt_Sch_EZ!$C$31:$I$54,MATCH(Schedules_8760!$C5400,DHW_StPt_Sch_EZ!$B$31:$B$54,0),MATCH(Schedules_8760!$F5400,DHW_StPt_Sch_EZ!$C$30:$I$30,0)),"F","C")</f>
        <v>53.333333333333329</v>
      </c>
      <c r="N5400" s="12"/>
      <c r="O5400" s="12"/>
      <c r="P5400" s="12"/>
    </row>
    <row r="5401" spans="1:16" x14ac:dyDescent="0.25">
      <c r="A5401" s="35">
        <v>5400</v>
      </c>
      <c r="B5401" s="89">
        <v>225.95833333333329</v>
      </c>
      <c r="C5401" s="35">
        <f t="shared" si="420"/>
        <v>24</v>
      </c>
      <c r="D5401" s="35">
        <f t="shared" si="423"/>
        <v>225</v>
      </c>
      <c r="E5401" s="35">
        <f t="shared" si="424"/>
        <v>1</v>
      </c>
      <c r="F5401" s="35" t="str">
        <f t="shared" si="421"/>
        <v>Sunday</v>
      </c>
      <c r="G5401" s="35">
        <f t="shared" si="422"/>
        <v>8</v>
      </c>
      <c r="H5401" s="34">
        <f>CONVERT(INDEX(Htg_StPt_Sch_EZ!$C$4:$I$27,MATCH(Schedules_8760!$C5401,Htg_StPt_Sch_EZ!$B$4:$B$27,0),MATCH(Schedules_8760!$F5401,Htg_StPt_Sch_EZ!$C$3:$I$3,0)),"F","C")</f>
        <v>20.555555555555554</v>
      </c>
      <c r="I5401" s="34">
        <f>CONVERT(INDEX(Htg_StPt_Sch_EZ!$C$31:$I$54,MATCH(Schedules_8760!$C5401,Htg_StPt_Sch_EZ!$B$31:$B$54,0),MATCH(Schedules_8760!$F5401,Htg_StPt_Sch_EZ!$C$30:$I$30,0)),"F","C")</f>
        <v>19.444444444444443</v>
      </c>
      <c r="J5401" s="34">
        <f>CONVERT(INDEX(Clg_StPt_Sch_EZ!$C$4:$I$27,MATCH(Schedules_8760!$C5401,Clg_StPt_Sch_EZ!$B$4:$B$27,0),MATCH(Schedules_8760!$F5401,Clg_StPt_Sch_EZ!$C$3:$I$3,0)),"F","C")</f>
        <v>25.555555555555554</v>
      </c>
      <c r="K5401" s="34">
        <f>CONVERT(INDEX(Clg_StPt_Sch_EZ!$C$31:$I$54,MATCH(Schedules_8760!$C5401,Clg_StPt_Sch_EZ!$B$31:$B$54,0),MATCH(Schedules_8760!$F5401,Clg_StPt_Sch_EZ!$C$30:$I$30,0)),"F","C")</f>
        <v>28.333333333333332</v>
      </c>
      <c r="L5401" s="34">
        <f>CONVERT(INDEX(DHW_StPt_Sch_EZ!$C$4:$I$27,MATCH(Schedules_8760!$C5401,DHW_StPt_Sch_EZ!$B$4:$B$27,0),MATCH(Schedules_8760!$F5401,DHW_StPt_Sch_EZ!$C$3:$I$3,0)),"F","C")</f>
        <v>53.333333333333329</v>
      </c>
      <c r="M5401" s="34">
        <f>CONVERT(INDEX(DHW_StPt_Sch_EZ!$C$31:$I$54,MATCH(Schedules_8760!$C5401,DHW_StPt_Sch_EZ!$B$31:$B$54,0),MATCH(Schedules_8760!$F5401,DHW_StPt_Sch_EZ!$C$30:$I$30,0)),"F","C")</f>
        <v>53.333333333333329</v>
      </c>
      <c r="N5401" s="12"/>
      <c r="O5401" s="12"/>
      <c r="P5401" s="12"/>
    </row>
    <row r="5402" spans="1:16" x14ac:dyDescent="0.25">
      <c r="A5402" s="35">
        <v>5401</v>
      </c>
      <c r="B5402" s="89">
        <v>226</v>
      </c>
      <c r="C5402" s="35">
        <f t="shared" si="420"/>
        <v>1</v>
      </c>
      <c r="D5402" s="35">
        <f t="shared" si="423"/>
        <v>226</v>
      </c>
      <c r="E5402" s="35">
        <f t="shared" si="424"/>
        <v>2</v>
      </c>
      <c r="F5402" s="35" t="str">
        <f t="shared" si="421"/>
        <v>Monday</v>
      </c>
      <c r="G5402" s="35">
        <f t="shared" si="422"/>
        <v>8</v>
      </c>
      <c r="H5402" s="34">
        <f>CONVERT(INDEX(Htg_StPt_Sch_EZ!$C$4:$I$27,MATCH(Schedules_8760!$C5402,Htg_StPt_Sch_EZ!$B$4:$B$27,0),MATCH(Schedules_8760!$F5402,Htg_StPt_Sch_EZ!$C$3:$I$3,0)),"F","C")</f>
        <v>20.555555555555554</v>
      </c>
      <c r="I5402" s="34">
        <f>CONVERT(INDEX(Htg_StPt_Sch_EZ!$C$31:$I$54,MATCH(Schedules_8760!$C5402,Htg_StPt_Sch_EZ!$B$31:$B$54,0),MATCH(Schedules_8760!$F5402,Htg_StPt_Sch_EZ!$C$30:$I$30,0)),"F","C")</f>
        <v>19.444444444444443</v>
      </c>
      <c r="J5402" s="34">
        <f>CONVERT(INDEX(Clg_StPt_Sch_EZ!$C$4:$I$27,MATCH(Schedules_8760!$C5402,Clg_StPt_Sch_EZ!$B$4:$B$27,0),MATCH(Schedules_8760!$F5402,Clg_StPt_Sch_EZ!$C$3:$I$3,0)),"F","C")</f>
        <v>25.555555555555554</v>
      </c>
      <c r="K5402" s="34">
        <f>CONVERT(INDEX(Clg_StPt_Sch_EZ!$C$31:$I$54,MATCH(Schedules_8760!$C5402,Clg_StPt_Sch_EZ!$B$31:$B$54,0),MATCH(Schedules_8760!$F5402,Clg_StPt_Sch_EZ!$C$30:$I$30,0)),"F","C")</f>
        <v>28.333333333333332</v>
      </c>
      <c r="L5402" s="34">
        <f>CONVERT(INDEX(DHW_StPt_Sch_EZ!$C$4:$I$27,MATCH(Schedules_8760!$C5402,DHW_StPt_Sch_EZ!$B$4:$B$27,0),MATCH(Schedules_8760!$F5402,DHW_StPt_Sch_EZ!$C$3:$I$3,0)),"F","C")</f>
        <v>53.333333333333329</v>
      </c>
      <c r="M5402" s="34">
        <f>CONVERT(INDEX(DHW_StPt_Sch_EZ!$C$31:$I$54,MATCH(Schedules_8760!$C5402,DHW_StPt_Sch_EZ!$B$31:$B$54,0),MATCH(Schedules_8760!$F5402,DHW_StPt_Sch_EZ!$C$30:$I$30,0)),"F","C")</f>
        <v>53.333333333333329</v>
      </c>
      <c r="N5402" s="12"/>
      <c r="O5402" s="12"/>
      <c r="P5402" s="12"/>
    </row>
    <row r="5403" spans="1:16" x14ac:dyDescent="0.25">
      <c r="A5403" s="35">
        <v>5402</v>
      </c>
      <c r="B5403" s="89">
        <v>226.04166666666671</v>
      </c>
      <c r="C5403" s="35">
        <f t="shared" si="420"/>
        <v>2</v>
      </c>
      <c r="D5403" s="35">
        <f t="shared" si="423"/>
        <v>226</v>
      </c>
      <c r="E5403" s="35">
        <f t="shared" si="424"/>
        <v>2</v>
      </c>
      <c r="F5403" s="35" t="str">
        <f t="shared" si="421"/>
        <v>Monday</v>
      </c>
      <c r="G5403" s="35">
        <f t="shared" si="422"/>
        <v>8</v>
      </c>
      <c r="H5403" s="34">
        <f>CONVERT(INDEX(Htg_StPt_Sch_EZ!$C$4:$I$27,MATCH(Schedules_8760!$C5403,Htg_StPt_Sch_EZ!$B$4:$B$27,0),MATCH(Schedules_8760!$F5403,Htg_StPt_Sch_EZ!$C$3:$I$3,0)),"F","C")</f>
        <v>20.555555555555554</v>
      </c>
      <c r="I5403" s="34">
        <f>CONVERT(INDEX(Htg_StPt_Sch_EZ!$C$31:$I$54,MATCH(Schedules_8760!$C5403,Htg_StPt_Sch_EZ!$B$31:$B$54,0),MATCH(Schedules_8760!$F5403,Htg_StPt_Sch_EZ!$C$30:$I$30,0)),"F","C")</f>
        <v>19.444444444444443</v>
      </c>
      <c r="J5403" s="34">
        <f>CONVERT(INDEX(Clg_StPt_Sch_EZ!$C$4:$I$27,MATCH(Schedules_8760!$C5403,Clg_StPt_Sch_EZ!$B$4:$B$27,0),MATCH(Schedules_8760!$F5403,Clg_StPt_Sch_EZ!$C$3:$I$3,0)),"F","C")</f>
        <v>25.555555555555554</v>
      </c>
      <c r="K5403" s="34">
        <f>CONVERT(INDEX(Clg_StPt_Sch_EZ!$C$31:$I$54,MATCH(Schedules_8760!$C5403,Clg_StPt_Sch_EZ!$B$31:$B$54,0),MATCH(Schedules_8760!$F5403,Clg_StPt_Sch_EZ!$C$30:$I$30,0)),"F","C")</f>
        <v>28.333333333333332</v>
      </c>
      <c r="L5403" s="34">
        <f>CONVERT(INDEX(DHW_StPt_Sch_EZ!$C$4:$I$27,MATCH(Schedules_8760!$C5403,DHW_StPt_Sch_EZ!$B$4:$B$27,0),MATCH(Schedules_8760!$F5403,DHW_StPt_Sch_EZ!$C$3:$I$3,0)),"F","C")</f>
        <v>53.333333333333329</v>
      </c>
      <c r="M5403" s="34">
        <f>CONVERT(INDEX(DHW_StPt_Sch_EZ!$C$31:$I$54,MATCH(Schedules_8760!$C5403,DHW_StPt_Sch_EZ!$B$31:$B$54,0),MATCH(Schedules_8760!$F5403,DHW_StPt_Sch_EZ!$C$30:$I$30,0)),"F","C")</f>
        <v>53.333333333333329</v>
      </c>
      <c r="N5403" s="12"/>
      <c r="O5403" s="12"/>
      <c r="P5403" s="12"/>
    </row>
    <row r="5404" spans="1:16" x14ac:dyDescent="0.25">
      <c r="A5404" s="35">
        <v>5403</v>
      </c>
      <c r="B5404" s="89">
        <v>226.08333333333329</v>
      </c>
      <c r="C5404" s="35">
        <f t="shared" si="420"/>
        <v>3</v>
      </c>
      <c r="D5404" s="35">
        <f t="shared" si="423"/>
        <v>226</v>
      </c>
      <c r="E5404" s="35">
        <f t="shared" si="424"/>
        <v>2</v>
      </c>
      <c r="F5404" s="35" t="str">
        <f t="shared" si="421"/>
        <v>Monday</v>
      </c>
      <c r="G5404" s="35">
        <f t="shared" si="422"/>
        <v>8</v>
      </c>
      <c r="H5404" s="34">
        <f>CONVERT(INDEX(Htg_StPt_Sch_EZ!$C$4:$I$27,MATCH(Schedules_8760!$C5404,Htg_StPt_Sch_EZ!$B$4:$B$27,0),MATCH(Schedules_8760!$F5404,Htg_StPt_Sch_EZ!$C$3:$I$3,0)),"F","C")</f>
        <v>20.555555555555554</v>
      </c>
      <c r="I5404" s="34">
        <f>CONVERT(INDEX(Htg_StPt_Sch_EZ!$C$31:$I$54,MATCH(Schedules_8760!$C5404,Htg_StPt_Sch_EZ!$B$31:$B$54,0),MATCH(Schedules_8760!$F5404,Htg_StPt_Sch_EZ!$C$30:$I$30,0)),"F","C")</f>
        <v>19.444444444444443</v>
      </c>
      <c r="J5404" s="34">
        <f>CONVERT(INDEX(Clg_StPt_Sch_EZ!$C$4:$I$27,MATCH(Schedules_8760!$C5404,Clg_StPt_Sch_EZ!$B$4:$B$27,0),MATCH(Schedules_8760!$F5404,Clg_StPt_Sch_EZ!$C$3:$I$3,0)),"F","C")</f>
        <v>25.555555555555554</v>
      </c>
      <c r="K5404" s="34">
        <f>CONVERT(INDEX(Clg_StPt_Sch_EZ!$C$31:$I$54,MATCH(Schedules_8760!$C5404,Clg_StPt_Sch_EZ!$B$31:$B$54,0),MATCH(Schedules_8760!$F5404,Clg_StPt_Sch_EZ!$C$30:$I$30,0)),"F","C")</f>
        <v>28.333333333333332</v>
      </c>
      <c r="L5404" s="34">
        <f>CONVERT(INDEX(DHW_StPt_Sch_EZ!$C$4:$I$27,MATCH(Schedules_8760!$C5404,DHW_StPt_Sch_EZ!$B$4:$B$27,0),MATCH(Schedules_8760!$F5404,DHW_StPt_Sch_EZ!$C$3:$I$3,0)),"F","C")</f>
        <v>53.333333333333329</v>
      </c>
      <c r="M5404" s="34">
        <f>CONVERT(INDEX(DHW_StPt_Sch_EZ!$C$31:$I$54,MATCH(Schedules_8760!$C5404,DHW_StPt_Sch_EZ!$B$31:$B$54,0),MATCH(Schedules_8760!$F5404,DHW_StPt_Sch_EZ!$C$30:$I$30,0)),"F","C")</f>
        <v>53.333333333333329</v>
      </c>
      <c r="N5404" s="12"/>
      <c r="O5404" s="12"/>
      <c r="P5404" s="12"/>
    </row>
    <row r="5405" spans="1:16" x14ac:dyDescent="0.25">
      <c r="A5405" s="35">
        <v>5404</v>
      </c>
      <c r="B5405" s="89">
        <v>226.125</v>
      </c>
      <c r="C5405" s="35">
        <f t="shared" si="420"/>
        <v>4</v>
      </c>
      <c r="D5405" s="35">
        <f t="shared" si="423"/>
        <v>226</v>
      </c>
      <c r="E5405" s="35">
        <f t="shared" si="424"/>
        <v>2</v>
      </c>
      <c r="F5405" s="35" t="str">
        <f t="shared" si="421"/>
        <v>Monday</v>
      </c>
      <c r="G5405" s="35">
        <f t="shared" si="422"/>
        <v>8</v>
      </c>
      <c r="H5405" s="34">
        <f>CONVERT(INDEX(Htg_StPt_Sch_EZ!$C$4:$I$27,MATCH(Schedules_8760!$C5405,Htg_StPt_Sch_EZ!$B$4:$B$27,0),MATCH(Schedules_8760!$F5405,Htg_StPt_Sch_EZ!$C$3:$I$3,0)),"F","C")</f>
        <v>20.555555555555554</v>
      </c>
      <c r="I5405" s="34">
        <f>CONVERT(INDEX(Htg_StPt_Sch_EZ!$C$31:$I$54,MATCH(Schedules_8760!$C5405,Htg_StPt_Sch_EZ!$B$31:$B$54,0),MATCH(Schedules_8760!$F5405,Htg_StPt_Sch_EZ!$C$30:$I$30,0)),"F","C")</f>
        <v>19.444444444444443</v>
      </c>
      <c r="J5405" s="34">
        <f>CONVERT(INDEX(Clg_StPt_Sch_EZ!$C$4:$I$27,MATCH(Schedules_8760!$C5405,Clg_StPt_Sch_EZ!$B$4:$B$27,0),MATCH(Schedules_8760!$F5405,Clg_StPt_Sch_EZ!$C$3:$I$3,0)),"F","C")</f>
        <v>25.555555555555554</v>
      </c>
      <c r="K5405" s="34">
        <f>CONVERT(INDEX(Clg_StPt_Sch_EZ!$C$31:$I$54,MATCH(Schedules_8760!$C5405,Clg_StPt_Sch_EZ!$B$31:$B$54,0),MATCH(Schedules_8760!$F5405,Clg_StPt_Sch_EZ!$C$30:$I$30,0)),"F","C")</f>
        <v>28.333333333333332</v>
      </c>
      <c r="L5405" s="34">
        <f>CONVERT(INDEX(DHW_StPt_Sch_EZ!$C$4:$I$27,MATCH(Schedules_8760!$C5405,DHW_StPt_Sch_EZ!$B$4:$B$27,0),MATCH(Schedules_8760!$F5405,DHW_StPt_Sch_EZ!$C$3:$I$3,0)),"F","C")</f>
        <v>53.333333333333329</v>
      </c>
      <c r="M5405" s="34">
        <f>CONVERT(INDEX(DHW_StPt_Sch_EZ!$C$31:$I$54,MATCH(Schedules_8760!$C5405,DHW_StPt_Sch_EZ!$B$31:$B$54,0),MATCH(Schedules_8760!$F5405,DHW_StPt_Sch_EZ!$C$30:$I$30,0)),"F","C")</f>
        <v>53.333333333333329</v>
      </c>
      <c r="N5405" s="12"/>
      <c r="O5405" s="12"/>
      <c r="P5405" s="12"/>
    </row>
    <row r="5406" spans="1:16" x14ac:dyDescent="0.25">
      <c r="A5406" s="35">
        <v>5405</v>
      </c>
      <c r="B5406" s="89">
        <v>226.16666666666671</v>
      </c>
      <c r="C5406" s="35">
        <f t="shared" si="420"/>
        <v>5</v>
      </c>
      <c r="D5406" s="35">
        <f t="shared" si="423"/>
        <v>226</v>
      </c>
      <c r="E5406" s="35">
        <f t="shared" si="424"/>
        <v>2</v>
      </c>
      <c r="F5406" s="35" t="str">
        <f t="shared" si="421"/>
        <v>Monday</v>
      </c>
      <c r="G5406" s="35">
        <f t="shared" si="422"/>
        <v>8</v>
      </c>
      <c r="H5406" s="34">
        <f>CONVERT(INDEX(Htg_StPt_Sch_EZ!$C$4:$I$27,MATCH(Schedules_8760!$C5406,Htg_StPt_Sch_EZ!$B$4:$B$27,0),MATCH(Schedules_8760!$F5406,Htg_StPt_Sch_EZ!$C$3:$I$3,0)),"F","C")</f>
        <v>20.555555555555554</v>
      </c>
      <c r="I5406" s="34">
        <f>CONVERT(INDEX(Htg_StPt_Sch_EZ!$C$31:$I$54,MATCH(Schedules_8760!$C5406,Htg_StPt_Sch_EZ!$B$31:$B$54,0),MATCH(Schedules_8760!$F5406,Htg_StPt_Sch_EZ!$C$30:$I$30,0)),"F","C")</f>
        <v>19.444444444444443</v>
      </c>
      <c r="J5406" s="34">
        <f>CONVERT(INDEX(Clg_StPt_Sch_EZ!$C$4:$I$27,MATCH(Schedules_8760!$C5406,Clg_StPt_Sch_EZ!$B$4:$B$27,0),MATCH(Schedules_8760!$F5406,Clg_StPt_Sch_EZ!$C$3:$I$3,0)),"F","C")</f>
        <v>25.555555555555554</v>
      </c>
      <c r="K5406" s="34">
        <f>CONVERT(INDEX(Clg_StPt_Sch_EZ!$C$31:$I$54,MATCH(Schedules_8760!$C5406,Clg_StPt_Sch_EZ!$B$31:$B$54,0),MATCH(Schedules_8760!$F5406,Clg_StPt_Sch_EZ!$C$30:$I$30,0)),"F","C")</f>
        <v>28.333333333333332</v>
      </c>
      <c r="L5406" s="34">
        <f>CONVERT(INDEX(DHW_StPt_Sch_EZ!$C$4:$I$27,MATCH(Schedules_8760!$C5406,DHW_StPt_Sch_EZ!$B$4:$B$27,0),MATCH(Schedules_8760!$F5406,DHW_StPt_Sch_EZ!$C$3:$I$3,0)),"F","C")</f>
        <v>53.333333333333329</v>
      </c>
      <c r="M5406" s="34">
        <f>CONVERT(INDEX(DHW_StPt_Sch_EZ!$C$31:$I$54,MATCH(Schedules_8760!$C5406,DHW_StPt_Sch_EZ!$B$31:$B$54,0),MATCH(Schedules_8760!$F5406,DHW_StPt_Sch_EZ!$C$30:$I$30,0)),"F","C")</f>
        <v>53.333333333333329</v>
      </c>
      <c r="N5406" s="12"/>
      <c r="O5406" s="12"/>
      <c r="P5406" s="12"/>
    </row>
    <row r="5407" spans="1:16" x14ac:dyDescent="0.25">
      <c r="A5407" s="35">
        <v>5406</v>
      </c>
      <c r="B5407" s="89">
        <v>226.20833333333329</v>
      </c>
      <c r="C5407" s="35">
        <f t="shared" si="420"/>
        <v>6</v>
      </c>
      <c r="D5407" s="35">
        <f t="shared" si="423"/>
        <v>226</v>
      </c>
      <c r="E5407" s="35">
        <f t="shared" si="424"/>
        <v>2</v>
      </c>
      <c r="F5407" s="35" t="str">
        <f t="shared" si="421"/>
        <v>Monday</v>
      </c>
      <c r="G5407" s="35">
        <f t="shared" si="422"/>
        <v>8</v>
      </c>
      <c r="H5407" s="34">
        <f>CONVERT(INDEX(Htg_StPt_Sch_EZ!$C$4:$I$27,MATCH(Schedules_8760!$C5407,Htg_StPt_Sch_EZ!$B$4:$B$27,0),MATCH(Schedules_8760!$F5407,Htg_StPt_Sch_EZ!$C$3:$I$3,0)),"F","C")</f>
        <v>20.555555555555554</v>
      </c>
      <c r="I5407" s="34">
        <f>CONVERT(INDEX(Htg_StPt_Sch_EZ!$C$31:$I$54,MATCH(Schedules_8760!$C5407,Htg_StPt_Sch_EZ!$B$31:$B$54,0),MATCH(Schedules_8760!$F5407,Htg_StPt_Sch_EZ!$C$30:$I$30,0)),"F","C")</f>
        <v>19.444444444444443</v>
      </c>
      <c r="J5407" s="34">
        <f>CONVERT(INDEX(Clg_StPt_Sch_EZ!$C$4:$I$27,MATCH(Schedules_8760!$C5407,Clg_StPt_Sch_EZ!$B$4:$B$27,0),MATCH(Schedules_8760!$F5407,Clg_StPt_Sch_EZ!$C$3:$I$3,0)),"F","C")</f>
        <v>25.555555555555554</v>
      </c>
      <c r="K5407" s="34">
        <f>CONVERT(INDEX(Clg_StPt_Sch_EZ!$C$31:$I$54,MATCH(Schedules_8760!$C5407,Clg_StPt_Sch_EZ!$B$31:$B$54,0),MATCH(Schedules_8760!$F5407,Clg_StPt_Sch_EZ!$C$30:$I$30,0)),"F","C")</f>
        <v>28.333333333333332</v>
      </c>
      <c r="L5407" s="34">
        <f>CONVERT(INDEX(DHW_StPt_Sch_EZ!$C$4:$I$27,MATCH(Schedules_8760!$C5407,DHW_StPt_Sch_EZ!$B$4:$B$27,0),MATCH(Schedules_8760!$F5407,DHW_StPt_Sch_EZ!$C$3:$I$3,0)),"F","C")</f>
        <v>53.333333333333329</v>
      </c>
      <c r="M5407" s="34">
        <f>CONVERT(INDEX(DHW_StPt_Sch_EZ!$C$31:$I$54,MATCH(Schedules_8760!$C5407,DHW_StPt_Sch_EZ!$B$31:$B$54,0),MATCH(Schedules_8760!$F5407,DHW_StPt_Sch_EZ!$C$30:$I$30,0)),"F","C")</f>
        <v>53.333333333333329</v>
      </c>
      <c r="N5407" s="12"/>
      <c r="O5407" s="12"/>
      <c r="P5407" s="12"/>
    </row>
    <row r="5408" spans="1:16" x14ac:dyDescent="0.25">
      <c r="A5408" s="35">
        <v>5407</v>
      </c>
      <c r="B5408" s="89">
        <v>226.25</v>
      </c>
      <c r="C5408" s="35">
        <f t="shared" si="420"/>
        <v>7</v>
      </c>
      <c r="D5408" s="35">
        <f t="shared" si="423"/>
        <v>226</v>
      </c>
      <c r="E5408" s="35">
        <f t="shared" si="424"/>
        <v>2</v>
      </c>
      <c r="F5408" s="35" t="str">
        <f t="shared" si="421"/>
        <v>Monday</v>
      </c>
      <c r="G5408" s="35">
        <f t="shared" si="422"/>
        <v>8</v>
      </c>
      <c r="H5408" s="34">
        <f>CONVERT(INDEX(Htg_StPt_Sch_EZ!$C$4:$I$27,MATCH(Schedules_8760!$C5408,Htg_StPt_Sch_EZ!$B$4:$B$27,0),MATCH(Schedules_8760!$F5408,Htg_StPt_Sch_EZ!$C$3:$I$3,0)),"F","C")</f>
        <v>20.555555555555554</v>
      </c>
      <c r="I5408" s="34">
        <f>CONVERT(INDEX(Htg_StPt_Sch_EZ!$C$31:$I$54,MATCH(Schedules_8760!$C5408,Htg_StPt_Sch_EZ!$B$31:$B$54,0),MATCH(Schedules_8760!$F5408,Htg_StPt_Sch_EZ!$C$30:$I$30,0)),"F","C")</f>
        <v>19.444444444444443</v>
      </c>
      <c r="J5408" s="34">
        <f>CONVERT(INDEX(Clg_StPt_Sch_EZ!$C$4:$I$27,MATCH(Schedules_8760!$C5408,Clg_StPt_Sch_EZ!$B$4:$B$27,0),MATCH(Schedules_8760!$F5408,Clg_StPt_Sch_EZ!$C$3:$I$3,0)),"F","C")</f>
        <v>25.555555555555554</v>
      </c>
      <c r="K5408" s="34">
        <f>CONVERT(INDEX(Clg_StPt_Sch_EZ!$C$31:$I$54,MATCH(Schedules_8760!$C5408,Clg_StPt_Sch_EZ!$B$31:$B$54,0),MATCH(Schedules_8760!$F5408,Clg_StPt_Sch_EZ!$C$30:$I$30,0)),"F","C")</f>
        <v>28.333333333333332</v>
      </c>
      <c r="L5408" s="34">
        <f>CONVERT(INDEX(DHW_StPt_Sch_EZ!$C$4:$I$27,MATCH(Schedules_8760!$C5408,DHW_StPt_Sch_EZ!$B$4:$B$27,0),MATCH(Schedules_8760!$F5408,DHW_StPt_Sch_EZ!$C$3:$I$3,0)),"F","C")</f>
        <v>53.333333333333329</v>
      </c>
      <c r="M5408" s="34">
        <f>CONVERT(INDEX(DHW_StPt_Sch_EZ!$C$31:$I$54,MATCH(Schedules_8760!$C5408,DHW_StPt_Sch_EZ!$B$31:$B$54,0),MATCH(Schedules_8760!$F5408,DHW_StPt_Sch_EZ!$C$30:$I$30,0)),"F","C")</f>
        <v>53.333333333333329</v>
      </c>
      <c r="N5408" s="12"/>
      <c r="O5408" s="12"/>
      <c r="P5408" s="12"/>
    </row>
    <row r="5409" spans="1:16" x14ac:dyDescent="0.25">
      <c r="A5409" s="35">
        <v>5408</v>
      </c>
      <c r="B5409" s="89">
        <v>226.29166666666671</v>
      </c>
      <c r="C5409" s="35">
        <f t="shared" si="420"/>
        <v>8</v>
      </c>
      <c r="D5409" s="35">
        <f t="shared" si="423"/>
        <v>226</v>
      </c>
      <c r="E5409" s="35">
        <f t="shared" si="424"/>
        <v>2</v>
      </c>
      <c r="F5409" s="35" t="str">
        <f t="shared" si="421"/>
        <v>Monday</v>
      </c>
      <c r="G5409" s="35">
        <f t="shared" si="422"/>
        <v>8</v>
      </c>
      <c r="H5409" s="34">
        <f>CONVERT(INDEX(Htg_StPt_Sch_EZ!$C$4:$I$27,MATCH(Schedules_8760!$C5409,Htg_StPt_Sch_EZ!$B$4:$B$27,0),MATCH(Schedules_8760!$F5409,Htg_StPt_Sch_EZ!$C$3:$I$3,0)),"F","C")</f>
        <v>20.555555555555554</v>
      </c>
      <c r="I5409" s="34">
        <f>CONVERT(INDEX(Htg_StPt_Sch_EZ!$C$31:$I$54,MATCH(Schedules_8760!$C5409,Htg_StPt_Sch_EZ!$B$31:$B$54,0),MATCH(Schedules_8760!$F5409,Htg_StPt_Sch_EZ!$C$30:$I$30,0)),"F","C")</f>
        <v>19.444444444444443</v>
      </c>
      <c r="J5409" s="34">
        <f>CONVERT(INDEX(Clg_StPt_Sch_EZ!$C$4:$I$27,MATCH(Schedules_8760!$C5409,Clg_StPt_Sch_EZ!$B$4:$B$27,0),MATCH(Schedules_8760!$F5409,Clg_StPt_Sch_EZ!$C$3:$I$3,0)),"F","C")</f>
        <v>25.555555555555554</v>
      </c>
      <c r="K5409" s="34">
        <f>CONVERT(INDEX(Clg_StPt_Sch_EZ!$C$31:$I$54,MATCH(Schedules_8760!$C5409,Clg_StPt_Sch_EZ!$B$31:$B$54,0),MATCH(Schedules_8760!$F5409,Clg_StPt_Sch_EZ!$C$30:$I$30,0)),"F","C")</f>
        <v>25</v>
      </c>
      <c r="L5409" s="34">
        <f>CONVERT(INDEX(DHW_StPt_Sch_EZ!$C$4:$I$27,MATCH(Schedules_8760!$C5409,DHW_StPt_Sch_EZ!$B$4:$B$27,0),MATCH(Schedules_8760!$F5409,DHW_StPt_Sch_EZ!$C$3:$I$3,0)),"F","C")</f>
        <v>53.333333333333329</v>
      </c>
      <c r="M5409" s="34">
        <f>CONVERT(INDEX(DHW_StPt_Sch_EZ!$C$31:$I$54,MATCH(Schedules_8760!$C5409,DHW_StPt_Sch_EZ!$B$31:$B$54,0),MATCH(Schedules_8760!$F5409,DHW_StPt_Sch_EZ!$C$30:$I$30,0)),"F","C")</f>
        <v>53.333333333333329</v>
      </c>
      <c r="N5409" s="12"/>
      <c r="O5409" s="12"/>
      <c r="P5409" s="12"/>
    </row>
    <row r="5410" spans="1:16" x14ac:dyDescent="0.25">
      <c r="A5410" s="35">
        <v>5409</v>
      </c>
      <c r="B5410" s="89">
        <v>226.33333333333329</v>
      </c>
      <c r="C5410" s="35">
        <f t="shared" si="420"/>
        <v>9</v>
      </c>
      <c r="D5410" s="35">
        <f t="shared" si="423"/>
        <v>226</v>
      </c>
      <c r="E5410" s="35">
        <f t="shared" si="424"/>
        <v>2</v>
      </c>
      <c r="F5410" s="35" t="str">
        <f t="shared" si="421"/>
        <v>Monday</v>
      </c>
      <c r="G5410" s="35">
        <f t="shared" si="422"/>
        <v>8</v>
      </c>
      <c r="H5410" s="34">
        <f>CONVERT(INDEX(Htg_StPt_Sch_EZ!$C$4:$I$27,MATCH(Schedules_8760!$C5410,Htg_StPt_Sch_EZ!$B$4:$B$27,0),MATCH(Schedules_8760!$F5410,Htg_StPt_Sch_EZ!$C$3:$I$3,0)),"F","C")</f>
        <v>20.555555555555554</v>
      </c>
      <c r="I5410" s="34">
        <f>CONVERT(INDEX(Htg_StPt_Sch_EZ!$C$31:$I$54,MATCH(Schedules_8760!$C5410,Htg_StPt_Sch_EZ!$B$31:$B$54,0),MATCH(Schedules_8760!$F5410,Htg_StPt_Sch_EZ!$C$30:$I$30,0)),"F","C")</f>
        <v>19.444444444444443</v>
      </c>
      <c r="J5410" s="34">
        <f>CONVERT(INDEX(Clg_StPt_Sch_EZ!$C$4:$I$27,MATCH(Schedules_8760!$C5410,Clg_StPt_Sch_EZ!$B$4:$B$27,0),MATCH(Schedules_8760!$F5410,Clg_StPt_Sch_EZ!$C$3:$I$3,0)),"F","C")</f>
        <v>25.555555555555554</v>
      </c>
      <c r="K5410" s="34">
        <f>CONVERT(INDEX(Clg_StPt_Sch_EZ!$C$31:$I$54,MATCH(Schedules_8760!$C5410,Clg_StPt_Sch_EZ!$B$31:$B$54,0),MATCH(Schedules_8760!$F5410,Clg_StPt_Sch_EZ!$C$30:$I$30,0)),"F","C")</f>
        <v>25</v>
      </c>
      <c r="L5410" s="34">
        <f>CONVERT(INDEX(DHW_StPt_Sch_EZ!$C$4:$I$27,MATCH(Schedules_8760!$C5410,DHW_StPt_Sch_EZ!$B$4:$B$27,0),MATCH(Schedules_8760!$F5410,DHW_StPt_Sch_EZ!$C$3:$I$3,0)),"F","C")</f>
        <v>53.333333333333329</v>
      </c>
      <c r="M5410" s="34">
        <f>CONVERT(INDEX(DHW_StPt_Sch_EZ!$C$31:$I$54,MATCH(Schedules_8760!$C5410,DHW_StPt_Sch_EZ!$B$31:$B$54,0),MATCH(Schedules_8760!$F5410,DHW_StPt_Sch_EZ!$C$30:$I$30,0)),"F","C")</f>
        <v>53.333333333333329</v>
      </c>
      <c r="N5410" s="12"/>
      <c r="O5410" s="12"/>
      <c r="P5410" s="12"/>
    </row>
    <row r="5411" spans="1:16" x14ac:dyDescent="0.25">
      <c r="A5411" s="35">
        <v>5410</v>
      </c>
      <c r="B5411" s="89">
        <v>226.375</v>
      </c>
      <c r="C5411" s="35">
        <f t="shared" si="420"/>
        <v>10</v>
      </c>
      <c r="D5411" s="35">
        <f t="shared" si="423"/>
        <v>226</v>
      </c>
      <c r="E5411" s="35">
        <f t="shared" si="424"/>
        <v>2</v>
      </c>
      <c r="F5411" s="35" t="str">
        <f t="shared" si="421"/>
        <v>Monday</v>
      </c>
      <c r="G5411" s="35">
        <f t="shared" si="422"/>
        <v>8</v>
      </c>
      <c r="H5411" s="34">
        <f>CONVERT(INDEX(Htg_StPt_Sch_EZ!$C$4:$I$27,MATCH(Schedules_8760!$C5411,Htg_StPt_Sch_EZ!$B$4:$B$27,0),MATCH(Schedules_8760!$F5411,Htg_StPt_Sch_EZ!$C$3:$I$3,0)),"F","C")</f>
        <v>20.555555555555554</v>
      </c>
      <c r="I5411" s="34">
        <f>CONVERT(INDEX(Htg_StPt_Sch_EZ!$C$31:$I$54,MATCH(Schedules_8760!$C5411,Htg_StPt_Sch_EZ!$B$31:$B$54,0),MATCH(Schedules_8760!$F5411,Htg_StPt_Sch_EZ!$C$30:$I$30,0)),"F","C")</f>
        <v>19.444444444444443</v>
      </c>
      <c r="J5411" s="34">
        <f>CONVERT(INDEX(Clg_StPt_Sch_EZ!$C$4:$I$27,MATCH(Schedules_8760!$C5411,Clg_StPt_Sch_EZ!$B$4:$B$27,0),MATCH(Schedules_8760!$F5411,Clg_StPt_Sch_EZ!$C$3:$I$3,0)),"F","C")</f>
        <v>25.555555555555554</v>
      </c>
      <c r="K5411" s="34">
        <f>CONVERT(INDEX(Clg_StPt_Sch_EZ!$C$31:$I$54,MATCH(Schedules_8760!$C5411,Clg_StPt_Sch_EZ!$B$31:$B$54,0),MATCH(Schedules_8760!$F5411,Clg_StPt_Sch_EZ!$C$30:$I$30,0)),"F","C")</f>
        <v>25</v>
      </c>
      <c r="L5411" s="34">
        <f>CONVERT(INDEX(DHW_StPt_Sch_EZ!$C$4:$I$27,MATCH(Schedules_8760!$C5411,DHW_StPt_Sch_EZ!$B$4:$B$27,0),MATCH(Schedules_8760!$F5411,DHW_StPt_Sch_EZ!$C$3:$I$3,0)),"F","C")</f>
        <v>53.333333333333329</v>
      </c>
      <c r="M5411" s="34">
        <f>CONVERT(INDEX(DHW_StPt_Sch_EZ!$C$31:$I$54,MATCH(Schedules_8760!$C5411,DHW_StPt_Sch_EZ!$B$31:$B$54,0),MATCH(Schedules_8760!$F5411,DHW_StPt_Sch_EZ!$C$30:$I$30,0)),"F","C")</f>
        <v>53.333333333333329</v>
      </c>
      <c r="N5411" s="12"/>
      <c r="O5411" s="12"/>
      <c r="P5411" s="12"/>
    </row>
    <row r="5412" spans="1:16" x14ac:dyDescent="0.25">
      <c r="A5412" s="35">
        <v>5411</v>
      </c>
      <c r="B5412" s="89">
        <v>226.41666666666671</v>
      </c>
      <c r="C5412" s="35">
        <f t="shared" si="420"/>
        <v>11</v>
      </c>
      <c r="D5412" s="35">
        <f t="shared" si="423"/>
        <v>226</v>
      </c>
      <c r="E5412" s="35">
        <f t="shared" si="424"/>
        <v>2</v>
      </c>
      <c r="F5412" s="35" t="str">
        <f t="shared" si="421"/>
        <v>Monday</v>
      </c>
      <c r="G5412" s="35">
        <f t="shared" si="422"/>
        <v>8</v>
      </c>
      <c r="H5412" s="34">
        <f>CONVERT(INDEX(Htg_StPt_Sch_EZ!$C$4:$I$27,MATCH(Schedules_8760!$C5412,Htg_StPt_Sch_EZ!$B$4:$B$27,0),MATCH(Schedules_8760!$F5412,Htg_StPt_Sch_EZ!$C$3:$I$3,0)),"F","C")</f>
        <v>20.555555555555554</v>
      </c>
      <c r="I5412" s="34">
        <f>CONVERT(INDEX(Htg_StPt_Sch_EZ!$C$31:$I$54,MATCH(Schedules_8760!$C5412,Htg_StPt_Sch_EZ!$B$31:$B$54,0),MATCH(Schedules_8760!$F5412,Htg_StPt_Sch_EZ!$C$30:$I$30,0)),"F","C")</f>
        <v>19.444444444444443</v>
      </c>
      <c r="J5412" s="34">
        <f>CONVERT(INDEX(Clg_StPt_Sch_EZ!$C$4:$I$27,MATCH(Schedules_8760!$C5412,Clg_StPt_Sch_EZ!$B$4:$B$27,0),MATCH(Schedules_8760!$F5412,Clg_StPt_Sch_EZ!$C$3:$I$3,0)),"F","C")</f>
        <v>25.555555555555554</v>
      </c>
      <c r="K5412" s="34">
        <f>CONVERT(INDEX(Clg_StPt_Sch_EZ!$C$31:$I$54,MATCH(Schedules_8760!$C5412,Clg_StPt_Sch_EZ!$B$31:$B$54,0),MATCH(Schedules_8760!$F5412,Clg_StPt_Sch_EZ!$C$30:$I$30,0)),"F","C")</f>
        <v>25</v>
      </c>
      <c r="L5412" s="34">
        <f>CONVERT(INDEX(DHW_StPt_Sch_EZ!$C$4:$I$27,MATCH(Schedules_8760!$C5412,DHW_StPt_Sch_EZ!$B$4:$B$27,0),MATCH(Schedules_8760!$F5412,DHW_StPt_Sch_EZ!$C$3:$I$3,0)),"F","C")</f>
        <v>53.333333333333329</v>
      </c>
      <c r="M5412" s="34">
        <f>CONVERT(INDEX(DHW_StPt_Sch_EZ!$C$31:$I$54,MATCH(Schedules_8760!$C5412,DHW_StPt_Sch_EZ!$B$31:$B$54,0),MATCH(Schedules_8760!$F5412,DHW_StPt_Sch_EZ!$C$30:$I$30,0)),"F","C")</f>
        <v>53.333333333333329</v>
      </c>
      <c r="N5412" s="12"/>
      <c r="O5412" s="12"/>
      <c r="P5412" s="12"/>
    </row>
    <row r="5413" spans="1:16" x14ac:dyDescent="0.25">
      <c r="A5413" s="35">
        <v>5412</v>
      </c>
      <c r="B5413" s="89">
        <v>226.45833333333329</v>
      </c>
      <c r="C5413" s="35">
        <f t="shared" si="420"/>
        <v>12</v>
      </c>
      <c r="D5413" s="35">
        <f t="shared" si="423"/>
        <v>226</v>
      </c>
      <c r="E5413" s="35">
        <f t="shared" si="424"/>
        <v>2</v>
      </c>
      <c r="F5413" s="35" t="str">
        <f t="shared" si="421"/>
        <v>Monday</v>
      </c>
      <c r="G5413" s="35">
        <f t="shared" si="422"/>
        <v>8</v>
      </c>
      <c r="H5413" s="34">
        <f>CONVERT(INDEX(Htg_StPt_Sch_EZ!$C$4:$I$27,MATCH(Schedules_8760!$C5413,Htg_StPt_Sch_EZ!$B$4:$B$27,0),MATCH(Schedules_8760!$F5413,Htg_StPt_Sch_EZ!$C$3:$I$3,0)),"F","C")</f>
        <v>20.555555555555554</v>
      </c>
      <c r="I5413" s="34">
        <f>CONVERT(INDEX(Htg_StPt_Sch_EZ!$C$31:$I$54,MATCH(Schedules_8760!$C5413,Htg_StPt_Sch_EZ!$B$31:$B$54,0),MATCH(Schedules_8760!$F5413,Htg_StPt_Sch_EZ!$C$30:$I$30,0)),"F","C")</f>
        <v>19.444444444444443</v>
      </c>
      <c r="J5413" s="34">
        <f>CONVERT(INDEX(Clg_StPt_Sch_EZ!$C$4:$I$27,MATCH(Schedules_8760!$C5413,Clg_StPt_Sch_EZ!$B$4:$B$27,0),MATCH(Schedules_8760!$F5413,Clg_StPt_Sch_EZ!$C$3:$I$3,0)),"F","C")</f>
        <v>25.555555555555554</v>
      </c>
      <c r="K5413" s="34">
        <f>CONVERT(INDEX(Clg_StPt_Sch_EZ!$C$31:$I$54,MATCH(Schedules_8760!$C5413,Clg_StPt_Sch_EZ!$B$31:$B$54,0),MATCH(Schedules_8760!$F5413,Clg_StPt_Sch_EZ!$C$30:$I$30,0)),"F","C")</f>
        <v>25</v>
      </c>
      <c r="L5413" s="34">
        <f>CONVERT(INDEX(DHW_StPt_Sch_EZ!$C$4:$I$27,MATCH(Schedules_8760!$C5413,DHW_StPt_Sch_EZ!$B$4:$B$27,0),MATCH(Schedules_8760!$F5413,DHW_StPt_Sch_EZ!$C$3:$I$3,0)),"F","C")</f>
        <v>53.333333333333329</v>
      </c>
      <c r="M5413" s="34">
        <f>CONVERT(INDEX(DHW_StPt_Sch_EZ!$C$31:$I$54,MATCH(Schedules_8760!$C5413,DHW_StPt_Sch_EZ!$B$31:$B$54,0),MATCH(Schedules_8760!$F5413,DHW_StPt_Sch_EZ!$C$30:$I$30,0)),"F","C")</f>
        <v>53.333333333333329</v>
      </c>
      <c r="N5413" s="12"/>
      <c r="O5413" s="12"/>
      <c r="P5413" s="12"/>
    </row>
    <row r="5414" spans="1:16" x14ac:dyDescent="0.25">
      <c r="A5414" s="35">
        <v>5413</v>
      </c>
      <c r="B5414" s="89">
        <v>226.5</v>
      </c>
      <c r="C5414" s="35">
        <f t="shared" si="420"/>
        <v>13</v>
      </c>
      <c r="D5414" s="35">
        <f t="shared" si="423"/>
        <v>226</v>
      </c>
      <c r="E5414" s="35">
        <f t="shared" si="424"/>
        <v>2</v>
      </c>
      <c r="F5414" s="35" t="str">
        <f t="shared" si="421"/>
        <v>Monday</v>
      </c>
      <c r="G5414" s="35">
        <f t="shared" si="422"/>
        <v>8</v>
      </c>
      <c r="H5414" s="34">
        <f>CONVERT(INDEX(Htg_StPt_Sch_EZ!$C$4:$I$27,MATCH(Schedules_8760!$C5414,Htg_StPt_Sch_EZ!$B$4:$B$27,0),MATCH(Schedules_8760!$F5414,Htg_StPt_Sch_EZ!$C$3:$I$3,0)),"F","C")</f>
        <v>20.555555555555554</v>
      </c>
      <c r="I5414" s="34">
        <f>CONVERT(INDEX(Htg_StPt_Sch_EZ!$C$31:$I$54,MATCH(Schedules_8760!$C5414,Htg_StPt_Sch_EZ!$B$31:$B$54,0),MATCH(Schedules_8760!$F5414,Htg_StPt_Sch_EZ!$C$30:$I$30,0)),"F","C")</f>
        <v>19.444444444444443</v>
      </c>
      <c r="J5414" s="34">
        <f>CONVERT(INDEX(Clg_StPt_Sch_EZ!$C$4:$I$27,MATCH(Schedules_8760!$C5414,Clg_StPt_Sch_EZ!$B$4:$B$27,0),MATCH(Schedules_8760!$F5414,Clg_StPt_Sch_EZ!$C$3:$I$3,0)),"F","C")</f>
        <v>25.555555555555554</v>
      </c>
      <c r="K5414" s="34">
        <f>CONVERT(INDEX(Clg_StPt_Sch_EZ!$C$31:$I$54,MATCH(Schedules_8760!$C5414,Clg_StPt_Sch_EZ!$B$31:$B$54,0),MATCH(Schedules_8760!$F5414,Clg_StPt_Sch_EZ!$C$30:$I$30,0)),"F","C")</f>
        <v>25</v>
      </c>
      <c r="L5414" s="34">
        <f>CONVERT(INDEX(DHW_StPt_Sch_EZ!$C$4:$I$27,MATCH(Schedules_8760!$C5414,DHW_StPt_Sch_EZ!$B$4:$B$27,0),MATCH(Schedules_8760!$F5414,DHW_StPt_Sch_EZ!$C$3:$I$3,0)),"F","C")</f>
        <v>53.333333333333329</v>
      </c>
      <c r="M5414" s="34">
        <f>CONVERT(INDEX(DHW_StPt_Sch_EZ!$C$31:$I$54,MATCH(Schedules_8760!$C5414,DHW_StPt_Sch_EZ!$B$31:$B$54,0),MATCH(Schedules_8760!$F5414,DHW_StPt_Sch_EZ!$C$30:$I$30,0)),"F","C")</f>
        <v>53.333333333333329</v>
      </c>
      <c r="N5414" s="12"/>
      <c r="O5414" s="12"/>
      <c r="P5414" s="12"/>
    </row>
    <row r="5415" spans="1:16" x14ac:dyDescent="0.25">
      <c r="A5415" s="35">
        <v>5414</v>
      </c>
      <c r="B5415" s="89">
        <v>226.54166666666671</v>
      </c>
      <c r="C5415" s="35">
        <f t="shared" si="420"/>
        <v>14</v>
      </c>
      <c r="D5415" s="35">
        <f t="shared" si="423"/>
        <v>226</v>
      </c>
      <c r="E5415" s="35">
        <f t="shared" si="424"/>
        <v>2</v>
      </c>
      <c r="F5415" s="35" t="str">
        <f t="shared" si="421"/>
        <v>Monday</v>
      </c>
      <c r="G5415" s="35">
        <f t="shared" si="422"/>
        <v>8</v>
      </c>
      <c r="H5415" s="34">
        <f>CONVERT(INDEX(Htg_StPt_Sch_EZ!$C$4:$I$27,MATCH(Schedules_8760!$C5415,Htg_StPt_Sch_EZ!$B$4:$B$27,0),MATCH(Schedules_8760!$F5415,Htg_StPt_Sch_EZ!$C$3:$I$3,0)),"F","C")</f>
        <v>20.555555555555554</v>
      </c>
      <c r="I5415" s="34">
        <f>CONVERT(INDEX(Htg_StPt_Sch_EZ!$C$31:$I$54,MATCH(Schedules_8760!$C5415,Htg_StPt_Sch_EZ!$B$31:$B$54,0),MATCH(Schedules_8760!$F5415,Htg_StPt_Sch_EZ!$C$30:$I$30,0)),"F","C")</f>
        <v>19.444444444444443</v>
      </c>
      <c r="J5415" s="34">
        <f>CONVERT(INDEX(Clg_StPt_Sch_EZ!$C$4:$I$27,MATCH(Schedules_8760!$C5415,Clg_StPt_Sch_EZ!$B$4:$B$27,0),MATCH(Schedules_8760!$F5415,Clg_StPt_Sch_EZ!$C$3:$I$3,0)),"F","C")</f>
        <v>25.555555555555554</v>
      </c>
      <c r="K5415" s="34">
        <f>CONVERT(INDEX(Clg_StPt_Sch_EZ!$C$31:$I$54,MATCH(Schedules_8760!$C5415,Clg_StPt_Sch_EZ!$B$31:$B$54,0),MATCH(Schedules_8760!$F5415,Clg_StPt_Sch_EZ!$C$30:$I$30,0)),"F","C")</f>
        <v>25</v>
      </c>
      <c r="L5415" s="34">
        <f>CONVERT(INDEX(DHW_StPt_Sch_EZ!$C$4:$I$27,MATCH(Schedules_8760!$C5415,DHW_StPt_Sch_EZ!$B$4:$B$27,0),MATCH(Schedules_8760!$F5415,DHW_StPt_Sch_EZ!$C$3:$I$3,0)),"F","C")</f>
        <v>53.333333333333329</v>
      </c>
      <c r="M5415" s="34">
        <f>CONVERT(INDEX(DHW_StPt_Sch_EZ!$C$31:$I$54,MATCH(Schedules_8760!$C5415,DHW_StPt_Sch_EZ!$B$31:$B$54,0),MATCH(Schedules_8760!$F5415,DHW_StPt_Sch_EZ!$C$30:$I$30,0)),"F","C")</f>
        <v>53.333333333333329</v>
      </c>
      <c r="N5415" s="12"/>
      <c r="O5415" s="12"/>
      <c r="P5415" s="12"/>
    </row>
    <row r="5416" spans="1:16" x14ac:dyDescent="0.25">
      <c r="A5416" s="35">
        <v>5415</v>
      </c>
      <c r="B5416" s="89">
        <v>226.58333333333329</v>
      </c>
      <c r="C5416" s="35">
        <f t="shared" si="420"/>
        <v>15</v>
      </c>
      <c r="D5416" s="35">
        <f t="shared" si="423"/>
        <v>226</v>
      </c>
      <c r="E5416" s="35">
        <f t="shared" si="424"/>
        <v>2</v>
      </c>
      <c r="F5416" s="35" t="str">
        <f t="shared" si="421"/>
        <v>Monday</v>
      </c>
      <c r="G5416" s="35">
        <f t="shared" si="422"/>
        <v>8</v>
      </c>
      <c r="H5416" s="34">
        <f>CONVERT(INDEX(Htg_StPt_Sch_EZ!$C$4:$I$27,MATCH(Schedules_8760!$C5416,Htg_StPt_Sch_EZ!$B$4:$B$27,0),MATCH(Schedules_8760!$F5416,Htg_StPt_Sch_EZ!$C$3:$I$3,0)),"F","C")</f>
        <v>20.555555555555554</v>
      </c>
      <c r="I5416" s="34">
        <f>CONVERT(INDEX(Htg_StPt_Sch_EZ!$C$31:$I$54,MATCH(Schedules_8760!$C5416,Htg_StPt_Sch_EZ!$B$31:$B$54,0),MATCH(Schedules_8760!$F5416,Htg_StPt_Sch_EZ!$C$30:$I$30,0)),"F","C")</f>
        <v>21.111111111111111</v>
      </c>
      <c r="J5416" s="34">
        <f>CONVERT(INDEX(Clg_StPt_Sch_EZ!$C$4:$I$27,MATCH(Schedules_8760!$C5416,Clg_StPt_Sch_EZ!$B$4:$B$27,0),MATCH(Schedules_8760!$F5416,Clg_StPt_Sch_EZ!$C$3:$I$3,0)),"F","C")</f>
        <v>25.555555555555554</v>
      </c>
      <c r="K5416" s="34">
        <f>CONVERT(INDEX(Clg_StPt_Sch_EZ!$C$31:$I$54,MATCH(Schedules_8760!$C5416,Clg_StPt_Sch_EZ!$B$31:$B$54,0),MATCH(Schedules_8760!$F5416,Clg_StPt_Sch_EZ!$C$30:$I$30,0)),"F","C")</f>
        <v>25</v>
      </c>
      <c r="L5416" s="34">
        <f>CONVERT(INDEX(DHW_StPt_Sch_EZ!$C$4:$I$27,MATCH(Schedules_8760!$C5416,DHW_StPt_Sch_EZ!$B$4:$B$27,0),MATCH(Schedules_8760!$F5416,DHW_StPt_Sch_EZ!$C$3:$I$3,0)),"F","C")</f>
        <v>53.333333333333329</v>
      </c>
      <c r="M5416" s="34">
        <f>CONVERT(INDEX(DHW_StPt_Sch_EZ!$C$31:$I$54,MATCH(Schedules_8760!$C5416,DHW_StPt_Sch_EZ!$B$31:$B$54,0),MATCH(Schedules_8760!$F5416,DHW_StPt_Sch_EZ!$C$30:$I$30,0)),"F","C")</f>
        <v>53.333333333333329</v>
      </c>
      <c r="N5416" s="12"/>
      <c r="O5416" s="12"/>
      <c r="P5416" s="12"/>
    </row>
    <row r="5417" spans="1:16" x14ac:dyDescent="0.25">
      <c r="A5417" s="35">
        <v>5416</v>
      </c>
      <c r="B5417" s="89">
        <v>226.625</v>
      </c>
      <c r="C5417" s="35">
        <f t="shared" si="420"/>
        <v>16</v>
      </c>
      <c r="D5417" s="35">
        <f t="shared" si="423"/>
        <v>226</v>
      </c>
      <c r="E5417" s="35">
        <f t="shared" si="424"/>
        <v>2</v>
      </c>
      <c r="F5417" s="35" t="str">
        <f t="shared" si="421"/>
        <v>Monday</v>
      </c>
      <c r="G5417" s="35">
        <f t="shared" si="422"/>
        <v>8</v>
      </c>
      <c r="H5417" s="34">
        <f>CONVERT(INDEX(Htg_StPt_Sch_EZ!$C$4:$I$27,MATCH(Schedules_8760!$C5417,Htg_StPt_Sch_EZ!$B$4:$B$27,0),MATCH(Schedules_8760!$F5417,Htg_StPt_Sch_EZ!$C$3:$I$3,0)),"F","C")</f>
        <v>20.555555555555554</v>
      </c>
      <c r="I5417" s="34">
        <f>CONVERT(INDEX(Htg_StPt_Sch_EZ!$C$31:$I$54,MATCH(Schedules_8760!$C5417,Htg_StPt_Sch_EZ!$B$31:$B$54,0),MATCH(Schedules_8760!$F5417,Htg_StPt_Sch_EZ!$C$30:$I$30,0)),"F","C")</f>
        <v>21.111111111111111</v>
      </c>
      <c r="J5417" s="34">
        <f>CONVERT(INDEX(Clg_StPt_Sch_EZ!$C$4:$I$27,MATCH(Schedules_8760!$C5417,Clg_StPt_Sch_EZ!$B$4:$B$27,0),MATCH(Schedules_8760!$F5417,Clg_StPt_Sch_EZ!$C$3:$I$3,0)),"F","C")</f>
        <v>25.555555555555554</v>
      </c>
      <c r="K5417" s="34">
        <f>CONVERT(INDEX(Clg_StPt_Sch_EZ!$C$31:$I$54,MATCH(Schedules_8760!$C5417,Clg_StPt_Sch_EZ!$B$31:$B$54,0),MATCH(Schedules_8760!$F5417,Clg_StPt_Sch_EZ!$C$30:$I$30,0)),"F","C")</f>
        <v>25</v>
      </c>
      <c r="L5417" s="34">
        <f>CONVERT(INDEX(DHW_StPt_Sch_EZ!$C$4:$I$27,MATCH(Schedules_8760!$C5417,DHW_StPt_Sch_EZ!$B$4:$B$27,0),MATCH(Schedules_8760!$F5417,DHW_StPt_Sch_EZ!$C$3:$I$3,0)),"F","C")</f>
        <v>53.333333333333329</v>
      </c>
      <c r="M5417" s="34">
        <f>CONVERT(INDEX(DHW_StPt_Sch_EZ!$C$31:$I$54,MATCH(Schedules_8760!$C5417,DHW_StPt_Sch_EZ!$B$31:$B$54,0),MATCH(Schedules_8760!$F5417,DHW_StPt_Sch_EZ!$C$30:$I$30,0)),"F","C")</f>
        <v>53.333333333333329</v>
      </c>
      <c r="N5417" s="12"/>
      <c r="O5417" s="12"/>
      <c r="P5417" s="12"/>
    </row>
    <row r="5418" spans="1:16" x14ac:dyDescent="0.25">
      <c r="A5418" s="35">
        <v>5417</v>
      </c>
      <c r="B5418" s="89">
        <v>226.66666666666671</v>
      </c>
      <c r="C5418" s="35">
        <f t="shared" si="420"/>
        <v>17</v>
      </c>
      <c r="D5418" s="35">
        <f t="shared" si="423"/>
        <v>226</v>
      </c>
      <c r="E5418" s="35">
        <f t="shared" si="424"/>
        <v>2</v>
      </c>
      <c r="F5418" s="35" t="str">
        <f t="shared" si="421"/>
        <v>Monday</v>
      </c>
      <c r="G5418" s="35">
        <f t="shared" si="422"/>
        <v>8</v>
      </c>
      <c r="H5418" s="34">
        <f>CONVERT(INDEX(Htg_StPt_Sch_EZ!$C$4:$I$27,MATCH(Schedules_8760!$C5418,Htg_StPt_Sch_EZ!$B$4:$B$27,0),MATCH(Schedules_8760!$F5418,Htg_StPt_Sch_EZ!$C$3:$I$3,0)),"F","C")</f>
        <v>20.555555555555554</v>
      </c>
      <c r="I5418" s="34">
        <f>CONVERT(INDEX(Htg_StPt_Sch_EZ!$C$31:$I$54,MATCH(Schedules_8760!$C5418,Htg_StPt_Sch_EZ!$B$31:$B$54,0),MATCH(Schedules_8760!$F5418,Htg_StPt_Sch_EZ!$C$30:$I$30,0)),"F","C")</f>
        <v>17.777777777777779</v>
      </c>
      <c r="J5418" s="34">
        <f>CONVERT(INDEX(Clg_StPt_Sch_EZ!$C$4:$I$27,MATCH(Schedules_8760!$C5418,Clg_StPt_Sch_EZ!$B$4:$B$27,0),MATCH(Schedules_8760!$F5418,Clg_StPt_Sch_EZ!$C$3:$I$3,0)),"F","C")</f>
        <v>25.555555555555554</v>
      </c>
      <c r="K5418" s="34">
        <f>CONVERT(INDEX(Clg_StPt_Sch_EZ!$C$31:$I$54,MATCH(Schedules_8760!$C5418,Clg_StPt_Sch_EZ!$B$31:$B$54,0),MATCH(Schedules_8760!$F5418,Clg_StPt_Sch_EZ!$C$30:$I$30,0)),"F","C")</f>
        <v>25</v>
      </c>
      <c r="L5418" s="34">
        <f>CONVERT(INDEX(DHW_StPt_Sch_EZ!$C$4:$I$27,MATCH(Schedules_8760!$C5418,DHW_StPt_Sch_EZ!$B$4:$B$27,0),MATCH(Schedules_8760!$F5418,DHW_StPt_Sch_EZ!$C$3:$I$3,0)),"F","C")</f>
        <v>53.333333333333329</v>
      </c>
      <c r="M5418" s="34">
        <f>CONVERT(INDEX(DHW_StPt_Sch_EZ!$C$31:$I$54,MATCH(Schedules_8760!$C5418,DHW_StPt_Sch_EZ!$B$31:$B$54,0),MATCH(Schedules_8760!$F5418,DHW_StPt_Sch_EZ!$C$30:$I$30,0)),"F","C")</f>
        <v>53.333333333333329</v>
      </c>
      <c r="N5418" s="12"/>
      <c r="O5418" s="12"/>
      <c r="P5418" s="12"/>
    </row>
    <row r="5419" spans="1:16" x14ac:dyDescent="0.25">
      <c r="A5419" s="35">
        <v>5418</v>
      </c>
      <c r="B5419" s="89">
        <v>226.70833333333329</v>
      </c>
      <c r="C5419" s="35">
        <f t="shared" si="420"/>
        <v>18</v>
      </c>
      <c r="D5419" s="35">
        <f t="shared" si="423"/>
        <v>226</v>
      </c>
      <c r="E5419" s="35">
        <f t="shared" si="424"/>
        <v>2</v>
      </c>
      <c r="F5419" s="35" t="str">
        <f t="shared" si="421"/>
        <v>Monday</v>
      </c>
      <c r="G5419" s="35">
        <f t="shared" si="422"/>
        <v>8</v>
      </c>
      <c r="H5419" s="34">
        <f>CONVERT(INDEX(Htg_StPt_Sch_EZ!$C$4:$I$27,MATCH(Schedules_8760!$C5419,Htg_StPt_Sch_EZ!$B$4:$B$27,0),MATCH(Schedules_8760!$F5419,Htg_StPt_Sch_EZ!$C$3:$I$3,0)),"F","C")</f>
        <v>20.555555555555554</v>
      </c>
      <c r="I5419" s="34">
        <f>CONVERT(INDEX(Htg_StPt_Sch_EZ!$C$31:$I$54,MATCH(Schedules_8760!$C5419,Htg_StPt_Sch_EZ!$B$31:$B$54,0),MATCH(Schedules_8760!$F5419,Htg_StPt_Sch_EZ!$C$30:$I$30,0)),"F","C")</f>
        <v>17.777777777777779</v>
      </c>
      <c r="J5419" s="34">
        <f>CONVERT(INDEX(Clg_StPt_Sch_EZ!$C$4:$I$27,MATCH(Schedules_8760!$C5419,Clg_StPt_Sch_EZ!$B$4:$B$27,0),MATCH(Schedules_8760!$F5419,Clg_StPt_Sch_EZ!$C$3:$I$3,0)),"F","C")</f>
        <v>25.555555555555554</v>
      </c>
      <c r="K5419" s="34">
        <f>CONVERT(INDEX(Clg_StPt_Sch_EZ!$C$31:$I$54,MATCH(Schedules_8760!$C5419,Clg_StPt_Sch_EZ!$B$31:$B$54,0),MATCH(Schedules_8760!$F5419,Clg_StPt_Sch_EZ!$C$30:$I$30,0)),"F","C")</f>
        <v>28.333333333333332</v>
      </c>
      <c r="L5419" s="34">
        <f>CONVERT(INDEX(DHW_StPt_Sch_EZ!$C$4:$I$27,MATCH(Schedules_8760!$C5419,DHW_StPt_Sch_EZ!$B$4:$B$27,0),MATCH(Schedules_8760!$F5419,DHW_StPt_Sch_EZ!$C$3:$I$3,0)),"F","C")</f>
        <v>53.333333333333329</v>
      </c>
      <c r="M5419" s="34">
        <f>CONVERT(INDEX(DHW_StPt_Sch_EZ!$C$31:$I$54,MATCH(Schedules_8760!$C5419,DHW_StPt_Sch_EZ!$B$31:$B$54,0),MATCH(Schedules_8760!$F5419,DHW_StPt_Sch_EZ!$C$30:$I$30,0)),"F","C")</f>
        <v>53.333333333333329</v>
      </c>
      <c r="N5419" s="12"/>
      <c r="O5419" s="12"/>
      <c r="P5419" s="12"/>
    </row>
    <row r="5420" spans="1:16" x14ac:dyDescent="0.25">
      <c r="A5420" s="35">
        <v>5419</v>
      </c>
      <c r="B5420" s="89">
        <v>226.75</v>
      </c>
      <c r="C5420" s="35">
        <f t="shared" si="420"/>
        <v>19</v>
      </c>
      <c r="D5420" s="35">
        <f t="shared" si="423"/>
        <v>226</v>
      </c>
      <c r="E5420" s="35">
        <f t="shared" si="424"/>
        <v>2</v>
      </c>
      <c r="F5420" s="35" t="str">
        <f t="shared" si="421"/>
        <v>Monday</v>
      </c>
      <c r="G5420" s="35">
        <f t="shared" si="422"/>
        <v>8</v>
      </c>
      <c r="H5420" s="34">
        <f>CONVERT(INDEX(Htg_StPt_Sch_EZ!$C$4:$I$27,MATCH(Schedules_8760!$C5420,Htg_StPt_Sch_EZ!$B$4:$B$27,0),MATCH(Schedules_8760!$F5420,Htg_StPt_Sch_EZ!$C$3:$I$3,0)),"F","C")</f>
        <v>20.555555555555554</v>
      </c>
      <c r="I5420" s="34">
        <f>CONVERT(INDEX(Htg_StPt_Sch_EZ!$C$31:$I$54,MATCH(Schedules_8760!$C5420,Htg_StPt_Sch_EZ!$B$31:$B$54,0),MATCH(Schedules_8760!$F5420,Htg_StPt_Sch_EZ!$C$30:$I$30,0)),"F","C")</f>
        <v>18.333333333333332</v>
      </c>
      <c r="J5420" s="34">
        <f>CONVERT(INDEX(Clg_StPt_Sch_EZ!$C$4:$I$27,MATCH(Schedules_8760!$C5420,Clg_StPt_Sch_EZ!$B$4:$B$27,0),MATCH(Schedules_8760!$F5420,Clg_StPt_Sch_EZ!$C$3:$I$3,0)),"F","C")</f>
        <v>25.555555555555554</v>
      </c>
      <c r="K5420" s="34">
        <f>CONVERT(INDEX(Clg_StPt_Sch_EZ!$C$31:$I$54,MATCH(Schedules_8760!$C5420,Clg_StPt_Sch_EZ!$B$31:$B$54,0),MATCH(Schedules_8760!$F5420,Clg_StPt_Sch_EZ!$C$30:$I$30,0)),"F","C")</f>
        <v>28.333333333333332</v>
      </c>
      <c r="L5420" s="34">
        <f>CONVERT(INDEX(DHW_StPt_Sch_EZ!$C$4:$I$27,MATCH(Schedules_8760!$C5420,DHW_StPt_Sch_EZ!$B$4:$B$27,0),MATCH(Schedules_8760!$F5420,DHW_StPt_Sch_EZ!$C$3:$I$3,0)),"F","C")</f>
        <v>53.333333333333329</v>
      </c>
      <c r="M5420" s="34">
        <f>CONVERT(INDEX(DHW_StPt_Sch_EZ!$C$31:$I$54,MATCH(Schedules_8760!$C5420,DHW_StPt_Sch_EZ!$B$31:$B$54,0),MATCH(Schedules_8760!$F5420,DHW_StPt_Sch_EZ!$C$30:$I$30,0)),"F","C")</f>
        <v>53.333333333333329</v>
      </c>
      <c r="N5420" s="12"/>
      <c r="O5420" s="12"/>
      <c r="P5420" s="12"/>
    </row>
    <row r="5421" spans="1:16" x14ac:dyDescent="0.25">
      <c r="A5421" s="35">
        <v>5420</v>
      </c>
      <c r="B5421" s="89">
        <v>226.79166666666671</v>
      </c>
      <c r="C5421" s="35">
        <f t="shared" si="420"/>
        <v>20</v>
      </c>
      <c r="D5421" s="35">
        <f t="shared" si="423"/>
        <v>226</v>
      </c>
      <c r="E5421" s="35">
        <f t="shared" si="424"/>
        <v>2</v>
      </c>
      <c r="F5421" s="35" t="str">
        <f t="shared" si="421"/>
        <v>Monday</v>
      </c>
      <c r="G5421" s="35">
        <f t="shared" si="422"/>
        <v>8</v>
      </c>
      <c r="H5421" s="34">
        <f>CONVERT(INDEX(Htg_StPt_Sch_EZ!$C$4:$I$27,MATCH(Schedules_8760!$C5421,Htg_StPt_Sch_EZ!$B$4:$B$27,0),MATCH(Schedules_8760!$F5421,Htg_StPt_Sch_EZ!$C$3:$I$3,0)),"F","C")</f>
        <v>20.555555555555554</v>
      </c>
      <c r="I5421" s="34">
        <f>CONVERT(INDEX(Htg_StPt_Sch_EZ!$C$31:$I$54,MATCH(Schedules_8760!$C5421,Htg_StPt_Sch_EZ!$B$31:$B$54,0),MATCH(Schedules_8760!$F5421,Htg_StPt_Sch_EZ!$C$30:$I$30,0)),"F","C")</f>
        <v>18.888888888888889</v>
      </c>
      <c r="J5421" s="34">
        <f>CONVERT(INDEX(Clg_StPt_Sch_EZ!$C$4:$I$27,MATCH(Schedules_8760!$C5421,Clg_StPt_Sch_EZ!$B$4:$B$27,0),MATCH(Schedules_8760!$F5421,Clg_StPt_Sch_EZ!$C$3:$I$3,0)),"F","C")</f>
        <v>25.555555555555554</v>
      </c>
      <c r="K5421" s="34">
        <f>CONVERT(INDEX(Clg_StPt_Sch_EZ!$C$31:$I$54,MATCH(Schedules_8760!$C5421,Clg_StPt_Sch_EZ!$B$31:$B$54,0),MATCH(Schedules_8760!$F5421,Clg_StPt_Sch_EZ!$C$30:$I$30,0)),"F","C")</f>
        <v>28.333333333333332</v>
      </c>
      <c r="L5421" s="34">
        <f>CONVERT(INDEX(DHW_StPt_Sch_EZ!$C$4:$I$27,MATCH(Schedules_8760!$C5421,DHW_StPt_Sch_EZ!$B$4:$B$27,0),MATCH(Schedules_8760!$F5421,DHW_StPt_Sch_EZ!$C$3:$I$3,0)),"F","C")</f>
        <v>53.333333333333329</v>
      </c>
      <c r="M5421" s="34">
        <f>CONVERT(INDEX(DHW_StPt_Sch_EZ!$C$31:$I$54,MATCH(Schedules_8760!$C5421,DHW_StPt_Sch_EZ!$B$31:$B$54,0),MATCH(Schedules_8760!$F5421,DHW_StPt_Sch_EZ!$C$30:$I$30,0)),"F","C")</f>
        <v>53.333333333333329</v>
      </c>
      <c r="N5421" s="12"/>
      <c r="O5421" s="12"/>
      <c r="P5421" s="12"/>
    </row>
    <row r="5422" spans="1:16" x14ac:dyDescent="0.25">
      <c r="A5422" s="35">
        <v>5421</v>
      </c>
      <c r="B5422" s="89">
        <v>226.83333333333329</v>
      </c>
      <c r="C5422" s="35">
        <f t="shared" si="420"/>
        <v>21</v>
      </c>
      <c r="D5422" s="35">
        <f t="shared" si="423"/>
        <v>226</v>
      </c>
      <c r="E5422" s="35">
        <f t="shared" si="424"/>
        <v>2</v>
      </c>
      <c r="F5422" s="35" t="str">
        <f t="shared" si="421"/>
        <v>Monday</v>
      </c>
      <c r="G5422" s="35">
        <f t="shared" si="422"/>
        <v>8</v>
      </c>
      <c r="H5422" s="34">
        <f>CONVERT(INDEX(Htg_StPt_Sch_EZ!$C$4:$I$27,MATCH(Schedules_8760!$C5422,Htg_StPt_Sch_EZ!$B$4:$B$27,0),MATCH(Schedules_8760!$F5422,Htg_StPt_Sch_EZ!$C$3:$I$3,0)),"F","C")</f>
        <v>20.555555555555554</v>
      </c>
      <c r="I5422" s="34">
        <f>CONVERT(INDEX(Htg_StPt_Sch_EZ!$C$31:$I$54,MATCH(Schedules_8760!$C5422,Htg_StPt_Sch_EZ!$B$31:$B$54,0),MATCH(Schedules_8760!$F5422,Htg_StPt_Sch_EZ!$C$30:$I$30,0)),"F","C")</f>
        <v>19.444444444444443</v>
      </c>
      <c r="J5422" s="34">
        <f>CONVERT(INDEX(Clg_StPt_Sch_EZ!$C$4:$I$27,MATCH(Schedules_8760!$C5422,Clg_StPt_Sch_EZ!$B$4:$B$27,0),MATCH(Schedules_8760!$F5422,Clg_StPt_Sch_EZ!$C$3:$I$3,0)),"F","C")</f>
        <v>25.555555555555554</v>
      </c>
      <c r="K5422" s="34">
        <f>CONVERT(INDEX(Clg_StPt_Sch_EZ!$C$31:$I$54,MATCH(Schedules_8760!$C5422,Clg_StPt_Sch_EZ!$B$31:$B$54,0),MATCH(Schedules_8760!$F5422,Clg_StPt_Sch_EZ!$C$30:$I$30,0)),"F","C")</f>
        <v>28.333333333333332</v>
      </c>
      <c r="L5422" s="34">
        <f>CONVERT(INDEX(DHW_StPt_Sch_EZ!$C$4:$I$27,MATCH(Schedules_8760!$C5422,DHW_StPt_Sch_EZ!$B$4:$B$27,0),MATCH(Schedules_8760!$F5422,DHW_StPt_Sch_EZ!$C$3:$I$3,0)),"F","C")</f>
        <v>53.333333333333329</v>
      </c>
      <c r="M5422" s="34">
        <f>CONVERT(INDEX(DHW_StPt_Sch_EZ!$C$31:$I$54,MATCH(Schedules_8760!$C5422,DHW_StPt_Sch_EZ!$B$31:$B$54,0),MATCH(Schedules_8760!$F5422,DHW_StPt_Sch_EZ!$C$30:$I$30,0)),"F","C")</f>
        <v>53.333333333333329</v>
      </c>
      <c r="N5422" s="12"/>
      <c r="O5422" s="12"/>
      <c r="P5422" s="12"/>
    </row>
    <row r="5423" spans="1:16" x14ac:dyDescent="0.25">
      <c r="A5423" s="35">
        <v>5422</v>
      </c>
      <c r="B5423" s="89">
        <v>226.875</v>
      </c>
      <c r="C5423" s="35">
        <f t="shared" si="420"/>
        <v>22</v>
      </c>
      <c r="D5423" s="35">
        <f t="shared" si="423"/>
        <v>226</v>
      </c>
      <c r="E5423" s="35">
        <f t="shared" si="424"/>
        <v>2</v>
      </c>
      <c r="F5423" s="35" t="str">
        <f t="shared" si="421"/>
        <v>Monday</v>
      </c>
      <c r="G5423" s="35">
        <f t="shared" si="422"/>
        <v>8</v>
      </c>
      <c r="H5423" s="34">
        <f>CONVERT(INDEX(Htg_StPt_Sch_EZ!$C$4:$I$27,MATCH(Schedules_8760!$C5423,Htg_StPt_Sch_EZ!$B$4:$B$27,0),MATCH(Schedules_8760!$F5423,Htg_StPt_Sch_EZ!$C$3:$I$3,0)),"F","C")</f>
        <v>20.555555555555554</v>
      </c>
      <c r="I5423" s="34">
        <f>CONVERT(INDEX(Htg_StPt_Sch_EZ!$C$31:$I$54,MATCH(Schedules_8760!$C5423,Htg_StPt_Sch_EZ!$B$31:$B$54,0),MATCH(Schedules_8760!$F5423,Htg_StPt_Sch_EZ!$C$30:$I$30,0)),"F","C")</f>
        <v>19.444444444444443</v>
      </c>
      <c r="J5423" s="34">
        <f>CONVERT(INDEX(Clg_StPt_Sch_EZ!$C$4:$I$27,MATCH(Schedules_8760!$C5423,Clg_StPt_Sch_EZ!$B$4:$B$27,0),MATCH(Schedules_8760!$F5423,Clg_StPt_Sch_EZ!$C$3:$I$3,0)),"F","C")</f>
        <v>25.555555555555554</v>
      </c>
      <c r="K5423" s="34">
        <f>CONVERT(INDEX(Clg_StPt_Sch_EZ!$C$31:$I$54,MATCH(Schedules_8760!$C5423,Clg_StPt_Sch_EZ!$B$31:$B$54,0),MATCH(Schedules_8760!$F5423,Clg_StPt_Sch_EZ!$C$30:$I$30,0)),"F","C")</f>
        <v>28.333333333333332</v>
      </c>
      <c r="L5423" s="34">
        <f>CONVERT(INDEX(DHW_StPt_Sch_EZ!$C$4:$I$27,MATCH(Schedules_8760!$C5423,DHW_StPt_Sch_EZ!$B$4:$B$27,0),MATCH(Schedules_8760!$F5423,DHW_StPt_Sch_EZ!$C$3:$I$3,0)),"F","C")</f>
        <v>53.333333333333329</v>
      </c>
      <c r="M5423" s="34">
        <f>CONVERT(INDEX(DHW_StPt_Sch_EZ!$C$31:$I$54,MATCH(Schedules_8760!$C5423,DHW_StPt_Sch_EZ!$B$31:$B$54,0),MATCH(Schedules_8760!$F5423,DHW_StPt_Sch_EZ!$C$30:$I$30,0)),"F","C")</f>
        <v>53.333333333333329</v>
      </c>
      <c r="N5423" s="12"/>
      <c r="O5423" s="12"/>
      <c r="P5423" s="12"/>
    </row>
    <row r="5424" spans="1:16" x14ac:dyDescent="0.25">
      <c r="A5424" s="35">
        <v>5423</v>
      </c>
      <c r="B5424" s="89">
        <v>226.91666666666671</v>
      </c>
      <c r="C5424" s="35">
        <f t="shared" si="420"/>
        <v>23</v>
      </c>
      <c r="D5424" s="35">
        <f t="shared" si="423"/>
        <v>226</v>
      </c>
      <c r="E5424" s="35">
        <f t="shared" si="424"/>
        <v>2</v>
      </c>
      <c r="F5424" s="35" t="str">
        <f t="shared" si="421"/>
        <v>Monday</v>
      </c>
      <c r="G5424" s="35">
        <f t="shared" si="422"/>
        <v>8</v>
      </c>
      <c r="H5424" s="34">
        <f>CONVERT(INDEX(Htg_StPt_Sch_EZ!$C$4:$I$27,MATCH(Schedules_8760!$C5424,Htg_StPt_Sch_EZ!$B$4:$B$27,0),MATCH(Schedules_8760!$F5424,Htg_StPt_Sch_EZ!$C$3:$I$3,0)),"F","C")</f>
        <v>20.555555555555554</v>
      </c>
      <c r="I5424" s="34">
        <f>CONVERT(INDEX(Htg_StPt_Sch_EZ!$C$31:$I$54,MATCH(Schedules_8760!$C5424,Htg_StPt_Sch_EZ!$B$31:$B$54,0),MATCH(Schedules_8760!$F5424,Htg_StPt_Sch_EZ!$C$30:$I$30,0)),"F","C")</f>
        <v>19.444444444444443</v>
      </c>
      <c r="J5424" s="34">
        <f>CONVERT(INDEX(Clg_StPt_Sch_EZ!$C$4:$I$27,MATCH(Schedules_8760!$C5424,Clg_StPt_Sch_EZ!$B$4:$B$27,0),MATCH(Schedules_8760!$F5424,Clg_StPt_Sch_EZ!$C$3:$I$3,0)),"F","C")</f>
        <v>25.555555555555554</v>
      </c>
      <c r="K5424" s="34">
        <f>CONVERT(INDEX(Clg_StPt_Sch_EZ!$C$31:$I$54,MATCH(Schedules_8760!$C5424,Clg_StPt_Sch_EZ!$B$31:$B$54,0),MATCH(Schedules_8760!$F5424,Clg_StPt_Sch_EZ!$C$30:$I$30,0)),"F","C")</f>
        <v>28.333333333333332</v>
      </c>
      <c r="L5424" s="34">
        <f>CONVERT(INDEX(DHW_StPt_Sch_EZ!$C$4:$I$27,MATCH(Schedules_8760!$C5424,DHW_StPt_Sch_EZ!$B$4:$B$27,0),MATCH(Schedules_8760!$F5424,DHW_StPt_Sch_EZ!$C$3:$I$3,0)),"F","C")</f>
        <v>53.333333333333329</v>
      </c>
      <c r="M5424" s="34">
        <f>CONVERT(INDEX(DHW_StPt_Sch_EZ!$C$31:$I$54,MATCH(Schedules_8760!$C5424,DHW_StPt_Sch_EZ!$B$31:$B$54,0),MATCH(Schedules_8760!$F5424,DHW_StPt_Sch_EZ!$C$30:$I$30,0)),"F","C")</f>
        <v>53.333333333333329</v>
      </c>
      <c r="N5424" s="12"/>
      <c r="O5424" s="12"/>
      <c r="P5424" s="12"/>
    </row>
    <row r="5425" spans="1:16" x14ac:dyDescent="0.25">
      <c r="A5425" s="35">
        <v>5424</v>
      </c>
      <c r="B5425" s="89">
        <v>226.95833333333329</v>
      </c>
      <c r="C5425" s="35">
        <f t="shared" si="420"/>
        <v>24</v>
      </c>
      <c r="D5425" s="35">
        <f t="shared" si="423"/>
        <v>226</v>
      </c>
      <c r="E5425" s="35">
        <f t="shared" si="424"/>
        <v>2</v>
      </c>
      <c r="F5425" s="35" t="str">
        <f t="shared" si="421"/>
        <v>Monday</v>
      </c>
      <c r="G5425" s="35">
        <f t="shared" si="422"/>
        <v>8</v>
      </c>
      <c r="H5425" s="34">
        <f>CONVERT(INDEX(Htg_StPt_Sch_EZ!$C$4:$I$27,MATCH(Schedules_8760!$C5425,Htg_StPt_Sch_EZ!$B$4:$B$27,0),MATCH(Schedules_8760!$F5425,Htg_StPt_Sch_EZ!$C$3:$I$3,0)),"F","C")</f>
        <v>20.555555555555554</v>
      </c>
      <c r="I5425" s="34">
        <f>CONVERT(INDEX(Htg_StPt_Sch_EZ!$C$31:$I$54,MATCH(Schedules_8760!$C5425,Htg_StPt_Sch_EZ!$B$31:$B$54,0),MATCH(Schedules_8760!$F5425,Htg_StPt_Sch_EZ!$C$30:$I$30,0)),"F","C")</f>
        <v>19.444444444444443</v>
      </c>
      <c r="J5425" s="34">
        <f>CONVERT(INDEX(Clg_StPt_Sch_EZ!$C$4:$I$27,MATCH(Schedules_8760!$C5425,Clg_StPt_Sch_EZ!$B$4:$B$27,0),MATCH(Schedules_8760!$F5425,Clg_StPt_Sch_EZ!$C$3:$I$3,0)),"F","C")</f>
        <v>25.555555555555554</v>
      </c>
      <c r="K5425" s="34">
        <f>CONVERT(INDEX(Clg_StPt_Sch_EZ!$C$31:$I$54,MATCH(Schedules_8760!$C5425,Clg_StPt_Sch_EZ!$B$31:$B$54,0),MATCH(Schedules_8760!$F5425,Clg_StPt_Sch_EZ!$C$30:$I$30,0)),"F","C")</f>
        <v>28.333333333333332</v>
      </c>
      <c r="L5425" s="34">
        <f>CONVERT(INDEX(DHW_StPt_Sch_EZ!$C$4:$I$27,MATCH(Schedules_8760!$C5425,DHW_StPt_Sch_EZ!$B$4:$B$27,0),MATCH(Schedules_8760!$F5425,DHW_StPt_Sch_EZ!$C$3:$I$3,0)),"F","C")</f>
        <v>53.333333333333329</v>
      </c>
      <c r="M5425" s="34">
        <f>CONVERT(INDEX(DHW_StPt_Sch_EZ!$C$31:$I$54,MATCH(Schedules_8760!$C5425,DHW_StPt_Sch_EZ!$B$31:$B$54,0),MATCH(Schedules_8760!$F5425,DHW_StPt_Sch_EZ!$C$30:$I$30,0)),"F","C")</f>
        <v>53.333333333333329</v>
      </c>
      <c r="N5425" s="12"/>
      <c r="O5425" s="12"/>
      <c r="P5425" s="12"/>
    </row>
    <row r="5426" spans="1:16" x14ac:dyDescent="0.25">
      <c r="A5426" s="35">
        <v>5425</v>
      </c>
      <c r="B5426" s="89">
        <v>227</v>
      </c>
      <c r="C5426" s="35">
        <f t="shared" si="420"/>
        <v>1</v>
      </c>
      <c r="D5426" s="35">
        <f t="shared" si="423"/>
        <v>227</v>
      </c>
      <c r="E5426" s="35">
        <f t="shared" si="424"/>
        <v>3</v>
      </c>
      <c r="F5426" s="35" t="str">
        <f t="shared" si="421"/>
        <v>Tuesday</v>
      </c>
      <c r="G5426" s="35">
        <f t="shared" si="422"/>
        <v>8</v>
      </c>
      <c r="H5426" s="34">
        <f>CONVERT(INDEX(Htg_StPt_Sch_EZ!$C$4:$I$27,MATCH(Schedules_8760!$C5426,Htg_StPt_Sch_EZ!$B$4:$B$27,0),MATCH(Schedules_8760!$F5426,Htg_StPt_Sch_EZ!$C$3:$I$3,0)),"F","C")</f>
        <v>20.555555555555554</v>
      </c>
      <c r="I5426" s="34">
        <f>CONVERT(INDEX(Htg_StPt_Sch_EZ!$C$31:$I$54,MATCH(Schedules_8760!$C5426,Htg_StPt_Sch_EZ!$B$31:$B$54,0),MATCH(Schedules_8760!$F5426,Htg_StPt_Sch_EZ!$C$30:$I$30,0)),"F","C")</f>
        <v>19.444444444444443</v>
      </c>
      <c r="J5426" s="34">
        <f>CONVERT(INDEX(Clg_StPt_Sch_EZ!$C$4:$I$27,MATCH(Schedules_8760!$C5426,Clg_StPt_Sch_EZ!$B$4:$B$27,0),MATCH(Schedules_8760!$F5426,Clg_StPt_Sch_EZ!$C$3:$I$3,0)),"F","C")</f>
        <v>25.555555555555554</v>
      </c>
      <c r="K5426" s="34">
        <f>CONVERT(INDEX(Clg_StPt_Sch_EZ!$C$31:$I$54,MATCH(Schedules_8760!$C5426,Clg_StPt_Sch_EZ!$B$31:$B$54,0),MATCH(Schedules_8760!$F5426,Clg_StPt_Sch_EZ!$C$30:$I$30,0)),"F","C")</f>
        <v>28.333333333333332</v>
      </c>
      <c r="L5426" s="34">
        <f>CONVERT(INDEX(DHW_StPt_Sch_EZ!$C$4:$I$27,MATCH(Schedules_8760!$C5426,DHW_StPt_Sch_EZ!$B$4:$B$27,0),MATCH(Schedules_8760!$F5426,DHW_StPt_Sch_EZ!$C$3:$I$3,0)),"F","C")</f>
        <v>53.333333333333329</v>
      </c>
      <c r="M5426" s="34">
        <f>CONVERT(INDEX(DHW_StPt_Sch_EZ!$C$31:$I$54,MATCH(Schedules_8760!$C5426,DHW_StPt_Sch_EZ!$B$31:$B$54,0),MATCH(Schedules_8760!$F5426,DHW_StPt_Sch_EZ!$C$30:$I$30,0)),"F","C")</f>
        <v>53.333333333333329</v>
      </c>
      <c r="N5426" s="12"/>
      <c r="O5426" s="12"/>
      <c r="P5426" s="12"/>
    </row>
    <row r="5427" spans="1:16" x14ac:dyDescent="0.25">
      <c r="A5427" s="35">
        <v>5426</v>
      </c>
      <c r="B5427" s="89">
        <v>227.04166666666671</v>
      </c>
      <c r="C5427" s="35">
        <f t="shared" si="420"/>
        <v>2</v>
      </c>
      <c r="D5427" s="35">
        <f t="shared" si="423"/>
        <v>227</v>
      </c>
      <c r="E5427" s="35">
        <f t="shared" si="424"/>
        <v>3</v>
      </c>
      <c r="F5427" s="35" t="str">
        <f t="shared" si="421"/>
        <v>Tuesday</v>
      </c>
      <c r="G5427" s="35">
        <f t="shared" si="422"/>
        <v>8</v>
      </c>
      <c r="H5427" s="34">
        <f>CONVERT(INDEX(Htg_StPt_Sch_EZ!$C$4:$I$27,MATCH(Schedules_8760!$C5427,Htg_StPt_Sch_EZ!$B$4:$B$27,0),MATCH(Schedules_8760!$F5427,Htg_StPt_Sch_EZ!$C$3:$I$3,0)),"F","C")</f>
        <v>20.555555555555554</v>
      </c>
      <c r="I5427" s="34">
        <f>CONVERT(INDEX(Htg_StPt_Sch_EZ!$C$31:$I$54,MATCH(Schedules_8760!$C5427,Htg_StPt_Sch_EZ!$B$31:$B$54,0),MATCH(Schedules_8760!$F5427,Htg_StPt_Sch_EZ!$C$30:$I$30,0)),"F","C")</f>
        <v>19.444444444444443</v>
      </c>
      <c r="J5427" s="34">
        <f>CONVERT(INDEX(Clg_StPt_Sch_EZ!$C$4:$I$27,MATCH(Schedules_8760!$C5427,Clg_StPt_Sch_EZ!$B$4:$B$27,0),MATCH(Schedules_8760!$F5427,Clg_StPt_Sch_EZ!$C$3:$I$3,0)),"F","C")</f>
        <v>25.555555555555554</v>
      </c>
      <c r="K5427" s="34">
        <f>CONVERT(INDEX(Clg_StPt_Sch_EZ!$C$31:$I$54,MATCH(Schedules_8760!$C5427,Clg_StPt_Sch_EZ!$B$31:$B$54,0),MATCH(Schedules_8760!$F5427,Clg_StPt_Sch_EZ!$C$30:$I$30,0)),"F","C")</f>
        <v>28.333333333333332</v>
      </c>
      <c r="L5427" s="34">
        <f>CONVERT(INDEX(DHW_StPt_Sch_EZ!$C$4:$I$27,MATCH(Schedules_8760!$C5427,DHW_StPt_Sch_EZ!$B$4:$B$27,0),MATCH(Schedules_8760!$F5427,DHW_StPt_Sch_EZ!$C$3:$I$3,0)),"F","C")</f>
        <v>53.333333333333329</v>
      </c>
      <c r="M5427" s="34">
        <f>CONVERT(INDEX(DHW_StPt_Sch_EZ!$C$31:$I$54,MATCH(Schedules_8760!$C5427,DHW_StPt_Sch_EZ!$B$31:$B$54,0),MATCH(Schedules_8760!$F5427,DHW_StPt_Sch_EZ!$C$30:$I$30,0)),"F","C")</f>
        <v>53.333333333333329</v>
      </c>
      <c r="N5427" s="12"/>
      <c r="O5427" s="12"/>
      <c r="P5427" s="12"/>
    </row>
    <row r="5428" spans="1:16" x14ac:dyDescent="0.25">
      <c r="A5428" s="35">
        <v>5427</v>
      </c>
      <c r="B5428" s="89">
        <v>227.08333333333329</v>
      </c>
      <c r="C5428" s="35">
        <f t="shared" si="420"/>
        <v>3</v>
      </c>
      <c r="D5428" s="35">
        <f t="shared" si="423"/>
        <v>227</v>
      </c>
      <c r="E5428" s="35">
        <f t="shared" si="424"/>
        <v>3</v>
      </c>
      <c r="F5428" s="35" t="str">
        <f t="shared" si="421"/>
        <v>Tuesday</v>
      </c>
      <c r="G5428" s="35">
        <f t="shared" si="422"/>
        <v>8</v>
      </c>
      <c r="H5428" s="34">
        <f>CONVERT(INDEX(Htg_StPt_Sch_EZ!$C$4:$I$27,MATCH(Schedules_8760!$C5428,Htg_StPt_Sch_EZ!$B$4:$B$27,0),MATCH(Schedules_8760!$F5428,Htg_StPt_Sch_EZ!$C$3:$I$3,0)),"F","C")</f>
        <v>20.555555555555554</v>
      </c>
      <c r="I5428" s="34">
        <f>CONVERT(INDEX(Htg_StPt_Sch_EZ!$C$31:$I$54,MATCH(Schedules_8760!$C5428,Htg_StPt_Sch_EZ!$B$31:$B$54,0),MATCH(Schedules_8760!$F5428,Htg_StPt_Sch_EZ!$C$30:$I$30,0)),"F","C")</f>
        <v>19.444444444444443</v>
      </c>
      <c r="J5428" s="34">
        <f>CONVERT(INDEX(Clg_StPt_Sch_EZ!$C$4:$I$27,MATCH(Schedules_8760!$C5428,Clg_StPt_Sch_EZ!$B$4:$B$27,0),MATCH(Schedules_8760!$F5428,Clg_StPt_Sch_EZ!$C$3:$I$3,0)),"F","C")</f>
        <v>25.555555555555554</v>
      </c>
      <c r="K5428" s="34">
        <f>CONVERT(INDEX(Clg_StPt_Sch_EZ!$C$31:$I$54,MATCH(Schedules_8760!$C5428,Clg_StPt_Sch_EZ!$B$31:$B$54,0),MATCH(Schedules_8760!$F5428,Clg_StPt_Sch_EZ!$C$30:$I$30,0)),"F","C")</f>
        <v>28.333333333333332</v>
      </c>
      <c r="L5428" s="34">
        <f>CONVERT(INDEX(DHW_StPt_Sch_EZ!$C$4:$I$27,MATCH(Schedules_8760!$C5428,DHW_StPt_Sch_EZ!$B$4:$B$27,0),MATCH(Schedules_8760!$F5428,DHW_StPt_Sch_EZ!$C$3:$I$3,0)),"F","C")</f>
        <v>53.333333333333329</v>
      </c>
      <c r="M5428" s="34">
        <f>CONVERT(INDEX(DHW_StPt_Sch_EZ!$C$31:$I$54,MATCH(Schedules_8760!$C5428,DHW_StPt_Sch_EZ!$B$31:$B$54,0),MATCH(Schedules_8760!$F5428,DHW_StPt_Sch_EZ!$C$30:$I$30,0)),"F","C")</f>
        <v>53.333333333333329</v>
      </c>
      <c r="N5428" s="12"/>
      <c r="O5428" s="12"/>
      <c r="P5428" s="12"/>
    </row>
    <row r="5429" spans="1:16" x14ac:dyDescent="0.25">
      <c r="A5429" s="35">
        <v>5428</v>
      </c>
      <c r="B5429" s="89">
        <v>227.125</v>
      </c>
      <c r="C5429" s="35">
        <f t="shared" si="420"/>
        <v>4</v>
      </c>
      <c r="D5429" s="35">
        <f t="shared" si="423"/>
        <v>227</v>
      </c>
      <c r="E5429" s="35">
        <f t="shared" si="424"/>
        <v>3</v>
      </c>
      <c r="F5429" s="35" t="str">
        <f t="shared" si="421"/>
        <v>Tuesday</v>
      </c>
      <c r="G5429" s="35">
        <f t="shared" si="422"/>
        <v>8</v>
      </c>
      <c r="H5429" s="34">
        <f>CONVERT(INDEX(Htg_StPt_Sch_EZ!$C$4:$I$27,MATCH(Schedules_8760!$C5429,Htg_StPt_Sch_EZ!$B$4:$B$27,0),MATCH(Schedules_8760!$F5429,Htg_StPt_Sch_EZ!$C$3:$I$3,0)),"F","C")</f>
        <v>20.555555555555554</v>
      </c>
      <c r="I5429" s="34">
        <f>CONVERT(INDEX(Htg_StPt_Sch_EZ!$C$31:$I$54,MATCH(Schedules_8760!$C5429,Htg_StPt_Sch_EZ!$B$31:$B$54,0),MATCH(Schedules_8760!$F5429,Htg_StPt_Sch_EZ!$C$30:$I$30,0)),"F","C")</f>
        <v>19.444444444444443</v>
      </c>
      <c r="J5429" s="34">
        <f>CONVERT(INDEX(Clg_StPt_Sch_EZ!$C$4:$I$27,MATCH(Schedules_8760!$C5429,Clg_StPt_Sch_EZ!$B$4:$B$27,0),MATCH(Schedules_8760!$F5429,Clg_StPt_Sch_EZ!$C$3:$I$3,0)),"F","C")</f>
        <v>25.555555555555554</v>
      </c>
      <c r="K5429" s="34">
        <f>CONVERT(INDEX(Clg_StPt_Sch_EZ!$C$31:$I$54,MATCH(Schedules_8760!$C5429,Clg_StPt_Sch_EZ!$B$31:$B$54,0),MATCH(Schedules_8760!$F5429,Clg_StPt_Sch_EZ!$C$30:$I$30,0)),"F","C")</f>
        <v>28.333333333333332</v>
      </c>
      <c r="L5429" s="34">
        <f>CONVERT(INDEX(DHW_StPt_Sch_EZ!$C$4:$I$27,MATCH(Schedules_8760!$C5429,DHW_StPt_Sch_EZ!$B$4:$B$27,0),MATCH(Schedules_8760!$F5429,DHW_StPt_Sch_EZ!$C$3:$I$3,0)),"F","C")</f>
        <v>53.333333333333329</v>
      </c>
      <c r="M5429" s="34">
        <f>CONVERT(INDEX(DHW_StPt_Sch_EZ!$C$31:$I$54,MATCH(Schedules_8760!$C5429,DHW_StPt_Sch_EZ!$B$31:$B$54,0),MATCH(Schedules_8760!$F5429,DHW_StPt_Sch_EZ!$C$30:$I$30,0)),"F","C")</f>
        <v>53.333333333333329</v>
      </c>
      <c r="N5429" s="12"/>
      <c r="O5429" s="12"/>
      <c r="P5429" s="12"/>
    </row>
    <row r="5430" spans="1:16" x14ac:dyDescent="0.25">
      <c r="A5430" s="35">
        <v>5429</v>
      </c>
      <c r="B5430" s="89">
        <v>227.16666666666671</v>
      </c>
      <c r="C5430" s="35">
        <f t="shared" si="420"/>
        <v>5</v>
      </c>
      <c r="D5430" s="35">
        <f t="shared" si="423"/>
        <v>227</v>
      </c>
      <c r="E5430" s="35">
        <f t="shared" si="424"/>
        <v>3</v>
      </c>
      <c r="F5430" s="35" t="str">
        <f t="shared" si="421"/>
        <v>Tuesday</v>
      </c>
      <c r="G5430" s="35">
        <f t="shared" si="422"/>
        <v>8</v>
      </c>
      <c r="H5430" s="34">
        <f>CONVERT(INDEX(Htg_StPt_Sch_EZ!$C$4:$I$27,MATCH(Schedules_8760!$C5430,Htg_StPt_Sch_EZ!$B$4:$B$27,0),MATCH(Schedules_8760!$F5430,Htg_StPt_Sch_EZ!$C$3:$I$3,0)),"F","C")</f>
        <v>20.555555555555554</v>
      </c>
      <c r="I5430" s="34">
        <f>CONVERT(INDEX(Htg_StPt_Sch_EZ!$C$31:$I$54,MATCH(Schedules_8760!$C5430,Htg_StPt_Sch_EZ!$B$31:$B$54,0),MATCH(Schedules_8760!$F5430,Htg_StPt_Sch_EZ!$C$30:$I$30,0)),"F","C")</f>
        <v>19.444444444444443</v>
      </c>
      <c r="J5430" s="34">
        <f>CONVERT(INDEX(Clg_StPt_Sch_EZ!$C$4:$I$27,MATCH(Schedules_8760!$C5430,Clg_StPt_Sch_EZ!$B$4:$B$27,0),MATCH(Schedules_8760!$F5430,Clg_StPt_Sch_EZ!$C$3:$I$3,0)),"F","C")</f>
        <v>25.555555555555554</v>
      </c>
      <c r="K5430" s="34">
        <f>CONVERT(INDEX(Clg_StPt_Sch_EZ!$C$31:$I$54,MATCH(Schedules_8760!$C5430,Clg_StPt_Sch_EZ!$B$31:$B$54,0),MATCH(Schedules_8760!$F5430,Clg_StPt_Sch_EZ!$C$30:$I$30,0)),"F","C")</f>
        <v>28.333333333333332</v>
      </c>
      <c r="L5430" s="34">
        <f>CONVERT(INDEX(DHW_StPt_Sch_EZ!$C$4:$I$27,MATCH(Schedules_8760!$C5430,DHW_StPt_Sch_EZ!$B$4:$B$27,0),MATCH(Schedules_8760!$F5430,DHW_StPt_Sch_EZ!$C$3:$I$3,0)),"F","C")</f>
        <v>53.333333333333329</v>
      </c>
      <c r="M5430" s="34">
        <f>CONVERT(INDEX(DHW_StPt_Sch_EZ!$C$31:$I$54,MATCH(Schedules_8760!$C5430,DHW_StPt_Sch_EZ!$B$31:$B$54,0),MATCH(Schedules_8760!$F5430,DHW_StPt_Sch_EZ!$C$30:$I$30,0)),"F","C")</f>
        <v>53.333333333333329</v>
      </c>
      <c r="N5430" s="12"/>
      <c r="O5430" s="12"/>
      <c r="P5430" s="12"/>
    </row>
    <row r="5431" spans="1:16" x14ac:dyDescent="0.25">
      <c r="A5431" s="35">
        <v>5430</v>
      </c>
      <c r="B5431" s="89">
        <v>227.20833333333329</v>
      </c>
      <c r="C5431" s="35">
        <f t="shared" si="420"/>
        <v>6</v>
      </c>
      <c r="D5431" s="35">
        <f t="shared" si="423"/>
        <v>227</v>
      </c>
      <c r="E5431" s="35">
        <f t="shared" si="424"/>
        <v>3</v>
      </c>
      <c r="F5431" s="35" t="str">
        <f t="shared" si="421"/>
        <v>Tuesday</v>
      </c>
      <c r="G5431" s="35">
        <f t="shared" si="422"/>
        <v>8</v>
      </c>
      <c r="H5431" s="34">
        <f>CONVERT(INDEX(Htg_StPt_Sch_EZ!$C$4:$I$27,MATCH(Schedules_8760!$C5431,Htg_StPt_Sch_EZ!$B$4:$B$27,0),MATCH(Schedules_8760!$F5431,Htg_StPt_Sch_EZ!$C$3:$I$3,0)),"F","C")</f>
        <v>20.555555555555554</v>
      </c>
      <c r="I5431" s="34">
        <f>CONVERT(INDEX(Htg_StPt_Sch_EZ!$C$31:$I$54,MATCH(Schedules_8760!$C5431,Htg_StPt_Sch_EZ!$B$31:$B$54,0),MATCH(Schedules_8760!$F5431,Htg_StPt_Sch_EZ!$C$30:$I$30,0)),"F","C")</f>
        <v>19.444444444444443</v>
      </c>
      <c r="J5431" s="34">
        <f>CONVERT(INDEX(Clg_StPt_Sch_EZ!$C$4:$I$27,MATCH(Schedules_8760!$C5431,Clg_StPt_Sch_EZ!$B$4:$B$27,0),MATCH(Schedules_8760!$F5431,Clg_StPt_Sch_EZ!$C$3:$I$3,0)),"F","C")</f>
        <v>25.555555555555554</v>
      </c>
      <c r="K5431" s="34">
        <f>CONVERT(INDEX(Clg_StPt_Sch_EZ!$C$31:$I$54,MATCH(Schedules_8760!$C5431,Clg_StPt_Sch_EZ!$B$31:$B$54,0),MATCH(Schedules_8760!$F5431,Clg_StPt_Sch_EZ!$C$30:$I$30,0)),"F","C")</f>
        <v>28.333333333333332</v>
      </c>
      <c r="L5431" s="34">
        <f>CONVERT(INDEX(DHW_StPt_Sch_EZ!$C$4:$I$27,MATCH(Schedules_8760!$C5431,DHW_StPt_Sch_EZ!$B$4:$B$27,0),MATCH(Schedules_8760!$F5431,DHW_StPt_Sch_EZ!$C$3:$I$3,0)),"F","C")</f>
        <v>53.333333333333329</v>
      </c>
      <c r="M5431" s="34">
        <f>CONVERT(INDEX(DHW_StPt_Sch_EZ!$C$31:$I$54,MATCH(Schedules_8760!$C5431,DHW_StPt_Sch_EZ!$B$31:$B$54,0),MATCH(Schedules_8760!$F5431,DHW_StPt_Sch_EZ!$C$30:$I$30,0)),"F","C")</f>
        <v>53.333333333333329</v>
      </c>
      <c r="N5431" s="12"/>
      <c r="O5431" s="12"/>
      <c r="P5431" s="12"/>
    </row>
    <row r="5432" spans="1:16" x14ac:dyDescent="0.25">
      <c r="A5432" s="35">
        <v>5431</v>
      </c>
      <c r="B5432" s="89">
        <v>227.25</v>
      </c>
      <c r="C5432" s="35">
        <f t="shared" si="420"/>
        <v>7</v>
      </c>
      <c r="D5432" s="35">
        <f t="shared" si="423"/>
        <v>227</v>
      </c>
      <c r="E5432" s="35">
        <f t="shared" si="424"/>
        <v>3</v>
      </c>
      <c r="F5432" s="35" t="str">
        <f t="shared" si="421"/>
        <v>Tuesday</v>
      </c>
      <c r="G5432" s="35">
        <f t="shared" si="422"/>
        <v>8</v>
      </c>
      <c r="H5432" s="34">
        <f>CONVERT(INDEX(Htg_StPt_Sch_EZ!$C$4:$I$27,MATCH(Schedules_8760!$C5432,Htg_StPt_Sch_EZ!$B$4:$B$27,0),MATCH(Schedules_8760!$F5432,Htg_StPt_Sch_EZ!$C$3:$I$3,0)),"F","C")</f>
        <v>20.555555555555554</v>
      </c>
      <c r="I5432" s="34">
        <f>CONVERT(INDEX(Htg_StPt_Sch_EZ!$C$31:$I$54,MATCH(Schedules_8760!$C5432,Htg_StPt_Sch_EZ!$B$31:$B$54,0),MATCH(Schedules_8760!$F5432,Htg_StPt_Sch_EZ!$C$30:$I$30,0)),"F","C")</f>
        <v>19.444444444444443</v>
      </c>
      <c r="J5432" s="34">
        <f>CONVERT(INDEX(Clg_StPt_Sch_EZ!$C$4:$I$27,MATCH(Schedules_8760!$C5432,Clg_StPt_Sch_EZ!$B$4:$B$27,0),MATCH(Schedules_8760!$F5432,Clg_StPt_Sch_EZ!$C$3:$I$3,0)),"F","C")</f>
        <v>25.555555555555554</v>
      </c>
      <c r="K5432" s="34">
        <f>CONVERT(INDEX(Clg_StPt_Sch_EZ!$C$31:$I$54,MATCH(Schedules_8760!$C5432,Clg_StPt_Sch_EZ!$B$31:$B$54,0),MATCH(Schedules_8760!$F5432,Clg_StPt_Sch_EZ!$C$30:$I$30,0)),"F","C")</f>
        <v>28.333333333333332</v>
      </c>
      <c r="L5432" s="34">
        <f>CONVERT(INDEX(DHW_StPt_Sch_EZ!$C$4:$I$27,MATCH(Schedules_8760!$C5432,DHW_StPt_Sch_EZ!$B$4:$B$27,0),MATCH(Schedules_8760!$F5432,DHW_StPt_Sch_EZ!$C$3:$I$3,0)),"F","C")</f>
        <v>53.333333333333329</v>
      </c>
      <c r="M5432" s="34">
        <f>CONVERT(INDEX(DHW_StPt_Sch_EZ!$C$31:$I$54,MATCH(Schedules_8760!$C5432,DHW_StPt_Sch_EZ!$B$31:$B$54,0),MATCH(Schedules_8760!$F5432,DHW_StPt_Sch_EZ!$C$30:$I$30,0)),"F","C")</f>
        <v>53.333333333333329</v>
      </c>
      <c r="N5432" s="12"/>
      <c r="O5432" s="12"/>
      <c r="P5432" s="12"/>
    </row>
    <row r="5433" spans="1:16" x14ac:dyDescent="0.25">
      <c r="A5433" s="35">
        <v>5432</v>
      </c>
      <c r="B5433" s="89">
        <v>227.29166666666671</v>
      </c>
      <c r="C5433" s="35">
        <f t="shared" si="420"/>
        <v>8</v>
      </c>
      <c r="D5433" s="35">
        <f t="shared" si="423"/>
        <v>227</v>
      </c>
      <c r="E5433" s="35">
        <f t="shared" si="424"/>
        <v>3</v>
      </c>
      <c r="F5433" s="35" t="str">
        <f t="shared" si="421"/>
        <v>Tuesday</v>
      </c>
      <c r="G5433" s="35">
        <f t="shared" si="422"/>
        <v>8</v>
      </c>
      <c r="H5433" s="34">
        <f>CONVERT(INDEX(Htg_StPt_Sch_EZ!$C$4:$I$27,MATCH(Schedules_8760!$C5433,Htg_StPt_Sch_EZ!$B$4:$B$27,0),MATCH(Schedules_8760!$F5433,Htg_StPt_Sch_EZ!$C$3:$I$3,0)),"F","C")</f>
        <v>20.555555555555554</v>
      </c>
      <c r="I5433" s="34">
        <f>CONVERT(INDEX(Htg_StPt_Sch_EZ!$C$31:$I$54,MATCH(Schedules_8760!$C5433,Htg_StPt_Sch_EZ!$B$31:$B$54,0),MATCH(Schedules_8760!$F5433,Htg_StPt_Sch_EZ!$C$30:$I$30,0)),"F","C")</f>
        <v>19.444444444444443</v>
      </c>
      <c r="J5433" s="34">
        <f>CONVERT(INDEX(Clg_StPt_Sch_EZ!$C$4:$I$27,MATCH(Schedules_8760!$C5433,Clg_StPt_Sch_EZ!$B$4:$B$27,0),MATCH(Schedules_8760!$F5433,Clg_StPt_Sch_EZ!$C$3:$I$3,0)),"F","C")</f>
        <v>25.555555555555554</v>
      </c>
      <c r="K5433" s="34">
        <f>CONVERT(INDEX(Clg_StPt_Sch_EZ!$C$31:$I$54,MATCH(Schedules_8760!$C5433,Clg_StPt_Sch_EZ!$B$31:$B$54,0),MATCH(Schedules_8760!$F5433,Clg_StPt_Sch_EZ!$C$30:$I$30,0)),"F","C")</f>
        <v>25</v>
      </c>
      <c r="L5433" s="34">
        <f>CONVERT(INDEX(DHW_StPt_Sch_EZ!$C$4:$I$27,MATCH(Schedules_8760!$C5433,DHW_StPt_Sch_EZ!$B$4:$B$27,0),MATCH(Schedules_8760!$F5433,DHW_StPt_Sch_EZ!$C$3:$I$3,0)),"F","C")</f>
        <v>53.333333333333329</v>
      </c>
      <c r="M5433" s="34">
        <f>CONVERT(INDEX(DHW_StPt_Sch_EZ!$C$31:$I$54,MATCH(Schedules_8760!$C5433,DHW_StPt_Sch_EZ!$B$31:$B$54,0),MATCH(Schedules_8760!$F5433,DHW_StPt_Sch_EZ!$C$30:$I$30,0)),"F","C")</f>
        <v>53.333333333333329</v>
      </c>
      <c r="N5433" s="12"/>
      <c r="O5433" s="12"/>
      <c r="P5433" s="12"/>
    </row>
    <row r="5434" spans="1:16" x14ac:dyDescent="0.25">
      <c r="A5434" s="35">
        <v>5433</v>
      </c>
      <c r="B5434" s="89">
        <v>227.33333333333329</v>
      </c>
      <c r="C5434" s="35">
        <f t="shared" si="420"/>
        <v>9</v>
      </c>
      <c r="D5434" s="35">
        <f t="shared" si="423"/>
        <v>227</v>
      </c>
      <c r="E5434" s="35">
        <f t="shared" si="424"/>
        <v>3</v>
      </c>
      <c r="F5434" s="35" t="str">
        <f t="shared" si="421"/>
        <v>Tuesday</v>
      </c>
      <c r="G5434" s="35">
        <f t="shared" si="422"/>
        <v>8</v>
      </c>
      <c r="H5434" s="34">
        <f>CONVERT(INDEX(Htg_StPt_Sch_EZ!$C$4:$I$27,MATCH(Schedules_8760!$C5434,Htg_StPt_Sch_EZ!$B$4:$B$27,0),MATCH(Schedules_8760!$F5434,Htg_StPt_Sch_EZ!$C$3:$I$3,0)),"F","C")</f>
        <v>20.555555555555554</v>
      </c>
      <c r="I5434" s="34">
        <f>CONVERT(INDEX(Htg_StPt_Sch_EZ!$C$31:$I$54,MATCH(Schedules_8760!$C5434,Htg_StPt_Sch_EZ!$B$31:$B$54,0),MATCH(Schedules_8760!$F5434,Htg_StPt_Sch_EZ!$C$30:$I$30,0)),"F","C")</f>
        <v>19.444444444444443</v>
      </c>
      <c r="J5434" s="34">
        <f>CONVERT(INDEX(Clg_StPt_Sch_EZ!$C$4:$I$27,MATCH(Schedules_8760!$C5434,Clg_StPt_Sch_EZ!$B$4:$B$27,0),MATCH(Schedules_8760!$F5434,Clg_StPt_Sch_EZ!$C$3:$I$3,0)),"F","C")</f>
        <v>25.555555555555554</v>
      </c>
      <c r="K5434" s="34">
        <f>CONVERT(INDEX(Clg_StPt_Sch_EZ!$C$31:$I$54,MATCH(Schedules_8760!$C5434,Clg_StPt_Sch_EZ!$B$31:$B$54,0),MATCH(Schedules_8760!$F5434,Clg_StPt_Sch_EZ!$C$30:$I$30,0)),"F","C")</f>
        <v>25</v>
      </c>
      <c r="L5434" s="34">
        <f>CONVERT(INDEX(DHW_StPt_Sch_EZ!$C$4:$I$27,MATCH(Schedules_8760!$C5434,DHW_StPt_Sch_EZ!$B$4:$B$27,0),MATCH(Schedules_8760!$F5434,DHW_StPt_Sch_EZ!$C$3:$I$3,0)),"F","C")</f>
        <v>53.333333333333329</v>
      </c>
      <c r="M5434" s="34">
        <f>CONVERT(INDEX(DHW_StPt_Sch_EZ!$C$31:$I$54,MATCH(Schedules_8760!$C5434,DHW_StPt_Sch_EZ!$B$31:$B$54,0),MATCH(Schedules_8760!$F5434,DHW_StPt_Sch_EZ!$C$30:$I$30,0)),"F","C")</f>
        <v>53.333333333333329</v>
      </c>
      <c r="N5434" s="12"/>
      <c r="O5434" s="12"/>
      <c r="P5434" s="12"/>
    </row>
    <row r="5435" spans="1:16" x14ac:dyDescent="0.25">
      <c r="A5435" s="35">
        <v>5434</v>
      </c>
      <c r="B5435" s="89">
        <v>227.375</v>
      </c>
      <c r="C5435" s="35">
        <f t="shared" si="420"/>
        <v>10</v>
      </c>
      <c r="D5435" s="35">
        <f t="shared" si="423"/>
        <v>227</v>
      </c>
      <c r="E5435" s="35">
        <f t="shared" si="424"/>
        <v>3</v>
      </c>
      <c r="F5435" s="35" t="str">
        <f t="shared" si="421"/>
        <v>Tuesday</v>
      </c>
      <c r="G5435" s="35">
        <f t="shared" si="422"/>
        <v>8</v>
      </c>
      <c r="H5435" s="34">
        <f>CONVERT(INDEX(Htg_StPt_Sch_EZ!$C$4:$I$27,MATCH(Schedules_8760!$C5435,Htg_StPt_Sch_EZ!$B$4:$B$27,0),MATCH(Schedules_8760!$F5435,Htg_StPt_Sch_EZ!$C$3:$I$3,0)),"F","C")</f>
        <v>20.555555555555554</v>
      </c>
      <c r="I5435" s="34">
        <f>CONVERT(INDEX(Htg_StPt_Sch_EZ!$C$31:$I$54,MATCH(Schedules_8760!$C5435,Htg_StPt_Sch_EZ!$B$31:$B$54,0),MATCH(Schedules_8760!$F5435,Htg_StPt_Sch_EZ!$C$30:$I$30,0)),"F","C")</f>
        <v>19.444444444444443</v>
      </c>
      <c r="J5435" s="34">
        <f>CONVERT(INDEX(Clg_StPt_Sch_EZ!$C$4:$I$27,MATCH(Schedules_8760!$C5435,Clg_StPt_Sch_EZ!$B$4:$B$27,0),MATCH(Schedules_8760!$F5435,Clg_StPt_Sch_EZ!$C$3:$I$3,0)),"F","C")</f>
        <v>25.555555555555554</v>
      </c>
      <c r="K5435" s="34">
        <f>CONVERT(INDEX(Clg_StPt_Sch_EZ!$C$31:$I$54,MATCH(Schedules_8760!$C5435,Clg_StPt_Sch_EZ!$B$31:$B$54,0),MATCH(Schedules_8760!$F5435,Clg_StPt_Sch_EZ!$C$30:$I$30,0)),"F","C")</f>
        <v>25</v>
      </c>
      <c r="L5435" s="34">
        <f>CONVERT(INDEX(DHW_StPt_Sch_EZ!$C$4:$I$27,MATCH(Schedules_8760!$C5435,DHW_StPt_Sch_EZ!$B$4:$B$27,0),MATCH(Schedules_8760!$F5435,DHW_StPt_Sch_EZ!$C$3:$I$3,0)),"F","C")</f>
        <v>53.333333333333329</v>
      </c>
      <c r="M5435" s="34">
        <f>CONVERT(INDEX(DHW_StPt_Sch_EZ!$C$31:$I$54,MATCH(Schedules_8760!$C5435,DHW_StPt_Sch_EZ!$B$31:$B$54,0),MATCH(Schedules_8760!$F5435,DHW_StPt_Sch_EZ!$C$30:$I$30,0)),"F","C")</f>
        <v>53.333333333333329</v>
      </c>
      <c r="N5435" s="12"/>
      <c r="O5435" s="12"/>
      <c r="P5435" s="12"/>
    </row>
    <row r="5436" spans="1:16" x14ac:dyDescent="0.25">
      <c r="A5436" s="35">
        <v>5435</v>
      </c>
      <c r="B5436" s="89">
        <v>227.41666666666671</v>
      </c>
      <c r="C5436" s="35">
        <f t="shared" si="420"/>
        <v>11</v>
      </c>
      <c r="D5436" s="35">
        <f t="shared" si="423"/>
        <v>227</v>
      </c>
      <c r="E5436" s="35">
        <f t="shared" si="424"/>
        <v>3</v>
      </c>
      <c r="F5436" s="35" t="str">
        <f t="shared" si="421"/>
        <v>Tuesday</v>
      </c>
      <c r="G5436" s="35">
        <f t="shared" si="422"/>
        <v>8</v>
      </c>
      <c r="H5436" s="34">
        <f>CONVERT(INDEX(Htg_StPt_Sch_EZ!$C$4:$I$27,MATCH(Schedules_8760!$C5436,Htg_StPt_Sch_EZ!$B$4:$B$27,0),MATCH(Schedules_8760!$F5436,Htg_StPt_Sch_EZ!$C$3:$I$3,0)),"F","C")</f>
        <v>20.555555555555554</v>
      </c>
      <c r="I5436" s="34">
        <f>CONVERT(INDEX(Htg_StPt_Sch_EZ!$C$31:$I$54,MATCH(Schedules_8760!$C5436,Htg_StPt_Sch_EZ!$B$31:$B$54,0),MATCH(Schedules_8760!$F5436,Htg_StPt_Sch_EZ!$C$30:$I$30,0)),"F","C")</f>
        <v>19.444444444444443</v>
      </c>
      <c r="J5436" s="34">
        <f>CONVERT(INDEX(Clg_StPt_Sch_EZ!$C$4:$I$27,MATCH(Schedules_8760!$C5436,Clg_StPt_Sch_EZ!$B$4:$B$27,0),MATCH(Schedules_8760!$F5436,Clg_StPt_Sch_EZ!$C$3:$I$3,0)),"F","C")</f>
        <v>25.555555555555554</v>
      </c>
      <c r="K5436" s="34">
        <f>CONVERT(INDEX(Clg_StPt_Sch_EZ!$C$31:$I$54,MATCH(Schedules_8760!$C5436,Clg_StPt_Sch_EZ!$B$31:$B$54,0),MATCH(Schedules_8760!$F5436,Clg_StPt_Sch_EZ!$C$30:$I$30,0)),"F","C")</f>
        <v>25</v>
      </c>
      <c r="L5436" s="34">
        <f>CONVERT(INDEX(DHW_StPt_Sch_EZ!$C$4:$I$27,MATCH(Schedules_8760!$C5436,DHW_StPt_Sch_EZ!$B$4:$B$27,0),MATCH(Schedules_8760!$F5436,DHW_StPt_Sch_EZ!$C$3:$I$3,0)),"F","C")</f>
        <v>53.333333333333329</v>
      </c>
      <c r="M5436" s="34">
        <f>CONVERT(INDEX(DHW_StPt_Sch_EZ!$C$31:$I$54,MATCH(Schedules_8760!$C5436,DHW_StPt_Sch_EZ!$B$31:$B$54,0),MATCH(Schedules_8760!$F5436,DHW_StPt_Sch_EZ!$C$30:$I$30,0)),"F","C")</f>
        <v>53.333333333333329</v>
      </c>
      <c r="N5436" s="12"/>
      <c r="O5436" s="12"/>
      <c r="P5436" s="12"/>
    </row>
    <row r="5437" spans="1:16" x14ac:dyDescent="0.25">
      <c r="A5437" s="35">
        <v>5436</v>
      </c>
      <c r="B5437" s="89">
        <v>227.45833333333329</v>
      </c>
      <c r="C5437" s="35">
        <f t="shared" si="420"/>
        <v>12</v>
      </c>
      <c r="D5437" s="35">
        <f t="shared" si="423"/>
        <v>227</v>
      </c>
      <c r="E5437" s="35">
        <f t="shared" si="424"/>
        <v>3</v>
      </c>
      <c r="F5437" s="35" t="str">
        <f t="shared" si="421"/>
        <v>Tuesday</v>
      </c>
      <c r="G5437" s="35">
        <f t="shared" si="422"/>
        <v>8</v>
      </c>
      <c r="H5437" s="34">
        <f>CONVERT(INDEX(Htg_StPt_Sch_EZ!$C$4:$I$27,MATCH(Schedules_8760!$C5437,Htg_StPt_Sch_EZ!$B$4:$B$27,0),MATCH(Schedules_8760!$F5437,Htg_StPt_Sch_EZ!$C$3:$I$3,0)),"F","C")</f>
        <v>20.555555555555554</v>
      </c>
      <c r="I5437" s="34">
        <f>CONVERT(INDEX(Htg_StPt_Sch_EZ!$C$31:$I$54,MATCH(Schedules_8760!$C5437,Htg_StPt_Sch_EZ!$B$31:$B$54,0),MATCH(Schedules_8760!$F5437,Htg_StPt_Sch_EZ!$C$30:$I$30,0)),"F","C")</f>
        <v>19.444444444444443</v>
      </c>
      <c r="J5437" s="34">
        <f>CONVERT(INDEX(Clg_StPt_Sch_EZ!$C$4:$I$27,MATCH(Schedules_8760!$C5437,Clg_StPt_Sch_EZ!$B$4:$B$27,0),MATCH(Schedules_8760!$F5437,Clg_StPt_Sch_EZ!$C$3:$I$3,0)),"F","C")</f>
        <v>25.555555555555554</v>
      </c>
      <c r="K5437" s="34">
        <f>CONVERT(INDEX(Clg_StPt_Sch_EZ!$C$31:$I$54,MATCH(Schedules_8760!$C5437,Clg_StPt_Sch_EZ!$B$31:$B$54,0),MATCH(Schedules_8760!$F5437,Clg_StPt_Sch_EZ!$C$30:$I$30,0)),"F","C")</f>
        <v>25</v>
      </c>
      <c r="L5437" s="34">
        <f>CONVERT(INDEX(DHW_StPt_Sch_EZ!$C$4:$I$27,MATCH(Schedules_8760!$C5437,DHW_StPt_Sch_EZ!$B$4:$B$27,0),MATCH(Schedules_8760!$F5437,DHW_StPt_Sch_EZ!$C$3:$I$3,0)),"F","C")</f>
        <v>53.333333333333329</v>
      </c>
      <c r="M5437" s="34">
        <f>CONVERT(INDEX(DHW_StPt_Sch_EZ!$C$31:$I$54,MATCH(Schedules_8760!$C5437,DHW_StPt_Sch_EZ!$B$31:$B$54,0),MATCH(Schedules_8760!$F5437,DHW_StPt_Sch_EZ!$C$30:$I$30,0)),"F","C")</f>
        <v>53.333333333333329</v>
      </c>
      <c r="N5437" s="12"/>
      <c r="O5437" s="12"/>
      <c r="P5437" s="12"/>
    </row>
    <row r="5438" spans="1:16" x14ac:dyDescent="0.25">
      <c r="A5438" s="35">
        <v>5437</v>
      </c>
      <c r="B5438" s="89">
        <v>227.5</v>
      </c>
      <c r="C5438" s="35">
        <f t="shared" si="420"/>
        <v>13</v>
      </c>
      <c r="D5438" s="35">
        <f t="shared" si="423"/>
        <v>227</v>
      </c>
      <c r="E5438" s="35">
        <f t="shared" si="424"/>
        <v>3</v>
      </c>
      <c r="F5438" s="35" t="str">
        <f t="shared" si="421"/>
        <v>Tuesday</v>
      </c>
      <c r="G5438" s="35">
        <f t="shared" si="422"/>
        <v>8</v>
      </c>
      <c r="H5438" s="34">
        <f>CONVERT(INDEX(Htg_StPt_Sch_EZ!$C$4:$I$27,MATCH(Schedules_8760!$C5438,Htg_StPt_Sch_EZ!$B$4:$B$27,0),MATCH(Schedules_8760!$F5438,Htg_StPt_Sch_EZ!$C$3:$I$3,0)),"F","C")</f>
        <v>20.555555555555554</v>
      </c>
      <c r="I5438" s="34">
        <f>CONVERT(INDEX(Htg_StPt_Sch_EZ!$C$31:$I$54,MATCH(Schedules_8760!$C5438,Htg_StPt_Sch_EZ!$B$31:$B$54,0),MATCH(Schedules_8760!$F5438,Htg_StPt_Sch_EZ!$C$30:$I$30,0)),"F","C")</f>
        <v>19.444444444444443</v>
      </c>
      <c r="J5438" s="34">
        <f>CONVERT(INDEX(Clg_StPt_Sch_EZ!$C$4:$I$27,MATCH(Schedules_8760!$C5438,Clg_StPt_Sch_EZ!$B$4:$B$27,0),MATCH(Schedules_8760!$F5438,Clg_StPt_Sch_EZ!$C$3:$I$3,0)),"F","C")</f>
        <v>25.555555555555554</v>
      </c>
      <c r="K5438" s="34">
        <f>CONVERT(INDEX(Clg_StPt_Sch_EZ!$C$31:$I$54,MATCH(Schedules_8760!$C5438,Clg_StPt_Sch_EZ!$B$31:$B$54,0),MATCH(Schedules_8760!$F5438,Clg_StPt_Sch_EZ!$C$30:$I$30,0)),"F","C")</f>
        <v>25</v>
      </c>
      <c r="L5438" s="34">
        <f>CONVERT(INDEX(DHW_StPt_Sch_EZ!$C$4:$I$27,MATCH(Schedules_8760!$C5438,DHW_StPt_Sch_EZ!$B$4:$B$27,0),MATCH(Schedules_8760!$F5438,DHW_StPt_Sch_EZ!$C$3:$I$3,0)),"F","C")</f>
        <v>53.333333333333329</v>
      </c>
      <c r="M5438" s="34">
        <f>CONVERT(INDEX(DHW_StPt_Sch_EZ!$C$31:$I$54,MATCH(Schedules_8760!$C5438,DHW_StPt_Sch_EZ!$B$31:$B$54,0),MATCH(Schedules_8760!$F5438,DHW_StPt_Sch_EZ!$C$30:$I$30,0)),"F","C")</f>
        <v>53.333333333333329</v>
      </c>
      <c r="N5438" s="12"/>
      <c r="O5438" s="12"/>
      <c r="P5438" s="12"/>
    </row>
    <row r="5439" spans="1:16" x14ac:dyDescent="0.25">
      <c r="A5439" s="35">
        <v>5438</v>
      </c>
      <c r="B5439" s="89">
        <v>227.54166666666671</v>
      </c>
      <c r="C5439" s="35">
        <f t="shared" si="420"/>
        <v>14</v>
      </c>
      <c r="D5439" s="35">
        <f t="shared" si="423"/>
        <v>227</v>
      </c>
      <c r="E5439" s="35">
        <f t="shared" si="424"/>
        <v>3</v>
      </c>
      <c r="F5439" s="35" t="str">
        <f t="shared" si="421"/>
        <v>Tuesday</v>
      </c>
      <c r="G5439" s="35">
        <f t="shared" si="422"/>
        <v>8</v>
      </c>
      <c r="H5439" s="34">
        <f>CONVERT(INDEX(Htg_StPt_Sch_EZ!$C$4:$I$27,MATCH(Schedules_8760!$C5439,Htg_StPt_Sch_EZ!$B$4:$B$27,0),MATCH(Schedules_8760!$F5439,Htg_StPt_Sch_EZ!$C$3:$I$3,0)),"F","C")</f>
        <v>20.555555555555554</v>
      </c>
      <c r="I5439" s="34">
        <f>CONVERT(INDEX(Htg_StPt_Sch_EZ!$C$31:$I$54,MATCH(Schedules_8760!$C5439,Htg_StPt_Sch_EZ!$B$31:$B$54,0),MATCH(Schedules_8760!$F5439,Htg_StPt_Sch_EZ!$C$30:$I$30,0)),"F","C")</f>
        <v>19.444444444444443</v>
      </c>
      <c r="J5439" s="34">
        <f>CONVERT(INDEX(Clg_StPt_Sch_EZ!$C$4:$I$27,MATCH(Schedules_8760!$C5439,Clg_StPt_Sch_EZ!$B$4:$B$27,0),MATCH(Schedules_8760!$F5439,Clg_StPt_Sch_EZ!$C$3:$I$3,0)),"F","C")</f>
        <v>25.555555555555554</v>
      </c>
      <c r="K5439" s="34">
        <f>CONVERT(INDEX(Clg_StPt_Sch_EZ!$C$31:$I$54,MATCH(Schedules_8760!$C5439,Clg_StPt_Sch_EZ!$B$31:$B$54,0),MATCH(Schedules_8760!$F5439,Clg_StPt_Sch_EZ!$C$30:$I$30,0)),"F","C")</f>
        <v>25</v>
      </c>
      <c r="L5439" s="34">
        <f>CONVERT(INDEX(DHW_StPt_Sch_EZ!$C$4:$I$27,MATCH(Schedules_8760!$C5439,DHW_StPt_Sch_EZ!$B$4:$B$27,0),MATCH(Schedules_8760!$F5439,DHW_StPt_Sch_EZ!$C$3:$I$3,0)),"F","C")</f>
        <v>53.333333333333329</v>
      </c>
      <c r="M5439" s="34">
        <f>CONVERT(INDEX(DHW_StPt_Sch_EZ!$C$31:$I$54,MATCH(Schedules_8760!$C5439,DHW_StPt_Sch_EZ!$B$31:$B$54,0),MATCH(Schedules_8760!$F5439,DHW_StPt_Sch_EZ!$C$30:$I$30,0)),"F","C")</f>
        <v>53.333333333333329</v>
      </c>
      <c r="N5439" s="12"/>
      <c r="O5439" s="12"/>
      <c r="P5439" s="12"/>
    </row>
    <row r="5440" spans="1:16" x14ac:dyDescent="0.25">
      <c r="A5440" s="35">
        <v>5439</v>
      </c>
      <c r="B5440" s="89">
        <v>227.58333333333329</v>
      </c>
      <c r="C5440" s="35">
        <f t="shared" si="420"/>
        <v>15</v>
      </c>
      <c r="D5440" s="35">
        <f t="shared" si="423"/>
        <v>227</v>
      </c>
      <c r="E5440" s="35">
        <f t="shared" si="424"/>
        <v>3</v>
      </c>
      <c r="F5440" s="35" t="str">
        <f t="shared" si="421"/>
        <v>Tuesday</v>
      </c>
      <c r="G5440" s="35">
        <f t="shared" si="422"/>
        <v>8</v>
      </c>
      <c r="H5440" s="34">
        <f>CONVERT(INDEX(Htg_StPt_Sch_EZ!$C$4:$I$27,MATCH(Schedules_8760!$C5440,Htg_StPt_Sch_EZ!$B$4:$B$27,0),MATCH(Schedules_8760!$F5440,Htg_StPt_Sch_EZ!$C$3:$I$3,0)),"F","C")</f>
        <v>20.555555555555554</v>
      </c>
      <c r="I5440" s="34">
        <f>CONVERT(INDEX(Htg_StPt_Sch_EZ!$C$31:$I$54,MATCH(Schedules_8760!$C5440,Htg_StPt_Sch_EZ!$B$31:$B$54,0),MATCH(Schedules_8760!$F5440,Htg_StPt_Sch_EZ!$C$30:$I$30,0)),"F","C")</f>
        <v>21.111111111111111</v>
      </c>
      <c r="J5440" s="34">
        <f>CONVERT(INDEX(Clg_StPt_Sch_EZ!$C$4:$I$27,MATCH(Schedules_8760!$C5440,Clg_StPt_Sch_EZ!$B$4:$B$27,0),MATCH(Schedules_8760!$F5440,Clg_StPt_Sch_EZ!$C$3:$I$3,0)),"F","C")</f>
        <v>25.555555555555554</v>
      </c>
      <c r="K5440" s="34">
        <f>CONVERT(INDEX(Clg_StPt_Sch_EZ!$C$31:$I$54,MATCH(Schedules_8760!$C5440,Clg_StPt_Sch_EZ!$B$31:$B$54,0),MATCH(Schedules_8760!$F5440,Clg_StPt_Sch_EZ!$C$30:$I$30,0)),"F","C")</f>
        <v>25</v>
      </c>
      <c r="L5440" s="34">
        <f>CONVERT(INDEX(DHW_StPt_Sch_EZ!$C$4:$I$27,MATCH(Schedules_8760!$C5440,DHW_StPt_Sch_EZ!$B$4:$B$27,0),MATCH(Schedules_8760!$F5440,DHW_StPt_Sch_EZ!$C$3:$I$3,0)),"F","C")</f>
        <v>53.333333333333329</v>
      </c>
      <c r="M5440" s="34">
        <f>CONVERT(INDEX(DHW_StPt_Sch_EZ!$C$31:$I$54,MATCH(Schedules_8760!$C5440,DHW_StPt_Sch_EZ!$B$31:$B$54,0),MATCH(Schedules_8760!$F5440,DHW_StPt_Sch_EZ!$C$30:$I$30,0)),"F","C")</f>
        <v>53.333333333333329</v>
      </c>
      <c r="N5440" s="12"/>
      <c r="O5440" s="12"/>
      <c r="P5440" s="12"/>
    </row>
    <row r="5441" spans="1:16" x14ac:dyDescent="0.25">
      <c r="A5441" s="35">
        <v>5440</v>
      </c>
      <c r="B5441" s="89">
        <v>227.625</v>
      </c>
      <c r="C5441" s="35">
        <f t="shared" si="420"/>
        <v>16</v>
      </c>
      <c r="D5441" s="35">
        <f t="shared" si="423"/>
        <v>227</v>
      </c>
      <c r="E5441" s="35">
        <f t="shared" si="424"/>
        <v>3</v>
      </c>
      <c r="F5441" s="35" t="str">
        <f t="shared" si="421"/>
        <v>Tuesday</v>
      </c>
      <c r="G5441" s="35">
        <f t="shared" si="422"/>
        <v>8</v>
      </c>
      <c r="H5441" s="34">
        <f>CONVERT(INDEX(Htg_StPt_Sch_EZ!$C$4:$I$27,MATCH(Schedules_8760!$C5441,Htg_StPt_Sch_EZ!$B$4:$B$27,0),MATCH(Schedules_8760!$F5441,Htg_StPt_Sch_EZ!$C$3:$I$3,0)),"F","C")</f>
        <v>20.555555555555554</v>
      </c>
      <c r="I5441" s="34">
        <f>CONVERT(INDEX(Htg_StPt_Sch_EZ!$C$31:$I$54,MATCH(Schedules_8760!$C5441,Htg_StPt_Sch_EZ!$B$31:$B$54,0),MATCH(Schedules_8760!$F5441,Htg_StPt_Sch_EZ!$C$30:$I$30,0)),"F","C")</f>
        <v>21.111111111111111</v>
      </c>
      <c r="J5441" s="34">
        <f>CONVERT(INDEX(Clg_StPt_Sch_EZ!$C$4:$I$27,MATCH(Schedules_8760!$C5441,Clg_StPt_Sch_EZ!$B$4:$B$27,0),MATCH(Schedules_8760!$F5441,Clg_StPt_Sch_EZ!$C$3:$I$3,0)),"F","C")</f>
        <v>25.555555555555554</v>
      </c>
      <c r="K5441" s="34">
        <f>CONVERT(INDEX(Clg_StPt_Sch_EZ!$C$31:$I$54,MATCH(Schedules_8760!$C5441,Clg_StPt_Sch_EZ!$B$31:$B$54,0),MATCH(Schedules_8760!$F5441,Clg_StPt_Sch_EZ!$C$30:$I$30,0)),"F","C")</f>
        <v>25</v>
      </c>
      <c r="L5441" s="34">
        <f>CONVERT(INDEX(DHW_StPt_Sch_EZ!$C$4:$I$27,MATCH(Schedules_8760!$C5441,DHW_StPt_Sch_EZ!$B$4:$B$27,0),MATCH(Schedules_8760!$F5441,DHW_StPt_Sch_EZ!$C$3:$I$3,0)),"F","C")</f>
        <v>53.333333333333329</v>
      </c>
      <c r="M5441" s="34">
        <f>CONVERT(INDEX(DHW_StPt_Sch_EZ!$C$31:$I$54,MATCH(Schedules_8760!$C5441,DHW_StPt_Sch_EZ!$B$31:$B$54,0),MATCH(Schedules_8760!$F5441,DHW_StPt_Sch_EZ!$C$30:$I$30,0)),"F","C")</f>
        <v>53.333333333333329</v>
      </c>
      <c r="N5441" s="12"/>
      <c r="O5441" s="12"/>
      <c r="P5441" s="12"/>
    </row>
    <row r="5442" spans="1:16" x14ac:dyDescent="0.25">
      <c r="A5442" s="35">
        <v>5441</v>
      </c>
      <c r="B5442" s="89">
        <v>227.66666666666671</v>
      </c>
      <c r="C5442" s="35">
        <f t="shared" ref="C5442:C5505" si="425">HOUR(B5442)+1</f>
        <v>17</v>
      </c>
      <c r="D5442" s="35">
        <f t="shared" si="423"/>
        <v>227</v>
      </c>
      <c r="E5442" s="35">
        <f t="shared" si="424"/>
        <v>3</v>
      </c>
      <c r="F5442" s="35" t="str">
        <f t="shared" ref="F5442:F5505" si="426">IF(E5442=1,"Sunday",IF(E5442=2,"Monday",IF(E5442=3,"Tuesday",IF(E5442=4,"Wednesday",IF(E5442=5,"Thursday",IF(E5442=6,"Friday","Saturday"))))))</f>
        <v>Tuesday</v>
      </c>
      <c r="G5442" s="35">
        <f t="shared" ref="G5442:G5505" si="427">MONTH(B5442)</f>
        <v>8</v>
      </c>
      <c r="H5442" s="34">
        <f>CONVERT(INDEX(Htg_StPt_Sch_EZ!$C$4:$I$27,MATCH(Schedules_8760!$C5442,Htg_StPt_Sch_EZ!$B$4:$B$27,0),MATCH(Schedules_8760!$F5442,Htg_StPt_Sch_EZ!$C$3:$I$3,0)),"F","C")</f>
        <v>20.555555555555554</v>
      </c>
      <c r="I5442" s="34">
        <f>CONVERT(INDEX(Htg_StPt_Sch_EZ!$C$31:$I$54,MATCH(Schedules_8760!$C5442,Htg_StPt_Sch_EZ!$B$31:$B$54,0),MATCH(Schedules_8760!$F5442,Htg_StPt_Sch_EZ!$C$30:$I$30,0)),"F","C")</f>
        <v>17.777777777777779</v>
      </c>
      <c r="J5442" s="34">
        <f>CONVERT(INDEX(Clg_StPt_Sch_EZ!$C$4:$I$27,MATCH(Schedules_8760!$C5442,Clg_StPt_Sch_EZ!$B$4:$B$27,0),MATCH(Schedules_8760!$F5442,Clg_StPt_Sch_EZ!$C$3:$I$3,0)),"F","C")</f>
        <v>25.555555555555554</v>
      </c>
      <c r="K5442" s="34">
        <f>CONVERT(INDEX(Clg_StPt_Sch_EZ!$C$31:$I$54,MATCH(Schedules_8760!$C5442,Clg_StPt_Sch_EZ!$B$31:$B$54,0),MATCH(Schedules_8760!$F5442,Clg_StPt_Sch_EZ!$C$30:$I$30,0)),"F","C")</f>
        <v>25</v>
      </c>
      <c r="L5442" s="34">
        <f>CONVERT(INDEX(DHW_StPt_Sch_EZ!$C$4:$I$27,MATCH(Schedules_8760!$C5442,DHW_StPt_Sch_EZ!$B$4:$B$27,0),MATCH(Schedules_8760!$F5442,DHW_StPt_Sch_EZ!$C$3:$I$3,0)),"F","C")</f>
        <v>53.333333333333329</v>
      </c>
      <c r="M5442" s="34">
        <f>CONVERT(INDEX(DHW_StPt_Sch_EZ!$C$31:$I$54,MATCH(Schedules_8760!$C5442,DHW_StPt_Sch_EZ!$B$31:$B$54,0),MATCH(Schedules_8760!$F5442,DHW_StPt_Sch_EZ!$C$30:$I$30,0)),"F","C")</f>
        <v>53.333333333333329</v>
      </c>
      <c r="N5442" s="12"/>
      <c r="O5442" s="12"/>
      <c r="P5442" s="12"/>
    </row>
    <row r="5443" spans="1:16" x14ac:dyDescent="0.25">
      <c r="A5443" s="35">
        <v>5442</v>
      </c>
      <c r="B5443" s="89">
        <v>227.70833333333329</v>
      </c>
      <c r="C5443" s="35">
        <f t="shared" si="425"/>
        <v>18</v>
      </c>
      <c r="D5443" s="35">
        <f t="shared" ref="D5443:D5506" si="428">IF(C5443=1,D5442+1,D5442)</f>
        <v>227</v>
      </c>
      <c r="E5443" s="35">
        <f t="shared" ref="E5443:E5506" si="429">IF(AND(C5443=1,E5442=7),1,IF(C5443=1,E5442+1,E5442))</f>
        <v>3</v>
      </c>
      <c r="F5443" s="35" t="str">
        <f t="shared" si="426"/>
        <v>Tuesday</v>
      </c>
      <c r="G5443" s="35">
        <f t="shared" si="427"/>
        <v>8</v>
      </c>
      <c r="H5443" s="34">
        <f>CONVERT(INDEX(Htg_StPt_Sch_EZ!$C$4:$I$27,MATCH(Schedules_8760!$C5443,Htg_StPt_Sch_EZ!$B$4:$B$27,0),MATCH(Schedules_8760!$F5443,Htg_StPt_Sch_EZ!$C$3:$I$3,0)),"F","C")</f>
        <v>20.555555555555554</v>
      </c>
      <c r="I5443" s="34">
        <f>CONVERT(INDEX(Htg_StPt_Sch_EZ!$C$31:$I$54,MATCH(Schedules_8760!$C5443,Htg_StPt_Sch_EZ!$B$31:$B$54,0),MATCH(Schedules_8760!$F5443,Htg_StPt_Sch_EZ!$C$30:$I$30,0)),"F","C")</f>
        <v>17.777777777777779</v>
      </c>
      <c r="J5443" s="34">
        <f>CONVERT(INDEX(Clg_StPt_Sch_EZ!$C$4:$I$27,MATCH(Schedules_8760!$C5443,Clg_StPt_Sch_EZ!$B$4:$B$27,0),MATCH(Schedules_8760!$F5443,Clg_StPt_Sch_EZ!$C$3:$I$3,0)),"F","C")</f>
        <v>25.555555555555554</v>
      </c>
      <c r="K5443" s="34">
        <f>CONVERT(INDEX(Clg_StPt_Sch_EZ!$C$31:$I$54,MATCH(Schedules_8760!$C5443,Clg_StPt_Sch_EZ!$B$31:$B$54,0),MATCH(Schedules_8760!$F5443,Clg_StPt_Sch_EZ!$C$30:$I$30,0)),"F","C")</f>
        <v>28.333333333333332</v>
      </c>
      <c r="L5443" s="34">
        <f>CONVERT(INDEX(DHW_StPt_Sch_EZ!$C$4:$I$27,MATCH(Schedules_8760!$C5443,DHW_StPt_Sch_EZ!$B$4:$B$27,0),MATCH(Schedules_8760!$F5443,DHW_StPt_Sch_EZ!$C$3:$I$3,0)),"F","C")</f>
        <v>53.333333333333329</v>
      </c>
      <c r="M5443" s="34">
        <f>CONVERT(INDEX(DHW_StPt_Sch_EZ!$C$31:$I$54,MATCH(Schedules_8760!$C5443,DHW_StPt_Sch_EZ!$B$31:$B$54,0),MATCH(Schedules_8760!$F5443,DHW_StPt_Sch_EZ!$C$30:$I$30,0)),"F","C")</f>
        <v>53.333333333333329</v>
      </c>
      <c r="N5443" s="12"/>
      <c r="O5443" s="12"/>
      <c r="P5443" s="12"/>
    </row>
    <row r="5444" spans="1:16" x14ac:dyDescent="0.25">
      <c r="A5444" s="35">
        <v>5443</v>
      </c>
      <c r="B5444" s="89">
        <v>227.75</v>
      </c>
      <c r="C5444" s="35">
        <f t="shared" si="425"/>
        <v>19</v>
      </c>
      <c r="D5444" s="35">
        <f t="shared" si="428"/>
        <v>227</v>
      </c>
      <c r="E5444" s="35">
        <f t="shared" si="429"/>
        <v>3</v>
      </c>
      <c r="F5444" s="35" t="str">
        <f t="shared" si="426"/>
        <v>Tuesday</v>
      </c>
      <c r="G5444" s="35">
        <f t="shared" si="427"/>
        <v>8</v>
      </c>
      <c r="H5444" s="34">
        <f>CONVERT(INDEX(Htg_StPt_Sch_EZ!$C$4:$I$27,MATCH(Schedules_8760!$C5444,Htg_StPt_Sch_EZ!$B$4:$B$27,0),MATCH(Schedules_8760!$F5444,Htg_StPt_Sch_EZ!$C$3:$I$3,0)),"F","C")</f>
        <v>20.555555555555554</v>
      </c>
      <c r="I5444" s="34">
        <f>CONVERT(INDEX(Htg_StPt_Sch_EZ!$C$31:$I$54,MATCH(Schedules_8760!$C5444,Htg_StPt_Sch_EZ!$B$31:$B$54,0),MATCH(Schedules_8760!$F5444,Htg_StPt_Sch_EZ!$C$30:$I$30,0)),"F","C")</f>
        <v>18.333333333333332</v>
      </c>
      <c r="J5444" s="34">
        <f>CONVERT(INDEX(Clg_StPt_Sch_EZ!$C$4:$I$27,MATCH(Schedules_8760!$C5444,Clg_StPt_Sch_EZ!$B$4:$B$27,0),MATCH(Schedules_8760!$F5444,Clg_StPt_Sch_EZ!$C$3:$I$3,0)),"F","C")</f>
        <v>25.555555555555554</v>
      </c>
      <c r="K5444" s="34">
        <f>CONVERT(INDEX(Clg_StPt_Sch_EZ!$C$31:$I$54,MATCH(Schedules_8760!$C5444,Clg_StPt_Sch_EZ!$B$31:$B$54,0),MATCH(Schedules_8760!$F5444,Clg_StPt_Sch_EZ!$C$30:$I$30,0)),"F","C")</f>
        <v>28.333333333333332</v>
      </c>
      <c r="L5444" s="34">
        <f>CONVERT(INDEX(DHW_StPt_Sch_EZ!$C$4:$I$27,MATCH(Schedules_8760!$C5444,DHW_StPt_Sch_EZ!$B$4:$B$27,0),MATCH(Schedules_8760!$F5444,DHW_StPt_Sch_EZ!$C$3:$I$3,0)),"F","C")</f>
        <v>53.333333333333329</v>
      </c>
      <c r="M5444" s="34">
        <f>CONVERT(INDEX(DHW_StPt_Sch_EZ!$C$31:$I$54,MATCH(Schedules_8760!$C5444,DHW_StPt_Sch_EZ!$B$31:$B$54,0),MATCH(Schedules_8760!$F5444,DHW_StPt_Sch_EZ!$C$30:$I$30,0)),"F","C")</f>
        <v>53.333333333333329</v>
      </c>
      <c r="N5444" s="12"/>
      <c r="O5444" s="12"/>
      <c r="P5444" s="12"/>
    </row>
    <row r="5445" spans="1:16" x14ac:dyDescent="0.25">
      <c r="A5445" s="35">
        <v>5444</v>
      </c>
      <c r="B5445" s="89">
        <v>227.79166666666671</v>
      </c>
      <c r="C5445" s="35">
        <f t="shared" si="425"/>
        <v>20</v>
      </c>
      <c r="D5445" s="35">
        <f t="shared" si="428"/>
        <v>227</v>
      </c>
      <c r="E5445" s="35">
        <f t="shared" si="429"/>
        <v>3</v>
      </c>
      <c r="F5445" s="35" t="str">
        <f t="shared" si="426"/>
        <v>Tuesday</v>
      </c>
      <c r="G5445" s="35">
        <f t="shared" si="427"/>
        <v>8</v>
      </c>
      <c r="H5445" s="34">
        <f>CONVERT(INDEX(Htg_StPt_Sch_EZ!$C$4:$I$27,MATCH(Schedules_8760!$C5445,Htg_StPt_Sch_EZ!$B$4:$B$27,0),MATCH(Schedules_8760!$F5445,Htg_StPt_Sch_EZ!$C$3:$I$3,0)),"F","C")</f>
        <v>20.555555555555554</v>
      </c>
      <c r="I5445" s="34">
        <f>CONVERT(INDEX(Htg_StPt_Sch_EZ!$C$31:$I$54,MATCH(Schedules_8760!$C5445,Htg_StPt_Sch_EZ!$B$31:$B$54,0),MATCH(Schedules_8760!$F5445,Htg_StPt_Sch_EZ!$C$30:$I$30,0)),"F","C")</f>
        <v>18.888888888888889</v>
      </c>
      <c r="J5445" s="34">
        <f>CONVERT(INDEX(Clg_StPt_Sch_EZ!$C$4:$I$27,MATCH(Schedules_8760!$C5445,Clg_StPt_Sch_EZ!$B$4:$B$27,0),MATCH(Schedules_8760!$F5445,Clg_StPt_Sch_EZ!$C$3:$I$3,0)),"F","C")</f>
        <v>25.555555555555554</v>
      </c>
      <c r="K5445" s="34">
        <f>CONVERT(INDEX(Clg_StPt_Sch_EZ!$C$31:$I$54,MATCH(Schedules_8760!$C5445,Clg_StPt_Sch_EZ!$B$31:$B$54,0),MATCH(Schedules_8760!$F5445,Clg_StPt_Sch_EZ!$C$30:$I$30,0)),"F","C")</f>
        <v>28.333333333333332</v>
      </c>
      <c r="L5445" s="34">
        <f>CONVERT(INDEX(DHW_StPt_Sch_EZ!$C$4:$I$27,MATCH(Schedules_8760!$C5445,DHW_StPt_Sch_EZ!$B$4:$B$27,0),MATCH(Schedules_8760!$F5445,DHW_StPt_Sch_EZ!$C$3:$I$3,0)),"F","C")</f>
        <v>53.333333333333329</v>
      </c>
      <c r="M5445" s="34">
        <f>CONVERT(INDEX(DHW_StPt_Sch_EZ!$C$31:$I$54,MATCH(Schedules_8760!$C5445,DHW_StPt_Sch_EZ!$B$31:$B$54,0),MATCH(Schedules_8760!$F5445,DHW_StPt_Sch_EZ!$C$30:$I$30,0)),"F","C")</f>
        <v>53.333333333333329</v>
      </c>
      <c r="N5445" s="12"/>
      <c r="O5445" s="12"/>
      <c r="P5445" s="12"/>
    </row>
    <row r="5446" spans="1:16" x14ac:dyDescent="0.25">
      <c r="A5446" s="35">
        <v>5445</v>
      </c>
      <c r="B5446" s="89">
        <v>227.83333333333329</v>
      </c>
      <c r="C5446" s="35">
        <f t="shared" si="425"/>
        <v>21</v>
      </c>
      <c r="D5446" s="35">
        <f t="shared" si="428"/>
        <v>227</v>
      </c>
      <c r="E5446" s="35">
        <f t="shared" si="429"/>
        <v>3</v>
      </c>
      <c r="F5446" s="35" t="str">
        <f t="shared" si="426"/>
        <v>Tuesday</v>
      </c>
      <c r="G5446" s="35">
        <f t="shared" si="427"/>
        <v>8</v>
      </c>
      <c r="H5446" s="34">
        <f>CONVERT(INDEX(Htg_StPt_Sch_EZ!$C$4:$I$27,MATCH(Schedules_8760!$C5446,Htg_StPt_Sch_EZ!$B$4:$B$27,0),MATCH(Schedules_8760!$F5446,Htg_StPt_Sch_EZ!$C$3:$I$3,0)),"F","C")</f>
        <v>20.555555555555554</v>
      </c>
      <c r="I5446" s="34">
        <f>CONVERT(INDEX(Htg_StPt_Sch_EZ!$C$31:$I$54,MATCH(Schedules_8760!$C5446,Htg_StPt_Sch_EZ!$B$31:$B$54,0),MATCH(Schedules_8760!$F5446,Htg_StPt_Sch_EZ!$C$30:$I$30,0)),"F","C")</f>
        <v>19.444444444444443</v>
      </c>
      <c r="J5446" s="34">
        <f>CONVERT(INDEX(Clg_StPt_Sch_EZ!$C$4:$I$27,MATCH(Schedules_8760!$C5446,Clg_StPt_Sch_EZ!$B$4:$B$27,0),MATCH(Schedules_8760!$F5446,Clg_StPt_Sch_EZ!$C$3:$I$3,0)),"F","C")</f>
        <v>25.555555555555554</v>
      </c>
      <c r="K5446" s="34">
        <f>CONVERT(INDEX(Clg_StPt_Sch_EZ!$C$31:$I$54,MATCH(Schedules_8760!$C5446,Clg_StPt_Sch_EZ!$B$31:$B$54,0),MATCH(Schedules_8760!$F5446,Clg_StPt_Sch_EZ!$C$30:$I$30,0)),"F","C")</f>
        <v>28.333333333333332</v>
      </c>
      <c r="L5446" s="34">
        <f>CONVERT(INDEX(DHW_StPt_Sch_EZ!$C$4:$I$27,MATCH(Schedules_8760!$C5446,DHW_StPt_Sch_EZ!$B$4:$B$27,0),MATCH(Schedules_8760!$F5446,DHW_StPt_Sch_EZ!$C$3:$I$3,0)),"F","C")</f>
        <v>53.333333333333329</v>
      </c>
      <c r="M5446" s="34">
        <f>CONVERT(INDEX(DHW_StPt_Sch_EZ!$C$31:$I$54,MATCH(Schedules_8760!$C5446,DHW_StPt_Sch_EZ!$B$31:$B$54,0),MATCH(Schedules_8760!$F5446,DHW_StPt_Sch_EZ!$C$30:$I$30,0)),"F","C")</f>
        <v>53.333333333333329</v>
      </c>
      <c r="N5446" s="12"/>
      <c r="O5446" s="12"/>
      <c r="P5446" s="12"/>
    </row>
    <row r="5447" spans="1:16" x14ac:dyDescent="0.25">
      <c r="A5447" s="35">
        <v>5446</v>
      </c>
      <c r="B5447" s="89">
        <v>227.875</v>
      </c>
      <c r="C5447" s="35">
        <f t="shared" si="425"/>
        <v>22</v>
      </c>
      <c r="D5447" s="35">
        <f t="shared" si="428"/>
        <v>227</v>
      </c>
      <c r="E5447" s="35">
        <f t="shared" si="429"/>
        <v>3</v>
      </c>
      <c r="F5447" s="35" t="str">
        <f t="shared" si="426"/>
        <v>Tuesday</v>
      </c>
      <c r="G5447" s="35">
        <f t="shared" si="427"/>
        <v>8</v>
      </c>
      <c r="H5447" s="34">
        <f>CONVERT(INDEX(Htg_StPt_Sch_EZ!$C$4:$I$27,MATCH(Schedules_8760!$C5447,Htg_StPt_Sch_EZ!$B$4:$B$27,0),MATCH(Schedules_8760!$F5447,Htg_StPt_Sch_EZ!$C$3:$I$3,0)),"F","C")</f>
        <v>20.555555555555554</v>
      </c>
      <c r="I5447" s="34">
        <f>CONVERT(INDEX(Htg_StPt_Sch_EZ!$C$31:$I$54,MATCH(Schedules_8760!$C5447,Htg_StPt_Sch_EZ!$B$31:$B$54,0),MATCH(Schedules_8760!$F5447,Htg_StPt_Sch_EZ!$C$30:$I$30,0)),"F","C")</f>
        <v>19.444444444444443</v>
      </c>
      <c r="J5447" s="34">
        <f>CONVERT(INDEX(Clg_StPt_Sch_EZ!$C$4:$I$27,MATCH(Schedules_8760!$C5447,Clg_StPt_Sch_EZ!$B$4:$B$27,0),MATCH(Schedules_8760!$F5447,Clg_StPt_Sch_EZ!$C$3:$I$3,0)),"F","C")</f>
        <v>25.555555555555554</v>
      </c>
      <c r="K5447" s="34">
        <f>CONVERT(INDEX(Clg_StPt_Sch_EZ!$C$31:$I$54,MATCH(Schedules_8760!$C5447,Clg_StPt_Sch_EZ!$B$31:$B$54,0),MATCH(Schedules_8760!$F5447,Clg_StPt_Sch_EZ!$C$30:$I$30,0)),"F","C")</f>
        <v>28.333333333333332</v>
      </c>
      <c r="L5447" s="34">
        <f>CONVERT(INDEX(DHW_StPt_Sch_EZ!$C$4:$I$27,MATCH(Schedules_8760!$C5447,DHW_StPt_Sch_EZ!$B$4:$B$27,0),MATCH(Schedules_8760!$F5447,DHW_StPt_Sch_EZ!$C$3:$I$3,0)),"F","C")</f>
        <v>53.333333333333329</v>
      </c>
      <c r="M5447" s="34">
        <f>CONVERT(INDEX(DHW_StPt_Sch_EZ!$C$31:$I$54,MATCH(Schedules_8760!$C5447,DHW_StPt_Sch_EZ!$B$31:$B$54,0),MATCH(Schedules_8760!$F5447,DHW_StPt_Sch_EZ!$C$30:$I$30,0)),"F","C")</f>
        <v>53.333333333333329</v>
      </c>
      <c r="N5447" s="12"/>
      <c r="O5447" s="12"/>
      <c r="P5447" s="12"/>
    </row>
    <row r="5448" spans="1:16" x14ac:dyDescent="0.25">
      <c r="A5448" s="35">
        <v>5447</v>
      </c>
      <c r="B5448" s="89">
        <v>227.91666666666671</v>
      </c>
      <c r="C5448" s="35">
        <f t="shared" si="425"/>
        <v>23</v>
      </c>
      <c r="D5448" s="35">
        <f t="shared" si="428"/>
        <v>227</v>
      </c>
      <c r="E5448" s="35">
        <f t="shared" si="429"/>
        <v>3</v>
      </c>
      <c r="F5448" s="35" t="str">
        <f t="shared" si="426"/>
        <v>Tuesday</v>
      </c>
      <c r="G5448" s="35">
        <f t="shared" si="427"/>
        <v>8</v>
      </c>
      <c r="H5448" s="34">
        <f>CONVERT(INDEX(Htg_StPt_Sch_EZ!$C$4:$I$27,MATCH(Schedules_8760!$C5448,Htg_StPt_Sch_EZ!$B$4:$B$27,0),MATCH(Schedules_8760!$F5448,Htg_StPt_Sch_EZ!$C$3:$I$3,0)),"F","C")</f>
        <v>20.555555555555554</v>
      </c>
      <c r="I5448" s="34">
        <f>CONVERT(INDEX(Htg_StPt_Sch_EZ!$C$31:$I$54,MATCH(Schedules_8760!$C5448,Htg_StPt_Sch_EZ!$B$31:$B$54,0),MATCH(Schedules_8760!$F5448,Htg_StPt_Sch_EZ!$C$30:$I$30,0)),"F","C")</f>
        <v>19.444444444444443</v>
      </c>
      <c r="J5448" s="34">
        <f>CONVERT(INDEX(Clg_StPt_Sch_EZ!$C$4:$I$27,MATCH(Schedules_8760!$C5448,Clg_StPt_Sch_EZ!$B$4:$B$27,0),MATCH(Schedules_8760!$F5448,Clg_StPt_Sch_EZ!$C$3:$I$3,0)),"F","C")</f>
        <v>25.555555555555554</v>
      </c>
      <c r="K5448" s="34">
        <f>CONVERT(INDEX(Clg_StPt_Sch_EZ!$C$31:$I$54,MATCH(Schedules_8760!$C5448,Clg_StPt_Sch_EZ!$B$31:$B$54,0),MATCH(Schedules_8760!$F5448,Clg_StPt_Sch_EZ!$C$30:$I$30,0)),"F","C")</f>
        <v>28.333333333333332</v>
      </c>
      <c r="L5448" s="34">
        <f>CONVERT(INDEX(DHW_StPt_Sch_EZ!$C$4:$I$27,MATCH(Schedules_8760!$C5448,DHW_StPt_Sch_EZ!$B$4:$B$27,0),MATCH(Schedules_8760!$F5448,DHW_StPt_Sch_EZ!$C$3:$I$3,0)),"F","C")</f>
        <v>53.333333333333329</v>
      </c>
      <c r="M5448" s="34">
        <f>CONVERT(INDEX(DHW_StPt_Sch_EZ!$C$31:$I$54,MATCH(Schedules_8760!$C5448,DHW_StPt_Sch_EZ!$B$31:$B$54,0),MATCH(Schedules_8760!$F5448,DHW_StPt_Sch_EZ!$C$30:$I$30,0)),"F","C")</f>
        <v>53.333333333333329</v>
      </c>
      <c r="N5448" s="12"/>
      <c r="O5448" s="12"/>
      <c r="P5448" s="12"/>
    </row>
    <row r="5449" spans="1:16" x14ac:dyDescent="0.25">
      <c r="A5449" s="35">
        <v>5448</v>
      </c>
      <c r="B5449" s="89">
        <v>227.95833333333329</v>
      </c>
      <c r="C5449" s="35">
        <f t="shared" si="425"/>
        <v>24</v>
      </c>
      <c r="D5449" s="35">
        <f t="shared" si="428"/>
        <v>227</v>
      </c>
      <c r="E5449" s="35">
        <f t="shared" si="429"/>
        <v>3</v>
      </c>
      <c r="F5449" s="35" t="str">
        <f t="shared" si="426"/>
        <v>Tuesday</v>
      </c>
      <c r="G5449" s="35">
        <f t="shared" si="427"/>
        <v>8</v>
      </c>
      <c r="H5449" s="34">
        <f>CONVERT(INDEX(Htg_StPt_Sch_EZ!$C$4:$I$27,MATCH(Schedules_8760!$C5449,Htg_StPt_Sch_EZ!$B$4:$B$27,0),MATCH(Schedules_8760!$F5449,Htg_StPt_Sch_EZ!$C$3:$I$3,0)),"F","C")</f>
        <v>20.555555555555554</v>
      </c>
      <c r="I5449" s="34">
        <f>CONVERT(INDEX(Htg_StPt_Sch_EZ!$C$31:$I$54,MATCH(Schedules_8760!$C5449,Htg_StPt_Sch_EZ!$B$31:$B$54,0),MATCH(Schedules_8760!$F5449,Htg_StPt_Sch_EZ!$C$30:$I$30,0)),"F","C")</f>
        <v>19.444444444444443</v>
      </c>
      <c r="J5449" s="34">
        <f>CONVERT(INDEX(Clg_StPt_Sch_EZ!$C$4:$I$27,MATCH(Schedules_8760!$C5449,Clg_StPt_Sch_EZ!$B$4:$B$27,0),MATCH(Schedules_8760!$F5449,Clg_StPt_Sch_EZ!$C$3:$I$3,0)),"F","C")</f>
        <v>25.555555555555554</v>
      </c>
      <c r="K5449" s="34">
        <f>CONVERT(INDEX(Clg_StPt_Sch_EZ!$C$31:$I$54,MATCH(Schedules_8760!$C5449,Clg_StPt_Sch_EZ!$B$31:$B$54,0),MATCH(Schedules_8760!$F5449,Clg_StPt_Sch_EZ!$C$30:$I$30,0)),"F","C")</f>
        <v>28.333333333333332</v>
      </c>
      <c r="L5449" s="34">
        <f>CONVERT(INDEX(DHW_StPt_Sch_EZ!$C$4:$I$27,MATCH(Schedules_8760!$C5449,DHW_StPt_Sch_EZ!$B$4:$B$27,0),MATCH(Schedules_8760!$F5449,DHW_StPt_Sch_EZ!$C$3:$I$3,0)),"F","C")</f>
        <v>53.333333333333329</v>
      </c>
      <c r="M5449" s="34">
        <f>CONVERT(INDEX(DHW_StPt_Sch_EZ!$C$31:$I$54,MATCH(Schedules_8760!$C5449,DHW_StPt_Sch_EZ!$B$31:$B$54,0),MATCH(Schedules_8760!$F5449,DHW_StPt_Sch_EZ!$C$30:$I$30,0)),"F","C")</f>
        <v>53.333333333333329</v>
      </c>
      <c r="N5449" s="12"/>
      <c r="O5449" s="12"/>
      <c r="P5449" s="12"/>
    </row>
    <row r="5450" spans="1:16" x14ac:dyDescent="0.25">
      <c r="A5450" s="35">
        <v>5449</v>
      </c>
      <c r="B5450" s="89">
        <v>228</v>
      </c>
      <c r="C5450" s="35">
        <f t="shared" si="425"/>
        <v>1</v>
      </c>
      <c r="D5450" s="35">
        <f t="shared" si="428"/>
        <v>228</v>
      </c>
      <c r="E5450" s="35">
        <f t="shared" si="429"/>
        <v>4</v>
      </c>
      <c r="F5450" s="35" t="str">
        <f t="shared" si="426"/>
        <v>Wednesday</v>
      </c>
      <c r="G5450" s="35">
        <f t="shared" si="427"/>
        <v>8</v>
      </c>
      <c r="H5450" s="34">
        <f>CONVERT(INDEX(Htg_StPt_Sch_EZ!$C$4:$I$27,MATCH(Schedules_8760!$C5450,Htg_StPt_Sch_EZ!$B$4:$B$27,0),MATCH(Schedules_8760!$F5450,Htg_StPt_Sch_EZ!$C$3:$I$3,0)),"F","C")</f>
        <v>20.555555555555554</v>
      </c>
      <c r="I5450" s="34">
        <f>CONVERT(INDEX(Htg_StPt_Sch_EZ!$C$31:$I$54,MATCH(Schedules_8760!$C5450,Htg_StPt_Sch_EZ!$B$31:$B$54,0),MATCH(Schedules_8760!$F5450,Htg_StPt_Sch_EZ!$C$30:$I$30,0)),"F","C")</f>
        <v>19.444444444444443</v>
      </c>
      <c r="J5450" s="34">
        <f>CONVERT(INDEX(Clg_StPt_Sch_EZ!$C$4:$I$27,MATCH(Schedules_8760!$C5450,Clg_StPt_Sch_EZ!$B$4:$B$27,0),MATCH(Schedules_8760!$F5450,Clg_StPt_Sch_EZ!$C$3:$I$3,0)),"F","C")</f>
        <v>25.555555555555554</v>
      </c>
      <c r="K5450" s="34">
        <f>CONVERT(INDEX(Clg_StPt_Sch_EZ!$C$31:$I$54,MATCH(Schedules_8760!$C5450,Clg_StPt_Sch_EZ!$B$31:$B$54,0),MATCH(Schedules_8760!$F5450,Clg_StPt_Sch_EZ!$C$30:$I$30,0)),"F","C")</f>
        <v>28.333333333333332</v>
      </c>
      <c r="L5450" s="34">
        <f>CONVERT(INDEX(DHW_StPt_Sch_EZ!$C$4:$I$27,MATCH(Schedules_8760!$C5450,DHW_StPt_Sch_EZ!$B$4:$B$27,0),MATCH(Schedules_8760!$F5450,DHW_StPt_Sch_EZ!$C$3:$I$3,0)),"F","C")</f>
        <v>53.333333333333329</v>
      </c>
      <c r="M5450" s="34">
        <f>CONVERT(INDEX(DHW_StPt_Sch_EZ!$C$31:$I$54,MATCH(Schedules_8760!$C5450,DHW_StPt_Sch_EZ!$B$31:$B$54,0),MATCH(Schedules_8760!$F5450,DHW_StPt_Sch_EZ!$C$30:$I$30,0)),"F","C")</f>
        <v>53.333333333333329</v>
      </c>
      <c r="N5450" s="12"/>
      <c r="O5450" s="12"/>
      <c r="P5450" s="12"/>
    </row>
    <row r="5451" spans="1:16" x14ac:dyDescent="0.25">
      <c r="A5451" s="35">
        <v>5450</v>
      </c>
      <c r="B5451" s="89">
        <v>228.04166666666671</v>
      </c>
      <c r="C5451" s="35">
        <f t="shared" si="425"/>
        <v>2</v>
      </c>
      <c r="D5451" s="35">
        <f t="shared" si="428"/>
        <v>228</v>
      </c>
      <c r="E5451" s="35">
        <f t="shared" si="429"/>
        <v>4</v>
      </c>
      <c r="F5451" s="35" t="str">
        <f t="shared" si="426"/>
        <v>Wednesday</v>
      </c>
      <c r="G5451" s="35">
        <f t="shared" si="427"/>
        <v>8</v>
      </c>
      <c r="H5451" s="34">
        <f>CONVERT(INDEX(Htg_StPt_Sch_EZ!$C$4:$I$27,MATCH(Schedules_8760!$C5451,Htg_StPt_Sch_EZ!$B$4:$B$27,0),MATCH(Schedules_8760!$F5451,Htg_StPt_Sch_EZ!$C$3:$I$3,0)),"F","C")</f>
        <v>20.555555555555554</v>
      </c>
      <c r="I5451" s="34">
        <f>CONVERT(INDEX(Htg_StPt_Sch_EZ!$C$31:$I$54,MATCH(Schedules_8760!$C5451,Htg_StPt_Sch_EZ!$B$31:$B$54,0),MATCH(Schedules_8760!$F5451,Htg_StPt_Sch_EZ!$C$30:$I$30,0)),"F","C")</f>
        <v>19.444444444444443</v>
      </c>
      <c r="J5451" s="34">
        <f>CONVERT(INDEX(Clg_StPt_Sch_EZ!$C$4:$I$27,MATCH(Schedules_8760!$C5451,Clg_StPt_Sch_EZ!$B$4:$B$27,0),MATCH(Schedules_8760!$F5451,Clg_StPt_Sch_EZ!$C$3:$I$3,0)),"F","C")</f>
        <v>25.555555555555554</v>
      </c>
      <c r="K5451" s="34">
        <f>CONVERT(INDEX(Clg_StPt_Sch_EZ!$C$31:$I$54,MATCH(Schedules_8760!$C5451,Clg_StPt_Sch_EZ!$B$31:$B$54,0),MATCH(Schedules_8760!$F5451,Clg_StPt_Sch_EZ!$C$30:$I$30,0)),"F","C")</f>
        <v>28.333333333333332</v>
      </c>
      <c r="L5451" s="34">
        <f>CONVERT(INDEX(DHW_StPt_Sch_EZ!$C$4:$I$27,MATCH(Schedules_8760!$C5451,DHW_StPt_Sch_EZ!$B$4:$B$27,0),MATCH(Schedules_8760!$F5451,DHW_StPt_Sch_EZ!$C$3:$I$3,0)),"F","C")</f>
        <v>53.333333333333329</v>
      </c>
      <c r="M5451" s="34">
        <f>CONVERT(INDEX(DHW_StPt_Sch_EZ!$C$31:$I$54,MATCH(Schedules_8760!$C5451,DHW_StPt_Sch_EZ!$B$31:$B$54,0),MATCH(Schedules_8760!$F5451,DHW_StPt_Sch_EZ!$C$30:$I$30,0)),"F","C")</f>
        <v>53.333333333333329</v>
      </c>
      <c r="N5451" s="12"/>
      <c r="O5451" s="12"/>
      <c r="P5451" s="12"/>
    </row>
    <row r="5452" spans="1:16" x14ac:dyDescent="0.25">
      <c r="A5452" s="35">
        <v>5451</v>
      </c>
      <c r="B5452" s="89">
        <v>228.08333333333329</v>
      </c>
      <c r="C5452" s="35">
        <f t="shared" si="425"/>
        <v>3</v>
      </c>
      <c r="D5452" s="35">
        <f t="shared" si="428"/>
        <v>228</v>
      </c>
      <c r="E5452" s="35">
        <f t="shared" si="429"/>
        <v>4</v>
      </c>
      <c r="F5452" s="35" t="str">
        <f t="shared" si="426"/>
        <v>Wednesday</v>
      </c>
      <c r="G5452" s="35">
        <f t="shared" si="427"/>
        <v>8</v>
      </c>
      <c r="H5452" s="34">
        <f>CONVERT(INDEX(Htg_StPt_Sch_EZ!$C$4:$I$27,MATCH(Schedules_8760!$C5452,Htg_StPt_Sch_EZ!$B$4:$B$27,0),MATCH(Schedules_8760!$F5452,Htg_StPt_Sch_EZ!$C$3:$I$3,0)),"F","C")</f>
        <v>20.555555555555554</v>
      </c>
      <c r="I5452" s="34">
        <f>CONVERT(INDEX(Htg_StPt_Sch_EZ!$C$31:$I$54,MATCH(Schedules_8760!$C5452,Htg_StPt_Sch_EZ!$B$31:$B$54,0),MATCH(Schedules_8760!$F5452,Htg_StPt_Sch_EZ!$C$30:$I$30,0)),"F","C")</f>
        <v>19.444444444444443</v>
      </c>
      <c r="J5452" s="34">
        <f>CONVERT(INDEX(Clg_StPt_Sch_EZ!$C$4:$I$27,MATCH(Schedules_8760!$C5452,Clg_StPt_Sch_EZ!$B$4:$B$27,0),MATCH(Schedules_8760!$F5452,Clg_StPt_Sch_EZ!$C$3:$I$3,0)),"F","C")</f>
        <v>25.555555555555554</v>
      </c>
      <c r="K5452" s="34">
        <f>CONVERT(INDEX(Clg_StPt_Sch_EZ!$C$31:$I$54,MATCH(Schedules_8760!$C5452,Clg_StPt_Sch_EZ!$B$31:$B$54,0),MATCH(Schedules_8760!$F5452,Clg_StPt_Sch_EZ!$C$30:$I$30,0)),"F","C")</f>
        <v>28.333333333333332</v>
      </c>
      <c r="L5452" s="34">
        <f>CONVERT(INDEX(DHW_StPt_Sch_EZ!$C$4:$I$27,MATCH(Schedules_8760!$C5452,DHW_StPt_Sch_EZ!$B$4:$B$27,0),MATCH(Schedules_8760!$F5452,DHW_StPt_Sch_EZ!$C$3:$I$3,0)),"F","C")</f>
        <v>53.333333333333329</v>
      </c>
      <c r="M5452" s="34">
        <f>CONVERT(INDEX(DHW_StPt_Sch_EZ!$C$31:$I$54,MATCH(Schedules_8760!$C5452,DHW_StPt_Sch_EZ!$B$31:$B$54,0),MATCH(Schedules_8760!$F5452,DHW_StPt_Sch_EZ!$C$30:$I$30,0)),"F","C")</f>
        <v>53.333333333333329</v>
      </c>
      <c r="N5452" s="12"/>
      <c r="O5452" s="12"/>
      <c r="P5452" s="12"/>
    </row>
    <row r="5453" spans="1:16" x14ac:dyDescent="0.25">
      <c r="A5453" s="35">
        <v>5452</v>
      </c>
      <c r="B5453" s="89">
        <v>228.125</v>
      </c>
      <c r="C5453" s="35">
        <f t="shared" si="425"/>
        <v>4</v>
      </c>
      <c r="D5453" s="35">
        <f t="shared" si="428"/>
        <v>228</v>
      </c>
      <c r="E5453" s="35">
        <f t="shared" si="429"/>
        <v>4</v>
      </c>
      <c r="F5453" s="35" t="str">
        <f t="shared" si="426"/>
        <v>Wednesday</v>
      </c>
      <c r="G5453" s="35">
        <f t="shared" si="427"/>
        <v>8</v>
      </c>
      <c r="H5453" s="34">
        <f>CONVERT(INDEX(Htg_StPt_Sch_EZ!$C$4:$I$27,MATCH(Schedules_8760!$C5453,Htg_StPt_Sch_EZ!$B$4:$B$27,0),MATCH(Schedules_8760!$F5453,Htg_StPt_Sch_EZ!$C$3:$I$3,0)),"F","C")</f>
        <v>20.555555555555554</v>
      </c>
      <c r="I5453" s="34">
        <f>CONVERT(INDEX(Htg_StPt_Sch_EZ!$C$31:$I$54,MATCH(Schedules_8760!$C5453,Htg_StPt_Sch_EZ!$B$31:$B$54,0),MATCH(Schedules_8760!$F5453,Htg_StPt_Sch_EZ!$C$30:$I$30,0)),"F","C")</f>
        <v>19.444444444444443</v>
      </c>
      <c r="J5453" s="34">
        <f>CONVERT(INDEX(Clg_StPt_Sch_EZ!$C$4:$I$27,MATCH(Schedules_8760!$C5453,Clg_StPt_Sch_EZ!$B$4:$B$27,0),MATCH(Schedules_8760!$F5453,Clg_StPt_Sch_EZ!$C$3:$I$3,0)),"F","C")</f>
        <v>25.555555555555554</v>
      </c>
      <c r="K5453" s="34">
        <f>CONVERT(INDEX(Clg_StPt_Sch_EZ!$C$31:$I$54,MATCH(Schedules_8760!$C5453,Clg_StPt_Sch_EZ!$B$31:$B$54,0),MATCH(Schedules_8760!$F5453,Clg_StPt_Sch_EZ!$C$30:$I$30,0)),"F","C")</f>
        <v>28.333333333333332</v>
      </c>
      <c r="L5453" s="34">
        <f>CONVERT(INDEX(DHW_StPt_Sch_EZ!$C$4:$I$27,MATCH(Schedules_8760!$C5453,DHW_StPt_Sch_EZ!$B$4:$B$27,0),MATCH(Schedules_8760!$F5453,DHW_StPt_Sch_EZ!$C$3:$I$3,0)),"F","C")</f>
        <v>53.333333333333329</v>
      </c>
      <c r="M5453" s="34">
        <f>CONVERT(INDEX(DHW_StPt_Sch_EZ!$C$31:$I$54,MATCH(Schedules_8760!$C5453,DHW_StPt_Sch_EZ!$B$31:$B$54,0),MATCH(Schedules_8760!$F5453,DHW_StPt_Sch_EZ!$C$30:$I$30,0)),"F","C")</f>
        <v>53.333333333333329</v>
      </c>
      <c r="N5453" s="12"/>
      <c r="O5453" s="12"/>
      <c r="P5453" s="12"/>
    </row>
    <row r="5454" spans="1:16" x14ac:dyDescent="0.25">
      <c r="A5454" s="35">
        <v>5453</v>
      </c>
      <c r="B5454" s="89">
        <v>228.16666666666671</v>
      </c>
      <c r="C5454" s="35">
        <f t="shared" si="425"/>
        <v>5</v>
      </c>
      <c r="D5454" s="35">
        <f t="shared" si="428"/>
        <v>228</v>
      </c>
      <c r="E5454" s="35">
        <f t="shared" si="429"/>
        <v>4</v>
      </c>
      <c r="F5454" s="35" t="str">
        <f t="shared" si="426"/>
        <v>Wednesday</v>
      </c>
      <c r="G5454" s="35">
        <f t="shared" si="427"/>
        <v>8</v>
      </c>
      <c r="H5454" s="34">
        <f>CONVERT(INDEX(Htg_StPt_Sch_EZ!$C$4:$I$27,MATCH(Schedules_8760!$C5454,Htg_StPt_Sch_EZ!$B$4:$B$27,0),MATCH(Schedules_8760!$F5454,Htg_StPt_Sch_EZ!$C$3:$I$3,0)),"F","C")</f>
        <v>20.555555555555554</v>
      </c>
      <c r="I5454" s="34">
        <f>CONVERT(INDEX(Htg_StPt_Sch_EZ!$C$31:$I$54,MATCH(Schedules_8760!$C5454,Htg_StPt_Sch_EZ!$B$31:$B$54,0),MATCH(Schedules_8760!$F5454,Htg_StPt_Sch_EZ!$C$30:$I$30,0)),"F","C")</f>
        <v>19.444444444444443</v>
      </c>
      <c r="J5454" s="34">
        <f>CONVERT(INDEX(Clg_StPt_Sch_EZ!$C$4:$I$27,MATCH(Schedules_8760!$C5454,Clg_StPt_Sch_EZ!$B$4:$B$27,0),MATCH(Schedules_8760!$F5454,Clg_StPt_Sch_EZ!$C$3:$I$3,0)),"F","C")</f>
        <v>25.555555555555554</v>
      </c>
      <c r="K5454" s="34">
        <f>CONVERT(INDEX(Clg_StPt_Sch_EZ!$C$31:$I$54,MATCH(Schedules_8760!$C5454,Clg_StPt_Sch_EZ!$B$31:$B$54,0),MATCH(Schedules_8760!$F5454,Clg_StPt_Sch_EZ!$C$30:$I$30,0)),"F","C")</f>
        <v>28.333333333333332</v>
      </c>
      <c r="L5454" s="34">
        <f>CONVERT(INDEX(DHW_StPt_Sch_EZ!$C$4:$I$27,MATCH(Schedules_8760!$C5454,DHW_StPt_Sch_EZ!$B$4:$B$27,0),MATCH(Schedules_8760!$F5454,DHW_StPt_Sch_EZ!$C$3:$I$3,0)),"F","C")</f>
        <v>53.333333333333329</v>
      </c>
      <c r="M5454" s="34">
        <f>CONVERT(INDEX(DHW_StPt_Sch_EZ!$C$31:$I$54,MATCH(Schedules_8760!$C5454,DHW_StPt_Sch_EZ!$B$31:$B$54,0),MATCH(Schedules_8760!$F5454,DHW_StPt_Sch_EZ!$C$30:$I$30,0)),"F","C")</f>
        <v>53.333333333333329</v>
      </c>
      <c r="N5454" s="12"/>
      <c r="O5454" s="12"/>
      <c r="P5454" s="12"/>
    </row>
    <row r="5455" spans="1:16" x14ac:dyDescent="0.25">
      <c r="A5455" s="35">
        <v>5454</v>
      </c>
      <c r="B5455" s="89">
        <v>228.20833333333329</v>
      </c>
      <c r="C5455" s="35">
        <f t="shared" si="425"/>
        <v>6</v>
      </c>
      <c r="D5455" s="35">
        <f t="shared" si="428"/>
        <v>228</v>
      </c>
      <c r="E5455" s="35">
        <f t="shared" si="429"/>
        <v>4</v>
      </c>
      <c r="F5455" s="35" t="str">
        <f t="shared" si="426"/>
        <v>Wednesday</v>
      </c>
      <c r="G5455" s="35">
        <f t="shared" si="427"/>
        <v>8</v>
      </c>
      <c r="H5455" s="34">
        <f>CONVERT(INDEX(Htg_StPt_Sch_EZ!$C$4:$I$27,MATCH(Schedules_8760!$C5455,Htg_StPt_Sch_EZ!$B$4:$B$27,0),MATCH(Schedules_8760!$F5455,Htg_StPt_Sch_EZ!$C$3:$I$3,0)),"F","C")</f>
        <v>20.555555555555554</v>
      </c>
      <c r="I5455" s="34">
        <f>CONVERT(INDEX(Htg_StPt_Sch_EZ!$C$31:$I$54,MATCH(Schedules_8760!$C5455,Htg_StPt_Sch_EZ!$B$31:$B$54,0),MATCH(Schedules_8760!$F5455,Htg_StPt_Sch_EZ!$C$30:$I$30,0)),"F","C")</f>
        <v>19.444444444444443</v>
      </c>
      <c r="J5455" s="34">
        <f>CONVERT(INDEX(Clg_StPt_Sch_EZ!$C$4:$I$27,MATCH(Schedules_8760!$C5455,Clg_StPt_Sch_EZ!$B$4:$B$27,0),MATCH(Schedules_8760!$F5455,Clg_StPt_Sch_EZ!$C$3:$I$3,0)),"F","C")</f>
        <v>25.555555555555554</v>
      </c>
      <c r="K5455" s="34">
        <f>CONVERT(INDEX(Clg_StPt_Sch_EZ!$C$31:$I$54,MATCH(Schedules_8760!$C5455,Clg_StPt_Sch_EZ!$B$31:$B$54,0),MATCH(Schedules_8760!$F5455,Clg_StPt_Sch_EZ!$C$30:$I$30,0)),"F","C")</f>
        <v>28.333333333333332</v>
      </c>
      <c r="L5455" s="34">
        <f>CONVERT(INDEX(DHW_StPt_Sch_EZ!$C$4:$I$27,MATCH(Schedules_8760!$C5455,DHW_StPt_Sch_EZ!$B$4:$B$27,0),MATCH(Schedules_8760!$F5455,DHW_StPt_Sch_EZ!$C$3:$I$3,0)),"F","C")</f>
        <v>53.333333333333329</v>
      </c>
      <c r="M5455" s="34">
        <f>CONVERT(INDEX(DHW_StPt_Sch_EZ!$C$31:$I$54,MATCH(Schedules_8760!$C5455,DHW_StPt_Sch_EZ!$B$31:$B$54,0),MATCH(Schedules_8760!$F5455,DHW_StPt_Sch_EZ!$C$30:$I$30,0)),"F","C")</f>
        <v>53.333333333333329</v>
      </c>
      <c r="N5455" s="12"/>
      <c r="O5455" s="12"/>
      <c r="P5455" s="12"/>
    </row>
    <row r="5456" spans="1:16" x14ac:dyDescent="0.25">
      <c r="A5456" s="35">
        <v>5455</v>
      </c>
      <c r="B5456" s="89">
        <v>228.25</v>
      </c>
      <c r="C5456" s="35">
        <f t="shared" si="425"/>
        <v>7</v>
      </c>
      <c r="D5456" s="35">
        <f t="shared" si="428"/>
        <v>228</v>
      </c>
      <c r="E5456" s="35">
        <f t="shared" si="429"/>
        <v>4</v>
      </c>
      <c r="F5456" s="35" t="str">
        <f t="shared" si="426"/>
        <v>Wednesday</v>
      </c>
      <c r="G5456" s="35">
        <f t="shared" si="427"/>
        <v>8</v>
      </c>
      <c r="H5456" s="34">
        <f>CONVERT(INDEX(Htg_StPt_Sch_EZ!$C$4:$I$27,MATCH(Schedules_8760!$C5456,Htg_StPt_Sch_EZ!$B$4:$B$27,0),MATCH(Schedules_8760!$F5456,Htg_StPt_Sch_EZ!$C$3:$I$3,0)),"F","C")</f>
        <v>20.555555555555554</v>
      </c>
      <c r="I5456" s="34">
        <f>CONVERT(INDEX(Htg_StPt_Sch_EZ!$C$31:$I$54,MATCH(Schedules_8760!$C5456,Htg_StPt_Sch_EZ!$B$31:$B$54,0),MATCH(Schedules_8760!$F5456,Htg_StPt_Sch_EZ!$C$30:$I$30,0)),"F","C")</f>
        <v>19.444444444444443</v>
      </c>
      <c r="J5456" s="34">
        <f>CONVERT(INDEX(Clg_StPt_Sch_EZ!$C$4:$I$27,MATCH(Schedules_8760!$C5456,Clg_StPt_Sch_EZ!$B$4:$B$27,0),MATCH(Schedules_8760!$F5456,Clg_StPt_Sch_EZ!$C$3:$I$3,0)),"F","C")</f>
        <v>25.555555555555554</v>
      </c>
      <c r="K5456" s="34">
        <f>CONVERT(INDEX(Clg_StPt_Sch_EZ!$C$31:$I$54,MATCH(Schedules_8760!$C5456,Clg_StPt_Sch_EZ!$B$31:$B$54,0),MATCH(Schedules_8760!$F5456,Clg_StPt_Sch_EZ!$C$30:$I$30,0)),"F","C")</f>
        <v>28.333333333333332</v>
      </c>
      <c r="L5456" s="34">
        <f>CONVERT(INDEX(DHW_StPt_Sch_EZ!$C$4:$I$27,MATCH(Schedules_8760!$C5456,DHW_StPt_Sch_EZ!$B$4:$B$27,0),MATCH(Schedules_8760!$F5456,DHW_StPt_Sch_EZ!$C$3:$I$3,0)),"F","C")</f>
        <v>53.333333333333329</v>
      </c>
      <c r="M5456" s="34">
        <f>CONVERT(INDEX(DHW_StPt_Sch_EZ!$C$31:$I$54,MATCH(Schedules_8760!$C5456,DHW_StPt_Sch_EZ!$B$31:$B$54,0),MATCH(Schedules_8760!$F5456,DHW_StPt_Sch_EZ!$C$30:$I$30,0)),"F","C")</f>
        <v>53.333333333333329</v>
      </c>
      <c r="N5456" s="12"/>
      <c r="O5456" s="12"/>
      <c r="P5456" s="12"/>
    </row>
    <row r="5457" spans="1:16" x14ac:dyDescent="0.25">
      <c r="A5457" s="35">
        <v>5456</v>
      </c>
      <c r="B5457" s="89">
        <v>228.29166666666671</v>
      </c>
      <c r="C5457" s="35">
        <f t="shared" si="425"/>
        <v>8</v>
      </c>
      <c r="D5457" s="35">
        <f t="shared" si="428"/>
        <v>228</v>
      </c>
      <c r="E5457" s="35">
        <f t="shared" si="429"/>
        <v>4</v>
      </c>
      <c r="F5457" s="35" t="str">
        <f t="shared" si="426"/>
        <v>Wednesday</v>
      </c>
      <c r="G5457" s="35">
        <f t="shared" si="427"/>
        <v>8</v>
      </c>
      <c r="H5457" s="34">
        <f>CONVERT(INDEX(Htg_StPt_Sch_EZ!$C$4:$I$27,MATCH(Schedules_8760!$C5457,Htg_StPt_Sch_EZ!$B$4:$B$27,0),MATCH(Schedules_8760!$F5457,Htg_StPt_Sch_EZ!$C$3:$I$3,0)),"F","C")</f>
        <v>20.555555555555554</v>
      </c>
      <c r="I5457" s="34">
        <f>CONVERT(INDEX(Htg_StPt_Sch_EZ!$C$31:$I$54,MATCH(Schedules_8760!$C5457,Htg_StPt_Sch_EZ!$B$31:$B$54,0),MATCH(Schedules_8760!$F5457,Htg_StPt_Sch_EZ!$C$30:$I$30,0)),"F","C")</f>
        <v>19.444444444444443</v>
      </c>
      <c r="J5457" s="34">
        <f>CONVERT(INDEX(Clg_StPt_Sch_EZ!$C$4:$I$27,MATCH(Schedules_8760!$C5457,Clg_StPt_Sch_EZ!$B$4:$B$27,0),MATCH(Schedules_8760!$F5457,Clg_StPt_Sch_EZ!$C$3:$I$3,0)),"F","C")</f>
        <v>25.555555555555554</v>
      </c>
      <c r="K5457" s="34">
        <f>CONVERT(INDEX(Clg_StPt_Sch_EZ!$C$31:$I$54,MATCH(Schedules_8760!$C5457,Clg_StPt_Sch_EZ!$B$31:$B$54,0),MATCH(Schedules_8760!$F5457,Clg_StPt_Sch_EZ!$C$30:$I$30,0)),"F","C")</f>
        <v>25</v>
      </c>
      <c r="L5457" s="34">
        <f>CONVERT(INDEX(DHW_StPt_Sch_EZ!$C$4:$I$27,MATCH(Schedules_8760!$C5457,DHW_StPt_Sch_EZ!$B$4:$B$27,0),MATCH(Schedules_8760!$F5457,DHW_StPt_Sch_EZ!$C$3:$I$3,0)),"F","C")</f>
        <v>53.333333333333329</v>
      </c>
      <c r="M5457" s="34">
        <f>CONVERT(INDEX(DHW_StPt_Sch_EZ!$C$31:$I$54,MATCH(Schedules_8760!$C5457,DHW_StPt_Sch_EZ!$B$31:$B$54,0),MATCH(Schedules_8760!$F5457,DHW_StPt_Sch_EZ!$C$30:$I$30,0)),"F","C")</f>
        <v>53.333333333333329</v>
      </c>
      <c r="N5457" s="12"/>
      <c r="O5457" s="12"/>
      <c r="P5457" s="12"/>
    </row>
    <row r="5458" spans="1:16" x14ac:dyDescent="0.25">
      <c r="A5458" s="35">
        <v>5457</v>
      </c>
      <c r="B5458" s="89">
        <v>228.33333333333329</v>
      </c>
      <c r="C5458" s="35">
        <f t="shared" si="425"/>
        <v>9</v>
      </c>
      <c r="D5458" s="35">
        <f t="shared" si="428"/>
        <v>228</v>
      </c>
      <c r="E5458" s="35">
        <f t="shared" si="429"/>
        <v>4</v>
      </c>
      <c r="F5458" s="35" t="str">
        <f t="shared" si="426"/>
        <v>Wednesday</v>
      </c>
      <c r="G5458" s="35">
        <f t="shared" si="427"/>
        <v>8</v>
      </c>
      <c r="H5458" s="34">
        <f>CONVERT(INDEX(Htg_StPt_Sch_EZ!$C$4:$I$27,MATCH(Schedules_8760!$C5458,Htg_StPt_Sch_EZ!$B$4:$B$27,0),MATCH(Schedules_8760!$F5458,Htg_StPt_Sch_EZ!$C$3:$I$3,0)),"F","C")</f>
        <v>20.555555555555554</v>
      </c>
      <c r="I5458" s="34">
        <f>CONVERT(INDEX(Htg_StPt_Sch_EZ!$C$31:$I$54,MATCH(Schedules_8760!$C5458,Htg_StPt_Sch_EZ!$B$31:$B$54,0),MATCH(Schedules_8760!$F5458,Htg_StPt_Sch_EZ!$C$30:$I$30,0)),"F","C")</f>
        <v>19.444444444444443</v>
      </c>
      <c r="J5458" s="34">
        <f>CONVERT(INDEX(Clg_StPt_Sch_EZ!$C$4:$I$27,MATCH(Schedules_8760!$C5458,Clg_StPt_Sch_EZ!$B$4:$B$27,0),MATCH(Schedules_8760!$F5458,Clg_StPt_Sch_EZ!$C$3:$I$3,0)),"F","C")</f>
        <v>25.555555555555554</v>
      </c>
      <c r="K5458" s="34">
        <f>CONVERT(INDEX(Clg_StPt_Sch_EZ!$C$31:$I$54,MATCH(Schedules_8760!$C5458,Clg_StPt_Sch_EZ!$B$31:$B$54,0),MATCH(Schedules_8760!$F5458,Clg_StPt_Sch_EZ!$C$30:$I$30,0)),"F","C")</f>
        <v>25</v>
      </c>
      <c r="L5458" s="34">
        <f>CONVERT(INDEX(DHW_StPt_Sch_EZ!$C$4:$I$27,MATCH(Schedules_8760!$C5458,DHW_StPt_Sch_EZ!$B$4:$B$27,0),MATCH(Schedules_8760!$F5458,DHW_StPt_Sch_EZ!$C$3:$I$3,0)),"F","C")</f>
        <v>53.333333333333329</v>
      </c>
      <c r="M5458" s="34">
        <f>CONVERT(INDEX(DHW_StPt_Sch_EZ!$C$31:$I$54,MATCH(Schedules_8760!$C5458,DHW_StPt_Sch_EZ!$B$31:$B$54,0),MATCH(Schedules_8760!$F5458,DHW_StPt_Sch_EZ!$C$30:$I$30,0)),"F","C")</f>
        <v>53.333333333333329</v>
      </c>
      <c r="N5458" s="12"/>
      <c r="O5458" s="12"/>
      <c r="P5458" s="12"/>
    </row>
    <row r="5459" spans="1:16" x14ac:dyDescent="0.25">
      <c r="A5459" s="35">
        <v>5458</v>
      </c>
      <c r="B5459" s="89">
        <v>228.375</v>
      </c>
      <c r="C5459" s="35">
        <f t="shared" si="425"/>
        <v>10</v>
      </c>
      <c r="D5459" s="35">
        <f t="shared" si="428"/>
        <v>228</v>
      </c>
      <c r="E5459" s="35">
        <f t="shared" si="429"/>
        <v>4</v>
      </c>
      <c r="F5459" s="35" t="str">
        <f t="shared" si="426"/>
        <v>Wednesday</v>
      </c>
      <c r="G5459" s="35">
        <f t="shared" si="427"/>
        <v>8</v>
      </c>
      <c r="H5459" s="34">
        <f>CONVERT(INDEX(Htg_StPt_Sch_EZ!$C$4:$I$27,MATCH(Schedules_8760!$C5459,Htg_StPt_Sch_EZ!$B$4:$B$27,0),MATCH(Schedules_8760!$F5459,Htg_StPt_Sch_EZ!$C$3:$I$3,0)),"F","C")</f>
        <v>20.555555555555554</v>
      </c>
      <c r="I5459" s="34">
        <f>CONVERT(INDEX(Htg_StPt_Sch_EZ!$C$31:$I$54,MATCH(Schedules_8760!$C5459,Htg_StPt_Sch_EZ!$B$31:$B$54,0),MATCH(Schedules_8760!$F5459,Htg_StPt_Sch_EZ!$C$30:$I$30,0)),"F","C")</f>
        <v>19.444444444444443</v>
      </c>
      <c r="J5459" s="34">
        <f>CONVERT(INDEX(Clg_StPt_Sch_EZ!$C$4:$I$27,MATCH(Schedules_8760!$C5459,Clg_StPt_Sch_EZ!$B$4:$B$27,0),MATCH(Schedules_8760!$F5459,Clg_StPt_Sch_EZ!$C$3:$I$3,0)),"F","C")</f>
        <v>25.555555555555554</v>
      </c>
      <c r="K5459" s="34">
        <f>CONVERT(INDEX(Clg_StPt_Sch_EZ!$C$31:$I$54,MATCH(Schedules_8760!$C5459,Clg_StPt_Sch_EZ!$B$31:$B$54,0),MATCH(Schedules_8760!$F5459,Clg_StPt_Sch_EZ!$C$30:$I$30,0)),"F","C")</f>
        <v>25</v>
      </c>
      <c r="L5459" s="34">
        <f>CONVERT(INDEX(DHW_StPt_Sch_EZ!$C$4:$I$27,MATCH(Schedules_8760!$C5459,DHW_StPt_Sch_EZ!$B$4:$B$27,0),MATCH(Schedules_8760!$F5459,DHW_StPt_Sch_EZ!$C$3:$I$3,0)),"F","C")</f>
        <v>53.333333333333329</v>
      </c>
      <c r="M5459" s="34">
        <f>CONVERT(INDEX(DHW_StPt_Sch_EZ!$C$31:$I$54,MATCH(Schedules_8760!$C5459,DHW_StPt_Sch_EZ!$B$31:$B$54,0),MATCH(Schedules_8760!$F5459,DHW_StPt_Sch_EZ!$C$30:$I$30,0)),"F","C")</f>
        <v>53.333333333333329</v>
      </c>
      <c r="N5459" s="12"/>
      <c r="O5459" s="12"/>
      <c r="P5459" s="12"/>
    </row>
    <row r="5460" spans="1:16" x14ac:dyDescent="0.25">
      <c r="A5460" s="35">
        <v>5459</v>
      </c>
      <c r="B5460" s="89">
        <v>228.41666666666671</v>
      </c>
      <c r="C5460" s="35">
        <f t="shared" si="425"/>
        <v>11</v>
      </c>
      <c r="D5460" s="35">
        <f t="shared" si="428"/>
        <v>228</v>
      </c>
      <c r="E5460" s="35">
        <f t="shared" si="429"/>
        <v>4</v>
      </c>
      <c r="F5460" s="35" t="str">
        <f t="shared" si="426"/>
        <v>Wednesday</v>
      </c>
      <c r="G5460" s="35">
        <f t="shared" si="427"/>
        <v>8</v>
      </c>
      <c r="H5460" s="34">
        <f>CONVERT(INDEX(Htg_StPt_Sch_EZ!$C$4:$I$27,MATCH(Schedules_8760!$C5460,Htg_StPt_Sch_EZ!$B$4:$B$27,0),MATCH(Schedules_8760!$F5460,Htg_StPt_Sch_EZ!$C$3:$I$3,0)),"F","C")</f>
        <v>20.555555555555554</v>
      </c>
      <c r="I5460" s="34">
        <f>CONVERT(INDEX(Htg_StPt_Sch_EZ!$C$31:$I$54,MATCH(Schedules_8760!$C5460,Htg_StPt_Sch_EZ!$B$31:$B$54,0),MATCH(Schedules_8760!$F5460,Htg_StPt_Sch_EZ!$C$30:$I$30,0)),"F","C")</f>
        <v>19.444444444444443</v>
      </c>
      <c r="J5460" s="34">
        <f>CONVERT(INDEX(Clg_StPt_Sch_EZ!$C$4:$I$27,MATCH(Schedules_8760!$C5460,Clg_StPt_Sch_EZ!$B$4:$B$27,0),MATCH(Schedules_8760!$F5460,Clg_StPt_Sch_EZ!$C$3:$I$3,0)),"F","C")</f>
        <v>25.555555555555554</v>
      </c>
      <c r="K5460" s="34">
        <f>CONVERT(INDEX(Clg_StPt_Sch_EZ!$C$31:$I$54,MATCH(Schedules_8760!$C5460,Clg_StPt_Sch_EZ!$B$31:$B$54,0),MATCH(Schedules_8760!$F5460,Clg_StPt_Sch_EZ!$C$30:$I$30,0)),"F","C")</f>
        <v>25</v>
      </c>
      <c r="L5460" s="34">
        <f>CONVERT(INDEX(DHW_StPt_Sch_EZ!$C$4:$I$27,MATCH(Schedules_8760!$C5460,DHW_StPt_Sch_EZ!$B$4:$B$27,0),MATCH(Schedules_8760!$F5460,DHW_StPt_Sch_EZ!$C$3:$I$3,0)),"F","C")</f>
        <v>53.333333333333329</v>
      </c>
      <c r="M5460" s="34">
        <f>CONVERT(INDEX(DHW_StPt_Sch_EZ!$C$31:$I$54,MATCH(Schedules_8760!$C5460,DHW_StPt_Sch_EZ!$B$31:$B$54,0),MATCH(Schedules_8760!$F5460,DHW_StPt_Sch_EZ!$C$30:$I$30,0)),"F","C")</f>
        <v>53.333333333333329</v>
      </c>
      <c r="N5460" s="12"/>
      <c r="O5460" s="12"/>
      <c r="P5460" s="12"/>
    </row>
    <row r="5461" spans="1:16" x14ac:dyDescent="0.25">
      <c r="A5461" s="35">
        <v>5460</v>
      </c>
      <c r="B5461" s="89">
        <v>228.45833333333329</v>
      </c>
      <c r="C5461" s="35">
        <f t="shared" si="425"/>
        <v>12</v>
      </c>
      <c r="D5461" s="35">
        <f t="shared" si="428"/>
        <v>228</v>
      </c>
      <c r="E5461" s="35">
        <f t="shared" si="429"/>
        <v>4</v>
      </c>
      <c r="F5461" s="35" t="str">
        <f t="shared" si="426"/>
        <v>Wednesday</v>
      </c>
      <c r="G5461" s="35">
        <f t="shared" si="427"/>
        <v>8</v>
      </c>
      <c r="H5461" s="34">
        <f>CONVERT(INDEX(Htg_StPt_Sch_EZ!$C$4:$I$27,MATCH(Schedules_8760!$C5461,Htg_StPt_Sch_EZ!$B$4:$B$27,0),MATCH(Schedules_8760!$F5461,Htg_StPt_Sch_EZ!$C$3:$I$3,0)),"F","C")</f>
        <v>20.555555555555554</v>
      </c>
      <c r="I5461" s="34">
        <f>CONVERT(INDEX(Htg_StPt_Sch_EZ!$C$31:$I$54,MATCH(Schedules_8760!$C5461,Htg_StPt_Sch_EZ!$B$31:$B$54,0),MATCH(Schedules_8760!$F5461,Htg_StPt_Sch_EZ!$C$30:$I$30,0)),"F","C")</f>
        <v>19.444444444444443</v>
      </c>
      <c r="J5461" s="34">
        <f>CONVERT(INDEX(Clg_StPt_Sch_EZ!$C$4:$I$27,MATCH(Schedules_8760!$C5461,Clg_StPt_Sch_EZ!$B$4:$B$27,0),MATCH(Schedules_8760!$F5461,Clg_StPt_Sch_EZ!$C$3:$I$3,0)),"F","C")</f>
        <v>25.555555555555554</v>
      </c>
      <c r="K5461" s="34">
        <f>CONVERT(INDEX(Clg_StPt_Sch_EZ!$C$31:$I$54,MATCH(Schedules_8760!$C5461,Clg_StPt_Sch_EZ!$B$31:$B$54,0),MATCH(Schedules_8760!$F5461,Clg_StPt_Sch_EZ!$C$30:$I$30,0)),"F","C")</f>
        <v>25</v>
      </c>
      <c r="L5461" s="34">
        <f>CONVERT(INDEX(DHW_StPt_Sch_EZ!$C$4:$I$27,MATCH(Schedules_8760!$C5461,DHW_StPt_Sch_EZ!$B$4:$B$27,0),MATCH(Schedules_8760!$F5461,DHW_StPt_Sch_EZ!$C$3:$I$3,0)),"F","C")</f>
        <v>53.333333333333329</v>
      </c>
      <c r="M5461" s="34">
        <f>CONVERT(INDEX(DHW_StPt_Sch_EZ!$C$31:$I$54,MATCH(Schedules_8760!$C5461,DHW_StPt_Sch_EZ!$B$31:$B$54,0),MATCH(Schedules_8760!$F5461,DHW_StPt_Sch_EZ!$C$30:$I$30,0)),"F","C")</f>
        <v>53.333333333333329</v>
      </c>
      <c r="N5461" s="12"/>
      <c r="O5461" s="12"/>
      <c r="P5461" s="12"/>
    </row>
    <row r="5462" spans="1:16" x14ac:dyDescent="0.25">
      <c r="A5462" s="35">
        <v>5461</v>
      </c>
      <c r="B5462" s="89">
        <v>228.5</v>
      </c>
      <c r="C5462" s="35">
        <f t="shared" si="425"/>
        <v>13</v>
      </c>
      <c r="D5462" s="35">
        <f t="shared" si="428"/>
        <v>228</v>
      </c>
      <c r="E5462" s="35">
        <f t="shared" si="429"/>
        <v>4</v>
      </c>
      <c r="F5462" s="35" t="str">
        <f t="shared" si="426"/>
        <v>Wednesday</v>
      </c>
      <c r="G5462" s="35">
        <f t="shared" si="427"/>
        <v>8</v>
      </c>
      <c r="H5462" s="34">
        <f>CONVERT(INDEX(Htg_StPt_Sch_EZ!$C$4:$I$27,MATCH(Schedules_8760!$C5462,Htg_StPt_Sch_EZ!$B$4:$B$27,0),MATCH(Schedules_8760!$F5462,Htg_StPt_Sch_EZ!$C$3:$I$3,0)),"F","C")</f>
        <v>20.555555555555554</v>
      </c>
      <c r="I5462" s="34">
        <f>CONVERT(INDEX(Htg_StPt_Sch_EZ!$C$31:$I$54,MATCH(Schedules_8760!$C5462,Htg_StPt_Sch_EZ!$B$31:$B$54,0),MATCH(Schedules_8760!$F5462,Htg_StPt_Sch_EZ!$C$30:$I$30,0)),"F","C")</f>
        <v>19.444444444444443</v>
      </c>
      <c r="J5462" s="34">
        <f>CONVERT(INDEX(Clg_StPt_Sch_EZ!$C$4:$I$27,MATCH(Schedules_8760!$C5462,Clg_StPt_Sch_EZ!$B$4:$B$27,0),MATCH(Schedules_8760!$F5462,Clg_StPt_Sch_EZ!$C$3:$I$3,0)),"F","C")</f>
        <v>25.555555555555554</v>
      </c>
      <c r="K5462" s="34">
        <f>CONVERT(INDEX(Clg_StPt_Sch_EZ!$C$31:$I$54,MATCH(Schedules_8760!$C5462,Clg_StPt_Sch_EZ!$B$31:$B$54,0),MATCH(Schedules_8760!$F5462,Clg_StPt_Sch_EZ!$C$30:$I$30,0)),"F","C")</f>
        <v>25</v>
      </c>
      <c r="L5462" s="34">
        <f>CONVERT(INDEX(DHW_StPt_Sch_EZ!$C$4:$I$27,MATCH(Schedules_8760!$C5462,DHW_StPt_Sch_EZ!$B$4:$B$27,0),MATCH(Schedules_8760!$F5462,DHW_StPt_Sch_EZ!$C$3:$I$3,0)),"F","C")</f>
        <v>53.333333333333329</v>
      </c>
      <c r="M5462" s="34">
        <f>CONVERT(INDEX(DHW_StPt_Sch_EZ!$C$31:$I$54,MATCH(Schedules_8760!$C5462,DHW_StPt_Sch_EZ!$B$31:$B$54,0),MATCH(Schedules_8760!$F5462,DHW_StPt_Sch_EZ!$C$30:$I$30,0)),"F","C")</f>
        <v>53.333333333333329</v>
      </c>
      <c r="N5462" s="12"/>
      <c r="O5462" s="12"/>
      <c r="P5462" s="12"/>
    </row>
    <row r="5463" spans="1:16" x14ac:dyDescent="0.25">
      <c r="A5463" s="35">
        <v>5462</v>
      </c>
      <c r="B5463" s="89">
        <v>228.54166666666671</v>
      </c>
      <c r="C5463" s="35">
        <f t="shared" si="425"/>
        <v>14</v>
      </c>
      <c r="D5463" s="35">
        <f t="shared" si="428"/>
        <v>228</v>
      </c>
      <c r="E5463" s="35">
        <f t="shared" si="429"/>
        <v>4</v>
      </c>
      <c r="F5463" s="35" t="str">
        <f t="shared" si="426"/>
        <v>Wednesday</v>
      </c>
      <c r="G5463" s="35">
        <f t="shared" si="427"/>
        <v>8</v>
      </c>
      <c r="H5463" s="34">
        <f>CONVERT(INDEX(Htg_StPt_Sch_EZ!$C$4:$I$27,MATCH(Schedules_8760!$C5463,Htg_StPt_Sch_EZ!$B$4:$B$27,0),MATCH(Schedules_8760!$F5463,Htg_StPt_Sch_EZ!$C$3:$I$3,0)),"F","C")</f>
        <v>20.555555555555554</v>
      </c>
      <c r="I5463" s="34">
        <f>CONVERT(INDEX(Htg_StPt_Sch_EZ!$C$31:$I$54,MATCH(Schedules_8760!$C5463,Htg_StPt_Sch_EZ!$B$31:$B$54,0),MATCH(Schedules_8760!$F5463,Htg_StPt_Sch_EZ!$C$30:$I$30,0)),"F","C")</f>
        <v>19.444444444444443</v>
      </c>
      <c r="J5463" s="34">
        <f>CONVERT(INDEX(Clg_StPt_Sch_EZ!$C$4:$I$27,MATCH(Schedules_8760!$C5463,Clg_StPt_Sch_EZ!$B$4:$B$27,0),MATCH(Schedules_8760!$F5463,Clg_StPt_Sch_EZ!$C$3:$I$3,0)),"F","C")</f>
        <v>25.555555555555554</v>
      </c>
      <c r="K5463" s="34">
        <f>CONVERT(INDEX(Clg_StPt_Sch_EZ!$C$31:$I$54,MATCH(Schedules_8760!$C5463,Clg_StPt_Sch_EZ!$B$31:$B$54,0),MATCH(Schedules_8760!$F5463,Clg_StPt_Sch_EZ!$C$30:$I$30,0)),"F","C")</f>
        <v>25</v>
      </c>
      <c r="L5463" s="34">
        <f>CONVERT(INDEX(DHW_StPt_Sch_EZ!$C$4:$I$27,MATCH(Schedules_8760!$C5463,DHW_StPt_Sch_EZ!$B$4:$B$27,0),MATCH(Schedules_8760!$F5463,DHW_StPt_Sch_EZ!$C$3:$I$3,0)),"F","C")</f>
        <v>53.333333333333329</v>
      </c>
      <c r="M5463" s="34">
        <f>CONVERT(INDEX(DHW_StPt_Sch_EZ!$C$31:$I$54,MATCH(Schedules_8760!$C5463,DHW_StPt_Sch_EZ!$B$31:$B$54,0),MATCH(Schedules_8760!$F5463,DHW_StPt_Sch_EZ!$C$30:$I$30,0)),"F","C")</f>
        <v>53.333333333333329</v>
      </c>
      <c r="N5463" s="12"/>
      <c r="O5463" s="12"/>
      <c r="P5463" s="12"/>
    </row>
    <row r="5464" spans="1:16" x14ac:dyDescent="0.25">
      <c r="A5464" s="35">
        <v>5463</v>
      </c>
      <c r="B5464" s="89">
        <v>228.58333333333329</v>
      </c>
      <c r="C5464" s="35">
        <f t="shared" si="425"/>
        <v>15</v>
      </c>
      <c r="D5464" s="35">
        <f t="shared" si="428"/>
        <v>228</v>
      </c>
      <c r="E5464" s="35">
        <f t="shared" si="429"/>
        <v>4</v>
      </c>
      <c r="F5464" s="35" t="str">
        <f t="shared" si="426"/>
        <v>Wednesday</v>
      </c>
      <c r="G5464" s="35">
        <f t="shared" si="427"/>
        <v>8</v>
      </c>
      <c r="H5464" s="34">
        <f>CONVERT(INDEX(Htg_StPt_Sch_EZ!$C$4:$I$27,MATCH(Schedules_8760!$C5464,Htg_StPt_Sch_EZ!$B$4:$B$27,0),MATCH(Schedules_8760!$F5464,Htg_StPt_Sch_EZ!$C$3:$I$3,0)),"F","C")</f>
        <v>20.555555555555554</v>
      </c>
      <c r="I5464" s="34">
        <f>CONVERT(INDEX(Htg_StPt_Sch_EZ!$C$31:$I$54,MATCH(Schedules_8760!$C5464,Htg_StPt_Sch_EZ!$B$31:$B$54,0),MATCH(Schedules_8760!$F5464,Htg_StPt_Sch_EZ!$C$30:$I$30,0)),"F","C")</f>
        <v>21.111111111111111</v>
      </c>
      <c r="J5464" s="34">
        <f>CONVERT(INDEX(Clg_StPt_Sch_EZ!$C$4:$I$27,MATCH(Schedules_8760!$C5464,Clg_StPt_Sch_EZ!$B$4:$B$27,0),MATCH(Schedules_8760!$F5464,Clg_StPt_Sch_EZ!$C$3:$I$3,0)),"F","C")</f>
        <v>25.555555555555554</v>
      </c>
      <c r="K5464" s="34">
        <f>CONVERT(INDEX(Clg_StPt_Sch_EZ!$C$31:$I$54,MATCH(Schedules_8760!$C5464,Clg_StPt_Sch_EZ!$B$31:$B$54,0),MATCH(Schedules_8760!$F5464,Clg_StPt_Sch_EZ!$C$30:$I$30,0)),"F","C")</f>
        <v>25</v>
      </c>
      <c r="L5464" s="34">
        <f>CONVERT(INDEX(DHW_StPt_Sch_EZ!$C$4:$I$27,MATCH(Schedules_8760!$C5464,DHW_StPt_Sch_EZ!$B$4:$B$27,0),MATCH(Schedules_8760!$F5464,DHW_StPt_Sch_EZ!$C$3:$I$3,0)),"F","C")</f>
        <v>53.333333333333329</v>
      </c>
      <c r="M5464" s="34">
        <f>CONVERT(INDEX(DHW_StPt_Sch_EZ!$C$31:$I$54,MATCH(Schedules_8760!$C5464,DHW_StPt_Sch_EZ!$B$31:$B$54,0),MATCH(Schedules_8760!$F5464,DHW_StPt_Sch_EZ!$C$30:$I$30,0)),"F","C")</f>
        <v>53.333333333333329</v>
      </c>
      <c r="N5464" s="12"/>
      <c r="O5464" s="12"/>
      <c r="P5464" s="12"/>
    </row>
    <row r="5465" spans="1:16" x14ac:dyDescent="0.25">
      <c r="A5465" s="35">
        <v>5464</v>
      </c>
      <c r="B5465" s="89">
        <v>228.625</v>
      </c>
      <c r="C5465" s="35">
        <f t="shared" si="425"/>
        <v>16</v>
      </c>
      <c r="D5465" s="35">
        <f t="shared" si="428"/>
        <v>228</v>
      </c>
      <c r="E5465" s="35">
        <f t="shared" si="429"/>
        <v>4</v>
      </c>
      <c r="F5465" s="35" t="str">
        <f t="shared" si="426"/>
        <v>Wednesday</v>
      </c>
      <c r="G5465" s="35">
        <f t="shared" si="427"/>
        <v>8</v>
      </c>
      <c r="H5465" s="34">
        <f>CONVERT(INDEX(Htg_StPt_Sch_EZ!$C$4:$I$27,MATCH(Schedules_8760!$C5465,Htg_StPt_Sch_EZ!$B$4:$B$27,0),MATCH(Schedules_8760!$F5465,Htg_StPt_Sch_EZ!$C$3:$I$3,0)),"F","C")</f>
        <v>20.555555555555554</v>
      </c>
      <c r="I5465" s="34">
        <f>CONVERT(INDEX(Htg_StPt_Sch_EZ!$C$31:$I$54,MATCH(Schedules_8760!$C5465,Htg_StPt_Sch_EZ!$B$31:$B$54,0),MATCH(Schedules_8760!$F5465,Htg_StPt_Sch_EZ!$C$30:$I$30,0)),"F","C")</f>
        <v>21.111111111111111</v>
      </c>
      <c r="J5465" s="34">
        <f>CONVERT(INDEX(Clg_StPt_Sch_EZ!$C$4:$I$27,MATCH(Schedules_8760!$C5465,Clg_StPt_Sch_EZ!$B$4:$B$27,0),MATCH(Schedules_8760!$F5465,Clg_StPt_Sch_EZ!$C$3:$I$3,0)),"F","C")</f>
        <v>25.555555555555554</v>
      </c>
      <c r="K5465" s="34">
        <f>CONVERT(INDEX(Clg_StPt_Sch_EZ!$C$31:$I$54,MATCH(Schedules_8760!$C5465,Clg_StPt_Sch_EZ!$B$31:$B$54,0),MATCH(Schedules_8760!$F5465,Clg_StPt_Sch_EZ!$C$30:$I$30,0)),"F","C")</f>
        <v>25</v>
      </c>
      <c r="L5465" s="34">
        <f>CONVERT(INDEX(DHW_StPt_Sch_EZ!$C$4:$I$27,MATCH(Schedules_8760!$C5465,DHW_StPt_Sch_EZ!$B$4:$B$27,0),MATCH(Schedules_8760!$F5465,DHW_StPt_Sch_EZ!$C$3:$I$3,0)),"F","C")</f>
        <v>53.333333333333329</v>
      </c>
      <c r="M5465" s="34">
        <f>CONVERT(INDEX(DHW_StPt_Sch_EZ!$C$31:$I$54,MATCH(Schedules_8760!$C5465,DHW_StPt_Sch_EZ!$B$31:$B$54,0),MATCH(Schedules_8760!$F5465,DHW_StPt_Sch_EZ!$C$30:$I$30,0)),"F","C")</f>
        <v>53.333333333333329</v>
      </c>
      <c r="N5465" s="12"/>
      <c r="O5465" s="12"/>
      <c r="P5465" s="12"/>
    </row>
    <row r="5466" spans="1:16" x14ac:dyDescent="0.25">
      <c r="A5466" s="35">
        <v>5465</v>
      </c>
      <c r="B5466" s="89">
        <v>228.66666666666671</v>
      </c>
      <c r="C5466" s="35">
        <f t="shared" si="425"/>
        <v>17</v>
      </c>
      <c r="D5466" s="35">
        <f t="shared" si="428"/>
        <v>228</v>
      </c>
      <c r="E5466" s="35">
        <f t="shared" si="429"/>
        <v>4</v>
      </c>
      <c r="F5466" s="35" t="str">
        <f t="shared" si="426"/>
        <v>Wednesday</v>
      </c>
      <c r="G5466" s="35">
        <f t="shared" si="427"/>
        <v>8</v>
      </c>
      <c r="H5466" s="34">
        <f>CONVERT(INDEX(Htg_StPt_Sch_EZ!$C$4:$I$27,MATCH(Schedules_8760!$C5466,Htg_StPt_Sch_EZ!$B$4:$B$27,0),MATCH(Schedules_8760!$F5466,Htg_StPt_Sch_EZ!$C$3:$I$3,0)),"F","C")</f>
        <v>20.555555555555554</v>
      </c>
      <c r="I5466" s="34">
        <f>CONVERT(INDEX(Htg_StPt_Sch_EZ!$C$31:$I$54,MATCH(Schedules_8760!$C5466,Htg_StPt_Sch_EZ!$B$31:$B$54,0),MATCH(Schedules_8760!$F5466,Htg_StPt_Sch_EZ!$C$30:$I$30,0)),"F","C")</f>
        <v>17.777777777777779</v>
      </c>
      <c r="J5466" s="34">
        <f>CONVERT(INDEX(Clg_StPt_Sch_EZ!$C$4:$I$27,MATCH(Schedules_8760!$C5466,Clg_StPt_Sch_EZ!$B$4:$B$27,0),MATCH(Schedules_8760!$F5466,Clg_StPt_Sch_EZ!$C$3:$I$3,0)),"F","C")</f>
        <v>25.555555555555554</v>
      </c>
      <c r="K5466" s="34">
        <f>CONVERT(INDEX(Clg_StPt_Sch_EZ!$C$31:$I$54,MATCH(Schedules_8760!$C5466,Clg_StPt_Sch_EZ!$B$31:$B$54,0),MATCH(Schedules_8760!$F5466,Clg_StPt_Sch_EZ!$C$30:$I$30,0)),"F","C")</f>
        <v>25</v>
      </c>
      <c r="L5466" s="34">
        <f>CONVERT(INDEX(DHW_StPt_Sch_EZ!$C$4:$I$27,MATCH(Schedules_8760!$C5466,DHW_StPt_Sch_EZ!$B$4:$B$27,0),MATCH(Schedules_8760!$F5466,DHW_StPt_Sch_EZ!$C$3:$I$3,0)),"F","C")</f>
        <v>53.333333333333329</v>
      </c>
      <c r="M5466" s="34">
        <f>CONVERT(INDEX(DHW_StPt_Sch_EZ!$C$31:$I$54,MATCH(Schedules_8760!$C5466,DHW_StPt_Sch_EZ!$B$31:$B$54,0),MATCH(Schedules_8760!$F5466,DHW_StPt_Sch_EZ!$C$30:$I$30,0)),"F","C")</f>
        <v>53.333333333333329</v>
      </c>
      <c r="N5466" s="12"/>
      <c r="O5466" s="12"/>
      <c r="P5466" s="12"/>
    </row>
    <row r="5467" spans="1:16" x14ac:dyDescent="0.25">
      <c r="A5467" s="35">
        <v>5466</v>
      </c>
      <c r="B5467" s="89">
        <v>228.70833333333329</v>
      </c>
      <c r="C5467" s="35">
        <f t="shared" si="425"/>
        <v>18</v>
      </c>
      <c r="D5467" s="35">
        <f t="shared" si="428"/>
        <v>228</v>
      </c>
      <c r="E5467" s="35">
        <f t="shared" si="429"/>
        <v>4</v>
      </c>
      <c r="F5467" s="35" t="str">
        <f t="shared" si="426"/>
        <v>Wednesday</v>
      </c>
      <c r="G5467" s="35">
        <f t="shared" si="427"/>
        <v>8</v>
      </c>
      <c r="H5467" s="34">
        <f>CONVERT(INDEX(Htg_StPt_Sch_EZ!$C$4:$I$27,MATCH(Schedules_8760!$C5467,Htg_StPt_Sch_EZ!$B$4:$B$27,0),MATCH(Schedules_8760!$F5467,Htg_StPt_Sch_EZ!$C$3:$I$3,0)),"F","C")</f>
        <v>20.555555555555554</v>
      </c>
      <c r="I5467" s="34">
        <f>CONVERT(INDEX(Htg_StPt_Sch_EZ!$C$31:$I$54,MATCH(Schedules_8760!$C5467,Htg_StPt_Sch_EZ!$B$31:$B$54,0),MATCH(Schedules_8760!$F5467,Htg_StPt_Sch_EZ!$C$30:$I$30,0)),"F","C")</f>
        <v>17.777777777777779</v>
      </c>
      <c r="J5467" s="34">
        <f>CONVERT(INDEX(Clg_StPt_Sch_EZ!$C$4:$I$27,MATCH(Schedules_8760!$C5467,Clg_StPt_Sch_EZ!$B$4:$B$27,0),MATCH(Schedules_8760!$F5467,Clg_StPt_Sch_EZ!$C$3:$I$3,0)),"F","C")</f>
        <v>25.555555555555554</v>
      </c>
      <c r="K5467" s="34">
        <f>CONVERT(INDEX(Clg_StPt_Sch_EZ!$C$31:$I$54,MATCH(Schedules_8760!$C5467,Clg_StPt_Sch_EZ!$B$31:$B$54,0),MATCH(Schedules_8760!$F5467,Clg_StPt_Sch_EZ!$C$30:$I$30,0)),"F","C")</f>
        <v>28.333333333333332</v>
      </c>
      <c r="L5467" s="34">
        <f>CONVERT(INDEX(DHW_StPt_Sch_EZ!$C$4:$I$27,MATCH(Schedules_8760!$C5467,DHW_StPt_Sch_EZ!$B$4:$B$27,0),MATCH(Schedules_8760!$F5467,DHW_StPt_Sch_EZ!$C$3:$I$3,0)),"F","C")</f>
        <v>53.333333333333329</v>
      </c>
      <c r="M5467" s="34">
        <f>CONVERT(INDEX(DHW_StPt_Sch_EZ!$C$31:$I$54,MATCH(Schedules_8760!$C5467,DHW_StPt_Sch_EZ!$B$31:$B$54,0),MATCH(Schedules_8760!$F5467,DHW_StPt_Sch_EZ!$C$30:$I$30,0)),"F","C")</f>
        <v>53.333333333333329</v>
      </c>
      <c r="N5467" s="12"/>
      <c r="O5467" s="12"/>
      <c r="P5467" s="12"/>
    </row>
    <row r="5468" spans="1:16" x14ac:dyDescent="0.25">
      <c r="A5468" s="35">
        <v>5467</v>
      </c>
      <c r="B5468" s="89">
        <v>228.75</v>
      </c>
      <c r="C5468" s="35">
        <f t="shared" si="425"/>
        <v>19</v>
      </c>
      <c r="D5468" s="35">
        <f t="shared" si="428"/>
        <v>228</v>
      </c>
      <c r="E5468" s="35">
        <f t="shared" si="429"/>
        <v>4</v>
      </c>
      <c r="F5468" s="35" t="str">
        <f t="shared" si="426"/>
        <v>Wednesday</v>
      </c>
      <c r="G5468" s="35">
        <f t="shared" si="427"/>
        <v>8</v>
      </c>
      <c r="H5468" s="34">
        <f>CONVERT(INDEX(Htg_StPt_Sch_EZ!$C$4:$I$27,MATCH(Schedules_8760!$C5468,Htg_StPt_Sch_EZ!$B$4:$B$27,0),MATCH(Schedules_8760!$F5468,Htg_StPt_Sch_EZ!$C$3:$I$3,0)),"F","C")</f>
        <v>20.555555555555554</v>
      </c>
      <c r="I5468" s="34">
        <f>CONVERT(INDEX(Htg_StPt_Sch_EZ!$C$31:$I$54,MATCH(Schedules_8760!$C5468,Htg_StPt_Sch_EZ!$B$31:$B$54,0),MATCH(Schedules_8760!$F5468,Htg_StPt_Sch_EZ!$C$30:$I$30,0)),"F","C")</f>
        <v>18.333333333333332</v>
      </c>
      <c r="J5468" s="34">
        <f>CONVERT(INDEX(Clg_StPt_Sch_EZ!$C$4:$I$27,MATCH(Schedules_8760!$C5468,Clg_StPt_Sch_EZ!$B$4:$B$27,0),MATCH(Schedules_8760!$F5468,Clg_StPt_Sch_EZ!$C$3:$I$3,0)),"F","C")</f>
        <v>25.555555555555554</v>
      </c>
      <c r="K5468" s="34">
        <f>CONVERT(INDEX(Clg_StPt_Sch_EZ!$C$31:$I$54,MATCH(Schedules_8760!$C5468,Clg_StPt_Sch_EZ!$B$31:$B$54,0),MATCH(Schedules_8760!$F5468,Clg_StPt_Sch_EZ!$C$30:$I$30,0)),"F","C")</f>
        <v>28.333333333333332</v>
      </c>
      <c r="L5468" s="34">
        <f>CONVERT(INDEX(DHW_StPt_Sch_EZ!$C$4:$I$27,MATCH(Schedules_8760!$C5468,DHW_StPt_Sch_EZ!$B$4:$B$27,0),MATCH(Schedules_8760!$F5468,DHW_StPt_Sch_EZ!$C$3:$I$3,0)),"F","C")</f>
        <v>53.333333333333329</v>
      </c>
      <c r="M5468" s="34">
        <f>CONVERT(INDEX(DHW_StPt_Sch_EZ!$C$31:$I$54,MATCH(Schedules_8760!$C5468,DHW_StPt_Sch_EZ!$B$31:$B$54,0),MATCH(Schedules_8760!$F5468,DHW_StPt_Sch_EZ!$C$30:$I$30,0)),"F","C")</f>
        <v>53.333333333333329</v>
      </c>
      <c r="N5468" s="12"/>
      <c r="O5468" s="12"/>
      <c r="P5468" s="12"/>
    </row>
    <row r="5469" spans="1:16" x14ac:dyDescent="0.25">
      <c r="A5469" s="35">
        <v>5468</v>
      </c>
      <c r="B5469" s="89">
        <v>228.79166666666671</v>
      </c>
      <c r="C5469" s="35">
        <f t="shared" si="425"/>
        <v>20</v>
      </c>
      <c r="D5469" s="35">
        <f t="shared" si="428"/>
        <v>228</v>
      </c>
      <c r="E5469" s="35">
        <f t="shared" si="429"/>
        <v>4</v>
      </c>
      <c r="F5469" s="35" t="str">
        <f t="shared" si="426"/>
        <v>Wednesday</v>
      </c>
      <c r="G5469" s="35">
        <f t="shared" si="427"/>
        <v>8</v>
      </c>
      <c r="H5469" s="34">
        <f>CONVERT(INDEX(Htg_StPt_Sch_EZ!$C$4:$I$27,MATCH(Schedules_8760!$C5469,Htg_StPt_Sch_EZ!$B$4:$B$27,0),MATCH(Schedules_8760!$F5469,Htg_StPt_Sch_EZ!$C$3:$I$3,0)),"F","C")</f>
        <v>20.555555555555554</v>
      </c>
      <c r="I5469" s="34">
        <f>CONVERT(INDEX(Htg_StPt_Sch_EZ!$C$31:$I$54,MATCH(Schedules_8760!$C5469,Htg_StPt_Sch_EZ!$B$31:$B$54,0),MATCH(Schedules_8760!$F5469,Htg_StPt_Sch_EZ!$C$30:$I$30,0)),"F","C")</f>
        <v>18.888888888888889</v>
      </c>
      <c r="J5469" s="34">
        <f>CONVERT(INDEX(Clg_StPt_Sch_EZ!$C$4:$I$27,MATCH(Schedules_8760!$C5469,Clg_StPt_Sch_EZ!$B$4:$B$27,0),MATCH(Schedules_8760!$F5469,Clg_StPt_Sch_EZ!$C$3:$I$3,0)),"F","C")</f>
        <v>25.555555555555554</v>
      </c>
      <c r="K5469" s="34">
        <f>CONVERT(INDEX(Clg_StPt_Sch_EZ!$C$31:$I$54,MATCH(Schedules_8760!$C5469,Clg_StPt_Sch_EZ!$B$31:$B$54,0),MATCH(Schedules_8760!$F5469,Clg_StPt_Sch_EZ!$C$30:$I$30,0)),"F","C")</f>
        <v>28.333333333333332</v>
      </c>
      <c r="L5469" s="34">
        <f>CONVERT(INDEX(DHW_StPt_Sch_EZ!$C$4:$I$27,MATCH(Schedules_8760!$C5469,DHW_StPt_Sch_EZ!$B$4:$B$27,0),MATCH(Schedules_8760!$F5469,DHW_StPt_Sch_EZ!$C$3:$I$3,0)),"F","C")</f>
        <v>53.333333333333329</v>
      </c>
      <c r="M5469" s="34">
        <f>CONVERT(INDEX(DHW_StPt_Sch_EZ!$C$31:$I$54,MATCH(Schedules_8760!$C5469,DHW_StPt_Sch_EZ!$B$31:$B$54,0),MATCH(Schedules_8760!$F5469,DHW_StPt_Sch_EZ!$C$30:$I$30,0)),"F","C")</f>
        <v>53.333333333333329</v>
      </c>
      <c r="N5469" s="12"/>
      <c r="O5469" s="12"/>
      <c r="P5469" s="12"/>
    </row>
    <row r="5470" spans="1:16" x14ac:dyDescent="0.25">
      <c r="A5470" s="35">
        <v>5469</v>
      </c>
      <c r="B5470" s="89">
        <v>228.83333333333329</v>
      </c>
      <c r="C5470" s="35">
        <f t="shared" si="425"/>
        <v>21</v>
      </c>
      <c r="D5470" s="35">
        <f t="shared" si="428"/>
        <v>228</v>
      </c>
      <c r="E5470" s="35">
        <f t="shared" si="429"/>
        <v>4</v>
      </c>
      <c r="F5470" s="35" t="str">
        <f t="shared" si="426"/>
        <v>Wednesday</v>
      </c>
      <c r="G5470" s="35">
        <f t="shared" si="427"/>
        <v>8</v>
      </c>
      <c r="H5470" s="34">
        <f>CONVERT(INDEX(Htg_StPt_Sch_EZ!$C$4:$I$27,MATCH(Schedules_8760!$C5470,Htg_StPt_Sch_EZ!$B$4:$B$27,0),MATCH(Schedules_8760!$F5470,Htg_StPt_Sch_EZ!$C$3:$I$3,0)),"F","C")</f>
        <v>20.555555555555554</v>
      </c>
      <c r="I5470" s="34">
        <f>CONVERT(INDEX(Htg_StPt_Sch_EZ!$C$31:$I$54,MATCH(Schedules_8760!$C5470,Htg_StPt_Sch_EZ!$B$31:$B$54,0),MATCH(Schedules_8760!$F5470,Htg_StPt_Sch_EZ!$C$30:$I$30,0)),"F","C")</f>
        <v>19.444444444444443</v>
      </c>
      <c r="J5470" s="34">
        <f>CONVERT(INDEX(Clg_StPt_Sch_EZ!$C$4:$I$27,MATCH(Schedules_8760!$C5470,Clg_StPt_Sch_EZ!$B$4:$B$27,0),MATCH(Schedules_8760!$F5470,Clg_StPt_Sch_EZ!$C$3:$I$3,0)),"F","C")</f>
        <v>25.555555555555554</v>
      </c>
      <c r="K5470" s="34">
        <f>CONVERT(INDEX(Clg_StPt_Sch_EZ!$C$31:$I$54,MATCH(Schedules_8760!$C5470,Clg_StPt_Sch_EZ!$B$31:$B$54,0),MATCH(Schedules_8760!$F5470,Clg_StPt_Sch_EZ!$C$30:$I$30,0)),"F","C")</f>
        <v>28.333333333333332</v>
      </c>
      <c r="L5470" s="34">
        <f>CONVERT(INDEX(DHW_StPt_Sch_EZ!$C$4:$I$27,MATCH(Schedules_8760!$C5470,DHW_StPt_Sch_EZ!$B$4:$B$27,0),MATCH(Schedules_8760!$F5470,DHW_StPt_Sch_EZ!$C$3:$I$3,0)),"F","C")</f>
        <v>53.333333333333329</v>
      </c>
      <c r="M5470" s="34">
        <f>CONVERT(INDEX(DHW_StPt_Sch_EZ!$C$31:$I$54,MATCH(Schedules_8760!$C5470,DHW_StPt_Sch_EZ!$B$31:$B$54,0),MATCH(Schedules_8760!$F5470,DHW_StPt_Sch_EZ!$C$30:$I$30,0)),"F","C")</f>
        <v>53.333333333333329</v>
      </c>
      <c r="N5470" s="12"/>
      <c r="O5470" s="12"/>
      <c r="P5470" s="12"/>
    </row>
    <row r="5471" spans="1:16" x14ac:dyDescent="0.25">
      <c r="A5471" s="35">
        <v>5470</v>
      </c>
      <c r="B5471" s="89">
        <v>228.875</v>
      </c>
      <c r="C5471" s="35">
        <f t="shared" si="425"/>
        <v>22</v>
      </c>
      <c r="D5471" s="35">
        <f t="shared" si="428"/>
        <v>228</v>
      </c>
      <c r="E5471" s="35">
        <f t="shared" si="429"/>
        <v>4</v>
      </c>
      <c r="F5471" s="35" t="str">
        <f t="shared" si="426"/>
        <v>Wednesday</v>
      </c>
      <c r="G5471" s="35">
        <f t="shared" si="427"/>
        <v>8</v>
      </c>
      <c r="H5471" s="34">
        <f>CONVERT(INDEX(Htg_StPt_Sch_EZ!$C$4:$I$27,MATCH(Schedules_8760!$C5471,Htg_StPt_Sch_EZ!$B$4:$B$27,0),MATCH(Schedules_8760!$F5471,Htg_StPt_Sch_EZ!$C$3:$I$3,0)),"F","C")</f>
        <v>20.555555555555554</v>
      </c>
      <c r="I5471" s="34">
        <f>CONVERT(INDEX(Htg_StPt_Sch_EZ!$C$31:$I$54,MATCH(Schedules_8760!$C5471,Htg_StPt_Sch_EZ!$B$31:$B$54,0),MATCH(Schedules_8760!$F5471,Htg_StPt_Sch_EZ!$C$30:$I$30,0)),"F","C")</f>
        <v>19.444444444444443</v>
      </c>
      <c r="J5471" s="34">
        <f>CONVERT(INDEX(Clg_StPt_Sch_EZ!$C$4:$I$27,MATCH(Schedules_8760!$C5471,Clg_StPt_Sch_EZ!$B$4:$B$27,0),MATCH(Schedules_8760!$F5471,Clg_StPt_Sch_EZ!$C$3:$I$3,0)),"F","C")</f>
        <v>25.555555555555554</v>
      </c>
      <c r="K5471" s="34">
        <f>CONVERT(INDEX(Clg_StPt_Sch_EZ!$C$31:$I$54,MATCH(Schedules_8760!$C5471,Clg_StPt_Sch_EZ!$B$31:$B$54,0),MATCH(Schedules_8760!$F5471,Clg_StPt_Sch_EZ!$C$30:$I$30,0)),"F","C")</f>
        <v>28.333333333333332</v>
      </c>
      <c r="L5471" s="34">
        <f>CONVERT(INDEX(DHW_StPt_Sch_EZ!$C$4:$I$27,MATCH(Schedules_8760!$C5471,DHW_StPt_Sch_EZ!$B$4:$B$27,0),MATCH(Schedules_8760!$F5471,DHW_StPt_Sch_EZ!$C$3:$I$3,0)),"F","C")</f>
        <v>53.333333333333329</v>
      </c>
      <c r="M5471" s="34">
        <f>CONVERT(INDEX(DHW_StPt_Sch_EZ!$C$31:$I$54,MATCH(Schedules_8760!$C5471,DHW_StPt_Sch_EZ!$B$31:$B$54,0),MATCH(Schedules_8760!$F5471,DHW_StPt_Sch_EZ!$C$30:$I$30,0)),"F","C")</f>
        <v>53.333333333333329</v>
      </c>
      <c r="N5471" s="12"/>
      <c r="O5471" s="12"/>
      <c r="P5471" s="12"/>
    </row>
    <row r="5472" spans="1:16" x14ac:dyDescent="0.25">
      <c r="A5472" s="35">
        <v>5471</v>
      </c>
      <c r="B5472" s="89">
        <v>228.91666666666671</v>
      </c>
      <c r="C5472" s="35">
        <f t="shared" si="425"/>
        <v>23</v>
      </c>
      <c r="D5472" s="35">
        <f t="shared" si="428"/>
        <v>228</v>
      </c>
      <c r="E5472" s="35">
        <f t="shared" si="429"/>
        <v>4</v>
      </c>
      <c r="F5472" s="35" t="str">
        <f t="shared" si="426"/>
        <v>Wednesday</v>
      </c>
      <c r="G5472" s="35">
        <f t="shared" si="427"/>
        <v>8</v>
      </c>
      <c r="H5472" s="34">
        <f>CONVERT(INDEX(Htg_StPt_Sch_EZ!$C$4:$I$27,MATCH(Schedules_8760!$C5472,Htg_StPt_Sch_EZ!$B$4:$B$27,0),MATCH(Schedules_8760!$F5472,Htg_StPt_Sch_EZ!$C$3:$I$3,0)),"F","C")</f>
        <v>20.555555555555554</v>
      </c>
      <c r="I5472" s="34">
        <f>CONVERT(INDEX(Htg_StPt_Sch_EZ!$C$31:$I$54,MATCH(Schedules_8760!$C5472,Htg_StPt_Sch_EZ!$B$31:$B$54,0),MATCH(Schedules_8760!$F5472,Htg_StPt_Sch_EZ!$C$30:$I$30,0)),"F","C")</f>
        <v>19.444444444444443</v>
      </c>
      <c r="J5472" s="34">
        <f>CONVERT(INDEX(Clg_StPt_Sch_EZ!$C$4:$I$27,MATCH(Schedules_8760!$C5472,Clg_StPt_Sch_EZ!$B$4:$B$27,0),MATCH(Schedules_8760!$F5472,Clg_StPt_Sch_EZ!$C$3:$I$3,0)),"F","C")</f>
        <v>25.555555555555554</v>
      </c>
      <c r="K5472" s="34">
        <f>CONVERT(INDEX(Clg_StPt_Sch_EZ!$C$31:$I$54,MATCH(Schedules_8760!$C5472,Clg_StPt_Sch_EZ!$B$31:$B$54,0),MATCH(Schedules_8760!$F5472,Clg_StPt_Sch_EZ!$C$30:$I$30,0)),"F","C")</f>
        <v>28.333333333333332</v>
      </c>
      <c r="L5472" s="34">
        <f>CONVERT(INDEX(DHW_StPt_Sch_EZ!$C$4:$I$27,MATCH(Schedules_8760!$C5472,DHW_StPt_Sch_EZ!$B$4:$B$27,0),MATCH(Schedules_8760!$F5472,DHW_StPt_Sch_EZ!$C$3:$I$3,0)),"F","C")</f>
        <v>53.333333333333329</v>
      </c>
      <c r="M5472" s="34">
        <f>CONVERT(INDEX(DHW_StPt_Sch_EZ!$C$31:$I$54,MATCH(Schedules_8760!$C5472,DHW_StPt_Sch_EZ!$B$31:$B$54,0),MATCH(Schedules_8760!$F5472,DHW_StPt_Sch_EZ!$C$30:$I$30,0)),"F","C")</f>
        <v>53.333333333333329</v>
      </c>
      <c r="N5472" s="12"/>
      <c r="O5472" s="12"/>
      <c r="P5472" s="12"/>
    </row>
    <row r="5473" spans="1:16" x14ac:dyDescent="0.25">
      <c r="A5473" s="35">
        <v>5472</v>
      </c>
      <c r="B5473" s="89">
        <v>228.95833333333329</v>
      </c>
      <c r="C5473" s="35">
        <f t="shared" si="425"/>
        <v>24</v>
      </c>
      <c r="D5473" s="35">
        <f t="shared" si="428"/>
        <v>228</v>
      </c>
      <c r="E5473" s="35">
        <f t="shared" si="429"/>
        <v>4</v>
      </c>
      <c r="F5473" s="35" t="str">
        <f t="shared" si="426"/>
        <v>Wednesday</v>
      </c>
      <c r="G5473" s="35">
        <f t="shared" si="427"/>
        <v>8</v>
      </c>
      <c r="H5473" s="34">
        <f>CONVERT(INDEX(Htg_StPt_Sch_EZ!$C$4:$I$27,MATCH(Schedules_8760!$C5473,Htg_StPt_Sch_EZ!$B$4:$B$27,0),MATCH(Schedules_8760!$F5473,Htg_StPt_Sch_EZ!$C$3:$I$3,0)),"F","C")</f>
        <v>20.555555555555554</v>
      </c>
      <c r="I5473" s="34">
        <f>CONVERT(INDEX(Htg_StPt_Sch_EZ!$C$31:$I$54,MATCH(Schedules_8760!$C5473,Htg_StPt_Sch_EZ!$B$31:$B$54,0),MATCH(Schedules_8760!$F5473,Htg_StPt_Sch_EZ!$C$30:$I$30,0)),"F","C")</f>
        <v>19.444444444444443</v>
      </c>
      <c r="J5473" s="34">
        <f>CONVERT(INDEX(Clg_StPt_Sch_EZ!$C$4:$I$27,MATCH(Schedules_8760!$C5473,Clg_StPt_Sch_EZ!$B$4:$B$27,0),MATCH(Schedules_8760!$F5473,Clg_StPt_Sch_EZ!$C$3:$I$3,0)),"F","C")</f>
        <v>25.555555555555554</v>
      </c>
      <c r="K5473" s="34">
        <f>CONVERT(INDEX(Clg_StPt_Sch_EZ!$C$31:$I$54,MATCH(Schedules_8760!$C5473,Clg_StPt_Sch_EZ!$B$31:$B$54,0),MATCH(Schedules_8760!$F5473,Clg_StPt_Sch_EZ!$C$30:$I$30,0)),"F","C")</f>
        <v>28.333333333333332</v>
      </c>
      <c r="L5473" s="34">
        <f>CONVERT(INDEX(DHW_StPt_Sch_EZ!$C$4:$I$27,MATCH(Schedules_8760!$C5473,DHW_StPt_Sch_EZ!$B$4:$B$27,0),MATCH(Schedules_8760!$F5473,DHW_StPt_Sch_EZ!$C$3:$I$3,0)),"F","C")</f>
        <v>53.333333333333329</v>
      </c>
      <c r="M5473" s="34">
        <f>CONVERT(INDEX(DHW_StPt_Sch_EZ!$C$31:$I$54,MATCH(Schedules_8760!$C5473,DHW_StPt_Sch_EZ!$B$31:$B$54,0),MATCH(Schedules_8760!$F5473,DHW_StPt_Sch_EZ!$C$30:$I$30,0)),"F","C")</f>
        <v>53.333333333333329</v>
      </c>
      <c r="N5473" s="12"/>
      <c r="O5473" s="12"/>
      <c r="P5473" s="12"/>
    </row>
    <row r="5474" spans="1:16" x14ac:dyDescent="0.25">
      <c r="A5474" s="35">
        <v>5473</v>
      </c>
      <c r="B5474" s="89">
        <v>229</v>
      </c>
      <c r="C5474" s="35">
        <f t="shared" si="425"/>
        <v>1</v>
      </c>
      <c r="D5474" s="35">
        <f t="shared" si="428"/>
        <v>229</v>
      </c>
      <c r="E5474" s="35">
        <f t="shared" si="429"/>
        <v>5</v>
      </c>
      <c r="F5474" s="35" t="str">
        <f t="shared" si="426"/>
        <v>Thursday</v>
      </c>
      <c r="G5474" s="35">
        <f t="shared" si="427"/>
        <v>8</v>
      </c>
      <c r="H5474" s="34">
        <f>CONVERT(INDEX(Htg_StPt_Sch_EZ!$C$4:$I$27,MATCH(Schedules_8760!$C5474,Htg_StPt_Sch_EZ!$B$4:$B$27,0),MATCH(Schedules_8760!$F5474,Htg_StPt_Sch_EZ!$C$3:$I$3,0)),"F","C")</f>
        <v>20.555555555555554</v>
      </c>
      <c r="I5474" s="34">
        <f>CONVERT(INDEX(Htg_StPt_Sch_EZ!$C$31:$I$54,MATCH(Schedules_8760!$C5474,Htg_StPt_Sch_EZ!$B$31:$B$54,0),MATCH(Schedules_8760!$F5474,Htg_StPt_Sch_EZ!$C$30:$I$30,0)),"F","C")</f>
        <v>19.444444444444443</v>
      </c>
      <c r="J5474" s="34">
        <f>CONVERT(INDEX(Clg_StPt_Sch_EZ!$C$4:$I$27,MATCH(Schedules_8760!$C5474,Clg_StPt_Sch_EZ!$B$4:$B$27,0),MATCH(Schedules_8760!$F5474,Clg_StPt_Sch_EZ!$C$3:$I$3,0)),"F","C")</f>
        <v>25.555555555555554</v>
      </c>
      <c r="K5474" s="34">
        <f>CONVERT(INDEX(Clg_StPt_Sch_EZ!$C$31:$I$54,MATCH(Schedules_8760!$C5474,Clg_StPt_Sch_EZ!$B$31:$B$54,0),MATCH(Schedules_8760!$F5474,Clg_StPt_Sch_EZ!$C$30:$I$30,0)),"F","C")</f>
        <v>28.333333333333332</v>
      </c>
      <c r="L5474" s="34">
        <f>CONVERT(INDEX(DHW_StPt_Sch_EZ!$C$4:$I$27,MATCH(Schedules_8760!$C5474,DHW_StPt_Sch_EZ!$B$4:$B$27,0),MATCH(Schedules_8760!$F5474,DHW_StPt_Sch_EZ!$C$3:$I$3,0)),"F","C")</f>
        <v>53.333333333333329</v>
      </c>
      <c r="M5474" s="34">
        <f>CONVERT(INDEX(DHW_StPt_Sch_EZ!$C$31:$I$54,MATCH(Schedules_8760!$C5474,DHW_StPt_Sch_EZ!$B$31:$B$54,0),MATCH(Schedules_8760!$F5474,DHW_StPt_Sch_EZ!$C$30:$I$30,0)),"F","C")</f>
        <v>53.333333333333329</v>
      </c>
      <c r="N5474" s="12"/>
      <c r="O5474" s="12"/>
      <c r="P5474" s="12"/>
    </row>
    <row r="5475" spans="1:16" x14ac:dyDescent="0.25">
      <c r="A5475" s="35">
        <v>5474</v>
      </c>
      <c r="B5475" s="89">
        <v>229.04166666666671</v>
      </c>
      <c r="C5475" s="35">
        <f t="shared" si="425"/>
        <v>2</v>
      </c>
      <c r="D5475" s="35">
        <f t="shared" si="428"/>
        <v>229</v>
      </c>
      <c r="E5475" s="35">
        <f t="shared" si="429"/>
        <v>5</v>
      </c>
      <c r="F5475" s="35" t="str">
        <f t="shared" si="426"/>
        <v>Thursday</v>
      </c>
      <c r="G5475" s="35">
        <f t="shared" si="427"/>
        <v>8</v>
      </c>
      <c r="H5475" s="34">
        <f>CONVERT(INDEX(Htg_StPt_Sch_EZ!$C$4:$I$27,MATCH(Schedules_8760!$C5475,Htg_StPt_Sch_EZ!$B$4:$B$27,0),MATCH(Schedules_8760!$F5475,Htg_StPt_Sch_EZ!$C$3:$I$3,0)),"F","C")</f>
        <v>20.555555555555554</v>
      </c>
      <c r="I5475" s="34">
        <f>CONVERT(INDEX(Htg_StPt_Sch_EZ!$C$31:$I$54,MATCH(Schedules_8760!$C5475,Htg_StPt_Sch_EZ!$B$31:$B$54,0),MATCH(Schedules_8760!$F5475,Htg_StPt_Sch_EZ!$C$30:$I$30,0)),"F","C")</f>
        <v>19.444444444444443</v>
      </c>
      <c r="J5475" s="34">
        <f>CONVERT(INDEX(Clg_StPt_Sch_EZ!$C$4:$I$27,MATCH(Schedules_8760!$C5475,Clg_StPt_Sch_EZ!$B$4:$B$27,0),MATCH(Schedules_8760!$F5475,Clg_StPt_Sch_EZ!$C$3:$I$3,0)),"F","C")</f>
        <v>25.555555555555554</v>
      </c>
      <c r="K5475" s="34">
        <f>CONVERT(INDEX(Clg_StPt_Sch_EZ!$C$31:$I$54,MATCH(Schedules_8760!$C5475,Clg_StPt_Sch_EZ!$B$31:$B$54,0),MATCH(Schedules_8760!$F5475,Clg_StPt_Sch_EZ!$C$30:$I$30,0)),"F","C")</f>
        <v>28.333333333333332</v>
      </c>
      <c r="L5475" s="34">
        <f>CONVERT(INDEX(DHW_StPt_Sch_EZ!$C$4:$I$27,MATCH(Schedules_8760!$C5475,DHW_StPt_Sch_EZ!$B$4:$B$27,0),MATCH(Schedules_8760!$F5475,DHW_StPt_Sch_EZ!$C$3:$I$3,0)),"F","C")</f>
        <v>53.333333333333329</v>
      </c>
      <c r="M5475" s="34">
        <f>CONVERT(INDEX(DHW_StPt_Sch_EZ!$C$31:$I$54,MATCH(Schedules_8760!$C5475,DHW_StPt_Sch_EZ!$B$31:$B$54,0),MATCH(Schedules_8760!$F5475,DHW_StPt_Sch_EZ!$C$30:$I$30,0)),"F","C")</f>
        <v>53.333333333333329</v>
      </c>
      <c r="N5475" s="12"/>
      <c r="O5475" s="12"/>
      <c r="P5475" s="12"/>
    </row>
    <row r="5476" spans="1:16" x14ac:dyDescent="0.25">
      <c r="A5476" s="35">
        <v>5475</v>
      </c>
      <c r="B5476" s="89">
        <v>229.08333333333329</v>
      </c>
      <c r="C5476" s="35">
        <f t="shared" si="425"/>
        <v>3</v>
      </c>
      <c r="D5476" s="35">
        <f t="shared" si="428"/>
        <v>229</v>
      </c>
      <c r="E5476" s="35">
        <f t="shared" si="429"/>
        <v>5</v>
      </c>
      <c r="F5476" s="35" t="str">
        <f t="shared" si="426"/>
        <v>Thursday</v>
      </c>
      <c r="G5476" s="35">
        <f t="shared" si="427"/>
        <v>8</v>
      </c>
      <c r="H5476" s="34">
        <f>CONVERT(INDEX(Htg_StPt_Sch_EZ!$C$4:$I$27,MATCH(Schedules_8760!$C5476,Htg_StPt_Sch_EZ!$B$4:$B$27,0),MATCH(Schedules_8760!$F5476,Htg_StPt_Sch_EZ!$C$3:$I$3,0)),"F","C")</f>
        <v>20.555555555555554</v>
      </c>
      <c r="I5476" s="34">
        <f>CONVERT(INDEX(Htg_StPt_Sch_EZ!$C$31:$I$54,MATCH(Schedules_8760!$C5476,Htg_StPt_Sch_EZ!$B$31:$B$54,0),MATCH(Schedules_8760!$F5476,Htg_StPt_Sch_EZ!$C$30:$I$30,0)),"F","C")</f>
        <v>19.444444444444443</v>
      </c>
      <c r="J5476" s="34">
        <f>CONVERT(INDEX(Clg_StPt_Sch_EZ!$C$4:$I$27,MATCH(Schedules_8760!$C5476,Clg_StPt_Sch_EZ!$B$4:$B$27,0),MATCH(Schedules_8760!$F5476,Clg_StPt_Sch_EZ!$C$3:$I$3,0)),"F","C")</f>
        <v>25.555555555555554</v>
      </c>
      <c r="K5476" s="34">
        <f>CONVERT(INDEX(Clg_StPt_Sch_EZ!$C$31:$I$54,MATCH(Schedules_8760!$C5476,Clg_StPt_Sch_EZ!$B$31:$B$54,0),MATCH(Schedules_8760!$F5476,Clg_StPt_Sch_EZ!$C$30:$I$30,0)),"F","C")</f>
        <v>28.333333333333332</v>
      </c>
      <c r="L5476" s="34">
        <f>CONVERT(INDEX(DHW_StPt_Sch_EZ!$C$4:$I$27,MATCH(Schedules_8760!$C5476,DHW_StPt_Sch_EZ!$B$4:$B$27,0),MATCH(Schedules_8760!$F5476,DHW_StPt_Sch_EZ!$C$3:$I$3,0)),"F","C")</f>
        <v>53.333333333333329</v>
      </c>
      <c r="M5476" s="34">
        <f>CONVERT(INDEX(DHW_StPt_Sch_EZ!$C$31:$I$54,MATCH(Schedules_8760!$C5476,DHW_StPt_Sch_EZ!$B$31:$B$54,0),MATCH(Schedules_8760!$F5476,DHW_StPt_Sch_EZ!$C$30:$I$30,0)),"F","C")</f>
        <v>53.333333333333329</v>
      </c>
      <c r="N5476" s="12"/>
      <c r="O5476" s="12"/>
      <c r="P5476" s="12"/>
    </row>
    <row r="5477" spans="1:16" x14ac:dyDescent="0.25">
      <c r="A5477" s="35">
        <v>5476</v>
      </c>
      <c r="B5477" s="89">
        <v>229.125</v>
      </c>
      <c r="C5477" s="35">
        <f t="shared" si="425"/>
        <v>4</v>
      </c>
      <c r="D5477" s="35">
        <f t="shared" si="428"/>
        <v>229</v>
      </c>
      <c r="E5477" s="35">
        <f t="shared" si="429"/>
        <v>5</v>
      </c>
      <c r="F5477" s="35" t="str">
        <f t="shared" si="426"/>
        <v>Thursday</v>
      </c>
      <c r="G5477" s="35">
        <f t="shared" si="427"/>
        <v>8</v>
      </c>
      <c r="H5477" s="34">
        <f>CONVERT(INDEX(Htg_StPt_Sch_EZ!$C$4:$I$27,MATCH(Schedules_8760!$C5477,Htg_StPt_Sch_EZ!$B$4:$B$27,0),MATCH(Schedules_8760!$F5477,Htg_StPt_Sch_EZ!$C$3:$I$3,0)),"F","C")</f>
        <v>20.555555555555554</v>
      </c>
      <c r="I5477" s="34">
        <f>CONVERT(INDEX(Htg_StPt_Sch_EZ!$C$31:$I$54,MATCH(Schedules_8760!$C5477,Htg_StPt_Sch_EZ!$B$31:$B$54,0),MATCH(Schedules_8760!$F5477,Htg_StPt_Sch_EZ!$C$30:$I$30,0)),"F","C")</f>
        <v>19.444444444444443</v>
      </c>
      <c r="J5477" s="34">
        <f>CONVERT(INDEX(Clg_StPt_Sch_EZ!$C$4:$I$27,MATCH(Schedules_8760!$C5477,Clg_StPt_Sch_EZ!$B$4:$B$27,0),MATCH(Schedules_8760!$F5477,Clg_StPt_Sch_EZ!$C$3:$I$3,0)),"F","C")</f>
        <v>25.555555555555554</v>
      </c>
      <c r="K5477" s="34">
        <f>CONVERT(INDEX(Clg_StPt_Sch_EZ!$C$31:$I$54,MATCH(Schedules_8760!$C5477,Clg_StPt_Sch_EZ!$B$31:$B$54,0),MATCH(Schedules_8760!$F5477,Clg_StPt_Sch_EZ!$C$30:$I$30,0)),"F","C")</f>
        <v>28.333333333333332</v>
      </c>
      <c r="L5477" s="34">
        <f>CONVERT(INDEX(DHW_StPt_Sch_EZ!$C$4:$I$27,MATCH(Schedules_8760!$C5477,DHW_StPt_Sch_EZ!$B$4:$B$27,0),MATCH(Schedules_8760!$F5477,DHW_StPt_Sch_EZ!$C$3:$I$3,0)),"F","C")</f>
        <v>53.333333333333329</v>
      </c>
      <c r="M5477" s="34">
        <f>CONVERT(INDEX(DHW_StPt_Sch_EZ!$C$31:$I$54,MATCH(Schedules_8760!$C5477,DHW_StPt_Sch_EZ!$B$31:$B$54,0),MATCH(Schedules_8760!$F5477,DHW_StPt_Sch_EZ!$C$30:$I$30,0)),"F","C")</f>
        <v>53.333333333333329</v>
      </c>
      <c r="N5477" s="12"/>
      <c r="O5477" s="12"/>
      <c r="P5477" s="12"/>
    </row>
    <row r="5478" spans="1:16" x14ac:dyDescent="0.25">
      <c r="A5478" s="35">
        <v>5477</v>
      </c>
      <c r="B5478" s="89">
        <v>229.16666666666671</v>
      </c>
      <c r="C5478" s="35">
        <f t="shared" si="425"/>
        <v>5</v>
      </c>
      <c r="D5478" s="35">
        <f t="shared" si="428"/>
        <v>229</v>
      </c>
      <c r="E5478" s="35">
        <f t="shared" si="429"/>
        <v>5</v>
      </c>
      <c r="F5478" s="35" t="str">
        <f t="shared" si="426"/>
        <v>Thursday</v>
      </c>
      <c r="G5478" s="35">
        <f t="shared" si="427"/>
        <v>8</v>
      </c>
      <c r="H5478" s="34">
        <f>CONVERT(INDEX(Htg_StPt_Sch_EZ!$C$4:$I$27,MATCH(Schedules_8760!$C5478,Htg_StPt_Sch_EZ!$B$4:$B$27,0),MATCH(Schedules_8760!$F5478,Htg_StPt_Sch_EZ!$C$3:$I$3,0)),"F","C")</f>
        <v>20.555555555555554</v>
      </c>
      <c r="I5478" s="34">
        <f>CONVERT(INDEX(Htg_StPt_Sch_EZ!$C$31:$I$54,MATCH(Schedules_8760!$C5478,Htg_StPt_Sch_EZ!$B$31:$B$54,0),MATCH(Schedules_8760!$F5478,Htg_StPt_Sch_EZ!$C$30:$I$30,0)),"F","C")</f>
        <v>19.444444444444443</v>
      </c>
      <c r="J5478" s="34">
        <f>CONVERT(INDEX(Clg_StPt_Sch_EZ!$C$4:$I$27,MATCH(Schedules_8760!$C5478,Clg_StPt_Sch_EZ!$B$4:$B$27,0),MATCH(Schedules_8760!$F5478,Clg_StPt_Sch_EZ!$C$3:$I$3,0)),"F","C")</f>
        <v>25.555555555555554</v>
      </c>
      <c r="K5478" s="34">
        <f>CONVERT(INDEX(Clg_StPt_Sch_EZ!$C$31:$I$54,MATCH(Schedules_8760!$C5478,Clg_StPt_Sch_EZ!$B$31:$B$54,0),MATCH(Schedules_8760!$F5478,Clg_StPt_Sch_EZ!$C$30:$I$30,0)),"F","C")</f>
        <v>28.333333333333332</v>
      </c>
      <c r="L5478" s="34">
        <f>CONVERT(INDEX(DHW_StPt_Sch_EZ!$C$4:$I$27,MATCH(Schedules_8760!$C5478,DHW_StPt_Sch_EZ!$B$4:$B$27,0),MATCH(Schedules_8760!$F5478,DHW_StPt_Sch_EZ!$C$3:$I$3,0)),"F","C")</f>
        <v>53.333333333333329</v>
      </c>
      <c r="M5478" s="34">
        <f>CONVERT(INDEX(DHW_StPt_Sch_EZ!$C$31:$I$54,MATCH(Schedules_8760!$C5478,DHW_StPt_Sch_EZ!$B$31:$B$54,0),MATCH(Schedules_8760!$F5478,DHW_StPt_Sch_EZ!$C$30:$I$30,0)),"F","C")</f>
        <v>53.333333333333329</v>
      </c>
      <c r="N5478" s="12"/>
      <c r="O5478" s="12"/>
      <c r="P5478" s="12"/>
    </row>
    <row r="5479" spans="1:16" x14ac:dyDescent="0.25">
      <c r="A5479" s="35">
        <v>5478</v>
      </c>
      <c r="B5479" s="89">
        <v>229.20833333333329</v>
      </c>
      <c r="C5479" s="35">
        <f t="shared" si="425"/>
        <v>6</v>
      </c>
      <c r="D5479" s="35">
        <f t="shared" si="428"/>
        <v>229</v>
      </c>
      <c r="E5479" s="35">
        <f t="shared" si="429"/>
        <v>5</v>
      </c>
      <c r="F5479" s="35" t="str">
        <f t="shared" si="426"/>
        <v>Thursday</v>
      </c>
      <c r="G5479" s="35">
        <f t="shared" si="427"/>
        <v>8</v>
      </c>
      <c r="H5479" s="34">
        <f>CONVERT(INDEX(Htg_StPt_Sch_EZ!$C$4:$I$27,MATCH(Schedules_8760!$C5479,Htg_StPt_Sch_EZ!$B$4:$B$27,0),MATCH(Schedules_8760!$F5479,Htg_StPt_Sch_EZ!$C$3:$I$3,0)),"F","C")</f>
        <v>20.555555555555554</v>
      </c>
      <c r="I5479" s="34">
        <f>CONVERT(INDEX(Htg_StPt_Sch_EZ!$C$31:$I$54,MATCH(Schedules_8760!$C5479,Htg_StPt_Sch_EZ!$B$31:$B$54,0),MATCH(Schedules_8760!$F5479,Htg_StPt_Sch_EZ!$C$30:$I$30,0)),"F","C")</f>
        <v>19.444444444444443</v>
      </c>
      <c r="J5479" s="34">
        <f>CONVERT(INDEX(Clg_StPt_Sch_EZ!$C$4:$I$27,MATCH(Schedules_8760!$C5479,Clg_StPt_Sch_EZ!$B$4:$B$27,0),MATCH(Schedules_8760!$F5479,Clg_StPt_Sch_EZ!$C$3:$I$3,0)),"F","C")</f>
        <v>25.555555555555554</v>
      </c>
      <c r="K5479" s="34">
        <f>CONVERT(INDEX(Clg_StPt_Sch_EZ!$C$31:$I$54,MATCH(Schedules_8760!$C5479,Clg_StPt_Sch_EZ!$B$31:$B$54,0),MATCH(Schedules_8760!$F5479,Clg_StPt_Sch_EZ!$C$30:$I$30,0)),"F","C")</f>
        <v>28.333333333333332</v>
      </c>
      <c r="L5479" s="34">
        <f>CONVERT(INDEX(DHW_StPt_Sch_EZ!$C$4:$I$27,MATCH(Schedules_8760!$C5479,DHW_StPt_Sch_EZ!$B$4:$B$27,0),MATCH(Schedules_8760!$F5479,DHW_StPt_Sch_EZ!$C$3:$I$3,0)),"F","C")</f>
        <v>53.333333333333329</v>
      </c>
      <c r="M5479" s="34">
        <f>CONVERT(INDEX(DHW_StPt_Sch_EZ!$C$31:$I$54,MATCH(Schedules_8760!$C5479,DHW_StPt_Sch_EZ!$B$31:$B$54,0),MATCH(Schedules_8760!$F5479,DHW_StPt_Sch_EZ!$C$30:$I$30,0)),"F","C")</f>
        <v>53.333333333333329</v>
      </c>
      <c r="N5479" s="12"/>
      <c r="O5479" s="12"/>
      <c r="P5479" s="12"/>
    </row>
    <row r="5480" spans="1:16" x14ac:dyDescent="0.25">
      <c r="A5480" s="35">
        <v>5479</v>
      </c>
      <c r="B5480" s="89">
        <v>229.25</v>
      </c>
      <c r="C5480" s="35">
        <f t="shared" si="425"/>
        <v>7</v>
      </c>
      <c r="D5480" s="35">
        <f t="shared" si="428"/>
        <v>229</v>
      </c>
      <c r="E5480" s="35">
        <f t="shared" si="429"/>
        <v>5</v>
      </c>
      <c r="F5480" s="35" t="str">
        <f t="shared" si="426"/>
        <v>Thursday</v>
      </c>
      <c r="G5480" s="35">
        <f t="shared" si="427"/>
        <v>8</v>
      </c>
      <c r="H5480" s="34">
        <f>CONVERT(INDEX(Htg_StPt_Sch_EZ!$C$4:$I$27,MATCH(Schedules_8760!$C5480,Htg_StPt_Sch_EZ!$B$4:$B$27,0),MATCH(Schedules_8760!$F5480,Htg_StPt_Sch_EZ!$C$3:$I$3,0)),"F","C")</f>
        <v>20.555555555555554</v>
      </c>
      <c r="I5480" s="34">
        <f>CONVERT(INDEX(Htg_StPt_Sch_EZ!$C$31:$I$54,MATCH(Schedules_8760!$C5480,Htg_StPt_Sch_EZ!$B$31:$B$54,0),MATCH(Schedules_8760!$F5480,Htg_StPt_Sch_EZ!$C$30:$I$30,0)),"F","C")</f>
        <v>19.444444444444443</v>
      </c>
      <c r="J5480" s="34">
        <f>CONVERT(INDEX(Clg_StPt_Sch_EZ!$C$4:$I$27,MATCH(Schedules_8760!$C5480,Clg_StPt_Sch_EZ!$B$4:$B$27,0),MATCH(Schedules_8760!$F5480,Clg_StPt_Sch_EZ!$C$3:$I$3,0)),"F","C")</f>
        <v>25.555555555555554</v>
      </c>
      <c r="K5480" s="34">
        <f>CONVERT(INDEX(Clg_StPt_Sch_EZ!$C$31:$I$54,MATCH(Schedules_8760!$C5480,Clg_StPt_Sch_EZ!$B$31:$B$54,0),MATCH(Schedules_8760!$F5480,Clg_StPt_Sch_EZ!$C$30:$I$30,0)),"F","C")</f>
        <v>28.333333333333332</v>
      </c>
      <c r="L5480" s="34">
        <f>CONVERT(INDEX(DHW_StPt_Sch_EZ!$C$4:$I$27,MATCH(Schedules_8760!$C5480,DHW_StPt_Sch_EZ!$B$4:$B$27,0),MATCH(Schedules_8760!$F5480,DHW_StPt_Sch_EZ!$C$3:$I$3,0)),"F","C")</f>
        <v>53.333333333333329</v>
      </c>
      <c r="M5480" s="34">
        <f>CONVERT(INDEX(DHW_StPt_Sch_EZ!$C$31:$I$54,MATCH(Schedules_8760!$C5480,DHW_StPt_Sch_EZ!$B$31:$B$54,0),MATCH(Schedules_8760!$F5480,DHW_StPt_Sch_EZ!$C$30:$I$30,0)),"F","C")</f>
        <v>53.333333333333329</v>
      </c>
      <c r="N5480" s="12"/>
      <c r="O5480" s="12"/>
      <c r="P5480" s="12"/>
    </row>
    <row r="5481" spans="1:16" x14ac:dyDescent="0.25">
      <c r="A5481" s="35">
        <v>5480</v>
      </c>
      <c r="B5481" s="89">
        <v>229.29166666666671</v>
      </c>
      <c r="C5481" s="35">
        <f t="shared" si="425"/>
        <v>8</v>
      </c>
      <c r="D5481" s="35">
        <f t="shared" si="428"/>
        <v>229</v>
      </c>
      <c r="E5481" s="35">
        <f t="shared" si="429"/>
        <v>5</v>
      </c>
      <c r="F5481" s="35" t="str">
        <f t="shared" si="426"/>
        <v>Thursday</v>
      </c>
      <c r="G5481" s="35">
        <f t="shared" si="427"/>
        <v>8</v>
      </c>
      <c r="H5481" s="34">
        <f>CONVERT(INDEX(Htg_StPt_Sch_EZ!$C$4:$I$27,MATCH(Schedules_8760!$C5481,Htg_StPt_Sch_EZ!$B$4:$B$27,0),MATCH(Schedules_8760!$F5481,Htg_StPt_Sch_EZ!$C$3:$I$3,0)),"F","C")</f>
        <v>20.555555555555554</v>
      </c>
      <c r="I5481" s="34">
        <f>CONVERT(INDEX(Htg_StPt_Sch_EZ!$C$31:$I$54,MATCH(Schedules_8760!$C5481,Htg_StPt_Sch_EZ!$B$31:$B$54,0),MATCH(Schedules_8760!$F5481,Htg_StPt_Sch_EZ!$C$30:$I$30,0)),"F","C")</f>
        <v>19.444444444444443</v>
      </c>
      <c r="J5481" s="34">
        <f>CONVERT(INDEX(Clg_StPt_Sch_EZ!$C$4:$I$27,MATCH(Schedules_8760!$C5481,Clg_StPt_Sch_EZ!$B$4:$B$27,0),MATCH(Schedules_8760!$F5481,Clg_StPt_Sch_EZ!$C$3:$I$3,0)),"F","C")</f>
        <v>25.555555555555554</v>
      </c>
      <c r="K5481" s="34">
        <f>CONVERT(INDEX(Clg_StPt_Sch_EZ!$C$31:$I$54,MATCH(Schedules_8760!$C5481,Clg_StPt_Sch_EZ!$B$31:$B$54,0),MATCH(Schedules_8760!$F5481,Clg_StPt_Sch_EZ!$C$30:$I$30,0)),"F","C")</f>
        <v>25</v>
      </c>
      <c r="L5481" s="34">
        <f>CONVERT(INDEX(DHW_StPt_Sch_EZ!$C$4:$I$27,MATCH(Schedules_8760!$C5481,DHW_StPt_Sch_EZ!$B$4:$B$27,0),MATCH(Schedules_8760!$F5481,DHW_StPt_Sch_EZ!$C$3:$I$3,0)),"F","C")</f>
        <v>53.333333333333329</v>
      </c>
      <c r="M5481" s="34">
        <f>CONVERT(INDEX(DHW_StPt_Sch_EZ!$C$31:$I$54,MATCH(Schedules_8760!$C5481,DHW_StPt_Sch_EZ!$B$31:$B$54,0),MATCH(Schedules_8760!$F5481,DHW_StPt_Sch_EZ!$C$30:$I$30,0)),"F","C")</f>
        <v>53.333333333333329</v>
      </c>
      <c r="N5481" s="12"/>
      <c r="O5481" s="12"/>
      <c r="P5481" s="12"/>
    </row>
    <row r="5482" spans="1:16" x14ac:dyDescent="0.25">
      <c r="A5482" s="35">
        <v>5481</v>
      </c>
      <c r="B5482" s="89">
        <v>229.33333333333329</v>
      </c>
      <c r="C5482" s="35">
        <f t="shared" si="425"/>
        <v>9</v>
      </c>
      <c r="D5482" s="35">
        <f t="shared" si="428"/>
        <v>229</v>
      </c>
      <c r="E5482" s="35">
        <f t="shared" si="429"/>
        <v>5</v>
      </c>
      <c r="F5482" s="35" t="str">
        <f t="shared" si="426"/>
        <v>Thursday</v>
      </c>
      <c r="G5482" s="35">
        <f t="shared" si="427"/>
        <v>8</v>
      </c>
      <c r="H5482" s="34">
        <f>CONVERT(INDEX(Htg_StPt_Sch_EZ!$C$4:$I$27,MATCH(Schedules_8760!$C5482,Htg_StPt_Sch_EZ!$B$4:$B$27,0),MATCH(Schedules_8760!$F5482,Htg_StPt_Sch_EZ!$C$3:$I$3,0)),"F","C")</f>
        <v>20.555555555555554</v>
      </c>
      <c r="I5482" s="34">
        <f>CONVERT(INDEX(Htg_StPt_Sch_EZ!$C$31:$I$54,MATCH(Schedules_8760!$C5482,Htg_StPt_Sch_EZ!$B$31:$B$54,0),MATCH(Schedules_8760!$F5482,Htg_StPt_Sch_EZ!$C$30:$I$30,0)),"F","C")</f>
        <v>19.444444444444443</v>
      </c>
      <c r="J5482" s="34">
        <f>CONVERT(INDEX(Clg_StPt_Sch_EZ!$C$4:$I$27,MATCH(Schedules_8760!$C5482,Clg_StPt_Sch_EZ!$B$4:$B$27,0),MATCH(Schedules_8760!$F5482,Clg_StPt_Sch_EZ!$C$3:$I$3,0)),"F","C")</f>
        <v>25.555555555555554</v>
      </c>
      <c r="K5482" s="34">
        <f>CONVERT(INDEX(Clg_StPt_Sch_EZ!$C$31:$I$54,MATCH(Schedules_8760!$C5482,Clg_StPt_Sch_EZ!$B$31:$B$54,0),MATCH(Schedules_8760!$F5482,Clg_StPt_Sch_EZ!$C$30:$I$30,0)),"F","C")</f>
        <v>25</v>
      </c>
      <c r="L5482" s="34">
        <f>CONVERT(INDEX(DHW_StPt_Sch_EZ!$C$4:$I$27,MATCH(Schedules_8760!$C5482,DHW_StPt_Sch_EZ!$B$4:$B$27,0),MATCH(Schedules_8760!$F5482,DHW_StPt_Sch_EZ!$C$3:$I$3,0)),"F","C")</f>
        <v>53.333333333333329</v>
      </c>
      <c r="M5482" s="34">
        <f>CONVERT(INDEX(DHW_StPt_Sch_EZ!$C$31:$I$54,MATCH(Schedules_8760!$C5482,DHW_StPt_Sch_EZ!$B$31:$B$54,0),MATCH(Schedules_8760!$F5482,DHW_StPt_Sch_EZ!$C$30:$I$30,0)),"F","C")</f>
        <v>53.333333333333329</v>
      </c>
      <c r="N5482" s="12"/>
      <c r="O5482" s="12"/>
      <c r="P5482" s="12"/>
    </row>
    <row r="5483" spans="1:16" x14ac:dyDescent="0.25">
      <c r="A5483" s="35">
        <v>5482</v>
      </c>
      <c r="B5483" s="89">
        <v>229.375</v>
      </c>
      <c r="C5483" s="35">
        <f t="shared" si="425"/>
        <v>10</v>
      </c>
      <c r="D5483" s="35">
        <f t="shared" si="428"/>
        <v>229</v>
      </c>
      <c r="E5483" s="35">
        <f t="shared" si="429"/>
        <v>5</v>
      </c>
      <c r="F5483" s="35" t="str">
        <f t="shared" si="426"/>
        <v>Thursday</v>
      </c>
      <c r="G5483" s="35">
        <f t="shared" si="427"/>
        <v>8</v>
      </c>
      <c r="H5483" s="34">
        <f>CONVERT(INDEX(Htg_StPt_Sch_EZ!$C$4:$I$27,MATCH(Schedules_8760!$C5483,Htg_StPt_Sch_EZ!$B$4:$B$27,0),MATCH(Schedules_8760!$F5483,Htg_StPt_Sch_EZ!$C$3:$I$3,0)),"F","C")</f>
        <v>20.555555555555554</v>
      </c>
      <c r="I5483" s="34">
        <f>CONVERT(INDEX(Htg_StPt_Sch_EZ!$C$31:$I$54,MATCH(Schedules_8760!$C5483,Htg_StPt_Sch_EZ!$B$31:$B$54,0),MATCH(Schedules_8760!$F5483,Htg_StPt_Sch_EZ!$C$30:$I$30,0)),"F","C")</f>
        <v>19.444444444444443</v>
      </c>
      <c r="J5483" s="34">
        <f>CONVERT(INDEX(Clg_StPt_Sch_EZ!$C$4:$I$27,MATCH(Schedules_8760!$C5483,Clg_StPt_Sch_EZ!$B$4:$B$27,0),MATCH(Schedules_8760!$F5483,Clg_StPt_Sch_EZ!$C$3:$I$3,0)),"F","C")</f>
        <v>25.555555555555554</v>
      </c>
      <c r="K5483" s="34">
        <f>CONVERT(INDEX(Clg_StPt_Sch_EZ!$C$31:$I$54,MATCH(Schedules_8760!$C5483,Clg_StPt_Sch_EZ!$B$31:$B$54,0),MATCH(Schedules_8760!$F5483,Clg_StPt_Sch_EZ!$C$30:$I$30,0)),"F","C")</f>
        <v>25</v>
      </c>
      <c r="L5483" s="34">
        <f>CONVERT(INDEX(DHW_StPt_Sch_EZ!$C$4:$I$27,MATCH(Schedules_8760!$C5483,DHW_StPt_Sch_EZ!$B$4:$B$27,0),MATCH(Schedules_8760!$F5483,DHW_StPt_Sch_EZ!$C$3:$I$3,0)),"F","C")</f>
        <v>53.333333333333329</v>
      </c>
      <c r="M5483" s="34">
        <f>CONVERT(INDEX(DHW_StPt_Sch_EZ!$C$31:$I$54,MATCH(Schedules_8760!$C5483,DHW_StPt_Sch_EZ!$B$31:$B$54,0),MATCH(Schedules_8760!$F5483,DHW_StPt_Sch_EZ!$C$30:$I$30,0)),"F","C")</f>
        <v>53.333333333333329</v>
      </c>
      <c r="N5483" s="12"/>
      <c r="O5483" s="12"/>
      <c r="P5483" s="12"/>
    </row>
    <row r="5484" spans="1:16" x14ac:dyDescent="0.25">
      <c r="A5484" s="35">
        <v>5483</v>
      </c>
      <c r="B5484" s="89">
        <v>229.41666666666671</v>
      </c>
      <c r="C5484" s="35">
        <f t="shared" si="425"/>
        <v>11</v>
      </c>
      <c r="D5484" s="35">
        <f t="shared" si="428"/>
        <v>229</v>
      </c>
      <c r="E5484" s="35">
        <f t="shared" si="429"/>
        <v>5</v>
      </c>
      <c r="F5484" s="35" t="str">
        <f t="shared" si="426"/>
        <v>Thursday</v>
      </c>
      <c r="G5484" s="35">
        <f t="shared" si="427"/>
        <v>8</v>
      </c>
      <c r="H5484" s="34">
        <f>CONVERT(INDEX(Htg_StPt_Sch_EZ!$C$4:$I$27,MATCH(Schedules_8760!$C5484,Htg_StPt_Sch_EZ!$B$4:$B$27,0),MATCH(Schedules_8760!$F5484,Htg_StPt_Sch_EZ!$C$3:$I$3,0)),"F","C")</f>
        <v>20.555555555555554</v>
      </c>
      <c r="I5484" s="34">
        <f>CONVERT(INDEX(Htg_StPt_Sch_EZ!$C$31:$I$54,MATCH(Schedules_8760!$C5484,Htg_StPt_Sch_EZ!$B$31:$B$54,0),MATCH(Schedules_8760!$F5484,Htg_StPt_Sch_EZ!$C$30:$I$30,0)),"F","C")</f>
        <v>19.444444444444443</v>
      </c>
      <c r="J5484" s="34">
        <f>CONVERT(INDEX(Clg_StPt_Sch_EZ!$C$4:$I$27,MATCH(Schedules_8760!$C5484,Clg_StPt_Sch_EZ!$B$4:$B$27,0),MATCH(Schedules_8760!$F5484,Clg_StPt_Sch_EZ!$C$3:$I$3,0)),"F","C")</f>
        <v>25.555555555555554</v>
      </c>
      <c r="K5484" s="34">
        <f>CONVERT(INDEX(Clg_StPt_Sch_EZ!$C$31:$I$54,MATCH(Schedules_8760!$C5484,Clg_StPt_Sch_EZ!$B$31:$B$54,0),MATCH(Schedules_8760!$F5484,Clg_StPt_Sch_EZ!$C$30:$I$30,0)),"F","C")</f>
        <v>25</v>
      </c>
      <c r="L5484" s="34">
        <f>CONVERT(INDEX(DHW_StPt_Sch_EZ!$C$4:$I$27,MATCH(Schedules_8760!$C5484,DHW_StPt_Sch_EZ!$B$4:$B$27,0),MATCH(Schedules_8760!$F5484,DHW_StPt_Sch_EZ!$C$3:$I$3,0)),"F","C")</f>
        <v>53.333333333333329</v>
      </c>
      <c r="M5484" s="34">
        <f>CONVERT(INDEX(DHW_StPt_Sch_EZ!$C$31:$I$54,MATCH(Schedules_8760!$C5484,DHW_StPt_Sch_EZ!$B$31:$B$54,0),MATCH(Schedules_8760!$F5484,DHW_StPt_Sch_EZ!$C$30:$I$30,0)),"F","C")</f>
        <v>53.333333333333329</v>
      </c>
      <c r="N5484" s="12"/>
      <c r="O5484" s="12"/>
      <c r="P5484" s="12"/>
    </row>
    <row r="5485" spans="1:16" x14ac:dyDescent="0.25">
      <c r="A5485" s="35">
        <v>5484</v>
      </c>
      <c r="B5485" s="89">
        <v>229.45833333333329</v>
      </c>
      <c r="C5485" s="35">
        <f t="shared" si="425"/>
        <v>12</v>
      </c>
      <c r="D5485" s="35">
        <f t="shared" si="428"/>
        <v>229</v>
      </c>
      <c r="E5485" s="35">
        <f t="shared" si="429"/>
        <v>5</v>
      </c>
      <c r="F5485" s="35" t="str">
        <f t="shared" si="426"/>
        <v>Thursday</v>
      </c>
      <c r="G5485" s="35">
        <f t="shared" si="427"/>
        <v>8</v>
      </c>
      <c r="H5485" s="34">
        <f>CONVERT(INDEX(Htg_StPt_Sch_EZ!$C$4:$I$27,MATCH(Schedules_8760!$C5485,Htg_StPt_Sch_EZ!$B$4:$B$27,0),MATCH(Schedules_8760!$F5485,Htg_StPt_Sch_EZ!$C$3:$I$3,0)),"F","C")</f>
        <v>20.555555555555554</v>
      </c>
      <c r="I5485" s="34">
        <f>CONVERT(INDEX(Htg_StPt_Sch_EZ!$C$31:$I$54,MATCH(Schedules_8760!$C5485,Htg_StPt_Sch_EZ!$B$31:$B$54,0),MATCH(Schedules_8760!$F5485,Htg_StPt_Sch_EZ!$C$30:$I$30,0)),"F","C")</f>
        <v>19.444444444444443</v>
      </c>
      <c r="J5485" s="34">
        <f>CONVERT(INDEX(Clg_StPt_Sch_EZ!$C$4:$I$27,MATCH(Schedules_8760!$C5485,Clg_StPt_Sch_EZ!$B$4:$B$27,0),MATCH(Schedules_8760!$F5485,Clg_StPt_Sch_EZ!$C$3:$I$3,0)),"F","C")</f>
        <v>25.555555555555554</v>
      </c>
      <c r="K5485" s="34">
        <f>CONVERT(INDEX(Clg_StPt_Sch_EZ!$C$31:$I$54,MATCH(Schedules_8760!$C5485,Clg_StPt_Sch_EZ!$B$31:$B$54,0),MATCH(Schedules_8760!$F5485,Clg_StPt_Sch_EZ!$C$30:$I$30,0)),"F","C")</f>
        <v>25</v>
      </c>
      <c r="L5485" s="34">
        <f>CONVERT(INDEX(DHW_StPt_Sch_EZ!$C$4:$I$27,MATCH(Schedules_8760!$C5485,DHW_StPt_Sch_EZ!$B$4:$B$27,0),MATCH(Schedules_8760!$F5485,DHW_StPt_Sch_EZ!$C$3:$I$3,0)),"F","C")</f>
        <v>53.333333333333329</v>
      </c>
      <c r="M5485" s="34">
        <f>CONVERT(INDEX(DHW_StPt_Sch_EZ!$C$31:$I$54,MATCH(Schedules_8760!$C5485,DHW_StPt_Sch_EZ!$B$31:$B$54,0),MATCH(Schedules_8760!$F5485,DHW_StPt_Sch_EZ!$C$30:$I$30,0)),"F","C")</f>
        <v>53.333333333333329</v>
      </c>
      <c r="N5485" s="12"/>
      <c r="O5485" s="12"/>
      <c r="P5485" s="12"/>
    </row>
    <row r="5486" spans="1:16" x14ac:dyDescent="0.25">
      <c r="A5486" s="35">
        <v>5485</v>
      </c>
      <c r="B5486" s="89">
        <v>229.5</v>
      </c>
      <c r="C5486" s="35">
        <f t="shared" si="425"/>
        <v>13</v>
      </c>
      <c r="D5486" s="35">
        <f t="shared" si="428"/>
        <v>229</v>
      </c>
      <c r="E5486" s="35">
        <f t="shared" si="429"/>
        <v>5</v>
      </c>
      <c r="F5486" s="35" t="str">
        <f t="shared" si="426"/>
        <v>Thursday</v>
      </c>
      <c r="G5486" s="35">
        <f t="shared" si="427"/>
        <v>8</v>
      </c>
      <c r="H5486" s="34">
        <f>CONVERT(INDEX(Htg_StPt_Sch_EZ!$C$4:$I$27,MATCH(Schedules_8760!$C5486,Htg_StPt_Sch_EZ!$B$4:$B$27,0),MATCH(Schedules_8760!$F5486,Htg_StPt_Sch_EZ!$C$3:$I$3,0)),"F","C")</f>
        <v>20.555555555555554</v>
      </c>
      <c r="I5486" s="34">
        <f>CONVERT(INDEX(Htg_StPt_Sch_EZ!$C$31:$I$54,MATCH(Schedules_8760!$C5486,Htg_StPt_Sch_EZ!$B$31:$B$54,0),MATCH(Schedules_8760!$F5486,Htg_StPt_Sch_EZ!$C$30:$I$30,0)),"F","C")</f>
        <v>19.444444444444443</v>
      </c>
      <c r="J5486" s="34">
        <f>CONVERT(INDEX(Clg_StPt_Sch_EZ!$C$4:$I$27,MATCH(Schedules_8760!$C5486,Clg_StPt_Sch_EZ!$B$4:$B$27,0),MATCH(Schedules_8760!$F5486,Clg_StPt_Sch_EZ!$C$3:$I$3,0)),"F","C")</f>
        <v>25.555555555555554</v>
      </c>
      <c r="K5486" s="34">
        <f>CONVERT(INDEX(Clg_StPt_Sch_EZ!$C$31:$I$54,MATCH(Schedules_8760!$C5486,Clg_StPt_Sch_EZ!$B$31:$B$54,0),MATCH(Schedules_8760!$F5486,Clg_StPt_Sch_EZ!$C$30:$I$30,0)),"F","C")</f>
        <v>25</v>
      </c>
      <c r="L5486" s="34">
        <f>CONVERT(INDEX(DHW_StPt_Sch_EZ!$C$4:$I$27,MATCH(Schedules_8760!$C5486,DHW_StPt_Sch_EZ!$B$4:$B$27,0),MATCH(Schedules_8760!$F5486,DHW_StPt_Sch_EZ!$C$3:$I$3,0)),"F","C")</f>
        <v>53.333333333333329</v>
      </c>
      <c r="M5486" s="34">
        <f>CONVERT(INDEX(DHW_StPt_Sch_EZ!$C$31:$I$54,MATCH(Schedules_8760!$C5486,DHW_StPt_Sch_EZ!$B$31:$B$54,0),MATCH(Schedules_8760!$F5486,DHW_StPt_Sch_EZ!$C$30:$I$30,0)),"F","C")</f>
        <v>53.333333333333329</v>
      </c>
      <c r="N5486" s="12"/>
      <c r="O5486" s="12"/>
      <c r="P5486" s="12"/>
    </row>
    <row r="5487" spans="1:16" x14ac:dyDescent="0.25">
      <c r="A5487" s="35">
        <v>5486</v>
      </c>
      <c r="B5487" s="89">
        <v>229.54166666666671</v>
      </c>
      <c r="C5487" s="35">
        <f t="shared" si="425"/>
        <v>14</v>
      </c>
      <c r="D5487" s="35">
        <f t="shared" si="428"/>
        <v>229</v>
      </c>
      <c r="E5487" s="35">
        <f t="shared" si="429"/>
        <v>5</v>
      </c>
      <c r="F5487" s="35" t="str">
        <f t="shared" si="426"/>
        <v>Thursday</v>
      </c>
      <c r="G5487" s="35">
        <f t="shared" si="427"/>
        <v>8</v>
      </c>
      <c r="H5487" s="34">
        <f>CONVERT(INDEX(Htg_StPt_Sch_EZ!$C$4:$I$27,MATCH(Schedules_8760!$C5487,Htg_StPt_Sch_EZ!$B$4:$B$27,0),MATCH(Schedules_8760!$F5487,Htg_StPt_Sch_EZ!$C$3:$I$3,0)),"F","C")</f>
        <v>20.555555555555554</v>
      </c>
      <c r="I5487" s="34">
        <f>CONVERT(INDEX(Htg_StPt_Sch_EZ!$C$31:$I$54,MATCH(Schedules_8760!$C5487,Htg_StPt_Sch_EZ!$B$31:$B$54,0),MATCH(Schedules_8760!$F5487,Htg_StPt_Sch_EZ!$C$30:$I$30,0)),"F","C")</f>
        <v>19.444444444444443</v>
      </c>
      <c r="J5487" s="34">
        <f>CONVERT(INDEX(Clg_StPt_Sch_EZ!$C$4:$I$27,MATCH(Schedules_8760!$C5487,Clg_StPt_Sch_EZ!$B$4:$B$27,0),MATCH(Schedules_8760!$F5487,Clg_StPt_Sch_EZ!$C$3:$I$3,0)),"F","C")</f>
        <v>25.555555555555554</v>
      </c>
      <c r="K5487" s="34">
        <f>CONVERT(INDEX(Clg_StPt_Sch_EZ!$C$31:$I$54,MATCH(Schedules_8760!$C5487,Clg_StPt_Sch_EZ!$B$31:$B$54,0),MATCH(Schedules_8760!$F5487,Clg_StPt_Sch_EZ!$C$30:$I$30,0)),"F","C")</f>
        <v>25</v>
      </c>
      <c r="L5487" s="34">
        <f>CONVERT(INDEX(DHW_StPt_Sch_EZ!$C$4:$I$27,MATCH(Schedules_8760!$C5487,DHW_StPt_Sch_EZ!$B$4:$B$27,0),MATCH(Schedules_8760!$F5487,DHW_StPt_Sch_EZ!$C$3:$I$3,0)),"F","C")</f>
        <v>53.333333333333329</v>
      </c>
      <c r="M5487" s="34">
        <f>CONVERT(INDEX(DHW_StPt_Sch_EZ!$C$31:$I$54,MATCH(Schedules_8760!$C5487,DHW_StPt_Sch_EZ!$B$31:$B$54,0),MATCH(Schedules_8760!$F5487,DHW_StPt_Sch_EZ!$C$30:$I$30,0)),"F","C")</f>
        <v>53.333333333333329</v>
      </c>
      <c r="N5487" s="12"/>
      <c r="O5487" s="12"/>
      <c r="P5487" s="12"/>
    </row>
    <row r="5488" spans="1:16" x14ac:dyDescent="0.25">
      <c r="A5488" s="35">
        <v>5487</v>
      </c>
      <c r="B5488" s="89">
        <v>229.58333333333329</v>
      </c>
      <c r="C5488" s="35">
        <f t="shared" si="425"/>
        <v>15</v>
      </c>
      <c r="D5488" s="35">
        <f t="shared" si="428"/>
        <v>229</v>
      </c>
      <c r="E5488" s="35">
        <f t="shared" si="429"/>
        <v>5</v>
      </c>
      <c r="F5488" s="35" t="str">
        <f t="shared" si="426"/>
        <v>Thursday</v>
      </c>
      <c r="G5488" s="35">
        <f t="shared" si="427"/>
        <v>8</v>
      </c>
      <c r="H5488" s="34">
        <f>CONVERT(INDEX(Htg_StPt_Sch_EZ!$C$4:$I$27,MATCH(Schedules_8760!$C5488,Htg_StPt_Sch_EZ!$B$4:$B$27,0),MATCH(Schedules_8760!$F5488,Htg_StPt_Sch_EZ!$C$3:$I$3,0)),"F","C")</f>
        <v>20.555555555555554</v>
      </c>
      <c r="I5488" s="34">
        <f>CONVERT(INDEX(Htg_StPt_Sch_EZ!$C$31:$I$54,MATCH(Schedules_8760!$C5488,Htg_StPt_Sch_EZ!$B$31:$B$54,0),MATCH(Schedules_8760!$F5488,Htg_StPt_Sch_EZ!$C$30:$I$30,0)),"F","C")</f>
        <v>21.111111111111111</v>
      </c>
      <c r="J5488" s="34">
        <f>CONVERT(INDEX(Clg_StPt_Sch_EZ!$C$4:$I$27,MATCH(Schedules_8760!$C5488,Clg_StPt_Sch_EZ!$B$4:$B$27,0),MATCH(Schedules_8760!$F5488,Clg_StPt_Sch_EZ!$C$3:$I$3,0)),"F","C")</f>
        <v>25.555555555555554</v>
      </c>
      <c r="K5488" s="34">
        <f>CONVERT(INDEX(Clg_StPt_Sch_EZ!$C$31:$I$54,MATCH(Schedules_8760!$C5488,Clg_StPt_Sch_EZ!$B$31:$B$54,0),MATCH(Schedules_8760!$F5488,Clg_StPt_Sch_EZ!$C$30:$I$30,0)),"F","C")</f>
        <v>25</v>
      </c>
      <c r="L5488" s="34">
        <f>CONVERT(INDEX(DHW_StPt_Sch_EZ!$C$4:$I$27,MATCH(Schedules_8760!$C5488,DHW_StPt_Sch_EZ!$B$4:$B$27,0),MATCH(Schedules_8760!$F5488,DHW_StPt_Sch_EZ!$C$3:$I$3,0)),"F","C")</f>
        <v>53.333333333333329</v>
      </c>
      <c r="M5488" s="34">
        <f>CONVERT(INDEX(DHW_StPt_Sch_EZ!$C$31:$I$54,MATCH(Schedules_8760!$C5488,DHW_StPt_Sch_EZ!$B$31:$B$54,0),MATCH(Schedules_8760!$F5488,DHW_StPt_Sch_EZ!$C$30:$I$30,0)),"F","C")</f>
        <v>53.333333333333329</v>
      </c>
      <c r="N5488" s="12"/>
      <c r="O5488" s="12"/>
      <c r="P5488" s="12"/>
    </row>
    <row r="5489" spans="1:16" x14ac:dyDescent="0.25">
      <c r="A5489" s="35">
        <v>5488</v>
      </c>
      <c r="B5489" s="89">
        <v>229.625</v>
      </c>
      <c r="C5489" s="35">
        <f t="shared" si="425"/>
        <v>16</v>
      </c>
      <c r="D5489" s="35">
        <f t="shared" si="428"/>
        <v>229</v>
      </c>
      <c r="E5489" s="35">
        <f t="shared" si="429"/>
        <v>5</v>
      </c>
      <c r="F5489" s="35" t="str">
        <f t="shared" si="426"/>
        <v>Thursday</v>
      </c>
      <c r="G5489" s="35">
        <f t="shared" si="427"/>
        <v>8</v>
      </c>
      <c r="H5489" s="34">
        <f>CONVERT(INDEX(Htg_StPt_Sch_EZ!$C$4:$I$27,MATCH(Schedules_8760!$C5489,Htg_StPt_Sch_EZ!$B$4:$B$27,0),MATCH(Schedules_8760!$F5489,Htg_StPt_Sch_EZ!$C$3:$I$3,0)),"F","C")</f>
        <v>20.555555555555554</v>
      </c>
      <c r="I5489" s="34">
        <f>CONVERT(INDEX(Htg_StPt_Sch_EZ!$C$31:$I$54,MATCH(Schedules_8760!$C5489,Htg_StPt_Sch_EZ!$B$31:$B$54,0),MATCH(Schedules_8760!$F5489,Htg_StPt_Sch_EZ!$C$30:$I$30,0)),"F","C")</f>
        <v>21.111111111111111</v>
      </c>
      <c r="J5489" s="34">
        <f>CONVERT(INDEX(Clg_StPt_Sch_EZ!$C$4:$I$27,MATCH(Schedules_8760!$C5489,Clg_StPt_Sch_EZ!$B$4:$B$27,0),MATCH(Schedules_8760!$F5489,Clg_StPt_Sch_EZ!$C$3:$I$3,0)),"F","C")</f>
        <v>25.555555555555554</v>
      </c>
      <c r="K5489" s="34">
        <f>CONVERT(INDEX(Clg_StPt_Sch_EZ!$C$31:$I$54,MATCH(Schedules_8760!$C5489,Clg_StPt_Sch_EZ!$B$31:$B$54,0),MATCH(Schedules_8760!$F5489,Clg_StPt_Sch_EZ!$C$30:$I$30,0)),"F","C")</f>
        <v>25</v>
      </c>
      <c r="L5489" s="34">
        <f>CONVERT(INDEX(DHW_StPt_Sch_EZ!$C$4:$I$27,MATCH(Schedules_8760!$C5489,DHW_StPt_Sch_EZ!$B$4:$B$27,0),MATCH(Schedules_8760!$F5489,DHW_StPt_Sch_EZ!$C$3:$I$3,0)),"F","C")</f>
        <v>53.333333333333329</v>
      </c>
      <c r="M5489" s="34">
        <f>CONVERT(INDEX(DHW_StPt_Sch_EZ!$C$31:$I$54,MATCH(Schedules_8760!$C5489,DHW_StPt_Sch_EZ!$B$31:$B$54,0),MATCH(Schedules_8760!$F5489,DHW_StPt_Sch_EZ!$C$30:$I$30,0)),"F","C")</f>
        <v>53.333333333333329</v>
      </c>
      <c r="N5489" s="12"/>
      <c r="O5489" s="12"/>
      <c r="P5489" s="12"/>
    </row>
    <row r="5490" spans="1:16" x14ac:dyDescent="0.25">
      <c r="A5490" s="35">
        <v>5489</v>
      </c>
      <c r="B5490" s="89">
        <v>229.66666666666671</v>
      </c>
      <c r="C5490" s="35">
        <f t="shared" si="425"/>
        <v>17</v>
      </c>
      <c r="D5490" s="35">
        <f t="shared" si="428"/>
        <v>229</v>
      </c>
      <c r="E5490" s="35">
        <f t="shared" si="429"/>
        <v>5</v>
      </c>
      <c r="F5490" s="35" t="str">
        <f t="shared" si="426"/>
        <v>Thursday</v>
      </c>
      <c r="G5490" s="35">
        <f t="shared" si="427"/>
        <v>8</v>
      </c>
      <c r="H5490" s="34">
        <f>CONVERT(INDEX(Htg_StPt_Sch_EZ!$C$4:$I$27,MATCH(Schedules_8760!$C5490,Htg_StPt_Sch_EZ!$B$4:$B$27,0),MATCH(Schedules_8760!$F5490,Htg_StPt_Sch_EZ!$C$3:$I$3,0)),"F","C")</f>
        <v>20.555555555555554</v>
      </c>
      <c r="I5490" s="34">
        <f>CONVERT(INDEX(Htg_StPt_Sch_EZ!$C$31:$I$54,MATCH(Schedules_8760!$C5490,Htg_StPt_Sch_EZ!$B$31:$B$54,0),MATCH(Schedules_8760!$F5490,Htg_StPt_Sch_EZ!$C$30:$I$30,0)),"F","C")</f>
        <v>17.777777777777779</v>
      </c>
      <c r="J5490" s="34">
        <f>CONVERT(INDEX(Clg_StPt_Sch_EZ!$C$4:$I$27,MATCH(Schedules_8760!$C5490,Clg_StPt_Sch_EZ!$B$4:$B$27,0),MATCH(Schedules_8760!$F5490,Clg_StPt_Sch_EZ!$C$3:$I$3,0)),"F","C")</f>
        <v>25.555555555555554</v>
      </c>
      <c r="K5490" s="34">
        <f>CONVERT(INDEX(Clg_StPt_Sch_EZ!$C$31:$I$54,MATCH(Schedules_8760!$C5490,Clg_StPt_Sch_EZ!$B$31:$B$54,0),MATCH(Schedules_8760!$F5490,Clg_StPt_Sch_EZ!$C$30:$I$30,0)),"F","C")</f>
        <v>25</v>
      </c>
      <c r="L5490" s="34">
        <f>CONVERT(INDEX(DHW_StPt_Sch_EZ!$C$4:$I$27,MATCH(Schedules_8760!$C5490,DHW_StPt_Sch_EZ!$B$4:$B$27,0),MATCH(Schedules_8760!$F5490,DHW_StPt_Sch_EZ!$C$3:$I$3,0)),"F","C")</f>
        <v>53.333333333333329</v>
      </c>
      <c r="M5490" s="34">
        <f>CONVERT(INDEX(DHW_StPt_Sch_EZ!$C$31:$I$54,MATCH(Schedules_8760!$C5490,DHW_StPt_Sch_EZ!$B$31:$B$54,0),MATCH(Schedules_8760!$F5490,DHW_StPt_Sch_EZ!$C$30:$I$30,0)),"F","C")</f>
        <v>53.333333333333329</v>
      </c>
      <c r="N5490" s="12"/>
      <c r="O5490" s="12"/>
      <c r="P5490" s="12"/>
    </row>
    <row r="5491" spans="1:16" x14ac:dyDescent="0.25">
      <c r="A5491" s="35">
        <v>5490</v>
      </c>
      <c r="B5491" s="89">
        <v>229.70833333333329</v>
      </c>
      <c r="C5491" s="35">
        <f t="shared" si="425"/>
        <v>18</v>
      </c>
      <c r="D5491" s="35">
        <f t="shared" si="428"/>
        <v>229</v>
      </c>
      <c r="E5491" s="35">
        <f t="shared" si="429"/>
        <v>5</v>
      </c>
      <c r="F5491" s="35" t="str">
        <f t="shared" si="426"/>
        <v>Thursday</v>
      </c>
      <c r="G5491" s="35">
        <f t="shared" si="427"/>
        <v>8</v>
      </c>
      <c r="H5491" s="34">
        <f>CONVERT(INDEX(Htg_StPt_Sch_EZ!$C$4:$I$27,MATCH(Schedules_8760!$C5491,Htg_StPt_Sch_EZ!$B$4:$B$27,0),MATCH(Schedules_8760!$F5491,Htg_StPt_Sch_EZ!$C$3:$I$3,0)),"F","C")</f>
        <v>20.555555555555554</v>
      </c>
      <c r="I5491" s="34">
        <f>CONVERT(INDEX(Htg_StPt_Sch_EZ!$C$31:$I$54,MATCH(Schedules_8760!$C5491,Htg_StPt_Sch_EZ!$B$31:$B$54,0),MATCH(Schedules_8760!$F5491,Htg_StPt_Sch_EZ!$C$30:$I$30,0)),"F","C")</f>
        <v>17.777777777777779</v>
      </c>
      <c r="J5491" s="34">
        <f>CONVERT(INDEX(Clg_StPt_Sch_EZ!$C$4:$I$27,MATCH(Schedules_8760!$C5491,Clg_StPt_Sch_EZ!$B$4:$B$27,0),MATCH(Schedules_8760!$F5491,Clg_StPt_Sch_EZ!$C$3:$I$3,0)),"F","C")</f>
        <v>25.555555555555554</v>
      </c>
      <c r="K5491" s="34">
        <f>CONVERT(INDEX(Clg_StPt_Sch_EZ!$C$31:$I$54,MATCH(Schedules_8760!$C5491,Clg_StPt_Sch_EZ!$B$31:$B$54,0),MATCH(Schedules_8760!$F5491,Clg_StPt_Sch_EZ!$C$30:$I$30,0)),"F","C")</f>
        <v>28.333333333333332</v>
      </c>
      <c r="L5491" s="34">
        <f>CONVERT(INDEX(DHW_StPt_Sch_EZ!$C$4:$I$27,MATCH(Schedules_8760!$C5491,DHW_StPt_Sch_EZ!$B$4:$B$27,0),MATCH(Schedules_8760!$F5491,DHW_StPt_Sch_EZ!$C$3:$I$3,0)),"F","C")</f>
        <v>53.333333333333329</v>
      </c>
      <c r="M5491" s="34">
        <f>CONVERT(INDEX(DHW_StPt_Sch_EZ!$C$31:$I$54,MATCH(Schedules_8760!$C5491,DHW_StPt_Sch_EZ!$B$31:$B$54,0),MATCH(Schedules_8760!$F5491,DHW_StPt_Sch_EZ!$C$30:$I$30,0)),"F","C")</f>
        <v>53.333333333333329</v>
      </c>
      <c r="N5491" s="12"/>
      <c r="O5491" s="12"/>
      <c r="P5491" s="12"/>
    </row>
    <row r="5492" spans="1:16" x14ac:dyDescent="0.25">
      <c r="A5492" s="35">
        <v>5491</v>
      </c>
      <c r="B5492" s="89">
        <v>229.75</v>
      </c>
      <c r="C5492" s="35">
        <f t="shared" si="425"/>
        <v>19</v>
      </c>
      <c r="D5492" s="35">
        <f t="shared" si="428"/>
        <v>229</v>
      </c>
      <c r="E5492" s="35">
        <f t="shared" si="429"/>
        <v>5</v>
      </c>
      <c r="F5492" s="35" t="str">
        <f t="shared" si="426"/>
        <v>Thursday</v>
      </c>
      <c r="G5492" s="35">
        <f t="shared" si="427"/>
        <v>8</v>
      </c>
      <c r="H5492" s="34">
        <f>CONVERT(INDEX(Htg_StPt_Sch_EZ!$C$4:$I$27,MATCH(Schedules_8760!$C5492,Htg_StPt_Sch_EZ!$B$4:$B$27,0),MATCH(Schedules_8760!$F5492,Htg_StPt_Sch_EZ!$C$3:$I$3,0)),"F","C")</f>
        <v>20.555555555555554</v>
      </c>
      <c r="I5492" s="34">
        <f>CONVERT(INDEX(Htg_StPt_Sch_EZ!$C$31:$I$54,MATCH(Schedules_8760!$C5492,Htg_StPt_Sch_EZ!$B$31:$B$54,0),MATCH(Schedules_8760!$F5492,Htg_StPt_Sch_EZ!$C$30:$I$30,0)),"F","C")</f>
        <v>18.333333333333332</v>
      </c>
      <c r="J5492" s="34">
        <f>CONVERT(INDEX(Clg_StPt_Sch_EZ!$C$4:$I$27,MATCH(Schedules_8760!$C5492,Clg_StPt_Sch_EZ!$B$4:$B$27,0),MATCH(Schedules_8760!$F5492,Clg_StPt_Sch_EZ!$C$3:$I$3,0)),"F","C")</f>
        <v>25.555555555555554</v>
      </c>
      <c r="K5492" s="34">
        <f>CONVERT(INDEX(Clg_StPt_Sch_EZ!$C$31:$I$54,MATCH(Schedules_8760!$C5492,Clg_StPt_Sch_EZ!$B$31:$B$54,0),MATCH(Schedules_8760!$F5492,Clg_StPt_Sch_EZ!$C$30:$I$30,0)),"F","C")</f>
        <v>28.333333333333332</v>
      </c>
      <c r="L5492" s="34">
        <f>CONVERT(INDEX(DHW_StPt_Sch_EZ!$C$4:$I$27,MATCH(Schedules_8760!$C5492,DHW_StPt_Sch_EZ!$B$4:$B$27,0),MATCH(Schedules_8760!$F5492,DHW_StPt_Sch_EZ!$C$3:$I$3,0)),"F","C")</f>
        <v>53.333333333333329</v>
      </c>
      <c r="M5492" s="34">
        <f>CONVERT(INDEX(DHW_StPt_Sch_EZ!$C$31:$I$54,MATCH(Schedules_8760!$C5492,DHW_StPt_Sch_EZ!$B$31:$B$54,0),MATCH(Schedules_8760!$F5492,DHW_StPt_Sch_EZ!$C$30:$I$30,0)),"F","C")</f>
        <v>53.333333333333329</v>
      </c>
      <c r="N5492" s="12"/>
      <c r="O5492" s="12"/>
      <c r="P5492" s="12"/>
    </row>
    <row r="5493" spans="1:16" x14ac:dyDescent="0.25">
      <c r="A5493" s="35">
        <v>5492</v>
      </c>
      <c r="B5493" s="89">
        <v>229.79166666666671</v>
      </c>
      <c r="C5493" s="35">
        <f t="shared" si="425"/>
        <v>20</v>
      </c>
      <c r="D5493" s="35">
        <f t="shared" si="428"/>
        <v>229</v>
      </c>
      <c r="E5493" s="35">
        <f t="shared" si="429"/>
        <v>5</v>
      </c>
      <c r="F5493" s="35" t="str">
        <f t="shared" si="426"/>
        <v>Thursday</v>
      </c>
      <c r="G5493" s="35">
        <f t="shared" si="427"/>
        <v>8</v>
      </c>
      <c r="H5493" s="34">
        <f>CONVERT(INDEX(Htg_StPt_Sch_EZ!$C$4:$I$27,MATCH(Schedules_8760!$C5493,Htg_StPt_Sch_EZ!$B$4:$B$27,0),MATCH(Schedules_8760!$F5493,Htg_StPt_Sch_EZ!$C$3:$I$3,0)),"F","C")</f>
        <v>20.555555555555554</v>
      </c>
      <c r="I5493" s="34">
        <f>CONVERT(INDEX(Htg_StPt_Sch_EZ!$C$31:$I$54,MATCH(Schedules_8760!$C5493,Htg_StPt_Sch_EZ!$B$31:$B$54,0),MATCH(Schedules_8760!$F5493,Htg_StPt_Sch_EZ!$C$30:$I$30,0)),"F","C")</f>
        <v>18.888888888888889</v>
      </c>
      <c r="J5493" s="34">
        <f>CONVERT(INDEX(Clg_StPt_Sch_EZ!$C$4:$I$27,MATCH(Schedules_8760!$C5493,Clg_StPt_Sch_EZ!$B$4:$B$27,0),MATCH(Schedules_8760!$F5493,Clg_StPt_Sch_EZ!$C$3:$I$3,0)),"F","C")</f>
        <v>25.555555555555554</v>
      </c>
      <c r="K5493" s="34">
        <f>CONVERT(INDEX(Clg_StPt_Sch_EZ!$C$31:$I$54,MATCH(Schedules_8760!$C5493,Clg_StPt_Sch_EZ!$B$31:$B$54,0),MATCH(Schedules_8760!$F5493,Clg_StPt_Sch_EZ!$C$30:$I$30,0)),"F","C")</f>
        <v>28.333333333333332</v>
      </c>
      <c r="L5493" s="34">
        <f>CONVERT(INDEX(DHW_StPt_Sch_EZ!$C$4:$I$27,MATCH(Schedules_8760!$C5493,DHW_StPt_Sch_EZ!$B$4:$B$27,0),MATCH(Schedules_8760!$F5493,DHW_StPt_Sch_EZ!$C$3:$I$3,0)),"F","C")</f>
        <v>53.333333333333329</v>
      </c>
      <c r="M5493" s="34">
        <f>CONVERT(INDEX(DHW_StPt_Sch_EZ!$C$31:$I$54,MATCH(Schedules_8760!$C5493,DHW_StPt_Sch_EZ!$B$31:$B$54,0),MATCH(Schedules_8760!$F5493,DHW_StPt_Sch_EZ!$C$30:$I$30,0)),"F","C")</f>
        <v>53.333333333333329</v>
      </c>
      <c r="N5493" s="12"/>
      <c r="O5493" s="12"/>
      <c r="P5493" s="12"/>
    </row>
    <row r="5494" spans="1:16" x14ac:dyDescent="0.25">
      <c r="A5494" s="35">
        <v>5493</v>
      </c>
      <c r="B5494" s="89">
        <v>229.83333333333329</v>
      </c>
      <c r="C5494" s="35">
        <f t="shared" si="425"/>
        <v>21</v>
      </c>
      <c r="D5494" s="35">
        <f t="shared" si="428"/>
        <v>229</v>
      </c>
      <c r="E5494" s="35">
        <f t="shared" si="429"/>
        <v>5</v>
      </c>
      <c r="F5494" s="35" t="str">
        <f t="shared" si="426"/>
        <v>Thursday</v>
      </c>
      <c r="G5494" s="35">
        <f t="shared" si="427"/>
        <v>8</v>
      </c>
      <c r="H5494" s="34">
        <f>CONVERT(INDEX(Htg_StPt_Sch_EZ!$C$4:$I$27,MATCH(Schedules_8760!$C5494,Htg_StPt_Sch_EZ!$B$4:$B$27,0),MATCH(Schedules_8760!$F5494,Htg_StPt_Sch_EZ!$C$3:$I$3,0)),"F","C")</f>
        <v>20.555555555555554</v>
      </c>
      <c r="I5494" s="34">
        <f>CONVERT(INDEX(Htg_StPt_Sch_EZ!$C$31:$I$54,MATCH(Schedules_8760!$C5494,Htg_StPt_Sch_EZ!$B$31:$B$54,0),MATCH(Schedules_8760!$F5494,Htg_StPt_Sch_EZ!$C$30:$I$30,0)),"F","C")</f>
        <v>19.444444444444443</v>
      </c>
      <c r="J5494" s="34">
        <f>CONVERT(INDEX(Clg_StPt_Sch_EZ!$C$4:$I$27,MATCH(Schedules_8760!$C5494,Clg_StPt_Sch_EZ!$B$4:$B$27,0),MATCH(Schedules_8760!$F5494,Clg_StPt_Sch_EZ!$C$3:$I$3,0)),"F","C")</f>
        <v>25.555555555555554</v>
      </c>
      <c r="K5494" s="34">
        <f>CONVERT(INDEX(Clg_StPt_Sch_EZ!$C$31:$I$54,MATCH(Schedules_8760!$C5494,Clg_StPt_Sch_EZ!$B$31:$B$54,0),MATCH(Schedules_8760!$F5494,Clg_StPt_Sch_EZ!$C$30:$I$30,0)),"F","C")</f>
        <v>28.333333333333332</v>
      </c>
      <c r="L5494" s="34">
        <f>CONVERT(INDEX(DHW_StPt_Sch_EZ!$C$4:$I$27,MATCH(Schedules_8760!$C5494,DHW_StPt_Sch_EZ!$B$4:$B$27,0),MATCH(Schedules_8760!$F5494,DHW_StPt_Sch_EZ!$C$3:$I$3,0)),"F","C")</f>
        <v>53.333333333333329</v>
      </c>
      <c r="M5494" s="34">
        <f>CONVERT(INDEX(DHW_StPt_Sch_EZ!$C$31:$I$54,MATCH(Schedules_8760!$C5494,DHW_StPt_Sch_EZ!$B$31:$B$54,0),MATCH(Schedules_8760!$F5494,DHW_StPt_Sch_EZ!$C$30:$I$30,0)),"F","C")</f>
        <v>53.333333333333329</v>
      </c>
      <c r="N5494" s="12"/>
      <c r="O5494" s="12"/>
      <c r="P5494" s="12"/>
    </row>
    <row r="5495" spans="1:16" x14ac:dyDescent="0.25">
      <c r="A5495" s="35">
        <v>5494</v>
      </c>
      <c r="B5495" s="89">
        <v>229.875</v>
      </c>
      <c r="C5495" s="35">
        <f t="shared" si="425"/>
        <v>22</v>
      </c>
      <c r="D5495" s="35">
        <f t="shared" si="428"/>
        <v>229</v>
      </c>
      <c r="E5495" s="35">
        <f t="shared" si="429"/>
        <v>5</v>
      </c>
      <c r="F5495" s="35" t="str">
        <f t="shared" si="426"/>
        <v>Thursday</v>
      </c>
      <c r="G5495" s="35">
        <f t="shared" si="427"/>
        <v>8</v>
      </c>
      <c r="H5495" s="34">
        <f>CONVERT(INDEX(Htg_StPt_Sch_EZ!$C$4:$I$27,MATCH(Schedules_8760!$C5495,Htg_StPt_Sch_EZ!$B$4:$B$27,0),MATCH(Schedules_8760!$F5495,Htg_StPt_Sch_EZ!$C$3:$I$3,0)),"F","C")</f>
        <v>20.555555555555554</v>
      </c>
      <c r="I5495" s="34">
        <f>CONVERT(INDEX(Htg_StPt_Sch_EZ!$C$31:$I$54,MATCH(Schedules_8760!$C5495,Htg_StPt_Sch_EZ!$B$31:$B$54,0),MATCH(Schedules_8760!$F5495,Htg_StPt_Sch_EZ!$C$30:$I$30,0)),"F","C")</f>
        <v>19.444444444444443</v>
      </c>
      <c r="J5495" s="34">
        <f>CONVERT(INDEX(Clg_StPt_Sch_EZ!$C$4:$I$27,MATCH(Schedules_8760!$C5495,Clg_StPt_Sch_EZ!$B$4:$B$27,0),MATCH(Schedules_8760!$F5495,Clg_StPt_Sch_EZ!$C$3:$I$3,0)),"F","C")</f>
        <v>25.555555555555554</v>
      </c>
      <c r="K5495" s="34">
        <f>CONVERT(INDEX(Clg_StPt_Sch_EZ!$C$31:$I$54,MATCH(Schedules_8760!$C5495,Clg_StPt_Sch_EZ!$B$31:$B$54,0),MATCH(Schedules_8760!$F5495,Clg_StPt_Sch_EZ!$C$30:$I$30,0)),"F","C")</f>
        <v>28.333333333333332</v>
      </c>
      <c r="L5495" s="34">
        <f>CONVERT(INDEX(DHW_StPt_Sch_EZ!$C$4:$I$27,MATCH(Schedules_8760!$C5495,DHW_StPt_Sch_EZ!$B$4:$B$27,0),MATCH(Schedules_8760!$F5495,DHW_StPt_Sch_EZ!$C$3:$I$3,0)),"F","C")</f>
        <v>53.333333333333329</v>
      </c>
      <c r="M5495" s="34">
        <f>CONVERT(INDEX(DHW_StPt_Sch_EZ!$C$31:$I$54,MATCH(Schedules_8760!$C5495,DHW_StPt_Sch_EZ!$B$31:$B$54,0),MATCH(Schedules_8760!$F5495,DHW_StPt_Sch_EZ!$C$30:$I$30,0)),"F","C")</f>
        <v>53.333333333333329</v>
      </c>
      <c r="N5495" s="12"/>
      <c r="O5495" s="12"/>
      <c r="P5495" s="12"/>
    </row>
    <row r="5496" spans="1:16" x14ac:dyDescent="0.25">
      <c r="A5496" s="35">
        <v>5495</v>
      </c>
      <c r="B5496" s="89">
        <v>229.91666666666671</v>
      </c>
      <c r="C5496" s="35">
        <f t="shared" si="425"/>
        <v>23</v>
      </c>
      <c r="D5496" s="35">
        <f t="shared" si="428"/>
        <v>229</v>
      </c>
      <c r="E5496" s="35">
        <f t="shared" si="429"/>
        <v>5</v>
      </c>
      <c r="F5496" s="35" t="str">
        <f t="shared" si="426"/>
        <v>Thursday</v>
      </c>
      <c r="G5496" s="35">
        <f t="shared" si="427"/>
        <v>8</v>
      </c>
      <c r="H5496" s="34">
        <f>CONVERT(INDEX(Htg_StPt_Sch_EZ!$C$4:$I$27,MATCH(Schedules_8760!$C5496,Htg_StPt_Sch_EZ!$B$4:$B$27,0),MATCH(Schedules_8760!$F5496,Htg_StPt_Sch_EZ!$C$3:$I$3,0)),"F","C")</f>
        <v>20.555555555555554</v>
      </c>
      <c r="I5496" s="34">
        <f>CONVERT(INDEX(Htg_StPt_Sch_EZ!$C$31:$I$54,MATCH(Schedules_8760!$C5496,Htg_StPt_Sch_EZ!$B$31:$B$54,0),MATCH(Schedules_8760!$F5496,Htg_StPt_Sch_EZ!$C$30:$I$30,0)),"F","C")</f>
        <v>19.444444444444443</v>
      </c>
      <c r="J5496" s="34">
        <f>CONVERT(INDEX(Clg_StPt_Sch_EZ!$C$4:$I$27,MATCH(Schedules_8760!$C5496,Clg_StPt_Sch_EZ!$B$4:$B$27,0),MATCH(Schedules_8760!$F5496,Clg_StPt_Sch_EZ!$C$3:$I$3,0)),"F","C")</f>
        <v>25.555555555555554</v>
      </c>
      <c r="K5496" s="34">
        <f>CONVERT(INDEX(Clg_StPt_Sch_EZ!$C$31:$I$54,MATCH(Schedules_8760!$C5496,Clg_StPt_Sch_EZ!$B$31:$B$54,0),MATCH(Schedules_8760!$F5496,Clg_StPt_Sch_EZ!$C$30:$I$30,0)),"F","C")</f>
        <v>28.333333333333332</v>
      </c>
      <c r="L5496" s="34">
        <f>CONVERT(INDEX(DHW_StPt_Sch_EZ!$C$4:$I$27,MATCH(Schedules_8760!$C5496,DHW_StPt_Sch_EZ!$B$4:$B$27,0),MATCH(Schedules_8760!$F5496,DHW_StPt_Sch_EZ!$C$3:$I$3,0)),"F","C")</f>
        <v>53.333333333333329</v>
      </c>
      <c r="M5496" s="34">
        <f>CONVERT(INDEX(DHW_StPt_Sch_EZ!$C$31:$I$54,MATCH(Schedules_8760!$C5496,DHW_StPt_Sch_EZ!$B$31:$B$54,0),MATCH(Schedules_8760!$F5496,DHW_StPt_Sch_EZ!$C$30:$I$30,0)),"F","C")</f>
        <v>53.333333333333329</v>
      </c>
      <c r="N5496" s="12"/>
      <c r="O5496" s="12"/>
      <c r="P5496" s="12"/>
    </row>
    <row r="5497" spans="1:16" x14ac:dyDescent="0.25">
      <c r="A5497" s="35">
        <v>5496</v>
      </c>
      <c r="B5497" s="89">
        <v>229.95833333333329</v>
      </c>
      <c r="C5497" s="35">
        <f t="shared" si="425"/>
        <v>24</v>
      </c>
      <c r="D5497" s="35">
        <f t="shared" si="428"/>
        <v>229</v>
      </c>
      <c r="E5497" s="35">
        <f t="shared" si="429"/>
        <v>5</v>
      </c>
      <c r="F5497" s="35" t="str">
        <f t="shared" si="426"/>
        <v>Thursday</v>
      </c>
      <c r="G5497" s="35">
        <f t="shared" si="427"/>
        <v>8</v>
      </c>
      <c r="H5497" s="34">
        <f>CONVERT(INDEX(Htg_StPt_Sch_EZ!$C$4:$I$27,MATCH(Schedules_8760!$C5497,Htg_StPt_Sch_EZ!$B$4:$B$27,0),MATCH(Schedules_8760!$F5497,Htg_StPt_Sch_EZ!$C$3:$I$3,0)),"F","C")</f>
        <v>20.555555555555554</v>
      </c>
      <c r="I5497" s="34">
        <f>CONVERT(INDEX(Htg_StPt_Sch_EZ!$C$31:$I$54,MATCH(Schedules_8760!$C5497,Htg_StPt_Sch_EZ!$B$31:$B$54,0),MATCH(Schedules_8760!$F5497,Htg_StPt_Sch_EZ!$C$30:$I$30,0)),"F","C")</f>
        <v>19.444444444444443</v>
      </c>
      <c r="J5497" s="34">
        <f>CONVERT(INDEX(Clg_StPt_Sch_EZ!$C$4:$I$27,MATCH(Schedules_8760!$C5497,Clg_StPt_Sch_EZ!$B$4:$B$27,0),MATCH(Schedules_8760!$F5497,Clg_StPt_Sch_EZ!$C$3:$I$3,0)),"F","C")</f>
        <v>25.555555555555554</v>
      </c>
      <c r="K5497" s="34">
        <f>CONVERT(INDEX(Clg_StPt_Sch_EZ!$C$31:$I$54,MATCH(Schedules_8760!$C5497,Clg_StPt_Sch_EZ!$B$31:$B$54,0),MATCH(Schedules_8760!$F5497,Clg_StPt_Sch_EZ!$C$30:$I$30,0)),"F","C")</f>
        <v>28.333333333333332</v>
      </c>
      <c r="L5497" s="34">
        <f>CONVERT(INDEX(DHW_StPt_Sch_EZ!$C$4:$I$27,MATCH(Schedules_8760!$C5497,DHW_StPt_Sch_EZ!$B$4:$B$27,0),MATCH(Schedules_8760!$F5497,DHW_StPt_Sch_EZ!$C$3:$I$3,0)),"F","C")</f>
        <v>53.333333333333329</v>
      </c>
      <c r="M5497" s="34">
        <f>CONVERT(INDEX(DHW_StPt_Sch_EZ!$C$31:$I$54,MATCH(Schedules_8760!$C5497,DHW_StPt_Sch_EZ!$B$31:$B$54,0),MATCH(Schedules_8760!$F5497,DHW_StPt_Sch_EZ!$C$30:$I$30,0)),"F","C")</f>
        <v>53.333333333333329</v>
      </c>
      <c r="N5497" s="12"/>
      <c r="O5497" s="12"/>
      <c r="P5497" s="12"/>
    </row>
    <row r="5498" spans="1:16" x14ac:dyDescent="0.25">
      <c r="A5498" s="35">
        <v>5497</v>
      </c>
      <c r="B5498" s="89">
        <v>230</v>
      </c>
      <c r="C5498" s="35">
        <f t="shared" si="425"/>
        <v>1</v>
      </c>
      <c r="D5498" s="35">
        <f t="shared" si="428"/>
        <v>230</v>
      </c>
      <c r="E5498" s="35">
        <f t="shared" si="429"/>
        <v>6</v>
      </c>
      <c r="F5498" s="35" t="str">
        <f t="shared" si="426"/>
        <v>Friday</v>
      </c>
      <c r="G5498" s="35">
        <f t="shared" si="427"/>
        <v>8</v>
      </c>
      <c r="H5498" s="34">
        <f>CONVERT(INDEX(Htg_StPt_Sch_EZ!$C$4:$I$27,MATCH(Schedules_8760!$C5498,Htg_StPt_Sch_EZ!$B$4:$B$27,0),MATCH(Schedules_8760!$F5498,Htg_StPt_Sch_EZ!$C$3:$I$3,0)),"F","C")</f>
        <v>20.555555555555554</v>
      </c>
      <c r="I5498" s="34">
        <f>CONVERT(INDEX(Htg_StPt_Sch_EZ!$C$31:$I$54,MATCH(Schedules_8760!$C5498,Htg_StPt_Sch_EZ!$B$31:$B$54,0),MATCH(Schedules_8760!$F5498,Htg_StPt_Sch_EZ!$C$30:$I$30,0)),"F","C")</f>
        <v>19.444444444444443</v>
      </c>
      <c r="J5498" s="34">
        <f>CONVERT(INDEX(Clg_StPt_Sch_EZ!$C$4:$I$27,MATCH(Schedules_8760!$C5498,Clg_StPt_Sch_EZ!$B$4:$B$27,0),MATCH(Schedules_8760!$F5498,Clg_StPt_Sch_EZ!$C$3:$I$3,0)),"F","C")</f>
        <v>25.555555555555554</v>
      </c>
      <c r="K5498" s="34">
        <f>CONVERT(INDEX(Clg_StPt_Sch_EZ!$C$31:$I$54,MATCH(Schedules_8760!$C5498,Clg_StPt_Sch_EZ!$B$31:$B$54,0),MATCH(Schedules_8760!$F5498,Clg_StPt_Sch_EZ!$C$30:$I$30,0)),"F","C")</f>
        <v>28.333333333333332</v>
      </c>
      <c r="L5498" s="34">
        <f>CONVERT(INDEX(DHW_StPt_Sch_EZ!$C$4:$I$27,MATCH(Schedules_8760!$C5498,DHW_StPt_Sch_EZ!$B$4:$B$27,0),MATCH(Schedules_8760!$F5498,DHW_StPt_Sch_EZ!$C$3:$I$3,0)),"F","C")</f>
        <v>53.333333333333329</v>
      </c>
      <c r="M5498" s="34">
        <f>CONVERT(INDEX(DHW_StPt_Sch_EZ!$C$31:$I$54,MATCH(Schedules_8760!$C5498,DHW_StPt_Sch_EZ!$B$31:$B$54,0),MATCH(Schedules_8760!$F5498,DHW_StPt_Sch_EZ!$C$30:$I$30,0)),"F","C")</f>
        <v>53.333333333333329</v>
      </c>
      <c r="N5498" s="12"/>
      <c r="O5498" s="12"/>
      <c r="P5498" s="12"/>
    </row>
    <row r="5499" spans="1:16" x14ac:dyDescent="0.25">
      <c r="A5499" s="35">
        <v>5498</v>
      </c>
      <c r="B5499" s="89">
        <v>230.04166666666671</v>
      </c>
      <c r="C5499" s="35">
        <f t="shared" si="425"/>
        <v>2</v>
      </c>
      <c r="D5499" s="35">
        <f t="shared" si="428"/>
        <v>230</v>
      </c>
      <c r="E5499" s="35">
        <f t="shared" si="429"/>
        <v>6</v>
      </c>
      <c r="F5499" s="35" t="str">
        <f t="shared" si="426"/>
        <v>Friday</v>
      </c>
      <c r="G5499" s="35">
        <f t="shared" si="427"/>
        <v>8</v>
      </c>
      <c r="H5499" s="34">
        <f>CONVERT(INDEX(Htg_StPt_Sch_EZ!$C$4:$I$27,MATCH(Schedules_8760!$C5499,Htg_StPt_Sch_EZ!$B$4:$B$27,0),MATCH(Schedules_8760!$F5499,Htg_StPt_Sch_EZ!$C$3:$I$3,0)),"F","C")</f>
        <v>20.555555555555554</v>
      </c>
      <c r="I5499" s="34">
        <f>CONVERT(INDEX(Htg_StPt_Sch_EZ!$C$31:$I$54,MATCH(Schedules_8760!$C5499,Htg_StPt_Sch_EZ!$B$31:$B$54,0),MATCH(Schedules_8760!$F5499,Htg_StPt_Sch_EZ!$C$30:$I$30,0)),"F","C")</f>
        <v>19.444444444444443</v>
      </c>
      <c r="J5499" s="34">
        <f>CONVERT(INDEX(Clg_StPt_Sch_EZ!$C$4:$I$27,MATCH(Schedules_8760!$C5499,Clg_StPt_Sch_EZ!$B$4:$B$27,0),MATCH(Schedules_8760!$F5499,Clg_StPt_Sch_EZ!$C$3:$I$3,0)),"F","C")</f>
        <v>25.555555555555554</v>
      </c>
      <c r="K5499" s="34">
        <f>CONVERT(INDEX(Clg_StPt_Sch_EZ!$C$31:$I$54,MATCH(Schedules_8760!$C5499,Clg_StPt_Sch_EZ!$B$31:$B$54,0),MATCH(Schedules_8760!$F5499,Clg_StPt_Sch_EZ!$C$30:$I$30,0)),"F","C")</f>
        <v>28.333333333333332</v>
      </c>
      <c r="L5499" s="34">
        <f>CONVERT(INDEX(DHW_StPt_Sch_EZ!$C$4:$I$27,MATCH(Schedules_8760!$C5499,DHW_StPt_Sch_EZ!$B$4:$B$27,0),MATCH(Schedules_8760!$F5499,DHW_StPt_Sch_EZ!$C$3:$I$3,0)),"F","C")</f>
        <v>53.333333333333329</v>
      </c>
      <c r="M5499" s="34">
        <f>CONVERT(INDEX(DHW_StPt_Sch_EZ!$C$31:$I$54,MATCH(Schedules_8760!$C5499,DHW_StPt_Sch_EZ!$B$31:$B$54,0),MATCH(Schedules_8760!$F5499,DHW_StPt_Sch_EZ!$C$30:$I$30,0)),"F","C")</f>
        <v>53.333333333333329</v>
      </c>
      <c r="N5499" s="12"/>
      <c r="O5499" s="12"/>
      <c r="P5499" s="12"/>
    </row>
    <row r="5500" spans="1:16" x14ac:dyDescent="0.25">
      <c r="A5500" s="35">
        <v>5499</v>
      </c>
      <c r="B5500" s="89">
        <v>230.08333333333329</v>
      </c>
      <c r="C5500" s="35">
        <f t="shared" si="425"/>
        <v>3</v>
      </c>
      <c r="D5500" s="35">
        <f t="shared" si="428"/>
        <v>230</v>
      </c>
      <c r="E5500" s="35">
        <f t="shared" si="429"/>
        <v>6</v>
      </c>
      <c r="F5500" s="35" t="str">
        <f t="shared" si="426"/>
        <v>Friday</v>
      </c>
      <c r="G5500" s="35">
        <f t="shared" si="427"/>
        <v>8</v>
      </c>
      <c r="H5500" s="34">
        <f>CONVERT(INDEX(Htg_StPt_Sch_EZ!$C$4:$I$27,MATCH(Schedules_8760!$C5500,Htg_StPt_Sch_EZ!$B$4:$B$27,0),MATCH(Schedules_8760!$F5500,Htg_StPt_Sch_EZ!$C$3:$I$3,0)),"F","C")</f>
        <v>20.555555555555554</v>
      </c>
      <c r="I5500" s="34">
        <f>CONVERT(INDEX(Htg_StPt_Sch_EZ!$C$31:$I$54,MATCH(Schedules_8760!$C5500,Htg_StPt_Sch_EZ!$B$31:$B$54,0),MATCH(Schedules_8760!$F5500,Htg_StPt_Sch_EZ!$C$30:$I$30,0)),"F","C")</f>
        <v>19.444444444444443</v>
      </c>
      <c r="J5500" s="34">
        <f>CONVERT(INDEX(Clg_StPt_Sch_EZ!$C$4:$I$27,MATCH(Schedules_8760!$C5500,Clg_StPt_Sch_EZ!$B$4:$B$27,0),MATCH(Schedules_8760!$F5500,Clg_StPt_Sch_EZ!$C$3:$I$3,0)),"F","C")</f>
        <v>25.555555555555554</v>
      </c>
      <c r="K5500" s="34">
        <f>CONVERT(INDEX(Clg_StPt_Sch_EZ!$C$31:$I$54,MATCH(Schedules_8760!$C5500,Clg_StPt_Sch_EZ!$B$31:$B$54,0),MATCH(Schedules_8760!$F5500,Clg_StPt_Sch_EZ!$C$30:$I$30,0)),"F","C")</f>
        <v>28.333333333333332</v>
      </c>
      <c r="L5500" s="34">
        <f>CONVERT(INDEX(DHW_StPt_Sch_EZ!$C$4:$I$27,MATCH(Schedules_8760!$C5500,DHW_StPt_Sch_EZ!$B$4:$B$27,0),MATCH(Schedules_8760!$F5500,DHW_StPt_Sch_EZ!$C$3:$I$3,0)),"F","C")</f>
        <v>53.333333333333329</v>
      </c>
      <c r="M5500" s="34">
        <f>CONVERT(INDEX(DHW_StPt_Sch_EZ!$C$31:$I$54,MATCH(Schedules_8760!$C5500,DHW_StPt_Sch_EZ!$B$31:$B$54,0),MATCH(Schedules_8760!$F5500,DHW_StPt_Sch_EZ!$C$30:$I$30,0)),"F","C")</f>
        <v>53.333333333333329</v>
      </c>
      <c r="N5500" s="12"/>
      <c r="O5500" s="12"/>
      <c r="P5500" s="12"/>
    </row>
    <row r="5501" spans="1:16" x14ac:dyDescent="0.25">
      <c r="A5501" s="35">
        <v>5500</v>
      </c>
      <c r="B5501" s="89">
        <v>230.125</v>
      </c>
      <c r="C5501" s="35">
        <f t="shared" si="425"/>
        <v>4</v>
      </c>
      <c r="D5501" s="35">
        <f t="shared" si="428"/>
        <v>230</v>
      </c>
      <c r="E5501" s="35">
        <f t="shared" si="429"/>
        <v>6</v>
      </c>
      <c r="F5501" s="35" t="str">
        <f t="shared" si="426"/>
        <v>Friday</v>
      </c>
      <c r="G5501" s="35">
        <f t="shared" si="427"/>
        <v>8</v>
      </c>
      <c r="H5501" s="34">
        <f>CONVERT(INDEX(Htg_StPt_Sch_EZ!$C$4:$I$27,MATCH(Schedules_8760!$C5501,Htg_StPt_Sch_EZ!$B$4:$B$27,0),MATCH(Schedules_8760!$F5501,Htg_StPt_Sch_EZ!$C$3:$I$3,0)),"F","C")</f>
        <v>20.555555555555554</v>
      </c>
      <c r="I5501" s="34">
        <f>CONVERT(INDEX(Htg_StPt_Sch_EZ!$C$31:$I$54,MATCH(Schedules_8760!$C5501,Htg_StPt_Sch_EZ!$B$31:$B$54,0),MATCH(Schedules_8760!$F5501,Htg_StPt_Sch_EZ!$C$30:$I$30,0)),"F","C")</f>
        <v>19.444444444444443</v>
      </c>
      <c r="J5501" s="34">
        <f>CONVERT(INDEX(Clg_StPt_Sch_EZ!$C$4:$I$27,MATCH(Schedules_8760!$C5501,Clg_StPt_Sch_EZ!$B$4:$B$27,0),MATCH(Schedules_8760!$F5501,Clg_StPt_Sch_EZ!$C$3:$I$3,0)),"F","C")</f>
        <v>25.555555555555554</v>
      </c>
      <c r="K5501" s="34">
        <f>CONVERT(INDEX(Clg_StPt_Sch_EZ!$C$31:$I$54,MATCH(Schedules_8760!$C5501,Clg_StPt_Sch_EZ!$B$31:$B$54,0),MATCH(Schedules_8760!$F5501,Clg_StPt_Sch_EZ!$C$30:$I$30,0)),"F","C")</f>
        <v>28.333333333333332</v>
      </c>
      <c r="L5501" s="34">
        <f>CONVERT(INDEX(DHW_StPt_Sch_EZ!$C$4:$I$27,MATCH(Schedules_8760!$C5501,DHW_StPt_Sch_EZ!$B$4:$B$27,0),MATCH(Schedules_8760!$F5501,DHW_StPt_Sch_EZ!$C$3:$I$3,0)),"F","C")</f>
        <v>53.333333333333329</v>
      </c>
      <c r="M5501" s="34">
        <f>CONVERT(INDEX(DHW_StPt_Sch_EZ!$C$31:$I$54,MATCH(Schedules_8760!$C5501,DHW_StPt_Sch_EZ!$B$31:$B$54,0),MATCH(Schedules_8760!$F5501,DHW_StPt_Sch_EZ!$C$30:$I$30,0)),"F","C")</f>
        <v>53.333333333333329</v>
      </c>
      <c r="N5501" s="12"/>
      <c r="O5501" s="12"/>
      <c r="P5501" s="12"/>
    </row>
    <row r="5502" spans="1:16" x14ac:dyDescent="0.25">
      <c r="A5502" s="35">
        <v>5501</v>
      </c>
      <c r="B5502" s="89">
        <v>230.16666666666671</v>
      </c>
      <c r="C5502" s="35">
        <f t="shared" si="425"/>
        <v>5</v>
      </c>
      <c r="D5502" s="35">
        <f t="shared" si="428"/>
        <v>230</v>
      </c>
      <c r="E5502" s="35">
        <f t="shared" si="429"/>
        <v>6</v>
      </c>
      <c r="F5502" s="35" t="str">
        <f t="shared" si="426"/>
        <v>Friday</v>
      </c>
      <c r="G5502" s="35">
        <f t="shared" si="427"/>
        <v>8</v>
      </c>
      <c r="H5502" s="34">
        <f>CONVERT(INDEX(Htg_StPt_Sch_EZ!$C$4:$I$27,MATCH(Schedules_8760!$C5502,Htg_StPt_Sch_EZ!$B$4:$B$27,0),MATCH(Schedules_8760!$F5502,Htg_StPt_Sch_EZ!$C$3:$I$3,0)),"F","C")</f>
        <v>20.555555555555554</v>
      </c>
      <c r="I5502" s="34">
        <f>CONVERT(INDEX(Htg_StPt_Sch_EZ!$C$31:$I$54,MATCH(Schedules_8760!$C5502,Htg_StPt_Sch_EZ!$B$31:$B$54,0),MATCH(Schedules_8760!$F5502,Htg_StPt_Sch_EZ!$C$30:$I$30,0)),"F","C")</f>
        <v>19.444444444444443</v>
      </c>
      <c r="J5502" s="34">
        <f>CONVERT(INDEX(Clg_StPt_Sch_EZ!$C$4:$I$27,MATCH(Schedules_8760!$C5502,Clg_StPt_Sch_EZ!$B$4:$B$27,0),MATCH(Schedules_8760!$F5502,Clg_StPt_Sch_EZ!$C$3:$I$3,0)),"F","C")</f>
        <v>25.555555555555554</v>
      </c>
      <c r="K5502" s="34">
        <f>CONVERT(INDEX(Clg_StPt_Sch_EZ!$C$31:$I$54,MATCH(Schedules_8760!$C5502,Clg_StPt_Sch_EZ!$B$31:$B$54,0),MATCH(Schedules_8760!$F5502,Clg_StPt_Sch_EZ!$C$30:$I$30,0)),"F","C")</f>
        <v>28.333333333333332</v>
      </c>
      <c r="L5502" s="34">
        <f>CONVERT(INDEX(DHW_StPt_Sch_EZ!$C$4:$I$27,MATCH(Schedules_8760!$C5502,DHW_StPt_Sch_EZ!$B$4:$B$27,0),MATCH(Schedules_8760!$F5502,DHW_StPt_Sch_EZ!$C$3:$I$3,0)),"F","C")</f>
        <v>53.333333333333329</v>
      </c>
      <c r="M5502" s="34">
        <f>CONVERT(INDEX(DHW_StPt_Sch_EZ!$C$31:$I$54,MATCH(Schedules_8760!$C5502,DHW_StPt_Sch_EZ!$B$31:$B$54,0),MATCH(Schedules_8760!$F5502,DHW_StPt_Sch_EZ!$C$30:$I$30,0)),"F","C")</f>
        <v>53.333333333333329</v>
      </c>
      <c r="N5502" s="12"/>
      <c r="O5502" s="12"/>
      <c r="P5502" s="12"/>
    </row>
    <row r="5503" spans="1:16" x14ac:dyDescent="0.25">
      <c r="A5503" s="35">
        <v>5502</v>
      </c>
      <c r="B5503" s="89">
        <v>230.20833333333329</v>
      </c>
      <c r="C5503" s="35">
        <f t="shared" si="425"/>
        <v>6</v>
      </c>
      <c r="D5503" s="35">
        <f t="shared" si="428"/>
        <v>230</v>
      </c>
      <c r="E5503" s="35">
        <f t="shared" si="429"/>
        <v>6</v>
      </c>
      <c r="F5503" s="35" t="str">
        <f t="shared" si="426"/>
        <v>Friday</v>
      </c>
      <c r="G5503" s="35">
        <f t="shared" si="427"/>
        <v>8</v>
      </c>
      <c r="H5503" s="34">
        <f>CONVERT(INDEX(Htg_StPt_Sch_EZ!$C$4:$I$27,MATCH(Schedules_8760!$C5503,Htg_StPt_Sch_EZ!$B$4:$B$27,0),MATCH(Schedules_8760!$F5503,Htg_StPt_Sch_EZ!$C$3:$I$3,0)),"F","C")</f>
        <v>20.555555555555554</v>
      </c>
      <c r="I5503" s="34">
        <f>CONVERT(INDEX(Htg_StPt_Sch_EZ!$C$31:$I$54,MATCH(Schedules_8760!$C5503,Htg_StPt_Sch_EZ!$B$31:$B$54,0),MATCH(Schedules_8760!$F5503,Htg_StPt_Sch_EZ!$C$30:$I$30,0)),"F","C")</f>
        <v>19.444444444444443</v>
      </c>
      <c r="J5503" s="34">
        <f>CONVERT(INDEX(Clg_StPt_Sch_EZ!$C$4:$I$27,MATCH(Schedules_8760!$C5503,Clg_StPt_Sch_EZ!$B$4:$B$27,0),MATCH(Schedules_8760!$F5503,Clg_StPt_Sch_EZ!$C$3:$I$3,0)),"F","C")</f>
        <v>25.555555555555554</v>
      </c>
      <c r="K5503" s="34">
        <f>CONVERT(INDEX(Clg_StPt_Sch_EZ!$C$31:$I$54,MATCH(Schedules_8760!$C5503,Clg_StPt_Sch_EZ!$B$31:$B$54,0),MATCH(Schedules_8760!$F5503,Clg_StPt_Sch_EZ!$C$30:$I$30,0)),"F","C")</f>
        <v>28.333333333333332</v>
      </c>
      <c r="L5503" s="34">
        <f>CONVERT(INDEX(DHW_StPt_Sch_EZ!$C$4:$I$27,MATCH(Schedules_8760!$C5503,DHW_StPt_Sch_EZ!$B$4:$B$27,0),MATCH(Schedules_8760!$F5503,DHW_StPt_Sch_EZ!$C$3:$I$3,0)),"F","C")</f>
        <v>53.333333333333329</v>
      </c>
      <c r="M5503" s="34">
        <f>CONVERT(INDEX(DHW_StPt_Sch_EZ!$C$31:$I$54,MATCH(Schedules_8760!$C5503,DHW_StPt_Sch_EZ!$B$31:$B$54,0),MATCH(Schedules_8760!$F5503,DHW_StPt_Sch_EZ!$C$30:$I$30,0)),"F","C")</f>
        <v>53.333333333333329</v>
      </c>
      <c r="N5503" s="12"/>
      <c r="O5503" s="12"/>
      <c r="P5503" s="12"/>
    </row>
    <row r="5504" spans="1:16" x14ac:dyDescent="0.25">
      <c r="A5504" s="35">
        <v>5503</v>
      </c>
      <c r="B5504" s="89">
        <v>230.25</v>
      </c>
      <c r="C5504" s="35">
        <f t="shared" si="425"/>
        <v>7</v>
      </c>
      <c r="D5504" s="35">
        <f t="shared" si="428"/>
        <v>230</v>
      </c>
      <c r="E5504" s="35">
        <f t="shared" si="429"/>
        <v>6</v>
      </c>
      <c r="F5504" s="35" t="str">
        <f t="shared" si="426"/>
        <v>Friday</v>
      </c>
      <c r="G5504" s="35">
        <f t="shared" si="427"/>
        <v>8</v>
      </c>
      <c r="H5504" s="34">
        <f>CONVERT(INDEX(Htg_StPt_Sch_EZ!$C$4:$I$27,MATCH(Schedules_8760!$C5504,Htg_StPt_Sch_EZ!$B$4:$B$27,0),MATCH(Schedules_8760!$F5504,Htg_StPt_Sch_EZ!$C$3:$I$3,0)),"F","C")</f>
        <v>20.555555555555554</v>
      </c>
      <c r="I5504" s="34">
        <f>CONVERT(INDEX(Htg_StPt_Sch_EZ!$C$31:$I$54,MATCH(Schedules_8760!$C5504,Htg_StPt_Sch_EZ!$B$31:$B$54,0),MATCH(Schedules_8760!$F5504,Htg_StPt_Sch_EZ!$C$30:$I$30,0)),"F","C")</f>
        <v>19.444444444444443</v>
      </c>
      <c r="J5504" s="34">
        <f>CONVERT(INDEX(Clg_StPt_Sch_EZ!$C$4:$I$27,MATCH(Schedules_8760!$C5504,Clg_StPt_Sch_EZ!$B$4:$B$27,0),MATCH(Schedules_8760!$F5504,Clg_StPt_Sch_EZ!$C$3:$I$3,0)),"F","C")</f>
        <v>25.555555555555554</v>
      </c>
      <c r="K5504" s="34">
        <f>CONVERT(INDEX(Clg_StPt_Sch_EZ!$C$31:$I$54,MATCH(Schedules_8760!$C5504,Clg_StPt_Sch_EZ!$B$31:$B$54,0),MATCH(Schedules_8760!$F5504,Clg_StPt_Sch_EZ!$C$30:$I$30,0)),"F","C")</f>
        <v>28.333333333333332</v>
      </c>
      <c r="L5504" s="34">
        <f>CONVERT(INDEX(DHW_StPt_Sch_EZ!$C$4:$I$27,MATCH(Schedules_8760!$C5504,DHW_StPt_Sch_EZ!$B$4:$B$27,0),MATCH(Schedules_8760!$F5504,DHW_StPt_Sch_EZ!$C$3:$I$3,0)),"F","C")</f>
        <v>53.333333333333329</v>
      </c>
      <c r="M5504" s="34">
        <f>CONVERT(INDEX(DHW_StPt_Sch_EZ!$C$31:$I$54,MATCH(Schedules_8760!$C5504,DHW_StPt_Sch_EZ!$B$31:$B$54,0),MATCH(Schedules_8760!$F5504,DHW_StPt_Sch_EZ!$C$30:$I$30,0)),"F","C")</f>
        <v>53.333333333333329</v>
      </c>
      <c r="N5504" s="12"/>
      <c r="O5504" s="12"/>
      <c r="P5504" s="12"/>
    </row>
    <row r="5505" spans="1:16" x14ac:dyDescent="0.25">
      <c r="A5505" s="35">
        <v>5504</v>
      </c>
      <c r="B5505" s="89">
        <v>230.29166666666671</v>
      </c>
      <c r="C5505" s="35">
        <f t="shared" si="425"/>
        <v>8</v>
      </c>
      <c r="D5505" s="35">
        <f t="shared" si="428"/>
        <v>230</v>
      </c>
      <c r="E5505" s="35">
        <f t="shared" si="429"/>
        <v>6</v>
      </c>
      <c r="F5505" s="35" t="str">
        <f t="shared" si="426"/>
        <v>Friday</v>
      </c>
      <c r="G5505" s="35">
        <f t="shared" si="427"/>
        <v>8</v>
      </c>
      <c r="H5505" s="34">
        <f>CONVERT(INDEX(Htg_StPt_Sch_EZ!$C$4:$I$27,MATCH(Schedules_8760!$C5505,Htg_StPt_Sch_EZ!$B$4:$B$27,0),MATCH(Schedules_8760!$F5505,Htg_StPt_Sch_EZ!$C$3:$I$3,0)),"F","C")</f>
        <v>20.555555555555554</v>
      </c>
      <c r="I5505" s="34">
        <f>CONVERT(INDEX(Htg_StPt_Sch_EZ!$C$31:$I$54,MATCH(Schedules_8760!$C5505,Htg_StPt_Sch_EZ!$B$31:$B$54,0),MATCH(Schedules_8760!$F5505,Htg_StPt_Sch_EZ!$C$30:$I$30,0)),"F","C")</f>
        <v>19.444444444444443</v>
      </c>
      <c r="J5505" s="34">
        <f>CONVERT(INDEX(Clg_StPt_Sch_EZ!$C$4:$I$27,MATCH(Schedules_8760!$C5505,Clg_StPt_Sch_EZ!$B$4:$B$27,0),MATCH(Schedules_8760!$F5505,Clg_StPt_Sch_EZ!$C$3:$I$3,0)),"F","C")</f>
        <v>25.555555555555554</v>
      </c>
      <c r="K5505" s="34">
        <f>CONVERT(INDEX(Clg_StPt_Sch_EZ!$C$31:$I$54,MATCH(Schedules_8760!$C5505,Clg_StPt_Sch_EZ!$B$31:$B$54,0),MATCH(Schedules_8760!$F5505,Clg_StPt_Sch_EZ!$C$30:$I$30,0)),"F","C")</f>
        <v>25</v>
      </c>
      <c r="L5505" s="34">
        <f>CONVERT(INDEX(DHW_StPt_Sch_EZ!$C$4:$I$27,MATCH(Schedules_8760!$C5505,DHW_StPt_Sch_EZ!$B$4:$B$27,0),MATCH(Schedules_8760!$F5505,DHW_StPt_Sch_EZ!$C$3:$I$3,0)),"F","C")</f>
        <v>53.333333333333329</v>
      </c>
      <c r="M5505" s="34">
        <f>CONVERT(INDEX(DHW_StPt_Sch_EZ!$C$31:$I$54,MATCH(Schedules_8760!$C5505,DHW_StPt_Sch_EZ!$B$31:$B$54,0),MATCH(Schedules_8760!$F5505,DHW_StPt_Sch_EZ!$C$30:$I$30,0)),"F","C")</f>
        <v>53.333333333333329</v>
      </c>
      <c r="N5505" s="12"/>
      <c r="O5505" s="12"/>
      <c r="P5505" s="12"/>
    </row>
    <row r="5506" spans="1:16" x14ac:dyDescent="0.25">
      <c r="A5506" s="35">
        <v>5505</v>
      </c>
      <c r="B5506" s="89">
        <v>230.33333333333329</v>
      </c>
      <c r="C5506" s="35">
        <f t="shared" ref="C5506:C5569" si="430">HOUR(B5506)+1</f>
        <v>9</v>
      </c>
      <c r="D5506" s="35">
        <f t="shared" si="428"/>
        <v>230</v>
      </c>
      <c r="E5506" s="35">
        <f t="shared" si="429"/>
        <v>6</v>
      </c>
      <c r="F5506" s="35" t="str">
        <f t="shared" ref="F5506:F5569" si="431">IF(E5506=1,"Sunday",IF(E5506=2,"Monday",IF(E5506=3,"Tuesday",IF(E5506=4,"Wednesday",IF(E5506=5,"Thursday",IF(E5506=6,"Friday","Saturday"))))))</f>
        <v>Friday</v>
      </c>
      <c r="G5506" s="35">
        <f t="shared" ref="G5506:G5569" si="432">MONTH(B5506)</f>
        <v>8</v>
      </c>
      <c r="H5506" s="34">
        <f>CONVERT(INDEX(Htg_StPt_Sch_EZ!$C$4:$I$27,MATCH(Schedules_8760!$C5506,Htg_StPt_Sch_EZ!$B$4:$B$27,0),MATCH(Schedules_8760!$F5506,Htg_StPt_Sch_EZ!$C$3:$I$3,0)),"F","C")</f>
        <v>20.555555555555554</v>
      </c>
      <c r="I5506" s="34">
        <f>CONVERT(INDEX(Htg_StPt_Sch_EZ!$C$31:$I$54,MATCH(Schedules_8760!$C5506,Htg_StPt_Sch_EZ!$B$31:$B$54,0),MATCH(Schedules_8760!$F5506,Htg_StPt_Sch_EZ!$C$30:$I$30,0)),"F","C")</f>
        <v>19.444444444444443</v>
      </c>
      <c r="J5506" s="34">
        <f>CONVERT(INDEX(Clg_StPt_Sch_EZ!$C$4:$I$27,MATCH(Schedules_8760!$C5506,Clg_StPt_Sch_EZ!$B$4:$B$27,0),MATCH(Schedules_8760!$F5506,Clg_StPt_Sch_EZ!$C$3:$I$3,0)),"F","C")</f>
        <v>25.555555555555554</v>
      </c>
      <c r="K5506" s="34">
        <f>CONVERT(INDEX(Clg_StPt_Sch_EZ!$C$31:$I$54,MATCH(Schedules_8760!$C5506,Clg_StPt_Sch_EZ!$B$31:$B$54,0),MATCH(Schedules_8760!$F5506,Clg_StPt_Sch_EZ!$C$30:$I$30,0)),"F","C")</f>
        <v>25</v>
      </c>
      <c r="L5506" s="34">
        <f>CONVERT(INDEX(DHW_StPt_Sch_EZ!$C$4:$I$27,MATCH(Schedules_8760!$C5506,DHW_StPt_Sch_EZ!$B$4:$B$27,0),MATCH(Schedules_8760!$F5506,DHW_StPt_Sch_EZ!$C$3:$I$3,0)),"F","C")</f>
        <v>53.333333333333329</v>
      </c>
      <c r="M5506" s="34">
        <f>CONVERT(INDEX(DHW_StPt_Sch_EZ!$C$31:$I$54,MATCH(Schedules_8760!$C5506,DHW_StPt_Sch_EZ!$B$31:$B$54,0),MATCH(Schedules_8760!$F5506,DHW_StPt_Sch_EZ!$C$30:$I$30,0)),"F","C")</f>
        <v>53.333333333333329</v>
      </c>
      <c r="N5506" s="12"/>
      <c r="O5506" s="12"/>
      <c r="P5506" s="12"/>
    </row>
    <row r="5507" spans="1:16" x14ac:dyDescent="0.25">
      <c r="A5507" s="35">
        <v>5506</v>
      </c>
      <c r="B5507" s="89">
        <v>230.375</v>
      </c>
      <c r="C5507" s="35">
        <f t="shared" si="430"/>
        <v>10</v>
      </c>
      <c r="D5507" s="35">
        <f t="shared" ref="D5507:D5570" si="433">IF(C5507=1,D5506+1,D5506)</f>
        <v>230</v>
      </c>
      <c r="E5507" s="35">
        <f t="shared" ref="E5507:E5570" si="434">IF(AND(C5507=1,E5506=7),1,IF(C5507=1,E5506+1,E5506))</f>
        <v>6</v>
      </c>
      <c r="F5507" s="35" t="str">
        <f t="shared" si="431"/>
        <v>Friday</v>
      </c>
      <c r="G5507" s="35">
        <f t="shared" si="432"/>
        <v>8</v>
      </c>
      <c r="H5507" s="34">
        <f>CONVERT(INDEX(Htg_StPt_Sch_EZ!$C$4:$I$27,MATCH(Schedules_8760!$C5507,Htg_StPt_Sch_EZ!$B$4:$B$27,0),MATCH(Schedules_8760!$F5507,Htg_StPt_Sch_EZ!$C$3:$I$3,0)),"F","C")</f>
        <v>20.555555555555554</v>
      </c>
      <c r="I5507" s="34">
        <f>CONVERT(INDEX(Htg_StPt_Sch_EZ!$C$31:$I$54,MATCH(Schedules_8760!$C5507,Htg_StPt_Sch_EZ!$B$31:$B$54,0),MATCH(Schedules_8760!$F5507,Htg_StPt_Sch_EZ!$C$30:$I$30,0)),"F","C")</f>
        <v>19.444444444444443</v>
      </c>
      <c r="J5507" s="34">
        <f>CONVERT(INDEX(Clg_StPt_Sch_EZ!$C$4:$I$27,MATCH(Schedules_8760!$C5507,Clg_StPt_Sch_EZ!$B$4:$B$27,0),MATCH(Schedules_8760!$F5507,Clg_StPt_Sch_EZ!$C$3:$I$3,0)),"F","C")</f>
        <v>25.555555555555554</v>
      </c>
      <c r="K5507" s="34">
        <f>CONVERT(INDEX(Clg_StPt_Sch_EZ!$C$31:$I$54,MATCH(Schedules_8760!$C5507,Clg_StPt_Sch_EZ!$B$31:$B$54,0),MATCH(Schedules_8760!$F5507,Clg_StPt_Sch_EZ!$C$30:$I$30,0)),"F","C")</f>
        <v>25</v>
      </c>
      <c r="L5507" s="34">
        <f>CONVERT(INDEX(DHW_StPt_Sch_EZ!$C$4:$I$27,MATCH(Schedules_8760!$C5507,DHW_StPt_Sch_EZ!$B$4:$B$27,0),MATCH(Schedules_8760!$F5507,DHW_StPt_Sch_EZ!$C$3:$I$3,0)),"F","C")</f>
        <v>53.333333333333329</v>
      </c>
      <c r="M5507" s="34">
        <f>CONVERT(INDEX(DHW_StPt_Sch_EZ!$C$31:$I$54,MATCH(Schedules_8760!$C5507,DHW_StPt_Sch_EZ!$B$31:$B$54,0),MATCH(Schedules_8760!$F5507,DHW_StPt_Sch_EZ!$C$30:$I$30,0)),"F","C")</f>
        <v>53.333333333333329</v>
      </c>
      <c r="N5507" s="12"/>
      <c r="O5507" s="12"/>
      <c r="P5507" s="12"/>
    </row>
    <row r="5508" spans="1:16" x14ac:dyDescent="0.25">
      <c r="A5508" s="35">
        <v>5507</v>
      </c>
      <c r="B5508" s="89">
        <v>230.41666666666671</v>
      </c>
      <c r="C5508" s="35">
        <f t="shared" si="430"/>
        <v>11</v>
      </c>
      <c r="D5508" s="35">
        <f t="shared" si="433"/>
        <v>230</v>
      </c>
      <c r="E5508" s="35">
        <f t="shared" si="434"/>
        <v>6</v>
      </c>
      <c r="F5508" s="35" t="str">
        <f t="shared" si="431"/>
        <v>Friday</v>
      </c>
      <c r="G5508" s="35">
        <f t="shared" si="432"/>
        <v>8</v>
      </c>
      <c r="H5508" s="34">
        <f>CONVERT(INDEX(Htg_StPt_Sch_EZ!$C$4:$I$27,MATCH(Schedules_8760!$C5508,Htg_StPt_Sch_EZ!$B$4:$B$27,0),MATCH(Schedules_8760!$F5508,Htg_StPt_Sch_EZ!$C$3:$I$3,0)),"F","C")</f>
        <v>20.555555555555554</v>
      </c>
      <c r="I5508" s="34">
        <f>CONVERT(INDEX(Htg_StPt_Sch_EZ!$C$31:$I$54,MATCH(Schedules_8760!$C5508,Htg_StPt_Sch_EZ!$B$31:$B$54,0),MATCH(Schedules_8760!$F5508,Htg_StPt_Sch_EZ!$C$30:$I$30,0)),"F","C")</f>
        <v>19.444444444444443</v>
      </c>
      <c r="J5508" s="34">
        <f>CONVERT(INDEX(Clg_StPt_Sch_EZ!$C$4:$I$27,MATCH(Schedules_8760!$C5508,Clg_StPt_Sch_EZ!$B$4:$B$27,0),MATCH(Schedules_8760!$F5508,Clg_StPt_Sch_EZ!$C$3:$I$3,0)),"F","C")</f>
        <v>25.555555555555554</v>
      </c>
      <c r="K5508" s="34">
        <f>CONVERT(INDEX(Clg_StPt_Sch_EZ!$C$31:$I$54,MATCH(Schedules_8760!$C5508,Clg_StPt_Sch_EZ!$B$31:$B$54,0),MATCH(Schedules_8760!$F5508,Clg_StPt_Sch_EZ!$C$30:$I$30,0)),"F","C")</f>
        <v>25</v>
      </c>
      <c r="L5508" s="34">
        <f>CONVERT(INDEX(DHW_StPt_Sch_EZ!$C$4:$I$27,MATCH(Schedules_8760!$C5508,DHW_StPt_Sch_EZ!$B$4:$B$27,0),MATCH(Schedules_8760!$F5508,DHW_StPt_Sch_EZ!$C$3:$I$3,0)),"F","C")</f>
        <v>53.333333333333329</v>
      </c>
      <c r="M5508" s="34">
        <f>CONVERT(INDEX(DHW_StPt_Sch_EZ!$C$31:$I$54,MATCH(Schedules_8760!$C5508,DHW_StPt_Sch_EZ!$B$31:$B$54,0),MATCH(Schedules_8760!$F5508,DHW_StPt_Sch_EZ!$C$30:$I$30,0)),"F","C")</f>
        <v>53.333333333333329</v>
      </c>
      <c r="N5508" s="12"/>
      <c r="O5508" s="12"/>
      <c r="P5508" s="12"/>
    </row>
    <row r="5509" spans="1:16" x14ac:dyDescent="0.25">
      <c r="A5509" s="35">
        <v>5508</v>
      </c>
      <c r="B5509" s="89">
        <v>230.45833333333329</v>
      </c>
      <c r="C5509" s="35">
        <f t="shared" si="430"/>
        <v>12</v>
      </c>
      <c r="D5509" s="35">
        <f t="shared" si="433"/>
        <v>230</v>
      </c>
      <c r="E5509" s="35">
        <f t="shared" si="434"/>
        <v>6</v>
      </c>
      <c r="F5509" s="35" t="str">
        <f t="shared" si="431"/>
        <v>Friday</v>
      </c>
      <c r="G5509" s="35">
        <f t="shared" si="432"/>
        <v>8</v>
      </c>
      <c r="H5509" s="34">
        <f>CONVERT(INDEX(Htg_StPt_Sch_EZ!$C$4:$I$27,MATCH(Schedules_8760!$C5509,Htg_StPt_Sch_EZ!$B$4:$B$27,0),MATCH(Schedules_8760!$F5509,Htg_StPt_Sch_EZ!$C$3:$I$3,0)),"F","C")</f>
        <v>20.555555555555554</v>
      </c>
      <c r="I5509" s="34">
        <f>CONVERT(INDEX(Htg_StPt_Sch_EZ!$C$31:$I$54,MATCH(Schedules_8760!$C5509,Htg_StPt_Sch_EZ!$B$31:$B$54,0),MATCH(Schedules_8760!$F5509,Htg_StPt_Sch_EZ!$C$30:$I$30,0)),"F","C")</f>
        <v>19.444444444444443</v>
      </c>
      <c r="J5509" s="34">
        <f>CONVERT(INDEX(Clg_StPt_Sch_EZ!$C$4:$I$27,MATCH(Schedules_8760!$C5509,Clg_StPt_Sch_EZ!$B$4:$B$27,0),MATCH(Schedules_8760!$F5509,Clg_StPt_Sch_EZ!$C$3:$I$3,0)),"F","C")</f>
        <v>25.555555555555554</v>
      </c>
      <c r="K5509" s="34">
        <f>CONVERT(INDEX(Clg_StPt_Sch_EZ!$C$31:$I$54,MATCH(Schedules_8760!$C5509,Clg_StPt_Sch_EZ!$B$31:$B$54,0),MATCH(Schedules_8760!$F5509,Clg_StPt_Sch_EZ!$C$30:$I$30,0)),"F","C")</f>
        <v>25</v>
      </c>
      <c r="L5509" s="34">
        <f>CONVERT(INDEX(DHW_StPt_Sch_EZ!$C$4:$I$27,MATCH(Schedules_8760!$C5509,DHW_StPt_Sch_EZ!$B$4:$B$27,0),MATCH(Schedules_8760!$F5509,DHW_StPt_Sch_EZ!$C$3:$I$3,0)),"F","C")</f>
        <v>53.333333333333329</v>
      </c>
      <c r="M5509" s="34">
        <f>CONVERT(INDEX(DHW_StPt_Sch_EZ!$C$31:$I$54,MATCH(Schedules_8760!$C5509,DHW_StPt_Sch_EZ!$B$31:$B$54,0),MATCH(Schedules_8760!$F5509,DHW_StPt_Sch_EZ!$C$30:$I$30,0)),"F","C")</f>
        <v>53.333333333333329</v>
      </c>
      <c r="N5509" s="12"/>
      <c r="O5509" s="12"/>
      <c r="P5509" s="12"/>
    </row>
    <row r="5510" spans="1:16" x14ac:dyDescent="0.25">
      <c r="A5510" s="35">
        <v>5509</v>
      </c>
      <c r="B5510" s="89">
        <v>230.5</v>
      </c>
      <c r="C5510" s="35">
        <f t="shared" si="430"/>
        <v>13</v>
      </c>
      <c r="D5510" s="35">
        <f t="shared" si="433"/>
        <v>230</v>
      </c>
      <c r="E5510" s="35">
        <f t="shared" si="434"/>
        <v>6</v>
      </c>
      <c r="F5510" s="35" t="str">
        <f t="shared" si="431"/>
        <v>Friday</v>
      </c>
      <c r="G5510" s="35">
        <f t="shared" si="432"/>
        <v>8</v>
      </c>
      <c r="H5510" s="34">
        <f>CONVERT(INDEX(Htg_StPt_Sch_EZ!$C$4:$I$27,MATCH(Schedules_8760!$C5510,Htg_StPt_Sch_EZ!$B$4:$B$27,0),MATCH(Schedules_8760!$F5510,Htg_StPt_Sch_EZ!$C$3:$I$3,0)),"F","C")</f>
        <v>20.555555555555554</v>
      </c>
      <c r="I5510" s="34">
        <f>CONVERT(INDEX(Htg_StPt_Sch_EZ!$C$31:$I$54,MATCH(Schedules_8760!$C5510,Htg_StPt_Sch_EZ!$B$31:$B$54,0),MATCH(Schedules_8760!$F5510,Htg_StPt_Sch_EZ!$C$30:$I$30,0)),"F","C")</f>
        <v>19.444444444444443</v>
      </c>
      <c r="J5510" s="34">
        <f>CONVERT(INDEX(Clg_StPt_Sch_EZ!$C$4:$I$27,MATCH(Schedules_8760!$C5510,Clg_StPt_Sch_EZ!$B$4:$B$27,0),MATCH(Schedules_8760!$F5510,Clg_StPt_Sch_EZ!$C$3:$I$3,0)),"F","C")</f>
        <v>25.555555555555554</v>
      </c>
      <c r="K5510" s="34">
        <f>CONVERT(INDEX(Clg_StPt_Sch_EZ!$C$31:$I$54,MATCH(Schedules_8760!$C5510,Clg_StPt_Sch_EZ!$B$31:$B$54,0),MATCH(Schedules_8760!$F5510,Clg_StPt_Sch_EZ!$C$30:$I$30,0)),"F","C")</f>
        <v>25</v>
      </c>
      <c r="L5510" s="34">
        <f>CONVERT(INDEX(DHW_StPt_Sch_EZ!$C$4:$I$27,MATCH(Schedules_8760!$C5510,DHW_StPt_Sch_EZ!$B$4:$B$27,0),MATCH(Schedules_8760!$F5510,DHW_StPt_Sch_EZ!$C$3:$I$3,0)),"F","C")</f>
        <v>53.333333333333329</v>
      </c>
      <c r="M5510" s="34">
        <f>CONVERT(INDEX(DHW_StPt_Sch_EZ!$C$31:$I$54,MATCH(Schedules_8760!$C5510,DHW_StPt_Sch_EZ!$B$31:$B$54,0),MATCH(Schedules_8760!$F5510,DHW_StPt_Sch_EZ!$C$30:$I$30,0)),"F","C")</f>
        <v>53.333333333333329</v>
      </c>
      <c r="N5510" s="12"/>
      <c r="O5510" s="12"/>
      <c r="P5510" s="12"/>
    </row>
    <row r="5511" spans="1:16" x14ac:dyDescent="0.25">
      <c r="A5511" s="35">
        <v>5510</v>
      </c>
      <c r="B5511" s="89">
        <v>230.54166666666671</v>
      </c>
      <c r="C5511" s="35">
        <f t="shared" si="430"/>
        <v>14</v>
      </c>
      <c r="D5511" s="35">
        <f t="shared" si="433"/>
        <v>230</v>
      </c>
      <c r="E5511" s="35">
        <f t="shared" si="434"/>
        <v>6</v>
      </c>
      <c r="F5511" s="35" t="str">
        <f t="shared" si="431"/>
        <v>Friday</v>
      </c>
      <c r="G5511" s="35">
        <f t="shared" si="432"/>
        <v>8</v>
      </c>
      <c r="H5511" s="34">
        <f>CONVERT(INDEX(Htg_StPt_Sch_EZ!$C$4:$I$27,MATCH(Schedules_8760!$C5511,Htg_StPt_Sch_EZ!$B$4:$B$27,0),MATCH(Schedules_8760!$F5511,Htg_StPt_Sch_EZ!$C$3:$I$3,0)),"F","C")</f>
        <v>20.555555555555554</v>
      </c>
      <c r="I5511" s="34">
        <f>CONVERT(INDEX(Htg_StPt_Sch_EZ!$C$31:$I$54,MATCH(Schedules_8760!$C5511,Htg_StPt_Sch_EZ!$B$31:$B$54,0),MATCH(Schedules_8760!$F5511,Htg_StPt_Sch_EZ!$C$30:$I$30,0)),"F","C")</f>
        <v>19.444444444444443</v>
      </c>
      <c r="J5511" s="34">
        <f>CONVERT(INDEX(Clg_StPt_Sch_EZ!$C$4:$I$27,MATCH(Schedules_8760!$C5511,Clg_StPt_Sch_EZ!$B$4:$B$27,0),MATCH(Schedules_8760!$F5511,Clg_StPt_Sch_EZ!$C$3:$I$3,0)),"F","C")</f>
        <v>25.555555555555554</v>
      </c>
      <c r="K5511" s="34">
        <f>CONVERT(INDEX(Clg_StPt_Sch_EZ!$C$31:$I$54,MATCH(Schedules_8760!$C5511,Clg_StPt_Sch_EZ!$B$31:$B$54,0),MATCH(Schedules_8760!$F5511,Clg_StPt_Sch_EZ!$C$30:$I$30,0)),"F","C")</f>
        <v>25</v>
      </c>
      <c r="L5511" s="34">
        <f>CONVERT(INDEX(DHW_StPt_Sch_EZ!$C$4:$I$27,MATCH(Schedules_8760!$C5511,DHW_StPt_Sch_EZ!$B$4:$B$27,0),MATCH(Schedules_8760!$F5511,DHW_StPt_Sch_EZ!$C$3:$I$3,0)),"F","C")</f>
        <v>53.333333333333329</v>
      </c>
      <c r="M5511" s="34">
        <f>CONVERT(INDEX(DHW_StPt_Sch_EZ!$C$31:$I$54,MATCH(Schedules_8760!$C5511,DHW_StPt_Sch_EZ!$B$31:$B$54,0),MATCH(Schedules_8760!$F5511,DHW_StPt_Sch_EZ!$C$30:$I$30,0)),"F","C")</f>
        <v>53.333333333333329</v>
      </c>
      <c r="N5511" s="12"/>
      <c r="O5511" s="12"/>
      <c r="P5511" s="12"/>
    </row>
    <row r="5512" spans="1:16" x14ac:dyDescent="0.25">
      <c r="A5512" s="35">
        <v>5511</v>
      </c>
      <c r="B5512" s="89">
        <v>230.58333333333329</v>
      </c>
      <c r="C5512" s="35">
        <f t="shared" si="430"/>
        <v>15</v>
      </c>
      <c r="D5512" s="35">
        <f t="shared" si="433"/>
        <v>230</v>
      </c>
      <c r="E5512" s="35">
        <f t="shared" si="434"/>
        <v>6</v>
      </c>
      <c r="F5512" s="35" t="str">
        <f t="shared" si="431"/>
        <v>Friday</v>
      </c>
      <c r="G5512" s="35">
        <f t="shared" si="432"/>
        <v>8</v>
      </c>
      <c r="H5512" s="34">
        <f>CONVERT(INDEX(Htg_StPt_Sch_EZ!$C$4:$I$27,MATCH(Schedules_8760!$C5512,Htg_StPt_Sch_EZ!$B$4:$B$27,0),MATCH(Schedules_8760!$F5512,Htg_StPt_Sch_EZ!$C$3:$I$3,0)),"F","C")</f>
        <v>20.555555555555554</v>
      </c>
      <c r="I5512" s="34">
        <f>CONVERT(INDEX(Htg_StPt_Sch_EZ!$C$31:$I$54,MATCH(Schedules_8760!$C5512,Htg_StPt_Sch_EZ!$B$31:$B$54,0),MATCH(Schedules_8760!$F5512,Htg_StPt_Sch_EZ!$C$30:$I$30,0)),"F","C")</f>
        <v>21.111111111111111</v>
      </c>
      <c r="J5512" s="34">
        <f>CONVERT(INDEX(Clg_StPt_Sch_EZ!$C$4:$I$27,MATCH(Schedules_8760!$C5512,Clg_StPt_Sch_EZ!$B$4:$B$27,0),MATCH(Schedules_8760!$F5512,Clg_StPt_Sch_EZ!$C$3:$I$3,0)),"F","C")</f>
        <v>25.555555555555554</v>
      </c>
      <c r="K5512" s="34">
        <f>CONVERT(INDEX(Clg_StPt_Sch_EZ!$C$31:$I$54,MATCH(Schedules_8760!$C5512,Clg_StPt_Sch_EZ!$B$31:$B$54,0),MATCH(Schedules_8760!$F5512,Clg_StPt_Sch_EZ!$C$30:$I$30,0)),"F","C")</f>
        <v>25</v>
      </c>
      <c r="L5512" s="34">
        <f>CONVERT(INDEX(DHW_StPt_Sch_EZ!$C$4:$I$27,MATCH(Schedules_8760!$C5512,DHW_StPt_Sch_EZ!$B$4:$B$27,0),MATCH(Schedules_8760!$F5512,DHW_StPt_Sch_EZ!$C$3:$I$3,0)),"F","C")</f>
        <v>53.333333333333329</v>
      </c>
      <c r="M5512" s="34">
        <f>CONVERT(INDEX(DHW_StPt_Sch_EZ!$C$31:$I$54,MATCH(Schedules_8760!$C5512,DHW_StPt_Sch_EZ!$B$31:$B$54,0),MATCH(Schedules_8760!$F5512,DHW_StPt_Sch_EZ!$C$30:$I$30,0)),"F","C")</f>
        <v>53.333333333333329</v>
      </c>
      <c r="N5512" s="12"/>
      <c r="O5512" s="12"/>
      <c r="P5512" s="12"/>
    </row>
    <row r="5513" spans="1:16" x14ac:dyDescent="0.25">
      <c r="A5513" s="35">
        <v>5512</v>
      </c>
      <c r="B5513" s="89">
        <v>230.625</v>
      </c>
      <c r="C5513" s="35">
        <f t="shared" si="430"/>
        <v>16</v>
      </c>
      <c r="D5513" s="35">
        <f t="shared" si="433"/>
        <v>230</v>
      </c>
      <c r="E5513" s="35">
        <f t="shared" si="434"/>
        <v>6</v>
      </c>
      <c r="F5513" s="35" t="str">
        <f t="shared" si="431"/>
        <v>Friday</v>
      </c>
      <c r="G5513" s="35">
        <f t="shared" si="432"/>
        <v>8</v>
      </c>
      <c r="H5513" s="34">
        <f>CONVERT(INDEX(Htg_StPt_Sch_EZ!$C$4:$I$27,MATCH(Schedules_8760!$C5513,Htg_StPt_Sch_EZ!$B$4:$B$27,0),MATCH(Schedules_8760!$F5513,Htg_StPt_Sch_EZ!$C$3:$I$3,0)),"F","C")</f>
        <v>20.555555555555554</v>
      </c>
      <c r="I5513" s="34">
        <f>CONVERT(INDEX(Htg_StPt_Sch_EZ!$C$31:$I$54,MATCH(Schedules_8760!$C5513,Htg_StPt_Sch_EZ!$B$31:$B$54,0),MATCH(Schedules_8760!$F5513,Htg_StPt_Sch_EZ!$C$30:$I$30,0)),"F","C")</f>
        <v>21.111111111111111</v>
      </c>
      <c r="J5513" s="34">
        <f>CONVERT(INDEX(Clg_StPt_Sch_EZ!$C$4:$I$27,MATCH(Schedules_8760!$C5513,Clg_StPt_Sch_EZ!$B$4:$B$27,0),MATCH(Schedules_8760!$F5513,Clg_StPt_Sch_EZ!$C$3:$I$3,0)),"F","C")</f>
        <v>25.555555555555554</v>
      </c>
      <c r="K5513" s="34">
        <f>CONVERT(INDEX(Clg_StPt_Sch_EZ!$C$31:$I$54,MATCH(Schedules_8760!$C5513,Clg_StPt_Sch_EZ!$B$31:$B$54,0),MATCH(Schedules_8760!$F5513,Clg_StPt_Sch_EZ!$C$30:$I$30,0)),"F","C")</f>
        <v>25</v>
      </c>
      <c r="L5513" s="34">
        <f>CONVERT(INDEX(DHW_StPt_Sch_EZ!$C$4:$I$27,MATCH(Schedules_8760!$C5513,DHW_StPt_Sch_EZ!$B$4:$B$27,0),MATCH(Schedules_8760!$F5513,DHW_StPt_Sch_EZ!$C$3:$I$3,0)),"F","C")</f>
        <v>53.333333333333329</v>
      </c>
      <c r="M5513" s="34">
        <f>CONVERT(INDEX(DHW_StPt_Sch_EZ!$C$31:$I$54,MATCH(Schedules_8760!$C5513,DHW_StPt_Sch_EZ!$B$31:$B$54,0),MATCH(Schedules_8760!$F5513,DHW_StPt_Sch_EZ!$C$30:$I$30,0)),"F","C")</f>
        <v>53.333333333333329</v>
      </c>
      <c r="N5513" s="12"/>
      <c r="O5513" s="12"/>
      <c r="P5513" s="12"/>
    </row>
    <row r="5514" spans="1:16" x14ac:dyDescent="0.25">
      <c r="A5514" s="35">
        <v>5513</v>
      </c>
      <c r="B5514" s="89">
        <v>230.66666666666671</v>
      </c>
      <c r="C5514" s="35">
        <f t="shared" si="430"/>
        <v>17</v>
      </c>
      <c r="D5514" s="35">
        <f t="shared" si="433"/>
        <v>230</v>
      </c>
      <c r="E5514" s="35">
        <f t="shared" si="434"/>
        <v>6</v>
      </c>
      <c r="F5514" s="35" t="str">
        <f t="shared" si="431"/>
        <v>Friday</v>
      </c>
      <c r="G5514" s="35">
        <f t="shared" si="432"/>
        <v>8</v>
      </c>
      <c r="H5514" s="34">
        <f>CONVERT(INDEX(Htg_StPt_Sch_EZ!$C$4:$I$27,MATCH(Schedules_8760!$C5514,Htg_StPt_Sch_EZ!$B$4:$B$27,0),MATCH(Schedules_8760!$F5514,Htg_StPt_Sch_EZ!$C$3:$I$3,0)),"F","C")</f>
        <v>20.555555555555554</v>
      </c>
      <c r="I5514" s="34">
        <f>CONVERT(INDEX(Htg_StPt_Sch_EZ!$C$31:$I$54,MATCH(Schedules_8760!$C5514,Htg_StPt_Sch_EZ!$B$31:$B$54,0),MATCH(Schedules_8760!$F5514,Htg_StPt_Sch_EZ!$C$30:$I$30,0)),"F","C")</f>
        <v>17.777777777777779</v>
      </c>
      <c r="J5514" s="34">
        <f>CONVERT(INDEX(Clg_StPt_Sch_EZ!$C$4:$I$27,MATCH(Schedules_8760!$C5514,Clg_StPt_Sch_EZ!$B$4:$B$27,0),MATCH(Schedules_8760!$F5514,Clg_StPt_Sch_EZ!$C$3:$I$3,0)),"F","C")</f>
        <v>25.555555555555554</v>
      </c>
      <c r="K5514" s="34">
        <f>CONVERT(INDEX(Clg_StPt_Sch_EZ!$C$31:$I$54,MATCH(Schedules_8760!$C5514,Clg_StPt_Sch_EZ!$B$31:$B$54,0),MATCH(Schedules_8760!$F5514,Clg_StPt_Sch_EZ!$C$30:$I$30,0)),"F","C")</f>
        <v>25</v>
      </c>
      <c r="L5514" s="34">
        <f>CONVERT(INDEX(DHW_StPt_Sch_EZ!$C$4:$I$27,MATCH(Schedules_8760!$C5514,DHW_StPt_Sch_EZ!$B$4:$B$27,0),MATCH(Schedules_8760!$F5514,DHW_StPt_Sch_EZ!$C$3:$I$3,0)),"F","C")</f>
        <v>53.333333333333329</v>
      </c>
      <c r="M5514" s="34">
        <f>CONVERT(INDEX(DHW_StPt_Sch_EZ!$C$31:$I$54,MATCH(Schedules_8760!$C5514,DHW_StPt_Sch_EZ!$B$31:$B$54,0),MATCH(Schedules_8760!$F5514,DHW_StPt_Sch_EZ!$C$30:$I$30,0)),"F","C")</f>
        <v>53.333333333333329</v>
      </c>
      <c r="N5514" s="12"/>
      <c r="O5514" s="12"/>
      <c r="P5514" s="12"/>
    </row>
    <row r="5515" spans="1:16" x14ac:dyDescent="0.25">
      <c r="A5515" s="35">
        <v>5514</v>
      </c>
      <c r="B5515" s="89">
        <v>230.70833333333329</v>
      </c>
      <c r="C5515" s="35">
        <f t="shared" si="430"/>
        <v>18</v>
      </c>
      <c r="D5515" s="35">
        <f t="shared" si="433"/>
        <v>230</v>
      </c>
      <c r="E5515" s="35">
        <f t="shared" si="434"/>
        <v>6</v>
      </c>
      <c r="F5515" s="35" t="str">
        <f t="shared" si="431"/>
        <v>Friday</v>
      </c>
      <c r="G5515" s="35">
        <f t="shared" si="432"/>
        <v>8</v>
      </c>
      <c r="H5515" s="34">
        <f>CONVERT(INDEX(Htg_StPt_Sch_EZ!$C$4:$I$27,MATCH(Schedules_8760!$C5515,Htg_StPt_Sch_EZ!$B$4:$B$27,0),MATCH(Schedules_8760!$F5515,Htg_StPt_Sch_EZ!$C$3:$I$3,0)),"F","C")</f>
        <v>20.555555555555554</v>
      </c>
      <c r="I5515" s="34">
        <f>CONVERT(INDEX(Htg_StPt_Sch_EZ!$C$31:$I$54,MATCH(Schedules_8760!$C5515,Htg_StPt_Sch_EZ!$B$31:$B$54,0),MATCH(Schedules_8760!$F5515,Htg_StPt_Sch_EZ!$C$30:$I$30,0)),"F","C")</f>
        <v>17.777777777777779</v>
      </c>
      <c r="J5515" s="34">
        <f>CONVERT(INDEX(Clg_StPt_Sch_EZ!$C$4:$I$27,MATCH(Schedules_8760!$C5515,Clg_StPt_Sch_EZ!$B$4:$B$27,0),MATCH(Schedules_8760!$F5515,Clg_StPt_Sch_EZ!$C$3:$I$3,0)),"F","C")</f>
        <v>25.555555555555554</v>
      </c>
      <c r="K5515" s="34">
        <f>CONVERT(INDEX(Clg_StPt_Sch_EZ!$C$31:$I$54,MATCH(Schedules_8760!$C5515,Clg_StPt_Sch_EZ!$B$31:$B$54,0),MATCH(Schedules_8760!$F5515,Clg_StPt_Sch_EZ!$C$30:$I$30,0)),"F","C")</f>
        <v>28.333333333333332</v>
      </c>
      <c r="L5515" s="34">
        <f>CONVERT(INDEX(DHW_StPt_Sch_EZ!$C$4:$I$27,MATCH(Schedules_8760!$C5515,DHW_StPt_Sch_EZ!$B$4:$B$27,0),MATCH(Schedules_8760!$F5515,DHW_StPt_Sch_EZ!$C$3:$I$3,0)),"F","C")</f>
        <v>53.333333333333329</v>
      </c>
      <c r="M5515" s="34">
        <f>CONVERT(INDEX(DHW_StPt_Sch_EZ!$C$31:$I$54,MATCH(Schedules_8760!$C5515,DHW_StPt_Sch_EZ!$B$31:$B$54,0),MATCH(Schedules_8760!$F5515,DHW_StPt_Sch_EZ!$C$30:$I$30,0)),"F","C")</f>
        <v>53.333333333333329</v>
      </c>
      <c r="N5515" s="12"/>
      <c r="O5515" s="12"/>
      <c r="P5515" s="12"/>
    </row>
    <row r="5516" spans="1:16" x14ac:dyDescent="0.25">
      <c r="A5516" s="35">
        <v>5515</v>
      </c>
      <c r="B5516" s="89">
        <v>230.75</v>
      </c>
      <c r="C5516" s="35">
        <f t="shared" si="430"/>
        <v>19</v>
      </c>
      <c r="D5516" s="35">
        <f t="shared" si="433"/>
        <v>230</v>
      </c>
      <c r="E5516" s="35">
        <f t="shared" si="434"/>
        <v>6</v>
      </c>
      <c r="F5516" s="35" t="str">
        <f t="shared" si="431"/>
        <v>Friday</v>
      </c>
      <c r="G5516" s="35">
        <f t="shared" si="432"/>
        <v>8</v>
      </c>
      <c r="H5516" s="34">
        <f>CONVERT(INDEX(Htg_StPt_Sch_EZ!$C$4:$I$27,MATCH(Schedules_8760!$C5516,Htg_StPt_Sch_EZ!$B$4:$B$27,0),MATCH(Schedules_8760!$F5516,Htg_StPt_Sch_EZ!$C$3:$I$3,0)),"F","C")</f>
        <v>20.555555555555554</v>
      </c>
      <c r="I5516" s="34">
        <f>CONVERT(INDEX(Htg_StPt_Sch_EZ!$C$31:$I$54,MATCH(Schedules_8760!$C5516,Htg_StPt_Sch_EZ!$B$31:$B$54,0),MATCH(Schedules_8760!$F5516,Htg_StPt_Sch_EZ!$C$30:$I$30,0)),"F","C")</f>
        <v>18.333333333333332</v>
      </c>
      <c r="J5516" s="34">
        <f>CONVERT(INDEX(Clg_StPt_Sch_EZ!$C$4:$I$27,MATCH(Schedules_8760!$C5516,Clg_StPt_Sch_EZ!$B$4:$B$27,0),MATCH(Schedules_8760!$F5516,Clg_StPt_Sch_EZ!$C$3:$I$3,0)),"F","C")</f>
        <v>25.555555555555554</v>
      </c>
      <c r="K5516" s="34">
        <f>CONVERT(INDEX(Clg_StPt_Sch_EZ!$C$31:$I$54,MATCH(Schedules_8760!$C5516,Clg_StPt_Sch_EZ!$B$31:$B$54,0),MATCH(Schedules_8760!$F5516,Clg_StPt_Sch_EZ!$C$30:$I$30,0)),"F","C")</f>
        <v>28.333333333333332</v>
      </c>
      <c r="L5516" s="34">
        <f>CONVERT(INDEX(DHW_StPt_Sch_EZ!$C$4:$I$27,MATCH(Schedules_8760!$C5516,DHW_StPt_Sch_EZ!$B$4:$B$27,0),MATCH(Schedules_8760!$F5516,DHW_StPt_Sch_EZ!$C$3:$I$3,0)),"F","C")</f>
        <v>53.333333333333329</v>
      </c>
      <c r="M5516" s="34">
        <f>CONVERT(INDEX(DHW_StPt_Sch_EZ!$C$31:$I$54,MATCH(Schedules_8760!$C5516,DHW_StPt_Sch_EZ!$B$31:$B$54,0),MATCH(Schedules_8760!$F5516,DHW_StPt_Sch_EZ!$C$30:$I$30,0)),"F","C")</f>
        <v>53.333333333333329</v>
      </c>
      <c r="N5516" s="12"/>
      <c r="O5516" s="12"/>
      <c r="P5516" s="12"/>
    </row>
    <row r="5517" spans="1:16" x14ac:dyDescent="0.25">
      <c r="A5517" s="35">
        <v>5516</v>
      </c>
      <c r="B5517" s="89">
        <v>230.79166666666671</v>
      </c>
      <c r="C5517" s="35">
        <f t="shared" si="430"/>
        <v>20</v>
      </c>
      <c r="D5517" s="35">
        <f t="shared" si="433"/>
        <v>230</v>
      </c>
      <c r="E5517" s="35">
        <f t="shared" si="434"/>
        <v>6</v>
      </c>
      <c r="F5517" s="35" t="str">
        <f t="shared" si="431"/>
        <v>Friday</v>
      </c>
      <c r="G5517" s="35">
        <f t="shared" si="432"/>
        <v>8</v>
      </c>
      <c r="H5517" s="34">
        <f>CONVERT(INDEX(Htg_StPt_Sch_EZ!$C$4:$I$27,MATCH(Schedules_8760!$C5517,Htg_StPt_Sch_EZ!$B$4:$B$27,0),MATCH(Schedules_8760!$F5517,Htg_StPt_Sch_EZ!$C$3:$I$3,0)),"F","C")</f>
        <v>20.555555555555554</v>
      </c>
      <c r="I5517" s="34">
        <f>CONVERT(INDEX(Htg_StPt_Sch_EZ!$C$31:$I$54,MATCH(Schedules_8760!$C5517,Htg_StPt_Sch_EZ!$B$31:$B$54,0),MATCH(Schedules_8760!$F5517,Htg_StPt_Sch_EZ!$C$30:$I$30,0)),"F","C")</f>
        <v>18.888888888888889</v>
      </c>
      <c r="J5517" s="34">
        <f>CONVERT(INDEX(Clg_StPt_Sch_EZ!$C$4:$I$27,MATCH(Schedules_8760!$C5517,Clg_StPt_Sch_EZ!$B$4:$B$27,0),MATCH(Schedules_8760!$F5517,Clg_StPt_Sch_EZ!$C$3:$I$3,0)),"F","C")</f>
        <v>25.555555555555554</v>
      </c>
      <c r="K5517" s="34">
        <f>CONVERT(INDEX(Clg_StPt_Sch_EZ!$C$31:$I$54,MATCH(Schedules_8760!$C5517,Clg_StPt_Sch_EZ!$B$31:$B$54,0),MATCH(Schedules_8760!$F5517,Clg_StPt_Sch_EZ!$C$30:$I$30,0)),"F","C")</f>
        <v>28.333333333333332</v>
      </c>
      <c r="L5517" s="34">
        <f>CONVERT(INDEX(DHW_StPt_Sch_EZ!$C$4:$I$27,MATCH(Schedules_8760!$C5517,DHW_StPt_Sch_EZ!$B$4:$B$27,0),MATCH(Schedules_8760!$F5517,DHW_StPt_Sch_EZ!$C$3:$I$3,0)),"F","C")</f>
        <v>53.333333333333329</v>
      </c>
      <c r="M5517" s="34">
        <f>CONVERT(INDEX(DHW_StPt_Sch_EZ!$C$31:$I$54,MATCH(Schedules_8760!$C5517,DHW_StPt_Sch_EZ!$B$31:$B$54,0),MATCH(Schedules_8760!$F5517,DHW_StPt_Sch_EZ!$C$30:$I$30,0)),"F","C")</f>
        <v>53.333333333333329</v>
      </c>
      <c r="N5517" s="12"/>
      <c r="O5517" s="12"/>
      <c r="P5517" s="12"/>
    </row>
    <row r="5518" spans="1:16" x14ac:dyDescent="0.25">
      <c r="A5518" s="35">
        <v>5517</v>
      </c>
      <c r="B5518" s="89">
        <v>230.83333333333329</v>
      </c>
      <c r="C5518" s="35">
        <f t="shared" si="430"/>
        <v>21</v>
      </c>
      <c r="D5518" s="35">
        <f t="shared" si="433"/>
        <v>230</v>
      </c>
      <c r="E5518" s="35">
        <f t="shared" si="434"/>
        <v>6</v>
      </c>
      <c r="F5518" s="35" t="str">
        <f t="shared" si="431"/>
        <v>Friday</v>
      </c>
      <c r="G5518" s="35">
        <f t="shared" si="432"/>
        <v>8</v>
      </c>
      <c r="H5518" s="34">
        <f>CONVERT(INDEX(Htg_StPt_Sch_EZ!$C$4:$I$27,MATCH(Schedules_8760!$C5518,Htg_StPt_Sch_EZ!$B$4:$B$27,0),MATCH(Schedules_8760!$F5518,Htg_StPt_Sch_EZ!$C$3:$I$3,0)),"F","C")</f>
        <v>20.555555555555554</v>
      </c>
      <c r="I5518" s="34">
        <f>CONVERT(INDEX(Htg_StPt_Sch_EZ!$C$31:$I$54,MATCH(Schedules_8760!$C5518,Htg_StPt_Sch_EZ!$B$31:$B$54,0),MATCH(Schedules_8760!$F5518,Htg_StPt_Sch_EZ!$C$30:$I$30,0)),"F","C")</f>
        <v>19.444444444444443</v>
      </c>
      <c r="J5518" s="34">
        <f>CONVERT(INDEX(Clg_StPt_Sch_EZ!$C$4:$I$27,MATCH(Schedules_8760!$C5518,Clg_StPt_Sch_EZ!$B$4:$B$27,0),MATCH(Schedules_8760!$F5518,Clg_StPt_Sch_EZ!$C$3:$I$3,0)),"F","C")</f>
        <v>25.555555555555554</v>
      </c>
      <c r="K5518" s="34">
        <f>CONVERT(INDEX(Clg_StPt_Sch_EZ!$C$31:$I$54,MATCH(Schedules_8760!$C5518,Clg_StPt_Sch_EZ!$B$31:$B$54,0),MATCH(Schedules_8760!$F5518,Clg_StPt_Sch_EZ!$C$30:$I$30,0)),"F","C")</f>
        <v>28.333333333333332</v>
      </c>
      <c r="L5518" s="34">
        <f>CONVERT(INDEX(DHW_StPt_Sch_EZ!$C$4:$I$27,MATCH(Schedules_8760!$C5518,DHW_StPt_Sch_EZ!$B$4:$B$27,0),MATCH(Schedules_8760!$F5518,DHW_StPt_Sch_EZ!$C$3:$I$3,0)),"F","C")</f>
        <v>53.333333333333329</v>
      </c>
      <c r="M5518" s="34">
        <f>CONVERT(INDEX(DHW_StPt_Sch_EZ!$C$31:$I$54,MATCH(Schedules_8760!$C5518,DHW_StPt_Sch_EZ!$B$31:$B$54,0),MATCH(Schedules_8760!$F5518,DHW_StPt_Sch_EZ!$C$30:$I$30,0)),"F","C")</f>
        <v>53.333333333333329</v>
      </c>
      <c r="N5518" s="12"/>
      <c r="O5518" s="12"/>
      <c r="P5518" s="12"/>
    </row>
    <row r="5519" spans="1:16" x14ac:dyDescent="0.25">
      <c r="A5519" s="35">
        <v>5518</v>
      </c>
      <c r="B5519" s="89">
        <v>230.875</v>
      </c>
      <c r="C5519" s="35">
        <f t="shared" si="430"/>
        <v>22</v>
      </c>
      <c r="D5519" s="35">
        <f t="shared" si="433"/>
        <v>230</v>
      </c>
      <c r="E5519" s="35">
        <f t="shared" si="434"/>
        <v>6</v>
      </c>
      <c r="F5519" s="35" t="str">
        <f t="shared" si="431"/>
        <v>Friday</v>
      </c>
      <c r="G5519" s="35">
        <f t="shared" si="432"/>
        <v>8</v>
      </c>
      <c r="H5519" s="34">
        <f>CONVERT(INDEX(Htg_StPt_Sch_EZ!$C$4:$I$27,MATCH(Schedules_8760!$C5519,Htg_StPt_Sch_EZ!$B$4:$B$27,0),MATCH(Schedules_8760!$F5519,Htg_StPt_Sch_EZ!$C$3:$I$3,0)),"F","C")</f>
        <v>20.555555555555554</v>
      </c>
      <c r="I5519" s="34">
        <f>CONVERT(INDEX(Htg_StPt_Sch_EZ!$C$31:$I$54,MATCH(Schedules_8760!$C5519,Htg_StPt_Sch_EZ!$B$31:$B$54,0),MATCH(Schedules_8760!$F5519,Htg_StPt_Sch_EZ!$C$30:$I$30,0)),"F","C")</f>
        <v>19.444444444444443</v>
      </c>
      <c r="J5519" s="34">
        <f>CONVERT(INDEX(Clg_StPt_Sch_EZ!$C$4:$I$27,MATCH(Schedules_8760!$C5519,Clg_StPt_Sch_EZ!$B$4:$B$27,0),MATCH(Schedules_8760!$F5519,Clg_StPt_Sch_EZ!$C$3:$I$3,0)),"F","C")</f>
        <v>25.555555555555554</v>
      </c>
      <c r="K5519" s="34">
        <f>CONVERT(INDEX(Clg_StPt_Sch_EZ!$C$31:$I$54,MATCH(Schedules_8760!$C5519,Clg_StPt_Sch_EZ!$B$31:$B$54,0),MATCH(Schedules_8760!$F5519,Clg_StPt_Sch_EZ!$C$30:$I$30,0)),"F","C")</f>
        <v>28.333333333333332</v>
      </c>
      <c r="L5519" s="34">
        <f>CONVERT(INDEX(DHW_StPt_Sch_EZ!$C$4:$I$27,MATCH(Schedules_8760!$C5519,DHW_StPt_Sch_EZ!$B$4:$B$27,0),MATCH(Schedules_8760!$F5519,DHW_StPt_Sch_EZ!$C$3:$I$3,0)),"F","C")</f>
        <v>53.333333333333329</v>
      </c>
      <c r="M5519" s="34">
        <f>CONVERT(INDEX(DHW_StPt_Sch_EZ!$C$31:$I$54,MATCH(Schedules_8760!$C5519,DHW_StPt_Sch_EZ!$B$31:$B$54,0),MATCH(Schedules_8760!$F5519,DHW_StPt_Sch_EZ!$C$30:$I$30,0)),"F","C")</f>
        <v>53.333333333333329</v>
      </c>
      <c r="N5519" s="12"/>
      <c r="O5519" s="12"/>
      <c r="P5519" s="12"/>
    </row>
    <row r="5520" spans="1:16" x14ac:dyDescent="0.25">
      <c r="A5520" s="35">
        <v>5519</v>
      </c>
      <c r="B5520" s="89">
        <v>230.91666666666671</v>
      </c>
      <c r="C5520" s="35">
        <f t="shared" si="430"/>
        <v>23</v>
      </c>
      <c r="D5520" s="35">
        <f t="shared" si="433"/>
        <v>230</v>
      </c>
      <c r="E5520" s="35">
        <f t="shared" si="434"/>
        <v>6</v>
      </c>
      <c r="F5520" s="35" t="str">
        <f t="shared" si="431"/>
        <v>Friday</v>
      </c>
      <c r="G5520" s="35">
        <f t="shared" si="432"/>
        <v>8</v>
      </c>
      <c r="H5520" s="34">
        <f>CONVERT(INDEX(Htg_StPt_Sch_EZ!$C$4:$I$27,MATCH(Schedules_8760!$C5520,Htg_StPt_Sch_EZ!$B$4:$B$27,0),MATCH(Schedules_8760!$F5520,Htg_StPt_Sch_EZ!$C$3:$I$3,0)),"F","C")</f>
        <v>20.555555555555554</v>
      </c>
      <c r="I5520" s="34">
        <f>CONVERT(INDEX(Htg_StPt_Sch_EZ!$C$31:$I$54,MATCH(Schedules_8760!$C5520,Htg_StPt_Sch_EZ!$B$31:$B$54,0),MATCH(Schedules_8760!$F5520,Htg_StPt_Sch_EZ!$C$30:$I$30,0)),"F","C")</f>
        <v>19.444444444444443</v>
      </c>
      <c r="J5520" s="34">
        <f>CONVERT(INDEX(Clg_StPt_Sch_EZ!$C$4:$I$27,MATCH(Schedules_8760!$C5520,Clg_StPt_Sch_EZ!$B$4:$B$27,0),MATCH(Schedules_8760!$F5520,Clg_StPt_Sch_EZ!$C$3:$I$3,0)),"F","C")</f>
        <v>25.555555555555554</v>
      </c>
      <c r="K5520" s="34">
        <f>CONVERT(INDEX(Clg_StPt_Sch_EZ!$C$31:$I$54,MATCH(Schedules_8760!$C5520,Clg_StPt_Sch_EZ!$B$31:$B$54,0),MATCH(Schedules_8760!$F5520,Clg_StPt_Sch_EZ!$C$30:$I$30,0)),"F","C")</f>
        <v>28.333333333333332</v>
      </c>
      <c r="L5520" s="34">
        <f>CONVERT(INDEX(DHW_StPt_Sch_EZ!$C$4:$I$27,MATCH(Schedules_8760!$C5520,DHW_StPt_Sch_EZ!$B$4:$B$27,0),MATCH(Schedules_8760!$F5520,DHW_StPt_Sch_EZ!$C$3:$I$3,0)),"F","C")</f>
        <v>53.333333333333329</v>
      </c>
      <c r="M5520" s="34">
        <f>CONVERT(INDEX(DHW_StPt_Sch_EZ!$C$31:$I$54,MATCH(Schedules_8760!$C5520,DHW_StPt_Sch_EZ!$B$31:$B$54,0),MATCH(Schedules_8760!$F5520,DHW_StPt_Sch_EZ!$C$30:$I$30,0)),"F","C")</f>
        <v>53.333333333333329</v>
      </c>
      <c r="N5520" s="12"/>
      <c r="O5520" s="12"/>
      <c r="P5520" s="12"/>
    </row>
    <row r="5521" spans="1:16" x14ac:dyDescent="0.25">
      <c r="A5521" s="35">
        <v>5520</v>
      </c>
      <c r="B5521" s="89">
        <v>230.95833333333329</v>
      </c>
      <c r="C5521" s="35">
        <f t="shared" si="430"/>
        <v>24</v>
      </c>
      <c r="D5521" s="35">
        <f t="shared" si="433"/>
        <v>230</v>
      </c>
      <c r="E5521" s="35">
        <f t="shared" si="434"/>
        <v>6</v>
      </c>
      <c r="F5521" s="35" t="str">
        <f t="shared" si="431"/>
        <v>Friday</v>
      </c>
      <c r="G5521" s="35">
        <f t="shared" si="432"/>
        <v>8</v>
      </c>
      <c r="H5521" s="34">
        <f>CONVERT(INDEX(Htg_StPt_Sch_EZ!$C$4:$I$27,MATCH(Schedules_8760!$C5521,Htg_StPt_Sch_EZ!$B$4:$B$27,0),MATCH(Schedules_8760!$F5521,Htg_StPt_Sch_EZ!$C$3:$I$3,0)),"F","C")</f>
        <v>20.555555555555554</v>
      </c>
      <c r="I5521" s="34">
        <f>CONVERT(INDEX(Htg_StPt_Sch_EZ!$C$31:$I$54,MATCH(Schedules_8760!$C5521,Htg_StPt_Sch_EZ!$B$31:$B$54,0),MATCH(Schedules_8760!$F5521,Htg_StPt_Sch_EZ!$C$30:$I$30,0)),"F","C")</f>
        <v>19.444444444444443</v>
      </c>
      <c r="J5521" s="34">
        <f>CONVERT(INDEX(Clg_StPt_Sch_EZ!$C$4:$I$27,MATCH(Schedules_8760!$C5521,Clg_StPt_Sch_EZ!$B$4:$B$27,0),MATCH(Schedules_8760!$F5521,Clg_StPt_Sch_EZ!$C$3:$I$3,0)),"F","C")</f>
        <v>25.555555555555554</v>
      </c>
      <c r="K5521" s="34">
        <f>CONVERT(INDEX(Clg_StPt_Sch_EZ!$C$31:$I$54,MATCH(Schedules_8760!$C5521,Clg_StPt_Sch_EZ!$B$31:$B$54,0),MATCH(Schedules_8760!$F5521,Clg_StPt_Sch_EZ!$C$30:$I$30,0)),"F","C")</f>
        <v>28.333333333333332</v>
      </c>
      <c r="L5521" s="34">
        <f>CONVERT(INDEX(DHW_StPt_Sch_EZ!$C$4:$I$27,MATCH(Schedules_8760!$C5521,DHW_StPt_Sch_EZ!$B$4:$B$27,0),MATCH(Schedules_8760!$F5521,DHW_StPt_Sch_EZ!$C$3:$I$3,0)),"F","C")</f>
        <v>53.333333333333329</v>
      </c>
      <c r="M5521" s="34">
        <f>CONVERT(INDEX(DHW_StPt_Sch_EZ!$C$31:$I$54,MATCH(Schedules_8760!$C5521,DHW_StPt_Sch_EZ!$B$31:$B$54,0),MATCH(Schedules_8760!$F5521,DHW_StPt_Sch_EZ!$C$30:$I$30,0)),"F","C")</f>
        <v>53.333333333333329</v>
      </c>
      <c r="N5521" s="12"/>
      <c r="O5521" s="12"/>
      <c r="P5521" s="12"/>
    </row>
    <row r="5522" spans="1:16" x14ac:dyDescent="0.25">
      <c r="A5522" s="35">
        <v>5521</v>
      </c>
      <c r="B5522" s="89">
        <v>231</v>
      </c>
      <c r="C5522" s="35">
        <f t="shared" si="430"/>
        <v>1</v>
      </c>
      <c r="D5522" s="35">
        <f t="shared" si="433"/>
        <v>231</v>
      </c>
      <c r="E5522" s="35">
        <f t="shared" si="434"/>
        <v>7</v>
      </c>
      <c r="F5522" s="35" t="str">
        <f t="shared" si="431"/>
        <v>Saturday</v>
      </c>
      <c r="G5522" s="35">
        <f t="shared" si="432"/>
        <v>8</v>
      </c>
      <c r="H5522" s="34">
        <f>CONVERT(INDEX(Htg_StPt_Sch_EZ!$C$4:$I$27,MATCH(Schedules_8760!$C5522,Htg_StPt_Sch_EZ!$B$4:$B$27,0),MATCH(Schedules_8760!$F5522,Htg_StPt_Sch_EZ!$C$3:$I$3,0)),"F","C")</f>
        <v>20.555555555555554</v>
      </c>
      <c r="I5522" s="34">
        <f>CONVERT(INDEX(Htg_StPt_Sch_EZ!$C$31:$I$54,MATCH(Schedules_8760!$C5522,Htg_StPt_Sch_EZ!$B$31:$B$54,0),MATCH(Schedules_8760!$F5522,Htg_StPt_Sch_EZ!$C$30:$I$30,0)),"F","C")</f>
        <v>19.444444444444443</v>
      </c>
      <c r="J5522" s="34">
        <f>CONVERT(INDEX(Clg_StPt_Sch_EZ!$C$4:$I$27,MATCH(Schedules_8760!$C5522,Clg_StPt_Sch_EZ!$B$4:$B$27,0),MATCH(Schedules_8760!$F5522,Clg_StPt_Sch_EZ!$C$3:$I$3,0)),"F","C")</f>
        <v>25.555555555555554</v>
      </c>
      <c r="K5522" s="34">
        <f>CONVERT(INDEX(Clg_StPt_Sch_EZ!$C$31:$I$54,MATCH(Schedules_8760!$C5522,Clg_StPt_Sch_EZ!$B$31:$B$54,0),MATCH(Schedules_8760!$F5522,Clg_StPt_Sch_EZ!$C$30:$I$30,0)),"F","C")</f>
        <v>28.333333333333332</v>
      </c>
      <c r="L5522" s="34">
        <f>CONVERT(INDEX(DHW_StPt_Sch_EZ!$C$4:$I$27,MATCH(Schedules_8760!$C5522,DHW_StPt_Sch_EZ!$B$4:$B$27,0),MATCH(Schedules_8760!$F5522,DHW_StPt_Sch_EZ!$C$3:$I$3,0)),"F","C")</f>
        <v>53.333333333333329</v>
      </c>
      <c r="M5522" s="34">
        <f>CONVERT(INDEX(DHW_StPt_Sch_EZ!$C$31:$I$54,MATCH(Schedules_8760!$C5522,DHW_StPt_Sch_EZ!$B$31:$B$54,0),MATCH(Schedules_8760!$F5522,DHW_StPt_Sch_EZ!$C$30:$I$30,0)),"F","C")</f>
        <v>53.333333333333329</v>
      </c>
      <c r="N5522" s="12"/>
      <c r="O5522" s="12"/>
      <c r="P5522" s="12"/>
    </row>
    <row r="5523" spans="1:16" x14ac:dyDescent="0.25">
      <c r="A5523" s="35">
        <v>5522</v>
      </c>
      <c r="B5523" s="89">
        <v>231.04166666666671</v>
      </c>
      <c r="C5523" s="35">
        <f t="shared" si="430"/>
        <v>2</v>
      </c>
      <c r="D5523" s="35">
        <f t="shared" si="433"/>
        <v>231</v>
      </c>
      <c r="E5523" s="35">
        <f t="shared" si="434"/>
        <v>7</v>
      </c>
      <c r="F5523" s="35" t="str">
        <f t="shared" si="431"/>
        <v>Saturday</v>
      </c>
      <c r="G5523" s="35">
        <f t="shared" si="432"/>
        <v>8</v>
      </c>
      <c r="H5523" s="34">
        <f>CONVERT(INDEX(Htg_StPt_Sch_EZ!$C$4:$I$27,MATCH(Schedules_8760!$C5523,Htg_StPt_Sch_EZ!$B$4:$B$27,0),MATCH(Schedules_8760!$F5523,Htg_StPt_Sch_EZ!$C$3:$I$3,0)),"F","C")</f>
        <v>20.555555555555554</v>
      </c>
      <c r="I5523" s="34">
        <f>CONVERT(INDEX(Htg_StPt_Sch_EZ!$C$31:$I$54,MATCH(Schedules_8760!$C5523,Htg_StPt_Sch_EZ!$B$31:$B$54,0),MATCH(Schedules_8760!$F5523,Htg_StPt_Sch_EZ!$C$30:$I$30,0)),"F","C")</f>
        <v>19.444444444444443</v>
      </c>
      <c r="J5523" s="34">
        <f>CONVERT(INDEX(Clg_StPt_Sch_EZ!$C$4:$I$27,MATCH(Schedules_8760!$C5523,Clg_StPt_Sch_EZ!$B$4:$B$27,0),MATCH(Schedules_8760!$F5523,Clg_StPt_Sch_EZ!$C$3:$I$3,0)),"F","C")</f>
        <v>25.555555555555554</v>
      </c>
      <c r="K5523" s="34">
        <f>CONVERT(INDEX(Clg_StPt_Sch_EZ!$C$31:$I$54,MATCH(Schedules_8760!$C5523,Clg_StPt_Sch_EZ!$B$31:$B$54,0),MATCH(Schedules_8760!$F5523,Clg_StPt_Sch_EZ!$C$30:$I$30,0)),"F","C")</f>
        <v>28.333333333333332</v>
      </c>
      <c r="L5523" s="34">
        <f>CONVERT(INDEX(DHW_StPt_Sch_EZ!$C$4:$I$27,MATCH(Schedules_8760!$C5523,DHW_StPt_Sch_EZ!$B$4:$B$27,0),MATCH(Schedules_8760!$F5523,DHW_StPt_Sch_EZ!$C$3:$I$3,0)),"F","C")</f>
        <v>53.333333333333329</v>
      </c>
      <c r="M5523" s="34">
        <f>CONVERT(INDEX(DHW_StPt_Sch_EZ!$C$31:$I$54,MATCH(Schedules_8760!$C5523,DHW_StPt_Sch_EZ!$B$31:$B$54,0),MATCH(Schedules_8760!$F5523,DHW_StPt_Sch_EZ!$C$30:$I$30,0)),"F","C")</f>
        <v>53.333333333333329</v>
      </c>
      <c r="N5523" s="12"/>
      <c r="O5523" s="12"/>
      <c r="P5523" s="12"/>
    </row>
    <row r="5524" spans="1:16" x14ac:dyDescent="0.25">
      <c r="A5524" s="35">
        <v>5523</v>
      </c>
      <c r="B5524" s="89">
        <v>231.08333333333329</v>
      </c>
      <c r="C5524" s="35">
        <f t="shared" si="430"/>
        <v>3</v>
      </c>
      <c r="D5524" s="35">
        <f t="shared" si="433"/>
        <v>231</v>
      </c>
      <c r="E5524" s="35">
        <f t="shared" si="434"/>
        <v>7</v>
      </c>
      <c r="F5524" s="35" t="str">
        <f t="shared" si="431"/>
        <v>Saturday</v>
      </c>
      <c r="G5524" s="35">
        <f t="shared" si="432"/>
        <v>8</v>
      </c>
      <c r="H5524" s="34">
        <f>CONVERT(INDEX(Htg_StPt_Sch_EZ!$C$4:$I$27,MATCH(Schedules_8760!$C5524,Htg_StPt_Sch_EZ!$B$4:$B$27,0),MATCH(Schedules_8760!$F5524,Htg_StPt_Sch_EZ!$C$3:$I$3,0)),"F","C")</f>
        <v>20.555555555555554</v>
      </c>
      <c r="I5524" s="34">
        <f>CONVERT(INDEX(Htg_StPt_Sch_EZ!$C$31:$I$54,MATCH(Schedules_8760!$C5524,Htg_StPt_Sch_EZ!$B$31:$B$54,0),MATCH(Schedules_8760!$F5524,Htg_StPt_Sch_EZ!$C$30:$I$30,0)),"F","C")</f>
        <v>19.444444444444443</v>
      </c>
      <c r="J5524" s="34">
        <f>CONVERT(INDEX(Clg_StPt_Sch_EZ!$C$4:$I$27,MATCH(Schedules_8760!$C5524,Clg_StPt_Sch_EZ!$B$4:$B$27,0),MATCH(Schedules_8760!$F5524,Clg_StPt_Sch_EZ!$C$3:$I$3,0)),"F","C")</f>
        <v>25.555555555555554</v>
      </c>
      <c r="K5524" s="34">
        <f>CONVERT(INDEX(Clg_StPt_Sch_EZ!$C$31:$I$54,MATCH(Schedules_8760!$C5524,Clg_StPt_Sch_EZ!$B$31:$B$54,0),MATCH(Schedules_8760!$F5524,Clg_StPt_Sch_EZ!$C$30:$I$30,0)),"F","C")</f>
        <v>28.333333333333332</v>
      </c>
      <c r="L5524" s="34">
        <f>CONVERT(INDEX(DHW_StPt_Sch_EZ!$C$4:$I$27,MATCH(Schedules_8760!$C5524,DHW_StPt_Sch_EZ!$B$4:$B$27,0),MATCH(Schedules_8760!$F5524,DHW_StPt_Sch_EZ!$C$3:$I$3,0)),"F","C")</f>
        <v>53.333333333333329</v>
      </c>
      <c r="M5524" s="34">
        <f>CONVERT(INDEX(DHW_StPt_Sch_EZ!$C$31:$I$54,MATCH(Schedules_8760!$C5524,DHW_StPt_Sch_EZ!$B$31:$B$54,0),MATCH(Schedules_8760!$F5524,DHW_StPt_Sch_EZ!$C$30:$I$30,0)),"F","C")</f>
        <v>53.333333333333329</v>
      </c>
      <c r="N5524" s="12"/>
      <c r="O5524" s="12"/>
      <c r="P5524" s="12"/>
    </row>
    <row r="5525" spans="1:16" x14ac:dyDescent="0.25">
      <c r="A5525" s="35">
        <v>5524</v>
      </c>
      <c r="B5525" s="89">
        <v>231.125</v>
      </c>
      <c r="C5525" s="35">
        <f t="shared" si="430"/>
        <v>4</v>
      </c>
      <c r="D5525" s="35">
        <f t="shared" si="433"/>
        <v>231</v>
      </c>
      <c r="E5525" s="35">
        <f t="shared" si="434"/>
        <v>7</v>
      </c>
      <c r="F5525" s="35" t="str">
        <f t="shared" si="431"/>
        <v>Saturday</v>
      </c>
      <c r="G5525" s="35">
        <f t="shared" si="432"/>
        <v>8</v>
      </c>
      <c r="H5525" s="34">
        <f>CONVERT(INDEX(Htg_StPt_Sch_EZ!$C$4:$I$27,MATCH(Schedules_8760!$C5525,Htg_StPt_Sch_EZ!$B$4:$B$27,0),MATCH(Schedules_8760!$F5525,Htg_StPt_Sch_EZ!$C$3:$I$3,0)),"F","C")</f>
        <v>20.555555555555554</v>
      </c>
      <c r="I5525" s="34">
        <f>CONVERT(INDEX(Htg_StPt_Sch_EZ!$C$31:$I$54,MATCH(Schedules_8760!$C5525,Htg_StPt_Sch_EZ!$B$31:$B$54,0),MATCH(Schedules_8760!$F5525,Htg_StPt_Sch_EZ!$C$30:$I$30,0)),"F","C")</f>
        <v>19.444444444444443</v>
      </c>
      <c r="J5525" s="34">
        <f>CONVERT(INDEX(Clg_StPt_Sch_EZ!$C$4:$I$27,MATCH(Schedules_8760!$C5525,Clg_StPt_Sch_EZ!$B$4:$B$27,0),MATCH(Schedules_8760!$F5525,Clg_StPt_Sch_EZ!$C$3:$I$3,0)),"F","C")</f>
        <v>25.555555555555554</v>
      </c>
      <c r="K5525" s="34">
        <f>CONVERT(INDEX(Clg_StPt_Sch_EZ!$C$31:$I$54,MATCH(Schedules_8760!$C5525,Clg_StPt_Sch_EZ!$B$31:$B$54,0),MATCH(Schedules_8760!$F5525,Clg_StPt_Sch_EZ!$C$30:$I$30,0)),"F","C")</f>
        <v>28.333333333333332</v>
      </c>
      <c r="L5525" s="34">
        <f>CONVERT(INDEX(DHW_StPt_Sch_EZ!$C$4:$I$27,MATCH(Schedules_8760!$C5525,DHW_StPt_Sch_EZ!$B$4:$B$27,0),MATCH(Schedules_8760!$F5525,DHW_StPt_Sch_EZ!$C$3:$I$3,0)),"F","C")</f>
        <v>53.333333333333329</v>
      </c>
      <c r="M5525" s="34">
        <f>CONVERT(INDEX(DHW_StPt_Sch_EZ!$C$31:$I$54,MATCH(Schedules_8760!$C5525,DHW_StPt_Sch_EZ!$B$31:$B$54,0),MATCH(Schedules_8760!$F5525,DHW_StPt_Sch_EZ!$C$30:$I$30,0)),"F","C")</f>
        <v>53.333333333333329</v>
      </c>
      <c r="N5525" s="12"/>
      <c r="O5525" s="12"/>
      <c r="P5525" s="12"/>
    </row>
    <row r="5526" spans="1:16" x14ac:dyDescent="0.25">
      <c r="A5526" s="35">
        <v>5525</v>
      </c>
      <c r="B5526" s="89">
        <v>231.16666666666671</v>
      </c>
      <c r="C5526" s="35">
        <f t="shared" si="430"/>
        <v>5</v>
      </c>
      <c r="D5526" s="35">
        <f t="shared" si="433"/>
        <v>231</v>
      </c>
      <c r="E5526" s="35">
        <f t="shared" si="434"/>
        <v>7</v>
      </c>
      <c r="F5526" s="35" t="str">
        <f t="shared" si="431"/>
        <v>Saturday</v>
      </c>
      <c r="G5526" s="35">
        <f t="shared" si="432"/>
        <v>8</v>
      </c>
      <c r="H5526" s="34">
        <f>CONVERT(INDEX(Htg_StPt_Sch_EZ!$C$4:$I$27,MATCH(Schedules_8760!$C5526,Htg_StPt_Sch_EZ!$B$4:$B$27,0),MATCH(Schedules_8760!$F5526,Htg_StPt_Sch_EZ!$C$3:$I$3,0)),"F","C")</f>
        <v>20.555555555555554</v>
      </c>
      <c r="I5526" s="34">
        <f>CONVERT(INDEX(Htg_StPt_Sch_EZ!$C$31:$I$54,MATCH(Schedules_8760!$C5526,Htg_StPt_Sch_EZ!$B$31:$B$54,0),MATCH(Schedules_8760!$F5526,Htg_StPt_Sch_EZ!$C$30:$I$30,0)),"F","C")</f>
        <v>19.444444444444443</v>
      </c>
      <c r="J5526" s="34">
        <f>CONVERT(INDEX(Clg_StPt_Sch_EZ!$C$4:$I$27,MATCH(Schedules_8760!$C5526,Clg_StPt_Sch_EZ!$B$4:$B$27,0),MATCH(Schedules_8760!$F5526,Clg_StPt_Sch_EZ!$C$3:$I$3,0)),"F","C")</f>
        <v>25.555555555555554</v>
      </c>
      <c r="K5526" s="34">
        <f>CONVERT(INDEX(Clg_StPt_Sch_EZ!$C$31:$I$54,MATCH(Schedules_8760!$C5526,Clg_StPt_Sch_EZ!$B$31:$B$54,0),MATCH(Schedules_8760!$F5526,Clg_StPt_Sch_EZ!$C$30:$I$30,0)),"F","C")</f>
        <v>28.333333333333332</v>
      </c>
      <c r="L5526" s="34">
        <f>CONVERT(INDEX(DHW_StPt_Sch_EZ!$C$4:$I$27,MATCH(Schedules_8760!$C5526,DHW_StPt_Sch_EZ!$B$4:$B$27,0),MATCH(Schedules_8760!$F5526,DHW_StPt_Sch_EZ!$C$3:$I$3,0)),"F","C")</f>
        <v>53.333333333333329</v>
      </c>
      <c r="M5526" s="34">
        <f>CONVERT(INDEX(DHW_StPt_Sch_EZ!$C$31:$I$54,MATCH(Schedules_8760!$C5526,DHW_StPt_Sch_EZ!$B$31:$B$54,0),MATCH(Schedules_8760!$F5526,DHW_StPt_Sch_EZ!$C$30:$I$30,0)),"F","C")</f>
        <v>53.333333333333329</v>
      </c>
      <c r="N5526" s="12"/>
      <c r="O5526" s="12"/>
      <c r="P5526" s="12"/>
    </row>
    <row r="5527" spans="1:16" x14ac:dyDescent="0.25">
      <c r="A5527" s="35">
        <v>5526</v>
      </c>
      <c r="B5527" s="89">
        <v>231.20833333333329</v>
      </c>
      <c r="C5527" s="35">
        <f t="shared" si="430"/>
        <v>6</v>
      </c>
      <c r="D5527" s="35">
        <f t="shared" si="433"/>
        <v>231</v>
      </c>
      <c r="E5527" s="35">
        <f t="shared" si="434"/>
        <v>7</v>
      </c>
      <c r="F5527" s="35" t="str">
        <f t="shared" si="431"/>
        <v>Saturday</v>
      </c>
      <c r="G5527" s="35">
        <f t="shared" si="432"/>
        <v>8</v>
      </c>
      <c r="H5527" s="34">
        <f>CONVERT(INDEX(Htg_StPt_Sch_EZ!$C$4:$I$27,MATCH(Schedules_8760!$C5527,Htg_StPt_Sch_EZ!$B$4:$B$27,0),MATCH(Schedules_8760!$F5527,Htg_StPt_Sch_EZ!$C$3:$I$3,0)),"F","C")</f>
        <v>20.555555555555554</v>
      </c>
      <c r="I5527" s="34">
        <f>CONVERT(INDEX(Htg_StPt_Sch_EZ!$C$31:$I$54,MATCH(Schedules_8760!$C5527,Htg_StPt_Sch_EZ!$B$31:$B$54,0),MATCH(Schedules_8760!$F5527,Htg_StPt_Sch_EZ!$C$30:$I$30,0)),"F","C")</f>
        <v>19.444444444444443</v>
      </c>
      <c r="J5527" s="34">
        <f>CONVERT(INDEX(Clg_StPt_Sch_EZ!$C$4:$I$27,MATCH(Schedules_8760!$C5527,Clg_StPt_Sch_EZ!$B$4:$B$27,0),MATCH(Schedules_8760!$F5527,Clg_StPt_Sch_EZ!$C$3:$I$3,0)),"F","C")</f>
        <v>25.555555555555554</v>
      </c>
      <c r="K5527" s="34">
        <f>CONVERT(INDEX(Clg_StPt_Sch_EZ!$C$31:$I$54,MATCH(Schedules_8760!$C5527,Clg_StPt_Sch_EZ!$B$31:$B$54,0),MATCH(Schedules_8760!$F5527,Clg_StPt_Sch_EZ!$C$30:$I$30,0)),"F","C")</f>
        <v>28.333333333333332</v>
      </c>
      <c r="L5527" s="34">
        <f>CONVERT(INDEX(DHW_StPt_Sch_EZ!$C$4:$I$27,MATCH(Schedules_8760!$C5527,DHW_StPt_Sch_EZ!$B$4:$B$27,0),MATCH(Schedules_8760!$F5527,DHW_StPt_Sch_EZ!$C$3:$I$3,0)),"F","C")</f>
        <v>53.333333333333329</v>
      </c>
      <c r="M5527" s="34">
        <f>CONVERT(INDEX(DHW_StPt_Sch_EZ!$C$31:$I$54,MATCH(Schedules_8760!$C5527,DHW_StPt_Sch_EZ!$B$31:$B$54,0),MATCH(Schedules_8760!$F5527,DHW_StPt_Sch_EZ!$C$30:$I$30,0)),"F","C")</f>
        <v>53.333333333333329</v>
      </c>
      <c r="N5527" s="12"/>
      <c r="O5527" s="12"/>
      <c r="P5527" s="12"/>
    </row>
    <row r="5528" spans="1:16" x14ac:dyDescent="0.25">
      <c r="A5528" s="35">
        <v>5527</v>
      </c>
      <c r="B5528" s="89">
        <v>231.25</v>
      </c>
      <c r="C5528" s="35">
        <f t="shared" si="430"/>
        <v>7</v>
      </c>
      <c r="D5528" s="35">
        <f t="shared" si="433"/>
        <v>231</v>
      </c>
      <c r="E5528" s="35">
        <f t="shared" si="434"/>
        <v>7</v>
      </c>
      <c r="F5528" s="35" t="str">
        <f t="shared" si="431"/>
        <v>Saturday</v>
      </c>
      <c r="G5528" s="35">
        <f t="shared" si="432"/>
        <v>8</v>
      </c>
      <c r="H5528" s="34">
        <f>CONVERT(INDEX(Htg_StPt_Sch_EZ!$C$4:$I$27,MATCH(Schedules_8760!$C5528,Htg_StPt_Sch_EZ!$B$4:$B$27,0),MATCH(Schedules_8760!$F5528,Htg_StPt_Sch_EZ!$C$3:$I$3,0)),"F","C")</f>
        <v>20.555555555555554</v>
      </c>
      <c r="I5528" s="34">
        <f>CONVERT(INDEX(Htg_StPt_Sch_EZ!$C$31:$I$54,MATCH(Schedules_8760!$C5528,Htg_StPt_Sch_EZ!$B$31:$B$54,0),MATCH(Schedules_8760!$F5528,Htg_StPt_Sch_EZ!$C$30:$I$30,0)),"F","C")</f>
        <v>19.444444444444443</v>
      </c>
      <c r="J5528" s="34">
        <f>CONVERT(INDEX(Clg_StPt_Sch_EZ!$C$4:$I$27,MATCH(Schedules_8760!$C5528,Clg_StPt_Sch_EZ!$B$4:$B$27,0),MATCH(Schedules_8760!$F5528,Clg_StPt_Sch_EZ!$C$3:$I$3,0)),"F","C")</f>
        <v>25.555555555555554</v>
      </c>
      <c r="K5528" s="34">
        <f>CONVERT(INDEX(Clg_StPt_Sch_EZ!$C$31:$I$54,MATCH(Schedules_8760!$C5528,Clg_StPt_Sch_EZ!$B$31:$B$54,0),MATCH(Schedules_8760!$F5528,Clg_StPt_Sch_EZ!$C$30:$I$30,0)),"F","C")</f>
        <v>28.333333333333332</v>
      </c>
      <c r="L5528" s="34">
        <f>CONVERT(INDEX(DHW_StPt_Sch_EZ!$C$4:$I$27,MATCH(Schedules_8760!$C5528,DHW_StPt_Sch_EZ!$B$4:$B$27,0),MATCH(Schedules_8760!$F5528,DHW_StPt_Sch_EZ!$C$3:$I$3,0)),"F","C")</f>
        <v>53.333333333333329</v>
      </c>
      <c r="M5528" s="34">
        <f>CONVERT(INDEX(DHW_StPt_Sch_EZ!$C$31:$I$54,MATCH(Schedules_8760!$C5528,DHW_StPt_Sch_EZ!$B$31:$B$54,0),MATCH(Schedules_8760!$F5528,DHW_StPt_Sch_EZ!$C$30:$I$30,0)),"F","C")</f>
        <v>53.333333333333329</v>
      </c>
      <c r="N5528" s="12"/>
      <c r="O5528" s="12"/>
      <c r="P5528" s="12"/>
    </row>
    <row r="5529" spans="1:16" x14ac:dyDescent="0.25">
      <c r="A5529" s="35">
        <v>5528</v>
      </c>
      <c r="B5529" s="89">
        <v>231.29166666666671</v>
      </c>
      <c r="C5529" s="35">
        <f t="shared" si="430"/>
        <v>8</v>
      </c>
      <c r="D5529" s="35">
        <f t="shared" si="433"/>
        <v>231</v>
      </c>
      <c r="E5529" s="35">
        <f t="shared" si="434"/>
        <v>7</v>
      </c>
      <c r="F5529" s="35" t="str">
        <f t="shared" si="431"/>
        <v>Saturday</v>
      </c>
      <c r="G5529" s="35">
        <f t="shared" si="432"/>
        <v>8</v>
      </c>
      <c r="H5529" s="34">
        <f>CONVERT(INDEX(Htg_StPt_Sch_EZ!$C$4:$I$27,MATCH(Schedules_8760!$C5529,Htg_StPt_Sch_EZ!$B$4:$B$27,0),MATCH(Schedules_8760!$F5529,Htg_StPt_Sch_EZ!$C$3:$I$3,0)),"F","C")</f>
        <v>20.555555555555554</v>
      </c>
      <c r="I5529" s="34">
        <f>CONVERT(INDEX(Htg_StPt_Sch_EZ!$C$31:$I$54,MATCH(Schedules_8760!$C5529,Htg_StPt_Sch_EZ!$B$31:$B$54,0),MATCH(Schedules_8760!$F5529,Htg_StPt_Sch_EZ!$C$30:$I$30,0)),"F","C")</f>
        <v>19.444444444444443</v>
      </c>
      <c r="J5529" s="34">
        <f>CONVERT(INDEX(Clg_StPt_Sch_EZ!$C$4:$I$27,MATCH(Schedules_8760!$C5529,Clg_StPt_Sch_EZ!$B$4:$B$27,0),MATCH(Schedules_8760!$F5529,Clg_StPt_Sch_EZ!$C$3:$I$3,0)),"F","C")</f>
        <v>25.555555555555554</v>
      </c>
      <c r="K5529" s="34">
        <f>CONVERT(INDEX(Clg_StPt_Sch_EZ!$C$31:$I$54,MATCH(Schedules_8760!$C5529,Clg_StPt_Sch_EZ!$B$31:$B$54,0),MATCH(Schedules_8760!$F5529,Clg_StPt_Sch_EZ!$C$30:$I$30,0)),"F","C")</f>
        <v>25</v>
      </c>
      <c r="L5529" s="34">
        <f>CONVERT(INDEX(DHW_StPt_Sch_EZ!$C$4:$I$27,MATCH(Schedules_8760!$C5529,DHW_StPt_Sch_EZ!$B$4:$B$27,0),MATCH(Schedules_8760!$F5529,DHW_StPt_Sch_EZ!$C$3:$I$3,0)),"F","C")</f>
        <v>53.333333333333329</v>
      </c>
      <c r="M5529" s="34">
        <f>CONVERT(INDEX(DHW_StPt_Sch_EZ!$C$31:$I$54,MATCH(Schedules_8760!$C5529,DHW_StPt_Sch_EZ!$B$31:$B$54,0),MATCH(Schedules_8760!$F5529,DHW_StPt_Sch_EZ!$C$30:$I$30,0)),"F","C")</f>
        <v>53.333333333333329</v>
      </c>
      <c r="N5529" s="12"/>
      <c r="O5529" s="12"/>
      <c r="P5529" s="12"/>
    </row>
    <row r="5530" spans="1:16" x14ac:dyDescent="0.25">
      <c r="A5530" s="35">
        <v>5529</v>
      </c>
      <c r="B5530" s="89">
        <v>231.33333333333329</v>
      </c>
      <c r="C5530" s="35">
        <f t="shared" si="430"/>
        <v>9</v>
      </c>
      <c r="D5530" s="35">
        <f t="shared" si="433"/>
        <v>231</v>
      </c>
      <c r="E5530" s="35">
        <f t="shared" si="434"/>
        <v>7</v>
      </c>
      <c r="F5530" s="35" t="str">
        <f t="shared" si="431"/>
        <v>Saturday</v>
      </c>
      <c r="G5530" s="35">
        <f t="shared" si="432"/>
        <v>8</v>
      </c>
      <c r="H5530" s="34">
        <f>CONVERT(INDEX(Htg_StPt_Sch_EZ!$C$4:$I$27,MATCH(Schedules_8760!$C5530,Htg_StPt_Sch_EZ!$B$4:$B$27,0),MATCH(Schedules_8760!$F5530,Htg_StPt_Sch_EZ!$C$3:$I$3,0)),"F","C")</f>
        <v>20.555555555555554</v>
      </c>
      <c r="I5530" s="34">
        <f>CONVERT(INDEX(Htg_StPt_Sch_EZ!$C$31:$I$54,MATCH(Schedules_8760!$C5530,Htg_StPt_Sch_EZ!$B$31:$B$54,0),MATCH(Schedules_8760!$F5530,Htg_StPt_Sch_EZ!$C$30:$I$30,0)),"F","C")</f>
        <v>19.444444444444443</v>
      </c>
      <c r="J5530" s="34">
        <f>CONVERT(INDEX(Clg_StPt_Sch_EZ!$C$4:$I$27,MATCH(Schedules_8760!$C5530,Clg_StPt_Sch_EZ!$B$4:$B$27,0),MATCH(Schedules_8760!$F5530,Clg_StPt_Sch_EZ!$C$3:$I$3,0)),"F","C")</f>
        <v>25.555555555555554</v>
      </c>
      <c r="K5530" s="34">
        <f>CONVERT(INDEX(Clg_StPt_Sch_EZ!$C$31:$I$54,MATCH(Schedules_8760!$C5530,Clg_StPt_Sch_EZ!$B$31:$B$54,0),MATCH(Schedules_8760!$F5530,Clg_StPt_Sch_EZ!$C$30:$I$30,0)),"F","C")</f>
        <v>25</v>
      </c>
      <c r="L5530" s="34">
        <f>CONVERT(INDEX(DHW_StPt_Sch_EZ!$C$4:$I$27,MATCH(Schedules_8760!$C5530,DHW_StPt_Sch_EZ!$B$4:$B$27,0),MATCH(Schedules_8760!$F5530,DHW_StPt_Sch_EZ!$C$3:$I$3,0)),"F","C")</f>
        <v>53.333333333333329</v>
      </c>
      <c r="M5530" s="34">
        <f>CONVERT(INDEX(DHW_StPt_Sch_EZ!$C$31:$I$54,MATCH(Schedules_8760!$C5530,DHW_StPt_Sch_EZ!$B$31:$B$54,0),MATCH(Schedules_8760!$F5530,DHW_StPt_Sch_EZ!$C$30:$I$30,0)),"F","C")</f>
        <v>53.333333333333329</v>
      </c>
      <c r="N5530" s="12"/>
      <c r="O5530" s="12"/>
      <c r="P5530" s="12"/>
    </row>
    <row r="5531" spans="1:16" x14ac:dyDescent="0.25">
      <c r="A5531" s="35">
        <v>5530</v>
      </c>
      <c r="B5531" s="89">
        <v>231.375</v>
      </c>
      <c r="C5531" s="35">
        <f t="shared" si="430"/>
        <v>10</v>
      </c>
      <c r="D5531" s="35">
        <f t="shared" si="433"/>
        <v>231</v>
      </c>
      <c r="E5531" s="35">
        <f t="shared" si="434"/>
        <v>7</v>
      </c>
      <c r="F5531" s="35" t="str">
        <f t="shared" si="431"/>
        <v>Saturday</v>
      </c>
      <c r="G5531" s="35">
        <f t="shared" si="432"/>
        <v>8</v>
      </c>
      <c r="H5531" s="34">
        <f>CONVERT(INDEX(Htg_StPt_Sch_EZ!$C$4:$I$27,MATCH(Schedules_8760!$C5531,Htg_StPt_Sch_EZ!$B$4:$B$27,0),MATCH(Schedules_8760!$F5531,Htg_StPt_Sch_EZ!$C$3:$I$3,0)),"F","C")</f>
        <v>20.555555555555554</v>
      </c>
      <c r="I5531" s="34">
        <f>CONVERT(INDEX(Htg_StPt_Sch_EZ!$C$31:$I$54,MATCH(Schedules_8760!$C5531,Htg_StPt_Sch_EZ!$B$31:$B$54,0),MATCH(Schedules_8760!$F5531,Htg_StPt_Sch_EZ!$C$30:$I$30,0)),"F","C")</f>
        <v>19.444444444444443</v>
      </c>
      <c r="J5531" s="34">
        <f>CONVERT(INDEX(Clg_StPt_Sch_EZ!$C$4:$I$27,MATCH(Schedules_8760!$C5531,Clg_StPt_Sch_EZ!$B$4:$B$27,0),MATCH(Schedules_8760!$F5531,Clg_StPt_Sch_EZ!$C$3:$I$3,0)),"F","C")</f>
        <v>25.555555555555554</v>
      </c>
      <c r="K5531" s="34">
        <f>CONVERT(INDEX(Clg_StPt_Sch_EZ!$C$31:$I$54,MATCH(Schedules_8760!$C5531,Clg_StPt_Sch_EZ!$B$31:$B$54,0),MATCH(Schedules_8760!$F5531,Clg_StPt_Sch_EZ!$C$30:$I$30,0)),"F","C")</f>
        <v>25</v>
      </c>
      <c r="L5531" s="34">
        <f>CONVERT(INDEX(DHW_StPt_Sch_EZ!$C$4:$I$27,MATCH(Schedules_8760!$C5531,DHW_StPt_Sch_EZ!$B$4:$B$27,0),MATCH(Schedules_8760!$F5531,DHW_StPt_Sch_EZ!$C$3:$I$3,0)),"F","C")</f>
        <v>53.333333333333329</v>
      </c>
      <c r="M5531" s="34">
        <f>CONVERT(INDEX(DHW_StPt_Sch_EZ!$C$31:$I$54,MATCH(Schedules_8760!$C5531,DHW_StPt_Sch_EZ!$B$31:$B$54,0),MATCH(Schedules_8760!$F5531,DHW_StPt_Sch_EZ!$C$30:$I$30,0)),"F","C")</f>
        <v>53.333333333333329</v>
      </c>
      <c r="N5531" s="12"/>
      <c r="O5531" s="12"/>
      <c r="P5531" s="12"/>
    </row>
    <row r="5532" spans="1:16" x14ac:dyDescent="0.25">
      <c r="A5532" s="35">
        <v>5531</v>
      </c>
      <c r="B5532" s="89">
        <v>231.41666666666671</v>
      </c>
      <c r="C5532" s="35">
        <f t="shared" si="430"/>
        <v>11</v>
      </c>
      <c r="D5532" s="35">
        <f t="shared" si="433"/>
        <v>231</v>
      </c>
      <c r="E5532" s="35">
        <f t="shared" si="434"/>
        <v>7</v>
      </c>
      <c r="F5532" s="35" t="str">
        <f t="shared" si="431"/>
        <v>Saturday</v>
      </c>
      <c r="G5532" s="35">
        <f t="shared" si="432"/>
        <v>8</v>
      </c>
      <c r="H5532" s="34">
        <f>CONVERT(INDEX(Htg_StPt_Sch_EZ!$C$4:$I$27,MATCH(Schedules_8760!$C5532,Htg_StPt_Sch_EZ!$B$4:$B$27,0),MATCH(Schedules_8760!$F5532,Htg_StPt_Sch_EZ!$C$3:$I$3,0)),"F","C")</f>
        <v>20.555555555555554</v>
      </c>
      <c r="I5532" s="34">
        <f>CONVERT(INDEX(Htg_StPt_Sch_EZ!$C$31:$I$54,MATCH(Schedules_8760!$C5532,Htg_StPt_Sch_EZ!$B$31:$B$54,0),MATCH(Schedules_8760!$F5532,Htg_StPt_Sch_EZ!$C$30:$I$30,0)),"F","C")</f>
        <v>19.444444444444443</v>
      </c>
      <c r="J5532" s="34">
        <f>CONVERT(INDEX(Clg_StPt_Sch_EZ!$C$4:$I$27,MATCH(Schedules_8760!$C5532,Clg_StPt_Sch_EZ!$B$4:$B$27,0),MATCH(Schedules_8760!$F5532,Clg_StPt_Sch_EZ!$C$3:$I$3,0)),"F","C")</f>
        <v>25.555555555555554</v>
      </c>
      <c r="K5532" s="34">
        <f>CONVERT(INDEX(Clg_StPt_Sch_EZ!$C$31:$I$54,MATCH(Schedules_8760!$C5532,Clg_StPt_Sch_EZ!$B$31:$B$54,0),MATCH(Schedules_8760!$F5532,Clg_StPt_Sch_EZ!$C$30:$I$30,0)),"F","C")</f>
        <v>25</v>
      </c>
      <c r="L5532" s="34">
        <f>CONVERT(INDEX(DHW_StPt_Sch_EZ!$C$4:$I$27,MATCH(Schedules_8760!$C5532,DHW_StPt_Sch_EZ!$B$4:$B$27,0),MATCH(Schedules_8760!$F5532,DHW_StPt_Sch_EZ!$C$3:$I$3,0)),"F","C")</f>
        <v>53.333333333333329</v>
      </c>
      <c r="M5532" s="34">
        <f>CONVERT(INDEX(DHW_StPt_Sch_EZ!$C$31:$I$54,MATCH(Schedules_8760!$C5532,DHW_StPt_Sch_EZ!$B$31:$B$54,0),MATCH(Schedules_8760!$F5532,DHW_StPt_Sch_EZ!$C$30:$I$30,0)),"F","C")</f>
        <v>53.333333333333329</v>
      </c>
      <c r="N5532" s="12"/>
      <c r="O5532" s="12"/>
      <c r="P5532" s="12"/>
    </row>
    <row r="5533" spans="1:16" x14ac:dyDescent="0.25">
      <c r="A5533" s="35">
        <v>5532</v>
      </c>
      <c r="B5533" s="89">
        <v>231.45833333333329</v>
      </c>
      <c r="C5533" s="35">
        <f t="shared" si="430"/>
        <v>12</v>
      </c>
      <c r="D5533" s="35">
        <f t="shared" si="433"/>
        <v>231</v>
      </c>
      <c r="E5533" s="35">
        <f t="shared" si="434"/>
        <v>7</v>
      </c>
      <c r="F5533" s="35" t="str">
        <f t="shared" si="431"/>
        <v>Saturday</v>
      </c>
      <c r="G5533" s="35">
        <f t="shared" si="432"/>
        <v>8</v>
      </c>
      <c r="H5533" s="34">
        <f>CONVERT(INDEX(Htg_StPt_Sch_EZ!$C$4:$I$27,MATCH(Schedules_8760!$C5533,Htg_StPt_Sch_EZ!$B$4:$B$27,0),MATCH(Schedules_8760!$F5533,Htg_StPt_Sch_EZ!$C$3:$I$3,0)),"F","C")</f>
        <v>20.555555555555554</v>
      </c>
      <c r="I5533" s="34">
        <f>CONVERT(INDEX(Htg_StPt_Sch_EZ!$C$31:$I$54,MATCH(Schedules_8760!$C5533,Htg_StPt_Sch_EZ!$B$31:$B$54,0),MATCH(Schedules_8760!$F5533,Htg_StPt_Sch_EZ!$C$30:$I$30,0)),"F","C")</f>
        <v>19.444444444444443</v>
      </c>
      <c r="J5533" s="34">
        <f>CONVERT(INDEX(Clg_StPt_Sch_EZ!$C$4:$I$27,MATCH(Schedules_8760!$C5533,Clg_StPt_Sch_EZ!$B$4:$B$27,0),MATCH(Schedules_8760!$F5533,Clg_StPt_Sch_EZ!$C$3:$I$3,0)),"F","C")</f>
        <v>25.555555555555554</v>
      </c>
      <c r="K5533" s="34">
        <f>CONVERT(INDEX(Clg_StPt_Sch_EZ!$C$31:$I$54,MATCH(Schedules_8760!$C5533,Clg_StPt_Sch_EZ!$B$31:$B$54,0),MATCH(Schedules_8760!$F5533,Clg_StPt_Sch_EZ!$C$30:$I$30,0)),"F","C")</f>
        <v>25</v>
      </c>
      <c r="L5533" s="34">
        <f>CONVERT(INDEX(DHW_StPt_Sch_EZ!$C$4:$I$27,MATCH(Schedules_8760!$C5533,DHW_StPt_Sch_EZ!$B$4:$B$27,0),MATCH(Schedules_8760!$F5533,DHW_StPt_Sch_EZ!$C$3:$I$3,0)),"F","C")</f>
        <v>53.333333333333329</v>
      </c>
      <c r="M5533" s="34">
        <f>CONVERT(INDEX(DHW_StPt_Sch_EZ!$C$31:$I$54,MATCH(Schedules_8760!$C5533,DHW_StPt_Sch_EZ!$B$31:$B$54,0),MATCH(Schedules_8760!$F5533,DHW_StPt_Sch_EZ!$C$30:$I$30,0)),"F","C")</f>
        <v>53.333333333333329</v>
      </c>
      <c r="N5533" s="12"/>
      <c r="O5533" s="12"/>
      <c r="P5533" s="12"/>
    </row>
    <row r="5534" spans="1:16" x14ac:dyDescent="0.25">
      <c r="A5534" s="35">
        <v>5533</v>
      </c>
      <c r="B5534" s="89">
        <v>231.5</v>
      </c>
      <c r="C5534" s="35">
        <f t="shared" si="430"/>
        <v>13</v>
      </c>
      <c r="D5534" s="35">
        <f t="shared" si="433"/>
        <v>231</v>
      </c>
      <c r="E5534" s="35">
        <f t="shared" si="434"/>
        <v>7</v>
      </c>
      <c r="F5534" s="35" t="str">
        <f t="shared" si="431"/>
        <v>Saturday</v>
      </c>
      <c r="G5534" s="35">
        <f t="shared" si="432"/>
        <v>8</v>
      </c>
      <c r="H5534" s="34">
        <f>CONVERT(INDEX(Htg_StPt_Sch_EZ!$C$4:$I$27,MATCH(Schedules_8760!$C5534,Htg_StPt_Sch_EZ!$B$4:$B$27,0),MATCH(Schedules_8760!$F5534,Htg_StPt_Sch_EZ!$C$3:$I$3,0)),"F","C")</f>
        <v>20.555555555555554</v>
      </c>
      <c r="I5534" s="34">
        <f>CONVERT(INDEX(Htg_StPt_Sch_EZ!$C$31:$I$54,MATCH(Schedules_8760!$C5534,Htg_StPt_Sch_EZ!$B$31:$B$54,0),MATCH(Schedules_8760!$F5534,Htg_StPt_Sch_EZ!$C$30:$I$30,0)),"F","C")</f>
        <v>19.444444444444443</v>
      </c>
      <c r="J5534" s="34">
        <f>CONVERT(INDEX(Clg_StPt_Sch_EZ!$C$4:$I$27,MATCH(Schedules_8760!$C5534,Clg_StPt_Sch_EZ!$B$4:$B$27,0),MATCH(Schedules_8760!$F5534,Clg_StPt_Sch_EZ!$C$3:$I$3,0)),"F","C")</f>
        <v>25.555555555555554</v>
      </c>
      <c r="K5534" s="34">
        <f>CONVERT(INDEX(Clg_StPt_Sch_EZ!$C$31:$I$54,MATCH(Schedules_8760!$C5534,Clg_StPt_Sch_EZ!$B$31:$B$54,0),MATCH(Schedules_8760!$F5534,Clg_StPt_Sch_EZ!$C$30:$I$30,0)),"F","C")</f>
        <v>25</v>
      </c>
      <c r="L5534" s="34">
        <f>CONVERT(INDEX(DHW_StPt_Sch_EZ!$C$4:$I$27,MATCH(Schedules_8760!$C5534,DHW_StPt_Sch_EZ!$B$4:$B$27,0),MATCH(Schedules_8760!$F5534,DHW_StPt_Sch_EZ!$C$3:$I$3,0)),"F","C")</f>
        <v>53.333333333333329</v>
      </c>
      <c r="M5534" s="34">
        <f>CONVERT(INDEX(DHW_StPt_Sch_EZ!$C$31:$I$54,MATCH(Schedules_8760!$C5534,DHW_StPt_Sch_EZ!$B$31:$B$54,0),MATCH(Schedules_8760!$F5534,DHW_StPt_Sch_EZ!$C$30:$I$30,0)),"F","C")</f>
        <v>53.333333333333329</v>
      </c>
      <c r="N5534" s="12"/>
      <c r="O5534" s="12"/>
      <c r="P5534" s="12"/>
    </row>
    <row r="5535" spans="1:16" x14ac:dyDescent="0.25">
      <c r="A5535" s="35">
        <v>5534</v>
      </c>
      <c r="B5535" s="89">
        <v>231.54166666666671</v>
      </c>
      <c r="C5535" s="35">
        <f t="shared" si="430"/>
        <v>14</v>
      </c>
      <c r="D5535" s="35">
        <f t="shared" si="433"/>
        <v>231</v>
      </c>
      <c r="E5535" s="35">
        <f t="shared" si="434"/>
        <v>7</v>
      </c>
      <c r="F5535" s="35" t="str">
        <f t="shared" si="431"/>
        <v>Saturday</v>
      </c>
      <c r="G5535" s="35">
        <f t="shared" si="432"/>
        <v>8</v>
      </c>
      <c r="H5535" s="34">
        <f>CONVERT(INDEX(Htg_StPt_Sch_EZ!$C$4:$I$27,MATCH(Schedules_8760!$C5535,Htg_StPt_Sch_EZ!$B$4:$B$27,0),MATCH(Schedules_8760!$F5535,Htg_StPt_Sch_EZ!$C$3:$I$3,0)),"F","C")</f>
        <v>20.555555555555554</v>
      </c>
      <c r="I5535" s="34">
        <f>CONVERT(INDEX(Htg_StPt_Sch_EZ!$C$31:$I$54,MATCH(Schedules_8760!$C5535,Htg_StPt_Sch_EZ!$B$31:$B$54,0),MATCH(Schedules_8760!$F5535,Htg_StPt_Sch_EZ!$C$30:$I$30,0)),"F","C")</f>
        <v>19.444444444444443</v>
      </c>
      <c r="J5535" s="34">
        <f>CONVERT(INDEX(Clg_StPt_Sch_EZ!$C$4:$I$27,MATCH(Schedules_8760!$C5535,Clg_StPt_Sch_EZ!$B$4:$B$27,0),MATCH(Schedules_8760!$F5535,Clg_StPt_Sch_EZ!$C$3:$I$3,0)),"F","C")</f>
        <v>25.555555555555554</v>
      </c>
      <c r="K5535" s="34">
        <f>CONVERT(INDEX(Clg_StPt_Sch_EZ!$C$31:$I$54,MATCH(Schedules_8760!$C5535,Clg_StPt_Sch_EZ!$B$31:$B$54,0),MATCH(Schedules_8760!$F5535,Clg_StPt_Sch_EZ!$C$30:$I$30,0)),"F","C")</f>
        <v>25</v>
      </c>
      <c r="L5535" s="34">
        <f>CONVERT(INDEX(DHW_StPt_Sch_EZ!$C$4:$I$27,MATCH(Schedules_8760!$C5535,DHW_StPt_Sch_EZ!$B$4:$B$27,0),MATCH(Schedules_8760!$F5535,DHW_StPt_Sch_EZ!$C$3:$I$3,0)),"F","C")</f>
        <v>53.333333333333329</v>
      </c>
      <c r="M5535" s="34">
        <f>CONVERT(INDEX(DHW_StPt_Sch_EZ!$C$31:$I$54,MATCH(Schedules_8760!$C5535,DHW_StPt_Sch_EZ!$B$31:$B$54,0),MATCH(Schedules_8760!$F5535,DHW_StPt_Sch_EZ!$C$30:$I$30,0)),"F","C")</f>
        <v>53.333333333333329</v>
      </c>
      <c r="N5535" s="12"/>
      <c r="O5535" s="12"/>
      <c r="P5535" s="12"/>
    </row>
    <row r="5536" spans="1:16" x14ac:dyDescent="0.25">
      <c r="A5536" s="35">
        <v>5535</v>
      </c>
      <c r="B5536" s="89">
        <v>231.58333333333329</v>
      </c>
      <c r="C5536" s="35">
        <f t="shared" si="430"/>
        <v>15</v>
      </c>
      <c r="D5536" s="35">
        <f t="shared" si="433"/>
        <v>231</v>
      </c>
      <c r="E5536" s="35">
        <f t="shared" si="434"/>
        <v>7</v>
      </c>
      <c r="F5536" s="35" t="str">
        <f t="shared" si="431"/>
        <v>Saturday</v>
      </c>
      <c r="G5536" s="35">
        <f t="shared" si="432"/>
        <v>8</v>
      </c>
      <c r="H5536" s="34">
        <f>CONVERT(INDEX(Htg_StPt_Sch_EZ!$C$4:$I$27,MATCH(Schedules_8760!$C5536,Htg_StPt_Sch_EZ!$B$4:$B$27,0),MATCH(Schedules_8760!$F5536,Htg_StPt_Sch_EZ!$C$3:$I$3,0)),"F","C")</f>
        <v>20.555555555555554</v>
      </c>
      <c r="I5536" s="34">
        <f>CONVERT(INDEX(Htg_StPt_Sch_EZ!$C$31:$I$54,MATCH(Schedules_8760!$C5536,Htg_StPt_Sch_EZ!$B$31:$B$54,0),MATCH(Schedules_8760!$F5536,Htg_StPt_Sch_EZ!$C$30:$I$30,0)),"F","C")</f>
        <v>21.111111111111111</v>
      </c>
      <c r="J5536" s="34">
        <f>CONVERT(INDEX(Clg_StPt_Sch_EZ!$C$4:$I$27,MATCH(Schedules_8760!$C5536,Clg_StPt_Sch_EZ!$B$4:$B$27,0),MATCH(Schedules_8760!$F5536,Clg_StPt_Sch_EZ!$C$3:$I$3,0)),"F","C")</f>
        <v>25.555555555555554</v>
      </c>
      <c r="K5536" s="34">
        <f>CONVERT(INDEX(Clg_StPt_Sch_EZ!$C$31:$I$54,MATCH(Schedules_8760!$C5536,Clg_StPt_Sch_EZ!$B$31:$B$54,0),MATCH(Schedules_8760!$F5536,Clg_StPt_Sch_EZ!$C$30:$I$30,0)),"F","C")</f>
        <v>25</v>
      </c>
      <c r="L5536" s="34">
        <f>CONVERT(INDEX(DHW_StPt_Sch_EZ!$C$4:$I$27,MATCH(Schedules_8760!$C5536,DHW_StPt_Sch_EZ!$B$4:$B$27,0),MATCH(Schedules_8760!$F5536,DHW_StPt_Sch_EZ!$C$3:$I$3,0)),"F","C")</f>
        <v>53.333333333333329</v>
      </c>
      <c r="M5536" s="34">
        <f>CONVERT(INDEX(DHW_StPt_Sch_EZ!$C$31:$I$54,MATCH(Schedules_8760!$C5536,DHW_StPt_Sch_EZ!$B$31:$B$54,0),MATCH(Schedules_8760!$F5536,DHW_StPt_Sch_EZ!$C$30:$I$30,0)),"F","C")</f>
        <v>53.333333333333329</v>
      </c>
      <c r="N5536" s="12"/>
      <c r="O5536" s="12"/>
      <c r="P5536" s="12"/>
    </row>
    <row r="5537" spans="1:16" x14ac:dyDescent="0.25">
      <c r="A5537" s="35">
        <v>5536</v>
      </c>
      <c r="B5537" s="89">
        <v>231.625</v>
      </c>
      <c r="C5537" s="35">
        <f t="shared" si="430"/>
        <v>16</v>
      </c>
      <c r="D5537" s="35">
        <f t="shared" si="433"/>
        <v>231</v>
      </c>
      <c r="E5537" s="35">
        <f t="shared" si="434"/>
        <v>7</v>
      </c>
      <c r="F5537" s="35" t="str">
        <f t="shared" si="431"/>
        <v>Saturday</v>
      </c>
      <c r="G5537" s="35">
        <f t="shared" si="432"/>
        <v>8</v>
      </c>
      <c r="H5537" s="34">
        <f>CONVERT(INDEX(Htg_StPt_Sch_EZ!$C$4:$I$27,MATCH(Schedules_8760!$C5537,Htg_StPt_Sch_EZ!$B$4:$B$27,0),MATCH(Schedules_8760!$F5537,Htg_StPt_Sch_EZ!$C$3:$I$3,0)),"F","C")</f>
        <v>20.555555555555554</v>
      </c>
      <c r="I5537" s="34">
        <f>CONVERT(INDEX(Htg_StPt_Sch_EZ!$C$31:$I$54,MATCH(Schedules_8760!$C5537,Htg_StPt_Sch_EZ!$B$31:$B$54,0),MATCH(Schedules_8760!$F5537,Htg_StPt_Sch_EZ!$C$30:$I$30,0)),"F","C")</f>
        <v>21.111111111111111</v>
      </c>
      <c r="J5537" s="34">
        <f>CONVERT(INDEX(Clg_StPt_Sch_EZ!$C$4:$I$27,MATCH(Schedules_8760!$C5537,Clg_StPt_Sch_EZ!$B$4:$B$27,0),MATCH(Schedules_8760!$F5537,Clg_StPt_Sch_EZ!$C$3:$I$3,0)),"F","C")</f>
        <v>25.555555555555554</v>
      </c>
      <c r="K5537" s="34">
        <f>CONVERT(INDEX(Clg_StPt_Sch_EZ!$C$31:$I$54,MATCH(Schedules_8760!$C5537,Clg_StPt_Sch_EZ!$B$31:$B$54,0),MATCH(Schedules_8760!$F5537,Clg_StPt_Sch_EZ!$C$30:$I$30,0)),"F","C")</f>
        <v>25</v>
      </c>
      <c r="L5537" s="34">
        <f>CONVERT(INDEX(DHW_StPt_Sch_EZ!$C$4:$I$27,MATCH(Schedules_8760!$C5537,DHW_StPt_Sch_EZ!$B$4:$B$27,0),MATCH(Schedules_8760!$F5537,DHW_StPt_Sch_EZ!$C$3:$I$3,0)),"F","C")</f>
        <v>53.333333333333329</v>
      </c>
      <c r="M5537" s="34">
        <f>CONVERT(INDEX(DHW_StPt_Sch_EZ!$C$31:$I$54,MATCH(Schedules_8760!$C5537,DHW_StPt_Sch_EZ!$B$31:$B$54,0),MATCH(Schedules_8760!$F5537,DHW_StPt_Sch_EZ!$C$30:$I$30,0)),"F","C")</f>
        <v>53.333333333333329</v>
      </c>
      <c r="N5537" s="12"/>
      <c r="O5537" s="12"/>
      <c r="P5537" s="12"/>
    </row>
    <row r="5538" spans="1:16" x14ac:dyDescent="0.25">
      <c r="A5538" s="35">
        <v>5537</v>
      </c>
      <c r="B5538" s="89">
        <v>231.66666666666671</v>
      </c>
      <c r="C5538" s="35">
        <f t="shared" si="430"/>
        <v>17</v>
      </c>
      <c r="D5538" s="35">
        <f t="shared" si="433"/>
        <v>231</v>
      </c>
      <c r="E5538" s="35">
        <f t="shared" si="434"/>
        <v>7</v>
      </c>
      <c r="F5538" s="35" t="str">
        <f t="shared" si="431"/>
        <v>Saturday</v>
      </c>
      <c r="G5538" s="35">
        <f t="shared" si="432"/>
        <v>8</v>
      </c>
      <c r="H5538" s="34">
        <f>CONVERT(INDEX(Htg_StPt_Sch_EZ!$C$4:$I$27,MATCH(Schedules_8760!$C5538,Htg_StPt_Sch_EZ!$B$4:$B$27,0),MATCH(Schedules_8760!$F5538,Htg_StPt_Sch_EZ!$C$3:$I$3,0)),"F","C")</f>
        <v>20.555555555555554</v>
      </c>
      <c r="I5538" s="34">
        <f>CONVERT(INDEX(Htg_StPt_Sch_EZ!$C$31:$I$54,MATCH(Schedules_8760!$C5538,Htg_StPt_Sch_EZ!$B$31:$B$54,0),MATCH(Schedules_8760!$F5538,Htg_StPt_Sch_EZ!$C$30:$I$30,0)),"F","C")</f>
        <v>17.777777777777779</v>
      </c>
      <c r="J5538" s="34">
        <f>CONVERT(INDEX(Clg_StPt_Sch_EZ!$C$4:$I$27,MATCH(Schedules_8760!$C5538,Clg_StPt_Sch_EZ!$B$4:$B$27,0),MATCH(Schedules_8760!$F5538,Clg_StPt_Sch_EZ!$C$3:$I$3,0)),"F","C")</f>
        <v>25.555555555555554</v>
      </c>
      <c r="K5538" s="34">
        <f>CONVERT(INDEX(Clg_StPt_Sch_EZ!$C$31:$I$54,MATCH(Schedules_8760!$C5538,Clg_StPt_Sch_EZ!$B$31:$B$54,0),MATCH(Schedules_8760!$F5538,Clg_StPt_Sch_EZ!$C$30:$I$30,0)),"F","C")</f>
        <v>25</v>
      </c>
      <c r="L5538" s="34">
        <f>CONVERT(INDEX(DHW_StPt_Sch_EZ!$C$4:$I$27,MATCH(Schedules_8760!$C5538,DHW_StPt_Sch_EZ!$B$4:$B$27,0),MATCH(Schedules_8760!$F5538,DHW_StPt_Sch_EZ!$C$3:$I$3,0)),"F","C")</f>
        <v>53.333333333333329</v>
      </c>
      <c r="M5538" s="34">
        <f>CONVERT(INDEX(DHW_StPt_Sch_EZ!$C$31:$I$54,MATCH(Schedules_8760!$C5538,DHW_StPt_Sch_EZ!$B$31:$B$54,0),MATCH(Schedules_8760!$F5538,DHW_StPt_Sch_EZ!$C$30:$I$30,0)),"F","C")</f>
        <v>53.333333333333329</v>
      </c>
      <c r="N5538" s="12"/>
      <c r="O5538" s="12"/>
      <c r="P5538" s="12"/>
    </row>
    <row r="5539" spans="1:16" x14ac:dyDescent="0.25">
      <c r="A5539" s="35">
        <v>5538</v>
      </c>
      <c r="B5539" s="89">
        <v>231.70833333333329</v>
      </c>
      <c r="C5539" s="35">
        <f t="shared" si="430"/>
        <v>18</v>
      </c>
      <c r="D5539" s="35">
        <f t="shared" si="433"/>
        <v>231</v>
      </c>
      <c r="E5539" s="35">
        <f t="shared" si="434"/>
        <v>7</v>
      </c>
      <c r="F5539" s="35" t="str">
        <f t="shared" si="431"/>
        <v>Saturday</v>
      </c>
      <c r="G5539" s="35">
        <f t="shared" si="432"/>
        <v>8</v>
      </c>
      <c r="H5539" s="34">
        <f>CONVERT(INDEX(Htg_StPt_Sch_EZ!$C$4:$I$27,MATCH(Schedules_8760!$C5539,Htg_StPt_Sch_EZ!$B$4:$B$27,0),MATCH(Schedules_8760!$F5539,Htg_StPt_Sch_EZ!$C$3:$I$3,0)),"F","C")</f>
        <v>20.555555555555554</v>
      </c>
      <c r="I5539" s="34">
        <f>CONVERT(INDEX(Htg_StPt_Sch_EZ!$C$31:$I$54,MATCH(Schedules_8760!$C5539,Htg_StPt_Sch_EZ!$B$31:$B$54,0),MATCH(Schedules_8760!$F5539,Htg_StPt_Sch_EZ!$C$30:$I$30,0)),"F","C")</f>
        <v>17.777777777777779</v>
      </c>
      <c r="J5539" s="34">
        <f>CONVERT(INDEX(Clg_StPt_Sch_EZ!$C$4:$I$27,MATCH(Schedules_8760!$C5539,Clg_StPt_Sch_EZ!$B$4:$B$27,0),MATCH(Schedules_8760!$F5539,Clg_StPt_Sch_EZ!$C$3:$I$3,0)),"F","C")</f>
        <v>25.555555555555554</v>
      </c>
      <c r="K5539" s="34">
        <f>CONVERT(INDEX(Clg_StPt_Sch_EZ!$C$31:$I$54,MATCH(Schedules_8760!$C5539,Clg_StPt_Sch_EZ!$B$31:$B$54,0),MATCH(Schedules_8760!$F5539,Clg_StPt_Sch_EZ!$C$30:$I$30,0)),"F","C")</f>
        <v>28.333333333333332</v>
      </c>
      <c r="L5539" s="34">
        <f>CONVERT(INDEX(DHW_StPt_Sch_EZ!$C$4:$I$27,MATCH(Schedules_8760!$C5539,DHW_StPt_Sch_EZ!$B$4:$B$27,0),MATCH(Schedules_8760!$F5539,DHW_StPt_Sch_EZ!$C$3:$I$3,0)),"F","C")</f>
        <v>53.333333333333329</v>
      </c>
      <c r="M5539" s="34">
        <f>CONVERT(INDEX(DHW_StPt_Sch_EZ!$C$31:$I$54,MATCH(Schedules_8760!$C5539,DHW_StPt_Sch_EZ!$B$31:$B$54,0),MATCH(Schedules_8760!$F5539,DHW_StPt_Sch_EZ!$C$30:$I$30,0)),"F","C")</f>
        <v>53.333333333333329</v>
      </c>
      <c r="N5539" s="12"/>
      <c r="O5539" s="12"/>
      <c r="P5539" s="12"/>
    </row>
    <row r="5540" spans="1:16" x14ac:dyDescent="0.25">
      <c r="A5540" s="35">
        <v>5539</v>
      </c>
      <c r="B5540" s="89">
        <v>231.75</v>
      </c>
      <c r="C5540" s="35">
        <f t="shared" si="430"/>
        <v>19</v>
      </c>
      <c r="D5540" s="35">
        <f t="shared" si="433"/>
        <v>231</v>
      </c>
      <c r="E5540" s="35">
        <f t="shared" si="434"/>
        <v>7</v>
      </c>
      <c r="F5540" s="35" t="str">
        <f t="shared" si="431"/>
        <v>Saturday</v>
      </c>
      <c r="G5540" s="35">
        <f t="shared" si="432"/>
        <v>8</v>
      </c>
      <c r="H5540" s="34">
        <f>CONVERT(INDEX(Htg_StPt_Sch_EZ!$C$4:$I$27,MATCH(Schedules_8760!$C5540,Htg_StPt_Sch_EZ!$B$4:$B$27,0),MATCH(Schedules_8760!$F5540,Htg_StPt_Sch_EZ!$C$3:$I$3,0)),"F","C")</f>
        <v>20.555555555555554</v>
      </c>
      <c r="I5540" s="34">
        <f>CONVERT(INDEX(Htg_StPt_Sch_EZ!$C$31:$I$54,MATCH(Schedules_8760!$C5540,Htg_StPt_Sch_EZ!$B$31:$B$54,0),MATCH(Schedules_8760!$F5540,Htg_StPt_Sch_EZ!$C$30:$I$30,0)),"F","C")</f>
        <v>18.333333333333332</v>
      </c>
      <c r="J5540" s="34">
        <f>CONVERT(INDEX(Clg_StPt_Sch_EZ!$C$4:$I$27,MATCH(Schedules_8760!$C5540,Clg_StPt_Sch_EZ!$B$4:$B$27,0),MATCH(Schedules_8760!$F5540,Clg_StPt_Sch_EZ!$C$3:$I$3,0)),"F","C")</f>
        <v>25.555555555555554</v>
      </c>
      <c r="K5540" s="34">
        <f>CONVERT(INDEX(Clg_StPt_Sch_EZ!$C$31:$I$54,MATCH(Schedules_8760!$C5540,Clg_StPt_Sch_EZ!$B$31:$B$54,0),MATCH(Schedules_8760!$F5540,Clg_StPt_Sch_EZ!$C$30:$I$30,0)),"F","C")</f>
        <v>28.333333333333332</v>
      </c>
      <c r="L5540" s="34">
        <f>CONVERT(INDEX(DHW_StPt_Sch_EZ!$C$4:$I$27,MATCH(Schedules_8760!$C5540,DHW_StPt_Sch_EZ!$B$4:$B$27,0),MATCH(Schedules_8760!$F5540,DHW_StPt_Sch_EZ!$C$3:$I$3,0)),"F","C")</f>
        <v>53.333333333333329</v>
      </c>
      <c r="M5540" s="34">
        <f>CONVERT(INDEX(DHW_StPt_Sch_EZ!$C$31:$I$54,MATCH(Schedules_8760!$C5540,DHW_StPt_Sch_EZ!$B$31:$B$54,0),MATCH(Schedules_8760!$F5540,DHW_StPt_Sch_EZ!$C$30:$I$30,0)),"F","C")</f>
        <v>53.333333333333329</v>
      </c>
      <c r="N5540" s="12"/>
      <c r="O5540" s="12"/>
      <c r="P5540" s="12"/>
    </row>
    <row r="5541" spans="1:16" x14ac:dyDescent="0.25">
      <c r="A5541" s="35">
        <v>5540</v>
      </c>
      <c r="B5541" s="89">
        <v>231.79166666666671</v>
      </c>
      <c r="C5541" s="35">
        <f t="shared" si="430"/>
        <v>20</v>
      </c>
      <c r="D5541" s="35">
        <f t="shared" si="433"/>
        <v>231</v>
      </c>
      <c r="E5541" s="35">
        <f t="shared" si="434"/>
        <v>7</v>
      </c>
      <c r="F5541" s="35" t="str">
        <f t="shared" si="431"/>
        <v>Saturday</v>
      </c>
      <c r="G5541" s="35">
        <f t="shared" si="432"/>
        <v>8</v>
      </c>
      <c r="H5541" s="34">
        <f>CONVERT(INDEX(Htg_StPt_Sch_EZ!$C$4:$I$27,MATCH(Schedules_8760!$C5541,Htg_StPt_Sch_EZ!$B$4:$B$27,0),MATCH(Schedules_8760!$F5541,Htg_StPt_Sch_EZ!$C$3:$I$3,0)),"F","C")</f>
        <v>20.555555555555554</v>
      </c>
      <c r="I5541" s="34">
        <f>CONVERT(INDEX(Htg_StPt_Sch_EZ!$C$31:$I$54,MATCH(Schedules_8760!$C5541,Htg_StPt_Sch_EZ!$B$31:$B$54,0),MATCH(Schedules_8760!$F5541,Htg_StPt_Sch_EZ!$C$30:$I$30,0)),"F","C")</f>
        <v>18.888888888888889</v>
      </c>
      <c r="J5541" s="34">
        <f>CONVERT(INDEX(Clg_StPt_Sch_EZ!$C$4:$I$27,MATCH(Schedules_8760!$C5541,Clg_StPt_Sch_EZ!$B$4:$B$27,0),MATCH(Schedules_8760!$F5541,Clg_StPt_Sch_EZ!$C$3:$I$3,0)),"F","C")</f>
        <v>25.555555555555554</v>
      </c>
      <c r="K5541" s="34">
        <f>CONVERT(INDEX(Clg_StPt_Sch_EZ!$C$31:$I$54,MATCH(Schedules_8760!$C5541,Clg_StPt_Sch_EZ!$B$31:$B$54,0),MATCH(Schedules_8760!$F5541,Clg_StPt_Sch_EZ!$C$30:$I$30,0)),"F","C")</f>
        <v>28.333333333333332</v>
      </c>
      <c r="L5541" s="34">
        <f>CONVERT(INDEX(DHW_StPt_Sch_EZ!$C$4:$I$27,MATCH(Schedules_8760!$C5541,DHW_StPt_Sch_EZ!$B$4:$B$27,0),MATCH(Schedules_8760!$F5541,DHW_StPt_Sch_EZ!$C$3:$I$3,0)),"F","C")</f>
        <v>53.333333333333329</v>
      </c>
      <c r="M5541" s="34">
        <f>CONVERT(INDEX(DHW_StPt_Sch_EZ!$C$31:$I$54,MATCH(Schedules_8760!$C5541,DHW_StPt_Sch_EZ!$B$31:$B$54,0),MATCH(Schedules_8760!$F5541,DHW_StPt_Sch_EZ!$C$30:$I$30,0)),"F","C")</f>
        <v>53.333333333333329</v>
      </c>
      <c r="N5541" s="12"/>
      <c r="O5541" s="12"/>
      <c r="P5541" s="12"/>
    </row>
    <row r="5542" spans="1:16" x14ac:dyDescent="0.25">
      <c r="A5542" s="35">
        <v>5541</v>
      </c>
      <c r="B5542" s="89">
        <v>231.83333333333329</v>
      </c>
      <c r="C5542" s="35">
        <f t="shared" si="430"/>
        <v>21</v>
      </c>
      <c r="D5542" s="35">
        <f t="shared" si="433"/>
        <v>231</v>
      </c>
      <c r="E5542" s="35">
        <f t="shared" si="434"/>
        <v>7</v>
      </c>
      <c r="F5542" s="35" t="str">
        <f t="shared" si="431"/>
        <v>Saturday</v>
      </c>
      <c r="G5542" s="35">
        <f t="shared" si="432"/>
        <v>8</v>
      </c>
      <c r="H5542" s="34">
        <f>CONVERT(INDEX(Htg_StPt_Sch_EZ!$C$4:$I$27,MATCH(Schedules_8760!$C5542,Htg_StPt_Sch_EZ!$B$4:$B$27,0),MATCH(Schedules_8760!$F5542,Htg_StPt_Sch_EZ!$C$3:$I$3,0)),"F","C")</f>
        <v>20.555555555555554</v>
      </c>
      <c r="I5542" s="34">
        <f>CONVERT(INDEX(Htg_StPt_Sch_EZ!$C$31:$I$54,MATCH(Schedules_8760!$C5542,Htg_StPt_Sch_EZ!$B$31:$B$54,0),MATCH(Schedules_8760!$F5542,Htg_StPt_Sch_EZ!$C$30:$I$30,0)),"F","C")</f>
        <v>19.444444444444443</v>
      </c>
      <c r="J5542" s="34">
        <f>CONVERT(INDEX(Clg_StPt_Sch_EZ!$C$4:$I$27,MATCH(Schedules_8760!$C5542,Clg_StPt_Sch_EZ!$B$4:$B$27,0),MATCH(Schedules_8760!$F5542,Clg_StPt_Sch_EZ!$C$3:$I$3,0)),"F","C")</f>
        <v>25.555555555555554</v>
      </c>
      <c r="K5542" s="34">
        <f>CONVERT(INDEX(Clg_StPt_Sch_EZ!$C$31:$I$54,MATCH(Schedules_8760!$C5542,Clg_StPt_Sch_EZ!$B$31:$B$54,0),MATCH(Schedules_8760!$F5542,Clg_StPt_Sch_EZ!$C$30:$I$30,0)),"F","C")</f>
        <v>28.333333333333332</v>
      </c>
      <c r="L5542" s="34">
        <f>CONVERT(INDEX(DHW_StPt_Sch_EZ!$C$4:$I$27,MATCH(Schedules_8760!$C5542,DHW_StPt_Sch_EZ!$B$4:$B$27,0),MATCH(Schedules_8760!$F5542,DHW_StPt_Sch_EZ!$C$3:$I$3,0)),"F","C")</f>
        <v>53.333333333333329</v>
      </c>
      <c r="M5542" s="34">
        <f>CONVERT(INDEX(DHW_StPt_Sch_EZ!$C$31:$I$54,MATCH(Schedules_8760!$C5542,DHW_StPt_Sch_EZ!$B$31:$B$54,0),MATCH(Schedules_8760!$F5542,DHW_StPt_Sch_EZ!$C$30:$I$30,0)),"F","C")</f>
        <v>53.333333333333329</v>
      </c>
      <c r="N5542" s="12"/>
      <c r="O5542" s="12"/>
      <c r="P5542" s="12"/>
    </row>
    <row r="5543" spans="1:16" x14ac:dyDescent="0.25">
      <c r="A5543" s="35">
        <v>5542</v>
      </c>
      <c r="B5543" s="89">
        <v>231.875</v>
      </c>
      <c r="C5543" s="35">
        <f t="shared" si="430"/>
        <v>22</v>
      </c>
      <c r="D5543" s="35">
        <f t="shared" si="433"/>
        <v>231</v>
      </c>
      <c r="E5543" s="35">
        <f t="shared" si="434"/>
        <v>7</v>
      </c>
      <c r="F5543" s="35" t="str">
        <f t="shared" si="431"/>
        <v>Saturday</v>
      </c>
      <c r="G5543" s="35">
        <f t="shared" si="432"/>
        <v>8</v>
      </c>
      <c r="H5543" s="34">
        <f>CONVERT(INDEX(Htg_StPt_Sch_EZ!$C$4:$I$27,MATCH(Schedules_8760!$C5543,Htg_StPt_Sch_EZ!$B$4:$B$27,0),MATCH(Schedules_8760!$F5543,Htg_StPt_Sch_EZ!$C$3:$I$3,0)),"F","C")</f>
        <v>20.555555555555554</v>
      </c>
      <c r="I5543" s="34">
        <f>CONVERT(INDEX(Htg_StPt_Sch_EZ!$C$31:$I$54,MATCH(Schedules_8760!$C5543,Htg_StPt_Sch_EZ!$B$31:$B$54,0),MATCH(Schedules_8760!$F5543,Htg_StPt_Sch_EZ!$C$30:$I$30,0)),"F","C")</f>
        <v>19.444444444444443</v>
      </c>
      <c r="J5543" s="34">
        <f>CONVERT(INDEX(Clg_StPt_Sch_EZ!$C$4:$I$27,MATCH(Schedules_8760!$C5543,Clg_StPt_Sch_EZ!$B$4:$B$27,0),MATCH(Schedules_8760!$F5543,Clg_StPt_Sch_EZ!$C$3:$I$3,0)),"F","C")</f>
        <v>25.555555555555554</v>
      </c>
      <c r="K5543" s="34">
        <f>CONVERT(INDEX(Clg_StPt_Sch_EZ!$C$31:$I$54,MATCH(Schedules_8760!$C5543,Clg_StPt_Sch_EZ!$B$31:$B$54,0),MATCH(Schedules_8760!$F5543,Clg_StPt_Sch_EZ!$C$30:$I$30,0)),"F","C")</f>
        <v>28.333333333333332</v>
      </c>
      <c r="L5543" s="34">
        <f>CONVERT(INDEX(DHW_StPt_Sch_EZ!$C$4:$I$27,MATCH(Schedules_8760!$C5543,DHW_StPt_Sch_EZ!$B$4:$B$27,0),MATCH(Schedules_8760!$F5543,DHW_StPt_Sch_EZ!$C$3:$I$3,0)),"F","C")</f>
        <v>53.333333333333329</v>
      </c>
      <c r="M5543" s="34">
        <f>CONVERT(INDEX(DHW_StPt_Sch_EZ!$C$31:$I$54,MATCH(Schedules_8760!$C5543,DHW_StPt_Sch_EZ!$B$31:$B$54,0),MATCH(Schedules_8760!$F5543,DHW_StPt_Sch_EZ!$C$30:$I$30,0)),"F","C")</f>
        <v>53.333333333333329</v>
      </c>
      <c r="N5543" s="12"/>
      <c r="O5543" s="12"/>
      <c r="P5543" s="12"/>
    </row>
    <row r="5544" spans="1:16" x14ac:dyDescent="0.25">
      <c r="A5544" s="35">
        <v>5543</v>
      </c>
      <c r="B5544" s="89">
        <v>231.91666666666671</v>
      </c>
      <c r="C5544" s="35">
        <f t="shared" si="430"/>
        <v>23</v>
      </c>
      <c r="D5544" s="35">
        <f t="shared" si="433"/>
        <v>231</v>
      </c>
      <c r="E5544" s="35">
        <f t="shared" si="434"/>
        <v>7</v>
      </c>
      <c r="F5544" s="35" t="str">
        <f t="shared" si="431"/>
        <v>Saturday</v>
      </c>
      <c r="G5544" s="35">
        <f t="shared" si="432"/>
        <v>8</v>
      </c>
      <c r="H5544" s="34">
        <f>CONVERT(INDEX(Htg_StPt_Sch_EZ!$C$4:$I$27,MATCH(Schedules_8760!$C5544,Htg_StPt_Sch_EZ!$B$4:$B$27,0),MATCH(Schedules_8760!$F5544,Htg_StPt_Sch_EZ!$C$3:$I$3,0)),"F","C")</f>
        <v>20.555555555555554</v>
      </c>
      <c r="I5544" s="34">
        <f>CONVERT(INDEX(Htg_StPt_Sch_EZ!$C$31:$I$54,MATCH(Schedules_8760!$C5544,Htg_StPt_Sch_EZ!$B$31:$B$54,0),MATCH(Schedules_8760!$F5544,Htg_StPt_Sch_EZ!$C$30:$I$30,0)),"F","C")</f>
        <v>19.444444444444443</v>
      </c>
      <c r="J5544" s="34">
        <f>CONVERT(INDEX(Clg_StPt_Sch_EZ!$C$4:$I$27,MATCH(Schedules_8760!$C5544,Clg_StPt_Sch_EZ!$B$4:$B$27,0),MATCH(Schedules_8760!$F5544,Clg_StPt_Sch_EZ!$C$3:$I$3,0)),"F","C")</f>
        <v>25.555555555555554</v>
      </c>
      <c r="K5544" s="34">
        <f>CONVERT(INDEX(Clg_StPt_Sch_EZ!$C$31:$I$54,MATCH(Schedules_8760!$C5544,Clg_StPt_Sch_EZ!$B$31:$B$54,0),MATCH(Schedules_8760!$F5544,Clg_StPt_Sch_EZ!$C$30:$I$30,0)),"F","C")</f>
        <v>28.333333333333332</v>
      </c>
      <c r="L5544" s="34">
        <f>CONVERT(INDEX(DHW_StPt_Sch_EZ!$C$4:$I$27,MATCH(Schedules_8760!$C5544,DHW_StPt_Sch_EZ!$B$4:$B$27,0),MATCH(Schedules_8760!$F5544,DHW_StPt_Sch_EZ!$C$3:$I$3,0)),"F","C")</f>
        <v>53.333333333333329</v>
      </c>
      <c r="M5544" s="34">
        <f>CONVERT(INDEX(DHW_StPt_Sch_EZ!$C$31:$I$54,MATCH(Schedules_8760!$C5544,DHW_StPt_Sch_EZ!$B$31:$B$54,0),MATCH(Schedules_8760!$F5544,DHW_StPt_Sch_EZ!$C$30:$I$30,0)),"F","C")</f>
        <v>53.333333333333329</v>
      </c>
      <c r="N5544" s="12"/>
      <c r="O5544" s="12"/>
      <c r="P5544" s="12"/>
    </row>
    <row r="5545" spans="1:16" x14ac:dyDescent="0.25">
      <c r="A5545" s="35">
        <v>5544</v>
      </c>
      <c r="B5545" s="89">
        <v>231.95833333333329</v>
      </c>
      <c r="C5545" s="35">
        <f t="shared" si="430"/>
        <v>24</v>
      </c>
      <c r="D5545" s="35">
        <f t="shared" si="433"/>
        <v>231</v>
      </c>
      <c r="E5545" s="35">
        <f t="shared" si="434"/>
        <v>7</v>
      </c>
      <c r="F5545" s="35" t="str">
        <f t="shared" si="431"/>
        <v>Saturday</v>
      </c>
      <c r="G5545" s="35">
        <f t="shared" si="432"/>
        <v>8</v>
      </c>
      <c r="H5545" s="34">
        <f>CONVERT(INDEX(Htg_StPt_Sch_EZ!$C$4:$I$27,MATCH(Schedules_8760!$C5545,Htg_StPt_Sch_EZ!$B$4:$B$27,0),MATCH(Schedules_8760!$F5545,Htg_StPt_Sch_EZ!$C$3:$I$3,0)),"F","C")</f>
        <v>20.555555555555554</v>
      </c>
      <c r="I5545" s="34">
        <f>CONVERT(INDEX(Htg_StPt_Sch_EZ!$C$31:$I$54,MATCH(Schedules_8760!$C5545,Htg_StPt_Sch_EZ!$B$31:$B$54,0),MATCH(Schedules_8760!$F5545,Htg_StPt_Sch_EZ!$C$30:$I$30,0)),"F","C")</f>
        <v>19.444444444444443</v>
      </c>
      <c r="J5545" s="34">
        <f>CONVERT(INDEX(Clg_StPt_Sch_EZ!$C$4:$I$27,MATCH(Schedules_8760!$C5545,Clg_StPt_Sch_EZ!$B$4:$B$27,0),MATCH(Schedules_8760!$F5545,Clg_StPt_Sch_EZ!$C$3:$I$3,0)),"F","C")</f>
        <v>25.555555555555554</v>
      </c>
      <c r="K5545" s="34">
        <f>CONVERT(INDEX(Clg_StPt_Sch_EZ!$C$31:$I$54,MATCH(Schedules_8760!$C5545,Clg_StPt_Sch_EZ!$B$31:$B$54,0),MATCH(Schedules_8760!$F5545,Clg_StPt_Sch_EZ!$C$30:$I$30,0)),"F","C")</f>
        <v>28.333333333333332</v>
      </c>
      <c r="L5545" s="34">
        <f>CONVERT(INDEX(DHW_StPt_Sch_EZ!$C$4:$I$27,MATCH(Schedules_8760!$C5545,DHW_StPt_Sch_EZ!$B$4:$B$27,0),MATCH(Schedules_8760!$F5545,DHW_StPt_Sch_EZ!$C$3:$I$3,0)),"F","C")</f>
        <v>53.333333333333329</v>
      </c>
      <c r="M5545" s="34">
        <f>CONVERT(INDEX(DHW_StPt_Sch_EZ!$C$31:$I$54,MATCH(Schedules_8760!$C5545,DHW_StPt_Sch_EZ!$B$31:$B$54,0),MATCH(Schedules_8760!$F5545,DHW_StPt_Sch_EZ!$C$30:$I$30,0)),"F","C")</f>
        <v>53.333333333333329</v>
      </c>
      <c r="N5545" s="12"/>
      <c r="O5545" s="12"/>
      <c r="P5545" s="12"/>
    </row>
    <row r="5546" spans="1:16" x14ac:dyDescent="0.25">
      <c r="A5546" s="35">
        <v>5545</v>
      </c>
      <c r="B5546" s="89">
        <v>232</v>
      </c>
      <c r="C5546" s="35">
        <f t="shared" si="430"/>
        <v>1</v>
      </c>
      <c r="D5546" s="35">
        <f t="shared" si="433"/>
        <v>232</v>
      </c>
      <c r="E5546" s="35">
        <f t="shared" si="434"/>
        <v>1</v>
      </c>
      <c r="F5546" s="35" t="str">
        <f t="shared" si="431"/>
        <v>Sunday</v>
      </c>
      <c r="G5546" s="35">
        <f t="shared" si="432"/>
        <v>8</v>
      </c>
      <c r="H5546" s="34">
        <f>CONVERT(INDEX(Htg_StPt_Sch_EZ!$C$4:$I$27,MATCH(Schedules_8760!$C5546,Htg_StPt_Sch_EZ!$B$4:$B$27,0),MATCH(Schedules_8760!$F5546,Htg_StPt_Sch_EZ!$C$3:$I$3,0)),"F","C")</f>
        <v>20.555555555555554</v>
      </c>
      <c r="I5546" s="34">
        <f>CONVERT(INDEX(Htg_StPt_Sch_EZ!$C$31:$I$54,MATCH(Schedules_8760!$C5546,Htg_StPt_Sch_EZ!$B$31:$B$54,0),MATCH(Schedules_8760!$F5546,Htg_StPt_Sch_EZ!$C$30:$I$30,0)),"F","C")</f>
        <v>19.444444444444443</v>
      </c>
      <c r="J5546" s="34">
        <f>CONVERT(INDEX(Clg_StPt_Sch_EZ!$C$4:$I$27,MATCH(Schedules_8760!$C5546,Clg_StPt_Sch_EZ!$B$4:$B$27,0),MATCH(Schedules_8760!$F5546,Clg_StPt_Sch_EZ!$C$3:$I$3,0)),"F","C")</f>
        <v>25.555555555555554</v>
      </c>
      <c r="K5546" s="34">
        <f>CONVERT(INDEX(Clg_StPt_Sch_EZ!$C$31:$I$54,MATCH(Schedules_8760!$C5546,Clg_StPt_Sch_EZ!$B$31:$B$54,0),MATCH(Schedules_8760!$F5546,Clg_StPt_Sch_EZ!$C$30:$I$30,0)),"F","C")</f>
        <v>28.333333333333332</v>
      </c>
      <c r="L5546" s="34">
        <f>CONVERT(INDEX(DHW_StPt_Sch_EZ!$C$4:$I$27,MATCH(Schedules_8760!$C5546,DHW_StPt_Sch_EZ!$B$4:$B$27,0),MATCH(Schedules_8760!$F5546,DHW_StPt_Sch_EZ!$C$3:$I$3,0)),"F","C")</f>
        <v>53.333333333333329</v>
      </c>
      <c r="M5546" s="34">
        <f>CONVERT(INDEX(DHW_StPt_Sch_EZ!$C$31:$I$54,MATCH(Schedules_8760!$C5546,DHW_StPt_Sch_EZ!$B$31:$B$54,0),MATCH(Schedules_8760!$F5546,DHW_StPt_Sch_EZ!$C$30:$I$30,0)),"F","C")</f>
        <v>53.333333333333329</v>
      </c>
      <c r="N5546" s="12"/>
      <c r="O5546" s="12"/>
      <c r="P5546" s="12"/>
    </row>
    <row r="5547" spans="1:16" x14ac:dyDescent="0.25">
      <c r="A5547" s="35">
        <v>5546</v>
      </c>
      <c r="B5547" s="89">
        <v>232.04166666666671</v>
      </c>
      <c r="C5547" s="35">
        <f t="shared" si="430"/>
        <v>2</v>
      </c>
      <c r="D5547" s="35">
        <f t="shared" si="433"/>
        <v>232</v>
      </c>
      <c r="E5547" s="35">
        <f t="shared" si="434"/>
        <v>1</v>
      </c>
      <c r="F5547" s="35" t="str">
        <f t="shared" si="431"/>
        <v>Sunday</v>
      </c>
      <c r="G5547" s="35">
        <f t="shared" si="432"/>
        <v>8</v>
      </c>
      <c r="H5547" s="34">
        <f>CONVERT(INDEX(Htg_StPt_Sch_EZ!$C$4:$I$27,MATCH(Schedules_8760!$C5547,Htg_StPt_Sch_EZ!$B$4:$B$27,0),MATCH(Schedules_8760!$F5547,Htg_StPt_Sch_EZ!$C$3:$I$3,0)),"F","C")</f>
        <v>20.555555555555554</v>
      </c>
      <c r="I5547" s="34">
        <f>CONVERT(INDEX(Htg_StPt_Sch_EZ!$C$31:$I$54,MATCH(Schedules_8760!$C5547,Htg_StPt_Sch_EZ!$B$31:$B$54,0),MATCH(Schedules_8760!$F5547,Htg_StPt_Sch_EZ!$C$30:$I$30,0)),"F","C")</f>
        <v>19.444444444444443</v>
      </c>
      <c r="J5547" s="34">
        <f>CONVERT(INDEX(Clg_StPt_Sch_EZ!$C$4:$I$27,MATCH(Schedules_8760!$C5547,Clg_StPt_Sch_EZ!$B$4:$B$27,0),MATCH(Schedules_8760!$F5547,Clg_StPt_Sch_EZ!$C$3:$I$3,0)),"F","C")</f>
        <v>25.555555555555554</v>
      </c>
      <c r="K5547" s="34">
        <f>CONVERT(INDEX(Clg_StPt_Sch_EZ!$C$31:$I$54,MATCH(Schedules_8760!$C5547,Clg_StPt_Sch_EZ!$B$31:$B$54,0),MATCH(Schedules_8760!$F5547,Clg_StPt_Sch_EZ!$C$30:$I$30,0)),"F","C")</f>
        <v>28.333333333333332</v>
      </c>
      <c r="L5547" s="34">
        <f>CONVERT(INDEX(DHW_StPt_Sch_EZ!$C$4:$I$27,MATCH(Schedules_8760!$C5547,DHW_StPt_Sch_EZ!$B$4:$B$27,0),MATCH(Schedules_8760!$F5547,DHW_StPt_Sch_EZ!$C$3:$I$3,0)),"F","C")</f>
        <v>53.333333333333329</v>
      </c>
      <c r="M5547" s="34">
        <f>CONVERT(INDEX(DHW_StPt_Sch_EZ!$C$31:$I$54,MATCH(Schedules_8760!$C5547,DHW_StPt_Sch_EZ!$B$31:$B$54,0),MATCH(Schedules_8760!$F5547,DHW_StPt_Sch_EZ!$C$30:$I$30,0)),"F","C")</f>
        <v>53.333333333333329</v>
      </c>
      <c r="N5547" s="12"/>
      <c r="O5547" s="12"/>
      <c r="P5547" s="12"/>
    </row>
    <row r="5548" spans="1:16" x14ac:dyDescent="0.25">
      <c r="A5548" s="35">
        <v>5547</v>
      </c>
      <c r="B5548" s="89">
        <v>232.08333333333329</v>
      </c>
      <c r="C5548" s="35">
        <f t="shared" si="430"/>
        <v>3</v>
      </c>
      <c r="D5548" s="35">
        <f t="shared" si="433"/>
        <v>232</v>
      </c>
      <c r="E5548" s="35">
        <f t="shared" si="434"/>
        <v>1</v>
      </c>
      <c r="F5548" s="35" t="str">
        <f t="shared" si="431"/>
        <v>Sunday</v>
      </c>
      <c r="G5548" s="35">
        <f t="shared" si="432"/>
        <v>8</v>
      </c>
      <c r="H5548" s="34">
        <f>CONVERT(INDEX(Htg_StPt_Sch_EZ!$C$4:$I$27,MATCH(Schedules_8760!$C5548,Htg_StPt_Sch_EZ!$B$4:$B$27,0),MATCH(Schedules_8760!$F5548,Htg_StPt_Sch_EZ!$C$3:$I$3,0)),"F","C")</f>
        <v>20.555555555555554</v>
      </c>
      <c r="I5548" s="34">
        <f>CONVERT(INDEX(Htg_StPt_Sch_EZ!$C$31:$I$54,MATCH(Schedules_8760!$C5548,Htg_StPt_Sch_EZ!$B$31:$B$54,0),MATCH(Schedules_8760!$F5548,Htg_StPt_Sch_EZ!$C$30:$I$30,0)),"F","C")</f>
        <v>19.444444444444443</v>
      </c>
      <c r="J5548" s="34">
        <f>CONVERT(INDEX(Clg_StPt_Sch_EZ!$C$4:$I$27,MATCH(Schedules_8760!$C5548,Clg_StPt_Sch_EZ!$B$4:$B$27,0),MATCH(Schedules_8760!$F5548,Clg_StPt_Sch_EZ!$C$3:$I$3,0)),"F","C")</f>
        <v>25.555555555555554</v>
      </c>
      <c r="K5548" s="34">
        <f>CONVERT(INDEX(Clg_StPt_Sch_EZ!$C$31:$I$54,MATCH(Schedules_8760!$C5548,Clg_StPt_Sch_EZ!$B$31:$B$54,0),MATCH(Schedules_8760!$F5548,Clg_StPt_Sch_EZ!$C$30:$I$30,0)),"F","C")</f>
        <v>28.333333333333332</v>
      </c>
      <c r="L5548" s="34">
        <f>CONVERT(INDEX(DHW_StPt_Sch_EZ!$C$4:$I$27,MATCH(Schedules_8760!$C5548,DHW_StPt_Sch_EZ!$B$4:$B$27,0),MATCH(Schedules_8760!$F5548,DHW_StPt_Sch_EZ!$C$3:$I$3,0)),"F","C")</f>
        <v>53.333333333333329</v>
      </c>
      <c r="M5548" s="34">
        <f>CONVERT(INDEX(DHW_StPt_Sch_EZ!$C$31:$I$54,MATCH(Schedules_8760!$C5548,DHW_StPt_Sch_EZ!$B$31:$B$54,0),MATCH(Schedules_8760!$F5548,DHW_StPt_Sch_EZ!$C$30:$I$30,0)),"F","C")</f>
        <v>53.333333333333329</v>
      </c>
      <c r="N5548" s="12"/>
      <c r="O5548" s="12"/>
      <c r="P5548" s="12"/>
    </row>
    <row r="5549" spans="1:16" x14ac:dyDescent="0.25">
      <c r="A5549" s="35">
        <v>5548</v>
      </c>
      <c r="B5549" s="89">
        <v>232.125</v>
      </c>
      <c r="C5549" s="35">
        <f t="shared" si="430"/>
        <v>4</v>
      </c>
      <c r="D5549" s="35">
        <f t="shared" si="433"/>
        <v>232</v>
      </c>
      <c r="E5549" s="35">
        <f t="shared" si="434"/>
        <v>1</v>
      </c>
      <c r="F5549" s="35" t="str">
        <f t="shared" si="431"/>
        <v>Sunday</v>
      </c>
      <c r="G5549" s="35">
        <f t="shared" si="432"/>
        <v>8</v>
      </c>
      <c r="H5549" s="34">
        <f>CONVERT(INDEX(Htg_StPt_Sch_EZ!$C$4:$I$27,MATCH(Schedules_8760!$C5549,Htg_StPt_Sch_EZ!$B$4:$B$27,0),MATCH(Schedules_8760!$F5549,Htg_StPt_Sch_EZ!$C$3:$I$3,0)),"F","C")</f>
        <v>20.555555555555554</v>
      </c>
      <c r="I5549" s="34">
        <f>CONVERT(INDEX(Htg_StPt_Sch_EZ!$C$31:$I$54,MATCH(Schedules_8760!$C5549,Htg_StPt_Sch_EZ!$B$31:$B$54,0),MATCH(Schedules_8760!$F5549,Htg_StPt_Sch_EZ!$C$30:$I$30,0)),"F","C")</f>
        <v>19.444444444444443</v>
      </c>
      <c r="J5549" s="34">
        <f>CONVERT(INDEX(Clg_StPt_Sch_EZ!$C$4:$I$27,MATCH(Schedules_8760!$C5549,Clg_StPt_Sch_EZ!$B$4:$B$27,0),MATCH(Schedules_8760!$F5549,Clg_StPt_Sch_EZ!$C$3:$I$3,0)),"F","C")</f>
        <v>25.555555555555554</v>
      </c>
      <c r="K5549" s="34">
        <f>CONVERT(INDEX(Clg_StPt_Sch_EZ!$C$31:$I$54,MATCH(Schedules_8760!$C5549,Clg_StPt_Sch_EZ!$B$31:$B$54,0),MATCH(Schedules_8760!$F5549,Clg_StPt_Sch_EZ!$C$30:$I$30,0)),"F","C")</f>
        <v>28.333333333333332</v>
      </c>
      <c r="L5549" s="34">
        <f>CONVERT(INDEX(DHW_StPt_Sch_EZ!$C$4:$I$27,MATCH(Schedules_8760!$C5549,DHW_StPt_Sch_EZ!$B$4:$B$27,0),MATCH(Schedules_8760!$F5549,DHW_StPt_Sch_EZ!$C$3:$I$3,0)),"F","C")</f>
        <v>53.333333333333329</v>
      </c>
      <c r="M5549" s="34">
        <f>CONVERT(INDEX(DHW_StPt_Sch_EZ!$C$31:$I$54,MATCH(Schedules_8760!$C5549,DHW_StPt_Sch_EZ!$B$31:$B$54,0),MATCH(Schedules_8760!$F5549,DHW_StPt_Sch_EZ!$C$30:$I$30,0)),"F","C")</f>
        <v>53.333333333333329</v>
      </c>
      <c r="N5549" s="12"/>
      <c r="O5549" s="12"/>
      <c r="P5549" s="12"/>
    </row>
    <row r="5550" spans="1:16" x14ac:dyDescent="0.25">
      <c r="A5550" s="35">
        <v>5549</v>
      </c>
      <c r="B5550" s="89">
        <v>232.16666666666671</v>
      </c>
      <c r="C5550" s="35">
        <f t="shared" si="430"/>
        <v>5</v>
      </c>
      <c r="D5550" s="35">
        <f t="shared" si="433"/>
        <v>232</v>
      </c>
      <c r="E5550" s="35">
        <f t="shared" si="434"/>
        <v>1</v>
      </c>
      <c r="F5550" s="35" t="str">
        <f t="shared" si="431"/>
        <v>Sunday</v>
      </c>
      <c r="G5550" s="35">
        <f t="shared" si="432"/>
        <v>8</v>
      </c>
      <c r="H5550" s="34">
        <f>CONVERT(INDEX(Htg_StPt_Sch_EZ!$C$4:$I$27,MATCH(Schedules_8760!$C5550,Htg_StPt_Sch_EZ!$B$4:$B$27,0),MATCH(Schedules_8760!$F5550,Htg_StPt_Sch_EZ!$C$3:$I$3,0)),"F","C")</f>
        <v>20.555555555555554</v>
      </c>
      <c r="I5550" s="34">
        <f>CONVERT(INDEX(Htg_StPt_Sch_EZ!$C$31:$I$54,MATCH(Schedules_8760!$C5550,Htg_StPt_Sch_EZ!$B$31:$B$54,0),MATCH(Schedules_8760!$F5550,Htg_StPt_Sch_EZ!$C$30:$I$30,0)),"F","C")</f>
        <v>19.444444444444443</v>
      </c>
      <c r="J5550" s="34">
        <f>CONVERT(INDEX(Clg_StPt_Sch_EZ!$C$4:$I$27,MATCH(Schedules_8760!$C5550,Clg_StPt_Sch_EZ!$B$4:$B$27,0),MATCH(Schedules_8760!$F5550,Clg_StPt_Sch_EZ!$C$3:$I$3,0)),"F","C")</f>
        <v>25.555555555555554</v>
      </c>
      <c r="K5550" s="34">
        <f>CONVERT(INDEX(Clg_StPt_Sch_EZ!$C$31:$I$54,MATCH(Schedules_8760!$C5550,Clg_StPt_Sch_EZ!$B$31:$B$54,0),MATCH(Schedules_8760!$F5550,Clg_StPt_Sch_EZ!$C$30:$I$30,0)),"F","C")</f>
        <v>28.333333333333332</v>
      </c>
      <c r="L5550" s="34">
        <f>CONVERT(INDEX(DHW_StPt_Sch_EZ!$C$4:$I$27,MATCH(Schedules_8760!$C5550,DHW_StPt_Sch_EZ!$B$4:$B$27,0),MATCH(Schedules_8760!$F5550,DHW_StPt_Sch_EZ!$C$3:$I$3,0)),"F","C")</f>
        <v>53.333333333333329</v>
      </c>
      <c r="M5550" s="34">
        <f>CONVERT(INDEX(DHW_StPt_Sch_EZ!$C$31:$I$54,MATCH(Schedules_8760!$C5550,DHW_StPt_Sch_EZ!$B$31:$B$54,0),MATCH(Schedules_8760!$F5550,DHW_StPt_Sch_EZ!$C$30:$I$30,0)),"F","C")</f>
        <v>53.333333333333329</v>
      </c>
      <c r="N5550" s="12"/>
      <c r="O5550" s="12"/>
      <c r="P5550" s="12"/>
    </row>
    <row r="5551" spans="1:16" x14ac:dyDescent="0.25">
      <c r="A5551" s="35">
        <v>5550</v>
      </c>
      <c r="B5551" s="89">
        <v>232.20833333333329</v>
      </c>
      <c r="C5551" s="35">
        <f t="shared" si="430"/>
        <v>6</v>
      </c>
      <c r="D5551" s="35">
        <f t="shared" si="433"/>
        <v>232</v>
      </c>
      <c r="E5551" s="35">
        <f t="shared" si="434"/>
        <v>1</v>
      </c>
      <c r="F5551" s="35" t="str">
        <f t="shared" si="431"/>
        <v>Sunday</v>
      </c>
      <c r="G5551" s="35">
        <f t="shared" si="432"/>
        <v>8</v>
      </c>
      <c r="H5551" s="34">
        <f>CONVERT(INDEX(Htg_StPt_Sch_EZ!$C$4:$I$27,MATCH(Schedules_8760!$C5551,Htg_StPt_Sch_EZ!$B$4:$B$27,0),MATCH(Schedules_8760!$F5551,Htg_StPt_Sch_EZ!$C$3:$I$3,0)),"F","C")</f>
        <v>20.555555555555554</v>
      </c>
      <c r="I5551" s="34">
        <f>CONVERT(INDEX(Htg_StPt_Sch_EZ!$C$31:$I$54,MATCH(Schedules_8760!$C5551,Htg_StPt_Sch_EZ!$B$31:$B$54,0),MATCH(Schedules_8760!$F5551,Htg_StPt_Sch_EZ!$C$30:$I$30,0)),"F","C")</f>
        <v>19.444444444444443</v>
      </c>
      <c r="J5551" s="34">
        <f>CONVERT(INDEX(Clg_StPt_Sch_EZ!$C$4:$I$27,MATCH(Schedules_8760!$C5551,Clg_StPt_Sch_EZ!$B$4:$B$27,0),MATCH(Schedules_8760!$F5551,Clg_StPt_Sch_EZ!$C$3:$I$3,0)),"F","C")</f>
        <v>25.555555555555554</v>
      </c>
      <c r="K5551" s="34">
        <f>CONVERT(INDEX(Clg_StPt_Sch_EZ!$C$31:$I$54,MATCH(Schedules_8760!$C5551,Clg_StPt_Sch_EZ!$B$31:$B$54,0),MATCH(Schedules_8760!$F5551,Clg_StPt_Sch_EZ!$C$30:$I$30,0)),"F","C")</f>
        <v>28.333333333333332</v>
      </c>
      <c r="L5551" s="34">
        <f>CONVERT(INDEX(DHW_StPt_Sch_EZ!$C$4:$I$27,MATCH(Schedules_8760!$C5551,DHW_StPt_Sch_EZ!$B$4:$B$27,0),MATCH(Schedules_8760!$F5551,DHW_StPt_Sch_EZ!$C$3:$I$3,0)),"F","C")</f>
        <v>53.333333333333329</v>
      </c>
      <c r="M5551" s="34">
        <f>CONVERT(INDEX(DHW_StPt_Sch_EZ!$C$31:$I$54,MATCH(Schedules_8760!$C5551,DHW_StPt_Sch_EZ!$B$31:$B$54,0),MATCH(Schedules_8760!$F5551,DHW_StPt_Sch_EZ!$C$30:$I$30,0)),"F","C")</f>
        <v>53.333333333333329</v>
      </c>
      <c r="N5551" s="12"/>
      <c r="O5551" s="12"/>
      <c r="P5551" s="12"/>
    </row>
    <row r="5552" spans="1:16" x14ac:dyDescent="0.25">
      <c r="A5552" s="35">
        <v>5551</v>
      </c>
      <c r="B5552" s="89">
        <v>232.25</v>
      </c>
      <c r="C5552" s="35">
        <f t="shared" si="430"/>
        <v>7</v>
      </c>
      <c r="D5552" s="35">
        <f t="shared" si="433"/>
        <v>232</v>
      </c>
      <c r="E5552" s="35">
        <f t="shared" si="434"/>
        <v>1</v>
      </c>
      <c r="F5552" s="35" t="str">
        <f t="shared" si="431"/>
        <v>Sunday</v>
      </c>
      <c r="G5552" s="35">
        <f t="shared" si="432"/>
        <v>8</v>
      </c>
      <c r="H5552" s="34">
        <f>CONVERT(INDEX(Htg_StPt_Sch_EZ!$C$4:$I$27,MATCH(Schedules_8760!$C5552,Htg_StPt_Sch_EZ!$B$4:$B$27,0),MATCH(Schedules_8760!$F5552,Htg_StPt_Sch_EZ!$C$3:$I$3,0)),"F","C")</f>
        <v>20.555555555555554</v>
      </c>
      <c r="I5552" s="34">
        <f>CONVERT(INDEX(Htg_StPt_Sch_EZ!$C$31:$I$54,MATCH(Schedules_8760!$C5552,Htg_StPt_Sch_EZ!$B$31:$B$54,0),MATCH(Schedules_8760!$F5552,Htg_StPt_Sch_EZ!$C$30:$I$30,0)),"F","C")</f>
        <v>19.444444444444443</v>
      </c>
      <c r="J5552" s="34">
        <f>CONVERT(INDEX(Clg_StPt_Sch_EZ!$C$4:$I$27,MATCH(Schedules_8760!$C5552,Clg_StPt_Sch_EZ!$B$4:$B$27,0),MATCH(Schedules_8760!$F5552,Clg_StPt_Sch_EZ!$C$3:$I$3,0)),"F","C")</f>
        <v>25.555555555555554</v>
      </c>
      <c r="K5552" s="34">
        <f>CONVERT(INDEX(Clg_StPt_Sch_EZ!$C$31:$I$54,MATCH(Schedules_8760!$C5552,Clg_StPt_Sch_EZ!$B$31:$B$54,0),MATCH(Schedules_8760!$F5552,Clg_StPt_Sch_EZ!$C$30:$I$30,0)),"F","C")</f>
        <v>28.333333333333332</v>
      </c>
      <c r="L5552" s="34">
        <f>CONVERT(INDEX(DHW_StPt_Sch_EZ!$C$4:$I$27,MATCH(Schedules_8760!$C5552,DHW_StPt_Sch_EZ!$B$4:$B$27,0),MATCH(Schedules_8760!$F5552,DHW_StPt_Sch_EZ!$C$3:$I$3,0)),"F","C")</f>
        <v>53.333333333333329</v>
      </c>
      <c r="M5552" s="34">
        <f>CONVERT(INDEX(DHW_StPt_Sch_EZ!$C$31:$I$54,MATCH(Schedules_8760!$C5552,DHW_StPt_Sch_EZ!$B$31:$B$54,0),MATCH(Schedules_8760!$F5552,DHW_StPt_Sch_EZ!$C$30:$I$30,0)),"F","C")</f>
        <v>53.333333333333329</v>
      </c>
      <c r="N5552" s="12"/>
      <c r="O5552" s="12"/>
      <c r="P5552" s="12"/>
    </row>
    <row r="5553" spans="1:16" x14ac:dyDescent="0.25">
      <c r="A5553" s="35">
        <v>5552</v>
      </c>
      <c r="B5553" s="89">
        <v>232.29166666666671</v>
      </c>
      <c r="C5553" s="35">
        <f t="shared" si="430"/>
        <v>8</v>
      </c>
      <c r="D5553" s="35">
        <f t="shared" si="433"/>
        <v>232</v>
      </c>
      <c r="E5553" s="35">
        <f t="shared" si="434"/>
        <v>1</v>
      </c>
      <c r="F5553" s="35" t="str">
        <f t="shared" si="431"/>
        <v>Sunday</v>
      </c>
      <c r="G5553" s="35">
        <f t="shared" si="432"/>
        <v>8</v>
      </c>
      <c r="H5553" s="34">
        <f>CONVERT(INDEX(Htg_StPt_Sch_EZ!$C$4:$I$27,MATCH(Schedules_8760!$C5553,Htg_StPt_Sch_EZ!$B$4:$B$27,0),MATCH(Schedules_8760!$F5553,Htg_StPt_Sch_EZ!$C$3:$I$3,0)),"F","C")</f>
        <v>20.555555555555554</v>
      </c>
      <c r="I5553" s="34">
        <f>CONVERT(INDEX(Htg_StPt_Sch_EZ!$C$31:$I$54,MATCH(Schedules_8760!$C5553,Htg_StPt_Sch_EZ!$B$31:$B$54,0),MATCH(Schedules_8760!$F5553,Htg_StPt_Sch_EZ!$C$30:$I$30,0)),"F","C")</f>
        <v>19.444444444444443</v>
      </c>
      <c r="J5553" s="34">
        <f>CONVERT(INDEX(Clg_StPt_Sch_EZ!$C$4:$I$27,MATCH(Schedules_8760!$C5553,Clg_StPt_Sch_EZ!$B$4:$B$27,0),MATCH(Schedules_8760!$F5553,Clg_StPt_Sch_EZ!$C$3:$I$3,0)),"F","C")</f>
        <v>25.555555555555554</v>
      </c>
      <c r="K5553" s="34">
        <f>CONVERT(INDEX(Clg_StPt_Sch_EZ!$C$31:$I$54,MATCH(Schedules_8760!$C5553,Clg_StPt_Sch_EZ!$B$31:$B$54,0),MATCH(Schedules_8760!$F5553,Clg_StPt_Sch_EZ!$C$30:$I$30,0)),"F","C")</f>
        <v>25</v>
      </c>
      <c r="L5553" s="34">
        <f>CONVERT(INDEX(DHW_StPt_Sch_EZ!$C$4:$I$27,MATCH(Schedules_8760!$C5553,DHW_StPt_Sch_EZ!$B$4:$B$27,0),MATCH(Schedules_8760!$F5553,DHW_StPt_Sch_EZ!$C$3:$I$3,0)),"F","C")</f>
        <v>53.333333333333329</v>
      </c>
      <c r="M5553" s="34">
        <f>CONVERT(INDEX(DHW_StPt_Sch_EZ!$C$31:$I$54,MATCH(Schedules_8760!$C5553,DHW_StPt_Sch_EZ!$B$31:$B$54,0),MATCH(Schedules_8760!$F5553,DHW_StPt_Sch_EZ!$C$30:$I$30,0)),"F","C")</f>
        <v>53.333333333333329</v>
      </c>
      <c r="N5553" s="12"/>
      <c r="O5553" s="12"/>
      <c r="P5553" s="12"/>
    </row>
    <row r="5554" spans="1:16" x14ac:dyDescent="0.25">
      <c r="A5554" s="35">
        <v>5553</v>
      </c>
      <c r="B5554" s="89">
        <v>232.33333333333329</v>
      </c>
      <c r="C5554" s="35">
        <f t="shared" si="430"/>
        <v>9</v>
      </c>
      <c r="D5554" s="35">
        <f t="shared" si="433"/>
        <v>232</v>
      </c>
      <c r="E5554" s="35">
        <f t="shared" si="434"/>
        <v>1</v>
      </c>
      <c r="F5554" s="35" t="str">
        <f t="shared" si="431"/>
        <v>Sunday</v>
      </c>
      <c r="G5554" s="35">
        <f t="shared" si="432"/>
        <v>8</v>
      </c>
      <c r="H5554" s="34">
        <f>CONVERT(INDEX(Htg_StPt_Sch_EZ!$C$4:$I$27,MATCH(Schedules_8760!$C5554,Htg_StPt_Sch_EZ!$B$4:$B$27,0),MATCH(Schedules_8760!$F5554,Htg_StPt_Sch_EZ!$C$3:$I$3,0)),"F","C")</f>
        <v>20.555555555555554</v>
      </c>
      <c r="I5554" s="34">
        <f>CONVERT(INDEX(Htg_StPt_Sch_EZ!$C$31:$I$54,MATCH(Schedules_8760!$C5554,Htg_StPt_Sch_EZ!$B$31:$B$54,0),MATCH(Schedules_8760!$F5554,Htg_StPt_Sch_EZ!$C$30:$I$30,0)),"F","C")</f>
        <v>19.444444444444443</v>
      </c>
      <c r="J5554" s="34">
        <f>CONVERT(INDEX(Clg_StPt_Sch_EZ!$C$4:$I$27,MATCH(Schedules_8760!$C5554,Clg_StPt_Sch_EZ!$B$4:$B$27,0),MATCH(Schedules_8760!$F5554,Clg_StPt_Sch_EZ!$C$3:$I$3,0)),"F","C")</f>
        <v>25.555555555555554</v>
      </c>
      <c r="K5554" s="34">
        <f>CONVERT(INDEX(Clg_StPt_Sch_EZ!$C$31:$I$54,MATCH(Schedules_8760!$C5554,Clg_StPt_Sch_EZ!$B$31:$B$54,0),MATCH(Schedules_8760!$F5554,Clg_StPt_Sch_EZ!$C$30:$I$30,0)),"F","C")</f>
        <v>25</v>
      </c>
      <c r="L5554" s="34">
        <f>CONVERT(INDEX(DHW_StPt_Sch_EZ!$C$4:$I$27,MATCH(Schedules_8760!$C5554,DHW_StPt_Sch_EZ!$B$4:$B$27,0),MATCH(Schedules_8760!$F5554,DHW_StPt_Sch_EZ!$C$3:$I$3,0)),"F","C")</f>
        <v>53.333333333333329</v>
      </c>
      <c r="M5554" s="34">
        <f>CONVERT(INDEX(DHW_StPt_Sch_EZ!$C$31:$I$54,MATCH(Schedules_8760!$C5554,DHW_StPt_Sch_EZ!$B$31:$B$54,0),MATCH(Schedules_8760!$F5554,DHW_StPt_Sch_EZ!$C$30:$I$30,0)),"F","C")</f>
        <v>53.333333333333329</v>
      </c>
      <c r="N5554" s="12"/>
      <c r="O5554" s="12"/>
      <c r="P5554" s="12"/>
    </row>
    <row r="5555" spans="1:16" x14ac:dyDescent="0.25">
      <c r="A5555" s="35">
        <v>5554</v>
      </c>
      <c r="B5555" s="89">
        <v>232.375</v>
      </c>
      <c r="C5555" s="35">
        <f t="shared" si="430"/>
        <v>10</v>
      </c>
      <c r="D5555" s="35">
        <f t="shared" si="433"/>
        <v>232</v>
      </c>
      <c r="E5555" s="35">
        <f t="shared" si="434"/>
        <v>1</v>
      </c>
      <c r="F5555" s="35" t="str">
        <f t="shared" si="431"/>
        <v>Sunday</v>
      </c>
      <c r="G5555" s="35">
        <f t="shared" si="432"/>
        <v>8</v>
      </c>
      <c r="H5555" s="34">
        <f>CONVERT(INDEX(Htg_StPt_Sch_EZ!$C$4:$I$27,MATCH(Schedules_8760!$C5555,Htg_StPt_Sch_EZ!$B$4:$B$27,0),MATCH(Schedules_8760!$F5555,Htg_StPt_Sch_EZ!$C$3:$I$3,0)),"F","C")</f>
        <v>20.555555555555554</v>
      </c>
      <c r="I5555" s="34">
        <f>CONVERT(INDEX(Htg_StPt_Sch_EZ!$C$31:$I$54,MATCH(Schedules_8760!$C5555,Htg_StPt_Sch_EZ!$B$31:$B$54,0),MATCH(Schedules_8760!$F5555,Htg_StPt_Sch_EZ!$C$30:$I$30,0)),"F","C")</f>
        <v>19.444444444444443</v>
      </c>
      <c r="J5555" s="34">
        <f>CONVERT(INDEX(Clg_StPt_Sch_EZ!$C$4:$I$27,MATCH(Schedules_8760!$C5555,Clg_StPt_Sch_EZ!$B$4:$B$27,0),MATCH(Schedules_8760!$F5555,Clg_StPt_Sch_EZ!$C$3:$I$3,0)),"F","C")</f>
        <v>25.555555555555554</v>
      </c>
      <c r="K5555" s="34">
        <f>CONVERT(INDEX(Clg_StPt_Sch_EZ!$C$31:$I$54,MATCH(Schedules_8760!$C5555,Clg_StPt_Sch_EZ!$B$31:$B$54,0),MATCH(Schedules_8760!$F5555,Clg_StPt_Sch_EZ!$C$30:$I$30,0)),"F","C")</f>
        <v>25</v>
      </c>
      <c r="L5555" s="34">
        <f>CONVERT(INDEX(DHW_StPt_Sch_EZ!$C$4:$I$27,MATCH(Schedules_8760!$C5555,DHW_StPt_Sch_EZ!$B$4:$B$27,0),MATCH(Schedules_8760!$F5555,DHW_StPt_Sch_EZ!$C$3:$I$3,0)),"F","C")</f>
        <v>53.333333333333329</v>
      </c>
      <c r="M5555" s="34">
        <f>CONVERT(INDEX(DHW_StPt_Sch_EZ!$C$31:$I$54,MATCH(Schedules_8760!$C5555,DHW_StPt_Sch_EZ!$B$31:$B$54,0),MATCH(Schedules_8760!$F5555,DHW_StPt_Sch_EZ!$C$30:$I$30,0)),"F","C")</f>
        <v>53.333333333333329</v>
      </c>
      <c r="N5555" s="12"/>
      <c r="O5555" s="12"/>
      <c r="P5555" s="12"/>
    </row>
    <row r="5556" spans="1:16" x14ac:dyDescent="0.25">
      <c r="A5556" s="35">
        <v>5555</v>
      </c>
      <c r="B5556" s="89">
        <v>232.41666666666671</v>
      </c>
      <c r="C5556" s="35">
        <f t="shared" si="430"/>
        <v>11</v>
      </c>
      <c r="D5556" s="35">
        <f t="shared" si="433"/>
        <v>232</v>
      </c>
      <c r="E5556" s="35">
        <f t="shared" si="434"/>
        <v>1</v>
      </c>
      <c r="F5556" s="35" t="str">
        <f t="shared" si="431"/>
        <v>Sunday</v>
      </c>
      <c r="G5556" s="35">
        <f t="shared" si="432"/>
        <v>8</v>
      </c>
      <c r="H5556" s="34">
        <f>CONVERT(INDEX(Htg_StPt_Sch_EZ!$C$4:$I$27,MATCH(Schedules_8760!$C5556,Htg_StPt_Sch_EZ!$B$4:$B$27,0),MATCH(Schedules_8760!$F5556,Htg_StPt_Sch_EZ!$C$3:$I$3,0)),"F","C")</f>
        <v>20.555555555555554</v>
      </c>
      <c r="I5556" s="34">
        <f>CONVERT(INDEX(Htg_StPt_Sch_EZ!$C$31:$I$54,MATCH(Schedules_8760!$C5556,Htg_StPt_Sch_EZ!$B$31:$B$54,0),MATCH(Schedules_8760!$F5556,Htg_StPt_Sch_EZ!$C$30:$I$30,0)),"F","C")</f>
        <v>19.444444444444443</v>
      </c>
      <c r="J5556" s="34">
        <f>CONVERT(INDEX(Clg_StPt_Sch_EZ!$C$4:$I$27,MATCH(Schedules_8760!$C5556,Clg_StPt_Sch_EZ!$B$4:$B$27,0),MATCH(Schedules_8760!$F5556,Clg_StPt_Sch_EZ!$C$3:$I$3,0)),"F","C")</f>
        <v>25.555555555555554</v>
      </c>
      <c r="K5556" s="34">
        <f>CONVERT(INDEX(Clg_StPt_Sch_EZ!$C$31:$I$54,MATCH(Schedules_8760!$C5556,Clg_StPt_Sch_EZ!$B$31:$B$54,0),MATCH(Schedules_8760!$F5556,Clg_StPt_Sch_EZ!$C$30:$I$30,0)),"F","C")</f>
        <v>25</v>
      </c>
      <c r="L5556" s="34">
        <f>CONVERT(INDEX(DHW_StPt_Sch_EZ!$C$4:$I$27,MATCH(Schedules_8760!$C5556,DHW_StPt_Sch_EZ!$B$4:$B$27,0),MATCH(Schedules_8760!$F5556,DHW_StPt_Sch_EZ!$C$3:$I$3,0)),"F","C")</f>
        <v>53.333333333333329</v>
      </c>
      <c r="M5556" s="34">
        <f>CONVERT(INDEX(DHW_StPt_Sch_EZ!$C$31:$I$54,MATCH(Schedules_8760!$C5556,DHW_StPt_Sch_EZ!$B$31:$B$54,0),MATCH(Schedules_8760!$F5556,DHW_StPt_Sch_EZ!$C$30:$I$30,0)),"F","C")</f>
        <v>53.333333333333329</v>
      </c>
      <c r="N5556" s="12"/>
      <c r="O5556" s="12"/>
      <c r="P5556" s="12"/>
    </row>
    <row r="5557" spans="1:16" x14ac:dyDescent="0.25">
      <c r="A5557" s="35">
        <v>5556</v>
      </c>
      <c r="B5557" s="89">
        <v>232.45833333333329</v>
      </c>
      <c r="C5557" s="35">
        <f t="shared" si="430"/>
        <v>12</v>
      </c>
      <c r="D5557" s="35">
        <f t="shared" si="433"/>
        <v>232</v>
      </c>
      <c r="E5557" s="35">
        <f t="shared" si="434"/>
        <v>1</v>
      </c>
      <c r="F5557" s="35" t="str">
        <f t="shared" si="431"/>
        <v>Sunday</v>
      </c>
      <c r="G5557" s="35">
        <f t="shared" si="432"/>
        <v>8</v>
      </c>
      <c r="H5557" s="34">
        <f>CONVERT(INDEX(Htg_StPt_Sch_EZ!$C$4:$I$27,MATCH(Schedules_8760!$C5557,Htg_StPt_Sch_EZ!$B$4:$B$27,0),MATCH(Schedules_8760!$F5557,Htg_StPt_Sch_EZ!$C$3:$I$3,0)),"F","C")</f>
        <v>20.555555555555554</v>
      </c>
      <c r="I5557" s="34">
        <f>CONVERT(INDEX(Htg_StPt_Sch_EZ!$C$31:$I$54,MATCH(Schedules_8760!$C5557,Htg_StPt_Sch_EZ!$B$31:$B$54,0),MATCH(Schedules_8760!$F5557,Htg_StPt_Sch_EZ!$C$30:$I$30,0)),"F","C")</f>
        <v>19.444444444444443</v>
      </c>
      <c r="J5557" s="34">
        <f>CONVERT(INDEX(Clg_StPt_Sch_EZ!$C$4:$I$27,MATCH(Schedules_8760!$C5557,Clg_StPt_Sch_EZ!$B$4:$B$27,0),MATCH(Schedules_8760!$F5557,Clg_StPt_Sch_EZ!$C$3:$I$3,0)),"F","C")</f>
        <v>25.555555555555554</v>
      </c>
      <c r="K5557" s="34">
        <f>CONVERT(INDEX(Clg_StPt_Sch_EZ!$C$31:$I$54,MATCH(Schedules_8760!$C5557,Clg_StPt_Sch_EZ!$B$31:$B$54,0),MATCH(Schedules_8760!$F5557,Clg_StPt_Sch_EZ!$C$30:$I$30,0)),"F","C")</f>
        <v>25</v>
      </c>
      <c r="L5557" s="34">
        <f>CONVERT(INDEX(DHW_StPt_Sch_EZ!$C$4:$I$27,MATCH(Schedules_8760!$C5557,DHW_StPt_Sch_EZ!$B$4:$B$27,0),MATCH(Schedules_8760!$F5557,DHW_StPt_Sch_EZ!$C$3:$I$3,0)),"F","C")</f>
        <v>53.333333333333329</v>
      </c>
      <c r="M5557" s="34">
        <f>CONVERT(INDEX(DHW_StPt_Sch_EZ!$C$31:$I$54,MATCH(Schedules_8760!$C5557,DHW_StPt_Sch_EZ!$B$31:$B$54,0),MATCH(Schedules_8760!$F5557,DHW_StPt_Sch_EZ!$C$30:$I$30,0)),"F","C")</f>
        <v>53.333333333333329</v>
      </c>
      <c r="N5557" s="12"/>
      <c r="O5557" s="12"/>
      <c r="P5557" s="12"/>
    </row>
    <row r="5558" spans="1:16" x14ac:dyDescent="0.25">
      <c r="A5558" s="35">
        <v>5557</v>
      </c>
      <c r="B5558" s="89">
        <v>232.5</v>
      </c>
      <c r="C5558" s="35">
        <f t="shared" si="430"/>
        <v>13</v>
      </c>
      <c r="D5558" s="35">
        <f t="shared" si="433"/>
        <v>232</v>
      </c>
      <c r="E5558" s="35">
        <f t="shared" si="434"/>
        <v>1</v>
      </c>
      <c r="F5558" s="35" t="str">
        <f t="shared" si="431"/>
        <v>Sunday</v>
      </c>
      <c r="G5558" s="35">
        <f t="shared" si="432"/>
        <v>8</v>
      </c>
      <c r="H5558" s="34">
        <f>CONVERT(INDEX(Htg_StPt_Sch_EZ!$C$4:$I$27,MATCH(Schedules_8760!$C5558,Htg_StPt_Sch_EZ!$B$4:$B$27,0),MATCH(Schedules_8760!$F5558,Htg_StPt_Sch_EZ!$C$3:$I$3,0)),"F","C")</f>
        <v>20.555555555555554</v>
      </c>
      <c r="I5558" s="34">
        <f>CONVERT(INDEX(Htg_StPt_Sch_EZ!$C$31:$I$54,MATCH(Schedules_8760!$C5558,Htg_StPt_Sch_EZ!$B$31:$B$54,0),MATCH(Schedules_8760!$F5558,Htg_StPt_Sch_EZ!$C$30:$I$30,0)),"F","C")</f>
        <v>19.444444444444443</v>
      </c>
      <c r="J5558" s="34">
        <f>CONVERT(INDEX(Clg_StPt_Sch_EZ!$C$4:$I$27,MATCH(Schedules_8760!$C5558,Clg_StPt_Sch_EZ!$B$4:$B$27,0),MATCH(Schedules_8760!$F5558,Clg_StPt_Sch_EZ!$C$3:$I$3,0)),"F","C")</f>
        <v>25.555555555555554</v>
      </c>
      <c r="K5558" s="34">
        <f>CONVERT(INDEX(Clg_StPt_Sch_EZ!$C$31:$I$54,MATCH(Schedules_8760!$C5558,Clg_StPt_Sch_EZ!$B$31:$B$54,0),MATCH(Schedules_8760!$F5558,Clg_StPt_Sch_EZ!$C$30:$I$30,0)),"F","C")</f>
        <v>25</v>
      </c>
      <c r="L5558" s="34">
        <f>CONVERT(INDEX(DHW_StPt_Sch_EZ!$C$4:$I$27,MATCH(Schedules_8760!$C5558,DHW_StPt_Sch_EZ!$B$4:$B$27,0),MATCH(Schedules_8760!$F5558,DHW_StPt_Sch_EZ!$C$3:$I$3,0)),"F","C")</f>
        <v>53.333333333333329</v>
      </c>
      <c r="M5558" s="34">
        <f>CONVERT(INDEX(DHW_StPt_Sch_EZ!$C$31:$I$54,MATCH(Schedules_8760!$C5558,DHW_StPt_Sch_EZ!$B$31:$B$54,0),MATCH(Schedules_8760!$F5558,DHW_StPt_Sch_EZ!$C$30:$I$30,0)),"F","C")</f>
        <v>53.333333333333329</v>
      </c>
      <c r="N5558" s="12"/>
      <c r="O5558" s="12"/>
      <c r="P5558" s="12"/>
    </row>
    <row r="5559" spans="1:16" x14ac:dyDescent="0.25">
      <c r="A5559" s="35">
        <v>5558</v>
      </c>
      <c r="B5559" s="89">
        <v>232.54166666666671</v>
      </c>
      <c r="C5559" s="35">
        <f t="shared" si="430"/>
        <v>14</v>
      </c>
      <c r="D5559" s="35">
        <f t="shared" si="433"/>
        <v>232</v>
      </c>
      <c r="E5559" s="35">
        <f t="shared" si="434"/>
        <v>1</v>
      </c>
      <c r="F5559" s="35" t="str">
        <f t="shared" si="431"/>
        <v>Sunday</v>
      </c>
      <c r="G5559" s="35">
        <f t="shared" si="432"/>
        <v>8</v>
      </c>
      <c r="H5559" s="34">
        <f>CONVERT(INDEX(Htg_StPt_Sch_EZ!$C$4:$I$27,MATCH(Schedules_8760!$C5559,Htg_StPt_Sch_EZ!$B$4:$B$27,0),MATCH(Schedules_8760!$F5559,Htg_StPt_Sch_EZ!$C$3:$I$3,0)),"F","C")</f>
        <v>20.555555555555554</v>
      </c>
      <c r="I5559" s="34">
        <f>CONVERT(INDEX(Htg_StPt_Sch_EZ!$C$31:$I$54,MATCH(Schedules_8760!$C5559,Htg_StPt_Sch_EZ!$B$31:$B$54,0),MATCH(Schedules_8760!$F5559,Htg_StPt_Sch_EZ!$C$30:$I$30,0)),"F","C")</f>
        <v>19.444444444444443</v>
      </c>
      <c r="J5559" s="34">
        <f>CONVERT(INDEX(Clg_StPt_Sch_EZ!$C$4:$I$27,MATCH(Schedules_8760!$C5559,Clg_StPt_Sch_EZ!$B$4:$B$27,0),MATCH(Schedules_8760!$F5559,Clg_StPt_Sch_EZ!$C$3:$I$3,0)),"F","C")</f>
        <v>25.555555555555554</v>
      </c>
      <c r="K5559" s="34">
        <f>CONVERT(INDEX(Clg_StPt_Sch_EZ!$C$31:$I$54,MATCH(Schedules_8760!$C5559,Clg_StPt_Sch_EZ!$B$31:$B$54,0),MATCH(Schedules_8760!$F5559,Clg_StPt_Sch_EZ!$C$30:$I$30,0)),"F","C")</f>
        <v>25</v>
      </c>
      <c r="L5559" s="34">
        <f>CONVERT(INDEX(DHW_StPt_Sch_EZ!$C$4:$I$27,MATCH(Schedules_8760!$C5559,DHW_StPt_Sch_EZ!$B$4:$B$27,0),MATCH(Schedules_8760!$F5559,DHW_StPt_Sch_EZ!$C$3:$I$3,0)),"F","C")</f>
        <v>53.333333333333329</v>
      </c>
      <c r="M5559" s="34">
        <f>CONVERT(INDEX(DHW_StPt_Sch_EZ!$C$31:$I$54,MATCH(Schedules_8760!$C5559,DHW_StPt_Sch_EZ!$B$31:$B$54,0),MATCH(Schedules_8760!$F5559,DHW_StPt_Sch_EZ!$C$30:$I$30,0)),"F","C")</f>
        <v>53.333333333333329</v>
      </c>
      <c r="N5559" s="12"/>
      <c r="O5559" s="12"/>
      <c r="P5559" s="12"/>
    </row>
    <row r="5560" spans="1:16" x14ac:dyDescent="0.25">
      <c r="A5560" s="35">
        <v>5559</v>
      </c>
      <c r="B5560" s="89">
        <v>232.58333333333329</v>
      </c>
      <c r="C5560" s="35">
        <f t="shared" si="430"/>
        <v>15</v>
      </c>
      <c r="D5560" s="35">
        <f t="shared" si="433"/>
        <v>232</v>
      </c>
      <c r="E5560" s="35">
        <f t="shared" si="434"/>
        <v>1</v>
      </c>
      <c r="F5560" s="35" t="str">
        <f t="shared" si="431"/>
        <v>Sunday</v>
      </c>
      <c r="G5560" s="35">
        <f t="shared" si="432"/>
        <v>8</v>
      </c>
      <c r="H5560" s="34">
        <f>CONVERT(INDEX(Htg_StPt_Sch_EZ!$C$4:$I$27,MATCH(Schedules_8760!$C5560,Htg_StPt_Sch_EZ!$B$4:$B$27,0),MATCH(Schedules_8760!$F5560,Htg_StPt_Sch_EZ!$C$3:$I$3,0)),"F","C")</f>
        <v>20.555555555555554</v>
      </c>
      <c r="I5560" s="34">
        <f>CONVERT(INDEX(Htg_StPt_Sch_EZ!$C$31:$I$54,MATCH(Schedules_8760!$C5560,Htg_StPt_Sch_EZ!$B$31:$B$54,0),MATCH(Schedules_8760!$F5560,Htg_StPt_Sch_EZ!$C$30:$I$30,0)),"F","C")</f>
        <v>21.111111111111111</v>
      </c>
      <c r="J5560" s="34">
        <f>CONVERT(INDEX(Clg_StPt_Sch_EZ!$C$4:$I$27,MATCH(Schedules_8760!$C5560,Clg_StPt_Sch_EZ!$B$4:$B$27,0),MATCH(Schedules_8760!$F5560,Clg_StPt_Sch_EZ!$C$3:$I$3,0)),"F","C")</f>
        <v>25.555555555555554</v>
      </c>
      <c r="K5560" s="34">
        <f>CONVERT(INDEX(Clg_StPt_Sch_EZ!$C$31:$I$54,MATCH(Schedules_8760!$C5560,Clg_StPt_Sch_EZ!$B$31:$B$54,0),MATCH(Schedules_8760!$F5560,Clg_StPt_Sch_EZ!$C$30:$I$30,0)),"F","C")</f>
        <v>25</v>
      </c>
      <c r="L5560" s="34">
        <f>CONVERT(INDEX(DHW_StPt_Sch_EZ!$C$4:$I$27,MATCH(Schedules_8760!$C5560,DHW_StPt_Sch_EZ!$B$4:$B$27,0),MATCH(Schedules_8760!$F5560,DHW_StPt_Sch_EZ!$C$3:$I$3,0)),"F","C")</f>
        <v>53.333333333333329</v>
      </c>
      <c r="M5560" s="34">
        <f>CONVERT(INDEX(DHW_StPt_Sch_EZ!$C$31:$I$54,MATCH(Schedules_8760!$C5560,DHW_StPt_Sch_EZ!$B$31:$B$54,0),MATCH(Schedules_8760!$F5560,DHW_StPt_Sch_EZ!$C$30:$I$30,0)),"F","C")</f>
        <v>53.333333333333329</v>
      </c>
      <c r="N5560" s="12"/>
      <c r="O5560" s="12"/>
      <c r="P5560" s="12"/>
    </row>
    <row r="5561" spans="1:16" x14ac:dyDescent="0.25">
      <c r="A5561" s="35">
        <v>5560</v>
      </c>
      <c r="B5561" s="89">
        <v>232.625</v>
      </c>
      <c r="C5561" s="35">
        <f t="shared" si="430"/>
        <v>16</v>
      </c>
      <c r="D5561" s="35">
        <f t="shared" si="433"/>
        <v>232</v>
      </c>
      <c r="E5561" s="35">
        <f t="shared" si="434"/>
        <v>1</v>
      </c>
      <c r="F5561" s="35" t="str">
        <f t="shared" si="431"/>
        <v>Sunday</v>
      </c>
      <c r="G5561" s="35">
        <f t="shared" si="432"/>
        <v>8</v>
      </c>
      <c r="H5561" s="34">
        <f>CONVERT(INDEX(Htg_StPt_Sch_EZ!$C$4:$I$27,MATCH(Schedules_8760!$C5561,Htg_StPt_Sch_EZ!$B$4:$B$27,0),MATCH(Schedules_8760!$F5561,Htg_StPt_Sch_EZ!$C$3:$I$3,0)),"F","C")</f>
        <v>20.555555555555554</v>
      </c>
      <c r="I5561" s="34">
        <f>CONVERT(INDEX(Htg_StPt_Sch_EZ!$C$31:$I$54,MATCH(Schedules_8760!$C5561,Htg_StPt_Sch_EZ!$B$31:$B$54,0),MATCH(Schedules_8760!$F5561,Htg_StPt_Sch_EZ!$C$30:$I$30,0)),"F","C")</f>
        <v>21.111111111111111</v>
      </c>
      <c r="J5561" s="34">
        <f>CONVERT(INDEX(Clg_StPt_Sch_EZ!$C$4:$I$27,MATCH(Schedules_8760!$C5561,Clg_StPt_Sch_EZ!$B$4:$B$27,0),MATCH(Schedules_8760!$F5561,Clg_StPt_Sch_EZ!$C$3:$I$3,0)),"F","C")</f>
        <v>25.555555555555554</v>
      </c>
      <c r="K5561" s="34">
        <f>CONVERT(INDEX(Clg_StPt_Sch_EZ!$C$31:$I$54,MATCH(Schedules_8760!$C5561,Clg_StPt_Sch_EZ!$B$31:$B$54,0),MATCH(Schedules_8760!$F5561,Clg_StPt_Sch_EZ!$C$30:$I$30,0)),"F","C")</f>
        <v>25</v>
      </c>
      <c r="L5561" s="34">
        <f>CONVERT(INDEX(DHW_StPt_Sch_EZ!$C$4:$I$27,MATCH(Schedules_8760!$C5561,DHW_StPt_Sch_EZ!$B$4:$B$27,0),MATCH(Schedules_8760!$F5561,DHW_StPt_Sch_EZ!$C$3:$I$3,0)),"F","C")</f>
        <v>53.333333333333329</v>
      </c>
      <c r="M5561" s="34">
        <f>CONVERT(INDEX(DHW_StPt_Sch_EZ!$C$31:$I$54,MATCH(Schedules_8760!$C5561,DHW_StPt_Sch_EZ!$B$31:$B$54,0),MATCH(Schedules_8760!$F5561,DHW_StPt_Sch_EZ!$C$30:$I$30,0)),"F","C")</f>
        <v>53.333333333333329</v>
      </c>
      <c r="N5561" s="12"/>
      <c r="O5561" s="12"/>
      <c r="P5561" s="12"/>
    </row>
    <row r="5562" spans="1:16" x14ac:dyDescent="0.25">
      <c r="A5562" s="35">
        <v>5561</v>
      </c>
      <c r="B5562" s="89">
        <v>232.66666666666671</v>
      </c>
      <c r="C5562" s="35">
        <f t="shared" si="430"/>
        <v>17</v>
      </c>
      <c r="D5562" s="35">
        <f t="shared" si="433"/>
        <v>232</v>
      </c>
      <c r="E5562" s="35">
        <f t="shared" si="434"/>
        <v>1</v>
      </c>
      <c r="F5562" s="35" t="str">
        <f t="shared" si="431"/>
        <v>Sunday</v>
      </c>
      <c r="G5562" s="35">
        <f t="shared" si="432"/>
        <v>8</v>
      </c>
      <c r="H5562" s="34">
        <f>CONVERT(INDEX(Htg_StPt_Sch_EZ!$C$4:$I$27,MATCH(Schedules_8760!$C5562,Htg_StPt_Sch_EZ!$B$4:$B$27,0),MATCH(Schedules_8760!$F5562,Htg_StPt_Sch_EZ!$C$3:$I$3,0)),"F","C")</f>
        <v>20.555555555555554</v>
      </c>
      <c r="I5562" s="34">
        <f>CONVERT(INDEX(Htg_StPt_Sch_EZ!$C$31:$I$54,MATCH(Schedules_8760!$C5562,Htg_StPt_Sch_EZ!$B$31:$B$54,0),MATCH(Schedules_8760!$F5562,Htg_StPt_Sch_EZ!$C$30:$I$30,0)),"F","C")</f>
        <v>17.777777777777779</v>
      </c>
      <c r="J5562" s="34">
        <f>CONVERT(INDEX(Clg_StPt_Sch_EZ!$C$4:$I$27,MATCH(Schedules_8760!$C5562,Clg_StPt_Sch_EZ!$B$4:$B$27,0),MATCH(Schedules_8760!$F5562,Clg_StPt_Sch_EZ!$C$3:$I$3,0)),"F","C")</f>
        <v>25.555555555555554</v>
      </c>
      <c r="K5562" s="34">
        <f>CONVERT(INDEX(Clg_StPt_Sch_EZ!$C$31:$I$54,MATCH(Schedules_8760!$C5562,Clg_StPt_Sch_EZ!$B$31:$B$54,0),MATCH(Schedules_8760!$F5562,Clg_StPt_Sch_EZ!$C$30:$I$30,0)),"F","C")</f>
        <v>25</v>
      </c>
      <c r="L5562" s="34">
        <f>CONVERT(INDEX(DHW_StPt_Sch_EZ!$C$4:$I$27,MATCH(Schedules_8760!$C5562,DHW_StPt_Sch_EZ!$B$4:$B$27,0),MATCH(Schedules_8760!$F5562,DHW_StPt_Sch_EZ!$C$3:$I$3,0)),"F","C")</f>
        <v>53.333333333333329</v>
      </c>
      <c r="M5562" s="34">
        <f>CONVERT(INDEX(DHW_StPt_Sch_EZ!$C$31:$I$54,MATCH(Schedules_8760!$C5562,DHW_StPt_Sch_EZ!$B$31:$B$54,0),MATCH(Schedules_8760!$F5562,DHW_StPt_Sch_EZ!$C$30:$I$30,0)),"F","C")</f>
        <v>53.333333333333329</v>
      </c>
      <c r="N5562" s="12"/>
      <c r="O5562" s="12"/>
      <c r="P5562" s="12"/>
    </row>
    <row r="5563" spans="1:16" x14ac:dyDescent="0.25">
      <c r="A5563" s="35">
        <v>5562</v>
      </c>
      <c r="B5563" s="89">
        <v>232.70833333333329</v>
      </c>
      <c r="C5563" s="35">
        <f t="shared" si="430"/>
        <v>18</v>
      </c>
      <c r="D5563" s="35">
        <f t="shared" si="433"/>
        <v>232</v>
      </c>
      <c r="E5563" s="35">
        <f t="shared" si="434"/>
        <v>1</v>
      </c>
      <c r="F5563" s="35" t="str">
        <f t="shared" si="431"/>
        <v>Sunday</v>
      </c>
      <c r="G5563" s="35">
        <f t="shared" si="432"/>
        <v>8</v>
      </c>
      <c r="H5563" s="34">
        <f>CONVERT(INDEX(Htg_StPt_Sch_EZ!$C$4:$I$27,MATCH(Schedules_8760!$C5563,Htg_StPt_Sch_EZ!$B$4:$B$27,0),MATCH(Schedules_8760!$F5563,Htg_StPt_Sch_EZ!$C$3:$I$3,0)),"F","C")</f>
        <v>20.555555555555554</v>
      </c>
      <c r="I5563" s="34">
        <f>CONVERT(INDEX(Htg_StPt_Sch_EZ!$C$31:$I$54,MATCH(Schedules_8760!$C5563,Htg_StPt_Sch_EZ!$B$31:$B$54,0),MATCH(Schedules_8760!$F5563,Htg_StPt_Sch_EZ!$C$30:$I$30,0)),"F","C")</f>
        <v>17.777777777777779</v>
      </c>
      <c r="J5563" s="34">
        <f>CONVERT(INDEX(Clg_StPt_Sch_EZ!$C$4:$I$27,MATCH(Schedules_8760!$C5563,Clg_StPt_Sch_EZ!$B$4:$B$27,0),MATCH(Schedules_8760!$F5563,Clg_StPt_Sch_EZ!$C$3:$I$3,0)),"F","C")</f>
        <v>25.555555555555554</v>
      </c>
      <c r="K5563" s="34">
        <f>CONVERT(INDEX(Clg_StPt_Sch_EZ!$C$31:$I$54,MATCH(Schedules_8760!$C5563,Clg_StPt_Sch_EZ!$B$31:$B$54,0),MATCH(Schedules_8760!$F5563,Clg_StPt_Sch_EZ!$C$30:$I$30,0)),"F","C")</f>
        <v>28.333333333333332</v>
      </c>
      <c r="L5563" s="34">
        <f>CONVERT(INDEX(DHW_StPt_Sch_EZ!$C$4:$I$27,MATCH(Schedules_8760!$C5563,DHW_StPt_Sch_EZ!$B$4:$B$27,0),MATCH(Schedules_8760!$F5563,DHW_StPt_Sch_EZ!$C$3:$I$3,0)),"F","C")</f>
        <v>53.333333333333329</v>
      </c>
      <c r="M5563" s="34">
        <f>CONVERT(INDEX(DHW_StPt_Sch_EZ!$C$31:$I$54,MATCH(Schedules_8760!$C5563,DHW_StPt_Sch_EZ!$B$31:$B$54,0),MATCH(Schedules_8760!$F5563,DHW_StPt_Sch_EZ!$C$30:$I$30,0)),"F","C")</f>
        <v>53.333333333333329</v>
      </c>
      <c r="N5563" s="12"/>
      <c r="O5563" s="12"/>
      <c r="P5563" s="12"/>
    </row>
    <row r="5564" spans="1:16" x14ac:dyDescent="0.25">
      <c r="A5564" s="35">
        <v>5563</v>
      </c>
      <c r="B5564" s="89">
        <v>232.75</v>
      </c>
      <c r="C5564" s="35">
        <f t="shared" si="430"/>
        <v>19</v>
      </c>
      <c r="D5564" s="35">
        <f t="shared" si="433"/>
        <v>232</v>
      </c>
      <c r="E5564" s="35">
        <f t="shared" si="434"/>
        <v>1</v>
      </c>
      <c r="F5564" s="35" t="str">
        <f t="shared" si="431"/>
        <v>Sunday</v>
      </c>
      <c r="G5564" s="35">
        <f t="shared" si="432"/>
        <v>8</v>
      </c>
      <c r="H5564" s="34">
        <f>CONVERT(INDEX(Htg_StPt_Sch_EZ!$C$4:$I$27,MATCH(Schedules_8760!$C5564,Htg_StPt_Sch_EZ!$B$4:$B$27,0),MATCH(Schedules_8760!$F5564,Htg_StPt_Sch_EZ!$C$3:$I$3,0)),"F","C")</f>
        <v>20.555555555555554</v>
      </c>
      <c r="I5564" s="34">
        <f>CONVERT(INDEX(Htg_StPt_Sch_EZ!$C$31:$I$54,MATCH(Schedules_8760!$C5564,Htg_StPt_Sch_EZ!$B$31:$B$54,0),MATCH(Schedules_8760!$F5564,Htg_StPt_Sch_EZ!$C$30:$I$30,0)),"F","C")</f>
        <v>18.333333333333332</v>
      </c>
      <c r="J5564" s="34">
        <f>CONVERT(INDEX(Clg_StPt_Sch_EZ!$C$4:$I$27,MATCH(Schedules_8760!$C5564,Clg_StPt_Sch_EZ!$B$4:$B$27,0),MATCH(Schedules_8760!$F5564,Clg_StPt_Sch_EZ!$C$3:$I$3,0)),"F","C")</f>
        <v>25.555555555555554</v>
      </c>
      <c r="K5564" s="34">
        <f>CONVERT(INDEX(Clg_StPt_Sch_EZ!$C$31:$I$54,MATCH(Schedules_8760!$C5564,Clg_StPt_Sch_EZ!$B$31:$B$54,0),MATCH(Schedules_8760!$F5564,Clg_StPt_Sch_EZ!$C$30:$I$30,0)),"F","C")</f>
        <v>28.333333333333332</v>
      </c>
      <c r="L5564" s="34">
        <f>CONVERT(INDEX(DHW_StPt_Sch_EZ!$C$4:$I$27,MATCH(Schedules_8760!$C5564,DHW_StPt_Sch_EZ!$B$4:$B$27,0),MATCH(Schedules_8760!$F5564,DHW_StPt_Sch_EZ!$C$3:$I$3,0)),"F","C")</f>
        <v>53.333333333333329</v>
      </c>
      <c r="M5564" s="34">
        <f>CONVERT(INDEX(DHW_StPt_Sch_EZ!$C$31:$I$54,MATCH(Schedules_8760!$C5564,DHW_StPt_Sch_EZ!$B$31:$B$54,0),MATCH(Schedules_8760!$F5564,DHW_StPt_Sch_EZ!$C$30:$I$30,0)),"F","C")</f>
        <v>53.333333333333329</v>
      </c>
      <c r="N5564" s="12"/>
      <c r="O5564" s="12"/>
      <c r="P5564" s="12"/>
    </row>
    <row r="5565" spans="1:16" x14ac:dyDescent="0.25">
      <c r="A5565" s="35">
        <v>5564</v>
      </c>
      <c r="B5565" s="89">
        <v>232.79166666666671</v>
      </c>
      <c r="C5565" s="35">
        <f t="shared" si="430"/>
        <v>20</v>
      </c>
      <c r="D5565" s="35">
        <f t="shared" si="433"/>
        <v>232</v>
      </c>
      <c r="E5565" s="35">
        <f t="shared" si="434"/>
        <v>1</v>
      </c>
      <c r="F5565" s="35" t="str">
        <f t="shared" si="431"/>
        <v>Sunday</v>
      </c>
      <c r="G5565" s="35">
        <f t="shared" si="432"/>
        <v>8</v>
      </c>
      <c r="H5565" s="34">
        <f>CONVERT(INDEX(Htg_StPt_Sch_EZ!$C$4:$I$27,MATCH(Schedules_8760!$C5565,Htg_StPt_Sch_EZ!$B$4:$B$27,0),MATCH(Schedules_8760!$F5565,Htg_StPt_Sch_EZ!$C$3:$I$3,0)),"F","C")</f>
        <v>20.555555555555554</v>
      </c>
      <c r="I5565" s="34">
        <f>CONVERT(INDEX(Htg_StPt_Sch_EZ!$C$31:$I$54,MATCH(Schedules_8760!$C5565,Htg_StPt_Sch_EZ!$B$31:$B$54,0),MATCH(Schedules_8760!$F5565,Htg_StPt_Sch_EZ!$C$30:$I$30,0)),"F","C")</f>
        <v>18.888888888888889</v>
      </c>
      <c r="J5565" s="34">
        <f>CONVERT(INDEX(Clg_StPt_Sch_EZ!$C$4:$I$27,MATCH(Schedules_8760!$C5565,Clg_StPt_Sch_EZ!$B$4:$B$27,0),MATCH(Schedules_8760!$F5565,Clg_StPt_Sch_EZ!$C$3:$I$3,0)),"F","C")</f>
        <v>25.555555555555554</v>
      </c>
      <c r="K5565" s="34">
        <f>CONVERT(INDEX(Clg_StPt_Sch_EZ!$C$31:$I$54,MATCH(Schedules_8760!$C5565,Clg_StPt_Sch_EZ!$B$31:$B$54,0),MATCH(Schedules_8760!$F5565,Clg_StPt_Sch_EZ!$C$30:$I$30,0)),"F","C")</f>
        <v>28.333333333333332</v>
      </c>
      <c r="L5565" s="34">
        <f>CONVERT(INDEX(DHW_StPt_Sch_EZ!$C$4:$I$27,MATCH(Schedules_8760!$C5565,DHW_StPt_Sch_EZ!$B$4:$B$27,0),MATCH(Schedules_8760!$F5565,DHW_StPt_Sch_EZ!$C$3:$I$3,0)),"F","C")</f>
        <v>53.333333333333329</v>
      </c>
      <c r="M5565" s="34">
        <f>CONVERT(INDEX(DHW_StPt_Sch_EZ!$C$31:$I$54,MATCH(Schedules_8760!$C5565,DHW_StPt_Sch_EZ!$B$31:$B$54,0),MATCH(Schedules_8760!$F5565,DHW_StPt_Sch_EZ!$C$30:$I$30,0)),"F","C")</f>
        <v>53.333333333333329</v>
      </c>
      <c r="N5565" s="12"/>
      <c r="O5565" s="12"/>
      <c r="P5565" s="12"/>
    </row>
    <row r="5566" spans="1:16" x14ac:dyDescent="0.25">
      <c r="A5566" s="35">
        <v>5565</v>
      </c>
      <c r="B5566" s="89">
        <v>232.83333333333329</v>
      </c>
      <c r="C5566" s="35">
        <f t="shared" si="430"/>
        <v>21</v>
      </c>
      <c r="D5566" s="35">
        <f t="shared" si="433"/>
        <v>232</v>
      </c>
      <c r="E5566" s="35">
        <f t="shared" si="434"/>
        <v>1</v>
      </c>
      <c r="F5566" s="35" t="str">
        <f t="shared" si="431"/>
        <v>Sunday</v>
      </c>
      <c r="G5566" s="35">
        <f t="shared" si="432"/>
        <v>8</v>
      </c>
      <c r="H5566" s="34">
        <f>CONVERT(INDEX(Htg_StPt_Sch_EZ!$C$4:$I$27,MATCH(Schedules_8760!$C5566,Htg_StPt_Sch_EZ!$B$4:$B$27,0),MATCH(Schedules_8760!$F5566,Htg_StPt_Sch_EZ!$C$3:$I$3,0)),"F","C")</f>
        <v>20.555555555555554</v>
      </c>
      <c r="I5566" s="34">
        <f>CONVERT(INDEX(Htg_StPt_Sch_EZ!$C$31:$I$54,MATCH(Schedules_8760!$C5566,Htg_StPt_Sch_EZ!$B$31:$B$54,0),MATCH(Schedules_8760!$F5566,Htg_StPt_Sch_EZ!$C$30:$I$30,0)),"F","C")</f>
        <v>19.444444444444443</v>
      </c>
      <c r="J5566" s="34">
        <f>CONVERT(INDEX(Clg_StPt_Sch_EZ!$C$4:$I$27,MATCH(Schedules_8760!$C5566,Clg_StPt_Sch_EZ!$B$4:$B$27,0),MATCH(Schedules_8760!$F5566,Clg_StPt_Sch_EZ!$C$3:$I$3,0)),"F","C")</f>
        <v>25.555555555555554</v>
      </c>
      <c r="K5566" s="34">
        <f>CONVERT(INDEX(Clg_StPt_Sch_EZ!$C$31:$I$54,MATCH(Schedules_8760!$C5566,Clg_StPt_Sch_EZ!$B$31:$B$54,0),MATCH(Schedules_8760!$F5566,Clg_StPt_Sch_EZ!$C$30:$I$30,0)),"F","C")</f>
        <v>28.333333333333332</v>
      </c>
      <c r="L5566" s="34">
        <f>CONVERT(INDEX(DHW_StPt_Sch_EZ!$C$4:$I$27,MATCH(Schedules_8760!$C5566,DHW_StPt_Sch_EZ!$B$4:$B$27,0),MATCH(Schedules_8760!$F5566,DHW_StPt_Sch_EZ!$C$3:$I$3,0)),"F","C")</f>
        <v>53.333333333333329</v>
      </c>
      <c r="M5566" s="34">
        <f>CONVERT(INDEX(DHW_StPt_Sch_EZ!$C$31:$I$54,MATCH(Schedules_8760!$C5566,DHW_StPt_Sch_EZ!$B$31:$B$54,0),MATCH(Schedules_8760!$F5566,DHW_StPt_Sch_EZ!$C$30:$I$30,0)),"F","C")</f>
        <v>53.333333333333329</v>
      </c>
      <c r="N5566" s="12"/>
      <c r="O5566" s="12"/>
      <c r="P5566" s="12"/>
    </row>
    <row r="5567" spans="1:16" x14ac:dyDescent="0.25">
      <c r="A5567" s="35">
        <v>5566</v>
      </c>
      <c r="B5567" s="89">
        <v>232.875</v>
      </c>
      <c r="C5567" s="35">
        <f t="shared" si="430"/>
        <v>22</v>
      </c>
      <c r="D5567" s="35">
        <f t="shared" si="433"/>
        <v>232</v>
      </c>
      <c r="E5567" s="35">
        <f t="shared" si="434"/>
        <v>1</v>
      </c>
      <c r="F5567" s="35" t="str">
        <f t="shared" si="431"/>
        <v>Sunday</v>
      </c>
      <c r="G5567" s="35">
        <f t="shared" si="432"/>
        <v>8</v>
      </c>
      <c r="H5567" s="34">
        <f>CONVERT(INDEX(Htg_StPt_Sch_EZ!$C$4:$I$27,MATCH(Schedules_8760!$C5567,Htg_StPt_Sch_EZ!$B$4:$B$27,0),MATCH(Schedules_8760!$F5567,Htg_StPt_Sch_EZ!$C$3:$I$3,0)),"F","C")</f>
        <v>20.555555555555554</v>
      </c>
      <c r="I5567" s="34">
        <f>CONVERT(INDEX(Htg_StPt_Sch_EZ!$C$31:$I$54,MATCH(Schedules_8760!$C5567,Htg_StPt_Sch_EZ!$B$31:$B$54,0),MATCH(Schedules_8760!$F5567,Htg_StPt_Sch_EZ!$C$30:$I$30,0)),"F","C")</f>
        <v>19.444444444444443</v>
      </c>
      <c r="J5567" s="34">
        <f>CONVERT(INDEX(Clg_StPt_Sch_EZ!$C$4:$I$27,MATCH(Schedules_8760!$C5567,Clg_StPt_Sch_EZ!$B$4:$B$27,0),MATCH(Schedules_8760!$F5567,Clg_StPt_Sch_EZ!$C$3:$I$3,0)),"F","C")</f>
        <v>25.555555555555554</v>
      </c>
      <c r="K5567" s="34">
        <f>CONVERT(INDEX(Clg_StPt_Sch_EZ!$C$31:$I$54,MATCH(Schedules_8760!$C5567,Clg_StPt_Sch_EZ!$B$31:$B$54,0),MATCH(Schedules_8760!$F5567,Clg_StPt_Sch_EZ!$C$30:$I$30,0)),"F","C")</f>
        <v>28.333333333333332</v>
      </c>
      <c r="L5567" s="34">
        <f>CONVERT(INDEX(DHW_StPt_Sch_EZ!$C$4:$I$27,MATCH(Schedules_8760!$C5567,DHW_StPt_Sch_EZ!$B$4:$B$27,0),MATCH(Schedules_8760!$F5567,DHW_StPt_Sch_EZ!$C$3:$I$3,0)),"F","C")</f>
        <v>53.333333333333329</v>
      </c>
      <c r="M5567" s="34">
        <f>CONVERT(INDEX(DHW_StPt_Sch_EZ!$C$31:$I$54,MATCH(Schedules_8760!$C5567,DHW_StPt_Sch_EZ!$B$31:$B$54,0),MATCH(Schedules_8760!$F5567,DHW_StPt_Sch_EZ!$C$30:$I$30,0)),"F","C")</f>
        <v>53.333333333333329</v>
      </c>
      <c r="N5567" s="12"/>
      <c r="O5567" s="12"/>
      <c r="P5567" s="12"/>
    </row>
    <row r="5568" spans="1:16" x14ac:dyDescent="0.25">
      <c r="A5568" s="35">
        <v>5567</v>
      </c>
      <c r="B5568" s="89">
        <v>232.91666666666671</v>
      </c>
      <c r="C5568" s="35">
        <f t="shared" si="430"/>
        <v>23</v>
      </c>
      <c r="D5568" s="35">
        <f t="shared" si="433"/>
        <v>232</v>
      </c>
      <c r="E5568" s="35">
        <f t="shared" si="434"/>
        <v>1</v>
      </c>
      <c r="F5568" s="35" t="str">
        <f t="shared" si="431"/>
        <v>Sunday</v>
      </c>
      <c r="G5568" s="35">
        <f t="shared" si="432"/>
        <v>8</v>
      </c>
      <c r="H5568" s="34">
        <f>CONVERT(INDEX(Htg_StPt_Sch_EZ!$C$4:$I$27,MATCH(Schedules_8760!$C5568,Htg_StPt_Sch_EZ!$B$4:$B$27,0),MATCH(Schedules_8760!$F5568,Htg_StPt_Sch_EZ!$C$3:$I$3,0)),"F","C")</f>
        <v>20.555555555555554</v>
      </c>
      <c r="I5568" s="34">
        <f>CONVERT(INDEX(Htg_StPt_Sch_EZ!$C$31:$I$54,MATCH(Schedules_8760!$C5568,Htg_StPt_Sch_EZ!$B$31:$B$54,0),MATCH(Schedules_8760!$F5568,Htg_StPt_Sch_EZ!$C$30:$I$30,0)),"F","C")</f>
        <v>19.444444444444443</v>
      </c>
      <c r="J5568" s="34">
        <f>CONVERT(INDEX(Clg_StPt_Sch_EZ!$C$4:$I$27,MATCH(Schedules_8760!$C5568,Clg_StPt_Sch_EZ!$B$4:$B$27,0),MATCH(Schedules_8760!$F5568,Clg_StPt_Sch_EZ!$C$3:$I$3,0)),"F","C")</f>
        <v>25.555555555555554</v>
      </c>
      <c r="K5568" s="34">
        <f>CONVERT(INDEX(Clg_StPt_Sch_EZ!$C$31:$I$54,MATCH(Schedules_8760!$C5568,Clg_StPt_Sch_EZ!$B$31:$B$54,0),MATCH(Schedules_8760!$F5568,Clg_StPt_Sch_EZ!$C$30:$I$30,0)),"F","C")</f>
        <v>28.333333333333332</v>
      </c>
      <c r="L5568" s="34">
        <f>CONVERT(INDEX(DHW_StPt_Sch_EZ!$C$4:$I$27,MATCH(Schedules_8760!$C5568,DHW_StPt_Sch_EZ!$B$4:$B$27,0),MATCH(Schedules_8760!$F5568,DHW_StPt_Sch_EZ!$C$3:$I$3,0)),"F","C")</f>
        <v>53.333333333333329</v>
      </c>
      <c r="M5568" s="34">
        <f>CONVERT(INDEX(DHW_StPt_Sch_EZ!$C$31:$I$54,MATCH(Schedules_8760!$C5568,DHW_StPt_Sch_EZ!$B$31:$B$54,0),MATCH(Schedules_8760!$F5568,DHW_StPt_Sch_EZ!$C$30:$I$30,0)),"F","C")</f>
        <v>53.333333333333329</v>
      </c>
      <c r="N5568" s="12"/>
      <c r="O5568" s="12"/>
      <c r="P5568" s="12"/>
    </row>
    <row r="5569" spans="1:16" x14ac:dyDescent="0.25">
      <c r="A5569" s="35">
        <v>5568</v>
      </c>
      <c r="B5569" s="89">
        <v>232.95833333333329</v>
      </c>
      <c r="C5569" s="35">
        <f t="shared" si="430"/>
        <v>24</v>
      </c>
      <c r="D5569" s="35">
        <f t="shared" si="433"/>
        <v>232</v>
      </c>
      <c r="E5569" s="35">
        <f t="shared" si="434"/>
        <v>1</v>
      </c>
      <c r="F5569" s="35" t="str">
        <f t="shared" si="431"/>
        <v>Sunday</v>
      </c>
      <c r="G5569" s="35">
        <f t="shared" si="432"/>
        <v>8</v>
      </c>
      <c r="H5569" s="34">
        <f>CONVERT(INDEX(Htg_StPt_Sch_EZ!$C$4:$I$27,MATCH(Schedules_8760!$C5569,Htg_StPt_Sch_EZ!$B$4:$B$27,0),MATCH(Schedules_8760!$F5569,Htg_StPt_Sch_EZ!$C$3:$I$3,0)),"F","C")</f>
        <v>20.555555555555554</v>
      </c>
      <c r="I5569" s="34">
        <f>CONVERT(INDEX(Htg_StPt_Sch_EZ!$C$31:$I$54,MATCH(Schedules_8760!$C5569,Htg_StPt_Sch_EZ!$B$31:$B$54,0),MATCH(Schedules_8760!$F5569,Htg_StPt_Sch_EZ!$C$30:$I$30,0)),"F","C")</f>
        <v>19.444444444444443</v>
      </c>
      <c r="J5569" s="34">
        <f>CONVERT(INDEX(Clg_StPt_Sch_EZ!$C$4:$I$27,MATCH(Schedules_8760!$C5569,Clg_StPt_Sch_EZ!$B$4:$B$27,0),MATCH(Schedules_8760!$F5569,Clg_StPt_Sch_EZ!$C$3:$I$3,0)),"F","C")</f>
        <v>25.555555555555554</v>
      </c>
      <c r="K5569" s="34">
        <f>CONVERT(INDEX(Clg_StPt_Sch_EZ!$C$31:$I$54,MATCH(Schedules_8760!$C5569,Clg_StPt_Sch_EZ!$B$31:$B$54,0),MATCH(Schedules_8760!$F5569,Clg_StPt_Sch_EZ!$C$30:$I$30,0)),"F","C")</f>
        <v>28.333333333333332</v>
      </c>
      <c r="L5569" s="34">
        <f>CONVERT(INDEX(DHW_StPt_Sch_EZ!$C$4:$I$27,MATCH(Schedules_8760!$C5569,DHW_StPt_Sch_EZ!$B$4:$B$27,0),MATCH(Schedules_8760!$F5569,DHW_StPt_Sch_EZ!$C$3:$I$3,0)),"F","C")</f>
        <v>53.333333333333329</v>
      </c>
      <c r="M5569" s="34">
        <f>CONVERT(INDEX(DHW_StPt_Sch_EZ!$C$31:$I$54,MATCH(Schedules_8760!$C5569,DHW_StPt_Sch_EZ!$B$31:$B$54,0),MATCH(Schedules_8760!$F5569,DHW_StPt_Sch_EZ!$C$30:$I$30,0)),"F","C")</f>
        <v>53.333333333333329</v>
      </c>
      <c r="N5569" s="12"/>
      <c r="O5569" s="12"/>
      <c r="P5569" s="12"/>
    </row>
    <row r="5570" spans="1:16" x14ac:dyDescent="0.25">
      <c r="A5570" s="35">
        <v>5569</v>
      </c>
      <c r="B5570" s="89">
        <v>233</v>
      </c>
      <c r="C5570" s="35">
        <f t="shared" ref="C5570:C5633" si="435">HOUR(B5570)+1</f>
        <v>1</v>
      </c>
      <c r="D5570" s="35">
        <f t="shared" si="433"/>
        <v>233</v>
      </c>
      <c r="E5570" s="35">
        <f t="shared" si="434"/>
        <v>2</v>
      </c>
      <c r="F5570" s="35" t="str">
        <f t="shared" ref="F5570:F5633" si="436">IF(E5570=1,"Sunday",IF(E5570=2,"Monday",IF(E5570=3,"Tuesday",IF(E5570=4,"Wednesday",IF(E5570=5,"Thursday",IF(E5570=6,"Friday","Saturday"))))))</f>
        <v>Monday</v>
      </c>
      <c r="G5570" s="35">
        <f t="shared" ref="G5570:G5633" si="437">MONTH(B5570)</f>
        <v>8</v>
      </c>
      <c r="H5570" s="34">
        <f>CONVERT(INDEX(Htg_StPt_Sch_EZ!$C$4:$I$27,MATCH(Schedules_8760!$C5570,Htg_StPt_Sch_EZ!$B$4:$B$27,0),MATCH(Schedules_8760!$F5570,Htg_StPt_Sch_EZ!$C$3:$I$3,0)),"F","C")</f>
        <v>20.555555555555554</v>
      </c>
      <c r="I5570" s="34">
        <f>CONVERT(INDEX(Htg_StPt_Sch_EZ!$C$31:$I$54,MATCH(Schedules_8760!$C5570,Htg_StPt_Sch_EZ!$B$31:$B$54,0),MATCH(Schedules_8760!$F5570,Htg_StPt_Sch_EZ!$C$30:$I$30,0)),"F","C")</f>
        <v>19.444444444444443</v>
      </c>
      <c r="J5570" s="34">
        <f>CONVERT(INDEX(Clg_StPt_Sch_EZ!$C$4:$I$27,MATCH(Schedules_8760!$C5570,Clg_StPt_Sch_EZ!$B$4:$B$27,0),MATCH(Schedules_8760!$F5570,Clg_StPt_Sch_EZ!$C$3:$I$3,0)),"F","C")</f>
        <v>25.555555555555554</v>
      </c>
      <c r="K5570" s="34">
        <f>CONVERT(INDEX(Clg_StPt_Sch_EZ!$C$31:$I$54,MATCH(Schedules_8760!$C5570,Clg_StPt_Sch_EZ!$B$31:$B$54,0),MATCH(Schedules_8760!$F5570,Clg_StPt_Sch_EZ!$C$30:$I$30,0)),"F","C")</f>
        <v>28.333333333333332</v>
      </c>
      <c r="L5570" s="34">
        <f>CONVERT(INDEX(DHW_StPt_Sch_EZ!$C$4:$I$27,MATCH(Schedules_8760!$C5570,DHW_StPt_Sch_EZ!$B$4:$B$27,0),MATCH(Schedules_8760!$F5570,DHW_StPt_Sch_EZ!$C$3:$I$3,0)),"F","C")</f>
        <v>53.333333333333329</v>
      </c>
      <c r="M5570" s="34">
        <f>CONVERT(INDEX(DHW_StPt_Sch_EZ!$C$31:$I$54,MATCH(Schedules_8760!$C5570,DHW_StPt_Sch_EZ!$B$31:$B$54,0),MATCH(Schedules_8760!$F5570,DHW_StPt_Sch_EZ!$C$30:$I$30,0)),"F","C")</f>
        <v>53.333333333333329</v>
      </c>
      <c r="N5570" s="12"/>
      <c r="O5570" s="12"/>
      <c r="P5570" s="12"/>
    </row>
    <row r="5571" spans="1:16" x14ac:dyDescent="0.25">
      <c r="A5571" s="35">
        <v>5570</v>
      </c>
      <c r="B5571" s="89">
        <v>233.04166666666671</v>
      </c>
      <c r="C5571" s="35">
        <f t="shared" si="435"/>
        <v>2</v>
      </c>
      <c r="D5571" s="35">
        <f t="shared" ref="D5571:D5634" si="438">IF(C5571=1,D5570+1,D5570)</f>
        <v>233</v>
      </c>
      <c r="E5571" s="35">
        <f t="shared" ref="E5571:E5634" si="439">IF(AND(C5571=1,E5570=7),1,IF(C5571=1,E5570+1,E5570))</f>
        <v>2</v>
      </c>
      <c r="F5571" s="35" t="str">
        <f t="shared" si="436"/>
        <v>Monday</v>
      </c>
      <c r="G5571" s="35">
        <f t="shared" si="437"/>
        <v>8</v>
      </c>
      <c r="H5571" s="34">
        <f>CONVERT(INDEX(Htg_StPt_Sch_EZ!$C$4:$I$27,MATCH(Schedules_8760!$C5571,Htg_StPt_Sch_EZ!$B$4:$B$27,0),MATCH(Schedules_8760!$F5571,Htg_StPt_Sch_EZ!$C$3:$I$3,0)),"F","C")</f>
        <v>20.555555555555554</v>
      </c>
      <c r="I5571" s="34">
        <f>CONVERT(INDEX(Htg_StPt_Sch_EZ!$C$31:$I$54,MATCH(Schedules_8760!$C5571,Htg_StPt_Sch_EZ!$B$31:$B$54,0),MATCH(Schedules_8760!$F5571,Htg_StPt_Sch_EZ!$C$30:$I$30,0)),"F","C")</f>
        <v>19.444444444444443</v>
      </c>
      <c r="J5571" s="34">
        <f>CONVERT(INDEX(Clg_StPt_Sch_EZ!$C$4:$I$27,MATCH(Schedules_8760!$C5571,Clg_StPt_Sch_EZ!$B$4:$B$27,0),MATCH(Schedules_8760!$F5571,Clg_StPt_Sch_EZ!$C$3:$I$3,0)),"F","C")</f>
        <v>25.555555555555554</v>
      </c>
      <c r="K5571" s="34">
        <f>CONVERT(INDEX(Clg_StPt_Sch_EZ!$C$31:$I$54,MATCH(Schedules_8760!$C5571,Clg_StPt_Sch_EZ!$B$31:$B$54,0),MATCH(Schedules_8760!$F5571,Clg_StPt_Sch_EZ!$C$30:$I$30,0)),"F","C")</f>
        <v>28.333333333333332</v>
      </c>
      <c r="L5571" s="34">
        <f>CONVERT(INDEX(DHW_StPt_Sch_EZ!$C$4:$I$27,MATCH(Schedules_8760!$C5571,DHW_StPt_Sch_EZ!$B$4:$B$27,0),MATCH(Schedules_8760!$F5571,DHW_StPt_Sch_EZ!$C$3:$I$3,0)),"F","C")</f>
        <v>53.333333333333329</v>
      </c>
      <c r="M5571" s="34">
        <f>CONVERT(INDEX(DHW_StPt_Sch_EZ!$C$31:$I$54,MATCH(Schedules_8760!$C5571,DHW_StPt_Sch_EZ!$B$31:$B$54,0),MATCH(Schedules_8760!$F5571,DHW_StPt_Sch_EZ!$C$30:$I$30,0)),"F","C")</f>
        <v>53.333333333333329</v>
      </c>
      <c r="N5571" s="12"/>
      <c r="O5571" s="12"/>
      <c r="P5571" s="12"/>
    </row>
    <row r="5572" spans="1:16" x14ac:dyDescent="0.25">
      <c r="A5572" s="35">
        <v>5571</v>
      </c>
      <c r="B5572" s="89">
        <v>233.08333333333329</v>
      </c>
      <c r="C5572" s="35">
        <f t="shared" si="435"/>
        <v>3</v>
      </c>
      <c r="D5572" s="35">
        <f t="shared" si="438"/>
        <v>233</v>
      </c>
      <c r="E5572" s="35">
        <f t="shared" si="439"/>
        <v>2</v>
      </c>
      <c r="F5572" s="35" t="str">
        <f t="shared" si="436"/>
        <v>Monday</v>
      </c>
      <c r="G5572" s="35">
        <f t="shared" si="437"/>
        <v>8</v>
      </c>
      <c r="H5572" s="34">
        <f>CONVERT(INDEX(Htg_StPt_Sch_EZ!$C$4:$I$27,MATCH(Schedules_8760!$C5572,Htg_StPt_Sch_EZ!$B$4:$B$27,0),MATCH(Schedules_8760!$F5572,Htg_StPt_Sch_EZ!$C$3:$I$3,0)),"F","C")</f>
        <v>20.555555555555554</v>
      </c>
      <c r="I5572" s="34">
        <f>CONVERT(INDEX(Htg_StPt_Sch_EZ!$C$31:$I$54,MATCH(Schedules_8760!$C5572,Htg_StPt_Sch_EZ!$B$31:$B$54,0),MATCH(Schedules_8760!$F5572,Htg_StPt_Sch_EZ!$C$30:$I$30,0)),"F","C")</f>
        <v>19.444444444444443</v>
      </c>
      <c r="J5572" s="34">
        <f>CONVERT(INDEX(Clg_StPt_Sch_EZ!$C$4:$I$27,MATCH(Schedules_8760!$C5572,Clg_StPt_Sch_EZ!$B$4:$B$27,0),MATCH(Schedules_8760!$F5572,Clg_StPt_Sch_EZ!$C$3:$I$3,0)),"F","C")</f>
        <v>25.555555555555554</v>
      </c>
      <c r="K5572" s="34">
        <f>CONVERT(INDEX(Clg_StPt_Sch_EZ!$C$31:$I$54,MATCH(Schedules_8760!$C5572,Clg_StPt_Sch_EZ!$B$31:$B$54,0),MATCH(Schedules_8760!$F5572,Clg_StPt_Sch_EZ!$C$30:$I$30,0)),"F","C")</f>
        <v>28.333333333333332</v>
      </c>
      <c r="L5572" s="34">
        <f>CONVERT(INDEX(DHW_StPt_Sch_EZ!$C$4:$I$27,MATCH(Schedules_8760!$C5572,DHW_StPt_Sch_EZ!$B$4:$B$27,0),MATCH(Schedules_8760!$F5572,DHW_StPt_Sch_EZ!$C$3:$I$3,0)),"F","C")</f>
        <v>53.333333333333329</v>
      </c>
      <c r="M5572" s="34">
        <f>CONVERT(INDEX(DHW_StPt_Sch_EZ!$C$31:$I$54,MATCH(Schedules_8760!$C5572,DHW_StPt_Sch_EZ!$B$31:$B$54,0),MATCH(Schedules_8760!$F5572,DHW_StPt_Sch_EZ!$C$30:$I$30,0)),"F","C")</f>
        <v>53.333333333333329</v>
      </c>
      <c r="N5572" s="12"/>
      <c r="O5572" s="12"/>
      <c r="P5572" s="12"/>
    </row>
    <row r="5573" spans="1:16" x14ac:dyDescent="0.25">
      <c r="A5573" s="35">
        <v>5572</v>
      </c>
      <c r="B5573" s="89">
        <v>233.125</v>
      </c>
      <c r="C5573" s="35">
        <f t="shared" si="435"/>
        <v>4</v>
      </c>
      <c r="D5573" s="35">
        <f t="shared" si="438"/>
        <v>233</v>
      </c>
      <c r="E5573" s="35">
        <f t="shared" si="439"/>
        <v>2</v>
      </c>
      <c r="F5573" s="35" t="str">
        <f t="shared" si="436"/>
        <v>Monday</v>
      </c>
      <c r="G5573" s="35">
        <f t="shared" si="437"/>
        <v>8</v>
      </c>
      <c r="H5573" s="34">
        <f>CONVERT(INDEX(Htg_StPt_Sch_EZ!$C$4:$I$27,MATCH(Schedules_8760!$C5573,Htg_StPt_Sch_EZ!$B$4:$B$27,0),MATCH(Schedules_8760!$F5573,Htg_StPt_Sch_EZ!$C$3:$I$3,0)),"F","C")</f>
        <v>20.555555555555554</v>
      </c>
      <c r="I5573" s="34">
        <f>CONVERT(INDEX(Htg_StPt_Sch_EZ!$C$31:$I$54,MATCH(Schedules_8760!$C5573,Htg_StPt_Sch_EZ!$B$31:$B$54,0),MATCH(Schedules_8760!$F5573,Htg_StPt_Sch_EZ!$C$30:$I$30,0)),"F","C")</f>
        <v>19.444444444444443</v>
      </c>
      <c r="J5573" s="34">
        <f>CONVERT(INDEX(Clg_StPt_Sch_EZ!$C$4:$I$27,MATCH(Schedules_8760!$C5573,Clg_StPt_Sch_EZ!$B$4:$B$27,0),MATCH(Schedules_8760!$F5573,Clg_StPt_Sch_EZ!$C$3:$I$3,0)),"F","C")</f>
        <v>25.555555555555554</v>
      </c>
      <c r="K5573" s="34">
        <f>CONVERT(INDEX(Clg_StPt_Sch_EZ!$C$31:$I$54,MATCH(Schedules_8760!$C5573,Clg_StPt_Sch_EZ!$B$31:$B$54,0),MATCH(Schedules_8760!$F5573,Clg_StPt_Sch_EZ!$C$30:$I$30,0)),"F","C")</f>
        <v>28.333333333333332</v>
      </c>
      <c r="L5573" s="34">
        <f>CONVERT(INDEX(DHW_StPt_Sch_EZ!$C$4:$I$27,MATCH(Schedules_8760!$C5573,DHW_StPt_Sch_EZ!$B$4:$B$27,0),MATCH(Schedules_8760!$F5573,DHW_StPt_Sch_EZ!$C$3:$I$3,0)),"F","C")</f>
        <v>53.333333333333329</v>
      </c>
      <c r="M5573" s="34">
        <f>CONVERT(INDEX(DHW_StPt_Sch_EZ!$C$31:$I$54,MATCH(Schedules_8760!$C5573,DHW_StPt_Sch_EZ!$B$31:$B$54,0),MATCH(Schedules_8760!$F5573,DHW_StPt_Sch_EZ!$C$30:$I$30,0)),"F","C")</f>
        <v>53.333333333333329</v>
      </c>
      <c r="N5573" s="12"/>
      <c r="O5573" s="12"/>
      <c r="P5573" s="12"/>
    </row>
    <row r="5574" spans="1:16" x14ac:dyDescent="0.25">
      <c r="A5574" s="35">
        <v>5573</v>
      </c>
      <c r="B5574" s="89">
        <v>233.16666666666671</v>
      </c>
      <c r="C5574" s="35">
        <f t="shared" si="435"/>
        <v>5</v>
      </c>
      <c r="D5574" s="35">
        <f t="shared" si="438"/>
        <v>233</v>
      </c>
      <c r="E5574" s="35">
        <f t="shared" si="439"/>
        <v>2</v>
      </c>
      <c r="F5574" s="35" t="str">
        <f t="shared" si="436"/>
        <v>Monday</v>
      </c>
      <c r="G5574" s="35">
        <f t="shared" si="437"/>
        <v>8</v>
      </c>
      <c r="H5574" s="34">
        <f>CONVERT(INDEX(Htg_StPt_Sch_EZ!$C$4:$I$27,MATCH(Schedules_8760!$C5574,Htg_StPt_Sch_EZ!$B$4:$B$27,0),MATCH(Schedules_8760!$F5574,Htg_StPt_Sch_EZ!$C$3:$I$3,0)),"F","C")</f>
        <v>20.555555555555554</v>
      </c>
      <c r="I5574" s="34">
        <f>CONVERT(INDEX(Htg_StPt_Sch_EZ!$C$31:$I$54,MATCH(Schedules_8760!$C5574,Htg_StPt_Sch_EZ!$B$31:$B$54,0),MATCH(Schedules_8760!$F5574,Htg_StPt_Sch_EZ!$C$30:$I$30,0)),"F","C")</f>
        <v>19.444444444444443</v>
      </c>
      <c r="J5574" s="34">
        <f>CONVERT(INDEX(Clg_StPt_Sch_EZ!$C$4:$I$27,MATCH(Schedules_8760!$C5574,Clg_StPt_Sch_EZ!$B$4:$B$27,0),MATCH(Schedules_8760!$F5574,Clg_StPt_Sch_EZ!$C$3:$I$3,0)),"F","C")</f>
        <v>25.555555555555554</v>
      </c>
      <c r="K5574" s="34">
        <f>CONVERT(INDEX(Clg_StPt_Sch_EZ!$C$31:$I$54,MATCH(Schedules_8760!$C5574,Clg_StPt_Sch_EZ!$B$31:$B$54,0),MATCH(Schedules_8760!$F5574,Clg_StPt_Sch_EZ!$C$30:$I$30,0)),"F","C")</f>
        <v>28.333333333333332</v>
      </c>
      <c r="L5574" s="34">
        <f>CONVERT(INDEX(DHW_StPt_Sch_EZ!$C$4:$I$27,MATCH(Schedules_8760!$C5574,DHW_StPt_Sch_EZ!$B$4:$B$27,0),MATCH(Schedules_8760!$F5574,DHW_StPt_Sch_EZ!$C$3:$I$3,0)),"F","C")</f>
        <v>53.333333333333329</v>
      </c>
      <c r="M5574" s="34">
        <f>CONVERT(INDEX(DHW_StPt_Sch_EZ!$C$31:$I$54,MATCH(Schedules_8760!$C5574,DHW_StPt_Sch_EZ!$B$31:$B$54,0),MATCH(Schedules_8760!$F5574,DHW_StPt_Sch_EZ!$C$30:$I$30,0)),"F","C")</f>
        <v>53.333333333333329</v>
      </c>
      <c r="N5574" s="12"/>
      <c r="O5574" s="12"/>
      <c r="P5574" s="12"/>
    </row>
    <row r="5575" spans="1:16" x14ac:dyDescent="0.25">
      <c r="A5575" s="35">
        <v>5574</v>
      </c>
      <c r="B5575" s="89">
        <v>233.20833333333329</v>
      </c>
      <c r="C5575" s="35">
        <f t="shared" si="435"/>
        <v>6</v>
      </c>
      <c r="D5575" s="35">
        <f t="shared" si="438"/>
        <v>233</v>
      </c>
      <c r="E5575" s="35">
        <f t="shared" si="439"/>
        <v>2</v>
      </c>
      <c r="F5575" s="35" t="str">
        <f t="shared" si="436"/>
        <v>Monday</v>
      </c>
      <c r="G5575" s="35">
        <f t="shared" si="437"/>
        <v>8</v>
      </c>
      <c r="H5575" s="34">
        <f>CONVERT(INDEX(Htg_StPt_Sch_EZ!$C$4:$I$27,MATCH(Schedules_8760!$C5575,Htg_StPt_Sch_EZ!$B$4:$B$27,0),MATCH(Schedules_8760!$F5575,Htg_StPt_Sch_EZ!$C$3:$I$3,0)),"F","C")</f>
        <v>20.555555555555554</v>
      </c>
      <c r="I5575" s="34">
        <f>CONVERT(INDEX(Htg_StPt_Sch_EZ!$C$31:$I$54,MATCH(Schedules_8760!$C5575,Htg_StPt_Sch_EZ!$B$31:$B$54,0),MATCH(Schedules_8760!$F5575,Htg_StPt_Sch_EZ!$C$30:$I$30,0)),"F","C")</f>
        <v>19.444444444444443</v>
      </c>
      <c r="J5575" s="34">
        <f>CONVERT(INDEX(Clg_StPt_Sch_EZ!$C$4:$I$27,MATCH(Schedules_8760!$C5575,Clg_StPt_Sch_EZ!$B$4:$B$27,0),MATCH(Schedules_8760!$F5575,Clg_StPt_Sch_EZ!$C$3:$I$3,0)),"F","C")</f>
        <v>25.555555555555554</v>
      </c>
      <c r="K5575" s="34">
        <f>CONVERT(INDEX(Clg_StPt_Sch_EZ!$C$31:$I$54,MATCH(Schedules_8760!$C5575,Clg_StPt_Sch_EZ!$B$31:$B$54,0),MATCH(Schedules_8760!$F5575,Clg_StPt_Sch_EZ!$C$30:$I$30,0)),"F","C")</f>
        <v>28.333333333333332</v>
      </c>
      <c r="L5575" s="34">
        <f>CONVERT(INDEX(DHW_StPt_Sch_EZ!$C$4:$I$27,MATCH(Schedules_8760!$C5575,DHW_StPt_Sch_EZ!$B$4:$B$27,0),MATCH(Schedules_8760!$F5575,DHW_StPt_Sch_EZ!$C$3:$I$3,0)),"F","C")</f>
        <v>53.333333333333329</v>
      </c>
      <c r="M5575" s="34">
        <f>CONVERT(INDEX(DHW_StPt_Sch_EZ!$C$31:$I$54,MATCH(Schedules_8760!$C5575,DHW_StPt_Sch_EZ!$B$31:$B$54,0),MATCH(Schedules_8760!$F5575,DHW_StPt_Sch_EZ!$C$30:$I$30,0)),"F","C")</f>
        <v>53.333333333333329</v>
      </c>
      <c r="N5575" s="12"/>
      <c r="O5575" s="12"/>
      <c r="P5575" s="12"/>
    </row>
    <row r="5576" spans="1:16" x14ac:dyDescent="0.25">
      <c r="A5576" s="35">
        <v>5575</v>
      </c>
      <c r="B5576" s="89">
        <v>233.25</v>
      </c>
      <c r="C5576" s="35">
        <f t="shared" si="435"/>
        <v>7</v>
      </c>
      <c r="D5576" s="35">
        <f t="shared" si="438"/>
        <v>233</v>
      </c>
      <c r="E5576" s="35">
        <f t="shared" si="439"/>
        <v>2</v>
      </c>
      <c r="F5576" s="35" t="str">
        <f t="shared" si="436"/>
        <v>Monday</v>
      </c>
      <c r="G5576" s="35">
        <f t="shared" si="437"/>
        <v>8</v>
      </c>
      <c r="H5576" s="34">
        <f>CONVERT(INDEX(Htg_StPt_Sch_EZ!$C$4:$I$27,MATCH(Schedules_8760!$C5576,Htg_StPt_Sch_EZ!$B$4:$B$27,0),MATCH(Schedules_8760!$F5576,Htg_StPt_Sch_EZ!$C$3:$I$3,0)),"F","C")</f>
        <v>20.555555555555554</v>
      </c>
      <c r="I5576" s="34">
        <f>CONVERT(INDEX(Htg_StPt_Sch_EZ!$C$31:$I$54,MATCH(Schedules_8760!$C5576,Htg_StPt_Sch_EZ!$B$31:$B$54,0),MATCH(Schedules_8760!$F5576,Htg_StPt_Sch_EZ!$C$30:$I$30,0)),"F","C")</f>
        <v>19.444444444444443</v>
      </c>
      <c r="J5576" s="34">
        <f>CONVERT(INDEX(Clg_StPt_Sch_EZ!$C$4:$I$27,MATCH(Schedules_8760!$C5576,Clg_StPt_Sch_EZ!$B$4:$B$27,0),MATCH(Schedules_8760!$F5576,Clg_StPt_Sch_EZ!$C$3:$I$3,0)),"F","C")</f>
        <v>25.555555555555554</v>
      </c>
      <c r="K5576" s="34">
        <f>CONVERT(INDEX(Clg_StPt_Sch_EZ!$C$31:$I$54,MATCH(Schedules_8760!$C5576,Clg_StPt_Sch_EZ!$B$31:$B$54,0),MATCH(Schedules_8760!$F5576,Clg_StPt_Sch_EZ!$C$30:$I$30,0)),"F","C")</f>
        <v>28.333333333333332</v>
      </c>
      <c r="L5576" s="34">
        <f>CONVERT(INDEX(DHW_StPt_Sch_EZ!$C$4:$I$27,MATCH(Schedules_8760!$C5576,DHW_StPt_Sch_EZ!$B$4:$B$27,0),MATCH(Schedules_8760!$F5576,DHW_StPt_Sch_EZ!$C$3:$I$3,0)),"F","C")</f>
        <v>53.333333333333329</v>
      </c>
      <c r="M5576" s="34">
        <f>CONVERT(INDEX(DHW_StPt_Sch_EZ!$C$31:$I$54,MATCH(Schedules_8760!$C5576,DHW_StPt_Sch_EZ!$B$31:$B$54,0),MATCH(Schedules_8760!$F5576,DHW_StPt_Sch_EZ!$C$30:$I$30,0)),"F","C")</f>
        <v>53.333333333333329</v>
      </c>
      <c r="N5576" s="12"/>
      <c r="O5576" s="12"/>
      <c r="P5576" s="12"/>
    </row>
    <row r="5577" spans="1:16" x14ac:dyDescent="0.25">
      <c r="A5577" s="35">
        <v>5576</v>
      </c>
      <c r="B5577" s="89">
        <v>233.29166666666671</v>
      </c>
      <c r="C5577" s="35">
        <f t="shared" si="435"/>
        <v>8</v>
      </c>
      <c r="D5577" s="35">
        <f t="shared" si="438"/>
        <v>233</v>
      </c>
      <c r="E5577" s="35">
        <f t="shared" si="439"/>
        <v>2</v>
      </c>
      <c r="F5577" s="35" t="str">
        <f t="shared" si="436"/>
        <v>Monday</v>
      </c>
      <c r="G5577" s="35">
        <f t="shared" si="437"/>
        <v>8</v>
      </c>
      <c r="H5577" s="34">
        <f>CONVERT(INDEX(Htg_StPt_Sch_EZ!$C$4:$I$27,MATCH(Schedules_8760!$C5577,Htg_StPt_Sch_EZ!$B$4:$B$27,0),MATCH(Schedules_8760!$F5577,Htg_StPt_Sch_EZ!$C$3:$I$3,0)),"F","C")</f>
        <v>20.555555555555554</v>
      </c>
      <c r="I5577" s="34">
        <f>CONVERT(INDEX(Htg_StPt_Sch_EZ!$C$31:$I$54,MATCH(Schedules_8760!$C5577,Htg_StPt_Sch_EZ!$B$31:$B$54,0),MATCH(Schedules_8760!$F5577,Htg_StPt_Sch_EZ!$C$30:$I$30,0)),"F","C")</f>
        <v>19.444444444444443</v>
      </c>
      <c r="J5577" s="34">
        <f>CONVERT(INDEX(Clg_StPt_Sch_EZ!$C$4:$I$27,MATCH(Schedules_8760!$C5577,Clg_StPt_Sch_EZ!$B$4:$B$27,0),MATCH(Schedules_8760!$F5577,Clg_StPt_Sch_EZ!$C$3:$I$3,0)),"F","C")</f>
        <v>25.555555555555554</v>
      </c>
      <c r="K5577" s="34">
        <f>CONVERT(INDEX(Clg_StPt_Sch_EZ!$C$31:$I$54,MATCH(Schedules_8760!$C5577,Clg_StPt_Sch_EZ!$B$31:$B$54,0),MATCH(Schedules_8760!$F5577,Clg_StPt_Sch_EZ!$C$30:$I$30,0)),"F","C")</f>
        <v>25</v>
      </c>
      <c r="L5577" s="34">
        <f>CONVERT(INDEX(DHW_StPt_Sch_EZ!$C$4:$I$27,MATCH(Schedules_8760!$C5577,DHW_StPt_Sch_EZ!$B$4:$B$27,0),MATCH(Schedules_8760!$F5577,DHW_StPt_Sch_EZ!$C$3:$I$3,0)),"F","C")</f>
        <v>53.333333333333329</v>
      </c>
      <c r="M5577" s="34">
        <f>CONVERT(INDEX(DHW_StPt_Sch_EZ!$C$31:$I$54,MATCH(Schedules_8760!$C5577,DHW_StPt_Sch_EZ!$B$31:$B$54,0),MATCH(Schedules_8760!$F5577,DHW_StPt_Sch_EZ!$C$30:$I$30,0)),"F","C")</f>
        <v>53.333333333333329</v>
      </c>
      <c r="N5577" s="12"/>
      <c r="O5577" s="12"/>
      <c r="P5577" s="12"/>
    </row>
    <row r="5578" spans="1:16" x14ac:dyDescent="0.25">
      <c r="A5578" s="35">
        <v>5577</v>
      </c>
      <c r="B5578" s="89">
        <v>233.33333333333329</v>
      </c>
      <c r="C5578" s="35">
        <f t="shared" si="435"/>
        <v>9</v>
      </c>
      <c r="D5578" s="35">
        <f t="shared" si="438"/>
        <v>233</v>
      </c>
      <c r="E5578" s="35">
        <f t="shared" si="439"/>
        <v>2</v>
      </c>
      <c r="F5578" s="35" t="str">
        <f t="shared" si="436"/>
        <v>Monday</v>
      </c>
      <c r="G5578" s="35">
        <f t="shared" si="437"/>
        <v>8</v>
      </c>
      <c r="H5578" s="34">
        <f>CONVERT(INDEX(Htg_StPt_Sch_EZ!$C$4:$I$27,MATCH(Schedules_8760!$C5578,Htg_StPt_Sch_EZ!$B$4:$B$27,0),MATCH(Schedules_8760!$F5578,Htg_StPt_Sch_EZ!$C$3:$I$3,0)),"F","C")</f>
        <v>20.555555555555554</v>
      </c>
      <c r="I5578" s="34">
        <f>CONVERT(INDEX(Htg_StPt_Sch_EZ!$C$31:$I$54,MATCH(Schedules_8760!$C5578,Htg_StPt_Sch_EZ!$B$31:$B$54,0),MATCH(Schedules_8760!$F5578,Htg_StPt_Sch_EZ!$C$30:$I$30,0)),"F","C")</f>
        <v>19.444444444444443</v>
      </c>
      <c r="J5578" s="34">
        <f>CONVERT(INDEX(Clg_StPt_Sch_EZ!$C$4:$I$27,MATCH(Schedules_8760!$C5578,Clg_StPt_Sch_EZ!$B$4:$B$27,0),MATCH(Schedules_8760!$F5578,Clg_StPt_Sch_EZ!$C$3:$I$3,0)),"F","C")</f>
        <v>25.555555555555554</v>
      </c>
      <c r="K5578" s="34">
        <f>CONVERT(INDEX(Clg_StPt_Sch_EZ!$C$31:$I$54,MATCH(Schedules_8760!$C5578,Clg_StPt_Sch_EZ!$B$31:$B$54,0),MATCH(Schedules_8760!$F5578,Clg_StPt_Sch_EZ!$C$30:$I$30,0)),"F","C")</f>
        <v>25</v>
      </c>
      <c r="L5578" s="34">
        <f>CONVERT(INDEX(DHW_StPt_Sch_EZ!$C$4:$I$27,MATCH(Schedules_8760!$C5578,DHW_StPt_Sch_EZ!$B$4:$B$27,0),MATCH(Schedules_8760!$F5578,DHW_StPt_Sch_EZ!$C$3:$I$3,0)),"F","C")</f>
        <v>53.333333333333329</v>
      </c>
      <c r="M5578" s="34">
        <f>CONVERT(INDEX(DHW_StPt_Sch_EZ!$C$31:$I$54,MATCH(Schedules_8760!$C5578,DHW_StPt_Sch_EZ!$B$31:$B$54,0),MATCH(Schedules_8760!$F5578,DHW_StPt_Sch_EZ!$C$30:$I$30,0)),"F","C")</f>
        <v>53.333333333333329</v>
      </c>
      <c r="N5578" s="12"/>
      <c r="O5578" s="12"/>
      <c r="P5578" s="12"/>
    </row>
    <row r="5579" spans="1:16" x14ac:dyDescent="0.25">
      <c r="A5579" s="35">
        <v>5578</v>
      </c>
      <c r="B5579" s="89">
        <v>233.375</v>
      </c>
      <c r="C5579" s="35">
        <f t="shared" si="435"/>
        <v>10</v>
      </c>
      <c r="D5579" s="35">
        <f t="shared" si="438"/>
        <v>233</v>
      </c>
      <c r="E5579" s="35">
        <f t="shared" si="439"/>
        <v>2</v>
      </c>
      <c r="F5579" s="35" t="str">
        <f t="shared" si="436"/>
        <v>Monday</v>
      </c>
      <c r="G5579" s="35">
        <f t="shared" si="437"/>
        <v>8</v>
      </c>
      <c r="H5579" s="34">
        <f>CONVERT(INDEX(Htg_StPt_Sch_EZ!$C$4:$I$27,MATCH(Schedules_8760!$C5579,Htg_StPt_Sch_EZ!$B$4:$B$27,0),MATCH(Schedules_8760!$F5579,Htg_StPt_Sch_EZ!$C$3:$I$3,0)),"F","C")</f>
        <v>20.555555555555554</v>
      </c>
      <c r="I5579" s="34">
        <f>CONVERT(INDEX(Htg_StPt_Sch_EZ!$C$31:$I$54,MATCH(Schedules_8760!$C5579,Htg_StPt_Sch_EZ!$B$31:$B$54,0),MATCH(Schedules_8760!$F5579,Htg_StPt_Sch_EZ!$C$30:$I$30,0)),"F","C")</f>
        <v>19.444444444444443</v>
      </c>
      <c r="J5579" s="34">
        <f>CONVERT(INDEX(Clg_StPt_Sch_EZ!$C$4:$I$27,MATCH(Schedules_8760!$C5579,Clg_StPt_Sch_EZ!$B$4:$B$27,0),MATCH(Schedules_8760!$F5579,Clg_StPt_Sch_EZ!$C$3:$I$3,0)),"F","C")</f>
        <v>25.555555555555554</v>
      </c>
      <c r="K5579" s="34">
        <f>CONVERT(INDEX(Clg_StPt_Sch_EZ!$C$31:$I$54,MATCH(Schedules_8760!$C5579,Clg_StPt_Sch_EZ!$B$31:$B$54,0),MATCH(Schedules_8760!$F5579,Clg_StPt_Sch_EZ!$C$30:$I$30,0)),"F","C")</f>
        <v>25</v>
      </c>
      <c r="L5579" s="34">
        <f>CONVERT(INDEX(DHW_StPt_Sch_EZ!$C$4:$I$27,MATCH(Schedules_8760!$C5579,DHW_StPt_Sch_EZ!$B$4:$B$27,0),MATCH(Schedules_8760!$F5579,DHW_StPt_Sch_EZ!$C$3:$I$3,0)),"F","C")</f>
        <v>53.333333333333329</v>
      </c>
      <c r="M5579" s="34">
        <f>CONVERT(INDEX(DHW_StPt_Sch_EZ!$C$31:$I$54,MATCH(Schedules_8760!$C5579,DHW_StPt_Sch_EZ!$B$31:$B$54,0),MATCH(Schedules_8760!$F5579,DHW_StPt_Sch_EZ!$C$30:$I$30,0)),"F","C")</f>
        <v>53.333333333333329</v>
      </c>
      <c r="N5579" s="12"/>
      <c r="O5579" s="12"/>
      <c r="P5579" s="12"/>
    </row>
    <row r="5580" spans="1:16" x14ac:dyDescent="0.25">
      <c r="A5580" s="35">
        <v>5579</v>
      </c>
      <c r="B5580" s="89">
        <v>233.41666666666671</v>
      </c>
      <c r="C5580" s="35">
        <f t="shared" si="435"/>
        <v>11</v>
      </c>
      <c r="D5580" s="35">
        <f t="shared" si="438"/>
        <v>233</v>
      </c>
      <c r="E5580" s="35">
        <f t="shared" si="439"/>
        <v>2</v>
      </c>
      <c r="F5580" s="35" t="str">
        <f t="shared" si="436"/>
        <v>Monday</v>
      </c>
      <c r="G5580" s="35">
        <f t="shared" si="437"/>
        <v>8</v>
      </c>
      <c r="H5580" s="34">
        <f>CONVERT(INDEX(Htg_StPt_Sch_EZ!$C$4:$I$27,MATCH(Schedules_8760!$C5580,Htg_StPt_Sch_EZ!$B$4:$B$27,0),MATCH(Schedules_8760!$F5580,Htg_StPt_Sch_EZ!$C$3:$I$3,0)),"F","C")</f>
        <v>20.555555555555554</v>
      </c>
      <c r="I5580" s="34">
        <f>CONVERT(INDEX(Htg_StPt_Sch_EZ!$C$31:$I$54,MATCH(Schedules_8760!$C5580,Htg_StPt_Sch_EZ!$B$31:$B$54,0),MATCH(Schedules_8760!$F5580,Htg_StPt_Sch_EZ!$C$30:$I$30,0)),"F","C")</f>
        <v>19.444444444444443</v>
      </c>
      <c r="J5580" s="34">
        <f>CONVERT(INDEX(Clg_StPt_Sch_EZ!$C$4:$I$27,MATCH(Schedules_8760!$C5580,Clg_StPt_Sch_EZ!$B$4:$B$27,0),MATCH(Schedules_8760!$F5580,Clg_StPt_Sch_EZ!$C$3:$I$3,0)),"F","C")</f>
        <v>25.555555555555554</v>
      </c>
      <c r="K5580" s="34">
        <f>CONVERT(INDEX(Clg_StPt_Sch_EZ!$C$31:$I$54,MATCH(Schedules_8760!$C5580,Clg_StPt_Sch_EZ!$B$31:$B$54,0),MATCH(Schedules_8760!$F5580,Clg_StPt_Sch_EZ!$C$30:$I$30,0)),"F","C")</f>
        <v>25</v>
      </c>
      <c r="L5580" s="34">
        <f>CONVERT(INDEX(DHW_StPt_Sch_EZ!$C$4:$I$27,MATCH(Schedules_8760!$C5580,DHW_StPt_Sch_EZ!$B$4:$B$27,0),MATCH(Schedules_8760!$F5580,DHW_StPt_Sch_EZ!$C$3:$I$3,0)),"F","C")</f>
        <v>53.333333333333329</v>
      </c>
      <c r="M5580" s="34">
        <f>CONVERT(INDEX(DHW_StPt_Sch_EZ!$C$31:$I$54,MATCH(Schedules_8760!$C5580,DHW_StPt_Sch_EZ!$B$31:$B$54,0),MATCH(Schedules_8760!$F5580,DHW_StPt_Sch_EZ!$C$30:$I$30,0)),"F","C")</f>
        <v>53.333333333333329</v>
      </c>
      <c r="N5580" s="12"/>
      <c r="O5580" s="12"/>
      <c r="P5580" s="12"/>
    </row>
    <row r="5581" spans="1:16" x14ac:dyDescent="0.25">
      <c r="A5581" s="35">
        <v>5580</v>
      </c>
      <c r="B5581" s="89">
        <v>233.45833333333329</v>
      </c>
      <c r="C5581" s="35">
        <f t="shared" si="435"/>
        <v>12</v>
      </c>
      <c r="D5581" s="35">
        <f t="shared" si="438"/>
        <v>233</v>
      </c>
      <c r="E5581" s="35">
        <f t="shared" si="439"/>
        <v>2</v>
      </c>
      <c r="F5581" s="35" t="str">
        <f t="shared" si="436"/>
        <v>Monday</v>
      </c>
      <c r="G5581" s="35">
        <f t="shared" si="437"/>
        <v>8</v>
      </c>
      <c r="H5581" s="34">
        <f>CONVERT(INDEX(Htg_StPt_Sch_EZ!$C$4:$I$27,MATCH(Schedules_8760!$C5581,Htg_StPt_Sch_EZ!$B$4:$B$27,0),MATCH(Schedules_8760!$F5581,Htg_StPt_Sch_EZ!$C$3:$I$3,0)),"F","C")</f>
        <v>20.555555555555554</v>
      </c>
      <c r="I5581" s="34">
        <f>CONVERT(INDEX(Htg_StPt_Sch_EZ!$C$31:$I$54,MATCH(Schedules_8760!$C5581,Htg_StPt_Sch_EZ!$B$31:$B$54,0),MATCH(Schedules_8760!$F5581,Htg_StPt_Sch_EZ!$C$30:$I$30,0)),"F","C")</f>
        <v>19.444444444444443</v>
      </c>
      <c r="J5581" s="34">
        <f>CONVERT(INDEX(Clg_StPt_Sch_EZ!$C$4:$I$27,MATCH(Schedules_8760!$C5581,Clg_StPt_Sch_EZ!$B$4:$B$27,0),MATCH(Schedules_8760!$F5581,Clg_StPt_Sch_EZ!$C$3:$I$3,0)),"F","C")</f>
        <v>25.555555555555554</v>
      </c>
      <c r="K5581" s="34">
        <f>CONVERT(INDEX(Clg_StPt_Sch_EZ!$C$31:$I$54,MATCH(Schedules_8760!$C5581,Clg_StPt_Sch_EZ!$B$31:$B$54,0),MATCH(Schedules_8760!$F5581,Clg_StPt_Sch_EZ!$C$30:$I$30,0)),"F","C")</f>
        <v>25</v>
      </c>
      <c r="L5581" s="34">
        <f>CONVERT(INDEX(DHW_StPt_Sch_EZ!$C$4:$I$27,MATCH(Schedules_8760!$C5581,DHW_StPt_Sch_EZ!$B$4:$B$27,0),MATCH(Schedules_8760!$F5581,DHW_StPt_Sch_EZ!$C$3:$I$3,0)),"F","C")</f>
        <v>53.333333333333329</v>
      </c>
      <c r="M5581" s="34">
        <f>CONVERT(INDEX(DHW_StPt_Sch_EZ!$C$31:$I$54,MATCH(Schedules_8760!$C5581,DHW_StPt_Sch_EZ!$B$31:$B$54,0),MATCH(Schedules_8760!$F5581,DHW_StPt_Sch_EZ!$C$30:$I$30,0)),"F","C")</f>
        <v>53.333333333333329</v>
      </c>
      <c r="N5581" s="12"/>
      <c r="O5581" s="12"/>
      <c r="P5581" s="12"/>
    </row>
    <row r="5582" spans="1:16" x14ac:dyDescent="0.25">
      <c r="A5582" s="35">
        <v>5581</v>
      </c>
      <c r="B5582" s="89">
        <v>233.5</v>
      </c>
      <c r="C5582" s="35">
        <f t="shared" si="435"/>
        <v>13</v>
      </c>
      <c r="D5582" s="35">
        <f t="shared" si="438"/>
        <v>233</v>
      </c>
      <c r="E5582" s="35">
        <f t="shared" si="439"/>
        <v>2</v>
      </c>
      <c r="F5582" s="35" t="str">
        <f t="shared" si="436"/>
        <v>Monday</v>
      </c>
      <c r="G5582" s="35">
        <f t="shared" si="437"/>
        <v>8</v>
      </c>
      <c r="H5582" s="34">
        <f>CONVERT(INDEX(Htg_StPt_Sch_EZ!$C$4:$I$27,MATCH(Schedules_8760!$C5582,Htg_StPt_Sch_EZ!$B$4:$B$27,0),MATCH(Schedules_8760!$F5582,Htg_StPt_Sch_EZ!$C$3:$I$3,0)),"F","C")</f>
        <v>20.555555555555554</v>
      </c>
      <c r="I5582" s="34">
        <f>CONVERT(INDEX(Htg_StPt_Sch_EZ!$C$31:$I$54,MATCH(Schedules_8760!$C5582,Htg_StPt_Sch_EZ!$B$31:$B$54,0),MATCH(Schedules_8760!$F5582,Htg_StPt_Sch_EZ!$C$30:$I$30,0)),"F","C")</f>
        <v>19.444444444444443</v>
      </c>
      <c r="J5582" s="34">
        <f>CONVERT(INDEX(Clg_StPt_Sch_EZ!$C$4:$I$27,MATCH(Schedules_8760!$C5582,Clg_StPt_Sch_EZ!$B$4:$B$27,0),MATCH(Schedules_8760!$F5582,Clg_StPt_Sch_EZ!$C$3:$I$3,0)),"F","C")</f>
        <v>25.555555555555554</v>
      </c>
      <c r="K5582" s="34">
        <f>CONVERT(INDEX(Clg_StPt_Sch_EZ!$C$31:$I$54,MATCH(Schedules_8760!$C5582,Clg_StPt_Sch_EZ!$B$31:$B$54,0),MATCH(Schedules_8760!$F5582,Clg_StPt_Sch_EZ!$C$30:$I$30,0)),"F","C")</f>
        <v>25</v>
      </c>
      <c r="L5582" s="34">
        <f>CONVERT(INDEX(DHW_StPt_Sch_EZ!$C$4:$I$27,MATCH(Schedules_8760!$C5582,DHW_StPt_Sch_EZ!$B$4:$B$27,0),MATCH(Schedules_8760!$F5582,DHW_StPt_Sch_EZ!$C$3:$I$3,0)),"F","C")</f>
        <v>53.333333333333329</v>
      </c>
      <c r="M5582" s="34">
        <f>CONVERT(INDEX(DHW_StPt_Sch_EZ!$C$31:$I$54,MATCH(Schedules_8760!$C5582,DHW_StPt_Sch_EZ!$B$31:$B$54,0),MATCH(Schedules_8760!$F5582,DHW_StPt_Sch_EZ!$C$30:$I$30,0)),"F","C")</f>
        <v>53.333333333333329</v>
      </c>
      <c r="N5582" s="12"/>
      <c r="O5582" s="12"/>
      <c r="P5582" s="12"/>
    </row>
    <row r="5583" spans="1:16" x14ac:dyDescent="0.25">
      <c r="A5583" s="35">
        <v>5582</v>
      </c>
      <c r="B5583" s="89">
        <v>233.54166666666671</v>
      </c>
      <c r="C5583" s="35">
        <f t="shared" si="435"/>
        <v>14</v>
      </c>
      <c r="D5583" s="35">
        <f t="shared" si="438"/>
        <v>233</v>
      </c>
      <c r="E5583" s="35">
        <f t="shared" si="439"/>
        <v>2</v>
      </c>
      <c r="F5583" s="35" t="str">
        <f t="shared" si="436"/>
        <v>Monday</v>
      </c>
      <c r="G5583" s="35">
        <f t="shared" si="437"/>
        <v>8</v>
      </c>
      <c r="H5583" s="34">
        <f>CONVERT(INDEX(Htg_StPt_Sch_EZ!$C$4:$I$27,MATCH(Schedules_8760!$C5583,Htg_StPt_Sch_EZ!$B$4:$B$27,0),MATCH(Schedules_8760!$F5583,Htg_StPt_Sch_EZ!$C$3:$I$3,0)),"F","C")</f>
        <v>20.555555555555554</v>
      </c>
      <c r="I5583" s="34">
        <f>CONVERT(INDEX(Htg_StPt_Sch_EZ!$C$31:$I$54,MATCH(Schedules_8760!$C5583,Htg_StPt_Sch_EZ!$B$31:$B$54,0),MATCH(Schedules_8760!$F5583,Htg_StPt_Sch_EZ!$C$30:$I$30,0)),"F","C")</f>
        <v>19.444444444444443</v>
      </c>
      <c r="J5583" s="34">
        <f>CONVERT(INDEX(Clg_StPt_Sch_EZ!$C$4:$I$27,MATCH(Schedules_8760!$C5583,Clg_StPt_Sch_EZ!$B$4:$B$27,0),MATCH(Schedules_8760!$F5583,Clg_StPt_Sch_EZ!$C$3:$I$3,0)),"F","C")</f>
        <v>25.555555555555554</v>
      </c>
      <c r="K5583" s="34">
        <f>CONVERT(INDEX(Clg_StPt_Sch_EZ!$C$31:$I$54,MATCH(Schedules_8760!$C5583,Clg_StPt_Sch_EZ!$B$31:$B$54,0),MATCH(Schedules_8760!$F5583,Clg_StPt_Sch_EZ!$C$30:$I$30,0)),"F","C")</f>
        <v>25</v>
      </c>
      <c r="L5583" s="34">
        <f>CONVERT(INDEX(DHW_StPt_Sch_EZ!$C$4:$I$27,MATCH(Schedules_8760!$C5583,DHW_StPt_Sch_EZ!$B$4:$B$27,0),MATCH(Schedules_8760!$F5583,DHW_StPt_Sch_EZ!$C$3:$I$3,0)),"F","C")</f>
        <v>53.333333333333329</v>
      </c>
      <c r="M5583" s="34">
        <f>CONVERT(INDEX(DHW_StPt_Sch_EZ!$C$31:$I$54,MATCH(Schedules_8760!$C5583,DHW_StPt_Sch_EZ!$B$31:$B$54,0),MATCH(Schedules_8760!$F5583,DHW_StPt_Sch_EZ!$C$30:$I$30,0)),"F","C")</f>
        <v>53.333333333333329</v>
      </c>
      <c r="N5583" s="12"/>
      <c r="O5583" s="12"/>
      <c r="P5583" s="12"/>
    </row>
    <row r="5584" spans="1:16" x14ac:dyDescent="0.25">
      <c r="A5584" s="35">
        <v>5583</v>
      </c>
      <c r="B5584" s="89">
        <v>233.58333333333329</v>
      </c>
      <c r="C5584" s="35">
        <f t="shared" si="435"/>
        <v>15</v>
      </c>
      <c r="D5584" s="35">
        <f t="shared" si="438"/>
        <v>233</v>
      </c>
      <c r="E5584" s="35">
        <f t="shared" si="439"/>
        <v>2</v>
      </c>
      <c r="F5584" s="35" t="str">
        <f t="shared" si="436"/>
        <v>Monday</v>
      </c>
      <c r="G5584" s="35">
        <f t="shared" si="437"/>
        <v>8</v>
      </c>
      <c r="H5584" s="34">
        <f>CONVERT(INDEX(Htg_StPt_Sch_EZ!$C$4:$I$27,MATCH(Schedules_8760!$C5584,Htg_StPt_Sch_EZ!$B$4:$B$27,0),MATCH(Schedules_8760!$F5584,Htg_StPt_Sch_EZ!$C$3:$I$3,0)),"F","C")</f>
        <v>20.555555555555554</v>
      </c>
      <c r="I5584" s="34">
        <f>CONVERT(INDEX(Htg_StPt_Sch_EZ!$C$31:$I$54,MATCH(Schedules_8760!$C5584,Htg_StPt_Sch_EZ!$B$31:$B$54,0),MATCH(Schedules_8760!$F5584,Htg_StPt_Sch_EZ!$C$30:$I$30,0)),"F","C")</f>
        <v>21.111111111111111</v>
      </c>
      <c r="J5584" s="34">
        <f>CONVERT(INDEX(Clg_StPt_Sch_EZ!$C$4:$I$27,MATCH(Schedules_8760!$C5584,Clg_StPt_Sch_EZ!$B$4:$B$27,0),MATCH(Schedules_8760!$F5584,Clg_StPt_Sch_EZ!$C$3:$I$3,0)),"F","C")</f>
        <v>25.555555555555554</v>
      </c>
      <c r="K5584" s="34">
        <f>CONVERT(INDEX(Clg_StPt_Sch_EZ!$C$31:$I$54,MATCH(Schedules_8760!$C5584,Clg_StPt_Sch_EZ!$B$31:$B$54,0),MATCH(Schedules_8760!$F5584,Clg_StPt_Sch_EZ!$C$30:$I$30,0)),"F","C")</f>
        <v>25</v>
      </c>
      <c r="L5584" s="34">
        <f>CONVERT(INDEX(DHW_StPt_Sch_EZ!$C$4:$I$27,MATCH(Schedules_8760!$C5584,DHW_StPt_Sch_EZ!$B$4:$B$27,0),MATCH(Schedules_8760!$F5584,DHW_StPt_Sch_EZ!$C$3:$I$3,0)),"F","C")</f>
        <v>53.333333333333329</v>
      </c>
      <c r="M5584" s="34">
        <f>CONVERT(INDEX(DHW_StPt_Sch_EZ!$C$31:$I$54,MATCH(Schedules_8760!$C5584,DHW_StPt_Sch_EZ!$B$31:$B$54,0),MATCH(Schedules_8760!$F5584,DHW_StPt_Sch_EZ!$C$30:$I$30,0)),"F","C")</f>
        <v>53.333333333333329</v>
      </c>
      <c r="N5584" s="12"/>
      <c r="O5584" s="12"/>
      <c r="P5584" s="12"/>
    </row>
    <row r="5585" spans="1:16" x14ac:dyDescent="0.25">
      <c r="A5585" s="35">
        <v>5584</v>
      </c>
      <c r="B5585" s="89">
        <v>233.625</v>
      </c>
      <c r="C5585" s="35">
        <f t="shared" si="435"/>
        <v>16</v>
      </c>
      <c r="D5585" s="35">
        <f t="shared" si="438"/>
        <v>233</v>
      </c>
      <c r="E5585" s="35">
        <f t="shared" si="439"/>
        <v>2</v>
      </c>
      <c r="F5585" s="35" t="str">
        <f t="shared" si="436"/>
        <v>Monday</v>
      </c>
      <c r="G5585" s="35">
        <f t="shared" si="437"/>
        <v>8</v>
      </c>
      <c r="H5585" s="34">
        <f>CONVERT(INDEX(Htg_StPt_Sch_EZ!$C$4:$I$27,MATCH(Schedules_8760!$C5585,Htg_StPt_Sch_EZ!$B$4:$B$27,0),MATCH(Schedules_8760!$F5585,Htg_StPt_Sch_EZ!$C$3:$I$3,0)),"F","C")</f>
        <v>20.555555555555554</v>
      </c>
      <c r="I5585" s="34">
        <f>CONVERT(INDEX(Htg_StPt_Sch_EZ!$C$31:$I$54,MATCH(Schedules_8760!$C5585,Htg_StPt_Sch_EZ!$B$31:$B$54,0),MATCH(Schedules_8760!$F5585,Htg_StPt_Sch_EZ!$C$30:$I$30,0)),"F","C")</f>
        <v>21.111111111111111</v>
      </c>
      <c r="J5585" s="34">
        <f>CONVERT(INDEX(Clg_StPt_Sch_EZ!$C$4:$I$27,MATCH(Schedules_8760!$C5585,Clg_StPt_Sch_EZ!$B$4:$B$27,0),MATCH(Schedules_8760!$F5585,Clg_StPt_Sch_EZ!$C$3:$I$3,0)),"F","C")</f>
        <v>25.555555555555554</v>
      </c>
      <c r="K5585" s="34">
        <f>CONVERT(INDEX(Clg_StPt_Sch_EZ!$C$31:$I$54,MATCH(Schedules_8760!$C5585,Clg_StPt_Sch_EZ!$B$31:$B$54,0),MATCH(Schedules_8760!$F5585,Clg_StPt_Sch_EZ!$C$30:$I$30,0)),"F","C")</f>
        <v>25</v>
      </c>
      <c r="L5585" s="34">
        <f>CONVERT(INDEX(DHW_StPt_Sch_EZ!$C$4:$I$27,MATCH(Schedules_8760!$C5585,DHW_StPt_Sch_EZ!$B$4:$B$27,0),MATCH(Schedules_8760!$F5585,DHW_StPt_Sch_EZ!$C$3:$I$3,0)),"F","C")</f>
        <v>53.333333333333329</v>
      </c>
      <c r="M5585" s="34">
        <f>CONVERT(INDEX(DHW_StPt_Sch_EZ!$C$31:$I$54,MATCH(Schedules_8760!$C5585,DHW_StPt_Sch_EZ!$B$31:$B$54,0),MATCH(Schedules_8760!$F5585,DHW_StPt_Sch_EZ!$C$30:$I$30,0)),"F","C")</f>
        <v>53.333333333333329</v>
      </c>
      <c r="N5585" s="12"/>
      <c r="O5585" s="12"/>
      <c r="P5585" s="12"/>
    </row>
    <row r="5586" spans="1:16" x14ac:dyDescent="0.25">
      <c r="A5586" s="35">
        <v>5585</v>
      </c>
      <c r="B5586" s="89">
        <v>233.66666666666671</v>
      </c>
      <c r="C5586" s="35">
        <f t="shared" si="435"/>
        <v>17</v>
      </c>
      <c r="D5586" s="35">
        <f t="shared" si="438"/>
        <v>233</v>
      </c>
      <c r="E5586" s="35">
        <f t="shared" si="439"/>
        <v>2</v>
      </c>
      <c r="F5586" s="35" t="str">
        <f t="shared" si="436"/>
        <v>Monday</v>
      </c>
      <c r="G5586" s="35">
        <f t="shared" si="437"/>
        <v>8</v>
      </c>
      <c r="H5586" s="34">
        <f>CONVERT(INDEX(Htg_StPt_Sch_EZ!$C$4:$I$27,MATCH(Schedules_8760!$C5586,Htg_StPt_Sch_EZ!$B$4:$B$27,0),MATCH(Schedules_8760!$F5586,Htg_StPt_Sch_EZ!$C$3:$I$3,0)),"F","C")</f>
        <v>20.555555555555554</v>
      </c>
      <c r="I5586" s="34">
        <f>CONVERT(INDEX(Htg_StPt_Sch_EZ!$C$31:$I$54,MATCH(Schedules_8760!$C5586,Htg_StPt_Sch_EZ!$B$31:$B$54,0),MATCH(Schedules_8760!$F5586,Htg_StPt_Sch_EZ!$C$30:$I$30,0)),"F","C")</f>
        <v>17.777777777777779</v>
      </c>
      <c r="J5586" s="34">
        <f>CONVERT(INDEX(Clg_StPt_Sch_EZ!$C$4:$I$27,MATCH(Schedules_8760!$C5586,Clg_StPt_Sch_EZ!$B$4:$B$27,0),MATCH(Schedules_8760!$F5586,Clg_StPt_Sch_EZ!$C$3:$I$3,0)),"F","C")</f>
        <v>25.555555555555554</v>
      </c>
      <c r="K5586" s="34">
        <f>CONVERT(INDEX(Clg_StPt_Sch_EZ!$C$31:$I$54,MATCH(Schedules_8760!$C5586,Clg_StPt_Sch_EZ!$B$31:$B$54,0),MATCH(Schedules_8760!$F5586,Clg_StPt_Sch_EZ!$C$30:$I$30,0)),"F","C")</f>
        <v>25</v>
      </c>
      <c r="L5586" s="34">
        <f>CONVERT(INDEX(DHW_StPt_Sch_EZ!$C$4:$I$27,MATCH(Schedules_8760!$C5586,DHW_StPt_Sch_EZ!$B$4:$B$27,0),MATCH(Schedules_8760!$F5586,DHW_StPt_Sch_EZ!$C$3:$I$3,0)),"F","C")</f>
        <v>53.333333333333329</v>
      </c>
      <c r="M5586" s="34">
        <f>CONVERT(INDEX(DHW_StPt_Sch_EZ!$C$31:$I$54,MATCH(Schedules_8760!$C5586,DHW_StPt_Sch_EZ!$B$31:$B$54,0),MATCH(Schedules_8760!$F5586,DHW_StPt_Sch_EZ!$C$30:$I$30,0)),"F","C")</f>
        <v>53.333333333333329</v>
      </c>
      <c r="N5586" s="12"/>
      <c r="O5586" s="12"/>
      <c r="P5586" s="12"/>
    </row>
    <row r="5587" spans="1:16" x14ac:dyDescent="0.25">
      <c r="A5587" s="35">
        <v>5586</v>
      </c>
      <c r="B5587" s="89">
        <v>233.70833333333329</v>
      </c>
      <c r="C5587" s="35">
        <f t="shared" si="435"/>
        <v>18</v>
      </c>
      <c r="D5587" s="35">
        <f t="shared" si="438"/>
        <v>233</v>
      </c>
      <c r="E5587" s="35">
        <f t="shared" si="439"/>
        <v>2</v>
      </c>
      <c r="F5587" s="35" t="str">
        <f t="shared" si="436"/>
        <v>Monday</v>
      </c>
      <c r="G5587" s="35">
        <f t="shared" si="437"/>
        <v>8</v>
      </c>
      <c r="H5587" s="34">
        <f>CONVERT(INDEX(Htg_StPt_Sch_EZ!$C$4:$I$27,MATCH(Schedules_8760!$C5587,Htg_StPt_Sch_EZ!$B$4:$B$27,0),MATCH(Schedules_8760!$F5587,Htg_StPt_Sch_EZ!$C$3:$I$3,0)),"F","C")</f>
        <v>20.555555555555554</v>
      </c>
      <c r="I5587" s="34">
        <f>CONVERT(INDEX(Htg_StPt_Sch_EZ!$C$31:$I$54,MATCH(Schedules_8760!$C5587,Htg_StPt_Sch_EZ!$B$31:$B$54,0),MATCH(Schedules_8760!$F5587,Htg_StPt_Sch_EZ!$C$30:$I$30,0)),"F","C")</f>
        <v>17.777777777777779</v>
      </c>
      <c r="J5587" s="34">
        <f>CONVERT(INDEX(Clg_StPt_Sch_EZ!$C$4:$I$27,MATCH(Schedules_8760!$C5587,Clg_StPt_Sch_EZ!$B$4:$B$27,0),MATCH(Schedules_8760!$F5587,Clg_StPt_Sch_EZ!$C$3:$I$3,0)),"F","C")</f>
        <v>25.555555555555554</v>
      </c>
      <c r="K5587" s="34">
        <f>CONVERT(INDEX(Clg_StPt_Sch_EZ!$C$31:$I$54,MATCH(Schedules_8760!$C5587,Clg_StPt_Sch_EZ!$B$31:$B$54,0),MATCH(Schedules_8760!$F5587,Clg_StPt_Sch_EZ!$C$30:$I$30,0)),"F","C")</f>
        <v>28.333333333333332</v>
      </c>
      <c r="L5587" s="34">
        <f>CONVERT(INDEX(DHW_StPt_Sch_EZ!$C$4:$I$27,MATCH(Schedules_8760!$C5587,DHW_StPt_Sch_EZ!$B$4:$B$27,0),MATCH(Schedules_8760!$F5587,DHW_StPt_Sch_EZ!$C$3:$I$3,0)),"F","C")</f>
        <v>53.333333333333329</v>
      </c>
      <c r="M5587" s="34">
        <f>CONVERT(INDEX(DHW_StPt_Sch_EZ!$C$31:$I$54,MATCH(Schedules_8760!$C5587,DHW_StPt_Sch_EZ!$B$31:$B$54,0),MATCH(Schedules_8760!$F5587,DHW_StPt_Sch_EZ!$C$30:$I$30,0)),"F","C")</f>
        <v>53.333333333333329</v>
      </c>
      <c r="N5587" s="12"/>
      <c r="O5587" s="12"/>
      <c r="P5587" s="12"/>
    </row>
    <row r="5588" spans="1:16" x14ac:dyDescent="0.25">
      <c r="A5588" s="35">
        <v>5587</v>
      </c>
      <c r="B5588" s="89">
        <v>233.75</v>
      </c>
      <c r="C5588" s="35">
        <f t="shared" si="435"/>
        <v>19</v>
      </c>
      <c r="D5588" s="35">
        <f t="shared" si="438"/>
        <v>233</v>
      </c>
      <c r="E5588" s="35">
        <f t="shared" si="439"/>
        <v>2</v>
      </c>
      <c r="F5588" s="35" t="str">
        <f t="shared" si="436"/>
        <v>Monday</v>
      </c>
      <c r="G5588" s="35">
        <f t="shared" si="437"/>
        <v>8</v>
      </c>
      <c r="H5588" s="34">
        <f>CONVERT(INDEX(Htg_StPt_Sch_EZ!$C$4:$I$27,MATCH(Schedules_8760!$C5588,Htg_StPt_Sch_EZ!$B$4:$B$27,0),MATCH(Schedules_8760!$F5588,Htg_StPt_Sch_EZ!$C$3:$I$3,0)),"F","C")</f>
        <v>20.555555555555554</v>
      </c>
      <c r="I5588" s="34">
        <f>CONVERT(INDEX(Htg_StPt_Sch_EZ!$C$31:$I$54,MATCH(Schedules_8760!$C5588,Htg_StPt_Sch_EZ!$B$31:$B$54,0),MATCH(Schedules_8760!$F5588,Htg_StPt_Sch_EZ!$C$30:$I$30,0)),"F","C")</f>
        <v>18.333333333333332</v>
      </c>
      <c r="J5588" s="34">
        <f>CONVERT(INDEX(Clg_StPt_Sch_EZ!$C$4:$I$27,MATCH(Schedules_8760!$C5588,Clg_StPt_Sch_EZ!$B$4:$B$27,0),MATCH(Schedules_8760!$F5588,Clg_StPt_Sch_EZ!$C$3:$I$3,0)),"F","C")</f>
        <v>25.555555555555554</v>
      </c>
      <c r="K5588" s="34">
        <f>CONVERT(INDEX(Clg_StPt_Sch_EZ!$C$31:$I$54,MATCH(Schedules_8760!$C5588,Clg_StPt_Sch_EZ!$B$31:$B$54,0),MATCH(Schedules_8760!$F5588,Clg_StPt_Sch_EZ!$C$30:$I$30,0)),"F","C")</f>
        <v>28.333333333333332</v>
      </c>
      <c r="L5588" s="34">
        <f>CONVERT(INDEX(DHW_StPt_Sch_EZ!$C$4:$I$27,MATCH(Schedules_8760!$C5588,DHW_StPt_Sch_EZ!$B$4:$B$27,0),MATCH(Schedules_8760!$F5588,DHW_StPt_Sch_EZ!$C$3:$I$3,0)),"F","C")</f>
        <v>53.333333333333329</v>
      </c>
      <c r="M5588" s="34">
        <f>CONVERT(INDEX(DHW_StPt_Sch_EZ!$C$31:$I$54,MATCH(Schedules_8760!$C5588,DHW_StPt_Sch_EZ!$B$31:$B$54,0),MATCH(Schedules_8760!$F5588,DHW_StPt_Sch_EZ!$C$30:$I$30,0)),"F","C")</f>
        <v>53.333333333333329</v>
      </c>
      <c r="N5588" s="12"/>
      <c r="O5588" s="12"/>
      <c r="P5588" s="12"/>
    </row>
    <row r="5589" spans="1:16" x14ac:dyDescent="0.25">
      <c r="A5589" s="35">
        <v>5588</v>
      </c>
      <c r="B5589" s="89">
        <v>233.79166666666671</v>
      </c>
      <c r="C5589" s="35">
        <f t="shared" si="435"/>
        <v>20</v>
      </c>
      <c r="D5589" s="35">
        <f t="shared" si="438"/>
        <v>233</v>
      </c>
      <c r="E5589" s="35">
        <f t="shared" si="439"/>
        <v>2</v>
      </c>
      <c r="F5589" s="35" t="str">
        <f t="shared" si="436"/>
        <v>Monday</v>
      </c>
      <c r="G5589" s="35">
        <f t="shared" si="437"/>
        <v>8</v>
      </c>
      <c r="H5589" s="34">
        <f>CONVERT(INDEX(Htg_StPt_Sch_EZ!$C$4:$I$27,MATCH(Schedules_8760!$C5589,Htg_StPt_Sch_EZ!$B$4:$B$27,0),MATCH(Schedules_8760!$F5589,Htg_StPt_Sch_EZ!$C$3:$I$3,0)),"F","C")</f>
        <v>20.555555555555554</v>
      </c>
      <c r="I5589" s="34">
        <f>CONVERT(INDEX(Htg_StPt_Sch_EZ!$C$31:$I$54,MATCH(Schedules_8760!$C5589,Htg_StPt_Sch_EZ!$B$31:$B$54,0),MATCH(Schedules_8760!$F5589,Htg_StPt_Sch_EZ!$C$30:$I$30,0)),"F","C")</f>
        <v>18.888888888888889</v>
      </c>
      <c r="J5589" s="34">
        <f>CONVERT(INDEX(Clg_StPt_Sch_EZ!$C$4:$I$27,MATCH(Schedules_8760!$C5589,Clg_StPt_Sch_EZ!$B$4:$B$27,0),MATCH(Schedules_8760!$F5589,Clg_StPt_Sch_EZ!$C$3:$I$3,0)),"F","C")</f>
        <v>25.555555555555554</v>
      </c>
      <c r="K5589" s="34">
        <f>CONVERT(INDEX(Clg_StPt_Sch_EZ!$C$31:$I$54,MATCH(Schedules_8760!$C5589,Clg_StPt_Sch_EZ!$B$31:$B$54,0),MATCH(Schedules_8760!$F5589,Clg_StPt_Sch_EZ!$C$30:$I$30,0)),"F","C")</f>
        <v>28.333333333333332</v>
      </c>
      <c r="L5589" s="34">
        <f>CONVERT(INDEX(DHW_StPt_Sch_EZ!$C$4:$I$27,MATCH(Schedules_8760!$C5589,DHW_StPt_Sch_EZ!$B$4:$B$27,0),MATCH(Schedules_8760!$F5589,DHW_StPt_Sch_EZ!$C$3:$I$3,0)),"F","C")</f>
        <v>53.333333333333329</v>
      </c>
      <c r="M5589" s="34">
        <f>CONVERT(INDEX(DHW_StPt_Sch_EZ!$C$31:$I$54,MATCH(Schedules_8760!$C5589,DHW_StPt_Sch_EZ!$B$31:$B$54,0),MATCH(Schedules_8760!$F5589,DHW_StPt_Sch_EZ!$C$30:$I$30,0)),"F","C")</f>
        <v>53.333333333333329</v>
      </c>
      <c r="N5589" s="12"/>
      <c r="O5589" s="12"/>
      <c r="P5589" s="12"/>
    </row>
    <row r="5590" spans="1:16" x14ac:dyDescent="0.25">
      <c r="A5590" s="35">
        <v>5589</v>
      </c>
      <c r="B5590" s="89">
        <v>233.83333333333329</v>
      </c>
      <c r="C5590" s="35">
        <f t="shared" si="435"/>
        <v>21</v>
      </c>
      <c r="D5590" s="35">
        <f t="shared" si="438"/>
        <v>233</v>
      </c>
      <c r="E5590" s="35">
        <f t="shared" si="439"/>
        <v>2</v>
      </c>
      <c r="F5590" s="35" t="str">
        <f t="shared" si="436"/>
        <v>Monday</v>
      </c>
      <c r="G5590" s="35">
        <f t="shared" si="437"/>
        <v>8</v>
      </c>
      <c r="H5590" s="34">
        <f>CONVERT(INDEX(Htg_StPt_Sch_EZ!$C$4:$I$27,MATCH(Schedules_8760!$C5590,Htg_StPt_Sch_EZ!$B$4:$B$27,0),MATCH(Schedules_8760!$F5590,Htg_StPt_Sch_EZ!$C$3:$I$3,0)),"F","C")</f>
        <v>20.555555555555554</v>
      </c>
      <c r="I5590" s="34">
        <f>CONVERT(INDEX(Htg_StPt_Sch_EZ!$C$31:$I$54,MATCH(Schedules_8760!$C5590,Htg_StPt_Sch_EZ!$B$31:$B$54,0),MATCH(Schedules_8760!$F5590,Htg_StPt_Sch_EZ!$C$30:$I$30,0)),"F","C")</f>
        <v>19.444444444444443</v>
      </c>
      <c r="J5590" s="34">
        <f>CONVERT(INDEX(Clg_StPt_Sch_EZ!$C$4:$I$27,MATCH(Schedules_8760!$C5590,Clg_StPt_Sch_EZ!$B$4:$B$27,0),MATCH(Schedules_8760!$F5590,Clg_StPt_Sch_EZ!$C$3:$I$3,0)),"F","C")</f>
        <v>25.555555555555554</v>
      </c>
      <c r="K5590" s="34">
        <f>CONVERT(INDEX(Clg_StPt_Sch_EZ!$C$31:$I$54,MATCH(Schedules_8760!$C5590,Clg_StPt_Sch_EZ!$B$31:$B$54,0),MATCH(Schedules_8760!$F5590,Clg_StPt_Sch_EZ!$C$30:$I$30,0)),"F","C")</f>
        <v>28.333333333333332</v>
      </c>
      <c r="L5590" s="34">
        <f>CONVERT(INDEX(DHW_StPt_Sch_EZ!$C$4:$I$27,MATCH(Schedules_8760!$C5590,DHW_StPt_Sch_EZ!$B$4:$B$27,0),MATCH(Schedules_8760!$F5590,DHW_StPt_Sch_EZ!$C$3:$I$3,0)),"F","C")</f>
        <v>53.333333333333329</v>
      </c>
      <c r="M5590" s="34">
        <f>CONVERT(INDEX(DHW_StPt_Sch_EZ!$C$31:$I$54,MATCH(Schedules_8760!$C5590,DHW_StPt_Sch_EZ!$B$31:$B$54,0),MATCH(Schedules_8760!$F5590,DHW_StPt_Sch_EZ!$C$30:$I$30,0)),"F","C")</f>
        <v>53.333333333333329</v>
      </c>
      <c r="N5590" s="12"/>
      <c r="O5590" s="12"/>
      <c r="P5590" s="12"/>
    </row>
    <row r="5591" spans="1:16" x14ac:dyDescent="0.25">
      <c r="A5591" s="35">
        <v>5590</v>
      </c>
      <c r="B5591" s="89">
        <v>233.875</v>
      </c>
      <c r="C5591" s="35">
        <f t="shared" si="435"/>
        <v>22</v>
      </c>
      <c r="D5591" s="35">
        <f t="shared" si="438"/>
        <v>233</v>
      </c>
      <c r="E5591" s="35">
        <f t="shared" si="439"/>
        <v>2</v>
      </c>
      <c r="F5591" s="35" t="str">
        <f t="shared" si="436"/>
        <v>Monday</v>
      </c>
      <c r="G5591" s="35">
        <f t="shared" si="437"/>
        <v>8</v>
      </c>
      <c r="H5591" s="34">
        <f>CONVERT(INDEX(Htg_StPt_Sch_EZ!$C$4:$I$27,MATCH(Schedules_8760!$C5591,Htg_StPt_Sch_EZ!$B$4:$B$27,0),MATCH(Schedules_8760!$F5591,Htg_StPt_Sch_EZ!$C$3:$I$3,0)),"F","C")</f>
        <v>20.555555555555554</v>
      </c>
      <c r="I5591" s="34">
        <f>CONVERT(INDEX(Htg_StPt_Sch_EZ!$C$31:$I$54,MATCH(Schedules_8760!$C5591,Htg_StPt_Sch_EZ!$B$31:$B$54,0),MATCH(Schedules_8760!$F5591,Htg_StPt_Sch_EZ!$C$30:$I$30,0)),"F","C")</f>
        <v>19.444444444444443</v>
      </c>
      <c r="J5591" s="34">
        <f>CONVERT(INDEX(Clg_StPt_Sch_EZ!$C$4:$I$27,MATCH(Schedules_8760!$C5591,Clg_StPt_Sch_EZ!$B$4:$B$27,0),MATCH(Schedules_8760!$F5591,Clg_StPt_Sch_EZ!$C$3:$I$3,0)),"F","C")</f>
        <v>25.555555555555554</v>
      </c>
      <c r="K5591" s="34">
        <f>CONVERT(INDEX(Clg_StPt_Sch_EZ!$C$31:$I$54,MATCH(Schedules_8760!$C5591,Clg_StPt_Sch_EZ!$B$31:$B$54,0),MATCH(Schedules_8760!$F5591,Clg_StPt_Sch_EZ!$C$30:$I$30,0)),"F","C")</f>
        <v>28.333333333333332</v>
      </c>
      <c r="L5591" s="34">
        <f>CONVERT(INDEX(DHW_StPt_Sch_EZ!$C$4:$I$27,MATCH(Schedules_8760!$C5591,DHW_StPt_Sch_EZ!$B$4:$B$27,0),MATCH(Schedules_8760!$F5591,DHW_StPt_Sch_EZ!$C$3:$I$3,0)),"F","C")</f>
        <v>53.333333333333329</v>
      </c>
      <c r="M5591" s="34">
        <f>CONVERT(INDEX(DHW_StPt_Sch_EZ!$C$31:$I$54,MATCH(Schedules_8760!$C5591,DHW_StPt_Sch_EZ!$B$31:$B$54,0),MATCH(Schedules_8760!$F5591,DHW_StPt_Sch_EZ!$C$30:$I$30,0)),"F","C")</f>
        <v>53.333333333333329</v>
      </c>
      <c r="N5591" s="12"/>
      <c r="O5591" s="12"/>
      <c r="P5591" s="12"/>
    </row>
    <row r="5592" spans="1:16" x14ac:dyDescent="0.25">
      <c r="A5592" s="35">
        <v>5591</v>
      </c>
      <c r="B5592" s="89">
        <v>233.91666666666671</v>
      </c>
      <c r="C5592" s="35">
        <f t="shared" si="435"/>
        <v>23</v>
      </c>
      <c r="D5592" s="35">
        <f t="shared" si="438"/>
        <v>233</v>
      </c>
      <c r="E5592" s="35">
        <f t="shared" si="439"/>
        <v>2</v>
      </c>
      <c r="F5592" s="35" t="str">
        <f t="shared" si="436"/>
        <v>Monday</v>
      </c>
      <c r="G5592" s="35">
        <f t="shared" si="437"/>
        <v>8</v>
      </c>
      <c r="H5592" s="34">
        <f>CONVERT(INDEX(Htg_StPt_Sch_EZ!$C$4:$I$27,MATCH(Schedules_8760!$C5592,Htg_StPt_Sch_EZ!$B$4:$B$27,0),MATCH(Schedules_8760!$F5592,Htg_StPt_Sch_EZ!$C$3:$I$3,0)),"F","C")</f>
        <v>20.555555555555554</v>
      </c>
      <c r="I5592" s="34">
        <f>CONVERT(INDEX(Htg_StPt_Sch_EZ!$C$31:$I$54,MATCH(Schedules_8760!$C5592,Htg_StPt_Sch_EZ!$B$31:$B$54,0),MATCH(Schedules_8760!$F5592,Htg_StPt_Sch_EZ!$C$30:$I$30,0)),"F","C")</f>
        <v>19.444444444444443</v>
      </c>
      <c r="J5592" s="34">
        <f>CONVERT(INDEX(Clg_StPt_Sch_EZ!$C$4:$I$27,MATCH(Schedules_8760!$C5592,Clg_StPt_Sch_EZ!$B$4:$B$27,0),MATCH(Schedules_8760!$F5592,Clg_StPt_Sch_EZ!$C$3:$I$3,0)),"F","C")</f>
        <v>25.555555555555554</v>
      </c>
      <c r="K5592" s="34">
        <f>CONVERT(INDEX(Clg_StPt_Sch_EZ!$C$31:$I$54,MATCH(Schedules_8760!$C5592,Clg_StPt_Sch_EZ!$B$31:$B$54,0),MATCH(Schedules_8760!$F5592,Clg_StPt_Sch_EZ!$C$30:$I$30,0)),"F","C")</f>
        <v>28.333333333333332</v>
      </c>
      <c r="L5592" s="34">
        <f>CONVERT(INDEX(DHW_StPt_Sch_EZ!$C$4:$I$27,MATCH(Schedules_8760!$C5592,DHW_StPt_Sch_EZ!$B$4:$B$27,0),MATCH(Schedules_8760!$F5592,DHW_StPt_Sch_EZ!$C$3:$I$3,0)),"F","C")</f>
        <v>53.333333333333329</v>
      </c>
      <c r="M5592" s="34">
        <f>CONVERT(INDEX(DHW_StPt_Sch_EZ!$C$31:$I$54,MATCH(Schedules_8760!$C5592,DHW_StPt_Sch_EZ!$B$31:$B$54,0),MATCH(Schedules_8760!$F5592,DHW_StPt_Sch_EZ!$C$30:$I$30,0)),"F","C")</f>
        <v>53.333333333333329</v>
      </c>
      <c r="N5592" s="12"/>
      <c r="O5592" s="12"/>
      <c r="P5592" s="12"/>
    </row>
    <row r="5593" spans="1:16" x14ac:dyDescent="0.25">
      <c r="A5593" s="35">
        <v>5592</v>
      </c>
      <c r="B5593" s="89">
        <v>233.95833333333329</v>
      </c>
      <c r="C5593" s="35">
        <f t="shared" si="435"/>
        <v>24</v>
      </c>
      <c r="D5593" s="35">
        <f t="shared" si="438"/>
        <v>233</v>
      </c>
      <c r="E5593" s="35">
        <f t="shared" si="439"/>
        <v>2</v>
      </c>
      <c r="F5593" s="35" t="str">
        <f t="shared" si="436"/>
        <v>Monday</v>
      </c>
      <c r="G5593" s="35">
        <f t="shared" si="437"/>
        <v>8</v>
      </c>
      <c r="H5593" s="34">
        <f>CONVERT(INDEX(Htg_StPt_Sch_EZ!$C$4:$I$27,MATCH(Schedules_8760!$C5593,Htg_StPt_Sch_EZ!$B$4:$B$27,0),MATCH(Schedules_8760!$F5593,Htg_StPt_Sch_EZ!$C$3:$I$3,0)),"F","C")</f>
        <v>20.555555555555554</v>
      </c>
      <c r="I5593" s="34">
        <f>CONVERT(INDEX(Htg_StPt_Sch_EZ!$C$31:$I$54,MATCH(Schedules_8760!$C5593,Htg_StPt_Sch_EZ!$B$31:$B$54,0),MATCH(Schedules_8760!$F5593,Htg_StPt_Sch_EZ!$C$30:$I$30,0)),"F","C")</f>
        <v>19.444444444444443</v>
      </c>
      <c r="J5593" s="34">
        <f>CONVERT(INDEX(Clg_StPt_Sch_EZ!$C$4:$I$27,MATCH(Schedules_8760!$C5593,Clg_StPt_Sch_EZ!$B$4:$B$27,0),MATCH(Schedules_8760!$F5593,Clg_StPt_Sch_EZ!$C$3:$I$3,0)),"F","C")</f>
        <v>25.555555555555554</v>
      </c>
      <c r="K5593" s="34">
        <f>CONVERT(INDEX(Clg_StPt_Sch_EZ!$C$31:$I$54,MATCH(Schedules_8760!$C5593,Clg_StPt_Sch_EZ!$B$31:$B$54,0),MATCH(Schedules_8760!$F5593,Clg_StPt_Sch_EZ!$C$30:$I$30,0)),"F","C")</f>
        <v>28.333333333333332</v>
      </c>
      <c r="L5593" s="34">
        <f>CONVERT(INDEX(DHW_StPt_Sch_EZ!$C$4:$I$27,MATCH(Schedules_8760!$C5593,DHW_StPt_Sch_EZ!$B$4:$B$27,0),MATCH(Schedules_8760!$F5593,DHW_StPt_Sch_EZ!$C$3:$I$3,0)),"F","C")</f>
        <v>53.333333333333329</v>
      </c>
      <c r="M5593" s="34">
        <f>CONVERT(INDEX(DHW_StPt_Sch_EZ!$C$31:$I$54,MATCH(Schedules_8760!$C5593,DHW_StPt_Sch_EZ!$B$31:$B$54,0),MATCH(Schedules_8760!$F5593,DHW_StPt_Sch_EZ!$C$30:$I$30,0)),"F","C")</f>
        <v>53.333333333333329</v>
      </c>
      <c r="N5593" s="12"/>
      <c r="O5593" s="12"/>
      <c r="P5593" s="12"/>
    </row>
    <row r="5594" spans="1:16" x14ac:dyDescent="0.25">
      <c r="A5594" s="35">
        <v>5593</v>
      </c>
      <c r="B5594" s="89">
        <v>234</v>
      </c>
      <c r="C5594" s="35">
        <f t="shared" si="435"/>
        <v>1</v>
      </c>
      <c r="D5594" s="35">
        <f t="shared" si="438"/>
        <v>234</v>
      </c>
      <c r="E5594" s="35">
        <f t="shared" si="439"/>
        <v>3</v>
      </c>
      <c r="F5594" s="35" t="str">
        <f t="shared" si="436"/>
        <v>Tuesday</v>
      </c>
      <c r="G5594" s="35">
        <f t="shared" si="437"/>
        <v>8</v>
      </c>
      <c r="H5594" s="34">
        <f>CONVERT(INDEX(Htg_StPt_Sch_EZ!$C$4:$I$27,MATCH(Schedules_8760!$C5594,Htg_StPt_Sch_EZ!$B$4:$B$27,0),MATCH(Schedules_8760!$F5594,Htg_StPt_Sch_EZ!$C$3:$I$3,0)),"F","C")</f>
        <v>20.555555555555554</v>
      </c>
      <c r="I5594" s="34">
        <f>CONVERT(INDEX(Htg_StPt_Sch_EZ!$C$31:$I$54,MATCH(Schedules_8760!$C5594,Htg_StPt_Sch_EZ!$B$31:$B$54,0),MATCH(Schedules_8760!$F5594,Htg_StPt_Sch_EZ!$C$30:$I$30,0)),"F","C")</f>
        <v>19.444444444444443</v>
      </c>
      <c r="J5594" s="34">
        <f>CONVERT(INDEX(Clg_StPt_Sch_EZ!$C$4:$I$27,MATCH(Schedules_8760!$C5594,Clg_StPt_Sch_EZ!$B$4:$B$27,0),MATCH(Schedules_8760!$F5594,Clg_StPt_Sch_EZ!$C$3:$I$3,0)),"F","C")</f>
        <v>25.555555555555554</v>
      </c>
      <c r="K5594" s="34">
        <f>CONVERT(INDEX(Clg_StPt_Sch_EZ!$C$31:$I$54,MATCH(Schedules_8760!$C5594,Clg_StPt_Sch_EZ!$B$31:$B$54,0),MATCH(Schedules_8760!$F5594,Clg_StPt_Sch_EZ!$C$30:$I$30,0)),"F","C")</f>
        <v>28.333333333333332</v>
      </c>
      <c r="L5594" s="34">
        <f>CONVERT(INDEX(DHW_StPt_Sch_EZ!$C$4:$I$27,MATCH(Schedules_8760!$C5594,DHW_StPt_Sch_EZ!$B$4:$B$27,0),MATCH(Schedules_8760!$F5594,DHW_StPt_Sch_EZ!$C$3:$I$3,0)),"F","C")</f>
        <v>53.333333333333329</v>
      </c>
      <c r="M5594" s="34">
        <f>CONVERT(INDEX(DHW_StPt_Sch_EZ!$C$31:$I$54,MATCH(Schedules_8760!$C5594,DHW_StPt_Sch_EZ!$B$31:$B$54,0),MATCH(Schedules_8760!$F5594,DHW_StPt_Sch_EZ!$C$30:$I$30,0)),"F","C")</f>
        <v>53.333333333333329</v>
      </c>
      <c r="N5594" s="12"/>
      <c r="O5594" s="12"/>
      <c r="P5594" s="12"/>
    </row>
    <row r="5595" spans="1:16" x14ac:dyDescent="0.25">
      <c r="A5595" s="35">
        <v>5594</v>
      </c>
      <c r="B5595" s="89">
        <v>234.04166666666671</v>
      </c>
      <c r="C5595" s="35">
        <f t="shared" si="435"/>
        <v>2</v>
      </c>
      <c r="D5595" s="35">
        <f t="shared" si="438"/>
        <v>234</v>
      </c>
      <c r="E5595" s="35">
        <f t="shared" si="439"/>
        <v>3</v>
      </c>
      <c r="F5595" s="35" t="str">
        <f t="shared" si="436"/>
        <v>Tuesday</v>
      </c>
      <c r="G5595" s="35">
        <f t="shared" si="437"/>
        <v>8</v>
      </c>
      <c r="H5595" s="34">
        <f>CONVERT(INDEX(Htg_StPt_Sch_EZ!$C$4:$I$27,MATCH(Schedules_8760!$C5595,Htg_StPt_Sch_EZ!$B$4:$B$27,0),MATCH(Schedules_8760!$F5595,Htg_StPt_Sch_EZ!$C$3:$I$3,0)),"F","C")</f>
        <v>20.555555555555554</v>
      </c>
      <c r="I5595" s="34">
        <f>CONVERT(INDEX(Htg_StPt_Sch_EZ!$C$31:$I$54,MATCH(Schedules_8760!$C5595,Htg_StPt_Sch_EZ!$B$31:$B$54,0),MATCH(Schedules_8760!$F5595,Htg_StPt_Sch_EZ!$C$30:$I$30,0)),"F","C")</f>
        <v>19.444444444444443</v>
      </c>
      <c r="J5595" s="34">
        <f>CONVERT(INDEX(Clg_StPt_Sch_EZ!$C$4:$I$27,MATCH(Schedules_8760!$C5595,Clg_StPt_Sch_EZ!$B$4:$B$27,0),MATCH(Schedules_8760!$F5595,Clg_StPt_Sch_EZ!$C$3:$I$3,0)),"F","C")</f>
        <v>25.555555555555554</v>
      </c>
      <c r="K5595" s="34">
        <f>CONVERT(INDEX(Clg_StPt_Sch_EZ!$C$31:$I$54,MATCH(Schedules_8760!$C5595,Clg_StPt_Sch_EZ!$B$31:$B$54,0),MATCH(Schedules_8760!$F5595,Clg_StPt_Sch_EZ!$C$30:$I$30,0)),"F","C")</f>
        <v>28.333333333333332</v>
      </c>
      <c r="L5595" s="34">
        <f>CONVERT(INDEX(DHW_StPt_Sch_EZ!$C$4:$I$27,MATCH(Schedules_8760!$C5595,DHW_StPt_Sch_EZ!$B$4:$B$27,0),MATCH(Schedules_8760!$F5595,DHW_StPt_Sch_EZ!$C$3:$I$3,0)),"F","C")</f>
        <v>53.333333333333329</v>
      </c>
      <c r="M5595" s="34">
        <f>CONVERT(INDEX(DHW_StPt_Sch_EZ!$C$31:$I$54,MATCH(Schedules_8760!$C5595,DHW_StPt_Sch_EZ!$B$31:$B$54,0),MATCH(Schedules_8760!$F5595,DHW_StPt_Sch_EZ!$C$30:$I$30,0)),"F","C")</f>
        <v>53.333333333333329</v>
      </c>
      <c r="N5595" s="12"/>
      <c r="O5595" s="12"/>
      <c r="P5595" s="12"/>
    </row>
    <row r="5596" spans="1:16" x14ac:dyDescent="0.25">
      <c r="A5596" s="35">
        <v>5595</v>
      </c>
      <c r="B5596" s="89">
        <v>234.08333333333329</v>
      </c>
      <c r="C5596" s="35">
        <f t="shared" si="435"/>
        <v>3</v>
      </c>
      <c r="D5596" s="35">
        <f t="shared" si="438"/>
        <v>234</v>
      </c>
      <c r="E5596" s="35">
        <f t="shared" si="439"/>
        <v>3</v>
      </c>
      <c r="F5596" s="35" t="str">
        <f t="shared" si="436"/>
        <v>Tuesday</v>
      </c>
      <c r="G5596" s="35">
        <f t="shared" si="437"/>
        <v>8</v>
      </c>
      <c r="H5596" s="34">
        <f>CONVERT(INDEX(Htg_StPt_Sch_EZ!$C$4:$I$27,MATCH(Schedules_8760!$C5596,Htg_StPt_Sch_EZ!$B$4:$B$27,0),MATCH(Schedules_8760!$F5596,Htg_StPt_Sch_EZ!$C$3:$I$3,0)),"F","C")</f>
        <v>20.555555555555554</v>
      </c>
      <c r="I5596" s="34">
        <f>CONVERT(INDEX(Htg_StPt_Sch_EZ!$C$31:$I$54,MATCH(Schedules_8760!$C5596,Htg_StPt_Sch_EZ!$B$31:$B$54,0),MATCH(Schedules_8760!$F5596,Htg_StPt_Sch_EZ!$C$30:$I$30,0)),"F","C")</f>
        <v>19.444444444444443</v>
      </c>
      <c r="J5596" s="34">
        <f>CONVERT(INDEX(Clg_StPt_Sch_EZ!$C$4:$I$27,MATCH(Schedules_8760!$C5596,Clg_StPt_Sch_EZ!$B$4:$B$27,0),MATCH(Schedules_8760!$F5596,Clg_StPt_Sch_EZ!$C$3:$I$3,0)),"F","C")</f>
        <v>25.555555555555554</v>
      </c>
      <c r="K5596" s="34">
        <f>CONVERT(INDEX(Clg_StPt_Sch_EZ!$C$31:$I$54,MATCH(Schedules_8760!$C5596,Clg_StPt_Sch_EZ!$B$31:$B$54,0),MATCH(Schedules_8760!$F5596,Clg_StPt_Sch_EZ!$C$30:$I$30,0)),"F","C")</f>
        <v>28.333333333333332</v>
      </c>
      <c r="L5596" s="34">
        <f>CONVERT(INDEX(DHW_StPt_Sch_EZ!$C$4:$I$27,MATCH(Schedules_8760!$C5596,DHW_StPt_Sch_EZ!$B$4:$B$27,0),MATCH(Schedules_8760!$F5596,DHW_StPt_Sch_EZ!$C$3:$I$3,0)),"F","C")</f>
        <v>53.333333333333329</v>
      </c>
      <c r="M5596" s="34">
        <f>CONVERT(INDEX(DHW_StPt_Sch_EZ!$C$31:$I$54,MATCH(Schedules_8760!$C5596,DHW_StPt_Sch_EZ!$B$31:$B$54,0),MATCH(Schedules_8760!$F5596,DHW_StPt_Sch_EZ!$C$30:$I$30,0)),"F","C")</f>
        <v>53.333333333333329</v>
      </c>
      <c r="N5596" s="12"/>
      <c r="O5596" s="12"/>
      <c r="P5596" s="12"/>
    </row>
    <row r="5597" spans="1:16" x14ac:dyDescent="0.25">
      <c r="A5597" s="35">
        <v>5596</v>
      </c>
      <c r="B5597" s="89">
        <v>234.125</v>
      </c>
      <c r="C5597" s="35">
        <f t="shared" si="435"/>
        <v>4</v>
      </c>
      <c r="D5597" s="35">
        <f t="shared" si="438"/>
        <v>234</v>
      </c>
      <c r="E5597" s="35">
        <f t="shared" si="439"/>
        <v>3</v>
      </c>
      <c r="F5597" s="35" t="str">
        <f t="shared" si="436"/>
        <v>Tuesday</v>
      </c>
      <c r="G5597" s="35">
        <f t="shared" si="437"/>
        <v>8</v>
      </c>
      <c r="H5597" s="34">
        <f>CONVERT(INDEX(Htg_StPt_Sch_EZ!$C$4:$I$27,MATCH(Schedules_8760!$C5597,Htg_StPt_Sch_EZ!$B$4:$B$27,0),MATCH(Schedules_8760!$F5597,Htg_StPt_Sch_EZ!$C$3:$I$3,0)),"F","C")</f>
        <v>20.555555555555554</v>
      </c>
      <c r="I5597" s="34">
        <f>CONVERT(INDEX(Htg_StPt_Sch_EZ!$C$31:$I$54,MATCH(Schedules_8760!$C5597,Htg_StPt_Sch_EZ!$B$31:$B$54,0),MATCH(Schedules_8760!$F5597,Htg_StPt_Sch_EZ!$C$30:$I$30,0)),"F","C")</f>
        <v>19.444444444444443</v>
      </c>
      <c r="J5597" s="34">
        <f>CONVERT(INDEX(Clg_StPt_Sch_EZ!$C$4:$I$27,MATCH(Schedules_8760!$C5597,Clg_StPt_Sch_EZ!$B$4:$B$27,0),MATCH(Schedules_8760!$F5597,Clg_StPt_Sch_EZ!$C$3:$I$3,0)),"F","C")</f>
        <v>25.555555555555554</v>
      </c>
      <c r="K5597" s="34">
        <f>CONVERT(INDEX(Clg_StPt_Sch_EZ!$C$31:$I$54,MATCH(Schedules_8760!$C5597,Clg_StPt_Sch_EZ!$B$31:$B$54,0),MATCH(Schedules_8760!$F5597,Clg_StPt_Sch_EZ!$C$30:$I$30,0)),"F","C")</f>
        <v>28.333333333333332</v>
      </c>
      <c r="L5597" s="34">
        <f>CONVERT(INDEX(DHW_StPt_Sch_EZ!$C$4:$I$27,MATCH(Schedules_8760!$C5597,DHW_StPt_Sch_EZ!$B$4:$B$27,0),MATCH(Schedules_8760!$F5597,DHW_StPt_Sch_EZ!$C$3:$I$3,0)),"F","C")</f>
        <v>53.333333333333329</v>
      </c>
      <c r="M5597" s="34">
        <f>CONVERT(INDEX(DHW_StPt_Sch_EZ!$C$31:$I$54,MATCH(Schedules_8760!$C5597,DHW_StPt_Sch_EZ!$B$31:$B$54,0),MATCH(Schedules_8760!$F5597,DHW_StPt_Sch_EZ!$C$30:$I$30,0)),"F","C")</f>
        <v>53.333333333333329</v>
      </c>
      <c r="N5597" s="12"/>
      <c r="O5597" s="12"/>
      <c r="P5597" s="12"/>
    </row>
    <row r="5598" spans="1:16" x14ac:dyDescent="0.25">
      <c r="A5598" s="35">
        <v>5597</v>
      </c>
      <c r="B5598" s="89">
        <v>234.16666666666671</v>
      </c>
      <c r="C5598" s="35">
        <f t="shared" si="435"/>
        <v>5</v>
      </c>
      <c r="D5598" s="35">
        <f t="shared" si="438"/>
        <v>234</v>
      </c>
      <c r="E5598" s="35">
        <f t="shared" si="439"/>
        <v>3</v>
      </c>
      <c r="F5598" s="35" t="str">
        <f t="shared" si="436"/>
        <v>Tuesday</v>
      </c>
      <c r="G5598" s="35">
        <f t="shared" si="437"/>
        <v>8</v>
      </c>
      <c r="H5598" s="34">
        <f>CONVERT(INDEX(Htg_StPt_Sch_EZ!$C$4:$I$27,MATCH(Schedules_8760!$C5598,Htg_StPt_Sch_EZ!$B$4:$B$27,0),MATCH(Schedules_8760!$F5598,Htg_StPt_Sch_EZ!$C$3:$I$3,0)),"F","C")</f>
        <v>20.555555555555554</v>
      </c>
      <c r="I5598" s="34">
        <f>CONVERT(INDEX(Htg_StPt_Sch_EZ!$C$31:$I$54,MATCH(Schedules_8760!$C5598,Htg_StPt_Sch_EZ!$B$31:$B$54,0),MATCH(Schedules_8760!$F5598,Htg_StPt_Sch_EZ!$C$30:$I$30,0)),"F","C")</f>
        <v>19.444444444444443</v>
      </c>
      <c r="J5598" s="34">
        <f>CONVERT(INDEX(Clg_StPt_Sch_EZ!$C$4:$I$27,MATCH(Schedules_8760!$C5598,Clg_StPt_Sch_EZ!$B$4:$B$27,0),MATCH(Schedules_8760!$F5598,Clg_StPt_Sch_EZ!$C$3:$I$3,0)),"F","C")</f>
        <v>25.555555555555554</v>
      </c>
      <c r="K5598" s="34">
        <f>CONVERT(INDEX(Clg_StPt_Sch_EZ!$C$31:$I$54,MATCH(Schedules_8760!$C5598,Clg_StPt_Sch_EZ!$B$31:$B$54,0),MATCH(Schedules_8760!$F5598,Clg_StPt_Sch_EZ!$C$30:$I$30,0)),"F","C")</f>
        <v>28.333333333333332</v>
      </c>
      <c r="L5598" s="34">
        <f>CONVERT(INDEX(DHW_StPt_Sch_EZ!$C$4:$I$27,MATCH(Schedules_8760!$C5598,DHW_StPt_Sch_EZ!$B$4:$B$27,0),MATCH(Schedules_8760!$F5598,DHW_StPt_Sch_EZ!$C$3:$I$3,0)),"F","C")</f>
        <v>53.333333333333329</v>
      </c>
      <c r="M5598" s="34">
        <f>CONVERT(INDEX(DHW_StPt_Sch_EZ!$C$31:$I$54,MATCH(Schedules_8760!$C5598,DHW_StPt_Sch_EZ!$B$31:$B$54,0),MATCH(Schedules_8760!$F5598,DHW_StPt_Sch_EZ!$C$30:$I$30,0)),"F","C")</f>
        <v>53.333333333333329</v>
      </c>
      <c r="N5598" s="12"/>
      <c r="O5598" s="12"/>
      <c r="P5598" s="12"/>
    </row>
    <row r="5599" spans="1:16" x14ac:dyDescent="0.25">
      <c r="A5599" s="35">
        <v>5598</v>
      </c>
      <c r="B5599" s="89">
        <v>234.20833333333329</v>
      </c>
      <c r="C5599" s="35">
        <f t="shared" si="435"/>
        <v>6</v>
      </c>
      <c r="D5599" s="35">
        <f t="shared" si="438"/>
        <v>234</v>
      </c>
      <c r="E5599" s="35">
        <f t="shared" si="439"/>
        <v>3</v>
      </c>
      <c r="F5599" s="35" t="str">
        <f t="shared" si="436"/>
        <v>Tuesday</v>
      </c>
      <c r="G5599" s="35">
        <f t="shared" si="437"/>
        <v>8</v>
      </c>
      <c r="H5599" s="34">
        <f>CONVERT(INDEX(Htg_StPt_Sch_EZ!$C$4:$I$27,MATCH(Schedules_8760!$C5599,Htg_StPt_Sch_EZ!$B$4:$B$27,0),MATCH(Schedules_8760!$F5599,Htg_StPt_Sch_EZ!$C$3:$I$3,0)),"F","C")</f>
        <v>20.555555555555554</v>
      </c>
      <c r="I5599" s="34">
        <f>CONVERT(INDEX(Htg_StPt_Sch_EZ!$C$31:$I$54,MATCH(Schedules_8760!$C5599,Htg_StPt_Sch_EZ!$B$31:$B$54,0),MATCH(Schedules_8760!$F5599,Htg_StPt_Sch_EZ!$C$30:$I$30,0)),"F","C")</f>
        <v>19.444444444444443</v>
      </c>
      <c r="J5599" s="34">
        <f>CONVERT(INDEX(Clg_StPt_Sch_EZ!$C$4:$I$27,MATCH(Schedules_8760!$C5599,Clg_StPt_Sch_EZ!$B$4:$B$27,0),MATCH(Schedules_8760!$F5599,Clg_StPt_Sch_EZ!$C$3:$I$3,0)),"F","C")</f>
        <v>25.555555555555554</v>
      </c>
      <c r="K5599" s="34">
        <f>CONVERT(INDEX(Clg_StPt_Sch_EZ!$C$31:$I$54,MATCH(Schedules_8760!$C5599,Clg_StPt_Sch_EZ!$B$31:$B$54,0),MATCH(Schedules_8760!$F5599,Clg_StPt_Sch_EZ!$C$30:$I$30,0)),"F","C")</f>
        <v>28.333333333333332</v>
      </c>
      <c r="L5599" s="34">
        <f>CONVERT(INDEX(DHW_StPt_Sch_EZ!$C$4:$I$27,MATCH(Schedules_8760!$C5599,DHW_StPt_Sch_EZ!$B$4:$B$27,0),MATCH(Schedules_8760!$F5599,DHW_StPt_Sch_EZ!$C$3:$I$3,0)),"F","C")</f>
        <v>53.333333333333329</v>
      </c>
      <c r="M5599" s="34">
        <f>CONVERT(INDEX(DHW_StPt_Sch_EZ!$C$31:$I$54,MATCH(Schedules_8760!$C5599,DHW_StPt_Sch_EZ!$B$31:$B$54,0),MATCH(Schedules_8760!$F5599,DHW_StPt_Sch_EZ!$C$30:$I$30,0)),"F","C")</f>
        <v>53.333333333333329</v>
      </c>
      <c r="N5599" s="12"/>
      <c r="O5599" s="12"/>
      <c r="P5599" s="12"/>
    </row>
    <row r="5600" spans="1:16" x14ac:dyDescent="0.25">
      <c r="A5600" s="35">
        <v>5599</v>
      </c>
      <c r="B5600" s="89">
        <v>234.25</v>
      </c>
      <c r="C5600" s="35">
        <f t="shared" si="435"/>
        <v>7</v>
      </c>
      <c r="D5600" s="35">
        <f t="shared" si="438"/>
        <v>234</v>
      </c>
      <c r="E5600" s="35">
        <f t="shared" si="439"/>
        <v>3</v>
      </c>
      <c r="F5600" s="35" t="str">
        <f t="shared" si="436"/>
        <v>Tuesday</v>
      </c>
      <c r="G5600" s="35">
        <f t="shared" si="437"/>
        <v>8</v>
      </c>
      <c r="H5600" s="34">
        <f>CONVERT(INDEX(Htg_StPt_Sch_EZ!$C$4:$I$27,MATCH(Schedules_8760!$C5600,Htg_StPt_Sch_EZ!$B$4:$B$27,0),MATCH(Schedules_8760!$F5600,Htg_StPt_Sch_EZ!$C$3:$I$3,0)),"F","C")</f>
        <v>20.555555555555554</v>
      </c>
      <c r="I5600" s="34">
        <f>CONVERT(INDEX(Htg_StPt_Sch_EZ!$C$31:$I$54,MATCH(Schedules_8760!$C5600,Htg_StPt_Sch_EZ!$B$31:$B$54,0),MATCH(Schedules_8760!$F5600,Htg_StPt_Sch_EZ!$C$30:$I$30,0)),"F","C")</f>
        <v>19.444444444444443</v>
      </c>
      <c r="J5600" s="34">
        <f>CONVERT(INDEX(Clg_StPt_Sch_EZ!$C$4:$I$27,MATCH(Schedules_8760!$C5600,Clg_StPt_Sch_EZ!$B$4:$B$27,0),MATCH(Schedules_8760!$F5600,Clg_StPt_Sch_EZ!$C$3:$I$3,0)),"F","C")</f>
        <v>25.555555555555554</v>
      </c>
      <c r="K5600" s="34">
        <f>CONVERT(INDEX(Clg_StPt_Sch_EZ!$C$31:$I$54,MATCH(Schedules_8760!$C5600,Clg_StPt_Sch_EZ!$B$31:$B$54,0),MATCH(Schedules_8760!$F5600,Clg_StPt_Sch_EZ!$C$30:$I$30,0)),"F","C")</f>
        <v>28.333333333333332</v>
      </c>
      <c r="L5600" s="34">
        <f>CONVERT(INDEX(DHW_StPt_Sch_EZ!$C$4:$I$27,MATCH(Schedules_8760!$C5600,DHW_StPt_Sch_EZ!$B$4:$B$27,0),MATCH(Schedules_8760!$F5600,DHW_StPt_Sch_EZ!$C$3:$I$3,0)),"F","C")</f>
        <v>53.333333333333329</v>
      </c>
      <c r="M5600" s="34">
        <f>CONVERT(INDEX(DHW_StPt_Sch_EZ!$C$31:$I$54,MATCH(Schedules_8760!$C5600,DHW_StPt_Sch_EZ!$B$31:$B$54,0),MATCH(Schedules_8760!$F5600,DHW_StPt_Sch_EZ!$C$30:$I$30,0)),"F","C")</f>
        <v>53.333333333333329</v>
      </c>
      <c r="N5600" s="12"/>
      <c r="O5600" s="12"/>
      <c r="P5600" s="12"/>
    </row>
    <row r="5601" spans="1:16" x14ac:dyDescent="0.25">
      <c r="A5601" s="35">
        <v>5600</v>
      </c>
      <c r="B5601" s="89">
        <v>234.29166666666671</v>
      </c>
      <c r="C5601" s="35">
        <f t="shared" si="435"/>
        <v>8</v>
      </c>
      <c r="D5601" s="35">
        <f t="shared" si="438"/>
        <v>234</v>
      </c>
      <c r="E5601" s="35">
        <f t="shared" si="439"/>
        <v>3</v>
      </c>
      <c r="F5601" s="35" t="str">
        <f t="shared" si="436"/>
        <v>Tuesday</v>
      </c>
      <c r="G5601" s="35">
        <f t="shared" si="437"/>
        <v>8</v>
      </c>
      <c r="H5601" s="34">
        <f>CONVERT(INDEX(Htg_StPt_Sch_EZ!$C$4:$I$27,MATCH(Schedules_8760!$C5601,Htg_StPt_Sch_EZ!$B$4:$B$27,0),MATCH(Schedules_8760!$F5601,Htg_StPt_Sch_EZ!$C$3:$I$3,0)),"F","C")</f>
        <v>20.555555555555554</v>
      </c>
      <c r="I5601" s="34">
        <f>CONVERT(INDEX(Htg_StPt_Sch_EZ!$C$31:$I$54,MATCH(Schedules_8760!$C5601,Htg_StPt_Sch_EZ!$B$31:$B$54,0),MATCH(Schedules_8760!$F5601,Htg_StPt_Sch_EZ!$C$30:$I$30,0)),"F","C")</f>
        <v>19.444444444444443</v>
      </c>
      <c r="J5601" s="34">
        <f>CONVERT(INDEX(Clg_StPt_Sch_EZ!$C$4:$I$27,MATCH(Schedules_8760!$C5601,Clg_StPt_Sch_EZ!$B$4:$B$27,0),MATCH(Schedules_8760!$F5601,Clg_StPt_Sch_EZ!$C$3:$I$3,0)),"F","C")</f>
        <v>25.555555555555554</v>
      </c>
      <c r="K5601" s="34">
        <f>CONVERT(INDEX(Clg_StPt_Sch_EZ!$C$31:$I$54,MATCH(Schedules_8760!$C5601,Clg_StPt_Sch_EZ!$B$31:$B$54,0),MATCH(Schedules_8760!$F5601,Clg_StPt_Sch_EZ!$C$30:$I$30,0)),"F","C")</f>
        <v>25</v>
      </c>
      <c r="L5601" s="34">
        <f>CONVERT(INDEX(DHW_StPt_Sch_EZ!$C$4:$I$27,MATCH(Schedules_8760!$C5601,DHW_StPt_Sch_EZ!$B$4:$B$27,0),MATCH(Schedules_8760!$F5601,DHW_StPt_Sch_EZ!$C$3:$I$3,0)),"F","C")</f>
        <v>53.333333333333329</v>
      </c>
      <c r="M5601" s="34">
        <f>CONVERT(INDEX(DHW_StPt_Sch_EZ!$C$31:$I$54,MATCH(Schedules_8760!$C5601,DHW_StPt_Sch_EZ!$B$31:$B$54,0),MATCH(Schedules_8760!$F5601,DHW_StPt_Sch_EZ!$C$30:$I$30,0)),"F","C")</f>
        <v>53.333333333333329</v>
      </c>
      <c r="N5601" s="12"/>
      <c r="O5601" s="12"/>
      <c r="P5601" s="12"/>
    </row>
    <row r="5602" spans="1:16" x14ac:dyDescent="0.25">
      <c r="A5602" s="35">
        <v>5601</v>
      </c>
      <c r="B5602" s="89">
        <v>234.33333333333329</v>
      </c>
      <c r="C5602" s="35">
        <f t="shared" si="435"/>
        <v>9</v>
      </c>
      <c r="D5602" s="35">
        <f t="shared" si="438"/>
        <v>234</v>
      </c>
      <c r="E5602" s="35">
        <f t="shared" si="439"/>
        <v>3</v>
      </c>
      <c r="F5602" s="35" t="str">
        <f t="shared" si="436"/>
        <v>Tuesday</v>
      </c>
      <c r="G5602" s="35">
        <f t="shared" si="437"/>
        <v>8</v>
      </c>
      <c r="H5602" s="34">
        <f>CONVERT(INDEX(Htg_StPt_Sch_EZ!$C$4:$I$27,MATCH(Schedules_8760!$C5602,Htg_StPt_Sch_EZ!$B$4:$B$27,0),MATCH(Schedules_8760!$F5602,Htg_StPt_Sch_EZ!$C$3:$I$3,0)),"F","C")</f>
        <v>20.555555555555554</v>
      </c>
      <c r="I5602" s="34">
        <f>CONVERT(INDEX(Htg_StPt_Sch_EZ!$C$31:$I$54,MATCH(Schedules_8760!$C5602,Htg_StPt_Sch_EZ!$B$31:$B$54,0),MATCH(Schedules_8760!$F5602,Htg_StPt_Sch_EZ!$C$30:$I$30,0)),"F","C")</f>
        <v>19.444444444444443</v>
      </c>
      <c r="J5602" s="34">
        <f>CONVERT(INDEX(Clg_StPt_Sch_EZ!$C$4:$I$27,MATCH(Schedules_8760!$C5602,Clg_StPt_Sch_EZ!$B$4:$B$27,0),MATCH(Schedules_8760!$F5602,Clg_StPt_Sch_EZ!$C$3:$I$3,0)),"F","C")</f>
        <v>25.555555555555554</v>
      </c>
      <c r="K5602" s="34">
        <f>CONVERT(INDEX(Clg_StPt_Sch_EZ!$C$31:$I$54,MATCH(Schedules_8760!$C5602,Clg_StPt_Sch_EZ!$B$31:$B$54,0),MATCH(Schedules_8760!$F5602,Clg_StPt_Sch_EZ!$C$30:$I$30,0)),"F","C")</f>
        <v>25</v>
      </c>
      <c r="L5602" s="34">
        <f>CONVERT(INDEX(DHW_StPt_Sch_EZ!$C$4:$I$27,MATCH(Schedules_8760!$C5602,DHW_StPt_Sch_EZ!$B$4:$B$27,0),MATCH(Schedules_8760!$F5602,DHW_StPt_Sch_EZ!$C$3:$I$3,0)),"F","C")</f>
        <v>53.333333333333329</v>
      </c>
      <c r="M5602" s="34">
        <f>CONVERT(INDEX(DHW_StPt_Sch_EZ!$C$31:$I$54,MATCH(Schedules_8760!$C5602,DHW_StPt_Sch_EZ!$B$31:$B$54,0),MATCH(Schedules_8760!$F5602,DHW_StPt_Sch_EZ!$C$30:$I$30,0)),"F","C")</f>
        <v>53.333333333333329</v>
      </c>
      <c r="N5602" s="12"/>
      <c r="O5602" s="12"/>
      <c r="P5602" s="12"/>
    </row>
    <row r="5603" spans="1:16" x14ac:dyDescent="0.25">
      <c r="A5603" s="35">
        <v>5602</v>
      </c>
      <c r="B5603" s="89">
        <v>234.375</v>
      </c>
      <c r="C5603" s="35">
        <f t="shared" si="435"/>
        <v>10</v>
      </c>
      <c r="D5603" s="35">
        <f t="shared" si="438"/>
        <v>234</v>
      </c>
      <c r="E5603" s="35">
        <f t="shared" si="439"/>
        <v>3</v>
      </c>
      <c r="F5603" s="35" t="str">
        <f t="shared" si="436"/>
        <v>Tuesday</v>
      </c>
      <c r="G5603" s="35">
        <f t="shared" si="437"/>
        <v>8</v>
      </c>
      <c r="H5603" s="34">
        <f>CONVERT(INDEX(Htg_StPt_Sch_EZ!$C$4:$I$27,MATCH(Schedules_8760!$C5603,Htg_StPt_Sch_EZ!$B$4:$B$27,0),MATCH(Schedules_8760!$F5603,Htg_StPt_Sch_EZ!$C$3:$I$3,0)),"F","C")</f>
        <v>20.555555555555554</v>
      </c>
      <c r="I5603" s="34">
        <f>CONVERT(INDEX(Htg_StPt_Sch_EZ!$C$31:$I$54,MATCH(Schedules_8760!$C5603,Htg_StPt_Sch_EZ!$B$31:$B$54,0),MATCH(Schedules_8760!$F5603,Htg_StPt_Sch_EZ!$C$30:$I$30,0)),"F","C")</f>
        <v>19.444444444444443</v>
      </c>
      <c r="J5603" s="34">
        <f>CONVERT(INDEX(Clg_StPt_Sch_EZ!$C$4:$I$27,MATCH(Schedules_8760!$C5603,Clg_StPt_Sch_EZ!$B$4:$B$27,0),MATCH(Schedules_8760!$F5603,Clg_StPt_Sch_EZ!$C$3:$I$3,0)),"F","C")</f>
        <v>25.555555555555554</v>
      </c>
      <c r="K5603" s="34">
        <f>CONVERT(INDEX(Clg_StPt_Sch_EZ!$C$31:$I$54,MATCH(Schedules_8760!$C5603,Clg_StPt_Sch_EZ!$B$31:$B$54,0),MATCH(Schedules_8760!$F5603,Clg_StPt_Sch_EZ!$C$30:$I$30,0)),"F","C")</f>
        <v>25</v>
      </c>
      <c r="L5603" s="34">
        <f>CONVERT(INDEX(DHW_StPt_Sch_EZ!$C$4:$I$27,MATCH(Schedules_8760!$C5603,DHW_StPt_Sch_EZ!$B$4:$B$27,0),MATCH(Schedules_8760!$F5603,DHW_StPt_Sch_EZ!$C$3:$I$3,0)),"F","C")</f>
        <v>53.333333333333329</v>
      </c>
      <c r="M5603" s="34">
        <f>CONVERT(INDEX(DHW_StPt_Sch_EZ!$C$31:$I$54,MATCH(Schedules_8760!$C5603,DHW_StPt_Sch_EZ!$B$31:$B$54,0),MATCH(Schedules_8760!$F5603,DHW_StPt_Sch_EZ!$C$30:$I$30,0)),"F","C")</f>
        <v>53.333333333333329</v>
      </c>
      <c r="N5603" s="12"/>
      <c r="O5603" s="12"/>
      <c r="P5603" s="12"/>
    </row>
    <row r="5604" spans="1:16" x14ac:dyDescent="0.25">
      <c r="A5604" s="35">
        <v>5603</v>
      </c>
      <c r="B5604" s="89">
        <v>234.41666666666671</v>
      </c>
      <c r="C5604" s="35">
        <f t="shared" si="435"/>
        <v>11</v>
      </c>
      <c r="D5604" s="35">
        <f t="shared" si="438"/>
        <v>234</v>
      </c>
      <c r="E5604" s="35">
        <f t="shared" si="439"/>
        <v>3</v>
      </c>
      <c r="F5604" s="35" t="str">
        <f t="shared" si="436"/>
        <v>Tuesday</v>
      </c>
      <c r="G5604" s="35">
        <f t="shared" si="437"/>
        <v>8</v>
      </c>
      <c r="H5604" s="34">
        <f>CONVERT(INDEX(Htg_StPt_Sch_EZ!$C$4:$I$27,MATCH(Schedules_8760!$C5604,Htg_StPt_Sch_EZ!$B$4:$B$27,0),MATCH(Schedules_8760!$F5604,Htg_StPt_Sch_EZ!$C$3:$I$3,0)),"F","C")</f>
        <v>20.555555555555554</v>
      </c>
      <c r="I5604" s="34">
        <f>CONVERT(INDEX(Htg_StPt_Sch_EZ!$C$31:$I$54,MATCH(Schedules_8760!$C5604,Htg_StPt_Sch_EZ!$B$31:$B$54,0),MATCH(Schedules_8760!$F5604,Htg_StPt_Sch_EZ!$C$30:$I$30,0)),"F","C")</f>
        <v>19.444444444444443</v>
      </c>
      <c r="J5604" s="34">
        <f>CONVERT(INDEX(Clg_StPt_Sch_EZ!$C$4:$I$27,MATCH(Schedules_8760!$C5604,Clg_StPt_Sch_EZ!$B$4:$B$27,0),MATCH(Schedules_8760!$F5604,Clg_StPt_Sch_EZ!$C$3:$I$3,0)),"F","C")</f>
        <v>25.555555555555554</v>
      </c>
      <c r="K5604" s="34">
        <f>CONVERT(INDEX(Clg_StPt_Sch_EZ!$C$31:$I$54,MATCH(Schedules_8760!$C5604,Clg_StPt_Sch_EZ!$B$31:$B$54,0),MATCH(Schedules_8760!$F5604,Clg_StPt_Sch_EZ!$C$30:$I$30,0)),"F","C")</f>
        <v>25</v>
      </c>
      <c r="L5604" s="34">
        <f>CONVERT(INDEX(DHW_StPt_Sch_EZ!$C$4:$I$27,MATCH(Schedules_8760!$C5604,DHW_StPt_Sch_EZ!$B$4:$B$27,0),MATCH(Schedules_8760!$F5604,DHW_StPt_Sch_EZ!$C$3:$I$3,0)),"F","C")</f>
        <v>53.333333333333329</v>
      </c>
      <c r="M5604" s="34">
        <f>CONVERT(INDEX(DHW_StPt_Sch_EZ!$C$31:$I$54,MATCH(Schedules_8760!$C5604,DHW_StPt_Sch_EZ!$B$31:$B$54,0),MATCH(Schedules_8760!$F5604,DHW_StPt_Sch_EZ!$C$30:$I$30,0)),"F","C")</f>
        <v>53.333333333333329</v>
      </c>
      <c r="N5604" s="12"/>
      <c r="O5604" s="12"/>
      <c r="P5604" s="12"/>
    </row>
    <row r="5605" spans="1:16" x14ac:dyDescent="0.25">
      <c r="A5605" s="35">
        <v>5604</v>
      </c>
      <c r="B5605" s="89">
        <v>234.45833333333329</v>
      </c>
      <c r="C5605" s="35">
        <f t="shared" si="435"/>
        <v>12</v>
      </c>
      <c r="D5605" s="35">
        <f t="shared" si="438"/>
        <v>234</v>
      </c>
      <c r="E5605" s="35">
        <f t="shared" si="439"/>
        <v>3</v>
      </c>
      <c r="F5605" s="35" t="str">
        <f t="shared" si="436"/>
        <v>Tuesday</v>
      </c>
      <c r="G5605" s="35">
        <f t="shared" si="437"/>
        <v>8</v>
      </c>
      <c r="H5605" s="34">
        <f>CONVERT(INDEX(Htg_StPt_Sch_EZ!$C$4:$I$27,MATCH(Schedules_8760!$C5605,Htg_StPt_Sch_EZ!$B$4:$B$27,0),MATCH(Schedules_8760!$F5605,Htg_StPt_Sch_EZ!$C$3:$I$3,0)),"F","C")</f>
        <v>20.555555555555554</v>
      </c>
      <c r="I5605" s="34">
        <f>CONVERT(INDEX(Htg_StPt_Sch_EZ!$C$31:$I$54,MATCH(Schedules_8760!$C5605,Htg_StPt_Sch_EZ!$B$31:$B$54,0),MATCH(Schedules_8760!$F5605,Htg_StPt_Sch_EZ!$C$30:$I$30,0)),"F","C")</f>
        <v>19.444444444444443</v>
      </c>
      <c r="J5605" s="34">
        <f>CONVERT(INDEX(Clg_StPt_Sch_EZ!$C$4:$I$27,MATCH(Schedules_8760!$C5605,Clg_StPt_Sch_EZ!$B$4:$B$27,0),MATCH(Schedules_8760!$F5605,Clg_StPt_Sch_EZ!$C$3:$I$3,0)),"F","C")</f>
        <v>25.555555555555554</v>
      </c>
      <c r="K5605" s="34">
        <f>CONVERT(INDEX(Clg_StPt_Sch_EZ!$C$31:$I$54,MATCH(Schedules_8760!$C5605,Clg_StPt_Sch_EZ!$B$31:$B$54,0),MATCH(Schedules_8760!$F5605,Clg_StPt_Sch_EZ!$C$30:$I$30,0)),"F","C")</f>
        <v>25</v>
      </c>
      <c r="L5605" s="34">
        <f>CONVERT(INDEX(DHW_StPt_Sch_EZ!$C$4:$I$27,MATCH(Schedules_8760!$C5605,DHW_StPt_Sch_EZ!$B$4:$B$27,0),MATCH(Schedules_8760!$F5605,DHW_StPt_Sch_EZ!$C$3:$I$3,0)),"F","C")</f>
        <v>53.333333333333329</v>
      </c>
      <c r="M5605" s="34">
        <f>CONVERT(INDEX(DHW_StPt_Sch_EZ!$C$31:$I$54,MATCH(Schedules_8760!$C5605,DHW_StPt_Sch_EZ!$B$31:$B$54,0),MATCH(Schedules_8760!$F5605,DHW_StPt_Sch_EZ!$C$30:$I$30,0)),"F","C")</f>
        <v>53.333333333333329</v>
      </c>
      <c r="N5605" s="12"/>
      <c r="O5605" s="12"/>
      <c r="P5605" s="12"/>
    </row>
    <row r="5606" spans="1:16" x14ac:dyDescent="0.25">
      <c r="A5606" s="35">
        <v>5605</v>
      </c>
      <c r="B5606" s="89">
        <v>234.5</v>
      </c>
      <c r="C5606" s="35">
        <f t="shared" si="435"/>
        <v>13</v>
      </c>
      <c r="D5606" s="35">
        <f t="shared" si="438"/>
        <v>234</v>
      </c>
      <c r="E5606" s="35">
        <f t="shared" si="439"/>
        <v>3</v>
      </c>
      <c r="F5606" s="35" t="str">
        <f t="shared" si="436"/>
        <v>Tuesday</v>
      </c>
      <c r="G5606" s="35">
        <f t="shared" si="437"/>
        <v>8</v>
      </c>
      <c r="H5606" s="34">
        <f>CONVERT(INDEX(Htg_StPt_Sch_EZ!$C$4:$I$27,MATCH(Schedules_8760!$C5606,Htg_StPt_Sch_EZ!$B$4:$B$27,0),MATCH(Schedules_8760!$F5606,Htg_StPt_Sch_EZ!$C$3:$I$3,0)),"F","C")</f>
        <v>20.555555555555554</v>
      </c>
      <c r="I5606" s="34">
        <f>CONVERT(INDEX(Htg_StPt_Sch_EZ!$C$31:$I$54,MATCH(Schedules_8760!$C5606,Htg_StPt_Sch_EZ!$B$31:$B$54,0),MATCH(Schedules_8760!$F5606,Htg_StPt_Sch_EZ!$C$30:$I$30,0)),"F","C")</f>
        <v>19.444444444444443</v>
      </c>
      <c r="J5606" s="34">
        <f>CONVERT(INDEX(Clg_StPt_Sch_EZ!$C$4:$I$27,MATCH(Schedules_8760!$C5606,Clg_StPt_Sch_EZ!$B$4:$B$27,0),MATCH(Schedules_8760!$F5606,Clg_StPt_Sch_EZ!$C$3:$I$3,0)),"F","C")</f>
        <v>25.555555555555554</v>
      </c>
      <c r="K5606" s="34">
        <f>CONVERT(INDEX(Clg_StPt_Sch_EZ!$C$31:$I$54,MATCH(Schedules_8760!$C5606,Clg_StPt_Sch_EZ!$B$31:$B$54,0),MATCH(Schedules_8760!$F5606,Clg_StPt_Sch_EZ!$C$30:$I$30,0)),"F","C")</f>
        <v>25</v>
      </c>
      <c r="L5606" s="34">
        <f>CONVERT(INDEX(DHW_StPt_Sch_EZ!$C$4:$I$27,MATCH(Schedules_8760!$C5606,DHW_StPt_Sch_EZ!$B$4:$B$27,0),MATCH(Schedules_8760!$F5606,DHW_StPt_Sch_EZ!$C$3:$I$3,0)),"F","C")</f>
        <v>53.333333333333329</v>
      </c>
      <c r="M5606" s="34">
        <f>CONVERT(INDEX(DHW_StPt_Sch_EZ!$C$31:$I$54,MATCH(Schedules_8760!$C5606,DHW_StPt_Sch_EZ!$B$31:$B$54,0),MATCH(Schedules_8760!$F5606,DHW_StPt_Sch_EZ!$C$30:$I$30,0)),"F","C")</f>
        <v>53.333333333333329</v>
      </c>
      <c r="N5606" s="12"/>
      <c r="O5606" s="12"/>
      <c r="P5606" s="12"/>
    </row>
    <row r="5607" spans="1:16" x14ac:dyDescent="0.25">
      <c r="A5607" s="35">
        <v>5606</v>
      </c>
      <c r="B5607" s="89">
        <v>234.54166666666671</v>
      </c>
      <c r="C5607" s="35">
        <f t="shared" si="435"/>
        <v>14</v>
      </c>
      <c r="D5607" s="35">
        <f t="shared" si="438"/>
        <v>234</v>
      </c>
      <c r="E5607" s="35">
        <f t="shared" si="439"/>
        <v>3</v>
      </c>
      <c r="F5607" s="35" t="str">
        <f t="shared" si="436"/>
        <v>Tuesday</v>
      </c>
      <c r="G5607" s="35">
        <f t="shared" si="437"/>
        <v>8</v>
      </c>
      <c r="H5607" s="34">
        <f>CONVERT(INDEX(Htg_StPt_Sch_EZ!$C$4:$I$27,MATCH(Schedules_8760!$C5607,Htg_StPt_Sch_EZ!$B$4:$B$27,0),MATCH(Schedules_8760!$F5607,Htg_StPt_Sch_EZ!$C$3:$I$3,0)),"F","C")</f>
        <v>20.555555555555554</v>
      </c>
      <c r="I5607" s="34">
        <f>CONVERT(INDEX(Htg_StPt_Sch_EZ!$C$31:$I$54,MATCH(Schedules_8760!$C5607,Htg_StPt_Sch_EZ!$B$31:$B$54,0),MATCH(Schedules_8760!$F5607,Htg_StPt_Sch_EZ!$C$30:$I$30,0)),"F","C")</f>
        <v>19.444444444444443</v>
      </c>
      <c r="J5607" s="34">
        <f>CONVERT(INDEX(Clg_StPt_Sch_EZ!$C$4:$I$27,MATCH(Schedules_8760!$C5607,Clg_StPt_Sch_EZ!$B$4:$B$27,0),MATCH(Schedules_8760!$F5607,Clg_StPt_Sch_EZ!$C$3:$I$3,0)),"F","C")</f>
        <v>25.555555555555554</v>
      </c>
      <c r="K5607" s="34">
        <f>CONVERT(INDEX(Clg_StPt_Sch_EZ!$C$31:$I$54,MATCH(Schedules_8760!$C5607,Clg_StPt_Sch_EZ!$B$31:$B$54,0),MATCH(Schedules_8760!$F5607,Clg_StPt_Sch_EZ!$C$30:$I$30,0)),"F","C")</f>
        <v>25</v>
      </c>
      <c r="L5607" s="34">
        <f>CONVERT(INDEX(DHW_StPt_Sch_EZ!$C$4:$I$27,MATCH(Schedules_8760!$C5607,DHW_StPt_Sch_EZ!$B$4:$B$27,0),MATCH(Schedules_8760!$F5607,DHW_StPt_Sch_EZ!$C$3:$I$3,0)),"F","C")</f>
        <v>53.333333333333329</v>
      </c>
      <c r="M5607" s="34">
        <f>CONVERT(INDEX(DHW_StPt_Sch_EZ!$C$31:$I$54,MATCH(Schedules_8760!$C5607,DHW_StPt_Sch_EZ!$B$31:$B$54,0),MATCH(Schedules_8760!$F5607,DHW_StPt_Sch_EZ!$C$30:$I$30,0)),"F","C")</f>
        <v>53.333333333333329</v>
      </c>
      <c r="N5607" s="12"/>
      <c r="O5607" s="12"/>
      <c r="P5607" s="12"/>
    </row>
    <row r="5608" spans="1:16" x14ac:dyDescent="0.25">
      <c r="A5608" s="35">
        <v>5607</v>
      </c>
      <c r="B5608" s="89">
        <v>234.58333333333329</v>
      </c>
      <c r="C5608" s="35">
        <f t="shared" si="435"/>
        <v>15</v>
      </c>
      <c r="D5608" s="35">
        <f t="shared" si="438"/>
        <v>234</v>
      </c>
      <c r="E5608" s="35">
        <f t="shared" si="439"/>
        <v>3</v>
      </c>
      <c r="F5608" s="35" t="str">
        <f t="shared" si="436"/>
        <v>Tuesday</v>
      </c>
      <c r="G5608" s="35">
        <f t="shared" si="437"/>
        <v>8</v>
      </c>
      <c r="H5608" s="34">
        <f>CONVERT(INDEX(Htg_StPt_Sch_EZ!$C$4:$I$27,MATCH(Schedules_8760!$C5608,Htg_StPt_Sch_EZ!$B$4:$B$27,0),MATCH(Schedules_8760!$F5608,Htg_StPt_Sch_EZ!$C$3:$I$3,0)),"F","C")</f>
        <v>20.555555555555554</v>
      </c>
      <c r="I5608" s="34">
        <f>CONVERT(INDEX(Htg_StPt_Sch_EZ!$C$31:$I$54,MATCH(Schedules_8760!$C5608,Htg_StPt_Sch_EZ!$B$31:$B$54,0),MATCH(Schedules_8760!$F5608,Htg_StPt_Sch_EZ!$C$30:$I$30,0)),"F","C")</f>
        <v>21.111111111111111</v>
      </c>
      <c r="J5608" s="34">
        <f>CONVERT(INDEX(Clg_StPt_Sch_EZ!$C$4:$I$27,MATCH(Schedules_8760!$C5608,Clg_StPt_Sch_EZ!$B$4:$B$27,0),MATCH(Schedules_8760!$F5608,Clg_StPt_Sch_EZ!$C$3:$I$3,0)),"F","C")</f>
        <v>25.555555555555554</v>
      </c>
      <c r="K5608" s="34">
        <f>CONVERT(INDEX(Clg_StPt_Sch_EZ!$C$31:$I$54,MATCH(Schedules_8760!$C5608,Clg_StPt_Sch_EZ!$B$31:$B$54,0),MATCH(Schedules_8760!$F5608,Clg_StPt_Sch_EZ!$C$30:$I$30,0)),"F","C")</f>
        <v>25</v>
      </c>
      <c r="L5608" s="34">
        <f>CONVERT(INDEX(DHW_StPt_Sch_EZ!$C$4:$I$27,MATCH(Schedules_8760!$C5608,DHW_StPt_Sch_EZ!$B$4:$B$27,0),MATCH(Schedules_8760!$F5608,DHW_StPt_Sch_EZ!$C$3:$I$3,0)),"F","C")</f>
        <v>53.333333333333329</v>
      </c>
      <c r="M5608" s="34">
        <f>CONVERT(INDEX(DHW_StPt_Sch_EZ!$C$31:$I$54,MATCH(Schedules_8760!$C5608,DHW_StPt_Sch_EZ!$B$31:$B$54,0),MATCH(Schedules_8760!$F5608,DHW_StPt_Sch_EZ!$C$30:$I$30,0)),"F","C")</f>
        <v>53.333333333333329</v>
      </c>
      <c r="N5608" s="12"/>
      <c r="O5608" s="12"/>
      <c r="P5608" s="12"/>
    </row>
    <row r="5609" spans="1:16" x14ac:dyDescent="0.25">
      <c r="A5609" s="35">
        <v>5608</v>
      </c>
      <c r="B5609" s="89">
        <v>234.625</v>
      </c>
      <c r="C5609" s="35">
        <f t="shared" si="435"/>
        <v>16</v>
      </c>
      <c r="D5609" s="35">
        <f t="shared" si="438"/>
        <v>234</v>
      </c>
      <c r="E5609" s="35">
        <f t="shared" si="439"/>
        <v>3</v>
      </c>
      <c r="F5609" s="35" t="str">
        <f t="shared" si="436"/>
        <v>Tuesday</v>
      </c>
      <c r="G5609" s="35">
        <f t="shared" si="437"/>
        <v>8</v>
      </c>
      <c r="H5609" s="34">
        <f>CONVERT(INDEX(Htg_StPt_Sch_EZ!$C$4:$I$27,MATCH(Schedules_8760!$C5609,Htg_StPt_Sch_EZ!$B$4:$B$27,0),MATCH(Schedules_8760!$F5609,Htg_StPt_Sch_EZ!$C$3:$I$3,0)),"F","C")</f>
        <v>20.555555555555554</v>
      </c>
      <c r="I5609" s="34">
        <f>CONVERT(INDEX(Htg_StPt_Sch_EZ!$C$31:$I$54,MATCH(Schedules_8760!$C5609,Htg_StPt_Sch_EZ!$B$31:$B$54,0),MATCH(Schedules_8760!$F5609,Htg_StPt_Sch_EZ!$C$30:$I$30,0)),"F","C")</f>
        <v>21.111111111111111</v>
      </c>
      <c r="J5609" s="34">
        <f>CONVERT(INDEX(Clg_StPt_Sch_EZ!$C$4:$I$27,MATCH(Schedules_8760!$C5609,Clg_StPt_Sch_EZ!$B$4:$B$27,0),MATCH(Schedules_8760!$F5609,Clg_StPt_Sch_EZ!$C$3:$I$3,0)),"F","C")</f>
        <v>25.555555555555554</v>
      </c>
      <c r="K5609" s="34">
        <f>CONVERT(INDEX(Clg_StPt_Sch_EZ!$C$31:$I$54,MATCH(Schedules_8760!$C5609,Clg_StPt_Sch_EZ!$B$31:$B$54,0),MATCH(Schedules_8760!$F5609,Clg_StPt_Sch_EZ!$C$30:$I$30,0)),"F","C")</f>
        <v>25</v>
      </c>
      <c r="L5609" s="34">
        <f>CONVERT(INDEX(DHW_StPt_Sch_EZ!$C$4:$I$27,MATCH(Schedules_8760!$C5609,DHW_StPt_Sch_EZ!$B$4:$B$27,0),MATCH(Schedules_8760!$F5609,DHW_StPt_Sch_EZ!$C$3:$I$3,0)),"F","C")</f>
        <v>53.333333333333329</v>
      </c>
      <c r="M5609" s="34">
        <f>CONVERT(INDEX(DHW_StPt_Sch_EZ!$C$31:$I$54,MATCH(Schedules_8760!$C5609,DHW_StPt_Sch_EZ!$B$31:$B$54,0),MATCH(Schedules_8760!$F5609,DHW_StPt_Sch_EZ!$C$30:$I$30,0)),"F","C")</f>
        <v>53.333333333333329</v>
      </c>
      <c r="N5609" s="12"/>
      <c r="O5609" s="12"/>
      <c r="P5609" s="12"/>
    </row>
    <row r="5610" spans="1:16" x14ac:dyDescent="0.25">
      <c r="A5610" s="35">
        <v>5609</v>
      </c>
      <c r="B5610" s="89">
        <v>234.66666666666671</v>
      </c>
      <c r="C5610" s="35">
        <f t="shared" si="435"/>
        <v>17</v>
      </c>
      <c r="D5610" s="35">
        <f t="shared" si="438"/>
        <v>234</v>
      </c>
      <c r="E5610" s="35">
        <f t="shared" si="439"/>
        <v>3</v>
      </c>
      <c r="F5610" s="35" t="str">
        <f t="shared" si="436"/>
        <v>Tuesday</v>
      </c>
      <c r="G5610" s="35">
        <f t="shared" si="437"/>
        <v>8</v>
      </c>
      <c r="H5610" s="34">
        <f>CONVERT(INDEX(Htg_StPt_Sch_EZ!$C$4:$I$27,MATCH(Schedules_8760!$C5610,Htg_StPt_Sch_EZ!$B$4:$B$27,0),MATCH(Schedules_8760!$F5610,Htg_StPt_Sch_EZ!$C$3:$I$3,0)),"F","C")</f>
        <v>20.555555555555554</v>
      </c>
      <c r="I5610" s="34">
        <f>CONVERT(INDEX(Htg_StPt_Sch_EZ!$C$31:$I$54,MATCH(Schedules_8760!$C5610,Htg_StPt_Sch_EZ!$B$31:$B$54,0),MATCH(Schedules_8760!$F5610,Htg_StPt_Sch_EZ!$C$30:$I$30,0)),"F","C")</f>
        <v>17.777777777777779</v>
      </c>
      <c r="J5610" s="34">
        <f>CONVERT(INDEX(Clg_StPt_Sch_EZ!$C$4:$I$27,MATCH(Schedules_8760!$C5610,Clg_StPt_Sch_EZ!$B$4:$B$27,0),MATCH(Schedules_8760!$F5610,Clg_StPt_Sch_EZ!$C$3:$I$3,0)),"F","C")</f>
        <v>25.555555555555554</v>
      </c>
      <c r="K5610" s="34">
        <f>CONVERT(INDEX(Clg_StPt_Sch_EZ!$C$31:$I$54,MATCH(Schedules_8760!$C5610,Clg_StPt_Sch_EZ!$B$31:$B$54,0),MATCH(Schedules_8760!$F5610,Clg_StPt_Sch_EZ!$C$30:$I$30,0)),"F","C")</f>
        <v>25</v>
      </c>
      <c r="L5610" s="34">
        <f>CONVERT(INDEX(DHW_StPt_Sch_EZ!$C$4:$I$27,MATCH(Schedules_8760!$C5610,DHW_StPt_Sch_EZ!$B$4:$B$27,0),MATCH(Schedules_8760!$F5610,DHW_StPt_Sch_EZ!$C$3:$I$3,0)),"F","C")</f>
        <v>53.333333333333329</v>
      </c>
      <c r="M5610" s="34">
        <f>CONVERT(INDEX(DHW_StPt_Sch_EZ!$C$31:$I$54,MATCH(Schedules_8760!$C5610,DHW_StPt_Sch_EZ!$B$31:$B$54,0),MATCH(Schedules_8760!$F5610,DHW_StPt_Sch_EZ!$C$30:$I$30,0)),"F","C")</f>
        <v>53.333333333333329</v>
      </c>
      <c r="N5610" s="12"/>
      <c r="O5610" s="12"/>
      <c r="P5610" s="12"/>
    </row>
    <row r="5611" spans="1:16" x14ac:dyDescent="0.25">
      <c r="A5611" s="35">
        <v>5610</v>
      </c>
      <c r="B5611" s="89">
        <v>234.70833333333329</v>
      </c>
      <c r="C5611" s="35">
        <f t="shared" si="435"/>
        <v>18</v>
      </c>
      <c r="D5611" s="35">
        <f t="shared" si="438"/>
        <v>234</v>
      </c>
      <c r="E5611" s="35">
        <f t="shared" si="439"/>
        <v>3</v>
      </c>
      <c r="F5611" s="35" t="str">
        <f t="shared" si="436"/>
        <v>Tuesday</v>
      </c>
      <c r="G5611" s="35">
        <f t="shared" si="437"/>
        <v>8</v>
      </c>
      <c r="H5611" s="34">
        <f>CONVERT(INDEX(Htg_StPt_Sch_EZ!$C$4:$I$27,MATCH(Schedules_8760!$C5611,Htg_StPt_Sch_EZ!$B$4:$B$27,0),MATCH(Schedules_8760!$F5611,Htg_StPt_Sch_EZ!$C$3:$I$3,0)),"F","C")</f>
        <v>20.555555555555554</v>
      </c>
      <c r="I5611" s="34">
        <f>CONVERT(INDEX(Htg_StPt_Sch_EZ!$C$31:$I$54,MATCH(Schedules_8760!$C5611,Htg_StPt_Sch_EZ!$B$31:$B$54,0),MATCH(Schedules_8760!$F5611,Htg_StPt_Sch_EZ!$C$30:$I$30,0)),"F","C")</f>
        <v>17.777777777777779</v>
      </c>
      <c r="J5611" s="34">
        <f>CONVERT(INDEX(Clg_StPt_Sch_EZ!$C$4:$I$27,MATCH(Schedules_8760!$C5611,Clg_StPt_Sch_EZ!$B$4:$B$27,0),MATCH(Schedules_8760!$F5611,Clg_StPt_Sch_EZ!$C$3:$I$3,0)),"F","C")</f>
        <v>25.555555555555554</v>
      </c>
      <c r="K5611" s="34">
        <f>CONVERT(INDEX(Clg_StPt_Sch_EZ!$C$31:$I$54,MATCH(Schedules_8760!$C5611,Clg_StPt_Sch_EZ!$B$31:$B$54,0),MATCH(Schedules_8760!$F5611,Clg_StPt_Sch_EZ!$C$30:$I$30,0)),"F","C")</f>
        <v>28.333333333333332</v>
      </c>
      <c r="L5611" s="34">
        <f>CONVERT(INDEX(DHW_StPt_Sch_EZ!$C$4:$I$27,MATCH(Schedules_8760!$C5611,DHW_StPt_Sch_EZ!$B$4:$B$27,0),MATCH(Schedules_8760!$F5611,DHW_StPt_Sch_EZ!$C$3:$I$3,0)),"F","C")</f>
        <v>53.333333333333329</v>
      </c>
      <c r="M5611" s="34">
        <f>CONVERT(INDEX(DHW_StPt_Sch_EZ!$C$31:$I$54,MATCH(Schedules_8760!$C5611,DHW_StPt_Sch_EZ!$B$31:$B$54,0),MATCH(Schedules_8760!$F5611,DHW_StPt_Sch_EZ!$C$30:$I$30,0)),"F","C")</f>
        <v>53.333333333333329</v>
      </c>
      <c r="N5611" s="12"/>
      <c r="O5611" s="12"/>
      <c r="P5611" s="12"/>
    </row>
    <row r="5612" spans="1:16" x14ac:dyDescent="0.25">
      <c r="A5612" s="35">
        <v>5611</v>
      </c>
      <c r="B5612" s="89">
        <v>234.75</v>
      </c>
      <c r="C5612" s="35">
        <f t="shared" si="435"/>
        <v>19</v>
      </c>
      <c r="D5612" s="35">
        <f t="shared" si="438"/>
        <v>234</v>
      </c>
      <c r="E5612" s="35">
        <f t="shared" si="439"/>
        <v>3</v>
      </c>
      <c r="F5612" s="35" t="str">
        <f t="shared" si="436"/>
        <v>Tuesday</v>
      </c>
      <c r="G5612" s="35">
        <f t="shared" si="437"/>
        <v>8</v>
      </c>
      <c r="H5612" s="34">
        <f>CONVERT(INDEX(Htg_StPt_Sch_EZ!$C$4:$I$27,MATCH(Schedules_8760!$C5612,Htg_StPt_Sch_EZ!$B$4:$B$27,0),MATCH(Schedules_8760!$F5612,Htg_StPt_Sch_EZ!$C$3:$I$3,0)),"F","C")</f>
        <v>20.555555555555554</v>
      </c>
      <c r="I5612" s="34">
        <f>CONVERT(INDEX(Htg_StPt_Sch_EZ!$C$31:$I$54,MATCH(Schedules_8760!$C5612,Htg_StPt_Sch_EZ!$B$31:$B$54,0),MATCH(Schedules_8760!$F5612,Htg_StPt_Sch_EZ!$C$30:$I$30,0)),"F","C")</f>
        <v>18.333333333333332</v>
      </c>
      <c r="J5612" s="34">
        <f>CONVERT(INDEX(Clg_StPt_Sch_EZ!$C$4:$I$27,MATCH(Schedules_8760!$C5612,Clg_StPt_Sch_EZ!$B$4:$B$27,0),MATCH(Schedules_8760!$F5612,Clg_StPt_Sch_EZ!$C$3:$I$3,0)),"F","C")</f>
        <v>25.555555555555554</v>
      </c>
      <c r="K5612" s="34">
        <f>CONVERT(INDEX(Clg_StPt_Sch_EZ!$C$31:$I$54,MATCH(Schedules_8760!$C5612,Clg_StPt_Sch_EZ!$B$31:$B$54,0),MATCH(Schedules_8760!$F5612,Clg_StPt_Sch_EZ!$C$30:$I$30,0)),"F","C")</f>
        <v>28.333333333333332</v>
      </c>
      <c r="L5612" s="34">
        <f>CONVERT(INDEX(DHW_StPt_Sch_EZ!$C$4:$I$27,MATCH(Schedules_8760!$C5612,DHW_StPt_Sch_EZ!$B$4:$B$27,0),MATCH(Schedules_8760!$F5612,DHW_StPt_Sch_EZ!$C$3:$I$3,0)),"F","C")</f>
        <v>53.333333333333329</v>
      </c>
      <c r="M5612" s="34">
        <f>CONVERT(INDEX(DHW_StPt_Sch_EZ!$C$31:$I$54,MATCH(Schedules_8760!$C5612,DHW_StPt_Sch_EZ!$B$31:$B$54,0),MATCH(Schedules_8760!$F5612,DHW_StPt_Sch_EZ!$C$30:$I$30,0)),"F","C")</f>
        <v>53.333333333333329</v>
      </c>
      <c r="N5612" s="12"/>
      <c r="O5612" s="12"/>
      <c r="P5612" s="12"/>
    </row>
    <row r="5613" spans="1:16" x14ac:dyDescent="0.25">
      <c r="A5613" s="35">
        <v>5612</v>
      </c>
      <c r="B5613" s="89">
        <v>234.79166666666671</v>
      </c>
      <c r="C5613" s="35">
        <f t="shared" si="435"/>
        <v>20</v>
      </c>
      <c r="D5613" s="35">
        <f t="shared" si="438"/>
        <v>234</v>
      </c>
      <c r="E5613" s="35">
        <f t="shared" si="439"/>
        <v>3</v>
      </c>
      <c r="F5613" s="35" t="str">
        <f t="shared" si="436"/>
        <v>Tuesday</v>
      </c>
      <c r="G5613" s="35">
        <f t="shared" si="437"/>
        <v>8</v>
      </c>
      <c r="H5613" s="34">
        <f>CONVERT(INDEX(Htg_StPt_Sch_EZ!$C$4:$I$27,MATCH(Schedules_8760!$C5613,Htg_StPt_Sch_EZ!$B$4:$B$27,0),MATCH(Schedules_8760!$F5613,Htg_StPt_Sch_EZ!$C$3:$I$3,0)),"F","C")</f>
        <v>20.555555555555554</v>
      </c>
      <c r="I5613" s="34">
        <f>CONVERT(INDEX(Htg_StPt_Sch_EZ!$C$31:$I$54,MATCH(Schedules_8760!$C5613,Htg_StPt_Sch_EZ!$B$31:$B$54,0),MATCH(Schedules_8760!$F5613,Htg_StPt_Sch_EZ!$C$30:$I$30,0)),"F","C")</f>
        <v>18.888888888888889</v>
      </c>
      <c r="J5613" s="34">
        <f>CONVERT(INDEX(Clg_StPt_Sch_EZ!$C$4:$I$27,MATCH(Schedules_8760!$C5613,Clg_StPt_Sch_EZ!$B$4:$B$27,0),MATCH(Schedules_8760!$F5613,Clg_StPt_Sch_EZ!$C$3:$I$3,0)),"F","C")</f>
        <v>25.555555555555554</v>
      </c>
      <c r="K5613" s="34">
        <f>CONVERT(INDEX(Clg_StPt_Sch_EZ!$C$31:$I$54,MATCH(Schedules_8760!$C5613,Clg_StPt_Sch_EZ!$B$31:$B$54,0),MATCH(Schedules_8760!$F5613,Clg_StPt_Sch_EZ!$C$30:$I$30,0)),"F","C")</f>
        <v>28.333333333333332</v>
      </c>
      <c r="L5613" s="34">
        <f>CONVERT(INDEX(DHW_StPt_Sch_EZ!$C$4:$I$27,MATCH(Schedules_8760!$C5613,DHW_StPt_Sch_EZ!$B$4:$B$27,0),MATCH(Schedules_8760!$F5613,DHW_StPt_Sch_EZ!$C$3:$I$3,0)),"F","C")</f>
        <v>53.333333333333329</v>
      </c>
      <c r="M5613" s="34">
        <f>CONVERT(INDEX(DHW_StPt_Sch_EZ!$C$31:$I$54,MATCH(Schedules_8760!$C5613,DHW_StPt_Sch_EZ!$B$31:$B$54,0),MATCH(Schedules_8760!$F5613,DHW_StPt_Sch_EZ!$C$30:$I$30,0)),"F","C")</f>
        <v>53.333333333333329</v>
      </c>
      <c r="N5613" s="12"/>
      <c r="O5613" s="12"/>
      <c r="P5613" s="12"/>
    </row>
    <row r="5614" spans="1:16" x14ac:dyDescent="0.25">
      <c r="A5614" s="35">
        <v>5613</v>
      </c>
      <c r="B5614" s="89">
        <v>234.83333333333329</v>
      </c>
      <c r="C5614" s="35">
        <f t="shared" si="435"/>
        <v>21</v>
      </c>
      <c r="D5614" s="35">
        <f t="shared" si="438"/>
        <v>234</v>
      </c>
      <c r="E5614" s="35">
        <f t="shared" si="439"/>
        <v>3</v>
      </c>
      <c r="F5614" s="35" t="str">
        <f t="shared" si="436"/>
        <v>Tuesday</v>
      </c>
      <c r="G5614" s="35">
        <f t="shared" si="437"/>
        <v>8</v>
      </c>
      <c r="H5614" s="34">
        <f>CONVERT(INDEX(Htg_StPt_Sch_EZ!$C$4:$I$27,MATCH(Schedules_8760!$C5614,Htg_StPt_Sch_EZ!$B$4:$B$27,0),MATCH(Schedules_8760!$F5614,Htg_StPt_Sch_EZ!$C$3:$I$3,0)),"F","C")</f>
        <v>20.555555555555554</v>
      </c>
      <c r="I5614" s="34">
        <f>CONVERT(INDEX(Htg_StPt_Sch_EZ!$C$31:$I$54,MATCH(Schedules_8760!$C5614,Htg_StPt_Sch_EZ!$B$31:$B$54,0),MATCH(Schedules_8760!$F5614,Htg_StPt_Sch_EZ!$C$30:$I$30,0)),"F","C")</f>
        <v>19.444444444444443</v>
      </c>
      <c r="J5614" s="34">
        <f>CONVERT(INDEX(Clg_StPt_Sch_EZ!$C$4:$I$27,MATCH(Schedules_8760!$C5614,Clg_StPt_Sch_EZ!$B$4:$B$27,0),MATCH(Schedules_8760!$F5614,Clg_StPt_Sch_EZ!$C$3:$I$3,0)),"F","C")</f>
        <v>25.555555555555554</v>
      </c>
      <c r="K5614" s="34">
        <f>CONVERT(INDEX(Clg_StPt_Sch_EZ!$C$31:$I$54,MATCH(Schedules_8760!$C5614,Clg_StPt_Sch_EZ!$B$31:$B$54,0),MATCH(Schedules_8760!$F5614,Clg_StPt_Sch_EZ!$C$30:$I$30,0)),"F","C")</f>
        <v>28.333333333333332</v>
      </c>
      <c r="L5614" s="34">
        <f>CONVERT(INDEX(DHW_StPt_Sch_EZ!$C$4:$I$27,MATCH(Schedules_8760!$C5614,DHW_StPt_Sch_EZ!$B$4:$B$27,0),MATCH(Schedules_8760!$F5614,DHW_StPt_Sch_EZ!$C$3:$I$3,0)),"F","C")</f>
        <v>53.333333333333329</v>
      </c>
      <c r="M5614" s="34">
        <f>CONVERT(INDEX(DHW_StPt_Sch_EZ!$C$31:$I$54,MATCH(Schedules_8760!$C5614,DHW_StPt_Sch_EZ!$B$31:$B$54,0),MATCH(Schedules_8760!$F5614,DHW_StPt_Sch_EZ!$C$30:$I$30,0)),"F","C")</f>
        <v>53.333333333333329</v>
      </c>
      <c r="N5614" s="12"/>
      <c r="O5614" s="12"/>
      <c r="P5614" s="12"/>
    </row>
    <row r="5615" spans="1:16" x14ac:dyDescent="0.25">
      <c r="A5615" s="35">
        <v>5614</v>
      </c>
      <c r="B5615" s="89">
        <v>234.875</v>
      </c>
      <c r="C5615" s="35">
        <f t="shared" si="435"/>
        <v>22</v>
      </c>
      <c r="D5615" s="35">
        <f t="shared" si="438"/>
        <v>234</v>
      </c>
      <c r="E5615" s="35">
        <f t="shared" si="439"/>
        <v>3</v>
      </c>
      <c r="F5615" s="35" t="str">
        <f t="shared" si="436"/>
        <v>Tuesday</v>
      </c>
      <c r="G5615" s="35">
        <f t="shared" si="437"/>
        <v>8</v>
      </c>
      <c r="H5615" s="34">
        <f>CONVERT(INDEX(Htg_StPt_Sch_EZ!$C$4:$I$27,MATCH(Schedules_8760!$C5615,Htg_StPt_Sch_EZ!$B$4:$B$27,0),MATCH(Schedules_8760!$F5615,Htg_StPt_Sch_EZ!$C$3:$I$3,0)),"F","C")</f>
        <v>20.555555555555554</v>
      </c>
      <c r="I5615" s="34">
        <f>CONVERT(INDEX(Htg_StPt_Sch_EZ!$C$31:$I$54,MATCH(Schedules_8760!$C5615,Htg_StPt_Sch_EZ!$B$31:$B$54,0),MATCH(Schedules_8760!$F5615,Htg_StPt_Sch_EZ!$C$30:$I$30,0)),"F","C")</f>
        <v>19.444444444444443</v>
      </c>
      <c r="J5615" s="34">
        <f>CONVERT(INDEX(Clg_StPt_Sch_EZ!$C$4:$I$27,MATCH(Schedules_8760!$C5615,Clg_StPt_Sch_EZ!$B$4:$B$27,0),MATCH(Schedules_8760!$F5615,Clg_StPt_Sch_EZ!$C$3:$I$3,0)),"F","C")</f>
        <v>25.555555555555554</v>
      </c>
      <c r="K5615" s="34">
        <f>CONVERT(INDEX(Clg_StPt_Sch_EZ!$C$31:$I$54,MATCH(Schedules_8760!$C5615,Clg_StPt_Sch_EZ!$B$31:$B$54,0),MATCH(Schedules_8760!$F5615,Clg_StPt_Sch_EZ!$C$30:$I$30,0)),"F","C")</f>
        <v>28.333333333333332</v>
      </c>
      <c r="L5615" s="34">
        <f>CONVERT(INDEX(DHW_StPt_Sch_EZ!$C$4:$I$27,MATCH(Schedules_8760!$C5615,DHW_StPt_Sch_EZ!$B$4:$B$27,0),MATCH(Schedules_8760!$F5615,DHW_StPt_Sch_EZ!$C$3:$I$3,0)),"F","C")</f>
        <v>53.333333333333329</v>
      </c>
      <c r="M5615" s="34">
        <f>CONVERT(INDEX(DHW_StPt_Sch_EZ!$C$31:$I$54,MATCH(Schedules_8760!$C5615,DHW_StPt_Sch_EZ!$B$31:$B$54,0),MATCH(Schedules_8760!$F5615,DHW_StPt_Sch_EZ!$C$30:$I$30,0)),"F","C")</f>
        <v>53.333333333333329</v>
      </c>
      <c r="N5615" s="12"/>
      <c r="O5615" s="12"/>
      <c r="P5615" s="12"/>
    </row>
    <row r="5616" spans="1:16" x14ac:dyDescent="0.25">
      <c r="A5616" s="35">
        <v>5615</v>
      </c>
      <c r="B5616" s="89">
        <v>234.91666666666671</v>
      </c>
      <c r="C5616" s="35">
        <f t="shared" si="435"/>
        <v>23</v>
      </c>
      <c r="D5616" s="35">
        <f t="shared" si="438"/>
        <v>234</v>
      </c>
      <c r="E5616" s="35">
        <f t="shared" si="439"/>
        <v>3</v>
      </c>
      <c r="F5616" s="35" t="str">
        <f t="shared" si="436"/>
        <v>Tuesday</v>
      </c>
      <c r="G5616" s="35">
        <f t="shared" si="437"/>
        <v>8</v>
      </c>
      <c r="H5616" s="34">
        <f>CONVERT(INDEX(Htg_StPt_Sch_EZ!$C$4:$I$27,MATCH(Schedules_8760!$C5616,Htg_StPt_Sch_EZ!$B$4:$B$27,0),MATCH(Schedules_8760!$F5616,Htg_StPt_Sch_EZ!$C$3:$I$3,0)),"F","C")</f>
        <v>20.555555555555554</v>
      </c>
      <c r="I5616" s="34">
        <f>CONVERT(INDEX(Htg_StPt_Sch_EZ!$C$31:$I$54,MATCH(Schedules_8760!$C5616,Htg_StPt_Sch_EZ!$B$31:$B$54,0),MATCH(Schedules_8760!$F5616,Htg_StPt_Sch_EZ!$C$30:$I$30,0)),"F","C")</f>
        <v>19.444444444444443</v>
      </c>
      <c r="J5616" s="34">
        <f>CONVERT(INDEX(Clg_StPt_Sch_EZ!$C$4:$I$27,MATCH(Schedules_8760!$C5616,Clg_StPt_Sch_EZ!$B$4:$B$27,0),MATCH(Schedules_8760!$F5616,Clg_StPt_Sch_EZ!$C$3:$I$3,0)),"F","C")</f>
        <v>25.555555555555554</v>
      </c>
      <c r="K5616" s="34">
        <f>CONVERT(INDEX(Clg_StPt_Sch_EZ!$C$31:$I$54,MATCH(Schedules_8760!$C5616,Clg_StPt_Sch_EZ!$B$31:$B$54,0),MATCH(Schedules_8760!$F5616,Clg_StPt_Sch_EZ!$C$30:$I$30,0)),"F","C")</f>
        <v>28.333333333333332</v>
      </c>
      <c r="L5616" s="34">
        <f>CONVERT(INDEX(DHW_StPt_Sch_EZ!$C$4:$I$27,MATCH(Schedules_8760!$C5616,DHW_StPt_Sch_EZ!$B$4:$B$27,0),MATCH(Schedules_8760!$F5616,DHW_StPt_Sch_EZ!$C$3:$I$3,0)),"F","C")</f>
        <v>53.333333333333329</v>
      </c>
      <c r="M5616" s="34">
        <f>CONVERT(INDEX(DHW_StPt_Sch_EZ!$C$31:$I$54,MATCH(Schedules_8760!$C5616,DHW_StPt_Sch_EZ!$B$31:$B$54,0),MATCH(Schedules_8760!$F5616,DHW_StPt_Sch_EZ!$C$30:$I$30,0)),"F","C")</f>
        <v>53.333333333333329</v>
      </c>
      <c r="N5616" s="12"/>
      <c r="O5616" s="12"/>
      <c r="P5616" s="12"/>
    </row>
    <row r="5617" spans="1:16" x14ac:dyDescent="0.25">
      <c r="A5617" s="35">
        <v>5616</v>
      </c>
      <c r="B5617" s="89">
        <v>234.95833333333329</v>
      </c>
      <c r="C5617" s="35">
        <f t="shared" si="435"/>
        <v>24</v>
      </c>
      <c r="D5617" s="35">
        <f t="shared" si="438"/>
        <v>234</v>
      </c>
      <c r="E5617" s="35">
        <f t="shared" si="439"/>
        <v>3</v>
      </c>
      <c r="F5617" s="35" t="str">
        <f t="shared" si="436"/>
        <v>Tuesday</v>
      </c>
      <c r="G5617" s="35">
        <f t="shared" si="437"/>
        <v>8</v>
      </c>
      <c r="H5617" s="34">
        <f>CONVERT(INDEX(Htg_StPt_Sch_EZ!$C$4:$I$27,MATCH(Schedules_8760!$C5617,Htg_StPt_Sch_EZ!$B$4:$B$27,0),MATCH(Schedules_8760!$F5617,Htg_StPt_Sch_EZ!$C$3:$I$3,0)),"F","C")</f>
        <v>20.555555555555554</v>
      </c>
      <c r="I5617" s="34">
        <f>CONVERT(INDEX(Htg_StPt_Sch_EZ!$C$31:$I$54,MATCH(Schedules_8760!$C5617,Htg_StPt_Sch_EZ!$B$31:$B$54,0),MATCH(Schedules_8760!$F5617,Htg_StPt_Sch_EZ!$C$30:$I$30,0)),"F","C")</f>
        <v>19.444444444444443</v>
      </c>
      <c r="J5617" s="34">
        <f>CONVERT(INDEX(Clg_StPt_Sch_EZ!$C$4:$I$27,MATCH(Schedules_8760!$C5617,Clg_StPt_Sch_EZ!$B$4:$B$27,0),MATCH(Schedules_8760!$F5617,Clg_StPt_Sch_EZ!$C$3:$I$3,0)),"F","C")</f>
        <v>25.555555555555554</v>
      </c>
      <c r="K5617" s="34">
        <f>CONVERT(INDEX(Clg_StPt_Sch_EZ!$C$31:$I$54,MATCH(Schedules_8760!$C5617,Clg_StPt_Sch_EZ!$B$31:$B$54,0),MATCH(Schedules_8760!$F5617,Clg_StPt_Sch_EZ!$C$30:$I$30,0)),"F","C")</f>
        <v>28.333333333333332</v>
      </c>
      <c r="L5617" s="34">
        <f>CONVERT(INDEX(DHW_StPt_Sch_EZ!$C$4:$I$27,MATCH(Schedules_8760!$C5617,DHW_StPt_Sch_EZ!$B$4:$B$27,0),MATCH(Schedules_8760!$F5617,DHW_StPt_Sch_EZ!$C$3:$I$3,0)),"F","C")</f>
        <v>53.333333333333329</v>
      </c>
      <c r="M5617" s="34">
        <f>CONVERT(INDEX(DHW_StPt_Sch_EZ!$C$31:$I$54,MATCH(Schedules_8760!$C5617,DHW_StPt_Sch_EZ!$B$31:$B$54,0),MATCH(Schedules_8760!$F5617,DHW_StPt_Sch_EZ!$C$30:$I$30,0)),"F","C")</f>
        <v>53.333333333333329</v>
      </c>
      <c r="N5617" s="12"/>
      <c r="O5617" s="12"/>
      <c r="P5617" s="12"/>
    </row>
    <row r="5618" spans="1:16" x14ac:dyDescent="0.25">
      <c r="A5618" s="35">
        <v>5617</v>
      </c>
      <c r="B5618" s="89">
        <v>235</v>
      </c>
      <c r="C5618" s="35">
        <f t="shared" si="435"/>
        <v>1</v>
      </c>
      <c r="D5618" s="35">
        <f t="shared" si="438"/>
        <v>235</v>
      </c>
      <c r="E5618" s="35">
        <f t="shared" si="439"/>
        <v>4</v>
      </c>
      <c r="F5618" s="35" t="str">
        <f t="shared" si="436"/>
        <v>Wednesday</v>
      </c>
      <c r="G5618" s="35">
        <f t="shared" si="437"/>
        <v>8</v>
      </c>
      <c r="H5618" s="34">
        <f>CONVERT(INDEX(Htg_StPt_Sch_EZ!$C$4:$I$27,MATCH(Schedules_8760!$C5618,Htg_StPt_Sch_EZ!$B$4:$B$27,0),MATCH(Schedules_8760!$F5618,Htg_StPt_Sch_EZ!$C$3:$I$3,0)),"F","C")</f>
        <v>20.555555555555554</v>
      </c>
      <c r="I5618" s="34">
        <f>CONVERT(INDEX(Htg_StPt_Sch_EZ!$C$31:$I$54,MATCH(Schedules_8760!$C5618,Htg_StPt_Sch_EZ!$B$31:$B$54,0),MATCH(Schedules_8760!$F5618,Htg_StPt_Sch_EZ!$C$30:$I$30,0)),"F","C")</f>
        <v>19.444444444444443</v>
      </c>
      <c r="J5618" s="34">
        <f>CONVERT(INDEX(Clg_StPt_Sch_EZ!$C$4:$I$27,MATCH(Schedules_8760!$C5618,Clg_StPt_Sch_EZ!$B$4:$B$27,0),MATCH(Schedules_8760!$F5618,Clg_StPt_Sch_EZ!$C$3:$I$3,0)),"F","C")</f>
        <v>25.555555555555554</v>
      </c>
      <c r="K5618" s="34">
        <f>CONVERT(INDEX(Clg_StPt_Sch_EZ!$C$31:$I$54,MATCH(Schedules_8760!$C5618,Clg_StPt_Sch_EZ!$B$31:$B$54,0),MATCH(Schedules_8760!$F5618,Clg_StPt_Sch_EZ!$C$30:$I$30,0)),"F","C")</f>
        <v>28.333333333333332</v>
      </c>
      <c r="L5618" s="34">
        <f>CONVERT(INDEX(DHW_StPt_Sch_EZ!$C$4:$I$27,MATCH(Schedules_8760!$C5618,DHW_StPt_Sch_EZ!$B$4:$B$27,0),MATCH(Schedules_8760!$F5618,DHW_StPt_Sch_EZ!$C$3:$I$3,0)),"F","C")</f>
        <v>53.333333333333329</v>
      </c>
      <c r="M5618" s="34">
        <f>CONVERT(INDEX(DHW_StPt_Sch_EZ!$C$31:$I$54,MATCH(Schedules_8760!$C5618,DHW_StPt_Sch_EZ!$B$31:$B$54,0),MATCH(Schedules_8760!$F5618,DHW_StPt_Sch_EZ!$C$30:$I$30,0)),"F","C")</f>
        <v>53.333333333333329</v>
      </c>
      <c r="N5618" s="12"/>
      <c r="O5618" s="12"/>
      <c r="P5618" s="12"/>
    </row>
    <row r="5619" spans="1:16" x14ac:dyDescent="0.25">
      <c r="A5619" s="35">
        <v>5618</v>
      </c>
      <c r="B5619" s="89">
        <v>235.04166666666671</v>
      </c>
      <c r="C5619" s="35">
        <f t="shared" si="435"/>
        <v>2</v>
      </c>
      <c r="D5619" s="35">
        <f t="shared" si="438"/>
        <v>235</v>
      </c>
      <c r="E5619" s="35">
        <f t="shared" si="439"/>
        <v>4</v>
      </c>
      <c r="F5619" s="35" t="str">
        <f t="shared" si="436"/>
        <v>Wednesday</v>
      </c>
      <c r="G5619" s="35">
        <f t="shared" si="437"/>
        <v>8</v>
      </c>
      <c r="H5619" s="34">
        <f>CONVERT(INDEX(Htg_StPt_Sch_EZ!$C$4:$I$27,MATCH(Schedules_8760!$C5619,Htg_StPt_Sch_EZ!$B$4:$B$27,0),MATCH(Schedules_8760!$F5619,Htg_StPt_Sch_EZ!$C$3:$I$3,0)),"F","C")</f>
        <v>20.555555555555554</v>
      </c>
      <c r="I5619" s="34">
        <f>CONVERT(INDEX(Htg_StPt_Sch_EZ!$C$31:$I$54,MATCH(Schedules_8760!$C5619,Htg_StPt_Sch_EZ!$B$31:$B$54,0),MATCH(Schedules_8760!$F5619,Htg_StPt_Sch_EZ!$C$30:$I$30,0)),"F","C")</f>
        <v>19.444444444444443</v>
      </c>
      <c r="J5619" s="34">
        <f>CONVERT(INDEX(Clg_StPt_Sch_EZ!$C$4:$I$27,MATCH(Schedules_8760!$C5619,Clg_StPt_Sch_EZ!$B$4:$B$27,0),MATCH(Schedules_8760!$F5619,Clg_StPt_Sch_EZ!$C$3:$I$3,0)),"F","C")</f>
        <v>25.555555555555554</v>
      </c>
      <c r="K5619" s="34">
        <f>CONVERT(INDEX(Clg_StPt_Sch_EZ!$C$31:$I$54,MATCH(Schedules_8760!$C5619,Clg_StPt_Sch_EZ!$B$31:$B$54,0),MATCH(Schedules_8760!$F5619,Clg_StPt_Sch_EZ!$C$30:$I$30,0)),"F","C")</f>
        <v>28.333333333333332</v>
      </c>
      <c r="L5619" s="34">
        <f>CONVERT(INDEX(DHW_StPt_Sch_EZ!$C$4:$I$27,MATCH(Schedules_8760!$C5619,DHW_StPt_Sch_EZ!$B$4:$B$27,0),MATCH(Schedules_8760!$F5619,DHW_StPt_Sch_EZ!$C$3:$I$3,0)),"F","C")</f>
        <v>53.333333333333329</v>
      </c>
      <c r="M5619" s="34">
        <f>CONVERT(INDEX(DHW_StPt_Sch_EZ!$C$31:$I$54,MATCH(Schedules_8760!$C5619,DHW_StPt_Sch_EZ!$B$31:$B$54,0),MATCH(Schedules_8760!$F5619,DHW_StPt_Sch_EZ!$C$30:$I$30,0)),"F","C")</f>
        <v>53.333333333333329</v>
      </c>
      <c r="N5619" s="12"/>
      <c r="O5619" s="12"/>
      <c r="P5619" s="12"/>
    </row>
    <row r="5620" spans="1:16" x14ac:dyDescent="0.25">
      <c r="A5620" s="35">
        <v>5619</v>
      </c>
      <c r="B5620" s="89">
        <v>235.08333333333329</v>
      </c>
      <c r="C5620" s="35">
        <f t="shared" si="435"/>
        <v>3</v>
      </c>
      <c r="D5620" s="35">
        <f t="shared" si="438"/>
        <v>235</v>
      </c>
      <c r="E5620" s="35">
        <f t="shared" si="439"/>
        <v>4</v>
      </c>
      <c r="F5620" s="35" t="str">
        <f t="shared" si="436"/>
        <v>Wednesday</v>
      </c>
      <c r="G5620" s="35">
        <f t="shared" si="437"/>
        <v>8</v>
      </c>
      <c r="H5620" s="34">
        <f>CONVERT(INDEX(Htg_StPt_Sch_EZ!$C$4:$I$27,MATCH(Schedules_8760!$C5620,Htg_StPt_Sch_EZ!$B$4:$B$27,0),MATCH(Schedules_8760!$F5620,Htg_StPt_Sch_EZ!$C$3:$I$3,0)),"F","C")</f>
        <v>20.555555555555554</v>
      </c>
      <c r="I5620" s="34">
        <f>CONVERT(INDEX(Htg_StPt_Sch_EZ!$C$31:$I$54,MATCH(Schedules_8760!$C5620,Htg_StPt_Sch_EZ!$B$31:$B$54,0),MATCH(Schedules_8760!$F5620,Htg_StPt_Sch_EZ!$C$30:$I$30,0)),"F","C")</f>
        <v>19.444444444444443</v>
      </c>
      <c r="J5620" s="34">
        <f>CONVERT(INDEX(Clg_StPt_Sch_EZ!$C$4:$I$27,MATCH(Schedules_8760!$C5620,Clg_StPt_Sch_EZ!$B$4:$B$27,0),MATCH(Schedules_8760!$F5620,Clg_StPt_Sch_EZ!$C$3:$I$3,0)),"F","C")</f>
        <v>25.555555555555554</v>
      </c>
      <c r="K5620" s="34">
        <f>CONVERT(INDEX(Clg_StPt_Sch_EZ!$C$31:$I$54,MATCH(Schedules_8760!$C5620,Clg_StPt_Sch_EZ!$B$31:$B$54,0),MATCH(Schedules_8760!$F5620,Clg_StPt_Sch_EZ!$C$30:$I$30,0)),"F","C")</f>
        <v>28.333333333333332</v>
      </c>
      <c r="L5620" s="34">
        <f>CONVERT(INDEX(DHW_StPt_Sch_EZ!$C$4:$I$27,MATCH(Schedules_8760!$C5620,DHW_StPt_Sch_EZ!$B$4:$B$27,0),MATCH(Schedules_8760!$F5620,DHW_StPt_Sch_EZ!$C$3:$I$3,0)),"F","C")</f>
        <v>53.333333333333329</v>
      </c>
      <c r="M5620" s="34">
        <f>CONVERT(INDEX(DHW_StPt_Sch_EZ!$C$31:$I$54,MATCH(Schedules_8760!$C5620,DHW_StPt_Sch_EZ!$B$31:$B$54,0),MATCH(Schedules_8760!$F5620,DHW_StPt_Sch_EZ!$C$30:$I$30,0)),"F","C")</f>
        <v>53.333333333333329</v>
      </c>
      <c r="N5620" s="12"/>
      <c r="O5620" s="12"/>
      <c r="P5620" s="12"/>
    </row>
    <row r="5621" spans="1:16" x14ac:dyDescent="0.25">
      <c r="A5621" s="35">
        <v>5620</v>
      </c>
      <c r="B5621" s="89">
        <v>235.125</v>
      </c>
      <c r="C5621" s="35">
        <f t="shared" si="435"/>
        <v>4</v>
      </c>
      <c r="D5621" s="35">
        <f t="shared" si="438"/>
        <v>235</v>
      </c>
      <c r="E5621" s="35">
        <f t="shared" si="439"/>
        <v>4</v>
      </c>
      <c r="F5621" s="35" t="str">
        <f t="shared" si="436"/>
        <v>Wednesday</v>
      </c>
      <c r="G5621" s="35">
        <f t="shared" si="437"/>
        <v>8</v>
      </c>
      <c r="H5621" s="34">
        <f>CONVERT(INDEX(Htg_StPt_Sch_EZ!$C$4:$I$27,MATCH(Schedules_8760!$C5621,Htg_StPt_Sch_EZ!$B$4:$B$27,0),MATCH(Schedules_8760!$F5621,Htg_StPt_Sch_EZ!$C$3:$I$3,0)),"F","C")</f>
        <v>20.555555555555554</v>
      </c>
      <c r="I5621" s="34">
        <f>CONVERT(INDEX(Htg_StPt_Sch_EZ!$C$31:$I$54,MATCH(Schedules_8760!$C5621,Htg_StPt_Sch_EZ!$B$31:$B$54,0),MATCH(Schedules_8760!$F5621,Htg_StPt_Sch_EZ!$C$30:$I$30,0)),"F","C")</f>
        <v>19.444444444444443</v>
      </c>
      <c r="J5621" s="34">
        <f>CONVERT(INDEX(Clg_StPt_Sch_EZ!$C$4:$I$27,MATCH(Schedules_8760!$C5621,Clg_StPt_Sch_EZ!$B$4:$B$27,0),MATCH(Schedules_8760!$F5621,Clg_StPt_Sch_EZ!$C$3:$I$3,0)),"F","C")</f>
        <v>25.555555555555554</v>
      </c>
      <c r="K5621" s="34">
        <f>CONVERT(INDEX(Clg_StPt_Sch_EZ!$C$31:$I$54,MATCH(Schedules_8760!$C5621,Clg_StPt_Sch_EZ!$B$31:$B$54,0),MATCH(Schedules_8760!$F5621,Clg_StPt_Sch_EZ!$C$30:$I$30,0)),"F","C")</f>
        <v>28.333333333333332</v>
      </c>
      <c r="L5621" s="34">
        <f>CONVERT(INDEX(DHW_StPt_Sch_EZ!$C$4:$I$27,MATCH(Schedules_8760!$C5621,DHW_StPt_Sch_EZ!$B$4:$B$27,0),MATCH(Schedules_8760!$F5621,DHW_StPt_Sch_EZ!$C$3:$I$3,0)),"F","C")</f>
        <v>53.333333333333329</v>
      </c>
      <c r="M5621" s="34">
        <f>CONVERT(INDEX(DHW_StPt_Sch_EZ!$C$31:$I$54,MATCH(Schedules_8760!$C5621,DHW_StPt_Sch_EZ!$B$31:$B$54,0),MATCH(Schedules_8760!$F5621,DHW_StPt_Sch_EZ!$C$30:$I$30,0)),"F","C")</f>
        <v>53.333333333333329</v>
      </c>
      <c r="N5621" s="12"/>
      <c r="O5621" s="12"/>
      <c r="P5621" s="12"/>
    </row>
    <row r="5622" spans="1:16" x14ac:dyDescent="0.25">
      <c r="A5622" s="35">
        <v>5621</v>
      </c>
      <c r="B5622" s="89">
        <v>235.16666666666671</v>
      </c>
      <c r="C5622" s="35">
        <f t="shared" si="435"/>
        <v>5</v>
      </c>
      <c r="D5622" s="35">
        <f t="shared" si="438"/>
        <v>235</v>
      </c>
      <c r="E5622" s="35">
        <f t="shared" si="439"/>
        <v>4</v>
      </c>
      <c r="F5622" s="35" t="str">
        <f t="shared" si="436"/>
        <v>Wednesday</v>
      </c>
      <c r="G5622" s="35">
        <f t="shared" si="437"/>
        <v>8</v>
      </c>
      <c r="H5622" s="34">
        <f>CONVERT(INDEX(Htg_StPt_Sch_EZ!$C$4:$I$27,MATCH(Schedules_8760!$C5622,Htg_StPt_Sch_EZ!$B$4:$B$27,0),MATCH(Schedules_8760!$F5622,Htg_StPt_Sch_EZ!$C$3:$I$3,0)),"F","C")</f>
        <v>20.555555555555554</v>
      </c>
      <c r="I5622" s="34">
        <f>CONVERT(INDEX(Htg_StPt_Sch_EZ!$C$31:$I$54,MATCH(Schedules_8760!$C5622,Htg_StPt_Sch_EZ!$B$31:$B$54,0),MATCH(Schedules_8760!$F5622,Htg_StPt_Sch_EZ!$C$30:$I$30,0)),"F","C")</f>
        <v>19.444444444444443</v>
      </c>
      <c r="J5622" s="34">
        <f>CONVERT(INDEX(Clg_StPt_Sch_EZ!$C$4:$I$27,MATCH(Schedules_8760!$C5622,Clg_StPt_Sch_EZ!$B$4:$B$27,0),MATCH(Schedules_8760!$F5622,Clg_StPt_Sch_EZ!$C$3:$I$3,0)),"F","C")</f>
        <v>25.555555555555554</v>
      </c>
      <c r="K5622" s="34">
        <f>CONVERT(INDEX(Clg_StPt_Sch_EZ!$C$31:$I$54,MATCH(Schedules_8760!$C5622,Clg_StPt_Sch_EZ!$B$31:$B$54,0),MATCH(Schedules_8760!$F5622,Clg_StPt_Sch_EZ!$C$30:$I$30,0)),"F","C")</f>
        <v>28.333333333333332</v>
      </c>
      <c r="L5622" s="34">
        <f>CONVERT(INDEX(DHW_StPt_Sch_EZ!$C$4:$I$27,MATCH(Schedules_8760!$C5622,DHW_StPt_Sch_EZ!$B$4:$B$27,0),MATCH(Schedules_8760!$F5622,DHW_StPt_Sch_EZ!$C$3:$I$3,0)),"F","C")</f>
        <v>53.333333333333329</v>
      </c>
      <c r="M5622" s="34">
        <f>CONVERT(INDEX(DHW_StPt_Sch_EZ!$C$31:$I$54,MATCH(Schedules_8760!$C5622,DHW_StPt_Sch_EZ!$B$31:$B$54,0),MATCH(Schedules_8760!$F5622,DHW_StPt_Sch_EZ!$C$30:$I$30,0)),"F","C")</f>
        <v>53.333333333333329</v>
      </c>
      <c r="N5622" s="12"/>
      <c r="O5622" s="12"/>
      <c r="P5622" s="12"/>
    </row>
    <row r="5623" spans="1:16" x14ac:dyDescent="0.25">
      <c r="A5623" s="35">
        <v>5622</v>
      </c>
      <c r="B5623" s="89">
        <v>235.20833333333329</v>
      </c>
      <c r="C5623" s="35">
        <f t="shared" si="435"/>
        <v>6</v>
      </c>
      <c r="D5623" s="35">
        <f t="shared" si="438"/>
        <v>235</v>
      </c>
      <c r="E5623" s="35">
        <f t="shared" si="439"/>
        <v>4</v>
      </c>
      <c r="F5623" s="35" t="str">
        <f t="shared" si="436"/>
        <v>Wednesday</v>
      </c>
      <c r="G5623" s="35">
        <f t="shared" si="437"/>
        <v>8</v>
      </c>
      <c r="H5623" s="34">
        <f>CONVERT(INDEX(Htg_StPt_Sch_EZ!$C$4:$I$27,MATCH(Schedules_8760!$C5623,Htg_StPt_Sch_EZ!$B$4:$B$27,0),MATCH(Schedules_8760!$F5623,Htg_StPt_Sch_EZ!$C$3:$I$3,0)),"F","C")</f>
        <v>20.555555555555554</v>
      </c>
      <c r="I5623" s="34">
        <f>CONVERT(INDEX(Htg_StPt_Sch_EZ!$C$31:$I$54,MATCH(Schedules_8760!$C5623,Htg_StPt_Sch_EZ!$B$31:$B$54,0),MATCH(Schedules_8760!$F5623,Htg_StPt_Sch_EZ!$C$30:$I$30,0)),"F","C")</f>
        <v>19.444444444444443</v>
      </c>
      <c r="J5623" s="34">
        <f>CONVERT(INDEX(Clg_StPt_Sch_EZ!$C$4:$I$27,MATCH(Schedules_8760!$C5623,Clg_StPt_Sch_EZ!$B$4:$B$27,0),MATCH(Schedules_8760!$F5623,Clg_StPt_Sch_EZ!$C$3:$I$3,0)),"F","C")</f>
        <v>25.555555555555554</v>
      </c>
      <c r="K5623" s="34">
        <f>CONVERT(INDEX(Clg_StPt_Sch_EZ!$C$31:$I$54,MATCH(Schedules_8760!$C5623,Clg_StPt_Sch_EZ!$B$31:$B$54,0),MATCH(Schedules_8760!$F5623,Clg_StPt_Sch_EZ!$C$30:$I$30,0)),"F","C")</f>
        <v>28.333333333333332</v>
      </c>
      <c r="L5623" s="34">
        <f>CONVERT(INDEX(DHW_StPt_Sch_EZ!$C$4:$I$27,MATCH(Schedules_8760!$C5623,DHW_StPt_Sch_EZ!$B$4:$B$27,0),MATCH(Schedules_8760!$F5623,DHW_StPt_Sch_EZ!$C$3:$I$3,0)),"F","C")</f>
        <v>53.333333333333329</v>
      </c>
      <c r="M5623" s="34">
        <f>CONVERT(INDEX(DHW_StPt_Sch_EZ!$C$31:$I$54,MATCH(Schedules_8760!$C5623,DHW_StPt_Sch_EZ!$B$31:$B$54,0),MATCH(Schedules_8760!$F5623,DHW_StPt_Sch_EZ!$C$30:$I$30,0)),"F","C")</f>
        <v>53.333333333333329</v>
      </c>
      <c r="N5623" s="12"/>
      <c r="O5623" s="12"/>
      <c r="P5623" s="12"/>
    </row>
    <row r="5624" spans="1:16" x14ac:dyDescent="0.25">
      <c r="A5624" s="35">
        <v>5623</v>
      </c>
      <c r="B5624" s="89">
        <v>235.25</v>
      </c>
      <c r="C5624" s="35">
        <f t="shared" si="435"/>
        <v>7</v>
      </c>
      <c r="D5624" s="35">
        <f t="shared" si="438"/>
        <v>235</v>
      </c>
      <c r="E5624" s="35">
        <f t="shared" si="439"/>
        <v>4</v>
      </c>
      <c r="F5624" s="35" t="str">
        <f t="shared" si="436"/>
        <v>Wednesday</v>
      </c>
      <c r="G5624" s="35">
        <f t="shared" si="437"/>
        <v>8</v>
      </c>
      <c r="H5624" s="34">
        <f>CONVERT(INDEX(Htg_StPt_Sch_EZ!$C$4:$I$27,MATCH(Schedules_8760!$C5624,Htg_StPt_Sch_EZ!$B$4:$B$27,0),MATCH(Schedules_8760!$F5624,Htg_StPt_Sch_EZ!$C$3:$I$3,0)),"F","C")</f>
        <v>20.555555555555554</v>
      </c>
      <c r="I5624" s="34">
        <f>CONVERT(INDEX(Htg_StPt_Sch_EZ!$C$31:$I$54,MATCH(Schedules_8760!$C5624,Htg_StPt_Sch_EZ!$B$31:$B$54,0),MATCH(Schedules_8760!$F5624,Htg_StPt_Sch_EZ!$C$30:$I$30,0)),"F","C")</f>
        <v>19.444444444444443</v>
      </c>
      <c r="J5624" s="34">
        <f>CONVERT(INDEX(Clg_StPt_Sch_EZ!$C$4:$I$27,MATCH(Schedules_8760!$C5624,Clg_StPt_Sch_EZ!$B$4:$B$27,0),MATCH(Schedules_8760!$F5624,Clg_StPt_Sch_EZ!$C$3:$I$3,0)),"F","C")</f>
        <v>25.555555555555554</v>
      </c>
      <c r="K5624" s="34">
        <f>CONVERT(INDEX(Clg_StPt_Sch_EZ!$C$31:$I$54,MATCH(Schedules_8760!$C5624,Clg_StPt_Sch_EZ!$B$31:$B$54,0),MATCH(Schedules_8760!$F5624,Clg_StPt_Sch_EZ!$C$30:$I$30,0)),"F","C")</f>
        <v>28.333333333333332</v>
      </c>
      <c r="L5624" s="34">
        <f>CONVERT(INDEX(DHW_StPt_Sch_EZ!$C$4:$I$27,MATCH(Schedules_8760!$C5624,DHW_StPt_Sch_EZ!$B$4:$B$27,0),MATCH(Schedules_8760!$F5624,DHW_StPt_Sch_EZ!$C$3:$I$3,0)),"F","C")</f>
        <v>53.333333333333329</v>
      </c>
      <c r="M5624" s="34">
        <f>CONVERT(INDEX(DHW_StPt_Sch_EZ!$C$31:$I$54,MATCH(Schedules_8760!$C5624,DHW_StPt_Sch_EZ!$B$31:$B$54,0),MATCH(Schedules_8760!$F5624,DHW_StPt_Sch_EZ!$C$30:$I$30,0)),"F","C")</f>
        <v>53.333333333333329</v>
      </c>
      <c r="N5624" s="12"/>
      <c r="O5624" s="12"/>
      <c r="P5624" s="12"/>
    </row>
    <row r="5625" spans="1:16" x14ac:dyDescent="0.25">
      <c r="A5625" s="35">
        <v>5624</v>
      </c>
      <c r="B5625" s="89">
        <v>235.29166666666671</v>
      </c>
      <c r="C5625" s="35">
        <f t="shared" si="435"/>
        <v>8</v>
      </c>
      <c r="D5625" s="35">
        <f t="shared" si="438"/>
        <v>235</v>
      </c>
      <c r="E5625" s="35">
        <f t="shared" si="439"/>
        <v>4</v>
      </c>
      <c r="F5625" s="35" t="str">
        <f t="shared" si="436"/>
        <v>Wednesday</v>
      </c>
      <c r="G5625" s="35">
        <f t="shared" si="437"/>
        <v>8</v>
      </c>
      <c r="H5625" s="34">
        <f>CONVERT(INDEX(Htg_StPt_Sch_EZ!$C$4:$I$27,MATCH(Schedules_8760!$C5625,Htg_StPt_Sch_EZ!$B$4:$B$27,0),MATCH(Schedules_8760!$F5625,Htg_StPt_Sch_EZ!$C$3:$I$3,0)),"F","C")</f>
        <v>20.555555555555554</v>
      </c>
      <c r="I5625" s="34">
        <f>CONVERT(INDEX(Htg_StPt_Sch_EZ!$C$31:$I$54,MATCH(Schedules_8760!$C5625,Htg_StPt_Sch_EZ!$B$31:$B$54,0),MATCH(Schedules_8760!$F5625,Htg_StPt_Sch_EZ!$C$30:$I$30,0)),"F","C")</f>
        <v>19.444444444444443</v>
      </c>
      <c r="J5625" s="34">
        <f>CONVERT(INDEX(Clg_StPt_Sch_EZ!$C$4:$I$27,MATCH(Schedules_8760!$C5625,Clg_StPt_Sch_EZ!$B$4:$B$27,0),MATCH(Schedules_8760!$F5625,Clg_StPt_Sch_EZ!$C$3:$I$3,0)),"F","C")</f>
        <v>25.555555555555554</v>
      </c>
      <c r="K5625" s="34">
        <f>CONVERT(INDEX(Clg_StPt_Sch_EZ!$C$31:$I$54,MATCH(Schedules_8760!$C5625,Clg_StPt_Sch_EZ!$B$31:$B$54,0),MATCH(Schedules_8760!$F5625,Clg_StPt_Sch_EZ!$C$30:$I$30,0)),"F","C")</f>
        <v>25</v>
      </c>
      <c r="L5625" s="34">
        <f>CONVERT(INDEX(DHW_StPt_Sch_EZ!$C$4:$I$27,MATCH(Schedules_8760!$C5625,DHW_StPt_Sch_EZ!$B$4:$B$27,0),MATCH(Schedules_8760!$F5625,DHW_StPt_Sch_EZ!$C$3:$I$3,0)),"F","C")</f>
        <v>53.333333333333329</v>
      </c>
      <c r="M5625" s="34">
        <f>CONVERT(INDEX(DHW_StPt_Sch_EZ!$C$31:$I$54,MATCH(Schedules_8760!$C5625,DHW_StPt_Sch_EZ!$B$31:$B$54,0),MATCH(Schedules_8760!$F5625,DHW_StPt_Sch_EZ!$C$30:$I$30,0)),"F","C")</f>
        <v>53.333333333333329</v>
      </c>
      <c r="N5625" s="12"/>
      <c r="O5625" s="12"/>
      <c r="P5625" s="12"/>
    </row>
    <row r="5626" spans="1:16" x14ac:dyDescent="0.25">
      <c r="A5626" s="35">
        <v>5625</v>
      </c>
      <c r="B5626" s="89">
        <v>235.33333333333329</v>
      </c>
      <c r="C5626" s="35">
        <f t="shared" si="435"/>
        <v>9</v>
      </c>
      <c r="D5626" s="35">
        <f t="shared" si="438"/>
        <v>235</v>
      </c>
      <c r="E5626" s="35">
        <f t="shared" si="439"/>
        <v>4</v>
      </c>
      <c r="F5626" s="35" t="str">
        <f t="shared" si="436"/>
        <v>Wednesday</v>
      </c>
      <c r="G5626" s="35">
        <f t="shared" si="437"/>
        <v>8</v>
      </c>
      <c r="H5626" s="34">
        <f>CONVERT(INDEX(Htg_StPt_Sch_EZ!$C$4:$I$27,MATCH(Schedules_8760!$C5626,Htg_StPt_Sch_EZ!$B$4:$B$27,0),MATCH(Schedules_8760!$F5626,Htg_StPt_Sch_EZ!$C$3:$I$3,0)),"F","C")</f>
        <v>20.555555555555554</v>
      </c>
      <c r="I5626" s="34">
        <f>CONVERT(INDEX(Htg_StPt_Sch_EZ!$C$31:$I$54,MATCH(Schedules_8760!$C5626,Htg_StPt_Sch_EZ!$B$31:$B$54,0),MATCH(Schedules_8760!$F5626,Htg_StPt_Sch_EZ!$C$30:$I$30,0)),"F","C")</f>
        <v>19.444444444444443</v>
      </c>
      <c r="J5626" s="34">
        <f>CONVERT(INDEX(Clg_StPt_Sch_EZ!$C$4:$I$27,MATCH(Schedules_8760!$C5626,Clg_StPt_Sch_EZ!$B$4:$B$27,0),MATCH(Schedules_8760!$F5626,Clg_StPt_Sch_EZ!$C$3:$I$3,0)),"F","C")</f>
        <v>25.555555555555554</v>
      </c>
      <c r="K5626" s="34">
        <f>CONVERT(INDEX(Clg_StPt_Sch_EZ!$C$31:$I$54,MATCH(Schedules_8760!$C5626,Clg_StPt_Sch_EZ!$B$31:$B$54,0),MATCH(Schedules_8760!$F5626,Clg_StPt_Sch_EZ!$C$30:$I$30,0)),"F","C")</f>
        <v>25</v>
      </c>
      <c r="L5626" s="34">
        <f>CONVERT(INDEX(DHW_StPt_Sch_EZ!$C$4:$I$27,MATCH(Schedules_8760!$C5626,DHW_StPt_Sch_EZ!$B$4:$B$27,0),MATCH(Schedules_8760!$F5626,DHW_StPt_Sch_EZ!$C$3:$I$3,0)),"F","C")</f>
        <v>53.333333333333329</v>
      </c>
      <c r="M5626" s="34">
        <f>CONVERT(INDEX(DHW_StPt_Sch_EZ!$C$31:$I$54,MATCH(Schedules_8760!$C5626,DHW_StPt_Sch_EZ!$B$31:$B$54,0),MATCH(Schedules_8760!$F5626,DHW_StPt_Sch_EZ!$C$30:$I$30,0)),"F","C")</f>
        <v>53.333333333333329</v>
      </c>
      <c r="N5626" s="12"/>
      <c r="O5626" s="12"/>
      <c r="P5626" s="12"/>
    </row>
    <row r="5627" spans="1:16" x14ac:dyDescent="0.25">
      <c r="A5627" s="35">
        <v>5626</v>
      </c>
      <c r="B5627" s="89">
        <v>235.375</v>
      </c>
      <c r="C5627" s="35">
        <f t="shared" si="435"/>
        <v>10</v>
      </c>
      <c r="D5627" s="35">
        <f t="shared" si="438"/>
        <v>235</v>
      </c>
      <c r="E5627" s="35">
        <f t="shared" si="439"/>
        <v>4</v>
      </c>
      <c r="F5627" s="35" t="str">
        <f t="shared" si="436"/>
        <v>Wednesday</v>
      </c>
      <c r="G5627" s="35">
        <f t="shared" si="437"/>
        <v>8</v>
      </c>
      <c r="H5627" s="34">
        <f>CONVERT(INDEX(Htg_StPt_Sch_EZ!$C$4:$I$27,MATCH(Schedules_8760!$C5627,Htg_StPt_Sch_EZ!$B$4:$B$27,0),MATCH(Schedules_8760!$F5627,Htg_StPt_Sch_EZ!$C$3:$I$3,0)),"F","C")</f>
        <v>20.555555555555554</v>
      </c>
      <c r="I5627" s="34">
        <f>CONVERT(INDEX(Htg_StPt_Sch_EZ!$C$31:$I$54,MATCH(Schedules_8760!$C5627,Htg_StPt_Sch_EZ!$B$31:$B$54,0),MATCH(Schedules_8760!$F5627,Htg_StPt_Sch_EZ!$C$30:$I$30,0)),"F","C")</f>
        <v>19.444444444444443</v>
      </c>
      <c r="J5627" s="34">
        <f>CONVERT(INDEX(Clg_StPt_Sch_EZ!$C$4:$I$27,MATCH(Schedules_8760!$C5627,Clg_StPt_Sch_EZ!$B$4:$B$27,0),MATCH(Schedules_8760!$F5627,Clg_StPt_Sch_EZ!$C$3:$I$3,0)),"F","C")</f>
        <v>25.555555555555554</v>
      </c>
      <c r="K5627" s="34">
        <f>CONVERT(INDEX(Clg_StPt_Sch_EZ!$C$31:$I$54,MATCH(Schedules_8760!$C5627,Clg_StPt_Sch_EZ!$B$31:$B$54,0),MATCH(Schedules_8760!$F5627,Clg_StPt_Sch_EZ!$C$30:$I$30,0)),"F","C")</f>
        <v>25</v>
      </c>
      <c r="L5627" s="34">
        <f>CONVERT(INDEX(DHW_StPt_Sch_EZ!$C$4:$I$27,MATCH(Schedules_8760!$C5627,DHW_StPt_Sch_EZ!$B$4:$B$27,0),MATCH(Schedules_8760!$F5627,DHW_StPt_Sch_EZ!$C$3:$I$3,0)),"F","C")</f>
        <v>53.333333333333329</v>
      </c>
      <c r="M5627" s="34">
        <f>CONVERT(INDEX(DHW_StPt_Sch_EZ!$C$31:$I$54,MATCH(Schedules_8760!$C5627,DHW_StPt_Sch_EZ!$B$31:$B$54,0),MATCH(Schedules_8760!$F5627,DHW_StPt_Sch_EZ!$C$30:$I$30,0)),"F","C")</f>
        <v>53.333333333333329</v>
      </c>
      <c r="N5627" s="12"/>
      <c r="O5627" s="12"/>
      <c r="P5627" s="12"/>
    </row>
    <row r="5628" spans="1:16" x14ac:dyDescent="0.25">
      <c r="A5628" s="35">
        <v>5627</v>
      </c>
      <c r="B5628" s="89">
        <v>235.41666666666671</v>
      </c>
      <c r="C5628" s="35">
        <f t="shared" si="435"/>
        <v>11</v>
      </c>
      <c r="D5628" s="35">
        <f t="shared" si="438"/>
        <v>235</v>
      </c>
      <c r="E5628" s="35">
        <f t="shared" si="439"/>
        <v>4</v>
      </c>
      <c r="F5628" s="35" t="str">
        <f t="shared" si="436"/>
        <v>Wednesday</v>
      </c>
      <c r="G5628" s="35">
        <f t="shared" si="437"/>
        <v>8</v>
      </c>
      <c r="H5628" s="34">
        <f>CONVERT(INDEX(Htg_StPt_Sch_EZ!$C$4:$I$27,MATCH(Schedules_8760!$C5628,Htg_StPt_Sch_EZ!$B$4:$B$27,0),MATCH(Schedules_8760!$F5628,Htg_StPt_Sch_EZ!$C$3:$I$3,0)),"F","C")</f>
        <v>20.555555555555554</v>
      </c>
      <c r="I5628" s="34">
        <f>CONVERT(INDEX(Htg_StPt_Sch_EZ!$C$31:$I$54,MATCH(Schedules_8760!$C5628,Htg_StPt_Sch_EZ!$B$31:$B$54,0),MATCH(Schedules_8760!$F5628,Htg_StPt_Sch_EZ!$C$30:$I$30,0)),"F","C")</f>
        <v>19.444444444444443</v>
      </c>
      <c r="J5628" s="34">
        <f>CONVERT(INDEX(Clg_StPt_Sch_EZ!$C$4:$I$27,MATCH(Schedules_8760!$C5628,Clg_StPt_Sch_EZ!$B$4:$B$27,0),MATCH(Schedules_8760!$F5628,Clg_StPt_Sch_EZ!$C$3:$I$3,0)),"F","C")</f>
        <v>25.555555555555554</v>
      </c>
      <c r="K5628" s="34">
        <f>CONVERT(INDEX(Clg_StPt_Sch_EZ!$C$31:$I$54,MATCH(Schedules_8760!$C5628,Clg_StPt_Sch_EZ!$B$31:$B$54,0),MATCH(Schedules_8760!$F5628,Clg_StPt_Sch_EZ!$C$30:$I$30,0)),"F","C")</f>
        <v>25</v>
      </c>
      <c r="L5628" s="34">
        <f>CONVERT(INDEX(DHW_StPt_Sch_EZ!$C$4:$I$27,MATCH(Schedules_8760!$C5628,DHW_StPt_Sch_EZ!$B$4:$B$27,0),MATCH(Schedules_8760!$F5628,DHW_StPt_Sch_EZ!$C$3:$I$3,0)),"F","C")</f>
        <v>53.333333333333329</v>
      </c>
      <c r="M5628" s="34">
        <f>CONVERT(INDEX(DHW_StPt_Sch_EZ!$C$31:$I$54,MATCH(Schedules_8760!$C5628,DHW_StPt_Sch_EZ!$B$31:$B$54,0),MATCH(Schedules_8760!$F5628,DHW_StPt_Sch_EZ!$C$30:$I$30,0)),"F","C")</f>
        <v>53.333333333333329</v>
      </c>
      <c r="N5628" s="12"/>
      <c r="O5628" s="12"/>
      <c r="P5628" s="12"/>
    </row>
    <row r="5629" spans="1:16" x14ac:dyDescent="0.25">
      <c r="A5629" s="35">
        <v>5628</v>
      </c>
      <c r="B5629" s="89">
        <v>235.45833333333329</v>
      </c>
      <c r="C5629" s="35">
        <f t="shared" si="435"/>
        <v>12</v>
      </c>
      <c r="D5629" s="35">
        <f t="shared" si="438"/>
        <v>235</v>
      </c>
      <c r="E5629" s="35">
        <f t="shared" si="439"/>
        <v>4</v>
      </c>
      <c r="F5629" s="35" t="str">
        <f t="shared" si="436"/>
        <v>Wednesday</v>
      </c>
      <c r="G5629" s="35">
        <f t="shared" si="437"/>
        <v>8</v>
      </c>
      <c r="H5629" s="34">
        <f>CONVERT(INDEX(Htg_StPt_Sch_EZ!$C$4:$I$27,MATCH(Schedules_8760!$C5629,Htg_StPt_Sch_EZ!$B$4:$B$27,0),MATCH(Schedules_8760!$F5629,Htg_StPt_Sch_EZ!$C$3:$I$3,0)),"F","C")</f>
        <v>20.555555555555554</v>
      </c>
      <c r="I5629" s="34">
        <f>CONVERT(INDEX(Htg_StPt_Sch_EZ!$C$31:$I$54,MATCH(Schedules_8760!$C5629,Htg_StPt_Sch_EZ!$B$31:$B$54,0),MATCH(Schedules_8760!$F5629,Htg_StPt_Sch_EZ!$C$30:$I$30,0)),"F","C")</f>
        <v>19.444444444444443</v>
      </c>
      <c r="J5629" s="34">
        <f>CONVERT(INDEX(Clg_StPt_Sch_EZ!$C$4:$I$27,MATCH(Schedules_8760!$C5629,Clg_StPt_Sch_EZ!$B$4:$B$27,0),MATCH(Schedules_8760!$F5629,Clg_StPt_Sch_EZ!$C$3:$I$3,0)),"F","C")</f>
        <v>25.555555555555554</v>
      </c>
      <c r="K5629" s="34">
        <f>CONVERT(INDEX(Clg_StPt_Sch_EZ!$C$31:$I$54,MATCH(Schedules_8760!$C5629,Clg_StPt_Sch_EZ!$B$31:$B$54,0),MATCH(Schedules_8760!$F5629,Clg_StPt_Sch_EZ!$C$30:$I$30,0)),"F","C")</f>
        <v>25</v>
      </c>
      <c r="L5629" s="34">
        <f>CONVERT(INDEX(DHW_StPt_Sch_EZ!$C$4:$I$27,MATCH(Schedules_8760!$C5629,DHW_StPt_Sch_EZ!$B$4:$B$27,0),MATCH(Schedules_8760!$F5629,DHW_StPt_Sch_EZ!$C$3:$I$3,0)),"F","C")</f>
        <v>53.333333333333329</v>
      </c>
      <c r="M5629" s="34">
        <f>CONVERT(INDEX(DHW_StPt_Sch_EZ!$C$31:$I$54,MATCH(Schedules_8760!$C5629,DHW_StPt_Sch_EZ!$B$31:$B$54,0),MATCH(Schedules_8760!$F5629,DHW_StPt_Sch_EZ!$C$30:$I$30,0)),"F","C")</f>
        <v>53.333333333333329</v>
      </c>
      <c r="N5629" s="12"/>
      <c r="O5629" s="12"/>
      <c r="P5629" s="12"/>
    </row>
    <row r="5630" spans="1:16" x14ac:dyDescent="0.25">
      <c r="A5630" s="35">
        <v>5629</v>
      </c>
      <c r="B5630" s="89">
        <v>235.5</v>
      </c>
      <c r="C5630" s="35">
        <f t="shared" si="435"/>
        <v>13</v>
      </c>
      <c r="D5630" s="35">
        <f t="shared" si="438"/>
        <v>235</v>
      </c>
      <c r="E5630" s="35">
        <f t="shared" si="439"/>
        <v>4</v>
      </c>
      <c r="F5630" s="35" t="str">
        <f t="shared" si="436"/>
        <v>Wednesday</v>
      </c>
      <c r="G5630" s="35">
        <f t="shared" si="437"/>
        <v>8</v>
      </c>
      <c r="H5630" s="34">
        <f>CONVERT(INDEX(Htg_StPt_Sch_EZ!$C$4:$I$27,MATCH(Schedules_8760!$C5630,Htg_StPt_Sch_EZ!$B$4:$B$27,0),MATCH(Schedules_8760!$F5630,Htg_StPt_Sch_EZ!$C$3:$I$3,0)),"F","C")</f>
        <v>20.555555555555554</v>
      </c>
      <c r="I5630" s="34">
        <f>CONVERT(INDEX(Htg_StPt_Sch_EZ!$C$31:$I$54,MATCH(Schedules_8760!$C5630,Htg_StPt_Sch_EZ!$B$31:$B$54,0),MATCH(Schedules_8760!$F5630,Htg_StPt_Sch_EZ!$C$30:$I$30,0)),"F","C")</f>
        <v>19.444444444444443</v>
      </c>
      <c r="J5630" s="34">
        <f>CONVERT(INDEX(Clg_StPt_Sch_EZ!$C$4:$I$27,MATCH(Schedules_8760!$C5630,Clg_StPt_Sch_EZ!$B$4:$B$27,0),MATCH(Schedules_8760!$F5630,Clg_StPt_Sch_EZ!$C$3:$I$3,0)),"F","C")</f>
        <v>25.555555555555554</v>
      </c>
      <c r="K5630" s="34">
        <f>CONVERT(INDEX(Clg_StPt_Sch_EZ!$C$31:$I$54,MATCH(Schedules_8760!$C5630,Clg_StPt_Sch_EZ!$B$31:$B$54,0),MATCH(Schedules_8760!$F5630,Clg_StPt_Sch_EZ!$C$30:$I$30,0)),"F","C")</f>
        <v>25</v>
      </c>
      <c r="L5630" s="34">
        <f>CONVERT(INDEX(DHW_StPt_Sch_EZ!$C$4:$I$27,MATCH(Schedules_8760!$C5630,DHW_StPt_Sch_EZ!$B$4:$B$27,0),MATCH(Schedules_8760!$F5630,DHW_StPt_Sch_EZ!$C$3:$I$3,0)),"F","C")</f>
        <v>53.333333333333329</v>
      </c>
      <c r="M5630" s="34">
        <f>CONVERT(INDEX(DHW_StPt_Sch_EZ!$C$31:$I$54,MATCH(Schedules_8760!$C5630,DHW_StPt_Sch_EZ!$B$31:$B$54,0),MATCH(Schedules_8760!$F5630,DHW_StPt_Sch_EZ!$C$30:$I$30,0)),"F","C")</f>
        <v>53.333333333333329</v>
      </c>
      <c r="N5630" s="12"/>
      <c r="O5630" s="12"/>
      <c r="P5630" s="12"/>
    </row>
    <row r="5631" spans="1:16" x14ac:dyDescent="0.25">
      <c r="A5631" s="35">
        <v>5630</v>
      </c>
      <c r="B5631" s="89">
        <v>235.54166666666671</v>
      </c>
      <c r="C5631" s="35">
        <f t="shared" si="435"/>
        <v>14</v>
      </c>
      <c r="D5631" s="35">
        <f t="shared" si="438"/>
        <v>235</v>
      </c>
      <c r="E5631" s="35">
        <f t="shared" si="439"/>
        <v>4</v>
      </c>
      <c r="F5631" s="35" t="str">
        <f t="shared" si="436"/>
        <v>Wednesday</v>
      </c>
      <c r="G5631" s="35">
        <f t="shared" si="437"/>
        <v>8</v>
      </c>
      <c r="H5631" s="34">
        <f>CONVERT(INDEX(Htg_StPt_Sch_EZ!$C$4:$I$27,MATCH(Schedules_8760!$C5631,Htg_StPt_Sch_EZ!$B$4:$B$27,0),MATCH(Schedules_8760!$F5631,Htg_StPt_Sch_EZ!$C$3:$I$3,0)),"F","C")</f>
        <v>20.555555555555554</v>
      </c>
      <c r="I5631" s="34">
        <f>CONVERT(INDEX(Htg_StPt_Sch_EZ!$C$31:$I$54,MATCH(Schedules_8760!$C5631,Htg_StPt_Sch_EZ!$B$31:$B$54,0),MATCH(Schedules_8760!$F5631,Htg_StPt_Sch_EZ!$C$30:$I$30,0)),"F","C")</f>
        <v>19.444444444444443</v>
      </c>
      <c r="J5631" s="34">
        <f>CONVERT(INDEX(Clg_StPt_Sch_EZ!$C$4:$I$27,MATCH(Schedules_8760!$C5631,Clg_StPt_Sch_EZ!$B$4:$B$27,0),MATCH(Schedules_8760!$F5631,Clg_StPt_Sch_EZ!$C$3:$I$3,0)),"F","C")</f>
        <v>25.555555555555554</v>
      </c>
      <c r="K5631" s="34">
        <f>CONVERT(INDEX(Clg_StPt_Sch_EZ!$C$31:$I$54,MATCH(Schedules_8760!$C5631,Clg_StPt_Sch_EZ!$B$31:$B$54,0),MATCH(Schedules_8760!$F5631,Clg_StPt_Sch_EZ!$C$30:$I$30,0)),"F","C")</f>
        <v>25</v>
      </c>
      <c r="L5631" s="34">
        <f>CONVERT(INDEX(DHW_StPt_Sch_EZ!$C$4:$I$27,MATCH(Schedules_8760!$C5631,DHW_StPt_Sch_EZ!$B$4:$B$27,0),MATCH(Schedules_8760!$F5631,DHW_StPt_Sch_EZ!$C$3:$I$3,0)),"F","C")</f>
        <v>53.333333333333329</v>
      </c>
      <c r="M5631" s="34">
        <f>CONVERT(INDEX(DHW_StPt_Sch_EZ!$C$31:$I$54,MATCH(Schedules_8760!$C5631,DHW_StPt_Sch_EZ!$B$31:$B$54,0),MATCH(Schedules_8760!$F5631,DHW_StPt_Sch_EZ!$C$30:$I$30,0)),"F","C")</f>
        <v>53.333333333333329</v>
      </c>
      <c r="N5631" s="12"/>
      <c r="O5631" s="12"/>
      <c r="P5631" s="12"/>
    </row>
    <row r="5632" spans="1:16" x14ac:dyDescent="0.25">
      <c r="A5632" s="35">
        <v>5631</v>
      </c>
      <c r="B5632" s="89">
        <v>235.58333333333329</v>
      </c>
      <c r="C5632" s="35">
        <f t="shared" si="435"/>
        <v>15</v>
      </c>
      <c r="D5632" s="35">
        <f t="shared" si="438"/>
        <v>235</v>
      </c>
      <c r="E5632" s="35">
        <f t="shared" si="439"/>
        <v>4</v>
      </c>
      <c r="F5632" s="35" t="str">
        <f t="shared" si="436"/>
        <v>Wednesday</v>
      </c>
      <c r="G5632" s="35">
        <f t="shared" si="437"/>
        <v>8</v>
      </c>
      <c r="H5632" s="34">
        <f>CONVERT(INDEX(Htg_StPt_Sch_EZ!$C$4:$I$27,MATCH(Schedules_8760!$C5632,Htg_StPt_Sch_EZ!$B$4:$B$27,0),MATCH(Schedules_8760!$F5632,Htg_StPt_Sch_EZ!$C$3:$I$3,0)),"F","C")</f>
        <v>20.555555555555554</v>
      </c>
      <c r="I5632" s="34">
        <f>CONVERT(INDEX(Htg_StPt_Sch_EZ!$C$31:$I$54,MATCH(Schedules_8760!$C5632,Htg_StPt_Sch_EZ!$B$31:$B$54,0),MATCH(Schedules_8760!$F5632,Htg_StPt_Sch_EZ!$C$30:$I$30,0)),"F","C")</f>
        <v>21.111111111111111</v>
      </c>
      <c r="J5632" s="34">
        <f>CONVERT(INDEX(Clg_StPt_Sch_EZ!$C$4:$I$27,MATCH(Schedules_8760!$C5632,Clg_StPt_Sch_EZ!$B$4:$B$27,0),MATCH(Schedules_8760!$F5632,Clg_StPt_Sch_EZ!$C$3:$I$3,0)),"F","C")</f>
        <v>25.555555555555554</v>
      </c>
      <c r="K5632" s="34">
        <f>CONVERT(INDEX(Clg_StPt_Sch_EZ!$C$31:$I$54,MATCH(Schedules_8760!$C5632,Clg_StPt_Sch_EZ!$B$31:$B$54,0),MATCH(Schedules_8760!$F5632,Clg_StPt_Sch_EZ!$C$30:$I$30,0)),"F","C")</f>
        <v>25</v>
      </c>
      <c r="L5632" s="34">
        <f>CONVERT(INDEX(DHW_StPt_Sch_EZ!$C$4:$I$27,MATCH(Schedules_8760!$C5632,DHW_StPt_Sch_EZ!$B$4:$B$27,0),MATCH(Schedules_8760!$F5632,DHW_StPt_Sch_EZ!$C$3:$I$3,0)),"F","C")</f>
        <v>53.333333333333329</v>
      </c>
      <c r="M5632" s="34">
        <f>CONVERT(INDEX(DHW_StPt_Sch_EZ!$C$31:$I$54,MATCH(Schedules_8760!$C5632,DHW_StPt_Sch_EZ!$B$31:$B$54,0),MATCH(Schedules_8760!$F5632,DHW_StPt_Sch_EZ!$C$30:$I$30,0)),"F","C")</f>
        <v>53.333333333333329</v>
      </c>
      <c r="N5632" s="12"/>
      <c r="O5632" s="12"/>
      <c r="P5632" s="12"/>
    </row>
    <row r="5633" spans="1:16" x14ac:dyDescent="0.25">
      <c r="A5633" s="35">
        <v>5632</v>
      </c>
      <c r="B5633" s="89">
        <v>235.625</v>
      </c>
      <c r="C5633" s="35">
        <f t="shared" si="435"/>
        <v>16</v>
      </c>
      <c r="D5633" s="35">
        <f t="shared" si="438"/>
        <v>235</v>
      </c>
      <c r="E5633" s="35">
        <f t="shared" si="439"/>
        <v>4</v>
      </c>
      <c r="F5633" s="35" t="str">
        <f t="shared" si="436"/>
        <v>Wednesday</v>
      </c>
      <c r="G5633" s="35">
        <f t="shared" si="437"/>
        <v>8</v>
      </c>
      <c r="H5633" s="34">
        <f>CONVERT(INDEX(Htg_StPt_Sch_EZ!$C$4:$I$27,MATCH(Schedules_8760!$C5633,Htg_StPt_Sch_EZ!$B$4:$B$27,0),MATCH(Schedules_8760!$F5633,Htg_StPt_Sch_EZ!$C$3:$I$3,0)),"F","C")</f>
        <v>20.555555555555554</v>
      </c>
      <c r="I5633" s="34">
        <f>CONVERT(INDEX(Htg_StPt_Sch_EZ!$C$31:$I$54,MATCH(Schedules_8760!$C5633,Htg_StPt_Sch_EZ!$B$31:$B$54,0),MATCH(Schedules_8760!$F5633,Htg_StPt_Sch_EZ!$C$30:$I$30,0)),"F","C")</f>
        <v>21.111111111111111</v>
      </c>
      <c r="J5633" s="34">
        <f>CONVERT(INDEX(Clg_StPt_Sch_EZ!$C$4:$I$27,MATCH(Schedules_8760!$C5633,Clg_StPt_Sch_EZ!$B$4:$B$27,0),MATCH(Schedules_8760!$F5633,Clg_StPt_Sch_EZ!$C$3:$I$3,0)),"F","C")</f>
        <v>25.555555555555554</v>
      </c>
      <c r="K5633" s="34">
        <f>CONVERT(INDEX(Clg_StPt_Sch_EZ!$C$31:$I$54,MATCH(Schedules_8760!$C5633,Clg_StPt_Sch_EZ!$B$31:$B$54,0),MATCH(Schedules_8760!$F5633,Clg_StPt_Sch_EZ!$C$30:$I$30,0)),"F","C")</f>
        <v>25</v>
      </c>
      <c r="L5633" s="34">
        <f>CONVERT(INDEX(DHW_StPt_Sch_EZ!$C$4:$I$27,MATCH(Schedules_8760!$C5633,DHW_StPt_Sch_EZ!$B$4:$B$27,0),MATCH(Schedules_8760!$F5633,DHW_StPt_Sch_EZ!$C$3:$I$3,0)),"F","C")</f>
        <v>53.333333333333329</v>
      </c>
      <c r="M5633" s="34">
        <f>CONVERT(INDEX(DHW_StPt_Sch_EZ!$C$31:$I$54,MATCH(Schedules_8760!$C5633,DHW_StPt_Sch_EZ!$B$31:$B$54,0),MATCH(Schedules_8760!$F5633,DHW_StPt_Sch_EZ!$C$30:$I$30,0)),"F","C")</f>
        <v>53.333333333333329</v>
      </c>
      <c r="N5633" s="12"/>
      <c r="O5633" s="12"/>
      <c r="P5633" s="12"/>
    </row>
    <row r="5634" spans="1:16" x14ac:dyDescent="0.25">
      <c r="A5634" s="35">
        <v>5633</v>
      </c>
      <c r="B5634" s="89">
        <v>235.66666666666671</v>
      </c>
      <c r="C5634" s="35">
        <f t="shared" ref="C5634:C5697" si="440">HOUR(B5634)+1</f>
        <v>17</v>
      </c>
      <c r="D5634" s="35">
        <f t="shared" si="438"/>
        <v>235</v>
      </c>
      <c r="E5634" s="35">
        <f t="shared" si="439"/>
        <v>4</v>
      </c>
      <c r="F5634" s="35" t="str">
        <f t="shared" ref="F5634:F5697" si="441">IF(E5634=1,"Sunday",IF(E5634=2,"Monday",IF(E5634=3,"Tuesday",IF(E5634=4,"Wednesday",IF(E5634=5,"Thursday",IF(E5634=6,"Friday","Saturday"))))))</f>
        <v>Wednesday</v>
      </c>
      <c r="G5634" s="35">
        <f t="shared" ref="G5634:G5697" si="442">MONTH(B5634)</f>
        <v>8</v>
      </c>
      <c r="H5634" s="34">
        <f>CONVERT(INDEX(Htg_StPt_Sch_EZ!$C$4:$I$27,MATCH(Schedules_8760!$C5634,Htg_StPt_Sch_EZ!$B$4:$B$27,0),MATCH(Schedules_8760!$F5634,Htg_StPt_Sch_EZ!$C$3:$I$3,0)),"F","C")</f>
        <v>20.555555555555554</v>
      </c>
      <c r="I5634" s="34">
        <f>CONVERT(INDEX(Htg_StPt_Sch_EZ!$C$31:$I$54,MATCH(Schedules_8760!$C5634,Htg_StPt_Sch_EZ!$B$31:$B$54,0),MATCH(Schedules_8760!$F5634,Htg_StPt_Sch_EZ!$C$30:$I$30,0)),"F","C")</f>
        <v>17.777777777777779</v>
      </c>
      <c r="J5634" s="34">
        <f>CONVERT(INDEX(Clg_StPt_Sch_EZ!$C$4:$I$27,MATCH(Schedules_8760!$C5634,Clg_StPt_Sch_EZ!$B$4:$B$27,0),MATCH(Schedules_8760!$F5634,Clg_StPt_Sch_EZ!$C$3:$I$3,0)),"F","C")</f>
        <v>25.555555555555554</v>
      </c>
      <c r="K5634" s="34">
        <f>CONVERT(INDEX(Clg_StPt_Sch_EZ!$C$31:$I$54,MATCH(Schedules_8760!$C5634,Clg_StPt_Sch_EZ!$B$31:$B$54,0),MATCH(Schedules_8760!$F5634,Clg_StPt_Sch_EZ!$C$30:$I$30,0)),"F","C")</f>
        <v>25</v>
      </c>
      <c r="L5634" s="34">
        <f>CONVERT(INDEX(DHW_StPt_Sch_EZ!$C$4:$I$27,MATCH(Schedules_8760!$C5634,DHW_StPt_Sch_EZ!$B$4:$B$27,0),MATCH(Schedules_8760!$F5634,DHW_StPt_Sch_EZ!$C$3:$I$3,0)),"F","C")</f>
        <v>53.333333333333329</v>
      </c>
      <c r="M5634" s="34">
        <f>CONVERT(INDEX(DHW_StPt_Sch_EZ!$C$31:$I$54,MATCH(Schedules_8760!$C5634,DHW_StPt_Sch_EZ!$B$31:$B$54,0),MATCH(Schedules_8760!$F5634,DHW_StPt_Sch_EZ!$C$30:$I$30,0)),"F","C")</f>
        <v>53.333333333333329</v>
      </c>
      <c r="N5634" s="12"/>
      <c r="O5634" s="12"/>
      <c r="P5634" s="12"/>
    </row>
    <row r="5635" spans="1:16" x14ac:dyDescent="0.25">
      <c r="A5635" s="35">
        <v>5634</v>
      </c>
      <c r="B5635" s="89">
        <v>235.70833333333329</v>
      </c>
      <c r="C5635" s="35">
        <f t="shared" si="440"/>
        <v>18</v>
      </c>
      <c r="D5635" s="35">
        <f t="shared" ref="D5635:D5698" si="443">IF(C5635=1,D5634+1,D5634)</f>
        <v>235</v>
      </c>
      <c r="E5635" s="35">
        <f t="shared" ref="E5635:E5698" si="444">IF(AND(C5635=1,E5634=7),1,IF(C5635=1,E5634+1,E5634))</f>
        <v>4</v>
      </c>
      <c r="F5635" s="35" t="str">
        <f t="shared" si="441"/>
        <v>Wednesday</v>
      </c>
      <c r="G5635" s="35">
        <f t="shared" si="442"/>
        <v>8</v>
      </c>
      <c r="H5635" s="34">
        <f>CONVERT(INDEX(Htg_StPt_Sch_EZ!$C$4:$I$27,MATCH(Schedules_8760!$C5635,Htg_StPt_Sch_EZ!$B$4:$B$27,0),MATCH(Schedules_8760!$F5635,Htg_StPt_Sch_EZ!$C$3:$I$3,0)),"F","C")</f>
        <v>20.555555555555554</v>
      </c>
      <c r="I5635" s="34">
        <f>CONVERT(INDEX(Htg_StPt_Sch_EZ!$C$31:$I$54,MATCH(Schedules_8760!$C5635,Htg_StPt_Sch_EZ!$B$31:$B$54,0),MATCH(Schedules_8760!$F5635,Htg_StPt_Sch_EZ!$C$30:$I$30,0)),"F","C")</f>
        <v>17.777777777777779</v>
      </c>
      <c r="J5635" s="34">
        <f>CONVERT(INDEX(Clg_StPt_Sch_EZ!$C$4:$I$27,MATCH(Schedules_8760!$C5635,Clg_StPt_Sch_EZ!$B$4:$B$27,0),MATCH(Schedules_8760!$F5635,Clg_StPt_Sch_EZ!$C$3:$I$3,0)),"F","C")</f>
        <v>25.555555555555554</v>
      </c>
      <c r="K5635" s="34">
        <f>CONVERT(INDEX(Clg_StPt_Sch_EZ!$C$31:$I$54,MATCH(Schedules_8760!$C5635,Clg_StPt_Sch_EZ!$B$31:$B$54,0),MATCH(Schedules_8760!$F5635,Clg_StPt_Sch_EZ!$C$30:$I$30,0)),"F","C")</f>
        <v>28.333333333333332</v>
      </c>
      <c r="L5635" s="34">
        <f>CONVERT(INDEX(DHW_StPt_Sch_EZ!$C$4:$I$27,MATCH(Schedules_8760!$C5635,DHW_StPt_Sch_EZ!$B$4:$B$27,0),MATCH(Schedules_8760!$F5635,DHW_StPt_Sch_EZ!$C$3:$I$3,0)),"F","C")</f>
        <v>53.333333333333329</v>
      </c>
      <c r="M5635" s="34">
        <f>CONVERT(INDEX(DHW_StPt_Sch_EZ!$C$31:$I$54,MATCH(Schedules_8760!$C5635,DHW_StPt_Sch_EZ!$B$31:$B$54,0),MATCH(Schedules_8760!$F5635,DHW_StPt_Sch_EZ!$C$30:$I$30,0)),"F","C")</f>
        <v>53.333333333333329</v>
      </c>
      <c r="N5635" s="12"/>
      <c r="O5635" s="12"/>
      <c r="P5635" s="12"/>
    </row>
    <row r="5636" spans="1:16" x14ac:dyDescent="0.25">
      <c r="A5636" s="35">
        <v>5635</v>
      </c>
      <c r="B5636" s="89">
        <v>235.75</v>
      </c>
      <c r="C5636" s="35">
        <f t="shared" si="440"/>
        <v>19</v>
      </c>
      <c r="D5636" s="35">
        <f t="shared" si="443"/>
        <v>235</v>
      </c>
      <c r="E5636" s="35">
        <f t="shared" si="444"/>
        <v>4</v>
      </c>
      <c r="F5636" s="35" t="str">
        <f t="shared" si="441"/>
        <v>Wednesday</v>
      </c>
      <c r="G5636" s="35">
        <f t="shared" si="442"/>
        <v>8</v>
      </c>
      <c r="H5636" s="34">
        <f>CONVERT(INDEX(Htg_StPt_Sch_EZ!$C$4:$I$27,MATCH(Schedules_8760!$C5636,Htg_StPt_Sch_EZ!$B$4:$B$27,0),MATCH(Schedules_8760!$F5636,Htg_StPt_Sch_EZ!$C$3:$I$3,0)),"F","C")</f>
        <v>20.555555555555554</v>
      </c>
      <c r="I5636" s="34">
        <f>CONVERT(INDEX(Htg_StPt_Sch_EZ!$C$31:$I$54,MATCH(Schedules_8760!$C5636,Htg_StPt_Sch_EZ!$B$31:$B$54,0),MATCH(Schedules_8760!$F5636,Htg_StPt_Sch_EZ!$C$30:$I$30,0)),"F","C")</f>
        <v>18.333333333333332</v>
      </c>
      <c r="J5636" s="34">
        <f>CONVERT(INDEX(Clg_StPt_Sch_EZ!$C$4:$I$27,MATCH(Schedules_8760!$C5636,Clg_StPt_Sch_EZ!$B$4:$B$27,0),MATCH(Schedules_8760!$F5636,Clg_StPt_Sch_EZ!$C$3:$I$3,0)),"F","C")</f>
        <v>25.555555555555554</v>
      </c>
      <c r="K5636" s="34">
        <f>CONVERT(INDEX(Clg_StPt_Sch_EZ!$C$31:$I$54,MATCH(Schedules_8760!$C5636,Clg_StPt_Sch_EZ!$B$31:$B$54,0),MATCH(Schedules_8760!$F5636,Clg_StPt_Sch_EZ!$C$30:$I$30,0)),"F","C")</f>
        <v>28.333333333333332</v>
      </c>
      <c r="L5636" s="34">
        <f>CONVERT(INDEX(DHW_StPt_Sch_EZ!$C$4:$I$27,MATCH(Schedules_8760!$C5636,DHW_StPt_Sch_EZ!$B$4:$B$27,0),MATCH(Schedules_8760!$F5636,DHW_StPt_Sch_EZ!$C$3:$I$3,0)),"F","C")</f>
        <v>53.333333333333329</v>
      </c>
      <c r="M5636" s="34">
        <f>CONVERT(INDEX(DHW_StPt_Sch_EZ!$C$31:$I$54,MATCH(Schedules_8760!$C5636,DHW_StPt_Sch_EZ!$B$31:$B$54,0),MATCH(Schedules_8760!$F5636,DHW_StPt_Sch_EZ!$C$30:$I$30,0)),"F","C")</f>
        <v>53.333333333333329</v>
      </c>
      <c r="N5636" s="12"/>
      <c r="O5636" s="12"/>
      <c r="P5636" s="12"/>
    </row>
    <row r="5637" spans="1:16" x14ac:dyDescent="0.25">
      <c r="A5637" s="35">
        <v>5636</v>
      </c>
      <c r="B5637" s="89">
        <v>235.79166666666671</v>
      </c>
      <c r="C5637" s="35">
        <f t="shared" si="440"/>
        <v>20</v>
      </c>
      <c r="D5637" s="35">
        <f t="shared" si="443"/>
        <v>235</v>
      </c>
      <c r="E5637" s="35">
        <f t="shared" si="444"/>
        <v>4</v>
      </c>
      <c r="F5637" s="35" t="str">
        <f t="shared" si="441"/>
        <v>Wednesday</v>
      </c>
      <c r="G5637" s="35">
        <f t="shared" si="442"/>
        <v>8</v>
      </c>
      <c r="H5637" s="34">
        <f>CONVERT(INDEX(Htg_StPt_Sch_EZ!$C$4:$I$27,MATCH(Schedules_8760!$C5637,Htg_StPt_Sch_EZ!$B$4:$B$27,0),MATCH(Schedules_8760!$F5637,Htg_StPt_Sch_EZ!$C$3:$I$3,0)),"F","C")</f>
        <v>20.555555555555554</v>
      </c>
      <c r="I5637" s="34">
        <f>CONVERT(INDEX(Htg_StPt_Sch_EZ!$C$31:$I$54,MATCH(Schedules_8760!$C5637,Htg_StPt_Sch_EZ!$B$31:$B$54,0),MATCH(Schedules_8760!$F5637,Htg_StPt_Sch_EZ!$C$30:$I$30,0)),"F","C")</f>
        <v>18.888888888888889</v>
      </c>
      <c r="J5637" s="34">
        <f>CONVERT(INDEX(Clg_StPt_Sch_EZ!$C$4:$I$27,MATCH(Schedules_8760!$C5637,Clg_StPt_Sch_EZ!$B$4:$B$27,0),MATCH(Schedules_8760!$F5637,Clg_StPt_Sch_EZ!$C$3:$I$3,0)),"F","C")</f>
        <v>25.555555555555554</v>
      </c>
      <c r="K5637" s="34">
        <f>CONVERT(INDEX(Clg_StPt_Sch_EZ!$C$31:$I$54,MATCH(Schedules_8760!$C5637,Clg_StPt_Sch_EZ!$B$31:$B$54,0),MATCH(Schedules_8760!$F5637,Clg_StPt_Sch_EZ!$C$30:$I$30,0)),"F","C")</f>
        <v>28.333333333333332</v>
      </c>
      <c r="L5637" s="34">
        <f>CONVERT(INDEX(DHW_StPt_Sch_EZ!$C$4:$I$27,MATCH(Schedules_8760!$C5637,DHW_StPt_Sch_EZ!$B$4:$B$27,0),MATCH(Schedules_8760!$F5637,DHW_StPt_Sch_EZ!$C$3:$I$3,0)),"F","C")</f>
        <v>53.333333333333329</v>
      </c>
      <c r="M5637" s="34">
        <f>CONVERT(INDEX(DHW_StPt_Sch_EZ!$C$31:$I$54,MATCH(Schedules_8760!$C5637,DHW_StPt_Sch_EZ!$B$31:$B$54,0),MATCH(Schedules_8760!$F5637,DHW_StPt_Sch_EZ!$C$30:$I$30,0)),"F","C")</f>
        <v>53.333333333333329</v>
      </c>
      <c r="N5637" s="12"/>
      <c r="O5637" s="12"/>
      <c r="P5637" s="12"/>
    </row>
    <row r="5638" spans="1:16" x14ac:dyDescent="0.25">
      <c r="A5638" s="35">
        <v>5637</v>
      </c>
      <c r="B5638" s="89">
        <v>235.83333333333329</v>
      </c>
      <c r="C5638" s="35">
        <f t="shared" si="440"/>
        <v>21</v>
      </c>
      <c r="D5638" s="35">
        <f t="shared" si="443"/>
        <v>235</v>
      </c>
      <c r="E5638" s="35">
        <f t="shared" si="444"/>
        <v>4</v>
      </c>
      <c r="F5638" s="35" t="str">
        <f t="shared" si="441"/>
        <v>Wednesday</v>
      </c>
      <c r="G5638" s="35">
        <f t="shared" si="442"/>
        <v>8</v>
      </c>
      <c r="H5638" s="34">
        <f>CONVERT(INDEX(Htg_StPt_Sch_EZ!$C$4:$I$27,MATCH(Schedules_8760!$C5638,Htg_StPt_Sch_EZ!$B$4:$B$27,0),MATCH(Schedules_8760!$F5638,Htg_StPt_Sch_EZ!$C$3:$I$3,0)),"F","C")</f>
        <v>20.555555555555554</v>
      </c>
      <c r="I5638" s="34">
        <f>CONVERT(INDEX(Htg_StPt_Sch_EZ!$C$31:$I$54,MATCH(Schedules_8760!$C5638,Htg_StPt_Sch_EZ!$B$31:$B$54,0),MATCH(Schedules_8760!$F5638,Htg_StPt_Sch_EZ!$C$30:$I$30,0)),"F","C")</f>
        <v>19.444444444444443</v>
      </c>
      <c r="J5638" s="34">
        <f>CONVERT(INDEX(Clg_StPt_Sch_EZ!$C$4:$I$27,MATCH(Schedules_8760!$C5638,Clg_StPt_Sch_EZ!$B$4:$B$27,0),MATCH(Schedules_8760!$F5638,Clg_StPt_Sch_EZ!$C$3:$I$3,0)),"F","C")</f>
        <v>25.555555555555554</v>
      </c>
      <c r="K5638" s="34">
        <f>CONVERT(INDEX(Clg_StPt_Sch_EZ!$C$31:$I$54,MATCH(Schedules_8760!$C5638,Clg_StPt_Sch_EZ!$B$31:$B$54,0),MATCH(Schedules_8760!$F5638,Clg_StPt_Sch_EZ!$C$30:$I$30,0)),"F","C")</f>
        <v>28.333333333333332</v>
      </c>
      <c r="L5638" s="34">
        <f>CONVERT(INDEX(DHW_StPt_Sch_EZ!$C$4:$I$27,MATCH(Schedules_8760!$C5638,DHW_StPt_Sch_EZ!$B$4:$B$27,0),MATCH(Schedules_8760!$F5638,DHW_StPt_Sch_EZ!$C$3:$I$3,0)),"F","C")</f>
        <v>53.333333333333329</v>
      </c>
      <c r="M5638" s="34">
        <f>CONVERT(INDEX(DHW_StPt_Sch_EZ!$C$31:$I$54,MATCH(Schedules_8760!$C5638,DHW_StPt_Sch_EZ!$B$31:$B$54,0),MATCH(Schedules_8760!$F5638,DHW_StPt_Sch_EZ!$C$30:$I$30,0)),"F","C")</f>
        <v>53.333333333333329</v>
      </c>
      <c r="N5638" s="12"/>
      <c r="O5638" s="12"/>
      <c r="P5638" s="12"/>
    </row>
    <row r="5639" spans="1:16" x14ac:dyDescent="0.25">
      <c r="A5639" s="35">
        <v>5638</v>
      </c>
      <c r="B5639" s="89">
        <v>235.875</v>
      </c>
      <c r="C5639" s="35">
        <f t="shared" si="440"/>
        <v>22</v>
      </c>
      <c r="D5639" s="35">
        <f t="shared" si="443"/>
        <v>235</v>
      </c>
      <c r="E5639" s="35">
        <f t="shared" si="444"/>
        <v>4</v>
      </c>
      <c r="F5639" s="35" t="str">
        <f t="shared" si="441"/>
        <v>Wednesday</v>
      </c>
      <c r="G5639" s="35">
        <f t="shared" si="442"/>
        <v>8</v>
      </c>
      <c r="H5639" s="34">
        <f>CONVERT(INDEX(Htg_StPt_Sch_EZ!$C$4:$I$27,MATCH(Schedules_8760!$C5639,Htg_StPt_Sch_EZ!$B$4:$B$27,0),MATCH(Schedules_8760!$F5639,Htg_StPt_Sch_EZ!$C$3:$I$3,0)),"F","C")</f>
        <v>20.555555555555554</v>
      </c>
      <c r="I5639" s="34">
        <f>CONVERT(INDEX(Htg_StPt_Sch_EZ!$C$31:$I$54,MATCH(Schedules_8760!$C5639,Htg_StPt_Sch_EZ!$B$31:$B$54,0),MATCH(Schedules_8760!$F5639,Htg_StPt_Sch_EZ!$C$30:$I$30,0)),"F","C")</f>
        <v>19.444444444444443</v>
      </c>
      <c r="J5639" s="34">
        <f>CONVERT(INDEX(Clg_StPt_Sch_EZ!$C$4:$I$27,MATCH(Schedules_8760!$C5639,Clg_StPt_Sch_EZ!$B$4:$B$27,0),MATCH(Schedules_8760!$F5639,Clg_StPt_Sch_EZ!$C$3:$I$3,0)),"F","C")</f>
        <v>25.555555555555554</v>
      </c>
      <c r="K5639" s="34">
        <f>CONVERT(INDEX(Clg_StPt_Sch_EZ!$C$31:$I$54,MATCH(Schedules_8760!$C5639,Clg_StPt_Sch_EZ!$B$31:$B$54,0),MATCH(Schedules_8760!$F5639,Clg_StPt_Sch_EZ!$C$30:$I$30,0)),"F","C")</f>
        <v>28.333333333333332</v>
      </c>
      <c r="L5639" s="34">
        <f>CONVERT(INDEX(DHW_StPt_Sch_EZ!$C$4:$I$27,MATCH(Schedules_8760!$C5639,DHW_StPt_Sch_EZ!$B$4:$B$27,0),MATCH(Schedules_8760!$F5639,DHW_StPt_Sch_EZ!$C$3:$I$3,0)),"F","C")</f>
        <v>53.333333333333329</v>
      </c>
      <c r="M5639" s="34">
        <f>CONVERT(INDEX(DHW_StPt_Sch_EZ!$C$31:$I$54,MATCH(Schedules_8760!$C5639,DHW_StPt_Sch_EZ!$B$31:$B$54,0),MATCH(Schedules_8760!$F5639,DHW_StPt_Sch_EZ!$C$30:$I$30,0)),"F","C")</f>
        <v>53.333333333333329</v>
      </c>
      <c r="N5639" s="12"/>
      <c r="O5639" s="12"/>
      <c r="P5639" s="12"/>
    </row>
    <row r="5640" spans="1:16" x14ac:dyDescent="0.25">
      <c r="A5640" s="35">
        <v>5639</v>
      </c>
      <c r="B5640" s="89">
        <v>235.91666666666671</v>
      </c>
      <c r="C5640" s="35">
        <f t="shared" si="440"/>
        <v>23</v>
      </c>
      <c r="D5640" s="35">
        <f t="shared" si="443"/>
        <v>235</v>
      </c>
      <c r="E5640" s="35">
        <f t="shared" si="444"/>
        <v>4</v>
      </c>
      <c r="F5640" s="35" t="str">
        <f t="shared" si="441"/>
        <v>Wednesday</v>
      </c>
      <c r="G5640" s="35">
        <f t="shared" si="442"/>
        <v>8</v>
      </c>
      <c r="H5640" s="34">
        <f>CONVERT(INDEX(Htg_StPt_Sch_EZ!$C$4:$I$27,MATCH(Schedules_8760!$C5640,Htg_StPt_Sch_EZ!$B$4:$B$27,0),MATCH(Schedules_8760!$F5640,Htg_StPt_Sch_EZ!$C$3:$I$3,0)),"F","C")</f>
        <v>20.555555555555554</v>
      </c>
      <c r="I5640" s="34">
        <f>CONVERT(INDEX(Htg_StPt_Sch_EZ!$C$31:$I$54,MATCH(Schedules_8760!$C5640,Htg_StPt_Sch_EZ!$B$31:$B$54,0),MATCH(Schedules_8760!$F5640,Htg_StPt_Sch_EZ!$C$30:$I$30,0)),"F","C")</f>
        <v>19.444444444444443</v>
      </c>
      <c r="J5640" s="34">
        <f>CONVERT(INDEX(Clg_StPt_Sch_EZ!$C$4:$I$27,MATCH(Schedules_8760!$C5640,Clg_StPt_Sch_EZ!$B$4:$B$27,0),MATCH(Schedules_8760!$F5640,Clg_StPt_Sch_EZ!$C$3:$I$3,0)),"F","C")</f>
        <v>25.555555555555554</v>
      </c>
      <c r="K5640" s="34">
        <f>CONVERT(INDEX(Clg_StPt_Sch_EZ!$C$31:$I$54,MATCH(Schedules_8760!$C5640,Clg_StPt_Sch_EZ!$B$31:$B$54,0),MATCH(Schedules_8760!$F5640,Clg_StPt_Sch_EZ!$C$30:$I$30,0)),"F","C")</f>
        <v>28.333333333333332</v>
      </c>
      <c r="L5640" s="34">
        <f>CONVERT(INDEX(DHW_StPt_Sch_EZ!$C$4:$I$27,MATCH(Schedules_8760!$C5640,DHW_StPt_Sch_EZ!$B$4:$B$27,0),MATCH(Schedules_8760!$F5640,DHW_StPt_Sch_EZ!$C$3:$I$3,0)),"F","C")</f>
        <v>53.333333333333329</v>
      </c>
      <c r="M5640" s="34">
        <f>CONVERT(INDEX(DHW_StPt_Sch_EZ!$C$31:$I$54,MATCH(Schedules_8760!$C5640,DHW_StPt_Sch_EZ!$B$31:$B$54,0),MATCH(Schedules_8760!$F5640,DHW_StPt_Sch_EZ!$C$30:$I$30,0)),"F","C")</f>
        <v>53.333333333333329</v>
      </c>
      <c r="N5640" s="12"/>
      <c r="O5640" s="12"/>
      <c r="P5640" s="12"/>
    </row>
    <row r="5641" spans="1:16" x14ac:dyDescent="0.25">
      <c r="A5641" s="35">
        <v>5640</v>
      </c>
      <c r="B5641" s="89">
        <v>235.95833333333329</v>
      </c>
      <c r="C5641" s="35">
        <f t="shared" si="440"/>
        <v>24</v>
      </c>
      <c r="D5641" s="35">
        <f t="shared" si="443"/>
        <v>235</v>
      </c>
      <c r="E5641" s="35">
        <f t="shared" si="444"/>
        <v>4</v>
      </c>
      <c r="F5641" s="35" t="str">
        <f t="shared" si="441"/>
        <v>Wednesday</v>
      </c>
      <c r="G5641" s="35">
        <f t="shared" si="442"/>
        <v>8</v>
      </c>
      <c r="H5641" s="34">
        <f>CONVERT(INDEX(Htg_StPt_Sch_EZ!$C$4:$I$27,MATCH(Schedules_8760!$C5641,Htg_StPt_Sch_EZ!$B$4:$B$27,0),MATCH(Schedules_8760!$F5641,Htg_StPt_Sch_EZ!$C$3:$I$3,0)),"F","C")</f>
        <v>20.555555555555554</v>
      </c>
      <c r="I5641" s="34">
        <f>CONVERT(INDEX(Htg_StPt_Sch_EZ!$C$31:$I$54,MATCH(Schedules_8760!$C5641,Htg_StPt_Sch_EZ!$B$31:$B$54,0),MATCH(Schedules_8760!$F5641,Htg_StPt_Sch_EZ!$C$30:$I$30,0)),"F","C")</f>
        <v>19.444444444444443</v>
      </c>
      <c r="J5641" s="34">
        <f>CONVERT(INDEX(Clg_StPt_Sch_EZ!$C$4:$I$27,MATCH(Schedules_8760!$C5641,Clg_StPt_Sch_EZ!$B$4:$B$27,0),MATCH(Schedules_8760!$F5641,Clg_StPt_Sch_EZ!$C$3:$I$3,0)),"F","C")</f>
        <v>25.555555555555554</v>
      </c>
      <c r="K5641" s="34">
        <f>CONVERT(INDEX(Clg_StPt_Sch_EZ!$C$31:$I$54,MATCH(Schedules_8760!$C5641,Clg_StPt_Sch_EZ!$B$31:$B$54,0),MATCH(Schedules_8760!$F5641,Clg_StPt_Sch_EZ!$C$30:$I$30,0)),"F","C")</f>
        <v>28.333333333333332</v>
      </c>
      <c r="L5641" s="34">
        <f>CONVERT(INDEX(DHW_StPt_Sch_EZ!$C$4:$I$27,MATCH(Schedules_8760!$C5641,DHW_StPt_Sch_EZ!$B$4:$B$27,0),MATCH(Schedules_8760!$F5641,DHW_StPt_Sch_EZ!$C$3:$I$3,0)),"F","C")</f>
        <v>53.333333333333329</v>
      </c>
      <c r="M5641" s="34">
        <f>CONVERT(INDEX(DHW_StPt_Sch_EZ!$C$31:$I$54,MATCH(Schedules_8760!$C5641,DHW_StPt_Sch_EZ!$B$31:$B$54,0),MATCH(Schedules_8760!$F5641,DHW_StPt_Sch_EZ!$C$30:$I$30,0)),"F","C")</f>
        <v>53.333333333333329</v>
      </c>
      <c r="N5641" s="12"/>
      <c r="O5641" s="12"/>
      <c r="P5641" s="12"/>
    </row>
    <row r="5642" spans="1:16" x14ac:dyDescent="0.25">
      <c r="A5642" s="35">
        <v>5641</v>
      </c>
      <c r="B5642" s="89">
        <v>236</v>
      </c>
      <c r="C5642" s="35">
        <f t="shared" si="440"/>
        <v>1</v>
      </c>
      <c r="D5642" s="35">
        <f t="shared" si="443"/>
        <v>236</v>
      </c>
      <c r="E5642" s="35">
        <f t="shared" si="444"/>
        <v>5</v>
      </c>
      <c r="F5642" s="35" t="str">
        <f t="shared" si="441"/>
        <v>Thursday</v>
      </c>
      <c r="G5642" s="35">
        <f t="shared" si="442"/>
        <v>8</v>
      </c>
      <c r="H5642" s="34">
        <f>CONVERT(INDEX(Htg_StPt_Sch_EZ!$C$4:$I$27,MATCH(Schedules_8760!$C5642,Htg_StPt_Sch_EZ!$B$4:$B$27,0),MATCH(Schedules_8760!$F5642,Htg_StPt_Sch_EZ!$C$3:$I$3,0)),"F","C")</f>
        <v>20.555555555555554</v>
      </c>
      <c r="I5642" s="34">
        <f>CONVERT(INDEX(Htg_StPt_Sch_EZ!$C$31:$I$54,MATCH(Schedules_8760!$C5642,Htg_StPt_Sch_EZ!$B$31:$B$54,0),MATCH(Schedules_8760!$F5642,Htg_StPt_Sch_EZ!$C$30:$I$30,0)),"F","C")</f>
        <v>19.444444444444443</v>
      </c>
      <c r="J5642" s="34">
        <f>CONVERT(INDEX(Clg_StPt_Sch_EZ!$C$4:$I$27,MATCH(Schedules_8760!$C5642,Clg_StPt_Sch_EZ!$B$4:$B$27,0),MATCH(Schedules_8760!$F5642,Clg_StPt_Sch_EZ!$C$3:$I$3,0)),"F","C")</f>
        <v>25.555555555555554</v>
      </c>
      <c r="K5642" s="34">
        <f>CONVERT(INDEX(Clg_StPt_Sch_EZ!$C$31:$I$54,MATCH(Schedules_8760!$C5642,Clg_StPt_Sch_EZ!$B$31:$B$54,0),MATCH(Schedules_8760!$F5642,Clg_StPt_Sch_EZ!$C$30:$I$30,0)),"F","C")</f>
        <v>28.333333333333332</v>
      </c>
      <c r="L5642" s="34">
        <f>CONVERT(INDEX(DHW_StPt_Sch_EZ!$C$4:$I$27,MATCH(Schedules_8760!$C5642,DHW_StPt_Sch_EZ!$B$4:$B$27,0),MATCH(Schedules_8760!$F5642,DHW_StPt_Sch_EZ!$C$3:$I$3,0)),"F","C")</f>
        <v>53.333333333333329</v>
      </c>
      <c r="M5642" s="34">
        <f>CONVERT(INDEX(DHW_StPt_Sch_EZ!$C$31:$I$54,MATCH(Schedules_8760!$C5642,DHW_StPt_Sch_EZ!$B$31:$B$54,0),MATCH(Schedules_8760!$F5642,DHW_StPt_Sch_EZ!$C$30:$I$30,0)),"F","C")</f>
        <v>53.333333333333329</v>
      </c>
      <c r="N5642" s="12"/>
      <c r="O5642" s="12"/>
      <c r="P5642" s="12"/>
    </row>
    <row r="5643" spans="1:16" x14ac:dyDescent="0.25">
      <c r="A5643" s="35">
        <v>5642</v>
      </c>
      <c r="B5643" s="89">
        <v>236.04166666666671</v>
      </c>
      <c r="C5643" s="35">
        <f t="shared" si="440"/>
        <v>2</v>
      </c>
      <c r="D5643" s="35">
        <f t="shared" si="443"/>
        <v>236</v>
      </c>
      <c r="E5643" s="35">
        <f t="shared" si="444"/>
        <v>5</v>
      </c>
      <c r="F5643" s="35" t="str">
        <f t="shared" si="441"/>
        <v>Thursday</v>
      </c>
      <c r="G5643" s="35">
        <f t="shared" si="442"/>
        <v>8</v>
      </c>
      <c r="H5643" s="34">
        <f>CONVERT(INDEX(Htg_StPt_Sch_EZ!$C$4:$I$27,MATCH(Schedules_8760!$C5643,Htg_StPt_Sch_EZ!$B$4:$B$27,0),MATCH(Schedules_8760!$F5643,Htg_StPt_Sch_EZ!$C$3:$I$3,0)),"F","C")</f>
        <v>20.555555555555554</v>
      </c>
      <c r="I5643" s="34">
        <f>CONVERT(INDEX(Htg_StPt_Sch_EZ!$C$31:$I$54,MATCH(Schedules_8760!$C5643,Htg_StPt_Sch_EZ!$B$31:$B$54,0),MATCH(Schedules_8760!$F5643,Htg_StPt_Sch_EZ!$C$30:$I$30,0)),"F","C")</f>
        <v>19.444444444444443</v>
      </c>
      <c r="J5643" s="34">
        <f>CONVERT(INDEX(Clg_StPt_Sch_EZ!$C$4:$I$27,MATCH(Schedules_8760!$C5643,Clg_StPt_Sch_EZ!$B$4:$B$27,0),MATCH(Schedules_8760!$F5643,Clg_StPt_Sch_EZ!$C$3:$I$3,0)),"F","C")</f>
        <v>25.555555555555554</v>
      </c>
      <c r="K5643" s="34">
        <f>CONVERT(INDEX(Clg_StPt_Sch_EZ!$C$31:$I$54,MATCH(Schedules_8760!$C5643,Clg_StPt_Sch_EZ!$B$31:$B$54,0),MATCH(Schedules_8760!$F5643,Clg_StPt_Sch_EZ!$C$30:$I$30,0)),"F","C")</f>
        <v>28.333333333333332</v>
      </c>
      <c r="L5643" s="34">
        <f>CONVERT(INDEX(DHW_StPt_Sch_EZ!$C$4:$I$27,MATCH(Schedules_8760!$C5643,DHW_StPt_Sch_EZ!$B$4:$B$27,0),MATCH(Schedules_8760!$F5643,DHW_StPt_Sch_EZ!$C$3:$I$3,0)),"F","C")</f>
        <v>53.333333333333329</v>
      </c>
      <c r="M5643" s="34">
        <f>CONVERT(INDEX(DHW_StPt_Sch_EZ!$C$31:$I$54,MATCH(Schedules_8760!$C5643,DHW_StPt_Sch_EZ!$B$31:$B$54,0),MATCH(Schedules_8760!$F5643,DHW_StPt_Sch_EZ!$C$30:$I$30,0)),"F","C")</f>
        <v>53.333333333333329</v>
      </c>
      <c r="N5643" s="12"/>
      <c r="O5643" s="12"/>
      <c r="P5643" s="12"/>
    </row>
    <row r="5644" spans="1:16" x14ac:dyDescent="0.25">
      <c r="A5644" s="35">
        <v>5643</v>
      </c>
      <c r="B5644" s="89">
        <v>236.08333333333329</v>
      </c>
      <c r="C5644" s="35">
        <f t="shared" si="440"/>
        <v>3</v>
      </c>
      <c r="D5644" s="35">
        <f t="shared" si="443"/>
        <v>236</v>
      </c>
      <c r="E5644" s="35">
        <f t="shared" si="444"/>
        <v>5</v>
      </c>
      <c r="F5644" s="35" t="str">
        <f t="shared" si="441"/>
        <v>Thursday</v>
      </c>
      <c r="G5644" s="35">
        <f t="shared" si="442"/>
        <v>8</v>
      </c>
      <c r="H5644" s="34">
        <f>CONVERT(INDEX(Htg_StPt_Sch_EZ!$C$4:$I$27,MATCH(Schedules_8760!$C5644,Htg_StPt_Sch_EZ!$B$4:$B$27,0),MATCH(Schedules_8760!$F5644,Htg_StPt_Sch_EZ!$C$3:$I$3,0)),"F","C")</f>
        <v>20.555555555555554</v>
      </c>
      <c r="I5644" s="34">
        <f>CONVERT(INDEX(Htg_StPt_Sch_EZ!$C$31:$I$54,MATCH(Schedules_8760!$C5644,Htg_StPt_Sch_EZ!$B$31:$B$54,0),MATCH(Schedules_8760!$F5644,Htg_StPt_Sch_EZ!$C$30:$I$30,0)),"F","C")</f>
        <v>19.444444444444443</v>
      </c>
      <c r="J5644" s="34">
        <f>CONVERT(INDEX(Clg_StPt_Sch_EZ!$C$4:$I$27,MATCH(Schedules_8760!$C5644,Clg_StPt_Sch_EZ!$B$4:$B$27,0),MATCH(Schedules_8760!$F5644,Clg_StPt_Sch_EZ!$C$3:$I$3,0)),"F","C")</f>
        <v>25.555555555555554</v>
      </c>
      <c r="K5644" s="34">
        <f>CONVERT(INDEX(Clg_StPt_Sch_EZ!$C$31:$I$54,MATCH(Schedules_8760!$C5644,Clg_StPt_Sch_EZ!$B$31:$B$54,0),MATCH(Schedules_8760!$F5644,Clg_StPt_Sch_EZ!$C$30:$I$30,0)),"F","C")</f>
        <v>28.333333333333332</v>
      </c>
      <c r="L5644" s="34">
        <f>CONVERT(INDEX(DHW_StPt_Sch_EZ!$C$4:$I$27,MATCH(Schedules_8760!$C5644,DHW_StPt_Sch_EZ!$B$4:$B$27,0),MATCH(Schedules_8760!$F5644,DHW_StPt_Sch_EZ!$C$3:$I$3,0)),"F","C")</f>
        <v>53.333333333333329</v>
      </c>
      <c r="M5644" s="34">
        <f>CONVERT(INDEX(DHW_StPt_Sch_EZ!$C$31:$I$54,MATCH(Schedules_8760!$C5644,DHW_StPt_Sch_EZ!$B$31:$B$54,0),MATCH(Schedules_8760!$F5644,DHW_StPt_Sch_EZ!$C$30:$I$30,0)),"F","C")</f>
        <v>53.333333333333329</v>
      </c>
      <c r="N5644" s="12"/>
      <c r="O5644" s="12"/>
      <c r="P5644" s="12"/>
    </row>
    <row r="5645" spans="1:16" x14ac:dyDescent="0.25">
      <c r="A5645" s="35">
        <v>5644</v>
      </c>
      <c r="B5645" s="89">
        <v>236.125</v>
      </c>
      <c r="C5645" s="35">
        <f t="shared" si="440"/>
        <v>4</v>
      </c>
      <c r="D5645" s="35">
        <f t="shared" si="443"/>
        <v>236</v>
      </c>
      <c r="E5645" s="35">
        <f t="shared" si="444"/>
        <v>5</v>
      </c>
      <c r="F5645" s="35" t="str">
        <f t="shared" si="441"/>
        <v>Thursday</v>
      </c>
      <c r="G5645" s="35">
        <f t="shared" si="442"/>
        <v>8</v>
      </c>
      <c r="H5645" s="34">
        <f>CONVERT(INDEX(Htg_StPt_Sch_EZ!$C$4:$I$27,MATCH(Schedules_8760!$C5645,Htg_StPt_Sch_EZ!$B$4:$B$27,0),MATCH(Schedules_8760!$F5645,Htg_StPt_Sch_EZ!$C$3:$I$3,0)),"F","C")</f>
        <v>20.555555555555554</v>
      </c>
      <c r="I5645" s="34">
        <f>CONVERT(INDEX(Htg_StPt_Sch_EZ!$C$31:$I$54,MATCH(Schedules_8760!$C5645,Htg_StPt_Sch_EZ!$B$31:$B$54,0),MATCH(Schedules_8760!$F5645,Htg_StPt_Sch_EZ!$C$30:$I$30,0)),"F","C")</f>
        <v>19.444444444444443</v>
      </c>
      <c r="J5645" s="34">
        <f>CONVERT(INDEX(Clg_StPt_Sch_EZ!$C$4:$I$27,MATCH(Schedules_8760!$C5645,Clg_StPt_Sch_EZ!$B$4:$B$27,0),MATCH(Schedules_8760!$F5645,Clg_StPt_Sch_EZ!$C$3:$I$3,0)),"F","C")</f>
        <v>25.555555555555554</v>
      </c>
      <c r="K5645" s="34">
        <f>CONVERT(INDEX(Clg_StPt_Sch_EZ!$C$31:$I$54,MATCH(Schedules_8760!$C5645,Clg_StPt_Sch_EZ!$B$31:$B$54,0),MATCH(Schedules_8760!$F5645,Clg_StPt_Sch_EZ!$C$30:$I$30,0)),"F","C")</f>
        <v>28.333333333333332</v>
      </c>
      <c r="L5645" s="34">
        <f>CONVERT(INDEX(DHW_StPt_Sch_EZ!$C$4:$I$27,MATCH(Schedules_8760!$C5645,DHW_StPt_Sch_EZ!$B$4:$B$27,0),MATCH(Schedules_8760!$F5645,DHW_StPt_Sch_EZ!$C$3:$I$3,0)),"F","C")</f>
        <v>53.333333333333329</v>
      </c>
      <c r="M5645" s="34">
        <f>CONVERT(INDEX(DHW_StPt_Sch_EZ!$C$31:$I$54,MATCH(Schedules_8760!$C5645,DHW_StPt_Sch_EZ!$B$31:$B$54,0),MATCH(Schedules_8760!$F5645,DHW_StPt_Sch_EZ!$C$30:$I$30,0)),"F","C")</f>
        <v>53.333333333333329</v>
      </c>
      <c r="N5645" s="12"/>
      <c r="O5645" s="12"/>
      <c r="P5645" s="12"/>
    </row>
    <row r="5646" spans="1:16" x14ac:dyDescent="0.25">
      <c r="A5646" s="35">
        <v>5645</v>
      </c>
      <c r="B5646" s="89">
        <v>236.16666666666671</v>
      </c>
      <c r="C5646" s="35">
        <f t="shared" si="440"/>
        <v>5</v>
      </c>
      <c r="D5646" s="35">
        <f t="shared" si="443"/>
        <v>236</v>
      </c>
      <c r="E5646" s="35">
        <f t="shared" si="444"/>
        <v>5</v>
      </c>
      <c r="F5646" s="35" t="str">
        <f t="shared" si="441"/>
        <v>Thursday</v>
      </c>
      <c r="G5646" s="35">
        <f t="shared" si="442"/>
        <v>8</v>
      </c>
      <c r="H5646" s="34">
        <f>CONVERT(INDEX(Htg_StPt_Sch_EZ!$C$4:$I$27,MATCH(Schedules_8760!$C5646,Htg_StPt_Sch_EZ!$B$4:$B$27,0),MATCH(Schedules_8760!$F5646,Htg_StPt_Sch_EZ!$C$3:$I$3,0)),"F","C")</f>
        <v>20.555555555555554</v>
      </c>
      <c r="I5646" s="34">
        <f>CONVERT(INDEX(Htg_StPt_Sch_EZ!$C$31:$I$54,MATCH(Schedules_8760!$C5646,Htg_StPt_Sch_EZ!$B$31:$B$54,0),MATCH(Schedules_8760!$F5646,Htg_StPt_Sch_EZ!$C$30:$I$30,0)),"F","C")</f>
        <v>19.444444444444443</v>
      </c>
      <c r="J5646" s="34">
        <f>CONVERT(INDEX(Clg_StPt_Sch_EZ!$C$4:$I$27,MATCH(Schedules_8760!$C5646,Clg_StPt_Sch_EZ!$B$4:$B$27,0),MATCH(Schedules_8760!$F5646,Clg_StPt_Sch_EZ!$C$3:$I$3,0)),"F","C")</f>
        <v>25.555555555555554</v>
      </c>
      <c r="K5646" s="34">
        <f>CONVERT(INDEX(Clg_StPt_Sch_EZ!$C$31:$I$54,MATCH(Schedules_8760!$C5646,Clg_StPt_Sch_EZ!$B$31:$B$54,0),MATCH(Schedules_8760!$F5646,Clg_StPt_Sch_EZ!$C$30:$I$30,0)),"F","C")</f>
        <v>28.333333333333332</v>
      </c>
      <c r="L5646" s="34">
        <f>CONVERT(INDEX(DHW_StPt_Sch_EZ!$C$4:$I$27,MATCH(Schedules_8760!$C5646,DHW_StPt_Sch_EZ!$B$4:$B$27,0),MATCH(Schedules_8760!$F5646,DHW_StPt_Sch_EZ!$C$3:$I$3,0)),"F","C")</f>
        <v>53.333333333333329</v>
      </c>
      <c r="M5646" s="34">
        <f>CONVERT(INDEX(DHW_StPt_Sch_EZ!$C$31:$I$54,MATCH(Schedules_8760!$C5646,DHW_StPt_Sch_EZ!$B$31:$B$54,0),MATCH(Schedules_8760!$F5646,DHW_StPt_Sch_EZ!$C$30:$I$30,0)),"F","C")</f>
        <v>53.333333333333329</v>
      </c>
      <c r="N5646" s="12"/>
      <c r="O5646" s="12"/>
      <c r="P5646" s="12"/>
    </row>
    <row r="5647" spans="1:16" x14ac:dyDescent="0.25">
      <c r="A5647" s="35">
        <v>5646</v>
      </c>
      <c r="B5647" s="89">
        <v>236.20833333333329</v>
      </c>
      <c r="C5647" s="35">
        <f t="shared" si="440"/>
        <v>6</v>
      </c>
      <c r="D5647" s="35">
        <f t="shared" si="443"/>
        <v>236</v>
      </c>
      <c r="E5647" s="35">
        <f t="shared" si="444"/>
        <v>5</v>
      </c>
      <c r="F5647" s="35" t="str">
        <f t="shared" si="441"/>
        <v>Thursday</v>
      </c>
      <c r="G5647" s="35">
        <f t="shared" si="442"/>
        <v>8</v>
      </c>
      <c r="H5647" s="34">
        <f>CONVERT(INDEX(Htg_StPt_Sch_EZ!$C$4:$I$27,MATCH(Schedules_8760!$C5647,Htg_StPt_Sch_EZ!$B$4:$B$27,0),MATCH(Schedules_8760!$F5647,Htg_StPt_Sch_EZ!$C$3:$I$3,0)),"F","C")</f>
        <v>20.555555555555554</v>
      </c>
      <c r="I5647" s="34">
        <f>CONVERT(INDEX(Htg_StPt_Sch_EZ!$C$31:$I$54,MATCH(Schedules_8760!$C5647,Htg_StPt_Sch_EZ!$B$31:$B$54,0),MATCH(Schedules_8760!$F5647,Htg_StPt_Sch_EZ!$C$30:$I$30,0)),"F","C")</f>
        <v>19.444444444444443</v>
      </c>
      <c r="J5647" s="34">
        <f>CONVERT(INDEX(Clg_StPt_Sch_EZ!$C$4:$I$27,MATCH(Schedules_8760!$C5647,Clg_StPt_Sch_EZ!$B$4:$B$27,0),MATCH(Schedules_8760!$F5647,Clg_StPt_Sch_EZ!$C$3:$I$3,0)),"F","C")</f>
        <v>25.555555555555554</v>
      </c>
      <c r="K5647" s="34">
        <f>CONVERT(INDEX(Clg_StPt_Sch_EZ!$C$31:$I$54,MATCH(Schedules_8760!$C5647,Clg_StPt_Sch_EZ!$B$31:$B$54,0),MATCH(Schedules_8760!$F5647,Clg_StPt_Sch_EZ!$C$30:$I$30,0)),"F","C")</f>
        <v>28.333333333333332</v>
      </c>
      <c r="L5647" s="34">
        <f>CONVERT(INDEX(DHW_StPt_Sch_EZ!$C$4:$I$27,MATCH(Schedules_8760!$C5647,DHW_StPt_Sch_EZ!$B$4:$B$27,0),MATCH(Schedules_8760!$F5647,DHW_StPt_Sch_EZ!$C$3:$I$3,0)),"F","C")</f>
        <v>53.333333333333329</v>
      </c>
      <c r="M5647" s="34">
        <f>CONVERT(INDEX(DHW_StPt_Sch_EZ!$C$31:$I$54,MATCH(Schedules_8760!$C5647,DHW_StPt_Sch_EZ!$B$31:$B$54,0),MATCH(Schedules_8760!$F5647,DHW_StPt_Sch_EZ!$C$30:$I$30,0)),"F","C")</f>
        <v>53.333333333333329</v>
      </c>
      <c r="N5647" s="12"/>
      <c r="O5647" s="12"/>
      <c r="P5647" s="12"/>
    </row>
    <row r="5648" spans="1:16" x14ac:dyDescent="0.25">
      <c r="A5648" s="35">
        <v>5647</v>
      </c>
      <c r="B5648" s="89">
        <v>236.25</v>
      </c>
      <c r="C5648" s="35">
        <f t="shared" si="440"/>
        <v>7</v>
      </c>
      <c r="D5648" s="35">
        <f t="shared" si="443"/>
        <v>236</v>
      </c>
      <c r="E5648" s="35">
        <f t="shared" si="444"/>
        <v>5</v>
      </c>
      <c r="F5648" s="35" t="str">
        <f t="shared" si="441"/>
        <v>Thursday</v>
      </c>
      <c r="G5648" s="35">
        <f t="shared" si="442"/>
        <v>8</v>
      </c>
      <c r="H5648" s="34">
        <f>CONVERT(INDEX(Htg_StPt_Sch_EZ!$C$4:$I$27,MATCH(Schedules_8760!$C5648,Htg_StPt_Sch_EZ!$B$4:$B$27,0),MATCH(Schedules_8760!$F5648,Htg_StPt_Sch_EZ!$C$3:$I$3,0)),"F","C")</f>
        <v>20.555555555555554</v>
      </c>
      <c r="I5648" s="34">
        <f>CONVERT(INDEX(Htg_StPt_Sch_EZ!$C$31:$I$54,MATCH(Schedules_8760!$C5648,Htg_StPt_Sch_EZ!$B$31:$B$54,0),MATCH(Schedules_8760!$F5648,Htg_StPt_Sch_EZ!$C$30:$I$30,0)),"F","C")</f>
        <v>19.444444444444443</v>
      </c>
      <c r="J5648" s="34">
        <f>CONVERT(INDEX(Clg_StPt_Sch_EZ!$C$4:$I$27,MATCH(Schedules_8760!$C5648,Clg_StPt_Sch_EZ!$B$4:$B$27,0),MATCH(Schedules_8760!$F5648,Clg_StPt_Sch_EZ!$C$3:$I$3,0)),"F","C")</f>
        <v>25.555555555555554</v>
      </c>
      <c r="K5648" s="34">
        <f>CONVERT(INDEX(Clg_StPt_Sch_EZ!$C$31:$I$54,MATCH(Schedules_8760!$C5648,Clg_StPt_Sch_EZ!$B$31:$B$54,0),MATCH(Schedules_8760!$F5648,Clg_StPt_Sch_EZ!$C$30:$I$30,0)),"F","C")</f>
        <v>28.333333333333332</v>
      </c>
      <c r="L5648" s="34">
        <f>CONVERT(INDEX(DHW_StPt_Sch_EZ!$C$4:$I$27,MATCH(Schedules_8760!$C5648,DHW_StPt_Sch_EZ!$B$4:$B$27,0),MATCH(Schedules_8760!$F5648,DHW_StPt_Sch_EZ!$C$3:$I$3,0)),"F","C")</f>
        <v>53.333333333333329</v>
      </c>
      <c r="M5648" s="34">
        <f>CONVERT(INDEX(DHW_StPt_Sch_EZ!$C$31:$I$54,MATCH(Schedules_8760!$C5648,DHW_StPt_Sch_EZ!$B$31:$B$54,0),MATCH(Schedules_8760!$F5648,DHW_StPt_Sch_EZ!$C$30:$I$30,0)),"F","C")</f>
        <v>53.333333333333329</v>
      </c>
      <c r="N5648" s="12"/>
      <c r="O5648" s="12"/>
      <c r="P5648" s="12"/>
    </row>
    <row r="5649" spans="1:16" x14ac:dyDescent="0.25">
      <c r="A5649" s="35">
        <v>5648</v>
      </c>
      <c r="B5649" s="89">
        <v>236.29166666666671</v>
      </c>
      <c r="C5649" s="35">
        <f t="shared" si="440"/>
        <v>8</v>
      </c>
      <c r="D5649" s="35">
        <f t="shared" si="443"/>
        <v>236</v>
      </c>
      <c r="E5649" s="35">
        <f t="shared" si="444"/>
        <v>5</v>
      </c>
      <c r="F5649" s="35" t="str">
        <f t="shared" si="441"/>
        <v>Thursday</v>
      </c>
      <c r="G5649" s="35">
        <f t="shared" si="442"/>
        <v>8</v>
      </c>
      <c r="H5649" s="34">
        <f>CONVERT(INDEX(Htg_StPt_Sch_EZ!$C$4:$I$27,MATCH(Schedules_8760!$C5649,Htg_StPt_Sch_EZ!$B$4:$B$27,0),MATCH(Schedules_8760!$F5649,Htg_StPt_Sch_EZ!$C$3:$I$3,0)),"F","C")</f>
        <v>20.555555555555554</v>
      </c>
      <c r="I5649" s="34">
        <f>CONVERT(INDEX(Htg_StPt_Sch_EZ!$C$31:$I$54,MATCH(Schedules_8760!$C5649,Htg_StPt_Sch_EZ!$B$31:$B$54,0),MATCH(Schedules_8760!$F5649,Htg_StPt_Sch_EZ!$C$30:$I$30,0)),"F","C")</f>
        <v>19.444444444444443</v>
      </c>
      <c r="J5649" s="34">
        <f>CONVERT(INDEX(Clg_StPt_Sch_EZ!$C$4:$I$27,MATCH(Schedules_8760!$C5649,Clg_StPt_Sch_EZ!$B$4:$B$27,0),MATCH(Schedules_8760!$F5649,Clg_StPt_Sch_EZ!$C$3:$I$3,0)),"F","C")</f>
        <v>25.555555555555554</v>
      </c>
      <c r="K5649" s="34">
        <f>CONVERT(INDEX(Clg_StPt_Sch_EZ!$C$31:$I$54,MATCH(Schedules_8760!$C5649,Clg_StPt_Sch_EZ!$B$31:$B$54,0),MATCH(Schedules_8760!$F5649,Clg_StPt_Sch_EZ!$C$30:$I$30,0)),"F","C")</f>
        <v>25</v>
      </c>
      <c r="L5649" s="34">
        <f>CONVERT(INDEX(DHW_StPt_Sch_EZ!$C$4:$I$27,MATCH(Schedules_8760!$C5649,DHW_StPt_Sch_EZ!$B$4:$B$27,0),MATCH(Schedules_8760!$F5649,DHW_StPt_Sch_EZ!$C$3:$I$3,0)),"F","C")</f>
        <v>53.333333333333329</v>
      </c>
      <c r="M5649" s="34">
        <f>CONVERT(INDEX(DHW_StPt_Sch_EZ!$C$31:$I$54,MATCH(Schedules_8760!$C5649,DHW_StPt_Sch_EZ!$B$31:$B$54,0),MATCH(Schedules_8760!$F5649,DHW_StPt_Sch_EZ!$C$30:$I$30,0)),"F","C")</f>
        <v>53.333333333333329</v>
      </c>
      <c r="N5649" s="12"/>
      <c r="O5649" s="12"/>
      <c r="P5649" s="12"/>
    </row>
    <row r="5650" spans="1:16" x14ac:dyDescent="0.25">
      <c r="A5650" s="35">
        <v>5649</v>
      </c>
      <c r="B5650" s="89">
        <v>236.33333333333329</v>
      </c>
      <c r="C5650" s="35">
        <f t="shared" si="440"/>
        <v>9</v>
      </c>
      <c r="D5650" s="35">
        <f t="shared" si="443"/>
        <v>236</v>
      </c>
      <c r="E5650" s="35">
        <f t="shared" si="444"/>
        <v>5</v>
      </c>
      <c r="F5650" s="35" t="str">
        <f t="shared" si="441"/>
        <v>Thursday</v>
      </c>
      <c r="G5650" s="35">
        <f t="shared" si="442"/>
        <v>8</v>
      </c>
      <c r="H5650" s="34">
        <f>CONVERT(INDEX(Htg_StPt_Sch_EZ!$C$4:$I$27,MATCH(Schedules_8760!$C5650,Htg_StPt_Sch_EZ!$B$4:$B$27,0),MATCH(Schedules_8760!$F5650,Htg_StPt_Sch_EZ!$C$3:$I$3,0)),"F","C")</f>
        <v>20.555555555555554</v>
      </c>
      <c r="I5650" s="34">
        <f>CONVERT(INDEX(Htg_StPt_Sch_EZ!$C$31:$I$54,MATCH(Schedules_8760!$C5650,Htg_StPt_Sch_EZ!$B$31:$B$54,0),MATCH(Schedules_8760!$F5650,Htg_StPt_Sch_EZ!$C$30:$I$30,0)),"F","C")</f>
        <v>19.444444444444443</v>
      </c>
      <c r="J5650" s="34">
        <f>CONVERT(INDEX(Clg_StPt_Sch_EZ!$C$4:$I$27,MATCH(Schedules_8760!$C5650,Clg_StPt_Sch_EZ!$B$4:$B$27,0),MATCH(Schedules_8760!$F5650,Clg_StPt_Sch_EZ!$C$3:$I$3,0)),"F","C")</f>
        <v>25.555555555555554</v>
      </c>
      <c r="K5650" s="34">
        <f>CONVERT(INDEX(Clg_StPt_Sch_EZ!$C$31:$I$54,MATCH(Schedules_8760!$C5650,Clg_StPt_Sch_EZ!$B$31:$B$54,0),MATCH(Schedules_8760!$F5650,Clg_StPt_Sch_EZ!$C$30:$I$30,0)),"F","C")</f>
        <v>25</v>
      </c>
      <c r="L5650" s="34">
        <f>CONVERT(INDEX(DHW_StPt_Sch_EZ!$C$4:$I$27,MATCH(Schedules_8760!$C5650,DHW_StPt_Sch_EZ!$B$4:$B$27,0),MATCH(Schedules_8760!$F5650,DHW_StPt_Sch_EZ!$C$3:$I$3,0)),"F","C")</f>
        <v>53.333333333333329</v>
      </c>
      <c r="M5650" s="34">
        <f>CONVERT(INDEX(DHW_StPt_Sch_EZ!$C$31:$I$54,MATCH(Schedules_8760!$C5650,DHW_StPt_Sch_EZ!$B$31:$B$54,0),MATCH(Schedules_8760!$F5650,DHW_StPt_Sch_EZ!$C$30:$I$30,0)),"F","C")</f>
        <v>53.333333333333329</v>
      </c>
      <c r="N5650" s="12"/>
      <c r="O5650" s="12"/>
      <c r="P5650" s="12"/>
    </row>
    <row r="5651" spans="1:16" x14ac:dyDescent="0.25">
      <c r="A5651" s="35">
        <v>5650</v>
      </c>
      <c r="B5651" s="89">
        <v>236.375</v>
      </c>
      <c r="C5651" s="35">
        <f t="shared" si="440"/>
        <v>10</v>
      </c>
      <c r="D5651" s="35">
        <f t="shared" si="443"/>
        <v>236</v>
      </c>
      <c r="E5651" s="35">
        <f t="shared" si="444"/>
        <v>5</v>
      </c>
      <c r="F5651" s="35" t="str">
        <f t="shared" si="441"/>
        <v>Thursday</v>
      </c>
      <c r="G5651" s="35">
        <f t="shared" si="442"/>
        <v>8</v>
      </c>
      <c r="H5651" s="34">
        <f>CONVERT(INDEX(Htg_StPt_Sch_EZ!$C$4:$I$27,MATCH(Schedules_8760!$C5651,Htg_StPt_Sch_EZ!$B$4:$B$27,0),MATCH(Schedules_8760!$F5651,Htg_StPt_Sch_EZ!$C$3:$I$3,0)),"F","C")</f>
        <v>20.555555555555554</v>
      </c>
      <c r="I5651" s="34">
        <f>CONVERT(INDEX(Htg_StPt_Sch_EZ!$C$31:$I$54,MATCH(Schedules_8760!$C5651,Htg_StPt_Sch_EZ!$B$31:$B$54,0),MATCH(Schedules_8760!$F5651,Htg_StPt_Sch_EZ!$C$30:$I$30,0)),"F","C")</f>
        <v>19.444444444444443</v>
      </c>
      <c r="J5651" s="34">
        <f>CONVERT(INDEX(Clg_StPt_Sch_EZ!$C$4:$I$27,MATCH(Schedules_8760!$C5651,Clg_StPt_Sch_EZ!$B$4:$B$27,0),MATCH(Schedules_8760!$F5651,Clg_StPt_Sch_EZ!$C$3:$I$3,0)),"F","C")</f>
        <v>25.555555555555554</v>
      </c>
      <c r="K5651" s="34">
        <f>CONVERT(INDEX(Clg_StPt_Sch_EZ!$C$31:$I$54,MATCH(Schedules_8760!$C5651,Clg_StPt_Sch_EZ!$B$31:$B$54,0),MATCH(Schedules_8760!$F5651,Clg_StPt_Sch_EZ!$C$30:$I$30,0)),"F","C")</f>
        <v>25</v>
      </c>
      <c r="L5651" s="34">
        <f>CONVERT(INDEX(DHW_StPt_Sch_EZ!$C$4:$I$27,MATCH(Schedules_8760!$C5651,DHW_StPt_Sch_EZ!$B$4:$B$27,0),MATCH(Schedules_8760!$F5651,DHW_StPt_Sch_EZ!$C$3:$I$3,0)),"F","C")</f>
        <v>53.333333333333329</v>
      </c>
      <c r="M5651" s="34">
        <f>CONVERT(INDEX(DHW_StPt_Sch_EZ!$C$31:$I$54,MATCH(Schedules_8760!$C5651,DHW_StPt_Sch_EZ!$B$31:$B$54,0),MATCH(Schedules_8760!$F5651,DHW_StPt_Sch_EZ!$C$30:$I$30,0)),"F","C")</f>
        <v>53.333333333333329</v>
      </c>
      <c r="N5651" s="12"/>
      <c r="O5651" s="12"/>
      <c r="P5651" s="12"/>
    </row>
    <row r="5652" spans="1:16" x14ac:dyDescent="0.25">
      <c r="A5652" s="35">
        <v>5651</v>
      </c>
      <c r="B5652" s="89">
        <v>236.41666666666671</v>
      </c>
      <c r="C5652" s="35">
        <f t="shared" si="440"/>
        <v>11</v>
      </c>
      <c r="D5652" s="35">
        <f t="shared" si="443"/>
        <v>236</v>
      </c>
      <c r="E5652" s="35">
        <f t="shared" si="444"/>
        <v>5</v>
      </c>
      <c r="F5652" s="35" t="str">
        <f t="shared" si="441"/>
        <v>Thursday</v>
      </c>
      <c r="G5652" s="35">
        <f t="shared" si="442"/>
        <v>8</v>
      </c>
      <c r="H5652" s="34">
        <f>CONVERT(INDEX(Htg_StPt_Sch_EZ!$C$4:$I$27,MATCH(Schedules_8760!$C5652,Htg_StPt_Sch_EZ!$B$4:$B$27,0),MATCH(Schedules_8760!$F5652,Htg_StPt_Sch_EZ!$C$3:$I$3,0)),"F","C")</f>
        <v>20.555555555555554</v>
      </c>
      <c r="I5652" s="34">
        <f>CONVERT(INDEX(Htg_StPt_Sch_EZ!$C$31:$I$54,MATCH(Schedules_8760!$C5652,Htg_StPt_Sch_EZ!$B$31:$B$54,0),MATCH(Schedules_8760!$F5652,Htg_StPt_Sch_EZ!$C$30:$I$30,0)),"F","C")</f>
        <v>19.444444444444443</v>
      </c>
      <c r="J5652" s="34">
        <f>CONVERT(INDEX(Clg_StPt_Sch_EZ!$C$4:$I$27,MATCH(Schedules_8760!$C5652,Clg_StPt_Sch_EZ!$B$4:$B$27,0),MATCH(Schedules_8760!$F5652,Clg_StPt_Sch_EZ!$C$3:$I$3,0)),"F","C")</f>
        <v>25.555555555555554</v>
      </c>
      <c r="K5652" s="34">
        <f>CONVERT(INDEX(Clg_StPt_Sch_EZ!$C$31:$I$54,MATCH(Schedules_8760!$C5652,Clg_StPt_Sch_EZ!$B$31:$B$54,0),MATCH(Schedules_8760!$F5652,Clg_StPt_Sch_EZ!$C$30:$I$30,0)),"F","C")</f>
        <v>25</v>
      </c>
      <c r="L5652" s="34">
        <f>CONVERT(INDEX(DHW_StPt_Sch_EZ!$C$4:$I$27,MATCH(Schedules_8760!$C5652,DHW_StPt_Sch_EZ!$B$4:$B$27,0),MATCH(Schedules_8760!$F5652,DHW_StPt_Sch_EZ!$C$3:$I$3,0)),"F","C")</f>
        <v>53.333333333333329</v>
      </c>
      <c r="M5652" s="34">
        <f>CONVERT(INDEX(DHW_StPt_Sch_EZ!$C$31:$I$54,MATCH(Schedules_8760!$C5652,DHW_StPt_Sch_EZ!$B$31:$B$54,0),MATCH(Schedules_8760!$F5652,DHW_StPt_Sch_EZ!$C$30:$I$30,0)),"F","C")</f>
        <v>53.333333333333329</v>
      </c>
      <c r="N5652" s="12"/>
      <c r="O5652" s="12"/>
      <c r="P5652" s="12"/>
    </row>
    <row r="5653" spans="1:16" x14ac:dyDescent="0.25">
      <c r="A5653" s="35">
        <v>5652</v>
      </c>
      <c r="B5653" s="89">
        <v>236.45833333333329</v>
      </c>
      <c r="C5653" s="35">
        <f t="shared" si="440"/>
        <v>12</v>
      </c>
      <c r="D5653" s="35">
        <f t="shared" si="443"/>
        <v>236</v>
      </c>
      <c r="E5653" s="35">
        <f t="shared" si="444"/>
        <v>5</v>
      </c>
      <c r="F5653" s="35" t="str">
        <f t="shared" si="441"/>
        <v>Thursday</v>
      </c>
      <c r="G5653" s="35">
        <f t="shared" si="442"/>
        <v>8</v>
      </c>
      <c r="H5653" s="34">
        <f>CONVERT(INDEX(Htg_StPt_Sch_EZ!$C$4:$I$27,MATCH(Schedules_8760!$C5653,Htg_StPt_Sch_EZ!$B$4:$B$27,0),MATCH(Schedules_8760!$F5653,Htg_StPt_Sch_EZ!$C$3:$I$3,0)),"F","C")</f>
        <v>20.555555555555554</v>
      </c>
      <c r="I5653" s="34">
        <f>CONVERT(INDEX(Htg_StPt_Sch_EZ!$C$31:$I$54,MATCH(Schedules_8760!$C5653,Htg_StPt_Sch_EZ!$B$31:$B$54,0),MATCH(Schedules_8760!$F5653,Htg_StPt_Sch_EZ!$C$30:$I$30,0)),"F","C")</f>
        <v>19.444444444444443</v>
      </c>
      <c r="J5653" s="34">
        <f>CONVERT(INDEX(Clg_StPt_Sch_EZ!$C$4:$I$27,MATCH(Schedules_8760!$C5653,Clg_StPt_Sch_EZ!$B$4:$B$27,0),MATCH(Schedules_8760!$F5653,Clg_StPt_Sch_EZ!$C$3:$I$3,0)),"F","C")</f>
        <v>25.555555555555554</v>
      </c>
      <c r="K5653" s="34">
        <f>CONVERT(INDEX(Clg_StPt_Sch_EZ!$C$31:$I$54,MATCH(Schedules_8760!$C5653,Clg_StPt_Sch_EZ!$B$31:$B$54,0),MATCH(Schedules_8760!$F5653,Clg_StPt_Sch_EZ!$C$30:$I$30,0)),"F","C")</f>
        <v>25</v>
      </c>
      <c r="L5653" s="34">
        <f>CONVERT(INDEX(DHW_StPt_Sch_EZ!$C$4:$I$27,MATCH(Schedules_8760!$C5653,DHW_StPt_Sch_EZ!$B$4:$B$27,0),MATCH(Schedules_8760!$F5653,DHW_StPt_Sch_EZ!$C$3:$I$3,0)),"F","C")</f>
        <v>53.333333333333329</v>
      </c>
      <c r="M5653" s="34">
        <f>CONVERT(INDEX(DHW_StPt_Sch_EZ!$C$31:$I$54,MATCH(Schedules_8760!$C5653,DHW_StPt_Sch_EZ!$B$31:$B$54,0),MATCH(Schedules_8760!$F5653,DHW_StPt_Sch_EZ!$C$30:$I$30,0)),"F","C")</f>
        <v>53.333333333333329</v>
      </c>
      <c r="N5653" s="12"/>
      <c r="O5653" s="12"/>
      <c r="P5653" s="12"/>
    </row>
    <row r="5654" spans="1:16" x14ac:dyDescent="0.25">
      <c r="A5654" s="35">
        <v>5653</v>
      </c>
      <c r="B5654" s="89">
        <v>236.5</v>
      </c>
      <c r="C5654" s="35">
        <f t="shared" si="440"/>
        <v>13</v>
      </c>
      <c r="D5654" s="35">
        <f t="shared" si="443"/>
        <v>236</v>
      </c>
      <c r="E5654" s="35">
        <f t="shared" si="444"/>
        <v>5</v>
      </c>
      <c r="F5654" s="35" t="str">
        <f t="shared" si="441"/>
        <v>Thursday</v>
      </c>
      <c r="G5654" s="35">
        <f t="shared" si="442"/>
        <v>8</v>
      </c>
      <c r="H5654" s="34">
        <f>CONVERT(INDEX(Htg_StPt_Sch_EZ!$C$4:$I$27,MATCH(Schedules_8760!$C5654,Htg_StPt_Sch_EZ!$B$4:$B$27,0),MATCH(Schedules_8760!$F5654,Htg_StPt_Sch_EZ!$C$3:$I$3,0)),"F","C")</f>
        <v>20.555555555555554</v>
      </c>
      <c r="I5654" s="34">
        <f>CONVERT(INDEX(Htg_StPt_Sch_EZ!$C$31:$I$54,MATCH(Schedules_8760!$C5654,Htg_StPt_Sch_EZ!$B$31:$B$54,0),MATCH(Schedules_8760!$F5654,Htg_StPt_Sch_EZ!$C$30:$I$30,0)),"F","C")</f>
        <v>19.444444444444443</v>
      </c>
      <c r="J5654" s="34">
        <f>CONVERT(INDEX(Clg_StPt_Sch_EZ!$C$4:$I$27,MATCH(Schedules_8760!$C5654,Clg_StPt_Sch_EZ!$B$4:$B$27,0),MATCH(Schedules_8760!$F5654,Clg_StPt_Sch_EZ!$C$3:$I$3,0)),"F","C")</f>
        <v>25.555555555555554</v>
      </c>
      <c r="K5654" s="34">
        <f>CONVERT(INDEX(Clg_StPt_Sch_EZ!$C$31:$I$54,MATCH(Schedules_8760!$C5654,Clg_StPt_Sch_EZ!$B$31:$B$54,0),MATCH(Schedules_8760!$F5654,Clg_StPt_Sch_EZ!$C$30:$I$30,0)),"F","C")</f>
        <v>25</v>
      </c>
      <c r="L5654" s="34">
        <f>CONVERT(INDEX(DHW_StPt_Sch_EZ!$C$4:$I$27,MATCH(Schedules_8760!$C5654,DHW_StPt_Sch_EZ!$B$4:$B$27,0),MATCH(Schedules_8760!$F5654,DHW_StPt_Sch_EZ!$C$3:$I$3,0)),"F","C")</f>
        <v>53.333333333333329</v>
      </c>
      <c r="M5654" s="34">
        <f>CONVERT(INDEX(DHW_StPt_Sch_EZ!$C$31:$I$54,MATCH(Schedules_8760!$C5654,DHW_StPt_Sch_EZ!$B$31:$B$54,0),MATCH(Schedules_8760!$F5654,DHW_StPt_Sch_EZ!$C$30:$I$30,0)),"F","C")</f>
        <v>53.333333333333329</v>
      </c>
      <c r="N5654" s="12"/>
      <c r="O5654" s="12"/>
      <c r="P5654" s="12"/>
    </row>
    <row r="5655" spans="1:16" x14ac:dyDescent="0.25">
      <c r="A5655" s="35">
        <v>5654</v>
      </c>
      <c r="B5655" s="89">
        <v>236.54166666666671</v>
      </c>
      <c r="C5655" s="35">
        <f t="shared" si="440"/>
        <v>14</v>
      </c>
      <c r="D5655" s="35">
        <f t="shared" si="443"/>
        <v>236</v>
      </c>
      <c r="E5655" s="35">
        <f t="shared" si="444"/>
        <v>5</v>
      </c>
      <c r="F5655" s="35" t="str">
        <f t="shared" si="441"/>
        <v>Thursday</v>
      </c>
      <c r="G5655" s="35">
        <f t="shared" si="442"/>
        <v>8</v>
      </c>
      <c r="H5655" s="34">
        <f>CONVERT(INDEX(Htg_StPt_Sch_EZ!$C$4:$I$27,MATCH(Schedules_8760!$C5655,Htg_StPt_Sch_EZ!$B$4:$B$27,0),MATCH(Schedules_8760!$F5655,Htg_StPt_Sch_EZ!$C$3:$I$3,0)),"F","C")</f>
        <v>20.555555555555554</v>
      </c>
      <c r="I5655" s="34">
        <f>CONVERT(INDEX(Htg_StPt_Sch_EZ!$C$31:$I$54,MATCH(Schedules_8760!$C5655,Htg_StPt_Sch_EZ!$B$31:$B$54,0),MATCH(Schedules_8760!$F5655,Htg_StPt_Sch_EZ!$C$30:$I$30,0)),"F","C")</f>
        <v>19.444444444444443</v>
      </c>
      <c r="J5655" s="34">
        <f>CONVERT(INDEX(Clg_StPt_Sch_EZ!$C$4:$I$27,MATCH(Schedules_8760!$C5655,Clg_StPt_Sch_EZ!$B$4:$B$27,0),MATCH(Schedules_8760!$F5655,Clg_StPt_Sch_EZ!$C$3:$I$3,0)),"F","C")</f>
        <v>25.555555555555554</v>
      </c>
      <c r="K5655" s="34">
        <f>CONVERT(INDEX(Clg_StPt_Sch_EZ!$C$31:$I$54,MATCH(Schedules_8760!$C5655,Clg_StPt_Sch_EZ!$B$31:$B$54,0),MATCH(Schedules_8760!$F5655,Clg_StPt_Sch_EZ!$C$30:$I$30,0)),"F","C")</f>
        <v>25</v>
      </c>
      <c r="L5655" s="34">
        <f>CONVERT(INDEX(DHW_StPt_Sch_EZ!$C$4:$I$27,MATCH(Schedules_8760!$C5655,DHW_StPt_Sch_EZ!$B$4:$B$27,0),MATCH(Schedules_8760!$F5655,DHW_StPt_Sch_EZ!$C$3:$I$3,0)),"F","C")</f>
        <v>53.333333333333329</v>
      </c>
      <c r="M5655" s="34">
        <f>CONVERT(INDEX(DHW_StPt_Sch_EZ!$C$31:$I$54,MATCH(Schedules_8760!$C5655,DHW_StPt_Sch_EZ!$B$31:$B$54,0),MATCH(Schedules_8760!$F5655,DHW_StPt_Sch_EZ!$C$30:$I$30,0)),"F","C")</f>
        <v>53.333333333333329</v>
      </c>
      <c r="N5655" s="12"/>
      <c r="O5655" s="12"/>
      <c r="P5655" s="12"/>
    </row>
    <row r="5656" spans="1:16" x14ac:dyDescent="0.25">
      <c r="A5656" s="35">
        <v>5655</v>
      </c>
      <c r="B5656" s="89">
        <v>236.58333333333329</v>
      </c>
      <c r="C5656" s="35">
        <f t="shared" si="440"/>
        <v>15</v>
      </c>
      <c r="D5656" s="35">
        <f t="shared" si="443"/>
        <v>236</v>
      </c>
      <c r="E5656" s="35">
        <f t="shared" si="444"/>
        <v>5</v>
      </c>
      <c r="F5656" s="35" t="str">
        <f t="shared" si="441"/>
        <v>Thursday</v>
      </c>
      <c r="G5656" s="35">
        <f t="shared" si="442"/>
        <v>8</v>
      </c>
      <c r="H5656" s="34">
        <f>CONVERT(INDEX(Htg_StPt_Sch_EZ!$C$4:$I$27,MATCH(Schedules_8760!$C5656,Htg_StPt_Sch_EZ!$B$4:$B$27,0),MATCH(Schedules_8760!$F5656,Htg_StPt_Sch_EZ!$C$3:$I$3,0)),"F","C")</f>
        <v>20.555555555555554</v>
      </c>
      <c r="I5656" s="34">
        <f>CONVERT(INDEX(Htg_StPt_Sch_EZ!$C$31:$I$54,MATCH(Schedules_8760!$C5656,Htg_StPt_Sch_EZ!$B$31:$B$54,0),MATCH(Schedules_8760!$F5656,Htg_StPt_Sch_EZ!$C$30:$I$30,0)),"F","C")</f>
        <v>21.111111111111111</v>
      </c>
      <c r="J5656" s="34">
        <f>CONVERT(INDEX(Clg_StPt_Sch_EZ!$C$4:$I$27,MATCH(Schedules_8760!$C5656,Clg_StPt_Sch_EZ!$B$4:$B$27,0),MATCH(Schedules_8760!$F5656,Clg_StPt_Sch_EZ!$C$3:$I$3,0)),"F","C")</f>
        <v>25.555555555555554</v>
      </c>
      <c r="K5656" s="34">
        <f>CONVERT(INDEX(Clg_StPt_Sch_EZ!$C$31:$I$54,MATCH(Schedules_8760!$C5656,Clg_StPt_Sch_EZ!$B$31:$B$54,0),MATCH(Schedules_8760!$F5656,Clg_StPt_Sch_EZ!$C$30:$I$30,0)),"F","C")</f>
        <v>25</v>
      </c>
      <c r="L5656" s="34">
        <f>CONVERT(INDEX(DHW_StPt_Sch_EZ!$C$4:$I$27,MATCH(Schedules_8760!$C5656,DHW_StPt_Sch_EZ!$B$4:$B$27,0),MATCH(Schedules_8760!$F5656,DHW_StPt_Sch_EZ!$C$3:$I$3,0)),"F","C")</f>
        <v>53.333333333333329</v>
      </c>
      <c r="M5656" s="34">
        <f>CONVERT(INDEX(DHW_StPt_Sch_EZ!$C$31:$I$54,MATCH(Schedules_8760!$C5656,DHW_StPt_Sch_EZ!$B$31:$B$54,0),MATCH(Schedules_8760!$F5656,DHW_StPt_Sch_EZ!$C$30:$I$30,0)),"F","C")</f>
        <v>53.333333333333329</v>
      </c>
      <c r="N5656" s="12"/>
      <c r="O5656" s="12"/>
      <c r="P5656" s="12"/>
    </row>
    <row r="5657" spans="1:16" x14ac:dyDescent="0.25">
      <c r="A5657" s="35">
        <v>5656</v>
      </c>
      <c r="B5657" s="89">
        <v>236.625</v>
      </c>
      <c r="C5657" s="35">
        <f t="shared" si="440"/>
        <v>16</v>
      </c>
      <c r="D5657" s="35">
        <f t="shared" si="443"/>
        <v>236</v>
      </c>
      <c r="E5657" s="35">
        <f t="shared" si="444"/>
        <v>5</v>
      </c>
      <c r="F5657" s="35" t="str">
        <f t="shared" si="441"/>
        <v>Thursday</v>
      </c>
      <c r="G5657" s="35">
        <f t="shared" si="442"/>
        <v>8</v>
      </c>
      <c r="H5657" s="34">
        <f>CONVERT(INDEX(Htg_StPt_Sch_EZ!$C$4:$I$27,MATCH(Schedules_8760!$C5657,Htg_StPt_Sch_EZ!$B$4:$B$27,0),MATCH(Schedules_8760!$F5657,Htg_StPt_Sch_EZ!$C$3:$I$3,0)),"F","C")</f>
        <v>20.555555555555554</v>
      </c>
      <c r="I5657" s="34">
        <f>CONVERT(INDEX(Htg_StPt_Sch_EZ!$C$31:$I$54,MATCH(Schedules_8760!$C5657,Htg_StPt_Sch_EZ!$B$31:$B$54,0),MATCH(Schedules_8760!$F5657,Htg_StPt_Sch_EZ!$C$30:$I$30,0)),"F","C")</f>
        <v>21.111111111111111</v>
      </c>
      <c r="J5657" s="34">
        <f>CONVERT(INDEX(Clg_StPt_Sch_EZ!$C$4:$I$27,MATCH(Schedules_8760!$C5657,Clg_StPt_Sch_EZ!$B$4:$B$27,0),MATCH(Schedules_8760!$F5657,Clg_StPt_Sch_EZ!$C$3:$I$3,0)),"F","C")</f>
        <v>25.555555555555554</v>
      </c>
      <c r="K5657" s="34">
        <f>CONVERT(INDEX(Clg_StPt_Sch_EZ!$C$31:$I$54,MATCH(Schedules_8760!$C5657,Clg_StPt_Sch_EZ!$B$31:$B$54,0),MATCH(Schedules_8760!$F5657,Clg_StPt_Sch_EZ!$C$30:$I$30,0)),"F","C")</f>
        <v>25</v>
      </c>
      <c r="L5657" s="34">
        <f>CONVERT(INDEX(DHW_StPt_Sch_EZ!$C$4:$I$27,MATCH(Schedules_8760!$C5657,DHW_StPt_Sch_EZ!$B$4:$B$27,0),MATCH(Schedules_8760!$F5657,DHW_StPt_Sch_EZ!$C$3:$I$3,0)),"F","C")</f>
        <v>53.333333333333329</v>
      </c>
      <c r="M5657" s="34">
        <f>CONVERT(INDEX(DHW_StPt_Sch_EZ!$C$31:$I$54,MATCH(Schedules_8760!$C5657,DHW_StPt_Sch_EZ!$B$31:$B$54,0),MATCH(Schedules_8760!$F5657,DHW_StPt_Sch_EZ!$C$30:$I$30,0)),"F","C")</f>
        <v>53.333333333333329</v>
      </c>
      <c r="N5657" s="12"/>
      <c r="O5657" s="12"/>
      <c r="P5657" s="12"/>
    </row>
    <row r="5658" spans="1:16" x14ac:dyDescent="0.25">
      <c r="A5658" s="35">
        <v>5657</v>
      </c>
      <c r="B5658" s="89">
        <v>236.66666666666671</v>
      </c>
      <c r="C5658" s="35">
        <f t="shared" si="440"/>
        <v>17</v>
      </c>
      <c r="D5658" s="35">
        <f t="shared" si="443"/>
        <v>236</v>
      </c>
      <c r="E5658" s="35">
        <f t="shared" si="444"/>
        <v>5</v>
      </c>
      <c r="F5658" s="35" t="str">
        <f t="shared" si="441"/>
        <v>Thursday</v>
      </c>
      <c r="G5658" s="35">
        <f t="shared" si="442"/>
        <v>8</v>
      </c>
      <c r="H5658" s="34">
        <f>CONVERT(INDEX(Htg_StPt_Sch_EZ!$C$4:$I$27,MATCH(Schedules_8760!$C5658,Htg_StPt_Sch_EZ!$B$4:$B$27,0),MATCH(Schedules_8760!$F5658,Htg_StPt_Sch_EZ!$C$3:$I$3,0)),"F","C")</f>
        <v>20.555555555555554</v>
      </c>
      <c r="I5658" s="34">
        <f>CONVERT(INDEX(Htg_StPt_Sch_EZ!$C$31:$I$54,MATCH(Schedules_8760!$C5658,Htg_StPt_Sch_EZ!$B$31:$B$54,0),MATCH(Schedules_8760!$F5658,Htg_StPt_Sch_EZ!$C$30:$I$30,0)),"F","C")</f>
        <v>17.777777777777779</v>
      </c>
      <c r="J5658" s="34">
        <f>CONVERT(INDEX(Clg_StPt_Sch_EZ!$C$4:$I$27,MATCH(Schedules_8760!$C5658,Clg_StPt_Sch_EZ!$B$4:$B$27,0),MATCH(Schedules_8760!$F5658,Clg_StPt_Sch_EZ!$C$3:$I$3,0)),"F","C")</f>
        <v>25.555555555555554</v>
      </c>
      <c r="K5658" s="34">
        <f>CONVERT(INDEX(Clg_StPt_Sch_EZ!$C$31:$I$54,MATCH(Schedules_8760!$C5658,Clg_StPt_Sch_EZ!$B$31:$B$54,0),MATCH(Schedules_8760!$F5658,Clg_StPt_Sch_EZ!$C$30:$I$30,0)),"F","C")</f>
        <v>25</v>
      </c>
      <c r="L5658" s="34">
        <f>CONVERT(INDEX(DHW_StPt_Sch_EZ!$C$4:$I$27,MATCH(Schedules_8760!$C5658,DHW_StPt_Sch_EZ!$B$4:$B$27,0),MATCH(Schedules_8760!$F5658,DHW_StPt_Sch_EZ!$C$3:$I$3,0)),"F","C")</f>
        <v>53.333333333333329</v>
      </c>
      <c r="M5658" s="34">
        <f>CONVERT(INDEX(DHW_StPt_Sch_EZ!$C$31:$I$54,MATCH(Schedules_8760!$C5658,DHW_StPt_Sch_EZ!$B$31:$B$54,0),MATCH(Schedules_8760!$F5658,DHW_StPt_Sch_EZ!$C$30:$I$30,0)),"F","C")</f>
        <v>53.333333333333329</v>
      </c>
      <c r="N5658" s="12"/>
      <c r="O5658" s="12"/>
      <c r="P5658" s="12"/>
    </row>
    <row r="5659" spans="1:16" x14ac:dyDescent="0.25">
      <c r="A5659" s="35">
        <v>5658</v>
      </c>
      <c r="B5659" s="89">
        <v>236.70833333333329</v>
      </c>
      <c r="C5659" s="35">
        <f t="shared" si="440"/>
        <v>18</v>
      </c>
      <c r="D5659" s="35">
        <f t="shared" si="443"/>
        <v>236</v>
      </c>
      <c r="E5659" s="35">
        <f t="shared" si="444"/>
        <v>5</v>
      </c>
      <c r="F5659" s="35" t="str">
        <f t="shared" si="441"/>
        <v>Thursday</v>
      </c>
      <c r="G5659" s="35">
        <f t="shared" si="442"/>
        <v>8</v>
      </c>
      <c r="H5659" s="34">
        <f>CONVERT(INDEX(Htg_StPt_Sch_EZ!$C$4:$I$27,MATCH(Schedules_8760!$C5659,Htg_StPt_Sch_EZ!$B$4:$B$27,0),MATCH(Schedules_8760!$F5659,Htg_StPt_Sch_EZ!$C$3:$I$3,0)),"F","C")</f>
        <v>20.555555555555554</v>
      </c>
      <c r="I5659" s="34">
        <f>CONVERT(INDEX(Htg_StPt_Sch_EZ!$C$31:$I$54,MATCH(Schedules_8760!$C5659,Htg_StPt_Sch_EZ!$B$31:$B$54,0),MATCH(Schedules_8760!$F5659,Htg_StPt_Sch_EZ!$C$30:$I$30,0)),"F","C")</f>
        <v>17.777777777777779</v>
      </c>
      <c r="J5659" s="34">
        <f>CONVERT(INDEX(Clg_StPt_Sch_EZ!$C$4:$I$27,MATCH(Schedules_8760!$C5659,Clg_StPt_Sch_EZ!$B$4:$B$27,0),MATCH(Schedules_8760!$F5659,Clg_StPt_Sch_EZ!$C$3:$I$3,0)),"F","C")</f>
        <v>25.555555555555554</v>
      </c>
      <c r="K5659" s="34">
        <f>CONVERT(INDEX(Clg_StPt_Sch_EZ!$C$31:$I$54,MATCH(Schedules_8760!$C5659,Clg_StPt_Sch_EZ!$B$31:$B$54,0),MATCH(Schedules_8760!$F5659,Clg_StPt_Sch_EZ!$C$30:$I$30,0)),"F","C")</f>
        <v>28.333333333333332</v>
      </c>
      <c r="L5659" s="34">
        <f>CONVERT(INDEX(DHW_StPt_Sch_EZ!$C$4:$I$27,MATCH(Schedules_8760!$C5659,DHW_StPt_Sch_EZ!$B$4:$B$27,0),MATCH(Schedules_8760!$F5659,DHW_StPt_Sch_EZ!$C$3:$I$3,0)),"F","C")</f>
        <v>53.333333333333329</v>
      </c>
      <c r="M5659" s="34">
        <f>CONVERT(INDEX(DHW_StPt_Sch_EZ!$C$31:$I$54,MATCH(Schedules_8760!$C5659,DHW_StPt_Sch_EZ!$B$31:$B$54,0),MATCH(Schedules_8760!$F5659,DHW_StPt_Sch_EZ!$C$30:$I$30,0)),"F","C")</f>
        <v>53.333333333333329</v>
      </c>
      <c r="N5659" s="12"/>
      <c r="O5659" s="12"/>
      <c r="P5659" s="12"/>
    </row>
    <row r="5660" spans="1:16" x14ac:dyDescent="0.25">
      <c r="A5660" s="35">
        <v>5659</v>
      </c>
      <c r="B5660" s="89">
        <v>236.75</v>
      </c>
      <c r="C5660" s="35">
        <f t="shared" si="440"/>
        <v>19</v>
      </c>
      <c r="D5660" s="35">
        <f t="shared" si="443"/>
        <v>236</v>
      </c>
      <c r="E5660" s="35">
        <f t="shared" si="444"/>
        <v>5</v>
      </c>
      <c r="F5660" s="35" t="str">
        <f t="shared" si="441"/>
        <v>Thursday</v>
      </c>
      <c r="G5660" s="35">
        <f t="shared" si="442"/>
        <v>8</v>
      </c>
      <c r="H5660" s="34">
        <f>CONVERT(INDEX(Htg_StPt_Sch_EZ!$C$4:$I$27,MATCH(Schedules_8760!$C5660,Htg_StPt_Sch_EZ!$B$4:$B$27,0),MATCH(Schedules_8760!$F5660,Htg_StPt_Sch_EZ!$C$3:$I$3,0)),"F","C")</f>
        <v>20.555555555555554</v>
      </c>
      <c r="I5660" s="34">
        <f>CONVERT(INDEX(Htg_StPt_Sch_EZ!$C$31:$I$54,MATCH(Schedules_8760!$C5660,Htg_StPt_Sch_EZ!$B$31:$B$54,0),MATCH(Schedules_8760!$F5660,Htg_StPt_Sch_EZ!$C$30:$I$30,0)),"F","C")</f>
        <v>18.333333333333332</v>
      </c>
      <c r="J5660" s="34">
        <f>CONVERT(INDEX(Clg_StPt_Sch_EZ!$C$4:$I$27,MATCH(Schedules_8760!$C5660,Clg_StPt_Sch_EZ!$B$4:$B$27,0),MATCH(Schedules_8760!$F5660,Clg_StPt_Sch_EZ!$C$3:$I$3,0)),"F","C")</f>
        <v>25.555555555555554</v>
      </c>
      <c r="K5660" s="34">
        <f>CONVERT(INDEX(Clg_StPt_Sch_EZ!$C$31:$I$54,MATCH(Schedules_8760!$C5660,Clg_StPt_Sch_EZ!$B$31:$B$54,0),MATCH(Schedules_8760!$F5660,Clg_StPt_Sch_EZ!$C$30:$I$30,0)),"F","C")</f>
        <v>28.333333333333332</v>
      </c>
      <c r="L5660" s="34">
        <f>CONVERT(INDEX(DHW_StPt_Sch_EZ!$C$4:$I$27,MATCH(Schedules_8760!$C5660,DHW_StPt_Sch_EZ!$B$4:$B$27,0),MATCH(Schedules_8760!$F5660,DHW_StPt_Sch_EZ!$C$3:$I$3,0)),"F","C")</f>
        <v>53.333333333333329</v>
      </c>
      <c r="M5660" s="34">
        <f>CONVERT(INDEX(DHW_StPt_Sch_EZ!$C$31:$I$54,MATCH(Schedules_8760!$C5660,DHW_StPt_Sch_EZ!$B$31:$B$54,0),MATCH(Schedules_8760!$F5660,DHW_StPt_Sch_EZ!$C$30:$I$30,0)),"F","C")</f>
        <v>53.333333333333329</v>
      </c>
      <c r="N5660" s="12"/>
      <c r="O5660" s="12"/>
      <c r="P5660" s="12"/>
    </row>
    <row r="5661" spans="1:16" x14ac:dyDescent="0.25">
      <c r="A5661" s="35">
        <v>5660</v>
      </c>
      <c r="B5661" s="89">
        <v>236.79166666666671</v>
      </c>
      <c r="C5661" s="35">
        <f t="shared" si="440"/>
        <v>20</v>
      </c>
      <c r="D5661" s="35">
        <f t="shared" si="443"/>
        <v>236</v>
      </c>
      <c r="E5661" s="35">
        <f t="shared" si="444"/>
        <v>5</v>
      </c>
      <c r="F5661" s="35" t="str">
        <f t="shared" si="441"/>
        <v>Thursday</v>
      </c>
      <c r="G5661" s="35">
        <f t="shared" si="442"/>
        <v>8</v>
      </c>
      <c r="H5661" s="34">
        <f>CONVERT(INDEX(Htg_StPt_Sch_EZ!$C$4:$I$27,MATCH(Schedules_8760!$C5661,Htg_StPt_Sch_EZ!$B$4:$B$27,0),MATCH(Schedules_8760!$F5661,Htg_StPt_Sch_EZ!$C$3:$I$3,0)),"F","C")</f>
        <v>20.555555555555554</v>
      </c>
      <c r="I5661" s="34">
        <f>CONVERT(INDEX(Htg_StPt_Sch_EZ!$C$31:$I$54,MATCH(Schedules_8760!$C5661,Htg_StPt_Sch_EZ!$B$31:$B$54,0),MATCH(Schedules_8760!$F5661,Htg_StPt_Sch_EZ!$C$30:$I$30,0)),"F","C")</f>
        <v>18.888888888888889</v>
      </c>
      <c r="J5661" s="34">
        <f>CONVERT(INDEX(Clg_StPt_Sch_EZ!$C$4:$I$27,MATCH(Schedules_8760!$C5661,Clg_StPt_Sch_EZ!$B$4:$B$27,0),MATCH(Schedules_8760!$F5661,Clg_StPt_Sch_EZ!$C$3:$I$3,0)),"F","C")</f>
        <v>25.555555555555554</v>
      </c>
      <c r="K5661" s="34">
        <f>CONVERT(INDEX(Clg_StPt_Sch_EZ!$C$31:$I$54,MATCH(Schedules_8760!$C5661,Clg_StPt_Sch_EZ!$B$31:$B$54,0),MATCH(Schedules_8760!$F5661,Clg_StPt_Sch_EZ!$C$30:$I$30,0)),"F","C")</f>
        <v>28.333333333333332</v>
      </c>
      <c r="L5661" s="34">
        <f>CONVERT(INDEX(DHW_StPt_Sch_EZ!$C$4:$I$27,MATCH(Schedules_8760!$C5661,DHW_StPt_Sch_EZ!$B$4:$B$27,0),MATCH(Schedules_8760!$F5661,DHW_StPt_Sch_EZ!$C$3:$I$3,0)),"F","C")</f>
        <v>53.333333333333329</v>
      </c>
      <c r="M5661" s="34">
        <f>CONVERT(INDEX(DHW_StPt_Sch_EZ!$C$31:$I$54,MATCH(Schedules_8760!$C5661,DHW_StPt_Sch_EZ!$B$31:$B$54,0),MATCH(Schedules_8760!$F5661,DHW_StPt_Sch_EZ!$C$30:$I$30,0)),"F","C")</f>
        <v>53.333333333333329</v>
      </c>
      <c r="N5661" s="12"/>
      <c r="O5661" s="12"/>
      <c r="P5661" s="12"/>
    </row>
    <row r="5662" spans="1:16" x14ac:dyDescent="0.25">
      <c r="A5662" s="35">
        <v>5661</v>
      </c>
      <c r="B5662" s="89">
        <v>236.83333333333329</v>
      </c>
      <c r="C5662" s="35">
        <f t="shared" si="440"/>
        <v>21</v>
      </c>
      <c r="D5662" s="35">
        <f t="shared" si="443"/>
        <v>236</v>
      </c>
      <c r="E5662" s="35">
        <f t="shared" si="444"/>
        <v>5</v>
      </c>
      <c r="F5662" s="35" t="str">
        <f t="shared" si="441"/>
        <v>Thursday</v>
      </c>
      <c r="G5662" s="35">
        <f t="shared" si="442"/>
        <v>8</v>
      </c>
      <c r="H5662" s="34">
        <f>CONVERT(INDEX(Htg_StPt_Sch_EZ!$C$4:$I$27,MATCH(Schedules_8760!$C5662,Htg_StPt_Sch_EZ!$B$4:$B$27,0),MATCH(Schedules_8760!$F5662,Htg_StPt_Sch_EZ!$C$3:$I$3,0)),"F","C")</f>
        <v>20.555555555555554</v>
      </c>
      <c r="I5662" s="34">
        <f>CONVERT(INDEX(Htg_StPt_Sch_EZ!$C$31:$I$54,MATCH(Schedules_8760!$C5662,Htg_StPt_Sch_EZ!$B$31:$B$54,0),MATCH(Schedules_8760!$F5662,Htg_StPt_Sch_EZ!$C$30:$I$30,0)),"F","C")</f>
        <v>19.444444444444443</v>
      </c>
      <c r="J5662" s="34">
        <f>CONVERT(INDEX(Clg_StPt_Sch_EZ!$C$4:$I$27,MATCH(Schedules_8760!$C5662,Clg_StPt_Sch_EZ!$B$4:$B$27,0),MATCH(Schedules_8760!$F5662,Clg_StPt_Sch_EZ!$C$3:$I$3,0)),"F","C")</f>
        <v>25.555555555555554</v>
      </c>
      <c r="K5662" s="34">
        <f>CONVERT(INDEX(Clg_StPt_Sch_EZ!$C$31:$I$54,MATCH(Schedules_8760!$C5662,Clg_StPt_Sch_EZ!$B$31:$B$54,0),MATCH(Schedules_8760!$F5662,Clg_StPt_Sch_EZ!$C$30:$I$30,0)),"F","C")</f>
        <v>28.333333333333332</v>
      </c>
      <c r="L5662" s="34">
        <f>CONVERT(INDEX(DHW_StPt_Sch_EZ!$C$4:$I$27,MATCH(Schedules_8760!$C5662,DHW_StPt_Sch_EZ!$B$4:$B$27,0),MATCH(Schedules_8760!$F5662,DHW_StPt_Sch_EZ!$C$3:$I$3,0)),"F","C")</f>
        <v>53.333333333333329</v>
      </c>
      <c r="M5662" s="34">
        <f>CONVERT(INDEX(DHW_StPt_Sch_EZ!$C$31:$I$54,MATCH(Schedules_8760!$C5662,DHW_StPt_Sch_EZ!$B$31:$B$54,0),MATCH(Schedules_8760!$F5662,DHW_StPt_Sch_EZ!$C$30:$I$30,0)),"F","C")</f>
        <v>53.333333333333329</v>
      </c>
      <c r="N5662" s="12"/>
      <c r="O5662" s="12"/>
      <c r="P5662" s="12"/>
    </row>
    <row r="5663" spans="1:16" x14ac:dyDescent="0.25">
      <c r="A5663" s="35">
        <v>5662</v>
      </c>
      <c r="B5663" s="89">
        <v>236.875</v>
      </c>
      <c r="C5663" s="35">
        <f t="shared" si="440"/>
        <v>22</v>
      </c>
      <c r="D5663" s="35">
        <f t="shared" si="443"/>
        <v>236</v>
      </c>
      <c r="E5663" s="35">
        <f t="shared" si="444"/>
        <v>5</v>
      </c>
      <c r="F5663" s="35" t="str">
        <f t="shared" si="441"/>
        <v>Thursday</v>
      </c>
      <c r="G5663" s="35">
        <f t="shared" si="442"/>
        <v>8</v>
      </c>
      <c r="H5663" s="34">
        <f>CONVERT(INDEX(Htg_StPt_Sch_EZ!$C$4:$I$27,MATCH(Schedules_8760!$C5663,Htg_StPt_Sch_EZ!$B$4:$B$27,0),MATCH(Schedules_8760!$F5663,Htg_StPt_Sch_EZ!$C$3:$I$3,0)),"F","C")</f>
        <v>20.555555555555554</v>
      </c>
      <c r="I5663" s="34">
        <f>CONVERT(INDEX(Htg_StPt_Sch_EZ!$C$31:$I$54,MATCH(Schedules_8760!$C5663,Htg_StPt_Sch_EZ!$B$31:$B$54,0),MATCH(Schedules_8760!$F5663,Htg_StPt_Sch_EZ!$C$30:$I$30,0)),"F","C")</f>
        <v>19.444444444444443</v>
      </c>
      <c r="J5663" s="34">
        <f>CONVERT(INDEX(Clg_StPt_Sch_EZ!$C$4:$I$27,MATCH(Schedules_8760!$C5663,Clg_StPt_Sch_EZ!$B$4:$B$27,0),MATCH(Schedules_8760!$F5663,Clg_StPt_Sch_EZ!$C$3:$I$3,0)),"F","C")</f>
        <v>25.555555555555554</v>
      </c>
      <c r="K5663" s="34">
        <f>CONVERT(INDEX(Clg_StPt_Sch_EZ!$C$31:$I$54,MATCH(Schedules_8760!$C5663,Clg_StPt_Sch_EZ!$B$31:$B$54,0),MATCH(Schedules_8760!$F5663,Clg_StPt_Sch_EZ!$C$30:$I$30,0)),"F","C")</f>
        <v>28.333333333333332</v>
      </c>
      <c r="L5663" s="34">
        <f>CONVERT(INDEX(DHW_StPt_Sch_EZ!$C$4:$I$27,MATCH(Schedules_8760!$C5663,DHW_StPt_Sch_EZ!$B$4:$B$27,0),MATCH(Schedules_8760!$F5663,DHW_StPt_Sch_EZ!$C$3:$I$3,0)),"F","C")</f>
        <v>53.333333333333329</v>
      </c>
      <c r="M5663" s="34">
        <f>CONVERT(INDEX(DHW_StPt_Sch_EZ!$C$31:$I$54,MATCH(Schedules_8760!$C5663,DHW_StPt_Sch_EZ!$B$31:$B$54,0),MATCH(Schedules_8760!$F5663,DHW_StPt_Sch_EZ!$C$30:$I$30,0)),"F","C")</f>
        <v>53.333333333333329</v>
      </c>
      <c r="N5663" s="12"/>
      <c r="O5663" s="12"/>
      <c r="P5663" s="12"/>
    </row>
    <row r="5664" spans="1:16" x14ac:dyDescent="0.25">
      <c r="A5664" s="35">
        <v>5663</v>
      </c>
      <c r="B5664" s="89">
        <v>236.91666666666671</v>
      </c>
      <c r="C5664" s="35">
        <f t="shared" si="440"/>
        <v>23</v>
      </c>
      <c r="D5664" s="35">
        <f t="shared" si="443"/>
        <v>236</v>
      </c>
      <c r="E5664" s="35">
        <f t="shared" si="444"/>
        <v>5</v>
      </c>
      <c r="F5664" s="35" t="str">
        <f t="shared" si="441"/>
        <v>Thursday</v>
      </c>
      <c r="G5664" s="35">
        <f t="shared" si="442"/>
        <v>8</v>
      </c>
      <c r="H5664" s="34">
        <f>CONVERT(INDEX(Htg_StPt_Sch_EZ!$C$4:$I$27,MATCH(Schedules_8760!$C5664,Htg_StPt_Sch_EZ!$B$4:$B$27,0),MATCH(Schedules_8760!$F5664,Htg_StPt_Sch_EZ!$C$3:$I$3,0)),"F","C")</f>
        <v>20.555555555555554</v>
      </c>
      <c r="I5664" s="34">
        <f>CONVERT(INDEX(Htg_StPt_Sch_EZ!$C$31:$I$54,MATCH(Schedules_8760!$C5664,Htg_StPt_Sch_EZ!$B$31:$B$54,0),MATCH(Schedules_8760!$F5664,Htg_StPt_Sch_EZ!$C$30:$I$30,0)),"F","C")</f>
        <v>19.444444444444443</v>
      </c>
      <c r="J5664" s="34">
        <f>CONVERT(INDEX(Clg_StPt_Sch_EZ!$C$4:$I$27,MATCH(Schedules_8760!$C5664,Clg_StPt_Sch_EZ!$B$4:$B$27,0),MATCH(Schedules_8760!$F5664,Clg_StPt_Sch_EZ!$C$3:$I$3,0)),"F","C")</f>
        <v>25.555555555555554</v>
      </c>
      <c r="K5664" s="34">
        <f>CONVERT(INDEX(Clg_StPt_Sch_EZ!$C$31:$I$54,MATCH(Schedules_8760!$C5664,Clg_StPt_Sch_EZ!$B$31:$B$54,0),MATCH(Schedules_8760!$F5664,Clg_StPt_Sch_EZ!$C$30:$I$30,0)),"F","C")</f>
        <v>28.333333333333332</v>
      </c>
      <c r="L5664" s="34">
        <f>CONVERT(INDEX(DHW_StPt_Sch_EZ!$C$4:$I$27,MATCH(Schedules_8760!$C5664,DHW_StPt_Sch_EZ!$B$4:$B$27,0),MATCH(Schedules_8760!$F5664,DHW_StPt_Sch_EZ!$C$3:$I$3,0)),"F","C")</f>
        <v>53.333333333333329</v>
      </c>
      <c r="M5664" s="34">
        <f>CONVERT(INDEX(DHW_StPt_Sch_EZ!$C$31:$I$54,MATCH(Schedules_8760!$C5664,DHW_StPt_Sch_EZ!$B$31:$B$54,0),MATCH(Schedules_8760!$F5664,DHW_StPt_Sch_EZ!$C$30:$I$30,0)),"F","C")</f>
        <v>53.333333333333329</v>
      </c>
      <c r="N5664" s="12"/>
      <c r="O5664" s="12"/>
      <c r="P5664" s="12"/>
    </row>
    <row r="5665" spans="1:16" x14ac:dyDescent="0.25">
      <c r="A5665" s="35">
        <v>5664</v>
      </c>
      <c r="B5665" s="89">
        <v>236.95833333333329</v>
      </c>
      <c r="C5665" s="35">
        <f t="shared" si="440"/>
        <v>24</v>
      </c>
      <c r="D5665" s="35">
        <f t="shared" si="443"/>
        <v>236</v>
      </c>
      <c r="E5665" s="35">
        <f t="shared" si="444"/>
        <v>5</v>
      </c>
      <c r="F5665" s="35" t="str">
        <f t="shared" si="441"/>
        <v>Thursday</v>
      </c>
      <c r="G5665" s="35">
        <f t="shared" si="442"/>
        <v>8</v>
      </c>
      <c r="H5665" s="34">
        <f>CONVERT(INDEX(Htg_StPt_Sch_EZ!$C$4:$I$27,MATCH(Schedules_8760!$C5665,Htg_StPt_Sch_EZ!$B$4:$B$27,0),MATCH(Schedules_8760!$F5665,Htg_StPt_Sch_EZ!$C$3:$I$3,0)),"F","C")</f>
        <v>20.555555555555554</v>
      </c>
      <c r="I5665" s="34">
        <f>CONVERT(INDEX(Htg_StPt_Sch_EZ!$C$31:$I$54,MATCH(Schedules_8760!$C5665,Htg_StPt_Sch_EZ!$B$31:$B$54,0),MATCH(Schedules_8760!$F5665,Htg_StPt_Sch_EZ!$C$30:$I$30,0)),"F","C")</f>
        <v>19.444444444444443</v>
      </c>
      <c r="J5665" s="34">
        <f>CONVERT(INDEX(Clg_StPt_Sch_EZ!$C$4:$I$27,MATCH(Schedules_8760!$C5665,Clg_StPt_Sch_EZ!$B$4:$B$27,0),MATCH(Schedules_8760!$F5665,Clg_StPt_Sch_EZ!$C$3:$I$3,0)),"F","C")</f>
        <v>25.555555555555554</v>
      </c>
      <c r="K5665" s="34">
        <f>CONVERT(INDEX(Clg_StPt_Sch_EZ!$C$31:$I$54,MATCH(Schedules_8760!$C5665,Clg_StPt_Sch_EZ!$B$31:$B$54,0),MATCH(Schedules_8760!$F5665,Clg_StPt_Sch_EZ!$C$30:$I$30,0)),"F","C")</f>
        <v>28.333333333333332</v>
      </c>
      <c r="L5665" s="34">
        <f>CONVERT(INDEX(DHW_StPt_Sch_EZ!$C$4:$I$27,MATCH(Schedules_8760!$C5665,DHW_StPt_Sch_EZ!$B$4:$B$27,0),MATCH(Schedules_8760!$F5665,DHW_StPt_Sch_EZ!$C$3:$I$3,0)),"F","C")</f>
        <v>53.333333333333329</v>
      </c>
      <c r="M5665" s="34">
        <f>CONVERT(INDEX(DHW_StPt_Sch_EZ!$C$31:$I$54,MATCH(Schedules_8760!$C5665,DHW_StPt_Sch_EZ!$B$31:$B$54,0),MATCH(Schedules_8760!$F5665,DHW_StPt_Sch_EZ!$C$30:$I$30,0)),"F","C")</f>
        <v>53.333333333333329</v>
      </c>
      <c r="N5665" s="12"/>
      <c r="O5665" s="12"/>
      <c r="P5665" s="12"/>
    </row>
    <row r="5666" spans="1:16" x14ac:dyDescent="0.25">
      <c r="A5666" s="35">
        <v>5665</v>
      </c>
      <c r="B5666" s="89">
        <v>237</v>
      </c>
      <c r="C5666" s="35">
        <f t="shared" si="440"/>
        <v>1</v>
      </c>
      <c r="D5666" s="35">
        <f t="shared" si="443"/>
        <v>237</v>
      </c>
      <c r="E5666" s="35">
        <f t="shared" si="444"/>
        <v>6</v>
      </c>
      <c r="F5666" s="35" t="str">
        <f t="shared" si="441"/>
        <v>Friday</v>
      </c>
      <c r="G5666" s="35">
        <f t="shared" si="442"/>
        <v>8</v>
      </c>
      <c r="H5666" s="34">
        <f>CONVERT(INDEX(Htg_StPt_Sch_EZ!$C$4:$I$27,MATCH(Schedules_8760!$C5666,Htg_StPt_Sch_EZ!$B$4:$B$27,0),MATCH(Schedules_8760!$F5666,Htg_StPt_Sch_EZ!$C$3:$I$3,0)),"F","C")</f>
        <v>20.555555555555554</v>
      </c>
      <c r="I5666" s="34">
        <f>CONVERT(INDEX(Htg_StPt_Sch_EZ!$C$31:$I$54,MATCH(Schedules_8760!$C5666,Htg_StPt_Sch_EZ!$B$31:$B$54,0),MATCH(Schedules_8760!$F5666,Htg_StPt_Sch_EZ!$C$30:$I$30,0)),"F","C")</f>
        <v>19.444444444444443</v>
      </c>
      <c r="J5666" s="34">
        <f>CONVERT(INDEX(Clg_StPt_Sch_EZ!$C$4:$I$27,MATCH(Schedules_8760!$C5666,Clg_StPt_Sch_EZ!$B$4:$B$27,0),MATCH(Schedules_8760!$F5666,Clg_StPt_Sch_EZ!$C$3:$I$3,0)),"F","C")</f>
        <v>25.555555555555554</v>
      </c>
      <c r="K5666" s="34">
        <f>CONVERT(INDEX(Clg_StPt_Sch_EZ!$C$31:$I$54,MATCH(Schedules_8760!$C5666,Clg_StPt_Sch_EZ!$B$31:$B$54,0),MATCH(Schedules_8760!$F5666,Clg_StPt_Sch_EZ!$C$30:$I$30,0)),"F","C")</f>
        <v>28.333333333333332</v>
      </c>
      <c r="L5666" s="34">
        <f>CONVERT(INDEX(DHW_StPt_Sch_EZ!$C$4:$I$27,MATCH(Schedules_8760!$C5666,DHW_StPt_Sch_EZ!$B$4:$B$27,0),MATCH(Schedules_8760!$F5666,DHW_StPt_Sch_EZ!$C$3:$I$3,0)),"F","C")</f>
        <v>53.333333333333329</v>
      </c>
      <c r="M5666" s="34">
        <f>CONVERT(INDEX(DHW_StPt_Sch_EZ!$C$31:$I$54,MATCH(Schedules_8760!$C5666,DHW_StPt_Sch_EZ!$B$31:$B$54,0),MATCH(Schedules_8760!$F5666,DHW_StPt_Sch_EZ!$C$30:$I$30,0)),"F","C")</f>
        <v>53.333333333333329</v>
      </c>
      <c r="N5666" s="12"/>
      <c r="O5666" s="12"/>
      <c r="P5666" s="12"/>
    </row>
    <row r="5667" spans="1:16" x14ac:dyDescent="0.25">
      <c r="A5667" s="35">
        <v>5666</v>
      </c>
      <c r="B5667" s="89">
        <v>237.04166666666671</v>
      </c>
      <c r="C5667" s="35">
        <f t="shared" si="440"/>
        <v>2</v>
      </c>
      <c r="D5667" s="35">
        <f t="shared" si="443"/>
        <v>237</v>
      </c>
      <c r="E5667" s="35">
        <f t="shared" si="444"/>
        <v>6</v>
      </c>
      <c r="F5667" s="35" t="str">
        <f t="shared" si="441"/>
        <v>Friday</v>
      </c>
      <c r="G5667" s="35">
        <f t="shared" si="442"/>
        <v>8</v>
      </c>
      <c r="H5667" s="34">
        <f>CONVERT(INDEX(Htg_StPt_Sch_EZ!$C$4:$I$27,MATCH(Schedules_8760!$C5667,Htg_StPt_Sch_EZ!$B$4:$B$27,0),MATCH(Schedules_8760!$F5667,Htg_StPt_Sch_EZ!$C$3:$I$3,0)),"F","C")</f>
        <v>20.555555555555554</v>
      </c>
      <c r="I5667" s="34">
        <f>CONVERT(INDEX(Htg_StPt_Sch_EZ!$C$31:$I$54,MATCH(Schedules_8760!$C5667,Htg_StPt_Sch_EZ!$B$31:$B$54,0),MATCH(Schedules_8760!$F5667,Htg_StPt_Sch_EZ!$C$30:$I$30,0)),"F","C")</f>
        <v>19.444444444444443</v>
      </c>
      <c r="J5667" s="34">
        <f>CONVERT(INDEX(Clg_StPt_Sch_EZ!$C$4:$I$27,MATCH(Schedules_8760!$C5667,Clg_StPt_Sch_EZ!$B$4:$B$27,0),MATCH(Schedules_8760!$F5667,Clg_StPt_Sch_EZ!$C$3:$I$3,0)),"F","C")</f>
        <v>25.555555555555554</v>
      </c>
      <c r="K5667" s="34">
        <f>CONVERT(INDEX(Clg_StPt_Sch_EZ!$C$31:$I$54,MATCH(Schedules_8760!$C5667,Clg_StPt_Sch_EZ!$B$31:$B$54,0),MATCH(Schedules_8760!$F5667,Clg_StPt_Sch_EZ!$C$30:$I$30,0)),"F","C")</f>
        <v>28.333333333333332</v>
      </c>
      <c r="L5667" s="34">
        <f>CONVERT(INDEX(DHW_StPt_Sch_EZ!$C$4:$I$27,MATCH(Schedules_8760!$C5667,DHW_StPt_Sch_EZ!$B$4:$B$27,0),MATCH(Schedules_8760!$F5667,DHW_StPt_Sch_EZ!$C$3:$I$3,0)),"F","C")</f>
        <v>53.333333333333329</v>
      </c>
      <c r="M5667" s="34">
        <f>CONVERT(INDEX(DHW_StPt_Sch_EZ!$C$31:$I$54,MATCH(Schedules_8760!$C5667,DHW_StPt_Sch_EZ!$B$31:$B$54,0),MATCH(Schedules_8760!$F5667,DHW_StPt_Sch_EZ!$C$30:$I$30,0)),"F","C")</f>
        <v>53.333333333333329</v>
      </c>
      <c r="N5667" s="12"/>
      <c r="O5667" s="12"/>
      <c r="P5667" s="12"/>
    </row>
    <row r="5668" spans="1:16" x14ac:dyDescent="0.25">
      <c r="A5668" s="35">
        <v>5667</v>
      </c>
      <c r="B5668" s="89">
        <v>237.08333333333329</v>
      </c>
      <c r="C5668" s="35">
        <f t="shared" si="440"/>
        <v>3</v>
      </c>
      <c r="D5668" s="35">
        <f t="shared" si="443"/>
        <v>237</v>
      </c>
      <c r="E5668" s="35">
        <f t="shared" si="444"/>
        <v>6</v>
      </c>
      <c r="F5668" s="35" t="str">
        <f t="shared" si="441"/>
        <v>Friday</v>
      </c>
      <c r="G5668" s="35">
        <f t="shared" si="442"/>
        <v>8</v>
      </c>
      <c r="H5668" s="34">
        <f>CONVERT(INDEX(Htg_StPt_Sch_EZ!$C$4:$I$27,MATCH(Schedules_8760!$C5668,Htg_StPt_Sch_EZ!$B$4:$B$27,0),MATCH(Schedules_8760!$F5668,Htg_StPt_Sch_EZ!$C$3:$I$3,0)),"F","C")</f>
        <v>20.555555555555554</v>
      </c>
      <c r="I5668" s="34">
        <f>CONVERT(INDEX(Htg_StPt_Sch_EZ!$C$31:$I$54,MATCH(Schedules_8760!$C5668,Htg_StPt_Sch_EZ!$B$31:$B$54,0),MATCH(Schedules_8760!$F5668,Htg_StPt_Sch_EZ!$C$30:$I$30,0)),"F","C")</f>
        <v>19.444444444444443</v>
      </c>
      <c r="J5668" s="34">
        <f>CONVERT(INDEX(Clg_StPt_Sch_EZ!$C$4:$I$27,MATCH(Schedules_8760!$C5668,Clg_StPt_Sch_EZ!$B$4:$B$27,0),MATCH(Schedules_8760!$F5668,Clg_StPt_Sch_EZ!$C$3:$I$3,0)),"F","C")</f>
        <v>25.555555555555554</v>
      </c>
      <c r="K5668" s="34">
        <f>CONVERT(INDEX(Clg_StPt_Sch_EZ!$C$31:$I$54,MATCH(Schedules_8760!$C5668,Clg_StPt_Sch_EZ!$B$31:$B$54,0),MATCH(Schedules_8760!$F5668,Clg_StPt_Sch_EZ!$C$30:$I$30,0)),"F","C")</f>
        <v>28.333333333333332</v>
      </c>
      <c r="L5668" s="34">
        <f>CONVERT(INDEX(DHW_StPt_Sch_EZ!$C$4:$I$27,MATCH(Schedules_8760!$C5668,DHW_StPt_Sch_EZ!$B$4:$B$27,0),MATCH(Schedules_8760!$F5668,DHW_StPt_Sch_EZ!$C$3:$I$3,0)),"F","C")</f>
        <v>53.333333333333329</v>
      </c>
      <c r="M5668" s="34">
        <f>CONVERT(INDEX(DHW_StPt_Sch_EZ!$C$31:$I$54,MATCH(Schedules_8760!$C5668,DHW_StPt_Sch_EZ!$B$31:$B$54,0),MATCH(Schedules_8760!$F5668,DHW_StPt_Sch_EZ!$C$30:$I$30,0)),"F","C")</f>
        <v>53.333333333333329</v>
      </c>
      <c r="N5668" s="12"/>
      <c r="O5668" s="12"/>
      <c r="P5668" s="12"/>
    </row>
    <row r="5669" spans="1:16" x14ac:dyDescent="0.25">
      <c r="A5669" s="35">
        <v>5668</v>
      </c>
      <c r="B5669" s="89">
        <v>237.125</v>
      </c>
      <c r="C5669" s="35">
        <f t="shared" si="440"/>
        <v>4</v>
      </c>
      <c r="D5669" s="35">
        <f t="shared" si="443"/>
        <v>237</v>
      </c>
      <c r="E5669" s="35">
        <f t="shared" si="444"/>
        <v>6</v>
      </c>
      <c r="F5669" s="35" t="str">
        <f t="shared" si="441"/>
        <v>Friday</v>
      </c>
      <c r="G5669" s="35">
        <f t="shared" si="442"/>
        <v>8</v>
      </c>
      <c r="H5669" s="34">
        <f>CONVERT(INDEX(Htg_StPt_Sch_EZ!$C$4:$I$27,MATCH(Schedules_8760!$C5669,Htg_StPt_Sch_EZ!$B$4:$B$27,0),MATCH(Schedules_8760!$F5669,Htg_StPt_Sch_EZ!$C$3:$I$3,0)),"F","C")</f>
        <v>20.555555555555554</v>
      </c>
      <c r="I5669" s="34">
        <f>CONVERT(INDEX(Htg_StPt_Sch_EZ!$C$31:$I$54,MATCH(Schedules_8760!$C5669,Htg_StPt_Sch_EZ!$B$31:$B$54,0),MATCH(Schedules_8760!$F5669,Htg_StPt_Sch_EZ!$C$30:$I$30,0)),"F","C")</f>
        <v>19.444444444444443</v>
      </c>
      <c r="J5669" s="34">
        <f>CONVERT(INDEX(Clg_StPt_Sch_EZ!$C$4:$I$27,MATCH(Schedules_8760!$C5669,Clg_StPt_Sch_EZ!$B$4:$B$27,0),MATCH(Schedules_8760!$F5669,Clg_StPt_Sch_EZ!$C$3:$I$3,0)),"F","C")</f>
        <v>25.555555555555554</v>
      </c>
      <c r="K5669" s="34">
        <f>CONVERT(INDEX(Clg_StPt_Sch_EZ!$C$31:$I$54,MATCH(Schedules_8760!$C5669,Clg_StPt_Sch_EZ!$B$31:$B$54,0),MATCH(Schedules_8760!$F5669,Clg_StPt_Sch_EZ!$C$30:$I$30,0)),"F","C")</f>
        <v>28.333333333333332</v>
      </c>
      <c r="L5669" s="34">
        <f>CONVERT(INDEX(DHW_StPt_Sch_EZ!$C$4:$I$27,MATCH(Schedules_8760!$C5669,DHW_StPt_Sch_EZ!$B$4:$B$27,0),MATCH(Schedules_8760!$F5669,DHW_StPt_Sch_EZ!$C$3:$I$3,0)),"F","C")</f>
        <v>53.333333333333329</v>
      </c>
      <c r="M5669" s="34">
        <f>CONVERT(INDEX(DHW_StPt_Sch_EZ!$C$31:$I$54,MATCH(Schedules_8760!$C5669,DHW_StPt_Sch_EZ!$B$31:$B$54,0),MATCH(Schedules_8760!$F5669,DHW_StPt_Sch_EZ!$C$30:$I$30,0)),"F","C")</f>
        <v>53.333333333333329</v>
      </c>
      <c r="N5669" s="12"/>
      <c r="O5669" s="12"/>
      <c r="P5669" s="12"/>
    </row>
    <row r="5670" spans="1:16" x14ac:dyDescent="0.25">
      <c r="A5670" s="35">
        <v>5669</v>
      </c>
      <c r="B5670" s="89">
        <v>237.16666666666671</v>
      </c>
      <c r="C5670" s="35">
        <f t="shared" si="440"/>
        <v>5</v>
      </c>
      <c r="D5670" s="35">
        <f t="shared" si="443"/>
        <v>237</v>
      </c>
      <c r="E5670" s="35">
        <f t="shared" si="444"/>
        <v>6</v>
      </c>
      <c r="F5670" s="35" t="str">
        <f t="shared" si="441"/>
        <v>Friday</v>
      </c>
      <c r="G5670" s="35">
        <f t="shared" si="442"/>
        <v>8</v>
      </c>
      <c r="H5670" s="34">
        <f>CONVERT(INDEX(Htg_StPt_Sch_EZ!$C$4:$I$27,MATCH(Schedules_8760!$C5670,Htg_StPt_Sch_EZ!$B$4:$B$27,0),MATCH(Schedules_8760!$F5670,Htg_StPt_Sch_EZ!$C$3:$I$3,0)),"F","C")</f>
        <v>20.555555555555554</v>
      </c>
      <c r="I5670" s="34">
        <f>CONVERT(INDEX(Htg_StPt_Sch_EZ!$C$31:$I$54,MATCH(Schedules_8760!$C5670,Htg_StPt_Sch_EZ!$B$31:$B$54,0),MATCH(Schedules_8760!$F5670,Htg_StPt_Sch_EZ!$C$30:$I$30,0)),"F","C")</f>
        <v>19.444444444444443</v>
      </c>
      <c r="J5670" s="34">
        <f>CONVERT(INDEX(Clg_StPt_Sch_EZ!$C$4:$I$27,MATCH(Schedules_8760!$C5670,Clg_StPt_Sch_EZ!$B$4:$B$27,0),MATCH(Schedules_8760!$F5670,Clg_StPt_Sch_EZ!$C$3:$I$3,0)),"F","C")</f>
        <v>25.555555555555554</v>
      </c>
      <c r="K5670" s="34">
        <f>CONVERT(INDEX(Clg_StPt_Sch_EZ!$C$31:$I$54,MATCH(Schedules_8760!$C5670,Clg_StPt_Sch_EZ!$B$31:$B$54,0),MATCH(Schedules_8760!$F5670,Clg_StPt_Sch_EZ!$C$30:$I$30,0)),"F","C")</f>
        <v>28.333333333333332</v>
      </c>
      <c r="L5670" s="34">
        <f>CONVERT(INDEX(DHW_StPt_Sch_EZ!$C$4:$I$27,MATCH(Schedules_8760!$C5670,DHW_StPt_Sch_EZ!$B$4:$B$27,0),MATCH(Schedules_8760!$F5670,DHW_StPt_Sch_EZ!$C$3:$I$3,0)),"F","C")</f>
        <v>53.333333333333329</v>
      </c>
      <c r="M5670" s="34">
        <f>CONVERT(INDEX(DHW_StPt_Sch_EZ!$C$31:$I$54,MATCH(Schedules_8760!$C5670,DHW_StPt_Sch_EZ!$B$31:$B$54,0),MATCH(Schedules_8760!$F5670,DHW_StPt_Sch_EZ!$C$30:$I$30,0)),"F","C")</f>
        <v>53.333333333333329</v>
      </c>
      <c r="N5670" s="12"/>
      <c r="O5670" s="12"/>
      <c r="P5670" s="12"/>
    </row>
    <row r="5671" spans="1:16" x14ac:dyDescent="0.25">
      <c r="A5671" s="35">
        <v>5670</v>
      </c>
      <c r="B5671" s="89">
        <v>237.20833333333329</v>
      </c>
      <c r="C5671" s="35">
        <f t="shared" si="440"/>
        <v>6</v>
      </c>
      <c r="D5671" s="35">
        <f t="shared" si="443"/>
        <v>237</v>
      </c>
      <c r="E5671" s="35">
        <f t="shared" si="444"/>
        <v>6</v>
      </c>
      <c r="F5671" s="35" t="str">
        <f t="shared" si="441"/>
        <v>Friday</v>
      </c>
      <c r="G5671" s="35">
        <f t="shared" si="442"/>
        <v>8</v>
      </c>
      <c r="H5671" s="34">
        <f>CONVERT(INDEX(Htg_StPt_Sch_EZ!$C$4:$I$27,MATCH(Schedules_8760!$C5671,Htg_StPt_Sch_EZ!$B$4:$B$27,0),MATCH(Schedules_8760!$F5671,Htg_StPt_Sch_EZ!$C$3:$I$3,0)),"F","C")</f>
        <v>20.555555555555554</v>
      </c>
      <c r="I5671" s="34">
        <f>CONVERT(INDEX(Htg_StPt_Sch_EZ!$C$31:$I$54,MATCH(Schedules_8760!$C5671,Htg_StPt_Sch_EZ!$B$31:$B$54,0),MATCH(Schedules_8760!$F5671,Htg_StPt_Sch_EZ!$C$30:$I$30,0)),"F","C")</f>
        <v>19.444444444444443</v>
      </c>
      <c r="J5671" s="34">
        <f>CONVERT(INDEX(Clg_StPt_Sch_EZ!$C$4:$I$27,MATCH(Schedules_8760!$C5671,Clg_StPt_Sch_EZ!$B$4:$B$27,0),MATCH(Schedules_8760!$F5671,Clg_StPt_Sch_EZ!$C$3:$I$3,0)),"F","C")</f>
        <v>25.555555555555554</v>
      </c>
      <c r="K5671" s="34">
        <f>CONVERT(INDEX(Clg_StPt_Sch_EZ!$C$31:$I$54,MATCH(Schedules_8760!$C5671,Clg_StPt_Sch_EZ!$B$31:$B$54,0),MATCH(Schedules_8760!$F5671,Clg_StPt_Sch_EZ!$C$30:$I$30,0)),"F","C")</f>
        <v>28.333333333333332</v>
      </c>
      <c r="L5671" s="34">
        <f>CONVERT(INDEX(DHW_StPt_Sch_EZ!$C$4:$I$27,MATCH(Schedules_8760!$C5671,DHW_StPt_Sch_EZ!$B$4:$B$27,0),MATCH(Schedules_8760!$F5671,DHW_StPt_Sch_EZ!$C$3:$I$3,0)),"F","C")</f>
        <v>53.333333333333329</v>
      </c>
      <c r="M5671" s="34">
        <f>CONVERT(INDEX(DHW_StPt_Sch_EZ!$C$31:$I$54,MATCH(Schedules_8760!$C5671,DHW_StPt_Sch_EZ!$B$31:$B$54,0),MATCH(Schedules_8760!$F5671,DHW_StPt_Sch_EZ!$C$30:$I$30,0)),"F","C")</f>
        <v>53.333333333333329</v>
      </c>
      <c r="N5671" s="12"/>
      <c r="O5671" s="12"/>
      <c r="P5671" s="12"/>
    </row>
    <row r="5672" spans="1:16" x14ac:dyDescent="0.25">
      <c r="A5672" s="35">
        <v>5671</v>
      </c>
      <c r="B5672" s="89">
        <v>237.25</v>
      </c>
      <c r="C5672" s="35">
        <f t="shared" si="440"/>
        <v>7</v>
      </c>
      <c r="D5672" s="35">
        <f t="shared" si="443"/>
        <v>237</v>
      </c>
      <c r="E5672" s="35">
        <f t="shared" si="444"/>
        <v>6</v>
      </c>
      <c r="F5672" s="35" t="str">
        <f t="shared" si="441"/>
        <v>Friday</v>
      </c>
      <c r="G5672" s="35">
        <f t="shared" si="442"/>
        <v>8</v>
      </c>
      <c r="H5672" s="34">
        <f>CONVERT(INDEX(Htg_StPt_Sch_EZ!$C$4:$I$27,MATCH(Schedules_8760!$C5672,Htg_StPt_Sch_EZ!$B$4:$B$27,0),MATCH(Schedules_8760!$F5672,Htg_StPt_Sch_EZ!$C$3:$I$3,0)),"F","C")</f>
        <v>20.555555555555554</v>
      </c>
      <c r="I5672" s="34">
        <f>CONVERT(INDEX(Htg_StPt_Sch_EZ!$C$31:$I$54,MATCH(Schedules_8760!$C5672,Htg_StPt_Sch_EZ!$B$31:$B$54,0),MATCH(Schedules_8760!$F5672,Htg_StPt_Sch_EZ!$C$30:$I$30,0)),"F","C")</f>
        <v>19.444444444444443</v>
      </c>
      <c r="J5672" s="34">
        <f>CONVERT(INDEX(Clg_StPt_Sch_EZ!$C$4:$I$27,MATCH(Schedules_8760!$C5672,Clg_StPt_Sch_EZ!$B$4:$B$27,0),MATCH(Schedules_8760!$F5672,Clg_StPt_Sch_EZ!$C$3:$I$3,0)),"F","C")</f>
        <v>25.555555555555554</v>
      </c>
      <c r="K5672" s="34">
        <f>CONVERT(INDEX(Clg_StPt_Sch_EZ!$C$31:$I$54,MATCH(Schedules_8760!$C5672,Clg_StPt_Sch_EZ!$B$31:$B$54,0),MATCH(Schedules_8760!$F5672,Clg_StPt_Sch_EZ!$C$30:$I$30,0)),"F","C")</f>
        <v>28.333333333333332</v>
      </c>
      <c r="L5672" s="34">
        <f>CONVERT(INDEX(DHW_StPt_Sch_EZ!$C$4:$I$27,MATCH(Schedules_8760!$C5672,DHW_StPt_Sch_EZ!$B$4:$B$27,0),MATCH(Schedules_8760!$F5672,DHW_StPt_Sch_EZ!$C$3:$I$3,0)),"F","C")</f>
        <v>53.333333333333329</v>
      </c>
      <c r="M5672" s="34">
        <f>CONVERT(INDEX(DHW_StPt_Sch_EZ!$C$31:$I$54,MATCH(Schedules_8760!$C5672,DHW_StPt_Sch_EZ!$B$31:$B$54,0),MATCH(Schedules_8760!$F5672,DHW_StPt_Sch_EZ!$C$30:$I$30,0)),"F","C")</f>
        <v>53.333333333333329</v>
      </c>
      <c r="N5672" s="12"/>
      <c r="O5672" s="12"/>
      <c r="P5672" s="12"/>
    </row>
    <row r="5673" spans="1:16" x14ac:dyDescent="0.25">
      <c r="A5673" s="35">
        <v>5672</v>
      </c>
      <c r="B5673" s="89">
        <v>237.29166666666671</v>
      </c>
      <c r="C5673" s="35">
        <f t="shared" si="440"/>
        <v>8</v>
      </c>
      <c r="D5673" s="35">
        <f t="shared" si="443"/>
        <v>237</v>
      </c>
      <c r="E5673" s="35">
        <f t="shared" si="444"/>
        <v>6</v>
      </c>
      <c r="F5673" s="35" t="str">
        <f t="shared" si="441"/>
        <v>Friday</v>
      </c>
      <c r="G5673" s="35">
        <f t="shared" si="442"/>
        <v>8</v>
      </c>
      <c r="H5673" s="34">
        <f>CONVERT(INDEX(Htg_StPt_Sch_EZ!$C$4:$I$27,MATCH(Schedules_8760!$C5673,Htg_StPt_Sch_EZ!$B$4:$B$27,0),MATCH(Schedules_8760!$F5673,Htg_StPt_Sch_EZ!$C$3:$I$3,0)),"F","C")</f>
        <v>20.555555555555554</v>
      </c>
      <c r="I5673" s="34">
        <f>CONVERT(INDEX(Htg_StPt_Sch_EZ!$C$31:$I$54,MATCH(Schedules_8760!$C5673,Htg_StPt_Sch_EZ!$B$31:$B$54,0),MATCH(Schedules_8760!$F5673,Htg_StPt_Sch_EZ!$C$30:$I$30,0)),"F","C")</f>
        <v>19.444444444444443</v>
      </c>
      <c r="J5673" s="34">
        <f>CONVERT(INDEX(Clg_StPt_Sch_EZ!$C$4:$I$27,MATCH(Schedules_8760!$C5673,Clg_StPt_Sch_EZ!$B$4:$B$27,0),MATCH(Schedules_8760!$F5673,Clg_StPt_Sch_EZ!$C$3:$I$3,0)),"F","C")</f>
        <v>25.555555555555554</v>
      </c>
      <c r="K5673" s="34">
        <f>CONVERT(INDEX(Clg_StPt_Sch_EZ!$C$31:$I$54,MATCH(Schedules_8760!$C5673,Clg_StPt_Sch_EZ!$B$31:$B$54,0),MATCH(Schedules_8760!$F5673,Clg_StPt_Sch_EZ!$C$30:$I$30,0)),"F","C")</f>
        <v>25</v>
      </c>
      <c r="L5673" s="34">
        <f>CONVERT(INDEX(DHW_StPt_Sch_EZ!$C$4:$I$27,MATCH(Schedules_8760!$C5673,DHW_StPt_Sch_EZ!$B$4:$B$27,0),MATCH(Schedules_8760!$F5673,DHW_StPt_Sch_EZ!$C$3:$I$3,0)),"F","C")</f>
        <v>53.333333333333329</v>
      </c>
      <c r="M5673" s="34">
        <f>CONVERT(INDEX(DHW_StPt_Sch_EZ!$C$31:$I$54,MATCH(Schedules_8760!$C5673,DHW_StPt_Sch_EZ!$B$31:$B$54,0),MATCH(Schedules_8760!$F5673,DHW_StPt_Sch_EZ!$C$30:$I$30,0)),"F","C")</f>
        <v>53.333333333333329</v>
      </c>
      <c r="N5673" s="12"/>
      <c r="O5673" s="12"/>
      <c r="P5673" s="12"/>
    </row>
    <row r="5674" spans="1:16" x14ac:dyDescent="0.25">
      <c r="A5674" s="35">
        <v>5673</v>
      </c>
      <c r="B5674" s="89">
        <v>237.33333333333329</v>
      </c>
      <c r="C5674" s="35">
        <f t="shared" si="440"/>
        <v>9</v>
      </c>
      <c r="D5674" s="35">
        <f t="shared" si="443"/>
        <v>237</v>
      </c>
      <c r="E5674" s="35">
        <f t="shared" si="444"/>
        <v>6</v>
      </c>
      <c r="F5674" s="35" t="str">
        <f t="shared" si="441"/>
        <v>Friday</v>
      </c>
      <c r="G5674" s="35">
        <f t="shared" si="442"/>
        <v>8</v>
      </c>
      <c r="H5674" s="34">
        <f>CONVERT(INDEX(Htg_StPt_Sch_EZ!$C$4:$I$27,MATCH(Schedules_8760!$C5674,Htg_StPt_Sch_EZ!$B$4:$B$27,0),MATCH(Schedules_8760!$F5674,Htg_StPt_Sch_EZ!$C$3:$I$3,0)),"F","C")</f>
        <v>20.555555555555554</v>
      </c>
      <c r="I5674" s="34">
        <f>CONVERT(INDEX(Htg_StPt_Sch_EZ!$C$31:$I$54,MATCH(Schedules_8760!$C5674,Htg_StPt_Sch_EZ!$B$31:$B$54,0),MATCH(Schedules_8760!$F5674,Htg_StPt_Sch_EZ!$C$30:$I$30,0)),"F","C")</f>
        <v>19.444444444444443</v>
      </c>
      <c r="J5674" s="34">
        <f>CONVERT(INDEX(Clg_StPt_Sch_EZ!$C$4:$I$27,MATCH(Schedules_8760!$C5674,Clg_StPt_Sch_EZ!$B$4:$B$27,0),MATCH(Schedules_8760!$F5674,Clg_StPt_Sch_EZ!$C$3:$I$3,0)),"F","C")</f>
        <v>25.555555555555554</v>
      </c>
      <c r="K5674" s="34">
        <f>CONVERT(INDEX(Clg_StPt_Sch_EZ!$C$31:$I$54,MATCH(Schedules_8760!$C5674,Clg_StPt_Sch_EZ!$B$31:$B$54,0),MATCH(Schedules_8760!$F5674,Clg_StPt_Sch_EZ!$C$30:$I$30,0)),"F","C")</f>
        <v>25</v>
      </c>
      <c r="L5674" s="34">
        <f>CONVERT(INDEX(DHW_StPt_Sch_EZ!$C$4:$I$27,MATCH(Schedules_8760!$C5674,DHW_StPt_Sch_EZ!$B$4:$B$27,0),MATCH(Schedules_8760!$F5674,DHW_StPt_Sch_EZ!$C$3:$I$3,0)),"F","C")</f>
        <v>53.333333333333329</v>
      </c>
      <c r="M5674" s="34">
        <f>CONVERT(INDEX(DHW_StPt_Sch_EZ!$C$31:$I$54,MATCH(Schedules_8760!$C5674,DHW_StPt_Sch_EZ!$B$31:$B$54,0),MATCH(Schedules_8760!$F5674,DHW_StPt_Sch_EZ!$C$30:$I$30,0)),"F","C")</f>
        <v>53.333333333333329</v>
      </c>
      <c r="N5674" s="12"/>
      <c r="O5674" s="12"/>
      <c r="P5674" s="12"/>
    </row>
    <row r="5675" spans="1:16" x14ac:dyDescent="0.25">
      <c r="A5675" s="35">
        <v>5674</v>
      </c>
      <c r="B5675" s="89">
        <v>237.375</v>
      </c>
      <c r="C5675" s="35">
        <f t="shared" si="440"/>
        <v>10</v>
      </c>
      <c r="D5675" s="35">
        <f t="shared" si="443"/>
        <v>237</v>
      </c>
      <c r="E5675" s="35">
        <f t="shared" si="444"/>
        <v>6</v>
      </c>
      <c r="F5675" s="35" t="str">
        <f t="shared" si="441"/>
        <v>Friday</v>
      </c>
      <c r="G5675" s="35">
        <f t="shared" si="442"/>
        <v>8</v>
      </c>
      <c r="H5675" s="34">
        <f>CONVERT(INDEX(Htg_StPt_Sch_EZ!$C$4:$I$27,MATCH(Schedules_8760!$C5675,Htg_StPt_Sch_EZ!$B$4:$B$27,0),MATCH(Schedules_8760!$F5675,Htg_StPt_Sch_EZ!$C$3:$I$3,0)),"F","C")</f>
        <v>20.555555555555554</v>
      </c>
      <c r="I5675" s="34">
        <f>CONVERT(INDEX(Htg_StPt_Sch_EZ!$C$31:$I$54,MATCH(Schedules_8760!$C5675,Htg_StPt_Sch_EZ!$B$31:$B$54,0),MATCH(Schedules_8760!$F5675,Htg_StPt_Sch_EZ!$C$30:$I$30,0)),"F","C")</f>
        <v>19.444444444444443</v>
      </c>
      <c r="J5675" s="34">
        <f>CONVERT(INDEX(Clg_StPt_Sch_EZ!$C$4:$I$27,MATCH(Schedules_8760!$C5675,Clg_StPt_Sch_EZ!$B$4:$B$27,0),MATCH(Schedules_8760!$F5675,Clg_StPt_Sch_EZ!$C$3:$I$3,0)),"F","C")</f>
        <v>25.555555555555554</v>
      </c>
      <c r="K5675" s="34">
        <f>CONVERT(INDEX(Clg_StPt_Sch_EZ!$C$31:$I$54,MATCH(Schedules_8760!$C5675,Clg_StPt_Sch_EZ!$B$31:$B$54,0),MATCH(Schedules_8760!$F5675,Clg_StPt_Sch_EZ!$C$30:$I$30,0)),"F","C")</f>
        <v>25</v>
      </c>
      <c r="L5675" s="34">
        <f>CONVERT(INDEX(DHW_StPt_Sch_EZ!$C$4:$I$27,MATCH(Schedules_8760!$C5675,DHW_StPt_Sch_EZ!$B$4:$B$27,0),MATCH(Schedules_8760!$F5675,DHW_StPt_Sch_EZ!$C$3:$I$3,0)),"F","C")</f>
        <v>53.333333333333329</v>
      </c>
      <c r="M5675" s="34">
        <f>CONVERT(INDEX(DHW_StPt_Sch_EZ!$C$31:$I$54,MATCH(Schedules_8760!$C5675,DHW_StPt_Sch_EZ!$B$31:$B$54,0),MATCH(Schedules_8760!$F5675,DHW_StPt_Sch_EZ!$C$30:$I$30,0)),"F","C")</f>
        <v>53.333333333333329</v>
      </c>
      <c r="N5675" s="12"/>
      <c r="O5675" s="12"/>
      <c r="P5675" s="12"/>
    </row>
    <row r="5676" spans="1:16" x14ac:dyDescent="0.25">
      <c r="A5676" s="35">
        <v>5675</v>
      </c>
      <c r="B5676" s="89">
        <v>237.41666666666671</v>
      </c>
      <c r="C5676" s="35">
        <f t="shared" si="440"/>
        <v>11</v>
      </c>
      <c r="D5676" s="35">
        <f t="shared" si="443"/>
        <v>237</v>
      </c>
      <c r="E5676" s="35">
        <f t="shared" si="444"/>
        <v>6</v>
      </c>
      <c r="F5676" s="35" t="str">
        <f t="shared" si="441"/>
        <v>Friday</v>
      </c>
      <c r="G5676" s="35">
        <f t="shared" si="442"/>
        <v>8</v>
      </c>
      <c r="H5676" s="34">
        <f>CONVERT(INDEX(Htg_StPt_Sch_EZ!$C$4:$I$27,MATCH(Schedules_8760!$C5676,Htg_StPt_Sch_EZ!$B$4:$B$27,0),MATCH(Schedules_8760!$F5676,Htg_StPt_Sch_EZ!$C$3:$I$3,0)),"F","C")</f>
        <v>20.555555555555554</v>
      </c>
      <c r="I5676" s="34">
        <f>CONVERT(INDEX(Htg_StPt_Sch_EZ!$C$31:$I$54,MATCH(Schedules_8760!$C5676,Htg_StPt_Sch_EZ!$B$31:$B$54,0),MATCH(Schedules_8760!$F5676,Htg_StPt_Sch_EZ!$C$30:$I$30,0)),"F","C")</f>
        <v>19.444444444444443</v>
      </c>
      <c r="J5676" s="34">
        <f>CONVERT(INDEX(Clg_StPt_Sch_EZ!$C$4:$I$27,MATCH(Schedules_8760!$C5676,Clg_StPt_Sch_EZ!$B$4:$B$27,0),MATCH(Schedules_8760!$F5676,Clg_StPt_Sch_EZ!$C$3:$I$3,0)),"F","C")</f>
        <v>25.555555555555554</v>
      </c>
      <c r="K5676" s="34">
        <f>CONVERT(INDEX(Clg_StPt_Sch_EZ!$C$31:$I$54,MATCH(Schedules_8760!$C5676,Clg_StPt_Sch_EZ!$B$31:$B$54,0),MATCH(Schedules_8760!$F5676,Clg_StPt_Sch_EZ!$C$30:$I$30,0)),"F","C")</f>
        <v>25</v>
      </c>
      <c r="L5676" s="34">
        <f>CONVERT(INDEX(DHW_StPt_Sch_EZ!$C$4:$I$27,MATCH(Schedules_8760!$C5676,DHW_StPt_Sch_EZ!$B$4:$B$27,0),MATCH(Schedules_8760!$F5676,DHW_StPt_Sch_EZ!$C$3:$I$3,0)),"F","C")</f>
        <v>53.333333333333329</v>
      </c>
      <c r="M5676" s="34">
        <f>CONVERT(INDEX(DHW_StPt_Sch_EZ!$C$31:$I$54,MATCH(Schedules_8760!$C5676,DHW_StPt_Sch_EZ!$B$31:$B$54,0),MATCH(Schedules_8760!$F5676,DHW_StPt_Sch_EZ!$C$30:$I$30,0)),"F","C")</f>
        <v>53.333333333333329</v>
      </c>
      <c r="N5676" s="12"/>
      <c r="O5676" s="12"/>
      <c r="P5676" s="12"/>
    </row>
    <row r="5677" spans="1:16" x14ac:dyDescent="0.25">
      <c r="A5677" s="35">
        <v>5676</v>
      </c>
      <c r="B5677" s="89">
        <v>237.45833333333329</v>
      </c>
      <c r="C5677" s="35">
        <f t="shared" si="440"/>
        <v>12</v>
      </c>
      <c r="D5677" s="35">
        <f t="shared" si="443"/>
        <v>237</v>
      </c>
      <c r="E5677" s="35">
        <f t="shared" si="444"/>
        <v>6</v>
      </c>
      <c r="F5677" s="35" t="str">
        <f t="shared" si="441"/>
        <v>Friday</v>
      </c>
      <c r="G5677" s="35">
        <f t="shared" si="442"/>
        <v>8</v>
      </c>
      <c r="H5677" s="34">
        <f>CONVERT(INDEX(Htg_StPt_Sch_EZ!$C$4:$I$27,MATCH(Schedules_8760!$C5677,Htg_StPt_Sch_EZ!$B$4:$B$27,0),MATCH(Schedules_8760!$F5677,Htg_StPt_Sch_EZ!$C$3:$I$3,0)),"F","C")</f>
        <v>20.555555555555554</v>
      </c>
      <c r="I5677" s="34">
        <f>CONVERT(INDEX(Htg_StPt_Sch_EZ!$C$31:$I$54,MATCH(Schedules_8760!$C5677,Htg_StPt_Sch_EZ!$B$31:$B$54,0),MATCH(Schedules_8760!$F5677,Htg_StPt_Sch_EZ!$C$30:$I$30,0)),"F","C")</f>
        <v>19.444444444444443</v>
      </c>
      <c r="J5677" s="34">
        <f>CONVERT(INDEX(Clg_StPt_Sch_EZ!$C$4:$I$27,MATCH(Schedules_8760!$C5677,Clg_StPt_Sch_EZ!$B$4:$B$27,0),MATCH(Schedules_8760!$F5677,Clg_StPt_Sch_EZ!$C$3:$I$3,0)),"F","C")</f>
        <v>25.555555555555554</v>
      </c>
      <c r="K5677" s="34">
        <f>CONVERT(INDEX(Clg_StPt_Sch_EZ!$C$31:$I$54,MATCH(Schedules_8760!$C5677,Clg_StPt_Sch_EZ!$B$31:$B$54,0),MATCH(Schedules_8760!$F5677,Clg_StPt_Sch_EZ!$C$30:$I$30,0)),"F","C")</f>
        <v>25</v>
      </c>
      <c r="L5677" s="34">
        <f>CONVERT(INDEX(DHW_StPt_Sch_EZ!$C$4:$I$27,MATCH(Schedules_8760!$C5677,DHW_StPt_Sch_EZ!$B$4:$B$27,0),MATCH(Schedules_8760!$F5677,DHW_StPt_Sch_EZ!$C$3:$I$3,0)),"F","C")</f>
        <v>53.333333333333329</v>
      </c>
      <c r="M5677" s="34">
        <f>CONVERT(INDEX(DHW_StPt_Sch_EZ!$C$31:$I$54,MATCH(Schedules_8760!$C5677,DHW_StPt_Sch_EZ!$B$31:$B$54,0),MATCH(Schedules_8760!$F5677,DHW_StPt_Sch_EZ!$C$30:$I$30,0)),"F","C")</f>
        <v>53.333333333333329</v>
      </c>
      <c r="N5677" s="12"/>
      <c r="O5677" s="12"/>
      <c r="P5677" s="12"/>
    </row>
    <row r="5678" spans="1:16" x14ac:dyDescent="0.25">
      <c r="A5678" s="35">
        <v>5677</v>
      </c>
      <c r="B5678" s="89">
        <v>237.5</v>
      </c>
      <c r="C5678" s="35">
        <f t="shared" si="440"/>
        <v>13</v>
      </c>
      <c r="D5678" s="35">
        <f t="shared" si="443"/>
        <v>237</v>
      </c>
      <c r="E5678" s="35">
        <f t="shared" si="444"/>
        <v>6</v>
      </c>
      <c r="F5678" s="35" t="str">
        <f t="shared" si="441"/>
        <v>Friday</v>
      </c>
      <c r="G5678" s="35">
        <f t="shared" si="442"/>
        <v>8</v>
      </c>
      <c r="H5678" s="34">
        <f>CONVERT(INDEX(Htg_StPt_Sch_EZ!$C$4:$I$27,MATCH(Schedules_8760!$C5678,Htg_StPt_Sch_EZ!$B$4:$B$27,0),MATCH(Schedules_8760!$F5678,Htg_StPt_Sch_EZ!$C$3:$I$3,0)),"F","C")</f>
        <v>20.555555555555554</v>
      </c>
      <c r="I5678" s="34">
        <f>CONVERT(INDEX(Htg_StPt_Sch_EZ!$C$31:$I$54,MATCH(Schedules_8760!$C5678,Htg_StPt_Sch_EZ!$B$31:$B$54,0),MATCH(Schedules_8760!$F5678,Htg_StPt_Sch_EZ!$C$30:$I$30,0)),"F","C")</f>
        <v>19.444444444444443</v>
      </c>
      <c r="J5678" s="34">
        <f>CONVERT(INDEX(Clg_StPt_Sch_EZ!$C$4:$I$27,MATCH(Schedules_8760!$C5678,Clg_StPt_Sch_EZ!$B$4:$B$27,0),MATCH(Schedules_8760!$F5678,Clg_StPt_Sch_EZ!$C$3:$I$3,0)),"F","C")</f>
        <v>25.555555555555554</v>
      </c>
      <c r="K5678" s="34">
        <f>CONVERT(INDEX(Clg_StPt_Sch_EZ!$C$31:$I$54,MATCH(Schedules_8760!$C5678,Clg_StPt_Sch_EZ!$B$31:$B$54,0),MATCH(Schedules_8760!$F5678,Clg_StPt_Sch_EZ!$C$30:$I$30,0)),"F","C")</f>
        <v>25</v>
      </c>
      <c r="L5678" s="34">
        <f>CONVERT(INDEX(DHW_StPt_Sch_EZ!$C$4:$I$27,MATCH(Schedules_8760!$C5678,DHW_StPt_Sch_EZ!$B$4:$B$27,0),MATCH(Schedules_8760!$F5678,DHW_StPt_Sch_EZ!$C$3:$I$3,0)),"F","C")</f>
        <v>53.333333333333329</v>
      </c>
      <c r="M5678" s="34">
        <f>CONVERT(INDEX(DHW_StPt_Sch_EZ!$C$31:$I$54,MATCH(Schedules_8760!$C5678,DHW_StPt_Sch_EZ!$B$31:$B$54,0),MATCH(Schedules_8760!$F5678,DHW_StPt_Sch_EZ!$C$30:$I$30,0)),"F","C")</f>
        <v>53.333333333333329</v>
      </c>
      <c r="N5678" s="12"/>
      <c r="O5678" s="12"/>
      <c r="P5678" s="12"/>
    </row>
    <row r="5679" spans="1:16" x14ac:dyDescent="0.25">
      <c r="A5679" s="35">
        <v>5678</v>
      </c>
      <c r="B5679" s="89">
        <v>237.54166666666671</v>
      </c>
      <c r="C5679" s="35">
        <f t="shared" si="440"/>
        <v>14</v>
      </c>
      <c r="D5679" s="35">
        <f t="shared" si="443"/>
        <v>237</v>
      </c>
      <c r="E5679" s="35">
        <f t="shared" si="444"/>
        <v>6</v>
      </c>
      <c r="F5679" s="35" t="str">
        <f t="shared" si="441"/>
        <v>Friday</v>
      </c>
      <c r="G5679" s="35">
        <f t="shared" si="442"/>
        <v>8</v>
      </c>
      <c r="H5679" s="34">
        <f>CONVERT(INDEX(Htg_StPt_Sch_EZ!$C$4:$I$27,MATCH(Schedules_8760!$C5679,Htg_StPt_Sch_EZ!$B$4:$B$27,0),MATCH(Schedules_8760!$F5679,Htg_StPt_Sch_EZ!$C$3:$I$3,0)),"F","C")</f>
        <v>20.555555555555554</v>
      </c>
      <c r="I5679" s="34">
        <f>CONVERT(INDEX(Htg_StPt_Sch_EZ!$C$31:$I$54,MATCH(Schedules_8760!$C5679,Htg_StPt_Sch_EZ!$B$31:$B$54,0),MATCH(Schedules_8760!$F5679,Htg_StPt_Sch_EZ!$C$30:$I$30,0)),"F","C")</f>
        <v>19.444444444444443</v>
      </c>
      <c r="J5679" s="34">
        <f>CONVERT(INDEX(Clg_StPt_Sch_EZ!$C$4:$I$27,MATCH(Schedules_8760!$C5679,Clg_StPt_Sch_EZ!$B$4:$B$27,0),MATCH(Schedules_8760!$F5679,Clg_StPt_Sch_EZ!$C$3:$I$3,0)),"F","C")</f>
        <v>25.555555555555554</v>
      </c>
      <c r="K5679" s="34">
        <f>CONVERT(INDEX(Clg_StPt_Sch_EZ!$C$31:$I$54,MATCH(Schedules_8760!$C5679,Clg_StPt_Sch_EZ!$B$31:$B$54,0),MATCH(Schedules_8760!$F5679,Clg_StPt_Sch_EZ!$C$30:$I$30,0)),"F","C")</f>
        <v>25</v>
      </c>
      <c r="L5679" s="34">
        <f>CONVERT(INDEX(DHW_StPt_Sch_EZ!$C$4:$I$27,MATCH(Schedules_8760!$C5679,DHW_StPt_Sch_EZ!$B$4:$B$27,0),MATCH(Schedules_8760!$F5679,DHW_StPt_Sch_EZ!$C$3:$I$3,0)),"F","C")</f>
        <v>53.333333333333329</v>
      </c>
      <c r="M5679" s="34">
        <f>CONVERT(INDEX(DHW_StPt_Sch_EZ!$C$31:$I$54,MATCH(Schedules_8760!$C5679,DHW_StPt_Sch_EZ!$B$31:$B$54,0),MATCH(Schedules_8760!$F5679,DHW_StPt_Sch_EZ!$C$30:$I$30,0)),"F","C")</f>
        <v>53.333333333333329</v>
      </c>
      <c r="N5679" s="12"/>
      <c r="O5679" s="12"/>
      <c r="P5679" s="12"/>
    </row>
    <row r="5680" spans="1:16" x14ac:dyDescent="0.25">
      <c r="A5680" s="35">
        <v>5679</v>
      </c>
      <c r="B5680" s="89">
        <v>237.58333333333329</v>
      </c>
      <c r="C5680" s="35">
        <f t="shared" si="440"/>
        <v>15</v>
      </c>
      <c r="D5680" s="35">
        <f t="shared" si="443"/>
        <v>237</v>
      </c>
      <c r="E5680" s="35">
        <f t="shared" si="444"/>
        <v>6</v>
      </c>
      <c r="F5680" s="35" t="str">
        <f t="shared" si="441"/>
        <v>Friday</v>
      </c>
      <c r="G5680" s="35">
        <f t="shared" si="442"/>
        <v>8</v>
      </c>
      <c r="H5680" s="34">
        <f>CONVERT(INDEX(Htg_StPt_Sch_EZ!$C$4:$I$27,MATCH(Schedules_8760!$C5680,Htg_StPt_Sch_EZ!$B$4:$B$27,0),MATCH(Schedules_8760!$F5680,Htg_StPt_Sch_EZ!$C$3:$I$3,0)),"F","C")</f>
        <v>20.555555555555554</v>
      </c>
      <c r="I5680" s="34">
        <f>CONVERT(INDEX(Htg_StPt_Sch_EZ!$C$31:$I$54,MATCH(Schedules_8760!$C5680,Htg_StPt_Sch_EZ!$B$31:$B$54,0),MATCH(Schedules_8760!$F5680,Htg_StPt_Sch_EZ!$C$30:$I$30,0)),"F","C")</f>
        <v>21.111111111111111</v>
      </c>
      <c r="J5680" s="34">
        <f>CONVERT(INDEX(Clg_StPt_Sch_EZ!$C$4:$I$27,MATCH(Schedules_8760!$C5680,Clg_StPt_Sch_EZ!$B$4:$B$27,0),MATCH(Schedules_8760!$F5680,Clg_StPt_Sch_EZ!$C$3:$I$3,0)),"F","C")</f>
        <v>25.555555555555554</v>
      </c>
      <c r="K5680" s="34">
        <f>CONVERT(INDEX(Clg_StPt_Sch_EZ!$C$31:$I$54,MATCH(Schedules_8760!$C5680,Clg_StPt_Sch_EZ!$B$31:$B$54,0),MATCH(Schedules_8760!$F5680,Clg_StPt_Sch_EZ!$C$30:$I$30,0)),"F","C")</f>
        <v>25</v>
      </c>
      <c r="L5680" s="34">
        <f>CONVERT(INDEX(DHW_StPt_Sch_EZ!$C$4:$I$27,MATCH(Schedules_8760!$C5680,DHW_StPt_Sch_EZ!$B$4:$B$27,0),MATCH(Schedules_8760!$F5680,DHW_StPt_Sch_EZ!$C$3:$I$3,0)),"F","C")</f>
        <v>53.333333333333329</v>
      </c>
      <c r="M5680" s="34">
        <f>CONVERT(INDEX(DHW_StPt_Sch_EZ!$C$31:$I$54,MATCH(Schedules_8760!$C5680,DHW_StPt_Sch_EZ!$B$31:$B$54,0),MATCH(Schedules_8760!$F5680,DHW_StPt_Sch_EZ!$C$30:$I$30,0)),"F","C")</f>
        <v>53.333333333333329</v>
      </c>
      <c r="N5680" s="12"/>
      <c r="O5680" s="12"/>
      <c r="P5680" s="12"/>
    </row>
    <row r="5681" spans="1:16" x14ac:dyDescent="0.25">
      <c r="A5681" s="35">
        <v>5680</v>
      </c>
      <c r="B5681" s="89">
        <v>237.625</v>
      </c>
      <c r="C5681" s="35">
        <f t="shared" si="440"/>
        <v>16</v>
      </c>
      <c r="D5681" s="35">
        <f t="shared" si="443"/>
        <v>237</v>
      </c>
      <c r="E5681" s="35">
        <f t="shared" si="444"/>
        <v>6</v>
      </c>
      <c r="F5681" s="35" t="str">
        <f t="shared" si="441"/>
        <v>Friday</v>
      </c>
      <c r="G5681" s="35">
        <f t="shared" si="442"/>
        <v>8</v>
      </c>
      <c r="H5681" s="34">
        <f>CONVERT(INDEX(Htg_StPt_Sch_EZ!$C$4:$I$27,MATCH(Schedules_8760!$C5681,Htg_StPt_Sch_EZ!$B$4:$B$27,0),MATCH(Schedules_8760!$F5681,Htg_StPt_Sch_EZ!$C$3:$I$3,0)),"F","C")</f>
        <v>20.555555555555554</v>
      </c>
      <c r="I5681" s="34">
        <f>CONVERT(INDEX(Htg_StPt_Sch_EZ!$C$31:$I$54,MATCH(Schedules_8760!$C5681,Htg_StPt_Sch_EZ!$B$31:$B$54,0),MATCH(Schedules_8760!$F5681,Htg_StPt_Sch_EZ!$C$30:$I$30,0)),"F","C")</f>
        <v>21.111111111111111</v>
      </c>
      <c r="J5681" s="34">
        <f>CONVERT(INDEX(Clg_StPt_Sch_EZ!$C$4:$I$27,MATCH(Schedules_8760!$C5681,Clg_StPt_Sch_EZ!$B$4:$B$27,0),MATCH(Schedules_8760!$F5681,Clg_StPt_Sch_EZ!$C$3:$I$3,0)),"F","C")</f>
        <v>25.555555555555554</v>
      </c>
      <c r="K5681" s="34">
        <f>CONVERT(INDEX(Clg_StPt_Sch_EZ!$C$31:$I$54,MATCH(Schedules_8760!$C5681,Clg_StPt_Sch_EZ!$B$31:$B$54,0),MATCH(Schedules_8760!$F5681,Clg_StPt_Sch_EZ!$C$30:$I$30,0)),"F","C")</f>
        <v>25</v>
      </c>
      <c r="L5681" s="34">
        <f>CONVERT(INDEX(DHW_StPt_Sch_EZ!$C$4:$I$27,MATCH(Schedules_8760!$C5681,DHW_StPt_Sch_EZ!$B$4:$B$27,0),MATCH(Schedules_8760!$F5681,DHW_StPt_Sch_EZ!$C$3:$I$3,0)),"F","C")</f>
        <v>53.333333333333329</v>
      </c>
      <c r="M5681" s="34">
        <f>CONVERT(INDEX(DHW_StPt_Sch_EZ!$C$31:$I$54,MATCH(Schedules_8760!$C5681,DHW_StPt_Sch_EZ!$B$31:$B$54,0),MATCH(Schedules_8760!$F5681,DHW_StPt_Sch_EZ!$C$30:$I$30,0)),"F","C")</f>
        <v>53.333333333333329</v>
      </c>
      <c r="N5681" s="12"/>
      <c r="O5681" s="12"/>
      <c r="P5681" s="12"/>
    </row>
    <row r="5682" spans="1:16" x14ac:dyDescent="0.25">
      <c r="A5682" s="35">
        <v>5681</v>
      </c>
      <c r="B5682" s="89">
        <v>237.66666666666671</v>
      </c>
      <c r="C5682" s="35">
        <f t="shared" si="440"/>
        <v>17</v>
      </c>
      <c r="D5682" s="35">
        <f t="shared" si="443"/>
        <v>237</v>
      </c>
      <c r="E5682" s="35">
        <f t="shared" si="444"/>
        <v>6</v>
      </c>
      <c r="F5682" s="35" t="str">
        <f t="shared" si="441"/>
        <v>Friday</v>
      </c>
      <c r="G5682" s="35">
        <f t="shared" si="442"/>
        <v>8</v>
      </c>
      <c r="H5682" s="34">
        <f>CONVERT(INDEX(Htg_StPt_Sch_EZ!$C$4:$I$27,MATCH(Schedules_8760!$C5682,Htg_StPt_Sch_EZ!$B$4:$B$27,0),MATCH(Schedules_8760!$F5682,Htg_StPt_Sch_EZ!$C$3:$I$3,0)),"F","C")</f>
        <v>20.555555555555554</v>
      </c>
      <c r="I5682" s="34">
        <f>CONVERT(INDEX(Htg_StPt_Sch_EZ!$C$31:$I$54,MATCH(Schedules_8760!$C5682,Htg_StPt_Sch_EZ!$B$31:$B$54,0),MATCH(Schedules_8760!$F5682,Htg_StPt_Sch_EZ!$C$30:$I$30,0)),"F","C")</f>
        <v>17.777777777777779</v>
      </c>
      <c r="J5682" s="34">
        <f>CONVERT(INDEX(Clg_StPt_Sch_EZ!$C$4:$I$27,MATCH(Schedules_8760!$C5682,Clg_StPt_Sch_EZ!$B$4:$B$27,0),MATCH(Schedules_8760!$F5682,Clg_StPt_Sch_EZ!$C$3:$I$3,0)),"F","C")</f>
        <v>25.555555555555554</v>
      </c>
      <c r="K5682" s="34">
        <f>CONVERT(INDEX(Clg_StPt_Sch_EZ!$C$31:$I$54,MATCH(Schedules_8760!$C5682,Clg_StPt_Sch_EZ!$B$31:$B$54,0),MATCH(Schedules_8760!$F5682,Clg_StPt_Sch_EZ!$C$30:$I$30,0)),"F","C")</f>
        <v>25</v>
      </c>
      <c r="L5682" s="34">
        <f>CONVERT(INDEX(DHW_StPt_Sch_EZ!$C$4:$I$27,MATCH(Schedules_8760!$C5682,DHW_StPt_Sch_EZ!$B$4:$B$27,0),MATCH(Schedules_8760!$F5682,DHW_StPt_Sch_EZ!$C$3:$I$3,0)),"F","C")</f>
        <v>53.333333333333329</v>
      </c>
      <c r="M5682" s="34">
        <f>CONVERT(INDEX(DHW_StPt_Sch_EZ!$C$31:$I$54,MATCH(Schedules_8760!$C5682,DHW_StPt_Sch_EZ!$B$31:$B$54,0),MATCH(Schedules_8760!$F5682,DHW_StPt_Sch_EZ!$C$30:$I$30,0)),"F","C")</f>
        <v>53.333333333333329</v>
      </c>
      <c r="N5682" s="12"/>
      <c r="O5682" s="12"/>
      <c r="P5682" s="12"/>
    </row>
    <row r="5683" spans="1:16" x14ac:dyDescent="0.25">
      <c r="A5683" s="35">
        <v>5682</v>
      </c>
      <c r="B5683" s="89">
        <v>237.70833333333329</v>
      </c>
      <c r="C5683" s="35">
        <f t="shared" si="440"/>
        <v>18</v>
      </c>
      <c r="D5683" s="35">
        <f t="shared" si="443"/>
        <v>237</v>
      </c>
      <c r="E5683" s="35">
        <f t="shared" si="444"/>
        <v>6</v>
      </c>
      <c r="F5683" s="35" t="str">
        <f t="shared" si="441"/>
        <v>Friday</v>
      </c>
      <c r="G5683" s="35">
        <f t="shared" si="442"/>
        <v>8</v>
      </c>
      <c r="H5683" s="34">
        <f>CONVERT(INDEX(Htg_StPt_Sch_EZ!$C$4:$I$27,MATCH(Schedules_8760!$C5683,Htg_StPt_Sch_EZ!$B$4:$B$27,0),MATCH(Schedules_8760!$F5683,Htg_StPt_Sch_EZ!$C$3:$I$3,0)),"F","C")</f>
        <v>20.555555555555554</v>
      </c>
      <c r="I5683" s="34">
        <f>CONVERT(INDEX(Htg_StPt_Sch_EZ!$C$31:$I$54,MATCH(Schedules_8760!$C5683,Htg_StPt_Sch_EZ!$B$31:$B$54,0),MATCH(Schedules_8760!$F5683,Htg_StPt_Sch_EZ!$C$30:$I$30,0)),"F","C")</f>
        <v>17.777777777777779</v>
      </c>
      <c r="J5683" s="34">
        <f>CONVERT(INDEX(Clg_StPt_Sch_EZ!$C$4:$I$27,MATCH(Schedules_8760!$C5683,Clg_StPt_Sch_EZ!$B$4:$B$27,0),MATCH(Schedules_8760!$F5683,Clg_StPt_Sch_EZ!$C$3:$I$3,0)),"F","C")</f>
        <v>25.555555555555554</v>
      </c>
      <c r="K5683" s="34">
        <f>CONVERT(INDEX(Clg_StPt_Sch_EZ!$C$31:$I$54,MATCH(Schedules_8760!$C5683,Clg_StPt_Sch_EZ!$B$31:$B$54,0),MATCH(Schedules_8760!$F5683,Clg_StPt_Sch_EZ!$C$30:$I$30,0)),"F","C")</f>
        <v>28.333333333333332</v>
      </c>
      <c r="L5683" s="34">
        <f>CONVERT(INDEX(DHW_StPt_Sch_EZ!$C$4:$I$27,MATCH(Schedules_8760!$C5683,DHW_StPt_Sch_EZ!$B$4:$B$27,0),MATCH(Schedules_8760!$F5683,DHW_StPt_Sch_EZ!$C$3:$I$3,0)),"F","C")</f>
        <v>53.333333333333329</v>
      </c>
      <c r="M5683" s="34">
        <f>CONVERT(INDEX(DHW_StPt_Sch_EZ!$C$31:$I$54,MATCH(Schedules_8760!$C5683,DHW_StPt_Sch_EZ!$B$31:$B$54,0),MATCH(Schedules_8760!$F5683,DHW_StPt_Sch_EZ!$C$30:$I$30,0)),"F","C")</f>
        <v>53.333333333333329</v>
      </c>
      <c r="N5683" s="12"/>
      <c r="O5683" s="12"/>
      <c r="P5683" s="12"/>
    </row>
    <row r="5684" spans="1:16" x14ac:dyDescent="0.25">
      <c r="A5684" s="35">
        <v>5683</v>
      </c>
      <c r="B5684" s="89">
        <v>237.75</v>
      </c>
      <c r="C5684" s="35">
        <f t="shared" si="440"/>
        <v>19</v>
      </c>
      <c r="D5684" s="35">
        <f t="shared" si="443"/>
        <v>237</v>
      </c>
      <c r="E5684" s="35">
        <f t="shared" si="444"/>
        <v>6</v>
      </c>
      <c r="F5684" s="35" t="str">
        <f t="shared" si="441"/>
        <v>Friday</v>
      </c>
      <c r="G5684" s="35">
        <f t="shared" si="442"/>
        <v>8</v>
      </c>
      <c r="H5684" s="34">
        <f>CONVERT(INDEX(Htg_StPt_Sch_EZ!$C$4:$I$27,MATCH(Schedules_8760!$C5684,Htg_StPt_Sch_EZ!$B$4:$B$27,0),MATCH(Schedules_8760!$F5684,Htg_StPt_Sch_EZ!$C$3:$I$3,0)),"F","C")</f>
        <v>20.555555555555554</v>
      </c>
      <c r="I5684" s="34">
        <f>CONVERT(INDEX(Htg_StPt_Sch_EZ!$C$31:$I$54,MATCH(Schedules_8760!$C5684,Htg_StPt_Sch_EZ!$B$31:$B$54,0),MATCH(Schedules_8760!$F5684,Htg_StPt_Sch_EZ!$C$30:$I$30,0)),"F","C")</f>
        <v>18.333333333333332</v>
      </c>
      <c r="J5684" s="34">
        <f>CONVERT(INDEX(Clg_StPt_Sch_EZ!$C$4:$I$27,MATCH(Schedules_8760!$C5684,Clg_StPt_Sch_EZ!$B$4:$B$27,0),MATCH(Schedules_8760!$F5684,Clg_StPt_Sch_EZ!$C$3:$I$3,0)),"F","C")</f>
        <v>25.555555555555554</v>
      </c>
      <c r="K5684" s="34">
        <f>CONVERT(INDEX(Clg_StPt_Sch_EZ!$C$31:$I$54,MATCH(Schedules_8760!$C5684,Clg_StPt_Sch_EZ!$B$31:$B$54,0),MATCH(Schedules_8760!$F5684,Clg_StPt_Sch_EZ!$C$30:$I$30,0)),"F","C")</f>
        <v>28.333333333333332</v>
      </c>
      <c r="L5684" s="34">
        <f>CONVERT(INDEX(DHW_StPt_Sch_EZ!$C$4:$I$27,MATCH(Schedules_8760!$C5684,DHW_StPt_Sch_EZ!$B$4:$B$27,0),MATCH(Schedules_8760!$F5684,DHW_StPt_Sch_EZ!$C$3:$I$3,0)),"F","C")</f>
        <v>53.333333333333329</v>
      </c>
      <c r="M5684" s="34">
        <f>CONVERT(INDEX(DHW_StPt_Sch_EZ!$C$31:$I$54,MATCH(Schedules_8760!$C5684,DHW_StPt_Sch_EZ!$B$31:$B$54,0),MATCH(Schedules_8760!$F5684,DHW_StPt_Sch_EZ!$C$30:$I$30,0)),"F","C")</f>
        <v>53.333333333333329</v>
      </c>
      <c r="N5684" s="12"/>
      <c r="O5684" s="12"/>
      <c r="P5684" s="12"/>
    </row>
    <row r="5685" spans="1:16" x14ac:dyDescent="0.25">
      <c r="A5685" s="35">
        <v>5684</v>
      </c>
      <c r="B5685" s="89">
        <v>237.79166666666671</v>
      </c>
      <c r="C5685" s="35">
        <f t="shared" si="440"/>
        <v>20</v>
      </c>
      <c r="D5685" s="35">
        <f t="shared" si="443"/>
        <v>237</v>
      </c>
      <c r="E5685" s="35">
        <f t="shared" si="444"/>
        <v>6</v>
      </c>
      <c r="F5685" s="35" t="str">
        <f t="shared" si="441"/>
        <v>Friday</v>
      </c>
      <c r="G5685" s="35">
        <f t="shared" si="442"/>
        <v>8</v>
      </c>
      <c r="H5685" s="34">
        <f>CONVERT(INDEX(Htg_StPt_Sch_EZ!$C$4:$I$27,MATCH(Schedules_8760!$C5685,Htg_StPt_Sch_EZ!$B$4:$B$27,0),MATCH(Schedules_8760!$F5685,Htg_StPt_Sch_EZ!$C$3:$I$3,0)),"F","C")</f>
        <v>20.555555555555554</v>
      </c>
      <c r="I5685" s="34">
        <f>CONVERT(INDEX(Htg_StPt_Sch_EZ!$C$31:$I$54,MATCH(Schedules_8760!$C5685,Htg_StPt_Sch_EZ!$B$31:$B$54,0),MATCH(Schedules_8760!$F5685,Htg_StPt_Sch_EZ!$C$30:$I$30,0)),"F","C")</f>
        <v>18.888888888888889</v>
      </c>
      <c r="J5685" s="34">
        <f>CONVERT(INDEX(Clg_StPt_Sch_EZ!$C$4:$I$27,MATCH(Schedules_8760!$C5685,Clg_StPt_Sch_EZ!$B$4:$B$27,0),MATCH(Schedules_8760!$F5685,Clg_StPt_Sch_EZ!$C$3:$I$3,0)),"F","C")</f>
        <v>25.555555555555554</v>
      </c>
      <c r="K5685" s="34">
        <f>CONVERT(INDEX(Clg_StPt_Sch_EZ!$C$31:$I$54,MATCH(Schedules_8760!$C5685,Clg_StPt_Sch_EZ!$B$31:$B$54,0),MATCH(Schedules_8760!$F5685,Clg_StPt_Sch_EZ!$C$30:$I$30,0)),"F","C")</f>
        <v>28.333333333333332</v>
      </c>
      <c r="L5685" s="34">
        <f>CONVERT(INDEX(DHW_StPt_Sch_EZ!$C$4:$I$27,MATCH(Schedules_8760!$C5685,DHW_StPt_Sch_EZ!$B$4:$B$27,0),MATCH(Schedules_8760!$F5685,DHW_StPt_Sch_EZ!$C$3:$I$3,0)),"F","C")</f>
        <v>53.333333333333329</v>
      </c>
      <c r="M5685" s="34">
        <f>CONVERT(INDEX(DHW_StPt_Sch_EZ!$C$31:$I$54,MATCH(Schedules_8760!$C5685,DHW_StPt_Sch_EZ!$B$31:$B$54,0),MATCH(Schedules_8760!$F5685,DHW_StPt_Sch_EZ!$C$30:$I$30,0)),"F","C")</f>
        <v>53.333333333333329</v>
      </c>
      <c r="N5685" s="12"/>
      <c r="O5685" s="12"/>
      <c r="P5685" s="12"/>
    </row>
    <row r="5686" spans="1:16" x14ac:dyDescent="0.25">
      <c r="A5686" s="35">
        <v>5685</v>
      </c>
      <c r="B5686" s="89">
        <v>237.83333333333329</v>
      </c>
      <c r="C5686" s="35">
        <f t="shared" si="440"/>
        <v>21</v>
      </c>
      <c r="D5686" s="35">
        <f t="shared" si="443"/>
        <v>237</v>
      </c>
      <c r="E5686" s="35">
        <f t="shared" si="444"/>
        <v>6</v>
      </c>
      <c r="F5686" s="35" t="str">
        <f t="shared" si="441"/>
        <v>Friday</v>
      </c>
      <c r="G5686" s="35">
        <f t="shared" si="442"/>
        <v>8</v>
      </c>
      <c r="H5686" s="34">
        <f>CONVERT(INDEX(Htg_StPt_Sch_EZ!$C$4:$I$27,MATCH(Schedules_8760!$C5686,Htg_StPt_Sch_EZ!$B$4:$B$27,0),MATCH(Schedules_8760!$F5686,Htg_StPt_Sch_EZ!$C$3:$I$3,0)),"F","C")</f>
        <v>20.555555555555554</v>
      </c>
      <c r="I5686" s="34">
        <f>CONVERT(INDEX(Htg_StPt_Sch_EZ!$C$31:$I$54,MATCH(Schedules_8760!$C5686,Htg_StPt_Sch_EZ!$B$31:$B$54,0),MATCH(Schedules_8760!$F5686,Htg_StPt_Sch_EZ!$C$30:$I$30,0)),"F","C")</f>
        <v>19.444444444444443</v>
      </c>
      <c r="J5686" s="34">
        <f>CONVERT(INDEX(Clg_StPt_Sch_EZ!$C$4:$I$27,MATCH(Schedules_8760!$C5686,Clg_StPt_Sch_EZ!$B$4:$B$27,0),MATCH(Schedules_8760!$F5686,Clg_StPt_Sch_EZ!$C$3:$I$3,0)),"F","C")</f>
        <v>25.555555555555554</v>
      </c>
      <c r="K5686" s="34">
        <f>CONVERT(INDEX(Clg_StPt_Sch_EZ!$C$31:$I$54,MATCH(Schedules_8760!$C5686,Clg_StPt_Sch_EZ!$B$31:$B$54,0),MATCH(Schedules_8760!$F5686,Clg_StPt_Sch_EZ!$C$30:$I$30,0)),"F","C")</f>
        <v>28.333333333333332</v>
      </c>
      <c r="L5686" s="34">
        <f>CONVERT(INDEX(DHW_StPt_Sch_EZ!$C$4:$I$27,MATCH(Schedules_8760!$C5686,DHW_StPt_Sch_EZ!$B$4:$B$27,0),MATCH(Schedules_8760!$F5686,DHW_StPt_Sch_EZ!$C$3:$I$3,0)),"F","C")</f>
        <v>53.333333333333329</v>
      </c>
      <c r="M5686" s="34">
        <f>CONVERT(INDEX(DHW_StPt_Sch_EZ!$C$31:$I$54,MATCH(Schedules_8760!$C5686,DHW_StPt_Sch_EZ!$B$31:$B$54,0),MATCH(Schedules_8760!$F5686,DHW_StPt_Sch_EZ!$C$30:$I$30,0)),"F","C")</f>
        <v>53.333333333333329</v>
      </c>
      <c r="N5686" s="12"/>
      <c r="O5686" s="12"/>
      <c r="P5686" s="12"/>
    </row>
    <row r="5687" spans="1:16" x14ac:dyDescent="0.25">
      <c r="A5687" s="35">
        <v>5686</v>
      </c>
      <c r="B5687" s="89">
        <v>237.875</v>
      </c>
      <c r="C5687" s="35">
        <f t="shared" si="440"/>
        <v>22</v>
      </c>
      <c r="D5687" s="35">
        <f t="shared" si="443"/>
        <v>237</v>
      </c>
      <c r="E5687" s="35">
        <f t="shared" si="444"/>
        <v>6</v>
      </c>
      <c r="F5687" s="35" t="str">
        <f t="shared" si="441"/>
        <v>Friday</v>
      </c>
      <c r="G5687" s="35">
        <f t="shared" si="442"/>
        <v>8</v>
      </c>
      <c r="H5687" s="34">
        <f>CONVERT(INDEX(Htg_StPt_Sch_EZ!$C$4:$I$27,MATCH(Schedules_8760!$C5687,Htg_StPt_Sch_EZ!$B$4:$B$27,0),MATCH(Schedules_8760!$F5687,Htg_StPt_Sch_EZ!$C$3:$I$3,0)),"F","C")</f>
        <v>20.555555555555554</v>
      </c>
      <c r="I5687" s="34">
        <f>CONVERT(INDEX(Htg_StPt_Sch_EZ!$C$31:$I$54,MATCH(Schedules_8760!$C5687,Htg_StPt_Sch_EZ!$B$31:$B$54,0),MATCH(Schedules_8760!$F5687,Htg_StPt_Sch_EZ!$C$30:$I$30,0)),"F","C")</f>
        <v>19.444444444444443</v>
      </c>
      <c r="J5687" s="34">
        <f>CONVERT(INDEX(Clg_StPt_Sch_EZ!$C$4:$I$27,MATCH(Schedules_8760!$C5687,Clg_StPt_Sch_EZ!$B$4:$B$27,0),MATCH(Schedules_8760!$F5687,Clg_StPt_Sch_EZ!$C$3:$I$3,0)),"F","C")</f>
        <v>25.555555555555554</v>
      </c>
      <c r="K5687" s="34">
        <f>CONVERT(INDEX(Clg_StPt_Sch_EZ!$C$31:$I$54,MATCH(Schedules_8760!$C5687,Clg_StPt_Sch_EZ!$B$31:$B$54,0),MATCH(Schedules_8760!$F5687,Clg_StPt_Sch_EZ!$C$30:$I$30,0)),"F","C")</f>
        <v>28.333333333333332</v>
      </c>
      <c r="L5687" s="34">
        <f>CONVERT(INDEX(DHW_StPt_Sch_EZ!$C$4:$I$27,MATCH(Schedules_8760!$C5687,DHW_StPt_Sch_EZ!$B$4:$B$27,0),MATCH(Schedules_8760!$F5687,DHW_StPt_Sch_EZ!$C$3:$I$3,0)),"F","C")</f>
        <v>53.333333333333329</v>
      </c>
      <c r="M5687" s="34">
        <f>CONVERT(INDEX(DHW_StPt_Sch_EZ!$C$31:$I$54,MATCH(Schedules_8760!$C5687,DHW_StPt_Sch_EZ!$B$31:$B$54,0),MATCH(Schedules_8760!$F5687,DHW_StPt_Sch_EZ!$C$30:$I$30,0)),"F","C")</f>
        <v>53.333333333333329</v>
      </c>
      <c r="N5687" s="12"/>
      <c r="O5687" s="12"/>
      <c r="P5687" s="12"/>
    </row>
    <row r="5688" spans="1:16" x14ac:dyDescent="0.25">
      <c r="A5688" s="35">
        <v>5687</v>
      </c>
      <c r="B5688" s="89">
        <v>237.91666666666671</v>
      </c>
      <c r="C5688" s="35">
        <f t="shared" si="440"/>
        <v>23</v>
      </c>
      <c r="D5688" s="35">
        <f t="shared" si="443"/>
        <v>237</v>
      </c>
      <c r="E5688" s="35">
        <f t="shared" si="444"/>
        <v>6</v>
      </c>
      <c r="F5688" s="35" t="str">
        <f t="shared" si="441"/>
        <v>Friday</v>
      </c>
      <c r="G5688" s="35">
        <f t="shared" si="442"/>
        <v>8</v>
      </c>
      <c r="H5688" s="34">
        <f>CONVERT(INDEX(Htg_StPt_Sch_EZ!$C$4:$I$27,MATCH(Schedules_8760!$C5688,Htg_StPt_Sch_EZ!$B$4:$B$27,0),MATCH(Schedules_8760!$F5688,Htg_StPt_Sch_EZ!$C$3:$I$3,0)),"F","C")</f>
        <v>20.555555555555554</v>
      </c>
      <c r="I5688" s="34">
        <f>CONVERT(INDEX(Htg_StPt_Sch_EZ!$C$31:$I$54,MATCH(Schedules_8760!$C5688,Htg_StPt_Sch_EZ!$B$31:$B$54,0),MATCH(Schedules_8760!$F5688,Htg_StPt_Sch_EZ!$C$30:$I$30,0)),"F","C")</f>
        <v>19.444444444444443</v>
      </c>
      <c r="J5688" s="34">
        <f>CONVERT(INDEX(Clg_StPt_Sch_EZ!$C$4:$I$27,MATCH(Schedules_8760!$C5688,Clg_StPt_Sch_EZ!$B$4:$B$27,0),MATCH(Schedules_8760!$F5688,Clg_StPt_Sch_EZ!$C$3:$I$3,0)),"F","C")</f>
        <v>25.555555555555554</v>
      </c>
      <c r="K5688" s="34">
        <f>CONVERT(INDEX(Clg_StPt_Sch_EZ!$C$31:$I$54,MATCH(Schedules_8760!$C5688,Clg_StPt_Sch_EZ!$B$31:$B$54,0),MATCH(Schedules_8760!$F5688,Clg_StPt_Sch_EZ!$C$30:$I$30,0)),"F","C")</f>
        <v>28.333333333333332</v>
      </c>
      <c r="L5688" s="34">
        <f>CONVERT(INDEX(DHW_StPt_Sch_EZ!$C$4:$I$27,MATCH(Schedules_8760!$C5688,DHW_StPt_Sch_EZ!$B$4:$B$27,0),MATCH(Schedules_8760!$F5688,DHW_StPt_Sch_EZ!$C$3:$I$3,0)),"F","C")</f>
        <v>53.333333333333329</v>
      </c>
      <c r="M5688" s="34">
        <f>CONVERT(INDEX(DHW_StPt_Sch_EZ!$C$31:$I$54,MATCH(Schedules_8760!$C5688,DHW_StPt_Sch_EZ!$B$31:$B$54,0),MATCH(Schedules_8760!$F5688,DHW_StPt_Sch_EZ!$C$30:$I$30,0)),"F","C")</f>
        <v>53.333333333333329</v>
      </c>
      <c r="N5688" s="12"/>
      <c r="O5688" s="12"/>
      <c r="P5688" s="12"/>
    </row>
    <row r="5689" spans="1:16" x14ac:dyDescent="0.25">
      <c r="A5689" s="35">
        <v>5688</v>
      </c>
      <c r="B5689" s="89">
        <v>237.95833333333329</v>
      </c>
      <c r="C5689" s="35">
        <f t="shared" si="440"/>
        <v>24</v>
      </c>
      <c r="D5689" s="35">
        <f t="shared" si="443"/>
        <v>237</v>
      </c>
      <c r="E5689" s="35">
        <f t="shared" si="444"/>
        <v>6</v>
      </c>
      <c r="F5689" s="35" t="str">
        <f t="shared" si="441"/>
        <v>Friday</v>
      </c>
      <c r="G5689" s="35">
        <f t="shared" si="442"/>
        <v>8</v>
      </c>
      <c r="H5689" s="34">
        <f>CONVERT(INDEX(Htg_StPt_Sch_EZ!$C$4:$I$27,MATCH(Schedules_8760!$C5689,Htg_StPt_Sch_EZ!$B$4:$B$27,0),MATCH(Schedules_8760!$F5689,Htg_StPt_Sch_EZ!$C$3:$I$3,0)),"F","C")</f>
        <v>20.555555555555554</v>
      </c>
      <c r="I5689" s="34">
        <f>CONVERT(INDEX(Htg_StPt_Sch_EZ!$C$31:$I$54,MATCH(Schedules_8760!$C5689,Htg_StPt_Sch_EZ!$B$31:$B$54,0),MATCH(Schedules_8760!$F5689,Htg_StPt_Sch_EZ!$C$30:$I$30,0)),"F","C")</f>
        <v>19.444444444444443</v>
      </c>
      <c r="J5689" s="34">
        <f>CONVERT(INDEX(Clg_StPt_Sch_EZ!$C$4:$I$27,MATCH(Schedules_8760!$C5689,Clg_StPt_Sch_EZ!$B$4:$B$27,0),MATCH(Schedules_8760!$F5689,Clg_StPt_Sch_EZ!$C$3:$I$3,0)),"F","C")</f>
        <v>25.555555555555554</v>
      </c>
      <c r="K5689" s="34">
        <f>CONVERT(INDEX(Clg_StPt_Sch_EZ!$C$31:$I$54,MATCH(Schedules_8760!$C5689,Clg_StPt_Sch_EZ!$B$31:$B$54,0),MATCH(Schedules_8760!$F5689,Clg_StPt_Sch_EZ!$C$30:$I$30,0)),"F","C")</f>
        <v>28.333333333333332</v>
      </c>
      <c r="L5689" s="34">
        <f>CONVERT(INDEX(DHW_StPt_Sch_EZ!$C$4:$I$27,MATCH(Schedules_8760!$C5689,DHW_StPt_Sch_EZ!$B$4:$B$27,0),MATCH(Schedules_8760!$F5689,DHW_StPt_Sch_EZ!$C$3:$I$3,0)),"F","C")</f>
        <v>53.333333333333329</v>
      </c>
      <c r="M5689" s="34">
        <f>CONVERT(INDEX(DHW_StPt_Sch_EZ!$C$31:$I$54,MATCH(Schedules_8760!$C5689,DHW_StPt_Sch_EZ!$B$31:$B$54,0),MATCH(Schedules_8760!$F5689,DHW_StPt_Sch_EZ!$C$30:$I$30,0)),"F","C")</f>
        <v>53.333333333333329</v>
      </c>
      <c r="N5689" s="12"/>
      <c r="O5689" s="12"/>
      <c r="P5689" s="12"/>
    </row>
    <row r="5690" spans="1:16" x14ac:dyDescent="0.25">
      <c r="A5690" s="35">
        <v>5689</v>
      </c>
      <c r="B5690" s="89">
        <v>238</v>
      </c>
      <c r="C5690" s="35">
        <f t="shared" si="440"/>
        <v>1</v>
      </c>
      <c r="D5690" s="35">
        <f t="shared" si="443"/>
        <v>238</v>
      </c>
      <c r="E5690" s="35">
        <f t="shared" si="444"/>
        <v>7</v>
      </c>
      <c r="F5690" s="35" t="str">
        <f t="shared" si="441"/>
        <v>Saturday</v>
      </c>
      <c r="G5690" s="35">
        <f t="shared" si="442"/>
        <v>8</v>
      </c>
      <c r="H5690" s="34">
        <f>CONVERT(INDEX(Htg_StPt_Sch_EZ!$C$4:$I$27,MATCH(Schedules_8760!$C5690,Htg_StPt_Sch_EZ!$B$4:$B$27,0),MATCH(Schedules_8760!$F5690,Htg_StPt_Sch_EZ!$C$3:$I$3,0)),"F","C")</f>
        <v>20.555555555555554</v>
      </c>
      <c r="I5690" s="34">
        <f>CONVERT(INDEX(Htg_StPt_Sch_EZ!$C$31:$I$54,MATCH(Schedules_8760!$C5690,Htg_StPt_Sch_EZ!$B$31:$B$54,0),MATCH(Schedules_8760!$F5690,Htg_StPt_Sch_EZ!$C$30:$I$30,0)),"F","C")</f>
        <v>19.444444444444443</v>
      </c>
      <c r="J5690" s="34">
        <f>CONVERT(INDEX(Clg_StPt_Sch_EZ!$C$4:$I$27,MATCH(Schedules_8760!$C5690,Clg_StPt_Sch_EZ!$B$4:$B$27,0),MATCH(Schedules_8760!$F5690,Clg_StPt_Sch_EZ!$C$3:$I$3,0)),"F","C")</f>
        <v>25.555555555555554</v>
      </c>
      <c r="K5690" s="34">
        <f>CONVERT(INDEX(Clg_StPt_Sch_EZ!$C$31:$I$54,MATCH(Schedules_8760!$C5690,Clg_StPt_Sch_EZ!$B$31:$B$54,0),MATCH(Schedules_8760!$F5690,Clg_StPt_Sch_EZ!$C$30:$I$30,0)),"F","C")</f>
        <v>28.333333333333332</v>
      </c>
      <c r="L5690" s="34">
        <f>CONVERT(INDEX(DHW_StPt_Sch_EZ!$C$4:$I$27,MATCH(Schedules_8760!$C5690,DHW_StPt_Sch_EZ!$B$4:$B$27,0),MATCH(Schedules_8760!$F5690,DHW_StPt_Sch_EZ!$C$3:$I$3,0)),"F","C")</f>
        <v>53.333333333333329</v>
      </c>
      <c r="M5690" s="34">
        <f>CONVERT(INDEX(DHW_StPt_Sch_EZ!$C$31:$I$54,MATCH(Schedules_8760!$C5690,DHW_StPt_Sch_EZ!$B$31:$B$54,0),MATCH(Schedules_8760!$F5690,DHW_StPt_Sch_EZ!$C$30:$I$30,0)),"F","C")</f>
        <v>53.333333333333329</v>
      </c>
      <c r="N5690" s="12"/>
      <c r="O5690" s="12"/>
      <c r="P5690" s="12"/>
    </row>
    <row r="5691" spans="1:16" x14ac:dyDescent="0.25">
      <c r="A5691" s="35">
        <v>5690</v>
      </c>
      <c r="B5691" s="89">
        <v>238.04166666666671</v>
      </c>
      <c r="C5691" s="35">
        <f t="shared" si="440"/>
        <v>2</v>
      </c>
      <c r="D5691" s="35">
        <f t="shared" si="443"/>
        <v>238</v>
      </c>
      <c r="E5691" s="35">
        <f t="shared" si="444"/>
        <v>7</v>
      </c>
      <c r="F5691" s="35" t="str">
        <f t="shared" si="441"/>
        <v>Saturday</v>
      </c>
      <c r="G5691" s="35">
        <f t="shared" si="442"/>
        <v>8</v>
      </c>
      <c r="H5691" s="34">
        <f>CONVERT(INDEX(Htg_StPt_Sch_EZ!$C$4:$I$27,MATCH(Schedules_8760!$C5691,Htg_StPt_Sch_EZ!$B$4:$B$27,0),MATCH(Schedules_8760!$F5691,Htg_StPt_Sch_EZ!$C$3:$I$3,0)),"F","C")</f>
        <v>20.555555555555554</v>
      </c>
      <c r="I5691" s="34">
        <f>CONVERT(INDEX(Htg_StPt_Sch_EZ!$C$31:$I$54,MATCH(Schedules_8760!$C5691,Htg_StPt_Sch_EZ!$B$31:$B$54,0),MATCH(Schedules_8760!$F5691,Htg_StPt_Sch_EZ!$C$30:$I$30,0)),"F","C")</f>
        <v>19.444444444444443</v>
      </c>
      <c r="J5691" s="34">
        <f>CONVERT(INDEX(Clg_StPt_Sch_EZ!$C$4:$I$27,MATCH(Schedules_8760!$C5691,Clg_StPt_Sch_EZ!$B$4:$B$27,0),MATCH(Schedules_8760!$F5691,Clg_StPt_Sch_EZ!$C$3:$I$3,0)),"F","C")</f>
        <v>25.555555555555554</v>
      </c>
      <c r="K5691" s="34">
        <f>CONVERT(INDEX(Clg_StPt_Sch_EZ!$C$31:$I$54,MATCH(Schedules_8760!$C5691,Clg_StPt_Sch_EZ!$B$31:$B$54,0),MATCH(Schedules_8760!$F5691,Clg_StPt_Sch_EZ!$C$30:$I$30,0)),"F","C")</f>
        <v>28.333333333333332</v>
      </c>
      <c r="L5691" s="34">
        <f>CONVERT(INDEX(DHW_StPt_Sch_EZ!$C$4:$I$27,MATCH(Schedules_8760!$C5691,DHW_StPt_Sch_EZ!$B$4:$B$27,0),MATCH(Schedules_8760!$F5691,DHW_StPt_Sch_EZ!$C$3:$I$3,0)),"F","C")</f>
        <v>53.333333333333329</v>
      </c>
      <c r="M5691" s="34">
        <f>CONVERT(INDEX(DHW_StPt_Sch_EZ!$C$31:$I$54,MATCH(Schedules_8760!$C5691,DHW_StPt_Sch_EZ!$B$31:$B$54,0),MATCH(Schedules_8760!$F5691,DHW_StPt_Sch_EZ!$C$30:$I$30,0)),"F","C")</f>
        <v>53.333333333333329</v>
      </c>
      <c r="N5691" s="12"/>
      <c r="O5691" s="12"/>
      <c r="P5691" s="12"/>
    </row>
    <row r="5692" spans="1:16" x14ac:dyDescent="0.25">
      <c r="A5692" s="35">
        <v>5691</v>
      </c>
      <c r="B5692" s="89">
        <v>238.08333333333329</v>
      </c>
      <c r="C5692" s="35">
        <f t="shared" si="440"/>
        <v>3</v>
      </c>
      <c r="D5692" s="35">
        <f t="shared" si="443"/>
        <v>238</v>
      </c>
      <c r="E5692" s="35">
        <f t="shared" si="444"/>
        <v>7</v>
      </c>
      <c r="F5692" s="35" t="str">
        <f t="shared" si="441"/>
        <v>Saturday</v>
      </c>
      <c r="G5692" s="35">
        <f t="shared" si="442"/>
        <v>8</v>
      </c>
      <c r="H5692" s="34">
        <f>CONVERT(INDEX(Htg_StPt_Sch_EZ!$C$4:$I$27,MATCH(Schedules_8760!$C5692,Htg_StPt_Sch_EZ!$B$4:$B$27,0),MATCH(Schedules_8760!$F5692,Htg_StPt_Sch_EZ!$C$3:$I$3,0)),"F","C")</f>
        <v>20.555555555555554</v>
      </c>
      <c r="I5692" s="34">
        <f>CONVERT(INDEX(Htg_StPt_Sch_EZ!$C$31:$I$54,MATCH(Schedules_8760!$C5692,Htg_StPt_Sch_EZ!$B$31:$B$54,0),MATCH(Schedules_8760!$F5692,Htg_StPt_Sch_EZ!$C$30:$I$30,0)),"F","C")</f>
        <v>19.444444444444443</v>
      </c>
      <c r="J5692" s="34">
        <f>CONVERT(INDEX(Clg_StPt_Sch_EZ!$C$4:$I$27,MATCH(Schedules_8760!$C5692,Clg_StPt_Sch_EZ!$B$4:$B$27,0),MATCH(Schedules_8760!$F5692,Clg_StPt_Sch_EZ!$C$3:$I$3,0)),"F","C")</f>
        <v>25.555555555555554</v>
      </c>
      <c r="K5692" s="34">
        <f>CONVERT(INDEX(Clg_StPt_Sch_EZ!$C$31:$I$54,MATCH(Schedules_8760!$C5692,Clg_StPt_Sch_EZ!$B$31:$B$54,0),MATCH(Schedules_8760!$F5692,Clg_StPt_Sch_EZ!$C$30:$I$30,0)),"F","C")</f>
        <v>28.333333333333332</v>
      </c>
      <c r="L5692" s="34">
        <f>CONVERT(INDEX(DHW_StPt_Sch_EZ!$C$4:$I$27,MATCH(Schedules_8760!$C5692,DHW_StPt_Sch_EZ!$B$4:$B$27,0),MATCH(Schedules_8760!$F5692,DHW_StPt_Sch_EZ!$C$3:$I$3,0)),"F","C")</f>
        <v>53.333333333333329</v>
      </c>
      <c r="M5692" s="34">
        <f>CONVERT(INDEX(DHW_StPt_Sch_EZ!$C$31:$I$54,MATCH(Schedules_8760!$C5692,DHW_StPt_Sch_EZ!$B$31:$B$54,0),MATCH(Schedules_8760!$F5692,DHW_StPt_Sch_EZ!$C$30:$I$30,0)),"F","C")</f>
        <v>53.333333333333329</v>
      </c>
      <c r="N5692" s="12"/>
      <c r="O5692" s="12"/>
      <c r="P5692" s="12"/>
    </row>
    <row r="5693" spans="1:16" x14ac:dyDescent="0.25">
      <c r="A5693" s="35">
        <v>5692</v>
      </c>
      <c r="B5693" s="89">
        <v>238.125</v>
      </c>
      <c r="C5693" s="35">
        <f t="shared" si="440"/>
        <v>4</v>
      </c>
      <c r="D5693" s="35">
        <f t="shared" si="443"/>
        <v>238</v>
      </c>
      <c r="E5693" s="35">
        <f t="shared" si="444"/>
        <v>7</v>
      </c>
      <c r="F5693" s="35" t="str">
        <f t="shared" si="441"/>
        <v>Saturday</v>
      </c>
      <c r="G5693" s="35">
        <f t="shared" si="442"/>
        <v>8</v>
      </c>
      <c r="H5693" s="34">
        <f>CONVERT(INDEX(Htg_StPt_Sch_EZ!$C$4:$I$27,MATCH(Schedules_8760!$C5693,Htg_StPt_Sch_EZ!$B$4:$B$27,0),MATCH(Schedules_8760!$F5693,Htg_StPt_Sch_EZ!$C$3:$I$3,0)),"F","C")</f>
        <v>20.555555555555554</v>
      </c>
      <c r="I5693" s="34">
        <f>CONVERT(INDEX(Htg_StPt_Sch_EZ!$C$31:$I$54,MATCH(Schedules_8760!$C5693,Htg_StPt_Sch_EZ!$B$31:$B$54,0),MATCH(Schedules_8760!$F5693,Htg_StPt_Sch_EZ!$C$30:$I$30,0)),"F","C")</f>
        <v>19.444444444444443</v>
      </c>
      <c r="J5693" s="34">
        <f>CONVERT(INDEX(Clg_StPt_Sch_EZ!$C$4:$I$27,MATCH(Schedules_8760!$C5693,Clg_StPt_Sch_EZ!$B$4:$B$27,0),MATCH(Schedules_8760!$F5693,Clg_StPt_Sch_EZ!$C$3:$I$3,0)),"F","C")</f>
        <v>25.555555555555554</v>
      </c>
      <c r="K5693" s="34">
        <f>CONVERT(INDEX(Clg_StPt_Sch_EZ!$C$31:$I$54,MATCH(Schedules_8760!$C5693,Clg_StPt_Sch_EZ!$B$31:$B$54,0),MATCH(Schedules_8760!$F5693,Clg_StPt_Sch_EZ!$C$30:$I$30,0)),"F","C")</f>
        <v>28.333333333333332</v>
      </c>
      <c r="L5693" s="34">
        <f>CONVERT(INDEX(DHW_StPt_Sch_EZ!$C$4:$I$27,MATCH(Schedules_8760!$C5693,DHW_StPt_Sch_EZ!$B$4:$B$27,0),MATCH(Schedules_8760!$F5693,DHW_StPt_Sch_EZ!$C$3:$I$3,0)),"F","C")</f>
        <v>53.333333333333329</v>
      </c>
      <c r="M5693" s="34">
        <f>CONVERT(INDEX(DHW_StPt_Sch_EZ!$C$31:$I$54,MATCH(Schedules_8760!$C5693,DHW_StPt_Sch_EZ!$B$31:$B$54,0),MATCH(Schedules_8760!$F5693,DHW_StPt_Sch_EZ!$C$30:$I$30,0)),"F","C")</f>
        <v>53.333333333333329</v>
      </c>
      <c r="N5693" s="12"/>
      <c r="O5693" s="12"/>
      <c r="P5693" s="12"/>
    </row>
    <row r="5694" spans="1:16" x14ac:dyDescent="0.25">
      <c r="A5694" s="35">
        <v>5693</v>
      </c>
      <c r="B5694" s="89">
        <v>238.16666666666671</v>
      </c>
      <c r="C5694" s="35">
        <f t="shared" si="440"/>
        <v>5</v>
      </c>
      <c r="D5694" s="35">
        <f t="shared" si="443"/>
        <v>238</v>
      </c>
      <c r="E5694" s="35">
        <f t="shared" si="444"/>
        <v>7</v>
      </c>
      <c r="F5694" s="35" t="str">
        <f t="shared" si="441"/>
        <v>Saturday</v>
      </c>
      <c r="G5694" s="35">
        <f t="shared" si="442"/>
        <v>8</v>
      </c>
      <c r="H5694" s="34">
        <f>CONVERT(INDEX(Htg_StPt_Sch_EZ!$C$4:$I$27,MATCH(Schedules_8760!$C5694,Htg_StPt_Sch_EZ!$B$4:$B$27,0),MATCH(Schedules_8760!$F5694,Htg_StPt_Sch_EZ!$C$3:$I$3,0)),"F","C")</f>
        <v>20.555555555555554</v>
      </c>
      <c r="I5694" s="34">
        <f>CONVERT(INDEX(Htg_StPt_Sch_EZ!$C$31:$I$54,MATCH(Schedules_8760!$C5694,Htg_StPt_Sch_EZ!$B$31:$B$54,0),MATCH(Schedules_8760!$F5694,Htg_StPt_Sch_EZ!$C$30:$I$30,0)),"F","C")</f>
        <v>19.444444444444443</v>
      </c>
      <c r="J5694" s="34">
        <f>CONVERT(INDEX(Clg_StPt_Sch_EZ!$C$4:$I$27,MATCH(Schedules_8760!$C5694,Clg_StPt_Sch_EZ!$B$4:$B$27,0),MATCH(Schedules_8760!$F5694,Clg_StPt_Sch_EZ!$C$3:$I$3,0)),"F","C")</f>
        <v>25.555555555555554</v>
      </c>
      <c r="K5694" s="34">
        <f>CONVERT(INDEX(Clg_StPt_Sch_EZ!$C$31:$I$54,MATCH(Schedules_8760!$C5694,Clg_StPt_Sch_EZ!$B$31:$B$54,0),MATCH(Schedules_8760!$F5694,Clg_StPt_Sch_EZ!$C$30:$I$30,0)),"F","C")</f>
        <v>28.333333333333332</v>
      </c>
      <c r="L5694" s="34">
        <f>CONVERT(INDEX(DHW_StPt_Sch_EZ!$C$4:$I$27,MATCH(Schedules_8760!$C5694,DHW_StPt_Sch_EZ!$B$4:$B$27,0),MATCH(Schedules_8760!$F5694,DHW_StPt_Sch_EZ!$C$3:$I$3,0)),"F","C")</f>
        <v>53.333333333333329</v>
      </c>
      <c r="M5694" s="34">
        <f>CONVERT(INDEX(DHW_StPt_Sch_EZ!$C$31:$I$54,MATCH(Schedules_8760!$C5694,DHW_StPt_Sch_EZ!$B$31:$B$54,0),MATCH(Schedules_8760!$F5694,DHW_StPt_Sch_EZ!$C$30:$I$30,0)),"F","C")</f>
        <v>53.333333333333329</v>
      </c>
      <c r="N5694" s="12"/>
      <c r="O5694" s="12"/>
      <c r="P5694" s="12"/>
    </row>
    <row r="5695" spans="1:16" x14ac:dyDescent="0.25">
      <c r="A5695" s="35">
        <v>5694</v>
      </c>
      <c r="B5695" s="89">
        <v>238.20833333333329</v>
      </c>
      <c r="C5695" s="35">
        <f t="shared" si="440"/>
        <v>6</v>
      </c>
      <c r="D5695" s="35">
        <f t="shared" si="443"/>
        <v>238</v>
      </c>
      <c r="E5695" s="35">
        <f t="shared" si="444"/>
        <v>7</v>
      </c>
      <c r="F5695" s="35" t="str">
        <f t="shared" si="441"/>
        <v>Saturday</v>
      </c>
      <c r="G5695" s="35">
        <f t="shared" si="442"/>
        <v>8</v>
      </c>
      <c r="H5695" s="34">
        <f>CONVERT(INDEX(Htg_StPt_Sch_EZ!$C$4:$I$27,MATCH(Schedules_8760!$C5695,Htg_StPt_Sch_EZ!$B$4:$B$27,0),MATCH(Schedules_8760!$F5695,Htg_StPt_Sch_EZ!$C$3:$I$3,0)),"F","C")</f>
        <v>20.555555555555554</v>
      </c>
      <c r="I5695" s="34">
        <f>CONVERT(INDEX(Htg_StPt_Sch_EZ!$C$31:$I$54,MATCH(Schedules_8760!$C5695,Htg_StPt_Sch_EZ!$B$31:$B$54,0),MATCH(Schedules_8760!$F5695,Htg_StPt_Sch_EZ!$C$30:$I$30,0)),"F","C")</f>
        <v>19.444444444444443</v>
      </c>
      <c r="J5695" s="34">
        <f>CONVERT(INDEX(Clg_StPt_Sch_EZ!$C$4:$I$27,MATCH(Schedules_8760!$C5695,Clg_StPt_Sch_EZ!$B$4:$B$27,0),MATCH(Schedules_8760!$F5695,Clg_StPt_Sch_EZ!$C$3:$I$3,0)),"F","C")</f>
        <v>25.555555555555554</v>
      </c>
      <c r="K5695" s="34">
        <f>CONVERT(INDEX(Clg_StPt_Sch_EZ!$C$31:$I$54,MATCH(Schedules_8760!$C5695,Clg_StPt_Sch_EZ!$B$31:$B$54,0),MATCH(Schedules_8760!$F5695,Clg_StPt_Sch_EZ!$C$30:$I$30,0)),"F","C")</f>
        <v>28.333333333333332</v>
      </c>
      <c r="L5695" s="34">
        <f>CONVERT(INDEX(DHW_StPt_Sch_EZ!$C$4:$I$27,MATCH(Schedules_8760!$C5695,DHW_StPt_Sch_EZ!$B$4:$B$27,0),MATCH(Schedules_8760!$F5695,DHW_StPt_Sch_EZ!$C$3:$I$3,0)),"F","C")</f>
        <v>53.333333333333329</v>
      </c>
      <c r="M5695" s="34">
        <f>CONVERT(INDEX(DHW_StPt_Sch_EZ!$C$31:$I$54,MATCH(Schedules_8760!$C5695,DHW_StPt_Sch_EZ!$B$31:$B$54,0),MATCH(Schedules_8760!$F5695,DHW_StPt_Sch_EZ!$C$30:$I$30,0)),"F","C")</f>
        <v>53.333333333333329</v>
      </c>
      <c r="N5695" s="12"/>
      <c r="O5695" s="12"/>
      <c r="P5695" s="12"/>
    </row>
    <row r="5696" spans="1:16" x14ac:dyDescent="0.25">
      <c r="A5696" s="35">
        <v>5695</v>
      </c>
      <c r="B5696" s="89">
        <v>238.25</v>
      </c>
      <c r="C5696" s="35">
        <f t="shared" si="440"/>
        <v>7</v>
      </c>
      <c r="D5696" s="35">
        <f t="shared" si="443"/>
        <v>238</v>
      </c>
      <c r="E5696" s="35">
        <f t="shared" si="444"/>
        <v>7</v>
      </c>
      <c r="F5696" s="35" t="str">
        <f t="shared" si="441"/>
        <v>Saturday</v>
      </c>
      <c r="G5696" s="35">
        <f t="shared" si="442"/>
        <v>8</v>
      </c>
      <c r="H5696" s="34">
        <f>CONVERT(INDEX(Htg_StPt_Sch_EZ!$C$4:$I$27,MATCH(Schedules_8760!$C5696,Htg_StPt_Sch_EZ!$B$4:$B$27,0),MATCH(Schedules_8760!$F5696,Htg_StPt_Sch_EZ!$C$3:$I$3,0)),"F","C")</f>
        <v>20.555555555555554</v>
      </c>
      <c r="I5696" s="34">
        <f>CONVERT(INDEX(Htg_StPt_Sch_EZ!$C$31:$I$54,MATCH(Schedules_8760!$C5696,Htg_StPt_Sch_EZ!$B$31:$B$54,0),MATCH(Schedules_8760!$F5696,Htg_StPt_Sch_EZ!$C$30:$I$30,0)),"F","C")</f>
        <v>19.444444444444443</v>
      </c>
      <c r="J5696" s="34">
        <f>CONVERT(INDEX(Clg_StPt_Sch_EZ!$C$4:$I$27,MATCH(Schedules_8760!$C5696,Clg_StPt_Sch_EZ!$B$4:$B$27,0),MATCH(Schedules_8760!$F5696,Clg_StPt_Sch_EZ!$C$3:$I$3,0)),"F","C")</f>
        <v>25.555555555555554</v>
      </c>
      <c r="K5696" s="34">
        <f>CONVERT(INDEX(Clg_StPt_Sch_EZ!$C$31:$I$54,MATCH(Schedules_8760!$C5696,Clg_StPt_Sch_EZ!$B$31:$B$54,0),MATCH(Schedules_8760!$F5696,Clg_StPt_Sch_EZ!$C$30:$I$30,0)),"F","C")</f>
        <v>28.333333333333332</v>
      </c>
      <c r="L5696" s="34">
        <f>CONVERT(INDEX(DHW_StPt_Sch_EZ!$C$4:$I$27,MATCH(Schedules_8760!$C5696,DHW_StPt_Sch_EZ!$B$4:$B$27,0),MATCH(Schedules_8760!$F5696,DHW_StPt_Sch_EZ!$C$3:$I$3,0)),"F","C")</f>
        <v>53.333333333333329</v>
      </c>
      <c r="M5696" s="34">
        <f>CONVERT(INDEX(DHW_StPt_Sch_EZ!$C$31:$I$54,MATCH(Schedules_8760!$C5696,DHW_StPt_Sch_EZ!$B$31:$B$54,0),MATCH(Schedules_8760!$F5696,DHW_StPt_Sch_EZ!$C$30:$I$30,0)),"F","C")</f>
        <v>53.333333333333329</v>
      </c>
      <c r="N5696" s="12"/>
      <c r="O5696" s="12"/>
      <c r="P5696" s="12"/>
    </row>
    <row r="5697" spans="1:16" x14ac:dyDescent="0.25">
      <c r="A5697" s="35">
        <v>5696</v>
      </c>
      <c r="B5697" s="89">
        <v>238.29166666666671</v>
      </c>
      <c r="C5697" s="35">
        <f t="shared" si="440"/>
        <v>8</v>
      </c>
      <c r="D5697" s="35">
        <f t="shared" si="443"/>
        <v>238</v>
      </c>
      <c r="E5697" s="35">
        <f t="shared" si="444"/>
        <v>7</v>
      </c>
      <c r="F5697" s="35" t="str">
        <f t="shared" si="441"/>
        <v>Saturday</v>
      </c>
      <c r="G5697" s="35">
        <f t="shared" si="442"/>
        <v>8</v>
      </c>
      <c r="H5697" s="34">
        <f>CONVERT(INDEX(Htg_StPt_Sch_EZ!$C$4:$I$27,MATCH(Schedules_8760!$C5697,Htg_StPt_Sch_EZ!$B$4:$B$27,0),MATCH(Schedules_8760!$F5697,Htg_StPt_Sch_EZ!$C$3:$I$3,0)),"F","C")</f>
        <v>20.555555555555554</v>
      </c>
      <c r="I5697" s="34">
        <f>CONVERT(INDEX(Htg_StPt_Sch_EZ!$C$31:$I$54,MATCH(Schedules_8760!$C5697,Htg_StPt_Sch_EZ!$B$31:$B$54,0),MATCH(Schedules_8760!$F5697,Htg_StPt_Sch_EZ!$C$30:$I$30,0)),"F","C")</f>
        <v>19.444444444444443</v>
      </c>
      <c r="J5697" s="34">
        <f>CONVERT(INDEX(Clg_StPt_Sch_EZ!$C$4:$I$27,MATCH(Schedules_8760!$C5697,Clg_StPt_Sch_EZ!$B$4:$B$27,0),MATCH(Schedules_8760!$F5697,Clg_StPt_Sch_EZ!$C$3:$I$3,0)),"F","C")</f>
        <v>25.555555555555554</v>
      </c>
      <c r="K5697" s="34">
        <f>CONVERT(INDEX(Clg_StPt_Sch_EZ!$C$31:$I$54,MATCH(Schedules_8760!$C5697,Clg_StPt_Sch_EZ!$B$31:$B$54,0),MATCH(Schedules_8760!$F5697,Clg_StPt_Sch_EZ!$C$30:$I$30,0)),"F","C")</f>
        <v>25</v>
      </c>
      <c r="L5697" s="34">
        <f>CONVERT(INDEX(DHW_StPt_Sch_EZ!$C$4:$I$27,MATCH(Schedules_8760!$C5697,DHW_StPt_Sch_EZ!$B$4:$B$27,0),MATCH(Schedules_8760!$F5697,DHW_StPt_Sch_EZ!$C$3:$I$3,0)),"F","C")</f>
        <v>53.333333333333329</v>
      </c>
      <c r="M5697" s="34">
        <f>CONVERT(INDEX(DHW_StPt_Sch_EZ!$C$31:$I$54,MATCH(Schedules_8760!$C5697,DHW_StPt_Sch_EZ!$B$31:$B$54,0),MATCH(Schedules_8760!$F5697,DHW_StPt_Sch_EZ!$C$30:$I$30,0)),"F","C")</f>
        <v>53.333333333333329</v>
      </c>
      <c r="N5697" s="12"/>
      <c r="O5697" s="12"/>
      <c r="P5697" s="12"/>
    </row>
    <row r="5698" spans="1:16" x14ac:dyDescent="0.25">
      <c r="A5698" s="35">
        <v>5697</v>
      </c>
      <c r="B5698" s="89">
        <v>238.33333333333329</v>
      </c>
      <c r="C5698" s="35">
        <f t="shared" ref="C5698:C5761" si="445">HOUR(B5698)+1</f>
        <v>9</v>
      </c>
      <c r="D5698" s="35">
        <f t="shared" si="443"/>
        <v>238</v>
      </c>
      <c r="E5698" s="35">
        <f t="shared" si="444"/>
        <v>7</v>
      </c>
      <c r="F5698" s="35" t="str">
        <f t="shared" ref="F5698:F5761" si="446">IF(E5698=1,"Sunday",IF(E5698=2,"Monday",IF(E5698=3,"Tuesday",IF(E5698=4,"Wednesday",IF(E5698=5,"Thursday",IF(E5698=6,"Friday","Saturday"))))))</f>
        <v>Saturday</v>
      </c>
      <c r="G5698" s="35">
        <f t="shared" ref="G5698:G5761" si="447">MONTH(B5698)</f>
        <v>8</v>
      </c>
      <c r="H5698" s="34">
        <f>CONVERT(INDEX(Htg_StPt_Sch_EZ!$C$4:$I$27,MATCH(Schedules_8760!$C5698,Htg_StPt_Sch_EZ!$B$4:$B$27,0),MATCH(Schedules_8760!$F5698,Htg_StPt_Sch_EZ!$C$3:$I$3,0)),"F","C")</f>
        <v>20.555555555555554</v>
      </c>
      <c r="I5698" s="34">
        <f>CONVERT(INDEX(Htg_StPt_Sch_EZ!$C$31:$I$54,MATCH(Schedules_8760!$C5698,Htg_StPt_Sch_EZ!$B$31:$B$54,0),MATCH(Schedules_8760!$F5698,Htg_StPt_Sch_EZ!$C$30:$I$30,0)),"F","C")</f>
        <v>19.444444444444443</v>
      </c>
      <c r="J5698" s="34">
        <f>CONVERT(INDEX(Clg_StPt_Sch_EZ!$C$4:$I$27,MATCH(Schedules_8760!$C5698,Clg_StPt_Sch_EZ!$B$4:$B$27,0),MATCH(Schedules_8760!$F5698,Clg_StPt_Sch_EZ!$C$3:$I$3,0)),"F","C")</f>
        <v>25.555555555555554</v>
      </c>
      <c r="K5698" s="34">
        <f>CONVERT(INDEX(Clg_StPt_Sch_EZ!$C$31:$I$54,MATCH(Schedules_8760!$C5698,Clg_StPt_Sch_EZ!$B$31:$B$54,0),MATCH(Schedules_8760!$F5698,Clg_StPt_Sch_EZ!$C$30:$I$30,0)),"F","C")</f>
        <v>25</v>
      </c>
      <c r="L5698" s="34">
        <f>CONVERT(INDEX(DHW_StPt_Sch_EZ!$C$4:$I$27,MATCH(Schedules_8760!$C5698,DHW_StPt_Sch_EZ!$B$4:$B$27,0),MATCH(Schedules_8760!$F5698,DHW_StPt_Sch_EZ!$C$3:$I$3,0)),"F","C")</f>
        <v>53.333333333333329</v>
      </c>
      <c r="M5698" s="34">
        <f>CONVERT(INDEX(DHW_StPt_Sch_EZ!$C$31:$I$54,MATCH(Schedules_8760!$C5698,DHW_StPt_Sch_EZ!$B$31:$B$54,0),MATCH(Schedules_8760!$F5698,DHW_StPt_Sch_EZ!$C$30:$I$30,0)),"F","C")</f>
        <v>53.333333333333329</v>
      </c>
      <c r="N5698" s="12"/>
      <c r="O5698" s="12"/>
      <c r="P5698" s="12"/>
    </row>
    <row r="5699" spans="1:16" x14ac:dyDescent="0.25">
      <c r="A5699" s="35">
        <v>5698</v>
      </c>
      <c r="B5699" s="89">
        <v>238.375</v>
      </c>
      <c r="C5699" s="35">
        <f t="shared" si="445"/>
        <v>10</v>
      </c>
      <c r="D5699" s="35">
        <f t="shared" ref="D5699:D5762" si="448">IF(C5699=1,D5698+1,D5698)</f>
        <v>238</v>
      </c>
      <c r="E5699" s="35">
        <f t="shared" ref="E5699:E5762" si="449">IF(AND(C5699=1,E5698=7),1,IF(C5699=1,E5698+1,E5698))</f>
        <v>7</v>
      </c>
      <c r="F5699" s="35" t="str">
        <f t="shared" si="446"/>
        <v>Saturday</v>
      </c>
      <c r="G5699" s="35">
        <f t="shared" si="447"/>
        <v>8</v>
      </c>
      <c r="H5699" s="34">
        <f>CONVERT(INDEX(Htg_StPt_Sch_EZ!$C$4:$I$27,MATCH(Schedules_8760!$C5699,Htg_StPt_Sch_EZ!$B$4:$B$27,0),MATCH(Schedules_8760!$F5699,Htg_StPt_Sch_EZ!$C$3:$I$3,0)),"F","C")</f>
        <v>20.555555555555554</v>
      </c>
      <c r="I5699" s="34">
        <f>CONVERT(INDEX(Htg_StPt_Sch_EZ!$C$31:$I$54,MATCH(Schedules_8760!$C5699,Htg_StPt_Sch_EZ!$B$31:$B$54,0),MATCH(Schedules_8760!$F5699,Htg_StPt_Sch_EZ!$C$30:$I$30,0)),"F","C")</f>
        <v>19.444444444444443</v>
      </c>
      <c r="J5699" s="34">
        <f>CONVERT(INDEX(Clg_StPt_Sch_EZ!$C$4:$I$27,MATCH(Schedules_8760!$C5699,Clg_StPt_Sch_EZ!$B$4:$B$27,0),MATCH(Schedules_8760!$F5699,Clg_StPt_Sch_EZ!$C$3:$I$3,0)),"F","C")</f>
        <v>25.555555555555554</v>
      </c>
      <c r="K5699" s="34">
        <f>CONVERT(INDEX(Clg_StPt_Sch_EZ!$C$31:$I$54,MATCH(Schedules_8760!$C5699,Clg_StPt_Sch_EZ!$B$31:$B$54,0),MATCH(Schedules_8760!$F5699,Clg_StPt_Sch_EZ!$C$30:$I$30,0)),"F","C")</f>
        <v>25</v>
      </c>
      <c r="L5699" s="34">
        <f>CONVERT(INDEX(DHW_StPt_Sch_EZ!$C$4:$I$27,MATCH(Schedules_8760!$C5699,DHW_StPt_Sch_EZ!$B$4:$B$27,0),MATCH(Schedules_8760!$F5699,DHW_StPt_Sch_EZ!$C$3:$I$3,0)),"F","C")</f>
        <v>53.333333333333329</v>
      </c>
      <c r="M5699" s="34">
        <f>CONVERT(INDEX(DHW_StPt_Sch_EZ!$C$31:$I$54,MATCH(Schedules_8760!$C5699,DHW_StPt_Sch_EZ!$B$31:$B$54,0),MATCH(Schedules_8760!$F5699,DHW_StPt_Sch_EZ!$C$30:$I$30,0)),"F","C")</f>
        <v>53.333333333333329</v>
      </c>
      <c r="N5699" s="12"/>
      <c r="O5699" s="12"/>
      <c r="P5699" s="12"/>
    </row>
    <row r="5700" spans="1:16" x14ac:dyDescent="0.25">
      <c r="A5700" s="35">
        <v>5699</v>
      </c>
      <c r="B5700" s="89">
        <v>238.41666666666671</v>
      </c>
      <c r="C5700" s="35">
        <f t="shared" si="445"/>
        <v>11</v>
      </c>
      <c r="D5700" s="35">
        <f t="shared" si="448"/>
        <v>238</v>
      </c>
      <c r="E5700" s="35">
        <f t="shared" si="449"/>
        <v>7</v>
      </c>
      <c r="F5700" s="35" t="str">
        <f t="shared" si="446"/>
        <v>Saturday</v>
      </c>
      <c r="G5700" s="35">
        <f t="shared" si="447"/>
        <v>8</v>
      </c>
      <c r="H5700" s="34">
        <f>CONVERT(INDEX(Htg_StPt_Sch_EZ!$C$4:$I$27,MATCH(Schedules_8760!$C5700,Htg_StPt_Sch_EZ!$B$4:$B$27,0),MATCH(Schedules_8760!$F5700,Htg_StPt_Sch_EZ!$C$3:$I$3,0)),"F","C")</f>
        <v>20.555555555555554</v>
      </c>
      <c r="I5700" s="34">
        <f>CONVERT(INDEX(Htg_StPt_Sch_EZ!$C$31:$I$54,MATCH(Schedules_8760!$C5700,Htg_StPt_Sch_EZ!$B$31:$B$54,0),MATCH(Schedules_8760!$F5700,Htg_StPt_Sch_EZ!$C$30:$I$30,0)),"F","C")</f>
        <v>19.444444444444443</v>
      </c>
      <c r="J5700" s="34">
        <f>CONVERT(INDEX(Clg_StPt_Sch_EZ!$C$4:$I$27,MATCH(Schedules_8760!$C5700,Clg_StPt_Sch_EZ!$B$4:$B$27,0),MATCH(Schedules_8760!$F5700,Clg_StPt_Sch_EZ!$C$3:$I$3,0)),"F","C")</f>
        <v>25.555555555555554</v>
      </c>
      <c r="K5700" s="34">
        <f>CONVERT(INDEX(Clg_StPt_Sch_EZ!$C$31:$I$54,MATCH(Schedules_8760!$C5700,Clg_StPt_Sch_EZ!$B$31:$B$54,0),MATCH(Schedules_8760!$F5700,Clg_StPt_Sch_EZ!$C$30:$I$30,0)),"F","C")</f>
        <v>25</v>
      </c>
      <c r="L5700" s="34">
        <f>CONVERT(INDEX(DHW_StPt_Sch_EZ!$C$4:$I$27,MATCH(Schedules_8760!$C5700,DHW_StPt_Sch_EZ!$B$4:$B$27,0),MATCH(Schedules_8760!$F5700,DHW_StPt_Sch_EZ!$C$3:$I$3,0)),"F","C")</f>
        <v>53.333333333333329</v>
      </c>
      <c r="M5700" s="34">
        <f>CONVERT(INDEX(DHW_StPt_Sch_EZ!$C$31:$I$54,MATCH(Schedules_8760!$C5700,DHW_StPt_Sch_EZ!$B$31:$B$54,0),MATCH(Schedules_8760!$F5700,DHW_StPt_Sch_EZ!$C$30:$I$30,0)),"F","C")</f>
        <v>53.333333333333329</v>
      </c>
      <c r="N5700" s="12"/>
      <c r="O5700" s="12"/>
      <c r="P5700" s="12"/>
    </row>
    <row r="5701" spans="1:16" x14ac:dyDescent="0.25">
      <c r="A5701" s="35">
        <v>5700</v>
      </c>
      <c r="B5701" s="89">
        <v>238.45833333333329</v>
      </c>
      <c r="C5701" s="35">
        <f t="shared" si="445"/>
        <v>12</v>
      </c>
      <c r="D5701" s="35">
        <f t="shared" si="448"/>
        <v>238</v>
      </c>
      <c r="E5701" s="35">
        <f t="shared" si="449"/>
        <v>7</v>
      </c>
      <c r="F5701" s="35" t="str">
        <f t="shared" si="446"/>
        <v>Saturday</v>
      </c>
      <c r="G5701" s="35">
        <f t="shared" si="447"/>
        <v>8</v>
      </c>
      <c r="H5701" s="34">
        <f>CONVERT(INDEX(Htg_StPt_Sch_EZ!$C$4:$I$27,MATCH(Schedules_8760!$C5701,Htg_StPt_Sch_EZ!$B$4:$B$27,0),MATCH(Schedules_8760!$F5701,Htg_StPt_Sch_EZ!$C$3:$I$3,0)),"F","C")</f>
        <v>20.555555555555554</v>
      </c>
      <c r="I5701" s="34">
        <f>CONVERT(INDEX(Htg_StPt_Sch_EZ!$C$31:$I$54,MATCH(Schedules_8760!$C5701,Htg_StPt_Sch_EZ!$B$31:$B$54,0),MATCH(Schedules_8760!$F5701,Htg_StPt_Sch_EZ!$C$30:$I$30,0)),"F","C")</f>
        <v>19.444444444444443</v>
      </c>
      <c r="J5701" s="34">
        <f>CONVERT(INDEX(Clg_StPt_Sch_EZ!$C$4:$I$27,MATCH(Schedules_8760!$C5701,Clg_StPt_Sch_EZ!$B$4:$B$27,0),MATCH(Schedules_8760!$F5701,Clg_StPt_Sch_EZ!$C$3:$I$3,0)),"F","C")</f>
        <v>25.555555555555554</v>
      </c>
      <c r="K5701" s="34">
        <f>CONVERT(INDEX(Clg_StPt_Sch_EZ!$C$31:$I$54,MATCH(Schedules_8760!$C5701,Clg_StPt_Sch_EZ!$B$31:$B$54,0),MATCH(Schedules_8760!$F5701,Clg_StPt_Sch_EZ!$C$30:$I$30,0)),"F","C")</f>
        <v>25</v>
      </c>
      <c r="L5701" s="34">
        <f>CONVERT(INDEX(DHW_StPt_Sch_EZ!$C$4:$I$27,MATCH(Schedules_8760!$C5701,DHW_StPt_Sch_EZ!$B$4:$B$27,0),MATCH(Schedules_8760!$F5701,DHW_StPt_Sch_EZ!$C$3:$I$3,0)),"F","C")</f>
        <v>53.333333333333329</v>
      </c>
      <c r="M5701" s="34">
        <f>CONVERT(INDEX(DHW_StPt_Sch_EZ!$C$31:$I$54,MATCH(Schedules_8760!$C5701,DHW_StPt_Sch_EZ!$B$31:$B$54,0),MATCH(Schedules_8760!$F5701,DHW_StPt_Sch_EZ!$C$30:$I$30,0)),"F","C")</f>
        <v>53.333333333333329</v>
      </c>
      <c r="N5701" s="12"/>
      <c r="O5701" s="12"/>
      <c r="P5701" s="12"/>
    </row>
    <row r="5702" spans="1:16" x14ac:dyDescent="0.25">
      <c r="A5702" s="35">
        <v>5701</v>
      </c>
      <c r="B5702" s="89">
        <v>238.5</v>
      </c>
      <c r="C5702" s="35">
        <f t="shared" si="445"/>
        <v>13</v>
      </c>
      <c r="D5702" s="35">
        <f t="shared" si="448"/>
        <v>238</v>
      </c>
      <c r="E5702" s="35">
        <f t="shared" si="449"/>
        <v>7</v>
      </c>
      <c r="F5702" s="35" t="str">
        <f t="shared" si="446"/>
        <v>Saturday</v>
      </c>
      <c r="G5702" s="35">
        <f t="shared" si="447"/>
        <v>8</v>
      </c>
      <c r="H5702" s="34">
        <f>CONVERT(INDEX(Htg_StPt_Sch_EZ!$C$4:$I$27,MATCH(Schedules_8760!$C5702,Htg_StPt_Sch_EZ!$B$4:$B$27,0),MATCH(Schedules_8760!$F5702,Htg_StPt_Sch_EZ!$C$3:$I$3,0)),"F","C")</f>
        <v>20.555555555555554</v>
      </c>
      <c r="I5702" s="34">
        <f>CONVERT(INDEX(Htg_StPt_Sch_EZ!$C$31:$I$54,MATCH(Schedules_8760!$C5702,Htg_StPt_Sch_EZ!$B$31:$B$54,0),MATCH(Schedules_8760!$F5702,Htg_StPt_Sch_EZ!$C$30:$I$30,0)),"F","C")</f>
        <v>19.444444444444443</v>
      </c>
      <c r="J5702" s="34">
        <f>CONVERT(INDEX(Clg_StPt_Sch_EZ!$C$4:$I$27,MATCH(Schedules_8760!$C5702,Clg_StPt_Sch_EZ!$B$4:$B$27,0),MATCH(Schedules_8760!$F5702,Clg_StPt_Sch_EZ!$C$3:$I$3,0)),"F","C")</f>
        <v>25.555555555555554</v>
      </c>
      <c r="K5702" s="34">
        <f>CONVERT(INDEX(Clg_StPt_Sch_EZ!$C$31:$I$54,MATCH(Schedules_8760!$C5702,Clg_StPt_Sch_EZ!$B$31:$B$54,0),MATCH(Schedules_8760!$F5702,Clg_StPt_Sch_EZ!$C$30:$I$30,0)),"F","C")</f>
        <v>25</v>
      </c>
      <c r="L5702" s="34">
        <f>CONVERT(INDEX(DHW_StPt_Sch_EZ!$C$4:$I$27,MATCH(Schedules_8760!$C5702,DHW_StPt_Sch_EZ!$B$4:$B$27,0),MATCH(Schedules_8760!$F5702,DHW_StPt_Sch_EZ!$C$3:$I$3,0)),"F","C")</f>
        <v>53.333333333333329</v>
      </c>
      <c r="M5702" s="34">
        <f>CONVERT(INDEX(DHW_StPt_Sch_EZ!$C$31:$I$54,MATCH(Schedules_8760!$C5702,DHW_StPt_Sch_EZ!$B$31:$B$54,0),MATCH(Schedules_8760!$F5702,DHW_StPt_Sch_EZ!$C$30:$I$30,0)),"F","C")</f>
        <v>53.333333333333329</v>
      </c>
      <c r="N5702" s="12"/>
      <c r="O5702" s="12"/>
      <c r="P5702" s="12"/>
    </row>
    <row r="5703" spans="1:16" x14ac:dyDescent="0.25">
      <c r="A5703" s="35">
        <v>5702</v>
      </c>
      <c r="B5703" s="89">
        <v>238.54166666666671</v>
      </c>
      <c r="C5703" s="35">
        <f t="shared" si="445"/>
        <v>14</v>
      </c>
      <c r="D5703" s="35">
        <f t="shared" si="448"/>
        <v>238</v>
      </c>
      <c r="E5703" s="35">
        <f t="shared" si="449"/>
        <v>7</v>
      </c>
      <c r="F5703" s="35" t="str">
        <f t="shared" si="446"/>
        <v>Saturday</v>
      </c>
      <c r="G5703" s="35">
        <f t="shared" si="447"/>
        <v>8</v>
      </c>
      <c r="H5703" s="34">
        <f>CONVERT(INDEX(Htg_StPt_Sch_EZ!$C$4:$I$27,MATCH(Schedules_8760!$C5703,Htg_StPt_Sch_EZ!$B$4:$B$27,0),MATCH(Schedules_8760!$F5703,Htg_StPt_Sch_EZ!$C$3:$I$3,0)),"F","C")</f>
        <v>20.555555555555554</v>
      </c>
      <c r="I5703" s="34">
        <f>CONVERT(INDEX(Htg_StPt_Sch_EZ!$C$31:$I$54,MATCH(Schedules_8760!$C5703,Htg_StPt_Sch_EZ!$B$31:$B$54,0),MATCH(Schedules_8760!$F5703,Htg_StPt_Sch_EZ!$C$30:$I$30,0)),"F","C")</f>
        <v>19.444444444444443</v>
      </c>
      <c r="J5703" s="34">
        <f>CONVERT(INDEX(Clg_StPt_Sch_EZ!$C$4:$I$27,MATCH(Schedules_8760!$C5703,Clg_StPt_Sch_EZ!$B$4:$B$27,0),MATCH(Schedules_8760!$F5703,Clg_StPt_Sch_EZ!$C$3:$I$3,0)),"F","C")</f>
        <v>25.555555555555554</v>
      </c>
      <c r="K5703" s="34">
        <f>CONVERT(INDEX(Clg_StPt_Sch_EZ!$C$31:$I$54,MATCH(Schedules_8760!$C5703,Clg_StPt_Sch_EZ!$B$31:$B$54,0),MATCH(Schedules_8760!$F5703,Clg_StPt_Sch_EZ!$C$30:$I$30,0)),"F","C")</f>
        <v>25</v>
      </c>
      <c r="L5703" s="34">
        <f>CONVERT(INDEX(DHW_StPt_Sch_EZ!$C$4:$I$27,MATCH(Schedules_8760!$C5703,DHW_StPt_Sch_EZ!$B$4:$B$27,0),MATCH(Schedules_8760!$F5703,DHW_StPt_Sch_EZ!$C$3:$I$3,0)),"F","C")</f>
        <v>53.333333333333329</v>
      </c>
      <c r="M5703" s="34">
        <f>CONVERT(INDEX(DHW_StPt_Sch_EZ!$C$31:$I$54,MATCH(Schedules_8760!$C5703,DHW_StPt_Sch_EZ!$B$31:$B$54,0),MATCH(Schedules_8760!$F5703,DHW_StPt_Sch_EZ!$C$30:$I$30,0)),"F","C")</f>
        <v>53.333333333333329</v>
      </c>
      <c r="N5703" s="12"/>
      <c r="O5703" s="12"/>
      <c r="P5703" s="12"/>
    </row>
    <row r="5704" spans="1:16" x14ac:dyDescent="0.25">
      <c r="A5704" s="35">
        <v>5703</v>
      </c>
      <c r="B5704" s="89">
        <v>238.58333333333329</v>
      </c>
      <c r="C5704" s="35">
        <f t="shared" si="445"/>
        <v>15</v>
      </c>
      <c r="D5704" s="35">
        <f t="shared" si="448"/>
        <v>238</v>
      </c>
      <c r="E5704" s="35">
        <f t="shared" si="449"/>
        <v>7</v>
      </c>
      <c r="F5704" s="35" t="str">
        <f t="shared" si="446"/>
        <v>Saturday</v>
      </c>
      <c r="G5704" s="35">
        <f t="shared" si="447"/>
        <v>8</v>
      </c>
      <c r="H5704" s="34">
        <f>CONVERT(INDEX(Htg_StPt_Sch_EZ!$C$4:$I$27,MATCH(Schedules_8760!$C5704,Htg_StPt_Sch_EZ!$B$4:$B$27,0),MATCH(Schedules_8760!$F5704,Htg_StPt_Sch_EZ!$C$3:$I$3,0)),"F","C")</f>
        <v>20.555555555555554</v>
      </c>
      <c r="I5704" s="34">
        <f>CONVERT(INDEX(Htg_StPt_Sch_EZ!$C$31:$I$54,MATCH(Schedules_8760!$C5704,Htg_StPt_Sch_EZ!$B$31:$B$54,0),MATCH(Schedules_8760!$F5704,Htg_StPt_Sch_EZ!$C$30:$I$30,0)),"F","C")</f>
        <v>21.111111111111111</v>
      </c>
      <c r="J5704" s="34">
        <f>CONVERT(INDEX(Clg_StPt_Sch_EZ!$C$4:$I$27,MATCH(Schedules_8760!$C5704,Clg_StPt_Sch_EZ!$B$4:$B$27,0),MATCH(Schedules_8760!$F5704,Clg_StPt_Sch_EZ!$C$3:$I$3,0)),"F","C")</f>
        <v>25.555555555555554</v>
      </c>
      <c r="K5704" s="34">
        <f>CONVERT(INDEX(Clg_StPt_Sch_EZ!$C$31:$I$54,MATCH(Schedules_8760!$C5704,Clg_StPt_Sch_EZ!$B$31:$B$54,0),MATCH(Schedules_8760!$F5704,Clg_StPt_Sch_EZ!$C$30:$I$30,0)),"F","C")</f>
        <v>25</v>
      </c>
      <c r="L5704" s="34">
        <f>CONVERT(INDEX(DHW_StPt_Sch_EZ!$C$4:$I$27,MATCH(Schedules_8760!$C5704,DHW_StPt_Sch_EZ!$B$4:$B$27,0),MATCH(Schedules_8760!$F5704,DHW_StPt_Sch_EZ!$C$3:$I$3,0)),"F","C")</f>
        <v>53.333333333333329</v>
      </c>
      <c r="M5704" s="34">
        <f>CONVERT(INDEX(DHW_StPt_Sch_EZ!$C$31:$I$54,MATCH(Schedules_8760!$C5704,DHW_StPt_Sch_EZ!$B$31:$B$54,0),MATCH(Schedules_8760!$F5704,DHW_StPt_Sch_EZ!$C$30:$I$30,0)),"F","C")</f>
        <v>53.333333333333329</v>
      </c>
      <c r="N5704" s="12"/>
      <c r="O5704" s="12"/>
      <c r="P5704" s="12"/>
    </row>
    <row r="5705" spans="1:16" x14ac:dyDescent="0.25">
      <c r="A5705" s="35">
        <v>5704</v>
      </c>
      <c r="B5705" s="89">
        <v>238.625</v>
      </c>
      <c r="C5705" s="35">
        <f t="shared" si="445"/>
        <v>16</v>
      </c>
      <c r="D5705" s="35">
        <f t="shared" si="448"/>
        <v>238</v>
      </c>
      <c r="E5705" s="35">
        <f t="shared" si="449"/>
        <v>7</v>
      </c>
      <c r="F5705" s="35" t="str">
        <f t="shared" si="446"/>
        <v>Saturday</v>
      </c>
      <c r="G5705" s="35">
        <f t="shared" si="447"/>
        <v>8</v>
      </c>
      <c r="H5705" s="34">
        <f>CONVERT(INDEX(Htg_StPt_Sch_EZ!$C$4:$I$27,MATCH(Schedules_8760!$C5705,Htg_StPt_Sch_EZ!$B$4:$B$27,0),MATCH(Schedules_8760!$F5705,Htg_StPt_Sch_EZ!$C$3:$I$3,0)),"F","C")</f>
        <v>20.555555555555554</v>
      </c>
      <c r="I5705" s="34">
        <f>CONVERT(INDEX(Htg_StPt_Sch_EZ!$C$31:$I$54,MATCH(Schedules_8760!$C5705,Htg_StPt_Sch_EZ!$B$31:$B$54,0),MATCH(Schedules_8760!$F5705,Htg_StPt_Sch_EZ!$C$30:$I$30,0)),"F","C")</f>
        <v>21.111111111111111</v>
      </c>
      <c r="J5705" s="34">
        <f>CONVERT(INDEX(Clg_StPt_Sch_EZ!$C$4:$I$27,MATCH(Schedules_8760!$C5705,Clg_StPt_Sch_EZ!$B$4:$B$27,0),MATCH(Schedules_8760!$F5705,Clg_StPt_Sch_EZ!$C$3:$I$3,0)),"F","C")</f>
        <v>25.555555555555554</v>
      </c>
      <c r="K5705" s="34">
        <f>CONVERT(INDEX(Clg_StPt_Sch_EZ!$C$31:$I$54,MATCH(Schedules_8760!$C5705,Clg_StPt_Sch_EZ!$B$31:$B$54,0),MATCH(Schedules_8760!$F5705,Clg_StPt_Sch_EZ!$C$30:$I$30,0)),"F","C")</f>
        <v>25</v>
      </c>
      <c r="L5705" s="34">
        <f>CONVERT(INDEX(DHW_StPt_Sch_EZ!$C$4:$I$27,MATCH(Schedules_8760!$C5705,DHW_StPt_Sch_EZ!$B$4:$B$27,0),MATCH(Schedules_8760!$F5705,DHW_StPt_Sch_EZ!$C$3:$I$3,0)),"F","C")</f>
        <v>53.333333333333329</v>
      </c>
      <c r="M5705" s="34">
        <f>CONVERT(INDEX(DHW_StPt_Sch_EZ!$C$31:$I$54,MATCH(Schedules_8760!$C5705,DHW_StPt_Sch_EZ!$B$31:$B$54,0),MATCH(Schedules_8760!$F5705,DHW_StPt_Sch_EZ!$C$30:$I$30,0)),"F","C")</f>
        <v>53.333333333333329</v>
      </c>
      <c r="N5705" s="12"/>
      <c r="O5705" s="12"/>
      <c r="P5705" s="12"/>
    </row>
    <row r="5706" spans="1:16" x14ac:dyDescent="0.25">
      <c r="A5706" s="35">
        <v>5705</v>
      </c>
      <c r="B5706" s="89">
        <v>238.66666666666671</v>
      </c>
      <c r="C5706" s="35">
        <f t="shared" si="445"/>
        <v>17</v>
      </c>
      <c r="D5706" s="35">
        <f t="shared" si="448"/>
        <v>238</v>
      </c>
      <c r="E5706" s="35">
        <f t="shared" si="449"/>
        <v>7</v>
      </c>
      <c r="F5706" s="35" t="str">
        <f t="shared" si="446"/>
        <v>Saturday</v>
      </c>
      <c r="G5706" s="35">
        <f t="shared" si="447"/>
        <v>8</v>
      </c>
      <c r="H5706" s="34">
        <f>CONVERT(INDEX(Htg_StPt_Sch_EZ!$C$4:$I$27,MATCH(Schedules_8760!$C5706,Htg_StPt_Sch_EZ!$B$4:$B$27,0),MATCH(Schedules_8760!$F5706,Htg_StPt_Sch_EZ!$C$3:$I$3,0)),"F","C")</f>
        <v>20.555555555555554</v>
      </c>
      <c r="I5706" s="34">
        <f>CONVERT(INDEX(Htg_StPt_Sch_EZ!$C$31:$I$54,MATCH(Schedules_8760!$C5706,Htg_StPt_Sch_EZ!$B$31:$B$54,0),MATCH(Schedules_8760!$F5706,Htg_StPt_Sch_EZ!$C$30:$I$30,0)),"F","C")</f>
        <v>17.777777777777779</v>
      </c>
      <c r="J5706" s="34">
        <f>CONVERT(INDEX(Clg_StPt_Sch_EZ!$C$4:$I$27,MATCH(Schedules_8760!$C5706,Clg_StPt_Sch_EZ!$B$4:$B$27,0),MATCH(Schedules_8760!$F5706,Clg_StPt_Sch_EZ!$C$3:$I$3,0)),"F","C")</f>
        <v>25.555555555555554</v>
      </c>
      <c r="K5706" s="34">
        <f>CONVERT(INDEX(Clg_StPt_Sch_EZ!$C$31:$I$54,MATCH(Schedules_8760!$C5706,Clg_StPt_Sch_EZ!$B$31:$B$54,0),MATCH(Schedules_8760!$F5706,Clg_StPt_Sch_EZ!$C$30:$I$30,0)),"F","C")</f>
        <v>25</v>
      </c>
      <c r="L5706" s="34">
        <f>CONVERT(INDEX(DHW_StPt_Sch_EZ!$C$4:$I$27,MATCH(Schedules_8760!$C5706,DHW_StPt_Sch_EZ!$B$4:$B$27,0),MATCH(Schedules_8760!$F5706,DHW_StPt_Sch_EZ!$C$3:$I$3,0)),"F","C")</f>
        <v>53.333333333333329</v>
      </c>
      <c r="M5706" s="34">
        <f>CONVERT(INDEX(DHW_StPt_Sch_EZ!$C$31:$I$54,MATCH(Schedules_8760!$C5706,DHW_StPt_Sch_EZ!$B$31:$B$54,0),MATCH(Schedules_8760!$F5706,DHW_StPt_Sch_EZ!$C$30:$I$30,0)),"F","C")</f>
        <v>53.333333333333329</v>
      </c>
      <c r="N5706" s="12"/>
      <c r="O5706" s="12"/>
      <c r="P5706" s="12"/>
    </row>
    <row r="5707" spans="1:16" x14ac:dyDescent="0.25">
      <c r="A5707" s="35">
        <v>5706</v>
      </c>
      <c r="B5707" s="89">
        <v>238.70833333333329</v>
      </c>
      <c r="C5707" s="35">
        <f t="shared" si="445"/>
        <v>18</v>
      </c>
      <c r="D5707" s="35">
        <f t="shared" si="448"/>
        <v>238</v>
      </c>
      <c r="E5707" s="35">
        <f t="shared" si="449"/>
        <v>7</v>
      </c>
      <c r="F5707" s="35" t="str">
        <f t="shared" si="446"/>
        <v>Saturday</v>
      </c>
      <c r="G5707" s="35">
        <f t="shared" si="447"/>
        <v>8</v>
      </c>
      <c r="H5707" s="34">
        <f>CONVERT(INDEX(Htg_StPt_Sch_EZ!$C$4:$I$27,MATCH(Schedules_8760!$C5707,Htg_StPt_Sch_EZ!$B$4:$B$27,0),MATCH(Schedules_8760!$F5707,Htg_StPt_Sch_EZ!$C$3:$I$3,0)),"F","C")</f>
        <v>20.555555555555554</v>
      </c>
      <c r="I5707" s="34">
        <f>CONVERT(INDEX(Htg_StPt_Sch_EZ!$C$31:$I$54,MATCH(Schedules_8760!$C5707,Htg_StPt_Sch_EZ!$B$31:$B$54,0),MATCH(Schedules_8760!$F5707,Htg_StPt_Sch_EZ!$C$30:$I$30,0)),"F","C")</f>
        <v>17.777777777777779</v>
      </c>
      <c r="J5707" s="34">
        <f>CONVERT(INDEX(Clg_StPt_Sch_EZ!$C$4:$I$27,MATCH(Schedules_8760!$C5707,Clg_StPt_Sch_EZ!$B$4:$B$27,0),MATCH(Schedules_8760!$F5707,Clg_StPt_Sch_EZ!$C$3:$I$3,0)),"F","C")</f>
        <v>25.555555555555554</v>
      </c>
      <c r="K5707" s="34">
        <f>CONVERT(INDEX(Clg_StPt_Sch_EZ!$C$31:$I$54,MATCH(Schedules_8760!$C5707,Clg_StPt_Sch_EZ!$B$31:$B$54,0),MATCH(Schedules_8760!$F5707,Clg_StPt_Sch_EZ!$C$30:$I$30,0)),"F","C")</f>
        <v>28.333333333333332</v>
      </c>
      <c r="L5707" s="34">
        <f>CONVERT(INDEX(DHW_StPt_Sch_EZ!$C$4:$I$27,MATCH(Schedules_8760!$C5707,DHW_StPt_Sch_EZ!$B$4:$B$27,0),MATCH(Schedules_8760!$F5707,DHW_StPt_Sch_EZ!$C$3:$I$3,0)),"F","C")</f>
        <v>53.333333333333329</v>
      </c>
      <c r="M5707" s="34">
        <f>CONVERT(INDEX(DHW_StPt_Sch_EZ!$C$31:$I$54,MATCH(Schedules_8760!$C5707,DHW_StPt_Sch_EZ!$B$31:$B$54,0),MATCH(Schedules_8760!$F5707,DHW_StPt_Sch_EZ!$C$30:$I$30,0)),"F","C")</f>
        <v>53.333333333333329</v>
      </c>
      <c r="N5707" s="12"/>
      <c r="O5707" s="12"/>
      <c r="P5707" s="12"/>
    </row>
    <row r="5708" spans="1:16" x14ac:dyDescent="0.25">
      <c r="A5708" s="35">
        <v>5707</v>
      </c>
      <c r="B5708" s="89">
        <v>238.75</v>
      </c>
      <c r="C5708" s="35">
        <f t="shared" si="445"/>
        <v>19</v>
      </c>
      <c r="D5708" s="35">
        <f t="shared" si="448"/>
        <v>238</v>
      </c>
      <c r="E5708" s="35">
        <f t="shared" si="449"/>
        <v>7</v>
      </c>
      <c r="F5708" s="35" t="str">
        <f t="shared" si="446"/>
        <v>Saturday</v>
      </c>
      <c r="G5708" s="35">
        <f t="shared" si="447"/>
        <v>8</v>
      </c>
      <c r="H5708" s="34">
        <f>CONVERT(INDEX(Htg_StPt_Sch_EZ!$C$4:$I$27,MATCH(Schedules_8760!$C5708,Htg_StPt_Sch_EZ!$B$4:$B$27,0),MATCH(Schedules_8760!$F5708,Htg_StPt_Sch_EZ!$C$3:$I$3,0)),"F","C")</f>
        <v>20.555555555555554</v>
      </c>
      <c r="I5708" s="34">
        <f>CONVERT(INDEX(Htg_StPt_Sch_EZ!$C$31:$I$54,MATCH(Schedules_8760!$C5708,Htg_StPt_Sch_EZ!$B$31:$B$54,0),MATCH(Schedules_8760!$F5708,Htg_StPt_Sch_EZ!$C$30:$I$30,0)),"F","C")</f>
        <v>18.333333333333332</v>
      </c>
      <c r="J5708" s="34">
        <f>CONVERT(INDEX(Clg_StPt_Sch_EZ!$C$4:$I$27,MATCH(Schedules_8760!$C5708,Clg_StPt_Sch_EZ!$B$4:$B$27,0),MATCH(Schedules_8760!$F5708,Clg_StPt_Sch_EZ!$C$3:$I$3,0)),"F","C")</f>
        <v>25.555555555555554</v>
      </c>
      <c r="K5708" s="34">
        <f>CONVERT(INDEX(Clg_StPt_Sch_EZ!$C$31:$I$54,MATCH(Schedules_8760!$C5708,Clg_StPt_Sch_EZ!$B$31:$B$54,0),MATCH(Schedules_8760!$F5708,Clg_StPt_Sch_EZ!$C$30:$I$30,0)),"F","C")</f>
        <v>28.333333333333332</v>
      </c>
      <c r="L5708" s="34">
        <f>CONVERT(INDEX(DHW_StPt_Sch_EZ!$C$4:$I$27,MATCH(Schedules_8760!$C5708,DHW_StPt_Sch_EZ!$B$4:$B$27,0),MATCH(Schedules_8760!$F5708,DHW_StPt_Sch_EZ!$C$3:$I$3,0)),"F","C")</f>
        <v>53.333333333333329</v>
      </c>
      <c r="M5708" s="34">
        <f>CONVERT(INDEX(DHW_StPt_Sch_EZ!$C$31:$I$54,MATCH(Schedules_8760!$C5708,DHW_StPt_Sch_EZ!$B$31:$B$54,0),MATCH(Schedules_8760!$F5708,DHW_StPt_Sch_EZ!$C$30:$I$30,0)),"F","C")</f>
        <v>53.333333333333329</v>
      </c>
      <c r="N5708" s="12"/>
      <c r="O5708" s="12"/>
      <c r="P5708" s="12"/>
    </row>
    <row r="5709" spans="1:16" x14ac:dyDescent="0.25">
      <c r="A5709" s="35">
        <v>5708</v>
      </c>
      <c r="B5709" s="89">
        <v>238.79166666666671</v>
      </c>
      <c r="C5709" s="35">
        <f t="shared" si="445"/>
        <v>20</v>
      </c>
      <c r="D5709" s="35">
        <f t="shared" si="448"/>
        <v>238</v>
      </c>
      <c r="E5709" s="35">
        <f t="shared" si="449"/>
        <v>7</v>
      </c>
      <c r="F5709" s="35" t="str">
        <f t="shared" si="446"/>
        <v>Saturday</v>
      </c>
      <c r="G5709" s="35">
        <f t="shared" si="447"/>
        <v>8</v>
      </c>
      <c r="H5709" s="34">
        <f>CONVERT(INDEX(Htg_StPt_Sch_EZ!$C$4:$I$27,MATCH(Schedules_8760!$C5709,Htg_StPt_Sch_EZ!$B$4:$B$27,0),MATCH(Schedules_8760!$F5709,Htg_StPt_Sch_EZ!$C$3:$I$3,0)),"F","C")</f>
        <v>20.555555555555554</v>
      </c>
      <c r="I5709" s="34">
        <f>CONVERT(INDEX(Htg_StPt_Sch_EZ!$C$31:$I$54,MATCH(Schedules_8760!$C5709,Htg_StPt_Sch_EZ!$B$31:$B$54,0),MATCH(Schedules_8760!$F5709,Htg_StPt_Sch_EZ!$C$30:$I$30,0)),"F","C")</f>
        <v>18.888888888888889</v>
      </c>
      <c r="J5709" s="34">
        <f>CONVERT(INDEX(Clg_StPt_Sch_EZ!$C$4:$I$27,MATCH(Schedules_8760!$C5709,Clg_StPt_Sch_EZ!$B$4:$B$27,0),MATCH(Schedules_8760!$F5709,Clg_StPt_Sch_EZ!$C$3:$I$3,0)),"F","C")</f>
        <v>25.555555555555554</v>
      </c>
      <c r="K5709" s="34">
        <f>CONVERT(INDEX(Clg_StPt_Sch_EZ!$C$31:$I$54,MATCH(Schedules_8760!$C5709,Clg_StPt_Sch_EZ!$B$31:$B$54,0),MATCH(Schedules_8760!$F5709,Clg_StPt_Sch_EZ!$C$30:$I$30,0)),"F","C")</f>
        <v>28.333333333333332</v>
      </c>
      <c r="L5709" s="34">
        <f>CONVERT(INDEX(DHW_StPt_Sch_EZ!$C$4:$I$27,MATCH(Schedules_8760!$C5709,DHW_StPt_Sch_EZ!$B$4:$B$27,0),MATCH(Schedules_8760!$F5709,DHW_StPt_Sch_EZ!$C$3:$I$3,0)),"F","C")</f>
        <v>53.333333333333329</v>
      </c>
      <c r="M5709" s="34">
        <f>CONVERT(INDEX(DHW_StPt_Sch_EZ!$C$31:$I$54,MATCH(Schedules_8760!$C5709,DHW_StPt_Sch_EZ!$B$31:$B$54,0),MATCH(Schedules_8760!$F5709,DHW_StPt_Sch_EZ!$C$30:$I$30,0)),"F","C")</f>
        <v>53.333333333333329</v>
      </c>
      <c r="N5709" s="12"/>
      <c r="O5709" s="12"/>
      <c r="P5709" s="12"/>
    </row>
    <row r="5710" spans="1:16" x14ac:dyDescent="0.25">
      <c r="A5710" s="35">
        <v>5709</v>
      </c>
      <c r="B5710" s="89">
        <v>238.83333333333329</v>
      </c>
      <c r="C5710" s="35">
        <f t="shared" si="445"/>
        <v>21</v>
      </c>
      <c r="D5710" s="35">
        <f t="shared" si="448"/>
        <v>238</v>
      </c>
      <c r="E5710" s="35">
        <f t="shared" si="449"/>
        <v>7</v>
      </c>
      <c r="F5710" s="35" t="str">
        <f t="shared" si="446"/>
        <v>Saturday</v>
      </c>
      <c r="G5710" s="35">
        <f t="shared" si="447"/>
        <v>8</v>
      </c>
      <c r="H5710" s="34">
        <f>CONVERT(INDEX(Htg_StPt_Sch_EZ!$C$4:$I$27,MATCH(Schedules_8760!$C5710,Htg_StPt_Sch_EZ!$B$4:$B$27,0),MATCH(Schedules_8760!$F5710,Htg_StPt_Sch_EZ!$C$3:$I$3,0)),"F","C")</f>
        <v>20.555555555555554</v>
      </c>
      <c r="I5710" s="34">
        <f>CONVERT(INDEX(Htg_StPt_Sch_EZ!$C$31:$I$54,MATCH(Schedules_8760!$C5710,Htg_StPt_Sch_EZ!$B$31:$B$54,0),MATCH(Schedules_8760!$F5710,Htg_StPt_Sch_EZ!$C$30:$I$30,0)),"F","C")</f>
        <v>19.444444444444443</v>
      </c>
      <c r="J5710" s="34">
        <f>CONVERT(INDEX(Clg_StPt_Sch_EZ!$C$4:$I$27,MATCH(Schedules_8760!$C5710,Clg_StPt_Sch_EZ!$B$4:$B$27,0),MATCH(Schedules_8760!$F5710,Clg_StPt_Sch_EZ!$C$3:$I$3,0)),"F","C")</f>
        <v>25.555555555555554</v>
      </c>
      <c r="K5710" s="34">
        <f>CONVERT(INDEX(Clg_StPt_Sch_EZ!$C$31:$I$54,MATCH(Schedules_8760!$C5710,Clg_StPt_Sch_EZ!$B$31:$B$54,0),MATCH(Schedules_8760!$F5710,Clg_StPt_Sch_EZ!$C$30:$I$30,0)),"F","C")</f>
        <v>28.333333333333332</v>
      </c>
      <c r="L5710" s="34">
        <f>CONVERT(INDEX(DHW_StPt_Sch_EZ!$C$4:$I$27,MATCH(Schedules_8760!$C5710,DHW_StPt_Sch_EZ!$B$4:$B$27,0),MATCH(Schedules_8760!$F5710,DHW_StPt_Sch_EZ!$C$3:$I$3,0)),"F","C")</f>
        <v>53.333333333333329</v>
      </c>
      <c r="M5710" s="34">
        <f>CONVERT(INDEX(DHW_StPt_Sch_EZ!$C$31:$I$54,MATCH(Schedules_8760!$C5710,DHW_StPt_Sch_EZ!$B$31:$B$54,0),MATCH(Schedules_8760!$F5710,DHW_StPt_Sch_EZ!$C$30:$I$30,0)),"F","C")</f>
        <v>53.333333333333329</v>
      </c>
      <c r="N5710" s="12"/>
      <c r="O5710" s="12"/>
      <c r="P5710" s="12"/>
    </row>
    <row r="5711" spans="1:16" x14ac:dyDescent="0.25">
      <c r="A5711" s="35">
        <v>5710</v>
      </c>
      <c r="B5711" s="89">
        <v>238.875</v>
      </c>
      <c r="C5711" s="35">
        <f t="shared" si="445"/>
        <v>22</v>
      </c>
      <c r="D5711" s="35">
        <f t="shared" si="448"/>
        <v>238</v>
      </c>
      <c r="E5711" s="35">
        <f t="shared" si="449"/>
        <v>7</v>
      </c>
      <c r="F5711" s="35" t="str">
        <f t="shared" si="446"/>
        <v>Saturday</v>
      </c>
      <c r="G5711" s="35">
        <f t="shared" si="447"/>
        <v>8</v>
      </c>
      <c r="H5711" s="34">
        <f>CONVERT(INDEX(Htg_StPt_Sch_EZ!$C$4:$I$27,MATCH(Schedules_8760!$C5711,Htg_StPt_Sch_EZ!$B$4:$B$27,0),MATCH(Schedules_8760!$F5711,Htg_StPt_Sch_EZ!$C$3:$I$3,0)),"F","C")</f>
        <v>20.555555555555554</v>
      </c>
      <c r="I5711" s="34">
        <f>CONVERT(INDEX(Htg_StPt_Sch_EZ!$C$31:$I$54,MATCH(Schedules_8760!$C5711,Htg_StPt_Sch_EZ!$B$31:$B$54,0),MATCH(Schedules_8760!$F5711,Htg_StPt_Sch_EZ!$C$30:$I$30,0)),"F","C")</f>
        <v>19.444444444444443</v>
      </c>
      <c r="J5711" s="34">
        <f>CONVERT(INDEX(Clg_StPt_Sch_EZ!$C$4:$I$27,MATCH(Schedules_8760!$C5711,Clg_StPt_Sch_EZ!$B$4:$B$27,0),MATCH(Schedules_8760!$F5711,Clg_StPt_Sch_EZ!$C$3:$I$3,0)),"F","C")</f>
        <v>25.555555555555554</v>
      </c>
      <c r="K5711" s="34">
        <f>CONVERT(INDEX(Clg_StPt_Sch_EZ!$C$31:$I$54,MATCH(Schedules_8760!$C5711,Clg_StPt_Sch_EZ!$B$31:$B$54,0),MATCH(Schedules_8760!$F5711,Clg_StPt_Sch_EZ!$C$30:$I$30,0)),"F","C")</f>
        <v>28.333333333333332</v>
      </c>
      <c r="L5711" s="34">
        <f>CONVERT(INDEX(DHW_StPt_Sch_EZ!$C$4:$I$27,MATCH(Schedules_8760!$C5711,DHW_StPt_Sch_EZ!$B$4:$B$27,0),MATCH(Schedules_8760!$F5711,DHW_StPt_Sch_EZ!$C$3:$I$3,0)),"F","C")</f>
        <v>53.333333333333329</v>
      </c>
      <c r="M5711" s="34">
        <f>CONVERT(INDEX(DHW_StPt_Sch_EZ!$C$31:$I$54,MATCH(Schedules_8760!$C5711,DHW_StPt_Sch_EZ!$B$31:$B$54,0),MATCH(Schedules_8760!$F5711,DHW_StPt_Sch_EZ!$C$30:$I$30,0)),"F","C")</f>
        <v>53.333333333333329</v>
      </c>
      <c r="N5711" s="12"/>
      <c r="O5711" s="12"/>
      <c r="P5711" s="12"/>
    </row>
    <row r="5712" spans="1:16" x14ac:dyDescent="0.25">
      <c r="A5712" s="35">
        <v>5711</v>
      </c>
      <c r="B5712" s="89">
        <v>238.91666666666671</v>
      </c>
      <c r="C5712" s="35">
        <f t="shared" si="445"/>
        <v>23</v>
      </c>
      <c r="D5712" s="35">
        <f t="shared" si="448"/>
        <v>238</v>
      </c>
      <c r="E5712" s="35">
        <f t="shared" si="449"/>
        <v>7</v>
      </c>
      <c r="F5712" s="35" t="str">
        <f t="shared" si="446"/>
        <v>Saturday</v>
      </c>
      <c r="G5712" s="35">
        <f t="shared" si="447"/>
        <v>8</v>
      </c>
      <c r="H5712" s="34">
        <f>CONVERT(INDEX(Htg_StPt_Sch_EZ!$C$4:$I$27,MATCH(Schedules_8760!$C5712,Htg_StPt_Sch_EZ!$B$4:$B$27,0),MATCH(Schedules_8760!$F5712,Htg_StPt_Sch_EZ!$C$3:$I$3,0)),"F","C")</f>
        <v>20.555555555555554</v>
      </c>
      <c r="I5712" s="34">
        <f>CONVERT(INDEX(Htg_StPt_Sch_EZ!$C$31:$I$54,MATCH(Schedules_8760!$C5712,Htg_StPt_Sch_EZ!$B$31:$B$54,0),MATCH(Schedules_8760!$F5712,Htg_StPt_Sch_EZ!$C$30:$I$30,0)),"F","C")</f>
        <v>19.444444444444443</v>
      </c>
      <c r="J5712" s="34">
        <f>CONVERT(INDEX(Clg_StPt_Sch_EZ!$C$4:$I$27,MATCH(Schedules_8760!$C5712,Clg_StPt_Sch_EZ!$B$4:$B$27,0),MATCH(Schedules_8760!$F5712,Clg_StPt_Sch_EZ!$C$3:$I$3,0)),"F","C")</f>
        <v>25.555555555555554</v>
      </c>
      <c r="K5712" s="34">
        <f>CONVERT(INDEX(Clg_StPt_Sch_EZ!$C$31:$I$54,MATCH(Schedules_8760!$C5712,Clg_StPt_Sch_EZ!$B$31:$B$54,0),MATCH(Schedules_8760!$F5712,Clg_StPt_Sch_EZ!$C$30:$I$30,0)),"F","C")</f>
        <v>28.333333333333332</v>
      </c>
      <c r="L5712" s="34">
        <f>CONVERT(INDEX(DHW_StPt_Sch_EZ!$C$4:$I$27,MATCH(Schedules_8760!$C5712,DHW_StPt_Sch_EZ!$B$4:$B$27,0),MATCH(Schedules_8760!$F5712,DHW_StPt_Sch_EZ!$C$3:$I$3,0)),"F","C")</f>
        <v>53.333333333333329</v>
      </c>
      <c r="M5712" s="34">
        <f>CONVERT(INDEX(DHW_StPt_Sch_EZ!$C$31:$I$54,MATCH(Schedules_8760!$C5712,DHW_StPt_Sch_EZ!$B$31:$B$54,0),MATCH(Schedules_8760!$F5712,DHW_StPt_Sch_EZ!$C$30:$I$30,0)),"F","C")</f>
        <v>53.333333333333329</v>
      </c>
      <c r="N5712" s="12"/>
      <c r="O5712" s="12"/>
      <c r="P5712" s="12"/>
    </row>
    <row r="5713" spans="1:16" x14ac:dyDescent="0.25">
      <c r="A5713" s="35">
        <v>5712</v>
      </c>
      <c r="B5713" s="89">
        <v>238.95833333333329</v>
      </c>
      <c r="C5713" s="35">
        <f t="shared" si="445"/>
        <v>24</v>
      </c>
      <c r="D5713" s="35">
        <f t="shared" si="448"/>
        <v>238</v>
      </c>
      <c r="E5713" s="35">
        <f t="shared" si="449"/>
        <v>7</v>
      </c>
      <c r="F5713" s="35" t="str">
        <f t="shared" si="446"/>
        <v>Saturday</v>
      </c>
      <c r="G5713" s="35">
        <f t="shared" si="447"/>
        <v>8</v>
      </c>
      <c r="H5713" s="34">
        <f>CONVERT(INDEX(Htg_StPt_Sch_EZ!$C$4:$I$27,MATCH(Schedules_8760!$C5713,Htg_StPt_Sch_EZ!$B$4:$B$27,0),MATCH(Schedules_8760!$F5713,Htg_StPt_Sch_EZ!$C$3:$I$3,0)),"F","C")</f>
        <v>20.555555555555554</v>
      </c>
      <c r="I5713" s="34">
        <f>CONVERT(INDEX(Htg_StPt_Sch_EZ!$C$31:$I$54,MATCH(Schedules_8760!$C5713,Htg_StPt_Sch_EZ!$B$31:$B$54,0),MATCH(Schedules_8760!$F5713,Htg_StPt_Sch_EZ!$C$30:$I$30,0)),"F","C")</f>
        <v>19.444444444444443</v>
      </c>
      <c r="J5713" s="34">
        <f>CONVERT(INDEX(Clg_StPt_Sch_EZ!$C$4:$I$27,MATCH(Schedules_8760!$C5713,Clg_StPt_Sch_EZ!$B$4:$B$27,0),MATCH(Schedules_8760!$F5713,Clg_StPt_Sch_EZ!$C$3:$I$3,0)),"F","C")</f>
        <v>25.555555555555554</v>
      </c>
      <c r="K5713" s="34">
        <f>CONVERT(INDEX(Clg_StPt_Sch_EZ!$C$31:$I$54,MATCH(Schedules_8760!$C5713,Clg_StPt_Sch_EZ!$B$31:$B$54,0),MATCH(Schedules_8760!$F5713,Clg_StPt_Sch_EZ!$C$30:$I$30,0)),"F","C")</f>
        <v>28.333333333333332</v>
      </c>
      <c r="L5713" s="34">
        <f>CONVERT(INDEX(DHW_StPt_Sch_EZ!$C$4:$I$27,MATCH(Schedules_8760!$C5713,DHW_StPt_Sch_EZ!$B$4:$B$27,0),MATCH(Schedules_8760!$F5713,DHW_StPt_Sch_EZ!$C$3:$I$3,0)),"F","C")</f>
        <v>53.333333333333329</v>
      </c>
      <c r="M5713" s="34">
        <f>CONVERT(INDEX(DHW_StPt_Sch_EZ!$C$31:$I$54,MATCH(Schedules_8760!$C5713,DHW_StPt_Sch_EZ!$B$31:$B$54,0),MATCH(Schedules_8760!$F5713,DHW_StPt_Sch_EZ!$C$30:$I$30,0)),"F","C")</f>
        <v>53.333333333333329</v>
      </c>
      <c r="N5713" s="12"/>
      <c r="O5713" s="12"/>
      <c r="P5713" s="12"/>
    </row>
    <row r="5714" spans="1:16" x14ac:dyDescent="0.25">
      <c r="A5714" s="35">
        <v>5713</v>
      </c>
      <c r="B5714" s="89">
        <v>239</v>
      </c>
      <c r="C5714" s="35">
        <f t="shared" si="445"/>
        <v>1</v>
      </c>
      <c r="D5714" s="35">
        <f t="shared" si="448"/>
        <v>239</v>
      </c>
      <c r="E5714" s="35">
        <f t="shared" si="449"/>
        <v>1</v>
      </c>
      <c r="F5714" s="35" t="str">
        <f t="shared" si="446"/>
        <v>Sunday</v>
      </c>
      <c r="G5714" s="35">
        <f t="shared" si="447"/>
        <v>8</v>
      </c>
      <c r="H5714" s="34">
        <f>CONVERT(INDEX(Htg_StPt_Sch_EZ!$C$4:$I$27,MATCH(Schedules_8760!$C5714,Htg_StPt_Sch_EZ!$B$4:$B$27,0),MATCH(Schedules_8760!$F5714,Htg_StPt_Sch_EZ!$C$3:$I$3,0)),"F","C")</f>
        <v>20.555555555555554</v>
      </c>
      <c r="I5714" s="34">
        <f>CONVERT(INDEX(Htg_StPt_Sch_EZ!$C$31:$I$54,MATCH(Schedules_8760!$C5714,Htg_StPt_Sch_EZ!$B$31:$B$54,0),MATCH(Schedules_8760!$F5714,Htg_StPt_Sch_EZ!$C$30:$I$30,0)),"F","C")</f>
        <v>19.444444444444443</v>
      </c>
      <c r="J5714" s="34">
        <f>CONVERT(INDEX(Clg_StPt_Sch_EZ!$C$4:$I$27,MATCH(Schedules_8760!$C5714,Clg_StPt_Sch_EZ!$B$4:$B$27,0),MATCH(Schedules_8760!$F5714,Clg_StPt_Sch_EZ!$C$3:$I$3,0)),"F","C")</f>
        <v>25.555555555555554</v>
      </c>
      <c r="K5714" s="34">
        <f>CONVERT(INDEX(Clg_StPt_Sch_EZ!$C$31:$I$54,MATCH(Schedules_8760!$C5714,Clg_StPt_Sch_EZ!$B$31:$B$54,0),MATCH(Schedules_8760!$F5714,Clg_StPt_Sch_EZ!$C$30:$I$30,0)),"F","C")</f>
        <v>28.333333333333332</v>
      </c>
      <c r="L5714" s="34">
        <f>CONVERT(INDEX(DHW_StPt_Sch_EZ!$C$4:$I$27,MATCH(Schedules_8760!$C5714,DHW_StPt_Sch_EZ!$B$4:$B$27,0),MATCH(Schedules_8760!$F5714,DHW_StPt_Sch_EZ!$C$3:$I$3,0)),"F","C")</f>
        <v>53.333333333333329</v>
      </c>
      <c r="M5714" s="34">
        <f>CONVERT(INDEX(DHW_StPt_Sch_EZ!$C$31:$I$54,MATCH(Schedules_8760!$C5714,DHW_StPt_Sch_EZ!$B$31:$B$54,0),MATCH(Schedules_8760!$F5714,DHW_StPt_Sch_EZ!$C$30:$I$30,0)),"F","C")</f>
        <v>53.333333333333329</v>
      </c>
      <c r="N5714" s="12"/>
      <c r="O5714" s="12"/>
      <c r="P5714" s="12"/>
    </row>
    <row r="5715" spans="1:16" x14ac:dyDescent="0.25">
      <c r="A5715" s="35">
        <v>5714</v>
      </c>
      <c r="B5715" s="89">
        <v>239.04166666666671</v>
      </c>
      <c r="C5715" s="35">
        <f t="shared" si="445"/>
        <v>2</v>
      </c>
      <c r="D5715" s="35">
        <f t="shared" si="448"/>
        <v>239</v>
      </c>
      <c r="E5715" s="35">
        <f t="shared" si="449"/>
        <v>1</v>
      </c>
      <c r="F5715" s="35" t="str">
        <f t="shared" si="446"/>
        <v>Sunday</v>
      </c>
      <c r="G5715" s="35">
        <f t="shared" si="447"/>
        <v>8</v>
      </c>
      <c r="H5715" s="34">
        <f>CONVERT(INDEX(Htg_StPt_Sch_EZ!$C$4:$I$27,MATCH(Schedules_8760!$C5715,Htg_StPt_Sch_EZ!$B$4:$B$27,0),MATCH(Schedules_8760!$F5715,Htg_StPt_Sch_EZ!$C$3:$I$3,0)),"F","C")</f>
        <v>20.555555555555554</v>
      </c>
      <c r="I5715" s="34">
        <f>CONVERT(INDEX(Htg_StPt_Sch_EZ!$C$31:$I$54,MATCH(Schedules_8760!$C5715,Htg_StPt_Sch_EZ!$B$31:$B$54,0),MATCH(Schedules_8760!$F5715,Htg_StPt_Sch_EZ!$C$30:$I$30,0)),"F","C")</f>
        <v>19.444444444444443</v>
      </c>
      <c r="J5715" s="34">
        <f>CONVERT(INDEX(Clg_StPt_Sch_EZ!$C$4:$I$27,MATCH(Schedules_8760!$C5715,Clg_StPt_Sch_EZ!$B$4:$B$27,0),MATCH(Schedules_8760!$F5715,Clg_StPt_Sch_EZ!$C$3:$I$3,0)),"F","C")</f>
        <v>25.555555555555554</v>
      </c>
      <c r="K5715" s="34">
        <f>CONVERT(INDEX(Clg_StPt_Sch_EZ!$C$31:$I$54,MATCH(Schedules_8760!$C5715,Clg_StPt_Sch_EZ!$B$31:$B$54,0),MATCH(Schedules_8760!$F5715,Clg_StPt_Sch_EZ!$C$30:$I$30,0)),"F","C")</f>
        <v>28.333333333333332</v>
      </c>
      <c r="L5715" s="34">
        <f>CONVERT(INDEX(DHW_StPt_Sch_EZ!$C$4:$I$27,MATCH(Schedules_8760!$C5715,DHW_StPt_Sch_EZ!$B$4:$B$27,0),MATCH(Schedules_8760!$F5715,DHW_StPt_Sch_EZ!$C$3:$I$3,0)),"F","C")</f>
        <v>53.333333333333329</v>
      </c>
      <c r="M5715" s="34">
        <f>CONVERT(INDEX(DHW_StPt_Sch_EZ!$C$31:$I$54,MATCH(Schedules_8760!$C5715,DHW_StPt_Sch_EZ!$B$31:$B$54,0),MATCH(Schedules_8760!$F5715,DHW_StPt_Sch_EZ!$C$30:$I$30,0)),"F","C")</f>
        <v>53.333333333333329</v>
      </c>
      <c r="N5715" s="12"/>
      <c r="O5715" s="12"/>
      <c r="P5715" s="12"/>
    </row>
    <row r="5716" spans="1:16" x14ac:dyDescent="0.25">
      <c r="A5716" s="35">
        <v>5715</v>
      </c>
      <c r="B5716" s="89">
        <v>239.08333333333329</v>
      </c>
      <c r="C5716" s="35">
        <f t="shared" si="445"/>
        <v>3</v>
      </c>
      <c r="D5716" s="35">
        <f t="shared" si="448"/>
        <v>239</v>
      </c>
      <c r="E5716" s="35">
        <f t="shared" si="449"/>
        <v>1</v>
      </c>
      <c r="F5716" s="35" t="str">
        <f t="shared" si="446"/>
        <v>Sunday</v>
      </c>
      <c r="G5716" s="35">
        <f t="shared" si="447"/>
        <v>8</v>
      </c>
      <c r="H5716" s="34">
        <f>CONVERT(INDEX(Htg_StPt_Sch_EZ!$C$4:$I$27,MATCH(Schedules_8760!$C5716,Htg_StPt_Sch_EZ!$B$4:$B$27,0),MATCH(Schedules_8760!$F5716,Htg_StPt_Sch_EZ!$C$3:$I$3,0)),"F","C")</f>
        <v>20.555555555555554</v>
      </c>
      <c r="I5716" s="34">
        <f>CONVERT(INDEX(Htg_StPt_Sch_EZ!$C$31:$I$54,MATCH(Schedules_8760!$C5716,Htg_StPt_Sch_EZ!$B$31:$B$54,0),MATCH(Schedules_8760!$F5716,Htg_StPt_Sch_EZ!$C$30:$I$30,0)),"F","C")</f>
        <v>19.444444444444443</v>
      </c>
      <c r="J5716" s="34">
        <f>CONVERT(INDEX(Clg_StPt_Sch_EZ!$C$4:$I$27,MATCH(Schedules_8760!$C5716,Clg_StPt_Sch_EZ!$B$4:$B$27,0),MATCH(Schedules_8760!$F5716,Clg_StPt_Sch_EZ!$C$3:$I$3,0)),"F","C")</f>
        <v>25.555555555555554</v>
      </c>
      <c r="K5716" s="34">
        <f>CONVERT(INDEX(Clg_StPt_Sch_EZ!$C$31:$I$54,MATCH(Schedules_8760!$C5716,Clg_StPt_Sch_EZ!$B$31:$B$54,0),MATCH(Schedules_8760!$F5716,Clg_StPt_Sch_EZ!$C$30:$I$30,0)),"F","C")</f>
        <v>28.333333333333332</v>
      </c>
      <c r="L5716" s="34">
        <f>CONVERT(INDEX(DHW_StPt_Sch_EZ!$C$4:$I$27,MATCH(Schedules_8760!$C5716,DHW_StPt_Sch_EZ!$B$4:$B$27,0),MATCH(Schedules_8760!$F5716,DHW_StPt_Sch_EZ!$C$3:$I$3,0)),"F","C")</f>
        <v>53.333333333333329</v>
      </c>
      <c r="M5716" s="34">
        <f>CONVERT(INDEX(DHW_StPt_Sch_EZ!$C$31:$I$54,MATCH(Schedules_8760!$C5716,DHW_StPt_Sch_EZ!$B$31:$B$54,0),MATCH(Schedules_8760!$F5716,DHW_StPt_Sch_EZ!$C$30:$I$30,0)),"F","C")</f>
        <v>53.333333333333329</v>
      </c>
      <c r="N5716" s="12"/>
      <c r="O5716" s="12"/>
      <c r="P5716" s="12"/>
    </row>
    <row r="5717" spans="1:16" x14ac:dyDescent="0.25">
      <c r="A5717" s="35">
        <v>5716</v>
      </c>
      <c r="B5717" s="89">
        <v>239.125</v>
      </c>
      <c r="C5717" s="35">
        <f t="shared" si="445"/>
        <v>4</v>
      </c>
      <c r="D5717" s="35">
        <f t="shared" si="448"/>
        <v>239</v>
      </c>
      <c r="E5717" s="35">
        <f t="shared" si="449"/>
        <v>1</v>
      </c>
      <c r="F5717" s="35" t="str">
        <f t="shared" si="446"/>
        <v>Sunday</v>
      </c>
      <c r="G5717" s="35">
        <f t="shared" si="447"/>
        <v>8</v>
      </c>
      <c r="H5717" s="34">
        <f>CONVERT(INDEX(Htg_StPt_Sch_EZ!$C$4:$I$27,MATCH(Schedules_8760!$C5717,Htg_StPt_Sch_EZ!$B$4:$B$27,0),MATCH(Schedules_8760!$F5717,Htg_StPt_Sch_EZ!$C$3:$I$3,0)),"F","C")</f>
        <v>20.555555555555554</v>
      </c>
      <c r="I5717" s="34">
        <f>CONVERT(INDEX(Htg_StPt_Sch_EZ!$C$31:$I$54,MATCH(Schedules_8760!$C5717,Htg_StPt_Sch_EZ!$B$31:$B$54,0),MATCH(Schedules_8760!$F5717,Htg_StPt_Sch_EZ!$C$30:$I$30,0)),"F","C")</f>
        <v>19.444444444444443</v>
      </c>
      <c r="J5717" s="34">
        <f>CONVERT(INDEX(Clg_StPt_Sch_EZ!$C$4:$I$27,MATCH(Schedules_8760!$C5717,Clg_StPt_Sch_EZ!$B$4:$B$27,0),MATCH(Schedules_8760!$F5717,Clg_StPt_Sch_EZ!$C$3:$I$3,0)),"F","C")</f>
        <v>25.555555555555554</v>
      </c>
      <c r="K5717" s="34">
        <f>CONVERT(INDEX(Clg_StPt_Sch_EZ!$C$31:$I$54,MATCH(Schedules_8760!$C5717,Clg_StPt_Sch_EZ!$B$31:$B$54,0),MATCH(Schedules_8760!$F5717,Clg_StPt_Sch_EZ!$C$30:$I$30,0)),"F","C")</f>
        <v>28.333333333333332</v>
      </c>
      <c r="L5717" s="34">
        <f>CONVERT(INDEX(DHW_StPt_Sch_EZ!$C$4:$I$27,MATCH(Schedules_8760!$C5717,DHW_StPt_Sch_EZ!$B$4:$B$27,0),MATCH(Schedules_8760!$F5717,DHW_StPt_Sch_EZ!$C$3:$I$3,0)),"F","C")</f>
        <v>53.333333333333329</v>
      </c>
      <c r="M5717" s="34">
        <f>CONVERT(INDEX(DHW_StPt_Sch_EZ!$C$31:$I$54,MATCH(Schedules_8760!$C5717,DHW_StPt_Sch_EZ!$B$31:$B$54,0),MATCH(Schedules_8760!$F5717,DHW_StPt_Sch_EZ!$C$30:$I$30,0)),"F","C")</f>
        <v>53.333333333333329</v>
      </c>
      <c r="N5717" s="12"/>
      <c r="O5717" s="12"/>
      <c r="P5717" s="12"/>
    </row>
    <row r="5718" spans="1:16" x14ac:dyDescent="0.25">
      <c r="A5718" s="35">
        <v>5717</v>
      </c>
      <c r="B5718" s="89">
        <v>239.16666666666671</v>
      </c>
      <c r="C5718" s="35">
        <f t="shared" si="445"/>
        <v>5</v>
      </c>
      <c r="D5718" s="35">
        <f t="shared" si="448"/>
        <v>239</v>
      </c>
      <c r="E5718" s="35">
        <f t="shared" si="449"/>
        <v>1</v>
      </c>
      <c r="F5718" s="35" t="str">
        <f t="shared" si="446"/>
        <v>Sunday</v>
      </c>
      <c r="G5718" s="35">
        <f t="shared" si="447"/>
        <v>8</v>
      </c>
      <c r="H5718" s="34">
        <f>CONVERT(INDEX(Htg_StPt_Sch_EZ!$C$4:$I$27,MATCH(Schedules_8760!$C5718,Htg_StPt_Sch_EZ!$B$4:$B$27,0),MATCH(Schedules_8760!$F5718,Htg_StPt_Sch_EZ!$C$3:$I$3,0)),"F","C")</f>
        <v>20.555555555555554</v>
      </c>
      <c r="I5718" s="34">
        <f>CONVERT(INDEX(Htg_StPt_Sch_EZ!$C$31:$I$54,MATCH(Schedules_8760!$C5718,Htg_StPt_Sch_EZ!$B$31:$B$54,0),MATCH(Schedules_8760!$F5718,Htg_StPt_Sch_EZ!$C$30:$I$30,0)),"F","C")</f>
        <v>19.444444444444443</v>
      </c>
      <c r="J5718" s="34">
        <f>CONVERT(INDEX(Clg_StPt_Sch_EZ!$C$4:$I$27,MATCH(Schedules_8760!$C5718,Clg_StPt_Sch_EZ!$B$4:$B$27,0),MATCH(Schedules_8760!$F5718,Clg_StPt_Sch_EZ!$C$3:$I$3,0)),"F","C")</f>
        <v>25.555555555555554</v>
      </c>
      <c r="K5718" s="34">
        <f>CONVERT(INDEX(Clg_StPt_Sch_EZ!$C$31:$I$54,MATCH(Schedules_8760!$C5718,Clg_StPt_Sch_EZ!$B$31:$B$54,0),MATCH(Schedules_8760!$F5718,Clg_StPt_Sch_EZ!$C$30:$I$30,0)),"F","C")</f>
        <v>28.333333333333332</v>
      </c>
      <c r="L5718" s="34">
        <f>CONVERT(INDEX(DHW_StPt_Sch_EZ!$C$4:$I$27,MATCH(Schedules_8760!$C5718,DHW_StPt_Sch_EZ!$B$4:$B$27,0),MATCH(Schedules_8760!$F5718,DHW_StPt_Sch_EZ!$C$3:$I$3,0)),"F","C")</f>
        <v>53.333333333333329</v>
      </c>
      <c r="M5718" s="34">
        <f>CONVERT(INDEX(DHW_StPt_Sch_EZ!$C$31:$I$54,MATCH(Schedules_8760!$C5718,DHW_StPt_Sch_EZ!$B$31:$B$54,0),MATCH(Schedules_8760!$F5718,DHW_StPt_Sch_EZ!$C$30:$I$30,0)),"F","C")</f>
        <v>53.333333333333329</v>
      </c>
      <c r="N5718" s="12"/>
      <c r="O5718" s="12"/>
      <c r="P5718" s="12"/>
    </row>
    <row r="5719" spans="1:16" x14ac:dyDescent="0.25">
      <c r="A5719" s="35">
        <v>5718</v>
      </c>
      <c r="B5719" s="89">
        <v>239.20833333333329</v>
      </c>
      <c r="C5719" s="35">
        <f t="shared" si="445"/>
        <v>6</v>
      </c>
      <c r="D5719" s="35">
        <f t="shared" si="448"/>
        <v>239</v>
      </c>
      <c r="E5719" s="35">
        <f t="shared" si="449"/>
        <v>1</v>
      </c>
      <c r="F5719" s="35" t="str">
        <f t="shared" si="446"/>
        <v>Sunday</v>
      </c>
      <c r="G5719" s="35">
        <f t="shared" si="447"/>
        <v>8</v>
      </c>
      <c r="H5719" s="34">
        <f>CONVERT(INDEX(Htg_StPt_Sch_EZ!$C$4:$I$27,MATCH(Schedules_8760!$C5719,Htg_StPt_Sch_EZ!$B$4:$B$27,0),MATCH(Schedules_8760!$F5719,Htg_StPt_Sch_EZ!$C$3:$I$3,0)),"F","C")</f>
        <v>20.555555555555554</v>
      </c>
      <c r="I5719" s="34">
        <f>CONVERT(INDEX(Htg_StPt_Sch_EZ!$C$31:$I$54,MATCH(Schedules_8760!$C5719,Htg_StPt_Sch_EZ!$B$31:$B$54,0),MATCH(Schedules_8760!$F5719,Htg_StPt_Sch_EZ!$C$30:$I$30,0)),"F","C")</f>
        <v>19.444444444444443</v>
      </c>
      <c r="J5719" s="34">
        <f>CONVERT(INDEX(Clg_StPt_Sch_EZ!$C$4:$I$27,MATCH(Schedules_8760!$C5719,Clg_StPt_Sch_EZ!$B$4:$B$27,0),MATCH(Schedules_8760!$F5719,Clg_StPt_Sch_EZ!$C$3:$I$3,0)),"F","C")</f>
        <v>25.555555555555554</v>
      </c>
      <c r="K5719" s="34">
        <f>CONVERT(INDEX(Clg_StPt_Sch_EZ!$C$31:$I$54,MATCH(Schedules_8760!$C5719,Clg_StPt_Sch_EZ!$B$31:$B$54,0),MATCH(Schedules_8760!$F5719,Clg_StPt_Sch_EZ!$C$30:$I$30,0)),"F","C")</f>
        <v>28.333333333333332</v>
      </c>
      <c r="L5719" s="34">
        <f>CONVERT(INDEX(DHW_StPt_Sch_EZ!$C$4:$I$27,MATCH(Schedules_8760!$C5719,DHW_StPt_Sch_EZ!$B$4:$B$27,0),MATCH(Schedules_8760!$F5719,DHW_StPt_Sch_EZ!$C$3:$I$3,0)),"F","C")</f>
        <v>53.333333333333329</v>
      </c>
      <c r="M5719" s="34">
        <f>CONVERT(INDEX(DHW_StPt_Sch_EZ!$C$31:$I$54,MATCH(Schedules_8760!$C5719,DHW_StPt_Sch_EZ!$B$31:$B$54,0),MATCH(Schedules_8760!$F5719,DHW_StPt_Sch_EZ!$C$30:$I$30,0)),"F","C")</f>
        <v>53.333333333333329</v>
      </c>
      <c r="N5719" s="12"/>
      <c r="O5719" s="12"/>
      <c r="P5719" s="12"/>
    </row>
    <row r="5720" spans="1:16" x14ac:dyDescent="0.25">
      <c r="A5720" s="35">
        <v>5719</v>
      </c>
      <c r="B5720" s="89">
        <v>239.25</v>
      </c>
      <c r="C5720" s="35">
        <f t="shared" si="445"/>
        <v>7</v>
      </c>
      <c r="D5720" s="35">
        <f t="shared" si="448"/>
        <v>239</v>
      </c>
      <c r="E5720" s="35">
        <f t="shared" si="449"/>
        <v>1</v>
      </c>
      <c r="F5720" s="35" t="str">
        <f t="shared" si="446"/>
        <v>Sunday</v>
      </c>
      <c r="G5720" s="35">
        <f t="shared" si="447"/>
        <v>8</v>
      </c>
      <c r="H5720" s="34">
        <f>CONVERT(INDEX(Htg_StPt_Sch_EZ!$C$4:$I$27,MATCH(Schedules_8760!$C5720,Htg_StPt_Sch_EZ!$B$4:$B$27,0),MATCH(Schedules_8760!$F5720,Htg_StPt_Sch_EZ!$C$3:$I$3,0)),"F","C")</f>
        <v>20.555555555555554</v>
      </c>
      <c r="I5720" s="34">
        <f>CONVERT(INDEX(Htg_StPt_Sch_EZ!$C$31:$I$54,MATCH(Schedules_8760!$C5720,Htg_StPt_Sch_EZ!$B$31:$B$54,0),MATCH(Schedules_8760!$F5720,Htg_StPt_Sch_EZ!$C$30:$I$30,0)),"F","C")</f>
        <v>19.444444444444443</v>
      </c>
      <c r="J5720" s="34">
        <f>CONVERT(INDEX(Clg_StPt_Sch_EZ!$C$4:$I$27,MATCH(Schedules_8760!$C5720,Clg_StPt_Sch_EZ!$B$4:$B$27,0),MATCH(Schedules_8760!$F5720,Clg_StPt_Sch_EZ!$C$3:$I$3,0)),"F","C")</f>
        <v>25.555555555555554</v>
      </c>
      <c r="K5720" s="34">
        <f>CONVERT(INDEX(Clg_StPt_Sch_EZ!$C$31:$I$54,MATCH(Schedules_8760!$C5720,Clg_StPt_Sch_EZ!$B$31:$B$54,0),MATCH(Schedules_8760!$F5720,Clg_StPt_Sch_EZ!$C$30:$I$30,0)),"F","C")</f>
        <v>28.333333333333332</v>
      </c>
      <c r="L5720" s="34">
        <f>CONVERT(INDEX(DHW_StPt_Sch_EZ!$C$4:$I$27,MATCH(Schedules_8760!$C5720,DHW_StPt_Sch_EZ!$B$4:$B$27,0),MATCH(Schedules_8760!$F5720,DHW_StPt_Sch_EZ!$C$3:$I$3,0)),"F","C")</f>
        <v>53.333333333333329</v>
      </c>
      <c r="M5720" s="34">
        <f>CONVERT(INDEX(DHW_StPt_Sch_EZ!$C$31:$I$54,MATCH(Schedules_8760!$C5720,DHW_StPt_Sch_EZ!$B$31:$B$54,0),MATCH(Schedules_8760!$F5720,DHW_StPt_Sch_EZ!$C$30:$I$30,0)),"F","C")</f>
        <v>53.333333333333329</v>
      </c>
      <c r="N5720" s="12"/>
      <c r="O5720" s="12"/>
      <c r="P5720" s="12"/>
    </row>
    <row r="5721" spans="1:16" x14ac:dyDescent="0.25">
      <c r="A5721" s="35">
        <v>5720</v>
      </c>
      <c r="B5721" s="89">
        <v>239.29166666666671</v>
      </c>
      <c r="C5721" s="35">
        <f t="shared" si="445"/>
        <v>8</v>
      </c>
      <c r="D5721" s="35">
        <f t="shared" si="448"/>
        <v>239</v>
      </c>
      <c r="E5721" s="35">
        <f t="shared" si="449"/>
        <v>1</v>
      </c>
      <c r="F5721" s="35" t="str">
        <f t="shared" si="446"/>
        <v>Sunday</v>
      </c>
      <c r="G5721" s="35">
        <f t="shared" si="447"/>
        <v>8</v>
      </c>
      <c r="H5721" s="34">
        <f>CONVERT(INDEX(Htg_StPt_Sch_EZ!$C$4:$I$27,MATCH(Schedules_8760!$C5721,Htg_StPt_Sch_EZ!$B$4:$B$27,0),MATCH(Schedules_8760!$F5721,Htg_StPt_Sch_EZ!$C$3:$I$3,0)),"F","C")</f>
        <v>20.555555555555554</v>
      </c>
      <c r="I5721" s="34">
        <f>CONVERT(INDEX(Htg_StPt_Sch_EZ!$C$31:$I$54,MATCH(Schedules_8760!$C5721,Htg_StPt_Sch_EZ!$B$31:$B$54,0),MATCH(Schedules_8760!$F5721,Htg_StPt_Sch_EZ!$C$30:$I$30,0)),"F","C")</f>
        <v>19.444444444444443</v>
      </c>
      <c r="J5721" s="34">
        <f>CONVERT(INDEX(Clg_StPt_Sch_EZ!$C$4:$I$27,MATCH(Schedules_8760!$C5721,Clg_StPt_Sch_EZ!$B$4:$B$27,0),MATCH(Schedules_8760!$F5721,Clg_StPt_Sch_EZ!$C$3:$I$3,0)),"F","C")</f>
        <v>25.555555555555554</v>
      </c>
      <c r="K5721" s="34">
        <f>CONVERT(INDEX(Clg_StPt_Sch_EZ!$C$31:$I$54,MATCH(Schedules_8760!$C5721,Clg_StPt_Sch_EZ!$B$31:$B$54,0),MATCH(Schedules_8760!$F5721,Clg_StPt_Sch_EZ!$C$30:$I$30,0)),"F","C")</f>
        <v>25</v>
      </c>
      <c r="L5721" s="34">
        <f>CONVERT(INDEX(DHW_StPt_Sch_EZ!$C$4:$I$27,MATCH(Schedules_8760!$C5721,DHW_StPt_Sch_EZ!$B$4:$B$27,0),MATCH(Schedules_8760!$F5721,DHW_StPt_Sch_EZ!$C$3:$I$3,0)),"F","C")</f>
        <v>53.333333333333329</v>
      </c>
      <c r="M5721" s="34">
        <f>CONVERT(INDEX(DHW_StPt_Sch_EZ!$C$31:$I$54,MATCH(Schedules_8760!$C5721,DHW_StPt_Sch_EZ!$B$31:$B$54,0),MATCH(Schedules_8760!$F5721,DHW_StPt_Sch_EZ!$C$30:$I$30,0)),"F","C")</f>
        <v>53.333333333333329</v>
      </c>
      <c r="N5721" s="12"/>
      <c r="O5721" s="12"/>
      <c r="P5721" s="12"/>
    </row>
    <row r="5722" spans="1:16" x14ac:dyDescent="0.25">
      <c r="A5722" s="35">
        <v>5721</v>
      </c>
      <c r="B5722" s="89">
        <v>239.33333333333329</v>
      </c>
      <c r="C5722" s="35">
        <f t="shared" si="445"/>
        <v>9</v>
      </c>
      <c r="D5722" s="35">
        <f t="shared" si="448"/>
        <v>239</v>
      </c>
      <c r="E5722" s="35">
        <f t="shared" si="449"/>
        <v>1</v>
      </c>
      <c r="F5722" s="35" t="str">
        <f t="shared" si="446"/>
        <v>Sunday</v>
      </c>
      <c r="G5722" s="35">
        <f t="shared" si="447"/>
        <v>8</v>
      </c>
      <c r="H5722" s="34">
        <f>CONVERT(INDEX(Htg_StPt_Sch_EZ!$C$4:$I$27,MATCH(Schedules_8760!$C5722,Htg_StPt_Sch_EZ!$B$4:$B$27,0),MATCH(Schedules_8760!$F5722,Htg_StPt_Sch_EZ!$C$3:$I$3,0)),"F","C")</f>
        <v>20.555555555555554</v>
      </c>
      <c r="I5722" s="34">
        <f>CONVERT(INDEX(Htg_StPt_Sch_EZ!$C$31:$I$54,MATCH(Schedules_8760!$C5722,Htg_StPt_Sch_EZ!$B$31:$B$54,0),MATCH(Schedules_8760!$F5722,Htg_StPt_Sch_EZ!$C$30:$I$30,0)),"F","C")</f>
        <v>19.444444444444443</v>
      </c>
      <c r="J5722" s="34">
        <f>CONVERT(INDEX(Clg_StPt_Sch_EZ!$C$4:$I$27,MATCH(Schedules_8760!$C5722,Clg_StPt_Sch_EZ!$B$4:$B$27,0),MATCH(Schedules_8760!$F5722,Clg_StPt_Sch_EZ!$C$3:$I$3,0)),"F","C")</f>
        <v>25.555555555555554</v>
      </c>
      <c r="K5722" s="34">
        <f>CONVERT(INDEX(Clg_StPt_Sch_EZ!$C$31:$I$54,MATCH(Schedules_8760!$C5722,Clg_StPt_Sch_EZ!$B$31:$B$54,0),MATCH(Schedules_8760!$F5722,Clg_StPt_Sch_EZ!$C$30:$I$30,0)),"F","C")</f>
        <v>25</v>
      </c>
      <c r="L5722" s="34">
        <f>CONVERT(INDEX(DHW_StPt_Sch_EZ!$C$4:$I$27,MATCH(Schedules_8760!$C5722,DHW_StPt_Sch_EZ!$B$4:$B$27,0),MATCH(Schedules_8760!$F5722,DHW_StPt_Sch_EZ!$C$3:$I$3,0)),"F","C")</f>
        <v>53.333333333333329</v>
      </c>
      <c r="M5722" s="34">
        <f>CONVERT(INDEX(DHW_StPt_Sch_EZ!$C$31:$I$54,MATCH(Schedules_8760!$C5722,DHW_StPt_Sch_EZ!$B$31:$B$54,0),MATCH(Schedules_8760!$F5722,DHW_StPt_Sch_EZ!$C$30:$I$30,0)),"F","C")</f>
        <v>53.333333333333329</v>
      </c>
      <c r="N5722" s="12"/>
      <c r="O5722" s="12"/>
      <c r="P5722" s="12"/>
    </row>
    <row r="5723" spans="1:16" x14ac:dyDescent="0.25">
      <c r="A5723" s="35">
        <v>5722</v>
      </c>
      <c r="B5723" s="89">
        <v>239.375</v>
      </c>
      <c r="C5723" s="35">
        <f t="shared" si="445"/>
        <v>10</v>
      </c>
      <c r="D5723" s="35">
        <f t="shared" si="448"/>
        <v>239</v>
      </c>
      <c r="E5723" s="35">
        <f t="shared" si="449"/>
        <v>1</v>
      </c>
      <c r="F5723" s="35" t="str">
        <f t="shared" si="446"/>
        <v>Sunday</v>
      </c>
      <c r="G5723" s="35">
        <f t="shared" si="447"/>
        <v>8</v>
      </c>
      <c r="H5723" s="34">
        <f>CONVERT(INDEX(Htg_StPt_Sch_EZ!$C$4:$I$27,MATCH(Schedules_8760!$C5723,Htg_StPt_Sch_EZ!$B$4:$B$27,0),MATCH(Schedules_8760!$F5723,Htg_StPt_Sch_EZ!$C$3:$I$3,0)),"F","C")</f>
        <v>20.555555555555554</v>
      </c>
      <c r="I5723" s="34">
        <f>CONVERT(INDEX(Htg_StPt_Sch_EZ!$C$31:$I$54,MATCH(Schedules_8760!$C5723,Htg_StPt_Sch_EZ!$B$31:$B$54,0),MATCH(Schedules_8760!$F5723,Htg_StPt_Sch_EZ!$C$30:$I$30,0)),"F","C")</f>
        <v>19.444444444444443</v>
      </c>
      <c r="J5723" s="34">
        <f>CONVERT(INDEX(Clg_StPt_Sch_EZ!$C$4:$I$27,MATCH(Schedules_8760!$C5723,Clg_StPt_Sch_EZ!$B$4:$B$27,0),MATCH(Schedules_8760!$F5723,Clg_StPt_Sch_EZ!$C$3:$I$3,0)),"F","C")</f>
        <v>25.555555555555554</v>
      </c>
      <c r="K5723" s="34">
        <f>CONVERT(INDEX(Clg_StPt_Sch_EZ!$C$31:$I$54,MATCH(Schedules_8760!$C5723,Clg_StPt_Sch_EZ!$B$31:$B$54,0),MATCH(Schedules_8760!$F5723,Clg_StPt_Sch_EZ!$C$30:$I$30,0)),"F","C")</f>
        <v>25</v>
      </c>
      <c r="L5723" s="34">
        <f>CONVERT(INDEX(DHW_StPt_Sch_EZ!$C$4:$I$27,MATCH(Schedules_8760!$C5723,DHW_StPt_Sch_EZ!$B$4:$B$27,0),MATCH(Schedules_8760!$F5723,DHW_StPt_Sch_EZ!$C$3:$I$3,0)),"F","C")</f>
        <v>53.333333333333329</v>
      </c>
      <c r="M5723" s="34">
        <f>CONVERT(INDEX(DHW_StPt_Sch_EZ!$C$31:$I$54,MATCH(Schedules_8760!$C5723,DHW_StPt_Sch_EZ!$B$31:$B$54,0),MATCH(Schedules_8760!$F5723,DHW_StPt_Sch_EZ!$C$30:$I$30,0)),"F","C")</f>
        <v>53.333333333333329</v>
      </c>
      <c r="N5723" s="12"/>
      <c r="O5723" s="12"/>
      <c r="P5723" s="12"/>
    </row>
    <row r="5724" spans="1:16" x14ac:dyDescent="0.25">
      <c r="A5724" s="35">
        <v>5723</v>
      </c>
      <c r="B5724" s="89">
        <v>239.41666666666671</v>
      </c>
      <c r="C5724" s="35">
        <f t="shared" si="445"/>
        <v>11</v>
      </c>
      <c r="D5724" s="35">
        <f t="shared" si="448"/>
        <v>239</v>
      </c>
      <c r="E5724" s="35">
        <f t="shared" si="449"/>
        <v>1</v>
      </c>
      <c r="F5724" s="35" t="str">
        <f t="shared" si="446"/>
        <v>Sunday</v>
      </c>
      <c r="G5724" s="35">
        <f t="shared" si="447"/>
        <v>8</v>
      </c>
      <c r="H5724" s="34">
        <f>CONVERT(INDEX(Htg_StPt_Sch_EZ!$C$4:$I$27,MATCH(Schedules_8760!$C5724,Htg_StPt_Sch_EZ!$B$4:$B$27,0),MATCH(Schedules_8760!$F5724,Htg_StPt_Sch_EZ!$C$3:$I$3,0)),"F","C")</f>
        <v>20.555555555555554</v>
      </c>
      <c r="I5724" s="34">
        <f>CONVERT(INDEX(Htg_StPt_Sch_EZ!$C$31:$I$54,MATCH(Schedules_8760!$C5724,Htg_StPt_Sch_EZ!$B$31:$B$54,0),MATCH(Schedules_8760!$F5724,Htg_StPt_Sch_EZ!$C$30:$I$30,0)),"F","C")</f>
        <v>19.444444444444443</v>
      </c>
      <c r="J5724" s="34">
        <f>CONVERT(INDEX(Clg_StPt_Sch_EZ!$C$4:$I$27,MATCH(Schedules_8760!$C5724,Clg_StPt_Sch_EZ!$B$4:$B$27,0),MATCH(Schedules_8760!$F5724,Clg_StPt_Sch_EZ!$C$3:$I$3,0)),"F","C")</f>
        <v>25.555555555555554</v>
      </c>
      <c r="K5724" s="34">
        <f>CONVERT(INDEX(Clg_StPt_Sch_EZ!$C$31:$I$54,MATCH(Schedules_8760!$C5724,Clg_StPt_Sch_EZ!$B$31:$B$54,0),MATCH(Schedules_8760!$F5724,Clg_StPt_Sch_EZ!$C$30:$I$30,0)),"F","C")</f>
        <v>25</v>
      </c>
      <c r="L5724" s="34">
        <f>CONVERT(INDEX(DHW_StPt_Sch_EZ!$C$4:$I$27,MATCH(Schedules_8760!$C5724,DHW_StPt_Sch_EZ!$B$4:$B$27,0),MATCH(Schedules_8760!$F5724,DHW_StPt_Sch_EZ!$C$3:$I$3,0)),"F","C")</f>
        <v>53.333333333333329</v>
      </c>
      <c r="M5724" s="34">
        <f>CONVERT(INDEX(DHW_StPt_Sch_EZ!$C$31:$I$54,MATCH(Schedules_8760!$C5724,DHW_StPt_Sch_EZ!$B$31:$B$54,0),MATCH(Schedules_8760!$F5724,DHW_StPt_Sch_EZ!$C$30:$I$30,0)),"F","C")</f>
        <v>53.333333333333329</v>
      </c>
      <c r="N5724" s="12"/>
      <c r="O5724" s="12"/>
      <c r="P5724" s="12"/>
    </row>
    <row r="5725" spans="1:16" x14ac:dyDescent="0.25">
      <c r="A5725" s="35">
        <v>5724</v>
      </c>
      <c r="B5725" s="89">
        <v>239.45833333333329</v>
      </c>
      <c r="C5725" s="35">
        <f t="shared" si="445"/>
        <v>12</v>
      </c>
      <c r="D5725" s="35">
        <f t="shared" si="448"/>
        <v>239</v>
      </c>
      <c r="E5725" s="35">
        <f t="shared" si="449"/>
        <v>1</v>
      </c>
      <c r="F5725" s="35" t="str">
        <f t="shared" si="446"/>
        <v>Sunday</v>
      </c>
      <c r="G5725" s="35">
        <f t="shared" si="447"/>
        <v>8</v>
      </c>
      <c r="H5725" s="34">
        <f>CONVERT(INDEX(Htg_StPt_Sch_EZ!$C$4:$I$27,MATCH(Schedules_8760!$C5725,Htg_StPt_Sch_EZ!$B$4:$B$27,0),MATCH(Schedules_8760!$F5725,Htg_StPt_Sch_EZ!$C$3:$I$3,0)),"F","C")</f>
        <v>20.555555555555554</v>
      </c>
      <c r="I5725" s="34">
        <f>CONVERT(INDEX(Htg_StPt_Sch_EZ!$C$31:$I$54,MATCH(Schedules_8760!$C5725,Htg_StPt_Sch_EZ!$B$31:$B$54,0),MATCH(Schedules_8760!$F5725,Htg_StPt_Sch_EZ!$C$30:$I$30,0)),"F","C")</f>
        <v>19.444444444444443</v>
      </c>
      <c r="J5725" s="34">
        <f>CONVERT(INDEX(Clg_StPt_Sch_EZ!$C$4:$I$27,MATCH(Schedules_8760!$C5725,Clg_StPt_Sch_EZ!$B$4:$B$27,0),MATCH(Schedules_8760!$F5725,Clg_StPt_Sch_EZ!$C$3:$I$3,0)),"F","C")</f>
        <v>25.555555555555554</v>
      </c>
      <c r="K5725" s="34">
        <f>CONVERT(INDEX(Clg_StPt_Sch_EZ!$C$31:$I$54,MATCH(Schedules_8760!$C5725,Clg_StPt_Sch_EZ!$B$31:$B$54,0),MATCH(Schedules_8760!$F5725,Clg_StPt_Sch_EZ!$C$30:$I$30,0)),"F","C")</f>
        <v>25</v>
      </c>
      <c r="L5725" s="34">
        <f>CONVERT(INDEX(DHW_StPt_Sch_EZ!$C$4:$I$27,MATCH(Schedules_8760!$C5725,DHW_StPt_Sch_EZ!$B$4:$B$27,0),MATCH(Schedules_8760!$F5725,DHW_StPt_Sch_EZ!$C$3:$I$3,0)),"F","C")</f>
        <v>53.333333333333329</v>
      </c>
      <c r="M5725" s="34">
        <f>CONVERT(INDEX(DHW_StPt_Sch_EZ!$C$31:$I$54,MATCH(Schedules_8760!$C5725,DHW_StPt_Sch_EZ!$B$31:$B$54,0),MATCH(Schedules_8760!$F5725,DHW_StPt_Sch_EZ!$C$30:$I$30,0)),"F","C")</f>
        <v>53.333333333333329</v>
      </c>
      <c r="N5725" s="12"/>
      <c r="O5725" s="12"/>
      <c r="P5725" s="12"/>
    </row>
    <row r="5726" spans="1:16" x14ac:dyDescent="0.25">
      <c r="A5726" s="35">
        <v>5725</v>
      </c>
      <c r="B5726" s="89">
        <v>239.5</v>
      </c>
      <c r="C5726" s="35">
        <f t="shared" si="445"/>
        <v>13</v>
      </c>
      <c r="D5726" s="35">
        <f t="shared" si="448"/>
        <v>239</v>
      </c>
      <c r="E5726" s="35">
        <f t="shared" si="449"/>
        <v>1</v>
      </c>
      <c r="F5726" s="35" t="str">
        <f t="shared" si="446"/>
        <v>Sunday</v>
      </c>
      <c r="G5726" s="35">
        <f t="shared" si="447"/>
        <v>8</v>
      </c>
      <c r="H5726" s="34">
        <f>CONVERT(INDEX(Htg_StPt_Sch_EZ!$C$4:$I$27,MATCH(Schedules_8760!$C5726,Htg_StPt_Sch_EZ!$B$4:$B$27,0),MATCH(Schedules_8760!$F5726,Htg_StPt_Sch_EZ!$C$3:$I$3,0)),"F","C")</f>
        <v>20.555555555555554</v>
      </c>
      <c r="I5726" s="34">
        <f>CONVERT(INDEX(Htg_StPt_Sch_EZ!$C$31:$I$54,MATCH(Schedules_8760!$C5726,Htg_StPt_Sch_EZ!$B$31:$B$54,0),MATCH(Schedules_8760!$F5726,Htg_StPt_Sch_EZ!$C$30:$I$30,0)),"F","C")</f>
        <v>19.444444444444443</v>
      </c>
      <c r="J5726" s="34">
        <f>CONVERT(INDEX(Clg_StPt_Sch_EZ!$C$4:$I$27,MATCH(Schedules_8760!$C5726,Clg_StPt_Sch_EZ!$B$4:$B$27,0),MATCH(Schedules_8760!$F5726,Clg_StPt_Sch_EZ!$C$3:$I$3,0)),"F","C")</f>
        <v>25.555555555555554</v>
      </c>
      <c r="K5726" s="34">
        <f>CONVERT(INDEX(Clg_StPt_Sch_EZ!$C$31:$I$54,MATCH(Schedules_8760!$C5726,Clg_StPt_Sch_EZ!$B$31:$B$54,0),MATCH(Schedules_8760!$F5726,Clg_StPt_Sch_EZ!$C$30:$I$30,0)),"F","C")</f>
        <v>25</v>
      </c>
      <c r="L5726" s="34">
        <f>CONVERT(INDEX(DHW_StPt_Sch_EZ!$C$4:$I$27,MATCH(Schedules_8760!$C5726,DHW_StPt_Sch_EZ!$B$4:$B$27,0),MATCH(Schedules_8760!$F5726,DHW_StPt_Sch_EZ!$C$3:$I$3,0)),"F","C")</f>
        <v>53.333333333333329</v>
      </c>
      <c r="M5726" s="34">
        <f>CONVERT(INDEX(DHW_StPt_Sch_EZ!$C$31:$I$54,MATCH(Schedules_8760!$C5726,DHW_StPt_Sch_EZ!$B$31:$B$54,0),MATCH(Schedules_8760!$F5726,DHW_StPt_Sch_EZ!$C$30:$I$30,0)),"F","C")</f>
        <v>53.333333333333329</v>
      </c>
      <c r="N5726" s="12"/>
      <c r="O5726" s="12"/>
      <c r="P5726" s="12"/>
    </row>
    <row r="5727" spans="1:16" x14ac:dyDescent="0.25">
      <c r="A5727" s="35">
        <v>5726</v>
      </c>
      <c r="B5727" s="89">
        <v>239.54166666666671</v>
      </c>
      <c r="C5727" s="35">
        <f t="shared" si="445"/>
        <v>14</v>
      </c>
      <c r="D5727" s="35">
        <f t="shared" si="448"/>
        <v>239</v>
      </c>
      <c r="E5727" s="35">
        <f t="shared" si="449"/>
        <v>1</v>
      </c>
      <c r="F5727" s="35" t="str">
        <f t="shared" si="446"/>
        <v>Sunday</v>
      </c>
      <c r="G5727" s="35">
        <f t="shared" si="447"/>
        <v>8</v>
      </c>
      <c r="H5727" s="34">
        <f>CONVERT(INDEX(Htg_StPt_Sch_EZ!$C$4:$I$27,MATCH(Schedules_8760!$C5727,Htg_StPt_Sch_EZ!$B$4:$B$27,0),MATCH(Schedules_8760!$F5727,Htg_StPt_Sch_EZ!$C$3:$I$3,0)),"F","C")</f>
        <v>20.555555555555554</v>
      </c>
      <c r="I5727" s="34">
        <f>CONVERT(INDEX(Htg_StPt_Sch_EZ!$C$31:$I$54,MATCH(Schedules_8760!$C5727,Htg_StPt_Sch_EZ!$B$31:$B$54,0),MATCH(Schedules_8760!$F5727,Htg_StPt_Sch_EZ!$C$30:$I$30,0)),"F","C")</f>
        <v>19.444444444444443</v>
      </c>
      <c r="J5727" s="34">
        <f>CONVERT(INDEX(Clg_StPt_Sch_EZ!$C$4:$I$27,MATCH(Schedules_8760!$C5727,Clg_StPt_Sch_EZ!$B$4:$B$27,0),MATCH(Schedules_8760!$F5727,Clg_StPt_Sch_EZ!$C$3:$I$3,0)),"F","C")</f>
        <v>25.555555555555554</v>
      </c>
      <c r="K5727" s="34">
        <f>CONVERT(INDEX(Clg_StPt_Sch_EZ!$C$31:$I$54,MATCH(Schedules_8760!$C5727,Clg_StPt_Sch_EZ!$B$31:$B$54,0),MATCH(Schedules_8760!$F5727,Clg_StPt_Sch_EZ!$C$30:$I$30,0)),"F","C")</f>
        <v>25</v>
      </c>
      <c r="L5727" s="34">
        <f>CONVERT(INDEX(DHW_StPt_Sch_EZ!$C$4:$I$27,MATCH(Schedules_8760!$C5727,DHW_StPt_Sch_EZ!$B$4:$B$27,0),MATCH(Schedules_8760!$F5727,DHW_StPt_Sch_EZ!$C$3:$I$3,0)),"F","C")</f>
        <v>53.333333333333329</v>
      </c>
      <c r="M5727" s="34">
        <f>CONVERT(INDEX(DHW_StPt_Sch_EZ!$C$31:$I$54,MATCH(Schedules_8760!$C5727,DHW_StPt_Sch_EZ!$B$31:$B$54,0),MATCH(Schedules_8760!$F5727,DHW_StPt_Sch_EZ!$C$30:$I$30,0)),"F","C")</f>
        <v>53.333333333333329</v>
      </c>
      <c r="N5727" s="12"/>
      <c r="O5727" s="12"/>
      <c r="P5727" s="12"/>
    </row>
    <row r="5728" spans="1:16" x14ac:dyDescent="0.25">
      <c r="A5728" s="35">
        <v>5727</v>
      </c>
      <c r="B5728" s="89">
        <v>239.58333333333329</v>
      </c>
      <c r="C5728" s="35">
        <f t="shared" si="445"/>
        <v>15</v>
      </c>
      <c r="D5728" s="35">
        <f t="shared" si="448"/>
        <v>239</v>
      </c>
      <c r="E5728" s="35">
        <f t="shared" si="449"/>
        <v>1</v>
      </c>
      <c r="F5728" s="35" t="str">
        <f t="shared" si="446"/>
        <v>Sunday</v>
      </c>
      <c r="G5728" s="35">
        <f t="shared" si="447"/>
        <v>8</v>
      </c>
      <c r="H5728" s="34">
        <f>CONVERT(INDEX(Htg_StPt_Sch_EZ!$C$4:$I$27,MATCH(Schedules_8760!$C5728,Htg_StPt_Sch_EZ!$B$4:$B$27,0),MATCH(Schedules_8760!$F5728,Htg_StPt_Sch_EZ!$C$3:$I$3,0)),"F","C")</f>
        <v>20.555555555555554</v>
      </c>
      <c r="I5728" s="34">
        <f>CONVERT(INDEX(Htg_StPt_Sch_EZ!$C$31:$I$54,MATCH(Schedules_8760!$C5728,Htg_StPt_Sch_EZ!$B$31:$B$54,0),MATCH(Schedules_8760!$F5728,Htg_StPt_Sch_EZ!$C$30:$I$30,0)),"F","C")</f>
        <v>21.111111111111111</v>
      </c>
      <c r="J5728" s="34">
        <f>CONVERT(INDEX(Clg_StPt_Sch_EZ!$C$4:$I$27,MATCH(Schedules_8760!$C5728,Clg_StPt_Sch_EZ!$B$4:$B$27,0),MATCH(Schedules_8760!$F5728,Clg_StPt_Sch_EZ!$C$3:$I$3,0)),"F","C")</f>
        <v>25.555555555555554</v>
      </c>
      <c r="K5728" s="34">
        <f>CONVERT(INDEX(Clg_StPt_Sch_EZ!$C$31:$I$54,MATCH(Schedules_8760!$C5728,Clg_StPt_Sch_EZ!$B$31:$B$54,0),MATCH(Schedules_8760!$F5728,Clg_StPt_Sch_EZ!$C$30:$I$30,0)),"F","C")</f>
        <v>25</v>
      </c>
      <c r="L5728" s="34">
        <f>CONVERT(INDEX(DHW_StPt_Sch_EZ!$C$4:$I$27,MATCH(Schedules_8760!$C5728,DHW_StPt_Sch_EZ!$B$4:$B$27,0),MATCH(Schedules_8760!$F5728,DHW_StPt_Sch_EZ!$C$3:$I$3,0)),"F","C")</f>
        <v>53.333333333333329</v>
      </c>
      <c r="M5728" s="34">
        <f>CONVERT(INDEX(DHW_StPt_Sch_EZ!$C$31:$I$54,MATCH(Schedules_8760!$C5728,DHW_StPt_Sch_EZ!$B$31:$B$54,0),MATCH(Schedules_8760!$F5728,DHW_StPt_Sch_EZ!$C$30:$I$30,0)),"F","C")</f>
        <v>53.333333333333329</v>
      </c>
      <c r="N5728" s="12"/>
      <c r="O5728" s="12"/>
      <c r="P5728" s="12"/>
    </row>
    <row r="5729" spans="1:16" x14ac:dyDescent="0.25">
      <c r="A5729" s="35">
        <v>5728</v>
      </c>
      <c r="B5729" s="89">
        <v>239.625</v>
      </c>
      <c r="C5729" s="35">
        <f t="shared" si="445"/>
        <v>16</v>
      </c>
      <c r="D5729" s="35">
        <f t="shared" si="448"/>
        <v>239</v>
      </c>
      <c r="E5729" s="35">
        <f t="shared" si="449"/>
        <v>1</v>
      </c>
      <c r="F5729" s="35" t="str">
        <f t="shared" si="446"/>
        <v>Sunday</v>
      </c>
      <c r="G5729" s="35">
        <f t="shared" si="447"/>
        <v>8</v>
      </c>
      <c r="H5729" s="34">
        <f>CONVERT(INDEX(Htg_StPt_Sch_EZ!$C$4:$I$27,MATCH(Schedules_8760!$C5729,Htg_StPt_Sch_EZ!$B$4:$B$27,0),MATCH(Schedules_8760!$F5729,Htg_StPt_Sch_EZ!$C$3:$I$3,0)),"F","C")</f>
        <v>20.555555555555554</v>
      </c>
      <c r="I5729" s="34">
        <f>CONVERT(INDEX(Htg_StPt_Sch_EZ!$C$31:$I$54,MATCH(Schedules_8760!$C5729,Htg_StPt_Sch_EZ!$B$31:$B$54,0),MATCH(Schedules_8760!$F5729,Htg_StPt_Sch_EZ!$C$30:$I$30,0)),"F","C")</f>
        <v>21.111111111111111</v>
      </c>
      <c r="J5729" s="34">
        <f>CONVERT(INDEX(Clg_StPt_Sch_EZ!$C$4:$I$27,MATCH(Schedules_8760!$C5729,Clg_StPt_Sch_EZ!$B$4:$B$27,0),MATCH(Schedules_8760!$F5729,Clg_StPt_Sch_EZ!$C$3:$I$3,0)),"F","C")</f>
        <v>25.555555555555554</v>
      </c>
      <c r="K5729" s="34">
        <f>CONVERT(INDEX(Clg_StPt_Sch_EZ!$C$31:$I$54,MATCH(Schedules_8760!$C5729,Clg_StPt_Sch_EZ!$B$31:$B$54,0),MATCH(Schedules_8760!$F5729,Clg_StPt_Sch_EZ!$C$30:$I$30,0)),"F","C")</f>
        <v>25</v>
      </c>
      <c r="L5729" s="34">
        <f>CONVERT(INDEX(DHW_StPt_Sch_EZ!$C$4:$I$27,MATCH(Schedules_8760!$C5729,DHW_StPt_Sch_EZ!$B$4:$B$27,0),MATCH(Schedules_8760!$F5729,DHW_StPt_Sch_EZ!$C$3:$I$3,0)),"F","C")</f>
        <v>53.333333333333329</v>
      </c>
      <c r="M5729" s="34">
        <f>CONVERT(INDEX(DHW_StPt_Sch_EZ!$C$31:$I$54,MATCH(Schedules_8760!$C5729,DHW_StPt_Sch_EZ!$B$31:$B$54,0),MATCH(Schedules_8760!$F5729,DHW_StPt_Sch_EZ!$C$30:$I$30,0)),"F","C")</f>
        <v>53.333333333333329</v>
      </c>
      <c r="N5729" s="12"/>
      <c r="O5729" s="12"/>
      <c r="P5729" s="12"/>
    </row>
    <row r="5730" spans="1:16" x14ac:dyDescent="0.25">
      <c r="A5730" s="35">
        <v>5729</v>
      </c>
      <c r="B5730" s="89">
        <v>239.66666666666671</v>
      </c>
      <c r="C5730" s="35">
        <f t="shared" si="445"/>
        <v>17</v>
      </c>
      <c r="D5730" s="35">
        <f t="shared" si="448"/>
        <v>239</v>
      </c>
      <c r="E5730" s="35">
        <f t="shared" si="449"/>
        <v>1</v>
      </c>
      <c r="F5730" s="35" t="str">
        <f t="shared" si="446"/>
        <v>Sunday</v>
      </c>
      <c r="G5730" s="35">
        <f t="shared" si="447"/>
        <v>8</v>
      </c>
      <c r="H5730" s="34">
        <f>CONVERT(INDEX(Htg_StPt_Sch_EZ!$C$4:$I$27,MATCH(Schedules_8760!$C5730,Htg_StPt_Sch_EZ!$B$4:$B$27,0),MATCH(Schedules_8760!$F5730,Htg_StPt_Sch_EZ!$C$3:$I$3,0)),"F","C")</f>
        <v>20.555555555555554</v>
      </c>
      <c r="I5730" s="34">
        <f>CONVERT(INDEX(Htg_StPt_Sch_EZ!$C$31:$I$54,MATCH(Schedules_8760!$C5730,Htg_StPt_Sch_EZ!$B$31:$B$54,0),MATCH(Schedules_8760!$F5730,Htg_StPt_Sch_EZ!$C$30:$I$30,0)),"F","C")</f>
        <v>17.777777777777779</v>
      </c>
      <c r="J5730" s="34">
        <f>CONVERT(INDEX(Clg_StPt_Sch_EZ!$C$4:$I$27,MATCH(Schedules_8760!$C5730,Clg_StPt_Sch_EZ!$B$4:$B$27,0),MATCH(Schedules_8760!$F5730,Clg_StPt_Sch_EZ!$C$3:$I$3,0)),"F","C")</f>
        <v>25.555555555555554</v>
      </c>
      <c r="K5730" s="34">
        <f>CONVERT(INDEX(Clg_StPt_Sch_EZ!$C$31:$I$54,MATCH(Schedules_8760!$C5730,Clg_StPt_Sch_EZ!$B$31:$B$54,0),MATCH(Schedules_8760!$F5730,Clg_StPt_Sch_EZ!$C$30:$I$30,0)),"F","C")</f>
        <v>25</v>
      </c>
      <c r="L5730" s="34">
        <f>CONVERT(INDEX(DHW_StPt_Sch_EZ!$C$4:$I$27,MATCH(Schedules_8760!$C5730,DHW_StPt_Sch_EZ!$B$4:$B$27,0),MATCH(Schedules_8760!$F5730,DHW_StPt_Sch_EZ!$C$3:$I$3,0)),"F","C")</f>
        <v>53.333333333333329</v>
      </c>
      <c r="M5730" s="34">
        <f>CONVERT(INDEX(DHW_StPt_Sch_EZ!$C$31:$I$54,MATCH(Schedules_8760!$C5730,DHW_StPt_Sch_EZ!$B$31:$B$54,0),MATCH(Schedules_8760!$F5730,DHW_StPt_Sch_EZ!$C$30:$I$30,0)),"F","C")</f>
        <v>53.333333333333329</v>
      </c>
      <c r="N5730" s="12"/>
      <c r="O5730" s="12"/>
      <c r="P5730" s="12"/>
    </row>
    <row r="5731" spans="1:16" x14ac:dyDescent="0.25">
      <c r="A5731" s="35">
        <v>5730</v>
      </c>
      <c r="B5731" s="89">
        <v>239.70833333333329</v>
      </c>
      <c r="C5731" s="35">
        <f t="shared" si="445"/>
        <v>18</v>
      </c>
      <c r="D5731" s="35">
        <f t="shared" si="448"/>
        <v>239</v>
      </c>
      <c r="E5731" s="35">
        <f t="shared" si="449"/>
        <v>1</v>
      </c>
      <c r="F5731" s="35" t="str">
        <f t="shared" si="446"/>
        <v>Sunday</v>
      </c>
      <c r="G5731" s="35">
        <f t="shared" si="447"/>
        <v>8</v>
      </c>
      <c r="H5731" s="34">
        <f>CONVERT(INDEX(Htg_StPt_Sch_EZ!$C$4:$I$27,MATCH(Schedules_8760!$C5731,Htg_StPt_Sch_EZ!$B$4:$B$27,0),MATCH(Schedules_8760!$F5731,Htg_StPt_Sch_EZ!$C$3:$I$3,0)),"F","C")</f>
        <v>20.555555555555554</v>
      </c>
      <c r="I5731" s="34">
        <f>CONVERT(INDEX(Htg_StPt_Sch_EZ!$C$31:$I$54,MATCH(Schedules_8760!$C5731,Htg_StPt_Sch_EZ!$B$31:$B$54,0),MATCH(Schedules_8760!$F5731,Htg_StPt_Sch_EZ!$C$30:$I$30,0)),"F","C")</f>
        <v>17.777777777777779</v>
      </c>
      <c r="J5731" s="34">
        <f>CONVERT(INDEX(Clg_StPt_Sch_EZ!$C$4:$I$27,MATCH(Schedules_8760!$C5731,Clg_StPt_Sch_EZ!$B$4:$B$27,0),MATCH(Schedules_8760!$F5731,Clg_StPt_Sch_EZ!$C$3:$I$3,0)),"F","C")</f>
        <v>25.555555555555554</v>
      </c>
      <c r="K5731" s="34">
        <f>CONVERT(INDEX(Clg_StPt_Sch_EZ!$C$31:$I$54,MATCH(Schedules_8760!$C5731,Clg_StPt_Sch_EZ!$B$31:$B$54,0),MATCH(Schedules_8760!$F5731,Clg_StPt_Sch_EZ!$C$30:$I$30,0)),"F","C")</f>
        <v>28.333333333333332</v>
      </c>
      <c r="L5731" s="34">
        <f>CONVERT(INDEX(DHW_StPt_Sch_EZ!$C$4:$I$27,MATCH(Schedules_8760!$C5731,DHW_StPt_Sch_EZ!$B$4:$B$27,0),MATCH(Schedules_8760!$F5731,DHW_StPt_Sch_EZ!$C$3:$I$3,0)),"F","C")</f>
        <v>53.333333333333329</v>
      </c>
      <c r="M5731" s="34">
        <f>CONVERT(INDEX(DHW_StPt_Sch_EZ!$C$31:$I$54,MATCH(Schedules_8760!$C5731,DHW_StPt_Sch_EZ!$B$31:$B$54,0),MATCH(Schedules_8760!$F5731,DHW_StPt_Sch_EZ!$C$30:$I$30,0)),"F","C")</f>
        <v>53.333333333333329</v>
      </c>
      <c r="N5731" s="12"/>
      <c r="O5731" s="12"/>
      <c r="P5731" s="12"/>
    </row>
    <row r="5732" spans="1:16" x14ac:dyDescent="0.25">
      <c r="A5732" s="35">
        <v>5731</v>
      </c>
      <c r="B5732" s="89">
        <v>239.75</v>
      </c>
      <c r="C5732" s="35">
        <f t="shared" si="445"/>
        <v>19</v>
      </c>
      <c r="D5732" s="35">
        <f t="shared" si="448"/>
        <v>239</v>
      </c>
      <c r="E5732" s="35">
        <f t="shared" si="449"/>
        <v>1</v>
      </c>
      <c r="F5732" s="35" t="str">
        <f t="shared" si="446"/>
        <v>Sunday</v>
      </c>
      <c r="G5732" s="35">
        <f t="shared" si="447"/>
        <v>8</v>
      </c>
      <c r="H5732" s="34">
        <f>CONVERT(INDEX(Htg_StPt_Sch_EZ!$C$4:$I$27,MATCH(Schedules_8760!$C5732,Htg_StPt_Sch_EZ!$B$4:$B$27,0),MATCH(Schedules_8760!$F5732,Htg_StPt_Sch_EZ!$C$3:$I$3,0)),"F","C")</f>
        <v>20.555555555555554</v>
      </c>
      <c r="I5732" s="34">
        <f>CONVERT(INDEX(Htg_StPt_Sch_EZ!$C$31:$I$54,MATCH(Schedules_8760!$C5732,Htg_StPt_Sch_EZ!$B$31:$B$54,0),MATCH(Schedules_8760!$F5732,Htg_StPt_Sch_EZ!$C$30:$I$30,0)),"F","C")</f>
        <v>18.333333333333332</v>
      </c>
      <c r="J5732" s="34">
        <f>CONVERT(INDEX(Clg_StPt_Sch_EZ!$C$4:$I$27,MATCH(Schedules_8760!$C5732,Clg_StPt_Sch_EZ!$B$4:$B$27,0),MATCH(Schedules_8760!$F5732,Clg_StPt_Sch_EZ!$C$3:$I$3,0)),"F","C")</f>
        <v>25.555555555555554</v>
      </c>
      <c r="K5732" s="34">
        <f>CONVERT(INDEX(Clg_StPt_Sch_EZ!$C$31:$I$54,MATCH(Schedules_8760!$C5732,Clg_StPt_Sch_EZ!$B$31:$B$54,0),MATCH(Schedules_8760!$F5732,Clg_StPt_Sch_EZ!$C$30:$I$30,0)),"F","C")</f>
        <v>28.333333333333332</v>
      </c>
      <c r="L5732" s="34">
        <f>CONVERT(INDEX(DHW_StPt_Sch_EZ!$C$4:$I$27,MATCH(Schedules_8760!$C5732,DHW_StPt_Sch_EZ!$B$4:$B$27,0),MATCH(Schedules_8760!$F5732,DHW_StPt_Sch_EZ!$C$3:$I$3,0)),"F","C")</f>
        <v>53.333333333333329</v>
      </c>
      <c r="M5732" s="34">
        <f>CONVERT(INDEX(DHW_StPt_Sch_EZ!$C$31:$I$54,MATCH(Schedules_8760!$C5732,DHW_StPt_Sch_EZ!$B$31:$B$54,0),MATCH(Schedules_8760!$F5732,DHW_StPt_Sch_EZ!$C$30:$I$30,0)),"F","C")</f>
        <v>53.333333333333329</v>
      </c>
      <c r="N5732" s="12"/>
      <c r="O5732" s="12"/>
      <c r="P5732" s="12"/>
    </row>
    <row r="5733" spans="1:16" x14ac:dyDescent="0.25">
      <c r="A5733" s="35">
        <v>5732</v>
      </c>
      <c r="B5733" s="89">
        <v>239.79166666666671</v>
      </c>
      <c r="C5733" s="35">
        <f t="shared" si="445"/>
        <v>20</v>
      </c>
      <c r="D5733" s="35">
        <f t="shared" si="448"/>
        <v>239</v>
      </c>
      <c r="E5733" s="35">
        <f t="shared" si="449"/>
        <v>1</v>
      </c>
      <c r="F5733" s="35" t="str">
        <f t="shared" si="446"/>
        <v>Sunday</v>
      </c>
      <c r="G5733" s="35">
        <f t="shared" si="447"/>
        <v>8</v>
      </c>
      <c r="H5733" s="34">
        <f>CONVERT(INDEX(Htg_StPt_Sch_EZ!$C$4:$I$27,MATCH(Schedules_8760!$C5733,Htg_StPt_Sch_EZ!$B$4:$B$27,0),MATCH(Schedules_8760!$F5733,Htg_StPt_Sch_EZ!$C$3:$I$3,0)),"F","C")</f>
        <v>20.555555555555554</v>
      </c>
      <c r="I5733" s="34">
        <f>CONVERT(INDEX(Htg_StPt_Sch_EZ!$C$31:$I$54,MATCH(Schedules_8760!$C5733,Htg_StPt_Sch_EZ!$B$31:$B$54,0),MATCH(Schedules_8760!$F5733,Htg_StPt_Sch_EZ!$C$30:$I$30,0)),"F","C")</f>
        <v>18.888888888888889</v>
      </c>
      <c r="J5733" s="34">
        <f>CONVERT(INDEX(Clg_StPt_Sch_EZ!$C$4:$I$27,MATCH(Schedules_8760!$C5733,Clg_StPt_Sch_EZ!$B$4:$B$27,0),MATCH(Schedules_8760!$F5733,Clg_StPt_Sch_EZ!$C$3:$I$3,0)),"F","C")</f>
        <v>25.555555555555554</v>
      </c>
      <c r="K5733" s="34">
        <f>CONVERT(INDEX(Clg_StPt_Sch_EZ!$C$31:$I$54,MATCH(Schedules_8760!$C5733,Clg_StPt_Sch_EZ!$B$31:$B$54,0),MATCH(Schedules_8760!$F5733,Clg_StPt_Sch_EZ!$C$30:$I$30,0)),"F","C")</f>
        <v>28.333333333333332</v>
      </c>
      <c r="L5733" s="34">
        <f>CONVERT(INDEX(DHW_StPt_Sch_EZ!$C$4:$I$27,MATCH(Schedules_8760!$C5733,DHW_StPt_Sch_EZ!$B$4:$B$27,0),MATCH(Schedules_8760!$F5733,DHW_StPt_Sch_EZ!$C$3:$I$3,0)),"F","C")</f>
        <v>53.333333333333329</v>
      </c>
      <c r="M5733" s="34">
        <f>CONVERT(INDEX(DHW_StPt_Sch_EZ!$C$31:$I$54,MATCH(Schedules_8760!$C5733,DHW_StPt_Sch_EZ!$B$31:$B$54,0),MATCH(Schedules_8760!$F5733,DHW_StPt_Sch_EZ!$C$30:$I$30,0)),"F","C")</f>
        <v>53.333333333333329</v>
      </c>
      <c r="N5733" s="12"/>
      <c r="O5733" s="12"/>
      <c r="P5733" s="12"/>
    </row>
    <row r="5734" spans="1:16" x14ac:dyDescent="0.25">
      <c r="A5734" s="35">
        <v>5733</v>
      </c>
      <c r="B5734" s="89">
        <v>239.83333333333329</v>
      </c>
      <c r="C5734" s="35">
        <f t="shared" si="445"/>
        <v>21</v>
      </c>
      <c r="D5734" s="35">
        <f t="shared" si="448"/>
        <v>239</v>
      </c>
      <c r="E5734" s="35">
        <f t="shared" si="449"/>
        <v>1</v>
      </c>
      <c r="F5734" s="35" t="str">
        <f t="shared" si="446"/>
        <v>Sunday</v>
      </c>
      <c r="G5734" s="35">
        <f t="shared" si="447"/>
        <v>8</v>
      </c>
      <c r="H5734" s="34">
        <f>CONVERT(INDEX(Htg_StPt_Sch_EZ!$C$4:$I$27,MATCH(Schedules_8760!$C5734,Htg_StPt_Sch_EZ!$B$4:$B$27,0),MATCH(Schedules_8760!$F5734,Htg_StPt_Sch_EZ!$C$3:$I$3,0)),"F","C")</f>
        <v>20.555555555555554</v>
      </c>
      <c r="I5734" s="34">
        <f>CONVERT(INDEX(Htg_StPt_Sch_EZ!$C$31:$I$54,MATCH(Schedules_8760!$C5734,Htg_StPt_Sch_EZ!$B$31:$B$54,0),MATCH(Schedules_8760!$F5734,Htg_StPt_Sch_EZ!$C$30:$I$30,0)),"F","C")</f>
        <v>19.444444444444443</v>
      </c>
      <c r="J5734" s="34">
        <f>CONVERT(INDEX(Clg_StPt_Sch_EZ!$C$4:$I$27,MATCH(Schedules_8760!$C5734,Clg_StPt_Sch_EZ!$B$4:$B$27,0),MATCH(Schedules_8760!$F5734,Clg_StPt_Sch_EZ!$C$3:$I$3,0)),"F","C")</f>
        <v>25.555555555555554</v>
      </c>
      <c r="K5734" s="34">
        <f>CONVERT(INDEX(Clg_StPt_Sch_EZ!$C$31:$I$54,MATCH(Schedules_8760!$C5734,Clg_StPt_Sch_EZ!$B$31:$B$54,0),MATCH(Schedules_8760!$F5734,Clg_StPt_Sch_EZ!$C$30:$I$30,0)),"F","C")</f>
        <v>28.333333333333332</v>
      </c>
      <c r="L5734" s="34">
        <f>CONVERT(INDEX(DHW_StPt_Sch_EZ!$C$4:$I$27,MATCH(Schedules_8760!$C5734,DHW_StPt_Sch_EZ!$B$4:$B$27,0),MATCH(Schedules_8760!$F5734,DHW_StPt_Sch_EZ!$C$3:$I$3,0)),"F","C")</f>
        <v>53.333333333333329</v>
      </c>
      <c r="M5734" s="34">
        <f>CONVERT(INDEX(DHW_StPt_Sch_EZ!$C$31:$I$54,MATCH(Schedules_8760!$C5734,DHW_StPt_Sch_EZ!$B$31:$B$54,0),MATCH(Schedules_8760!$F5734,DHW_StPt_Sch_EZ!$C$30:$I$30,0)),"F","C")</f>
        <v>53.333333333333329</v>
      </c>
      <c r="N5734" s="12"/>
      <c r="O5734" s="12"/>
      <c r="P5734" s="12"/>
    </row>
    <row r="5735" spans="1:16" x14ac:dyDescent="0.25">
      <c r="A5735" s="35">
        <v>5734</v>
      </c>
      <c r="B5735" s="89">
        <v>239.875</v>
      </c>
      <c r="C5735" s="35">
        <f t="shared" si="445"/>
        <v>22</v>
      </c>
      <c r="D5735" s="35">
        <f t="shared" si="448"/>
        <v>239</v>
      </c>
      <c r="E5735" s="35">
        <f t="shared" si="449"/>
        <v>1</v>
      </c>
      <c r="F5735" s="35" t="str">
        <f t="shared" si="446"/>
        <v>Sunday</v>
      </c>
      <c r="G5735" s="35">
        <f t="shared" si="447"/>
        <v>8</v>
      </c>
      <c r="H5735" s="34">
        <f>CONVERT(INDEX(Htg_StPt_Sch_EZ!$C$4:$I$27,MATCH(Schedules_8760!$C5735,Htg_StPt_Sch_EZ!$B$4:$B$27,0),MATCH(Schedules_8760!$F5735,Htg_StPt_Sch_EZ!$C$3:$I$3,0)),"F","C")</f>
        <v>20.555555555555554</v>
      </c>
      <c r="I5735" s="34">
        <f>CONVERT(INDEX(Htg_StPt_Sch_EZ!$C$31:$I$54,MATCH(Schedules_8760!$C5735,Htg_StPt_Sch_EZ!$B$31:$B$54,0),MATCH(Schedules_8760!$F5735,Htg_StPt_Sch_EZ!$C$30:$I$30,0)),"F","C")</f>
        <v>19.444444444444443</v>
      </c>
      <c r="J5735" s="34">
        <f>CONVERT(INDEX(Clg_StPt_Sch_EZ!$C$4:$I$27,MATCH(Schedules_8760!$C5735,Clg_StPt_Sch_EZ!$B$4:$B$27,0),MATCH(Schedules_8760!$F5735,Clg_StPt_Sch_EZ!$C$3:$I$3,0)),"F","C")</f>
        <v>25.555555555555554</v>
      </c>
      <c r="K5735" s="34">
        <f>CONVERT(INDEX(Clg_StPt_Sch_EZ!$C$31:$I$54,MATCH(Schedules_8760!$C5735,Clg_StPt_Sch_EZ!$B$31:$B$54,0),MATCH(Schedules_8760!$F5735,Clg_StPt_Sch_EZ!$C$30:$I$30,0)),"F","C")</f>
        <v>28.333333333333332</v>
      </c>
      <c r="L5735" s="34">
        <f>CONVERT(INDEX(DHW_StPt_Sch_EZ!$C$4:$I$27,MATCH(Schedules_8760!$C5735,DHW_StPt_Sch_EZ!$B$4:$B$27,0),MATCH(Schedules_8760!$F5735,DHW_StPt_Sch_EZ!$C$3:$I$3,0)),"F","C")</f>
        <v>53.333333333333329</v>
      </c>
      <c r="M5735" s="34">
        <f>CONVERT(INDEX(DHW_StPt_Sch_EZ!$C$31:$I$54,MATCH(Schedules_8760!$C5735,DHW_StPt_Sch_EZ!$B$31:$B$54,0),MATCH(Schedules_8760!$F5735,DHW_StPt_Sch_EZ!$C$30:$I$30,0)),"F","C")</f>
        <v>53.333333333333329</v>
      </c>
      <c r="N5735" s="12"/>
      <c r="O5735" s="12"/>
      <c r="P5735" s="12"/>
    </row>
    <row r="5736" spans="1:16" x14ac:dyDescent="0.25">
      <c r="A5736" s="35">
        <v>5735</v>
      </c>
      <c r="B5736" s="89">
        <v>239.91666666666671</v>
      </c>
      <c r="C5736" s="35">
        <f t="shared" si="445"/>
        <v>23</v>
      </c>
      <c r="D5736" s="35">
        <f t="shared" si="448"/>
        <v>239</v>
      </c>
      <c r="E5736" s="35">
        <f t="shared" si="449"/>
        <v>1</v>
      </c>
      <c r="F5736" s="35" t="str">
        <f t="shared" si="446"/>
        <v>Sunday</v>
      </c>
      <c r="G5736" s="35">
        <f t="shared" si="447"/>
        <v>8</v>
      </c>
      <c r="H5736" s="34">
        <f>CONVERT(INDEX(Htg_StPt_Sch_EZ!$C$4:$I$27,MATCH(Schedules_8760!$C5736,Htg_StPt_Sch_EZ!$B$4:$B$27,0),MATCH(Schedules_8760!$F5736,Htg_StPt_Sch_EZ!$C$3:$I$3,0)),"F","C")</f>
        <v>20.555555555555554</v>
      </c>
      <c r="I5736" s="34">
        <f>CONVERT(INDEX(Htg_StPt_Sch_EZ!$C$31:$I$54,MATCH(Schedules_8760!$C5736,Htg_StPt_Sch_EZ!$B$31:$B$54,0),MATCH(Schedules_8760!$F5736,Htg_StPt_Sch_EZ!$C$30:$I$30,0)),"F","C")</f>
        <v>19.444444444444443</v>
      </c>
      <c r="J5736" s="34">
        <f>CONVERT(INDEX(Clg_StPt_Sch_EZ!$C$4:$I$27,MATCH(Schedules_8760!$C5736,Clg_StPt_Sch_EZ!$B$4:$B$27,0),MATCH(Schedules_8760!$F5736,Clg_StPt_Sch_EZ!$C$3:$I$3,0)),"F","C")</f>
        <v>25.555555555555554</v>
      </c>
      <c r="K5736" s="34">
        <f>CONVERT(INDEX(Clg_StPt_Sch_EZ!$C$31:$I$54,MATCH(Schedules_8760!$C5736,Clg_StPt_Sch_EZ!$B$31:$B$54,0),MATCH(Schedules_8760!$F5736,Clg_StPt_Sch_EZ!$C$30:$I$30,0)),"F","C")</f>
        <v>28.333333333333332</v>
      </c>
      <c r="L5736" s="34">
        <f>CONVERT(INDEX(DHW_StPt_Sch_EZ!$C$4:$I$27,MATCH(Schedules_8760!$C5736,DHW_StPt_Sch_EZ!$B$4:$B$27,0),MATCH(Schedules_8760!$F5736,DHW_StPt_Sch_EZ!$C$3:$I$3,0)),"F","C")</f>
        <v>53.333333333333329</v>
      </c>
      <c r="M5736" s="34">
        <f>CONVERT(INDEX(DHW_StPt_Sch_EZ!$C$31:$I$54,MATCH(Schedules_8760!$C5736,DHW_StPt_Sch_EZ!$B$31:$B$54,0),MATCH(Schedules_8760!$F5736,DHW_StPt_Sch_EZ!$C$30:$I$30,0)),"F","C")</f>
        <v>53.333333333333329</v>
      </c>
      <c r="N5736" s="12"/>
      <c r="O5736" s="12"/>
      <c r="P5736" s="12"/>
    </row>
    <row r="5737" spans="1:16" x14ac:dyDescent="0.25">
      <c r="A5737" s="35">
        <v>5736</v>
      </c>
      <c r="B5737" s="89">
        <v>239.95833333333329</v>
      </c>
      <c r="C5737" s="35">
        <f t="shared" si="445"/>
        <v>24</v>
      </c>
      <c r="D5737" s="35">
        <f t="shared" si="448"/>
        <v>239</v>
      </c>
      <c r="E5737" s="35">
        <f t="shared" si="449"/>
        <v>1</v>
      </c>
      <c r="F5737" s="35" t="str">
        <f t="shared" si="446"/>
        <v>Sunday</v>
      </c>
      <c r="G5737" s="35">
        <f t="shared" si="447"/>
        <v>8</v>
      </c>
      <c r="H5737" s="34">
        <f>CONVERT(INDEX(Htg_StPt_Sch_EZ!$C$4:$I$27,MATCH(Schedules_8760!$C5737,Htg_StPt_Sch_EZ!$B$4:$B$27,0),MATCH(Schedules_8760!$F5737,Htg_StPt_Sch_EZ!$C$3:$I$3,0)),"F","C")</f>
        <v>20.555555555555554</v>
      </c>
      <c r="I5737" s="34">
        <f>CONVERT(INDEX(Htg_StPt_Sch_EZ!$C$31:$I$54,MATCH(Schedules_8760!$C5737,Htg_StPt_Sch_EZ!$B$31:$B$54,0),MATCH(Schedules_8760!$F5737,Htg_StPt_Sch_EZ!$C$30:$I$30,0)),"F","C")</f>
        <v>19.444444444444443</v>
      </c>
      <c r="J5737" s="34">
        <f>CONVERT(INDEX(Clg_StPt_Sch_EZ!$C$4:$I$27,MATCH(Schedules_8760!$C5737,Clg_StPt_Sch_EZ!$B$4:$B$27,0),MATCH(Schedules_8760!$F5737,Clg_StPt_Sch_EZ!$C$3:$I$3,0)),"F","C")</f>
        <v>25.555555555555554</v>
      </c>
      <c r="K5737" s="34">
        <f>CONVERT(INDEX(Clg_StPt_Sch_EZ!$C$31:$I$54,MATCH(Schedules_8760!$C5737,Clg_StPt_Sch_EZ!$B$31:$B$54,0),MATCH(Schedules_8760!$F5737,Clg_StPt_Sch_EZ!$C$30:$I$30,0)),"F","C")</f>
        <v>28.333333333333332</v>
      </c>
      <c r="L5737" s="34">
        <f>CONVERT(INDEX(DHW_StPt_Sch_EZ!$C$4:$I$27,MATCH(Schedules_8760!$C5737,DHW_StPt_Sch_EZ!$B$4:$B$27,0),MATCH(Schedules_8760!$F5737,DHW_StPt_Sch_EZ!$C$3:$I$3,0)),"F","C")</f>
        <v>53.333333333333329</v>
      </c>
      <c r="M5737" s="34">
        <f>CONVERT(INDEX(DHW_StPt_Sch_EZ!$C$31:$I$54,MATCH(Schedules_8760!$C5737,DHW_StPt_Sch_EZ!$B$31:$B$54,0),MATCH(Schedules_8760!$F5737,DHW_StPt_Sch_EZ!$C$30:$I$30,0)),"F","C")</f>
        <v>53.333333333333329</v>
      </c>
      <c r="N5737" s="12"/>
      <c r="O5737" s="12"/>
      <c r="P5737" s="12"/>
    </row>
    <row r="5738" spans="1:16" x14ac:dyDescent="0.25">
      <c r="A5738" s="35">
        <v>5737</v>
      </c>
      <c r="B5738" s="89">
        <v>240</v>
      </c>
      <c r="C5738" s="35">
        <f t="shared" si="445"/>
        <v>1</v>
      </c>
      <c r="D5738" s="35">
        <f t="shared" si="448"/>
        <v>240</v>
      </c>
      <c r="E5738" s="35">
        <f t="shared" si="449"/>
        <v>2</v>
      </c>
      <c r="F5738" s="35" t="str">
        <f t="shared" si="446"/>
        <v>Monday</v>
      </c>
      <c r="G5738" s="35">
        <f t="shared" si="447"/>
        <v>8</v>
      </c>
      <c r="H5738" s="34">
        <f>CONVERT(INDEX(Htg_StPt_Sch_EZ!$C$4:$I$27,MATCH(Schedules_8760!$C5738,Htg_StPt_Sch_EZ!$B$4:$B$27,0),MATCH(Schedules_8760!$F5738,Htg_StPt_Sch_EZ!$C$3:$I$3,0)),"F","C")</f>
        <v>20.555555555555554</v>
      </c>
      <c r="I5738" s="34">
        <f>CONVERT(INDEX(Htg_StPt_Sch_EZ!$C$31:$I$54,MATCH(Schedules_8760!$C5738,Htg_StPt_Sch_EZ!$B$31:$B$54,0),MATCH(Schedules_8760!$F5738,Htg_StPt_Sch_EZ!$C$30:$I$30,0)),"F","C")</f>
        <v>19.444444444444443</v>
      </c>
      <c r="J5738" s="34">
        <f>CONVERT(INDEX(Clg_StPt_Sch_EZ!$C$4:$I$27,MATCH(Schedules_8760!$C5738,Clg_StPt_Sch_EZ!$B$4:$B$27,0),MATCH(Schedules_8760!$F5738,Clg_StPt_Sch_EZ!$C$3:$I$3,0)),"F","C")</f>
        <v>25.555555555555554</v>
      </c>
      <c r="K5738" s="34">
        <f>CONVERT(INDEX(Clg_StPt_Sch_EZ!$C$31:$I$54,MATCH(Schedules_8760!$C5738,Clg_StPt_Sch_EZ!$B$31:$B$54,0),MATCH(Schedules_8760!$F5738,Clg_StPt_Sch_EZ!$C$30:$I$30,0)),"F","C")</f>
        <v>28.333333333333332</v>
      </c>
      <c r="L5738" s="34">
        <f>CONVERT(INDEX(DHW_StPt_Sch_EZ!$C$4:$I$27,MATCH(Schedules_8760!$C5738,DHW_StPt_Sch_EZ!$B$4:$B$27,0),MATCH(Schedules_8760!$F5738,DHW_StPt_Sch_EZ!$C$3:$I$3,0)),"F","C")</f>
        <v>53.333333333333329</v>
      </c>
      <c r="M5738" s="34">
        <f>CONVERT(INDEX(DHW_StPt_Sch_EZ!$C$31:$I$54,MATCH(Schedules_8760!$C5738,DHW_StPt_Sch_EZ!$B$31:$B$54,0),MATCH(Schedules_8760!$F5738,DHW_StPt_Sch_EZ!$C$30:$I$30,0)),"F","C")</f>
        <v>53.333333333333329</v>
      </c>
      <c r="N5738" s="12"/>
      <c r="O5738" s="12"/>
      <c r="P5738" s="12"/>
    </row>
    <row r="5739" spans="1:16" x14ac:dyDescent="0.25">
      <c r="A5739" s="35">
        <v>5738</v>
      </c>
      <c r="B5739" s="89">
        <v>240.04166666666671</v>
      </c>
      <c r="C5739" s="35">
        <f t="shared" si="445"/>
        <v>2</v>
      </c>
      <c r="D5739" s="35">
        <f t="shared" si="448"/>
        <v>240</v>
      </c>
      <c r="E5739" s="35">
        <f t="shared" si="449"/>
        <v>2</v>
      </c>
      <c r="F5739" s="35" t="str">
        <f t="shared" si="446"/>
        <v>Monday</v>
      </c>
      <c r="G5739" s="35">
        <f t="shared" si="447"/>
        <v>8</v>
      </c>
      <c r="H5739" s="34">
        <f>CONVERT(INDEX(Htg_StPt_Sch_EZ!$C$4:$I$27,MATCH(Schedules_8760!$C5739,Htg_StPt_Sch_EZ!$B$4:$B$27,0),MATCH(Schedules_8760!$F5739,Htg_StPt_Sch_EZ!$C$3:$I$3,0)),"F","C")</f>
        <v>20.555555555555554</v>
      </c>
      <c r="I5739" s="34">
        <f>CONVERT(INDEX(Htg_StPt_Sch_EZ!$C$31:$I$54,MATCH(Schedules_8760!$C5739,Htg_StPt_Sch_EZ!$B$31:$B$54,0),MATCH(Schedules_8760!$F5739,Htg_StPt_Sch_EZ!$C$30:$I$30,0)),"F","C")</f>
        <v>19.444444444444443</v>
      </c>
      <c r="J5739" s="34">
        <f>CONVERT(INDEX(Clg_StPt_Sch_EZ!$C$4:$I$27,MATCH(Schedules_8760!$C5739,Clg_StPt_Sch_EZ!$B$4:$B$27,0),MATCH(Schedules_8760!$F5739,Clg_StPt_Sch_EZ!$C$3:$I$3,0)),"F","C")</f>
        <v>25.555555555555554</v>
      </c>
      <c r="K5739" s="34">
        <f>CONVERT(INDEX(Clg_StPt_Sch_EZ!$C$31:$I$54,MATCH(Schedules_8760!$C5739,Clg_StPt_Sch_EZ!$B$31:$B$54,0),MATCH(Schedules_8760!$F5739,Clg_StPt_Sch_EZ!$C$30:$I$30,0)),"F","C")</f>
        <v>28.333333333333332</v>
      </c>
      <c r="L5739" s="34">
        <f>CONVERT(INDEX(DHW_StPt_Sch_EZ!$C$4:$I$27,MATCH(Schedules_8760!$C5739,DHW_StPt_Sch_EZ!$B$4:$B$27,0),MATCH(Schedules_8760!$F5739,DHW_StPt_Sch_EZ!$C$3:$I$3,0)),"F","C")</f>
        <v>53.333333333333329</v>
      </c>
      <c r="M5739" s="34">
        <f>CONVERT(INDEX(DHW_StPt_Sch_EZ!$C$31:$I$54,MATCH(Schedules_8760!$C5739,DHW_StPt_Sch_EZ!$B$31:$B$54,0),MATCH(Schedules_8760!$F5739,DHW_StPt_Sch_EZ!$C$30:$I$30,0)),"F","C")</f>
        <v>53.333333333333329</v>
      </c>
      <c r="N5739" s="12"/>
      <c r="O5739" s="12"/>
      <c r="P5739" s="12"/>
    </row>
    <row r="5740" spans="1:16" x14ac:dyDescent="0.25">
      <c r="A5740" s="35">
        <v>5739</v>
      </c>
      <c r="B5740" s="89">
        <v>240.08333333333329</v>
      </c>
      <c r="C5740" s="35">
        <f t="shared" si="445"/>
        <v>3</v>
      </c>
      <c r="D5740" s="35">
        <f t="shared" si="448"/>
        <v>240</v>
      </c>
      <c r="E5740" s="35">
        <f t="shared" si="449"/>
        <v>2</v>
      </c>
      <c r="F5740" s="35" t="str">
        <f t="shared" si="446"/>
        <v>Monday</v>
      </c>
      <c r="G5740" s="35">
        <f t="shared" si="447"/>
        <v>8</v>
      </c>
      <c r="H5740" s="34">
        <f>CONVERT(INDEX(Htg_StPt_Sch_EZ!$C$4:$I$27,MATCH(Schedules_8760!$C5740,Htg_StPt_Sch_EZ!$B$4:$B$27,0),MATCH(Schedules_8760!$F5740,Htg_StPt_Sch_EZ!$C$3:$I$3,0)),"F","C")</f>
        <v>20.555555555555554</v>
      </c>
      <c r="I5740" s="34">
        <f>CONVERT(INDEX(Htg_StPt_Sch_EZ!$C$31:$I$54,MATCH(Schedules_8760!$C5740,Htg_StPt_Sch_EZ!$B$31:$B$54,0),MATCH(Schedules_8760!$F5740,Htg_StPt_Sch_EZ!$C$30:$I$30,0)),"F","C")</f>
        <v>19.444444444444443</v>
      </c>
      <c r="J5740" s="34">
        <f>CONVERT(INDEX(Clg_StPt_Sch_EZ!$C$4:$I$27,MATCH(Schedules_8760!$C5740,Clg_StPt_Sch_EZ!$B$4:$B$27,0),MATCH(Schedules_8760!$F5740,Clg_StPt_Sch_EZ!$C$3:$I$3,0)),"F","C")</f>
        <v>25.555555555555554</v>
      </c>
      <c r="K5740" s="34">
        <f>CONVERT(INDEX(Clg_StPt_Sch_EZ!$C$31:$I$54,MATCH(Schedules_8760!$C5740,Clg_StPt_Sch_EZ!$B$31:$B$54,0),MATCH(Schedules_8760!$F5740,Clg_StPt_Sch_EZ!$C$30:$I$30,0)),"F","C")</f>
        <v>28.333333333333332</v>
      </c>
      <c r="L5740" s="34">
        <f>CONVERT(INDEX(DHW_StPt_Sch_EZ!$C$4:$I$27,MATCH(Schedules_8760!$C5740,DHW_StPt_Sch_EZ!$B$4:$B$27,0),MATCH(Schedules_8760!$F5740,DHW_StPt_Sch_EZ!$C$3:$I$3,0)),"F","C")</f>
        <v>53.333333333333329</v>
      </c>
      <c r="M5740" s="34">
        <f>CONVERT(INDEX(DHW_StPt_Sch_EZ!$C$31:$I$54,MATCH(Schedules_8760!$C5740,DHW_StPt_Sch_EZ!$B$31:$B$54,0),MATCH(Schedules_8760!$F5740,DHW_StPt_Sch_EZ!$C$30:$I$30,0)),"F","C")</f>
        <v>53.333333333333329</v>
      </c>
      <c r="N5740" s="12"/>
      <c r="O5740" s="12"/>
      <c r="P5740" s="12"/>
    </row>
    <row r="5741" spans="1:16" x14ac:dyDescent="0.25">
      <c r="A5741" s="35">
        <v>5740</v>
      </c>
      <c r="B5741" s="89">
        <v>240.125</v>
      </c>
      <c r="C5741" s="35">
        <f t="shared" si="445"/>
        <v>4</v>
      </c>
      <c r="D5741" s="35">
        <f t="shared" si="448"/>
        <v>240</v>
      </c>
      <c r="E5741" s="35">
        <f t="shared" si="449"/>
        <v>2</v>
      </c>
      <c r="F5741" s="35" t="str">
        <f t="shared" si="446"/>
        <v>Monday</v>
      </c>
      <c r="G5741" s="35">
        <f t="shared" si="447"/>
        <v>8</v>
      </c>
      <c r="H5741" s="34">
        <f>CONVERT(INDEX(Htg_StPt_Sch_EZ!$C$4:$I$27,MATCH(Schedules_8760!$C5741,Htg_StPt_Sch_EZ!$B$4:$B$27,0),MATCH(Schedules_8760!$F5741,Htg_StPt_Sch_EZ!$C$3:$I$3,0)),"F","C")</f>
        <v>20.555555555555554</v>
      </c>
      <c r="I5741" s="34">
        <f>CONVERT(INDEX(Htg_StPt_Sch_EZ!$C$31:$I$54,MATCH(Schedules_8760!$C5741,Htg_StPt_Sch_EZ!$B$31:$B$54,0),MATCH(Schedules_8760!$F5741,Htg_StPt_Sch_EZ!$C$30:$I$30,0)),"F","C")</f>
        <v>19.444444444444443</v>
      </c>
      <c r="J5741" s="34">
        <f>CONVERT(INDEX(Clg_StPt_Sch_EZ!$C$4:$I$27,MATCH(Schedules_8760!$C5741,Clg_StPt_Sch_EZ!$B$4:$B$27,0),MATCH(Schedules_8760!$F5741,Clg_StPt_Sch_EZ!$C$3:$I$3,0)),"F","C")</f>
        <v>25.555555555555554</v>
      </c>
      <c r="K5741" s="34">
        <f>CONVERT(INDEX(Clg_StPt_Sch_EZ!$C$31:$I$54,MATCH(Schedules_8760!$C5741,Clg_StPt_Sch_EZ!$B$31:$B$54,0),MATCH(Schedules_8760!$F5741,Clg_StPt_Sch_EZ!$C$30:$I$30,0)),"F","C")</f>
        <v>28.333333333333332</v>
      </c>
      <c r="L5741" s="34">
        <f>CONVERT(INDEX(DHW_StPt_Sch_EZ!$C$4:$I$27,MATCH(Schedules_8760!$C5741,DHW_StPt_Sch_EZ!$B$4:$B$27,0),MATCH(Schedules_8760!$F5741,DHW_StPt_Sch_EZ!$C$3:$I$3,0)),"F","C")</f>
        <v>53.333333333333329</v>
      </c>
      <c r="M5741" s="34">
        <f>CONVERT(INDEX(DHW_StPt_Sch_EZ!$C$31:$I$54,MATCH(Schedules_8760!$C5741,DHW_StPt_Sch_EZ!$B$31:$B$54,0),MATCH(Schedules_8760!$F5741,DHW_StPt_Sch_EZ!$C$30:$I$30,0)),"F","C")</f>
        <v>53.333333333333329</v>
      </c>
      <c r="N5741" s="12"/>
      <c r="O5741" s="12"/>
      <c r="P5741" s="12"/>
    </row>
    <row r="5742" spans="1:16" x14ac:dyDescent="0.25">
      <c r="A5742" s="35">
        <v>5741</v>
      </c>
      <c r="B5742" s="89">
        <v>240.16666666666671</v>
      </c>
      <c r="C5742" s="35">
        <f t="shared" si="445"/>
        <v>5</v>
      </c>
      <c r="D5742" s="35">
        <f t="shared" si="448"/>
        <v>240</v>
      </c>
      <c r="E5742" s="35">
        <f t="shared" si="449"/>
        <v>2</v>
      </c>
      <c r="F5742" s="35" t="str">
        <f t="shared" si="446"/>
        <v>Monday</v>
      </c>
      <c r="G5742" s="35">
        <f t="shared" si="447"/>
        <v>8</v>
      </c>
      <c r="H5742" s="34">
        <f>CONVERT(INDEX(Htg_StPt_Sch_EZ!$C$4:$I$27,MATCH(Schedules_8760!$C5742,Htg_StPt_Sch_EZ!$B$4:$B$27,0),MATCH(Schedules_8760!$F5742,Htg_StPt_Sch_EZ!$C$3:$I$3,0)),"F","C")</f>
        <v>20.555555555555554</v>
      </c>
      <c r="I5742" s="34">
        <f>CONVERT(INDEX(Htg_StPt_Sch_EZ!$C$31:$I$54,MATCH(Schedules_8760!$C5742,Htg_StPt_Sch_EZ!$B$31:$B$54,0),MATCH(Schedules_8760!$F5742,Htg_StPt_Sch_EZ!$C$30:$I$30,0)),"F","C")</f>
        <v>19.444444444444443</v>
      </c>
      <c r="J5742" s="34">
        <f>CONVERT(INDEX(Clg_StPt_Sch_EZ!$C$4:$I$27,MATCH(Schedules_8760!$C5742,Clg_StPt_Sch_EZ!$B$4:$B$27,0),MATCH(Schedules_8760!$F5742,Clg_StPt_Sch_EZ!$C$3:$I$3,0)),"F","C")</f>
        <v>25.555555555555554</v>
      </c>
      <c r="K5742" s="34">
        <f>CONVERT(INDEX(Clg_StPt_Sch_EZ!$C$31:$I$54,MATCH(Schedules_8760!$C5742,Clg_StPt_Sch_EZ!$B$31:$B$54,0),MATCH(Schedules_8760!$F5742,Clg_StPt_Sch_EZ!$C$30:$I$30,0)),"F","C")</f>
        <v>28.333333333333332</v>
      </c>
      <c r="L5742" s="34">
        <f>CONVERT(INDEX(DHW_StPt_Sch_EZ!$C$4:$I$27,MATCH(Schedules_8760!$C5742,DHW_StPt_Sch_EZ!$B$4:$B$27,0),MATCH(Schedules_8760!$F5742,DHW_StPt_Sch_EZ!$C$3:$I$3,0)),"F","C")</f>
        <v>53.333333333333329</v>
      </c>
      <c r="M5742" s="34">
        <f>CONVERT(INDEX(DHW_StPt_Sch_EZ!$C$31:$I$54,MATCH(Schedules_8760!$C5742,DHW_StPt_Sch_EZ!$B$31:$B$54,0),MATCH(Schedules_8760!$F5742,DHW_StPt_Sch_EZ!$C$30:$I$30,0)),"F","C")</f>
        <v>53.333333333333329</v>
      </c>
      <c r="N5742" s="12"/>
      <c r="O5742" s="12"/>
      <c r="P5742" s="12"/>
    </row>
    <row r="5743" spans="1:16" x14ac:dyDescent="0.25">
      <c r="A5743" s="35">
        <v>5742</v>
      </c>
      <c r="B5743" s="89">
        <v>240.20833333333329</v>
      </c>
      <c r="C5743" s="35">
        <f t="shared" si="445"/>
        <v>6</v>
      </c>
      <c r="D5743" s="35">
        <f t="shared" si="448"/>
        <v>240</v>
      </c>
      <c r="E5743" s="35">
        <f t="shared" si="449"/>
        <v>2</v>
      </c>
      <c r="F5743" s="35" t="str">
        <f t="shared" si="446"/>
        <v>Monday</v>
      </c>
      <c r="G5743" s="35">
        <f t="shared" si="447"/>
        <v>8</v>
      </c>
      <c r="H5743" s="34">
        <f>CONVERT(INDEX(Htg_StPt_Sch_EZ!$C$4:$I$27,MATCH(Schedules_8760!$C5743,Htg_StPt_Sch_EZ!$B$4:$B$27,0),MATCH(Schedules_8760!$F5743,Htg_StPt_Sch_EZ!$C$3:$I$3,0)),"F","C")</f>
        <v>20.555555555555554</v>
      </c>
      <c r="I5743" s="34">
        <f>CONVERT(INDEX(Htg_StPt_Sch_EZ!$C$31:$I$54,MATCH(Schedules_8760!$C5743,Htg_StPt_Sch_EZ!$B$31:$B$54,0),MATCH(Schedules_8760!$F5743,Htg_StPt_Sch_EZ!$C$30:$I$30,0)),"F","C")</f>
        <v>19.444444444444443</v>
      </c>
      <c r="J5743" s="34">
        <f>CONVERT(INDEX(Clg_StPt_Sch_EZ!$C$4:$I$27,MATCH(Schedules_8760!$C5743,Clg_StPt_Sch_EZ!$B$4:$B$27,0),MATCH(Schedules_8760!$F5743,Clg_StPt_Sch_EZ!$C$3:$I$3,0)),"F","C")</f>
        <v>25.555555555555554</v>
      </c>
      <c r="K5743" s="34">
        <f>CONVERT(INDEX(Clg_StPt_Sch_EZ!$C$31:$I$54,MATCH(Schedules_8760!$C5743,Clg_StPt_Sch_EZ!$B$31:$B$54,0),MATCH(Schedules_8760!$F5743,Clg_StPt_Sch_EZ!$C$30:$I$30,0)),"F","C")</f>
        <v>28.333333333333332</v>
      </c>
      <c r="L5743" s="34">
        <f>CONVERT(INDEX(DHW_StPt_Sch_EZ!$C$4:$I$27,MATCH(Schedules_8760!$C5743,DHW_StPt_Sch_EZ!$B$4:$B$27,0),MATCH(Schedules_8760!$F5743,DHW_StPt_Sch_EZ!$C$3:$I$3,0)),"F","C")</f>
        <v>53.333333333333329</v>
      </c>
      <c r="M5743" s="34">
        <f>CONVERT(INDEX(DHW_StPt_Sch_EZ!$C$31:$I$54,MATCH(Schedules_8760!$C5743,DHW_StPt_Sch_EZ!$B$31:$B$54,0),MATCH(Schedules_8760!$F5743,DHW_StPt_Sch_EZ!$C$30:$I$30,0)),"F","C")</f>
        <v>53.333333333333329</v>
      </c>
      <c r="N5743" s="12"/>
      <c r="O5743" s="12"/>
      <c r="P5743" s="12"/>
    </row>
    <row r="5744" spans="1:16" x14ac:dyDescent="0.25">
      <c r="A5744" s="35">
        <v>5743</v>
      </c>
      <c r="B5744" s="89">
        <v>240.25</v>
      </c>
      <c r="C5744" s="35">
        <f t="shared" si="445"/>
        <v>7</v>
      </c>
      <c r="D5744" s="35">
        <f t="shared" si="448"/>
        <v>240</v>
      </c>
      <c r="E5744" s="35">
        <f t="shared" si="449"/>
        <v>2</v>
      </c>
      <c r="F5744" s="35" t="str">
        <f t="shared" si="446"/>
        <v>Monday</v>
      </c>
      <c r="G5744" s="35">
        <f t="shared" si="447"/>
        <v>8</v>
      </c>
      <c r="H5744" s="34">
        <f>CONVERT(INDEX(Htg_StPt_Sch_EZ!$C$4:$I$27,MATCH(Schedules_8760!$C5744,Htg_StPt_Sch_EZ!$B$4:$B$27,0),MATCH(Schedules_8760!$F5744,Htg_StPt_Sch_EZ!$C$3:$I$3,0)),"F","C")</f>
        <v>20.555555555555554</v>
      </c>
      <c r="I5744" s="34">
        <f>CONVERT(INDEX(Htg_StPt_Sch_EZ!$C$31:$I$54,MATCH(Schedules_8760!$C5744,Htg_StPt_Sch_EZ!$B$31:$B$54,0),MATCH(Schedules_8760!$F5744,Htg_StPt_Sch_EZ!$C$30:$I$30,0)),"F","C")</f>
        <v>19.444444444444443</v>
      </c>
      <c r="J5744" s="34">
        <f>CONVERT(INDEX(Clg_StPt_Sch_EZ!$C$4:$I$27,MATCH(Schedules_8760!$C5744,Clg_StPt_Sch_EZ!$B$4:$B$27,0),MATCH(Schedules_8760!$F5744,Clg_StPt_Sch_EZ!$C$3:$I$3,0)),"F","C")</f>
        <v>25.555555555555554</v>
      </c>
      <c r="K5744" s="34">
        <f>CONVERT(INDEX(Clg_StPt_Sch_EZ!$C$31:$I$54,MATCH(Schedules_8760!$C5744,Clg_StPt_Sch_EZ!$B$31:$B$54,0),MATCH(Schedules_8760!$F5744,Clg_StPt_Sch_EZ!$C$30:$I$30,0)),"F","C")</f>
        <v>28.333333333333332</v>
      </c>
      <c r="L5744" s="34">
        <f>CONVERT(INDEX(DHW_StPt_Sch_EZ!$C$4:$I$27,MATCH(Schedules_8760!$C5744,DHW_StPt_Sch_EZ!$B$4:$B$27,0),MATCH(Schedules_8760!$F5744,DHW_StPt_Sch_EZ!$C$3:$I$3,0)),"F","C")</f>
        <v>53.333333333333329</v>
      </c>
      <c r="M5744" s="34">
        <f>CONVERT(INDEX(DHW_StPt_Sch_EZ!$C$31:$I$54,MATCH(Schedules_8760!$C5744,DHW_StPt_Sch_EZ!$B$31:$B$54,0),MATCH(Schedules_8760!$F5744,DHW_StPt_Sch_EZ!$C$30:$I$30,0)),"F","C")</f>
        <v>53.333333333333329</v>
      </c>
      <c r="N5744" s="12"/>
      <c r="O5744" s="12"/>
      <c r="P5744" s="12"/>
    </row>
    <row r="5745" spans="1:16" x14ac:dyDescent="0.25">
      <c r="A5745" s="35">
        <v>5744</v>
      </c>
      <c r="B5745" s="89">
        <v>240.29166666666671</v>
      </c>
      <c r="C5745" s="35">
        <f t="shared" si="445"/>
        <v>8</v>
      </c>
      <c r="D5745" s="35">
        <f t="shared" si="448"/>
        <v>240</v>
      </c>
      <c r="E5745" s="35">
        <f t="shared" si="449"/>
        <v>2</v>
      </c>
      <c r="F5745" s="35" t="str">
        <f t="shared" si="446"/>
        <v>Monday</v>
      </c>
      <c r="G5745" s="35">
        <f t="shared" si="447"/>
        <v>8</v>
      </c>
      <c r="H5745" s="34">
        <f>CONVERT(INDEX(Htg_StPt_Sch_EZ!$C$4:$I$27,MATCH(Schedules_8760!$C5745,Htg_StPt_Sch_EZ!$B$4:$B$27,0),MATCH(Schedules_8760!$F5745,Htg_StPt_Sch_EZ!$C$3:$I$3,0)),"F","C")</f>
        <v>20.555555555555554</v>
      </c>
      <c r="I5745" s="34">
        <f>CONVERT(INDEX(Htg_StPt_Sch_EZ!$C$31:$I$54,MATCH(Schedules_8760!$C5745,Htg_StPt_Sch_EZ!$B$31:$B$54,0),MATCH(Schedules_8760!$F5745,Htg_StPt_Sch_EZ!$C$30:$I$30,0)),"F","C")</f>
        <v>19.444444444444443</v>
      </c>
      <c r="J5745" s="34">
        <f>CONVERT(INDEX(Clg_StPt_Sch_EZ!$C$4:$I$27,MATCH(Schedules_8760!$C5745,Clg_StPt_Sch_EZ!$B$4:$B$27,0),MATCH(Schedules_8760!$F5745,Clg_StPt_Sch_EZ!$C$3:$I$3,0)),"F","C")</f>
        <v>25.555555555555554</v>
      </c>
      <c r="K5745" s="34">
        <f>CONVERT(INDEX(Clg_StPt_Sch_EZ!$C$31:$I$54,MATCH(Schedules_8760!$C5745,Clg_StPt_Sch_EZ!$B$31:$B$54,0),MATCH(Schedules_8760!$F5745,Clg_StPt_Sch_EZ!$C$30:$I$30,0)),"F","C")</f>
        <v>25</v>
      </c>
      <c r="L5745" s="34">
        <f>CONVERT(INDEX(DHW_StPt_Sch_EZ!$C$4:$I$27,MATCH(Schedules_8760!$C5745,DHW_StPt_Sch_EZ!$B$4:$B$27,0),MATCH(Schedules_8760!$F5745,DHW_StPt_Sch_EZ!$C$3:$I$3,0)),"F","C")</f>
        <v>53.333333333333329</v>
      </c>
      <c r="M5745" s="34">
        <f>CONVERT(INDEX(DHW_StPt_Sch_EZ!$C$31:$I$54,MATCH(Schedules_8760!$C5745,DHW_StPt_Sch_EZ!$B$31:$B$54,0),MATCH(Schedules_8760!$F5745,DHW_StPt_Sch_EZ!$C$30:$I$30,0)),"F","C")</f>
        <v>53.333333333333329</v>
      </c>
      <c r="N5745" s="12"/>
      <c r="O5745" s="12"/>
      <c r="P5745" s="12"/>
    </row>
    <row r="5746" spans="1:16" x14ac:dyDescent="0.25">
      <c r="A5746" s="35">
        <v>5745</v>
      </c>
      <c r="B5746" s="89">
        <v>240.33333333333329</v>
      </c>
      <c r="C5746" s="35">
        <f t="shared" si="445"/>
        <v>9</v>
      </c>
      <c r="D5746" s="35">
        <f t="shared" si="448"/>
        <v>240</v>
      </c>
      <c r="E5746" s="35">
        <f t="shared" si="449"/>
        <v>2</v>
      </c>
      <c r="F5746" s="35" t="str">
        <f t="shared" si="446"/>
        <v>Monday</v>
      </c>
      <c r="G5746" s="35">
        <f t="shared" si="447"/>
        <v>8</v>
      </c>
      <c r="H5746" s="34">
        <f>CONVERT(INDEX(Htg_StPt_Sch_EZ!$C$4:$I$27,MATCH(Schedules_8760!$C5746,Htg_StPt_Sch_EZ!$B$4:$B$27,0),MATCH(Schedules_8760!$F5746,Htg_StPt_Sch_EZ!$C$3:$I$3,0)),"F","C")</f>
        <v>20.555555555555554</v>
      </c>
      <c r="I5746" s="34">
        <f>CONVERT(INDEX(Htg_StPt_Sch_EZ!$C$31:$I$54,MATCH(Schedules_8760!$C5746,Htg_StPt_Sch_EZ!$B$31:$B$54,0),MATCH(Schedules_8760!$F5746,Htg_StPt_Sch_EZ!$C$30:$I$30,0)),"F","C")</f>
        <v>19.444444444444443</v>
      </c>
      <c r="J5746" s="34">
        <f>CONVERT(INDEX(Clg_StPt_Sch_EZ!$C$4:$I$27,MATCH(Schedules_8760!$C5746,Clg_StPt_Sch_EZ!$B$4:$B$27,0),MATCH(Schedules_8760!$F5746,Clg_StPt_Sch_EZ!$C$3:$I$3,0)),"F","C")</f>
        <v>25.555555555555554</v>
      </c>
      <c r="K5746" s="34">
        <f>CONVERT(INDEX(Clg_StPt_Sch_EZ!$C$31:$I$54,MATCH(Schedules_8760!$C5746,Clg_StPt_Sch_EZ!$B$31:$B$54,0),MATCH(Schedules_8760!$F5746,Clg_StPt_Sch_EZ!$C$30:$I$30,0)),"F","C")</f>
        <v>25</v>
      </c>
      <c r="L5746" s="34">
        <f>CONVERT(INDEX(DHW_StPt_Sch_EZ!$C$4:$I$27,MATCH(Schedules_8760!$C5746,DHW_StPt_Sch_EZ!$B$4:$B$27,0),MATCH(Schedules_8760!$F5746,DHW_StPt_Sch_EZ!$C$3:$I$3,0)),"F","C")</f>
        <v>53.333333333333329</v>
      </c>
      <c r="M5746" s="34">
        <f>CONVERT(INDEX(DHW_StPt_Sch_EZ!$C$31:$I$54,MATCH(Schedules_8760!$C5746,DHW_StPt_Sch_EZ!$B$31:$B$54,0),MATCH(Schedules_8760!$F5746,DHW_StPt_Sch_EZ!$C$30:$I$30,0)),"F","C")</f>
        <v>53.333333333333329</v>
      </c>
      <c r="N5746" s="12"/>
      <c r="O5746" s="12"/>
      <c r="P5746" s="12"/>
    </row>
    <row r="5747" spans="1:16" x14ac:dyDescent="0.25">
      <c r="A5747" s="35">
        <v>5746</v>
      </c>
      <c r="B5747" s="89">
        <v>240.375</v>
      </c>
      <c r="C5747" s="35">
        <f t="shared" si="445"/>
        <v>10</v>
      </c>
      <c r="D5747" s="35">
        <f t="shared" si="448"/>
        <v>240</v>
      </c>
      <c r="E5747" s="35">
        <f t="shared" si="449"/>
        <v>2</v>
      </c>
      <c r="F5747" s="35" t="str">
        <f t="shared" si="446"/>
        <v>Monday</v>
      </c>
      <c r="G5747" s="35">
        <f t="shared" si="447"/>
        <v>8</v>
      </c>
      <c r="H5747" s="34">
        <f>CONVERT(INDEX(Htg_StPt_Sch_EZ!$C$4:$I$27,MATCH(Schedules_8760!$C5747,Htg_StPt_Sch_EZ!$B$4:$B$27,0),MATCH(Schedules_8760!$F5747,Htg_StPt_Sch_EZ!$C$3:$I$3,0)),"F","C")</f>
        <v>20.555555555555554</v>
      </c>
      <c r="I5747" s="34">
        <f>CONVERT(INDEX(Htg_StPt_Sch_EZ!$C$31:$I$54,MATCH(Schedules_8760!$C5747,Htg_StPt_Sch_EZ!$B$31:$B$54,0),MATCH(Schedules_8760!$F5747,Htg_StPt_Sch_EZ!$C$30:$I$30,0)),"F","C")</f>
        <v>19.444444444444443</v>
      </c>
      <c r="J5747" s="34">
        <f>CONVERT(INDEX(Clg_StPt_Sch_EZ!$C$4:$I$27,MATCH(Schedules_8760!$C5747,Clg_StPt_Sch_EZ!$B$4:$B$27,0),MATCH(Schedules_8760!$F5747,Clg_StPt_Sch_EZ!$C$3:$I$3,0)),"F","C")</f>
        <v>25.555555555555554</v>
      </c>
      <c r="K5747" s="34">
        <f>CONVERT(INDEX(Clg_StPt_Sch_EZ!$C$31:$I$54,MATCH(Schedules_8760!$C5747,Clg_StPt_Sch_EZ!$B$31:$B$54,0),MATCH(Schedules_8760!$F5747,Clg_StPt_Sch_EZ!$C$30:$I$30,0)),"F","C")</f>
        <v>25</v>
      </c>
      <c r="L5747" s="34">
        <f>CONVERT(INDEX(DHW_StPt_Sch_EZ!$C$4:$I$27,MATCH(Schedules_8760!$C5747,DHW_StPt_Sch_EZ!$B$4:$B$27,0),MATCH(Schedules_8760!$F5747,DHW_StPt_Sch_EZ!$C$3:$I$3,0)),"F","C")</f>
        <v>53.333333333333329</v>
      </c>
      <c r="M5747" s="34">
        <f>CONVERT(INDEX(DHW_StPt_Sch_EZ!$C$31:$I$54,MATCH(Schedules_8760!$C5747,DHW_StPt_Sch_EZ!$B$31:$B$54,0),MATCH(Schedules_8760!$F5747,DHW_StPt_Sch_EZ!$C$30:$I$30,0)),"F","C")</f>
        <v>53.333333333333329</v>
      </c>
      <c r="N5747" s="12"/>
      <c r="O5747" s="12"/>
      <c r="P5747" s="12"/>
    </row>
    <row r="5748" spans="1:16" x14ac:dyDescent="0.25">
      <c r="A5748" s="35">
        <v>5747</v>
      </c>
      <c r="B5748" s="89">
        <v>240.41666666666671</v>
      </c>
      <c r="C5748" s="35">
        <f t="shared" si="445"/>
        <v>11</v>
      </c>
      <c r="D5748" s="35">
        <f t="shared" si="448"/>
        <v>240</v>
      </c>
      <c r="E5748" s="35">
        <f t="shared" si="449"/>
        <v>2</v>
      </c>
      <c r="F5748" s="35" t="str">
        <f t="shared" si="446"/>
        <v>Monday</v>
      </c>
      <c r="G5748" s="35">
        <f t="shared" si="447"/>
        <v>8</v>
      </c>
      <c r="H5748" s="34">
        <f>CONVERT(INDEX(Htg_StPt_Sch_EZ!$C$4:$I$27,MATCH(Schedules_8760!$C5748,Htg_StPt_Sch_EZ!$B$4:$B$27,0),MATCH(Schedules_8760!$F5748,Htg_StPt_Sch_EZ!$C$3:$I$3,0)),"F","C")</f>
        <v>20.555555555555554</v>
      </c>
      <c r="I5748" s="34">
        <f>CONVERT(INDEX(Htg_StPt_Sch_EZ!$C$31:$I$54,MATCH(Schedules_8760!$C5748,Htg_StPt_Sch_EZ!$B$31:$B$54,0),MATCH(Schedules_8760!$F5748,Htg_StPt_Sch_EZ!$C$30:$I$30,0)),"F","C")</f>
        <v>19.444444444444443</v>
      </c>
      <c r="J5748" s="34">
        <f>CONVERT(INDEX(Clg_StPt_Sch_EZ!$C$4:$I$27,MATCH(Schedules_8760!$C5748,Clg_StPt_Sch_EZ!$B$4:$B$27,0),MATCH(Schedules_8760!$F5748,Clg_StPt_Sch_EZ!$C$3:$I$3,0)),"F","C")</f>
        <v>25.555555555555554</v>
      </c>
      <c r="K5748" s="34">
        <f>CONVERT(INDEX(Clg_StPt_Sch_EZ!$C$31:$I$54,MATCH(Schedules_8760!$C5748,Clg_StPt_Sch_EZ!$B$31:$B$54,0),MATCH(Schedules_8760!$F5748,Clg_StPt_Sch_EZ!$C$30:$I$30,0)),"F","C")</f>
        <v>25</v>
      </c>
      <c r="L5748" s="34">
        <f>CONVERT(INDEX(DHW_StPt_Sch_EZ!$C$4:$I$27,MATCH(Schedules_8760!$C5748,DHW_StPt_Sch_EZ!$B$4:$B$27,0),MATCH(Schedules_8760!$F5748,DHW_StPt_Sch_EZ!$C$3:$I$3,0)),"F","C")</f>
        <v>53.333333333333329</v>
      </c>
      <c r="M5748" s="34">
        <f>CONVERT(INDEX(DHW_StPt_Sch_EZ!$C$31:$I$54,MATCH(Schedules_8760!$C5748,DHW_StPt_Sch_EZ!$B$31:$B$54,0),MATCH(Schedules_8760!$F5748,DHW_StPt_Sch_EZ!$C$30:$I$30,0)),"F","C")</f>
        <v>53.333333333333329</v>
      </c>
      <c r="N5748" s="12"/>
      <c r="O5748" s="12"/>
      <c r="P5748" s="12"/>
    </row>
    <row r="5749" spans="1:16" x14ac:dyDescent="0.25">
      <c r="A5749" s="35">
        <v>5748</v>
      </c>
      <c r="B5749" s="89">
        <v>240.45833333333329</v>
      </c>
      <c r="C5749" s="35">
        <f t="shared" si="445"/>
        <v>12</v>
      </c>
      <c r="D5749" s="35">
        <f t="shared" si="448"/>
        <v>240</v>
      </c>
      <c r="E5749" s="35">
        <f t="shared" si="449"/>
        <v>2</v>
      </c>
      <c r="F5749" s="35" t="str">
        <f t="shared" si="446"/>
        <v>Monday</v>
      </c>
      <c r="G5749" s="35">
        <f t="shared" si="447"/>
        <v>8</v>
      </c>
      <c r="H5749" s="34">
        <f>CONVERT(INDEX(Htg_StPt_Sch_EZ!$C$4:$I$27,MATCH(Schedules_8760!$C5749,Htg_StPt_Sch_EZ!$B$4:$B$27,0),MATCH(Schedules_8760!$F5749,Htg_StPt_Sch_EZ!$C$3:$I$3,0)),"F","C")</f>
        <v>20.555555555555554</v>
      </c>
      <c r="I5749" s="34">
        <f>CONVERT(INDEX(Htg_StPt_Sch_EZ!$C$31:$I$54,MATCH(Schedules_8760!$C5749,Htg_StPt_Sch_EZ!$B$31:$B$54,0),MATCH(Schedules_8760!$F5749,Htg_StPt_Sch_EZ!$C$30:$I$30,0)),"F","C")</f>
        <v>19.444444444444443</v>
      </c>
      <c r="J5749" s="34">
        <f>CONVERT(INDEX(Clg_StPt_Sch_EZ!$C$4:$I$27,MATCH(Schedules_8760!$C5749,Clg_StPt_Sch_EZ!$B$4:$B$27,0),MATCH(Schedules_8760!$F5749,Clg_StPt_Sch_EZ!$C$3:$I$3,0)),"F","C")</f>
        <v>25.555555555555554</v>
      </c>
      <c r="K5749" s="34">
        <f>CONVERT(INDEX(Clg_StPt_Sch_EZ!$C$31:$I$54,MATCH(Schedules_8760!$C5749,Clg_StPt_Sch_EZ!$B$31:$B$54,0),MATCH(Schedules_8760!$F5749,Clg_StPt_Sch_EZ!$C$30:$I$30,0)),"F","C")</f>
        <v>25</v>
      </c>
      <c r="L5749" s="34">
        <f>CONVERT(INDEX(DHW_StPt_Sch_EZ!$C$4:$I$27,MATCH(Schedules_8760!$C5749,DHW_StPt_Sch_EZ!$B$4:$B$27,0),MATCH(Schedules_8760!$F5749,DHW_StPt_Sch_EZ!$C$3:$I$3,0)),"F","C")</f>
        <v>53.333333333333329</v>
      </c>
      <c r="M5749" s="34">
        <f>CONVERT(INDEX(DHW_StPt_Sch_EZ!$C$31:$I$54,MATCH(Schedules_8760!$C5749,DHW_StPt_Sch_EZ!$B$31:$B$54,0),MATCH(Schedules_8760!$F5749,DHW_StPt_Sch_EZ!$C$30:$I$30,0)),"F","C")</f>
        <v>53.333333333333329</v>
      </c>
      <c r="N5749" s="12"/>
      <c r="O5749" s="12"/>
      <c r="P5749" s="12"/>
    </row>
    <row r="5750" spans="1:16" x14ac:dyDescent="0.25">
      <c r="A5750" s="35">
        <v>5749</v>
      </c>
      <c r="B5750" s="89">
        <v>240.5</v>
      </c>
      <c r="C5750" s="35">
        <f t="shared" si="445"/>
        <v>13</v>
      </c>
      <c r="D5750" s="35">
        <f t="shared" si="448"/>
        <v>240</v>
      </c>
      <c r="E5750" s="35">
        <f t="shared" si="449"/>
        <v>2</v>
      </c>
      <c r="F5750" s="35" t="str">
        <f t="shared" si="446"/>
        <v>Monday</v>
      </c>
      <c r="G5750" s="35">
        <f t="shared" si="447"/>
        <v>8</v>
      </c>
      <c r="H5750" s="34">
        <f>CONVERT(INDEX(Htg_StPt_Sch_EZ!$C$4:$I$27,MATCH(Schedules_8760!$C5750,Htg_StPt_Sch_EZ!$B$4:$B$27,0),MATCH(Schedules_8760!$F5750,Htg_StPt_Sch_EZ!$C$3:$I$3,0)),"F","C")</f>
        <v>20.555555555555554</v>
      </c>
      <c r="I5750" s="34">
        <f>CONVERT(INDEX(Htg_StPt_Sch_EZ!$C$31:$I$54,MATCH(Schedules_8760!$C5750,Htg_StPt_Sch_EZ!$B$31:$B$54,0),MATCH(Schedules_8760!$F5750,Htg_StPt_Sch_EZ!$C$30:$I$30,0)),"F","C")</f>
        <v>19.444444444444443</v>
      </c>
      <c r="J5750" s="34">
        <f>CONVERT(INDEX(Clg_StPt_Sch_EZ!$C$4:$I$27,MATCH(Schedules_8760!$C5750,Clg_StPt_Sch_EZ!$B$4:$B$27,0),MATCH(Schedules_8760!$F5750,Clg_StPt_Sch_EZ!$C$3:$I$3,0)),"F","C")</f>
        <v>25.555555555555554</v>
      </c>
      <c r="K5750" s="34">
        <f>CONVERT(INDEX(Clg_StPt_Sch_EZ!$C$31:$I$54,MATCH(Schedules_8760!$C5750,Clg_StPt_Sch_EZ!$B$31:$B$54,0),MATCH(Schedules_8760!$F5750,Clg_StPt_Sch_EZ!$C$30:$I$30,0)),"F","C")</f>
        <v>25</v>
      </c>
      <c r="L5750" s="34">
        <f>CONVERT(INDEX(DHW_StPt_Sch_EZ!$C$4:$I$27,MATCH(Schedules_8760!$C5750,DHW_StPt_Sch_EZ!$B$4:$B$27,0),MATCH(Schedules_8760!$F5750,DHW_StPt_Sch_EZ!$C$3:$I$3,0)),"F","C")</f>
        <v>53.333333333333329</v>
      </c>
      <c r="M5750" s="34">
        <f>CONVERT(INDEX(DHW_StPt_Sch_EZ!$C$31:$I$54,MATCH(Schedules_8760!$C5750,DHW_StPt_Sch_EZ!$B$31:$B$54,0),MATCH(Schedules_8760!$F5750,DHW_StPt_Sch_EZ!$C$30:$I$30,0)),"F","C")</f>
        <v>53.333333333333329</v>
      </c>
      <c r="N5750" s="12"/>
      <c r="O5750" s="12"/>
      <c r="P5750" s="12"/>
    </row>
    <row r="5751" spans="1:16" x14ac:dyDescent="0.25">
      <c r="A5751" s="35">
        <v>5750</v>
      </c>
      <c r="B5751" s="89">
        <v>240.54166666666671</v>
      </c>
      <c r="C5751" s="35">
        <f t="shared" si="445"/>
        <v>14</v>
      </c>
      <c r="D5751" s="35">
        <f t="shared" si="448"/>
        <v>240</v>
      </c>
      <c r="E5751" s="35">
        <f t="shared" si="449"/>
        <v>2</v>
      </c>
      <c r="F5751" s="35" t="str">
        <f t="shared" si="446"/>
        <v>Monday</v>
      </c>
      <c r="G5751" s="35">
        <f t="shared" si="447"/>
        <v>8</v>
      </c>
      <c r="H5751" s="34">
        <f>CONVERT(INDEX(Htg_StPt_Sch_EZ!$C$4:$I$27,MATCH(Schedules_8760!$C5751,Htg_StPt_Sch_EZ!$B$4:$B$27,0),MATCH(Schedules_8760!$F5751,Htg_StPt_Sch_EZ!$C$3:$I$3,0)),"F","C")</f>
        <v>20.555555555555554</v>
      </c>
      <c r="I5751" s="34">
        <f>CONVERT(INDEX(Htg_StPt_Sch_EZ!$C$31:$I$54,MATCH(Schedules_8760!$C5751,Htg_StPt_Sch_EZ!$B$31:$B$54,0),MATCH(Schedules_8760!$F5751,Htg_StPt_Sch_EZ!$C$30:$I$30,0)),"F","C")</f>
        <v>19.444444444444443</v>
      </c>
      <c r="J5751" s="34">
        <f>CONVERT(INDEX(Clg_StPt_Sch_EZ!$C$4:$I$27,MATCH(Schedules_8760!$C5751,Clg_StPt_Sch_EZ!$B$4:$B$27,0),MATCH(Schedules_8760!$F5751,Clg_StPt_Sch_EZ!$C$3:$I$3,0)),"F","C")</f>
        <v>25.555555555555554</v>
      </c>
      <c r="K5751" s="34">
        <f>CONVERT(INDEX(Clg_StPt_Sch_EZ!$C$31:$I$54,MATCH(Schedules_8760!$C5751,Clg_StPt_Sch_EZ!$B$31:$B$54,0),MATCH(Schedules_8760!$F5751,Clg_StPt_Sch_EZ!$C$30:$I$30,0)),"F","C")</f>
        <v>25</v>
      </c>
      <c r="L5751" s="34">
        <f>CONVERT(INDEX(DHW_StPt_Sch_EZ!$C$4:$I$27,MATCH(Schedules_8760!$C5751,DHW_StPt_Sch_EZ!$B$4:$B$27,0),MATCH(Schedules_8760!$F5751,DHW_StPt_Sch_EZ!$C$3:$I$3,0)),"F","C")</f>
        <v>53.333333333333329</v>
      </c>
      <c r="M5751" s="34">
        <f>CONVERT(INDEX(DHW_StPt_Sch_EZ!$C$31:$I$54,MATCH(Schedules_8760!$C5751,DHW_StPt_Sch_EZ!$B$31:$B$54,0),MATCH(Schedules_8760!$F5751,DHW_StPt_Sch_EZ!$C$30:$I$30,0)),"F","C")</f>
        <v>53.333333333333329</v>
      </c>
      <c r="N5751" s="12"/>
      <c r="O5751" s="12"/>
      <c r="P5751" s="12"/>
    </row>
    <row r="5752" spans="1:16" x14ac:dyDescent="0.25">
      <c r="A5752" s="35">
        <v>5751</v>
      </c>
      <c r="B5752" s="89">
        <v>240.58333333333329</v>
      </c>
      <c r="C5752" s="35">
        <f t="shared" si="445"/>
        <v>15</v>
      </c>
      <c r="D5752" s="35">
        <f t="shared" si="448"/>
        <v>240</v>
      </c>
      <c r="E5752" s="35">
        <f t="shared" si="449"/>
        <v>2</v>
      </c>
      <c r="F5752" s="35" t="str">
        <f t="shared" si="446"/>
        <v>Monday</v>
      </c>
      <c r="G5752" s="35">
        <f t="shared" si="447"/>
        <v>8</v>
      </c>
      <c r="H5752" s="34">
        <f>CONVERT(INDEX(Htg_StPt_Sch_EZ!$C$4:$I$27,MATCH(Schedules_8760!$C5752,Htg_StPt_Sch_EZ!$B$4:$B$27,0),MATCH(Schedules_8760!$F5752,Htg_StPt_Sch_EZ!$C$3:$I$3,0)),"F","C")</f>
        <v>20.555555555555554</v>
      </c>
      <c r="I5752" s="34">
        <f>CONVERT(INDEX(Htg_StPt_Sch_EZ!$C$31:$I$54,MATCH(Schedules_8760!$C5752,Htg_StPt_Sch_EZ!$B$31:$B$54,0),MATCH(Schedules_8760!$F5752,Htg_StPt_Sch_EZ!$C$30:$I$30,0)),"F","C")</f>
        <v>21.111111111111111</v>
      </c>
      <c r="J5752" s="34">
        <f>CONVERT(INDEX(Clg_StPt_Sch_EZ!$C$4:$I$27,MATCH(Schedules_8760!$C5752,Clg_StPt_Sch_EZ!$B$4:$B$27,0),MATCH(Schedules_8760!$F5752,Clg_StPt_Sch_EZ!$C$3:$I$3,0)),"F","C")</f>
        <v>25.555555555555554</v>
      </c>
      <c r="K5752" s="34">
        <f>CONVERT(INDEX(Clg_StPt_Sch_EZ!$C$31:$I$54,MATCH(Schedules_8760!$C5752,Clg_StPt_Sch_EZ!$B$31:$B$54,0),MATCH(Schedules_8760!$F5752,Clg_StPt_Sch_EZ!$C$30:$I$30,0)),"F","C")</f>
        <v>25</v>
      </c>
      <c r="L5752" s="34">
        <f>CONVERT(INDEX(DHW_StPt_Sch_EZ!$C$4:$I$27,MATCH(Schedules_8760!$C5752,DHW_StPt_Sch_EZ!$B$4:$B$27,0),MATCH(Schedules_8760!$F5752,DHW_StPt_Sch_EZ!$C$3:$I$3,0)),"F","C")</f>
        <v>53.333333333333329</v>
      </c>
      <c r="M5752" s="34">
        <f>CONVERT(INDEX(DHW_StPt_Sch_EZ!$C$31:$I$54,MATCH(Schedules_8760!$C5752,DHW_StPt_Sch_EZ!$B$31:$B$54,0),MATCH(Schedules_8760!$F5752,DHW_StPt_Sch_EZ!$C$30:$I$30,0)),"F","C")</f>
        <v>53.333333333333329</v>
      </c>
      <c r="N5752" s="12"/>
      <c r="O5752" s="12"/>
      <c r="P5752" s="12"/>
    </row>
    <row r="5753" spans="1:16" x14ac:dyDescent="0.25">
      <c r="A5753" s="35">
        <v>5752</v>
      </c>
      <c r="B5753" s="89">
        <v>240.625</v>
      </c>
      <c r="C5753" s="35">
        <f t="shared" si="445"/>
        <v>16</v>
      </c>
      <c r="D5753" s="35">
        <f t="shared" si="448"/>
        <v>240</v>
      </c>
      <c r="E5753" s="35">
        <f t="shared" si="449"/>
        <v>2</v>
      </c>
      <c r="F5753" s="35" t="str">
        <f t="shared" si="446"/>
        <v>Monday</v>
      </c>
      <c r="G5753" s="35">
        <f t="shared" si="447"/>
        <v>8</v>
      </c>
      <c r="H5753" s="34">
        <f>CONVERT(INDEX(Htg_StPt_Sch_EZ!$C$4:$I$27,MATCH(Schedules_8760!$C5753,Htg_StPt_Sch_EZ!$B$4:$B$27,0),MATCH(Schedules_8760!$F5753,Htg_StPt_Sch_EZ!$C$3:$I$3,0)),"F","C")</f>
        <v>20.555555555555554</v>
      </c>
      <c r="I5753" s="34">
        <f>CONVERT(INDEX(Htg_StPt_Sch_EZ!$C$31:$I$54,MATCH(Schedules_8760!$C5753,Htg_StPt_Sch_EZ!$B$31:$B$54,0),MATCH(Schedules_8760!$F5753,Htg_StPt_Sch_EZ!$C$30:$I$30,0)),"F","C")</f>
        <v>21.111111111111111</v>
      </c>
      <c r="J5753" s="34">
        <f>CONVERT(INDEX(Clg_StPt_Sch_EZ!$C$4:$I$27,MATCH(Schedules_8760!$C5753,Clg_StPt_Sch_EZ!$B$4:$B$27,0),MATCH(Schedules_8760!$F5753,Clg_StPt_Sch_EZ!$C$3:$I$3,0)),"F","C")</f>
        <v>25.555555555555554</v>
      </c>
      <c r="K5753" s="34">
        <f>CONVERT(INDEX(Clg_StPt_Sch_EZ!$C$31:$I$54,MATCH(Schedules_8760!$C5753,Clg_StPt_Sch_EZ!$B$31:$B$54,0),MATCH(Schedules_8760!$F5753,Clg_StPt_Sch_EZ!$C$30:$I$30,0)),"F","C")</f>
        <v>25</v>
      </c>
      <c r="L5753" s="34">
        <f>CONVERT(INDEX(DHW_StPt_Sch_EZ!$C$4:$I$27,MATCH(Schedules_8760!$C5753,DHW_StPt_Sch_EZ!$B$4:$B$27,0),MATCH(Schedules_8760!$F5753,DHW_StPt_Sch_EZ!$C$3:$I$3,0)),"F","C")</f>
        <v>53.333333333333329</v>
      </c>
      <c r="M5753" s="34">
        <f>CONVERT(INDEX(DHW_StPt_Sch_EZ!$C$31:$I$54,MATCH(Schedules_8760!$C5753,DHW_StPt_Sch_EZ!$B$31:$B$54,0),MATCH(Schedules_8760!$F5753,DHW_StPt_Sch_EZ!$C$30:$I$30,0)),"F","C")</f>
        <v>53.333333333333329</v>
      </c>
      <c r="N5753" s="12"/>
      <c r="O5753" s="12"/>
      <c r="P5753" s="12"/>
    </row>
    <row r="5754" spans="1:16" x14ac:dyDescent="0.25">
      <c r="A5754" s="35">
        <v>5753</v>
      </c>
      <c r="B5754" s="89">
        <v>240.66666666666671</v>
      </c>
      <c r="C5754" s="35">
        <f t="shared" si="445"/>
        <v>17</v>
      </c>
      <c r="D5754" s="35">
        <f t="shared" si="448"/>
        <v>240</v>
      </c>
      <c r="E5754" s="35">
        <f t="shared" si="449"/>
        <v>2</v>
      </c>
      <c r="F5754" s="35" t="str">
        <f t="shared" si="446"/>
        <v>Monday</v>
      </c>
      <c r="G5754" s="35">
        <f t="shared" si="447"/>
        <v>8</v>
      </c>
      <c r="H5754" s="34">
        <f>CONVERT(INDEX(Htg_StPt_Sch_EZ!$C$4:$I$27,MATCH(Schedules_8760!$C5754,Htg_StPt_Sch_EZ!$B$4:$B$27,0),MATCH(Schedules_8760!$F5754,Htg_StPt_Sch_EZ!$C$3:$I$3,0)),"F","C")</f>
        <v>20.555555555555554</v>
      </c>
      <c r="I5754" s="34">
        <f>CONVERT(INDEX(Htg_StPt_Sch_EZ!$C$31:$I$54,MATCH(Schedules_8760!$C5754,Htg_StPt_Sch_EZ!$B$31:$B$54,0),MATCH(Schedules_8760!$F5754,Htg_StPt_Sch_EZ!$C$30:$I$30,0)),"F","C")</f>
        <v>17.777777777777779</v>
      </c>
      <c r="J5754" s="34">
        <f>CONVERT(INDEX(Clg_StPt_Sch_EZ!$C$4:$I$27,MATCH(Schedules_8760!$C5754,Clg_StPt_Sch_EZ!$B$4:$B$27,0),MATCH(Schedules_8760!$F5754,Clg_StPt_Sch_EZ!$C$3:$I$3,0)),"F","C")</f>
        <v>25.555555555555554</v>
      </c>
      <c r="K5754" s="34">
        <f>CONVERT(INDEX(Clg_StPt_Sch_EZ!$C$31:$I$54,MATCH(Schedules_8760!$C5754,Clg_StPt_Sch_EZ!$B$31:$B$54,0),MATCH(Schedules_8760!$F5754,Clg_StPt_Sch_EZ!$C$30:$I$30,0)),"F","C")</f>
        <v>25</v>
      </c>
      <c r="L5754" s="34">
        <f>CONVERT(INDEX(DHW_StPt_Sch_EZ!$C$4:$I$27,MATCH(Schedules_8760!$C5754,DHW_StPt_Sch_EZ!$B$4:$B$27,0),MATCH(Schedules_8760!$F5754,DHW_StPt_Sch_EZ!$C$3:$I$3,0)),"F","C")</f>
        <v>53.333333333333329</v>
      </c>
      <c r="M5754" s="34">
        <f>CONVERT(INDEX(DHW_StPt_Sch_EZ!$C$31:$I$54,MATCH(Schedules_8760!$C5754,DHW_StPt_Sch_EZ!$B$31:$B$54,0),MATCH(Schedules_8760!$F5754,DHW_StPt_Sch_EZ!$C$30:$I$30,0)),"F","C")</f>
        <v>53.333333333333329</v>
      </c>
      <c r="N5754" s="12"/>
      <c r="O5754" s="12"/>
      <c r="P5754" s="12"/>
    </row>
    <row r="5755" spans="1:16" x14ac:dyDescent="0.25">
      <c r="A5755" s="35">
        <v>5754</v>
      </c>
      <c r="B5755" s="89">
        <v>240.70833333333329</v>
      </c>
      <c r="C5755" s="35">
        <f t="shared" si="445"/>
        <v>18</v>
      </c>
      <c r="D5755" s="35">
        <f t="shared" si="448"/>
        <v>240</v>
      </c>
      <c r="E5755" s="35">
        <f t="shared" si="449"/>
        <v>2</v>
      </c>
      <c r="F5755" s="35" t="str">
        <f t="shared" si="446"/>
        <v>Monday</v>
      </c>
      <c r="G5755" s="35">
        <f t="shared" si="447"/>
        <v>8</v>
      </c>
      <c r="H5755" s="34">
        <f>CONVERT(INDEX(Htg_StPt_Sch_EZ!$C$4:$I$27,MATCH(Schedules_8760!$C5755,Htg_StPt_Sch_EZ!$B$4:$B$27,0),MATCH(Schedules_8760!$F5755,Htg_StPt_Sch_EZ!$C$3:$I$3,0)),"F","C")</f>
        <v>20.555555555555554</v>
      </c>
      <c r="I5755" s="34">
        <f>CONVERT(INDEX(Htg_StPt_Sch_EZ!$C$31:$I$54,MATCH(Schedules_8760!$C5755,Htg_StPt_Sch_EZ!$B$31:$B$54,0),MATCH(Schedules_8760!$F5755,Htg_StPt_Sch_EZ!$C$30:$I$30,0)),"F","C")</f>
        <v>17.777777777777779</v>
      </c>
      <c r="J5755" s="34">
        <f>CONVERT(INDEX(Clg_StPt_Sch_EZ!$C$4:$I$27,MATCH(Schedules_8760!$C5755,Clg_StPt_Sch_EZ!$B$4:$B$27,0),MATCH(Schedules_8760!$F5755,Clg_StPt_Sch_EZ!$C$3:$I$3,0)),"F","C")</f>
        <v>25.555555555555554</v>
      </c>
      <c r="K5755" s="34">
        <f>CONVERT(INDEX(Clg_StPt_Sch_EZ!$C$31:$I$54,MATCH(Schedules_8760!$C5755,Clg_StPt_Sch_EZ!$B$31:$B$54,0),MATCH(Schedules_8760!$F5755,Clg_StPt_Sch_EZ!$C$30:$I$30,0)),"F","C")</f>
        <v>28.333333333333332</v>
      </c>
      <c r="L5755" s="34">
        <f>CONVERT(INDEX(DHW_StPt_Sch_EZ!$C$4:$I$27,MATCH(Schedules_8760!$C5755,DHW_StPt_Sch_EZ!$B$4:$B$27,0),MATCH(Schedules_8760!$F5755,DHW_StPt_Sch_EZ!$C$3:$I$3,0)),"F","C")</f>
        <v>53.333333333333329</v>
      </c>
      <c r="M5755" s="34">
        <f>CONVERT(INDEX(DHW_StPt_Sch_EZ!$C$31:$I$54,MATCH(Schedules_8760!$C5755,DHW_StPt_Sch_EZ!$B$31:$B$54,0),MATCH(Schedules_8760!$F5755,DHW_StPt_Sch_EZ!$C$30:$I$30,0)),"F","C")</f>
        <v>53.333333333333329</v>
      </c>
      <c r="N5755" s="12"/>
      <c r="O5755" s="12"/>
      <c r="P5755" s="12"/>
    </row>
    <row r="5756" spans="1:16" x14ac:dyDescent="0.25">
      <c r="A5756" s="35">
        <v>5755</v>
      </c>
      <c r="B5756" s="89">
        <v>240.75</v>
      </c>
      <c r="C5756" s="35">
        <f t="shared" si="445"/>
        <v>19</v>
      </c>
      <c r="D5756" s="35">
        <f t="shared" si="448"/>
        <v>240</v>
      </c>
      <c r="E5756" s="35">
        <f t="shared" si="449"/>
        <v>2</v>
      </c>
      <c r="F5756" s="35" t="str">
        <f t="shared" si="446"/>
        <v>Monday</v>
      </c>
      <c r="G5756" s="35">
        <f t="shared" si="447"/>
        <v>8</v>
      </c>
      <c r="H5756" s="34">
        <f>CONVERT(INDEX(Htg_StPt_Sch_EZ!$C$4:$I$27,MATCH(Schedules_8760!$C5756,Htg_StPt_Sch_EZ!$B$4:$B$27,0),MATCH(Schedules_8760!$F5756,Htg_StPt_Sch_EZ!$C$3:$I$3,0)),"F","C")</f>
        <v>20.555555555555554</v>
      </c>
      <c r="I5756" s="34">
        <f>CONVERT(INDEX(Htg_StPt_Sch_EZ!$C$31:$I$54,MATCH(Schedules_8760!$C5756,Htg_StPt_Sch_EZ!$B$31:$B$54,0),MATCH(Schedules_8760!$F5756,Htg_StPt_Sch_EZ!$C$30:$I$30,0)),"F","C")</f>
        <v>18.333333333333332</v>
      </c>
      <c r="J5756" s="34">
        <f>CONVERT(INDEX(Clg_StPt_Sch_EZ!$C$4:$I$27,MATCH(Schedules_8760!$C5756,Clg_StPt_Sch_EZ!$B$4:$B$27,0),MATCH(Schedules_8760!$F5756,Clg_StPt_Sch_EZ!$C$3:$I$3,0)),"F","C")</f>
        <v>25.555555555555554</v>
      </c>
      <c r="K5756" s="34">
        <f>CONVERT(INDEX(Clg_StPt_Sch_EZ!$C$31:$I$54,MATCH(Schedules_8760!$C5756,Clg_StPt_Sch_EZ!$B$31:$B$54,0),MATCH(Schedules_8760!$F5756,Clg_StPt_Sch_EZ!$C$30:$I$30,0)),"F","C")</f>
        <v>28.333333333333332</v>
      </c>
      <c r="L5756" s="34">
        <f>CONVERT(INDEX(DHW_StPt_Sch_EZ!$C$4:$I$27,MATCH(Schedules_8760!$C5756,DHW_StPt_Sch_EZ!$B$4:$B$27,0),MATCH(Schedules_8760!$F5756,DHW_StPt_Sch_EZ!$C$3:$I$3,0)),"F","C")</f>
        <v>53.333333333333329</v>
      </c>
      <c r="M5756" s="34">
        <f>CONVERT(INDEX(DHW_StPt_Sch_EZ!$C$31:$I$54,MATCH(Schedules_8760!$C5756,DHW_StPt_Sch_EZ!$B$31:$B$54,0),MATCH(Schedules_8760!$F5756,DHW_StPt_Sch_EZ!$C$30:$I$30,0)),"F","C")</f>
        <v>53.333333333333329</v>
      </c>
      <c r="N5756" s="12"/>
      <c r="O5756" s="12"/>
      <c r="P5756" s="12"/>
    </row>
    <row r="5757" spans="1:16" x14ac:dyDescent="0.25">
      <c r="A5757" s="35">
        <v>5756</v>
      </c>
      <c r="B5757" s="89">
        <v>240.79166666666671</v>
      </c>
      <c r="C5757" s="35">
        <f t="shared" si="445"/>
        <v>20</v>
      </c>
      <c r="D5757" s="35">
        <f t="shared" si="448"/>
        <v>240</v>
      </c>
      <c r="E5757" s="35">
        <f t="shared" si="449"/>
        <v>2</v>
      </c>
      <c r="F5757" s="35" t="str">
        <f t="shared" si="446"/>
        <v>Monday</v>
      </c>
      <c r="G5757" s="35">
        <f t="shared" si="447"/>
        <v>8</v>
      </c>
      <c r="H5757" s="34">
        <f>CONVERT(INDEX(Htg_StPt_Sch_EZ!$C$4:$I$27,MATCH(Schedules_8760!$C5757,Htg_StPt_Sch_EZ!$B$4:$B$27,0),MATCH(Schedules_8760!$F5757,Htg_StPt_Sch_EZ!$C$3:$I$3,0)),"F","C")</f>
        <v>20.555555555555554</v>
      </c>
      <c r="I5757" s="34">
        <f>CONVERT(INDEX(Htg_StPt_Sch_EZ!$C$31:$I$54,MATCH(Schedules_8760!$C5757,Htg_StPt_Sch_EZ!$B$31:$B$54,0),MATCH(Schedules_8760!$F5757,Htg_StPt_Sch_EZ!$C$30:$I$30,0)),"F","C")</f>
        <v>18.888888888888889</v>
      </c>
      <c r="J5757" s="34">
        <f>CONVERT(INDEX(Clg_StPt_Sch_EZ!$C$4:$I$27,MATCH(Schedules_8760!$C5757,Clg_StPt_Sch_EZ!$B$4:$B$27,0),MATCH(Schedules_8760!$F5757,Clg_StPt_Sch_EZ!$C$3:$I$3,0)),"F","C")</f>
        <v>25.555555555555554</v>
      </c>
      <c r="K5757" s="34">
        <f>CONVERT(INDEX(Clg_StPt_Sch_EZ!$C$31:$I$54,MATCH(Schedules_8760!$C5757,Clg_StPt_Sch_EZ!$B$31:$B$54,0),MATCH(Schedules_8760!$F5757,Clg_StPt_Sch_EZ!$C$30:$I$30,0)),"F","C")</f>
        <v>28.333333333333332</v>
      </c>
      <c r="L5757" s="34">
        <f>CONVERT(INDEX(DHW_StPt_Sch_EZ!$C$4:$I$27,MATCH(Schedules_8760!$C5757,DHW_StPt_Sch_EZ!$B$4:$B$27,0),MATCH(Schedules_8760!$F5757,DHW_StPt_Sch_EZ!$C$3:$I$3,0)),"F","C")</f>
        <v>53.333333333333329</v>
      </c>
      <c r="M5757" s="34">
        <f>CONVERT(INDEX(DHW_StPt_Sch_EZ!$C$31:$I$54,MATCH(Schedules_8760!$C5757,DHW_StPt_Sch_EZ!$B$31:$B$54,0),MATCH(Schedules_8760!$F5757,DHW_StPt_Sch_EZ!$C$30:$I$30,0)),"F","C")</f>
        <v>53.333333333333329</v>
      </c>
      <c r="N5757" s="12"/>
      <c r="O5757" s="12"/>
      <c r="P5757" s="12"/>
    </row>
    <row r="5758" spans="1:16" x14ac:dyDescent="0.25">
      <c r="A5758" s="35">
        <v>5757</v>
      </c>
      <c r="B5758" s="89">
        <v>240.83333333333329</v>
      </c>
      <c r="C5758" s="35">
        <f t="shared" si="445"/>
        <v>21</v>
      </c>
      <c r="D5758" s="35">
        <f t="shared" si="448"/>
        <v>240</v>
      </c>
      <c r="E5758" s="35">
        <f t="shared" si="449"/>
        <v>2</v>
      </c>
      <c r="F5758" s="35" t="str">
        <f t="shared" si="446"/>
        <v>Monday</v>
      </c>
      <c r="G5758" s="35">
        <f t="shared" si="447"/>
        <v>8</v>
      </c>
      <c r="H5758" s="34">
        <f>CONVERT(INDEX(Htg_StPt_Sch_EZ!$C$4:$I$27,MATCH(Schedules_8760!$C5758,Htg_StPt_Sch_EZ!$B$4:$B$27,0),MATCH(Schedules_8760!$F5758,Htg_StPt_Sch_EZ!$C$3:$I$3,0)),"F","C")</f>
        <v>20.555555555555554</v>
      </c>
      <c r="I5758" s="34">
        <f>CONVERT(INDEX(Htg_StPt_Sch_EZ!$C$31:$I$54,MATCH(Schedules_8760!$C5758,Htg_StPt_Sch_EZ!$B$31:$B$54,0),MATCH(Schedules_8760!$F5758,Htg_StPt_Sch_EZ!$C$30:$I$30,0)),"F","C")</f>
        <v>19.444444444444443</v>
      </c>
      <c r="J5758" s="34">
        <f>CONVERT(INDEX(Clg_StPt_Sch_EZ!$C$4:$I$27,MATCH(Schedules_8760!$C5758,Clg_StPt_Sch_EZ!$B$4:$B$27,0),MATCH(Schedules_8760!$F5758,Clg_StPt_Sch_EZ!$C$3:$I$3,0)),"F","C")</f>
        <v>25.555555555555554</v>
      </c>
      <c r="K5758" s="34">
        <f>CONVERT(INDEX(Clg_StPt_Sch_EZ!$C$31:$I$54,MATCH(Schedules_8760!$C5758,Clg_StPt_Sch_EZ!$B$31:$B$54,0),MATCH(Schedules_8760!$F5758,Clg_StPt_Sch_EZ!$C$30:$I$30,0)),"F","C")</f>
        <v>28.333333333333332</v>
      </c>
      <c r="L5758" s="34">
        <f>CONVERT(INDEX(DHW_StPt_Sch_EZ!$C$4:$I$27,MATCH(Schedules_8760!$C5758,DHW_StPt_Sch_EZ!$B$4:$B$27,0),MATCH(Schedules_8760!$F5758,DHW_StPt_Sch_EZ!$C$3:$I$3,0)),"F","C")</f>
        <v>53.333333333333329</v>
      </c>
      <c r="M5758" s="34">
        <f>CONVERT(INDEX(DHW_StPt_Sch_EZ!$C$31:$I$54,MATCH(Schedules_8760!$C5758,DHW_StPt_Sch_EZ!$B$31:$B$54,0),MATCH(Schedules_8760!$F5758,DHW_StPt_Sch_EZ!$C$30:$I$30,0)),"F","C")</f>
        <v>53.333333333333329</v>
      </c>
      <c r="N5758" s="12"/>
      <c r="O5758" s="12"/>
      <c r="P5758" s="12"/>
    </row>
    <row r="5759" spans="1:16" x14ac:dyDescent="0.25">
      <c r="A5759" s="35">
        <v>5758</v>
      </c>
      <c r="B5759" s="89">
        <v>240.875</v>
      </c>
      <c r="C5759" s="35">
        <f t="shared" si="445"/>
        <v>22</v>
      </c>
      <c r="D5759" s="35">
        <f t="shared" si="448"/>
        <v>240</v>
      </c>
      <c r="E5759" s="35">
        <f t="shared" si="449"/>
        <v>2</v>
      </c>
      <c r="F5759" s="35" t="str">
        <f t="shared" si="446"/>
        <v>Monday</v>
      </c>
      <c r="G5759" s="35">
        <f t="shared" si="447"/>
        <v>8</v>
      </c>
      <c r="H5759" s="34">
        <f>CONVERT(INDEX(Htg_StPt_Sch_EZ!$C$4:$I$27,MATCH(Schedules_8760!$C5759,Htg_StPt_Sch_EZ!$B$4:$B$27,0),MATCH(Schedules_8760!$F5759,Htg_StPt_Sch_EZ!$C$3:$I$3,0)),"F","C")</f>
        <v>20.555555555555554</v>
      </c>
      <c r="I5759" s="34">
        <f>CONVERT(INDEX(Htg_StPt_Sch_EZ!$C$31:$I$54,MATCH(Schedules_8760!$C5759,Htg_StPt_Sch_EZ!$B$31:$B$54,0),MATCH(Schedules_8760!$F5759,Htg_StPt_Sch_EZ!$C$30:$I$30,0)),"F","C")</f>
        <v>19.444444444444443</v>
      </c>
      <c r="J5759" s="34">
        <f>CONVERT(INDEX(Clg_StPt_Sch_EZ!$C$4:$I$27,MATCH(Schedules_8760!$C5759,Clg_StPt_Sch_EZ!$B$4:$B$27,0),MATCH(Schedules_8760!$F5759,Clg_StPt_Sch_EZ!$C$3:$I$3,0)),"F","C")</f>
        <v>25.555555555555554</v>
      </c>
      <c r="K5759" s="34">
        <f>CONVERT(INDEX(Clg_StPt_Sch_EZ!$C$31:$I$54,MATCH(Schedules_8760!$C5759,Clg_StPt_Sch_EZ!$B$31:$B$54,0),MATCH(Schedules_8760!$F5759,Clg_StPt_Sch_EZ!$C$30:$I$30,0)),"F","C")</f>
        <v>28.333333333333332</v>
      </c>
      <c r="L5759" s="34">
        <f>CONVERT(INDEX(DHW_StPt_Sch_EZ!$C$4:$I$27,MATCH(Schedules_8760!$C5759,DHW_StPt_Sch_EZ!$B$4:$B$27,0),MATCH(Schedules_8760!$F5759,DHW_StPt_Sch_EZ!$C$3:$I$3,0)),"F","C")</f>
        <v>53.333333333333329</v>
      </c>
      <c r="M5759" s="34">
        <f>CONVERT(INDEX(DHW_StPt_Sch_EZ!$C$31:$I$54,MATCH(Schedules_8760!$C5759,DHW_StPt_Sch_EZ!$B$31:$B$54,0),MATCH(Schedules_8760!$F5759,DHW_StPt_Sch_EZ!$C$30:$I$30,0)),"F","C")</f>
        <v>53.333333333333329</v>
      </c>
      <c r="N5759" s="12"/>
      <c r="O5759" s="12"/>
      <c r="P5759" s="12"/>
    </row>
    <row r="5760" spans="1:16" x14ac:dyDescent="0.25">
      <c r="A5760" s="35">
        <v>5759</v>
      </c>
      <c r="B5760" s="89">
        <v>240.91666666666671</v>
      </c>
      <c r="C5760" s="35">
        <f t="shared" si="445"/>
        <v>23</v>
      </c>
      <c r="D5760" s="35">
        <f t="shared" si="448"/>
        <v>240</v>
      </c>
      <c r="E5760" s="35">
        <f t="shared" si="449"/>
        <v>2</v>
      </c>
      <c r="F5760" s="35" t="str">
        <f t="shared" si="446"/>
        <v>Monday</v>
      </c>
      <c r="G5760" s="35">
        <f t="shared" si="447"/>
        <v>8</v>
      </c>
      <c r="H5760" s="34">
        <f>CONVERT(INDEX(Htg_StPt_Sch_EZ!$C$4:$I$27,MATCH(Schedules_8760!$C5760,Htg_StPt_Sch_EZ!$B$4:$B$27,0),MATCH(Schedules_8760!$F5760,Htg_StPt_Sch_EZ!$C$3:$I$3,0)),"F","C")</f>
        <v>20.555555555555554</v>
      </c>
      <c r="I5760" s="34">
        <f>CONVERT(INDEX(Htg_StPt_Sch_EZ!$C$31:$I$54,MATCH(Schedules_8760!$C5760,Htg_StPt_Sch_EZ!$B$31:$B$54,0),MATCH(Schedules_8760!$F5760,Htg_StPt_Sch_EZ!$C$30:$I$30,0)),"F","C")</f>
        <v>19.444444444444443</v>
      </c>
      <c r="J5760" s="34">
        <f>CONVERT(INDEX(Clg_StPt_Sch_EZ!$C$4:$I$27,MATCH(Schedules_8760!$C5760,Clg_StPt_Sch_EZ!$B$4:$B$27,0),MATCH(Schedules_8760!$F5760,Clg_StPt_Sch_EZ!$C$3:$I$3,0)),"F","C")</f>
        <v>25.555555555555554</v>
      </c>
      <c r="K5760" s="34">
        <f>CONVERT(INDEX(Clg_StPt_Sch_EZ!$C$31:$I$54,MATCH(Schedules_8760!$C5760,Clg_StPt_Sch_EZ!$B$31:$B$54,0),MATCH(Schedules_8760!$F5760,Clg_StPt_Sch_EZ!$C$30:$I$30,0)),"F","C")</f>
        <v>28.333333333333332</v>
      </c>
      <c r="L5760" s="34">
        <f>CONVERT(INDEX(DHW_StPt_Sch_EZ!$C$4:$I$27,MATCH(Schedules_8760!$C5760,DHW_StPt_Sch_EZ!$B$4:$B$27,0),MATCH(Schedules_8760!$F5760,DHW_StPt_Sch_EZ!$C$3:$I$3,0)),"F","C")</f>
        <v>53.333333333333329</v>
      </c>
      <c r="M5760" s="34">
        <f>CONVERT(INDEX(DHW_StPt_Sch_EZ!$C$31:$I$54,MATCH(Schedules_8760!$C5760,DHW_StPt_Sch_EZ!$B$31:$B$54,0),MATCH(Schedules_8760!$F5760,DHW_StPt_Sch_EZ!$C$30:$I$30,0)),"F","C")</f>
        <v>53.333333333333329</v>
      </c>
      <c r="N5760" s="12"/>
      <c r="O5760" s="12"/>
      <c r="P5760" s="12"/>
    </row>
    <row r="5761" spans="1:16" x14ac:dyDescent="0.25">
      <c r="A5761" s="35">
        <v>5760</v>
      </c>
      <c r="B5761" s="89">
        <v>240.95833333333329</v>
      </c>
      <c r="C5761" s="35">
        <f t="shared" si="445"/>
        <v>24</v>
      </c>
      <c r="D5761" s="35">
        <f t="shared" si="448"/>
        <v>240</v>
      </c>
      <c r="E5761" s="35">
        <f t="shared" si="449"/>
        <v>2</v>
      </c>
      <c r="F5761" s="35" t="str">
        <f t="shared" si="446"/>
        <v>Monday</v>
      </c>
      <c r="G5761" s="35">
        <f t="shared" si="447"/>
        <v>8</v>
      </c>
      <c r="H5761" s="34">
        <f>CONVERT(INDEX(Htg_StPt_Sch_EZ!$C$4:$I$27,MATCH(Schedules_8760!$C5761,Htg_StPt_Sch_EZ!$B$4:$B$27,0),MATCH(Schedules_8760!$F5761,Htg_StPt_Sch_EZ!$C$3:$I$3,0)),"F","C")</f>
        <v>20.555555555555554</v>
      </c>
      <c r="I5761" s="34">
        <f>CONVERT(INDEX(Htg_StPt_Sch_EZ!$C$31:$I$54,MATCH(Schedules_8760!$C5761,Htg_StPt_Sch_EZ!$B$31:$B$54,0),MATCH(Schedules_8760!$F5761,Htg_StPt_Sch_EZ!$C$30:$I$30,0)),"F","C")</f>
        <v>19.444444444444443</v>
      </c>
      <c r="J5761" s="34">
        <f>CONVERT(INDEX(Clg_StPt_Sch_EZ!$C$4:$I$27,MATCH(Schedules_8760!$C5761,Clg_StPt_Sch_EZ!$B$4:$B$27,0),MATCH(Schedules_8760!$F5761,Clg_StPt_Sch_EZ!$C$3:$I$3,0)),"F","C")</f>
        <v>25.555555555555554</v>
      </c>
      <c r="K5761" s="34">
        <f>CONVERT(INDEX(Clg_StPt_Sch_EZ!$C$31:$I$54,MATCH(Schedules_8760!$C5761,Clg_StPt_Sch_EZ!$B$31:$B$54,0),MATCH(Schedules_8760!$F5761,Clg_StPt_Sch_EZ!$C$30:$I$30,0)),"F","C")</f>
        <v>28.333333333333332</v>
      </c>
      <c r="L5761" s="34">
        <f>CONVERT(INDEX(DHW_StPt_Sch_EZ!$C$4:$I$27,MATCH(Schedules_8760!$C5761,DHW_StPt_Sch_EZ!$B$4:$B$27,0),MATCH(Schedules_8760!$F5761,DHW_StPt_Sch_EZ!$C$3:$I$3,0)),"F","C")</f>
        <v>53.333333333333329</v>
      </c>
      <c r="M5761" s="34">
        <f>CONVERT(INDEX(DHW_StPt_Sch_EZ!$C$31:$I$54,MATCH(Schedules_8760!$C5761,DHW_StPt_Sch_EZ!$B$31:$B$54,0),MATCH(Schedules_8760!$F5761,DHW_StPt_Sch_EZ!$C$30:$I$30,0)),"F","C")</f>
        <v>53.333333333333329</v>
      </c>
      <c r="N5761" s="12"/>
      <c r="O5761" s="12"/>
      <c r="P5761" s="12"/>
    </row>
    <row r="5762" spans="1:16" x14ac:dyDescent="0.25">
      <c r="A5762" s="35">
        <v>5761</v>
      </c>
      <c r="B5762" s="89">
        <v>241</v>
      </c>
      <c r="C5762" s="35">
        <f t="shared" ref="C5762:C5825" si="450">HOUR(B5762)+1</f>
        <v>1</v>
      </c>
      <c r="D5762" s="35">
        <f t="shared" si="448"/>
        <v>241</v>
      </c>
      <c r="E5762" s="35">
        <f t="shared" si="449"/>
        <v>3</v>
      </c>
      <c r="F5762" s="35" t="str">
        <f t="shared" ref="F5762:F5825" si="451">IF(E5762=1,"Sunday",IF(E5762=2,"Monday",IF(E5762=3,"Tuesday",IF(E5762=4,"Wednesday",IF(E5762=5,"Thursday",IF(E5762=6,"Friday","Saturday"))))))</f>
        <v>Tuesday</v>
      </c>
      <c r="G5762" s="35">
        <f t="shared" ref="G5762:G5825" si="452">MONTH(B5762)</f>
        <v>8</v>
      </c>
      <c r="H5762" s="34">
        <f>CONVERT(INDEX(Htg_StPt_Sch_EZ!$C$4:$I$27,MATCH(Schedules_8760!$C5762,Htg_StPt_Sch_EZ!$B$4:$B$27,0),MATCH(Schedules_8760!$F5762,Htg_StPt_Sch_EZ!$C$3:$I$3,0)),"F","C")</f>
        <v>20.555555555555554</v>
      </c>
      <c r="I5762" s="34">
        <f>CONVERT(INDEX(Htg_StPt_Sch_EZ!$C$31:$I$54,MATCH(Schedules_8760!$C5762,Htg_StPt_Sch_EZ!$B$31:$B$54,0),MATCH(Schedules_8760!$F5762,Htg_StPt_Sch_EZ!$C$30:$I$30,0)),"F","C")</f>
        <v>19.444444444444443</v>
      </c>
      <c r="J5762" s="34">
        <f>CONVERT(INDEX(Clg_StPt_Sch_EZ!$C$4:$I$27,MATCH(Schedules_8760!$C5762,Clg_StPt_Sch_EZ!$B$4:$B$27,0),MATCH(Schedules_8760!$F5762,Clg_StPt_Sch_EZ!$C$3:$I$3,0)),"F","C")</f>
        <v>25.555555555555554</v>
      </c>
      <c r="K5762" s="34">
        <f>CONVERT(INDEX(Clg_StPt_Sch_EZ!$C$31:$I$54,MATCH(Schedules_8760!$C5762,Clg_StPt_Sch_EZ!$B$31:$B$54,0),MATCH(Schedules_8760!$F5762,Clg_StPt_Sch_EZ!$C$30:$I$30,0)),"F","C")</f>
        <v>28.333333333333332</v>
      </c>
      <c r="L5762" s="34">
        <f>CONVERT(INDEX(DHW_StPt_Sch_EZ!$C$4:$I$27,MATCH(Schedules_8760!$C5762,DHW_StPt_Sch_EZ!$B$4:$B$27,0),MATCH(Schedules_8760!$F5762,DHW_StPt_Sch_EZ!$C$3:$I$3,0)),"F","C")</f>
        <v>53.333333333333329</v>
      </c>
      <c r="M5762" s="34">
        <f>CONVERT(INDEX(DHW_StPt_Sch_EZ!$C$31:$I$54,MATCH(Schedules_8760!$C5762,DHW_StPt_Sch_EZ!$B$31:$B$54,0),MATCH(Schedules_8760!$F5762,DHW_StPt_Sch_EZ!$C$30:$I$30,0)),"F","C")</f>
        <v>53.333333333333329</v>
      </c>
      <c r="N5762" s="12"/>
      <c r="O5762" s="12"/>
      <c r="P5762" s="12"/>
    </row>
    <row r="5763" spans="1:16" x14ac:dyDescent="0.25">
      <c r="A5763" s="35">
        <v>5762</v>
      </c>
      <c r="B5763" s="89">
        <v>241.04166666666671</v>
      </c>
      <c r="C5763" s="35">
        <f t="shared" si="450"/>
        <v>2</v>
      </c>
      <c r="D5763" s="35">
        <f t="shared" ref="D5763:D5826" si="453">IF(C5763=1,D5762+1,D5762)</f>
        <v>241</v>
      </c>
      <c r="E5763" s="35">
        <f t="shared" ref="E5763:E5826" si="454">IF(AND(C5763=1,E5762=7),1,IF(C5763=1,E5762+1,E5762))</f>
        <v>3</v>
      </c>
      <c r="F5763" s="35" t="str">
        <f t="shared" si="451"/>
        <v>Tuesday</v>
      </c>
      <c r="G5763" s="35">
        <f t="shared" si="452"/>
        <v>8</v>
      </c>
      <c r="H5763" s="34">
        <f>CONVERT(INDEX(Htg_StPt_Sch_EZ!$C$4:$I$27,MATCH(Schedules_8760!$C5763,Htg_StPt_Sch_EZ!$B$4:$B$27,0),MATCH(Schedules_8760!$F5763,Htg_StPt_Sch_EZ!$C$3:$I$3,0)),"F","C")</f>
        <v>20.555555555555554</v>
      </c>
      <c r="I5763" s="34">
        <f>CONVERT(INDEX(Htg_StPt_Sch_EZ!$C$31:$I$54,MATCH(Schedules_8760!$C5763,Htg_StPt_Sch_EZ!$B$31:$B$54,0),MATCH(Schedules_8760!$F5763,Htg_StPt_Sch_EZ!$C$30:$I$30,0)),"F","C")</f>
        <v>19.444444444444443</v>
      </c>
      <c r="J5763" s="34">
        <f>CONVERT(INDEX(Clg_StPt_Sch_EZ!$C$4:$I$27,MATCH(Schedules_8760!$C5763,Clg_StPt_Sch_EZ!$B$4:$B$27,0),MATCH(Schedules_8760!$F5763,Clg_StPt_Sch_EZ!$C$3:$I$3,0)),"F","C")</f>
        <v>25.555555555555554</v>
      </c>
      <c r="K5763" s="34">
        <f>CONVERT(INDEX(Clg_StPt_Sch_EZ!$C$31:$I$54,MATCH(Schedules_8760!$C5763,Clg_StPt_Sch_EZ!$B$31:$B$54,0),MATCH(Schedules_8760!$F5763,Clg_StPt_Sch_EZ!$C$30:$I$30,0)),"F","C")</f>
        <v>28.333333333333332</v>
      </c>
      <c r="L5763" s="34">
        <f>CONVERT(INDEX(DHW_StPt_Sch_EZ!$C$4:$I$27,MATCH(Schedules_8760!$C5763,DHW_StPt_Sch_EZ!$B$4:$B$27,0),MATCH(Schedules_8760!$F5763,DHW_StPt_Sch_EZ!$C$3:$I$3,0)),"F","C")</f>
        <v>53.333333333333329</v>
      </c>
      <c r="M5763" s="34">
        <f>CONVERT(INDEX(DHW_StPt_Sch_EZ!$C$31:$I$54,MATCH(Schedules_8760!$C5763,DHW_StPt_Sch_EZ!$B$31:$B$54,0),MATCH(Schedules_8760!$F5763,DHW_StPt_Sch_EZ!$C$30:$I$30,0)),"F","C")</f>
        <v>53.333333333333329</v>
      </c>
      <c r="N5763" s="12"/>
      <c r="O5763" s="12"/>
      <c r="P5763" s="12"/>
    </row>
    <row r="5764" spans="1:16" x14ac:dyDescent="0.25">
      <c r="A5764" s="35">
        <v>5763</v>
      </c>
      <c r="B5764" s="89">
        <v>241.08333333333329</v>
      </c>
      <c r="C5764" s="35">
        <f t="shared" si="450"/>
        <v>3</v>
      </c>
      <c r="D5764" s="35">
        <f t="shared" si="453"/>
        <v>241</v>
      </c>
      <c r="E5764" s="35">
        <f t="shared" si="454"/>
        <v>3</v>
      </c>
      <c r="F5764" s="35" t="str">
        <f t="shared" si="451"/>
        <v>Tuesday</v>
      </c>
      <c r="G5764" s="35">
        <f t="shared" si="452"/>
        <v>8</v>
      </c>
      <c r="H5764" s="34">
        <f>CONVERT(INDEX(Htg_StPt_Sch_EZ!$C$4:$I$27,MATCH(Schedules_8760!$C5764,Htg_StPt_Sch_EZ!$B$4:$B$27,0),MATCH(Schedules_8760!$F5764,Htg_StPt_Sch_EZ!$C$3:$I$3,0)),"F","C")</f>
        <v>20.555555555555554</v>
      </c>
      <c r="I5764" s="34">
        <f>CONVERT(INDEX(Htg_StPt_Sch_EZ!$C$31:$I$54,MATCH(Schedules_8760!$C5764,Htg_StPt_Sch_EZ!$B$31:$B$54,0),MATCH(Schedules_8760!$F5764,Htg_StPt_Sch_EZ!$C$30:$I$30,0)),"F","C")</f>
        <v>19.444444444444443</v>
      </c>
      <c r="J5764" s="34">
        <f>CONVERT(INDEX(Clg_StPt_Sch_EZ!$C$4:$I$27,MATCH(Schedules_8760!$C5764,Clg_StPt_Sch_EZ!$B$4:$B$27,0),MATCH(Schedules_8760!$F5764,Clg_StPt_Sch_EZ!$C$3:$I$3,0)),"F","C")</f>
        <v>25.555555555555554</v>
      </c>
      <c r="K5764" s="34">
        <f>CONVERT(INDEX(Clg_StPt_Sch_EZ!$C$31:$I$54,MATCH(Schedules_8760!$C5764,Clg_StPt_Sch_EZ!$B$31:$B$54,0),MATCH(Schedules_8760!$F5764,Clg_StPt_Sch_EZ!$C$30:$I$30,0)),"F","C")</f>
        <v>28.333333333333332</v>
      </c>
      <c r="L5764" s="34">
        <f>CONVERT(INDEX(DHW_StPt_Sch_EZ!$C$4:$I$27,MATCH(Schedules_8760!$C5764,DHW_StPt_Sch_EZ!$B$4:$B$27,0),MATCH(Schedules_8760!$F5764,DHW_StPt_Sch_EZ!$C$3:$I$3,0)),"F","C")</f>
        <v>53.333333333333329</v>
      </c>
      <c r="M5764" s="34">
        <f>CONVERT(INDEX(DHW_StPt_Sch_EZ!$C$31:$I$54,MATCH(Schedules_8760!$C5764,DHW_StPt_Sch_EZ!$B$31:$B$54,0),MATCH(Schedules_8760!$F5764,DHW_StPt_Sch_EZ!$C$30:$I$30,0)),"F","C")</f>
        <v>53.333333333333329</v>
      </c>
      <c r="N5764" s="12"/>
      <c r="O5764" s="12"/>
      <c r="P5764" s="12"/>
    </row>
    <row r="5765" spans="1:16" x14ac:dyDescent="0.25">
      <c r="A5765" s="35">
        <v>5764</v>
      </c>
      <c r="B5765" s="89">
        <v>241.125</v>
      </c>
      <c r="C5765" s="35">
        <f t="shared" si="450"/>
        <v>4</v>
      </c>
      <c r="D5765" s="35">
        <f t="shared" si="453"/>
        <v>241</v>
      </c>
      <c r="E5765" s="35">
        <f t="shared" si="454"/>
        <v>3</v>
      </c>
      <c r="F5765" s="35" t="str">
        <f t="shared" si="451"/>
        <v>Tuesday</v>
      </c>
      <c r="G5765" s="35">
        <f t="shared" si="452"/>
        <v>8</v>
      </c>
      <c r="H5765" s="34">
        <f>CONVERT(INDEX(Htg_StPt_Sch_EZ!$C$4:$I$27,MATCH(Schedules_8760!$C5765,Htg_StPt_Sch_EZ!$B$4:$B$27,0),MATCH(Schedules_8760!$F5765,Htg_StPt_Sch_EZ!$C$3:$I$3,0)),"F","C")</f>
        <v>20.555555555555554</v>
      </c>
      <c r="I5765" s="34">
        <f>CONVERT(INDEX(Htg_StPt_Sch_EZ!$C$31:$I$54,MATCH(Schedules_8760!$C5765,Htg_StPt_Sch_EZ!$B$31:$B$54,0),MATCH(Schedules_8760!$F5765,Htg_StPt_Sch_EZ!$C$30:$I$30,0)),"F","C")</f>
        <v>19.444444444444443</v>
      </c>
      <c r="J5765" s="34">
        <f>CONVERT(INDEX(Clg_StPt_Sch_EZ!$C$4:$I$27,MATCH(Schedules_8760!$C5765,Clg_StPt_Sch_EZ!$B$4:$B$27,0),MATCH(Schedules_8760!$F5765,Clg_StPt_Sch_EZ!$C$3:$I$3,0)),"F","C")</f>
        <v>25.555555555555554</v>
      </c>
      <c r="K5765" s="34">
        <f>CONVERT(INDEX(Clg_StPt_Sch_EZ!$C$31:$I$54,MATCH(Schedules_8760!$C5765,Clg_StPt_Sch_EZ!$B$31:$B$54,0),MATCH(Schedules_8760!$F5765,Clg_StPt_Sch_EZ!$C$30:$I$30,0)),"F","C")</f>
        <v>28.333333333333332</v>
      </c>
      <c r="L5765" s="34">
        <f>CONVERT(INDEX(DHW_StPt_Sch_EZ!$C$4:$I$27,MATCH(Schedules_8760!$C5765,DHW_StPt_Sch_EZ!$B$4:$B$27,0),MATCH(Schedules_8760!$F5765,DHW_StPt_Sch_EZ!$C$3:$I$3,0)),"F","C")</f>
        <v>53.333333333333329</v>
      </c>
      <c r="M5765" s="34">
        <f>CONVERT(INDEX(DHW_StPt_Sch_EZ!$C$31:$I$54,MATCH(Schedules_8760!$C5765,DHW_StPt_Sch_EZ!$B$31:$B$54,0),MATCH(Schedules_8760!$F5765,DHW_StPt_Sch_EZ!$C$30:$I$30,0)),"F","C")</f>
        <v>53.333333333333329</v>
      </c>
      <c r="N5765" s="12"/>
      <c r="O5765" s="12"/>
      <c r="P5765" s="12"/>
    </row>
    <row r="5766" spans="1:16" x14ac:dyDescent="0.25">
      <c r="A5766" s="35">
        <v>5765</v>
      </c>
      <c r="B5766" s="89">
        <v>241.16666666666671</v>
      </c>
      <c r="C5766" s="35">
        <f t="shared" si="450"/>
        <v>5</v>
      </c>
      <c r="D5766" s="35">
        <f t="shared" si="453"/>
        <v>241</v>
      </c>
      <c r="E5766" s="35">
        <f t="shared" si="454"/>
        <v>3</v>
      </c>
      <c r="F5766" s="35" t="str">
        <f t="shared" si="451"/>
        <v>Tuesday</v>
      </c>
      <c r="G5766" s="35">
        <f t="shared" si="452"/>
        <v>8</v>
      </c>
      <c r="H5766" s="34">
        <f>CONVERT(INDEX(Htg_StPt_Sch_EZ!$C$4:$I$27,MATCH(Schedules_8760!$C5766,Htg_StPt_Sch_EZ!$B$4:$B$27,0),MATCH(Schedules_8760!$F5766,Htg_StPt_Sch_EZ!$C$3:$I$3,0)),"F","C")</f>
        <v>20.555555555555554</v>
      </c>
      <c r="I5766" s="34">
        <f>CONVERT(INDEX(Htg_StPt_Sch_EZ!$C$31:$I$54,MATCH(Schedules_8760!$C5766,Htg_StPt_Sch_EZ!$B$31:$B$54,0),MATCH(Schedules_8760!$F5766,Htg_StPt_Sch_EZ!$C$30:$I$30,0)),"F","C")</f>
        <v>19.444444444444443</v>
      </c>
      <c r="J5766" s="34">
        <f>CONVERT(INDEX(Clg_StPt_Sch_EZ!$C$4:$I$27,MATCH(Schedules_8760!$C5766,Clg_StPt_Sch_EZ!$B$4:$B$27,0),MATCH(Schedules_8760!$F5766,Clg_StPt_Sch_EZ!$C$3:$I$3,0)),"F","C")</f>
        <v>25.555555555555554</v>
      </c>
      <c r="K5766" s="34">
        <f>CONVERT(INDEX(Clg_StPt_Sch_EZ!$C$31:$I$54,MATCH(Schedules_8760!$C5766,Clg_StPt_Sch_EZ!$B$31:$B$54,0),MATCH(Schedules_8760!$F5766,Clg_StPt_Sch_EZ!$C$30:$I$30,0)),"F","C")</f>
        <v>28.333333333333332</v>
      </c>
      <c r="L5766" s="34">
        <f>CONVERT(INDEX(DHW_StPt_Sch_EZ!$C$4:$I$27,MATCH(Schedules_8760!$C5766,DHW_StPt_Sch_EZ!$B$4:$B$27,0),MATCH(Schedules_8760!$F5766,DHW_StPt_Sch_EZ!$C$3:$I$3,0)),"F","C")</f>
        <v>53.333333333333329</v>
      </c>
      <c r="M5766" s="34">
        <f>CONVERT(INDEX(DHW_StPt_Sch_EZ!$C$31:$I$54,MATCH(Schedules_8760!$C5766,DHW_StPt_Sch_EZ!$B$31:$B$54,0),MATCH(Schedules_8760!$F5766,DHW_StPt_Sch_EZ!$C$30:$I$30,0)),"F","C")</f>
        <v>53.333333333333329</v>
      </c>
      <c r="N5766" s="12"/>
      <c r="O5766" s="12"/>
      <c r="P5766" s="12"/>
    </row>
    <row r="5767" spans="1:16" x14ac:dyDescent="0.25">
      <c r="A5767" s="35">
        <v>5766</v>
      </c>
      <c r="B5767" s="89">
        <v>241.20833333333329</v>
      </c>
      <c r="C5767" s="35">
        <f t="shared" si="450"/>
        <v>6</v>
      </c>
      <c r="D5767" s="35">
        <f t="shared" si="453"/>
        <v>241</v>
      </c>
      <c r="E5767" s="35">
        <f t="shared" si="454"/>
        <v>3</v>
      </c>
      <c r="F5767" s="35" t="str">
        <f t="shared" si="451"/>
        <v>Tuesday</v>
      </c>
      <c r="G5767" s="35">
        <f t="shared" si="452"/>
        <v>8</v>
      </c>
      <c r="H5767" s="34">
        <f>CONVERT(INDEX(Htg_StPt_Sch_EZ!$C$4:$I$27,MATCH(Schedules_8760!$C5767,Htg_StPt_Sch_EZ!$B$4:$B$27,0),MATCH(Schedules_8760!$F5767,Htg_StPt_Sch_EZ!$C$3:$I$3,0)),"F","C")</f>
        <v>20.555555555555554</v>
      </c>
      <c r="I5767" s="34">
        <f>CONVERT(INDEX(Htg_StPt_Sch_EZ!$C$31:$I$54,MATCH(Schedules_8760!$C5767,Htg_StPt_Sch_EZ!$B$31:$B$54,0),MATCH(Schedules_8760!$F5767,Htg_StPt_Sch_EZ!$C$30:$I$30,0)),"F","C")</f>
        <v>19.444444444444443</v>
      </c>
      <c r="J5767" s="34">
        <f>CONVERT(INDEX(Clg_StPt_Sch_EZ!$C$4:$I$27,MATCH(Schedules_8760!$C5767,Clg_StPt_Sch_EZ!$B$4:$B$27,0),MATCH(Schedules_8760!$F5767,Clg_StPt_Sch_EZ!$C$3:$I$3,0)),"F","C")</f>
        <v>25.555555555555554</v>
      </c>
      <c r="K5767" s="34">
        <f>CONVERT(INDEX(Clg_StPt_Sch_EZ!$C$31:$I$54,MATCH(Schedules_8760!$C5767,Clg_StPt_Sch_EZ!$B$31:$B$54,0),MATCH(Schedules_8760!$F5767,Clg_StPt_Sch_EZ!$C$30:$I$30,0)),"F","C")</f>
        <v>28.333333333333332</v>
      </c>
      <c r="L5767" s="34">
        <f>CONVERT(INDEX(DHW_StPt_Sch_EZ!$C$4:$I$27,MATCH(Schedules_8760!$C5767,DHW_StPt_Sch_EZ!$B$4:$B$27,0),MATCH(Schedules_8760!$F5767,DHW_StPt_Sch_EZ!$C$3:$I$3,0)),"F","C")</f>
        <v>53.333333333333329</v>
      </c>
      <c r="M5767" s="34">
        <f>CONVERT(INDEX(DHW_StPt_Sch_EZ!$C$31:$I$54,MATCH(Schedules_8760!$C5767,DHW_StPt_Sch_EZ!$B$31:$B$54,0),MATCH(Schedules_8760!$F5767,DHW_StPt_Sch_EZ!$C$30:$I$30,0)),"F","C")</f>
        <v>53.333333333333329</v>
      </c>
      <c r="N5767" s="12"/>
      <c r="O5767" s="12"/>
      <c r="P5767" s="12"/>
    </row>
    <row r="5768" spans="1:16" x14ac:dyDescent="0.25">
      <c r="A5768" s="35">
        <v>5767</v>
      </c>
      <c r="B5768" s="89">
        <v>241.25</v>
      </c>
      <c r="C5768" s="35">
        <f t="shared" si="450"/>
        <v>7</v>
      </c>
      <c r="D5768" s="35">
        <f t="shared" si="453"/>
        <v>241</v>
      </c>
      <c r="E5768" s="35">
        <f t="shared" si="454"/>
        <v>3</v>
      </c>
      <c r="F5768" s="35" t="str">
        <f t="shared" si="451"/>
        <v>Tuesday</v>
      </c>
      <c r="G5768" s="35">
        <f t="shared" si="452"/>
        <v>8</v>
      </c>
      <c r="H5768" s="34">
        <f>CONVERT(INDEX(Htg_StPt_Sch_EZ!$C$4:$I$27,MATCH(Schedules_8760!$C5768,Htg_StPt_Sch_EZ!$B$4:$B$27,0),MATCH(Schedules_8760!$F5768,Htg_StPt_Sch_EZ!$C$3:$I$3,0)),"F","C")</f>
        <v>20.555555555555554</v>
      </c>
      <c r="I5768" s="34">
        <f>CONVERT(INDEX(Htg_StPt_Sch_EZ!$C$31:$I$54,MATCH(Schedules_8760!$C5768,Htg_StPt_Sch_EZ!$B$31:$B$54,0),MATCH(Schedules_8760!$F5768,Htg_StPt_Sch_EZ!$C$30:$I$30,0)),"F","C")</f>
        <v>19.444444444444443</v>
      </c>
      <c r="J5768" s="34">
        <f>CONVERT(INDEX(Clg_StPt_Sch_EZ!$C$4:$I$27,MATCH(Schedules_8760!$C5768,Clg_StPt_Sch_EZ!$B$4:$B$27,0),MATCH(Schedules_8760!$F5768,Clg_StPt_Sch_EZ!$C$3:$I$3,0)),"F","C")</f>
        <v>25.555555555555554</v>
      </c>
      <c r="K5768" s="34">
        <f>CONVERT(INDEX(Clg_StPt_Sch_EZ!$C$31:$I$54,MATCH(Schedules_8760!$C5768,Clg_StPt_Sch_EZ!$B$31:$B$54,0),MATCH(Schedules_8760!$F5768,Clg_StPt_Sch_EZ!$C$30:$I$30,0)),"F","C")</f>
        <v>28.333333333333332</v>
      </c>
      <c r="L5768" s="34">
        <f>CONVERT(INDEX(DHW_StPt_Sch_EZ!$C$4:$I$27,MATCH(Schedules_8760!$C5768,DHW_StPt_Sch_EZ!$B$4:$B$27,0),MATCH(Schedules_8760!$F5768,DHW_StPt_Sch_EZ!$C$3:$I$3,0)),"F","C")</f>
        <v>53.333333333333329</v>
      </c>
      <c r="M5768" s="34">
        <f>CONVERT(INDEX(DHW_StPt_Sch_EZ!$C$31:$I$54,MATCH(Schedules_8760!$C5768,DHW_StPt_Sch_EZ!$B$31:$B$54,0),MATCH(Schedules_8760!$F5768,DHW_StPt_Sch_EZ!$C$30:$I$30,0)),"F","C")</f>
        <v>53.333333333333329</v>
      </c>
      <c r="N5768" s="12"/>
      <c r="O5768" s="12"/>
      <c r="P5768" s="12"/>
    </row>
    <row r="5769" spans="1:16" x14ac:dyDescent="0.25">
      <c r="A5769" s="35">
        <v>5768</v>
      </c>
      <c r="B5769" s="89">
        <v>241.29166666666671</v>
      </c>
      <c r="C5769" s="35">
        <f t="shared" si="450"/>
        <v>8</v>
      </c>
      <c r="D5769" s="35">
        <f t="shared" si="453"/>
        <v>241</v>
      </c>
      <c r="E5769" s="35">
        <f t="shared" si="454"/>
        <v>3</v>
      </c>
      <c r="F5769" s="35" t="str">
        <f t="shared" si="451"/>
        <v>Tuesday</v>
      </c>
      <c r="G5769" s="35">
        <f t="shared" si="452"/>
        <v>8</v>
      </c>
      <c r="H5769" s="34">
        <f>CONVERT(INDEX(Htg_StPt_Sch_EZ!$C$4:$I$27,MATCH(Schedules_8760!$C5769,Htg_StPt_Sch_EZ!$B$4:$B$27,0),MATCH(Schedules_8760!$F5769,Htg_StPt_Sch_EZ!$C$3:$I$3,0)),"F","C")</f>
        <v>20.555555555555554</v>
      </c>
      <c r="I5769" s="34">
        <f>CONVERT(INDEX(Htg_StPt_Sch_EZ!$C$31:$I$54,MATCH(Schedules_8760!$C5769,Htg_StPt_Sch_EZ!$B$31:$B$54,0),MATCH(Schedules_8760!$F5769,Htg_StPt_Sch_EZ!$C$30:$I$30,0)),"F","C")</f>
        <v>19.444444444444443</v>
      </c>
      <c r="J5769" s="34">
        <f>CONVERT(INDEX(Clg_StPt_Sch_EZ!$C$4:$I$27,MATCH(Schedules_8760!$C5769,Clg_StPt_Sch_EZ!$B$4:$B$27,0),MATCH(Schedules_8760!$F5769,Clg_StPt_Sch_EZ!$C$3:$I$3,0)),"F","C")</f>
        <v>25.555555555555554</v>
      </c>
      <c r="K5769" s="34">
        <f>CONVERT(INDEX(Clg_StPt_Sch_EZ!$C$31:$I$54,MATCH(Schedules_8760!$C5769,Clg_StPt_Sch_EZ!$B$31:$B$54,0),MATCH(Schedules_8760!$F5769,Clg_StPt_Sch_EZ!$C$30:$I$30,0)),"F","C")</f>
        <v>25</v>
      </c>
      <c r="L5769" s="34">
        <f>CONVERT(INDEX(DHW_StPt_Sch_EZ!$C$4:$I$27,MATCH(Schedules_8760!$C5769,DHW_StPt_Sch_EZ!$B$4:$B$27,0),MATCH(Schedules_8760!$F5769,DHW_StPt_Sch_EZ!$C$3:$I$3,0)),"F","C")</f>
        <v>53.333333333333329</v>
      </c>
      <c r="M5769" s="34">
        <f>CONVERT(INDEX(DHW_StPt_Sch_EZ!$C$31:$I$54,MATCH(Schedules_8760!$C5769,DHW_StPt_Sch_EZ!$B$31:$B$54,0),MATCH(Schedules_8760!$F5769,DHW_StPt_Sch_EZ!$C$30:$I$30,0)),"F","C")</f>
        <v>53.333333333333329</v>
      </c>
      <c r="N5769" s="12"/>
      <c r="O5769" s="12"/>
      <c r="P5769" s="12"/>
    </row>
    <row r="5770" spans="1:16" x14ac:dyDescent="0.25">
      <c r="A5770" s="35">
        <v>5769</v>
      </c>
      <c r="B5770" s="89">
        <v>241.33333333333329</v>
      </c>
      <c r="C5770" s="35">
        <f t="shared" si="450"/>
        <v>9</v>
      </c>
      <c r="D5770" s="35">
        <f t="shared" si="453"/>
        <v>241</v>
      </c>
      <c r="E5770" s="35">
        <f t="shared" si="454"/>
        <v>3</v>
      </c>
      <c r="F5770" s="35" t="str">
        <f t="shared" si="451"/>
        <v>Tuesday</v>
      </c>
      <c r="G5770" s="35">
        <f t="shared" si="452"/>
        <v>8</v>
      </c>
      <c r="H5770" s="34">
        <f>CONVERT(INDEX(Htg_StPt_Sch_EZ!$C$4:$I$27,MATCH(Schedules_8760!$C5770,Htg_StPt_Sch_EZ!$B$4:$B$27,0),MATCH(Schedules_8760!$F5770,Htg_StPt_Sch_EZ!$C$3:$I$3,0)),"F","C")</f>
        <v>20.555555555555554</v>
      </c>
      <c r="I5770" s="34">
        <f>CONVERT(INDEX(Htg_StPt_Sch_EZ!$C$31:$I$54,MATCH(Schedules_8760!$C5770,Htg_StPt_Sch_EZ!$B$31:$B$54,0),MATCH(Schedules_8760!$F5770,Htg_StPt_Sch_EZ!$C$30:$I$30,0)),"F","C")</f>
        <v>19.444444444444443</v>
      </c>
      <c r="J5770" s="34">
        <f>CONVERT(INDEX(Clg_StPt_Sch_EZ!$C$4:$I$27,MATCH(Schedules_8760!$C5770,Clg_StPt_Sch_EZ!$B$4:$B$27,0),MATCH(Schedules_8760!$F5770,Clg_StPt_Sch_EZ!$C$3:$I$3,0)),"F","C")</f>
        <v>25.555555555555554</v>
      </c>
      <c r="K5770" s="34">
        <f>CONVERT(INDEX(Clg_StPt_Sch_EZ!$C$31:$I$54,MATCH(Schedules_8760!$C5770,Clg_StPt_Sch_EZ!$B$31:$B$54,0),MATCH(Schedules_8760!$F5770,Clg_StPt_Sch_EZ!$C$30:$I$30,0)),"F","C")</f>
        <v>25</v>
      </c>
      <c r="L5770" s="34">
        <f>CONVERT(INDEX(DHW_StPt_Sch_EZ!$C$4:$I$27,MATCH(Schedules_8760!$C5770,DHW_StPt_Sch_EZ!$B$4:$B$27,0),MATCH(Schedules_8760!$F5770,DHW_StPt_Sch_EZ!$C$3:$I$3,0)),"F","C")</f>
        <v>53.333333333333329</v>
      </c>
      <c r="M5770" s="34">
        <f>CONVERT(INDEX(DHW_StPt_Sch_EZ!$C$31:$I$54,MATCH(Schedules_8760!$C5770,DHW_StPt_Sch_EZ!$B$31:$B$54,0),MATCH(Schedules_8760!$F5770,DHW_StPt_Sch_EZ!$C$30:$I$30,0)),"F","C")</f>
        <v>53.333333333333329</v>
      </c>
      <c r="N5770" s="12"/>
      <c r="O5770" s="12"/>
      <c r="P5770" s="12"/>
    </row>
    <row r="5771" spans="1:16" x14ac:dyDescent="0.25">
      <c r="A5771" s="35">
        <v>5770</v>
      </c>
      <c r="B5771" s="89">
        <v>241.375</v>
      </c>
      <c r="C5771" s="35">
        <f t="shared" si="450"/>
        <v>10</v>
      </c>
      <c r="D5771" s="35">
        <f t="shared" si="453"/>
        <v>241</v>
      </c>
      <c r="E5771" s="35">
        <f t="shared" si="454"/>
        <v>3</v>
      </c>
      <c r="F5771" s="35" t="str">
        <f t="shared" si="451"/>
        <v>Tuesday</v>
      </c>
      <c r="G5771" s="35">
        <f t="shared" si="452"/>
        <v>8</v>
      </c>
      <c r="H5771" s="34">
        <f>CONVERT(INDEX(Htg_StPt_Sch_EZ!$C$4:$I$27,MATCH(Schedules_8760!$C5771,Htg_StPt_Sch_EZ!$B$4:$B$27,0),MATCH(Schedules_8760!$F5771,Htg_StPt_Sch_EZ!$C$3:$I$3,0)),"F","C")</f>
        <v>20.555555555555554</v>
      </c>
      <c r="I5771" s="34">
        <f>CONVERT(INDEX(Htg_StPt_Sch_EZ!$C$31:$I$54,MATCH(Schedules_8760!$C5771,Htg_StPt_Sch_EZ!$B$31:$B$54,0),MATCH(Schedules_8760!$F5771,Htg_StPt_Sch_EZ!$C$30:$I$30,0)),"F","C")</f>
        <v>19.444444444444443</v>
      </c>
      <c r="J5771" s="34">
        <f>CONVERT(INDEX(Clg_StPt_Sch_EZ!$C$4:$I$27,MATCH(Schedules_8760!$C5771,Clg_StPt_Sch_EZ!$B$4:$B$27,0),MATCH(Schedules_8760!$F5771,Clg_StPt_Sch_EZ!$C$3:$I$3,0)),"F","C")</f>
        <v>25.555555555555554</v>
      </c>
      <c r="K5771" s="34">
        <f>CONVERT(INDEX(Clg_StPt_Sch_EZ!$C$31:$I$54,MATCH(Schedules_8760!$C5771,Clg_StPt_Sch_EZ!$B$31:$B$54,0),MATCH(Schedules_8760!$F5771,Clg_StPt_Sch_EZ!$C$30:$I$30,0)),"F","C")</f>
        <v>25</v>
      </c>
      <c r="L5771" s="34">
        <f>CONVERT(INDEX(DHW_StPt_Sch_EZ!$C$4:$I$27,MATCH(Schedules_8760!$C5771,DHW_StPt_Sch_EZ!$B$4:$B$27,0),MATCH(Schedules_8760!$F5771,DHW_StPt_Sch_EZ!$C$3:$I$3,0)),"F","C")</f>
        <v>53.333333333333329</v>
      </c>
      <c r="M5771" s="34">
        <f>CONVERT(INDEX(DHW_StPt_Sch_EZ!$C$31:$I$54,MATCH(Schedules_8760!$C5771,DHW_StPt_Sch_EZ!$B$31:$B$54,0),MATCH(Schedules_8760!$F5771,DHW_StPt_Sch_EZ!$C$30:$I$30,0)),"F","C")</f>
        <v>53.333333333333329</v>
      </c>
      <c r="N5771" s="12"/>
      <c r="O5771" s="12"/>
      <c r="P5771" s="12"/>
    </row>
    <row r="5772" spans="1:16" x14ac:dyDescent="0.25">
      <c r="A5772" s="35">
        <v>5771</v>
      </c>
      <c r="B5772" s="89">
        <v>241.41666666666671</v>
      </c>
      <c r="C5772" s="35">
        <f t="shared" si="450"/>
        <v>11</v>
      </c>
      <c r="D5772" s="35">
        <f t="shared" si="453"/>
        <v>241</v>
      </c>
      <c r="E5772" s="35">
        <f t="shared" si="454"/>
        <v>3</v>
      </c>
      <c r="F5772" s="35" t="str">
        <f t="shared" si="451"/>
        <v>Tuesday</v>
      </c>
      <c r="G5772" s="35">
        <f t="shared" si="452"/>
        <v>8</v>
      </c>
      <c r="H5772" s="34">
        <f>CONVERT(INDEX(Htg_StPt_Sch_EZ!$C$4:$I$27,MATCH(Schedules_8760!$C5772,Htg_StPt_Sch_EZ!$B$4:$B$27,0),MATCH(Schedules_8760!$F5772,Htg_StPt_Sch_EZ!$C$3:$I$3,0)),"F","C")</f>
        <v>20.555555555555554</v>
      </c>
      <c r="I5772" s="34">
        <f>CONVERT(INDEX(Htg_StPt_Sch_EZ!$C$31:$I$54,MATCH(Schedules_8760!$C5772,Htg_StPt_Sch_EZ!$B$31:$B$54,0),MATCH(Schedules_8760!$F5772,Htg_StPt_Sch_EZ!$C$30:$I$30,0)),"F","C")</f>
        <v>19.444444444444443</v>
      </c>
      <c r="J5772" s="34">
        <f>CONVERT(INDEX(Clg_StPt_Sch_EZ!$C$4:$I$27,MATCH(Schedules_8760!$C5772,Clg_StPt_Sch_EZ!$B$4:$B$27,0),MATCH(Schedules_8760!$F5772,Clg_StPt_Sch_EZ!$C$3:$I$3,0)),"F","C")</f>
        <v>25.555555555555554</v>
      </c>
      <c r="K5772" s="34">
        <f>CONVERT(INDEX(Clg_StPt_Sch_EZ!$C$31:$I$54,MATCH(Schedules_8760!$C5772,Clg_StPt_Sch_EZ!$B$31:$B$54,0),MATCH(Schedules_8760!$F5772,Clg_StPt_Sch_EZ!$C$30:$I$30,0)),"F","C")</f>
        <v>25</v>
      </c>
      <c r="L5772" s="34">
        <f>CONVERT(INDEX(DHW_StPt_Sch_EZ!$C$4:$I$27,MATCH(Schedules_8760!$C5772,DHW_StPt_Sch_EZ!$B$4:$B$27,0),MATCH(Schedules_8760!$F5772,DHW_StPt_Sch_EZ!$C$3:$I$3,0)),"F","C")</f>
        <v>53.333333333333329</v>
      </c>
      <c r="M5772" s="34">
        <f>CONVERT(INDEX(DHW_StPt_Sch_EZ!$C$31:$I$54,MATCH(Schedules_8760!$C5772,DHW_StPt_Sch_EZ!$B$31:$B$54,0),MATCH(Schedules_8760!$F5772,DHW_StPt_Sch_EZ!$C$30:$I$30,0)),"F","C")</f>
        <v>53.333333333333329</v>
      </c>
      <c r="N5772" s="12"/>
      <c r="O5772" s="12"/>
      <c r="P5772" s="12"/>
    </row>
    <row r="5773" spans="1:16" x14ac:dyDescent="0.25">
      <c r="A5773" s="35">
        <v>5772</v>
      </c>
      <c r="B5773" s="89">
        <v>241.45833333333329</v>
      </c>
      <c r="C5773" s="35">
        <f t="shared" si="450"/>
        <v>12</v>
      </c>
      <c r="D5773" s="35">
        <f t="shared" si="453"/>
        <v>241</v>
      </c>
      <c r="E5773" s="35">
        <f t="shared" si="454"/>
        <v>3</v>
      </c>
      <c r="F5773" s="35" t="str">
        <f t="shared" si="451"/>
        <v>Tuesday</v>
      </c>
      <c r="G5773" s="35">
        <f t="shared" si="452"/>
        <v>8</v>
      </c>
      <c r="H5773" s="34">
        <f>CONVERT(INDEX(Htg_StPt_Sch_EZ!$C$4:$I$27,MATCH(Schedules_8760!$C5773,Htg_StPt_Sch_EZ!$B$4:$B$27,0),MATCH(Schedules_8760!$F5773,Htg_StPt_Sch_EZ!$C$3:$I$3,0)),"F","C")</f>
        <v>20.555555555555554</v>
      </c>
      <c r="I5773" s="34">
        <f>CONVERT(INDEX(Htg_StPt_Sch_EZ!$C$31:$I$54,MATCH(Schedules_8760!$C5773,Htg_StPt_Sch_EZ!$B$31:$B$54,0),MATCH(Schedules_8760!$F5773,Htg_StPt_Sch_EZ!$C$30:$I$30,0)),"F","C")</f>
        <v>19.444444444444443</v>
      </c>
      <c r="J5773" s="34">
        <f>CONVERT(INDEX(Clg_StPt_Sch_EZ!$C$4:$I$27,MATCH(Schedules_8760!$C5773,Clg_StPt_Sch_EZ!$B$4:$B$27,0),MATCH(Schedules_8760!$F5773,Clg_StPt_Sch_EZ!$C$3:$I$3,0)),"F","C")</f>
        <v>25.555555555555554</v>
      </c>
      <c r="K5773" s="34">
        <f>CONVERT(INDEX(Clg_StPt_Sch_EZ!$C$31:$I$54,MATCH(Schedules_8760!$C5773,Clg_StPt_Sch_EZ!$B$31:$B$54,0),MATCH(Schedules_8760!$F5773,Clg_StPt_Sch_EZ!$C$30:$I$30,0)),"F","C")</f>
        <v>25</v>
      </c>
      <c r="L5773" s="34">
        <f>CONVERT(INDEX(DHW_StPt_Sch_EZ!$C$4:$I$27,MATCH(Schedules_8760!$C5773,DHW_StPt_Sch_EZ!$B$4:$B$27,0),MATCH(Schedules_8760!$F5773,DHW_StPt_Sch_EZ!$C$3:$I$3,0)),"F","C")</f>
        <v>53.333333333333329</v>
      </c>
      <c r="M5773" s="34">
        <f>CONVERT(INDEX(DHW_StPt_Sch_EZ!$C$31:$I$54,MATCH(Schedules_8760!$C5773,DHW_StPt_Sch_EZ!$B$31:$B$54,0),MATCH(Schedules_8760!$F5773,DHW_StPt_Sch_EZ!$C$30:$I$30,0)),"F","C")</f>
        <v>53.333333333333329</v>
      </c>
      <c r="N5773" s="12"/>
      <c r="O5773" s="12"/>
      <c r="P5773" s="12"/>
    </row>
    <row r="5774" spans="1:16" x14ac:dyDescent="0.25">
      <c r="A5774" s="35">
        <v>5773</v>
      </c>
      <c r="B5774" s="89">
        <v>241.5</v>
      </c>
      <c r="C5774" s="35">
        <f t="shared" si="450"/>
        <v>13</v>
      </c>
      <c r="D5774" s="35">
        <f t="shared" si="453"/>
        <v>241</v>
      </c>
      <c r="E5774" s="35">
        <f t="shared" si="454"/>
        <v>3</v>
      </c>
      <c r="F5774" s="35" t="str">
        <f t="shared" si="451"/>
        <v>Tuesday</v>
      </c>
      <c r="G5774" s="35">
        <f t="shared" si="452"/>
        <v>8</v>
      </c>
      <c r="H5774" s="34">
        <f>CONVERT(INDEX(Htg_StPt_Sch_EZ!$C$4:$I$27,MATCH(Schedules_8760!$C5774,Htg_StPt_Sch_EZ!$B$4:$B$27,0),MATCH(Schedules_8760!$F5774,Htg_StPt_Sch_EZ!$C$3:$I$3,0)),"F","C")</f>
        <v>20.555555555555554</v>
      </c>
      <c r="I5774" s="34">
        <f>CONVERT(INDEX(Htg_StPt_Sch_EZ!$C$31:$I$54,MATCH(Schedules_8760!$C5774,Htg_StPt_Sch_EZ!$B$31:$B$54,0),MATCH(Schedules_8760!$F5774,Htg_StPt_Sch_EZ!$C$30:$I$30,0)),"F","C")</f>
        <v>19.444444444444443</v>
      </c>
      <c r="J5774" s="34">
        <f>CONVERT(INDEX(Clg_StPt_Sch_EZ!$C$4:$I$27,MATCH(Schedules_8760!$C5774,Clg_StPt_Sch_EZ!$B$4:$B$27,0),MATCH(Schedules_8760!$F5774,Clg_StPt_Sch_EZ!$C$3:$I$3,0)),"F","C")</f>
        <v>25.555555555555554</v>
      </c>
      <c r="K5774" s="34">
        <f>CONVERT(INDEX(Clg_StPt_Sch_EZ!$C$31:$I$54,MATCH(Schedules_8760!$C5774,Clg_StPt_Sch_EZ!$B$31:$B$54,0),MATCH(Schedules_8760!$F5774,Clg_StPt_Sch_EZ!$C$30:$I$30,0)),"F","C")</f>
        <v>25</v>
      </c>
      <c r="L5774" s="34">
        <f>CONVERT(INDEX(DHW_StPt_Sch_EZ!$C$4:$I$27,MATCH(Schedules_8760!$C5774,DHW_StPt_Sch_EZ!$B$4:$B$27,0),MATCH(Schedules_8760!$F5774,DHW_StPt_Sch_EZ!$C$3:$I$3,0)),"F","C")</f>
        <v>53.333333333333329</v>
      </c>
      <c r="M5774" s="34">
        <f>CONVERT(INDEX(DHW_StPt_Sch_EZ!$C$31:$I$54,MATCH(Schedules_8760!$C5774,DHW_StPt_Sch_EZ!$B$31:$B$54,0),MATCH(Schedules_8760!$F5774,DHW_StPt_Sch_EZ!$C$30:$I$30,0)),"F","C")</f>
        <v>53.333333333333329</v>
      </c>
      <c r="N5774" s="12"/>
      <c r="O5774" s="12"/>
      <c r="P5774" s="12"/>
    </row>
    <row r="5775" spans="1:16" x14ac:dyDescent="0.25">
      <c r="A5775" s="35">
        <v>5774</v>
      </c>
      <c r="B5775" s="89">
        <v>241.54166666666671</v>
      </c>
      <c r="C5775" s="35">
        <f t="shared" si="450"/>
        <v>14</v>
      </c>
      <c r="D5775" s="35">
        <f t="shared" si="453"/>
        <v>241</v>
      </c>
      <c r="E5775" s="35">
        <f t="shared" si="454"/>
        <v>3</v>
      </c>
      <c r="F5775" s="35" t="str">
        <f t="shared" si="451"/>
        <v>Tuesday</v>
      </c>
      <c r="G5775" s="35">
        <f t="shared" si="452"/>
        <v>8</v>
      </c>
      <c r="H5775" s="34">
        <f>CONVERT(INDEX(Htg_StPt_Sch_EZ!$C$4:$I$27,MATCH(Schedules_8760!$C5775,Htg_StPt_Sch_EZ!$B$4:$B$27,0),MATCH(Schedules_8760!$F5775,Htg_StPt_Sch_EZ!$C$3:$I$3,0)),"F","C")</f>
        <v>20.555555555555554</v>
      </c>
      <c r="I5775" s="34">
        <f>CONVERT(INDEX(Htg_StPt_Sch_EZ!$C$31:$I$54,MATCH(Schedules_8760!$C5775,Htg_StPt_Sch_EZ!$B$31:$B$54,0),MATCH(Schedules_8760!$F5775,Htg_StPt_Sch_EZ!$C$30:$I$30,0)),"F","C")</f>
        <v>19.444444444444443</v>
      </c>
      <c r="J5775" s="34">
        <f>CONVERT(INDEX(Clg_StPt_Sch_EZ!$C$4:$I$27,MATCH(Schedules_8760!$C5775,Clg_StPt_Sch_EZ!$B$4:$B$27,0),MATCH(Schedules_8760!$F5775,Clg_StPt_Sch_EZ!$C$3:$I$3,0)),"F","C")</f>
        <v>25.555555555555554</v>
      </c>
      <c r="K5775" s="34">
        <f>CONVERT(INDEX(Clg_StPt_Sch_EZ!$C$31:$I$54,MATCH(Schedules_8760!$C5775,Clg_StPt_Sch_EZ!$B$31:$B$54,0),MATCH(Schedules_8760!$F5775,Clg_StPt_Sch_EZ!$C$30:$I$30,0)),"F","C")</f>
        <v>25</v>
      </c>
      <c r="L5775" s="34">
        <f>CONVERT(INDEX(DHW_StPt_Sch_EZ!$C$4:$I$27,MATCH(Schedules_8760!$C5775,DHW_StPt_Sch_EZ!$B$4:$B$27,0),MATCH(Schedules_8760!$F5775,DHW_StPt_Sch_EZ!$C$3:$I$3,0)),"F","C")</f>
        <v>53.333333333333329</v>
      </c>
      <c r="M5775" s="34">
        <f>CONVERT(INDEX(DHW_StPt_Sch_EZ!$C$31:$I$54,MATCH(Schedules_8760!$C5775,DHW_StPt_Sch_EZ!$B$31:$B$54,0),MATCH(Schedules_8760!$F5775,DHW_StPt_Sch_EZ!$C$30:$I$30,0)),"F","C")</f>
        <v>53.333333333333329</v>
      </c>
      <c r="N5775" s="12"/>
      <c r="O5775" s="12"/>
      <c r="P5775" s="12"/>
    </row>
    <row r="5776" spans="1:16" x14ac:dyDescent="0.25">
      <c r="A5776" s="35">
        <v>5775</v>
      </c>
      <c r="B5776" s="89">
        <v>241.58333333333329</v>
      </c>
      <c r="C5776" s="35">
        <f t="shared" si="450"/>
        <v>15</v>
      </c>
      <c r="D5776" s="35">
        <f t="shared" si="453"/>
        <v>241</v>
      </c>
      <c r="E5776" s="35">
        <f t="shared" si="454"/>
        <v>3</v>
      </c>
      <c r="F5776" s="35" t="str">
        <f t="shared" si="451"/>
        <v>Tuesday</v>
      </c>
      <c r="G5776" s="35">
        <f t="shared" si="452"/>
        <v>8</v>
      </c>
      <c r="H5776" s="34">
        <f>CONVERT(INDEX(Htg_StPt_Sch_EZ!$C$4:$I$27,MATCH(Schedules_8760!$C5776,Htg_StPt_Sch_EZ!$B$4:$B$27,0),MATCH(Schedules_8760!$F5776,Htg_StPt_Sch_EZ!$C$3:$I$3,0)),"F","C")</f>
        <v>20.555555555555554</v>
      </c>
      <c r="I5776" s="34">
        <f>CONVERT(INDEX(Htg_StPt_Sch_EZ!$C$31:$I$54,MATCH(Schedules_8760!$C5776,Htg_StPt_Sch_EZ!$B$31:$B$54,0),MATCH(Schedules_8760!$F5776,Htg_StPt_Sch_EZ!$C$30:$I$30,0)),"F","C")</f>
        <v>21.111111111111111</v>
      </c>
      <c r="J5776" s="34">
        <f>CONVERT(INDEX(Clg_StPt_Sch_EZ!$C$4:$I$27,MATCH(Schedules_8760!$C5776,Clg_StPt_Sch_EZ!$B$4:$B$27,0),MATCH(Schedules_8760!$F5776,Clg_StPt_Sch_EZ!$C$3:$I$3,0)),"F","C")</f>
        <v>25.555555555555554</v>
      </c>
      <c r="K5776" s="34">
        <f>CONVERT(INDEX(Clg_StPt_Sch_EZ!$C$31:$I$54,MATCH(Schedules_8760!$C5776,Clg_StPt_Sch_EZ!$B$31:$B$54,0),MATCH(Schedules_8760!$F5776,Clg_StPt_Sch_EZ!$C$30:$I$30,0)),"F","C")</f>
        <v>25</v>
      </c>
      <c r="L5776" s="34">
        <f>CONVERT(INDEX(DHW_StPt_Sch_EZ!$C$4:$I$27,MATCH(Schedules_8760!$C5776,DHW_StPt_Sch_EZ!$B$4:$B$27,0),MATCH(Schedules_8760!$F5776,DHW_StPt_Sch_EZ!$C$3:$I$3,0)),"F","C")</f>
        <v>53.333333333333329</v>
      </c>
      <c r="M5776" s="34">
        <f>CONVERT(INDEX(DHW_StPt_Sch_EZ!$C$31:$I$54,MATCH(Schedules_8760!$C5776,DHW_StPt_Sch_EZ!$B$31:$B$54,0),MATCH(Schedules_8760!$F5776,DHW_StPt_Sch_EZ!$C$30:$I$30,0)),"F","C")</f>
        <v>53.333333333333329</v>
      </c>
      <c r="N5776" s="12"/>
      <c r="O5776" s="12"/>
      <c r="P5776" s="12"/>
    </row>
    <row r="5777" spans="1:16" x14ac:dyDescent="0.25">
      <c r="A5777" s="35">
        <v>5776</v>
      </c>
      <c r="B5777" s="89">
        <v>241.625</v>
      </c>
      <c r="C5777" s="35">
        <f t="shared" si="450"/>
        <v>16</v>
      </c>
      <c r="D5777" s="35">
        <f t="shared" si="453"/>
        <v>241</v>
      </c>
      <c r="E5777" s="35">
        <f t="shared" si="454"/>
        <v>3</v>
      </c>
      <c r="F5777" s="35" t="str">
        <f t="shared" si="451"/>
        <v>Tuesday</v>
      </c>
      <c r="G5777" s="35">
        <f t="shared" si="452"/>
        <v>8</v>
      </c>
      <c r="H5777" s="34">
        <f>CONVERT(INDEX(Htg_StPt_Sch_EZ!$C$4:$I$27,MATCH(Schedules_8760!$C5777,Htg_StPt_Sch_EZ!$B$4:$B$27,0),MATCH(Schedules_8760!$F5777,Htg_StPt_Sch_EZ!$C$3:$I$3,0)),"F","C")</f>
        <v>20.555555555555554</v>
      </c>
      <c r="I5777" s="34">
        <f>CONVERT(INDEX(Htg_StPt_Sch_EZ!$C$31:$I$54,MATCH(Schedules_8760!$C5777,Htg_StPt_Sch_EZ!$B$31:$B$54,0),MATCH(Schedules_8760!$F5777,Htg_StPt_Sch_EZ!$C$30:$I$30,0)),"F","C")</f>
        <v>21.111111111111111</v>
      </c>
      <c r="J5777" s="34">
        <f>CONVERT(INDEX(Clg_StPt_Sch_EZ!$C$4:$I$27,MATCH(Schedules_8760!$C5777,Clg_StPt_Sch_EZ!$B$4:$B$27,0),MATCH(Schedules_8760!$F5777,Clg_StPt_Sch_EZ!$C$3:$I$3,0)),"F","C")</f>
        <v>25.555555555555554</v>
      </c>
      <c r="K5777" s="34">
        <f>CONVERT(INDEX(Clg_StPt_Sch_EZ!$C$31:$I$54,MATCH(Schedules_8760!$C5777,Clg_StPt_Sch_EZ!$B$31:$B$54,0),MATCH(Schedules_8760!$F5777,Clg_StPt_Sch_EZ!$C$30:$I$30,0)),"F","C")</f>
        <v>25</v>
      </c>
      <c r="L5777" s="34">
        <f>CONVERT(INDEX(DHW_StPt_Sch_EZ!$C$4:$I$27,MATCH(Schedules_8760!$C5777,DHW_StPt_Sch_EZ!$B$4:$B$27,0),MATCH(Schedules_8760!$F5777,DHW_StPt_Sch_EZ!$C$3:$I$3,0)),"F","C")</f>
        <v>53.333333333333329</v>
      </c>
      <c r="M5777" s="34">
        <f>CONVERT(INDEX(DHW_StPt_Sch_EZ!$C$31:$I$54,MATCH(Schedules_8760!$C5777,DHW_StPt_Sch_EZ!$B$31:$B$54,0),MATCH(Schedules_8760!$F5777,DHW_StPt_Sch_EZ!$C$30:$I$30,0)),"F","C")</f>
        <v>53.333333333333329</v>
      </c>
      <c r="N5777" s="12"/>
      <c r="O5777" s="12"/>
      <c r="P5777" s="12"/>
    </row>
    <row r="5778" spans="1:16" x14ac:dyDescent="0.25">
      <c r="A5778" s="35">
        <v>5777</v>
      </c>
      <c r="B5778" s="89">
        <v>241.66666666666671</v>
      </c>
      <c r="C5778" s="35">
        <f t="shared" si="450"/>
        <v>17</v>
      </c>
      <c r="D5778" s="35">
        <f t="shared" si="453"/>
        <v>241</v>
      </c>
      <c r="E5778" s="35">
        <f t="shared" si="454"/>
        <v>3</v>
      </c>
      <c r="F5778" s="35" t="str">
        <f t="shared" si="451"/>
        <v>Tuesday</v>
      </c>
      <c r="G5778" s="35">
        <f t="shared" si="452"/>
        <v>8</v>
      </c>
      <c r="H5778" s="34">
        <f>CONVERT(INDEX(Htg_StPt_Sch_EZ!$C$4:$I$27,MATCH(Schedules_8760!$C5778,Htg_StPt_Sch_EZ!$B$4:$B$27,0),MATCH(Schedules_8760!$F5778,Htg_StPt_Sch_EZ!$C$3:$I$3,0)),"F","C")</f>
        <v>20.555555555555554</v>
      </c>
      <c r="I5778" s="34">
        <f>CONVERT(INDEX(Htg_StPt_Sch_EZ!$C$31:$I$54,MATCH(Schedules_8760!$C5778,Htg_StPt_Sch_EZ!$B$31:$B$54,0),MATCH(Schedules_8760!$F5778,Htg_StPt_Sch_EZ!$C$30:$I$30,0)),"F","C")</f>
        <v>17.777777777777779</v>
      </c>
      <c r="J5778" s="34">
        <f>CONVERT(INDEX(Clg_StPt_Sch_EZ!$C$4:$I$27,MATCH(Schedules_8760!$C5778,Clg_StPt_Sch_EZ!$B$4:$B$27,0),MATCH(Schedules_8760!$F5778,Clg_StPt_Sch_EZ!$C$3:$I$3,0)),"F","C")</f>
        <v>25.555555555555554</v>
      </c>
      <c r="K5778" s="34">
        <f>CONVERT(INDEX(Clg_StPt_Sch_EZ!$C$31:$I$54,MATCH(Schedules_8760!$C5778,Clg_StPt_Sch_EZ!$B$31:$B$54,0),MATCH(Schedules_8760!$F5778,Clg_StPt_Sch_EZ!$C$30:$I$30,0)),"F","C")</f>
        <v>25</v>
      </c>
      <c r="L5778" s="34">
        <f>CONVERT(INDEX(DHW_StPt_Sch_EZ!$C$4:$I$27,MATCH(Schedules_8760!$C5778,DHW_StPt_Sch_EZ!$B$4:$B$27,0),MATCH(Schedules_8760!$F5778,DHW_StPt_Sch_EZ!$C$3:$I$3,0)),"F","C")</f>
        <v>53.333333333333329</v>
      </c>
      <c r="M5778" s="34">
        <f>CONVERT(INDEX(DHW_StPt_Sch_EZ!$C$31:$I$54,MATCH(Schedules_8760!$C5778,DHW_StPt_Sch_EZ!$B$31:$B$54,0),MATCH(Schedules_8760!$F5778,DHW_StPt_Sch_EZ!$C$30:$I$30,0)),"F","C")</f>
        <v>53.333333333333329</v>
      </c>
      <c r="N5778" s="12"/>
      <c r="O5778" s="12"/>
      <c r="P5778" s="12"/>
    </row>
    <row r="5779" spans="1:16" x14ac:dyDescent="0.25">
      <c r="A5779" s="35">
        <v>5778</v>
      </c>
      <c r="B5779" s="89">
        <v>241.70833333333329</v>
      </c>
      <c r="C5779" s="35">
        <f t="shared" si="450"/>
        <v>18</v>
      </c>
      <c r="D5779" s="35">
        <f t="shared" si="453"/>
        <v>241</v>
      </c>
      <c r="E5779" s="35">
        <f t="shared" si="454"/>
        <v>3</v>
      </c>
      <c r="F5779" s="35" t="str">
        <f t="shared" si="451"/>
        <v>Tuesday</v>
      </c>
      <c r="G5779" s="35">
        <f t="shared" si="452"/>
        <v>8</v>
      </c>
      <c r="H5779" s="34">
        <f>CONVERT(INDEX(Htg_StPt_Sch_EZ!$C$4:$I$27,MATCH(Schedules_8760!$C5779,Htg_StPt_Sch_EZ!$B$4:$B$27,0),MATCH(Schedules_8760!$F5779,Htg_StPt_Sch_EZ!$C$3:$I$3,0)),"F","C")</f>
        <v>20.555555555555554</v>
      </c>
      <c r="I5779" s="34">
        <f>CONVERT(INDEX(Htg_StPt_Sch_EZ!$C$31:$I$54,MATCH(Schedules_8760!$C5779,Htg_StPt_Sch_EZ!$B$31:$B$54,0),MATCH(Schedules_8760!$F5779,Htg_StPt_Sch_EZ!$C$30:$I$30,0)),"F","C")</f>
        <v>17.777777777777779</v>
      </c>
      <c r="J5779" s="34">
        <f>CONVERT(INDEX(Clg_StPt_Sch_EZ!$C$4:$I$27,MATCH(Schedules_8760!$C5779,Clg_StPt_Sch_EZ!$B$4:$B$27,0),MATCH(Schedules_8760!$F5779,Clg_StPt_Sch_EZ!$C$3:$I$3,0)),"F","C")</f>
        <v>25.555555555555554</v>
      </c>
      <c r="K5779" s="34">
        <f>CONVERT(INDEX(Clg_StPt_Sch_EZ!$C$31:$I$54,MATCH(Schedules_8760!$C5779,Clg_StPt_Sch_EZ!$B$31:$B$54,0),MATCH(Schedules_8760!$F5779,Clg_StPt_Sch_EZ!$C$30:$I$30,0)),"F","C")</f>
        <v>28.333333333333332</v>
      </c>
      <c r="L5779" s="34">
        <f>CONVERT(INDEX(DHW_StPt_Sch_EZ!$C$4:$I$27,MATCH(Schedules_8760!$C5779,DHW_StPt_Sch_EZ!$B$4:$B$27,0),MATCH(Schedules_8760!$F5779,DHW_StPt_Sch_EZ!$C$3:$I$3,0)),"F","C")</f>
        <v>53.333333333333329</v>
      </c>
      <c r="M5779" s="34">
        <f>CONVERT(INDEX(DHW_StPt_Sch_EZ!$C$31:$I$54,MATCH(Schedules_8760!$C5779,DHW_StPt_Sch_EZ!$B$31:$B$54,0),MATCH(Schedules_8760!$F5779,DHW_StPt_Sch_EZ!$C$30:$I$30,0)),"F","C")</f>
        <v>53.333333333333329</v>
      </c>
      <c r="N5779" s="12"/>
      <c r="O5779" s="12"/>
      <c r="P5779" s="12"/>
    </row>
    <row r="5780" spans="1:16" x14ac:dyDescent="0.25">
      <c r="A5780" s="35">
        <v>5779</v>
      </c>
      <c r="B5780" s="89">
        <v>241.75</v>
      </c>
      <c r="C5780" s="35">
        <f t="shared" si="450"/>
        <v>19</v>
      </c>
      <c r="D5780" s="35">
        <f t="shared" si="453"/>
        <v>241</v>
      </c>
      <c r="E5780" s="35">
        <f t="shared" si="454"/>
        <v>3</v>
      </c>
      <c r="F5780" s="35" t="str">
        <f t="shared" si="451"/>
        <v>Tuesday</v>
      </c>
      <c r="G5780" s="35">
        <f t="shared" si="452"/>
        <v>8</v>
      </c>
      <c r="H5780" s="34">
        <f>CONVERT(INDEX(Htg_StPt_Sch_EZ!$C$4:$I$27,MATCH(Schedules_8760!$C5780,Htg_StPt_Sch_EZ!$B$4:$B$27,0),MATCH(Schedules_8760!$F5780,Htg_StPt_Sch_EZ!$C$3:$I$3,0)),"F","C")</f>
        <v>20.555555555555554</v>
      </c>
      <c r="I5780" s="34">
        <f>CONVERT(INDEX(Htg_StPt_Sch_EZ!$C$31:$I$54,MATCH(Schedules_8760!$C5780,Htg_StPt_Sch_EZ!$B$31:$B$54,0),MATCH(Schedules_8760!$F5780,Htg_StPt_Sch_EZ!$C$30:$I$30,0)),"F","C")</f>
        <v>18.333333333333332</v>
      </c>
      <c r="J5780" s="34">
        <f>CONVERT(INDEX(Clg_StPt_Sch_EZ!$C$4:$I$27,MATCH(Schedules_8760!$C5780,Clg_StPt_Sch_EZ!$B$4:$B$27,0),MATCH(Schedules_8760!$F5780,Clg_StPt_Sch_EZ!$C$3:$I$3,0)),"F","C")</f>
        <v>25.555555555555554</v>
      </c>
      <c r="K5780" s="34">
        <f>CONVERT(INDEX(Clg_StPt_Sch_EZ!$C$31:$I$54,MATCH(Schedules_8760!$C5780,Clg_StPt_Sch_EZ!$B$31:$B$54,0),MATCH(Schedules_8760!$F5780,Clg_StPt_Sch_EZ!$C$30:$I$30,0)),"F","C")</f>
        <v>28.333333333333332</v>
      </c>
      <c r="L5780" s="34">
        <f>CONVERT(INDEX(DHW_StPt_Sch_EZ!$C$4:$I$27,MATCH(Schedules_8760!$C5780,DHW_StPt_Sch_EZ!$B$4:$B$27,0),MATCH(Schedules_8760!$F5780,DHW_StPt_Sch_EZ!$C$3:$I$3,0)),"F","C")</f>
        <v>53.333333333333329</v>
      </c>
      <c r="M5780" s="34">
        <f>CONVERT(INDEX(DHW_StPt_Sch_EZ!$C$31:$I$54,MATCH(Schedules_8760!$C5780,DHW_StPt_Sch_EZ!$B$31:$B$54,0),MATCH(Schedules_8760!$F5780,DHW_StPt_Sch_EZ!$C$30:$I$30,0)),"F","C")</f>
        <v>53.333333333333329</v>
      </c>
      <c r="N5780" s="12"/>
      <c r="O5780" s="12"/>
      <c r="P5780" s="12"/>
    </row>
    <row r="5781" spans="1:16" x14ac:dyDescent="0.25">
      <c r="A5781" s="35">
        <v>5780</v>
      </c>
      <c r="B5781" s="89">
        <v>241.79166666666671</v>
      </c>
      <c r="C5781" s="35">
        <f t="shared" si="450"/>
        <v>20</v>
      </c>
      <c r="D5781" s="35">
        <f t="shared" si="453"/>
        <v>241</v>
      </c>
      <c r="E5781" s="35">
        <f t="shared" si="454"/>
        <v>3</v>
      </c>
      <c r="F5781" s="35" t="str">
        <f t="shared" si="451"/>
        <v>Tuesday</v>
      </c>
      <c r="G5781" s="35">
        <f t="shared" si="452"/>
        <v>8</v>
      </c>
      <c r="H5781" s="34">
        <f>CONVERT(INDEX(Htg_StPt_Sch_EZ!$C$4:$I$27,MATCH(Schedules_8760!$C5781,Htg_StPt_Sch_EZ!$B$4:$B$27,0),MATCH(Schedules_8760!$F5781,Htg_StPt_Sch_EZ!$C$3:$I$3,0)),"F","C")</f>
        <v>20.555555555555554</v>
      </c>
      <c r="I5781" s="34">
        <f>CONVERT(INDEX(Htg_StPt_Sch_EZ!$C$31:$I$54,MATCH(Schedules_8760!$C5781,Htg_StPt_Sch_EZ!$B$31:$B$54,0),MATCH(Schedules_8760!$F5781,Htg_StPt_Sch_EZ!$C$30:$I$30,0)),"F","C")</f>
        <v>18.888888888888889</v>
      </c>
      <c r="J5781" s="34">
        <f>CONVERT(INDEX(Clg_StPt_Sch_EZ!$C$4:$I$27,MATCH(Schedules_8760!$C5781,Clg_StPt_Sch_EZ!$B$4:$B$27,0),MATCH(Schedules_8760!$F5781,Clg_StPt_Sch_EZ!$C$3:$I$3,0)),"F","C")</f>
        <v>25.555555555555554</v>
      </c>
      <c r="K5781" s="34">
        <f>CONVERT(INDEX(Clg_StPt_Sch_EZ!$C$31:$I$54,MATCH(Schedules_8760!$C5781,Clg_StPt_Sch_EZ!$B$31:$B$54,0),MATCH(Schedules_8760!$F5781,Clg_StPt_Sch_EZ!$C$30:$I$30,0)),"F","C")</f>
        <v>28.333333333333332</v>
      </c>
      <c r="L5781" s="34">
        <f>CONVERT(INDEX(DHW_StPt_Sch_EZ!$C$4:$I$27,MATCH(Schedules_8760!$C5781,DHW_StPt_Sch_EZ!$B$4:$B$27,0),MATCH(Schedules_8760!$F5781,DHW_StPt_Sch_EZ!$C$3:$I$3,0)),"F","C")</f>
        <v>53.333333333333329</v>
      </c>
      <c r="M5781" s="34">
        <f>CONVERT(INDEX(DHW_StPt_Sch_EZ!$C$31:$I$54,MATCH(Schedules_8760!$C5781,DHW_StPt_Sch_EZ!$B$31:$B$54,0),MATCH(Schedules_8760!$F5781,DHW_StPt_Sch_EZ!$C$30:$I$30,0)),"F","C")</f>
        <v>53.333333333333329</v>
      </c>
      <c r="N5781" s="12"/>
      <c r="O5781" s="12"/>
      <c r="P5781" s="12"/>
    </row>
    <row r="5782" spans="1:16" x14ac:dyDescent="0.25">
      <c r="A5782" s="35">
        <v>5781</v>
      </c>
      <c r="B5782" s="89">
        <v>241.83333333333329</v>
      </c>
      <c r="C5782" s="35">
        <f t="shared" si="450"/>
        <v>21</v>
      </c>
      <c r="D5782" s="35">
        <f t="shared" si="453"/>
        <v>241</v>
      </c>
      <c r="E5782" s="35">
        <f t="shared" si="454"/>
        <v>3</v>
      </c>
      <c r="F5782" s="35" t="str">
        <f t="shared" si="451"/>
        <v>Tuesday</v>
      </c>
      <c r="G5782" s="35">
        <f t="shared" si="452"/>
        <v>8</v>
      </c>
      <c r="H5782" s="34">
        <f>CONVERT(INDEX(Htg_StPt_Sch_EZ!$C$4:$I$27,MATCH(Schedules_8760!$C5782,Htg_StPt_Sch_EZ!$B$4:$B$27,0),MATCH(Schedules_8760!$F5782,Htg_StPt_Sch_EZ!$C$3:$I$3,0)),"F","C")</f>
        <v>20.555555555555554</v>
      </c>
      <c r="I5782" s="34">
        <f>CONVERT(INDEX(Htg_StPt_Sch_EZ!$C$31:$I$54,MATCH(Schedules_8760!$C5782,Htg_StPt_Sch_EZ!$B$31:$B$54,0),MATCH(Schedules_8760!$F5782,Htg_StPt_Sch_EZ!$C$30:$I$30,0)),"F","C")</f>
        <v>19.444444444444443</v>
      </c>
      <c r="J5782" s="34">
        <f>CONVERT(INDEX(Clg_StPt_Sch_EZ!$C$4:$I$27,MATCH(Schedules_8760!$C5782,Clg_StPt_Sch_EZ!$B$4:$B$27,0),MATCH(Schedules_8760!$F5782,Clg_StPt_Sch_EZ!$C$3:$I$3,0)),"F","C")</f>
        <v>25.555555555555554</v>
      </c>
      <c r="K5782" s="34">
        <f>CONVERT(INDEX(Clg_StPt_Sch_EZ!$C$31:$I$54,MATCH(Schedules_8760!$C5782,Clg_StPt_Sch_EZ!$B$31:$B$54,0),MATCH(Schedules_8760!$F5782,Clg_StPt_Sch_EZ!$C$30:$I$30,0)),"F","C")</f>
        <v>28.333333333333332</v>
      </c>
      <c r="L5782" s="34">
        <f>CONVERT(INDEX(DHW_StPt_Sch_EZ!$C$4:$I$27,MATCH(Schedules_8760!$C5782,DHW_StPt_Sch_EZ!$B$4:$B$27,0),MATCH(Schedules_8760!$F5782,DHW_StPt_Sch_EZ!$C$3:$I$3,0)),"F","C")</f>
        <v>53.333333333333329</v>
      </c>
      <c r="M5782" s="34">
        <f>CONVERT(INDEX(DHW_StPt_Sch_EZ!$C$31:$I$54,MATCH(Schedules_8760!$C5782,DHW_StPt_Sch_EZ!$B$31:$B$54,0),MATCH(Schedules_8760!$F5782,DHW_StPt_Sch_EZ!$C$30:$I$30,0)),"F","C")</f>
        <v>53.333333333333329</v>
      </c>
      <c r="N5782" s="12"/>
      <c r="O5782" s="12"/>
      <c r="P5782" s="12"/>
    </row>
    <row r="5783" spans="1:16" x14ac:dyDescent="0.25">
      <c r="A5783" s="35">
        <v>5782</v>
      </c>
      <c r="B5783" s="89">
        <v>241.875</v>
      </c>
      <c r="C5783" s="35">
        <f t="shared" si="450"/>
        <v>22</v>
      </c>
      <c r="D5783" s="35">
        <f t="shared" si="453"/>
        <v>241</v>
      </c>
      <c r="E5783" s="35">
        <f t="shared" si="454"/>
        <v>3</v>
      </c>
      <c r="F5783" s="35" t="str">
        <f t="shared" si="451"/>
        <v>Tuesday</v>
      </c>
      <c r="G5783" s="35">
        <f t="shared" si="452"/>
        <v>8</v>
      </c>
      <c r="H5783" s="34">
        <f>CONVERT(INDEX(Htg_StPt_Sch_EZ!$C$4:$I$27,MATCH(Schedules_8760!$C5783,Htg_StPt_Sch_EZ!$B$4:$B$27,0),MATCH(Schedules_8760!$F5783,Htg_StPt_Sch_EZ!$C$3:$I$3,0)),"F","C")</f>
        <v>20.555555555555554</v>
      </c>
      <c r="I5783" s="34">
        <f>CONVERT(INDEX(Htg_StPt_Sch_EZ!$C$31:$I$54,MATCH(Schedules_8760!$C5783,Htg_StPt_Sch_EZ!$B$31:$B$54,0),MATCH(Schedules_8760!$F5783,Htg_StPt_Sch_EZ!$C$30:$I$30,0)),"F","C")</f>
        <v>19.444444444444443</v>
      </c>
      <c r="J5783" s="34">
        <f>CONVERT(INDEX(Clg_StPt_Sch_EZ!$C$4:$I$27,MATCH(Schedules_8760!$C5783,Clg_StPt_Sch_EZ!$B$4:$B$27,0),MATCH(Schedules_8760!$F5783,Clg_StPt_Sch_EZ!$C$3:$I$3,0)),"F","C")</f>
        <v>25.555555555555554</v>
      </c>
      <c r="K5783" s="34">
        <f>CONVERT(INDEX(Clg_StPt_Sch_EZ!$C$31:$I$54,MATCH(Schedules_8760!$C5783,Clg_StPt_Sch_EZ!$B$31:$B$54,0),MATCH(Schedules_8760!$F5783,Clg_StPt_Sch_EZ!$C$30:$I$30,0)),"F","C")</f>
        <v>28.333333333333332</v>
      </c>
      <c r="L5783" s="34">
        <f>CONVERT(INDEX(DHW_StPt_Sch_EZ!$C$4:$I$27,MATCH(Schedules_8760!$C5783,DHW_StPt_Sch_EZ!$B$4:$B$27,0),MATCH(Schedules_8760!$F5783,DHW_StPt_Sch_EZ!$C$3:$I$3,0)),"F","C")</f>
        <v>53.333333333333329</v>
      </c>
      <c r="M5783" s="34">
        <f>CONVERT(INDEX(DHW_StPt_Sch_EZ!$C$31:$I$54,MATCH(Schedules_8760!$C5783,DHW_StPt_Sch_EZ!$B$31:$B$54,0),MATCH(Schedules_8760!$F5783,DHW_StPt_Sch_EZ!$C$30:$I$30,0)),"F","C")</f>
        <v>53.333333333333329</v>
      </c>
      <c r="N5783" s="12"/>
      <c r="O5783" s="12"/>
      <c r="P5783" s="12"/>
    </row>
    <row r="5784" spans="1:16" x14ac:dyDescent="0.25">
      <c r="A5784" s="35">
        <v>5783</v>
      </c>
      <c r="B5784" s="89">
        <v>241.91666666666671</v>
      </c>
      <c r="C5784" s="35">
        <f t="shared" si="450"/>
        <v>23</v>
      </c>
      <c r="D5784" s="35">
        <f t="shared" si="453"/>
        <v>241</v>
      </c>
      <c r="E5784" s="35">
        <f t="shared" si="454"/>
        <v>3</v>
      </c>
      <c r="F5784" s="35" t="str">
        <f t="shared" si="451"/>
        <v>Tuesday</v>
      </c>
      <c r="G5784" s="35">
        <f t="shared" si="452"/>
        <v>8</v>
      </c>
      <c r="H5784" s="34">
        <f>CONVERT(INDEX(Htg_StPt_Sch_EZ!$C$4:$I$27,MATCH(Schedules_8760!$C5784,Htg_StPt_Sch_EZ!$B$4:$B$27,0),MATCH(Schedules_8760!$F5784,Htg_StPt_Sch_EZ!$C$3:$I$3,0)),"F","C")</f>
        <v>20.555555555555554</v>
      </c>
      <c r="I5784" s="34">
        <f>CONVERT(INDEX(Htg_StPt_Sch_EZ!$C$31:$I$54,MATCH(Schedules_8760!$C5784,Htg_StPt_Sch_EZ!$B$31:$B$54,0),MATCH(Schedules_8760!$F5784,Htg_StPt_Sch_EZ!$C$30:$I$30,0)),"F","C")</f>
        <v>19.444444444444443</v>
      </c>
      <c r="J5784" s="34">
        <f>CONVERT(INDEX(Clg_StPt_Sch_EZ!$C$4:$I$27,MATCH(Schedules_8760!$C5784,Clg_StPt_Sch_EZ!$B$4:$B$27,0),MATCH(Schedules_8760!$F5784,Clg_StPt_Sch_EZ!$C$3:$I$3,0)),"F","C")</f>
        <v>25.555555555555554</v>
      </c>
      <c r="K5784" s="34">
        <f>CONVERT(INDEX(Clg_StPt_Sch_EZ!$C$31:$I$54,MATCH(Schedules_8760!$C5784,Clg_StPt_Sch_EZ!$B$31:$B$54,0),MATCH(Schedules_8760!$F5784,Clg_StPt_Sch_EZ!$C$30:$I$30,0)),"F","C")</f>
        <v>28.333333333333332</v>
      </c>
      <c r="L5784" s="34">
        <f>CONVERT(INDEX(DHW_StPt_Sch_EZ!$C$4:$I$27,MATCH(Schedules_8760!$C5784,DHW_StPt_Sch_EZ!$B$4:$B$27,0),MATCH(Schedules_8760!$F5784,DHW_StPt_Sch_EZ!$C$3:$I$3,0)),"F","C")</f>
        <v>53.333333333333329</v>
      </c>
      <c r="M5784" s="34">
        <f>CONVERT(INDEX(DHW_StPt_Sch_EZ!$C$31:$I$54,MATCH(Schedules_8760!$C5784,DHW_StPt_Sch_EZ!$B$31:$B$54,0),MATCH(Schedules_8760!$F5784,DHW_StPt_Sch_EZ!$C$30:$I$30,0)),"F","C")</f>
        <v>53.333333333333329</v>
      </c>
      <c r="N5784" s="12"/>
      <c r="O5784" s="12"/>
      <c r="P5784" s="12"/>
    </row>
    <row r="5785" spans="1:16" x14ac:dyDescent="0.25">
      <c r="A5785" s="35">
        <v>5784</v>
      </c>
      <c r="B5785" s="89">
        <v>241.95833333333329</v>
      </c>
      <c r="C5785" s="35">
        <f t="shared" si="450"/>
        <v>24</v>
      </c>
      <c r="D5785" s="35">
        <f t="shared" si="453"/>
        <v>241</v>
      </c>
      <c r="E5785" s="35">
        <f t="shared" si="454"/>
        <v>3</v>
      </c>
      <c r="F5785" s="35" t="str">
        <f t="shared" si="451"/>
        <v>Tuesday</v>
      </c>
      <c r="G5785" s="35">
        <f t="shared" si="452"/>
        <v>8</v>
      </c>
      <c r="H5785" s="34">
        <f>CONVERT(INDEX(Htg_StPt_Sch_EZ!$C$4:$I$27,MATCH(Schedules_8760!$C5785,Htg_StPt_Sch_EZ!$B$4:$B$27,0),MATCH(Schedules_8760!$F5785,Htg_StPt_Sch_EZ!$C$3:$I$3,0)),"F","C")</f>
        <v>20.555555555555554</v>
      </c>
      <c r="I5785" s="34">
        <f>CONVERT(INDEX(Htg_StPt_Sch_EZ!$C$31:$I$54,MATCH(Schedules_8760!$C5785,Htg_StPt_Sch_EZ!$B$31:$B$54,0),MATCH(Schedules_8760!$F5785,Htg_StPt_Sch_EZ!$C$30:$I$30,0)),"F","C")</f>
        <v>19.444444444444443</v>
      </c>
      <c r="J5785" s="34">
        <f>CONVERT(INDEX(Clg_StPt_Sch_EZ!$C$4:$I$27,MATCH(Schedules_8760!$C5785,Clg_StPt_Sch_EZ!$B$4:$B$27,0),MATCH(Schedules_8760!$F5785,Clg_StPt_Sch_EZ!$C$3:$I$3,0)),"F","C")</f>
        <v>25.555555555555554</v>
      </c>
      <c r="K5785" s="34">
        <f>CONVERT(INDEX(Clg_StPt_Sch_EZ!$C$31:$I$54,MATCH(Schedules_8760!$C5785,Clg_StPt_Sch_EZ!$B$31:$B$54,0),MATCH(Schedules_8760!$F5785,Clg_StPt_Sch_EZ!$C$30:$I$30,0)),"F","C")</f>
        <v>28.333333333333332</v>
      </c>
      <c r="L5785" s="34">
        <f>CONVERT(INDEX(DHW_StPt_Sch_EZ!$C$4:$I$27,MATCH(Schedules_8760!$C5785,DHW_StPt_Sch_EZ!$B$4:$B$27,0),MATCH(Schedules_8760!$F5785,DHW_StPt_Sch_EZ!$C$3:$I$3,0)),"F","C")</f>
        <v>53.333333333333329</v>
      </c>
      <c r="M5785" s="34">
        <f>CONVERT(INDEX(DHW_StPt_Sch_EZ!$C$31:$I$54,MATCH(Schedules_8760!$C5785,DHW_StPt_Sch_EZ!$B$31:$B$54,0),MATCH(Schedules_8760!$F5785,DHW_StPt_Sch_EZ!$C$30:$I$30,0)),"F","C")</f>
        <v>53.333333333333329</v>
      </c>
      <c r="N5785" s="12"/>
      <c r="O5785" s="12"/>
      <c r="P5785" s="12"/>
    </row>
    <row r="5786" spans="1:16" x14ac:dyDescent="0.25">
      <c r="A5786" s="35">
        <v>5785</v>
      </c>
      <c r="B5786" s="89">
        <v>242</v>
      </c>
      <c r="C5786" s="35">
        <f t="shared" si="450"/>
        <v>1</v>
      </c>
      <c r="D5786" s="35">
        <f t="shared" si="453"/>
        <v>242</v>
      </c>
      <c r="E5786" s="35">
        <f t="shared" si="454"/>
        <v>4</v>
      </c>
      <c r="F5786" s="35" t="str">
        <f t="shared" si="451"/>
        <v>Wednesday</v>
      </c>
      <c r="G5786" s="35">
        <f t="shared" si="452"/>
        <v>8</v>
      </c>
      <c r="H5786" s="34">
        <f>CONVERT(INDEX(Htg_StPt_Sch_EZ!$C$4:$I$27,MATCH(Schedules_8760!$C5786,Htg_StPt_Sch_EZ!$B$4:$B$27,0),MATCH(Schedules_8760!$F5786,Htg_StPt_Sch_EZ!$C$3:$I$3,0)),"F","C")</f>
        <v>20.555555555555554</v>
      </c>
      <c r="I5786" s="34">
        <f>CONVERT(INDEX(Htg_StPt_Sch_EZ!$C$31:$I$54,MATCH(Schedules_8760!$C5786,Htg_StPt_Sch_EZ!$B$31:$B$54,0),MATCH(Schedules_8760!$F5786,Htg_StPt_Sch_EZ!$C$30:$I$30,0)),"F","C")</f>
        <v>19.444444444444443</v>
      </c>
      <c r="J5786" s="34">
        <f>CONVERT(INDEX(Clg_StPt_Sch_EZ!$C$4:$I$27,MATCH(Schedules_8760!$C5786,Clg_StPt_Sch_EZ!$B$4:$B$27,0),MATCH(Schedules_8760!$F5786,Clg_StPt_Sch_EZ!$C$3:$I$3,0)),"F","C")</f>
        <v>25.555555555555554</v>
      </c>
      <c r="K5786" s="34">
        <f>CONVERT(INDEX(Clg_StPt_Sch_EZ!$C$31:$I$54,MATCH(Schedules_8760!$C5786,Clg_StPt_Sch_EZ!$B$31:$B$54,0),MATCH(Schedules_8760!$F5786,Clg_StPt_Sch_EZ!$C$30:$I$30,0)),"F","C")</f>
        <v>28.333333333333332</v>
      </c>
      <c r="L5786" s="34">
        <f>CONVERT(INDEX(DHW_StPt_Sch_EZ!$C$4:$I$27,MATCH(Schedules_8760!$C5786,DHW_StPt_Sch_EZ!$B$4:$B$27,0),MATCH(Schedules_8760!$F5786,DHW_StPt_Sch_EZ!$C$3:$I$3,0)),"F","C")</f>
        <v>53.333333333333329</v>
      </c>
      <c r="M5786" s="34">
        <f>CONVERT(INDEX(DHW_StPt_Sch_EZ!$C$31:$I$54,MATCH(Schedules_8760!$C5786,DHW_StPt_Sch_EZ!$B$31:$B$54,0),MATCH(Schedules_8760!$F5786,DHW_StPt_Sch_EZ!$C$30:$I$30,0)),"F","C")</f>
        <v>53.333333333333329</v>
      </c>
      <c r="N5786" s="12"/>
      <c r="O5786" s="12"/>
      <c r="P5786" s="12"/>
    </row>
    <row r="5787" spans="1:16" x14ac:dyDescent="0.25">
      <c r="A5787" s="35">
        <v>5786</v>
      </c>
      <c r="B5787" s="89">
        <v>242.04166666666671</v>
      </c>
      <c r="C5787" s="35">
        <f t="shared" si="450"/>
        <v>2</v>
      </c>
      <c r="D5787" s="35">
        <f t="shared" si="453"/>
        <v>242</v>
      </c>
      <c r="E5787" s="35">
        <f t="shared" si="454"/>
        <v>4</v>
      </c>
      <c r="F5787" s="35" t="str">
        <f t="shared" si="451"/>
        <v>Wednesday</v>
      </c>
      <c r="G5787" s="35">
        <f t="shared" si="452"/>
        <v>8</v>
      </c>
      <c r="H5787" s="34">
        <f>CONVERT(INDEX(Htg_StPt_Sch_EZ!$C$4:$I$27,MATCH(Schedules_8760!$C5787,Htg_StPt_Sch_EZ!$B$4:$B$27,0),MATCH(Schedules_8760!$F5787,Htg_StPt_Sch_EZ!$C$3:$I$3,0)),"F","C")</f>
        <v>20.555555555555554</v>
      </c>
      <c r="I5787" s="34">
        <f>CONVERT(INDEX(Htg_StPt_Sch_EZ!$C$31:$I$54,MATCH(Schedules_8760!$C5787,Htg_StPt_Sch_EZ!$B$31:$B$54,0),MATCH(Schedules_8760!$F5787,Htg_StPt_Sch_EZ!$C$30:$I$30,0)),"F","C")</f>
        <v>19.444444444444443</v>
      </c>
      <c r="J5787" s="34">
        <f>CONVERT(INDEX(Clg_StPt_Sch_EZ!$C$4:$I$27,MATCH(Schedules_8760!$C5787,Clg_StPt_Sch_EZ!$B$4:$B$27,0),MATCH(Schedules_8760!$F5787,Clg_StPt_Sch_EZ!$C$3:$I$3,0)),"F","C")</f>
        <v>25.555555555555554</v>
      </c>
      <c r="K5787" s="34">
        <f>CONVERT(INDEX(Clg_StPt_Sch_EZ!$C$31:$I$54,MATCH(Schedules_8760!$C5787,Clg_StPt_Sch_EZ!$B$31:$B$54,0),MATCH(Schedules_8760!$F5787,Clg_StPt_Sch_EZ!$C$30:$I$30,0)),"F","C")</f>
        <v>28.333333333333332</v>
      </c>
      <c r="L5787" s="34">
        <f>CONVERT(INDEX(DHW_StPt_Sch_EZ!$C$4:$I$27,MATCH(Schedules_8760!$C5787,DHW_StPt_Sch_EZ!$B$4:$B$27,0),MATCH(Schedules_8760!$F5787,DHW_StPt_Sch_EZ!$C$3:$I$3,0)),"F","C")</f>
        <v>53.333333333333329</v>
      </c>
      <c r="M5787" s="34">
        <f>CONVERT(INDEX(DHW_StPt_Sch_EZ!$C$31:$I$54,MATCH(Schedules_8760!$C5787,DHW_StPt_Sch_EZ!$B$31:$B$54,0),MATCH(Schedules_8760!$F5787,DHW_StPt_Sch_EZ!$C$30:$I$30,0)),"F","C")</f>
        <v>53.333333333333329</v>
      </c>
      <c r="N5787" s="12"/>
      <c r="O5787" s="12"/>
      <c r="P5787" s="12"/>
    </row>
    <row r="5788" spans="1:16" x14ac:dyDescent="0.25">
      <c r="A5788" s="35">
        <v>5787</v>
      </c>
      <c r="B5788" s="89">
        <v>242.08333333333329</v>
      </c>
      <c r="C5788" s="35">
        <f t="shared" si="450"/>
        <v>3</v>
      </c>
      <c r="D5788" s="35">
        <f t="shared" si="453"/>
        <v>242</v>
      </c>
      <c r="E5788" s="35">
        <f t="shared" si="454"/>
        <v>4</v>
      </c>
      <c r="F5788" s="35" t="str">
        <f t="shared" si="451"/>
        <v>Wednesday</v>
      </c>
      <c r="G5788" s="35">
        <f t="shared" si="452"/>
        <v>8</v>
      </c>
      <c r="H5788" s="34">
        <f>CONVERT(INDEX(Htg_StPt_Sch_EZ!$C$4:$I$27,MATCH(Schedules_8760!$C5788,Htg_StPt_Sch_EZ!$B$4:$B$27,0),MATCH(Schedules_8760!$F5788,Htg_StPt_Sch_EZ!$C$3:$I$3,0)),"F","C")</f>
        <v>20.555555555555554</v>
      </c>
      <c r="I5788" s="34">
        <f>CONVERT(INDEX(Htg_StPt_Sch_EZ!$C$31:$I$54,MATCH(Schedules_8760!$C5788,Htg_StPt_Sch_EZ!$B$31:$B$54,0),MATCH(Schedules_8760!$F5788,Htg_StPt_Sch_EZ!$C$30:$I$30,0)),"F","C")</f>
        <v>19.444444444444443</v>
      </c>
      <c r="J5788" s="34">
        <f>CONVERT(INDEX(Clg_StPt_Sch_EZ!$C$4:$I$27,MATCH(Schedules_8760!$C5788,Clg_StPt_Sch_EZ!$B$4:$B$27,0),MATCH(Schedules_8760!$F5788,Clg_StPt_Sch_EZ!$C$3:$I$3,0)),"F","C")</f>
        <v>25.555555555555554</v>
      </c>
      <c r="K5788" s="34">
        <f>CONVERT(INDEX(Clg_StPt_Sch_EZ!$C$31:$I$54,MATCH(Schedules_8760!$C5788,Clg_StPt_Sch_EZ!$B$31:$B$54,0),MATCH(Schedules_8760!$F5788,Clg_StPt_Sch_EZ!$C$30:$I$30,0)),"F","C")</f>
        <v>28.333333333333332</v>
      </c>
      <c r="L5788" s="34">
        <f>CONVERT(INDEX(DHW_StPt_Sch_EZ!$C$4:$I$27,MATCH(Schedules_8760!$C5788,DHW_StPt_Sch_EZ!$B$4:$B$27,0),MATCH(Schedules_8760!$F5788,DHW_StPt_Sch_EZ!$C$3:$I$3,0)),"F","C")</f>
        <v>53.333333333333329</v>
      </c>
      <c r="M5788" s="34">
        <f>CONVERT(INDEX(DHW_StPt_Sch_EZ!$C$31:$I$54,MATCH(Schedules_8760!$C5788,DHW_StPt_Sch_EZ!$B$31:$B$54,0),MATCH(Schedules_8760!$F5788,DHW_StPt_Sch_EZ!$C$30:$I$30,0)),"F","C")</f>
        <v>53.333333333333329</v>
      </c>
      <c r="N5788" s="12"/>
      <c r="O5788" s="12"/>
      <c r="P5788" s="12"/>
    </row>
    <row r="5789" spans="1:16" x14ac:dyDescent="0.25">
      <c r="A5789" s="35">
        <v>5788</v>
      </c>
      <c r="B5789" s="89">
        <v>242.125</v>
      </c>
      <c r="C5789" s="35">
        <f t="shared" si="450"/>
        <v>4</v>
      </c>
      <c r="D5789" s="35">
        <f t="shared" si="453"/>
        <v>242</v>
      </c>
      <c r="E5789" s="35">
        <f t="shared" si="454"/>
        <v>4</v>
      </c>
      <c r="F5789" s="35" t="str">
        <f t="shared" si="451"/>
        <v>Wednesday</v>
      </c>
      <c r="G5789" s="35">
        <f t="shared" si="452"/>
        <v>8</v>
      </c>
      <c r="H5789" s="34">
        <f>CONVERT(INDEX(Htg_StPt_Sch_EZ!$C$4:$I$27,MATCH(Schedules_8760!$C5789,Htg_StPt_Sch_EZ!$B$4:$B$27,0),MATCH(Schedules_8760!$F5789,Htg_StPt_Sch_EZ!$C$3:$I$3,0)),"F","C")</f>
        <v>20.555555555555554</v>
      </c>
      <c r="I5789" s="34">
        <f>CONVERT(INDEX(Htg_StPt_Sch_EZ!$C$31:$I$54,MATCH(Schedules_8760!$C5789,Htg_StPt_Sch_EZ!$B$31:$B$54,0),MATCH(Schedules_8760!$F5789,Htg_StPt_Sch_EZ!$C$30:$I$30,0)),"F","C")</f>
        <v>19.444444444444443</v>
      </c>
      <c r="J5789" s="34">
        <f>CONVERT(INDEX(Clg_StPt_Sch_EZ!$C$4:$I$27,MATCH(Schedules_8760!$C5789,Clg_StPt_Sch_EZ!$B$4:$B$27,0),MATCH(Schedules_8760!$F5789,Clg_StPt_Sch_EZ!$C$3:$I$3,0)),"F","C")</f>
        <v>25.555555555555554</v>
      </c>
      <c r="K5789" s="34">
        <f>CONVERT(INDEX(Clg_StPt_Sch_EZ!$C$31:$I$54,MATCH(Schedules_8760!$C5789,Clg_StPt_Sch_EZ!$B$31:$B$54,0),MATCH(Schedules_8760!$F5789,Clg_StPt_Sch_EZ!$C$30:$I$30,0)),"F","C")</f>
        <v>28.333333333333332</v>
      </c>
      <c r="L5789" s="34">
        <f>CONVERT(INDEX(DHW_StPt_Sch_EZ!$C$4:$I$27,MATCH(Schedules_8760!$C5789,DHW_StPt_Sch_EZ!$B$4:$B$27,0),MATCH(Schedules_8760!$F5789,DHW_StPt_Sch_EZ!$C$3:$I$3,0)),"F","C")</f>
        <v>53.333333333333329</v>
      </c>
      <c r="M5789" s="34">
        <f>CONVERT(INDEX(DHW_StPt_Sch_EZ!$C$31:$I$54,MATCH(Schedules_8760!$C5789,DHW_StPt_Sch_EZ!$B$31:$B$54,0),MATCH(Schedules_8760!$F5789,DHW_StPt_Sch_EZ!$C$30:$I$30,0)),"F","C")</f>
        <v>53.333333333333329</v>
      </c>
      <c r="N5789" s="12"/>
      <c r="O5789" s="12"/>
      <c r="P5789" s="12"/>
    </row>
    <row r="5790" spans="1:16" x14ac:dyDescent="0.25">
      <c r="A5790" s="35">
        <v>5789</v>
      </c>
      <c r="B5790" s="89">
        <v>242.16666666666671</v>
      </c>
      <c r="C5790" s="35">
        <f t="shared" si="450"/>
        <v>5</v>
      </c>
      <c r="D5790" s="35">
        <f t="shared" si="453"/>
        <v>242</v>
      </c>
      <c r="E5790" s="35">
        <f t="shared" si="454"/>
        <v>4</v>
      </c>
      <c r="F5790" s="35" t="str">
        <f t="shared" si="451"/>
        <v>Wednesday</v>
      </c>
      <c r="G5790" s="35">
        <f t="shared" si="452"/>
        <v>8</v>
      </c>
      <c r="H5790" s="34">
        <f>CONVERT(INDEX(Htg_StPt_Sch_EZ!$C$4:$I$27,MATCH(Schedules_8760!$C5790,Htg_StPt_Sch_EZ!$B$4:$B$27,0),MATCH(Schedules_8760!$F5790,Htg_StPt_Sch_EZ!$C$3:$I$3,0)),"F","C")</f>
        <v>20.555555555555554</v>
      </c>
      <c r="I5790" s="34">
        <f>CONVERT(INDEX(Htg_StPt_Sch_EZ!$C$31:$I$54,MATCH(Schedules_8760!$C5790,Htg_StPt_Sch_EZ!$B$31:$B$54,0),MATCH(Schedules_8760!$F5790,Htg_StPt_Sch_EZ!$C$30:$I$30,0)),"F","C")</f>
        <v>19.444444444444443</v>
      </c>
      <c r="J5790" s="34">
        <f>CONVERT(INDEX(Clg_StPt_Sch_EZ!$C$4:$I$27,MATCH(Schedules_8760!$C5790,Clg_StPt_Sch_EZ!$B$4:$B$27,0),MATCH(Schedules_8760!$F5790,Clg_StPt_Sch_EZ!$C$3:$I$3,0)),"F","C")</f>
        <v>25.555555555555554</v>
      </c>
      <c r="K5790" s="34">
        <f>CONVERT(INDEX(Clg_StPt_Sch_EZ!$C$31:$I$54,MATCH(Schedules_8760!$C5790,Clg_StPt_Sch_EZ!$B$31:$B$54,0),MATCH(Schedules_8760!$F5790,Clg_StPt_Sch_EZ!$C$30:$I$30,0)),"F","C")</f>
        <v>28.333333333333332</v>
      </c>
      <c r="L5790" s="34">
        <f>CONVERT(INDEX(DHW_StPt_Sch_EZ!$C$4:$I$27,MATCH(Schedules_8760!$C5790,DHW_StPt_Sch_EZ!$B$4:$B$27,0),MATCH(Schedules_8760!$F5790,DHW_StPt_Sch_EZ!$C$3:$I$3,0)),"F","C")</f>
        <v>53.333333333333329</v>
      </c>
      <c r="M5790" s="34">
        <f>CONVERT(INDEX(DHW_StPt_Sch_EZ!$C$31:$I$54,MATCH(Schedules_8760!$C5790,DHW_StPt_Sch_EZ!$B$31:$B$54,0),MATCH(Schedules_8760!$F5790,DHW_StPt_Sch_EZ!$C$30:$I$30,0)),"F","C")</f>
        <v>53.333333333333329</v>
      </c>
      <c r="N5790" s="12"/>
      <c r="O5790" s="12"/>
      <c r="P5790" s="12"/>
    </row>
    <row r="5791" spans="1:16" x14ac:dyDescent="0.25">
      <c r="A5791" s="35">
        <v>5790</v>
      </c>
      <c r="B5791" s="89">
        <v>242.20833333333329</v>
      </c>
      <c r="C5791" s="35">
        <f t="shared" si="450"/>
        <v>6</v>
      </c>
      <c r="D5791" s="35">
        <f t="shared" si="453"/>
        <v>242</v>
      </c>
      <c r="E5791" s="35">
        <f t="shared" si="454"/>
        <v>4</v>
      </c>
      <c r="F5791" s="35" t="str">
        <f t="shared" si="451"/>
        <v>Wednesday</v>
      </c>
      <c r="G5791" s="35">
        <f t="shared" si="452"/>
        <v>8</v>
      </c>
      <c r="H5791" s="34">
        <f>CONVERT(INDEX(Htg_StPt_Sch_EZ!$C$4:$I$27,MATCH(Schedules_8760!$C5791,Htg_StPt_Sch_EZ!$B$4:$B$27,0),MATCH(Schedules_8760!$F5791,Htg_StPt_Sch_EZ!$C$3:$I$3,0)),"F","C")</f>
        <v>20.555555555555554</v>
      </c>
      <c r="I5791" s="34">
        <f>CONVERT(INDEX(Htg_StPt_Sch_EZ!$C$31:$I$54,MATCH(Schedules_8760!$C5791,Htg_StPt_Sch_EZ!$B$31:$B$54,0),MATCH(Schedules_8760!$F5791,Htg_StPt_Sch_EZ!$C$30:$I$30,0)),"F","C")</f>
        <v>19.444444444444443</v>
      </c>
      <c r="J5791" s="34">
        <f>CONVERT(INDEX(Clg_StPt_Sch_EZ!$C$4:$I$27,MATCH(Schedules_8760!$C5791,Clg_StPt_Sch_EZ!$B$4:$B$27,0),MATCH(Schedules_8760!$F5791,Clg_StPt_Sch_EZ!$C$3:$I$3,0)),"F","C")</f>
        <v>25.555555555555554</v>
      </c>
      <c r="K5791" s="34">
        <f>CONVERT(INDEX(Clg_StPt_Sch_EZ!$C$31:$I$54,MATCH(Schedules_8760!$C5791,Clg_StPt_Sch_EZ!$B$31:$B$54,0),MATCH(Schedules_8760!$F5791,Clg_StPt_Sch_EZ!$C$30:$I$30,0)),"F","C")</f>
        <v>28.333333333333332</v>
      </c>
      <c r="L5791" s="34">
        <f>CONVERT(INDEX(DHW_StPt_Sch_EZ!$C$4:$I$27,MATCH(Schedules_8760!$C5791,DHW_StPt_Sch_EZ!$B$4:$B$27,0),MATCH(Schedules_8760!$F5791,DHW_StPt_Sch_EZ!$C$3:$I$3,0)),"F","C")</f>
        <v>53.333333333333329</v>
      </c>
      <c r="M5791" s="34">
        <f>CONVERT(INDEX(DHW_StPt_Sch_EZ!$C$31:$I$54,MATCH(Schedules_8760!$C5791,DHW_StPt_Sch_EZ!$B$31:$B$54,0),MATCH(Schedules_8760!$F5791,DHW_StPt_Sch_EZ!$C$30:$I$30,0)),"F","C")</f>
        <v>53.333333333333329</v>
      </c>
      <c r="N5791" s="12"/>
      <c r="O5791" s="12"/>
      <c r="P5791" s="12"/>
    </row>
    <row r="5792" spans="1:16" x14ac:dyDescent="0.25">
      <c r="A5792" s="35">
        <v>5791</v>
      </c>
      <c r="B5792" s="89">
        <v>242.25</v>
      </c>
      <c r="C5792" s="35">
        <f t="shared" si="450"/>
        <v>7</v>
      </c>
      <c r="D5792" s="35">
        <f t="shared" si="453"/>
        <v>242</v>
      </c>
      <c r="E5792" s="35">
        <f t="shared" si="454"/>
        <v>4</v>
      </c>
      <c r="F5792" s="35" t="str">
        <f t="shared" si="451"/>
        <v>Wednesday</v>
      </c>
      <c r="G5792" s="35">
        <f t="shared" si="452"/>
        <v>8</v>
      </c>
      <c r="H5792" s="34">
        <f>CONVERT(INDEX(Htg_StPt_Sch_EZ!$C$4:$I$27,MATCH(Schedules_8760!$C5792,Htg_StPt_Sch_EZ!$B$4:$B$27,0),MATCH(Schedules_8760!$F5792,Htg_StPt_Sch_EZ!$C$3:$I$3,0)),"F","C")</f>
        <v>20.555555555555554</v>
      </c>
      <c r="I5792" s="34">
        <f>CONVERT(INDEX(Htg_StPt_Sch_EZ!$C$31:$I$54,MATCH(Schedules_8760!$C5792,Htg_StPt_Sch_EZ!$B$31:$B$54,0),MATCH(Schedules_8760!$F5792,Htg_StPt_Sch_EZ!$C$30:$I$30,0)),"F","C")</f>
        <v>19.444444444444443</v>
      </c>
      <c r="J5792" s="34">
        <f>CONVERT(INDEX(Clg_StPt_Sch_EZ!$C$4:$I$27,MATCH(Schedules_8760!$C5792,Clg_StPt_Sch_EZ!$B$4:$B$27,0),MATCH(Schedules_8760!$F5792,Clg_StPt_Sch_EZ!$C$3:$I$3,0)),"F","C")</f>
        <v>25.555555555555554</v>
      </c>
      <c r="K5792" s="34">
        <f>CONVERT(INDEX(Clg_StPt_Sch_EZ!$C$31:$I$54,MATCH(Schedules_8760!$C5792,Clg_StPt_Sch_EZ!$B$31:$B$54,0),MATCH(Schedules_8760!$F5792,Clg_StPt_Sch_EZ!$C$30:$I$30,0)),"F","C")</f>
        <v>28.333333333333332</v>
      </c>
      <c r="L5792" s="34">
        <f>CONVERT(INDEX(DHW_StPt_Sch_EZ!$C$4:$I$27,MATCH(Schedules_8760!$C5792,DHW_StPt_Sch_EZ!$B$4:$B$27,0),MATCH(Schedules_8760!$F5792,DHW_StPt_Sch_EZ!$C$3:$I$3,0)),"F","C")</f>
        <v>53.333333333333329</v>
      </c>
      <c r="M5792" s="34">
        <f>CONVERT(INDEX(DHW_StPt_Sch_EZ!$C$31:$I$54,MATCH(Schedules_8760!$C5792,DHW_StPt_Sch_EZ!$B$31:$B$54,0),MATCH(Schedules_8760!$F5792,DHW_StPt_Sch_EZ!$C$30:$I$30,0)),"F","C")</f>
        <v>53.333333333333329</v>
      </c>
      <c r="N5792" s="12"/>
      <c r="O5792" s="12"/>
      <c r="P5792" s="12"/>
    </row>
    <row r="5793" spans="1:16" x14ac:dyDescent="0.25">
      <c r="A5793" s="35">
        <v>5792</v>
      </c>
      <c r="B5793" s="89">
        <v>242.29166666666671</v>
      </c>
      <c r="C5793" s="35">
        <f t="shared" si="450"/>
        <v>8</v>
      </c>
      <c r="D5793" s="35">
        <f t="shared" si="453"/>
        <v>242</v>
      </c>
      <c r="E5793" s="35">
        <f t="shared" si="454"/>
        <v>4</v>
      </c>
      <c r="F5793" s="35" t="str">
        <f t="shared" si="451"/>
        <v>Wednesday</v>
      </c>
      <c r="G5793" s="35">
        <f t="shared" si="452"/>
        <v>8</v>
      </c>
      <c r="H5793" s="34">
        <f>CONVERT(INDEX(Htg_StPt_Sch_EZ!$C$4:$I$27,MATCH(Schedules_8760!$C5793,Htg_StPt_Sch_EZ!$B$4:$B$27,0),MATCH(Schedules_8760!$F5793,Htg_StPt_Sch_EZ!$C$3:$I$3,0)),"F","C")</f>
        <v>20.555555555555554</v>
      </c>
      <c r="I5793" s="34">
        <f>CONVERT(INDEX(Htg_StPt_Sch_EZ!$C$31:$I$54,MATCH(Schedules_8760!$C5793,Htg_StPt_Sch_EZ!$B$31:$B$54,0),MATCH(Schedules_8760!$F5793,Htg_StPt_Sch_EZ!$C$30:$I$30,0)),"F","C")</f>
        <v>19.444444444444443</v>
      </c>
      <c r="J5793" s="34">
        <f>CONVERT(INDEX(Clg_StPt_Sch_EZ!$C$4:$I$27,MATCH(Schedules_8760!$C5793,Clg_StPt_Sch_EZ!$B$4:$B$27,0),MATCH(Schedules_8760!$F5793,Clg_StPt_Sch_EZ!$C$3:$I$3,0)),"F","C")</f>
        <v>25.555555555555554</v>
      </c>
      <c r="K5793" s="34">
        <f>CONVERT(INDEX(Clg_StPt_Sch_EZ!$C$31:$I$54,MATCH(Schedules_8760!$C5793,Clg_StPt_Sch_EZ!$B$31:$B$54,0),MATCH(Schedules_8760!$F5793,Clg_StPt_Sch_EZ!$C$30:$I$30,0)),"F","C")</f>
        <v>25</v>
      </c>
      <c r="L5793" s="34">
        <f>CONVERT(INDEX(DHW_StPt_Sch_EZ!$C$4:$I$27,MATCH(Schedules_8760!$C5793,DHW_StPt_Sch_EZ!$B$4:$B$27,0),MATCH(Schedules_8760!$F5793,DHW_StPt_Sch_EZ!$C$3:$I$3,0)),"F","C")</f>
        <v>53.333333333333329</v>
      </c>
      <c r="M5793" s="34">
        <f>CONVERT(INDEX(DHW_StPt_Sch_EZ!$C$31:$I$54,MATCH(Schedules_8760!$C5793,DHW_StPt_Sch_EZ!$B$31:$B$54,0),MATCH(Schedules_8760!$F5793,DHW_StPt_Sch_EZ!$C$30:$I$30,0)),"F","C")</f>
        <v>53.333333333333329</v>
      </c>
      <c r="N5793" s="12"/>
      <c r="O5793" s="12"/>
      <c r="P5793" s="12"/>
    </row>
    <row r="5794" spans="1:16" x14ac:dyDescent="0.25">
      <c r="A5794" s="35">
        <v>5793</v>
      </c>
      <c r="B5794" s="89">
        <v>242.33333333333329</v>
      </c>
      <c r="C5794" s="35">
        <f t="shared" si="450"/>
        <v>9</v>
      </c>
      <c r="D5794" s="35">
        <f t="shared" si="453"/>
        <v>242</v>
      </c>
      <c r="E5794" s="35">
        <f t="shared" si="454"/>
        <v>4</v>
      </c>
      <c r="F5794" s="35" t="str">
        <f t="shared" si="451"/>
        <v>Wednesday</v>
      </c>
      <c r="G5794" s="35">
        <f t="shared" si="452"/>
        <v>8</v>
      </c>
      <c r="H5794" s="34">
        <f>CONVERT(INDEX(Htg_StPt_Sch_EZ!$C$4:$I$27,MATCH(Schedules_8760!$C5794,Htg_StPt_Sch_EZ!$B$4:$B$27,0),MATCH(Schedules_8760!$F5794,Htg_StPt_Sch_EZ!$C$3:$I$3,0)),"F","C")</f>
        <v>20.555555555555554</v>
      </c>
      <c r="I5794" s="34">
        <f>CONVERT(INDEX(Htg_StPt_Sch_EZ!$C$31:$I$54,MATCH(Schedules_8760!$C5794,Htg_StPt_Sch_EZ!$B$31:$B$54,0),MATCH(Schedules_8760!$F5794,Htg_StPt_Sch_EZ!$C$30:$I$30,0)),"F","C")</f>
        <v>19.444444444444443</v>
      </c>
      <c r="J5794" s="34">
        <f>CONVERT(INDEX(Clg_StPt_Sch_EZ!$C$4:$I$27,MATCH(Schedules_8760!$C5794,Clg_StPt_Sch_EZ!$B$4:$B$27,0),MATCH(Schedules_8760!$F5794,Clg_StPt_Sch_EZ!$C$3:$I$3,0)),"F","C")</f>
        <v>25.555555555555554</v>
      </c>
      <c r="K5794" s="34">
        <f>CONVERT(INDEX(Clg_StPt_Sch_EZ!$C$31:$I$54,MATCH(Schedules_8760!$C5794,Clg_StPt_Sch_EZ!$B$31:$B$54,0),MATCH(Schedules_8760!$F5794,Clg_StPt_Sch_EZ!$C$30:$I$30,0)),"F","C")</f>
        <v>25</v>
      </c>
      <c r="L5794" s="34">
        <f>CONVERT(INDEX(DHW_StPt_Sch_EZ!$C$4:$I$27,MATCH(Schedules_8760!$C5794,DHW_StPt_Sch_EZ!$B$4:$B$27,0),MATCH(Schedules_8760!$F5794,DHW_StPt_Sch_EZ!$C$3:$I$3,0)),"F","C")</f>
        <v>53.333333333333329</v>
      </c>
      <c r="M5794" s="34">
        <f>CONVERT(INDEX(DHW_StPt_Sch_EZ!$C$31:$I$54,MATCH(Schedules_8760!$C5794,DHW_StPt_Sch_EZ!$B$31:$B$54,0),MATCH(Schedules_8760!$F5794,DHW_StPt_Sch_EZ!$C$30:$I$30,0)),"F","C")</f>
        <v>53.333333333333329</v>
      </c>
      <c r="N5794" s="12"/>
      <c r="O5794" s="12"/>
      <c r="P5794" s="12"/>
    </row>
    <row r="5795" spans="1:16" x14ac:dyDescent="0.25">
      <c r="A5795" s="35">
        <v>5794</v>
      </c>
      <c r="B5795" s="89">
        <v>242.375</v>
      </c>
      <c r="C5795" s="35">
        <f t="shared" si="450"/>
        <v>10</v>
      </c>
      <c r="D5795" s="35">
        <f t="shared" si="453"/>
        <v>242</v>
      </c>
      <c r="E5795" s="35">
        <f t="shared" si="454"/>
        <v>4</v>
      </c>
      <c r="F5795" s="35" t="str">
        <f t="shared" si="451"/>
        <v>Wednesday</v>
      </c>
      <c r="G5795" s="35">
        <f t="shared" si="452"/>
        <v>8</v>
      </c>
      <c r="H5795" s="34">
        <f>CONVERT(INDEX(Htg_StPt_Sch_EZ!$C$4:$I$27,MATCH(Schedules_8760!$C5795,Htg_StPt_Sch_EZ!$B$4:$B$27,0),MATCH(Schedules_8760!$F5795,Htg_StPt_Sch_EZ!$C$3:$I$3,0)),"F","C")</f>
        <v>20.555555555555554</v>
      </c>
      <c r="I5795" s="34">
        <f>CONVERT(INDEX(Htg_StPt_Sch_EZ!$C$31:$I$54,MATCH(Schedules_8760!$C5795,Htg_StPt_Sch_EZ!$B$31:$B$54,0),MATCH(Schedules_8760!$F5795,Htg_StPt_Sch_EZ!$C$30:$I$30,0)),"F","C")</f>
        <v>19.444444444444443</v>
      </c>
      <c r="J5795" s="34">
        <f>CONVERT(INDEX(Clg_StPt_Sch_EZ!$C$4:$I$27,MATCH(Schedules_8760!$C5795,Clg_StPt_Sch_EZ!$B$4:$B$27,0),MATCH(Schedules_8760!$F5795,Clg_StPt_Sch_EZ!$C$3:$I$3,0)),"F","C")</f>
        <v>25.555555555555554</v>
      </c>
      <c r="K5795" s="34">
        <f>CONVERT(INDEX(Clg_StPt_Sch_EZ!$C$31:$I$54,MATCH(Schedules_8760!$C5795,Clg_StPt_Sch_EZ!$B$31:$B$54,0),MATCH(Schedules_8760!$F5795,Clg_StPt_Sch_EZ!$C$30:$I$30,0)),"F","C")</f>
        <v>25</v>
      </c>
      <c r="L5795" s="34">
        <f>CONVERT(INDEX(DHW_StPt_Sch_EZ!$C$4:$I$27,MATCH(Schedules_8760!$C5795,DHW_StPt_Sch_EZ!$B$4:$B$27,0),MATCH(Schedules_8760!$F5795,DHW_StPt_Sch_EZ!$C$3:$I$3,0)),"F","C")</f>
        <v>53.333333333333329</v>
      </c>
      <c r="M5795" s="34">
        <f>CONVERT(INDEX(DHW_StPt_Sch_EZ!$C$31:$I$54,MATCH(Schedules_8760!$C5795,DHW_StPt_Sch_EZ!$B$31:$B$54,0),MATCH(Schedules_8760!$F5795,DHW_StPt_Sch_EZ!$C$30:$I$30,0)),"F","C")</f>
        <v>53.333333333333329</v>
      </c>
      <c r="N5795" s="12"/>
      <c r="O5795" s="12"/>
      <c r="P5795" s="12"/>
    </row>
    <row r="5796" spans="1:16" x14ac:dyDescent="0.25">
      <c r="A5796" s="35">
        <v>5795</v>
      </c>
      <c r="B5796" s="89">
        <v>242.41666666666671</v>
      </c>
      <c r="C5796" s="35">
        <f t="shared" si="450"/>
        <v>11</v>
      </c>
      <c r="D5796" s="35">
        <f t="shared" si="453"/>
        <v>242</v>
      </c>
      <c r="E5796" s="35">
        <f t="shared" si="454"/>
        <v>4</v>
      </c>
      <c r="F5796" s="35" t="str">
        <f t="shared" si="451"/>
        <v>Wednesday</v>
      </c>
      <c r="G5796" s="35">
        <f t="shared" si="452"/>
        <v>8</v>
      </c>
      <c r="H5796" s="34">
        <f>CONVERT(INDEX(Htg_StPt_Sch_EZ!$C$4:$I$27,MATCH(Schedules_8760!$C5796,Htg_StPt_Sch_EZ!$B$4:$B$27,0),MATCH(Schedules_8760!$F5796,Htg_StPt_Sch_EZ!$C$3:$I$3,0)),"F","C")</f>
        <v>20.555555555555554</v>
      </c>
      <c r="I5796" s="34">
        <f>CONVERT(INDEX(Htg_StPt_Sch_EZ!$C$31:$I$54,MATCH(Schedules_8760!$C5796,Htg_StPt_Sch_EZ!$B$31:$B$54,0),MATCH(Schedules_8760!$F5796,Htg_StPt_Sch_EZ!$C$30:$I$30,0)),"F","C")</f>
        <v>19.444444444444443</v>
      </c>
      <c r="J5796" s="34">
        <f>CONVERT(INDEX(Clg_StPt_Sch_EZ!$C$4:$I$27,MATCH(Schedules_8760!$C5796,Clg_StPt_Sch_EZ!$B$4:$B$27,0),MATCH(Schedules_8760!$F5796,Clg_StPt_Sch_EZ!$C$3:$I$3,0)),"F","C")</f>
        <v>25.555555555555554</v>
      </c>
      <c r="K5796" s="34">
        <f>CONVERT(INDEX(Clg_StPt_Sch_EZ!$C$31:$I$54,MATCH(Schedules_8760!$C5796,Clg_StPt_Sch_EZ!$B$31:$B$54,0),MATCH(Schedules_8760!$F5796,Clg_StPt_Sch_EZ!$C$30:$I$30,0)),"F","C")</f>
        <v>25</v>
      </c>
      <c r="L5796" s="34">
        <f>CONVERT(INDEX(DHW_StPt_Sch_EZ!$C$4:$I$27,MATCH(Schedules_8760!$C5796,DHW_StPt_Sch_EZ!$B$4:$B$27,0),MATCH(Schedules_8760!$F5796,DHW_StPt_Sch_EZ!$C$3:$I$3,0)),"F","C")</f>
        <v>53.333333333333329</v>
      </c>
      <c r="M5796" s="34">
        <f>CONVERT(INDEX(DHW_StPt_Sch_EZ!$C$31:$I$54,MATCH(Schedules_8760!$C5796,DHW_StPt_Sch_EZ!$B$31:$B$54,0),MATCH(Schedules_8760!$F5796,DHW_StPt_Sch_EZ!$C$30:$I$30,0)),"F","C")</f>
        <v>53.333333333333329</v>
      </c>
      <c r="N5796" s="12"/>
      <c r="O5796" s="12"/>
      <c r="P5796" s="12"/>
    </row>
    <row r="5797" spans="1:16" x14ac:dyDescent="0.25">
      <c r="A5797" s="35">
        <v>5796</v>
      </c>
      <c r="B5797" s="89">
        <v>242.45833333333329</v>
      </c>
      <c r="C5797" s="35">
        <f t="shared" si="450"/>
        <v>12</v>
      </c>
      <c r="D5797" s="35">
        <f t="shared" si="453"/>
        <v>242</v>
      </c>
      <c r="E5797" s="35">
        <f t="shared" si="454"/>
        <v>4</v>
      </c>
      <c r="F5797" s="35" t="str">
        <f t="shared" si="451"/>
        <v>Wednesday</v>
      </c>
      <c r="G5797" s="35">
        <f t="shared" si="452"/>
        <v>8</v>
      </c>
      <c r="H5797" s="34">
        <f>CONVERT(INDEX(Htg_StPt_Sch_EZ!$C$4:$I$27,MATCH(Schedules_8760!$C5797,Htg_StPt_Sch_EZ!$B$4:$B$27,0),MATCH(Schedules_8760!$F5797,Htg_StPt_Sch_EZ!$C$3:$I$3,0)),"F","C")</f>
        <v>20.555555555555554</v>
      </c>
      <c r="I5797" s="34">
        <f>CONVERT(INDEX(Htg_StPt_Sch_EZ!$C$31:$I$54,MATCH(Schedules_8760!$C5797,Htg_StPt_Sch_EZ!$B$31:$B$54,0),MATCH(Schedules_8760!$F5797,Htg_StPt_Sch_EZ!$C$30:$I$30,0)),"F","C")</f>
        <v>19.444444444444443</v>
      </c>
      <c r="J5797" s="34">
        <f>CONVERT(INDEX(Clg_StPt_Sch_EZ!$C$4:$I$27,MATCH(Schedules_8760!$C5797,Clg_StPt_Sch_EZ!$B$4:$B$27,0),MATCH(Schedules_8760!$F5797,Clg_StPt_Sch_EZ!$C$3:$I$3,0)),"F","C")</f>
        <v>25.555555555555554</v>
      </c>
      <c r="K5797" s="34">
        <f>CONVERT(INDEX(Clg_StPt_Sch_EZ!$C$31:$I$54,MATCH(Schedules_8760!$C5797,Clg_StPt_Sch_EZ!$B$31:$B$54,0),MATCH(Schedules_8760!$F5797,Clg_StPt_Sch_EZ!$C$30:$I$30,0)),"F","C")</f>
        <v>25</v>
      </c>
      <c r="L5797" s="34">
        <f>CONVERT(INDEX(DHW_StPt_Sch_EZ!$C$4:$I$27,MATCH(Schedules_8760!$C5797,DHW_StPt_Sch_EZ!$B$4:$B$27,0),MATCH(Schedules_8760!$F5797,DHW_StPt_Sch_EZ!$C$3:$I$3,0)),"F","C")</f>
        <v>53.333333333333329</v>
      </c>
      <c r="M5797" s="34">
        <f>CONVERT(INDEX(DHW_StPt_Sch_EZ!$C$31:$I$54,MATCH(Schedules_8760!$C5797,DHW_StPt_Sch_EZ!$B$31:$B$54,0),MATCH(Schedules_8760!$F5797,DHW_StPt_Sch_EZ!$C$30:$I$30,0)),"F","C")</f>
        <v>53.333333333333329</v>
      </c>
      <c r="N5797" s="12"/>
      <c r="O5797" s="12"/>
      <c r="P5797" s="12"/>
    </row>
    <row r="5798" spans="1:16" x14ac:dyDescent="0.25">
      <c r="A5798" s="35">
        <v>5797</v>
      </c>
      <c r="B5798" s="89">
        <v>242.5</v>
      </c>
      <c r="C5798" s="35">
        <f t="shared" si="450"/>
        <v>13</v>
      </c>
      <c r="D5798" s="35">
        <f t="shared" si="453"/>
        <v>242</v>
      </c>
      <c r="E5798" s="35">
        <f t="shared" si="454"/>
        <v>4</v>
      </c>
      <c r="F5798" s="35" t="str">
        <f t="shared" si="451"/>
        <v>Wednesday</v>
      </c>
      <c r="G5798" s="35">
        <f t="shared" si="452"/>
        <v>8</v>
      </c>
      <c r="H5798" s="34">
        <f>CONVERT(INDEX(Htg_StPt_Sch_EZ!$C$4:$I$27,MATCH(Schedules_8760!$C5798,Htg_StPt_Sch_EZ!$B$4:$B$27,0),MATCH(Schedules_8760!$F5798,Htg_StPt_Sch_EZ!$C$3:$I$3,0)),"F","C")</f>
        <v>20.555555555555554</v>
      </c>
      <c r="I5798" s="34">
        <f>CONVERT(INDEX(Htg_StPt_Sch_EZ!$C$31:$I$54,MATCH(Schedules_8760!$C5798,Htg_StPt_Sch_EZ!$B$31:$B$54,0),MATCH(Schedules_8760!$F5798,Htg_StPt_Sch_EZ!$C$30:$I$30,0)),"F","C")</f>
        <v>19.444444444444443</v>
      </c>
      <c r="J5798" s="34">
        <f>CONVERT(INDEX(Clg_StPt_Sch_EZ!$C$4:$I$27,MATCH(Schedules_8760!$C5798,Clg_StPt_Sch_EZ!$B$4:$B$27,0),MATCH(Schedules_8760!$F5798,Clg_StPt_Sch_EZ!$C$3:$I$3,0)),"F","C")</f>
        <v>25.555555555555554</v>
      </c>
      <c r="K5798" s="34">
        <f>CONVERT(INDEX(Clg_StPt_Sch_EZ!$C$31:$I$54,MATCH(Schedules_8760!$C5798,Clg_StPt_Sch_EZ!$B$31:$B$54,0),MATCH(Schedules_8760!$F5798,Clg_StPt_Sch_EZ!$C$30:$I$30,0)),"F","C")</f>
        <v>25</v>
      </c>
      <c r="L5798" s="34">
        <f>CONVERT(INDEX(DHW_StPt_Sch_EZ!$C$4:$I$27,MATCH(Schedules_8760!$C5798,DHW_StPt_Sch_EZ!$B$4:$B$27,0),MATCH(Schedules_8760!$F5798,DHW_StPt_Sch_EZ!$C$3:$I$3,0)),"F","C")</f>
        <v>53.333333333333329</v>
      </c>
      <c r="M5798" s="34">
        <f>CONVERT(INDEX(DHW_StPt_Sch_EZ!$C$31:$I$54,MATCH(Schedules_8760!$C5798,DHW_StPt_Sch_EZ!$B$31:$B$54,0),MATCH(Schedules_8760!$F5798,DHW_StPt_Sch_EZ!$C$30:$I$30,0)),"F","C")</f>
        <v>53.333333333333329</v>
      </c>
      <c r="N5798" s="12"/>
      <c r="O5798" s="12"/>
      <c r="P5798" s="12"/>
    </row>
    <row r="5799" spans="1:16" x14ac:dyDescent="0.25">
      <c r="A5799" s="35">
        <v>5798</v>
      </c>
      <c r="B5799" s="89">
        <v>242.54166666666671</v>
      </c>
      <c r="C5799" s="35">
        <f t="shared" si="450"/>
        <v>14</v>
      </c>
      <c r="D5799" s="35">
        <f t="shared" si="453"/>
        <v>242</v>
      </c>
      <c r="E5799" s="35">
        <f t="shared" si="454"/>
        <v>4</v>
      </c>
      <c r="F5799" s="35" t="str">
        <f t="shared" si="451"/>
        <v>Wednesday</v>
      </c>
      <c r="G5799" s="35">
        <f t="shared" si="452"/>
        <v>8</v>
      </c>
      <c r="H5799" s="34">
        <f>CONVERT(INDEX(Htg_StPt_Sch_EZ!$C$4:$I$27,MATCH(Schedules_8760!$C5799,Htg_StPt_Sch_EZ!$B$4:$B$27,0),MATCH(Schedules_8760!$F5799,Htg_StPt_Sch_EZ!$C$3:$I$3,0)),"F","C")</f>
        <v>20.555555555555554</v>
      </c>
      <c r="I5799" s="34">
        <f>CONVERT(INDEX(Htg_StPt_Sch_EZ!$C$31:$I$54,MATCH(Schedules_8760!$C5799,Htg_StPt_Sch_EZ!$B$31:$B$54,0),MATCH(Schedules_8760!$F5799,Htg_StPt_Sch_EZ!$C$30:$I$30,0)),"F","C")</f>
        <v>19.444444444444443</v>
      </c>
      <c r="J5799" s="34">
        <f>CONVERT(INDEX(Clg_StPt_Sch_EZ!$C$4:$I$27,MATCH(Schedules_8760!$C5799,Clg_StPt_Sch_EZ!$B$4:$B$27,0),MATCH(Schedules_8760!$F5799,Clg_StPt_Sch_EZ!$C$3:$I$3,0)),"F","C")</f>
        <v>25.555555555555554</v>
      </c>
      <c r="K5799" s="34">
        <f>CONVERT(INDEX(Clg_StPt_Sch_EZ!$C$31:$I$54,MATCH(Schedules_8760!$C5799,Clg_StPt_Sch_EZ!$B$31:$B$54,0),MATCH(Schedules_8760!$F5799,Clg_StPt_Sch_EZ!$C$30:$I$30,0)),"F","C")</f>
        <v>25</v>
      </c>
      <c r="L5799" s="34">
        <f>CONVERT(INDEX(DHW_StPt_Sch_EZ!$C$4:$I$27,MATCH(Schedules_8760!$C5799,DHW_StPt_Sch_EZ!$B$4:$B$27,0),MATCH(Schedules_8760!$F5799,DHW_StPt_Sch_EZ!$C$3:$I$3,0)),"F","C")</f>
        <v>53.333333333333329</v>
      </c>
      <c r="M5799" s="34">
        <f>CONVERT(INDEX(DHW_StPt_Sch_EZ!$C$31:$I$54,MATCH(Schedules_8760!$C5799,DHW_StPt_Sch_EZ!$B$31:$B$54,0),MATCH(Schedules_8760!$F5799,DHW_StPt_Sch_EZ!$C$30:$I$30,0)),"F","C")</f>
        <v>53.333333333333329</v>
      </c>
      <c r="N5799" s="12"/>
      <c r="O5799" s="12"/>
      <c r="P5799" s="12"/>
    </row>
    <row r="5800" spans="1:16" x14ac:dyDescent="0.25">
      <c r="A5800" s="35">
        <v>5799</v>
      </c>
      <c r="B5800" s="89">
        <v>242.58333333333329</v>
      </c>
      <c r="C5800" s="35">
        <f t="shared" si="450"/>
        <v>15</v>
      </c>
      <c r="D5800" s="35">
        <f t="shared" si="453"/>
        <v>242</v>
      </c>
      <c r="E5800" s="35">
        <f t="shared" si="454"/>
        <v>4</v>
      </c>
      <c r="F5800" s="35" t="str">
        <f t="shared" si="451"/>
        <v>Wednesday</v>
      </c>
      <c r="G5800" s="35">
        <f t="shared" si="452"/>
        <v>8</v>
      </c>
      <c r="H5800" s="34">
        <f>CONVERT(INDEX(Htg_StPt_Sch_EZ!$C$4:$I$27,MATCH(Schedules_8760!$C5800,Htg_StPt_Sch_EZ!$B$4:$B$27,0),MATCH(Schedules_8760!$F5800,Htg_StPt_Sch_EZ!$C$3:$I$3,0)),"F","C")</f>
        <v>20.555555555555554</v>
      </c>
      <c r="I5800" s="34">
        <f>CONVERT(INDEX(Htg_StPt_Sch_EZ!$C$31:$I$54,MATCH(Schedules_8760!$C5800,Htg_StPt_Sch_EZ!$B$31:$B$54,0),MATCH(Schedules_8760!$F5800,Htg_StPt_Sch_EZ!$C$30:$I$30,0)),"F","C")</f>
        <v>21.111111111111111</v>
      </c>
      <c r="J5800" s="34">
        <f>CONVERT(INDEX(Clg_StPt_Sch_EZ!$C$4:$I$27,MATCH(Schedules_8760!$C5800,Clg_StPt_Sch_EZ!$B$4:$B$27,0),MATCH(Schedules_8760!$F5800,Clg_StPt_Sch_EZ!$C$3:$I$3,0)),"F","C")</f>
        <v>25.555555555555554</v>
      </c>
      <c r="K5800" s="34">
        <f>CONVERT(INDEX(Clg_StPt_Sch_EZ!$C$31:$I$54,MATCH(Schedules_8760!$C5800,Clg_StPt_Sch_EZ!$B$31:$B$54,0),MATCH(Schedules_8760!$F5800,Clg_StPt_Sch_EZ!$C$30:$I$30,0)),"F","C")</f>
        <v>25</v>
      </c>
      <c r="L5800" s="34">
        <f>CONVERT(INDEX(DHW_StPt_Sch_EZ!$C$4:$I$27,MATCH(Schedules_8760!$C5800,DHW_StPt_Sch_EZ!$B$4:$B$27,0),MATCH(Schedules_8760!$F5800,DHW_StPt_Sch_EZ!$C$3:$I$3,0)),"F","C")</f>
        <v>53.333333333333329</v>
      </c>
      <c r="M5800" s="34">
        <f>CONVERT(INDEX(DHW_StPt_Sch_EZ!$C$31:$I$54,MATCH(Schedules_8760!$C5800,DHW_StPt_Sch_EZ!$B$31:$B$54,0),MATCH(Schedules_8760!$F5800,DHW_StPt_Sch_EZ!$C$30:$I$30,0)),"F","C")</f>
        <v>53.333333333333329</v>
      </c>
      <c r="N5800" s="12"/>
      <c r="O5800" s="12"/>
      <c r="P5800" s="12"/>
    </row>
    <row r="5801" spans="1:16" x14ac:dyDescent="0.25">
      <c r="A5801" s="35">
        <v>5800</v>
      </c>
      <c r="B5801" s="89">
        <v>242.625</v>
      </c>
      <c r="C5801" s="35">
        <f t="shared" si="450"/>
        <v>16</v>
      </c>
      <c r="D5801" s="35">
        <f t="shared" si="453"/>
        <v>242</v>
      </c>
      <c r="E5801" s="35">
        <f t="shared" si="454"/>
        <v>4</v>
      </c>
      <c r="F5801" s="35" t="str">
        <f t="shared" si="451"/>
        <v>Wednesday</v>
      </c>
      <c r="G5801" s="35">
        <f t="shared" si="452"/>
        <v>8</v>
      </c>
      <c r="H5801" s="34">
        <f>CONVERT(INDEX(Htg_StPt_Sch_EZ!$C$4:$I$27,MATCH(Schedules_8760!$C5801,Htg_StPt_Sch_EZ!$B$4:$B$27,0),MATCH(Schedules_8760!$F5801,Htg_StPt_Sch_EZ!$C$3:$I$3,0)),"F","C")</f>
        <v>20.555555555555554</v>
      </c>
      <c r="I5801" s="34">
        <f>CONVERT(INDEX(Htg_StPt_Sch_EZ!$C$31:$I$54,MATCH(Schedules_8760!$C5801,Htg_StPt_Sch_EZ!$B$31:$B$54,0),MATCH(Schedules_8760!$F5801,Htg_StPt_Sch_EZ!$C$30:$I$30,0)),"F","C")</f>
        <v>21.111111111111111</v>
      </c>
      <c r="J5801" s="34">
        <f>CONVERT(INDEX(Clg_StPt_Sch_EZ!$C$4:$I$27,MATCH(Schedules_8760!$C5801,Clg_StPt_Sch_EZ!$B$4:$B$27,0),MATCH(Schedules_8760!$F5801,Clg_StPt_Sch_EZ!$C$3:$I$3,0)),"F","C")</f>
        <v>25.555555555555554</v>
      </c>
      <c r="K5801" s="34">
        <f>CONVERT(INDEX(Clg_StPt_Sch_EZ!$C$31:$I$54,MATCH(Schedules_8760!$C5801,Clg_StPt_Sch_EZ!$B$31:$B$54,0),MATCH(Schedules_8760!$F5801,Clg_StPt_Sch_EZ!$C$30:$I$30,0)),"F","C")</f>
        <v>25</v>
      </c>
      <c r="L5801" s="34">
        <f>CONVERT(INDEX(DHW_StPt_Sch_EZ!$C$4:$I$27,MATCH(Schedules_8760!$C5801,DHW_StPt_Sch_EZ!$B$4:$B$27,0),MATCH(Schedules_8760!$F5801,DHW_StPt_Sch_EZ!$C$3:$I$3,0)),"F","C")</f>
        <v>53.333333333333329</v>
      </c>
      <c r="M5801" s="34">
        <f>CONVERT(INDEX(DHW_StPt_Sch_EZ!$C$31:$I$54,MATCH(Schedules_8760!$C5801,DHW_StPt_Sch_EZ!$B$31:$B$54,0),MATCH(Schedules_8760!$F5801,DHW_StPt_Sch_EZ!$C$30:$I$30,0)),"F","C")</f>
        <v>53.333333333333329</v>
      </c>
      <c r="N5801" s="12"/>
      <c r="O5801" s="12"/>
      <c r="P5801" s="12"/>
    </row>
    <row r="5802" spans="1:16" x14ac:dyDescent="0.25">
      <c r="A5802" s="35">
        <v>5801</v>
      </c>
      <c r="B5802" s="89">
        <v>242.66666666666671</v>
      </c>
      <c r="C5802" s="35">
        <f t="shared" si="450"/>
        <v>17</v>
      </c>
      <c r="D5802" s="35">
        <f t="shared" si="453"/>
        <v>242</v>
      </c>
      <c r="E5802" s="35">
        <f t="shared" si="454"/>
        <v>4</v>
      </c>
      <c r="F5802" s="35" t="str">
        <f t="shared" si="451"/>
        <v>Wednesday</v>
      </c>
      <c r="G5802" s="35">
        <f t="shared" si="452"/>
        <v>8</v>
      </c>
      <c r="H5802" s="34">
        <f>CONVERT(INDEX(Htg_StPt_Sch_EZ!$C$4:$I$27,MATCH(Schedules_8760!$C5802,Htg_StPt_Sch_EZ!$B$4:$B$27,0),MATCH(Schedules_8760!$F5802,Htg_StPt_Sch_EZ!$C$3:$I$3,0)),"F","C")</f>
        <v>20.555555555555554</v>
      </c>
      <c r="I5802" s="34">
        <f>CONVERT(INDEX(Htg_StPt_Sch_EZ!$C$31:$I$54,MATCH(Schedules_8760!$C5802,Htg_StPt_Sch_EZ!$B$31:$B$54,0),MATCH(Schedules_8760!$F5802,Htg_StPt_Sch_EZ!$C$30:$I$30,0)),"F","C")</f>
        <v>17.777777777777779</v>
      </c>
      <c r="J5802" s="34">
        <f>CONVERT(INDEX(Clg_StPt_Sch_EZ!$C$4:$I$27,MATCH(Schedules_8760!$C5802,Clg_StPt_Sch_EZ!$B$4:$B$27,0),MATCH(Schedules_8760!$F5802,Clg_StPt_Sch_EZ!$C$3:$I$3,0)),"F","C")</f>
        <v>25.555555555555554</v>
      </c>
      <c r="K5802" s="34">
        <f>CONVERT(INDEX(Clg_StPt_Sch_EZ!$C$31:$I$54,MATCH(Schedules_8760!$C5802,Clg_StPt_Sch_EZ!$B$31:$B$54,0),MATCH(Schedules_8760!$F5802,Clg_StPt_Sch_EZ!$C$30:$I$30,0)),"F","C")</f>
        <v>25</v>
      </c>
      <c r="L5802" s="34">
        <f>CONVERT(INDEX(DHW_StPt_Sch_EZ!$C$4:$I$27,MATCH(Schedules_8760!$C5802,DHW_StPt_Sch_EZ!$B$4:$B$27,0),MATCH(Schedules_8760!$F5802,DHW_StPt_Sch_EZ!$C$3:$I$3,0)),"F","C")</f>
        <v>53.333333333333329</v>
      </c>
      <c r="M5802" s="34">
        <f>CONVERT(INDEX(DHW_StPt_Sch_EZ!$C$31:$I$54,MATCH(Schedules_8760!$C5802,DHW_StPt_Sch_EZ!$B$31:$B$54,0),MATCH(Schedules_8760!$F5802,DHW_StPt_Sch_EZ!$C$30:$I$30,0)),"F","C")</f>
        <v>53.333333333333329</v>
      </c>
      <c r="N5802" s="12"/>
      <c r="O5802" s="12"/>
      <c r="P5802" s="12"/>
    </row>
    <row r="5803" spans="1:16" x14ac:dyDescent="0.25">
      <c r="A5803" s="35">
        <v>5802</v>
      </c>
      <c r="B5803" s="89">
        <v>242.70833333333329</v>
      </c>
      <c r="C5803" s="35">
        <f t="shared" si="450"/>
        <v>18</v>
      </c>
      <c r="D5803" s="35">
        <f t="shared" si="453"/>
        <v>242</v>
      </c>
      <c r="E5803" s="35">
        <f t="shared" si="454"/>
        <v>4</v>
      </c>
      <c r="F5803" s="35" t="str">
        <f t="shared" si="451"/>
        <v>Wednesday</v>
      </c>
      <c r="G5803" s="35">
        <f t="shared" si="452"/>
        <v>8</v>
      </c>
      <c r="H5803" s="34">
        <f>CONVERT(INDEX(Htg_StPt_Sch_EZ!$C$4:$I$27,MATCH(Schedules_8760!$C5803,Htg_StPt_Sch_EZ!$B$4:$B$27,0),MATCH(Schedules_8760!$F5803,Htg_StPt_Sch_EZ!$C$3:$I$3,0)),"F","C")</f>
        <v>20.555555555555554</v>
      </c>
      <c r="I5803" s="34">
        <f>CONVERT(INDEX(Htg_StPt_Sch_EZ!$C$31:$I$54,MATCH(Schedules_8760!$C5803,Htg_StPt_Sch_EZ!$B$31:$B$54,0),MATCH(Schedules_8760!$F5803,Htg_StPt_Sch_EZ!$C$30:$I$30,0)),"F","C")</f>
        <v>17.777777777777779</v>
      </c>
      <c r="J5803" s="34">
        <f>CONVERT(INDEX(Clg_StPt_Sch_EZ!$C$4:$I$27,MATCH(Schedules_8760!$C5803,Clg_StPt_Sch_EZ!$B$4:$B$27,0),MATCH(Schedules_8760!$F5803,Clg_StPt_Sch_EZ!$C$3:$I$3,0)),"F","C")</f>
        <v>25.555555555555554</v>
      </c>
      <c r="K5803" s="34">
        <f>CONVERT(INDEX(Clg_StPt_Sch_EZ!$C$31:$I$54,MATCH(Schedules_8760!$C5803,Clg_StPt_Sch_EZ!$B$31:$B$54,0),MATCH(Schedules_8760!$F5803,Clg_StPt_Sch_EZ!$C$30:$I$30,0)),"F","C")</f>
        <v>28.333333333333332</v>
      </c>
      <c r="L5803" s="34">
        <f>CONVERT(INDEX(DHW_StPt_Sch_EZ!$C$4:$I$27,MATCH(Schedules_8760!$C5803,DHW_StPt_Sch_EZ!$B$4:$B$27,0),MATCH(Schedules_8760!$F5803,DHW_StPt_Sch_EZ!$C$3:$I$3,0)),"F","C")</f>
        <v>53.333333333333329</v>
      </c>
      <c r="M5803" s="34">
        <f>CONVERT(INDEX(DHW_StPt_Sch_EZ!$C$31:$I$54,MATCH(Schedules_8760!$C5803,DHW_StPt_Sch_EZ!$B$31:$B$54,0),MATCH(Schedules_8760!$F5803,DHW_StPt_Sch_EZ!$C$30:$I$30,0)),"F","C")</f>
        <v>53.333333333333329</v>
      </c>
      <c r="N5803" s="12"/>
      <c r="O5803" s="12"/>
      <c r="P5803" s="12"/>
    </row>
    <row r="5804" spans="1:16" x14ac:dyDescent="0.25">
      <c r="A5804" s="35">
        <v>5803</v>
      </c>
      <c r="B5804" s="89">
        <v>242.75</v>
      </c>
      <c r="C5804" s="35">
        <f t="shared" si="450"/>
        <v>19</v>
      </c>
      <c r="D5804" s="35">
        <f t="shared" si="453"/>
        <v>242</v>
      </c>
      <c r="E5804" s="35">
        <f t="shared" si="454"/>
        <v>4</v>
      </c>
      <c r="F5804" s="35" t="str">
        <f t="shared" si="451"/>
        <v>Wednesday</v>
      </c>
      <c r="G5804" s="35">
        <f t="shared" si="452"/>
        <v>8</v>
      </c>
      <c r="H5804" s="34">
        <f>CONVERT(INDEX(Htg_StPt_Sch_EZ!$C$4:$I$27,MATCH(Schedules_8760!$C5804,Htg_StPt_Sch_EZ!$B$4:$B$27,0),MATCH(Schedules_8760!$F5804,Htg_StPt_Sch_EZ!$C$3:$I$3,0)),"F","C")</f>
        <v>20.555555555555554</v>
      </c>
      <c r="I5804" s="34">
        <f>CONVERT(INDEX(Htg_StPt_Sch_EZ!$C$31:$I$54,MATCH(Schedules_8760!$C5804,Htg_StPt_Sch_EZ!$B$31:$B$54,0),MATCH(Schedules_8760!$F5804,Htg_StPt_Sch_EZ!$C$30:$I$30,0)),"F","C")</f>
        <v>18.333333333333332</v>
      </c>
      <c r="J5804" s="34">
        <f>CONVERT(INDEX(Clg_StPt_Sch_EZ!$C$4:$I$27,MATCH(Schedules_8760!$C5804,Clg_StPt_Sch_EZ!$B$4:$B$27,0),MATCH(Schedules_8760!$F5804,Clg_StPt_Sch_EZ!$C$3:$I$3,0)),"F","C")</f>
        <v>25.555555555555554</v>
      </c>
      <c r="K5804" s="34">
        <f>CONVERT(INDEX(Clg_StPt_Sch_EZ!$C$31:$I$54,MATCH(Schedules_8760!$C5804,Clg_StPt_Sch_EZ!$B$31:$B$54,0),MATCH(Schedules_8760!$F5804,Clg_StPt_Sch_EZ!$C$30:$I$30,0)),"F","C")</f>
        <v>28.333333333333332</v>
      </c>
      <c r="L5804" s="34">
        <f>CONVERT(INDEX(DHW_StPt_Sch_EZ!$C$4:$I$27,MATCH(Schedules_8760!$C5804,DHW_StPt_Sch_EZ!$B$4:$B$27,0),MATCH(Schedules_8760!$F5804,DHW_StPt_Sch_EZ!$C$3:$I$3,0)),"F","C")</f>
        <v>53.333333333333329</v>
      </c>
      <c r="M5804" s="34">
        <f>CONVERT(INDEX(DHW_StPt_Sch_EZ!$C$31:$I$54,MATCH(Schedules_8760!$C5804,DHW_StPt_Sch_EZ!$B$31:$B$54,0),MATCH(Schedules_8760!$F5804,DHW_StPt_Sch_EZ!$C$30:$I$30,0)),"F","C")</f>
        <v>53.333333333333329</v>
      </c>
      <c r="N5804" s="12"/>
      <c r="O5804" s="12"/>
      <c r="P5804" s="12"/>
    </row>
    <row r="5805" spans="1:16" x14ac:dyDescent="0.25">
      <c r="A5805" s="35">
        <v>5804</v>
      </c>
      <c r="B5805" s="89">
        <v>242.79166666666671</v>
      </c>
      <c r="C5805" s="35">
        <f t="shared" si="450"/>
        <v>20</v>
      </c>
      <c r="D5805" s="35">
        <f t="shared" si="453"/>
        <v>242</v>
      </c>
      <c r="E5805" s="35">
        <f t="shared" si="454"/>
        <v>4</v>
      </c>
      <c r="F5805" s="35" t="str">
        <f t="shared" si="451"/>
        <v>Wednesday</v>
      </c>
      <c r="G5805" s="35">
        <f t="shared" si="452"/>
        <v>8</v>
      </c>
      <c r="H5805" s="34">
        <f>CONVERT(INDEX(Htg_StPt_Sch_EZ!$C$4:$I$27,MATCH(Schedules_8760!$C5805,Htg_StPt_Sch_EZ!$B$4:$B$27,0),MATCH(Schedules_8760!$F5805,Htg_StPt_Sch_EZ!$C$3:$I$3,0)),"F","C")</f>
        <v>20.555555555555554</v>
      </c>
      <c r="I5805" s="34">
        <f>CONVERT(INDEX(Htg_StPt_Sch_EZ!$C$31:$I$54,MATCH(Schedules_8760!$C5805,Htg_StPt_Sch_EZ!$B$31:$B$54,0),MATCH(Schedules_8760!$F5805,Htg_StPt_Sch_EZ!$C$30:$I$30,0)),"F","C")</f>
        <v>18.888888888888889</v>
      </c>
      <c r="J5805" s="34">
        <f>CONVERT(INDEX(Clg_StPt_Sch_EZ!$C$4:$I$27,MATCH(Schedules_8760!$C5805,Clg_StPt_Sch_EZ!$B$4:$B$27,0),MATCH(Schedules_8760!$F5805,Clg_StPt_Sch_EZ!$C$3:$I$3,0)),"F","C")</f>
        <v>25.555555555555554</v>
      </c>
      <c r="K5805" s="34">
        <f>CONVERT(INDEX(Clg_StPt_Sch_EZ!$C$31:$I$54,MATCH(Schedules_8760!$C5805,Clg_StPt_Sch_EZ!$B$31:$B$54,0),MATCH(Schedules_8760!$F5805,Clg_StPt_Sch_EZ!$C$30:$I$30,0)),"F","C")</f>
        <v>28.333333333333332</v>
      </c>
      <c r="L5805" s="34">
        <f>CONVERT(INDEX(DHW_StPt_Sch_EZ!$C$4:$I$27,MATCH(Schedules_8760!$C5805,DHW_StPt_Sch_EZ!$B$4:$B$27,0),MATCH(Schedules_8760!$F5805,DHW_StPt_Sch_EZ!$C$3:$I$3,0)),"F","C")</f>
        <v>53.333333333333329</v>
      </c>
      <c r="M5805" s="34">
        <f>CONVERT(INDEX(DHW_StPt_Sch_EZ!$C$31:$I$54,MATCH(Schedules_8760!$C5805,DHW_StPt_Sch_EZ!$B$31:$B$54,0),MATCH(Schedules_8760!$F5805,DHW_StPt_Sch_EZ!$C$30:$I$30,0)),"F","C")</f>
        <v>53.333333333333329</v>
      </c>
      <c r="N5805" s="12"/>
      <c r="O5805" s="12"/>
      <c r="P5805" s="12"/>
    </row>
    <row r="5806" spans="1:16" x14ac:dyDescent="0.25">
      <c r="A5806" s="35">
        <v>5805</v>
      </c>
      <c r="B5806" s="89">
        <v>242.83333333333329</v>
      </c>
      <c r="C5806" s="35">
        <f t="shared" si="450"/>
        <v>21</v>
      </c>
      <c r="D5806" s="35">
        <f t="shared" si="453"/>
        <v>242</v>
      </c>
      <c r="E5806" s="35">
        <f t="shared" si="454"/>
        <v>4</v>
      </c>
      <c r="F5806" s="35" t="str">
        <f t="shared" si="451"/>
        <v>Wednesday</v>
      </c>
      <c r="G5806" s="35">
        <f t="shared" si="452"/>
        <v>8</v>
      </c>
      <c r="H5806" s="34">
        <f>CONVERT(INDEX(Htg_StPt_Sch_EZ!$C$4:$I$27,MATCH(Schedules_8760!$C5806,Htg_StPt_Sch_EZ!$B$4:$B$27,0),MATCH(Schedules_8760!$F5806,Htg_StPt_Sch_EZ!$C$3:$I$3,0)),"F","C")</f>
        <v>20.555555555555554</v>
      </c>
      <c r="I5806" s="34">
        <f>CONVERT(INDEX(Htg_StPt_Sch_EZ!$C$31:$I$54,MATCH(Schedules_8760!$C5806,Htg_StPt_Sch_EZ!$B$31:$B$54,0),MATCH(Schedules_8760!$F5806,Htg_StPt_Sch_EZ!$C$30:$I$30,0)),"F","C")</f>
        <v>19.444444444444443</v>
      </c>
      <c r="J5806" s="34">
        <f>CONVERT(INDEX(Clg_StPt_Sch_EZ!$C$4:$I$27,MATCH(Schedules_8760!$C5806,Clg_StPt_Sch_EZ!$B$4:$B$27,0),MATCH(Schedules_8760!$F5806,Clg_StPt_Sch_EZ!$C$3:$I$3,0)),"F","C")</f>
        <v>25.555555555555554</v>
      </c>
      <c r="K5806" s="34">
        <f>CONVERT(INDEX(Clg_StPt_Sch_EZ!$C$31:$I$54,MATCH(Schedules_8760!$C5806,Clg_StPt_Sch_EZ!$B$31:$B$54,0),MATCH(Schedules_8760!$F5806,Clg_StPt_Sch_EZ!$C$30:$I$30,0)),"F","C")</f>
        <v>28.333333333333332</v>
      </c>
      <c r="L5806" s="34">
        <f>CONVERT(INDEX(DHW_StPt_Sch_EZ!$C$4:$I$27,MATCH(Schedules_8760!$C5806,DHW_StPt_Sch_EZ!$B$4:$B$27,0),MATCH(Schedules_8760!$F5806,DHW_StPt_Sch_EZ!$C$3:$I$3,0)),"F","C")</f>
        <v>53.333333333333329</v>
      </c>
      <c r="M5806" s="34">
        <f>CONVERT(INDEX(DHW_StPt_Sch_EZ!$C$31:$I$54,MATCH(Schedules_8760!$C5806,DHW_StPt_Sch_EZ!$B$31:$B$54,0),MATCH(Schedules_8760!$F5806,DHW_StPt_Sch_EZ!$C$30:$I$30,0)),"F","C")</f>
        <v>53.333333333333329</v>
      </c>
      <c r="N5806" s="12"/>
      <c r="O5806" s="12"/>
      <c r="P5806" s="12"/>
    </row>
    <row r="5807" spans="1:16" x14ac:dyDescent="0.25">
      <c r="A5807" s="35">
        <v>5806</v>
      </c>
      <c r="B5807" s="89">
        <v>242.875</v>
      </c>
      <c r="C5807" s="35">
        <f t="shared" si="450"/>
        <v>22</v>
      </c>
      <c r="D5807" s="35">
        <f t="shared" si="453"/>
        <v>242</v>
      </c>
      <c r="E5807" s="35">
        <f t="shared" si="454"/>
        <v>4</v>
      </c>
      <c r="F5807" s="35" t="str">
        <f t="shared" si="451"/>
        <v>Wednesday</v>
      </c>
      <c r="G5807" s="35">
        <f t="shared" si="452"/>
        <v>8</v>
      </c>
      <c r="H5807" s="34">
        <f>CONVERT(INDEX(Htg_StPt_Sch_EZ!$C$4:$I$27,MATCH(Schedules_8760!$C5807,Htg_StPt_Sch_EZ!$B$4:$B$27,0),MATCH(Schedules_8760!$F5807,Htg_StPt_Sch_EZ!$C$3:$I$3,0)),"F","C")</f>
        <v>20.555555555555554</v>
      </c>
      <c r="I5807" s="34">
        <f>CONVERT(INDEX(Htg_StPt_Sch_EZ!$C$31:$I$54,MATCH(Schedules_8760!$C5807,Htg_StPt_Sch_EZ!$B$31:$B$54,0),MATCH(Schedules_8760!$F5807,Htg_StPt_Sch_EZ!$C$30:$I$30,0)),"F","C")</f>
        <v>19.444444444444443</v>
      </c>
      <c r="J5807" s="34">
        <f>CONVERT(INDEX(Clg_StPt_Sch_EZ!$C$4:$I$27,MATCH(Schedules_8760!$C5807,Clg_StPt_Sch_EZ!$B$4:$B$27,0),MATCH(Schedules_8760!$F5807,Clg_StPt_Sch_EZ!$C$3:$I$3,0)),"F","C")</f>
        <v>25.555555555555554</v>
      </c>
      <c r="K5807" s="34">
        <f>CONVERT(INDEX(Clg_StPt_Sch_EZ!$C$31:$I$54,MATCH(Schedules_8760!$C5807,Clg_StPt_Sch_EZ!$B$31:$B$54,0),MATCH(Schedules_8760!$F5807,Clg_StPt_Sch_EZ!$C$30:$I$30,0)),"F","C")</f>
        <v>28.333333333333332</v>
      </c>
      <c r="L5807" s="34">
        <f>CONVERT(INDEX(DHW_StPt_Sch_EZ!$C$4:$I$27,MATCH(Schedules_8760!$C5807,DHW_StPt_Sch_EZ!$B$4:$B$27,0),MATCH(Schedules_8760!$F5807,DHW_StPt_Sch_EZ!$C$3:$I$3,0)),"F","C")</f>
        <v>53.333333333333329</v>
      </c>
      <c r="M5807" s="34">
        <f>CONVERT(INDEX(DHW_StPt_Sch_EZ!$C$31:$I$54,MATCH(Schedules_8760!$C5807,DHW_StPt_Sch_EZ!$B$31:$B$54,0),MATCH(Schedules_8760!$F5807,DHW_StPt_Sch_EZ!$C$30:$I$30,0)),"F","C")</f>
        <v>53.333333333333329</v>
      </c>
      <c r="N5807" s="12"/>
      <c r="O5807" s="12"/>
      <c r="P5807" s="12"/>
    </row>
    <row r="5808" spans="1:16" x14ac:dyDescent="0.25">
      <c r="A5808" s="35">
        <v>5807</v>
      </c>
      <c r="B5808" s="89">
        <v>242.91666666666671</v>
      </c>
      <c r="C5808" s="35">
        <f t="shared" si="450"/>
        <v>23</v>
      </c>
      <c r="D5808" s="35">
        <f t="shared" si="453"/>
        <v>242</v>
      </c>
      <c r="E5808" s="35">
        <f t="shared" si="454"/>
        <v>4</v>
      </c>
      <c r="F5808" s="35" t="str">
        <f t="shared" si="451"/>
        <v>Wednesday</v>
      </c>
      <c r="G5808" s="35">
        <f t="shared" si="452"/>
        <v>8</v>
      </c>
      <c r="H5808" s="34">
        <f>CONVERT(INDEX(Htg_StPt_Sch_EZ!$C$4:$I$27,MATCH(Schedules_8760!$C5808,Htg_StPt_Sch_EZ!$B$4:$B$27,0),MATCH(Schedules_8760!$F5808,Htg_StPt_Sch_EZ!$C$3:$I$3,0)),"F","C")</f>
        <v>20.555555555555554</v>
      </c>
      <c r="I5808" s="34">
        <f>CONVERT(INDEX(Htg_StPt_Sch_EZ!$C$31:$I$54,MATCH(Schedules_8760!$C5808,Htg_StPt_Sch_EZ!$B$31:$B$54,0),MATCH(Schedules_8760!$F5808,Htg_StPt_Sch_EZ!$C$30:$I$30,0)),"F","C")</f>
        <v>19.444444444444443</v>
      </c>
      <c r="J5808" s="34">
        <f>CONVERT(INDEX(Clg_StPt_Sch_EZ!$C$4:$I$27,MATCH(Schedules_8760!$C5808,Clg_StPt_Sch_EZ!$B$4:$B$27,0),MATCH(Schedules_8760!$F5808,Clg_StPt_Sch_EZ!$C$3:$I$3,0)),"F","C")</f>
        <v>25.555555555555554</v>
      </c>
      <c r="K5808" s="34">
        <f>CONVERT(INDEX(Clg_StPt_Sch_EZ!$C$31:$I$54,MATCH(Schedules_8760!$C5808,Clg_StPt_Sch_EZ!$B$31:$B$54,0),MATCH(Schedules_8760!$F5808,Clg_StPt_Sch_EZ!$C$30:$I$30,0)),"F","C")</f>
        <v>28.333333333333332</v>
      </c>
      <c r="L5808" s="34">
        <f>CONVERT(INDEX(DHW_StPt_Sch_EZ!$C$4:$I$27,MATCH(Schedules_8760!$C5808,DHW_StPt_Sch_EZ!$B$4:$B$27,0),MATCH(Schedules_8760!$F5808,DHW_StPt_Sch_EZ!$C$3:$I$3,0)),"F","C")</f>
        <v>53.333333333333329</v>
      </c>
      <c r="M5808" s="34">
        <f>CONVERT(INDEX(DHW_StPt_Sch_EZ!$C$31:$I$54,MATCH(Schedules_8760!$C5808,DHW_StPt_Sch_EZ!$B$31:$B$54,0),MATCH(Schedules_8760!$F5808,DHW_StPt_Sch_EZ!$C$30:$I$30,0)),"F","C")</f>
        <v>53.333333333333329</v>
      </c>
      <c r="N5808" s="12"/>
      <c r="O5808" s="12"/>
      <c r="P5808" s="12"/>
    </row>
    <row r="5809" spans="1:16" x14ac:dyDescent="0.25">
      <c r="A5809" s="35">
        <v>5808</v>
      </c>
      <c r="B5809" s="89">
        <v>242.95833333333329</v>
      </c>
      <c r="C5809" s="35">
        <f t="shared" si="450"/>
        <v>24</v>
      </c>
      <c r="D5809" s="35">
        <f t="shared" si="453"/>
        <v>242</v>
      </c>
      <c r="E5809" s="35">
        <f t="shared" si="454"/>
        <v>4</v>
      </c>
      <c r="F5809" s="35" t="str">
        <f t="shared" si="451"/>
        <v>Wednesday</v>
      </c>
      <c r="G5809" s="35">
        <f t="shared" si="452"/>
        <v>8</v>
      </c>
      <c r="H5809" s="34">
        <f>CONVERT(INDEX(Htg_StPt_Sch_EZ!$C$4:$I$27,MATCH(Schedules_8760!$C5809,Htg_StPt_Sch_EZ!$B$4:$B$27,0),MATCH(Schedules_8760!$F5809,Htg_StPt_Sch_EZ!$C$3:$I$3,0)),"F","C")</f>
        <v>20.555555555555554</v>
      </c>
      <c r="I5809" s="34">
        <f>CONVERT(INDEX(Htg_StPt_Sch_EZ!$C$31:$I$54,MATCH(Schedules_8760!$C5809,Htg_StPt_Sch_EZ!$B$31:$B$54,0),MATCH(Schedules_8760!$F5809,Htg_StPt_Sch_EZ!$C$30:$I$30,0)),"F","C")</f>
        <v>19.444444444444443</v>
      </c>
      <c r="J5809" s="34">
        <f>CONVERT(INDEX(Clg_StPt_Sch_EZ!$C$4:$I$27,MATCH(Schedules_8760!$C5809,Clg_StPt_Sch_EZ!$B$4:$B$27,0),MATCH(Schedules_8760!$F5809,Clg_StPt_Sch_EZ!$C$3:$I$3,0)),"F","C")</f>
        <v>25.555555555555554</v>
      </c>
      <c r="K5809" s="34">
        <f>CONVERT(INDEX(Clg_StPt_Sch_EZ!$C$31:$I$54,MATCH(Schedules_8760!$C5809,Clg_StPt_Sch_EZ!$B$31:$B$54,0),MATCH(Schedules_8760!$F5809,Clg_StPt_Sch_EZ!$C$30:$I$30,0)),"F","C")</f>
        <v>28.333333333333332</v>
      </c>
      <c r="L5809" s="34">
        <f>CONVERT(INDEX(DHW_StPt_Sch_EZ!$C$4:$I$27,MATCH(Schedules_8760!$C5809,DHW_StPt_Sch_EZ!$B$4:$B$27,0),MATCH(Schedules_8760!$F5809,DHW_StPt_Sch_EZ!$C$3:$I$3,0)),"F","C")</f>
        <v>53.333333333333329</v>
      </c>
      <c r="M5809" s="34">
        <f>CONVERT(INDEX(DHW_StPt_Sch_EZ!$C$31:$I$54,MATCH(Schedules_8760!$C5809,DHW_StPt_Sch_EZ!$B$31:$B$54,0),MATCH(Schedules_8760!$F5809,DHW_StPt_Sch_EZ!$C$30:$I$30,0)),"F","C")</f>
        <v>53.333333333333329</v>
      </c>
      <c r="N5809" s="12"/>
      <c r="O5809" s="12"/>
      <c r="P5809" s="12"/>
    </row>
    <row r="5810" spans="1:16" x14ac:dyDescent="0.25">
      <c r="A5810" s="35">
        <v>5809</v>
      </c>
      <c r="B5810" s="89">
        <v>243</v>
      </c>
      <c r="C5810" s="35">
        <f t="shared" si="450"/>
        <v>1</v>
      </c>
      <c r="D5810" s="35">
        <f t="shared" si="453"/>
        <v>243</v>
      </c>
      <c r="E5810" s="35">
        <f t="shared" si="454"/>
        <v>5</v>
      </c>
      <c r="F5810" s="35" t="str">
        <f t="shared" si="451"/>
        <v>Thursday</v>
      </c>
      <c r="G5810" s="35">
        <f t="shared" si="452"/>
        <v>8</v>
      </c>
      <c r="H5810" s="34">
        <f>CONVERT(INDEX(Htg_StPt_Sch_EZ!$C$4:$I$27,MATCH(Schedules_8760!$C5810,Htg_StPt_Sch_EZ!$B$4:$B$27,0),MATCH(Schedules_8760!$F5810,Htg_StPt_Sch_EZ!$C$3:$I$3,0)),"F","C")</f>
        <v>20.555555555555554</v>
      </c>
      <c r="I5810" s="34">
        <f>CONVERT(INDEX(Htg_StPt_Sch_EZ!$C$31:$I$54,MATCH(Schedules_8760!$C5810,Htg_StPt_Sch_EZ!$B$31:$B$54,0),MATCH(Schedules_8760!$F5810,Htg_StPt_Sch_EZ!$C$30:$I$30,0)),"F","C")</f>
        <v>19.444444444444443</v>
      </c>
      <c r="J5810" s="34">
        <f>CONVERT(INDEX(Clg_StPt_Sch_EZ!$C$4:$I$27,MATCH(Schedules_8760!$C5810,Clg_StPt_Sch_EZ!$B$4:$B$27,0),MATCH(Schedules_8760!$F5810,Clg_StPt_Sch_EZ!$C$3:$I$3,0)),"F","C")</f>
        <v>25.555555555555554</v>
      </c>
      <c r="K5810" s="34">
        <f>CONVERT(INDEX(Clg_StPt_Sch_EZ!$C$31:$I$54,MATCH(Schedules_8760!$C5810,Clg_StPt_Sch_EZ!$B$31:$B$54,0),MATCH(Schedules_8760!$F5810,Clg_StPt_Sch_EZ!$C$30:$I$30,0)),"F","C")</f>
        <v>28.333333333333332</v>
      </c>
      <c r="L5810" s="34">
        <f>CONVERT(INDEX(DHW_StPt_Sch_EZ!$C$4:$I$27,MATCH(Schedules_8760!$C5810,DHW_StPt_Sch_EZ!$B$4:$B$27,0),MATCH(Schedules_8760!$F5810,DHW_StPt_Sch_EZ!$C$3:$I$3,0)),"F","C")</f>
        <v>53.333333333333329</v>
      </c>
      <c r="M5810" s="34">
        <f>CONVERT(INDEX(DHW_StPt_Sch_EZ!$C$31:$I$54,MATCH(Schedules_8760!$C5810,DHW_StPt_Sch_EZ!$B$31:$B$54,0),MATCH(Schedules_8760!$F5810,DHW_StPt_Sch_EZ!$C$30:$I$30,0)),"F","C")</f>
        <v>53.333333333333329</v>
      </c>
      <c r="N5810" s="12"/>
      <c r="O5810" s="12"/>
      <c r="P5810" s="12"/>
    </row>
    <row r="5811" spans="1:16" x14ac:dyDescent="0.25">
      <c r="A5811" s="35">
        <v>5810</v>
      </c>
      <c r="B5811" s="89">
        <v>243.04166666666671</v>
      </c>
      <c r="C5811" s="35">
        <f t="shared" si="450"/>
        <v>2</v>
      </c>
      <c r="D5811" s="35">
        <f t="shared" si="453"/>
        <v>243</v>
      </c>
      <c r="E5811" s="35">
        <f t="shared" si="454"/>
        <v>5</v>
      </c>
      <c r="F5811" s="35" t="str">
        <f t="shared" si="451"/>
        <v>Thursday</v>
      </c>
      <c r="G5811" s="35">
        <f t="shared" si="452"/>
        <v>8</v>
      </c>
      <c r="H5811" s="34">
        <f>CONVERT(INDEX(Htg_StPt_Sch_EZ!$C$4:$I$27,MATCH(Schedules_8760!$C5811,Htg_StPt_Sch_EZ!$B$4:$B$27,0),MATCH(Schedules_8760!$F5811,Htg_StPt_Sch_EZ!$C$3:$I$3,0)),"F","C")</f>
        <v>20.555555555555554</v>
      </c>
      <c r="I5811" s="34">
        <f>CONVERT(INDEX(Htg_StPt_Sch_EZ!$C$31:$I$54,MATCH(Schedules_8760!$C5811,Htg_StPt_Sch_EZ!$B$31:$B$54,0),MATCH(Schedules_8760!$F5811,Htg_StPt_Sch_EZ!$C$30:$I$30,0)),"F","C")</f>
        <v>19.444444444444443</v>
      </c>
      <c r="J5811" s="34">
        <f>CONVERT(INDEX(Clg_StPt_Sch_EZ!$C$4:$I$27,MATCH(Schedules_8760!$C5811,Clg_StPt_Sch_EZ!$B$4:$B$27,0),MATCH(Schedules_8760!$F5811,Clg_StPt_Sch_EZ!$C$3:$I$3,0)),"F","C")</f>
        <v>25.555555555555554</v>
      </c>
      <c r="K5811" s="34">
        <f>CONVERT(INDEX(Clg_StPt_Sch_EZ!$C$31:$I$54,MATCH(Schedules_8760!$C5811,Clg_StPt_Sch_EZ!$B$31:$B$54,0),MATCH(Schedules_8760!$F5811,Clg_StPt_Sch_EZ!$C$30:$I$30,0)),"F","C")</f>
        <v>28.333333333333332</v>
      </c>
      <c r="L5811" s="34">
        <f>CONVERT(INDEX(DHW_StPt_Sch_EZ!$C$4:$I$27,MATCH(Schedules_8760!$C5811,DHW_StPt_Sch_EZ!$B$4:$B$27,0),MATCH(Schedules_8760!$F5811,DHW_StPt_Sch_EZ!$C$3:$I$3,0)),"F","C")</f>
        <v>53.333333333333329</v>
      </c>
      <c r="M5811" s="34">
        <f>CONVERT(INDEX(DHW_StPt_Sch_EZ!$C$31:$I$54,MATCH(Schedules_8760!$C5811,DHW_StPt_Sch_EZ!$B$31:$B$54,0),MATCH(Schedules_8760!$F5811,DHW_StPt_Sch_EZ!$C$30:$I$30,0)),"F","C")</f>
        <v>53.333333333333329</v>
      </c>
      <c r="N5811" s="12"/>
      <c r="O5811" s="12"/>
      <c r="P5811" s="12"/>
    </row>
    <row r="5812" spans="1:16" x14ac:dyDescent="0.25">
      <c r="A5812" s="35">
        <v>5811</v>
      </c>
      <c r="B5812" s="89">
        <v>243.08333333333329</v>
      </c>
      <c r="C5812" s="35">
        <f t="shared" si="450"/>
        <v>3</v>
      </c>
      <c r="D5812" s="35">
        <f t="shared" si="453"/>
        <v>243</v>
      </c>
      <c r="E5812" s="35">
        <f t="shared" si="454"/>
        <v>5</v>
      </c>
      <c r="F5812" s="35" t="str">
        <f t="shared" si="451"/>
        <v>Thursday</v>
      </c>
      <c r="G5812" s="35">
        <f t="shared" si="452"/>
        <v>8</v>
      </c>
      <c r="H5812" s="34">
        <f>CONVERT(INDEX(Htg_StPt_Sch_EZ!$C$4:$I$27,MATCH(Schedules_8760!$C5812,Htg_StPt_Sch_EZ!$B$4:$B$27,0),MATCH(Schedules_8760!$F5812,Htg_StPt_Sch_EZ!$C$3:$I$3,0)),"F","C")</f>
        <v>20.555555555555554</v>
      </c>
      <c r="I5812" s="34">
        <f>CONVERT(INDEX(Htg_StPt_Sch_EZ!$C$31:$I$54,MATCH(Schedules_8760!$C5812,Htg_StPt_Sch_EZ!$B$31:$B$54,0),MATCH(Schedules_8760!$F5812,Htg_StPt_Sch_EZ!$C$30:$I$30,0)),"F","C")</f>
        <v>19.444444444444443</v>
      </c>
      <c r="J5812" s="34">
        <f>CONVERT(INDEX(Clg_StPt_Sch_EZ!$C$4:$I$27,MATCH(Schedules_8760!$C5812,Clg_StPt_Sch_EZ!$B$4:$B$27,0),MATCH(Schedules_8760!$F5812,Clg_StPt_Sch_EZ!$C$3:$I$3,0)),"F","C")</f>
        <v>25.555555555555554</v>
      </c>
      <c r="K5812" s="34">
        <f>CONVERT(INDEX(Clg_StPt_Sch_EZ!$C$31:$I$54,MATCH(Schedules_8760!$C5812,Clg_StPt_Sch_EZ!$B$31:$B$54,0),MATCH(Schedules_8760!$F5812,Clg_StPt_Sch_EZ!$C$30:$I$30,0)),"F","C")</f>
        <v>28.333333333333332</v>
      </c>
      <c r="L5812" s="34">
        <f>CONVERT(INDEX(DHW_StPt_Sch_EZ!$C$4:$I$27,MATCH(Schedules_8760!$C5812,DHW_StPt_Sch_EZ!$B$4:$B$27,0),MATCH(Schedules_8760!$F5812,DHW_StPt_Sch_EZ!$C$3:$I$3,0)),"F","C")</f>
        <v>53.333333333333329</v>
      </c>
      <c r="M5812" s="34">
        <f>CONVERT(INDEX(DHW_StPt_Sch_EZ!$C$31:$I$54,MATCH(Schedules_8760!$C5812,DHW_StPt_Sch_EZ!$B$31:$B$54,0),MATCH(Schedules_8760!$F5812,DHW_StPt_Sch_EZ!$C$30:$I$30,0)),"F","C")</f>
        <v>53.333333333333329</v>
      </c>
      <c r="N5812" s="12"/>
      <c r="O5812" s="12"/>
      <c r="P5812" s="12"/>
    </row>
    <row r="5813" spans="1:16" x14ac:dyDescent="0.25">
      <c r="A5813" s="35">
        <v>5812</v>
      </c>
      <c r="B5813" s="89">
        <v>243.125</v>
      </c>
      <c r="C5813" s="35">
        <f t="shared" si="450"/>
        <v>4</v>
      </c>
      <c r="D5813" s="35">
        <f t="shared" si="453"/>
        <v>243</v>
      </c>
      <c r="E5813" s="35">
        <f t="shared" si="454"/>
        <v>5</v>
      </c>
      <c r="F5813" s="35" t="str">
        <f t="shared" si="451"/>
        <v>Thursday</v>
      </c>
      <c r="G5813" s="35">
        <f t="shared" si="452"/>
        <v>8</v>
      </c>
      <c r="H5813" s="34">
        <f>CONVERT(INDEX(Htg_StPt_Sch_EZ!$C$4:$I$27,MATCH(Schedules_8760!$C5813,Htg_StPt_Sch_EZ!$B$4:$B$27,0),MATCH(Schedules_8760!$F5813,Htg_StPt_Sch_EZ!$C$3:$I$3,0)),"F","C")</f>
        <v>20.555555555555554</v>
      </c>
      <c r="I5813" s="34">
        <f>CONVERT(INDEX(Htg_StPt_Sch_EZ!$C$31:$I$54,MATCH(Schedules_8760!$C5813,Htg_StPt_Sch_EZ!$B$31:$B$54,0),MATCH(Schedules_8760!$F5813,Htg_StPt_Sch_EZ!$C$30:$I$30,0)),"F","C")</f>
        <v>19.444444444444443</v>
      </c>
      <c r="J5813" s="34">
        <f>CONVERT(INDEX(Clg_StPt_Sch_EZ!$C$4:$I$27,MATCH(Schedules_8760!$C5813,Clg_StPt_Sch_EZ!$B$4:$B$27,0),MATCH(Schedules_8760!$F5813,Clg_StPt_Sch_EZ!$C$3:$I$3,0)),"F","C")</f>
        <v>25.555555555555554</v>
      </c>
      <c r="K5813" s="34">
        <f>CONVERT(INDEX(Clg_StPt_Sch_EZ!$C$31:$I$54,MATCH(Schedules_8760!$C5813,Clg_StPt_Sch_EZ!$B$31:$B$54,0),MATCH(Schedules_8760!$F5813,Clg_StPt_Sch_EZ!$C$30:$I$30,0)),"F","C")</f>
        <v>28.333333333333332</v>
      </c>
      <c r="L5813" s="34">
        <f>CONVERT(INDEX(DHW_StPt_Sch_EZ!$C$4:$I$27,MATCH(Schedules_8760!$C5813,DHW_StPt_Sch_EZ!$B$4:$B$27,0),MATCH(Schedules_8760!$F5813,DHW_StPt_Sch_EZ!$C$3:$I$3,0)),"F","C")</f>
        <v>53.333333333333329</v>
      </c>
      <c r="M5813" s="34">
        <f>CONVERT(INDEX(DHW_StPt_Sch_EZ!$C$31:$I$54,MATCH(Schedules_8760!$C5813,DHW_StPt_Sch_EZ!$B$31:$B$54,0),MATCH(Schedules_8760!$F5813,DHW_StPt_Sch_EZ!$C$30:$I$30,0)),"F","C")</f>
        <v>53.333333333333329</v>
      </c>
      <c r="N5813" s="12"/>
      <c r="O5813" s="12"/>
      <c r="P5813" s="12"/>
    </row>
    <row r="5814" spans="1:16" x14ac:dyDescent="0.25">
      <c r="A5814" s="35">
        <v>5813</v>
      </c>
      <c r="B5814" s="89">
        <v>243.16666666666671</v>
      </c>
      <c r="C5814" s="35">
        <f t="shared" si="450"/>
        <v>5</v>
      </c>
      <c r="D5814" s="35">
        <f t="shared" si="453"/>
        <v>243</v>
      </c>
      <c r="E5814" s="35">
        <f t="shared" si="454"/>
        <v>5</v>
      </c>
      <c r="F5814" s="35" t="str">
        <f t="shared" si="451"/>
        <v>Thursday</v>
      </c>
      <c r="G5814" s="35">
        <f t="shared" si="452"/>
        <v>8</v>
      </c>
      <c r="H5814" s="34">
        <f>CONVERT(INDEX(Htg_StPt_Sch_EZ!$C$4:$I$27,MATCH(Schedules_8760!$C5814,Htg_StPt_Sch_EZ!$B$4:$B$27,0),MATCH(Schedules_8760!$F5814,Htg_StPt_Sch_EZ!$C$3:$I$3,0)),"F","C")</f>
        <v>20.555555555555554</v>
      </c>
      <c r="I5814" s="34">
        <f>CONVERT(INDEX(Htg_StPt_Sch_EZ!$C$31:$I$54,MATCH(Schedules_8760!$C5814,Htg_StPt_Sch_EZ!$B$31:$B$54,0),MATCH(Schedules_8760!$F5814,Htg_StPt_Sch_EZ!$C$30:$I$30,0)),"F","C")</f>
        <v>19.444444444444443</v>
      </c>
      <c r="J5814" s="34">
        <f>CONVERT(INDEX(Clg_StPt_Sch_EZ!$C$4:$I$27,MATCH(Schedules_8760!$C5814,Clg_StPt_Sch_EZ!$B$4:$B$27,0),MATCH(Schedules_8760!$F5814,Clg_StPt_Sch_EZ!$C$3:$I$3,0)),"F","C")</f>
        <v>25.555555555555554</v>
      </c>
      <c r="K5814" s="34">
        <f>CONVERT(INDEX(Clg_StPt_Sch_EZ!$C$31:$I$54,MATCH(Schedules_8760!$C5814,Clg_StPt_Sch_EZ!$B$31:$B$54,0),MATCH(Schedules_8760!$F5814,Clg_StPt_Sch_EZ!$C$30:$I$30,0)),"F","C")</f>
        <v>28.333333333333332</v>
      </c>
      <c r="L5814" s="34">
        <f>CONVERT(INDEX(DHW_StPt_Sch_EZ!$C$4:$I$27,MATCH(Schedules_8760!$C5814,DHW_StPt_Sch_EZ!$B$4:$B$27,0),MATCH(Schedules_8760!$F5814,DHW_StPt_Sch_EZ!$C$3:$I$3,0)),"F","C")</f>
        <v>53.333333333333329</v>
      </c>
      <c r="M5814" s="34">
        <f>CONVERT(INDEX(DHW_StPt_Sch_EZ!$C$31:$I$54,MATCH(Schedules_8760!$C5814,DHW_StPt_Sch_EZ!$B$31:$B$54,0),MATCH(Schedules_8760!$F5814,DHW_StPt_Sch_EZ!$C$30:$I$30,0)),"F","C")</f>
        <v>53.333333333333329</v>
      </c>
      <c r="N5814" s="12"/>
      <c r="O5814" s="12"/>
      <c r="P5814" s="12"/>
    </row>
    <row r="5815" spans="1:16" x14ac:dyDescent="0.25">
      <c r="A5815" s="35">
        <v>5814</v>
      </c>
      <c r="B5815" s="89">
        <v>243.20833333333329</v>
      </c>
      <c r="C5815" s="35">
        <f t="shared" si="450"/>
        <v>6</v>
      </c>
      <c r="D5815" s="35">
        <f t="shared" si="453"/>
        <v>243</v>
      </c>
      <c r="E5815" s="35">
        <f t="shared" si="454"/>
        <v>5</v>
      </c>
      <c r="F5815" s="35" t="str">
        <f t="shared" si="451"/>
        <v>Thursday</v>
      </c>
      <c r="G5815" s="35">
        <f t="shared" si="452"/>
        <v>8</v>
      </c>
      <c r="H5815" s="34">
        <f>CONVERT(INDEX(Htg_StPt_Sch_EZ!$C$4:$I$27,MATCH(Schedules_8760!$C5815,Htg_StPt_Sch_EZ!$B$4:$B$27,0),MATCH(Schedules_8760!$F5815,Htg_StPt_Sch_EZ!$C$3:$I$3,0)),"F","C")</f>
        <v>20.555555555555554</v>
      </c>
      <c r="I5815" s="34">
        <f>CONVERT(INDEX(Htg_StPt_Sch_EZ!$C$31:$I$54,MATCH(Schedules_8760!$C5815,Htg_StPt_Sch_EZ!$B$31:$B$54,0),MATCH(Schedules_8760!$F5815,Htg_StPt_Sch_EZ!$C$30:$I$30,0)),"F","C")</f>
        <v>19.444444444444443</v>
      </c>
      <c r="J5815" s="34">
        <f>CONVERT(INDEX(Clg_StPt_Sch_EZ!$C$4:$I$27,MATCH(Schedules_8760!$C5815,Clg_StPt_Sch_EZ!$B$4:$B$27,0),MATCH(Schedules_8760!$F5815,Clg_StPt_Sch_EZ!$C$3:$I$3,0)),"F","C")</f>
        <v>25.555555555555554</v>
      </c>
      <c r="K5815" s="34">
        <f>CONVERT(INDEX(Clg_StPt_Sch_EZ!$C$31:$I$54,MATCH(Schedules_8760!$C5815,Clg_StPt_Sch_EZ!$B$31:$B$54,0),MATCH(Schedules_8760!$F5815,Clg_StPt_Sch_EZ!$C$30:$I$30,0)),"F","C")</f>
        <v>28.333333333333332</v>
      </c>
      <c r="L5815" s="34">
        <f>CONVERT(INDEX(DHW_StPt_Sch_EZ!$C$4:$I$27,MATCH(Schedules_8760!$C5815,DHW_StPt_Sch_EZ!$B$4:$B$27,0),MATCH(Schedules_8760!$F5815,DHW_StPt_Sch_EZ!$C$3:$I$3,0)),"F","C")</f>
        <v>53.333333333333329</v>
      </c>
      <c r="M5815" s="34">
        <f>CONVERT(INDEX(DHW_StPt_Sch_EZ!$C$31:$I$54,MATCH(Schedules_8760!$C5815,DHW_StPt_Sch_EZ!$B$31:$B$54,0),MATCH(Schedules_8760!$F5815,DHW_StPt_Sch_EZ!$C$30:$I$30,0)),"F","C")</f>
        <v>53.333333333333329</v>
      </c>
      <c r="N5815" s="12"/>
      <c r="O5815" s="12"/>
      <c r="P5815" s="12"/>
    </row>
    <row r="5816" spans="1:16" x14ac:dyDescent="0.25">
      <c r="A5816" s="35">
        <v>5815</v>
      </c>
      <c r="B5816" s="89">
        <v>243.25</v>
      </c>
      <c r="C5816" s="35">
        <f t="shared" si="450"/>
        <v>7</v>
      </c>
      <c r="D5816" s="35">
        <f t="shared" si="453"/>
        <v>243</v>
      </c>
      <c r="E5816" s="35">
        <f t="shared" si="454"/>
        <v>5</v>
      </c>
      <c r="F5816" s="35" t="str">
        <f t="shared" si="451"/>
        <v>Thursday</v>
      </c>
      <c r="G5816" s="35">
        <f t="shared" si="452"/>
        <v>8</v>
      </c>
      <c r="H5816" s="34">
        <f>CONVERT(INDEX(Htg_StPt_Sch_EZ!$C$4:$I$27,MATCH(Schedules_8760!$C5816,Htg_StPt_Sch_EZ!$B$4:$B$27,0),MATCH(Schedules_8760!$F5816,Htg_StPt_Sch_EZ!$C$3:$I$3,0)),"F","C")</f>
        <v>20.555555555555554</v>
      </c>
      <c r="I5816" s="34">
        <f>CONVERT(INDEX(Htg_StPt_Sch_EZ!$C$31:$I$54,MATCH(Schedules_8760!$C5816,Htg_StPt_Sch_EZ!$B$31:$B$54,0),MATCH(Schedules_8760!$F5816,Htg_StPt_Sch_EZ!$C$30:$I$30,0)),"F","C")</f>
        <v>19.444444444444443</v>
      </c>
      <c r="J5816" s="34">
        <f>CONVERT(INDEX(Clg_StPt_Sch_EZ!$C$4:$I$27,MATCH(Schedules_8760!$C5816,Clg_StPt_Sch_EZ!$B$4:$B$27,0),MATCH(Schedules_8760!$F5816,Clg_StPt_Sch_EZ!$C$3:$I$3,0)),"F","C")</f>
        <v>25.555555555555554</v>
      </c>
      <c r="K5816" s="34">
        <f>CONVERT(INDEX(Clg_StPt_Sch_EZ!$C$31:$I$54,MATCH(Schedules_8760!$C5816,Clg_StPt_Sch_EZ!$B$31:$B$54,0),MATCH(Schedules_8760!$F5816,Clg_StPt_Sch_EZ!$C$30:$I$30,0)),"F","C")</f>
        <v>28.333333333333332</v>
      </c>
      <c r="L5816" s="34">
        <f>CONVERT(INDEX(DHW_StPt_Sch_EZ!$C$4:$I$27,MATCH(Schedules_8760!$C5816,DHW_StPt_Sch_EZ!$B$4:$B$27,0),MATCH(Schedules_8760!$F5816,DHW_StPt_Sch_EZ!$C$3:$I$3,0)),"F","C")</f>
        <v>53.333333333333329</v>
      </c>
      <c r="M5816" s="34">
        <f>CONVERT(INDEX(DHW_StPt_Sch_EZ!$C$31:$I$54,MATCH(Schedules_8760!$C5816,DHW_StPt_Sch_EZ!$B$31:$B$54,0),MATCH(Schedules_8760!$F5816,DHW_StPt_Sch_EZ!$C$30:$I$30,0)),"F","C")</f>
        <v>53.333333333333329</v>
      </c>
      <c r="N5816" s="12"/>
      <c r="O5816" s="12"/>
      <c r="P5816" s="12"/>
    </row>
    <row r="5817" spans="1:16" x14ac:dyDescent="0.25">
      <c r="A5817" s="35">
        <v>5816</v>
      </c>
      <c r="B5817" s="89">
        <v>243.29166666666671</v>
      </c>
      <c r="C5817" s="35">
        <f t="shared" si="450"/>
        <v>8</v>
      </c>
      <c r="D5817" s="35">
        <f t="shared" si="453"/>
        <v>243</v>
      </c>
      <c r="E5817" s="35">
        <f t="shared" si="454"/>
        <v>5</v>
      </c>
      <c r="F5817" s="35" t="str">
        <f t="shared" si="451"/>
        <v>Thursday</v>
      </c>
      <c r="G5817" s="35">
        <f t="shared" si="452"/>
        <v>8</v>
      </c>
      <c r="H5817" s="34">
        <f>CONVERT(INDEX(Htg_StPt_Sch_EZ!$C$4:$I$27,MATCH(Schedules_8760!$C5817,Htg_StPt_Sch_EZ!$B$4:$B$27,0),MATCH(Schedules_8760!$F5817,Htg_StPt_Sch_EZ!$C$3:$I$3,0)),"F","C")</f>
        <v>20.555555555555554</v>
      </c>
      <c r="I5817" s="34">
        <f>CONVERT(INDEX(Htg_StPt_Sch_EZ!$C$31:$I$54,MATCH(Schedules_8760!$C5817,Htg_StPt_Sch_EZ!$B$31:$B$54,0),MATCH(Schedules_8760!$F5817,Htg_StPt_Sch_EZ!$C$30:$I$30,0)),"F","C")</f>
        <v>19.444444444444443</v>
      </c>
      <c r="J5817" s="34">
        <f>CONVERT(INDEX(Clg_StPt_Sch_EZ!$C$4:$I$27,MATCH(Schedules_8760!$C5817,Clg_StPt_Sch_EZ!$B$4:$B$27,0),MATCH(Schedules_8760!$F5817,Clg_StPt_Sch_EZ!$C$3:$I$3,0)),"F","C")</f>
        <v>25.555555555555554</v>
      </c>
      <c r="K5817" s="34">
        <f>CONVERT(INDEX(Clg_StPt_Sch_EZ!$C$31:$I$54,MATCH(Schedules_8760!$C5817,Clg_StPt_Sch_EZ!$B$31:$B$54,0),MATCH(Schedules_8760!$F5817,Clg_StPt_Sch_EZ!$C$30:$I$30,0)),"F","C")</f>
        <v>25</v>
      </c>
      <c r="L5817" s="34">
        <f>CONVERT(INDEX(DHW_StPt_Sch_EZ!$C$4:$I$27,MATCH(Schedules_8760!$C5817,DHW_StPt_Sch_EZ!$B$4:$B$27,0),MATCH(Schedules_8760!$F5817,DHW_StPt_Sch_EZ!$C$3:$I$3,0)),"F","C")</f>
        <v>53.333333333333329</v>
      </c>
      <c r="M5817" s="34">
        <f>CONVERT(INDEX(DHW_StPt_Sch_EZ!$C$31:$I$54,MATCH(Schedules_8760!$C5817,DHW_StPt_Sch_EZ!$B$31:$B$54,0),MATCH(Schedules_8760!$F5817,DHW_StPt_Sch_EZ!$C$30:$I$30,0)),"F","C")</f>
        <v>53.333333333333329</v>
      </c>
      <c r="N5817" s="12"/>
      <c r="O5817" s="12"/>
      <c r="P5817" s="12"/>
    </row>
    <row r="5818" spans="1:16" x14ac:dyDescent="0.25">
      <c r="A5818" s="35">
        <v>5817</v>
      </c>
      <c r="B5818" s="89">
        <v>243.33333333333329</v>
      </c>
      <c r="C5818" s="35">
        <f t="shared" si="450"/>
        <v>9</v>
      </c>
      <c r="D5818" s="35">
        <f t="shared" si="453"/>
        <v>243</v>
      </c>
      <c r="E5818" s="35">
        <f t="shared" si="454"/>
        <v>5</v>
      </c>
      <c r="F5818" s="35" t="str">
        <f t="shared" si="451"/>
        <v>Thursday</v>
      </c>
      <c r="G5818" s="35">
        <f t="shared" si="452"/>
        <v>8</v>
      </c>
      <c r="H5818" s="34">
        <f>CONVERT(INDEX(Htg_StPt_Sch_EZ!$C$4:$I$27,MATCH(Schedules_8760!$C5818,Htg_StPt_Sch_EZ!$B$4:$B$27,0),MATCH(Schedules_8760!$F5818,Htg_StPt_Sch_EZ!$C$3:$I$3,0)),"F","C")</f>
        <v>20.555555555555554</v>
      </c>
      <c r="I5818" s="34">
        <f>CONVERT(INDEX(Htg_StPt_Sch_EZ!$C$31:$I$54,MATCH(Schedules_8760!$C5818,Htg_StPt_Sch_EZ!$B$31:$B$54,0),MATCH(Schedules_8760!$F5818,Htg_StPt_Sch_EZ!$C$30:$I$30,0)),"F","C")</f>
        <v>19.444444444444443</v>
      </c>
      <c r="J5818" s="34">
        <f>CONVERT(INDEX(Clg_StPt_Sch_EZ!$C$4:$I$27,MATCH(Schedules_8760!$C5818,Clg_StPt_Sch_EZ!$B$4:$B$27,0),MATCH(Schedules_8760!$F5818,Clg_StPt_Sch_EZ!$C$3:$I$3,0)),"F","C")</f>
        <v>25.555555555555554</v>
      </c>
      <c r="K5818" s="34">
        <f>CONVERT(INDEX(Clg_StPt_Sch_EZ!$C$31:$I$54,MATCH(Schedules_8760!$C5818,Clg_StPt_Sch_EZ!$B$31:$B$54,0),MATCH(Schedules_8760!$F5818,Clg_StPt_Sch_EZ!$C$30:$I$30,0)),"F","C")</f>
        <v>25</v>
      </c>
      <c r="L5818" s="34">
        <f>CONVERT(INDEX(DHW_StPt_Sch_EZ!$C$4:$I$27,MATCH(Schedules_8760!$C5818,DHW_StPt_Sch_EZ!$B$4:$B$27,0),MATCH(Schedules_8760!$F5818,DHW_StPt_Sch_EZ!$C$3:$I$3,0)),"F","C")</f>
        <v>53.333333333333329</v>
      </c>
      <c r="M5818" s="34">
        <f>CONVERT(INDEX(DHW_StPt_Sch_EZ!$C$31:$I$54,MATCH(Schedules_8760!$C5818,DHW_StPt_Sch_EZ!$B$31:$B$54,0),MATCH(Schedules_8760!$F5818,DHW_StPt_Sch_EZ!$C$30:$I$30,0)),"F","C")</f>
        <v>53.333333333333329</v>
      </c>
      <c r="N5818" s="12"/>
      <c r="O5818" s="12"/>
      <c r="P5818" s="12"/>
    </row>
    <row r="5819" spans="1:16" x14ac:dyDescent="0.25">
      <c r="A5819" s="35">
        <v>5818</v>
      </c>
      <c r="B5819" s="89">
        <v>243.375</v>
      </c>
      <c r="C5819" s="35">
        <f t="shared" si="450"/>
        <v>10</v>
      </c>
      <c r="D5819" s="35">
        <f t="shared" si="453"/>
        <v>243</v>
      </c>
      <c r="E5819" s="35">
        <f t="shared" si="454"/>
        <v>5</v>
      </c>
      <c r="F5819" s="35" t="str">
        <f t="shared" si="451"/>
        <v>Thursday</v>
      </c>
      <c r="G5819" s="35">
        <f t="shared" si="452"/>
        <v>8</v>
      </c>
      <c r="H5819" s="34">
        <f>CONVERT(INDEX(Htg_StPt_Sch_EZ!$C$4:$I$27,MATCH(Schedules_8760!$C5819,Htg_StPt_Sch_EZ!$B$4:$B$27,0),MATCH(Schedules_8760!$F5819,Htg_StPt_Sch_EZ!$C$3:$I$3,0)),"F","C")</f>
        <v>20.555555555555554</v>
      </c>
      <c r="I5819" s="34">
        <f>CONVERT(INDEX(Htg_StPt_Sch_EZ!$C$31:$I$54,MATCH(Schedules_8760!$C5819,Htg_StPt_Sch_EZ!$B$31:$B$54,0),MATCH(Schedules_8760!$F5819,Htg_StPt_Sch_EZ!$C$30:$I$30,0)),"F","C")</f>
        <v>19.444444444444443</v>
      </c>
      <c r="J5819" s="34">
        <f>CONVERT(INDEX(Clg_StPt_Sch_EZ!$C$4:$I$27,MATCH(Schedules_8760!$C5819,Clg_StPt_Sch_EZ!$B$4:$B$27,0),MATCH(Schedules_8760!$F5819,Clg_StPt_Sch_EZ!$C$3:$I$3,0)),"F","C")</f>
        <v>25.555555555555554</v>
      </c>
      <c r="K5819" s="34">
        <f>CONVERT(INDEX(Clg_StPt_Sch_EZ!$C$31:$I$54,MATCH(Schedules_8760!$C5819,Clg_StPt_Sch_EZ!$B$31:$B$54,0),MATCH(Schedules_8760!$F5819,Clg_StPt_Sch_EZ!$C$30:$I$30,0)),"F","C")</f>
        <v>25</v>
      </c>
      <c r="L5819" s="34">
        <f>CONVERT(INDEX(DHW_StPt_Sch_EZ!$C$4:$I$27,MATCH(Schedules_8760!$C5819,DHW_StPt_Sch_EZ!$B$4:$B$27,0),MATCH(Schedules_8760!$F5819,DHW_StPt_Sch_EZ!$C$3:$I$3,0)),"F","C")</f>
        <v>53.333333333333329</v>
      </c>
      <c r="M5819" s="34">
        <f>CONVERT(INDEX(DHW_StPt_Sch_EZ!$C$31:$I$54,MATCH(Schedules_8760!$C5819,DHW_StPt_Sch_EZ!$B$31:$B$54,0),MATCH(Schedules_8760!$F5819,DHW_StPt_Sch_EZ!$C$30:$I$30,0)),"F","C")</f>
        <v>53.333333333333329</v>
      </c>
      <c r="N5819" s="12"/>
      <c r="O5819" s="12"/>
      <c r="P5819" s="12"/>
    </row>
    <row r="5820" spans="1:16" x14ac:dyDescent="0.25">
      <c r="A5820" s="35">
        <v>5819</v>
      </c>
      <c r="B5820" s="89">
        <v>243.41666666666671</v>
      </c>
      <c r="C5820" s="35">
        <f t="shared" si="450"/>
        <v>11</v>
      </c>
      <c r="D5820" s="35">
        <f t="shared" si="453"/>
        <v>243</v>
      </c>
      <c r="E5820" s="35">
        <f t="shared" si="454"/>
        <v>5</v>
      </c>
      <c r="F5820" s="35" t="str">
        <f t="shared" si="451"/>
        <v>Thursday</v>
      </c>
      <c r="G5820" s="35">
        <f t="shared" si="452"/>
        <v>8</v>
      </c>
      <c r="H5820" s="34">
        <f>CONVERT(INDEX(Htg_StPt_Sch_EZ!$C$4:$I$27,MATCH(Schedules_8760!$C5820,Htg_StPt_Sch_EZ!$B$4:$B$27,0),MATCH(Schedules_8760!$F5820,Htg_StPt_Sch_EZ!$C$3:$I$3,0)),"F","C")</f>
        <v>20.555555555555554</v>
      </c>
      <c r="I5820" s="34">
        <f>CONVERT(INDEX(Htg_StPt_Sch_EZ!$C$31:$I$54,MATCH(Schedules_8760!$C5820,Htg_StPt_Sch_EZ!$B$31:$B$54,0),MATCH(Schedules_8760!$F5820,Htg_StPt_Sch_EZ!$C$30:$I$30,0)),"F","C")</f>
        <v>19.444444444444443</v>
      </c>
      <c r="J5820" s="34">
        <f>CONVERT(INDEX(Clg_StPt_Sch_EZ!$C$4:$I$27,MATCH(Schedules_8760!$C5820,Clg_StPt_Sch_EZ!$B$4:$B$27,0),MATCH(Schedules_8760!$F5820,Clg_StPt_Sch_EZ!$C$3:$I$3,0)),"F","C")</f>
        <v>25.555555555555554</v>
      </c>
      <c r="K5820" s="34">
        <f>CONVERT(INDEX(Clg_StPt_Sch_EZ!$C$31:$I$54,MATCH(Schedules_8760!$C5820,Clg_StPt_Sch_EZ!$B$31:$B$54,0),MATCH(Schedules_8760!$F5820,Clg_StPt_Sch_EZ!$C$30:$I$30,0)),"F","C")</f>
        <v>25</v>
      </c>
      <c r="L5820" s="34">
        <f>CONVERT(INDEX(DHW_StPt_Sch_EZ!$C$4:$I$27,MATCH(Schedules_8760!$C5820,DHW_StPt_Sch_EZ!$B$4:$B$27,0),MATCH(Schedules_8760!$F5820,DHW_StPt_Sch_EZ!$C$3:$I$3,0)),"F","C")</f>
        <v>53.333333333333329</v>
      </c>
      <c r="M5820" s="34">
        <f>CONVERT(INDEX(DHW_StPt_Sch_EZ!$C$31:$I$54,MATCH(Schedules_8760!$C5820,DHW_StPt_Sch_EZ!$B$31:$B$54,0),MATCH(Schedules_8760!$F5820,DHW_StPt_Sch_EZ!$C$30:$I$30,0)),"F","C")</f>
        <v>53.333333333333329</v>
      </c>
      <c r="N5820" s="12"/>
      <c r="O5820" s="12"/>
      <c r="P5820" s="12"/>
    </row>
    <row r="5821" spans="1:16" x14ac:dyDescent="0.25">
      <c r="A5821" s="35">
        <v>5820</v>
      </c>
      <c r="B5821" s="89">
        <v>243.45833333333329</v>
      </c>
      <c r="C5821" s="35">
        <f t="shared" si="450"/>
        <v>12</v>
      </c>
      <c r="D5821" s="35">
        <f t="shared" si="453"/>
        <v>243</v>
      </c>
      <c r="E5821" s="35">
        <f t="shared" si="454"/>
        <v>5</v>
      </c>
      <c r="F5821" s="35" t="str">
        <f t="shared" si="451"/>
        <v>Thursday</v>
      </c>
      <c r="G5821" s="35">
        <f t="shared" si="452"/>
        <v>8</v>
      </c>
      <c r="H5821" s="34">
        <f>CONVERT(INDEX(Htg_StPt_Sch_EZ!$C$4:$I$27,MATCH(Schedules_8760!$C5821,Htg_StPt_Sch_EZ!$B$4:$B$27,0),MATCH(Schedules_8760!$F5821,Htg_StPt_Sch_EZ!$C$3:$I$3,0)),"F","C")</f>
        <v>20.555555555555554</v>
      </c>
      <c r="I5821" s="34">
        <f>CONVERT(INDEX(Htg_StPt_Sch_EZ!$C$31:$I$54,MATCH(Schedules_8760!$C5821,Htg_StPt_Sch_EZ!$B$31:$B$54,0),MATCH(Schedules_8760!$F5821,Htg_StPt_Sch_EZ!$C$30:$I$30,0)),"F","C")</f>
        <v>19.444444444444443</v>
      </c>
      <c r="J5821" s="34">
        <f>CONVERT(INDEX(Clg_StPt_Sch_EZ!$C$4:$I$27,MATCH(Schedules_8760!$C5821,Clg_StPt_Sch_EZ!$B$4:$B$27,0),MATCH(Schedules_8760!$F5821,Clg_StPt_Sch_EZ!$C$3:$I$3,0)),"F","C")</f>
        <v>25.555555555555554</v>
      </c>
      <c r="K5821" s="34">
        <f>CONVERT(INDEX(Clg_StPt_Sch_EZ!$C$31:$I$54,MATCH(Schedules_8760!$C5821,Clg_StPt_Sch_EZ!$B$31:$B$54,0),MATCH(Schedules_8760!$F5821,Clg_StPt_Sch_EZ!$C$30:$I$30,0)),"F","C")</f>
        <v>25</v>
      </c>
      <c r="L5821" s="34">
        <f>CONVERT(INDEX(DHW_StPt_Sch_EZ!$C$4:$I$27,MATCH(Schedules_8760!$C5821,DHW_StPt_Sch_EZ!$B$4:$B$27,0),MATCH(Schedules_8760!$F5821,DHW_StPt_Sch_EZ!$C$3:$I$3,0)),"F","C")</f>
        <v>53.333333333333329</v>
      </c>
      <c r="M5821" s="34">
        <f>CONVERT(INDEX(DHW_StPt_Sch_EZ!$C$31:$I$54,MATCH(Schedules_8760!$C5821,DHW_StPt_Sch_EZ!$B$31:$B$54,0),MATCH(Schedules_8760!$F5821,DHW_StPt_Sch_EZ!$C$30:$I$30,0)),"F","C")</f>
        <v>53.333333333333329</v>
      </c>
      <c r="N5821" s="12"/>
      <c r="O5821" s="12"/>
      <c r="P5821" s="12"/>
    </row>
    <row r="5822" spans="1:16" x14ac:dyDescent="0.25">
      <c r="A5822" s="35">
        <v>5821</v>
      </c>
      <c r="B5822" s="89">
        <v>243.5</v>
      </c>
      <c r="C5822" s="35">
        <f t="shared" si="450"/>
        <v>13</v>
      </c>
      <c r="D5822" s="35">
        <f t="shared" si="453"/>
        <v>243</v>
      </c>
      <c r="E5822" s="35">
        <f t="shared" si="454"/>
        <v>5</v>
      </c>
      <c r="F5822" s="35" t="str">
        <f t="shared" si="451"/>
        <v>Thursday</v>
      </c>
      <c r="G5822" s="35">
        <f t="shared" si="452"/>
        <v>8</v>
      </c>
      <c r="H5822" s="34">
        <f>CONVERT(INDEX(Htg_StPt_Sch_EZ!$C$4:$I$27,MATCH(Schedules_8760!$C5822,Htg_StPt_Sch_EZ!$B$4:$B$27,0),MATCH(Schedules_8760!$F5822,Htg_StPt_Sch_EZ!$C$3:$I$3,0)),"F","C")</f>
        <v>20.555555555555554</v>
      </c>
      <c r="I5822" s="34">
        <f>CONVERT(INDEX(Htg_StPt_Sch_EZ!$C$31:$I$54,MATCH(Schedules_8760!$C5822,Htg_StPt_Sch_EZ!$B$31:$B$54,0),MATCH(Schedules_8760!$F5822,Htg_StPt_Sch_EZ!$C$30:$I$30,0)),"F","C")</f>
        <v>19.444444444444443</v>
      </c>
      <c r="J5822" s="34">
        <f>CONVERT(INDEX(Clg_StPt_Sch_EZ!$C$4:$I$27,MATCH(Schedules_8760!$C5822,Clg_StPt_Sch_EZ!$B$4:$B$27,0),MATCH(Schedules_8760!$F5822,Clg_StPt_Sch_EZ!$C$3:$I$3,0)),"F","C")</f>
        <v>25.555555555555554</v>
      </c>
      <c r="K5822" s="34">
        <f>CONVERT(INDEX(Clg_StPt_Sch_EZ!$C$31:$I$54,MATCH(Schedules_8760!$C5822,Clg_StPt_Sch_EZ!$B$31:$B$54,0),MATCH(Schedules_8760!$F5822,Clg_StPt_Sch_EZ!$C$30:$I$30,0)),"F","C")</f>
        <v>25</v>
      </c>
      <c r="L5822" s="34">
        <f>CONVERT(INDEX(DHW_StPt_Sch_EZ!$C$4:$I$27,MATCH(Schedules_8760!$C5822,DHW_StPt_Sch_EZ!$B$4:$B$27,0),MATCH(Schedules_8760!$F5822,DHW_StPt_Sch_EZ!$C$3:$I$3,0)),"F","C")</f>
        <v>53.333333333333329</v>
      </c>
      <c r="M5822" s="34">
        <f>CONVERT(INDEX(DHW_StPt_Sch_EZ!$C$31:$I$54,MATCH(Schedules_8760!$C5822,DHW_StPt_Sch_EZ!$B$31:$B$54,0),MATCH(Schedules_8760!$F5822,DHW_StPt_Sch_EZ!$C$30:$I$30,0)),"F","C")</f>
        <v>53.333333333333329</v>
      </c>
      <c r="N5822" s="12"/>
      <c r="O5822" s="12"/>
      <c r="P5822" s="12"/>
    </row>
    <row r="5823" spans="1:16" x14ac:dyDescent="0.25">
      <c r="A5823" s="35">
        <v>5822</v>
      </c>
      <c r="B5823" s="89">
        <v>243.54166666666671</v>
      </c>
      <c r="C5823" s="35">
        <f t="shared" si="450"/>
        <v>14</v>
      </c>
      <c r="D5823" s="35">
        <f t="shared" si="453"/>
        <v>243</v>
      </c>
      <c r="E5823" s="35">
        <f t="shared" si="454"/>
        <v>5</v>
      </c>
      <c r="F5823" s="35" t="str">
        <f t="shared" si="451"/>
        <v>Thursday</v>
      </c>
      <c r="G5823" s="35">
        <f t="shared" si="452"/>
        <v>8</v>
      </c>
      <c r="H5823" s="34">
        <f>CONVERT(INDEX(Htg_StPt_Sch_EZ!$C$4:$I$27,MATCH(Schedules_8760!$C5823,Htg_StPt_Sch_EZ!$B$4:$B$27,0),MATCH(Schedules_8760!$F5823,Htg_StPt_Sch_EZ!$C$3:$I$3,0)),"F","C")</f>
        <v>20.555555555555554</v>
      </c>
      <c r="I5823" s="34">
        <f>CONVERT(INDEX(Htg_StPt_Sch_EZ!$C$31:$I$54,MATCH(Schedules_8760!$C5823,Htg_StPt_Sch_EZ!$B$31:$B$54,0),MATCH(Schedules_8760!$F5823,Htg_StPt_Sch_EZ!$C$30:$I$30,0)),"F","C")</f>
        <v>19.444444444444443</v>
      </c>
      <c r="J5823" s="34">
        <f>CONVERT(INDEX(Clg_StPt_Sch_EZ!$C$4:$I$27,MATCH(Schedules_8760!$C5823,Clg_StPt_Sch_EZ!$B$4:$B$27,0),MATCH(Schedules_8760!$F5823,Clg_StPt_Sch_EZ!$C$3:$I$3,0)),"F","C")</f>
        <v>25.555555555555554</v>
      </c>
      <c r="K5823" s="34">
        <f>CONVERT(INDEX(Clg_StPt_Sch_EZ!$C$31:$I$54,MATCH(Schedules_8760!$C5823,Clg_StPt_Sch_EZ!$B$31:$B$54,0),MATCH(Schedules_8760!$F5823,Clg_StPt_Sch_EZ!$C$30:$I$30,0)),"F","C")</f>
        <v>25</v>
      </c>
      <c r="L5823" s="34">
        <f>CONVERT(INDEX(DHW_StPt_Sch_EZ!$C$4:$I$27,MATCH(Schedules_8760!$C5823,DHW_StPt_Sch_EZ!$B$4:$B$27,0),MATCH(Schedules_8760!$F5823,DHW_StPt_Sch_EZ!$C$3:$I$3,0)),"F","C")</f>
        <v>53.333333333333329</v>
      </c>
      <c r="M5823" s="34">
        <f>CONVERT(INDEX(DHW_StPt_Sch_EZ!$C$31:$I$54,MATCH(Schedules_8760!$C5823,DHW_StPt_Sch_EZ!$B$31:$B$54,0),MATCH(Schedules_8760!$F5823,DHW_StPt_Sch_EZ!$C$30:$I$30,0)),"F","C")</f>
        <v>53.333333333333329</v>
      </c>
      <c r="N5823" s="12"/>
      <c r="O5823" s="12"/>
      <c r="P5823" s="12"/>
    </row>
    <row r="5824" spans="1:16" x14ac:dyDescent="0.25">
      <c r="A5824" s="35">
        <v>5823</v>
      </c>
      <c r="B5824" s="89">
        <v>243.58333333333329</v>
      </c>
      <c r="C5824" s="35">
        <f t="shared" si="450"/>
        <v>15</v>
      </c>
      <c r="D5824" s="35">
        <f t="shared" si="453"/>
        <v>243</v>
      </c>
      <c r="E5824" s="35">
        <f t="shared" si="454"/>
        <v>5</v>
      </c>
      <c r="F5824" s="35" t="str">
        <f t="shared" si="451"/>
        <v>Thursday</v>
      </c>
      <c r="G5824" s="35">
        <f t="shared" si="452"/>
        <v>8</v>
      </c>
      <c r="H5824" s="34">
        <f>CONVERT(INDEX(Htg_StPt_Sch_EZ!$C$4:$I$27,MATCH(Schedules_8760!$C5824,Htg_StPt_Sch_EZ!$B$4:$B$27,0),MATCH(Schedules_8760!$F5824,Htg_StPt_Sch_EZ!$C$3:$I$3,0)),"F","C")</f>
        <v>20.555555555555554</v>
      </c>
      <c r="I5824" s="34">
        <f>CONVERT(INDEX(Htg_StPt_Sch_EZ!$C$31:$I$54,MATCH(Schedules_8760!$C5824,Htg_StPt_Sch_EZ!$B$31:$B$54,0),MATCH(Schedules_8760!$F5824,Htg_StPt_Sch_EZ!$C$30:$I$30,0)),"F","C")</f>
        <v>21.111111111111111</v>
      </c>
      <c r="J5824" s="34">
        <f>CONVERT(INDEX(Clg_StPt_Sch_EZ!$C$4:$I$27,MATCH(Schedules_8760!$C5824,Clg_StPt_Sch_EZ!$B$4:$B$27,0),MATCH(Schedules_8760!$F5824,Clg_StPt_Sch_EZ!$C$3:$I$3,0)),"F","C")</f>
        <v>25.555555555555554</v>
      </c>
      <c r="K5824" s="34">
        <f>CONVERT(INDEX(Clg_StPt_Sch_EZ!$C$31:$I$54,MATCH(Schedules_8760!$C5824,Clg_StPt_Sch_EZ!$B$31:$B$54,0),MATCH(Schedules_8760!$F5824,Clg_StPt_Sch_EZ!$C$30:$I$30,0)),"F","C")</f>
        <v>25</v>
      </c>
      <c r="L5824" s="34">
        <f>CONVERT(INDEX(DHW_StPt_Sch_EZ!$C$4:$I$27,MATCH(Schedules_8760!$C5824,DHW_StPt_Sch_EZ!$B$4:$B$27,0),MATCH(Schedules_8760!$F5824,DHW_StPt_Sch_EZ!$C$3:$I$3,0)),"F","C")</f>
        <v>53.333333333333329</v>
      </c>
      <c r="M5824" s="34">
        <f>CONVERT(INDEX(DHW_StPt_Sch_EZ!$C$31:$I$54,MATCH(Schedules_8760!$C5824,DHW_StPt_Sch_EZ!$B$31:$B$54,0),MATCH(Schedules_8760!$F5824,DHW_StPt_Sch_EZ!$C$30:$I$30,0)),"F","C")</f>
        <v>53.333333333333329</v>
      </c>
      <c r="N5824" s="12"/>
      <c r="O5824" s="12"/>
      <c r="P5824" s="12"/>
    </row>
    <row r="5825" spans="1:16" x14ac:dyDescent="0.25">
      <c r="A5825" s="35">
        <v>5824</v>
      </c>
      <c r="B5825" s="89">
        <v>243.625</v>
      </c>
      <c r="C5825" s="35">
        <f t="shared" si="450"/>
        <v>16</v>
      </c>
      <c r="D5825" s="35">
        <f t="shared" si="453"/>
        <v>243</v>
      </c>
      <c r="E5825" s="35">
        <f t="shared" si="454"/>
        <v>5</v>
      </c>
      <c r="F5825" s="35" t="str">
        <f t="shared" si="451"/>
        <v>Thursday</v>
      </c>
      <c r="G5825" s="35">
        <f t="shared" si="452"/>
        <v>8</v>
      </c>
      <c r="H5825" s="34">
        <f>CONVERT(INDEX(Htg_StPt_Sch_EZ!$C$4:$I$27,MATCH(Schedules_8760!$C5825,Htg_StPt_Sch_EZ!$B$4:$B$27,0),MATCH(Schedules_8760!$F5825,Htg_StPt_Sch_EZ!$C$3:$I$3,0)),"F","C")</f>
        <v>20.555555555555554</v>
      </c>
      <c r="I5825" s="34">
        <f>CONVERT(INDEX(Htg_StPt_Sch_EZ!$C$31:$I$54,MATCH(Schedules_8760!$C5825,Htg_StPt_Sch_EZ!$B$31:$B$54,0),MATCH(Schedules_8760!$F5825,Htg_StPt_Sch_EZ!$C$30:$I$30,0)),"F","C")</f>
        <v>21.111111111111111</v>
      </c>
      <c r="J5825" s="34">
        <f>CONVERT(INDEX(Clg_StPt_Sch_EZ!$C$4:$I$27,MATCH(Schedules_8760!$C5825,Clg_StPt_Sch_EZ!$B$4:$B$27,0),MATCH(Schedules_8760!$F5825,Clg_StPt_Sch_EZ!$C$3:$I$3,0)),"F","C")</f>
        <v>25.555555555555554</v>
      </c>
      <c r="K5825" s="34">
        <f>CONVERT(INDEX(Clg_StPt_Sch_EZ!$C$31:$I$54,MATCH(Schedules_8760!$C5825,Clg_StPt_Sch_EZ!$B$31:$B$54,0),MATCH(Schedules_8760!$F5825,Clg_StPt_Sch_EZ!$C$30:$I$30,0)),"F","C")</f>
        <v>25</v>
      </c>
      <c r="L5825" s="34">
        <f>CONVERT(INDEX(DHW_StPt_Sch_EZ!$C$4:$I$27,MATCH(Schedules_8760!$C5825,DHW_StPt_Sch_EZ!$B$4:$B$27,0),MATCH(Schedules_8760!$F5825,DHW_StPt_Sch_EZ!$C$3:$I$3,0)),"F","C")</f>
        <v>53.333333333333329</v>
      </c>
      <c r="M5825" s="34">
        <f>CONVERT(INDEX(DHW_StPt_Sch_EZ!$C$31:$I$54,MATCH(Schedules_8760!$C5825,DHW_StPt_Sch_EZ!$B$31:$B$54,0),MATCH(Schedules_8760!$F5825,DHW_StPt_Sch_EZ!$C$30:$I$30,0)),"F","C")</f>
        <v>53.333333333333329</v>
      </c>
      <c r="N5825" s="12"/>
      <c r="O5825" s="12"/>
      <c r="P5825" s="12"/>
    </row>
    <row r="5826" spans="1:16" x14ac:dyDescent="0.25">
      <c r="A5826" s="35">
        <v>5825</v>
      </c>
      <c r="B5826" s="89">
        <v>243.66666666666671</v>
      </c>
      <c r="C5826" s="35">
        <f t="shared" ref="C5826:C5889" si="455">HOUR(B5826)+1</f>
        <v>17</v>
      </c>
      <c r="D5826" s="35">
        <f t="shared" si="453"/>
        <v>243</v>
      </c>
      <c r="E5826" s="35">
        <f t="shared" si="454"/>
        <v>5</v>
      </c>
      <c r="F5826" s="35" t="str">
        <f t="shared" ref="F5826:F5889" si="456">IF(E5826=1,"Sunday",IF(E5826=2,"Monday",IF(E5826=3,"Tuesday",IF(E5826=4,"Wednesday",IF(E5826=5,"Thursday",IF(E5826=6,"Friday","Saturday"))))))</f>
        <v>Thursday</v>
      </c>
      <c r="G5826" s="35">
        <f t="shared" ref="G5826:G5889" si="457">MONTH(B5826)</f>
        <v>8</v>
      </c>
      <c r="H5826" s="34">
        <f>CONVERT(INDEX(Htg_StPt_Sch_EZ!$C$4:$I$27,MATCH(Schedules_8760!$C5826,Htg_StPt_Sch_EZ!$B$4:$B$27,0),MATCH(Schedules_8760!$F5826,Htg_StPt_Sch_EZ!$C$3:$I$3,0)),"F","C")</f>
        <v>20.555555555555554</v>
      </c>
      <c r="I5826" s="34">
        <f>CONVERT(INDEX(Htg_StPt_Sch_EZ!$C$31:$I$54,MATCH(Schedules_8760!$C5826,Htg_StPt_Sch_EZ!$B$31:$B$54,0),MATCH(Schedules_8760!$F5826,Htg_StPt_Sch_EZ!$C$30:$I$30,0)),"F","C")</f>
        <v>17.777777777777779</v>
      </c>
      <c r="J5826" s="34">
        <f>CONVERT(INDEX(Clg_StPt_Sch_EZ!$C$4:$I$27,MATCH(Schedules_8760!$C5826,Clg_StPt_Sch_EZ!$B$4:$B$27,0),MATCH(Schedules_8760!$F5826,Clg_StPt_Sch_EZ!$C$3:$I$3,0)),"F","C")</f>
        <v>25.555555555555554</v>
      </c>
      <c r="K5826" s="34">
        <f>CONVERT(INDEX(Clg_StPt_Sch_EZ!$C$31:$I$54,MATCH(Schedules_8760!$C5826,Clg_StPt_Sch_EZ!$B$31:$B$54,0),MATCH(Schedules_8760!$F5826,Clg_StPt_Sch_EZ!$C$30:$I$30,0)),"F","C")</f>
        <v>25</v>
      </c>
      <c r="L5826" s="34">
        <f>CONVERT(INDEX(DHW_StPt_Sch_EZ!$C$4:$I$27,MATCH(Schedules_8760!$C5826,DHW_StPt_Sch_EZ!$B$4:$B$27,0),MATCH(Schedules_8760!$F5826,DHW_StPt_Sch_EZ!$C$3:$I$3,0)),"F","C")</f>
        <v>53.333333333333329</v>
      </c>
      <c r="M5826" s="34">
        <f>CONVERT(INDEX(DHW_StPt_Sch_EZ!$C$31:$I$54,MATCH(Schedules_8760!$C5826,DHW_StPt_Sch_EZ!$B$31:$B$54,0),MATCH(Schedules_8760!$F5826,DHW_StPt_Sch_EZ!$C$30:$I$30,0)),"F","C")</f>
        <v>53.333333333333329</v>
      </c>
      <c r="N5826" s="12"/>
      <c r="O5826" s="12"/>
      <c r="P5826" s="12"/>
    </row>
    <row r="5827" spans="1:16" x14ac:dyDescent="0.25">
      <c r="A5827" s="35">
        <v>5826</v>
      </c>
      <c r="B5827" s="89">
        <v>243.70833333333329</v>
      </c>
      <c r="C5827" s="35">
        <f t="shared" si="455"/>
        <v>18</v>
      </c>
      <c r="D5827" s="35">
        <f t="shared" ref="D5827:D5890" si="458">IF(C5827=1,D5826+1,D5826)</f>
        <v>243</v>
      </c>
      <c r="E5827" s="35">
        <f t="shared" ref="E5827:E5890" si="459">IF(AND(C5827=1,E5826=7),1,IF(C5827=1,E5826+1,E5826))</f>
        <v>5</v>
      </c>
      <c r="F5827" s="35" t="str">
        <f t="shared" si="456"/>
        <v>Thursday</v>
      </c>
      <c r="G5827" s="35">
        <f t="shared" si="457"/>
        <v>8</v>
      </c>
      <c r="H5827" s="34">
        <f>CONVERT(INDEX(Htg_StPt_Sch_EZ!$C$4:$I$27,MATCH(Schedules_8760!$C5827,Htg_StPt_Sch_EZ!$B$4:$B$27,0),MATCH(Schedules_8760!$F5827,Htg_StPt_Sch_EZ!$C$3:$I$3,0)),"F","C")</f>
        <v>20.555555555555554</v>
      </c>
      <c r="I5827" s="34">
        <f>CONVERT(INDEX(Htg_StPt_Sch_EZ!$C$31:$I$54,MATCH(Schedules_8760!$C5827,Htg_StPt_Sch_EZ!$B$31:$B$54,0),MATCH(Schedules_8760!$F5827,Htg_StPt_Sch_EZ!$C$30:$I$30,0)),"F","C")</f>
        <v>17.777777777777779</v>
      </c>
      <c r="J5827" s="34">
        <f>CONVERT(INDEX(Clg_StPt_Sch_EZ!$C$4:$I$27,MATCH(Schedules_8760!$C5827,Clg_StPt_Sch_EZ!$B$4:$B$27,0),MATCH(Schedules_8760!$F5827,Clg_StPt_Sch_EZ!$C$3:$I$3,0)),"F","C")</f>
        <v>25.555555555555554</v>
      </c>
      <c r="K5827" s="34">
        <f>CONVERT(INDEX(Clg_StPt_Sch_EZ!$C$31:$I$54,MATCH(Schedules_8760!$C5827,Clg_StPt_Sch_EZ!$B$31:$B$54,0),MATCH(Schedules_8760!$F5827,Clg_StPt_Sch_EZ!$C$30:$I$30,0)),"F","C")</f>
        <v>28.333333333333332</v>
      </c>
      <c r="L5827" s="34">
        <f>CONVERT(INDEX(DHW_StPt_Sch_EZ!$C$4:$I$27,MATCH(Schedules_8760!$C5827,DHW_StPt_Sch_EZ!$B$4:$B$27,0),MATCH(Schedules_8760!$F5827,DHW_StPt_Sch_EZ!$C$3:$I$3,0)),"F","C")</f>
        <v>53.333333333333329</v>
      </c>
      <c r="M5827" s="34">
        <f>CONVERT(INDEX(DHW_StPt_Sch_EZ!$C$31:$I$54,MATCH(Schedules_8760!$C5827,DHW_StPt_Sch_EZ!$B$31:$B$54,0),MATCH(Schedules_8760!$F5827,DHW_StPt_Sch_EZ!$C$30:$I$30,0)),"F","C")</f>
        <v>53.333333333333329</v>
      </c>
      <c r="N5827" s="12"/>
      <c r="O5827" s="12"/>
      <c r="P5827" s="12"/>
    </row>
    <row r="5828" spans="1:16" x14ac:dyDescent="0.25">
      <c r="A5828" s="35">
        <v>5827</v>
      </c>
      <c r="B5828" s="89">
        <v>243.75</v>
      </c>
      <c r="C5828" s="35">
        <f t="shared" si="455"/>
        <v>19</v>
      </c>
      <c r="D5828" s="35">
        <f t="shared" si="458"/>
        <v>243</v>
      </c>
      <c r="E5828" s="35">
        <f t="shared" si="459"/>
        <v>5</v>
      </c>
      <c r="F5828" s="35" t="str">
        <f t="shared" si="456"/>
        <v>Thursday</v>
      </c>
      <c r="G5828" s="35">
        <f t="shared" si="457"/>
        <v>8</v>
      </c>
      <c r="H5828" s="34">
        <f>CONVERT(INDEX(Htg_StPt_Sch_EZ!$C$4:$I$27,MATCH(Schedules_8760!$C5828,Htg_StPt_Sch_EZ!$B$4:$B$27,0),MATCH(Schedules_8760!$F5828,Htg_StPt_Sch_EZ!$C$3:$I$3,0)),"F","C")</f>
        <v>20.555555555555554</v>
      </c>
      <c r="I5828" s="34">
        <f>CONVERT(INDEX(Htg_StPt_Sch_EZ!$C$31:$I$54,MATCH(Schedules_8760!$C5828,Htg_StPt_Sch_EZ!$B$31:$B$54,0),MATCH(Schedules_8760!$F5828,Htg_StPt_Sch_EZ!$C$30:$I$30,0)),"F","C")</f>
        <v>18.333333333333332</v>
      </c>
      <c r="J5828" s="34">
        <f>CONVERT(INDEX(Clg_StPt_Sch_EZ!$C$4:$I$27,MATCH(Schedules_8760!$C5828,Clg_StPt_Sch_EZ!$B$4:$B$27,0),MATCH(Schedules_8760!$F5828,Clg_StPt_Sch_EZ!$C$3:$I$3,0)),"F","C")</f>
        <v>25.555555555555554</v>
      </c>
      <c r="K5828" s="34">
        <f>CONVERT(INDEX(Clg_StPt_Sch_EZ!$C$31:$I$54,MATCH(Schedules_8760!$C5828,Clg_StPt_Sch_EZ!$B$31:$B$54,0),MATCH(Schedules_8760!$F5828,Clg_StPt_Sch_EZ!$C$30:$I$30,0)),"F","C")</f>
        <v>28.333333333333332</v>
      </c>
      <c r="L5828" s="34">
        <f>CONVERT(INDEX(DHW_StPt_Sch_EZ!$C$4:$I$27,MATCH(Schedules_8760!$C5828,DHW_StPt_Sch_EZ!$B$4:$B$27,0),MATCH(Schedules_8760!$F5828,DHW_StPt_Sch_EZ!$C$3:$I$3,0)),"F","C")</f>
        <v>53.333333333333329</v>
      </c>
      <c r="M5828" s="34">
        <f>CONVERT(INDEX(DHW_StPt_Sch_EZ!$C$31:$I$54,MATCH(Schedules_8760!$C5828,DHW_StPt_Sch_EZ!$B$31:$B$54,0),MATCH(Schedules_8760!$F5828,DHW_StPt_Sch_EZ!$C$30:$I$30,0)),"F","C")</f>
        <v>53.333333333333329</v>
      </c>
      <c r="N5828" s="12"/>
      <c r="O5828" s="12"/>
      <c r="P5828" s="12"/>
    </row>
    <row r="5829" spans="1:16" x14ac:dyDescent="0.25">
      <c r="A5829" s="35">
        <v>5828</v>
      </c>
      <c r="B5829" s="89">
        <v>243.79166666666671</v>
      </c>
      <c r="C5829" s="35">
        <f t="shared" si="455"/>
        <v>20</v>
      </c>
      <c r="D5829" s="35">
        <f t="shared" si="458"/>
        <v>243</v>
      </c>
      <c r="E5829" s="35">
        <f t="shared" si="459"/>
        <v>5</v>
      </c>
      <c r="F5829" s="35" t="str">
        <f t="shared" si="456"/>
        <v>Thursday</v>
      </c>
      <c r="G5829" s="35">
        <f t="shared" si="457"/>
        <v>8</v>
      </c>
      <c r="H5829" s="34">
        <f>CONVERT(INDEX(Htg_StPt_Sch_EZ!$C$4:$I$27,MATCH(Schedules_8760!$C5829,Htg_StPt_Sch_EZ!$B$4:$B$27,0),MATCH(Schedules_8760!$F5829,Htg_StPt_Sch_EZ!$C$3:$I$3,0)),"F","C")</f>
        <v>20.555555555555554</v>
      </c>
      <c r="I5829" s="34">
        <f>CONVERT(INDEX(Htg_StPt_Sch_EZ!$C$31:$I$54,MATCH(Schedules_8760!$C5829,Htg_StPt_Sch_EZ!$B$31:$B$54,0),MATCH(Schedules_8760!$F5829,Htg_StPt_Sch_EZ!$C$30:$I$30,0)),"F","C")</f>
        <v>18.888888888888889</v>
      </c>
      <c r="J5829" s="34">
        <f>CONVERT(INDEX(Clg_StPt_Sch_EZ!$C$4:$I$27,MATCH(Schedules_8760!$C5829,Clg_StPt_Sch_EZ!$B$4:$B$27,0),MATCH(Schedules_8760!$F5829,Clg_StPt_Sch_EZ!$C$3:$I$3,0)),"F","C")</f>
        <v>25.555555555555554</v>
      </c>
      <c r="K5829" s="34">
        <f>CONVERT(INDEX(Clg_StPt_Sch_EZ!$C$31:$I$54,MATCH(Schedules_8760!$C5829,Clg_StPt_Sch_EZ!$B$31:$B$54,0),MATCH(Schedules_8760!$F5829,Clg_StPt_Sch_EZ!$C$30:$I$30,0)),"F","C")</f>
        <v>28.333333333333332</v>
      </c>
      <c r="L5829" s="34">
        <f>CONVERT(INDEX(DHW_StPt_Sch_EZ!$C$4:$I$27,MATCH(Schedules_8760!$C5829,DHW_StPt_Sch_EZ!$B$4:$B$27,0),MATCH(Schedules_8760!$F5829,DHW_StPt_Sch_EZ!$C$3:$I$3,0)),"F","C")</f>
        <v>53.333333333333329</v>
      </c>
      <c r="M5829" s="34">
        <f>CONVERT(INDEX(DHW_StPt_Sch_EZ!$C$31:$I$54,MATCH(Schedules_8760!$C5829,DHW_StPt_Sch_EZ!$B$31:$B$54,0),MATCH(Schedules_8760!$F5829,DHW_StPt_Sch_EZ!$C$30:$I$30,0)),"F","C")</f>
        <v>53.333333333333329</v>
      </c>
      <c r="N5829" s="12"/>
      <c r="O5829" s="12"/>
      <c r="P5829" s="12"/>
    </row>
    <row r="5830" spans="1:16" x14ac:dyDescent="0.25">
      <c r="A5830" s="35">
        <v>5829</v>
      </c>
      <c r="B5830" s="89">
        <v>243.83333333333329</v>
      </c>
      <c r="C5830" s="35">
        <f t="shared" si="455"/>
        <v>21</v>
      </c>
      <c r="D5830" s="35">
        <f t="shared" si="458"/>
        <v>243</v>
      </c>
      <c r="E5830" s="35">
        <f t="shared" si="459"/>
        <v>5</v>
      </c>
      <c r="F5830" s="35" t="str">
        <f t="shared" si="456"/>
        <v>Thursday</v>
      </c>
      <c r="G5830" s="35">
        <f t="shared" si="457"/>
        <v>8</v>
      </c>
      <c r="H5830" s="34">
        <f>CONVERT(INDEX(Htg_StPt_Sch_EZ!$C$4:$I$27,MATCH(Schedules_8760!$C5830,Htg_StPt_Sch_EZ!$B$4:$B$27,0),MATCH(Schedules_8760!$F5830,Htg_StPt_Sch_EZ!$C$3:$I$3,0)),"F","C")</f>
        <v>20.555555555555554</v>
      </c>
      <c r="I5830" s="34">
        <f>CONVERT(INDEX(Htg_StPt_Sch_EZ!$C$31:$I$54,MATCH(Schedules_8760!$C5830,Htg_StPt_Sch_EZ!$B$31:$B$54,0),MATCH(Schedules_8760!$F5830,Htg_StPt_Sch_EZ!$C$30:$I$30,0)),"F","C")</f>
        <v>19.444444444444443</v>
      </c>
      <c r="J5830" s="34">
        <f>CONVERT(INDEX(Clg_StPt_Sch_EZ!$C$4:$I$27,MATCH(Schedules_8760!$C5830,Clg_StPt_Sch_EZ!$B$4:$B$27,0),MATCH(Schedules_8760!$F5830,Clg_StPt_Sch_EZ!$C$3:$I$3,0)),"F","C")</f>
        <v>25.555555555555554</v>
      </c>
      <c r="K5830" s="34">
        <f>CONVERT(INDEX(Clg_StPt_Sch_EZ!$C$31:$I$54,MATCH(Schedules_8760!$C5830,Clg_StPt_Sch_EZ!$B$31:$B$54,0),MATCH(Schedules_8760!$F5830,Clg_StPt_Sch_EZ!$C$30:$I$30,0)),"F","C")</f>
        <v>28.333333333333332</v>
      </c>
      <c r="L5830" s="34">
        <f>CONVERT(INDEX(DHW_StPt_Sch_EZ!$C$4:$I$27,MATCH(Schedules_8760!$C5830,DHW_StPt_Sch_EZ!$B$4:$B$27,0),MATCH(Schedules_8760!$F5830,DHW_StPt_Sch_EZ!$C$3:$I$3,0)),"F","C")</f>
        <v>53.333333333333329</v>
      </c>
      <c r="M5830" s="34">
        <f>CONVERT(INDEX(DHW_StPt_Sch_EZ!$C$31:$I$54,MATCH(Schedules_8760!$C5830,DHW_StPt_Sch_EZ!$B$31:$B$54,0),MATCH(Schedules_8760!$F5830,DHW_StPt_Sch_EZ!$C$30:$I$30,0)),"F","C")</f>
        <v>53.333333333333329</v>
      </c>
      <c r="N5830" s="12"/>
      <c r="O5830" s="12"/>
      <c r="P5830" s="12"/>
    </row>
    <row r="5831" spans="1:16" x14ac:dyDescent="0.25">
      <c r="A5831" s="35">
        <v>5830</v>
      </c>
      <c r="B5831" s="89">
        <v>243.875</v>
      </c>
      <c r="C5831" s="35">
        <f t="shared" si="455"/>
        <v>22</v>
      </c>
      <c r="D5831" s="35">
        <f t="shared" si="458"/>
        <v>243</v>
      </c>
      <c r="E5831" s="35">
        <f t="shared" si="459"/>
        <v>5</v>
      </c>
      <c r="F5831" s="35" t="str">
        <f t="shared" si="456"/>
        <v>Thursday</v>
      </c>
      <c r="G5831" s="35">
        <f t="shared" si="457"/>
        <v>8</v>
      </c>
      <c r="H5831" s="34">
        <f>CONVERT(INDEX(Htg_StPt_Sch_EZ!$C$4:$I$27,MATCH(Schedules_8760!$C5831,Htg_StPt_Sch_EZ!$B$4:$B$27,0),MATCH(Schedules_8760!$F5831,Htg_StPt_Sch_EZ!$C$3:$I$3,0)),"F","C")</f>
        <v>20.555555555555554</v>
      </c>
      <c r="I5831" s="34">
        <f>CONVERT(INDEX(Htg_StPt_Sch_EZ!$C$31:$I$54,MATCH(Schedules_8760!$C5831,Htg_StPt_Sch_EZ!$B$31:$B$54,0),MATCH(Schedules_8760!$F5831,Htg_StPt_Sch_EZ!$C$30:$I$30,0)),"F","C")</f>
        <v>19.444444444444443</v>
      </c>
      <c r="J5831" s="34">
        <f>CONVERT(INDEX(Clg_StPt_Sch_EZ!$C$4:$I$27,MATCH(Schedules_8760!$C5831,Clg_StPt_Sch_EZ!$B$4:$B$27,0),MATCH(Schedules_8760!$F5831,Clg_StPt_Sch_EZ!$C$3:$I$3,0)),"F","C")</f>
        <v>25.555555555555554</v>
      </c>
      <c r="K5831" s="34">
        <f>CONVERT(INDEX(Clg_StPt_Sch_EZ!$C$31:$I$54,MATCH(Schedules_8760!$C5831,Clg_StPt_Sch_EZ!$B$31:$B$54,0),MATCH(Schedules_8760!$F5831,Clg_StPt_Sch_EZ!$C$30:$I$30,0)),"F","C")</f>
        <v>28.333333333333332</v>
      </c>
      <c r="L5831" s="34">
        <f>CONVERT(INDEX(DHW_StPt_Sch_EZ!$C$4:$I$27,MATCH(Schedules_8760!$C5831,DHW_StPt_Sch_EZ!$B$4:$B$27,0),MATCH(Schedules_8760!$F5831,DHW_StPt_Sch_EZ!$C$3:$I$3,0)),"F","C")</f>
        <v>53.333333333333329</v>
      </c>
      <c r="M5831" s="34">
        <f>CONVERT(INDEX(DHW_StPt_Sch_EZ!$C$31:$I$54,MATCH(Schedules_8760!$C5831,DHW_StPt_Sch_EZ!$B$31:$B$54,0),MATCH(Schedules_8760!$F5831,DHW_StPt_Sch_EZ!$C$30:$I$30,0)),"F","C")</f>
        <v>53.333333333333329</v>
      </c>
      <c r="N5831" s="12"/>
      <c r="O5831" s="12"/>
      <c r="P5831" s="12"/>
    </row>
    <row r="5832" spans="1:16" x14ac:dyDescent="0.25">
      <c r="A5832" s="35">
        <v>5831</v>
      </c>
      <c r="B5832" s="89">
        <v>243.91666666666671</v>
      </c>
      <c r="C5832" s="35">
        <f t="shared" si="455"/>
        <v>23</v>
      </c>
      <c r="D5832" s="35">
        <f t="shared" si="458"/>
        <v>243</v>
      </c>
      <c r="E5832" s="35">
        <f t="shared" si="459"/>
        <v>5</v>
      </c>
      <c r="F5832" s="35" t="str">
        <f t="shared" si="456"/>
        <v>Thursday</v>
      </c>
      <c r="G5832" s="35">
        <f t="shared" si="457"/>
        <v>8</v>
      </c>
      <c r="H5832" s="34">
        <f>CONVERT(INDEX(Htg_StPt_Sch_EZ!$C$4:$I$27,MATCH(Schedules_8760!$C5832,Htg_StPt_Sch_EZ!$B$4:$B$27,0),MATCH(Schedules_8760!$F5832,Htg_StPt_Sch_EZ!$C$3:$I$3,0)),"F","C")</f>
        <v>20.555555555555554</v>
      </c>
      <c r="I5832" s="34">
        <f>CONVERT(INDEX(Htg_StPt_Sch_EZ!$C$31:$I$54,MATCH(Schedules_8760!$C5832,Htg_StPt_Sch_EZ!$B$31:$B$54,0),MATCH(Schedules_8760!$F5832,Htg_StPt_Sch_EZ!$C$30:$I$30,0)),"F","C")</f>
        <v>19.444444444444443</v>
      </c>
      <c r="J5832" s="34">
        <f>CONVERT(INDEX(Clg_StPt_Sch_EZ!$C$4:$I$27,MATCH(Schedules_8760!$C5832,Clg_StPt_Sch_EZ!$B$4:$B$27,0),MATCH(Schedules_8760!$F5832,Clg_StPt_Sch_EZ!$C$3:$I$3,0)),"F","C")</f>
        <v>25.555555555555554</v>
      </c>
      <c r="K5832" s="34">
        <f>CONVERT(INDEX(Clg_StPt_Sch_EZ!$C$31:$I$54,MATCH(Schedules_8760!$C5832,Clg_StPt_Sch_EZ!$B$31:$B$54,0),MATCH(Schedules_8760!$F5832,Clg_StPt_Sch_EZ!$C$30:$I$30,0)),"F","C")</f>
        <v>28.333333333333332</v>
      </c>
      <c r="L5832" s="34">
        <f>CONVERT(INDEX(DHW_StPt_Sch_EZ!$C$4:$I$27,MATCH(Schedules_8760!$C5832,DHW_StPt_Sch_EZ!$B$4:$B$27,0),MATCH(Schedules_8760!$F5832,DHW_StPt_Sch_EZ!$C$3:$I$3,0)),"F","C")</f>
        <v>53.333333333333329</v>
      </c>
      <c r="M5832" s="34">
        <f>CONVERT(INDEX(DHW_StPt_Sch_EZ!$C$31:$I$54,MATCH(Schedules_8760!$C5832,DHW_StPt_Sch_EZ!$B$31:$B$54,0),MATCH(Schedules_8760!$F5832,DHW_StPt_Sch_EZ!$C$30:$I$30,0)),"F","C")</f>
        <v>53.333333333333329</v>
      </c>
      <c r="N5832" s="12"/>
      <c r="O5832" s="12"/>
      <c r="P5832" s="12"/>
    </row>
    <row r="5833" spans="1:16" x14ac:dyDescent="0.25">
      <c r="A5833" s="35">
        <v>5832</v>
      </c>
      <c r="B5833" s="89">
        <v>243.95833333333329</v>
      </c>
      <c r="C5833" s="35">
        <f t="shared" si="455"/>
        <v>24</v>
      </c>
      <c r="D5833" s="35">
        <f t="shared" si="458"/>
        <v>243</v>
      </c>
      <c r="E5833" s="35">
        <f t="shared" si="459"/>
        <v>5</v>
      </c>
      <c r="F5833" s="35" t="str">
        <f t="shared" si="456"/>
        <v>Thursday</v>
      </c>
      <c r="G5833" s="35">
        <f t="shared" si="457"/>
        <v>8</v>
      </c>
      <c r="H5833" s="34">
        <f>CONVERT(INDEX(Htg_StPt_Sch_EZ!$C$4:$I$27,MATCH(Schedules_8760!$C5833,Htg_StPt_Sch_EZ!$B$4:$B$27,0),MATCH(Schedules_8760!$F5833,Htg_StPt_Sch_EZ!$C$3:$I$3,0)),"F","C")</f>
        <v>20.555555555555554</v>
      </c>
      <c r="I5833" s="34">
        <f>CONVERT(INDEX(Htg_StPt_Sch_EZ!$C$31:$I$54,MATCH(Schedules_8760!$C5833,Htg_StPt_Sch_EZ!$B$31:$B$54,0),MATCH(Schedules_8760!$F5833,Htg_StPt_Sch_EZ!$C$30:$I$30,0)),"F","C")</f>
        <v>19.444444444444443</v>
      </c>
      <c r="J5833" s="34">
        <f>CONVERT(INDEX(Clg_StPt_Sch_EZ!$C$4:$I$27,MATCH(Schedules_8760!$C5833,Clg_StPt_Sch_EZ!$B$4:$B$27,0),MATCH(Schedules_8760!$F5833,Clg_StPt_Sch_EZ!$C$3:$I$3,0)),"F","C")</f>
        <v>25.555555555555554</v>
      </c>
      <c r="K5833" s="34">
        <f>CONVERT(INDEX(Clg_StPt_Sch_EZ!$C$31:$I$54,MATCH(Schedules_8760!$C5833,Clg_StPt_Sch_EZ!$B$31:$B$54,0),MATCH(Schedules_8760!$F5833,Clg_StPt_Sch_EZ!$C$30:$I$30,0)),"F","C")</f>
        <v>28.333333333333332</v>
      </c>
      <c r="L5833" s="34">
        <f>CONVERT(INDEX(DHW_StPt_Sch_EZ!$C$4:$I$27,MATCH(Schedules_8760!$C5833,DHW_StPt_Sch_EZ!$B$4:$B$27,0),MATCH(Schedules_8760!$F5833,DHW_StPt_Sch_EZ!$C$3:$I$3,0)),"F","C")</f>
        <v>53.333333333333329</v>
      </c>
      <c r="M5833" s="34">
        <f>CONVERT(INDEX(DHW_StPt_Sch_EZ!$C$31:$I$54,MATCH(Schedules_8760!$C5833,DHW_StPt_Sch_EZ!$B$31:$B$54,0),MATCH(Schedules_8760!$F5833,DHW_StPt_Sch_EZ!$C$30:$I$30,0)),"F","C")</f>
        <v>53.333333333333329</v>
      </c>
      <c r="N5833" s="12"/>
      <c r="O5833" s="12"/>
      <c r="P5833" s="12"/>
    </row>
    <row r="5834" spans="1:16" x14ac:dyDescent="0.25">
      <c r="A5834" s="35">
        <v>5833</v>
      </c>
      <c r="B5834" s="89">
        <v>244</v>
      </c>
      <c r="C5834" s="35">
        <f t="shared" si="455"/>
        <v>1</v>
      </c>
      <c r="D5834" s="35">
        <f t="shared" si="458"/>
        <v>244</v>
      </c>
      <c r="E5834" s="35">
        <f t="shared" si="459"/>
        <v>6</v>
      </c>
      <c r="F5834" s="35" t="str">
        <f t="shared" si="456"/>
        <v>Friday</v>
      </c>
      <c r="G5834" s="35">
        <f t="shared" si="457"/>
        <v>8</v>
      </c>
      <c r="H5834" s="34">
        <f>CONVERT(INDEX(Htg_StPt_Sch_EZ!$C$4:$I$27,MATCH(Schedules_8760!$C5834,Htg_StPt_Sch_EZ!$B$4:$B$27,0),MATCH(Schedules_8760!$F5834,Htg_StPt_Sch_EZ!$C$3:$I$3,0)),"F","C")</f>
        <v>20.555555555555554</v>
      </c>
      <c r="I5834" s="34">
        <f>CONVERT(INDEX(Htg_StPt_Sch_EZ!$C$31:$I$54,MATCH(Schedules_8760!$C5834,Htg_StPt_Sch_EZ!$B$31:$B$54,0),MATCH(Schedules_8760!$F5834,Htg_StPt_Sch_EZ!$C$30:$I$30,0)),"F","C")</f>
        <v>19.444444444444443</v>
      </c>
      <c r="J5834" s="34">
        <f>CONVERT(INDEX(Clg_StPt_Sch_EZ!$C$4:$I$27,MATCH(Schedules_8760!$C5834,Clg_StPt_Sch_EZ!$B$4:$B$27,0),MATCH(Schedules_8760!$F5834,Clg_StPt_Sch_EZ!$C$3:$I$3,0)),"F","C")</f>
        <v>25.555555555555554</v>
      </c>
      <c r="K5834" s="34">
        <f>CONVERT(INDEX(Clg_StPt_Sch_EZ!$C$31:$I$54,MATCH(Schedules_8760!$C5834,Clg_StPt_Sch_EZ!$B$31:$B$54,0),MATCH(Schedules_8760!$F5834,Clg_StPt_Sch_EZ!$C$30:$I$30,0)),"F","C")</f>
        <v>28.333333333333332</v>
      </c>
      <c r="L5834" s="34">
        <f>CONVERT(INDEX(DHW_StPt_Sch_EZ!$C$4:$I$27,MATCH(Schedules_8760!$C5834,DHW_StPt_Sch_EZ!$B$4:$B$27,0),MATCH(Schedules_8760!$F5834,DHW_StPt_Sch_EZ!$C$3:$I$3,0)),"F","C")</f>
        <v>53.333333333333329</v>
      </c>
      <c r="M5834" s="34">
        <f>CONVERT(INDEX(DHW_StPt_Sch_EZ!$C$31:$I$54,MATCH(Schedules_8760!$C5834,DHW_StPt_Sch_EZ!$B$31:$B$54,0),MATCH(Schedules_8760!$F5834,DHW_StPt_Sch_EZ!$C$30:$I$30,0)),"F","C")</f>
        <v>53.333333333333329</v>
      </c>
      <c r="N5834" s="12"/>
      <c r="O5834" s="12"/>
      <c r="P5834" s="12"/>
    </row>
    <row r="5835" spans="1:16" x14ac:dyDescent="0.25">
      <c r="A5835" s="35">
        <v>5834</v>
      </c>
      <c r="B5835" s="89">
        <v>244.04166666666671</v>
      </c>
      <c r="C5835" s="35">
        <f t="shared" si="455"/>
        <v>2</v>
      </c>
      <c r="D5835" s="35">
        <f t="shared" si="458"/>
        <v>244</v>
      </c>
      <c r="E5835" s="35">
        <f t="shared" si="459"/>
        <v>6</v>
      </c>
      <c r="F5835" s="35" t="str">
        <f t="shared" si="456"/>
        <v>Friday</v>
      </c>
      <c r="G5835" s="35">
        <f t="shared" si="457"/>
        <v>8</v>
      </c>
      <c r="H5835" s="34">
        <f>CONVERT(INDEX(Htg_StPt_Sch_EZ!$C$4:$I$27,MATCH(Schedules_8760!$C5835,Htg_StPt_Sch_EZ!$B$4:$B$27,0),MATCH(Schedules_8760!$F5835,Htg_StPt_Sch_EZ!$C$3:$I$3,0)),"F","C")</f>
        <v>20.555555555555554</v>
      </c>
      <c r="I5835" s="34">
        <f>CONVERT(INDEX(Htg_StPt_Sch_EZ!$C$31:$I$54,MATCH(Schedules_8760!$C5835,Htg_StPt_Sch_EZ!$B$31:$B$54,0),MATCH(Schedules_8760!$F5835,Htg_StPt_Sch_EZ!$C$30:$I$30,0)),"F","C")</f>
        <v>19.444444444444443</v>
      </c>
      <c r="J5835" s="34">
        <f>CONVERT(INDEX(Clg_StPt_Sch_EZ!$C$4:$I$27,MATCH(Schedules_8760!$C5835,Clg_StPt_Sch_EZ!$B$4:$B$27,0),MATCH(Schedules_8760!$F5835,Clg_StPt_Sch_EZ!$C$3:$I$3,0)),"F","C")</f>
        <v>25.555555555555554</v>
      </c>
      <c r="K5835" s="34">
        <f>CONVERT(INDEX(Clg_StPt_Sch_EZ!$C$31:$I$54,MATCH(Schedules_8760!$C5835,Clg_StPt_Sch_EZ!$B$31:$B$54,0),MATCH(Schedules_8760!$F5835,Clg_StPt_Sch_EZ!$C$30:$I$30,0)),"F","C")</f>
        <v>28.333333333333332</v>
      </c>
      <c r="L5835" s="34">
        <f>CONVERT(INDEX(DHW_StPt_Sch_EZ!$C$4:$I$27,MATCH(Schedules_8760!$C5835,DHW_StPt_Sch_EZ!$B$4:$B$27,0),MATCH(Schedules_8760!$F5835,DHW_StPt_Sch_EZ!$C$3:$I$3,0)),"F","C")</f>
        <v>53.333333333333329</v>
      </c>
      <c r="M5835" s="34">
        <f>CONVERT(INDEX(DHW_StPt_Sch_EZ!$C$31:$I$54,MATCH(Schedules_8760!$C5835,DHW_StPt_Sch_EZ!$B$31:$B$54,0),MATCH(Schedules_8760!$F5835,DHW_StPt_Sch_EZ!$C$30:$I$30,0)),"F","C")</f>
        <v>53.333333333333329</v>
      </c>
      <c r="N5835" s="12"/>
      <c r="O5835" s="12"/>
      <c r="P5835" s="12"/>
    </row>
    <row r="5836" spans="1:16" x14ac:dyDescent="0.25">
      <c r="A5836" s="35">
        <v>5835</v>
      </c>
      <c r="B5836" s="89">
        <v>244.08333333333329</v>
      </c>
      <c r="C5836" s="35">
        <f t="shared" si="455"/>
        <v>3</v>
      </c>
      <c r="D5836" s="35">
        <f t="shared" si="458"/>
        <v>244</v>
      </c>
      <c r="E5836" s="35">
        <f t="shared" si="459"/>
        <v>6</v>
      </c>
      <c r="F5836" s="35" t="str">
        <f t="shared" si="456"/>
        <v>Friday</v>
      </c>
      <c r="G5836" s="35">
        <f t="shared" si="457"/>
        <v>8</v>
      </c>
      <c r="H5836" s="34">
        <f>CONVERT(INDEX(Htg_StPt_Sch_EZ!$C$4:$I$27,MATCH(Schedules_8760!$C5836,Htg_StPt_Sch_EZ!$B$4:$B$27,0),MATCH(Schedules_8760!$F5836,Htg_StPt_Sch_EZ!$C$3:$I$3,0)),"F","C")</f>
        <v>20.555555555555554</v>
      </c>
      <c r="I5836" s="34">
        <f>CONVERT(INDEX(Htg_StPt_Sch_EZ!$C$31:$I$54,MATCH(Schedules_8760!$C5836,Htg_StPt_Sch_EZ!$B$31:$B$54,0),MATCH(Schedules_8760!$F5836,Htg_StPt_Sch_EZ!$C$30:$I$30,0)),"F","C")</f>
        <v>19.444444444444443</v>
      </c>
      <c r="J5836" s="34">
        <f>CONVERT(INDEX(Clg_StPt_Sch_EZ!$C$4:$I$27,MATCH(Schedules_8760!$C5836,Clg_StPt_Sch_EZ!$B$4:$B$27,0),MATCH(Schedules_8760!$F5836,Clg_StPt_Sch_EZ!$C$3:$I$3,0)),"F","C")</f>
        <v>25.555555555555554</v>
      </c>
      <c r="K5836" s="34">
        <f>CONVERT(INDEX(Clg_StPt_Sch_EZ!$C$31:$I$54,MATCH(Schedules_8760!$C5836,Clg_StPt_Sch_EZ!$B$31:$B$54,0),MATCH(Schedules_8760!$F5836,Clg_StPt_Sch_EZ!$C$30:$I$30,0)),"F","C")</f>
        <v>28.333333333333332</v>
      </c>
      <c r="L5836" s="34">
        <f>CONVERT(INDEX(DHW_StPt_Sch_EZ!$C$4:$I$27,MATCH(Schedules_8760!$C5836,DHW_StPt_Sch_EZ!$B$4:$B$27,0),MATCH(Schedules_8760!$F5836,DHW_StPt_Sch_EZ!$C$3:$I$3,0)),"F","C")</f>
        <v>53.333333333333329</v>
      </c>
      <c r="M5836" s="34">
        <f>CONVERT(INDEX(DHW_StPt_Sch_EZ!$C$31:$I$54,MATCH(Schedules_8760!$C5836,DHW_StPt_Sch_EZ!$B$31:$B$54,0),MATCH(Schedules_8760!$F5836,DHW_StPt_Sch_EZ!$C$30:$I$30,0)),"F","C")</f>
        <v>53.333333333333329</v>
      </c>
      <c r="N5836" s="12"/>
      <c r="O5836" s="12"/>
      <c r="P5836" s="12"/>
    </row>
    <row r="5837" spans="1:16" x14ac:dyDescent="0.25">
      <c r="A5837" s="35">
        <v>5836</v>
      </c>
      <c r="B5837" s="89">
        <v>244.125</v>
      </c>
      <c r="C5837" s="35">
        <f t="shared" si="455"/>
        <v>4</v>
      </c>
      <c r="D5837" s="35">
        <f t="shared" si="458"/>
        <v>244</v>
      </c>
      <c r="E5837" s="35">
        <f t="shared" si="459"/>
        <v>6</v>
      </c>
      <c r="F5837" s="35" t="str">
        <f t="shared" si="456"/>
        <v>Friday</v>
      </c>
      <c r="G5837" s="35">
        <f t="shared" si="457"/>
        <v>8</v>
      </c>
      <c r="H5837" s="34">
        <f>CONVERT(INDEX(Htg_StPt_Sch_EZ!$C$4:$I$27,MATCH(Schedules_8760!$C5837,Htg_StPt_Sch_EZ!$B$4:$B$27,0),MATCH(Schedules_8760!$F5837,Htg_StPt_Sch_EZ!$C$3:$I$3,0)),"F","C")</f>
        <v>20.555555555555554</v>
      </c>
      <c r="I5837" s="34">
        <f>CONVERT(INDEX(Htg_StPt_Sch_EZ!$C$31:$I$54,MATCH(Schedules_8760!$C5837,Htg_StPt_Sch_EZ!$B$31:$B$54,0),MATCH(Schedules_8760!$F5837,Htg_StPt_Sch_EZ!$C$30:$I$30,0)),"F","C")</f>
        <v>19.444444444444443</v>
      </c>
      <c r="J5837" s="34">
        <f>CONVERT(INDEX(Clg_StPt_Sch_EZ!$C$4:$I$27,MATCH(Schedules_8760!$C5837,Clg_StPt_Sch_EZ!$B$4:$B$27,0),MATCH(Schedules_8760!$F5837,Clg_StPt_Sch_EZ!$C$3:$I$3,0)),"F","C")</f>
        <v>25.555555555555554</v>
      </c>
      <c r="K5837" s="34">
        <f>CONVERT(INDEX(Clg_StPt_Sch_EZ!$C$31:$I$54,MATCH(Schedules_8760!$C5837,Clg_StPt_Sch_EZ!$B$31:$B$54,0),MATCH(Schedules_8760!$F5837,Clg_StPt_Sch_EZ!$C$30:$I$30,0)),"F","C")</f>
        <v>28.333333333333332</v>
      </c>
      <c r="L5837" s="34">
        <f>CONVERT(INDEX(DHW_StPt_Sch_EZ!$C$4:$I$27,MATCH(Schedules_8760!$C5837,DHW_StPt_Sch_EZ!$B$4:$B$27,0),MATCH(Schedules_8760!$F5837,DHW_StPt_Sch_EZ!$C$3:$I$3,0)),"F","C")</f>
        <v>53.333333333333329</v>
      </c>
      <c r="M5837" s="34">
        <f>CONVERT(INDEX(DHW_StPt_Sch_EZ!$C$31:$I$54,MATCH(Schedules_8760!$C5837,DHW_StPt_Sch_EZ!$B$31:$B$54,0),MATCH(Schedules_8760!$F5837,DHW_StPt_Sch_EZ!$C$30:$I$30,0)),"F","C")</f>
        <v>53.333333333333329</v>
      </c>
      <c r="N5837" s="12"/>
      <c r="O5837" s="12"/>
      <c r="P5837" s="12"/>
    </row>
    <row r="5838" spans="1:16" x14ac:dyDescent="0.25">
      <c r="A5838" s="35">
        <v>5837</v>
      </c>
      <c r="B5838" s="89">
        <v>244.16666666666671</v>
      </c>
      <c r="C5838" s="35">
        <f t="shared" si="455"/>
        <v>5</v>
      </c>
      <c r="D5838" s="35">
        <f t="shared" si="458"/>
        <v>244</v>
      </c>
      <c r="E5838" s="35">
        <f t="shared" si="459"/>
        <v>6</v>
      </c>
      <c r="F5838" s="35" t="str">
        <f t="shared" si="456"/>
        <v>Friday</v>
      </c>
      <c r="G5838" s="35">
        <f t="shared" si="457"/>
        <v>8</v>
      </c>
      <c r="H5838" s="34">
        <f>CONVERT(INDEX(Htg_StPt_Sch_EZ!$C$4:$I$27,MATCH(Schedules_8760!$C5838,Htg_StPt_Sch_EZ!$B$4:$B$27,0),MATCH(Schedules_8760!$F5838,Htg_StPt_Sch_EZ!$C$3:$I$3,0)),"F","C")</f>
        <v>20.555555555555554</v>
      </c>
      <c r="I5838" s="34">
        <f>CONVERT(INDEX(Htg_StPt_Sch_EZ!$C$31:$I$54,MATCH(Schedules_8760!$C5838,Htg_StPt_Sch_EZ!$B$31:$B$54,0),MATCH(Schedules_8760!$F5838,Htg_StPt_Sch_EZ!$C$30:$I$30,0)),"F","C")</f>
        <v>19.444444444444443</v>
      </c>
      <c r="J5838" s="34">
        <f>CONVERT(INDEX(Clg_StPt_Sch_EZ!$C$4:$I$27,MATCH(Schedules_8760!$C5838,Clg_StPt_Sch_EZ!$B$4:$B$27,0),MATCH(Schedules_8760!$F5838,Clg_StPt_Sch_EZ!$C$3:$I$3,0)),"F","C")</f>
        <v>25.555555555555554</v>
      </c>
      <c r="K5838" s="34">
        <f>CONVERT(INDEX(Clg_StPt_Sch_EZ!$C$31:$I$54,MATCH(Schedules_8760!$C5838,Clg_StPt_Sch_EZ!$B$31:$B$54,0),MATCH(Schedules_8760!$F5838,Clg_StPt_Sch_EZ!$C$30:$I$30,0)),"F","C")</f>
        <v>28.333333333333332</v>
      </c>
      <c r="L5838" s="34">
        <f>CONVERT(INDEX(DHW_StPt_Sch_EZ!$C$4:$I$27,MATCH(Schedules_8760!$C5838,DHW_StPt_Sch_EZ!$B$4:$B$27,0),MATCH(Schedules_8760!$F5838,DHW_StPt_Sch_EZ!$C$3:$I$3,0)),"F","C")</f>
        <v>53.333333333333329</v>
      </c>
      <c r="M5838" s="34">
        <f>CONVERT(INDEX(DHW_StPt_Sch_EZ!$C$31:$I$54,MATCH(Schedules_8760!$C5838,DHW_StPt_Sch_EZ!$B$31:$B$54,0),MATCH(Schedules_8760!$F5838,DHW_StPt_Sch_EZ!$C$30:$I$30,0)),"F","C")</f>
        <v>53.333333333333329</v>
      </c>
      <c r="N5838" s="12"/>
      <c r="O5838" s="12"/>
      <c r="P5838" s="12"/>
    </row>
    <row r="5839" spans="1:16" x14ac:dyDescent="0.25">
      <c r="A5839" s="35">
        <v>5838</v>
      </c>
      <c r="B5839" s="89">
        <v>244.20833333333329</v>
      </c>
      <c r="C5839" s="35">
        <f t="shared" si="455"/>
        <v>6</v>
      </c>
      <c r="D5839" s="35">
        <f t="shared" si="458"/>
        <v>244</v>
      </c>
      <c r="E5839" s="35">
        <f t="shared" si="459"/>
        <v>6</v>
      </c>
      <c r="F5839" s="35" t="str">
        <f t="shared" si="456"/>
        <v>Friday</v>
      </c>
      <c r="G5839" s="35">
        <f t="shared" si="457"/>
        <v>8</v>
      </c>
      <c r="H5839" s="34">
        <f>CONVERT(INDEX(Htg_StPt_Sch_EZ!$C$4:$I$27,MATCH(Schedules_8760!$C5839,Htg_StPt_Sch_EZ!$B$4:$B$27,0),MATCH(Schedules_8760!$F5839,Htg_StPt_Sch_EZ!$C$3:$I$3,0)),"F","C")</f>
        <v>20.555555555555554</v>
      </c>
      <c r="I5839" s="34">
        <f>CONVERT(INDEX(Htg_StPt_Sch_EZ!$C$31:$I$54,MATCH(Schedules_8760!$C5839,Htg_StPt_Sch_EZ!$B$31:$B$54,0),MATCH(Schedules_8760!$F5839,Htg_StPt_Sch_EZ!$C$30:$I$30,0)),"F","C")</f>
        <v>19.444444444444443</v>
      </c>
      <c r="J5839" s="34">
        <f>CONVERT(INDEX(Clg_StPt_Sch_EZ!$C$4:$I$27,MATCH(Schedules_8760!$C5839,Clg_StPt_Sch_EZ!$B$4:$B$27,0),MATCH(Schedules_8760!$F5839,Clg_StPt_Sch_EZ!$C$3:$I$3,0)),"F","C")</f>
        <v>25.555555555555554</v>
      </c>
      <c r="K5839" s="34">
        <f>CONVERT(INDEX(Clg_StPt_Sch_EZ!$C$31:$I$54,MATCH(Schedules_8760!$C5839,Clg_StPt_Sch_EZ!$B$31:$B$54,0),MATCH(Schedules_8760!$F5839,Clg_StPt_Sch_EZ!$C$30:$I$30,0)),"F","C")</f>
        <v>28.333333333333332</v>
      </c>
      <c r="L5839" s="34">
        <f>CONVERT(INDEX(DHW_StPt_Sch_EZ!$C$4:$I$27,MATCH(Schedules_8760!$C5839,DHW_StPt_Sch_EZ!$B$4:$B$27,0),MATCH(Schedules_8760!$F5839,DHW_StPt_Sch_EZ!$C$3:$I$3,0)),"F","C")</f>
        <v>53.333333333333329</v>
      </c>
      <c r="M5839" s="34">
        <f>CONVERT(INDEX(DHW_StPt_Sch_EZ!$C$31:$I$54,MATCH(Schedules_8760!$C5839,DHW_StPt_Sch_EZ!$B$31:$B$54,0),MATCH(Schedules_8760!$F5839,DHW_StPt_Sch_EZ!$C$30:$I$30,0)),"F","C")</f>
        <v>53.333333333333329</v>
      </c>
      <c r="N5839" s="12"/>
      <c r="O5839" s="12"/>
      <c r="P5839" s="12"/>
    </row>
    <row r="5840" spans="1:16" x14ac:dyDescent="0.25">
      <c r="A5840" s="35">
        <v>5839</v>
      </c>
      <c r="B5840" s="89">
        <v>244.25</v>
      </c>
      <c r="C5840" s="35">
        <f t="shared" si="455"/>
        <v>7</v>
      </c>
      <c r="D5840" s="35">
        <f t="shared" si="458"/>
        <v>244</v>
      </c>
      <c r="E5840" s="35">
        <f t="shared" si="459"/>
        <v>6</v>
      </c>
      <c r="F5840" s="35" t="str">
        <f t="shared" si="456"/>
        <v>Friday</v>
      </c>
      <c r="G5840" s="35">
        <f t="shared" si="457"/>
        <v>8</v>
      </c>
      <c r="H5840" s="34">
        <f>CONVERT(INDEX(Htg_StPt_Sch_EZ!$C$4:$I$27,MATCH(Schedules_8760!$C5840,Htg_StPt_Sch_EZ!$B$4:$B$27,0),MATCH(Schedules_8760!$F5840,Htg_StPt_Sch_EZ!$C$3:$I$3,0)),"F","C")</f>
        <v>20.555555555555554</v>
      </c>
      <c r="I5840" s="34">
        <f>CONVERT(INDEX(Htg_StPt_Sch_EZ!$C$31:$I$54,MATCH(Schedules_8760!$C5840,Htg_StPt_Sch_EZ!$B$31:$B$54,0),MATCH(Schedules_8760!$F5840,Htg_StPt_Sch_EZ!$C$30:$I$30,0)),"F","C")</f>
        <v>19.444444444444443</v>
      </c>
      <c r="J5840" s="34">
        <f>CONVERT(INDEX(Clg_StPt_Sch_EZ!$C$4:$I$27,MATCH(Schedules_8760!$C5840,Clg_StPt_Sch_EZ!$B$4:$B$27,0),MATCH(Schedules_8760!$F5840,Clg_StPt_Sch_EZ!$C$3:$I$3,0)),"F","C")</f>
        <v>25.555555555555554</v>
      </c>
      <c r="K5840" s="34">
        <f>CONVERT(INDEX(Clg_StPt_Sch_EZ!$C$31:$I$54,MATCH(Schedules_8760!$C5840,Clg_StPt_Sch_EZ!$B$31:$B$54,0),MATCH(Schedules_8760!$F5840,Clg_StPt_Sch_EZ!$C$30:$I$30,0)),"F","C")</f>
        <v>28.333333333333332</v>
      </c>
      <c r="L5840" s="34">
        <f>CONVERT(INDEX(DHW_StPt_Sch_EZ!$C$4:$I$27,MATCH(Schedules_8760!$C5840,DHW_StPt_Sch_EZ!$B$4:$B$27,0),MATCH(Schedules_8760!$F5840,DHW_StPt_Sch_EZ!$C$3:$I$3,0)),"F","C")</f>
        <v>53.333333333333329</v>
      </c>
      <c r="M5840" s="34">
        <f>CONVERT(INDEX(DHW_StPt_Sch_EZ!$C$31:$I$54,MATCH(Schedules_8760!$C5840,DHW_StPt_Sch_EZ!$B$31:$B$54,0),MATCH(Schedules_8760!$F5840,DHW_StPt_Sch_EZ!$C$30:$I$30,0)),"F","C")</f>
        <v>53.333333333333329</v>
      </c>
      <c r="N5840" s="12"/>
      <c r="O5840" s="12"/>
      <c r="P5840" s="12"/>
    </row>
    <row r="5841" spans="1:16" x14ac:dyDescent="0.25">
      <c r="A5841" s="35">
        <v>5840</v>
      </c>
      <c r="B5841" s="89">
        <v>244.29166666666671</v>
      </c>
      <c r="C5841" s="35">
        <f t="shared" si="455"/>
        <v>8</v>
      </c>
      <c r="D5841" s="35">
        <f t="shared" si="458"/>
        <v>244</v>
      </c>
      <c r="E5841" s="35">
        <f t="shared" si="459"/>
        <v>6</v>
      </c>
      <c r="F5841" s="35" t="str">
        <f t="shared" si="456"/>
        <v>Friday</v>
      </c>
      <c r="G5841" s="35">
        <f t="shared" si="457"/>
        <v>8</v>
      </c>
      <c r="H5841" s="34">
        <f>CONVERT(INDEX(Htg_StPt_Sch_EZ!$C$4:$I$27,MATCH(Schedules_8760!$C5841,Htg_StPt_Sch_EZ!$B$4:$B$27,0),MATCH(Schedules_8760!$F5841,Htg_StPt_Sch_EZ!$C$3:$I$3,0)),"F","C")</f>
        <v>20.555555555555554</v>
      </c>
      <c r="I5841" s="34">
        <f>CONVERT(INDEX(Htg_StPt_Sch_EZ!$C$31:$I$54,MATCH(Schedules_8760!$C5841,Htg_StPt_Sch_EZ!$B$31:$B$54,0),MATCH(Schedules_8760!$F5841,Htg_StPt_Sch_EZ!$C$30:$I$30,0)),"F","C")</f>
        <v>19.444444444444443</v>
      </c>
      <c r="J5841" s="34">
        <f>CONVERT(INDEX(Clg_StPt_Sch_EZ!$C$4:$I$27,MATCH(Schedules_8760!$C5841,Clg_StPt_Sch_EZ!$B$4:$B$27,0),MATCH(Schedules_8760!$F5841,Clg_StPt_Sch_EZ!$C$3:$I$3,0)),"F","C")</f>
        <v>25.555555555555554</v>
      </c>
      <c r="K5841" s="34">
        <f>CONVERT(INDEX(Clg_StPt_Sch_EZ!$C$31:$I$54,MATCH(Schedules_8760!$C5841,Clg_StPt_Sch_EZ!$B$31:$B$54,0),MATCH(Schedules_8760!$F5841,Clg_StPt_Sch_EZ!$C$30:$I$30,0)),"F","C")</f>
        <v>25</v>
      </c>
      <c r="L5841" s="34">
        <f>CONVERT(INDEX(DHW_StPt_Sch_EZ!$C$4:$I$27,MATCH(Schedules_8760!$C5841,DHW_StPt_Sch_EZ!$B$4:$B$27,0),MATCH(Schedules_8760!$F5841,DHW_StPt_Sch_EZ!$C$3:$I$3,0)),"F","C")</f>
        <v>53.333333333333329</v>
      </c>
      <c r="M5841" s="34">
        <f>CONVERT(INDEX(DHW_StPt_Sch_EZ!$C$31:$I$54,MATCH(Schedules_8760!$C5841,DHW_StPt_Sch_EZ!$B$31:$B$54,0),MATCH(Schedules_8760!$F5841,DHW_StPt_Sch_EZ!$C$30:$I$30,0)),"F","C")</f>
        <v>53.333333333333329</v>
      </c>
      <c r="N5841" s="12"/>
      <c r="O5841" s="12"/>
      <c r="P5841" s="12"/>
    </row>
    <row r="5842" spans="1:16" x14ac:dyDescent="0.25">
      <c r="A5842" s="35">
        <v>5841</v>
      </c>
      <c r="B5842" s="89">
        <v>244.33333333333329</v>
      </c>
      <c r="C5842" s="35">
        <f t="shared" si="455"/>
        <v>9</v>
      </c>
      <c r="D5842" s="35">
        <f t="shared" si="458"/>
        <v>244</v>
      </c>
      <c r="E5842" s="35">
        <f t="shared" si="459"/>
        <v>6</v>
      </c>
      <c r="F5842" s="35" t="str">
        <f t="shared" si="456"/>
        <v>Friday</v>
      </c>
      <c r="G5842" s="35">
        <f t="shared" si="457"/>
        <v>8</v>
      </c>
      <c r="H5842" s="34">
        <f>CONVERT(INDEX(Htg_StPt_Sch_EZ!$C$4:$I$27,MATCH(Schedules_8760!$C5842,Htg_StPt_Sch_EZ!$B$4:$B$27,0),MATCH(Schedules_8760!$F5842,Htg_StPt_Sch_EZ!$C$3:$I$3,0)),"F","C")</f>
        <v>20.555555555555554</v>
      </c>
      <c r="I5842" s="34">
        <f>CONVERT(INDEX(Htg_StPt_Sch_EZ!$C$31:$I$54,MATCH(Schedules_8760!$C5842,Htg_StPt_Sch_EZ!$B$31:$B$54,0),MATCH(Schedules_8760!$F5842,Htg_StPt_Sch_EZ!$C$30:$I$30,0)),"F","C")</f>
        <v>19.444444444444443</v>
      </c>
      <c r="J5842" s="34">
        <f>CONVERT(INDEX(Clg_StPt_Sch_EZ!$C$4:$I$27,MATCH(Schedules_8760!$C5842,Clg_StPt_Sch_EZ!$B$4:$B$27,0),MATCH(Schedules_8760!$F5842,Clg_StPt_Sch_EZ!$C$3:$I$3,0)),"F","C")</f>
        <v>25.555555555555554</v>
      </c>
      <c r="K5842" s="34">
        <f>CONVERT(INDEX(Clg_StPt_Sch_EZ!$C$31:$I$54,MATCH(Schedules_8760!$C5842,Clg_StPt_Sch_EZ!$B$31:$B$54,0),MATCH(Schedules_8760!$F5842,Clg_StPt_Sch_EZ!$C$30:$I$30,0)),"F","C")</f>
        <v>25</v>
      </c>
      <c r="L5842" s="34">
        <f>CONVERT(INDEX(DHW_StPt_Sch_EZ!$C$4:$I$27,MATCH(Schedules_8760!$C5842,DHW_StPt_Sch_EZ!$B$4:$B$27,0),MATCH(Schedules_8760!$F5842,DHW_StPt_Sch_EZ!$C$3:$I$3,0)),"F","C")</f>
        <v>53.333333333333329</v>
      </c>
      <c r="M5842" s="34">
        <f>CONVERT(INDEX(DHW_StPt_Sch_EZ!$C$31:$I$54,MATCH(Schedules_8760!$C5842,DHW_StPt_Sch_EZ!$B$31:$B$54,0),MATCH(Schedules_8760!$F5842,DHW_StPt_Sch_EZ!$C$30:$I$30,0)),"F","C")</f>
        <v>53.333333333333329</v>
      </c>
      <c r="N5842" s="12"/>
      <c r="O5842" s="12"/>
      <c r="P5842" s="12"/>
    </row>
    <row r="5843" spans="1:16" x14ac:dyDescent="0.25">
      <c r="A5843" s="35">
        <v>5842</v>
      </c>
      <c r="B5843" s="89">
        <v>244.375</v>
      </c>
      <c r="C5843" s="35">
        <f t="shared" si="455"/>
        <v>10</v>
      </c>
      <c r="D5843" s="35">
        <f t="shared" si="458"/>
        <v>244</v>
      </c>
      <c r="E5843" s="35">
        <f t="shared" si="459"/>
        <v>6</v>
      </c>
      <c r="F5843" s="35" t="str">
        <f t="shared" si="456"/>
        <v>Friday</v>
      </c>
      <c r="G5843" s="35">
        <f t="shared" si="457"/>
        <v>8</v>
      </c>
      <c r="H5843" s="34">
        <f>CONVERT(INDEX(Htg_StPt_Sch_EZ!$C$4:$I$27,MATCH(Schedules_8760!$C5843,Htg_StPt_Sch_EZ!$B$4:$B$27,0),MATCH(Schedules_8760!$F5843,Htg_StPt_Sch_EZ!$C$3:$I$3,0)),"F","C")</f>
        <v>20.555555555555554</v>
      </c>
      <c r="I5843" s="34">
        <f>CONVERT(INDEX(Htg_StPt_Sch_EZ!$C$31:$I$54,MATCH(Schedules_8760!$C5843,Htg_StPt_Sch_EZ!$B$31:$B$54,0),MATCH(Schedules_8760!$F5843,Htg_StPt_Sch_EZ!$C$30:$I$30,0)),"F","C")</f>
        <v>19.444444444444443</v>
      </c>
      <c r="J5843" s="34">
        <f>CONVERT(INDEX(Clg_StPt_Sch_EZ!$C$4:$I$27,MATCH(Schedules_8760!$C5843,Clg_StPt_Sch_EZ!$B$4:$B$27,0),MATCH(Schedules_8760!$F5843,Clg_StPt_Sch_EZ!$C$3:$I$3,0)),"F","C")</f>
        <v>25.555555555555554</v>
      </c>
      <c r="K5843" s="34">
        <f>CONVERT(INDEX(Clg_StPt_Sch_EZ!$C$31:$I$54,MATCH(Schedules_8760!$C5843,Clg_StPt_Sch_EZ!$B$31:$B$54,0),MATCH(Schedules_8760!$F5843,Clg_StPt_Sch_EZ!$C$30:$I$30,0)),"F","C")</f>
        <v>25</v>
      </c>
      <c r="L5843" s="34">
        <f>CONVERT(INDEX(DHW_StPt_Sch_EZ!$C$4:$I$27,MATCH(Schedules_8760!$C5843,DHW_StPt_Sch_EZ!$B$4:$B$27,0),MATCH(Schedules_8760!$F5843,DHW_StPt_Sch_EZ!$C$3:$I$3,0)),"F","C")</f>
        <v>53.333333333333329</v>
      </c>
      <c r="M5843" s="34">
        <f>CONVERT(INDEX(DHW_StPt_Sch_EZ!$C$31:$I$54,MATCH(Schedules_8760!$C5843,DHW_StPt_Sch_EZ!$B$31:$B$54,0),MATCH(Schedules_8760!$F5843,DHW_StPt_Sch_EZ!$C$30:$I$30,0)),"F","C")</f>
        <v>53.333333333333329</v>
      </c>
      <c r="N5843" s="12"/>
      <c r="O5843" s="12"/>
      <c r="P5843" s="12"/>
    </row>
    <row r="5844" spans="1:16" x14ac:dyDescent="0.25">
      <c r="A5844" s="35">
        <v>5843</v>
      </c>
      <c r="B5844" s="89">
        <v>244.41666666666671</v>
      </c>
      <c r="C5844" s="35">
        <f t="shared" si="455"/>
        <v>11</v>
      </c>
      <c r="D5844" s="35">
        <f t="shared" si="458"/>
        <v>244</v>
      </c>
      <c r="E5844" s="35">
        <f t="shared" si="459"/>
        <v>6</v>
      </c>
      <c r="F5844" s="35" t="str">
        <f t="shared" si="456"/>
        <v>Friday</v>
      </c>
      <c r="G5844" s="35">
        <f t="shared" si="457"/>
        <v>8</v>
      </c>
      <c r="H5844" s="34">
        <f>CONVERT(INDEX(Htg_StPt_Sch_EZ!$C$4:$I$27,MATCH(Schedules_8760!$C5844,Htg_StPt_Sch_EZ!$B$4:$B$27,0),MATCH(Schedules_8760!$F5844,Htg_StPt_Sch_EZ!$C$3:$I$3,0)),"F","C")</f>
        <v>20.555555555555554</v>
      </c>
      <c r="I5844" s="34">
        <f>CONVERT(INDEX(Htg_StPt_Sch_EZ!$C$31:$I$54,MATCH(Schedules_8760!$C5844,Htg_StPt_Sch_EZ!$B$31:$B$54,0),MATCH(Schedules_8760!$F5844,Htg_StPt_Sch_EZ!$C$30:$I$30,0)),"F","C")</f>
        <v>19.444444444444443</v>
      </c>
      <c r="J5844" s="34">
        <f>CONVERT(INDEX(Clg_StPt_Sch_EZ!$C$4:$I$27,MATCH(Schedules_8760!$C5844,Clg_StPt_Sch_EZ!$B$4:$B$27,0),MATCH(Schedules_8760!$F5844,Clg_StPt_Sch_EZ!$C$3:$I$3,0)),"F","C")</f>
        <v>25.555555555555554</v>
      </c>
      <c r="K5844" s="34">
        <f>CONVERT(INDEX(Clg_StPt_Sch_EZ!$C$31:$I$54,MATCH(Schedules_8760!$C5844,Clg_StPt_Sch_EZ!$B$31:$B$54,0),MATCH(Schedules_8760!$F5844,Clg_StPt_Sch_EZ!$C$30:$I$30,0)),"F","C")</f>
        <v>25</v>
      </c>
      <c r="L5844" s="34">
        <f>CONVERT(INDEX(DHW_StPt_Sch_EZ!$C$4:$I$27,MATCH(Schedules_8760!$C5844,DHW_StPt_Sch_EZ!$B$4:$B$27,0),MATCH(Schedules_8760!$F5844,DHW_StPt_Sch_EZ!$C$3:$I$3,0)),"F","C")</f>
        <v>53.333333333333329</v>
      </c>
      <c r="M5844" s="34">
        <f>CONVERT(INDEX(DHW_StPt_Sch_EZ!$C$31:$I$54,MATCH(Schedules_8760!$C5844,DHW_StPt_Sch_EZ!$B$31:$B$54,0),MATCH(Schedules_8760!$F5844,DHW_StPt_Sch_EZ!$C$30:$I$30,0)),"F","C")</f>
        <v>53.333333333333329</v>
      </c>
      <c r="N5844" s="12"/>
      <c r="O5844" s="12"/>
      <c r="P5844" s="12"/>
    </row>
    <row r="5845" spans="1:16" x14ac:dyDescent="0.25">
      <c r="A5845" s="35">
        <v>5844</v>
      </c>
      <c r="B5845" s="89">
        <v>244.45833333333329</v>
      </c>
      <c r="C5845" s="35">
        <f t="shared" si="455"/>
        <v>12</v>
      </c>
      <c r="D5845" s="35">
        <f t="shared" si="458"/>
        <v>244</v>
      </c>
      <c r="E5845" s="35">
        <f t="shared" si="459"/>
        <v>6</v>
      </c>
      <c r="F5845" s="35" t="str">
        <f t="shared" si="456"/>
        <v>Friday</v>
      </c>
      <c r="G5845" s="35">
        <f t="shared" si="457"/>
        <v>8</v>
      </c>
      <c r="H5845" s="34">
        <f>CONVERT(INDEX(Htg_StPt_Sch_EZ!$C$4:$I$27,MATCH(Schedules_8760!$C5845,Htg_StPt_Sch_EZ!$B$4:$B$27,0),MATCH(Schedules_8760!$F5845,Htg_StPt_Sch_EZ!$C$3:$I$3,0)),"F","C")</f>
        <v>20.555555555555554</v>
      </c>
      <c r="I5845" s="34">
        <f>CONVERT(INDEX(Htg_StPt_Sch_EZ!$C$31:$I$54,MATCH(Schedules_8760!$C5845,Htg_StPt_Sch_EZ!$B$31:$B$54,0),MATCH(Schedules_8760!$F5845,Htg_StPt_Sch_EZ!$C$30:$I$30,0)),"F","C")</f>
        <v>19.444444444444443</v>
      </c>
      <c r="J5845" s="34">
        <f>CONVERT(INDEX(Clg_StPt_Sch_EZ!$C$4:$I$27,MATCH(Schedules_8760!$C5845,Clg_StPt_Sch_EZ!$B$4:$B$27,0),MATCH(Schedules_8760!$F5845,Clg_StPt_Sch_EZ!$C$3:$I$3,0)),"F","C")</f>
        <v>25.555555555555554</v>
      </c>
      <c r="K5845" s="34">
        <f>CONVERT(INDEX(Clg_StPt_Sch_EZ!$C$31:$I$54,MATCH(Schedules_8760!$C5845,Clg_StPt_Sch_EZ!$B$31:$B$54,0),MATCH(Schedules_8760!$F5845,Clg_StPt_Sch_EZ!$C$30:$I$30,0)),"F","C")</f>
        <v>25</v>
      </c>
      <c r="L5845" s="34">
        <f>CONVERT(INDEX(DHW_StPt_Sch_EZ!$C$4:$I$27,MATCH(Schedules_8760!$C5845,DHW_StPt_Sch_EZ!$B$4:$B$27,0),MATCH(Schedules_8760!$F5845,DHW_StPt_Sch_EZ!$C$3:$I$3,0)),"F","C")</f>
        <v>53.333333333333329</v>
      </c>
      <c r="M5845" s="34">
        <f>CONVERT(INDEX(DHW_StPt_Sch_EZ!$C$31:$I$54,MATCH(Schedules_8760!$C5845,DHW_StPt_Sch_EZ!$B$31:$B$54,0),MATCH(Schedules_8760!$F5845,DHW_StPt_Sch_EZ!$C$30:$I$30,0)),"F","C")</f>
        <v>53.333333333333329</v>
      </c>
      <c r="N5845" s="12"/>
      <c r="O5845" s="12"/>
      <c r="P5845" s="12"/>
    </row>
    <row r="5846" spans="1:16" x14ac:dyDescent="0.25">
      <c r="A5846" s="35">
        <v>5845</v>
      </c>
      <c r="B5846" s="89">
        <v>244.5</v>
      </c>
      <c r="C5846" s="35">
        <f t="shared" si="455"/>
        <v>13</v>
      </c>
      <c r="D5846" s="35">
        <f t="shared" si="458"/>
        <v>244</v>
      </c>
      <c r="E5846" s="35">
        <f t="shared" si="459"/>
        <v>6</v>
      </c>
      <c r="F5846" s="35" t="str">
        <f t="shared" si="456"/>
        <v>Friday</v>
      </c>
      <c r="G5846" s="35">
        <f t="shared" si="457"/>
        <v>8</v>
      </c>
      <c r="H5846" s="34">
        <f>CONVERT(INDEX(Htg_StPt_Sch_EZ!$C$4:$I$27,MATCH(Schedules_8760!$C5846,Htg_StPt_Sch_EZ!$B$4:$B$27,0),MATCH(Schedules_8760!$F5846,Htg_StPt_Sch_EZ!$C$3:$I$3,0)),"F","C")</f>
        <v>20.555555555555554</v>
      </c>
      <c r="I5846" s="34">
        <f>CONVERT(INDEX(Htg_StPt_Sch_EZ!$C$31:$I$54,MATCH(Schedules_8760!$C5846,Htg_StPt_Sch_EZ!$B$31:$B$54,0),MATCH(Schedules_8760!$F5846,Htg_StPt_Sch_EZ!$C$30:$I$30,0)),"F","C")</f>
        <v>19.444444444444443</v>
      </c>
      <c r="J5846" s="34">
        <f>CONVERT(INDEX(Clg_StPt_Sch_EZ!$C$4:$I$27,MATCH(Schedules_8760!$C5846,Clg_StPt_Sch_EZ!$B$4:$B$27,0),MATCH(Schedules_8760!$F5846,Clg_StPt_Sch_EZ!$C$3:$I$3,0)),"F","C")</f>
        <v>25.555555555555554</v>
      </c>
      <c r="K5846" s="34">
        <f>CONVERT(INDEX(Clg_StPt_Sch_EZ!$C$31:$I$54,MATCH(Schedules_8760!$C5846,Clg_StPt_Sch_EZ!$B$31:$B$54,0),MATCH(Schedules_8760!$F5846,Clg_StPt_Sch_EZ!$C$30:$I$30,0)),"F","C")</f>
        <v>25</v>
      </c>
      <c r="L5846" s="34">
        <f>CONVERT(INDEX(DHW_StPt_Sch_EZ!$C$4:$I$27,MATCH(Schedules_8760!$C5846,DHW_StPt_Sch_EZ!$B$4:$B$27,0),MATCH(Schedules_8760!$F5846,DHW_StPt_Sch_EZ!$C$3:$I$3,0)),"F","C")</f>
        <v>53.333333333333329</v>
      </c>
      <c r="M5846" s="34">
        <f>CONVERT(INDEX(DHW_StPt_Sch_EZ!$C$31:$I$54,MATCH(Schedules_8760!$C5846,DHW_StPt_Sch_EZ!$B$31:$B$54,0),MATCH(Schedules_8760!$F5846,DHW_StPt_Sch_EZ!$C$30:$I$30,0)),"F","C")</f>
        <v>53.333333333333329</v>
      </c>
      <c r="N5846" s="12"/>
      <c r="O5846" s="12"/>
      <c r="P5846" s="12"/>
    </row>
    <row r="5847" spans="1:16" x14ac:dyDescent="0.25">
      <c r="A5847" s="35">
        <v>5846</v>
      </c>
      <c r="B5847" s="89">
        <v>244.54166666666671</v>
      </c>
      <c r="C5847" s="35">
        <f t="shared" si="455"/>
        <v>14</v>
      </c>
      <c r="D5847" s="35">
        <f t="shared" si="458"/>
        <v>244</v>
      </c>
      <c r="E5847" s="35">
        <f t="shared" si="459"/>
        <v>6</v>
      </c>
      <c r="F5847" s="35" t="str">
        <f t="shared" si="456"/>
        <v>Friday</v>
      </c>
      <c r="G5847" s="35">
        <f t="shared" si="457"/>
        <v>8</v>
      </c>
      <c r="H5847" s="34">
        <f>CONVERT(INDEX(Htg_StPt_Sch_EZ!$C$4:$I$27,MATCH(Schedules_8760!$C5847,Htg_StPt_Sch_EZ!$B$4:$B$27,0),MATCH(Schedules_8760!$F5847,Htg_StPt_Sch_EZ!$C$3:$I$3,0)),"F","C")</f>
        <v>20.555555555555554</v>
      </c>
      <c r="I5847" s="34">
        <f>CONVERT(INDEX(Htg_StPt_Sch_EZ!$C$31:$I$54,MATCH(Schedules_8760!$C5847,Htg_StPt_Sch_EZ!$B$31:$B$54,0),MATCH(Schedules_8760!$F5847,Htg_StPt_Sch_EZ!$C$30:$I$30,0)),"F","C")</f>
        <v>19.444444444444443</v>
      </c>
      <c r="J5847" s="34">
        <f>CONVERT(INDEX(Clg_StPt_Sch_EZ!$C$4:$I$27,MATCH(Schedules_8760!$C5847,Clg_StPt_Sch_EZ!$B$4:$B$27,0),MATCH(Schedules_8760!$F5847,Clg_StPt_Sch_EZ!$C$3:$I$3,0)),"F","C")</f>
        <v>25.555555555555554</v>
      </c>
      <c r="K5847" s="34">
        <f>CONVERT(INDEX(Clg_StPt_Sch_EZ!$C$31:$I$54,MATCH(Schedules_8760!$C5847,Clg_StPt_Sch_EZ!$B$31:$B$54,0),MATCH(Schedules_8760!$F5847,Clg_StPt_Sch_EZ!$C$30:$I$30,0)),"F","C")</f>
        <v>25</v>
      </c>
      <c r="L5847" s="34">
        <f>CONVERT(INDEX(DHW_StPt_Sch_EZ!$C$4:$I$27,MATCH(Schedules_8760!$C5847,DHW_StPt_Sch_EZ!$B$4:$B$27,0),MATCH(Schedules_8760!$F5847,DHW_StPt_Sch_EZ!$C$3:$I$3,0)),"F","C")</f>
        <v>53.333333333333329</v>
      </c>
      <c r="M5847" s="34">
        <f>CONVERT(INDEX(DHW_StPt_Sch_EZ!$C$31:$I$54,MATCH(Schedules_8760!$C5847,DHW_StPt_Sch_EZ!$B$31:$B$54,0),MATCH(Schedules_8760!$F5847,DHW_StPt_Sch_EZ!$C$30:$I$30,0)),"F","C")</f>
        <v>53.333333333333329</v>
      </c>
      <c r="N5847" s="12"/>
      <c r="O5847" s="12"/>
      <c r="P5847" s="12"/>
    </row>
    <row r="5848" spans="1:16" x14ac:dyDescent="0.25">
      <c r="A5848" s="35">
        <v>5847</v>
      </c>
      <c r="B5848" s="89">
        <v>244.58333333333329</v>
      </c>
      <c r="C5848" s="35">
        <f t="shared" si="455"/>
        <v>15</v>
      </c>
      <c r="D5848" s="35">
        <f t="shared" si="458"/>
        <v>244</v>
      </c>
      <c r="E5848" s="35">
        <f t="shared" si="459"/>
        <v>6</v>
      </c>
      <c r="F5848" s="35" t="str">
        <f t="shared" si="456"/>
        <v>Friday</v>
      </c>
      <c r="G5848" s="35">
        <f t="shared" si="457"/>
        <v>8</v>
      </c>
      <c r="H5848" s="34">
        <f>CONVERT(INDEX(Htg_StPt_Sch_EZ!$C$4:$I$27,MATCH(Schedules_8760!$C5848,Htg_StPt_Sch_EZ!$B$4:$B$27,0),MATCH(Schedules_8760!$F5848,Htg_StPt_Sch_EZ!$C$3:$I$3,0)),"F","C")</f>
        <v>20.555555555555554</v>
      </c>
      <c r="I5848" s="34">
        <f>CONVERT(INDEX(Htg_StPt_Sch_EZ!$C$31:$I$54,MATCH(Schedules_8760!$C5848,Htg_StPt_Sch_EZ!$B$31:$B$54,0),MATCH(Schedules_8760!$F5848,Htg_StPt_Sch_EZ!$C$30:$I$30,0)),"F","C")</f>
        <v>21.111111111111111</v>
      </c>
      <c r="J5848" s="34">
        <f>CONVERT(INDEX(Clg_StPt_Sch_EZ!$C$4:$I$27,MATCH(Schedules_8760!$C5848,Clg_StPt_Sch_EZ!$B$4:$B$27,0),MATCH(Schedules_8760!$F5848,Clg_StPt_Sch_EZ!$C$3:$I$3,0)),"F","C")</f>
        <v>25.555555555555554</v>
      </c>
      <c r="K5848" s="34">
        <f>CONVERT(INDEX(Clg_StPt_Sch_EZ!$C$31:$I$54,MATCH(Schedules_8760!$C5848,Clg_StPt_Sch_EZ!$B$31:$B$54,0),MATCH(Schedules_8760!$F5848,Clg_StPt_Sch_EZ!$C$30:$I$30,0)),"F","C")</f>
        <v>25</v>
      </c>
      <c r="L5848" s="34">
        <f>CONVERT(INDEX(DHW_StPt_Sch_EZ!$C$4:$I$27,MATCH(Schedules_8760!$C5848,DHW_StPt_Sch_EZ!$B$4:$B$27,0),MATCH(Schedules_8760!$F5848,DHW_StPt_Sch_EZ!$C$3:$I$3,0)),"F","C")</f>
        <v>53.333333333333329</v>
      </c>
      <c r="M5848" s="34">
        <f>CONVERT(INDEX(DHW_StPt_Sch_EZ!$C$31:$I$54,MATCH(Schedules_8760!$C5848,DHW_StPt_Sch_EZ!$B$31:$B$54,0),MATCH(Schedules_8760!$F5848,DHW_StPt_Sch_EZ!$C$30:$I$30,0)),"F","C")</f>
        <v>53.333333333333329</v>
      </c>
      <c r="N5848" s="12"/>
      <c r="O5848" s="12"/>
      <c r="P5848" s="12"/>
    </row>
    <row r="5849" spans="1:16" x14ac:dyDescent="0.25">
      <c r="A5849" s="35">
        <v>5848</v>
      </c>
      <c r="B5849" s="89">
        <v>244.625</v>
      </c>
      <c r="C5849" s="35">
        <f t="shared" si="455"/>
        <v>16</v>
      </c>
      <c r="D5849" s="35">
        <f t="shared" si="458"/>
        <v>244</v>
      </c>
      <c r="E5849" s="35">
        <f t="shared" si="459"/>
        <v>6</v>
      </c>
      <c r="F5849" s="35" t="str">
        <f t="shared" si="456"/>
        <v>Friday</v>
      </c>
      <c r="G5849" s="35">
        <f t="shared" si="457"/>
        <v>8</v>
      </c>
      <c r="H5849" s="34">
        <f>CONVERT(INDEX(Htg_StPt_Sch_EZ!$C$4:$I$27,MATCH(Schedules_8760!$C5849,Htg_StPt_Sch_EZ!$B$4:$B$27,0),MATCH(Schedules_8760!$F5849,Htg_StPt_Sch_EZ!$C$3:$I$3,0)),"F","C")</f>
        <v>20.555555555555554</v>
      </c>
      <c r="I5849" s="34">
        <f>CONVERT(INDEX(Htg_StPt_Sch_EZ!$C$31:$I$54,MATCH(Schedules_8760!$C5849,Htg_StPt_Sch_EZ!$B$31:$B$54,0),MATCH(Schedules_8760!$F5849,Htg_StPt_Sch_EZ!$C$30:$I$30,0)),"F","C")</f>
        <v>21.111111111111111</v>
      </c>
      <c r="J5849" s="34">
        <f>CONVERT(INDEX(Clg_StPt_Sch_EZ!$C$4:$I$27,MATCH(Schedules_8760!$C5849,Clg_StPt_Sch_EZ!$B$4:$B$27,0),MATCH(Schedules_8760!$F5849,Clg_StPt_Sch_EZ!$C$3:$I$3,0)),"F","C")</f>
        <v>25.555555555555554</v>
      </c>
      <c r="K5849" s="34">
        <f>CONVERT(INDEX(Clg_StPt_Sch_EZ!$C$31:$I$54,MATCH(Schedules_8760!$C5849,Clg_StPt_Sch_EZ!$B$31:$B$54,0),MATCH(Schedules_8760!$F5849,Clg_StPt_Sch_EZ!$C$30:$I$30,0)),"F","C")</f>
        <v>25</v>
      </c>
      <c r="L5849" s="34">
        <f>CONVERT(INDEX(DHW_StPt_Sch_EZ!$C$4:$I$27,MATCH(Schedules_8760!$C5849,DHW_StPt_Sch_EZ!$B$4:$B$27,0),MATCH(Schedules_8760!$F5849,DHW_StPt_Sch_EZ!$C$3:$I$3,0)),"F","C")</f>
        <v>53.333333333333329</v>
      </c>
      <c r="M5849" s="34">
        <f>CONVERT(INDEX(DHW_StPt_Sch_EZ!$C$31:$I$54,MATCH(Schedules_8760!$C5849,DHW_StPt_Sch_EZ!$B$31:$B$54,0),MATCH(Schedules_8760!$F5849,DHW_StPt_Sch_EZ!$C$30:$I$30,0)),"F","C")</f>
        <v>53.333333333333329</v>
      </c>
      <c r="N5849" s="12"/>
      <c r="O5849" s="12"/>
      <c r="P5849" s="12"/>
    </row>
    <row r="5850" spans="1:16" x14ac:dyDescent="0.25">
      <c r="A5850" s="35">
        <v>5849</v>
      </c>
      <c r="B5850" s="89">
        <v>244.66666666666671</v>
      </c>
      <c r="C5850" s="35">
        <f t="shared" si="455"/>
        <v>17</v>
      </c>
      <c r="D5850" s="35">
        <f t="shared" si="458"/>
        <v>244</v>
      </c>
      <c r="E5850" s="35">
        <f t="shared" si="459"/>
        <v>6</v>
      </c>
      <c r="F5850" s="35" t="str">
        <f t="shared" si="456"/>
        <v>Friday</v>
      </c>
      <c r="G5850" s="35">
        <f t="shared" si="457"/>
        <v>8</v>
      </c>
      <c r="H5850" s="34">
        <f>CONVERT(INDEX(Htg_StPt_Sch_EZ!$C$4:$I$27,MATCH(Schedules_8760!$C5850,Htg_StPt_Sch_EZ!$B$4:$B$27,0),MATCH(Schedules_8760!$F5850,Htg_StPt_Sch_EZ!$C$3:$I$3,0)),"F","C")</f>
        <v>20.555555555555554</v>
      </c>
      <c r="I5850" s="34">
        <f>CONVERT(INDEX(Htg_StPt_Sch_EZ!$C$31:$I$54,MATCH(Schedules_8760!$C5850,Htg_StPt_Sch_EZ!$B$31:$B$54,0),MATCH(Schedules_8760!$F5850,Htg_StPt_Sch_EZ!$C$30:$I$30,0)),"F","C")</f>
        <v>17.777777777777779</v>
      </c>
      <c r="J5850" s="34">
        <f>CONVERT(INDEX(Clg_StPt_Sch_EZ!$C$4:$I$27,MATCH(Schedules_8760!$C5850,Clg_StPt_Sch_EZ!$B$4:$B$27,0),MATCH(Schedules_8760!$F5850,Clg_StPt_Sch_EZ!$C$3:$I$3,0)),"F","C")</f>
        <v>25.555555555555554</v>
      </c>
      <c r="K5850" s="34">
        <f>CONVERT(INDEX(Clg_StPt_Sch_EZ!$C$31:$I$54,MATCH(Schedules_8760!$C5850,Clg_StPt_Sch_EZ!$B$31:$B$54,0),MATCH(Schedules_8760!$F5850,Clg_StPt_Sch_EZ!$C$30:$I$30,0)),"F","C")</f>
        <v>25</v>
      </c>
      <c r="L5850" s="34">
        <f>CONVERT(INDEX(DHW_StPt_Sch_EZ!$C$4:$I$27,MATCH(Schedules_8760!$C5850,DHW_StPt_Sch_EZ!$B$4:$B$27,0),MATCH(Schedules_8760!$F5850,DHW_StPt_Sch_EZ!$C$3:$I$3,0)),"F","C")</f>
        <v>53.333333333333329</v>
      </c>
      <c r="M5850" s="34">
        <f>CONVERT(INDEX(DHW_StPt_Sch_EZ!$C$31:$I$54,MATCH(Schedules_8760!$C5850,DHW_StPt_Sch_EZ!$B$31:$B$54,0),MATCH(Schedules_8760!$F5850,DHW_StPt_Sch_EZ!$C$30:$I$30,0)),"F","C")</f>
        <v>53.333333333333329</v>
      </c>
      <c r="N5850" s="12"/>
      <c r="O5850" s="12"/>
      <c r="P5850" s="12"/>
    </row>
    <row r="5851" spans="1:16" x14ac:dyDescent="0.25">
      <c r="A5851" s="35">
        <v>5850</v>
      </c>
      <c r="B5851" s="89">
        <v>244.70833333333329</v>
      </c>
      <c r="C5851" s="35">
        <f t="shared" si="455"/>
        <v>18</v>
      </c>
      <c r="D5851" s="35">
        <f t="shared" si="458"/>
        <v>244</v>
      </c>
      <c r="E5851" s="35">
        <f t="shared" si="459"/>
        <v>6</v>
      </c>
      <c r="F5851" s="35" t="str">
        <f t="shared" si="456"/>
        <v>Friday</v>
      </c>
      <c r="G5851" s="35">
        <f t="shared" si="457"/>
        <v>8</v>
      </c>
      <c r="H5851" s="34">
        <f>CONVERT(INDEX(Htg_StPt_Sch_EZ!$C$4:$I$27,MATCH(Schedules_8760!$C5851,Htg_StPt_Sch_EZ!$B$4:$B$27,0),MATCH(Schedules_8760!$F5851,Htg_StPt_Sch_EZ!$C$3:$I$3,0)),"F","C")</f>
        <v>20.555555555555554</v>
      </c>
      <c r="I5851" s="34">
        <f>CONVERT(INDEX(Htg_StPt_Sch_EZ!$C$31:$I$54,MATCH(Schedules_8760!$C5851,Htg_StPt_Sch_EZ!$B$31:$B$54,0),MATCH(Schedules_8760!$F5851,Htg_StPt_Sch_EZ!$C$30:$I$30,0)),"F","C")</f>
        <v>17.777777777777779</v>
      </c>
      <c r="J5851" s="34">
        <f>CONVERT(INDEX(Clg_StPt_Sch_EZ!$C$4:$I$27,MATCH(Schedules_8760!$C5851,Clg_StPt_Sch_EZ!$B$4:$B$27,0),MATCH(Schedules_8760!$F5851,Clg_StPt_Sch_EZ!$C$3:$I$3,0)),"F","C")</f>
        <v>25.555555555555554</v>
      </c>
      <c r="K5851" s="34">
        <f>CONVERT(INDEX(Clg_StPt_Sch_EZ!$C$31:$I$54,MATCH(Schedules_8760!$C5851,Clg_StPt_Sch_EZ!$B$31:$B$54,0),MATCH(Schedules_8760!$F5851,Clg_StPt_Sch_EZ!$C$30:$I$30,0)),"F","C")</f>
        <v>28.333333333333332</v>
      </c>
      <c r="L5851" s="34">
        <f>CONVERT(INDEX(DHW_StPt_Sch_EZ!$C$4:$I$27,MATCH(Schedules_8760!$C5851,DHW_StPt_Sch_EZ!$B$4:$B$27,0),MATCH(Schedules_8760!$F5851,DHW_StPt_Sch_EZ!$C$3:$I$3,0)),"F","C")</f>
        <v>53.333333333333329</v>
      </c>
      <c r="M5851" s="34">
        <f>CONVERT(INDEX(DHW_StPt_Sch_EZ!$C$31:$I$54,MATCH(Schedules_8760!$C5851,DHW_StPt_Sch_EZ!$B$31:$B$54,0),MATCH(Schedules_8760!$F5851,DHW_StPt_Sch_EZ!$C$30:$I$30,0)),"F","C")</f>
        <v>53.333333333333329</v>
      </c>
      <c r="N5851" s="12"/>
      <c r="O5851" s="12"/>
      <c r="P5851" s="12"/>
    </row>
    <row r="5852" spans="1:16" x14ac:dyDescent="0.25">
      <c r="A5852" s="35">
        <v>5851</v>
      </c>
      <c r="B5852" s="89">
        <v>244.75</v>
      </c>
      <c r="C5852" s="35">
        <f t="shared" si="455"/>
        <v>19</v>
      </c>
      <c r="D5852" s="35">
        <f t="shared" si="458"/>
        <v>244</v>
      </c>
      <c r="E5852" s="35">
        <f t="shared" si="459"/>
        <v>6</v>
      </c>
      <c r="F5852" s="35" t="str">
        <f t="shared" si="456"/>
        <v>Friday</v>
      </c>
      <c r="G5852" s="35">
        <f t="shared" si="457"/>
        <v>8</v>
      </c>
      <c r="H5852" s="34">
        <f>CONVERT(INDEX(Htg_StPt_Sch_EZ!$C$4:$I$27,MATCH(Schedules_8760!$C5852,Htg_StPt_Sch_EZ!$B$4:$B$27,0),MATCH(Schedules_8760!$F5852,Htg_StPt_Sch_EZ!$C$3:$I$3,0)),"F","C")</f>
        <v>20.555555555555554</v>
      </c>
      <c r="I5852" s="34">
        <f>CONVERT(INDEX(Htg_StPt_Sch_EZ!$C$31:$I$54,MATCH(Schedules_8760!$C5852,Htg_StPt_Sch_EZ!$B$31:$B$54,0),MATCH(Schedules_8760!$F5852,Htg_StPt_Sch_EZ!$C$30:$I$30,0)),"F","C")</f>
        <v>18.333333333333332</v>
      </c>
      <c r="J5852" s="34">
        <f>CONVERT(INDEX(Clg_StPt_Sch_EZ!$C$4:$I$27,MATCH(Schedules_8760!$C5852,Clg_StPt_Sch_EZ!$B$4:$B$27,0),MATCH(Schedules_8760!$F5852,Clg_StPt_Sch_EZ!$C$3:$I$3,0)),"F","C")</f>
        <v>25.555555555555554</v>
      </c>
      <c r="K5852" s="34">
        <f>CONVERT(INDEX(Clg_StPt_Sch_EZ!$C$31:$I$54,MATCH(Schedules_8760!$C5852,Clg_StPt_Sch_EZ!$B$31:$B$54,0),MATCH(Schedules_8760!$F5852,Clg_StPt_Sch_EZ!$C$30:$I$30,0)),"F","C")</f>
        <v>28.333333333333332</v>
      </c>
      <c r="L5852" s="34">
        <f>CONVERT(INDEX(DHW_StPt_Sch_EZ!$C$4:$I$27,MATCH(Schedules_8760!$C5852,DHW_StPt_Sch_EZ!$B$4:$B$27,0),MATCH(Schedules_8760!$F5852,DHW_StPt_Sch_EZ!$C$3:$I$3,0)),"F","C")</f>
        <v>53.333333333333329</v>
      </c>
      <c r="M5852" s="34">
        <f>CONVERT(INDEX(DHW_StPt_Sch_EZ!$C$31:$I$54,MATCH(Schedules_8760!$C5852,DHW_StPt_Sch_EZ!$B$31:$B$54,0),MATCH(Schedules_8760!$F5852,DHW_StPt_Sch_EZ!$C$30:$I$30,0)),"F","C")</f>
        <v>53.333333333333329</v>
      </c>
      <c r="N5852" s="12"/>
      <c r="O5852" s="12"/>
      <c r="P5852" s="12"/>
    </row>
    <row r="5853" spans="1:16" x14ac:dyDescent="0.25">
      <c r="A5853" s="35">
        <v>5852</v>
      </c>
      <c r="B5853" s="89">
        <v>244.79166666666671</v>
      </c>
      <c r="C5853" s="35">
        <f t="shared" si="455"/>
        <v>20</v>
      </c>
      <c r="D5853" s="35">
        <f t="shared" si="458"/>
        <v>244</v>
      </c>
      <c r="E5853" s="35">
        <f t="shared" si="459"/>
        <v>6</v>
      </c>
      <c r="F5853" s="35" t="str">
        <f t="shared" si="456"/>
        <v>Friday</v>
      </c>
      <c r="G5853" s="35">
        <f t="shared" si="457"/>
        <v>8</v>
      </c>
      <c r="H5853" s="34">
        <f>CONVERT(INDEX(Htg_StPt_Sch_EZ!$C$4:$I$27,MATCH(Schedules_8760!$C5853,Htg_StPt_Sch_EZ!$B$4:$B$27,0),MATCH(Schedules_8760!$F5853,Htg_StPt_Sch_EZ!$C$3:$I$3,0)),"F","C")</f>
        <v>20.555555555555554</v>
      </c>
      <c r="I5853" s="34">
        <f>CONVERT(INDEX(Htg_StPt_Sch_EZ!$C$31:$I$54,MATCH(Schedules_8760!$C5853,Htg_StPt_Sch_EZ!$B$31:$B$54,0),MATCH(Schedules_8760!$F5853,Htg_StPt_Sch_EZ!$C$30:$I$30,0)),"F","C")</f>
        <v>18.888888888888889</v>
      </c>
      <c r="J5853" s="34">
        <f>CONVERT(INDEX(Clg_StPt_Sch_EZ!$C$4:$I$27,MATCH(Schedules_8760!$C5853,Clg_StPt_Sch_EZ!$B$4:$B$27,0),MATCH(Schedules_8760!$F5853,Clg_StPt_Sch_EZ!$C$3:$I$3,0)),"F","C")</f>
        <v>25.555555555555554</v>
      </c>
      <c r="K5853" s="34">
        <f>CONVERT(INDEX(Clg_StPt_Sch_EZ!$C$31:$I$54,MATCH(Schedules_8760!$C5853,Clg_StPt_Sch_EZ!$B$31:$B$54,0),MATCH(Schedules_8760!$F5853,Clg_StPt_Sch_EZ!$C$30:$I$30,0)),"F","C")</f>
        <v>28.333333333333332</v>
      </c>
      <c r="L5853" s="34">
        <f>CONVERT(INDEX(DHW_StPt_Sch_EZ!$C$4:$I$27,MATCH(Schedules_8760!$C5853,DHW_StPt_Sch_EZ!$B$4:$B$27,0),MATCH(Schedules_8760!$F5853,DHW_StPt_Sch_EZ!$C$3:$I$3,0)),"F","C")</f>
        <v>53.333333333333329</v>
      </c>
      <c r="M5853" s="34">
        <f>CONVERT(INDEX(DHW_StPt_Sch_EZ!$C$31:$I$54,MATCH(Schedules_8760!$C5853,DHW_StPt_Sch_EZ!$B$31:$B$54,0),MATCH(Schedules_8760!$F5853,DHW_StPt_Sch_EZ!$C$30:$I$30,0)),"F","C")</f>
        <v>53.333333333333329</v>
      </c>
      <c r="N5853" s="12"/>
      <c r="O5853" s="12"/>
      <c r="P5853" s="12"/>
    </row>
    <row r="5854" spans="1:16" x14ac:dyDescent="0.25">
      <c r="A5854" s="35">
        <v>5853</v>
      </c>
      <c r="B5854" s="89">
        <v>244.83333333333329</v>
      </c>
      <c r="C5854" s="35">
        <f t="shared" si="455"/>
        <v>21</v>
      </c>
      <c r="D5854" s="35">
        <f t="shared" si="458"/>
        <v>244</v>
      </c>
      <c r="E5854" s="35">
        <f t="shared" si="459"/>
        <v>6</v>
      </c>
      <c r="F5854" s="35" t="str">
        <f t="shared" si="456"/>
        <v>Friday</v>
      </c>
      <c r="G5854" s="35">
        <f t="shared" si="457"/>
        <v>8</v>
      </c>
      <c r="H5854" s="34">
        <f>CONVERT(INDEX(Htg_StPt_Sch_EZ!$C$4:$I$27,MATCH(Schedules_8760!$C5854,Htg_StPt_Sch_EZ!$B$4:$B$27,0),MATCH(Schedules_8760!$F5854,Htg_StPt_Sch_EZ!$C$3:$I$3,0)),"F","C")</f>
        <v>20.555555555555554</v>
      </c>
      <c r="I5854" s="34">
        <f>CONVERT(INDEX(Htg_StPt_Sch_EZ!$C$31:$I$54,MATCH(Schedules_8760!$C5854,Htg_StPt_Sch_EZ!$B$31:$B$54,0),MATCH(Schedules_8760!$F5854,Htg_StPt_Sch_EZ!$C$30:$I$30,0)),"F","C")</f>
        <v>19.444444444444443</v>
      </c>
      <c r="J5854" s="34">
        <f>CONVERT(INDEX(Clg_StPt_Sch_EZ!$C$4:$I$27,MATCH(Schedules_8760!$C5854,Clg_StPt_Sch_EZ!$B$4:$B$27,0),MATCH(Schedules_8760!$F5854,Clg_StPt_Sch_EZ!$C$3:$I$3,0)),"F","C")</f>
        <v>25.555555555555554</v>
      </c>
      <c r="K5854" s="34">
        <f>CONVERT(INDEX(Clg_StPt_Sch_EZ!$C$31:$I$54,MATCH(Schedules_8760!$C5854,Clg_StPt_Sch_EZ!$B$31:$B$54,0),MATCH(Schedules_8760!$F5854,Clg_StPt_Sch_EZ!$C$30:$I$30,0)),"F","C")</f>
        <v>28.333333333333332</v>
      </c>
      <c r="L5854" s="34">
        <f>CONVERT(INDEX(DHW_StPt_Sch_EZ!$C$4:$I$27,MATCH(Schedules_8760!$C5854,DHW_StPt_Sch_EZ!$B$4:$B$27,0),MATCH(Schedules_8760!$F5854,DHW_StPt_Sch_EZ!$C$3:$I$3,0)),"F","C")</f>
        <v>53.333333333333329</v>
      </c>
      <c r="M5854" s="34">
        <f>CONVERT(INDEX(DHW_StPt_Sch_EZ!$C$31:$I$54,MATCH(Schedules_8760!$C5854,DHW_StPt_Sch_EZ!$B$31:$B$54,0),MATCH(Schedules_8760!$F5854,DHW_StPt_Sch_EZ!$C$30:$I$30,0)),"F","C")</f>
        <v>53.333333333333329</v>
      </c>
      <c r="N5854" s="12"/>
      <c r="O5854" s="12"/>
      <c r="P5854" s="12"/>
    </row>
    <row r="5855" spans="1:16" x14ac:dyDescent="0.25">
      <c r="A5855" s="35">
        <v>5854</v>
      </c>
      <c r="B5855" s="89">
        <v>244.875</v>
      </c>
      <c r="C5855" s="35">
        <f t="shared" si="455"/>
        <v>22</v>
      </c>
      <c r="D5855" s="35">
        <f t="shared" si="458"/>
        <v>244</v>
      </c>
      <c r="E5855" s="35">
        <f t="shared" si="459"/>
        <v>6</v>
      </c>
      <c r="F5855" s="35" t="str">
        <f t="shared" si="456"/>
        <v>Friday</v>
      </c>
      <c r="G5855" s="35">
        <f t="shared" si="457"/>
        <v>8</v>
      </c>
      <c r="H5855" s="34">
        <f>CONVERT(INDEX(Htg_StPt_Sch_EZ!$C$4:$I$27,MATCH(Schedules_8760!$C5855,Htg_StPt_Sch_EZ!$B$4:$B$27,0),MATCH(Schedules_8760!$F5855,Htg_StPt_Sch_EZ!$C$3:$I$3,0)),"F","C")</f>
        <v>20.555555555555554</v>
      </c>
      <c r="I5855" s="34">
        <f>CONVERT(INDEX(Htg_StPt_Sch_EZ!$C$31:$I$54,MATCH(Schedules_8760!$C5855,Htg_StPt_Sch_EZ!$B$31:$B$54,0),MATCH(Schedules_8760!$F5855,Htg_StPt_Sch_EZ!$C$30:$I$30,0)),"F","C")</f>
        <v>19.444444444444443</v>
      </c>
      <c r="J5855" s="34">
        <f>CONVERT(INDEX(Clg_StPt_Sch_EZ!$C$4:$I$27,MATCH(Schedules_8760!$C5855,Clg_StPt_Sch_EZ!$B$4:$B$27,0),MATCH(Schedules_8760!$F5855,Clg_StPt_Sch_EZ!$C$3:$I$3,0)),"F","C")</f>
        <v>25.555555555555554</v>
      </c>
      <c r="K5855" s="34">
        <f>CONVERT(INDEX(Clg_StPt_Sch_EZ!$C$31:$I$54,MATCH(Schedules_8760!$C5855,Clg_StPt_Sch_EZ!$B$31:$B$54,0),MATCH(Schedules_8760!$F5855,Clg_StPt_Sch_EZ!$C$30:$I$30,0)),"F","C")</f>
        <v>28.333333333333332</v>
      </c>
      <c r="L5855" s="34">
        <f>CONVERT(INDEX(DHW_StPt_Sch_EZ!$C$4:$I$27,MATCH(Schedules_8760!$C5855,DHW_StPt_Sch_EZ!$B$4:$B$27,0),MATCH(Schedules_8760!$F5855,DHW_StPt_Sch_EZ!$C$3:$I$3,0)),"F","C")</f>
        <v>53.333333333333329</v>
      </c>
      <c r="M5855" s="34">
        <f>CONVERT(INDEX(DHW_StPt_Sch_EZ!$C$31:$I$54,MATCH(Schedules_8760!$C5855,DHW_StPt_Sch_EZ!$B$31:$B$54,0),MATCH(Schedules_8760!$F5855,DHW_StPt_Sch_EZ!$C$30:$I$30,0)),"F","C")</f>
        <v>53.333333333333329</v>
      </c>
      <c r="N5855" s="12"/>
      <c r="O5855" s="12"/>
      <c r="P5855" s="12"/>
    </row>
    <row r="5856" spans="1:16" x14ac:dyDescent="0.25">
      <c r="A5856" s="35">
        <v>5855</v>
      </c>
      <c r="B5856" s="89">
        <v>244.91666666666671</v>
      </c>
      <c r="C5856" s="35">
        <f t="shared" si="455"/>
        <v>23</v>
      </c>
      <c r="D5856" s="35">
        <f t="shared" si="458"/>
        <v>244</v>
      </c>
      <c r="E5856" s="35">
        <f t="shared" si="459"/>
        <v>6</v>
      </c>
      <c r="F5856" s="35" t="str">
        <f t="shared" si="456"/>
        <v>Friday</v>
      </c>
      <c r="G5856" s="35">
        <f t="shared" si="457"/>
        <v>8</v>
      </c>
      <c r="H5856" s="34">
        <f>CONVERT(INDEX(Htg_StPt_Sch_EZ!$C$4:$I$27,MATCH(Schedules_8760!$C5856,Htg_StPt_Sch_EZ!$B$4:$B$27,0),MATCH(Schedules_8760!$F5856,Htg_StPt_Sch_EZ!$C$3:$I$3,0)),"F","C")</f>
        <v>20.555555555555554</v>
      </c>
      <c r="I5856" s="34">
        <f>CONVERT(INDEX(Htg_StPt_Sch_EZ!$C$31:$I$54,MATCH(Schedules_8760!$C5856,Htg_StPt_Sch_EZ!$B$31:$B$54,0),MATCH(Schedules_8760!$F5856,Htg_StPt_Sch_EZ!$C$30:$I$30,0)),"F","C")</f>
        <v>19.444444444444443</v>
      </c>
      <c r="J5856" s="34">
        <f>CONVERT(INDEX(Clg_StPt_Sch_EZ!$C$4:$I$27,MATCH(Schedules_8760!$C5856,Clg_StPt_Sch_EZ!$B$4:$B$27,0),MATCH(Schedules_8760!$F5856,Clg_StPt_Sch_EZ!$C$3:$I$3,0)),"F","C")</f>
        <v>25.555555555555554</v>
      </c>
      <c r="K5856" s="34">
        <f>CONVERT(INDEX(Clg_StPt_Sch_EZ!$C$31:$I$54,MATCH(Schedules_8760!$C5856,Clg_StPt_Sch_EZ!$B$31:$B$54,0),MATCH(Schedules_8760!$F5856,Clg_StPt_Sch_EZ!$C$30:$I$30,0)),"F","C")</f>
        <v>28.333333333333332</v>
      </c>
      <c r="L5856" s="34">
        <f>CONVERT(INDEX(DHW_StPt_Sch_EZ!$C$4:$I$27,MATCH(Schedules_8760!$C5856,DHW_StPt_Sch_EZ!$B$4:$B$27,0),MATCH(Schedules_8760!$F5856,DHW_StPt_Sch_EZ!$C$3:$I$3,0)),"F","C")</f>
        <v>53.333333333333329</v>
      </c>
      <c r="M5856" s="34">
        <f>CONVERT(INDEX(DHW_StPt_Sch_EZ!$C$31:$I$54,MATCH(Schedules_8760!$C5856,DHW_StPt_Sch_EZ!$B$31:$B$54,0),MATCH(Schedules_8760!$F5856,DHW_StPt_Sch_EZ!$C$30:$I$30,0)),"F","C")</f>
        <v>53.333333333333329</v>
      </c>
      <c r="N5856" s="12"/>
      <c r="O5856" s="12"/>
      <c r="P5856" s="12"/>
    </row>
    <row r="5857" spans="1:16" x14ac:dyDescent="0.25">
      <c r="A5857" s="35">
        <v>5856</v>
      </c>
      <c r="B5857" s="89">
        <v>244.95833333333329</v>
      </c>
      <c r="C5857" s="35">
        <f t="shared" si="455"/>
        <v>24</v>
      </c>
      <c r="D5857" s="35">
        <f t="shared" si="458"/>
        <v>244</v>
      </c>
      <c r="E5857" s="35">
        <f t="shared" si="459"/>
        <v>6</v>
      </c>
      <c r="F5857" s="35" t="str">
        <f t="shared" si="456"/>
        <v>Friday</v>
      </c>
      <c r="G5857" s="35">
        <f t="shared" si="457"/>
        <v>8</v>
      </c>
      <c r="H5857" s="34">
        <f>CONVERT(INDEX(Htg_StPt_Sch_EZ!$C$4:$I$27,MATCH(Schedules_8760!$C5857,Htg_StPt_Sch_EZ!$B$4:$B$27,0),MATCH(Schedules_8760!$F5857,Htg_StPt_Sch_EZ!$C$3:$I$3,0)),"F","C")</f>
        <v>20.555555555555554</v>
      </c>
      <c r="I5857" s="34">
        <f>CONVERT(INDEX(Htg_StPt_Sch_EZ!$C$31:$I$54,MATCH(Schedules_8760!$C5857,Htg_StPt_Sch_EZ!$B$31:$B$54,0),MATCH(Schedules_8760!$F5857,Htg_StPt_Sch_EZ!$C$30:$I$30,0)),"F","C")</f>
        <v>19.444444444444443</v>
      </c>
      <c r="J5857" s="34">
        <f>CONVERT(INDEX(Clg_StPt_Sch_EZ!$C$4:$I$27,MATCH(Schedules_8760!$C5857,Clg_StPt_Sch_EZ!$B$4:$B$27,0),MATCH(Schedules_8760!$F5857,Clg_StPt_Sch_EZ!$C$3:$I$3,0)),"F","C")</f>
        <v>25.555555555555554</v>
      </c>
      <c r="K5857" s="34">
        <f>CONVERT(INDEX(Clg_StPt_Sch_EZ!$C$31:$I$54,MATCH(Schedules_8760!$C5857,Clg_StPt_Sch_EZ!$B$31:$B$54,0),MATCH(Schedules_8760!$F5857,Clg_StPt_Sch_EZ!$C$30:$I$30,0)),"F","C")</f>
        <v>28.333333333333332</v>
      </c>
      <c r="L5857" s="34">
        <f>CONVERT(INDEX(DHW_StPt_Sch_EZ!$C$4:$I$27,MATCH(Schedules_8760!$C5857,DHW_StPt_Sch_EZ!$B$4:$B$27,0),MATCH(Schedules_8760!$F5857,DHW_StPt_Sch_EZ!$C$3:$I$3,0)),"F","C")</f>
        <v>53.333333333333329</v>
      </c>
      <c r="M5857" s="34">
        <f>CONVERT(INDEX(DHW_StPt_Sch_EZ!$C$31:$I$54,MATCH(Schedules_8760!$C5857,DHW_StPt_Sch_EZ!$B$31:$B$54,0),MATCH(Schedules_8760!$F5857,DHW_StPt_Sch_EZ!$C$30:$I$30,0)),"F","C")</f>
        <v>53.333333333333329</v>
      </c>
      <c r="N5857" s="12"/>
      <c r="O5857" s="12"/>
      <c r="P5857" s="12"/>
    </row>
    <row r="5858" spans="1:16" x14ac:dyDescent="0.25">
      <c r="A5858" s="35">
        <v>5857</v>
      </c>
      <c r="B5858" s="89">
        <v>245</v>
      </c>
      <c r="C5858" s="35">
        <f t="shared" si="455"/>
        <v>1</v>
      </c>
      <c r="D5858" s="35">
        <f t="shared" si="458"/>
        <v>245</v>
      </c>
      <c r="E5858" s="35">
        <f t="shared" si="459"/>
        <v>7</v>
      </c>
      <c r="F5858" s="35" t="str">
        <f t="shared" si="456"/>
        <v>Saturday</v>
      </c>
      <c r="G5858" s="35">
        <f t="shared" si="457"/>
        <v>9</v>
      </c>
      <c r="H5858" s="34">
        <f>CONVERT(INDEX(Htg_StPt_Sch_EZ!$C$4:$I$27,MATCH(Schedules_8760!$C5858,Htg_StPt_Sch_EZ!$B$4:$B$27,0),MATCH(Schedules_8760!$F5858,Htg_StPt_Sch_EZ!$C$3:$I$3,0)),"F","C")</f>
        <v>20.555555555555554</v>
      </c>
      <c r="I5858" s="34">
        <f>CONVERT(INDEX(Htg_StPt_Sch_EZ!$C$31:$I$54,MATCH(Schedules_8760!$C5858,Htg_StPt_Sch_EZ!$B$31:$B$54,0),MATCH(Schedules_8760!$F5858,Htg_StPt_Sch_EZ!$C$30:$I$30,0)),"F","C")</f>
        <v>19.444444444444443</v>
      </c>
      <c r="J5858" s="34">
        <f>CONVERT(INDEX(Clg_StPt_Sch_EZ!$C$4:$I$27,MATCH(Schedules_8760!$C5858,Clg_StPt_Sch_EZ!$B$4:$B$27,0),MATCH(Schedules_8760!$F5858,Clg_StPt_Sch_EZ!$C$3:$I$3,0)),"F","C")</f>
        <v>25.555555555555554</v>
      </c>
      <c r="K5858" s="34">
        <f>CONVERT(INDEX(Clg_StPt_Sch_EZ!$C$31:$I$54,MATCH(Schedules_8760!$C5858,Clg_StPt_Sch_EZ!$B$31:$B$54,0),MATCH(Schedules_8760!$F5858,Clg_StPt_Sch_EZ!$C$30:$I$30,0)),"F","C")</f>
        <v>28.333333333333332</v>
      </c>
      <c r="L5858" s="34">
        <f>CONVERT(INDEX(DHW_StPt_Sch_EZ!$C$4:$I$27,MATCH(Schedules_8760!$C5858,DHW_StPt_Sch_EZ!$B$4:$B$27,0),MATCH(Schedules_8760!$F5858,DHW_StPt_Sch_EZ!$C$3:$I$3,0)),"F","C")</f>
        <v>53.333333333333329</v>
      </c>
      <c r="M5858" s="34">
        <f>CONVERT(INDEX(DHW_StPt_Sch_EZ!$C$31:$I$54,MATCH(Schedules_8760!$C5858,DHW_StPt_Sch_EZ!$B$31:$B$54,0),MATCH(Schedules_8760!$F5858,DHW_StPt_Sch_EZ!$C$30:$I$30,0)),"F","C")</f>
        <v>53.333333333333329</v>
      </c>
      <c r="N5858" s="12"/>
      <c r="O5858" s="12"/>
      <c r="P5858" s="12"/>
    </row>
    <row r="5859" spans="1:16" x14ac:dyDescent="0.25">
      <c r="A5859" s="35">
        <v>5858</v>
      </c>
      <c r="B5859" s="89">
        <v>245.04166666666671</v>
      </c>
      <c r="C5859" s="35">
        <f t="shared" si="455"/>
        <v>2</v>
      </c>
      <c r="D5859" s="35">
        <f t="shared" si="458"/>
        <v>245</v>
      </c>
      <c r="E5859" s="35">
        <f t="shared" si="459"/>
        <v>7</v>
      </c>
      <c r="F5859" s="35" t="str">
        <f t="shared" si="456"/>
        <v>Saturday</v>
      </c>
      <c r="G5859" s="35">
        <f t="shared" si="457"/>
        <v>9</v>
      </c>
      <c r="H5859" s="34">
        <f>CONVERT(INDEX(Htg_StPt_Sch_EZ!$C$4:$I$27,MATCH(Schedules_8760!$C5859,Htg_StPt_Sch_EZ!$B$4:$B$27,0),MATCH(Schedules_8760!$F5859,Htg_StPt_Sch_EZ!$C$3:$I$3,0)),"F","C")</f>
        <v>20.555555555555554</v>
      </c>
      <c r="I5859" s="34">
        <f>CONVERT(INDEX(Htg_StPt_Sch_EZ!$C$31:$I$54,MATCH(Schedules_8760!$C5859,Htg_StPt_Sch_EZ!$B$31:$B$54,0),MATCH(Schedules_8760!$F5859,Htg_StPt_Sch_EZ!$C$30:$I$30,0)),"F","C")</f>
        <v>19.444444444444443</v>
      </c>
      <c r="J5859" s="34">
        <f>CONVERT(INDEX(Clg_StPt_Sch_EZ!$C$4:$I$27,MATCH(Schedules_8760!$C5859,Clg_StPt_Sch_EZ!$B$4:$B$27,0),MATCH(Schedules_8760!$F5859,Clg_StPt_Sch_EZ!$C$3:$I$3,0)),"F","C")</f>
        <v>25.555555555555554</v>
      </c>
      <c r="K5859" s="34">
        <f>CONVERT(INDEX(Clg_StPt_Sch_EZ!$C$31:$I$54,MATCH(Schedules_8760!$C5859,Clg_StPt_Sch_EZ!$B$31:$B$54,0),MATCH(Schedules_8760!$F5859,Clg_StPt_Sch_EZ!$C$30:$I$30,0)),"F","C")</f>
        <v>28.333333333333332</v>
      </c>
      <c r="L5859" s="34">
        <f>CONVERT(INDEX(DHW_StPt_Sch_EZ!$C$4:$I$27,MATCH(Schedules_8760!$C5859,DHW_StPt_Sch_EZ!$B$4:$B$27,0),MATCH(Schedules_8760!$F5859,DHW_StPt_Sch_EZ!$C$3:$I$3,0)),"F","C")</f>
        <v>53.333333333333329</v>
      </c>
      <c r="M5859" s="34">
        <f>CONVERT(INDEX(DHW_StPt_Sch_EZ!$C$31:$I$54,MATCH(Schedules_8760!$C5859,DHW_StPt_Sch_EZ!$B$31:$B$54,0),MATCH(Schedules_8760!$F5859,DHW_StPt_Sch_EZ!$C$30:$I$30,0)),"F","C")</f>
        <v>53.333333333333329</v>
      </c>
      <c r="N5859" s="12"/>
      <c r="O5859" s="12"/>
      <c r="P5859" s="12"/>
    </row>
    <row r="5860" spans="1:16" x14ac:dyDescent="0.25">
      <c r="A5860" s="35">
        <v>5859</v>
      </c>
      <c r="B5860" s="89">
        <v>245.08333333333329</v>
      </c>
      <c r="C5860" s="35">
        <f t="shared" si="455"/>
        <v>3</v>
      </c>
      <c r="D5860" s="35">
        <f t="shared" si="458"/>
        <v>245</v>
      </c>
      <c r="E5860" s="35">
        <f t="shared" si="459"/>
        <v>7</v>
      </c>
      <c r="F5860" s="35" t="str">
        <f t="shared" si="456"/>
        <v>Saturday</v>
      </c>
      <c r="G5860" s="35">
        <f t="shared" si="457"/>
        <v>9</v>
      </c>
      <c r="H5860" s="34">
        <f>CONVERT(INDEX(Htg_StPt_Sch_EZ!$C$4:$I$27,MATCH(Schedules_8760!$C5860,Htg_StPt_Sch_EZ!$B$4:$B$27,0),MATCH(Schedules_8760!$F5860,Htg_StPt_Sch_EZ!$C$3:$I$3,0)),"F","C")</f>
        <v>20.555555555555554</v>
      </c>
      <c r="I5860" s="34">
        <f>CONVERT(INDEX(Htg_StPt_Sch_EZ!$C$31:$I$54,MATCH(Schedules_8760!$C5860,Htg_StPt_Sch_EZ!$B$31:$B$54,0),MATCH(Schedules_8760!$F5860,Htg_StPt_Sch_EZ!$C$30:$I$30,0)),"F","C")</f>
        <v>19.444444444444443</v>
      </c>
      <c r="J5860" s="34">
        <f>CONVERT(INDEX(Clg_StPt_Sch_EZ!$C$4:$I$27,MATCH(Schedules_8760!$C5860,Clg_StPt_Sch_EZ!$B$4:$B$27,0),MATCH(Schedules_8760!$F5860,Clg_StPt_Sch_EZ!$C$3:$I$3,0)),"F","C")</f>
        <v>25.555555555555554</v>
      </c>
      <c r="K5860" s="34">
        <f>CONVERT(INDEX(Clg_StPt_Sch_EZ!$C$31:$I$54,MATCH(Schedules_8760!$C5860,Clg_StPt_Sch_EZ!$B$31:$B$54,0),MATCH(Schedules_8760!$F5860,Clg_StPt_Sch_EZ!$C$30:$I$30,0)),"F","C")</f>
        <v>28.333333333333332</v>
      </c>
      <c r="L5860" s="34">
        <f>CONVERT(INDEX(DHW_StPt_Sch_EZ!$C$4:$I$27,MATCH(Schedules_8760!$C5860,DHW_StPt_Sch_EZ!$B$4:$B$27,0),MATCH(Schedules_8760!$F5860,DHW_StPt_Sch_EZ!$C$3:$I$3,0)),"F","C")</f>
        <v>53.333333333333329</v>
      </c>
      <c r="M5860" s="34">
        <f>CONVERT(INDEX(DHW_StPt_Sch_EZ!$C$31:$I$54,MATCH(Schedules_8760!$C5860,DHW_StPt_Sch_EZ!$B$31:$B$54,0),MATCH(Schedules_8760!$F5860,DHW_StPt_Sch_EZ!$C$30:$I$30,0)),"F","C")</f>
        <v>53.333333333333329</v>
      </c>
      <c r="N5860" s="12"/>
      <c r="O5860" s="12"/>
      <c r="P5860" s="12"/>
    </row>
    <row r="5861" spans="1:16" x14ac:dyDescent="0.25">
      <c r="A5861" s="35">
        <v>5860</v>
      </c>
      <c r="B5861" s="89">
        <v>245.125</v>
      </c>
      <c r="C5861" s="35">
        <f t="shared" si="455"/>
        <v>4</v>
      </c>
      <c r="D5861" s="35">
        <f t="shared" si="458"/>
        <v>245</v>
      </c>
      <c r="E5861" s="35">
        <f t="shared" si="459"/>
        <v>7</v>
      </c>
      <c r="F5861" s="35" t="str">
        <f t="shared" si="456"/>
        <v>Saturday</v>
      </c>
      <c r="G5861" s="35">
        <f t="shared" si="457"/>
        <v>9</v>
      </c>
      <c r="H5861" s="34">
        <f>CONVERT(INDEX(Htg_StPt_Sch_EZ!$C$4:$I$27,MATCH(Schedules_8760!$C5861,Htg_StPt_Sch_EZ!$B$4:$B$27,0),MATCH(Schedules_8760!$F5861,Htg_StPt_Sch_EZ!$C$3:$I$3,0)),"F","C")</f>
        <v>20.555555555555554</v>
      </c>
      <c r="I5861" s="34">
        <f>CONVERT(INDEX(Htg_StPt_Sch_EZ!$C$31:$I$54,MATCH(Schedules_8760!$C5861,Htg_StPt_Sch_EZ!$B$31:$B$54,0),MATCH(Schedules_8760!$F5861,Htg_StPt_Sch_EZ!$C$30:$I$30,0)),"F","C")</f>
        <v>19.444444444444443</v>
      </c>
      <c r="J5861" s="34">
        <f>CONVERT(INDEX(Clg_StPt_Sch_EZ!$C$4:$I$27,MATCH(Schedules_8760!$C5861,Clg_StPt_Sch_EZ!$B$4:$B$27,0),MATCH(Schedules_8760!$F5861,Clg_StPt_Sch_EZ!$C$3:$I$3,0)),"F","C")</f>
        <v>25.555555555555554</v>
      </c>
      <c r="K5861" s="34">
        <f>CONVERT(INDEX(Clg_StPt_Sch_EZ!$C$31:$I$54,MATCH(Schedules_8760!$C5861,Clg_StPt_Sch_EZ!$B$31:$B$54,0),MATCH(Schedules_8760!$F5861,Clg_StPt_Sch_EZ!$C$30:$I$30,0)),"F","C")</f>
        <v>28.333333333333332</v>
      </c>
      <c r="L5861" s="34">
        <f>CONVERT(INDEX(DHW_StPt_Sch_EZ!$C$4:$I$27,MATCH(Schedules_8760!$C5861,DHW_StPt_Sch_EZ!$B$4:$B$27,0),MATCH(Schedules_8760!$F5861,DHW_StPt_Sch_EZ!$C$3:$I$3,0)),"F","C")</f>
        <v>53.333333333333329</v>
      </c>
      <c r="M5861" s="34">
        <f>CONVERT(INDEX(DHW_StPt_Sch_EZ!$C$31:$I$54,MATCH(Schedules_8760!$C5861,DHW_StPt_Sch_EZ!$B$31:$B$54,0),MATCH(Schedules_8760!$F5861,DHW_StPt_Sch_EZ!$C$30:$I$30,0)),"F","C")</f>
        <v>53.333333333333329</v>
      </c>
      <c r="N5861" s="12"/>
      <c r="O5861" s="12"/>
      <c r="P5861" s="12"/>
    </row>
    <row r="5862" spans="1:16" x14ac:dyDescent="0.25">
      <c r="A5862" s="35">
        <v>5861</v>
      </c>
      <c r="B5862" s="89">
        <v>245.16666666666671</v>
      </c>
      <c r="C5862" s="35">
        <f t="shared" si="455"/>
        <v>5</v>
      </c>
      <c r="D5862" s="35">
        <f t="shared" si="458"/>
        <v>245</v>
      </c>
      <c r="E5862" s="35">
        <f t="shared" si="459"/>
        <v>7</v>
      </c>
      <c r="F5862" s="35" t="str">
        <f t="shared" si="456"/>
        <v>Saturday</v>
      </c>
      <c r="G5862" s="35">
        <f t="shared" si="457"/>
        <v>9</v>
      </c>
      <c r="H5862" s="34">
        <f>CONVERT(INDEX(Htg_StPt_Sch_EZ!$C$4:$I$27,MATCH(Schedules_8760!$C5862,Htg_StPt_Sch_EZ!$B$4:$B$27,0),MATCH(Schedules_8760!$F5862,Htg_StPt_Sch_EZ!$C$3:$I$3,0)),"F","C")</f>
        <v>20.555555555555554</v>
      </c>
      <c r="I5862" s="34">
        <f>CONVERT(INDEX(Htg_StPt_Sch_EZ!$C$31:$I$54,MATCH(Schedules_8760!$C5862,Htg_StPt_Sch_EZ!$B$31:$B$54,0),MATCH(Schedules_8760!$F5862,Htg_StPt_Sch_EZ!$C$30:$I$30,0)),"F","C")</f>
        <v>19.444444444444443</v>
      </c>
      <c r="J5862" s="34">
        <f>CONVERT(INDEX(Clg_StPt_Sch_EZ!$C$4:$I$27,MATCH(Schedules_8760!$C5862,Clg_StPt_Sch_EZ!$B$4:$B$27,0),MATCH(Schedules_8760!$F5862,Clg_StPt_Sch_EZ!$C$3:$I$3,0)),"F","C")</f>
        <v>25.555555555555554</v>
      </c>
      <c r="K5862" s="34">
        <f>CONVERT(INDEX(Clg_StPt_Sch_EZ!$C$31:$I$54,MATCH(Schedules_8760!$C5862,Clg_StPt_Sch_EZ!$B$31:$B$54,0),MATCH(Schedules_8760!$F5862,Clg_StPt_Sch_EZ!$C$30:$I$30,0)),"F","C")</f>
        <v>28.333333333333332</v>
      </c>
      <c r="L5862" s="34">
        <f>CONVERT(INDEX(DHW_StPt_Sch_EZ!$C$4:$I$27,MATCH(Schedules_8760!$C5862,DHW_StPt_Sch_EZ!$B$4:$B$27,0),MATCH(Schedules_8760!$F5862,DHW_StPt_Sch_EZ!$C$3:$I$3,0)),"F","C")</f>
        <v>53.333333333333329</v>
      </c>
      <c r="M5862" s="34">
        <f>CONVERT(INDEX(DHW_StPt_Sch_EZ!$C$31:$I$54,MATCH(Schedules_8760!$C5862,DHW_StPt_Sch_EZ!$B$31:$B$54,0),MATCH(Schedules_8760!$F5862,DHW_StPt_Sch_EZ!$C$30:$I$30,0)),"F","C")</f>
        <v>53.333333333333329</v>
      </c>
      <c r="N5862" s="12"/>
      <c r="O5862" s="12"/>
      <c r="P5862" s="12"/>
    </row>
    <row r="5863" spans="1:16" x14ac:dyDescent="0.25">
      <c r="A5863" s="35">
        <v>5862</v>
      </c>
      <c r="B5863" s="89">
        <v>245.20833333333329</v>
      </c>
      <c r="C5863" s="35">
        <f t="shared" si="455"/>
        <v>6</v>
      </c>
      <c r="D5863" s="35">
        <f t="shared" si="458"/>
        <v>245</v>
      </c>
      <c r="E5863" s="35">
        <f t="shared" si="459"/>
        <v>7</v>
      </c>
      <c r="F5863" s="35" t="str">
        <f t="shared" si="456"/>
        <v>Saturday</v>
      </c>
      <c r="G5863" s="35">
        <f t="shared" si="457"/>
        <v>9</v>
      </c>
      <c r="H5863" s="34">
        <f>CONVERT(INDEX(Htg_StPt_Sch_EZ!$C$4:$I$27,MATCH(Schedules_8760!$C5863,Htg_StPt_Sch_EZ!$B$4:$B$27,0),MATCH(Schedules_8760!$F5863,Htg_StPt_Sch_EZ!$C$3:$I$3,0)),"F","C")</f>
        <v>20.555555555555554</v>
      </c>
      <c r="I5863" s="34">
        <f>CONVERT(INDEX(Htg_StPt_Sch_EZ!$C$31:$I$54,MATCH(Schedules_8760!$C5863,Htg_StPt_Sch_EZ!$B$31:$B$54,0),MATCH(Schedules_8760!$F5863,Htg_StPt_Sch_EZ!$C$30:$I$30,0)),"F","C")</f>
        <v>19.444444444444443</v>
      </c>
      <c r="J5863" s="34">
        <f>CONVERT(INDEX(Clg_StPt_Sch_EZ!$C$4:$I$27,MATCH(Schedules_8760!$C5863,Clg_StPt_Sch_EZ!$B$4:$B$27,0),MATCH(Schedules_8760!$F5863,Clg_StPt_Sch_EZ!$C$3:$I$3,0)),"F","C")</f>
        <v>25.555555555555554</v>
      </c>
      <c r="K5863" s="34">
        <f>CONVERT(INDEX(Clg_StPt_Sch_EZ!$C$31:$I$54,MATCH(Schedules_8760!$C5863,Clg_StPt_Sch_EZ!$B$31:$B$54,0),MATCH(Schedules_8760!$F5863,Clg_StPt_Sch_EZ!$C$30:$I$30,0)),"F","C")</f>
        <v>28.333333333333332</v>
      </c>
      <c r="L5863" s="34">
        <f>CONVERT(INDEX(DHW_StPt_Sch_EZ!$C$4:$I$27,MATCH(Schedules_8760!$C5863,DHW_StPt_Sch_EZ!$B$4:$B$27,0),MATCH(Schedules_8760!$F5863,DHW_StPt_Sch_EZ!$C$3:$I$3,0)),"F","C")</f>
        <v>53.333333333333329</v>
      </c>
      <c r="M5863" s="34">
        <f>CONVERT(INDEX(DHW_StPt_Sch_EZ!$C$31:$I$54,MATCH(Schedules_8760!$C5863,DHW_StPt_Sch_EZ!$B$31:$B$54,0),MATCH(Schedules_8760!$F5863,DHW_StPt_Sch_EZ!$C$30:$I$30,0)),"F","C")</f>
        <v>53.333333333333329</v>
      </c>
      <c r="N5863" s="12"/>
      <c r="O5863" s="12"/>
      <c r="P5863" s="12"/>
    </row>
    <row r="5864" spans="1:16" x14ac:dyDescent="0.25">
      <c r="A5864" s="35">
        <v>5863</v>
      </c>
      <c r="B5864" s="89">
        <v>245.25</v>
      </c>
      <c r="C5864" s="35">
        <f t="shared" si="455"/>
        <v>7</v>
      </c>
      <c r="D5864" s="35">
        <f t="shared" si="458"/>
        <v>245</v>
      </c>
      <c r="E5864" s="35">
        <f t="shared" si="459"/>
        <v>7</v>
      </c>
      <c r="F5864" s="35" t="str">
        <f t="shared" si="456"/>
        <v>Saturday</v>
      </c>
      <c r="G5864" s="35">
        <f t="shared" si="457"/>
        <v>9</v>
      </c>
      <c r="H5864" s="34">
        <f>CONVERT(INDEX(Htg_StPt_Sch_EZ!$C$4:$I$27,MATCH(Schedules_8760!$C5864,Htg_StPt_Sch_EZ!$B$4:$B$27,0),MATCH(Schedules_8760!$F5864,Htg_StPt_Sch_EZ!$C$3:$I$3,0)),"F","C")</f>
        <v>20.555555555555554</v>
      </c>
      <c r="I5864" s="34">
        <f>CONVERT(INDEX(Htg_StPt_Sch_EZ!$C$31:$I$54,MATCH(Schedules_8760!$C5864,Htg_StPt_Sch_EZ!$B$31:$B$54,0),MATCH(Schedules_8760!$F5864,Htg_StPt_Sch_EZ!$C$30:$I$30,0)),"F","C")</f>
        <v>19.444444444444443</v>
      </c>
      <c r="J5864" s="34">
        <f>CONVERT(INDEX(Clg_StPt_Sch_EZ!$C$4:$I$27,MATCH(Schedules_8760!$C5864,Clg_StPt_Sch_EZ!$B$4:$B$27,0),MATCH(Schedules_8760!$F5864,Clg_StPt_Sch_EZ!$C$3:$I$3,0)),"F","C")</f>
        <v>25.555555555555554</v>
      </c>
      <c r="K5864" s="34">
        <f>CONVERT(INDEX(Clg_StPt_Sch_EZ!$C$31:$I$54,MATCH(Schedules_8760!$C5864,Clg_StPt_Sch_EZ!$B$31:$B$54,0),MATCH(Schedules_8760!$F5864,Clg_StPt_Sch_EZ!$C$30:$I$30,0)),"F","C")</f>
        <v>28.333333333333332</v>
      </c>
      <c r="L5864" s="34">
        <f>CONVERT(INDEX(DHW_StPt_Sch_EZ!$C$4:$I$27,MATCH(Schedules_8760!$C5864,DHW_StPt_Sch_EZ!$B$4:$B$27,0),MATCH(Schedules_8760!$F5864,DHW_StPt_Sch_EZ!$C$3:$I$3,0)),"F","C")</f>
        <v>53.333333333333329</v>
      </c>
      <c r="M5864" s="34">
        <f>CONVERT(INDEX(DHW_StPt_Sch_EZ!$C$31:$I$54,MATCH(Schedules_8760!$C5864,DHW_StPt_Sch_EZ!$B$31:$B$54,0),MATCH(Schedules_8760!$F5864,DHW_StPt_Sch_EZ!$C$30:$I$30,0)),"F","C")</f>
        <v>53.333333333333329</v>
      </c>
      <c r="N5864" s="12"/>
      <c r="O5864" s="12"/>
      <c r="P5864" s="12"/>
    </row>
    <row r="5865" spans="1:16" x14ac:dyDescent="0.25">
      <c r="A5865" s="35">
        <v>5864</v>
      </c>
      <c r="B5865" s="89">
        <v>245.29166666666671</v>
      </c>
      <c r="C5865" s="35">
        <f t="shared" si="455"/>
        <v>8</v>
      </c>
      <c r="D5865" s="35">
        <f t="shared" si="458"/>
        <v>245</v>
      </c>
      <c r="E5865" s="35">
        <f t="shared" si="459"/>
        <v>7</v>
      </c>
      <c r="F5865" s="35" t="str">
        <f t="shared" si="456"/>
        <v>Saturday</v>
      </c>
      <c r="G5865" s="35">
        <f t="shared" si="457"/>
        <v>9</v>
      </c>
      <c r="H5865" s="34">
        <f>CONVERT(INDEX(Htg_StPt_Sch_EZ!$C$4:$I$27,MATCH(Schedules_8760!$C5865,Htg_StPt_Sch_EZ!$B$4:$B$27,0),MATCH(Schedules_8760!$F5865,Htg_StPt_Sch_EZ!$C$3:$I$3,0)),"F","C")</f>
        <v>20.555555555555554</v>
      </c>
      <c r="I5865" s="34">
        <f>CONVERT(INDEX(Htg_StPt_Sch_EZ!$C$31:$I$54,MATCH(Schedules_8760!$C5865,Htg_StPt_Sch_EZ!$B$31:$B$54,0),MATCH(Schedules_8760!$F5865,Htg_StPt_Sch_EZ!$C$30:$I$30,0)),"F","C")</f>
        <v>19.444444444444443</v>
      </c>
      <c r="J5865" s="34">
        <f>CONVERT(INDEX(Clg_StPt_Sch_EZ!$C$4:$I$27,MATCH(Schedules_8760!$C5865,Clg_StPt_Sch_EZ!$B$4:$B$27,0),MATCH(Schedules_8760!$F5865,Clg_StPt_Sch_EZ!$C$3:$I$3,0)),"F","C")</f>
        <v>25.555555555555554</v>
      </c>
      <c r="K5865" s="34">
        <f>CONVERT(INDEX(Clg_StPt_Sch_EZ!$C$31:$I$54,MATCH(Schedules_8760!$C5865,Clg_StPt_Sch_EZ!$B$31:$B$54,0),MATCH(Schedules_8760!$F5865,Clg_StPt_Sch_EZ!$C$30:$I$30,0)),"F","C")</f>
        <v>25</v>
      </c>
      <c r="L5865" s="34">
        <f>CONVERT(INDEX(DHW_StPt_Sch_EZ!$C$4:$I$27,MATCH(Schedules_8760!$C5865,DHW_StPt_Sch_EZ!$B$4:$B$27,0),MATCH(Schedules_8760!$F5865,DHW_StPt_Sch_EZ!$C$3:$I$3,0)),"F","C")</f>
        <v>53.333333333333329</v>
      </c>
      <c r="M5865" s="34">
        <f>CONVERT(INDEX(DHW_StPt_Sch_EZ!$C$31:$I$54,MATCH(Schedules_8760!$C5865,DHW_StPt_Sch_EZ!$B$31:$B$54,0),MATCH(Schedules_8760!$F5865,DHW_StPt_Sch_EZ!$C$30:$I$30,0)),"F","C")</f>
        <v>53.333333333333329</v>
      </c>
      <c r="N5865" s="12"/>
      <c r="O5865" s="12"/>
      <c r="P5865" s="12"/>
    </row>
    <row r="5866" spans="1:16" x14ac:dyDescent="0.25">
      <c r="A5866" s="35">
        <v>5865</v>
      </c>
      <c r="B5866" s="89">
        <v>245.33333333333329</v>
      </c>
      <c r="C5866" s="35">
        <f t="shared" si="455"/>
        <v>9</v>
      </c>
      <c r="D5866" s="35">
        <f t="shared" si="458"/>
        <v>245</v>
      </c>
      <c r="E5866" s="35">
        <f t="shared" si="459"/>
        <v>7</v>
      </c>
      <c r="F5866" s="35" t="str">
        <f t="shared" si="456"/>
        <v>Saturday</v>
      </c>
      <c r="G5866" s="35">
        <f t="shared" si="457"/>
        <v>9</v>
      </c>
      <c r="H5866" s="34">
        <f>CONVERT(INDEX(Htg_StPt_Sch_EZ!$C$4:$I$27,MATCH(Schedules_8760!$C5866,Htg_StPt_Sch_EZ!$B$4:$B$27,0),MATCH(Schedules_8760!$F5866,Htg_StPt_Sch_EZ!$C$3:$I$3,0)),"F","C")</f>
        <v>20.555555555555554</v>
      </c>
      <c r="I5866" s="34">
        <f>CONVERT(INDEX(Htg_StPt_Sch_EZ!$C$31:$I$54,MATCH(Schedules_8760!$C5866,Htg_StPt_Sch_EZ!$B$31:$B$54,0),MATCH(Schedules_8760!$F5866,Htg_StPt_Sch_EZ!$C$30:$I$30,0)),"F","C")</f>
        <v>19.444444444444443</v>
      </c>
      <c r="J5866" s="34">
        <f>CONVERT(INDEX(Clg_StPt_Sch_EZ!$C$4:$I$27,MATCH(Schedules_8760!$C5866,Clg_StPt_Sch_EZ!$B$4:$B$27,0),MATCH(Schedules_8760!$F5866,Clg_StPt_Sch_EZ!$C$3:$I$3,0)),"F","C")</f>
        <v>25.555555555555554</v>
      </c>
      <c r="K5866" s="34">
        <f>CONVERT(INDEX(Clg_StPt_Sch_EZ!$C$31:$I$54,MATCH(Schedules_8760!$C5866,Clg_StPt_Sch_EZ!$B$31:$B$54,0),MATCH(Schedules_8760!$F5866,Clg_StPt_Sch_EZ!$C$30:$I$30,0)),"F","C")</f>
        <v>25</v>
      </c>
      <c r="L5866" s="34">
        <f>CONVERT(INDEX(DHW_StPt_Sch_EZ!$C$4:$I$27,MATCH(Schedules_8760!$C5866,DHW_StPt_Sch_EZ!$B$4:$B$27,0),MATCH(Schedules_8760!$F5866,DHW_StPt_Sch_EZ!$C$3:$I$3,0)),"F","C")</f>
        <v>53.333333333333329</v>
      </c>
      <c r="M5866" s="34">
        <f>CONVERT(INDEX(DHW_StPt_Sch_EZ!$C$31:$I$54,MATCH(Schedules_8760!$C5866,DHW_StPt_Sch_EZ!$B$31:$B$54,0),MATCH(Schedules_8760!$F5866,DHW_StPt_Sch_EZ!$C$30:$I$30,0)),"F","C")</f>
        <v>53.333333333333329</v>
      </c>
      <c r="N5866" s="12"/>
      <c r="O5866" s="12"/>
      <c r="P5866" s="12"/>
    </row>
    <row r="5867" spans="1:16" x14ac:dyDescent="0.25">
      <c r="A5867" s="35">
        <v>5866</v>
      </c>
      <c r="B5867" s="89">
        <v>245.375</v>
      </c>
      <c r="C5867" s="35">
        <f t="shared" si="455"/>
        <v>10</v>
      </c>
      <c r="D5867" s="35">
        <f t="shared" si="458"/>
        <v>245</v>
      </c>
      <c r="E5867" s="35">
        <f t="shared" si="459"/>
        <v>7</v>
      </c>
      <c r="F5867" s="35" t="str">
        <f t="shared" si="456"/>
        <v>Saturday</v>
      </c>
      <c r="G5867" s="35">
        <f t="shared" si="457"/>
        <v>9</v>
      </c>
      <c r="H5867" s="34">
        <f>CONVERT(INDEX(Htg_StPt_Sch_EZ!$C$4:$I$27,MATCH(Schedules_8760!$C5867,Htg_StPt_Sch_EZ!$B$4:$B$27,0),MATCH(Schedules_8760!$F5867,Htg_StPt_Sch_EZ!$C$3:$I$3,0)),"F","C")</f>
        <v>20.555555555555554</v>
      </c>
      <c r="I5867" s="34">
        <f>CONVERT(INDEX(Htg_StPt_Sch_EZ!$C$31:$I$54,MATCH(Schedules_8760!$C5867,Htg_StPt_Sch_EZ!$B$31:$B$54,0),MATCH(Schedules_8760!$F5867,Htg_StPt_Sch_EZ!$C$30:$I$30,0)),"F","C")</f>
        <v>19.444444444444443</v>
      </c>
      <c r="J5867" s="34">
        <f>CONVERT(INDEX(Clg_StPt_Sch_EZ!$C$4:$I$27,MATCH(Schedules_8760!$C5867,Clg_StPt_Sch_EZ!$B$4:$B$27,0),MATCH(Schedules_8760!$F5867,Clg_StPt_Sch_EZ!$C$3:$I$3,0)),"F","C")</f>
        <v>25.555555555555554</v>
      </c>
      <c r="K5867" s="34">
        <f>CONVERT(INDEX(Clg_StPt_Sch_EZ!$C$31:$I$54,MATCH(Schedules_8760!$C5867,Clg_StPt_Sch_EZ!$B$31:$B$54,0),MATCH(Schedules_8760!$F5867,Clg_StPt_Sch_EZ!$C$30:$I$30,0)),"F","C")</f>
        <v>25</v>
      </c>
      <c r="L5867" s="34">
        <f>CONVERT(INDEX(DHW_StPt_Sch_EZ!$C$4:$I$27,MATCH(Schedules_8760!$C5867,DHW_StPt_Sch_EZ!$B$4:$B$27,0),MATCH(Schedules_8760!$F5867,DHW_StPt_Sch_EZ!$C$3:$I$3,0)),"F","C")</f>
        <v>53.333333333333329</v>
      </c>
      <c r="M5867" s="34">
        <f>CONVERT(INDEX(DHW_StPt_Sch_EZ!$C$31:$I$54,MATCH(Schedules_8760!$C5867,DHW_StPt_Sch_EZ!$B$31:$B$54,0),MATCH(Schedules_8760!$F5867,DHW_StPt_Sch_EZ!$C$30:$I$30,0)),"F","C")</f>
        <v>53.333333333333329</v>
      </c>
      <c r="N5867" s="12"/>
      <c r="O5867" s="12"/>
      <c r="P5867" s="12"/>
    </row>
    <row r="5868" spans="1:16" x14ac:dyDescent="0.25">
      <c r="A5868" s="35">
        <v>5867</v>
      </c>
      <c r="B5868" s="89">
        <v>245.41666666666671</v>
      </c>
      <c r="C5868" s="35">
        <f t="shared" si="455"/>
        <v>11</v>
      </c>
      <c r="D5868" s="35">
        <f t="shared" si="458"/>
        <v>245</v>
      </c>
      <c r="E5868" s="35">
        <f t="shared" si="459"/>
        <v>7</v>
      </c>
      <c r="F5868" s="35" t="str">
        <f t="shared" si="456"/>
        <v>Saturday</v>
      </c>
      <c r="G5868" s="35">
        <f t="shared" si="457"/>
        <v>9</v>
      </c>
      <c r="H5868" s="34">
        <f>CONVERT(INDEX(Htg_StPt_Sch_EZ!$C$4:$I$27,MATCH(Schedules_8760!$C5868,Htg_StPt_Sch_EZ!$B$4:$B$27,0),MATCH(Schedules_8760!$F5868,Htg_StPt_Sch_EZ!$C$3:$I$3,0)),"F","C")</f>
        <v>20.555555555555554</v>
      </c>
      <c r="I5868" s="34">
        <f>CONVERT(INDEX(Htg_StPt_Sch_EZ!$C$31:$I$54,MATCH(Schedules_8760!$C5868,Htg_StPt_Sch_EZ!$B$31:$B$54,0),MATCH(Schedules_8760!$F5868,Htg_StPt_Sch_EZ!$C$30:$I$30,0)),"F","C")</f>
        <v>19.444444444444443</v>
      </c>
      <c r="J5868" s="34">
        <f>CONVERT(INDEX(Clg_StPt_Sch_EZ!$C$4:$I$27,MATCH(Schedules_8760!$C5868,Clg_StPt_Sch_EZ!$B$4:$B$27,0),MATCH(Schedules_8760!$F5868,Clg_StPt_Sch_EZ!$C$3:$I$3,0)),"F","C")</f>
        <v>25.555555555555554</v>
      </c>
      <c r="K5868" s="34">
        <f>CONVERT(INDEX(Clg_StPt_Sch_EZ!$C$31:$I$54,MATCH(Schedules_8760!$C5868,Clg_StPt_Sch_EZ!$B$31:$B$54,0),MATCH(Schedules_8760!$F5868,Clg_StPt_Sch_EZ!$C$30:$I$30,0)),"F","C")</f>
        <v>25</v>
      </c>
      <c r="L5868" s="34">
        <f>CONVERT(INDEX(DHW_StPt_Sch_EZ!$C$4:$I$27,MATCH(Schedules_8760!$C5868,DHW_StPt_Sch_EZ!$B$4:$B$27,0),MATCH(Schedules_8760!$F5868,DHW_StPt_Sch_EZ!$C$3:$I$3,0)),"F","C")</f>
        <v>53.333333333333329</v>
      </c>
      <c r="M5868" s="34">
        <f>CONVERT(INDEX(DHW_StPt_Sch_EZ!$C$31:$I$54,MATCH(Schedules_8760!$C5868,DHW_StPt_Sch_EZ!$B$31:$B$54,0),MATCH(Schedules_8760!$F5868,DHW_StPt_Sch_EZ!$C$30:$I$30,0)),"F","C")</f>
        <v>53.333333333333329</v>
      </c>
      <c r="N5868" s="12"/>
      <c r="O5868" s="12"/>
      <c r="P5868" s="12"/>
    </row>
    <row r="5869" spans="1:16" x14ac:dyDescent="0.25">
      <c r="A5869" s="35">
        <v>5868</v>
      </c>
      <c r="B5869" s="89">
        <v>245.45833333333329</v>
      </c>
      <c r="C5869" s="35">
        <f t="shared" si="455"/>
        <v>12</v>
      </c>
      <c r="D5869" s="35">
        <f t="shared" si="458"/>
        <v>245</v>
      </c>
      <c r="E5869" s="35">
        <f t="shared" si="459"/>
        <v>7</v>
      </c>
      <c r="F5869" s="35" t="str">
        <f t="shared" si="456"/>
        <v>Saturday</v>
      </c>
      <c r="G5869" s="35">
        <f t="shared" si="457"/>
        <v>9</v>
      </c>
      <c r="H5869" s="34">
        <f>CONVERT(INDEX(Htg_StPt_Sch_EZ!$C$4:$I$27,MATCH(Schedules_8760!$C5869,Htg_StPt_Sch_EZ!$B$4:$B$27,0),MATCH(Schedules_8760!$F5869,Htg_StPt_Sch_EZ!$C$3:$I$3,0)),"F","C")</f>
        <v>20.555555555555554</v>
      </c>
      <c r="I5869" s="34">
        <f>CONVERT(INDEX(Htg_StPt_Sch_EZ!$C$31:$I$54,MATCH(Schedules_8760!$C5869,Htg_StPt_Sch_EZ!$B$31:$B$54,0),MATCH(Schedules_8760!$F5869,Htg_StPt_Sch_EZ!$C$30:$I$30,0)),"F","C")</f>
        <v>19.444444444444443</v>
      </c>
      <c r="J5869" s="34">
        <f>CONVERT(INDEX(Clg_StPt_Sch_EZ!$C$4:$I$27,MATCH(Schedules_8760!$C5869,Clg_StPt_Sch_EZ!$B$4:$B$27,0),MATCH(Schedules_8760!$F5869,Clg_StPt_Sch_EZ!$C$3:$I$3,0)),"F","C")</f>
        <v>25.555555555555554</v>
      </c>
      <c r="K5869" s="34">
        <f>CONVERT(INDEX(Clg_StPt_Sch_EZ!$C$31:$I$54,MATCH(Schedules_8760!$C5869,Clg_StPt_Sch_EZ!$B$31:$B$54,0),MATCH(Schedules_8760!$F5869,Clg_StPt_Sch_EZ!$C$30:$I$30,0)),"F","C")</f>
        <v>25</v>
      </c>
      <c r="L5869" s="34">
        <f>CONVERT(INDEX(DHW_StPt_Sch_EZ!$C$4:$I$27,MATCH(Schedules_8760!$C5869,DHW_StPt_Sch_EZ!$B$4:$B$27,0),MATCH(Schedules_8760!$F5869,DHW_StPt_Sch_EZ!$C$3:$I$3,0)),"F","C")</f>
        <v>53.333333333333329</v>
      </c>
      <c r="M5869" s="34">
        <f>CONVERT(INDEX(DHW_StPt_Sch_EZ!$C$31:$I$54,MATCH(Schedules_8760!$C5869,DHW_StPt_Sch_EZ!$B$31:$B$54,0),MATCH(Schedules_8760!$F5869,DHW_StPt_Sch_EZ!$C$30:$I$30,0)),"F","C")</f>
        <v>53.333333333333329</v>
      </c>
      <c r="N5869" s="12"/>
      <c r="O5869" s="12"/>
      <c r="P5869" s="12"/>
    </row>
    <row r="5870" spans="1:16" x14ac:dyDescent="0.25">
      <c r="A5870" s="35">
        <v>5869</v>
      </c>
      <c r="B5870" s="89">
        <v>245.5</v>
      </c>
      <c r="C5870" s="35">
        <f t="shared" si="455"/>
        <v>13</v>
      </c>
      <c r="D5870" s="35">
        <f t="shared" si="458"/>
        <v>245</v>
      </c>
      <c r="E5870" s="35">
        <f t="shared" si="459"/>
        <v>7</v>
      </c>
      <c r="F5870" s="35" t="str">
        <f t="shared" si="456"/>
        <v>Saturday</v>
      </c>
      <c r="G5870" s="35">
        <f t="shared" si="457"/>
        <v>9</v>
      </c>
      <c r="H5870" s="34">
        <f>CONVERT(INDEX(Htg_StPt_Sch_EZ!$C$4:$I$27,MATCH(Schedules_8760!$C5870,Htg_StPt_Sch_EZ!$B$4:$B$27,0),MATCH(Schedules_8760!$F5870,Htg_StPt_Sch_EZ!$C$3:$I$3,0)),"F","C")</f>
        <v>20.555555555555554</v>
      </c>
      <c r="I5870" s="34">
        <f>CONVERT(INDEX(Htg_StPt_Sch_EZ!$C$31:$I$54,MATCH(Schedules_8760!$C5870,Htg_StPt_Sch_EZ!$B$31:$B$54,0),MATCH(Schedules_8760!$F5870,Htg_StPt_Sch_EZ!$C$30:$I$30,0)),"F","C")</f>
        <v>19.444444444444443</v>
      </c>
      <c r="J5870" s="34">
        <f>CONVERT(INDEX(Clg_StPt_Sch_EZ!$C$4:$I$27,MATCH(Schedules_8760!$C5870,Clg_StPt_Sch_EZ!$B$4:$B$27,0),MATCH(Schedules_8760!$F5870,Clg_StPt_Sch_EZ!$C$3:$I$3,0)),"F","C")</f>
        <v>25.555555555555554</v>
      </c>
      <c r="K5870" s="34">
        <f>CONVERT(INDEX(Clg_StPt_Sch_EZ!$C$31:$I$54,MATCH(Schedules_8760!$C5870,Clg_StPt_Sch_EZ!$B$31:$B$54,0),MATCH(Schedules_8760!$F5870,Clg_StPt_Sch_EZ!$C$30:$I$30,0)),"F","C")</f>
        <v>25</v>
      </c>
      <c r="L5870" s="34">
        <f>CONVERT(INDEX(DHW_StPt_Sch_EZ!$C$4:$I$27,MATCH(Schedules_8760!$C5870,DHW_StPt_Sch_EZ!$B$4:$B$27,0),MATCH(Schedules_8760!$F5870,DHW_StPt_Sch_EZ!$C$3:$I$3,0)),"F","C")</f>
        <v>53.333333333333329</v>
      </c>
      <c r="M5870" s="34">
        <f>CONVERT(INDEX(DHW_StPt_Sch_EZ!$C$31:$I$54,MATCH(Schedules_8760!$C5870,DHW_StPt_Sch_EZ!$B$31:$B$54,0),MATCH(Schedules_8760!$F5870,DHW_StPt_Sch_EZ!$C$30:$I$30,0)),"F","C")</f>
        <v>53.333333333333329</v>
      </c>
      <c r="N5870" s="12"/>
      <c r="O5870" s="12"/>
      <c r="P5870" s="12"/>
    </row>
    <row r="5871" spans="1:16" x14ac:dyDescent="0.25">
      <c r="A5871" s="35">
        <v>5870</v>
      </c>
      <c r="B5871" s="89">
        <v>245.54166666666671</v>
      </c>
      <c r="C5871" s="35">
        <f t="shared" si="455"/>
        <v>14</v>
      </c>
      <c r="D5871" s="35">
        <f t="shared" si="458"/>
        <v>245</v>
      </c>
      <c r="E5871" s="35">
        <f t="shared" si="459"/>
        <v>7</v>
      </c>
      <c r="F5871" s="35" t="str">
        <f t="shared" si="456"/>
        <v>Saturday</v>
      </c>
      <c r="G5871" s="35">
        <f t="shared" si="457"/>
        <v>9</v>
      </c>
      <c r="H5871" s="34">
        <f>CONVERT(INDEX(Htg_StPt_Sch_EZ!$C$4:$I$27,MATCH(Schedules_8760!$C5871,Htg_StPt_Sch_EZ!$B$4:$B$27,0),MATCH(Schedules_8760!$F5871,Htg_StPt_Sch_EZ!$C$3:$I$3,0)),"F","C")</f>
        <v>20.555555555555554</v>
      </c>
      <c r="I5871" s="34">
        <f>CONVERT(INDEX(Htg_StPt_Sch_EZ!$C$31:$I$54,MATCH(Schedules_8760!$C5871,Htg_StPt_Sch_EZ!$B$31:$B$54,0),MATCH(Schedules_8760!$F5871,Htg_StPt_Sch_EZ!$C$30:$I$30,0)),"F","C")</f>
        <v>19.444444444444443</v>
      </c>
      <c r="J5871" s="34">
        <f>CONVERT(INDEX(Clg_StPt_Sch_EZ!$C$4:$I$27,MATCH(Schedules_8760!$C5871,Clg_StPt_Sch_EZ!$B$4:$B$27,0),MATCH(Schedules_8760!$F5871,Clg_StPt_Sch_EZ!$C$3:$I$3,0)),"F","C")</f>
        <v>25.555555555555554</v>
      </c>
      <c r="K5871" s="34">
        <f>CONVERT(INDEX(Clg_StPt_Sch_EZ!$C$31:$I$54,MATCH(Schedules_8760!$C5871,Clg_StPt_Sch_EZ!$B$31:$B$54,0),MATCH(Schedules_8760!$F5871,Clg_StPt_Sch_EZ!$C$30:$I$30,0)),"F","C")</f>
        <v>25</v>
      </c>
      <c r="L5871" s="34">
        <f>CONVERT(INDEX(DHW_StPt_Sch_EZ!$C$4:$I$27,MATCH(Schedules_8760!$C5871,DHW_StPt_Sch_EZ!$B$4:$B$27,0),MATCH(Schedules_8760!$F5871,DHW_StPt_Sch_EZ!$C$3:$I$3,0)),"F","C")</f>
        <v>53.333333333333329</v>
      </c>
      <c r="M5871" s="34">
        <f>CONVERT(INDEX(DHW_StPt_Sch_EZ!$C$31:$I$54,MATCH(Schedules_8760!$C5871,DHW_StPt_Sch_EZ!$B$31:$B$54,0),MATCH(Schedules_8760!$F5871,DHW_StPt_Sch_EZ!$C$30:$I$30,0)),"F","C")</f>
        <v>53.333333333333329</v>
      </c>
      <c r="N5871" s="12"/>
      <c r="O5871" s="12"/>
      <c r="P5871" s="12"/>
    </row>
    <row r="5872" spans="1:16" x14ac:dyDescent="0.25">
      <c r="A5872" s="35">
        <v>5871</v>
      </c>
      <c r="B5872" s="89">
        <v>245.58333333333329</v>
      </c>
      <c r="C5872" s="35">
        <f t="shared" si="455"/>
        <v>15</v>
      </c>
      <c r="D5872" s="35">
        <f t="shared" si="458"/>
        <v>245</v>
      </c>
      <c r="E5872" s="35">
        <f t="shared" si="459"/>
        <v>7</v>
      </c>
      <c r="F5872" s="35" t="str">
        <f t="shared" si="456"/>
        <v>Saturday</v>
      </c>
      <c r="G5872" s="35">
        <f t="shared" si="457"/>
        <v>9</v>
      </c>
      <c r="H5872" s="34">
        <f>CONVERT(INDEX(Htg_StPt_Sch_EZ!$C$4:$I$27,MATCH(Schedules_8760!$C5872,Htg_StPt_Sch_EZ!$B$4:$B$27,0),MATCH(Schedules_8760!$F5872,Htg_StPt_Sch_EZ!$C$3:$I$3,0)),"F","C")</f>
        <v>20.555555555555554</v>
      </c>
      <c r="I5872" s="34">
        <f>CONVERT(INDEX(Htg_StPt_Sch_EZ!$C$31:$I$54,MATCH(Schedules_8760!$C5872,Htg_StPt_Sch_EZ!$B$31:$B$54,0),MATCH(Schedules_8760!$F5872,Htg_StPt_Sch_EZ!$C$30:$I$30,0)),"F","C")</f>
        <v>21.111111111111111</v>
      </c>
      <c r="J5872" s="34">
        <f>CONVERT(INDEX(Clg_StPt_Sch_EZ!$C$4:$I$27,MATCH(Schedules_8760!$C5872,Clg_StPt_Sch_EZ!$B$4:$B$27,0),MATCH(Schedules_8760!$F5872,Clg_StPt_Sch_EZ!$C$3:$I$3,0)),"F","C")</f>
        <v>25.555555555555554</v>
      </c>
      <c r="K5872" s="34">
        <f>CONVERT(INDEX(Clg_StPt_Sch_EZ!$C$31:$I$54,MATCH(Schedules_8760!$C5872,Clg_StPt_Sch_EZ!$B$31:$B$54,0),MATCH(Schedules_8760!$F5872,Clg_StPt_Sch_EZ!$C$30:$I$30,0)),"F","C")</f>
        <v>25</v>
      </c>
      <c r="L5872" s="34">
        <f>CONVERT(INDEX(DHW_StPt_Sch_EZ!$C$4:$I$27,MATCH(Schedules_8760!$C5872,DHW_StPt_Sch_EZ!$B$4:$B$27,0),MATCH(Schedules_8760!$F5872,DHW_StPt_Sch_EZ!$C$3:$I$3,0)),"F","C")</f>
        <v>53.333333333333329</v>
      </c>
      <c r="M5872" s="34">
        <f>CONVERT(INDEX(DHW_StPt_Sch_EZ!$C$31:$I$54,MATCH(Schedules_8760!$C5872,DHW_StPt_Sch_EZ!$B$31:$B$54,0),MATCH(Schedules_8760!$F5872,DHW_StPt_Sch_EZ!$C$30:$I$30,0)),"F","C")</f>
        <v>53.333333333333329</v>
      </c>
      <c r="N5872" s="12"/>
      <c r="O5872" s="12"/>
      <c r="P5872" s="12"/>
    </row>
    <row r="5873" spans="1:16" x14ac:dyDescent="0.25">
      <c r="A5873" s="35">
        <v>5872</v>
      </c>
      <c r="B5873" s="89">
        <v>245.625</v>
      </c>
      <c r="C5873" s="35">
        <f t="shared" si="455"/>
        <v>16</v>
      </c>
      <c r="D5873" s="35">
        <f t="shared" si="458"/>
        <v>245</v>
      </c>
      <c r="E5873" s="35">
        <f t="shared" si="459"/>
        <v>7</v>
      </c>
      <c r="F5873" s="35" t="str">
        <f t="shared" si="456"/>
        <v>Saturday</v>
      </c>
      <c r="G5873" s="35">
        <f t="shared" si="457"/>
        <v>9</v>
      </c>
      <c r="H5873" s="34">
        <f>CONVERT(INDEX(Htg_StPt_Sch_EZ!$C$4:$I$27,MATCH(Schedules_8760!$C5873,Htg_StPt_Sch_EZ!$B$4:$B$27,0),MATCH(Schedules_8760!$F5873,Htg_StPt_Sch_EZ!$C$3:$I$3,0)),"F","C")</f>
        <v>20.555555555555554</v>
      </c>
      <c r="I5873" s="34">
        <f>CONVERT(INDEX(Htg_StPt_Sch_EZ!$C$31:$I$54,MATCH(Schedules_8760!$C5873,Htg_StPt_Sch_EZ!$B$31:$B$54,0),MATCH(Schedules_8760!$F5873,Htg_StPt_Sch_EZ!$C$30:$I$30,0)),"F","C")</f>
        <v>21.111111111111111</v>
      </c>
      <c r="J5873" s="34">
        <f>CONVERT(INDEX(Clg_StPt_Sch_EZ!$C$4:$I$27,MATCH(Schedules_8760!$C5873,Clg_StPt_Sch_EZ!$B$4:$B$27,0),MATCH(Schedules_8760!$F5873,Clg_StPt_Sch_EZ!$C$3:$I$3,0)),"F","C")</f>
        <v>25.555555555555554</v>
      </c>
      <c r="K5873" s="34">
        <f>CONVERT(INDEX(Clg_StPt_Sch_EZ!$C$31:$I$54,MATCH(Schedules_8760!$C5873,Clg_StPt_Sch_EZ!$B$31:$B$54,0),MATCH(Schedules_8760!$F5873,Clg_StPt_Sch_EZ!$C$30:$I$30,0)),"F","C")</f>
        <v>25</v>
      </c>
      <c r="L5873" s="34">
        <f>CONVERT(INDEX(DHW_StPt_Sch_EZ!$C$4:$I$27,MATCH(Schedules_8760!$C5873,DHW_StPt_Sch_EZ!$B$4:$B$27,0),MATCH(Schedules_8760!$F5873,DHW_StPt_Sch_EZ!$C$3:$I$3,0)),"F","C")</f>
        <v>53.333333333333329</v>
      </c>
      <c r="M5873" s="34">
        <f>CONVERT(INDEX(DHW_StPt_Sch_EZ!$C$31:$I$54,MATCH(Schedules_8760!$C5873,DHW_StPt_Sch_EZ!$B$31:$B$54,0),MATCH(Schedules_8760!$F5873,DHW_StPt_Sch_EZ!$C$30:$I$30,0)),"F","C")</f>
        <v>53.333333333333329</v>
      </c>
      <c r="N5873" s="12"/>
      <c r="O5873" s="12"/>
      <c r="P5873" s="12"/>
    </row>
    <row r="5874" spans="1:16" x14ac:dyDescent="0.25">
      <c r="A5874" s="35">
        <v>5873</v>
      </c>
      <c r="B5874" s="89">
        <v>245.66666666666671</v>
      </c>
      <c r="C5874" s="35">
        <f t="shared" si="455"/>
        <v>17</v>
      </c>
      <c r="D5874" s="35">
        <f t="shared" si="458"/>
        <v>245</v>
      </c>
      <c r="E5874" s="35">
        <f t="shared" si="459"/>
        <v>7</v>
      </c>
      <c r="F5874" s="35" t="str">
        <f t="shared" si="456"/>
        <v>Saturday</v>
      </c>
      <c r="G5874" s="35">
        <f t="shared" si="457"/>
        <v>9</v>
      </c>
      <c r="H5874" s="34">
        <f>CONVERT(INDEX(Htg_StPt_Sch_EZ!$C$4:$I$27,MATCH(Schedules_8760!$C5874,Htg_StPt_Sch_EZ!$B$4:$B$27,0),MATCH(Schedules_8760!$F5874,Htg_StPt_Sch_EZ!$C$3:$I$3,0)),"F","C")</f>
        <v>20.555555555555554</v>
      </c>
      <c r="I5874" s="34">
        <f>CONVERT(INDEX(Htg_StPt_Sch_EZ!$C$31:$I$54,MATCH(Schedules_8760!$C5874,Htg_StPt_Sch_EZ!$B$31:$B$54,0),MATCH(Schedules_8760!$F5874,Htg_StPt_Sch_EZ!$C$30:$I$30,0)),"F","C")</f>
        <v>17.777777777777779</v>
      </c>
      <c r="J5874" s="34">
        <f>CONVERT(INDEX(Clg_StPt_Sch_EZ!$C$4:$I$27,MATCH(Schedules_8760!$C5874,Clg_StPt_Sch_EZ!$B$4:$B$27,0),MATCH(Schedules_8760!$F5874,Clg_StPt_Sch_EZ!$C$3:$I$3,0)),"F","C")</f>
        <v>25.555555555555554</v>
      </c>
      <c r="K5874" s="34">
        <f>CONVERT(INDEX(Clg_StPt_Sch_EZ!$C$31:$I$54,MATCH(Schedules_8760!$C5874,Clg_StPt_Sch_EZ!$B$31:$B$54,0),MATCH(Schedules_8760!$F5874,Clg_StPt_Sch_EZ!$C$30:$I$30,0)),"F","C")</f>
        <v>25</v>
      </c>
      <c r="L5874" s="34">
        <f>CONVERT(INDEX(DHW_StPt_Sch_EZ!$C$4:$I$27,MATCH(Schedules_8760!$C5874,DHW_StPt_Sch_EZ!$B$4:$B$27,0),MATCH(Schedules_8760!$F5874,DHW_StPt_Sch_EZ!$C$3:$I$3,0)),"F","C")</f>
        <v>53.333333333333329</v>
      </c>
      <c r="M5874" s="34">
        <f>CONVERT(INDEX(DHW_StPt_Sch_EZ!$C$31:$I$54,MATCH(Schedules_8760!$C5874,DHW_StPt_Sch_EZ!$B$31:$B$54,0),MATCH(Schedules_8760!$F5874,DHW_StPt_Sch_EZ!$C$30:$I$30,0)),"F","C")</f>
        <v>53.333333333333329</v>
      </c>
      <c r="N5874" s="12"/>
      <c r="O5874" s="12"/>
      <c r="P5874" s="12"/>
    </row>
    <row r="5875" spans="1:16" x14ac:dyDescent="0.25">
      <c r="A5875" s="35">
        <v>5874</v>
      </c>
      <c r="B5875" s="89">
        <v>245.70833333333329</v>
      </c>
      <c r="C5875" s="35">
        <f t="shared" si="455"/>
        <v>18</v>
      </c>
      <c r="D5875" s="35">
        <f t="shared" si="458"/>
        <v>245</v>
      </c>
      <c r="E5875" s="35">
        <f t="shared" si="459"/>
        <v>7</v>
      </c>
      <c r="F5875" s="35" t="str">
        <f t="shared" si="456"/>
        <v>Saturday</v>
      </c>
      <c r="G5875" s="35">
        <f t="shared" si="457"/>
        <v>9</v>
      </c>
      <c r="H5875" s="34">
        <f>CONVERT(INDEX(Htg_StPt_Sch_EZ!$C$4:$I$27,MATCH(Schedules_8760!$C5875,Htg_StPt_Sch_EZ!$B$4:$B$27,0),MATCH(Schedules_8760!$F5875,Htg_StPt_Sch_EZ!$C$3:$I$3,0)),"F","C")</f>
        <v>20.555555555555554</v>
      </c>
      <c r="I5875" s="34">
        <f>CONVERT(INDEX(Htg_StPt_Sch_EZ!$C$31:$I$54,MATCH(Schedules_8760!$C5875,Htg_StPt_Sch_EZ!$B$31:$B$54,0),MATCH(Schedules_8760!$F5875,Htg_StPt_Sch_EZ!$C$30:$I$30,0)),"F","C")</f>
        <v>17.777777777777779</v>
      </c>
      <c r="J5875" s="34">
        <f>CONVERT(INDEX(Clg_StPt_Sch_EZ!$C$4:$I$27,MATCH(Schedules_8760!$C5875,Clg_StPt_Sch_EZ!$B$4:$B$27,0),MATCH(Schedules_8760!$F5875,Clg_StPt_Sch_EZ!$C$3:$I$3,0)),"F","C")</f>
        <v>25.555555555555554</v>
      </c>
      <c r="K5875" s="34">
        <f>CONVERT(INDEX(Clg_StPt_Sch_EZ!$C$31:$I$54,MATCH(Schedules_8760!$C5875,Clg_StPt_Sch_EZ!$B$31:$B$54,0),MATCH(Schedules_8760!$F5875,Clg_StPt_Sch_EZ!$C$30:$I$30,0)),"F","C")</f>
        <v>28.333333333333332</v>
      </c>
      <c r="L5875" s="34">
        <f>CONVERT(INDEX(DHW_StPt_Sch_EZ!$C$4:$I$27,MATCH(Schedules_8760!$C5875,DHW_StPt_Sch_EZ!$B$4:$B$27,0),MATCH(Schedules_8760!$F5875,DHW_StPt_Sch_EZ!$C$3:$I$3,0)),"F","C")</f>
        <v>53.333333333333329</v>
      </c>
      <c r="M5875" s="34">
        <f>CONVERT(INDEX(DHW_StPt_Sch_EZ!$C$31:$I$54,MATCH(Schedules_8760!$C5875,DHW_StPt_Sch_EZ!$B$31:$B$54,0),MATCH(Schedules_8760!$F5875,DHW_StPt_Sch_EZ!$C$30:$I$30,0)),"F","C")</f>
        <v>53.333333333333329</v>
      </c>
      <c r="N5875" s="12"/>
      <c r="O5875" s="12"/>
      <c r="P5875" s="12"/>
    </row>
    <row r="5876" spans="1:16" x14ac:dyDescent="0.25">
      <c r="A5876" s="35">
        <v>5875</v>
      </c>
      <c r="B5876" s="89">
        <v>245.75</v>
      </c>
      <c r="C5876" s="35">
        <f t="shared" si="455"/>
        <v>19</v>
      </c>
      <c r="D5876" s="35">
        <f t="shared" si="458"/>
        <v>245</v>
      </c>
      <c r="E5876" s="35">
        <f t="shared" si="459"/>
        <v>7</v>
      </c>
      <c r="F5876" s="35" t="str">
        <f t="shared" si="456"/>
        <v>Saturday</v>
      </c>
      <c r="G5876" s="35">
        <f t="shared" si="457"/>
        <v>9</v>
      </c>
      <c r="H5876" s="34">
        <f>CONVERT(INDEX(Htg_StPt_Sch_EZ!$C$4:$I$27,MATCH(Schedules_8760!$C5876,Htg_StPt_Sch_EZ!$B$4:$B$27,0),MATCH(Schedules_8760!$F5876,Htg_StPt_Sch_EZ!$C$3:$I$3,0)),"F","C")</f>
        <v>20.555555555555554</v>
      </c>
      <c r="I5876" s="34">
        <f>CONVERT(INDEX(Htg_StPt_Sch_EZ!$C$31:$I$54,MATCH(Schedules_8760!$C5876,Htg_StPt_Sch_EZ!$B$31:$B$54,0),MATCH(Schedules_8760!$F5876,Htg_StPt_Sch_EZ!$C$30:$I$30,0)),"F","C")</f>
        <v>18.333333333333332</v>
      </c>
      <c r="J5876" s="34">
        <f>CONVERT(INDEX(Clg_StPt_Sch_EZ!$C$4:$I$27,MATCH(Schedules_8760!$C5876,Clg_StPt_Sch_EZ!$B$4:$B$27,0),MATCH(Schedules_8760!$F5876,Clg_StPt_Sch_EZ!$C$3:$I$3,0)),"F","C")</f>
        <v>25.555555555555554</v>
      </c>
      <c r="K5876" s="34">
        <f>CONVERT(INDEX(Clg_StPt_Sch_EZ!$C$31:$I$54,MATCH(Schedules_8760!$C5876,Clg_StPt_Sch_EZ!$B$31:$B$54,0),MATCH(Schedules_8760!$F5876,Clg_StPt_Sch_EZ!$C$30:$I$30,0)),"F","C")</f>
        <v>28.333333333333332</v>
      </c>
      <c r="L5876" s="34">
        <f>CONVERT(INDEX(DHW_StPt_Sch_EZ!$C$4:$I$27,MATCH(Schedules_8760!$C5876,DHW_StPt_Sch_EZ!$B$4:$B$27,0),MATCH(Schedules_8760!$F5876,DHW_StPt_Sch_EZ!$C$3:$I$3,0)),"F","C")</f>
        <v>53.333333333333329</v>
      </c>
      <c r="M5876" s="34">
        <f>CONVERT(INDEX(DHW_StPt_Sch_EZ!$C$31:$I$54,MATCH(Schedules_8760!$C5876,DHW_StPt_Sch_EZ!$B$31:$B$54,0),MATCH(Schedules_8760!$F5876,DHW_StPt_Sch_EZ!$C$30:$I$30,0)),"F","C")</f>
        <v>53.333333333333329</v>
      </c>
      <c r="N5876" s="12"/>
      <c r="O5876" s="12"/>
      <c r="P5876" s="12"/>
    </row>
    <row r="5877" spans="1:16" x14ac:dyDescent="0.25">
      <c r="A5877" s="35">
        <v>5876</v>
      </c>
      <c r="B5877" s="89">
        <v>245.79166666666671</v>
      </c>
      <c r="C5877" s="35">
        <f t="shared" si="455"/>
        <v>20</v>
      </c>
      <c r="D5877" s="35">
        <f t="shared" si="458"/>
        <v>245</v>
      </c>
      <c r="E5877" s="35">
        <f t="shared" si="459"/>
        <v>7</v>
      </c>
      <c r="F5877" s="35" t="str">
        <f t="shared" si="456"/>
        <v>Saturday</v>
      </c>
      <c r="G5877" s="35">
        <f t="shared" si="457"/>
        <v>9</v>
      </c>
      <c r="H5877" s="34">
        <f>CONVERT(INDEX(Htg_StPt_Sch_EZ!$C$4:$I$27,MATCH(Schedules_8760!$C5877,Htg_StPt_Sch_EZ!$B$4:$B$27,0),MATCH(Schedules_8760!$F5877,Htg_StPt_Sch_EZ!$C$3:$I$3,0)),"F","C")</f>
        <v>20.555555555555554</v>
      </c>
      <c r="I5877" s="34">
        <f>CONVERT(INDEX(Htg_StPt_Sch_EZ!$C$31:$I$54,MATCH(Schedules_8760!$C5877,Htg_StPt_Sch_EZ!$B$31:$B$54,0),MATCH(Schedules_8760!$F5877,Htg_StPt_Sch_EZ!$C$30:$I$30,0)),"F","C")</f>
        <v>18.888888888888889</v>
      </c>
      <c r="J5877" s="34">
        <f>CONVERT(INDEX(Clg_StPt_Sch_EZ!$C$4:$I$27,MATCH(Schedules_8760!$C5877,Clg_StPt_Sch_EZ!$B$4:$B$27,0),MATCH(Schedules_8760!$F5877,Clg_StPt_Sch_EZ!$C$3:$I$3,0)),"F","C")</f>
        <v>25.555555555555554</v>
      </c>
      <c r="K5877" s="34">
        <f>CONVERT(INDEX(Clg_StPt_Sch_EZ!$C$31:$I$54,MATCH(Schedules_8760!$C5877,Clg_StPt_Sch_EZ!$B$31:$B$54,0),MATCH(Schedules_8760!$F5877,Clg_StPt_Sch_EZ!$C$30:$I$30,0)),"F","C")</f>
        <v>28.333333333333332</v>
      </c>
      <c r="L5877" s="34">
        <f>CONVERT(INDEX(DHW_StPt_Sch_EZ!$C$4:$I$27,MATCH(Schedules_8760!$C5877,DHW_StPt_Sch_EZ!$B$4:$B$27,0),MATCH(Schedules_8760!$F5877,DHW_StPt_Sch_EZ!$C$3:$I$3,0)),"F","C")</f>
        <v>53.333333333333329</v>
      </c>
      <c r="M5877" s="34">
        <f>CONVERT(INDEX(DHW_StPt_Sch_EZ!$C$31:$I$54,MATCH(Schedules_8760!$C5877,DHW_StPt_Sch_EZ!$B$31:$B$54,0),MATCH(Schedules_8760!$F5877,DHW_StPt_Sch_EZ!$C$30:$I$30,0)),"F","C")</f>
        <v>53.333333333333329</v>
      </c>
      <c r="N5877" s="12"/>
      <c r="O5877" s="12"/>
      <c r="P5877" s="12"/>
    </row>
    <row r="5878" spans="1:16" x14ac:dyDescent="0.25">
      <c r="A5878" s="35">
        <v>5877</v>
      </c>
      <c r="B5878" s="89">
        <v>245.83333333333329</v>
      </c>
      <c r="C5878" s="35">
        <f t="shared" si="455"/>
        <v>21</v>
      </c>
      <c r="D5878" s="35">
        <f t="shared" si="458"/>
        <v>245</v>
      </c>
      <c r="E5878" s="35">
        <f t="shared" si="459"/>
        <v>7</v>
      </c>
      <c r="F5878" s="35" t="str">
        <f t="shared" si="456"/>
        <v>Saturday</v>
      </c>
      <c r="G5878" s="35">
        <f t="shared" si="457"/>
        <v>9</v>
      </c>
      <c r="H5878" s="34">
        <f>CONVERT(INDEX(Htg_StPt_Sch_EZ!$C$4:$I$27,MATCH(Schedules_8760!$C5878,Htg_StPt_Sch_EZ!$B$4:$B$27,0),MATCH(Schedules_8760!$F5878,Htg_StPt_Sch_EZ!$C$3:$I$3,0)),"F","C")</f>
        <v>20.555555555555554</v>
      </c>
      <c r="I5878" s="34">
        <f>CONVERT(INDEX(Htg_StPt_Sch_EZ!$C$31:$I$54,MATCH(Schedules_8760!$C5878,Htg_StPt_Sch_EZ!$B$31:$B$54,0),MATCH(Schedules_8760!$F5878,Htg_StPt_Sch_EZ!$C$30:$I$30,0)),"F","C")</f>
        <v>19.444444444444443</v>
      </c>
      <c r="J5878" s="34">
        <f>CONVERT(INDEX(Clg_StPt_Sch_EZ!$C$4:$I$27,MATCH(Schedules_8760!$C5878,Clg_StPt_Sch_EZ!$B$4:$B$27,0),MATCH(Schedules_8760!$F5878,Clg_StPt_Sch_EZ!$C$3:$I$3,0)),"F","C")</f>
        <v>25.555555555555554</v>
      </c>
      <c r="K5878" s="34">
        <f>CONVERT(INDEX(Clg_StPt_Sch_EZ!$C$31:$I$54,MATCH(Schedules_8760!$C5878,Clg_StPt_Sch_EZ!$B$31:$B$54,0),MATCH(Schedules_8760!$F5878,Clg_StPt_Sch_EZ!$C$30:$I$30,0)),"F","C")</f>
        <v>28.333333333333332</v>
      </c>
      <c r="L5878" s="34">
        <f>CONVERT(INDEX(DHW_StPt_Sch_EZ!$C$4:$I$27,MATCH(Schedules_8760!$C5878,DHW_StPt_Sch_EZ!$B$4:$B$27,0),MATCH(Schedules_8760!$F5878,DHW_StPt_Sch_EZ!$C$3:$I$3,0)),"F","C")</f>
        <v>53.333333333333329</v>
      </c>
      <c r="M5878" s="34">
        <f>CONVERT(INDEX(DHW_StPt_Sch_EZ!$C$31:$I$54,MATCH(Schedules_8760!$C5878,DHW_StPt_Sch_EZ!$B$31:$B$54,0),MATCH(Schedules_8760!$F5878,DHW_StPt_Sch_EZ!$C$30:$I$30,0)),"F","C")</f>
        <v>53.333333333333329</v>
      </c>
      <c r="N5878" s="12"/>
      <c r="O5878" s="12"/>
      <c r="P5878" s="12"/>
    </row>
    <row r="5879" spans="1:16" x14ac:dyDescent="0.25">
      <c r="A5879" s="35">
        <v>5878</v>
      </c>
      <c r="B5879" s="89">
        <v>245.875</v>
      </c>
      <c r="C5879" s="35">
        <f t="shared" si="455"/>
        <v>22</v>
      </c>
      <c r="D5879" s="35">
        <f t="shared" si="458"/>
        <v>245</v>
      </c>
      <c r="E5879" s="35">
        <f t="shared" si="459"/>
        <v>7</v>
      </c>
      <c r="F5879" s="35" t="str">
        <f t="shared" si="456"/>
        <v>Saturday</v>
      </c>
      <c r="G5879" s="35">
        <f t="shared" si="457"/>
        <v>9</v>
      </c>
      <c r="H5879" s="34">
        <f>CONVERT(INDEX(Htg_StPt_Sch_EZ!$C$4:$I$27,MATCH(Schedules_8760!$C5879,Htg_StPt_Sch_EZ!$B$4:$B$27,0),MATCH(Schedules_8760!$F5879,Htg_StPt_Sch_EZ!$C$3:$I$3,0)),"F","C")</f>
        <v>20.555555555555554</v>
      </c>
      <c r="I5879" s="34">
        <f>CONVERT(INDEX(Htg_StPt_Sch_EZ!$C$31:$I$54,MATCH(Schedules_8760!$C5879,Htg_StPt_Sch_EZ!$B$31:$B$54,0),MATCH(Schedules_8760!$F5879,Htg_StPt_Sch_EZ!$C$30:$I$30,0)),"F","C")</f>
        <v>19.444444444444443</v>
      </c>
      <c r="J5879" s="34">
        <f>CONVERT(INDEX(Clg_StPt_Sch_EZ!$C$4:$I$27,MATCH(Schedules_8760!$C5879,Clg_StPt_Sch_EZ!$B$4:$B$27,0),MATCH(Schedules_8760!$F5879,Clg_StPt_Sch_EZ!$C$3:$I$3,0)),"F","C")</f>
        <v>25.555555555555554</v>
      </c>
      <c r="K5879" s="34">
        <f>CONVERT(INDEX(Clg_StPt_Sch_EZ!$C$31:$I$54,MATCH(Schedules_8760!$C5879,Clg_StPt_Sch_EZ!$B$31:$B$54,0),MATCH(Schedules_8760!$F5879,Clg_StPt_Sch_EZ!$C$30:$I$30,0)),"F","C")</f>
        <v>28.333333333333332</v>
      </c>
      <c r="L5879" s="34">
        <f>CONVERT(INDEX(DHW_StPt_Sch_EZ!$C$4:$I$27,MATCH(Schedules_8760!$C5879,DHW_StPt_Sch_EZ!$B$4:$B$27,0),MATCH(Schedules_8760!$F5879,DHW_StPt_Sch_EZ!$C$3:$I$3,0)),"F","C")</f>
        <v>53.333333333333329</v>
      </c>
      <c r="M5879" s="34">
        <f>CONVERT(INDEX(DHW_StPt_Sch_EZ!$C$31:$I$54,MATCH(Schedules_8760!$C5879,DHW_StPt_Sch_EZ!$B$31:$B$54,0),MATCH(Schedules_8760!$F5879,DHW_StPt_Sch_EZ!$C$30:$I$30,0)),"F","C")</f>
        <v>53.333333333333329</v>
      </c>
      <c r="N5879" s="12"/>
      <c r="O5879" s="12"/>
      <c r="P5879" s="12"/>
    </row>
    <row r="5880" spans="1:16" x14ac:dyDescent="0.25">
      <c r="A5880" s="35">
        <v>5879</v>
      </c>
      <c r="B5880" s="89">
        <v>245.91666666666671</v>
      </c>
      <c r="C5880" s="35">
        <f t="shared" si="455"/>
        <v>23</v>
      </c>
      <c r="D5880" s="35">
        <f t="shared" si="458"/>
        <v>245</v>
      </c>
      <c r="E5880" s="35">
        <f t="shared" si="459"/>
        <v>7</v>
      </c>
      <c r="F5880" s="35" t="str">
        <f t="shared" si="456"/>
        <v>Saturday</v>
      </c>
      <c r="G5880" s="35">
        <f t="shared" si="457"/>
        <v>9</v>
      </c>
      <c r="H5880" s="34">
        <f>CONVERT(INDEX(Htg_StPt_Sch_EZ!$C$4:$I$27,MATCH(Schedules_8760!$C5880,Htg_StPt_Sch_EZ!$B$4:$B$27,0),MATCH(Schedules_8760!$F5880,Htg_StPt_Sch_EZ!$C$3:$I$3,0)),"F","C")</f>
        <v>20.555555555555554</v>
      </c>
      <c r="I5880" s="34">
        <f>CONVERT(INDEX(Htg_StPt_Sch_EZ!$C$31:$I$54,MATCH(Schedules_8760!$C5880,Htg_StPt_Sch_EZ!$B$31:$B$54,0),MATCH(Schedules_8760!$F5880,Htg_StPt_Sch_EZ!$C$30:$I$30,0)),"F","C")</f>
        <v>19.444444444444443</v>
      </c>
      <c r="J5880" s="34">
        <f>CONVERT(INDEX(Clg_StPt_Sch_EZ!$C$4:$I$27,MATCH(Schedules_8760!$C5880,Clg_StPt_Sch_EZ!$B$4:$B$27,0),MATCH(Schedules_8760!$F5880,Clg_StPt_Sch_EZ!$C$3:$I$3,0)),"F","C")</f>
        <v>25.555555555555554</v>
      </c>
      <c r="K5880" s="34">
        <f>CONVERT(INDEX(Clg_StPt_Sch_EZ!$C$31:$I$54,MATCH(Schedules_8760!$C5880,Clg_StPt_Sch_EZ!$B$31:$B$54,0),MATCH(Schedules_8760!$F5880,Clg_StPt_Sch_EZ!$C$30:$I$30,0)),"F","C")</f>
        <v>28.333333333333332</v>
      </c>
      <c r="L5880" s="34">
        <f>CONVERT(INDEX(DHW_StPt_Sch_EZ!$C$4:$I$27,MATCH(Schedules_8760!$C5880,DHW_StPt_Sch_EZ!$B$4:$B$27,0),MATCH(Schedules_8760!$F5880,DHW_StPt_Sch_EZ!$C$3:$I$3,0)),"F","C")</f>
        <v>53.333333333333329</v>
      </c>
      <c r="M5880" s="34">
        <f>CONVERT(INDEX(DHW_StPt_Sch_EZ!$C$31:$I$54,MATCH(Schedules_8760!$C5880,DHW_StPt_Sch_EZ!$B$31:$B$54,0),MATCH(Schedules_8760!$F5880,DHW_StPt_Sch_EZ!$C$30:$I$30,0)),"F","C")</f>
        <v>53.333333333333329</v>
      </c>
      <c r="N5880" s="12"/>
      <c r="O5880" s="12"/>
      <c r="P5880" s="12"/>
    </row>
    <row r="5881" spans="1:16" x14ac:dyDescent="0.25">
      <c r="A5881" s="35">
        <v>5880</v>
      </c>
      <c r="B5881" s="89">
        <v>245.95833333333329</v>
      </c>
      <c r="C5881" s="35">
        <f t="shared" si="455"/>
        <v>24</v>
      </c>
      <c r="D5881" s="35">
        <f t="shared" si="458"/>
        <v>245</v>
      </c>
      <c r="E5881" s="35">
        <f t="shared" si="459"/>
        <v>7</v>
      </c>
      <c r="F5881" s="35" t="str">
        <f t="shared" si="456"/>
        <v>Saturday</v>
      </c>
      <c r="G5881" s="35">
        <f t="shared" si="457"/>
        <v>9</v>
      </c>
      <c r="H5881" s="34">
        <f>CONVERT(INDEX(Htg_StPt_Sch_EZ!$C$4:$I$27,MATCH(Schedules_8760!$C5881,Htg_StPt_Sch_EZ!$B$4:$B$27,0),MATCH(Schedules_8760!$F5881,Htg_StPt_Sch_EZ!$C$3:$I$3,0)),"F","C")</f>
        <v>20.555555555555554</v>
      </c>
      <c r="I5881" s="34">
        <f>CONVERT(INDEX(Htg_StPt_Sch_EZ!$C$31:$I$54,MATCH(Schedules_8760!$C5881,Htg_StPt_Sch_EZ!$B$31:$B$54,0),MATCH(Schedules_8760!$F5881,Htg_StPt_Sch_EZ!$C$30:$I$30,0)),"F","C")</f>
        <v>19.444444444444443</v>
      </c>
      <c r="J5881" s="34">
        <f>CONVERT(INDEX(Clg_StPt_Sch_EZ!$C$4:$I$27,MATCH(Schedules_8760!$C5881,Clg_StPt_Sch_EZ!$B$4:$B$27,0),MATCH(Schedules_8760!$F5881,Clg_StPt_Sch_EZ!$C$3:$I$3,0)),"F","C")</f>
        <v>25.555555555555554</v>
      </c>
      <c r="K5881" s="34">
        <f>CONVERT(INDEX(Clg_StPt_Sch_EZ!$C$31:$I$54,MATCH(Schedules_8760!$C5881,Clg_StPt_Sch_EZ!$B$31:$B$54,0),MATCH(Schedules_8760!$F5881,Clg_StPt_Sch_EZ!$C$30:$I$30,0)),"F","C")</f>
        <v>28.333333333333332</v>
      </c>
      <c r="L5881" s="34">
        <f>CONVERT(INDEX(DHW_StPt_Sch_EZ!$C$4:$I$27,MATCH(Schedules_8760!$C5881,DHW_StPt_Sch_EZ!$B$4:$B$27,0),MATCH(Schedules_8760!$F5881,DHW_StPt_Sch_EZ!$C$3:$I$3,0)),"F","C")</f>
        <v>53.333333333333329</v>
      </c>
      <c r="M5881" s="34">
        <f>CONVERT(INDEX(DHW_StPt_Sch_EZ!$C$31:$I$54,MATCH(Schedules_8760!$C5881,DHW_StPt_Sch_EZ!$B$31:$B$54,0),MATCH(Schedules_8760!$F5881,DHW_StPt_Sch_EZ!$C$30:$I$30,0)),"F","C")</f>
        <v>53.333333333333329</v>
      </c>
      <c r="N5881" s="12"/>
      <c r="O5881" s="12"/>
      <c r="P5881" s="12"/>
    </row>
    <row r="5882" spans="1:16" x14ac:dyDescent="0.25">
      <c r="A5882" s="35">
        <v>5881</v>
      </c>
      <c r="B5882" s="89">
        <v>246</v>
      </c>
      <c r="C5882" s="35">
        <f t="shared" si="455"/>
        <v>1</v>
      </c>
      <c r="D5882" s="35">
        <f t="shared" si="458"/>
        <v>246</v>
      </c>
      <c r="E5882" s="35">
        <f t="shared" si="459"/>
        <v>1</v>
      </c>
      <c r="F5882" s="35" t="str">
        <f t="shared" si="456"/>
        <v>Sunday</v>
      </c>
      <c r="G5882" s="35">
        <f t="shared" si="457"/>
        <v>9</v>
      </c>
      <c r="H5882" s="34">
        <f>CONVERT(INDEX(Htg_StPt_Sch_EZ!$C$4:$I$27,MATCH(Schedules_8760!$C5882,Htg_StPt_Sch_EZ!$B$4:$B$27,0),MATCH(Schedules_8760!$F5882,Htg_StPt_Sch_EZ!$C$3:$I$3,0)),"F","C")</f>
        <v>20.555555555555554</v>
      </c>
      <c r="I5882" s="34">
        <f>CONVERT(INDEX(Htg_StPt_Sch_EZ!$C$31:$I$54,MATCH(Schedules_8760!$C5882,Htg_StPt_Sch_EZ!$B$31:$B$54,0),MATCH(Schedules_8760!$F5882,Htg_StPt_Sch_EZ!$C$30:$I$30,0)),"F","C")</f>
        <v>19.444444444444443</v>
      </c>
      <c r="J5882" s="34">
        <f>CONVERT(INDEX(Clg_StPt_Sch_EZ!$C$4:$I$27,MATCH(Schedules_8760!$C5882,Clg_StPt_Sch_EZ!$B$4:$B$27,0),MATCH(Schedules_8760!$F5882,Clg_StPt_Sch_EZ!$C$3:$I$3,0)),"F","C")</f>
        <v>25.555555555555554</v>
      </c>
      <c r="K5882" s="34">
        <f>CONVERT(INDEX(Clg_StPt_Sch_EZ!$C$31:$I$54,MATCH(Schedules_8760!$C5882,Clg_StPt_Sch_EZ!$B$31:$B$54,0),MATCH(Schedules_8760!$F5882,Clg_StPt_Sch_EZ!$C$30:$I$30,0)),"F","C")</f>
        <v>28.333333333333332</v>
      </c>
      <c r="L5882" s="34">
        <f>CONVERT(INDEX(DHW_StPt_Sch_EZ!$C$4:$I$27,MATCH(Schedules_8760!$C5882,DHW_StPt_Sch_EZ!$B$4:$B$27,0),MATCH(Schedules_8760!$F5882,DHW_StPt_Sch_EZ!$C$3:$I$3,0)),"F","C")</f>
        <v>53.333333333333329</v>
      </c>
      <c r="M5882" s="34">
        <f>CONVERT(INDEX(DHW_StPt_Sch_EZ!$C$31:$I$54,MATCH(Schedules_8760!$C5882,DHW_StPt_Sch_EZ!$B$31:$B$54,0),MATCH(Schedules_8760!$F5882,DHW_StPt_Sch_EZ!$C$30:$I$30,0)),"F","C")</f>
        <v>53.333333333333329</v>
      </c>
      <c r="N5882" s="12"/>
      <c r="O5882" s="12"/>
      <c r="P5882" s="12"/>
    </row>
    <row r="5883" spans="1:16" x14ac:dyDescent="0.25">
      <c r="A5883" s="35">
        <v>5882</v>
      </c>
      <c r="B5883" s="89">
        <v>246.04166666666671</v>
      </c>
      <c r="C5883" s="35">
        <f t="shared" si="455"/>
        <v>2</v>
      </c>
      <c r="D5883" s="35">
        <f t="shared" si="458"/>
        <v>246</v>
      </c>
      <c r="E5883" s="35">
        <f t="shared" si="459"/>
        <v>1</v>
      </c>
      <c r="F5883" s="35" t="str">
        <f t="shared" si="456"/>
        <v>Sunday</v>
      </c>
      <c r="G5883" s="35">
        <f t="shared" si="457"/>
        <v>9</v>
      </c>
      <c r="H5883" s="34">
        <f>CONVERT(INDEX(Htg_StPt_Sch_EZ!$C$4:$I$27,MATCH(Schedules_8760!$C5883,Htg_StPt_Sch_EZ!$B$4:$B$27,0),MATCH(Schedules_8760!$F5883,Htg_StPt_Sch_EZ!$C$3:$I$3,0)),"F","C")</f>
        <v>20.555555555555554</v>
      </c>
      <c r="I5883" s="34">
        <f>CONVERT(INDEX(Htg_StPt_Sch_EZ!$C$31:$I$54,MATCH(Schedules_8760!$C5883,Htg_StPt_Sch_EZ!$B$31:$B$54,0),MATCH(Schedules_8760!$F5883,Htg_StPt_Sch_EZ!$C$30:$I$30,0)),"F","C")</f>
        <v>19.444444444444443</v>
      </c>
      <c r="J5883" s="34">
        <f>CONVERT(INDEX(Clg_StPt_Sch_EZ!$C$4:$I$27,MATCH(Schedules_8760!$C5883,Clg_StPt_Sch_EZ!$B$4:$B$27,0),MATCH(Schedules_8760!$F5883,Clg_StPt_Sch_EZ!$C$3:$I$3,0)),"F","C")</f>
        <v>25.555555555555554</v>
      </c>
      <c r="K5883" s="34">
        <f>CONVERT(INDEX(Clg_StPt_Sch_EZ!$C$31:$I$54,MATCH(Schedules_8760!$C5883,Clg_StPt_Sch_EZ!$B$31:$B$54,0),MATCH(Schedules_8760!$F5883,Clg_StPt_Sch_EZ!$C$30:$I$30,0)),"F","C")</f>
        <v>28.333333333333332</v>
      </c>
      <c r="L5883" s="34">
        <f>CONVERT(INDEX(DHW_StPt_Sch_EZ!$C$4:$I$27,MATCH(Schedules_8760!$C5883,DHW_StPt_Sch_EZ!$B$4:$B$27,0),MATCH(Schedules_8760!$F5883,DHW_StPt_Sch_EZ!$C$3:$I$3,0)),"F","C")</f>
        <v>53.333333333333329</v>
      </c>
      <c r="M5883" s="34">
        <f>CONVERT(INDEX(DHW_StPt_Sch_EZ!$C$31:$I$54,MATCH(Schedules_8760!$C5883,DHW_StPt_Sch_EZ!$B$31:$B$54,0),MATCH(Schedules_8760!$F5883,DHW_StPt_Sch_EZ!$C$30:$I$30,0)),"F","C")</f>
        <v>53.333333333333329</v>
      </c>
      <c r="N5883" s="12"/>
      <c r="O5883" s="12"/>
      <c r="P5883" s="12"/>
    </row>
    <row r="5884" spans="1:16" x14ac:dyDescent="0.25">
      <c r="A5884" s="35">
        <v>5883</v>
      </c>
      <c r="B5884" s="89">
        <v>246.08333333333329</v>
      </c>
      <c r="C5884" s="35">
        <f t="shared" si="455"/>
        <v>3</v>
      </c>
      <c r="D5884" s="35">
        <f t="shared" si="458"/>
        <v>246</v>
      </c>
      <c r="E5884" s="35">
        <f t="shared" si="459"/>
        <v>1</v>
      </c>
      <c r="F5884" s="35" t="str">
        <f t="shared" si="456"/>
        <v>Sunday</v>
      </c>
      <c r="G5884" s="35">
        <f t="shared" si="457"/>
        <v>9</v>
      </c>
      <c r="H5884" s="34">
        <f>CONVERT(INDEX(Htg_StPt_Sch_EZ!$C$4:$I$27,MATCH(Schedules_8760!$C5884,Htg_StPt_Sch_EZ!$B$4:$B$27,0),MATCH(Schedules_8760!$F5884,Htg_StPt_Sch_EZ!$C$3:$I$3,0)),"F","C")</f>
        <v>20.555555555555554</v>
      </c>
      <c r="I5884" s="34">
        <f>CONVERT(INDEX(Htg_StPt_Sch_EZ!$C$31:$I$54,MATCH(Schedules_8760!$C5884,Htg_StPt_Sch_EZ!$B$31:$B$54,0),MATCH(Schedules_8760!$F5884,Htg_StPt_Sch_EZ!$C$30:$I$30,0)),"F","C")</f>
        <v>19.444444444444443</v>
      </c>
      <c r="J5884" s="34">
        <f>CONVERT(INDEX(Clg_StPt_Sch_EZ!$C$4:$I$27,MATCH(Schedules_8760!$C5884,Clg_StPt_Sch_EZ!$B$4:$B$27,0),MATCH(Schedules_8760!$F5884,Clg_StPt_Sch_EZ!$C$3:$I$3,0)),"F","C")</f>
        <v>25.555555555555554</v>
      </c>
      <c r="K5884" s="34">
        <f>CONVERT(INDEX(Clg_StPt_Sch_EZ!$C$31:$I$54,MATCH(Schedules_8760!$C5884,Clg_StPt_Sch_EZ!$B$31:$B$54,0),MATCH(Schedules_8760!$F5884,Clg_StPt_Sch_EZ!$C$30:$I$30,0)),"F","C")</f>
        <v>28.333333333333332</v>
      </c>
      <c r="L5884" s="34">
        <f>CONVERT(INDEX(DHW_StPt_Sch_EZ!$C$4:$I$27,MATCH(Schedules_8760!$C5884,DHW_StPt_Sch_EZ!$B$4:$B$27,0),MATCH(Schedules_8760!$F5884,DHW_StPt_Sch_EZ!$C$3:$I$3,0)),"F","C")</f>
        <v>53.333333333333329</v>
      </c>
      <c r="M5884" s="34">
        <f>CONVERT(INDEX(DHW_StPt_Sch_EZ!$C$31:$I$54,MATCH(Schedules_8760!$C5884,DHW_StPt_Sch_EZ!$B$31:$B$54,0),MATCH(Schedules_8760!$F5884,DHW_StPt_Sch_EZ!$C$30:$I$30,0)),"F","C")</f>
        <v>53.333333333333329</v>
      </c>
      <c r="N5884" s="12"/>
      <c r="O5884" s="12"/>
      <c r="P5884" s="12"/>
    </row>
    <row r="5885" spans="1:16" x14ac:dyDescent="0.25">
      <c r="A5885" s="35">
        <v>5884</v>
      </c>
      <c r="B5885" s="89">
        <v>246.125</v>
      </c>
      <c r="C5885" s="35">
        <f t="shared" si="455"/>
        <v>4</v>
      </c>
      <c r="D5885" s="35">
        <f t="shared" si="458"/>
        <v>246</v>
      </c>
      <c r="E5885" s="35">
        <f t="shared" si="459"/>
        <v>1</v>
      </c>
      <c r="F5885" s="35" t="str">
        <f t="shared" si="456"/>
        <v>Sunday</v>
      </c>
      <c r="G5885" s="35">
        <f t="shared" si="457"/>
        <v>9</v>
      </c>
      <c r="H5885" s="34">
        <f>CONVERT(INDEX(Htg_StPt_Sch_EZ!$C$4:$I$27,MATCH(Schedules_8760!$C5885,Htg_StPt_Sch_EZ!$B$4:$B$27,0),MATCH(Schedules_8760!$F5885,Htg_StPt_Sch_EZ!$C$3:$I$3,0)),"F","C")</f>
        <v>20.555555555555554</v>
      </c>
      <c r="I5885" s="34">
        <f>CONVERT(INDEX(Htg_StPt_Sch_EZ!$C$31:$I$54,MATCH(Schedules_8760!$C5885,Htg_StPt_Sch_EZ!$B$31:$B$54,0),MATCH(Schedules_8760!$F5885,Htg_StPt_Sch_EZ!$C$30:$I$30,0)),"F","C")</f>
        <v>19.444444444444443</v>
      </c>
      <c r="J5885" s="34">
        <f>CONVERT(INDEX(Clg_StPt_Sch_EZ!$C$4:$I$27,MATCH(Schedules_8760!$C5885,Clg_StPt_Sch_EZ!$B$4:$B$27,0),MATCH(Schedules_8760!$F5885,Clg_StPt_Sch_EZ!$C$3:$I$3,0)),"F","C")</f>
        <v>25.555555555555554</v>
      </c>
      <c r="K5885" s="34">
        <f>CONVERT(INDEX(Clg_StPt_Sch_EZ!$C$31:$I$54,MATCH(Schedules_8760!$C5885,Clg_StPt_Sch_EZ!$B$31:$B$54,0),MATCH(Schedules_8760!$F5885,Clg_StPt_Sch_EZ!$C$30:$I$30,0)),"F","C")</f>
        <v>28.333333333333332</v>
      </c>
      <c r="L5885" s="34">
        <f>CONVERT(INDEX(DHW_StPt_Sch_EZ!$C$4:$I$27,MATCH(Schedules_8760!$C5885,DHW_StPt_Sch_EZ!$B$4:$B$27,0),MATCH(Schedules_8760!$F5885,DHW_StPt_Sch_EZ!$C$3:$I$3,0)),"F","C")</f>
        <v>53.333333333333329</v>
      </c>
      <c r="M5885" s="34">
        <f>CONVERT(INDEX(DHW_StPt_Sch_EZ!$C$31:$I$54,MATCH(Schedules_8760!$C5885,DHW_StPt_Sch_EZ!$B$31:$B$54,0),MATCH(Schedules_8760!$F5885,DHW_StPt_Sch_EZ!$C$30:$I$30,0)),"F","C")</f>
        <v>53.333333333333329</v>
      </c>
      <c r="N5885" s="12"/>
      <c r="O5885" s="12"/>
      <c r="P5885" s="12"/>
    </row>
    <row r="5886" spans="1:16" x14ac:dyDescent="0.25">
      <c r="A5886" s="35">
        <v>5885</v>
      </c>
      <c r="B5886" s="89">
        <v>246.16666666666671</v>
      </c>
      <c r="C5886" s="35">
        <f t="shared" si="455"/>
        <v>5</v>
      </c>
      <c r="D5886" s="35">
        <f t="shared" si="458"/>
        <v>246</v>
      </c>
      <c r="E5886" s="35">
        <f t="shared" si="459"/>
        <v>1</v>
      </c>
      <c r="F5886" s="35" t="str">
        <f t="shared" si="456"/>
        <v>Sunday</v>
      </c>
      <c r="G5886" s="35">
        <f t="shared" si="457"/>
        <v>9</v>
      </c>
      <c r="H5886" s="34">
        <f>CONVERT(INDEX(Htg_StPt_Sch_EZ!$C$4:$I$27,MATCH(Schedules_8760!$C5886,Htg_StPt_Sch_EZ!$B$4:$B$27,0),MATCH(Schedules_8760!$F5886,Htg_StPt_Sch_EZ!$C$3:$I$3,0)),"F","C")</f>
        <v>20.555555555555554</v>
      </c>
      <c r="I5886" s="34">
        <f>CONVERT(INDEX(Htg_StPt_Sch_EZ!$C$31:$I$54,MATCH(Schedules_8760!$C5886,Htg_StPt_Sch_EZ!$B$31:$B$54,0),MATCH(Schedules_8760!$F5886,Htg_StPt_Sch_EZ!$C$30:$I$30,0)),"F","C")</f>
        <v>19.444444444444443</v>
      </c>
      <c r="J5886" s="34">
        <f>CONVERT(INDEX(Clg_StPt_Sch_EZ!$C$4:$I$27,MATCH(Schedules_8760!$C5886,Clg_StPt_Sch_EZ!$B$4:$B$27,0),MATCH(Schedules_8760!$F5886,Clg_StPt_Sch_EZ!$C$3:$I$3,0)),"F","C")</f>
        <v>25.555555555555554</v>
      </c>
      <c r="K5886" s="34">
        <f>CONVERT(INDEX(Clg_StPt_Sch_EZ!$C$31:$I$54,MATCH(Schedules_8760!$C5886,Clg_StPt_Sch_EZ!$B$31:$B$54,0),MATCH(Schedules_8760!$F5886,Clg_StPt_Sch_EZ!$C$30:$I$30,0)),"F","C")</f>
        <v>28.333333333333332</v>
      </c>
      <c r="L5886" s="34">
        <f>CONVERT(INDEX(DHW_StPt_Sch_EZ!$C$4:$I$27,MATCH(Schedules_8760!$C5886,DHW_StPt_Sch_EZ!$B$4:$B$27,0),MATCH(Schedules_8760!$F5886,DHW_StPt_Sch_EZ!$C$3:$I$3,0)),"F","C")</f>
        <v>53.333333333333329</v>
      </c>
      <c r="M5886" s="34">
        <f>CONVERT(INDEX(DHW_StPt_Sch_EZ!$C$31:$I$54,MATCH(Schedules_8760!$C5886,DHW_StPt_Sch_EZ!$B$31:$B$54,0),MATCH(Schedules_8760!$F5886,DHW_StPt_Sch_EZ!$C$30:$I$30,0)),"F","C")</f>
        <v>53.333333333333329</v>
      </c>
      <c r="N5886" s="12"/>
      <c r="O5886" s="12"/>
      <c r="P5886" s="12"/>
    </row>
    <row r="5887" spans="1:16" x14ac:dyDescent="0.25">
      <c r="A5887" s="35">
        <v>5886</v>
      </c>
      <c r="B5887" s="89">
        <v>246.20833333333329</v>
      </c>
      <c r="C5887" s="35">
        <f t="shared" si="455"/>
        <v>6</v>
      </c>
      <c r="D5887" s="35">
        <f t="shared" si="458"/>
        <v>246</v>
      </c>
      <c r="E5887" s="35">
        <f t="shared" si="459"/>
        <v>1</v>
      </c>
      <c r="F5887" s="35" t="str">
        <f t="shared" si="456"/>
        <v>Sunday</v>
      </c>
      <c r="G5887" s="35">
        <f t="shared" si="457"/>
        <v>9</v>
      </c>
      <c r="H5887" s="34">
        <f>CONVERT(INDEX(Htg_StPt_Sch_EZ!$C$4:$I$27,MATCH(Schedules_8760!$C5887,Htg_StPt_Sch_EZ!$B$4:$B$27,0),MATCH(Schedules_8760!$F5887,Htg_StPt_Sch_EZ!$C$3:$I$3,0)),"F","C")</f>
        <v>20.555555555555554</v>
      </c>
      <c r="I5887" s="34">
        <f>CONVERT(INDEX(Htg_StPt_Sch_EZ!$C$31:$I$54,MATCH(Schedules_8760!$C5887,Htg_StPt_Sch_EZ!$B$31:$B$54,0),MATCH(Schedules_8760!$F5887,Htg_StPt_Sch_EZ!$C$30:$I$30,0)),"F","C")</f>
        <v>19.444444444444443</v>
      </c>
      <c r="J5887" s="34">
        <f>CONVERT(INDEX(Clg_StPt_Sch_EZ!$C$4:$I$27,MATCH(Schedules_8760!$C5887,Clg_StPt_Sch_EZ!$B$4:$B$27,0),MATCH(Schedules_8760!$F5887,Clg_StPt_Sch_EZ!$C$3:$I$3,0)),"F","C")</f>
        <v>25.555555555555554</v>
      </c>
      <c r="K5887" s="34">
        <f>CONVERT(INDEX(Clg_StPt_Sch_EZ!$C$31:$I$54,MATCH(Schedules_8760!$C5887,Clg_StPt_Sch_EZ!$B$31:$B$54,0),MATCH(Schedules_8760!$F5887,Clg_StPt_Sch_EZ!$C$30:$I$30,0)),"F","C")</f>
        <v>28.333333333333332</v>
      </c>
      <c r="L5887" s="34">
        <f>CONVERT(INDEX(DHW_StPt_Sch_EZ!$C$4:$I$27,MATCH(Schedules_8760!$C5887,DHW_StPt_Sch_EZ!$B$4:$B$27,0),MATCH(Schedules_8760!$F5887,DHW_StPt_Sch_EZ!$C$3:$I$3,0)),"F","C")</f>
        <v>53.333333333333329</v>
      </c>
      <c r="M5887" s="34">
        <f>CONVERT(INDEX(DHW_StPt_Sch_EZ!$C$31:$I$54,MATCH(Schedules_8760!$C5887,DHW_StPt_Sch_EZ!$B$31:$B$54,0),MATCH(Schedules_8760!$F5887,DHW_StPt_Sch_EZ!$C$30:$I$30,0)),"F","C")</f>
        <v>53.333333333333329</v>
      </c>
      <c r="N5887" s="12"/>
      <c r="O5887" s="12"/>
      <c r="P5887" s="12"/>
    </row>
    <row r="5888" spans="1:16" x14ac:dyDescent="0.25">
      <c r="A5888" s="35">
        <v>5887</v>
      </c>
      <c r="B5888" s="89">
        <v>246.25</v>
      </c>
      <c r="C5888" s="35">
        <f t="shared" si="455"/>
        <v>7</v>
      </c>
      <c r="D5888" s="35">
        <f t="shared" si="458"/>
        <v>246</v>
      </c>
      <c r="E5888" s="35">
        <f t="shared" si="459"/>
        <v>1</v>
      </c>
      <c r="F5888" s="35" t="str">
        <f t="shared" si="456"/>
        <v>Sunday</v>
      </c>
      <c r="G5888" s="35">
        <f t="shared" si="457"/>
        <v>9</v>
      </c>
      <c r="H5888" s="34">
        <f>CONVERT(INDEX(Htg_StPt_Sch_EZ!$C$4:$I$27,MATCH(Schedules_8760!$C5888,Htg_StPt_Sch_EZ!$B$4:$B$27,0),MATCH(Schedules_8760!$F5888,Htg_StPt_Sch_EZ!$C$3:$I$3,0)),"F","C")</f>
        <v>20.555555555555554</v>
      </c>
      <c r="I5888" s="34">
        <f>CONVERT(INDEX(Htg_StPt_Sch_EZ!$C$31:$I$54,MATCH(Schedules_8760!$C5888,Htg_StPt_Sch_EZ!$B$31:$B$54,0),MATCH(Schedules_8760!$F5888,Htg_StPt_Sch_EZ!$C$30:$I$30,0)),"F","C")</f>
        <v>19.444444444444443</v>
      </c>
      <c r="J5888" s="34">
        <f>CONVERT(INDEX(Clg_StPt_Sch_EZ!$C$4:$I$27,MATCH(Schedules_8760!$C5888,Clg_StPt_Sch_EZ!$B$4:$B$27,0),MATCH(Schedules_8760!$F5888,Clg_StPt_Sch_EZ!$C$3:$I$3,0)),"F","C")</f>
        <v>25.555555555555554</v>
      </c>
      <c r="K5888" s="34">
        <f>CONVERT(INDEX(Clg_StPt_Sch_EZ!$C$31:$I$54,MATCH(Schedules_8760!$C5888,Clg_StPt_Sch_EZ!$B$31:$B$54,0),MATCH(Schedules_8760!$F5888,Clg_StPt_Sch_EZ!$C$30:$I$30,0)),"F","C")</f>
        <v>28.333333333333332</v>
      </c>
      <c r="L5888" s="34">
        <f>CONVERT(INDEX(DHW_StPt_Sch_EZ!$C$4:$I$27,MATCH(Schedules_8760!$C5888,DHW_StPt_Sch_EZ!$B$4:$B$27,0),MATCH(Schedules_8760!$F5888,DHW_StPt_Sch_EZ!$C$3:$I$3,0)),"F","C")</f>
        <v>53.333333333333329</v>
      </c>
      <c r="M5888" s="34">
        <f>CONVERT(INDEX(DHW_StPt_Sch_EZ!$C$31:$I$54,MATCH(Schedules_8760!$C5888,DHW_StPt_Sch_EZ!$B$31:$B$54,0),MATCH(Schedules_8760!$F5888,DHW_StPt_Sch_EZ!$C$30:$I$30,0)),"F","C")</f>
        <v>53.333333333333329</v>
      </c>
      <c r="N5888" s="12"/>
      <c r="O5888" s="12"/>
      <c r="P5888" s="12"/>
    </row>
    <row r="5889" spans="1:16" x14ac:dyDescent="0.25">
      <c r="A5889" s="35">
        <v>5888</v>
      </c>
      <c r="B5889" s="89">
        <v>246.29166666666671</v>
      </c>
      <c r="C5889" s="35">
        <f t="shared" si="455"/>
        <v>8</v>
      </c>
      <c r="D5889" s="35">
        <f t="shared" si="458"/>
        <v>246</v>
      </c>
      <c r="E5889" s="35">
        <f t="shared" si="459"/>
        <v>1</v>
      </c>
      <c r="F5889" s="35" t="str">
        <f t="shared" si="456"/>
        <v>Sunday</v>
      </c>
      <c r="G5889" s="35">
        <f t="shared" si="457"/>
        <v>9</v>
      </c>
      <c r="H5889" s="34">
        <f>CONVERT(INDEX(Htg_StPt_Sch_EZ!$C$4:$I$27,MATCH(Schedules_8760!$C5889,Htg_StPt_Sch_EZ!$B$4:$B$27,0),MATCH(Schedules_8760!$F5889,Htg_StPt_Sch_EZ!$C$3:$I$3,0)),"F","C")</f>
        <v>20.555555555555554</v>
      </c>
      <c r="I5889" s="34">
        <f>CONVERT(INDEX(Htg_StPt_Sch_EZ!$C$31:$I$54,MATCH(Schedules_8760!$C5889,Htg_StPt_Sch_EZ!$B$31:$B$54,0),MATCH(Schedules_8760!$F5889,Htg_StPt_Sch_EZ!$C$30:$I$30,0)),"F","C")</f>
        <v>19.444444444444443</v>
      </c>
      <c r="J5889" s="34">
        <f>CONVERT(INDEX(Clg_StPt_Sch_EZ!$C$4:$I$27,MATCH(Schedules_8760!$C5889,Clg_StPt_Sch_EZ!$B$4:$B$27,0),MATCH(Schedules_8760!$F5889,Clg_StPt_Sch_EZ!$C$3:$I$3,0)),"F","C")</f>
        <v>25.555555555555554</v>
      </c>
      <c r="K5889" s="34">
        <f>CONVERT(INDEX(Clg_StPt_Sch_EZ!$C$31:$I$54,MATCH(Schedules_8760!$C5889,Clg_StPt_Sch_EZ!$B$31:$B$54,0),MATCH(Schedules_8760!$F5889,Clg_StPt_Sch_EZ!$C$30:$I$30,0)),"F","C")</f>
        <v>25</v>
      </c>
      <c r="L5889" s="34">
        <f>CONVERT(INDEX(DHW_StPt_Sch_EZ!$C$4:$I$27,MATCH(Schedules_8760!$C5889,DHW_StPt_Sch_EZ!$B$4:$B$27,0),MATCH(Schedules_8760!$F5889,DHW_StPt_Sch_EZ!$C$3:$I$3,0)),"F","C")</f>
        <v>53.333333333333329</v>
      </c>
      <c r="M5889" s="34">
        <f>CONVERT(INDEX(DHW_StPt_Sch_EZ!$C$31:$I$54,MATCH(Schedules_8760!$C5889,DHW_StPt_Sch_EZ!$B$31:$B$54,0),MATCH(Schedules_8760!$F5889,DHW_StPt_Sch_EZ!$C$30:$I$30,0)),"F","C")</f>
        <v>53.333333333333329</v>
      </c>
      <c r="N5889" s="12"/>
      <c r="O5889" s="12"/>
      <c r="P5889" s="12"/>
    </row>
    <row r="5890" spans="1:16" x14ac:dyDescent="0.25">
      <c r="A5890" s="35">
        <v>5889</v>
      </c>
      <c r="B5890" s="89">
        <v>246.33333333333329</v>
      </c>
      <c r="C5890" s="35">
        <f t="shared" ref="C5890:C5953" si="460">HOUR(B5890)+1</f>
        <v>9</v>
      </c>
      <c r="D5890" s="35">
        <f t="shared" si="458"/>
        <v>246</v>
      </c>
      <c r="E5890" s="35">
        <f t="shared" si="459"/>
        <v>1</v>
      </c>
      <c r="F5890" s="35" t="str">
        <f t="shared" ref="F5890:F5953" si="461">IF(E5890=1,"Sunday",IF(E5890=2,"Monday",IF(E5890=3,"Tuesday",IF(E5890=4,"Wednesday",IF(E5890=5,"Thursday",IF(E5890=6,"Friday","Saturday"))))))</f>
        <v>Sunday</v>
      </c>
      <c r="G5890" s="35">
        <f t="shared" ref="G5890:G5953" si="462">MONTH(B5890)</f>
        <v>9</v>
      </c>
      <c r="H5890" s="34">
        <f>CONVERT(INDEX(Htg_StPt_Sch_EZ!$C$4:$I$27,MATCH(Schedules_8760!$C5890,Htg_StPt_Sch_EZ!$B$4:$B$27,0),MATCH(Schedules_8760!$F5890,Htg_StPt_Sch_EZ!$C$3:$I$3,0)),"F","C")</f>
        <v>20.555555555555554</v>
      </c>
      <c r="I5890" s="34">
        <f>CONVERT(INDEX(Htg_StPt_Sch_EZ!$C$31:$I$54,MATCH(Schedules_8760!$C5890,Htg_StPt_Sch_EZ!$B$31:$B$54,0),MATCH(Schedules_8760!$F5890,Htg_StPt_Sch_EZ!$C$30:$I$30,0)),"F","C")</f>
        <v>19.444444444444443</v>
      </c>
      <c r="J5890" s="34">
        <f>CONVERT(INDEX(Clg_StPt_Sch_EZ!$C$4:$I$27,MATCH(Schedules_8760!$C5890,Clg_StPt_Sch_EZ!$B$4:$B$27,0),MATCH(Schedules_8760!$F5890,Clg_StPt_Sch_EZ!$C$3:$I$3,0)),"F","C")</f>
        <v>25.555555555555554</v>
      </c>
      <c r="K5890" s="34">
        <f>CONVERT(INDEX(Clg_StPt_Sch_EZ!$C$31:$I$54,MATCH(Schedules_8760!$C5890,Clg_StPt_Sch_EZ!$B$31:$B$54,0),MATCH(Schedules_8760!$F5890,Clg_StPt_Sch_EZ!$C$30:$I$30,0)),"F","C")</f>
        <v>25</v>
      </c>
      <c r="L5890" s="34">
        <f>CONVERT(INDEX(DHW_StPt_Sch_EZ!$C$4:$I$27,MATCH(Schedules_8760!$C5890,DHW_StPt_Sch_EZ!$B$4:$B$27,0),MATCH(Schedules_8760!$F5890,DHW_StPt_Sch_EZ!$C$3:$I$3,0)),"F","C")</f>
        <v>53.333333333333329</v>
      </c>
      <c r="M5890" s="34">
        <f>CONVERT(INDEX(DHW_StPt_Sch_EZ!$C$31:$I$54,MATCH(Schedules_8760!$C5890,DHW_StPt_Sch_EZ!$B$31:$B$54,0),MATCH(Schedules_8760!$F5890,DHW_StPt_Sch_EZ!$C$30:$I$30,0)),"F","C")</f>
        <v>53.333333333333329</v>
      </c>
      <c r="N5890" s="12"/>
      <c r="O5890" s="12"/>
      <c r="P5890" s="12"/>
    </row>
    <row r="5891" spans="1:16" x14ac:dyDescent="0.25">
      <c r="A5891" s="35">
        <v>5890</v>
      </c>
      <c r="B5891" s="89">
        <v>246.375</v>
      </c>
      <c r="C5891" s="35">
        <f t="shared" si="460"/>
        <v>10</v>
      </c>
      <c r="D5891" s="35">
        <f t="shared" ref="D5891:D5954" si="463">IF(C5891=1,D5890+1,D5890)</f>
        <v>246</v>
      </c>
      <c r="E5891" s="35">
        <f t="shared" ref="E5891:E5954" si="464">IF(AND(C5891=1,E5890=7),1,IF(C5891=1,E5890+1,E5890))</f>
        <v>1</v>
      </c>
      <c r="F5891" s="35" t="str">
        <f t="shared" si="461"/>
        <v>Sunday</v>
      </c>
      <c r="G5891" s="35">
        <f t="shared" si="462"/>
        <v>9</v>
      </c>
      <c r="H5891" s="34">
        <f>CONVERT(INDEX(Htg_StPt_Sch_EZ!$C$4:$I$27,MATCH(Schedules_8760!$C5891,Htg_StPt_Sch_EZ!$B$4:$B$27,0),MATCH(Schedules_8760!$F5891,Htg_StPt_Sch_EZ!$C$3:$I$3,0)),"F","C")</f>
        <v>20.555555555555554</v>
      </c>
      <c r="I5891" s="34">
        <f>CONVERT(INDEX(Htg_StPt_Sch_EZ!$C$31:$I$54,MATCH(Schedules_8760!$C5891,Htg_StPt_Sch_EZ!$B$31:$B$54,0),MATCH(Schedules_8760!$F5891,Htg_StPt_Sch_EZ!$C$30:$I$30,0)),"F","C")</f>
        <v>19.444444444444443</v>
      </c>
      <c r="J5891" s="34">
        <f>CONVERT(INDEX(Clg_StPt_Sch_EZ!$C$4:$I$27,MATCH(Schedules_8760!$C5891,Clg_StPt_Sch_EZ!$B$4:$B$27,0),MATCH(Schedules_8760!$F5891,Clg_StPt_Sch_EZ!$C$3:$I$3,0)),"F","C")</f>
        <v>25.555555555555554</v>
      </c>
      <c r="K5891" s="34">
        <f>CONVERT(INDEX(Clg_StPt_Sch_EZ!$C$31:$I$54,MATCH(Schedules_8760!$C5891,Clg_StPt_Sch_EZ!$B$31:$B$54,0),MATCH(Schedules_8760!$F5891,Clg_StPt_Sch_EZ!$C$30:$I$30,0)),"F","C")</f>
        <v>25</v>
      </c>
      <c r="L5891" s="34">
        <f>CONVERT(INDEX(DHW_StPt_Sch_EZ!$C$4:$I$27,MATCH(Schedules_8760!$C5891,DHW_StPt_Sch_EZ!$B$4:$B$27,0),MATCH(Schedules_8760!$F5891,DHW_StPt_Sch_EZ!$C$3:$I$3,0)),"F","C")</f>
        <v>53.333333333333329</v>
      </c>
      <c r="M5891" s="34">
        <f>CONVERT(INDEX(DHW_StPt_Sch_EZ!$C$31:$I$54,MATCH(Schedules_8760!$C5891,DHW_StPt_Sch_EZ!$B$31:$B$54,0),MATCH(Schedules_8760!$F5891,DHW_StPt_Sch_EZ!$C$30:$I$30,0)),"F","C")</f>
        <v>53.333333333333329</v>
      </c>
      <c r="N5891" s="12"/>
      <c r="O5891" s="12"/>
      <c r="P5891" s="12"/>
    </row>
    <row r="5892" spans="1:16" x14ac:dyDescent="0.25">
      <c r="A5892" s="35">
        <v>5891</v>
      </c>
      <c r="B5892" s="89">
        <v>246.41666666666671</v>
      </c>
      <c r="C5892" s="35">
        <f t="shared" si="460"/>
        <v>11</v>
      </c>
      <c r="D5892" s="35">
        <f t="shared" si="463"/>
        <v>246</v>
      </c>
      <c r="E5892" s="35">
        <f t="shared" si="464"/>
        <v>1</v>
      </c>
      <c r="F5892" s="35" t="str">
        <f t="shared" si="461"/>
        <v>Sunday</v>
      </c>
      <c r="G5892" s="35">
        <f t="shared" si="462"/>
        <v>9</v>
      </c>
      <c r="H5892" s="34">
        <f>CONVERT(INDEX(Htg_StPt_Sch_EZ!$C$4:$I$27,MATCH(Schedules_8760!$C5892,Htg_StPt_Sch_EZ!$B$4:$B$27,0),MATCH(Schedules_8760!$F5892,Htg_StPt_Sch_EZ!$C$3:$I$3,0)),"F","C")</f>
        <v>20.555555555555554</v>
      </c>
      <c r="I5892" s="34">
        <f>CONVERT(INDEX(Htg_StPt_Sch_EZ!$C$31:$I$54,MATCH(Schedules_8760!$C5892,Htg_StPt_Sch_EZ!$B$31:$B$54,0),MATCH(Schedules_8760!$F5892,Htg_StPt_Sch_EZ!$C$30:$I$30,0)),"F","C")</f>
        <v>19.444444444444443</v>
      </c>
      <c r="J5892" s="34">
        <f>CONVERT(INDEX(Clg_StPt_Sch_EZ!$C$4:$I$27,MATCH(Schedules_8760!$C5892,Clg_StPt_Sch_EZ!$B$4:$B$27,0),MATCH(Schedules_8760!$F5892,Clg_StPt_Sch_EZ!$C$3:$I$3,0)),"F","C")</f>
        <v>25.555555555555554</v>
      </c>
      <c r="K5892" s="34">
        <f>CONVERT(INDEX(Clg_StPt_Sch_EZ!$C$31:$I$54,MATCH(Schedules_8760!$C5892,Clg_StPt_Sch_EZ!$B$31:$B$54,0),MATCH(Schedules_8760!$F5892,Clg_StPt_Sch_EZ!$C$30:$I$30,0)),"F","C")</f>
        <v>25</v>
      </c>
      <c r="L5892" s="34">
        <f>CONVERT(INDEX(DHW_StPt_Sch_EZ!$C$4:$I$27,MATCH(Schedules_8760!$C5892,DHW_StPt_Sch_EZ!$B$4:$B$27,0),MATCH(Schedules_8760!$F5892,DHW_StPt_Sch_EZ!$C$3:$I$3,0)),"F","C")</f>
        <v>53.333333333333329</v>
      </c>
      <c r="M5892" s="34">
        <f>CONVERT(INDEX(DHW_StPt_Sch_EZ!$C$31:$I$54,MATCH(Schedules_8760!$C5892,DHW_StPt_Sch_EZ!$B$31:$B$54,0),MATCH(Schedules_8760!$F5892,DHW_StPt_Sch_EZ!$C$30:$I$30,0)),"F","C")</f>
        <v>53.333333333333329</v>
      </c>
      <c r="N5892" s="12"/>
      <c r="O5892" s="12"/>
      <c r="P5892" s="12"/>
    </row>
    <row r="5893" spans="1:16" x14ac:dyDescent="0.25">
      <c r="A5893" s="35">
        <v>5892</v>
      </c>
      <c r="B5893" s="89">
        <v>246.45833333333329</v>
      </c>
      <c r="C5893" s="35">
        <f t="shared" si="460"/>
        <v>12</v>
      </c>
      <c r="D5893" s="35">
        <f t="shared" si="463"/>
        <v>246</v>
      </c>
      <c r="E5893" s="35">
        <f t="shared" si="464"/>
        <v>1</v>
      </c>
      <c r="F5893" s="35" t="str">
        <f t="shared" si="461"/>
        <v>Sunday</v>
      </c>
      <c r="G5893" s="35">
        <f t="shared" si="462"/>
        <v>9</v>
      </c>
      <c r="H5893" s="34">
        <f>CONVERT(INDEX(Htg_StPt_Sch_EZ!$C$4:$I$27,MATCH(Schedules_8760!$C5893,Htg_StPt_Sch_EZ!$B$4:$B$27,0),MATCH(Schedules_8760!$F5893,Htg_StPt_Sch_EZ!$C$3:$I$3,0)),"F","C")</f>
        <v>20.555555555555554</v>
      </c>
      <c r="I5893" s="34">
        <f>CONVERT(INDEX(Htg_StPt_Sch_EZ!$C$31:$I$54,MATCH(Schedules_8760!$C5893,Htg_StPt_Sch_EZ!$B$31:$B$54,0),MATCH(Schedules_8760!$F5893,Htg_StPt_Sch_EZ!$C$30:$I$30,0)),"F","C")</f>
        <v>19.444444444444443</v>
      </c>
      <c r="J5893" s="34">
        <f>CONVERT(INDEX(Clg_StPt_Sch_EZ!$C$4:$I$27,MATCH(Schedules_8760!$C5893,Clg_StPt_Sch_EZ!$B$4:$B$27,0),MATCH(Schedules_8760!$F5893,Clg_StPt_Sch_EZ!$C$3:$I$3,0)),"F","C")</f>
        <v>25.555555555555554</v>
      </c>
      <c r="K5893" s="34">
        <f>CONVERT(INDEX(Clg_StPt_Sch_EZ!$C$31:$I$54,MATCH(Schedules_8760!$C5893,Clg_StPt_Sch_EZ!$B$31:$B$54,0),MATCH(Schedules_8760!$F5893,Clg_StPt_Sch_EZ!$C$30:$I$30,0)),"F","C")</f>
        <v>25</v>
      </c>
      <c r="L5893" s="34">
        <f>CONVERT(INDEX(DHW_StPt_Sch_EZ!$C$4:$I$27,MATCH(Schedules_8760!$C5893,DHW_StPt_Sch_EZ!$B$4:$B$27,0),MATCH(Schedules_8760!$F5893,DHW_StPt_Sch_EZ!$C$3:$I$3,0)),"F","C")</f>
        <v>53.333333333333329</v>
      </c>
      <c r="M5893" s="34">
        <f>CONVERT(INDEX(DHW_StPt_Sch_EZ!$C$31:$I$54,MATCH(Schedules_8760!$C5893,DHW_StPt_Sch_EZ!$B$31:$B$54,0),MATCH(Schedules_8760!$F5893,DHW_StPt_Sch_EZ!$C$30:$I$30,0)),"F","C")</f>
        <v>53.333333333333329</v>
      </c>
      <c r="N5893" s="12"/>
      <c r="O5893" s="12"/>
      <c r="P5893" s="12"/>
    </row>
    <row r="5894" spans="1:16" x14ac:dyDescent="0.25">
      <c r="A5894" s="35">
        <v>5893</v>
      </c>
      <c r="B5894" s="89">
        <v>246.5</v>
      </c>
      <c r="C5894" s="35">
        <f t="shared" si="460"/>
        <v>13</v>
      </c>
      <c r="D5894" s="35">
        <f t="shared" si="463"/>
        <v>246</v>
      </c>
      <c r="E5894" s="35">
        <f t="shared" si="464"/>
        <v>1</v>
      </c>
      <c r="F5894" s="35" t="str">
        <f t="shared" si="461"/>
        <v>Sunday</v>
      </c>
      <c r="G5894" s="35">
        <f t="shared" si="462"/>
        <v>9</v>
      </c>
      <c r="H5894" s="34">
        <f>CONVERT(INDEX(Htg_StPt_Sch_EZ!$C$4:$I$27,MATCH(Schedules_8760!$C5894,Htg_StPt_Sch_EZ!$B$4:$B$27,0),MATCH(Schedules_8760!$F5894,Htg_StPt_Sch_EZ!$C$3:$I$3,0)),"F","C")</f>
        <v>20.555555555555554</v>
      </c>
      <c r="I5894" s="34">
        <f>CONVERT(INDEX(Htg_StPt_Sch_EZ!$C$31:$I$54,MATCH(Schedules_8760!$C5894,Htg_StPt_Sch_EZ!$B$31:$B$54,0),MATCH(Schedules_8760!$F5894,Htg_StPt_Sch_EZ!$C$30:$I$30,0)),"F","C")</f>
        <v>19.444444444444443</v>
      </c>
      <c r="J5894" s="34">
        <f>CONVERT(INDEX(Clg_StPt_Sch_EZ!$C$4:$I$27,MATCH(Schedules_8760!$C5894,Clg_StPt_Sch_EZ!$B$4:$B$27,0),MATCH(Schedules_8760!$F5894,Clg_StPt_Sch_EZ!$C$3:$I$3,0)),"F","C")</f>
        <v>25.555555555555554</v>
      </c>
      <c r="K5894" s="34">
        <f>CONVERT(INDEX(Clg_StPt_Sch_EZ!$C$31:$I$54,MATCH(Schedules_8760!$C5894,Clg_StPt_Sch_EZ!$B$31:$B$54,0),MATCH(Schedules_8760!$F5894,Clg_StPt_Sch_EZ!$C$30:$I$30,0)),"F","C")</f>
        <v>25</v>
      </c>
      <c r="L5894" s="34">
        <f>CONVERT(INDEX(DHW_StPt_Sch_EZ!$C$4:$I$27,MATCH(Schedules_8760!$C5894,DHW_StPt_Sch_EZ!$B$4:$B$27,0),MATCH(Schedules_8760!$F5894,DHW_StPt_Sch_EZ!$C$3:$I$3,0)),"F","C")</f>
        <v>53.333333333333329</v>
      </c>
      <c r="M5894" s="34">
        <f>CONVERT(INDEX(DHW_StPt_Sch_EZ!$C$31:$I$54,MATCH(Schedules_8760!$C5894,DHW_StPt_Sch_EZ!$B$31:$B$54,0),MATCH(Schedules_8760!$F5894,DHW_StPt_Sch_EZ!$C$30:$I$30,0)),"F","C")</f>
        <v>53.333333333333329</v>
      </c>
      <c r="N5894" s="12"/>
      <c r="O5894" s="12"/>
      <c r="P5894" s="12"/>
    </row>
    <row r="5895" spans="1:16" x14ac:dyDescent="0.25">
      <c r="A5895" s="35">
        <v>5894</v>
      </c>
      <c r="B5895" s="89">
        <v>246.54166666666671</v>
      </c>
      <c r="C5895" s="35">
        <f t="shared" si="460"/>
        <v>14</v>
      </c>
      <c r="D5895" s="35">
        <f t="shared" si="463"/>
        <v>246</v>
      </c>
      <c r="E5895" s="35">
        <f t="shared" si="464"/>
        <v>1</v>
      </c>
      <c r="F5895" s="35" t="str">
        <f t="shared" si="461"/>
        <v>Sunday</v>
      </c>
      <c r="G5895" s="35">
        <f t="shared" si="462"/>
        <v>9</v>
      </c>
      <c r="H5895" s="34">
        <f>CONVERT(INDEX(Htg_StPt_Sch_EZ!$C$4:$I$27,MATCH(Schedules_8760!$C5895,Htg_StPt_Sch_EZ!$B$4:$B$27,0),MATCH(Schedules_8760!$F5895,Htg_StPt_Sch_EZ!$C$3:$I$3,0)),"F","C")</f>
        <v>20.555555555555554</v>
      </c>
      <c r="I5895" s="34">
        <f>CONVERT(INDEX(Htg_StPt_Sch_EZ!$C$31:$I$54,MATCH(Schedules_8760!$C5895,Htg_StPt_Sch_EZ!$B$31:$B$54,0),MATCH(Schedules_8760!$F5895,Htg_StPt_Sch_EZ!$C$30:$I$30,0)),"F","C")</f>
        <v>19.444444444444443</v>
      </c>
      <c r="J5895" s="34">
        <f>CONVERT(INDEX(Clg_StPt_Sch_EZ!$C$4:$I$27,MATCH(Schedules_8760!$C5895,Clg_StPt_Sch_EZ!$B$4:$B$27,0),MATCH(Schedules_8760!$F5895,Clg_StPt_Sch_EZ!$C$3:$I$3,0)),"F","C")</f>
        <v>25.555555555555554</v>
      </c>
      <c r="K5895" s="34">
        <f>CONVERT(INDEX(Clg_StPt_Sch_EZ!$C$31:$I$54,MATCH(Schedules_8760!$C5895,Clg_StPt_Sch_EZ!$B$31:$B$54,0),MATCH(Schedules_8760!$F5895,Clg_StPt_Sch_EZ!$C$30:$I$30,0)),"F","C")</f>
        <v>25</v>
      </c>
      <c r="L5895" s="34">
        <f>CONVERT(INDEX(DHW_StPt_Sch_EZ!$C$4:$I$27,MATCH(Schedules_8760!$C5895,DHW_StPt_Sch_EZ!$B$4:$B$27,0),MATCH(Schedules_8760!$F5895,DHW_StPt_Sch_EZ!$C$3:$I$3,0)),"F","C")</f>
        <v>53.333333333333329</v>
      </c>
      <c r="M5895" s="34">
        <f>CONVERT(INDEX(DHW_StPt_Sch_EZ!$C$31:$I$54,MATCH(Schedules_8760!$C5895,DHW_StPt_Sch_EZ!$B$31:$B$54,0),MATCH(Schedules_8760!$F5895,DHW_StPt_Sch_EZ!$C$30:$I$30,0)),"F","C")</f>
        <v>53.333333333333329</v>
      </c>
      <c r="N5895" s="12"/>
      <c r="O5895" s="12"/>
      <c r="P5895" s="12"/>
    </row>
    <row r="5896" spans="1:16" x14ac:dyDescent="0.25">
      <c r="A5896" s="35">
        <v>5895</v>
      </c>
      <c r="B5896" s="89">
        <v>246.58333333333329</v>
      </c>
      <c r="C5896" s="35">
        <f t="shared" si="460"/>
        <v>15</v>
      </c>
      <c r="D5896" s="35">
        <f t="shared" si="463"/>
        <v>246</v>
      </c>
      <c r="E5896" s="35">
        <f t="shared" si="464"/>
        <v>1</v>
      </c>
      <c r="F5896" s="35" t="str">
        <f t="shared" si="461"/>
        <v>Sunday</v>
      </c>
      <c r="G5896" s="35">
        <f t="shared" si="462"/>
        <v>9</v>
      </c>
      <c r="H5896" s="34">
        <f>CONVERT(INDEX(Htg_StPt_Sch_EZ!$C$4:$I$27,MATCH(Schedules_8760!$C5896,Htg_StPt_Sch_EZ!$B$4:$B$27,0),MATCH(Schedules_8760!$F5896,Htg_StPt_Sch_EZ!$C$3:$I$3,0)),"F","C")</f>
        <v>20.555555555555554</v>
      </c>
      <c r="I5896" s="34">
        <f>CONVERT(INDEX(Htg_StPt_Sch_EZ!$C$31:$I$54,MATCH(Schedules_8760!$C5896,Htg_StPt_Sch_EZ!$B$31:$B$54,0),MATCH(Schedules_8760!$F5896,Htg_StPt_Sch_EZ!$C$30:$I$30,0)),"F","C")</f>
        <v>21.111111111111111</v>
      </c>
      <c r="J5896" s="34">
        <f>CONVERT(INDEX(Clg_StPt_Sch_EZ!$C$4:$I$27,MATCH(Schedules_8760!$C5896,Clg_StPt_Sch_EZ!$B$4:$B$27,0),MATCH(Schedules_8760!$F5896,Clg_StPt_Sch_EZ!$C$3:$I$3,0)),"F","C")</f>
        <v>25.555555555555554</v>
      </c>
      <c r="K5896" s="34">
        <f>CONVERT(INDEX(Clg_StPt_Sch_EZ!$C$31:$I$54,MATCH(Schedules_8760!$C5896,Clg_StPt_Sch_EZ!$B$31:$B$54,0),MATCH(Schedules_8760!$F5896,Clg_StPt_Sch_EZ!$C$30:$I$30,0)),"F","C")</f>
        <v>25</v>
      </c>
      <c r="L5896" s="34">
        <f>CONVERT(INDEX(DHW_StPt_Sch_EZ!$C$4:$I$27,MATCH(Schedules_8760!$C5896,DHW_StPt_Sch_EZ!$B$4:$B$27,0),MATCH(Schedules_8760!$F5896,DHW_StPt_Sch_EZ!$C$3:$I$3,0)),"F","C")</f>
        <v>53.333333333333329</v>
      </c>
      <c r="M5896" s="34">
        <f>CONVERT(INDEX(DHW_StPt_Sch_EZ!$C$31:$I$54,MATCH(Schedules_8760!$C5896,DHW_StPt_Sch_EZ!$B$31:$B$54,0),MATCH(Schedules_8760!$F5896,DHW_StPt_Sch_EZ!$C$30:$I$30,0)),"F","C")</f>
        <v>53.333333333333329</v>
      </c>
      <c r="N5896" s="12"/>
      <c r="O5896" s="12"/>
      <c r="P5896" s="12"/>
    </row>
    <row r="5897" spans="1:16" x14ac:dyDescent="0.25">
      <c r="A5897" s="35">
        <v>5896</v>
      </c>
      <c r="B5897" s="89">
        <v>246.625</v>
      </c>
      <c r="C5897" s="35">
        <f t="shared" si="460"/>
        <v>16</v>
      </c>
      <c r="D5897" s="35">
        <f t="shared" si="463"/>
        <v>246</v>
      </c>
      <c r="E5897" s="35">
        <f t="shared" si="464"/>
        <v>1</v>
      </c>
      <c r="F5897" s="35" t="str">
        <f t="shared" si="461"/>
        <v>Sunday</v>
      </c>
      <c r="G5897" s="35">
        <f t="shared" si="462"/>
        <v>9</v>
      </c>
      <c r="H5897" s="34">
        <f>CONVERT(INDEX(Htg_StPt_Sch_EZ!$C$4:$I$27,MATCH(Schedules_8760!$C5897,Htg_StPt_Sch_EZ!$B$4:$B$27,0),MATCH(Schedules_8760!$F5897,Htg_StPt_Sch_EZ!$C$3:$I$3,0)),"F","C")</f>
        <v>20.555555555555554</v>
      </c>
      <c r="I5897" s="34">
        <f>CONVERT(INDEX(Htg_StPt_Sch_EZ!$C$31:$I$54,MATCH(Schedules_8760!$C5897,Htg_StPt_Sch_EZ!$B$31:$B$54,0),MATCH(Schedules_8760!$F5897,Htg_StPt_Sch_EZ!$C$30:$I$30,0)),"F","C")</f>
        <v>21.111111111111111</v>
      </c>
      <c r="J5897" s="34">
        <f>CONVERT(INDEX(Clg_StPt_Sch_EZ!$C$4:$I$27,MATCH(Schedules_8760!$C5897,Clg_StPt_Sch_EZ!$B$4:$B$27,0),MATCH(Schedules_8760!$F5897,Clg_StPt_Sch_EZ!$C$3:$I$3,0)),"F","C")</f>
        <v>25.555555555555554</v>
      </c>
      <c r="K5897" s="34">
        <f>CONVERT(INDEX(Clg_StPt_Sch_EZ!$C$31:$I$54,MATCH(Schedules_8760!$C5897,Clg_StPt_Sch_EZ!$B$31:$B$54,0),MATCH(Schedules_8760!$F5897,Clg_StPt_Sch_EZ!$C$30:$I$30,0)),"F","C")</f>
        <v>25</v>
      </c>
      <c r="L5897" s="34">
        <f>CONVERT(INDEX(DHW_StPt_Sch_EZ!$C$4:$I$27,MATCH(Schedules_8760!$C5897,DHW_StPt_Sch_EZ!$B$4:$B$27,0),MATCH(Schedules_8760!$F5897,DHW_StPt_Sch_EZ!$C$3:$I$3,0)),"F","C")</f>
        <v>53.333333333333329</v>
      </c>
      <c r="M5897" s="34">
        <f>CONVERT(INDEX(DHW_StPt_Sch_EZ!$C$31:$I$54,MATCH(Schedules_8760!$C5897,DHW_StPt_Sch_EZ!$B$31:$B$54,0),MATCH(Schedules_8760!$F5897,DHW_StPt_Sch_EZ!$C$30:$I$30,0)),"F","C")</f>
        <v>53.333333333333329</v>
      </c>
      <c r="N5897" s="12"/>
      <c r="O5897" s="12"/>
      <c r="P5897" s="12"/>
    </row>
    <row r="5898" spans="1:16" x14ac:dyDescent="0.25">
      <c r="A5898" s="35">
        <v>5897</v>
      </c>
      <c r="B5898" s="89">
        <v>246.66666666666671</v>
      </c>
      <c r="C5898" s="35">
        <f t="shared" si="460"/>
        <v>17</v>
      </c>
      <c r="D5898" s="35">
        <f t="shared" si="463"/>
        <v>246</v>
      </c>
      <c r="E5898" s="35">
        <f t="shared" si="464"/>
        <v>1</v>
      </c>
      <c r="F5898" s="35" t="str">
        <f t="shared" si="461"/>
        <v>Sunday</v>
      </c>
      <c r="G5898" s="35">
        <f t="shared" si="462"/>
        <v>9</v>
      </c>
      <c r="H5898" s="34">
        <f>CONVERT(INDEX(Htg_StPt_Sch_EZ!$C$4:$I$27,MATCH(Schedules_8760!$C5898,Htg_StPt_Sch_EZ!$B$4:$B$27,0),MATCH(Schedules_8760!$F5898,Htg_StPt_Sch_EZ!$C$3:$I$3,0)),"F","C")</f>
        <v>20.555555555555554</v>
      </c>
      <c r="I5898" s="34">
        <f>CONVERT(INDEX(Htg_StPt_Sch_EZ!$C$31:$I$54,MATCH(Schedules_8760!$C5898,Htg_StPt_Sch_EZ!$B$31:$B$54,0),MATCH(Schedules_8760!$F5898,Htg_StPt_Sch_EZ!$C$30:$I$30,0)),"F","C")</f>
        <v>17.777777777777779</v>
      </c>
      <c r="J5898" s="34">
        <f>CONVERT(INDEX(Clg_StPt_Sch_EZ!$C$4:$I$27,MATCH(Schedules_8760!$C5898,Clg_StPt_Sch_EZ!$B$4:$B$27,0),MATCH(Schedules_8760!$F5898,Clg_StPt_Sch_EZ!$C$3:$I$3,0)),"F","C")</f>
        <v>25.555555555555554</v>
      </c>
      <c r="K5898" s="34">
        <f>CONVERT(INDEX(Clg_StPt_Sch_EZ!$C$31:$I$54,MATCH(Schedules_8760!$C5898,Clg_StPt_Sch_EZ!$B$31:$B$54,0),MATCH(Schedules_8760!$F5898,Clg_StPt_Sch_EZ!$C$30:$I$30,0)),"F","C")</f>
        <v>25</v>
      </c>
      <c r="L5898" s="34">
        <f>CONVERT(INDEX(DHW_StPt_Sch_EZ!$C$4:$I$27,MATCH(Schedules_8760!$C5898,DHW_StPt_Sch_EZ!$B$4:$B$27,0),MATCH(Schedules_8760!$F5898,DHW_StPt_Sch_EZ!$C$3:$I$3,0)),"F","C")</f>
        <v>53.333333333333329</v>
      </c>
      <c r="M5898" s="34">
        <f>CONVERT(INDEX(DHW_StPt_Sch_EZ!$C$31:$I$54,MATCH(Schedules_8760!$C5898,DHW_StPt_Sch_EZ!$B$31:$B$54,0),MATCH(Schedules_8760!$F5898,DHW_StPt_Sch_EZ!$C$30:$I$30,0)),"F","C")</f>
        <v>53.333333333333329</v>
      </c>
      <c r="N5898" s="12"/>
      <c r="O5898" s="12"/>
      <c r="P5898" s="12"/>
    </row>
    <row r="5899" spans="1:16" x14ac:dyDescent="0.25">
      <c r="A5899" s="35">
        <v>5898</v>
      </c>
      <c r="B5899" s="89">
        <v>246.70833333333329</v>
      </c>
      <c r="C5899" s="35">
        <f t="shared" si="460"/>
        <v>18</v>
      </c>
      <c r="D5899" s="35">
        <f t="shared" si="463"/>
        <v>246</v>
      </c>
      <c r="E5899" s="35">
        <f t="shared" si="464"/>
        <v>1</v>
      </c>
      <c r="F5899" s="35" t="str">
        <f t="shared" si="461"/>
        <v>Sunday</v>
      </c>
      <c r="G5899" s="35">
        <f t="shared" si="462"/>
        <v>9</v>
      </c>
      <c r="H5899" s="34">
        <f>CONVERT(INDEX(Htg_StPt_Sch_EZ!$C$4:$I$27,MATCH(Schedules_8760!$C5899,Htg_StPt_Sch_EZ!$B$4:$B$27,0),MATCH(Schedules_8760!$F5899,Htg_StPt_Sch_EZ!$C$3:$I$3,0)),"F","C")</f>
        <v>20.555555555555554</v>
      </c>
      <c r="I5899" s="34">
        <f>CONVERT(INDEX(Htg_StPt_Sch_EZ!$C$31:$I$54,MATCH(Schedules_8760!$C5899,Htg_StPt_Sch_EZ!$B$31:$B$54,0),MATCH(Schedules_8760!$F5899,Htg_StPt_Sch_EZ!$C$30:$I$30,0)),"F","C")</f>
        <v>17.777777777777779</v>
      </c>
      <c r="J5899" s="34">
        <f>CONVERT(INDEX(Clg_StPt_Sch_EZ!$C$4:$I$27,MATCH(Schedules_8760!$C5899,Clg_StPt_Sch_EZ!$B$4:$B$27,0),MATCH(Schedules_8760!$F5899,Clg_StPt_Sch_EZ!$C$3:$I$3,0)),"F","C")</f>
        <v>25.555555555555554</v>
      </c>
      <c r="K5899" s="34">
        <f>CONVERT(INDEX(Clg_StPt_Sch_EZ!$C$31:$I$54,MATCH(Schedules_8760!$C5899,Clg_StPt_Sch_EZ!$B$31:$B$54,0),MATCH(Schedules_8760!$F5899,Clg_StPt_Sch_EZ!$C$30:$I$30,0)),"F","C")</f>
        <v>28.333333333333332</v>
      </c>
      <c r="L5899" s="34">
        <f>CONVERT(INDEX(DHW_StPt_Sch_EZ!$C$4:$I$27,MATCH(Schedules_8760!$C5899,DHW_StPt_Sch_EZ!$B$4:$B$27,0),MATCH(Schedules_8760!$F5899,DHW_StPt_Sch_EZ!$C$3:$I$3,0)),"F","C")</f>
        <v>53.333333333333329</v>
      </c>
      <c r="M5899" s="34">
        <f>CONVERT(INDEX(DHW_StPt_Sch_EZ!$C$31:$I$54,MATCH(Schedules_8760!$C5899,DHW_StPt_Sch_EZ!$B$31:$B$54,0),MATCH(Schedules_8760!$F5899,DHW_StPt_Sch_EZ!$C$30:$I$30,0)),"F","C")</f>
        <v>53.333333333333329</v>
      </c>
      <c r="N5899" s="12"/>
      <c r="O5899" s="12"/>
      <c r="P5899" s="12"/>
    </row>
    <row r="5900" spans="1:16" x14ac:dyDescent="0.25">
      <c r="A5900" s="35">
        <v>5899</v>
      </c>
      <c r="B5900" s="89">
        <v>246.75</v>
      </c>
      <c r="C5900" s="35">
        <f t="shared" si="460"/>
        <v>19</v>
      </c>
      <c r="D5900" s="35">
        <f t="shared" si="463"/>
        <v>246</v>
      </c>
      <c r="E5900" s="35">
        <f t="shared" si="464"/>
        <v>1</v>
      </c>
      <c r="F5900" s="35" t="str">
        <f t="shared" si="461"/>
        <v>Sunday</v>
      </c>
      <c r="G5900" s="35">
        <f t="shared" si="462"/>
        <v>9</v>
      </c>
      <c r="H5900" s="34">
        <f>CONVERT(INDEX(Htg_StPt_Sch_EZ!$C$4:$I$27,MATCH(Schedules_8760!$C5900,Htg_StPt_Sch_EZ!$B$4:$B$27,0),MATCH(Schedules_8760!$F5900,Htg_StPt_Sch_EZ!$C$3:$I$3,0)),"F","C")</f>
        <v>20.555555555555554</v>
      </c>
      <c r="I5900" s="34">
        <f>CONVERT(INDEX(Htg_StPt_Sch_EZ!$C$31:$I$54,MATCH(Schedules_8760!$C5900,Htg_StPt_Sch_EZ!$B$31:$B$54,0),MATCH(Schedules_8760!$F5900,Htg_StPt_Sch_EZ!$C$30:$I$30,0)),"F","C")</f>
        <v>18.333333333333332</v>
      </c>
      <c r="J5900" s="34">
        <f>CONVERT(INDEX(Clg_StPt_Sch_EZ!$C$4:$I$27,MATCH(Schedules_8760!$C5900,Clg_StPt_Sch_EZ!$B$4:$B$27,0),MATCH(Schedules_8760!$F5900,Clg_StPt_Sch_EZ!$C$3:$I$3,0)),"F","C")</f>
        <v>25.555555555555554</v>
      </c>
      <c r="K5900" s="34">
        <f>CONVERT(INDEX(Clg_StPt_Sch_EZ!$C$31:$I$54,MATCH(Schedules_8760!$C5900,Clg_StPt_Sch_EZ!$B$31:$B$54,0),MATCH(Schedules_8760!$F5900,Clg_StPt_Sch_EZ!$C$30:$I$30,0)),"F","C")</f>
        <v>28.333333333333332</v>
      </c>
      <c r="L5900" s="34">
        <f>CONVERT(INDEX(DHW_StPt_Sch_EZ!$C$4:$I$27,MATCH(Schedules_8760!$C5900,DHW_StPt_Sch_EZ!$B$4:$B$27,0),MATCH(Schedules_8760!$F5900,DHW_StPt_Sch_EZ!$C$3:$I$3,0)),"F","C")</f>
        <v>53.333333333333329</v>
      </c>
      <c r="M5900" s="34">
        <f>CONVERT(INDEX(DHW_StPt_Sch_EZ!$C$31:$I$54,MATCH(Schedules_8760!$C5900,DHW_StPt_Sch_EZ!$B$31:$B$54,0),MATCH(Schedules_8760!$F5900,DHW_StPt_Sch_EZ!$C$30:$I$30,0)),"F","C")</f>
        <v>53.333333333333329</v>
      </c>
      <c r="N5900" s="12"/>
      <c r="O5900" s="12"/>
      <c r="P5900" s="12"/>
    </row>
    <row r="5901" spans="1:16" x14ac:dyDescent="0.25">
      <c r="A5901" s="35">
        <v>5900</v>
      </c>
      <c r="B5901" s="89">
        <v>246.79166666666671</v>
      </c>
      <c r="C5901" s="35">
        <f t="shared" si="460"/>
        <v>20</v>
      </c>
      <c r="D5901" s="35">
        <f t="shared" si="463"/>
        <v>246</v>
      </c>
      <c r="E5901" s="35">
        <f t="shared" si="464"/>
        <v>1</v>
      </c>
      <c r="F5901" s="35" t="str">
        <f t="shared" si="461"/>
        <v>Sunday</v>
      </c>
      <c r="G5901" s="35">
        <f t="shared" si="462"/>
        <v>9</v>
      </c>
      <c r="H5901" s="34">
        <f>CONVERT(INDEX(Htg_StPt_Sch_EZ!$C$4:$I$27,MATCH(Schedules_8760!$C5901,Htg_StPt_Sch_EZ!$B$4:$B$27,0),MATCH(Schedules_8760!$F5901,Htg_StPt_Sch_EZ!$C$3:$I$3,0)),"F","C")</f>
        <v>20.555555555555554</v>
      </c>
      <c r="I5901" s="34">
        <f>CONVERT(INDEX(Htg_StPt_Sch_EZ!$C$31:$I$54,MATCH(Schedules_8760!$C5901,Htg_StPt_Sch_EZ!$B$31:$B$54,0),MATCH(Schedules_8760!$F5901,Htg_StPt_Sch_EZ!$C$30:$I$30,0)),"F","C")</f>
        <v>18.888888888888889</v>
      </c>
      <c r="J5901" s="34">
        <f>CONVERT(INDEX(Clg_StPt_Sch_EZ!$C$4:$I$27,MATCH(Schedules_8760!$C5901,Clg_StPt_Sch_EZ!$B$4:$B$27,0),MATCH(Schedules_8760!$F5901,Clg_StPt_Sch_EZ!$C$3:$I$3,0)),"F","C")</f>
        <v>25.555555555555554</v>
      </c>
      <c r="K5901" s="34">
        <f>CONVERT(INDEX(Clg_StPt_Sch_EZ!$C$31:$I$54,MATCH(Schedules_8760!$C5901,Clg_StPt_Sch_EZ!$B$31:$B$54,0),MATCH(Schedules_8760!$F5901,Clg_StPt_Sch_EZ!$C$30:$I$30,0)),"F","C")</f>
        <v>28.333333333333332</v>
      </c>
      <c r="L5901" s="34">
        <f>CONVERT(INDEX(DHW_StPt_Sch_EZ!$C$4:$I$27,MATCH(Schedules_8760!$C5901,DHW_StPt_Sch_EZ!$B$4:$B$27,0),MATCH(Schedules_8760!$F5901,DHW_StPt_Sch_EZ!$C$3:$I$3,0)),"F","C")</f>
        <v>53.333333333333329</v>
      </c>
      <c r="M5901" s="34">
        <f>CONVERT(INDEX(DHW_StPt_Sch_EZ!$C$31:$I$54,MATCH(Schedules_8760!$C5901,DHW_StPt_Sch_EZ!$B$31:$B$54,0),MATCH(Schedules_8760!$F5901,DHW_StPt_Sch_EZ!$C$30:$I$30,0)),"F","C")</f>
        <v>53.333333333333329</v>
      </c>
      <c r="N5901" s="12"/>
      <c r="O5901" s="12"/>
      <c r="P5901" s="12"/>
    </row>
    <row r="5902" spans="1:16" x14ac:dyDescent="0.25">
      <c r="A5902" s="35">
        <v>5901</v>
      </c>
      <c r="B5902" s="89">
        <v>246.83333333333329</v>
      </c>
      <c r="C5902" s="35">
        <f t="shared" si="460"/>
        <v>21</v>
      </c>
      <c r="D5902" s="35">
        <f t="shared" si="463"/>
        <v>246</v>
      </c>
      <c r="E5902" s="35">
        <f t="shared" si="464"/>
        <v>1</v>
      </c>
      <c r="F5902" s="35" t="str">
        <f t="shared" si="461"/>
        <v>Sunday</v>
      </c>
      <c r="G5902" s="35">
        <f t="shared" si="462"/>
        <v>9</v>
      </c>
      <c r="H5902" s="34">
        <f>CONVERT(INDEX(Htg_StPt_Sch_EZ!$C$4:$I$27,MATCH(Schedules_8760!$C5902,Htg_StPt_Sch_EZ!$B$4:$B$27,0),MATCH(Schedules_8760!$F5902,Htg_StPt_Sch_EZ!$C$3:$I$3,0)),"F","C")</f>
        <v>20.555555555555554</v>
      </c>
      <c r="I5902" s="34">
        <f>CONVERT(INDEX(Htg_StPt_Sch_EZ!$C$31:$I$54,MATCH(Schedules_8760!$C5902,Htg_StPt_Sch_EZ!$B$31:$B$54,0),MATCH(Schedules_8760!$F5902,Htg_StPt_Sch_EZ!$C$30:$I$30,0)),"F","C")</f>
        <v>19.444444444444443</v>
      </c>
      <c r="J5902" s="34">
        <f>CONVERT(INDEX(Clg_StPt_Sch_EZ!$C$4:$I$27,MATCH(Schedules_8760!$C5902,Clg_StPt_Sch_EZ!$B$4:$B$27,0),MATCH(Schedules_8760!$F5902,Clg_StPt_Sch_EZ!$C$3:$I$3,0)),"F","C")</f>
        <v>25.555555555555554</v>
      </c>
      <c r="K5902" s="34">
        <f>CONVERT(INDEX(Clg_StPt_Sch_EZ!$C$31:$I$54,MATCH(Schedules_8760!$C5902,Clg_StPt_Sch_EZ!$B$31:$B$54,0),MATCH(Schedules_8760!$F5902,Clg_StPt_Sch_EZ!$C$30:$I$30,0)),"F","C")</f>
        <v>28.333333333333332</v>
      </c>
      <c r="L5902" s="34">
        <f>CONVERT(INDEX(DHW_StPt_Sch_EZ!$C$4:$I$27,MATCH(Schedules_8760!$C5902,DHW_StPt_Sch_EZ!$B$4:$B$27,0),MATCH(Schedules_8760!$F5902,DHW_StPt_Sch_EZ!$C$3:$I$3,0)),"F","C")</f>
        <v>53.333333333333329</v>
      </c>
      <c r="M5902" s="34">
        <f>CONVERT(INDEX(DHW_StPt_Sch_EZ!$C$31:$I$54,MATCH(Schedules_8760!$C5902,DHW_StPt_Sch_EZ!$B$31:$B$54,0),MATCH(Schedules_8760!$F5902,DHW_StPt_Sch_EZ!$C$30:$I$30,0)),"F","C")</f>
        <v>53.333333333333329</v>
      </c>
      <c r="N5902" s="12"/>
      <c r="O5902" s="12"/>
      <c r="P5902" s="12"/>
    </row>
    <row r="5903" spans="1:16" x14ac:dyDescent="0.25">
      <c r="A5903" s="35">
        <v>5902</v>
      </c>
      <c r="B5903" s="89">
        <v>246.875</v>
      </c>
      <c r="C5903" s="35">
        <f t="shared" si="460"/>
        <v>22</v>
      </c>
      <c r="D5903" s="35">
        <f t="shared" si="463"/>
        <v>246</v>
      </c>
      <c r="E5903" s="35">
        <f t="shared" si="464"/>
        <v>1</v>
      </c>
      <c r="F5903" s="35" t="str">
        <f t="shared" si="461"/>
        <v>Sunday</v>
      </c>
      <c r="G5903" s="35">
        <f t="shared" si="462"/>
        <v>9</v>
      </c>
      <c r="H5903" s="34">
        <f>CONVERT(INDEX(Htg_StPt_Sch_EZ!$C$4:$I$27,MATCH(Schedules_8760!$C5903,Htg_StPt_Sch_EZ!$B$4:$B$27,0),MATCH(Schedules_8760!$F5903,Htg_StPt_Sch_EZ!$C$3:$I$3,0)),"F","C")</f>
        <v>20.555555555555554</v>
      </c>
      <c r="I5903" s="34">
        <f>CONVERT(INDEX(Htg_StPt_Sch_EZ!$C$31:$I$54,MATCH(Schedules_8760!$C5903,Htg_StPt_Sch_EZ!$B$31:$B$54,0),MATCH(Schedules_8760!$F5903,Htg_StPt_Sch_EZ!$C$30:$I$30,0)),"F","C")</f>
        <v>19.444444444444443</v>
      </c>
      <c r="J5903" s="34">
        <f>CONVERT(INDEX(Clg_StPt_Sch_EZ!$C$4:$I$27,MATCH(Schedules_8760!$C5903,Clg_StPt_Sch_EZ!$B$4:$B$27,0),MATCH(Schedules_8760!$F5903,Clg_StPt_Sch_EZ!$C$3:$I$3,0)),"F","C")</f>
        <v>25.555555555555554</v>
      </c>
      <c r="K5903" s="34">
        <f>CONVERT(INDEX(Clg_StPt_Sch_EZ!$C$31:$I$54,MATCH(Schedules_8760!$C5903,Clg_StPt_Sch_EZ!$B$31:$B$54,0),MATCH(Schedules_8760!$F5903,Clg_StPt_Sch_EZ!$C$30:$I$30,0)),"F","C")</f>
        <v>28.333333333333332</v>
      </c>
      <c r="L5903" s="34">
        <f>CONVERT(INDEX(DHW_StPt_Sch_EZ!$C$4:$I$27,MATCH(Schedules_8760!$C5903,DHW_StPt_Sch_EZ!$B$4:$B$27,0),MATCH(Schedules_8760!$F5903,DHW_StPt_Sch_EZ!$C$3:$I$3,0)),"F","C")</f>
        <v>53.333333333333329</v>
      </c>
      <c r="M5903" s="34">
        <f>CONVERT(INDEX(DHW_StPt_Sch_EZ!$C$31:$I$54,MATCH(Schedules_8760!$C5903,DHW_StPt_Sch_EZ!$B$31:$B$54,0),MATCH(Schedules_8760!$F5903,DHW_StPt_Sch_EZ!$C$30:$I$30,0)),"F","C")</f>
        <v>53.333333333333329</v>
      </c>
      <c r="N5903" s="12"/>
      <c r="O5903" s="12"/>
      <c r="P5903" s="12"/>
    </row>
    <row r="5904" spans="1:16" x14ac:dyDescent="0.25">
      <c r="A5904" s="35">
        <v>5903</v>
      </c>
      <c r="B5904" s="89">
        <v>246.91666666666671</v>
      </c>
      <c r="C5904" s="35">
        <f t="shared" si="460"/>
        <v>23</v>
      </c>
      <c r="D5904" s="35">
        <f t="shared" si="463"/>
        <v>246</v>
      </c>
      <c r="E5904" s="35">
        <f t="shared" si="464"/>
        <v>1</v>
      </c>
      <c r="F5904" s="35" t="str">
        <f t="shared" si="461"/>
        <v>Sunday</v>
      </c>
      <c r="G5904" s="35">
        <f t="shared" si="462"/>
        <v>9</v>
      </c>
      <c r="H5904" s="34">
        <f>CONVERT(INDEX(Htg_StPt_Sch_EZ!$C$4:$I$27,MATCH(Schedules_8760!$C5904,Htg_StPt_Sch_EZ!$B$4:$B$27,0),MATCH(Schedules_8760!$F5904,Htg_StPt_Sch_EZ!$C$3:$I$3,0)),"F","C")</f>
        <v>20.555555555555554</v>
      </c>
      <c r="I5904" s="34">
        <f>CONVERT(INDEX(Htg_StPt_Sch_EZ!$C$31:$I$54,MATCH(Schedules_8760!$C5904,Htg_StPt_Sch_EZ!$B$31:$B$54,0),MATCH(Schedules_8760!$F5904,Htg_StPt_Sch_EZ!$C$30:$I$30,0)),"F","C")</f>
        <v>19.444444444444443</v>
      </c>
      <c r="J5904" s="34">
        <f>CONVERT(INDEX(Clg_StPt_Sch_EZ!$C$4:$I$27,MATCH(Schedules_8760!$C5904,Clg_StPt_Sch_EZ!$B$4:$B$27,0),MATCH(Schedules_8760!$F5904,Clg_StPt_Sch_EZ!$C$3:$I$3,0)),"F","C")</f>
        <v>25.555555555555554</v>
      </c>
      <c r="K5904" s="34">
        <f>CONVERT(INDEX(Clg_StPt_Sch_EZ!$C$31:$I$54,MATCH(Schedules_8760!$C5904,Clg_StPt_Sch_EZ!$B$31:$B$54,0),MATCH(Schedules_8760!$F5904,Clg_StPt_Sch_EZ!$C$30:$I$30,0)),"F","C")</f>
        <v>28.333333333333332</v>
      </c>
      <c r="L5904" s="34">
        <f>CONVERT(INDEX(DHW_StPt_Sch_EZ!$C$4:$I$27,MATCH(Schedules_8760!$C5904,DHW_StPt_Sch_EZ!$B$4:$B$27,0),MATCH(Schedules_8760!$F5904,DHW_StPt_Sch_EZ!$C$3:$I$3,0)),"F","C")</f>
        <v>53.333333333333329</v>
      </c>
      <c r="M5904" s="34">
        <f>CONVERT(INDEX(DHW_StPt_Sch_EZ!$C$31:$I$54,MATCH(Schedules_8760!$C5904,DHW_StPt_Sch_EZ!$B$31:$B$54,0),MATCH(Schedules_8760!$F5904,DHW_StPt_Sch_EZ!$C$30:$I$30,0)),"F","C")</f>
        <v>53.333333333333329</v>
      </c>
      <c r="N5904" s="12"/>
      <c r="O5904" s="12"/>
      <c r="P5904" s="12"/>
    </row>
    <row r="5905" spans="1:16" x14ac:dyDescent="0.25">
      <c r="A5905" s="35">
        <v>5904</v>
      </c>
      <c r="B5905" s="89">
        <v>246.95833333333329</v>
      </c>
      <c r="C5905" s="35">
        <f t="shared" si="460"/>
        <v>24</v>
      </c>
      <c r="D5905" s="35">
        <f t="shared" si="463"/>
        <v>246</v>
      </c>
      <c r="E5905" s="35">
        <f t="shared" si="464"/>
        <v>1</v>
      </c>
      <c r="F5905" s="35" t="str">
        <f t="shared" si="461"/>
        <v>Sunday</v>
      </c>
      <c r="G5905" s="35">
        <f t="shared" si="462"/>
        <v>9</v>
      </c>
      <c r="H5905" s="34">
        <f>CONVERT(INDEX(Htg_StPt_Sch_EZ!$C$4:$I$27,MATCH(Schedules_8760!$C5905,Htg_StPt_Sch_EZ!$B$4:$B$27,0),MATCH(Schedules_8760!$F5905,Htg_StPt_Sch_EZ!$C$3:$I$3,0)),"F","C")</f>
        <v>20.555555555555554</v>
      </c>
      <c r="I5905" s="34">
        <f>CONVERT(INDEX(Htg_StPt_Sch_EZ!$C$31:$I$54,MATCH(Schedules_8760!$C5905,Htg_StPt_Sch_EZ!$B$31:$B$54,0),MATCH(Schedules_8760!$F5905,Htg_StPt_Sch_EZ!$C$30:$I$30,0)),"F","C")</f>
        <v>19.444444444444443</v>
      </c>
      <c r="J5905" s="34">
        <f>CONVERT(INDEX(Clg_StPt_Sch_EZ!$C$4:$I$27,MATCH(Schedules_8760!$C5905,Clg_StPt_Sch_EZ!$B$4:$B$27,0),MATCH(Schedules_8760!$F5905,Clg_StPt_Sch_EZ!$C$3:$I$3,0)),"F","C")</f>
        <v>25.555555555555554</v>
      </c>
      <c r="K5905" s="34">
        <f>CONVERT(INDEX(Clg_StPt_Sch_EZ!$C$31:$I$54,MATCH(Schedules_8760!$C5905,Clg_StPt_Sch_EZ!$B$31:$B$54,0),MATCH(Schedules_8760!$F5905,Clg_StPt_Sch_EZ!$C$30:$I$30,0)),"F","C")</f>
        <v>28.333333333333332</v>
      </c>
      <c r="L5905" s="34">
        <f>CONVERT(INDEX(DHW_StPt_Sch_EZ!$C$4:$I$27,MATCH(Schedules_8760!$C5905,DHW_StPt_Sch_EZ!$B$4:$B$27,0),MATCH(Schedules_8760!$F5905,DHW_StPt_Sch_EZ!$C$3:$I$3,0)),"F","C")</f>
        <v>53.333333333333329</v>
      </c>
      <c r="M5905" s="34">
        <f>CONVERT(INDEX(DHW_StPt_Sch_EZ!$C$31:$I$54,MATCH(Schedules_8760!$C5905,DHW_StPt_Sch_EZ!$B$31:$B$54,0),MATCH(Schedules_8760!$F5905,DHW_StPt_Sch_EZ!$C$30:$I$30,0)),"F","C")</f>
        <v>53.333333333333329</v>
      </c>
      <c r="N5905" s="12"/>
      <c r="O5905" s="12"/>
      <c r="P5905" s="12"/>
    </row>
    <row r="5906" spans="1:16" x14ac:dyDescent="0.25">
      <c r="A5906" s="35">
        <v>5905</v>
      </c>
      <c r="B5906" s="89">
        <v>247</v>
      </c>
      <c r="C5906" s="35">
        <f t="shared" si="460"/>
        <v>1</v>
      </c>
      <c r="D5906" s="35">
        <f t="shared" si="463"/>
        <v>247</v>
      </c>
      <c r="E5906" s="35">
        <f t="shared" si="464"/>
        <v>2</v>
      </c>
      <c r="F5906" s="35" t="str">
        <f t="shared" si="461"/>
        <v>Monday</v>
      </c>
      <c r="G5906" s="35">
        <f t="shared" si="462"/>
        <v>9</v>
      </c>
      <c r="H5906" s="34">
        <f>CONVERT(INDEX(Htg_StPt_Sch_EZ!$C$4:$I$27,MATCH(Schedules_8760!$C5906,Htg_StPt_Sch_EZ!$B$4:$B$27,0),MATCH(Schedules_8760!$F5906,Htg_StPt_Sch_EZ!$C$3:$I$3,0)),"F","C")</f>
        <v>20.555555555555554</v>
      </c>
      <c r="I5906" s="34">
        <f>CONVERT(INDEX(Htg_StPt_Sch_EZ!$C$31:$I$54,MATCH(Schedules_8760!$C5906,Htg_StPt_Sch_EZ!$B$31:$B$54,0),MATCH(Schedules_8760!$F5906,Htg_StPt_Sch_EZ!$C$30:$I$30,0)),"F","C")</f>
        <v>19.444444444444443</v>
      </c>
      <c r="J5906" s="34">
        <f>CONVERT(INDEX(Clg_StPt_Sch_EZ!$C$4:$I$27,MATCH(Schedules_8760!$C5906,Clg_StPt_Sch_EZ!$B$4:$B$27,0),MATCH(Schedules_8760!$F5906,Clg_StPt_Sch_EZ!$C$3:$I$3,0)),"F","C")</f>
        <v>25.555555555555554</v>
      </c>
      <c r="K5906" s="34">
        <f>CONVERT(INDEX(Clg_StPt_Sch_EZ!$C$31:$I$54,MATCH(Schedules_8760!$C5906,Clg_StPt_Sch_EZ!$B$31:$B$54,0),MATCH(Schedules_8760!$F5906,Clg_StPt_Sch_EZ!$C$30:$I$30,0)),"F","C")</f>
        <v>28.333333333333332</v>
      </c>
      <c r="L5906" s="34">
        <f>CONVERT(INDEX(DHW_StPt_Sch_EZ!$C$4:$I$27,MATCH(Schedules_8760!$C5906,DHW_StPt_Sch_EZ!$B$4:$B$27,0),MATCH(Schedules_8760!$F5906,DHW_StPt_Sch_EZ!$C$3:$I$3,0)),"F","C")</f>
        <v>53.333333333333329</v>
      </c>
      <c r="M5906" s="34">
        <f>CONVERT(INDEX(DHW_StPt_Sch_EZ!$C$31:$I$54,MATCH(Schedules_8760!$C5906,DHW_StPt_Sch_EZ!$B$31:$B$54,0),MATCH(Schedules_8760!$F5906,DHW_StPt_Sch_EZ!$C$30:$I$30,0)),"F","C")</f>
        <v>53.333333333333329</v>
      </c>
      <c r="N5906" s="12"/>
      <c r="O5906" s="12"/>
      <c r="P5906" s="12"/>
    </row>
    <row r="5907" spans="1:16" x14ac:dyDescent="0.25">
      <c r="A5907" s="35">
        <v>5906</v>
      </c>
      <c r="B5907" s="89">
        <v>247.04166666666671</v>
      </c>
      <c r="C5907" s="35">
        <f t="shared" si="460"/>
        <v>2</v>
      </c>
      <c r="D5907" s="35">
        <f t="shared" si="463"/>
        <v>247</v>
      </c>
      <c r="E5907" s="35">
        <f t="shared" si="464"/>
        <v>2</v>
      </c>
      <c r="F5907" s="35" t="str">
        <f t="shared" si="461"/>
        <v>Monday</v>
      </c>
      <c r="G5907" s="35">
        <f t="shared" si="462"/>
        <v>9</v>
      </c>
      <c r="H5907" s="34">
        <f>CONVERT(INDEX(Htg_StPt_Sch_EZ!$C$4:$I$27,MATCH(Schedules_8760!$C5907,Htg_StPt_Sch_EZ!$B$4:$B$27,0),MATCH(Schedules_8760!$F5907,Htg_StPt_Sch_EZ!$C$3:$I$3,0)),"F","C")</f>
        <v>20.555555555555554</v>
      </c>
      <c r="I5907" s="34">
        <f>CONVERT(INDEX(Htg_StPt_Sch_EZ!$C$31:$I$54,MATCH(Schedules_8760!$C5907,Htg_StPt_Sch_EZ!$B$31:$B$54,0),MATCH(Schedules_8760!$F5907,Htg_StPt_Sch_EZ!$C$30:$I$30,0)),"F","C")</f>
        <v>19.444444444444443</v>
      </c>
      <c r="J5907" s="34">
        <f>CONVERT(INDEX(Clg_StPt_Sch_EZ!$C$4:$I$27,MATCH(Schedules_8760!$C5907,Clg_StPt_Sch_EZ!$B$4:$B$27,0),MATCH(Schedules_8760!$F5907,Clg_StPt_Sch_EZ!$C$3:$I$3,0)),"F","C")</f>
        <v>25.555555555555554</v>
      </c>
      <c r="K5907" s="34">
        <f>CONVERT(INDEX(Clg_StPt_Sch_EZ!$C$31:$I$54,MATCH(Schedules_8760!$C5907,Clg_StPt_Sch_EZ!$B$31:$B$54,0),MATCH(Schedules_8760!$F5907,Clg_StPt_Sch_EZ!$C$30:$I$30,0)),"F","C")</f>
        <v>28.333333333333332</v>
      </c>
      <c r="L5907" s="34">
        <f>CONVERT(INDEX(DHW_StPt_Sch_EZ!$C$4:$I$27,MATCH(Schedules_8760!$C5907,DHW_StPt_Sch_EZ!$B$4:$B$27,0),MATCH(Schedules_8760!$F5907,DHW_StPt_Sch_EZ!$C$3:$I$3,0)),"F","C")</f>
        <v>53.333333333333329</v>
      </c>
      <c r="M5907" s="34">
        <f>CONVERT(INDEX(DHW_StPt_Sch_EZ!$C$31:$I$54,MATCH(Schedules_8760!$C5907,DHW_StPt_Sch_EZ!$B$31:$B$54,0),MATCH(Schedules_8760!$F5907,DHW_StPt_Sch_EZ!$C$30:$I$30,0)),"F","C")</f>
        <v>53.333333333333329</v>
      </c>
      <c r="N5907" s="12"/>
      <c r="O5907" s="12"/>
      <c r="P5907" s="12"/>
    </row>
    <row r="5908" spans="1:16" x14ac:dyDescent="0.25">
      <c r="A5908" s="35">
        <v>5907</v>
      </c>
      <c r="B5908" s="89">
        <v>247.08333333333329</v>
      </c>
      <c r="C5908" s="35">
        <f t="shared" si="460"/>
        <v>3</v>
      </c>
      <c r="D5908" s="35">
        <f t="shared" si="463"/>
        <v>247</v>
      </c>
      <c r="E5908" s="35">
        <f t="shared" si="464"/>
        <v>2</v>
      </c>
      <c r="F5908" s="35" t="str">
        <f t="shared" si="461"/>
        <v>Monday</v>
      </c>
      <c r="G5908" s="35">
        <f t="shared" si="462"/>
        <v>9</v>
      </c>
      <c r="H5908" s="34">
        <f>CONVERT(INDEX(Htg_StPt_Sch_EZ!$C$4:$I$27,MATCH(Schedules_8760!$C5908,Htg_StPt_Sch_EZ!$B$4:$B$27,0),MATCH(Schedules_8760!$F5908,Htg_StPt_Sch_EZ!$C$3:$I$3,0)),"F","C")</f>
        <v>20.555555555555554</v>
      </c>
      <c r="I5908" s="34">
        <f>CONVERT(INDEX(Htg_StPt_Sch_EZ!$C$31:$I$54,MATCH(Schedules_8760!$C5908,Htg_StPt_Sch_EZ!$B$31:$B$54,0),MATCH(Schedules_8760!$F5908,Htg_StPt_Sch_EZ!$C$30:$I$30,0)),"F","C")</f>
        <v>19.444444444444443</v>
      </c>
      <c r="J5908" s="34">
        <f>CONVERT(INDEX(Clg_StPt_Sch_EZ!$C$4:$I$27,MATCH(Schedules_8760!$C5908,Clg_StPt_Sch_EZ!$B$4:$B$27,0),MATCH(Schedules_8760!$F5908,Clg_StPt_Sch_EZ!$C$3:$I$3,0)),"F","C")</f>
        <v>25.555555555555554</v>
      </c>
      <c r="K5908" s="34">
        <f>CONVERT(INDEX(Clg_StPt_Sch_EZ!$C$31:$I$54,MATCH(Schedules_8760!$C5908,Clg_StPt_Sch_EZ!$B$31:$B$54,0),MATCH(Schedules_8760!$F5908,Clg_StPt_Sch_EZ!$C$30:$I$30,0)),"F","C")</f>
        <v>28.333333333333332</v>
      </c>
      <c r="L5908" s="34">
        <f>CONVERT(INDEX(DHW_StPt_Sch_EZ!$C$4:$I$27,MATCH(Schedules_8760!$C5908,DHW_StPt_Sch_EZ!$B$4:$B$27,0),MATCH(Schedules_8760!$F5908,DHW_StPt_Sch_EZ!$C$3:$I$3,0)),"F","C")</f>
        <v>53.333333333333329</v>
      </c>
      <c r="M5908" s="34">
        <f>CONVERT(INDEX(DHW_StPt_Sch_EZ!$C$31:$I$54,MATCH(Schedules_8760!$C5908,DHW_StPt_Sch_EZ!$B$31:$B$54,0),MATCH(Schedules_8760!$F5908,DHW_StPt_Sch_EZ!$C$30:$I$30,0)),"F","C")</f>
        <v>53.333333333333329</v>
      </c>
      <c r="N5908" s="12"/>
      <c r="O5908" s="12"/>
      <c r="P5908" s="12"/>
    </row>
    <row r="5909" spans="1:16" x14ac:dyDescent="0.25">
      <c r="A5909" s="35">
        <v>5908</v>
      </c>
      <c r="B5909" s="89">
        <v>247.125</v>
      </c>
      <c r="C5909" s="35">
        <f t="shared" si="460"/>
        <v>4</v>
      </c>
      <c r="D5909" s="35">
        <f t="shared" si="463"/>
        <v>247</v>
      </c>
      <c r="E5909" s="35">
        <f t="shared" si="464"/>
        <v>2</v>
      </c>
      <c r="F5909" s="35" t="str">
        <f t="shared" si="461"/>
        <v>Monday</v>
      </c>
      <c r="G5909" s="35">
        <f t="shared" si="462"/>
        <v>9</v>
      </c>
      <c r="H5909" s="34">
        <f>CONVERT(INDEX(Htg_StPt_Sch_EZ!$C$4:$I$27,MATCH(Schedules_8760!$C5909,Htg_StPt_Sch_EZ!$B$4:$B$27,0),MATCH(Schedules_8760!$F5909,Htg_StPt_Sch_EZ!$C$3:$I$3,0)),"F","C")</f>
        <v>20.555555555555554</v>
      </c>
      <c r="I5909" s="34">
        <f>CONVERT(INDEX(Htg_StPt_Sch_EZ!$C$31:$I$54,MATCH(Schedules_8760!$C5909,Htg_StPt_Sch_EZ!$B$31:$B$54,0),MATCH(Schedules_8760!$F5909,Htg_StPt_Sch_EZ!$C$30:$I$30,0)),"F","C")</f>
        <v>19.444444444444443</v>
      </c>
      <c r="J5909" s="34">
        <f>CONVERT(INDEX(Clg_StPt_Sch_EZ!$C$4:$I$27,MATCH(Schedules_8760!$C5909,Clg_StPt_Sch_EZ!$B$4:$B$27,0),MATCH(Schedules_8760!$F5909,Clg_StPt_Sch_EZ!$C$3:$I$3,0)),"F","C")</f>
        <v>25.555555555555554</v>
      </c>
      <c r="K5909" s="34">
        <f>CONVERT(INDEX(Clg_StPt_Sch_EZ!$C$31:$I$54,MATCH(Schedules_8760!$C5909,Clg_StPt_Sch_EZ!$B$31:$B$54,0),MATCH(Schedules_8760!$F5909,Clg_StPt_Sch_EZ!$C$30:$I$30,0)),"F","C")</f>
        <v>28.333333333333332</v>
      </c>
      <c r="L5909" s="34">
        <f>CONVERT(INDEX(DHW_StPt_Sch_EZ!$C$4:$I$27,MATCH(Schedules_8760!$C5909,DHW_StPt_Sch_EZ!$B$4:$B$27,0),MATCH(Schedules_8760!$F5909,DHW_StPt_Sch_EZ!$C$3:$I$3,0)),"F","C")</f>
        <v>53.333333333333329</v>
      </c>
      <c r="M5909" s="34">
        <f>CONVERT(INDEX(DHW_StPt_Sch_EZ!$C$31:$I$54,MATCH(Schedules_8760!$C5909,DHW_StPt_Sch_EZ!$B$31:$B$54,0),MATCH(Schedules_8760!$F5909,DHW_StPt_Sch_EZ!$C$30:$I$30,0)),"F","C")</f>
        <v>53.333333333333329</v>
      </c>
      <c r="N5909" s="12"/>
      <c r="O5909" s="12"/>
      <c r="P5909" s="12"/>
    </row>
    <row r="5910" spans="1:16" x14ac:dyDescent="0.25">
      <c r="A5910" s="35">
        <v>5909</v>
      </c>
      <c r="B5910" s="89">
        <v>247.16666666666671</v>
      </c>
      <c r="C5910" s="35">
        <f t="shared" si="460"/>
        <v>5</v>
      </c>
      <c r="D5910" s="35">
        <f t="shared" si="463"/>
        <v>247</v>
      </c>
      <c r="E5910" s="35">
        <f t="shared" si="464"/>
        <v>2</v>
      </c>
      <c r="F5910" s="35" t="str">
        <f t="shared" si="461"/>
        <v>Monday</v>
      </c>
      <c r="G5910" s="35">
        <f t="shared" si="462"/>
        <v>9</v>
      </c>
      <c r="H5910" s="34">
        <f>CONVERT(INDEX(Htg_StPt_Sch_EZ!$C$4:$I$27,MATCH(Schedules_8760!$C5910,Htg_StPt_Sch_EZ!$B$4:$B$27,0),MATCH(Schedules_8760!$F5910,Htg_StPt_Sch_EZ!$C$3:$I$3,0)),"F","C")</f>
        <v>20.555555555555554</v>
      </c>
      <c r="I5910" s="34">
        <f>CONVERT(INDEX(Htg_StPt_Sch_EZ!$C$31:$I$54,MATCH(Schedules_8760!$C5910,Htg_StPt_Sch_EZ!$B$31:$B$54,0),MATCH(Schedules_8760!$F5910,Htg_StPt_Sch_EZ!$C$30:$I$30,0)),"F","C")</f>
        <v>19.444444444444443</v>
      </c>
      <c r="J5910" s="34">
        <f>CONVERT(INDEX(Clg_StPt_Sch_EZ!$C$4:$I$27,MATCH(Schedules_8760!$C5910,Clg_StPt_Sch_EZ!$B$4:$B$27,0),MATCH(Schedules_8760!$F5910,Clg_StPt_Sch_EZ!$C$3:$I$3,0)),"F","C")</f>
        <v>25.555555555555554</v>
      </c>
      <c r="K5910" s="34">
        <f>CONVERT(INDEX(Clg_StPt_Sch_EZ!$C$31:$I$54,MATCH(Schedules_8760!$C5910,Clg_StPt_Sch_EZ!$B$31:$B$54,0),MATCH(Schedules_8760!$F5910,Clg_StPt_Sch_EZ!$C$30:$I$30,0)),"F","C")</f>
        <v>28.333333333333332</v>
      </c>
      <c r="L5910" s="34">
        <f>CONVERT(INDEX(DHW_StPt_Sch_EZ!$C$4:$I$27,MATCH(Schedules_8760!$C5910,DHW_StPt_Sch_EZ!$B$4:$B$27,0),MATCH(Schedules_8760!$F5910,DHW_StPt_Sch_EZ!$C$3:$I$3,0)),"F","C")</f>
        <v>53.333333333333329</v>
      </c>
      <c r="M5910" s="34">
        <f>CONVERT(INDEX(DHW_StPt_Sch_EZ!$C$31:$I$54,MATCH(Schedules_8760!$C5910,DHW_StPt_Sch_EZ!$B$31:$B$54,0),MATCH(Schedules_8760!$F5910,DHW_StPt_Sch_EZ!$C$30:$I$30,0)),"F","C")</f>
        <v>53.333333333333329</v>
      </c>
      <c r="N5910" s="12"/>
      <c r="O5910" s="12"/>
      <c r="P5910" s="12"/>
    </row>
    <row r="5911" spans="1:16" x14ac:dyDescent="0.25">
      <c r="A5911" s="35">
        <v>5910</v>
      </c>
      <c r="B5911" s="89">
        <v>247.20833333333329</v>
      </c>
      <c r="C5911" s="35">
        <f t="shared" si="460"/>
        <v>6</v>
      </c>
      <c r="D5911" s="35">
        <f t="shared" si="463"/>
        <v>247</v>
      </c>
      <c r="E5911" s="35">
        <f t="shared" si="464"/>
        <v>2</v>
      </c>
      <c r="F5911" s="35" t="str">
        <f t="shared" si="461"/>
        <v>Monday</v>
      </c>
      <c r="G5911" s="35">
        <f t="shared" si="462"/>
        <v>9</v>
      </c>
      <c r="H5911" s="34">
        <f>CONVERT(INDEX(Htg_StPt_Sch_EZ!$C$4:$I$27,MATCH(Schedules_8760!$C5911,Htg_StPt_Sch_EZ!$B$4:$B$27,0),MATCH(Schedules_8760!$F5911,Htg_StPt_Sch_EZ!$C$3:$I$3,0)),"F","C")</f>
        <v>20.555555555555554</v>
      </c>
      <c r="I5911" s="34">
        <f>CONVERT(INDEX(Htg_StPt_Sch_EZ!$C$31:$I$54,MATCH(Schedules_8760!$C5911,Htg_StPt_Sch_EZ!$B$31:$B$54,0),MATCH(Schedules_8760!$F5911,Htg_StPt_Sch_EZ!$C$30:$I$30,0)),"F","C")</f>
        <v>19.444444444444443</v>
      </c>
      <c r="J5911" s="34">
        <f>CONVERT(INDEX(Clg_StPt_Sch_EZ!$C$4:$I$27,MATCH(Schedules_8760!$C5911,Clg_StPt_Sch_EZ!$B$4:$B$27,0),MATCH(Schedules_8760!$F5911,Clg_StPt_Sch_EZ!$C$3:$I$3,0)),"F","C")</f>
        <v>25.555555555555554</v>
      </c>
      <c r="K5911" s="34">
        <f>CONVERT(INDEX(Clg_StPt_Sch_EZ!$C$31:$I$54,MATCH(Schedules_8760!$C5911,Clg_StPt_Sch_EZ!$B$31:$B$54,0),MATCH(Schedules_8760!$F5911,Clg_StPt_Sch_EZ!$C$30:$I$30,0)),"F","C")</f>
        <v>28.333333333333332</v>
      </c>
      <c r="L5911" s="34">
        <f>CONVERT(INDEX(DHW_StPt_Sch_EZ!$C$4:$I$27,MATCH(Schedules_8760!$C5911,DHW_StPt_Sch_EZ!$B$4:$B$27,0),MATCH(Schedules_8760!$F5911,DHW_StPt_Sch_EZ!$C$3:$I$3,0)),"F","C")</f>
        <v>53.333333333333329</v>
      </c>
      <c r="M5911" s="34">
        <f>CONVERT(INDEX(DHW_StPt_Sch_EZ!$C$31:$I$54,MATCH(Schedules_8760!$C5911,DHW_StPt_Sch_EZ!$B$31:$B$54,0),MATCH(Schedules_8760!$F5911,DHW_StPt_Sch_EZ!$C$30:$I$30,0)),"F","C")</f>
        <v>53.333333333333329</v>
      </c>
      <c r="N5911" s="12"/>
      <c r="O5911" s="12"/>
      <c r="P5911" s="12"/>
    </row>
    <row r="5912" spans="1:16" x14ac:dyDescent="0.25">
      <c r="A5912" s="35">
        <v>5911</v>
      </c>
      <c r="B5912" s="89">
        <v>247.25</v>
      </c>
      <c r="C5912" s="35">
        <f t="shared" si="460"/>
        <v>7</v>
      </c>
      <c r="D5912" s="35">
        <f t="shared" si="463"/>
        <v>247</v>
      </c>
      <c r="E5912" s="35">
        <f t="shared" si="464"/>
        <v>2</v>
      </c>
      <c r="F5912" s="35" t="str">
        <f t="shared" si="461"/>
        <v>Monday</v>
      </c>
      <c r="G5912" s="35">
        <f t="shared" si="462"/>
        <v>9</v>
      </c>
      <c r="H5912" s="34">
        <f>CONVERT(INDEX(Htg_StPt_Sch_EZ!$C$4:$I$27,MATCH(Schedules_8760!$C5912,Htg_StPt_Sch_EZ!$B$4:$B$27,0),MATCH(Schedules_8760!$F5912,Htg_StPt_Sch_EZ!$C$3:$I$3,0)),"F","C")</f>
        <v>20.555555555555554</v>
      </c>
      <c r="I5912" s="34">
        <f>CONVERT(INDEX(Htg_StPt_Sch_EZ!$C$31:$I$54,MATCH(Schedules_8760!$C5912,Htg_StPt_Sch_EZ!$B$31:$B$54,0),MATCH(Schedules_8760!$F5912,Htg_StPt_Sch_EZ!$C$30:$I$30,0)),"F","C")</f>
        <v>19.444444444444443</v>
      </c>
      <c r="J5912" s="34">
        <f>CONVERT(INDEX(Clg_StPt_Sch_EZ!$C$4:$I$27,MATCH(Schedules_8760!$C5912,Clg_StPt_Sch_EZ!$B$4:$B$27,0),MATCH(Schedules_8760!$F5912,Clg_StPt_Sch_EZ!$C$3:$I$3,0)),"F","C")</f>
        <v>25.555555555555554</v>
      </c>
      <c r="K5912" s="34">
        <f>CONVERT(INDEX(Clg_StPt_Sch_EZ!$C$31:$I$54,MATCH(Schedules_8760!$C5912,Clg_StPt_Sch_EZ!$B$31:$B$54,0),MATCH(Schedules_8760!$F5912,Clg_StPt_Sch_EZ!$C$30:$I$30,0)),"F","C")</f>
        <v>28.333333333333332</v>
      </c>
      <c r="L5912" s="34">
        <f>CONVERT(INDEX(DHW_StPt_Sch_EZ!$C$4:$I$27,MATCH(Schedules_8760!$C5912,DHW_StPt_Sch_EZ!$B$4:$B$27,0),MATCH(Schedules_8760!$F5912,DHW_StPt_Sch_EZ!$C$3:$I$3,0)),"F","C")</f>
        <v>53.333333333333329</v>
      </c>
      <c r="M5912" s="34">
        <f>CONVERT(INDEX(DHW_StPt_Sch_EZ!$C$31:$I$54,MATCH(Schedules_8760!$C5912,DHW_StPt_Sch_EZ!$B$31:$B$54,0),MATCH(Schedules_8760!$F5912,DHW_StPt_Sch_EZ!$C$30:$I$30,0)),"F","C")</f>
        <v>53.333333333333329</v>
      </c>
      <c r="N5912" s="12"/>
      <c r="O5912" s="12"/>
      <c r="P5912" s="12"/>
    </row>
    <row r="5913" spans="1:16" x14ac:dyDescent="0.25">
      <c r="A5913" s="35">
        <v>5912</v>
      </c>
      <c r="B5913" s="89">
        <v>247.29166666666671</v>
      </c>
      <c r="C5913" s="35">
        <f t="shared" si="460"/>
        <v>8</v>
      </c>
      <c r="D5913" s="35">
        <f t="shared" si="463"/>
        <v>247</v>
      </c>
      <c r="E5913" s="35">
        <f t="shared" si="464"/>
        <v>2</v>
      </c>
      <c r="F5913" s="35" t="str">
        <f t="shared" si="461"/>
        <v>Monday</v>
      </c>
      <c r="G5913" s="35">
        <f t="shared" si="462"/>
        <v>9</v>
      </c>
      <c r="H5913" s="34">
        <f>CONVERT(INDEX(Htg_StPt_Sch_EZ!$C$4:$I$27,MATCH(Schedules_8760!$C5913,Htg_StPt_Sch_EZ!$B$4:$B$27,0),MATCH(Schedules_8760!$F5913,Htg_StPt_Sch_EZ!$C$3:$I$3,0)),"F","C")</f>
        <v>20.555555555555554</v>
      </c>
      <c r="I5913" s="34">
        <f>CONVERT(INDEX(Htg_StPt_Sch_EZ!$C$31:$I$54,MATCH(Schedules_8760!$C5913,Htg_StPt_Sch_EZ!$B$31:$B$54,0),MATCH(Schedules_8760!$F5913,Htg_StPt_Sch_EZ!$C$30:$I$30,0)),"F","C")</f>
        <v>19.444444444444443</v>
      </c>
      <c r="J5913" s="34">
        <f>CONVERT(INDEX(Clg_StPt_Sch_EZ!$C$4:$I$27,MATCH(Schedules_8760!$C5913,Clg_StPt_Sch_EZ!$B$4:$B$27,0),MATCH(Schedules_8760!$F5913,Clg_StPt_Sch_EZ!$C$3:$I$3,0)),"F","C")</f>
        <v>25.555555555555554</v>
      </c>
      <c r="K5913" s="34">
        <f>CONVERT(INDEX(Clg_StPt_Sch_EZ!$C$31:$I$54,MATCH(Schedules_8760!$C5913,Clg_StPt_Sch_EZ!$B$31:$B$54,0),MATCH(Schedules_8760!$F5913,Clg_StPt_Sch_EZ!$C$30:$I$30,0)),"F","C")</f>
        <v>25</v>
      </c>
      <c r="L5913" s="34">
        <f>CONVERT(INDEX(DHW_StPt_Sch_EZ!$C$4:$I$27,MATCH(Schedules_8760!$C5913,DHW_StPt_Sch_EZ!$B$4:$B$27,0),MATCH(Schedules_8760!$F5913,DHW_StPt_Sch_EZ!$C$3:$I$3,0)),"F","C")</f>
        <v>53.333333333333329</v>
      </c>
      <c r="M5913" s="34">
        <f>CONVERT(INDEX(DHW_StPt_Sch_EZ!$C$31:$I$54,MATCH(Schedules_8760!$C5913,DHW_StPt_Sch_EZ!$B$31:$B$54,0),MATCH(Schedules_8760!$F5913,DHW_StPt_Sch_EZ!$C$30:$I$30,0)),"F","C")</f>
        <v>53.333333333333329</v>
      </c>
      <c r="N5913" s="12"/>
      <c r="O5913" s="12"/>
      <c r="P5913" s="12"/>
    </row>
    <row r="5914" spans="1:16" x14ac:dyDescent="0.25">
      <c r="A5914" s="35">
        <v>5913</v>
      </c>
      <c r="B5914" s="89">
        <v>247.33333333333329</v>
      </c>
      <c r="C5914" s="35">
        <f t="shared" si="460"/>
        <v>9</v>
      </c>
      <c r="D5914" s="35">
        <f t="shared" si="463"/>
        <v>247</v>
      </c>
      <c r="E5914" s="35">
        <f t="shared" si="464"/>
        <v>2</v>
      </c>
      <c r="F5914" s="35" t="str">
        <f t="shared" si="461"/>
        <v>Monday</v>
      </c>
      <c r="G5914" s="35">
        <f t="shared" si="462"/>
        <v>9</v>
      </c>
      <c r="H5914" s="34">
        <f>CONVERT(INDEX(Htg_StPt_Sch_EZ!$C$4:$I$27,MATCH(Schedules_8760!$C5914,Htg_StPt_Sch_EZ!$B$4:$B$27,0),MATCH(Schedules_8760!$F5914,Htg_StPt_Sch_EZ!$C$3:$I$3,0)),"F","C")</f>
        <v>20.555555555555554</v>
      </c>
      <c r="I5914" s="34">
        <f>CONVERT(INDEX(Htg_StPt_Sch_EZ!$C$31:$I$54,MATCH(Schedules_8760!$C5914,Htg_StPt_Sch_EZ!$B$31:$B$54,0),MATCH(Schedules_8760!$F5914,Htg_StPt_Sch_EZ!$C$30:$I$30,0)),"F","C")</f>
        <v>19.444444444444443</v>
      </c>
      <c r="J5914" s="34">
        <f>CONVERT(INDEX(Clg_StPt_Sch_EZ!$C$4:$I$27,MATCH(Schedules_8760!$C5914,Clg_StPt_Sch_EZ!$B$4:$B$27,0),MATCH(Schedules_8760!$F5914,Clg_StPt_Sch_EZ!$C$3:$I$3,0)),"F","C")</f>
        <v>25.555555555555554</v>
      </c>
      <c r="K5914" s="34">
        <f>CONVERT(INDEX(Clg_StPt_Sch_EZ!$C$31:$I$54,MATCH(Schedules_8760!$C5914,Clg_StPt_Sch_EZ!$B$31:$B$54,0),MATCH(Schedules_8760!$F5914,Clg_StPt_Sch_EZ!$C$30:$I$30,0)),"F","C")</f>
        <v>25</v>
      </c>
      <c r="L5914" s="34">
        <f>CONVERT(INDEX(DHW_StPt_Sch_EZ!$C$4:$I$27,MATCH(Schedules_8760!$C5914,DHW_StPt_Sch_EZ!$B$4:$B$27,0),MATCH(Schedules_8760!$F5914,DHW_StPt_Sch_EZ!$C$3:$I$3,0)),"F","C")</f>
        <v>53.333333333333329</v>
      </c>
      <c r="M5914" s="34">
        <f>CONVERT(INDEX(DHW_StPt_Sch_EZ!$C$31:$I$54,MATCH(Schedules_8760!$C5914,DHW_StPt_Sch_EZ!$B$31:$B$54,0),MATCH(Schedules_8760!$F5914,DHW_StPt_Sch_EZ!$C$30:$I$30,0)),"F","C")</f>
        <v>53.333333333333329</v>
      </c>
      <c r="N5914" s="12"/>
      <c r="O5914" s="12"/>
      <c r="P5914" s="12"/>
    </row>
    <row r="5915" spans="1:16" x14ac:dyDescent="0.25">
      <c r="A5915" s="35">
        <v>5914</v>
      </c>
      <c r="B5915" s="89">
        <v>247.375</v>
      </c>
      <c r="C5915" s="35">
        <f t="shared" si="460"/>
        <v>10</v>
      </c>
      <c r="D5915" s="35">
        <f t="shared" si="463"/>
        <v>247</v>
      </c>
      <c r="E5915" s="35">
        <f t="shared" si="464"/>
        <v>2</v>
      </c>
      <c r="F5915" s="35" t="str">
        <f t="shared" si="461"/>
        <v>Monday</v>
      </c>
      <c r="G5915" s="35">
        <f t="shared" si="462"/>
        <v>9</v>
      </c>
      <c r="H5915" s="34">
        <f>CONVERT(INDEX(Htg_StPt_Sch_EZ!$C$4:$I$27,MATCH(Schedules_8760!$C5915,Htg_StPt_Sch_EZ!$B$4:$B$27,0),MATCH(Schedules_8760!$F5915,Htg_StPt_Sch_EZ!$C$3:$I$3,0)),"F","C")</f>
        <v>20.555555555555554</v>
      </c>
      <c r="I5915" s="34">
        <f>CONVERT(INDEX(Htg_StPt_Sch_EZ!$C$31:$I$54,MATCH(Schedules_8760!$C5915,Htg_StPt_Sch_EZ!$B$31:$B$54,0),MATCH(Schedules_8760!$F5915,Htg_StPt_Sch_EZ!$C$30:$I$30,0)),"F","C")</f>
        <v>19.444444444444443</v>
      </c>
      <c r="J5915" s="34">
        <f>CONVERT(INDEX(Clg_StPt_Sch_EZ!$C$4:$I$27,MATCH(Schedules_8760!$C5915,Clg_StPt_Sch_EZ!$B$4:$B$27,0),MATCH(Schedules_8760!$F5915,Clg_StPt_Sch_EZ!$C$3:$I$3,0)),"F","C")</f>
        <v>25.555555555555554</v>
      </c>
      <c r="K5915" s="34">
        <f>CONVERT(INDEX(Clg_StPt_Sch_EZ!$C$31:$I$54,MATCH(Schedules_8760!$C5915,Clg_StPt_Sch_EZ!$B$31:$B$54,0),MATCH(Schedules_8760!$F5915,Clg_StPt_Sch_EZ!$C$30:$I$30,0)),"F","C")</f>
        <v>25</v>
      </c>
      <c r="L5915" s="34">
        <f>CONVERT(INDEX(DHW_StPt_Sch_EZ!$C$4:$I$27,MATCH(Schedules_8760!$C5915,DHW_StPt_Sch_EZ!$B$4:$B$27,0),MATCH(Schedules_8760!$F5915,DHW_StPt_Sch_EZ!$C$3:$I$3,0)),"F","C")</f>
        <v>53.333333333333329</v>
      </c>
      <c r="M5915" s="34">
        <f>CONVERT(INDEX(DHW_StPt_Sch_EZ!$C$31:$I$54,MATCH(Schedules_8760!$C5915,DHW_StPt_Sch_EZ!$B$31:$B$54,0),MATCH(Schedules_8760!$F5915,DHW_StPt_Sch_EZ!$C$30:$I$30,0)),"F","C")</f>
        <v>53.333333333333329</v>
      </c>
      <c r="N5915" s="12"/>
      <c r="O5915" s="12"/>
      <c r="P5915" s="12"/>
    </row>
    <row r="5916" spans="1:16" x14ac:dyDescent="0.25">
      <c r="A5916" s="35">
        <v>5915</v>
      </c>
      <c r="B5916" s="89">
        <v>247.41666666666671</v>
      </c>
      <c r="C5916" s="35">
        <f t="shared" si="460"/>
        <v>11</v>
      </c>
      <c r="D5916" s="35">
        <f t="shared" si="463"/>
        <v>247</v>
      </c>
      <c r="E5916" s="35">
        <f t="shared" si="464"/>
        <v>2</v>
      </c>
      <c r="F5916" s="35" t="str">
        <f t="shared" si="461"/>
        <v>Monday</v>
      </c>
      <c r="G5916" s="35">
        <f t="shared" si="462"/>
        <v>9</v>
      </c>
      <c r="H5916" s="34">
        <f>CONVERT(INDEX(Htg_StPt_Sch_EZ!$C$4:$I$27,MATCH(Schedules_8760!$C5916,Htg_StPt_Sch_EZ!$B$4:$B$27,0),MATCH(Schedules_8760!$F5916,Htg_StPt_Sch_EZ!$C$3:$I$3,0)),"F","C")</f>
        <v>20.555555555555554</v>
      </c>
      <c r="I5916" s="34">
        <f>CONVERT(INDEX(Htg_StPt_Sch_EZ!$C$31:$I$54,MATCH(Schedules_8760!$C5916,Htg_StPt_Sch_EZ!$B$31:$B$54,0),MATCH(Schedules_8760!$F5916,Htg_StPt_Sch_EZ!$C$30:$I$30,0)),"F","C")</f>
        <v>19.444444444444443</v>
      </c>
      <c r="J5916" s="34">
        <f>CONVERT(INDEX(Clg_StPt_Sch_EZ!$C$4:$I$27,MATCH(Schedules_8760!$C5916,Clg_StPt_Sch_EZ!$B$4:$B$27,0),MATCH(Schedules_8760!$F5916,Clg_StPt_Sch_EZ!$C$3:$I$3,0)),"F","C")</f>
        <v>25.555555555555554</v>
      </c>
      <c r="K5916" s="34">
        <f>CONVERT(INDEX(Clg_StPt_Sch_EZ!$C$31:$I$54,MATCH(Schedules_8760!$C5916,Clg_StPt_Sch_EZ!$B$31:$B$54,0),MATCH(Schedules_8760!$F5916,Clg_StPt_Sch_EZ!$C$30:$I$30,0)),"F","C")</f>
        <v>25</v>
      </c>
      <c r="L5916" s="34">
        <f>CONVERT(INDEX(DHW_StPt_Sch_EZ!$C$4:$I$27,MATCH(Schedules_8760!$C5916,DHW_StPt_Sch_EZ!$B$4:$B$27,0),MATCH(Schedules_8760!$F5916,DHW_StPt_Sch_EZ!$C$3:$I$3,0)),"F","C")</f>
        <v>53.333333333333329</v>
      </c>
      <c r="M5916" s="34">
        <f>CONVERT(INDEX(DHW_StPt_Sch_EZ!$C$31:$I$54,MATCH(Schedules_8760!$C5916,DHW_StPt_Sch_EZ!$B$31:$B$54,0),MATCH(Schedules_8760!$F5916,DHW_StPt_Sch_EZ!$C$30:$I$30,0)),"F","C")</f>
        <v>53.333333333333329</v>
      </c>
      <c r="N5916" s="12"/>
      <c r="O5916" s="12"/>
      <c r="P5916" s="12"/>
    </row>
    <row r="5917" spans="1:16" x14ac:dyDescent="0.25">
      <c r="A5917" s="35">
        <v>5916</v>
      </c>
      <c r="B5917" s="89">
        <v>247.45833333333329</v>
      </c>
      <c r="C5917" s="35">
        <f t="shared" si="460"/>
        <v>12</v>
      </c>
      <c r="D5917" s="35">
        <f t="shared" si="463"/>
        <v>247</v>
      </c>
      <c r="E5917" s="35">
        <f t="shared" si="464"/>
        <v>2</v>
      </c>
      <c r="F5917" s="35" t="str">
        <f t="shared" si="461"/>
        <v>Monday</v>
      </c>
      <c r="G5917" s="35">
        <f t="shared" si="462"/>
        <v>9</v>
      </c>
      <c r="H5917" s="34">
        <f>CONVERT(INDEX(Htg_StPt_Sch_EZ!$C$4:$I$27,MATCH(Schedules_8760!$C5917,Htg_StPt_Sch_EZ!$B$4:$B$27,0),MATCH(Schedules_8760!$F5917,Htg_StPt_Sch_EZ!$C$3:$I$3,0)),"F","C")</f>
        <v>20.555555555555554</v>
      </c>
      <c r="I5917" s="34">
        <f>CONVERT(INDEX(Htg_StPt_Sch_EZ!$C$31:$I$54,MATCH(Schedules_8760!$C5917,Htg_StPt_Sch_EZ!$B$31:$B$54,0),MATCH(Schedules_8760!$F5917,Htg_StPt_Sch_EZ!$C$30:$I$30,0)),"F","C")</f>
        <v>19.444444444444443</v>
      </c>
      <c r="J5917" s="34">
        <f>CONVERT(INDEX(Clg_StPt_Sch_EZ!$C$4:$I$27,MATCH(Schedules_8760!$C5917,Clg_StPt_Sch_EZ!$B$4:$B$27,0),MATCH(Schedules_8760!$F5917,Clg_StPt_Sch_EZ!$C$3:$I$3,0)),"F","C")</f>
        <v>25.555555555555554</v>
      </c>
      <c r="K5917" s="34">
        <f>CONVERT(INDEX(Clg_StPt_Sch_EZ!$C$31:$I$54,MATCH(Schedules_8760!$C5917,Clg_StPt_Sch_EZ!$B$31:$B$54,0),MATCH(Schedules_8760!$F5917,Clg_StPt_Sch_EZ!$C$30:$I$30,0)),"F","C")</f>
        <v>25</v>
      </c>
      <c r="L5917" s="34">
        <f>CONVERT(INDEX(DHW_StPt_Sch_EZ!$C$4:$I$27,MATCH(Schedules_8760!$C5917,DHW_StPt_Sch_EZ!$B$4:$B$27,0),MATCH(Schedules_8760!$F5917,DHW_StPt_Sch_EZ!$C$3:$I$3,0)),"F","C")</f>
        <v>53.333333333333329</v>
      </c>
      <c r="M5917" s="34">
        <f>CONVERT(INDEX(DHW_StPt_Sch_EZ!$C$31:$I$54,MATCH(Schedules_8760!$C5917,DHW_StPt_Sch_EZ!$B$31:$B$54,0),MATCH(Schedules_8760!$F5917,DHW_StPt_Sch_EZ!$C$30:$I$30,0)),"F","C")</f>
        <v>53.333333333333329</v>
      </c>
      <c r="N5917" s="12"/>
      <c r="O5917" s="12"/>
      <c r="P5917" s="12"/>
    </row>
    <row r="5918" spans="1:16" x14ac:dyDescent="0.25">
      <c r="A5918" s="35">
        <v>5917</v>
      </c>
      <c r="B5918" s="89">
        <v>247.5</v>
      </c>
      <c r="C5918" s="35">
        <f t="shared" si="460"/>
        <v>13</v>
      </c>
      <c r="D5918" s="35">
        <f t="shared" si="463"/>
        <v>247</v>
      </c>
      <c r="E5918" s="35">
        <f t="shared" si="464"/>
        <v>2</v>
      </c>
      <c r="F5918" s="35" t="str">
        <f t="shared" si="461"/>
        <v>Monday</v>
      </c>
      <c r="G5918" s="35">
        <f t="shared" si="462"/>
        <v>9</v>
      </c>
      <c r="H5918" s="34">
        <f>CONVERT(INDEX(Htg_StPt_Sch_EZ!$C$4:$I$27,MATCH(Schedules_8760!$C5918,Htg_StPt_Sch_EZ!$B$4:$B$27,0),MATCH(Schedules_8760!$F5918,Htg_StPt_Sch_EZ!$C$3:$I$3,0)),"F","C")</f>
        <v>20.555555555555554</v>
      </c>
      <c r="I5918" s="34">
        <f>CONVERT(INDEX(Htg_StPt_Sch_EZ!$C$31:$I$54,MATCH(Schedules_8760!$C5918,Htg_StPt_Sch_EZ!$B$31:$B$54,0),MATCH(Schedules_8760!$F5918,Htg_StPt_Sch_EZ!$C$30:$I$30,0)),"F","C")</f>
        <v>19.444444444444443</v>
      </c>
      <c r="J5918" s="34">
        <f>CONVERT(INDEX(Clg_StPt_Sch_EZ!$C$4:$I$27,MATCH(Schedules_8760!$C5918,Clg_StPt_Sch_EZ!$B$4:$B$27,0),MATCH(Schedules_8760!$F5918,Clg_StPt_Sch_EZ!$C$3:$I$3,0)),"F","C")</f>
        <v>25.555555555555554</v>
      </c>
      <c r="K5918" s="34">
        <f>CONVERT(INDEX(Clg_StPt_Sch_EZ!$C$31:$I$54,MATCH(Schedules_8760!$C5918,Clg_StPt_Sch_EZ!$B$31:$B$54,0),MATCH(Schedules_8760!$F5918,Clg_StPt_Sch_EZ!$C$30:$I$30,0)),"F","C")</f>
        <v>25</v>
      </c>
      <c r="L5918" s="34">
        <f>CONVERT(INDEX(DHW_StPt_Sch_EZ!$C$4:$I$27,MATCH(Schedules_8760!$C5918,DHW_StPt_Sch_EZ!$B$4:$B$27,0),MATCH(Schedules_8760!$F5918,DHW_StPt_Sch_EZ!$C$3:$I$3,0)),"F","C")</f>
        <v>53.333333333333329</v>
      </c>
      <c r="M5918" s="34">
        <f>CONVERT(INDEX(DHW_StPt_Sch_EZ!$C$31:$I$54,MATCH(Schedules_8760!$C5918,DHW_StPt_Sch_EZ!$B$31:$B$54,0),MATCH(Schedules_8760!$F5918,DHW_StPt_Sch_EZ!$C$30:$I$30,0)),"F","C")</f>
        <v>53.333333333333329</v>
      </c>
      <c r="N5918" s="12"/>
      <c r="O5918" s="12"/>
      <c r="P5918" s="12"/>
    </row>
    <row r="5919" spans="1:16" x14ac:dyDescent="0.25">
      <c r="A5919" s="35">
        <v>5918</v>
      </c>
      <c r="B5919" s="89">
        <v>247.54166666666671</v>
      </c>
      <c r="C5919" s="35">
        <f t="shared" si="460"/>
        <v>14</v>
      </c>
      <c r="D5919" s="35">
        <f t="shared" si="463"/>
        <v>247</v>
      </c>
      <c r="E5919" s="35">
        <f t="shared" si="464"/>
        <v>2</v>
      </c>
      <c r="F5919" s="35" t="str">
        <f t="shared" si="461"/>
        <v>Monday</v>
      </c>
      <c r="G5919" s="35">
        <f t="shared" si="462"/>
        <v>9</v>
      </c>
      <c r="H5919" s="34">
        <f>CONVERT(INDEX(Htg_StPt_Sch_EZ!$C$4:$I$27,MATCH(Schedules_8760!$C5919,Htg_StPt_Sch_EZ!$B$4:$B$27,0),MATCH(Schedules_8760!$F5919,Htg_StPt_Sch_EZ!$C$3:$I$3,0)),"F","C")</f>
        <v>20.555555555555554</v>
      </c>
      <c r="I5919" s="34">
        <f>CONVERT(INDEX(Htg_StPt_Sch_EZ!$C$31:$I$54,MATCH(Schedules_8760!$C5919,Htg_StPt_Sch_EZ!$B$31:$B$54,0),MATCH(Schedules_8760!$F5919,Htg_StPt_Sch_EZ!$C$30:$I$30,0)),"F","C")</f>
        <v>19.444444444444443</v>
      </c>
      <c r="J5919" s="34">
        <f>CONVERT(INDEX(Clg_StPt_Sch_EZ!$C$4:$I$27,MATCH(Schedules_8760!$C5919,Clg_StPt_Sch_EZ!$B$4:$B$27,0),MATCH(Schedules_8760!$F5919,Clg_StPt_Sch_EZ!$C$3:$I$3,0)),"F","C")</f>
        <v>25.555555555555554</v>
      </c>
      <c r="K5919" s="34">
        <f>CONVERT(INDEX(Clg_StPt_Sch_EZ!$C$31:$I$54,MATCH(Schedules_8760!$C5919,Clg_StPt_Sch_EZ!$B$31:$B$54,0),MATCH(Schedules_8760!$F5919,Clg_StPt_Sch_EZ!$C$30:$I$30,0)),"F","C")</f>
        <v>25</v>
      </c>
      <c r="L5919" s="34">
        <f>CONVERT(INDEX(DHW_StPt_Sch_EZ!$C$4:$I$27,MATCH(Schedules_8760!$C5919,DHW_StPt_Sch_EZ!$B$4:$B$27,0),MATCH(Schedules_8760!$F5919,DHW_StPt_Sch_EZ!$C$3:$I$3,0)),"F","C")</f>
        <v>53.333333333333329</v>
      </c>
      <c r="M5919" s="34">
        <f>CONVERT(INDEX(DHW_StPt_Sch_EZ!$C$31:$I$54,MATCH(Schedules_8760!$C5919,DHW_StPt_Sch_EZ!$B$31:$B$54,0),MATCH(Schedules_8760!$F5919,DHW_StPt_Sch_EZ!$C$30:$I$30,0)),"F","C")</f>
        <v>53.333333333333329</v>
      </c>
      <c r="N5919" s="12"/>
      <c r="O5919" s="12"/>
      <c r="P5919" s="12"/>
    </row>
    <row r="5920" spans="1:16" x14ac:dyDescent="0.25">
      <c r="A5920" s="35">
        <v>5919</v>
      </c>
      <c r="B5920" s="89">
        <v>247.58333333333329</v>
      </c>
      <c r="C5920" s="35">
        <f t="shared" si="460"/>
        <v>15</v>
      </c>
      <c r="D5920" s="35">
        <f t="shared" si="463"/>
        <v>247</v>
      </c>
      <c r="E5920" s="35">
        <f t="shared" si="464"/>
        <v>2</v>
      </c>
      <c r="F5920" s="35" t="str">
        <f t="shared" si="461"/>
        <v>Monday</v>
      </c>
      <c r="G5920" s="35">
        <f t="shared" si="462"/>
        <v>9</v>
      </c>
      <c r="H5920" s="34">
        <f>CONVERT(INDEX(Htg_StPt_Sch_EZ!$C$4:$I$27,MATCH(Schedules_8760!$C5920,Htg_StPt_Sch_EZ!$B$4:$B$27,0),MATCH(Schedules_8760!$F5920,Htg_StPt_Sch_EZ!$C$3:$I$3,0)),"F","C")</f>
        <v>20.555555555555554</v>
      </c>
      <c r="I5920" s="34">
        <f>CONVERT(INDEX(Htg_StPt_Sch_EZ!$C$31:$I$54,MATCH(Schedules_8760!$C5920,Htg_StPt_Sch_EZ!$B$31:$B$54,0),MATCH(Schedules_8760!$F5920,Htg_StPt_Sch_EZ!$C$30:$I$30,0)),"F","C")</f>
        <v>21.111111111111111</v>
      </c>
      <c r="J5920" s="34">
        <f>CONVERT(INDEX(Clg_StPt_Sch_EZ!$C$4:$I$27,MATCH(Schedules_8760!$C5920,Clg_StPt_Sch_EZ!$B$4:$B$27,0),MATCH(Schedules_8760!$F5920,Clg_StPt_Sch_EZ!$C$3:$I$3,0)),"F","C")</f>
        <v>25.555555555555554</v>
      </c>
      <c r="K5920" s="34">
        <f>CONVERT(INDEX(Clg_StPt_Sch_EZ!$C$31:$I$54,MATCH(Schedules_8760!$C5920,Clg_StPt_Sch_EZ!$B$31:$B$54,0),MATCH(Schedules_8760!$F5920,Clg_StPt_Sch_EZ!$C$30:$I$30,0)),"F","C")</f>
        <v>25</v>
      </c>
      <c r="L5920" s="34">
        <f>CONVERT(INDEX(DHW_StPt_Sch_EZ!$C$4:$I$27,MATCH(Schedules_8760!$C5920,DHW_StPt_Sch_EZ!$B$4:$B$27,0),MATCH(Schedules_8760!$F5920,DHW_StPt_Sch_EZ!$C$3:$I$3,0)),"F","C")</f>
        <v>53.333333333333329</v>
      </c>
      <c r="M5920" s="34">
        <f>CONVERT(INDEX(DHW_StPt_Sch_EZ!$C$31:$I$54,MATCH(Schedules_8760!$C5920,DHW_StPt_Sch_EZ!$B$31:$B$54,0),MATCH(Schedules_8760!$F5920,DHW_StPt_Sch_EZ!$C$30:$I$30,0)),"F","C")</f>
        <v>53.333333333333329</v>
      </c>
      <c r="N5920" s="12"/>
      <c r="O5920" s="12"/>
      <c r="P5920" s="12"/>
    </row>
    <row r="5921" spans="1:16" x14ac:dyDescent="0.25">
      <c r="A5921" s="35">
        <v>5920</v>
      </c>
      <c r="B5921" s="89">
        <v>247.625</v>
      </c>
      <c r="C5921" s="35">
        <f t="shared" si="460"/>
        <v>16</v>
      </c>
      <c r="D5921" s="35">
        <f t="shared" si="463"/>
        <v>247</v>
      </c>
      <c r="E5921" s="35">
        <f t="shared" si="464"/>
        <v>2</v>
      </c>
      <c r="F5921" s="35" t="str">
        <f t="shared" si="461"/>
        <v>Monday</v>
      </c>
      <c r="G5921" s="35">
        <f t="shared" si="462"/>
        <v>9</v>
      </c>
      <c r="H5921" s="34">
        <f>CONVERT(INDEX(Htg_StPt_Sch_EZ!$C$4:$I$27,MATCH(Schedules_8760!$C5921,Htg_StPt_Sch_EZ!$B$4:$B$27,0),MATCH(Schedules_8760!$F5921,Htg_StPt_Sch_EZ!$C$3:$I$3,0)),"F","C")</f>
        <v>20.555555555555554</v>
      </c>
      <c r="I5921" s="34">
        <f>CONVERT(INDEX(Htg_StPt_Sch_EZ!$C$31:$I$54,MATCH(Schedules_8760!$C5921,Htg_StPt_Sch_EZ!$B$31:$B$54,0),MATCH(Schedules_8760!$F5921,Htg_StPt_Sch_EZ!$C$30:$I$30,0)),"F","C")</f>
        <v>21.111111111111111</v>
      </c>
      <c r="J5921" s="34">
        <f>CONVERT(INDEX(Clg_StPt_Sch_EZ!$C$4:$I$27,MATCH(Schedules_8760!$C5921,Clg_StPt_Sch_EZ!$B$4:$B$27,0),MATCH(Schedules_8760!$F5921,Clg_StPt_Sch_EZ!$C$3:$I$3,0)),"F","C")</f>
        <v>25.555555555555554</v>
      </c>
      <c r="K5921" s="34">
        <f>CONVERT(INDEX(Clg_StPt_Sch_EZ!$C$31:$I$54,MATCH(Schedules_8760!$C5921,Clg_StPt_Sch_EZ!$B$31:$B$54,0),MATCH(Schedules_8760!$F5921,Clg_StPt_Sch_EZ!$C$30:$I$30,0)),"F","C")</f>
        <v>25</v>
      </c>
      <c r="L5921" s="34">
        <f>CONVERT(INDEX(DHW_StPt_Sch_EZ!$C$4:$I$27,MATCH(Schedules_8760!$C5921,DHW_StPt_Sch_EZ!$B$4:$B$27,0),MATCH(Schedules_8760!$F5921,DHW_StPt_Sch_EZ!$C$3:$I$3,0)),"F","C")</f>
        <v>53.333333333333329</v>
      </c>
      <c r="M5921" s="34">
        <f>CONVERT(INDEX(DHW_StPt_Sch_EZ!$C$31:$I$54,MATCH(Schedules_8760!$C5921,DHW_StPt_Sch_EZ!$B$31:$B$54,0),MATCH(Schedules_8760!$F5921,DHW_StPt_Sch_EZ!$C$30:$I$30,0)),"F","C")</f>
        <v>53.333333333333329</v>
      </c>
      <c r="N5921" s="12"/>
      <c r="O5921" s="12"/>
      <c r="P5921" s="12"/>
    </row>
    <row r="5922" spans="1:16" x14ac:dyDescent="0.25">
      <c r="A5922" s="35">
        <v>5921</v>
      </c>
      <c r="B5922" s="89">
        <v>247.66666666666671</v>
      </c>
      <c r="C5922" s="35">
        <f t="shared" si="460"/>
        <v>17</v>
      </c>
      <c r="D5922" s="35">
        <f t="shared" si="463"/>
        <v>247</v>
      </c>
      <c r="E5922" s="35">
        <f t="shared" si="464"/>
        <v>2</v>
      </c>
      <c r="F5922" s="35" t="str">
        <f t="shared" si="461"/>
        <v>Monday</v>
      </c>
      <c r="G5922" s="35">
        <f t="shared" si="462"/>
        <v>9</v>
      </c>
      <c r="H5922" s="34">
        <f>CONVERT(INDEX(Htg_StPt_Sch_EZ!$C$4:$I$27,MATCH(Schedules_8760!$C5922,Htg_StPt_Sch_EZ!$B$4:$B$27,0),MATCH(Schedules_8760!$F5922,Htg_StPt_Sch_EZ!$C$3:$I$3,0)),"F","C")</f>
        <v>20.555555555555554</v>
      </c>
      <c r="I5922" s="34">
        <f>CONVERT(INDEX(Htg_StPt_Sch_EZ!$C$31:$I$54,MATCH(Schedules_8760!$C5922,Htg_StPt_Sch_EZ!$B$31:$B$54,0),MATCH(Schedules_8760!$F5922,Htg_StPt_Sch_EZ!$C$30:$I$30,0)),"F","C")</f>
        <v>17.777777777777779</v>
      </c>
      <c r="J5922" s="34">
        <f>CONVERT(INDEX(Clg_StPt_Sch_EZ!$C$4:$I$27,MATCH(Schedules_8760!$C5922,Clg_StPt_Sch_EZ!$B$4:$B$27,0),MATCH(Schedules_8760!$F5922,Clg_StPt_Sch_EZ!$C$3:$I$3,0)),"F","C")</f>
        <v>25.555555555555554</v>
      </c>
      <c r="K5922" s="34">
        <f>CONVERT(INDEX(Clg_StPt_Sch_EZ!$C$31:$I$54,MATCH(Schedules_8760!$C5922,Clg_StPt_Sch_EZ!$B$31:$B$54,0),MATCH(Schedules_8760!$F5922,Clg_StPt_Sch_EZ!$C$30:$I$30,0)),"F","C")</f>
        <v>25</v>
      </c>
      <c r="L5922" s="34">
        <f>CONVERT(INDEX(DHW_StPt_Sch_EZ!$C$4:$I$27,MATCH(Schedules_8760!$C5922,DHW_StPt_Sch_EZ!$B$4:$B$27,0),MATCH(Schedules_8760!$F5922,DHW_StPt_Sch_EZ!$C$3:$I$3,0)),"F","C")</f>
        <v>53.333333333333329</v>
      </c>
      <c r="M5922" s="34">
        <f>CONVERT(INDEX(DHW_StPt_Sch_EZ!$C$31:$I$54,MATCH(Schedules_8760!$C5922,DHW_StPt_Sch_EZ!$B$31:$B$54,0),MATCH(Schedules_8760!$F5922,DHW_StPt_Sch_EZ!$C$30:$I$30,0)),"F","C")</f>
        <v>53.333333333333329</v>
      </c>
      <c r="N5922" s="12"/>
      <c r="O5922" s="12"/>
      <c r="P5922" s="12"/>
    </row>
    <row r="5923" spans="1:16" x14ac:dyDescent="0.25">
      <c r="A5923" s="35">
        <v>5922</v>
      </c>
      <c r="B5923" s="89">
        <v>247.70833333333329</v>
      </c>
      <c r="C5923" s="35">
        <f t="shared" si="460"/>
        <v>18</v>
      </c>
      <c r="D5923" s="35">
        <f t="shared" si="463"/>
        <v>247</v>
      </c>
      <c r="E5923" s="35">
        <f t="shared" si="464"/>
        <v>2</v>
      </c>
      <c r="F5923" s="35" t="str">
        <f t="shared" si="461"/>
        <v>Monday</v>
      </c>
      <c r="G5923" s="35">
        <f t="shared" si="462"/>
        <v>9</v>
      </c>
      <c r="H5923" s="34">
        <f>CONVERT(INDEX(Htg_StPt_Sch_EZ!$C$4:$I$27,MATCH(Schedules_8760!$C5923,Htg_StPt_Sch_EZ!$B$4:$B$27,0),MATCH(Schedules_8760!$F5923,Htg_StPt_Sch_EZ!$C$3:$I$3,0)),"F","C")</f>
        <v>20.555555555555554</v>
      </c>
      <c r="I5923" s="34">
        <f>CONVERT(INDEX(Htg_StPt_Sch_EZ!$C$31:$I$54,MATCH(Schedules_8760!$C5923,Htg_StPt_Sch_EZ!$B$31:$B$54,0),MATCH(Schedules_8760!$F5923,Htg_StPt_Sch_EZ!$C$30:$I$30,0)),"F","C")</f>
        <v>17.777777777777779</v>
      </c>
      <c r="J5923" s="34">
        <f>CONVERT(INDEX(Clg_StPt_Sch_EZ!$C$4:$I$27,MATCH(Schedules_8760!$C5923,Clg_StPt_Sch_EZ!$B$4:$B$27,0),MATCH(Schedules_8760!$F5923,Clg_StPt_Sch_EZ!$C$3:$I$3,0)),"F","C")</f>
        <v>25.555555555555554</v>
      </c>
      <c r="K5923" s="34">
        <f>CONVERT(INDEX(Clg_StPt_Sch_EZ!$C$31:$I$54,MATCH(Schedules_8760!$C5923,Clg_StPt_Sch_EZ!$B$31:$B$54,0),MATCH(Schedules_8760!$F5923,Clg_StPt_Sch_EZ!$C$30:$I$30,0)),"F","C")</f>
        <v>28.333333333333332</v>
      </c>
      <c r="L5923" s="34">
        <f>CONVERT(INDEX(DHW_StPt_Sch_EZ!$C$4:$I$27,MATCH(Schedules_8760!$C5923,DHW_StPt_Sch_EZ!$B$4:$B$27,0),MATCH(Schedules_8760!$F5923,DHW_StPt_Sch_EZ!$C$3:$I$3,0)),"F","C")</f>
        <v>53.333333333333329</v>
      </c>
      <c r="M5923" s="34">
        <f>CONVERT(INDEX(DHW_StPt_Sch_EZ!$C$31:$I$54,MATCH(Schedules_8760!$C5923,DHW_StPt_Sch_EZ!$B$31:$B$54,0),MATCH(Schedules_8760!$F5923,DHW_StPt_Sch_EZ!$C$30:$I$30,0)),"F","C")</f>
        <v>53.333333333333329</v>
      </c>
      <c r="N5923" s="12"/>
      <c r="O5923" s="12"/>
      <c r="P5923" s="12"/>
    </row>
    <row r="5924" spans="1:16" x14ac:dyDescent="0.25">
      <c r="A5924" s="35">
        <v>5923</v>
      </c>
      <c r="B5924" s="89">
        <v>247.75</v>
      </c>
      <c r="C5924" s="35">
        <f t="shared" si="460"/>
        <v>19</v>
      </c>
      <c r="D5924" s="35">
        <f t="shared" si="463"/>
        <v>247</v>
      </c>
      <c r="E5924" s="35">
        <f t="shared" si="464"/>
        <v>2</v>
      </c>
      <c r="F5924" s="35" t="str">
        <f t="shared" si="461"/>
        <v>Monday</v>
      </c>
      <c r="G5924" s="35">
        <f t="shared" si="462"/>
        <v>9</v>
      </c>
      <c r="H5924" s="34">
        <f>CONVERT(INDEX(Htg_StPt_Sch_EZ!$C$4:$I$27,MATCH(Schedules_8760!$C5924,Htg_StPt_Sch_EZ!$B$4:$B$27,0),MATCH(Schedules_8760!$F5924,Htg_StPt_Sch_EZ!$C$3:$I$3,0)),"F","C")</f>
        <v>20.555555555555554</v>
      </c>
      <c r="I5924" s="34">
        <f>CONVERT(INDEX(Htg_StPt_Sch_EZ!$C$31:$I$54,MATCH(Schedules_8760!$C5924,Htg_StPt_Sch_EZ!$B$31:$B$54,0),MATCH(Schedules_8760!$F5924,Htg_StPt_Sch_EZ!$C$30:$I$30,0)),"F","C")</f>
        <v>18.333333333333332</v>
      </c>
      <c r="J5924" s="34">
        <f>CONVERT(INDEX(Clg_StPt_Sch_EZ!$C$4:$I$27,MATCH(Schedules_8760!$C5924,Clg_StPt_Sch_EZ!$B$4:$B$27,0),MATCH(Schedules_8760!$F5924,Clg_StPt_Sch_EZ!$C$3:$I$3,0)),"F","C")</f>
        <v>25.555555555555554</v>
      </c>
      <c r="K5924" s="34">
        <f>CONVERT(INDEX(Clg_StPt_Sch_EZ!$C$31:$I$54,MATCH(Schedules_8760!$C5924,Clg_StPt_Sch_EZ!$B$31:$B$54,0),MATCH(Schedules_8760!$F5924,Clg_StPt_Sch_EZ!$C$30:$I$30,0)),"F","C")</f>
        <v>28.333333333333332</v>
      </c>
      <c r="L5924" s="34">
        <f>CONVERT(INDEX(DHW_StPt_Sch_EZ!$C$4:$I$27,MATCH(Schedules_8760!$C5924,DHW_StPt_Sch_EZ!$B$4:$B$27,0),MATCH(Schedules_8760!$F5924,DHW_StPt_Sch_EZ!$C$3:$I$3,0)),"F","C")</f>
        <v>53.333333333333329</v>
      </c>
      <c r="M5924" s="34">
        <f>CONVERT(INDEX(DHW_StPt_Sch_EZ!$C$31:$I$54,MATCH(Schedules_8760!$C5924,DHW_StPt_Sch_EZ!$B$31:$B$54,0),MATCH(Schedules_8760!$F5924,DHW_StPt_Sch_EZ!$C$30:$I$30,0)),"F","C")</f>
        <v>53.333333333333329</v>
      </c>
      <c r="N5924" s="12"/>
      <c r="O5924" s="12"/>
      <c r="P5924" s="12"/>
    </row>
    <row r="5925" spans="1:16" x14ac:dyDescent="0.25">
      <c r="A5925" s="35">
        <v>5924</v>
      </c>
      <c r="B5925" s="89">
        <v>247.79166666666671</v>
      </c>
      <c r="C5925" s="35">
        <f t="shared" si="460"/>
        <v>20</v>
      </c>
      <c r="D5925" s="35">
        <f t="shared" si="463"/>
        <v>247</v>
      </c>
      <c r="E5925" s="35">
        <f t="shared" si="464"/>
        <v>2</v>
      </c>
      <c r="F5925" s="35" t="str">
        <f t="shared" si="461"/>
        <v>Monday</v>
      </c>
      <c r="G5925" s="35">
        <f t="shared" si="462"/>
        <v>9</v>
      </c>
      <c r="H5925" s="34">
        <f>CONVERT(INDEX(Htg_StPt_Sch_EZ!$C$4:$I$27,MATCH(Schedules_8760!$C5925,Htg_StPt_Sch_EZ!$B$4:$B$27,0),MATCH(Schedules_8760!$F5925,Htg_StPt_Sch_EZ!$C$3:$I$3,0)),"F","C")</f>
        <v>20.555555555555554</v>
      </c>
      <c r="I5925" s="34">
        <f>CONVERT(INDEX(Htg_StPt_Sch_EZ!$C$31:$I$54,MATCH(Schedules_8760!$C5925,Htg_StPt_Sch_EZ!$B$31:$B$54,0),MATCH(Schedules_8760!$F5925,Htg_StPt_Sch_EZ!$C$30:$I$30,0)),"F","C")</f>
        <v>18.888888888888889</v>
      </c>
      <c r="J5925" s="34">
        <f>CONVERT(INDEX(Clg_StPt_Sch_EZ!$C$4:$I$27,MATCH(Schedules_8760!$C5925,Clg_StPt_Sch_EZ!$B$4:$B$27,0),MATCH(Schedules_8760!$F5925,Clg_StPt_Sch_EZ!$C$3:$I$3,0)),"F","C")</f>
        <v>25.555555555555554</v>
      </c>
      <c r="K5925" s="34">
        <f>CONVERT(INDEX(Clg_StPt_Sch_EZ!$C$31:$I$54,MATCH(Schedules_8760!$C5925,Clg_StPt_Sch_EZ!$B$31:$B$54,0),MATCH(Schedules_8760!$F5925,Clg_StPt_Sch_EZ!$C$30:$I$30,0)),"F","C")</f>
        <v>28.333333333333332</v>
      </c>
      <c r="L5925" s="34">
        <f>CONVERT(INDEX(DHW_StPt_Sch_EZ!$C$4:$I$27,MATCH(Schedules_8760!$C5925,DHW_StPt_Sch_EZ!$B$4:$B$27,0),MATCH(Schedules_8760!$F5925,DHW_StPt_Sch_EZ!$C$3:$I$3,0)),"F","C")</f>
        <v>53.333333333333329</v>
      </c>
      <c r="M5925" s="34">
        <f>CONVERT(INDEX(DHW_StPt_Sch_EZ!$C$31:$I$54,MATCH(Schedules_8760!$C5925,DHW_StPt_Sch_EZ!$B$31:$B$54,0),MATCH(Schedules_8760!$F5925,DHW_StPt_Sch_EZ!$C$30:$I$30,0)),"F","C")</f>
        <v>53.333333333333329</v>
      </c>
      <c r="N5925" s="12"/>
      <c r="O5925" s="12"/>
      <c r="P5925" s="12"/>
    </row>
    <row r="5926" spans="1:16" x14ac:dyDescent="0.25">
      <c r="A5926" s="35">
        <v>5925</v>
      </c>
      <c r="B5926" s="89">
        <v>247.83333333333329</v>
      </c>
      <c r="C5926" s="35">
        <f t="shared" si="460"/>
        <v>21</v>
      </c>
      <c r="D5926" s="35">
        <f t="shared" si="463"/>
        <v>247</v>
      </c>
      <c r="E5926" s="35">
        <f t="shared" si="464"/>
        <v>2</v>
      </c>
      <c r="F5926" s="35" t="str">
        <f t="shared" si="461"/>
        <v>Monday</v>
      </c>
      <c r="G5926" s="35">
        <f t="shared" si="462"/>
        <v>9</v>
      </c>
      <c r="H5926" s="34">
        <f>CONVERT(INDEX(Htg_StPt_Sch_EZ!$C$4:$I$27,MATCH(Schedules_8760!$C5926,Htg_StPt_Sch_EZ!$B$4:$B$27,0),MATCH(Schedules_8760!$F5926,Htg_StPt_Sch_EZ!$C$3:$I$3,0)),"F","C")</f>
        <v>20.555555555555554</v>
      </c>
      <c r="I5926" s="34">
        <f>CONVERT(INDEX(Htg_StPt_Sch_EZ!$C$31:$I$54,MATCH(Schedules_8760!$C5926,Htg_StPt_Sch_EZ!$B$31:$B$54,0),MATCH(Schedules_8760!$F5926,Htg_StPt_Sch_EZ!$C$30:$I$30,0)),"F","C")</f>
        <v>19.444444444444443</v>
      </c>
      <c r="J5926" s="34">
        <f>CONVERT(INDEX(Clg_StPt_Sch_EZ!$C$4:$I$27,MATCH(Schedules_8760!$C5926,Clg_StPt_Sch_EZ!$B$4:$B$27,0),MATCH(Schedules_8760!$F5926,Clg_StPt_Sch_EZ!$C$3:$I$3,0)),"F","C")</f>
        <v>25.555555555555554</v>
      </c>
      <c r="K5926" s="34">
        <f>CONVERT(INDEX(Clg_StPt_Sch_EZ!$C$31:$I$54,MATCH(Schedules_8760!$C5926,Clg_StPt_Sch_EZ!$B$31:$B$54,0),MATCH(Schedules_8760!$F5926,Clg_StPt_Sch_EZ!$C$30:$I$30,0)),"F","C")</f>
        <v>28.333333333333332</v>
      </c>
      <c r="L5926" s="34">
        <f>CONVERT(INDEX(DHW_StPt_Sch_EZ!$C$4:$I$27,MATCH(Schedules_8760!$C5926,DHW_StPt_Sch_EZ!$B$4:$B$27,0),MATCH(Schedules_8760!$F5926,DHW_StPt_Sch_EZ!$C$3:$I$3,0)),"F","C")</f>
        <v>53.333333333333329</v>
      </c>
      <c r="M5926" s="34">
        <f>CONVERT(INDEX(DHW_StPt_Sch_EZ!$C$31:$I$54,MATCH(Schedules_8760!$C5926,DHW_StPt_Sch_EZ!$B$31:$B$54,0),MATCH(Schedules_8760!$F5926,DHW_StPt_Sch_EZ!$C$30:$I$30,0)),"F","C")</f>
        <v>53.333333333333329</v>
      </c>
      <c r="N5926" s="12"/>
      <c r="O5926" s="12"/>
      <c r="P5926" s="12"/>
    </row>
    <row r="5927" spans="1:16" x14ac:dyDescent="0.25">
      <c r="A5927" s="35">
        <v>5926</v>
      </c>
      <c r="B5927" s="89">
        <v>247.875</v>
      </c>
      <c r="C5927" s="35">
        <f t="shared" si="460"/>
        <v>22</v>
      </c>
      <c r="D5927" s="35">
        <f t="shared" si="463"/>
        <v>247</v>
      </c>
      <c r="E5927" s="35">
        <f t="shared" si="464"/>
        <v>2</v>
      </c>
      <c r="F5927" s="35" t="str">
        <f t="shared" si="461"/>
        <v>Monday</v>
      </c>
      <c r="G5927" s="35">
        <f t="shared" si="462"/>
        <v>9</v>
      </c>
      <c r="H5927" s="34">
        <f>CONVERT(INDEX(Htg_StPt_Sch_EZ!$C$4:$I$27,MATCH(Schedules_8760!$C5927,Htg_StPt_Sch_EZ!$B$4:$B$27,0),MATCH(Schedules_8760!$F5927,Htg_StPt_Sch_EZ!$C$3:$I$3,0)),"F","C")</f>
        <v>20.555555555555554</v>
      </c>
      <c r="I5927" s="34">
        <f>CONVERT(INDEX(Htg_StPt_Sch_EZ!$C$31:$I$54,MATCH(Schedules_8760!$C5927,Htg_StPt_Sch_EZ!$B$31:$B$54,0),MATCH(Schedules_8760!$F5927,Htg_StPt_Sch_EZ!$C$30:$I$30,0)),"F","C")</f>
        <v>19.444444444444443</v>
      </c>
      <c r="J5927" s="34">
        <f>CONVERT(INDEX(Clg_StPt_Sch_EZ!$C$4:$I$27,MATCH(Schedules_8760!$C5927,Clg_StPt_Sch_EZ!$B$4:$B$27,0),MATCH(Schedules_8760!$F5927,Clg_StPt_Sch_EZ!$C$3:$I$3,0)),"F","C")</f>
        <v>25.555555555555554</v>
      </c>
      <c r="K5927" s="34">
        <f>CONVERT(INDEX(Clg_StPt_Sch_EZ!$C$31:$I$54,MATCH(Schedules_8760!$C5927,Clg_StPt_Sch_EZ!$B$31:$B$54,0),MATCH(Schedules_8760!$F5927,Clg_StPt_Sch_EZ!$C$30:$I$30,0)),"F","C")</f>
        <v>28.333333333333332</v>
      </c>
      <c r="L5927" s="34">
        <f>CONVERT(INDEX(DHW_StPt_Sch_EZ!$C$4:$I$27,MATCH(Schedules_8760!$C5927,DHW_StPt_Sch_EZ!$B$4:$B$27,0),MATCH(Schedules_8760!$F5927,DHW_StPt_Sch_EZ!$C$3:$I$3,0)),"F","C")</f>
        <v>53.333333333333329</v>
      </c>
      <c r="M5927" s="34">
        <f>CONVERT(INDEX(DHW_StPt_Sch_EZ!$C$31:$I$54,MATCH(Schedules_8760!$C5927,DHW_StPt_Sch_EZ!$B$31:$B$54,0),MATCH(Schedules_8760!$F5927,DHW_StPt_Sch_EZ!$C$30:$I$30,0)),"F","C")</f>
        <v>53.333333333333329</v>
      </c>
      <c r="N5927" s="12"/>
      <c r="O5927" s="12"/>
      <c r="P5927" s="12"/>
    </row>
    <row r="5928" spans="1:16" x14ac:dyDescent="0.25">
      <c r="A5928" s="35">
        <v>5927</v>
      </c>
      <c r="B5928" s="89">
        <v>247.91666666666671</v>
      </c>
      <c r="C5928" s="35">
        <f t="shared" si="460"/>
        <v>23</v>
      </c>
      <c r="D5928" s="35">
        <f t="shared" si="463"/>
        <v>247</v>
      </c>
      <c r="E5928" s="35">
        <f t="shared" si="464"/>
        <v>2</v>
      </c>
      <c r="F5928" s="35" t="str">
        <f t="shared" si="461"/>
        <v>Monday</v>
      </c>
      <c r="G5928" s="35">
        <f t="shared" si="462"/>
        <v>9</v>
      </c>
      <c r="H5928" s="34">
        <f>CONVERT(INDEX(Htg_StPt_Sch_EZ!$C$4:$I$27,MATCH(Schedules_8760!$C5928,Htg_StPt_Sch_EZ!$B$4:$B$27,0),MATCH(Schedules_8760!$F5928,Htg_StPt_Sch_EZ!$C$3:$I$3,0)),"F","C")</f>
        <v>20.555555555555554</v>
      </c>
      <c r="I5928" s="34">
        <f>CONVERT(INDEX(Htg_StPt_Sch_EZ!$C$31:$I$54,MATCH(Schedules_8760!$C5928,Htg_StPt_Sch_EZ!$B$31:$B$54,0),MATCH(Schedules_8760!$F5928,Htg_StPt_Sch_EZ!$C$30:$I$30,0)),"F","C")</f>
        <v>19.444444444444443</v>
      </c>
      <c r="J5928" s="34">
        <f>CONVERT(INDEX(Clg_StPt_Sch_EZ!$C$4:$I$27,MATCH(Schedules_8760!$C5928,Clg_StPt_Sch_EZ!$B$4:$B$27,0),MATCH(Schedules_8760!$F5928,Clg_StPt_Sch_EZ!$C$3:$I$3,0)),"F","C")</f>
        <v>25.555555555555554</v>
      </c>
      <c r="K5928" s="34">
        <f>CONVERT(INDEX(Clg_StPt_Sch_EZ!$C$31:$I$54,MATCH(Schedules_8760!$C5928,Clg_StPt_Sch_EZ!$B$31:$B$54,0),MATCH(Schedules_8760!$F5928,Clg_StPt_Sch_EZ!$C$30:$I$30,0)),"F","C")</f>
        <v>28.333333333333332</v>
      </c>
      <c r="L5928" s="34">
        <f>CONVERT(INDEX(DHW_StPt_Sch_EZ!$C$4:$I$27,MATCH(Schedules_8760!$C5928,DHW_StPt_Sch_EZ!$B$4:$B$27,0),MATCH(Schedules_8760!$F5928,DHW_StPt_Sch_EZ!$C$3:$I$3,0)),"F","C")</f>
        <v>53.333333333333329</v>
      </c>
      <c r="M5928" s="34">
        <f>CONVERT(INDEX(DHW_StPt_Sch_EZ!$C$31:$I$54,MATCH(Schedules_8760!$C5928,DHW_StPt_Sch_EZ!$B$31:$B$54,0),MATCH(Schedules_8760!$F5928,DHW_StPt_Sch_EZ!$C$30:$I$30,0)),"F","C")</f>
        <v>53.333333333333329</v>
      </c>
      <c r="N5928" s="12"/>
      <c r="O5928" s="12"/>
      <c r="P5928" s="12"/>
    </row>
    <row r="5929" spans="1:16" x14ac:dyDescent="0.25">
      <c r="A5929" s="35">
        <v>5928</v>
      </c>
      <c r="B5929" s="89">
        <v>247.95833333333329</v>
      </c>
      <c r="C5929" s="35">
        <f t="shared" si="460"/>
        <v>24</v>
      </c>
      <c r="D5929" s="35">
        <f t="shared" si="463"/>
        <v>247</v>
      </c>
      <c r="E5929" s="35">
        <f t="shared" si="464"/>
        <v>2</v>
      </c>
      <c r="F5929" s="35" t="str">
        <f t="shared" si="461"/>
        <v>Monday</v>
      </c>
      <c r="G5929" s="35">
        <f t="shared" si="462"/>
        <v>9</v>
      </c>
      <c r="H5929" s="34">
        <f>CONVERT(INDEX(Htg_StPt_Sch_EZ!$C$4:$I$27,MATCH(Schedules_8760!$C5929,Htg_StPt_Sch_EZ!$B$4:$B$27,0),MATCH(Schedules_8760!$F5929,Htg_StPt_Sch_EZ!$C$3:$I$3,0)),"F","C")</f>
        <v>20.555555555555554</v>
      </c>
      <c r="I5929" s="34">
        <f>CONVERT(INDEX(Htg_StPt_Sch_EZ!$C$31:$I$54,MATCH(Schedules_8760!$C5929,Htg_StPt_Sch_EZ!$B$31:$B$54,0),MATCH(Schedules_8760!$F5929,Htg_StPt_Sch_EZ!$C$30:$I$30,0)),"F","C")</f>
        <v>19.444444444444443</v>
      </c>
      <c r="J5929" s="34">
        <f>CONVERT(INDEX(Clg_StPt_Sch_EZ!$C$4:$I$27,MATCH(Schedules_8760!$C5929,Clg_StPt_Sch_EZ!$B$4:$B$27,0),MATCH(Schedules_8760!$F5929,Clg_StPt_Sch_EZ!$C$3:$I$3,0)),"F","C")</f>
        <v>25.555555555555554</v>
      </c>
      <c r="K5929" s="34">
        <f>CONVERT(INDEX(Clg_StPt_Sch_EZ!$C$31:$I$54,MATCH(Schedules_8760!$C5929,Clg_StPt_Sch_EZ!$B$31:$B$54,0),MATCH(Schedules_8760!$F5929,Clg_StPt_Sch_EZ!$C$30:$I$30,0)),"F","C")</f>
        <v>28.333333333333332</v>
      </c>
      <c r="L5929" s="34">
        <f>CONVERT(INDEX(DHW_StPt_Sch_EZ!$C$4:$I$27,MATCH(Schedules_8760!$C5929,DHW_StPt_Sch_EZ!$B$4:$B$27,0),MATCH(Schedules_8760!$F5929,DHW_StPt_Sch_EZ!$C$3:$I$3,0)),"F","C")</f>
        <v>53.333333333333329</v>
      </c>
      <c r="M5929" s="34">
        <f>CONVERT(INDEX(DHW_StPt_Sch_EZ!$C$31:$I$54,MATCH(Schedules_8760!$C5929,DHW_StPt_Sch_EZ!$B$31:$B$54,0),MATCH(Schedules_8760!$F5929,DHW_StPt_Sch_EZ!$C$30:$I$30,0)),"F","C")</f>
        <v>53.333333333333329</v>
      </c>
      <c r="N5929" s="12"/>
      <c r="O5929" s="12"/>
      <c r="P5929" s="12"/>
    </row>
    <row r="5930" spans="1:16" x14ac:dyDescent="0.25">
      <c r="A5930" s="35">
        <v>5929</v>
      </c>
      <c r="B5930" s="89">
        <v>248</v>
      </c>
      <c r="C5930" s="35">
        <f t="shared" si="460"/>
        <v>1</v>
      </c>
      <c r="D5930" s="35">
        <f t="shared" si="463"/>
        <v>248</v>
      </c>
      <c r="E5930" s="35">
        <f t="shared" si="464"/>
        <v>3</v>
      </c>
      <c r="F5930" s="35" t="str">
        <f t="shared" si="461"/>
        <v>Tuesday</v>
      </c>
      <c r="G5930" s="35">
        <f t="shared" si="462"/>
        <v>9</v>
      </c>
      <c r="H5930" s="34">
        <f>CONVERT(INDEX(Htg_StPt_Sch_EZ!$C$4:$I$27,MATCH(Schedules_8760!$C5930,Htg_StPt_Sch_EZ!$B$4:$B$27,0),MATCH(Schedules_8760!$F5930,Htg_StPt_Sch_EZ!$C$3:$I$3,0)),"F","C")</f>
        <v>20.555555555555554</v>
      </c>
      <c r="I5930" s="34">
        <f>CONVERT(INDEX(Htg_StPt_Sch_EZ!$C$31:$I$54,MATCH(Schedules_8760!$C5930,Htg_StPt_Sch_EZ!$B$31:$B$54,0),MATCH(Schedules_8760!$F5930,Htg_StPt_Sch_EZ!$C$30:$I$30,0)),"F","C")</f>
        <v>19.444444444444443</v>
      </c>
      <c r="J5930" s="34">
        <f>CONVERT(INDEX(Clg_StPt_Sch_EZ!$C$4:$I$27,MATCH(Schedules_8760!$C5930,Clg_StPt_Sch_EZ!$B$4:$B$27,0),MATCH(Schedules_8760!$F5930,Clg_StPt_Sch_EZ!$C$3:$I$3,0)),"F","C")</f>
        <v>25.555555555555554</v>
      </c>
      <c r="K5930" s="34">
        <f>CONVERT(INDEX(Clg_StPt_Sch_EZ!$C$31:$I$54,MATCH(Schedules_8760!$C5930,Clg_StPt_Sch_EZ!$B$31:$B$54,0),MATCH(Schedules_8760!$F5930,Clg_StPt_Sch_EZ!$C$30:$I$30,0)),"F","C")</f>
        <v>28.333333333333332</v>
      </c>
      <c r="L5930" s="34">
        <f>CONVERT(INDEX(DHW_StPt_Sch_EZ!$C$4:$I$27,MATCH(Schedules_8760!$C5930,DHW_StPt_Sch_EZ!$B$4:$B$27,0),MATCH(Schedules_8760!$F5930,DHW_StPt_Sch_EZ!$C$3:$I$3,0)),"F","C")</f>
        <v>53.333333333333329</v>
      </c>
      <c r="M5930" s="34">
        <f>CONVERT(INDEX(DHW_StPt_Sch_EZ!$C$31:$I$54,MATCH(Schedules_8760!$C5930,DHW_StPt_Sch_EZ!$B$31:$B$54,0),MATCH(Schedules_8760!$F5930,DHW_StPt_Sch_EZ!$C$30:$I$30,0)),"F","C")</f>
        <v>53.333333333333329</v>
      </c>
      <c r="N5930" s="12"/>
      <c r="O5930" s="12"/>
      <c r="P5930" s="12"/>
    </row>
    <row r="5931" spans="1:16" x14ac:dyDescent="0.25">
      <c r="A5931" s="35">
        <v>5930</v>
      </c>
      <c r="B5931" s="89">
        <v>248.04166666666671</v>
      </c>
      <c r="C5931" s="35">
        <f t="shared" si="460"/>
        <v>2</v>
      </c>
      <c r="D5931" s="35">
        <f t="shared" si="463"/>
        <v>248</v>
      </c>
      <c r="E5931" s="35">
        <f t="shared" si="464"/>
        <v>3</v>
      </c>
      <c r="F5931" s="35" t="str">
        <f t="shared" si="461"/>
        <v>Tuesday</v>
      </c>
      <c r="G5931" s="35">
        <f t="shared" si="462"/>
        <v>9</v>
      </c>
      <c r="H5931" s="34">
        <f>CONVERT(INDEX(Htg_StPt_Sch_EZ!$C$4:$I$27,MATCH(Schedules_8760!$C5931,Htg_StPt_Sch_EZ!$B$4:$B$27,0),MATCH(Schedules_8760!$F5931,Htg_StPt_Sch_EZ!$C$3:$I$3,0)),"F","C")</f>
        <v>20.555555555555554</v>
      </c>
      <c r="I5931" s="34">
        <f>CONVERT(INDEX(Htg_StPt_Sch_EZ!$C$31:$I$54,MATCH(Schedules_8760!$C5931,Htg_StPt_Sch_EZ!$B$31:$B$54,0),MATCH(Schedules_8760!$F5931,Htg_StPt_Sch_EZ!$C$30:$I$30,0)),"F","C")</f>
        <v>19.444444444444443</v>
      </c>
      <c r="J5931" s="34">
        <f>CONVERT(INDEX(Clg_StPt_Sch_EZ!$C$4:$I$27,MATCH(Schedules_8760!$C5931,Clg_StPt_Sch_EZ!$B$4:$B$27,0),MATCH(Schedules_8760!$F5931,Clg_StPt_Sch_EZ!$C$3:$I$3,0)),"F","C")</f>
        <v>25.555555555555554</v>
      </c>
      <c r="K5931" s="34">
        <f>CONVERT(INDEX(Clg_StPt_Sch_EZ!$C$31:$I$54,MATCH(Schedules_8760!$C5931,Clg_StPt_Sch_EZ!$B$31:$B$54,0),MATCH(Schedules_8760!$F5931,Clg_StPt_Sch_EZ!$C$30:$I$30,0)),"F","C")</f>
        <v>28.333333333333332</v>
      </c>
      <c r="L5931" s="34">
        <f>CONVERT(INDEX(DHW_StPt_Sch_EZ!$C$4:$I$27,MATCH(Schedules_8760!$C5931,DHW_StPt_Sch_EZ!$B$4:$B$27,0),MATCH(Schedules_8760!$F5931,DHW_StPt_Sch_EZ!$C$3:$I$3,0)),"F","C")</f>
        <v>53.333333333333329</v>
      </c>
      <c r="M5931" s="34">
        <f>CONVERT(INDEX(DHW_StPt_Sch_EZ!$C$31:$I$54,MATCH(Schedules_8760!$C5931,DHW_StPt_Sch_EZ!$B$31:$B$54,0),MATCH(Schedules_8760!$F5931,DHW_StPt_Sch_EZ!$C$30:$I$30,0)),"F","C")</f>
        <v>53.333333333333329</v>
      </c>
      <c r="N5931" s="12"/>
      <c r="O5931" s="12"/>
      <c r="P5931" s="12"/>
    </row>
    <row r="5932" spans="1:16" x14ac:dyDescent="0.25">
      <c r="A5932" s="35">
        <v>5931</v>
      </c>
      <c r="B5932" s="89">
        <v>248.08333333333329</v>
      </c>
      <c r="C5932" s="35">
        <f t="shared" si="460"/>
        <v>3</v>
      </c>
      <c r="D5932" s="35">
        <f t="shared" si="463"/>
        <v>248</v>
      </c>
      <c r="E5932" s="35">
        <f t="shared" si="464"/>
        <v>3</v>
      </c>
      <c r="F5932" s="35" t="str">
        <f t="shared" si="461"/>
        <v>Tuesday</v>
      </c>
      <c r="G5932" s="35">
        <f t="shared" si="462"/>
        <v>9</v>
      </c>
      <c r="H5932" s="34">
        <f>CONVERT(INDEX(Htg_StPt_Sch_EZ!$C$4:$I$27,MATCH(Schedules_8760!$C5932,Htg_StPt_Sch_EZ!$B$4:$B$27,0),MATCH(Schedules_8760!$F5932,Htg_StPt_Sch_EZ!$C$3:$I$3,0)),"F","C")</f>
        <v>20.555555555555554</v>
      </c>
      <c r="I5932" s="34">
        <f>CONVERT(INDEX(Htg_StPt_Sch_EZ!$C$31:$I$54,MATCH(Schedules_8760!$C5932,Htg_StPt_Sch_EZ!$B$31:$B$54,0),MATCH(Schedules_8760!$F5932,Htg_StPt_Sch_EZ!$C$30:$I$30,0)),"F","C")</f>
        <v>19.444444444444443</v>
      </c>
      <c r="J5932" s="34">
        <f>CONVERT(INDEX(Clg_StPt_Sch_EZ!$C$4:$I$27,MATCH(Schedules_8760!$C5932,Clg_StPt_Sch_EZ!$B$4:$B$27,0),MATCH(Schedules_8760!$F5932,Clg_StPt_Sch_EZ!$C$3:$I$3,0)),"F","C")</f>
        <v>25.555555555555554</v>
      </c>
      <c r="K5932" s="34">
        <f>CONVERT(INDEX(Clg_StPt_Sch_EZ!$C$31:$I$54,MATCH(Schedules_8760!$C5932,Clg_StPt_Sch_EZ!$B$31:$B$54,0),MATCH(Schedules_8760!$F5932,Clg_StPt_Sch_EZ!$C$30:$I$30,0)),"F","C")</f>
        <v>28.333333333333332</v>
      </c>
      <c r="L5932" s="34">
        <f>CONVERT(INDEX(DHW_StPt_Sch_EZ!$C$4:$I$27,MATCH(Schedules_8760!$C5932,DHW_StPt_Sch_EZ!$B$4:$B$27,0),MATCH(Schedules_8760!$F5932,DHW_StPt_Sch_EZ!$C$3:$I$3,0)),"F","C")</f>
        <v>53.333333333333329</v>
      </c>
      <c r="M5932" s="34">
        <f>CONVERT(INDEX(DHW_StPt_Sch_EZ!$C$31:$I$54,MATCH(Schedules_8760!$C5932,DHW_StPt_Sch_EZ!$B$31:$B$54,0),MATCH(Schedules_8760!$F5932,DHW_StPt_Sch_EZ!$C$30:$I$30,0)),"F","C")</f>
        <v>53.333333333333329</v>
      </c>
      <c r="N5932" s="12"/>
      <c r="O5932" s="12"/>
      <c r="P5932" s="12"/>
    </row>
    <row r="5933" spans="1:16" x14ac:dyDescent="0.25">
      <c r="A5933" s="35">
        <v>5932</v>
      </c>
      <c r="B5933" s="89">
        <v>248.125</v>
      </c>
      <c r="C5933" s="35">
        <f t="shared" si="460"/>
        <v>4</v>
      </c>
      <c r="D5933" s="35">
        <f t="shared" si="463"/>
        <v>248</v>
      </c>
      <c r="E5933" s="35">
        <f t="shared" si="464"/>
        <v>3</v>
      </c>
      <c r="F5933" s="35" t="str">
        <f t="shared" si="461"/>
        <v>Tuesday</v>
      </c>
      <c r="G5933" s="35">
        <f t="shared" si="462"/>
        <v>9</v>
      </c>
      <c r="H5933" s="34">
        <f>CONVERT(INDEX(Htg_StPt_Sch_EZ!$C$4:$I$27,MATCH(Schedules_8760!$C5933,Htg_StPt_Sch_EZ!$B$4:$B$27,0),MATCH(Schedules_8760!$F5933,Htg_StPt_Sch_EZ!$C$3:$I$3,0)),"F","C")</f>
        <v>20.555555555555554</v>
      </c>
      <c r="I5933" s="34">
        <f>CONVERT(INDEX(Htg_StPt_Sch_EZ!$C$31:$I$54,MATCH(Schedules_8760!$C5933,Htg_StPt_Sch_EZ!$B$31:$B$54,0),MATCH(Schedules_8760!$F5933,Htg_StPt_Sch_EZ!$C$30:$I$30,0)),"F","C")</f>
        <v>19.444444444444443</v>
      </c>
      <c r="J5933" s="34">
        <f>CONVERT(INDEX(Clg_StPt_Sch_EZ!$C$4:$I$27,MATCH(Schedules_8760!$C5933,Clg_StPt_Sch_EZ!$B$4:$B$27,0),MATCH(Schedules_8760!$F5933,Clg_StPt_Sch_EZ!$C$3:$I$3,0)),"F","C")</f>
        <v>25.555555555555554</v>
      </c>
      <c r="K5933" s="34">
        <f>CONVERT(INDEX(Clg_StPt_Sch_EZ!$C$31:$I$54,MATCH(Schedules_8760!$C5933,Clg_StPt_Sch_EZ!$B$31:$B$54,0),MATCH(Schedules_8760!$F5933,Clg_StPt_Sch_EZ!$C$30:$I$30,0)),"F","C")</f>
        <v>28.333333333333332</v>
      </c>
      <c r="L5933" s="34">
        <f>CONVERT(INDEX(DHW_StPt_Sch_EZ!$C$4:$I$27,MATCH(Schedules_8760!$C5933,DHW_StPt_Sch_EZ!$B$4:$B$27,0),MATCH(Schedules_8760!$F5933,DHW_StPt_Sch_EZ!$C$3:$I$3,0)),"F","C")</f>
        <v>53.333333333333329</v>
      </c>
      <c r="M5933" s="34">
        <f>CONVERT(INDEX(DHW_StPt_Sch_EZ!$C$31:$I$54,MATCH(Schedules_8760!$C5933,DHW_StPt_Sch_EZ!$B$31:$B$54,0),MATCH(Schedules_8760!$F5933,DHW_StPt_Sch_EZ!$C$30:$I$30,0)),"F","C")</f>
        <v>53.333333333333329</v>
      </c>
      <c r="N5933" s="12"/>
      <c r="O5933" s="12"/>
      <c r="P5933" s="12"/>
    </row>
    <row r="5934" spans="1:16" x14ac:dyDescent="0.25">
      <c r="A5934" s="35">
        <v>5933</v>
      </c>
      <c r="B5934" s="89">
        <v>248.16666666666671</v>
      </c>
      <c r="C5934" s="35">
        <f t="shared" si="460"/>
        <v>5</v>
      </c>
      <c r="D5934" s="35">
        <f t="shared" si="463"/>
        <v>248</v>
      </c>
      <c r="E5934" s="35">
        <f t="shared" si="464"/>
        <v>3</v>
      </c>
      <c r="F5934" s="35" t="str">
        <f t="shared" si="461"/>
        <v>Tuesday</v>
      </c>
      <c r="G5934" s="35">
        <f t="shared" si="462"/>
        <v>9</v>
      </c>
      <c r="H5934" s="34">
        <f>CONVERT(INDEX(Htg_StPt_Sch_EZ!$C$4:$I$27,MATCH(Schedules_8760!$C5934,Htg_StPt_Sch_EZ!$B$4:$B$27,0),MATCH(Schedules_8760!$F5934,Htg_StPt_Sch_EZ!$C$3:$I$3,0)),"F","C")</f>
        <v>20.555555555555554</v>
      </c>
      <c r="I5934" s="34">
        <f>CONVERT(INDEX(Htg_StPt_Sch_EZ!$C$31:$I$54,MATCH(Schedules_8760!$C5934,Htg_StPt_Sch_EZ!$B$31:$B$54,0),MATCH(Schedules_8760!$F5934,Htg_StPt_Sch_EZ!$C$30:$I$30,0)),"F","C")</f>
        <v>19.444444444444443</v>
      </c>
      <c r="J5934" s="34">
        <f>CONVERT(INDEX(Clg_StPt_Sch_EZ!$C$4:$I$27,MATCH(Schedules_8760!$C5934,Clg_StPt_Sch_EZ!$B$4:$B$27,0),MATCH(Schedules_8760!$F5934,Clg_StPt_Sch_EZ!$C$3:$I$3,0)),"F","C")</f>
        <v>25.555555555555554</v>
      </c>
      <c r="K5934" s="34">
        <f>CONVERT(INDEX(Clg_StPt_Sch_EZ!$C$31:$I$54,MATCH(Schedules_8760!$C5934,Clg_StPt_Sch_EZ!$B$31:$B$54,0),MATCH(Schedules_8760!$F5934,Clg_StPt_Sch_EZ!$C$30:$I$30,0)),"F","C")</f>
        <v>28.333333333333332</v>
      </c>
      <c r="L5934" s="34">
        <f>CONVERT(INDEX(DHW_StPt_Sch_EZ!$C$4:$I$27,MATCH(Schedules_8760!$C5934,DHW_StPt_Sch_EZ!$B$4:$B$27,0),MATCH(Schedules_8760!$F5934,DHW_StPt_Sch_EZ!$C$3:$I$3,0)),"F","C")</f>
        <v>53.333333333333329</v>
      </c>
      <c r="M5934" s="34">
        <f>CONVERT(INDEX(DHW_StPt_Sch_EZ!$C$31:$I$54,MATCH(Schedules_8760!$C5934,DHW_StPt_Sch_EZ!$B$31:$B$54,0),MATCH(Schedules_8760!$F5934,DHW_StPt_Sch_EZ!$C$30:$I$30,0)),"F","C")</f>
        <v>53.333333333333329</v>
      </c>
      <c r="N5934" s="12"/>
      <c r="O5934" s="12"/>
      <c r="P5934" s="12"/>
    </row>
    <row r="5935" spans="1:16" x14ac:dyDescent="0.25">
      <c r="A5935" s="35">
        <v>5934</v>
      </c>
      <c r="B5935" s="89">
        <v>248.20833333333329</v>
      </c>
      <c r="C5935" s="35">
        <f t="shared" si="460"/>
        <v>6</v>
      </c>
      <c r="D5935" s="35">
        <f t="shared" si="463"/>
        <v>248</v>
      </c>
      <c r="E5935" s="35">
        <f t="shared" si="464"/>
        <v>3</v>
      </c>
      <c r="F5935" s="35" t="str">
        <f t="shared" si="461"/>
        <v>Tuesday</v>
      </c>
      <c r="G5935" s="35">
        <f t="shared" si="462"/>
        <v>9</v>
      </c>
      <c r="H5935" s="34">
        <f>CONVERT(INDEX(Htg_StPt_Sch_EZ!$C$4:$I$27,MATCH(Schedules_8760!$C5935,Htg_StPt_Sch_EZ!$B$4:$B$27,0),MATCH(Schedules_8760!$F5935,Htg_StPt_Sch_EZ!$C$3:$I$3,0)),"F","C")</f>
        <v>20.555555555555554</v>
      </c>
      <c r="I5935" s="34">
        <f>CONVERT(INDEX(Htg_StPt_Sch_EZ!$C$31:$I$54,MATCH(Schedules_8760!$C5935,Htg_StPt_Sch_EZ!$B$31:$B$54,0),MATCH(Schedules_8760!$F5935,Htg_StPt_Sch_EZ!$C$30:$I$30,0)),"F","C")</f>
        <v>19.444444444444443</v>
      </c>
      <c r="J5935" s="34">
        <f>CONVERT(INDEX(Clg_StPt_Sch_EZ!$C$4:$I$27,MATCH(Schedules_8760!$C5935,Clg_StPt_Sch_EZ!$B$4:$B$27,0),MATCH(Schedules_8760!$F5935,Clg_StPt_Sch_EZ!$C$3:$I$3,0)),"F","C")</f>
        <v>25.555555555555554</v>
      </c>
      <c r="K5935" s="34">
        <f>CONVERT(INDEX(Clg_StPt_Sch_EZ!$C$31:$I$54,MATCH(Schedules_8760!$C5935,Clg_StPt_Sch_EZ!$B$31:$B$54,0),MATCH(Schedules_8760!$F5935,Clg_StPt_Sch_EZ!$C$30:$I$30,0)),"F","C")</f>
        <v>28.333333333333332</v>
      </c>
      <c r="L5935" s="34">
        <f>CONVERT(INDEX(DHW_StPt_Sch_EZ!$C$4:$I$27,MATCH(Schedules_8760!$C5935,DHW_StPt_Sch_EZ!$B$4:$B$27,0),MATCH(Schedules_8760!$F5935,DHW_StPt_Sch_EZ!$C$3:$I$3,0)),"F","C")</f>
        <v>53.333333333333329</v>
      </c>
      <c r="M5935" s="34">
        <f>CONVERT(INDEX(DHW_StPt_Sch_EZ!$C$31:$I$54,MATCH(Schedules_8760!$C5935,DHW_StPt_Sch_EZ!$B$31:$B$54,0),MATCH(Schedules_8760!$F5935,DHW_StPt_Sch_EZ!$C$30:$I$30,0)),"F","C")</f>
        <v>53.333333333333329</v>
      </c>
      <c r="N5935" s="12"/>
      <c r="O5935" s="12"/>
      <c r="P5935" s="12"/>
    </row>
    <row r="5936" spans="1:16" x14ac:dyDescent="0.25">
      <c r="A5936" s="35">
        <v>5935</v>
      </c>
      <c r="B5936" s="89">
        <v>248.25</v>
      </c>
      <c r="C5936" s="35">
        <f t="shared" si="460"/>
        <v>7</v>
      </c>
      <c r="D5936" s="35">
        <f t="shared" si="463"/>
        <v>248</v>
      </c>
      <c r="E5936" s="35">
        <f t="shared" si="464"/>
        <v>3</v>
      </c>
      <c r="F5936" s="35" t="str">
        <f t="shared" si="461"/>
        <v>Tuesday</v>
      </c>
      <c r="G5936" s="35">
        <f t="shared" si="462"/>
        <v>9</v>
      </c>
      <c r="H5936" s="34">
        <f>CONVERT(INDEX(Htg_StPt_Sch_EZ!$C$4:$I$27,MATCH(Schedules_8760!$C5936,Htg_StPt_Sch_EZ!$B$4:$B$27,0),MATCH(Schedules_8760!$F5936,Htg_StPt_Sch_EZ!$C$3:$I$3,0)),"F","C")</f>
        <v>20.555555555555554</v>
      </c>
      <c r="I5936" s="34">
        <f>CONVERT(INDEX(Htg_StPt_Sch_EZ!$C$31:$I$54,MATCH(Schedules_8760!$C5936,Htg_StPt_Sch_EZ!$B$31:$B$54,0),MATCH(Schedules_8760!$F5936,Htg_StPt_Sch_EZ!$C$30:$I$30,0)),"F","C")</f>
        <v>19.444444444444443</v>
      </c>
      <c r="J5936" s="34">
        <f>CONVERT(INDEX(Clg_StPt_Sch_EZ!$C$4:$I$27,MATCH(Schedules_8760!$C5936,Clg_StPt_Sch_EZ!$B$4:$B$27,0),MATCH(Schedules_8760!$F5936,Clg_StPt_Sch_EZ!$C$3:$I$3,0)),"F","C")</f>
        <v>25.555555555555554</v>
      </c>
      <c r="K5936" s="34">
        <f>CONVERT(INDEX(Clg_StPt_Sch_EZ!$C$31:$I$54,MATCH(Schedules_8760!$C5936,Clg_StPt_Sch_EZ!$B$31:$B$54,0),MATCH(Schedules_8760!$F5936,Clg_StPt_Sch_EZ!$C$30:$I$30,0)),"F","C")</f>
        <v>28.333333333333332</v>
      </c>
      <c r="L5936" s="34">
        <f>CONVERT(INDEX(DHW_StPt_Sch_EZ!$C$4:$I$27,MATCH(Schedules_8760!$C5936,DHW_StPt_Sch_EZ!$B$4:$B$27,0),MATCH(Schedules_8760!$F5936,DHW_StPt_Sch_EZ!$C$3:$I$3,0)),"F","C")</f>
        <v>53.333333333333329</v>
      </c>
      <c r="M5936" s="34">
        <f>CONVERT(INDEX(DHW_StPt_Sch_EZ!$C$31:$I$54,MATCH(Schedules_8760!$C5936,DHW_StPt_Sch_EZ!$B$31:$B$54,0),MATCH(Schedules_8760!$F5936,DHW_StPt_Sch_EZ!$C$30:$I$30,0)),"F","C")</f>
        <v>53.333333333333329</v>
      </c>
      <c r="N5936" s="12"/>
      <c r="O5936" s="12"/>
      <c r="P5936" s="12"/>
    </row>
    <row r="5937" spans="1:16" x14ac:dyDescent="0.25">
      <c r="A5937" s="35">
        <v>5936</v>
      </c>
      <c r="B5937" s="89">
        <v>248.29166666666671</v>
      </c>
      <c r="C5937" s="35">
        <f t="shared" si="460"/>
        <v>8</v>
      </c>
      <c r="D5937" s="35">
        <f t="shared" si="463"/>
        <v>248</v>
      </c>
      <c r="E5937" s="35">
        <f t="shared" si="464"/>
        <v>3</v>
      </c>
      <c r="F5937" s="35" t="str">
        <f t="shared" si="461"/>
        <v>Tuesday</v>
      </c>
      <c r="G5937" s="35">
        <f t="shared" si="462"/>
        <v>9</v>
      </c>
      <c r="H5937" s="34">
        <f>CONVERT(INDEX(Htg_StPt_Sch_EZ!$C$4:$I$27,MATCH(Schedules_8760!$C5937,Htg_StPt_Sch_EZ!$B$4:$B$27,0),MATCH(Schedules_8760!$F5937,Htg_StPt_Sch_EZ!$C$3:$I$3,0)),"F","C")</f>
        <v>20.555555555555554</v>
      </c>
      <c r="I5937" s="34">
        <f>CONVERT(INDEX(Htg_StPt_Sch_EZ!$C$31:$I$54,MATCH(Schedules_8760!$C5937,Htg_StPt_Sch_EZ!$B$31:$B$54,0),MATCH(Schedules_8760!$F5937,Htg_StPt_Sch_EZ!$C$30:$I$30,0)),"F","C")</f>
        <v>19.444444444444443</v>
      </c>
      <c r="J5937" s="34">
        <f>CONVERT(INDEX(Clg_StPt_Sch_EZ!$C$4:$I$27,MATCH(Schedules_8760!$C5937,Clg_StPt_Sch_EZ!$B$4:$B$27,0),MATCH(Schedules_8760!$F5937,Clg_StPt_Sch_EZ!$C$3:$I$3,0)),"F","C")</f>
        <v>25.555555555555554</v>
      </c>
      <c r="K5937" s="34">
        <f>CONVERT(INDEX(Clg_StPt_Sch_EZ!$C$31:$I$54,MATCH(Schedules_8760!$C5937,Clg_StPt_Sch_EZ!$B$31:$B$54,0),MATCH(Schedules_8760!$F5937,Clg_StPt_Sch_EZ!$C$30:$I$30,0)),"F","C")</f>
        <v>25</v>
      </c>
      <c r="L5937" s="34">
        <f>CONVERT(INDEX(DHW_StPt_Sch_EZ!$C$4:$I$27,MATCH(Schedules_8760!$C5937,DHW_StPt_Sch_EZ!$B$4:$B$27,0),MATCH(Schedules_8760!$F5937,DHW_StPt_Sch_EZ!$C$3:$I$3,0)),"F","C")</f>
        <v>53.333333333333329</v>
      </c>
      <c r="M5937" s="34">
        <f>CONVERT(INDEX(DHW_StPt_Sch_EZ!$C$31:$I$54,MATCH(Schedules_8760!$C5937,DHW_StPt_Sch_EZ!$B$31:$B$54,0),MATCH(Schedules_8760!$F5937,DHW_StPt_Sch_EZ!$C$30:$I$30,0)),"F","C")</f>
        <v>53.333333333333329</v>
      </c>
      <c r="N5937" s="12"/>
      <c r="O5937" s="12"/>
      <c r="P5937" s="12"/>
    </row>
    <row r="5938" spans="1:16" x14ac:dyDescent="0.25">
      <c r="A5938" s="35">
        <v>5937</v>
      </c>
      <c r="B5938" s="89">
        <v>248.33333333333329</v>
      </c>
      <c r="C5938" s="35">
        <f t="shared" si="460"/>
        <v>9</v>
      </c>
      <c r="D5938" s="35">
        <f t="shared" si="463"/>
        <v>248</v>
      </c>
      <c r="E5938" s="35">
        <f t="shared" si="464"/>
        <v>3</v>
      </c>
      <c r="F5938" s="35" t="str">
        <f t="shared" si="461"/>
        <v>Tuesday</v>
      </c>
      <c r="G5938" s="35">
        <f t="shared" si="462"/>
        <v>9</v>
      </c>
      <c r="H5938" s="34">
        <f>CONVERT(INDEX(Htg_StPt_Sch_EZ!$C$4:$I$27,MATCH(Schedules_8760!$C5938,Htg_StPt_Sch_EZ!$B$4:$B$27,0),MATCH(Schedules_8760!$F5938,Htg_StPt_Sch_EZ!$C$3:$I$3,0)),"F","C")</f>
        <v>20.555555555555554</v>
      </c>
      <c r="I5938" s="34">
        <f>CONVERT(INDEX(Htg_StPt_Sch_EZ!$C$31:$I$54,MATCH(Schedules_8760!$C5938,Htg_StPt_Sch_EZ!$B$31:$B$54,0),MATCH(Schedules_8760!$F5938,Htg_StPt_Sch_EZ!$C$30:$I$30,0)),"F","C")</f>
        <v>19.444444444444443</v>
      </c>
      <c r="J5938" s="34">
        <f>CONVERT(INDEX(Clg_StPt_Sch_EZ!$C$4:$I$27,MATCH(Schedules_8760!$C5938,Clg_StPt_Sch_EZ!$B$4:$B$27,0),MATCH(Schedules_8760!$F5938,Clg_StPt_Sch_EZ!$C$3:$I$3,0)),"F","C")</f>
        <v>25.555555555555554</v>
      </c>
      <c r="K5938" s="34">
        <f>CONVERT(INDEX(Clg_StPt_Sch_EZ!$C$31:$I$54,MATCH(Schedules_8760!$C5938,Clg_StPt_Sch_EZ!$B$31:$B$54,0),MATCH(Schedules_8760!$F5938,Clg_StPt_Sch_EZ!$C$30:$I$30,0)),"F","C")</f>
        <v>25</v>
      </c>
      <c r="L5938" s="34">
        <f>CONVERT(INDEX(DHW_StPt_Sch_EZ!$C$4:$I$27,MATCH(Schedules_8760!$C5938,DHW_StPt_Sch_EZ!$B$4:$B$27,0),MATCH(Schedules_8760!$F5938,DHW_StPt_Sch_EZ!$C$3:$I$3,0)),"F","C")</f>
        <v>53.333333333333329</v>
      </c>
      <c r="M5938" s="34">
        <f>CONVERT(INDEX(DHW_StPt_Sch_EZ!$C$31:$I$54,MATCH(Schedules_8760!$C5938,DHW_StPt_Sch_EZ!$B$31:$B$54,0),MATCH(Schedules_8760!$F5938,DHW_StPt_Sch_EZ!$C$30:$I$30,0)),"F","C")</f>
        <v>53.333333333333329</v>
      </c>
      <c r="N5938" s="12"/>
      <c r="O5938" s="12"/>
      <c r="P5938" s="12"/>
    </row>
    <row r="5939" spans="1:16" x14ac:dyDescent="0.25">
      <c r="A5939" s="35">
        <v>5938</v>
      </c>
      <c r="B5939" s="89">
        <v>248.375</v>
      </c>
      <c r="C5939" s="35">
        <f t="shared" si="460"/>
        <v>10</v>
      </c>
      <c r="D5939" s="35">
        <f t="shared" si="463"/>
        <v>248</v>
      </c>
      <c r="E5939" s="35">
        <f t="shared" si="464"/>
        <v>3</v>
      </c>
      <c r="F5939" s="35" t="str">
        <f t="shared" si="461"/>
        <v>Tuesday</v>
      </c>
      <c r="G5939" s="35">
        <f t="shared" si="462"/>
        <v>9</v>
      </c>
      <c r="H5939" s="34">
        <f>CONVERT(INDEX(Htg_StPt_Sch_EZ!$C$4:$I$27,MATCH(Schedules_8760!$C5939,Htg_StPt_Sch_EZ!$B$4:$B$27,0),MATCH(Schedules_8760!$F5939,Htg_StPt_Sch_EZ!$C$3:$I$3,0)),"F","C")</f>
        <v>20.555555555555554</v>
      </c>
      <c r="I5939" s="34">
        <f>CONVERT(INDEX(Htg_StPt_Sch_EZ!$C$31:$I$54,MATCH(Schedules_8760!$C5939,Htg_StPt_Sch_EZ!$B$31:$B$54,0),MATCH(Schedules_8760!$F5939,Htg_StPt_Sch_EZ!$C$30:$I$30,0)),"F","C")</f>
        <v>19.444444444444443</v>
      </c>
      <c r="J5939" s="34">
        <f>CONVERT(INDEX(Clg_StPt_Sch_EZ!$C$4:$I$27,MATCH(Schedules_8760!$C5939,Clg_StPt_Sch_EZ!$B$4:$B$27,0),MATCH(Schedules_8760!$F5939,Clg_StPt_Sch_EZ!$C$3:$I$3,0)),"F","C")</f>
        <v>25.555555555555554</v>
      </c>
      <c r="K5939" s="34">
        <f>CONVERT(INDEX(Clg_StPt_Sch_EZ!$C$31:$I$54,MATCH(Schedules_8760!$C5939,Clg_StPt_Sch_EZ!$B$31:$B$54,0),MATCH(Schedules_8760!$F5939,Clg_StPt_Sch_EZ!$C$30:$I$30,0)),"F","C")</f>
        <v>25</v>
      </c>
      <c r="L5939" s="34">
        <f>CONVERT(INDEX(DHW_StPt_Sch_EZ!$C$4:$I$27,MATCH(Schedules_8760!$C5939,DHW_StPt_Sch_EZ!$B$4:$B$27,0),MATCH(Schedules_8760!$F5939,DHW_StPt_Sch_EZ!$C$3:$I$3,0)),"F","C")</f>
        <v>53.333333333333329</v>
      </c>
      <c r="M5939" s="34">
        <f>CONVERT(INDEX(DHW_StPt_Sch_EZ!$C$31:$I$54,MATCH(Schedules_8760!$C5939,DHW_StPt_Sch_EZ!$B$31:$B$54,0),MATCH(Schedules_8760!$F5939,DHW_StPt_Sch_EZ!$C$30:$I$30,0)),"F","C")</f>
        <v>53.333333333333329</v>
      </c>
      <c r="N5939" s="12"/>
      <c r="O5939" s="12"/>
      <c r="P5939" s="12"/>
    </row>
    <row r="5940" spans="1:16" x14ac:dyDescent="0.25">
      <c r="A5940" s="35">
        <v>5939</v>
      </c>
      <c r="B5940" s="89">
        <v>248.41666666666671</v>
      </c>
      <c r="C5940" s="35">
        <f t="shared" si="460"/>
        <v>11</v>
      </c>
      <c r="D5940" s="35">
        <f t="shared" si="463"/>
        <v>248</v>
      </c>
      <c r="E5940" s="35">
        <f t="shared" si="464"/>
        <v>3</v>
      </c>
      <c r="F5940" s="35" t="str">
        <f t="shared" si="461"/>
        <v>Tuesday</v>
      </c>
      <c r="G5940" s="35">
        <f t="shared" si="462"/>
        <v>9</v>
      </c>
      <c r="H5940" s="34">
        <f>CONVERT(INDEX(Htg_StPt_Sch_EZ!$C$4:$I$27,MATCH(Schedules_8760!$C5940,Htg_StPt_Sch_EZ!$B$4:$B$27,0),MATCH(Schedules_8760!$F5940,Htg_StPt_Sch_EZ!$C$3:$I$3,0)),"F","C")</f>
        <v>20.555555555555554</v>
      </c>
      <c r="I5940" s="34">
        <f>CONVERT(INDEX(Htg_StPt_Sch_EZ!$C$31:$I$54,MATCH(Schedules_8760!$C5940,Htg_StPt_Sch_EZ!$B$31:$B$54,0),MATCH(Schedules_8760!$F5940,Htg_StPt_Sch_EZ!$C$30:$I$30,0)),"F","C")</f>
        <v>19.444444444444443</v>
      </c>
      <c r="J5940" s="34">
        <f>CONVERT(INDEX(Clg_StPt_Sch_EZ!$C$4:$I$27,MATCH(Schedules_8760!$C5940,Clg_StPt_Sch_EZ!$B$4:$B$27,0),MATCH(Schedules_8760!$F5940,Clg_StPt_Sch_EZ!$C$3:$I$3,0)),"F","C")</f>
        <v>25.555555555555554</v>
      </c>
      <c r="K5940" s="34">
        <f>CONVERT(INDEX(Clg_StPt_Sch_EZ!$C$31:$I$54,MATCH(Schedules_8760!$C5940,Clg_StPt_Sch_EZ!$B$31:$B$54,0),MATCH(Schedules_8760!$F5940,Clg_StPt_Sch_EZ!$C$30:$I$30,0)),"F","C")</f>
        <v>25</v>
      </c>
      <c r="L5940" s="34">
        <f>CONVERT(INDEX(DHW_StPt_Sch_EZ!$C$4:$I$27,MATCH(Schedules_8760!$C5940,DHW_StPt_Sch_EZ!$B$4:$B$27,0),MATCH(Schedules_8760!$F5940,DHW_StPt_Sch_EZ!$C$3:$I$3,0)),"F","C")</f>
        <v>53.333333333333329</v>
      </c>
      <c r="M5940" s="34">
        <f>CONVERT(INDEX(DHW_StPt_Sch_EZ!$C$31:$I$54,MATCH(Schedules_8760!$C5940,DHW_StPt_Sch_EZ!$B$31:$B$54,0),MATCH(Schedules_8760!$F5940,DHW_StPt_Sch_EZ!$C$30:$I$30,0)),"F","C")</f>
        <v>53.333333333333329</v>
      </c>
      <c r="N5940" s="12"/>
      <c r="O5940" s="12"/>
      <c r="P5940" s="12"/>
    </row>
    <row r="5941" spans="1:16" x14ac:dyDescent="0.25">
      <c r="A5941" s="35">
        <v>5940</v>
      </c>
      <c r="B5941" s="89">
        <v>248.45833333333329</v>
      </c>
      <c r="C5941" s="35">
        <f t="shared" si="460"/>
        <v>12</v>
      </c>
      <c r="D5941" s="35">
        <f t="shared" si="463"/>
        <v>248</v>
      </c>
      <c r="E5941" s="35">
        <f t="shared" si="464"/>
        <v>3</v>
      </c>
      <c r="F5941" s="35" t="str">
        <f t="shared" si="461"/>
        <v>Tuesday</v>
      </c>
      <c r="G5941" s="35">
        <f t="shared" si="462"/>
        <v>9</v>
      </c>
      <c r="H5941" s="34">
        <f>CONVERT(INDEX(Htg_StPt_Sch_EZ!$C$4:$I$27,MATCH(Schedules_8760!$C5941,Htg_StPt_Sch_EZ!$B$4:$B$27,0),MATCH(Schedules_8760!$F5941,Htg_StPt_Sch_EZ!$C$3:$I$3,0)),"F","C")</f>
        <v>20.555555555555554</v>
      </c>
      <c r="I5941" s="34">
        <f>CONVERT(INDEX(Htg_StPt_Sch_EZ!$C$31:$I$54,MATCH(Schedules_8760!$C5941,Htg_StPt_Sch_EZ!$B$31:$B$54,0),MATCH(Schedules_8760!$F5941,Htg_StPt_Sch_EZ!$C$30:$I$30,0)),"F","C")</f>
        <v>19.444444444444443</v>
      </c>
      <c r="J5941" s="34">
        <f>CONVERT(INDEX(Clg_StPt_Sch_EZ!$C$4:$I$27,MATCH(Schedules_8760!$C5941,Clg_StPt_Sch_EZ!$B$4:$B$27,0),MATCH(Schedules_8760!$F5941,Clg_StPt_Sch_EZ!$C$3:$I$3,0)),"F","C")</f>
        <v>25.555555555555554</v>
      </c>
      <c r="K5941" s="34">
        <f>CONVERT(INDEX(Clg_StPt_Sch_EZ!$C$31:$I$54,MATCH(Schedules_8760!$C5941,Clg_StPt_Sch_EZ!$B$31:$B$54,0),MATCH(Schedules_8760!$F5941,Clg_StPt_Sch_EZ!$C$30:$I$30,0)),"F","C")</f>
        <v>25</v>
      </c>
      <c r="L5941" s="34">
        <f>CONVERT(INDEX(DHW_StPt_Sch_EZ!$C$4:$I$27,MATCH(Schedules_8760!$C5941,DHW_StPt_Sch_EZ!$B$4:$B$27,0),MATCH(Schedules_8760!$F5941,DHW_StPt_Sch_EZ!$C$3:$I$3,0)),"F","C")</f>
        <v>53.333333333333329</v>
      </c>
      <c r="M5941" s="34">
        <f>CONVERT(INDEX(DHW_StPt_Sch_EZ!$C$31:$I$54,MATCH(Schedules_8760!$C5941,DHW_StPt_Sch_EZ!$B$31:$B$54,0),MATCH(Schedules_8760!$F5941,DHW_StPt_Sch_EZ!$C$30:$I$30,0)),"F","C")</f>
        <v>53.333333333333329</v>
      </c>
      <c r="N5941" s="12"/>
      <c r="O5941" s="12"/>
      <c r="P5941" s="12"/>
    </row>
    <row r="5942" spans="1:16" x14ac:dyDescent="0.25">
      <c r="A5942" s="35">
        <v>5941</v>
      </c>
      <c r="B5942" s="89">
        <v>248.5</v>
      </c>
      <c r="C5942" s="35">
        <f t="shared" si="460"/>
        <v>13</v>
      </c>
      <c r="D5942" s="35">
        <f t="shared" si="463"/>
        <v>248</v>
      </c>
      <c r="E5942" s="35">
        <f t="shared" si="464"/>
        <v>3</v>
      </c>
      <c r="F5942" s="35" t="str">
        <f t="shared" si="461"/>
        <v>Tuesday</v>
      </c>
      <c r="G5942" s="35">
        <f t="shared" si="462"/>
        <v>9</v>
      </c>
      <c r="H5942" s="34">
        <f>CONVERT(INDEX(Htg_StPt_Sch_EZ!$C$4:$I$27,MATCH(Schedules_8760!$C5942,Htg_StPt_Sch_EZ!$B$4:$B$27,0),MATCH(Schedules_8760!$F5942,Htg_StPt_Sch_EZ!$C$3:$I$3,0)),"F","C")</f>
        <v>20.555555555555554</v>
      </c>
      <c r="I5942" s="34">
        <f>CONVERT(INDEX(Htg_StPt_Sch_EZ!$C$31:$I$54,MATCH(Schedules_8760!$C5942,Htg_StPt_Sch_EZ!$B$31:$B$54,0),MATCH(Schedules_8760!$F5942,Htg_StPt_Sch_EZ!$C$30:$I$30,0)),"F","C")</f>
        <v>19.444444444444443</v>
      </c>
      <c r="J5942" s="34">
        <f>CONVERT(INDEX(Clg_StPt_Sch_EZ!$C$4:$I$27,MATCH(Schedules_8760!$C5942,Clg_StPt_Sch_EZ!$B$4:$B$27,0),MATCH(Schedules_8760!$F5942,Clg_StPt_Sch_EZ!$C$3:$I$3,0)),"F","C")</f>
        <v>25.555555555555554</v>
      </c>
      <c r="K5942" s="34">
        <f>CONVERT(INDEX(Clg_StPt_Sch_EZ!$C$31:$I$54,MATCH(Schedules_8760!$C5942,Clg_StPt_Sch_EZ!$B$31:$B$54,0),MATCH(Schedules_8760!$F5942,Clg_StPt_Sch_EZ!$C$30:$I$30,0)),"F","C")</f>
        <v>25</v>
      </c>
      <c r="L5942" s="34">
        <f>CONVERT(INDEX(DHW_StPt_Sch_EZ!$C$4:$I$27,MATCH(Schedules_8760!$C5942,DHW_StPt_Sch_EZ!$B$4:$B$27,0),MATCH(Schedules_8760!$F5942,DHW_StPt_Sch_EZ!$C$3:$I$3,0)),"F","C")</f>
        <v>53.333333333333329</v>
      </c>
      <c r="M5942" s="34">
        <f>CONVERT(INDEX(DHW_StPt_Sch_EZ!$C$31:$I$54,MATCH(Schedules_8760!$C5942,DHW_StPt_Sch_EZ!$B$31:$B$54,0),MATCH(Schedules_8760!$F5942,DHW_StPt_Sch_EZ!$C$30:$I$30,0)),"F","C")</f>
        <v>53.333333333333329</v>
      </c>
      <c r="N5942" s="12"/>
      <c r="O5942" s="12"/>
      <c r="P5942" s="12"/>
    </row>
    <row r="5943" spans="1:16" x14ac:dyDescent="0.25">
      <c r="A5943" s="35">
        <v>5942</v>
      </c>
      <c r="B5943" s="89">
        <v>248.54166666666671</v>
      </c>
      <c r="C5943" s="35">
        <f t="shared" si="460"/>
        <v>14</v>
      </c>
      <c r="D5943" s="35">
        <f t="shared" si="463"/>
        <v>248</v>
      </c>
      <c r="E5943" s="35">
        <f t="shared" si="464"/>
        <v>3</v>
      </c>
      <c r="F5943" s="35" t="str">
        <f t="shared" si="461"/>
        <v>Tuesday</v>
      </c>
      <c r="G5943" s="35">
        <f t="shared" si="462"/>
        <v>9</v>
      </c>
      <c r="H5943" s="34">
        <f>CONVERT(INDEX(Htg_StPt_Sch_EZ!$C$4:$I$27,MATCH(Schedules_8760!$C5943,Htg_StPt_Sch_EZ!$B$4:$B$27,0),MATCH(Schedules_8760!$F5943,Htg_StPt_Sch_EZ!$C$3:$I$3,0)),"F","C")</f>
        <v>20.555555555555554</v>
      </c>
      <c r="I5943" s="34">
        <f>CONVERT(INDEX(Htg_StPt_Sch_EZ!$C$31:$I$54,MATCH(Schedules_8760!$C5943,Htg_StPt_Sch_EZ!$B$31:$B$54,0),MATCH(Schedules_8760!$F5943,Htg_StPt_Sch_EZ!$C$30:$I$30,0)),"F","C")</f>
        <v>19.444444444444443</v>
      </c>
      <c r="J5943" s="34">
        <f>CONVERT(INDEX(Clg_StPt_Sch_EZ!$C$4:$I$27,MATCH(Schedules_8760!$C5943,Clg_StPt_Sch_EZ!$B$4:$B$27,0),MATCH(Schedules_8760!$F5943,Clg_StPt_Sch_EZ!$C$3:$I$3,0)),"F","C")</f>
        <v>25.555555555555554</v>
      </c>
      <c r="K5943" s="34">
        <f>CONVERT(INDEX(Clg_StPt_Sch_EZ!$C$31:$I$54,MATCH(Schedules_8760!$C5943,Clg_StPt_Sch_EZ!$B$31:$B$54,0),MATCH(Schedules_8760!$F5943,Clg_StPt_Sch_EZ!$C$30:$I$30,0)),"F","C")</f>
        <v>25</v>
      </c>
      <c r="L5943" s="34">
        <f>CONVERT(INDEX(DHW_StPt_Sch_EZ!$C$4:$I$27,MATCH(Schedules_8760!$C5943,DHW_StPt_Sch_EZ!$B$4:$B$27,0),MATCH(Schedules_8760!$F5943,DHW_StPt_Sch_EZ!$C$3:$I$3,0)),"F","C")</f>
        <v>53.333333333333329</v>
      </c>
      <c r="M5943" s="34">
        <f>CONVERT(INDEX(DHW_StPt_Sch_EZ!$C$31:$I$54,MATCH(Schedules_8760!$C5943,DHW_StPt_Sch_EZ!$B$31:$B$54,0),MATCH(Schedules_8760!$F5943,DHW_StPt_Sch_EZ!$C$30:$I$30,0)),"F","C")</f>
        <v>53.333333333333329</v>
      </c>
      <c r="N5943" s="12"/>
      <c r="O5943" s="12"/>
      <c r="P5943" s="12"/>
    </row>
    <row r="5944" spans="1:16" x14ac:dyDescent="0.25">
      <c r="A5944" s="35">
        <v>5943</v>
      </c>
      <c r="B5944" s="89">
        <v>248.58333333333329</v>
      </c>
      <c r="C5944" s="35">
        <f t="shared" si="460"/>
        <v>15</v>
      </c>
      <c r="D5944" s="35">
        <f t="shared" si="463"/>
        <v>248</v>
      </c>
      <c r="E5944" s="35">
        <f t="shared" si="464"/>
        <v>3</v>
      </c>
      <c r="F5944" s="35" t="str">
        <f t="shared" si="461"/>
        <v>Tuesday</v>
      </c>
      <c r="G5944" s="35">
        <f t="shared" si="462"/>
        <v>9</v>
      </c>
      <c r="H5944" s="34">
        <f>CONVERT(INDEX(Htg_StPt_Sch_EZ!$C$4:$I$27,MATCH(Schedules_8760!$C5944,Htg_StPt_Sch_EZ!$B$4:$B$27,0),MATCH(Schedules_8760!$F5944,Htg_StPt_Sch_EZ!$C$3:$I$3,0)),"F","C")</f>
        <v>20.555555555555554</v>
      </c>
      <c r="I5944" s="34">
        <f>CONVERT(INDEX(Htg_StPt_Sch_EZ!$C$31:$I$54,MATCH(Schedules_8760!$C5944,Htg_StPt_Sch_EZ!$B$31:$B$54,0),MATCH(Schedules_8760!$F5944,Htg_StPt_Sch_EZ!$C$30:$I$30,0)),"F","C")</f>
        <v>21.111111111111111</v>
      </c>
      <c r="J5944" s="34">
        <f>CONVERT(INDEX(Clg_StPt_Sch_EZ!$C$4:$I$27,MATCH(Schedules_8760!$C5944,Clg_StPt_Sch_EZ!$B$4:$B$27,0),MATCH(Schedules_8760!$F5944,Clg_StPt_Sch_EZ!$C$3:$I$3,0)),"F","C")</f>
        <v>25.555555555555554</v>
      </c>
      <c r="K5944" s="34">
        <f>CONVERT(INDEX(Clg_StPt_Sch_EZ!$C$31:$I$54,MATCH(Schedules_8760!$C5944,Clg_StPt_Sch_EZ!$B$31:$B$54,0),MATCH(Schedules_8760!$F5944,Clg_StPt_Sch_EZ!$C$30:$I$30,0)),"F","C")</f>
        <v>25</v>
      </c>
      <c r="L5944" s="34">
        <f>CONVERT(INDEX(DHW_StPt_Sch_EZ!$C$4:$I$27,MATCH(Schedules_8760!$C5944,DHW_StPt_Sch_EZ!$B$4:$B$27,0),MATCH(Schedules_8760!$F5944,DHW_StPt_Sch_EZ!$C$3:$I$3,0)),"F","C")</f>
        <v>53.333333333333329</v>
      </c>
      <c r="M5944" s="34">
        <f>CONVERT(INDEX(DHW_StPt_Sch_EZ!$C$31:$I$54,MATCH(Schedules_8760!$C5944,DHW_StPt_Sch_EZ!$B$31:$B$54,0),MATCH(Schedules_8760!$F5944,DHW_StPt_Sch_EZ!$C$30:$I$30,0)),"F","C")</f>
        <v>53.333333333333329</v>
      </c>
      <c r="N5944" s="12"/>
      <c r="O5944" s="12"/>
      <c r="P5944" s="12"/>
    </row>
    <row r="5945" spans="1:16" x14ac:dyDescent="0.25">
      <c r="A5945" s="35">
        <v>5944</v>
      </c>
      <c r="B5945" s="89">
        <v>248.625</v>
      </c>
      <c r="C5945" s="35">
        <f t="shared" si="460"/>
        <v>16</v>
      </c>
      <c r="D5945" s="35">
        <f t="shared" si="463"/>
        <v>248</v>
      </c>
      <c r="E5945" s="35">
        <f t="shared" si="464"/>
        <v>3</v>
      </c>
      <c r="F5945" s="35" t="str">
        <f t="shared" si="461"/>
        <v>Tuesday</v>
      </c>
      <c r="G5945" s="35">
        <f t="shared" si="462"/>
        <v>9</v>
      </c>
      <c r="H5945" s="34">
        <f>CONVERT(INDEX(Htg_StPt_Sch_EZ!$C$4:$I$27,MATCH(Schedules_8760!$C5945,Htg_StPt_Sch_EZ!$B$4:$B$27,0),MATCH(Schedules_8760!$F5945,Htg_StPt_Sch_EZ!$C$3:$I$3,0)),"F","C")</f>
        <v>20.555555555555554</v>
      </c>
      <c r="I5945" s="34">
        <f>CONVERT(INDEX(Htg_StPt_Sch_EZ!$C$31:$I$54,MATCH(Schedules_8760!$C5945,Htg_StPt_Sch_EZ!$B$31:$B$54,0),MATCH(Schedules_8760!$F5945,Htg_StPt_Sch_EZ!$C$30:$I$30,0)),"F","C")</f>
        <v>21.111111111111111</v>
      </c>
      <c r="J5945" s="34">
        <f>CONVERT(INDEX(Clg_StPt_Sch_EZ!$C$4:$I$27,MATCH(Schedules_8760!$C5945,Clg_StPt_Sch_EZ!$B$4:$B$27,0),MATCH(Schedules_8760!$F5945,Clg_StPt_Sch_EZ!$C$3:$I$3,0)),"F","C")</f>
        <v>25.555555555555554</v>
      </c>
      <c r="K5945" s="34">
        <f>CONVERT(INDEX(Clg_StPt_Sch_EZ!$C$31:$I$54,MATCH(Schedules_8760!$C5945,Clg_StPt_Sch_EZ!$B$31:$B$54,0),MATCH(Schedules_8760!$F5945,Clg_StPt_Sch_EZ!$C$30:$I$30,0)),"F","C")</f>
        <v>25</v>
      </c>
      <c r="L5945" s="34">
        <f>CONVERT(INDEX(DHW_StPt_Sch_EZ!$C$4:$I$27,MATCH(Schedules_8760!$C5945,DHW_StPt_Sch_EZ!$B$4:$B$27,0),MATCH(Schedules_8760!$F5945,DHW_StPt_Sch_EZ!$C$3:$I$3,0)),"F","C")</f>
        <v>53.333333333333329</v>
      </c>
      <c r="M5945" s="34">
        <f>CONVERT(INDEX(DHW_StPt_Sch_EZ!$C$31:$I$54,MATCH(Schedules_8760!$C5945,DHW_StPt_Sch_EZ!$B$31:$B$54,0),MATCH(Schedules_8760!$F5945,DHW_StPt_Sch_EZ!$C$30:$I$30,0)),"F","C")</f>
        <v>53.333333333333329</v>
      </c>
      <c r="N5945" s="12"/>
      <c r="O5945" s="12"/>
      <c r="P5945" s="12"/>
    </row>
    <row r="5946" spans="1:16" x14ac:dyDescent="0.25">
      <c r="A5946" s="35">
        <v>5945</v>
      </c>
      <c r="B5946" s="89">
        <v>248.66666666666671</v>
      </c>
      <c r="C5946" s="35">
        <f t="shared" si="460"/>
        <v>17</v>
      </c>
      <c r="D5946" s="35">
        <f t="shared" si="463"/>
        <v>248</v>
      </c>
      <c r="E5946" s="35">
        <f t="shared" si="464"/>
        <v>3</v>
      </c>
      <c r="F5946" s="35" t="str">
        <f t="shared" si="461"/>
        <v>Tuesday</v>
      </c>
      <c r="G5946" s="35">
        <f t="shared" si="462"/>
        <v>9</v>
      </c>
      <c r="H5946" s="34">
        <f>CONVERT(INDEX(Htg_StPt_Sch_EZ!$C$4:$I$27,MATCH(Schedules_8760!$C5946,Htg_StPt_Sch_EZ!$B$4:$B$27,0),MATCH(Schedules_8760!$F5946,Htg_StPt_Sch_EZ!$C$3:$I$3,0)),"F","C")</f>
        <v>20.555555555555554</v>
      </c>
      <c r="I5946" s="34">
        <f>CONVERT(INDEX(Htg_StPt_Sch_EZ!$C$31:$I$54,MATCH(Schedules_8760!$C5946,Htg_StPt_Sch_EZ!$B$31:$B$54,0),MATCH(Schedules_8760!$F5946,Htg_StPt_Sch_EZ!$C$30:$I$30,0)),"F","C")</f>
        <v>17.777777777777779</v>
      </c>
      <c r="J5946" s="34">
        <f>CONVERT(INDEX(Clg_StPt_Sch_EZ!$C$4:$I$27,MATCH(Schedules_8760!$C5946,Clg_StPt_Sch_EZ!$B$4:$B$27,0),MATCH(Schedules_8760!$F5946,Clg_StPt_Sch_EZ!$C$3:$I$3,0)),"F","C")</f>
        <v>25.555555555555554</v>
      </c>
      <c r="K5946" s="34">
        <f>CONVERT(INDEX(Clg_StPt_Sch_EZ!$C$31:$I$54,MATCH(Schedules_8760!$C5946,Clg_StPt_Sch_EZ!$B$31:$B$54,0),MATCH(Schedules_8760!$F5946,Clg_StPt_Sch_EZ!$C$30:$I$30,0)),"F","C")</f>
        <v>25</v>
      </c>
      <c r="L5946" s="34">
        <f>CONVERT(INDEX(DHW_StPt_Sch_EZ!$C$4:$I$27,MATCH(Schedules_8760!$C5946,DHW_StPt_Sch_EZ!$B$4:$B$27,0),MATCH(Schedules_8760!$F5946,DHW_StPt_Sch_EZ!$C$3:$I$3,0)),"F","C")</f>
        <v>53.333333333333329</v>
      </c>
      <c r="M5946" s="34">
        <f>CONVERT(INDEX(DHW_StPt_Sch_EZ!$C$31:$I$54,MATCH(Schedules_8760!$C5946,DHW_StPt_Sch_EZ!$B$31:$B$54,0),MATCH(Schedules_8760!$F5946,DHW_StPt_Sch_EZ!$C$30:$I$30,0)),"F","C")</f>
        <v>53.333333333333329</v>
      </c>
      <c r="N5946" s="12"/>
      <c r="O5946" s="12"/>
      <c r="P5946" s="12"/>
    </row>
    <row r="5947" spans="1:16" x14ac:dyDescent="0.25">
      <c r="A5947" s="35">
        <v>5946</v>
      </c>
      <c r="B5947" s="89">
        <v>248.70833333333329</v>
      </c>
      <c r="C5947" s="35">
        <f t="shared" si="460"/>
        <v>18</v>
      </c>
      <c r="D5947" s="35">
        <f t="shared" si="463"/>
        <v>248</v>
      </c>
      <c r="E5947" s="35">
        <f t="shared" si="464"/>
        <v>3</v>
      </c>
      <c r="F5947" s="35" t="str">
        <f t="shared" si="461"/>
        <v>Tuesday</v>
      </c>
      <c r="G5947" s="35">
        <f t="shared" si="462"/>
        <v>9</v>
      </c>
      <c r="H5947" s="34">
        <f>CONVERT(INDEX(Htg_StPt_Sch_EZ!$C$4:$I$27,MATCH(Schedules_8760!$C5947,Htg_StPt_Sch_EZ!$B$4:$B$27,0),MATCH(Schedules_8760!$F5947,Htg_StPt_Sch_EZ!$C$3:$I$3,0)),"F","C")</f>
        <v>20.555555555555554</v>
      </c>
      <c r="I5947" s="34">
        <f>CONVERT(INDEX(Htg_StPt_Sch_EZ!$C$31:$I$54,MATCH(Schedules_8760!$C5947,Htg_StPt_Sch_EZ!$B$31:$B$54,0),MATCH(Schedules_8760!$F5947,Htg_StPt_Sch_EZ!$C$30:$I$30,0)),"F","C")</f>
        <v>17.777777777777779</v>
      </c>
      <c r="J5947" s="34">
        <f>CONVERT(INDEX(Clg_StPt_Sch_EZ!$C$4:$I$27,MATCH(Schedules_8760!$C5947,Clg_StPt_Sch_EZ!$B$4:$B$27,0),MATCH(Schedules_8760!$F5947,Clg_StPt_Sch_EZ!$C$3:$I$3,0)),"F","C")</f>
        <v>25.555555555555554</v>
      </c>
      <c r="K5947" s="34">
        <f>CONVERT(INDEX(Clg_StPt_Sch_EZ!$C$31:$I$54,MATCH(Schedules_8760!$C5947,Clg_StPt_Sch_EZ!$B$31:$B$54,0),MATCH(Schedules_8760!$F5947,Clg_StPt_Sch_EZ!$C$30:$I$30,0)),"F","C")</f>
        <v>28.333333333333332</v>
      </c>
      <c r="L5947" s="34">
        <f>CONVERT(INDEX(DHW_StPt_Sch_EZ!$C$4:$I$27,MATCH(Schedules_8760!$C5947,DHW_StPt_Sch_EZ!$B$4:$B$27,0),MATCH(Schedules_8760!$F5947,DHW_StPt_Sch_EZ!$C$3:$I$3,0)),"F","C")</f>
        <v>53.333333333333329</v>
      </c>
      <c r="M5947" s="34">
        <f>CONVERT(INDEX(DHW_StPt_Sch_EZ!$C$31:$I$54,MATCH(Schedules_8760!$C5947,DHW_StPt_Sch_EZ!$B$31:$B$54,0),MATCH(Schedules_8760!$F5947,DHW_StPt_Sch_EZ!$C$30:$I$30,0)),"F","C")</f>
        <v>53.333333333333329</v>
      </c>
      <c r="N5947" s="12"/>
      <c r="O5947" s="12"/>
      <c r="P5947" s="12"/>
    </row>
    <row r="5948" spans="1:16" x14ac:dyDescent="0.25">
      <c r="A5948" s="35">
        <v>5947</v>
      </c>
      <c r="B5948" s="89">
        <v>248.75</v>
      </c>
      <c r="C5948" s="35">
        <f t="shared" si="460"/>
        <v>19</v>
      </c>
      <c r="D5948" s="35">
        <f t="shared" si="463"/>
        <v>248</v>
      </c>
      <c r="E5948" s="35">
        <f t="shared" si="464"/>
        <v>3</v>
      </c>
      <c r="F5948" s="35" t="str">
        <f t="shared" si="461"/>
        <v>Tuesday</v>
      </c>
      <c r="G5948" s="35">
        <f t="shared" si="462"/>
        <v>9</v>
      </c>
      <c r="H5948" s="34">
        <f>CONVERT(INDEX(Htg_StPt_Sch_EZ!$C$4:$I$27,MATCH(Schedules_8760!$C5948,Htg_StPt_Sch_EZ!$B$4:$B$27,0),MATCH(Schedules_8760!$F5948,Htg_StPt_Sch_EZ!$C$3:$I$3,0)),"F","C")</f>
        <v>20.555555555555554</v>
      </c>
      <c r="I5948" s="34">
        <f>CONVERT(INDEX(Htg_StPt_Sch_EZ!$C$31:$I$54,MATCH(Schedules_8760!$C5948,Htg_StPt_Sch_EZ!$B$31:$B$54,0),MATCH(Schedules_8760!$F5948,Htg_StPt_Sch_EZ!$C$30:$I$30,0)),"F","C")</f>
        <v>18.333333333333332</v>
      </c>
      <c r="J5948" s="34">
        <f>CONVERT(INDEX(Clg_StPt_Sch_EZ!$C$4:$I$27,MATCH(Schedules_8760!$C5948,Clg_StPt_Sch_EZ!$B$4:$B$27,0),MATCH(Schedules_8760!$F5948,Clg_StPt_Sch_EZ!$C$3:$I$3,0)),"F","C")</f>
        <v>25.555555555555554</v>
      </c>
      <c r="K5948" s="34">
        <f>CONVERT(INDEX(Clg_StPt_Sch_EZ!$C$31:$I$54,MATCH(Schedules_8760!$C5948,Clg_StPt_Sch_EZ!$B$31:$B$54,0),MATCH(Schedules_8760!$F5948,Clg_StPt_Sch_EZ!$C$30:$I$30,0)),"F","C")</f>
        <v>28.333333333333332</v>
      </c>
      <c r="L5948" s="34">
        <f>CONVERT(INDEX(DHW_StPt_Sch_EZ!$C$4:$I$27,MATCH(Schedules_8760!$C5948,DHW_StPt_Sch_EZ!$B$4:$B$27,0),MATCH(Schedules_8760!$F5948,DHW_StPt_Sch_EZ!$C$3:$I$3,0)),"F","C")</f>
        <v>53.333333333333329</v>
      </c>
      <c r="M5948" s="34">
        <f>CONVERT(INDEX(DHW_StPt_Sch_EZ!$C$31:$I$54,MATCH(Schedules_8760!$C5948,DHW_StPt_Sch_EZ!$B$31:$B$54,0),MATCH(Schedules_8760!$F5948,DHW_StPt_Sch_EZ!$C$30:$I$30,0)),"F","C")</f>
        <v>53.333333333333329</v>
      </c>
      <c r="N5948" s="12"/>
      <c r="O5948" s="12"/>
      <c r="P5948" s="12"/>
    </row>
    <row r="5949" spans="1:16" x14ac:dyDescent="0.25">
      <c r="A5949" s="35">
        <v>5948</v>
      </c>
      <c r="B5949" s="89">
        <v>248.79166666666671</v>
      </c>
      <c r="C5949" s="35">
        <f t="shared" si="460"/>
        <v>20</v>
      </c>
      <c r="D5949" s="35">
        <f t="shared" si="463"/>
        <v>248</v>
      </c>
      <c r="E5949" s="35">
        <f t="shared" si="464"/>
        <v>3</v>
      </c>
      <c r="F5949" s="35" t="str">
        <f t="shared" si="461"/>
        <v>Tuesday</v>
      </c>
      <c r="G5949" s="35">
        <f t="shared" si="462"/>
        <v>9</v>
      </c>
      <c r="H5949" s="34">
        <f>CONVERT(INDEX(Htg_StPt_Sch_EZ!$C$4:$I$27,MATCH(Schedules_8760!$C5949,Htg_StPt_Sch_EZ!$B$4:$B$27,0),MATCH(Schedules_8760!$F5949,Htg_StPt_Sch_EZ!$C$3:$I$3,0)),"F","C")</f>
        <v>20.555555555555554</v>
      </c>
      <c r="I5949" s="34">
        <f>CONVERT(INDEX(Htg_StPt_Sch_EZ!$C$31:$I$54,MATCH(Schedules_8760!$C5949,Htg_StPt_Sch_EZ!$B$31:$B$54,0),MATCH(Schedules_8760!$F5949,Htg_StPt_Sch_EZ!$C$30:$I$30,0)),"F","C")</f>
        <v>18.888888888888889</v>
      </c>
      <c r="J5949" s="34">
        <f>CONVERT(INDEX(Clg_StPt_Sch_EZ!$C$4:$I$27,MATCH(Schedules_8760!$C5949,Clg_StPt_Sch_EZ!$B$4:$B$27,0),MATCH(Schedules_8760!$F5949,Clg_StPt_Sch_EZ!$C$3:$I$3,0)),"F","C")</f>
        <v>25.555555555555554</v>
      </c>
      <c r="K5949" s="34">
        <f>CONVERT(INDEX(Clg_StPt_Sch_EZ!$C$31:$I$54,MATCH(Schedules_8760!$C5949,Clg_StPt_Sch_EZ!$B$31:$B$54,0),MATCH(Schedules_8760!$F5949,Clg_StPt_Sch_EZ!$C$30:$I$30,0)),"F","C")</f>
        <v>28.333333333333332</v>
      </c>
      <c r="L5949" s="34">
        <f>CONVERT(INDEX(DHW_StPt_Sch_EZ!$C$4:$I$27,MATCH(Schedules_8760!$C5949,DHW_StPt_Sch_EZ!$B$4:$B$27,0),MATCH(Schedules_8760!$F5949,DHW_StPt_Sch_EZ!$C$3:$I$3,0)),"F","C")</f>
        <v>53.333333333333329</v>
      </c>
      <c r="M5949" s="34">
        <f>CONVERT(INDEX(DHW_StPt_Sch_EZ!$C$31:$I$54,MATCH(Schedules_8760!$C5949,DHW_StPt_Sch_EZ!$B$31:$B$54,0),MATCH(Schedules_8760!$F5949,DHW_StPt_Sch_EZ!$C$30:$I$30,0)),"F","C")</f>
        <v>53.333333333333329</v>
      </c>
      <c r="N5949" s="12"/>
      <c r="O5949" s="12"/>
      <c r="P5949" s="12"/>
    </row>
    <row r="5950" spans="1:16" x14ac:dyDescent="0.25">
      <c r="A5950" s="35">
        <v>5949</v>
      </c>
      <c r="B5950" s="89">
        <v>248.83333333333329</v>
      </c>
      <c r="C5950" s="35">
        <f t="shared" si="460"/>
        <v>21</v>
      </c>
      <c r="D5950" s="35">
        <f t="shared" si="463"/>
        <v>248</v>
      </c>
      <c r="E5950" s="35">
        <f t="shared" si="464"/>
        <v>3</v>
      </c>
      <c r="F5950" s="35" t="str">
        <f t="shared" si="461"/>
        <v>Tuesday</v>
      </c>
      <c r="G5950" s="35">
        <f t="shared" si="462"/>
        <v>9</v>
      </c>
      <c r="H5950" s="34">
        <f>CONVERT(INDEX(Htg_StPt_Sch_EZ!$C$4:$I$27,MATCH(Schedules_8760!$C5950,Htg_StPt_Sch_EZ!$B$4:$B$27,0),MATCH(Schedules_8760!$F5950,Htg_StPt_Sch_EZ!$C$3:$I$3,0)),"F","C")</f>
        <v>20.555555555555554</v>
      </c>
      <c r="I5950" s="34">
        <f>CONVERT(INDEX(Htg_StPt_Sch_EZ!$C$31:$I$54,MATCH(Schedules_8760!$C5950,Htg_StPt_Sch_EZ!$B$31:$B$54,0),MATCH(Schedules_8760!$F5950,Htg_StPt_Sch_EZ!$C$30:$I$30,0)),"F","C")</f>
        <v>19.444444444444443</v>
      </c>
      <c r="J5950" s="34">
        <f>CONVERT(INDEX(Clg_StPt_Sch_EZ!$C$4:$I$27,MATCH(Schedules_8760!$C5950,Clg_StPt_Sch_EZ!$B$4:$B$27,0),MATCH(Schedules_8760!$F5950,Clg_StPt_Sch_EZ!$C$3:$I$3,0)),"F","C")</f>
        <v>25.555555555555554</v>
      </c>
      <c r="K5950" s="34">
        <f>CONVERT(INDEX(Clg_StPt_Sch_EZ!$C$31:$I$54,MATCH(Schedules_8760!$C5950,Clg_StPt_Sch_EZ!$B$31:$B$54,0),MATCH(Schedules_8760!$F5950,Clg_StPt_Sch_EZ!$C$30:$I$30,0)),"F","C")</f>
        <v>28.333333333333332</v>
      </c>
      <c r="L5950" s="34">
        <f>CONVERT(INDEX(DHW_StPt_Sch_EZ!$C$4:$I$27,MATCH(Schedules_8760!$C5950,DHW_StPt_Sch_EZ!$B$4:$B$27,0),MATCH(Schedules_8760!$F5950,DHW_StPt_Sch_EZ!$C$3:$I$3,0)),"F","C")</f>
        <v>53.333333333333329</v>
      </c>
      <c r="M5950" s="34">
        <f>CONVERT(INDEX(DHW_StPt_Sch_EZ!$C$31:$I$54,MATCH(Schedules_8760!$C5950,DHW_StPt_Sch_EZ!$B$31:$B$54,0),MATCH(Schedules_8760!$F5950,DHW_StPt_Sch_EZ!$C$30:$I$30,0)),"F","C")</f>
        <v>53.333333333333329</v>
      </c>
      <c r="N5950" s="12"/>
      <c r="O5950" s="12"/>
      <c r="P5950" s="12"/>
    </row>
    <row r="5951" spans="1:16" x14ac:dyDescent="0.25">
      <c r="A5951" s="35">
        <v>5950</v>
      </c>
      <c r="B5951" s="89">
        <v>248.875</v>
      </c>
      <c r="C5951" s="35">
        <f t="shared" si="460"/>
        <v>22</v>
      </c>
      <c r="D5951" s="35">
        <f t="shared" si="463"/>
        <v>248</v>
      </c>
      <c r="E5951" s="35">
        <f t="shared" si="464"/>
        <v>3</v>
      </c>
      <c r="F5951" s="35" t="str">
        <f t="shared" si="461"/>
        <v>Tuesday</v>
      </c>
      <c r="G5951" s="35">
        <f t="shared" si="462"/>
        <v>9</v>
      </c>
      <c r="H5951" s="34">
        <f>CONVERT(INDEX(Htg_StPt_Sch_EZ!$C$4:$I$27,MATCH(Schedules_8760!$C5951,Htg_StPt_Sch_EZ!$B$4:$B$27,0),MATCH(Schedules_8760!$F5951,Htg_StPt_Sch_EZ!$C$3:$I$3,0)),"F","C")</f>
        <v>20.555555555555554</v>
      </c>
      <c r="I5951" s="34">
        <f>CONVERT(INDEX(Htg_StPt_Sch_EZ!$C$31:$I$54,MATCH(Schedules_8760!$C5951,Htg_StPt_Sch_EZ!$B$31:$B$54,0),MATCH(Schedules_8760!$F5951,Htg_StPt_Sch_EZ!$C$30:$I$30,0)),"F","C")</f>
        <v>19.444444444444443</v>
      </c>
      <c r="J5951" s="34">
        <f>CONVERT(INDEX(Clg_StPt_Sch_EZ!$C$4:$I$27,MATCH(Schedules_8760!$C5951,Clg_StPt_Sch_EZ!$B$4:$B$27,0),MATCH(Schedules_8760!$F5951,Clg_StPt_Sch_EZ!$C$3:$I$3,0)),"F","C")</f>
        <v>25.555555555555554</v>
      </c>
      <c r="K5951" s="34">
        <f>CONVERT(INDEX(Clg_StPt_Sch_EZ!$C$31:$I$54,MATCH(Schedules_8760!$C5951,Clg_StPt_Sch_EZ!$B$31:$B$54,0),MATCH(Schedules_8760!$F5951,Clg_StPt_Sch_EZ!$C$30:$I$30,0)),"F","C")</f>
        <v>28.333333333333332</v>
      </c>
      <c r="L5951" s="34">
        <f>CONVERT(INDEX(DHW_StPt_Sch_EZ!$C$4:$I$27,MATCH(Schedules_8760!$C5951,DHW_StPt_Sch_EZ!$B$4:$B$27,0),MATCH(Schedules_8760!$F5951,DHW_StPt_Sch_EZ!$C$3:$I$3,0)),"F","C")</f>
        <v>53.333333333333329</v>
      </c>
      <c r="M5951" s="34">
        <f>CONVERT(INDEX(DHW_StPt_Sch_EZ!$C$31:$I$54,MATCH(Schedules_8760!$C5951,DHW_StPt_Sch_EZ!$B$31:$B$54,0),MATCH(Schedules_8760!$F5951,DHW_StPt_Sch_EZ!$C$30:$I$30,0)),"F","C")</f>
        <v>53.333333333333329</v>
      </c>
      <c r="N5951" s="12"/>
      <c r="O5951" s="12"/>
      <c r="P5951" s="12"/>
    </row>
    <row r="5952" spans="1:16" x14ac:dyDescent="0.25">
      <c r="A5952" s="35">
        <v>5951</v>
      </c>
      <c r="B5952" s="89">
        <v>248.91666666666671</v>
      </c>
      <c r="C5952" s="35">
        <f t="shared" si="460"/>
        <v>23</v>
      </c>
      <c r="D5952" s="35">
        <f t="shared" si="463"/>
        <v>248</v>
      </c>
      <c r="E5952" s="35">
        <f t="shared" si="464"/>
        <v>3</v>
      </c>
      <c r="F5952" s="35" t="str">
        <f t="shared" si="461"/>
        <v>Tuesday</v>
      </c>
      <c r="G5952" s="35">
        <f t="shared" si="462"/>
        <v>9</v>
      </c>
      <c r="H5952" s="34">
        <f>CONVERT(INDEX(Htg_StPt_Sch_EZ!$C$4:$I$27,MATCH(Schedules_8760!$C5952,Htg_StPt_Sch_EZ!$B$4:$B$27,0),MATCH(Schedules_8760!$F5952,Htg_StPt_Sch_EZ!$C$3:$I$3,0)),"F","C")</f>
        <v>20.555555555555554</v>
      </c>
      <c r="I5952" s="34">
        <f>CONVERT(INDEX(Htg_StPt_Sch_EZ!$C$31:$I$54,MATCH(Schedules_8760!$C5952,Htg_StPt_Sch_EZ!$B$31:$B$54,0),MATCH(Schedules_8760!$F5952,Htg_StPt_Sch_EZ!$C$30:$I$30,0)),"F","C")</f>
        <v>19.444444444444443</v>
      </c>
      <c r="J5952" s="34">
        <f>CONVERT(INDEX(Clg_StPt_Sch_EZ!$C$4:$I$27,MATCH(Schedules_8760!$C5952,Clg_StPt_Sch_EZ!$B$4:$B$27,0),MATCH(Schedules_8760!$F5952,Clg_StPt_Sch_EZ!$C$3:$I$3,0)),"F","C")</f>
        <v>25.555555555555554</v>
      </c>
      <c r="K5952" s="34">
        <f>CONVERT(INDEX(Clg_StPt_Sch_EZ!$C$31:$I$54,MATCH(Schedules_8760!$C5952,Clg_StPt_Sch_EZ!$B$31:$B$54,0),MATCH(Schedules_8760!$F5952,Clg_StPt_Sch_EZ!$C$30:$I$30,0)),"F","C")</f>
        <v>28.333333333333332</v>
      </c>
      <c r="L5952" s="34">
        <f>CONVERT(INDEX(DHW_StPt_Sch_EZ!$C$4:$I$27,MATCH(Schedules_8760!$C5952,DHW_StPt_Sch_EZ!$B$4:$B$27,0),MATCH(Schedules_8760!$F5952,DHW_StPt_Sch_EZ!$C$3:$I$3,0)),"F","C")</f>
        <v>53.333333333333329</v>
      </c>
      <c r="M5952" s="34">
        <f>CONVERT(INDEX(DHW_StPt_Sch_EZ!$C$31:$I$54,MATCH(Schedules_8760!$C5952,DHW_StPt_Sch_EZ!$B$31:$B$54,0),MATCH(Schedules_8760!$F5952,DHW_StPt_Sch_EZ!$C$30:$I$30,0)),"F","C")</f>
        <v>53.333333333333329</v>
      </c>
      <c r="N5952" s="12"/>
      <c r="O5952" s="12"/>
      <c r="P5952" s="12"/>
    </row>
    <row r="5953" spans="1:16" x14ac:dyDescent="0.25">
      <c r="A5953" s="35">
        <v>5952</v>
      </c>
      <c r="B5953" s="89">
        <v>248.95833333333329</v>
      </c>
      <c r="C5953" s="35">
        <f t="shared" si="460"/>
        <v>24</v>
      </c>
      <c r="D5953" s="35">
        <f t="shared" si="463"/>
        <v>248</v>
      </c>
      <c r="E5953" s="35">
        <f t="shared" si="464"/>
        <v>3</v>
      </c>
      <c r="F5953" s="35" t="str">
        <f t="shared" si="461"/>
        <v>Tuesday</v>
      </c>
      <c r="G5953" s="35">
        <f t="shared" si="462"/>
        <v>9</v>
      </c>
      <c r="H5953" s="34">
        <f>CONVERT(INDEX(Htg_StPt_Sch_EZ!$C$4:$I$27,MATCH(Schedules_8760!$C5953,Htg_StPt_Sch_EZ!$B$4:$B$27,0),MATCH(Schedules_8760!$F5953,Htg_StPt_Sch_EZ!$C$3:$I$3,0)),"F","C")</f>
        <v>20.555555555555554</v>
      </c>
      <c r="I5953" s="34">
        <f>CONVERT(INDEX(Htg_StPt_Sch_EZ!$C$31:$I$54,MATCH(Schedules_8760!$C5953,Htg_StPt_Sch_EZ!$B$31:$B$54,0),MATCH(Schedules_8760!$F5953,Htg_StPt_Sch_EZ!$C$30:$I$30,0)),"F","C")</f>
        <v>19.444444444444443</v>
      </c>
      <c r="J5953" s="34">
        <f>CONVERT(INDEX(Clg_StPt_Sch_EZ!$C$4:$I$27,MATCH(Schedules_8760!$C5953,Clg_StPt_Sch_EZ!$B$4:$B$27,0),MATCH(Schedules_8760!$F5953,Clg_StPt_Sch_EZ!$C$3:$I$3,0)),"F","C")</f>
        <v>25.555555555555554</v>
      </c>
      <c r="K5953" s="34">
        <f>CONVERT(INDEX(Clg_StPt_Sch_EZ!$C$31:$I$54,MATCH(Schedules_8760!$C5953,Clg_StPt_Sch_EZ!$B$31:$B$54,0),MATCH(Schedules_8760!$F5953,Clg_StPt_Sch_EZ!$C$30:$I$30,0)),"F","C")</f>
        <v>28.333333333333332</v>
      </c>
      <c r="L5953" s="34">
        <f>CONVERT(INDEX(DHW_StPt_Sch_EZ!$C$4:$I$27,MATCH(Schedules_8760!$C5953,DHW_StPt_Sch_EZ!$B$4:$B$27,0),MATCH(Schedules_8760!$F5953,DHW_StPt_Sch_EZ!$C$3:$I$3,0)),"F","C")</f>
        <v>53.333333333333329</v>
      </c>
      <c r="M5953" s="34">
        <f>CONVERT(INDEX(DHW_StPt_Sch_EZ!$C$31:$I$54,MATCH(Schedules_8760!$C5953,DHW_StPt_Sch_EZ!$B$31:$B$54,0),MATCH(Schedules_8760!$F5953,DHW_StPt_Sch_EZ!$C$30:$I$30,0)),"F","C")</f>
        <v>53.333333333333329</v>
      </c>
      <c r="N5953" s="12"/>
      <c r="O5953" s="12"/>
      <c r="P5953" s="12"/>
    </row>
    <row r="5954" spans="1:16" x14ac:dyDescent="0.25">
      <c r="A5954" s="35">
        <v>5953</v>
      </c>
      <c r="B5954" s="89">
        <v>249</v>
      </c>
      <c r="C5954" s="35">
        <f t="shared" ref="C5954:C6017" si="465">HOUR(B5954)+1</f>
        <v>1</v>
      </c>
      <c r="D5954" s="35">
        <f t="shared" si="463"/>
        <v>249</v>
      </c>
      <c r="E5954" s="35">
        <f t="shared" si="464"/>
        <v>4</v>
      </c>
      <c r="F5954" s="35" t="str">
        <f t="shared" ref="F5954:F6017" si="466">IF(E5954=1,"Sunday",IF(E5954=2,"Monday",IF(E5954=3,"Tuesday",IF(E5954=4,"Wednesday",IF(E5954=5,"Thursday",IF(E5954=6,"Friday","Saturday"))))))</f>
        <v>Wednesday</v>
      </c>
      <c r="G5954" s="35">
        <f t="shared" ref="G5954:G6017" si="467">MONTH(B5954)</f>
        <v>9</v>
      </c>
      <c r="H5954" s="34">
        <f>CONVERT(INDEX(Htg_StPt_Sch_EZ!$C$4:$I$27,MATCH(Schedules_8760!$C5954,Htg_StPt_Sch_EZ!$B$4:$B$27,0),MATCH(Schedules_8760!$F5954,Htg_StPt_Sch_EZ!$C$3:$I$3,0)),"F","C")</f>
        <v>20.555555555555554</v>
      </c>
      <c r="I5954" s="34">
        <f>CONVERT(INDEX(Htg_StPt_Sch_EZ!$C$31:$I$54,MATCH(Schedules_8760!$C5954,Htg_StPt_Sch_EZ!$B$31:$B$54,0),MATCH(Schedules_8760!$F5954,Htg_StPt_Sch_EZ!$C$30:$I$30,0)),"F","C")</f>
        <v>19.444444444444443</v>
      </c>
      <c r="J5954" s="34">
        <f>CONVERT(INDEX(Clg_StPt_Sch_EZ!$C$4:$I$27,MATCH(Schedules_8760!$C5954,Clg_StPt_Sch_EZ!$B$4:$B$27,0),MATCH(Schedules_8760!$F5954,Clg_StPt_Sch_EZ!$C$3:$I$3,0)),"F","C")</f>
        <v>25.555555555555554</v>
      </c>
      <c r="K5954" s="34">
        <f>CONVERT(INDEX(Clg_StPt_Sch_EZ!$C$31:$I$54,MATCH(Schedules_8760!$C5954,Clg_StPt_Sch_EZ!$B$31:$B$54,0),MATCH(Schedules_8760!$F5954,Clg_StPt_Sch_EZ!$C$30:$I$30,0)),"F","C")</f>
        <v>28.333333333333332</v>
      </c>
      <c r="L5954" s="34">
        <f>CONVERT(INDEX(DHW_StPt_Sch_EZ!$C$4:$I$27,MATCH(Schedules_8760!$C5954,DHW_StPt_Sch_EZ!$B$4:$B$27,0),MATCH(Schedules_8760!$F5954,DHW_StPt_Sch_EZ!$C$3:$I$3,0)),"F","C")</f>
        <v>53.333333333333329</v>
      </c>
      <c r="M5954" s="34">
        <f>CONVERT(INDEX(DHW_StPt_Sch_EZ!$C$31:$I$54,MATCH(Schedules_8760!$C5954,DHW_StPt_Sch_EZ!$B$31:$B$54,0),MATCH(Schedules_8760!$F5954,DHW_StPt_Sch_EZ!$C$30:$I$30,0)),"F","C")</f>
        <v>53.333333333333329</v>
      </c>
      <c r="N5954" s="12"/>
      <c r="O5954" s="12"/>
      <c r="P5954" s="12"/>
    </row>
    <row r="5955" spans="1:16" x14ac:dyDescent="0.25">
      <c r="A5955" s="35">
        <v>5954</v>
      </c>
      <c r="B5955" s="89">
        <v>249.04166666666671</v>
      </c>
      <c r="C5955" s="35">
        <f t="shared" si="465"/>
        <v>2</v>
      </c>
      <c r="D5955" s="35">
        <f t="shared" ref="D5955:D6018" si="468">IF(C5955=1,D5954+1,D5954)</f>
        <v>249</v>
      </c>
      <c r="E5955" s="35">
        <f t="shared" ref="E5955:E6018" si="469">IF(AND(C5955=1,E5954=7),1,IF(C5955=1,E5954+1,E5954))</f>
        <v>4</v>
      </c>
      <c r="F5955" s="35" t="str">
        <f t="shared" si="466"/>
        <v>Wednesday</v>
      </c>
      <c r="G5955" s="35">
        <f t="shared" si="467"/>
        <v>9</v>
      </c>
      <c r="H5955" s="34">
        <f>CONVERT(INDEX(Htg_StPt_Sch_EZ!$C$4:$I$27,MATCH(Schedules_8760!$C5955,Htg_StPt_Sch_EZ!$B$4:$B$27,0),MATCH(Schedules_8760!$F5955,Htg_StPt_Sch_EZ!$C$3:$I$3,0)),"F","C")</f>
        <v>20.555555555555554</v>
      </c>
      <c r="I5955" s="34">
        <f>CONVERT(INDEX(Htg_StPt_Sch_EZ!$C$31:$I$54,MATCH(Schedules_8760!$C5955,Htg_StPt_Sch_EZ!$B$31:$B$54,0),MATCH(Schedules_8760!$F5955,Htg_StPt_Sch_EZ!$C$30:$I$30,0)),"F","C")</f>
        <v>19.444444444444443</v>
      </c>
      <c r="J5955" s="34">
        <f>CONVERT(INDEX(Clg_StPt_Sch_EZ!$C$4:$I$27,MATCH(Schedules_8760!$C5955,Clg_StPt_Sch_EZ!$B$4:$B$27,0),MATCH(Schedules_8760!$F5955,Clg_StPt_Sch_EZ!$C$3:$I$3,0)),"F","C")</f>
        <v>25.555555555555554</v>
      </c>
      <c r="K5955" s="34">
        <f>CONVERT(INDEX(Clg_StPt_Sch_EZ!$C$31:$I$54,MATCH(Schedules_8760!$C5955,Clg_StPt_Sch_EZ!$B$31:$B$54,0),MATCH(Schedules_8760!$F5955,Clg_StPt_Sch_EZ!$C$30:$I$30,0)),"F","C")</f>
        <v>28.333333333333332</v>
      </c>
      <c r="L5955" s="34">
        <f>CONVERT(INDEX(DHW_StPt_Sch_EZ!$C$4:$I$27,MATCH(Schedules_8760!$C5955,DHW_StPt_Sch_EZ!$B$4:$B$27,0),MATCH(Schedules_8760!$F5955,DHW_StPt_Sch_EZ!$C$3:$I$3,0)),"F","C")</f>
        <v>53.333333333333329</v>
      </c>
      <c r="M5955" s="34">
        <f>CONVERT(INDEX(DHW_StPt_Sch_EZ!$C$31:$I$54,MATCH(Schedules_8760!$C5955,DHW_StPt_Sch_EZ!$B$31:$B$54,0),MATCH(Schedules_8760!$F5955,DHW_StPt_Sch_EZ!$C$30:$I$30,0)),"F","C")</f>
        <v>53.333333333333329</v>
      </c>
      <c r="N5955" s="12"/>
      <c r="O5955" s="12"/>
      <c r="P5955" s="12"/>
    </row>
    <row r="5956" spans="1:16" x14ac:dyDescent="0.25">
      <c r="A5956" s="35">
        <v>5955</v>
      </c>
      <c r="B5956" s="89">
        <v>249.08333333333329</v>
      </c>
      <c r="C5956" s="35">
        <f t="shared" si="465"/>
        <v>3</v>
      </c>
      <c r="D5956" s="35">
        <f t="shared" si="468"/>
        <v>249</v>
      </c>
      <c r="E5956" s="35">
        <f t="shared" si="469"/>
        <v>4</v>
      </c>
      <c r="F5956" s="35" t="str">
        <f t="shared" si="466"/>
        <v>Wednesday</v>
      </c>
      <c r="G5956" s="35">
        <f t="shared" si="467"/>
        <v>9</v>
      </c>
      <c r="H5956" s="34">
        <f>CONVERT(INDEX(Htg_StPt_Sch_EZ!$C$4:$I$27,MATCH(Schedules_8760!$C5956,Htg_StPt_Sch_EZ!$B$4:$B$27,0),MATCH(Schedules_8760!$F5956,Htg_StPt_Sch_EZ!$C$3:$I$3,0)),"F","C")</f>
        <v>20.555555555555554</v>
      </c>
      <c r="I5956" s="34">
        <f>CONVERT(INDEX(Htg_StPt_Sch_EZ!$C$31:$I$54,MATCH(Schedules_8760!$C5956,Htg_StPt_Sch_EZ!$B$31:$B$54,0),MATCH(Schedules_8760!$F5956,Htg_StPt_Sch_EZ!$C$30:$I$30,0)),"F","C")</f>
        <v>19.444444444444443</v>
      </c>
      <c r="J5956" s="34">
        <f>CONVERT(INDEX(Clg_StPt_Sch_EZ!$C$4:$I$27,MATCH(Schedules_8760!$C5956,Clg_StPt_Sch_EZ!$B$4:$B$27,0),MATCH(Schedules_8760!$F5956,Clg_StPt_Sch_EZ!$C$3:$I$3,0)),"F","C")</f>
        <v>25.555555555555554</v>
      </c>
      <c r="K5956" s="34">
        <f>CONVERT(INDEX(Clg_StPt_Sch_EZ!$C$31:$I$54,MATCH(Schedules_8760!$C5956,Clg_StPt_Sch_EZ!$B$31:$B$54,0),MATCH(Schedules_8760!$F5956,Clg_StPt_Sch_EZ!$C$30:$I$30,0)),"F","C")</f>
        <v>28.333333333333332</v>
      </c>
      <c r="L5956" s="34">
        <f>CONVERT(INDEX(DHW_StPt_Sch_EZ!$C$4:$I$27,MATCH(Schedules_8760!$C5956,DHW_StPt_Sch_EZ!$B$4:$B$27,0),MATCH(Schedules_8760!$F5956,DHW_StPt_Sch_EZ!$C$3:$I$3,0)),"F","C")</f>
        <v>53.333333333333329</v>
      </c>
      <c r="M5956" s="34">
        <f>CONVERT(INDEX(DHW_StPt_Sch_EZ!$C$31:$I$54,MATCH(Schedules_8760!$C5956,DHW_StPt_Sch_EZ!$B$31:$B$54,0),MATCH(Schedules_8760!$F5956,DHW_StPt_Sch_EZ!$C$30:$I$30,0)),"F","C")</f>
        <v>53.333333333333329</v>
      </c>
      <c r="N5956" s="12"/>
      <c r="O5956" s="12"/>
      <c r="P5956" s="12"/>
    </row>
    <row r="5957" spans="1:16" x14ac:dyDescent="0.25">
      <c r="A5957" s="35">
        <v>5956</v>
      </c>
      <c r="B5957" s="89">
        <v>249.125</v>
      </c>
      <c r="C5957" s="35">
        <f t="shared" si="465"/>
        <v>4</v>
      </c>
      <c r="D5957" s="35">
        <f t="shared" si="468"/>
        <v>249</v>
      </c>
      <c r="E5957" s="35">
        <f t="shared" si="469"/>
        <v>4</v>
      </c>
      <c r="F5957" s="35" t="str">
        <f t="shared" si="466"/>
        <v>Wednesday</v>
      </c>
      <c r="G5957" s="35">
        <f t="shared" si="467"/>
        <v>9</v>
      </c>
      <c r="H5957" s="34">
        <f>CONVERT(INDEX(Htg_StPt_Sch_EZ!$C$4:$I$27,MATCH(Schedules_8760!$C5957,Htg_StPt_Sch_EZ!$B$4:$B$27,0),MATCH(Schedules_8760!$F5957,Htg_StPt_Sch_EZ!$C$3:$I$3,0)),"F","C")</f>
        <v>20.555555555555554</v>
      </c>
      <c r="I5957" s="34">
        <f>CONVERT(INDEX(Htg_StPt_Sch_EZ!$C$31:$I$54,MATCH(Schedules_8760!$C5957,Htg_StPt_Sch_EZ!$B$31:$B$54,0),MATCH(Schedules_8760!$F5957,Htg_StPt_Sch_EZ!$C$30:$I$30,0)),"F","C")</f>
        <v>19.444444444444443</v>
      </c>
      <c r="J5957" s="34">
        <f>CONVERT(INDEX(Clg_StPt_Sch_EZ!$C$4:$I$27,MATCH(Schedules_8760!$C5957,Clg_StPt_Sch_EZ!$B$4:$B$27,0),MATCH(Schedules_8760!$F5957,Clg_StPt_Sch_EZ!$C$3:$I$3,0)),"F","C")</f>
        <v>25.555555555555554</v>
      </c>
      <c r="K5957" s="34">
        <f>CONVERT(INDEX(Clg_StPt_Sch_EZ!$C$31:$I$54,MATCH(Schedules_8760!$C5957,Clg_StPt_Sch_EZ!$B$31:$B$54,0),MATCH(Schedules_8760!$F5957,Clg_StPt_Sch_EZ!$C$30:$I$30,0)),"F","C")</f>
        <v>28.333333333333332</v>
      </c>
      <c r="L5957" s="34">
        <f>CONVERT(INDEX(DHW_StPt_Sch_EZ!$C$4:$I$27,MATCH(Schedules_8760!$C5957,DHW_StPt_Sch_EZ!$B$4:$B$27,0),MATCH(Schedules_8760!$F5957,DHW_StPt_Sch_EZ!$C$3:$I$3,0)),"F","C")</f>
        <v>53.333333333333329</v>
      </c>
      <c r="M5957" s="34">
        <f>CONVERT(INDEX(DHW_StPt_Sch_EZ!$C$31:$I$54,MATCH(Schedules_8760!$C5957,DHW_StPt_Sch_EZ!$B$31:$B$54,0),MATCH(Schedules_8760!$F5957,DHW_StPt_Sch_EZ!$C$30:$I$30,0)),"F","C")</f>
        <v>53.333333333333329</v>
      </c>
      <c r="N5957" s="12"/>
      <c r="O5957" s="12"/>
      <c r="P5957" s="12"/>
    </row>
    <row r="5958" spans="1:16" x14ac:dyDescent="0.25">
      <c r="A5958" s="35">
        <v>5957</v>
      </c>
      <c r="B5958" s="89">
        <v>249.16666666666671</v>
      </c>
      <c r="C5958" s="35">
        <f t="shared" si="465"/>
        <v>5</v>
      </c>
      <c r="D5958" s="35">
        <f t="shared" si="468"/>
        <v>249</v>
      </c>
      <c r="E5958" s="35">
        <f t="shared" si="469"/>
        <v>4</v>
      </c>
      <c r="F5958" s="35" t="str">
        <f t="shared" si="466"/>
        <v>Wednesday</v>
      </c>
      <c r="G5958" s="35">
        <f t="shared" si="467"/>
        <v>9</v>
      </c>
      <c r="H5958" s="34">
        <f>CONVERT(INDEX(Htg_StPt_Sch_EZ!$C$4:$I$27,MATCH(Schedules_8760!$C5958,Htg_StPt_Sch_EZ!$B$4:$B$27,0),MATCH(Schedules_8760!$F5958,Htg_StPt_Sch_EZ!$C$3:$I$3,0)),"F","C")</f>
        <v>20.555555555555554</v>
      </c>
      <c r="I5958" s="34">
        <f>CONVERT(INDEX(Htg_StPt_Sch_EZ!$C$31:$I$54,MATCH(Schedules_8760!$C5958,Htg_StPt_Sch_EZ!$B$31:$B$54,0),MATCH(Schedules_8760!$F5958,Htg_StPt_Sch_EZ!$C$30:$I$30,0)),"F","C")</f>
        <v>19.444444444444443</v>
      </c>
      <c r="J5958" s="34">
        <f>CONVERT(INDEX(Clg_StPt_Sch_EZ!$C$4:$I$27,MATCH(Schedules_8760!$C5958,Clg_StPt_Sch_EZ!$B$4:$B$27,0),MATCH(Schedules_8760!$F5958,Clg_StPt_Sch_EZ!$C$3:$I$3,0)),"F","C")</f>
        <v>25.555555555555554</v>
      </c>
      <c r="K5958" s="34">
        <f>CONVERT(INDEX(Clg_StPt_Sch_EZ!$C$31:$I$54,MATCH(Schedules_8760!$C5958,Clg_StPt_Sch_EZ!$B$31:$B$54,0),MATCH(Schedules_8760!$F5958,Clg_StPt_Sch_EZ!$C$30:$I$30,0)),"F","C")</f>
        <v>28.333333333333332</v>
      </c>
      <c r="L5958" s="34">
        <f>CONVERT(INDEX(DHW_StPt_Sch_EZ!$C$4:$I$27,MATCH(Schedules_8760!$C5958,DHW_StPt_Sch_EZ!$B$4:$B$27,0),MATCH(Schedules_8760!$F5958,DHW_StPt_Sch_EZ!$C$3:$I$3,0)),"F","C")</f>
        <v>53.333333333333329</v>
      </c>
      <c r="M5958" s="34">
        <f>CONVERT(INDEX(DHW_StPt_Sch_EZ!$C$31:$I$54,MATCH(Schedules_8760!$C5958,DHW_StPt_Sch_EZ!$B$31:$B$54,0),MATCH(Schedules_8760!$F5958,DHW_StPt_Sch_EZ!$C$30:$I$30,0)),"F","C")</f>
        <v>53.333333333333329</v>
      </c>
      <c r="N5958" s="12"/>
      <c r="O5958" s="12"/>
      <c r="P5958" s="12"/>
    </row>
    <row r="5959" spans="1:16" x14ac:dyDescent="0.25">
      <c r="A5959" s="35">
        <v>5958</v>
      </c>
      <c r="B5959" s="89">
        <v>249.20833333333329</v>
      </c>
      <c r="C5959" s="35">
        <f t="shared" si="465"/>
        <v>6</v>
      </c>
      <c r="D5959" s="35">
        <f t="shared" si="468"/>
        <v>249</v>
      </c>
      <c r="E5959" s="35">
        <f t="shared" si="469"/>
        <v>4</v>
      </c>
      <c r="F5959" s="35" t="str">
        <f t="shared" si="466"/>
        <v>Wednesday</v>
      </c>
      <c r="G5959" s="35">
        <f t="shared" si="467"/>
        <v>9</v>
      </c>
      <c r="H5959" s="34">
        <f>CONVERT(INDEX(Htg_StPt_Sch_EZ!$C$4:$I$27,MATCH(Schedules_8760!$C5959,Htg_StPt_Sch_EZ!$B$4:$B$27,0),MATCH(Schedules_8760!$F5959,Htg_StPt_Sch_EZ!$C$3:$I$3,0)),"F","C")</f>
        <v>20.555555555555554</v>
      </c>
      <c r="I5959" s="34">
        <f>CONVERT(INDEX(Htg_StPt_Sch_EZ!$C$31:$I$54,MATCH(Schedules_8760!$C5959,Htg_StPt_Sch_EZ!$B$31:$B$54,0),MATCH(Schedules_8760!$F5959,Htg_StPt_Sch_EZ!$C$30:$I$30,0)),"F","C")</f>
        <v>19.444444444444443</v>
      </c>
      <c r="J5959" s="34">
        <f>CONVERT(INDEX(Clg_StPt_Sch_EZ!$C$4:$I$27,MATCH(Schedules_8760!$C5959,Clg_StPt_Sch_EZ!$B$4:$B$27,0),MATCH(Schedules_8760!$F5959,Clg_StPt_Sch_EZ!$C$3:$I$3,0)),"F","C")</f>
        <v>25.555555555555554</v>
      </c>
      <c r="K5959" s="34">
        <f>CONVERT(INDEX(Clg_StPt_Sch_EZ!$C$31:$I$54,MATCH(Schedules_8760!$C5959,Clg_StPt_Sch_EZ!$B$31:$B$54,0),MATCH(Schedules_8760!$F5959,Clg_StPt_Sch_EZ!$C$30:$I$30,0)),"F","C")</f>
        <v>28.333333333333332</v>
      </c>
      <c r="L5959" s="34">
        <f>CONVERT(INDEX(DHW_StPt_Sch_EZ!$C$4:$I$27,MATCH(Schedules_8760!$C5959,DHW_StPt_Sch_EZ!$B$4:$B$27,0),MATCH(Schedules_8760!$F5959,DHW_StPt_Sch_EZ!$C$3:$I$3,0)),"F","C")</f>
        <v>53.333333333333329</v>
      </c>
      <c r="M5959" s="34">
        <f>CONVERT(INDEX(DHW_StPt_Sch_EZ!$C$31:$I$54,MATCH(Schedules_8760!$C5959,DHW_StPt_Sch_EZ!$B$31:$B$54,0),MATCH(Schedules_8760!$F5959,DHW_StPt_Sch_EZ!$C$30:$I$30,0)),"F","C")</f>
        <v>53.333333333333329</v>
      </c>
      <c r="N5959" s="12"/>
      <c r="O5959" s="12"/>
      <c r="P5959" s="12"/>
    </row>
    <row r="5960" spans="1:16" x14ac:dyDescent="0.25">
      <c r="A5960" s="35">
        <v>5959</v>
      </c>
      <c r="B5960" s="89">
        <v>249.25</v>
      </c>
      <c r="C5960" s="35">
        <f t="shared" si="465"/>
        <v>7</v>
      </c>
      <c r="D5960" s="35">
        <f t="shared" si="468"/>
        <v>249</v>
      </c>
      <c r="E5960" s="35">
        <f t="shared" si="469"/>
        <v>4</v>
      </c>
      <c r="F5960" s="35" t="str">
        <f t="shared" si="466"/>
        <v>Wednesday</v>
      </c>
      <c r="G5960" s="35">
        <f t="shared" si="467"/>
        <v>9</v>
      </c>
      <c r="H5960" s="34">
        <f>CONVERT(INDEX(Htg_StPt_Sch_EZ!$C$4:$I$27,MATCH(Schedules_8760!$C5960,Htg_StPt_Sch_EZ!$B$4:$B$27,0),MATCH(Schedules_8760!$F5960,Htg_StPt_Sch_EZ!$C$3:$I$3,0)),"F","C")</f>
        <v>20.555555555555554</v>
      </c>
      <c r="I5960" s="34">
        <f>CONVERT(INDEX(Htg_StPt_Sch_EZ!$C$31:$I$54,MATCH(Schedules_8760!$C5960,Htg_StPt_Sch_EZ!$B$31:$B$54,0),MATCH(Schedules_8760!$F5960,Htg_StPt_Sch_EZ!$C$30:$I$30,0)),"F","C")</f>
        <v>19.444444444444443</v>
      </c>
      <c r="J5960" s="34">
        <f>CONVERT(INDEX(Clg_StPt_Sch_EZ!$C$4:$I$27,MATCH(Schedules_8760!$C5960,Clg_StPt_Sch_EZ!$B$4:$B$27,0),MATCH(Schedules_8760!$F5960,Clg_StPt_Sch_EZ!$C$3:$I$3,0)),"F","C")</f>
        <v>25.555555555555554</v>
      </c>
      <c r="K5960" s="34">
        <f>CONVERT(INDEX(Clg_StPt_Sch_EZ!$C$31:$I$54,MATCH(Schedules_8760!$C5960,Clg_StPt_Sch_EZ!$B$31:$B$54,0),MATCH(Schedules_8760!$F5960,Clg_StPt_Sch_EZ!$C$30:$I$30,0)),"F","C")</f>
        <v>28.333333333333332</v>
      </c>
      <c r="L5960" s="34">
        <f>CONVERT(INDEX(DHW_StPt_Sch_EZ!$C$4:$I$27,MATCH(Schedules_8760!$C5960,DHW_StPt_Sch_EZ!$B$4:$B$27,0),MATCH(Schedules_8760!$F5960,DHW_StPt_Sch_EZ!$C$3:$I$3,0)),"F","C")</f>
        <v>53.333333333333329</v>
      </c>
      <c r="M5960" s="34">
        <f>CONVERT(INDEX(DHW_StPt_Sch_EZ!$C$31:$I$54,MATCH(Schedules_8760!$C5960,DHW_StPt_Sch_EZ!$B$31:$B$54,0),MATCH(Schedules_8760!$F5960,DHW_StPt_Sch_EZ!$C$30:$I$30,0)),"F","C")</f>
        <v>53.333333333333329</v>
      </c>
      <c r="N5960" s="12"/>
      <c r="O5960" s="12"/>
      <c r="P5960" s="12"/>
    </row>
    <row r="5961" spans="1:16" x14ac:dyDescent="0.25">
      <c r="A5961" s="35">
        <v>5960</v>
      </c>
      <c r="B5961" s="89">
        <v>249.29166666666671</v>
      </c>
      <c r="C5961" s="35">
        <f t="shared" si="465"/>
        <v>8</v>
      </c>
      <c r="D5961" s="35">
        <f t="shared" si="468"/>
        <v>249</v>
      </c>
      <c r="E5961" s="35">
        <f t="shared" si="469"/>
        <v>4</v>
      </c>
      <c r="F5961" s="35" t="str">
        <f t="shared" si="466"/>
        <v>Wednesday</v>
      </c>
      <c r="G5961" s="35">
        <f t="shared" si="467"/>
        <v>9</v>
      </c>
      <c r="H5961" s="34">
        <f>CONVERT(INDEX(Htg_StPt_Sch_EZ!$C$4:$I$27,MATCH(Schedules_8760!$C5961,Htg_StPt_Sch_EZ!$B$4:$B$27,0),MATCH(Schedules_8760!$F5961,Htg_StPt_Sch_EZ!$C$3:$I$3,0)),"F","C")</f>
        <v>20.555555555555554</v>
      </c>
      <c r="I5961" s="34">
        <f>CONVERT(INDEX(Htg_StPt_Sch_EZ!$C$31:$I$54,MATCH(Schedules_8760!$C5961,Htg_StPt_Sch_EZ!$B$31:$B$54,0),MATCH(Schedules_8760!$F5961,Htg_StPt_Sch_EZ!$C$30:$I$30,0)),"F","C")</f>
        <v>19.444444444444443</v>
      </c>
      <c r="J5961" s="34">
        <f>CONVERT(INDEX(Clg_StPt_Sch_EZ!$C$4:$I$27,MATCH(Schedules_8760!$C5961,Clg_StPt_Sch_EZ!$B$4:$B$27,0),MATCH(Schedules_8760!$F5961,Clg_StPt_Sch_EZ!$C$3:$I$3,0)),"F","C")</f>
        <v>25.555555555555554</v>
      </c>
      <c r="K5961" s="34">
        <f>CONVERT(INDEX(Clg_StPt_Sch_EZ!$C$31:$I$54,MATCH(Schedules_8760!$C5961,Clg_StPt_Sch_EZ!$B$31:$B$54,0),MATCH(Schedules_8760!$F5961,Clg_StPt_Sch_EZ!$C$30:$I$30,0)),"F","C")</f>
        <v>25</v>
      </c>
      <c r="L5961" s="34">
        <f>CONVERT(INDEX(DHW_StPt_Sch_EZ!$C$4:$I$27,MATCH(Schedules_8760!$C5961,DHW_StPt_Sch_EZ!$B$4:$B$27,0),MATCH(Schedules_8760!$F5961,DHW_StPt_Sch_EZ!$C$3:$I$3,0)),"F","C")</f>
        <v>53.333333333333329</v>
      </c>
      <c r="M5961" s="34">
        <f>CONVERT(INDEX(DHW_StPt_Sch_EZ!$C$31:$I$54,MATCH(Schedules_8760!$C5961,DHW_StPt_Sch_EZ!$B$31:$B$54,0),MATCH(Schedules_8760!$F5961,DHW_StPt_Sch_EZ!$C$30:$I$30,0)),"F","C")</f>
        <v>53.333333333333329</v>
      </c>
      <c r="N5961" s="12"/>
      <c r="O5961" s="12"/>
      <c r="P5961" s="12"/>
    </row>
    <row r="5962" spans="1:16" x14ac:dyDescent="0.25">
      <c r="A5962" s="35">
        <v>5961</v>
      </c>
      <c r="B5962" s="89">
        <v>249.33333333333329</v>
      </c>
      <c r="C5962" s="35">
        <f t="shared" si="465"/>
        <v>9</v>
      </c>
      <c r="D5962" s="35">
        <f t="shared" si="468"/>
        <v>249</v>
      </c>
      <c r="E5962" s="35">
        <f t="shared" si="469"/>
        <v>4</v>
      </c>
      <c r="F5962" s="35" t="str">
        <f t="shared" si="466"/>
        <v>Wednesday</v>
      </c>
      <c r="G5962" s="35">
        <f t="shared" si="467"/>
        <v>9</v>
      </c>
      <c r="H5962" s="34">
        <f>CONVERT(INDEX(Htg_StPt_Sch_EZ!$C$4:$I$27,MATCH(Schedules_8760!$C5962,Htg_StPt_Sch_EZ!$B$4:$B$27,0),MATCH(Schedules_8760!$F5962,Htg_StPt_Sch_EZ!$C$3:$I$3,0)),"F","C")</f>
        <v>20.555555555555554</v>
      </c>
      <c r="I5962" s="34">
        <f>CONVERT(INDEX(Htg_StPt_Sch_EZ!$C$31:$I$54,MATCH(Schedules_8760!$C5962,Htg_StPt_Sch_EZ!$B$31:$B$54,0),MATCH(Schedules_8760!$F5962,Htg_StPt_Sch_EZ!$C$30:$I$30,0)),"F","C")</f>
        <v>19.444444444444443</v>
      </c>
      <c r="J5962" s="34">
        <f>CONVERT(INDEX(Clg_StPt_Sch_EZ!$C$4:$I$27,MATCH(Schedules_8760!$C5962,Clg_StPt_Sch_EZ!$B$4:$B$27,0),MATCH(Schedules_8760!$F5962,Clg_StPt_Sch_EZ!$C$3:$I$3,0)),"F","C")</f>
        <v>25.555555555555554</v>
      </c>
      <c r="K5962" s="34">
        <f>CONVERT(INDEX(Clg_StPt_Sch_EZ!$C$31:$I$54,MATCH(Schedules_8760!$C5962,Clg_StPt_Sch_EZ!$B$31:$B$54,0),MATCH(Schedules_8760!$F5962,Clg_StPt_Sch_EZ!$C$30:$I$30,0)),"F","C")</f>
        <v>25</v>
      </c>
      <c r="L5962" s="34">
        <f>CONVERT(INDEX(DHW_StPt_Sch_EZ!$C$4:$I$27,MATCH(Schedules_8760!$C5962,DHW_StPt_Sch_EZ!$B$4:$B$27,0),MATCH(Schedules_8760!$F5962,DHW_StPt_Sch_EZ!$C$3:$I$3,0)),"F","C")</f>
        <v>53.333333333333329</v>
      </c>
      <c r="M5962" s="34">
        <f>CONVERT(INDEX(DHW_StPt_Sch_EZ!$C$31:$I$54,MATCH(Schedules_8760!$C5962,DHW_StPt_Sch_EZ!$B$31:$B$54,0),MATCH(Schedules_8760!$F5962,DHW_StPt_Sch_EZ!$C$30:$I$30,0)),"F","C")</f>
        <v>53.333333333333329</v>
      </c>
      <c r="N5962" s="12"/>
      <c r="O5962" s="12"/>
      <c r="P5962" s="12"/>
    </row>
    <row r="5963" spans="1:16" x14ac:dyDescent="0.25">
      <c r="A5963" s="35">
        <v>5962</v>
      </c>
      <c r="B5963" s="89">
        <v>249.375</v>
      </c>
      <c r="C5963" s="35">
        <f t="shared" si="465"/>
        <v>10</v>
      </c>
      <c r="D5963" s="35">
        <f t="shared" si="468"/>
        <v>249</v>
      </c>
      <c r="E5963" s="35">
        <f t="shared" si="469"/>
        <v>4</v>
      </c>
      <c r="F5963" s="35" t="str">
        <f t="shared" si="466"/>
        <v>Wednesday</v>
      </c>
      <c r="G5963" s="35">
        <f t="shared" si="467"/>
        <v>9</v>
      </c>
      <c r="H5963" s="34">
        <f>CONVERT(INDEX(Htg_StPt_Sch_EZ!$C$4:$I$27,MATCH(Schedules_8760!$C5963,Htg_StPt_Sch_EZ!$B$4:$B$27,0),MATCH(Schedules_8760!$F5963,Htg_StPt_Sch_EZ!$C$3:$I$3,0)),"F","C")</f>
        <v>20.555555555555554</v>
      </c>
      <c r="I5963" s="34">
        <f>CONVERT(INDEX(Htg_StPt_Sch_EZ!$C$31:$I$54,MATCH(Schedules_8760!$C5963,Htg_StPt_Sch_EZ!$B$31:$B$54,0),MATCH(Schedules_8760!$F5963,Htg_StPt_Sch_EZ!$C$30:$I$30,0)),"F","C")</f>
        <v>19.444444444444443</v>
      </c>
      <c r="J5963" s="34">
        <f>CONVERT(INDEX(Clg_StPt_Sch_EZ!$C$4:$I$27,MATCH(Schedules_8760!$C5963,Clg_StPt_Sch_EZ!$B$4:$B$27,0),MATCH(Schedules_8760!$F5963,Clg_StPt_Sch_EZ!$C$3:$I$3,0)),"F","C")</f>
        <v>25.555555555555554</v>
      </c>
      <c r="K5963" s="34">
        <f>CONVERT(INDEX(Clg_StPt_Sch_EZ!$C$31:$I$54,MATCH(Schedules_8760!$C5963,Clg_StPt_Sch_EZ!$B$31:$B$54,0),MATCH(Schedules_8760!$F5963,Clg_StPt_Sch_EZ!$C$30:$I$30,0)),"F","C")</f>
        <v>25</v>
      </c>
      <c r="L5963" s="34">
        <f>CONVERT(INDEX(DHW_StPt_Sch_EZ!$C$4:$I$27,MATCH(Schedules_8760!$C5963,DHW_StPt_Sch_EZ!$B$4:$B$27,0),MATCH(Schedules_8760!$F5963,DHW_StPt_Sch_EZ!$C$3:$I$3,0)),"F","C")</f>
        <v>53.333333333333329</v>
      </c>
      <c r="M5963" s="34">
        <f>CONVERT(INDEX(DHW_StPt_Sch_EZ!$C$31:$I$54,MATCH(Schedules_8760!$C5963,DHW_StPt_Sch_EZ!$B$31:$B$54,0),MATCH(Schedules_8760!$F5963,DHW_StPt_Sch_EZ!$C$30:$I$30,0)),"F","C")</f>
        <v>53.333333333333329</v>
      </c>
      <c r="N5963" s="12"/>
      <c r="O5963" s="12"/>
      <c r="P5963" s="12"/>
    </row>
    <row r="5964" spans="1:16" x14ac:dyDescent="0.25">
      <c r="A5964" s="35">
        <v>5963</v>
      </c>
      <c r="B5964" s="89">
        <v>249.41666666666671</v>
      </c>
      <c r="C5964" s="35">
        <f t="shared" si="465"/>
        <v>11</v>
      </c>
      <c r="D5964" s="35">
        <f t="shared" si="468"/>
        <v>249</v>
      </c>
      <c r="E5964" s="35">
        <f t="shared" si="469"/>
        <v>4</v>
      </c>
      <c r="F5964" s="35" t="str">
        <f t="shared" si="466"/>
        <v>Wednesday</v>
      </c>
      <c r="G5964" s="35">
        <f t="shared" si="467"/>
        <v>9</v>
      </c>
      <c r="H5964" s="34">
        <f>CONVERT(INDEX(Htg_StPt_Sch_EZ!$C$4:$I$27,MATCH(Schedules_8760!$C5964,Htg_StPt_Sch_EZ!$B$4:$B$27,0),MATCH(Schedules_8760!$F5964,Htg_StPt_Sch_EZ!$C$3:$I$3,0)),"F","C")</f>
        <v>20.555555555555554</v>
      </c>
      <c r="I5964" s="34">
        <f>CONVERT(INDEX(Htg_StPt_Sch_EZ!$C$31:$I$54,MATCH(Schedules_8760!$C5964,Htg_StPt_Sch_EZ!$B$31:$B$54,0),MATCH(Schedules_8760!$F5964,Htg_StPt_Sch_EZ!$C$30:$I$30,0)),"F","C")</f>
        <v>19.444444444444443</v>
      </c>
      <c r="J5964" s="34">
        <f>CONVERT(INDEX(Clg_StPt_Sch_EZ!$C$4:$I$27,MATCH(Schedules_8760!$C5964,Clg_StPt_Sch_EZ!$B$4:$B$27,0),MATCH(Schedules_8760!$F5964,Clg_StPt_Sch_EZ!$C$3:$I$3,0)),"F","C")</f>
        <v>25.555555555555554</v>
      </c>
      <c r="K5964" s="34">
        <f>CONVERT(INDEX(Clg_StPt_Sch_EZ!$C$31:$I$54,MATCH(Schedules_8760!$C5964,Clg_StPt_Sch_EZ!$B$31:$B$54,0),MATCH(Schedules_8760!$F5964,Clg_StPt_Sch_EZ!$C$30:$I$30,0)),"F","C")</f>
        <v>25</v>
      </c>
      <c r="L5964" s="34">
        <f>CONVERT(INDEX(DHW_StPt_Sch_EZ!$C$4:$I$27,MATCH(Schedules_8760!$C5964,DHW_StPt_Sch_EZ!$B$4:$B$27,0),MATCH(Schedules_8760!$F5964,DHW_StPt_Sch_EZ!$C$3:$I$3,0)),"F","C")</f>
        <v>53.333333333333329</v>
      </c>
      <c r="M5964" s="34">
        <f>CONVERT(INDEX(DHW_StPt_Sch_EZ!$C$31:$I$54,MATCH(Schedules_8760!$C5964,DHW_StPt_Sch_EZ!$B$31:$B$54,0),MATCH(Schedules_8760!$F5964,DHW_StPt_Sch_EZ!$C$30:$I$30,0)),"F","C")</f>
        <v>53.333333333333329</v>
      </c>
      <c r="N5964" s="12"/>
      <c r="O5964" s="12"/>
      <c r="P5964" s="12"/>
    </row>
    <row r="5965" spans="1:16" x14ac:dyDescent="0.25">
      <c r="A5965" s="35">
        <v>5964</v>
      </c>
      <c r="B5965" s="89">
        <v>249.45833333333329</v>
      </c>
      <c r="C5965" s="35">
        <f t="shared" si="465"/>
        <v>12</v>
      </c>
      <c r="D5965" s="35">
        <f t="shared" si="468"/>
        <v>249</v>
      </c>
      <c r="E5965" s="35">
        <f t="shared" si="469"/>
        <v>4</v>
      </c>
      <c r="F5965" s="35" t="str">
        <f t="shared" si="466"/>
        <v>Wednesday</v>
      </c>
      <c r="G5965" s="35">
        <f t="shared" si="467"/>
        <v>9</v>
      </c>
      <c r="H5965" s="34">
        <f>CONVERT(INDEX(Htg_StPt_Sch_EZ!$C$4:$I$27,MATCH(Schedules_8760!$C5965,Htg_StPt_Sch_EZ!$B$4:$B$27,0),MATCH(Schedules_8760!$F5965,Htg_StPt_Sch_EZ!$C$3:$I$3,0)),"F","C")</f>
        <v>20.555555555555554</v>
      </c>
      <c r="I5965" s="34">
        <f>CONVERT(INDEX(Htg_StPt_Sch_EZ!$C$31:$I$54,MATCH(Schedules_8760!$C5965,Htg_StPt_Sch_EZ!$B$31:$B$54,0),MATCH(Schedules_8760!$F5965,Htg_StPt_Sch_EZ!$C$30:$I$30,0)),"F","C")</f>
        <v>19.444444444444443</v>
      </c>
      <c r="J5965" s="34">
        <f>CONVERT(INDEX(Clg_StPt_Sch_EZ!$C$4:$I$27,MATCH(Schedules_8760!$C5965,Clg_StPt_Sch_EZ!$B$4:$B$27,0),MATCH(Schedules_8760!$F5965,Clg_StPt_Sch_EZ!$C$3:$I$3,0)),"F","C")</f>
        <v>25.555555555555554</v>
      </c>
      <c r="K5965" s="34">
        <f>CONVERT(INDEX(Clg_StPt_Sch_EZ!$C$31:$I$54,MATCH(Schedules_8760!$C5965,Clg_StPt_Sch_EZ!$B$31:$B$54,0),MATCH(Schedules_8760!$F5965,Clg_StPt_Sch_EZ!$C$30:$I$30,0)),"F","C")</f>
        <v>25</v>
      </c>
      <c r="L5965" s="34">
        <f>CONVERT(INDEX(DHW_StPt_Sch_EZ!$C$4:$I$27,MATCH(Schedules_8760!$C5965,DHW_StPt_Sch_EZ!$B$4:$B$27,0),MATCH(Schedules_8760!$F5965,DHW_StPt_Sch_EZ!$C$3:$I$3,0)),"F","C")</f>
        <v>53.333333333333329</v>
      </c>
      <c r="M5965" s="34">
        <f>CONVERT(INDEX(DHW_StPt_Sch_EZ!$C$31:$I$54,MATCH(Schedules_8760!$C5965,DHW_StPt_Sch_EZ!$B$31:$B$54,0),MATCH(Schedules_8760!$F5965,DHW_StPt_Sch_EZ!$C$30:$I$30,0)),"F","C")</f>
        <v>53.333333333333329</v>
      </c>
      <c r="N5965" s="12"/>
      <c r="O5965" s="12"/>
      <c r="P5965" s="12"/>
    </row>
    <row r="5966" spans="1:16" x14ac:dyDescent="0.25">
      <c r="A5966" s="35">
        <v>5965</v>
      </c>
      <c r="B5966" s="89">
        <v>249.5</v>
      </c>
      <c r="C5966" s="35">
        <f t="shared" si="465"/>
        <v>13</v>
      </c>
      <c r="D5966" s="35">
        <f t="shared" si="468"/>
        <v>249</v>
      </c>
      <c r="E5966" s="35">
        <f t="shared" si="469"/>
        <v>4</v>
      </c>
      <c r="F5966" s="35" t="str">
        <f t="shared" si="466"/>
        <v>Wednesday</v>
      </c>
      <c r="G5966" s="35">
        <f t="shared" si="467"/>
        <v>9</v>
      </c>
      <c r="H5966" s="34">
        <f>CONVERT(INDEX(Htg_StPt_Sch_EZ!$C$4:$I$27,MATCH(Schedules_8760!$C5966,Htg_StPt_Sch_EZ!$B$4:$B$27,0),MATCH(Schedules_8760!$F5966,Htg_StPt_Sch_EZ!$C$3:$I$3,0)),"F","C")</f>
        <v>20.555555555555554</v>
      </c>
      <c r="I5966" s="34">
        <f>CONVERT(INDEX(Htg_StPt_Sch_EZ!$C$31:$I$54,MATCH(Schedules_8760!$C5966,Htg_StPt_Sch_EZ!$B$31:$B$54,0),MATCH(Schedules_8760!$F5966,Htg_StPt_Sch_EZ!$C$30:$I$30,0)),"F","C")</f>
        <v>19.444444444444443</v>
      </c>
      <c r="J5966" s="34">
        <f>CONVERT(INDEX(Clg_StPt_Sch_EZ!$C$4:$I$27,MATCH(Schedules_8760!$C5966,Clg_StPt_Sch_EZ!$B$4:$B$27,0),MATCH(Schedules_8760!$F5966,Clg_StPt_Sch_EZ!$C$3:$I$3,0)),"F","C")</f>
        <v>25.555555555555554</v>
      </c>
      <c r="K5966" s="34">
        <f>CONVERT(INDEX(Clg_StPt_Sch_EZ!$C$31:$I$54,MATCH(Schedules_8760!$C5966,Clg_StPt_Sch_EZ!$B$31:$B$54,0),MATCH(Schedules_8760!$F5966,Clg_StPt_Sch_EZ!$C$30:$I$30,0)),"F","C")</f>
        <v>25</v>
      </c>
      <c r="L5966" s="34">
        <f>CONVERT(INDEX(DHW_StPt_Sch_EZ!$C$4:$I$27,MATCH(Schedules_8760!$C5966,DHW_StPt_Sch_EZ!$B$4:$B$27,0),MATCH(Schedules_8760!$F5966,DHW_StPt_Sch_EZ!$C$3:$I$3,0)),"F","C")</f>
        <v>53.333333333333329</v>
      </c>
      <c r="M5966" s="34">
        <f>CONVERT(INDEX(DHW_StPt_Sch_EZ!$C$31:$I$54,MATCH(Schedules_8760!$C5966,DHW_StPt_Sch_EZ!$B$31:$B$54,0),MATCH(Schedules_8760!$F5966,DHW_StPt_Sch_EZ!$C$30:$I$30,0)),"F","C")</f>
        <v>53.333333333333329</v>
      </c>
      <c r="N5966" s="12"/>
      <c r="O5966" s="12"/>
      <c r="P5966" s="12"/>
    </row>
    <row r="5967" spans="1:16" x14ac:dyDescent="0.25">
      <c r="A5967" s="35">
        <v>5966</v>
      </c>
      <c r="B5967" s="89">
        <v>249.54166666666671</v>
      </c>
      <c r="C5967" s="35">
        <f t="shared" si="465"/>
        <v>14</v>
      </c>
      <c r="D5967" s="35">
        <f t="shared" si="468"/>
        <v>249</v>
      </c>
      <c r="E5967" s="35">
        <f t="shared" si="469"/>
        <v>4</v>
      </c>
      <c r="F5967" s="35" t="str">
        <f t="shared" si="466"/>
        <v>Wednesday</v>
      </c>
      <c r="G5967" s="35">
        <f t="shared" si="467"/>
        <v>9</v>
      </c>
      <c r="H5967" s="34">
        <f>CONVERT(INDEX(Htg_StPt_Sch_EZ!$C$4:$I$27,MATCH(Schedules_8760!$C5967,Htg_StPt_Sch_EZ!$B$4:$B$27,0),MATCH(Schedules_8760!$F5967,Htg_StPt_Sch_EZ!$C$3:$I$3,0)),"F","C")</f>
        <v>20.555555555555554</v>
      </c>
      <c r="I5967" s="34">
        <f>CONVERT(INDEX(Htg_StPt_Sch_EZ!$C$31:$I$54,MATCH(Schedules_8760!$C5967,Htg_StPt_Sch_EZ!$B$31:$B$54,0),MATCH(Schedules_8760!$F5967,Htg_StPt_Sch_EZ!$C$30:$I$30,0)),"F","C")</f>
        <v>19.444444444444443</v>
      </c>
      <c r="J5967" s="34">
        <f>CONVERT(INDEX(Clg_StPt_Sch_EZ!$C$4:$I$27,MATCH(Schedules_8760!$C5967,Clg_StPt_Sch_EZ!$B$4:$B$27,0),MATCH(Schedules_8760!$F5967,Clg_StPt_Sch_EZ!$C$3:$I$3,0)),"F","C")</f>
        <v>25.555555555555554</v>
      </c>
      <c r="K5967" s="34">
        <f>CONVERT(INDEX(Clg_StPt_Sch_EZ!$C$31:$I$54,MATCH(Schedules_8760!$C5967,Clg_StPt_Sch_EZ!$B$31:$B$54,0),MATCH(Schedules_8760!$F5967,Clg_StPt_Sch_EZ!$C$30:$I$30,0)),"F","C")</f>
        <v>25</v>
      </c>
      <c r="L5967" s="34">
        <f>CONVERT(INDEX(DHW_StPt_Sch_EZ!$C$4:$I$27,MATCH(Schedules_8760!$C5967,DHW_StPt_Sch_EZ!$B$4:$B$27,0),MATCH(Schedules_8760!$F5967,DHW_StPt_Sch_EZ!$C$3:$I$3,0)),"F","C")</f>
        <v>53.333333333333329</v>
      </c>
      <c r="M5967" s="34">
        <f>CONVERT(INDEX(DHW_StPt_Sch_EZ!$C$31:$I$54,MATCH(Schedules_8760!$C5967,DHW_StPt_Sch_EZ!$B$31:$B$54,0),MATCH(Schedules_8760!$F5967,DHW_StPt_Sch_EZ!$C$30:$I$30,0)),"F","C")</f>
        <v>53.333333333333329</v>
      </c>
      <c r="N5967" s="12"/>
      <c r="O5967" s="12"/>
      <c r="P5967" s="12"/>
    </row>
    <row r="5968" spans="1:16" x14ac:dyDescent="0.25">
      <c r="A5968" s="35">
        <v>5967</v>
      </c>
      <c r="B5968" s="89">
        <v>249.58333333333329</v>
      </c>
      <c r="C5968" s="35">
        <f t="shared" si="465"/>
        <v>15</v>
      </c>
      <c r="D5968" s="35">
        <f t="shared" si="468"/>
        <v>249</v>
      </c>
      <c r="E5968" s="35">
        <f t="shared" si="469"/>
        <v>4</v>
      </c>
      <c r="F5968" s="35" t="str">
        <f t="shared" si="466"/>
        <v>Wednesday</v>
      </c>
      <c r="G5968" s="35">
        <f t="shared" si="467"/>
        <v>9</v>
      </c>
      <c r="H5968" s="34">
        <f>CONVERT(INDEX(Htg_StPt_Sch_EZ!$C$4:$I$27,MATCH(Schedules_8760!$C5968,Htg_StPt_Sch_EZ!$B$4:$B$27,0),MATCH(Schedules_8760!$F5968,Htg_StPt_Sch_EZ!$C$3:$I$3,0)),"F","C")</f>
        <v>20.555555555555554</v>
      </c>
      <c r="I5968" s="34">
        <f>CONVERT(INDEX(Htg_StPt_Sch_EZ!$C$31:$I$54,MATCH(Schedules_8760!$C5968,Htg_StPt_Sch_EZ!$B$31:$B$54,0),MATCH(Schedules_8760!$F5968,Htg_StPt_Sch_EZ!$C$30:$I$30,0)),"F","C")</f>
        <v>21.111111111111111</v>
      </c>
      <c r="J5968" s="34">
        <f>CONVERT(INDEX(Clg_StPt_Sch_EZ!$C$4:$I$27,MATCH(Schedules_8760!$C5968,Clg_StPt_Sch_EZ!$B$4:$B$27,0),MATCH(Schedules_8760!$F5968,Clg_StPt_Sch_EZ!$C$3:$I$3,0)),"F","C")</f>
        <v>25.555555555555554</v>
      </c>
      <c r="K5968" s="34">
        <f>CONVERT(INDEX(Clg_StPt_Sch_EZ!$C$31:$I$54,MATCH(Schedules_8760!$C5968,Clg_StPt_Sch_EZ!$B$31:$B$54,0),MATCH(Schedules_8760!$F5968,Clg_StPt_Sch_EZ!$C$30:$I$30,0)),"F","C")</f>
        <v>25</v>
      </c>
      <c r="L5968" s="34">
        <f>CONVERT(INDEX(DHW_StPt_Sch_EZ!$C$4:$I$27,MATCH(Schedules_8760!$C5968,DHW_StPt_Sch_EZ!$B$4:$B$27,0),MATCH(Schedules_8760!$F5968,DHW_StPt_Sch_EZ!$C$3:$I$3,0)),"F","C")</f>
        <v>53.333333333333329</v>
      </c>
      <c r="M5968" s="34">
        <f>CONVERT(INDEX(DHW_StPt_Sch_EZ!$C$31:$I$54,MATCH(Schedules_8760!$C5968,DHW_StPt_Sch_EZ!$B$31:$B$54,0),MATCH(Schedules_8760!$F5968,DHW_StPt_Sch_EZ!$C$30:$I$30,0)),"F","C")</f>
        <v>53.333333333333329</v>
      </c>
      <c r="N5968" s="12"/>
      <c r="O5968" s="12"/>
      <c r="P5968" s="12"/>
    </row>
    <row r="5969" spans="1:16" x14ac:dyDescent="0.25">
      <c r="A5969" s="35">
        <v>5968</v>
      </c>
      <c r="B5969" s="89">
        <v>249.625</v>
      </c>
      <c r="C5969" s="35">
        <f t="shared" si="465"/>
        <v>16</v>
      </c>
      <c r="D5969" s="35">
        <f t="shared" si="468"/>
        <v>249</v>
      </c>
      <c r="E5969" s="35">
        <f t="shared" si="469"/>
        <v>4</v>
      </c>
      <c r="F5969" s="35" t="str">
        <f t="shared" si="466"/>
        <v>Wednesday</v>
      </c>
      <c r="G5969" s="35">
        <f t="shared" si="467"/>
        <v>9</v>
      </c>
      <c r="H5969" s="34">
        <f>CONVERT(INDEX(Htg_StPt_Sch_EZ!$C$4:$I$27,MATCH(Schedules_8760!$C5969,Htg_StPt_Sch_EZ!$B$4:$B$27,0),MATCH(Schedules_8760!$F5969,Htg_StPt_Sch_EZ!$C$3:$I$3,0)),"F","C")</f>
        <v>20.555555555555554</v>
      </c>
      <c r="I5969" s="34">
        <f>CONVERT(INDEX(Htg_StPt_Sch_EZ!$C$31:$I$54,MATCH(Schedules_8760!$C5969,Htg_StPt_Sch_EZ!$B$31:$B$54,0),MATCH(Schedules_8760!$F5969,Htg_StPt_Sch_EZ!$C$30:$I$30,0)),"F","C")</f>
        <v>21.111111111111111</v>
      </c>
      <c r="J5969" s="34">
        <f>CONVERT(INDEX(Clg_StPt_Sch_EZ!$C$4:$I$27,MATCH(Schedules_8760!$C5969,Clg_StPt_Sch_EZ!$B$4:$B$27,0),MATCH(Schedules_8760!$F5969,Clg_StPt_Sch_EZ!$C$3:$I$3,0)),"F","C")</f>
        <v>25.555555555555554</v>
      </c>
      <c r="K5969" s="34">
        <f>CONVERT(INDEX(Clg_StPt_Sch_EZ!$C$31:$I$54,MATCH(Schedules_8760!$C5969,Clg_StPt_Sch_EZ!$B$31:$B$54,0),MATCH(Schedules_8760!$F5969,Clg_StPt_Sch_EZ!$C$30:$I$30,0)),"F","C")</f>
        <v>25</v>
      </c>
      <c r="L5969" s="34">
        <f>CONVERT(INDEX(DHW_StPt_Sch_EZ!$C$4:$I$27,MATCH(Schedules_8760!$C5969,DHW_StPt_Sch_EZ!$B$4:$B$27,0),MATCH(Schedules_8760!$F5969,DHW_StPt_Sch_EZ!$C$3:$I$3,0)),"F","C")</f>
        <v>53.333333333333329</v>
      </c>
      <c r="M5969" s="34">
        <f>CONVERT(INDEX(DHW_StPt_Sch_EZ!$C$31:$I$54,MATCH(Schedules_8760!$C5969,DHW_StPt_Sch_EZ!$B$31:$B$54,0),MATCH(Schedules_8760!$F5969,DHW_StPt_Sch_EZ!$C$30:$I$30,0)),"F","C")</f>
        <v>53.333333333333329</v>
      </c>
      <c r="N5969" s="12"/>
      <c r="O5969" s="12"/>
      <c r="P5969" s="12"/>
    </row>
    <row r="5970" spans="1:16" x14ac:dyDescent="0.25">
      <c r="A5970" s="35">
        <v>5969</v>
      </c>
      <c r="B5970" s="89">
        <v>249.66666666666671</v>
      </c>
      <c r="C5970" s="35">
        <f t="shared" si="465"/>
        <v>17</v>
      </c>
      <c r="D5970" s="35">
        <f t="shared" si="468"/>
        <v>249</v>
      </c>
      <c r="E5970" s="35">
        <f t="shared" si="469"/>
        <v>4</v>
      </c>
      <c r="F5970" s="35" t="str">
        <f t="shared" si="466"/>
        <v>Wednesday</v>
      </c>
      <c r="G5970" s="35">
        <f t="shared" si="467"/>
        <v>9</v>
      </c>
      <c r="H5970" s="34">
        <f>CONVERT(INDEX(Htg_StPt_Sch_EZ!$C$4:$I$27,MATCH(Schedules_8760!$C5970,Htg_StPt_Sch_EZ!$B$4:$B$27,0),MATCH(Schedules_8760!$F5970,Htg_StPt_Sch_EZ!$C$3:$I$3,0)),"F","C")</f>
        <v>20.555555555555554</v>
      </c>
      <c r="I5970" s="34">
        <f>CONVERT(INDEX(Htg_StPt_Sch_EZ!$C$31:$I$54,MATCH(Schedules_8760!$C5970,Htg_StPt_Sch_EZ!$B$31:$B$54,0),MATCH(Schedules_8760!$F5970,Htg_StPt_Sch_EZ!$C$30:$I$30,0)),"F","C")</f>
        <v>17.777777777777779</v>
      </c>
      <c r="J5970" s="34">
        <f>CONVERT(INDEX(Clg_StPt_Sch_EZ!$C$4:$I$27,MATCH(Schedules_8760!$C5970,Clg_StPt_Sch_EZ!$B$4:$B$27,0),MATCH(Schedules_8760!$F5970,Clg_StPt_Sch_EZ!$C$3:$I$3,0)),"F","C")</f>
        <v>25.555555555555554</v>
      </c>
      <c r="K5970" s="34">
        <f>CONVERT(INDEX(Clg_StPt_Sch_EZ!$C$31:$I$54,MATCH(Schedules_8760!$C5970,Clg_StPt_Sch_EZ!$B$31:$B$54,0),MATCH(Schedules_8760!$F5970,Clg_StPt_Sch_EZ!$C$30:$I$30,0)),"F","C")</f>
        <v>25</v>
      </c>
      <c r="L5970" s="34">
        <f>CONVERT(INDEX(DHW_StPt_Sch_EZ!$C$4:$I$27,MATCH(Schedules_8760!$C5970,DHW_StPt_Sch_EZ!$B$4:$B$27,0),MATCH(Schedules_8760!$F5970,DHW_StPt_Sch_EZ!$C$3:$I$3,0)),"F","C")</f>
        <v>53.333333333333329</v>
      </c>
      <c r="M5970" s="34">
        <f>CONVERT(INDEX(DHW_StPt_Sch_EZ!$C$31:$I$54,MATCH(Schedules_8760!$C5970,DHW_StPt_Sch_EZ!$B$31:$B$54,0),MATCH(Schedules_8760!$F5970,DHW_StPt_Sch_EZ!$C$30:$I$30,0)),"F","C")</f>
        <v>53.333333333333329</v>
      </c>
      <c r="N5970" s="12"/>
      <c r="O5970" s="12"/>
      <c r="P5970" s="12"/>
    </row>
    <row r="5971" spans="1:16" x14ac:dyDescent="0.25">
      <c r="A5971" s="35">
        <v>5970</v>
      </c>
      <c r="B5971" s="89">
        <v>249.70833333333329</v>
      </c>
      <c r="C5971" s="35">
        <f t="shared" si="465"/>
        <v>18</v>
      </c>
      <c r="D5971" s="35">
        <f t="shared" si="468"/>
        <v>249</v>
      </c>
      <c r="E5971" s="35">
        <f t="shared" si="469"/>
        <v>4</v>
      </c>
      <c r="F5971" s="35" t="str">
        <f t="shared" si="466"/>
        <v>Wednesday</v>
      </c>
      <c r="G5971" s="35">
        <f t="shared" si="467"/>
        <v>9</v>
      </c>
      <c r="H5971" s="34">
        <f>CONVERT(INDEX(Htg_StPt_Sch_EZ!$C$4:$I$27,MATCH(Schedules_8760!$C5971,Htg_StPt_Sch_EZ!$B$4:$B$27,0),MATCH(Schedules_8760!$F5971,Htg_StPt_Sch_EZ!$C$3:$I$3,0)),"F","C")</f>
        <v>20.555555555555554</v>
      </c>
      <c r="I5971" s="34">
        <f>CONVERT(INDEX(Htg_StPt_Sch_EZ!$C$31:$I$54,MATCH(Schedules_8760!$C5971,Htg_StPt_Sch_EZ!$B$31:$B$54,0),MATCH(Schedules_8760!$F5971,Htg_StPt_Sch_EZ!$C$30:$I$30,0)),"F","C")</f>
        <v>17.777777777777779</v>
      </c>
      <c r="J5971" s="34">
        <f>CONVERT(INDEX(Clg_StPt_Sch_EZ!$C$4:$I$27,MATCH(Schedules_8760!$C5971,Clg_StPt_Sch_EZ!$B$4:$B$27,0),MATCH(Schedules_8760!$F5971,Clg_StPt_Sch_EZ!$C$3:$I$3,0)),"F","C")</f>
        <v>25.555555555555554</v>
      </c>
      <c r="K5971" s="34">
        <f>CONVERT(INDEX(Clg_StPt_Sch_EZ!$C$31:$I$54,MATCH(Schedules_8760!$C5971,Clg_StPt_Sch_EZ!$B$31:$B$54,0),MATCH(Schedules_8760!$F5971,Clg_StPt_Sch_EZ!$C$30:$I$30,0)),"F","C")</f>
        <v>28.333333333333332</v>
      </c>
      <c r="L5971" s="34">
        <f>CONVERT(INDEX(DHW_StPt_Sch_EZ!$C$4:$I$27,MATCH(Schedules_8760!$C5971,DHW_StPt_Sch_EZ!$B$4:$B$27,0),MATCH(Schedules_8760!$F5971,DHW_StPt_Sch_EZ!$C$3:$I$3,0)),"F","C")</f>
        <v>53.333333333333329</v>
      </c>
      <c r="M5971" s="34">
        <f>CONVERT(INDEX(DHW_StPt_Sch_EZ!$C$31:$I$54,MATCH(Schedules_8760!$C5971,DHW_StPt_Sch_EZ!$B$31:$B$54,0),MATCH(Schedules_8760!$F5971,DHW_StPt_Sch_EZ!$C$30:$I$30,0)),"F","C")</f>
        <v>53.333333333333329</v>
      </c>
      <c r="N5971" s="12"/>
      <c r="O5971" s="12"/>
      <c r="P5971" s="12"/>
    </row>
    <row r="5972" spans="1:16" x14ac:dyDescent="0.25">
      <c r="A5972" s="35">
        <v>5971</v>
      </c>
      <c r="B5972" s="89">
        <v>249.75</v>
      </c>
      <c r="C5972" s="35">
        <f t="shared" si="465"/>
        <v>19</v>
      </c>
      <c r="D5972" s="35">
        <f t="shared" si="468"/>
        <v>249</v>
      </c>
      <c r="E5972" s="35">
        <f t="shared" si="469"/>
        <v>4</v>
      </c>
      <c r="F5972" s="35" t="str">
        <f t="shared" si="466"/>
        <v>Wednesday</v>
      </c>
      <c r="G5972" s="35">
        <f t="shared" si="467"/>
        <v>9</v>
      </c>
      <c r="H5972" s="34">
        <f>CONVERT(INDEX(Htg_StPt_Sch_EZ!$C$4:$I$27,MATCH(Schedules_8760!$C5972,Htg_StPt_Sch_EZ!$B$4:$B$27,0),MATCH(Schedules_8760!$F5972,Htg_StPt_Sch_EZ!$C$3:$I$3,0)),"F","C")</f>
        <v>20.555555555555554</v>
      </c>
      <c r="I5972" s="34">
        <f>CONVERT(INDEX(Htg_StPt_Sch_EZ!$C$31:$I$54,MATCH(Schedules_8760!$C5972,Htg_StPt_Sch_EZ!$B$31:$B$54,0),MATCH(Schedules_8760!$F5972,Htg_StPt_Sch_EZ!$C$30:$I$30,0)),"F","C")</f>
        <v>18.333333333333332</v>
      </c>
      <c r="J5972" s="34">
        <f>CONVERT(INDEX(Clg_StPt_Sch_EZ!$C$4:$I$27,MATCH(Schedules_8760!$C5972,Clg_StPt_Sch_EZ!$B$4:$B$27,0),MATCH(Schedules_8760!$F5972,Clg_StPt_Sch_EZ!$C$3:$I$3,0)),"F","C")</f>
        <v>25.555555555555554</v>
      </c>
      <c r="K5972" s="34">
        <f>CONVERT(INDEX(Clg_StPt_Sch_EZ!$C$31:$I$54,MATCH(Schedules_8760!$C5972,Clg_StPt_Sch_EZ!$B$31:$B$54,0),MATCH(Schedules_8760!$F5972,Clg_StPt_Sch_EZ!$C$30:$I$30,0)),"F","C")</f>
        <v>28.333333333333332</v>
      </c>
      <c r="L5972" s="34">
        <f>CONVERT(INDEX(DHW_StPt_Sch_EZ!$C$4:$I$27,MATCH(Schedules_8760!$C5972,DHW_StPt_Sch_EZ!$B$4:$B$27,0),MATCH(Schedules_8760!$F5972,DHW_StPt_Sch_EZ!$C$3:$I$3,0)),"F","C")</f>
        <v>53.333333333333329</v>
      </c>
      <c r="M5972" s="34">
        <f>CONVERT(INDEX(DHW_StPt_Sch_EZ!$C$31:$I$54,MATCH(Schedules_8760!$C5972,DHW_StPt_Sch_EZ!$B$31:$B$54,0),MATCH(Schedules_8760!$F5972,DHW_StPt_Sch_EZ!$C$30:$I$30,0)),"F","C")</f>
        <v>53.333333333333329</v>
      </c>
      <c r="N5972" s="12"/>
      <c r="O5972" s="12"/>
      <c r="P5972" s="12"/>
    </row>
    <row r="5973" spans="1:16" x14ac:dyDescent="0.25">
      <c r="A5973" s="35">
        <v>5972</v>
      </c>
      <c r="B5973" s="89">
        <v>249.79166666666671</v>
      </c>
      <c r="C5973" s="35">
        <f t="shared" si="465"/>
        <v>20</v>
      </c>
      <c r="D5973" s="35">
        <f t="shared" si="468"/>
        <v>249</v>
      </c>
      <c r="E5973" s="35">
        <f t="shared" si="469"/>
        <v>4</v>
      </c>
      <c r="F5973" s="35" t="str">
        <f t="shared" si="466"/>
        <v>Wednesday</v>
      </c>
      <c r="G5973" s="35">
        <f t="shared" si="467"/>
        <v>9</v>
      </c>
      <c r="H5973" s="34">
        <f>CONVERT(INDEX(Htg_StPt_Sch_EZ!$C$4:$I$27,MATCH(Schedules_8760!$C5973,Htg_StPt_Sch_EZ!$B$4:$B$27,0),MATCH(Schedules_8760!$F5973,Htg_StPt_Sch_EZ!$C$3:$I$3,0)),"F","C")</f>
        <v>20.555555555555554</v>
      </c>
      <c r="I5973" s="34">
        <f>CONVERT(INDEX(Htg_StPt_Sch_EZ!$C$31:$I$54,MATCH(Schedules_8760!$C5973,Htg_StPt_Sch_EZ!$B$31:$B$54,0),MATCH(Schedules_8760!$F5973,Htg_StPt_Sch_EZ!$C$30:$I$30,0)),"F","C")</f>
        <v>18.888888888888889</v>
      </c>
      <c r="J5973" s="34">
        <f>CONVERT(INDEX(Clg_StPt_Sch_EZ!$C$4:$I$27,MATCH(Schedules_8760!$C5973,Clg_StPt_Sch_EZ!$B$4:$B$27,0),MATCH(Schedules_8760!$F5973,Clg_StPt_Sch_EZ!$C$3:$I$3,0)),"F","C")</f>
        <v>25.555555555555554</v>
      </c>
      <c r="K5973" s="34">
        <f>CONVERT(INDEX(Clg_StPt_Sch_EZ!$C$31:$I$54,MATCH(Schedules_8760!$C5973,Clg_StPt_Sch_EZ!$B$31:$B$54,0),MATCH(Schedules_8760!$F5973,Clg_StPt_Sch_EZ!$C$30:$I$30,0)),"F","C")</f>
        <v>28.333333333333332</v>
      </c>
      <c r="L5973" s="34">
        <f>CONVERT(INDEX(DHW_StPt_Sch_EZ!$C$4:$I$27,MATCH(Schedules_8760!$C5973,DHW_StPt_Sch_EZ!$B$4:$B$27,0),MATCH(Schedules_8760!$F5973,DHW_StPt_Sch_EZ!$C$3:$I$3,0)),"F","C")</f>
        <v>53.333333333333329</v>
      </c>
      <c r="M5973" s="34">
        <f>CONVERT(INDEX(DHW_StPt_Sch_EZ!$C$31:$I$54,MATCH(Schedules_8760!$C5973,DHW_StPt_Sch_EZ!$B$31:$B$54,0),MATCH(Schedules_8760!$F5973,DHW_StPt_Sch_EZ!$C$30:$I$30,0)),"F","C")</f>
        <v>53.333333333333329</v>
      </c>
      <c r="N5973" s="12"/>
      <c r="O5973" s="12"/>
      <c r="P5973" s="12"/>
    </row>
    <row r="5974" spans="1:16" x14ac:dyDescent="0.25">
      <c r="A5974" s="35">
        <v>5973</v>
      </c>
      <c r="B5974" s="89">
        <v>249.83333333333329</v>
      </c>
      <c r="C5974" s="35">
        <f t="shared" si="465"/>
        <v>21</v>
      </c>
      <c r="D5974" s="35">
        <f t="shared" si="468"/>
        <v>249</v>
      </c>
      <c r="E5974" s="35">
        <f t="shared" si="469"/>
        <v>4</v>
      </c>
      <c r="F5974" s="35" t="str">
        <f t="shared" si="466"/>
        <v>Wednesday</v>
      </c>
      <c r="G5974" s="35">
        <f t="shared" si="467"/>
        <v>9</v>
      </c>
      <c r="H5974" s="34">
        <f>CONVERT(INDEX(Htg_StPt_Sch_EZ!$C$4:$I$27,MATCH(Schedules_8760!$C5974,Htg_StPt_Sch_EZ!$B$4:$B$27,0),MATCH(Schedules_8760!$F5974,Htg_StPt_Sch_EZ!$C$3:$I$3,0)),"F","C")</f>
        <v>20.555555555555554</v>
      </c>
      <c r="I5974" s="34">
        <f>CONVERT(INDEX(Htg_StPt_Sch_EZ!$C$31:$I$54,MATCH(Schedules_8760!$C5974,Htg_StPt_Sch_EZ!$B$31:$B$54,0),MATCH(Schedules_8760!$F5974,Htg_StPt_Sch_EZ!$C$30:$I$30,0)),"F","C")</f>
        <v>19.444444444444443</v>
      </c>
      <c r="J5974" s="34">
        <f>CONVERT(INDEX(Clg_StPt_Sch_EZ!$C$4:$I$27,MATCH(Schedules_8760!$C5974,Clg_StPt_Sch_EZ!$B$4:$B$27,0),MATCH(Schedules_8760!$F5974,Clg_StPt_Sch_EZ!$C$3:$I$3,0)),"F","C")</f>
        <v>25.555555555555554</v>
      </c>
      <c r="K5974" s="34">
        <f>CONVERT(INDEX(Clg_StPt_Sch_EZ!$C$31:$I$54,MATCH(Schedules_8760!$C5974,Clg_StPt_Sch_EZ!$B$31:$B$54,0),MATCH(Schedules_8760!$F5974,Clg_StPt_Sch_EZ!$C$30:$I$30,0)),"F","C")</f>
        <v>28.333333333333332</v>
      </c>
      <c r="L5974" s="34">
        <f>CONVERT(INDEX(DHW_StPt_Sch_EZ!$C$4:$I$27,MATCH(Schedules_8760!$C5974,DHW_StPt_Sch_EZ!$B$4:$B$27,0),MATCH(Schedules_8760!$F5974,DHW_StPt_Sch_EZ!$C$3:$I$3,0)),"F","C")</f>
        <v>53.333333333333329</v>
      </c>
      <c r="M5974" s="34">
        <f>CONVERT(INDEX(DHW_StPt_Sch_EZ!$C$31:$I$54,MATCH(Schedules_8760!$C5974,DHW_StPt_Sch_EZ!$B$31:$B$54,0),MATCH(Schedules_8760!$F5974,DHW_StPt_Sch_EZ!$C$30:$I$30,0)),"F","C")</f>
        <v>53.333333333333329</v>
      </c>
      <c r="N5974" s="12"/>
      <c r="O5974" s="12"/>
      <c r="P5974" s="12"/>
    </row>
    <row r="5975" spans="1:16" x14ac:dyDescent="0.25">
      <c r="A5975" s="35">
        <v>5974</v>
      </c>
      <c r="B5975" s="89">
        <v>249.875</v>
      </c>
      <c r="C5975" s="35">
        <f t="shared" si="465"/>
        <v>22</v>
      </c>
      <c r="D5975" s="35">
        <f t="shared" si="468"/>
        <v>249</v>
      </c>
      <c r="E5975" s="35">
        <f t="shared" si="469"/>
        <v>4</v>
      </c>
      <c r="F5975" s="35" t="str">
        <f t="shared" si="466"/>
        <v>Wednesday</v>
      </c>
      <c r="G5975" s="35">
        <f t="shared" si="467"/>
        <v>9</v>
      </c>
      <c r="H5975" s="34">
        <f>CONVERT(INDEX(Htg_StPt_Sch_EZ!$C$4:$I$27,MATCH(Schedules_8760!$C5975,Htg_StPt_Sch_EZ!$B$4:$B$27,0),MATCH(Schedules_8760!$F5975,Htg_StPt_Sch_EZ!$C$3:$I$3,0)),"F","C")</f>
        <v>20.555555555555554</v>
      </c>
      <c r="I5975" s="34">
        <f>CONVERT(INDEX(Htg_StPt_Sch_EZ!$C$31:$I$54,MATCH(Schedules_8760!$C5975,Htg_StPt_Sch_EZ!$B$31:$B$54,0),MATCH(Schedules_8760!$F5975,Htg_StPt_Sch_EZ!$C$30:$I$30,0)),"F","C")</f>
        <v>19.444444444444443</v>
      </c>
      <c r="J5975" s="34">
        <f>CONVERT(INDEX(Clg_StPt_Sch_EZ!$C$4:$I$27,MATCH(Schedules_8760!$C5975,Clg_StPt_Sch_EZ!$B$4:$B$27,0),MATCH(Schedules_8760!$F5975,Clg_StPt_Sch_EZ!$C$3:$I$3,0)),"F","C")</f>
        <v>25.555555555555554</v>
      </c>
      <c r="K5975" s="34">
        <f>CONVERT(INDEX(Clg_StPt_Sch_EZ!$C$31:$I$54,MATCH(Schedules_8760!$C5975,Clg_StPt_Sch_EZ!$B$31:$B$54,0),MATCH(Schedules_8760!$F5975,Clg_StPt_Sch_EZ!$C$30:$I$30,0)),"F","C")</f>
        <v>28.333333333333332</v>
      </c>
      <c r="L5975" s="34">
        <f>CONVERT(INDEX(DHW_StPt_Sch_EZ!$C$4:$I$27,MATCH(Schedules_8760!$C5975,DHW_StPt_Sch_EZ!$B$4:$B$27,0),MATCH(Schedules_8760!$F5975,DHW_StPt_Sch_EZ!$C$3:$I$3,0)),"F","C")</f>
        <v>53.333333333333329</v>
      </c>
      <c r="M5975" s="34">
        <f>CONVERT(INDEX(DHW_StPt_Sch_EZ!$C$31:$I$54,MATCH(Schedules_8760!$C5975,DHW_StPt_Sch_EZ!$B$31:$B$54,0),MATCH(Schedules_8760!$F5975,DHW_StPt_Sch_EZ!$C$30:$I$30,0)),"F","C")</f>
        <v>53.333333333333329</v>
      </c>
      <c r="N5975" s="12"/>
      <c r="O5975" s="12"/>
      <c r="P5975" s="12"/>
    </row>
    <row r="5976" spans="1:16" x14ac:dyDescent="0.25">
      <c r="A5976" s="35">
        <v>5975</v>
      </c>
      <c r="B5976" s="89">
        <v>249.91666666666671</v>
      </c>
      <c r="C5976" s="35">
        <f t="shared" si="465"/>
        <v>23</v>
      </c>
      <c r="D5976" s="35">
        <f t="shared" si="468"/>
        <v>249</v>
      </c>
      <c r="E5976" s="35">
        <f t="shared" si="469"/>
        <v>4</v>
      </c>
      <c r="F5976" s="35" t="str">
        <f t="shared" si="466"/>
        <v>Wednesday</v>
      </c>
      <c r="G5976" s="35">
        <f t="shared" si="467"/>
        <v>9</v>
      </c>
      <c r="H5976" s="34">
        <f>CONVERT(INDEX(Htg_StPt_Sch_EZ!$C$4:$I$27,MATCH(Schedules_8760!$C5976,Htg_StPt_Sch_EZ!$B$4:$B$27,0),MATCH(Schedules_8760!$F5976,Htg_StPt_Sch_EZ!$C$3:$I$3,0)),"F","C")</f>
        <v>20.555555555555554</v>
      </c>
      <c r="I5976" s="34">
        <f>CONVERT(INDEX(Htg_StPt_Sch_EZ!$C$31:$I$54,MATCH(Schedules_8760!$C5976,Htg_StPt_Sch_EZ!$B$31:$B$54,0),MATCH(Schedules_8760!$F5976,Htg_StPt_Sch_EZ!$C$30:$I$30,0)),"F","C")</f>
        <v>19.444444444444443</v>
      </c>
      <c r="J5976" s="34">
        <f>CONVERT(INDEX(Clg_StPt_Sch_EZ!$C$4:$I$27,MATCH(Schedules_8760!$C5976,Clg_StPt_Sch_EZ!$B$4:$B$27,0),MATCH(Schedules_8760!$F5976,Clg_StPt_Sch_EZ!$C$3:$I$3,0)),"F","C")</f>
        <v>25.555555555555554</v>
      </c>
      <c r="K5976" s="34">
        <f>CONVERT(INDEX(Clg_StPt_Sch_EZ!$C$31:$I$54,MATCH(Schedules_8760!$C5976,Clg_StPt_Sch_EZ!$B$31:$B$54,0),MATCH(Schedules_8760!$F5976,Clg_StPt_Sch_EZ!$C$30:$I$30,0)),"F","C")</f>
        <v>28.333333333333332</v>
      </c>
      <c r="L5976" s="34">
        <f>CONVERT(INDEX(DHW_StPt_Sch_EZ!$C$4:$I$27,MATCH(Schedules_8760!$C5976,DHW_StPt_Sch_EZ!$B$4:$B$27,0),MATCH(Schedules_8760!$F5976,DHW_StPt_Sch_EZ!$C$3:$I$3,0)),"F","C")</f>
        <v>53.333333333333329</v>
      </c>
      <c r="M5976" s="34">
        <f>CONVERT(INDEX(DHW_StPt_Sch_EZ!$C$31:$I$54,MATCH(Schedules_8760!$C5976,DHW_StPt_Sch_EZ!$B$31:$B$54,0),MATCH(Schedules_8760!$F5976,DHW_StPt_Sch_EZ!$C$30:$I$30,0)),"F","C")</f>
        <v>53.333333333333329</v>
      </c>
      <c r="N5976" s="12"/>
      <c r="O5976" s="12"/>
      <c r="P5976" s="12"/>
    </row>
    <row r="5977" spans="1:16" x14ac:dyDescent="0.25">
      <c r="A5977" s="35">
        <v>5976</v>
      </c>
      <c r="B5977" s="89">
        <v>249.95833333333329</v>
      </c>
      <c r="C5977" s="35">
        <f t="shared" si="465"/>
        <v>24</v>
      </c>
      <c r="D5977" s="35">
        <f t="shared" si="468"/>
        <v>249</v>
      </c>
      <c r="E5977" s="35">
        <f t="shared" si="469"/>
        <v>4</v>
      </c>
      <c r="F5977" s="35" t="str">
        <f t="shared" si="466"/>
        <v>Wednesday</v>
      </c>
      <c r="G5977" s="35">
        <f t="shared" si="467"/>
        <v>9</v>
      </c>
      <c r="H5977" s="34">
        <f>CONVERT(INDEX(Htg_StPt_Sch_EZ!$C$4:$I$27,MATCH(Schedules_8760!$C5977,Htg_StPt_Sch_EZ!$B$4:$B$27,0),MATCH(Schedules_8760!$F5977,Htg_StPt_Sch_EZ!$C$3:$I$3,0)),"F","C")</f>
        <v>20.555555555555554</v>
      </c>
      <c r="I5977" s="34">
        <f>CONVERT(INDEX(Htg_StPt_Sch_EZ!$C$31:$I$54,MATCH(Schedules_8760!$C5977,Htg_StPt_Sch_EZ!$B$31:$B$54,0),MATCH(Schedules_8760!$F5977,Htg_StPt_Sch_EZ!$C$30:$I$30,0)),"F","C")</f>
        <v>19.444444444444443</v>
      </c>
      <c r="J5977" s="34">
        <f>CONVERT(INDEX(Clg_StPt_Sch_EZ!$C$4:$I$27,MATCH(Schedules_8760!$C5977,Clg_StPt_Sch_EZ!$B$4:$B$27,0),MATCH(Schedules_8760!$F5977,Clg_StPt_Sch_EZ!$C$3:$I$3,0)),"F","C")</f>
        <v>25.555555555555554</v>
      </c>
      <c r="K5977" s="34">
        <f>CONVERT(INDEX(Clg_StPt_Sch_EZ!$C$31:$I$54,MATCH(Schedules_8760!$C5977,Clg_StPt_Sch_EZ!$B$31:$B$54,0),MATCH(Schedules_8760!$F5977,Clg_StPt_Sch_EZ!$C$30:$I$30,0)),"F","C")</f>
        <v>28.333333333333332</v>
      </c>
      <c r="L5977" s="34">
        <f>CONVERT(INDEX(DHW_StPt_Sch_EZ!$C$4:$I$27,MATCH(Schedules_8760!$C5977,DHW_StPt_Sch_EZ!$B$4:$B$27,0),MATCH(Schedules_8760!$F5977,DHW_StPt_Sch_EZ!$C$3:$I$3,0)),"F","C")</f>
        <v>53.333333333333329</v>
      </c>
      <c r="M5977" s="34">
        <f>CONVERT(INDEX(DHW_StPt_Sch_EZ!$C$31:$I$54,MATCH(Schedules_8760!$C5977,DHW_StPt_Sch_EZ!$B$31:$B$54,0),MATCH(Schedules_8760!$F5977,DHW_StPt_Sch_EZ!$C$30:$I$30,0)),"F","C")</f>
        <v>53.333333333333329</v>
      </c>
      <c r="N5977" s="12"/>
      <c r="O5977" s="12"/>
      <c r="P5977" s="12"/>
    </row>
    <row r="5978" spans="1:16" x14ac:dyDescent="0.25">
      <c r="A5978" s="35">
        <v>5977</v>
      </c>
      <c r="B5978" s="89">
        <v>250</v>
      </c>
      <c r="C5978" s="35">
        <f t="shared" si="465"/>
        <v>1</v>
      </c>
      <c r="D5978" s="35">
        <f t="shared" si="468"/>
        <v>250</v>
      </c>
      <c r="E5978" s="35">
        <f t="shared" si="469"/>
        <v>5</v>
      </c>
      <c r="F5978" s="35" t="str">
        <f t="shared" si="466"/>
        <v>Thursday</v>
      </c>
      <c r="G5978" s="35">
        <f t="shared" si="467"/>
        <v>9</v>
      </c>
      <c r="H5978" s="34">
        <f>CONVERT(INDEX(Htg_StPt_Sch_EZ!$C$4:$I$27,MATCH(Schedules_8760!$C5978,Htg_StPt_Sch_EZ!$B$4:$B$27,0),MATCH(Schedules_8760!$F5978,Htg_StPt_Sch_EZ!$C$3:$I$3,0)),"F","C")</f>
        <v>20.555555555555554</v>
      </c>
      <c r="I5978" s="34">
        <f>CONVERT(INDEX(Htg_StPt_Sch_EZ!$C$31:$I$54,MATCH(Schedules_8760!$C5978,Htg_StPt_Sch_EZ!$B$31:$B$54,0),MATCH(Schedules_8760!$F5978,Htg_StPt_Sch_EZ!$C$30:$I$30,0)),"F","C")</f>
        <v>19.444444444444443</v>
      </c>
      <c r="J5978" s="34">
        <f>CONVERT(INDEX(Clg_StPt_Sch_EZ!$C$4:$I$27,MATCH(Schedules_8760!$C5978,Clg_StPt_Sch_EZ!$B$4:$B$27,0),MATCH(Schedules_8760!$F5978,Clg_StPt_Sch_EZ!$C$3:$I$3,0)),"F","C")</f>
        <v>25.555555555555554</v>
      </c>
      <c r="K5978" s="34">
        <f>CONVERT(INDEX(Clg_StPt_Sch_EZ!$C$31:$I$54,MATCH(Schedules_8760!$C5978,Clg_StPt_Sch_EZ!$B$31:$B$54,0),MATCH(Schedules_8760!$F5978,Clg_StPt_Sch_EZ!$C$30:$I$30,0)),"F","C")</f>
        <v>28.333333333333332</v>
      </c>
      <c r="L5978" s="34">
        <f>CONVERT(INDEX(DHW_StPt_Sch_EZ!$C$4:$I$27,MATCH(Schedules_8760!$C5978,DHW_StPt_Sch_EZ!$B$4:$B$27,0),MATCH(Schedules_8760!$F5978,DHW_StPt_Sch_EZ!$C$3:$I$3,0)),"F","C")</f>
        <v>53.333333333333329</v>
      </c>
      <c r="M5978" s="34">
        <f>CONVERT(INDEX(DHW_StPt_Sch_EZ!$C$31:$I$54,MATCH(Schedules_8760!$C5978,DHW_StPt_Sch_EZ!$B$31:$B$54,0),MATCH(Schedules_8760!$F5978,DHW_StPt_Sch_EZ!$C$30:$I$30,0)),"F","C")</f>
        <v>53.333333333333329</v>
      </c>
      <c r="N5978" s="12"/>
      <c r="O5978" s="12"/>
      <c r="P5978" s="12"/>
    </row>
    <row r="5979" spans="1:16" x14ac:dyDescent="0.25">
      <c r="A5979" s="35">
        <v>5978</v>
      </c>
      <c r="B5979" s="89">
        <v>250.04166666666671</v>
      </c>
      <c r="C5979" s="35">
        <f t="shared" si="465"/>
        <v>2</v>
      </c>
      <c r="D5979" s="35">
        <f t="shared" si="468"/>
        <v>250</v>
      </c>
      <c r="E5979" s="35">
        <f t="shared" si="469"/>
        <v>5</v>
      </c>
      <c r="F5979" s="35" t="str">
        <f t="shared" si="466"/>
        <v>Thursday</v>
      </c>
      <c r="G5979" s="35">
        <f t="shared" si="467"/>
        <v>9</v>
      </c>
      <c r="H5979" s="34">
        <f>CONVERT(INDEX(Htg_StPt_Sch_EZ!$C$4:$I$27,MATCH(Schedules_8760!$C5979,Htg_StPt_Sch_EZ!$B$4:$B$27,0),MATCH(Schedules_8760!$F5979,Htg_StPt_Sch_EZ!$C$3:$I$3,0)),"F","C")</f>
        <v>20.555555555555554</v>
      </c>
      <c r="I5979" s="34">
        <f>CONVERT(INDEX(Htg_StPt_Sch_EZ!$C$31:$I$54,MATCH(Schedules_8760!$C5979,Htg_StPt_Sch_EZ!$B$31:$B$54,0),MATCH(Schedules_8760!$F5979,Htg_StPt_Sch_EZ!$C$30:$I$30,0)),"F","C")</f>
        <v>19.444444444444443</v>
      </c>
      <c r="J5979" s="34">
        <f>CONVERT(INDEX(Clg_StPt_Sch_EZ!$C$4:$I$27,MATCH(Schedules_8760!$C5979,Clg_StPt_Sch_EZ!$B$4:$B$27,0),MATCH(Schedules_8760!$F5979,Clg_StPt_Sch_EZ!$C$3:$I$3,0)),"F","C")</f>
        <v>25.555555555555554</v>
      </c>
      <c r="K5979" s="34">
        <f>CONVERT(INDEX(Clg_StPt_Sch_EZ!$C$31:$I$54,MATCH(Schedules_8760!$C5979,Clg_StPt_Sch_EZ!$B$31:$B$54,0),MATCH(Schedules_8760!$F5979,Clg_StPt_Sch_EZ!$C$30:$I$30,0)),"F","C")</f>
        <v>28.333333333333332</v>
      </c>
      <c r="L5979" s="34">
        <f>CONVERT(INDEX(DHW_StPt_Sch_EZ!$C$4:$I$27,MATCH(Schedules_8760!$C5979,DHW_StPt_Sch_EZ!$B$4:$B$27,0),MATCH(Schedules_8760!$F5979,DHW_StPt_Sch_EZ!$C$3:$I$3,0)),"F","C")</f>
        <v>53.333333333333329</v>
      </c>
      <c r="M5979" s="34">
        <f>CONVERT(INDEX(DHW_StPt_Sch_EZ!$C$31:$I$54,MATCH(Schedules_8760!$C5979,DHW_StPt_Sch_EZ!$B$31:$B$54,0),MATCH(Schedules_8760!$F5979,DHW_StPt_Sch_EZ!$C$30:$I$30,0)),"F","C")</f>
        <v>53.333333333333329</v>
      </c>
      <c r="N5979" s="12"/>
      <c r="O5979" s="12"/>
      <c r="P5979" s="12"/>
    </row>
    <row r="5980" spans="1:16" x14ac:dyDescent="0.25">
      <c r="A5980" s="35">
        <v>5979</v>
      </c>
      <c r="B5980" s="89">
        <v>250.08333333333329</v>
      </c>
      <c r="C5980" s="35">
        <f t="shared" si="465"/>
        <v>3</v>
      </c>
      <c r="D5980" s="35">
        <f t="shared" si="468"/>
        <v>250</v>
      </c>
      <c r="E5980" s="35">
        <f t="shared" si="469"/>
        <v>5</v>
      </c>
      <c r="F5980" s="35" t="str">
        <f t="shared" si="466"/>
        <v>Thursday</v>
      </c>
      <c r="G5980" s="35">
        <f t="shared" si="467"/>
        <v>9</v>
      </c>
      <c r="H5980" s="34">
        <f>CONVERT(INDEX(Htg_StPt_Sch_EZ!$C$4:$I$27,MATCH(Schedules_8760!$C5980,Htg_StPt_Sch_EZ!$B$4:$B$27,0),MATCH(Schedules_8760!$F5980,Htg_StPt_Sch_EZ!$C$3:$I$3,0)),"F","C")</f>
        <v>20.555555555555554</v>
      </c>
      <c r="I5980" s="34">
        <f>CONVERT(INDEX(Htg_StPt_Sch_EZ!$C$31:$I$54,MATCH(Schedules_8760!$C5980,Htg_StPt_Sch_EZ!$B$31:$B$54,0),MATCH(Schedules_8760!$F5980,Htg_StPt_Sch_EZ!$C$30:$I$30,0)),"F","C")</f>
        <v>19.444444444444443</v>
      </c>
      <c r="J5980" s="34">
        <f>CONVERT(INDEX(Clg_StPt_Sch_EZ!$C$4:$I$27,MATCH(Schedules_8760!$C5980,Clg_StPt_Sch_EZ!$B$4:$B$27,0),MATCH(Schedules_8760!$F5980,Clg_StPt_Sch_EZ!$C$3:$I$3,0)),"F","C")</f>
        <v>25.555555555555554</v>
      </c>
      <c r="K5980" s="34">
        <f>CONVERT(INDEX(Clg_StPt_Sch_EZ!$C$31:$I$54,MATCH(Schedules_8760!$C5980,Clg_StPt_Sch_EZ!$B$31:$B$54,0),MATCH(Schedules_8760!$F5980,Clg_StPt_Sch_EZ!$C$30:$I$30,0)),"F","C")</f>
        <v>28.333333333333332</v>
      </c>
      <c r="L5980" s="34">
        <f>CONVERT(INDEX(DHW_StPt_Sch_EZ!$C$4:$I$27,MATCH(Schedules_8760!$C5980,DHW_StPt_Sch_EZ!$B$4:$B$27,0),MATCH(Schedules_8760!$F5980,DHW_StPt_Sch_EZ!$C$3:$I$3,0)),"F","C")</f>
        <v>53.333333333333329</v>
      </c>
      <c r="M5980" s="34">
        <f>CONVERT(INDEX(DHW_StPt_Sch_EZ!$C$31:$I$54,MATCH(Schedules_8760!$C5980,DHW_StPt_Sch_EZ!$B$31:$B$54,0),MATCH(Schedules_8760!$F5980,DHW_StPt_Sch_EZ!$C$30:$I$30,0)),"F","C")</f>
        <v>53.333333333333329</v>
      </c>
      <c r="N5980" s="12"/>
      <c r="O5980" s="12"/>
      <c r="P5980" s="12"/>
    </row>
    <row r="5981" spans="1:16" x14ac:dyDescent="0.25">
      <c r="A5981" s="35">
        <v>5980</v>
      </c>
      <c r="B5981" s="89">
        <v>250.125</v>
      </c>
      <c r="C5981" s="35">
        <f t="shared" si="465"/>
        <v>4</v>
      </c>
      <c r="D5981" s="35">
        <f t="shared" si="468"/>
        <v>250</v>
      </c>
      <c r="E5981" s="35">
        <f t="shared" si="469"/>
        <v>5</v>
      </c>
      <c r="F5981" s="35" t="str">
        <f t="shared" si="466"/>
        <v>Thursday</v>
      </c>
      <c r="G5981" s="35">
        <f t="shared" si="467"/>
        <v>9</v>
      </c>
      <c r="H5981" s="34">
        <f>CONVERT(INDEX(Htg_StPt_Sch_EZ!$C$4:$I$27,MATCH(Schedules_8760!$C5981,Htg_StPt_Sch_EZ!$B$4:$B$27,0),MATCH(Schedules_8760!$F5981,Htg_StPt_Sch_EZ!$C$3:$I$3,0)),"F","C")</f>
        <v>20.555555555555554</v>
      </c>
      <c r="I5981" s="34">
        <f>CONVERT(INDEX(Htg_StPt_Sch_EZ!$C$31:$I$54,MATCH(Schedules_8760!$C5981,Htg_StPt_Sch_EZ!$B$31:$B$54,0),MATCH(Schedules_8760!$F5981,Htg_StPt_Sch_EZ!$C$30:$I$30,0)),"F","C")</f>
        <v>19.444444444444443</v>
      </c>
      <c r="J5981" s="34">
        <f>CONVERT(INDEX(Clg_StPt_Sch_EZ!$C$4:$I$27,MATCH(Schedules_8760!$C5981,Clg_StPt_Sch_EZ!$B$4:$B$27,0),MATCH(Schedules_8760!$F5981,Clg_StPt_Sch_EZ!$C$3:$I$3,0)),"F","C")</f>
        <v>25.555555555555554</v>
      </c>
      <c r="K5981" s="34">
        <f>CONVERT(INDEX(Clg_StPt_Sch_EZ!$C$31:$I$54,MATCH(Schedules_8760!$C5981,Clg_StPt_Sch_EZ!$B$31:$B$54,0),MATCH(Schedules_8760!$F5981,Clg_StPt_Sch_EZ!$C$30:$I$30,0)),"F","C")</f>
        <v>28.333333333333332</v>
      </c>
      <c r="L5981" s="34">
        <f>CONVERT(INDEX(DHW_StPt_Sch_EZ!$C$4:$I$27,MATCH(Schedules_8760!$C5981,DHW_StPt_Sch_EZ!$B$4:$B$27,0),MATCH(Schedules_8760!$F5981,DHW_StPt_Sch_EZ!$C$3:$I$3,0)),"F","C")</f>
        <v>53.333333333333329</v>
      </c>
      <c r="M5981" s="34">
        <f>CONVERT(INDEX(DHW_StPt_Sch_EZ!$C$31:$I$54,MATCH(Schedules_8760!$C5981,DHW_StPt_Sch_EZ!$B$31:$B$54,0),MATCH(Schedules_8760!$F5981,DHW_StPt_Sch_EZ!$C$30:$I$30,0)),"F","C")</f>
        <v>53.333333333333329</v>
      </c>
      <c r="N5981" s="12"/>
      <c r="O5981" s="12"/>
      <c r="P5981" s="12"/>
    </row>
    <row r="5982" spans="1:16" x14ac:dyDescent="0.25">
      <c r="A5982" s="35">
        <v>5981</v>
      </c>
      <c r="B5982" s="89">
        <v>250.16666666666671</v>
      </c>
      <c r="C5982" s="35">
        <f t="shared" si="465"/>
        <v>5</v>
      </c>
      <c r="D5982" s="35">
        <f t="shared" si="468"/>
        <v>250</v>
      </c>
      <c r="E5982" s="35">
        <f t="shared" si="469"/>
        <v>5</v>
      </c>
      <c r="F5982" s="35" t="str">
        <f t="shared" si="466"/>
        <v>Thursday</v>
      </c>
      <c r="G5982" s="35">
        <f t="shared" si="467"/>
        <v>9</v>
      </c>
      <c r="H5982" s="34">
        <f>CONVERT(INDEX(Htg_StPt_Sch_EZ!$C$4:$I$27,MATCH(Schedules_8760!$C5982,Htg_StPt_Sch_EZ!$B$4:$B$27,0),MATCH(Schedules_8760!$F5982,Htg_StPt_Sch_EZ!$C$3:$I$3,0)),"F","C")</f>
        <v>20.555555555555554</v>
      </c>
      <c r="I5982" s="34">
        <f>CONVERT(INDEX(Htg_StPt_Sch_EZ!$C$31:$I$54,MATCH(Schedules_8760!$C5982,Htg_StPt_Sch_EZ!$B$31:$B$54,0),MATCH(Schedules_8760!$F5982,Htg_StPt_Sch_EZ!$C$30:$I$30,0)),"F","C")</f>
        <v>19.444444444444443</v>
      </c>
      <c r="J5982" s="34">
        <f>CONVERT(INDEX(Clg_StPt_Sch_EZ!$C$4:$I$27,MATCH(Schedules_8760!$C5982,Clg_StPt_Sch_EZ!$B$4:$B$27,0),MATCH(Schedules_8760!$F5982,Clg_StPt_Sch_EZ!$C$3:$I$3,0)),"F","C")</f>
        <v>25.555555555555554</v>
      </c>
      <c r="K5982" s="34">
        <f>CONVERT(INDEX(Clg_StPt_Sch_EZ!$C$31:$I$54,MATCH(Schedules_8760!$C5982,Clg_StPt_Sch_EZ!$B$31:$B$54,0),MATCH(Schedules_8760!$F5982,Clg_StPt_Sch_EZ!$C$30:$I$30,0)),"F","C")</f>
        <v>28.333333333333332</v>
      </c>
      <c r="L5982" s="34">
        <f>CONVERT(INDEX(DHW_StPt_Sch_EZ!$C$4:$I$27,MATCH(Schedules_8760!$C5982,DHW_StPt_Sch_EZ!$B$4:$B$27,0),MATCH(Schedules_8760!$F5982,DHW_StPt_Sch_EZ!$C$3:$I$3,0)),"F","C")</f>
        <v>53.333333333333329</v>
      </c>
      <c r="M5982" s="34">
        <f>CONVERT(INDEX(DHW_StPt_Sch_EZ!$C$31:$I$54,MATCH(Schedules_8760!$C5982,DHW_StPt_Sch_EZ!$B$31:$B$54,0),MATCH(Schedules_8760!$F5982,DHW_StPt_Sch_EZ!$C$30:$I$30,0)),"F","C")</f>
        <v>53.333333333333329</v>
      </c>
      <c r="N5982" s="12"/>
      <c r="O5982" s="12"/>
      <c r="P5982" s="12"/>
    </row>
    <row r="5983" spans="1:16" x14ac:dyDescent="0.25">
      <c r="A5983" s="35">
        <v>5982</v>
      </c>
      <c r="B5983" s="89">
        <v>250.20833333333329</v>
      </c>
      <c r="C5983" s="35">
        <f t="shared" si="465"/>
        <v>6</v>
      </c>
      <c r="D5983" s="35">
        <f t="shared" si="468"/>
        <v>250</v>
      </c>
      <c r="E5983" s="35">
        <f t="shared" si="469"/>
        <v>5</v>
      </c>
      <c r="F5983" s="35" t="str">
        <f t="shared" si="466"/>
        <v>Thursday</v>
      </c>
      <c r="G5983" s="35">
        <f t="shared" si="467"/>
        <v>9</v>
      </c>
      <c r="H5983" s="34">
        <f>CONVERT(INDEX(Htg_StPt_Sch_EZ!$C$4:$I$27,MATCH(Schedules_8760!$C5983,Htg_StPt_Sch_EZ!$B$4:$B$27,0),MATCH(Schedules_8760!$F5983,Htg_StPt_Sch_EZ!$C$3:$I$3,0)),"F","C")</f>
        <v>20.555555555555554</v>
      </c>
      <c r="I5983" s="34">
        <f>CONVERT(INDEX(Htg_StPt_Sch_EZ!$C$31:$I$54,MATCH(Schedules_8760!$C5983,Htg_StPt_Sch_EZ!$B$31:$B$54,0),MATCH(Schedules_8760!$F5983,Htg_StPt_Sch_EZ!$C$30:$I$30,0)),"F","C")</f>
        <v>19.444444444444443</v>
      </c>
      <c r="J5983" s="34">
        <f>CONVERT(INDEX(Clg_StPt_Sch_EZ!$C$4:$I$27,MATCH(Schedules_8760!$C5983,Clg_StPt_Sch_EZ!$B$4:$B$27,0),MATCH(Schedules_8760!$F5983,Clg_StPt_Sch_EZ!$C$3:$I$3,0)),"F","C")</f>
        <v>25.555555555555554</v>
      </c>
      <c r="K5983" s="34">
        <f>CONVERT(INDEX(Clg_StPt_Sch_EZ!$C$31:$I$54,MATCH(Schedules_8760!$C5983,Clg_StPt_Sch_EZ!$B$31:$B$54,0),MATCH(Schedules_8760!$F5983,Clg_StPt_Sch_EZ!$C$30:$I$30,0)),"F","C")</f>
        <v>28.333333333333332</v>
      </c>
      <c r="L5983" s="34">
        <f>CONVERT(INDEX(DHW_StPt_Sch_EZ!$C$4:$I$27,MATCH(Schedules_8760!$C5983,DHW_StPt_Sch_EZ!$B$4:$B$27,0),MATCH(Schedules_8760!$F5983,DHW_StPt_Sch_EZ!$C$3:$I$3,0)),"F","C")</f>
        <v>53.333333333333329</v>
      </c>
      <c r="M5983" s="34">
        <f>CONVERT(INDEX(DHW_StPt_Sch_EZ!$C$31:$I$54,MATCH(Schedules_8760!$C5983,DHW_StPt_Sch_EZ!$B$31:$B$54,0),MATCH(Schedules_8760!$F5983,DHW_StPt_Sch_EZ!$C$30:$I$30,0)),"F","C")</f>
        <v>53.333333333333329</v>
      </c>
      <c r="N5983" s="12"/>
      <c r="O5983" s="12"/>
      <c r="P5983" s="12"/>
    </row>
    <row r="5984" spans="1:16" x14ac:dyDescent="0.25">
      <c r="A5984" s="35">
        <v>5983</v>
      </c>
      <c r="B5984" s="89">
        <v>250.25</v>
      </c>
      <c r="C5984" s="35">
        <f t="shared" si="465"/>
        <v>7</v>
      </c>
      <c r="D5984" s="35">
        <f t="shared" si="468"/>
        <v>250</v>
      </c>
      <c r="E5984" s="35">
        <f t="shared" si="469"/>
        <v>5</v>
      </c>
      <c r="F5984" s="35" t="str">
        <f t="shared" si="466"/>
        <v>Thursday</v>
      </c>
      <c r="G5984" s="35">
        <f t="shared" si="467"/>
        <v>9</v>
      </c>
      <c r="H5984" s="34">
        <f>CONVERT(INDEX(Htg_StPt_Sch_EZ!$C$4:$I$27,MATCH(Schedules_8760!$C5984,Htg_StPt_Sch_EZ!$B$4:$B$27,0),MATCH(Schedules_8760!$F5984,Htg_StPt_Sch_EZ!$C$3:$I$3,0)),"F","C")</f>
        <v>20.555555555555554</v>
      </c>
      <c r="I5984" s="34">
        <f>CONVERT(INDEX(Htg_StPt_Sch_EZ!$C$31:$I$54,MATCH(Schedules_8760!$C5984,Htg_StPt_Sch_EZ!$B$31:$B$54,0),MATCH(Schedules_8760!$F5984,Htg_StPt_Sch_EZ!$C$30:$I$30,0)),"F","C")</f>
        <v>19.444444444444443</v>
      </c>
      <c r="J5984" s="34">
        <f>CONVERT(INDEX(Clg_StPt_Sch_EZ!$C$4:$I$27,MATCH(Schedules_8760!$C5984,Clg_StPt_Sch_EZ!$B$4:$B$27,0),MATCH(Schedules_8760!$F5984,Clg_StPt_Sch_EZ!$C$3:$I$3,0)),"F","C")</f>
        <v>25.555555555555554</v>
      </c>
      <c r="K5984" s="34">
        <f>CONVERT(INDEX(Clg_StPt_Sch_EZ!$C$31:$I$54,MATCH(Schedules_8760!$C5984,Clg_StPt_Sch_EZ!$B$31:$B$54,0),MATCH(Schedules_8760!$F5984,Clg_StPt_Sch_EZ!$C$30:$I$30,0)),"F","C")</f>
        <v>28.333333333333332</v>
      </c>
      <c r="L5984" s="34">
        <f>CONVERT(INDEX(DHW_StPt_Sch_EZ!$C$4:$I$27,MATCH(Schedules_8760!$C5984,DHW_StPt_Sch_EZ!$B$4:$B$27,0),MATCH(Schedules_8760!$F5984,DHW_StPt_Sch_EZ!$C$3:$I$3,0)),"F","C")</f>
        <v>53.333333333333329</v>
      </c>
      <c r="M5984" s="34">
        <f>CONVERT(INDEX(DHW_StPt_Sch_EZ!$C$31:$I$54,MATCH(Schedules_8760!$C5984,DHW_StPt_Sch_EZ!$B$31:$B$54,0),MATCH(Schedules_8760!$F5984,DHW_StPt_Sch_EZ!$C$30:$I$30,0)),"F","C")</f>
        <v>53.333333333333329</v>
      </c>
      <c r="N5984" s="12"/>
      <c r="O5984" s="12"/>
      <c r="P5984" s="12"/>
    </row>
    <row r="5985" spans="1:16" x14ac:dyDescent="0.25">
      <c r="A5985" s="35">
        <v>5984</v>
      </c>
      <c r="B5985" s="89">
        <v>250.29166666666671</v>
      </c>
      <c r="C5985" s="35">
        <f t="shared" si="465"/>
        <v>8</v>
      </c>
      <c r="D5985" s="35">
        <f t="shared" si="468"/>
        <v>250</v>
      </c>
      <c r="E5985" s="35">
        <f t="shared" si="469"/>
        <v>5</v>
      </c>
      <c r="F5985" s="35" t="str">
        <f t="shared" si="466"/>
        <v>Thursday</v>
      </c>
      <c r="G5985" s="35">
        <f t="shared" si="467"/>
        <v>9</v>
      </c>
      <c r="H5985" s="34">
        <f>CONVERT(INDEX(Htg_StPt_Sch_EZ!$C$4:$I$27,MATCH(Schedules_8760!$C5985,Htg_StPt_Sch_EZ!$B$4:$B$27,0),MATCH(Schedules_8760!$F5985,Htg_StPt_Sch_EZ!$C$3:$I$3,0)),"F","C")</f>
        <v>20.555555555555554</v>
      </c>
      <c r="I5985" s="34">
        <f>CONVERT(INDEX(Htg_StPt_Sch_EZ!$C$31:$I$54,MATCH(Schedules_8760!$C5985,Htg_StPt_Sch_EZ!$B$31:$B$54,0),MATCH(Schedules_8760!$F5985,Htg_StPt_Sch_EZ!$C$30:$I$30,0)),"F","C")</f>
        <v>19.444444444444443</v>
      </c>
      <c r="J5985" s="34">
        <f>CONVERT(INDEX(Clg_StPt_Sch_EZ!$C$4:$I$27,MATCH(Schedules_8760!$C5985,Clg_StPt_Sch_EZ!$B$4:$B$27,0),MATCH(Schedules_8760!$F5985,Clg_StPt_Sch_EZ!$C$3:$I$3,0)),"F","C")</f>
        <v>25.555555555555554</v>
      </c>
      <c r="K5985" s="34">
        <f>CONVERT(INDEX(Clg_StPt_Sch_EZ!$C$31:$I$54,MATCH(Schedules_8760!$C5985,Clg_StPt_Sch_EZ!$B$31:$B$54,0),MATCH(Schedules_8760!$F5985,Clg_StPt_Sch_EZ!$C$30:$I$30,0)),"F","C")</f>
        <v>25</v>
      </c>
      <c r="L5985" s="34">
        <f>CONVERT(INDEX(DHW_StPt_Sch_EZ!$C$4:$I$27,MATCH(Schedules_8760!$C5985,DHW_StPt_Sch_EZ!$B$4:$B$27,0),MATCH(Schedules_8760!$F5985,DHW_StPt_Sch_EZ!$C$3:$I$3,0)),"F","C")</f>
        <v>53.333333333333329</v>
      </c>
      <c r="M5985" s="34">
        <f>CONVERT(INDEX(DHW_StPt_Sch_EZ!$C$31:$I$54,MATCH(Schedules_8760!$C5985,DHW_StPt_Sch_EZ!$B$31:$B$54,0),MATCH(Schedules_8760!$F5985,DHW_StPt_Sch_EZ!$C$30:$I$30,0)),"F","C")</f>
        <v>53.333333333333329</v>
      </c>
      <c r="N5985" s="12"/>
      <c r="O5985" s="12"/>
      <c r="P5985" s="12"/>
    </row>
    <row r="5986" spans="1:16" x14ac:dyDescent="0.25">
      <c r="A5986" s="35">
        <v>5985</v>
      </c>
      <c r="B5986" s="89">
        <v>250.33333333333329</v>
      </c>
      <c r="C5986" s="35">
        <f t="shared" si="465"/>
        <v>9</v>
      </c>
      <c r="D5986" s="35">
        <f t="shared" si="468"/>
        <v>250</v>
      </c>
      <c r="E5986" s="35">
        <f t="shared" si="469"/>
        <v>5</v>
      </c>
      <c r="F5986" s="35" t="str">
        <f t="shared" si="466"/>
        <v>Thursday</v>
      </c>
      <c r="G5986" s="35">
        <f t="shared" si="467"/>
        <v>9</v>
      </c>
      <c r="H5986" s="34">
        <f>CONVERT(INDEX(Htg_StPt_Sch_EZ!$C$4:$I$27,MATCH(Schedules_8760!$C5986,Htg_StPt_Sch_EZ!$B$4:$B$27,0),MATCH(Schedules_8760!$F5986,Htg_StPt_Sch_EZ!$C$3:$I$3,0)),"F","C")</f>
        <v>20.555555555555554</v>
      </c>
      <c r="I5986" s="34">
        <f>CONVERT(INDEX(Htg_StPt_Sch_EZ!$C$31:$I$54,MATCH(Schedules_8760!$C5986,Htg_StPt_Sch_EZ!$B$31:$B$54,0),MATCH(Schedules_8760!$F5986,Htg_StPt_Sch_EZ!$C$30:$I$30,0)),"F","C")</f>
        <v>19.444444444444443</v>
      </c>
      <c r="J5986" s="34">
        <f>CONVERT(INDEX(Clg_StPt_Sch_EZ!$C$4:$I$27,MATCH(Schedules_8760!$C5986,Clg_StPt_Sch_EZ!$B$4:$B$27,0),MATCH(Schedules_8760!$F5986,Clg_StPt_Sch_EZ!$C$3:$I$3,0)),"F","C")</f>
        <v>25.555555555555554</v>
      </c>
      <c r="K5986" s="34">
        <f>CONVERT(INDEX(Clg_StPt_Sch_EZ!$C$31:$I$54,MATCH(Schedules_8760!$C5986,Clg_StPt_Sch_EZ!$B$31:$B$54,0),MATCH(Schedules_8760!$F5986,Clg_StPt_Sch_EZ!$C$30:$I$30,0)),"F","C")</f>
        <v>25</v>
      </c>
      <c r="L5986" s="34">
        <f>CONVERT(INDEX(DHW_StPt_Sch_EZ!$C$4:$I$27,MATCH(Schedules_8760!$C5986,DHW_StPt_Sch_EZ!$B$4:$B$27,0),MATCH(Schedules_8760!$F5986,DHW_StPt_Sch_EZ!$C$3:$I$3,0)),"F","C")</f>
        <v>53.333333333333329</v>
      </c>
      <c r="M5986" s="34">
        <f>CONVERT(INDEX(DHW_StPt_Sch_EZ!$C$31:$I$54,MATCH(Schedules_8760!$C5986,DHW_StPt_Sch_EZ!$B$31:$B$54,0),MATCH(Schedules_8760!$F5986,DHW_StPt_Sch_EZ!$C$30:$I$30,0)),"F","C")</f>
        <v>53.333333333333329</v>
      </c>
      <c r="N5986" s="12"/>
      <c r="O5986" s="12"/>
      <c r="P5986" s="12"/>
    </row>
    <row r="5987" spans="1:16" x14ac:dyDescent="0.25">
      <c r="A5987" s="35">
        <v>5986</v>
      </c>
      <c r="B5987" s="89">
        <v>250.375</v>
      </c>
      <c r="C5987" s="35">
        <f t="shared" si="465"/>
        <v>10</v>
      </c>
      <c r="D5987" s="35">
        <f t="shared" si="468"/>
        <v>250</v>
      </c>
      <c r="E5987" s="35">
        <f t="shared" si="469"/>
        <v>5</v>
      </c>
      <c r="F5987" s="35" t="str">
        <f t="shared" si="466"/>
        <v>Thursday</v>
      </c>
      <c r="G5987" s="35">
        <f t="shared" si="467"/>
        <v>9</v>
      </c>
      <c r="H5987" s="34">
        <f>CONVERT(INDEX(Htg_StPt_Sch_EZ!$C$4:$I$27,MATCH(Schedules_8760!$C5987,Htg_StPt_Sch_EZ!$B$4:$B$27,0),MATCH(Schedules_8760!$F5987,Htg_StPt_Sch_EZ!$C$3:$I$3,0)),"F","C")</f>
        <v>20.555555555555554</v>
      </c>
      <c r="I5987" s="34">
        <f>CONVERT(INDEX(Htg_StPt_Sch_EZ!$C$31:$I$54,MATCH(Schedules_8760!$C5987,Htg_StPt_Sch_EZ!$B$31:$B$54,0),MATCH(Schedules_8760!$F5987,Htg_StPt_Sch_EZ!$C$30:$I$30,0)),"F","C")</f>
        <v>19.444444444444443</v>
      </c>
      <c r="J5987" s="34">
        <f>CONVERT(INDEX(Clg_StPt_Sch_EZ!$C$4:$I$27,MATCH(Schedules_8760!$C5987,Clg_StPt_Sch_EZ!$B$4:$B$27,0),MATCH(Schedules_8760!$F5987,Clg_StPt_Sch_EZ!$C$3:$I$3,0)),"F","C")</f>
        <v>25.555555555555554</v>
      </c>
      <c r="K5987" s="34">
        <f>CONVERT(INDEX(Clg_StPt_Sch_EZ!$C$31:$I$54,MATCH(Schedules_8760!$C5987,Clg_StPt_Sch_EZ!$B$31:$B$54,0),MATCH(Schedules_8760!$F5987,Clg_StPt_Sch_EZ!$C$30:$I$30,0)),"F","C")</f>
        <v>25</v>
      </c>
      <c r="L5987" s="34">
        <f>CONVERT(INDEX(DHW_StPt_Sch_EZ!$C$4:$I$27,MATCH(Schedules_8760!$C5987,DHW_StPt_Sch_EZ!$B$4:$B$27,0),MATCH(Schedules_8760!$F5987,DHW_StPt_Sch_EZ!$C$3:$I$3,0)),"F","C")</f>
        <v>53.333333333333329</v>
      </c>
      <c r="M5987" s="34">
        <f>CONVERT(INDEX(DHW_StPt_Sch_EZ!$C$31:$I$54,MATCH(Schedules_8760!$C5987,DHW_StPt_Sch_EZ!$B$31:$B$54,0),MATCH(Schedules_8760!$F5987,DHW_StPt_Sch_EZ!$C$30:$I$30,0)),"F","C")</f>
        <v>53.333333333333329</v>
      </c>
      <c r="N5987" s="12"/>
      <c r="O5987" s="12"/>
      <c r="P5987" s="12"/>
    </row>
    <row r="5988" spans="1:16" x14ac:dyDescent="0.25">
      <c r="A5988" s="35">
        <v>5987</v>
      </c>
      <c r="B5988" s="89">
        <v>250.41666666666671</v>
      </c>
      <c r="C5988" s="35">
        <f t="shared" si="465"/>
        <v>11</v>
      </c>
      <c r="D5988" s="35">
        <f t="shared" si="468"/>
        <v>250</v>
      </c>
      <c r="E5988" s="35">
        <f t="shared" si="469"/>
        <v>5</v>
      </c>
      <c r="F5988" s="35" t="str">
        <f t="shared" si="466"/>
        <v>Thursday</v>
      </c>
      <c r="G5988" s="35">
        <f t="shared" si="467"/>
        <v>9</v>
      </c>
      <c r="H5988" s="34">
        <f>CONVERT(INDEX(Htg_StPt_Sch_EZ!$C$4:$I$27,MATCH(Schedules_8760!$C5988,Htg_StPt_Sch_EZ!$B$4:$B$27,0),MATCH(Schedules_8760!$F5988,Htg_StPt_Sch_EZ!$C$3:$I$3,0)),"F","C")</f>
        <v>20.555555555555554</v>
      </c>
      <c r="I5988" s="34">
        <f>CONVERT(INDEX(Htg_StPt_Sch_EZ!$C$31:$I$54,MATCH(Schedules_8760!$C5988,Htg_StPt_Sch_EZ!$B$31:$B$54,0),MATCH(Schedules_8760!$F5988,Htg_StPt_Sch_EZ!$C$30:$I$30,0)),"F","C")</f>
        <v>19.444444444444443</v>
      </c>
      <c r="J5988" s="34">
        <f>CONVERT(INDEX(Clg_StPt_Sch_EZ!$C$4:$I$27,MATCH(Schedules_8760!$C5988,Clg_StPt_Sch_EZ!$B$4:$B$27,0),MATCH(Schedules_8760!$F5988,Clg_StPt_Sch_EZ!$C$3:$I$3,0)),"F","C")</f>
        <v>25.555555555555554</v>
      </c>
      <c r="K5988" s="34">
        <f>CONVERT(INDEX(Clg_StPt_Sch_EZ!$C$31:$I$54,MATCH(Schedules_8760!$C5988,Clg_StPt_Sch_EZ!$B$31:$B$54,0),MATCH(Schedules_8760!$F5988,Clg_StPt_Sch_EZ!$C$30:$I$30,0)),"F","C")</f>
        <v>25</v>
      </c>
      <c r="L5988" s="34">
        <f>CONVERT(INDEX(DHW_StPt_Sch_EZ!$C$4:$I$27,MATCH(Schedules_8760!$C5988,DHW_StPt_Sch_EZ!$B$4:$B$27,0),MATCH(Schedules_8760!$F5988,DHW_StPt_Sch_EZ!$C$3:$I$3,0)),"F","C")</f>
        <v>53.333333333333329</v>
      </c>
      <c r="M5988" s="34">
        <f>CONVERT(INDEX(DHW_StPt_Sch_EZ!$C$31:$I$54,MATCH(Schedules_8760!$C5988,DHW_StPt_Sch_EZ!$B$31:$B$54,0),MATCH(Schedules_8760!$F5988,DHW_StPt_Sch_EZ!$C$30:$I$30,0)),"F","C")</f>
        <v>53.333333333333329</v>
      </c>
      <c r="N5988" s="12"/>
      <c r="O5988" s="12"/>
      <c r="P5988" s="12"/>
    </row>
    <row r="5989" spans="1:16" x14ac:dyDescent="0.25">
      <c r="A5989" s="35">
        <v>5988</v>
      </c>
      <c r="B5989" s="89">
        <v>250.45833333333329</v>
      </c>
      <c r="C5989" s="35">
        <f t="shared" si="465"/>
        <v>12</v>
      </c>
      <c r="D5989" s="35">
        <f t="shared" si="468"/>
        <v>250</v>
      </c>
      <c r="E5989" s="35">
        <f t="shared" si="469"/>
        <v>5</v>
      </c>
      <c r="F5989" s="35" t="str">
        <f t="shared" si="466"/>
        <v>Thursday</v>
      </c>
      <c r="G5989" s="35">
        <f t="shared" si="467"/>
        <v>9</v>
      </c>
      <c r="H5989" s="34">
        <f>CONVERT(INDEX(Htg_StPt_Sch_EZ!$C$4:$I$27,MATCH(Schedules_8760!$C5989,Htg_StPt_Sch_EZ!$B$4:$B$27,0),MATCH(Schedules_8760!$F5989,Htg_StPt_Sch_EZ!$C$3:$I$3,0)),"F","C")</f>
        <v>20.555555555555554</v>
      </c>
      <c r="I5989" s="34">
        <f>CONVERT(INDEX(Htg_StPt_Sch_EZ!$C$31:$I$54,MATCH(Schedules_8760!$C5989,Htg_StPt_Sch_EZ!$B$31:$B$54,0),MATCH(Schedules_8760!$F5989,Htg_StPt_Sch_EZ!$C$30:$I$30,0)),"F","C")</f>
        <v>19.444444444444443</v>
      </c>
      <c r="J5989" s="34">
        <f>CONVERT(INDEX(Clg_StPt_Sch_EZ!$C$4:$I$27,MATCH(Schedules_8760!$C5989,Clg_StPt_Sch_EZ!$B$4:$B$27,0),MATCH(Schedules_8760!$F5989,Clg_StPt_Sch_EZ!$C$3:$I$3,0)),"F","C")</f>
        <v>25.555555555555554</v>
      </c>
      <c r="K5989" s="34">
        <f>CONVERT(INDEX(Clg_StPt_Sch_EZ!$C$31:$I$54,MATCH(Schedules_8760!$C5989,Clg_StPt_Sch_EZ!$B$31:$B$54,0),MATCH(Schedules_8760!$F5989,Clg_StPt_Sch_EZ!$C$30:$I$30,0)),"F","C")</f>
        <v>25</v>
      </c>
      <c r="L5989" s="34">
        <f>CONVERT(INDEX(DHW_StPt_Sch_EZ!$C$4:$I$27,MATCH(Schedules_8760!$C5989,DHW_StPt_Sch_EZ!$B$4:$B$27,0),MATCH(Schedules_8760!$F5989,DHW_StPt_Sch_EZ!$C$3:$I$3,0)),"F","C")</f>
        <v>53.333333333333329</v>
      </c>
      <c r="M5989" s="34">
        <f>CONVERT(INDEX(DHW_StPt_Sch_EZ!$C$31:$I$54,MATCH(Schedules_8760!$C5989,DHW_StPt_Sch_EZ!$B$31:$B$54,0),MATCH(Schedules_8760!$F5989,DHW_StPt_Sch_EZ!$C$30:$I$30,0)),"F","C")</f>
        <v>53.333333333333329</v>
      </c>
      <c r="N5989" s="12"/>
      <c r="O5989" s="12"/>
      <c r="P5989" s="12"/>
    </row>
    <row r="5990" spans="1:16" x14ac:dyDescent="0.25">
      <c r="A5990" s="35">
        <v>5989</v>
      </c>
      <c r="B5990" s="89">
        <v>250.5</v>
      </c>
      <c r="C5990" s="35">
        <f t="shared" si="465"/>
        <v>13</v>
      </c>
      <c r="D5990" s="35">
        <f t="shared" si="468"/>
        <v>250</v>
      </c>
      <c r="E5990" s="35">
        <f t="shared" si="469"/>
        <v>5</v>
      </c>
      <c r="F5990" s="35" t="str">
        <f t="shared" si="466"/>
        <v>Thursday</v>
      </c>
      <c r="G5990" s="35">
        <f t="shared" si="467"/>
        <v>9</v>
      </c>
      <c r="H5990" s="34">
        <f>CONVERT(INDEX(Htg_StPt_Sch_EZ!$C$4:$I$27,MATCH(Schedules_8760!$C5990,Htg_StPt_Sch_EZ!$B$4:$B$27,0),MATCH(Schedules_8760!$F5990,Htg_StPt_Sch_EZ!$C$3:$I$3,0)),"F","C")</f>
        <v>20.555555555555554</v>
      </c>
      <c r="I5990" s="34">
        <f>CONVERT(INDEX(Htg_StPt_Sch_EZ!$C$31:$I$54,MATCH(Schedules_8760!$C5990,Htg_StPt_Sch_EZ!$B$31:$B$54,0),MATCH(Schedules_8760!$F5990,Htg_StPt_Sch_EZ!$C$30:$I$30,0)),"F","C")</f>
        <v>19.444444444444443</v>
      </c>
      <c r="J5990" s="34">
        <f>CONVERT(INDEX(Clg_StPt_Sch_EZ!$C$4:$I$27,MATCH(Schedules_8760!$C5990,Clg_StPt_Sch_EZ!$B$4:$B$27,0),MATCH(Schedules_8760!$F5990,Clg_StPt_Sch_EZ!$C$3:$I$3,0)),"F","C")</f>
        <v>25.555555555555554</v>
      </c>
      <c r="K5990" s="34">
        <f>CONVERT(INDEX(Clg_StPt_Sch_EZ!$C$31:$I$54,MATCH(Schedules_8760!$C5990,Clg_StPt_Sch_EZ!$B$31:$B$54,0),MATCH(Schedules_8760!$F5990,Clg_StPt_Sch_EZ!$C$30:$I$30,0)),"F","C")</f>
        <v>25</v>
      </c>
      <c r="L5990" s="34">
        <f>CONVERT(INDEX(DHW_StPt_Sch_EZ!$C$4:$I$27,MATCH(Schedules_8760!$C5990,DHW_StPt_Sch_EZ!$B$4:$B$27,0),MATCH(Schedules_8760!$F5990,DHW_StPt_Sch_EZ!$C$3:$I$3,0)),"F","C")</f>
        <v>53.333333333333329</v>
      </c>
      <c r="M5990" s="34">
        <f>CONVERT(INDEX(DHW_StPt_Sch_EZ!$C$31:$I$54,MATCH(Schedules_8760!$C5990,DHW_StPt_Sch_EZ!$B$31:$B$54,0),MATCH(Schedules_8760!$F5990,DHW_StPt_Sch_EZ!$C$30:$I$30,0)),"F","C")</f>
        <v>53.333333333333329</v>
      </c>
      <c r="N5990" s="12"/>
      <c r="O5990" s="12"/>
      <c r="P5990" s="12"/>
    </row>
    <row r="5991" spans="1:16" x14ac:dyDescent="0.25">
      <c r="A5991" s="35">
        <v>5990</v>
      </c>
      <c r="B5991" s="89">
        <v>250.54166666666671</v>
      </c>
      <c r="C5991" s="35">
        <f t="shared" si="465"/>
        <v>14</v>
      </c>
      <c r="D5991" s="35">
        <f t="shared" si="468"/>
        <v>250</v>
      </c>
      <c r="E5991" s="35">
        <f t="shared" si="469"/>
        <v>5</v>
      </c>
      <c r="F5991" s="35" t="str">
        <f t="shared" si="466"/>
        <v>Thursday</v>
      </c>
      <c r="G5991" s="35">
        <f t="shared" si="467"/>
        <v>9</v>
      </c>
      <c r="H5991" s="34">
        <f>CONVERT(INDEX(Htg_StPt_Sch_EZ!$C$4:$I$27,MATCH(Schedules_8760!$C5991,Htg_StPt_Sch_EZ!$B$4:$B$27,0),MATCH(Schedules_8760!$F5991,Htg_StPt_Sch_EZ!$C$3:$I$3,0)),"F","C")</f>
        <v>20.555555555555554</v>
      </c>
      <c r="I5991" s="34">
        <f>CONVERT(INDEX(Htg_StPt_Sch_EZ!$C$31:$I$54,MATCH(Schedules_8760!$C5991,Htg_StPt_Sch_EZ!$B$31:$B$54,0),MATCH(Schedules_8760!$F5991,Htg_StPt_Sch_EZ!$C$30:$I$30,0)),"F","C")</f>
        <v>19.444444444444443</v>
      </c>
      <c r="J5991" s="34">
        <f>CONVERT(INDEX(Clg_StPt_Sch_EZ!$C$4:$I$27,MATCH(Schedules_8760!$C5991,Clg_StPt_Sch_EZ!$B$4:$B$27,0),MATCH(Schedules_8760!$F5991,Clg_StPt_Sch_EZ!$C$3:$I$3,0)),"F","C")</f>
        <v>25.555555555555554</v>
      </c>
      <c r="K5991" s="34">
        <f>CONVERT(INDEX(Clg_StPt_Sch_EZ!$C$31:$I$54,MATCH(Schedules_8760!$C5991,Clg_StPt_Sch_EZ!$B$31:$B$54,0),MATCH(Schedules_8760!$F5991,Clg_StPt_Sch_EZ!$C$30:$I$30,0)),"F","C")</f>
        <v>25</v>
      </c>
      <c r="L5991" s="34">
        <f>CONVERT(INDEX(DHW_StPt_Sch_EZ!$C$4:$I$27,MATCH(Schedules_8760!$C5991,DHW_StPt_Sch_EZ!$B$4:$B$27,0),MATCH(Schedules_8760!$F5991,DHW_StPt_Sch_EZ!$C$3:$I$3,0)),"F","C")</f>
        <v>53.333333333333329</v>
      </c>
      <c r="M5991" s="34">
        <f>CONVERT(INDEX(DHW_StPt_Sch_EZ!$C$31:$I$54,MATCH(Schedules_8760!$C5991,DHW_StPt_Sch_EZ!$B$31:$B$54,0),MATCH(Schedules_8760!$F5991,DHW_StPt_Sch_EZ!$C$30:$I$30,0)),"F","C")</f>
        <v>53.333333333333329</v>
      </c>
      <c r="N5991" s="12"/>
      <c r="O5991" s="12"/>
      <c r="P5991" s="12"/>
    </row>
    <row r="5992" spans="1:16" x14ac:dyDescent="0.25">
      <c r="A5992" s="35">
        <v>5991</v>
      </c>
      <c r="B5992" s="89">
        <v>250.58333333333329</v>
      </c>
      <c r="C5992" s="35">
        <f t="shared" si="465"/>
        <v>15</v>
      </c>
      <c r="D5992" s="35">
        <f t="shared" si="468"/>
        <v>250</v>
      </c>
      <c r="E5992" s="35">
        <f t="shared" si="469"/>
        <v>5</v>
      </c>
      <c r="F5992" s="35" t="str">
        <f t="shared" si="466"/>
        <v>Thursday</v>
      </c>
      <c r="G5992" s="35">
        <f t="shared" si="467"/>
        <v>9</v>
      </c>
      <c r="H5992" s="34">
        <f>CONVERT(INDEX(Htg_StPt_Sch_EZ!$C$4:$I$27,MATCH(Schedules_8760!$C5992,Htg_StPt_Sch_EZ!$B$4:$B$27,0),MATCH(Schedules_8760!$F5992,Htg_StPt_Sch_EZ!$C$3:$I$3,0)),"F","C")</f>
        <v>20.555555555555554</v>
      </c>
      <c r="I5992" s="34">
        <f>CONVERT(INDEX(Htg_StPt_Sch_EZ!$C$31:$I$54,MATCH(Schedules_8760!$C5992,Htg_StPt_Sch_EZ!$B$31:$B$54,0),MATCH(Schedules_8760!$F5992,Htg_StPt_Sch_EZ!$C$30:$I$30,0)),"F","C")</f>
        <v>21.111111111111111</v>
      </c>
      <c r="J5992" s="34">
        <f>CONVERT(INDEX(Clg_StPt_Sch_EZ!$C$4:$I$27,MATCH(Schedules_8760!$C5992,Clg_StPt_Sch_EZ!$B$4:$B$27,0),MATCH(Schedules_8760!$F5992,Clg_StPt_Sch_EZ!$C$3:$I$3,0)),"F","C")</f>
        <v>25.555555555555554</v>
      </c>
      <c r="K5992" s="34">
        <f>CONVERT(INDEX(Clg_StPt_Sch_EZ!$C$31:$I$54,MATCH(Schedules_8760!$C5992,Clg_StPt_Sch_EZ!$B$31:$B$54,0),MATCH(Schedules_8760!$F5992,Clg_StPt_Sch_EZ!$C$30:$I$30,0)),"F","C")</f>
        <v>25</v>
      </c>
      <c r="L5992" s="34">
        <f>CONVERT(INDEX(DHW_StPt_Sch_EZ!$C$4:$I$27,MATCH(Schedules_8760!$C5992,DHW_StPt_Sch_EZ!$B$4:$B$27,0),MATCH(Schedules_8760!$F5992,DHW_StPt_Sch_EZ!$C$3:$I$3,0)),"F","C")</f>
        <v>53.333333333333329</v>
      </c>
      <c r="M5992" s="34">
        <f>CONVERT(INDEX(DHW_StPt_Sch_EZ!$C$31:$I$54,MATCH(Schedules_8760!$C5992,DHW_StPt_Sch_EZ!$B$31:$B$54,0),MATCH(Schedules_8760!$F5992,DHW_StPt_Sch_EZ!$C$30:$I$30,0)),"F","C")</f>
        <v>53.333333333333329</v>
      </c>
      <c r="N5992" s="12"/>
      <c r="O5992" s="12"/>
      <c r="P5992" s="12"/>
    </row>
    <row r="5993" spans="1:16" x14ac:dyDescent="0.25">
      <c r="A5993" s="35">
        <v>5992</v>
      </c>
      <c r="B5993" s="89">
        <v>250.625</v>
      </c>
      <c r="C5993" s="35">
        <f t="shared" si="465"/>
        <v>16</v>
      </c>
      <c r="D5993" s="35">
        <f t="shared" si="468"/>
        <v>250</v>
      </c>
      <c r="E5993" s="35">
        <f t="shared" si="469"/>
        <v>5</v>
      </c>
      <c r="F5993" s="35" t="str">
        <f t="shared" si="466"/>
        <v>Thursday</v>
      </c>
      <c r="G5993" s="35">
        <f t="shared" si="467"/>
        <v>9</v>
      </c>
      <c r="H5993" s="34">
        <f>CONVERT(INDEX(Htg_StPt_Sch_EZ!$C$4:$I$27,MATCH(Schedules_8760!$C5993,Htg_StPt_Sch_EZ!$B$4:$B$27,0),MATCH(Schedules_8760!$F5993,Htg_StPt_Sch_EZ!$C$3:$I$3,0)),"F","C")</f>
        <v>20.555555555555554</v>
      </c>
      <c r="I5993" s="34">
        <f>CONVERT(INDEX(Htg_StPt_Sch_EZ!$C$31:$I$54,MATCH(Schedules_8760!$C5993,Htg_StPt_Sch_EZ!$B$31:$B$54,0),MATCH(Schedules_8760!$F5993,Htg_StPt_Sch_EZ!$C$30:$I$30,0)),"F","C")</f>
        <v>21.111111111111111</v>
      </c>
      <c r="J5993" s="34">
        <f>CONVERT(INDEX(Clg_StPt_Sch_EZ!$C$4:$I$27,MATCH(Schedules_8760!$C5993,Clg_StPt_Sch_EZ!$B$4:$B$27,0),MATCH(Schedules_8760!$F5993,Clg_StPt_Sch_EZ!$C$3:$I$3,0)),"F","C")</f>
        <v>25.555555555555554</v>
      </c>
      <c r="K5993" s="34">
        <f>CONVERT(INDEX(Clg_StPt_Sch_EZ!$C$31:$I$54,MATCH(Schedules_8760!$C5993,Clg_StPt_Sch_EZ!$B$31:$B$54,0),MATCH(Schedules_8760!$F5993,Clg_StPt_Sch_EZ!$C$30:$I$30,0)),"F","C")</f>
        <v>25</v>
      </c>
      <c r="L5993" s="34">
        <f>CONVERT(INDEX(DHW_StPt_Sch_EZ!$C$4:$I$27,MATCH(Schedules_8760!$C5993,DHW_StPt_Sch_EZ!$B$4:$B$27,0),MATCH(Schedules_8760!$F5993,DHW_StPt_Sch_EZ!$C$3:$I$3,0)),"F","C")</f>
        <v>53.333333333333329</v>
      </c>
      <c r="M5993" s="34">
        <f>CONVERT(INDEX(DHW_StPt_Sch_EZ!$C$31:$I$54,MATCH(Schedules_8760!$C5993,DHW_StPt_Sch_EZ!$B$31:$B$54,0),MATCH(Schedules_8760!$F5993,DHW_StPt_Sch_EZ!$C$30:$I$30,0)),"F","C")</f>
        <v>53.333333333333329</v>
      </c>
      <c r="N5993" s="12"/>
      <c r="O5993" s="12"/>
      <c r="P5993" s="12"/>
    </row>
    <row r="5994" spans="1:16" x14ac:dyDescent="0.25">
      <c r="A5994" s="35">
        <v>5993</v>
      </c>
      <c r="B5994" s="89">
        <v>250.66666666666671</v>
      </c>
      <c r="C5994" s="35">
        <f t="shared" si="465"/>
        <v>17</v>
      </c>
      <c r="D5994" s="35">
        <f t="shared" si="468"/>
        <v>250</v>
      </c>
      <c r="E5994" s="35">
        <f t="shared" si="469"/>
        <v>5</v>
      </c>
      <c r="F5994" s="35" t="str">
        <f t="shared" si="466"/>
        <v>Thursday</v>
      </c>
      <c r="G5994" s="35">
        <f t="shared" si="467"/>
        <v>9</v>
      </c>
      <c r="H5994" s="34">
        <f>CONVERT(INDEX(Htg_StPt_Sch_EZ!$C$4:$I$27,MATCH(Schedules_8760!$C5994,Htg_StPt_Sch_EZ!$B$4:$B$27,0),MATCH(Schedules_8760!$F5994,Htg_StPt_Sch_EZ!$C$3:$I$3,0)),"F","C")</f>
        <v>20.555555555555554</v>
      </c>
      <c r="I5994" s="34">
        <f>CONVERT(INDEX(Htg_StPt_Sch_EZ!$C$31:$I$54,MATCH(Schedules_8760!$C5994,Htg_StPt_Sch_EZ!$B$31:$B$54,0),MATCH(Schedules_8760!$F5994,Htg_StPt_Sch_EZ!$C$30:$I$30,0)),"F","C")</f>
        <v>17.777777777777779</v>
      </c>
      <c r="J5994" s="34">
        <f>CONVERT(INDEX(Clg_StPt_Sch_EZ!$C$4:$I$27,MATCH(Schedules_8760!$C5994,Clg_StPt_Sch_EZ!$B$4:$B$27,0),MATCH(Schedules_8760!$F5994,Clg_StPt_Sch_EZ!$C$3:$I$3,0)),"F","C")</f>
        <v>25.555555555555554</v>
      </c>
      <c r="K5994" s="34">
        <f>CONVERT(INDEX(Clg_StPt_Sch_EZ!$C$31:$I$54,MATCH(Schedules_8760!$C5994,Clg_StPt_Sch_EZ!$B$31:$B$54,0),MATCH(Schedules_8760!$F5994,Clg_StPt_Sch_EZ!$C$30:$I$30,0)),"F","C")</f>
        <v>25</v>
      </c>
      <c r="L5994" s="34">
        <f>CONVERT(INDEX(DHW_StPt_Sch_EZ!$C$4:$I$27,MATCH(Schedules_8760!$C5994,DHW_StPt_Sch_EZ!$B$4:$B$27,0),MATCH(Schedules_8760!$F5994,DHW_StPt_Sch_EZ!$C$3:$I$3,0)),"F","C")</f>
        <v>53.333333333333329</v>
      </c>
      <c r="M5994" s="34">
        <f>CONVERT(INDEX(DHW_StPt_Sch_EZ!$C$31:$I$54,MATCH(Schedules_8760!$C5994,DHW_StPt_Sch_EZ!$B$31:$B$54,0),MATCH(Schedules_8760!$F5994,DHW_StPt_Sch_EZ!$C$30:$I$30,0)),"F","C")</f>
        <v>53.333333333333329</v>
      </c>
      <c r="N5994" s="12"/>
      <c r="O5994" s="12"/>
      <c r="P5994" s="12"/>
    </row>
    <row r="5995" spans="1:16" x14ac:dyDescent="0.25">
      <c r="A5995" s="35">
        <v>5994</v>
      </c>
      <c r="B5995" s="89">
        <v>250.70833333333329</v>
      </c>
      <c r="C5995" s="35">
        <f t="shared" si="465"/>
        <v>18</v>
      </c>
      <c r="D5995" s="35">
        <f t="shared" si="468"/>
        <v>250</v>
      </c>
      <c r="E5995" s="35">
        <f t="shared" si="469"/>
        <v>5</v>
      </c>
      <c r="F5995" s="35" t="str">
        <f t="shared" si="466"/>
        <v>Thursday</v>
      </c>
      <c r="G5995" s="35">
        <f t="shared" si="467"/>
        <v>9</v>
      </c>
      <c r="H5995" s="34">
        <f>CONVERT(INDEX(Htg_StPt_Sch_EZ!$C$4:$I$27,MATCH(Schedules_8760!$C5995,Htg_StPt_Sch_EZ!$B$4:$B$27,0),MATCH(Schedules_8760!$F5995,Htg_StPt_Sch_EZ!$C$3:$I$3,0)),"F","C")</f>
        <v>20.555555555555554</v>
      </c>
      <c r="I5995" s="34">
        <f>CONVERT(INDEX(Htg_StPt_Sch_EZ!$C$31:$I$54,MATCH(Schedules_8760!$C5995,Htg_StPt_Sch_EZ!$B$31:$B$54,0),MATCH(Schedules_8760!$F5995,Htg_StPt_Sch_EZ!$C$30:$I$30,0)),"F","C")</f>
        <v>17.777777777777779</v>
      </c>
      <c r="J5995" s="34">
        <f>CONVERT(INDEX(Clg_StPt_Sch_EZ!$C$4:$I$27,MATCH(Schedules_8760!$C5995,Clg_StPt_Sch_EZ!$B$4:$B$27,0),MATCH(Schedules_8760!$F5995,Clg_StPt_Sch_EZ!$C$3:$I$3,0)),"F","C")</f>
        <v>25.555555555555554</v>
      </c>
      <c r="K5995" s="34">
        <f>CONVERT(INDEX(Clg_StPt_Sch_EZ!$C$31:$I$54,MATCH(Schedules_8760!$C5995,Clg_StPt_Sch_EZ!$B$31:$B$54,0),MATCH(Schedules_8760!$F5995,Clg_StPt_Sch_EZ!$C$30:$I$30,0)),"F","C")</f>
        <v>28.333333333333332</v>
      </c>
      <c r="L5995" s="34">
        <f>CONVERT(INDEX(DHW_StPt_Sch_EZ!$C$4:$I$27,MATCH(Schedules_8760!$C5995,DHW_StPt_Sch_EZ!$B$4:$B$27,0),MATCH(Schedules_8760!$F5995,DHW_StPt_Sch_EZ!$C$3:$I$3,0)),"F","C")</f>
        <v>53.333333333333329</v>
      </c>
      <c r="M5995" s="34">
        <f>CONVERT(INDEX(DHW_StPt_Sch_EZ!$C$31:$I$54,MATCH(Schedules_8760!$C5995,DHW_StPt_Sch_EZ!$B$31:$B$54,0),MATCH(Schedules_8760!$F5995,DHW_StPt_Sch_EZ!$C$30:$I$30,0)),"F","C")</f>
        <v>53.333333333333329</v>
      </c>
      <c r="N5995" s="12"/>
      <c r="O5995" s="12"/>
      <c r="P5995" s="12"/>
    </row>
    <row r="5996" spans="1:16" x14ac:dyDescent="0.25">
      <c r="A5996" s="35">
        <v>5995</v>
      </c>
      <c r="B5996" s="89">
        <v>250.75</v>
      </c>
      <c r="C5996" s="35">
        <f t="shared" si="465"/>
        <v>19</v>
      </c>
      <c r="D5996" s="35">
        <f t="shared" si="468"/>
        <v>250</v>
      </c>
      <c r="E5996" s="35">
        <f t="shared" si="469"/>
        <v>5</v>
      </c>
      <c r="F5996" s="35" t="str">
        <f t="shared" si="466"/>
        <v>Thursday</v>
      </c>
      <c r="G5996" s="35">
        <f t="shared" si="467"/>
        <v>9</v>
      </c>
      <c r="H5996" s="34">
        <f>CONVERT(INDEX(Htg_StPt_Sch_EZ!$C$4:$I$27,MATCH(Schedules_8760!$C5996,Htg_StPt_Sch_EZ!$B$4:$B$27,0),MATCH(Schedules_8760!$F5996,Htg_StPt_Sch_EZ!$C$3:$I$3,0)),"F","C")</f>
        <v>20.555555555555554</v>
      </c>
      <c r="I5996" s="34">
        <f>CONVERT(INDEX(Htg_StPt_Sch_EZ!$C$31:$I$54,MATCH(Schedules_8760!$C5996,Htg_StPt_Sch_EZ!$B$31:$B$54,0),MATCH(Schedules_8760!$F5996,Htg_StPt_Sch_EZ!$C$30:$I$30,0)),"F","C")</f>
        <v>18.333333333333332</v>
      </c>
      <c r="J5996" s="34">
        <f>CONVERT(INDEX(Clg_StPt_Sch_EZ!$C$4:$I$27,MATCH(Schedules_8760!$C5996,Clg_StPt_Sch_EZ!$B$4:$B$27,0),MATCH(Schedules_8760!$F5996,Clg_StPt_Sch_EZ!$C$3:$I$3,0)),"F","C")</f>
        <v>25.555555555555554</v>
      </c>
      <c r="K5996" s="34">
        <f>CONVERT(INDEX(Clg_StPt_Sch_EZ!$C$31:$I$54,MATCH(Schedules_8760!$C5996,Clg_StPt_Sch_EZ!$B$31:$B$54,0),MATCH(Schedules_8760!$F5996,Clg_StPt_Sch_EZ!$C$30:$I$30,0)),"F","C")</f>
        <v>28.333333333333332</v>
      </c>
      <c r="L5996" s="34">
        <f>CONVERT(INDEX(DHW_StPt_Sch_EZ!$C$4:$I$27,MATCH(Schedules_8760!$C5996,DHW_StPt_Sch_EZ!$B$4:$B$27,0),MATCH(Schedules_8760!$F5996,DHW_StPt_Sch_EZ!$C$3:$I$3,0)),"F","C")</f>
        <v>53.333333333333329</v>
      </c>
      <c r="M5996" s="34">
        <f>CONVERT(INDEX(DHW_StPt_Sch_EZ!$C$31:$I$54,MATCH(Schedules_8760!$C5996,DHW_StPt_Sch_EZ!$B$31:$B$54,0),MATCH(Schedules_8760!$F5996,DHW_StPt_Sch_EZ!$C$30:$I$30,0)),"F","C")</f>
        <v>53.333333333333329</v>
      </c>
      <c r="N5996" s="12"/>
      <c r="O5996" s="12"/>
      <c r="P5996" s="12"/>
    </row>
    <row r="5997" spans="1:16" x14ac:dyDescent="0.25">
      <c r="A5997" s="35">
        <v>5996</v>
      </c>
      <c r="B5997" s="89">
        <v>250.79166666666671</v>
      </c>
      <c r="C5997" s="35">
        <f t="shared" si="465"/>
        <v>20</v>
      </c>
      <c r="D5997" s="35">
        <f t="shared" si="468"/>
        <v>250</v>
      </c>
      <c r="E5997" s="35">
        <f t="shared" si="469"/>
        <v>5</v>
      </c>
      <c r="F5997" s="35" t="str">
        <f t="shared" si="466"/>
        <v>Thursday</v>
      </c>
      <c r="G5997" s="35">
        <f t="shared" si="467"/>
        <v>9</v>
      </c>
      <c r="H5997" s="34">
        <f>CONVERT(INDEX(Htg_StPt_Sch_EZ!$C$4:$I$27,MATCH(Schedules_8760!$C5997,Htg_StPt_Sch_EZ!$B$4:$B$27,0),MATCH(Schedules_8760!$F5997,Htg_StPt_Sch_EZ!$C$3:$I$3,0)),"F","C")</f>
        <v>20.555555555555554</v>
      </c>
      <c r="I5997" s="34">
        <f>CONVERT(INDEX(Htg_StPt_Sch_EZ!$C$31:$I$54,MATCH(Schedules_8760!$C5997,Htg_StPt_Sch_EZ!$B$31:$B$54,0),MATCH(Schedules_8760!$F5997,Htg_StPt_Sch_EZ!$C$30:$I$30,0)),"F","C")</f>
        <v>18.888888888888889</v>
      </c>
      <c r="J5997" s="34">
        <f>CONVERT(INDEX(Clg_StPt_Sch_EZ!$C$4:$I$27,MATCH(Schedules_8760!$C5997,Clg_StPt_Sch_EZ!$B$4:$B$27,0),MATCH(Schedules_8760!$F5997,Clg_StPt_Sch_EZ!$C$3:$I$3,0)),"F","C")</f>
        <v>25.555555555555554</v>
      </c>
      <c r="K5997" s="34">
        <f>CONVERT(INDEX(Clg_StPt_Sch_EZ!$C$31:$I$54,MATCH(Schedules_8760!$C5997,Clg_StPt_Sch_EZ!$B$31:$B$54,0),MATCH(Schedules_8760!$F5997,Clg_StPt_Sch_EZ!$C$30:$I$30,0)),"F","C")</f>
        <v>28.333333333333332</v>
      </c>
      <c r="L5997" s="34">
        <f>CONVERT(INDEX(DHW_StPt_Sch_EZ!$C$4:$I$27,MATCH(Schedules_8760!$C5997,DHW_StPt_Sch_EZ!$B$4:$B$27,0),MATCH(Schedules_8760!$F5997,DHW_StPt_Sch_EZ!$C$3:$I$3,0)),"F","C")</f>
        <v>53.333333333333329</v>
      </c>
      <c r="M5997" s="34">
        <f>CONVERT(INDEX(DHW_StPt_Sch_EZ!$C$31:$I$54,MATCH(Schedules_8760!$C5997,DHW_StPt_Sch_EZ!$B$31:$B$54,0),MATCH(Schedules_8760!$F5997,DHW_StPt_Sch_EZ!$C$30:$I$30,0)),"F","C")</f>
        <v>53.333333333333329</v>
      </c>
      <c r="N5997" s="12"/>
      <c r="O5997" s="12"/>
      <c r="P5997" s="12"/>
    </row>
    <row r="5998" spans="1:16" x14ac:dyDescent="0.25">
      <c r="A5998" s="35">
        <v>5997</v>
      </c>
      <c r="B5998" s="89">
        <v>250.83333333333329</v>
      </c>
      <c r="C5998" s="35">
        <f t="shared" si="465"/>
        <v>21</v>
      </c>
      <c r="D5998" s="35">
        <f t="shared" si="468"/>
        <v>250</v>
      </c>
      <c r="E5998" s="35">
        <f t="shared" si="469"/>
        <v>5</v>
      </c>
      <c r="F5998" s="35" t="str">
        <f t="shared" si="466"/>
        <v>Thursday</v>
      </c>
      <c r="G5998" s="35">
        <f t="shared" si="467"/>
        <v>9</v>
      </c>
      <c r="H5998" s="34">
        <f>CONVERT(INDEX(Htg_StPt_Sch_EZ!$C$4:$I$27,MATCH(Schedules_8760!$C5998,Htg_StPt_Sch_EZ!$B$4:$B$27,0),MATCH(Schedules_8760!$F5998,Htg_StPt_Sch_EZ!$C$3:$I$3,0)),"F","C")</f>
        <v>20.555555555555554</v>
      </c>
      <c r="I5998" s="34">
        <f>CONVERT(INDEX(Htg_StPt_Sch_EZ!$C$31:$I$54,MATCH(Schedules_8760!$C5998,Htg_StPt_Sch_EZ!$B$31:$B$54,0),MATCH(Schedules_8760!$F5998,Htg_StPt_Sch_EZ!$C$30:$I$30,0)),"F","C")</f>
        <v>19.444444444444443</v>
      </c>
      <c r="J5998" s="34">
        <f>CONVERT(INDEX(Clg_StPt_Sch_EZ!$C$4:$I$27,MATCH(Schedules_8760!$C5998,Clg_StPt_Sch_EZ!$B$4:$B$27,0),MATCH(Schedules_8760!$F5998,Clg_StPt_Sch_EZ!$C$3:$I$3,0)),"F","C")</f>
        <v>25.555555555555554</v>
      </c>
      <c r="K5998" s="34">
        <f>CONVERT(INDEX(Clg_StPt_Sch_EZ!$C$31:$I$54,MATCH(Schedules_8760!$C5998,Clg_StPt_Sch_EZ!$B$31:$B$54,0),MATCH(Schedules_8760!$F5998,Clg_StPt_Sch_EZ!$C$30:$I$30,0)),"F","C")</f>
        <v>28.333333333333332</v>
      </c>
      <c r="L5998" s="34">
        <f>CONVERT(INDEX(DHW_StPt_Sch_EZ!$C$4:$I$27,MATCH(Schedules_8760!$C5998,DHW_StPt_Sch_EZ!$B$4:$B$27,0),MATCH(Schedules_8760!$F5998,DHW_StPt_Sch_EZ!$C$3:$I$3,0)),"F","C")</f>
        <v>53.333333333333329</v>
      </c>
      <c r="M5998" s="34">
        <f>CONVERT(INDEX(DHW_StPt_Sch_EZ!$C$31:$I$54,MATCH(Schedules_8760!$C5998,DHW_StPt_Sch_EZ!$B$31:$B$54,0),MATCH(Schedules_8760!$F5998,DHW_StPt_Sch_EZ!$C$30:$I$30,0)),"F","C")</f>
        <v>53.333333333333329</v>
      </c>
      <c r="N5998" s="12"/>
      <c r="O5998" s="12"/>
      <c r="P5998" s="12"/>
    </row>
    <row r="5999" spans="1:16" x14ac:dyDescent="0.25">
      <c r="A5999" s="35">
        <v>5998</v>
      </c>
      <c r="B5999" s="89">
        <v>250.875</v>
      </c>
      <c r="C5999" s="35">
        <f t="shared" si="465"/>
        <v>22</v>
      </c>
      <c r="D5999" s="35">
        <f t="shared" si="468"/>
        <v>250</v>
      </c>
      <c r="E5999" s="35">
        <f t="shared" si="469"/>
        <v>5</v>
      </c>
      <c r="F5999" s="35" t="str">
        <f t="shared" si="466"/>
        <v>Thursday</v>
      </c>
      <c r="G5999" s="35">
        <f t="shared" si="467"/>
        <v>9</v>
      </c>
      <c r="H5999" s="34">
        <f>CONVERT(INDEX(Htg_StPt_Sch_EZ!$C$4:$I$27,MATCH(Schedules_8760!$C5999,Htg_StPt_Sch_EZ!$B$4:$B$27,0),MATCH(Schedules_8760!$F5999,Htg_StPt_Sch_EZ!$C$3:$I$3,0)),"F","C")</f>
        <v>20.555555555555554</v>
      </c>
      <c r="I5999" s="34">
        <f>CONVERT(INDEX(Htg_StPt_Sch_EZ!$C$31:$I$54,MATCH(Schedules_8760!$C5999,Htg_StPt_Sch_EZ!$B$31:$B$54,0),MATCH(Schedules_8760!$F5999,Htg_StPt_Sch_EZ!$C$30:$I$30,0)),"F","C")</f>
        <v>19.444444444444443</v>
      </c>
      <c r="J5999" s="34">
        <f>CONVERT(INDEX(Clg_StPt_Sch_EZ!$C$4:$I$27,MATCH(Schedules_8760!$C5999,Clg_StPt_Sch_EZ!$B$4:$B$27,0),MATCH(Schedules_8760!$F5999,Clg_StPt_Sch_EZ!$C$3:$I$3,0)),"F","C")</f>
        <v>25.555555555555554</v>
      </c>
      <c r="K5999" s="34">
        <f>CONVERT(INDEX(Clg_StPt_Sch_EZ!$C$31:$I$54,MATCH(Schedules_8760!$C5999,Clg_StPt_Sch_EZ!$B$31:$B$54,0),MATCH(Schedules_8760!$F5999,Clg_StPt_Sch_EZ!$C$30:$I$30,0)),"F","C")</f>
        <v>28.333333333333332</v>
      </c>
      <c r="L5999" s="34">
        <f>CONVERT(INDEX(DHW_StPt_Sch_EZ!$C$4:$I$27,MATCH(Schedules_8760!$C5999,DHW_StPt_Sch_EZ!$B$4:$B$27,0),MATCH(Schedules_8760!$F5999,DHW_StPt_Sch_EZ!$C$3:$I$3,0)),"F","C")</f>
        <v>53.333333333333329</v>
      </c>
      <c r="M5999" s="34">
        <f>CONVERT(INDEX(DHW_StPt_Sch_EZ!$C$31:$I$54,MATCH(Schedules_8760!$C5999,DHW_StPt_Sch_EZ!$B$31:$B$54,0),MATCH(Schedules_8760!$F5999,DHW_StPt_Sch_EZ!$C$30:$I$30,0)),"F","C")</f>
        <v>53.333333333333329</v>
      </c>
      <c r="N5999" s="12"/>
      <c r="O5999" s="12"/>
      <c r="P5999" s="12"/>
    </row>
    <row r="6000" spans="1:16" x14ac:dyDescent="0.25">
      <c r="A6000" s="35">
        <v>5999</v>
      </c>
      <c r="B6000" s="89">
        <v>250.91666666666671</v>
      </c>
      <c r="C6000" s="35">
        <f t="shared" si="465"/>
        <v>23</v>
      </c>
      <c r="D6000" s="35">
        <f t="shared" si="468"/>
        <v>250</v>
      </c>
      <c r="E6000" s="35">
        <f t="shared" si="469"/>
        <v>5</v>
      </c>
      <c r="F6000" s="35" t="str">
        <f t="shared" si="466"/>
        <v>Thursday</v>
      </c>
      <c r="G6000" s="35">
        <f t="shared" si="467"/>
        <v>9</v>
      </c>
      <c r="H6000" s="34">
        <f>CONVERT(INDEX(Htg_StPt_Sch_EZ!$C$4:$I$27,MATCH(Schedules_8760!$C6000,Htg_StPt_Sch_EZ!$B$4:$B$27,0),MATCH(Schedules_8760!$F6000,Htg_StPt_Sch_EZ!$C$3:$I$3,0)),"F","C")</f>
        <v>20.555555555555554</v>
      </c>
      <c r="I6000" s="34">
        <f>CONVERT(INDEX(Htg_StPt_Sch_EZ!$C$31:$I$54,MATCH(Schedules_8760!$C6000,Htg_StPt_Sch_EZ!$B$31:$B$54,0),MATCH(Schedules_8760!$F6000,Htg_StPt_Sch_EZ!$C$30:$I$30,0)),"F","C")</f>
        <v>19.444444444444443</v>
      </c>
      <c r="J6000" s="34">
        <f>CONVERT(INDEX(Clg_StPt_Sch_EZ!$C$4:$I$27,MATCH(Schedules_8760!$C6000,Clg_StPt_Sch_EZ!$B$4:$B$27,0),MATCH(Schedules_8760!$F6000,Clg_StPt_Sch_EZ!$C$3:$I$3,0)),"F","C")</f>
        <v>25.555555555555554</v>
      </c>
      <c r="K6000" s="34">
        <f>CONVERT(INDEX(Clg_StPt_Sch_EZ!$C$31:$I$54,MATCH(Schedules_8760!$C6000,Clg_StPt_Sch_EZ!$B$31:$B$54,0),MATCH(Schedules_8760!$F6000,Clg_StPt_Sch_EZ!$C$30:$I$30,0)),"F","C")</f>
        <v>28.333333333333332</v>
      </c>
      <c r="L6000" s="34">
        <f>CONVERT(INDEX(DHW_StPt_Sch_EZ!$C$4:$I$27,MATCH(Schedules_8760!$C6000,DHW_StPt_Sch_EZ!$B$4:$B$27,0),MATCH(Schedules_8760!$F6000,DHW_StPt_Sch_EZ!$C$3:$I$3,0)),"F","C")</f>
        <v>53.333333333333329</v>
      </c>
      <c r="M6000" s="34">
        <f>CONVERT(INDEX(DHW_StPt_Sch_EZ!$C$31:$I$54,MATCH(Schedules_8760!$C6000,DHW_StPt_Sch_EZ!$B$31:$B$54,0),MATCH(Schedules_8760!$F6000,DHW_StPt_Sch_EZ!$C$30:$I$30,0)),"F","C")</f>
        <v>53.333333333333329</v>
      </c>
      <c r="N6000" s="12"/>
      <c r="O6000" s="12"/>
      <c r="P6000" s="12"/>
    </row>
    <row r="6001" spans="1:16" x14ac:dyDescent="0.25">
      <c r="A6001" s="35">
        <v>6000</v>
      </c>
      <c r="B6001" s="89">
        <v>250.95833333333329</v>
      </c>
      <c r="C6001" s="35">
        <f t="shared" si="465"/>
        <v>24</v>
      </c>
      <c r="D6001" s="35">
        <f t="shared" si="468"/>
        <v>250</v>
      </c>
      <c r="E6001" s="35">
        <f t="shared" si="469"/>
        <v>5</v>
      </c>
      <c r="F6001" s="35" t="str">
        <f t="shared" si="466"/>
        <v>Thursday</v>
      </c>
      <c r="G6001" s="35">
        <f t="shared" si="467"/>
        <v>9</v>
      </c>
      <c r="H6001" s="34">
        <f>CONVERT(INDEX(Htg_StPt_Sch_EZ!$C$4:$I$27,MATCH(Schedules_8760!$C6001,Htg_StPt_Sch_EZ!$B$4:$B$27,0),MATCH(Schedules_8760!$F6001,Htg_StPt_Sch_EZ!$C$3:$I$3,0)),"F","C")</f>
        <v>20.555555555555554</v>
      </c>
      <c r="I6001" s="34">
        <f>CONVERT(INDEX(Htg_StPt_Sch_EZ!$C$31:$I$54,MATCH(Schedules_8760!$C6001,Htg_StPt_Sch_EZ!$B$31:$B$54,0),MATCH(Schedules_8760!$F6001,Htg_StPt_Sch_EZ!$C$30:$I$30,0)),"F","C")</f>
        <v>19.444444444444443</v>
      </c>
      <c r="J6001" s="34">
        <f>CONVERT(INDEX(Clg_StPt_Sch_EZ!$C$4:$I$27,MATCH(Schedules_8760!$C6001,Clg_StPt_Sch_EZ!$B$4:$B$27,0),MATCH(Schedules_8760!$F6001,Clg_StPt_Sch_EZ!$C$3:$I$3,0)),"F","C")</f>
        <v>25.555555555555554</v>
      </c>
      <c r="K6001" s="34">
        <f>CONVERT(INDEX(Clg_StPt_Sch_EZ!$C$31:$I$54,MATCH(Schedules_8760!$C6001,Clg_StPt_Sch_EZ!$B$31:$B$54,0),MATCH(Schedules_8760!$F6001,Clg_StPt_Sch_EZ!$C$30:$I$30,0)),"F","C")</f>
        <v>28.333333333333332</v>
      </c>
      <c r="L6001" s="34">
        <f>CONVERT(INDEX(DHW_StPt_Sch_EZ!$C$4:$I$27,MATCH(Schedules_8760!$C6001,DHW_StPt_Sch_EZ!$B$4:$B$27,0),MATCH(Schedules_8760!$F6001,DHW_StPt_Sch_EZ!$C$3:$I$3,0)),"F","C")</f>
        <v>53.333333333333329</v>
      </c>
      <c r="M6001" s="34">
        <f>CONVERT(INDEX(DHW_StPt_Sch_EZ!$C$31:$I$54,MATCH(Schedules_8760!$C6001,DHW_StPt_Sch_EZ!$B$31:$B$54,0),MATCH(Schedules_8760!$F6001,DHW_StPt_Sch_EZ!$C$30:$I$30,0)),"F","C")</f>
        <v>53.333333333333329</v>
      </c>
      <c r="N6001" s="12"/>
      <c r="O6001" s="12"/>
      <c r="P6001" s="12"/>
    </row>
    <row r="6002" spans="1:16" x14ac:dyDescent="0.25">
      <c r="A6002" s="35">
        <v>6001</v>
      </c>
      <c r="B6002" s="89">
        <v>251</v>
      </c>
      <c r="C6002" s="35">
        <f t="shared" si="465"/>
        <v>1</v>
      </c>
      <c r="D6002" s="35">
        <f t="shared" si="468"/>
        <v>251</v>
      </c>
      <c r="E6002" s="35">
        <f t="shared" si="469"/>
        <v>6</v>
      </c>
      <c r="F6002" s="35" t="str">
        <f t="shared" si="466"/>
        <v>Friday</v>
      </c>
      <c r="G6002" s="35">
        <f t="shared" si="467"/>
        <v>9</v>
      </c>
      <c r="H6002" s="34">
        <f>CONVERT(INDEX(Htg_StPt_Sch_EZ!$C$4:$I$27,MATCH(Schedules_8760!$C6002,Htg_StPt_Sch_EZ!$B$4:$B$27,0),MATCH(Schedules_8760!$F6002,Htg_StPt_Sch_EZ!$C$3:$I$3,0)),"F","C")</f>
        <v>20.555555555555554</v>
      </c>
      <c r="I6002" s="34">
        <f>CONVERT(INDEX(Htg_StPt_Sch_EZ!$C$31:$I$54,MATCH(Schedules_8760!$C6002,Htg_StPt_Sch_EZ!$B$31:$B$54,0),MATCH(Schedules_8760!$F6002,Htg_StPt_Sch_EZ!$C$30:$I$30,0)),"F","C")</f>
        <v>19.444444444444443</v>
      </c>
      <c r="J6002" s="34">
        <f>CONVERT(INDEX(Clg_StPt_Sch_EZ!$C$4:$I$27,MATCH(Schedules_8760!$C6002,Clg_StPt_Sch_EZ!$B$4:$B$27,0),MATCH(Schedules_8760!$F6002,Clg_StPt_Sch_EZ!$C$3:$I$3,0)),"F","C")</f>
        <v>25.555555555555554</v>
      </c>
      <c r="K6002" s="34">
        <f>CONVERT(INDEX(Clg_StPt_Sch_EZ!$C$31:$I$54,MATCH(Schedules_8760!$C6002,Clg_StPt_Sch_EZ!$B$31:$B$54,0),MATCH(Schedules_8760!$F6002,Clg_StPt_Sch_EZ!$C$30:$I$30,0)),"F","C")</f>
        <v>28.333333333333332</v>
      </c>
      <c r="L6002" s="34">
        <f>CONVERT(INDEX(DHW_StPt_Sch_EZ!$C$4:$I$27,MATCH(Schedules_8760!$C6002,DHW_StPt_Sch_EZ!$B$4:$B$27,0),MATCH(Schedules_8760!$F6002,DHW_StPt_Sch_EZ!$C$3:$I$3,0)),"F","C")</f>
        <v>53.333333333333329</v>
      </c>
      <c r="M6002" s="34">
        <f>CONVERT(INDEX(DHW_StPt_Sch_EZ!$C$31:$I$54,MATCH(Schedules_8760!$C6002,DHW_StPt_Sch_EZ!$B$31:$B$54,0),MATCH(Schedules_8760!$F6002,DHW_StPt_Sch_EZ!$C$30:$I$30,0)),"F","C")</f>
        <v>53.333333333333329</v>
      </c>
      <c r="N6002" s="12"/>
      <c r="O6002" s="12"/>
      <c r="P6002" s="12"/>
    </row>
    <row r="6003" spans="1:16" x14ac:dyDescent="0.25">
      <c r="A6003" s="35">
        <v>6002</v>
      </c>
      <c r="B6003" s="89">
        <v>251.04166666666671</v>
      </c>
      <c r="C6003" s="35">
        <f t="shared" si="465"/>
        <v>2</v>
      </c>
      <c r="D6003" s="35">
        <f t="shared" si="468"/>
        <v>251</v>
      </c>
      <c r="E6003" s="35">
        <f t="shared" si="469"/>
        <v>6</v>
      </c>
      <c r="F6003" s="35" t="str">
        <f t="shared" si="466"/>
        <v>Friday</v>
      </c>
      <c r="G6003" s="35">
        <f t="shared" si="467"/>
        <v>9</v>
      </c>
      <c r="H6003" s="34">
        <f>CONVERT(INDEX(Htg_StPt_Sch_EZ!$C$4:$I$27,MATCH(Schedules_8760!$C6003,Htg_StPt_Sch_EZ!$B$4:$B$27,0),MATCH(Schedules_8760!$F6003,Htg_StPt_Sch_EZ!$C$3:$I$3,0)),"F","C")</f>
        <v>20.555555555555554</v>
      </c>
      <c r="I6003" s="34">
        <f>CONVERT(INDEX(Htg_StPt_Sch_EZ!$C$31:$I$54,MATCH(Schedules_8760!$C6003,Htg_StPt_Sch_EZ!$B$31:$B$54,0),MATCH(Schedules_8760!$F6003,Htg_StPt_Sch_EZ!$C$30:$I$30,0)),"F","C")</f>
        <v>19.444444444444443</v>
      </c>
      <c r="J6003" s="34">
        <f>CONVERT(INDEX(Clg_StPt_Sch_EZ!$C$4:$I$27,MATCH(Schedules_8760!$C6003,Clg_StPt_Sch_EZ!$B$4:$B$27,0),MATCH(Schedules_8760!$F6003,Clg_StPt_Sch_EZ!$C$3:$I$3,0)),"F","C")</f>
        <v>25.555555555555554</v>
      </c>
      <c r="K6003" s="34">
        <f>CONVERT(INDEX(Clg_StPt_Sch_EZ!$C$31:$I$54,MATCH(Schedules_8760!$C6003,Clg_StPt_Sch_EZ!$B$31:$B$54,0),MATCH(Schedules_8760!$F6003,Clg_StPt_Sch_EZ!$C$30:$I$30,0)),"F","C")</f>
        <v>28.333333333333332</v>
      </c>
      <c r="L6003" s="34">
        <f>CONVERT(INDEX(DHW_StPt_Sch_EZ!$C$4:$I$27,MATCH(Schedules_8760!$C6003,DHW_StPt_Sch_EZ!$B$4:$B$27,0),MATCH(Schedules_8760!$F6003,DHW_StPt_Sch_EZ!$C$3:$I$3,0)),"F","C")</f>
        <v>53.333333333333329</v>
      </c>
      <c r="M6003" s="34">
        <f>CONVERT(INDEX(DHW_StPt_Sch_EZ!$C$31:$I$54,MATCH(Schedules_8760!$C6003,DHW_StPt_Sch_EZ!$B$31:$B$54,0),MATCH(Schedules_8760!$F6003,DHW_StPt_Sch_EZ!$C$30:$I$30,0)),"F","C")</f>
        <v>53.333333333333329</v>
      </c>
      <c r="N6003" s="12"/>
      <c r="O6003" s="12"/>
      <c r="P6003" s="12"/>
    </row>
    <row r="6004" spans="1:16" x14ac:dyDescent="0.25">
      <c r="A6004" s="35">
        <v>6003</v>
      </c>
      <c r="B6004" s="89">
        <v>251.08333333333329</v>
      </c>
      <c r="C6004" s="35">
        <f t="shared" si="465"/>
        <v>3</v>
      </c>
      <c r="D6004" s="35">
        <f t="shared" si="468"/>
        <v>251</v>
      </c>
      <c r="E6004" s="35">
        <f t="shared" si="469"/>
        <v>6</v>
      </c>
      <c r="F6004" s="35" t="str">
        <f t="shared" si="466"/>
        <v>Friday</v>
      </c>
      <c r="G6004" s="35">
        <f t="shared" si="467"/>
        <v>9</v>
      </c>
      <c r="H6004" s="34">
        <f>CONVERT(INDEX(Htg_StPt_Sch_EZ!$C$4:$I$27,MATCH(Schedules_8760!$C6004,Htg_StPt_Sch_EZ!$B$4:$B$27,0),MATCH(Schedules_8760!$F6004,Htg_StPt_Sch_EZ!$C$3:$I$3,0)),"F","C")</f>
        <v>20.555555555555554</v>
      </c>
      <c r="I6004" s="34">
        <f>CONVERT(INDEX(Htg_StPt_Sch_EZ!$C$31:$I$54,MATCH(Schedules_8760!$C6004,Htg_StPt_Sch_EZ!$B$31:$B$54,0),MATCH(Schedules_8760!$F6004,Htg_StPt_Sch_EZ!$C$30:$I$30,0)),"F","C")</f>
        <v>19.444444444444443</v>
      </c>
      <c r="J6004" s="34">
        <f>CONVERT(INDEX(Clg_StPt_Sch_EZ!$C$4:$I$27,MATCH(Schedules_8760!$C6004,Clg_StPt_Sch_EZ!$B$4:$B$27,0),MATCH(Schedules_8760!$F6004,Clg_StPt_Sch_EZ!$C$3:$I$3,0)),"F","C")</f>
        <v>25.555555555555554</v>
      </c>
      <c r="K6004" s="34">
        <f>CONVERT(INDEX(Clg_StPt_Sch_EZ!$C$31:$I$54,MATCH(Schedules_8760!$C6004,Clg_StPt_Sch_EZ!$B$31:$B$54,0),MATCH(Schedules_8760!$F6004,Clg_StPt_Sch_EZ!$C$30:$I$30,0)),"F","C")</f>
        <v>28.333333333333332</v>
      </c>
      <c r="L6004" s="34">
        <f>CONVERT(INDEX(DHW_StPt_Sch_EZ!$C$4:$I$27,MATCH(Schedules_8760!$C6004,DHW_StPt_Sch_EZ!$B$4:$B$27,0),MATCH(Schedules_8760!$F6004,DHW_StPt_Sch_EZ!$C$3:$I$3,0)),"F","C")</f>
        <v>53.333333333333329</v>
      </c>
      <c r="M6004" s="34">
        <f>CONVERT(INDEX(DHW_StPt_Sch_EZ!$C$31:$I$54,MATCH(Schedules_8760!$C6004,DHW_StPt_Sch_EZ!$B$31:$B$54,0),MATCH(Schedules_8760!$F6004,DHW_StPt_Sch_EZ!$C$30:$I$30,0)),"F","C")</f>
        <v>53.333333333333329</v>
      </c>
      <c r="N6004" s="12"/>
      <c r="O6004" s="12"/>
      <c r="P6004" s="12"/>
    </row>
    <row r="6005" spans="1:16" x14ac:dyDescent="0.25">
      <c r="A6005" s="35">
        <v>6004</v>
      </c>
      <c r="B6005" s="89">
        <v>251.125</v>
      </c>
      <c r="C6005" s="35">
        <f t="shared" si="465"/>
        <v>4</v>
      </c>
      <c r="D6005" s="35">
        <f t="shared" si="468"/>
        <v>251</v>
      </c>
      <c r="E6005" s="35">
        <f t="shared" si="469"/>
        <v>6</v>
      </c>
      <c r="F6005" s="35" t="str">
        <f t="shared" si="466"/>
        <v>Friday</v>
      </c>
      <c r="G6005" s="35">
        <f t="shared" si="467"/>
        <v>9</v>
      </c>
      <c r="H6005" s="34">
        <f>CONVERT(INDEX(Htg_StPt_Sch_EZ!$C$4:$I$27,MATCH(Schedules_8760!$C6005,Htg_StPt_Sch_EZ!$B$4:$B$27,0),MATCH(Schedules_8760!$F6005,Htg_StPt_Sch_EZ!$C$3:$I$3,0)),"F","C")</f>
        <v>20.555555555555554</v>
      </c>
      <c r="I6005" s="34">
        <f>CONVERT(INDEX(Htg_StPt_Sch_EZ!$C$31:$I$54,MATCH(Schedules_8760!$C6005,Htg_StPt_Sch_EZ!$B$31:$B$54,0),MATCH(Schedules_8760!$F6005,Htg_StPt_Sch_EZ!$C$30:$I$30,0)),"F","C")</f>
        <v>19.444444444444443</v>
      </c>
      <c r="J6005" s="34">
        <f>CONVERT(INDEX(Clg_StPt_Sch_EZ!$C$4:$I$27,MATCH(Schedules_8760!$C6005,Clg_StPt_Sch_EZ!$B$4:$B$27,0),MATCH(Schedules_8760!$F6005,Clg_StPt_Sch_EZ!$C$3:$I$3,0)),"F","C")</f>
        <v>25.555555555555554</v>
      </c>
      <c r="K6005" s="34">
        <f>CONVERT(INDEX(Clg_StPt_Sch_EZ!$C$31:$I$54,MATCH(Schedules_8760!$C6005,Clg_StPt_Sch_EZ!$B$31:$B$54,0),MATCH(Schedules_8760!$F6005,Clg_StPt_Sch_EZ!$C$30:$I$30,0)),"F","C")</f>
        <v>28.333333333333332</v>
      </c>
      <c r="L6005" s="34">
        <f>CONVERT(INDEX(DHW_StPt_Sch_EZ!$C$4:$I$27,MATCH(Schedules_8760!$C6005,DHW_StPt_Sch_EZ!$B$4:$B$27,0),MATCH(Schedules_8760!$F6005,DHW_StPt_Sch_EZ!$C$3:$I$3,0)),"F","C")</f>
        <v>53.333333333333329</v>
      </c>
      <c r="M6005" s="34">
        <f>CONVERT(INDEX(DHW_StPt_Sch_EZ!$C$31:$I$54,MATCH(Schedules_8760!$C6005,DHW_StPt_Sch_EZ!$B$31:$B$54,0),MATCH(Schedules_8760!$F6005,DHW_StPt_Sch_EZ!$C$30:$I$30,0)),"F","C")</f>
        <v>53.333333333333329</v>
      </c>
      <c r="N6005" s="12"/>
      <c r="O6005" s="12"/>
      <c r="P6005" s="12"/>
    </row>
    <row r="6006" spans="1:16" x14ac:dyDescent="0.25">
      <c r="A6006" s="35">
        <v>6005</v>
      </c>
      <c r="B6006" s="89">
        <v>251.16666666666671</v>
      </c>
      <c r="C6006" s="35">
        <f t="shared" si="465"/>
        <v>5</v>
      </c>
      <c r="D6006" s="35">
        <f t="shared" si="468"/>
        <v>251</v>
      </c>
      <c r="E6006" s="35">
        <f t="shared" si="469"/>
        <v>6</v>
      </c>
      <c r="F6006" s="35" t="str">
        <f t="shared" si="466"/>
        <v>Friday</v>
      </c>
      <c r="G6006" s="35">
        <f t="shared" si="467"/>
        <v>9</v>
      </c>
      <c r="H6006" s="34">
        <f>CONVERT(INDEX(Htg_StPt_Sch_EZ!$C$4:$I$27,MATCH(Schedules_8760!$C6006,Htg_StPt_Sch_EZ!$B$4:$B$27,0),MATCH(Schedules_8760!$F6006,Htg_StPt_Sch_EZ!$C$3:$I$3,0)),"F","C")</f>
        <v>20.555555555555554</v>
      </c>
      <c r="I6006" s="34">
        <f>CONVERT(INDEX(Htg_StPt_Sch_EZ!$C$31:$I$54,MATCH(Schedules_8760!$C6006,Htg_StPt_Sch_EZ!$B$31:$B$54,0),MATCH(Schedules_8760!$F6006,Htg_StPt_Sch_EZ!$C$30:$I$30,0)),"F","C")</f>
        <v>19.444444444444443</v>
      </c>
      <c r="J6006" s="34">
        <f>CONVERT(INDEX(Clg_StPt_Sch_EZ!$C$4:$I$27,MATCH(Schedules_8760!$C6006,Clg_StPt_Sch_EZ!$B$4:$B$27,0),MATCH(Schedules_8760!$F6006,Clg_StPt_Sch_EZ!$C$3:$I$3,0)),"F","C")</f>
        <v>25.555555555555554</v>
      </c>
      <c r="K6006" s="34">
        <f>CONVERT(INDEX(Clg_StPt_Sch_EZ!$C$31:$I$54,MATCH(Schedules_8760!$C6006,Clg_StPt_Sch_EZ!$B$31:$B$54,0),MATCH(Schedules_8760!$F6006,Clg_StPt_Sch_EZ!$C$30:$I$30,0)),"F","C")</f>
        <v>28.333333333333332</v>
      </c>
      <c r="L6006" s="34">
        <f>CONVERT(INDEX(DHW_StPt_Sch_EZ!$C$4:$I$27,MATCH(Schedules_8760!$C6006,DHW_StPt_Sch_EZ!$B$4:$B$27,0),MATCH(Schedules_8760!$F6006,DHW_StPt_Sch_EZ!$C$3:$I$3,0)),"F","C")</f>
        <v>53.333333333333329</v>
      </c>
      <c r="M6006" s="34">
        <f>CONVERT(INDEX(DHW_StPt_Sch_EZ!$C$31:$I$54,MATCH(Schedules_8760!$C6006,DHW_StPt_Sch_EZ!$B$31:$B$54,0),MATCH(Schedules_8760!$F6006,DHW_StPt_Sch_EZ!$C$30:$I$30,0)),"F","C")</f>
        <v>53.333333333333329</v>
      </c>
      <c r="N6006" s="12"/>
      <c r="O6006" s="12"/>
      <c r="P6006" s="12"/>
    </row>
    <row r="6007" spans="1:16" x14ac:dyDescent="0.25">
      <c r="A6007" s="35">
        <v>6006</v>
      </c>
      <c r="B6007" s="89">
        <v>251.20833333333329</v>
      </c>
      <c r="C6007" s="35">
        <f t="shared" si="465"/>
        <v>6</v>
      </c>
      <c r="D6007" s="35">
        <f t="shared" si="468"/>
        <v>251</v>
      </c>
      <c r="E6007" s="35">
        <f t="shared" si="469"/>
        <v>6</v>
      </c>
      <c r="F6007" s="35" t="str">
        <f t="shared" si="466"/>
        <v>Friday</v>
      </c>
      <c r="G6007" s="35">
        <f t="shared" si="467"/>
        <v>9</v>
      </c>
      <c r="H6007" s="34">
        <f>CONVERT(INDEX(Htg_StPt_Sch_EZ!$C$4:$I$27,MATCH(Schedules_8760!$C6007,Htg_StPt_Sch_EZ!$B$4:$B$27,0),MATCH(Schedules_8760!$F6007,Htg_StPt_Sch_EZ!$C$3:$I$3,0)),"F","C")</f>
        <v>20.555555555555554</v>
      </c>
      <c r="I6007" s="34">
        <f>CONVERT(INDEX(Htg_StPt_Sch_EZ!$C$31:$I$54,MATCH(Schedules_8760!$C6007,Htg_StPt_Sch_EZ!$B$31:$B$54,0),MATCH(Schedules_8760!$F6007,Htg_StPt_Sch_EZ!$C$30:$I$30,0)),"F","C")</f>
        <v>19.444444444444443</v>
      </c>
      <c r="J6007" s="34">
        <f>CONVERT(INDEX(Clg_StPt_Sch_EZ!$C$4:$I$27,MATCH(Schedules_8760!$C6007,Clg_StPt_Sch_EZ!$B$4:$B$27,0),MATCH(Schedules_8760!$F6007,Clg_StPt_Sch_EZ!$C$3:$I$3,0)),"F","C")</f>
        <v>25.555555555555554</v>
      </c>
      <c r="K6007" s="34">
        <f>CONVERT(INDEX(Clg_StPt_Sch_EZ!$C$31:$I$54,MATCH(Schedules_8760!$C6007,Clg_StPt_Sch_EZ!$B$31:$B$54,0),MATCH(Schedules_8760!$F6007,Clg_StPt_Sch_EZ!$C$30:$I$30,0)),"F","C")</f>
        <v>28.333333333333332</v>
      </c>
      <c r="L6007" s="34">
        <f>CONVERT(INDEX(DHW_StPt_Sch_EZ!$C$4:$I$27,MATCH(Schedules_8760!$C6007,DHW_StPt_Sch_EZ!$B$4:$B$27,0),MATCH(Schedules_8760!$F6007,DHW_StPt_Sch_EZ!$C$3:$I$3,0)),"F","C")</f>
        <v>53.333333333333329</v>
      </c>
      <c r="M6007" s="34">
        <f>CONVERT(INDEX(DHW_StPt_Sch_EZ!$C$31:$I$54,MATCH(Schedules_8760!$C6007,DHW_StPt_Sch_EZ!$B$31:$B$54,0),MATCH(Schedules_8760!$F6007,DHW_StPt_Sch_EZ!$C$30:$I$30,0)),"F","C")</f>
        <v>53.333333333333329</v>
      </c>
      <c r="N6007" s="12"/>
      <c r="O6007" s="12"/>
      <c r="P6007" s="12"/>
    </row>
    <row r="6008" spans="1:16" x14ac:dyDescent="0.25">
      <c r="A6008" s="35">
        <v>6007</v>
      </c>
      <c r="B6008" s="89">
        <v>251.25</v>
      </c>
      <c r="C6008" s="35">
        <f t="shared" si="465"/>
        <v>7</v>
      </c>
      <c r="D6008" s="35">
        <f t="shared" si="468"/>
        <v>251</v>
      </c>
      <c r="E6008" s="35">
        <f t="shared" si="469"/>
        <v>6</v>
      </c>
      <c r="F6008" s="35" t="str">
        <f t="shared" si="466"/>
        <v>Friday</v>
      </c>
      <c r="G6008" s="35">
        <f t="shared" si="467"/>
        <v>9</v>
      </c>
      <c r="H6008" s="34">
        <f>CONVERT(INDEX(Htg_StPt_Sch_EZ!$C$4:$I$27,MATCH(Schedules_8760!$C6008,Htg_StPt_Sch_EZ!$B$4:$B$27,0),MATCH(Schedules_8760!$F6008,Htg_StPt_Sch_EZ!$C$3:$I$3,0)),"F","C")</f>
        <v>20.555555555555554</v>
      </c>
      <c r="I6008" s="34">
        <f>CONVERT(INDEX(Htg_StPt_Sch_EZ!$C$31:$I$54,MATCH(Schedules_8760!$C6008,Htg_StPt_Sch_EZ!$B$31:$B$54,0),MATCH(Schedules_8760!$F6008,Htg_StPt_Sch_EZ!$C$30:$I$30,0)),"F","C")</f>
        <v>19.444444444444443</v>
      </c>
      <c r="J6008" s="34">
        <f>CONVERT(INDEX(Clg_StPt_Sch_EZ!$C$4:$I$27,MATCH(Schedules_8760!$C6008,Clg_StPt_Sch_EZ!$B$4:$B$27,0),MATCH(Schedules_8760!$F6008,Clg_StPt_Sch_EZ!$C$3:$I$3,0)),"F","C")</f>
        <v>25.555555555555554</v>
      </c>
      <c r="K6008" s="34">
        <f>CONVERT(INDEX(Clg_StPt_Sch_EZ!$C$31:$I$54,MATCH(Schedules_8760!$C6008,Clg_StPt_Sch_EZ!$B$31:$B$54,0),MATCH(Schedules_8760!$F6008,Clg_StPt_Sch_EZ!$C$30:$I$30,0)),"F","C")</f>
        <v>28.333333333333332</v>
      </c>
      <c r="L6008" s="34">
        <f>CONVERT(INDEX(DHW_StPt_Sch_EZ!$C$4:$I$27,MATCH(Schedules_8760!$C6008,DHW_StPt_Sch_EZ!$B$4:$B$27,0),MATCH(Schedules_8760!$F6008,DHW_StPt_Sch_EZ!$C$3:$I$3,0)),"F","C")</f>
        <v>53.333333333333329</v>
      </c>
      <c r="M6008" s="34">
        <f>CONVERT(INDEX(DHW_StPt_Sch_EZ!$C$31:$I$54,MATCH(Schedules_8760!$C6008,DHW_StPt_Sch_EZ!$B$31:$B$54,0),MATCH(Schedules_8760!$F6008,DHW_StPt_Sch_EZ!$C$30:$I$30,0)),"F","C")</f>
        <v>53.333333333333329</v>
      </c>
      <c r="N6008" s="12"/>
      <c r="O6008" s="12"/>
      <c r="P6008" s="12"/>
    </row>
    <row r="6009" spans="1:16" x14ac:dyDescent="0.25">
      <c r="A6009" s="35">
        <v>6008</v>
      </c>
      <c r="B6009" s="89">
        <v>251.29166666666671</v>
      </c>
      <c r="C6009" s="35">
        <f t="shared" si="465"/>
        <v>8</v>
      </c>
      <c r="D6009" s="35">
        <f t="shared" si="468"/>
        <v>251</v>
      </c>
      <c r="E6009" s="35">
        <f t="shared" si="469"/>
        <v>6</v>
      </c>
      <c r="F6009" s="35" t="str">
        <f t="shared" si="466"/>
        <v>Friday</v>
      </c>
      <c r="G6009" s="35">
        <f t="shared" si="467"/>
        <v>9</v>
      </c>
      <c r="H6009" s="34">
        <f>CONVERT(INDEX(Htg_StPt_Sch_EZ!$C$4:$I$27,MATCH(Schedules_8760!$C6009,Htg_StPt_Sch_EZ!$B$4:$B$27,0),MATCH(Schedules_8760!$F6009,Htg_StPt_Sch_EZ!$C$3:$I$3,0)),"F","C")</f>
        <v>20.555555555555554</v>
      </c>
      <c r="I6009" s="34">
        <f>CONVERT(INDEX(Htg_StPt_Sch_EZ!$C$31:$I$54,MATCH(Schedules_8760!$C6009,Htg_StPt_Sch_EZ!$B$31:$B$54,0),MATCH(Schedules_8760!$F6009,Htg_StPt_Sch_EZ!$C$30:$I$30,0)),"F","C")</f>
        <v>19.444444444444443</v>
      </c>
      <c r="J6009" s="34">
        <f>CONVERT(INDEX(Clg_StPt_Sch_EZ!$C$4:$I$27,MATCH(Schedules_8760!$C6009,Clg_StPt_Sch_EZ!$B$4:$B$27,0),MATCH(Schedules_8760!$F6009,Clg_StPt_Sch_EZ!$C$3:$I$3,0)),"F","C")</f>
        <v>25.555555555555554</v>
      </c>
      <c r="K6009" s="34">
        <f>CONVERT(INDEX(Clg_StPt_Sch_EZ!$C$31:$I$54,MATCH(Schedules_8760!$C6009,Clg_StPt_Sch_EZ!$B$31:$B$54,0),MATCH(Schedules_8760!$F6009,Clg_StPt_Sch_EZ!$C$30:$I$30,0)),"F","C")</f>
        <v>25</v>
      </c>
      <c r="L6009" s="34">
        <f>CONVERT(INDEX(DHW_StPt_Sch_EZ!$C$4:$I$27,MATCH(Schedules_8760!$C6009,DHW_StPt_Sch_EZ!$B$4:$B$27,0),MATCH(Schedules_8760!$F6009,DHW_StPt_Sch_EZ!$C$3:$I$3,0)),"F","C")</f>
        <v>53.333333333333329</v>
      </c>
      <c r="M6009" s="34">
        <f>CONVERT(INDEX(DHW_StPt_Sch_EZ!$C$31:$I$54,MATCH(Schedules_8760!$C6009,DHW_StPt_Sch_EZ!$B$31:$B$54,0),MATCH(Schedules_8760!$F6009,DHW_StPt_Sch_EZ!$C$30:$I$30,0)),"F","C")</f>
        <v>53.333333333333329</v>
      </c>
      <c r="N6009" s="12"/>
      <c r="O6009" s="12"/>
      <c r="P6009" s="12"/>
    </row>
    <row r="6010" spans="1:16" x14ac:dyDescent="0.25">
      <c r="A6010" s="35">
        <v>6009</v>
      </c>
      <c r="B6010" s="89">
        <v>251.33333333333329</v>
      </c>
      <c r="C6010" s="35">
        <f t="shared" si="465"/>
        <v>9</v>
      </c>
      <c r="D6010" s="35">
        <f t="shared" si="468"/>
        <v>251</v>
      </c>
      <c r="E6010" s="35">
        <f t="shared" si="469"/>
        <v>6</v>
      </c>
      <c r="F6010" s="35" t="str">
        <f t="shared" si="466"/>
        <v>Friday</v>
      </c>
      <c r="G6010" s="35">
        <f t="shared" si="467"/>
        <v>9</v>
      </c>
      <c r="H6010" s="34">
        <f>CONVERT(INDEX(Htg_StPt_Sch_EZ!$C$4:$I$27,MATCH(Schedules_8760!$C6010,Htg_StPt_Sch_EZ!$B$4:$B$27,0),MATCH(Schedules_8760!$F6010,Htg_StPt_Sch_EZ!$C$3:$I$3,0)),"F","C")</f>
        <v>20.555555555555554</v>
      </c>
      <c r="I6010" s="34">
        <f>CONVERT(INDEX(Htg_StPt_Sch_EZ!$C$31:$I$54,MATCH(Schedules_8760!$C6010,Htg_StPt_Sch_EZ!$B$31:$B$54,0),MATCH(Schedules_8760!$F6010,Htg_StPt_Sch_EZ!$C$30:$I$30,0)),"F","C")</f>
        <v>19.444444444444443</v>
      </c>
      <c r="J6010" s="34">
        <f>CONVERT(INDEX(Clg_StPt_Sch_EZ!$C$4:$I$27,MATCH(Schedules_8760!$C6010,Clg_StPt_Sch_EZ!$B$4:$B$27,0),MATCH(Schedules_8760!$F6010,Clg_StPt_Sch_EZ!$C$3:$I$3,0)),"F","C")</f>
        <v>25.555555555555554</v>
      </c>
      <c r="K6010" s="34">
        <f>CONVERT(INDEX(Clg_StPt_Sch_EZ!$C$31:$I$54,MATCH(Schedules_8760!$C6010,Clg_StPt_Sch_EZ!$B$31:$B$54,0),MATCH(Schedules_8760!$F6010,Clg_StPt_Sch_EZ!$C$30:$I$30,0)),"F","C")</f>
        <v>25</v>
      </c>
      <c r="L6010" s="34">
        <f>CONVERT(INDEX(DHW_StPt_Sch_EZ!$C$4:$I$27,MATCH(Schedules_8760!$C6010,DHW_StPt_Sch_EZ!$B$4:$B$27,0),MATCH(Schedules_8760!$F6010,DHW_StPt_Sch_EZ!$C$3:$I$3,0)),"F","C")</f>
        <v>53.333333333333329</v>
      </c>
      <c r="M6010" s="34">
        <f>CONVERT(INDEX(DHW_StPt_Sch_EZ!$C$31:$I$54,MATCH(Schedules_8760!$C6010,DHW_StPt_Sch_EZ!$B$31:$B$54,0),MATCH(Schedules_8760!$F6010,DHW_StPt_Sch_EZ!$C$30:$I$30,0)),"F","C")</f>
        <v>53.333333333333329</v>
      </c>
      <c r="N6010" s="12"/>
      <c r="O6010" s="12"/>
      <c r="P6010" s="12"/>
    </row>
    <row r="6011" spans="1:16" x14ac:dyDescent="0.25">
      <c r="A6011" s="35">
        <v>6010</v>
      </c>
      <c r="B6011" s="89">
        <v>251.375</v>
      </c>
      <c r="C6011" s="35">
        <f t="shared" si="465"/>
        <v>10</v>
      </c>
      <c r="D6011" s="35">
        <f t="shared" si="468"/>
        <v>251</v>
      </c>
      <c r="E6011" s="35">
        <f t="shared" si="469"/>
        <v>6</v>
      </c>
      <c r="F6011" s="35" t="str">
        <f t="shared" si="466"/>
        <v>Friday</v>
      </c>
      <c r="G6011" s="35">
        <f t="shared" si="467"/>
        <v>9</v>
      </c>
      <c r="H6011" s="34">
        <f>CONVERT(INDEX(Htg_StPt_Sch_EZ!$C$4:$I$27,MATCH(Schedules_8760!$C6011,Htg_StPt_Sch_EZ!$B$4:$B$27,0),MATCH(Schedules_8760!$F6011,Htg_StPt_Sch_EZ!$C$3:$I$3,0)),"F","C")</f>
        <v>20.555555555555554</v>
      </c>
      <c r="I6011" s="34">
        <f>CONVERT(INDEX(Htg_StPt_Sch_EZ!$C$31:$I$54,MATCH(Schedules_8760!$C6011,Htg_StPt_Sch_EZ!$B$31:$B$54,0),MATCH(Schedules_8760!$F6011,Htg_StPt_Sch_EZ!$C$30:$I$30,0)),"F","C")</f>
        <v>19.444444444444443</v>
      </c>
      <c r="J6011" s="34">
        <f>CONVERT(INDEX(Clg_StPt_Sch_EZ!$C$4:$I$27,MATCH(Schedules_8760!$C6011,Clg_StPt_Sch_EZ!$B$4:$B$27,0),MATCH(Schedules_8760!$F6011,Clg_StPt_Sch_EZ!$C$3:$I$3,0)),"F","C")</f>
        <v>25.555555555555554</v>
      </c>
      <c r="K6011" s="34">
        <f>CONVERT(INDEX(Clg_StPt_Sch_EZ!$C$31:$I$54,MATCH(Schedules_8760!$C6011,Clg_StPt_Sch_EZ!$B$31:$B$54,0),MATCH(Schedules_8760!$F6011,Clg_StPt_Sch_EZ!$C$30:$I$30,0)),"F","C")</f>
        <v>25</v>
      </c>
      <c r="L6011" s="34">
        <f>CONVERT(INDEX(DHW_StPt_Sch_EZ!$C$4:$I$27,MATCH(Schedules_8760!$C6011,DHW_StPt_Sch_EZ!$B$4:$B$27,0),MATCH(Schedules_8760!$F6011,DHW_StPt_Sch_EZ!$C$3:$I$3,0)),"F","C")</f>
        <v>53.333333333333329</v>
      </c>
      <c r="M6011" s="34">
        <f>CONVERT(INDEX(DHW_StPt_Sch_EZ!$C$31:$I$54,MATCH(Schedules_8760!$C6011,DHW_StPt_Sch_EZ!$B$31:$B$54,0),MATCH(Schedules_8760!$F6011,DHW_StPt_Sch_EZ!$C$30:$I$30,0)),"F","C")</f>
        <v>53.333333333333329</v>
      </c>
      <c r="N6011" s="12"/>
      <c r="O6011" s="12"/>
      <c r="P6011" s="12"/>
    </row>
    <row r="6012" spans="1:16" x14ac:dyDescent="0.25">
      <c r="A6012" s="35">
        <v>6011</v>
      </c>
      <c r="B6012" s="89">
        <v>251.41666666666671</v>
      </c>
      <c r="C6012" s="35">
        <f t="shared" si="465"/>
        <v>11</v>
      </c>
      <c r="D6012" s="35">
        <f t="shared" si="468"/>
        <v>251</v>
      </c>
      <c r="E6012" s="35">
        <f t="shared" si="469"/>
        <v>6</v>
      </c>
      <c r="F6012" s="35" t="str">
        <f t="shared" si="466"/>
        <v>Friday</v>
      </c>
      <c r="G6012" s="35">
        <f t="shared" si="467"/>
        <v>9</v>
      </c>
      <c r="H6012" s="34">
        <f>CONVERT(INDEX(Htg_StPt_Sch_EZ!$C$4:$I$27,MATCH(Schedules_8760!$C6012,Htg_StPt_Sch_EZ!$B$4:$B$27,0),MATCH(Schedules_8760!$F6012,Htg_StPt_Sch_EZ!$C$3:$I$3,0)),"F","C")</f>
        <v>20.555555555555554</v>
      </c>
      <c r="I6012" s="34">
        <f>CONVERT(INDEX(Htg_StPt_Sch_EZ!$C$31:$I$54,MATCH(Schedules_8760!$C6012,Htg_StPt_Sch_EZ!$B$31:$B$54,0),MATCH(Schedules_8760!$F6012,Htg_StPt_Sch_EZ!$C$30:$I$30,0)),"F","C")</f>
        <v>19.444444444444443</v>
      </c>
      <c r="J6012" s="34">
        <f>CONVERT(INDEX(Clg_StPt_Sch_EZ!$C$4:$I$27,MATCH(Schedules_8760!$C6012,Clg_StPt_Sch_EZ!$B$4:$B$27,0),MATCH(Schedules_8760!$F6012,Clg_StPt_Sch_EZ!$C$3:$I$3,0)),"F","C")</f>
        <v>25.555555555555554</v>
      </c>
      <c r="K6012" s="34">
        <f>CONVERT(INDEX(Clg_StPt_Sch_EZ!$C$31:$I$54,MATCH(Schedules_8760!$C6012,Clg_StPt_Sch_EZ!$B$31:$B$54,0),MATCH(Schedules_8760!$F6012,Clg_StPt_Sch_EZ!$C$30:$I$30,0)),"F","C")</f>
        <v>25</v>
      </c>
      <c r="L6012" s="34">
        <f>CONVERT(INDEX(DHW_StPt_Sch_EZ!$C$4:$I$27,MATCH(Schedules_8760!$C6012,DHW_StPt_Sch_EZ!$B$4:$B$27,0),MATCH(Schedules_8760!$F6012,DHW_StPt_Sch_EZ!$C$3:$I$3,0)),"F","C")</f>
        <v>53.333333333333329</v>
      </c>
      <c r="M6012" s="34">
        <f>CONVERT(INDEX(DHW_StPt_Sch_EZ!$C$31:$I$54,MATCH(Schedules_8760!$C6012,DHW_StPt_Sch_EZ!$B$31:$B$54,0),MATCH(Schedules_8760!$F6012,DHW_StPt_Sch_EZ!$C$30:$I$30,0)),"F","C")</f>
        <v>53.333333333333329</v>
      </c>
      <c r="N6012" s="12"/>
      <c r="O6012" s="12"/>
      <c r="P6012" s="12"/>
    </row>
    <row r="6013" spans="1:16" x14ac:dyDescent="0.25">
      <c r="A6013" s="35">
        <v>6012</v>
      </c>
      <c r="B6013" s="89">
        <v>251.45833333333329</v>
      </c>
      <c r="C6013" s="35">
        <f t="shared" si="465"/>
        <v>12</v>
      </c>
      <c r="D6013" s="35">
        <f t="shared" si="468"/>
        <v>251</v>
      </c>
      <c r="E6013" s="35">
        <f t="shared" si="469"/>
        <v>6</v>
      </c>
      <c r="F6013" s="35" t="str">
        <f t="shared" si="466"/>
        <v>Friday</v>
      </c>
      <c r="G6013" s="35">
        <f t="shared" si="467"/>
        <v>9</v>
      </c>
      <c r="H6013" s="34">
        <f>CONVERT(INDEX(Htg_StPt_Sch_EZ!$C$4:$I$27,MATCH(Schedules_8760!$C6013,Htg_StPt_Sch_EZ!$B$4:$B$27,0),MATCH(Schedules_8760!$F6013,Htg_StPt_Sch_EZ!$C$3:$I$3,0)),"F","C")</f>
        <v>20.555555555555554</v>
      </c>
      <c r="I6013" s="34">
        <f>CONVERT(INDEX(Htg_StPt_Sch_EZ!$C$31:$I$54,MATCH(Schedules_8760!$C6013,Htg_StPt_Sch_EZ!$B$31:$B$54,0),MATCH(Schedules_8760!$F6013,Htg_StPt_Sch_EZ!$C$30:$I$30,0)),"F","C")</f>
        <v>19.444444444444443</v>
      </c>
      <c r="J6013" s="34">
        <f>CONVERT(INDEX(Clg_StPt_Sch_EZ!$C$4:$I$27,MATCH(Schedules_8760!$C6013,Clg_StPt_Sch_EZ!$B$4:$B$27,0),MATCH(Schedules_8760!$F6013,Clg_StPt_Sch_EZ!$C$3:$I$3,0)),"F","C")</f>
        <v>25.555555555555554</v>
      </c>
      <c r="K6013" s="34">
        <f>CONVERT(INDEX(Clg_StPt_Sch_EZ!$C$31:$I$54,MATCH(Schedules_8760!$C6013,Clg_StPt_Sch_EZ!$B$31:$B$54,0),MATCH(Schedules_8760!$F6013,Clg_StPt_Sch_EZ!$C$30:$I$30,0)),"F","C")</f>
        <v>25</v>
      </c>
      <c r="L6013" s="34">
        <f>CONVERT(INDEX(DHW_StPt_Sch_EZ!$C$4:$I$27,MATCH(Schedules_8760!$C6013,DHW_StPt_Sch_EZ!$B$4:$B$27,0),MATCH(Schedules_8760!$F6013,DHW_StPt_Sch_EZ!$C$3:$I$3,0)),"F","C")</f>
        <v>53.333333333333329</v>
      </c>
      <c r="M6013" s="34">
        <f>CONVERT(INDEX(DHW_StPt_Sch_EZ!$C$31:$I$54,MATCH(Schedules_8760!$C6013,DHW_StPt_Sch_EZ!$B$31:$B$54,0),MATCH(Schedules_8760!$F6013,DHW_StPt_Sch_EZ!$C$30:$I$30,0)),"F","C")</f>
        <v>53.333333333333329</v>
      </c>
      <c r="N6013" s="12"/>
      <c r="O6013" s="12"/>
      <c r="P6013" s="12"/>
    </row>
    <row r="6014" spans="1:16" x14ac:dyDescent="0.25">
      <c r="A6014" s="35">
        <v>6013</v>
      </c>
      <c r="B6014" s="89">
        <v>251.5</v>
      </c>
      <c r="C6014" s="35">
        <f t="shared" si="465"/>
        <v>13</v>
      </c>
      <c r="D6014" s="35">
        <f t="shared" si="468"/>
        <v>251</v>
      </c>
      <c r="E6014" s="35">
        <f t="shared" si="469"/>
        <v>6</v>
      </c>
      <c r="F6014" s="35" t="str">
        <f t="shared" si="466"/>
        <v>Friday</v>
      </c>
      <c r="G6014" s="35">
        <f t="shared" si="467"/>
        <v>9</v>
      </c>
      <c r="H6014" s="34">
        <f>CONVERT(INDEX(Htg_StPt_Sch_EZ!$C$4:$I$27,MATCH(Schedules_8760!$C6014,Htg_StPt_Sch_EZ!$B$4:$B$27,0),MATCH(Schedules_8760!$F6014,Htg_StPt_Sch_EZ!$C$3:$I$3,0)),"F","C")</f>
        <v>20.555555555555554</v>
      </c>
      <c r="I6014" s="34">
        <f>CONVERT(INDEX(Htg_StPt_Sch_EZ!$C$31:$I$54,MATCH(Schedules_8760!$C6014,Htg_StPt_Sch_EZ!$B$31:$B$54,0),MATCH(Schedules_8760!$F6014,Htg_StPt_Sch_EZ!$C$30:$I$30,0)),"F","C")</f>
        <v>19.444444444444443</v>
      </c>
      <c r="J6014" s="34">
        <f>CONVERT(INDEX(Clg_StPt_Sch_EZ!$C$4:$I$27,MATCH(Schedules_8760!$C6014,Clg_StPt_Sch_EZ!$B$4:$B$27,0),MATCH(Schedules_8760!$F6014,Clg_StPt_Sch_EZ!$C$3:$I$3,0)),"F","C")</f>
        <v>25.555555555555554</v>
      </c>
      <c r="K6014" s="34">
        <f>CONVERT(INDEX(Clg_StPt_Sch_EZ!$C$31:$I$54,MATCH(Schedules_8760!$C6014,Clg_StPt_Sch_EZ!$B$31:$B$54,0),MATCH(Schedules_8760!$F6014,Clg_StPt_Sch_EZ!$C$30:$I$30,0)),"F","C")</f>
        <v>25</v>
      </c>
      <c r="L6014" s="34">
        <f>CONVERT(INDEX(DHW_StPt_Sch_EZ!$C$4:$I$27,MATCH(Schedules_8760!$C6014,DHW_StPt_Sch_EZ!$B$4:$B$27,0),MATCH(Schedules_8760!$F6014,DHW_StPt_Sch_EZ!$C$3:$I$3,0)),"F","C")</f>
        <v>53.333333333333329</v>
      </c>
      <c r="M6014" s="34">
        <f>CONVERT(INDEX(DHW_StPt_Sch_EZ!$C$31:$I$54,MATCH(Schedules_8760!$C6014,DHW_StPt_Sch_EZ!$B$31:$B$54,0),MATCH(Schedules_8760!$F6014,DHW_StPt_Sch_EZ!$C$30:$I$30,0)),"F","C")</f>
        <v>53.333333333333329</v>
      </c>
      <c r="N6014" s="12"/>
      <c r="O6014" s="12"/>
      <c r="P6014" s="12"/>
    </row>
    <row r="6015" spans="1:16" x14ac:dyDescent="0.25">
      <c r="A6015" s="35">
        <v>6014</v>
      </c>
      <c r="B6015" s="89">
        <v>251.54166666666671</v>
      </c>
      <c r="C6015" s="35">
        <f t="shared" si="465"/>
        <v>14</v>
      </c>
      <c r="D6015" s="35">
        <f t="shared" si="468"/>
        <v>251</v>
      </c>
      <c r="E6015" s="35">
        <f t="shared" si="469"/>
        <v>6</v>
      </c>
      <c r="F6015" s="35" t="str">
        <f t="shared" si="466"/>
        <v>Friday</v>
      </c>
      <c r="G6015" s="35">
        <f t="shared" si="467"/>
        <v>9</v>
      </c>
      <c r="H6015" s="34">
        <f>CONVERT(INDEX(Htg_StPt_Sch_EZ!$C$4:$I$27,MATCH(Schedules_8760!$C6015,Htg_StPt_Sch_EZ!$B$4:$B$27,0),MATCH(Schedules_8760!$F6015,Htg_StPt_Sch_EZ!$C$3:$I$3,0)),"F","C")</f>
        <v>20.555555555555554</v>
      </c>
      <c r="I6015" s="34">
        <f>CONVERT(INDEX(Htg_StPt_Sch_EZ!$C$31:$I$54,MATCH(Schedules_8760!$C6015,Htg_StPt_Sch_EZ!$B$31:$B$54,0),MATCH(Schedules_8760!$F6015,Htg_StPt_Sch_EZ!$C$30:$I$30,0)),"F","C")</f>
        <v>19.444444444444443</v>
      </c>
      <c r="J6015" s="34">
        <f>CONVERT(INDEX(Clg_StPt_Sch_EZ!$C$4:$I$27,MATCH(Schedules_8760!$C6015,Clg_StPt_Sch_EZ!$B$4:$B$27,0),MATCH(Schedules_8760!$F6015,Clg_StPt_Sch_EZ!$C$3:$I$3,0)),"F","C")</f>
        <v>25.555555555555554</v>
      </c>
      <c r="K6015" s="34">
        <f>CONVERT(INDEX(Clg_StPt_Sch_EZ!$C$31:$I$54,MATCH(Schedules_8760!$C6015,Clg_StPt_Sch_EZ!$B$31:$B$54,0),MATCH(Schedules_8760!$F6015,Clg_StPt_Sch_EZ!$C$30:$I$30,0)),"F","C")</f>
        <v>25</v>
      </c>
      <c r="L6015" s="34">
        <f>CONVERT(INDEX(DHW_StPt_Sch_EZ!$C$4:$I$27,MATCH(Schedules_8760!$C6015,DHW_StPt_Sch_EZ!$B$4:$B$27,0),MATCH(Schedules_8760!$F6015,DHW_StPt_Sch_EZ!$C$3:$I$3,0)),"F","C")</f>
        <v>53.333333333333329</v>
      </c>
      <c r="M6015" s="34">
        <f>CONVERT(INDEX(DHW_StPt_Sch_EZ!$C$31:$I$54,MATCH(Schedules_8760!$C6015,DHW_StPt_Sch_EZ!$B$31:$B$54,0),MATCH(Schedules_8760!$F6015,DHW_StPt_Sch_EZ!$C$30:$I$30,0)),"F","C")</f>
        <v>53.333333333333329</v>
      </c>
      <c r="N6015" s="12"/>
      <c r="O6015" s="12"/>
      <c r="P6015" s="12"/>
    </row>
    <row r="6016" spans="1:16" x14ac:dyDescent="0.25">
      <c r="A6016" s="35">
        <v>6015</v>
      </c>
      <c r="B6016" s="89">
        <v>251.58333333333329</v>
      </c>
      <c r="C6016" s="35">
        <f t="shared" si="465"/>
        <v>15</v>
      </c>
      <c r="D6016" s="35">
        <f t="shared" si="468"/>
        <v>251</v>
      </c>
      <c r="E6016" s="35">
        <f t="shared" si="469"/>
        <v>6</v>
      </c>
      <c r="F6016" s="35" t="str">
        <f t="shared" si="466"/>
        <v>Friday</v>
      </c>
      <c r="G6016" s="35">
        <f t="shared" si="467"/>
        <v>9</v>
      </c>
      <c r="H6016" s="34">
        <f>CONVERT(INDEX(Htg_StPt_Sch_EZ!$C$4:$I$27,MATCH(Schedules_8760!$C6016,Htg_StPt_Sch_EZ!$B$4:$B$27,0),MATCH(Schedules_8760!$F6016,Htg_StPt_Sch_EZ!$C$3:$I$3,0)),"F","C")</f>
        <v>20.555555555555554</v>
      </c>
      <c r="I6016" s="34">
        <f>CONVERT(INDEX(Htg_StPt_Sch_EZ!$C$31:$I$54,MATCH(Schedules_8760!$C6016,Htg_StPt_Sch_EZ!$B$31:$B$54,0),MATCH(Schedules_8760!$F6016,Htg_StPt_Sch_EZ!$C$30:$I$30,0)),"F","C")</f>
        <v>21.111111111111111</v>
      </c>
      <c r="J6016" s="34">
        <f>CONVERT(INDEX(Clg_StPt_Sch_EZ!$C$4:$I$27,MATCH(Schedules_8760!$C6016,Clg_StPt_Sch_EZ!$B$4:$B$27,0),MATCH(Schedules_8760!$F6016,Clg_StPt_Sch_EZ!$C$3:$I$3,0)),"F","C")</f>
        <v>25.555555555555554</v>
      </c>
      <c r="K6016" s="34">
        <f>CONVERT(INDEX(Clg_StPt_Sch_EZ!$C$31:$I$54,MATCH(Schedules_8760!$C6016,Clg_StPt_Sch_EZ!$B$31:$B$54,0),MATCH(Schedules_8760!$F6016,Clg_StPt_Sch_EZ!$C$30:$I$30,0)),"F","C")</f>
        <v>25</v>
      </c>
      <c r="L6016" s="34">
        <f>CONVERT(INDEX(DHW_StPt_Sch_EZ!$C$4:$I$27,MATCH(Schedules_8760!$C6016,DHW_StPt_Sch_EZ!$B$4:$B$27,0),MATCH(Schedules_8760!$F6016,DHW_StPt_Sch_EZ!$C$3:$I$3,0)),"F","C")</f>
        <v>53.333333333333329</v>
      </c>
      <c r="M6016" s="34">
        <f>CONVERT(INDEX(DHW_StPt_Sch_EZ!$C$31:$I$54,MATCH(Schedules_8760!$C6016,DHW_StPt_Sch_EZ!$B$31:$B$54,0),MATCH(Schedules_8760!$F6016,DHW_StPt_Sch_EZ!$C$30:$I$30,0)),"F","C")</f>
        <v>53.333333333333329</v>
      </c>
      <c r="N6016" s="12"/>
      <c r="O6016" s="12"/>
      <c r="P6016" s="12"/>
    </row>
    <row r="6017" spans="1:16" x14ac:dyDescent="0.25">
      <c r="A6017" s="35">
        <v>6016</v>
      </c>
      <c r="B6017" s="89">
        <v>251.625</v>
      </c>
      <c r="C6017" s="35">
        <f t="shared" si="465"/>
        <v>16</v>
      </c>
      <c r="D6017" s="35">
        <f t="shared" si="468"/>
        <v>251</v>
      </c>
      <c r="E6017" s="35">
        <f t="shared" si="469"/>
        <v>6</v>
      </c>
      <c r="F6017" s="35" t="str">
        <f t="shared" si="466"/>
        <v>Friday</v>
      </c>
      <c r="G6017" s="35">
        <f t="shared" si="467"/>
        <v>9</v>
      </c>
      <c r="H6017" s="34">
        <f>CONVERT(INDEX(Htg_StPt_Sch_EZ!$C$4:$I$27,MATCH(Schedules_8760!$C6017,Htg_StPt_Sch_EZ!$B$4:$B$27,0),MATCH(Schedules_8760!$F6017,Htg_StPt_Sch_EZ!$C$3:$I$3,0)),"F","C")</f>
        <v>20.555555555555554</v>
      </c>
      <c r="I6017" s="34">
        <f>CONVERT(INDEX(Htg_StPt_Sch_EZ!$C$31:$I$54,MATCH(Schedules_8760!$C6017,Htg_StPt_Sch_EZ!$B$31:$B$54,0),MATCH(Schedules_8760!$F6017,Htg_StPt_Sch_EZ!$C$30:$I$30,0)),"F","C")</f>
        <v>21.111111111111111</v>
      </c>
      <c r="J6017" s="34">
        <f>CONVERT(INDEX(Clg_StPt_Sch_EZ!$C$4:$I$27,MATCH(Schedules_8760!$C6017,Clg_StPt_Sch_EZ!$B$4:$B$27,0),MATCH(Schedules_8760!$F6017,Clg_StPt_Sch_EZ!$C$3:$I$3,0)),"F","C")</f>
        <v>25.555555555555554</v>
      </c>
      <c r="K6017" s="34">
        <f>CONVERT(INDEX(Clg_StPt_Sch_EZ!$C$31:$I$54,MATCH(Schedules_8760!$C6017,Clg_StPt_Sch_EZ!$B$31:$B$54,0),MATCH(Schedules_8760!$F6017,Clg_StPt_Sch_EZ!$C$30:$I$30,0)),"F","C")</f>
        <v>25</v>
      </c>
      <c r="L6017" s="34">
        <f>CONVERT(INDEX(DHW_StPt_Sch_EZ!$C$4:$I$27,MATCH(Schedules_8760!$C6017,DHW_StPt_Sch_EZ!$B$4:$B$27,0),MATCH(Schedules_8760!$F6017,DHW_StPt_Sch_EZ!$C$3:$I$3,0)),"F","C")</f>
        <v>53.333333333333329</v>
      </c>
      <c r="M6017" s="34">
        <f>CONVERT(INDEX(DHW_StPt_Sch_EZ!$C$31:$I$54,MATCH(Schedules_8760!$C6017,DHW_StPt_Sch_EZ!$B$31:$B$54,0),MATCH(Schedules_8760!$F6017,DHW_StPt_Sch_EZ!$C$30:$I$30,0)),"F","C")</f>
        <v>53.333333333333329</v>
      </c>
      <c r="N6017" s="12"/>
      <c r="O6017" s="12"/>
      <c r="P6017" s="12"/>
    </row>
    <row r="6018" spans="1:16" x14ac:dyDescent="0.25">
      <c r="A6018" s="35">
        <v>6017</v>
      </c>
      <c r="B6018" s="89">
        <v>251.66666666666671</v>
      </c>
      <c r="C6018" s="35">
        <f t="shared" ref="C6018:C6081" si="470">HOUR(B6018)+1</f>
        <v>17</v>
      </c>
      <c r="D6018" s="35">
        <f t="shared" si="468"/>
        <v>251</v>
      </c>
      <c r="E6018" s="35">
        <f t="shared" si="469"/>
        <v>6</v>
      </c>
      <c r="F6018" s="35" t="str">
        <f t="shared" ref="F6018:F6081" si="471">IF(E6018=1,"Sunday",IF(E6018=2,"Monday",IF(E6018=3,"Tuesday",IF(E6018=4,"Wednesday",IF(E6018=5,"Thursday",IF(E6018=6,"Friday","Saturday"))))))</f>
        <v>Friday</v>
      </c>
      <c r="G6018" s="35">
        <f t="shared" ref="G6018:G6081" si="472">MONTH(B6018)</f>
        <v>9</v>
      </c>
      <c r="H6018" s="34">
        <f>CONVERT(INDEX(Htg_StPt_Sch_EZ!$C$4:$I$27,MATCH(Schedules_8760!$C6018,Htg_StPt_Sch_EZ!$B$4:$B$27,0),MATCH(Schedules_8760!$F6018,Htg_StPt_Sch_EZ!$C$3:$I$3,0)),"F","C")</f>
        <v>20.555555555555554</v>
      </c>
      <c r="I6018" s="34">
        <f>CONVERT(INDEX(Htg_StPt_Sch_EZ!$C$31:$I$54,MATCH(Schedules_8760!$C6018,Htg_StPt_Sch_EZ!$B$31:$B$54,0),MATCH(Schedules_8760!$F6018,Htg_StPt_Sch_EZ!$C$30:$I$30,0)),"F","C")</f>
        <v>17.777777777777779</v>
      </c>
      <c r="J6018" s="34">
        <f>CONVERT(INDEX(Clg_StPt_Sch_EZ!$C$4:$I$27,MATCH(Schedules_8760!$C6018,Clg_StPt_Sch_EZ!$B$4:$B$27,0),MATCH(Schedules_8760!$F6018,Clg_StPt_Sch_EZ!$C$3:$I$3,0)),"F","C")</f>
        <v>25.555555555555554</v>
      </c>
      <c r="K6018" s="34">
        <f>CONVERT(INDEX(Clg_StPt_Sch_EZ!$C$31:$I$54,MATCH(Schedules_8760!$C6018,Clg_StPt_Sch_EZ!$B$31:$B$54,0),MATCH(Schedules_8760!$F6018,Clg_StPt_Sch_EZ!$C$30:$I$30,0)),"F","C")</f>
        <v>25</v>
      </c>
      <c r="L6018" s="34">
        <f>CONVERT(INDEX(DHW_StPt_Sch_EZ!$C$4:$I$27,MATCH(Schedules_8760!$C6018,DHW_StPt_Sch_EZ!$B$4:$B$27,0),MATCH(Schedules_8760!$F6018,DHW_StPt_Sch_EZ!$C$3:$I$3,0)),"F","C")</f>
        <v>53.333333333333329</v>
      </c>
      <c r="M6018" s="34">
        <f>CONVERT(INDEX(DHW_StPt_Sch_EZ!$C$31:$I$54,MATCH(Schedules_8760!$C6018,DHW_StPt_Sch_EZ!$B$31:$B$54,0),MATCH(Schedules_8760!$F6018,DHW_StPt_Sch_EZ!$C$30:$I$30,0)),"F","C")</f>
        <v>53.333333333333329</v>
      </c>
      <c r="N6018" s="12"/>
      <c r="O6018" s="12"/>
      <c r="P6018" s="12"/>
    </row>
    <row r="6019" spans="1:16" x14ac:dyDescent="0.25">
      <c r="A6019" s="35">
        <v>6018</v>
      </c>
      <c r="B6019" s="89">
        <v>251.70833333333329</v>
      </c>
      <c r="C6019" s="35">
        <f t="shared" si="470"/>
        <v>18</v>
      </c>
      <c r="D6019" s="35">
        <f t="shared" ref="D6019:D6082" si="473">IF(C6019=1,D6018+1,D6018)</f>
        <v>251</v>
      </c>
      <c r="E6019" s="35">
        <f t="shared" ref="E6019:E6082" si="474">IF(AND(C6019=1,E6018=7),1,IF(C6019=1,E6018+1,E6018))</f>
        <v>6</v>
      </c>
      <c r="F6019" s="35" t="str">
        <f t="shared" si="471"/>
        <v>Friday</v>
      </c>
      <c r="G6019" s="35">
        <f t="shared" si="472"/>
        <v>9</v>
      </c>
      <c r="H6019" s="34">
        <f>CONVERT(INDEX(Htg_StPt_Sch_EZ!$C$4:$I$27,MATCH(Schedules_8760!$C6019,Htg_StPt_Sch_EZ!$B$4:$B$27,0),MATCH(Schedules_8760!$F6019,Htg_StPt_Sch_EZ!$C$3:$I$3,0)),"F","C")</f>
        <v>20.555555555555554</v>
      </c>
      <c r="I6019" s="34">
        <f>CONVERT(INDEX(Htg_StPt_Sch_EZ!$C$31:$I$54,MATCH(Schedules_8760!$C6019,Htg_StPt_Sch_EZ!$B$31:$B$54,0),MATCH(Schedules_8760!$F6019,Htg_StPt_Sch_EZ!$C$30:$I$30,0)),"F","C")</f>
        <v>17.777777777777779</v>
      </c>
      <c r="J6019" s="34">
        <f>CONVERT(INDEX(Clg_StPt_Sch_EZ!$C$4:$I$27,MATCH(Schedules_8760!$C6019,Clg_StPt_Sch_EZ!$B$4:$B$27,0),MATCH(Schedules_8760!$F6019,Clg_StPt_Sch_EZ!$C$3:$I$3,0)),"F","C")</f>
        <v>25.555555555555554</v>
      </c>
      <c r="K6019" s="34">
        <f>CONVERT(INDEX(Clg_StPt_Sch_EZ!$C$31:$I$54,MATCH(Schedules_8760!$C6019,Clg_StPt_Sch_EZ!$B$31:$B$54,0),MATCH(Schedules_8760!$F6019,Clg_StPt_Sch_EZ!$C$30:$I$30,0)),"F","C")</f>
        <v>28.333333333333332</v>
      </c>
      <c r="L6019" s="34">
        <f>CONVERT(INDEX(DHW_StPt_Sch_EZ!$C$4:$I$27,MATCH(Schedules_8760!$C6019,DHW_StPt_Sch_EZ!$B$4:$B$27,0),MATCH(Schedules_8760!$F6019,DHW_StPt_Sch_EZ!$C$3:$I$3,0)),"F","C")</f>
        <v>53.333333333333329</v>
      </c>
      <c r="M6019" s="34">
        <f>CONVERT(INDEX(DHW_StPt_Sch_EZ!$C$31:$I$54,MATCH(Schedules_8760!$C6019,DHW_StPt_Sch_EZ!$B$31:$B$54,0),MATCH(Schedules_8760!$F6019,DHW_StPt_Sch_EZ!$C$30:$I$30,0)),"F","C")</f>
        <v>53.333333333333329</v>
      </c>
      <c r="N6019" s="12"/>
      <c r="O6019" s="12"/>
      <c r="P6019" s="12"/>
    </row>
    <row r="6020" spans="1:16" x14ac:dyDescent="0.25">
      <c r="A6020" s="35">
        <v>6019</v>
      </c>
      <c r="B6020" s="89">
        <v>251.75</v>
      </c>
      <c r="C6020" s="35">
        <f t="shared" si="470"/>
        <v>19</v>
      </c>
      <c r="D6020" s="35">
        <f t="shared" si="473"/>
        <v>251</v>
      </c>
      <c r="E6020" s="35">
        <f t="shared" si="474"/>
        <v>6</v>
      </c>
      <c r="F6020" s="35" t="str">
        <f t="shared" si="471"/>
        <v>Friday</v>
      </c>
      <c r="G6020" s="35">
        <f t="shared" si="472"/>
        <v>9</v>
      </c>
      <c r="H6020" s="34">
        <f>CONVERT(INDEX(Htg_StPt_Sch_EZ!$C$4:$I$27,MATCH(Schedules_8760!$C6020,Htg_StPt_Sch_EZ!$B$4:$B$27,0),MATCH(Schedules_8760!$F6020,Htg_StPt_Sch_EZ!$C$3:$I$3,0)),"F","C")</f>
        <v>20.555555555555554</v>
      </c>
      <c r="I6020" s="34">
        <f>CONVERT(INDEX(Htg_StPt_Sch_EZ!$C$31:$I$54,MATCH(Schedules_8760!$C6020,Htg_StPt_Sch_EZ!$B$31:$B$54,0),MATCH(Schedules_8760!$F6020,Htg_StPt_Sch_EZ!$C$30:$I$30,0)),"F","C")</f>
        <v>18.333333333333332</v>
      </c>
      <c r="J6020" s="34">
        <f>CONVERT(INDEX(Clg_StPt_Sch_EZ!$C$4:$I$27,MATCH(Schedules_8760!$C6020,Clg_StPt_Sch_EZ!$B$4:$B$27,0),MATCH(Schedules_8760!$F6020,Clg_StPt_Sch_EZ!$C$3:$I$3,0)),"F","C")</f>
        <v>25.555555555555554</v>
      </c>
      <c r="K6020" s="34">
        <f>CONVERT(INDEX(Clg_StPt_Sch_EZ!$C$31:$I$54,MATCH(Schedules_8760!$C6020,Clg_StPt_Sch_EZ!$B$31:$B$54,0),MATCH(Schedules_8760!$F6020,Clg_StPt_Sch_EZ!$C$30:$I$30,0)),"F","C")</f>
        <v>28.333333333333332</v>
      </c>
      <c r="L6020" s="34">
        <f>CONVERT(INDEX(DHW_StPt_Sch_EZ!$C$4:$I$27,MATCH(Schedules_8760!$C6020,DHW_StPt_Sch_EZ!$B$4:$B$27,0),MATCH(Schedules_8760!$F6020,DHW_StPt_Sch_EZ!$C$3:$I$3,0)),"F","C")</f>
        <v>53.333333333333329</v>
      </c>
      <c r="M6020" s="34">
        <f>CONVERT(INDEX(DHW_StPt_Sch_EZ!$C$31:$I$54,MATCH(Schedules_8760!$C6020,DHW_StPt_Sch_EZ!$B$31:$B$54,0),MATCH(Schedules_8760!$F6020,DHW_StPt_Sch_EZ!$C$30:$I$30,0)),"F","C")</f>
        <v>53.333333333333329</v>
      </c>
      <c r="N6020" s="12"/>
      <c r="O6020" s="12"/>
      <c r="P6020" s="12"/>
    </row>
    <row r="6021" spans="1:16" x14ac:dyDescent="0.25">
      <c r="A6021" s="35">
        <v>6020</v>
      </c>
      <c r="B6021" s="89">
        <v>251.79166666666671</v>
      </c>
      <c r="C6021" s="35">
        <f t="shared" si="470"/>
        <v>20</v>
      </c>
      <c r="D6021" s="35">
        <f t="shared" si="473"/>
        <v>251</v>
      </c>
      <c r="E6021" s="35">
        <f t="shared" si="474"/>
        <v>6</v>
      </c>
      <c r="F6021" s="35" t="str">
        <f t="shared" si="471"/>
        <v>Friday</v>
      </c>
      <c r="G6021" s="35">
        <f t="shared" si="472"/>
        <v>9</v>
      </c>
      <c r="H6021" s="34">
        <f>CONVERT(INDEX(Htg_StPt_Sch_EZ!$C$4:$I$27,MATCH(Schedules_8760!$C6021,Htg_StPt_Sch_EZ!$B$4:$B$27,0),MATCH(Schedules_8760!$F6021,Htg_StPt_Sch_EZ!$C$3:$I$3,0)),"F","C")</f>
        <v>20.555555555555554</v>
      </c>
      <c r="I6021" s="34">
        <f>CONVERT(INDEX(Htg_StPt_Sch_EZ!$C$31:$I$54,MATCH(Schedules_8760!$C6021,Htg_StPt_Sch_EZ!$B$31:$B$54,0),MATCH(Schedules_8760!$F6021,Htg_StPt_Sch_EZ!$C$30:$I$30,0)),"F","C")</f>
        <v>18.888888888888889</v>
      </c>
      <c r="J6021" s="34">
        <f>CONVERT(INDEX(Clg_StPt_Sch_EZ!$C$4:$I$27,MATCH(Schedules_8760!$C6021,Clg_StPt_Sch_EZ!$B$4:$B$27,0),MATCH(Schedules_8760!$F6021,Clg_StPt_Sch_EZ!$C$3:$I$3,0)),"F","C")</f>
        <v>25.555555555555554</v>
      </c>
      <c r="K6021" s="34">
        <f>CONVERT(INDEX(Clg_StPt_Sch_EZ!$C$31:$I$54,MATCH(Schedules_8760!$C6021,Clg_StPt_Sch_EZ!$B$31:$B$54,0),MATCH(Schedules_8760!$F6021,Clg_StPt_Sch_EZ!$C$30:$I$30,0)),"F","C")</f>
        <v>28.333333333333332</v>
      </c>
      <c r="L6021" s="34">
        <f>CONVERT(INDEX(DHW_StPt_Sch_EZ!$C$4:$I$27,MATCH(Schedules_8760!$C6021,DHW_StPt_Sch_EZ!$B$4:$B$27,0),MATCH(Schedules_8760!$F6021,DHW_StPt_Sch_EZ!$C$3:$I$3,0)),"F","C")</f>
        <v>53.333333333333329</v>
      </c>
      <c r="M6021" s="34">
        <f>CONVERT(INDEX(DHW_StPt_Sch_EZ!$C$31:$I$54,MATCH(Schedules_8760!$C6021,DHW_StPt_Sch_EZ!$B$31:$B$54,0),MATCH(Schedules_8760!$F6021,DHW_StPt_Sch_EZ!$C$30:$I$30,0)),"F","C")</f>
        <v>53.333333333333329</v>
      </c>
      <c r="N6021" s="12"/>
      <c r="O6021" s="12"/>
      <c r="P6021" s="12"/>
    </row>
    <row r="6022" spans="1:16" x14ac:dyDescent="0.25">
      <c r="A6022" s="35">
        <v>6021</v>
      </c>
      <c r="B6022" s="89">
        <v>251.83333333333329</v>
      </c>
      <c r="C6022" s="35">
        <f t="shared" si="470"/>
        <v>21</v>
      </c>
      <c r="D6022" s="35">
        <f t="shared" si="473"/>
        <v>251</v>
      </c>
      <c r="E6022" s="35">
        <f t="shared" si="474"/>
        <v>6</v>
      </c>
      <c r="F6022" s="35" t="str">
        <f t="shared" si="471"/>
        <v>Friday</v>
      </c>
      <c r="G6022" s="35">
        <f t="shared" si="472"/>
        <v>9</v>
      </c>
      <c r="H6022" s="34">
        <f>CONVERT(INDEX(Htg_StPt_Sch_EZ!$C$4:$I$27,MATCH(Schedules_8760!$C6022,Htg_StPt_Sch_EZ!$B$4:$B$27,0),MATCH(Schedules_8760!$F6022,Htg_StPt_Sch_EZ!$C$3:$I$3,0)),"F","C")</f>
        <v>20.555555555555554</v>
      </c>
      <c r="I6022" s="34">
        <f>CONVERT(INDEX(Htg_StPt_Sch_EZ!$C$31:$I$54,MATCH(Schedules_8760!$C6022,Htg_StPt_Sch_EZ!$B$31:$B$54,0),MATCH(Schedules_8760!$F6022,Htg_StPt_Sch_EZ!$C$30:$I$30,0)),"F","C")</f>
        <v>19.444444444444443</v>
      </c>
      <c r="J6022" s="34">
        <f>CONVERT(INDEX(Clg_StPt_Sch_EZ!$C$4:$I$27,MATCH(Schedules_8760!$C6022,Clg_StPt_Sch_EZ!$B$4:$B$27,0),MATCH(Schedules_8760!$F6022,Clg_StPt_Sch_EZ!$C$3:$I$3,0)),"F","C")</f>
        <v>25.555555555555554</v>
      </c>
      <c r="K6022" s="34">
        <f>CONVERT(INDEX(Clg_StPt_Sch_EZ!$C$31:$I$54,MATCH(Schedules_8760!$C6022,Clg_StPt_Sch_EZ!$B$31:$B$54,0),MATCH(Schedules_8760!$F6022,Clg_StPt_Sch_EZ!$C$30:$I$30,0)),"F","C")</f>
        <v>28.333333333333332</v>
      </c>
      <c r="L6022" s="34">
        <f>CONVERT(INDEX(DHW_StPt_Sch_EZ!$C$4:$I$27,MATCH(Schedules_8760!$C6022,DHW_StPt_Sch_EZ!$B$4:$B$27,0),MATCH(Schedules_8760!$F6022,DHW_StPt_Sch_EZ!$C$3:$I$3,0)),"F","C")</f>
        <v>53.333333333333329</v>
      </c>
      <c r="M6022" s="34">
        <f>CONVERT(INDEX(DHW_StPt_Sch_EZ!$C$31:$I$54,MATCH(Schedules_8760!$C6022,DHW_StPt_Sch_EZ!$B$31:$B$54,0),MATCH(Schedules_8760!$F6022,DHW_StPt_Sch_EZ!$C$30:$I$30,0)),"F","C")</f>
        <v>53.333333333333329</v>
      </c>
      <c r="N6022" s="12"/>
      <c r="O6022" s="12"/>
      <c r="P6022" s="12"/>
    </row>
    <row r="6023" spans="1:16" x14ac:dyDescent="0.25">
      <c r="A6023" s="35">
        <v>6022</v>
      </c>
      <c r="B6023" s="89">
        <v>251.875</v>
      </c>
      <c r="C6023" s="35">
        <f t="shared" si="470"/>
        <v>22</v>
      </c>
      <c r="D6023" s="35">
        <f t="shared" si="473"/>
        <v>251</v>
      </c>
      <c r="E6023" s="35">
        <f t="shared" si="474"/>
        <v>6</v>
      </c>
      <c r="F6023" s="35" t="str">
        <f t="shared" si="471"/>
        <v>Friday</v>
      </c>
      <c r="G6023" s="35">
        <f t="shared" si="472"/>
        <v>9</v>
      </c>
      <c r="H6023" s="34">
        <f>CONVERT(INDEX(Htg_StPt_Sch_EZ!$C$4:$I$27,MATCH(Schedules_8760!$C6023,Htg_StPt_Sch_EZ!$B$4:$B$27,0),MATCH(Schedules_8760!$F6023,Htg_StPt_Sch_EZ!$C$3:$I$3,0)),"F","C")</f>
        <v>20.555555555555554</v>
      </c>
      <c r="I6023" s="34">
        <f>CONVERT(INDEX(Htg_StPt_Sch_EZ!$C$31:$I$54,MATCH(Schedules_8760!$C6023,Htg_StPt_Sch_EZ!$B$31:$B$54,0),MATCH(Schedules_8760!$F6023,Htg_StPt_Sch_EZ!$C$30:$I$30,0)),"F","C")</f>
        <v>19.444444444444443</v>
      </c>
      <c r="J6023" s="34">
        <f>CONVERT(INDEX(Clg_StPt_Sch_EZ!$C$4:$I$27,MATCH(Schedules_8760!$C6023,Clg_StPt_Sch_EZ!$B$4:$B$27,0),MATCH(Schedules_8760!$F6023,Clg_StPt_Sch_EZ!$C$3:$I$3,0)),"F","C")</f>
        <v>25.555555555555554</v>
      </c>
      <c r="K6023" s="34">
        <f>CONVERT(INDEX(Clg_StPt_Sch_EZ!$C$31:$I$54,MATCH(Schedules_8760!$C6023,Clg_StPt_Sch_EZ!$B$31:$B$54,0),MATCH(Schedules_8760!$F6023,Clg_StPt_Sch_EZ!$C$30:$I$30,0)),"F","C")</f>
        <v>28.333333333333332</v>
      </c>
      <c r="L6023" s="34">
        <f>CONVERT(INDEX(DHW_StPt_Sch_EZ!$C$4:$I$27,MATCH(Schedules_8760!$C6023,DHW_StPt_Sch_EZ!$B$4:$B$27,0),MATCH(Schedules_8760!$F6023,DHW_StPt_Sch_EZ!$C$3:$I$3,0)),"F","C")</f>
        <v>53.333333333333329</v>
      </c>
      <c r="M6023" s="34">
        <f>CONVERT(INDEX(DHW_StPt_Sch_EZ!$C$31:$I$54,MATCH(Schedules_8760!$C6023,DHW_StPt_Sch_EZ!$B$31:$B$54,0),MATCH(Schedules_8760!$F6023,DHW_StPt_Sch_EZ!$C$30:$I$30,0)),"F","C")</f>
        <v>53.333333333333329</v>
      </c>
      <c r="N6023" s="12"/>
      <c r="O6023" s="12"/>
      <c r="P6023" s="12"/>
    </row>
    <row r="6024" spans="1:16" x14ac:dyDescent="0.25">
      <c r="A6024" s="35">
        <v>6023</v>
      </c>
      <c r="B6024" s="89">
        <v>251.91666666666671</v>
      </c>
      <c r="C6024" s="35">
        <f t="shared" si="470"/>
        <v>23</v>
      </c>
      <c r="D6024" s="35">
        <f t="shared" si="473"/>
        <v>251</v>
      </c>
      <c r="E6024" s="35">
        <f t="shared" si="474"/>
        <v>6</v>
      </c>
      <c r="F6024" s="35" t="str">
        <f t="shared" si="471"/>
        <v>Friday</v>
      </c>
      <c r="G6024" s="35">
        <f t="shared" si="472"/>
        <v>9</v>
      </c>
      <c r="H6024" s="34">
        <f>CONVERT(INDEX(Htg_StPt_Sch_EZ!$C$4:$I$27,MATCH(Schedules_8760!$C6024,Htg_StPt_Sch_EZ!$B$4:$B$27,0),MATCH(Schedules_8760!$F6024,Htg_StPt_Sch_EZ!$C$3:$I$3,0)),"F","C")</f>
        <v>20.555555555555554</v>
      </c>
      <c r="I6024" s="34">
        <f>CONVERT(INDEX(Htg_StPt_Sch_EZ!$C$31:$I$54,MATCH(Schedules_8760!$C6024,Htg_StPt_Sch_EZ!$B$31:$B$54,0),MATCH(Schedules_8760!$F6024,Htg_StPt_Sch_EZ!$C$30:$I$30,0)),"F","C")</f>
        <v>19.444444444444443</v>
      </c>
      <c r="J6024" s="34">
        <f>CONVERT(INDEX(Clg_StPt_Sch_EZ!$C$4:$I$27,MATCH(Schedules_8760!$C6024,Clg_StPt_Sch_EZ!$B$4:$B$27,0),MATCH(Schedules_8760!$F6024,Clg_StPt_Sch_EZ!$C$3:$I$3,0)),"F","C")</f>
        <v>25.555555555555554</v>
      </c>
      <c r="K6024" s="34">
        <f>CONVERT(INDEX(Clg_StPt_Sch_EZ!$C$31:$I$54,MATCH(Schedules_8760!$C6024,Clg_StPt_Sch_EZ!$B$31:$B$54,0),MATCH(Schedules_8760!$F6024,Clg_StPt_Sch_EZ!$C$30:$I$30,0)),"F","C")</f>
        <v>28.333333333333332</v>
      </c>
      <c r="L6024" s="34">
        <f>CONVERT(INDEX(DHW_StPt_Sch_EZ!$C$4:$I$27,MATCH(Schedules_8760!$C6024,DHW_StPt_Sch_EZ!$B$4:$B$27,0),MATCH(Schedules_8760!$F6024,DHW_StPt_Sch_EZ!$C$3:$I$3,0)),"F","C")</f>
        <v>53.333333333333329</v>
      </c>
      <c r="M6024" s="34">
        <f>CONVERT(INDEX(DHW_StPt_Sch_EZ!$C$31:$I$54,MATCH(Schedules_8760!$C6024,DHW_StPt_Sch_EZ!$B$31:$B$54,0),MATCH(Schedules_8760!$F6024,DHW_StPt_Sch_EZ!$C$30:$I$30,0)),"F","C")</f>
        <v>53.333333333333329</v>
      </c>
      <c r="N6024" s="12"/>
      <c r="O6024" s="12"/>
      <c r="P6024" s="12"/>
    </row>
    <row r="6025" spans="1:16" x14ac:dyDescent="0.25">
      <c r="A6025" s="35">
        <v>6024</v>
      </c>
      <c r="B6025" s="89">
        <v>251.95833333333329</v>
      </c>
      <c r="C6025" s="35">
        <f t="shared" si="470"/>
        <v>24</v>
      </c>
      <c r="D6025" s="35">
        <f t="shared" si="473"/>
        <v>251</v>
      </c>
      <c r="E6025" s="35">
        <f t="shared" si="474"/>
        <v>6</v>
      </c>
      <c r="F6025" s="35" t="str">
        <f t="shared" si="471"/>
        <v>Friday</v>
      </c>
      <c r="G6025" s="35">
        <f t="shared" si="472"/>
        <v>9</v>
      </c>
      <c r="H6025" s="34">
        <f>CONVERT(INDEX(Htg_StPt_Sch_EZ!$C$4:$I$27,MATCH(Schedules_8760!$C6025,Htg_StPt_Sch_EZ!$B$4:$B$27,0),MATCH(Schedules_8760!$F6025,Htg_StPt_Sch_EZ!$C$3:$I$3,0)),"F","C")</f>
        <v>20.555555555555554</v>
      </c>
      <c r="I6025" s="34">
        <f>CONVERT(INDEX(Htg_StPt_Sch_EZ!$C$31:$I$54,MATCH(Schedules_8760!$C6025,Htg_StPt_Sch_EZ!$B$31:$B$54,0),MATCH(Schedules_8760!$F6025,Htg_StPt_Sch_EZ!$C$30:$I$30,0)),"F","C")</f>
        <v>19.444444444444443</v>
      </c>
      <c r="J6025" s="34">
        <f>CONVERT(INDEX(Clg_StPt_Sch_EZ!$C$4:$I$27,MATCH(Schedules_8760!$C6025,Clg_StPt_Sch_EZ!$B$4:$B$27,0),MATCH(Schedules_8760!$F6025,Clg_StPt_Sch_EZ!$C$3:$I$3,0)),"F","C")</f>
        <v>25.555555555555554</v>
      </c>
      <c r="K6025" s="34">
        <f>CONVERT(INDEX(Clg_StPt_Sch_EZ!$C$31:$I$54,MATCH(Schedules_8760!$C6025,Clg_StPt_Sch_EZ!$B$31:$B$54,0),MATCH(Schedules_8760!$F6025,Clg_StPt_Sch_EZ!$C$30:$I$30,0)),"F","C")</f>
        <v>28.333333333333332</v>
      </c>
      <c r="L6025" s="34">
        <f>CONVERT(INDEX(DHW_StPt_Sch_EZ!$C$4:$I$27,MATCH(Schedules_8760!$C6025,DHW_StPt_Sch_EZ!$B$4:$B$27,0),MATCH(Schedules_8760!$F6025,DHW_StPt_Sch_EZ!$C$3:$I$3,0)),"F","C")</f>
        <v>53.333333333333329</v>
      </c>
      <c r="M6025" s="34">
        <f>CONVERT(INDEX(DHW_StPt_Sch_EZ!$C$31:$I$54,MATCH(Schedules_8760!$C6025,DHW_StPt_Sch_EZ!$B$31:$B$54,0),MATCH(Schedules_8760!$F6025,DHW_StPt_Sch_EZ!$C$30:$I$30,0)),"F","C")</f>
        <v>53.333333333333329</v>
      </c>
      <c r="N6025" s="12"/>
      <c r="O6025" s="12"/>
      <c r="P6025" s="12"/>
    </row>
    <row r="6026" spans="1:16" x14ac:dyDescent="0.25">
      <c r="A6026" s="35">
        <v>6025</v>
      </c>
      <c r="B6026" s="89">
        <v>252</v>
      </c>
      <c r="C6026" s="35">
        <f t="shared" si="470"/>
        <v>1</v>
      </c>
      <c r="D6026" s="35">
        <f t="shared" si="473"/>
        <v>252</v>
      </c>
      <c r="E6026" s="35">
        <f t="shared" si="474"/>
        <v>7</v>
      </c>
      <c r="F6026" s="35" t="str">
        <f t="shared" si="471"/>
        <v>Saturday</v>
      </c>
      <c r="G6026" s="35">
        <f t="shared" si="472"/>
        <v>9</v>
      </c>
      <c r="H6026" s="34">
        <f>CONVERT(INDEX(Htg_StPt_Sch_EZ!$C$4:$I$27,MATCH(Schedules_8760!$C6026,Htg_StPt_Sch_EZ!$B$4:$B$27,0),MATCH(Schedules_8760!$F6026,Htg_StPt_Sch_EZ!$C$3:$I$3,0)),"F","C")</f>
        <v>20.555555555555554</v>
      </c>
      <c r="I6026" s="34">
        <f>CONVERT(INDEX(Htg_StPt_Sch_EZ!$C$31:$I$54,MATCH(Schedules_8760!$C6026,Htg_StPt_Sch_EZ!$B$31:$B$54,0),MATCH(Schedules_8760!$F6026,Htg_StPt_Sch_EZ!$C$30:$I$30,0)),"F","C")</f>
        <v>19.444444444444443</v>
      </c>
      <c r="J6026" s="34">
        <f>CONVERT(INDEX(Clg_StPt_Sch_EZ!$C$4:$I$27,MATCH(Schedules_8760!$C6026,Clg_StPt_Sch_EZ!$B$4:$B$27,0),MATCH(Schedules_8760!$F6026,Clg_StPt_Sch_EZ!$C$3:$I$3,0)),"F","C")</f>
        <v>25.555555555555554</v>
      </c>
      <c r="K6026" s="34">
        <f>CONVERT(INDEX(Clg_StPt_Sch_EZ!$C$31:$I$54,MATCH(Schedules_8760!$C6026,Clg_StPt_Sch_EZ!$B$31:$B$54,0),MATCH(Schedules_8760!$F6026,Clg_StPt_Sch_EZ!$C$30:$I$30,0)),"F","C")</f>
        <v>28.333333333333332</v>
      </c>
      <c r="L6026" s="34">
        <f>CONVERT(INDEX(DHW_StPt_Sch_EZ!$C$4:$I$27,MATCH(Schedules_8760!$C6026,DHW_StPt_Sch_EZ!$B$4:$B$27,0),MATCH(Schedules_8760!$F6026,DHW_StPt_Sch_EZ!$C$3:$I$3,0)),"F","C")</f>
        <v>53.333333333333329</v>
      </c>
      <c r="M6026" s="34">
        <f>CONVERT(INDEX(DHW_StPt_Sch_EZ!$C$31:$I$54,MATCH(Schedules_8760!$C6026,DHW_StPt_Sch_EZ!$B$31:$B$54,0),MATCH(Schedules_8760!$F6026,DHW_StPt_Sch_EZ!$C$30:$I$30,0)),"F","C")</f>
        <v>53.333333333333329</v>
      </c>
      <c r="N6026" s="12"/>
      <c r="O6026" s="12"/>
      <c r="P6026" s="12"/>
    </row>
    <row r="6027" spans="1:16" x14ac:dyDescent="0.25">
      <c r="A6027" s="35">
        <v>6026</v>
      </c>
      <c r="B6027" s="89">
        <v>252.04166666666671</v>
      </c>
      <c r="C6027" s="35">
        <f t="shared" si="470"/>
        <v>2</v>
      </c>
      <c r="D6027" s="35">
        <f t="shared" si="473"/>
        <v>252</v>
      </c>
      <c r="E6027" s="35">
        <f t="shared" si="474"/>
        <v>7</v>
      </c>
      <c r="F6027" s="35" t="str">
        <f t="shared" si="471"/>
        <v>Saturday</v>
      </c>
      <c r="G6027" s="35">
        <f t="shared" si="472"/>
        <v>9</v>
      </c>
      <c r="H6027" s="34">
        <f>CONVERT(INDEX(Htg_StPt_Sch_EZ!$C$4:$I$27,MATCH(Schedules_8760!$C6027,Htg_StPt_Sch_EZ!$B$4:$B$27,0),MATCH(Schedules_8760!$F6027,Htg_StPt_Sch_EZ!$C$3:$I$3,0)),"F","C")</f>
        <v>20.555555555555554</v>
      </c>
      <c r="I6027" s="34">
        <f>CONVERT(INDEX(Htg_StPt_Sch_EZ!$C$31:$I$54,MATCH(Schedules_8760!$C6027,Htg_StPt_Sch_EZ!$B$31:$B$54,0),MATCH(Schedules_8760!$F6027,Htg_StPt_Sch_EZ!$C$30:$I$30,0)),"F","C")</f>
        <v>19.444444444444443</v>
      </c>
      <c r="J6027" s="34">
        <f>CONVERT(INDEX(Clg_StPt_Sch_EZ!$C$4:$I$27,MATCH(Schedules_8760!$C6027,Clg_StPt_Sch_EZ!$B$4:$B$27,0),MATCH(Schedules_8760!$F6027,Clg_StPt_Sch_EZ!$C$3:$I$3,0)),"F","C")</f>
        <v>25.555555555555554</v>
      </c>
      <c r="K6027" s="34">
        <f>CONVERT(INDEX(Clg_StPt_Sch_EZ!$C$31:$I$54,MATCH(Schedules_8760!$C6027,Clg_StPt_Sch_EZ!$B$31:$B$54,0),MATCH(Schedules_8760!$F6027,Clg_StPt_Sch_EZ!$C$30:$I$30,0)),"F","C")</f>
        <v>28.333333333333332</v>
      </c>
      <c r="L6027" s="34">
        <f>CONVERT(INDEX(DHW_StPt_Sch_EZ!$C$4:$I$27,MATCH(Schedules_8760!$C6027,DHW_StPt_Sch_EZ!$B$4:$B$27,0),MATCH(Schedules_8760!$F6027,DHW_StPt_Sch_EZ!$C$3:$I$3,0)),"F","C")</f>
        <v>53.333333333333329</v>
      </c>
      <c r="M6027" s="34">
        <f>CONVERT(INDEX(DHW_StPt_Sch_EZ!$C$31:$I$54,MATCH(Schedules_8760!$C6027,DHW_StPt_Sch_EZ!$B$31:$B$54,0),MATCH(Schedules_8760!$F6027,DHW_StPt_Sch_EZ!$C$30:$I$30,0)),"F","C")</f>
        <v>53.333333333333329</v>
      </c>
      <c r="N6027" s="12"/>
      <c r="O6027" s="12"/>
      <c r="P6027" s="12"/>
    </row>
    <row r="6028" spans="1:16" x14ac:dyDescent="0.25">
      <c r="A6028" s="35">
        <v>6027</v>
      </c>
      <c r="B6028" s="89">
        <v>252.08333333333329</v>
      </c>
      <c r="C6028" s="35">
        <f t="shared" si="470"/>
        <v>3</v>
      </c>
      <c r="D6028" s="35">
        <f t="shared" si="473"/>
        <v>252</v>
      </c>
      <c r="E6028" s="35">
        <f t="shared" si="474"/>
        <v>7</v>
      </c>
      <c r="F6028" s="35" t="str">
        <f t="shared" si="471"/>
        <v>Saturday</v>
      </c>
      <c r="G6028" s="35">
        <f t="shared" si="472"/>
        <v>9</v>
      </c>
      <c r="H6028" s="34">
        <f>CONVERT(INDEX(Htg_StPt_Sch_EZ!$C$4:$I$27,MATCH(Schedules_8760!$C6028,Htg_StPt_Sch_EZ!$B$4:$B$27,0),MATCH(Schedules_8760!$F6028,Htg_StPt_Sch_EZ!$C$3:$I$3,0)),"F","C")</f>
        <v>20.555555555555554</v>
      </c>
      <c r="I6028" s="34">
        <f>CONVERT(INDEX(Htg_StPt_Sch_EZ!$C$31:$I$54,MATCH(Schedules_8760!$C6028,Htg_StPt_Sch_EZ!$B$31:$B$54,0),MATCH(Schedules_8760!$F6028,Htg_StPt_Sch_EZ!$C$30:$I$30,0)),"F","C")</f>
        <v>19.444444444444443</v>
      </c>
      <c r="J6028" s="34">
        <f>CONVERT(INDEX(Clg_StPt_Sch_EZ!$C$4:$I$27,MATCH(Schedules_8760!$C6028,Clg_StPt_Sch_EZ!$B$4:$B$27,0),MATCH(Schedules_8760!$F6028,Clg_StPt_Sch_EZ!$C$3:$I$3,0)),"F","C")</f>
        <v>25.555555555555554</v>
      </c>
      <c r="K6028" s="34">
        <f>CONVERT(INDEX(Clg_StPt_Sch_EZ!$C$31:$I$54,MATCH(Schedules_8760!$C6028,Clg_StPt_Sch_EZ!$B$31:$B$54,0),MATCH(Schedules_8760!$F6028,Clg_StPt_Sch_EZ!$C$30:$I$30,0)),"F","C")</f>
        <v>28.333333333333332</v>
      </c>
      <c r="L6028" s="34">
        <f>CONVERT(INDEX(DHW_StPt_Sch_EZ!$C$4:$I$27,MATCH(Schedules_8760!$C6028,DHW_StPt_Sch_EZ!$B$4:$B$27,0),MATCH(Schedules_8760!$F6028,DHW_StPt_Sch_EZ!$C$3:$I$3,0)),"F","C")</f>
        <v>53.333333333333329</v>
      </c>
      <c r="M6028" s="34">
        <f>CONVERT(INDEX(DHW_StPt_Sch_EZ!$C$31:$I$54,MATCH(Schedules_8760!$C6028,DHW_StPt_Sch_EZ!$B$31:$B$54,0),MATCH(Schedules_8760!$F6028,DHW_StPt_Sch_EZ!$C$30:$I$30,0)),"F","C")</f>
        <v>53.333333333333329</v>
      </c>
      <c r="N6028" s="12"/>
      <c r="O6028" s="12"/>
      <c r="P6028" s="12"/>
    </row>
    <row r="6029" spans="1:16" x14ac:dyDescent="0.25">
      <c r="A6029" s="35">
        <v>6028</v>
      </c>
      <c r="B6029" s="89">
        <v>252.125</v>
      </c>
      <c r="C6029" s="35">
        <f t="shared" si="470"/>
        <v>4</v>
      </c>
      <c r="D6029" s="35">
        <f t="shared" si="473"/>
        <v>252</v>
      </c>
      <c r="E6029" s="35">
        <f t="shared" si="474"/>
        <v>7</v>
      </c>
      <c r="F6029" s="35" t="str">
        <f t="shared" si="471"/>
        <v>Saturday</v>
      </c>
      <c r="G6029" s="35">
        <f t="shared" si="472"/>
        <v>9</v>
      </c>
      <c r="H6029" s="34">
        <f>CONVERT(INDEX(Htg_StPt_Sch_EZ!$C$4:$I$27,MATCH(Schedules_8760!$C6029,Htg_StPt_Sch_EZ!$B$4:$B$27,0),MATCH(Schedules_8760!$F6029,Htg_StPt_Sch_EZ!$C$3:$I$3,0)),"F","C")</f>
        <v>20.555555555555554</v>
      </c>
      <c r="I6029" s="34">
        <f>CONVERT(INDEX(Htg_StPt_Sch_EZ!$C$31:$I$54,MATCH(Schedules_8760!$C6029,Htg_StPt_Sch_EZ!$B$31:$B$54,0),MATCH(Schedules_8760!$F6029,Htg_StPt_Sch_EZ!$C$30:$I$30,0)),"F","C")</f>
        <v>19.444444444444443</v>
      </c>
      <c r="J6029" s="34">
        <f>CONVERT(INDEX(Clg_StPt_Sch_EZ!$C$4:$I$27,MATCH(Schedules_8760!$C6029,Clg_StPt_Sch_EZ!$B$4:$B$27,0),MATCH(Schedules_8760!$F6029,Clg_StPt_Sch_EZ!$C$3:$I$3,0)),"F","C")</f>
        <v>25.555555555555554</v>
      </c>
      <c r="K6029" s="34">
        <f>CONVERT(INDEX(Clg_StPt_Sch_EZ!$C$31:$I$54,MATCH(Schedules_8760!$C6029,Clg_StPt_Sch_EZ!$B$31:$B$54,0),MATCH(Schedules_8760!$F6029,Clg_StPt_Sch_EZ!$C$30:$I$30,0)),"F","C")</f>
        <v>28.333333333333332</v>
      </c>
      <c r="L6029" s="34">
        <f>CONVERT(INDEX(DHW_StPt_Sch_EZ!$C$4:$I$27,MATCH(Schedules_8760!$C6029,DHW_StPt_Sch_EZ!$B$4:$B$27,0),MATCH(Schedules_8760!$F6029,DHW_StPt_Sch_EZ!$C$3:$I$3,0)),"F","C")</f>
        <v>53.333333333333329</v>
      </c>
      <c r="M6029" s="34">
        <f>CONVERT(INDEX(DHW_StPt_Sch_EZ!$C$31:$I$54,MATCH(Schedules_8760!$C6029,DHW_StPt_Sch_EZ!$B$31:$B$54,0),MATCH(Schedules_8760!$F6029,DHW_StPt_Sch_EZ!$C$30:$I$30,0)),"F","C")</f>
        <v>53.333333333333329</v>
      </c>
      <c r="N6029" s="12"/>
      <c r="O6029" s="12"/>
      <c r="P6029" s="12"/>
    </row>
    <row r="6030" spans="1:16" x14ac:dyDescent="0.25">
      <c r="A6030" s="35">
        <v>6029</v>
      </c>
      <c r="B6030" s="89">
        <v>252.16666666666671</v>
      </c>
      <c r="C6030" s="35">
        <f t="shared" si="470"/>
        <v>5</v>
      </c>
      <c r="D6030" s="35">
        <f t="shared" si="473"/>
        <v>252</v>
      </c>
      <c r="E6030" s="35">
        <f t="shared" si="474"/>
        <v>7</v>
      </c>
      <c r="F6030" s="35" t="str">
        <f t="shared" si="471"/>
        <v>Saturday</v>
      </c>
      <c r="G6030" s="35">
        <f t="shared" si="472"/>
        <v>9</v>
      </c>
      <c r="H6030" s="34">
        <f>CONVERT(INDEX(Htg_StPt_Sch_EZ!$C$4:$I$27,MATCH(Schedules_8760!$C6030,Htg_StPt_Sch_EZ!$B$4:$B$27,0),MATCH(Schedules_8760!$F6030,Htg_StPt_Sch_EZ!$C$3:$I$3,0)),"F","C")</f>
        <v>20.555555555555554</v>
      </c>
      <c r="I6030" s="34">
        <f>CONVERT(INDEX(Htg_StPt_Sch_EZ!$C$31:$I$54,MATCH(Schedules_8760!$C6030,Htg_StPt_Sch_EZ!$B$31:$B$54,0),MATCH(Schedules_8760!$F6030,Htg_StPt_Sch_EZ!$C$30:$I$30,0)),"F","C")</f>
        <v>19.444444444444443</v>
      </c>
      <c r="J6030" s="34">
        <f>CONVERT(INDEX(Clg_StPt_Sch_EZ!$C$4:$I$27,MATCH(Schedules_8760!$C6030,Clg_StPt_Sch_EZ!$B$4:$B$27,0),MATCH(Schedules_8760!$F6030,Clg_StPt_Sch_EZ!$C$3:$I$3,0)),"F","C")</f>
        <v>25.555555555555554</v>
      </c>
      <c r="K6030" s="34">
        <f>CONVERT(INDEX(Clg_StPt_Sch_EZ!$C$31:$I$54,MATCH(Schedules_8760!$C6030,Clg_StPt_Sch_EZ!$B$31:$B$54,0),MATCH(Schedules_8760!$F6030,Clg_StPt_Sch_EZ!$C$30:$I$30,0)),"F","C")</f>
        <v>28.333333333333332</v>
      </c>
      <c r="L6030" s="34">
        <f>CONVERT(INDEX(DHW_StPt_Sch_EZ!$C$4:$I$27,MATCH(Schedules_8760!$C6030,DHW_StPt_Sch_EZ!$B$4:$B$27,0),MATCH(Schedules_8760!$F6030,DHW_StPt_Sch_EZ!$C$3:$I$3,0)),"F","C")</f>
        <v>53.333333333333329</v>
      </c>
      <c r="M6030" s="34">
        <f>CONVERT(INDEX(DHW_StPt_Sch_EZ!$C$31:$I$54,MATCH(Schedules_8760!$C6030,DHW_StPt_Sch_EZ!$B$31:$B$54,0),MATCH(Schedules_8760!$F6030,DHW_StPt_Sch_EZ!$C$30:$I$30,0)),"F","C")</f>
        <v>53.333333333333329</v>
      </c>
      <c r="N6030" s="12"/>
      <c r="O6030" s="12"/>
      <c r="P6030" s="12"/>
    </row>
    <row r="6031" spans="1:16" x14ac:dyDescent="0.25">
      <c r="A6031" s="35">
        <v>6030</v>
      </c>
      <c r="B6031" s="89">
        <v>252.20833333333329</v>
      </c>
      <c r="C6031" s="35">
        <f t="shared" si="470"/>
        <v>6</v>
      </c>
      <c r="D6031" s="35">
        <f t="shared" si="473"/>
        <v>252</v>
      </c>
      <c r="E6031" s="35">
        <f t="shared" si="474"/>
        <v>7</v>
      </c>
      <c r="F6031" s="35" t="str">
        <f t="shared" si="471"/>
        <v>Saturday</v>
      </c>
      <c r="G6031" s="35">
        <f t="shared" si="472"/>
        <v>9</v>
      </c>
      <c r="H6031" s="34">
        <f>CONVERT(INDEX(Htg_StPt_Sch_EZ!$C$4:$I$27,MATCH(Schedules_8760!$C6031,Htg_StPt_Sch_EZ!$B$4:$B$27,0),MATCH(Schedules_8760!$F6031,Htg_StPt_Sch_EZ!$C$3:$I$3,0)),"F","C")</f>
        <v>20.555555555555554</v>
      </c>
      <c r="I6031" s="34">
        <f>CONVERT(INDEX(Htg_StPt_Sch_EZ!$C$31:$I$54,MATCH(Schedules_8760!$C6031,Htg_StPt_Sch_EZ!$B$31:$B$54,0),MATCH(Schedules_8760!$F6031,Htg_StPt_Sch_EZ!$C$30:$I$30,0)),"F","C")</f>
        <v>19.444444444444443</v>
      </c>
      <c r="J6031" s="34">
        <f>CONVERT(INDEX(Clg_StPt_Sch_EZ!$C$4:$I$27,MATCH(Schedules_8760!$C6031,Clg_StPt_Sch_EZ!$B$4:$B$27,0),MATCH(Schedules_8760!$F6031,Clg_StPt_Sch_EZ!$C$3:$I$3,0)),"F","C")</f>
        <v>25.555555555555554</v>
      </c>
      <c r="K6031" s="34">
        <f>CONVERT(INDEX(Clg_StPt_Sch_EZ!$C$31:$I$54,MATCH(Schedules_8760!$C6031,Clg_StPt_Sch_EZ!$B$31:$B$54,0),MATCH(Schedules_8760!$F6031,Clg_StPt_Sch_EZ!$C$30:$I$30,0)),"F","C")</f>
        <v>28.333333333333332</v>
      </c>
      <c r="L6031" s="34">
        <f>CONVERT(INDEX(DHW_StPt_Sch_EZ!$C$4:$I$27,MATCH(Schedules_8760!$C6031,DHW_StPt_Sch_EZ!$B$4:$B$27,0),MATCH(Schedules_8760!$F6031,DHW_StPt_Sch_EZ!$C$3:$I$3,0)),"F","C")</f>
        <v>53.333333333333329</v>
      </c>
      <c r="M6031" s="34">
        <f>CONVERT(INDEX(DHW_StPt_Sch_EZ!$C$31:$I$54,MATCH(Schedules_8760!$C6031,DHW_StPt_Sch_EZ!$B$31:$B$54,0),MATCH(Schedules_8760!$F6031,DHW_StPt_Sch_EZ!$C$30:$I$30,0)),"F","C")</f>
        <v>53.333333333333329</v>
      </c>
      <c r="N6031" s="12"/>
      <c r="O6031" s="12"/>
      <c r="P6031" s="12"/>
    </row>
    <row r="6032" spans="1:16" x14ac:dyDescent="0.25">
      <c r="A6032" s="35">
        <v>6031</v>
      </c>
      <c r="B6032" s="89">
        <v>252.25</v>
      </c>
      <c r="C6032" s="35">
        <f t="shared" si="470"/>
        <v>7</v>
      </c>
      <c r="D6032" s="35">
        <f t="shared" si="473"/>
        <v>252</v>
      </c>
      <c r="E6032" s="35">
        <f t="shared" si="474"/>
        <v>7</v>
      </c>
      <c r="F6032" s="35" t="str">
        <f t="shared" si="471"/>
        <v>Saturday</v>
      </c>
      <c r="G6032" s="35">
        <f t="shared" si="472"/>
        <v>9</v>
      </c>
      <c r="H6032" s="34">
        <f>CONVERT(INDEX(Htg_StPt_Sch_EZ!$C$4:$I$27,MATCH(Schedules_8760!$C6032,Htg_StPt_Sch_EZ!$B$4:$B$27,0),MATCH(Schedules_8760!$F6032,Htg_StPt_Sch_EZ!$C$3:$I$3,0)),"F","C")</f>
        <v>20.555555555555554</v>
      </c>
      <c r="I6032" s="34">
        <f>CONVERT(INDEX(Htg_StPt_Sch_EZ!$C$31:$I$54,MATCH(Schedules_8760!$C6032,Htg_StPt_Sch_EZ!$B$31:$B$54,0),MATCH(Schedules_8760!$F6032,Htg_StPt_Sch_EZ!$C$30:$I$30,0)),"F","C")</f>
        <v>19.444444444444443</v>
      </c>
      <c r="J6032" s="34">
        <f>CONVERT(INDEX(Clg_StPt_Sch_EZ!$C$4:$I$27,MATCH(Schedules_8760!$C6032,Clg_StPt_Sch_EZ!$B$4:$B$27,0),MATCH(Schedules_8760!$F6032,Clg_StPt_Sch_EZ!$C$3:$I$3,0)),"F","C")</f>
        <v>25.555555555555554</v>
      </c>
      <c r="K6032" s="34">
        <f>CONVERT(INDEX(Clg_StPt_Sch_EZ!$C$31:$I$54,MATCH(Schedules_8760!$C6032,Clg_StPt_Sch_EZ!$B$31:$B$54,0),MATCH(Schedules_8760!$F6032,Clg_StPt_Sch_EZ!$C$30:$I$30,0)),"F","C")</f>
        <v>28.333333333333332</v>
      </c>
      <c r="L6032" s="34">
        <f>CONVERT(INDEX(DHW_StPt_Sch_EZ!$C$4:$I$27,MATCH(Schedules_8760!$C6032,DHW_StPt_Sch_EZ!$B$4:$B$27,0),MATCH(Schedules_8760!$F6032,DHW_StPt_Sch_EZ!$C$3:$I$3,0)),"F","C")</f>
        <v>53.333333333333329</v>
      </c>
      <c r="M6032" s="34">
        <f>CONVERT(INDEX(DHW_StPt_Sch_EZ!$C$31:$I$54,MATCH(Schedules_8760!$C6032,DHW_StPt_Sch_EZ!$B$31:$B$54,0),MATCH(Schedules_8760!$F6032,DHW_StPt_Sch_EZ!$C$30:$I$30,0)),"F","C")</f>
        <v>53.333333333333329</v>
      </c>
      <c r="N6032" s="12"/>
      <c r="O6032" s="12"/>
      <c r="P6032" s="12"/>
    </row>
    <row r="6033" spans="1:16" x14ac:dyDescent="0.25">
      <c r="A6033" s="35">
        <v>6032</v>
      </c>
      <c r="B6033" s="89">
        <v>252.29166666666671</v>
      </c>
      <c r="C6033" s="35">
        <f t="shared" si="470"/>
        <v>8</v>
      </c>
      <c r="D6033" s="35">
        <f t="shared" si="473"/>
        <v>252</v>
      </c>
      <c r="E6033" s="35">
        <f t="shared" si="474"/>
        <v>7</v>
      </c>
      <c r="F6033" s="35" t="str">
        <f t="shared" si="471"/>
        <v>Saturday</v>
      </c>
      <c r="G6033" s="35">
        <f t="shared" si="472"/>
        <v>9</v>
      </c>
      <c r="H6033" s="34">
        <f>CONVERT(INDEX(Htg_StPt_Sch_EZ!$C$4:$I$27,MATCH(Schedules_8760!$C6033,Htg_StPt_Sch_EZ!$B$4:$B$27,0),MATCH(Schedules_8760!$F6033,Htg_StPt_Sch_EZ!$C$3:$I$3,0)),"F","C")</f>
        <v>20.555555555555554</v>
      </c>
      <c r="I6033" s="34">
        <f>CONVERT(INDEX(Htg_StPt_Sch_EZ!$C$31:$I$54,MATCH(Schedules_8760!$C6033,Htg_StPt_Sch_EZ!$B$31:$B$54,0),MATCH(Schedules_8760!$F6033,Htg_StPt_Sch_EZ!$C$30:$I$30,0)),"F","C")</f>
        <v>19.444444444444443</v>
      </c>
      <c r="J6033" s="34">
        <f>CONVERT(INDEX(Clg_StPt_Sch_EZ!$C$4:$I$27,MATCH(Schedules_8760!$C6033,Clg_StPt_Sch_EZ!$B$4:$B$27,0),MATCH(Schedules_8760!$F6033,Clg_StPt_Sch_EZ!$C$3:$I$3,0)),"F","C")</f>
        <v>25.555555555555554</v>
      </c>
      <c r="K6033" s="34">
        <f>CONVERT(INDEX(Clg_StPt_Sch_EZ!$C$31:$I$54,MATCH(Schedules_8760!$C6033,Clg_StPt_Sch_EZ!$B$31:$B$54,0),MATCH(Schedules_8760!$F6033,Clg_StPt_Sch_EZ!$C$30:$I$30,0)),"F","C")</f>
        <v>25</v>
      </c>
      <c r="L6033" s="34">
        <f>CONVERT(INDEX(DHW_StPt_Sch_EZ!$C$4:$I$27,MATCH(Schedules_8760!$C6033,DHW_StPt_Sch_EZ!$B$4:$B$27,0),MATCH(Schedules_8760!$F6033,DHW_StPt_Sch_EZ!$C$3:$I$3,0)),"F","C")</f>
        <v>53.333333333333329</v>
      </c>
      <c r="M6033" s="34">
        <f>CONVERT(INDEX(DHW_StPt_Sch_EZ!$C$31:$I$54,MATCH(Schedules_8760!$C6033,DHW_StPt_Sch_EZ!$B$31:$B$54,0),MATCH(Schedules_8760!$F6033,DHW_StPt_Sch_EZ!$C$30:$I$30,0)),"F","C")</f>
        <v>53.333333333333329</v>
      </c>
      <c r="N6033" s="12"/>
      <c r="O6033" s="12"/>
      <c r="P6033" s="12"/>
    </row>
    <row r="6034" spans="1:16" x14ac:dyDescent="0.25">
      <c r="A6034" s="35">
        <v>6033</v>
      </c>
      <c r="B6034" s="89">
        <v>252.33333333333329</v>
      </c>
      <c r="C6034" s="35">
        <f t="shared" si="470"/>
        <v>9</v>
      </c>
      <c r="D6034" s="35">
        <f t="shared" si="473"/>
        <v>252</v>
      </c>
      <c r="E6034" s="35">
        <f t="shared" si="474"/>
        <v>7</v>
      </c>
      <c r="F6034" s="35" t="str">
        <f t="shared" si="471"/>
        <v>Saturday</v>
      </c>
      <c r="G6034" s="35">
        <f t="shared" si="472"/>
        <v>9</v>
      </c>
      <c r="H6034" s="34">
        <f>CONVERT(INDEX(Htg_StPt_Sch_EZ!$C$4:$I$27,MATCH(Schedules_8760!$C6034,Htg_StPt_Sch_EZ!$B$4:$B$27,0),MATCH(Schedules_8760!$F6034,Htg_StPt_Sch_EZ!$C$3:$I$3,0)),"F","C")</f>
        <v>20.555555555555554</v>
      </c>
      <c r="I6034" s="34">
        <f>CONVERT(INDEX(Htg_StPt_Sch_EZ!$C$31:$I$54,MATCH(Schedules_8760!$C6034,Htg_StPt_Sch_EZ!$B$31:$B$54,0),MATCH(Schedules_8760!$F6034,Htg_StPt_Sch_EZ!$C$30:$I$30,0)),"F","C")</f>
        <v>19.444444444444443</v>
      </c>
      <c r="J6034" s="34">
        <f>CONVERT(INDEX(Clg_StPt_Sch_EZ!$C$4:$I$27,MATCH(Schedules_8760!$C6034,Clg_StPt_Sch_EZ!$B$4:$B$27,0),MATCH(Schedules_8760!$F6034,Clg_StPt_Sch_EZ!$C$3:$I$3,0)),"F","C")</f>
        <v>25.555555555555554</v>
      </c>
      <c r="K6034" s="34">
        <f>CONVERT(INDEX(Clg_StPt_Sch_EZ!$C$31:$I$54,MATCH(Schedules_8760!$C6034,Clg_StPt_Sch_EZ!$B$31:$B$54,0),MATCH(Schedules_8760!$F6034,Clg_StPt_Sch_EZ!$C$30:$I$30,0)),"F","C")</f>
        <v>25</v>
      </c>
      <c r="L6034" s="34">
        <f>CONVERT(INDEX(DHW_StPt_Sch_EZ!$C$4:$I$27,MATCH(Schedules_8760!$C6034,DHW_StPt_Sch_EZ!$B$4:$B$27,0),MATCH(Schedules_8760!$F6034,DHW_StPt_Sch_EZ!$C$3:$I$3,0)),"F","C")</f>
        <v>53.333333333333329</v>
      </c>
      <c r="M6034" s="34">
        <f>CONVERT(INDEX(DHW_StPt_Sch_EZ!$C$31:$I$54,MATCH(Schedules_8760!$C6034,DHW_StPt_Sch_EZ!$B$31:$B$54,0),MATCH(Schedules_8760!$F6034,DHW_StPt_Sch_EZ!$C$30:$I$30,0)),"F","C")</f>
        <v>53.333333333333329</v>
      </c>
      <c r="N6034" s="12"/>
      <c r="O6034" s="12"/>
      <c r="P6034" s="12"/>
    </row>
    <row r="6035" spans="1:16" x14ac:dyDescent="0.25">
      <c r="A6035" s="35">
        <v>6034</v>
      </c>
      <c r="B6035" s="89">
        <v>252.375</v>
      </c>
      <c r="C6035" s="35">
        <f t="shared" si="470"/>
        <v>10</v>
      </c>
      <c r="D6035" s="35">
        <f t="shared" si="473"/>
        <v>252</v>
      </c>
      <c r="E6035" s="35">
        <f t="shared" si="474"/>
        <v>7</v>
      </c>
      <c r="F6035" s="35" t="str">
        <f t="shared" si="471"/>
        <v>Saturday</v>
      </c>
      <c r="G6035" s="35">
        <f t="shared" si="472"/>
        <v>9</v>
      </c>
      <c r="H6035" s="34">
        <f>CONVERT(INDEX(Htg_StPt_Sch_EZ!$C$4:$I$27,MATCH(Schedules_8760!$C6035,Htg_StPt_Sch_EZ!$B$4:$B$27,0),MATCH(Schedules_8760!$F6035,Htg_StPt_Sch_EZ!$C$3:$I$3,0)),"F","C")</f>
        <v>20.555555555555554</v>
      </c>
      <c r="I6035" s="34">
        <f>CONVERT(INDEX(Htg_StPt_Sch_EZ!$C$31:$I$54,MATCH(Schedules_8760!$C6035,Htg_StPt_Sch_EZ!$B$31:$B$54,0),MATCH(Schedules_8760!$F6035,Htg_StPt_Sch_EZ!$C$30:$I$30,0)),"F","C")</f>
        <v>19.444444444444443</v>
      </c>
      <c r="J6035" s="34">
        <f>CONVERT(INDEX(Clg_StPt_Sch_EZ!$C$4:$I$27,MATCH(Schedules_8760!$C6035,Clg_StPt_Sch_EZ!$B$4:$B$27,0),MATCH(Schedules_8760!$F6035,Clg_StPt_Sch_EZ!$C$3:$I$3,0)),"F","C")</f>
        <v>25.555555555555554</v>
      </c>
      <c r="K6035" s="34">
        <f>CONVERT(INDEX(Clg_StPt_Sch_EZ!$C$31:$I$54,MATCH(Schedules_8760!$C6035,Clg_StPt_Sch_EZ!$B$31:$B$54,0),MATCH(Schedules_8760!$F6035,Clg_StPt_Sch_EZ!$C$30:$I$30,0)),"F","C")</f>
        <v>25</v>
      </c>
      <c r="L6035" s="34">
        <f>CONVERT(INDEX(DHW_StPt_Sch_EZ!$C$4:$I$27,MATCH(Schedules_8760!$C6035,DHW_StPt_Sch_EZ!$B$4:$B$27,0),MATCH(Schedules_8760!$F6035,DHW_StPt_Sch_EZ!$C$3:$I$3,0)),"F","C")</f>
        <v>53.333333333333329</v>
      </c>
      <c r="M6035" s="34">
        <f>CONVERT(INDEX(DHW_StPt_Sch_EZ!$C$31:$I$54,MATCH(Schedules_8760!$C6035,DHW_StPt_Sch_EZ!$B$31:$B$54,0),MATCH(Schedules_8760!$F6035,DHW_StPt_Sch_EZ!$C$30:$I$30,0)),"F","C")</f>
        <v>53.333333333333329</v>
      </c>
      <c r="N6035" s="12"/>
      <c r="O6035" s="12"/>
      <c r="P6035" s="12"/>
    </row>
    <row r="6036" spans="1:16" x14ac:dyDescent="0.25">
      <c r="A6036" s="35">
        <v>6035</v>
      </c>
      <c r="B6036" s="89">
        <v>252.41666666666671</v>
      </c>
      <c r="C6036" s="35">
        <f t="shared" si="470"/>
        <v>11</v>
      </c>
      <c r="D6036" s="35">
        <f t="shared" si="473"/>
        <v>252</v>
      </c>
      <c r="E6036" s="35">
        <f t="shared" si="474"/>
        <v>7</v>
      </c>
      <c r="F6036" s="35" t="str">
        <f t="shared" si="471"/>
        <v>Saturday</v>
      </c>
      <c r="G6036" s="35">
        <f t="shared" si="472"/>
        <v>9</v>
      </c>
      <c r="H6036" s="34">
        <f>CONVERT(INDEX(Htg_StPt_Sch_EZ!$C$4:$I$27,MATCH(Schedules_8760!$C6036,Htg_StPt_Sch_EZ!$B$4:$B$27,0),MATCH(Schedules_8760!$F6036,Htg_StPt_Sch_EZ!$C$3:$I$3,0)),"F","C")</f>
        <v>20.555555555555554</v>
      </c>
      <c r="I6036" s="34">
        <f>CONVERT(INDEX(Htg_StPt_Sch_EZ!$C$31:$I$54,MATCH(Schedules_8760!$C6036,Htg_StPt_Sch_EZ!$B$31:$B$54,0),MATCH(Schedules_8760!$F6036,Htg_StPt_Sch_EZ!$C$30:$I$30,0)),"F","C")</f>
        <v>19.444444444444443</v>
      </c>
      <c r="J6036" s="34">
        <f>CONVERT(INDEX(Clg_StPt_Sch_EZ!$C$4:$I$27,MATCH(Schedules_8760!$C6036,Clg_StPt_Sch_EZ!$B$4:$B$27,0),MATCH(Schedules_8760!$F6036,Clg_StPt_Sch_EZ!$C$3:$I$3,0)),"F","C")</f>
        <v>25.555555555555554</v>
      </c>
      <c r="K6036" s="34">
        <f>CONVERT(INDEX(Clg_StPt_Sch_EZ!$C$31:$I$54,MATCH(Schedules_8760!$C6036,Clg_StPt_Sch_EZ!$B$31:$B$54,0),MATCH(Schedules_8760!$F6036,Clg_StPt_Sch_EZ!$C$30:$I$30,0)),"F","C")</f>
        <v>25</v>
      </c>
      <c r="L6036" s="34">
        <f>CONVERT(INDEX(DHW_StPt_Sch_EZ!$C$4:$I$27,MATCH(Schedules_8760!$C6036,DHW_StPt_Sch_EZ!$B$4:$B$27,0),MATCH(Schedules_8760!$F6036,DHW_StPt_Sch_EZ!$C$3:$I$3,0)),"F","C")</f>
        <v>53.333333333333329</v>
      </c>
      <c r="M6036" s="34">
        <f>CONVERT(INDEX(DHW_StPt_Sch_EZ!$C$31:$I$54,MATCH(Schedules_8760!$C6036,DHW_StPt_Sch_EZ!$B$31:$B$54,0),MATCH(Schedules_8760!$F6036,DHW_StPt_Sch_EZ!$C$30:$I$30,0)),"F","C")</f>
        <v>53.333333333333329</v>
      </c>
      <c r="N6036" s="12"/>
      <c r="O6036" s="12"/>
      <c r="P6036" s="12"/>
    </row>
    <row r="6037" spans="1:16" x14ac:dyDescent="0.25">
      <c r="A6037" s="35">
        <v>6036</v>
      </c>
      <c r="B6037" s="89">
        <v>252.45833333333329</v>
      </c>
      <c r="C6037" s="35">
        <f t="shared" si="470"/>
        <v>12</v>
      </c>
      <c r="D6037" s="35">
        <f t="shared" si="473"/>
        <v>252</v>
      </c>
      <c r="E6037" s="35">
        <f t="shared" si="474"/>
        <v>7</v>
      </c>
      <c r="F6037" s="35" t="str">
        <f t="shared" si="471"/>
        <v>Saturday</v>
      </c>
      <c r="G6037" s="35">
        <f t="shared" si="472"/>
        <v>9</v>
      </c>
      <c r="H6037" s="34">
        <f>CONVERT(INDEX(Htg_StPt_Sch_EZ!$C$4:$I$27,MATCH(Schedules_8760!$C6037,Htg_StPt_Sch_EZ!$B$4:$B$27,0),MATCH(Schedules_8760!$F6037,Htg_StPt_Sch_EZ!$C$3:$I$3,0)),"F","C")</f>
        <v>20.555555555555554</v>
      </c>
      <c r="I6037" s="34">
        <f>CONVERT(INDEX(Htg_StPt_Sch_EZ!$C$31:$I$54,MATCH(Schedules_8760!$C6037,Htg_StPt_Sch_EZ!$B$31:$B$54,0),MATCH(Schedules_8760!$F6037,Htg_StPt_Sch_EZ!$C$30:$I$30,0)),"F","C")</f>
        <v>19.444444444444443</v>
      </c>
      <c r="J6037" s="34">
        <f>CONVERT(INDEX(Clg_StPt_Sch_EZ!$C$4:$I$27,MATCH(Schedules_8760!$C6037,Clg_StPt_Sch_EZ!$B$4:$B$27,0),MATCH(Schedules_8760!$F6037,Clg_StPt_Sch_EZ!$C$3:$I$3,0)),"F","C")</f>
        <v>25.555555555555554</v>
      </c>
      <c r="K6037" s="34">
        <f>CONVERT(INDEX(Clg_StPt_Sch_EZ!$C$31:$I$54,MATCH(Schedules_8760!$C6037,Clg_StPt_Sch_EZ!$B$31:$B$54,0),MATCH(Schedules_8760!$F6037,Clg_StPt_Sch_EZ!$C$30:$I$30,0)),"F","C")</f>
        <v>25</v>
      </c>
      <c r="L6037" s="34">
        <f>CONVERT(INDEX(DHW_StPt_Sch_EZ!$C$4:$I$27,MATCH(Schedules_8760!$C6037,DHW_StPt_Sch_EZ!$B$4:$B$27,0),MATCH(Schedules_8760!$F6037,DHW_StPt_Sch_EZ!$C$3:$I$3,0)),"F","C")</f>
        <v>53.333333333333329</v>
      </c>
      <c r="M6037" s="34">
        <f>CONVERT(INDEX(DHW_StPt_Sch_EZ!$C$31:$I$54,MATCH(Schedules_8760!$C6037,DHW_StPt_Sch_EZ!$B$31:$B$54,0),MATCH(Schedules_8760!$F6037,DHW_StPt_Sch_EZ!$C$30:$I$30,0)),"F","C")</f>
        <v>53.333333333333329</v>
      </c>
      <c r="N6037" s="12"/>
      <c r="O6037" s="12"/>
      <c r="P6037" s="12"/>
    </row>
    <row r="6038" spans="1:16" x14ac:dyDescent="0.25">
      <c r="A6038" s="35">
        <v>6037</v>
      </c>
      <c r="B6038" s="89">
        <v>252.5</v>
      </c>
      <c r="C6038" s="35">
        <f t="shared" si="470"/>
        <v>13</v>
      </c>
      <c r="D6038" s="35">
        <f t="shared" si="473"/>
        <v>252</v>
      </c>
      <c r="E6038" s="35">
        <f t="shared" si="474"/>
        <v>7</v>
      </c>
      <c r="F6038" s="35" t="str">
        <f t="shared" si="471"/>
        <v>Saturday</v>
      </c>
      <c r="G6038" s="35">
        <f t="shared" si="472"/>
        <v>9</v>
      </c>
      <c r="H6038" s="34">
        <f>CONVERT(INDEX(Htg_StPt_Sch_EZ!$C$4:$I$27,MATCH(Schedules_8760!$C6038,Htg_StPt_Sch_EZ!$B$4:$B$27,0),MATCH(Schedules_8760!$F6038,Htg_StPt_Sch_EZ!$C$3:$I$3,0)),"F","C")</f>
        <v>20.555555555555554</v>
      </c>
      <c r="I6038" s="34">
        <f>CONVERT(INDEX(Htg_StPt_Sch_EZ!$C$31:$I$54,MATCH(Schedules_8760!$C6038,Htg_StPt_Sch_EZ!$B$31:$B$54,0),MATCH(Schedules_8760!$F6038,Htg_StPt_Sch_EZ!$C$30:$I$30,0)),"F","C")</f>
        <v>19.444444444444443</v>
      </c>
      <c r="J6038" s="34">
        <f>CONVERT(INDEX(Clg_StPt_Sch_EZ!$C$4:$I$27,MATCH(Schedules_8760!$C6038,Clg_StPt_Sch_EZ!$B$4:$B$27,0),MATCH(Schedules_8760!$F6038,Clg_StPt_Sch_EZ!$C$3:$I$3,0)),"F","C")</f>
        <v>25.555555555555554</v>
      </c>
      <c r="K6038" s="34">
        <f>CONVERT(INDEX(Clg_StPt_Sch_EZ!$C$31:$I$54,MATCH(Schedules_8760!$C6038,Clg_StPt_Sch_EZ!$B$31:$B$54,0),MATCH(Schedules_8760!$F6038,Clg_StPt_Sch_EZ!$C$30:$I$30,0)),"F","C")</f>
        <v>25</v>
      </c>
      <c r="L6038" s="34">
        <f>CONVERT(INDEX(DHW_StPt_Sch_EZ!$C$4:$I$27,MATCH(Schedules_8760!$C6038,DHW_StPt_Sch_EZ!$B$4:$B$27,0),MATCH(Schedules_8760!$F6038,DHW_StPt_Sch_EZ!$C$3:$I$3,0)),"F","C")</f>
        <v>53.333333333333329</v>
      </c>
      <c r="M6038" s="34">
        <f>CONVERT(INDEX(DHW_StPt_Sch_EZ!$C$31:$I$54,MATCH(Schedules_8760!$C6038,DHW_StPt_Sch_EZ!$B$31:$B$54,0),MATCH(Schedules_8760!$F6038,DHW_StPt_Sch_EZ!$C$30:$I$30,0)),"F","C")</f>
        <v>53.333333333333329</v>
      </c>
      <c r="N6038" s="12"/>
      <c r="O6038" s="12"/>
      <c r="P6038" s="12"/>
    </row>
    <row r="6039" spans="1:16" x14ac:dyDescent="0.25">
      <c r="A6039" s="35">
        <v>6038</v>
      </c>
      <c r="B6039" s="89">
        <v>252.54166666666671</v>
      </c>
      <c r="C6039" s="35">
        <f t="shared" si="470"/>
        <v>14</v>
      </c>
      <c r="D6039" s="35">
        <f t="shared" si="473"/>
        <v>252</v>
      </c>
      <c r="E6039" s="35">
        <f t="shared" si="474"/>
        <v>7</v>
      </c>
      <c r="F6039" s="35" t="str">
        <f t="shared" si="471"/>
        <v>Saturday</v>
      </c>
      <c r="G6039" s="35">
        <f t="shared" si="472"/>
        <v>9</v>
      </c>
      <c r="H6039" s="34">
        <f>CONVERT(INDEX(Htg_StPt_Sch_EZ!$C$4:$I$27,MATCH(Schedules_8760!$C6039,Htg_StPt_Sch_EZ!$B$4:$B$27,0),MATCH(Schedules_8760!$F6039,Htg_StPt_Sch_EZ!$C$3:$I$3,0)),"F","C")</f>
        <v>20.555555555555554</v>
      </c>
      <c r="I6039" s="34">
        <f>CONVERT(INDEX(Htg_StPt_Sch_EZ!$C$31:$I$54,MATCH(Schedules_8760!$C6039,Htg_StPt_Sch_EZ!$B$31:$B$54,0),MATCH(Schedules_8760!$F6039,Htg_StPt_Sch_EZ!$C$30:$I$30,0)),"F","C")</f>
        <v>19.444444444444443</v>
      </c>
      <c r="J6039" s="34">
        <f>CONVERT(INDEX(Clg_StPt_Sch_EZ!$C$4:$I$27,MATCH(Schedules_8760!$C6039,Clg_StPt_Sch_EZ!$B$4:$B$27,0),MATCH(Schedules_8760!$F6039,Clg_StPt_Sch_EZ!$C$3:$I$3,0)),"F","C")</f>
        <v>25.555555555555554</v>
      </c>
      <c r="K6039" s="34">
        <f>CONVERT(INDEX(Clg_StPt_Sch_EZ!$C$31:$I$54,MATCH(Schedules_8760!$C6039,Clg_StPt_Sch_EZ!$B$31:$B$54,0),MATCH(Schedules_8760!$F6039,Clg_StPt_Sch_EZ!$C$30:$I$30,0)),"F","C")</f>
        <v>25</v>
      </c>
      <c r="L6039" s="34">
        <f>CONVERT(INDEX(DHW_StPt_Sch_EZ!$C$4:$I$27,MATCH(Schedules_8760!$C6039,DHW_StPt_Sch_EZ!$B$4:$B$27,0),MATCH(Schedules_8760!$F6039,DHW_StPt_Sch_EZ!$C$3:$I$3,0)),"F","C")</f>
        <v>53.333333333333329</v>
      </c>
      <c r="M6039" s="34">
        <f>CONVERT(INDEX(DHW_StPt_Sch_EZ!$C$31:$I$54,MATCH(Schedules_8760!$C6039,DHW_StPt_Sch_EZ!$B$31:$B$54,0),MATCH(Schedules_8760!$F6039,DHW_StPt_Sch_EZ!$C$30:$I$30,0)),"F","C")</f>
        <v>53.333333333333329</v>
      </c>
      <c r="N6039" s="12"/>
      <c r="O6039" s="12"/>
      <c r="P6039" s="12"/>
    </row>
    <row r="6040" spans="1:16" x14ac:dyDescent="0.25">
      <c r="A6040" s="35">
        <v>6039</v>
      </c>
      <c r="B6040" s="89">
        <v>252.58333333333329</v>
      </c>
      <c r="C6040" s="35">
        <f t="shared" si="470"/>
        <v>15</v>
      </c>
      <c r="D6040" s="35">
        <f t="shared" si="473"/>
        <v>252</v>
      </c>
      <c r="E6040" s="35">
        <f t="shared" si="474"/>
        <v>7</v>
      </c>
      <c r="F6040" s="35" t="str">
        <f t="shared" si="471"/>
        <v>Saturday</v>
      </c>
      <c r="G6040" s="35">
        <f t="shared" si="472"/>
        <v>9</v>
      </c>
      <c r="H6040" s="34">
        <f>CONVERT(INDEX(Htg_StPt_Sch_EZ!$C$4:$I$27,MATCH(Schedules_8760!$C6040,Htg_StPt_Sch_EZ!$B$4:$B$27,0),MATCH(Schedules_8760!$F6040,Htg_StPt_Sch_EZ!$C$3:$I$3,0)),"F","C")</f>
        <v>20.555555555555554</v>
      </c>
      <c r="I6040" s="34">
        <f>CONVERT(INDEX(Htg_StPt_Sch_EZ!$C$31:$I$54,MATCH(Schedules_8760!$C6040,Htg_StPt_Sch_EZ!$B$31:$B$54,0),MATCH(Schedules_8760!$F6040,Htg_StPt_Sch_EZ!$C$30:$I$30,0)),"F","C")</f>
        <v>21.111111111111111</v>
      </c>
      <c r="J6040" s="34">
        <f>CONVERT(INDEX(Clg_StPt_Sch_EZ!$C$4:$I$27,MATCH(Schedules_8760!$C6040,Clg_StPt_Sch_EZ!$B$4:$B$27,0),MATCH(Schedules_8760!$F6040,Clg_StPt_Sch_EZ!$C$3:$I$3,0)),"F","C")</f>
        <v>25.555555555555554</v>
      </c>
      <c r="K6040" s="34">
        <f>CONVERT(INDEX(Clg_StPt_Sch_EZ!$C$31:$I$54,MATCH(Schedules_8760!$C6040,Clg_StPt_Sch_EZ!$B$31:$B$54,0),MATCH(Schedules_8760!$F6040,Clg_StPt_Sch_EZ!$C$30:$I$30,0)),"F","C")</f>
        <v>25</v>
      </c>
      <c r="L6040" s="34">
        <f>CONVERT(INDEX(DHW_StPt_Sch_EZ!$C$4:$I$27,MATCH(Schedules_8760!$C6040,DHW_StPt_Sch_EZ!$B$4:$B$27,0),MATCH(Schedules_8760!$F6040,DHW_StPt_Sch_EZ!$C$3:$I$3,0)),"F","C")</f>
        <v>53.333333333333329</v>
      </c>
      <c r="M6040" s="34">
        <f>CONVERT(INDEX(DHW_StPt_Sch_EZ!$C$31:$I$54,MATCH(Schedules_8760!$C6040,DHW_StPt_Sch_EZ!$B$31:$B$54,0),MATCH(Schedules_8760!$F6040,DHW_StPt_Sch_EZ!$C$30:$I$30,0)),"F","C")</f>
        <v>53.333333333333329</v>
      </c>
      <c r="N6040" s="12"/>
      <c r="O6040" s="12"/>
      <c r="P6040" s="12"/>
    </row>
    <row r="6041" spans="1:16" x14ac:dyDescent="0.25">
      <c r="A6041" s="35">
        <v>6040</v>
      </c>
      <c r="B6041" s="89">
        <v>252.625</v>
      </c>
      <c r="C6041" s="35">
        <f t="shared" si="470"/>
        <v>16</v>
      </c>
      <c r="D6041" s="35">
        <f t="shared" si="473"/>
        <v>252</v>
      </c>
      <c r="E6041" s="35">
        <f t="shared" si="474"/>
        <v>7</v>
      </c>
      <c r="F6041" s="35" t="str">
        <f t="shared" si="471"/>
        <v>Saturday</v>
      </c>
      <c r="G6041" s="35">
        <f t="shared" si="472"/>
        <v>9</v>
      </c>
      <c r="H6041" s="34">
        <f>CONVERT(INDEX(Htg_StPt_Sch_EZ!$C$4:$I$27,MATCH(Schedules_8760!$C6041,Htg_StPt_Sch_EZ!$B$4:$B$27,0),MATCH(Schedules_8760!$F6041,Htg_StPt_Sch_EZ!$C$3:$I$3,0)),"F","C")</f>
        <v>20.555555555555554</v>
      </c>
      <c r="I6041" s="34">
        <f>CONVERT(INDEX(Htg_StPt_Sch_EZ!$C$31:$I$54,MATCH(Schedules_8760!$C6041,Htg_StPt_Sch_EZ!$B$31:$B$54,0),MATCH(Schedules_8760!$F6041,Htg_StPt_Sch_EZ!$C$30:$I$30,0)),"F","C")</f>
        <v>21.111111111111111</v>
      </c>
      <c r="J6041" s="34">
        <f>CONVERT(INDEX(Clg_StPt_Sch_EZ!$C$4:$I$27,MATCH(Schedules_8760!$C6041,Clg_StPt_Sch_EZ!$B$4:$B$27,0),MATCH(Schedules_8760!$F6041,Clg_StPt_Sch_EZ!$C$3:$I$3,0)),"F","C")</f>
        <v>25.555555555555554</v>
      </c>
      <c r="K6041" s="34">
        <f>CONVERT(INDEX(Clg_StPt_Sch_EZ!$C$31:$I$54,MATCH(Schedules_8760!$C6041,Clg_StPt_Sch_EZ!$B$31:$B$54,0),MATCH(Schedules_8760!$F6041,Clg_StPt_Sch_EZ!$C$30:$I$30,0)),"F","C")</f>
        <v>25</v>
      </c>
      <c r="L6041" s="34">
        <f>CONVERT(INDEX(DHW_StPt_Sch_EZ!$C$4:$I$27,MATCH(Schedules_8760!$C6041,DHW_StPt_Sch_EZ!$B$4:$B$27,0),MATCH(Schedules_8760!$F6041,DHW_StPt_Sch_EZ!$C$3:$I$3,0)),"F","C")</f>
        <v>53.333333333333329</v>
      </c>
      <c r="M6041" s="34">
        <f>CONVERT(INDEX(DHW_StPt_Sch_EZ!$C$31:$I$54,MATCH(Schedules_8760!$C6041,DHW_StPt_Sch_EZ!$B$31:$B$54,0),MATCH(Schedules_8760!$F6041,DHW_StPt_Sch_EZ!$C$30:$I$30,0)),"F","C")</f>
        <v>53.333333333333329</v>
      </c>
      <c r="N6041" s="12"/>
      <c r="O6041" s="12"/>
      <c r="P6041" s="12"/>
    </row>
    <row r="6042" spans="1:16" x14ac:dyDescent="0.25">
      <c r="A6042" s="35">
        <v>6041</v>
      </c>
      <c r="B6042" s="89">
        <v>252.66666666666671</v>
      </c>
      <c r="C6042" s="35">
        <f t="shared" si="470"/>
        <v>17</v>
      </c>
      <c r="D6042" s="35">
        <f t="shared" si="473"/>
        <v>252</v>
      </c>
      <c r="E6042" s="35">
        <f t="shared" si="474"/>
        <v>7</v>
      </c>
      <c r="F6042" s="35" t="str">
        <f t="shared" si="471"/>
        <v>Saturday</v>
      </c>
      <c r="G6042" s="35">
        <f t="shared" si="472"/>
        <v>9</v>
      </c>
      <c r="H6042" s="34">
        <f>CONVERT(INDEX(Htg_StPt_Sch_EZ!$C$4:$I$27,MATCH(Schedules_8760!$C6042,Htg_StPt_Sch_EZ!$B$4:$B$27,0),MATCH(Schedules_8760!$F6042,Htg_StPt_Sch_EZ!$C$3:$I$3,0)),"F","C")</f>
        <v>20.555555555555554</v>
      </c>
      <c r="I6042" s="34">
        <f>CONVERT(INDEX(Htg_StPt_Sch_EZ!$C$31:$I$54,MATCH(Schedules_8760!$C6042,Htg_StPt_Sch_EZ!$B$31:$B$54,0),MATCH(Schedules_8760!$F6042,Htg_StPt_Sch_EZ!$C$30:$I$30,0)),"F","C")</f>
        <v>17.777777777777779</v>
      </c>
      <c r="J6042" s="34">
        <f>CONVERT(INDEX(Clg_StPt_Sch_EZ!$C$4:$I$27,MATCH(Schedules_8760!$C6042,Clg_StPt_Sch_EZ!$B$4:$B$27,0),MATCH(Schedules_8760!$F6042,Clg_StPt_Sch_EZ!$C$3:$I$3,0)),"F","C")</f>
        <v>25.555555555555554</v>
      </c>
      <c r="K6042" s="34">
        <f>CONVERT(INDEX(Clg_StPt_Sch_EZ!$C$31:$I$54,MATCH(Schedules_8760!$C6042,Clg_StPt_Sch_EZ!$B$31:$B$54,0),MATCH(Schedules_8760!$F6042,Clg_StPt_Sch_EZ!$C$30:$I$30,0)),"F","C")</f>
        <v>25</v>
      </c>
      <c r="L6042" s="34">
        <f>CONVERT(INDEX(DHW_StPt_Sch_EZ!$C$4:$I$27,MATCH(Schedules_8760!$C6042,DHW_StPt_Sch_EZ!$B$4:$B$27,0),MATCH(Schedules_8760!$F6042,DHW_StPt_Sch_EZ!$C$3:$I$3,0)),"F","C")</f>
        <v>53.333333333333329</v>
      </c>
      <c r="M6042" s="34">
        <f>CONVERT(INDEX(DHW_StPt_Sch_EZ!$C$31:$I$54,MATCH(Schedules_8760!$C6042,DHW_StPt_Sch_EZ!$B$31:$B$54,0),MATCH(Schedules_8760!$F6042,DHW_StPt_Sch_EZ!$C$30:$I$30,0)),"F","C")</f>
        <v>53.333333333333329</v>
      </c>
      <c r="N6042" s="12"/>
      <c r="O6042" s="12"/>
      <c r="P6042" s="12"/>
    </row>
    <row r="6043" spans="1:16" x14ac:dyDescent="0.25">
      <c r="A6043" s="35">
        <v>6042</v>
      </c>
      <c r="B6043" s="89">
        <v>252.70833333333329</v>
      </c>
      <c r="C6043" s="35">
        <f t="shared" si="470"/>
        <v>18</v>
      </c>
      <c r="D6043" s="35">
        <f t="shared" si="473"/>
        <v>252</v>
      </c>
      <c r="E6043" s="35">
        <f t="shared" si="474"/>
        <v>7</v>
      </c>
      <c r="F6043" s="35" t="str">
        <f t="shared" si="471"/>
        <v>Saturday</v>
      </c>
      <c r="G6043" s="35">
        <f t="shared" si="472"/>
        <v>9</v>
      </c>
      <c r="H6043" s="34">
        <f>CONVERT(INDEX(Htg_StPt_Sch_EZ!$C$4:$I$27,MATCH(Schedules_8760!$C6043,Htg_StPt_Sch_EZ!$B$4:$B$27,0),MATCH(Schedules_8760!$F6043,Htg_StPt_Sch_EZ!$C$3:$I$3,0)),"F","C")</f>
        <v>20.555555555555554</v>
      </c>
      <c r="I6043" s="34">
        <f>CONVERT(INDEX(Htg_StPt_Sch_EZ!$C$31:$I$54,MATCH(Schedules_8760!$C6043,Htg_StPt_Sch_EZ!$B$31:$B$54,0),MATCH(Schedules_8760!$F6043,Htg_StPt_Sch_EZ!$C$30:$I$30,0)),"F","C")</f>
        <v>17.777777777777779</v>
      </c>
      <c r="J6043" s="34">
        <f>CONVERT(INDEX(Clg_StPt_Sch_EZ!$C$4:$I$27,MATCH(Schedules_8760!$C6043,Clg_StPt_Sch_EZ!$B$4:$B$27,0),MATCH(Schedules_8760!$F6043,Clg_StPt_Sch_EZ!$C$3:$I$3,0)),"F","C")</f>
        <v>25.555555555555554</v>
      </c>
      <c r="K6043" s="34">
        <f>CONVERT(INDEX(Clg_StPt_Sch_EZ!$C$31:$I$54,MATCH(Schedules_8760!$C6043,Clg_StPt_Sch_EZ!$B$31:$B$54,0),MATCH(Schedules_8760!$F6043,Clg_StPt_Sch_EZ!$C$30:$I$30,0)),"F","C")</f>
        <v>28.333333333333332</v>
      </c>
      <c r="L6043" s="34">
        <f>CONVERT(INDEX(DHW_StPt_Sch_EZ!$C$4:$I$27,MATCH(Schedules_8760!$C6043,DHW_StPt_Sch_EZ!$B$4:$B$27,0),MATCH(Schedules_8760!$F6043,DHW_StPt_Sch_EZ!$C$3:$I$3,0)),"F","C")</f>
        <v>53.333333333333329</v>
      </c>
      <c r="M6043" s="34">
        <f>CONVERT(INDEX(DHW_StPt_Sch_EZ!$C$31:$I$54,MATCH(Schedules_8760!$C6043,DHW_StPt_Sch_EZ!$B$31:$B$54,0),MATCH(Schedules_8760!$F6043,DHW_StPt_Sch_EZ!$C$30:$I$30,0)),"F","C")</f>
        <v>53.333333333333329</v>
      </c>
      <c r="N6043" s="12"/>
      <c r="O6043" s="12"/>
      <c r="P6043" s="12"/>
    </row>
    <row r="6044" spans="1:16" x14ac:dyDescent="0.25">
      <c r="A6044" s="35">
        <v>6043</v>
      </c>
      <c r="B6044" s="89">
        <v>252.75</v>
      </c>
      <c r="C6044" s="35">
        <f t="shared" si="470"/>
        <v>19</v>
      </c>
      <c r="D6044" s="35">
        <f t="shared" si="473"/>
        <v>252</v>
      </c>
      <c r="E6044" s="35">
        <f t="shared" si="474"/>
        <v>7</v>
      </c>
      <c r="F6044" s="35" t="str">
        <f t="shared" si="471"/>
        <v>Saturday</v>
      </c>
      <c r="G6044" s="35">
        <f t="shared" si="472"/>
        <v>9</v>
      </c>
      <c r="H6044" s="34">
        <f>CONVERT(INDEX(Htg_StPt_Sch_EZ!$C$4:$I$27,MATCH(Schedules_8760!$C6044,Htg_StPt_Sch_EZ!$B$4:$B$27,0),MATCH(Schedules_8760!$F6044,Htg_StPt_Sch_EZ!$C$3:$I$3,0)),"F","C")</f>
        <v>20.555555555555554</v>
      </c>
      <c r="I6044" s="34">
        <f>CONVERT(INDEX(Htg_StPt_Sch_EZ!$C$31:$I$54,MATCH(Schedules_8760!$C6044,Htg_StPt_Sch_EZ!$B$31:$B$54,0),MATCH(Schedules_8760!$F6044,Htg_StPt_Sch_EZ!$C$30:$I$30,0)),"F","C")</f>
        <v>18.333333333333332</v>
      </c>
      <c r="J6044" s="34">
        <f>CONVERT(INDEX(Clg_StPt_Sch_EZ!$C$4:$I$27,MATCH(Schedules_8760!$C6044,Clg_StPt_Sch_EZ!$B$4:$B$27,0),MATCH(Schedules_8760!$F6044,Clg_StPt_Sch_EZ!$C$3:$I$3,0)),"F","C")</f>
        <v>25.555555555555554</v>
      </c>
      <c r="K6044" s="34">
        <f>CONVERT(INDEX(Clg_StPt_Sch_EZ!$C$31:$I$54,MATCH(Schedules_8760!$C6044,Clg_StPt_Sch_EZ!$B$31:$B$54,0),MATCH(Schedules_8760!$F6044,Clg_StPt_Sch_EZ!$C$30:$I$30,0)),"F","C")</f>
        <v>28.333333333333332</v>
      </c>
      <c r="L6044" s="34">
        <f>CONVERT(INDEX(DHW_StPt_Sch_EZ!$C$4:$I$27,MATCH(Schedules_8760!$C6044,DHW_StPt_Sch_EZ!$B$4:$B$27,0),MATCH(Schedules_8760!$F6044,DHW_StPt_Sch_EZ!$C$3:$I$3,0)),"F","C")</f>
        <v>53.333333333333329</v>
      </c>
      <c r="M6044" s="34">
        <f>CONVERT(INDEX(DHW_StPt_Sch_EZ!$C$31:$I$54,MATCH(Schedules_8760!$C6044,DHW_StPt_Sch_EZ!$B$31:$B$54,0),MATCH(Schedules_8760!$F6044,DHW_StPt_Sch_EZ!$C$30:$I$30,0)),"F","C")</f>
        <v>53.333333333333329</v>
      </c>
      <c r="N6044" s="12"/>
      <c r="O6044" s="12"/>
      <c r="P6044" s="12"/>
    </row>
    <row r="6045" spans="1:16" x14ac:dyDescent="0.25">
      <c r="A6045" s="35">
        <v>6044</v>
      </c>
      <c r="B6045" s="89">
        <v>252.79166666666671</v>
      </c>
      <c r="C6045" s="35">
        <f t="shared" si="470"/>
        <v>20</v>
      </c>
      <c r="D6045" s="35">
        <f t="shared" si="473"/>
        <v>252</v>
      </c>
      <c r="E6045" s="35">
        <f t="shared" si="474"/>
        <v>7</v>
      </c>
      <c r="F6045" s="35" t="str">
        <f t="shared" si="471"/>
        <v>Saturday</v>
      </c>
      <c r="G6045" s="35">
        <f t="shared" si="472"/>
        <v>9</v>
      </c>
      <c r="H6045" s="34">
        <f>CONVERT(INDEX(Htg_StPt_Sch_EZ!$C$4:$I$27,MATCH(Schedules_8760!$C6045,Htg_StPt_Sch_EZ!$B$4:$B$27,0),MATCH(Schedules_8760!$F6045,Htg_StPt_Sch_EZ!$C$3:$I$3,0)),"F","C")</f>
        <v>20.555555555555554</v>
      </c>
      <c r="I6045" s="34">
        <f>CONVERT(INDEX(Htg_StPt_Sch_EZ!$C$31:$I$54,MATCH(Schedules_8760!$C6045,Htg_StPt_Sch_EZ!$B$31:$B$54,0),MATCH(Schedules_8760!$F6045,Htg_StPt_Sch_EZ!$C$30:$I$30,0)),"F","C")</f>
        <v>18.888888888888889</v>
      </c>
      <c r="J6045" s="34">
        <f>CONVERT(INDEX(Clg_StPt_Sch_EZ!$C$4:$I$27,MATCH(Schedules_8760!$C6045,Clg_StPt_Sch_EZ!$B$4:$B$27,0),MATCH(Schedules_8760!$F6045,Clg_StPt_Sch_EZ!$C$3:$I$3,0)),"F","C")</f>
        <v>25.555555555555554</v>
      </c>
      <c r="K6045" s="34">
        <f>CONVERT(INDEX(Clg_StPt_Sch_EZ!$C$31:$I$54,MATCH(Schedules_8760!$C6045,Clg_StPt_Sch_EZ!$B$31:$B$54,0),MATCH(Schedules_8760!$F6045,Clg_StPt_Sch_EZ!$C$30:$I$30,0)),"F","C")</f>
        <v>28.333333333333332</v>
      </c>
      <c r="L6045" s="34">
        <f>CONVERT(INDEX(DHW_StPt_Sch_EZ!$C$4:$I$27,MATCH(Schedules_8760!$C6045,DHW_StPt_Sch_EZ!$B$4:$B$27,0),MATCH(Schedules_8760!$F6045,DHW_StPt_Sch_EZ!$C$3:$I$3,0)),"F","C")</f>
        <v>53.333333333333329</v>
      </c>
      <c r="M6045" s="34">
        <f>CONVERT(INDEX(DHW_StPt_Sch_EZ!$C$31:$I$54,MATCH(Schedules_8760!$C6045,DHW_StPt_Sch_EZ!$B$31:$B$54,0),MATCH(Schedules_8760!$F6045,DHW_StPt_Sch_EZ!$C$30:$I$30,0)),"F","C")</f>
        <v>53.333333333333329</v>
      </c>
      <c r="N6045" s="12"/>
      <c r="O6045" s="12"/>
      <c r="P6045" s="12"/>
    </row>
    <row r="6046" spans="1:16" x14ac:dyDescent="0.25">
      <c r="A6046" s="35">
        <v>6045</v>
      </c>
      <c r="B6046" s="89">
        <v>252.83333333333329</v>
      </c>
      <c r="C6046" s="35">
        <f t="shared" si="470"/>
        <v>21</v>
      </c>
      <c r="D6046" s="35">
        <f t="shared" si="473"/>
        <v>252</v>
      </c>
      <c r="E6046" s="35">
        <f t="shared" si="474"/>
        <v>7</v>
      </c>
      <c r="F6046" s="35" t="str">
        <f t="shared" si="471"/>
        <v>Saturday</v>
      </c>
      <c r="G6046" s="35">
        <f t="shared" si="472"/>
        <v>9</v>
      </c>
      <c r="H6046" s="34">
        <f>CONVERT(INDEX(Htg_StPt_Sch_EZ!$C$4:$I$27,MATCH(Schedules_8760!$C6046,Htg_StPt_Sch_EZ!$B$4:$B$27,0),MATCH(Schedules_8760!$F6046,Htg_StPt_Sch_EZ!$C$3:$I$3,0)),"F","C")</f>
        <v>20.555555555555554</v>
      </c>
      <c r="I6046" s="34">
        <f>CONVERT(INDEX(Htg_StPt_Sch_EZ!$C$31:$I$54,MATCH(Schedules_8760!$C6046,Htg_StPt_Sch_EZ!$B$31:$B$54,0),MATCH(Schedules_8760!$F6046,Htg_StPt_Sch_EZ!$C$30:$I$30,0)),"F","C")</f>
        <v>19.444444444444443</v>
      </c>
      <c r="J6046" s="34">
        <f>CONVERT(INDEX(Clg_StPt_Sch_EZ!$C$4:$I$27,MATCH(Schedules_8760!$C6046,Clg_StPt_Sch_EZ!$B$4:$B$27,0),MATCH(Schedules_8760!$F6046,Clg_StPt_Sch_EZ!$C$3:$I$3,0)),"F","C")</f>
        <v>25.555555555555554</v>
      </c>
      <c r="K6046" s="34">
        <f>CONVERT(INDEX(Clg_StPt_Sch_EZ!$C$31:$I$54,MATCH(Schedules_8760!$C6046,Clg_StPt_Sch_EZ!$B$31:$B$54,0),MATCH(Schedules_8760!$F6046,Clg_StPt_Sch_EZ!$C$30:$I$30,0)),"F","C")</f>
        <v>28.333333333333332</v>
      </c>
      <c r="L6046" s="34">
        <f>CONVERT(INDEX(DHW_StPt_Sch_EZ!$C$4:$I$27,MATCH(Schedules_8760!$C6046,DHW_StPt_Sch_EZ!$B$4:$B$27,0),MATCH(Schedules_8760!$F6046,DHW_StPt_Sch_EZ!$C$3:$I$3,0)),"F","C")</f>
        <v>53.333333333333329</v>
      </c>
      <c r="M6046" s="34">
        <f>CONVERT(INDEX(DHW_StPt_Sch_EZ!$C$31:$I$54,MATCH(Schedules_8760!$C6046,DHW_StPt_Sch_EZ!$B$31:$B$54,0),MATCH(Schedules_8760!$F6046,DHW_StPt_Sch_EZ!$C$30:$I$30,0)),"F","C")</f>
        <v>53.333333333333329</v>
      </c>
      <c r="N6046" s="12"/>
      <c r="O6046" s="12"/>
      <c r="P6046" s="12"/>
    </row>
    <row r="6047" spans="1:16" x14ac:dyDescent="0.25">
      <c r="A6047" s="35">
        <v>6046</v>
      </c>
      <c r="B6047" s="89">
        <v>252.875</v>
      </c>
      <c r="C6047" s="35">
        <f t="shared" si="470"/>
        <v>22</v>
      </c>
      <c r="D6047" s="35">
        <f t="shared" si="473"/>
        <v>252</v>
      </c>
      <c r="E6047" s="35">
        <f t="shared" si="474"/>
        <v>7</v>
      </c>
      <c r="F6047" s="35" t="str">
        <f t="shared" si="471"/>
        <v>Saturday</v>
      </c>
      <c r="G6047" s="35">
        <f t="shared" si="472"/>
        <v>9</v>
      </c>
      <c r="H6047" s="34">
        <f>CONVERT(INDEX(Htg_StPt_Sch_EZ!$C$4:$I$27,MATCH(Schedules_8760!$C6047,Htg_StPt_Sch_EZ!$B$4:$B$27,0),MATCH(Schedules_8760!$F6047,Htg_StPt_Sch_EZ!$C$3:$I$3,0)),"F","C")</f>
        <v>20.555555555555554</v>
      </c>
      <c r="I6047" s="34">
        <f>CONVERT(INDEX(Htg_StPt_Sch_EZ!$C$31:$I$54,MATCH(Schedules_8760!$C6047,Htg_StPt_Sch_EZ!$B$31:$B$54,0),MATCH(Schedules_8760!$F6047,Htg_StPt_Sch_EZ!$C$30:$I$30,0)),"F","C")</f>
        <v>19.444444444444443</v>
      </c>
      <c r="J6047" s="34">
        <f>CONVERT(INDEX(Clg_StPt_Sch_EZ!$C$4:$I$27,MATCH(Schedules_8760!$C6047,Clg_StPt_Sch_EZ!$B$4:$B$27,0),MATCH(Schedules_8760!$F6047,Clg_StPt_Sch_EZ!$C$3:$I$3,0)),"F","C")</f>
        <v>25.555555555555554</v>
      </c>
      <c r="K6047" s="34">
        <f>CONVERT(INDEX(Clg_StPt_Sch_EZ!$C$31:$I$54,MATCH(Schedules_8760!$C6047,Clg_StPt_Sch_EZ!$B$31:$B$54,0),MATCH(Schedules_8760!$F6047,Clg_StPt_Sch_EZ!$C$30:$I$30,0)),"F","C")</f>
        <v>28.333333333333332</v>
      </c>
      <c r="L6047" s="34">
        <f>CONVERT(INDEX(DHW_StPt_Sch_EZ!$C$4:$I$27,MATCH(Schedules_8760!$C6047,DHW_StPt_Sch_EZ!$B$4:$B$27,0),MATCH(Schedules_8760!$F6047,DHW_StPt_Sch_EZ!$C$3:$I$3,0)),"F","C")</f>
        <v>53.333333333333329</v>
      </c>
      <c r="M6047" s="34">
        <f>CONVERT(INDEX(DHW_StPt_Sch_EZ!$C$31:$I$54,MATCH(Schedules_8760!$C6047,DHW_StPt_Sch_EZ!$B$31:$B$54,0),MATCH(Schedules_8760!$F6047,DHW_StPt_Sch_EZ!$C$30:$I$30,0)),"F","C")</f>
        <v>53.333333333333329</v>
      </c>
      <c r="N6047" s="12"/>
      <c r="O6047" s="12"/>
      <c r="P6047" s="12"/>
    </row>
    <row r="6048" spans="1:16" x14ac:dyDescent="0.25">
      <c r="A6048" s="35">
        <v>6047</v>
      </c>
      <c r="B6048" s="89">
        <v>252.91666666666671</v>
      </c>
      <c r="C6048" s="35">
        <f t="shared" si="470"/>
        <v>23</v>
      </c>
      <c r="D6048" s="35">
        <f t="shared" si="473"/>
        <v>252</v>
      </c>
      <c r="E6048" s="35">
        <f t="shared" si="474"/>
        <v>7</v>
      </c>
      <c r="F6048" s="35" t="str">
        <f t="shared" si="471"/>
        <v>Saturday</v>
      </c>
      <c r="G6048" s="35">
        <f t="shared" si="472"/>
        <v>9</v>
      </c>
      <c r="H6048" s="34">
        <f>CONVERT(INDEX(Htg_StPt_Sch_EZ!$C$4:$I$27,MATCH(Schedules_8760!$C6048,Htg_StPt_Sch_EZ!$B$4:$B$27,0),MATCH(Schedules_8760!$F6048,Htg_StPt_Sch_EZ!$C$3:$I$3,0)),"F","C")</f>
        <v>20.555555555555554</v>
      </c>
      <c r="I6048" s="34">
        <f>CONVERT(INDEX(Htg_StPt_Sch_EZ!$C$31:$I$54,MATCH(Schedules_8760!$C6048,Htg_StPt_Sch_EZ!$B$31:$B$54,0),MATCH(Schedules_8760!$F6048,Htg_StPt_Sch_EZ!$C$30:$I$30,0)),"F","C")</f>
        <v>19.444444444444443</v>
      </c>
      <c r="J6048" s="34">
        <f>CONVERT(INDEX(Clg_StPt_Sch_EZ!$C$4:$I$27,MATCH(Schedules_8760!$C6048,Clg_StPt_Sch_EZ!$B$4:$B$27,0),MATCH(Schedules_8760!$F6048,Clg_StPt_Sch_EZ!$C$3:$I$3,0)),"F","C")</f>
        <v>25.555555555555554</v>
      </c>
      <c r="K6048" s="34">
        <f>CONVERT(INDEX(Clg_StPt_Sch_EZ!$C$31:$I$54,MATCH(Schedules_8760!$C6048,Clg_StPt_Sch_EZ!$B$31:$B$54,0),MATCH(Schedules_8760!$F6048,Clg_StPt_Sch_EZ!$C$30:$I$30,0)),"F","C")</f>
        <v>28.333333333333332</v>
      </c>
      <c r="L6048" s="34">
        <f>CONVERT(INDEX(DHW_StPt_Sch_EZ!$C$4:$I$27,MATCH(Schedules_8760!$C6048,DHW_StPt_Sch_EZ!$B$4:$B$27,0),MATCH(Schedules_8760!$F6048,DHW_StPt_Sch_EZ!$C$3:$I$3,0)),"F","C")</f>
        <v>53.333333333333329</v>
      </c>
      <c r="M6048" s="34">
        <f>CONVERT(INDEX(DHW_StPt_Sch_EZ!$C$31:$I$54,MATCH(Schedules_8760!$C6048,DHW_StPt_Sch_EZ!$B$31:$B$54,0),MATCH(Schedules_8760!$F6048,DHW_StPt_Sch_EZ!$C$30:$I$30,0)),"F","C")</f>
        <v>53.333333333333329</v>
      </c>
      <c r="N6048" s="12"/>
      <c r="O6048" s="12"/>
      <c r="P6048" s="12"/>
    </row>
    <row r="6049" spans="1:16" x14ac:dyDescent="0.25">
      <c r="A6049" s="35">
        <v>6048</v>
      </c>
      <c r="B6049" s="89">
        <v>252.95833333333329</v>
      </c>
      <c r="C6049" s="35">
        <f t="shared" si="470"/>
        <v>24</v>
      </c>
      <c r="D6049" s="35">
        <f t="shared" si="473"/>
        <v>252</v>
      </c>
      <c r="E6049" s="35">
        <f t="shared" si="474"/>
        <v>7</v>
      </c>
      <c r="F6049" s="35" t="str">
        <f t="shared" si="471"/>
        <v>Saturday</v>
      </c>
      <c r="G6049" s="35">
        <f t="shared" si="472"/>
        <v>9</v>
      </c>
      <c r="H6049" s="34">
        <f>CONVERT(INDEX(Htg_StPt_Sch_EZ!$C$4:$I$27,MATCH(Schedules_8760!$C6049,Htg_StPt_Sch_EZ!$B$4:$B$27,0),MATCH(Schedules_8760!$F6049,Htg_StPt_Sch_EZ!$C$3:$I$3,0)),"F","C")</f>
        <v>20.555555555555554</v>
      </c>
      <c r="I6049" s="34">
        <f>CONVERT(INDEX(Htg_StPt_Sch_EZ!$C$31:$I$54,MATCH(Schedules_8760!$C6049,Htg_StPt_Sch_EZ!$B$31:$B$54,0),MATCH(Schedules_8760!$F6049,Htg_StPt_Sch_EZ!$C$30:$I$30,0)),"F","C")</f>
        <v>19.444444444444443</v>
      </c>
      <c r="J6049" s="34">
        <f>CONVERT(INDEX(Clg_StPt_Sch_EZ!$C$4:$I$27,MATCH(Schedules_8760!$C6049,Clg_StPt_Sch_EZ!$B$4:$B$27,0),MATCH(Schedules_8760!$F6049,Clg_StPt_Sch_EZ!$C$3:$I$3,0)),"F","C")</f>
        <v>25.555555555555554</v>
      </c>
      <c r="K6049" s="34">
        <f>CONVERT(INDEX(Clg_StPt_Sch_EZ!$C$31:$I$54,MATCH(Schedules_8760!$C6049,Clg_StPt_Sch_EZ!$B$31:$B$54,0),MATCH(Schedules_8760!$F6049,Clg_StPt_Sch_EZ!$C$30:$I$30,0)),"F","C")</f>
        <v>28.333333333333332</v>
      </c>
      <c r="L6049" s="34">
        <f>CONVERT(INDEX(DHW_StPt_Sch_EZ!$C$4:$I$27,MATCH(Schedules_8760!$C6049,DHW_StPt_Sch_EZ!$B$4:$B$27,0),MATCH(Schedules_8760!$F6049,DHW_StPt_Sch_EZ!$C$3:$I$3,0)),"F","C")</f>
        <v>53.333333333333329</v>
      </c>
      <c r="M6049" s="34">
        <f>CONVERT(INDEX(DHW_StPt_Sch_EZ!$C$31:$I$54,MATCH(Schedules_8760!$C6049,DHW_StPt_Sch_EZ!$B$31:$B$54,0),MATCH(Schedules_8760!$F6049,DHW_StPt_Sch_EZ!$C$30:$I$30,0)),"F","C")</f>
        <v>53.333333333333329</v>
      </c>
      <c r="N6049" s="12"/>
      <c r="O6049" s="12"/>
      <c r="P6049" s="12"/>
    </row>
    <row r="6050" spans="1:16" x14ac:dyDescent="0.25">
      <c r="A6050" s="35">
        <v>6049</v>
      </c>
      <c r="B6050" s="89">
        <v>253</v>
      </c>
      <c r="C6050" s="35">
        <f t="shared" si="470"/>
        <v>1</v>
      </c>
      <c r="D6050" s="35">
        <f t="shared" si="473"/>
        <v>253</v>
      </c>
      <c r="E6050" s="35">
        <f t="shared" si="474"/>
        <v>1</v>
      </c>
      <c r="F6050" s="35" t="str">
        <f t="shared" si="471"/>
        <v>Sunday</v>
      </c>
      <c r="G6050" s="35">
        <f t="shared" si="472"/>
        <v>9</v>
      </c>
      <c r="H6050" s="34">
        <f>CONVERT(INDEX(Htg_StPt_Sch_EZ!$C$4:$I$27,MATCH(Schedules_8760!$C6050,Htg_StPt_Sch_EZ!$B$4:$B$27,0),MATCH(Schedules_8760!$F6050,Htg_StPt_Sch_EZ!$C$3:$I$3,0)),"F","C")</f>
        <v>20.555555555555554</v>
      </c>
      <c r="I6050" s="34">
        <f>CONVERT(INDEX(Htg_StPt_Sch_EZ!$C$31:$I$54,MATCH(Schedules_8760!$C6050,Htg_StPt_Sch_EZ!$B$31:$B$54,0),MATCH(Schedules_8760!$F6050,Htg_StPt_Sch_EZ!$C$30:$I$30,0)),"F","C")</f>
        <v>19.444444444444443</v>
      </c>
      <c r="J6050" s="34">
        <f>CONVERT(INDEX(Clg_StPt_Sch_EZ!$C$4:$I$27,MATCH(Schedules_8760!$C6050,Clg_StPt_Sch_EZ!$B$4:$B$27,0),MATCH(Schedules_8760!$F6050,Clg_StPt_Sch_EZ!$C$3:$I$3,0)),"F","C")</f>
        <v>25.555555555555554</v>
      </c>
      <c r="K6050" s="34">
        <f>CONVERT(INDEX(Clg_StPt_Sch_EZ!$C$31:$I$54,MATCH(Schedules_8760!$C6050,Clg_StPt_Sch_EZ!$B$31:$B$54,0),MATCH(Schedules_8760!$F6050,Clg_StPt_Sch_EZ!$C$30:$I$30,0)),"F","C")</f>
        <v>28.333333333333332</v>
      </c>
      <c r="L6050" s="34">
        <f>CONVERT(INDEX(DHW_StPt_Sch_EZ!$C$4:$I$27,MATCH(Schedules_8760!$C6050,DHW_StPt_Sch_EZ!$B$4:$B$27,0),MATCH(Schedules_8760!$F6050,DHW_StPt_Sch_EZ!$C$3:$I$3,0)),"F","C")</f>
        <v>53.333333333333329</v>
      </c>
      <c r="M6050" s="34">
        <f>CONVERT(INDEX(DHW_StPt_Sch_EZ!$C$31:$I$54,MATCH(Schedules_8760!$C6050,DHW_StPt_Sch_EZ!$B$31:$B$54,0),MATCH(Schedules_8760!$F6050,DHW_StPt_Sch_EZ!$C$30:$I$30,0)),"F","C")</f>
        <v>53.333333333333329</v>
      </c>
      <c r="N6050" s="12"/>
      <c r="O6050" s="12"/>
      <c r="P6050" s="12"/>
    </row>
    <row r="6051" spans="1:16" x14ac:dyDescent="0.25">
      <c r="A6051" s="35">
        <v>6050</v>
      </c>
      <c r="B6051" s="89">
        <v>253.04166666666671</v>
      </c>
      <c r="C6051" s="35">
        <f t="shared" si="470"/>
        <v>2</v>
      </c>
      <c r="D6051" s="35">
        <f t="shared" si="473"/>
        <v>253</v>
      </c>
      <c r="E6051" s="35">
        <f t="shared" si="474"/>
        <v>1</v>
      </c>
      <c r="F6051" s="35" t="str">
        <f t="shared" si="471"/>
        <v>Sunday</v>
      </c>
      <c r="G6051" s="35">
        <f t="shared" si="472"/>
        <v>9</v>
      </c>
      <c r="H6051" s="34">
        <f>CONVERT(INDEX(Htg_StPt_Sch_EZ!$C$4:$I$27,MATCH(Schedules_8760!$C6051,Htg_StPt_Sch_EZ!$B$4:$B$27,0),MATCH(Schedules_8760!$F6051,Htg_StPt_Sch_EZ!$C$3:$I$3,0)),"F","C")</f>
        <v>20.555555555555554</v>
      </c>
      <c r="I6051" s="34">
        <f>CONVERT(INDEX(Htg_StPt_Sch_EZ!$C$31:$I$54,MATCH(Schedules_8760!$C6051,Htg_StPt_Sch_EZ!$B$31:$B$54,0),MATCH(Schedules_8760!$F6051,Htg_StPt_Sch_EZ!$C$30:$I$30,0)),"F","C")</f>
        <v>19.444444444444443</v>
      </c>
      <c r="J6051" s="34">
        <f>CONVERT(INDEX(Clg_StPt_Sch_EZ!$C$4:$I$27,MATCH(Schedules_8760!$C6051,Clg_StPt_Sch_EZ!$B$4:$B$27,0),MATCH(Schedules_8760!$F6051,Clg_StPt_Sch_EZ!$C$3:$I$3,0)),"F","C")</f>
        <v>25.555555555555554</v>
      </c>
      <c r="K6051" s="34">
        <f>CONVERT(INDEX(Clg_StPt_Sch_EZ!$C$31:$I$54,MATCH(Schedules_8760!$C6051,Clg_StPt_Sch_EZ!$B$31:$B$54,0),MATCH(Schedules_8760!$F6051,Clg_StPt_Sch_EZ!$C$30:$I$30,0)),"F","C")</f>
        <v>28.333333333333332</v>
      </c>
      <c r="L6051" s="34">
        <f>CONVERT(INDEX(DHW_StPt_Sch_EZ!$C$4:$I$27,MATCH(Schedules_8760!$C6051,DHW_StPt_Sch_EZ!$B$4:$B$27,0),MATCH(Schedules_8760!$F6051,DHW_StPt_Sch_EZ!$C$3:$I$3,0)),"F","C")</f>
        <v>53.333333333333329</v>
      </c>
      <c r="M6051" s="34">
        <f>CONVERT(INDEX(DHW_StPt_Sch_EZ!$C$31:$I$54,MATCH(Schedules_8760!$C6051,DHW_StPt_Sch_EZ!$B$31:$B$54,0),MATCH(Schedules_8760!$F6051,DHW_StPt_Sch_EZ!$C$30:$I$30,0)),"F","C")</f>
        <v>53.333333333333329</v>
      </c>
      <c r="N6051" s="12"/>
      <c r="O6051" s="12"/>
      <c r="P6051" s="12"/>
    </row>
    <row r="6052" spans="1:16" x14ac:dyDescent="0.25">
      <c r="A6052" s="35">
        <v>6051</v>
      </c>
      <c r="B6052" s="89">
        <v>253.08333333333329</v>
      </c>
      <c r="C6052" s="35">
        <f t="shared" si="470"/>
        <v>3</v>
      </c>
      <c r="D6052" s="35">
        <f t="shared" si="473"/>
        <v>253</v>
      </c>
      <c r="E6052" s="35">
        <f t="shared" si="474"/>
        <v>1</v>
      </c>
      <c r="F6052" s="35" t="str">
        <f t="shared" si="471"/>
        <v>Sunday</v>
      </c>
      <c r="G6052" s="35">
        <f t="shared" si="472"/>
        <v>9</v>
      </c>
      <c r="H6052" s="34">
        <f>CONVERT(INDEX(Htg_StPt_Sch_EZ!$C$4:$I$27,MATCH(Schedules_8760!$C6052,Htg_StPt_Sch_EZ!$B$4:$B$27,0),MATCH(Schedules_8760!$F6052,Htg_StPt_Sch_EZ!$C$3:$I$3,0)),"F","C")</f>
        <v>20.555555555555554</v>
      </c>
      <c r="I6052" s="34">
        <f>CONVERT(INDEX(Htg_StPt_Sch_EZ!$C$31:$I$54,MATCH(Schedules_8760!$C6052,Htg_StPt_Sch_EZ!$B$31:$B$54,0),MATCH(Schedules_8760!$F6052,Htg_StPt_Sch_EZ!$C$30:$I$30,0)),"F","C")</f>
        <v>19.444444444444443</v>
      </c>
      <c r="J6052" s="34">
        <f>CONVERT(INDEX(Clg_StPt_Sch_EZ!$C$4:$I$27,MATCH(Schedules_8760!$C6052,Clg_StPt_Sch_EZ!$B$4:$B$27,0),MATCH(Schedules_8760!$F6052,Clg_StPt_Sch_EZ!$C$3:$I$3,0)),"F","C")</f>
        <v>25.555555555555554</v>
      </c>
      <c r="K6052" s="34">
        <f>CONVERT(INDEX(Clg_StPt_Sch_EZ!$C$31:$I$54,MATCH(Schedules_8760!$C6052,Clg_StPt_Sch_EZ!$B$31:$B$54,0),MATCH(Schedules_8760!$F6052,Clg_StPt_Sch_EZ!$C$30:$I$30,0)),"F","C")</f>
        <v>28.333333333333332</v>
      </c>
      <c r="L6052" s="34">
        <f>CONVERT(INDEX(DHW_StPt_Sch_EZ!$C$4:$I$27,MATCH(Schedules_8760!$C6052,DHW_StPt_Sch_EZ!$B$4:$B$27,0),MATCH(Schedules_8760!$F6052,DHW_StPt_Sch_EZ!$C$3:$I$3,0)),"F","C")</f>
        <v>53.333333333333329</v>
      </c>
      <c r="M6052" s="34">
        <f>CONVERT(INDEX(DHW_StPt_Sch_EZ!$C$31:$I$54,MATCH(Schedules_8760!$C6052,DHW_StPt_Sch_EZ!$B$31:$B$54,0),MATCH(Schedules_8760!$F6052,DHW_StPt_Sch_EZ!$C$30:$I$30,0)),"F","C")</f>
        <v>53.333333333333329</v>
      </c>
      <c r="N6052" s="12"/>
      <c r="O6052" s="12"/>
      <c r="P6052" s="12"/>
    </row>
    <row r="6053" spans="1:16" x14ac:dyDescent="0.25">
      <c r="A6053" s="35">
        <v>6052</v>
      </c>
      <c r="B6053" s="89">
        <v>253.125</v>
      </c>
      <c r="C6053" s="35">
        <f t="shared" si="470"/>
        <v>4</v>
      </c>
      <c r="D6053" s="35">
        <f t="shared" si="473"/>
        <v>253</v>
      </c>
      <c r="E6053" s="35">
        <f t="shared" si="474"/>
        <v>1</v>
      </c>
      <c r="F6053" s="35" t="str">
        <f t="shared" si="471"/>
        <v>Sunday</v>
      </c>
      <c r="G6053" s="35">
        <f t="shared" si="472"/>
        <v>9</v>
      </c>
      <c r="H6053" s="34">
        <f>CONVERT(INDEX(Htg_StPt_Sch_EZ!$C$4:$I$27,MATCH(Schedules_8760!$C6053,Htg_StPt_Sch_EZ!$B$4:$B$27,0),MATCH(Schedules_8760!$F6053,Htg_StPt_Sch_EZ!$C$3:$I$3,0)),"F","C")</f>
        <v>20.555555555555554</v>
      </c>
      <c r="I6053" s="34">
        <f>CONVERT(INDEX(Htg_StPt_Sch_EZ!$C$31:$I$54,MATCH(Schedules_8760!$C6053,Htg_StPt_Sch_EZ!$B$31:$B$54,0),MATCH(Schedules_8760!$F6053,Htg_StPt_Sch_EZ!$C$30:$I$30,0)),"F","C")</f>
        <v>19.444444444444443</v>
      </c>
      <c r="J6053" s="34">
        <f>CONVERT(INDEX(Clg_StPt_Sch_EZ!$C$4:$I$27,MATCH(Schedules_8760!$C6053,Clg_StPt_Sch_EZ!$B$4:$B$27,0),MATCH(Schedules_8760!$F6053,Clg_StPt_Sch_EZ!$C$3:$I$3,0)),"F","C")</f>
        <v>25.555555555555554</v>
      </c>
      <c r="K6053" s="34">
        <f>CONVERT(INDEX(Clg_StPt_Sch_EZ!$C$31:$I$54,MATCH(Schedules_8760!$C6053,Clg_StPt_Sch_EZ!$B$31:$B$54,0),MATCH(Schedules_8760!$F6053,Clg_StPt_Sch_EZ!$C$30:$I$30,0)),"F","C")</f>
        <v>28.333333333333332</v>
      </c>
      <c r="L6053" s="34">
        <f>CONVERT(INDEX(DHW_StPt_Sch_EZ!$C$4:$I$27,MATCH(Schedules_8760!$C6053,DHW_StPt_Sch_EZ!$B$4:$B$27,0),MATCH(Schedules_8760!$F6053,DHW_StPt_Sch_EZ!$C$3:$I$3,0)),"F","C")</f>
        <v>53.333333333333329</v>
      </c>
      <c r="M6053" s="34">
        <f>CONVERT(INDEX(DHW_StPt_Sch_EZ!$C$31:$I$54,MATCH(Schedules_8760!$C6053,DHW_StPt_Sch_EZ!$B$31:$B$54,0),MATCH(Schedules_8760!$F6053,DHW_StPt_Sch_EZ!$C$30:$I$30,0)),"F","C")</f>
        <v>53.333333333333329</v>
      </c>
      <c r="N6053" s="12"/>
      <c r="O6053" s="12"/>
      <c r="P6053" s="12"/>
    </row>
    <row r="6054" spans="1:16" x14ac:dyDescent="0.25">
      <c r="A6054" s="35">
        <v>6053</v>
      </c>
      <c r="B6054" s="89">
        <v>253.16666666666671</v>
      </c>
      <c r="C6054" s="35">
        <f t="shared" si="470"/>
        <v>5</v>
      </c>
      <c r="D6054" s="35">
        <f t="shared" si="473"/>
        <v>253</v>
      </c>
      <c r="E6054" s="35">
        <f t="shared" si="474"/>
        <v>1</v>
      </c>
      <c r="F6054" s="35" t="str">
        <f t="shared" si="471"/>
        <v>Sunday</v>
      </c>
      <c r="G6054" s="35">
        <f t="shared" si="472"/>
        <v>9</v>
      </c>
      <c r="H6054" s="34">
        <f>CONVERT(INDEX(Htg_StPt_Sch_EZ!$C$4:$I$27,MATCH(Schedules_8760!$C6054,Htg_StPt_Sch_EZ!$B$4:$B$27,0),MATCH(Schedules_8760!$F6054,Htg_StPt_Sch_EZ!$C$3:$I$3,0)),"F","C")</f>
        <v>20.555555555555554</v>
      </c>
      <c r="I6054" s="34">
        <f>CONVERT(INDEX(Htg_StPt_Sch_EZ!$C$31:$I$54,MATCH(Schedules_8760!$C6054,Htg_StPt_Sch_EZ!$B$31:$B$54,0),MATCH(Schedules_8760!$F6054,Htg_StPt_Sch_EZ!$C$30:$I$30,0)),"F","C")</f>
        <v>19.444444444444443</v>
      </c>
      <c r="J6054" s="34">
        <f>CONVERT(INDEX(Clg_StPt_Sch_EZ!$C$4:$I$27,MATCH(Schedules_8760!$C6054,Clg_StPt_Sch_EZ!$B$4:$B$27,0),MATCH(Schedules_8760!$F6054,Clg_StPt_Sch_EZ!$C$3:$I$3,0)),"F","C")</f>
        <v>25.555555555555554</v>
      </c>
      <c r="K6054" s="34">
        <f>CONVERT(INDEX(Clg_StPt_Sch_EZ!$C$31:$I$54,MATCH(Schedules_8760!$C6054,Clg_StPt_Sch_EZ!$B$31:$B$54,0),MATCH(Schedules_8760!$F6054,Clg_StPt_Sch_EZ!$C$30:$I$30,0)),"F","C")</f>
        <v>28.333333333333332</v>
      </c>
      <c r="L6054" s="34">
        <f>CONVERT(INDEX(DHW_StPt_Sch_EZ!$C$4:$I$27,MATCH(Schedules_8760!$C6054,DHW_StPt_Sch_EZ!$B$4:$B$27,0),MATCH(Schedules_8760!$F6054,DHW_StPt_Sch_EZ!$C$3:$I$3,0)),"F","C")</f>
        <v>53.333333333333329</v>
      </c>
      <c r="M6054" s="34">
        <f>CONVERT(INDEX(DHW_StPt_Sch_EZ!$C$31:$I$54,MATCH(Schedules_8760!$C6054,DHW_StPt_Sch_EZ!$B$31:$B$54,0),MATCH(Schedules_8760!$F6054,DHW_StPt_Sch_EZ!$C$30:$I$30,0)),"F","C")</f>
        <v>53.333333333333329</v>
      </c>
      <c r="N6054" s="12"/>
      <c r="O6054" s="12"/>
      <c r="P6054" s="12"/>
    </row>
    <row r="6055" spans="1:16" x14ac:dyDescent="0.25">
      <c r="A6055" s="35">
        <v>6054</v>
      </c>
      <c r="B6055" s="89">
        <v>253.20833333333329</v>
      </c>
      <c r="C6055" s="35">
        <f t="shared" si="470"/>
        <v>6</v>
      </c>
      <c r="D6055" s="35">
        <f t="shared" si="473"/>
        <v>253</v>
      </c>
      <c r="E6055" s="35">
        <f t="shared" si="474"/>
        <v>1</v>
      </c>
      <c r="F6055" s="35" t="str">
        <f t="shared" si="471"/>
        <v>Sunday</v>
      </c>
      <c r="G6055" s="35">
        <f t="shared" si="472"/>
        <v>9</v>
      </c>
      <c r="H6055" s="34">
        <f>CONVERT(INDEX(Htg_StPt_Sch_EZ!$C$4:$I$27,MATCH(Schedules_8760!$C6055,Htg_StPt_Sch_EZ!$B$4:$B$27,0),MATCH(Schedules_8760!$F6055,Htg_StPt_Sch_EZ!$C$3:$I$3,0)),"F","C")</f>
        <v>20.555555555555554</v>
      </c>
      <c r="I6055" s="34">
        <f>CONVERT(INDEX(Htg_StPt_Sch_EZ!$C$31:$I$54,MATCH(Schedules_8760!$C6055,Htg_StPt_Sch_EZ!$B$31:$B$54,0),MATCH(Schedules_8760!$F6055,Htg_StPt_Sch_EZ!$C$30:$I$30,0)),"F","C")</f>
        <v>19.444444444444443</v>
      </c>
      <c r="J6055" s="34">
        <f>CONVERT(INDEX(Clg_StPt_Sch_EZ!$C$4:$I$27,MATCH(Schedules_8760!$C6055,Clg_StPt_Sch_EZ!$B$4:$B$27,0),MATCH(Schedules_8760!$F6055,Clg_StPt_Sch_EZ!$C$3:$I$3,0)),"F","C")</f>
        <v>25.555555555555554</v>
      </c>
      <c r="K6055" s="34">
        <f>CONVERT(INDEX(Clg_StPt_Sch_EZ!$C$31:$I$54,MATCH(Schedules_8760!$C6055,Clg_StPt_Sch_EZ!$B$31:$B$54,0),MATCH(Schedules_8760!$F6055,Clg_StPt_Sch_EZ!$C$30:$I$30,0)),"F","C")</f>
        <v>28.333333333333332</v>
      </c>
      <c r="L6055" s="34">
        <f>CONVERT(INDEX(DHW_StPt_Sch_EZ!$C$4:$I$27,MATCH(Schedules_8760!$C6055,DHW_StPt_Sch_EZ!$B$4:$B$27,0),MATCH(Schedules_8760!$F6055,DHW_StPt_Sch_EZ!$C$3:$I$3,0)),"F","C")</f>
        <v>53.333333333333329</v>
      </c>
      <c r="M6055" s="34">
        <f>CONVERT(INDEX(DHW_StPt_Sch_EZ!$C$31:$I$54,MATCH(Schedules_8760!$C6055,DHW_StPt_Sch_EZ!$B$31:$B$54,0),MATCH(Schedules_8760!$F6055,DHW_StPt_Sch_EZ!$C$30:$I$30,0)),"F","C")</f>
        <v>53.333333333333329</v>
      </c>
      <c r="N6055" s="12"/>
      <c r="O6055" s="12"/>
      <c r="P6055" s="12"/>
    </row>
    <row r="6056" spans="1:16" x14ac:dyDescent="0.25">
      <c r="A6056" s="35">
        <v>6055</v>
      </c>
      <c r="B6056" s="89">
        <v>253.25</v>
      </c>
      <c r="C6056" s="35">
        <f t="shared" si="470"/>
        <v>7</v>
      </c>
      <c r="D6056" s="35">
        <f t="shared" si="473"/>
        <v>253</v>
      </c>
      <c r="E6056" s="35">
        <f t="shared" si="474"/>
        <v>1</v>
      </c>
      <c r="F6056" s="35" t="str">
        <f t="shared" si="471"/>
        <v>Sunday</v>
      </c>
      <c r="G6056" s="35">
        <f t="shared" si="472"/>
        <v>9</v>
      </c>
      <c r="H6056" s="34">
        <f>CONVERT(INDEX(Htg_StPt_Sch_EZ!$C$4:$I$27,MATCH(Schedules_8760!$C6056,Htg_StPt_Sch_EZ!$B$4:$B$27,0),MATCH(Schedules_8760!$F6056,Htg_StPt_Sch_EZ!$C$3:$I$3,0)),"F","C")</f>
        <v>20.555555555555554</v>
      </c>
      <c r="I6056" s="34">
        <f>CONVERT(INDEX(Htg_StPt_Sch_EZ!$C$31:$I$54,MATCH(Schedules_8760!$C6056,Htg_StPt_Sch_EZ!$B$31:$B$54,0),MATCH(Schedules_8760!$F6056,Htg_StPt_Sch_EZ!$C$30:$I$30,0)),"F","C")</f>
        <v>19.444444444444443</v>
      </c>
      <c r="J6056" s="34">
        <f>CONVERT(INDEX(Clg_StPt_Sch_EZ!$C$4:$I$27,MATCH(Schedules_8760!$C6056,Clg_StPt_Sch_EZ!$B$4:$B$27,0),MATCH(Schedules_8760!$F6056,Clg_StPt_Sch_EZ!$C$3:$I$3,0)),"F","C")</f>
        <v>25.555555555555554</v>
      </c>
      <c r="K6056" s="34">
        <f>CONVERT(INDEX(Clg_StPt_Sch_EZ!$C$31:$I$54,MATCH(Schedules_8760!$C6056,Clg_StPt_Sch_EZ!$B$31:$B$54,0),MATCH(Schedules_8760!$F6056,Clg_StPt_Sch_EZ!$C$30:$I$30,0)),"F","C")</f>
        <v>28.333333333333332</v>
      </c>
      <c r="L6056" s="34">
        <f>CONVERT(INDEX(DHW_StPt_Sch_EZ!$C$4:$I$27,MATCH(Schedules_8760!$C6056,DHW_StPt_Sch_EZ!$B$4:$B$27,0),MATCH(Schedules_8760!$F6056,DHW_StPt_Sch_EZ!$C$3:$I$3,0)),"F","C")</f>
        <v>53.333333333333329</v>
      </c>
      <c r="M6056" s="34">
        <f>CONVERT(INDEX(DHW_StPt_Sch_EZ!$C$31:$I$54,MATCH(Schedules_8760!$C6056,DHW_StPt_Sch_EZ!$B$31:$B$54,0),MATCH(Schedules_8760!$F6056,DHW_StPt_Sch_EZ!$C$30:$I$30,0)),"F","C")</f>
        <v>53.333333333333329</v>
      </c>
      <c r="N6056" s="12"/>
      <c r="O6056" s="12"/>
      <c r="P6056" s="12"/>
    </row>
    <row r="6057" spans="1:16" x14ac:dyDescent="0.25">
      <c r="A6057" s="35">
        <v>6056</v>
      </c>
      <c r="B6057" s="89">
        <v>253.29166666666671</v>
      </c>
      <c r="C6057" s="35">
        <f t="shared" si="470"/>
        <v>8</v>
      </c>
      <c r="D6057" s="35">
        <f t="shared" si="473"/>
        <v>253</v>
      </c>
      <c r="E6057" s="35">
        <f t="shared" si="474"/>
        <v>1</v>
      </c>
      <c r="F6057" s="35" t="str">
        <f t="shared" si="471"/>
        <v>Sunday</v>
      </c>
      <c r="G6057" s="35">
        <f t="shared" si="472"/>
        <v>9</v>
      </c>
      <c r="H6057" s="34">
        <f>CONVERT(INDEX(Htg_StPt_Sch_EZ!$C$4:$I$27,MATCH(Schedules_8760!$C6057,Htg_StPt_Sch_EZ!$B$4:$B$27,0),MATCH(Schedules_8760!$F6057,Htg_StPt_Sch_EZ!$C$3:$I$3,0)),"F","C")</f>
        <v>20.555555555555554</v>
      </c>
      <c r="I6057" s="34">
        <f>CONVERT(INDEX(Htg_StPt_Sch_EZ!$C$31:$I$54,MATCH(Schedules_8760!$C6057,Htg_StPt_Sch_EZ!$B$31:$B$54,0),MATCH(Schedules_8760!$F6057,Htg_StPt_Sch_EZ!$C$30:$I$30,0)),"F","C")</f>
        <v>19.444444444444443</v>
      </c>
      <c r="J6057" s="34">
        <f>CONVERT(INDEX(Clg_StPt_Sch_EZ!$C$4:$I$27,MATCH(Schedules_8760!$C6057,Clg_StPt_Sch_EZ!$B$4:$B$27,0),MATCH(Schedules_8760!$F6057,Clg_StPt_Sch_EZ!$C$3:$I$3,0)),"F","C")</f>
        <v>25.555555555555554</v>
      </c>
      <c r="K6057" s="34">
        <f>CONVERT(INDEX(Clg_StPt_Sch_EZ!$C$31:$I$54,MATCH(Schedules_8760!$C6057,Clg_StPt_Sch_EZ!$B$31:$B$54,0),MATCH(Schedules_8760!$F6057,Clg_StPt_Sch_EZ!$C$30:$I$30,0)),"F","C")</f>
        <v>25</v>
      </c>
      <c r="L6057" s="34">
        <f>CONVERT(INDEX(DHW_StPt_Sch_EZ!$C$4:$I$27,MATCH(Schedules_8760!$C6057,DHW_StPt_Sch_EZ!$B$4:$B$27,0),MATCH(Schedules_8760!$F6057,DHW_StPt_Sch_EZ!$C$3:$I$3,0)),"F","C")</f>
        <v>53.333333333333329</v>
      </c>
      <c r="M6057" s="34">
        <f>CONVERT(INDEX(DHW_StPt_Sch_EZ!$C$31:$I$54,MATCH(Schedules_8760!$C6057,DHW_StPt_Sch_EZ!$B$31:$B$54,0),MATCH(Schedules_8760!$F6057,DHW_StPt_Sch_EZ!$C$30:$I$30,0)),"F","C")</f>
        <v>53.333333333333329</v>
      </c>
      <c r="N6057" s="12"/>
      <c r="O6057" s="12"/>
      <c r="P6057" s="12"/>
    </row>
    <row r="6058" spans="1:16" x14ac:dyDescent="0.25">
      <c r="A6058" s="35">
        <v>6057</v>
      </c>
      <c r="B6058" s="89">
        <v>253.33333333333329</v>
      </c>
      <c r="C6058" s="35">
        <f t="shared" si="470"/>
        <v>9</v>
      </c>
      <c r="D6058" s="35">
        <f t="shared" si="473"/>
        <v>253</v>
      </c>
      <c r="E6058" s="35">
        <f t="shared" si="474"/>
        <v>1</v>
      </c>
      <c r="F6058" s="35" t="str">
        <f t="shared" si="471"/>
        <v>Sunday</v>
      </c>
      <c r="G6058" s="35">
        <f t="shared" si="472"/>
        <v>9</v>
      </c>
      <c r="H6058" s="34">
        <f>CONVERT(INDEX(Htg_StPt_Sch_EZ!$C$4:$I$27,MATCH(Schedules_8760!$C6058,Htg_StPt_Sch_EZ!$B$4:$B$27,0),MATCH(Schedules_8760!$F6058,Htg_StPt_Sch_EZ!$C$3:$I$3,0)),"F","C")</f>
        <v>20.555555555555554</v>
      </c>
      <c r="I6058" s="34">
        <f>CONVERT(INDEX(Htg_StPt_Sch_EZ!$C$31:$I$54,MATCH(Schedules_8760!$C6058,Htg_StPt_Sch_EZ!$B$31:$B$54,0),MATCH(Schedules_8760!$F6058,Htg_StPt_Sch_EZ!$C$30:$I$30,0)),"F","C")</f>
        <v>19.444444444444443</v>
      </c>
      <c r="J6058" s="34">
        <f>CONVERT(INDEX(Clg_StPt_Sch_EZ!$C$4:$I$27,MATCH(Schedules_8760!$C6058,Clg_StPt_Sch_EZ!$B$4:$B$27,0),MATCH(Schedules_8760!$F6058,Clg_StPt_Sch_EZ!$C$3:$I$3,0)),"F","C")</f>
        <v>25.555555555555554</v>
      </c>
      <c r="K6058" s="34">
        <f>CONVERT(INDEX(Clg_StPt_Sch_EZ!$C$31:$I$54,MATCH(Schedules_8760!$C6058,Clg_StPt_Sch_EZ!$B$31:$B$54,0),MATCH(Schedules_8760!$F6058,Clg_StPt_Sch_EZ!$C$30:$I$30,0)),"F","C")</f>
        <v>25</v>
      </c>
      <c r="L6058" s="34">
        <f>CONVERT(INDEX(DHW_StPt_Sch_EZ!$C$4:$I$27,MATCH(Schedules_8760!$C6058,DHW_StPt_Sch_EZ!$B$4:$B$27,0),MATCH(Schedules_8760!$F6058,DHW_StPt_Sch_EZ!$C$3:$I$3,0)),"F","C")</f>
        <v>53.333333333333329</v>
      </c>
      <c r="M6058" s="34">
        <f>CONVERT(INDEX(DHW_StPt_Sch_EZ!$C$31:$I$54,MATCH(Schedules_8760!$C6058,DHW_StPt_Sch_EZ!$B$31:$B$54,0),MATCH(Schedules_8760!$F6058,DHW_StPt_Sch_EZ!$C$30:$I$30,0)),"F","C")</f>
        <v>53.333333333333329</v>
      </c>
      <c r="N6058" s="12"/>
      <c r="O6058" s="12"/>
      <c r="P6058" s="12"/>
    </row>
    <row r="6059" spans="1:16" x14ac:dyDescent="0.25">
      <c r="A6059" s="35">
        <v>6058</v>
      </c>
      <c r="B6059" s="89">
        <v>253.375</v>
      </c>
      <c r="C6059" s="35">
        <f t="shared" si="470"/>
        <v>10</v>
      </c>
      <c r="D6059" s="35">
        <f t="shared" si="473"/>
        <v>253</v>
      </c>
      <c r="E6059" s="35">
        <f t="shared" si="474"/>
        <v>1</v>
      </c>
      <c r="F6059" s="35" t="str">
        <f t="shared" si="471"/>
        <v>Sunday</v>
      </c>
      <c r="G6059" s="35">
        <f t="shared" si="472"/>
        <v>9</v>
      </c>
      <c r="H6059" s="34">
        <f>CONVERT(INDEX(Htg_StPt_Sch_EZ!$C$4:$I$27,MATCH(Schedules_8760!$C6059,Htg_StPt_Sch_EZ!$B$4:$B$27,0),MATCH(Schedules_8760!$F6059,Htg_StPt_Sch_EZ!$C$3:$I$3,0)),"F","C")</f>
        <v>20.555555555555554</v>
      </c>
      <c r="I6059" s="34">
        <f>CONVERT(INDEX(Htg_StPt_Sch_EZ!$C$31:$I$54,MATCH(Schedules_8760!$C6059,Htg_StPt_Sch_EZ!$B$31:$B$54,0),MATCH(Schedules_8760!$F6059,Htg_StPt_Sch_EZ!$C$30:$I$30,0)),"F","C")</f>
        <v>19.444444444444443</v>
      </c>
      <c r="J6059" s="34">
        <f>CONVERT(INDEX(Clg_StPt_Sch_EZ!$C$4:$I$27,MATCH(Schedules_8760!$C6059,Clg_StPt_Sch_EZ!$B$4:$B$27,0),MATCH(Schedules_8760!$F6059,Clg_StPt_Sch_EZ!$C$3:$I$3,0)),"F","C")</f>
        <v>25.555555555555554</v>
      </c>
      <c r="K6059" s="34">
        <f>CONVERT(INDEX(Clg_StPt_Sch_EZ!$C$31:$I$54,MATCH(Schedules_8760!$C6059,Clg_StPt_Sch_EZ!$B$31:$B$54,0),MATCH(Schedules_8760!$F6059,Clg_StPt_Sch_EZ!$C$30:$I$30,0)),"F","C")</f>
        <v>25</v>
      </c>
      <c r="L6059" s="34">
        <f>CONVERT(INDEX(DHW_StPt_Sch_EZ!$C$4:$I$27,MATCH(Schedules_8760!$C6059,DHW_StPt_Sch_EZ!$B$4:$B$27,0),MATCH(Schedules_8760!$F6059,DHW_StPt_Sch_EZ!$C$3:$I$3,0)),"F","C")</f>
        <v>53.333333333333329</v>
      </c>
      <c r="M6059" s="34">
        <f>CONVERT(INDEX(DHW_StPt_Sch_EZ!$C$31:$I$54,MATCH(Schedules_8760!$C6059,DHW_StPt_Sch_EZ!$B$31:$B$54,0),MATCH(Schedules_8760!$F6059,DHW_StPt_Sch_EZ!$C$30:$I$30,0)),"F","C")</f>
        <v>53.333333333333329</v>
      </c>
      <c r="N6059" s="12"/>
      <c r="O6059" s="12"/>
      <c r="P6059" s="12"/>
    </row>
    <row r="6060" spans="1:16" x14ac:dyDescent="0.25">
      <c r="A6060" s="35">
        <v>6059</v>
      </c>
      <c r="B6060" s="89">
        <v>253.41666666666671</v>
      </c>
      <c r="C6060" s="35">
        <f t="shared" si="470"/>
        <v>11</v>
      </c>
      <c r="D6060" s="35">
        <f t="shared" si="473"/>
        <v>253</v>
      </c>
      <c r="E6060" s="35">
        <f t="shared" si="474"/>
        <v>1</v>
      </c>
      <c r="F6060" s="35" t="str">
        <f t="shared" si="471"/>
        <v>Sunday</v>
      </c>
      <c r="G6060" s="35">
        <f t="shared" si="472"/>
        <v>9</v>
      </c>
      <c r="H6060" s="34">
        <f>CONVERT(INDEX(Htg_StPt_Sch_EZ!$C$4:$I$27,MATCH(Schedules_8760!$C6060,Htg_StPt_Sch_EZ!$B$4:$B$27,0),MATCH(Schedules_8760!$F6060,Htg_StPt_Sch_EZ!$C$3:$I$3,0)),"F","C")</f>
        <v>20.555555555555554</v>
      </c>
      <c r="I6060" s="34">
        <f>CONVERT(INDEX(Htg_StPt_Sch_EZ!$C$31:$I$54,MATCH(Schedules_8760!$C6060,Htg_StPt_Sch_EZ!$B$31:$B$54,0),MATCH(Schedules_8760!$F6060,Htg_StPt_Sch_EZ!$C$30:$I$30,0)),"F","C")</f>
        <v>19.444444444444443</v>
      </c>
      <c r="J6060" s="34">
        <f>CONVERT(INDEX(Clg_StPt_Sch_EZ!$C$4:$I$27,MATCH(Schedules_8760!$C6060,Clg_StPt_Sch_EZ!$B$4:$B$27,0),MATCH(Schedules_8760!$F6060,Clg_StPt_Sch_EZ!$C$3:$I$3,0)),"F","C")</f>
        <v>25.555555555555554</v>
      </c>
      <c r="K6060" s="34">
        <f>CONVERT(INDEX(Clg_StPt_Sch_EZ!$C$31:$I$54,MATCH(Schedules_8760!$C6060,Clg_StPt_Sch_EZ!$B$31:$B$54,0),MATCH(Schedules_8760!$F6060,Clg_StPt_Sch_EZ!$C$30:$I$30,0)),"F","C")</f>
        <v>25</v>
      </c>
      <c r="L6060" s="34">
        <f>CONVERT(INDEX(DHW_StPt_Sch_EZ!$C$4:$I$27,MATCH(Schedules_8760!$C6060,DHW_StPt_Sch_EZ!$B$4:$B$27,0),MATCH(Schedules_8760!$F6060,DHW_StPt_Sch_EZ!$C$3:$I$3,0)),"F","C")</f>
        <v>53.333333333333329</v>
      </c>
      <c r="M6060" s="34">
        <f>CONVERT(INDEX(DHW_StPt_Sch_EZ!$C$31:$I$54,MATCH(Schedules_8760!$C6060,DHW_StPt_Sch_EZ!$B$31:$B$54,0),MATCH(Schedules_8760!$F6060,DHW_StPt_Sch_EZ!$C$30:$I$30,0)),"F","C")</f>
        <v>53.333333333333329</v>
      </c>
      <c r="N6060" s="12"/>
      <c r="O6060" s="12"/>
      <c r="P6060" s="12"/>
    </row>
    <row r="6061" spans="1:16" x14ac:dyDescent="0.25">
      <c r="A6061" s="35">
        <v>6060</v>
      </c>
      <c r="B6061" s="89">
        <v>253.45833333333329</v>
      </c>
      <c r="C6061" s="35">
        <f t="shared" si="470"/>
        <v>12</v>
      </c>
      <c r="D6061" s="35">
        <f t="shared" si="473"/>
        <v>253</v>
      </c>
      <c r="E6061" s="35">
        <f t="shared" si="474"/>
        <v>1</v>
      </c>
      <c r="F6061" s="35" t="str">
        <f t="shared" si="471"/>
        <v>Sunday</v>
      </c>
      <c r="G6061" s="35">
        <f t="shared" si="472"/>
        <v>9</v>
      </c>
      <c r="H6061" s="34">
        <f>CONVERT(INDEX(Htg_StPt_Sch_EZ!$C$4:$I$27,MATCH(Schedules_8760!$C6061,Htg_StPt_Sch_EZ!$B$4:$B$27,0),MATCH(Schedules_8760!$F6061,Htg_StPt_Sch_EZ!$C$3:$I$3,0)),"F","C")</f>
        <v>20.555555555555554</v>
      </c>
      <c r="I6061" s="34">
        <f>CONVERT(INDEX(Htg_StPt_Sch_EZ!$C$31:$I$54,MATCH(Schedules_8760!$C6061,Htg_StPt_Sch_EZ!$B$31:$B$54,0),MATCH(Schedules_8760!$F6061,Htg_StPt_Sch_EZ!$C$30:$I$30,0)),"F","C")</f>
        <v>19.444444444444443</v>
      </c>
      <c r="J6061" s="34">
        <f>CONVERT(INDEX(Clg_StPt_Sch_EZ!$C$4:$I$27,MATCH(Schedules_8760!$C6061,Clg_StPt_Sch_EZ!$B$4:$B$27,0),MATCH(Schedules_8760!$F6061,Clg_StPt_Sch_EZ!$C$3:$I$3,0)),"F","C")</f>
        <v>25.555555555555554</v>
      </c>
      <c r="K6061" s="34">
        <f>CONVERT(INDEX(Clg_StPt_Sch_EZ!$C$31:$I$54,MATCH(Schedules_8760!$C6061,Clg_StPt_Sch_EZ!$B$31:$B$54,0),MATCH(Schedules_8760!$F6061,Clg_StPt_Sch_EZ!$C$30:$I$30,0)),"F","C")</f>
        <v>25</v>
      </c>
      <c r="L6061" s="34">
        <f>CONVERT(INDEX(DHW_StPt_Sch_EZ!$C$4:$I$27,MATCH(Schedules_8760!$C6061,DHW_StPt_Sch_EZ!$B$4:$B$27,0),MATCH(Schedules_8760!$F6061,DHW_StPt_Sch_EZ!$C$3:$I$3,0)),"F","C")</f>
        <v>53.333333333333329</v>
      </c>
      <c r="M6061" s="34">
        <f>CONVERT(INDEX(DHW_StPt_Sch_EZ!$C$31:$I$54,MATCH(Schedules_8760!$C6061,DHW_StPt_Sch_EZ!$B$31:$B$54,0),MATCH(Schedules_8760!$F6061,DHW_StPt_Sch_EZ!$C$30:$I$30,0)),"F","C")</f>
        <v>53.333333333333329</v>
      </c>
      <c r="N6061" s="12"/>
      <c r="O6061" s="12"/>
      <c r="P6061" s="12"/>
    </row>
    <row r="6062" spans="1:16" x14ac:dyDescent="0.25">
      <c r="A6062" s="35">
        <v>6061</v>
      </c>
      <c r="B6062" s="89">
        <v>253.5</v>
      </c>
      <c r="C6062" s="35">
        <f t="shared" si="470"/>
        <v>13</v>
      </c>
      <c r="D6062" s="35">
        <f t="shared" si="473"/>
        <v>253</v>
      </c>
      <c r="E6062" s="35">
        <f t="shared" si="474"/>
        <v>1</v>
      </c>
      <c r="F6062" s="35" t="str">
        <f t="shared" si="471"/>
        <v>Sunday</v>
      </c>
      <c r="G6062" s="35">
        <f t="shared" si="472"/>
        <v>9</v>
      </c>
      <c r="H6062" s="34">
        <f>CONVERT(INDEX(Htg_StPt_Sch_EZ!$C$4:$I$27,MATCH(Schedules_8760!$C6062,Htg_StPt_Sch_EZ!$B$4:$B$27,0),MATCH(Schedules_8760!$F6062,Htg_StPt_Sch_EZ!$C$3:$I$3,0)),"F","C")</f>
        <v>20.555555555555554</v>
      </c>
      <c r="I6062" s="34">
        <f>CONVERT(INDEX(Htg_StPt_Sch_EZ!$C$31:$I$54,MATCH(Schedules_8760!$C6062,Htg_StPt_Sch_EZ!$B$31:$B$54,0),MATCH(Schedules_8760!$F6062,Htg_StPt_Sch_EZ!$C$30:$I$30,0)),"F","C")</f>
        <v>19.444444444444443</v>
      </c>
      <c r="J6062" s="34">
        <f>CONVERT(INDEX(Clg_StPt_Sch_EZ!$C$4:$I$27,MATCH(Schedules_8760!$C6062,Clg_StPt_Sch_EZ!$B$4:$B$27,0),MATCH(Schedules_8760!$F6062,Clg_StPt_Sch_EZ!$C$3:$I$3,0)),"F","C")</f>
        <v>25.555555555555554</v>
      </c>
      <c r="K6062" s="34">
        <f>CONVERT(INDEX(Clg_StPt_Sch_EZ!$C$31:$I$54,MATCH(Schedules_8760!$C6062,Clg_StPt_Sch_EZ!$B$31:$B$54,0),MATCH(Schedules_8760!$F6062,Clg_StPt_Sch_EZ!$C$30:$I$30,0)),"F","C")</f>
        <v>25</v>
      </c>
      <c r="L6062" s="34">
        <f>CONVERT(INDEX(DHW_StPt_Sch_EZ!$C$4:$I$27,MATCH(Schedules_8760!$C6062,DHW_StPt_Sch_EZ!$B$4:$B$27,0),MATCH(Schedules_8760!$F6062,DHW_StPt_Sch_EZ!$C$3:$I$3,0)),"F","C")</f>
        <v>53.333333333333329</v>
      </c>
      <c r="M6062" s="34">
        <f>CONVERT(INDEX(DHW_StPt_Sch_EZ!$C$31:$I$54,MATCH(Schedules_8760!$C6062,DHW_StPt_Sch_EZ!$B$31:$B$54,0),MATCH(Schedules_8760!$F6062,DHW_StPt_Sch_EZ!$C$30:$I$30,0)),"F","C")</f>
        <v>53.333333333333329</v>
      </c>
      <c r="N6062" s="12"/>
      <c r="O6062" s="12"/>
      <c r="P6062" s="12"/>
    </row>
    <row r="6063" spans="1:16" x14ac:dyDescent="0.25">
      <c r="A6063" s="35">
        <v>6062</v>
      </c>
      <c r="B6063" s="89">
        <v>253.54166666666671</v>
      </c>
      <c r="C6063" s="35">
        <f t="shared" si="470"/>
        <v>14</v>
      </c>
      <c r="D6063" s="35">
        <f t="shared" si="473"/>
        <v>253</v>
      </c>
      <c r="E6063" s="35">
        <f t="shared" si="474"/>
        <v>1</v>
      </c>
      <c r="F6063" s="35" t="str">
        <f t="shared" si="471"/>
        <v>Sunday</v>
      </c>
      <c r="G6063" s="35">
        <f t="shared" si="472"/>
        <v>9</v>
      </c>
      <c r="H6063" s="34">
        <f>CONVERT(INDEX(Htg_StPt_Sch_EZ!$C$4:$I$27,MATCH(Schedules_8760!$C6063,Htg_StPt_Sch_EZ!$B$4:$B$27,0),MATCH(Schedules_8760!$F6063,Htg_StPt_Sch_EZ!$C$3:$I$3,0)),"F","C")</f>
        <v>20.555555555555554</v>
      </c>
      <c r="I6063" s="34">
        <f>CONVERT(INDEX(Htg_StPt_Sch_EZ!$C$31:$I$54,MATCH(Schedules_8760!$C6063,Htg_StPt_Sch_EZ!$B$31:$B$54,0),MATCH(Schedules_8760!$F6063,Htg_StPt_Sch_EZ!$C$30:$I$30,0)),"F","C")</f>
        <v>19.444444444444443</v>
      </c>
      <c r="J6063" s="34">
        <f>CONVERT(INDEX(Clg_StPt_Sch_EZ!$C$4:$I$27,MATCH(Schedules_8760!$C6063,Clg_StPt_Sch_EZ!$B$4:$B$27,0),MATCH(Schedules_8760!$F6063,Clg_StPt_Sch_EZ!$C$3:$I$3,0)),"F","C")</f>
        <v>25.555555555555554</v>
      </c>
      <c r="K6063" s="34">
        <f>CONVERT(INDEX(Clg_StPt_Sch_EZ!$C$31:$I$54,MATCH(Schedules_8760!$C6063,Clg_StPt_Sch_EZ!$B$31:$B$54,0),MATCH(Schedules_8760!$F6063,Clg_StPt_Sch_EZ!$C$30:$I$30,0)),"F","C")</f>
        <v>25</v>
      </c>
      <c r="L6063" s="34">
        <f>CONVERT(INDEX(DHW_StPt_Sch_EZ!$C$4:$I$27,MATCH(Schedules_8760!$C6063,DHW_StPt_Sch_EZ!$B$4:$B$27,0),MATCH(Schedules_8760!$F6063,DHW_StPt_Sch_EZ!$C$3:$I$3,0)),"F","C")</f>
        <v>53.333333333333329</v>
      </c>
      <c r="M6063" s="34">
        <f>CONVERT(INDEX(DHW_StPt_Sch_EZ!$C$31:$I$54,MATCH(Schedules_8760!$C6063,DHW_StPt_Sch_EZ!$B$31:$B$54,0),MATCH(Schedules_8760!$F6063,DHW_StPt_Sch_EZ!$C$30:$I$30,0)),"F","C")</f>
        <v>53.333333333333329</v>
      </c>
      <c r="N6063" s="12"/>
      <c r="O6063" s="12"/>
      <c r="P6063" s="12"/>
    </row>
    <row r="6064" spans="1:16" x14ac:dyDescent="0.25">
      <c r="A6064" s="35">
        <v>6063</v>
      </c>
      <c r="B6064" s="89">
        <v>253.58333333333329</v>
      </c>
      <c r="C6064" s="35">
        <f t="shared" si="470"/>
        <v>15</v>
      </c>
      <c r="D6064" s="35">
        <f t="shared" si="473"/>
        <v>253</v>
      </c>
      <c r="E6064" s="35">
        <f t="shared" si="474"/>
        <v>1</v>
      </c>
      <c r="F6064" s="35" t="str">
        <f t="shared" si="471"/>
        <v>Sunday</v>
      </c>
      <c r="G6064" s="35">
        <f t="shared" si="472"/>
        <v>9</v>
      </c>
      <c r="H6064" s="34">
        <f>CONVERT(INDEX(Htg_StPt_Sch_EZ!$C$4:$I$27,MATCH(Schedules_8760!$C6064,Htg_StPt_Sch_EZ!$B$4:$B$27,0),MATCH(Schedules_8760!$F6064,Htg_StPt_Sch_EZ!$C$3:$I$3,0)),"F","C")</f>
        <v>20.555555555555554</v>
      </c>
      <c r="I6064" s="34">
        <f>CONVERT(INDEX(Htg_StPt_Sch_EZ!$C$31:$I$54,MATCH(Schedules_8760!$C6064,Htg_StPt_Sch_EZ!$B$31:$B$54,0),MATCH(Schedules_8760!$F6064,Htg_StPt_Sch_EZ!$C$30:$I$30,0)),"F","C")</f>
        <v>21.111111111111111</v>
      </c>
      <c r="J6064" s="34">
        <f>CONVERT(INDEX(Clg_StPt_Sch_EZ!$C$4:$I$27,MATCH(Schedules_8760!$C6064,Clg_StPt_Sch_EZ!$B$4:$B$27,0),MATCH(Schedules_8760!$F6064,Clg_StPt_Sch_EZ!$C$3:$I$3,0)),"F","C")</f>
        <v>25.555555555555554</v>
      </c>
      <c r="K6064" s="34">
        <f>CONVERT(INDEX(Clg_StPt_Sch_EZ!$C$31:$I$54,MATCH(Schedules_8760!$C6064,Clg_StPt_Sch_EZ!$B$31:$B$54,0),MATCH(Schedules_8760!$F6064,Clg_StPt_Sch_EZ!$C$30:$I$30,0)),"F","C")</f>
        <v>25</v>
      </c>
      <c r="L6064" s="34">
        <f>CONVERT(INDEX(DHW_StPt_Sch_EZ!$C$4:$I$27,MATCH(Schedules_8760!$C6064,DHW_StPt_Sch_EZ!$B$4:$B$27,0),MATCH(Schedules_8760!$F6064,DHW_StPt_Sch_EZ!$C$3:$I$3,0)),"F","C")</f>
        <v>53.333333333333329</v>
      </c>
      <c r="M6064" s="34">
        <f>CONVERT(INDEX(DHW_StPt_Sch_EZ!$C$31:$I$54,MATCH(Schedules_8760!$C6064,DHW_StPt_Sch_EZ!$B$31:$B$54,0),MATCH(Schedules_8760!$F6064,DHW_StPt_Sch_EZ!$C$30:$I$30,0)),"F","C")</f>
        <v>53.333333333333329</v>
      </c>
      <c r="N6064" s="12"/>
      <c r="O6064" s="12"/>
      <c r="P6064" s="12"/>
    </row>
    <row r="6065" spans="1:16" x14ac:dyDescent="0.25">
      <c r="A6065" s="35">
        <v>6064</v>
      </c>
      <c r="B6065" s="89">
        <v>253.625</v>
      </c>
      <c r="C6065" s="35">
        <f t="shared" si="470"/>
        <v>16</v>
      </c>
      <c r="D6065" s="35">
        <f t="shared" si="473"/>
        <v>253</v>
      </c>
      <c r="E6065" s="35">
        <f t="shared" si="474"/>
        <v>1</v>
      </c>
      <c r="F6065" s="35" t="str">
        <f t="shared" si="471"/>
        <v>Sunday</v>
      </c>
      <c r="G6065" s="35">
        <f t="shared" si="472"/>
        <v>9</v>
      </c>
      <c r="H6065" s="34">
        <f>CONVERT(INDEX(Htg_StPt_Sch_EZ!$C$4:$I$27,MATCH(Schedules_8760!$C6065,Htg_StPt_Sch_EZ!$B$4:$B$27,0),MATCH(Schedules_8760!$F6065,Htg_StPt_Sch_EZ!$C$3:$I$3,0)),"F","C")</f>
        <v>20.555555555555554</v>
      </c>
      <c r="I6065" s="34">
        <f>CONVERT(INDEX(Htg_StPt_Sch_EZ!$C$31:$I$54,MATCH(Schedules_8760!$C6065,Htg_StPt_Sch_EZ!$B$31:$B$54,0),MATCH(Schedules_8760!$F6065,Htg_StPt_Sch_EZ!$C$30:$I$30,0)),"F","C")</f>
        <v>21.111111111111111</v>
      </c>
      <c r="J6065" s="34">
        <f>CONVERT(INDEX(Clg_StPt_Sch_EZ!$C$4:$I$27,MATCH(Schedules_8760!$C6065,Clg_StPt_Sch_EZ!$B$4:$B$27,0),MATCH(Schedules_8760!$F6065,Clg_StPt_Sch_EZ!$C$3:$I$3,0)),"F","C")</f>
        <v>25.555555555555554</v>
      </c>
      <c r="K6065" s="34">
        <f>CONVERT(INDEX(Clg_StPt_Sch_EZ!$C$31:$I$54,MATCH(Schedules_8760!$C6065,Clg_StPt_Sch_EZ!$B$31:$B$54,0),MATCH(Schedules_8760!$F6065,Clg_StPt_Sch_EZ!$C$30:$I$30,0)),"F","C")</f>
        <v>25</v>
      </c>
      <c r="L6065" s="34">
        <f>CONVERT(INDEX(DHW_StPt_Sch_EZ!$C$4:$I$27,MATCH(Schedules_8760!$C6065,DHW_StPt_Sch_EZ!$B$4:$B$27,0),MATCH(Schedules_8760!$F6065,DHW_StPt_Sch_EZ!$C$3:$I$3,0)),"F","C")</f>
        <v>53.333333333333329</v>
      </c>
      <c r="M6065" s="34">
        <f>CONVERT(INDEX(DHW_StPt_Sch_EZ!$C$31:$I$54,MATCH(Schedules_8760!$C6065,DHW_StPt_Sch_EZ!$B$31:$B$54,0),MATCH(Schedules_8760!$F6065,DHW_StPt_Sch_EZ!$C$30:$I$30,0)),"F","C")</f>
        <v>53.333333333333329</v>
      </c>
      <c r="N6065" s="12"/>
      <c r="O6065" s="12"/>
      <c r="P6065" s="12"/>
    </row>
    <row r="6066" spans="1:16" x14ac:dyDescent="0.25">
      <c r="A6066" s="35">
        <v>6065</v>
      </c>
      <c r="B6066" s="89">
        <v>253.66666666666671</v>
      </c>
      <c r="C6066" s="35">
        <f t="shared" si="470"/>
        <v>17</v>
      </c>
      <c r="D6066" s="35">
        <f t="shared" si="473"/>
        <v>253</v>
      </c>
      <c r="E6066" s="35">
        <f t="shared" si="474"/>
        <v>1</v>
      </c>
      <c r="F6066" s="35" t="str">
        <f t="shared" si="471"/>
        <v>Sunday</v>
      </c>
      <c r="G6066" s="35">
        <f t="shared" si="472"/>
        <v>9</v>
      </c>
      <c r="H6066" s="34">
        <f>CONVERT(INDEX(Htg_StPt_Sch_EZ!$C$4:$I$27,MATCH(Schedules_8760!$C6066,Htg_StPt_Sch_EZ!$B$4:$B$27,0),MATCH(Schedules_8760!$F6066,Htg_StPt_Sch_EZ!$C$3:$I$3,0)),"F","C")</f>
        <v>20.555555555555554</v>
      </c>
      <c r="I6066" s="34">
        <f>CONVERT(INDEX(Htg_StPt_Sch_EZ!$C$31:$I$54,MATCH(Schedules_8760!$C6066,Htg_StPt_Sch_EZ!$B$31:$B$54,0),MATCH(Schedules_8760!$F6066,Htg_StPt_Sch_EZ!$C$30:$I$30,0)),"F","C")</f>
        <v>17.777777777777779</v>
      </c>
      <c r="J6066" s="34">
        <f>CONVERT(INDEX(Clg_StPt_Sch_EZ!$C$4:$I$27,MATCH(Schedules_8760!$C6066,Clg_StPt_Sch_EZ!$B$4:$B$27,0),MATCH(Schedules_8760!$F6066,Clg_StPt_Sch_EZ!$C$3:$I$3,0)),"F","C")</f>
        <v>25.555555555555554</v>
      </c>
      <c r="K6066" s="34">
        <f>CONVERT(INDEX(Clg_StPt_Sch_EZ!$C$31:$I$54,MATCH(Schedules_8760!$C6066,Clg_StPt_Sch_EZ!$B$31:$B$54,0),MATCH(Schedules_8760!$F6066,Clg_StPt_Sch_EZ!$C$30:$I$30,0)),"F","C")</f>
        <v>25</v>
      </c>
      <c r="L6066" s="34">
        <f>CONVERT(INDEX(DHW_StPt_Sch_EZ!$C$4:$I$27,MATCH(Schedules_8760!$C6066,DHW_StPt_Sch_EZ!$B$4:$B$27,0),MATCH(Schedules_8760!$F6066,DHW_StPt_Sch_EZ!$C$3:$I$3,0)),"F","C")</f>
        <v>53.333333333333329</v>
      </c>
      <c r="M6066" s="34">
        <f>CONVERT(INDEX(DHW_StPt_Sch_EZ!$C$31:$I$54,MATCH(Schedules_8760!$C6066,DHW_StPt_Sch_EZ!$B$31:$B$54,0),MATCH(Schedules_8760!$F6066,DHW_StPt_Sch_EZ!$C$30:$I$30,0)),"F","C")</f>
        <v>53.333333333333329</v>
      </c>
      <c r="N6066" s="12"/>
      <c r="O6066" s="12"/>
      <c r="P6066" s="12"/>
    </row>
    <row r="6067" spans="1:16" x14ac:dyDescent="0.25">
      <c r="A6067" s="35">
        <v>6066</v>
      </c>
      <c r="B6067" s="89">
        <v>253.70833333333329</v>
      </c>
      <c r="C6067" s="35">
        <f t="shared" si="470"/>
        <v>18</v>
      </c>
      <c r="D6067" s="35">
        <f t="shared" si="473"/>
        <v>253</v>
      </c>
      <c r="E6067" s="35">
        <f t="shared" si="474"/>
        <v>1</v>
      </c>
      <c r="F6067" s="35" t="str">
        <f t="shared" si="471"/>
        <v>Sunday</v>
      </c>
      <c r="G6067" s="35">
        <f t="shared" si="472"/>
        <v>9</v>
      </c>
      <c r="H6067" s="34">
        <f>CONVERT(INDEX(Htg_StPt_Sch_EZ!$C$4:$I$27,MATCH(Schedules_8760!$C6067,Htg_StPt_Sch_EZ!$B$4:$B$27,0),MATCH(Schedules_8760!$F6067,Htg_StPt_Sch_EZ!$C$3:$I$3,0)),"F","C")</f>
        <v>20.555555555555554</v>
      </c>
      <c r="I6067" s="34">
        <f>CONVERT(INDEX(Htg_StPt_Sch_EZ!$C$31:$I$54,MATCH(Schedules_8760!$C6067,Htg_StPt_Sch_EZ!$B$31:$B$54,0),MATCH(Schedules_8760!$F6067,Htg_StPt_Sch_EZ!$C$30:$I$30,0)),"F","C")</f>
        <v>17.777777777777779</v>
      </c>
      <c r="J6067" s="34">
        <f>CONVERT(INDEX(Clg_StPt_Sch_EZ!$C$4:$I$27,MATCH(Schedules_8760!$C6067,Clg_StPt_Sch_EZ!$B$4:$B$27,0),MATCH(Schedules_8760!$F6067,Clg_StPt_Sch_EZ!$C$3:$I$3,0)),"F","C")</f>
        <v>25.555555555555554</v>
      </c>
      <c r="K6067" s="34">
        <f>CONVERT(INDEX(Clg_StPt_Sch_EZ!$C$31:$I$54,MATCH(Schedules_8760!$C6067,Clg_StPt_Sch_EZ!$B$31:$B$54,0),MATCH(Schedules_8760!$F6067,Clg_StPt_Sch_EZ!$C$30:$I$30,0)),"F","C")</f>
        <v>28.333333333333332</v>
      </c>
      <c r="L6067" s="34">
        <f>CONVERT(INDEX(DHW_StPt_Sch_EZ!$C$4:$I$27,MATCH(Schedules_8760!$C6067,DHW_StPt_Sch_EZ!$B$4:$B$27,0),MATCH(Schedules_8760!$F6067,DHW_StPt_Sch_EZ!$C$3:$I$3,0)),"F","C")</f>
        <v>53.333333333333329</v>
      </c>
      <c r="M6067" s="34">
        <f>CONVERT(INDEX(DHW_StPt_Sch_EZ!$C$31:$I$54,MATCH(Schedules_8760!$C6067,DHW_StPt_Sch_EZ!$B$31:$B$54,0),MATCH(Schedules_8760!$F6067,DHW_StPt_Sch_EZ!$C$30:$I$30,0)),"F","C")</f>
        <v>53.333333333333329</v>
      </c>
      <c r="N6067" s="12"/>
      <c r="O6067" s="12"/>
      <c r="P6067" s="12"/>
    </row>
    <row r="6068" spans="1:16" x14ac:dyDescent="0.25">
      <c r="A6068" s="35">
        <v>6067</v>
      </c>
      <c r="B6068" s="89">
        <v>253.75</v>
      </c>
      <c r="C6068" s="35">
        <f t="shared" si="470"/>
        <v>19</v>
      </c>
      <c r="D6068" s="35">
        <f t="shared" si="473"/>
        <v>253</v>
      </c>
      <c r="E6068" s="35">
        <f t="shared" si="474"/>
        <v>1</v>
      </c>
      <c r="F6068" s="35" t="str">
        <f t="shared" si="471"/>
        <v>Sunday</v>
      </c>
      <c r="G6068" s="35">
        <f t="shared" si="472"/>
        <v>9</v>
      </c>
      <c r="H6068" s="34">
        <f>CONVERT(INDEX(Htg_StPt_Sch_EZ!$C$4:$I$27,MATCH(Schedules_8760!$C6068,Htg_StPt_Sch_EZ!$B$4:$B$27,0),MATCH(Schedules_8760!$F6068,Htg_StPt_Sch_EZ!$C$3:$I$3,0)),"F","C")</f>
        <v>20.555555555555554</v>
      </c>
      <c r="I6068" s="34">
        <f>CONVERT(INDEX(Htg_StPt_Sch_EZ!$C$31:$I$54,MATCH(Schedules_8760!$C6068,Htg_StPt_Sch_EZ!$B$31:$B$54,0),MATCH(Schedules_8760!$F6068,Htg_StPt_Sch_EZ!$C$30:$I$30,0)),"F","C")</f>
        <v>18.333333333333332</v>
      </c>
      <c r="J6068" s="34">
        <f>CONVERT(INDEX(Clg_StPt_Sch_EZ!$C$4:$I$27,MATCH(Schedules_8760!$C6068,Clg_StPt_Sch_EZ!$B$4:$B$27,0),MATCH(Schedules_8760!$F6068,Clg_StPt_Sch_EZ!$C$3:$I$3,0)),"F","C")</f>
        <v>25.555555555555554</v>
      </c>
      <c r="K6068" s="34">
        <f>CONVERT(INDEX(Clg_StPt_Sch_EZ!$C$31:$I$54,MATCH(Schedules_8760!$C6068,Clg_StPt_Sch_EZ!$B$31:$B$54,0),MATCH(Schedules_8760!$F6068,Clg_StPt_Sch_EZ!$C$30:$I$30,0)),"F","C")</f>
        <v>28.333333333333332</v>
      </c>
      <c r="L6068" s="34">
        <f>CONVERT(INDEX(DHW_StPt_Sch_EZ!$C$4:$I$27,MATCH(Schedules_8760!$C6068,DHW_StPt_Sch_EZ!$B$4:$B$27,0),MATCH(Schedules_8760!$F6068,DHW_StPt_Sch_EZ!$C$3:$I$3,0)),"F","C")</f>
        <v>53.333333333333329</v>
      </c>
      <c r="M6068" s="34">
        <f>CONVERT(INDEX(DHW_StPt_Sch_EZ!$C$31:$I$54,MATCH(Schedules_8760!$C6068,DHW_StPt_Sch_EZ!$B$31:$B$54,0),MATCH(Schedules_8760!$F6068,DHW_StPt_Sch_EZ!$C$30:$I$30,0)),"F","C")</f>
        <v>53.333333333333329</v>
      </c>
      <c r="N6068" s="12"/>
      <c r="O6068" s="12"/>
      <c r="P6068" s="12"/>
    </row>
    <row r="6069" spans="1:16" x14ac:dyDescent="0.25">
      <c r="A6069" s="35">
        <v>6068</v>
      </c>
      <c r="B6069" s="89">
        <v>253.79166666666671</v>
      </c>
      <c r="C6069" s="35">
        <f t="shared" si="470"/>
        <v>20</v>
      </c>
      <c r="D6069" s="35">
        <f t="shared" si="473"/>
        <v>253</v>
      </c>
      <c r="E6069" s="35">
        <f t="shared" si="474"/>
        <v>1</v>
      </c>
      <c r="F6069" s="35" t="str">
        <f t="shared" si="471"/>
        <v>Sunday</v>
      </c>
      <c r="G6069" s="35">
        <f t="shared" si="472"/>
        <v>9</v>
      </c>
      <c r="H6069" s="34">
        <f>CONVERT(INDEX(Htg_StPt_Sch_EZ!$C$4:$I$27,MATCH(Schedules_8760!$C6069,Htg_StPt_Sch_EZ!$B$4:$B$27,0),MATCH(Schedules_8760!$F6069,Htg_StPt_Sch_EZ!$C$3:$I$3,0)),"F","C")</f>
        <v>20.555555555555554</v>
      </c>
      <c r="I6069" s="34">
        <f>CONVERT(INDEX(Htg_StPt_Sch_EZ!$C$31:$I$54,MATCH(Schedules_8760!$C6069,Htg_StPt_Sch_EZ!$B$31:$B$54,0),MATCH(Schedules_8760!$F6069,Htg_StPt_Sch_EZ!$C$30:$I$30,0)),"F","C")</f>
        <v>18.888888888888889</v>
      </c>
      <c r="J6069" s="34">
        <f>CONVERT(INDEX(Clg_StPt_Sch_EZ!$C$4:$I$27,MATCH(Schedules_8760!$C6069,Clg_StPt_Sch_EZ!$B$4:$B$27,0),MATCH(Schedules_8760!$F6069,Clg_StPt_Sch_EZ!$C$3:$I$3,0)),"F","C")</f>
        <v>25.555555555555554</v>
      </c>
      <c r="K6069" s="34">
        <f>CONVERT(INDEX(Clg_StPt_Sch_EZ!$C$31:$I$54,MATCH(Schedules_8760!$C6069,Clg_StPt_Sch_EZ!$B$31:$B$54,0),MATCH(Schedules_8760!$F6069,Clg_StPt_Sch_EZ!$C$30:$I$30,0)),"F","C")</f>
        <v>28.333333333333332</v>
      </c>
      <c r="L6069" s="34">
        <f>CONVERT(INDEX(DHW_StPt_Sch_EZ!$C$4:$I$27,MATCH(Schedules_8760!$C6069,DHW_StPt_Sch_EZ!$B$4:$B$27,0),MATCH(Schedules_8760!$F6069,DHW_StPt_Sch_EZ!$C$3:$I$3,0)),"F","C")</f>
        <v>53.333333333333329</v>
      </c>
      <c r="M6069" s="34">
        <f>CONVERT(INDEX(DHW_StPt_Sch_EZ!$C$31:$I$54,MATCH(Schedules_8760!$C6069,DHW_StPt_Sch_EZ!$B$31:$B$54,0),MATCH(Schedules_8760!$F6069,DHW_StPt_Sch_EZ!$C$30:$I$30,0)),"F","C")</f>
        <v>53.333333333333329</v>
      </c>
      <c r="N6069" s="12"/>
      <c r="O6069" s="12"/>
      <c r="P6069" s="12"/>
    </row>
    <row r="6070" spans="1:16" x14ac:dyDescent="0.25">
      <c r="A6070" s="35">
        <v>6069</v>
      </c>
      <c r="B6070" s="89">
        <v>253.83333333333329</v>
      </c>
      <c r="C6070" s="35">
        <f t="shared" si="470"/>
        <v>21</v>
      </c>
      <c r="D6070" s="35">
        <f t="shared" si="473"/>
        <v>253</v>
      </c>
      <c r="E6070" s="35">
        <f t="shared" si="474"/>
        <v>1</v>
      </c>
      <c r="F6070" s="35" t="str">
        <f t="shared" si="471"/>
        <v>Sunday</v>
      </c>
      <c r="G6070" s="35">
        <f t="shared" si="472"/>
        <v>9</v>
      </c>
      <c r="H6070" s="34">
        <f>CONVERT(INDEX(Htg_StPt_Sch_EZ!$C$4:$I$27,MATCH(Schedules_8760!$C6070,Htg_StPt_Sch_EZ!$B$4:$B$27,0),MATCH(Schedules_8760!$F6070,Htg_StPt_Sch_EZ!$C$3:$I$3,0)),"F","C")</f>
        <v>20.555555555555554</v>
      </c>
      <c r="I6070" s="34">
        <f>CONVERT(INDEX(Htg_StPt_Sch_EZ!$C$31:$I$54,MATCH(Schedules_8760!$C6070,Htg_StPt_Sch_EZ!$B$31:$B$54,0),MATCH(Schedules_8760!$F6070,Htg_StPt_Sch_EZ!$C$30:$I$30,0)),"F","C")</f>
        <v>19.444444444444443</v>
      </c>
      <c r="J6070" s="34">
        <f>CONVERT(INDEX(Clg_StPt_Sch_EZ!$C$4:$I$27,MATCH(Schedules_8760!$C6070,Clg_StPt_Sch_EZ!$B$4:$B$27,0),MATCH(Schedules_8760!$F6070,Clg_StPt_Sch_EZ!$C$3:$I$3,0)),"F","C")</f>
        <v>25.555555555555554</v>
      </c>
      <c r="K6070" s="34">
        <f>CONVERT(INDEX(Clg_StPt_Sch_EZ!$C$31:$I$54,MATCH(Schedules_8760!$C6070,Clg_StPt_Sch_EZ!$B$31:$B$54,0),MATCH(Schedules_8760!$F6070,Clg_StPt_Sch_EZ!$C$30:$I$30,0)),"F","C")</f>
        <v>28.333333333333332</v>
      </c>
      <c r="L6070" s="34">
        <f>CONVERT(INDEX(DHW_StPt_Sch_EZ!$C$4:$I$27,MATCH(Schedules_8760!$C6070,DHW_StPt_Sch_EZ!$B$4:$B$27,0),MATCH(Schedules_8760!$F6070,DHW_StPt_Sch_EZ!$C$3:$I$3,0)),"F","C")</f>
        <v>53.333333333333329</v>
      </c>
      <c r="M6070" s="34">
        <f>CONVERT(INDEX(DHW_StPt_Sch_EZ!$C$31:$I$54,MATCH(Schedules_8760!$C6070,DHW_StPt_Sch_EZ!$B$31:$B$54,0),MATCH(Schedules_8760!$F6070,DHW_StPt_Sch_EZ!$C$30:$I$30,0)),"F","C")</f>
        <v>53.333333333333329</v>
      </c>
      <c r="N6070" s="12"/>
      <c r="O6070" s="12"/>
      <c r="P6070" s="12"/>
    </row>
    <row r="6071" spans="1:16" x14ac:dyDescent="0.25">
      <c r="A6071" s="35">
        <v>6070</v>
      </c>
      <c r="B6071" s="89">
        <v>253.875</v>
      </c>
      <c r="C6071" s="35">
        <f t="shared" si="470"/>
        <v>22</v>
      </c>
      <c r="D6071" s="35">
        <f t="shared" si="473"/>
        <v>253</v>
      </c>
      <c r="E6071" s="35">
        <f t="shared" si="474"/>
        <v>1</v>
      </c>
      <c r="F6071" s="35" t="str">
        <f t="shared" si="471"/>
        <v>Sunday</v>
      </c>
      <c r="G6071" s="35">
        <f t="shared" si="472"/>
        <v>9</v>
      </c>
      <c r="H6071" s="34">
        <f>CONVERT(INDEX(Htg_StPt_Sch_EZ!$C$4:$I$27,MATCH(Schedules_8760!$C6071,Htg_StPt_Sch_EZ!$B$4:$B$27,0),MATCH(Schedules_8760!$F6071,Htg_StPt_Sch_EZ!$C$3:$I$3,0)),"F","C")</f>
        <v>20.555555555555554</v>
      </c>
      <c r="I6071" s="34">
        <f>CONVERT(INDEX(Htg_StPt_Sch_EZ!$C$31:$I$54,MATCH(Schedules_8760!$C6071,Htg_StPt_Sch_EZ!$B$31:$B$54,0),MATCH(Schedules_8760!$F6071,Htg_StPt_Sch_EZ!$C$30:$I$30,0)),"F","C")</f>
        <v>19.444444444444443</v>
      </c>
      <c r="J6071" s="34">
        <f>CONVERT(INDEX(Clg_StPt_Sch_EZ!$C$4:$I$27,MATCH(Schedules_8760!$C6071,Clg_StPt_Sch_EZ!$B$4:$B$27,0),MATCH(Schedules_8760!$F6071,Clg_StPt_Sch_EZ!$C$3:$I$3,0)),"F","C")</f>
        <v>25.555555555555554</v>
      </c>
      <c r="K6071" s="34">
        <f>CONVERT(INDEX(Clg_StPt_Sch_EZ!$C$31:$I$54,MATCH(Schedules_8760!$C6071,Clg_StPt_Sch_EZ!$B$31:$B$54,0),MATCH(Schedules_8760!$F6071,Clg_StPt_Sch_EZ!$C$30:$I$30,0)),"F","C")</f>
        <v>28.333333333333332</v>
      </c>
      <c r="L6071" s="34">
        <f>CONVERT(INDEX(DHW_StPt_Sch_EZ!$C$4:$I$27,MATCH(Schedules_8760!$C6071,DHW_StPt_Sch_EZ!$B$4:$B$27,0),MATCH(Schedules_8760!$F6071,DHW_StPt_Sch_EZ!$C$3:$I$3,0)),"F","C")</f>
        <v>53.333333333333329</v>
      </c>
      <c r="M6071" s="34">
        <f>CONVERT(INDEX(DHW_StPt_Sch_EZ!$C$31:$I$54,MATCH(Schedules_8760!$C6071,DHW_StPt_Sch_EZ!$B$31:$B$54,0),MATCH(Schedules_8760!$F6071,DHW_StPt_Sch_EZ!$C$30:$I$30,0)),"F","C")</f>
        <v>53.333333333333329</v>
      </c>
      <c r="N6071" s="12"/>
      <c r="O6071" s="12"/>
      <c r="P6071" s="12"/>
    </row>
    <row r="6072" spans="1:16" x14ac:dyDescent="0.25">
      <c r="A6072" s="35">
        <v>6071</v>
      </c>
      <c r="B6072" s="89">
        <v>253.91666666666671</v>
      </c>
      <c r="C6072" s="35">
        <f t="shared" si="470"/>
        <v>23</v>
      </c>
      <c r="D6072" s="35">
        <f t="shared" si="473"/>
        <v>253</v>
      </c>
      <c r="E6072" s="35">
        <f t="shared" si="474"/>
        <v>1</v>
      </c>
      <c r="F6072" s="35" t="str">
        <f t="shared" si="471"/>
        <v>Sunday</v>
      </c>
      <c r="G6072" s="35">
        <f t="shared" si="472"/>
        <v>9</v>
      </c>
      <c r="H6072" s="34">
        <f>CONVERT(INDEX(Htg_StPt_Sch_EZ!$C$4:$I$27,MATCH(Schedules_8760!$C6072,Htg_StPt_Sch_EZ!$B$4:$B$27,0),MATCH(Schedules_8760!$F6072,Htg_StPt_Sch_EZ!$C$3:$I$3,0)),"F","C")</f>
        <v>20.555555555555554</v>
      </c>
      <c r="I6072" s="34">
        <f>CONVERT(INDEX(Htg_StPt_Sch_EZ!$C$31:$I$54,MATCH(Schedules_8760!$C6072,Htg_StPt_Sch_EZ!$B$31:$B$54,0),MATCH(Schedules_8760!$F6072,Htg_StPt_Sch_EZ!$C$30:$I$30,0)),"F","C")</f>
        <v>19.444444444444443</v>
      </c>
      <c r="J6072" s="34">
        <f>CONVERT(INDEX(Clg_StPt_Sch_EZ!$C$4:$I$27,MATCH(Schedules_8760!$C6072,Clg_StPt_Sch_EZ!$B$4:$B$27,0),MATCH(Schedules_8760!$F6072,Clg_StPt_Sch_EZ!$C$3:$I$3,0)),"F","C")</f>
        <v>25.555555555555554</v>
      </c>
      <c r="K6072" s="34">
        <f>CONVERT(INDEX(Clg_StPt_Sch_EZ!$C$31:$I$54,MATCH(Schedules_8760!$C6072,Clg_StPt_Sch_EZ!$B$31:$B$54,0),MATCH(Schedules_8760!$F6072,Clg_StPt_Sch_EZ!$C$30:$I$30,0)),"F","C")</f>
        <v>28.333333333333332</v>
      </c>
      <c r="L6072" s="34">
        <f>CONVERT(INDEX(DHW_StPt_Sch_EZ!$C$4:$I$27,MATCH(Schedules_8760!$C6072,DHW_StPt_Sch_EZ!$B$4:$B$27,0),MATCH(Schedules_8760!$F6072,DHW_StPt_Sch_EZ!$C$3:$I$3,0)),"F","C")</f>
        <v>53.333333333333329</v>
      </c>
      <c r="M6072" s="34">
        <f>CONVERT(INDEX(DHW_StPt_Sch_EZ!$C$31:$I$54,MATCH(Schedules_8760!$C6072,DHW_StPt_Sch_EZ!$B$31:$B$54,0),MATCH(Schedules_8760!$F6072,DHW_StPt_Sch_EZ!$C$30:$I$30,0)),"F","C")</f>
        <v>53.333333333333329</v>
      </c>
      <c r="N6072" s="12"/>
      <c r="O6072" s="12"/>
      <c r="P6072" s="12"/>
    </row>
    <row r="6073" spans="1:16" x14ac:dyDescent="0.25">
      <c r="A6073" s="35">
        <v>6072</v>
      </c>
      <c r="B6073" s="89">
        <v>253.95833333333329</v>
      </c>
      <c r="C6073" s="35">
        <f t="shared" si="470"/>
        <v>24</v>
      </c>
      <c r="D6073" s="35">
        <f t="shared" si="473"/>
        <v>253</v>
      </c>
      <c r="E6073" s="35">
        <f t="shared" si="474"/>
        <v>1</v>
      </c>
      <c r="F6073" s="35" t="str">
        <f t="shared" si="471"/>
        <v>Sunday</v>
      </c>
      <c r="G6073" s="35">
        <f t="shared" si="472"/>
        <v>9</v>
      </c>
      <c r="H6073" s="34">
        <f>CONVERT(INDEX(Htg_StPt_Sch_EZ!$C$4:$I$27,MATCH(Schedules_8760!$C6073,Htg_StPt_Sch_EZ!$B$4:$B$27,0),MATCH(Schedules_8760!$F6073,Htg_StPt_Sch_EZ!$C$3:$I$3,0)),"F","C")</f>
        <v>20.555555555555554</v>
      </c>
      <c r="I6073" s="34">
        <f>CONVERT(INDEX(Htg_StPt_Sch_EZ!$C$31:$I$54,MATCH(Schedules_8760!$C6073,Htg_StPt_Sch_EZ!$B$31:$B$54,0),MATCH(Schedules_8760!$F6073,Htg_StPt_Sch_EZ!$C$30:$I$30,0)),"F","C")</f>
        <v>19.444444444444443</v>
      </c>
      <c r="J6073" s="34">
        <f>CONVERT(INDEX(Clg_StPt_Sch_EZ!$C$4:$I$27,MATCH(Schedules_8760!$C6073,Clg_StPt_Sch_EZ!$B$4:$B$27,0),MATCH(Schedules_8760!$F6073,Clg_StPt_Sch_EZ!$C$3:$I$3,0)),"F","C")</f>
        <v>25.555555555555554</v>
      </c>
      <c r="K6073" s="34">
        <f>CONVERT(INDEX(Clg_StPt_Sch_EZ!$C$31:$I$54,MATCH(Schedules_8760!$C6073,Clg_StPt_Sch_EZ!$B$31:$B$54,0),MATCH(Schedules_8760!$F6073,Clg_StPt_Sch_EZ!$C$30:$I$30,0)),"F","C")</f>
        <v>28.333333333333332</v>
      </c>
      <c r="L6073" s="34">
        <f>CONVERT(INDEX(DHW_StPt_Sch_EZ!$C$4:$I$27,MATCH(Schedules_8760!$C6073,DHW_StPt_Sch_EZ!$B$4:$B$27,0),MATCH(Schedules_8760!$F6073,DHW_StPt_Sch_EZ!$C$3:$I$3,0)),"F","C")</f>
        <v>53.333333333333329</v>
      </c>
      <c r="M6073" s="34">
        <f>CONVERT(INDEX(DHW_StPt_Sch_EZ!$C$31:$I$54,MATCH(Schedules_8760!$C6073,DHW_StPt_Sch_EZ!$B$31:$B$54,0),MATCH(Schedules_8760!$F6073,DHW_StPt_Sch_EZ!$C$30:$I$30,0)),"F","C")</f>
        <v>53.333333333333329</v>
      </c>
      <c r="N6073" s="12"/>
      <c r="O6073" s="12"/>
      <c r="P6073" s="12"/>
    </row>
    <row r="6074" spans="1:16" x14ac:dyDescent="0.25">
      <c r="A6074" s="35">
        <v>6073</v>
      </c>
      <c r="B6074" s="89">
        <v>254</v>
      </c>
      <c r="C6074" s="35">
        <f t="shared" si="470"/>
        <v>1</v>
      </c>
      <c r="D6074" s="35">
        <f t="shared" si="473"/>
        <v>254</v>
      </c>
      <c r="E6074" s="35">
        <f t="shared" si="474"/>
        <v>2</v>
      </c>
      <c r="F6074" s="35" t="str">
        <f t="shared" si="471"/>
        <v>Monday</v>
      </c>
      <c r="G6074" s="35">
        <f t="shared" si="472"/>
        <v>9</v>
      </c>
      <c r="H6074" s="34">
        <f>CONVERT(INDEX(Htg_StPt_Sch_EZ!$C$4:$I$27,MATCH(Schedules_8760!$C6074,Htg_StPt_Sch_EZ!$B$4:$B$27,0),MATCH(Schedules_8760!$F6074,Htg_StPt_Sch_EZ!$C$3:$I$3,0)),"F","C")</f>
        <v>20.555555555555554</v>
      </c>
      <c r="I6074" s="34">
        <f>CONVERT(INDEX(Htg_StPt_Sch_EZ!$C$31:$I$54,MATCH(Schedules_8760!$C6074,Htg_StPt_Sch_EZ!$B$31:$B$54,0),MATCH(Schedules_8760!$F6074,Htg_StPt_Sch_EZ!$C$30:$I$30,0)),"F","C")</f>
        <v>19.444444444444443</v>
      </c>
      <c r="J6074" s="34">
        <f>CONVERT(INDEX(Clg_StPt_Sch_EZ!$C$4:$I$27,MATCH(Schedules_8760!$C6074,Clg_StPt_Sch_EZ!$B$4:$B$27,0),MATCH(Schedules_8760!$F6074,Clg_StPt_Sch_EZ!$C$3:$I$3,0)),"F","C")</f>
        <v>25.555555555555554</v>
      </c>
      <c r="K6074" s="34">
        <f>CONVERT(INDEX(Clg_StPt_Sch_EZ!$C$31:$I$54,MATCH(Schedules_8760!$C6074,Clg_StPt_Sch_EZ!$B$31:$B$54,0),MATCH(Schedules_8760!$F6074,Clg_StPt_Sch_EZ!$C$30:$I$30,0)),"F","C")</f>
        <v>28.333333333333332</v>
      </c>
      <c r="L6074" s="34">
        <f>CONVERT(INDEX(DHW_StPt_Sch_EZ!$C$4:$I$27,MATCH(Schedules_8760!$C6074,DHW_StPt_Sch_EZ!$B$4:$B$27,0),MATCH(Schedules_8760!$F6074,DHW_StPt_Sch_EZ!$C$3:$I$3,0)),"F","C")</f>
        <v>53.333333333333329</v>
      </c>
      <c r="M6074" s="34">
        <f>CONVERT(INDEX(DHW_StPt_Sch_EZ!$C$31:$I$54,MATCH(Schedules_8760!$C6074,DHW_StPt_Sch_EZ!$B$31:$B$54,0),MATCH(Schedules_8760!$F6074,DHW_StPt_Sch_EZ!$C$30:$I$30,0)),"F","C")</f>
        <v>53.333333333333329</v>
      </c>
      <c r="N6074" s="12"/>
      <c r="O6074" s="12"/>
      <c r="P6074" s="12"/>
    </row>
    <row r="6075" spans="1:16" x14ac:dyDescent="0.25">
      <c r="A6075" s="35">
        <v>6074</v>
      </c>
      <c r="B6075" s="89">
        <v>254.04166666666671</v>
      </c>
      <c r="C6075" s="35">
        <f t="shared" si="470"/>
        <v>2</v>
      </c>
      <c r="D6075" s="35">
        <f t="shared" si="473"/>
        <v>254</v>
      </c>
      <c r="E6075" s="35">
        <f t="shared" si="474"/>
        <v>2</v>
      </c>
      <c r="F6075" s="35" t="str">
        <f t="shared" si="471"/>
        <v>Monday</v>
      </c>
      <c r="G6075" s="35">
        <f t="shared" si="472"/>
        <v>9</v>
      </c>
      <c r="H6075" s="34">
        <f>CONVERT(INDEX(Htg_StPt_Sch_EZ!$C$4:$I$27,MATCH(Schedules_8760!$C6075,Htg_StPt_Sch_EZ!$B$4:$B$27,0),MATCH(Schedules_8760!$F6075,Htg_StPt_Sch_EZ!$C$3:$I$3,0)),"F","C")</f>
        <v>20.555555555555554</v>
      </c>
      <c r="I6075" s="34">
        <f>CONVERT(INDEX(Htg_StPt_Sch_EZ!$C$31:$I$54,MATCH(Schedules_8760!$C6075,Htg_StPt_Sch_EZ!$B$31:$B$54,0),MATCH(Schedules_8760!$F6075,Htg_StPt_Sch_EZ!$C$30:$I$30,0)),"F","C")</f>
        <v>19.444444444444443</v>
      </c>
      <c r="J6075" s="34">
        <f>CONVERT(INDEX(Clg_StPt_Sch_EZ!$C$4:$I$27,MATCH(Schedules_8760!$C6075,Clg_StPt_Sch_EZ!$B$4:$B$27,0),MATCH(Schedules_8760!$F6075,Clg_StPt_Sch_EZ!$C$3:$I$3,0)),"F","C")</f>
        <v>25.555555555555554</v>
      </c>
      <c r="K6075" s="34">
        <f>CONVERT(INDEX(Clg_StPt_Sch_EZ!$C$31:$I$54,MATCH(Schedules_8760!$C6075,Clg_StPt_Sch_EZ!$B$31:$B$54,0),MATCH(Schedules_8760!$F6075,Clg_StPt_Sch_EZ!$C$30:$I$30,0)),"F","C")</f>
        <v>28.333333333333332</v>
      </c>
      <c r="L6075" s="34">
        <f>CONVERT(INDEX(DHW_StPt_Sch_EZ!$C$4:$I$27,MATCH(Schedules_8760!$C6075,DHW_StPt_Sch_EZ!$B$4:$B$27,0),MATCH(Schedules_8760!$F6075,DHW_StPt_Sch_EZ!$C$3:$I$3,0)),"F","C")</f>
        <v>53.333333333333329</v>
      </c>
      <c r="M6075" s="34">
        <f>CONVERT(INDEX(DHW_StPt_Sch_EZ!$C$31:$I$54,MATCH(Schedules_8760!$C6075,DHW_StPt_Sch_EZ!$B$31:$B$54,0),MATCH(Schedules_8760!$F6075,DHW_StPt_Sch_EZ!$C$30:$I$30,0)),"F","C")</f>
        <v>53.333333333333329</v>
      </c>
      <c r="N6075" s="12"/>
      <c r="O6075" s="12"/>
      <c r="P6075" s="12"/>
    </row>
    <row r="6076" spans="1:16" x14ac:dyDescent="0.25">
      <c r="A6076" s="35">
        <v>6075</v>
      </c>
      <c r="B6076" s="89">
        <v>254.08333333333329</v>
      </c>
      <c r="C6076" s="35">
        <f t="shared" si="470"/>
        <v>3</v>
      </c>
      <c r="D6076" s="35">
        <f t="shared" si="473"/>
        <v>254</v>
      </c>
      <c r="E6076" s="35">
        <f t="shared" si="474"/>
        <v>2</v>
      </c>
      <c r="F6076" s="35" t="str">
        <f t="shared" si="471"/>
        <v>Monday</v>
      </c>
      <c r="G6076" s="35">
        <f t="shared" si="472"/>
        <v>9</v>
      </c>
      <c r="H6076" s="34">
        <f>CONVERT(INDEX(Htg_StPt_Sch_EZ!$C$4:$I$27,MATCH(Schedules_8760!$C6076,Htg_StPt_Sch_EZ!$B$4:$B$27,0),MATCH(Schedules_8760!$F6076,Htg_StPt_Sch_EZ!$C$3:$I$3,0)),"F","C")</f>
        <v>20.555555555555554</v>
      </c>
      <c r="I6076" s="34">
        <f>CONVERT(INDEX(Htg_StPt_Sch_EZ!$C$31:$I$54,MATCH(Schedules_8760!$C6076,Htg_StPt_Sch_EZ!$B$31:$B$54,0),MATCH(Schedules_8760!$F6076,Htg_StPt_Sch_EZ!$C$30:$I$30,0)),"F","C")</f>
        <v>19.444444444444443</v>
      </c>
      <c r="J6076" s="34">
        <f>CONVERT(INDEX(Clg_StPt_Sch_EZ!$C$4:$I$27,MATCH(Schedules_8760!$C6076,Clg_StPt_Sch_EZ!$B$4:$B$27,0),MATCH(Schedules_8760!$F6076,Clg_StPt_Sch_EZ!$C$3:$I$3,0)),"F","C")</f>
        <v>25.555555555555554</v>
      </c>
      <c r="K6076" s="34">
        <f>CONVERT(INDEX(Clg_StPt_Sch_EZ!$C$31:$I$54,MATCH(Schedules_8760!$C6076,Clg_StPt_Sch_EZ!$B$31:$B$54,0),MATCH(Schedules_8760!$F6076,Clg_StPt_Sch_EZ!$C$30:$I$30,0)),"F","C")</f>
        <v>28.333333333333332</v>
      </c>
      <c r="L6076" s="34">
        <f>CONVERT(INDEX(DHW_StPt_Sch_EZ!$C$4:$I$27,MATCH(Schedules_8760!$C6076,DHW_StPt_Sch_EZ!$B$4:$B$27,0),MATCH(Schedules_8760!$F6076,DHW_StPt_Sch_EZ!$C$3:$I$3,0)),"F","C")</f>
        <v>53.333333333333329</v>
      </c>
      <c r="M6076" s="34">
        <f>CONVERT(INDEX(DHW_StPt_Sch_EZ!$C$31:$I$54,MATCH(Schedules_8760!$C6076,DHW_StPt_Sch_EZ!$B$31:$B$54,0),MATCH(Schedules_8760!$F6076,DHW_StPt_Sch_EZ!$C$30:$I$30,0)),"F","C")</f>
        <v>53.333333333333329</v>
      </c>
      <c r="N6076" s="12"/>
      <c r="O6076" s="12"/>
      <c r="P6076" s="12"/>
    </row>
    <row r="6077" spans="1:16" x14ac:dyDescent="0.25">
      <c r="A6077" s="35">
        <v>6076</v>
      </c>
      <c r="B6077" s="89">
        <v>254.125</v>
      </c>
      <c r="C6077" s="35">
        <f t="shared" si="470"/>
        <v>4</v>
      </c>
      <c r="D6077" s="35">
        <f t="shared" si="473"/>
        <v>254</v>
      </c>
      <c r="E6077" s="35">
        <f t="shared" si="474"/>
        <v>2</v>
      </c>
      <c r="F6077" s="35" t="str">
        <f t="shared" si="471"/>
        <v>Monday</v>
      </c>
      <c r="G6077" s="35">
        <f t="shared" si="472"/>
        <v>9</v>
      </c>
      <c r="H6077" s="34">
        <f>CONVERT(INDEX(Htg_StPt_Sch_EZ!$C$4:$I$27,MATCH(Schedules_8760!$C6077,Htg_StPt_Sch_EZ!$B$4:$B$27,0),MATCH(Schedules_8760!$F6077,Htg_StPt_Sch_EZ!$C$3:$I$3,0)),"F","C")</f>
        <v>20.555555555555554</v>
      </c>
      <c r="I6077" s="34">
        <f>CONVERT(INDEX(Htg_StPt_Sch_EZ!$C$31:$I$54,MATCH(Schedules_8760!$C6077,Htg_StPt_Sch_EZ!$B$31:$B$54,0),MATCH(Schedules_8760!$F6077,Htg_StPt_Sch_EZ!$C$30:$I$30,0)),"F","C")</f>
        <v>19.444444444444443</v>
      </c>
      <c r="J6077" s="34">
        <f>CONVERT(INDEX(Clg_StPt_Sch_EZ!$C$4:$I$27,MATCH(Schedules_8760!$C6077,Clg_StPt_Sch_EZ!$B$4:$B$27,0),MATCH(Schedules_8760!$F6077,Clg_StPt_Sch_EZ!$C$3:$I$3,0)),"F","C")</f>
        <v>25.555555555555554</v>
      </c>
      <c r="K6077" s="34">
        <f>CONVERT(INDEX(Clg_StPt_Sch_EZ!$C$31:$I$54,MATCH(Schedules_8760!$C6077,Clg_StPt_Sch_EZ!$B$31:$B$54,0),MATCH(Schedules_8760!$F6077,Clg_StPt_Sch_EZ!$C$30:$I$30,0)),"F","C")</f>
        <v>28.333333333333332</v>
      </c>
      <c r="L6077" s="34">
        <f>CONVERT(INDEX(DHW_StPt_Sch_EZ!$C$4:$I$27,MATCH(Schedules_8760!$C6077,DHW_StPt_Sch_EZ!$B$4:$B$27,0),MATCH(Schedules_8760!$F6077,DHW_StPt_Sch_EZ!$C$3:$I$3,0)),"F","C")</f>
        <v>53.333333333333329</v>
      </c>
      <c r="M6077" s="34">
        <f>CONVERT(INDEX(DHW_StPt_Sch_EZ!$C$31:$I$54,MATCH(Schedules_8760!$C6077,DHW_StPt_Sch_EZ!$B$31:$B$54,0),MATCH(Schedules_8760!$F6077,DHW_StPt_Sch_EZ!$C$30:$I$30,0)),"F","C")</f>
        <v>53.333333333333329</v>
      </c>
      <c r="N6077" s="12"/>
      <c r="O6077" s="12"/>
      <c r="P6077" s="12"/>
    </row>
    <row r="6078" spans="1:16" x14ac:dyDescent="0.25">
      <c r="A6078" s="35">
        <v>6077</v>
      </c>
      <c r="B6078" s="89">
        <v>254.16666666666671</v>
      </c>
      <c r="C6078" s="35">
        <f t="shared" si="470"/>
        <v>5</v>
      </c>
      <c r="D6078" s="35">
        <f t="shared" si="473"/>
        <v>254</v>
      </c>
      <c r="E6078" s="35">
        <f t="shared" si="474"/>
        <v>2</v>
      </c>
      <c r="F6078" s="35" t="str">
        <f t="shared" si="471"/>
        <v>Monday</v>
      </c>
      <c r="G6078" s="35">
        <f t="shared" si="472"/>
        <v>9</v>
      </c>
      <c r="H6078" s="34">
        <f>CONVERT(INDEX(Htg_StPt_Sch_EZ!$C$4:$I$27,MATCH(Schedules_8760!$C6078,Htg_StPt_Sch_EZ!$B$4:$B$27,0),MATCH(Schedules_8760!$F6078,Htg_StPt_Sch_EZ!$C$3:$I$3,0)),"F","C")</f>
        <v>20.555555555555554</v>
      </c>
      <c r="I6078" s="34">
        <f>CONVERT(INDEX(Htg_StPt_Sch_EZ!$C$31:$I$54,MATCH(Schedules_8760!$C6078,Htg_StPt_Sch_EZ!$B$31:$B$54,0),MATCH(Schedules_8760!$F6078,Htg_StPt_Sch_EZ!$C$30:$I$30,0)),"F","C")</f>
        <v>19.444444444444443</v>
      </c>
      <c r="J6078" s="34">
        <f>CONVERT(INDEX(Clg_StPt_Sch_EZ!$C$4:$I$27,MATCH(Schedules_8760!$C6078,Clg_StPt_Sch_EZ!$B$4:$B$27,0),MATCH(Schedules_8760!$F6078,Clg_StPt_Sch_EZ!$C$3:$I$3,0)),"F","C")</f>
        <v>25.555555555555554</v>
      </c>
      <c r="K6078" s="34">
        <f>CONVERT(INDEX(Clg_StPt_Sch_EZ!$C$31:$I$54,MATCH(Schedules_8760!$C6078,Clg_StPt_Sch_EZ!$B$31:$B$54,0),MATCH(Schedules_8760!$F6078,Clg_StPt_Sch_EZ!$C$30:$I$30,0)),"F","C")</f>
        <v>28.333333333333332</v>
      </c>
      <c r="L6078" s="34">
        <f>CONVERT(INDEX(DHW_StPt_Sch_EZ!$C$4:$I$27,MATCH(Schedules_8760!$C6078,DHW_StPt_Sch_EZ!$B$4:$B$27,0),MATCH(Schedules_8760!$F6078,DHW_StPt_Sch_EZ!$C$3:$I$3,0)),"F","C")</f>
        <v>53.333333333333329</v>
      </c>
      <c r="M6078" s="34">
        <f>CONVERT(INDEX(DHW_StPt_Sch_EZ!$C$31:$I$54,MATCH(Schedules_8760!$C6078,DHW_StPt_Sch_EZ!$B$31:$B$54,0),MATCH(Schedules_8760!$F6078,DHW_StPt_Sch_EZ!$C$30:$I$30,0)),"F","C")</f>
        <v>53.333333333333329</v>
      </c>
      <c r="N6078" s="12"/>
      <c r="O6078" s="12"/>
      <c r="P6078" s="12"/>
    </row>
    <row r="6079" spans="1:16" x14ac:dyDescent="0.25">
      <c r="A6079" s="35">
        <v>6078</v>
      </c>
      <c r="B6079" s="89">
        <v>254.20833333333329</v>
      </c>
      <c r="C6079" s="35">
        <f t="shared" si="470"/>
        <v>6</v>
      </c>
      <c r="D6079" s="35">
        <f t="shared" si="473"/>
        <v>254</v>
      </c>
      <c r="E6079" s="35">
        <f t="shared" si="474"/>
        <v>2</v>
      </c>
      <c r="F6079" s="35" t="str">
        <f t="shared" si="471"/>
        <v>Monday</v>
      </c>
      <c r="G6079" s="35">
        <f t="shared" si="472"/>
        <v>9</v>
      </c>
      <c r="H6079" s="34">
        <f>CONVERT(INDEX(Htg_StPt_Sch_EZ!$C$4:$I$27,MATCH(Schedules_8760!$C6079,Htg_StPt_Sch_EZ!$B$4:$B$27,0),MATCH(Schedules_8760!$F6079,Htg_StPt_Sch_EZ!$C$3:$I$3,0)),"F","C")</f>
        <v>20.555555555555554</v>
      </c>
      <c r="I6079" s="34">
        <f>CONVERT(INDEX(Htg_StPt_Sch_EZ!$C$31:$I$54,MATCH(Schedules_8760!$C6079,Htg_StPt_Sch_EZ!$B$31:$B$54,0),MATCH(Schedules_8760!$F6079,Htg_StPt_Sch_EZ!$C$30:$I$30,0)),"F","C")</f>
        <v>19.444444444444443</v>
      </c>
      <c r="J6079" s="34">
        <f>CONVERT(INDEX(Clg_StPt_Sch_EZ!$C$4:$I$27,MATCH(Schedules_8760!$C6079,Clg_StPt_Sch_EZ!$B$4:$B$27,0),MATCH(Schedules_8760!$F6079,Clg_StPt_Sch_EZ!$C$3:$I$3,0)),"F","C")</f>
        <v>25.555555555555554</v>
      </c>
      <c r="K6079" s="34">
        <f>CONVERT(INDEX(Clg_StPt_Sch_EZ!$C$31:$I$54,MATCH(Schedules_8760!$C6079,Clg_StPt_Sch_EZ!$B$31:$B$54,0),MATCH(Schedules_8760!$F6079,Clg_StPt_Sch_EZ!$C$30:$I$30,0)),"F","C")</f>
        <v>28.333333333333332</v>
      </c>
      <c r="L6079" s="34">
        <f>CONVERT(INDEX(DHW_StPt_Sch_EZ!$C$4:$I$27,MATCH(Schedules_8760!$C6079,DHW_StPt_Sch_EZ!$B$4:$B$27,0),MATCH(Schedules_8760!$F6079,DHW_StPt_Sch_EZ!$C$3:$I$3,0)),"F","C")</f>
        <v>53.333333333333329</v>
      </c>
      <c r="M6079" s="34">
        <f>CONVERT(INDEX(DHW_StPt_Sch_EZ!$C$31:$I$54,MATCH(Schedules_8760!$C6079,DHW_StPt_Sch_EZ!$B$31:$B$54,0),MATCH(Schedules_8760!$F6079,DHW_StPt_Sch_EZ!$C$30:$I$30,0)),"F","C")</f>
        <v>53.333333333333329</v>
      </c>
      <c r="N6079" s="12"/>
      <c r="O6079" s="12"/>
      <c r="P6079" s="12"/>
    </row>
    <row r="6080" spans="1:16" x14ac:dyDescent="0.25">
      <c r="A6080" s="35">
        <v>6079</v>
      </c>
      <c r="B6080" s="89">
        <v>254.25</v>
      </c>
      <c r="C6080" s="35">
        <f t="shared" si="470"/>
        <v>7</v>
      </c>
      <c r="D6080" s="35">
        <f t="shared" si="473"/>
        <v>254</v>
      </c>
      <c r="E6080" s="35">
        <f t="shared" si="474"/>
        <v>2</v>
      </c>
      <c r="F6080" s="35" t="str">
        <f t="shared" si="471"/>
        <v>Monday</v>
      </c>
      <c r="G6080" s="35">
        <f t="shared" si="472"/>
        <v>9</v>
      </c>
      <c r="H6080" s="34">
        <f>CONVERT(INDEX(Htg_StPt_Sch_EZ!$C$4:$I$27,MATCH(Schedules_8760!$C6080,Htg_StPt_Sch_EZ!$B$4:$B$27,0),MATCH(Schedules_8760!$F6080,Htg_StPt_Sch_EZ!$C$3:$I$3,0)),"F","C")</f>
        <v>20.555555555555554</v>
      </c>
      <c r="I6080" s="34">
        <f>CONVERT(INDEX(Htg_StPt_Sch_EZ!$C$31:$I$54,MATCH(Schedules_8760!$C6080,Htg_StPt_Sch_EZ!$B$31:$B$54,0),MATCH(Schedules_8760!$F6080,Htg_StPt_Sch_EZ!$C$30:$I$30,0)),"F","C")</f>
        <v>19.444444444444443</v>
      </c>
      <c r="J6080" s="34">
        <f>CONVERT(INDEX(Clg_StPt_Sch_EZ!$C$4:$I$27,MATCH(Schedules_8760!$C6080,Clg_StPt_Sch_EZ!$B$4:$B$27,0),MATCH(Schedules_8760!$F6080,Clg_StPt_Sch_EZ!$C$3:$I$3,0)),"F","C")</f>
        <v>25.555555555555554</v>
      </c>
      <c r="K6080" s="34">
        <f>CONVERT(INDEX(Clg_StPt_Sch_EZ!$C$31:$I$54,MATCH(Schedules_8760!$C6080,Clg_StPt_Sch_EZ!$B$31:$B$54,0),MATCH(Schedules_8760!$F6080,Clg_StPt_Sch_EZ!$C$30:$I$30,0)),"F","C")</f>
        <v>28.333333333333332</v>
      </c>
      <c r="L6080" s="34">
        <f>CONVERT(INDEX(DHW_StPt_Sch_EZ!$C$4:$I$27,MATCH(Schedules_8760!$C6080,DHW_StPt_Sch_EZ!$B$4:$B$27,0),MATCH(Schedules_8760!$F6080,DHW_StPt_Sch_EZ!$C$3:$I$3,0)),"F","C")</f>
        <v>53.333333333333329</v>
      </c>
      <c r="M6080" s="34">
        <f>CONVERT(INDEX(DHW_StPt_Sch_EZ!$C$31:$I$54,MATCH(Schedules_8760!$C6080,DHW_StPt_Sch_EZ!$B$31:$B$54,0),MATCH(Schedules_8760!$F6080,DHW_StPt_Sch_EZ!$C$30:$I$30,0)),"F","C")</f>
        <v>53.333333333333329</v>
      </c>
      <c r="N6080" s="12"/>
      <c r="O6080" s="12"/>
      <c r="P6080" s="12"/>
    </row>
    <row r="6081" spans="1:16" x14ac:dyDescent="0.25">
      <c r="A6081" s="35">
        <v>6080</v>
      </c>
      <c r="B6081" s="89">
        <v>254.29166666666671</v>
      </c>
      <c r="C6081" s="35">
        <f t="shared" si="470"/>
        <v>8</v>
      </c>
      <c r="D6081" s="35">
        <f t="shared" si="473"/>
        <v>254</v>
      </c>
      <c r="E6081" s="35">
        <f t="shared" si="474"/>
        <v>2</v>
      </c>
      <c r="F6081" s="35" t="str">
        <f t="shared" si="471"/>
        <v>Monday</v>
      </c>
      <c r="G6081" s="35">
        <f t="shared" si="472"/>
        <v>9</v>
      </c>
      <c r="H6081" s="34">
        <f>CONVERT(INDEX(Htg_StPt_Sch_EZ!$C$4:$I$27,MATCH(Schedules_8760!$C6081,Htg_StPt_Sch_EZ!$B$4:$B$27,0),MATCH(Schedules_8760!$F6081,Htg_StPt_Sch_EZ!$C$3:$I$3,0)),"F","C")</f>
        <v>20.555555555555554</v>
      </c>
      <c r="I6081" s="34">
        <f>CONVERT(INDEX(Htg_StPt_Sch_EZ!$C$31:$I$54,MATCH(Schedules_8760!$C6081,Htg_StPt_Sch_EZ!$B$31:$B$54,0),MATCH(Schedules_8760!$F6081,Htg_StPt_Sch_EZ!$C$30:$I$30,0)),"F","C")</f>
        <v>19.444444444444443</v>
      </c>
      <c r="J6081" s="34">
        <f>CONVERT(INDEX(Clg_StPt_Sch_EZ!$C$4:$I$27,MATCH(Schedules_8760!$C6081,Clg_StPt_Sch_EZ!$B$4:$B$27,0),MATCH(Schedules_8760!$F6081,Clg_StPt_Sch_EZ!$C$3:$I$3,0)),"F","C")</f>
        <v>25.555555555555554</v>
      </c>
      <c r="K6081" s="34">
        <f>CONVERT(INDEX(Clg_StPt_Sch_EZ!$C$31:$I$54,MATCH(Schedules_8760!$C6081,Clg_StPt_Sch_EZ!$B$31:$B$54,0),MATCH(Schedules_8760!$F6081,Clg_StPt_Sch_EZ!$C$30:$I$30,0)),"F","C")</f>
        <v>25</v>
      </c>
      <c r="L6081" s="34">
        <f>CONVERT(INDEX(DHW_StPt_Sch_EZ!$C$4:$I$27,MATCH(Schedules_8760!$C6081,DHW_StPt_Sch_EZ!$B$4:$B$27,0),MATCH(Schedules_8760!$F6081,DHW_StPt_Sch_EZ!$C$3:$I$3,0)),"F","C")</f>
        <v>53.333333333333329</v>
      </c>
      <c r="M6081" s="34">
        <f>CONVERT(INDEX(DHW_StPt_Sch_EZ!$C$31:$I$54,MATCH(Schedules_8760!$C6081,DHW_StPt_Sch_EZ!$B$31:$B$54,0),MATCH(Schedules_8760!$F6081,DHW_StPt_Sch_EZ!$C$30:$I$30,0)),"F","C")</f>
        <v>53.333333333333329</v>
      </c>
      <c r="N6081" s="12"/>
      <c r="O6081" s="12"/>
      <c r="P6081" s="12"/>
    </row>
    <row r="6082" spans="1:16" x14ac:dyDescent="0.25">
      <c r="A6082" s="35">
        <v>6081</v>
      </c>
      <c r="B6082" s="89">
        <v>254.33333333333329</v>
      </c>
      <c r="C6082" s="35">
        <f t="shared" ref="C6082:C6145" si="475">HOUR(B6082)+1</f>
        <v>9</v>
      </c>
      <c r="D6082" s="35">
        <f t="shared" si="473"/>
        <v>254</v>
      </c>
      <c r="E6082" s="35">
        <f t="shared" si="474"/>
        <v>2</v>
      </c>
      <c r="F6082" s="35" t="str">
        <f t="shared" ref="F6082:F6145" si="476">IF(E6082=1,"Sunday",IF(E6082=2,"Monday",IF(E6082=3,"Tuesday",IF(E6082=4,"Wednesday",IF(E6082=5,"Thursday",IF(E6082=6,"Friday","Saturday"))))))</f>
        <v>Monday</v>
      </c>
      <c r="G6082" s="35">
        <f t="shared" ref="G6082:G6145" si="477">MONTH(B6082)</f>
        <v>9</v>
      </c>
      <c r="H6082" s="34">
        <f>CONVERT(INDEX(Htg_StPt_Sch_EZ!$C$4:$I$27,MATCH(Schedules_8760!$C6082,Htg_StPt_Sch_EZ!$B$4:$B$27,0),MATCH(Schedules_8760!$F6082,Htg_StPt_Sch_EZ!$C$3:$I$3,0)),"F","C")</f>
        <v>20.555555555555554</v>
      </c>
      <c r="I6082" s="34">
        <f>CONVERT(INDEX(Htg_StPt_Sch_EZ!$C$31:$I$54,MATCH(Schedules_8760!$C6082,Htg_StPt_Sch_EZ!$B$31:$B$54,0),MATCH(Schedules_8760!$F6082,Htg_StPt_Sch_EZ!$C$30:$I$30,0)),"F","C")</f>
        <v>19.444444444444443</v>
      </c>
      <c r="J6082" s="34">
        <f>CONVERT(INDEX(Clg_StPt_Sch_EZ!$C$4:$I$27,MATCH(Schedules_8760!$C6082,Clg_StPt_Sch_EZ!$B$4:$B$27,0),MATCH(Schedules_8760!$F6082,Clg_StPt_Sch_EZ!$C$3:$I$3,0)),"F","C")</f>
        <v>25.555555555555554</v>
      </c>
      <c r="K6082" s="34">
        <f>CONVERT(INDEX(Clg_StPt_Sch_EZ!$C$31:$I$54,MATCH(Schedules_8760!$C6082,Clg_StPt_Sch_EZ!$B$31:$B$54,0),MATCH(Schedules_8760!$F6082,Clg_StPt_Sch_EZ!$C$30:$I$30,0)),"F","C")</f>
        <v>25</v>
      </c>
      <c r="L6082" s="34">
        <f>CONVERT(INDEX(DHW_StPt_Sch_EZ!$C$4:$I$27,MATCH(Schedules_8760!$C6082,DHW_StPt_Sch_EZ!$B$4:$B$27,0),MATCH(Schedules_8760!$F6082,DHW_StPt_Sch_EZ!$C$3:$I$3,0)),"F","C")</f>
        <v>53.333333333333329</v>
      </c>
      <c r="M6082" s="34">
        <f>CONVERT(INDEX(DHW_StPt_Sch_EZ!$C$31:$I$54,MATCH(Schedules_8760!$C6082,DHW_StPt_Sch_EZ!$B$31:$B$54,0),MATCH(Schedules_8760!$F6082,DHW_StPt_Sch_EZ!$C$30:$I$30,0)),"F","C")</f>
        <v>53.333333333333329</v>
      </c>
      <c r="N6082" s="12"/>
      <c r="O6082" s="12"/>
      <c r="P6082" s="12"/>
    </row>
    <row r="6083" spans="1:16" x14ac:dyDescent="0.25">
      <c r="A6083" s="35">
        <v>6082</v>
      </c>
      <c r="B6083" s="89">
        <v>254.375</v>
      </c>
      <c r="C6083" s="35">
        <f t="shared" si="475"/>
        <v>10</v>
      </c>
      <c r="D6083" s="35">
        <f t="shared" ref="D6083:D6146" si="478">IF(C6083=1,D6082+1,D6082)</f>
        <v>254</v>
      </c>
      <c r="E6083" s="35">
        <f t="shared" ref="E6083:E6146" si="479">IF(AND(C6083=1,E6082=7),1,IF(C6083=1,E6082+1,E6082))</f>
        <v>2</v>
      </c>
      <c r="F6083" s="35" t="str">
        <f t="shared" si="476"/>
        <v>Monday</v>
      </c>
      <c r="G6083" s="35">
        <f t="shared" si="477"/>
        <v>9</v>
      </c>
      <c r="H6083" s="34">
        <f>CONVERT(INDEX(Htg_StPt_Sch_EZ!$C$4:$I$27,MATCH(Schedules_8760!$C6083,Htg_StPt_Sch_EZ!$B$4:$B$27,0),MATCH(Schedules_8760!$F6083,Htg_StPt_Sch_EZ!$C$3:$I$3,0)),"F","C")</f>
        <v>20.555555555555554</v>
      </c>
      <c r="I6083" s="34">
        <f>CONVERT(INDEX(Htg_StPt_Sch_EZ!$C$31:$I$54,MATCH(Schedules_8760!$C6083,Htg_StPt_Sch_EZ!$B$31:$B$54,0),MATCH(Schedules_8760!$F6083,Htg_StPt_Sch_EZ!$C$30:$I$30,0)),"F","C")</f>
        <v>19.444444444444443</v>
      </c>
      <c r="J6083" s="34">
        <f>CONVERT(INDEX(Clg_StPt_Sch_EZ!$C$4:$I$27,MATCH(Schedules_8760!$C6083,Clg_StPt_Sch_EZ!$B$4:$B$27,0),MATCH(Schedules_8760!$F6083,Clg_StPt_Sch_EZ!$C$3:$I$3,0)),"F","C")</f>
        <v>25.555555555555554</v>
      </c>
      <c r="K6083" s="34">
        <f>CONVERT(INDEX(Clg_StPt_Sch_EZ!$C$31:$I$54,MATCH(Schedules_8760!$C6083,Clg_StPt_Sch_EZ!$B$31:$B$54,0),MATCH(Schedules_8760!$F6083,Clg_StPt_Sch_EZ!$C$30:$I$30,0)),"F","C")</f>
        <v>25</v>
      </c>
      <c r="L6083" s="34">
        <f>CONVERT(INDEX(DHW_StPt_Sch_EZ!$C$4:$I$27,MATCH(Schedules_8760!$C6083,DHW_StPt_Sch_EZ!$B$4:$B$27,0),MATCH(Schedules_8760!$F6083,DHW_StPt_Sch_EZ!$C$3:$I$3,0)),"F","C")</f>
        <v>53.333333333333329</v>
      </c>
      <c r="M6083" s="34">
        <f>CONVERT(INDEX(DHW_StPt_Sch_EZ!$C$31:$I$54,MATCH(Schedules_8760!$C6083,DHW_StPt_Sch_EZ!$B$31:$B$54,0),MATCH(Schedules_8760!$F6083,DHW_StPt_Sch_EZ!$C$30:$I$30,0)),"F","C")</f>
        <v>53.333333333333329</v>
      </c>
      <c r="N6083" s="12"/>
      <c r="O6083" s="12"/>
      <c r="P6083" s="12"/>
    </row>
    <row r="6084" spans="1:16" x14ac:dyDescent="0.25">
      <c r="A6084" s="35">
        <v>6083</v>
      </c>
      <c r="B6084" s="89">
        <v>254.41666666666671</v>
      </c>
      <c r="C6084" s="35">
        <f t="shared" si="475"/>
        <v>11</v>
      </c>
      <c r="D6084" s="35">
        <f t="shared" si="478"/>
        <v>254</v>
      </c>
      <c r="E6084" s="35">
        <f t="shared" si="479"/>
        <v>2</v>
      </c>
      <c r="F6084" s="35" t="str">
        <f t="shared" si="476"/>
        <v>Monday</v>
      </c>
      <c r="G6084" s="35">
        <f t="shared" si="477"/>
        <v>9</v>
      </c>
      <c r="H6084" s="34">
        <f>CONVERT(INDEX(Htg_StPt_Sch_EZ!$C$4:$I$27,MATCH(Schedules_8760!$C6084,Htg_StPt_Sch_EZ!$B$4:$B$27,0),MATCH(Schedules_8760!$F6084,Htg_StPt_Sch_EZ!$C$3:$I$3,0)),"F","C")</f>
        <v>20.555555555555554</v>
      </c>
      <c r="I6084" s="34">
        <f>CONVERT(INDEX(Htg_StPt_Sch_EZ!$C$31:$I$54,MATCH(Schedules_8760!$C6084,Htg_StPt_Sch_EZ!$B$31:$B$54,0),MATCH(Schedules_8760!$F6084,Htg_StPt_Sch_EZ!$C$30:$I$30,0)),"F","C")</f>
        <v>19.444444444444443</v>
      </c>
      <c r="J6084" s="34">
        <f>CONVERT(INDEX(Clg_StPt_Sch_EZ!$C$4:$I$27,MATCH(Schedules_8760!$C6084,Clg_StPt_Sch_EZ!$B$4:$B$27,0),MATCH(Schedules_8760!$F6084,Clg_StPt_Sch_EZ!$C$3:$I$3,0)),"F","C")</f>
        <v>25.555555555555554</v>
      </c>
      <c r="K6084" s="34">
        <f>CONVERT(INDEX(Clg_StPt_Sch_EZ!$C$31:$I$54,MATCH(Schedules_8760!$C6084,Clg_StPt_Sch_EZ!$B$31:$B$54,0),MATCH(Schedules_8760!$F6084,Clg_StPt_Sch_EZ!$C$30:$I$30,0)),"F","C")</f>
        <v>25</v>
      </c>
      <c r="L6084" s="34">
        <f>CONVERT(INDEX(DHW_StPt_Sch_EZ!$C$4:$I$27,MATCH(Schedules_8760!$C6084,DHW_StPt_Sch_EZ!$B$4:$B$27,0),MATCH(Schedules_8760!$F6084,DHW_StPt_Sch_EZ!$C$3:$I$3,0)),"F","C")</f>
        <v>53.333333333333329</v>
      </c>
      <c r="M6084" s="34">
        <f>CONVERT(INDEX(DHW_StPt_Sch_EZ!$C$31:$I$54,MATCH(Schedules_8760!$C6084,DHW_StPt_Sch_EZ!$B$31:$B$54,0),MATCH(Schedules_8760!$F6084,DHW_StPt_Sch_EZ!$C$30:$I$30,0)),"F","C")</f>
        <v>53.333333333333329</v>
      </c>
      <c r="N6084" s="12"/>
      <c r="O6084" s="12"/>
      <c r="P6084" s="12"/>
    </row>
    <row r="6085" spans="1:16" x14ac:dyDescent="0.25">
      <c r="A6085" s="35">
        <v>6084</v>
      </c>
      <c r="B6085" s="89">
        <v>254.45833333333329</v>
      </c>
      <c r="C6085" s="35">
        <f t="shared" si="475"/>
        <v>12</v>
      </c>
      <c r="D6085" s="35">
        <f t="shared" si="478"/>
        <v>254</v>
      </c>
      <c r="E6085" s="35">
        <f t="shared" si="479"/>
        <v>2</v>
      </c>
      <c r="F6085" s="35" t="str">
        <f t="shared" si="476"/>
        <v>Monday</v>
      </c>
      <c r="G6085" s="35">
        <f t="shared" si="477"/>
        <v>9</v>
      </c>
      <c r="H6085" s="34">
        <f>CONVERT(INDEX(Htg_StPt_Sch_EZ!$C$4:$I$27,MATCH(Schedules_8760!$C6085,Htg_StPt_Sch_EZ!$B$4:$B$27,0),MATCH(Schedules_8760!$F6085,Htg_StPt_Sch_EZ!$C$3:$I$3,0)),"F","C")</f>
        <v>20.555555555555554</v>
      </c>
      <c r="I6085" s="34">
        <f>CONVERT(INDEX(Htg_StPt_Sch_EZ!$C$31:$I$54,MATCH(Schedules_8760!$C6085,Htg_StPt_Sch_EZ!$B$31:$B$54,0),MATCH(Schedules_8760!$F6085,Htg_StPt_Sch_EZ!$C$30:$I$30,0)),"F","C")</f>
        <v>19.444444444444443</v>
      </c>
      <c r="J6085" s="34">
        <f>CONVERT(INDEX(Clg_StPt_Sch_EZ!$C$4:$I$27,MATCH(Schedules_8760!$C6085,Clg_StPt_Sch_EZ!$B$4:$B$27,0),MATCH(Schedules_8760!$F6085,Clg_StPt_Sch_EZ!$C$3:$I$3,0)),"F","C")</f>
        <v>25.555555555555554</v>
      </c>
      <c r="K6085" s="34">
        <f>CONVERT(INDEX(Clg_StPt_Sch_EZ!$C$31:$I$54,MATCH(Schedules_8760!$C6085,Clg_StPt_Sch_EZ!$B$31:$B$54,0),MATCH(Schedules_8760!$F6085,Clg_StPt_Sch_EZ!$C$30:$I$30,0)),"F","C")</f>
        <v>25</v>
      </c>
      <c r="L6085" s="34">
        <f>CONVERT(INDEX(DHW_StPt_Sch_EZ!$C$4:$I$27,MATCH(Schedules_8760!$C6085,DHW_StPt_Sch_EZ!$B$4:$B$27,0),MATCH(Schedules_8760!$F6085,DHW_StPt_Sch_EZ!$C$3:$I$3,0)),"F","C")</f>
        <v>53.333333333333329</v>
      </c>
      <c r="M6085" s="34">
        <f>CONVERT(INDEX(DHW_StPt_Sch_EZ!$C$31:$I$54,MATCH(Schedules_8760!$C6085,DHW_StPt_Sch_EZ!$B$31:$B$54,0),MATCH(Schedules_8760!$F6085,DHW_StPt_Sch_EZ!$C$30:$I$30,0)),"F","C")</f>
        <v>53.333333333333329</v>
      </c>
      <c r="N6085" s="12"/>
      <c r="O6085" s="12"/>
      <c r="P6085" s="12"/>
    </row>
    <row r="6086" spans="1:16" x14ac:dyDescent="0.25">
      <c r="A6086" s="35">
        <v>6085</v>
      </c>
      <c r="B6086" s="89">
        <v>254.5</v>
      </c>
      <c r="C6086" s="35">
        <f t="shared" si="475"/>
        <v>13</v>
      </c>
      <c r="D6086" s="35">
        <f t="shared" si="478"/>
        <v>254</v>
      </c>
      <c r="E6086" s="35">
        <f t="shared" si="479"/>
        <v>2</v>
      </c>
      <c r="F6086" s="35" t="str">
        <f t="shared" si="476"/>
        <v>Monday</v>
      </c>
      <c r="G6086" s="35">
        <f t="shared" si="477"/>
        <v>9</v>
      </c>
      <c r="H6086" s="34">
        <f>CONVERT(INDEX(Htg_StPt_Sch_EZ!$C$4:$I$27,MATCH(Schedules_8760!$C6086,Htg_StPt_Sch_EZ!$B$4:$B$27,0),MATCH(Schedules_8760!$F6086,Htg_StPt_Sch_EZ!$C$3:$I$3,0)),"F","C")</f>
        <v>20.555555555555554</v>
      </c>
      <c r="I6086" s="34">
        <f>CONVERT(INDEX(Htg_StPt_Sch_EZ!$C$31:$I$54,MATCH(Schedules_8760!$C6086,Htg_StPt_Sch_EZ!$B$31:$B$54,0),MATCH(Schedules_8760!$F6086,Htg_StPt_Sch_EZ!$C$30:$I$30,0)),"F","C")</f>
        <v>19.444444444444443</v>
      </c>
      <c r="J6086" s="34">
        <f>CONVERT(INDEX(Clg_StPt_Sch_EZ!$C$4:$I$27,MATCH(Schedules_8760!$C6086,Clg_StPt_Sch_EZ!$B$4:$B$27,0),MATCH(Schedules_8760!$F6086,Clg_StPt_Sch_EZ!$C$3:$I$3,0)),"F","C")</f>
        <v>25.555555555555554</v>
      </c>
      <c r="K6086" s="34">
        <f>CONVERT(INDEX(Clg_StPt_Sch_EZ!$C$31:$I$54,MATCH(Schedules_8760!$C6086,Clg_StPt_Sch_EZ!$B$31:$B$54,0),MATCH(Schedules_8760!$F6086,Clg_StPt_Sch_EZ!$C$30:$I$30,0)),"F","C")</f>
        <v>25</v>
      </c>
      <c r="L6086" s="34">
        <f>CONVERT(INDEX(DHW_StPt_Sch_EZ!$C$4:$I$27,MATCH(Schedules_8760!$C6086,DHW_StPt_Sch_EZ!$B$4:$B$27,0),MATCH(Schedules_8760!$F6086,DHW_StPt_Sch_EZ!$C$3:$I$3,0)),"F","C")</f>
        <v>53.333333333333329</v>
      </c>
      <c r="M6086" s="34">
        <f>CONVERT(INDEX(DHW_StPt_Sch_EZ!$C$31:$I$54,MATCH(Schedules_8760!$C6086,DHW_StPt_Sch_EZ!$B$31:$B$54,0),MATCH(Schedules_8760!$F6086,DHW_StPt_Sch_EZ!$C$30:$I$30,0)),"F","C")</f>
        <v>53.333333333333329</v>
      </c>
      <c r="N6086" s="12"/>
      <c r="O6086" s="12"/>
      <c r="P6086" s="12"/>
    </row>
    <row r="6087" spans="1:16" x14ac:dyDescent="0.25">
      <c r="A6087" s="35">
        <v>6086</v>
      </c>
      <c r="B6087" s="89">
        <v>254.54166666666671</v>
      </c>
      <c r="C6087" s="35">
        <f t="shared" si="475"/>
        <v>14</v>
      </c>
      <c r="D6087" s="35">
        <f t="shared" si="478"/>
        <v>254</v>
      </c>
      <c r="E6087" s="35">
        <f t="shared" si="479"/>
        <v>2</v>
      </c>
      <c r="F6087" s="35" t="str">
        <f t="shared" si="476"/>
        <v>Monday</v>
      </c>
      <c r="G6087" s="35">
        <f t="shared" si="477"/>
        <v>9</v>
      </c>
      <c r="H6087" s="34">
        <f>CONVERT(INDEX(Htg_StPt_Sch_EZ!$C$4:$I$27,MATCH(Schedules_8760!$C6087,Htg_StPt_Sch_EZ!$B$4:$B$27,0),MATCH(Schedules_8760!$F6087,Htg_StPt_Sch_EZ!$C$3:$I$3,0)),"F","C")</f>
        <v>20.555555555555554</v>
      </c>
      <c r="I6087" s="34">
        <f>CONVERT(INDEX(Htg_StPt_Sch_EZ!$C$31:$I$54,MATCH(Schedules_8760!$C6087,Htg_StPt_Sch_EZ!$B$31:$B$54,0),MATCH(Schedules_8760!$F6087,Htg_StPt_Sch_EZ!$C$30:$I$30,0)),"F","C")</f>
        <v>19.444444444444443</v>
      </c>
      <c r="J6087" s="34">
        <f>CONVERT(INDEX(Clg_StPt_Sch_EZ!$C$4:$I$27,MATCH(Schedules_8760!$C6087,Clg_StPt_Sch_EZ!$B$4:$B$27,0),MATCH(Schedules_8760!$F6087,Clg_StPt_Sch_EZ!$C$3:$I$3,0)),"F","C")</f>
        <v>25.555555555555554</v>
      </c>
      <c r="K6087" s="34">
        <f>CONVERT(INDEX(Clg_StPt_Sch_EZ!$C$31:$I$54,MATCH(Schedules_8760!$C6087,Clg_StPt_Sch_EZ!$B$31:$B$54,0),MATCH(Schedules_8760!$F6087,Clg_StPt_Sch_EZ!$C$30:$I$30,0)),"F","C")</f>
        <v>25</v>
      </c>
      <c r="L6087" s="34">
        <f>CONVERT(INDEX(DHW_StPt_Sch_EZ!$C$4:$I$27,MATCH(Schedules_8760!$C6087,DHW_StPt_Sch_EZ!$B$4:$B$27,0),MATCH(Schedules_8760!$F6087,DHW_StPt_Sch_EZ!$C$3:$I$3,0)),"F","C")</f>
        <v>53.333333333333329</v>
      </c>
      <c r="M6087" s="34">
        <f>CONVERT(INDEX(DHW_StPt_Sch_EZ!$C$31:$I$54,MATCH(Schedules_8760!$C6087,DHW_StPt_Sch_EZ!$B$31:$B$54,0),MATCH(Schedules_8760!$F6087,DHW_StPt_Sch_EZ!$C$30:$I$30,0)),"F","C")</f>
        <v>53.333333333333329</v>
      </c>
      <c r="N6087" s="12"/>
      <c r="O6087" s="12"/>
      <c r="P6087" s="12"/>
    </row>
    <row r="6088" spans="1:16" x14ac:dyDescent="0.25">
      <c r="A6088" s="35">
        <v>6087</v>
      </c>
      <c r="B6088" s="89">
        <v>254.58333333333329</v>
      </c>
      <c r="C6088" s="35">
        <f t="shared" si="475"/>
        <v>15</v>
      </c>
      <c r="D6088" s="35">
        <f t="shared" si="478"/>
        <v>254</v>
      </c>
      <c r="E6088" s="35">
        <f t="shared" si="479"/>
        <v>2</v>
      </c>
      <c r="F6088" s="35" t="str">
        <f t="shared" si="476"/>
        <v>Monday</v>
      </c>
      <c r="G6088" s="35">
        <f t="shared" si="477"/>
        <v>9</v>
      </c>
      <c r="H6088" s="34">
        <f>CONVERT(INDEX(Htg_StPt_Sch_EZ!$C$4:$I$27,MATCH(Schedules_8760!$C6088,Htg_StPt_Sch_EZ!$B$4:$B$27,0),MATCH(Schedules_8760!$F6088,Htg_StPt_Sch_EZ!$C$3:$I$3,0)),"F","C")</f>
        <v>20.555555555555554</v>
      </c>
      <c r="I6088" s="34">
        <f>CONVERT(INDEX(Htg_StPt_Sch_EZ!$C$31:$I$54,MATCH(Schedules_8760!$C6088,Htg_StPt_Sch_EZ!$B$31:$B$54,0),MATCH(Schedules_8760!$F6088,Htg_StPt_Sch_EZ!$C$30:$I$30,0)),"F","C")</f>
        <v>21.111111111111111</v>
      </c>
      <c r="J6088" s="34">
        <f>CONVERT(INDEX(Clg_StPt_Sch_EZ!$C$4:$I$27,MATCH(Schedules_8760!$C6088,Clg_StPt_Sch_EZ!$B$4:$B$27,0),MATCH(Schedules_8760!$F6088,Clg_StPt_Sch_EZ!$C$3:$I$3,0)),"F","C")</f>
        <v>25.555555555555554</v>
      </c>
      <c r="K6088" s="34">
        <f>CONVERT(INDEX(Clg_StPt_Sch_EZ!$C$31:$I$54,MATCH(Schedules_8760!$C6088,Clg_StPt_Sch_EZ!$B$31:$B$54,0),MATCH(Schedules_8760!$F6088,Clg_StPt_Sch_EZ!$C$30:$I$30,0)),"F","C")</f>
        <v>25</v>
      </c>
      <c r="L6088" s="34">
        <f>CONVERT(INDEX(DHW_StPt_Sch_EZ!$C$4:$I$27,MATCH(Schedules_8760!$C6088,DHW_StPt_Sch_EZ!$B$4:$B$27,0),MATCH(Schedules_8760!$F6088,DHW_StPt_Sch_EZ!$C$3:$I$3,0)),"F","C")</f>
        <v>53.333333333333329</v>
      </c>
      <c r="M6088" s="34">
        <f>CONVERT(INDEX(DHW_StPt_Sch_EZ!$C$31:$I$54,MATCH(Schedules_8760!$C6088,DHW_StPt_Sch_EZ!$B$31:$B$54,0),MATCH(Schedules_8760!$F6088,DHW_StPt_Sch_EZ!$C$30:$I$30,0)),"F","C")</f>
        <v>53.333333333333329</v>
      </c>
      <c r="N6088" s="12"/>
      <c r="O6088" s="12"/>
      <c r="P6088" s="12"/>
    </row>
    <row r="6089" spans="1:16" x14ac:dyDescent="0.25">
      <c r="A6089" s="35">
        <v>6088</v>
      </c>
      <c r="B6089" s="89">
        <v>254.625</v>
      </c>
      <c r="C6089" s="35">
        <f t="shared" si="475"/>
        <v>16</v>
      </c>
      <c r="D6089" s="35">
        <f t="shared" si="478"/>
        <v>254</v>
      </c>
      <c r="E6089" s="35">
        <f t="shared" si="479"/>
        <v>2</v>
      </c>
      <c r="F6089" s="35" t="str">
        <f t="shared" si="476"/>
        <v>Monday</v>
      </c>
      <c r="G6089" s="35">
        <f t="shared" si="477"/>
        <v>9</v>
      </c>
      <c r="H6089" s="34">
        <f>CONVERT(INDEX(Htg_StPt_Sch_EZ!$C$4:$I$27,MATCH(Schedules_8760!$C6089,Htg_StPt_Sch_EZ!$B$4:$B$27,0),MATCH(Schedules_8760!$F6089,Htg_StPt_Sch_EZ!$C$3:$I$3,0)),"F","C")</f>
        <v>20.555555555555554</v>
      </c>
      <c r="I6089" s="34">
        <f>CONVERT(INDEX(Htg_StPt_Sch_EZ!$C$31:$I$54,MATCH(Schedules_8760!$C6089,Htg_StPt_Sch_EZ!$B$31:$B$54,0),MATCH(Schedules_8760!$F6089,Htg_StPt_Sch_EZ!$C$30:$I$30,0)),"F","C")</f>
        <v>21.111111111111111</v>
      </c>
      <c r="J6089" s="34">
        <f>CONVERT(INDEX(Clg_StPt_Sch_EZ!$C$4:$I$27,MATCH(Schedules_8760!$C6089,Clg_StPt_Sch_EZ!$B$4:$B$27,0),MATCH(Schedules_8760!$F6089,Clg_StPt_Sch_EZ!$C$3:$I$3,0)),"F","C")</f>
        <v>25.555555555555554</v>
      </c>
      <c r="K6089" s="34">
        <f>CONVERT(INDEX(Clg_StPt_Sch_EZ!$C$31:$I$54,MATCH(Schedules_8760!$C6089,Clg_StPt_Sch_EZ!$B$31:$B$54,0),MATCH(Schedules_8760!$F6089,Clg_StPt_Sch_EZ!$C$30:$I$30,0)),"F","C")</f>
        <v>25</v>
      </c>
      <c r="L6089" s="34">
        <f>CONVERT(INDEX(DHW_StPt_Sch_EZ!$C$4:$I$27,MATCH(Schedules_8760!$C6089,DHW_StPt_Sch_EZ!$B$4:$B$27,0),MATCH(Schedules_8760!$F6089,DHW_StPt_Sch_EZ!$C$3:$I$3,0)),"F","C")</f>
        <v>53.333333333333329</v>
      </c>
      <c r="M6089" s="34">
        <f>CONVERT(INDEX(DHW_StPt_Sch_EZ!$C$31:$I$54,MATCH(Schedules_8760!$C6089,DHW_StPt_Sch_EZ!$B$31:$B$54,0),MATCH(Schedules_8760!$F6089,DHW_StPt_Sch_EZ!$C$30:$I$30,0)),"F","C")</f>
        <v>53.333333333333329</v>
      </c>
      <c r="N6089" s="12"/>
      <c r="O6089" s="12"/>
      <c r="P6089" s="12"/>
    </row>
    <row r="6090" spans="1:16" x14ac:dyDescent="0.25">
      <c r="A6090" s="35">
        <v>6089</v>
      </c>
      <c r="B6090" s="89">
        <v>254.66666666666671</v>
      </c>
      <c r="C6090" s="35">
        <f t="shared" si="475"/>
        <v>17</v>
      </c>
      <c r="D6090" s="35">
        <f t="shared" si="478"/>
        <v>254</v>
      </c>
      <c r="E6090" s="35">
        <f t="shared" si="479"/>
        <v>2</v>
      </c>
      <c r="F6090" s="35" t="str">
        <f t="shared" si="476"/>
        <v>Monday</v>
      </c>
      <c r="G6090" s="35">
        <f t="shared" si="477"/>
        <v>9</v>
      </c>
      <c r="H6090" s="34">
        <f>CONVERT(INDEX(Htg_StPt_Sch_EZ!$C$4:$I$27,MATCH(Schedules_8760!$C6090,Htg_StPt_Sch_EZ!$B$4:$B$27,0),MATCH(Schedules_8760!$F6090,Htg_StPt_Sch_EZ!$C$3:$I$3,0)),"F","C")</f>
        <v>20.555555555555554</v>
      </c>
      <c r="I6090" s="34">
        <f>CONVERT(INDEX(Htg_StPt_Sch_EZ!$C$31:$I$54,MATCH(Schedules_8760!$C6090,Htg_StPt_Sch_EZ!$B$31:$B$54,0),MATCH(Schedules_8760!$F6090,Htg_StPt_Sch_EZ!$C$30:$I$30,0)),"F","C")</f>
        <v>17.777777777777779</v>
      </c>
      <c r="J6090" s="34">
        <f>CONVERT(INDEX(Clg_StPt_Sch_EZ!$C$4:$I$27,MATCH(Schedules_8760!$C6090,Clg_StPt_Sch_EZ!$B$4:$B$27,0),MATCH(Schedules_8760!$F6090,Clg_StPt_Sch_EZ!$C$3:$I$3,0)),"F","C")</f>
        <v>25.555555555555554</v>
      </c>
      <c r="K6090" s="34">
        <f>CONVERT(INDEX(Clg_StPt_Sch_EZ!$C$31:$I$54,MATCH(Schedules_8760!$C6090,Clg_StPt_Sch_EZ!$B$31:$B$54,0),MATCH(Schedules_8760!$F6090,Clg_StPt_Sch_EZ!$C$30:$I$30,0)),"F","C")</f>
        <v>25</v>
      </c>
      <c r="L6090" s="34">
        <f>CONVERT(INDEX(DHW_StPt_Sch_EZ!$C$4:$I$27,MATCH(Schedules_8760!$C6090,DHW_StPt_Sch_EZ!$B$4:$B$27,0),MATCH(Schedules_8760!$F6090,DHW_StPt_Sch_EZ!$C$3:$I$3,0)),"F","C")</f>
        <v>53.333333333333329</v>
      </c>
      <c r="M6090" s="34">
        <f>CONVERT(INDEX(DHW_StPt_Sch_EZ!$C$31:$I$54,MATCH(Schedules_8760!$C6090,DHW_StPt_Sch_EZ!$B$31:$B$54,0),MATCH(Schedules_8760!$F6090,DHW_StPt_Sch_EZ!$C$30:$I$30,0)),"F","C")</f>
        <v>53.333333333333329</v>
      </c>
      <c r="N6090" s="12"/>
      <c r="O6090" s="12"/>
      <c r="P6090" s="12"/>
    </row>
    <row r="6091" spans="1:16" x14ac:dyDescent="0.25">
      <c r="A6091" s="35">
        <v>6090</v>
      </c>
      <c r="B6091" s="89">
        <v>254.70833333333329</v>
      </c>
      <c r="C6091" s="35">
        <f t="shared" si="475"/>
        <v>18</v>
      </c>
      <c r="D6091" s="35">
        <f t="shared" si="478"/>
        <v>254</v>
      </c>
      <c r="E6091" s="35">
        <f t="shared" si="479"/>
        <v>2</v>
      </c>
      <c r="F6091" s="35" t="str">
        <f t="shared" si="476"/>
        <v>Monday</v>
      </c>
      <c r="G6091" s="35">
        <f t="shared" si="477"/>
        <v>9</v>
      </c>
      <c r="H6091" s="34">
        <f>CONVERT(INDEX(Htg_StPt_Sch_EZ!$C$4:$I$27,MATCH(Schedules_8760!$C6091,Htg_StPt_Sch_EZ!$B$4:$B$27,0),MATCH(Schedules_8760!$F6091,Htg_StPt_Sch_EZ!$C$3:$I$3,0)),"F","C")</f>
        <v>20.555555555555554</v>
      </c>
      <c r="I6091" s="34">
        <f>CONVERT(INDEX(Htg_StPt_Sch_EZ!$C$31:$I$54,MATCH(Schedules_8760!$C6091,Htg_StPt_Sch_EZ!$B$31:$B$54,0),MATCH(Schedules_8760!$F6091,Htg_StPt_Sch_EZ!$C$30:$I$30,0)),"F","C")</f>
        <v>17.777777777777779</v>
      </c>
      <c r="J6091" s="34">
        <f>CONVERT(INDEX(Clg_StPt_Sch_EZ!$C$4:$I$27,MATCH(Schedules_8760!$C6091,Clg_StPt_Sch_EZ!$B$4:$B$27,0),MATCH(Schedules_8760!$F6091,Clg_StPt_Sch_EZ!$C$3:$I$3,0)),"F","C")</f>
        <v>25.555555555555554</v>
      </c>
      <c r="K6091" s="34">
        <f>CONVERT(INDEX(Clg_StPt_Sch_EZ!$C$31:$I$54,MATCH(Schedules_8760!$C6091,Clg_StPt_Sch_EZ!$B$31:$B$54,0),MATCH(Schedules_8760!$F6091,Clg_StPt_Sch_EZ!$C$30:$I$30,0)),"F","C")</f>
        <v>28.333333333333332</v>
      </c>
      <c r="L6091" s="34">
        <f>CONVERT(INDEX(DHW_StPt_Sch_EZ!$C$4:$I$27,MATCH(Schedules_8760!$C6091,DHW_StPt_Sch_EZ!$B$4:$B$27,0),MATCH(Schedules_8760!$F6091,DHW_StPt_Sch_EZ!$C$3:$I$3,0)),"F","C")</f>
        <v>53.333333333333329</v>
      </c>
      <c r="M6091" s="34">
        <f>CONVERT(INDEX(DHW_StPt_Sch_EZ!$C$31:$I$54,MATCH(Schedules_8760!$C6091,DHW_StPt_Sch_EZ!$B$31:$B$54,0),MATCH(Schedules_8760!$F6091,DHW_StPt_Sch_EZ!$C$30:$I$30,0)),"F","C")</f>
        <v>53.333333333333329</v>
      </c>
      <c r="N6091" s="12"/>
      <c r="O6091" s="12"/>
      <c r="P6091" s="12"/>
    </row>
    <row r="6092" spans="1:16" x14ac:dyDescent="0.25">
      <c r="A6092" s="35">
        <v>6091</v>
      </c>
      <c r="B6092" s="89">
        <v>254.75</v>
      </c>
      <c r="C6092" s="35">
        <f t="shared" si="475"/>
        <v>19</v>
      </c>
      <c r="D6092" s="35">
        <f t="shared" si="478"/>
        <v>254</v>
      </c>
      <c r="E6092" s="35">
        <f t="shared" si="479"/>
        <v>2</v>
      </c>
      <c r="F6092" s="35" t="str">
        <f t="shared" si="476"/>
        <v>Monday</v>
      </c>
      <c r="G6092" s="35">
        <f t="shared" si="477"/>
        <v>9</v>
      </c>
      <c r="H6092" s="34">
        <f>CONVERT(INDEX(Htg_StPt_Sch_EZ!$C$4:$I$27,MATCH(Schedules_8760!$C6092,Htg_StPt_Sch_EZ!$B$4:$B$27,0),MATCH(Schedules_8760!$F6092,Htg_StPt_Sch_EZ!$C$3:$I$3,0)),"F","C")</f>
        <v>20.555555555555554</v>
      </c>
      <c r="I6092" s="34">
        <f>CONVERT(INDEX(Htg_StPt_Sch_EZ!$C$31:$I$54,MATCH(Schedules_8760!$C6092,Htg_StPt_Sch_EZ!$B$31:$B$54,0),MATCH(Schedules_8760!$F6092,Htg_StPt_Sch_EZ!$C$30:$I$30,0)),"F","C")</f>
        <v>18.333333333333332</v>
      </c>
      <c r="J6092" s="34">
        <f>CONVERT(INDEX(Clg_StPt_Sch_EZ!$C$4:$I$27,MATCH(Schedules_8760!$C6092,Clg_StPt_Sch_EZ!$B$4:$B$27,0),MATCH(Schedules_8760!$F6092,Clg_StPt_Sch_EZ!$C$3:$I$3,0)),"F","C")</f>
        <v>25.555555555555554</v>
      </c>
      <c r="K6092" s="34">
        <f>CONVERT(INDEX(Clg_StPt_Sch_EZ!$C$31:$I$54,MATCH(Schedules_8760!$C6092,Clg_StPt_Sch_EZ!$B$31:$B$54,0),MATCH(Schedules_8760!$F6092,Clg_StPt_Sch_EZ!$C$30:$I$30,0)),"F","C")</f>
        <v>28.333333333333332</v>
      </c>
      <c r="L6092" s="34">
        <f>CONVERT(INDEX(DHW_StPt_Sch_EZ!$C$4:$I$27,MATCH(Schedules_8760!$C6092,DHW_StPt_Sch_EZ!$B$4:$B$27,0),MATCH(Schedules_8760!$F6092,DHW_StPt_Sch_EZ!$C$3:$I$3,0)),"F","C")</f>
        <v>53.333333333333329</v>
      </c>
      <c r="M6092" s="34">
        <f>CONVERT(INDEX(DHW_StPt_Sch_EZ!$C$31:$I$54,MATCH(Schedules_8760!$C6092,DHW_StPt_Sch_EZ!$B$31:$B$54,0),MATCH(Schedules_8760!$F6092,DHW_StPt_Sch_EZ!$C$30:$I$30,0)),"F","C")</f>
        <v>53.333333333333329</v>
      </c>
      <c r="N6092" s="12"/>
      <c r="O6092" s="12"/>
      <c r="P6092" s="12"/>
    </row>
    <row r="6093" spans="1:16" x14ac:dyDescent="0.25">
      <c r="A6093" s="35">
        <v>6092</v>
      </c>
      <c r="B6093" s="89">
        <v>254.79166666666671</v>
      </c>
      <c r="C6093" s="35">
        <f t="shared" si="475"/>
        <v>20</v>
      </c>
      <c r="D6093" s="35">
        <f t="shared" si="478"/>
        <v>254</v>
      </c>
      <c r="E6093" s="35">
        <f t="shared" si="479"/>
        <v>2</v>
      </c>
      <c r="F6093" s="35" t="str">
        <f t="shared" si="476"/>
        <v>Monday</v>
      </c>
      <c r="G6093" s="35">
        <f t="shared" si="477"/>
        <v>9</v>
      </c>
      <c r="H6093" s="34">
        <f>CONVERT(INDEX(Htg_StPt_Sch_EZ!$C$4:$I$27,MATCH(Schedules_8760!$C6093,Htg_StPt_Sch_EZ!$B$4:$B$27,0),MATCH(Schedules_8760!$F6093,Htg_StPt_Sch_EZ!$C$3:$I$3,0)),"F","C")</f>
        <v>20.555555555555554</v>
      </c>
      <c r="I6093" s="34">
        <f>CONVERT(INDEX(Htg_StPt_Sch_EZ!$C$31:$I$54,MATCH(Schedules_8760!$C6093,Htg_StPt_Sch_EZ!$B$31:$B$54,0),MATCH(Schedules_8760!$F6093,Htg_StPt_Sch_EZ!$C$30:$I$30,0)),"F","C")</f>
        <v>18.888888888888889</v>
      </c>
      <c r="J6093" s="34">
        <f>CONVERT(INDEX(Clg_StPt_Sch_EZ!$C$4:$I$27,MATCH(Schedules_8760!$C6093,Clg_StPt_Sch_EZ!$B$4:$B$27,0),MATCH(Schedules_8760!$F6093,Clg_StPt_Sch_EZ!$C$3:$I$3,0)),"F","C")</f>
        <v>25.555555555555554</v>
      </c>
      <c r="K6093" s="34">
        <f>CONVERT(INDEX(Clg_StPt_Sch_EZ!$C$31:$I$54,MATCH(Schedules_8760!$C6093,Clg_StPt_Sch_EZ!$B$31:$B$54,0),MATCH(Schedules_8760!$F6093,Clg_StPt_Sch_EZ!$C$30:$I$30,0)),"F","C")</f>
        <v>28.333333333333332</v>
      </c>
      <c r="L6093" s="34">
        <f>CONVERT(INDEX(DHW_StPt_Sch_EZ!$C$4:$I$27,MATCH(Schedules_8760!$C6093,DHW_StPt_Sch_EZ!$B$4:$B$27,0),MATCH(Schedules_8760!$F6093,DHW_StPt_Sch_EZ!$C$3:$I$3,0)),"F","C")</f>
        <v>53.333333333333329</v>
      </c>
      <c r="M6093" s="34">
        <f>CONVERT(INDEX(DHW_StPt_Sch_EZ!$C$31:$I$54,MATCH(Schedules_8760!$C6093,DHW_StPt_Sch_EZ!$B$31:$B$54,0),MATCH(Schedules_8760!$F6093,DHW_StPt_Sch_EZ!$C$30:$I$30,0)),"F","C")</f>
        <v>53.333333333333329</v>
      </c>
      <c r="N6093" s="12"/>
      <c r="O6093" s="12"/>
      <c r="P6093" s="12"/>
    </row>
    <row r="6094" spans="1:16" x14ac:dyDescent="0.25">
      <c r="A6094" s="35">
        <v>6093</v>
      </c>
      <c r="B6094" s="89">
        <v>254.83333333333329</v>
      </c>
      <c r="C6094" s="35">
        <f t="shared" si="475"/>
        <v>21</v>
      </c>
      <c r="D6094" s="35">
        <f t="shared" si="478"/>
        <v>254</v>
      </c>
      <c r="E6094" s="35">
        <f t="shared" si="479"/>
        <v>2</v>
      </c>
      <c r="F6094" s="35" t="str">
        <f t="shared" si="476"/>
        <v>Monday</v>
      </c>
      <c r="G6094" s="35">
        <f t="shared" si="477"/>
        <v>9</v>
      </c>
      <c r="H6094" s="34">
        <f>CONVERT(INDEX(Htg_StPt_Sch_EZ!$C$4:$I$27,MATCH(Schedules_8760!$C6094,Htg_StPt_Sch_EZ!$B$4:$B$27,0),MATCH(Schedules_8760!$F6094,Htg_StPt_Sch_EZ!$C$3:$I$3,0)),"F","C")</f>
        <v>20.555555555555554</v>
      </c>
      <c r="I6094" s="34">
        <f>CONVERT(INDEX(Htg_StPt_Sch_EZ!$C$31:$I$54,MATCH(Schedules_8760!$C6094,Htg_StPt_Sch_EZ!$B$31:$B$54,0),MATCH(Schedules_8760!$F6094,Htg_StPt_Sch_EZ!$C$30:$I$30,0)),"F","C")</f>
        <v>19.444444444444443</v>
      </c>
      <c r="J6094" s="34">
        <f>CONVERT(INDEX(Clg_StPt_Sch_EZ!$C$4:$I$27,MATCH(Schedules_8760!$C6094,Clg_StPt_Sch_EZ!$B$4:$B$27,0),MATCH(Schedules_8760!$F6094,Clg_StPt_Sch_EZ!$C$3:$I$3,0)),"F","C")</f>
        <v>25.555555555555554</v>
      </c>
      <c r="K6094" s="34">
        <f>CONVERT(INDEX(Clg_StPt_Sch_EZ!$C$31:$I$54,MATCH(Schedules_8760!$C6094,Clg_StPt_Sch_EZ!$B$31:$B$54,0),MATCH(Schedules_8760!$F6094,Clg_StPt_Sch_EZ!$C$30:$I$30,0)),"F","C")</f>
        <v>28.333333333333332</v>
      </c>
      <c r="L6094" s="34">
        <f>CONVERT(INDEX(DHW_StPt_Sch_EZ!$C$4:$I$27,MATCH(Schedules_8760!$C6094,DHW_StPt_Sch_EZ!$B$4:$B$27,0),MATCH(Schedules_8760!$F6094,DHW_StPt_Sch_EZ!$C$3:$I$3,0)),"F","C")</f>
        <v>53.333333333333329</v>
      </c>
      <c r="M6094" s="34">
        <f>CONVERT(INDEX(DHW_StPt_Sch_EZ!$C$31:$I$54,MATCH(Schedules_8760!$C6094,DHW_StPt_Sch_EZ!$B$31:$B$54,0),MATCH(Schedules_8760!$F6094,DHW_StPt_Sch_EZ!$C$30:$I$30,0)),"F","C")</f>
        <v>53.333333333333329</v>
      </c>
      <c r="N6094" s="12"/>
      <c r="O6094" s="12"/>
      <c r="P6094" s="12"/>
    </row>
    <row r="6095" spans="1:16" x14ac:dyDescent="0.25">
      <c r="A6095" s="35">
        <v>6094</v>
      </c>
      <c r="B6095" s="89">
        <v>254.875</v>
      </c>
      <c r="C6095" s="35">
        <f t="shared" si="475"/>
        <v>22</v>
      </c>
      <c r="D6095" s="35">
        <f t="shared" si="478"/>
        <v>254</v>
      </c>
      <c r="E6095" s="35">
        <f t="shared" si="479"/>
        <v>2</v>
      </c>
      <c r="F6095" s="35" t="str">
        <f t="shared" si="476"/>
        <v>Monday</v>
      </c>
      <c r="G6095" s="35">
        <f t="shared" si="477"/>
        <v>9</v>
      </c>
      <c r="H6095" s="34">
        <f>CONVERT(INDEX(Htg_StPt_Sch_EZ!$C$4:$I$27,MATCH(Schedules_8760!$C6095,Htg_StPt_Sch_EZ!$B$4:$B$27,0),MATCH(Schedules_8760!$F6095,Htg_StPt_Sch_EZ!$C$3:$I$3,0)),"F","C")</f>
        <v>20.555555555555554</v>
      </c>
      <c r="I6095" s="34">
        <f>CONVERT(INDEX(Htg_StPt_Sch_EZ!$C$31:$I$54,MATCH(Schedules_8760!$C6095,Htg_StPt_Sch_EZ!$B$31:$B$54,0),MATCH(Schedules_8760!$F6095,Htg_StPt_Sch_EZ!$C$30:$I$30,0)),"F","C")</f>
        <v>19.444444444444443</v>
      </c>
      <c r="J6095" s="34">
        <f>CONVERT(INDEX(Clg_StPt_Sch_EZ!$C$4:$I$27,MATCH(Schedules_8760!$C6095,Clg_StPt_Sch_EZ!$B$4:$B$27,0),MATCH(Schedules_8760!$F6095,Clg_StPt_Sch_EZ!$C$3:$I$3,0)),"F","C")</f>
        <v>25.555555555555554</v>
      </c>
      <c r="K6095" s="34">
        <f>CONVERT(INDEX(Clg_StPt_Sch_EZ!$C$31:$I$54,MATCH(Schedules_8760!$C6095,Clg_StPt_Sch_EZ!$B$31:$B$54,0),MATCH(Schedules_8760!$F6095,Clg_StPt_Sch_EZ!$C$30:$I$30,0)),"F","C")</f>
        <v>28.333333333333332</v>
      </c>
      <c r="L6095" s="34">
        <f>CONVERT(INDEX(DHW_StPt_Sch_EZ!$C$4:$I$27,MATCH(Schedules_8760!$C6095,DHW_StPt_Sch_EZ!$B$4:$B$27,0),MATCH(Schedules_8760!$F6095,DHW_StPt_Sch_EZ!$C$3:$I$3,0)),"F","C")</f>
        <v>53.333333333333329</v>
      </c>
      <c r="M6095" s="34">
        <f>CONVERT(INDEX(DHW_StPt_Sch_EZ!$C$31:$I$54,MATCH(Schedules_8760!$C6095,DHW_StPt_Sch_EZ!$B$31:$B$54,0),MATCH(Schedules_8760!$F6095,DHW_StPt_Sch_EZ!$C$30:$I$30,0)),"F","C")</f>
        <v>53.333333333333329</v>
      </c>
      <c r="N6095" s="12"/>
      <c r="O6095" s="12"/>
      <c r="P6095" s="12"/>
    </row>
    <row r="6096" spans="1:16" x14ac:dyDescent="0.25">
      <c r="A6096" s="35">
        <v>6095</v>
      </c>
      <c r="B6096" s="89">
        <v>254.91666666666671</v>
      </c>
      <c r="C6096" s="35">
        <f t="shared" si="475"/>
        <v>23</v>
      </c>
      <c r="D6096" s="35">
        <f t="shared" si="478"/>
        <v>254</v>
      </c>
      <c r="E6096" s="35">
        <f t="shared" si="479"/>
        <v>2</v>
      </c>
      <c r="F6096" s="35" t="str">
        <f t="shared" si="476"/>
        <v>Monday</v>
      </c>
      <c r="G6096" s="35">
        <f t="shared" si="477"/>
        <v>9</v>
      </c>
      <c r="H6096" s="34">
        <f>CONVERT(INDEX(Htg_StPt_Sch_EZ!$C$4:$I$27,MATCH(Schedules_8760!$C6096,Htg_StPt_Sch_EZ!$B$4:$B$27,0),MATCH(Schedules_8760!$F6096,Htg_StPt_Sch_EZ!$C$3:$I$3,0)),"F","C")</f>
        <v>20.555555555555554</v>
      </c>
      <c r="I6096" s="34">
        <f>CONVERT(INDEX(Htg_StPt_Sch_EZ!$C$31:$I$54,MATCH(Schedules_8760!$C6096,Htg_StPt_Sch_EZ!$B$31:$B$54,0),MATCH(Schedules_8760!$F6096,Htg_StPt_Sch_EZ!$C$30:$I$30,0)),"F","C")</f>
        <v>19.444444444444443</v>
      </c>
      <c r="J6096" s="34">
        <f>CONVERT(INDEX(Clg_StPt_Sch_EZ!$C$4:$I$27,MATCH(Schedules_8760!$C6096,Clg_StPt_Sch_EZ!$B$4:$B$27,0),MATCH(Schedules_8760!$F6096,Clg_StPt_Sch_EZ!$C$3:$I$3,0)),"F","C")</f>
        <v>25.555555555555554</v>
      </c>
      <c r="K6096" s="34">
        <f>CONVERT(INDEX(Clg_StPt_Sch_EZ!$C$31:$I$54,MATCH(Schedules_8760!$C6096,Clg_StPt_Sch_EZ!$B$31:$B$54,0),MATCH(Schedules_8760!$F6096,Clg_StPt_Sch_EZ!$C$30:$I$30,0)),"F","C")</f>
        <v>28.333333333333332</v>
      </c>
      <c r="L6096" s="34">
        <f>CONVERT(INDEX(DHW_StPt_Sch_EZ!$C$4:$I$27,MATCH(Schedules_8760!$C6096,DHW_StPt_Sch_EZ!$B$4:$B$27,0),MATCH(Schedules_8760!$F6096,DHW_StPt_Sch_EZ!$C$3:$I$3,0)),"F","C")</f>
        <v>53.333333333333329</v>
      </c>
      <c r="M6096" s="34">
        <f>CONVERT(INDEX(DHW_StPt_Sch_EZ!$C$31:$I$54,MATCH(Schedules_8760!$C6096,DHW_StPt_Sch_EZ!$B$31:$B$54,0),MATCH(Schedules_8760!$F6096,DHW_StPt_Sch_EZ!$C$30:$I$30,0)),"F","C")</f>
        <v>53.333333333333329</v>
      </c>
      <c r="N6096" s="12"/>
      <c r="O6096" s="12"/>
      <c r="P6096" s="12"/>
    </row>
    <row r="6097" spans="1:16" x14ac:dyDescent="0.25">
      <c r="A6097" s="35">
        <v>6096</v>
      </c>
      <c r="B6097" s="89">
        <v>254.95833333333329</v>
      </c>
      <c r="C6097" s="35">
        <f t="shared" si="475"/>
        <v>24</v>
      </c>
      <c r="D6097" s="35">
        <f t="shared" si="478"/>
        <v>254</v>
      </c>
      <c r="E6097" s="35">
        <f t="shared" si="479"/>
        <v>2</v>
      </c>
      <c r="F6097" s="35" t="str">
        <f t="shared" si="476"/>
        <v>Monday</v>
      </c>
      <c r="G6097" s="35">
        <f t="shared" si="477"/>
        <v>9</v>
      </c>
      <c r="H6097" s="34">
        <f>CONVERT(INDEX(Htg_StPt_Sch_EZ!$C$4:$I$27,MATCH(Schedules_8760!$C6097,Htg_StPt_Sch_EZ!$B$4:$B$27,0),MATCH(Schedules_8760!$F6097,Htg_StPt_Sch_EZ!$C$3:$I$3,0)),"F","C")</f>
        <v>20.555555555555554</v>
      </c>
      <c r="I6097" s="34">
        <f>CONVERT(INDEX(Htg_StPt_Sch_EZ!$C$31:$I$54,MATCH(Schedules_8760!$C6097,Htg_StPt_Sch_EZ!$B$31:$B$54,0),MATCH(Schedules_8760!$F6097,Htg_StPt_Sch_EZ!$C$30:$I$30,0)),"F","C")</f>
        <v>19.444444444444443</v>
      </c>
      <c r="J6097" s="34">
        <f>CONVERT(INDEX(Clg_StPt_Sch_EZ!$C$4:$I$27,MATCH(Schedules_8760!$C6097,Clg_StPt_Sch_EZ!$B$4:$B$27,0),MATCH(Schedules_8760!$F6097,Clg_StPt_Sch_EZ!$C$3:$I$3,0)),"F","C")</f>
        <v>25.555555555555554</v>
      </c>
      <c r="K6097" s="34">
        <f>CONVERT(INDEX(Clg_StPt_Sch_EZ!$C$31:$I$54,MATCH(Schedules_8760!$C6097,Clg_StPt_Sch_EZ!$B$31:$B$54,0),MATCH(Schedules_8760!$F6097,Clg_StPt_Sch_EZ!$C$30:$I$30,0)),"F","C")</f>
        <v>28.333333333333332</v>
      </c>
      <c r="L6097" s="34">
        <f>CONVERT(INDEX(DHW_StPt_Sch_EZ!$C$4:$I$27,MATCH(Schedules_8760!$C6097,DHW_StPt_Sch_EZ!$B$4:$B$27,0),MATCH(Schedules_8760!$F6097,DHW_StPt_Sch_EZ!$C$3:$I$3,0)),"F","C")</f>
        <v>53.333333333333329</v>
      </c>
      <c r="M6097" s="34">
        <f>CONVERT(INDEX(DHW_StPt_Sch_EZ!$C$31:$I$54,MATCH(Schedules_8760!$C6097,DHW_StPt_Sch_EZ!$B$31:$B$54,0),MATCH(Schedules_8760!$F6097,DHW_StPt_Sch_EZ!$C$30:$I$30,0)),"F","C")</f>
        <v>53.333333333333329</v>
      </c>
      <c r="N6097" s="12"/>
      <c r="O6097" s="12"/>
      <c r="P6097" s="12"/>
    </row>
    <row r="6098" spans="1:16" x14ac:dyDescent="0.25">
      <c r="A6098" s="35">
        <v>6097</v>
      </c>
      <c r="B6098" s="89">
        <v>255</v>
      </c>
      <c r="C6098" s="35">
        <f t="shared" si="475"/>
        <v>1</v>
      </c>
      <c r="D6098" s="35">
        <f t="shared" si="478"/>
        <v>255</v>
      </c>
      <c r="E6098" s="35">
        <f t="shared" si="479"/>
        <v>3</v>
      </c>
      <c r="F6098" s="35" t="str">
        <f t="shared" si="476"/>
        <v>Tuesday</v>
      </c>
      <c r="G6098" s="35">
        <f t="shared" si="477"/>
        <v>9</v>
      </c>
      <c r="H6098" s="34">
        <f>CONVERT(INDEX(Htg_StPt_Sch_EZ!$C$4:$I$27,MATCH(Schedules_8760!$C6098,Htg_StPt_Sch_EZ!$B$4:$B$27,0),MATCH(Schedules_8760!$F6098,Htg_StPt_Sch_EZ!$C$3:$I$3,0)),"F","C")</f>
        <v>20.555555555555554</v>
      </c>
      <c r="I6098" s="34">
        <f>CONVERT(INDEX(Htg_StPt_Sch_EZ!$C$31:$I$54,MATCH(Schedules_8760!$C6098,Htg_StPt_Sch_EZ!$B$31:$B$54,0),MATCH(Schedules_8760!$F6098,Htg_StPt_Sch_EZ!$C$30:$I$30,0)),"F","C")</f>
        <v>19.444444444444443</v>
      </c>
      <c r="J6098" s="34">
        <f>CONVERT(INDEX(Clg_StPt_Sch_EZ!$C$4:$I$27,MATCH(Schedules_8760!$C6098,Clg_StPt_Sch_EZ!$B$4:$B$27,0),MATCH(Schedules_8760!$F6098,Clg_StPt_Sch_EZ!$C$3:$I$3,0)),"F","C")</f>
        <v>25.555555555555554</v>
      </c>
      <c r="K6098" s="34">
        <f>CONVERT(INDEX(Clg_StPt_Sch_EZ!$C$31:$I$54,MATCH(Schedules_8760!$C6098,Clg_StPt_Sch_EZ!$B$31:$B$54,0),MATCH(Schedules_8760!$F6098,Clg_StPt_Sch_EZ!$C$30:$I$30,0)),"F","C")</f>
        <v>28.333333333333332</v>
      </c>
      <c r="L6098" s="34">
        <f>CONVERT(INDEX(DHW_StPt_Sch_EZ!$C$4:$I$27,MATCH(Schedules_8760!$C6098,DHW_StPt_Sch_EZ!$B$4:$B$27,0),MATCH(Schedules_8760!$F6098,DHW_StPt_Sch_EZ!$C$3:$I$3,0)),"F","C")</f>
        <v>53.333333333333329</v>
      </c>
      <c r="M6098" s="34">
        <f>CONVERT(INDEX(DHW_StPt_Sch_EZ!$C$31:$I$54,MATCH(Schedules_8760!$C6098,DHW_StPt_Sch_EZ!$B$31:$B$54,0),MATCH(Schedules_8760!$F6098,DHW_StPt_Sch_EZ!$C$30:$I$30,0)),"F","C")</f>
        <v>53.333333333333329</v>
      </c>
      <c r="N6098" s="12"/>
      <c r="O6098" s="12"/>
      <c r="P6098" s="12"/>
    </row>
    <row r="6099" spans="1:16" x14ac:dyDescent="0.25">
      <c r="A6099" s="35">
        <v>6098</v>
      </c>
      <c r="B6099" s="89">
        <v>255.04166666666671</v>
      </c>
      <c r="C6099" s="35">
        <f t="shared" si="475"/>
        <v>2</v>
      </c>
      <c r="D6099" s="35">
        <f t="shared" si="478"/>
        <v>255</v>
      </c>
      <c r="E6099" s="35">
        <f t="shared" si="479"/>
        <v>3</v>
      </c>
      <c r="F6099" s="35" t="str">
        <f t="shared" si="476"/>
        <v>Tuesday</v>
      </c>
      <c r="G6099" s="35">
        <f t="shared" si="477"/>
        <v>9</v>
      </c>
      <c r="H6099" s="34">
        <f>CONVERT(INDEX(Htg_StPt_Sch_EZ!$C$4:$I$27,MATCH(Schedules_8760!$C6099,Htg_StPt_Sch_EZ!$B$4:$B$27,0),MATCH(Schedules_8760!$F6099,Htg_StPt_Sch_EZ!$C$3:$I$3,0)),"F","C")</f>
        <v>20.555555555555554</v>
      </c>
      <c r="I6099" s="34">
        <f>CONVERT(INDEX(Htg_StPt_Sch_EZ!$C$31:$I$54,MATCH(Schedules_8760!$C6099,Htg_StPt_Sch_EZ!$B$31:$B$54,0),MATCH(Schedules_8760!$F6099,Htg_StPt_Sch_EZ!$C$30:$I$30,0)),"F","C")</f>
        <v>19.444444444444443</v>
      </c>
      <c r="J6099" s="34">
        <f>CONVERT(INDEX(Clg_StPt_Sch_EZ!$C$4:$I$27,MATCH(Schedules_8760!$C6099,Clg_StPt_Sch_EZ!$B$4:$B$27,0),MATCH(Schedules_8760!$F6099,Clg_StPt_Sch_EZ!$C$3:$I$3,0)),"F","C")</f>
        <v>25.555555555555554</v>
      </c>
      <c r="K6099" s="34">
        <f>CONVERT(INDEX(Clg_StPt_Sch_EZ!$C$31:$I$54,MATCH(Schedules_8760!$C6099,Clg_StPt_Sch_EZ!$B$31:$B$54,0),MATCH(Schedules_8760!$F6099,Clg_StPt_Sch_EZ!$C$30:$I$30,0)),"F","C")</f>
        <v>28.333333333333332</v>
      </c>
      <c r="L6099" s="34">
        <f>CONVERT(INDEX(DHW_StPt_Sch_EZ!$C$4:$I$27,MATCH(Schedules_8760!$C6099,DHW_StPt_Sch_EZ!$B$4:$B$27,0),MATCH(Schedules_8760!$F6099,DHW_StPt_Sch_EZ!$C$3:$I$3,0)),"F","C")</f>
        <v>53.333333333333329</v>
      </c>
      <c r="M6099" s="34">
        <f>CONVERT(INDEX(DHW_StPt_Sch_EZ!$C$31:$I$54,MATCH(Schedules_8760!$C6099,DHW_StPt_Sch_EZ!$B$31:$B$54,0),MATCH(Schedules_8760!$F6099,DHW_StPt_Sch_EZ!$C$30:$I$30,0)),"F","C")</f>
        <v>53.333333333333329</v>
      </c>
      <c r="N6099" s="12"/>
      <c r="O6099" s="12"/>
      <c r="P6099" s="12"/>
    </row>
    <row r="6100" spans="1:16" x14ac:dyDescent="0.25">
      <c r="A6100" s="35">
        <v>6099</v>
      </c>
      <c r="B6100" s="89">
        <v>255.08333333333329</v>
      </c>
      <c r="C6100" s="35">
        <f t="shared" si="475"/>
        <v>3</v>
      </c>
      <c r="D6100" s="35">
        <f t="shared" si="478"/>
        <v>255</v>
      </c>
      <c r="E6100" s="35">
        <f t="shared" si="479"/>
        <v>3</v>
      </c>
      <c r="F6100" s="35" t="str">
        <f t="shared" si="476"/>
        <v>Tuesday</v>
      </c>
      <c r="G6100" s="35">
        <f t="shared" si="477"/>
        <v>9</v>
      </c>
      <c r="H6100" s="34">
        <f>CONVERT(INDEX(Htg_StPt_Sch_EZ!$C$4:$I$27,MATCH(Schedules_8760!$C6100,Htg_StPt_Sch_EZ!$B$4:$B$27,0),MATCH(Schedules_8760!$F6100,Htg_StPt_Sch_EZ!$C$3:$I$3,0)),"F","C")</f>
        <v>20.555555555555554</v>
      </c>
      <c r="I6100" s="34">
        <f>CONVERT(INDEX(Htg_StPt_Sch_EZ!$C$31:$I$54,MATCH(Schedules_8760!$C6100,Htg_StPt_Sch_EZ!$B$31:$B$54,0),MATCH(Schedules_8760!$F6100,Htg_StPt_Sch_EZ!$C$30:$I$30,0)),"F","C")</f>
        <v>19.444444444444443</v>
      </c>
      <c r="J6100" s="34">
        <f>CONVERT(INDEX(Clg_StPt_Sch_EZ!$C$4:$I$27,MATCH(Schedules_8760!$C6100,Clg_StPt_Sch_EZ!$B$4:$B$27,0),MATCH(Schedules_8760!$F6100,Clg_StPt_Sch_EZ!$C$3:$I$3,0)),"F","C")</f>
        <v>25.555555555555554</v>
      </c>
      <c r="K6100" s="34">
        <f>CONVERT(INDEX(Clg_StPt_Sch_EZ!$C$31:$I$54,MATCH(Schedules_8760!$C6100,Clg_StPt_Sch_EZ!$B$31:$B$54,0),MATCH(Schedules_8760!$F6100,Clg_StPt_Sch_EZ!$C$30:$I$30,0)),"F","C")</f>
        <v>28.333333333333332</v>
      </c>
      <c r="L6100" s="34">
        <f>CONVERT(INDEX(DHW_StPt_Sch_EZ!$C$4:$I$27,MATCH(Schedules_8760!$C6100,DHW_StPt_Sch_EZ!$B$4:$B$27,0),MATCH(Schedules_8760!$F6100,DHW_StPt_Sch_EZ!$C$3:$I$3,0)),"F","C")</f>
        <v>53.333333333333329</v>
      </c>
      <c r="M6100" s="34">
        <f>CONVERT(INDEX(DHW_StPt_Sch_EZ!$C$31:$I$54,MATCH(Schedules_8760!$C6100,DHW_StPt_Sch_EZ!$B$31:$B$54,0),MATCH(Schedules_8760!$F6100,DHW_StPt_Sch_EZ!$C$30:$I$30,0)),"F","C")</f>
        <v>53.333333333333329</v>
      </c>
      <c r="N6100" s="12"/>
      <c r="O6100" s="12"/>
      <c r="P6100" s="12"/>
    </row>
    <row r="6101" spans="1:16" x14ac:dyDescent="0.25">
      <c r="A6101" s="35">
        <v>6100</v>
      </c>
      <c r="B6101" s="89">
        <v>255.125</v>
      </c>
      <c r="C6101" s="35">
        <f t="shared" si="475"/>
        <v>4</v>
      </c>
      <c r="D6101" s="35">
        <f t="shared" si="478"/>
        <v>255</v>
      </c>
      <c r="E6101" s="35">
        <f t="shared" si="479"/>
        <v>3</v>
      </c>
      <c r="F6101" s="35" t="str">
        <f t="shared" si="476"/>
        <v>Tuesday</v>
      </c>
      <c r="G6101" s="35">
        <f t="shared" si="477"/>
        <v>9</v>
      </c>
      <c r="H6101" s="34">
        <f>CONVERT(INDEX(Htg_StPt_Sch_EZ!$C$4:$I$27,MATCH(Schedules_8760!$C6101,Htg_StPt_Sch_EZ!$B$4:$B$27,0),MATCH(Schedules_8760!$F6101,Htg_StPt_Sch_EZ!$C$3:$I$3,0)),"F","C")</f>
        <v>20.555555555555554</v>
      </c>
      <c r="I6101" s="34">
        <f>CONVERT(INDEX(Htg_StPt_Sch_EZ!$C$31:$I$54,MATCH(Schedules_8760!$C6101,Htg_StPt_Sch_EZ!$B$31:$B$54,0),MATCH(Schedules_8760!$F6101,Htg_StPt_Sch_EZ!$C$30:$I$30,0)),"F","C")</f>
        <v>19.444444444444443</v>
      </c>
      <c r="J6101" s="34">
        <f>CONVERT(INDEX(Clg_StPt_Sch_EZ!$C$4:$I$27,MATCH(Schedules_8760!$C6101,Clg_StPt_Sch_EZ!$B$4:$B$27,0),MATCH(Schedules_8760!$F6101,Clg_StPt_Sch_EZ!$C$3:$I$3,0)),"F","C")</f>
        <v>25.555555555555554</v>
      </c>
      <c r="K6101" s="34">
        <f>CONVERT(INDEX(Clg_StPt_Sch_EZ!$C$31:$I$54,MATCH(Schedules_8760!$C6101,Clg_StPt_Sch_EZ!$B$31:$B$54,0),MATCH(Schedules_8760!$F6101,Clg_StPt_Sch_EZ!$C$30:$I$30,0)),"F","C")</f>
        <v>28.333333333333332</v>
      </c>
      <c r="L6101" s="34">
        <f>CONVERT(INDEX(DHW_StPt_Sch_EZ!$C$4:$I$27,MATCH(Schedules_8760!$C6101,DHW_StPt_Sch_EZ!$B$4:$B$27,0),MATCH(Schedules_8760!$F6101,DHW_StPt_Sch_EZ!$C$3:$I$3,0)),"F","C")</f>
        <v>53.333333333333329</v>
      </c>
      <c r="M6101" s="34">
        <f>CONVERT(INDEX(DHW_StPt_Sch_EZ!$C$31:$I$54,MATCH(Schedules_8760!$C6101,DHW_StPt_Sch_EZ!$B$31:$B$54,0),MATCH(Schedules_8760!$F6101,DHW_StPt_Sch_EZ!$C$30:$I$30,0)),"F","C")</f>
        <v>53.333333333333329</v>
      </c>
      <c r="N6101" s="12"/>
      <c r="O6101" s="12"/>
      <c r="P6101" s="12"/>
    </row>
    <row r="6102" spans="1:16" x14ac:dyDescent="0.25">
      <c r="A6102" s="35">
        <v>6101</v>
      </c>
      <c r="B6102" s="89">
        <v>255.16666666666671</v>
      </c>
      <c r="C6102" s="35">
        <f t="shared" si="475"/>
        <v>5</v>
      </c>
      <c r="D6102" s="35">
        <f t="shared" si="478"/>
        <v>255</v>
      </c>
      <c r="E6102" s="35">
        <f t="shared" si="479"/>
        <v>3</v>
      </c>
      <c r="F6102" s="35" t="str">
        <f t="shared" si="476"/>
        <v>Tuesday</v>
      </c>
      <c r="G6102" s="35">
        <f t="shared" si="477"/>
        <v>9</v>
      </c>
      <c r="H6102" s="34">
        <f>CONVERT(INDEX(Htg_StPt_Sch_EZ!$C$4:$I$27,MATCH(Schedules_8760!$C6102,Htg_StPt_Sch_EZ!$B$4:$B$27,0),MATCH(Schedules_8760!$F6102,Htg_StPt_Sch_EZ!$C$3:$I$3,0)),"F","C")</f>
        <v>20.555555555555554</v>
      </c>
      <c r="I6102" s="34">
        <f>CONVERT(INDEX(Htg_StPt_Sch_EZ!$C$31:$I$54,MATCH(Schedules_8760!$C6102,Htg_StPt_Sch_EZ!$B$31:$B$54,0),MATCH(Schedules_8760!$F6102,Htg_StPt_Sch_EZ!$C$30:$I$30,0)),"F","C")</f>
        <v>19.444444444444443</v>
      </c>
      <c r="J6102" s="34">
        <f>CONVERT(INDEX(Clg_StPt_Sch_EZ!$C$4:$I$27,MATCH(Schedules_8760!$C6102,Clg_StPt_Sch_EZ!$B$4:$B$27,0),MATCH(Schedules_8760!$F6102,Clg_StPt_Sch_EZ!$C$3:$I$3,0)),"F","C")</f>
        <v>25.555555555555554</v>
      </c>
      <c r="K6102" s="34">
        <f>CONVERT(INDEX(Clg_StPt_Sch_EZ!$C$31:$I$54,MATCH(Schedules_8760!$C6102,Clg_StPt_Sch_EZ!$B$31:$B$54,0),MATCH(Schedules_8760!$F6102,Clg_StPt_Sch_EZ!$C$30:$I$30,0)),"F","C")</f>
        <v>28.333333333333332</v>
      </c>
      <c r="L6102" s="34">
        <f>CONVERT(INDEX(DHW_StPt_Sch_EZ!$C$4:$I$27,MATCH(Schedules_8760!$C6102,DHW_StPt_Sch_EZ!$B$4:$B$27,0),MATCH(Schedules_8760!$F6102,DHW_StPt_Sch_EZ!$C$3:$I$3,0)),"F","C")</f>
        <v>53.333333333333329</v>
      </c>
      <c r="M6102" s="34">
        <f>CONVERT(INDEX(DHW_StPt_Sch_EZ!$C$31:$I$54,MATCH(Schedules_8760!$C6102,DHW_StPt_Sch_EZ!$B$31:$B$54,0),MATCH(Schedules_8760!$F6102,DHW_StPt_Sch_EZ!$C$30:$I$30,0)),"F","C")</f>
        <v>53.333333333333329</v>
      </c>
      <c r="N6102" s="12"/>
      <c r="O6102" s="12"/>
      <c r="P6102" s="12"/>
    </row>
    <row r="6103" spans="1:16" x14ac:dyDescent="0.25">
      <c r="A6103" s="35">
        <v>6102</v>
      </c>
      <c r="B6103" s="89">
        <v>255.20833333333329</v>
      </c>
      <c r="C6103" s="35">
        <f t="shared" si="475"/>
        <v>6</v>
      </c>
      <c r="D6103" s="35">
        <f t="shared" si="478"/>
        <v>255</v>
      </c>
      <c r="E6103" s="35">
        <f t="shared" si="479"/>
        <v>3</v>
      </c>
      <c r="F6103" s="35" t="str">
        <f t="shared" si="476"/>
        <v>Tuesday</v>
      </c>
      <c r="G6103" s="35">
        <f t="shared" si="477"/>
        <v>9</v>
      </c>
      <c r="H6103" s="34">
        <f>CONVERT(INDEX(Htg_StPt_Sch_EZ!$C$4:$I$27,MATCH(Schedules_8760!$C6103,Htg_StPt_Sch_EZ!$B$4:$B$27,0),MATCH(Schedules_8760!$F6103,Htg_StPt_Sch_EZ!$C$3:$I$3,0)),"F","C")</f>
        <v>20.555555555555554</v>
      </c>
      <c r="I6103" s="34">
        <f>CONVERT(INDEX(Htg_StPt_Sch_EZ!$C$31:$I$54,MATCH(Schedules_8760!$C6103,Htg_StPt_Sch_EZ!$B$31:$B$54,0),MATCH(Schedules_8760!$F6103,Htg_StPt_Sch_EZ!$C$30:$I$30,0)),"F","C")</f>
        <v>19.444444444444443</v>
      </c>
      <c r="J6103" s="34">
        <f>CONVERT(INDEX(Clg_StPt_Sch_EZ!$C$4:$I$27,MATCH(Schedules_8760!$C6103,Clg_StPt_Sch_EZ!$B$4:$B$27,0),MATCH(Schedules_8760!$F6103,Clg_StPt_Sch_EZ!$C$3:$I$3,0)),"F","C")</f>
        <v>25.555555555555554</v>
      </c>
      <c r="K6103" s="34">
        <f>CONVERT(INDEX(Clg_StPt_Sch_EZ!$C$31:$I$54,MATCH(Schedules_8760!$C6103,Clg_StPt_Sch_EZ!$B$31:$B$54,0),MATCH(Schedules_8760!$F6103,Clg_StPt_Sch_EZ!$C$30:$I$30,0)),"F","C")</f>
        <v>28.333333333333332</v>
      </c>
      <c r="L6103" s="34">
        <f>CONVERT(INDEX(DHW_StPt_Sch_EZ!$C$4:$I$27,MATCH(Schedules_8760!$C6103,DHW_StPt_Sch_EZ!$B$4:$B$27,0),MATCH(Schedules_8760!$F6103,DHW_StPt_Sch_EZ!$C$3:$I$3,0)),"F","C")</f>
        <v>53.333333333333329</v>
      </c>
      <c r="M6103" s="34">
        <f>CONVERT(INDEX(DHW_StPt_Sch_EZ!$C$31:$I$54,MATCH(Schedules_8760!$C6103,DHW_StPt_Sch_EZ!$B$31:$B$54,0),MATCH(Schedules_8760!$F6103,DHW_StPt_Sch_EZ!$C$30:$I$30,0)),"F","C")</f>
        <v>53.333333333333329</v>
      </c>
      <c r="N6103" s="12"/>
      <c r="O6103" s="12"/>
      <c r="P6103" s="12"/>
    </row>
    <row r="6104" spans="1:16" x14ac:dyDescent="0.25">
      <c r="A6104" s="35">
        <v>6103</v>
      </c>
      <c r="B6104" s="89">
        <v>255.25</v>
      </c>
      <c r="C6104" s="35">
        <f t="shared" si="475"/>
        <v>7</v>
      </c>
      <c r="D6104" s="35">
        <f t="shared" si="478"/>
        <v>255</v>
      </c>
      <c r="E6104" s="35">
        <f t="shared" si="479"/>
        <v>3</v>
      </c>
      <c r="F6104" s="35" t="str">
        <f t="shared" si="476"/>
        <v>Tuesday</v>
      </c>
      <c r="G6104" s="35">
        <f t="shared" si="477"/>
        <v>9</v>
      </c>
      <c r="H6104" s="34">
        <f>CONVERT(INDEX(Htg_StPt_Sch_EZ!$C$4:$I$27,MATCH(Schedules_8760!$C6104,Htg_StPt_Sch_EZ!$B$4:$B$27,0),MATCH(Schedules_8760!$F6104,Htg_StPt_Sch_EZ!$C$3:$I$3,0)),"F","C")</f>
        <v>20.555555555555554</v>
      </c>
      <c r="I6104" s="34">
        <f>CONVERT(INDEX(Htg_StPt_Sch_EZ!$C$31:$I$54,MATCH(Schedules_8760!$C6104,Htg_StPt_Sch_EZ!$B$31:$B$54,0),MATCH(Schedules_8760!$F6104,Htg_StPt_Sch_EZ!$C$30:$I$30,0)),"F","C")</f>
        <v>19.444444444444443</v>
      </c>
      <c r="J6104" s="34">
        <f>CONVERT(INDEX(Clg_StPt_Sch_EZ!$C$4:$I$27,MATCH(Schedules_8760!$C6104,Clg_StPt_Sch_EZ!$B$4:$B$27,0),MATCH(Schedules_8760!$F6104,Clg_StPt_Sch_EZ!$C$3:$I$3,0)),"F","C")</f>
        <v>25.555555555555554</v>
      </c>
      <c r="K6104" s="34">
        <f>CONVERT(INDEX(Clg_StPt_Sch_EZ!$C$31:$I$54,MATCH(Schedules_8760!$C6104,Clg_StPt_Sch_EZ!$B$31:$B$54,0),MATCH(Schedules_8760!$F6104,Clg_StPt_Sch_EZ!$C$30:$I$30,0)),"F","C")</f>
        <v>28.333333333333332</v>
      </c>
      <c r="L6104" s="34">
        <f>CONVERT(INDEX(DHW_StPt_Sch_EZ!$C$4:$I$27,MATCH(Schedules_8760!$C6104,DHW_StPt_Sch_EZ!$B$4:$B$27,0),MATCH(Schedules_8760!$F6104,DHW_StPt_Sch_EZ!$C$3:$I$3,0)),"F","C")</f>
        <v>53.333333333333329</v>
      </c>
      <c r="M6104" s="34">
        <f>CONVERT(INDEX(DHW_StPt_Sch_EZ!$C$31:$I$54,MATCH(Schedules_8760!$C6104,DHW_StPt_Sch_EZ!$B$31:$B$54,0),MATCH(Schedules_8760!$F6104,DHW_StPt_Sch_EZ!$C$30:$I$30,0)),"F","C")</f>
        <v>53.333333333333329</v>
      </c>
      <c r="N6104" s="12"/>
      <c r="O6104" s="12"/>
      <c r="P6104" s="12"/>
    </row>
    <row r="6105" spans="1:16" x14ac:dyDescent="0.25">
      <c r="A6105" s="35">
        <v>6104</v>
      </c>
      <c r="B6105" s="89">
        <v>255.29166666666671</v>
      </c>
      <c r="C6105" s="35">
        <f t="shared" si="475"/>
        <v>8</v>
      </c>
      <c r="D6105" s="35">
        <f t="shared" si="478"/>
        <v>255</v>
      </c>
      <c r="E6105" s="35">
        <f t="shared" si="479"/>
        <v>3</v>
      </c>
      <c r="F6105" s="35" t="str">
        <f t="shared" si="476"/>
        <v>Tuesday</v>
      </c>
      <c r="G6105" s="35">
        <f t="shared" si="477"/>
        <v>9</v>
      </c>
      <c r="H6105" s="34">
        <f>CONVERT(INDEX(Htg_StPt_Sch_EZ!$C$4:$I$27,MATCH(Schedules_8760!$C6105,Htg_StPt_Sch_EZ!$B$4:$B$27,0),MATCH(Schedules_8760!$F6105,Htg_StPt_Sch_EZ!$C$3:$I$3,0)),"F","C")</f>
        <v>20.555555555555554</v>
      </c>
      <c r="I6105" s="34">
        <f>CONVERT(INDEX(Htg_StPt_Sch_EZ!$C$31:$I$54,MATCH(Schedules_8760!$C6105,Htg_StPt_Sch_EZ!$B$31:$B$54,0),MATCH(Schedules_8760!$F6105,Htg_StPt_Sch_EZ!$C$30:$I$30,0)),"F","C")</f>
        <v>19.444444444444443</v>
      </c>
      <c r="J6105" s="34">
        <f>CONVERT(INDEX(Clg_StPt_Sch_EZ!$C$4:$I$27,MATCH(Schedules_8760!$C6105,Clg_StPt_Sch_EZ!$B$4:$B$27,0),MATCH(Schedules_8760!$F6105,Clg_StPt_Sch_EZ!$C$3:$I$3,0)),"F","C")</f>
        <v>25.555555555555554</v>
      </c>
      <c r="K6105" s="34">
        <f>CONVERT(INDEX(Clg_StPt_Sch_EZ!$C$31:$I$54,MATCH(Schedules_8760!$C6105,Clg_StPt_Sch_EZ!$B$31:$B$54,0),MATCH(Schedules_8760!$F6105,Clg_StPt_Sch_EZ!$C$30:$I$30,0)),"F","C")</f>
        <v>25</v>
      </c>
      <c r="L6105" s="34">
        <f>CONVERT(INDEX(DHW_StPt_Sch_EZ!$C$4:$I$27,MATCH(Schedules_8760!$C6105,DHW_StPt_Sch_EZ!$B$4:$B$27,0),MATCH(Schedules_8760!$F6105,DHW_StPt_Sch_EZ!$C$3:$I$3,0)),"F","C")</f>
        <v>53.333333333333329</v>
      </c>
      <c r="M6105" s="34">
        <f>CONVERT(INDEX(DHW_StPt_Sch_EZ!$C$31:$I$54,MATCH(Schedules_8760!$C6105,DHW_StPt_Sch_EZ!$B$31:$B$54,0),MATCH(Schedules_8760!$F6105,DHW_StPt_Sch_EZ!$C$30:$I$30,0)),"F","C")</f>
        <v>53.333333333333329</v>
      </c>
      <c r="N6105" s="12"/>
      <c r="O6105" s="12"/>
      <c r="P6105" s="12"/>
    </row>
    <row r="6106" spans="1:16" x14ac:dyDescent="0.25">
      <c r="A6106" s="35">
        <v>6105</v>
      </c>
      <c r="B6106" s="89">
        <v>255.33333333333329</v>
      </c>
      <c r="C6106" s="35">
        <f t="shared" si="475"/>
        <v>9</v>
      </c>
      <c r="D6106" s="35">
        <f t="shared" si="478"/>
        <v>255</v>
      </c>
      <c r="E6106" s="35">
        <f t="shared" si="479"/>
        <v>3</v>
      </c>
      <c r="F6106" s="35" t="str">
        <f t="shared" si="476"/>
        <v>Tuesday</v>
      </c>
      <c r="G6106" s="35">
        <f t="shared" si="477"/>
        <v>9</v>
      </c>
      <c r="H6106" s="34">
        <f>CONVERT(INDEX(Htg_StPt_Sch_EZ!$C$4:$I$27,MATCH(Schedules_8760!$C6106,Htg_StPt_Sch_EZ!$B$4:$B$27,0),MATCH(Schedules_8760!$F6106,Htg_StPt_Sch_EZ!$C$3:$I$3,0)),"F","C")</f>
        <v>20.555555555555554</v>
      </c>
      <c r="I6106" s="34">
        <f>CONVERT(INDEX(Htg_StPt_Sch_EZ!$C$31:$I$54,MATCH(Schedules_8760!$C6106,Htg_StPt_Sch_EZ!$B$31:$B$54,0),MATCH(Schedules_8760!$F6106,Htg_StPt_Sch_EZ!$C$30:$I$30,0)),"F","C")</f>
        <v>19.444444444444443</v>
      </c>
      <c r="J6106" s="34">
        <f>CONVERT(INDEX(Clg_StPt_Sch_EZ!$C$4:$I$27,MATCH(Schedules_8760!$C6106,Clg_StPt_Sch_EZ!$B$4:$B$27,0),MATCH(Schedules_8760!$F6106,Clg_StPt_Sch_EZ!$C$3:$I$3,0)),"F","C")</f>
        <v>25.555555555555554</v>
      </c>
      <c r="K6106" s="34">
        <f>CONVERT(INDEX(Clg_StPt_Sch_EZ!$C$31:$I$54,MATCH(Schedules_8760!$C6106,Clg_StPt_Sch_EZ!$B$31:$B$54,0),MATCH(Schedules_8760!$F6106,Clg_StPt_Sch_EZ!$C$30:$I$30,0)),"F","C")</f>
        <v>25</v>
      </c>
      <c r="L6106" s="34">
        <f>CONVERT(INDEX(DHW_StPt_Sch_EZ!$C$4:$I$27,MATCH(Schedules_8760!$C6106,DHW_StPt_Sch_EZ!$B$4:$B$27,0),MATCH(Schedules_8760!$F6106,DHW_StPt_Sch_EZ!$C$3:$I$3,0)),"F","C")</f>
        <v>53.333333333333329</v>
      </c>
      <c r="M6106" s="34">
        <f>CONVERT(INDEX(DHW_StPt_Sch_EZ!$C$31:$I$54,MATCH(Schedules_8760!$C6106,DHW_StPt_Sch_EZ!$B$31:$B$54,0),MATCH(Schedules_8760!$F6106,DHW_StPt_Sch_EZ!$C$30:$I$30,0)),"F","C")</f>
        <v>53.333333333333329</v>
      </c>
      <c r="N6106" s="12"/>
      <c r="O6106" s="12"/>
      <c r="P6106" s="12"/>
    </row>
    <row r="6107" spans="1:16" x14ac:dyDescent="0.25">
      <c r="A6107" s="35">
        <v>6106</v>
      </c>
      <c r="B6107" s="89">
        <v>255.375</v>
      </c>
      <c r="C6107" s="35">
        <f t="shared" si="475"/>
        <v>10</v>
      </c>
      <c r="D6107" s="35">
        <f t="shared" si="478"/>
        <v>255</v>
      </c>
      <c r="E6107" s="35">
        <f t="shared" si="479"/>
        <v>3</v>
      </c>
      <c r="F6107" s="35" t="str">
        <f t="shared" si="476"/>
        <v>Tuesday</v>
      </c>
      <c r="G6107" s="35">
        <f t="shared" si="477"/>
        <v>9</v>
      </c>
      <c r="H6107" s="34">
        <f>CONVERT(INDEX(Htg_StPt_Sch_EZ!$C$4:$I$27,MATCH(Schedules_8760!$C6107,Htg_StPt_Sch_EZ!$B$4:$B$27,0),MATCH(Schedules_8760!$F6107,Htg_StPt_Sch_EZ!$C$3:$I$3,0)),"F","C")</f>
        <v>20.555555555555554</v>
      </c>
      <c r="I6107" s="34">
        <f>CONVERT(INDEX(Htg_StPt_Sch_EZ!$C$31:$I$54,MATCH(Schedules_8760!$C6107,Htg_StPt_Sch_EZ!$B$31:$B$54,0),MATCH(Schedules_8760!$F6107,Htg_StPt_Sch_EZ!$C$30:$I$30,0)),"F","C")</f>
        <v>19.444444444444443</v>
      </c>
      <c r="J6107" s="34">
        <f>CONVERT(INDEX(Clg_StPt_Sch_EZ!$C$4:$I$27,MATCH(Schedules_8760!$C6107,Clg_StPt_Sch_EZ!$B$4:$B$27,0),MATCH(Schedules_8760!$F6107,Clg_StPt_Sch_EZ!$C$3:$I$3,0)),"F","C")</f>
        <v>25.555555555555554</v>
      </c>
      <c r="K6107" s="34">
        <f>CONVERT(INDEX(Clg_StPt_Sch_EZ!$C$31:$I$54,MATCH(Schedules_8760!$C6107,Clg_StPt_Sch_EZ!$B$31:$B$54,0),MATCH(Schedules_8760!$F6107,Clg_StPt_Sch_EZ!$C$30:$I$30,0)),"F","C")</f>
        <v>25</v>
      </c>
      <c r="L6107" s="34">
        <f>CONVERT(INDEX(DHW_StPt_Sch_EZ!$C$4:$I$27,MATCH(Schedules_8760!$C6107,DHW_StPt_Sch_EZ!$B$4:$B$27,0),MATCH(Schedules_8760!$F6107,DHW_StPt_Sch_EZ!$C$3:$I$3,0)),"F","C")</f>
        <v>53.333333333333329</v>
      </c>
      <c r="M6107" s="34">
        <f>CONVERT(INDEX(DHW_StPt_Sch_EZ!$C$31:$I$54,MATCH(Schedules_8760!$C6107,DHW_StPt_Sch_EZ!$B$31:$B$54,0),MATCH(Schedules_8760!$F6107,DHW_StPt_Sch_EZ!$C$30:$I$30,0)),"F","C")</f>
        <v>53.333333333333329</v>
      </c>
      <c r="N6107" s="12"/>
      <c r="O6107" s="12"/>
      <c r="P6107" s="12"/>
    </row>
    <row r="6108" spans="1:16" x14ac:dyDescent="0.25">
      <c r="A6108" s="35">
        <v>6107</v>
      </c>
      <c r="B6108" s="89">
        <v>255.41666666666671</v>
      </c>
      <c r="C6108" s="35">
        <f t="shared" si="475"/>
        <v>11</v>
      </c>
      <c r="D6108" s="35">
        <f t="shared" si="478"/>
        <v>255</v>
      </c>
      <c r="E6108" s="35">
        <f t="shared" si="479"/>
        <v>3</v>
      </c>
      <c r="F6108" s="35" t="str">
        <f t="shared" si="476"/>
        <v>Tuesday</v>
      </c>
      <c r="G6108" s="35">
        <f t="shared" si="477"/>
        <v>9</v>
      </c>
      <c r="H6108" s="34">
        <f>CONVERT(INDEX(Htg_StPt_Sch_EZ!$C$4:$I$27,MATCH(Schedules_8760!$C6108,Htg_StPt_Sch_EZ!$B$4:$B$27,0),MATCH(Schedules_8760!$F6108,Htg_StPt_Sch_EZ!$C$3:$I$3,0)),"F","C")</f>
        <v>20.555555555555554</v>
      </c>
      <c r="I6108" s="34">
        <f>CONVERT(INDEX(Htg_StPt_Sch_EZ!$C$31:$I$54,MATCH(Schedules_8760!$C6108,Htg_StPt_Sch_EZ!$B$31:$B$54,0),MATCH(Schedules_8760!$F6108,Htg_StPt_Sch_EZ!$C$30:$I$30,0)),"F","C")</f>
        <v>19.444444444444443</v>
      </c>
      <c r="J6108" s="34">
        <f>CONVERT(INDEX(Clg_StPt_Sch_EZ!$C$4:$I$27,MATCH(Schedules_8760!$C6108,Clg_StPt_Sch_EZ!$B$4:$B$27,0),MATCH(Schedules_8760!$F6108,Clg_StPt_Sch_EZ!$C$3:$I$3,0)),"F","C")</f>
        <v>25.555555555555554</v>
      </c>
      <c r="K6108" s="34">
        <f>CONVERT(INDEX(Clg_StPt_Sch_EZ!$C$31:$I$54,MATCH(Schedules_8760!$C6108,Clg_StPt_Sch_EZ!$B$31:$B$54,0),MATCH(Schedules_8760!$F6108,Clg_StPt_Sch_EZ!$C$30:$I$30,0)),"F","C")</f>
        <v>25</v>
      </c>
      <c r="L6108" s="34">
        <f>CONVERT(INDEX(DHW_StPt_Sch_EZ!$C$4:$I$27,MATCH(Schedules_8760!$C6108,DHW_StPt_Sch_EZ!$B$4:$B$27,0),MATCH(Schedules_8760!$F6108,DHW_StPt_Sch_EZ!$C$3:$I$3,0)),"F","C")</f>
        <v>53.333333333333329</v>
      </c>
      <c r="M6108" s="34">
        <f>CONVERT(INDEX(DHW_StPt_Sch_EZ!$C$31:$I$54,MATCH(Schedules_8760!$C6108,DHW_StPt_Sch_EZ!$B$31:$B$54,0),MATCH(Schedules_8760!$F6108,DHW_StPt_Sch_EZ!$C$30:$I$30,0)),"F","C")</f>
        <v>53.333333333333329</v>
      </c>
      <c r="N6108" s="12"/>
      <c r="O6108" s="12"/>
      <c r="P6108" s="12"/>
    </row>
    <row r="6109" spans="1:16" x14ac:dyDescent="0.25">
      <c r="A6109" s="35">
        <v>6108</v>
      </c>
      <c r="B6109" s="89">
        <v>255.45833333333329</v>
      </c>
      <c r="C6109" s="35">
        <f t="shared" si="475"/>
        <v>12</v>
      </c>
      <c r="D6109" s="35">
        <f t="shared" si="478"/>
        <v>255</v>
      </c>
      <c r="E6109" s="35">
        <f t="shared" si="479"/>
        <v>3</v>
      </c>
      <c r="F6109" s="35" t="str">
        <f t="shared" si="476"/>
        <v>Tuesday</v>
      </c>
      <c r="G6109" s="35">
        <f t="shared" si="477"/>
        <v>9</v>
      </c>
      <c r="H6109" s="34">
        <f>CONVERT(INDEX(Htg_StPt_Sch_EZ!$C$4:$I$27,MATCH(Schedules_8760!$C6109,Htg_StPt_Sch_EZ!$B$4:$B$27,0),MATCH(Schedules_8760!$F6109,Htg_StPt_Sch_EZ!$C$3:$I$3,0)),"F","C")</f>
        <v>20.555555555555554</v>
      </c>
      <c r="I6109" s="34">
        <f>CONVERT(INDEX(Htg_StPt_Sch_EZ!$C$31:$I$54,MATCH(Schedules_8760!$C6109,Htg_StPt_Sch_EZ!$B$31:$B$54,0),MATCH(Schedules_8760!$F6109,Htg_StPt_Sch_EZ!$C$30:$I$30,0)),"F","C")</f>
        <v>19.444444444444443</v>
      </c>
      <c r="J6109" s="34">
        <f>CONVERT(INDEX(Clg_StPt_Sch_EZ!$C$4:$I$27,MATCH(Schedules_8760!$C6109,Clg_StPt_Sch_EZ!$B$4:$B$27,0),MATCH(Schedules_8760!$F6109,Clg_StPt_Sch_EZ!$C$3:$I$3,0)),"F","C")</f>
        <v>25.555555555555554</v>
      </c>
      <c r="K6109" s="34">
        <f>CONVERT(INDEX(Clg_StPt_Sch_EZ!$C$31:$I$54,MATCH(Schedules_8760!$C6109,Clg_StPt_Sch_EZ!$B$31:$B$54,0),MATCH(Schedules_8760!$F6109,Clg_StPt_Sch_EZ!$C$30:$I$30,0)),"F","C")</f>
        <v>25</v>
      </c>
      <c r="L6109" s="34">
        <f>CONVERT(INDEX(DHW_StPt_Sch_EZ!$C$4:$I$27,MATCH(Schedules_8760!$C6109,DHW_StPt_Sch_EZ!$B$4:$B$27,0),MATCH(Schedules_8760!$F6109,DHW_StPt_Sch_EZ!$C$3:$I$3,0)),"F","C")</f>
        <v>53.333333333333329</v>
      </c>
      <c r="M6109" s="34">
        <f>CONVERT(INDEX(DHW_StPt_Sch_EZ!$C$31:$I$54,MATCH(Schedules_8760!$C6109,DHW_StPt_Sch_EZ!$B$31:$B$54,0),MATCH(Schedules_8760!$F6109,DHW_StPt_Sch_EZ!$C$30:$I$30,0)),"F","C")</f>
        <v>53.333333333333329</v>
      </c>
      <c r="N6109" s="12"/>
      <c r="O6109" s="12"/>
      <c r="P6109" s="12"/>
    </row>
    <row r="6110" spans="1:16" x14ac:dyDescent="0.25">
      <c r="A6110" s="35">
        <v>6109</v>
      </c>
      <c r="B6110" s="89">
        <v>255.5</v>
      </c>
      <c r="C6110" s="35">
        <f t="shared" si="475"/>
        <v>13</v>
      </c>
      <c r="D6110" s="35">
        <f t="shared" si="478"/>
        <v>255</v>
      </c>
      <c r="E6110" s="35">
        <f t="shared" si="479"/>
        <v>3</v>
      </c>
      <c r="F6110" s="35" t="str">
        <f t="shared" si="476"/>
        <v>Tuesday</v>
      </c>
      <c r="G6110" s="35">
        <f t="shared" si="477"/>
        <v>9</v>
      </c>
      <c r="H6110" s="34">
        <f>CONVERT(INDEX(Htg_StPt_Sch_EZ!$C$4:$I$27,MATCH(Schedules_8760!$C6110,Htg_StPt_Sch_EZ!$B$4:$B$27,0),MATCH(Schedules_8760!$F6110,Htg_StPt_Sch_EZ!$C$3:$I$3,0)),"F","C")</f>
        <v>20.555555555555554</v>
      </c>
      <c r="I6110" s="34">
        <f>CONVERT(INDEX(Htg_StPt_Sch_EZ!$C$31:$I$54,MATCH(Schedules_8760!$C6110,Htg_StPt_Sch_EZ!$B$31:$B$54,0),MATCH(Schedules_8760!$F6110,Htg_StPt_Sch_EZ!$C$30:$I$30,0)),"F","C")</f>
        <v>19.444444444444443</v>
      </c>
      <c r="J6110" s="34">
        <f>CONVERT(INDEX(Clg_StPt_Sch_EZ!$C$4:$I$27,MATCH(Schedules_8760!$C6110,Clg_StPt_Sch_EZ!$B$4:$B$27,0),MATCH(Schedules_8760!$F6110,Clg_StPt_Sch_EZ!$C$3:$I$3,0)),"F","C")</f>
        <v>25.555555555555554</v>
      </c>
      <c r="K6110" s="34">
        <f>CONVERT(INDEX(Clg_StPt_Sch_EZ!$C$31:$I$54,MATCH(Schedules_8760!$C6110,Clg_StPt_Sch_EZ!$B$31:$B$54,0),MATCH(Schedules_8760!$F6110,Clg_StPt_Sch_EZ!$C$30:$I$30,0)),"F","C")</f>
        <v>25</v>
      </c>
      <c r="L6110" s="34">
        <f>CONVERT(INDEX(DHW_StPt_Sch_EZ!$C$4:$I$27,MATCH(Schedules_8760!$C6110,DHW_StPt_Sch_EZ!$B$4:$B$27,0),MATCH(Schedules_8760!$F6110,DHW_StPt_Sch_EZ!$C$3:$I$3,0)),"F","C")</f>
        <v>53.333333333333329</v>
      </c>
      <c r="M6110" s="34">
        <f>CONVERT(INDEX(DHW_StPt_Sch_EZ!$C$31:$I$54,MATCH(Schedules_8760!$C6110,DHW_StPt_Sch_EZ!$B$31:$B$54,0),MATCH(Schedules_8760!$F6110,DHW_StPt_Sch_EZ!$C$30:$I$30,0)),"F","C")</f>
        <v>53.333333333333329</v>
      </c>
      <c r="N6110" s="12"/>
      <c r="O6110" s="12"/>
      <c r="P6110" s="12"/>
    </row>
    <row r="6111" spans="1:16" x14ac:dyDescent="0.25">
      <c r="A6111" s="35">
        <v>6110</v>
      </c>
      <c r="B6111" s="89">
        <v>255.54166666666671</v>
      </c>
      <c r="C6111" s="35">
        <f t="shared" si="475"/>
        <v>14</v>
      </c>
      <c r="D6111" s="35">
        <f t="shared" si="478"/>
        <v>255</v>
      </c>
      <c r="E6111" s="35">
        <f t="shared" si="479"/>
        <v>3</v>
      </c>
      <c r="F6111" s="35" t="str">
        <f t="shared" si="476"/>
        <v>Tuesday</v>
      </c>
      <c r="G6111" s="35">
        <f t="shared" si="477"/>
        <v>9</v>
      </c>
      <c r="H6111" s="34">
        <f>CONVERT(INDEX(Htg_StPt_Sch_EZ!$C$4:$I$27,MATCH(Schedules_8760!$C6111,Htg_StPt_Sch_EZ!$B$4:$B$27,0),MATCH(Schedules_8760!$F6111,Htg_StPt_Sch_EZ!$C$3:$I$3,0)),"F","C")</f>
        <v>20.555555555555554</v>
      </c>
      <c r="I6111" s="34">
        <f>CONVERT(INDEX(Htg_StPt_Sch_EZ!$C$31:$I$54,MATCH(Schedules_8760!$C6111,Htg_StPt_Sch_EZ!$B$31:$B$54,0),MATCH(Schedules_8760!$F6111,Htg_StPt_Sch_EZ!$C$30:$I$30,0)),"F","C")</f>
        <v>19.444444444444443</v>
      </c>
      <c r="J6111" s="34">
        <f>CONVERT(INDEX(Clg_StPt_Sch_EZ!$C$4:$I$27,MATCH(Schedules_8760!$C6111,Clg_StPt_Sch_EZ!$B$4:$B$27,0),MATCH(Schedules_8760!$F6111,Clg_StPt_Sch_EZ!$C$3:$I$3,0)),"F","C")</f>
        <v>25.555555555555554</v>
      </c>
      <c r="K6111" s="34">
        <f>CONVERT(INDEX(Clg_StPt_Sch_EZ!$C$31:$I$54,MATCH(Schedules_8760!$C6111,Clg_StPt_Sch_EZ!$B$31:$B$54,0),MATCH(Schedules_8760!$F6111,Clg_StPt_Sch_EZ!$C$30:$I$30,0)),"F","C")</f>
        <v>25</v>
      </c>
      <c r="L6111" s="34">
        <f>CONVERT(INDEX(DHW_StPt_Sch_EZ!$C$4:$I$27,MATCH(Schedules_8760!$C6111,DHW_StPt_Sch_EZ!$B$4:$B$27,0),MATCH(Schedules_8760!$F6111,DHW_StPt_Sch_EZ!$C$3:$I$3,0)),"F","C")</f>
        <v>53.333333333333329</v>
      </c>
      <c r="M6111" s="34">
        <f>CONVERT(INDEX(DHW_StPt_Sch_EZ!$C$31:$I$54,MATCH(Schedules_8760!$C6111,DHW_StPt_Sch_EZ!$B$31:$B$54,0),MATCH(Schedules_8760!$F6111,DHW_StPt_Sch_EZ!$C$30:$I$30,0)),"F","C")</f>
        <v>53.333333333333329</v>
      </c>
      <c r="N6111" s="12"/>
      <c r="O6111" s="12"/>
      <c r="P6111" s="12"/>
    </row>
    <row r="6112" spans="1:16" x14ac:dyDescent="0.25">
      <c r="A6112" s="35">
        <v>6111</v>
      </c>
      <c r="B6112" s="89">
        <v>255.58333333333329</v>
      </c>
      <c r="C6112" s="35">
        <f t="shared" si="475"/>
        <v>15</v>
      </c>
      <c r="D6112" s="35">
        <f t="shared" si="478"/>
        <v>255</v>
      </c>
      <c r="E6112" s="35">
        <f t="shared" si="479"/>
        <v>3</v>
      </c>
      <c r="F6112" s="35" t="str">
        <f t="shared" si="476"/>
        <v>Tuesday</v>
      </c>
      <c r="G6112" s="35">
        <f t="shared" si="477"/>
        <v>9</v>
      </c>
      <c r="H6112" s="34">
        <f>CONVERT(INDEX(Htg_StPt_Sch_EZ!$C$4:$I$27,MATCH(Schedules_8760!$C6112,Htg_StPt_Sch_EZ!$B$4:$B$27,0),MATCH(Schedules_8760!$F6112,Htg_StPt_Sch_EZ!$C$3:$I$3,0)),"F","C")</f>
        <v>20.555555555555554</v>
      </c>
      <c r="I6112" s="34">
        <f>CONVERT(INDEX(Htg_StPt_Sch_EZ!$C$31:$I$54,MATCH(Schedules_8760!$C6112,Htg_StPt_Sch_EZ!$B$31:$B$54,0),MATCH(Schedules_8760!$F6112,Htg_StPt_Sch_EZ!$C$30:$I$30,0)),"F","C")</f>
        <v>21.111111111111111</v>
      </c>
      <c r="J6112" s="34">
        <f>CONVERT(INDEX(Clg_StPt_Sch_EZ!$C$4:$I$27,MATCH(Schedules_8760!$C6112,Clg_StPt_Sch_EZ!$B$4:$B$27,0),MATCH(Schedules_8760!$F6112,Clg_StPt_Sch_EZ!$C$3:$I$3,0)),"F","C")</f>
        <v>25.555555555555554</v>
      </c>
      <c r="K6112" s="34">
        <f>CONVERT(INDEX(Clg_StPt_Sch_EZ!$C$31:$I$54,MATCH(Schedules_8760!$C6112,Clg_StPt_Sch_EZ!$B$31:$B$54,0),MATCH(Schedules_8760!$F6112,Clg_StPt_Sch_EZ!$C$30:$I$30,0)),"F","C")</f>
        <v>25</v>
      </c>
      <c r="L6112" s="34">
        <f>CONVERT(INDEX(DHW_StPt_Sch_EZ!$C$4:$I$27,MATCH(Schedules_8760!$C6112,DHW_StPt_Sch_EZ!$B$4:$B$27,0),MATCH(Schedules_8760!$F6112,DHW_StPt_Sch_EZ!$C$3:$I$3,0)),"F","C")</f>
        <v>53.333333333333329</v>
      </c>
      <c r="M6112" s="34">
        <f>CONVERT(INDEX(DHW_StPt_Sch_EZ!$C$31:$I$54,MATCH(Schedules_8760!$C6112,DHW_StPt_Sch_EZ!$B$31:$B$54,0),MATCH(Schedules_8760!$F6112,DHW_StPt_Sch_EZ!$C$30:$I$30,0)),"F","C")</f>
        <v>53.333333333333329</v>
      </c>
      <c r="N6112" s="12"/>
      <c r="O6112" s="12"/>
      <c r="P6112" s="12"/>
    </row>
    <row r="6113" spans="1:16" x14ac:dyDescent="0.25">
      <c r="A6113" s="35">
        <v>6112</v>
      </c>
      <c r="B6113" s="89">
        <v>255.625</v>
      </c>
      <c r="C6113" s="35">
        <f t="shared" si="475"/>
        <v>16</v>
      </c>
      <c r="D6113" s="35">
        <f t="shared" si="478"/>
        <v>255</v>
      </c>
      <c r="E6113" s="35">
        <f t="shared" si="479"/>
        <v>3</v>
      </c>
      <c r="F6113" s="35" t="str">
        <f t="shared" si="476"/>
        <v>Tuesday</v>
      </c>
      <c r="G6113" s="35">
        <f t="shared" si="477"/>
        <v>9</v>
      </c>
      <c r="H6113" s="34">
        <f>CONVERT(INDEX(Htg_StPt_Sch_EZ!$C$4:$I$27,MATCH(Schedules_8760!$C6113,Htg_StPt_Sch_EZ!$B$4:$B$27,0),MATCH(Schedules_8760!$F6113,Htg_StPt_Sch_EZ!$C$3:$I$3,0)),"F","C")</f>
        <v>20.555555555555554</v>
      </c>
      <c r="I6113" s="34">
        <f>CONVERT(INDEX(Htg_StPt_Sch_EZ!$C$31:$I$54,MATCH(Schedules_8760!$C6113,Htg_StPt_Sch_EZ!$B$31:$B$54,0),MATCH(Schedules_8760!$F6113,Htg_StPt_Sch_EZ!$C$30:$I$30,0)),"F","C")</f>
        <v>21.111111111111111</v>
      </c>
      <c r="J6113" s="34">
        <f>CONVERT(INDEX(Clg_StPt_Sch_EZ!$C$4:$I$27,MATCH(Schedules_8760!$C6113,Clg_StPt_Sch_EZ!$B$4:$B$27,0),MATCH(Schedules_8760!$F6113,Clg_StPt_Sch_EZ!$C$3:$I$3,0)),"F","C")</f>
        <v>25.555555555555554</v>
      </c>
      <c r="K6113" s="34">
        <f>CONVERT(INDEX(Clg_StPt_Sch_EZ!$C$31:$I$54,MATCH(Schedules_8760!$C6113,Clg_StPt_Sch_EZ!$B$31:$B$54,0),MATCH(Schedules_8760!$F6113,Clg_StPt_Sch_EZ!$C$30:$I$30,0)),"F","C")</f>
        <v>25</v>
      </c>
      <c r="L6113" s="34">
        <f>CONVERT(INDEX(DHW_StPt_Sch_EZ!$C$4:$I$27,MATCH(Schedules_8760!$C6113,DHW_StPt_Sch_EZ!$B$4:$B$27,0),MATCH(Schedules_8760!$F6113,DHW_StPt_Sch_EZ!$C$3:$I$3,0)),"F","C")</f>
        <v>53.333333333333329</v>
      </c>
      <c r="M6113" s="34">
        <f>CONVERT(INDEX(DHW_StPt_Sch_EZ!$C$31:$I$54,MATCH(Schedules_8760!$C6113,DHW_StPt_Sch_EZ!$B$31:$B$54,0),MATCH(Schedules_8760!$F6113,DHW_StPt_Sch_EZ!$C$30:$I$30,0)),"F","C")</f>
        <v>53.333333333333329</v>
      </c>
      <c r="N6113" s="12"/>
      <c r="O6113" s="12"/>
      <c r="P6113" s="12"/>
    </row>
    <row r="6114" spans="1:16" x14ac:dyDescent="0.25">
      <c r="A6114" s="35">
        <v>6113</v>
      </c>
      <c r="B6114" s="89">
        <v>255.66666666666671</v>
      </c>
      <c r="C6114" s="35">
        <f t="shared" si="475"/>
        <v>17</v>
      </c>
      <c r="D6114" s="35">
        <f t="shared" si="478"/>
        <v>255</v>
      </c>
      <c r="E6114" s="35">
        <f t="shared" si="479"/>
        <v>3</v>
      </c>
      <c r="F6114" s="35" t="str">
        <f t="shared" si="476"/>
        <v>Tuesday</v>
      </c>
      <c r="G6114" s="35">
        <f t="shared" si="477"/>
        <v>9</v>
      </c>
      <c r="H6114" s="34">
        <f>CONVERT(INDEX(Htg_StPt_Sch_EZ!$C$4:$I$27,MATCH(Schedules_8760!$C6114,Htg_StPt_Sch_EZ!$B$4:$B$27,0),MATCH(Schedules_8760!$F6114,Htg_StPt_Sch_EZ!$C$3:$I$3,0)),"F","C")</f>
        <v>20.555555555555554</v>
      </c>
      <c r="I6114" s="34">
        <f>CONVERT(INDEX(Htg_StPt_Sch_EZ!$C$31:$I$54,MATCH(Schedules_8760!$C6114,Htg_StPt_Sch_EZ!$B$31:$B$54,0),MATCH(Schedules_8760!$F6114,Htg_StPt_Sch_EZ!$C$30:$I$30,0)),"F","C")</f>
        <v>17.777777777777779</v>
      </c>
      <c r="J6114" s="34">
        <f>CONVERT(INDEX(Clg_StPt_Sch_EZ!$C$4:$I$27,MATCH(Schedules_8760!$C6114,Clg_StPt_Sch_EZ!$B$4:$B$27,0),MATCH(Schedules_8760!$F6114,Clg_StPt_Sch_EZ!$C$3:$I$3,0)),"F","C")</f>
        <v>25.555555555555554</v>
      </c>
      <c r="K6114" s="34">
        <f>CONVERT(INDEX(Clg_StPt_Sch_EZ!$C$31:$I$54,MATCH(Schedules_8760!$C6114,Clg_StPt_Sch_EZ!$B$31:$B$54,0),MATCH(Schedules_8760!$F6114,Clg_StPt_Sch_EZ!$C$30:$I$30,0)),"F","C")</f>
        <v>25</v>
      </c>
      <c r="L6114" s="34">
        <f>CONVERT(INDEX(DHW_StPt_Sch_EZ!$C$4:$I$27,MATCH(Schedules_8760!$C6114,DHW_StPt_Sch_EZ!$B$4:$B$27,0),MATCH(Schedules_8760!$F6114,DHW_StPt_Sch_EZ!$C$3:$I$3,0)),"F","C")</f>
        <v>53.333333333333329</v>
      </c>
      <c r="M6114" s="34">
        <f>CONVERT(INDEX(DHW_StPt_Sch_EZ!$C$31:$I$54,MATCH(Schedules_8760!$C6114,DHW_StPt_Sch_EZ!$B$31:$B$54,0),MATCH(Schedules_8760!$F6114,DHW_StPt_Sch_EZ!$C$30:$I$30,0)),"F","C")</f>
        <v>53.333333333333329</v>
      </c>
      <c r="N6114" s="12"/>
      <c r="O6114" s="12"/>
      <c r="P6114" s="12"/>
    </row>
    <row r="6115" spans="1:16" x14ac:dyDescent="0.25">
      <c r="A6115" s="35">
        <v>6114</v>
      </c>
      <c r="B6115" s="89">
        <v>255.70833333333329</v>
      </c>
      <c r="C6115" s="35">
        <f t="shared" si="475"/>
        <v>18</v>
      </c>
      <c r="D6115" s="35">
        <f t="shared" si="478"/>
        <v>255</v>
      </c>
      <c r="E6115" s="35">
        <f t="shared" si="479"/>
        <v>3</v>
      </c>
      <c r="F6115" s="35" t="str">
        <f t="shared" si="476"/>
        <v>Tuesday</v>
      </c>
      <c r="G6115" s="35">
        <f t="shared" si="477"/>
        <v>9</v>
      </c>
      <c r="H6115" s="34">
        <f>CONVERT(INDEX(Htg_StPt_Sch_EZ!$C$4:$I$27,MATCH(Schedules_8760!$C6115,Htg_StPt_Sch_EZ!$B$4:$B$27,0),MATCH(Schedules_8760!$F6115,Htg_StPt_Sch_EZ!$C$3:$I$3,0)),"F","C")</f>
        <v>20.555555555555554</v>
      </c>
      <c r="I6115" s="34">
        <f>CONVERT(INDEX(Htg_StPt_Sch_EZ!$C$31:$I$54,MATCH(Schedules_8760!$C6115,Htg_StPt_Sch_EZ!$B$31:$B$54,0),MATCH(Schedules_8760!$F6115,Htg_StPt_Sch_EZ!$C$30:$I$30,0)),"F","C")</f>
        <v>17.777777777777779</v>
      </c>
      <c r="J6115" s="34">
        <f>CONVERT(INDEX(Clg_StPt_Sch_EZ!$C$4:$I$27,MATCH(Schedules_8760!$C6115,Clg_StPt_Sch_EZ!$B$4:$B$27,0),MATCH(Schedules_8760!$F6115,Clg_StPt_Sch_EZ!$C$3:$I$3,0)),"F","C")</f>
        <v>25.555555555555554</v>
      </c>
      <c r="K6115" s="34">
        <f>CONVERT(INDEX(Clg_StPt_Sch_EZ!$C$31:$I$54,MATCH(Schedules_8760!$C6115,Clg_StPt_Sch_EZ!$B$31:$B$54,0),MATCH(Schedules_8760!$F6115,Clg_StPt_Sch_EZ!$C$30:$I$30,0)),"F","C")</f>
        <v>28.333333333333332</v>
      </c>
      <c r="L6115" s="34">
        <f>CONVERT(INDEX(DHW_StPt_Sch_EZ!$C$4:$I$27,MATCH(Schedules_8760!$C6115,DHW_StPt_Sch_EZ!$B$4:$B$27,0),MATCH(Schedules_8760!$F6115,DHW_StPt_Sch_EZ!$C$3:$I$3,0)),"F","C")</f>
        <v>53.333333333333329</v>
      </c>
      <c r="M6115" s="34">
        <f>CONVERT(INDEX(DHW_StPt_Sch_EZ!$C$31:$I$54,MATCH(Schedules_8760!$C6115,DHW_StPt_Sch_EZ!$B$31:$B$54,0),MATCH(Schedules_8760!$F6115,DHW_StPt_Sch_EZ!$C$30:$I$30,0)),"F","C")</f>
        <v>53.333333333333329</v>
      </c>
      <c r="N6115" s="12"/>
      <c r="O6115" s="12"/>
      <c r="P6115" s="12"/>
    </row>
    <row r="6116" spans="1:16" x14ac:dyDescent="0.25">
      <c r="A6116" s="35">
        <v>6115</v>
      </c>
      <c r="B6116" s="89">
        <v>255.75</v>
      </c>
      <c r="C6116" s="35">
        <f t="shared" si="475"/>
        <v>19</v>
      </c>
      <c r="D6116" s="35">
        <f t="shared" si="478"/>
        <v>255</v>
      </c>
      <c r="E6116" s="35">
        <f t="shared" si="479"/>
        <v>3</v>
      </c>
      <c r="F6116" s="35" t="str">
        <f t="shared" si="476"/>
        <v>Tuesday</v>
      </c>
      <c r="G6116" s="35">
        <f t="shared" si="477"/>
        <v>9</v>
      </c>
      <c r="H6116" s="34">
        <f>CONVERT(INDEX(Htg_StPt_Sch_EZ!$C$4:$I$27,MATCH(Schedules_8760!$C6116,Htg_StPt_Sch_EZ!$B$4:$B$27,0),MATCH(Schedules_8760!$F6116,Htg_StPt_Sch_EZ!$C$3:$I$3,0)),"F","C")</f>
        <v>20.555555555555554</v>
      </c>
      <c r="I6116" s="34">
        <f>CONVERT(INDEX(Htg_StPt_Sch_EZ!$C$31:$I$54,MATCH(Schedules_8760!$C6116,Htg_StPt_Sch_EZ!$B$31:$B$54,0),MATCH(Schedules_8760!$F6116,Htg_StPt_Sch_EZ!$C$30:$I$30,0)),"F","C")</f>
        <v>18.333333333333332</v>
      </c>
      <c r="J6116" s="34">
        <f>CONVERT(INDEX(Clg_StPt_Sch_EZ!$C$4:$I$27,MATCH(Schedules_8760!$C6116,Clg_StPt_Sch_EZ!$B$4:$B$27,0),MATCH(Schedules_8760!$F6116,Clg_StPt_Sch_EZ!$C$3:$I$3,0)),"F","C")</f>
        <v>25.555555555555554</v>
      </c>
      <c r="K6116" s="34">
        <f>CONVERT(INDEX(Clg_StPt_Sch_EZ!$C$31:$I$54,MATCH(Schedules_8760!$C6116,Clg_StPt_Sch_EZ!$B$31:$B$54,0),MATCH(Schedules_8760!$F6116,Clg_StPt_Sch_EZ!$C$30:$I$30,0)),"F","C")</f>
        <v>28.333333333333332</v>
      </c>
      <c r="L6116" s="34">
        <f>CONVERT(INDEX(DHW_StPt_Sch_EZ!$C$4:$I$27,MATCH(Schedules_8760!$C6116,DHW_StPt_Sch_EZ!$B$4:$B$27,0),MATCH(Schedules_8760!$F6116,DHW_StPt_Sch_EZ!$C$3:$I$3,0)),"F","C")</f>
        <v>53.333333333333329</v>
      </c>
      <c r="M6116" s="34">
        <f>CONVERT(INDEX(DHW_StPt_Sch_EZ!$C$31:$I$54,MATCH(Schedules_8760!$C6116,DHW_StPt_Sch_EZ!$B$31:$B$54,0),MATCH(Schedules_8760!$F6116,DHW_StPt_Sch_EZ!$C$30:$I$30,0)),"F","C")</f>
        <v>53.333333333333329</v>
      </c>
      <c r="N6116" s="12"/>
      <c r="O6116" s="12"/>
      <c r="P6116" s="12"/>
    </row>
    <row r="6117" spans="1:16" x14ac:dyDescent="0.25">
      <c r="A6117" s="35">
        <v>6116</v>
      </c>
      <c r="B6117" s="89">
        <v>255.79166666666671</v>
      </c>
      <c r="C6117" s="35">
        <f t="shared" si="475"/>
        <v>20</v>
      </c>
      <c r="D6117" s="35">
        <f t="shared" si="478"/>
        <v>255</v>
      </c>
      <c r="E6117" s="35">
        <f t="shared" si="479"/>
        <v>3</v>
      </c>
      <c r="F6117" s="35" t="str">
        <f t="shared" si="476"/>
        <v>Tuesday</v>
      </c>
      <c r="G6117" s="35">
        <f t="shared" si="477"/>
        <v>9</v>
      </c>
      <c r="H6117" s="34">
        <f>CONVERT(INDEX(Htg_StPt_Sch_EZ!$C$4:$I$27,MATCH(Schedules_8760!$C6117,Htg_StPt_Sch_EZ!$B$4:$B$27,0),MATCH(Schedules_8760!$F6117,Htg_StPt_Sch_EZ!$C$3:$I$3,0)),"F","C")</f>
        <v>20.555555555555554</v>
      </c>
      <c r="I6117" s="34">
        <f>CONVERT(INDEX(Htg_StPt_Sch_EZ!$C$31:$I$54,MATCH(Schedules_8760!$C6117,Htg_StPt_Sch_EZ!$B$31:$B$54,0),MATCH(Schedules_8760!$F6117,Htg_StPt_Sch_EZ!$C$30:$I$30,0)),"F","C")</f>
        <v>18.888888888888889</v>
      </c>
      <c r="J6117" s="34">
        <f>CONVERT(INDEX(Clg_StPt_Sch_EZ!$C$4:$I$27,MATCH(Schedules_8760!$C6117,Clg_StPt_Sch_EZ!$B$4:$B$27,0),MATCH(Schedules_8760!$F6117,Clg_StPt_Sch_EZ!$C$3:$I$3,0)),"F","C")</f>
        <v>25.555555555555554</v>
      </c>
      <c r="K6117" s="34">
        <f>CONVERT(INDEX(Clg_StPt_Sch_EZ!$C$31:$I$54,MATCH(Schedules_8760!$C6117,Clg_StPt_Sch_EZ!$B$31:$B$54,0),MATCH(Schedules_8760!$F6117,Clg_StPt_Sch_EZ!$C$30:$I$30,0)),"F","C")</f>
        <v>28.333333333333332</v>
      </c>
      <c r="L6117" s="34">
        <f>CONVERT(INDEX(DHW_StPt_Sch_EZ!$C$4:$I$27,MATCH(Schedules_8760!$C6117,DHW_StPt_Sch_EZ!$B$4:$B$27,0),MATCH(Schedules_8760!$F6117,DHW_StPt_Sch_EZ!$C$3:$I$3,0)),"F","C")</f>
        <v>53.333333333333329</v>
      </c>
      <c r="M6117" s="34">
        <f>CONVERT(INDEX(DHW_StPt_Sch_EZ!$C$31:$I$54,MATCH(Schedules_8760!$C6117,DHW_StPt_Sch_EZ!$B$31:$B$54,0),MATCH(Schedules_8760!$F6117,DHW_StPt_Sch_EZ!$C$30:$I$30,0)),"F","C")</f>
        <v>53.333333333333329</v>
      </c>
      <c r="N6117" s="12"/>
      <c r="O6117" s="12"/>
      <c r="P6117" s="12"/>
    </row>
    <row r="6118" spans="1:16" x14ac:dyDescent="0.25">
      <c r="A6118" s="35">
        <v>6117</v>
      </c>
      <c r="B6118" s="89">
        <v>255.83333333333329</v>
      </c>
      <c r="C6118" s="35">
        <f t="shared" si="475"/>
        <v>21</v>
      </c>
      <c r="D6118" s="35">
        <f t="shared" si="478"/>
        <v>255</v>
      </c>
      <c r="E6118" s="35">
        <f t="shared" si="479"/>
        <v>3</v>
      </c>
      <c r="F6118" s="35" t="str">
        <f t="shared" si="476"/>
        <v>Tuesday</v>
      </c>
      <c r="G6118" s="35">
        <f t="shared" si="477"/>
        <v>9</v>
      </c>
      <c r="H6118" s="34">
        <f>CONVERT(INDEX(Htg_StPt_Sch_EZ!$C$4:$I$27,MATCH(Schedules_8760!$C6118,Htg_StPt_Sch_EZ!$B$4:$B$27,0),MATCH(Schedules_8760!$F6118,Htg_StPt_Sch_EZ!$C$3:$I$3,0)),"F","C")</f>
        <v>20.555555555555554</v>
      </c>
      <c r="I6118" s="34">
        <f>CONVERT(INDEX(Htg_StPt_Sch_EZ!$C$31:$I$54,MATCH(Schedules_8760!$C6118,Htg_StPt_Sch_EZ!$B$31:$B$54,0),MATCH(Schedules_8760!$F6118,Htg_StPt_Sch_EZ!$C$30:$I$30,0)),"F","C")</f>
        <v>19.444444444444443</v>
      </c>
      <c r="J6118" s="34">
        <f>CONVERT(INDEX(Clg_StPt_Sch_EZ!$C$4:$I$27,MATCH(Schedules_8760!$C6118,Clg_StPt_Sch_EZ!$B$4:$B$27,0),MATCH(Schedules_8760!$F6118,Clg_StPt_Sch_EZ!$C$3:$I$3,0)),"F","C")</f>
        <v>25.555555555555554</v>
      </c>
      <c r="K6118" s="34">
        <f>CONVERT(INDEX(Clg_StPt_Sch_EZ!$C$31:$I$54,MATCH(Schedules_8760!$C6118,Clg_StPt_Sch_EZ!$B$31:$B$54,0),MATCH(Schedules_8760!$F6118,Clg_StPt_Sch_EZ!$C$30:$I$30,0)),"F","C")</f>
        <v>28.333333333333332</v>
      </c>
      <c r="L6118" s="34">
        <f>CONVERT(INDEX(DHW_StPt_Sch_EZ!$C$4:$I$27,MATCH(Schedules_8760!$C6118,DHW_StPt_Sch_EZ!$B$4:$B$27,0),MATCH(Schedules_8760!$F6118,DHW_StPt_Sch_EZ!$C$3:$I$3,0)),"F","C")</f>
        <v>53.333333333333329</v>
      </c>
      <c r="M6118" s="34">
        <f>CONVERT(INDEX(DHW_StPt_Sch_EZ!$C$31:$I$54,MATCH(Schedules_8760!$C6118,DHW_StPt_Sch_EZ!$B$31:$B$54,0),MATCH(Schedules_8760!$F6118,DHW_StPt_Sch_EZ!$C$30:$I$30,0)),"F","C")</f>
        <v>53.333333333333329</v>
      </c>
      <c r="N6118" s="12"/>
      <c r="O6118" s="12"/>
      <c r="P6118" s="12"/>
    </row>
    <row r="6119" spans="1:16" x14ac:dyDescent="0.25">
      <c r="A6119" s="35">
        <v>6118</v>
      </c>
      <c r="B6119" s="89">
        <v>255.875</v>
      </c>
      <c r="C6119" s="35">
        <f t="shared" si="475"/>
        <v>22</v>
      </c>
      <c r="D6119" s="35">
        <f t="shared" si="478"/>
        <v>255</v>
      </c>
      <c r="E6119" s="35">
        <f t="shared" si="479"/>
        <v>3</v>
      </c>
      <c r="F6119" s="35" t="str">
        <f t="shared" si="476"/>
        <v>Tuesday</v>
      </c>
      <c r="G6119" s="35">
        <f t="shared" si="477"/>
        <v>9</v>
      </c>
      <c r="H6119" s="34">
        <f>CONVERT(INDEX(Htg_StPt_Sch_EZ!$C$4:$I$27,MATCH(Schedules_8760!$C6119,Htg_StPt_Sch_EZ!$B$4:$B$27,0),MATCH(Schedules_8760!$F6119,Htg_StPt_Sch_EZ!$C$3:$I$3,0)),"F","C")</f>
        <v>20.555555555555554</v>
      </c>
      <c r="I6119" s="34">
        <f>CONVERT(INDEX(Htg_StPt_Sch_EZ!$C$31:$I$54,MATCH(Schedules_8760!$C6119,Htg_StPt_Sch_EZ!$B$31:$B$54,0),MATCH(Schedules_8760!$F6119,Htg_StPt_Sch_EZ!$C$30:$I$30,0)),"F","C")</f>
        <v>19.444444444444443</v>
      </c>
      <c r="J6119" s="34">
        <f>CONVERT(INDEX(Clg_StPt_Sch_EZ!$C$4:$I$27,MATCH(Schedules_8760!$C6119,Clg_StPt_Sch_EZ!$B$4:$B$27,0),MATCH(Schedules_8760!$F6119,Clg_StPt_Sch_EZ!$C$3:$I$3,0)),"F","C")</f>
        <v>25.555555555555554</v>
      </c>
      <c r="K6119" s="34">
        <f>CONVERT(INDEX(Clg_StPt_Sch_EZ!$C$31:$I$54,MATCH(Schedules_8760!$C6119,Clg_StPt_Sch_EZ!$B$31:$B$54,0),MATCH(Schedules_8760!$F6119,Clg_StPt_Sch_EZ!$C$30:$I$30,0)),"F","C")</f>
        <v>28.333333333333332</v>
      </c>
      <c r="L6119" s="34">
        <f>CONVERT(INDEX(DHW_StPt_Sch_EZ!$C$4:$I$27,MATCH(Schedules_8760!$C6119,DHW_StPt_Sch_EZ!$B$4:$B$27,0),MATCH(Schedules_8760!$F6119,DHW_StPt_Sch_EZ!$C$3:$I$3,0)),"F","C")</f>
        <v>53.333333333333329</v>
      </c>
      <c r="M6119" s="34">
        <f>CONVERT(INDEX(DHW_StPt_Sch_EZ!$C$31:$I$54,MATCH(Schedules_8760!$C6119,DHW_StPt_Sch_EZ!$B$31:$B$54,0),MATCH(Schedules_8760!$F6119,DHW_StPt_Sch_EZ!$C$30:$I$30,0)),"F","C")</f>
        <v>53.333333333333329</v>
      </c>
      <c r="N6119" s="12"/>
      <c r="O6119" s="12"/>
      <c r="P6119" s="12"/>
    </row>
    <row r="6120" spans="1:16" x14ac:dyDescent="0.25">
      <c r="A6120" s="35">
        <v>6119</v>
      </c>
      <c r="B6120" s="89">
        <v>255.91666666666671</v>
      </c>
      <c r="C6120" s="35">
        <f t="shared" si="475"/>
        <v>23</v>
      </c>
      <c r="D6120" s="35">
        <f t="shared" si="478"/>
        <v>255</v>
      </c>
      <c r="E6120" s="35">
        <f t="shared" si="479"/>
        <v>3</v>
      </c>
      <c r="F6120" s="35" t="str">
        <f t="shared" si="476"/>
        <v>Tuesday</v>
      </c>
      <c r="G6120" s="35">
        <f t="shared" si="477"/>
        <v>9</v>
      </c>
      <c r="H6120" s="34">
        <f>CONVERT(INDEX(Htg_StPt_Sch_EZ!$C$4:$I$27,MATCH(Schedules_8760!$C6120,Htg_StPt_Sch_EZ!$B$4:$B$27,0),MATCH(Schedules_8760!$F6120,Htg_StPt_Sch_EZ!$C$3:$I$3,0)),"F","C")</f>
        <v>20.555555555555554</v>
      </c>
      <c r="I6120" s="34">
        <f>CONVERT(INDEX(Htg_StPt_Sch_EZ!$C$31:$I$54,MATCH(Schedules_8760!$C6120,Htg_StPt_Sch_EZ!$B$31:$B$54,0),MATCH(Schedules_8760!$F6120,Htg_StPt_Sch_EZ!$C$30:$I$30,0)),"F","C")</f>
        <v>19.444444444444443</v>
      </c>
      <c r="J6120" s="34">
        <f>CONVERT(INDEX(Clg_StPt_Sch_EZ!$C$4:$I$27,MATCH(Schedules_8760!$C6120,Clg_StPt_Sch_EZ!$B$4:$B$27,0),MATCH(Schedules_8760!$F6120,Clg_StPt_Sch_EZ!$C$3:$I$3,0)),"F","C")</f>
        <v>25.555555555555554</v>
      </c>
      <c r="K6120" s="34">
        <f>CONVERT(INDEX(Clg_StPt_Sch_EZ!$C$31:$I$54,MATCH(Schedules_8760!$C6120,Clg_StPt_Sch_EZ!$B$31:$B$54,0),MATCH(Schedules_8760!$F6120,Clg_StPt_Sch_EZ!$C$30:$I$30,0)),"F","C")</f>
        <v>28.333333333333332</v>
      </c>
      <c r="L6120" s="34">
        <f>CONVERT(INDEX(DHW_StPt_Sch_EZ!$C$4:$I$27,MATCH(Schedules_8760!$C6120,DHW_StPt_Sch_EZ!$B$4:$B$27,0),MATCH(Schedules_8760!$F6120,DHW_StPt_Sch_EZ!$C$3:$I$3,0)),"F","C")</f>
        <v>53.333333333333329</v>
      </c>
      <c r="M6120" s="34">
        <f>CONVERT(INDEX(DHW_StPt_Sch_EZ!$C$31:$I$54,MATCH(Schedules_8760!$C6120,DHW_StPt_Sch_EZ!$B$31:$B$54,0),MATCH(Schedules_8760!$F6120,DHW_StPt_Sch_EZ!$C$30:$I$30,0)),"F","C")</f>
        <v>53.333333333333329</v>
      </c>
      <c r="N6120" s="12"/>
      <c r="O6120" s="12"/>
      <c r="P6120" s="12"/>
    </row>
    <row r="6121" spans="1:16" x14ac:dyDescent="0.25">
      <c r="A6121" s="35">
        <v>6120</v>
      </c>
      <c r="B6121" s="89">
        <v>255.95833333333329</v>
      </c>
      <c r="C6121" s="35">
        <f t="shared" si="475"/>
        <v>24</v>
      </c>
      <c r="D6121" s="35">
        <f t="shared" si="478"/>
        <v>255</v>
      </c>
      <c r="E6121" s="35">
        <f t="shared" si="479"/>
        <v>3</v>
      </c>
      <c r="F6121" s="35" t="str">
        <f t="shared" si="476"/>
        <v>Tuesday</v>
      </c>
      <c r="G6121" s="35">
        <f t="shared" si="477"/>
        <v>9</v>
      </c>
      <c r="H6121" s="34">
        <f>CONVERT(INDEX(Htg_StPt_Sch_EZ!$C$4:$I$27,MATCH(Schedules_8760!$C6121,Htg_StPt_Sch_EZ!$B$4:$B$27,0),MATCH(Schedules_8760!$F6121,Htg_StPt_Sch_EZ!$C$3:$I$3,0)),"F","C")</f>
        <v>20.555555555555554</v>
      </c>
      <c r="I6121" s="34">
        <f>CONVERT(INDEX(Htg_StPt_Sch_EZ!$C$31:$I$54,MATCH(Schedules_8760!$C6121,Htg_StPt_Sch_EZ!$B$31:$B$54,0),MATCH(Schedules_8760!$F6121,Htg_StPt_Sch_EZ!$C$30:$I$30,0)),"F","C")</f>
        <v>19.444444444444443</v>
      </c>
      <c r="J6121" s="34">
        <f>CONVERT(INDEX(Clg_StPt_Sch_EZ!$C$4:$I$27,MATCH(Schedules_8760!$C6121,Clg_StPt_Sch_EZ!$B$4:$B$27,0),MATCH(Schedules_8760!$F6121,Clg_StPt_Sch_EZ!$C$3:$I$3,0)),"F","C")</f>
        <v>25.555555555555554</v>
      </c>
      <c r="K6121" s="34">
        <f>CONVERT(INDEX(Clg_StPt_Sch_EZ!$C$31:$I$54,MATCH(Schedules_8760!$C6121,Clg_StPt_Sch_EZ!$B$31:$B$54,0),MATCH(Schedules_8760!$F6121,Clg_StPt_Sch_EZ!$C$30:$I$30,0)),"F","C")</f>
        <v>28.333333333333332</v>
      </c>
      <c r="L6121" s="34">
        <f>CONVERT(INDEX(DHW_StPt_Sch_EZ!$C$4:$I$27,MATCH(Schedules_8760!$C6121,DHW_StPt_Sch_EZ!$B$4:$B$27,0),MATCH(Schedules_8760!$F6121,DHW_StPt_Sch_EZ!$C$3:$I$3,0)),"F","C")</f>
        <v>53.333333333333329</v>
      </c>
      <c r="M6121" s="34">
        <f>CONVERT(INDEX(DHW_StPt_Sch_EZ!$C$31:$I$54,MATCH(Schedules_8760!$C6121,DHW_StPt_Sch_EZ!$B$31:$B$54,0),MATCH(Schedules_8760!$F6121,DHW_StPt_Sch_EZ!$C$30:$I$30,0)),"F","C")</f>
        <v>53.333333333333329</v>
      </c>
      <c r="N6121" s="12"/>
      <c r="O6121" s="12"/>
      <c r="P6121" s="12"/>
    </row>
    <row r="6122" spans="1:16" x14ac:dyDescent="0.25">
      <c r="A6122" s="35">
        <v>6121</v>
      </c>
      <c r="B6122" s="89">
        <v>256</v>
      </c>
      <c r="C6122" s="35">
        <f t="shared" si="475"/>
        <v>1</v>
      </c>
      <c r="D6122" s="35">
        <f t="shared" si="478"/>
        <v>256</v>
      </c>
      <c r="E6122" s="35">
        <f t="shared" si="479"/>
        <v>4</v>
      </c>
      <c r="F6122" s="35" t="str">
        <f t="shared" si="476"/>
        <v>Wednesday</v>
      </c>
      <c r="G6122" s="35">
        <f t="shared" si="477"/>
        <v>9</v>
      </c>
      <c r="H6122" s="34">
        <f>CONVERT(INDEX(Htg_StPt_Sch_EZ!$C$4:$I$27,MATCH(Schedules_8760!$C6122,Htg_StPt_Sch_EZ!$B$4:$B$27,0),MATCH(Schedules_8760!$F6122,Htg_StPt_Sch_EZ!$C$3:$I$3,0)),"F","C")</f>
        <v>20.555555555555554</v>
      </c>
      <c r="I6122" s="34">
        <f>CONVERT(INDEX(Htg_StPt_Sch_EZ!$C$31:$I$54,MATCH(Schedules_8760!$C6122,Htg_StPt_Sch_EZ!$B$31:$B$54,0),MATCH(Schedules_8760!$F6122,Htg_StPt_Sch_EZ!$C$30:$I$30,0)),"F","C")</f>
        <v>19.444444444444443</v>
      </c>
      <c r="J6122" s="34">
        <f>CONVERT(INDEX(Clg_StPt_Sch_EZ!$C$4:$I$27,MATCH(Schedules_8760!$C6122,Clg_StPt_Sch_EZ!$B$4:$B$27,0),MATCH(Schedules_8760!$F6122,Clg_StPt_Sch_EZ!$C$3:$I$3,0)),"F","C")</f>
        <v>25.555555555555554</v>
      </c>
      <c r="K6122" s="34">
        <f>CONVERT(INDEX(Clg_StPt_Sch_EZ!$C$31:$I$54,MATCH(Schedules_8760!$C6122,Clg_StPt_Sch_EZ!$B$31:$B$54,0),MATCH(Schedules_8760!$F6122,Clg_StPt_Sch_EZ!$C$30:$I$30,0)),"F","C")</f>
        <v>28.333333333333332</v>
      </c>
      <c r="L6122" s="34">
        <f>CONVERT(INDEX(DHW_StPt_Sch_EZ!$C$4:$I$27,MATCH(Schedules_8760!$C6122,DHW_StPt_Sch_EZ!$B$4:$B$27,0),MATCH(Schedules_8760!$F6122,DHW_StPt_Sch_EZ!$C$3:$I$3,0)),"F","C")</f>
        <v>53.333333333333329</v>
      </c>
      <c r="M6122" s="34">
        <f>CONVERT(INDEX(DHW_StPt_Sch_EZ!$C$31:$I$54,MATCH(Schedules_8760!$C6122,DHW_StPt_Sch_EZ!$B$31:$B$54,0),MATCH(Schedules_8760!$F6122,DHW_StPt_Sch_EZ!$C$30:$I$30,0)),"F","C")</f>
        <v>53.333333333333329</v>
      </c>
      <c r="N6122" s="12"/>
      <c r="O6122" s="12"/>
      <c r="P6122" s="12"/>
    </row>
    <row r="6123" spans="1:16" x14ac:dyDescent="0.25">
      <c r="A6123" s="35">
        <v>6122</v>
      </c>
      <c r="B6123" s="89">
        <v>256.04166666666669</v>
      </c>
      <c r="C6123" s="35">
        <f t="shared" si="475"/>
        <v>2</v>
      </c>
      <c r="D6123" s="35">
        <f t="shared" si="478"/>
        <v>256</v>
      </c>
      <c r="E6123" s="35">
        <f t="shared" si="479"/>
        <v>4</v>
      </c>
      <c r="F6123" s="35" t="str">
        <f t="shared" si="476"/>
        <v>Wednesday</v>
      </c>
      <c r="G6123" s="35">
        <f t="shared" si="477"/>
        <v>9</v>
      </c>
      <c r="H6123" s="34">
        <f>CONVERT(INDEX(Htg_StPt_Sch_EZ!$C$4:$I$27,MATCH(Schedules_8760!$C6123,Htg_StPt_Sch_EZ!$B$4:$B$27,0),MATCH(Schedules_8760!$F6123,Htg_StPt_Sch_EZ!$C$3:$I$3,0)),"F","C")</f>
        <v>20.555555555555554</v>
      </c>
      <c r="I6123" s="34">
        <f>CONVERT(INDEX(Htg_StPt_Sch_EZ!$C$31:$I$54,MATCH(Schedules_8760!$C6123,Htg_StPt_Sch_EZ!$B$31:$B$54,0),MATCH(Schedules_8760!$F6123,Htg_StPt_Sch_EZ!$C$30:$I$30,0)),"F","C")</f>
        <v>19.444444444444443</v>
      </c>
      <c r="J6123" s="34">
        <f>CONVERT(INDEX(Clg_StPt_Sch_EZ!$C$4:$I$27,MATCH(Schedules_8760!$C6123,Clg_StPt_Sch_EZ!$B$4:$B$27,0),MATCH(Schedules_8760!$F6123,Clg_StPt_Sch_EZ!$C$3:$I$3,0)),"F","C")</f>
        <v>25.555555555555554</v>
      </c>
      <c r="K6123" s="34">
        <f>CONVERT(INDEX(Clg_StPt_Sch_EZ!$C$31:$I$54,MATCH(Schedules_8760!$C6123,Clg_StPt_Sch_EZ!$B$31:$B$54,0),MATCH(Schedules_8760!$F6123,Clg_StPt_Sch_EZ!$C$30:$I$30,0)),"F","C")</f>
        <v>28.333333333333332</v>
      </c>
      <c r="L6123" s="34">
        <f>CONVERT(INDEX(DHW_StPt_Sch_EZ!$C$4:$I$27,MATCH(Schedules_8760!$C6123,DHW_StPt_Sch_EZ!$B$4:$B$27,0),MATCH(Schedules_8760!$F6123,DHW_StPt_Sch_EZ!$C$3:$I$3,0)),"F","C")</f>
        <v>53.333333333333329</v>
      </c>
      <c r="M6123" s="34">
        <f>CONVERT(INDEX(DHW_StPt_Sch_EZ!$C$31:$I$54,MATCH(Schedules_8760!$C6123,DHW_StPt_Sch_EZ!$B$31:$B$54,0),MATCH(Schedules_8760!$F6123,DHW_StPt_Sch_EZ!$C$30:$I$30,0)),"F","C")</f>
        <v>53.333333333333329</v>
      </c>
      <c r="N6123" s="12"/>
      <c r="O6123" s="12"/>
      <c r="P6123" s="12"/>
    </row>
    <row r="6124" spans="1:16" x14ac:dyDescent="0.25">
      <c r="A6124" s="35">
        <v>6123</v>
      </c>
      <c r="B6124" s="89">
        <v>256.08333333333331</v>
      </c>
      <c r="C6124" s="35">
        <f t="shared" si="475"/>
        <v>3</v>
      </c>
      <c r="D6124" s="35">
        <f t="shared" si="478"/>
        <v>256</v>
      </c>
      <c r="E6124" s="35">
        <f t="shared" si="479"/>
        <v>4</v>
      </c>
      <c r="F6124" s="35" t="str">
        <f t="shared" si="476"/>
        <v>Wednesday</v>
      </c>
      <c r="G6124" s="35">
        <f t="shared" si="477"/>
        <v>9</v>
      </c>
      <c r="H6124" s="34">
        <f>CONVERT(INDEX(Htg_StPt_Sch_EZ!$C$4:$I$27,MATCH(Schedules_8760!$C6124,Htg_StPt_Sch_EZ!$B$4:$B$27,0),MATCH(Schedules_8760!$F6124,Htg_StPt_Sch_EZ!$C$3:$I$3,0)),"F","C")</f>
        <v>20.555555555555554</v>
      </c>
      <c r="I6124" s="34">
        <f>CONVERT(INDEX(Htg_StPt_Sch_EZ!$C$31:$I$54,MATCH(Schedules_8760!$C6124,Htg_StPt_Sch_EZ!$B$31:$B$54,0),MATCH(Schedules_8760!$F6124,Htg_StPt_Sch_EZ!$C$30:$I$30,0)),"F","C")</f>
        <v>19.444444444444443</v>
      </c>
      <c r="J6124" s="34">
        <f>CONVERT(INDEX(Clg_StPt_Sch_EZ!$C$4:$I$27,MATCH(Schedules_8760!$C6124,Clg_StPt_Sch_EZ!$B$4:$B$27,0),MATCH(Schedules_8760!$F6124,Clg_StPt_Sch_EZ!$C$3:$I$3,0)),"F","C")</f>
        <v>25.555555555555554</v>
      </c>
      <c r="K6124" s="34">
        <f>CONVERT(INDEX(Clg_StPt_Sch_EZ!$C$31:$I$54,MATCH(Schedules_8760!$C6124,Clg_StPt_Sch_EZ!$B$31:$B$54,0),MATCH(Schedules_8760!$F6124,Clg_StPt_Sch_EZ!$C$30:$I$30,0)),"F","C")</f>
        <v>28.333333333333332</v>
      </c>
      <c r="L6124" s="34">
        <f>CONVERT(INDEX(DHW_StPt_Sch_EZ!$C$4:$I$27,MATCH(Schedules_8760!$C6124,DHW_StPt_Sch_EZ!$B$4:$B$27,0),MATCH(Schedules_8760!$F6124,DHW_StPt_Sch_EZ!$C$3:$I$3,0)),"F","C")</f>
        <v>53.333333333333329</v>
      </c>
      <c r="M6124" s="34">
        <f>CONVERT(INDEX(DHW_StPt_Sch_EZ!$C$31:$I$54,MATCH(Schedules_8760!$C6124,DHW_StPt_Sch_EZ!$B$31:$B$54,0),MATCH(Schedules_8760!$F6124,DHW_StPt_Sch_EZ!$C$30:$I$30,0)),"F","C")</f>
        <v>53.333333333333329</v>
      </c>
      <c r="N6124" s="12"/>
      <c r="O6124" s="12"/>
      <c r="P6124" s="12"/>
    </row>
    <row r="6125" spans="1:16" x14ac:dyDescent="0.25">
      <c r="A6125" s="35">
        <v>6124</v>
      </c>
      <c r="B6125" s="89">
        <v>256.125</v>
      </c>
      <c r="C6125" s="35">
        <f t="shared" si="475"/>
        <v>4</v>
      </c>
      <c r="D6125" s="35">
        <f t="shared" si="478"/>
        <v>256</v>
      </c>
      <c r="E6125" s="35">
        <f t="shared" si="479"/>
        <v>4</v>
      </c>
      <c r="F6125" s="35" t="str">
        <f t="shared" si="476"/>
        <v>Wednesday</v>
      </c>
      <c r="G6125" s="35">
        <f t="shared" si="477"/>
        <v>9</v>
      </c>
      <c r="H6125" s="34">
        <f>CONVERT(INDEX(Htg_StPt_Sch_EZ!$C$4:$I$27,MATCH(Schedules_8760!$C6125,Htg_StPt_Sch_EZ!$B$4:$B$27,0),MATCH(Schedules_8760!$F6125,Htg_StPt_Sch_EZ!$C$3:$I$3,0)),"F","C")</f>
        <v>20.555555555555554</v>
      </c>
      <c r="I6125" s="34">
        <f>CONVERT(INDEX(Htg_StPt_Sch_EZ!$C$31:$I$54,MATCH(Schedules_8760!$C6125,Htg_StPt_Sch_EZ!$B$31:$B$54,0),MATCH(Schedules_8760!$F6125,Htg_StPt_Sch_EZ!$C$30:$I$30,0)),"F","C")</f>
        <v>19.444444444444443</v>
      </c>
      <c r="J6125" s="34">
        <f>CONVERT(INDEX(Clg_StPt_Sch_EZ!$C$4:$I$27,MATCH(Schedules_8760!$C6125,Clg_StPt_Sch_EZ!$B$4:$B$27,0),MATCH(Schedules_8760!$F6125,Clg_StPt_Sch_EZ!$C$3:$I$3,0)),"F","C")</f>
        <v>25.555555555555554</v>
      </c>
      <c r="K6125" s="34">
        <f>CONVERT(INDEX(Clg_StPt_Sch_EZ!$C$31:$I$54,MATCH(Schedules_8760!$C6125,Clg_StPt_Sch_EZ!$B$31:$B$54,0),MATCH(Schedules_8760!$F6125,Clg_StPt_Sch_EZ!$C$30:$I$30,0)),"F","C")</f>
        <v>28.333333333333332</v>
      </c>
      <c r="L6125" s="34">
        <f>CONVERT(INDEX(DHW_StPt_Sch_EZ!$C$4:$I$27,MATCH(Schedules_8760!$C6125,DHW_StPt_Sch_EZ!$B$4:$B$27,0),MATCH(Schedules_8760!$F6125,DHW_StPt_Sch_EZ!$C$3:$I$3,0)),"F","C")</f>
        <v>53.333333333333329</v>
      </c>
      <c r="M6125" s="34">
        <f>CONVERT(INDEX(DHW_StPt_Sch_EZ!$C$31:$I$54,MATCH(Schedules_8760!$C6125,DHW_StPt_Sch_EZ!$B$31:$B$54,0),MATCH(Schedules_8760!$F6125,DHW_StPt_Sch_EZ!$C$30:$I$30,0)),"F","C")</f>
        <v>53.333333333333329</v>
      </c>
      <c r="N6125" s="12"/>
      <c r="O6125" s="12"/>
      <c r="P6125" s="12"/>
    </row>
    <row r="6126" spans="1:16" x14ac:dyDescent="0.25">
      <c r="A6126" s="35">
        <v>6125</v>
      </c>
      <c r="B6126" s="89">
        <v>256.16666666666669</v>
      </c>
      <c r="C6126" s="35">
        <f t="shared" si="475"/>
        <v>5</v>
      </c>
      <c r="D6126" s="35">
        <f t="shared" si="478"/>
        <v>256</v>
      </c>
      <c r="E6126" s="35">
        <f t="shared" si="479"/>
        <v>4</v>
      </c>
      <c r="F6126" s="35" t="str">
        <f t="shared" si="476"/>
        <v>Wednesday</v>
      </c>
      <c r="G6126" s="35">
        <f t="shared" si="477"/>
        <v>9</v>
      </c>
      <c r="H6126" s="34">
        <f>CONVERT(INDEX(Htg_StPt_Sch_EZ!$C$4:$I$27,MATCH(Schedules_8760!$C6126,Htg_StPt_Sch_EZ!$B$4:$B$27,0),MATCH(Schedules_8760!$F6126,Htg_StPt_Sch_EZ!$C$3:$I$3,0)),"F","C")</f>
        <v>20.555555555555554</v>
      </c>
      <c r="I6126" s="34">
        <f>CONVERT(INDEX(Htg_StPt_Sch_EZ!$C$31:$I$54,MATCH(Schedules_8760!$C6126,Htg_StPt_Sch_EZ!$B$31:$B$54,0),MATCH(Schedules_8760!$F6126,Htg_StPt_Sch_EZ!$C$30:$I$30,0)),"F","C")</f>
        <v>19.444444444444443</v>
      </c>
      <c r="J6126" s="34">
        <f>CONVERT(INDEX(Clg_StPt_Sch_EZ!$C$4:$I$27,MATCH(Schedules_8760!$C6126,Clg_StPt_Sch_EZ!$B$4:$B$27,0),MATCH(Schedules_8760!$F6126,Clg_StPt_Sch_EZ!$C$3:$I$3,0)),"F","C")</f>
        <v>25.555555555555554</v>
      </c>
      <c r="K6126" s="34">
        <f>CONVERT(INDEX(Clg_StPt_Sch_EZ!$C$31:$I$54,MATCH(Schedules_8760!$C6126,Clg_StPt_Sch_EZ!$B$31:$B$54,0),MATCH(Schedules_8760!$F6126,Clg_StPt_Sch_EZ!$C$30:$I$30,0)),"F","C")</f>
        <v>28.333333333333332</v>
      </c>
      <c r="L6126" s="34">
        <f>CONVERT(INDEX(DHW_StPt_Sch_EZ!$C$4:$I$27,MATCH(Schedules_8760!$C6126,DHW_StPt_Sch_EZ!$B$4:$B$27,0),MATCH(Schedules_8760!$F6126,DHW_StPt_Sch_EZ!$C$3:$I$3,0)),"F","C")</f>
        <v>53.333333333333329</v>
      </c>
      <c r="M6126" s="34">
        <f>CONVERT(INDEX(DHW_StPt_Sch_EZ!$C$31:$I$54,MATCH(Schedules_8760!$C6126,DHW_StPt_Sch_EZ!$B$31:$B$54,0),MATCH(Schedules_8760!$F6126,DHW_StPt_Sch_EZ!$C$30:$I$30,0)),"F","C")</f>
        <v>53.333333333333329</v>
      </c>
      <c r="N6126" s="12"/>
      <c r="O6126" s="12"/>
      <c r="P6126" s="12"/>
    </row>
    <row r="6127" spans="1:16" x14ac:dyDescent="0.25">
      <c r="A6127" s="35">
        <v>6126</v>
      </c>
      <c r="B6127" s="89">
        <v>256.20833333333331</v>
      </c>
      <c r="C6127" s="35">
        <f t="shared" si="475"/>
        <v>6</v>
      </c>
      <c r="D6127" s="35">
        <f t="shared" si="478"/>
        <v>256</v>
      </c>
      <c r="E6127" s="35">
        <f t="shared" si="479"/>
        <v>4</v>
      </c>
      <c r="F6127" s="35" t="str">
        <f t="shared" si="476"/>
        <v>Wednesday</v>
      </c>
      <c r="G6127" s="35">
        <f t="shared" si="477"/>
        <v>9</v>
      </c>
      <c r="H6127" s="34">
        <f>CONVERT(INDEX(Htg_StPt_Sch_EZ!$C$4:$I$27,MATCH(Schedules_8760!$C6127,Htg_StPt_Sch_EZ!$B$4:$B$27,0),MATCH(Schedules_8760!$F6127,Htg_StPt_Sch_EZ!$C$3:$I$3,0)),"F","C")</f>
        <v>20.555555555555554</v>
      </c>
      <c r="I6127" s="34">
        <f>CONVERT(INDEX(Htg_StPt_Sch_EZ!$C$31:$I$54,MATCH(Schedules_8760!$C6127,Htg_StPt_Sch_EZ!$B$31:$B$54,0),MATCH(Schedules_8760!$F6127,Htg_StPt_Sch_EZ!$C$30:$I$30,0)),"F","C")</f>
        <v>19.444444444444443</v>
      </c>
      <c r="J6127" s="34">
        <f>CONVERT(INDEX(Clg_StPt_Sch_EZ!$C$4:$I$27,MATCH(Schedules_8760!$C6127,Clg_StPt_Sch_EZ!$B$4:$B$27,0),MATCH(Schedules_8760!$F6127,Clg_StPt_Sch_EZ!$C$3:$I$3,0)),"F","C")</f>
        <v>25.555555555555554</v>
      </c>
      <c r="K6127" s="34">
        <f>CONVERT(INDEX(Clg_StPt_Sch_EZ!$C$31:$I$54,MATCH(Schedules_8760!$C6127,Clg_StPt_Sch_EZ!$B$31:$B$54,0),MATCH(Schedules_8760!$F6127,Clg_StPt_Sch_EZ!$C$30:$I$30,0)),"F","C")</f>
        <v>28.333333333333332</v>
      </c>
      <c r="L6127" s="34">
        <f>CONVERT(INDEX(DHW_StPt_Sch_EZ!$C$4:$I$27,MATCH(Schedules_8760!$C6127,DHW_StPt_Sch_EZ!$B$4:$B$27,0),MATCH(Schedules_8760!$F6127,DHW_StPt_Sch_EZ!$C$3:$I$3,0)),"F","C")</f>
        <v>53.333333333333329</v>
      </c>
      <c r="M6127" s="34">
        <f>CONVERT(INDEX(DHW_StPt_Sch_EZ!$C$31:$I$54,MATCH(Schedules_8760!$C6127,DHW_StPt_Sch_EZ!$B$31:$B$54,0),MATCH(Schedules_8760!$F6127,DHW_StPt_Sch_EZ!$C$30:$I$30,0)),"F","C")</f>
        <v>53.333333333333329</v>
      </c>
      <c r="N6127" s="12"/>
      <c r="O6127" s="12"/>
      <c r="P6127" s="12"/>
    </row>
    <row r="6128" spans="1:16" x14ac:dyDescent="0.25">
      <c r="A6128" s="35">
        <v>6127</v>
      </c>
      <c r="B6128" s="89">
        <v>256.25</v>
      </c>
      <c r="C6128" s="35">
        <f t="shared" si="475"/>
        <v>7</v>
      </c>
      <c r="D6128" s="35">
        <f t="shared" si="478"/>
        <v>256</v>
      </c>
      <c r="E6128" s="35">
        <f t="shared" si="479"/>
        <v>4</v>
      </c>
      <c r="F6128" s="35" t="str">
        <f t="shared" si="476"/>
        <v>Wednesday</v>
      </c>
      <c r="G6128" s="35">
        <f t="shared" si="477"/>
        <v>9</v>
      </c>
      <c r="H6128" s="34">
        <f>CONVERT(INDEX(Htg_StPt_Sch_EZ!$C$4:$I$27,MATCH(Schedules_8760!$C6128,Htg_StPt_Sch_EZ!$B$4:$B$27,0),MATCH(Schedules_8760!$F6128,Htg_StPt_Sch_EZ!$C$3:$I$3,0)),"F","C")</f>
        <v>20.555555555555554</v>
      </c>
      <c r="I6128" s="34">
        <f>CONVERT(INDEX(Htg_StPt_Sch_EZ!$C$31:$I$54,MATCH(Schedules_8760!$C6128,Htg_StPt_Sch_EZ!$B$31:$B$54,0),MATCH(Schedules_8760!$F6128,Htg_StPt_Sch_EZ!$C$30:$I$30,0)),"F","C")</f>
        <v>19.444444444444443</v>
      </c>
      <c r="J6128" s="34">
        <f>CONVERT(INDEX(Clg_StPt_Sch_EZ!$C$4:$I$27,MATCH(Schedules_8760!$C6128,Clg_StPt_Sch_EZ!$B$4:$B$27,0),MATCH(Schedules_8760!$F6128,Clg_StPt_Sch_EZ!$C$3:$I$3,0)),"F","C")</f>
        <v>25.555555555555554</v>
      </c>
      <c r="K6128" s="34">
        <f>CONVERT(INDEX(Clg_StPt_Sch_EZ!$C$31:$I$54,MATCH(Schedules_8760!$C6128,Clg_StPt_Sch_EZ!$B$31:$B$54,0),MATCH(Schedules_8760!$F6128,Clg_StPt_Sch_EZ!$C$30:$I$30,0)),"F","C")</f>
        <v>28.333333333333332</v>
      </c>
      <c r="L6128" s="34">
        <f>CONVERT(INDEX(DHW_StPt_Sch_EZ!$C$4:$I$27,MATCH(Schedules_8760!$C6128,DHW_StPt_Sch_EZ!$B$4:$B$27,0),MATCH(Schedules_8760!$F6128,DHW_StPt_Sch_EZ!$C$3:$I$3,0)),"F","C")</f>
        <v>53.333333333333329</v>
      </c>
      <c r="M6128" s="34">
        <f>CONVERT(INDEX(DHW_StPt_Sch_EZ!$C$31:$I$54,MATCH(Schedules_8760!$C6128,DHW_StPt_Sch_EZ!$B$31:$B$54,0),MATCH(Schedules_8760!$F6128,DHW_StPt_Sch_EZ!$C$30:$I$30,0)),"F","C")</f>
        <v>53.333333333333329</v>
      </c>
      <c r="N6128" s="12"/>
      <c r="O6128" s="12"/>
      <c r="P6128" s="12"/>
    </row>
    <row r="6129" spans="1:16" x14ac:dyDescent="0.25">
      <c r="A6129" s="35">
        <v>6128</v>
      </c>
      <c r="B6129" s="89">
        <v>256.29166666666669</v>
      </c>
      <c r="C6129" s="35">
        <f t="shared" si="475"/>
        <v>8</v>
      </c>
      <c r="D6129" s="35">
        <f t="shared" si="478"/>
        <v>256</v>
      </c>
      <c r="E6129" s="35">
        <f t="shared" si="479"/>
        <v>4</v>
      </c>
      <c r="F6129" s="35" t="str">
        <f t="shared" si="476"/>
        <v>Wednesday</v>
      </c>
      <c r="G6129" s="35">
        <f t="shared" si="477"/>
        <v>9</v>
      </c>
      <c r="H6129" s="34">
        <f>CONVERT(INDEX(Htg_StPt_Sch_EZ!$C$4:$I$27,MATCH(Schedules_8760!$C6129,Htg_StPt_Sch_EZ!$B$4:$B$27,0),MATCH(Schedules_8760!$F6129,Htg_StPt_Sch_EZ!$C$3:$I$3,0)),"F","C")</f>
        <v>20.555555555555554</v>
      </c>
      <c r="I6129" s="34">
        <f>CONVERT(INDEX(Htg_StPt_Sch_EZ!$C$31:$I$54,MATCH(Schedules_8760!$C6129,Htg_StPt_Sch_EZ!$B$31:$B$54,0),MATCH(Schedules_8760!$F6129,Htg_StPt_Sch_EZ!$C$30:$I$30,0)),"F","C")</f>
        <v>19.444444444444443</v>
      </c>
      <c r="J6129" s="34">
        <f>CONVERT(INDEX(Clg_StPt_Sch_EZ!$C$4:$I$27,MATCH(Schedules_8760!$C6129,Clg_StPt_Sch_EZ!$B$4:$B$27,0),MATCH(Schedules_8760!$F6129,Clg_StPt_Sch_EZ!$C$3:$I$3,0)),"F","C")</f>
        <v>25.555555555555554</v>
      </c>
      <c r="K6129" s="34">
        <f>CONVERT(INDEX(Clg_StPt_Sch_EZ!$C$31:$I$54,MATCH(Schedules_8760!$C6129,Clg_StPt_Sch_EZ!$B$31:$B$54,0),MATCH(Schedules_8760!$F6129,Clg_StPt_Sch_EZ!$C$30:$I$30,0)),"F","C")</f>
        <v>25</v>
      </c>
      <c r="L6129" s="34">
        <f>CONVERT(INDEX(DHW_StPt_Sch_EZ!$C$4:$I$27,MATCH(Schedules_8760!$C6129,DHW_StPt_Sch_EZ!$B$4:$B$27,0),MATCH(Schedules_8760!$F6129,DHW_StPt_Sch_EZ!$C$3:$I$3,0)),"F","C")</f>
        <v>53.333333333333329</v>
      </c>
      <c r="M6129" s="34">
        <f>CONVERT(INDEX(DHW_StPt_Sch_EZ!$C$31:$I$54,MATCH(Schedules_8760!$C6129,DHW_StPt_Sch_EZ!$B$31:$B$54,0),MATCH(Schedules_8760!$F6129,DHW_StPt_Sch_EZ!$C$30:$I$30,0)),"F","C")</f>
        <v>53.333333333333329</v>
      </c>
      <c r="N6129" s="12"/>
      <c r="O6129" s="12"/>
      <c r="P6129" s="12"/>
    </row>
    <row r="6130" spans="1:16" x14ac:dyDescent="0.25">
      <c r="A6130" s="35">
        <v>6129</v>
      </c>
      <c r="B6130" s="89">
        <v>256.33333333333331</v>
      </c>
      <c r="C6130" s="35">
        <f t="shared" si="475"/>
        <v>9</v>
      </c>
      <c r="D6130" s="35">
        <f t="shared" si="478"/>
        <v>256</v>
      </c>
      <c r="E6130" s="35">
        <f t="shared" si="479"/>
        <v>4</v>
      </c>
      <c r="F6130" s="35" t="str">
        <f t="shared" si="476"/>
        <v>Wednesday</v>
      </c>
      <c r="G6130" s="35">
        <f t="shared" si="477"/>
        <v>9</v>
      </c>
      <c r="H6130" s="34">
        <f>CONVERT(INDEX(Htg_StPt_Sch_EZ!$C$4:$I$27,MATCH(Schedules_8760!$C6130,Htg_StPt_Sch_EZ!$B$4:$B$27,0),MATCH(Schedules_8760!$F6130,Htg_StPt_Sch_EZ!$C$3:$I$3,0)),"F","C")</f>
        <v>20.555555555555554</v>
      </c>
      <c r="I6130" s="34">
        <f>CONVERT(INDEX(Htg_StPt_Sch_EZ!$C$31:$I$54,MATCH(Schedules_8760!$C6130,Htg_StPt_Sch_EZ!$B$31:$B$54,0),MATCH(Schedules_8760!$F6130,Htg_StPt_Sch_EZ!$C$30:$I$30,0)),"F","C")</f>
        <v>19.444444444444443</v>
      </c>
      <c r="J6130" s="34">
        <f>CONVERT(INDEX(Clg_StPt_Sch_EZ!$C$4:$I$27,MATCH(Schedules_8760!$C6130,Clg_StPt_Sch_EZ!$B$4:$B$27,0),MATCH(Schedules_8760!$F6130,Clg_StPt_Sch_EZ!$C$3:$I$3,0)),"F","C")</f>
        <v>25.555555555555554</v>
      </c>
      <c r="K6130" s="34">
        <f>CONVERT(INDEX(Clg_StPt_Sch_EZ!$C$31:$I$54,MATCH(Schedules_8760!$C6130,Clg_StPt_Sch_EZ!$B$31:$B$54,0),MATCH(Schedules_8760!$F6130,Clg_StPt_Sch_EZ!$C$30:$I$30,0)),"F","C")</f>
        <v>25</v>
      </c>
      <c r="L6130" s="34">
        <f>CONVERT(INDEX(DHW_StPt_Sch_EZ!$C$4:$I$27,MATCH(Schedules_8760!$C6130,DHW_StPt_Sch_EZ!$B$4:$B$27,0),MATCH(Schedules_8760!$F6130,DHW_StPt_Sch_EZ!$C$3:$I$3,0)),"F","C")</f>
        <v>53.333333333333329</v>
      </c>
      <c r="M6130" s="34">
        <f>CONVERT(INDEX(DHW_StPt_Sch_EZ!$C$31:$I$54,MATCH(Schedules_8760!$C6130,DHW_StPt_Sch_EZ!$B$31:$B$54,0),MATCH(Schedules_8760!$F6130,DHW_StPt_Sch_EZ!$C$30:$I$30,0)),"F","C")</f>
        <v>53.333333333333329</v>
      </c>
      <c r="N6130" s="12"/>
      <c r="O6130" s="12"/>
      <c r="P6130" s="12"/>
    </row>
    <row r="6131" spans="1:16" x14ac:dyDescent="0.25">
      <c r="A6131" s="35">
        <v>6130</v>
      </c>
      <c r="B6131" s="89">
        <v>256.375</v>
      </c>
      <c r="C6131" s="35">
        <f t="shared" si="475"/>
        <v>10</v>
      </c>
      <c r="D6131" s="35">
        <f t="shared" si="478"/>
        <v>256</v>
      </c>
      <c r="E6131" s="35">
        <f t="shared" si="479"/>
        <v>4</v>
      </c>
      <c r="F6131" s="35" t="str">
        <f t="shared" si="476"/>
        <v>Wednesday</v>
      </c>
      <c r="G6131" s="35">
        <f t="shared" si="477"/>
        <v>9</v>
      </c>
      <c r="H6131" s="34">
        <f>CONVERT(INDEX(Htg_StPt_Sch_EZ!$C$4:$I$27,MATCH(Schedules_8760!$C6131,Htg_StPt_Sch_EZ!$B$4:$B$27,0),MATCH(Schedules_8760!$F6131,Htg_StPt_Sch_EZ!$C$3:$I$3,0)),"F","C")</f>
        <v>20.555555555555554</v>
      </c>
      <c r="I6131" s="34">
        <f>CONVERT(INDEX(Htg_StPt_Sch_EZ!$C$31:$I$54,MATCH(Schedules_8760!$C6131,Htg_StPt_Sch_EZ!$B$31:$B$54,0),MATCH(Schedules_8760!$F6131,Htg_StPt_Sch_EZ!$C$30:$I$30,0)),"F","C")</f>
        <v>19.444444444444443</v>
      </c>
      <c r="J6131" s="34">
        <f>CONVERT(INDEX(Clg_StPt_Sch_EZ!$C$4:$I$27,MATCH(Schedules_8760!$C6131,Clg_StPt_Sch_EZ!$B$4:$B$27,0),MATCH(Schedules_8760!$F6131,Clg_StPt_Sch_EZ!$C$3:$I$3,0)),"F","C")</f>
        <v>25.555555555555554</v>
      </c>
      <c r="K6131" s="34">
        <f>CONVERT(INDEX(Clg_StPt_Sch_EZ!$C$31:$I$54,MATCH(Schedules_8760!$C6131,Clg_StPt_Sch_EZ!$B$31:$B$54,0),MATCH(Schedules_8760!$F6131,Clg_StPt_Sch_EZ!$C$30:$I$30,0)),"F","C")</f>
        <v>25</v>
      </c>
      <c r="L6131" s="34">
        <f>CONVERT(INDEX(DHW_StPt_Sch_EZ!$C$4:$I$27,MATCH(Schedules_8760!$C6131,DHW_StPt_Sch_EZ!$B$4:$B$27,0),MATCH(Schedules_8760!$F6131,DHW_StPt_Sch_EZ!$C$3:$I$3,0)),"F","C")</f>
        <v>53.333333333333329</v>
      </c>
      <c r="M6131" s="34">
        <f>CONVERT(INDEX(DHW_StPt_Sch_EZ!$C$31:$I$54,MATCH(Schedules_8760!$C6131,DHW_StPt_Sch_EZ!$B$31:$B$54,0),MATCH(Schedules_8760!$F6131,DHW_StPt_Sch_EZ!$C$30:$I$30,0)),"F","C")</f>
        <v>53.333333333333329</v>
      </c>
      <c r="N6131" s="12"/>
      <c r="O6131" s="12"/>
      <c r="P6131" s="12"/>
    </row>
    <row r="6132" spans="1:16" x14ac:dyDescent="0.25">
      <c r="A6132" s="35">
        <v>6131</v>
      </c>
      <c r="B6132" s="89">
        <v>256.41666666666669</v>
      </c>
      <c r="C6132" s="35">
        <f t="shared" si="475"/>
        <v>11</v>
      </c>
      <c r="D6132" s="35">
        <f t="shared" si="478"/>
        <v>256</v>
      </c>
      <c r="E6132" s="35">
        <f t="shared" si="479"/>
        <v>4</v>
      </c>
      <c r="F6132" s="35" t="str">
        <f t="shared" si="476"/>
        <v>Wednesday</v>
      </c>
      <c r="G6132" s="35">
        <f t="shared" si="477"/>
        <v>9</v>
      </c>
      <c r="H6132" s="34">
        <f>CONVERT(INDEX(Htg_StPt_Sch_EZ!$C$4:$I$27,MATCH(Schedules_8760!$C6132,Htg_StPt_Sch_EZ!$B$4:$B$27,0),MATCH(Schedules_8760!$F6132,Htg_StPt_Sch_EZ!$C$3:$I$3,0)),"F","C")</f>
        <v>20.555555555555554</v>
      </c>
      <c r="I6132" s="34">
        <f>CONVERT(INDEX(Htg_StPt_Sch_EZ!$C$31:$I$54,MATCH(Schedules_8760!$C6132,Htg_StPt_Sch_EZ!$B$31:$B$54,0),MATCH(Schedules_8760!$F6132,Htg_StPt_Sch_EZ!$C$30:$I$30,0)),"F","C")</f>
        <v>19.444444444444443</v>
      </c>
      <c r="J6132" s="34">
        <f>CONVERT(INDEX(Clg_StPt_Sch_EZ!$C$4:$I$27,MATCH(Schedules_8760!$C6132,Clg_StPt_Sch_EZ!$B$4:$B$27,0),MATCH(Schedules_8760!$F6132,Clg_StPt_Sch_EZ!$C$3:$I$3,0)),"F","C")</f>
        <v>25.555555555555554</v>
      </c>
      <c r="K6132" s="34">
        <f>CONVERT(INDEX(Clg_StPt_Sch_EZ!$C$31:$I$54,MATCH(Schedules_8760!$C6132,Clg_StPt_Sch_EZ!$B$31:$B$54,0),MATCH(Schedules_8760!$F6132,Clg_StPt_Sch_EZ!$C$30:$I$30,0)),"F","C")</f>
        <v>25</v>
      </c>
      <c r="L6132" s="34">
        <f>CONVERT(INDEX(DHW_StPt_Sch_EZ!$C$4:$I$27,MATCH(Schedules_8760!$C6132,DHW_StPt_Sch_EZ!$B$4:$B$27,0),MATCH(Schedules_8760!$F6132,DHW_StPt_Sch_EZ!$C$3:$I$3,0)),"F","C")</f>
        <v>53.333333333333329</v>
      </c>
      <c r="M6132" s="34">
        <f>CONVERT(INDEX(DHW_StPt_Sch_EZ!$C$31:$I$54,MATCH(Schedules_8760!$C6132,DHW_StPt_Sch_EZ!$B$31:$B$54,0),MATCH(Schedules_8760!$F6132,DHW_StPt_Sch_EZ!$C$30:$I$30,0)),"F","C")</f>
        <v>53.333333333333329</v>
      </c>
      <c r="N6132" s="12"/>
      <c r="O6132" s="12"/>
      <c r="P6132" s="12"/>
    </row>
    <row r="6133" spans="1:16" x14ac:dyDescent="0.25">
      <c r="A6133" s="35">
        <v>6132</v>
      </c>
      <c r="B6133" s="89">
        <v>256.45833333333331</v>
      </c>
      <c r="C6133" s="35">
        <f t="shared" si="475"/>
        <v>12</v>
      </c>
      <c r="D6133" s="35">
        <f t="shared" si="478"/>
        <v>256</v>
      </c>
      <c r="E6133" s="35">
        <f t="shared" si="479"/>
        <v>4</v>
      </c>
      <c r="F6133" s="35" t="str">
        <f t="shared" si="476"/>
        <v>Wednesday</v>
      </c>
      <c r="G6133" s="35">
        <f t="shared" si="477"/>
        <v>9</v>
      </c>
      <c r="H6133" s="34">
        <f>CONVERT(INDEX(Htg_StPt_Sch_EZ!$C$4:$I$27,MATCH(Schedules_8760!$C6133,Htg_StPt_Sch_EZ!$B$4:$B$27,0),MATCH(Schedules_8760!$F6133,Htg_StPt_Sch_EZ!$C$3:$I$3,0)),"F","C")</f>
        <v>20.555555555555554</v>
      </c>
      <c r="I6133" s="34">
        <f>CONVERT(INDEX(Htg_StPt_Sch_EZ!$C$31:$I$54,MATCH(Schedules_8760!$C6133,Htg_StPt_Sch_EZ!$B$31:$B$54,0),MATCH(Schedules_8760!$F6133,Htg_StPt_Sch_EZ!$C$30:$I$30,0)),"F","C")</f>
        <v>19.444444444444443</v>
      </c>
      <c r="J6133" s="34">
        <f>CONVERT(INDEX(Clg_StPt_Sch_EZ!$C$4:$I$27,MATCH(Schedules_8760!$C6133,Clg_StPt_Sch_EZ!$B$4:$B$27,0),MATCH(Schedules_8760!$F6133,Clg_StPt_Sch_EZ!$C$3:$I$3,0)),"F","C")</f>
        <v>25.555555555555554</v>
      </c>
      <c r="K6133" s="34">
        <f>CONVERT(INDEX(Clg_StPt_Sch_EZ!$C$31:$I$54,MATCH(Schedules_8760!$C6133,Clg_StPt_Sch_EZ!$B$31:$B$54,0),MATCH(Schedules_8760!$F6133,Clg_StPt_Sch_EZ!$C$30:$I$30,0)),"F","C")</f>
        <v>25</v>
      </c>
      <c r="L6133" s="34">
        <f>CONVERT(INDEX(DHW_StPt_Sch_EZ!$C$4:$I$27,MATCH(Schedules_8760!$C6133,DHW_StPt_Sch_EZ!$B$4:$B$27,0),MATCH(Schedules_8760!$F6133,DHW_StPt_Sch_EZ!$C$3:$I$3,0)),"F","C")</f>
        <v>53.333333333333329</v>
      </c>
      <c r="M6133" s="34">
        <f>CONVERT(INDEX(DHW_StPt_Sch_EZ!$C$31:$I$54,MATCH(Schedules_8760!$C6133,DHW_StPt_Sch_EZ!$B$31:$B$54,0),MATCH(Schedules_8760!$F6133,DHW_StPt_Sch_EZ!$C$30:$I$30,0)),"F","C")</f>
        <v>53.333333333333329</v>
      </c>
      <c r="N6133" s="12"/>
      <c r="O6133" s="12"/>
      <c r="P6133" s="12"/>
    </row>
    <row r="6134" spans="1:16" x14ac:dyDescent="0.25">
      <c r="A6134" s="35">
        <v>6133</v>
      </c>
      <c r="B6134" s="89">
        <v>256.5</v>
      </c>
      <c r="C6134" s="35">
        <f t="shared" si="475"/>
        <v>13</v>
      </c>
      <c r="D6134" s="35">
        <f t="shared" si="478"/>
        <v>256</v>
      </c>
      <c r="E6134" s="35">
        <f t="shared" si="479"/>
        <v>4</v>
      </c>
      <c r="F6134" s="35" t="str">
        <f t="shared" si="476"/>
        <v>Wednesday</v>
      </c>
      <c r="G6134" s="35">
        <f t="shared" si="477"/>
        <v>9</v>
      </c>
      <c r="H6134" s="34">
        <f>CONVERT(INDEX(Htg_StPt_Sch_EZ!$C$4:$I$27,MATCH(Schedules_8760!$C6134,Htg_StPt_Sch_EZ!$B$4:$B$27,0),MATCH(Schedules_8760!$F6134,Htg_StPt_Sch_EZ!$C$3:$I$3,0)),"F","C")</f>
        <v>20.555555555555554</v>
      </c>
      <c r="I6134" s="34">
        <f>CONVERT(INDEX(Htg_StPt_Sch_EZ!$C$31:$I$54,MATCH(Schedules_8760!$C6134,Htg_StPt_Sch_EZ!$B$31:$B$54,0),MATCH(Schedules_8760!$F6134,Htg_StPt_Sch_EZ!$C$30:$I$30,0)),"F","C")</f>
        <v>19.444444444444443</v>
      </c>
      <c r="J6134" s="34">
        <f>CONVERT(INDEX(Clg_StPt_Sch_EZ!$C$4:$I$27,MATCH(Schedules_8760!$C6134,Clg_StPt_Sch_EZ!$B$4:$B$27,0),MATCH(Schedules_8760!$F6134,Clg_StPt_Sch_EZ!$C$3:$I$3,0)),"F","C")</f>
        <v>25.555555555555554</v>
      </c>
      <c r="K6134" s="34">
        <f>CONVERT(INDEX(Clg_StPt_Sch_EZ!$C$31:$I$54,MATCH(Schedules_8760!$C6134,Clg_StPt_Sch_EZ!$B$31:$B$54,0),MATCH(Schedules_8760!$F6134,Clg_StPt_Sch_EZ!$C$30:$I$30,0)),"F","C")</f>
        <v>25</v>
      </c>
      <c r="L6134" s="34">
        <f>CONVERT(INDEX(DHW_StPt_Sch_EZ!$C$4:$I$27,MATCH(Schedules_8760!$C6134,DHW_StPt_Sch_EZ!$B$4:$B$27,0),MATCH(Schedules_8760!$F6134,DHW_StPt_Sch_EZ!$C$3:$I$3,0)),"F","C")</f>
        <v>53.333333333333329</v>
      </c>
      <c r="M6134" s="34">
        <f>CONVERT(INDEX(DHW_StPt_Sch_EZ!$C$31:$I$54,MATCH(Schedules_8760!$C6134,DHW_StPt_Sch_EZ!$B$31:$B$54,0),MATCH(Schedules_8760!$F6134,DHW_StPt_Sch_EZ!$C$30:$I$30,0)),"F","C")</f>
        <v>53.333333333333329</v>
      </c>
      <c r="N6134" s="12"/>
      <c r="O6134" s="12"/>
      <c r="P6134" s="12"/>
    </row>
    <row r="6135" spans="1:16" x14ac:dyDescent="0.25">
      <c r="A6135" s="35">
        <v>6134</v>
      </c>
      <c r="B6135" s="89">
        <v>256.54166666666669</v>
      </c>
      <c r="C6135" s="35">
        <f t="shared" si="475"/>
        <v>14</v>
      </c>
      <c r="D6135" s="35">
        <f t="shared" si="478"/>
        <v>256</v>
      </c>
      <c r="E6135" s="35">
        <f t="shared" si="479"/>
        <v>4</v>
      </c>
      <c r="F6135" s="35" t="str">
        <f t="shared" si="476"/>
        <v>Wednesday</v>
      </c>
      <c r="G6135" s="35">
        <f t="shared" si="477"/>
        <v>9</v>
      </c>
      <c r="H6135" s="34">
        <f>CONVERT(INDEX(Htg_StPt_Sch_EZ!$C$4:$I$27,MATCH(Schedules_8760!$C6135,Htg_StPt_Sch_EZ!$B$4:$B$27,0),MATCH(Schedules_8760!$F6135,Htg_StPt_Sch_EZ!$C$3:$I$3,0)),"F","C")</f>
        <v>20.555555555555554</v>
      </c>
      <c r="I6135" s="34">
        <f>CONVERT(INDEX(Htg_StPt_Sch_EZ!$C$31:$I$54,MATCH(Schedules_8760!$C6135,Htg_StPt_Sch_EZ!$B$31:$B$54,0),MATCH(Schedules_8760!$F6135,Htg_StPt_Sch_EZ!$C$30:$I$30,0)),"F","C")</f>
        <v>19.444444444444443</v>
      </c>
      <c r="J6135" s="34">
        <f>CONVERT(INDEX(Clg_StPt_Sch_EZ!$C$4:$I$27,MATCH(Schedules_8760!$C6135,Clg_StPt_Sch_EZ!$B$4:$B$27,0),MATCH(Schedules_8760!$F6135,Clg_StPt_Sch_EZ!$C$3:$I$3,0)),"F","C")</f>
        <v>25.555555555555554</v>
      </c>
      <c r="K6135" s="34">
        <f>CONVERT(INDEX(Clg_StPt_Sch_EZ!$C$31:$I$54,MATCH(Schedules_8760!$C6135,Clg_StPt_Sch_EZ!$B$31:$B$54,0),MATCH(Schedules_8760!$F6135,Clg_StPt_Sch_EZ!$C$30:$I$30,0)),"F","C")</f>
        <v>25</v>
      </c>
      <c r="L6135" s="34">
        <f>CONVERT(INDEX(DHW_StPt_Sch_EZ!$C$4:$I$27,MATCH(Schedules_8760!$C6135,DHW_StPt_Sch_EZ!$B$4:$B$27,0),MATCH(Schedules_8760!$F6135,DHW_StPt_Sch_EZ!$C$3:$I$3,0)),"F","C")</f>
        <v>53.333333333333329</v>
      </c>
      <c r="M6135" s="34">
        <f>CONVERT(INDEX(DHW_StPt_Sch_EZ!$C$31:$I$54,MATCH(Schedules_8760!$C6135,DHW_StPt_Sch_EZ!$B$31:$B$54,0),MATCH(Schedules_8760!$F6135,DHW_StPt_Sch_EZ!$C$30:$I$30,0)),"F","C")</f>
        <v>53.333333333333329</v>
      </c>
      <c r="N6135" s="12"/>
      <c r="O6135" s="12"/>
      <c r="P6135" s="12"/>
    </row>
    <row r="6136" spans="1:16" x14ac:dyDescent="0.25">
      <c r="A6136" s="35">
        <v>6135</v>
      </c>
      <c r="B6136" s="89">
        <v>256.58333333333331</v>
      </c>
      <c r="C6136" s="35">
        <f t="shared" si="475"/>
        <v>15</v>
      </c>
      <c r="D6136" s="35">
        <f t="shared" si="478"/>
        <v>256</v>
      </c>
      <c r="E6136" s="35">
        <f t="shared" si="479"/>
        <v>4</v>
      </c>
      <c r="F6136" s="35" t="str">
        <f t="shared" si="476"/>
        <v>Wednesday</v>
      </c>
      <c r="G6136" s="35">
        <f t="shared" si="477"/>
        <v>9</v>
      </c>
      <c r="H6136" s="34">
        <f>CONVERT(INDEX(Htg_StPt_Sch_EZ!$C$4:$I$27,MATCH(Schedules_8760!$C6136,Htg_StPt_Sch_EZ!$B$4:$B$27,0),MATCH(Schedules_8760!$F6136,Htg_StPt_Sch_EZ!$C$3:$I$3,0)),"F","C")</f>
        <v>20.555555555555554</v>
      </c>
      <c r="I6136" s="34">
        <f>CONVERT(INDEX(Htg_StPt_Sch_EZ!$C$31:$I$54,MATCH(Schedules_8760!$C6136,Htg_StPt_Sch_EZ!$B$31:$B$54,0),MATCH(Schedules_8760!$F6136,Htg_StPt_Sch_EZ!$C$30:$I$30,0)),"F","C")</f>
        <v>21.111111111111111</v>
      </c>
      <c r="J6136" s="34">
        <f>CONVERT(INDEX(Clg_StPt_Sch_EZ!$C$4:$I$27,MATCH(Schedules_8760!$C6136,Clg_StPt_Sch_EZ!$B$4:$B$27,0),MATCH(Schedules_8760!$F6136,Clg_StPt_Sch_EZ!$C$3:$I$3,0)),"F","C")</f>
        <v>25.555555555555554</v>
      </c>
      <c r="K6136" s="34">
        <f>CONVERT(INDEX(Clg_StPt_Sch_EZ!$C$31:$I$54,MATCH(Schedules_8760!$C6136,Clg_StPt_Sch_EZ!$B$31:$B$54,0),MATCH(Schedules_8760!$F6136,Clg_StPt_Sch_EZ!$C$30:$I$30,0)),"F","C")</f>
        <v>25</v>
      </c>
      <c r="L6136" s="34">
        <f>CONVERT(INDEX(DHW_StPt_Sch_EZ!$C$4:$I$27,MATCH(Schedules_8760!$C6136,DHW_StPt_Sch_EZ!$B$4:$B$27,0),MATCH(Schedules_8760!$F6136,DHW_StPt_Sch_EZ!$C$3:$I$3,0)),"F","C")</f>
        <v>53.333333333333329</v>
      </c>
      <c r="M6136" s="34">
        <f>CONVERT(INDEX(DHW_StPt_Sch_EZ!$C$31:$I$54,MATCH(Schedules_8760!$C6136,DHW_StPt_Sch_EZ!$B$31:$B$54,0),MATCH(Schedules_8760!$F6136,DHW_StPt_Sch_EZ!$C$30:$I$30,0)),"F","C")</f>
        <v>53.333333333333329</v>
      </c>
      <c r="N6136" s="12"/>
      <c r="O6136" s="12"/>
      <c r="P6136" s="12"/>
    </row>
    <row r="6137" spans="1:16" x14ac:dyDescent="0.25">
      <c r="A6137" s="35">
        <v>6136</v>
      </c>
      <c r="B6137" s="89">
        <v>256.625</v>
      </c>
      <c r="C6137" s="35">
        <f t="shared" si="475"/>
        <v>16</v>
      </c>
      <c r="D6137" s="35">
        <f t="shared" si="478"/>
        <v>256</v>
      </c>
      <c r="E6137" s="35">
        <f t="shared" si="479"/>
        <v>4</v>
      </c>
      <c r="F6137" s="35" t="str">
        <f t="shared" si="476"/>
        <v>Wednesday</v>
      </c>
      <c r="G6137" s="35">
        <f t="shared" si="477"/>
        <v>9</v>
      </c>
      <c r="H6137" s="34">
        <f>CONVERT(INDEX(Htg_StPt_Sch_EZ!$C$4:$I$27,MATCH(Schedules_8760!$C6137,Htg_StPt_Sch_EZ!$B$4:$B$27,0),MATCH(Schedules_8760!$F6137,Htg_StPt_Sch_EZ!$C$3:$I$3,0)),"F","C")</f>
        <v>20.555555555555554</v>
      </c>
      <c r="I6137" s="34">
        <f>CONVERT(INDEX(Htg_StPt_Sch_EZ!$C$31:$I$54,MATCH(Schedules_8760!$C6137,Htg_StPt_Sch_EZ!$B$31:$B$54,0),MATCH(Schedules_8760!$F6137,Htg_StPt_Sch_EZ!$C$30:$I$30,0)),"F","C")</f>
        <v>21.111111111111111</v>
      </c>
      <c r="J6137" s="34">
        <f>CONVERT(INDEX(Clg_StPt_Sch_EZ!$C$4:$I$27,MATCH(Schedules_8760!$C6137,Clg_StPt_Sch_EZ!$B$4:$B$27,0),MATCH(Schedules_8760!$F6137,Clg_StPt_Sch_EZ!$C$3:$I$3,0)),"F","C")</f>
        <v>25.555555555555554</v>
      </c>
      <c r="K6137" s="34">
        <f>CONVERT(INDEX(Clg_StPt_Sch_EZ!$C$31:$I$54,MATCH(Schedules_8760!$C6137,Clg_StPt_Sch_EZ!$B$31:$B$54,0),MATCH(Schedules_8760!$F6137,Clg_StPt_Sch_EZ!$C$30:$I$30,0)),"F","C")</f>
        <v>25</v>
      </c>
      <c r="L6137" s="34">
        <f>CONVERT(INDEX(DHW_StPt_Sch_EZ!$C$4:$I$27,MATCH(Schedules_8760!$C6137,DHW_StPt_Sch_EZ!$B$4:$B$27,0),MATCH(Schedules_8760!$F6137,DHW_StPt_Sch_EZ!$C$3:$I$3,0)),"F","C")</f>
        <v>53.333333333333329</v>
      </c>
      <c r="M6137" s="34">
        <f>CONVERT(INDEX(DHW_StPt_Sch_EZ!$C$31:$I$54,MATCH(Schedules_8760!$C6137,DHW_StPt_Sch_EZ!$B$31:$B$54,0),MATCH(Schedules_8760!$F6137,DHW_StPt_Sch_EZ!$C$30:$I$30,0)),"F","C")</f>
        <v>53.333333333333329</v>
      </c>
      <c r="N6137" s="12"/>
      <c r="O6137" s="12"/>
      <c r="P6137" s="12"/>
    </row>
    <row r="6138" spans="1:16" x14ac:dyDescent="0.25">
      <c r="A6138" s="35">
        <v>6137</v>
      </c>
      <c r="B6138" s="89">
        <v>256.66666666666669</v>
      </c>
      <c r="C6138" s="35">
        <f t="shared" si="475"/>
        <v>17</v>
      </c>
      <c r="D6138" s="35">
        <f t="shared" si="478"/>
        <v>256</v>
      </c>
      <c r="E6138" s="35">
        <f t="shared" si="479"/>
        <v>4</v>
      </c>
      <c r="F6138" s="35" t="str">
        <f t="shared" si="476"/>
        <v>Wednesday</v>
      </c>
      <c r="G6138" s="35">
        <f t="shared" si="477"/>
        <v>9</v>
      </c>
      <c r="H6138" s="34">
        <f>CONVERT(INDEX(Htg_StPt_Sch_EZ!$C$4:$I$27,MATCH(Schedules_8760!$C6138,Htg_StPt_Sch_EZ!$B$4:$B$27,0),MATCH(Schedules_8760!$F6138,Htg_StPt_Sch_EZ!$C$3:$I$3,0)),"F","C")</f>
        <v>20.555555555555554</v>
      </c>
      <c r="I6138" s="34">
        <f>CONVERT(INDEX(Htg_StPt_Sch_EZ!$C$31:$I$54,MATCH(Schedules_8760!$C6138,Htg_StPt_Sch_EZ!$B$31:$B$54,0),MATCH(Schedules_8760!$F6138,Htg_StPt_Sch_EZ!$C$30:$I$30,0)),"F","C")</f>
        <v>17.777777777777779</v>
      </c>
      <c r="J6138" s="34">
        <f>CONVERT(INDEX(Clg_StPt_Sch_EZ!$C$4:$I$27,MATCH(Schedules_8760!$C6138,Clg_StPt_Sch_EZ!$B$4:$B$27,0),MATCH(Schedules_8760!$F6138,Clg_StPt_Sch_EZ!$C$3:$I$3,0)),"F","C")</f>
        <v>25.555555555555554</v>
      </c>
      <c r="K6138" s="34">
        <f>CONVERT(INDEX(Clg_StPt_Sch_EZ!$C$31:$I$54,MATCH(Schedules_8760!$C6138,Clg_StPt_Sch_EZ!$B$31:$B$54,0),MATCH(Schedules_8760!$F6138,Clg_StPt_Sch_EZ!$C$30:$I$30,0)),"F","C")</f>
        <v>25</v>
      </c>
      <c r="L6138" s="34">
        <f>CONVERT(INDEX(DHW_StPt_Sch_EZ!$C$4:$I$27,MATCH(Schedules_8760!$C6138,DHW_StPt_Sch_EZ!$B$4:$B$27,0),MATCH(Schedules_8760!$F6138,DHW_StPt_Sch_EZ!$C$3:$I$3,0)),"F","C")</f>
        <v>53.333333333333329</v>
      </c>
      <c r="M6138" s="34">
        <f>CONVERT(INDEX(DHW_StPt_Sch_EZ!$C$31:$I$54,MATCH(Schedules_8760!$C6138,DHW_StPt_Sch_EZ!$B$31:$B$54,0),MATCH(Schedules_8760!$F6138,DHW_StPt_Sch_EZ!$C$30:$I$30,0)),"F","C")</f>
        <v>53.333333333333329</v>
      </c>
      <c r="N6138" s="12"/>
      <c r="O6138" s="12"/>
      <c r="P6138" s="12"/>
    </row>
    <row r="6139" spans="1:16" x14ac:dyDescent="0.25">
      <c r="A6139" s="35">
        <v>6138</v>
      </c>
      <c r="B6139" s="89">
        <v>256.70833333333331</v>
      </c>
      <c r="C6139" s="35">
        <f t="shared" si="475"/>
        <v>18</v>
      </c>
      <c r="D6139" s="35">
        <f t="shared" si="478"/>
        <v>256</v>
      </c>
      <c r="E6139" s="35">
        <f t="shared" si="479"/>
        <v>4</v>
      </c>
      <c r="F6139" s="35" t="str">
        <f t="shared" si="476"/>
        <v>Wednesday</v>
      </c>
      <c r="G6139" s="35">
        <f t="shared" si="477"/>
        <v>9</v>
      </c>
      <c r="H6139" s="34">
        <f>CONVERT(INDEX(Htg_StPt_Sch_EZ!$C$4:$I$27,MATCH(Schedules_8760!$C6139,Htg_StPt_Sch_EZ!$B$4:$B$27,0),MATCH(Schedules_8760!$F6139,Htg_StPt_Sch_EZ!$C$3:$I$3,0)),"F","C")</f>
        <v>20.555555555555554</v>
      </c>
      <c r="I6139" s="34">
        <f>CONVERT(INDEX(Htg_StPt_Sch_EZ!$C$31:$I$54,MATCH(Schedules_8760!$C6139,Htg_StPt_Sch_EZ!$B$31:$B$54,0),MATCH(Schedules_8760!$F6139,Htg_StPt_Sch_EZ!$C$30:$I$30,0)),"F","C")</f>
        <v>17.777777777777779</v>
      </c>
      <c r="J6139" s="34">
        <f>CONVERT(INDEX(Clg_StPt_Sch_EZ!$C$4:$I$27,MATCH(Schedules_8760!$C6139,Clg_StPt_Sch_EZ!$B$4:$B$27,0),MATCH(Schedules_8760!$F6139,Clg_StPt_Sch_EZ!$C$3:$I$3,0)),"F","C")</f>
        <v>25.555555555555554</v>
      </c>
      <c r="K6139" s="34">
        <f>CONVERT(INDEX(Clg_StPt_Sch_EZ!$C$31:$I$54,MATCH(Schedules_8760!$C6139,Clg_StPt_Sch_EZ!$B$31:$B$54,0),MATCH(Schedules_8760!$F6139,Clg_StPt_Sch_EZ!$C$30:$I$30,0)),"F","C")</f>
        <v>28.333333333333332</v>
      </c>
      <c r="L6139" s="34">
        <f>CONVERT(INDEX(DHW_StPt_Sch_EZ!$C$4:$I$27,MATCH(Schedules_8760!$C6139,DHW_StPt_Sch_EZ!$B$4:$B$27,0),MATCH(Schedules_8760!$F6139,DHW_StPt_Sch_EZ!$C$3:$I$3,0)),"F","C")</f>
        <v>53.333333333333329</v>
      </c>
      <c r="M6139" s="34">
        <f>CONVERT(INDEX(DHW_StPt_Sch_EZ!$C$31:$I$54,MATCH(Schedules_8760!$C6139,DHW_StPt_Sch_EZ!$B$31:$B$54,0),MATCH(Schedules_8760!$F6139,DHW_StPt_Sch_EZ!$C$30:$I$30,0)),"F","C")</f>
        <v>53.333333333333329</v>
      </c>
      <c r="N6139" s="12"/>
      <c r="O6139" s="12"/>
      <c r="P6139" s="12"/>
    </row>
    <row r="6140" spans="1:16" x14ac:dyDescent="0.25">
      <c r="A6140" s="35">
        <v>6139</v>
      </c>
      <c r="B6140" s="89">
        <v>256.75</v>
      </c>
      <c r="C6140" s="35">
        <f t="shared" si="475"/>
        <v>19</v>
      </c>
      <c r="D6140" s="35">
        <f t="shared" si="478"/>
        <v>256</v>
      </c>
      <c r="E6140" s="35">
        <f t="shared" si="479"/>
        <v>4</v>
      </c>
      <c r="F6140" s="35" t="str">
        <f t="shared" si="476"/>
        <v>Wednesday</v>
      </c>
      <c r="G6140" s="35">
        <f t="shared" si="477"/>
        <v>9</v>
      </c>
      <c r="H6140" s="34">
        <f>CONVERT(INDEX(Htg_StPt_Sch_EZ!$C$4:$I$27,MATCH(Schedules_8760!$C6140,Htg_StPt_Sch_EZ!$B$4:$B$27,0),MATCH(Schedules_8760!$F6140,Htg_StPt_Sch_EZ!$C$3:$I$3,0)),"F","C")</f>
        <v>20.555555555555554</v>
      </c>
      <c r="I6140" s="34">
        <f>CONVERT(INDEX(Htg_StPt_Sch_EZ!$C$31:$I$54,MATCH(Schedules_8760!$C6140,Htg_StPt_Sch_EZ!$B$31:$B$54,0),MATCH(Schedules_8760!$F6140,Htg_StPt_Sch_EZ!$C$30:$I$30,0)),"F","C")</f>
        <v>18.333333333333332</v>
      </c>
      <c r="J6140" s="34">
        <f>CONVERT(INDEX(Clg_StPt_Sch_EZ!$C$4:$I$27,MATCH(Schedules_8760!$C6140,Clg_StPt_Sch_EZ!$B$4:$B$27,0),MATCH(Schedules_8760!$F6140,Clg_StPt_Sch_EZ!$C$3:$I$3,0)),"F","C")</f>
        <v>25.555555555555554</v>
      </c>
      <c r="K6140" s="34">
        <f>CONVERT(INDEX(Clg_StPt_Sch_EZ!$C$31:$I$54,MATCH(Schedules_8760!$C6140,Clg_StPt_Sch_EZ!$B$31:$B$54,0),MATCH(Schedules_8760!$F6140,Clg_StPt_Sch_EZ!$C$30:$I$30,0)),"F","C")</f>
        <v>28.333333333333332</v>
      </c>
      <c r="L6140" s="34">
        <f>CONVERT(INDEX(DHW_StPt_Sch_EZ!$C$4:$I$27,MATCH(Schedules_8760!$C6140,DHW_StPt_Sch_EZ!$B$4:$B$27,0),MATCH(Schedules_8760!$F6140,DHW_StPt_Sch_EZ!$C$3:$I$3,0)),"F","C")</f>
        <v>53.333333333333329</v>
      </c>
      <c r="M6140" s="34">
        <f>CONVERT(INDEX(DHW_StPt_Sch_EZ!$C$31:$I$54,MATCH(Schedules_8760!$C6140,DHW_StPt_Sch_EZ!$B$31:$B$54,0),MATCH(Schedules_8760!$F6140,DHW_StPt_Sch_EZ!$C$30:$I$30,0)),"F","C")</f>
        <v>53.333333333333329</v>
      </c>
      <c r="N6140" s="12"/>
      <c r="O6140" s="12"/>
      <c r="P6140" s="12"/>
    </row>
    <row r="6141" spans="1:16" x14ac:dyDescent="0.25">
      <c r="A6141" s="35">
        <v>6140</v>
      </c>
      <c r="B6141" s="89">
        <v>256.79166666666669</v>
      </c>
      <c r="C6141" s="35">
        <f t="shared" si="475"/>
        <v>20</v>
      </c>
      <c r="D6141" s="35">
        <f t="shared" si="478"/>
        <v>256</v>
      </c>
      <c r="E6141" s="35">
        <f t="shared" si="479"/>
        <v>4</v>
      </c>
      <c r="F6141" s="35" t="str">
        <f t="shared" si="476"/>
        <v>Wednesday</v>
      </c>
      <c r="G6141" s="35">
        <f t="shared" si="477"/>
        <v>9</v>
      </c>
      <c r="H6141" s="34">
        <f>CONVERT(INDEX(Htg_StPt_Sch_EZ!$C$4:$I$27,MATCH(Schedules_8760!$C6141,Htg_StPt_Sch_EZ!$B$4:$B$27,0),MATCH(Schedules_8760!$F6141,Htg_StPt_Sch_EZ!$C$3:$I$3,0)),"F","C")</f>
        <v>20.555555555555554</v>
      </c>
      <c r="I6141" s="34">
        <f>CONVERT(INDEX(Htg_StPt_Sch_EZ!$C$31:$I$54,MATCH(Schedules_8760!$C6141,Htg_StPt_Sch_EZ!$B$31:$B$54,0),MATCH(Schedules_8760!$F6141,Htg_StPt_Sch_EZ!$C$30:$I$30,0)),"F","C")</f>
        <v>18.888888888888889</v>
      </c>
      <c r="J6141" s="34">
        <f>CONVERT(INDEX(Clg_StPt_Sch_EZ!$C$4:$I$27,MATCH(Schedules_8760!$C6141,Clg_StPt_Sch_EZ!$B$4:$B$27,0),MATCH(Schedules_8760!$F6141,Clg_StPt_Sch_EZ!$C$3:$I$3,0)),"F","C")</f>
        <v>25.555555555555554</v>
      </c>
      <c r="K6141" s="34">
        <f>CONVERT(INDEX(Clg_StPt_Sch_EZ!$C$31:$I$54,MATCH(Schedules_8760!$C6141,Clg_StPt_Sch_EZ!$B$31:$B$54,0),MATCH(Schedules_8760!$F6141,Clg_StPt_Sch_EZ!$C$30:$I$30,0)),"F","C")</f>
        <v>28.333333333333332</v>
      </c>
      <c r="L6141" s="34">
        <f>CONVERT(INDEX(DHW_StPt_Sch_EZ!$C$4:$I$27,MATCH(Schedules_8760!$C6141,DHW_StPt_Sch_EZ!$B$4:$B$27,0),MATCH(Schedules_8760!$F6141,DHW_StPt_Sch_EZ!$C$3:$I$3,0)),"F","C")</f>
        <v>53.333333333333329</v>
      </c>
      <c r="M6141" s="34">
        <f>CONVERT(INDEX(DHW_StPt_Sch_EZ!$C$31:$I$54,MATCH(Schedules_8760!$C6141,DHW_StPt_Sch_EZ!$B$31:$B$54,0),MATCH(Schedules_8760!$F6141,DHW_StPt_Sch_EZ!$C$30:$I$30,0)),"F","C")</f>
        <v>53.333333333333329</v>
      </c>
      <c r="N6141" s="12"/>
      <c r="O6141" s="12"/>
      <c r="P6141" s="12"/>
    </row>
    <row r="6142" spans="1:16" x14ac:dyDescent="0.25">
      <c r="A6142" s="35">
        <v>6141</v>
      </c>
      <c r="B6142" s="89">
        <v>256.83333333333331</v>
      </c>
      <c r="C6142" s="35">
        <f t="shared" si="475"/>
        <v>21</v>
      </c>
      <c r="D6142" s="35">
        <f t="shared" si="478"/>
        <v>256</v>
      </c>
      <c r="E6142" s="35">
        <f t="shared" si="479"/>
        <v>4</v>
      </c>
      <c r="F6142" s="35" t="str">
        <f t="shared" si="476"/>
        <v>Wednesday</v>
      </c>
      <c r="G6142" s="35">
        <f t="shared" si="477"/>
        <v>9</v>
      </c>
      <c r="H6142" s="34">
        <f>CONVERT(INDEX(Htg_StPt_Sch_EZ!$C$4:$I$27,MATCH(Schedules_8760!$C6142,Htg_StPt_Sch_EZ!$B$4:$B$27,0),MATCH(Schedules_8760!$F6142,Htg_StPt_Sch_EZ!$C$3:$I$3,0)),"F","C")</f>
        <v>20.555555555555554</v>
      </c>
      <c r="I6142" s="34">
        <f>CONVERT(INDEX(Htg_StPt_Sch_EZ!$C$31:$I$54,MATCH(Schedules_8760!$C6142,Htg_StPt_Sch_EZ!$B$31:$B$54,0),MATCH(Schedules_8760!$F6142,Htg_StPt_Sch_EZ!$C$30:$I$30,0)),"F","C")</f>
        <v>19.444444444444443</v>
      </c>
      <c r="J6142" s="34">
        <f>CONVERT(INDEX(Clg_StPt_Sch_EZ!$C$4:$I$27,MATCH(Schedules_8760!$C6142,Clg_StPt_Sch_EZ!$B$4:$B$27,0),MATCH(Schedules_8760!$F6142,Clg_StPt_Sch_EZ!$C$3:$I$3,0)),"F","C")</f>
        <v>25.555555555555554</v>
      </c>
      <c r="K6142" s="34">
        <f>CONVERT(INDEX(Clg_StPt_Sch_EZ!$C$31:$I$54,MATCH(Schedules_8760!$C6142,Clg_StPt_Sch_EZ!$B$31:$B$54,0),MATCH(Schedules_8760!$F6142,Clg_StPt_Sch_EZ!$C$30:$I$30,0)),"F","C")</f>
        <v>28.333333333333332</v>
      </c>
      <c r="L6142" s="34">
        <f>CONVERT(INDEX(DHW_StPt_Sch_EZ!$C$4:$I$27,MATCH(Schedules_8760!$C6142,DHW_StPt_Sch_EZ!$B$4:$B$27,0),MATCH(Schedules_8760!$F6142,DHW_StPt_Sch_EZ!$C$3:$I$3,0)),"F","C")</f>
        <v>53.333333333333329</v>
      </c>
      <c r="M6142" s="34">
        <f>CONVERT(INDEX(DHW_StPt_Sch_EZ!$C$31:$I$54,MATCH(Schedules_8760!$C6142,DHW_StPt_Sch_EZ!$B$31:$B$54,0),MATCH(Schedules_8760!$F6142,DHW_StPt_Sch_EZ!$C$30:$I$30,0)),"F","C")</f>
        <v>53.333333333333329</v>
      </c>
      <c r="N6142" s="12"/>
      <c r="O6142" s="12"/>
      <c r="P6142" s="12"/>
    </row>
    <row r="6143" spans="1:16" x14ac:dyDescent="0.25">
      <c r="A6143" s="35">
        <v>6142</v>
      </c>
      <c r="B6143" s="89">
        <v>256.875</v>
      </c>
      <c r="C6143" s="35">
        <f t="shared" si="475"/>
        <v>22</v>
      </c>
      <c r="D6143" s="35">
        <f t="shared" si="478"/>
        <v>256</v>
      </c>
      <c r="E6143" s="35">
        <f t="shared" si="479"/>
        <v>4</v>
      </c>
      <c r="F6143" s="35" t="str">
        <f t="shared" si="476"/>
        <v>Wednesday</v>
      </c>
      <c r="G6143" s="35">
        <f t="shared" si="477"/>
        <v>9</v>
      </c>
      <c r="H6143" s="34">
        <f>CONVERT(INDEX(Htg_StPt_Sch_EZ!$C$4:$I$27,MATCH(Schedules_8760!$C6143,Htg_StPt_Sch_EZ!$B$4:$B$27,0),MATCH(Schedules_8760!$F6143,Htg_StPt_Sch_EZ!$C$3:$I$3,0)),"F","C")</f>
        <v>20.555555555555554</v>
      </c>
      <c r="I6143" s="34">
        <f>CONVERT(INDEX(Htg_StPt_Sch_EZ!$C$31:$I$54,MATCH(Schedules_8760!$C6143,Htg_StPt_Sch_EZ!$B$31:$B$54,0),MATCH(Schedules_8760!$F6143,Htg_StPt_Sch_EZ!$C$30:$I$30,0)),"F","C")</f>
        <v>19.444444444444443</v>
      </c>
      <c r="J6143" s="34">
        <f>CONVERT(INDEX(Clg_StPt_Sch_EZ!$C$4:$I$27,MATCH(Schedules_8760!$C6143,Clg_StPt_Sch_EZ!$B$4:$B$27,0),MATCH(Schedules_8760!$F6143,Clg_StPt_Sch_EZ!$C$3:$I$3,0)),"F","C")</f>
        <v>25.555555555555554</v>
      </c>
      <c r="K6143" s="34">
        <f>CONVERT(INDEX(Clg_StPt_Sch_EZ!$C$31:$I$54,MATCH(Schedules_8760!$C6143,Clg_StPt_Sch_EZ!$B$31:$B$54,0),MATCH(Schedules_8760!$F6143,Clg_StPt_Sch_EZ!$C$30:$I$30,0)),"F","C")</f>
        <v>28.333333333333332</v>
      </c>
      <c r="L6143" s="34">
        <f>CONVERT(INDEX(DHW_StPt_Sch_EZ!$C$4:$I$27,MATCH(Schedules_8760!$C6143,DHW_StPt_Sch_EZ!$B$4:$B$27,0),MATCH(Schedules_8760!$F6143,DHW_StPt_Sch_EZ!$C$3:$I$3,0)),"F","C")</f>
        <v>53.333333333333329</v>
      </c>
      <c r="M6143" s="34">
        <f>CONVERT(INDEX(DHW_StPt_Sch_EZ!$C$31:$I$54,MATCH(Schedules_8760!$C6143,DHW_StPt_Sch_EZ!$B$31:$B$54,0),MATCH(Schedules_8760!$F6143,DHW_StPt_Sch_EZ!$C$30:$I$30,0)),"F","C")</f>
        <v>53.333333333333329</v>
      </c>
      <c r="N6143" s="12"/>
      <c r="O6143" s="12"/>
      <c r="P6143" s="12"/>
    </row>
    <row r="6144" spans="1:16" x14ac:dyDescent="0.25">
      <c r="A6144" s="35">
        <v>6143</v>
      </c>
      <c r="B6144" s="89">
        <v>256.91666666666669</v>
      </c>
      <c r="C6144" s="35">
        <f t="shared" si="475"/>
        <v>23</v>
      </c>
      <c r="D6144" s="35">
        <f t="shared" si="478"/>
        <v>256</v>
      </c>
      <c r="E6144" s="35">
        <f t="shared" si="479"/>
        <v>4</v>
      </c>
      <c r="F6144" s="35" t="str">
        <f t="shared" si="476"/>
        <v>Wednesday</v>
      </c>
      <c r="G6144" s="35">
        <f t="shared" si="477"/>
        <v>9</v>
      </c>
      <c r="H6144" s="34">
        <f>CONVERT(INDEX(Htg_StPt_Sch_EZ!$C$4:$I$27,MATCH(Schedules_8760!$C6144,Htg_StPt_Sch_EZ!$B$4:$B$27,0),MATCH(Schedules_8760!$F6144,Htg_StPt_Sch_EZ!$C$3:$I$3,0)),"F","C")</f>
        <v>20.555555555555554</v>
      </c>
      <c r="I6144" s="34">
        <f>CONVERT(INDEX(Htg_StPt_Sch_EZ!$C$31:$I$54,MATCH(Schedules_8760!$C6144,Htg_StPt_Sch_EZ!$B$31:$B$54,0),MATCH(Schedules_8760!$F6144,Htg_StPt_Sch_EZ!$C$30:$I$30,0)),"F","C")</f>
        <v>19.444444444444443</v>
      </c>
      <c r="J6144" s="34">
        <f>CONVERT(INDEX(Clg_StPt_Sch_EZ!$C$4:$I$27,MATCH(Schedules_8760!$C6144,Clg_StPt_Sch_EZ!$B$4:$B$27,0),MATCH(Schedules_8760!$F6144,Clg_StPt_Sch_EZ!$C$3:$I$3,0)),"F","C")</f>
        <v>25.555555555555554</v>
      </c>
      <c r="K6144" s="34">
        <f>CONVERT(INDEX(Clg_StPt_Sch_EZ!$C$31:$I$54,MATCH(Schedules_8760!$C6144,Clg_StPt_Sch_EZ!$B$31:$B$54,0),MATCH(Schedules_8760!$F6144,Clg_StPt_Sch_EZ!$C$30:$I$30,0)),"F","C")</f>
        <v>28.333333333333332</v>
      </c>
      <c r="L6144" s="34">
        <f>CONVERT(INDEX(DHW_StPt_Sch_EZ!$C$4:$I$27,MATCH(Schedules_8760!$C6144,DHW_StPt_Sch_EZ!$B$4:$B$27,0),MATCH(Schedules_8760!$F6144,DHW_StPt_Sch_EZ!$C$3:$I$3,0)),"F","C")</f>
        <v>53.333333333333329</v>
      </c>
      <c r="M6144" s="34">
        <f>CONVERT(INDEX(DHW_StPt_Sch_EZ!$C$31:$I$54,MATCH(Schedules_8760!$C6144,DHW_StPt_Sch_EZ!$B$31:$B$54,0),MATCH(Schedules_8760!$F6144,DHW_StPt_Sch_EZ!$C$30:$I$30,0)),"F","C")</f>
        <v>53.333333333333329</v>
      </c>
      <c r="N6144" s="12"/>
      <c r="O6144" s="12"/>
      <c r="P6144" s="12"/>
    </row>
    <row r="6145" spans="1:16" x14ac:dyDescent="0.25">
      <c r="A6145" s="35">
        <v>6144</v>
      </c>
      <c r="B6145" s="89">
        <v>256.95833333333331</v>
      </c>
      <c r="C6145" s="35">
        <f t="shared" si="475"/>
        <v>24</v>
      </c>
      <c r="D6145" s="35">
        <f t="shared" si="478"/>
        <v>256</v>
      </c>
      <c r="E6145" s="35">
        <f t="shared" si="479"/>
        <v>4</v>
      </c>
      <c r="F6145" s="35" t="str">
        <f t="shared" si="476"/>
        <v>Wednesday</v>
      </c>
      <c r="G6145" s="35">
        <f t="shared" si="477"/>
        <v>9</v>
      </c>
      <c r="H6145" s="34">
        <f>CONVERT(INDEX(Htg_StPt_Sch_EZ!$C$4:$I$27,MATCH(Schedules_8760!$C6145,Htg_StPt_Sch_EZ!$B$4:$B$27,0),MATCH(Schedules_8760!$F6145,Htg_StPt_Sch_EZ!$C$3:$I$3,0)),"F","C")</f>
        <v>20.555555555555554</v>
      </c>
      <c r="I6145" s="34">
        <f>CONVERT(INDEX(Htg_StPt_Sch_EZ!$C$31:$I$54,MATCH(Schedules_8760!$C6145,Htg_StPt_Sch_EZ!$B$31:$B$54,0),MATCH(Schedules_8760!$F6145,Htg_StPt_Sch_EZ!$C$30:$I$30,0)),"F","C")</f>
        <v>19.444444444444443</v>
      </c>
      <c r="J6145" s="34">
        <f>CONVERT(INDEX(Clg_StPt_Sch_EZ!$C$4:$I$27,MATCH(Schedules_8760!$C6145,Clg_StPt_Sch_EZ!$B$4:$B$27,0),MATCH(Schedules_8760!$F6145,Clg_StPt_Sch_EZ!$C$3:$I$3,0)),"F","C")</f>
        <v>25.555555555555554</v>
      </c>
      <c r="K6145" s="34">
        <f>CONVERT(INDEX(Clg_StPt_Sch_EZ!$C$31:$I$54,MATCH(Schedules_8760!$C6145,Clg_StPt_Sch_EZ!$B$31:$B$54,0),MATCH(Schedules_8760!$F6145,Clg_StPt_Sch_EZ!$C$30:$I$30,0)),"F","C")</f>
        <v>28.333333333333332</v>
      </c>
      <c r="L6145" s="34">
        <f>CONVERT(INDEX(DHW_StPt_Sch_EZ!$C$4:$I$27,MATCH(Schedules_8760!$C6145,DHW_StPt_Sch_EZ!$B$4:$B$27,0),MATCH(Schedules_8760!$F6145,DHW_StPt_Sch_EZ!$C$3:$I$3,0)),"F","C")</f>
        <v>53.333333333333329</v>
      </c>
      <c r="M6145" s="34">
        <f>CONVERT(INDEX(DHW_StPt_Sch_EZ!$C$31:$I$54,MATCH(Schedules_8760!$C6145,DHW_StPt_Sch_EZ!$B$31:$B$54,0),MATCH(Schedules_8760!$F6145,DHW_StPt_Sch_EZ!$C$30:$I$30,0)),"F","C")</f>
        <v>53.333333333333329</v>
      </c>
      <c r="N6145" s="12"/>
      <c r="O6145" s="12"/>
      <c r="P6145" s="12"/>
    </row>
    <row r="6146" spans="1:16" x14ac:dyDescent="0.25">
      <c r="A6146" s="35">
        <v>6145</v>
      </c>
      <c r="B6146" s="89">
        <v>257</v>
      </c>
      <c r="C6146" s="35">
        <f t="shared" ref="C6146:C6209" si="480">HOUR(B6146)+1</f>
        <v>1</v>
      </c>
      <c r="D6146" s="35">
        <f t="shared" si="478"/>
        <v>257</v>
      </c>
      <c r="E6146" s="35">
        <f t="shared" si="479"/>
        <v>5</v>
      </c>
      <c r="F6146" s="35" t="str">
        <f t="shared" ref="F6146:F6209" si="481">IF(E6146=1,"Sunday",IF(E6146=2,"Monday",IF(E6146=3,"Tuesday",IF(E6146=4,"Wednesday",IF(E6146=5,"Thursday",IF(E6146=6,"Friday","Saturday"))))))</f>
        <v>Thursday</v>
      </c>
      <c r="G6146" s="35">
        <f t="shared" ref="G6146:G6209" si="482">MONTH(B6146)</f>
        <v>9</v>
      </c>
      <c r="H6146" s="34">
        <f>CONVERT(INDEX(Htg_StPt_Sch_EZ!$C$4:$I$27,MATCH(Schedules_8760!$C6146,Htg_StPt_Sch_EZ!$B$4:$B$27,0),MATCH(Schedules_8760!$F6146,Htg_StPt_Sch_EZ!$C$3:$I$3,0)),"F","C")</f>
        <v>20.555555555555554</v>
      </c>
      <c r="I6146" s="34">
        <f>CONVERT(INDEX(Htg_StPt_Sch_EZ!$C$31:$I$54,MATCH(Schedules_8760!$C6146,Htg_StPt_Sch_EZ!$B$31:$B$54,0),MATCH(Schedules_8760!$F6146,Htg_StPt_Sch_EZ!$C$30:$I$30,0)),"F","C")</f>
        <v>19.444444444444443</v>
      </c>
      <c r="J6146" s="34">
        <f>CONVERT(INDEX(Clg_StPt_Sch_EZ!$C$4:$I$27,MATCH(Schedules_8760!$C6146,Clg_StPt_Sch_EZ!$B$4:$B$27,0),MATCH(Schedules_8760!$F6146,Clg_StPt_Sch_EZ!$C$3:$I$3,0)),"F","C")</f>
        <v>25.555555555555554</v>
      </c>
      <c r="K6146" s="34">
        <f>CONVERT(INDEX(Clg_StPt_Sch_EZ!$C$31:$I$54,MATCH(Schedules_8760!$C6146,Clg_StPt_Sch_EZ!$B$31:$B$54,0),MATCH(Schedules_8760!$F6146,Clg_StPt_Sch_EZ!$C$30:$I$30,0)),"F","C")</f>
        <v>28.333333333333332</v>
      </c>
      <c r="L6146" s="34">
        <f>CONVERT(INDEX(DHW_StPt_Sch_EZ!$C$4:$I$27,MATCH(Schedules_8760!$C6146,DHW_StPt_Sch_EZ!$B$4:$B$27,0),MATCH(Schedules_8760!$F6146,DHW_StPt_Sch_EZ!$C$3:$I$3,0)),"F","C")</f>
        <v>53.333333333333329</v>
      </c>
      <c r="M6146" s="34">
        <f>CONVERT(INDEX(DHW_StPt_Sch_EZ!$C$31:$I$54,MATCH(Schedules_8760!$C6146,DHW_StPt_Sch_EZ!$B$31:$B$54,0),MATCH(Schedules_8760!$F6146,DHW_StPt_Sch_EZ!$C$30:$I$30,0)),"F","C")</f>
        <v>53.333333333333329</v>
      </c>
      <c r="N6146" s="12"/>
      <c r="O6146" s="12"/>
      <c r="P6146" s="12"/>
    </row>
    <row r="6147" spans="1:16" x14ac:dyDescent="0.25">
      <c r="A6147" s="35">
        <v>6146</v>
      </c>
      <c r="B6147" s="89">
        <v>257.04166666666669</v>
      </c>
      <c r="C6147" s="35">
        <f t="shared" si="480"/>
        <v>2</v>
      </c>
      <c r="D6147" s="35">
        <f t="shared" ref="D6147:D6210" si="483">IF(C6147=1,D6146+1,D6146)</f>
        <v>257</v>
      </c>
      <c r="E6147" s="35">
        <f t="shared" ref="E6147:E6210" si="484">IF(AND(C6147=1,E6146=7),1,IF(C6147=1,E6146+1,E6146))</f>
        <v>5</v>
      </c>
      <c r="F6147" s="35" t="str">
        <f t="shared" si="481"/>
        <v>Thursday</v>
      </c>
      <c r="G6147" s="35">
        <f t="shared" si="482"/>
        <v>9</v>
      </c>
      <c r="H6147" s="34">
        <f>CONVERT(INDEX(Htg_StPt_Sch_EZ!$C$4:$I$27,MATCH(Schedules_8760!$C6147,Htg_StPt_Sch_EZ!$B$4:$B$27,0),MATCH(Schedules_8760!$F6147,Htg_StPt_Sch_EZ!$C$3:$I$3,0)),"F","C")</f>
        <v>20.555555555555554</v>
      </c>
      <c r="I6147" s="34">
        <f>CONVERT(INDEX(Htg_StPt_Sch_EZ!$C$31:$I$54,MATCH(Schedules_8760!$C6147,Htg_StPt_Sch_EZ!$B$31:$B$54,0),MATCH(Schedules_8760!$F6147,Htg_StPt_Sch_EZ!$C$30:$I$30,0)),"F","C")</f>
        <v>19.444444444444443</v>
      </c>
      <c r="J6147" s="34">
        <f>CONVERT(INDEX(Clg_StPt_Sch_EZ!$C$4:$I$27,MATCH(Schedules_8760!$C6147,Clg_StPt_Sch_EZ!$B$4:$B$27,0),MATCH(Schedules_8760!$F6147,Clg_StPt_Sch_EZ!$C$3:$I$3,0)),"F","C")</f>
        <v>25.555555555555554</v>
      </c>
      <c r="K6147" s="34">
        <f>CONVERT(INDEX(Clg_StPt_Sch_EZ!$C$31:$I$54,MATCH(Schedules_8760!$C6147,Clg_StPt_Sch_EZ!$B$31:$B$54,0),MATCH(Schedules_8760!$F6147,Clg_StPt_Sch_EZ!$C$30:$I$30,0)),"F","C")</f>
        <v>28.333333333333332</v>
      </c>
      <c r="L6147" s="34">
        <f>CONVERT(INDEX(DHW_StPt_Sch_EZ!$C$4:$I$27,MATCH(Schedules_8760!$C6147,DHW_StPt_Sch_EZ!$B$4:$B$27,0),MATCH(Schedules_8760!$F6147,DHW_StPt_Sch_EZ!$C$3:$I$3,0)),"F","C")</f>
        <v>53.333333333333329</v>
      </c>
      <c r="M6147" s="34">
        <f>CONVERT(INDEX(DHW_StPt_Sch_EZ!$C$31:$I$54,MATCH(Schedules_8760!$C6147,DHW_StPt_Sch_EZ!$B$31:$B$54,0),MATCH(Schedules_8760!$F6147,DHW_StPt_Sch_EZ!$C$30:$I$30,0)),"F","C")</f>
        <v>53.333333333333329</v>
      </c>
      <c r="N6147" s="12"/>
      <c r="O6147" s="12"/>
      <c r="P6147" s="12"/>
    </row>
    <row r="6148" spans="1:16" x14ac:dyDescent="0.25">
      <c r="A6148" s="35">
        <v>6147</v>
      </c>
      <c r="B6148" s="89">
        <v>257.08333333333331</v>
      </c>
      <c r="C6148" s="35">
        <f t="shared" si="480"/>
        <v>3</v>
      </c>
      <c r="D6148" s="35">
        <f t="shared" si="483"/>
        <v>257</v>
      </c>
      <c r="E6148" s="35">
        <f t="shared" si="484"/>
        <v>5</v>
      </c>
      <c r="F6148" s="35" t="str">
        <f t="shared" si="481"/>
        <v>Thursday</v>
      </c>
      <c r="G6148" s="35">
        <f t="shared" si="482"/>
        <v>9</v>
      </c>
      <c r="H6148" s="34">
        <f>CONVERT(INDEX(Htg_StPt_Sch_EZ!$C$4:$I$27,MATCH(Schedules_8760!$C6148,Htg_StPt_Sch_EZ!$B$4:$B$27,0),MATCH(Schedules_8760!$F6148,Htg_StPt_Sch_EZ!$C$3:$I$3,0)),"F","C")</f>
        <v>20.555555555555554</v>
      </c>
      <c r="I6148" s="34">
        <f>CONVERT(INDEX(Htg_StPt_Sch_EZ!$C$31:$I$54,MATCH(Schedules_8760!$C6148,Htg_StPt_Sch_EZ!$B$31:$B$54,0),MATCH(Schedules_8760!$F6148,Htg_StPt_Sch_EZ!$C$30:$I$30,0)),"F","C")</f>
        <v>19.444444444444443</v>
      </c>
      <c r="J6148" s="34">
        <f>CONVERT(INDEX(Clg_StPt_Sch_EZ!$C$4:$I$27,MATCH(Schedules_8760!$C6148,Clg_StPt_Sch_EZ!$B$4:$B$27,0),MATCH(Schedules_8760!$F6148,Clg_StPt_Sch_EZ!$C$3:$I$3,0)),"F","C")</f>
        <v>25.555555555555554</v>
      </c>
      <c r="K6148" s="34">
        <f>CONVERT(INDEX(Clg_StPt_Sch_EZ!$C$31:$I$54,MATCH(Schedules_8760!$C6148,Clg_StPt_Sch_EZ!$B$31:$B$54,0),MATCH(Schedules_8760!$F6148,Clg_StPt_Sch_EZ!$C$30:$I$30,0)),"F","C")</f>
        <v>28.333333333333332</v>
      </c>
      <c r="L6148" s="34">
        <f>CONVERT(INDEX(DHW_StPt_Sch_EZ!$C$4:$I$27,MATCH(Schedules_8760!$C6148,DHW_StPt_Sch_EZ!$B$4:$B$27,0),MATCH(Schedules_8760!$F6148,DHW_StPt_Sch_EZ!$C$3:$I$3,0)),"F","C")</f>
        <v>53.333333333333329</v>
      </c>
      <c r="M6148" s="34">
        <f>CONVERT(INDEX(DHW_StPt_Sch_EZ!$C$31:$I$54,MATCH(Schedules_8760!$C6148,DHW_StPt_Sch_EZ!$B$31:$B$54,0),MATCH(Schedules_8760!$F6148,DHW_StPt_Sch_EZ!$C$30:$I$30,0)),"F","C")</f>
        <v>53.333333333333329</v>
      </c>
      <c r="N6148" s="12"/>
      <c r="O6148" s="12"/>
      <c r="P6148" s="12"/>
    </row>
    <row r="6149" spans="1:16" x14ac:dyDescent="0.25">
      <c r="A6149" s="35">
        <v>6148</v>
      </c>
      <c r="B6149" s="89">
        <v>257.125</v>
      </c>
      <c r="C6149" s="35">
        <f t="shared" si="480"/>
        <v>4</v>
      </c>
      <c r="D6149" s="35">
        <f t="shared" si="483"/>
        <v>257</v>
      </c>
      <c r="E6149" s="35">
        <f t="shared" si="484"/>
        <v>5</v>
      </c>
      <c r="F6149" s="35" t="str">
        <f t="shared" si="481"/>
        <v>Thursday</v>
      </c>
      <c r="G6149" s="35">
        <f t="shared" si="482"/>
        <v>9</v>
      </c>
      <c r="H6149" s="34">
        <f>CONVERT(INDEX(Htg_StPt_Sch_EZ!$C$4:$I$27,MATCH(Schedules_8760!$C6149,Htg_StPt_Sch_EZ!$B$4:$B$27,0),MATCH(Schedules_8760!$F6149,Htg_StPt_Sch_EZ!$C$3:$I$3,0)),"F","C")</f>
        <v>20.555555555555554</v>
      </c>
      <c r="I6149" s="34">
        <f>CONVERT(INDEX(Htg_StPt_Sch_EZ!$C$31:$I$54,MATCH(Schedules_8760!$C6149,Htg_StPt_Sch_EZ!$B$31:$B$54,0),MATCH(Schedules_8760!$F6149,Htg_StPt_Sch_EZ!$C$30:$I$30,0)),"F","C")</f>
        <v>19.444444444444443</v>
      </c>
      <c r="J6149" s="34">
        <f>CONVERT(INDEX(Clg_StPt_Sch_EZ!$C$4:$I$27,MATCH(Schedules_8760!$C6149,Clg_StPt_Sch_EZ!$B$4:$B$27,0),MATCH(Schedules_8760!$F6149,Clg_StPt_Sch_EZ!$C$3:$I$3,0)),"F","C")</f>
        <v>25.555555555555554</v>
      </c>
      <c r="K6149" s="34">
        <f>CONVERT(INDEX(Clg_StPt_Sch_EZ!$C$31:$I$54,MATCH(Schedules_8760!$C6149,Clg_StPt_Sch_EZ!$B$31:$B$54,0),MATCH(Schedules_8760!$F6149,Clg_StPt_Sch_EZ!$C$30:$I$30,0)),"F","C")</f>
        <v>28.333333333333332</v>
      </c>
      <c r="L6149" s="34">
        <f>CONVERT(INDEX(DHW_StPt_Sch_EZ!$C$4:$I$27,MATCH(Schedules_8760!$C6149,DHW_StPt_Sch_EZ!$B$4:$B$27,0),MATCH(Schedules_8760!$F6149,DHW_StPt_Sch_EZ!$C$3:$I$3,0)),"F","C")</f>
        <v>53.333333333333329</v>
      </c>
      <c r="M6149" s="34">
        <f>CONVERT(INDEX(DHW_StPt_Sch_EZ!$C$31:$I$54,MATCH(Schedules_8760!$C6149,DHW_StPt_Sch_EZ!$B$31:$B$54,0),MATCH(Schedules_8760!$F6149,DHW_StPt_Sch_EZ!$C$30:$I$30,0)),"F","C")</f>
        <v>53.333333333333329</v>
      </c>
      <c r="N6149" s="12"/>
      <c r="O6149" s="12"/>
      <c r="P6149" s="12"/>
    </row>
    <row r="6150" spans="1:16" x14ac:dyDescent="0.25">
      <c r="A6150" s="35">
        <v>6149</v>
      </c>
      <c r="B6150" s="89">
        <v>257.16666666666669</v>
      </c>
      <c r="C6150" s="35">
        <f t="shared" si="480"/>
        <v>5</v>
      </c>
      <c r="D6150" s="35">
        <f t="shared" si="483"/>
        <v>257</v>
      </c>
      <c r="E6150" s="35">
        <f t="shared" si="484"/>
        <v>5</v>
      </c>
      <c r="F6150" s="35" t="str">
        <f t="shared" si="481"/>
        <v>Thursday</v>
      </c>
      <c r="G6150" s="35">
        <f t="shared" si="482"/>
        <v>9</v>
      </c>
      <c r="H6150" s="34">
        <f>CONVERT(INDEX(Htg_StPt_Sch_EZ!$C$4:$I$27,MATCH(Schedules_8760!$C6150,Htg_StPt_Sch_EZ!$B$4:$B$27,0),MATCH(Schedules_8760!$F6150,Htg_StPt_Sch_EZ!$C$3:$I$3,0)),"F","C")</f>
        <v>20.555555555555554</v>
      </c>
      <c r="I6150" s="34">
        <f>CONVERT(INDEX(Htg_StPt_Sch_EZ!$C$31:$I$54,MATCH(Schedules_8760!$C6150,Htg_StPt_Sch_EZ!$B$31:$B$54,0),MATCH(Schedules_8760!$F6150,Htg_StPt_Sch_EZ!$C$30:$I$30,0)),"F","C")</f>
        <v>19.444444444444443</v>
      </c>
      <c r="J6150" s="34">
        <f>CONVERT(INDEX(Clg_StPt_Sch_EZ!$C$4:$I$27,MATCH(Schedules_8760!$C6150,Clg_StPt_Sch_EZ!$B$4:$B$27,0),MATCH(Schedules_8760!$F6150,Clg_StPt_Sch_EZ!$C$3:$I$3,0)),"F","C")</f>
        <v>25.555555555555554</v>
      </c>
      <c r="K6150" s="34">
        <f>CONVERT(INDEX(Clg_StPt_Sch_EZ!$C$31:$I$54,MATCH(Schedules_8760!$C6150,Clg_StPt_Sch_EZ!$B$31:$B$54,0),MATCH(Schedules_8760!$F6150,Clg_StPt_Sch_EZ!$C$30:$I$30,0)),"F","C")</f>
        <v>28.333333333333332</v>
      </c>
      <c r="L6150" s="34">
        <f>CONVERT(INDEX(DHW_StPt_Sch_EZ!$C$4:$I$27,MATCH(Schedules_8760!$C6150,DHW_StPt_Sch_EZ!$B$4:$B$27,0),MATCH(Schedules_8760!$F6150,DHW_StPt_Sch_EZ!$C$3:$I$3,0)),"F","C")</f>
        <v>53.333333333333329</v>
      </c>
      <c r="M6150" s="34">
        <f>CONVERT(INDEX(DHW_StPt_Sch_EZ!$C$31:$I$54,MATCH(Schedules_8760!$C6150,DHW_StPt_Sch_EZ!$B$31:$B$54,0),MATCH(Schedules_8760!$F6150,DHW_StPt_Sch_EZ!$C$30:$I$30,0)),"F","C")</f>
        <v>53.333333333333329</v>
      </c>
      <c r="N6150" s="12"/>
      <c r="O6150" s="12"/>
      <c r="P6150" s="12"/>
    </row>
    <row r="6151" spans="1:16" x14ac:dyDescent="0.25">
      <c r="A6151" s="35">
        <v>6150</v>
      </c>
      <c r="B6151" s="89">
        <v>257.20833333333331</v>
      </c>
      <c r="C6151" s="35">
        <f t="shared" si="480"/>
        <v>6</v>
      </c>
      <c r="D6151" s="35">
        <f t="shared" si="483"/>
        <v>257</v>
      </c>
      <c r="E6151" s="35">
        <f t="shared" si="484"/>
        <v>5</v>
      </c>
      <c r="F6151" s="35" t="str">
        <f t="shared" si="481"/>
        <v>Thursday</v>
      </c>
      <c r="G6151" s="35">
        <f t="shared" si="482"/>
        <v>9</v>
      </c>
      <c r="H6151" s="34">
        <f>CONVERT(INDEX(Htg_StPt_Sch_EZ!$C$4:$I$27,MATCH(Schedules_8760!$C6151,Htg_StPt_Sch_EZ!$B$4:$B$27,0),MATCH(Schedules_8760!$F6151,Htg_StPt_Sch_EZ!$C$3:$I$3,0)),"F","C")</f>
        <v>20.555555555555554</v>
      </c>
      <c r="I6151" s="34">
        <f>CONVERT(INDEX(Htg_StPt_Sch_EZ!$C$31:$I$54,MATCH(Schedules_8760!$C6151,Htg_StPt_Sch_EZ!$B$31:$B$54,0),MATCH(Schedules_8760!$F6151,Htg_StPt_Sch_EZ!$C$30:$I$30,0)),"F","C")</f>
        <v>19.444444444444443</v>
      </c>
      <c r="J6151" s="34">
        <f>CONVERT(INDEX(Clg_StPt_Sch_EZ!$C$4:$I$27,MATCH(Schedules_8760!$C6151,Clg_StPt_Sch_EZ!$B$4:$B$27,0),MATCH(Schedules_8760!$F6151,Clg_StPt_Sch_EZ!$C$3:$I$3,0)),"F","C")</f>
        <v>25.555555555555554</v>
      </c>
      <c r="K6151" s="34">
        <f>CONVERT(INDEX(Clg_StPt_Sch_EZ!$C$31:$I$54,MATCH(Schedules_8760!$C6151,Clg_StPt_Sch_EZ!$B$31:$B$54,0),MATCH(Schedules_8760!$F6151,Clg_StPt_Sch_EZ!$C$30:$I$30,0)),"F","C")</f>
        <v>28.333333333333332</v>
      </c>
      <c r="L6151" s="34">
        <f>CONVERT(INDEX(DHW_StPt_Sch_EZ!$C$4:$I$27,MATCH(Schedules_8760!$C6151,DHW_StPt_Sch_EZ!$B$4:$B$27,0),MATCH(Schedules_8760!$F6151,DHW_StPt_Sch_EZ!$C$3:$I$3,0)),"F","C")</f>
        <v>53.333333333333329</v>
      </c>
      <c r="M6151" s="34">
        <f>CONVERT(INDEX(DHW_StPt_Sch_EZ!$C$31:$I$54,MATCH(Schedules_8760!$C6151,DHW_StPt_Sch_EZ!$B$31:$B$54,0),MATCH(Schedules_8760!$F6151,DHW_StPt_Sch_EZ!$C$30:$I$30,0)),"F","C")</f>
        <v>53.333333333333329</v>
      </c>
      <c r="N6151" s="12"/>
      <c r="O6151" s="12"/>
      <c r="P6151" s="12"/>
    </row>
    <row r="6152" spans="1:16" x14ac:dyDescent="0.25">
      <c r="A6152" s="35">
        <v>6151</v>
      </c>
      <c r="B6152" s="89">
        <v>257.25</v>
      </c>
      <c r="C6152" s="35">
        <f t="shared" si="480"/>
        <v>7</v>
      </c>
      <c r="D6152" s="35">
        <f t="shared" si="483"/>
        <v>257</v>
      </c>
      <c r="E6152" s="35">
        <f t="shared" si="484"/>
        <v>5</v>
      </c>
      <c r="F6152" s="35" t="str">
        <f t="shared" si="481"/>
        <v>Thursday</v>
      </c>
      <c r="G6152" s="35">
        <f t="shared" si="482"/>
        <v>9</v>
      </c>
      <c r="H6152" s="34">
        <f>CONVERT(INDEX(Htg_StPt_Sch_EZ!$C$4:$I$27,MATCH(Schedules_8760!$C6152,Htg_StPt_Sch_EZ!$B$4:$B$27,0),MATCH(Schedules_8760!$F6152,Htg_StPt_Sch_EZ!$C$3:$I$3,0)),"F","C")</f>
        <v>20.555555555555554</v>
      </c>
      <c r="I6152" s="34">
        <f>CONVERT(INDEX(Htg_StPt_Sch_EZ!$C$31:$I$54,MATCH(Schedules_8760!$C6152,Htg_StPt_Sch_EZ!$B$31:$B$54,0),MATCH(Schedules_8760!$F6152,Htg_StPt_Sch_EZ!$C$30:$I$30,0)),"F","C")</f>
        <v>19.444444444444443</v>
      </c>
      <c r="J6152" s="34">
        <f>CONVERT(INDEX(Clg_StPt_Sch_EZ!$C$4:$I$27,MATCH(Schedules_8760!$C6152,Clg_StPt_Sch_EZ!$B$4:$B$27,0),MATCH(Schedules_8760!$F6152,Clg_StPt_Sch_EZ!$C$3:$I$3,0)),"F","C")</f>
        <v>25.555555555555554</v>
      </c>
      <c r="K6152" s="34">
        <f>CONVERT(INDEX(Clg_StPt_Sch_EZ!$C$31:$I$54,MATCH(Schedules_8760!$C6152,Clg_StPt_Sch_EZ!$B$31:$B$54,0),MATCH(Schedules_8760!$F6152,Clg_StPt_Sch_EZ!$C$30:$I$30,0)),"F","C")</f>
        <v>28.333333333333332</v>
      </c>
      <c r="L6152" s="34">
        <f>CONVERT(INDEX(DHW_StPt_Sch_EZ!$C$4:$I$27,MATCH(Schedules_8760!$C6152,DHW_StPt_Sch_EZ!$B$4:$B$27,0),MATCH(Schedules_8760!$F6152,DHW_StPt_Sch_EZ!$C$3:$I$3,0)),"F","C")</f>
        <v>53.333333333333329</v>
      </c>
      <c r="M6152" s="34">
        <f>CONVERT(INDEX(DHW_StPt_Sch_EZ!$C$31:$I$54,MATCH(Schedules_8760!$C6152,DHW_StPt_Sch_EZ!$B$31:$B$54,0),MATCH(Schedules_8760!$F6152,DHW_StPt_Sch_EZ!$C$30:$I$30,0)),"F","C")</f>
        <v>53.333333333333329</v>
      </c>
      <c r="N6152" s="12"/>
      <c r="O6152" s="12"/>
      <c r="P6152" s="12"/>
    </row>
    <row r="6153" spans="1:16" x14ac:dyDescent="0.25">
      <c r="A6153" s="35">
        <v>6152</v>
      </c>
      <c r="B6153" s="89">
        <v>257.29166666666669</v>
      </c>
      <c r="C6153" s="35">
        <f t="shared" si="480"/>
        <v>8</v>
      </c>
      <c r="D6153" s="35">
        <f t="shared" si="483"/>
        <v>257</v>
      </c>
      <c r="E6153" s="35">
        <f t="shared" si="484"/>
        <v>5</v>
      </c>
      <c r="F6153" s="35" t="str">
        <f t="shared" si="481"/>
        <v>Thursday</v>
      </c>
      <c r="G6153" s="35">
        <f t="shared" si="482"/>
        <v>9</v>
      </c>
      <c r="H6153" s="34">
        <f>CONVERT(INDEX(Htg_StPt_Sch_EZ!$C$4:$I$27,MATCH(Schedules_8760!$C6153,Htg_StPt_Sch_EZ!$B$4:$B$27,0),MATCH(Schedules_8760!$F6153,Htg_StPt_Sch_EZ!$C$3:$I$3,0)),"F","C")</f>
        <v>20.555555555555554</v>
      </c>
      <c r="I6153" s="34">
        <f>CONVERT(INDEX(Htg_StPt_Sch_EZ!$C$31:$I$54,MATCH(Schedules_8760!$C6153,Htg_StPt_Sch_EZ!$B$31:$B$54,0),MATCH(Schedules_8760!$F6153,Htg_StPt_Sch_EZ!$C$30:$I$30,0)),"F","C")</f>
        <v>19.444444444444443</v>
      </c>
      <c r="J6153" s="34">
        <f>CONVERT(INDEX(Clg_StPt_Sch_EZ!$C$4:$I$27,MATCH(Schedules_8760!$C6153,Clg_StPt_Sch_EZ!$B$4:$B$27,0),MATCH(Schedules_8760!$F6153,Clg_StPt_Sch_EZ!$C$3:$I$3,0)),"F","C")</f>
        <v>25.555555555555554</v>
      </c>
      <c r="K6153" s="34">
        <f>CONVERT(INDEX(Clg_StPt_Sch_EZ!$C$31:$I$54,MATCH(Schedules_8760!$C6153,Clg_StPt_Sch_EZ!$B$31:$B$54,0),MATCH(Schedules_8760!$F6153,Clg_StPt_Sch_EZ!$C$30:$I$30,0)),"F","C")</f>
        <v>25</v>
      </c>
      <c r="L6153" s="34">
        <f>CONVERT(INDEX(DHW_StPt_Sch_EZ!$C$4:$I$27,MATCH(Schedules_8760!$C6153,DHW_StPt_Sch_EZ!$B$4:$B$27,0),MATCH(Schedules_8760!$F6153,DHW_StPt_Sch_EZ!$C$3:$I$3,0)),"F","C")</f>
        <v>53.333333333333329</v>
      </c>
      <c r="M6153" s="34">
        <f>CONVERT(INDEX(DHW_StPt_Sch_EZ!$C$31:$I$54,MATCH(Schedules_8760!$C6153,DHW_StPt_Sch_EZ!$B$31:$B$54,0),MATCH(Schedules_8760!$F6153,DHW_StPt_Sch_EZ!$C$30:$I$30,0)),"F","C")</f>
        <v>53.333333333333329</v>
      </c>
      <c r="N6153" s="12"/>
      <c r="O6153" s="12"/>
      <c r="P6153" s="12"/>
    </row>
    <row r="6154" spans="1:16" x14ac:dyDescent="0.25">
      <c r="A6154" s="35">
        <v>6153</v>
      </c>
      <c r="B6154" s="89">
        <v>257.33333333333331</v>
      </c>
      <c r="C6154" s="35">
        <f t="shared" si="480"/>
        <v>9</v>
      </c>
      <c r="D6154" s="35">
        <f t="shared" si="483"/>
        <v>257</v>
      </c>
      <c r="E6154" s="35">
        <f t="shared" si="484"/>
        <v>5</v>
      </c>
      <c r="F6154" s="35" t="str">
        <f t="shared" si="481"/>
        <v>Thursday</v>
      </c>
      <c r="G6154" s="35">
        <f t="shared" si="482"/>
        <v>9</v>
      </c>
      <c r="H6154" s="34">
        <f>CONVERT(INDEX(Htg_StPt_Sch_EZ!$C$4:$I$27,MATCH(Schedules_8760!$C6154,Htg_StPt_Sch_EZ!$B$4:$B$27,0),MATCH(Schedules_8760!$F6154,Htg_StPt_Sch_EZ!$C$3:$I$3,0)),"F","C")</f>
        <v>20.555555555555554</v>
      </c>
      <c r="I6154" s="34">
        <f>CONVERT(INDEX(Htg_StPt_Sch_EZ!$C$31:$I$54,MATCH(Schedules_8760!$C6154,Htg_StPt_Sch_EZ!$B$31:$B$54,0),MATCH(Schedules_8760!$F6154,Htg_StPt_Sch_EZ!$C$30:$I$30,0)),"F","C")</f>
        <v>19.444444444444443</v>
      </c>
      <c r="J6154" s="34">
        <f>CONVERT(INDEX(Clg_StPt_Sch_EZ!$C$4:$I$27,MATCH(Schedules_8760!$C6154,Clg_StPt_Sch_EZ!$B$4:$B$27,0),MATCH(Schedules_8760!$F6154,Clg_StPt_Sch_EZ!$C$3:$I$3,0)),"F","C")</f>
        <v>25.555555555555554</v>
      </c>
      <c r="K6154" s="34">
        <f>CONVERT(INDEX(Clg_StPt_Sch_EZ!$C$31:$I$54,MATCH(Schedules_8760!$C6154,Clg_StPt_Sch_EZ!$B$31:$B$54,0),MATCH(Schedules_8760!$F6154,Clg_StPt_Sch_EZ!$C$30:$I$30,0)),"F","C")</f>
        <v>25</v>
      </c>
      <c r="L6154" s="34">
        <f>CONVERT(INDEX(DHW_StPt_Sch_EZ!$C$4:$I$27,MATCH(Schedules_8760!$C6154,DHW_StPt_Sch_EZ!$B$4:$B$27,0),MATCH(Schedules_8760!$F6154,DHW_StPt_Sch_EZ!$C$3:$I$3,0)),"F","C")</f>
        <v>53.333333333333329</v>
      </c>
      <c r="M6154" s="34">
        <f>CONVERT(INDEX(DHW_StPt_Sch_EZ!$C$31:$I$54,MATCH(Schedules_8760!$C6154,DHW_StPt_Sch_EZ!$B$31:$B$54,0),MATCH(Schedules_8760!$F6154,DHW_StPt_Sch_EZ!$C$30:$I$30,0)),"F","C")</f>
        <v>53.333333333333329</v>
      </c>
      <c r="N6154" s="12"/>
      <c r="O6154" s="12"/>
      <c r="P6154" s="12"/>
    </row>
    <row r="6155" spans="1:16" x14ac:dyDescent="0.25">
      <c r="A6155" s="35">
        <v>6154</v>
      </c>
      <c r="B6155" s="89">
        <v>257.375</v>
      </c>
      <c r="C6155" s="35">
        <f t="shared" si="480"/>
        <v>10</v>
      </c>
      <c r="D6155" s="35">
        <f t="shared" si="483"/>
        <v>257</v>
      </c>
      <c r="E6155" s="35">
        <f t="shared" si="484"/>
        <v>5</v>
      </c>
      <c r="F6155" s="35" t="str">
        <f t="shared" si="481"/>
        <v>Thursday</v>
      </c>
      <c r="G6155" s="35">
        <f t="shared" si="482"/>
        <v>9</v>
      </c>
      <c r="H6155" s="34">
        <f>CONVERT(INDEX(Htg_StPt_Sch_EZ!$C$4:$I$27,MATCH(Schedules_8760!$C6155,Htg_StPt_Sch_EZ!$B$4:$B$27,0),MATCH(Schedules_8760!$F6155,Htg_StPt_Sch_EZ!$C$3:$I$3,0)),"F","C")</f>
        <v>20.555555555555554</v>
      </c>
      <c r="I6155" s="34">
        <f>CONVERT(INDEX(Htg_StPt_Sch_EZ!$C$31:$I$54,MATCH(Schedules_8760!$C6155,Htg_StPt_Sch_EZ!$B$31:$B$54,0),MATCH(Schedules_8760!$F6155,Htg_StPt_Sch_EZ!$C$30:$I$30,0)),"F","C")</f>
        <v>19.444444444444443</v>
      </c>
      <c r="J6155" s="34">
        <f>CONVERT(INDEX(Clg_StPt_Sch_EZ!$C$4:$I$27,MATCH(Schedules_8760!$C6155,Clg_StPt_Sch_EZ!$B$4:$B$27,0),MATCH(Schedules_8760!$F6155,Clg_StPt_Sch_EZ!$C$3:$I$3,0)),"F","C")</f>
        <v>25.555555555555554</v>
      </c>
      <c r="K6155" s="34">
        <f>CONVERT(INDEX(Clg_StPt_Sch_EZ!$C$31:$I$54,MATCH(Schedules_8760!$C6155,Clg_StPt_Sch_EZ!$B$31:$B$54,0),MATCH(Schedules_8760!$F6155,Clg_StPt_Sch_EZ!$C$30:$I$30,0)),"F","C")</f>
        <v>25</v>
      </c>
      <c r="L6155" s="34">
        <f>CONVERT(INDEX(DHW_StPt_Sch_EZ!$C$4:$I$27,MATCH(Schedules_8760!$C6155,DHW_StPt_Sch_EZ!$B$4:$B$27,0),MATCH(Schedules_8760!$F6155,DHW_StPt_Sch_EZ!$C$3:$I$3,0)),"F","C")</f>
        <v>53.333333333333329</v>
      </c>
      <c r="M6155" s="34">
        <f>CONVERT(INDEX(DHW_StPt_Sch_EZ!$C$31:$I$54,MATCH(Schedules_8760!$C6155,DHW_StPt_Sch_EZ!$B$31:$B$54,0),MATCH(Schedules_8760!$F6155,DHW_StPt_Sch_EZ!$C$30:$I$30,0)),"F","C")</f>
        <v>53.333333333333329</v>
      </c>
      <c r="N6155" s="12"/>
      <c r="O6155" s="12"/>
      <c r="P6155" s="12"/>
    </row>
    <row r="6156" spans="1:16" x14ac:dyDescent="0.25">
      <c r="A6156" s="35">
        <v>6155</v>
      </c>
      <c r="B6156" s="89">
        <v>257.41666666666669</v>
      </c>
      <c r="C6156" s="35">
        <f t="shared" si="480"/>
        <v>11</v>
      </c>
      <c r="D6156" s="35">
        <f t="shared" si="483"/>
        <v>257</v>
      </c>
      <c r="E6156" s="35">
        <f t="shared" si="484"/>
        <v>5</v>
      </c>
      <c r="F6156" s="35" t="str">
        <f t="shared" si="481"/>
        <v>Thursday</v>
      </c>
      <c r="G6156" s="35">
        <f t="shared" si="482"/>
        <v>9</v>
      </c>
      <c r="H6156" s="34">
        <f>CONVERT(INDEX(Htg_StPt_Sch_EZ!$C$4:$I$27,MATCH(Schedules_8760!$C6156,Htg_StPt_Sch_EZ!$B$4:$B$27,0),MATCH(Schedules_8760!$F6156,Htg_StPt_Sch_EZ!$C$3:$I$3,0)),"F","C")</f>
        <v>20.555555555555554</v>
      </c>
      <c r="I6156" s="34">
        <f>CONVERT(INDEX(Htg_StPt_Sch_EZ!$C$31:$I$54,MATCH(Schedules_8760!$C6156,Htg_StPt_Sch_EZ!$B$31:$B$54,0),MATCH(Schedules_8760!$F6156,Htg_StPt_Sch_EZ!$C$30:$I$30,0)),"F","C")</f>
        <v>19.444444444444443</v>
      </c>
      <c r="J6156" s="34">
        <f>CONVERT(INDEX(Clg_StPt_Sch_EZ!$C$4:$I$27,MATCH(Schedules_8760!$C6156,Clg_StPt_Sch_EZ!$B$4:$B$27,0),MATCH(Schedules_8760!$F6156,Clg_StPt_Sch_EZ!$C$3:$I$3,0)),"F","C")</f>
        <v>25.555555555555554</v>
      </c>
      <c r="K6156" s="34">
        <f>CONVERT(INDEX(Clg_StPt_Sch_EZ!$C$31:$I$54,MATCH(Schedules_8760!$C6156,Clg_StPt_Sch_EZ!$B$31:$B$54,0),MATCH(Schedules_8760!$F6156,Clg_StPt_Sch_EZ!$C$30:$I$30,0)),"F","C")</f>
        <v>25</v>
      </c>
      <c r="L6156" s="34">
        <f>CONVERT(INDEX(DHW_StPt_Sch_EZ!$C$4:$I$27,MATCH(Schedules_8760!$C6156,DHW_StPt_Sch_EZ!$B$4:$B$27,0),MATCH(Schedules_8760!$F6156,DHW_StPt_Sch_EZ!$C$3:$I$3,0)),"F","C")</f>
        <v>53.333333333333329</v>
      </c>
      <c r="M6156" s="34">
        <f>CONVERT(INDEX(DHW_StPt_Sch_EZ!$C$31:$I$54,MATCH(Schedules_8760!$C6156,DHW_StPt_Sch_EZ!$B$31:$B$54,0),MATCH(Schedules_8760!$F6156,DHW_StPt_Sch_EZ!$C$30:$I$30,0)),"F","C")</f>
        <v>53.333333333333329</v>
      </c>
      <c r="N6156" s="12"/>
      <c r="O6156" s="12"/>
      <c r="P6156" s="12"/>
    </row>
    <row r="6157" spans="1:16" x14ac:dyDescent="0.25">
      <c r="A6157" s="35">
        <v>6156</v>
      </c>
      <c r="B6157" s="89">
        <v>257.45833333333331</v>
      </c>
      <c r="C6157" s="35">
        <f t="shared" si="480"/>
        <v>12</v>
      </c>
      <c r="D6157" s="35">
        <f t="shared" si="483"/>
        <v>257</v>
      </c>
      <c r="E6157" s="35">
        <f t="shared" si="484"/>
        <v>5</v>
      </c>
      <c r="F6157" s="35" t="str">
        <f t="shared" si="481"/>
        <v>Thursday</v>
      </c>
      <c r="G6157" s="35">
        <f t="shared" si="482"/>
        <v>9</v>
      </c>
      <c r="H6157" s="34">
        <f>CONVERT(INDEX(Htg_StPt_Sch_EZ!$C$4:$I$27,MATCH(Schedules_8760!$C6157,Htg_StPt_Sch_EZ!$B$4:$B$27,0),MATCH(Schedules_8760!$F6157,Htg_StPt_Sch_EZ!$C$3:$I$3,0)),"F","C")</f>
        <v>20.555555555555554</v>
      </c>
      <c r="I6157" s="34">
        <f>CONVERT(INDEX(Htg_StPt_Sch_EZ!$C$31:$I$54,MATCH(Schedules_8760!$C6157,Htg_StPt_Sch_EZ!$B$31:$B$54,0),MATCH(Schedules_8760!$F6157,Htg_StPt_Sch_EZ!$C$30:$I$30,0)),"F","C")</f>
        <v>19.444444444444443</v>
      </c>
      <c r="J6157" s="34">
        <f>CONVERT(INDEX(Clg_StPt_Sch_EZ!$C$4:$I$27,MATCH(Schedules_8760!$C6157,Clg_StPt_Sch_EZ!$B$4:$B$27,0),MATCH(Schedules_8760!$F6157,Clg_StPt_Sch_EZ!$C$3:$I$3,0)),"F","C")</f>
        <v>25.555555555555554</v>
      </c>
      <c r="K6157" s="34">
        <f>CONVERT(INDEX(Clg_StPt_Sch_EZ!$C$31:$I$54,MATCH(Schedules_8760!$C6157,Clg_StPt_Sch_EZ!$B$31:$B$54,0),MATCH(Schedules_8760!$F6157,Clg_StPt_Sch_EZ!$C$30:$I$30,0)),"F","C")</f>
        <v>25</v>
      </c>
      <c r="L6157" s="34">
        <f>CONVERT(INDEX(DHW_StPt_Sch_EZ!$C$4:$I$27,MATCH(Schedules_8760!$C6157,DHW_StPt_Sch_EZ!$B$4:$B$27,0),MATCH(Schedules_8760!$F6157,DHW_StPt_Sch_EZ!$C$3:$I$3,0)),"F","C")</f>
        <v>53.333333333333329</v>
      </c>
      <c r="M6157" s="34">
        <f>CONVERT(INDEX(DHW_StPt_Sch_EZ!$C$31:$I$54,MATCH(Schedules_8760!$C6157,DHW_StPt_Sch_EZ!$B$31:$B$54,0),MATCH(Schedules_8760!$F6157,DHW_StPt_Sch_EZ!$C$30:$I$30,0)),"F","C")</f>
        <v>53.333333333333329</v>
      </c>
      <c r="N6157" s="12"/>
      <c r="O6157" s="12"/>
      <c r="P6157" s="12"/>
    </row>
    <row r="6158" spans="1:16" x14ac:dyDescent="0.25">
      <c r="A6158" s="35">
        <v>6157</v>
      </c>
      <c r="B6158" s="89">
        <v>257.5</v>
      </c>
      <c r="C6158" s="35">
        <f t="shared" si="480"/>
        <v>13</v>
      </c>
      <c r="D6158" s="35">
        <f t="shared" si="483"/>
        <v>257</v>
      </c>
      <c r="E6158" s="35">
        <f t="shared" si="484"/>
        <v>5</v>
      </c>
      <c r="F6158" s="35" t="str">
        <f t="shared" si="481"/>
        <v>Thursday</v>
      </c>
      <c r="G6158" s="35">
        <f t="shared" si="482"/>
        <v>9</v>
      </c>
      <c r="H6158" s="34">
        <f>CONVERT(INDEX(Htg_StPt_Sch_EZ!$C$4:$I$27,MATCH(Schedules_8760!$C6158,Htg_StPt_Sch_EZ!$B$4:$B$27,0),MATCH(Schedules_8760!$F6158,Htg_StPt_Sch_EZ!$C$3:$I$3,0)),"F","C")</f>
        <v>20.555555555555554</v>
      </c>
      <c r="I6158" s="34">
        <f>CONVERT(INDEX(Htg_StPt_Sch_EZ!$C$31:$I$54,MATCH(Schedules_8760!$C6158,Htg_StPt_Sch_EZ!$B$31:$B$54,0),MATCH(Schedules_8760!$F6158,Htg_StPt_Sch_EZ!$C$30:$I$30,0)),"F","C")</f>
        <v>19.444444444444443</v>
      </c>
      <c r="J6158" s="34">
        <f>CONVERT(INDEX(Clg_StPt_Sch_EZ!$C$4:$I$27,MATCH(Schedules_8760!$C6158,Clg_StPt_Sch_EZ!$B$4:$B$27,0),MATCH(Schedules_8760!$F6158,Clg_StPt_Sch_EZ!$C$3:$I$3,0)),"F","C")</f>
        <v>25.555555555555554</v>
      </c>
      <c r="K6158" s="34">
        <f>CONVERT(INDEX(Clg_StPt_Sch_EZ!$C$31:$I$54,MATCH(Schedules_8760!$C6158,Clg_StPt_Sch_EZ!$B$31:$B$54,0),MATCH(Schedules_8760!$F6158,Clg_StPt_Sch_EZ!$C$30:$I$30,0)),"F","C")</f>
        <v>25</v>
      </c>
      <c r="L6158" s="34">
        <f>CONVERT(INDEX(DHW_StPt_Sch_EZ!$C$4:$I$27,MATCH(Schedules_8760!$C6158,DHW_StPt_Sch_EZ!$B$4:$B$27,0),MATCH(Schedules_8760!$F6158,DHW_StPt_Sch_EZ!$C$3:$I$3,0)),"F","C")</f>
        <v>53.333333333333329</v>
      </c>
      <c r="M6158" s="34">
        <f>CONVERT(INDEX(DHW_StPt_Sch_EZ!$C$31:$I$54,MATCH(Schedules_8760!$C6158,DHW_StPt_Sch_EZ!$B$31:$B$54,0),MATCH(Schedules_8760!$F6158,DHW_StPt_Sch_EZ!$C$30:$I$30,0)),"F","C")</f>
        <v>53.333333333333329</v>
      </c>
      <c r="N6158" s="12"/>
      <c r="O6158" s="12"/>
      <c r="P6158" s="12"/>
    </row>
    <row r="6159" spans="1:16" x14ac:dyDescent="0.25">
      <c r="A6159" s="35">
        <v>6158</v>
      </c>
      <c r="B6159" s="89">
        <v>257.54166666666669</v>
      </c>
      <c r="C6159" s="35">
        <f t="shared" si="480"/>
        <v>14</v>
      </c>
      <c r="D6159" s="35">
        <f t="shared" si="483"/>
        <v>257</v>
      </c>
      <c r="E6159" s="35">
        <f t="shared" si="484"/>
        <v>5</v>
      </c>
      <c r="F6159" s="35" t="str">
        <f t="shared" si="481"/>
        <v>Thursday</v>
      </c>
      <c r="G6159" s="35">
        <f t="shared" si="482"/>
        <v>9</v>
      </c>
      <c r="H6159" s="34">
        <f>CONVERT(INDEX(Htg_StPt_Sch_EZ!$C$4:$I$27,MATCH(Schedules_8760!$C6159,Htg_StPt_Sch_EZ!$B$4:$B$27,0),MATCH(Schedules_8760!$F6159,Htg_StPt_Sch_EZ!$C$3:$I$3,0)),"F","C")</f>
        <v>20.555555555555554</v>
      </c>
      <c r="I6159" s="34">
        <f>CONVERT(INDEX(Htg_StPt_Sch_EZ!$C$31:$I$54,MATCH(Schedules_8760!$C6159,Htg_StPt_Sch_EZ!$B$31:$B$54,0),MATCH(Schedules_8760!$F6159,Htg_StPt_Sch_EZ!$C$30:$I$30,0)),"F","C")</f>
        <v>19.444444444444443</v>
      </c>
      <c r="J6159" s="34">
        <f>CONVERT(INDEX(Clg_StPt_Sch_EZ!$C$4:$I$27,MATCH(Schedules_8760!$C6159,Clg_StPt_Sch_EZ!$B$4:$B$27,0),MATCH(Schedules_8760!$F6159,Clg_StPt_Sch_EZ!$C$3:$I$3,0)),"F","C")</f>
        <v>25.555555555555554</v>
      </c>
      <c r="K6159" s="34">
        <f>CONVERT(INDEX(Clg_StPt_Sch_EZ!$C$31:$I$54,MATCH(Schedules_8760!$C6159,Clg_StPt_Sch_EZ!$B$31:$B$54,0),MATCH(Schedules_8760!$F6159,Clg_StPt_Sch_EZ!$C$30:$I$30,0)),"F","C")</f>
        <v>25</v>
      </c>
      <c r="L6159" s="34">
        <f>CONVERT(INDEX(DHW_StPt_Sch_EZ!$C$4:$I$27,MATCH(Schedules_8760!$C6159,DHW_StPt_Sch_EZ!$B$4:$B$27,0),MATCH(Schedules_8760!$F6159,DHW_StPt_Sch_EZ!$C$3:$I$3,0)),"F","C")</f>
        <v>53.333333333333329</v>
      </c>
      <c r="M6159" s="34">
        <f>CONVERT(INDEX(DHW_StPt_Sch_EZ!$C$31:$I$54,MATCH(Schedules_8760!$C6159,DHW_StPt_Sch_EZ!$B$31:$B$54,0),MATCH(Schedules_8760!$F6159,DHW_StPt_Sch_EZ!$C$30:$I$30,0)),"F","C")</f>
        <v>53.333333333333329</v>
      </c>
      <c r="N6159" s="12"/>
      <c r="O6159" s="12"/>
      <c r="P6159" s="12"/>
    </row>
    <row r="6160" spans="1:16" x14ac:dyDescent="0.25">
      <c r="A6160" s="35">
        <v>6159</v>
      </c>
      <c r="B6160" s="89">
        <v>257.58333333333331</v>
      </c>
      <c r="C6160" s="35">
        <f t="shared" si="480"/>
        <v>15</v>
      </c>
      <c r="D6160" s="35">
        <f t="shared" si="483"/>
        <v>257</v>
      </c>
      <c r="E6160" s="35">
        <f t="shared" si="484"/>
        <v>5</v>
      </c>
      <c r="F6160" s="35" t="str">
        <f t="shared" si="481"/>
        <v>Thursday</v>
      </c>
      <c r="G6160" s="35">
        <f t="shared" si="482"/>
        <v>9</v>
      </c>
      <c r="H6160" s="34">
        <f>CONVERT(INDEX(Htg_StPt_Sch_EZ!$C$4:$I$27,MATCH(Schedules_8760!$C6160,Htg_StPt_Sch_EZ!$B$4:$B$27,0),MATCH(Schedules_8760!$F6160,Htg_StPt_Sch_EZ!$C$3:$I$3,0)),"F","C")</f>
        <v>20.555555555555554</v>
      </c>
      <c r="I6160" s="34">
        <f>CONVERT(INDEX(Htg_StPt_Sch_EZ!$C$31:$I$54,MATCH(Schedules_8760!$C6160,Htg_StPt_Sch_EZ!$B$31:$B$54,0),MATCH(Schedules_8760!$F6160,Htg_StPt_Sch_EZ!$C$30:$I$30,0)),"F","C")</f>
        <v>21.111111111111111</v>
      </c>
      <c r="J6160" s="34">
        <f>CONVERT(INDEX(Clg_StPt_Sch_EZ!$C$4:$I$27,MATCH(Schedules_8760!$C6160,Clg_StPt_Sch_EZ!$B$4:$B$27,0),MATCH(Schedules_8760!$F6160,Clg_StPt_Sch_EZ!$C$3:$I$3,0)),"F","C")</f>
        <v>25.555555555555554</v>
      </c>
      <c r="K6160" s="34">
        <f>CONVERT(INDEX(Clg_StPt_Sch_EZ!$C$31:$I$54,MATCH(Schedules_8760!$C6160,Clg_StPt_Sch_EZ!$B$31:$B$54,0),MATCH(Schedules_8760!$F6160,Clg_StPt_Sch_EZ!$C$30:$I$30,0)),"F","C")</f>
        <v>25</v>
      </c>
      <c r="L6160" s="34">
        <f>CONVERT(INDEX(DHW_StPt_Sch_EZ!$C$4:$I$27,MATCH(Schedules_8760!$C6160,DHW_StPt_Sch_EZ!$B$4:$B$27,0),MATCH(Schedules_8760!$F6160,DHW_StPt_Sch_EZ!$C$3:$I$3,0)),"F","C")</f>
        <v>53.333333333333329</v>
      </c>
      <c r="M6160" s="34">
        <f>CONVERT(INDEX(DHW_StPt_Sch_EZ!$C$31:$I$54,MATCH(Schedules_8760!$C6160,DHW_StPt_Sch_EZ!$B$31:$B$54,0),MATCH(Schedules_8760!$F6160,DHW_StPt_Sch_EZ!$C$30:$I$30,0)),"F","C")</f>
        <v>53.333333333333329</v>
      </c>
      <c r="N6160" s="12"/>
      <c r="O6160" s="12"/>
      <c r="P6160" s="12"/>
    </row>
    <row r="6161" spans="1:16" x14ac:dyDescent="0.25">
      <c r="A6161" s="35">
        <v>6160</v>
      </c>
      <c r="B6161" s="89">
        <v>257.625</v>
      </c>
      <c r="C6161" s="35">
        <f t="shared" si="480"/>
        <v>16</v>
      </c>
      <c r="D6161" s="35">
        <f t="shared" si="483"/>
        <v>257</v>
      </c>
      <c r="E6161" s="35">
        <f t="shared" si="484"/>
        <v>5</v>
      </c>
      <c r="F6161" s="35" t="str">
        <f t="shared" si="481"/>
        <v>Thursday</v>
      </c>
      <c r="G6161" s="35">
        <f t="shared" si="482"/>
        <v>9</v>
      </c>
      <c r="H6161" s="34">
        <f>CONVERT(INDEX(Htg_StPt_Sch_EZ!$C$4:$I$27,MATCH(Schedules_8760!$C6161,Htg_StPt_Sch_EZ!$B$4:$B$27,0),MATCH(Schedules_8760!$F6161,Htg_StPt_Sch_EZ!$C$3:$I$3,0)),"F","C")</f>
        <v>20.555555555555554</v>
      </c>
      <c r="I6161" s="34">
        <f>CONVERT(INDEX(Htg_StPt_Sch_EZ!$C$31:$I$54,MATCH(Schedules_8760!$C6161,Htg_StPt_Sch_EZ!$B$31:$B$54,0),MATCH(Schedules_8760!$F6161,Htg_StPt_Sch_EZ!$C$30:$I$30,0)),"F","C")</f>
        <v>21.111111111111111</v>
      </c>
      <c r="J6161" s="34">
        <f>CONVERT(INDEX(Clg_StPt_Sch_EZ!$C$4:$I$27,MATCH(Schedules_8760!$C6161,Clg_StPt_Sch_EZ!$B$4:$B$27,0),MATCH(Schedules_8760!$F6161,Clg_StPt_Sch_EZ!$C$3:$I$3,0)),"F","C")</f>
        <v>25.555555555555554</v>
      </c>
      <c r="K6161" s="34">
        <f>CONVERT(INDEX(Clg_StPt_Sch_EZ!$C$31:$I$54,MATCH(Schedules_8760!$C6161,Clg_StPt_Sch_EZ!$B$31:$B$54,0),MATCH(Schedules_8760!$F6161,Clg_StPt_Sch_EZ!$C$30:$I$30,0)),"F","C")</f>
        <v>25</v>
      </c>
      <c r="L6161" s="34">
        <f>CONVERT(INDEX(DHW_StPt_Sch_EZ!$C$4:$I$27,MATCH(Schedules_8760!$C6161,DHW_StPt_Sch_EZ!$B$4:$B$27,0),MATCH(Schedules_8760!$F6161,DHW_StPt_Sch_EZ!$C$3:$I$3,0)),"F","C")</f>
        <v>53.333333333333329</v>
      </c>
      <c r="M6161" s="34">
        <f>CONVERT(INDEX(DHW_StPt_Sch_EZ!$C$31:$I$54,MATCH(Schedules_8760!$C6161,DHW_StPt_Sch_EZ!$B$31:$B$54,0),MATCH(Schedules_8760!$F6161,DHW_StPt_Sch_EZ!$C$30:$I$30,0)),"F","C")</f>
        <v>53.333333333333329</v>
      </c>
      <c r="N6161" s="12"/>
      <c r="O6161" s="12"/>
      <c r="P6161" s="12"/>
    </row>
    <row r="6162" spans="1:16" x14ac:dyDescent="0.25">
      <c r="A6162" s="35">
        <v>6161</v>
      </c>
      <c r="B6162" s="89">
        <v>257.66666666666669</v>
      </c>
      <c r="C6162" s="35">
        <f t="shared" si="480"/>
        <v>17</v>
      </c>
      <c r="D6162" s="35">
        <f t="shared" si="483"/>
        <v>257</v>
      </c>
      <c r="E6162" s="35">
        <f t="shared" si="484"/>
        <v>5</v>
      </c>
      <c r="F6162" s="35" t="str">
        <f t="shared" si="481"/>
        <v>Thursday</v>
      </c>
      <c r="G6162" s="35">
        <f t="shared" si="482"/>
        <v>9</v>
      </c>
      <c r="H6162" s="34">
        <f>CONVERT(INDEX(Htg_StPt_Sch_EZ!$C$4:$I$27,MATCH(Schedules_8760!$C6162,Htg_StPt_Sch_EZ!$B$4:$B$27,0),MATCH(Schedules_8760!$F6162,Htg_StPt_Sch_EZ!$C$3:$I$3,0)),"F","C")</f>
        <v>20.555555555555554</v>
      </c>
      <c r="I6162" s="34">
        <f>CONVERT(INDEX(Htg_StPt_Sch_EZ!$C$31:$I$54,MATCH(Schedules_8760!$C6162,Htg_StPt_Sch_EZ!$B$31:$B$54,0),MATCH(Schedules_8760!$F6162,Htg_StPt_Sch_EZ!$C$30:$I$30,0)),"F","C")</f>
        <v>17.777777777777779</v>
      </c>
      <c r="J6162" s="34">
        <f>CONVERT(INDEX(Clg_StPt_Sch_EZ!$C$4:$I$27,MATCH(Schedules_8760!$C6162,Clg_StPt_Sch_EZ!$B$4:$B$27,0),MATCH(Schedules_8760!$F6162,Clg_StPt_Sch_EZ!$C$3:$I$3,0)),"F","C")</f>
        <v>25.555555555555554</v>
      </c>
      <c r="K6162" s="34">
        <f>CONVERT(INDEX(Clg_StPt_Sch_EZ!$C$31:$I$54,MATCH(Schedules_8760!$C6162,Clg_StPt_Sch_EZ!$B$31:$B$54,0),MATCH(Schedules_8760!$F6162,Clg_StPt_Sch_EZ!$C$30:$I$30,0)),"F","C")</f>
        <v>25</v>
      </c>
      <c r="L6162" s="34">
        <f>CONVERT(INDEX(DHW_StPt_Sch_EZ!$C$4:$I$27,MATCH(Schedules_8760!$C6162,DHW_StPt_Sch_EZ!$B$4:$B$27,0),MATCH(Schedules_8760!$F6162,DHW_StPt_Sch_EZ!$C$3:$I$3,0)),"F","C")</f>
        <v>53.333333333333329</v>
      </c>
      <c r="M6162" s="34">
        <f>CONVERT(INDEX(DHW_StPt_Sch_EZ!$C$31:$I$54,MATCH(Schedules_8760!$C6162,DHW_StPt_Sch_EZ!$B$31:$B$54,0),MATCH(Schedules_8760!$F6162,DHW_StPt_Sch_EZ!$C$30:$I$30,0)),"F","C")</f>
        <v>53.333333333333329</v>
      </c>
      <c r="N6162" s="12"/>
      <c r="O6162" s="12"/>
      <c r="P6162" s="12"/>
    </row>
    <row r="6163" spans="1:16" x14ac:dyDescent="0.25">
      <c r="A6163" s="35">
        <v>6162</v>
      </c>
      <c r="B6163" s="89">
        <v>257.70833333333331</v>
      </c>
      <c r="C6163" s="35">
        <f t="shared" si="480"/>
        <v>18</v>
      </c>
      <c r="D6163" s="35">
        <f t="shared" si="483"/>
        <v>257</v>
      </c>
      <c r="E6163" s="35">
        <f t="shared" si="484"/>
        <v>5</v>
      </c>
      <c r="F6163" s="35" t="str">
        <f t="shared" si="481"/>
        <v>Thursday</v>
      </c>
      <c r="G6163" s="35">
        <f t="shared" si="482"/>
        <v>9</v>
      </c>
      <c r="H6163" s="34">
        <f>CONVERT(INDEX(Htg_StPt_Sch_EZ!$C$4:$I$27,MATCH(Schedules_8760!$C6163,Htg_StPt_Sch_EZ!$B$4:$B$27,0),MATCH(Schedules_8760!$F6163,Htg_StPt_Sch_EZ!$C$3:$I$3,0)),"F","C")</f>
        <v>20.555555555555554</v>
      </c>
      <c r="I6163" s="34">
        <f>CONVERT(INDEX(Htg_StPt_Sch_EZ!$C$31:$I$54,MATCH(Schedules_8760!$C6163,Htg_StPt_Sch_EZ!$B$31:$B$54,0),MATCH(Schedules_8760!$F6163,Htg_StPt_Sch_EZ!$C$30:$I$30,0)),"F","C")</f>
        <v>17.777777777777779</v>
      </c>
      <c r="J6163" s="34">
        <f>CONVERT(INDEX(Clg_StPt_Sch_EZ!$C$4:$I$27,MATCH(Schedules_8760!$C6163,Clg_StPt_Sch_EZ!$B$4:$B$27,0),MATCH(Schedules_8760!$F6163,Clg_StPt_Sch_EZ!$C$3:$I$3,0)),"F","C")</f>
        <v>25.555555555555554</v>
      </c>
      <c r="K6163" s="34">
        <f>CONVERT(INDEX(Clg_StPt_Sch_EZ!$C$31:$I$54,MATCH(Schedules_8760!$C6163,Clg_StPt_Sch_EZ!$B$31:$B$54,0),MATCH(Schedules_8760!$F6163,Clg_StPt_Sch_EZ!$C$30:$I$30,0)),"F","C")</f>
        <v>28.333333333333332</v>
      </c>
      <c r="L6163" s="34">
        <f>CONVERT(INDEX(DHW_StPt_Sch_EZ!$C$4:$I$27,MATCH(Schedules_8760!$C6163,DHW_StPt_Sch_EZ!$B$4:$B$27,0),MATCH(Schedules_8760!$F6163,DHW_StPt_Sch_EZ!$C$3:$I$3,0)),"F","C")</f>
        <v>53.333333333333329</v>
      </c>
      <c r="M6163" s="34">
        <f>CONVERT(INDEX(DHW_StPt_Sch_EZ!$C$31:$I$54,MATCH(Schedules_8760!$C6163,DHW_StPt_Sch_EZ!$B$31:$B$54,0),MATCH(Schedules_8760!$F6163,DHW_StPt_Sch_EZ!$C$30:$I$30,0)),"F","C")</f>
        <v>53.333333333333329</v>
      </c>
      <c r="N6163" s="12"/>
      <c r="O6163" s="12"/>
      <c r="P6163" s="12"/>
    </row>
    <row r="6164" spans="1:16" x14ac:dyDescent="0.25">
      <c r="A6164" s="35">
        <v>6163</v>
      </c>
      <c r="B6164" s="89">
        <v>257.75</v>
      </c>
      <c r="C6164" s="35">
        <f t="shared" si="480"/>
        <v>19</v>
      </c>
      <c r="D6164" s="35">
        <f t="shared" si="483"/>
        <v>257</v>
      </c>
      <c r="E6164" s="35">
        <f t="shared" si="484"/>
        <v>5</v>
      </c>
      <c r="F6164" s="35" t="str">
        <f t="shared" si="481"/>
        <v>Thursday</v>
      </c>
      <c r="G6164" s="35">
        <f t="shared" si="482"/>
        <v>9</v>
      </c>
      <c r="H6164" s="34">
        <f>CONVERT(INDEX(Htg_StPt_Sch_EZ!$C$4:$I$27,MATCH(Schedules_8760!$C6164,Htg_StPt_Sch_EZ!$B$4:$B$27,0),MATCH(Schedules_8760!$F6164,Htg_StPt_Sch_EZ!$C$3:$I$3,0)),"F","C")</f>
        <v>20.555555555555554</v>
      </c>
      <c r="I6164" s="34">
        <f>CONVERT(INDEX(Htg_StPt_Sch_EZ!$C$31:$I$54,MATCH(Schedules_8760!$C6164,Htg_StPt_Sch_EZ!$B$31:$B$54,0),MATCH(Schedules_8760!$F6164,Htg_StPt_Sch_EZ!$C$30:$I$30,0)),"F","C")</f>
        <v>18.333333333333332</v>
      </c>
      <c r="J6164" s="34">
        <f>CONVERT(INDEX(Clg_StPt_Sch_EZ!$C$4:$I$27,MATCH(Schedules_8760!$C6164,Clg_StPt_Sch_EZ!$B$4:$B$27,0),MATCH(Schedules_8760!$F6164,Clg_StPt_Sch_EZ!$C$3:$I$3,0)),"F","C")</f>
        <v>25.555555555555554</v>
      </c>
      <c r="K6164" s="34">
        <f>CONVERT(INDEX(Clg_StPt_Sch_EZ!$C$31:$I$54,MATCH(Schedules_8760!$C6164,Clg_StPt_Sch_EZ!$B$31:$B$54,0),MATCH(Schedules_8760!$F6164,Clg_StPt_Sch_EZ!$C$30:$I$30,0)),"F","C")</f>
        <v>28.333333333333332</v>
      </c>
      <c r="L6164" s="34">
        <f>CONVERT(INDEX(DHW_StPt_Sch_EZ!$C$4:$I$27,MATCH(Schedules_8760!$C6164,DHW_StPt_Sch_EZ!$B$4:$B$27,0),MATCH(Schedules_8760!$F6164,DHW_StPt_Sch_EZ!$C$3:$I$3,0)),"F","C")</f>
        <v>53.333333333333329</v>
      </c>
      <c r="M6164" s="34">
        <f>CONVERT(INDEX(DHW_StPt_Sch_EZ!$C$31:$I$54,MATCH(Schedules_8760!$C6164,DHW_StPt_Sch_EZ!$B$31:$B$54,0),MATCH(Schedules_8760!$F6164,DHW_StPt_Sch_EZ!$C$30:$I$30,0)),"F","C")</f>
        <v>53.333333333333329</v>
      </c>
      <c r="N6164" s="12"/>
      <c r="O6164" s="12"/>
      <c r="P6164" s="12"/>
    </row>
    <row r="6165" spans="1:16" x14ac:dyDescent="0.25">
      <c r="A6165" s="35">
        <v>6164</v>
      </c>
      <c r="B6165" s="89">
        <v>257.79166666666669</v>
      </c>
      <c r="C6165" s="35">
        <f t="shared" si="480"/>
        <v>20</v>
      </c>
      <c r="D6165" s="35">
        <f t="shared" si="483"/>
        <v>257</v>
      </c>
      <c r="E6165" s="35">
        <f t="shared" si="484"/>
        <v>5</v>
      </c>
      <c r="F6165" s="35" t="str">
        <f t="shared" si="481"/>
        <v>Thursday</v>
      </c>
      <c r="G6165" s="35">
        <f t="shared" si="482"/>
        <v>9</v>
      </c>
      <c r="H6165" s="34">
        <f>CONVERT(INDEX(Htg_StPt_Sch_EZ!$C$4:$I$27,MATCH(Schedules_8760!$C6165,Htg_StPt_Sch_EZ!$B$4:$B$27,0),MATCH(Schedules_8760!$F6165,Htg_StPt_Sch_EZ!$C$3:$I$3,0)),"F","C")</f>
        <v>20.555555555555554</v>
      </c>
      <c r="I6165" s="34">
        <f>CONVERT(INDEX(Htg_StPt_Sch_EZ!$C$31:$I$54,MATCH(Schedules_8760!$C6165,Htg_StPt_Sch_EZ!$B$31:$B$54,0),MATCH(Schedules_8760!$F6165,Htg_StPt_Sch_EZ!$C$30:$I$30,0)),"F","C")</f>
        <v>18.888888888888889</v>
      </c>
      <c r="J6165" s="34">
        <f>CONVERT(INDEX(Clg_StPt_Sch_EZ!$C$4:$I$27,MATCH(Schedules_8760!$C6165,Clg_StPt_Sch_EZ!$B$4:$B$27,0),MATCH(Schedules_8760!$F6165,Clg_StPt_Sch_EZ!$C$3:$I$3,0)),"F","C")</f>
        <v>25.555555555555554</v>
      </c>
      <c r="K6165" s="34">
        <f>CONVERT(INDEX(Clg_StPt_Sch_EZ!$C$31:$I$54,MATCH(Schedules_8760!$C6165,Clg_StPt_Sch_EZ!$B$31:$B$54,0),MATCH(Schedules_8760!$F6165,Clg_StPt_Sch_EZ!$C$30:$I$30,0)),"F","C")</f>
        <v>28.333333333333332</v>
      </c>
      <c r="L6165" s="34">
        <f>CONVERT(INDEX(DHW_StPt_Sch_EZ!$C$4:$I$27,MATCH(Schedules_8760!$C6165,DHW_StPt_Sch_EZ!$B$4:$B$27,0),MATCH(Schedules_8760!$F6165,DHW_StPt_Sch_EZ!$C$3:$I$3,0)),"F","C")</f>
        <v>53.333333333333329</v>
      </c>
      <c r="M6165" s="34">
        <f>CONVERT(INDEX(DHW_StPt_Sch_EZ!$C$31:$I$54,MATCH(Schedules_8760!$C6165,DHW_StPt_Sch_EZ!$B$31:$B$54,0),MATCH(Schedules_8760!$F6165,DHW_StPt_Sch_EZ!$C$30:$I$30,0)),"F","C")</f>
        <v>53.333333333333329</v>
      </c>
      <c r="N6165" s="12"/>
      <c r="O6165" s="12"/>
      <c r="P6165" s="12"/>
    </row>
    <row r="6166" spans="1:16" x14ac:dyDescent="0.25">
      <c r="A6166" s="35">
        <v>6165</v>
      </c>
      <c r="B6166" s="89">
        <v>257.83333333333331</v>
      </c>
      <c r="C6166" s="35">
        <f t="shared" si="480"/>
        <v>21</v>
      </c>
      <c r="D6166" s="35">
        <f t="shared" si="483"/>
        <v>257</v>
      </c>
      <c r="E6166" s="35">
        <f t="shared" si="484"/>
        <v>5</v>
      </c>
      <c r="F6166" s="35" t="str">
        <f t="shared" si="481"/>
        <v>Thursday</v>
      </c>
      <c r="G6166" s="35">
        <f t="shared" si="482"/>
        <v>9</v>
      </c>
      <c r="H6166" s="34">
        <f>CONVERT(INDEX(Htg_StPt_Sch_EZ!$C$4:$I$27,MATCH(Schedules_8760!$C6166,Htg_StPt_Sch_EZ!$B$4:$B$27,0),MATCH(Schedules_8760!$F6166,Htg_StPt_Sch_EZ!$C$3:$I$3,0)),"F","C")</f>
        <v>20.555555555555554</v>
      </c>
      <c r="I6166" s="34">
        <f>CONVERT(INDEX(Htg_StPt_Sch_EZ!$C$31:$I$54,MATCH(Schedules_8760!$C6166,Htg_StPt_Sch_EZ!$B$31:$B$54,0),MATCH(Schedules_8760!$F6166,Htg_StPt_Sch_EZ!$C$30:$I$30,0)),"F","C")</f>
        <v>19.444444444444443</v>
      </c>
      <c r="J6166" s="34">
        <f>CONVERT(INDEX(Clg_StPt_Sch_EZ!$C$4:$I$27,MATCH(Schedules_8760!$C6166,Clg_StPt_Sch_EZ!$B$4:$B$27,0),MATCH(Schedules_8760!$F6166,Clg_StPt_Sch_EZ!$C$3:$I$3,0)),"F","C")</f>
        <v>25.555555555555554</v>
      </c>
      <c r="K6166" s="34">
        <f>CONVERT(INDEX(Clg_StPt_Sch_EZ!$C$31:$I$54,MATCH(Schedules_8760!$C6166,Clg_StPt_Sch_EZ!$B$31:$B$54,0),MATCH(Schedules_8760!$F6166,Clg_StPt_Sch_EZ!$C$30:$I$30,0)),"F","C")</f>
        <v>28.333333333333332</v>
      </c>
      <c r="L6166" s="34">
        <f>CONVERT(INDEX(DHW_StPt_Sch_EZ!$C$4:$I$27,MATCH(Schedules_8760!$C6166,DHW_StPt_Sch_EZ!$B$4:$B$27,0),MATCH(Schedules_8760!$F6166,DHW_StPt_Sch_EZ!$C$3:$I$3,0)),"F","C")</f>
        <v>53.333333333333329</v>
      </c>
      <c r="M6166" s="34">
        <f>CONVERT(INDEX(DHW_StPt_Sch_EZ!$C$31:$I$54,MATCH(Schedules_8760!$C6166,DHW_StPt_Sch_EZ!$B$31:$B$54,0),MATCH(Schedules_8760!$F6166,DHW_StPt_Sch_EZ!$C$30:$I$30,0)),"F","C")</f>
        <v>53.333333333333329</v>
      </c>
      <c r="N6166" s="12"/>
      <c r="O6166" s="12"/>
      <c r="P6166" s="12"/>
    </row>
    <row r="6167" spans="1:16" x14ac:dyDescent="0.25">
      <c r="A6167" s="35">
        <v>6166</v>
      </c>
      <c r="B6167" s="89">
        <v>257.875</v>
      </c>
      <c r="C6167" s="35">
        <f t="shared" si="480"/>
        <v>22</v>
      </c>
      <c r="D6167" s="35">
        <f t="shared" si="483"/>
        <v>257</v>
      </c>
      <c r="E6167" s="35">
        <f t="shared" si="484"/>
        <v>5</v>
      </c>
      <c r="F6167" s="35" t="str">
        <f t="shared" si="481"/>
        <v>Thursday</v>
      </c>
      <c r="G6167" s="35">
        <f t="shared" si="482"/>
        <v>9</v>
      </c>
      <c r="H6167" s="34">
        <f>CONVERT(INDEX(Htg_StPt_Sch_EZ!$C$4:$I$27,MATCH(Schedules_8760!$C6167,Htg_StPt_Sch_EZ!$B$4:$B$27,0),MATCH(Schedules_8760!$F6167,Htg_StPt_Sch_EZ!$C$3:$I$3,0)),"F","C")</f>
        <v>20.555555555555554</v>
      </c>
      <c r="I6167" s="34">
        <f>CONVERT(INDEX(Htg_StPt_Sch_EZ!$C$31:$I$54,MATCH(Schedules_8760!$C6167,Htg_StPt_Sch_EZ!$B$31:$B$54,0),MATCH(Schedules_8760!$F6167,Htg_StPt_Sch_EZ!$C$30:$I$30,0)),"F","C")</f>
        <v>19.444444444444443</v>
      </c>
      <c r="J6167" s="34">
        <f>CONVERT(INDEX(Clg_StPt_Sch_EZ!$C$4:$I$27,MATCH(Schedules_8760!$C6167,Clg_StPt_Sch_EZ!$B$4:$B$27,0),MATCH(Schedules_8760!$F6167,Clg_StPt_Sch_EZ!$C$3:$I$3,0)),"F","C")</f>
        <v>25.555555555555554</v>
      </c>
      <c r="K6167" s="34">
        <f>CONVERT(INDEX(Clg_StPt_Sch_EZ!$C$31:$I$54,MATCH(Schedules_8760!$C6167,Clg_StPt_Sch_EZ!$B$31:$B$54,0),MATCH(Schedules_8760!$F6167,Clg_StPt_Sch_EZ!$C$30:$I$30,0)),"F","C")</f>
        <v>28.333333333333332</v>
      </c>
      <c r="L6167" s="34">
        <f>CONVERT(INDEX(DHW_StPt_Sch_EZ!$C$4:$I$27,MATCH(Schedules_8760!$C6167,DHW_StPt_Sch_EZ!$B$4:$B$27,0),MATCH(Schedules_8760!$F6167,DHW_StPt_Sch_EZ!$C$3:$I$3,0)),"F","C")</f>
        <v>53.333333333333329</v>
      </c>
      <c r="M6167" s="34">
        <f>CONVERT(INDEX(DHW_StPt_Sch_EZ!$C$31:$I$54,MATCH(Schedules_8760!$C6167,DHW_StPt_Sch_EZ!$B$31:$B$54,0),MATCH(Schedules_8760!$F6167,DHW_StPt_Sch_EZ!$C$30:$I$30,0)),"F","C")</f>
        <v>53.333333333333329</v>
      </c>
      <c r="N6167" s="12"/>
      <c r="O6167" s="12"/>
      <c r="P6167" s="12"/>
    </row>
    <row r="6168" spans="1:16" x14ac:dyDescent="0.25">
      <c r="A6168" s="35">
        <v>6167</v>
      </c>
      <c r="B6168" s="89">
        <v>257.91666666666669</v>
      </c>
      <c r="C6168" s="35">
        <f t="shared" si="480"/>
        <v>23</v>
      </c>
      <c r="D6168" s="35">
        <f t="shared" si="483"/>
        <v>257</v>
      </c>
      <c r="E6168" s="35">
        <f t="shared" si="484"/>
        <v>5</v>
      </c>
      <c r="F6168" s="35" t="str">
        <f t="shared" si="481"/>
        <v>Thursday</v>
      </c>
      <c r="G6168" s="35">
        <f t="shared" si="482"/>
        <v>9</v>
      </c>
      <c r="H6168" s="34">
        <f>CONVERT(INDEX(Htg_StPt_Sch_EZ!$C$4:$I$27,MATCH(Schedules_8760!$C6168,Htg_StPt_Sch_EZ!$B$4:$B$27,0),MATCH(Schedules_8760!$F6168,Htg_StPt_Sch_EZ!$C$3:$I$3,0)),"F","C")</f>
        <v>20.555555555555554</v>
      </c>
      <c r="I6168" s="34">
        <f>CONVERT(INDEX(Htg_StPt_Sch_EZ!$C$31:$I$54,MATCH(Schedules_8760!$C6168,Htg_StPt_Sch_EZ!$B$31:$B$54,0),MATCH(Schedules_8760!$F6168,Htg_StPt_Sch_EZ!$C$30:$I$30,0)),"F","C")</f>
        <v>19.444444444444443</v>
      </c>
      <c r="J6168" s="34">
        <f>CONVERT(INDEX(Clg_StPt_Sch_EZ!$C$4:$I$27,MATCH(Schedules_8760!$C6168,Clg_StPt_Sch_EZ!$B$4:$B$27,0),MATCH(Schedules_8760!$F6168,Clg_StPt_Sch_EZ!$C$3:$I$3,0)),"F","C")</f>
        <v>25.555555555555554</v>
      </c>
      <c r="K6168" s="34">
        <f>CONVERT(INDEX(Clg_StPt_Sch_EZ!$C$31:$I$54,MATCH(Schedules_8760!$C6168,Clg_StPt_Sch_EZ!$B$31:$B$54,0),MATCH(Schedules_8760!$F6168,Clg_StPt_Sch_EZ!$C$30:$I$30,0)),"F","C")</f>
        <v>28.333333333333332</v>
      </c>
      <c r="L6168" s="34">
        <f>CONVERT(INDEX(DHW_StPt_Sch_EZ!$C$4:$I$27,MATCH(Schedules_8760!$C6168,DHW_StPt_Sch_EZ!$B$4:$B$27,0),MATCH(Schedules_8760!$F6168,DHW_StPt_Sch_EZ!$C$3:$I$3,0)),"F","C")</f>
        <v>53.333333333333329</v>
      </c>
      <c r="M6168" s="34">
        <f>CONVERT(INDEX(DHW_StPt_Sch_EZ!$C$31:$I$54,MATCH(Schedules_8760!$C6168,DHW_StPt_Sch_EZ!$B$31:$B$54,0),MATCH(Schedules_8760!$F6168,DHW_StPt_Sch_EZ!$C$30:$I$30,0)),"F","C")</f>
        <v>53.333333333333329</v>
      </c>
      <c r="N6168" s="12"/>
      <c r="O6168" s="12"/>
      <c r="P6168" s="12"/>
    </row>
    <row r="6169" spans="1:16" x14ac:dyDescent="0.25">
      <c r="A6169" s="35">
        <v>6168</v>
      </c>
      <c r="B6169" s="89">
        <v>257.95833333333331</v>
      </c>
      <c r="C6169" s="35">
        <f t="shared" si="480"/>
        <v>24</v>
      </c>
      <c r="D6169" s="35">
        <f t="shared" si="483"/>
        <v>257</v>
      </c>
      <c r="E6169" s="35">
        <f t="shared" si="484"/>
        <v>5</v>
      </c>
      <c r="F6169" s="35" t="str">
        <f t="shared" si="481"/>
        <v>Thursday</v>
      </c>
      <c r="G6169" s="35">
        <f t="shared" si="482"/>
        <v>9</v>
      </c>
      <c r="H6169" s="34">
        <f>CONVERT(INDEX(Htg_StPt_Sch_EZ!$C$4:$I$27,MATCH(Schedules_8760!$C6169,Htg_StPt_Sch_EZ!$B$4:$B$27,0),MATCH(Schedules_8760!$F6169,Htg_StPt_Sch_EZ!$C$3:$I$3,0)),"F","C")</f>
        <v>20.555555555555554</v>
      </c>
      <c r="I6169" s="34">
        <f>CONVERT(INDEX(Htg_StPt_Sch_EZ!$C$31:$I$54,MATCH(Schedules_8760!$C6169,Htg_StPt_Sch_EZ!$B$31:$B$54,0),MATCH(Schedules_8760!$F6169,Htg_StPt_Sch_EZ!$C$30:$I$30,0)),"F","C")</f>
        <v>19.444444444444443</v>
      </c>
      <c r="J6169" s="34">
        <f>CONVERT(INDEX(Clg_StPt_Sch_EZ!$C$4:$I$27,MATCH(Schedules_8760!$C6169,Clg_StPt_Sch_EZ!$B$4:$B$27,0),MATCH(Schedules_8760!$F6169,Clg_StPt_Sch_EZ!$C$3:$I$3,0)),"F","C")</f>
        <v>25.555555555555554</v>
      </c>
      <c r="K6169" s="34">
        <f>CONVERT(INDEX(Clg_StPt_Sch_EZ!$C$31:$I$54,MATCH(Schedules_8760!$C6169,Clg_StPt_Sch_EZ!$B$31:$B$54,0),MATCH(Schedules_8760!$F6169,Clg_StPt_Sch_EZ!$C$30:$I$30,0)),"F","C")</f>
        <v>28.333333333333332</v>
      </c>
      <c r="L6169" s="34">
        <f>CONVERT(INDEX(DHW_StPt_Sch_EZ!$C$4:$I$27,MATCH(Schedules_8760!$C6169,DHW_StPt_Sch_EZ!$B$4:$B$27,0),MATCH(Schedules_8760!$F6169,DHW_StPt_Sch_EZ!$C$3:$I$3,0)),"F","C")</f>
        <v>53.333333333333329</v>
      </c>
      <c r="M6169" s="34">
        <f>CONVERT(INDEX(DHW_StPt_Sch_EZ!$C$31:$I$54,MATCH(Schedules_8760!$C6169,DHW_StPt_Sch_EZ!$B$31:$B$54,0),MATCH(Schedules_8760!$F6169,DHW_StPt_Sch_EZ!$C$30:$I$30,0)),"F","C")</f>
        <v>53.333333333333329</v>
      </c>
      <c r="N6169" s="12"/>
      <c r="O6169" s="12"/>
      <c r="P6169" s="12"/>
    </row>
    <row r="6170" spans="1:16" x14ac:dyDescent="0.25">
      <c r="A6170" s="35">
        <v>6169</v>
      </c>
      <c r="B6170" s="89">
        <v>258</v>
      </c>
      <c r="C6170" s="35">
        <f t="shared" si="480"/>
        <v>1</v>
      </c>
      <c r="D6170" s="35">
        <f t="shared" si="483"/>
        <v>258</v>
      </c>
      <c r="E6170" s="35">
        <f t="shared" si="484"/>
        <v>6</v>
      </c>
      <c r="F6170" s="35" t="str">
        <f t="shared" si="481"/>
        <v>Friday</v>
      </c>
      <c r="G6170" s="35">
        <f t="shared" si="482"/>
        <v>9</v>
      </c>
      <c r="H6170" s="34">
        <f>CONVERT(INDEX(Htg_StPt_Sch_EZ!$C$4:$I$27,MATCH(Schedules_8760!$C6170,Htg_StPt_Sch_EZ!$B$4:$B$27,0),MATCH(Schedules_8760!$F6170,Htg_StPt_Sch_EZ!$C$3:$I$3,0)),"F","C")</f>
        <v>20.555555555555554</v>
      </c>
      <c r="I6170" s="34">
        <f>CONVERT(INDEX(Htg_StPt_Sch_EZ!$C$31:$I$54,MATCH(Schedules_8760!$C6170,Htg_StPt_Sch_EZ!$B$31:$B$54,0),MATCH(Schedules_8760!$F6170,Htg_StPt_Sch_EZ!$C$30:$I$30,0)),"F","C")</f>
        <v>19.444444444444443</v>
      </c>
      <c r="J6170" s="34">
        <f>CONVERT(INDEX(Clg_StPt_Sch_EZ!$C$4:$I$27,MATCH(Schedules_8760!$C6170,Clg_StPt_Sch_EZ!$B$4:$B$27,0),MATCH(Schedules_8760!$F6170,Clg_StPt_Sch_EZ!$C$3:$I$3,0)),"F","C")</f>
        <v>25.555555555555554</v>
      </c>
      <c r="K6170" s="34">
        <f>CONVERT(INDEX(Clg_StPt_Sch_EZ!$C$31:$I$54,MATCH(Schedules_8760!$C6170,Clg_StPt_Sch_EZ!$B$31:$B$54,0),MATCH(Schedules_8760!$F6170,Clg_StPt_Sch_EZ!$C$30:$I$30,0)),"F","C")</f>
        <v>28.333333333333332</v>
      </c>
      <c r="L6170" s="34">
        <f>CONVERT(INDEX(DHW_StPt_Sch_EZ!$C$4:$I$27,MATCH(Schedules_8760!$C6170,DHW_StPt_Sch_EZ!$B$4:$B$27,0),MATCH(Schedules_8760!$F6170,DHW_StPt_Sch_EZ!$C$3:$I$3,0)),"F","C")</f>
        <v>53.333333333333329</v>
      </c>
      <c r="M6170" s="34">
        <f>CONVERT(INDEX(DHW_StPt_Sch_EZ!$C$31:$I$54,MATCH(Schedules_8760!$C6170,DHW_StPt_Sch_EZ!$B$31:$B$54,0),MATCH(Schedules_8760!$F6170,DHW_StPt_Sch_EZ!$C$30:$I$30,0)),"F","C")</f>
        <v>53.333333333333329</v>
      </c>
      <c r="N6170" s="12"/>
      <c r="O6170" s="12"/>
      <c r="P6170" s="12"/>
    </row>
    <row r="6171" spans="1:16" x14ac:dyDescent="0.25">
      <c r="A6171" s="35">
        <v>6170</v>
      </c>
      <c r="B6171" s="89">
        <v>258.04166666666669</v>
      </c>
      <c r="C6171" s="35">
        <f t="shared" si="480"/>
        <v>2</v>
      </c>
      <c r="D6171" s="35">
        <f t="shared" si="483"/>
        <v>258</v>
      </c>
      <c r="E6171" s="35">
        <f t="shared" si="484"/>
        <v>6</v>
      </c>
      <c r="F6171" s="35" t="str">
        <f t="shared" si="481"/>
        <v>Friday</v>
      </c>
      <c r="G6171" s="35">
        <f t="shared" si="482"/>
        <v>9</v>
      </c>
      <c r="H6171" s="34">
        <f>CONVERT(INDEX(Htg_StPt_Sch_EZ!$C$4:$I$27,MATCH(Schedules_8760!$C6171,Htg_StPt_Sch_EZ!$B$4:$B$27,0),MATCH(Schedules_8760!$F6171,Htg_StPt_Sch_EZ!$C$3:$I$3,0)),"F","C")</f>
        <v>20.555555555555554</v>
      </c>
      <c r="I6171" s="34">
        <f>CONVERT(INDEX(Htg_StPt_Sch_EZ!$C$31:$I$54,MATCH(Schedules_8760!$C6171,Htg_StPt_Sch_EZ!$B$31:$B$54,0),MATCH(Schedules_8760!$F6171,Htg_StPt_Sch_EZ!$C$30:$I$30,0)),"F","C")</f>
        <v>19.444444444444443</v>
      </c>
      <c r="J6171" s="34">
        <f>CONVERT(INDEX(Clg_StPt_Sch_EZ!$C$4:$I$27,MATCH(Schedules_8760!$C6171,Clg_StPt_Sch_EZ!$B$4:$B$27,0),MATCH(Schedules_8760!$F6171,Clg_StPt_Sch_EZ!$C$3:$I$3,0)),"F","C")</f>
        <v>25.555555555555554</v>
      </c>
      <c r="K6171" s="34">
        <f>CONVERT(INDEX(Clg_StPt_Sch_EZ!$C$31:$I$54,MATCH(Schedules_8760!$C6171,Clg_StPt_Sch_EZ!$B$31:$B$54,0),MATCH(Schedules_8760!$F6171,Clg_StPt_Sch_EZ!$C$30:$I$30,0)),"F","C")</f>
        <v>28.333333333333332</v>
      </c>
      <c r="L6171" s="34">
        <f>CONVERT(INDEX(DHW_StPt_Sch_EZ!$C$4:$I$27,MATCH(Schedules_8760!$C6171,DHW_StPt_Sch_EZ!$B$4:$B$27,0),MATCH(Schedules_8760!$F6171,DHW_StPt_Sch_EZ!$C$3:$I$3,0)),"F","C")</f>
        <v>53.333333333333329</v>
      </c>
      <c r="M6171" s="34">
        <f>CONVERT(INDEX(DHW_StPt_Sch_EZ!$C$31:$I$54,MATCH(Schedules_8760!$C6171,DHW_StPt_Sch_EZ!$B$31:$B$54,0),MATCH(Schedules_8760!$F6171,DHW_StPt_Sch_EZ!$C$30:$I$30,0)),"F","C")</f>
        <v>53.333333333333329</v>
      </c>
      <c r="N6171" s="12"/>
      <c r="O6171" s="12"/>
      <c r="P6171" s="12"/>
    </row>
    <row r="6172" spans="1:16" x14ac:dyDescent="0.25">
      <c r="A6172" s="35">
        <v>6171</v>
      </c>
      <c r="B6172" s="89">
        <v>258.08333333333331</v>
      </c>
      <c r="C6172" s="35">
        <f t="shared" si="480"/>
        <v>3</v>
      </c>
      <c r="D6172" s="35">
        <f t="shared" si="483"/>
        <v>258</v>
      </c>
      <c r="E6172" s="35">
        <f t="shared" si="484"/>
        <v>6</v>
      </c>
      <c r="F6172" s="35" t="str">
        <f t="shared" si="481"/>
        <v>Friday</v>
      </c>
      <c r="G6172" s="35">
        <f t="shared" si="482"/>
        <v>9</v>
      </c>
      <c r="H6172" s="34">
        <f>CONVERT(INDEX(Htg_StPt_Sch_EZ!$C$4:$I$27,MATCH(Schedules_8760!$C6172,Htg_StPt_Sch_EZ!$B$4:$B$27,0),MATCH(Schedules_8760!$F6172,Htg_StPt_Sch_EZ!$C$3:$I$3,0)),"F","C")</f>
        <v>20.555555555555554</v>
      </c>
      <c r="I6172" s="34">
        <f>CONVERT(INDEX(Htg_StPt_Sch_EZ!$C$31:$I$54,MATCH(Schedules_8760!$C6172,Htg_StPt_Sch_EZ!$B$31:$B$54,0),MATCH(Schedules_8760!$F6172,Htg_StPt_Sch_EZ!$C$30:$I$30,0)),"F","C")</f>
        <v>19.444444444444443</v>
      </c>
      <c r="J6172" s="34">
        <f>CONVERT(INDEX(Clg_StPt_Sch_EZ!$C$4:$I$27,MATCH(Schedules_8760!$C6172,Clg_StPt_Sch_EZ!$B$4:$B$27,0),MATCH(Schedules_8760!$F6172,Clg_StPt_Sch_EZ!$C$3:$I$3,0)),"F","C")</f>
        <v>25.555555555555554</v>
      </c>
      <c r="K6172" s="34">
        <f>CONVERT(INDEX(Clg_StPt_Sch_EZ!$C$31:$I$54,MATCH(Schedules_8760!$C6172,Clg_StPt_Sch_EZ!$B$31:$B$54,0),MATCH(Schedules_8760!$F6172,Clg_StPt_Sch_EZ!$C$30:$I$30,0)),"F","C")</f>
        <v>28.333333333333332</v>
      </c>
      <c r="L6172" s="34">
        <f>CONVERT(INDEX(DHW_StPt_Sch_EZ!$C$4:$I$27,MATCH(Schedules_8760!$C6172,DHW_StPt_Sch_EZ!$B$4:$B$27,0),MATCH(Schedules_8760!$F6172,DHW_StPt_Sch_EZ!$C$3:$I$3,0)),"F","C")</f>
        <v>53.333333333333329</v>
      </c>
      <c r="M6172" s="34">
        <f>CONVERT(INDEX(DHW_StPt_Sch_EZ!$C$31:$I$54,MATCH(Schedules_8760!$C6172,DHW_StPt_Sch_EZ!$B$31:$B$54,0),MATCH(Schedules_8760!$F6172,DHW_StPt_Sch_EZ!$C$30:$I$30,0)),"F","C")</f>
        <v>53.333333333333329</v>
      </c>
      <c r="N6172" s="12"/>
      <c r="O6172" s="12"/>
      <c r="P6172" s="12"/>
    </row>
    <row r="6173" spans="1:16" x14ac:dyDescent="0.25">
      <c r="A6173" s="35">
        <v>6172</v>
      </c>
      <c r="B6173" s="89">
        <v>258.125</v>
      </c>
      <c r="C6173" s="35">
        <f t="shared" si="480"/>
        <v>4</v>
      </c>
      <c r="D6173" s="35">
        <f t="shared" si="483"/>
        <v>258</v>
      </c>
      <c r="E6173" s="35">
        <f t="shared" si="484"/>
        <v>6</v>
      </c>
      <c r="F6173" s="35" t="str">
        <f t="shared" si="481"/>
        <v>Friday</v>
      </c>
      <c r="G6173" s="35">
        <f t="shared" si="482"/>
        <v>9</v>
      </c>
      <c r="H6173" s="34">
        <f>CONVERT(INDEX(Htg_StPt_Sch_EZ!$C$4:$I$27,MATCH(Schedules_8760!$C6173,Htg_StPt_Sch_EZ!$B$4:$B$27,0),MATCH(Schedules_8760!$F6173,Htg_StPt_Sch_EZ!$C$3:$I$3,0)),"F","C")</f>
        <v>20.555555555555554</v>
      </c>
      <c r="I6173" s="34">
        <f>CONVERT(INDEX(Htg_StPt_Sch_EZ!$C$31:$I$54,MATCH(Schedules_8760!$C6173,Htg_StPt_Sch_EZ!$B$31:$B$54,0),MATCH(Schedules_8760!$F6173,Htg_StPt_Sch_EZ!$C$30:$I$30,0)),"F","C")</f>
        <v>19.444444444444443</v>
      </c>
      <c r="J6173" s="34">
        <f>CONVERT(INDEX(Clg_StPt_Sch_EZ!$C$4:$I$27,MATCH(Schedules_8760!$C6173,Clg_StPt_Sch_EZ!$B$4:$B$27,0),MATCH(Schedules_8760!$F6173,Clg_StPt_Sch_EZ!$C$3:$I$3,0)),"F","C")</f>
        <v>25.555555555555554</v>
      </c>
      <c r="K6173" s="34">
        <f>CONVERT(INDEX(Clg_StPt_Sch_EZ!$C$31:$I$54,MATCH(Schedules_8760!$C6173,Clg_StPt_Sch_EZ!$B$31:$B$54,0),MATCH(Schedules_8760!$F6173,Clg_StPt_Sch_EZ!$C$30:$I$30,0)),"F","C")</f>
        <v>28.333333333333332</v>
      </c>
      <c r="L6173" s="34">
        <f>CONVERT(INDEX(DHW_StPt_Sch_EZ!$C$4:$I$27,MATCH(Schedules_8760!$C6173,DHW_StPt_Sch_EZ!$B$4:$B$27,0),MATCH(Schedules_8760!$F6173,DHW_StPt_Sch_EZ!$C$3:$I$3,0)),"F","C")</f>
        <v>53.333333333333329</v>
      </c>
      <c r="M6173" s="34">
        <f>CONVERT(INDEX(DHW_StPt_Sch_EZ!$C$31:$I$54,MATCH(Schedules_8760!$C6173,DHW_StPt_Sch_EZ!$B$31:$B$54,0),MATCH(Schedules_8760!$F6173,DHW_StPt_Sch_EZ!$C$30:$I$30,0)),"F","C")</f>
        <v>53.333333333333329</v>
      </c>
      <c r="N6173" s="12"/>
      <c r="O6173" s="12"/>
      <c r="P6173" s="12"/>
    </row>
    <row r="6174" spans="1:16" x14ac:dyDescent="0.25">
      <c r="A6174" s="35">
        <v>6173</v>
      </c>
      <c r="B6174" s="89">
        <v>258.16666666666669</v>
      </c>
      <c r="C6174" s="35">
        <f t="shared" si="480"/>
        <v>5</v>
      </c>
      <c r="D6174" s="35">
        <f t="shared" si="483"/>
        <v>258</v>
      </c>
      <c r="E6174" s="35">
        <f t="shared" si="484"/>
        <v>6</v>
      </c>
      <c r="F6174" s="35" t="str">
        <f t="shared" si="481"/>
        <v>Friday</v>
      </c>
      <c r="G6174" s="35">
        <f t="shared" si="482"/>
        <v>9</v>
      </c>
      <c r="H6174" s="34">
        <f>CONVERT(INDEX(Htg_StPt_Sch_EZ!$C$4:$I$27,MATCH(Schedules_8760!$C6174,Htg_StPt_Sch_EZ!$B$4:$B$27,0),MATCH(Schedules_8760!$F6174,Htg_StPt_Sch_EZ!$C$3:$I$3,0)),"F","C")</f>
        <v>20.555555555555554</v>
      </c>
      <c r="I6174" s="34">
        <f>CONVERT(INDEX(Htg_StPt_Sch_EZ!$C$31:$I$54,MATCH(Schedules_8760!$C6174,Htg_StPt_Sch_EZ!$B$31:$B$54,0),MATCH(Schedules_8760!$F6174,Htg_StPt_Sch_EZ!$C$30:$I$30,0)),"F","C")</f>
        <v>19.444444444444443</v>
      </c>
      <c r="J6174" s="34">
        <f>CONVERT(INDEX(Clg_StPt_Sch_EZ!$C$4:$I$27,MATCH(Schedules_8760!$C6174,Clg_StPt_Sch_EZ!$B$4:$B$27,0),MATCH(Schedules_8760!$F6174,Clg_StPt_Sch_EZ!$C$3:$I$3,0)),"F","C")</f>
        <v>25.555555555555554</v>
      </c>
      <c r="K6174" s="34">
        <f>CONVERT(INDEX(Clg_StPt_Sch_EZ!$C$31:$I$54,MATCH(Schedules_8760!$C6174,Clg_StPt_Sch_EZ!$B$31:$B$54,0),MATCH(Schedules_8760!$F6174,Clg_StPt_Sch_EZ!$C$30:$I$30,0)),"F","C")</f>
        <v>28.333333333333332</v>
      </c>
      <c r="L6174" s="34">
        <f>CONVERT(INDEX(DHW_StPt_Sch_EZ!$C$4:$I$27,MATCH(Schedules_8760!$C6174,DHW_StPt_Sch_EZ!$B$4:$B$27,0),MATCH(Schedules_8760!$F6174,DHW_StPt_Sch_EZ!$C$3:$I$3,0)),"F","C")</f>
        <v>53.333333333333329</v>
      </c>
      <c r="M6174" s="34">
        <f>CONVERT(INDEX(DHW_StPt_Sch_EZ!$C$31:$I$54,MATCH(Schedules_8760!$C6174,DHW_StPt_Sch_EZ!$B$31:$B$54,0),MATCH(Schedules_8760!$F6174,DHW_StPt_Sch_EZ!$C$30:$I$30,0)),"F","C")</f>
        <v>53.333333333333329</v>
      </c>
      <c r="N6174" s="12"/>
      <c r="O6174" s="12"/>
      <c r="P6174" s="12"/>
    </row>
    <row r="6175" spans="1:16" x14ac:dyDescent="0.25">
      <c r="A6175" s="35">
        <v>6174</v>
      </c>
      <c r="B6175" s="89">
        <v>258.20833333333331</v>
      </c>
      <c r="C6175" s="35">
        <f t="shared" si="480"/>
        <v>6</v>
      </c>
      <c r="D6175" s="35">
        <f t="shared" si="483"/>
        <v>258</v>
      </c>
      <c r="E6175" s="35">
        <f t="shared" si="484"/>
        <v>6</v>
      </c>
      <c r="F6175" s="35" t="str">
        <f t="shared" si="481"/>
        <v>Friday</v>
      </c>
      <c r="G6175" s="35">
        <f t="shared" si="482"/>
        <v>9</v>
      </c>
      <c r="H6175" s="34">
        <f>CONVERT(INDEX(Htg_StPt_Sch_EZ!$C$4:$I$27,MATCH(Schedules_8760!$C6175,Htg_StPt_Sch_EZ!$B$4:$B$27,0),MATCH(Schedules_8760!$F6175,Htg_StPt_Sch_EZ!$C$3:$I$3,0)),"F","C")</f>
        <v>20.555555555555554</v>
      </c>
      <c r="I6175" s="34">
        <f>CONVERT(INDEX(Htg_StPt_Sch_EZ!$C$31:$I$54,MATCH(Schedules_8760!$C6175,Htg_StPt_Sch_EZ!$B$31:$B$54,0),MATCH(Schedules_8760!$F6175,Htg_StPt_Sch_EZ!$C$30:$I$30,0)),"F","C")</f>
        <v>19.444444444444443</v>
      </c>
      <c r="J6175" s="34">
        <f>CONVERT(INDEX(Clg_StPt_Sch_EZ!$C$4:$I$27,MATCH(Schedules_8760!$C6175,Clg_StPt_Sch_EZ!$B$4:$B$27,0),MATCH(Schedules_8760!$F6175,Clg_StPt_Sch_EZ!$C$3:$I$3,0)),"F","C")</f>
        <v>25.555555555555554</v>
      </c>
      <c r="K6175" s="34">
        <f>CONVERT(INDEX(Clg_StPt_Sch_EZ!$C$31:$I$54,MATCH(Schedules_8760!$C6175,Clg_StPt_Sch_EZ!$B$31:$B$54,0),MATCH(Schedules_8760!$F6175,Clg_StPt_Sch_EZ!$C$30:$I$30,0)),"F","C")</f>
        <v>28.333333333333332</v>
      </c>
      <c r="L6175" s="34">
        <f>CONVERT(INDEX(DHW_StPt_Sch_EZ!$C$4:$I$27,MATCH(Schedules_8760!$C6175,DHW_StPt_Sch_EZ!$B$4:$B$27,0),MATCH(Schedules_8760!$F6175,DHW_StPt_Sch_EZ!$C$3:$I$3,0)),"F","C")</f>
        <v>53.333333333333329</v>
      </c>
      <c r="M6175" s="34">
        <f>CONVERT(INDEX(DHW_StPt_Sch_EZ!$C$31:$I$54,MATCH(Schedules_8760!$C6175,DHW_StPt_Sch_EZ!$B$31:$B$54,0),MATCH(Schedules_8760!$F6175,DHW_StPt_Sch_EZ!$C$30:$I$30,0)),"F","C")</f>
        <v>53.333333333333329</v>
      </c>
      <c r="N6175" s="12"/>
      <c r="O6175" s="12"/>
      <c r="P6175" s="12"/>
    </row>
    <row r="6176" spans="1:16" x14ac:dyDescent="0.25">
      <c r="A6176" s="35">
        <v>6175</v>
      </c>
      <c r="B6176" s="89">
        <v>258.25</v>
      </c>
      <c r="C6176" s="35">
        <f t="shared" si="480"/>
        <v>7</v>
      </c>
      <c r="D6176" s="35">
        <f t="shared" si="483"/>
        <v>258</v>
      </c>
      <c r="E6176" s="35">
        <f t="shared" si="484"/>
        <v>6</v>
      </c>
      <c r="F6176" s="35" t="str">
        <f t="shared" si="481"/>
        <v>Friday</v>
      </c>
      <c r="G6176" s="35">
        <f t="shared" si="482"/>
        <v>9</v>
      </c>
      <c r="H6176" s="34">
        <f>CONVERT(INDEX(Htg_StPt_Sch_EZ!$C$4:$I$27,MATCH(Schedules_8760!$C6176,Htg_StPt_Sch_EZ!$B$4:$B$27,0),MATCH(Schedules_8760!$F6176,Htg_StPt_Sch_EZ!$C$3:$I$3,0)),"F","C")</f>
        <v>20.555555555555554</v>
      </c>
      <c r="I6176" s="34">
        <f>CONVERT(INDEX(Htg_StPt_Sch_EZ!$C$31:$I$54,MATCH(Schedules_8760!$C6176,Htg_StPt_Sch_EZ!$B$31:$B$54,0),MATCH(Schedules_8760!$F6176,Htg_StPt_Sch_EZ!$C$30:$I$30,0)),"F","C")</f>
        <v>19.444444444444443</v>
      </c>
      <c r="J6176" s="34">
        <f>CONVERT(INDEX(Clg_StPt_Sch_EZ!$C$4:$I$27,MATCH(Schedules_8760!$C6176,Clg_StPt_Sch_EZ!$B$4:$B$27,0),MATCH(Schedules_8760!$F6176,Clg_StPt_Sch_EZ!$C$3:$I$3,0)),"F","C")</f>
        <v>25.555555555555554</v>
      </c>
      <c r="K6176" s="34">
        <f>CONVERT(INDEX(Clg_StPt_Sch_EZ!$C$31:$I$54,MATCH(Schedules_8760!$C6176,Clg_StPt_Sch_EZ!$B$31:$B$54,0),MATCH(Schedules_8760!$F6176,Clg_StPt_Sch_EZ!$C$30:$I$30,0)),"F","C")</f>
        <v>28.333333333333332</v>
      </c>
      <c r="L6176" s="34">
        <f>CONVERT(INDEX(DHW_StPt_Sch_EZ!$C$4:$I$27,MATCH(Schedules_8760!$C6176,DHW_StPt_Sch_EZ!$B$4:$B$27,0),MATCH(Schedules_8760!$F6176,DHW_StPt_Sch_EZ!$C$3:$I$3,0)),"F","C")</f>
        <v>53.333333333333329</v>
      </c>
      <c r="M6176" s="34">
        <f>CONVERT(INDEX(DHW_StPt_Sch_EZ!$C$31:$I$54,MATCH(Schedules_8760!$C6176,DHW_StPt_Sch_EZ!$B$31:$B$54,0),MATCH(Schedules_8760!$F6176,DHW_StPt_Sch_EZ!$C$30:$I$30,0)),"F","C")</f>
        <v>53.333333333333329</v>
      </c>
      <c r="N6176" s="12"/>
      <c r="O6176" s="12"/>
      <c r="P6176" s="12"/>
    </row>
    <row r="6177" spans="1:16" x14ac:dyDescent="0.25">
      <c r="A6177" s="35">
        <v>6176</v>
      </c>
      <c r="B6177" s="89">
        <v>258.29166666666669</v>
      </c>
      <c r="C6177" s="35">
        <f t="shared" si="480"/>
        <v>8</v>
      </c>
      <c r="D6177" s="35">
        <f t="shared" si="483"/>
        <v>258</v>
      </c>
      <c r="E6177" s="35">
        <f t="shared" si="484"/>
        <v>6</v>
      </c>
      <c r="F6177" s="35" t="str">
        <f t="shared" si="481"/>
        <v>Friday</v>
      </c>
      <c r="G6177" s="35">
        <f t="shared" si="482"/>
        <v>9</v>
      </c>
      <c r="H6177" s="34">
        <f>CONVERT(INDEX(Htg_StPt_Sch_EZ!$C$4:$I$27,MATCH(Schedules_8760!$C6177,Htg_StPt_Sch_EZ!$B$4:$B$27,0),MATCH(Schedules_8760!$F6177,Htg_StPt_Sch_EZ!$C$3:$I$3,0)),"F","C")</f>
        <v>20.555555555555554</v>
      </c>
      <c r="I6177" s="34">
        <f>CONVERT(INDEX(Htg_StPt_Sch_EZ!$C$31:$I$54,MATCH(Schedules_8760!$C6177,Htg_StPt_Sch_EZ!$B$31:$B$54,0),MATCH(Schedules_8760!$F6177,Htg_StPt_Sch_EZ!$C$30:$I$30,0)),"F","C")</f>
        <v>19.444444444444443</v>
      </c>
      <c r="J6177" s="34">
        <f>CONVERT(INDEX(Clg_StPt_Sch_EZ!$C$4:$I$27,MATCH(Schedules_8760!$C6177,Clg_StPt_Sch_EZ!$B$4:$B$27,0),MATCH(Schedules_8760!$F6177,Clg_StPt_Sch_EZ!$C$3:$I$3,0)),"F","C")</f>
        <v>25.555555555555554</v>
      </c>
      <c r="K6177" s="34">
        <f>CONVERT(INDEX(Clg_StPt_Sch_EZ!$C$31:$I$54,MATCH(Schedules_8760!$C6177,Clg_StPt_Sch_EZ!$B$31:$B$54,0),MATCH(Schedules_8760!$F6177,Clg_StPt_Sch_EZ!$C$30:$I$30,0)),"F","C")</f>
        <v>25</v>
      </c>
      <c r="L6177" s="34">
        <f>CONVERT(INDEX(DHW_StPt_Sch_EZ!$C$4:$I$27,MATCH(Schedules_8760!$C6177,DHW_StPt_Sch_EZ!$B$4:$B$27,0),MATCH(Schedules_8760!$F6177,DHW_StPt_Sch_EZ!$C$3:$I$3,0)),"F","C")</f>
        <v>53.333333333333329</v>
      </c>
      <c r="M6177" s="34">
        <f>CONVERT(INDEX(DHW_StPt_Sch_EZ!$C$31:$I$54,MATCH(Schedules_8760!$C6177,DHW_StPt_Sch_EZ!$B$31:$B$54,0),MATCH(Schedules_8760!$F6177,DHW_StPt_Sch_EZ!$C$30:$I$30,0)),"F","C")</f>
        <v>53.333333333333329</v>
      </c>
      <c r="N6177" s="12"/>
      <c r="O6177" s="12"/>
      <c r="P6177" s="12"/>
    </row>
    <row r="6178" spans="1:16" x14ac:dyDescent="0.25">
      <c r="A6178" s="35">
        <v>6177</v>
      </c>
      <c r="B6178" s="89">
        <v>258.33333333333331</v>
      </c>
      <c r="C6178" s="35">
        <f t="shared" si="480"/>
        <v>9</v>
      </c>
      <c r="D6178" s="35">
        <f t="shared" si="483"/>
        <v>258</v>
      </c>
      <c r="E6178" s="35">
        <f t="shared" si="484"/>
        <v>6</v>
      </c>
      <c r="F6178" s="35" t="str">
        <f t="shared" si="481"/>
        <v>Friday</v>
      </c>
      <c r="G6178" s="35">
        <f t="shared" si="482"/>
        <v>9</v>
      </c>
      <c r="H6178" s="34">
        <f>CONVERT(INDEX(Htg_StPt_Sch_EZ!$C$4:$I$27,MATCH(Schedules_8760!$C6178,Htg_StPt_Sch_EZ!$B$4:$B$27,0),MATCH(Schedules_8760!$F6178,Htg_StPt_Sch_EZ!$C$3:$I$3,0)),"F","C")</f>
        <v>20.555555555555554</v>
      </c>
      <c r="I6178" s="34">
        <f>CONVERT(INDEX(Htg_StPt_Sch_EZ!$C$31:$I$54,MATCH(Schedules_8760!$C6178,Htg_StPt_Sch_EZ!$B$31:$B$54,0),MATCH(Schedules_8760!$F6178,Htg_StPt_Sch_EZ!$C$30:$I$30,0)),"F","C")</f>
        <v>19.444444444444443</v>
      </c>
      <c r="J6178" s="34">
        <f>CONVERT(INDEX(Clg_StPt_Sch_EZ!$C$4:$I$27,MATCH(Schedules_8760!$C6178,Clg_StPt_Sch_EZ!$B$4:$B$27,0),MATCH(Schedules_8760!$F6178,Clg_StPt_Sch_EZ!$C$3:$I$3,0)),"F","C")</f>
        <v>25.555555555555554</v>
      </c>
      <c r="K6178" s="34">
        <f>CONVERT(INDEX(Clg_StPt_Sch_EZ!$C$31:$I$54,MATCH(Schedules_8760!$C6178,Clg_StPt_Sch_EZ!$B$31:$B$54,0),MATCH(Schedules_8760!$F6178,Clg_StPt_Sch_EZ!$C$30:$I$30,0)),"F","C")</f>
        <v>25</v>
      </c>
      <c r="L6178" s="34">
        <f>CONVERT(INDEX(DHW_StPt_Sch_EZ!$C$4:$I$27,MATCH(Schedules_8760!$C6178,DHW_StPt_Sch_EZ!$B$4:$B$27,0),MATCH(Schedules_8760!$F6178,DHW_StPt_Sch_EZ!$C$3:$I$3,0)),"F","C")</f>
        <v>53.333333333333329</v>
      </c>
      <c r="M6178" s="34">
        <f>CONVERT(INDEX(DHW_StPt_Sch_EZ!$C$31:$I$54,MATCH(Schedules_8760!$C6178,DHW_StPt_Sch_EZ!$B$31:$B$54,0),MATCH(Schedules_8760!$F6178,DHW_StPt_Sch_EZ!$C$30:$I$30,0)),"F","C")</f>
        <v>53.333333333333329</v>
      </c>
      <c r="N6178" s="12"/>
      <c r="O6178" s="12"/>
      <c r="P6178" s="12"/>
    </row>
    <row r="6179" spans="1:16" x14ac:dyDescent="0.25">
      <c r="A6179" s="35">
        <v>6178</v>
      </c>
      <c r="B6179" s="89">
        <v>258.375</v>
      </c>
      <c r="C6179" s="35">
        <f t="shared" si="480"/>
        <v>10</v>
      </c>
      <c r="D6179" s="35">
        <f t="shared" si="483"/>
        <v>258</v>
      </c>
      <c r="E6179" s="35">
        <f t="shared" si="484"/>
        <v>6</v>
      </c>
      <c r="F6179" s="35" t="str">
        <f t="shared" si="481"/>
        <v>Friday</v>
      </c>
      <c r="G6179" s="35">
        <f t="shared" si="482"/>
        <v>9</v>
      </c>
      <c r="H6179" s="34">
        <f>CONVERT(INDEX(Htg_StPt_Sch_EZ!$C$4:$I$27,MATCH(Schedules_8760!$C6179,Htg_StPt_Sch_EZ!$B$4:$B$27,0),MATCH(Schedules_8760!$F6179,Htg_StPt_Sch_EZ!$C$3:$I$3,0)),"F","C")</f>
        <v>20.555555555555554</v>
      </c>
      <c r="I6179" s="34">
        <f>CONVERT(INDEX(Htg_StPt_Sch_EZ!$C$31:$I$54,MATCH(Schedules_8760!$C6179,Htg_StPt_Sch_EZ!$B$31:$B$54,0),MATCH(Schedules_8760!$F6179,Htg_StPt_Sch_EZ!$C$30:$I$30,0)),"F","C")</f>
        <v>19.444444444444443</v>
      </c>
      <c r="J6179" s="34">
        <f>CONVERT(INDEX(Clg_StPt_Sch_EZ!$C$4:$I$27,MATCH(Schedules_8760!$C6179,Clg_StPt_Sch_EZ!$B$4:$B$27,0),MATCH(Schedules_8760!$F6179,Clg_StPt_Sch_EZ!$C$3:$I$3,0)),"F","C")</f>
        <v>25.555555555555554</v>
      </c>
      <c r="K6179" s="34">
        <f>CONVERT(INDEX(Clg_StPt_Sch_EZ!$C$31:$I$54,MATCH(Schedules_8760!$C6179,Clg_StPt_Sch_EZ!$B$31:$B$54,0),MATCH(Schedules_8760!$F6179,Clg_StPt_Sch_EZ!$C$30:$I$30,0)),"F","C")</f>
        <v>25</v>
      </c>
      <c r="L6179" s="34">
        <f>CONVERT(INDEX(DHW_StPt_Sch_EZ!$C$4:$I$27,MATCH(Schedules_8760!$C6179,DHW_StPt_Sch_EZ!$B$4:$B$27,0),MATCH(Schedules_8760!$F6179,DHW_StPt_Sch_EZ!$C$3:$I$3,0)),"F","C")</f>
        <v>53.333333333333329</v>
      </c>
      <c r="M6179" s="34">
        <f>CONVERT(INDEX(DHW_StPt_Sch_EZ!$C$31:$I$54,MATCH(Schedules_8760!$C6179,DHW_StPt_Sch_EZ!$B$31:$B$54,0),MATCH(Schedules_8760!$F6179,DHW_StPt_Sch_EZ!$C$30:$I$30,0)),"F","C")</f>
        <v>53.333333333333329</v>
      </c>
      <c r="N6179" s="12"/>
      <c r="O6179" s="12"/>
      <c r="P6179" s="12"/>
    </row>
    <row r="6180" spans="1:16" x14ac:dyDescent="0.25">
      <c r="A6180" s="35">
        <v>6179</v>
      </c>
      <c r="B6180" s="89">
        <v>258.41666666666669</v>
      </c>
      <c r="C6180" s="35">
        <f t="shared" si="480"/>
        <v>11</v>
      </c>
      <c r="D6180" s="35">
        <f t="shared" si="483"/>
        <v>258</v>
      </c>
      <c r="E6180" s="35">
        <f t="shared" si="484"/>
        <v>6</v>
      </c>
      <c r="F6180" s="35" t="str">
        <f t="shared" si="481"/>
        <v>Friday</v>
      </c>
      <c r="G6180" s="35">
        <f t="shared" si="482"/>
        <v>9</v>
      </c>
      <c r="H6180" s="34">
        <f>CONVERT(INDEX(Htg_StPt_Sch_EZ!$C$4:$I$27,MATCH(Schedules_8760!$C6180,Htg_StPt_Sch_EZ!$B$4:$B$27,0),MATCH(Schedules_8760!$F6180,Htg_StPt_Sch_EZ!$C$3:$I$3,0)),"F","C")</f>
        <v>20.555555555555554</v>
      </c>
      <c r="I6180" s="34">
        <f>CONVERT(INDEX(Htg_StPt_Sch_EZ!$C$31:$I$54,MATCH(Schedules_8760!$C6180,Htg_StPt_Sch_EZ!$B$31:$B$54,0),MATCH(Schedules_8760!$F6180,Htg_StPt_Sch_EZ!$C$30:$I$30,0)),"F","C")</f>
        <v>19.444444444444443</v>
      </c>
      <c r="J6180" s="34">
        <f>CONVERT(INDEX(Clg_StPt_Sch_EZ!$C$4:$I$27,MATCH(Schedules_8760!$C6180,Clg_StPt_Sch_EZ!$B$4:$B$27,0),MATCH(Schedules_8760!$F6180,Clg_StPt_Sch_EZ!$C$3:$I$3,0)),"F","C")</f>
        <v>25.555555555555554</v>
      </c>
      <c r="K6180" s="34">
        <f>CONVERT(INDEX(Clg_StPt_Sch_EZ!$C$31:$I$54,MATCH(Schedules_8760!$C6180,Clg_StPt_Sch_EZ!$B$31:$B$54,0),MATCH(Schedules_8760!$F6180,Clg_StPt_Sch_EZ!$C$30:$I$30,0)),"F","C")</f>
        <v>25</v>
      </c>
      <c r="L6180" s="34">
        <f>CONVERT(INDEX(DHW_StPt_Sch_EZ!$C$4:$I$27,MATCH(Schedules_8760!$C6180,DHW_StPt_Sch_EZ!$B$4:$B$27,0),MATCH(Schedules_8760!$F6180,DHW_StPt_Sch_EZ!$C$3:$I$3,0)),"F","C")</f>
        <v>53.333333333333329</v>
      </c>
      <c r="M6180" s="34">
        <f>CONVERT(INDEX(DHW_StPt_Sch_EZ!$C$31:$I$54,MATCH(Schedules_8760!$C6180,DHW_StPt_Sch_EZ!$B$31:$B$54,0),MATCH(Schedules_8760!$F6180,DHW_StPt_Sch_EZ!$C$30:$I$30,0)),"F","C")</f>
        <v>53.333333333333329</v>
      </c>
      <c r="N6180" s="12"/>
      <c r="O6180" s="12"/>
      <c r="P6180" s="12"/>
    </row>
    <row r="6181" spans="1:16" x14ac:dyDescent="0.25">
      <c r="A6181" s="35">
        <v>6180</v>
      </c>
      <c r="B6181" s="89">
        <v>258.45833333333331</v>
      </c>
      <c r="C6181" s="35">
        <f t="shared" si="480"/>
        <v>12</v>
      </c>
      <c r="D6181" s="35">
        <f t="shared" si="483"/>
        <v>258</v>
      </c>
      <c r="E6181" s="35">
        <f t="shared" si="484"/>
        <v>6</v>
      </c>
      <c r="F6181" s="35" t="str">
        <f t="shared" si="481"/>
        <v>Friday</v>
      </c>
      <c r="G6181" s="35">
        <f t="shared" si="482"/>
        <v>9</v>
      </c>
      <c r="H6181" s="34">
        <f>CONVERT(INDEX(Htg_StPt_Sch_EZ!$C$4:$I$27,MATCH(Schedules_8760!$C6181,Htg_StPt_Sch_EZ!$B$4:$B$27,0),MATCH(Schedules_8760!$F6181,Htg_StPt_Sch_EZ!$C$3:$I$3,0)),"F","C")</f>
        <v>20.555555555555554</v>
      </c>
      <c r="I6181" s="34">
        <f>CONVERT(INDEX(Htg_StPt_Sch_EZ!$C$31:$I$54,MATCH(Schedules_8760!$C6181,Htg_StPt_Sch_EZ!$B$31:$B$54,0),MATCH(Schedules_8760!$F6181,Htg_StPt_Sch_EZ!$C$30:$I$30,0)),"F","C")</f>
        <v>19.444444444444443</v>
      </c>
      <c r="J6181" s="34">
        <f>CONVERT(INDEX(Clg_StPt_Sch_EZ!$C$4:$I$27,MATCH(Schedules_8760!$C6181,Clg_StPt_Sch_EZ!$B$4:$B$27,0),MATCH(Schedules_8760!$F6181,Clg_StPt_Sch_EZ!$C$3:$I$3,0)),"F","C")</f>
        <v>25.555555555555554</v>
      </c>
      <c r="K6181" s="34">
        <f>CONVERT(INDEX(Clg_StPt_Sch_EZ!$C$31:$I$54,MATCH(Schedules_8760!$C6181,Clg_StPt_Sch_EZ!$B$31:$B$54,0),MATCH(Schedules_8760!$F6181,Clg_StPt_Sch_EZ!$C$30:$I$30,0)),"F","C")</f>
        <v>25</v>
      </c>
      <c r="L6181" s="34">
        <f>CONVERT(INDEX(DHW_StPt_Sch_EZ!$C$4:$I$27,MATCH(Schedules_8760!$C6181,DHW_StPt_Sch_EZ!$B$4:$B$27,0),MATCH(Schedules_8760!$F6181,DHW_StPt_Sch_EZ!$C$3:$I$3,0)),"F","C")</f>
        <v>53.333333333333329</v>
      </c>
      <c r="M6181" s="34">
        <f>CONVERT(INDEX(DHW_StPt_Sch_EZ!$C$31:$I$54,MATCH(Schedules_8760!$C6181,DHW_StPt_Sch_EZ!$B$31:$B$54,0),MATCH(Schedules_8760!$F6181,DHW_StPt_Sch_EZ!$C$30:$I$30,0)),"F","C")</f>
        <v>53.333333333333329</v>
      </c>
      <c r="N6181" s="12"/>
      <c r="O6181" s="12"/>
      <c r="P6181" s="12"/>
    </row>
    <row r="6182" spans="1:16" x14ac:dyDescent="0.25">
      <c r="A6182" s="35">
        <v>6181</v>
      </c>
      <c r="B6182" s="89">
        <v>258.5</v>
      </c>
      <c r="C6182" s="35">
        <f t="shared" si="480"/>
        <v>13</v>
      </c>
      <c r="D6182" s="35">
        <f t="shared" si="483"/>
        <v>258</v>
      </c>
      <c r="E6182" s="35">
        <f t="shared" si="484"/>
        <v>6</v>
      </c>
      <c r="F6182" s="35" t="str">
        <f t="shared" si="481"/>
        <v>Friday</v>
      </c>
      <c r="G6182" s="35">
        <f t="shared" si="482"/>
        <v>9</v>
      </c>
      <c r="H6182" s="34">
        <f>CONVERT(INDEX(Htg_StPt_Sch_EZ!$C$4:$I$27,MATCH(Schedules_8760!$C6182,Htg_StPt_Sch_EZ!$B$4:$B$27,0),MATCH(Schedules_8760!$F6182,Htg_StPt_Sch_EZ!$C$3:$I$3,0)),"F","C")</f>
        <v>20.555555555555554</v>
      </c>
      <c r="I6182" s="34">
        <f>CONVERT(INDEX(Htg_StPt_Sch_EZ!$C$31:$I$54,MATCH(Schedules_8760!$C6182,Htg_StPt_Sch_EZ!$B$31:$B$54,0),MATCH(Schedules_8760!$F6182,Htg_StPt_Sch_EZ!$C$30:$I$30,0)),"F","C")</f>
        <v>19.444444444444443</v>
      </c>
      <c r="J6182" s="34">
        <f>CONVERT(INDEX(Clg_StPt_Sch_EZ!$C$4:$I$27,MATCH(Schedules_8760!$C6182,Clg_StPt_Sch_EZ!$B$4:$B$27,0),MATCH(Schedules_8760!$F6182,Clg_StPt_Sch_EZ!$C$3:$I$3,0)),"F","C")</f>
        <v>25.555555555555554</v>
      </c>
      <c r="K6182" s="34">
        <f>CONVERT(INDEX(Clg_StPt_Sch_EZ!$C$31:$I$54,MATCH(Schedules_8760!$C6182,Clg_StPt_Sch_EZ!$B$31:$B$54,0),MATCH(Schedules_8760!$F6182,Clg_StPt_Sch_EZ!$C$30:$I$30,0)),"F","C")</f>
        <v>25</v>
      </c>
      <c r="L6182" s="34">
        <f>CONVERT(INDEX(DHW_StPt_Sch_EZ!$C$4:$I$27,MATCH(Schedules_8760!$C6182,DHW_StPt_Sch_EZ!$B$4:$B$27,0),MATCH(Schedules_8760!$F6182,DHW_StPt_Sch_EZ!$C$3:$I$3,0)),"F","C")</f>
        <v>53.333333333333329</v>
      </c>
      <c r="M6182" s="34">
        <f>CONVERT(INDEX(DHW_StPt_Sch_EZ!$C$31:$I$54,MATCH(Schedules_8760!$C6182,DHW_StPt_Sch_EZ!$B$31:$B$54,0),MATCH(Schedules_8760!$F6182,DHW_StPt_Sch_EZ!$C$30:$I$30,0)),"F","C")</f>
        <v>53.333333333333329</v>
      </c>
      <c r="N6182" s="12"/>
      <c r="O6182" s="12"/>
      <c r="P6182" s="12"/>
    </row>
    <row r="6183" spans="1:16" x14ac:dyDescent="0.25">
      <c r="A6183" s="35">
        <v>6182</v>
      </c>
      <c r="B6183" s="89">
        <v>258.54166666666669</v>
      </c>
      <c r="C6183" s="35">
        <f t="shared" si="480"/>
        <v>14</v>
      </c>
      <c r="D6183" s="35">
        <f t="shared" si="483"/>
        <v>258</v>
      </c>
      <c r="E6183" s="35">
        <f t="shared" si="484"/>
        <v>6</v>
      </c>
      <c r="F6183" s="35" t="str">
        <f t="shared" si="481"/>
        <v>Friday</v>
      </c>
      <c r="G6183" s="35">
        <f t="shared" si="482"/>
        <v>9</v>
      </c>
      <c r="H6183" s="34">
        <f>CONVERT(INDEX(Htg_StPt_Sch_EZ!$C$4:$I$27,MATCH(Schedules_8760!$C6183,Htg_StPt_Sch_EZ!$B$4:$B$27,0),MATCH(Schedules_8760!$F6183,Htg_StPt_Sch_EZ!$C$3:$I$3,0)),"F","C")</f>
        <v>20.555555555555554</v>
      </c>
      <c r="I6183" s="34">
        <f>CONVERT(INDEX(Htg_StPt_Sch_EZ!$C$31:$I$54,MATCH(Schedules_8760!$C6183,Htg_StPt_Sch_EZ!$B$31:$B$54,0),MATCH(Schedules_8760!$F6183,Htg_StPt_Sch_EZ!$C$30:$I$30,0)),"F","C")</f>
        <v>19.444444444444443</v>
      </c>
      <c r="J6183" s="34">
        <f>CONVERT(INDEX(Clg_StPt_Sch_EZ!$C$4:$I$27,MATCH(Schedules_8760!$C6183,Clg_StPt_Sch_EZ!$B$4:$B$27,0),MATCH(Schedules_8760!$F6183,Clg_StPt_Sch_EZ!$C$3:$I$3,0)),"F","C")</f>
        <v>25.555555555555554</v>
      </c>
      <c r="K6183" s="34">
        <f>CONVERT(INDEX(Clg_StPt_Sch_EZ!$C$31:$I$54,MATCH(Schedules_8760!$C6183,Clg_StPt_Sch_EZ!$B$31:$B$54,0),MATCH(Schedules_8760!$F6183,Clg_StPt_Sch_EZ!$C$30:$I$30,0)),"F","C")</f>
        <v>25</v>
      </c>
      <c r="L6183" s="34">
        <f>CONVERT(INDEX(DHW_StPt_Sch_EZ!$C$4:$I$27,MATCH(Schedules_8760!$C6183,DHW_StPt_Sch_EZ!$B$4:$B$27,0),MATCH(Schedules_8760!$F6183,DHW_StPt_Sch_EZ!$C$3:$I$3,0)),"F","C")</f>
        <v>53.333333333333329</v>
      </c>
      <c r="M6183" s="34">
        <f>CONVERT(INDEX(DHW_StPt_Sch_EZ!$C$31:$I$54,MATCH(Schedules_8760!$C6183,DHW_StPt_Sch_EZ!$B$31:$B$54,0),MATCH(Schedules_8760!$F6183,DHW_StPt_Sch_EZ!$C$30:$I$30,0)),"F","C")</f>
        <v>53.333333333333329</v>
      </c>
      <c r="N6183" s="12"/>
      <c r="O6183" s="12"/>
      <c r="P6183" s="12"/>
    </row>
    <row r="6184" spans="1:16" x14ac:dyDescent="0.25">
      <c r="A6184" s="35">
        <v>6183</v>
      </c>
      <c r="B6184" s="89">
        <v>258.58333333333331</v>
      </c>
      <c r="C6184" s="35">
        <f t="shared" si="480"/>
        <v>15</v>
      </c>
      <c r="D6184" s="35">
        <f t="shared" si="483"/>
        <v>258</v>
      </c>
      <c r="E6184" s="35">
        <f t="shared" si="484"/>
        <v>6</v>
      </c>
      <c r="F6184" s="35" t="str">
        <f t="shared" si="481"/>
        <v>Friday</v>
      </c>
      <c r="G6184" s="35">
        <f t="shared" si="482"/>
        <v>9</v>
      </c>
      <c r="H6184" s="34">
        <f>CONVERT(INDEX(Htg_StPt_Sch_EZ!$C$4:$I$27,MATCH(Schedules_8760!$C6184,Htg_StPt_Sch_EZ!$B$4:$B$27,0),MATCH(Schedules_8760!$F6184,Htg_StPt_Sch_EZ!$C$3:$I$3,0)),"F","C")</f>
        <v>20.555555555555554</v>
      </c>
      <c r="I6184" s="34">
        <f>CONVERT(INDEX(Htg_StPt_Sch_EZ!$C$31:$I$54,MATCH(Schedules_8760!$C6184,Htg_StPt_Sch_EZ!$B$31:$B$54,0),MATCH(Schedules_8760!$F6184,Htg_StPt_Sch_EZ!$C$30:$I$30,0)),"F","C")</f>
        <v>21.111111111111111</v>
      </c>
      <c r="J6184" s="34">
        <f>CONVERT(INDEX(Clg_StPt_Sch_EZ!$C$4:$I$27,MATCH(Schedules_8760!$C6184,Clg_StPt_Sch_EZ!$B$4:$B$27,0),MATCH(Schedules_8760!$F6184,Clg_StPt_Sch_EZ!$C$3:$I$3,0)),"F","C")</f>
        <v>25.555555555555554</v>
      </c>
      <c r="K6184" s="34">
        <f>CONVERT(INDEX(Clg_StPt_Sch_EZ!$C$31:$I$54,MATCH(Schedules_8760!$C6184,Clg_StPt_Sch_EZ!$B$31:$B$54,0),MATCH(Schedules_8760!$F6184,Clg_StPt_Sch_EZ!$C$30:$I$30,0)),"F","C")</f>
        <v>25</v>
      </c>
      <c r="L6184" s="34">
        <f>CONVERT(INDEX(DHW_StPt_Sch_EZ!$C$4:$I$27,MATCH(Schedules_8760!$C6184,DHW_StPt_Sch_EZ!$B$4:$B$27,0),MATCH(Schedules_8760!$F6184,DHW_StPt_Sch_EZ!$C$3:$I$3,0)),"F","C")</f>
        <v>53.333333333333329</v>
      </c>
      <c r="M6184" s="34">
        <f>CONVERT(INDEX(DHW_StPt_Sch_EZ!$C$31:$I$54,MATCH(Schedules_8760!$C6184,DHW_StPt_Sch_EZ!$B$31:$B$54,0),MATCH(Schedules_8760!$F6184,DHW_StPt_Sch_EZ!$C$30:$I$30,0)),"F","C")</f>
        <v>53.333333333333329</v>
      </c>
      <c r="N6184" s="12"/>
      <c r="O6184" s="12"/>
      <c r="P6184" s="12"/>
    </row>
    <row r="6185" spans="1:16" x14ac:dyDescent="0.25">
      <c r="A6185" s="35">
        <v>6184</v>
      </c>
      <c r="B6185" s="89">
        <v>258.625</v>
      </c>
      <c r="C6185" s="35">
        <f t="shared" si="480"/>
        <v>16</v>
      </c>
      <c r="D6185" s="35">
        <f t="shared" si="483"/>
        <v>258</v>
      </c>
      <c r="E6185" s="35">
        <f t="shared" si="484"/>
        <v>6</v>
      </c>
      <c r="F6185" s="35" t="str">
        <f t="shared" si="481"/>
        <v>Friday</v>
      </c>
      <c r="G6185" s="35">
        <f t="shared" si="482"/>
        <v>9</v>
      </c>
      <c r="H6185" s="34">
        <f>CONVERT(INDEX(Htg_StPt_Sch_EZ!$C$4:$I$27,MATCH(Schedules_8760!$C6185,Htg_StPt_Sch_EZ!$B$4:$B$27,0),MATCH(Schedules_8760!$F6185,Htg_StPt_Sch_EZ!$C$3:$I$3,0)),"F","C")</f>
        <v>20.555555555555554</v>
      </c>
      <c r="I6185" s="34">
        <f>CONVERT(INDEX(Htg_StPt_Sch_EZ!$C$31:$I$54,MATCH(Schedules_8760!$C6185,Htg_StPt_Sch_EZ!$B$31:$B$54,0),MATCH(Schedules_8760!$F6185,Htg_StPt_Sch_EZ!$C$30:$I$30,0)),"F","C")</f>
        <v>21.111111111111111</v>
      </c>
      <c r="J6185" s="34">
        <f>CONVERT(INDEX(Clg_StPt_Sch_EZ!$C$4:$I$27,MATCH(Schedules_8760!$C6185,Clg_StPt_Sch_EZ!$B$4:$B$27,0),MATCH(Schedules_8760!$F6185,Clg_StPt_Sch_EZ!$C$3:$I$3,0)),"F","C")</f>
        <v>25.555555555555554</v>
      </c>
      <c r="K6185" s="34">
        <f>CONVERT(INDEX(Clg_StPt_Sch_EZ!$C$31:$I$54,MATCH(Schedules_8760!$C6185,Clg_StPt_Sch_EZ!$B$31:$B$54,0),MATCH(Schedules_8760!$F6185,Clg_StPt_Sch_EZ!$C$30:$I$30,0)),"F","C")</f>
        <v>25</v>
      </c>
      <c r="L6185" s="34">
        <f>CONVERT(INDEX(DHW_StPt_Sch_EZ!$C$4:$I$27,MATCH(Schedules_8760!$C6185,DHW_StPt_Sch_EZ!$B$4:$B$27,0),MATCH(Schedules_8760!$F6185,DHW_StPt_Sch_EZ!$C$3:$I$3,0)),"F","C")</f>
        <v>53.333333333333329</v>
      </c>
      <c r="M6185" s="34">
        <f>CONVERT(INDEX(DHW_StPt_Sch_EZ!$C$31:$I$54,MATCH(Schedules_8760!$C6185,DHW_StPt_Sch_EZ!$B$31:$B$54,0),MATCH(Schedules_8760!$F6185,DHW_StPt_Sch_EZ!$C$30:$I$30,0)),"F","C")</f>
        <v>53.333333333333329</v>
      </c>
      <c r="N6185" s="12"/>
      <c r="O6185" s="12"/>
      <c r="P6185" s="12"/>
    </row>
    <row r="6186" spans="1:16" x14ac:dyDescent="0.25">
      <c r="A6186" s="35">
        <v>6185</v>
      </c>
      <c r="B6186" s="89">
        <v>258.66666666666669</v>
      </c>
      <c r="C6186" s="35">
        <f t="shared" si="480"/>
        <v>17</v>
      </c>
      <c r="D6186" s="35">
        <f t="shared" si="483"/>
        <v>258</v>
      </c>
      <c r="E6186" s="35">
        <f t="shared" si="484"/>
        <v>6</v>
      </c>
      <c r="F6186" s="35" t="str">
        <f t="shared" si="481"/>
        <v>Friday</v>
      </c>
      <c r="G6186" s="35">
        <f t="shared" si="482"/>
        <v>9</v>
      </c>
      <c r="H6186" s="34">
        <f>CONVERT(INDEX(Htg_StPt_Sch_EZ!$C$4:$I$27,MATCH(Schedules_8760!$C6186,Htg_StPt_Sch_EZ!$B$4:$B$27,0),MATCH(Schedules_8760!$F6186,Htg_StPt_Sch_EZ!$C$3:$I$3,0)),"F","C")</f>
        <v>20.555555555555554</v>
      </c>
      <c r="I6186" s="34">
        <f>CONVERT(INDEX(Htg_StPt_Sch_EZ!$C$31:$I$54,MATCH(Schedules_8760!$C6186,Htg_StPt_Sch_EZ!$B$31:$B$54,0),MATCH(Schedules_8760!$F6186,Htg_StPt_Sch_EZ!$C$30:$I$30,0)),"F","C")</f>
        <v>17.777777777777779</v>
      </c>
      <c r="J6186" s="34">
        <f>CONVERT(INDEX(Clg_StPt_Sch_EZ!$C$4:$I$27,MATCH(Schedules_8760!$C6186,Clg_StPt_Sch_EZ!$B$4:$B$27,0),MATCH(Schedules_8760!$F6186,Clg_StPt_Sch_EZ!$C$3:$I$3,0)),"F","C")</f>
        <v>25.555555555555554</v>
      </c>
      <c r="K6186" s="34">
        <f>CONVERT(INDEX(Clg_StPt_Sch_EZ!$C$31:$I$54,MATCH(Schedules_8760!$C6186,Clg_StPt_Sch_EZ!$B$31:$B$54,0),MATCH(Schedules_8760!$F6186,Clg_StPt_Sch_EZ!$C$30:$I$30,0)),"F","C")</f>
        <v>25</v>
      </c>
      <c r="L6186" s="34">
        <f>CONVERT(INDEX(DHW_StPt_Sch_EZ!$C$4:$I$27,MATCH(Schedules_8760!$C6186,DHW_StPt_Sch_EZ!$B$4:$B$27,0),MATCH(Schedules_8760!$F6186,DHW_StPt_Sch_EZ!$C$3:$I$3,0)),"F","C")</f>
        <v>53.333333333333329</v>
      </c>
      <c r="M6186" s="34">
        <f>CONVERT(INDEX(DHW_StPt_Sch_EZ!$C$31:$I$54,MATCH(Schedules_8760!$C6186,DHW_StPt_Sch_EZ!$B$31:$B$54,0),MATCH(Schedules_8760!$F6186,DHW_StPt_Sch_EZ!$C$30:$I$30,0)),"F","C")</f>
        <v>53.333333333333329</v>
      </c>
      <c r="N6186" s="12"/>
      <c r="O6186" s="12"/>
      <c r="P6186" s="12"/>
    </row>
    <row r="6187" spans="1:16" x14ac:dyDescent="0.25">
      <c r="A6187" s="35">
        <v>6186</v>
      </c>
      <c r="B6187" s="89">
        <v>258.70833333333331</v>
      </c>
      <c r="C6187" s="35">
        <f t="shared" si="480"/>
        <v>18</v>
      </c>
      <c r="D6187" s="35">
        <f t="shared" si="483"/>
        <v>258</v>
      </c>
      <c r="E6187" s="35">
        <f t="shared" si="484"/>
        <v>6</v>
      </c>
      <c r="F6187" s="35" t="str">
        <f t="shared" si="481"/>
        <v>Friday</v>
      </c>
      <c r="G6187" s="35">
        <f t="shared" si="482"/>
        <v>9</v>
      </c>
      <c r="H6187" s="34">
        <f>CONVERT(INDEX(Htg_StPt_Sch_EZ!$C$4:$I$27,MATCH(Schedules_8760!$C6187,Htg_StPt_Sch_EZ!$B$4:$B$27,0),MATCH(Schedules_8760!$F6187,Htg_StPt_Sch_EZ!$C$3:$I$3,0)),"F","C")</f>
        <v>20.555555555555554</v>
      </c>
      <c r="I6187" s="34">
        <f>CONVERT(INDEX(Htg_StPt_Sch_EZ!$C$31:$I$54,MATCH(Schedules_8760!$C6187,Htg_StPt_Sch_EZ!$B$31:$B$54,0),MATCH(Schedules_8760!$F6187,Htg_StPt_Sch_EZ!$C$30:$I$30,0)),"F","C")</f>
        <v>17.777777777777779</v>
      </c>
      <c r="J6187" s="34">
        <f>CONVERT(INDEX(Clg_StPt_Sch_EZ!$C$4:$I$27,MATCH(Schedules_8760!$C6187,Clg_StPt_Sch_EZ!$B$4:$B$27,0),MATCH(Schedules_8760!$F6187,Clg_StPt_Sch_EZ!$C$3:$I$3,0)),"F","C")</f>
        <v>25.555555555555554</v>
      </c>
      <c r="K6187" s="34">
        <f>CONVERT(INDEX(Clg_StPt_Sch_EZ!$C$31:$I$54,MATCH(Schedules_8760!$C6187,Clg_StPt_Sch_EZ!$B$31:$B$54,0),MATCH(Schedules_8760!$F6187,Clg_StPt_Sch_EZ!$C$30:$I$30,0)),"F","C")</f>
        <v>28.333333333333332</v>
      </c>
      <c r="L6187" s="34">
        <f>CONVERT(INDEX(DHW_StPt_Sch_EZ!$C$4:$I$27,MATCH(Schedules_8760!$C6187,DHW_StPt_Sch_EZ!$B$4:$B$27,0),MATCH(Schedules_8760!$F6187,DHW_StPt_Sch_EZ!$C$3:$I$3,0)),"F","C")</f>
        <v>53.333333333333329</v>
      </c>
      <c r="M6187" s="34">
        <f>CONVERT(INDEX(DHW_StPt_Sch_EZ!$C$31:$I$54,MATCH(Schedules_8760!$C6187,DHW_StPt_Sch_EZ!$B$31:$B$54,0),MATCH(Schedules_8760!$F6187,DHW_StPt_Sch_EZ!$C$30:$I$30,0)),"F","C")</f>
        <v>53.333333333333329</v>
      </c>
      <c r="N6187" s="12"/>
      <c r="O6187" s="12"/>
      <c r="P6187" s="12"/>
    </row>
    <row r="6188" spans="1:16" x14ac:dyDescent="0.25">
      <c r="A6188" s="35">
        <v>6187</v>
      </c>
      <c r="B6188" s="89">
        <v>258.75</v>
      </c>
      <c r="C6188" s="35">
        <f t="shared" si="480"/>
        <v>19</v>
      </c>
      <c r="D6188" s="35">
        <f t="shared" si="483"/>
        <v>258</v>
      </c>
      <c r="E6188" s="35">
        <f t="shared" si="484"/>
        <v>6</v>
      </c>
      <c r="F6188" s="35" t="str">
        <f t="shared" si="481"/>
        <v>Friday</v>
      </c>
      <c r="G6188" s="35">
        <f t="shared" si="482"/>
        <v>9</v>
      </c>
      <c r="H6188" s="34">
        <f>CONVERT(INDEX(Htg_StPt_Sch_EZ!$C$4:$I$27,MATCH(Schedules_8760!$C6188,Htg_StPt_Sch_EZ!$B$4:$B$27,0),MATCH(Schedules_8760!$F6188,Htg_StPt_Sch_EZ!$C$3:$I$3,0)),"F","C")</f>
        <v>20.555555555555554</v>
      </c>
      <c r="I6188" s="34">
        <f>CONVERT(INDEX(Htg_StPt_Sch_EZ!$C$31:$I$54,MATCH(Schedules_8760!$C6188,Htg_StPt_Sch_EZ!$B$31:$B$54,0),MATCH(Schedules_8760!$F6188,Htg_StPt_Sch_EZ!$C$30:$I$30,0)),"F","C")</f>
        <v>18.333333333333332</v>
      </c>
      <c r="J6188" s="34">
        <f>CONVERT(INDEX(Clg_StPt_Sch_EZ!$C$4:$I$27,MATCH(Schedules_8760!$C6188,Clg_StPt_Sch_EZ!$B$4:$B$27,0),MATCH(Schedules_8760!$F6188,Clg_StPt_Sch_EZ!$C$3:$I$3,0)),"F","C")</f>
        <v>25.555555555555554</v>
      </c>
      <c r="K6188" s="34">
        <f>CONVERT(INDEX(Clg_StPt_Sch_EZ!$C$31:$I$54,MATCH(Schedules_8760!$C6188,Clg_StPt_Sch_EZ!$B$31:$B$54,0),MATCH(Schedules_8760!$F6188,Clg_StPt_Sch_EZ!$C$30:$I$30,0)),"F","C")</f>
        <v>28.333333333333332</v>
      </c>
      <c r="L6188" s="34">
        <f>CONVERT(INDEX(DHW_StPt_Sch_EZ!$C$4:$I$27,MATCH(Schedules_8760!$C6188,DHW_StPt_Sch_EZ!$B$4:$B$27,0),MATCH(Schedules_8760!$F6188,DHW_StPt_Sch_EZ!$C$3:$I$3,0)),"F","C")</f>
        <v>53.333333333333329</v>
      </c>
      <c r="M6188" s="34">
        <f>CONVERT(INDEX(DHW_StPt_Sch_EZ!$C$31:$I$54,MATCH(Schedules_8760!$C6188,DHW_StPt_Sch_EZ!$B$31:$B$54,0),MATCH(Schedules_8760!$F6188,DHW_StPt_Sch_EZ!$C$30:$I$30,0)),"F","C")</f>
        <v>53.333333333333329</v>
      </c>
      <c r="N6188" s="12"/>
      <c r="O6188" s="12"/>
      <c r="P6188" s="12"/>
    </row>
    <row r="6189" spans="1:16" x14ac:dyDescent="0.25">
      <c r="A6189" s="35">
        <v>6188</v>
      </c>
      <c r="B6189" s="89">
        <v>258.79166666666669</v>
      </c>
      <c r="C6189" s="35">
        <f t="shared" si="480"/>
        <v>20</v>
      </c>
      <c r="D6189" s="35">
        <f t="shared" si="483"/>
        <v>258</v>
      </c>
      <c r="E6189" s="35">
        <f t="shared" si="484"/>
        <v>6</v>
      </c>
      <c r="F6189" s="35" t="str">
        <f t="shared" si="481"/>
        <v>Friday</v>
      </c>
      <c r="G6189" s="35">
        <f t="shared" si="482"/>
        <v>9</v>
      </c>
      <c r="H6189" s="34">
        <f>CONVERT(INDEX(Htg_StPt_Sch_EZ!$C$4:$I$27,MATCH(Schedules_8760!$C6189,Htg_StPt_Sch_EZ!$B$4:$B$27,0),MATCH(Schedules_8760!$F6189,Htg_StPt_Sch_EZ!$C$3:$I$3,0)),"F","C")</f>
        <v>20.555555555555554</v>
      </c>
      <c r="I6189" s="34">
        <f>CONVERT(INDEX(Htg_StPt_Sch_EZ!$C$31:$I$54,MATCH(Schedules_8760!$C6189,Htg_StPt_Sch_EZ!$B$31:$B$54,0),MATCH(Schedules_8760!$F6189,Htg_StPt_Sch_EZ!$C$30:$I$30,0)),"F","C")</f>
        <v>18.888888888888889</v>
      </c>
      <c r="J6189" s="34">
        <f>CONVERT(INDEX(Clg_StPt_Sch_EZ!$C$4:$I$27,MATCH(Schedules_8760!$C6189,Clg_StPt_Sch_EZ!$B$4:$B$27,0),MATCH(Schedules_8760!$F6189,Clg_StPt_Sch_EZ!$C$3:$I$3,0)),"F","C")</f>
        <v>25.555555555555554</v>
      </c>
      <c r="K6189" s="34">
        <f>CONVERT(INDEX(Clg_StPt_Sch_EZ!$C$31:$I$54,MATCH(Schedules_8760!$C6189,Clg_StPt_Sch_EZ!$B$31:$B$54,0),MATCH(Schedules_8760!$F6189,Clg_StPt_Sch_EZ!$C$30:$I$30,0)),"F","C")</f>
        <v>28.333333333333332</v>
      </c>
      <c r="L6189" s="34">
        <f>CONVERT(INDEX(DHW_StPt_Sch_EZ!$C$4:$I$27,MATCH(Schedules_8760!$C6189,DHW_StPt_Sch_EZ!$B$4:$B$27,0),MATCH(Schedules_8760!$F6189,DHW_StPt_Sch_EZ!$C$3:$I$3,0)),"F","C")</f>
        <v>53.333333333333329</v>
      </c>
      <c r="M6189" s="34">
        <f>CONVERT(INDEX(DHW_StPt_Sch_EZ!$C$31:$I$54,MATCH(Schedules_8760!$C6189,DHW_StPt_Sch_EZ!$B$31:$B$54,0),MATCH(Schedules_8760!$F6189,DHW_StPt_Sch_EZ!$C$30:$I$30,0)),"F","C")</f>
        <v>53.333333333333329</v>
      </c>
      <c r="N6189" s="12"/>
      <c r="O6189" s="12"/>
      <c r="P6189" s="12"/>
    </row>
    <row r="6190" spans="1:16" x14ac:dyDescent="0.25">
      <c r="A6190" s="35">
        <v>6189</v>
      </c>
      <c r="B6190" s="89">
        <v>258.83333333333331</v>
      </c>
      <c r="C6190" s="35">
        <f t="shared" si="480"/>
        <v>21</v>
      </c>
      <c r="D6190" s="35">
        <f t="shared" si="483"/>
        <v>258</v>
      </c>
      <c r="E6190" s="35">
        <f t="shared" si="484"/>
        <v>6</v>
      </c>
      <c r="F6190" s="35" t="str">
        <f t="shared" si="481"/>
        <v>Friday</v>
      </c>
      <c r="G6190" s="35">
        <f t="shared" si="482"/>
        <v>9</v>
      </c>
      <c r="H6190" s="34">
        <f>CONVERT(INDEX(Htg_StPt_Sch_EZ!$C$4:$I$27,MATCH(Schedules_8760!$C6190,Htg_StPt_Sch_EZ!$B$4:$B$27,0),MATCH(Schedules_8760!$F6190,Htg_StPt_Sch_EZ!$C$3:$I$3,0)),"F","C")</f>
        <v>20.555555555555554</v>
      </c>
      <c r="I6190" s="34">
        <f>CONVERT(INDEX(Htg_StPt_Sch_EZ!$C$31:$I$54,MATCH(Schedules_8760!$C6190,Htg_StPt_Sch_EZ!$B$31:$B$54,0),MATCH(Schedules_8760!$F6190,Htg_StPt_Sch_EZ!$C$30:$I$30,0)),"F","C")</f>
        <v>19.444444444444443</v>
      </c>
      <c r="J6190" s="34">
        <f>CONVERT(INDEX(Clg_StPt_Sch_EZ!$C$4:$I$27,MATCH(Schedules_8760!$C6190,Clg_StPt_Sch_EZ!$B$4:$B$27,0),MATCH(Schedules_8760!$F6190,Clg_StPt_Sch_EZ!$C$3:$I$3,0)),"F","C")</f>
        <v>25.555555555555554</v>
      </c>
      <c r="K6190" s="34">
        <f>CONVERT(INDEX(Clg_StPt_Sch_EZ!$C$31:$I$54,MATCH(Schedules_8760!$C6190,Clg_StPt_Sch_EZ!$B$31:$B$54,0),MATCH(Schedules_8760!$F6190,Clg_StPt_Sch_EZ!$C$30:$I$30,0)),"F","C")</f>
        <v>28.333333333333332</v>
      </c>
      <c r="L6190" s="34">
        <f>CONVERT(INDEX(DHW_StPt_Sch_EZ!$C$4:$I$27,MATCH(Schedules_8760!$C6190,DHW_StPt_Sch_EZ!$B$4:$B$27,0),MATCH(Schedules_8760!$F6190,DHW_StPt_Sch_EZ!$C$3:$I$3,0)),"F","C")</f>
        <v>53.333333333333329</v>
      </c>
      <c r="M6190" s="34">
        <f>CONVERT(INDEX(DHW_StPt_Sch_EZ!$C$31:$I$54,MATCH(Schedules_8760!$C6190,DHW_StPt_Sch_EZ!$B$31:$B$54,0),MATCH(Schedules_8760!$F6190,DHW_StPt_Sch_EZ!$C$30:$I$30,0)),"F","C")</f>
        <v>53.333333333333329</v>
      </c>
      <c r="N6190" s="12"/>
      <c r="O6190" s="12"/>
      <c r="P6190" s="12"/>
    </row>
    <row r="6191" spans="1:16" x14ac:dyDescent="0.25">
      <c r="A6191" s="35">
        <v>6190</v>
      </c>
      <c r="B6191" s="89">
        <v>258.875</v>
      </c>
      <c r="C6191" s="35">
        <f t="shared" si="480"/>
        <v>22</v>
      </c>
      <c r="D6191" s="35">
        <f t="shared" si="483"/>
        <v>258</v>
      </c>
      <c r="E6191" s="35">
        <f t="shared" si="484"/>
        <v>6</v>
      </c>
      <c r="F6191" s="35" t="str">
        <f t="shared" si="481"/>
        <v>Friday</v>
      </c>
      <c r="G6191" s="35">
        <f t="shared" si="482"/>
        <v>9</v>
      </c>
      <c r="H6191" s="34">
        <f>CONVERT(INDEX(Htg_StPt_Sch_EZ!$C$4:$I$27,MATCH(Schedules_8760!$C6191,Htg_StPt_Sch_EZ!$B$4:$B$27,0),MATCH(Schedules_8760!$F6191,Htg_StPt_Sch_EZ!$C$3:$I$3,0)),"F","C")</f>
        <v>20.555555555555554</v>
      </c>
      <c r="I6191" s="34">
        <f>CONVERT(INDEX(Htg_StPt_Sch_EZ!$C$31:$I$54,MATCH(Schedules_8760!$C6191,Htg_StPt_Sch_EZ!$B$31:$B$54,0),MATCH(Schedules_8760!$F6191,Htg_StPt_Sch_EZ!$C$30:$I$30,0)),"F","C")</f>
        <v>19.444444444444443</v>
      </c>
      <c r="J6191" s="34">
        <f>CONVERT(INDEX(Clg_StPt_Sch_EZ!$C$4:$I$27,MATCH(Schedules_8760!$C6191,Clg_StPt_Sch_EZ!$B$4:$B$27,0),MATCH(Schedules_8760!$F6191,Clg_StPt_Sch_EZ!$C$3:$I$3,0)),"F","C")</f>
        <v>25.555555555555554</v>
      </c>
      <c r="K6191" s="34">
        <f>CONVERT(INDEX(Clg_StPt_Sch_EZ!$C$31:$I$54,MATCH(Schedules_8760!$C6191,Clg_StPt_Sch_EZ!$B$31:$B$54,0),MATCH(Schedules_8760!$F6191,Clg_StPt_Sch_EZ!$C$30:$I$30,0)),"F","C")</f>
        <v>28.333333333333332</v>
      </c>
      <c r="L6191" s="34">
        <f>CONVERT(INDEX(DHW_StPt_Sch_EZ!$C$4:$I$27,MATCH(Schedules_8760!$C6191,DHW_StPt_Sch_EZ!$B$4:$B$27,0),MATCH(Schedules_8760!$F6191,DHW_StPt_Sch_EZ!$C$3:$I$3,0)),"F","C")</f>
        <v>53.333333333333329</v>
      </c>
      <c r="M6191" s="34">
        <f>CONVERT(INDEX(DHW_StPt_Sch_EZ!$C$31:$I$54,MATCH(Schedules_8760!$C6191,DHW_StPt_Sch_EZ!$B$31:$B$54,0),MATCH(Schedules_8760!$F6191,DHW_StPt_Sch_EZ!$C$30:$I$30,0)),"F","C")</f>
        <v>53.333333333333329</v>
      </c>
      <c r="N6191" s="12"/>
      <c r="O6191" s="12"/>
      <c r="P6191" s="12"/>
    </row>
    <row r="6192" spans="1:16" x14ac:dyDescent="0.25">
      <c r="A6192" s="35">
        <v>6191</v>
      </c>
      <c r="B6192" s="89">
        <v>258.91666666666669</v>
      </c>
      <c r="C6192" s="35">
        <f t="shared" si="480"/>
        <v>23</v>
      </c>
      <c r="D6192" s="35">
        <f t="shared" si="483"/>
        <v>258</v>
      </c>
      <c r="E6192" s="35">
        <f t="shared" si="484"/>
        <v>6</v>
      </c>
      <c r="F6192" s="35" t="str">
        <f t="shared" si="481"/>
        <v>Friday</v>
      </c>
      <c r="G6192" s="35">
        <f t="shared" si="482"/>
        <v>9</v>
      </c>
      <c r="H6192" s="34">
        <f>CONVERT(INDEX(Htg_StPt_Sch_EZ!$C$4:$I$27,MATCH(Schedules_8760!$C6192,Htg_StPt_Sch_EZ!$B$4:$B$27,0),MATCH(Schedules_8760!$F6192,Htg_StPt_Sch_EZ!$C$3:$I$3,0)),"F","C")</f>
        <v>20.555555555555554</v>
      </c>
      <c r="I6192" s="34">
        <f>CONVERT(INDEX(Htg_StPt_Sch_EZ!$C$31:$I$54,MATCH(Schedules_8760!$C6192,Htg_StPt_Sch_EZ!$B$31:$B$54,0),MATCH(Schedules_8760!$F6192,Htg_StPt_Sch_EZ!$C$30:$I$30,0)),"F","C")</f>
        <v>19.444444444444443</v>
      </c>
      <c r="J6192" s="34">
        <f>CONVERT(INDEX(Clg_StPt_Sch_EZ!$C$4:$I$27,MATCH(Schedules_8760!$C6192,Clg_StPt_Sch_EZ!$B$4:$B$27,0),MATCH(Schedules_8760!$F6192,Clg_StPt_Sch_EZ!$C$3:$I$3,0)),"F","C")</f>
        <v>25.555555555555554</v>
      </c>
      <c r="K6192" s="34">
        <f>CONVERT(INDEX(Clg_StPt_Sch_EZ!$C$31:$I$54,MATCH(Schedules_8760!$C6192,Clg_StPt_Sch_EZ!$B$31:$B$54,0),MATCH(Schedules_8760!$F6192,Clg_StPt_Sch_EZ!$C$30:$I$30,0)),"F","C")</f>
        <v>28.333333333333332</v>
      </c>
      <c r="L6192" s="34">
        <f>CONVERT(INDEX(DHW_StPt_Sch_EZ!$C$4:$I$27,MATCH(Schedules_8760!$C6192,DHW_StPt_Sch_EZ!$B$4:$B$27,0),MATCH(Schedules_8760!$F6192,DHW_StPt_Sch_EZ!$C$3:$I$3,0)),"F","C")</f>
        <v>53.333333333333329</v>
      </c>
      <c r="M6192" s="34">
        <f>CONVERT(INDEX(DHW_StPt_Sch_EZ!$C$31:$I$54,MATCH(Schedules_8760!$C6192,DHW_StPt_Sch_EZ!$B$31:$B$54,0),MATCH(Schedules_8760!$F6192,DHW_StPt_Sch_EZ!$C$30:$I$30,0)),"F","C")</f>
        <v>53.333333333333329</v>
      </c>
      <c r="N6192" s="12"/>
      <c r="O6192" s="12"/>
      <c r="P6192" s="12"/>
    </row>
    <row r="6193" spans="1:16" x14ac:dyDescent="0.25">
      <c r="A6193" s="35">
        <v>6192</v>
      </c>
      <c r="B6193" s="89">
        <v>258.95833333333331</v>
      </c>
      <c r="C6193" s="35">
        <f t="shared" si="480"/>
        <v>24</v>
      </c>
      <c r="D6193" s="35">
        <f t="shared" si="483"/>
        <v>258</v>
      </c>
      <c r="E6193" s="35">
        <f t="shared" si="484"/>
        <v>6</v>
      </c>
      <c r="F6193" s="35" t="str">
        <f t="shared" si="481"/>
        <v>Friday</v>
      </c>
      <c r="G6193" s="35">
        <f t="shared" si="482"/>
        <v>9</v>
      </c>
      <c r="H6193" s="34">
        <f>CONVERT(INDEX(Htg_StPt_Sch_EZ!$C$4:$I$27,MATCH(Schedules_8760!$C6193,Htg_StPt_Sch_EZ!$B$4:$B$27,0),MATCH(Schedules_8760!$F6193,Htg_StPt_Sch_EZ!$C$3:$I$3,0)),"F","C")</f>
        <v>20.555555555555554</v>
      </c>
      <c r="I6193" s="34">
        <f>CONVERT(INDEX(Htg_StPt_Sch_EZ!$C$31:$I$54,MATCH(Schedules_8760!$C6193,Htg_StPt_Sch_EZ!$B$31:$B$54,0),MATCH(Schedules_8760!$F6193,Htg_StPt_Sch_EZ!$C$30:$I$30,0)),"F","C")</f>
        <v>19.444444444444443</v>
      </c>
      <c r="J6193" s="34">
        <f>CONVERT(INDEX(Clg_StPt_Sch_EZ!$C$4:$I$27,MATCH(Schedules_8760!$C6193,Clg_StPt_Sch_EZ!$B$4:$B$27,0),MATCH(Schedules_8760!$F6193,Clg_StPt_Sch_EZ!$C$3:$I$3,0)),"F","C")</f>
        <v>25.555555555555554</v>
      </c>
      <c r="K6193" s="34">
        <f>CONVERT(INDEX(Clg_StPt_Sch_EZ!$C$31:$I$54,MATCH(Schedules_8760!$C6193,Clg_StPt_Sch_EZ!$B$31:$B$54,0),MATCH(Schedules_8760!$F6193,Clg_StPt_Sch_EZ!$C$30:$I$30,0)),"F","C")</f>
        <v>28.333333333333332</v>
      </c>
      <c r="L6193" s="34">
        <f>CONVERT(INDEX(DHW_StPt_Sch_EZ!$C$4:$I$27,MATCH(Schedules_8760!$C6193,DHW_StPt_Sch_EZ!$B$4:$B$27,0),MATCH(Schedules_8760!$F6193,DHW_StPt_Sch_EZ!$C$3:$I$3,0)),"F","C")</f>
        <v>53.333333333333329</v>
      </c>
      <c r="M6193" s="34">
        <f>CONVERT(INDEX(DHW_StPt_Sch_EZ!$C$31:$I$54,MATCH(Schedules_8760!$C6193,DHW_StPt_Sch_EZ!$B$31:$B$54,0),MATCH(Schedules_8760!$F6193,DHW_StPt_Sch_EZ!$C$30:$I$30,0)),"F","C")</f>
        <v>53.333333333333329</v>
      </c>
      <c r="N6193" s="12"/>
      <c r="O6193" s="12"/>
      <c r="P6193" s="12"/>
    </row>
    <row r="6194" spans="1:16" x14ac:dyDescent="0.25">
      <c r="A6194" s="35">
        <v>6193</v>
      </c>
      <c r="B6194" s="89">
        <v>259</v>
      </c>
      <c r="C6194" s="35">
        <f t="shared" si="480"/>
        <v>1</v>
      </c>
      <c r="D6194" s="35">
        <f t="shared" si="483"/>
        <v>259</v>
      </c>
      <c r="E6194" s="35">
        <f t="shared" si="484"/>
        <v>7</v>
      </c>
      <c r="F6194" s="35" t="str">
        <f t="shared" si="481"/>
        <v>Saturday</v>
      </c>
      <c r="G6194" s="35">
        <f t="shared" si="482"/>
        <v>9</v>
      </c>
      <c r="H6194" s="34">
        <f>CONVERT(INDEX(Htg_StPt_Sch_EZ!$C$4:$I$27,MATCH(Schedules_8760!$C6194,Htg_StPt_Sch_EZ!$B$4:$B$27,0),MATCH(Schedules_8760!$F6194,Htg_StPt_Sch_EZ!$C$3:$I$3,0)),"F","C")</f>
        <v>20.555555555555554</v>
      </c>
      <c r="I6194" s="34">
        <f>CONVERT(INDEX(Htg_StPt_Sch_EZ!$C$31:$I$54,MATCH(Schedules_8760!$C6194,Htg_StPt_Sch_EZ!$B$31:$B$54,0),MATCH(Schedules_8760!$F6194,Htg_StPt_Sch_EZ!$C$30:$I$30,0)),"F","C")</f>
        <v>19.444444444444443</v>
      </c>
      <c r="J6194" s="34">
        <f>CONVERT(INDEX(Clg_StPt_Sch_EZ!$C$4:$I$27,MATCH(Schedules_8760!$C6194,Clg_StPt_Sch_EZ!$B$4:$B$27,0),MATCH(Schedules_8760!$F6194,Clg_StPt_Sch_EZ!$C$3:$I$3,0)),"F","C")</f>
        <v>25.555555555555554</v>
      </c>
      <c r="K6194" s="34">
        <f>CONVERT(INDEX(Clg_StPt_Sch_EZ!$C$31:$I$54,MATCH(Schedules_8760!$C6194,Clg_StPt_Sch_EZ!$B$31:$B$54,0),MATCH(Schedules_8760!$F6194,Clg_StPt_Sch_EZ!$C$30:$I$30,0)),"F","C")</f>
        <v>28.333333333333332</v>
      </c>
      <c r="L6194" s="34">
        <f>CONVERT(INDEX(DHW_StPt_Sch_EZ!$C$4:$I$27,MATCH(Schedules_8760!$C6194,DHW_StPt_Sch_EZ!$B$4:$B$27,0),MATCH(Schedules_8760!$F6194,DHW_StPt_Sch_EZ!$C$3:$I$3,0)),"F","C")</f>
        <v>53.333333333333329</v>
      </c>
      <c r="M6194" s="34">
        <f>CONVERT(INDEX(DHW_StPt_Sch_EZ!$C$31:$I$54,MATCH(Schedules_8760!$C6194,DHW_StPt_Sch_EZ!$B$31:$B$54,0),MATCH(Schedules_8760!$F6194,DHW_StPt_Sch_EZ!$C$30:$I$30,0)),"F","C")</f>
        <v>53.333333333333329</v>
      </c>
      <c r="N6194" s="12"/>
      <c r="O6194" s="12"/>
      <c r="P6194" s="12"/>
    </row>
    <row r="6195" spans="1:16" x14ac:dyDescent="0.25">
      <c r="A6195" s="35">
        <v>6194</v>
      </c>
      <c r="B6195" s="89">
        <v>259.04166666666669</v>
      </c>
      <c r="C6195" s="35">
        <f t="shared" si="480"/>
        <v>2</v>
      </c>
      <c r="D6195" s="35">
        <f t="shared" si="483"/>
        <v>259</v>
      </c>
      <c r="E6195" s="35">
        <f t="shared" si="484"/>
        <v>7</v>
      </c>
      <c r="F6195" s="35" t="str">
        <f t="shared" si="481"/>
        <v>Saturday</v>
      </c>
      <c r="G6195" s="35">
        <f t="shared" si="482"/>
        <v>9</v>
      </c>
      <c r="H6195" s="34">
        <f>CONVERT(INDEX(Htg_StPt_Sch_EZ!$C$4:$I$27,MATCH(Schedules_8760!$C6195,Htg_StPt_Sch_EZ!$B$4:$B$27,0),MATCH(Schedules_8760!$F6195,Htg_StPt_Sch_EZ!$C$3:$I$3,0)),"F","C")</f>
        <v>20.555555555555554</v>
      </c>
      <c r="I6195" s="34">
        <f>CONVERT(INDEX(Htg_StPt_Sch_EZ!$C$31:$I$54,MATCH(Schedules_8760!$C6195,Htg_StPt_Sch_EZ!$B$31:$B$54,0),MATCH(Schedules_8760!$F6195,Htg_StPt_Sch_EZ!$C$30:$I$30,0)),"F","C")</f>
        <v>19.444444444444443</v>
      </c>
      <c r="J6195" s="34">
        <f>CONVERT(INDEX(Clg_StPt_Sch_EZ!$C$4:$I$27,MATCH(Schedules_8760!$C6195,Clg_StPt_Sch_EZ!$B$4:$B$27,0),MATCH(Schedules_8760!$F6195,Clg_StPt_Sch_EZ!$C$3:$I$3,0)),"F","C")</f>
        <v>25.555555555555554</v>
      </c>
      <c r="K6195" s="34">
        <f>CONVERT(INDEX(Clg_StPt_Sch_EZ!$C$31:$I$54,MATCH(Schedules_8760!$C6195,Clg_StPt_Sch_EZ!$B$31:$B$54,0),MATCH(Schedules_8760!$F6195,Clg_StPt_Sch_EZ!$C$30:$I$30,0)),"F","C")</f>
        <v>28.333333333333332</v>
      </c>
      <c r="L6195" s="34">
        <f>CONVERT(INDEX(DHW_StPt_Sch_EZ!$C$4:$I$27,MATCH(Schedules_8760!$C6195,DHW_StPt_Sch_EZ!$B$4:$B$27,0),MATCH(Schedules_8760!$F6195,DHW_StPt_Sch_EZ!$C$3:$I$3,0)),"F","C")</f>
        <v>53.333333333333329</v>
      </c>
      <c r="M6195" s="34">
        <f>CONVERT(INDEX(DHW_StPt_Sch_EZ!$C$31:$I$54,MATCH(Schedules_8760!$C6195,DHW_StPt_Sch_EZ!$B$31:$B$54,0),MATCH(Schedules_8760!$F6195,DHW_StPt_Sch_EZ!$C$30:$I$30,0)),"F","C")</f>
        <v>53.333333333333329</v>
      </c>
      <c r="N6195" s="12"/>
      <c r="O6195" s="12"/>
      <c r="P6195" s="12"/>
    </row>
    <row r="6196" spans="1:16" x14ac:dyDescent="0.25">
      <c r="A6196" s="35">
        <v>6195</v>
      </c>
      <c r="B6196" s="89">
        <v>259.08333333333331</v>
      </c>
      <c r="C6196" s="35">
        <f t="shared" si="480"/>
        <v>3</v>
      </c>
      <c r="D6196" s="35">
        <f t="shared" si="483"/>
        <v>259</v>
      </c>
      <c r="E6196" s="35">
        <f t="shared" si="484"/>
        <v>7</v>
      </c>
      <c r="F6196" s="35" t="str">
        <f t="shared" si="481"/>
        <v>Saturday</v>
      </c>
      <c r="G6196" s="35">
        <f t="shared" si="482"/>
        <v>9</v>
      </c>
      <c r="H6196" s="34">
        <f>CONVERT(INDEX(Htg_StPt_Sch_EZ!$C$4:$I$27,MATCH(Schedules_8760!$C6196,Htg_StPt_Sch_EZ!$B$4:$B$27,0),MATCH(Schedules_8760!$F6196,Htg_StPt_Sch_EZ!$C$3:$I$3,0)),"F","C")</f>
        <v>20.555555555555554</v>
      </c>
      <c r="I6196" s="34">
        <f>CONVERT(INDEX(Htg_StPt_Sch_EZ!$C$31:$I$54,MATCH(Schedules_8760!$C6196,Htg_StPt_Sch_EZ!$B$31:$B$54,0),MATCH(Schedules_8760!$F6196,Htg_StPt_Sch_EZ!$C$30:$I$30,0)),"F","C")</f>
        <v>19.444444444444443</v>
      </c>
      <c r="J6196" s="34">
        <f>CONVERT(INDEX(Clg_StPt_Sch_EZ!$C$4:$I$27,MATCH(Schedules_8760!$C6196,Clg_StPt_Sch_EZ!$B$4:$B$27,0),MATCH(Schedules_8760!$F6196,Clg_StPt_Sch_EZ!$C$3:$I$3,0)),"F","C")</f>
        <v>25.555555555555554</v>
      </c>
      <c r="K6196" s="34">
        <f>CONVERT(INDEX(Clg_StPt_Sch_EZ!$C$31:$I$54,MATCH(Schedules_8760!$C6196,Clg_StPt_Sch_EZ!$B$31:$B$54,0),MATCH(Schedules_8760!$F6196,Clg_StPt_Sch_EZ!$C$30:$I$30,0)),"F","C")</f>
        <v>28.333333333333332</v>
      </c>
      <c r="L6196" s="34">
        <f>CONVERT(INDEX(DHW_StPt_Sch_EZ!$C$4:$I$27,MATCH(Schedules_8760!$C6196,DHW_StPt_Sch_EZ!$B$4:$B$27,0),MATCH(Schedules_8760!$F6196,DHW_StPt_Sch_EZ!$C$3:$I$3,0)),"F","C")</f>
        <v>53.333333333333329</v>
      </c>
      <c r="M6196" s="34">
        <f>CONVERT(INDEX(DHW_StPt_Sch_EZ!$C$31:$I$54,MATCH(Schedules_8760!$C6196,DHW_StPt_Sch_EZ!$B$31:$B$54,0),MATCH(Schedules_8760!$F6196,DHW_StPt_Sch_EZ!$C$30:$I$30,0)),"F","C")</f>
        <v>53.333333333333329</v>
      </c>
      <c r="N6196" s="12"/>
      <c r="O6196" s="12"/>
      <c r="P6196" s="12"/>
    </row>
    <row r="6197" spans="1:16" x14ac:dyDescent="0.25">
      <c r="A6197" s="35">
        <v>6196</v>
      </c>
      <c r="B6197" s="89">
        <v>259.125</v>
      </c>
      <c r="C6197" s="35">
        <f t="shared" si="480"/>
        <v>4</v>
      </c>
      <c r="D6197" s="35">
        <f t="shared" si="483"/>
        <v>259</v>
      </c>
      <c r="E6197" s="35">
        <f t="shared" si="484"/>
        <v>7</v>
      </c>
      <c r="F6197" s="35" t="str">
        <f t="shared" si="481"/>
        <v>Saturday</v>
      </c>
      <c r="G6197" s="35">
        <f t="shared" si="482"/>
        <v>9</v>
      </c>
      <c r="H6197" s="34">
        <f>CONVERT(INDEX(Htg_StPt_Sch_EZ!$C$4:$I$27,MATCH(Schedules_8760!$C6197,Htg_StPt_Sch_EZ!$B$4:$B$27,0),MATCH(Schedules_8760!$F6197,Htg_StPt_Sch_EZ!$C$3:$I$3,0)),"F","C")</f>
        <v>20.555555555555554</v>
      </c>
      <c r="I6197" s="34">
        <f>CONVERT(INDEX(Htg_StPt_Sch_EZ!$C$31:$I$54,MATCH(Schedules_8760!$C6197,Htg_StPt_Sch_EZ!$B$31:$B$54,0),MATCH(Schedules_8760!$F6197,Htg_StPt_Sch_EZ!$C$30:$I$30,0)),"F","C")</f>
        <v>19.444444444444443</v>
      </c>
      <c r="J6197" s="34">
        <f>CONVERT(INDEX(Clg_StPt_Sch_EZ!$C$4:$I$27,MATCH(Schedules_8760!$C6197,Clg_StPt_Sch_EZ!$B$4:$B$27,0),MATCH(Schedules_8760!$F6197,Clg_StPt_Sch_EZ!$C$3:$I$3,0)),"F","C")</f>
        <v>25.555555555555554</v>
      </c>
      <c r="K6197" s="34">
        <f>CONVERT(INDEX(Clg_StPt_Sch_EZ!$C$31:$I$54,MATCH(Schedules_8760!$C6197,Clg_StPt_Sch_EZ!$B$31:$B$54,0),MATCH(Schedules_8760!$F6197,Clg_StPt_Sch_EZ!$C$30:$I$30,0)),"F","C")</f>
        <v>28.333333333333332</v>
      </c>
      <c r="L6197" s="34">
        <f>CONVERT(INDEX(DHW_StPt_Sch_EZ!$C$4:$I$27,MATCH(Schedules_8760!$C6197,DHW_StPt_Sch_EZ!$B$4:$B$27,0),MATCH(Schedules_8760!$F6197,DHW_StPt_Sch_EZ!$C$3:$I$3,0)),"F","C")</f>
        <v>53.333333333333329</v>
      </c>
      <c r="M6197" s="34">
        <f>CONVERT(INDEX(DHW_StPt_Sch_EZ!$C$31:$I$54,MATCH(Schedules_8760!$C6197,DHW_StPt_Sch_EZ!$B$31:$B$54,0),MATCH(Schedules_8760!$F6197,DHW_StPt_Sch_EZ!$C$30:$I$30,0)),"F","C")</f>
        <v>53.333333333333329</v>
      </c>
      <c r="N6197" s="12"/>
      <c r="O6197" s="12"/>
      <c r="P6197" s="12"/>
    </row>
    <row r="6198" spans="1:16" x14ac:dyDescent="0.25">
      <c r="A6198" s="35">
        <v>6197</v>
      </c>
      <c r="B6198" s="89">
        <v>259.16666666666669</v>
      </c>
      <c r="C6198" s="35">
        <f t="shared" si="480"/>
        <v>5</v>
      </c>
      <c r="D6198" s="35">
        <f t="shared" si="483"/>
        <v>259</v>
      </c>
      <c r="E6198" s="35">
        <f t="shared" si="484"/>
        <v>7</v>
      </c>
      <c r="F6198" s="35" t="str">
        <f t="shared" si="481"/>
        <v>Saturday</v>
      </c>
      <c r="G6198" s="35">
        <f t="shared" si="482"/>
        <v>9</v>
      </c>
      <c r="H6198" s="34">
        <f>CONVERT(INDEX(Htg_StPt_Sch_EZ!$C$4:$I$27,MATCH(Schedules_8760!$C6198,Htg_StPt_Sch_EZ!$B$4:$B$27,0),MATCH(Schedules_8760!$F6198,Htg_StPt_Sch_EZ!$C$3:$I$3,0)),"F","C")</f>
        <v>20.555555555555554</v>
      </c>
      <c r="I6198" s="34">
        <f>CONVERT(INDEX(Htg_StPt_Sch_EZ!$C$31:$I$54,MATCH(Schedules_8760!$C6198,Htg_StPt_Sch_EZ!$B$31:$B$54,0),MATCH(Schedules_8760!$F6198,Htg_StPt_Sch_EZ!$C$30:$I$30,0)),"F","C")</f>
        <v>19.444444444444443</v>
      </c>
      <c r="J6198" s="34">
        <f>CONVERT(INDEX(Clg_StPt_Sch_EZ!$C$4:$I$27,MATCH(Schedules_8760!$C6198,Clg_StPt_Sch_EZ!$B$4:$B$27,0),MATCH(Schedules_8760!$F6198,Clg_StPt_Sch_EZ!$C$3:$I$3,0)),"F","C")</f>
        <v>25.555555555555554</v>
      </c>
      <c r="K6198" s="34">
        <f>CONVERT(INDEX(Clg_StPt_Sch_EZ!$C$31:$I$54,MATCH(Schedules_8760!$C6198,Clg_StPt_Sch_EZ!$B$31:$B$54,0),MATCH(Schedules_8760!$F6198,Clg_StPt_Sch_EZ!$C$30:$I$30,0)),"F","C")</f>
        <v>28.333333333333332</v>
      </c>
      <c r="L6198" s="34">
        <f>CONVERT(INDEX(DHW_StPt_Sch_EZ!$C$4:$I$27,MATCH(Schedules_8760!$C6198,DHW_StPt_Sch_EZ!$B$4:$B$27,0),MATCH(Schedules_8760!$F6198,DHW_StPt_Sch_EZ!$C$3:$I$3,0)),"F","C")</f>
        <v>53.333333333333329</v>
      </c>
      <c r="M6198" s="34">
        <f>CONVERT(INDEX(DHW_StPt_Sch_EZ!$C$31:$I$54,MATCH(Schedules_8760!$C6198,DHW_StPt_Sch_EZ!$B$31:$B$54,0),MATCH(Schedules_8760!$F6198,DHW_StPt_Sch_EZ!$C$30:$I$30,0)),"F","C")</f>
        <v>53.333333333333329</v>
      </c>
      <c r="N6198" s="12"/>
      <c r="O6198" s="12"/>
      <c r="P6198" s="12"/>
    </row>
    <row r="6199" spans="1:16" x14ac:dyDescent="0.25">
      <c r="A6199" s="35">
        <v>6198</v>
      </c>
      <c r="B6199" s="89">
        <v>259.20833333333331</v>
      </c>
      <c r="C6199" s="35">
        <f t="shared" si="480"/>
        <v>6</v>
      </c>
      <c r="D6199" s="35">
        <f t="shared" si="483"/>
        <v>259</v>
      </c>
      <c r="E6199" s="35">
        <f t="shared" si="484"/>
        <v>7</v>
      </c>
      <c r="F6199" s="35" t="str">
        <f t="shared" si="481"/>
        <v>Saturday</v>
      </c>
      <c r="G6199" s="35">
        <f t="shared" si="482"/>
        <v>9</v>
      </c>
      <c r="H6199" s="34">
        <f>CONVERT(INDEX(Htg_StPt_Sch_EZ!$C$4:$I$27,MATCH(Schedules_8760!$C6199,Htg_StPt_Sch_EZ!$B$4:$B$27,0),MATCH(Schedules_8760!$F6199,Htg_StPt_Sch_EZ!$C$3:$I$3,0)),"F","C")</f>
        <v>20.555555555555554</v>
      </c>
      <c r="I6199" s="34">
        <f>CONVERT(INDEX(Htg_StPt_Sch_EZ!$C$31:$I$54,MATCH(Schedules_8760!$C6199,Htg_StPt_Sch_EZ!$B$31:$B$54,0),MATCH(Schedules_8760!$F6199,Htg_StPt_Sch_EZ!$C$30:$I$30,0)),"F","C")</f>
        <v>19.444444444444443</v>
      </c>
      <c r="J6199" s="34">
        <f>CONVERT(INDEX(Clg_StPt_Sch_EZ!$C$4:$I$27,MATCH(Schedules_8760!$C6199,Clg_StPt_Sch_EZ!$B$4:$B$27,0),MATCH(Schedules_8760!$F6199,Clg_StPt_Sch_EZ!$C$3:$I$3,0)),"F","C")</f>
        <v>25.555555555555554</v>
      </c>
      <c r="K6199" s="34">
        <f>CONVERT(INDEX(Clg_StPt_Sch_EZ!$C$31:$I$54,MATCH(Schedules_8760!$C6199,Clg_StPt_Sch_EZ!$B$31:$B$54,0),MATCH(Schedules_8760!$F6199,Clg_StPt_Sch_EZ!$C$30:$I$30,0)),"F","C")</f>
        <v>28.333333333333332</v>
      </c>
      <c r="L6199" s="34">
        <f>CONVERT(INDEX(DHW_StPt_Sch_EZ!$C$4:$I$27,MATCH(Schedules_8760!$C6199,DHW_StPt_Sch_EZ!$B$4:$B$27,0),MATCH(Schedules_8760!$F6199,DHW_StPt_Sch_EZ!$C$3:$I$3,0)),"F","C")</f>
        <v>53.333333333333329</v>
      </c>
      <c r="M6199" s="34">
        <f>CONVERT(INDEX(DHW_StPt_Sch_EZ!$C$31:$I$54,MATCH(Schedules_8760!$C6199,DHW_StPt_Sch_EZ!$B$31:$B$54,0),MATCH(Schedules_8760!$F6199,DHW_StPt_Sch_EZ!$C$30:$I$30,0)),"F","C")</f>
        <v>53.333333333333329</v>
      </c>
      <c r="N6199" s="12"/>
      <c r="O6199" s="12"/>
      <c r="P6199" s="12"/>
    </row>
    <row r="6200" spans="1:16" x14ac:dyDescent="0.25">
      <c r="A6200" s="35">
        <v>6199</v>
      </c>
      <c r="B6200" s="89">
        <v>259.25</v>
      </c>
      <c r="C6200" s="35">
        <f t="shared" si="480"/>
        <v>7</v>
      </c>
      <c r="D6200" s="35">
        <f t="shared" si="483"/>
        <v>259</v>
      </c>
      <c r="E6200" s="35">
        <f t="shared" si="484"/>
        <v>7</v>
      </c>
      <c r="F6200" s="35" t="str">
        <f t="shared" si="481"/>
        <v>Saturday</v>
      </c>
      <c r="G6200" s="35">
        <f t="shared" si="482"/>
        <v>9</v>
      </c>
      <c r="H6200" s="34">
        <f>CONVERT(INDEX(Htg_StPt_Sch_EZ!$C$4:$I$27,MATCH(Schedules_8760!$C6200,Htg_StPt_Sch_EZ!$B$4:$B$27,0),MATCH(Schedules_8760!$F6200,Htg_StPt_Sch_EZ!$C$3:$I$3,0)),"F","C")</f>
        <v>20.555555555555554</v>
      </c>
      <c r="I6200" s="34">
        <f>CONVERT(INDEX(Htg_StPt_Sch_EZ!$C$31:$I$54,MATCH(Schedules_8760!$C6200,Htg_StPt_Sch_EZ!$B$31:$B$54,0),MATCH(Schedules_8760!$F6200,Htg_StPt_Sch_EZ!$C$30:$I$30,0)),"F","C")</f>
        <v>19.444444444444443</v>
      </c>
      <c r="J6200" s="34">
        <f>CONVERT(INDEX(Clg_StPt_Sch_EZ!$C$4:$I$27,MATCH(Schedules_8760!$C6200,Clg_StPt_Sch_EZ!$B$4:$B$27,0),MATCH(Schedules_8760!$F6200,Clg_StPt_Sch_EZ!$C$3:$I$3,0)),"F","C")</f>
        <v>25.555555555555554</v>
      </c>
      <c r="K6200" s="34">
        <f>CONVERT(INDEX(Clg_StPt_Sch_EZ!$C$31:$I$54,MATCH(Schedules_8760!$C6200,Clg_StPt_Sch_EZ!$B$31:$B$54,0),MATCH(Schedules_8760!$F6200,Clg_StPt_Sch_EZ!$C$30:$I$30,0)),"F","C")</f>
        <v>28.333333333333332</v>
      </c>
      <c r="L6200" s="34">
        <f>CONVERT(INDEX(DHW_StPt_Sch_EZ!$C$4:$I$27,MATCH(Schedules_8760!$C6200,DHW_StPt_Sch_EZ!$B$4:$B$27,0),MATCH(Schedules_8760!$F6200,DHW_StPt_Sch_EZ!$C$3:$I$3,0)),"F","C")</f>
        <v>53.333333333333329</v>
      </c>
      <c r="M6200" s="34">
        <f>CONVERT(INDEX(DHW_StPt_Sch_EZ!$C$31:$I$54,MATCH(Schedules_8760!$C6200,DHW_StPt_Sch_EZ!$B$31:$B$54,0),MATCH(Schedules_8760!$F6200,DHW_StPt_Sch_EZ!$C$30:$I$30,0)),"F","C")</f>
        <v>53.333333333333329</v>
      </c>
      <c r="N6200" s="12"/>
      <c r="O6200" s="12"/>
      <c r="P6200" s="12"/>
    </row>
    <row r="6201" spans="1:16" x14ac:dyDescent="0.25">
      <c r="A6201" s="35">
        <v>6200</v>
      </c>
      <c r="B6201" s="89">
        <v>259.29166666666669</v>
      </c>
      <c r="C6201" s="35">
        <f t="shared" si="480"/>
        <v>8</v>
      </c>
      <c r="D6201" s="35">
        <f t="shared" si="483"/>
        <v>259</v>
      </c>
      <c r="E6201" s="35">
        <f t="shared" si="484"/>
        <v>7</v>
      </c>
      <c r="F6201" s="35" t="str">
        <f t="shared" si="481"/>
        <v>Saturday</v>
      </c>
      <c r="G6201" s="35">
        <f t="shared" si="482"/>
        <v>9</v>
      </c>
      <c r="H6201" s="34">
        <f>CONVERT(INDEX(Htg_StPt_Sch_EZ!$C$4:$I$27,MATCH(Schedules_8760!$C6201,Htg_StPt_Sch_EZ!$B$4:$B$27,0),MATCH(Schedules_8760!$F6201,Htg_StPt_Sch_EZ!$C$3:$I$3,0)),"F","C")</f>
        <v>20.555555555555554</v>
      </c>
      <c r="I6201" s="34">
        <f>CONVERT(INDEX(Htg_StPt_Sch_EZ!$C$31:$I$54,MATCH(Schedules_8760!$C6201,Htg_StPt_Sch_EZ!$B$31:$B$54,0),MATCH(Schedules_8760!$F6201,Htg_StPt_Sch_EZ!$C$30:$I$30,0)),"F","C")</f>
        <v>19.444444444444443</v>
      </c>
      <c r="J6201" s="34">
        <f>CONVERT(INDEX(Clg_StPt_Sch_EZ!$C$4:$I$27,MATCH(Schedules_8760!$C6201,Clg_StPt_Sch_EZ!$B$4:$B$27,0),MATCH(Schedules_8760!$F6201,Clg_StPt_Sch_EZ!$C$3:$I$3,0)),"F","C")</f>
        <v>25.555555555555554</v>
      </c>
      <c r="K6201" s="34">
        <f>CONVERT(INDEX(Clg_StPt_Sch_EZ!$C$31:$I$54,MATCH(Schedules_8760!$C6201,Clg_StPt_Sch_EZ!$B$31:$B$54,0),MATCH(Schedules_8760!$F6201,Clg_StPt_Sch_EZ!$C$30:$I$30,0)),"F","C")</f>
        <v>25</v>
      </c>
      <c r="L6201" s="34">
        <f>CONVERT(INDEX(DHW_StPt_Sch_EZ!$C$4:$I$27,MATCH(Schedules_8760!$C6201,DHW_StPt_Sch_EZ!$B$4:$B$27,0),MATCH(Schedules_8760!$F6201,DHW_StPt_Sch_EZ!$C$3:$I$3,0)),"F","C")</f>
        <v>53.333333333333329</v>
      </c>
      <c r="M6201" s="34">
        <f>CONVERT(INDEX(DHW_StPt_Sch_EZ!$C$31:$I$54,MATCH(Schedules_8760!$C6201,DHW_StPt_Sch_EZ!$B$31:$B$54,0),MATCH(Schedules_8760!$F6201,DHW_StPt_Sch_EZ!$C$30:$I$30,0)),"F","C")</f>
        <v>53.333333333333329</v>
      </c>
      <c r="N6201" s="12"/>
      <c r="O6201" s="12"/>
      <c r="P6201" s="12"/>
    </row>
    <row r="6202" spans="1:16" x14ac:dyDescent="0.25">
      <c r="A6202" s="35">
        <v>6201</v>
      </c>
      <c r="B6202" s="89">
        <v>259.33333333333331</v>
      </c>
      <c r="C6202" s="35">
        <f t="shared" si="480"/>
        <v>9</v>
      </c>
      <c r="D6202" s="35">
        <f t="shared" si="483"/>
        <v>259</v>
      </c>
      <c r="E6202" s="35">
        <f t="shared" si="484"/>
        <v>7</v>
      </c>
      <c r="F6202" s="35" t="str">
        <f t="shared" si="481"/>
        <v>Saturday</v>
      </c>
      <c r="G6202" s="35">
        <f t="shared" si="482"/>
        <v>9</v>
      </c>
      <c r="H6202" s="34">
        <f>CONVERT(INDEX(Htg_StPt_Sch_EZ!$C$4:$I$27,MATCH(Schedules_8760!$C6202,Htg_StPt_Sch_EZ!$B$4:$B$27,0),MATCH(Schedules_8760!$F6202,Htg_StPt_Sch_EZ!$C$3:$I$3,0)),"F","C")</f>
        <v>20.555555555555554</v>
      </c>
      <c r="I6202" s="34">
        <f>CONVERT(INDEX(Htg_StPt_Sch_EZ!$C$31:$I$54,MATCH(Schedules_8760!$C6202,Htg_StPt_Sch_EZ!$B$31:$B$54,0),MATCH(Schedules_8760!$F6202,Htg_StPt_Sch_EZ!$C$30:$I$30,0)),"F","C")</f>
        <v>19.444444444444443</v>
      </c>
      <c r="J6202" s="34">
        <f>CONVERT(INDEX(Clg_StPt_Sch_EZ!$C$4:$I$27,MATCH(Schedules_8760!$C6202,Clg_StPt_Sch_EZ!$B$4:$B$27,0),MATCH(Schedules_8760!$F6202,Clg_StPt_Sch_EZ!$C$3:$I$3,0)),"F","C")</f>
        <v>25.555555555555554</v>
      </c>
      <c r="K6202" s="34">
        <f>CONVERT(INDEX(Clg_StPt_Sch_EZ!$C$31:$I$54,MATCH(Schedules_8760!$C6202,Clg_StPt_Sch_EZ!$B$31:$B$54,0),MATCH(Schedules_8760!$F6202,Clg_StPt_Sch_EZ!$C$30:$I$30,0)),"F","C")</f>
        <v>25</v>
      </c>
      <c r="L6202" s="34">
        <f>CONVERT(INDEX(DHW_StPt_Sch_EZ!$C$4:$I$27,MATCH(Schedules_8760!$C6202,DHW_StPt_Sch_EZ!$B$4:$B$27,0),MATCH(Schedules_8760!$F6202,DHW_StPt_Sch_EZ!$C$3:$I$3,0)),"F","C")</f>
        <v>53.333333333333329</v>
      </c>
      <c r="M6202" s="34">
        <f>CONVERT(INDEX(DHW_StPt_Sch_EZ!$C$31:$I$54,MATCH(Schedules_8760!$C6202,DHW_StPt_Sch_EZ!$B$31:$B$54,0),MATCH(Schedules_8760!$F6202,DHW_StPt_Sch_EZ!$C$30:$I$30,0)),"F","C")</f>
        <v>53.333333333333329</v>
      </c>
      <c r="N6202" s="12"/>
      <c r="O6202" s="12"/>
      <c r="P6202" s="12"/>
    </row>
    <row r="6203" spans="1:16" x14ac:dyDescent="0.25">
      <c r="A6203" s="35">
        <v>6202</v>
      </c>
      <c r="B6203" s="89">
        <v>259.375</v>
      </c>
      <c r="C6203" s="35">
        <f t="shared" si="480"/>
        <v>10</v>
      </c>
      <c r="D6203" s="35">
        <f t="shared" si="483"/>
        <v>259</v>
      </c>
      <c r="E6203" s="35">
        <f t="shared" si="484"/>
        <v>7</v>
      </c>
      <c r="F6203" s="35" t="str">
        <f t="shared" si="481"/>
        <v>Saturday</v>
      </c>
      <c r="G6203" s="35">
        <f t="shared" si="482"/>
        <v>9</v>
      </c>
      <c r="H6203" s="34">
        <f>CONVERT(INDEX(Htg_StPt_Sch_EZ!$C$4:$I$27,MATCH(Schedules_8760!$C6203,Htg_StPt_Sch_EZ!$B$4:$B$27,0),MATCH(Schedules_8760!$F6203,Htg_StPt_Sch_EZ!$C$3:$I$3,0)),"F","C")</f>
        <v>20.555555555555554</v>
      </c>
      <c r="I6203" s="34">
        <f>CONVERT(INDEX(Htg_StPt_Sch_EZ!$C$31:$I$54,MATCH(Schedules_8760!$C6203,Htg_StPt_Sch_EZ!$B$31:$B$54,0),MATCH(Schedules_8760!$F6203,Htg_StPt_Sch_EZ!$C$30:$I$30,0)),"F","C")</f>
        <v>19.444444444444443</v>
      </c>
      <c r="J6203" s="34">
        <f>CONVERT(INDEX(Clg_StPt_Sch_EZ!$C$4:$I$27,MATCH(Schedules_8760!$C6203,Clg_StPt_Sch_EZ!$B$4:$B$27,0),MATCH(Schedules_8760!$F6203,Clg_StPt_Sch_EZ!$C$3:$I$3,0)),"F","C")</f>
        <v>25.555555555555554</v>
      </c>
      <c r="K6203" s="34">
        <f>CONVERT(INDEX(Clg_StPt_Sch_EZ!$C$31:$I$54,MATCH(Schedules_8760!$C6203,Clg_StPt_Sch_EZ!$B$31:$B$54,0),MATCH(Schedules_8760!$F6203,Clg_StPt_Sch_EZ!$C$30:$I$30,0)),"F","C")</f>
        <v>25</v>
      </c>
      <c r="L6203" s="34">
        <f>CONVERT(INDEX(DHW_StPt_Sch_EZ!$C$4:$I$27,MATCH(Schedules_8760!$C6203,DHW_StPt_Sch_EZ!$B$4:$B$27,0),MATCH(Schedules_8760!$F6203,DHW_StPt_Sch_EZ!$C$3:$I$3,0)),"F","C")</f>
        <v>53.333333333333329</v>
      </c>
      <c r="M6203" s="34">
        <f>CONVERT(INDEX(DHW_StPt_Sch_EZ!$C$31:$I$54,MATCH(Schedules_8760!$C6203,DHW_StPt_Sch_EZ!$B$31:$B$54,0),MATCH(Schedules_8760!$F6203,DHW_StPt_Sch_EZ!$C$30:$I$30,0)),"F","C")</f>
        <v>53.333333333333329</v>
      </c>
      <c r="N6203" s="12"/>
      <c r="O6203" s="12"/>
      <c r="P6203" s="12"/>
    </row>
    <row r="6204" spans="1:16" x14ac:dyDescent="0.25">
      <c r="A6204" s="35">
        <v>6203</v>
      </c>
      <c r="B6204" s="89">
        <v>259.41666666666669</v>
      </c>
      <c r="C6204" s="35">
        <f t="shared" si="480"/>
        <v>11</v>
      </c>
      <c r="D6204" s="35">
        <f t="shared" si="483"/>
        <v>259</v>
      </c>
      <c r="E6204" s="35">
        <f t="shared" si="484"/>
        <v>7</v>
      </c>
      <c r="F6204" s="35" t="str">
        <f t="shared" si="481"/>
        <v>Saturday</v>
      </c>
      <c r="G6204" s="35">
        <f t="shared" si="482"/>
        <v>9</v>
      </c>
      <c r="H6204" s="34">
        <f>CONVERT(INDEX(Htg_StPt_Sch_EZ!$C$4:$I$27,MATCH(Schedules_8760!$C6204,Htg_StPt_Sch_EZ!$B$4:$B$27,0),MATCH(Schedules_8760!$F6204,Htg_StPt_Sch_EZ!$C$3:$I$3,0)),"F","C")</f>
        <v>20.555555555555554</v>
      </c>
      <c r="I6204" s="34">
        <f>CONVERT(INDEX(Htg_StPt_Sch_EZ!$C$31:$I$54,MATCH(Schedules_8760!$C6204,Htg_StPt_Sch_EZ!$B$31:$B$54,0),MATCH(Schedules_8760!$F6204,Htg_StPt_Sch_EZ!$C$30:$I$30,0)),"F","C")</f>
        <v>19.444444444444443</v>
      </c>
      <c r="J6204" s="34">
        <f>CONVERT(INDEX(Clg_StPt_Sch_EZ!$C$4:$I$27,MATCH(Schedules_8760!$C6204,Clg_StPt_Sch_EZ!$B$4:$B$27,0),MATCH(Schedules_8760!$F6204,Clg_StPt_Sch_EZ!$C$3:$I$3,0)),"F","C")</f>
        <v>25.555555555555554</v>
      </c>
      <c r="K6204" s="34">
        <f>CONVERT(INDEX(Clg_StPt_Sch_EZ!$C$31:$I$54,MATCH(Schedules_8760!$C6204,Clg_StPt_Sch_EZ!$B$31:$B$54,0),MATCH(Schedules_8760!$F6204,Clg_StPt_Sch_EZ!$C$30:$I$30,0)),"F","C")</f>
        <v>25</v>
      </c>
      <c r="L6204" s="34">
        <f>CONVERT(INDEX(DHW_StPt_Sch_EZ!$C$4:$I$27,MATCH(Schedules_8760!$C6204,DHW_StPt_Sch_EZ!$B$4:$B$27,0),MATCH(Schedules_8760!$F6204,DHW_StPt_Sch_EZ!$C$3:$I$3,0)),"F","C")</f>
        <v>53.333333333333329</v>
      </c>
      <c r="M6204" s="34">
        <f>CONVERT(INDEX(DHW_StPt_Sch_EZ!$C$31:$I$54,MATCH(Schedules_8760!$C6204,DHW_StPt_Sch_EZ!$B$31:$B$54,0),MATCH(Schedules_8760!$F6204,DHW_StPt_Sch_EZ!$C$30:$I$30,0)),"F","C")</f>
        <v>53.333333333333329</v>
      </c>
      <c r="N6204" s="12"/>
      <c r="O6204" s="12"/>
      <c r="P6204" s="12"/>
    </row>
    <row r="6205" spans="1:16" x14ac:dyDescent="0.25">
      <c r="A6205" s="35">
        <v>6204</v>
      </c>
      <c r="B6205" s="89">
        <v>259.45833333333331</v>
      </c>
      <c r="C6205" s="35">
        <f t="shared" si="480"/>
        <v>12</v>
      </c>
      <c r="D6205" s="35">
        <f t="shared" si="483"/>
        <v>259</v>
      </c>
      <c r="E6205" s="35">
        <f t="shared" si="484"/>
        <v>7</v>
      </c>
      <c r="F6205" s="35" t="str">
        <f t="shared" si="481"/>
        <v>Saturday</v>
      </c>
      <c r="G6205" s="35">
        <f t="shared" si="482"/>
        <v>9</v>
      </c>
      <c r="H6205" s="34">
        <f>CONVERT(INDEX(Htg_StPt_Sch_EZ!$C$4:$I$27,MATCH(Schedules_8760!$C6205,Htg_StPt_Sch_EZ!$B$4:$B$27,0),MATCH(Schedules_8760!$F6205,Htg_StPt_Sch_EZ!$C$3:$I$3,0)),"F","C")</f>
        <v>20.555555555555554</v>
      </c>
      <c r="I6205" s="34">
        <f>CONVERT(INDEX(Htg_StPt_Sch_EZ!$C$31:$I$54,MATCH(Schedules_8760!$C6205,Htg_StPt_Sch_EZ!$B$31:$B$54,0),MATCH(Schedules_8760!$F6205,Htg_StPt_Sch_EZ!$C$30:$I$30,0)),"F","C")</f>
        <v>19.444444444444443</v>
      </c>
      <c r="J6205" s="34">
        <f>CONVERT(INDEX(Clg_StPt_Sch_EZ!$C$4:$I$27,MATCH(Schedules_8760!$C6205,Clg_StPt_Sch_EZ!$B$4:$B$27,0),MATCH(Schedules_8760!$F6205,Clg_StPt_Sch_EZ!$C$3:$I$3,0)),"F","C")</f>
        <v>25.555555555555554</v>
      </c>
      <c r="K6205" s="34">
        <f>CONVERT(INDEX(Clg_StPt_Sch_EZ!$C$31:$I$54,MATCH(Schedules_8760!$C6205,Clg_StPt_Sch_EZ!$B$31:$B$54,0),MATCH(Schedules_8760!$F6205,Clg_StPt_Sch_EZ!$C$30:$I$30,0)),"F","C")</f>
        <v>25</v>
      </c>
      <c r="L6205" s="34">
        <f>CONVERT(INDEX(DHW_StPt_Sch_EZ!$C$4:$I$27,MATCH(Schedules_8760!$C6205,DHW_StPt_Sch_EZ!$B$4:$B$27,0),MATCH(Schedules_8760!$F6205,DHW_StPt_Sch_EZ!$C$3:$I$3,0)),"F","C")</f>
        <v>53.333333333333329</v>
      </c>
      <c r="M6205" s="34">
        <f>CONVERT(INDEX(DHW_StPt_Sch_EZ!$C$31:$I$54,MATCH(Schedules_8760!$C6205,DHW_StPt_Sch_EZ!$B$31:$B$54,0),MATCH(Schedules_8760!$F6205,DHW_StPt_Sch_EZ!$C$30:$I$30,0)),"F","C")</f>
        <v>53.333333333333329</v>
      </c>
      <c r="N6205" s="12"/>
      <c r="O6205" s="12"/>
      <c r="P6205" s="12"/>
    </row>
    <row r="6206" spans="1:16" x14ac:dyDescent="0.25">
      <c r="A6206" s="35">
        <v>6205</v>
      </c>
      <c r="B6206" s="89">
        <v>259.5</v>
      </c>
      <c r="C6206" s="35">
        <f t="shared" si="480"/>
        <v>13</v>
      </c>
      <c r="D6206" s="35">
        <f t="shared" si="483"/>
        <v>259</v>
      </c>
      <c r="E6206" s="35">
        <f t="shared" si="484"/>
        <v>7</v>
      </c>
      <c r="F6206" s="35" t="str">
        <f t="shared" si="481"/>
        <v>Saturday</v>
      </c>
      <c r="G6206" s="35">
        <f t="shared" si="482"/>
        <v>9</v>
      </c>
      <c r="H6206" s="34">
        <f>CONVERT(INDEX(Htg_StPt_Sch_EZ!$C$4:$I$27,MATCH(Schedules_8760!$C6206,Htg_StPt_Sch_EZ!$B$4:$B$27,0),MATCH(Schedules_8760!$F6206,Htg_StPt_Sch_EZ!$C$3:$I$3,0)),"F","C")</f>
        <v>20.555555555555554</v>
      </c>
      <c r="I6206" s="34">
        <f>CONVERT(INDEX(Htg_StPt_Sch_EZ!$C$31:$I$54,MATCH(Schedules_8760!$C6206,Htg_StPt_Sch_EZ!$B$31:$B$54,0),MATCH(Schedules_8760!$F6206,Htg_StPt_Sch_EZ!$C$30:$I$30,0)),"F","C")</f>
        <v>19.444444444444443</v>
      </c>
      <c r="J6206" s="34">
        <f>CONVERT(INDEX(Clg_StPt_Sch_EZ!$C$4:$I$27,MATCH(Schedules_8760!$C6206,Clg_StPt_Sch_EZ!$B$4:$B$27,0),MATCH(Schedules_8760!$F6206,Clg_StPt_Sch_EZ!$C$3:$I$3,0)),"F","C")</f>
        <v>25.555555555555554</v>
      </c>
      <c r="K6206" s="34">
        <f>CONVERT(INDEX(Clg_StPt_Sch_EZ!$C$31:$I$54,MATCH(Schedules_8760!$C6206,Clg_StPt_Sch_EZ!$B$31:$B$54,0),MATCH(Schedules_8760!$F6206,Clg_StPt_Sch_EZ!$C$30:$I$30,0)),"F","C")</f>
        <v>25</v>
      </c>
      <c r="L6206" s="34">
        <f>CONVERT(INDEX(DHW_StPt_Sch_EZ!$C$4:$I$27,MATCH(Schedules_8760!$C6206,DHW_StPt_Sch_EZ!$B$4:$B$27,0),MATCH(Schedules_8760!$F6206,DHW_StPt_Sch_EZ!$C$3:$I$3,0)),"F","C")</f>
        <v>53.333333333333329</v>
      </c>
      <c r="M6206" s="34">
        <f>CONVERT(INDEX(DHW_StPt_Sch_EZ!$C$31:$I$54,MATCH(Schedules_8760!$C6206,DHW_StPt_Sch_EZ!$B$31:$B$54,0),MATCH(Schedules_8760!$F6206,DHW_StPt_Sch_EZ!$C$30:$I$30,0)),"F","C")</f>
        <v>53.333333333333329</v>
      </c>
      <c r="N6206" s="12"/>
      <c r="O6206" s="12"/>
      <c r="P6206" s="12"/>
    </row>
    <row r="6207" spans="1:16" x14ac:dyDescent="0.25">
      <c r="A6207" s="35">
        <v>6206</v>
      </c>
      <c r="B6207" s="89">
        <v>259.54166666666669</v>
      </c>
      <c r="C6207" s="35">
        <f t="shared" si="480"/>
        <v>14</v>
      </c>
      <c r="D6207" s="35">
        <f t="shared" si="483"/>
        <v>259</v>
      </c>
      <c r="E6207" s="35">
        <f t="shared" si="484"/>
        <v>7</v>
      </c>
      <c r="F6207" s="35" t="str">
        <f t="shared" si="481"/>
        <v>Saturday</v>
      </c>
      <c r="G6207" s="35">
        <f t="shared" si="482"/>
        <v>9</v>
      </c>
      <c r="H6207" s="34">
        <f>CONVERT(INDEX(Htg_StPt_Sch_EZ!$C$4:$I$27,MATCH(Schedules_8760!$C6207,Htg_StPt_Sch_EZ!$B$4:$B$27,0),MATCH(Schedules_8760!$F6207,Htg_StPt_Sch_EZ!$C$3:$I$3,0)),"F","C")</f>
        <v>20.555555555555554</v>
      </c>
      <c r="I6207" s="34">
        <f>CONVERT(INDEX(Htg_StPt_Sch_EZ!$C$31:$I$54,MATCH(Schedules_8760!$C6207,Htg_StPt_Sch_EZ!$B$31:$B$54,0),MATCH(Schedules_8760!$F6207,Htg_StPt_Sch_EZ!$C$30:$I$30,0)),"F","C")</f>
        <v>19.444444444444443</v>
      </c>
      <c r="J6207" s="34">
        <f>CONVERT(INDEX(Clg_StPt_Sch_EZ!$C$4:$I$27,MATCH(Schedules_8760!$C6207,Clg_StPt_Sch_EZ!$B$4:$B$27,0),MATCH(Schedules_8760!$F6207,Clg_StPt_Sch_EZ!$C$3:$I$3,0)),"F","C")</f>
        <v>25.555555555555554</v>
      </c>
      <c r="K6207" s="34">
        <f>CONVERT(INDEX(Clg_StPt_Sch_EZ!$C$31:$I$54,MATCH(Schedules_8760!$C6207,Clg_StPt_Sch_EZ!$B$31:$B$54,0),MATCH(Schedules_8760!$F6207,Clg_StPt_Sch_EZ!$C$30:$I$30,0)),"F","C")</f>
        <v>25</v>
      </c>
      <c r="L6207" s="34">
        <f>CONVERT(INDEX(DHW_StPt_Sch_EZ!$C$4:$I$27,MATCH(Schedules_8760!$C6207,DHW_StPt_Sch_EZ!$B$4:$B$27,0),MATCH(Schedules_8760!$F6207,DHW_StPt_Sch_EZ!$C$3:$I$3,0)),"F","C")</f>
        <v>53.333333333333329</v>
      </c>
      <c r="M6207" s="34">
        <f>CONVERT(INDEX(DHW_StPt_Sch_EZ!$C$31:$I$54,MATCH(Schedules_8760!$C6207,DHW_StPt_Sch_EZ!$B$31:$B$54,0),MATCH(Schedules_8760!$F6207,DHW_StPt_Sch_EZ!$C$30:$I$30,0)),"F","C")</f>
        <v>53.333333333333329</v>
      </c>
      <c r="N6207" s="12"/>
      <c r="O6207" s="12"/>
      <c r="P6207" s="12"/>
    </row>
    <row r="6208" spans="1:16" x14ac:dyDescent="0.25">
      <c r="A6208" s="35">
        <v>6207</v>
      </c>
      <c r="B6208" s="89">
        <v>259.58333333333331</v>
      </c>
      <c r="C6208" s="35">
        <f t="shared" si="480"/>
        <v>15</v>
      </c>
      <c r="D6208" s="35">
        <f t="shared" si="483"/>
        <v>259</v>
      </c>
      <c r="E6208" s="35">
        <f t="shared" si="484"/>
        <v>7</v>
      </c>
      <c r="F6208" s="35" t="str">
        <f t="shared" si="481"/>
        <v>Saturday</v>
      </c>
      <c r="G6208" s="35">
        <f t="shared" si="482"/>
        <v>9</v>
      </c>
      <c r="H6208" s="34">
        <f>CONVERT(INDEX(Htg_StPt_Sch_EZ!$C$4:$I$27,MATCH(Schedules_8760!$C6208,Htg_StPt_Sch_EZ!$B$4:$B$27,0),MATCH(Schedules_8760!$F6208,Htg_StPt_Sch_EZ!$C$3:$I$3,0)),"F","C")</f>
        <v>20.555555555555554</v>
      </c>
      <c r="I6208" s="34">
        <f>CONVERT(INDEX(Htg_StPt_Sch_EZ!$C$31:$I$54,MATCH(Schedules_8760!$C6208,Htg_StPt_Sch_EZ!$B$31:$B$54,0),MATCH(Schedules_8760!$F6208,Htg_StPt_Sch_EZ!$C$30:$I$30,0)),"F","C")</f>
        <v>21.111111111111111</v>
      </c>
      <c r="J6208" s="34">
        <f>CONVERT(INDEX(Clg_StPt_Sch_EZ!$C$4:$I$27,MATCH(Schedules_8760!$C6208,Clg_StPt_Sch_EZ!$B$4:$B$27,0),MATCH(Schedules_8760!$F6208,Clg_StPt_Sch_EZ!$C$3:$I$3,0)),"F","C")</f>
        <v>25.555555555555554</v>
      </c>
      <c r="K6208" s="34">
        <f>CONVERT(INDEX(Clg_StPt_Sch_EZ!$C$31:$I$54,MATCH(Schedules_8760!$C6208,Clg_StPt_Sch_EZ!$B$31:$B$54,0),MATCH(Schedules_8760!$F6208,Clg_StPt_Sch_EZ!$C$30:$I$30,0)),"F","C")</f>
        <v>25</v>
      </c>
      <c r="L6208" s="34">
        <f>CONVERT(INDEX(DHW_StPt_Sch_EZ!$C$4:$I$27,MATCH(Schedules_8760!$C6208,DHW_StPt_Sch_EZ!$B$4:$B$27,0),MATCH(Schedules_8760!$F6208,DHW_StPt_Sch_EZ!$C$3:$I$3,0)),"F","C")</f>
        <v>53.333333333333329</v>
      </c>
      <c r="M6208" s="34">
        <f>CONVERT(INDEX(DHW_StPt_Sch_EZ!$C$31:$I$54,MATCH(Schedules_8760!$C6208,DHW_StPt_Sch_EZ!$B$31:$B$54,0),MATCH(Schedules_8760!$F6208,DHW_StPt_Sch_EZ!$C$30:$I$30,0)),"F","C")</f>
        <v>53.333333333333329</v>
      </c>
      <c r="N6208" s="12"/>
      <c r="O6208" s="12"/>
      <c r="P6208" s="12"/>
    </row>
    <row r="6209" spans="1:16" x14ac:dyDescent="0.25">
      <c r="A6209" s="35">
        <v>6208</v>
      </c>
      <c r="B6209" s="89">
        <v>259.625</v>
      </c>
      <c r="C6209" s="35">
        <f t="shared" si="480"/>
        <v>16</v>
      </c>
      <c r="D6209" s="35">
        <f t="shared" si="483"/>
        <v>259</v>
      </c>
      <c r="E6209" s="35">
        <f t="shared" si="484"/>
        <v>7</v>
      </c>
      <c r="F6209" s="35" t="str">
        <f t="shared" si="481"/>
        <v>Saturday</v>
      </c>
      <c r="G6209" s="35">
        <f t="shared" si="482"/>
        <v>9</v>
      </c>
      <c r="H6209" s="34">
        <f>CONVERT(INDEX(Htg_StPt_Sch_EZ!$C$4:$I$27,MATCH(Schedules_8760!$C6209,Htg_StPt_Sch_EZ!$B$4:$B$27,0),MATCH(Schedules_8760!$F6209,Htg_StPt_Sch_EZ!$C$3:$I$3,0)),"F","C")</f>
        <v>20.555555555555554</v>
      </c>
      <c r="I6209" s="34">
        <f>CONVERT(INDEX(Htg_StPt_Sch_EZ!$C$31:$I$54,MATCH(Schedules_8760!$C6209,Htg_StPt_Sch_EZ!$B$31:$B$54,0),MATCH(Schedules_8760!$F6209,Htg_StPt_Sch_EZ!$C$30:$I$30,0)),"F","C")</f>
        <v>21.111111111111111</v>
      </c>
      <c r="J6209" s="34">
        <f>CONVERT(INDEX(Clg_StPt_Sch_EZ!$C$4:$I$27,MATCH(Schedules_8760!$C6209,Clg_StPt_Sch_EZ!$B$4:$B$27,0),MATCH(Schedules_8760!$F6209,Clg_StPt_Sch_EZ!$C$3:$I$3,0)),"F","C")</f>
        <v>25.555555555555554</v>
      </c>
      <c r="K6209" s="34">
        <f>CONVERT(INDEX(Clg_StPt_Sch_EZ!$C$31:$I$54,MATCH(Schedules_8760!$C6209,Clg_StPt_Sch_EZ!$B$31:$B$54,0),MATCH(Schedules_8760!$F6209,Clg_StPt_Sch_EZ!$C$30:$I$30,0)),"F","C")</f>
        <v>25</v>
      </c>
      <c r="L6209" s="34">
        <f>CONVERT(INDEX(DHW_StPt_Sch_EZ!$C$4:$I$27,MATCH(Schedules_8760!$C6209,DHW_StPt_Sch_EZ!$B$4:$B$27,0),MATCH(Schedules_8760!$F6209,DHW_StPt_Sch_EZ!$C$3:$I$3,0)),"F","C")</f>
        <v>53.333333333333329</v>
      </c>
      <c r="M6209" s="34">
        <f>CONVERT(INDEX(DHW_StPt_Sch_EZ!$C$31:$I$54,MATCH(Schedules_8760!$C6209,DHW_StPt_Sch_EZ!$B$31:$B$54,0),MATCH(Schedules_8760!$F6209,DHW_StPt_Sch_EZ!$C$30:$I$30,0)),"F","C")</f>
        <v>53.333333333333329</v>
      </c>
      <c r="N6209" s="12"/>
      <c r="O6209" s="12"/>
      <c r="P6209" s="12"/>
    </row>
    <row r="6210" spans="1:16" x14ac:dyDescent="0.25">
      <c r="A6210" s="35">
        <v>6209</v>
      </c>
      <c r="B6210" s="89">
        <v>259.66666666666669</v>
      </c>
      <c r="C6210" s="35">
        <f t="shared" ref="C6210:C6273" si="485">HOUR(B6210)+1</f>
        <v>17</v>
      </c>
      <c r="D6210" s="35">
        <f t="shared" si="483"/>
        <v>259</v>
      </c>
      <c r="E6210" s="35">
        <f t="shared" si="484"/>
        <v>7</v>
      </c>
      <c r="F6210" s="35" t="str">
        <f t="shared" ref="F6210:F6273" si="486">IF(E6210=1,"Sunday",IF(E6210=2,"Monday",IF(E6210=3,"Tuesday",IF(E6210=4,"Wednesday",IF(E6210=5,"Thursday",IF(E6210=6,"Friday","Saturday"))))))</f>
        <v>Saturday</v>
      </c>
      <c r="G6210" s="35">
        <f t="shared" ref="G6210:G6273" si="487">MONTH(B6210)</f>
        <v>9</v>
      </c>
      <c r="H6210" s="34">
        <f>CONVERT(INDEX(Htg_StPt_Sch_EZ!$C$4:$I$27,MATCH(Schedules_8760!$C6210,Htg_StPt_Sch_EZ!$B$4:$B$27,0),MATCH(Schedules_8760!$F6210,Htg_StPt_Sch_EZ!$C$3:$I$3,0)),"F","C")</f>
        <v>20.555555555555554</v>
      </c>
      <c r="I6210" s="34">
        <f>CONVERT(INDEX(Htg_StPt_Sch_EZ!$C$31:$I$54,MATCH(Schedules_8760!$C6210,Htg_StPt_Sch_EZ!$B$31:$B$54,0),MATCH(Schedules_8760!$F6210,Htg_StPt_Sch_EZ!$C$30:$I$30,0)),"F","C")</f>
        <v>17.777777777777779</v>
      </c>
      <c r="J6210" s="34">
        <f>CONVERT(INDEX(Clg_StPt_Sch_EZ!$C$4:$I$27,MATCH(Schedules_8760!$C6210,Clg_StPt_Sch_EZ!$B$4:$B$27,0),MATCH(Schedules_8760!$F6210,Clg_StPt_Sch_EZ!$C$3:$I$3,0)),"F","C")</f>
        <v>25.555555555555554</v>
      </c>
      <c r="K6210" s="34">
        <f>CONVERT(INDEX(Clg_StPt_Sch_EZ!$C$31:$I$54,MATCH(Schedules_8760!$C6210,Clg_StPt_Sch_EZ!$B$31:$B$54,0),MATCH(Schedules_8760!$F6210,Clg_StPt_Sch_EZ!$C$30:$I$30,0)),"F","C")</f>
        <v>25</v>
      </c>
      <c r="L6210" s="34">
        <f>CONVERT(INDEX(DHW_StPt_Sch_EZ!$C$4:$I$27,MATCH(Schedules_8760!$C6210,DHW_StPt_Sch_EZ!$B$4:$B$27,0),MATCH(Schedules_8760!$F6210,DHW_StPt_Sch_EZ!$C$3:$I$3,0)),"F","C")</f>
        <v>53.333333333333329</v>
      </c>
      <c r="M6210" s="34">
        <f>CONVERT(INDEX(DHW_StPt_Sch_EZ!$C$31:$I$54,MATCH(Schedules_8760!$C6210,DHW_StPt_Sch_EZ!$B$31:$B$54,0),MATCH(Schedules_8760!$F6210,DHW_StPt_Sch_EZ!$C$30:$I$30,0)),"F","C")</f>
        <v>53.333333333333329</v>
      </c>
      <c r="N6210" s="12"/>
      <c r="O6210" s="12"/>
      <c r="P6210" s="12"/>
    </row>
    <row r="6211" spans="1:16" x14ac:dyDescent="0.25">
      <c r="A6211" s="35">
        <v>6210</v>
      </c>
      <c r="B6211" s="89">
        <v>259.70833333333331</v>
      </c>
      <c r="C6211" s="35">
        <f t="shared" si="485"/>
        <v>18</v>
      </c>
      <c r="D6211" s="35">
        <f t="shared" ref="D6211:D6274" si="488">IF(C6211=1,D6210+1,D6210)</f>
        <v>259</v>
      </c>
      <c r="E6211" s="35">
        <f t="shared" ref="E6211:E6274" si="489">IF(AND(C6211=1,E6210=7),1,IF(C6211=1,E6210+1,E6210))</f>
        <v>7</v>
      </c>
      <c r="F6211" s="35" t="str">
        <f t="shared" si="486"/>
        <v>Saturday</v>
      </c>
      <c r="G6211" s="35">
        <f t="shared" si="487"/>
        <v>9</v>
      </c>
      <c r="H6211" s="34">
        <f>CONVERT(INDEX(Htg_StPt_Sch_EZ!$C$4:$I$27,MATCH(Schedules_8760!$C6211,Htg_StPt_Sch_EZ!$B$4:$B$27,0),MATCH(Schedules_8760!$F6211,Htg_StPt_Sch_EZ!$C$3:$I$3,0)),"F","C")</f>
        <v>20.555555555555554</v>
      </c>
      <c r="I6211" s="34">
        <f>CONVERT(INDEX(Htg_StPt_Sch_EZ!$C$31:$I$54,MATCH(Schedules_8760!$C6211,Htg_StPt_Sch_EZ!$B$31:$B$54,0),MATCH(Schedules_8760!$F6211,Htg_StPt_Sch_EZ!$C$30:$I$30,0)),"F","C")</f>
        <v>17.777777777777779</v>
      </c>
      <c r="J6211" s="34">
        <f>CONVERT(INDEX(Clg_StPt_Sch_EZ!$C$4:$I$27,MATCH(Schedules_8760!$C6211,Clg_StPt_Sch_EZ!$B$4:$B$27,0),MATCH(Schedules_8760!$F6211,Clg_StPt_Sch_EZ!$C$3:$I$3,0)),"F","C")</f>
        <v>25.555555555555554</v>
      </c>
      <c r="K6211" s="34">
        <f>CONVERT(INDEX(Clg_StPt_Sch_EZ!$C$31:$I$54,MATCH(Schedules_8760!$C6211,Clg_StPt_Sch_EZ!$B$31:$B$54,0),MATCH(Schedules_8760!$F6211,Clg_StPt_Sch_EZ!$C$30:$I$30,0)),"F","C")</f>
        <v>28.333333333333332</v>
      </c>
      <c r="L6211" s="34">
        <f>CONVERT(INDEX(DHW_StPt_Sch_EZ!$C$4:$I$27,MATCH(Schedules_8760!$C6211,DHW_StPt_Sch_EZ!$B$4:$B$27,0),MATCH(Schedules_8760!$F6211,DHW_StPt_Sch_EZ!$C$3:$I$3,0)),"F","C")</f>
        <v>53.333333333333329</v>
      </c>
      <c r="M6211" s="34">
        <f>CONVERT(INDEX(DHW_StPt_Sch_EZ!$C$31:$I$54,MATCH(Schedules_8760!$C6211,DHW_StPt_Sch_EZ!$B$31:$B$54,0),MATCH(Schedules_8760!$F6211,DHW_StPt_Sch_EZ!$C$30:$I$30,0)),"F","C")</f>
        <v>53.333333333333329</v>
      </c>
      <c r="N6211" s="12"/>
      <c r="O6211" s="12"/>
      <c r="P6211" s="12"/>
    </row>
    <row r="6212" spans="1:16" x14ac:dyDescent="0.25">
      <c r="A6212" s="35">
        <v>6211</v>
      </c>
      <c r="B6212" s="89">
        <v>259.75</v>
      </c>
      <c r="C6212" s="35">
        <f t="shared" si="485"/>
        <v>19</v>
      </c>
      <c r="D6212" s="35">
        <f t="shared" si="488"/>
        <v>259</v>
      </c>
      <c r="E6212" s="35">
        <f t="shared" si="489"/>
        <v>7</v>
      </c>
      <c r="F6212" s="35" t="str">
        <f t="shared" si="486"/>
        <v>Saturday</v>
      </c>
      <c r="G6212" s="35">
        <f t="shared" si="487"/>
        <v>9</v>
      </c>
      <c r="H6212" s="34">
        <f>CONVERT(INDEX(Htg_StPt_Sch_EZ!$C$4:$I$27,MATCH(Schedules_8760!$C6212,Htg_StPt_Sch_EZ!$B$4:$B$27,0),MATCH(Schedules_8760!$F6212,Htg_StPt_Sch_EZ!$C$3:$I$3,0)),"F","C")</f>
        <v>20.555555555555554</v>
      </c>
      <c r="I6212" s="34">
        <f>CONVERT(INDEX(Htg_StPt_Sch_EZ!$C$31:$I$54,MATCH(Schedules_8760!$C6212,Htg_StPt_Sch_EZ!$B$31:$B$54,0),MATCH(Schedules_8760!$F6212,Htg_StPt_Sch_EZ!$C$30:$I$30,0)),"F","C")</f>
        <v>18.333333333333332</v>
      </c>
      <c r="J6212" s="34">
        <f>CONVERT(INDEX(Clg_StPt_Sch_EZ!$C$4:$I$27,MATCH(Schedules_8760!$C6212,Clg_StPt_Sch_EZ!$B$4:$B$27,0),MATCH(Schedules_8760!$F6212,Clg_StPt_Sch_EZ!$C$3:$I$3,0)),"F","C")</f>
        <v>25.555555555555554</v>
      </c>
      <c r="K6212" s="34">
        <f>CONVERT(INDEX(Clg_StPt_Sch_EZ!$C$31:$I$54,MATCH(Schedules_8760!$C6212,Clg_StPt_Sch_EZ!$B$31:$B$54,0),MATCH(Schedules_8760!$F6212,Clg_StPt_Sch_EZ!$C$30:$I$30,0)),"F","C")</f>
        <v>28.333333333333332</v>
      </c>
      <c r="L6212" s="34">
        <f>CONVERT(INDEX(DHW_StPt_Sch_EZ!$C$4:$I$27,MATCH(Schedules_8760!$C6212,DHW_StPt_Sch_EZ!$B$4:$B$27,0),MATCH(Schedules_8760!$F6212,DHW_StPt_Sch_EZ!$C$3:$I$3,0)),"F","C")</f>
        <v>53.333333333333329</v>
      </c>
      <c r="M6212" s="34">
        <f>CONVERT(INDEX(DHW_StPt_Sch_EZ!$C$31:$I$54,MATCH(Schedules_8760!$C6212,DHW_StPt_Sch_EZ!$B$31:$B$54,0),MATCH(Schedules_8760!$F6212,DHW_StPt_Sch_EZ!$C$30:$I$30,0)),"F","C")</f>
        <v>53.333333333333329</v>
      </c>
      <c r="N6212" s="12"/>
      <c r="O6212" s="12"/>
      <c r="P6212" s="12"/>
    </row>
    <row r="6213" spans="1:16" x14ac:dyDescent="0.25">
      <c r="A6213" s="35">
        <v>6212</v>
      </c>
      <c r="B6213" s="89">
        <v>259.79166666666669</v>
      </c>
      <c r="C6213" s="35">
        <f t="shared" si="485"/>
        <v>20</v>
      </c>
      <c r="D6213" s="35">
        <f t="shared" si="488"/>
        <v>259</v>
      </c>
      <c r="E6213" s="35">
        <f t="shared" si="489"/>
        <v>7</v>
      </c>
      <c r="F6213" s="35" t="str">
        <f t="shared" si="486"/>
        <v>Saturday</v>
      </c>
      <c r="G6213" s="35">
        <f t="shared" si="487"/>
        <v>9</v>
      </c>
      <c r="H6213" s="34">
        <f>CONVERT(INDEX(Htg_StPt_Sch_EZ!$C$4:$I$27,MATCH(Schedules_8760!$C6213,Htg_StPt_Sch_EZ!$B$4:$B$27,0),MATCH(Schedules_8760!$F6213,Htg_StPt_Sch_EZ!$C$3:$I$3,0)),"F","C")</f>
        <v>20.555555555555554</v>
      </c>
      <c r="I6213" s="34">
        <f>CONVERT(INDEX(Htg_StPt_Sch_EZ!$C$31:$I$54,MATCH(Schedules_8760!$C6213,Htg_StPt_Sch_EZ!$B$31:$B$54,0),MATCH(Schedules_8760!$F6213,Htg_StPt_Sch_EZ!$C$30:$I$30,0)),"F","C")</f>
        <v>18.888888888888889</v>
      </c>
      <c r="J6213" s="34">
        <f>CONVERT(INDEX(Clg_StPt_Sch_EZ!$C$4:$I$27,MATCH(Schedules_8760!$C6213,Clg_StPt_Sch_EZ!$B$4:$B$27,0),MATCH(Schedules_8760!$F6213,Clg_StPt_Sch_EZ!$C$3:$I$3,0)),"F","C")</f>
        <v>25.555555555555554</v>
      </c>
      <c r="K6213" s="34">
        <f>CONVERT(INDEX(Clg_StPt_Sch_EZ!$C$31:$I$54,MATCH(Schedules_8760!$C6213,Clg_StPt_Sch_EZ!$B$31:$B$54,0),MATCH(Schedules_8760!$F6213,Clg_StPt_Sch_EZ!$C$30:$I$30,0)),"F","C")</f>
        <v>28.333333333333332</v>
      </c>
      <c r="L6213" s="34">
        <f>CONVERT(INDEX(DHW_StPt_Sch_EZ!$C$4:$I$27,MATCH(Schedules_8760!$C6213,DHW_StPt_Sch_EZ!$B$4:$B$27,0),MATCH(Schedules_8760!$F6213,DHW_StPt_Sch_EZ!$C$3:$I$3,0)),"F","C")</f>
        <v>53.333333333333329</v>
      </c>
      <c r="M6213" s="34">
        <f>CONVERT(INDEX(DHW_StPt_Sch_EZ!$C$31:$I$54,MATCH(Schedules_8760!$C6213,DHW_StPt_Sch_EZ!$B$31:$B$54,0),MATCH(Schedules_8760!$F6213,DHW_StPt_Sch_EZ!$C$30:$I$30,0)),"F","C")</f>
        <v>53.333333333333329</v>
      </c>
      <c r="N6213" s="12"/>
      <c r="O6213" s="12"/>
      <c r="P6213" s="12"/>
    </row>
    <row r="6214" spans="1:16" x14ac:dyDescent="0.25">
      <c r="A6214" s="35">
        <v>6213</v>
      </c>
      <c r="B6214" s="89">
        <v>259.83333333333331</v>
      </c>
      <c r="C6214" s="35">
        <f t="shared" si="485"/>
        <v>21</v>
      </c>
      <c r="D6214" s="35">
        <f t="shared" si="488"/>
        <v>259</v>
      </c>
      <c r="E6214" s="35">
        <f t="shared" si="489"/>
        <v>7</v>
      </c>
      <c r="F6214" s="35" t="str">
        <f t="shared" si="486"/>
        <v>Saturday</v>
      </c>
      <c r="G6214" s="35">
        <f t="shared" si="487"/>
        <v>9</v>
      </c>
      <c r="H6214" s="34">
        <f>CONVERT(INDEX(Htg_StPt_Sch_EZ!$C$4:$I$27,MATCH(Schedules_8760!$C6214,Htg_StPt_Sch_EZ!$B$4:$B$27,0),MATCH(Schedules_8760!$F6214,Htg_StPt_Sch_EZ!$C$3:$I$3,0)),"F","C")</f>
        <v>20.555555555555554</v>
      </c>
      <c r="I6214" s="34">
        <f>CONVERT(INDEX(Htg_StPt_Sch_EZ!$C$31:$I$54,MATCH(Schedules_8760!$C6214,Htg_StPt_Sch_EZ!$B$31:$B$54,0),MATCH(Schedules_8760!$F6214,Htg_StPt_Sch_EZ!$C$30:$I$30,0)),"F","C")</f>
        <v>19.444444444444443</v>
      </c>
      <c r="J6214" s="34">
        <f>CONVERT(INDEX(Clg_StPt_Sch_EZ!$C$4:$I$27,MATCH(Schedules_8760!$C6214,Clg_StPt_Sch_EZ!$B$4:$B$27,0),MATCH(Schedules_8760!$F6214,Clg_StPt_Sch_EZ!$C$3:$I$3,0)),"F","C")</f>
        <v>25.555555555555554</v>
      </c>
      <c r="K6214" s="34">
        <f>CONVERT(INDEX(Clg_StPt_Sch_EZ!$C$31:$I$54,MATCH(Schedules_8760!$C6214,Clg_StPt_Sch_EZ!$B$31:$B$54,0),MATCH(Schedules_8760!$F6214,Clg_StPt_Sch_EZ!$C$30:$I$30,0)),"F","C")</f>
        <v>28.333333333333332</v>
      </c>
      <c r="L6214" s="34">
        <f>CONVERT(INDEX(DHW_StPt_Sch_EZ!$C$4:$I$27,MATCH(Schedules_8760!$C6214,DHW_StPt_Sch_EZ!$B$4:$B$27,0),MATCH(Schedules_8760!$F6214,DHW_StPt_Sch_EZ!$C$3:$I$3,0)),"F","C")</f>
        <v>53.333333333333329</v>
      </c>
      <c r="M6214" s="34">
        <f>CONVERT(INDEX(DHW_StPt_Sch_EZ!$C$31:$I$54,MATCH(Schedules_8760!$C6214,DHW_StPt_Sch_EZ!$B$31:$B$54,0),MATCH(Schedules_8760!$F6214,DHW_StPt_Sch_EZ!$C$30:$I$30,0)),"F","C")</f>
        <v>53.333333333333329</v>
      </c>
      <c r="N6214" s="12"/>
      <c r="O6214" s="12"/>
      <c r="P6214" s="12"/>
    </row>
    <row r="6215" spans="1:16" x14ac:dyDescent="0.25">
      <c r="A6215" s="35">
        <v>6214</v>
      </c>
      <c r="B6215" s="89">
        <v>259.875</v>
      </c>
      <c r="C6215" s="35">
        <f t="shared" si="485"/>
        <v>22</v>
      </c>
      <c r="D6215" s="35">
        <f t="shared" si="488"/>
        <v>259</v>
      </c>
      <c r="E6215" s="35">
        <f t="shared" si="489"/>
        <v>7</v>
      </c>
      <c r="F6215" s="35" t="str">
        <f t="shared" si="486"/>
        <v>Saturday</v>
      </c>
      <c r="G6215" s="35">
        <f t="shared" si="487"/>
        <v>9</v>
      </c>
      <c r="H6215" s="34">
        <f>CONVERT(INDEX(Htg_StPt_Sch_EZ!$C$4:$I$27,MATCH(Schedules_8760!$C6215,Htg_StPt_Sch_EZ!$B$4:$B$27,0),MATCH(Schedules_8760!$F6215,Htg_StPt_Sch_EZ!$C$3:$I$3,0)),"F","C")</f>
        <v>20.555555555555554</v>
      </c>
      <c r="I6215" s="34">
        <f>CONVERT(INDEX(Htg_StPt_Sch_EZ!$C$31:$I$54,MATCH(Schedules_8760!$C6215,Htg_StPt_Sch_EZ!$B$31:$B$54,0),MATCH(Schedules_8760!$F6215,Htg_StPt_Sch_EZ!$C$30:$I$30,0)),"F","C")</f>
        <v>19.444444444444443</v>
      </c>
      <c r="J6215" s="34">
        <f>CONVERT(INDEX(Clg_StPt_Sch_EZ!$C$4:$I$27,MATCH(Schedules_8760!$C6215,Clg_StPt_Sch_EZ!$B$4:$B$27,0),MATCH(Schedules_8760!$F6215,Clg_StPt_Sch_EZ!$C$3:$I$3,0)),"F","C")</f>
        <v>25.555555555555554</v>
      </c>
      <c r="K6215" s="34">
        <f>CONVERT(INDEX(Clg_StPt_Sch_EZ!$C$31:$I$54,MATCH(Schedules_8760!$C6215,Clg_StPt_Sch_EZ!$B$31:$B$54,0),MATCH(Schedules_8760!$F6215,Clg_StPt_Sch_EZ!$C$30:$I$30,0)),"F","C")</f>
        <v>28.333333333333332</v>
      </c>
      <c r="L6215" s="34">
        <f>CONVERT(INDEX(DHW_StPt_Sch_EZ!$C$4:$I$27,MATCH(Schedules_8760!$C6215,DHW_StPt_Sch_EZ!$B$4:$B$27,0),MATCH(Schedules_8760!$F6215,DHW_StPt_Sch_EZ!$C$3:$I$3,0)),"F","C")</f>
        <v>53.333333333333329</v>
      </c>
      <c r="M6215" s="34">
        <f>CONVERT(INDEX(DHW_StPt_Sch_EZ!$C$31:$I$54,MATCH(Schedules_8760!$C6215,DHW_StPt_Sch_EZ!$B$31:$B$54,0),MATCH(Schedules_8760!$F6215,DHW_StPt_Sch_EZ!$C$30:$I$30,0)),"F","C")</f>
        <v>53.333333333333329</v>
      </c>
      <c r="N6215" s="12"/>
      <c r="O6215" s="12"/>
      <c r="P6215" s="12"/>
    </row>
    <row r="6216" spans="1:16" x14ac:dyDescent="0.25">
      <c r="A6216" s="35">
        <v>6215</v>
      </c>
      <c r="B6216" s="89">
        <v>259.91666666666669</v>
      </c>
      <c r="C6216" s="35">
        <f t="shared" si="485"/>
        <v>23</v>
      </c>
      <c r="D6216" s="35">
        <f t="shared" si="488"/>
        <v>259</v>
      </c>
      <c r="E6216" s="35">
        <f t="shared" si="489"/>
        <v>7</v>
      </c>
      <c r="F6216" s="35" t="str">
        <f t="shared" si="486"/>
        <v>Saturday</v>
      </c>
      <c r="G6216" s="35">
        <f t="shared" si="487"/>
        <v>9</v>
      </c>
      <c r="H6216" s="34">
        <f>CONVERT(INDEX(Htg_StPt_Sch_EZ!$C$4:$I$27,MATCH(Schedules_8760!$C6216,Htg_StPt_Sch_EZ!$B$4:$B$27,0),MATCH(Schedules_8760!$F6216,Htg_StPt_Sch_EZ!$C$3:$I$3,0)),"F","C")</f>
        <v>20.555555555555554</v>
      </c>
      <c r="I6216" s="34">
        <f>CONVERT(INDEX(Htg_StPt_Sch_EZ!$C$31:$I$54,MATCH(Schedules_8760!$C6216,Htg_StPt_Sch_EZ!$B$31:$B$54,0),MATCH(Schedules_8760!$F6216,Htg_StPt_Sch_EZ!$C$30:$I$30,0)),"F","C")</f>
        <v>19.444444444444443</v>
      </c>
      <c r="J6216" s="34">
        <f>CONVERT(INDEX(Clg_StPt_Sch_EZ!$C$4:$I$27,MATCH(Schedules_8760!$C6216,Clg_StPt_Sch_EZ!$B$4:$B$27,0),MATCH(Schedules_8760!$F6216,Clg_StPt_Sch_EZ!$C$3:$I$3,0)),"F","C")</f>
        <v>25.555555555555554</v>
      </c>
      <c r="K6216" s="34">
        <f>CONVERT(INDEX(Clg_StPt_Sch_EZ!$C$31:$I$54,MATCH(Schedules_8760!$C6216,Clg_StPt_Sch_EZ!$B$31:$B$54,0),MATCH(Schedules_8760!$F6216,Clg_StPt_Sch_EZ!$C$30:$I$30,0)),"F","C")</f>
        <v>28.333333333333332</v>
      </c>
      <c r="L6216" s="34">
        <f>CONVERT(INDEX(DHW_StPt_Sch_EZ!$C$4:$I$27,MATCH(Schedules_8760!$C6216,DHW_StPt_Sch_EZ!$B$4:$B$27,0),MATCH(Schedules_8760!$F6216,DHW_StPt_Sch_EZ!$C$3:$I$3,0)),"F","C")</f>
        <v>53.333333333333329</v>
      </c>
      <c r="M6216" s="34">
        <f>CONVERT(INDEX(DHW_StPt_Sch_EZ!$C$31:$I$54,MATCH(Schedules_8760!$C6216,DHW_StPt_Sch_EZ!$B$31:$B$54,0),MATCH(Schedules_8760!$F6216,DHW_StPt_Sch_EZ!$C$30:$I$30,0)),"F","C")</f>
        <v>53.333333333333329</v>
      </c>
      <c r="N6216" s="12"/>
      <c r="O6216" s="12"/>
      <c r="P6216" s="12"/>
    </row>
    <row r="6217" spans="1:16" x14ac:dyDescent="0.25">
      <c r="A6217" s="35">
        <v>6216</v>
      </c>
      <c r="B6217" s="89">
        <v>259.95833333333331</v>
      </c>
      <c r="C6217" s="35">
        <f t="shared" si="485"/>
        <v>24</v>
      </c>
      <c r="D6217" s="35">
        <f t="shared" si="488"/>
        <v>259</v>
      </c>
      <c r="E6217" s="35">
        <f t="shared" si="489"/>
        <v>7</v>
      </c>
      <c r="F6217" s="35" t="str">
        <f t="shared" si="486"/>
        <v>Saturday</v>
      </c>
      <c r="G6217" s="35">
        <f t="shared" si="487"/>
        <v>9</v>
      </c>
      <c r="H6217" s="34">
        <f>CONVERT(INDEX(Htg_StPt_Sch_EZ!$C$4:$I$27,MATCH(Schedules_8760!$C6217,Htg_StPt_Sch_EZ!$B$4:$B$27,0),MATCH(Schedules_8760!$F6217,Htg_StPt_Sch_EZ!$C$3:$I$3,0)),"F","C")</f>
        <v>20.555555555555554</v>
      </c>
      <c r="I6217" s="34">
        <f>CONVERT(INDEX(Htg_StPt_Sch_EZ!$C$31:$I$54,MATCH(Schedules_8760!$C6217,Htg_StPt_Sch_EZ!$B$31:$B$54,0),MATCH(Schedules_8760!$F6217,Htg_StPt_Sch_EZ!$C$30:$I$30,0)),"F","C")</f>
        <v>19.444444444444443</v>
      </c>
      <c r="J6217" s="34">
        <f>CONVERT(INDEX(Clg_StPt_Sch_EZ!$C$4:$I$27,MATCH(Schedules_8760!$C6217,Clg_StPt_Sch_EZ!$B$4:$B$27,0),MATCH(Schedules_8760!$F6217,Clg_StPt_Sch_EZ!$C$3:$I$3,0)),"F","C")</f>
        <v>25.555555555555554</v>
      </c>
      <c r="K6217" s="34">
        <f>CONVERT(INDEX(Clg_StPt_Sch_EZ!$C$31:$I$54,MATCH(Schedules_8760!$C6217,Clg_StPt_Sch_EZ!$B$31:$B$54,0),MATCH(Schedules_8760!$F6217,Clg_StPt_Sch_EZ!$C$30:$I$30,0)),"F","C")</f>
        <v>28.333333333333332</v>
      </c>
      <c r="L6217" s="34">
        <f>CONVERT(INDEX(DHW_StPt_Sch_EZ!$C$4:$I$27,MATCH(Schedules_8760!$C6217,DHW_StPt_Sch_EZ!$B$4:$B$27,0),MATCH(Schedules_8760!$F6217,DHW_StPt_Sch_EZ!$C$3:$I$3,0)),"F","C")</f>
        <v>53.333333333333329</v>
      </c>
      <c r="M6217" s="34">
        <f>CONVERT(INDEX(DHW_StPt_Sch_EZ!$C$31:$I$54,MATCH(Schedules_8760!$C6217,DHW_StPt_Sch_EZ!$B$31:$B$54,0),MATCH(Schedules_8760!$F6217,DHW_StPt_Sch_EZ!$C$30:$I$30,0)),"F","C")</f>
        <v>53.333333333333329</v>
      </c>
      <c r="N6217" s="12"/>
      <c r="O6217" s="12"/>
      <c r="P6217" s="12"/>
    </row>
    <row r="6218" spans="1:16" x14ac:dyDescent="0.25">
      <c r="A6218" s="35">
        <v>6217</v>
      </c>
      <c r="B6218" s="89">
        <v>260</v>
      </c>
      <c r="C6218" s="35">
        <f t="shared" si="485"/>
        <v>1</v>
      </c>
      <c r="D6218" s="35">
        <f t="shared" si="488"/>
        <v>260</v>
      </c>
      <c r="E6218" s="35">
        <f t="shared" si="489"/>
        <v>1</v>
      </c>
      <c r="F6218" s="35" t="str">
        <f t="shared" si="486"/>
        <v>Sunday</v>
      </c>
      <c r="G6218" s="35">
        <f t="shared" si="487"/>
        <v>9</v>
      </c>
      <c r="H6218" s="34">
        <f>CONVERT(INDEX(Htg_StPt_Sch_EZ!$C$4:$I$27,MATCH(Schedules_8760!$C6218,Htg_StPt_Sch_EZ!$B$4:$B$27,0),MATCH(Schedules_8760!$F6218,Htg_StPt_Sch_EZ!$C$3:$I$3,0)),"F","C")</f>
        <v>20.555555555555554</v>
      </c>
      <c r="I6218" s="34">
        <f>CONVERT(INDEX(Htg_StPt_Sch_EZ!$C$31:$I$54,MATCH(Schedules_8760!$C6218,Htg_StPt_Sch_EZ!$B$31:$B$54,0),MATCH(Schedules_8760!$F6218,Htg_StPt_Sch_EZ!$C$30:$I$30,0)),"F","C")</f>
        <v>19.444444444444443</v>
      </c>
      <c r="J6218" s="34">
        <f>CONVERT(INDEX(Clg_StPt_Sch_EZ!$C$4:$I$27,MATCH(Schedules_8760!$C6218,Clg_StPt_Sch_EZ!$B$4:$B$27,0),MATCH(Schedules_8760!$F6218,Clg_StPt_Sch_EZ!$C$3:$I$3,0)),"F","C")</f>
        <v>25.555555555555554</v>
      </c>
      <c r="K6218" s="34">
        <f>CONVERT(INDEX(Clg_StPt_Sch_EZ!$C$31:$I$54,MATCH(Schedules_8760!$C6218,Clg_StPt_Sch_EZ!$B$31:$B$54,0),MATCH(Schedules_8760!$F6218,Clg_StPt_Sch_EZ!$C$30:$I$30,0)),"F","C")</f>
        <v>28.333333333333332</v>
      </c>
      <c r="L6218" s="34">
        <f>CONVERT(INDEX(DHW_StPt_Sch_EZ!$C$4:$I$27,MATCH(Schedules_8760!$C6218,DHW_StPt_Sch_EZ!$B$4:$B$27,0),MATCH(Schedules_8760!$F6218,DHW_StPt_Sch_EZ!$C$3:$I$3,0)),"F","C")</f>
        <v>53.333333333333329</v>
      </c>
      <c r="M6218" s="34">
        <f>CONVERT(INDEX(DHW_StPt_Sch_EZ!$C$31:$I$54,MATCH(Schedules_8760!$C6218,DHW_StPt_Sch_EZ!$B$31:$B$54,0),MATCH(Schedules_8760!$F6218,DHW_StPt_Sch_EZ!$C$30:$I$30,0)),"F","C")</f>
        <v>53.333333333333329</v>
      </c>
      <c r="N6218" s="12"/>
      <c r="O6218" s="12"/>
      <c r="P6218" s="12"/>
    </row>
    <row r="6219" spans="1:16" x14ac:dyDescent="0.25">
      <c r="A6219" s="35">
        <v>6218</v>
      </c>
      <c r="B6219" s="89">
        <v>260.04166666666669</v>
      </c>
      <c r="C6219" s="35">
        <f t="shared" si="485"/>
        <v>2</v>
      </c>
      <c r="D6219" s="35">
        <f t="shared" si="488"/>
        <v>260</v>
      </c>
      <c r="E6219" s="35">
        <f t="shared" si="489"/>
        <v>1</v>
      </c>
      <c r="F6219" s="35" t="str">
        <f t="shared" si="486"/>
        <v>Sunday</v>
      </c>
      <c r="G6219" s="35">
        <f t="shared" si="487"/>
        <v>9</v>
      </c>
      <c r="H6219" s="34">
        <f>CONVERT(INDEX(Htg_StPt_Sch_EZ!$C$4:$I$27,MATCH(Schedules_8760!$C6219,Htg_StPt_Sch_EZ!$B$4:$B$27,0),MATCH(Schedules_8760!$F6219,Htg_StPt_Sch_EZ!$C$3:$I$3,0)),"F","C")</f>
        <v>20.555555555555554</v>
      </c>
      <c r="I6219" s="34">
        <f>CONVERT(INDEX(Htg_StPt_Sch_EZ!$C$31:$I$54,MATCH(Schedules_8760!$C6219,Htg_StPt_Sch_EZ!$B$31:$B$54,0),MATCH(Schedules_8760!$F6219,Htg_StPt_Sch_EZ!$C$30:$I$30,0)),"F","C")</f>
        <v>19.444444444444443</v>
      </c>
      <c r="J6219" s="34">
        <f>CONVERT(INDEX(Clg_StPt_Sch_EZ!$C$4:$I$27,MATCH(Schedules_8760!$C6219,Clg_StPt_Sch_EZ!$B$4:$B$27,0),MATCH(Schedules_8760!$F6219,Clg_StPt_Sch_EZ!$C$3:$I$3,0)),"F","C")</f>
        <v>25.555555555555554</v>
      </c>
      <c r="K6219" s="34">
        <f>CONVERT(INDEX(Clg_StPt_Sch_EZ!$C$31:$I$54,MATCH(Schedules_8760!$C6219,Clg_StPt_Sch_EZ!$B$31:$B$54,0),MATCH(Schedules_8760!$F6219,Clg_StPt_Sch_EZ!$C$30:$I$30,0)),"F","C")</f>
        <v>28.333333333333332</v>
      </c>
      <c r="L6219" s="34">
        <f>CONVERT(INDEX(DHW_StPt_Sch_EZ!$C$4:$I$27,MATCH(Schedules_8760!$C6219,DHW_StPt_Sch_EZ!$B$4:$B$27,0),MATCH(Schedules_8760!$F6219,DHW_StPt_Sch_EZ!$C$3:$I$3,0)),"F","C")</f>
        <v>53.333333333333329</v>
      </c>
      <c r="M6219" s="34">
        <f>CONVERT(INDEX(DHW_StPt_Sch_EZ!$C$31:$I$54,MATCH(Schedules_8760!$C6219,DHW_StPt_Sch_EZ!$B$31:$B$54,0),MATCH(Schedules_8760!$F6219,DHW_StPt_Sch_EZ!$C$30:$I$30,0)),"F","C")</f>
        <v>53.333333333333329</v>
      </c>
      <c r="N6219" s="12"/>
      <c r="O6219" s="12"/>
      <c r="P6219" s="12"/>
    </row>
    <row r="6220" spans="1:16" x14ac:dyDescent="0.25">
      <c r="A6220" s="35">
        <v>6219</v>
      </c>
      <c r="B6220" s="89">
        <v>260.08333333333331</v>
      </c>
      <c r="C6220" s="35">
        <f t="shared" si="485"/>
        <v>3</v>
      </c>
      <c r="D6220" s="35">
        <f t="shared" si="488"/>
        <v>260</v>
      </c>
      <c r="E6220" s="35">
        <f t="shared" si="489"/>
        <v>1</v>
      </c>
      <c r="F6220" s="35" t="str">
        <f t="shared" si="486"/>
        <v>Sunday</v>
      </c>
      <c r="G6220" s="35">
        <f t="shared" si="487"/>
        <v>9</v>
      </c>
      <c r="H6220" s="34">
        <f>CONVERT(INDEX(Htg_StPt_Sch_EZ!$C$4:$I$27,MATCH(Schedules_8760!$C6220,Htg_StPt_Sch_EZ!$B$4:$B$27,0),MATCH(Schedules_8760!$F6220,Htg_StPt_Sch_EZ!$C$3:$I$3,0)),"F","C")</f>
        <v>20.555555555555554</v>
      </c>
      <c r="I6220" s="34">
        <f>CONVERT(INDEX(Htg_StPt_Sch_EZ!$C$31:$I$54,MATCH(Schedules_8760!$C6220,Htg_StPt_Sch_EZ!$B$31:$B$54,0),MATCH(Schedules_8760!$F6220,Htg_StPt_Sch_EZ!$C$30:$I$30,0)),"F","C")</f>
        <v>19.444444444444443</v>
      </c>
      <c r="J6220" s="34">
        <f>CONVERT(INDEX(Clg_StPt_Sch_EZ!$C$4:$I$27,MATCH(Schedules_8760!$C6220,Clg_StPt_Sch_EZ!$B$4:$B$27,0),MATCH(Schedules_8760!$F6220,Clg_StPt_Sch_EZ!$C$3:$I$3,0)),"F","C")</f>
        <v>25.555555555555554</v>
      </c>
      <c r="K6220" s="34">
        <f>CONVERT(INDEX(Clg_StPt_Sch_EZ!$C$31:$I$54,MATCH(Schedules_8760!$C6220,Clg_StPt_Sch_EZ!$B$31:$B$54,0),MATCH(Schedules_8760!$F6220,Clg_StPt_Sch_EZ!$C$30:$I$30,0)),"F","C")</f>
        <v>28.333333333333332</v>
      </c>
      <c r="L6220" s="34">
        <f>CONVERT(INDEX(DHW_StPt_Sch_EZ!$C$4:$I$27,MATCH(Schedules_8760!$C6220,DHW_StPt_Sch_EZ!$B$4:$B$27,0),MATCH(Schedules_8760!$F6220,DHW_StPt_Sch_EZ!$C$3:$I$3,0)),"F","C")</f>
        <v>53.333333333333329</v>
      </c>
      <c r="M6220" s="34">
        <f>CONVERT(INDEX(DHW_StPt_Sch_EZ!$C$31:$I$54,MATCH(Schedules_8760!$C6220,DHW_StPt_Sch_EZ!$B$31:$B$54,0),MATCH(Schedules_8760!$F6220,DHW_StPt_Sch_EZ!$C$30:$I$30,0)),"F","C")</f>
        <v>53.333333333333329</v>
      </c>
      <c r="N6220" s="12"/>
      <c r="O6220" s="12"/>
      <c r="P6220" s="12"/>
    </row>
    <row r="6221" spans="1:16" x14ac:dyDescent="0.25">
      <c r="A6221" s="35">
        <v>6220</v>
      </c>
      <c r="B6221" s="89">
        <v>260.125</v>
      </c>
      <c r="C6221" s="35">
        <f t="shared" si="485"/>
        <v>4</v>
      </c>
      <c r="D6221" s="35">
        <f t="shared" si="488"/>
        <v>260</v>
      </c>
      <c r="E6221" s="35">
        <f t="shared" si="489"/>
        <v>1</v>
      </c>
      <c r="F6221" s="35" t="str">
        <f t="shared" si="486"/>
        <v>Sunday</v>
      </c>
      <c r="G6221" s="35">
        <f t="shared" si="487"/>
        <v>9</v>
      </c>
      <c r="H6221" s="34">
        <f>CONVERT(INDEX(Htg_StPt_Sch_EZ!$C$4:$I$27,MATCH(Schedules_8760!$C6221,Htg_StPt_Sch_EZ!$B$4:$B$27,0),MATCH(Schedules_8760!$F6221,Htg_StPt_Sch_EZ!$C$3:$I$3,0)),"F","C")</f>
        <v>20.555555555555554</v>
      </c>
      <c r="I6221" s="34">
        <f>CONVERT(INDEX(Htg_StPt_Sch_EZ!$C$31:$I$54,MATCH(Schedules_8760!$C6221,Htg_StPt_Sch_EZ!$B$31:$B$54,0),MATCH(Schedules_8760!$F6221,Htg_StPt_Sch_EZ!$C$30:$I$30,0)),"F","C")</f>
        <v>19.444444444444443</v>
      </c>
      <c r="J6221" s="34">
        <f>CONVERT(INDEX(Clg_StPt_Sch_EZ!$C$4:$I$27,MATCH(Schedules_8760!$C6221,Clg_StPt_Sch_EZ!$B$4:$B$27,0),MATCH(Schedules_8760!$F6221,Clg_StPt_Sch_EZ!$C$3:$I$3,0)),"F","C")</f>
        <v>25.555555555555554</v>
      </c>
      <c r="K6221" s="34">
        <f>CONVERT(INDEX(Clg_StPt_Sch_EZ!$C$31:$I$54,MATCH(Schedules_8760!$C6221,Clg_StPt_Sch_EZ!$B$31:$B$54,0),MATCH(Schedules_8760!$F6221,Clg_StPt_Sch_EZ!$C$30:$I$30,0)),"F","C")</f>
        <v>28.333333333333332</v>
      </c>
      <c r="L6221" s="34">
        <f>CONVERT(INDEX(DHW_StPt_Sch_EZ!$C$4:$I$27,MATCH(Schedules_8760!$C6221,DHW_StPt_Sch_EZ!$B$4:$B$27,0),MATCH(Schedules_8760!$F6221,DHW_StPt_Sch_EZ!$C$3:$I$3,0)),"F","C")</f>
        <v>53.333333333333329</v>
      </c>
      <c r="M6221" s="34">
        <f>CONVERT(INDEX(DHW_StPt_Sch_EZ!$C$31:$I$54,MATCH(Schedules_8760!$C6221,DHW_StPt_Sch_EZ!$B$31:$B$54,0),MATCH(Schedules_8760!$F6221,DHW_StPt_Sch_EZ!$C$30:$I$30,0)),"F","C")</f>
        <v>53.333333333333329</v>
      </c>
      <c r="N6221" s="12"/>
      <c r="O6221" s="12"/>
      <c r="P6221" s="12"/>
    </row>
    <row r="6222" spans="1:16" x14ac:dyDescent="0.25">
      <c r="A6222" s="35">
        <v>6221</v>
      </c>
      <c r="B6222" s="89">
        <v>260.16666666666669</v>
      </c>
      <c r="C6222" s="35">
        <f t="shared" si="485"/>
        <v>5</v>
      </c>
      <c r="D6222" s="35">
        <f t="shared" si="488"/>
        <v>260</v>
      </c>
      <c r="E6222" s="35">
        <f t="shared" si="489"/>
        <v>1</v>
      </c>
      <c r="F6222" s="35" t="str">
        <f t="shared" si="486"/>
        <v>Sunday</v>
      </c>
      <c r="G6222" s="35">
        <f t="shared" si="487"/>
        <v>9</v>
      </c>
      <c r="H6222" s="34">
        <f>CONVERT(INDEX(Htg_StPt_Sch_EZ!$C$4:$I$27,MATCH(Schedules_8760!$C6222,Htg_StPt_Sch_EZ!$B$4:$B$27,0),MATCH(Schedules_8760!$F6222,Htg_StPt_Sch_EZ!$C$3:$I$3,0)),"F","C")</f>
        <v>20.555555555555554</v>
      </c>
      <c r="I6222" s="34">
        <f>CONVERT(INDEX(Htg_StPt_Sch_EZ!$C$31:$I$54,MATCH(Schedules_8760!$C6222,Htg_StPt_Sch_EZ!$B$31:$B$54,0),MATCH(Schedules_8760!$F6222,Htg_StPt_Sch_EZ!$C$30:$I$30,0)),"F","C")</f>
        <v>19.444444444444443</v>
      </c>
      <c r="J6222" s="34">
        <f>CONVERT(INDEX(Clg_StPt_Sch_EZ!$C$4:$I$27,MATCH(Schedules_8760!$C6222,Clg_StPt_Sch_EZ!$B$4:$B$27,0),MATCH(Schedules_8760!$F6222,Clg_StPt_Sch_EZ!$C$3:$I$3,0)),"F","C")</f>
        <v>25.555555555555554</v>
      </c>
      <c r="K6222" s="34">
        <f>CONVERT(INDEX(Clg_StPt_Sch_EZ!$C$31:$I$54,MATCH(Schedules_8760!$C6222,Clg_StPt_Sch_EZ!$B$31:$B$54,0),MATCH(Schedules_8760!$F6222,Clg_StPt_Sch_EZ!$C$30:$I$30,0)),"F","C")</f>
        <v>28.333333333333332</v>
      </c>
      <c r="L6222" s="34">
        <f>CONVERT(INDEX(DHW_StPt_Sch_EZ!$C$4:$I$27,MATCH(Schedules_8760!$C6222,DHW_StPt_Sch_EZ!$B$4:$B$27,0),MATCH(Schedules_8760!$F6222,DHW_StPt_Sch_EZ!$C$3:$I$3,0)),"F","C")</f>
        <v>53.333333333333329</v>
      </c>
      <c r="M6222" s="34">
        <f>CONVERT(INDEX(DHW_StPt_Sch_EZ!$C$31:$I$54,MATCH(Schedules_8760!$C6222,DHW_StPt_Sch_EZ!$B$31:$B$54,0),MATCH(Schedules_8760!$F6222,DHW_StPt_Sch_EZ!$C$30:$I$30,0)),"F","C")</f>
        <v>53.333333333333329</v>
      </c>
      <c r="N6222" s="12"/>
      <c r="O6222" s="12"/>
      <c r="P6222" s="12"/>
    </row>
    <row r="6223" spans="1:16" x14ac:dyDescent="0.25">
      <c r="A6223" s="35">
        <v>6222</v>
      </c>
      <c r="B6223" s="89">
        <v>260.20833333333331</v>
      </c>
      <c r="C6223" s="35">
        <f t="shared" si="485"/>
        <v>6</v>
      </c>
      <c r="D6223" s="35">
        <f t="shared" si="488"/>
        <v>260</v>
      </c>
      <c r="E6223" s="35">
        <f t="shared" si="489"/>
        <v>1</v>
      </c>
      <c r="F6223" s="35" t="str">
        <f t="shared" si="486"/>
        <v>Sunday</v>
      </c>
      <c r="G6223" s="35">
        <f t="shared" si="487"/>
        <v>9</v>
      </c>
      <c r="H6223" s="34">
        <f>CONVERT(INDEX(Htg_StPt_Sch_EZ!$C$4:$I$27,MATCH(Schedules_8760!$C6223,Htg_StPt_Sch_EZ!$B$4:$B$27,0),MATCH(Schedules_8760!$F6223,Htg_StPt_Sch_EZ!$C$3:$I$3,0)),"F","C")</f>
        <v>20.555555555555554</v>
      </c>
      <c r="I6223" s="34">
        <f>CONVERT(INDEX(Htg_StPt_Sch_EZ!$C$31:$I$54,MATCH(Schedules_8760!$C6223,Htg_StPt_Sch_EZ!$B$31:$B$54,0),MATCH(Schedules_8760!$F6223,Htg_StPt_Sch_EZ!$C$30:$I$30,0)),"F","C")</f>
        <v>19.444444444444443</v>
      </c>
      <c r="J6223" s="34">
        <f>CONVERT(INDEX(Clg_StPt_Sch_EZ!$C$4:$I$27,MATCH(Schedules_8760!$C6223,Clg_StPt_Sch_EZ!$B$4:$B$27,0),MATCH(Schedules_8760!$F6223,Clg_StPt_Sch_EZ!$C$3:$I$3,0)),"F","C")</f>
        <v>25.555555555555554</v>
      </c>
      <c r="K6223" s="34">
        <f>CONVERT(INDEX(Clg_StPt_Sch_EZ!$C$31:$I$54,MATCH(Schedules_8760!$C6223,Clg_StPt_Sch_EZ!$B$31:$B$54,0),MATCH(Schedules_8760!$F6223,Clg_StPt_Sch_EZ!$C$30:$I$30,0)),"F","C")</f>
        <v>28.333333333333332</v>
      </c>
      <c r="L6223" s="34">
        <f>CONVERT(INDEX(DHW_StPt_Sch_EZ!$C$4:$I$27,MATCH(Schedules_8760!$C6223,DHW_StPt_Sch_EZ!$B$4:$B$27,0),MATCH(Schedules_8760!$F6223,DHW_StPt_Sch_EZ!$C$3:$I$3,0)),"F","C")</f>
        <v>53.333333333333329</v>
      </c>
      <c r="M6223" s="34">
        <f>CONVERT(INDEX(DHW_StPt_Sch_EZ!$C$31:$I$54,MATCH(Schedules_8760!$C6223,DHW_StPt_Sch_EZ!$B$31:$B$54,0),MATCH(Schedules_8760!$F6223,DHW_StPt_Sch_EZ!$C$30:$I$30,0)),"F","C")</f>
        <v>53.333333333333329</v>
      </c>
      <c r="N6223" s="12"/>
      <c r="O6223" s="12"/>
      <c r="P6223" s="12"/>
    </row>
    <row r="6224" spans="1:16" x14ac:dyDescent="0.25">
      <c r="A6224" s="35">
        <v>6223</v>
      </c>
      <c r="B6224" s="89">
        <v>260.25</v>
      </c>
      <c r="C6224" s="35">
        <f t="shared" si="485"/>
        <v>7</v>
      </c>
      <c r="D6224" s="35">
        <f t="shared" si="488"/>
        <v>260</v>
      </c>
      <c r="E6224" s="35">
        <f t="shared" si="489"/>
        <v>1</v>
      </c>
      <c r="F6224" s="35" t="str">
        <f t="shared" si="486"/>
        <v>Sunday</v>
      </c>
      <c r="G6224" s="35">
        <f t="shared" si="487"/>
        <v>9</v>
      </c>
      <c r="H6224" s="34">
        <f>CONVERT(INDEX(Htg_StPt_Sch_EZ!$C$4:$I$27,MATCH(Schedules_8760!$C6224,Htg_StPt_Sch_EZ!$B$4:$B$27,0),MATCH(Schedules_8760!$F6224,Htg_StPt_Sch_EZ!$C$3:$I$3,0)),"F","C")</f>
        <v>20.555555555555554</v>
      </c>
      <c r="I6224" s="34">
        <f>CONVERT(INDEX(Htg_StPt_Sch_EZ!$C$31:$I$54,MATCH(Schedules_8760!$C6224,Htg_StPt_Sch_EZ!$B$31:$B$54,0),MATCH(Schedules_8760!$F6224,Htg_StPt_Sch_EZ!$C$30:$I$30,0)),"F","C")</f>
        <v>19.444444444444443</v>
      </c>
      <c r="J6224" s="34">
        <f>CONVERT(INDEX(Clg_StPt_Sch_EZ!$C$4:$I$27,MATCH(Schedules_8760!$C6224,Clg_StPt_Sch_EZ!$B$4:$B$27,0),MATCH(Schedules_8760!$F6224,Clg_StPt_Sch_EZ!$C$3:$I$3,0)),"F","C")</f>
        <v>25.555555555555554</v>
      </c>
      <c r="K6224" s="34">
        <f>CONVERT(INDEX(Clg_StPt_Sch_EZ!$C$31:$I$54,MATCH(Schedules_8760!$C6224,Clg_StPt_Sch_EZ!$B$31:$B$54,0),MATCH(Schedules_8760!$F6224,Clg_StPt_Sch_EZ!$C$30:$I$30,0)),"F","C")</f>
        <v>28.333333333333332</v>
      </c>
      <c r="L6224" s="34">
        <f>CONVERT(INDEX(DHW_StPt_Sch_EZ!$C$4:$I$27,MATCH(Schedules_8760!$C6224,DHW_StPt_Sch_EZ!$B$4:$B$27,0),MATCH(Schedules_8760!$F6224,DHW_StPt_Sch_EZ!$C$3:$I$3,0)),"F","C")</f>
        <v>53.333333333333329</v>
      </c>
      <c r="M6224" s="34">
        <f>CONVERT(INDEX(DHW_StPt_Sch_EZ!$C$31:$I$54,MATCH(Schedules_8760!$C6224,DHW_StPt_Sch_EZ!$B$31:$B$54,0),MATCH(Schedules_8760!$F6224,DHW_StPt_Sch_EZ!$C$30:$I$30,0)),"F","C")</f>
        <v>53.333333333333329</v>
      </c>
      <c r="N6224" s="12"/>
      <c r="O6224" s="12"/>
      <c r="P6224" s="12"/>
    </row>
    <row r="6225" spans="1:16" x14ac:dyDescent="0.25">
      <c r="A6225" s="35">
        <v>6224</v>
      </c>
      <c r="B6225" s="89">
        <v>260.29166666666669</v>
      </c>
      <c r="C6225" s="35">
        <f t="shared" si="485"/>
        <v>8</v>
      </c>
      <c r="D6225" s="35">
        <f t="shared" si="488"/>
        <v>260</v>
      </c>
      <c r="E6225" s="35">
        <f t="shared" si="489"/>
        <v>1</v>
      </c>
      <c r="F6225" s="35" t="str">
        <f t="shared" si="486"/>
        <v>Sunday</v>
      </c>
      <c r="G6225" s="35">
        <f t="shared" si="487"/>
        <v>9</v>
      </c>
      <c r="H6225" s="34">
        <f>CONVERT(INDEX(Htg_StPt_Sch_EZ!$C$4:$I$27,MATCH(Schedules_8760!$C6225,Htg_StPt_Sch_EZ!$B$4:$B$27,0),MATCH(Schedules_8760!$F6225,Htg_StPt_Sch_EZ!$C$3:$I$3,0)),"F","C")</f>
        <v>20.555555555555554</v>
      </c>
      <c r="I6225" s="34">
        <f>CONVERT(INDEX(Htg_StPt_Sch_EZ!$C$31:$I$54,MATCH(Schedules_8760!$C6225,Htg_StPt_Sch_EZ!$B$31:$B$54,0),MATCH(Schedules_8760!$F6225,Htg_StPt_Sch_EZ!$C$30:$I$30,0)),"F","C")</f>
        <v>19.444444444444443</v>
      </c>
      <c r="J6225" s="34">
        <f>CONVERT(INDEX(Clg_StPt_Sch_EZ!$C$4:$I$27,MATCH(Schedules_8760!$C6225,Clg_StPt_Sch_EZ!$B$4:$B$27,0),MATCH(Schedules_8760!$F6225,Clg_StPt_Sch_EZ!$C$3:$I$3,0)),"F","C")</f>
        <v>25.555555555555554</v>
      </c>
      <c r="K6225" s="34">
        <f>CONVERT(INDEX(Clg_StPt_Sch_EZ!$C$31:$I$54,MATCH(Schedules_8760!$C6225,Clg_StPt_Sch_EZ!$B$31:$B$54,0),MATCH(Schedules_8760!$F6225,Clg_StPt_Sch_EZ!$C$30:$I$30,0)),"F","C")</f>
        <v>25</v>
      </c>
      <c r="L6225" s="34">
        <f>CONVERT(INDEX(DHW_StPt_Sch_EZ!$C$4:$I$27,MATCH(Schedules_8760!$C6225,DHW_StPt_Sch_EZ!$B$4:$B$27,0),MATCH(Schedules_8760!$F6225,DHW_StPt_Sch_EZ!$C$3:$I$3,0)),"F","C")</f>
        <v>53.333333333333329</v>
      </c>
      <c r="M6225" s="34">
        <f>CONVERT(INDEX(DHW_StPt_Sch_EZ!$C$31:$I$54,MATCH(Schedules_8760!$C6225,DHW_StPt_Sch_EZ!$B$31:$B$54,0),MATCH(Schedules_8760!$F6225,DHW_StPt_Sch_EZ!$C$30:$I$30,0)),"F","C")</f>
        <v>53.333333333333329</v>
      </c>
      <c r="N6225" s="12"/>
      <c r="O6225" s="12"/>
      <c r="P6225" s="12"/>
    </row>
    <row r="6226" spans="1:16" x14ac:dyDescent="0.25">
      <c r="A6226" s="35">
        <v>6225</v>
      </c>
      <c r="B6226" s="89">
        <v>260.33333333333331</v>
      </c>
      <c r="C6226" s="35">
        <f t="shared" si="485"/>
        <v>9</v>
      </c>
      <c r="D6226" s="35">
        <f t="shared" si="488"/>
        <v>260</v>
      </c>
      <c r="E6226" s="35">
        <f t="shared" si="489"/>
        <v>1</v>
      </c>
      <c r="F6226" s="35" t="str">
        <f t="shared" si="486"/>
        <v>Sunday</v>
      </c>
      <c r="G6226" s="35">
        <f t="shared" si="487"/>
        <v>9</v>
      </c>
      <c r="H6226" s="34">
        <f>CONVERT(INDEX(Htg_StPt_Sch_EZ!$C$4:$I$27,MATCH(Schedules_8760!$C6226,Htg_StPt_Sch_EZ!$B$4:$B$27,0),MATCH(Schedules_8760!$F6226,Htg_StPt_Sch_EZ!$C$3:$I$3,0)),"F","C")</f>
        <v>20.555555555555554</v>
      </c>
      <c r="I6226" s="34">
        <f>CONVERT(INDEX(Htg_StPt_Sch_EZ!$C$31:$I$54,MATCH(Schedules_8760!$C6226,Htg_StPt_Sch_EZ!$B$31:$B$54,0),MATCH(Schedules_8760!$F6226,Htg_StPt_Sch_EZ!$C$30:$I$30,0)),"F","C")</f>
        <v>19.444444444444443</v>
      </c>
      <c r="J6226" s="34">
        <f>CONVERT(INDEX(Clg_StPt_Sch_EZ!$C$4:$I$27,MATCH(Schedules_8760!$C6226,Clg_StPt_Sch_EZ!$B$4:$B$27,0),MATCH(Schedules_8760!$F6226,Clg_StPt_Sch_EZ!$C$3:$I$3,0)),"F","C")</f>
        <v>25.555555555555554</v>
      </c>
      <c r="K6226" s="34">
        <f>CONVERT(INDEX(Clg_StPt_Sch_EZ!$C$31:$I$54,MATCH(Schedules_8760!$C6226,Clg_StPt_Sch_EZ!$B$31:$B$54,0),MATCH(Schedules_8760!$F6226,Clg_StPt_Sch_EZ!$C$30:$I$30,0)),"F","C")</f>
        <v>25</v>
      </c>
      <c r="L6226" s="34">
        <f>CONVERT(INDEX(DHW_StPt_Sch_EZ!$C$4:$I$27,MATCH(Schedules_8760!$C6226,DHW_StPt_Sch_EZ!$B$4:$B$27,0),MATCH(Schedules_8760!$F6226,DHW_StPt_Sch_EZ!$C$3:$I$3,0)),"F","C")</f>
        <v>53.333333333333329</v>
      </c>
      <c r="M6226" s="34">
        <f>CONVERT(INDEX(DHW_StPt_Sch_EZ!$C$31:$I$54,MATCH(Schedules_8760!$C6226,DHW_StPt_Sch_EZ!$B$31:$B$54,0),MATCH(Schedules_8760!$F6226,DHW_StPt_Sch_EZ!$C$30:$I$30,0)),"F","C")</f>
        <v>53.333333333333329</v>
      </c>
      <c r="N6226" s="12"/>
      <c r="O6226" s="12"/>
      <c r="P6226" s="12"/>
    </row>
    <row r="6227" spans="1:16" x14ac:dyDescent="0.25">
      <c r="A6227" s="35">
        <v>6226</v>
      </c>
      <c r="B6227" s="89">
        <v>260.375</v>
      </c>
      <c r="C6227" s="35">
        <f t="shared" si="485"/>
        <v>10</v>
      </c>
      <c r="D6227" s="35">
        <f t="shared" si="488"/>
        <v>260</v>
      </c>
      <c r="E6227" s="35">
        <f t="shared" si="489"/>
        <v>1</v>
      </c>
      <c r="F6227" s="35" t="str">
        <f t="shared" si="486"/>
        <v>Sunday</v>
      </c>
      <c r="G6227" s="35">
        <f t="shared" si="487"/>
        <v>9</v>
      </c>
      <c r="H6227" s="34">
        <f>CONVERT(INDEX(Htg_StPt_Sch_EZ!$C$4:$I$27,MATCH(Schedules_8760!$C6227,Htg_StPt_Sch_EZ!$B$4:$B$27,0),MATCH(Schedules_8760!$F6227,Htg_StPt_Sch_EZ!$C$3:$I$3,0)),"F","C")</f>
        <v>20.555555555555554</v>
      </c>
      <c r="I6227" s="34">
        <f>CONVERT(INDEX(Htg_StPt_Sch_EZ!$C$31:$I$54,MATCH(Schedules_8760!$C6227,Htg_StPt_Sch_EZ!$B$31:$B$54,0),MATCH(Schedules_8760!$F6227,Htg_StPt_Sch_EZ!$C$30:$I$30,0)),"F","C")</f>
        <v>19.444444444444443</v>
      </c>
      <c r="J6227" s="34">
        <f>CONVERT(INDEX(Clg_StPt_Sch_EZ!$C$4:$I$27,MATCH(Schedules_8760!$C6227,Clg_StPt_Sch_EZ!$B$4:$B$27,0),MATCH(Schedules_8760!$F6227,Clg_StPt_Sch_EZ!$C$3:$I$3,0)),"F","C")</f>
        <v>25.555555555555554</v>
      </c>
      <c r="K6227" s="34">
        <f>CONVERT(INDEX(Clg_StPt_Sch_EZ!$C$31:$I$54,MATCH(Schedules_8760!$C6227,Clg_StPt_Sch_EZ!$B$31:$B$54,0),MATCH(Schedules_8760!$F6227,Clg_StPt_Sch_EZ!$C$30:$I$30,0)),"F","C")</f>
        <v>25</v>
      </c>
      <c r="L6227" s="34">
        <f>CONVERT(INDEX(DHW_StPt_Sch_EZ!$C$4:$I$27,MATCH(Schedules_8760!$C6227,DHW_StPt_Sch_EZ!$B$4:$B$27,0),MATCH(Schedules_8760!$F6227,DHW_StPt_Sch_EZ!$C$3:$I$3,0)),"F","C")</f>
        <v>53.333333333333329</v>
      </c>
      <c r="M6227" s="34">
        <f>CONVERT(INDEX(DHW_StPt_Sch_EZ!$C$31:$I$54,MATCH(Schedules_8760!$C6227,DHW_StPt_Sch_EZ!$B$31:$B$54,0),MATCH(Schedules_8760!$F6227,DHW_StPt_Sch_EZ!$C$30:$I$30,0)),"F","C")</f>
        <v>53.333333333333329</v>
      </c>
      <c r="N6227" s="12"/>
      <c r="O6227" s="12"/>
      <c r="P6227" s="12"/>
    </row>
    <row r="6228" spans="1:16" x14ac:dyDescent="0.25">
      <c r="A6228" s="35">
        <v>6227</v>
      </c>
      <c r="B6228" s="89">
        <v>260.41666666666669</v>
      </c>
      <c r="C6228" s="35">
        <f t="shared" si="485"/>
        <v>11</v>
      </c>
      <c r="D6228" s="35">
        <f t="shared" si="488"/>
        <v>260</v>
      </c>
      <c r="E6228" s="35">
        <f t="shared" si="489"/>
        <v>1</v>
      </c>
      <c r="F6228" s="35" t="str">
        <f t="shared" si="486"/>
        <v>Sunday</v>
      </c>
      <c r="G6228" s="35">
        <f t="shared" si="487"/>
        <v>9</v>
      </c>
      <c r="H6228" s="34">
        <f>CONVERT(INDEX(Htg_StPt_Sch_EZ!$C$4:$I$27,MATCH(Schedules_8760!$C6228,Htg_StPt_Sch_EZ!$B$4:$B$27,0),MATCH(Schedules_8760!$F6228,Htg_StPt_Sch_EZ!$C$3:$I$3,0)),"F","C")</f>
        <v>20.555555555555554</v>
      </c>
      <c r="I6228" s="34">
        <f>CONVERT(INDEX(Htg_StPt_Sch_EZ!$C$31:$I$54,MATCH(Schedules_8760!$C6228,Htg_StPt_Sch_EZ!$B$31:$B$54,0),MATCH(Schedules_8760!$F6228,Htg_StPt_Sch_EZ!$C$30:$I$30,0)),"F","C")</f>
        <v>19.444444444444443</v>
      </c>
      <c r="J6228" s="34">
        <f>CONVERT(INDEX(Clg_StPt_Sch_EZ!$C$4:$I$27,MATCH(Schedules_8760!$C6228,Clg_StPt_Sch_EZ!$B$4:$B$27,0),MATCH(Schedules_8760!$F6228,Clg_StPt_Sch_EZ!$C$3:$I$3,0)),"F","C")</f>
        <v>25.555555555555554</v>
      </c>
      <c r="K6228" s="34">
        <f>CONVERT(INDEX(Clg_StPt_Sch_EZ!$C$31:$I$54,MATCH(Schedules_8760!$C6228,Clg_StPt_Sch_EZ!$B$31:$B$54,0),MATCH(Schedules_8760!$F6228,Clg_StPt_Sch_EZ!$C$30:$I$30,0)),"F","C")</f>
        <v>25</v>
      </c>
      <c r="L6228" s="34">
        <f>CONVERT(INDEX(DHW_StPt_Sch_EZ!$C$4:$I$27,MATCH(Schedules_8760!$C6228,DHW_StPt_Sch_EZ!$B$4:$B$27,0),MATCH(Schedules_8760!$F6228,DHW_StPt_Sch_EZ!$C$3:$I$3,0)),"F","C")</f>
        <v>53.333333333333329</v>
      </c>
      <c r="M6228" s="34">
        <f>CONVERT(INDEX(DHW_StPt_Sch_EZ!$C$31:$I$54,MATCH(Schedules_8760!$C6228,DHW_StPt_Sch_EZ!$B$31:$B$54,0),MATCH(Schedules_8760!$F6228,DHW_StPt_Sch_EZ!$C$30:$I$30,0)),"F","C")</f>
        <v>53.333333333333329</v>
      </c>
      <c r="N6228" s="12"/>
      <c r="O6228" s="12"/>
      <c r="P6228" s="12"/>
    </row>
    <row r="6229" spans="1:16" x14ac:dyDescent="0.25">
      <c r="A6229" s="35">
        <v>6228</v>
      </c>
      <c r="B6229" s="89">
        <v>260.45833333333331</v>
      </c>
      <c r="C6229" s="35">
        <f t="shared" si="485"/>
        <v>12</v>
      </c>
      <c r="D6229" s="35">
        <f t="shared" si="488"/>
        <v>260</v>
      </c>
      <c r="E6229" s="35">
        <f t="shared" si="489"/>
        <v>1</v>
      </c>
      <c r="F6229" s="35" t="str">
        <f t="shared" si="486"/>
        <v>Sunday</v>
      </c>
      <c r="G6229" s="35">
        <f t="shared" si="487"/>
        <v>9</v>
      </c>
      <c r="H6229" s="34">
        <f>CONVERT(INDEX(Htg_StPt_Sch_EZ!$C$4:$I$27,MATCH(Schedules_8760!$C6229,Htg_StPt_Sch_EZ!$B$4:$B$27,0),MATCH(Schedules_8760!$F6229,Htg_StPt_Sch_EZ!$C$3:$I$3,0)),"F","C")</f>
        <v>20.555555555555554</v>
      </c>
      <c r="I6229" s="34">
        <f>CONVERT(INDEX(Htg_StPt_Sch_EZ!$C$31:$I$54,MATCH(Schedules_8760!$C6229,Htg_StPt_Sch_EZ!$B$31:$B$54,0),MATCH(Schedules_8760!$F6229,Htg_StPt_Sch_EZ!$C$30:$I$30,0)),"F","C")</f>
        <v>19.444444444444443</v>
      </c>
      <c r="J6229" s="34">
        <f>CONVERT(INDEX(Clg_StPt_Sch_EZ!$C$4:$I$27,MATCH(Schedules_8760!$C6229,Clg_StPt_Sch_EZ!$B$4:$B$27,0),MATCH(Schedules_8760!$F6229,Clg_StPt_Sch_EZ!$C$3:$I$3,0)),"F","C")</f>
        <v>25.555555555555554</v>
      </c>
      <c r="K6229" s="34">
        <f>CONVERT(INDEX(Clg_StPt_Sch_EZ!$C$31:$I$54,MATCH(Schedules_8760!$C6229,Clg_StPt_Sch_EZ!$B$31:$B$54,0),MATCH(Schedules_8760!$F6229,Clg_StPt_Sch_EZ!$C$30:$I$30,0)),"F","C")</f>
        <v>25</v>
      </c>
      <c r="L6229" s="34">
        <f>CONVERT(INDEX(DHW_StPt_Sch_EZ!$C$4:$I$27,MATCH(Schedules_8760!$C6229,DHW_StPt_Sch_EZ!$B$4:$B$27,0),MATCH(Schedules_8760!$F6229,DHW_StPt_Sch_EZ!$C$3:$I$3,0)),"F","C")</f>
        <v>53.333333333333329</v>
      </c>
      <c r="M6229" s="34">
        <f>CONVERT(INDEX(DHW_StPt_Sch_EZ!$C$31:$I$54,MATCH(Schedules_8760!$C6229,DHW_StPt_Sch_EZ!$B$31:$B$54,0),MATCH(Schedules_8760!$F6229,DHW_StPt_Sch_EZ!$C$30:$I$30,0)),"F","C")</f>
        <v>53.333333333333329</v>
      </c>
      <c r="N6229" s="12"/>
      <c r="O6229" s="12"/>
      <c r="P6229" s="12"/>
    </row>
    <row r="6230" spans="1:16" x14ac:dyDescent="0.25">
      <c r="A6230" s="35">
        <v>6229</v>
      </c>
      <c r="B6230" s="89">
        <v>260.5</v>
      </c>
      <c r="C6230" s="35">
        <f t="shared" si="485"/>
        <v>13</v>
      </c>
      <c r="D6230" s="35">
        <f t="shared" si="488"/>
        <v>260</v>
      </c>
      <c r="E6230" s="35">
        <f t="shared" si="489"/>
        <v>1</v>
      </c>
      <c r="F6230" s="35" t="str">
        <f t="shared" si="486"/>
        <v>Sunday</v>
      </c>
      <c r="G6230" s="35">
        <f t="shared" si="487"/>
        <v>9</v>
      </c>
      <c r="H6230" s="34">
        <f>CONVERT(INDEX(Htg_StPt_Sch_EZ!$C$4:$I$27,MATCH(Schedules_8760!$C6230,Htg_StPt_Sch_EZ!$B$4:$B$27,0),MATCH(Schedules_8760!$F6230,Htg_StPt_Sch_EZ!$C$3:$I$3,0)),"F","C")</f>
        <v>20.555555555555554</v>
      </c>
      <c r="I6230" s="34">
        <f>CONVERT(INDEX(Htg_StPt_Sch_EZ!$C$31:$I$54,MATCH(Schedules_8760!$C6230,Htg_StPt_Sch_EZ!$B$31:$B$54,0),MATCH(Schedules_8760!$F6230,Htg_StPt_Sch_EZ!$C$30:$I$30,0)),"F","C")</f>
        <v>19.444444444444443</v>
      </c>
      <c r="J6230" s="34">
        <f>CONVERT(INDEX(Clg_StPt_Sch_EZ!$C$4:$I$27,MATCH(Schedules_8760!$C6230,Clg_StPt_Sch_EZ!$B$4:$B$27,0),MATCH(Schedules_8760!$F6230,Clg_StPt_Sch_EZ!$C$3:$I$3,0)),"F","C")</f>
        <v>25.555555555555554</v>
      </c>
      <c r="K6230" s="34">
        <f>CONVERT(INDEX(Clg_StPt_Sch_EZ!$C$31:$I$54,MATCH(Schedules_8760!$C6230,Clg_StPt_Sch_EZ!$B$31:$B$54,0),MATCH(Schedules_8760!$F6230,Clg_StPt_Sch_EZ!$C$30:$I$30,0)),"F","C")</f>
        <v>25</v>
      </c>
      <c r="L6230" s="34">
        <f>CONVERT(INDEX(DHW_StPt_Sch_EZ!$C$4:$I$27,MATCH(Schedules_8760!$C6230,DHW_StPt_Sch_EZ!$B$4:$B$27,0),MATCH(Schedules_8760!$F6230,DHW_StPt_Sch_EZ!$C$3:$I$3,0)),"F","C")</f>
        <v>53.333333333333329</v>
      </c>
      <c r="M6230" s="34">
        <f>CONVERT(INDEX(DHW_StPt_Sch_EZ!$C$31:$I$54,MATCH(Schedules_8760!$C6230,DHW_StPt_Sch_EZ!$B$31:$B$54,0),MATCH(Schedules_8760!$F6230,DHW_StPt_Sch_EZ!$C$30:$I$30,0)),"F","C")</f>
        <v>53.333333333333329</v>
      </c>
      <c r="N6230" s="12"/>
      <c r="O6230" s="12"/>
      <c r="P6230" s="12"/>
    </row>
    <row r="6231" spans="1:16" x14ac:dyDescent="0.25">
      <c r="A6231" s="35">
        <v>6230</v>
      </c>
      <c r="B6231" s="89">
        <v>260.54166666666669</v>
      </c>
      <c r="C6231" s="35">
        <f t="shared" si="485"/>
        <v>14</v>
      </c>
      <c r="D6231" s="35">
        <f t="shared" si="488"/>
        <v>260</v>
      </c>
      <c r="E6231" s="35">
        <f t="shared" si="489"/>
        <v>1</v>
      </c>
      <c r="F6231" s="35" t="str">
        <f t="shared" si="486"/>
        <v>Sunday</v>
      </c>
      <c r="G6231" s="35">
        <f t="shared" si="487"/>
        <v>9</v>
      </c>
      <c r="H6231" s="34">
        <f>CONVERT(INDEX(Htg_StPt_Sch_EZ!$C$4:$I$27,MATCH(Schedules_8760!$C6231,Htg_StPt_Sch_EZ!$B$4:$B$27,0),MATCH(Schedules_8760!$F6231,Htg_StPt_Sch_EZ!$C$3:$I$3,0)),"F","C")</f>
        <v>20.555555555555554</v>
      </c>
      <c r="I6231" s="34">
        <f>CONVERT(INDEX(Htg_StPt_Sch_EZ!$C$31:$I$54,MATCH(Schedules_8760!$C6231,Htg_StPt_Sch_EZ!$B$31:$B$54,0),MATCH(Schedules_8760!$F6231,Htg_StPt_Sch_EZ!$C$30:$I$30,0)),"F","C")</f>
        <v>19.444444444444443</v>
      </c>
      <c r="J6231" s="34">
        <f>CONVERT(INDEX(Clg_StPt_Sch_EZ!$C$4:$I$27,MATCH(Schedules_8760!$C6231,Clg_StPt_Sch_EZ!$B$4:$B$27,0),MATCH(Schedules_8760!$F6231,Clg_StPt_Sch_EZ!$C$3:$I$3,0)),"F","C")</f>
        <v>25.555555555555554</v>
      </c>
      <c r="K6231" s="34">
        <f>CONVERT(INDEX(Clg_StPt_Sch_EZ!$C$31:$I$54,MATCH(Schedules_8760!$C6231,Clg_StPt_Sch_EZ!$B$31:$B$54,0),MATCH(Schedules_8760!$F6231,Clg_StPt_Sch_EZ!$C$30:$I$30,0)),"F","C")</f>
        <v>25</v>
      </c>
      <c r="L6231" s="34">
        <f>CONVERT(INDEX(DHW_StPt_Sch_EZ!$C$4:$I$27,MATCH(Schedules_8760!$C6231,DHW_StPt_Sch_EZ!$B$4:$B$27,0),MATCH(Schedules_8760!$F6231,DHW_StPt_Sch_EZ!$C$3:$I$3,0)),"F","C")</f>
        <v>53.333333333333329</v>
      </c>
      <c r="M6231" s="34">
        <f>CONVERT(INDEX(DHW_StPt_Sch_EZ!$C$31:$I$54,MATCH(Schedules_8760!$C6231,DHW_StPt_Sch_EZ!$B$31:$B$54,0),MATCH(Schedules_8760!$F6231,DHW_StPt_Sch_EZ!$C$30:$I$30,0)),"F","C")</f>
        <v>53.333333333333329</v>
      </c>
      <c r="N6231" s="12"/>
      <c r="O6231" s="12"/>
      <c r="P6231" s="12"/>
    </row>
    <row r="6232" spans="1:16" x14ac:dyDescent="0.25">
      <c r="A6232" s="35">
        <v>6231</v>
      </c>
      <c r="B6232" s="89">
        <v>260.58333333333331</v>
      </c>
      <c r="C6232" s="35">
        <f t="shared" si="485"/>
        <v>15</v>
      </c>
      <c r="D6232" s="35">
        <f t="shared" si="488"/>
        <v>260</v>
      </c>
      <c r="E6232" s="35">
        <f t="shared" si="489"/>
        <v>1</v>
      </c>
      <c r="F6232" s="35" t="str">
        <f t="shared" si="486"/>
        <v>Sunday</v>
      </c>
      <c r="G6232" s="35">
        <f t="shared" si="487"/>
        <v>9</v>
      </c>
      <c r="H6232" s="34">
        <f>CONVERT(INDEX(Htg_StPt_Sch_EZ!$C$4:$I$27,MATCH(Schedules_8760!$C6232,Htg_StPt_Sch_EZ!$B$4:$B$27,0),MATCH(Schedules_8760!$F6232,Htg_StPt_Sch_EZ!$C$3:$I$3,0)),"F","C")</f>
        <v>20.555555555555554</v>
      </c>
      <c r="I6232" s="34">
        <f>CONVERT(INDEX(Htg_StPt_Sch_EZ!$C$31:$I$54,MATCH(Schedules_8760!$C6232,Htg_StPt_Sch_EZ!$B$31:$B$54,0),MATCH(Schedules_8760!$F6232,Htg_StPt_Sch_EZ!$C$30:$I$30,0)),"F","C")</f>
        <v>21.111111111111111</v>
      </c>
      <c r="J6232" s="34">
        <f>CONVERT(INDEX(Clg_StPt_Sch_EZ!$C$4:$I$27,MATCH(Schedules_8760!$C6232,Clg_StPt_Sch_EZ!$B$4:$B$27,0),MATCH(Schedules_8760!$F6232,Clg_StPt_Sch_EZ!$C$3:$I$3,0)),"F","C")</f>
        <v>25.555555555555554</v>
      </c>
      <c r="K6232" s="34">
        <f>CONVERT(INDEX(Clg_StPt_Sch_EZ!$C$31:$I$54,MATCH(Schedules_8760!$C6232,Clg_StPt_Sch_EZ!$B$31:$B$54,0),MATCH(Schedules_8760!$F6232,Clg_StPt_Sch_EZ!$C$30:$I$30,0)),"F","C")</f>
        <v>25</v>
      </c>
      <c r="L6232" s="34">
        <f>CONVERT(INDEX(DHW_StPt_Sch_EZ!$C$4:$I$27,MATCH(Schedules_8760!$C6232,DHW_StPt_Sch_EZ!$B$4:$B$27,0),MATCH(Schedules_8760!$F6232,DHW_StPt_Sch_EZ!$C$3:$I$3,0)),"F","C")</f>
        <v>53.333333333333329</v>
      </c>
      <c r="M6232" s="34">
        <f>CONVERT(INDEX(DHW_StPt_Sch_EZ!$C$31:$I$54,MATCH(Schedules_8760!$C6232,DHW_StPt_Sch_EZ!$B$31:$B$54,0),MATCH(Schedules_8760!$F6232,DHW_StPt_Sch_EZ!$C$30:$I$30,0)),"F","C")</f>
        <v>53.333333333333329</v>
      </c>
      <c r="N6232" s="12"/>
      <c r="O6232" s="12"/>
      <c r="P6232" s="12"/>
    </row>
    <row r="6233" spans="1:16" x14ac:dyDescent="0.25">
      <c r="A6233" s="35">
        <v>6232</v>
      </c>
      <c r="B6233" s="89">
        <v>260.625</v>
      </c>
      <c r="C6233" s="35">
        <f t="shared" si="485"/>
        <v>16</v>
      </c>
      <c r="D6233" s="35">
        <f t="shared" si="488"/>
        <v>260</v>
      </c>
      <c r="E6233" s="35">
        <f t="shared" si="489"/>
        <v>1</v>
      </c>
      <c r="F6233" s="35" t="str">
        <f t="shared" si="486"/>
        <v>Sunday</v>
      </c>
      <c r="G6233" s="35">
        <f t="shared" si="487"/>
        <v>9</v>
      </c>
      <c r="H6233" s="34">
        <f>CONVERT(INDEX(Htg_StPt_Sch_EZ!$C$4:$I$27,MATCH(Schedules_8760!$C6233,Htg_StPt_Sch_EZ!$B$4:$B$27,0),MATCH(Schedules_8760!$F6233,Htg_StPt_Sch_EZ!$C$3:$I$3,0)),"F","C")</f>
        <v>20.555555555555554</v>
      </c>
      <c r="I6233" s="34">
        <f>CONVERT(INDEX(Htg_StPt_Sch_EZ!$C$31:$I$54,MATCH(Schedules_8760!$C6233,Htg_StPt_Sch_EZ!$B$31:$B$54,0),MATCH(Schedules_8760!$F6233,Htg_StPt_Sch_EZ!$C$30:$I$30,0)),"F","C")</f>
        <v>21.111111111111111</v>
      </c>
      <c r="J6233" s="34">
        <f>CONVERT(INDEX(Clg_StPt_Sch_EZ!$C$4:$I$27,MATCH(Schedules_8760!$C6233,Clg_StPt_Sch_EZ!$B$4:$B$27,0),MATCH(Schedules_8760!$F6233,Clg_StPt_Sch_EZ!$C$3:$I$3,0)),"F","C")</f>
        <v>25.555555555555554</v>
      </c>
      <c r="K6233" s="34">
        <f>CONVERT(INDEX(Clg_StPt_Sch_EZ!$C$31:$I$54,MATCH(Schedules_8760!$C6233,Clg_StPt_Sch_EZ!$B$31:$B$54,0),MATCH(Schedules_8760!$F6233,Clg_StPt_Sch_EZ!$C$30:$I$30,0)),"F","C")</f>
        <v>25</v>
      </c>
      <c r="L6233" s="34">
        <f>CONVERT(INDEX(DHW_StPt_Sch_EZ!$C$4:$I$27,MATCH(Schedules_8760!$C6233,DHW_StPt_Sch_EZ!$B$4:$B$27,0),MATCH(Schedules_8760!$F6233,DHW_StPt_Sch_EZ!$C$3:$I$3,0)),"F","C")</f>
        <v>53.333333333333329</v>
      </c>
      <c r="M6233" s="34">
        <f>CONVERT(INDEX(DHW_StPt_Sch_EZ!$C$31:$I$54,MATCH(Schedules_8760!$C6233,DHW_StPt_Sch_EZ!$B$31:$B$54,0),MATCH(Schedules_8760!$F6233,DHW_StPt_Sch_EZ!$C$30:$I$30,0)),"F","C")</f>
        <v>53.333333333333329</v>
      </c>
      <c r="N6233" s="12"/>
      <c r="O6233" s="12"/>
      <c r="P6233" s="12"/>
    </row>
    <row r="6234" spans="1:16" x14ac:dyDescent="0.25">
      <c r="A6234" s="35">
        <v>6233</v>
      </c>
      <c r="B6234" s="89">
        <v>260.66666666666669</v>
      </c>
      <c r="C6234" s="35">
        <f t="shared" si="485"/>
        <v>17</v>
      </c>
      <c r="D6234" s="35">
        <f t="shared" si="488"/>
        <v>260</v>
      </c>
      <c r="E6234" s="35">
        <f t="shared" si="489"/>
        <v>1</v>
      </c>
      <c r="F6234" s="35" t="str">
        <f t="shared" si="486"/>
        <v>Sunday</v>
      </c>
      <c r="G6234" s="35">
        <f t="shared" si="487"/>
        <v>9</v>
      </c>
      <c r="H6234" s="34">
        <f>CONVERT(INDEX(Htg_StPt_Sch_EZ!$C$4:$I$27,MATCH(Schedules_8760!$C6234,Htg_StPt_Sch_EZ!$B$4:$B$27,0),MATCH(Schedules_8760!$F6234,Htg_StPt_Sch_EZ!$C$3:$I$3,0)),"F","C")</f>
        <v>20.555555555555554</v>
      </c>
      <c r="I6234" s="34">
        <f>CONVERT(INDEX(Htg_StPt_Sch_EZ!$C$31:$I$54,MATCH(Schedules_8760!$C6234,Htg_StPt_Sch_EZ!$B$31:$B$54,0),MATCH(Schedules_8760!$F6234,Htg_StPt_Sch_EZ!$C$30:$I$30,0)),"F","C")</f>
        <v>17.777777777777779</v>
      </c>
      <c r="J6234" s="34">
        <f>CONVERT(INDEX(Clg_StPt_Sch_EZ!$C$4:$I$27,MATCH(Schedules_8760!$C6234,Clg_StPt_Sch_EZ!$B$4:$B$27,0),MATCH(Schedules_8760!$F6234,Clg_StPt_Sch_EZ!$C$3:$I$3,0)),"F","C")</f>
        <v>25.555555555555554</v>
      </c>
      <c r="K6234" s="34">
        <f>CONVERT(INDEX(Clg_StPt_Sch_EZ!$C$31:$I$54,MATCH(Schedules_8760!$C6234,Clg_StPt_Sch_EZ!$B$31:$B$54,0),MATCH(Schedules_8760!$F6234,Clg_StPt_Sch_EZ!$C$30:$I$30,0)),"F","C")</f>
        <v>25</v>
      </c>
      <c r="L6234" s="34">
        <f>CONVERT(INDEX(DHW_StPt_Sch_EZ!$C$4:$I$27,MATCH(Schedules_8760!$C6234,DHW_StPt_Sch_EZ!$B$4:$B$27,0),MATCH(Schedules_8760!$F6234,DHW_StPt_Sch_EZ!$C$3:$I$3,0)),"F","C")</f>
        <v>53.333333333333329</v>
      </c>
      <c r="M6234" s="34">
        <f>CONVERT(INDEX(DHW_StPt_Sch_EZ!$C$31:$I$54,MATCH(Schedules_8760!$C6234,DHW_StPt_Sch_EZ!$B$31:$B$54,0),MATCH(Schedules_8760!$F6234,DHW_StPt_Sch_EZ!$C$30:$I$30,0)),"F","C")</f>
        <v>53.333333333333329</v>
      </c>
      <c r="N6234" s="12"/>
      <c r="O6234" s="12"/>
      <c r="P6234" s="12"/>
    </row>
    <row r="6235" spans="1:16" x14ac:dyDescent="0.25">
      <c r="A6235" s="35">
        <v>6234</v>
      </c>
      <c r="B6235" s="89">
        <v>260.70833333333331</v>
      </c>
      <c r="C6235" s="35">
        <f t="shared" si="485"/>
        <v>18</v>
      </c>
      <c r="D6235" s="35">
        <f t="shared" si="488"/>
        <v>260</v>
      </c>
      <c r="E6235" s="35">
        <f t="shared" si="489"/>
        <v>1</v>
      </c>
      <c r="F6235" s="35" t="str">
        <f t="shared" si="486"/>
        <v>Sunday</v>
      </c>
      <c r="G6235" s="35">
        <f t="shared" si="487"/>
        <v>9</v>
      </c>
      <c r="H6235" s="34">
        <f>CONVERT(INDEX(Htg_StPt_Sch_EZ!$C$4:$I$27,MATCH(Schedules_8760!$C6235,Htg_StPt_Sch_EZ!$B$4:$B$27,0),MATCH(Schedules_8760!$F6235,Htg_StPt_Sch_EZ!$C$3:$I$3,0)),"F","C")</f>
        <v>20.555555555555554</v>
      </c>
      <c r="I6235" s="34">
        <f>CONVERT(INDEX(Htg_StPt_Sch_EZ!$C$31:$I$54,MATCH(Schedules_8760!$C6235,Htg_StPt_Sch_EZ!$B$31:$B$54,0),MATCH(Schedules_8760!$F6235,Htg_StPt_Sch_EZ!$C$30:$I$30,0)),"F","C")</f>
        <v>17.777777777777779</v>
      </c>
      <c r="J6235" s="34">
        <f>CONVERT(INDEX(Clg_StPt_Sch_EZ!$C$4:$I$27,MATCH(Schedules_8760!$C6235,Clg_StPt_Sch_EZ!$B$4:$B$27,0),MATCH(Schedules_8760!$F6235,Clg_StPt_Sch_EZ!$C$3:$I$3,0)),"F","C")</f>
        <v>25.555555555555554</v>
      </c>
      <c r="K6235" s="34">
        <f>CONVERT(INDEX(Clg_StPt_Sch_EZ!$C$31:$I$54,MATCH(Schedules_8760!$C6235,Clg_StPt_Sch_EZ!$B$31:$B$54,0),MATCH(Schedules_8760!$F6235,Clg_StPt_Sch_EZ!$C$30:$I$30,0)),"F","C")</f>
        <v>28.333333333333332</v>
      </c>
      <c r="L6235" s="34">
        <f>CONVERT(INDEX(DHW_StPt_Sch_EZ!$C$4:$I$27,MATCH(Schedules_8760!$C6235,DHW_StPt_Sch_EZ!$B$4:$B$27,0),MATCH(Schedules_8760!$F6235,DHW_StPt_Sch_EZ!$C$3:$I$3,0)),"F","C")</f>
        <v>53.333333333333329</v>
      </c>
      <c r="M6235" s="34">
        <f>CONVERT(INDEX(DHW_StPt_Sch_EZ!$C$31:$I$54,MATCH(Schedules_8760!$C6235,DHW_StPt_Sch_EZ!$B$31:$B$54,0),MATCH(Schedules_8760!$F6235,DHW_StPt_Sch_EZ!$C$30:$I$30,0)),"F","C")</f>
        <v>53.333333333333329</v>
      </c>
      <c r="N6235" s="12"/>
      <c r="O6235" s="12"/>
      <c r="P6235" s="12"/>
    </row>
    <row r="6236" spans="1:16" x14ac:dyDescent="0.25">
      <c r="A6236" s="35">
        <v>6235</v>
      </c>
      <c r="B6236" s="89">
        <v>260.75</v>
      </c>
      <c r="C6236" s="35">
        <f t="shared" si="485"/>
        <v>19</v>
      </c>
      <c r="D6236" s="35">
        <f t="shared" si="488"/>
        <v>260</v>
      </c>
      <c r="E6236" s="35">
        <f t="shared" si="489"/>
        <v>1</v>
      </c>
      <c r="F6236" s="35" t="str">
        <f t="shared" si="486"/>
        <v>Sunday</v>
      </c>
      <c r="G6236" s="35">
        <f t="shared" si="487"/>
        <v>9</v>
      </c>
      <c r="H6236" s="34">
        <f>CONVERT(INDEX(Htg_StPt_Sch_EZ!$C$4:$I$27,MATCH(Schedules_8760!$C6236,Htg_StPt_Sch_EZ!$B$4:$B$27,0),MATCH(Schedules_8760!$F6236,Htg_StPt_Sch_EZ!$C$3:$I$3,0)),"F","C")</f>
        <v>20.555555555555554</v>
      </c>
      <c r="I6236" s="34">
        <f>CONVERT(INDEX(Htg_StPt_Sch_EZ!$C$31:$I$54,MATCH(Schedules_8760!$C6236,Htg_StPt_Sch_EZ!$B$31:$B$54,0),MATCH(Schedules_8760!$F6236,Htg_StPt_Sch_EZ!$C$30:$I$30,0)),"F","C")</f>
        <v>18.333333333333332</v>
      </c>
      <c r="J6236" s="34">
        <f>CONVERT(INDEX(Clg_StPt_Sch_EZ!$C$4:$I$27,MATCH(Schedules_8760!$C6236,Clg_StPt_Sch_EZ!$B$4:$B$27,0),MATCH(Schedules_8760!$F6236,Clg_StPt_Sch_EZ!$C$3:$I$3,0)),"F","C")</f>
        <v>25.555555555555554</v>
      </c>
      <c r="K6236" s="34">
        <f>CONVERT(INDEX(Clg_StPt_Sch_EZ!$C$31:$I$54,MATCH(Schedules_8760!$C6236,Clg_StPt_Sch_EZ!$B$31:$B$54,0),MATCH(Schedules_8760!$F6236,Clg_StPt_Sch_EZ!$C$30:$I$30,0)),"F","C")</f>
        <v>28.333333333333332</v>
      </c>
      <c r="L6236" s="34">
        <f>CONVERT(INDEX(DHW_StPt_Sch_EZ!$C$4:$I$27,MATCH(Schedules_8760!$C6236,DHW_StPt_Sch_EZ!$B$4:$B$27,0),MATCH(Schedules_8760!$F6236,DHW_StPt_Sch_EZ!$C$3:$I$3,0)),"F","C")</f>
        <v>53.333333333333329</v>
      </c>
      <c r="M6236" s="34">
        <f>CONVERT(INDEX(DHW_StPt_Sch_EZ!$C$31:$I$54,MATCH(Schedules_8760!$C6236,DHW_StPt_Sch_EZ!$B$31:$B$54,0),MATCH(Schedules_8760!$F6236,DHW_StPt_Sch_EZ!$C$30:$I$30,0)),"F","C")</f>
        <v>53.333333333333329</v>
      </c>
      <c r="N6236" s="12"/>
      <c r="O6236" s="12"/>
      <c r="P6236" s="12"/>
    </row>
    <row r="6237" spans="1:16" x14ac:dyDescent="0.25">
      <c r="A6237" s="35">
        <v>6236</v>
      </c>
      <c r="B6237" s="89">
        <v>260.79166666666669</v>
      </c>
      <c r="C6237" s="35">
        <f t="shared" si="485"/>
        <v>20</v>
      </c>
      <c r="D6237" s="35">
        <f t="shared" si="488"/>
        <v>260</v>
      </c>
      <c r="E6237" s="35">
        <f t="shared" si="489"/>
        <v>1</v>
      </c>
      <c r="F6237" s="35" t="str">
        <f t="shared" si="486"/>
        <v>Sunday</v>
      </c>
      <c r="G6237" s="35">
        <f t="shared" si="487"/>
        <v>9</v>
      </c>
      <c r="H6237" s="34">
        <f>CONVERT(INDEX(Htg_StPt_Sch_EZ!$C$4:$I$27,MATCH(Schedules_8760!$C6237,Htg_StPt_Sch_EZ!$B$4:$B$27,0),MATCH(Schedules_8760!$F6237,Htg_StPt_Sch_EZ!$C$3:$I$3,0)),"F","C")</f>
        <v>20.555555555555554</v>
      </c>
      <c r="I6237" s="34">
        <f>CONVERT(INDEX(Htg_StPt_Sch_EZ!$C$31:$I$54,MATCH(Schedules_8760!$C6237,Htg_StPt_Sch_EZ!$B$31:$B$54,0),MATCH(Schedules_8760!$F6237,Htg_StPt_Sch_EZ!$C$30:$I$30,0)),"F","C")</f>
        <v>18.888888888888889</v>
      </c>
      <c r="J6237" s="34">
        <f>CONVERT(INDEX(Clg_StPt_Sch_EZ!$C$4:$I$27,MATCH(Schedules_8760!$C6237,Clg_StPt_Sch_EZ!$B$4:$B$27,0),MATCH(Schedules_8760!$F6237,Clg_StPt_Sch_EZ!$C$3:$I$3,0)),"F","C")</f>
        <v>25.555555555555554</v>
      </c>
      <c r="K6237" s="34">
        <f>CONVERT(INDEX(Clg_StPt_Sch_EZ!$C$31:$I$54,MATCH(Schedules_8760!$C6237,Clg_StPt_Sch_EZ!$B$31:$B$54,0),MATCH(Schedules_8760!$F6237,Clg_StPt_Sch_EZ!$C$30:$I$30,0)),"F","C")</f>
        <v>28.333333333333332</v>
      </c>
      <c r="L6237" s="34">
        <f>CONVERT(INDEX(DHW_StPt_Sch_EZ!$C$4:$I$27,MATCH(Schedules_8760!$C6237,DHW_StPt_Sch_EZ!$B$4:$B$27,0),MATCH(Schedules_8760!$F6237,DHW_StPt_Sch_EZ!$C$3:$I$3,0)),"F","C")</f>
        <v>53.333333333333329</v>
      </c>
      <c r="M6237" s="34">
        <f>CONVERT(INDEX(DHW_StPt_Sch_EZ!$C$31:$I$54,MATCH(Schedules_8760!$C6237,DHW_StPt_Sch_EZ!$B$31:$B$54,0),MATCH(Schedules_8760!$F6237,DHW_StPt_Sch_EZ!$C$30:$I$30,0)),"F","C")</f>
        <v>53.333333333333329</v>
      </c>
      <c r="N6237" s="12"/>
      <c r="O6237" s="12"/>
      <c r="P6237" s="12"/>
    </row>
    <row r="6238" spans="1:16" x14ac:dyDescent="0.25">
      <c r="A6238" s="35">
        <v>6237</v>
      </c>
      <c r="B6238" s="89">
        <v>260.83333333333331</v>
      </c>
      <c r="C6238" s="35">
        <f t="shared" si="485"/>
        <v>21</v>
      </c>
      <c r="D6238" s="35">
        <f t="shared" si="488"/>
        <v>260</v>
      </c>
      <c r="E6238" s="35">
        <f t="shared" si="489"/>
        <v>1</v>
      </c>
      <c r="F6238" s="35" t="str">
        <f t="shared" si="486"/>
        <v>Sunday</v>
      </c>
      <c r="G6238" s="35">
        <f t="shared" si="487"/>
        <v>9</v>
      </c>
      <c r="H6238" s="34">
        <f>CONVERT(INDEX(Htg_StPt_Sch_EZ!$C$4:$I$27,MATCH(Schedules_8760!$C6238,Htg_StPt_Sch_EZ!$B$4:$B$27,0),MATCH(Schedules_8760!$F6238,Htg_StPt_Sch_EZ!$C$3:$I$3,0)),"F","C")</f>
        <v>20.555555555555554</v>
      </c>
      <c r="I6238" s="34">
        <f>CONVERT(INDEX(Htg_StPt_Sch_EZ!$C$31:$I$54,MATCH(Schedules_8760!$C6238,Htg_StPt_Sch_EZ!$B$31:$B$54,0),MATCH(Schedules_8760!$F6238,Htg_StPt_Sch_EZ!$C$30:$I$30,0)),"F","C")</f>
        <v>19.444444444444443</v>
      </c>
      <c r="J6238" s="34">
        <f>CONVERT(INDEX(Clg_StPt_Sch_EZ!$C$4:$I$27,MATCH(Schedules_8760!$C6238,Clg_StPt_Sch_EZ!$B$4:$B$27,0),MATCH(Schedules_8760!$F6238,Clg_StPt_Sch_EZ!$C$3:$I$3,0)),"F","C")</f>
        <v>25.555555555555554</v>
      </c>
      <c r="K6238" s="34">
        <f>CONVERT(INDEX(Clg_StPt_Sch_EZ!$C$31:$I$54,MATCH(Schedules_8760!$C6238,Clg_StPt_Sch_EZ!$B$31:$B$54,0),MATCH(Schedules_8760!$F6238,Clg_StPt_Sch_EZ!$C$30:$I$30,0)),"F","C")</f>
        <v>28.333333333333332</v>
      </c>
      <c r="L6238" s="34">
        <f>CONVERT(INDEX(DHW_StPt_Sch_EZ!$C$4:$I$27,MATCH(Schedules_8760!$C6238,DHW_StPt_Sch_EZ!$B$4:$B$27,0),MATCH(Schedules_8760!$F6238,DHW_StPt_Sch_EZ!$C$3:$I$3,0)),"F","C")</f>
        <v>53.333333333333329</v>
      </c>
      <c r="M6238" s="34">
        <f>CONVERT(INDEX(DHW_StPt_Sch_EZ!$C$31:$I$54,MATCH(Schedules_8760!$C6238,DHW_StPt_Sch_EZ!$B$31:$B$54,0),MATCH(Schedules_8760!$F6238,DHW_StPt_Sch_EZ!$C$30:$I$30,0)),"F","C")</f>
        <v>53.333333333333329</v>
      </c>
      <c r="N6238" s="12"/>
      <c r="O6238" s="12"/>
      <c r="P6238" s="12"/>
    </row>
    <row r="6239" spans="1:16" x14ac:dyDescent="0.25">
      <c r="A6239" s="35">
        <v>6238</v>
      </c>
      <c r="B6239" s="89">
        <v>260.875</v>
      </c>
      <c r="C6239" s="35">
        <f t="shared" si="485"/>
        <v>22</v>
      </c>
      <c r="D6239" s="35">
        <f t="shared" si="488"/>
        <v>260</v>
      </c>
      <c r="E6239" s="35">
        <f t="shared" si="489"/>
        <v>1</v>
      </c>
      <c r="F6239" s="35" t="str">
        <f t="shared" si="486"/>
        <v>Sunday</v>
      </c>
      <c r="G6239" s="35">
        <f t="shared" si="487"/>
        <v>9</v>
      </c>
      <c r="H6239" s="34">
        <f>CONVERT(INDEX(Htg_StPt_Sch_EZ!$C$4:$I$27,MATCH(Schedules_8760!$C6239,Htg_StPt_Sch_EZ!$B$4:$B$27,0),MATCH(Schedules_8760!$F6239,Htg_StPt_Sch_EZ!$C$3:$I$3,0)),"F","C")</f>
        <v>20.555555555555554</v>
      </c>
      <c r="I6239" s="34">
        <f>CONVERT(INDEX(Htg_StPt_Sch_EZ!$C$31:$I$54,MATCH(Schedules_8760!$C6239,Htg_StPt_Sch_EZ!$B$31:$B$54,0),MATCH(Schedules_8760!$F6239,Htg_StPt_Sch_EZ!$C$30:$I$30,0)),"F","C")</f>
        <v>19.444444444444443</v>
      </c>
      <c r="J6239" s="34">
        <f>CONVERT(INDEX(Clg_StPt_Sch_EZ!$C$4:$I$27,MATCH(Schedules_8760!$C6239,Clg_StPt_Sch_EZ!$B$4:$B$27,0),MATCH(Schedules_8760!$F6239,Clg_StPt_Sch_EZ!$C$3:$I$3,0)),"F","C")</f>
        <v>25.555555555555554</v>
      </c>
      <c r="K6239" s="34">
        <f>CONVERT(INDEX(Clg_StPt_Sch_EZ!$C$31:$I$54,MATCH(Schedules_8760!$C6239,Clg_StPt_Sch_EZ!$B$31:$B$54,0),MATCH(Schedules_8760!$F6239,Clg_StPt_Sch_EZ!$C$30:$I$30,0)),"F","C")</f>
        <v>28.333333333333332</v>
      </c>
      <c r="L6239" s="34">
        <f>CONVERT(INDEX(DHW_StPt_Sch_EZ!$C$4:$I$27,MATCH(Schedules_8760!$C6239,DHW_StPt_Sch_EZ!$B$4:$B$27,0),MATCH(Schedules_8760!$F6239,DHW_StPt_Sch_EZ!$C$3:$I$3,0)),"F","C")</f>
        <v>53.333333333333329</v>
      </c>
      <c r="M6239" s="34">
        <f>CONVERT(INDEX(DHW_StPt_Sch_EZ!$C$31:$I$54,MATCH(Schedules_8760!$C6239,DHW_StPt_Sch_EZ!$B$31:$B$54,0),MATCH(Schedules_8760!$F6239,DHW_StPt_Sch_EZ!$C$30:$I$30,0)),"F","C")</f>
        <v>53.333333333333329</v>
      </c>
      <c r="N6239" s="12"/>
      <c r="O6239" s="12"/>
      <c r="P6239" s="12"/>
    </row>
    <row r="6240" spans="1:16" x14ac:dyDescent="0.25">
      <c r="A6240" s="35">
        <v>6239</v>
      </c>
      <c r="B6240" s="89">
        <v>260.91666666666669</v>
      </c>
      <c r="C6240" s="35">
        <f t="shared" si="485"/>
        <v>23</v>
      </c>
      <c r="D6240" s="35">
        <f t="shared" si="488"/>
        <v>260</v>
      </c>
      <c r="E6240" s="35">
        <f t="shared" si="489"/>
        <v>1</v>
      </c>
      <c r="F6240" s="35" t="str">
        <f t="shared" si="486"/>
        <v>Sunday</v>
      </c>
      <c r="G6240" s="35">
        <f t="shared" si="487"/>
        <v>9</v>
      </c>
      <c r="H6240" s="34">
        <f>CONVERT(INDEX(Htg_StPt_Sch_EZ!$C$4:$I$27,MATCH(Schedules_8760!$C6240,Htg_StPt_Sch_EZ!$B$4:$B$27,0),MATCH(Schedules_8760!$F6240,Htg_StPt_Sch_EZ!$C$3:$I$3,0)),"F","C")</f>
        <v>20.555555555555554</v>
      </c>
      <c r="I6240" s="34">
        <f>CONVERT(INDEX(Htg_StPt_Sch_EZ!$C$31:$I$54,MATCH(Schedules_8760!$C6240,Htg_StPt_Sch_EZ!$B$31:$B$54,0),MATCH(Schedules_8760!$F6240,Htg_StPt_Sch_EZ!$C$30:$I$30,0)),"F","C")</f>
        <v>19.444444444444443</v>
      </c>
      <c r="J6240" s="34">
        <f>CONVERT(INDEX(Clg_StPt_Sch_EZ!$C$4:$I$27,MATCH(Schedules_8760!$C6240,Clg_StPt_Sch_EZ!$B$4:$B$27,0),MATCH(Schedules_8760!$F6240,Clg_StPt_Sch_EZ!$C$3:$I$3,0)),"F","C")</f>
        <v>25.555555555555554</v>
      </c>
      <c r="K6240" s="34">
        <f>CONVERT(INDEX(Clg_StPt_Sch_EZ!$C$31:$I$54,MATCH(Schedules_8760!$C6240,Clg_StPt_Sch_EZ!$B$31:$B$54,0),MATCH(Schedules_8760!$F6240,Clg_StPt_Sch_EZ!$C$30:$I$30,0)),"F","C")</f>
        <v>28.333333333333332</v>
      </c>
      <c r="L6240" s="34">
        <f>CONVERT(INDEX(DHW_StPt_Sch_EZ!$C$4:$I$27,MATCH(Schedules_8760!$C6240,DHW_StPt_Sch_EZ!$B$4:$B$27,0),MATCH(Schedules_8760!$F6240,DHW_StPt_Sch_EZ!$C$3:$I$3,0)),"F","C")</f>
        <v>53.333333333333329</v>
      </c>
      <c r="M6240" s="34">
        <f>CONVERT(INDEX(DHW_StPt_Sch_EZ!$C$31:$I$54,MATCH(Schedules_8760!$C6240,DHW_StPt_Sch_EZ!$B$31:$B$54,0),MATCH(Schedules_8760!$F6240,DHW_StPt_Sch_EZ!$C$30:$I$30,0)),"F","C")</f>
        <v>53.333333333333329</v>
      </c>
      <c r="N6240" s="12"/>
      <c r="O6240" s="12"/>
      <c r="P6240" s="12"/>
    </row>
    <row r="6241" spans="1:16" x14ac:dyDescent="0.25">
      <c r="A6241" s="35">
        <v>6240</v>
      </c>
      <c r="B6241" s="89">
        <v>260.95833333333331</v>
      </c>
      <c r="C6241" s="35">
        <f t="shared" si="485"/>
        <v>24</v>
      </c>
      <c r="D6241" s="35">
        <f t="shared" si="488"/>
        <v>260</v>
      </c>
      <c r="E6241" s="35">
        <f t="shared" si="489"/>
        <v>1</v>
      </c>
      <c r="F6241" s="35" t="str">
        <f t="shared" si="486"/>
        <v>Sunday</v>
      </c>
      <c r="G6241" s="35">
        <f t="shared" si="487"/>
        <v>9</v>
      </c>
      <c r="H6241" s="34">
        <f>CONVERT(INDEX(Htg_StPt_Sch_EZ!$C$4:$I$27,MATCH(Schedules_8760!$C6241,Htg_StPt_Sch_EZ!$B$4:$B$27,0),MATCH(Schedules_8760!$F6241,Htg_StPt_Sch_EZ!$C$3:$I$3,0)),"F","C")</f>
        <v>20.555555555555554</v>
      </c>
      <c r="I6241" s="34">
        <f>CONVERT(INDEX(Htg_StPt_Sch_EZ!$C$31:$I$54,MATCH(Schedules_8760!$C6241,Htg_StPt_Sch_EZ!$B$31:$B$54,0),MATCH(Schedules_8760!$F6241,Htg_StPt_Sch_EZ!$C$30:$I$30,0)),"F","C")</f>
        <v>19.444444444444443</v>
      </c>
      <c r="J6241" s="34">
        <f>CONVERT(INDEX(Clg_StPt_Sch_EZ!$C$4:$I$27,MATCH(Schedules_8760!$C6241,Clg_StPt_Sch_EZ!$B$4:$B$27,0),MATCH(Schedules_8760!$F6241,Clg_StPt_Sch_EZ!$C$3:$I$3,0)),"F","C")</f>
        <v>25.555555555555554</v>
      </c>
      <c r="K6241" s="34">
        <f>CONVERT(INDEX(Clg_StPt_Sch_EZ!$C$31:$I$54,MATCH(Schedules_8760!$C6241,Clg_StPt_Sch_EZ!$B$31:$B$54,0),MATCH(Schedules_8760!$F6241,Clg_StPt_Sch_EZ!$C$30:$I$30,0)),"F","C")</f>
        <v>28.333333333333332</v>
      </c>
      <c r="L6241" s="34">
        <f>CONVERT(INDEX(DHW_StPt_Sch_EZ!$C$4:$I$27,MATCH(Schedules_8760!$C6241,DHW_StPt_Sch_EZ!$B$4:$B$27,0),MATCH(Schedules_8760!$F6241,DHW_StPt_Sch_EZ!$C$3:$I$3,0)),"F","C")</f>
        <v>53.333333333333329</v>
      </c>
      <c r="M6241" s="34">
        <f>CONVERT(INDEX(DHW_StPt_Sch_EZ!$C$31:$I$54,MATCH(Schedules_8760!$C6241,DHW_StPt_Sch_EZ!$B$31:$B$54,0),MATCH(Schedules_8760!$F6241,DHW_StPt_Sch_EZ!$C$30:$I$30,0)),"F","C")</f>
        <v>53.333333333333329</v>
      </c>
      <c r="N6241" s="12"/>
      <c r="O6241" s="12"/>
      <c r="P6241" s="12"/>
    </row>
    <row r="6242" spans="1:16" x14ac:dyDescent="0.25">
      <c r="A6242" s="35">
        <v>6241</v>
      </c>
      <c r="B6242" s="89">
        <v>261</v>
      </c>
      <c r="C6242" s="35">
        <f t="shared" si="485"/>
        <v>1</v>
      </c>
      <c r="D6242" s="35">
        <f t="shared" si="488"/>
        <v>261</v>
      </c>
      <c r="E6242" s="35">
        <f t="shared" si="489"/>
        <v>2</v>
      </c>
      <c r="F6242" s="35" t="str">
        <f t="shared" si="486"/>
        <v>Monday</v>
      </c>
      <c r="G6242" s="35">
        <f t="shared" si="487"/>
        <v>9</v>
      </c>
      <c r="H6242" s="34">
        <f>CONVERT(INDEX(Htg_StPt_Sch_EZ!$C$4:$I$27,MATCH(Schedules_8760!$C6242,Htg_StPt_Sch_EZ!$B$4:$B$27,0),MATCH(Schedules_8760!$F6242,Htg_StPt_Sch_EZ!$C$3:$I$3,0)),"F","C")</f>
        <v>20.555555555555554</v>
      </c>
      <c r="I6242" s="34">
        <f>CONVERT(INDEX(Htg_StPt_Sch_EZ!$C$31:$I$54,MATCH(Schedules_8760!$C6242,Htg_StPt_Sch_EZ!$B$31:$B$54,0),MATCH(Schedules_8760!$F6242,Htg_StPt_Sch_EZ!$C$30:$I$30,0)),"F","C")</f>
        <v>19.444444444444443</v>
      </c>
      <c r="J6242" s="34">
        <f>CONVERT(INDEX(Clg_StPt_Sch_EZ!$C$4:$I$27,MATCH(Schedules_8760!$C6242,Clg_StPt_Sch_EZ!$B$4:$B$27,0),MATCH(Schedules_8760!$F6242,Clg_StPt_Sch_EZ!$C$3:$I$3,0)),"F","C")</f>
        <v>25.555555555555554</v>
      </c>
      <c r="K6242" s="34">
        <f>CONVERT(INDEX(Clg_StPt_Sch_EZ!$C$31:$I$54,MATCH(Schedules_8760!$C6242,Clg_StPt_Sch_EZ!$B$31:$B$54,0),MATCH(Schedules_8760!$F6242,Clg_StPt_Sch_EZ!$C$30:$I$30,0)),"F","C")</f>
        <v>28.333333333333332</v>
      </c>
      <c r="L6242" s="34">
        <f>CONVERT(INDEX(DHW_StPt_Sch_EZ!$C$4:$I$27,MATCH(Schedules_8760!$C6242,DHW_StPt_Sch_EZ!$B$4:$B$27,0),MATCH(Schedules_8760!$F6242,DHW_StPt_Sch_EZ!$C$3:$I$3,0)),"F","C")</f>
        <v>53.333333333333329</v>
      </c>
      <c r="M6242" s="34">
        <f>CONVERT(INDEX(DHW_StPt_Sch_EZ!$C$31:$I$54,MATCH(Schedules_8760!$C6242,DHW_StPt_Sch_EZ!$B$31:$B$54,0),MATCH(Schedules_8760!$F6242,DHW_StPt_Sch_EZ!$C$30:$I$30,0)),"F","C")</f>
        <v>53.333333333333329</v>
      </c>
      <c r="N6242" s="12"/>
      <c r="O6242" s="12"/>
      <c r="P6242" s="12"/>
    </row>
    <row r="6243" spans="1:16" x14ac:dyDescent="0.25">
      <c r="A6243" s="35">
        <v>6242</v>
      </c>
      <c r="B6243" s="89">
        <v>261.04166666666669</v>
      </c>
      <c r="C6243" s="35">
        <f t="shared" si="485"/>
        <v>2</v>
      </c>
      <c r="D6243" s="35">
        <f t="shared" si="488"/>
        <v>261</v>
      </c>
      <c r="E6243" s="35">
        <f t="shared" si="489"/>
        <v>2</v>
      </c>
      <c r="F6243" s="35" t="str">
        <f t="shared" si="486"/>
        <v>Monday</v>
      </c>
      <c r="G6243" s="35">
        <f t="shared" si="487"/>
        <v>9</v>
      </c>
      <c r="H6243" s="34">
        <f>CONVERT(INDEX(Htg_StPt_Sch_EZ!$C$4:$I$27,MATCH(Schedules_8760!$C6243,Htg_StPt_Sch_EZ!$B$4:$B$27,0),MATCH(Schedules_8760!$F6243,Htg_StPt_Sch_EZ!$C$3:$I$3,0)),"F","C")</f>
        <v>20.555555555555554</v>
      </c>
      <c r="I6243" s="34">
        <f>CONVERT(INDEX(Htg_StPt_Sch_EZ!$C$31:$I$54,MATCH(Schedules_8760!$C6243,Htg_StPt_Sch_EZ!$B$31:$B$54,0),MATCH(Schedules_8760!$F6243,Htg_StPt_Sch_EZ!$C$30:$I$30,0)),"F","C")</f>
        <v>19.444444444444443</v>
      </c>
      <c r="J6243" s="34">
        <f>CONVERT(INDEX(Clg_StPt_Sch_EZ!$C$4:$I$27,MATCH(Schedules_8760!$C6243,Clg_StPt_Sch_EZ!$B$4:$B$27,0),MATCH(Schedules_8760!$F6243,Clg_StPt_Sch_EZ!$C$3:$I$3,0)),"F","C")</f>
        <v>25.555555555555554</v>
      </c>
      <c r="K6243" s="34">
        <f>CONVERT(INDEX(Clg_StPt_Sch_EZ!$C$31:$I$54,MATCH(Schedules_8760!$C6243,Clg_StPt_Sch_EZ!$B$31:$B$54,0),MATCH(Schedules_8760!$F6243,Clg_StPt_Sch_EZ!$C$30:$I$30,0)),"F","C")</f>
        <v>28.333333333333332</v>
      </c>
      <c r="L6243" s="34">
        <f>CONVERT(INDEX(DHW_StPt_Sch_EZ!$C$4:$I$27,MATCH(Schedules_8760!$C6243,DHW_StPt_Sch_EZ!$B$4:$B$27,0),MATCH(Schedules_8760!$F6243,DHW_StPt_Sch_EZ!$C$3:$I$3,0)),"F","C")</f>
        <v>53.333333333333329</v>
      </c>
      <c r="M6243" s="34">
        <f>CONVERT(INDEX(DHW_StPt_Sch_EZ!$C$31:$I$54,MATCH(Schedules_8760!$C6243,DHW_StPt_Sch_EZ!$B$31:$B$54,0),MATCH(Schedules_8760!$F6243,DHW_StPt_Sch_EZ!$C$30:$I$30,0)),"F","C")</f>
        <v>53.333333333333329</v>
      </c>
      <c r="N6243" s="12"/>
      <c r="O6243" s="12"/>
      <c r="P6243" s="12"/>
    </row>
    <row r="6244" spans="1:16" x14ac:dyDescent="0.25">
      <c r="A6244" s="35">
        <v>6243</v>
      </c>
      <c r="B6244" s="89">
        <v>261.08333333333331</v>
      </c>
      <c r="C6244" s="35">
        <f t="shared" si="485"/>
        <v>3</v>
      </c>
      <c r="D6244" s="35">
        <f t="shared" si="488"/>
        <v>261</v>
      </c>
      <c r="E6244" s="35">
        <f t="shared" si="489"/>
        <v>2</v>
      </c>
      <c r="F6244" s="35" t="str">
        <f t="shared" si="486"/>
        <v>Monday</v>
      </c>
      <c r="G6244" s="35">
        <f t="shared" si="487"/>
        <v>9</v>
      </c>
      <c r="H6244" s="34">
        <f>CONVERT(INDEX(Htg_StPt_Sch_EZ!$C$4:$I$27,MATCH(Schedules_8760!$C6244,Htg_StPt_Sch_EZ!$B$4:$B$27,0),MATCH(Schedules_8760!$F6244,Htg_StPt_Sch_EZ!$C$3:$I$3,0)),"F","C")</f>
        <v>20.555555555555554</v>
      </c>
      <c r="I6244" s="34">
        <f>CONVERT(INDEX(Htg_StPt_Sch_EZ!$C$31:$I$54,MATCH(Schedules_8760!$C6244,Htg_StPt_Sch_EZ!$B$31:$B$54,0),MATCH(Schedules_8760!$F6244,Htg_StPt_Sch_EZ!$C$30:$I$30,0)),"F","C")</f>
        <v>19.444444444444443</v>
      </c>
      <c r="J6244" s="34">
        <f>CONVERT(INDEX(Clg_StPt_Sch_EZ!$C$4:$I$27,MATCH(Schedules_8760!$C6244,Clg_StPt_Sch_EZ!$B$4:$B$27,0),MATCH(Schedules_8760!$F6244,Clg_StPt_Sch_EZ!$C$3:$I$3,0)),"F","C")</f>
        <v>25.555555555555554</v>
      </c>
      <c r="K6244" s="34">
        <f>CONVERT(INDEX(Clg_StPt_Sch_EZ!$C$31:$I$54,MATCH(Schedules_8760!$C6244,Clg_StPt_Sch_EZ!$B$31:$B$54,0),MATCH(Schedules_8760!$F6244,Clg_StPt_Sch_EZ!$C$30:$I$30,0)),"F","C")</f>
        <v>28.333333333333332</v>
      </c>
      <c r="L6244" s="34">
        <f>CONVERT(INDEX(DHW_StPt_Sch_EZ!$C$4:$I$27,MATCH(Schedules_8760!$C6244,DHW_StPt_Sch_EZ!$B$4:$B$27,0),MATCH(Schedules_8760!$F6244,DHW_StPt_Sch_EZ!$C$3:$I$3,0)),"F","C")</f>
        <v>53.333333333333329</v>
      </c>
      <c r="M6244" s="34">
        <f>CONVERT(INDEX(DHW_StPt_Sch_EZ!$C$31:$I$54,MATCH(Schedules_8760!$C6244,DHW_StPt_Sch_EZ!$B$31:$B$54,0),MATCH(Schedules_8760!$F6244,DHW_StPt_Sch_EZ!$C$30:$I$30,0)),"F","C")</f>
        <v>53.333333333333329</v>
      </c>
      <c r="N6244" s="12"/>
      <c r="O6244" s="12"/>
      <c r="P6244" s="12"/>
    </row>
    <row r="6245" spans="1:16" x14ac:dyDescent="0.25">
      <c r="A6245" s="35">
        <v>6244</v>
      </c>
      <c r="B6245" s="89">
        <v>261.125</v>
      </c>
      <c r="C6245" s="35">
        <f t="shared" si="485"/>
        <v>4</v>
      </c>
      <c r="D6245" s="35">
        <f t="shared" si="488"/>
        <v>261</v>
      </c>
      <c r="E6245" s="35">
        <f t="shared" si="489"/>
        <v>2</v>
      </c>
      <c r="F6245" s="35" t="str">
        <f t="shared" si="486"/>
        <v>Monday</v>
      </c>
      <c r="G6245" s="35">
        <f t="shared" si="487"/>
        <v>9</v>
      </c>
      <c r="H6245" s="34">
        <f>CONVERT(INDEX(Htg_StPt_Sch_EZ!$C$4:$I$27,MATCH(Schedules_8760!$C6245,Htg_StPt_Sch_EZ!$B$4:$B$27,0),MATCH(Schedules_8760!$F6245,Htg_StPt_Sch_EZ!$C$3:$I$3,0)),"F","C")</f>
        <v>20.555555555555554</v>
      </c>
      <c r="I6245" s="34">
        <f>CONVERT(INDEX(Htg_StPt_Sch_EZ!$C$31:$I$54,MATCH(Schedules_8760!$C6245,Htg_StPt_Sch_EZ!$B$31:$B$54,0),MATCH(Schedules_8760!$F6245,Htg_StPt_Sch_EZ!$C$30:$I$30,0)),"F","C")</f>
        <v>19.444444444444443</v>
      </c>
      <c r="J6245" s="34">
        <f>CONVERT(INDEX(Clg_StPt_Sch_EZ!$C$4:$I$27,MATCH(Schedules_8760!$C6245,Clg_StPt_Sch_EZ!$B$4:$B$27,0),MATCH(Schedules_8760!$F6245,Clg_StPt_Sch_EZ!$C$3:$I$3,0)),"F","C")</f>
        <v>25.555555555555554</v>
      </c>
      <c r="K6245" s="34">
        <f>CONVERT(INDEX(Clg_StPt_Sch_EZ!$C$31:$I$54,MATCH(Schedules_8760!$C6245,Clg_StPt_Sch_EZ!$B$31:$B$54,0),MATCH(Schedules_8760!$F6245,Clg_StPt_Sch_EZ!$C$30:$I$30,0)),"F","C")</f>
        <v>28.333333333333332</v>
      </c>
      <c r="L6245" s="34">
        <f>CONVERT(INDEX(DHW_StPt_Sch_EZ!$C$4:$I$27,MATCH(Schedules_8760!$C6245,DHW_StPt_Sch_EZ!$B$4:$B$27,0),MATCH(Schedules_8760!$F6245,DHW_StPt_Sch_EZ!$C$3:$I$3,0)),"F","C")</f>
        <v>53.333333333333329</v>
      </c>
      <c r="M6245" s="34">
        <f>CONVERT(INDEX(DHW_StPt_Sch_EZ!$C$31:$I$54,MATCH(Schedules_8760!$C6245,DHW_StPt_Sch_EZ!$B$31:$B$54,0),MATCH(Schedules_8760!$F6245,DHW_StPt_Sch_EZ!$C$30:$I$30,0)),"F","C")</f>
        <v>53.333333333333329</v>
      </c>
      <c r="N6245" s="12"/>
      <c r="O6245" s="12"/>
      <c r="P6245" s="12"/>
    </row>
    <row r="6246" spans="1:16" x14ac:dyDescent="0.25">
      <c r="A6246" s="35">
        <v>6245</v>
      </c>
      <c r="B6246" s="89">
        <v>261.16666666666669</v>
      </c>
      <c r="C6246" s="35">
        <f t="shared" si="485"/>
        <v>5</v>
      </c>
      <c r="D6246" s="35">
        <f t="shared" si="488"/>
        <v>261</v>
      </c>
      <c r="E6246" s="35">
        <f t="shared" si="489"/>
        <v>2</v>
      </c>
      <c r="F6246" s="35" t="str">
        <f t="shared" si="486"/>
        <v>Monday</v>
      </c>
      <c r="G6246" s="35">
        <f t="shared" si="487"/>
        <v>9</v>
      </c>
      <c r="H6246" s="34">
        <f>CONVERT(INDEX(Htg_StPt_Sch_EZ!$C$4:$I$27,MATCH(Schedules_8760!$C6246,Htg_StPt_Sch_EZ!$B$4:$B$27,0),MATCH(Schedules_8760!$F6246,Htg_StPt_Sch_EZ!$C$3:$I$3,0)),"F","C")</f>
        <v>20.555555555555554</v>
      </c>
      <c r="I6246" s="34">
        <f>CONVERT(INDEX(Htg_StPt_Sch_EZ!$C$31:$I$54,MATCH(Schedules_8760!$C6246,Htg_StPt_Sch_EZ!$B$31:$B$54,0),MATCH(Schedules_8760!$F6246,Htg_StPt_Sch_EZ!$C$30:$I$30,0)),"F","C")</f>
        <v>19.444444444444443</v>
      </c>
      <c r="J6246" s="34">
        <f>CONVERT(INDEX(Clg_StPt_Sch_EZ!$C$4:$I$27,MATCH(Schedules_8760!$C6246,Clg_StPt_Sch_EZ!$B$4:$B$27,0),MATCH(Schedules_8760!$F6246,Clg_StPt_Sch_EZ!$C$3:$I$3,0)),"F","C")</f>
        <v>25.555555555555554</v>
      </c>
      <c r="K6246" s="34">
        <f>CONVERT(INDEX(Clg_StPt_Sch_EZ!$C$31:$I$54,MATCH(Schedules_8760!$C6246,Clg_StPt_Sch_EZ!$B$31:$B$54,0),MATCH(Schedules_8760!$F6246,Clg_StPt_Sch_EZ!$C$30:$I$30,0)),"F","C")</f>
        <v>28.333333333333332</v>
      </c>
      <c r="L6246" s="34">
        <f>CONVERT(INDEX(DHW_StPt_Sch_EZ!$C$4:$I$27,MATCH(Schedules_8760!$C6246,DHW_StPt_Sch_EZ!$B$4:$B$27,0),MATCH(Schedules_8760!$F6246,DHW_StPt_Sch_EZ!$C$3:$I$3,0)),"F","C")</f>
        <v>53.333333333333329</v>
      </c>
      <c r="M6246" s="34">
        <f>CONVERT(INDEX(DHW_StPt_Sch_EZ!$C$31:$I$54,MATCH(Schedules_8760!$C6246,DHW_StPt_Sch_EZ!$B$31:$B$54,0),MATCH(Schedules_8760!$F6246,DHW_StPt_Sch_EZ!$C$30:$I$30,0)),"F","C")</f>
        <v>53.333333333333329</v>
      </c>
      <c r="N6246" s="12"/>
      <c r="O6246" s="12"/>
      <c r="P6246" s="12"/>
    </row>
    <row r="6247" spans="1:16" x14ac:dyDescent="0.25">
      <c r="A6247" s="35">
        <v>6246</v>
      </c>
      <c r="B6247" s="89">
        <v>261.20833333333331</v>
      </c>
      <c r="C6247" s="35">
        <f t="shared" si="485"/>
        <v>6</v>
      </c>
      <c r="D6247" s="35">
        <f t="shared" si="488"/>
        <v>261</v>
      </c>
      <c r="E6247" s="35">
        <f t="shared" si="489"/>
        <v>2</v>
      </c>
      <c r="F6247" s="35" t="str">
        <f t="shared" si="486"/>
        <v>Monday</v>
      </c>
      <c r="G6247" s="35">
        <f t="shared" si="487"/>
        <v>9</v>
      </c>
      <c r="H6247" s="34">
        <f>CONVERT(INDEX(Htg_StPt_Sch_EZ!$C$4:$I$27,MATCH(Schedules_8760!$C6247,Htg_StPt_Sch_EZ!$B$4:$B$27,0),MATCH(Schedules_8760!$F6247,Htg_StPt_Sch_EZ!$C$3:$I$3,0)),"F","C")</f>
        <v>20.555555555555554</v>
      </c>
      <c r="I6247" s="34">
        <f>CONVERT(INDEX(Htg_StPt_Sch_EZ!$C$31:$I$54,MATCH(Schedules_8760!$C6247,Htg_StPt_Sch_EZ!$B$31:$B$54,0),MATCH(Schedules_8760!$F6247,Htg_StPt_Sch_EZ!$C$30:$I$30,0)),"F","C")</f>
        <v>19.444444444444443</v>
      </c>
      <c r="J6247" s="34">
        <f>CONVERT(INDEX(Clg_StPt_Sch_EZ!$C$4:$I$27,MATCH(Schedules_8760!$C6247,Clg_StPt_Sch_EZ!$B$4:$B$27,0),MATCH(Schedules_8760!$F6247,Clg_StPt_Sch_EZ!$C$3:$I$3,0)),"F","C")</f>
        <v>25.555555555555554</v>
      </c>
      <c r="K6247" s="34">
        <f>CONVERT(INDEX(Clg_StPt_Sch_EZ!$C$31:$I$54,MATCH(Schedules_8760!$C6247,Clg_StPt_Sch_EZ!$B$31:$B$54,0),MATCH(Schedules_8760!$F6247,Clg_StPt_Sch_EZ!$C$30:$I$30,0)),"F","C")</f>
        <v>28.333333333333332</v>
      </c>
      <c r="L6247" s="34">
        <f>CONVERT(INDEX(DHW_StPt_Sch_EZ!$C$4:$I$27,MATCH(Schedules_8760!$C6247,DHW_StPt_Sch_EZ!$B$4:$B$27,0),MATCH(Schedules_8760!$F6247,DHW_StPt_Sch_EZ!$C$3:$I$3,0)),"F","C")</f>
        <v>53.333333333333329</v>
      </c>
      <c r="M6247" s="34">
        <f>CONVERT(INDEX(DHW_StPt_Sch_EZ!$C$31:$I$54,MATCH(Schedules_8760!$C6247,DHW_StPt_Sch_EZ!$B$31:$B$54,0),MATCH(Schedules_8760!$F6247,DHW_StPt_Sch_EZ!$C$30:$I$30,0)),"F","C")</f>
        <v>53.333333333333329</v>
      </c>
      <c r="N6247" s="12"/>
      <c r="O6247" s="12"/>
      <c r="P6247" s="12"/>
    </row>
    <row r="6248" spans="1:16" x14ac:dyDescent="0.25">
      <c r="A6248" s="35">
        <v>6247</v>
      </c>
      <c r="B6248" s="89">
        <v>261.25</v>
      </c>
      <c r="C6248" s="35">
        <f t="shared" si="485"/>
        <v>7</v>
      </c>
      <c r="D6248" s="35">
        <f t="shared" si="488"/>
        <v>261</v>
      </c>
      <c r="E6248" s="35">
        <f t="shared" si="489"/>
        <v>2</v>
      </c>
      <c r="F6248" s="35" t="str">
        <f t="shared" si="486"/>
        <v>Monday</v>
      </c>
      <c r="G6248" s="35">
        <f t="shared" si="487"/>
        <v>9</v>
      </c>
      <c r="H6248" s="34">
        <f>CONVERT(INDEX(Htg_StPt_Sch_EZ!$C$4:$I$27,MATCH(Schedules_8760!$C6248,Htg_StPt_Sch_EZ!$B$4:$B$27,0),MATCH(Schedules_8760!$F6248,Htg_StPt_Sch_EZ!$C$3:$I$3,0)),"F","C")</f>
        <v>20.555555555555554</v>
      </c>
      <c r="I6248" s="34">
        <f>CONVERT(INDEX(Htg_StPt_Sch_EZ!$C$31:$I$54,MATCH(Schedules_8760!$C6248,Htg_StPt_Sch_EZ!$B$31:$B$54,0),MATCH(Schedules_8760!$F6248,Htg_StPt_Sch_EZ!$C$30:$I$30,0)),"F","C")</f>
        <v>19.444444444444443</v>
      </c>
      <c r="J6248" s="34">
        <f>CONVERT(INDEX(Clg_StPt_Sch_EZ!$C$4:$I$27,MATCH(Schedules_8760!$C6248,Clg_StPt_Sch_EZ!$B$4:$B$27,0),MATCH(Schedules_8760!$F6248,Clg_StPt_Sch_EZ!$C$3:$I$3,0)),"F","C")</f>
        <v>25.555555555555554</v>
      </c>
      <c r="K6248" s="34">
        <f>CONVERT(INDEX(Clg_StPt_Sch_EZ!$C$31:$I$54,MATCH(Schedules_8760!$C6248,Clg_StPt_Sch_EZ!$B$31:$B$54,0),MATCH(Schedules_8760!$F6248,Clg_StPt_Sch_EZ!$C$30:$I$30,0)),"F","C")</f>
        <v>28.333333333333332</v>
      </c>
      <c r="L6248" s="34">
        <f>CONVERT(INDEX(DHW_StPt_Sch_EZ!$C$4:$I$27,MATCH(Schedules_8760!$C6248,DHW_StPt_Sch_EZ!$B$4:$B$27,0),MATCH(Schedules_8760!$F6248,DHW_StPt_Sch_EZ!$C$3:$I$3,0)),"F","C")</f>
        <v>53.333333333333329</v>
      </c>
      <c r="M6248" s="34">
        <f>CONVERT(INDEX(DHW_StPt_Sch_EZ!$C$31:$I$54,MATCH(Schedules_8760!$C6248,DHW_StPt_Sch_EZ!$B$31:$B$54,0),MATCH(Schedules_8760!$F6248,DHW_StPt_Sch_EZ!$C$30:$I$30,0)),"F","C")</f>
        <v>53.333333333333329</v>
      </c>
      <c r="N6248" s="12"/>
      <c r="O6248" s="12"/>
      <c r="P6248" s="12"/>
    </row>
    <row r="6249" spans="1:16" x14ac:dyDescent="0.25">
      <c r="A6249" s="35">
        <v>6248</v>
      </c>
      <c r="B6249" s="89">
        <v>261.29166666666669</v>
      </c>
      <c r="C6249" s="35">
        <f t="shared" si="485"/>
        <v>8</v>
      </c>
      <c r="D6249" s="35">
        <f t="shared" si="488"/>
        <v>261</v>
      </c>
      <c r="E6249" s="35">
        <f t="shared" si="489"/>
        <v>2</v>
      </c>
      <c r="F6249" s="35" t="str">
        <f t="shared" si="486"/>
        <v>Monday</v>
      </c>
      <c r="G6249" s="35">
        <f t="shared" si="487"/>
        <v>9</v>
      </c>
      <c r="H6249" s="34">
        <f>CONVERT(INDEX(Htg_StPt_Sch_EZ!$C$4:$I$27,MATCH(Schedules_8760!$C6249,Htg_StPt_Sch_EZ!$B$4:$B$27,0),MATCH(Schedules_8760!$F6249,Htg_StPt_Sch_EZ!$C$3:$I$3,0)),"F","C")</f>
        <v>20.555555555555554</v>
      </c>
      <c r="I6249" s="34">
        <f>CONVERT(INDEX(Htg_StPt_Sch_EZ!$C$31:$I$54,MATCH(Schedules_8760!$C6249,Htg_StPt_Sch_EZ!$B$31:$B$54,0),MATCH(Schedules_8760!$F6249,Htg_StPt_Sch_EZ!$C$30:$I$30,0)),"F","C")</f>
        <v>19.444444444444443</v>
      </c>
      <c r="J6249" s="34">
        <f>CONVERT(INDEX(Clg_StPt_Sch_EZ!$C$4:$I$27,MATCH(Schedules_8760!$C6249,Clg_StPt_Sch_EZ!$B$4:$B$27,0),MATCH(Schedules_8760!$F6249,Clg_StPt_Sch_EZ!$C$3:$I$3,0)),"F","C")</f>
        <v>25.555555555555554</v>
      </c>
      <c r="K6249" s="34">
        <f>CONVERT(INDEX(Clg_StPt_Sch_EZ!$C$31:$I$54,MATCH(Schedules_8760!$C6249,Clg_StPt_Sch_EZ!$B$31:$B$54,0),MATCH(Schedules_8760!$F6249,Clg_StPt_Sch_EZ!$C$30:$I$30,0)),"F","C")</f>
        <v>25</v>
      </c>
      <c r="L6249" s="34">
        <f>CONVERT(INDEX(DHW_StPt_Sch_EZ!$C$4:$I$27,MATCH(Schedules_8760!$C6249,DHW_StPt_Sch_EZ!$B$4:$B$27,0),MATCH(Schedules_8760!$F6249,DHW_StPt_Sch_EZ!$C$3:$I$3,0)),"F","C")</f>
        <v>53.333333333333329</v>
      </c>
      <c r="M6249" s="34">
        <f>CONVERT(INDEX(DHW_StPt_Sch_EZ!$C$31:$I$54,MATCH(Schedules_8760!$C6249,DHW_StPt_Sch_EZ!$B$31:$B$54,0),MATCH(Schedules_8760!$F6249,DHW_StPt_Sch_EZ!$C$30:$I$30,0)),"F","C")</f>
        <v>53.333333333333329</v>
      </c>
      <c r="N6249" s="12"/>
      <c r="O6249" s="12"/>
      <c r="P6249" s="12"/>
    </row>
    <row r="6250" spans="1:16" x14ac:dyDescent="0.25">
      <c r="A6250" s="35">
        <v>6249</v>
      </c>
      <c r="B6250" s="89">
        <v>261.33333333333331</v>
      </c>
      <c r="C6250" s="35">
        <f t="shared" si="485"/>
        <v>9</v>
      </c>
      <c r="D6250" s="35">
        <f t="shared" si="488"/>
        <v>261</v>
      </c>
      <c r="E6250" s="35">
        <f t="shared" si="489"/>
        <v>2</v>
      </c>
      <c r="F6250" s="35" t="str">
        <f t="shared" si="486"/>
        <v>Monday</v>
      </c>
      <c r="G6250" s="35">
        <f t="shared" si="487"/>
        <v>9</v>
      </c>
      <c r="H6250" s="34">
        <f>CONVERT(INDEX(Htg_StPt_Sch_EZ!$C$4:$I$27,MATCH(Schedules_8760!$C6250,Htg_StPt_Sch_EZ!$B$4:$B$27,0),MATCH(Schedules_8760!$F6250,Htg_StPt_Sch_EZ!$C$3:$I$3,0)),"F","C")</f>
        <v>20.555555555555554</v>
      </c>
      <c r="I6250" s="34">
        <f>CONVERT(INDEX(Htg_StPt_Sch_EZ!$C$31:$I$54,MATCH(Schedules_8760!$C6250,Htg_StPt_Sch_EZ!$B$31:$B$54,0),MATCH(Schedules_8760!$F6250,Htg_StPt_Sch_EZ!$C$30:$I$30,0)),"F","C")</f>
        <v>19.444444444444443</v>
      </c>
      <c r="J6250" s="34">
        <f>CONVERT(INDEX(Clg_StPt_Sch_EZ!$C$4:$I$27,MATCH(Schedules_8760!$C6250,Clg_StPt_Sch_EZ!$B$4:$B$27,0),MATCH(Schedules_8760!$F6250,Clg_StPt_Sch_EZ!$C$3:$I$3,0)),"F","C")</f>
        <v>25.555555555555554</v>
      </c>
      <c r="K6250" s="34">
        <f>CONVERT(INDEX(Clg_StPt_Sch_EZ!$C$31:$I$54,MATCH(Schedules_8760!$C6250,Clg_StPt_Sch_EZ!$B$31:$B$54,0),MATCH(Schedules_8760!$F6250,Clg_StPt_Sch_EZ!$C$30:$I$30,0)),"F","C")</f>
        <v>25</v>
      </c>
      <c r="L6250" s="34">
        <f>CONVERT(INDEX(DHW_StPt_Sch_EZ!$C$4:$I$27,MATCH(Schedules_8760!$C6250,DHW_StPt_Sch_EZ!$B$4:$B$27,0),MATCH(Schedules_8760!$F6250,DHW_StPt_Sch_EZ!$C$3:$I$3,0)),"F","C")</f>
        <v>53.333333333333329</v>
      </c>
      <c r="M6250" s="34">
        <f>CONVERT(INDEX(DHW_StPt_Sch_EZ!$C$31:$I$54,MATCH(Schedules_8760!$C6250,DHW_StPt_Sch_EZ!$B$31:$B$54,0),MATCH(Schedules_8760!$F6250,DHW_StPt_Sch_EZ!$C$30:$I$30,0)),"F","C")</f>
        <v>53.333333333333329</v>
      </c>
      <c r="N6250" s="12"/>
      <c r="O6250" s="12"/>
      <c r="P6250" s="12"/>
    </row>
    <row r="6251" spans="1:16" x14ac:dyDescent="0.25">
      <c r="A6251" s="35">
        <v>6250</v>
      </c>
      <c r="B6251" s="89">
        <v>261.375</v>
      </c>
      <c r="C6251" s="35">
        <f t="shared" si="485"/>
        <v>10</v>
      </c>
      <c r="D6251" s="35">
        <f t="shared" si="488"/>
        <v>261</v>
      </c>
      <c r="E6251" s="35">
        <f t="shared" si="489"/>
        <v>2</v>
      </c>
      <c r="F6251" s="35" t="str">
        <f t="shared" si="486"/>
        <v>Monday</v>
      </c>
      <c r="G6251" s="35">
        <f t="shared" si="487"/>
        <v>9</v>
      </c>
      <c r="H6251" s="34">
        <f>CONVERT(INDEX(Htg_StPt_Sch_EZ!$C$4:$I$27,MATCH(Schedules_8760!$C6251,Htg_StPt_Sch_EZ!$B$4:$B$27,0),MATCH(Schedules_8760!$F6251,Htg_StPt_Sch_EZ!$C$3:$I$3,0)),"F","C")</f>
        <v>20.555555555555554</v>
      </c>
      <c r="I6251" s="34">
        <f>CONVERT(INDEX(Htg_StPt_Sch_EZ!$C$31:$I$54,MATCH(Schedules_8760!$C6251,Htg_StPt_Sch_EZ!$B$31:$B$54,0),MATCH(Schedules_8760!$F6251,Htg_StPt_Sch_EZ!$C$30:$I$30,0)),"F","C")</f>
        <v>19.444444444444443</v>
      </c>
      <c r="J6251" s="34">
        <f>CONVERT(INDEX(Clg_StPt_Sch_EZ!$C$4:$I$27,MATCH(Schedules_8760!$C6251,Clg_StPt_Sch_EZ!$B$4:$B$27,0),MATCH(Schedules_8760!$F6251,Clg_StPt_Sch_EZ!$C$3:$I$3,0)),"F","C")</f>
        <v>25.555555555555554</v>
      </c>
      <c r="K6251" s="34">
        <f>CONVERT(INDEX(Clg_StPt_Sch_EZ!$C$31:$I$54,MATCH(Schedules_8760!$C6251,Clg_StPt_Sch_EZ!$B$31:$B$54,0),MATCH(Schedules_8760!$F6251,Clg_StPt_Sch_EZ!$C$30:$I$30,0)),"F","C")</f>
        <v>25</v>
      </c>
      <c r="L6251" s="34">
        <f>CONVERT(INDEX(DHW_StPt_Sch_EZ!$C$4:$I$27,MATCH(Schedules_8760!$C6251,DHW_StPt_Sch_EZ!$B$4:$B$27,0),MATCH(Schedules_8760!$F6251,DHW_StPt_Sch_EZ!$C$3:$I$3,0)),"F","C")</f>
        <v>53.333333333333329</v>
      </c>
      <c r="M6251" s="34">
        <f>CONVERT(INDEX(DHW_StPt_Sch_EZ!$C$31:$I$54,MATCH(Schedules_8760!$C6251,DHW_StPt_Sch_EZ!$B$31:$B$54,0),MATCH(Schedules_8760!$F6251,DHW_StPt_Sch_EZ!$C$30:$I$30,0)),"F","C")</f>
        <v>53.333333333333329</v>
      </c>
      <c r="N6251" s="12"/>
      <c r="O6251" s="12"/>
      <c r="P6251" s="12"/>
    </row>
    <row r="6252" spans="1:16" x14ac:dyDescent="0.25">
      <c r="A6252" s="35">
        <v>6251</v>
      </c>
      <c r="B6252" s="89">
        <v>261.41666666666669</v>
      </c>
      <c r="C6252" s="35">
        <f t="shared" si="485"/>
        <v>11</v>
      </c>
      <c r="D6252" s="35">
        <f t="shared" si="488"/>
        <v>261</v>
      </c>
      <c r="E6252" s="35">
        <f t="shared" si="489"/>
        <v>2</v>
      </c>
      <c r="F6252" s="35" t="str">
        <f t="shared" si="486"/>
        <v>Monday</v>
      </c>
      <c r="G6252" s="35">
        <f t="shared" si="487"/>
        <v>9</v>
      </c>
      <c r="H6252" s="34">
        <f>CONVERT(INDEX(Htg_StPt_Sch_EZ!$C$4:$I$27,MATCH(Schedules_8760!$C6252,Htg_StPt_Sch_EZ!$B$4:$B$27,0),MATCH(Schedules_8760!$F6252,Htg_StPt_Sch_EZ!$C$3:$I$3,0)),"F","C")</f>
        <v>20.555555555555554</v>
      </c>
      <c r="I6252" s="34">
        <f>CONVERT(INDEX(Htg_StPt_Sch_EZ!$C$31:$I$54,MATCH(Schedules_8760!$C6252,Htg_StPt_Sch_EZ!$B$31:$B$54,0),MATCH(Schedules_8760!$F6252,Htg_StPt_Sch_EZ!$C$30:$I$30,0)),"F","C")</f>
        <v>19.444444444444443</v>
      </c>
      <c r="J6252" s="34">
        <f>CONVERT(INDEX(Clg_StPt_Sch_EZ!$C$4:$I$27,MATCH(Schedules_8760!$C6252,Clg_StPt_Sch_EZ!$B$4:$B$27,0),MATCH(Schedules_8760!$F6252,Clg_StPt_Sch_EZ!$C$3:$I$3,0)),"F","C")</f>
        <v>25.555555555555554</v>
      </c>
      <c r="K6252" s="34">
        <f>CONVERT(INDEX(Clg_StPt_Sch_EZ!$C$31:$I$54,MATCH(Schedules_8760!$C6252,Clg_StPt_Sch_EZ!$B$31:$B$54,0),MATCH(Schedules_8760!$F6252,Clg_StPt_Sch_EZ!$C$30:$I$30,0)),"F","C")</f>
        <v>25</v>
      </c>
      <c r="L6252" s="34">
        <f>CONVERT(INDEX(DHW_StPt_Sch_EZ!$C$4:$I$27,MATCH(Schedules_8760!$C6252,DHW_StPt_Sch_EZ!$B$4:$B$27,0),MATCH(Schedules_8760!$F6252,DHW_StPt_Sch_EZ!$C$3:$I$3,0)),"F","C")</f>
        <v>53.333333333333329</v>
      </c>
      <c r="M6252" s="34">
        <f>CONVERT(INDEX(DHW_StPt_Sch_EZ!$C$31:$I$54,MATCH(Schedules_8760!$C6252,DHW_StPt_Sch_EZ!$B$31:$B$54,0),MATCH(Schedules_8760!$F6252,DHW_StPt_Sch_EZ!$C$30:$I$30,0)),"F","C")</f>
        <v>53.333333333333329</v>
      </c>
      <c r="N6252" s="12"/>
      <c r="O6252" s="12"/>
      <c r="P6252" s="12"/>
    </row>
    <row r="6253" spans="1:16" x14ac:dyDescent="0.25">
      <c r="A6253" s="35">
        <v>6252</v>
      </c>
      <c r="B6253" s="89">
        <v>261.45833333333331</v>
      </c>
      <c r="C6253" s="35">
        <f t="shared" si="485"/>
        <v>12</v>
      </c>
      <c r="D6253" s="35">
        <f t="shared" si="488"/>
        <v>261</v>
      </c>
      <c r="E6253" s="35">
        <f t="shared" si="489"/>
        <v>2</v>
      </c>
      <c r="F6253" s="35" t="str">
        <f t="shared" si="486"/>
        <v>Monday</v>
      </c>
      <c r="G6253" s="35">
        <f t="shared" si="487"/>
        <v>9</v>
      </c>
      <c r="H6253" s="34">
        <f>CONVERT(INDEX(Htg_StPt_Sch_EZ!$C$4:$I$27,MATCH(Schedules_8760!$C6253,Htg_StPt_Sch_EZ!$B$4:$B$27,0),MATCH(Schedules_8760!$F6253,Htg_StPt_Sch_EZ!$C$3:$I$3,0)),"F","C")</f>
        <v>20.555555555555554</v>
      </c>
      <c r="I6253" s="34">
        <f>CONVERT(INDEX(Htg_StPt_Sch_EZ!$C$31:$I$54,MATCH(Schedules_8760!$C6253,Htg_StPt_Sch_EZ!$B$31:$B$54,0),MATCH(Schedules_8760!$F6253,Htg_StPt_Sch_EZ!$C$30:$I$30,0)),"F","C")</f>
        <v>19.444444444444443</v>
      </c>
      <c r="J6253" s="34">
        <f>CONVERT(INDEX(Clg_StPt_Sch_EZ!$C$4:$I$27,MATCH(Schedules_8760!$C6253,Clg_StPt_Sch_EZ!$B$4:$B$27,0),MATCH(Schedules_8760!$F6253,Clg_StPt_Sch_EZ!$C$3:$I$3,0)),"F","C")</f>
        <v>25.555555555555554</v>
      </c>
      <c r="K6253" s="34">
        <f>CONVERT(INDEX(Clg_StPt_Sch_EZ!$C$31:$I$54,MATCH(Schedules_8760!$C6253,Clg_StPt_Sch_EZ!$B$31:$B$54,0),MATCH(Schedules_8760!$F6253,Clg_StPt_Sch_EZ!$C$30:$I$30,0)),"F","C")</f>
        <v>25</v>
      </c>
      <c r="L6253" s="34">
        <f>CONVERT(INDEX(DHW_StPt_Sch_EZ!$C$4:$I$27,MATCH(Schedules_8760!$C6253,DHW_StPt_Sch_EZ!$B$4:$B$27,0),MATCH(Schedules_8760!$F6253,DHW_StPt_Sch_EZ!$C$3:$I$3,0)),"F","C")</f>
        <v>53.333333333333329</v>
      </c>
      <c r="M6253" s="34">
        <f>CONVERT(INDEX(DHW_StPt_Sch_EZ!$C$31:$I$54,MATCH(Schedules_8760!$C6253,DHW_StPt_Sch_EZ!$B$31:$B$54,0),MATCH(Schedules_8760!$F6253,DHW_StPt_Sch_EZ!$C$30:$I$30,0)),"F","C")</f>
        <v>53.333333333333329</v>
      </c>
      <c r="N6253" s="12"/>
      <c r="O6253" s="12"/>
      <c r="P6253" s="12"/>
    </row>
    <row r="6254" spans="1:16" x14ac:dyDescent="0.25">
      <c r="A6254" s="35">
        <v>6253</v>
      </c>
      <c r="B6254" s="89">
        <v>261.5</v>
      </c>
      <c r="C6254" s="35">
        <f t="shared" si="485"/>
        <v>13</v>
      </c>
      <c r="D6254" s="35">
        <f t="shared" si="488"/>
        <v>261</v>
      </c>
      <c r="E6254" s="35">
        <f t="shared" si="489"/>
        <v>2</v>
      </c>
      <c r="F6254" s="35" t="str">
        <f t="shared" si="486"/>
        <v>Monday</v>
      </c>
      <c r="G6254" s="35">
        <f t="shared" si="487"/>
        <v>9</v>
      </c>
      <c r="H6254" s="34">
        <f>CONVERT(INDEX(Htg_StPt_Sch_EZ!$C$4:$I$27,MATCH(Schedules_8760!$C6254,Htg_StPt_Sch_EZ!$B$4:$B$27,0),MATCH(Schedules_8760!$F6254,Htg_StPt_Sch_EZ!$C$3:$I$3,0)),"F","C")</f>
        <v>20.555555555555554</v>
      </c>
      <c r="I6254" s="34">
        <f>CONVERT(INDEX(Htg_StPt_Sch_EZ!$C$31:$I$54,MATCH(Schedules_8760!$C6254,Htg_StPt_Sch_EZ!$B$31:$B$54,0),MATCH(Schedules_8760!$F6254,Htg_StPt_Sch_EZ!$C$30:$I$30,0)),"F","C")</f>
        <v>19.444444444444443</v>
      </c>
      <c r="J6254" s="34">
        <f>CONVERT(INDEX(Clg_StPt_Sch_EZ!$C$4:$I$27,MATCH(Schedules_8760!$C6254,Clg_StPt_Sch_EZ!$B$4:$B$27,0),MATCH(Schedules_8760!$F6254,Clg_StPt_Sch_EZ!$C$3:$I$3,0)),"F","C")</f>
        <v>25.555555555555554</v>
      </c>
      <c r="K6254" s="34">
        <f>CONVERT(INDEX(Clg_StPt_Sch_EZ!$C$31:$I$54,MATCH(Schedules_8760!$C6254,Clg_StPt_Sch_EZ!$B$31:$B$54,0),MATCH(Schedules_8760!$F6254,Clg_StPt_Sch_EZ!$C$30:$I$30,0)),"F","C")</f>
        <v>25</v>
      </c>
      <c r="L6254" s="34">
        <f>CONVERT(INDEX(DHW_StPt_Sch_EZ!$C$4:$I$27,MATCH(Schedules_8760!$C6254,DHW_StPt_Sch_EZ!$B$4:$B$27,0),MATCH(Schedules_8760!$F6254,DHW_StPt_Sch_EZ!$C$3:$I$3,0)),"F","C")</f>
        <v>53.333333333333329</v>
      </c>
      <c r="M6254" s="34">
        <f>CONVERT(INDEX(DHW_StPt_Sch_EZ!$C$31:$I$54,MATCH(Schedules_8760!$C6254,DHW_StPt_Sch_EZ!$B$31:$B$54,0),MATCH(Schedules_8760!$F6254,DHW_StPt_Sch_EZ!$C$30:$I$30,0)),"F","C")</f>
        <v>53.333333333333329</v>
      </c>
      <c r="N6254" s="12"/>
      <c r="O6254" s="12"/>
      <c r="P6254" s="12"/>
    </row>
    <row r="6255" spans="1:16" x14ac:dyDescent="0.25">
      <c r="A6255" s="35">
        <v>6254</v>
      </c>
      <c r="B6255" s="89">
        <v>261.54166666666669</v>
      </c>
      <c r="C6255" s="35">
        <f t="shared" si="485"/>
        <v>14</v>
      </c>
      <c r="D6255" s="35">
        <f t="shared" si="488"/>
        <v>261</v>
      </c>
      <c r="E6255" s="35">
        <f t="shared" si="489"/>
        <v>2</v>
      </c>
      <c r="F6255" s="35" t="str">
        <f t="shared" si="486"/>
        <v>Monday</v>
      </c>
      <c r="G6255" s="35">
        <f t="shared" si="487"/>
        <v>9</v>
      </c>
      <c r="H6255" s="34">
        <f>CONVERT(INDEX(Htg_StPt_Sch_EZ!$C$4:$I$27,MATCH(Schedules_8760!$C6255,Htg_StPt_Sch_EZ!$B$4:$B$27,0),MATCH(Schedules_8760!$F6255,Htg_StPt_Sch_EZ!$C$3:$I$3,0)),"F","C")</f>
        <v>20.555555555555554</v>
      </c>
      <c r="I6255" s="34">
        <f>CONVERT(INDEX(Htg_StPt_Sch_EZ!$C$31:$I$54,MATCH(Schedules_8760!$C6255,Htg_StPt_Sch_EZ!$B$31:$B$54,0),MATCH(Schedules_8760!$F6255,Htg_StPt_Sch_EZ!$C$30:$I$30,0)),"F","C")</f>
        <v>19.444444444444443</v>
      </c>
      <c r="J6255" s="34">
        <f>CONVERT(INDEX(Clg_StPt_Sch_EZ!$C$4:$I$27,MATCH(Schedules_8760!$C6255,Clg_StPt_Sch_EZ!$B$4:$B$27,0),MATCH(Schedules_8760!$F6255,Clg_StPt_Sch_EZ!$C$3:$I$3,0)),"F","C")</f>
        <v>25.555555555555554</v>
      </c>
      <c r="K6255" s="34">
        <f>CONVERT(INDEX(Clg_StPt_Sch_EZ!$C$31:$I$54,MATCH(Schedules_8760!$C6255,Clg_StPt_Sch_EZ!$B$31:$B$54,0),MATCH(Schedules_8760!$F6255,Clg_StPt_Sch_EZ!$C$30:$I$30,0)),"F","C")</f>
        <v>25</v>
      </c>
      <c r="L6255" s="34">
        <f>CONVERT(INDEX(DHW_StPt_Sch_EZ!$C$4:$I$27,MATCH(Schedules_8760!$C6255,DHW_StPt_Sch_EZ!$B$4:$B$27,0),MATCH(Schedules_8760!$F6255,DHW_StPt_Sch_EZ!$C$3:$I$3,0)),"F","C")</f>
        <v>53.333333333333329</v>
      </c>
      <c r="M6255" s="34">
        <f>CONVERT(INDEX(DHW_StPt_Sch_EZ!$C$31:$I$54,MATCH(Schedules_8760!$C6255,DHW_StPt_Sch_EZ!$B$31:$B$54,0),MATCH(Schedules_8760!$F6255,DHW_StPt_Sch_EZ!$C$30:$I$30,0)),"F","C")</f>
        <v>53.333333333333329</v>
      </c>
      <c r="N6255" s="12"/>
      <c r="O6255" s="12"/>
      <c r="P6255" s="12"/>
    </row>
    <row r="6256" spans="1:16" x14ac:dyDescent="0.25">
      <c r="A6256" s="35">
        <v>6255</v>
      </c>
      <c r="B6256" s="89">
        <v>261.58333333333331</v>
      </c>
      <c r="C6256" s="35">
        <f t="shared" si="485"/>
        <v>15</v>
      </c>
      <c r="D6256" s="35">
        <f t="shared" si="488"/>
        <v>261</v>
      </c>
      <c r="E6256" s="35">
        <f t="shared" si="489"/>
        <v>2</v>
      </c>
      <c r="F6256" s="35" t="str">
        <f t="shared" si="486"/>
        <v>Monday</v>
      </c>
      <c r="G6256" s="35">
        <f t="shared" si="487"/>
        <v>9</v>
      </c>
      <c r="H6256" s="34">
        <f>CONVERT(INDEX(Htg_StPt_Sch_EZ!$C$4:$I$27,MATCH(Schedules_8760!$C6256,Htg_StPt_Sch_EZ!$B$4:$B$27,0),MATCH(Schedules_8760!$F6256,Htg_StPt_Sch_EZ!$C$3:$I$3,0)),"F","C")</f>
        <v>20.555555555555554</v>
      </c>
      <c r="I6256" s="34">
        <f>CONVERT(INDEX(Htg_StPt_Sch_EZ!$C$31:$I$54,MATCH(Schedules_8760!$C6256,Htg_StPt_Sch_EZ!$B$31:$B$54,0),MATCH(Schedules_8760!$F6256,Htg_StPt_Sch_EZ!$C$30:$I$30,0)),"F","C")</f>
        <v>21.111111111111111</v>
      </c>
      <c r="J6256" s="34">
        <f>CONVERT(INDEX(Clg_StPt_Sch_EZ!$C$4:$I$27,MATCH(Schedules_8760!$C6256,Clg_StPt_Sch_EZ!$B$4:$B$27,0),MATCH(Schedules_8760!$F6256,Clg_StPt_Sch_EZ!$C$3:$I$3,0)),"F","C")</f>
        <v>25.555555555555554</v>
      </c>
      <c r="K6256" s="34">
        <f>CONVERT(INDEX(Clg_StPt_Sch_EZ!$C$31:$I$54,MATCH(Schedules_8760!$C6256,Clg_StPt_Sch_EZ!$B$31:$B$54,0),MATCH(Schedules_8760!$F6256,Clg_StPt_Sch_EZ!$C$30:$I$30,0)),"F","C")</f>
        <v>25</v>
      </c>
      <c r="L6256" s="34">
        <f>CONVERT(INDEX(DHW_StPt_Sch_EZ!$C$4:$I$27,MATCH(Schedules_8760!$C6256,DHW_StPt_Sch_EZ!$B$4:$B$27,0),MATCH(Schedules_8760!$F6256,DHW_StPt_Sch_EZ!$C$3:$I$3,0)),"F","C")</f>
        <v>53.333333333333329</v>
      </c>
      <c r="M6256" s="34">
        <f>CONVERT(INDEX(DHW_StPt_Sch_EZ!$C$31:$I$54,MATCH(Schedules_8760!$C6256,DHW_StPt_Sch_EZ!$B$31:$B$54,0),MATCH(Schedules_8760!$F6256,DHW_StPt_Sch_EZ!$C$30:$I$30,0)),"F","C")</f>
        <v>53.333333333333329</v>
      </c>
      <c r="N6256" s="12"/>
      <c r="O6256" s="12"/>
      <c r="P6256" s="12"/>
    </row>
    <row r="6257" spans="1:16" x14ac:dyDescent="0.25">
      <c r="A6257" s="35">
        <v>6256</v>
      </c>
      <c r="B6257" s="89">
        <v>261.625</v>
      </c>
      <c r="C6257" s="35">
        <f t="shared" si="485"/>
        <v>16</v>
      </c>
      <c r="D6257" s="35">
        <f t="shared" si="488"/>
        <v>261</v>
      </c>
      <c r="E6257" s="35">
        <f t="shared" si="489"/>
        <v>2</v>
      </c>
      <c r="F6257" s="35" t="str">
        <f t="shared" si="486"/>
        <v>Monday</v>
      </c>
      <c r="G6257" s="35">
        <f t="shared" si="487"/>
        <v>9</v>
      </c>
      <c r="H6257" s="34">
        <f>CONVERT(INDEX(Htg_StPt_Sch_EZ!$C$4:$I$27,MATCH(Schedules_8760!$C6257,Htg_StPt_Sch_EZ!$B$4:$B$27,0),MATCH(Schedules_8760!$F6257,Htg_StPt_Sch_EZ!$C$3:$I$3,0)),"F","C")</f>
        <v>20.555555555555554</v>
      </c>
      <c r="I6257" s="34">
        <f>CONVERT(INDEX(Htg_StPt_Sch_EZ!$C$31:$I$54,MATCH(Schedules_8760!$C6257,Htg_StPt_Sch_EZ!$B$31:$B$54,0),MATCH(Schedules_8760!$F6257,Htg_StPt_Sch_EZ!$C$30:$I$30,0)),"F","C")</f>
        <v>21.111111111111111</v>
      </c>
      <c r="J6257" s="34">
        <f>CONVERT(INDEX(Clg_StPt_Sch_EZ!$C$4:$I$27,MATCH(Schedules_8760!$C6257,Clg_StPt_Sch_EZ!$B$4:$B$27,0),MATCH(Schedules_8760!$F6257,Clg_StPt_Sch_EZ!$C$3:$I$3,0)),"F","C")</f>
        <v>25.555555555555554</v>
      </c>
      <c r="K6257" s="34">
        <f>CONVERT(INDEX(Clg_StPt_Sch_EZ!$C$31:$I$54,MATCH(Schedules_8760!$C6257,Clg_StPt_Sch_EZ!$B$31:$B$54,0),MATCH(Schedules_8760!$F6257,Clg_StPt_Sch_EZ!$C$30:$I$30,0)),"F","C")</f>
        <v>25</v>
      </c>
      <c r="L6257" s="34">
        <f>CONVERT(INDEX(DHW_StPt_Sch_EZ!$C$4:$I$27,MATCH(Schedules_8760!$C6257,DHW_StPt_Sch_EZ!$B$4:$B$27,0),MATCH(Schedules_8760!$F6257,DHW_StPt_Sch_EZ!$C$3:$I$3,0)),"F","C")</f>
        <v>53.333333333333329</v>
      </c>
      <c r="M6257" s="34">
        <f>CONVERT(INDEX(DHW_StPt_Sch_EZ!$C$31:$I$54,MATCH(Schedules_8760!$C6257,DHW_StPt_Sch_EZ!$B$31:$B$54,0),MATCH(Schedules_8760!$F6257,DHW_StPt_Sch_EZ!$C$30:$I$30,0)),"F","C")</f>
        <v>53.333333333333329</v>
      </c>
      <c r="N6257" s="12"/>
      <c r="O6257" s="12"/>
      <c r="P6257" s="12"/>
    </row>
    <row r="6258" spans="1:16" x14ac:dyDescent="0.25">
      <c r="A6258" s="35">
        <v>6257</v>
      </c>
      <c r="B6258" s="89">
        <v>261.66666666666669</v>
      </c>
      <c r="C6258" s="35">
        <f t="shared" si="485"/>
        <v>17</v>
      </c>
      <c r="D6258" s="35">
        <f t="shared" si="488"/>
        <v>261</v>
      </c>
      <c r="E6258" s="35">
        <f t="shared" si="489"/>
        <v>2</v>
      </c>
      <c r="F6258" s="35" t="str">
        <f t="shared" si="486"/>
        <v>Monday</v>
      </c>
      <c r="G6258" s="35">
        <f t="shared" si="487"/>
        <v>9</v>
      </c>
      <c r="H6258" s="34">
        <f>CONVERT(INDEX(Htg_StPt_Sch_EZ!$C$4:$I$27,MATCH(Schedules_8760!$C6258,Htg_StPt_Sch_EZ!$B$4:$B$27,0),MATCH(Schedules_8760!$F6258,Htg_StPt_Sch_EZ!$C$3:$I$3,0)),"F","C")</f>
        <v>20.555555555555554</v>
      </c>
      <c r="I6258" s="34">
        <f>CONVERT(INDEX(Htg_StPt_Sch_EZ!$C$31:$I$54,MATCH(Schedules_8760!$C6258,Htg_StPt_Sch_EZ!$B$31:$B$54,0),MATCH(Schedules_8760!$F6258,Htg_StPt_Sch_EZ!$C$30:$I$30,0)),"F","C")</f>
        <v>17.777777777777779</v>
      </c>
      <c r="J6258" s="34">
        <f>CONVERT(INDEX(Clg_StPt_Sch_EZ!$C$4:$I$27,MATCH(Schedules_8760!$C6258,Clg_StPt_Sch_EZ!$B$4:$B$27,0),MATCH(Schedules_8760!$F6258,Clg_StPt_Sch_EZ!$C$3:$I$3,0)),"F","C")</f>
        <v>25.555555555555554</v>
      </c>
      <c r="K6258" s="34">
        <f>CONVERT(INDEX(Clg_StPt_Sch_EZ!$C$31:$I$54,MATCH(Schedules_8760!$C6258,Clg_StPt_Sch_EZ!$B$31:$B$54,0),MATCH(Schedules_8760!$F6258,Clg_StPt_Sch_EZ!$C$30:$I$30,0)),"F","C")</f>
        <v>25</v>
      </c>
      <c r="L6258" s="34">
        <f>CONVERT(INDEX(DHW_StPt_Sch_EZ!$C$4:$I$27,MATCH(Schedules_8760!$C6258,DHW_StPt_Sch_EZ!$B$4:$B$27,0),MATCH(Schedules_8760!$F6258,DHW_StPt_Sch_EZ!$C$3:$I$3,0)),"F","C")</f>
        <v>53.333333333333329</v>
      </c>
      <c r="M6258" s="34">
        <f>CONVERT(INDEX(DHW_StPt_Sch_EZ!$C$31:$I$54,MATCH(Schedules_8760!$C6258,DHW_StPt_Sch_EZ!$B$31:$B$54,0),MATCH(Schedules_8760!$F6258,DHW_StPt_Sch_EZ!$C$30:$I$30,0)),"F","C")</f>
        <v>53.333333333333329</v>
      </c>
      <c r="N6258" s="12"/>
      <c r="O6258" s="12"/>
      <c r="P6258" s="12"/>
    </row>
    <row r="6259" spans="1:16" x14ac:dyDescent="0.25">
      <c r="A6259" s="35">
        <v>6258</v>
      </c>
      <c r="B6259" s="89">
        <v>261.70833333333331</v>
      </c>
      <c r="C6259" s="35">
        <f t="shared" si="485"/>
        <v>18</v>
      </c>
      <c r="D6259" s="35">
        <f t="shared" si="488"/>
        <v>261</v>
      </c>
      <c r="E6259" s="35">
        <f t="shared" si="489"/>
        <v>2</v>
      </c>
      <c r="F6259" s="35" t="str">
        <f t="shared" si="486"/>
        <v>Monday</v>
      </c>
      <c r="G6259" s="35">
        <f t="shared" si="487"/>
        <v>9</v>
      </c>
      <c r="H6259" s="34">
        <f>CONVERT(INDEX(Htg_StPt_Sch_EZ!$C$4:$I$27,MATCH(Schedules_8760!$C6259,Htg_StPt_Sch_EZ!$B$4:$B$27,0),MATCH(Schedules_8760!$F6259,Htg_StPt_Sch_EZ!$C$3:$I$3,0)),"F","C")</f>
        <v>20.555555555555554</v>
      </c>
      <c r="I6259" s="34">
        <f>CONVERT(INDEX(Htg_StPt_Sch_EZ!$C$31:$I$54,MATCH(Schedules_8760!$C6259,Htg_StPt_Sch_EZ!$B$31:$B$54,0),MATCH(Schedules_8760!$F6259,Htg_StPt_Sch_EZ!$C$30:$I$30,0)),"F","C")</f>
        <v>17.777777777777779</v>
      </c>
      <c r="J6259" s="34">
        <f>CONVERT(INDEX(Clg_StPt_Sch_EZ!$C$4:$I$27,MATCH(Schedules_8760!$C6259,Clg_StPt_Sch_EZ!$B$4:$B$27,0),MATCH(Schedules_8760!$F6259,Clg_StPt_Sch_EZ!$C$3:$I$3,0)),"F","C")</f>
        <v>25.555555555555554</v>
      </c>
      <c r="K6259" s="34">
        <f>CONVERT(INDEX(Clg_StPt_Sch_EZ!$C$31:$I$54,MATCH(Schedules_8760!$C6259,Clg_StPt_Sch_EZ!$B$31:$B$54,0),MATCH(Schedules_8760!$F6259,Clg_StPt_Sch_EZ!$C$30:$I$30,0)),"F","C")</f>
        <v>28.333333333333332</v>
      </c>
      <c r="L6259" s="34">
        <f>CONVERT(INDEX(DHW_StPt_Sch_EZ!$C$4:$I$27,MATCH(Schedules_8760!$C6259,DHW_StPt_Sch_EZ!$B$4:$B$27,0),MATCH(Schedules_8760!$F6259,DHW_StPt_Sch_EZ!$C$3:$I$3,0)),"F","C")</f>
        <v>53.333333333333329</v>
      </c>
      <c r="M6259" s="34">
        <f>CONVERT(INDEX(DHW_StPt_Sch_EZ!$C$31:$I$54,MATCH(Schedules_8760!$C6259,DHW_StPt_Sch_EZ!$B$31:$B$54,0),MATCH(Schedules_8760!$F6259,DHW_StPt_Sch_EZ!$C$30:$I$30,0)),"F","C")</f>
        <v>53.333333333333329</v>
      </c>
      <c r="N6259" s="12"/>
      <c r="O6259" s="12"/>
      <c r="P6259" s="12"/>
    </row>
    <row r="6260" spans="1:16" x14ac:dyDescent="0.25">
      <c r="A6260" s="35">
        <v>6259</v>
      </c>
      <c r="B6260" s="89">
        <v>261.75</v>
      </c>
      <c r="C6260" s="35">
        <f t="shared" si="485"/>
        <v>19</v>
      </c>
      <c r="D6260" s="35">
        <f t="shared" si="488"/>
        <v>261</v>
      </c>
      <c r="E6260" s="35">
        <f t="shared" si="489"/>
        <v>2</v>
      </c>
      <c r="F6260" s="35" t="str">
        <f t="shared" si="486"/>
        <v>Monday</v>
      </c>
      <c r="G6260" s="35">
        <f t="shared" si="487"/>
        <v>9</v>
      </c>
      <c r="H6260" s="34">
        <f>CONVERT(INDEX(Htg_StPt_Sch_EZ!$C$4:$I$27,MATCH(Schedules_8760!$C6260,Htg_StPt_Sch_EZ!$B$4:$B$27,0),MATCH(Schedules_8760!$F6260,Htg_StPt_Sch_EZ!$C$3:$I$3,0)),"F","C")</f>
        <v>20.555555555555554</v>
      </c>
      <c r="I6260" s="34">
        <f>CONVERT(INDEX(Htg_StPt_Sch_EZ!$C$31:$I$54,MATCH(Schedules_8760!$C6260,Htg_StPt_Sch_EZ!$B$31:$B$54,0),MATCH(Schedules_8760!$F6260,Htg_StPt_Sch_EZ!$C$30:$I$30,0)),"F","C")</f>
        <v>18.333333333333332</v>
      </c>
      <c r="J6260" s="34">
        <f>CONVERT(INDEX(Clg_StPt_Sch_EZ!$C$4:$I$27,MATCH(Schedules_8760!$C6260,Clg_StPt_Sch_EZ!$B$4:$B$27,0),MATCH(Schedules_8760!$F6260,Clg_StPt_Sch_EZ!$C$3:$I$3,0)),"F","C")</f>
        <v>25.555555555555554</v>
      </c>
      <c r="K6260" s="34">
        <f>CONVERT(INDEX(Clg_StPt_Sch_EZ!$C$31:$I$54,MATCH(Schedules_8760!$C6260,Clg_StPt_Sch_EZ!$B$31:$B$54,0),MATCH(Schedules_8760!$F6260,Clg_StPt_Sch_EZ!$C$30:$I$30,0)),"F","C")</f>
        <v>28.333333333333332</v>
      </c>
      <c r="L6260" s="34">
        <f>CONVERT(INDEX(DHW_StPt_Sch_EZ!$C$4:$I$27,MATCH(Schedules_8760!$C6260,DHW_StPt_Sch_EZ!$B$4:$B$27,0),MATCH(Schedules_8760!$F6260,DHW_StPt_Sch_EZ!$C$3:$I$3,0)),"F","C")</f>
        <v>53.333333333333329</v>
      </c>
      <c r="M6260" s="34">
        <f>CONVERT(INDEX(DHW_StPt_Sch_EZ!$C$31:$I$54,MATCH(Schedules_8760!$C6260,DHW_StPt_Sch_EZ!$B$31:$B$54,0),MATCH(Schedules_8760!$F6260,DHW_StPt_Sch_EZ!$C$30:$I$30,0)),"F","C")</f>
        <v>53.333333333333329</v>
      </c>
      <c r="N6260" s="12"/>
      <c r="O6260" s="12"/>
      <c r="P6260" s="12"/>
    </row>
    <row r="6261" spans="1:16" x14ac:dyDescent="0.25">
      <c r="A6261" s="35">
        <v>6260</v>
      </c>
      <c r="B6261" s="89">
        <v>261.79166666666669</v>
      </c>
      <c r="C6261" s="35">
        <f t="shared" si="485"/>
        <v>20</v>
      </c>
      <c r="D6261" s="35">
        <f t="shared" si="488"/>
        <v>261</v>
      </c>
      <c r="E6261" s="35">
        <f t="shared" si="489"/>
        <v>2</v>
      </c>
      <c r="F6261" s="35" t="str">
        <f t="shared" si="486"/>
        <v>Monday</v>
      </c>
      <c r="G6261" s="35">
        <f t="shared" si="487"/>
        <v>9</v>
      </c>
      <c r="H6261" s="34">
        <f>CONVERT(INDEX(Htg_StPt_Sch_EZ!$C$4:$I$27,MATCH(Schedules_8760!$C6261,Htg_StPt_Sch_EZ!$B$4:$B$27,0),MATCH(Schedules_8760!$F6261,Htg_StPt_Sch_EZ!$C$3:$I$3,0)),"F","C")</f>
        <v>20.555555555555554</v>
      </c>
      <c r="I6261" s="34">
        <f>CONVERT(INDEX(Htg_StPt_Sch_EZ!$C$31:$I$54,MATCH(Schedules_8760!$C6261,Htg_StPt_Sch_EZ!$B$31:$B$54,0),MATCH(Schedules_8760!$F6261,Htg_StPt_Sch_EZ!$C$30:$I$30,0)),"F","C")</f>
        <v>18.888888888888889</v>
      </c>
      <c r="J6261" s="34">
        <f>CONVERT(INDEX(Clg_StPt_Sch_EZ!$C$4:$I$27,MATCH(Schedules_8760!$C6261,Clg_StPt_Sch_EZ!$B$4:$B$27,0),MATCH(Schedules_8760!$F6261,Clg_StPt_Sch_EZ!$C$3:$I$3,0)),"F","C")</f>
        <v>25.555555555555554</v>
      </c>
      <c r="K6261" s="34">
        <f>CONVERT(INDEX(Clg_StPt_Sch_EZ!$C$31:$I$54,MATCH(Schedules_8760!$C6261,Clg_StPt_Sch_EZ!$B$31:$B$54,0),MATCH(Schedules_8760!$F6261,Clg_StPt_Sch_EZ!$C$30:$I$30,0)),"F","C")</f>
        <v>28.333333333333332</v>
      </c>
      <c r="L6261" s="34">
        <f>CONVERT(INDEX(DHW_StPt_Sch_EZ!$C$4:$I$27,MATCH(Schedules_8760!$C6261,DHW_StPt_Sch_EZ!$B$4:$B$27,0),MATCH(Schedules_8760!$F6261,DHW_StPt_Sch_EZ!$C$3:$I$3,0)),"F","C")</f>
        <v>53.333333333333329</v>
      </c>
      <c r="M6261" s="34">
        <f>CONVERT(INDEX(DHW_StPt_Sch_EZ!$C$31:$I$54,MATCH(Schedules_8760!$C6261,DHW_StPt_Sch_EZ!$B$31:$B$54,0),MATCH(Schedules_8760!$F6261,DHW_StPt_Sch_EZ!$C$30:$I$30,0)),"F","C")</f>
        <v>53.333333333333329</v>
      </c>
      <c r="N6261" s="12"/>
      <c r="O6261" s="12"/>
      <c r="P6261" s="12"/>
    </row>
    <row r="6262" spans="1:16" x14ac:dyDescent="0.25">
      <c r="A6262" s="35">
        <v>6261</v>
      </c>
      <c r="B6262" s="89">
        <v>261.83333333333331</v>
      </c>
      <c r="C6262" s="35">
        <f t="shared" si="485"/>
        <v>21</v>
      </c>
      <c r="D6262" s="35">
        <f t="shared" si="488"/>
        <v>261</v>
      </c>
      <c r="E6262" s="35">
        <f t="shared" si="489"/>
        <v>2</v>
      </c>
      <c r="F6262" s="35" t="str">
        <f t="shared" si="486"/>
        <v>Monday</v>
      </c>
      <c r="G6262" s="35">
        <f t="shared" si="487"/>
        <v>9</v>
      </c>
      <c r="H6262" s="34">
        <f>CONVERT(INDEX(Htg_StPt_Sch_EZ!$C$4:$I$27,MATCH(Schedules_8760!$C6262,Htg_StPt_Sch_EZ!$B$4:$B$27,0),MATCH(Schedules_8760!$F6262,Htg_StPt_Sch_EZ!$C$3:$I$3,0)),"F","C")</f>
        <v>20.555555555555554</v>
      </c>
      <c r="I6262" s="34">
        <f>CONVERT(INDEX(Htg_StPt_Sch_EZ!$C$31:$I$54,MATCH(Schedules_8760!$C6262,Htg_StPt_Sch_EZ!$B$31:$B$54,0),MATCH(Schedules_8760!$F6262,Htg_StPt_Sch_EZ!$C$30:$I$30,0)),"F","C")</f>
        <v>19.444444444444443</v>
      </c>
      <c r="J6262" s="34">
        <f>CONVERT(INDEX(Clg_StPt_Sch_EZ!$C$4:$I$27,MATCH(Schedules_8760!$C6262,Clg_StPt_Sch_EZ!$B$4:$B$27,0),MATCH(Schedules_8760!$F6262,Clg_StPt_Sch_EZ!$C$3:$I$3,0)),"F","C")</f>
        <v>25.555555555555554</v>
      </c>
      <c r="K6262" s="34">
        <f>CONVERT(INDEX(Clg_StPt_Sch_EZ!$C$31:$I$54,MATCH(Schedules_8760!$C6262,Clg_StPt_Sch_EZ!$B$31:$B$54,0),MATCH(Schedules_8760!$F6262,Clg_StPt_Sch_EZ!$C$30:$I$30,0)),"F","C")</f>
        <v>28.333333333333332</v>
      </c>
      <c r="L6262" s="34">
        <f>CONVERT(INDEX(DHW_StPt_Sch_EZ!$C$4:$I$27,MATCH(Schedules_8760!$C6262,DHW_StPt_Sch_EZ!$B$4:$B$27,0),MATCH(Schedules_8760!$F6262,DHW_StPt_Sch_EZ!$C$3:$I$3,0)),"F","C")</f>
        <v>53.333333333333329</v>
      </c>
      <c r="M6262" s="34">
        <f>CONVERT(INDEX(DHW_StPt_Sch_EZ!$C$31:$I$54,MATCH(Schedules_8760!$C6262,DHW_StPt_Sch_EZ!$B$31:$B$54,0),MATCH(Schedules_8760!$F6262,DHW_StPt_Sch_EZ!$C$30:$I$30,0)),"F","C")</f>
        <v>53.333333333333329</v>
      </c>
      <c r="N6262" s="12"/>
      <c r="O6262" s="12"/>
      <c r="P6262" s="12"/>
    </row>
    <row r="6263" spans="1:16" x14ac:dyDescent="0.25">
      <c r="A6263" s="35">
        <v>6262</v>
      </c>
      <c r="B6263" s="89">
        <v>261.875</v>
      </c>
      <c r="C6263" s="35">
        <f t="shared" si="485"/>
        <v>22</v>
      </c>
      <c r="D6263" s="35">
        <f t="shared" si="488"/>
        <v>261</v>
      </c>
      <c r="E6263" s="35">
        <f t="shared" si="489"/>
        <v>2</v>
      </c>
      <c r="F6263" s="35" t="str">
        <f t="shared" si="486"/>
        <v>Monday</v>
      </c>
      <c r="G6263" s="35">
        <f t="shared" si="487"/>
        <v>9</v>
      </c>
      <c r="H6263" s="34">
        <f>CONVERT(INDEX(Htg_StPt_Sch_EZ!$C$4:$I$27,MATCH(Schedules_8760!$C6263,Htg_StPt_Sch_EZ!$B$4:$B$27,0),MATCH(Schedules_8760!$F6263,Htg_StPt_Sch_EZ!$C$3:$I$3,0)),"F","C")</f>
        <v>20.555555555555554</v>
      </c>
      <c r="I6263" s="34">
        <f>CONVERT(INDEX(Htg_StPt_Sch_EZ!$C$31:$I$54,MATCH(Schedules_8760!$C6263,Htg_StPt_Sch_EZ!$B$31:$B$54,0),MATCH(Schedules_8760!$F6263,Htg_StPt_Sch_EZ!$C$30:$I$30,0)),"F","C")</f>
        <v>19.444444444444443</v>
      </c>
      <c r="J6263" s="34">
        <f>CONVERT(INDEX(Clg_StPt_Sch_EZ!$C$4:$I$27,MATCH(Schedules_8760!$C6263,Clg_StPt_Sch_EZ!$B$4:$B$27,0),MATCH(Schedules_8760!$F6263,Clg_StPt_Sch_EZ!$C$3:$I$3,0)),"F","C")</f>
        <v>25.555555555555554</v>
      </c>
      <c r="K6263" s="34">
        <f>CONVERT(INDEX(Clg_StPt_Sch_EZ!$C$31:$I$54,MATCH(Schedules_8760!$C6263,Clg_StPt_Sch_EZ!$B$31:$B$54,0),MATCH(Schedules_8760!$F6263,Clg_StPt_Sch_EZ!$C$30:$I$30,0)),"F","C")</f>
        <v>28.333333333333332</v>
      </c>
      <c r="L6263" s="34">
        <f>CONVERT(INDEX(DHW_StPt_Sch_EZ!$C$4:$I$27,MATCH(Schedules_8760!$C6263,DHW_StPt_Sch_EZ!$B$4:$B$27,0),MATCH(Schedules_8760!$F6263,DHW_StPt_Sch_EZ!$C$3:$I$3,0)),"F","C")</f>
        <v>53.333333333333329</v>
      </c>
      <c r="M6263" s="34">
        <f>CONVERT(INDEX(DHW_StPt_Sch_EZ!$C$31:$I$54,MATCH(Schedules_8760!$C6263,DHW_StPt_Sch_EZ!$B$31:$B$54,0),MATCH(Schedules_8760!$F6263,DHW_StPt_Sch_EZ!$C$30:$I$30,0)),"F","C")</f>
        <v>53.333333333333329</v>
      </c>
      <c r="N6263" s="12"/>
      <c r="O6263" s="12"/>
      <c r="P6263" s="12"/>
    </row>
    <row r="6264" spans="1:16" x14ac:dyDescent="0.25">
      <c r="A6264" s="35">
        <v>6263</v>
      </c>
      <c r="B6264" s="89">
        <v>261.91666666666669</v>
      </c>
      <c r="C6264" s="35">
        <f t="shared" si="485"/>
        <v>23</v>
      </c>
      <c r="D6264" s="35">
        <f t="shared" si="488"/>
        <v>261</v>
      </c>
      <c r="E6264" s="35">
        <f t="shared" si="489"/>
        <v>2</v>
      </c>
      <c r="F6264" s="35" t="str">
        <f t="shared" si="486"/>
        <v>Monday</v>
      </c>
      <c r="G6264" s="35">
        <f t="shared" si="487"/>
        <v>9</v>
      </c>
      <c r="H6264" s="34">
        <f>CONVERT(INDEX(Htg_StPt_Sch_EZ!$C$4:$I$27,MATCH(Schedules_8760!$C6264,Htg_StPt_Sch_EZ!$B$4:$B$27,0),MATCH(Schedules_8760!$F6264,Htg_StPt_Sch_EZ!$C$3:$I$3,0)),"F","C")</f>
        <v>20.555555555555554</v>
      </c>
      <c r="I6264" s="34">
        <f>CONVERT(INDEX(Htg_StPt_Sch_EZ!$C$31:$I$54,MATCH(Schedules_8760!$C6264,Htg_StPt_Sch_EZ!$B$31:$B$54,0),MATCH(Schedules_8760!$F6264,Htg_StPt_Sch_EZ!$C$30:$I$30,0)),"F","C")</f>
        <v>19.444444444444443</v>
      </c>
      <c r="J6264" s="34">
        <f>CONVERT(INDEX(Clg_StPt_Sch_EZ!$C$4:$I$27,MATCH(Schedules_8760!$C6264,Clg_StPt_Sch_EZ!$B$4:$B$27,0),MATCH(Schedules_8760!$F6264,Clg_StPt_Sch_EZ!$C$3:$I$3,0)),"F","C")</f>
        <v>25.555555555555554</v>
      </c>
      <c r="K6264" s="34">
        <f>CONVERT(INDEX(Clg_StPt_Sch_EZ!$C$31:$I$54,MATCH(Schedules_8760!$C6264,Clg_StPt_Sch_EZ!$B$31:$B$54,0),MATCH(Schedules_8760!$F6264,Clg_StPt_Sch_EZ!$C$30:$I$30,0)),"F","C")</f>
        <v>28.333333333333332</v>
      </c>
      <c r="L6264" s="34">
        <f>CONVERT(INDEX(DHW_StPt_Sch_EZ!$C$4:$I$27,MATCH(Schedules_8760!$C6264,DHW_StPt_Sch_EZ!$B$4:$B$27,0),MATCH(Schedules_8760!$F6264,DHW_StPt_Sch_EZ!$C$3:$I$3,0)),"F","C")</f>
        <v>53.333333333333329</v>
      </c>
      <c r="M6264" s="34">
        <f>CONVERT(INDEX(DHW_StPt_Sch_EZ!$C$31:$I$54,MATCH(Schedules_8760!$C6264,DHW_StPt_Sch_EZ!$B$31:$B$54,0),MATCH(Schedules_8760!$F6264,DHW_StPt_Sch_EZ!$C$30:$I$30,0)),"F","C")</f>
        <v>53.333333333333329</v>
      </c>
      <c r="N6264" s="12"/>
      <c r="O6264" s="12"/>
      <c r="P6264" s="12"/>
    </row>
    <row r="6265" spans="1:16" x14ac:dyDescent="0.25">
      <c r="A6265" s="35">
        <v>6264</v>
      </c>
      <c r="B6265" s="89">
        <v>261.95833333333331</v>
      </c>
      <c r="C6265" s="35">
        <f t="shared" si="485"/>
        <v>24</v>
      </c>
      <c r="D6265" s="35">
        <f t="shared" si="488"/>
        <v>261</v>
      </c>
      <c r="E6265" s="35">
        <f t="shared" si="489"/>
        <v>2</v>
      </c>
      <c r="F6265" s="35" t="str">
        <f t="shared" si="486"/>
        <v>Monday</v>
      </c>
      <c r="G6265" s="35">
        <f t="shared" si="487"/>
        <v>9</v>
      </c>
      <c r="H6265" s="34">
        <f>CONVERT(INDEX(Htg_StPt_Sch_EZ!$C$4:$I$27,MATCH(Schedules_8760!$C6265,Htg_StPt_Sch_EZ!$B$4:$B$27,0),MATCH(Schedules_8760!$F6265,Htg_StPt_Sch_EZ!$C$3:$I$3,0)),"F","C")</f>
        <v>20.555555555555554</v>
      </c>
      <c r="I6265" s="34">
        <f>CONVERT(INDEX(Htg_StPt_Sch_EZ!$C$31:$I$54,MATCH(Schedules_8760!$C6265,Htg_StPt_Sch_EZ!$B$31:$B$54,0),MATCH(Schedules_8760!$F6265,Htg_StPt_Sch_EZ!$C$30:$I$30,0)),"F","C")</f>
        <v>19.444444444444443</v>
      </c>
      <c r="J6265" s="34">
        <f>CONVERT(INDEX(Clg_StPt_Sch_EZ!$C$4:$I$27,MATCH(Schedules_8760!$C6265,Clg_StPt_Sch_EZ!$B$4:$B$27,0),MATCH(Schedules_8760!$F6265,Clg_StPt_Sch_EZ!$C$3:$I$3,0)),"F","C")</f>
        <v>25.555555555555554</v>
      </c>
      <c r="K6265" s="34">
        <f>CONVERT(INDEX(Clg_StPt_Sch_EZ!$C$31:$I$54,MATCH(Schedules_8760!$C6265,Clg_StPt_Sch_EZ!$B$31:$B$54,0),MATCH(Schedules_8760!$F6265,Clg_StPt_Sch_EZ!$C$30:$I$30,0)),"F","C")</f>
        <v>28.333333333333332</v>
      </c>
      <c r="L6265" s="34">
        <f>CONVERT(INDEX(DHW_StPt_Sch_EZ!$C$4:$I$27,MATCH(Schedules_8760!$C6265,DHW_StPt_Sch_EZ!$B$4:$B$27,0),MATCH(Schedules_8760!$F6265,DHW_StPt_Sch_EZ!$C$3:$I$3,0)),"F","C")</f>
        <v>53.333333333333329</v>
      </c>
      <c r="M6265" s="34">
        <f>CONVERT(INDEX(DHW_StPt_Sch_EZ!$C$31:$I$54,MATCH(Schedules_8760!$C6265,DHW_StPt_Sch_EZ!$B$31:$B$54,0),MATCH(Schedules_8760!$F6265,DHW_StPt_Sch_EZ!$C$30:$I$30,0)),"F","C")</f>
        <v>53.333333333333329</v>
      </c>
      <c r="N6265" s="12"/>
      <c r="O6265" s="12"/>
      <c r="P6265" s="12"/>
    </row>
    <row r="6266" spans="1:16" x14ac:dyDescent="0.25">
      <c r="A6266" s="35">
        <v>6265</v>
      </c>
      <c r="B6266" s="89">
        <v>262</v>
      </c>
      <c r="C6266" s="35">
        <f t="shared" si="485"/>
        <v>1</v>
      </c>
      <c r="D6266" s="35">
        <f t="shared" si="488"/>
        <v>262</v>
      </c>
      <c r="E6266" s="35">
        <f t="shared" si="489"/>
        <v>3</v>
      </c>
      <c r="F6266" s="35" t="str">
        <f t="shared" si="486"/>
        <v>Tuesday</v>
      </c>
      <c r="G6266" s="35">
        <f t="shared" si="487"/>
        <v>9</v>
      </c>
      <c r="H6266" s="34">
        <f>CONVERT(INDEX(Htg_StPt_Sch_EZ!$C$4:$I$27,MATCH(Schedules_8760!$C6266,Htg_StPt_Sch_EZ!$B$4:$B$27,0),MATCH(Schedules_8760!$F6266,Htg_StPt_Sch_EZ!$C$3:$I$3,0)),"F","C")</f>
        <v>20.555555555555554</v>
      </c>
      <c r="I6266" s="34">
        <f>CONVERT(INDEX(Htg_StPt_Sch_EZ!$C$31:$I$54,MATCH(Schedules_8760!$C6266,Htg_StPt_Sch_EZ!$B$31:$B$54,0),MATCH(Schedules_8760!$F6266,Htg_StPt_Sch_EZ!$C$30:$I$30,0)),"F","C")</f>
        <v>19.444444444444443</v>
      </c>
      <c r="J6266" s="34">
        <f>CONVERT(INDEX(Clg_StPt_Sch_EZ!$C$4:$I$27,MATCH(Schedules_8760!$C6266,Clg_StPt_Sch_EZ!$B$4:$B$27,0),MATCH(Schedules_8760!$F6266,Clg_StPt_Sch_EZ!$C$3:$I$3,0)),"F","C")</f>
        <v>25.555555555555554</v>
      </c>
      <c r="K6266" s="34">
        <f>CONVERT(INDEX(Clg_StPt_Sch_EZ!$C$31:$I$54,MATCH(Schedules_8760!$C6266,Clg_StPt_Sch_EZ!$B$31:$B$54,0),MATCH(Schedules_8760!$F6266,Clg_StPt_Sch_EZ!$C$30:$I$30,0)),"F","C")</f>
        <v>28.333333333333332</v>
      </c>
      <c r="L6266" s="34">
        <f>CONVERT(INDEX(DHW_StPt_Sch_EZ!$C$4:$I$27,MATCH(Schedules_8760!$C6266,DHW_StPt_Sch_EZ!$B$4:$B$27,0),MATCH(Schedules_8760!$F6266,DHW_StPt_Sch_EZ!$C$3:$I$3,0)),"F","C")</f>
        <v>53.333333333333329</v>
      </c>
      <c r="M6266" s="34">
        <f>CONVERT(INDEX(DHW_StPt_Sch_EZ!$C$31:$I$54,MATCH(Schedules_8760!$C6266,DHW_StPt_Sch_EZ!$B$31:$B$54,0),MATCH(Schedules_8760!$F6266,DHW_StPt_Sch_EZ!$C$30:$I$30,0)),"F","C")</f>
        <v>53.333333333333329</v>
      </c>
      <c r="N6266" s="12"/>
      <c r="O6266" s="12"/>
      <c r="P6266" s="12"/>
    </row>
    <row r="6267" spans="1:16" x14ac:dyDescent="0.25">
      <c r="A6267" s="35">
        <v>6266</v>
      </c>
      <c r="B6267" s="89">
        <v>262.04166666666669</v>
      </c>
      <c r="C6267" s="35">
        <f t="shared" si="485"/>
        <v>2</v>
      </c>
      <c r="D6267" s="35">
        <f t="shared" si="488"/>
        <v>262</v>
      </c>
      <c r="E6267" s="35">
        <f t="shared" si="489"/>
        <v>3</v>
      </c>
      <c r="F6267" s="35" t="str">
        <f t="shared" si="486"/>
        <v>Tuesday</v>
      </c>
      <c r="G6267" s="35">
        <f t="shared" si="487"/>
        <v>9</v>
      </c>
      <c r="H6267" s="34">
        <f>CONVERT(INDEX(Htg_StPt_Sch_EZ!$C$4:$I$27,MATCH(Schedules_8760!$C6267,Htg_StPt_Sch_EZ!$B$4:$B$27,0),MATCH(Schedules_8760!$F6267,Htg_StPt_Sch_EZ!$C$3:$I$3,0)),"F","C")</f>
        <v>20.555555555555554</v>
      </c>
      <c r="I6267" s="34">
        <f>CONVERT(INDEX(Htg_StPt_Sch_EZ!$C$31:$I$54,MATCH(Schedules_8760!$C6267,Htg_StPt_Sch_EZ!$B$31:$B$54,0),MATCH(Schedules_8760!$F6267,Htg_StPt_Sch_EZ!$C$30:$I$30,0)),"F","C")</f>
        <v>19.444444444444443</v>
      </c>
      <c r="J6267" s="34">
        <f>CONVERT(INDEX(Clg_StPt_Sch_EZ!$C$4:$I$27,MATCH(Schedules_8760!$C6267,Clg_StPt_Sch_EZ!$B$4:$B$27,0),MATCH(Schedules_8760!$F6267,Clg_StPt_Sch_EZ!$C$3:$I$3,0)),"F","C")</f>
        <v>25.555555555555554</v>
      </c>
      <c r="K6267" s="34">
        <f>CONVERT(INDEX(Clg_StPt_Sch_EZ!$C$31:$I$54,MATCH(Schedules_8760!$C6267,Clg_StPt_Sch_EZ!$B$31:$B$54,0),MATCH(Schedules_8760!$F6267,Clg_StPt_Sch_EZ!$C$30:$I$30,0)),"F","C")</f>
        <v>28.333333333333332</v>
      </c>
      <c r="L6267" s="34">
        <f>CONVERT(INDEX(DHW_StPt_Sch_EZ!$C$4:$I$27,MATCH(Schedules_8760!$C6267,DHW_StPt_Sch_EZ!$B$4:$B$27,0),MATCH(Schedules_8760!$F6267,DHW_StPt_Sch_EZ!$C$3:$I$3,0)),"F","C")</f>
        <v>53.333333333333329</v>
      </c>
      <c r="M6267" s="34">
        <f>CONVERT(INDEX(DHW_StPt_Sch_EZ!$C$31:$I$54,MATCH(Schedules_8760!$C6267,DHW_StPt_Sch_EZ!$B$31:$B$54,0),MATCH(Schedules_8760!$F6267,DHW_StPt_Sch_EZ!$C$30:$I$30,0)),"F","C")</f>
        <v>53.333333333333329</v>
      </c>
      <c r="N6267" s="12"/>
      <c r="O6267" s="12"/>
      <c r="P6267" s="12"/>
    </row>
    <row r="6268" spans="1:16" x14ac:dyDescent="0.25">
      <c r="A6268" s="35">
        <v>6267</v>
      </c>
      <c r="B6268" s="89">
        <v>262.08333333333331</v>
      </c>
      <c r="C6268" s="35">
        <f t="shared" si="485"/>
        <v>3</v>
      </c>
      <c r="D6268" s="35">
        <f t="shared" si="488"/>
        <v>262</v>
      </c>
      <c r="E6268" s="35">
        <f t="shared" si="489"/>
        <v>3</v>
      </c>
      <c r="F6268" s="35" t="str">
        <f t="shared" si="486"/>
        <v>Tuesday</v>
      </c>
      <c r="G6268" s="35">
        <f t="shared" si="487"/>
        <v>9</v>
      </c>
      <c r="H6268" s="34">
        <f>CONVERT(INDEX(Htg_StPt_Sch_EZ!$C$4:$I$27,MATCH(Schedules_8760!$C6268,Htg_StPt_Sch_EZ!$B$4:$B$27,0),MATCH(Schedules_8760!$F6268,Htg_StPt_Sch_EZ!$C$3:$I$3,0)),"F","C")</f>
        <v>20.555555555555554</v>
      </c>
      <c r="I6268" s="34">
        <f>CONVERT(INDEX(Htg_StPt_Sch_EZ!$C$31:$I$54,MATCH(Schedules_8760!$C6268,Htg_StPt_Sch_EZ!$B$31:$B$54,0),MATCH(Schedules_8760!$F6268,Htg_StPt_Sch_EZ!$C$30:$I$30,0)),"F","C")</f>
        <v>19.444444444444443</v>
      </c>
      <c r="J6268" s="34">
        <f>CONVERT(INDEX(Clg_StPt_Sch_EZ!$C$4:$I$27,MATCH(Schedules_8760!$C6268,Clg_StPt_Sch_EZ!$B$4:$B$27,0),MATCH(Schedules_8760!$F6268,Clg_StPt_Sch_EZ!$C$3:$I$3,0)),"F","C")</f>
        <v>25.555555555555554</v>
      </c>
      <c r="K6268" s="34">
        <f>CONVERT(INDEX(Clg_StPt_Sch_EZ!$C$31:$I$54,MATCH(Schedules_8760!$C6268,Clg_StPt_Sch_EZ!$B$31:$B$54,0),MATCH(Schedules_8760!$F6268,Clg_StPt_Sch_EZ!$C$30:$I$30,0)),"F","C")</f>
        <v>28.333333333333332</v>
      </c>
      <c r="L6268" s="34">
        <f>CONVERT(INDEX(DHW_StPt_Sch_EZ!$C$4:$I$27,MATCH(Schedules_8760!$C6268,DHW_StPt_Sch_EZ!$B$4:$B$27,0),MATCH(Schedules_8760!$F6268,DHW_StPt_Sch_EZ!$C$3:$I$3,0)),"F","C")</f>
        <v>53.333333333333329</v>
      </c>
      <c r="M6268" s="34">
        <f>CONVERT(INDEX(DHW_StPt_Sch_EZ!$C$31:$I$54,MATCH(Schedules_8760!$C6268,DHW_StPt_Sch_EZ!$B$31:$B$54,0),MATCH(Schedules_8760!$F6268,DHW_StPt_Sch_EZ!$C$30:$I$30,0)),"F","C")</f>
        <v>53.333333333333329</v>
      </c>
      <c r="N6268" s="12"/>
      <c r="O6268" s="12"/>
      <c r="P6268" s="12"/>
    </row>
    <row r="6269" spans="1:16" x14ac:dyDescent="0.25">
      <c r="A6269" s="35">
        <v>6268</v>
      </c>
      <c r="B6269" s="89">
        <v>262.125</v>
      </c>
      <c r="C6269" s="35">
        <f t="shared" si="485"/>
        <v>4</v>
      </c>
      <c r="D6269" s="35">
        <f t="shared" si="488"/>
        <v>262</v>
      </c>
      <c r="E6269" s="35">
        <f t="shared" si="489"/>
        <v>3</v>
      </c>
      <c r="F6269" s="35" t="str">
        <f t="shared" si="486"/>
        <v>Tuesday</v>
      </c>
      <c r="G6269" s="35">
        <f t="shared" si="487"/>
        <v>9</v>
      </c>
      <c r="H6269" s="34">
        <f>CONVERT(INDEX(Htg_StPt_Sch_EZ!$C$4:$I$27,MATCH(Schedules_8760!$C6269,Htg_StPt_Sch_EZ!$B$4:$B$27,0),MATCH(Schedules_8760!$F6269,Htg_StPt_Sch_EZ!$C$3:$I$3,0)),"F","C")</f>
        <v>20.555555555555554</v>
      </c>
      <c r="I6269" s="34">
        <f>CONVERT(INDEX(Htg_StPt_Sch_EZ!$C$31:$I$54,MATCH(Schedules_8760!$C6269,Htg_StPt_Sch_EZ!$B$31:$B$54,0),MATCH(Schedules_8760!$F6269,Htg_StPt_Sch_EZ!$C$30:$I$30,0)),"F","C")</f>
        <v>19.444444444444443</v>
      </c>
      <c r="J6269" s="34">
        <f>CONVERT(INDEX(Clg_StPt_Sch_EZ!$C$4:$I$27,MATCH(Schedules_8760!$C6269,Clg_StPt_Sch_EZ!$B$4:$B$27,0),MATCH(Schedules_8760!$F6269,Clg_StPt_Sch_EZ!$C$3:$I$3,0)),"F","C")</f>
        <v>25.555555555555554</v>
      </c>
      <c r="K6269" s="34">
        <f>CONVERT(INDEX(Clg_StPt_Sch_EZ!$C$31:$I$54,MATCH(Schedules_8760!$C6269,Clg_StPt_Sch_EZ!$B$31:$B$54,0),MATCH(Schedules_8760!$F6269,Clg_StPt_Sch_EZ!$C$30:$I$30,0)),"F","C")</f>
        <v>28.333333333333332</v>
      </c>
      <c r="L6269" s="34">
        <f>CONVERT(INDEX(DHW_StPt_Sch_EZ!$C$4:$I$27,MATCH(Schedules_8760!$C6269,DHW_StPt_Sch_EZ!$B$4:$B$27,0),MATCH(Schedules_8760!$F6269,DHW_StPt_Sch_EZ!$C$3:$I$3,0)),"F","C")</f>
        <v>53.333333333333329</v>
      </c>
      <c r="M6269" s="34">
        <f>CONVERT(INDEX(DHW_StPt_Sch_EZ!$C$31:$I$54,MATCH(Schedules_8760!$C6269,DHW_StPt_Sch_EZ!$B$31:$B$54,0),MATCH(Schedules_8760!$F6269,DHW_StPt_Sch_EZ!$C$30:$I$30,0)),"F","C")</f>
        <v>53.333333333333329</v>
      </c>
      <c r="N6269" s="12"/>
      <c r="O6269" s="12"/>
      <c r="P6269" s="12"/>
    </row>
    <row r="6270" spans="1:16" x14ac:dyDescent="0.25">
      <c r="A6270" s="35">
        <v>6269</v>
      </c>
      <c r="B6270" s="89">
        <v>262.16666666666669</v>
      </c>
      <c r="C6270" s="35">
        <f t="shared" si="485"/>
        <v>5</v>
      </c>
      <c r="D6270" s="35">
        <f t="shared" si="488"/>
        <v>262</v>
      </c>
      <c r="E6270" s="35">
        <f t="shared" si="489"/>
        <v>3</v>
      </c>
      <c r="F6270" s="35" t="str">
        <f t="shared" si="486"/>
        <v>Tuesday</v>
      </c>
      <c r="G6270" s="35">
        <f t="shared" si="487"/>
        <v>9</v>
      </c>
      <c r="H6270" s="34">
        <f>CONVERT(INDEX(Htg_StPt_Sch_EZ!$C$4:$I$27,MATCH(Schedules_8760!$C6270,Htg_StPt_Sch_EZ!$B$4:$B$27,0),MATCH(Schedules_8760!$F6270,Htg_StPt_Sch_EZ!$C$3:$I$3,0)),"F","C")</f>
        <v>20.555555555555554</v>
      </c>
      <c r="I6270" s="34">
        <f>CONVERT(INDEX(Htg_StPt_Sch_EZ!$C$31:$I$54,MATCH(Schedules_8760!$C6270,Htg_StPt_Sch_EZ!$B$31:$B$54,0),MATCH(Schedules_8760!$F6270,Htg_StPt_Sch_EZ!$C$30:$I$30,0)),"F","C")</f>
        <v>19.444444444444443</v>
      </c>
      <c r="J6270" s="34">
        <f>CONVERT(INDEX(Clg_StPt_Sch_EZ!$C$4:$I$27,MATCH(Schedules_8760!$C6270,Clg_StPt_Sch_EZ!$B$4:$B$27,0),MATCH(Schedules_8760!$F6270,Clg_StPt_Sch_EZ!$C$3:$I$3,0)),"F","C")</f>
        <v>25.555555555555554</v>
      </c>
      <c r="K6270" s="34">
        <f>CONVERT(INDEX(Clg_StPt_Sch_EZ!$C$31:$I$54,MATCH(Schedules_8760!$C6270,Clg_StPt_Sch_EZ!$B$31:$B$54,0),MATCH(Schedules_8760!$F6270,Clg_StPt_Sch_EZ!$C$30:$I$30,0)),"F","C")</f>
        <v>28.333333333333332</v>
      </c>
      <c r="L6270" s="34">
        <f>CONVERT(INDEX(DHW_StPt_Sch_EZ!$C$4:$I$27,MATCH(Schedules_8760!$C6270,DHW_StPt_Sch_EZ!$B$4:$B$27,0),MATCH(Schedules_8760!$F6270,DHW_StPt_Sch_EZ!$C$3:$I$3,0)),"F","C")</f>
        <v>53.333333333333329</v>
      </c>
      <c r="M6270" s="34">
        <f>CONVERT(INDEX(DHW_StPt_Sch_EZ!$C$31:$I$54,MATCH(Schedules_8760!$C6270,DHW_StPt_Sch_EZ!$B$31:$B$54,0),MATCH(Schedules_8760!$F6270,DHW_StPt_Sch_EZ!$C$30:$I$30,0)),"F","C")</f>
        <v>53.333333333333329</v>
      </c>
      <c r="N6270" s="12"/>
      <c r="O6270" s="12"/>
      <c r="P6270" s="12"/>
    </row>
    <row r="6271" spans="1:16" x14ac:dyDescent="0.25">
      <c r="A6271" s="35">
        <v>6270</v>
      </c>
      <c r="B6271" s="89">
        <v>262.20833333333331</v>
      </c>
      <c r="C6271" s="35">
        <f t="shared" si="485"/>
        <v>6</v>
      </c>
      <c r="D6271" s="35">
        <f t="shared" si="488"/>
        <v>262</v>
      </c>
      <c r="E6271" s="35">
        <f t="shared" si="489"/>
        <v>3</v>
      </c>
      <c r="F6271" s="35" t="str">
        <f t="shared" si="486"/>
        <v>Tuesday</v>
      </c>
      <c r="G6271" s="35">
        <f t="shared" si="487"/>
        <v>9</v>
      </c>
      <c r="H6271" s="34">
        <f>CONVERT(INDEX(Htg_StPt_Sch_EZ!$C$4:$I$27,MATCH(Schedules_8760!$C6271,Htg_StPt_Sch_EZ!$B$4:$B$27,0),MATCH(Schedules_8760!$F6271,Htg_StPt_Sch_EZ!$C$3:$I$3,0)),"F","C")</f>
        <v>20.555555555555554</v>
      </c>
      <c r="I6271" s="34">
        <f>CONVERT(INDEX(Htg_StPt_Sch_EZ!$C$31:$I$54,MATCH(Schedules_8760!$C6271,Htg_StPt_Sch_EZ!$B$31:$B$54,0),MATCH(Schedules_8760!$F6271,Htg_StPt_Sch_EZ!$C$30:$I$30,0)),"F","C")</f>
        <v>19.444444444444443</v>
      </c>
      <c r="J6271" s="34">
        <f>CONVERT(INDEX(Clg_StPt_Sch_EZ!$C$4:$I$27,MATCH(Schedules_8760!$C6271,Clg_StPt_Sch_EZ!$B$4:$B$27,0),MATCH(Schedules_8760!$F6271,Clg_StPt_Sch_EZ!$C$3:$I$3,0)),"F","C")</f>
        <v>25.555555555555554</v>
      </c>
      <c r="K6271" s="34">
        <f>CONVERT(INDEX(Clg_StPt_Sch_EZ!$C$31:$I$54,MATCH(Schedules_8760!$C6271,Clg_StPt_Sch_EZ!$B$31:$B$54,0),MATCH(Schedules_8760!$F6271,Clg_StPt_Sch_EZ!$C$30:$I$30,0)),"F","C")</f>
        <v>28.333333333333332</v>
      </c>
      <c r="L6271" s="34">
        <f>CONVERT(INDEX(DHW_StPt_Sch_EZ!$C$4:$I$27,MATCH(Schedules_8760!$C6271,DHW_StPt_Sch_EZ!$B$4:$B$27,0),MATCH(Schedules_8760!$F6271,DHW_StPt_Sch_EZ!$C$3:$I$3,0)),"F","C")</f>
        <v>53.333333333333329</v>
      </c>
      <c r="M6271" s="34">
        <f>CONVERT(INDEX(DHW_StPt_Sch_EZ!$C$31:$I$54,MATCH(Schedules_8760!$C6271,DHW_StPt_Sch_EZ!$B$31:$B$54,0),MATCH(Schedules_8760!$F6271,DHW_StPt_Sch_EZ!$C$30:$I$30,0)),"F","C")</f>
        <v>53.333333333333329</v>
      </c>
      <c r="N6271" s="12"/>
      <c r="O6271" s="12"/>
      <c r="P6271" s="12"/>
    </row>
    <row r="6272" spans="1:16" x14ac:dyDescent="0.25">
      <c r="A6272" s="35">
        <v>6271</v>
      </c>
      <c r="B6272" s="89">
        <v>262.25</v>
      </c>
      <c r="C6272" s="35">
        <f t="shared" si="485"/>
        <v>7</v>
      </c>
      <c r="D6272" s="35">
        <f t="shared" si="488"/>
        <v>262</v>
      </c>
      <c r="E6272" s="35">
        <f t="shared" si="489"/>
        <v>3</v>
      </c>
      <c r="F6272" s="35" t="str">
        <f t="shared" si="486"/>
        <v>Tuesday</v>
      </c>
      <c r="G6272" s="35">
        <f t="shared" si="487"/>
        <v>9</v>
      </c>
      <c r="H6272" s="34">
        <f>CONVERT(INDEX(Htg_StPt_Sch_EZ!$C$4:$I$27,MATCH(Schedules_8760!$C6272,Htg_StPt_Sch_EZ!$B$4:$B$27,0),MATCH(Schedules_8760!$F6272,Htg_StPt_Sch_EZ!$C$3:$I$3,0)),"F","C")</f>
        <v>20.555555555555554</v>
      </c>
      <c r="I6272" s="34">
        <f>CONVERT(INDEX(Htg_StPt_Sch_EZ!$C$31:$I$54,MATCH(Schedules_8760!$C6272,Htg_StPt_Sch_EZ!$B$31:$B$54,0),MATCH(Schedules_8760!$F6272,Htg_StPt_Sch_EZ!$C$30:$I$30,0)),"F","C")</f>
        <v>19.444444444444443</v>
      </c>
      <c r="J6272" s="34">
        <f>CONVERT(INDEX(Clg_StPt_Sch_EZ!$C$4:$I$27,MATCH(Schedules_8760!$C6272,Clg_StPt_Sch_EZ!$B$4:$B$27,0),MATCH(Schedules_8760!$F6272,Clg_StPt_Sch_EZ!$C$3:$I$3,0)),"F","C")</f>
        <v>25.555555555555554</v>
      </c>
      <c r="K6272" s="34">
        <f>CONVERT(INDEX(Clg_StPt_Sch_EZ!$C$31:$I$54,MATCH(Schedules_8760!$C6272,Clg_StPt_Sch_EZ!$B$31:$B$54,0),MATCH(Schedules_8760!$F6272,Clg_StPt_Sch_EZ!$C$30:$I$30,0)),"F","C")</f>
        <v>28.333333333333332</v>
      </c>
      <c r="L6272" s="34">
        <f>CONVERT(INDEX(DHW_StPt_Sch_EZ!$C$4:$I$27,MATCH(Schedules_8760!$C6272,DHW_StPt_Sch_EZ!$B$4:$B$27,0),MATCH(Schedules_8760!$F6272,DHW_StPt_Sch_EZ!$C$3:$I$3,0)),"F","C")</f>
        <v>53.333333333333329</v>
      </c>
      <c r="M6272" s="34">
        <f>CONVERT(INDEX(DHW_StPt_Sch_EZ!$C$31:$I$54,MATCH(Schedules_8760!$C6272,DHW_StPt_Sch_EZ!$B$31:$B$54,0),MATCH(Schedules_8760!$F6272,DHW_StPt_Sch_EZ!$C$30:$I$30,0)),"F","C")</f>
        <v>53.333333333333329</v>
      </c>
      <c r="N6272" s="12"/>
      <c r="O6272" s="12"/>
      <c r="P6272" s="12"/>
    </row>
    <row r="6273" spans="1:16" x14ac:dyDescent="0.25">
      <c r="A6273" s="35">
        <v>6272</v>
      </c>
      <c r="B6273" s="89">
        <v>262.29166666666669</v>
      </c>
      <c r="C6273" s="35">
        <f t="shared" si="485"/>
        <v>8</v>
      </c>
      <c r="D6273" s="35">
        <f t="shared" si="488"/>
        <v>262</v>
      </c>
      <c r="E6273" s="35">
        <f t="shared" si="489"/>
        <v>3</v>
      </c>
      <c r="F6273" s="35" t="str">
        <f t="shared" si="486"/>
        <v>Tuesday</v>
      </c>
      <c r="G6273" s="35">
        <f t="shared" si="487"/>
        <v>9</v>
      </c>
      <c r="H6273" s="34">
        <f>CONVERT(INDEX(Htg_StPt_Sch_EZ!$C$4:$I$27,MATCH(Schedules_8760!$C6273,Htg_StPt_Sch_EZ!$B$4:$B$27,0),MATCH(Schedules_8760!$F6273,Htg_StPt_Sch_EZ!$C$3:$I$3,0)),"F","C")</f>
        <v>20.555555555555554</v>
      </c>
      <c r="I6273" s="34">
        <f>CONVERT(INDEX(Htg_StPt_Sch_EZ!$C$31:$I$54,MATCH(Schedules_8760!$C6273,Htg_StPt_Sch_EZ!$B$31:$B$54,0),MATCH(Schedules_8760!$F6273,Htg_StPt_Sch_EZ!$C$30:$I$30,0)),"F","C")</f>
        <v>19.444444444444443</v>
      </c>
      <c r="J6273" s="34">
        <f>CONVERT(INDEX(Clg_StPt_Sch_EZ!$C$4:$I$27,MATCH(Schedules_8760!$C6273,Clg_StPt_Sch_EZ!$B$4:$B$27,0),MATCH(Schedules_8760!$F6273,Clg_StPt_Sch_EZ!$C$3:$I$3,0)),"F","C")</f>
        <v>25.555555555555554</v>
      </c>
      <c r="K6273" s="34">
        <f>CONVERT(INDEX(Clg_StPt_Sch_EZ!$C$31:$I$54,MATCH(Schedules_8760!$C6273,Clg_StPt_Sch_EZ!$B$31:$B$54,0),MATCH(Schedules_8760!$F6273,Clg_StPt_Sch_EZ!$C$30:$I$30,0)),"F","C")</f>
        <v>25</v>
      </c>
      <c r="L6273" s="34">
        <f>CONVERT(INDEX(DHW_StPt_Sch_EZ!$C$4:$I$27,MATCH(Schedules_8760!$C6273,DHW_StPt_Sch_EZ!$B$4:$B$27,0),MATCH(Schedules_8760!$F6273,DHW_StPt_Sch_EZ!$C$3:$I$3,0)),"F","C")</f>
        <v>53.333333333333329</v>
      </c>
      <c r="M6273" s="34">
        <f>CONVERT(INDEX(DHW_StPt_Sch_EZ!$C$31:$I$54,MATCH(Schedules_8760!$C6273,DHW_StPt_Sch_EZ!$B$31:$B$54,0),MATCH(Schedules_8760!$F6273,DHW_StPt_Sch_EZ!$C$30:$I$30,0)),"F","C")</f>
        <v>53.333333333333329</v>
      </c>
      <c r="N6273" s="12"/>
      <c r="O6273" s="12"/>
      <c r="P6273" s="12"/>
    </row>
    <row r="6274" spans="1:16" x14ac:dyDescent="0.25">
      <c r="A6274" s="35">
        <v>6273</v>
      </c>
      <c r="B6274" s="89">
        <v>262.33333333333331</v>
      </c>
      <c r="C6274" s="35">
        <f t="shared" ref="C6274:C6337" si="490">HOUR(B6274)+1</f>
        <v>9</v>
      </c>
      <c r="D6274" s="35">
        <f t="shared" si="488"/>
        <v>262</v>
      </c>
      <c r="E6274" s="35">
        <f t="shared" si="489"/>
        <v>3</v>
      </c>
      <c r="F6274" s="35" t="str">
        <f t="shared" ref="F6274:F6337" si="491">IF(E6274=1,"Sunday",IF(E6274=2,"Monday",IF(E6274=3,"Tuesday",IF(E6274=4,"Wednesday",IF(E6274=5,"Thursday",IF(E6274=6,"Friday","Saturday"))))))</f>
        <v>Tuesday</v>
      </c>
      <c r="G6274" s="35">
        <f t="shared" ref="G6274:G6337" si="492">MONTH(B6274)</f>
        <v>9</v>
      </c>
      <c r="H6274" s="34">
        <f>CONVERT(INDEX(Htg_StPt_Sch_EZ!$C$4:$I$27,MATCH(Schedules_8760!$C6274,Htg_StPt_Sch_EZ!$B$4:$B$27,0),MATCH(Schedules_8760!$F6274,Htg_StPt_Sch_EZ!$C$3:$I$3,0)),"F","C")</f>
        <v>20.555555555555554</v>
      </c>
      <c r="I6274" s="34">
        <f>CONVERT(INDEX(Htg_StPt_Sch_EZ!$C$31:$I$54,MATCH(Schedules_8760!$C6274,Htg_StPt_Sch_EZ!$B$31:$B$54,0),MATCH(Schedules_8760!$F6274,Htg_StPt_Sch_EZ!$C$30:$I$30,0)),"F","C")</f>
        <v>19.444444444444443</v>
      </c>
      <c r="J6274" s="34">
        <f>CONVERT(INDEX(Clg_StPt_Sch_EZ!$C$4:$I$27,MATCH(Schedules_8760!$C6274,Clg_StPt_Sch_EZ!$B$4:$B$27,0),MATCH(Schedules_8760!$F6274,Clg_StPt_Sch_EZ!$C$3:$I$3,0)),"F","C")</f>
        <v>25.555555555555554</v>
      </c>
      <c r="K6274" s="34">
        <f>CONVERT(INDEX(Clg_StPt_Sch_EZ!$C$31:$I$54,MATCH(Schedules_8760!$C6274,Clg_StPt_Sch_EZ!$B$31:$B$54,0),MATCH(Schedules_8760!$F6274,Clg_StPt_Sch_EZ!$C$30:$I$30,0)),"F","C")</f>
        <v>25</v>
      </c>
      <c r="L6274" s="34">
        <f>CONVERT(INDEX(DHW_StPt_Sch_EZ!$C$4:$I$27,MATCH(Schedules_8760!$C6274,DHW_StPt_Sch_EZ!$B$4:$B$27,0),MATCH(Schedules_8760!$F6274,DHW_StPt_Sch_EZ!$C$3:$I$3,0)),"F","C")</f>
        <v>53.333333333333329</v>
      </c>
      <c r="M6274" s="34">
        <f>CONVERT(INDEX(DHW_StPt_Sch_EZ!$C$31:$I$54,MATCH(Schedules_8760!$C6274,DHW_StPt_Sch_EZ!$B$31:$B$54,0),MATCH(Schedules_8760!$F6274,DHW_StPt_Sch_EZ!$C$30:$I$30,0)),"F","C")</f>
        <v>53.333333333333329</v>
      </c>
      <c r="N6274" s="12"/>
      <c r="O6274" s="12"/>
      <c r="P6274" s="12"/>
    </row>
    <row r="6275" spans="1:16" x14ac:dyDescent="0.25">
      <c r="A6275" s="35">
        <v>6274</v>
      </c>
      <c r="B6275" s="89">
        <v>262.375</v>
      </c>
      <c r="C6275" s="35">
        <f t="shared" si="490"/>
        <v>10</v>
      </c>
      <c r="D6275" s="35">
        <f t="shared" ref="D6275:D6338" si="493">IF(C6275=1,D6274+1,D6274)</f>
        <v>262</v>
      </c>
      <c r="E6275" s="35">
        <f t="shared" ref="E6275:E6338" si="494">IF(AND(C6275=1,E6274=7),1,IF(C6275=1,E6274+1,E6274))</f>
        <v>3</v>
      </c>
      <c r="F6275" s="35" t="str">
        <f t="shared" si="491"/>
        <v>Tuesday</v>
      </c>
      <c r="G6275" s="35">
        <f t="shared" si="492"/>
        <v>9</v>
      </c>
      <c r="H6275" s="34">
        <f>CONVERT(INDEX(Htg_StPt_Sch_EZ!$C$4:$I$27,MATCH(Schedules_8760!$C6275,Htg_StPt_Sch_EZ!$B$4:$B$27,0),MATCH(Schedules_8760!$F6275,Htg_StPt_Sch_EZ!$C$3:$I$3,0)),"F","C")</f>
        <v>20.555555555555554</v>
      </c>
      <c r="I6275" s="34">
        <f>CONVERT(INDEX(Htg_StPt_Sch_EZ!$C$31:$I$54,MATCH(Schedules_8760!$C6275,Htg_StPt_Sch_EZ!$B$31:$B$54,0),MATCH(Schedules_8760!$F6275,Htg_StPt_Sch_EZ!$C$30:$I$30,0)),"F","C")</f>
        <v>19.444444444444443</v>
      </c>
      <c r="J6275" s="34">
        <f>CONVERT(INDEX(Clg_StPt_Sch_EZ!$C$4:$I$27,MATCH(Schedules_8760!$C6275,Clg_StPt_Sch_EZ!$B$4:$B$27,0),MATCH(Schedules_8760!$F6275,Clg_StPt_Sch_EZ!$C$3:$I$3,0)),"F","C")</f>
        <v>25.555555555555554</v>
      </c>
      <c r="K6275" s="34">
        <f>CONVERT(INDEX(Clg_StPt_Sch_EZ!$C$31:$I$54,MATCH(Schedules_8760!$C6275,Clg_StPt_Sch_EZ!$B$31:$B$54,0),MATCH(Schedules_8760!$F6275,Clg_StPt_Sch_EZ!$C$30:$I$30,0)),"F","C")</f>
        <v>25</v>
      </c>
      <c r="L6275" s="34">
        <f>CONVERT(INDEX(DHW_StPt_Sch_EZ!$C$4:$I$27,MATCH(Schedules_8760!$C6275,DHW_StPt_Sch_EZ!$B$4:$B$27,0),MATCH(Schedules_8760!$F6275,DHW_StPt_Sch_EZ!$C$3:$I$3,0)),"F","C")</f>
        <v>53.333333333333329</v>
      </c>
      <c r="M6275" s="34">
        <f>CONVERT(INDEX(DHW_StPt_Sch_EZ!$C$31:$I$54,MATCH(Schedules_8760!$C6275,DHW_StPt_Sch_EZ!$B$31:$B$54,0),MATCH(Schedules_8760!$F6275,DHW_StPt_Sch_EZ!$C$30:$I$30,0)),"F","C")</f>
        <v>53.333333333333329</v>
      </c>
      <c r="N6275" s="12"/>
      <c r="O6275" s="12"/>
      <c r="P6275" s="12"/>
    </row>
    <row r="6276" spans="1:16" x14ac:dyDescent="0.25">
      <c r="A6276" s="35">
        <v>6275</v>
      </c>
      <c r="B6276" s="89">
        <v>262.41666666666669</v>
      </c>
      <c r="C6276" s="35">
        <f t="shared" si="490"/>
        <v>11</v>
      </c>
      <c r="D6276" s="35">
        <f t="shared" si="493"/>
        <v>262</v>
      </c>
      <c r="E6276" s="35">
        <f t="shared" si="494"/>
        <v>3</v>
      </c>
      <c r="F6276" s="35" t="str">
        <f t="shared" si="491"/>
        <v>Tuesday</v>
      </c>
      <c r="G6276" s="35">
        <f t="shared" si="492"/>
        <v>9</v>
      </c>
      <c r="H6276" s="34">
        <f>CONVERT(INDEX(Htg_StPt_Sch_EZ!$C$4:$I$27,MATCH(Schedules_8760!$C6276,Htg_StPt_Sch_EZ!$B$4:$B$27,0),MATCH(Schedules_8760!$F6276,Htg_StPt_Sch_EZ!$C$3:$I$3,0)),"F","C")</f>
        <v>20.555555555555554</v>
      </c>
      <c r="I6276" s="34">
        <f>CONVERT(INDEX(Htg_StPt_Sch_EZ!$C$31:$I$54,MATCH(Schedules_8760!$C6276,Htg_StPt_Sch_EZ!$B$31:$B$54,0),MATCH(Schedules_8760!$F6276,Htg_StPt_Sch_EZ!$C$30:$I$30,0)),"F","C")</f>
        <v>19.444444444444443</v>
      </c>
      <c r="J6276" s="34">
        <f>CONVERT(INDEX(Clg_StPt_Sch_EZ!$C$4:$I$27,MATCH(Schedules_8760!$C6276,Clg_StPt_Sch_EZ!$B$4:$B$27,0),MATCH(Schedules_8760!$F6276,Clg_StPt_Sch_EZ!$C$3:$I$3,0)),"F","C")</f>
        <v>25.555555555555554</v>
      </c>
      <c r="K6276" s="34">
        <f>CONVERT(INDEX(Clg_StPt_Sch_EZ!$C$31:$I$54,MATCH(Schedules_8760!$C6276,Clg_StPt_Sch_EZ!$B$31:$B$54,0),MATCH(Schedules_8760!$F6276,Clg_StPt_Sch_EZ!$C$30:$I$30,0)),"F","C")</f>
        <v>25</v>
      </c>
      <c r="L6276" s="34">
        <f>CONVERT(INDEX(DHW_StPt_Sch_EZ!$C$4:$I$27,MATCH(Schedules_8760!$C6276,DHW_StPt_Sch_EZ!$B$4:$B$27,0),MATCH(Schedules_8760!$F6276,DHW_StPt_Sch_EZ!$C$3:$I$3,0)),"F","C")</f>
        <v>53.333333333333329</v>
      </c>
      <c r="M6276" s="34">
        <f>CONVERT(INDEX(DHW_StPt_Sch_EZ!$C$31:$I$54,MATCH(Schedules_8760!$C6276,DHW_StPt_Sch_EZ!$B$31:$B$54,0),MATCH(Schedules_8760!$F6276,DHW_StPt_Sch_EZ!$C$30:$I$30,0)),"F","C")</f>
        <v>53.333333333333329</v>
      </c>
      <c r="N6276" s="12"/>
      <c r="O6276" s="12"/>
      <c r="P6276" s="12"/>
    </row>
    <row r="6277" spans="1:16" x14ac:dyDescent="0.25">
      <c r="A6277" s="35">
        <v>6276</v>
      </c>
      <c r="B6277" s="89">
        <v>262.45833333333331</v>
      </c>
      <c r="C6277" s="35">
        <f t="shared" si="490"/>
        <v>12</v>
      </c>
      <c r="D6277" s="35">
        <f t="shared" si="493"/>
        <v>262</v>
      </c>
      <c r="E6277" s="35">
        <f t="shared" si="494"/>
        <v>3</v>
      </c>
      <c r="F6277" s="35" t="str">
        <f t="shared" si="491"/>
        <v>Tuesday</v>
      </c>
      <c r="G6277" s="35">
        <f t="shared" si="492"/>
        <v>9</v>
      </c>
      <c r="H6277" s="34">
        <f>CONVERT(INDEX(Htg_StPt_Sch_EZ!$C$4:$I$27,MATCH(Schedules_8760!$C6277,Htg_StPt_Sch_EZ!$B$4:$B$27,0),MATCH(Schedules_8760!$F6277,Htg_StPt_Sch_EZ!$C$3:$I$3,0)),"F","C")</f>
        <v>20.555555555555554</v>
      </c>
      <c r="I6277" s="34">
        <f>CONVERT(INDEX(Htg_StPt_Sch_EZ!$C$31:$I$54,MATCH(Schedules_8760!$C6277,Htg_StPt_Sch_EZ!$B$31:$B$54,0),MATCH(Schedules_8760!$F6277,Htg_StPt_Sch_EZ!$C$30:$I$30,0)),"F","C")</f>
        <v>19.444444444444443</v>
      </c>
      <c r="J6277" s="34">
        <f>CONVERT(INDEX(Clg_StPt_Sch_EZ!$C$4:$I$27,MATCH(Schedules_8760!$C6277,Clg_StPt_Sch_EZ!$B$4:$B$27,0),MATCH(Schedules_8760!$F6277,Clg_StPt_Sch_EZ!$C$3:$I$3,0)),"F","C")</f>
        <v>25.555555555555554</v>
      </c>
      <c r="K6277" s="34">
        <f>CONVERT(INDEX(Clg_StPt_Sch_EZ!$C$31:$I$54,MATCH(Schedules_8760!$C6277,Clg_StPt_Sch_EZ!$B$31:$B$54,0),MATCH(Schedules_8760!$F6277,Clg_StPt_Sch_EZ!$C$30:$I$30,0)),"F","C")</f>
        <v>25</v>
      </c>
      <c r="L6277" s="34">
        <f>CONVERT(INDEX(DHW_StPt_Sch_EZ!$C$4:$I$27,MATCH(Schedules_8760!$C6277,DHW_StPt_Sch_EZ!$B$4:$B$27,0),MATCH(Schedules_8760!$F6277,DHW_StPt_Sch_EZ!$C$3:$I$3,0)),"F","C")</f>
        <v>53.333333333333329</v>
      </c>
      <c r="M6277" s="34">
        <f>CONVERT(INDEX(DHW_StPt_Sch_EZ!$C$31:$I$54,MATCH(Schedules_8760!$C6277,DHW_StPt_Sch_EZ!$B$31:$B$54,0),MATCH(Schedules_8760!$F6277,DHW_StPt_Sch_EZ!$C$30:$I$30,0)),"F","C")</f>
        <v>53.333333333333329</v>
      </c>
      <c r="N6277" s="12"/>
      <c r="O6277" s="12"/>
      <c r="P6277" s="12"/>
    </row>
    <row r="6278" spans="1:16" x14ac:dyDescent="0.25">
      <c r="A6278" s="35">
        <v>6277</v>
      </c>
      <c r="B6278" s="89">
        <v>262.5</v>
      </c>
      <c r="C6278" s="35">
        <f t="shared" si="490"/>
        <v>13</v>
      </c>
      <c r="D6278" s="35">
        <f t="shared" si="493"/>
        <v>262</v>
      </c>
      <c r="E6278" s="35">
        <f t="shared" si="494"/>
        <v>3</v>
      </c>
      <c r="F6278" s="35" t="str">
        <f t="shared" si="491"/>
        <v>Tuesday</v>
      </c>
      <c r="G6278" s="35">
        <f t="shared" si="492"/>
        <v>9</v>
      </c>
      <c r="H6278" s="34">
        <f>CONVERT(INDEX(Htg_StPt_Sch_EZ!$C$4:$I$27,MATCH(Schedules_8760!$C6278,Htg_StPt_Sch_EZ!$B$4:$B$27,0),MATCH(Schedules_8760!$F6278,Htg_StPt_Sch_EZ!$C$3:$I$3,0)),"F","C")</f>
        <v>20.555555555555554</v>
      </c>
      <c r="I6278" s="34">
        <f>CONVERT(INDEX(Htg_StPt_Sch_EZ!$C$31:$I$54,MATCH(Schedules_8760!$C6278,Htg_StPt_Sch_EZ!$B$31:$B$54,0),MATCH(Schedules_8760!$F6278,Htg_StPt_Sch_EZ!$C$30:$I$30,0)),"F","C")</f>
        <v>19.444444444444443</v>
      </c>
      <c r="J6278" s="34">
        <f>CONVERT(INDEX(Clg_StPt_Sch_EZ!$C$4:$I$27,MATCH(Schedules_8760!$C6278,Clg_StPt_Sch_EZ!$B$4:$B$27,0),MATCH(Schedules_8760!$F6278,Clg_StPt_Sch_EZ!$C$3:$I$3,0)),"F","C")</f>
        <v>25.555555555555554</v>
      </c>
      <c r="K6278" s="34">
        <f>CONVERT(INDEX(Clg_StPt_Sch_EZ!$C$31:$I$54,MATCH(Schedules_8760!$C6278,Clg_StPt_Sch_EZ!$B$31:$B$54,0),MATCH(Schedules_8760!$F6278,Clg_StPt_Sch_EZ!$C$30:$I$30,0)),"F","C")</f>
        <v>25</v>
      </c>
      <c r="L6278" s="34">
        <f>CONVERT(INDEX(DHW_StPt_Sch_EZ!$C$4:$I$27,MATCH(Schedules_8760!$C6278,DHW_StPt_Sch_EZ!$B$4:$B$27,0),MATCH(Schedules_8760!$F6278,DHW_StPt_Sch_EZ!$C$3:$I$3,0)),"F","C")</f>
        <v>53.333333333333329</v>
      </c>
      <c r="M6278" s="34">
        <f>CONVERT(INDEX(DHW_StPt_Sch_EZ!$C$31:$I$54,MATCH(Schedules_8760!$C6278,DHW_StPt_Sch_EZ!$B$31:$B$54,0),MATCH(Schedules_8760!$F6278,DHW_StPt_Sch_EZ!$C$30:$I$30,0)),"F","C")</f>
        <v>53.333333333333329</v>
      </c>
      <c r="N6278" s="12"/>
      <c r="O6278" s="12"/>
      <c r="P6278" s="12"/>
    </row>
    <row r="6279" spans="1:16" x14ac:dyDescent="0.25">
      <c r="A6279" s="35">
        <v>6278</v>
      </c>
      <c r="B6279" s="89">
        <v>262.54166666666669</v>
      </c>
      <c r="C6279" s="35">
        <f t="shared" si="490"/>
        <v>14</v>
      </c>
      <c r="D6279" s="35">
        <f t="shared" si="493"/>
        <v>262</v>
      </c>
      <c r="E6279" s="35">
        <f t="shared" si="494"/>
        <v>3</v>
      </c>
      <c r="F6279" s="35" t="str">
        <f t="shared" si="491"/>
        <v>Tuesday</v>
      </c>
      <c r="G6279" s="35">
        <f t="shared" si="492"/>
        <v>9</v>
      </c>
      <c r="H6279" s="34">
        <f>CONVERT(INDEX(Htg_StPt_Sch_EZ!$C$4:$I$27,MATCH(Schedules_8760!$C6279,Htg_StPt_Sch_EZ!$B$4:$B$27,0),MATCH(Schedules_8760!$F6279,Htg_StPt_Sch_EZ!$C$3:$I$3,0)),"F","C")</f>
        <v>20.555555555555554</v>
      </c>
      <c r="I6279" s="34">
        <f>CONVERT(INDEX(Htg_StPt_Sch_EZ!$C$31:$I$54,MATCH(Schedules_8760!$C6279,Htg_StPt_Sch_EZ!$B$31:$B$54,0),MATCH(Schedules_8760!$F6279,Htg_StPt_Sch_EZ!$C$30:$I$30,0)),"F","C")</f>
        <v>19.444444444444443</v>
      </c>
      <c r="J6279" s="34">
        <f>CONVERT(INDEX(Clg_StPt_Sch_EZ!$C$4:$I$27,MATCH(Schedules_8760!$C6279,Clg_StPt_Sch_EZ!$B$4:$B$27,0),MATCH(Schedules_8760!$F6279,Clg_StPt_Sch_EZ!$C$3:$I$3,0)),"F","C")</f>
        <v>25.555555555555554</v>
      </c>
      <c r="K6279" s="34">
        <f>CONVERT(INDEX(Clg_StPt_Sch_EZ!$C$31:$I$54,MATCH(Schedules_8760!$C6279,Clg_StPt_Sch_EZ!$B$31:$B$54,0),MATCH(Schedules_8760!$F6279,Clg_StPt_Sch_EZ!$C$30:$I$30,0)),"F","C")</f>
        <v>25</v>
      </c>
      <c r="L6279" s="34">
        <f>CONVERT(INDEX(DHW_StPt_Sch_EZ!$C$4:$I$27,MATCH(Schedules_8760!$C6279,DHW_StPt_Sch_EZ!$B$4:$B$27,0),MATCH(Schedules_8760!$F6279,DHW_StPt_Sch_EZ!$C$3:$I$3,0)),"F","C")</f>
        <v>53.333333333333329</v>
      </c>
      <c r="M6279" s="34">
        <f>CONVERT(INDEX(DHW_StPt_Sch_EZ!$C$31:$I$54,MATCH(Schedules_8760!$C6279,DHW_StPt_Sch_EZ!$B$31:$B$54,0),MATCH(Schedules_8760!$F6279,DHW_StPt_Sch_EZ!$C$30:$I$30,0)),"F","C")</f>
        <v>53.333333333333329</v>
      </c>
      <c r="N6279" s="12"/>
      <c r="O6279" s="12"/>
      <c r="P6279" s="12"/>
    </row>
    <row r="6280" spans="1:16" x14ac:dyDescent="0.25">
      <c r="A6280" s="35">
        <v>6279</v>
      </c>
      <c r="B6280" s="89">
        <v>262.58333333333331</v>
      </c>
      <c r="C6280" s="35">
        <f t="shared" si="490"/>
        <v>15</v>
      </c>
      <c r="D6280" s="35">
        <f t="shared" si="493"/>
        <v>262</v>
      </c>
      <c r="E6280" s="35">
        <f t="shared" si="494"/>
        <v>3</v>
      </c>
      <c r="F6280" s="35" t="str">
        <f t="shared" si="491"/>
        <v>Tuesday</v>
      </c>
      <c r="G6280" s="35">
        <f t="shared" si="492"/>
        <v>9</v>
      </c>
      <c r="H6280" s="34">
        <f>CONVERT(INDEX(Htg_StPt_Sch_EZ!$C$4:$I$27,MATCH(Schedules_8760!$C6280,Htg_StPt_Sch_EZ!$B$4:$B$27,0),MATCH(Schedules_8760!$F6280,Htg_StPt_Sch_EZ!$C$3:$I$3,0)),"F","C")</f>
        <v>20.555555555555554</v>
      </c>
      <c r="I6280" s="34">
        <f>CONVERT(INDEX(Htg_StPt_Sch_EZ!$C$31:$I$54,MATCH(Schedules_8760!$C6280,Htg_StPt_Sch_EZ!$B$31:$B$54,0),MATCH(Schedules_8760!$F6280,Htg_StPt_Sch_EZ!$C$30:$I$30,0)),"F","C")</f>
        <v>21.111111111111111</v>
      </c>
      <c r="J6280" s="34">
        <f>CONVERT(INDEX(Clg_StPt_Sch_EZ!$C$4:$I$27,MATCH(Schedules_8760!$C6280,Clg_StPt_Sch_EZ!$B$4:$B$27,0),MATCH(Schedules_8760!$F6280,Clg_StPt_Sch_EZ!$C$3:$I$3,0)),"F","C")</f>
        <v>25.555555555555554</v>
      </c>
      <c r="K6280" s="34">
        <f>CONVERT(INDEX(Clg_StPt_Sch_EZ!$C$31:$I$54,MATCH(Schedules_8760!$C6280,Clg_StPt_Sch_EZ!$B$31:$B$54,0),MATCH(Schedules_8760!$F6280,Clg_StPt_Sch_EZ!$C$30:$I$30,0)),"F","C")</f>
        <v>25</v>
      </c>
      <c r="L6280" s="34">
        <f>CONVERT(INDEX(DHW_StPt_Sch_EZ!$C$4:$I$27,MATCH(Schedules_8760!$C6280,DHW_StPt_Sch_EZ!$B$4:$B$27,0),MATCH(Schedules_8760!$F6280,DHW_StPt_Sch_EZ!$C$3:$I$3,0)),"F","C")</f>
        <v>53.333333333333329</v>
      </c>
      <c r="M6280" s="34">
        <f>CONVERT(INDEX(DHW_StPt_Sch_EZ!$C$31:$I$54,MATCH(Schedules_8760!$C6280,DHW_StPt_Sch_EZ!$B$31:$B$54,0),MATCH(Schedules_8760!$F6280,DHW_StPt_Sch_EZ!$C$30:$I$30,0)),"F","C")</f>
        <v>53.333333333333329</v>
      </c>
      <c r="N6280" s="12"/>
      <c r="O6280" s="12"/>
      <c r="P6280" s="12"/>
    </row>
    <row r="6281" spans="1:16" x14ac:dyDescent="0.25">
      <c r="A6281" s="35">
        <v>6280</v>
      </c>
      <c r="B6281" s="89">
        <v>262.625</v>
      </c>
      <c r="C6281" s="35">
        <f t="shared" si="490"/>
        <v>16</v>
      </c>
      <c r="D6281" s="35">
        <f t="shared" si="493"/>
        <v>262</v>
      </c>
      <c r="E6281" s="35">
        <f t="shared" si="494"/>
        <v>3</v>
      </c>
      <c r="F6281" s="35" t="str">
        <f t="shared" si="491"/>
        <v>Tuesday</v>
      </c>
      <c r="G6281" s="35">
        <f t="shared" si="492"/>
        <v>9</v>
      </c>
      <c r="H6281" s="34">
        <f>CONVERT(INDEX(Htg_StPt_Sch_EZ!$C$4:$I$27,MATCH(Schedules_8760!$C6281,Htg_StPt_Sch_EZ!$B$4:$B$27,0),MATCH(Schedules_8760!$F6281,Htg_StPt_Sch_EZ!$C$3:$I$3,0)),"F","C")</f>
        <v>20.555555555555554</v>
      </c>
      <c r="I6281" s="34">
        <f>CONVERT(INDEX(Htg_StPt_Sch_EZ!$C$31:$I$54,MATCH(Schedules_8760!$C6281,Htg_StPt_Sch_EZ!$B$31:$B$54,0),MATCH(Schedules_8760!$F6281,Htg_StPt_Sch_EZ!$C$30:$I$30,0)),"F","C")</f>
        <v>21.111111111111111</v>
      </c>
      <c r="J6281" s="34">
        <f>CONVERT(INDEX(Clg_StPt_Sch_EZ!$C$4:$I$27,MATCH(Schedules_8760!$C6281,Clg_StPt_Sch_EZ!$B$4:$B$27,0),MATCH(Schedules_8760!$F6281,Clg_StPt_Sch_EZ!$C$3:$I$3,0)),"F","C")</f>
        <v>25.555555555555554</v>
      </c>
      <c r="K6281" s="34">
        <f>CONVERT(INDEX(Clg_StPt_Sch_EZ!$C$31:$I$54,MATCH(Schedules_8760!$C6281,Clg_StPt_Sch_EZ!$B$31:$B$54,0),MATCH(Schedules_8760!$F6281,Clg_StPt_Sch_EZ!$C$30:$I$30,0)),"F","C")</f>
        <v>25</v>
      </c>
      <c r="L6281" s="34">
        <f>CONVERT(INDEX(DHW_StPt_Sch_EZ!$C$4:$I$27,MATCH(Schedules_8760!$C6281,DHW_StPt_Sch_EZ!$B$4:$B$27,0),MATCH(Schedules_8760!$F6281,DHW_StPt_Sch_EZ!$C$3:$I$3,0)),"F","C")</f>
        <v>53.333333333333329</v>
      </c>
      <c r="M6281" s="34">
        <f>CONVERT(INDEX(DHW_StPt_Sch_EZ!$C$31:$I$54,MATCH(Schedules_8760!$C6281,DHW_StPt_Sch_EZ!$B$31:$B$54,0),MATCH(Schedules_8760!$F6281,DHW_StPt_Sch_EZ!$C$30:$I$30,0)),"F","C")</f>
        <v>53.333333333333329</v>
      </c>
      <c r="N6281" s="12"/>
      <c r="O6281" s="12"/>
      <c r="P6281" s="12"/>
    </row>
    <row r="6282" spans="1:16" x14ac:dyDescent="0.25">
      <c r="A6282" s="35">
        <v>6281</v>
      </c>
      <c r="B6282" s="89">
        <v>262.66666666666669</v>
      </c>
      <c r="C6282" s="35">
        <f t="shared" si="490"/>
        <v>17</v>
      </c>
      <c r="D6282" s="35">
        <f t="shared" si="493"/>
        <v>262</v>
      </c>
      <c r="E6282" s="35">
        <f t="shared" si="494"/>
        <v>3</v>
      </c>
      <c r="F6282" s="35" t="str">
        <f t="shared" si="491"/>
        <v>Tuesday</v>
      </c>
      <c r="G6282" s="35">
        <f t="shared" si="492"/>
        <v>9</v>
      </c>
      <c r="H6282" s="34">
        <f>CONVERT(INDEX(Htg_StPt_Sch_EZ!$C$4:$I$27,MATCH(Schedules_8760!$C6282,Htg_StPt_Sch_EZ!$B$4:$B$27,0),MATCH(Schedules_8760!$F6282,Htg_StPt_Sch_EZ!$C$3:$I$3,0)),"F","C")</f>
        <v>20.555555555555554</v>
      </c>
      <c r="I6282" s="34">
        <f>CONVERT(INDEX(Htg_StPt_Sch_EZ!$C$31:$I$54,MATCH(Schedules_8760!$C6282,Htg_StPt_Sch_EZ!$B$31:$B$54,0),MATCH(Schedules_8760!$F6282,Htg_StPt_Sch_EZ!$C$30:$I$30,0)),"F","C")</f>
        <v>17.777777777777779</v>
      </c>
      <c r="J6282" s="34">
        <f>CONVERT(INDEX(Clg_StPt_Sch_EZ!$C$4:$I$27,MATCH(Schedules_8760!$C6282,Clg_StPt_Sch_EZ!$B$4:$B$27,0),MATCH(Schedules_8760!$F6282,Clg_StPt_Sch_EZ!$C$3:$I$3,0)),"F","C")</f>
        <v>25.555555555555554</v>
      </c>
      <c r="K6282" s="34">
        <f>CONVERT(INDEX(Clg_StPt_Sch_EZ!$C$31:$I$54,MATCH(Schedules_8760!$C6282,Clg_StPt_Sch_EZ!$B$31:$B$54,0),MATCH(Schedules_8760!$F6282,Clg_StPt_Sch_EZ!$C$30:$I$30,0)),"F","C")</f>
        <v>25</v>
      </c>
      <c r="L6282" s="34">
        <f>CONVERT(INDEX(DHW_StPt_Sch_EZ!$C$4:$I$27,MATCH(Schedules_8760!$C6282,DHW_StPt_Sch_EZ!$B$4:$B$27,0),MATCH(Schedules_8760!$F6282,DHW_StPt_Sch_EZ!$C$3:$I$3,0)),"F","C")</f>
        <v>53.333333333333329</v>
      </c>
      <c r="M6282" s="34">
        <f>CONVERT(INDEX(DHW_StPt_Sch_EZ!$C$31:$I$54,MATCH(Schedules_8760!$C6282,DHW_StPt_Sch_EZ!$B$31:$B$54,0),MATCH(Schedules_8760!$F6282,DHW_StPt_Sch_EZ!$C$30:$I$30,0)),"F","C")</f>
        <v>53.333333333333329</v>
      </c>
      <c r="N6282" s="12"/>
      <c r="O6282" s="12"/>
      <c r="P6282" s="12"/>
    </row>
    <row r="6283" spans="1:16" x14ac:dyDescent="0.25">
      <c r="A6283" s="35">
        <v>6282</v>
      </c>
      <c r="B6283" s="89">
        <v>262.70833333333331</v>
      </c>
      <c r="C6283" s="35">
        <f t="shared" si="490"/>
        <v>18</v>
      </c>
      <c r="D6283" s="35">
        <f t="shared" si="493"/>
        <v>262</v>
      </c>
      <c r="E6283" s="35">
        <f t="shared" si="494"/>
        <v>3</v>
      </c>
      <c r="F6283" s="35" t="str">
        <f t="shared" si="491"/>
        <v>Tuesday</v>
      </c>
      <c r="G6283" s="35">
        <f t="shared" si="492"/>
        <v>9</v>
      </c>
      <c r="H6283" s="34">
        <f>CONVERT(INDEX(Htg_StPt_Sch_EZ!$C$4:$I$27,MATCH(Schedules_8760!$C6283,Htg_StPt_Sch_EZ!$B$4:$B$27,0),MATCH(Schedules_8760!$F6283,Htg_StPt_Sch_EZ!$C$3:$I$3,0)),"F","C")</f>
        <v>20.555555555555554</v>
      </c>
      <c r="I6283" s="34">
        <f>CONVERT(INDEX(Htg_StPt_Sch_EZ!$C$31:$I$54,MATCH(Schedules_8760!$C6283,Htg_StPt_Sch_EZ!$B$31:$B$54,0),MATCH(Schedules_8760!$F6283,Htg_StPt_Sch_EZ!$C$30:$I$30,0)),"F","C")</f>
        <v>17.777777777777779</v>
      </c>
      <c r="J6283" s="34">
        <f>CONVERT(INDEX(Clg_StPt_Sch_EZ!$C$4:$I$27,MATCH(Schedules_8760!$C6283,Clg_StPt_Sch_EZ!$B$4:$B$27,0),MATCH(Schedules_8760!$F6283,Clg_StPt_Sch_EZ!$C$3:$I$3,0)),"F","C")</f>
        <v>25.555555555555554</v>
      </c>
      <c r="K6283" s="34">
        <f>CONVERT(INDEX(Clg_StPt_Sch_EZ!$C$31:$I$54,MATCH(Schedules_8760!$C6283,Clg_StPt_Sch_EZ!$B$31:$B$54,0),MATCH(Schedules_8760!$F6283,Clg_StPt_Sch_EZ!$C$30:$I$30,0)),"F","C")</f>
        <v>28.333333333333332</v>
      </c>
      <c r="L6283" s="34">
        <f>CONVERT(INDEX(DHW_StPt_Sch_EZ!$C$4:$I$27,MATCH(Schedules_8760!$C6283,DHW_StPt_Sch_EZ!$B$4:$B$27,0),MATCH(Schedules_8760!$F6283,DHW_StPt_Sch_EZ!$C$3:$I$3,0)),"F","C")</f>
        <v>53.333333333333329</v>
      </c>
      <c r="M6283" s="34">
        <f>CONVERT(INDEX(DHW_StPt_Sch_EZ!$C$31:$I$54,MATCH(Schedules_8760!$C6283,DHW_StPt_Sch_EZ!$B$31:$B$54,0),MATCH(Schedules_8760!$F6283,DHW_StPt_Sch_EZ!$C$30:$I$30,0)),"F","C")</f>
        <v>53.333333333333329</v>
      </c>
      <c r="N6283" s="12"/>
      <c r="O6283" s="12"/>
      <c r="P6283" s="12"/>
    </row>
    <row r="6284" spans="1:16" x14ac:dyDescent="0.25">
      <c r="A6284" s="35">
        <v>6283</v>
      </c>
      <c r="B6284" s="89">
        <v>262.75</v>
      </c>
      <c r="C6284" s="35">
        <f t="shared" si="490"/>
        <v>19</v>
      </c>
      <c r="D6284" s="35">
        <f t="shared" si="493"/>
        <v>262</v>
      </c>
      <c r="E6284" s="35">
        <f t="shared" si="494"/>
        <v>3</v>
      </c>
      <c r="F6284" s="35" t="str">
        <f t="shared" si="491"/>
        <v>Tuesday</v>
      </c>
      <c r="G6284" s="35">
        <f t="shared" si="492"/>
        <v>9</v>
      </c>
      <c r="H6284" s="34">
        <f>CONVERT(INDEX(Htg_StPt_Sch_EZ!$C$4:$I$27,MATCH(Schedules_8760!$C6284,Htg_StPt_Sch_EZ!$B$4:$B$27,0),MATCH(Schedules_8760!$F6284,Htg_StPt_Sch_EZ!$C$3:$I$3,0)),"F","C")</f>
        <v>20.555555555555554</v>
      </c>
      <c r="I6284" s="34">
        <f>CONVERT(INDEX(Htg_StPt_Sch_EZ!$C$31:$I$54,MATCH(Schedules_8760!$C6284,Htg_StPt_Sch_EZ!$B$31:$B$54,0),MATCH(Schedules_8760!$F6284,Htg_StPt_Sch_EZ!$C$30:$I$30,0)),"F","C")</f>
        <v>18.333333333333332</v>
      </c>
      <c r="J6284" s="34">
        <f>CONVERT(INDEX(Clg_StPt_Sch_EZ!$C$4:$I$27,MATCH(Schedules_8760!$C6284,Clg_StPt_Sch_EZ!$B$4:$B$27,0),MATCH(Schedules_8760!$F6284,Clg_StPt_Sch_EZ!$C$3:$I$3,0)),"F","C")</f>
        <v>25.555555555555554</v>
      </c>
      <c r="K6284" s="34">
        <f>CONVERT(INDEX(Clg_StPt_Sch_EZ!$C$31:$I$54,MATCH(Schedules_8760!$C6284,Clg_StPt_Sch_EZ!$B$31:$B$54,0),MATCH(Schedules_8760!$F6284,Clg_StPt_Sch_EZ!$C$30:$I$30,0)),"F","C")</f>
        <v>28.333333333333332</v>
      </c>
      <c r="L6284" s="34">
        <f>CONVERT(INDEX(DHW_StPt_Sch_EZ!$C$4:$I$27,MATCH(Schedules_8760!$C6284,DHW_StPt_Sch_EZ!$B$4:$B$27,0),MATCH(Schedules_8760!$F6284,DHW_StPt_Sch_EZ!$C$3:$I$3,0)),"F","C")</f>
        <v>53.333333333333329</v>
      </c>
      <c r="M6284" s="34">
        <f>CONVERT(INDEX(DHW_StPt_Sch_EZ!$C$31:$I$54,MATCH(Schedules_8760!$C6284,DHW_StPt_Sch_EZ!$B$31:$B$54,0),MATCH(Schedules_8760!$F6284,DHW_StPt_Sch_EZ!$C$30:$I$30,0)),"F","C")</f>
        <v>53.333333333333329</v>
      </c>
      <c r="N6284" s="12"/>
      <c r="O6284" s="12"/>
      <c r="P6284" s="12"/>
    </row>
    <row r="6285" spans="1:16" x14ac:dyDescent="0.25">
      <c r="A6285" s="35">
        <v>6284</v>
      </c>
      <c r="B6285" s="89">
        <v>262.79166666666669</v>
      </c>
      <c r="C6285" s="35">
        <f t="shared" si="490"/>
        <v>20</v>
      </c>
      <c r="D6285" s="35">
        <f t="shared" si="493"/>
        <v>262</v>
      </c>
      <c r="E6285" s="35">
        <f t="shared" si="494"/>
        <v>3</v>
      </c>
      <c r="F6285" s="35" t="str">
        <f t="shared" si="491"/>
        <v>Tuesday</v>
      </c>
      <c r="G6285" s="35">
        <f t="shared" si="492"/>
        <v>9</v>
      </c>
      <c r="H6285" s="34">
        <f>CONVERT(INDEX(Htg_StPt_Sch_EZ!$C$4:$I$27,MATCH(Schedules_8760!$C6285,Htg_StPt_Sch_EZ!$B$4:$B$27,0),MATCH(Schedules_8760!$F6285,Htg_StPt_Sch_EZ!$C$3:$I$3,0)),"F","C")</f>
        <v>20.555555555555554</v>
      </c>
      <c r="I6285" s="34">
        <f>CONVERT(INDEX(Htg_StPt_Sch_EZ!$C$31:$I$54,MATCH(Schedules_8760!$C6285,Htg_StPt_Sch_EZ!$B$31:$B$54,0),MATCH(Schedules_8760!$F6285,Htg_StPt_Sch_EZ!$C$30:$I$30,0)),"F","C")</f>
        <v>18.888888888888889</v>
      </c>
      <c r="J6285" s="34">
        <f>CONVERT(INDEX(Clg_StPt_Sch_EZ!$C$4:$I$27,MATCH(Schedules_8760!$C6285,Clg_StPt_Sch_EZ!$B$4:$B$27,0),MATCH(Schedules_8760!$F6285,Clg_StPt_Sch_EZ!$C$3:$I$3,0)),"F","C")</f>
        <v>25.555555555555554</v>
      </c>
      <c r="K6285" s="34">
        <f>CONVERT(INDEX(Clg_StPt_Sch_EZ!$C$31:$I$54,MATCH(Schedules_8760!$C6285,Clg_StPt_Sch_EZ!$B$31:$B$54,0),MATCH(Schedules_8760!$F6285,Clg_StPt_Sch_EZ!$C$30:$I$30,0)),"F","C")</f>
        <v>28.333333333333332</v>
      </c>
      <c r="L6285" s="34">
        <f>CONVERT(INDEX(DHW_StPt_Sch_EZ!$C$4:$I$27,MATCH(Schedules_8760!$C6285,DHW_StPt_Sch_EZ!$B$4:$B$27,0),MATCH(Schedules_8760!$F6285,DHW_StPt_Sch_EZ!$C$3:$I$3,0)),"F","C")</f>
        <v>53.333333333333329</v>
      </c>
      <c r="M6285" s="34">
        <f>CONVERT(INDEX(DHW_StPt_Sch_EZ!$C$31:$I$54,MATCH(Schedules_8760!$C6285,DHW_StPt_Sch_EZ!$B$31:$B$54,0),MATCH(Schedules_8760!$F6285,DHW_StPt_Sch_EZ!$C$30:$I$30,0)),"F","C")</f>
        <v>53.333333333333329</v>
      </c>
      <c r="N6285" s="12"/>
      <c r="O6285" s="12"/>
      <c r="P6285" s="12"/>
    </row>
    <row r="6286" spans="1:16" x14ac:dyDescent="0.25">
      <c r="A6286" s="35">
        <v>6285</v>
      </c>
      <c r="B6286" s="89">
        <v>262.83333333333331</v>
      </c>
      <c r="C6286" s="35">
        <f t="shared" si="490"/>
        <v>21</v>
      </c>
      <c r="D6286" s="35">
        <f t="shared" si="493"/>
        <v>262</v>
      </c>
      <c r="E6286" s="35">
        <f t="shared" si="494"/>
        <v>3</v>
      </c>
      <c r="F6286" s="35" t="str">
        <f t="shared" si="491"/>
        <v>Tuesday</v>
      </c>
      <c r="G6286" s="35">
        <f t="shared" si="492"/>
        <v>9</v>
      </c>
      <c r="H6286" s="34">
        <f>CONVERT(INDEX(Htg_StPt_Sch_EZ!$C$4:$I$27,MATCH(Schedules_8760!$C6286,Htg_StPt_Sch_EZ!$B$4:$B$27,0),MATCH(Schedules_8760!$F6286,Htg_StPt_Sch_EZ!$C$3:$I$3,0)),"F","C")</f>
        <v>20.555555555555554</v>
      </c>
      <c r="I6286" s="34">
        <f>CONVERT(INDEX(Htg_StPt_Sch_EZ!$C$31:$I$54,MATCH(Schedules_8760!$C6286,Htg_StPt_Sch_EZ!$B$31:$B$54,0),MATCH(Schedules_8760!$F6286,Htg_StPt_Sch_EZ!$C$30:$I$30,0)),"F","C")</f>
        <v>19.444444444444443</v>
      </c>
      <c r="J6286" s="34">
        <f>CONVERT(INDEX(Clg_StPt_Sch_EZ!$C$4:$I$27,MATCH(Schedules_8760!$C6286,Clg_StPt_Sch_EZ!$B$4:$B$27,0),MATCH(Schedules_8760!$F6286,Clg_StPt_Sch_EZ!$C$3:$I$3,0)),"F","C")</f>
        <v>25.555555555555554</v>
      </c>
      <c r="K6286" s="34">
        <f>CONVERT(INDEX(Clg_StPt_Sch_EZ!$C$31:$I$54,MATCH(Schedules_8760!$C6286,Clg_StPt_Sch_EZ!$B$31:$B$54,0),MATCH(Schedules_8760!$F6286,Clg_StPt_Sch_EZ!$C$30:$I$30,0)),"F","C")</f>
        <v>28.333333333333332</v>
      </c>
      <c r="L6286" s="34">
        <f>CONVERT(INDEX(DHW_StPt_Sch_EZ!$C$4:$I$27,MATCH(Schedules_8760!$C6286,DHW_StPt_Sch_EZ!$B$4:$B$27,0),MATCH(Schedules_8760!$F6286,DHW_StPt_Sch_EZ!$C$3:$I$3,0)),"F","C")</f>
        <v>53.333333333333329</v>
      </c>
      <c r="M6286" s="34">
        <f>CONVERT(INDEX(DHW_StPt_Sch_EZ!$C$31:$I$54,MATCH(Schedules_8760!$C6286,DHW_StPt_Sch_EZ!$B$31:$B$54,0),MATCH(Schedules_8760!$F6286,DHW_StPt_Sch_EZ!$C$30:$I$30,0)),"F","C")</f>
        <v>53.333333333333329</v>
      </c>
      <c r="N6286" s="12"/>
      <c r="O6286" s="12"/>
      <c r="P6286" s="12"/>
    </row>
    <row r="6287" spans="1:16" x14ac:dyDescent="0.25">
      <c r="A6287" s="35">
        <v>6286</v>
      </c>
      <c r="B6287" s="89">
        <v>262.875</v>
      </c>
      <c r="C6287" s="35">
        <f t="shared" si="490"/>
        <v>22</v>
      </c>
      <c r="D6287" s="35">
        <f t="shared" si="493"/>
        <v>262</v>
      </c>
      <c r="E6287" s="35">
        <f t="shared" si="494"/>
        <v>3</v>
      </c>
      <c r="F6287" s="35" t="str">
        <f t="shared" si="491"/>
        <v>Tuesday</v>
      </c>
      <c r="G6287" s="35">
        <f t="shared" si="492"/>
        <v>9</v>
      </c>
      <c r="H6287" s="34">
        <f>CONVERT(INDEX(Htg_StPt_Sch_EZ!$C$4:$I$27,MATCH(Schedules_8760!$C6287,Htg_StPt_Sch_EZ!$B$4:$B$27,0),MATCH(Schedules_8760!$F6287,Htg_StPt_Sch_EZ!$C$3:$I$3,0)),"F","C")</f>
        <v>20.555555555555554</v>
      </c>
      <c r="I6287" s="34">
        <f>CONVERT(INDEX(Htg_StPt_Sch_EZ!$C$31:$I$54,MATCH(Schedules_8760!$C6287,Htg_StPt_Sch_EZ!$B$31:$B$54,0),MATCH(Schedules_8760!$F6287,Htg_StPt_Sch_EZ!$C$30:$I$30,0)),"F","C")</f>
        <v>19.444444444444443</v>
      </c>
      <c r="J6287" s="34">
        <f>CONVERT(INDEX(Clg_StPt_Sch_EZ!$C$4:$I$27,MATCH(Schedules_8760!$C6287,Clg_StPt_Sch_EZ!$B$4:$B$27,0),MATCH(Schedules_8760!$F6287,Clg_StPt_Sch_EZ!$C$3:$I$3,0)),"F","C")</f>
        <v>25.555555555555554</v>
      </c>
      <c r="K6287" s="34">
        <f>CONVERT(INDEX(Clg_StPt_Sch_EZ!$C$31:$I$54,MATCH(Schedules_8760!$C6287,Clg_StPt_Sch_EZ!$B$31:$B$54,0),MATCH(Schedules_8760!$F6287,Clg_StPt_Sch_EZ!$C$30:$I$30,0)),"F","C")</f>
        <v>28.333333333333332</v>
      </c>
      <c r="L6287" s="34">
        <f>CONVERT(INDEX(DHW_StPt_Sch_EZ!$C$4:$I$27,MATCH(Schedules_8760!$C6287,DHW_StPt_Sch_EZ!$B$4:$B$27,0),MATCH(Schedules_8760!$F6287,DHW_StPt_Sch_EZ!$C$3:$I$3,0)),"F","C")</f>
        <v>53.333333333333329</v>
      </c>
      <c r="M6287" s="34">
        <f>CONVERT(INDEX(DHW_StPt_Sch_EZ!$C$31:$I$54,MATCH(Schedules_8760!$C6287,DHW_StPt_Sch_EZ!$B$31:$B$54,0),MATCH(Schedules_8760!$F6287,DHW_StPt_Sch_EZ!$C$30:$I$30,0)),"F","C")</f>
        <v>53.333333333333329</v>
      </c>
      <c r="N6287" s="12"/>
      <c r="O6287" s="12"/>
      <c r="P6287" s="12"/>
    </row>
    <row r="6288" spans="1:16" x14ac:dyDescent="0.25">
      <c r="A6288" s="35">
        <v>6287</v>
      </c>
      <c r="B6288" s="89">
        <v>262.91666666666669</v>
      </c>
      <c r="C6288" s="35">
        <f t="shared" si="490"/>
        <v>23</v>
      </c>
      <c r="D6288" s="35">
        <f t="shared" si="493"/>
        <v>262</v>
      </c>
      <c r="E6288" s="35">
        <f t="shared" si="494"/>
        <v>3</v>
      </c>
      <c r="F6288" s="35" t="str">
        <f t="shared" si="491"/>
        <v>Tuesday</v>
      </c>
      <c r="G6288" s="35">
        <f t="shared" si="492"/>
        <v>9</v>
      </c>
      <c r="H6288" s="34">
        <f>CONVERT(INDEX(Htg_StPt_Sch_EZ!$C$4:$I$27,MATCH(Schedules_8760!$C6288,Htg_StPt_Sch_EZ!$B$4:$B$27,0),MATCH(Schedules_8760!$F6288,Htg_StPt_Sch_EZ!$C$3:$I$3,0)),"F","C")</f>
        <v>20.555555555555554</v>
      </c>
      <c r="I6288" s="34">
        <f>CONVERT(INDEX(Htg_StPt_Sch_EZ!$C$31:$I$54,MATCH(Schedules_8760!$C6288,Htg_StPt_Sch_EZ!$B$31:$B$54,0),MATCH(Schedules_8760!$F6288,Htg_StPt_Sch_EZ!$C$30:$I$30,0)),"F","C")</f>
        <v>19.444444444444443</v>
      </c>
      <c r="J6288" s="34">
        <f>CONVERT(INDEX(Clg_StPt_Sch_EZ!$C$4:$I$27,MATCH(Schedules_8760!$C6288,Clg_StPt_Sch_EZ!$B$4:$B$27,0),MATCH(Schedules_8760!$F6288,Clg_StPt_Sch_EZ!$C$3:$I$3,0)),"F","C")</f>
        <v>25.555555555555554</v>
      </c>
      <c r="K6288" s="34">
        <f>CONVERT(INDEX(Clg_StPt_Sch_EZ!$C$31:$I$54,MATCH(Schedules_8760!$C6288,Clg_StPt_Sch_EZ!$B$31:$B$54,0),MATCH(Schedules_8760!$F6288,Clg_StPt_Sch_EZ!$C$30:$I$30,0)),"F","C")</f>
        <v>28.333333333333332</v>
      </c>
      <c r="L6288" s="34">
        <f>CONVERT(INDEX(DHW_StPt_Sch_EZ!$C$4:$I$27,MATCH(Schedules_8760!$C6288,DHW_StPt_Sch_EZ!$B$4:$B$27,0),MATCH(Schedules_8760!$F6288,DHW_StPt_Sch_EZ!$C$3:$I$3,0)),"F","C")</f>
        <v>53.333333333333329</v>
      </c>
      <c r="M6288" s="34">
        <f>CONVERT(INDEX(DHW_StPt_Sch_EZ!$C$31:$I$54,MATCH(Schedules_8760!$C6288,DHW_StPt_Sch_EZ!$B$31:$B$54,0),MATCH(Schedules_8760!$F6288,DHW_StPt_Sch_EZ!$C$30:$I$30,0)),"F","C")</f>
        <v>53.333333333333329</v>
      </c>
      <c r="N6288" s="12"/>
      <c r="O6288" s="12"/>
      <c r="P6288" s="12"/>
    </row>
    <row r="6289" spans="1:16" x14ac:dyDescent="0.25">
      <c r="A6289" s="35">
        <v>6288</v>
      </c>
      <c r="B6289" s="89">
        <v>262.95833333333331</v>
      </c>
      <c r="C6289" s="35">
        <f t="shared" si="490"/>
        <v>24</v>
      </c>
      <c r="D6289" s="35">
        <f t="shared" si="493"/>
        <v>262</v>
      </c>
      <c r="E6289" s="35">
        <f t="shared" si="494"/>
        <v>3</v>
      </c>
      <c r="F6289" s="35" t="str">
        <f t="shared" si="491"/>
        <v>Tuesday</v>
      </c>
      <c r="G6289" s="35">
        <f t="shared" si="492"/>
        <v>9</v>
      </c>
      <c r="H6289" s="34">
        <f>CONVERT(INDEX(Htg_StPt_Sch_EZ!$C$4:$I$27,MATCH(Schedules_8760!$C6289,Htg_StPt_Sch_EZ!$B$4:$B$27,0),MATCH(Schedules_8760!$F6289,Htg_StPt_Sch_EZ!$C$3:$I$3,0)),"F","C")</f>
        <v>20.555555555555554</v>
      </c>
      <c r="I6289" s="34">
        <f>CONVERT(INDEX(Htg_StPt_Sch_EZ!$C$31:$I$54,MATCH(Schedules_8760!$C6289,Htg_StPt_Sch_EZ!$B$31:$B$54,0),MATCH(Schedules_8760!$F6289,Htg_StPt_Sch_EZ!$C$30:$I$30,0)),"F","C")</f>
        <v>19.444444444444443</v>
      </c>
      <c r="J6289" s="34">
        <f>CONVERT(INDEX(Clg_StPt_Sch_EZ!$C$4:$I$27,MATCH(Schedules_8760!$C6289,Clg_StPt_Sch_EZ!$B$4:$B$27,0),MATCH(Schedules_8760!$F6289,Clg_StPt_Sch_EZ!$C$3:$I$3,0)),"F","C")</f>
        <v>25.555555555555554</v>
      </c>
      <c r="K6289" s="34">
        <f>CONVERT(INDEX(Clg_StPt_Sch_EZ!$C$31:$I$54,MATCH(Schedules_8760!$C6289,Clg_StPt_Sch_EZ!$B$31:$B$54,0),MATCH(Schedules_8760!$F6289,Clg_StPt_Sch_EZ!$C$30:$I$30,0)),"F","C")</f>
        <v>28.333333333333332</v>
      </c>
      <c r="L6289" s="34">
        <f>CONVERT(INDEX(DHW_StPt_Sch_EZ!$C$4:$I$27,MATCH(Schedules_8760!$C6289,DHW_StPt_Sch_EZ!$B$4:$B$27,0),MATCH(Schedules_8760!$F6289,DHW_StPt_Sch_EZ!$C$3:$I$3,0)),"F","C")</f>
        <v>53.333333333333329</v>
      </c>
      <c r="M6289" s="34">
        <f>CONVERT(INDEX(DHW_StPt_Sch_EZ!$C$31:$I$54,MATCH(Schedules_8760!$C6289,DHW_StPt_Sch_EZ!$B$31:$B$54,0),MATCH(Schedules_8760!$F6289,DHW_StPt_Sch_EZ!$C$30:$I$30,0)),"F","C")</f>
        <v>53.333333333333329</v>
      </c>
      <c r="N6289" s="12"/>
      <c r="O6289" s="12"/>
      <c r="P6289" s="12"/>
    </row>
    <row r="6290" spans="1:16" x14ac:dyDescent="0.25">
      <c r="A6290" s="35">
        <v>6289</v>
      </c>
      <c r="B6290" s="89">
        <v>263</v>
      </c>
      <c r="C6290" s="35">
        <f t="shared" si="490"/>
        <v>1</v>
      </c>
      <c r="D6290" s="35">
        <f t="shared" si="493"/>
        <v>263</v>
      </c>
      <c r="E6290" s="35">
        <f t="shared" si="494"/>
        <v>4</v>
      </c>
      <c r="F6290" s="35" t="str">
        <f t="shared" si="491"/>
        <v>Wednesday</v>
      </c>
      <c r="G6290" s="35">
        <f t="shared" si="492"/>
        <v>9</v>
      </c>
      <c r="H6290" s="34">
        <f>CONVERT(INDEX(Htg_StPt_Sch_EZ!$C$4:$I$27,MATCH(Schedules_8760!$C6290,Htg_StPt_Sch_EZ!$B$4:$B$27,0),MATCH(Schedules_8760!$F6290,Htg_StPt_Sch_EZ!$C$3:$I$3,0)),"F","C")</f>
        <v>20.555555555555554</v>
      </c>
      <c r="I6290" s="34">
        <f>CONVERT(INDEX(Htg_StPt_Sch_EZ!$C$31:$I$54,MATCH(Schedules_8760!$C6290,Htg_StPt_Sch_EZ!$B$31:$B$54,0),MATCH(Schedules_8760!$F6290,Htg_StPt_Sch_EZ!$C$30:$I$30,0)),"F","C")</f>
        <v>19.444444444444443</v>
      </c>
      <c r="J6290" s="34">
        <f>CONVERT(INDEX(Clg_StPt_Sch_EZ!$C$4:$I$27,MATCH(Schedules_8760!$C6290,Clg_StPt_Sch_EZ!$B$4:$B$27,0),MATCH(Schedules_8760!$F6290,Clg_StPt_Sch_EZ!$C$3:$I$3,0)),"F","C")</f>
        <v>25.555555555555554</v>
      </c>
      <c r="K6290" s="34">
        <f>CONVERT(INDEX(Clg_StPt_Sch_EZ!$C$31:$I$54,MATCH(Schedules_8760!$C6290,Clg_StPt_Sch_EZ!$B$31:$B$54,0),MATCH(Schedules_8760!$F6290,Clg_StPt_Sch_EZ!$C$30:$I$30,0)),"F","C")</f>
        <v>28.333333333333332</v>
      </c>
      <c r="L6290" s="34">
        <f>CONVERT(INDEX(DHW_StPt_Sch_EZ!$C$4:$I$27,MATCH(Schedules_8760!$C6290,DHW_StPt_Sch_EZ!$B$4:$B$27,0),MATCH(Schedules_8760!$F6290,DHW_StPt_Sch_EZ!$C$3:$I$3,0)),"F","C")</f>
        <v>53.333333333333329</v>
      </c>
      <c r="M6290" s="34">
        <f>CONVERT(INDEX(DHW_StPt_Sch_EZ!$C$31:$I$54,MATCH(Schedules_8760!$C6290,DHW_StPt_Sch_EZ!$B$31:$B$54,0),MATCH(Schedules_8760!$F6290,DHW_StPt_Sch_EZ!$C$30:$I$30,0)),"F","C")</f>
        <v>53.333333333333329</v>
      </c>
      <c r="N6290" s="12"/>
      <c r="O6290" s="12"/>
      <c r="P6290" s="12"/>
    </row>
    <row r="6291" spans="1:16" x14ac:dyDescent="0.25">
      <c r="A6291" s="35">
        <v>6290</v>
      </c>
      <c r="B6291" s="89">
        <v>263.04166666666669</v>
      </c>
      <c r="C6291" s="35">
        <f t="shared" si="490"/>
        <v>2</v>
      </c>
      <c r="D6291" s="35">
        <f t="shared" si="493"/>
        <v>263</v>
      </c>
      <c r="E6291" s="35">
        <f t="shared" si="494"/>
        <v>4</v>
      </c>
      <c r="F6291" s="35" t="str">
        <f t="shared" si="491"/>
        <v>Wednesday</v>
      </c>
      <c r="G6291" s="35">
        <f t="shared" si="492"/>
        <v>9</v>
      </c>
      <c r="H6291" s="34">
        <f>CONVERT(INDEX(Htg_StPt_Sch_EZ!$C$4:$I$27,MATCH(Schedules_8760!$C6291,Htg_StPt_Sch_EZ!$B$4:$B$27,0),MATCH(Schedules_8760!$F6291,Htg_StPt_Sch_EZ!$C$3:$I$3,0)),"F","C")</f>
        <v>20.555555555555554</v>
      </c>
      <c r="I6291" s="34">
        <f>CONVERT(INDEX(Htg_StPt_Sch_EZ!$C$31:$I$54,MATCH(Schedules_8760!$C6291,Htg_StPt_Sch_EZ!$B$31:$B$54,0),MATCH(Schedules_8760!$F6291,Htg_StPt_Sch_EZ!$C$30:$I$30,0)),"F","C")</f>
        <v>19.444444444444443</v>
      </c>
      <c r="J6291" s="34">
        <f>CONVERT(INDEX(Clg_StPt_Sch_EZ!$C$4:$I$27,MATCH(Schedules_8760!$C6291,Clg_StPt_Sch_EZ!$B$4:$B$27,0),MATCH(Schedules_8760!$F6291,Clg_StPt_Sch_EZ!$C$3:$I$3,0)),"F","C")</f>
        <v>25.555555555555554</v>
      </c>
      <c r="K6291" s="34">
        <f>CONVERT(INDEX(Clg_StPt_Sch_EZ!$C$31:$I$54,MATCH(Schedules_8760!$C6291,Clg_StPt_Sch_EZ!$B$31:$B$54,0),MATCH(Schedules_8760!$F6291,Clg_StPt_Sch_EZ!$C$30:$I$30,0)),"F","C")</f>
        <v>28.333333333333332</v>
      </c>
      <c r="L6291" s="34">
        <f>CONVERT(INDEX(DHW_StPt_Sch_EZ!$C$4:$I$27,MATCH(Schedules_8760!$C6291,DHW_StPt_Sch_EZ!$B$4:$B$27,0),MATCH(Schedules_8760!$F6291,DHW_StPt_Sch_EZ!$C$3:$I$3,0)),"F","C")</f>
        <v>53.333333333333329</v>
      </c>
      <c r="M6291" s="34">
        <f>CONVERT(INDEX(DHW_StPt_Sch_EZ!$C$31:$I$54,MATCH(Schedules_8760!$C6291,DHW_StPt_Sch_EZ!$B$31:$B$54,0),MATCH(Schedules_8760!$F6291,DHW_StPt_Sch_EZ!$C$30:$I$30,0)),"F","C")</f>
        <v>53.333333333333329</v>
      </c>
      <c r="N6291" s="12"/>
      <c r="O6291" s="12"/>
      <c r="P6291" s="12"/>
    </row>
    <row r="6292" spans="1:16" x14ac:dyDescent="0.25">
      <c r="A6292" s="35">
        <v>6291</v>
      </c>
      <c r="B6292" s="89">
        <v>263.08333333333331</v>
      </c>
      <c r="C6292" s="35">
        <f t="shared" si="490"/>
        <v>3</v>
      </c>
      <c r="D6292" s="35">
        <f t="shared" si="493"/>
        <v>263</v>
      </c>
      <c r="E6292" s="35">
        <f t="shared" si="494"/>
        <v>4</v>
      </c>
      <c r="F6292" s="35" t="str">
        <f t="shared" si="491"/>
        <v>Wednesday</v>
      </c>
      <c r="G6292" s="35">
        <f t="shared" si="492"/>
        <v>9</v>
      </c>
      <c r="H6292" s="34">
        <f>CONVERT(INDEX(Htg_StPt_Sch_EZ!$C$4:$I$27,MATCH(Schedules_8760!$C6292,Htg_StPt_Sch_EZ!$B$4:$B$27,0),MATCH(Schedules_8760!$F6292,Htg_StPt_Sch_EZ!$C$3:$I$3,0)),"F","C")</f>
        <v>20.555555555555554</v>
      </c>
      <c r="I6292" s="34">
        <f>CONVERT(INDEX(Htg_StPt_Sch_EZ!$C$31:$I$54,MATCH(Schedules_8760!$C6292,Htg_StPt_Sch_EZ!$B$31:$B$54,0),MATCH(Schedules_8760!$F6292,Htg_StPt_Sch_EZ!$C$30:$I$30,0)),"F","C")</f>
        <v>19.444444444444443</v>
      </c>
      <c r="J6292" s="34">
        <f>CONVERT(INDEX(Clg_StPt_Sch_EZ!$C$4:$I$27,MATCH(Schedules_8760!$C6292,Clg_StPt_Sch_EZ!$B$4:$B$27,0),MATCH(Schedules_8760!$F6292,Clg_StPt_Sch_EZ!$C$3:$I$3,0)),"F","C")</f>
        <v>25.555555555555554</v>
      </c>
      <c r="K6292" s="34">
        <f>CONVERT(INDEX(Clg_StPt_Sch_EZ!$C$31:$I$54,MATCH(Schedules_8760!$C6292,Clg_StPt_Sch_EZ!$B$31:$B$54,0),MATCH(Schedules_8760!$F6292,Clg_StPt_Sch_EZ!$C$30:$I$30,0)),"F","C")</f>
        <v>28.333333333333332</v>
      </c>
      <c r="L6292" s="34">
        <f>CONVERT(INDEX(DHW_StPt_Sch_EZ!$C$4:$I$27,MATCH(Schedules_8760!$C6292,DHW_StPt_Sch_EZ!$B$4:$B$27,0),MATCH(Schedules_8760!$F6292,DHW_StPt_Sch_EZ!$C$3:$I$3,0)),"F","C")</f>
        <v>53.333333333333329</v>
      </c>
      <c r="M6292" s="34">
        <f>CONVERT(INDEX(DHW_StPt_Sch_EZ!$C$31:$I$54,MATCH(Schedules_8760!$C6292,DHW_StPt_Sch_EZ!$B$31:$B$54,0),MATCH(Schedules_8760!$F6292,DHW_StPt_Sch_EZ!$C$30:$I$30,0)),"F","C")</f>
        <v>53.333333333333329</v>
      </c>
      <c r="N6292" s="12"/>
      <c r="O6292" s="12"/>
      <c r="P6292" s="12"/>
    </row>
    <row r="6293" spans="1:16" x14ac:dyDescent="0.25">
      <c r="A6293" s="35">
        <v>6292</v>
      </c>
      <c r="B6293" s="89">
        <v>263.125</v>
      </c>
      <c r="C6293" s="35">
        <f t="shared" si="490"/>
        <v>4</v>
      </c>
      <c r="D6293" s="35">
        <f t="shared" si="493"/>
        <v>263</v>
      </c>
      <c r="E6293" s="35">
        <f t="shared" si="494"/>
        <v>4</v>
      </c>
      <c r="F6293" s="35" t="str">
        <f t="shared" si="491"/>
        <v>Wednesday</v>
      </c>
      <c r="G6293" s="35">
        <f t="shared" si="492"/>
        <v>9</v>
      </c>
      <c r="H6293" s="34">
        <f>CONVERT(INDEX(Htg_StPt_Sch_EZ!$C$4:$I$27,MATCH(Schedules_8760!$C6293,Htg_StPt_Sch_EZ!$B$4:$B$27,0),MATCH(Schedules_8760!$F6293,Htg_StPt_Sch_EZ!$C$3:$I$3,0)),"F","C")</f>
        <v>20.555555555555554</v>
      </c>
      <c r="I6293" s="34">
        <f>CONVERT(INDEX(Htg_StPt_Sch_EZ!$C$31:$I$54,MATCH(Schedules_8760!$C6293,Htg_StPt_Sch_EZ!$B$31:$B$54,0),MATCH(Schedules_8760!$F6293,Htg_StPt_Sch_EZ!$C$30:$I$30,0)),"F","C")</f>
        <v>19.444444444444443</v>
      </c>
      <c r="J6293" s="34">
        <f>CONVERT(INDEX(Clg_StPt_Sch_EZ!$C$4:$I$27,MATCH(Schedules_8760!$C6293,Clg_StPt_Sch_EZ!$B$4:$B$27,0),MATCH(Schedules_8760!$F6293,Clg_StPt_Sch_EZ!$C$3:$I$3,0)),"F","C")</f>
        <v>25.555555555555554</v>
      </c>
      <c r="K6293" s="34">
        <f>CONVERT(INDEX(Clg_StPt_Sch_EZ!$C$31:$I$54,MATCH(Schedules_8760!$C6293,Clg_StPt_Sch_EZ!$B$31:$B$54,0),MATCH(Schedules_8760!$F6293,Clg_StPt_Sch_EZ!$C$30:$I$30,0)),"F","C")</f>
        <v>28.333333333333332</v>
      </c>
      <c r="L6293" s="34">
        <f>CONVERT(INDEX(DHW_StPt_Sch_EZ!$C$4:$I$27,MATCH(Schedules_8760!$C6293,DHW_StPt_Sch_EZ!$B$4:$B$27,0),MATCH(Schedules_8760!$F6293,DHW_StPt_Sch_EZ!$C$3:$I$3,0)),"F","C")</f>
        <v>53.333333333333329</v>
      </c>
      <c r="M6293" s="34">
        <f>CONVERT(INDEX(DHW_StPt_Sch_EZ!$C$31:$I$54,MATCH(Schedules_8760!$C6293,DHW_StPt_Sch_EZ!$B$31:$B$54,0),MATCH(Schedules_8760!$F6293,DHW_StPt_Sch_EZ!$C$30:$I$30,0)),"F","C")</f>
        <v>53.333333333333329</v>
      </c>
      <c r="N6293" s="12"/>
      <c r="O6293" s="12"/>
      <c r="P6293" s="12"/>
    </row>
    <row r="6294" spans="1:16" x14ac:dyDescent="0.25">
      <c r="A6294" s="35">
        <v>6293</v>
      </c>
      <c r="B6294" s="89">
        <v>263.16666666666669</v>
      </c>
      <c r="C6294" s="35">
        <f t="shared" si="490"/>
        <v>5</v>
      </c>
      <c r="D6294" s="35">
        <f t="shared" si="493"/>
        <v>263</v>
      </c>
      <c r="E6294" s="35">
        <f t="shared" si="494"/>
        <v>4</v>
      </c>
      <c r="F6294" s="35" t="str">
        <f t="shared" si="491"/>
        <v>Wednesday</v>
      </c>
      <c r="G6294" s="35">
        <f t="shared" si="492"/>
        <v>9</v>
      </c>
      <c r="H6294" s="34">
        <f>CONVERT(INDEX(Htg_StPt_Sch_EZ!$C$4:$I$27,MATCH(Schedules_8760!$C6294,Htg_StPt_Sch_EZ!$B$4:$B$27,0),MATCH(Schedules_8760!$F6294,Htg_StPt_Sch_EZ!$C$3:$I$3,0)),"F","C")</f>
        <v>20.555555555555554</v>
      </c>
      <c r="I6294" s="34">
        <f>CONVERT(INDEX(Htg_StPt_Sch_EZ!$C$31:$I$54,MATCH(Schedules_8760!$C6294,Htg_StPt_Sch_EZ!$B$31:$B$54,0),MATCH(Schedules_8760!$F6294,Htg_StPt_Sch_EZ!$C$30:$I$30,0)),"F","C")</f>
        <v>19.444444444444443</v>
      </c>
      <c r="J6294" s="34">
        <f>CONVERT(INDEX(Clg_StPt_Sch_EZ!$C$4:$I$27,MATCH(Schedules_8760!$C6294,Clg_StPt_Sch_EZ!$B$4:$B$27,0),MATCH(Schedules_8760!$F6294,Clg_StPt_Sch_EZ!$C$3:$I$3,0)),"F","C")</f>
        <v>25.555555555555554</v>
      </c>
      <c r="K6294" s="34">
        <f>CONVERT(INDEX(Clg_StPt_Sch_EZ!$C$31:$I$54,MATCH(Schedules_8760!$C6294,Clg_StPt_Sch_EZ!$B$31:$B$54,0),MATCH(Schedules_8760!$F6294,Clg_StPt_Sch_EZ!$C$30:$I$30,0)),"F","C")</f>
        <v>28.333333333333332</v>
      </c>
      <c r="L6294" s="34">
        <f>CONVERT(INDEX(DHW_StPt_Sch_EZ!$C$4:$I$27,MATCH(Schedules_8760!$C6294,DHW_StPt_Sch_EZ!$B$4:$B$27,0),MATCH(Schedules_8760!$F6294,DHW_StPt_Sch_EZ!$C$3:$I$3,0)),"F","C")</f>
        <v>53.333333333333329</v>
      </c>
      <c r="M6294" s="34">
        <f>CONVERT(INDEX(DHW_StPt_Sch_EZ!$C$31:$I$54,MATCH(Schedules_8760!$C6294,DHW_StPt_Sch_EZ!$B$31:$B$54,0),MATCH(Schedules_8760!$F6294,DHW_StPt_Sch_EZ!$C$30:$I$30,0)),"F","C")</f>
        <v>53.333333333333329</v>
      </c>
      <c r="N6294" s="12"/>
      <c r="O6294" s="12"/>
      <c r="P6294" s="12"/>
    </row>
    <row r="6295" spans="1:16" x14ac:dyDescent="0.25">
      <c r="A6295" s="35">
        <v>6294</v>
      </c>
      <c r="B6295" s="89">
        <v>263.20833333333331</v>
      </c>
      <c r="C6295" s="35">
        <f t="shared" si="490"/>
        <v>6</v>
      </c>
      <c r="D6295" s="35">
        <f t="shared" si="493"/>
        <v>263</v>
      </c>
      <c r="E6295" s="35">
        <f t="shared" si="494"/>
        <v>4</v>
      </c>
      <c r="F6295" s="35" t="str">
        <f t="shared" si="491"/>
        <v>Wednesday</v>
      </c>
      <c r="G6295" s="35">
        <f t="shared" si="492"/>
        <v>9</v>
      </c>
      <c r="H6295" s="34">
        <f>CONVERT(INDEX(Htg_StPt_Sch_EZ!$C$4:$I$27,MATCH(Schedules_8760!$C6295,Htg_StPt_Sch_EZ!$B$4:$B$27,0),MATCH(Schedules_8760!$F6295,Htg_StPt_Sch_EZ!$C$3:$I$3,0)),"F","C")</f>
        <v>20.555555555555554</v>
      </c>
      <c r="I6295" s="34">
        <f>CONVERT(INDEX(Htg_StPt_Sch_EZ!$C$31:$I$54,MATCH(Schedules_8760!$C6295,Htg_StPt_Sch_EZ!$B$31:$B$54,0),MATCH(Schedules_8760!$F6295,Htg_StPt_Sch_EZ!$C$30:$I$30,0)),"F","C")</f>
        <v>19.444444444444443</v>
      </c>
      <c r="J6295" s="34">
        <f>CONVERT(INDEX(Clg_StPt_Sch_EZ!$C$4:$I$27,MATCH(Schedules_8760!$C6295,Clg_StPt_Sch_EZ!$B$4:$B$27,0),MATCH(Schedules_8760!$F6295,Clg_StPt_Sch_EZ!$C$3:$I$3,0)),"F","C")</f>
        <v>25.555555555555554</v>
      </c>
      <c r="K6295" s="34">
        <f>CONVERT(INDEX(Clg_StPt_Sch_EZ!$C$31:$I$54,MATCH(Schedules_8760!$C6295,Clg_StPt_Sch_EZ!$B$31:$B$54,0),MATCH(Schedules_8760!$F6295,Clg_StPt_Sch_EZ!$C$30:$I$30,0)),"F","C")</f>
        <v>28.333333333333332</v>
      </c>
      <c r="L6295" s="34">
        <f>CONVERT(INDEX(DHW_StPt_Sch_EZ!$C$4:$I$27,MATCH(Schedules_8760!$C6295,DHW_StPt_Sch_EZ!$B$4:$B$27,0),MATCH(Schedules_8760!$F6295,DHW_StPt_Sch_EZ!$C$3:$I$3,0)),"F","C")</f>
        <v>53.333333333333329</v>
      </c>
      <c r="M6295" s="34">
        <f>CONVERT(INDEX(DHW_StPt_Sch_EZ!$C$31:$I$54,MATCH(Schedules_8760!$C6295,DHW_StPt_Sch_EZ!$B$31:$B$54,0),MATCH(Schedules_8760!$F6295,DHW_StPt_Sch_EZ!$C$30:$I$30,0)),"F","C")</f>
        <v>53.333333333333329</v>
      </c>
      <c r="N6295" s="12"/>
      <c r="O6295" s="12"/>
      <c r="P6295" s="12"/>
    </row>
    <row r="6296" spans="1:16" x14ac:dyDescent="0.25">
      <c r="A6296" s="35">
        <v>6295</v>
      </c>
      <c r="B6296" s="89">
        <v>263.25</v>
      </c>
      <c r="C6296" s="35">
        <f t="shared" si="490"/>
        <v>7</v>
      </c>
      <c r="D6296" s="35">
        <f t="shared" si="493"/>
        <v>263</v>
      </c>
      <c r="E6296" s="35">
        <f t="shared" si="494"/>
        <v>4</v>
      </c>
      <c r="F6296" s="35" t="str">
        <f t="shared" si="491"/>
        <v>Wednesday</v>
      </c>
      <c r="G6296" s="35">
        <f t="shared" si="492"/>
        <v>9</v>
      </c>
      <c r="H6296" s="34">
        <f>CONVERT(INDEX(Htg_StPt_Sch_EZ!$C$4:$I$27,MATCH(Schedules_8760!$C6296,Htg_StPt_Sch_EZ!$B$4:$B$27,0),MATCH(Schedules_8760!$F6296,Htg_StPt_Sch_EZ!$C$3:$I$3,0)),"F","C")</f>
        <v>20.555555555555554</v>
      </c>
      <c r="I6296" s="34">
        <f>CONVERT(INDEX(Htg_StPt_Sch_EZ!$C$31:$I$54,MATCH(Schedules_8760!$C6296,Htg_StPt_Sch_EZ!$B$31:$B$54,0),MATCH(Schedules_8760!$F6296,Htg_StPt_Sch_EZ!$C$30:$I$30,0)),"F","C")</f>
        <v>19.444444444444443</v>
      </c>
      <c r="J6296" s="34">
        <f>CONVERT(INDEX(Clg_StPt_Sch_EZ!$C$4:$I$27,MATCH(Schedules_8760!$C6296,Clg_StPt_Sch_EZ!$B$4:$B$27,0),MATCH(Schedules_8760!$F6296,Clg_StPt_Sch_EZ!$C$3:$I$3,0)),"F","C")</f>
        <v>25.555555555555554</v>
      </c>
      <c r="K6296" s="34">
        <f>CONVERT(INDEX(Clg_StPt_Sch_EZ!$C$31:$I$54,MATCH(Schedules_8760!$C6296,Clg_StPt_Sch_EZ!$B$31:$B$54,0),MATCH(Schedules_8760!$F6296,Clg_StPt_Sch_EZ!$C$30:$I$30,0)),"F","C")</f>
        <v>28.333333333333332</v>
      </c>
      <c r="L6296" s="34">
        <f>CONVERT(INDEX(DHW_StPt_Sch_EZ!$C$4:$I$27,MATCH(Schedules_8760!$C6296,DHW_StPt_Sch_EZ!$B$4:$B$27,0),MATCH(Schedules_8760!$F6296,DHW_StPt_Sch_EZ!$C$3:$I$3,0)),"F","C")</f>
        <v>53.333333333333329</v>
      </c>
      <c r="M6296" s="34">
        <f>CONVERT(INDEX(DHW_StPt_Sch_EZ!$C$31:$I$54,MATCH(Schedules_8760!$C6296,DHW_StPt_Sch_EZ!$B$31:$B$54,0),MATCH(Schedules_8760!$F6296,DHW_StPt_Sch_EZ!$C$30:$I$30,0)),"F","C")</f>
        <v>53.333333333333329</v>
      </c>
      <c r="N6296" s="12"/>
      <c r="O6296" s="12"/>
      <c r="P6296" s="12"/>
    </row>
    <row r="6297" spans="1:16" x14ac:dyDescent="0.25">
      <c r="A6297" s="35">
        <v>6296</v>
      </c>
      <c r="B6297" s="89">
        <v>263.29166666666669</v>
      </c>
      <c r="C6297" s="35">
        <f t="shared" si="490"/>
        <v>8</v>
      </c>
      <c r="D6297" s="35">
        <f t="shared" si="493"/>
        <v>263</v>
      </c>
      <c r="E6297" s="35">
        <f t="shared" si="494"/>
        <v>4</v>
      </c>
      <c r="F6297" s="35" t="str">
        <f t="shared" si="491"/>
        <v>Wednesday</v>
      </c>
      <c r="G6297" s="35">
        <f t="shared" si="492"/>
        <v>9</v>
      </c>
      <c r="H6297" s="34">
        <f>CONVERT(INDEX(Htg_StPt_Sch_EZ!$C$4:$I$27,MATCH(Schedules_8760!$C6297,Htg_StPt_Sch_EZ!$B$4:$B$27,0),MATCH(Schedules_8760!$F6297,Htg_StPt_Sch_EZ!$C$3:$I$3,0)),"F","C")</f>
        <v>20.555555555555554</v>
      </c>
      <c r="I6297" s="34">
        <f>CONVERT(INDEX(Htg_StPt_Sch_EZ!$C$31:$I$54,MATCH(Schedules_8760!$C6297,Htg_StPt_Sch_EZ!$B$31:$B$54,0),MATCH(Schedules_8760!$F6297,Htg_StPt_Sch_EZ!$C$30:$I$30,0)),"F","C")</f>
        <v>19.444444444444443</v>
      </c>
      <c r="J6297" s="34">
        <f>CONVERT(INDEX(Clg_StPt_Sch_EZ!$C$4:$I$27,MATCH(Schedules_8760!$C6297,Clg_StPt_Sch_EZ!$B$4:$B$27,0),MATCH(Schedules_8760!$F6297,Clg_StPt_Sch_EZ!$C$3:$I$3,0)),"F","C")</f>
        <v>25.555555555555554</v>
      </c>
      <c r="K6297" s="34">
        <f>CONVERT(INDEX(Clg_StPt_Sch_EZ!$C$31:$I$54,MATCH(Schedules_8760!$C6297,Clg_StPt_Sch_EZ!$B$31:$B$54,0),MATCH(Schedules_8760!$F6297,Clg_StPt_Sch_EZ!$C$30:$I$30,0)),"F","C")</f>
        <v>25</v>
      </c>
      <c r="L6297" s="34">
        <f>CONVERT(INDEX(DHW_StPt_Sch_EZ!$C$4:$I$27,MATCH(Schedules_8760!$C6297,DHW_StPt_Sch_EZ!$B$4:$B$27,0),MATCH(Schedules_8760!$F6297,DHW_StPt_Sch_EZ!$C$3:$I$3,0)),"F","C")</f>
        <v>53.333333333333329</v>
      </c>
      <c r="M6297" s="34">
        <f>CONVERT(INDEX(DHW_StPt_Sch_EZ!$C$31:$I$54,MATCH(Schedules_8760!$C6297,DHW_StPt_Sch_EZ!$B$31:$B$54,0),MATCH(Schedules_8760!$F6297,DHW_StPt_Sch_EZ!$C$30:$I$30,0)),"F","C")</f>
        <v>53.333333333333329</v>
      </c>
      <c r="N6297" s="12"/>
      <c r="O6297" s="12"/>
      <c r="P6297" s="12"/>
    </row>
    <row r="6298" spans="1:16" x14ac:dyDescent="0.25">
      <c r="A6298" s="35">
        <v>6297</v>
      </c>
      <c r="B6298" s="89">
        <v>263.33333333333331</v>
      </c>
      <c r="C6298" s="35">
        <f t="shared" si="490"/>
        <v>9</v>
      </c>
      <c r="D6298" s="35">
        <f t="shared" si="493"/>
        <v>263</v>
      </c>
      <c r="E6298" s="35">
        <f t="shared" si="494"/>
        <v>4</v>
      </c>
      <c r="F6298" s="35" t="str">
        <f t="shared" si="491"/>
        <v>Wednesday</v>
      </c>
      <c r="G6298" s="35">
        <f t="shared" si="492"/>
        <v>9</v>
      </c>
      <c r="H6298" s="34">
        <f>CONVERT(INDEX(Htg_StPt_Sch_EZ!$C$4:$I$27,MATCH(Schedules_8760!$C6298,Htg_StPt_Sch_EZ!$B$4:$B$27,0),MATCH(Schedules_8760!$F6298,Htg_StPt_Sch_EZ!$C$3:$I$3,0)),"F","C")</f>
        <v>20.555555555555554</v>
      </c>
      <c r="I6298" s="34">
        <f>CONVERT(INDEX(Htg_StPt_Sch_EZ!$C$31:$I$54,MATCH(Schedules_8760!$C6298,Htg_StPt_Sch_EZ!$B$31:$B$54,0),MATCH(Schedules_8760!$F6298,Htg_StPt_Sch_EZ!$C$30:$I$30,0)),"F","C")</f>
        <v>19.444444444444443</v>
      </c>
      <c r="J6298" s="34">
        <f>CONVERT(INDEX(Clg_StPt_Sch_EZ!$C$4:$I$27,MATCH(Schedules_8760!$C6298,Clg_StPt_Sch_EZ!$B$4:$B$27,0),MATCH(Schedules_8760!$F6298,Clg_StPt_Sch_EZ!$C$3:$I$3,0)),"F","C")</f>
        <v>25.555555555555554</v>
      </c>
      <c r="K6298" s="34">
        <f>CONVERT(INDEX(Clg_StPt_Sch_EZ!$C$31:$I$54,MATCH(Schedules_8760!$C6298,Clg_StPt_Sch_EZ!$B$31:$B$54,0),MATCH(Schedules_8760!$F6298,Clg_StPt_Sch_EZ!$C$30:$I$30,0)),"F","C")</f>
        <v>25</v>
      </c>
      <c r="L6298" s="34">
        <f>CONVERT(INDEX(DHW_StPt_Sch_EZ!$C$4:$I$27,MATCH(Schedules_8760!$C6298,DHW_StPt_Sch_EZ!$B$4:$B$27,0),MATCH(Schedules_8760!$F6298,DHW_StPt_Sch_EZ!$C$3:$I$3,0)),"F","C")</f>
        <v>53.333333333333329</v>
      </c>
      <c r="M6298" s="34">
        <f>CONVERT(INDEX(DHW_StPt_Sch_EZ!$C$31:$I$54,MATCH(Schedules_8760!$C6298,DHW_StPt_Sch_EZ!$B$31:$B$54,0),MATCH(Schedules_8760!$F6298,DHW_StPt_Sch_EZ!$C$30:$I$30,0)),"F","C")</f>
        <v>53.333333333333329</v>
      </c>
      <c r="N6298" s="12"/>
      <c r="O6298" s="12"/>
      <c r="P6298" s="12"/>
    </row>
    <row r="6299" spans="1:16" x14ac:dyDescent="0.25">
      <c r="A6299" s="35">
        <v>6298</v>
      </c>
      <c r="B6299" s="89">
        <v>263.375</v>
      </c>
      <c r="C6299" s="35">
        <f t="shared" si="490"/>
        <v>10</v>
      </c>
      <c r="D6299" s="35">
        <f t="shared" si="493"/>
        <v>263</v>
      </c>
      <c r="E6299" s="35">
        <f t="shared" si="494"/>
        <v>4</v>
      </c>
      <c r="F6299" s="35" t="str">
        <f t="shared" si="491"/>
        <v>Wednesday</v>
      </c>
      <c r="G6299" s="35">
        <f t="shared" si="492"/>
        <v>9</v>
      </c>
      <c r="H6299" s="34">
        <f>CONVERT(INDEX(Htg_StPt_Sch_EZ!$C$4:$I$27,MATCH(Schedules_8760!$C6299,Htg_StPt_Sch_EZ!$B$4:$B$27,0),MATCH(Schedules_8760!$F6299,Htg_StPt_Sch_EZ!$C$3:$I$3,0)),"F","C")</f>
        <v>20.555555555555554</v>
      </c>
      <c r="I6299" s="34">
        <f>CONVERT(INDEX(Htg_StPt_Sch_EZ!$C$31:$I$54,MATCH(Schedules_8760!$C6299,Htg_StPt_Sch_EZ!$B$31:$B$54,0),MATCH(Schedules_8760!$F6299,Htg_StPt_Sch_EZ!$C$30:$I$30,0)),"F","C")</f>
        <v>19.444444444444443</v>
      </c>
      <c r="J6299" s="34">
        <f>CONVERT(INDEX(Clg_StPt_Sch_EZ!$C$4:$I$27,MATCH(Schedules_8760!$C6299,Clg_StPt_Sch_EZ!$B$4:$B$27,0),MATCH(Schedules_8760!$F6299,Clg_StPt_Sch_EZ!$C$3:$I$3,0)),"F","C")</f>
        <v>25.555555555555554</v>
      </c>
      <c r="K6299" s="34">
        <f>CONVERT(INDEX(Clg_StPt_Sch_EZ!$C$31:$I$54,MATCH(Schedules_8760!$C6299,Clg_StPt_Sch_EZ!$B$31:$B$54,0),MATCH(Schedules_8760!$F6299,Clg_StPt_Sch_EZ!$C$30:$I$30,0)),"F","C")</f>
        <v>25</v>
      </c>
      <c r="L6299" s="34">
        <f>CONVERT(INDEX(DHW_StPt_Sch_EZ!$C$4:$I$27,MATCH(Schedules_8760!$C6299,DHW_StPt_Sch_EZ!$B$4:$B$27,0),MATCH(Schedules_8760!$F6299,DHW_StPt_Sch_EZ!$C$3:$I$3,0)),"F","C")</f>
        <v>53.333333333333329</v>
      </c>
      <c r="M6299" s="34">
        <f>CONVERT(INDEX(DHW_StPt_Sch_EZ!$C$31:$I$54,MATCH(Schedules_8760!$C6299,DHW_StPt_Sch_EZ!$B$31:$B$54,0),MATCH(Schedules_8760!$F6299,DHW_StPt_Sch_EZ!$C$30:$I$30,0)),"F","C")</f>
        <v>53.333333333333329</v>
      </c>
      <c r="N6299" s="12"/>
      <c r="O6299" s="12"/>
      <c r="P6299" s="12"/>
    </row>
    <row r="6300" spans="1:16" x14ac:dyDescent="0.25">
      <c r="A6300" s="35">
        <v>6299</v>
      </c>
      <c r="B6300" s="89">
        <v>263.41666666666669</v>
      </c>
      <c r="C6300" s="35">
        <f t="shared" si="490"/>
        <v>11</v>
      </c>
      <c r="D6300" s="35">
        <f t="shared" si="493"/>
        <v>263</v>
      </c>
      <c r="E6300" s="35">
        <f t="shared" si="494"/>
        <v>4</v>
      </c>
      <c r="F6300" s="35" t="str">
        <f t="shared" si="491"/>
        <v>Wednesday</v>
      </c>
      <c r="G6300" s="35">
        <f t="shared" si="492"/>
        <v>9</v>
      </c>
      <c r="H6300" s="34">
        <f>CONVERT(INDEX(Htg_StPt_Sch_EZ!$C$4:$I$27,MATCH(Schedules_8760!$C6300,Htg_StPt_Sch_EZ!$B$4:$B$27,0),MATCH(Schedules_8760!$F6300,Htg_StPt_Sch_EZ!$C$3:$I$3,0)),"F","C")</f>
        <v>20.555555555555554</v>
      </c>
      <c r="I6300" s="34">
        <f>CONVERT(INDEX(Htg_StPt_Sch_EZ!$C$31:$I$54,MATCH(Schedules_8760!$C6300,Htg_StPt_Sch_EZ!$B$31:$B$54,0),MATCH(Schedules_8760!$F6300,Htg_StPt_Sch_EZ!$C$30:$I$30,0)),"F","C")</f>
        <v>19.444444444444443</v>
      </c>
      <c r="J6300" s="34">
        <f>CONVERT(INDEX(Clg_StPt_Sch_EZ!$C$4:$I$27,MATCH(Schedules_8760!$C6300,Clg_StPt_Sch_EZ!$B$4:$B$27,0),MATCH(Schedules_8760!$F6300,Clg_StPt_Sch_EZ!$C$3:$I$3,0)),"F","C")</f>
        <v>25.555555555555554</v>
      </c>
      <c r="K6300" s="34">
        <f>CONVERT(INDEX(Clg_StPt_Sch_EZ!$C$31:$I$54,MATCH(Schedules_8760!$C6300,Clg_StPt_Sch_EZ!$B$31:$B$54,0),MATCH(Schedules_8760!$F6300,Clg_StPt_Sch_EZ!$C$30:$I$30,0)),"F","C")</f>
        <v>25</v>
      </c>
      <c r="L6300" s="34">
        <f>CONVERT(INDEX(DHW_StPt_Sch_EZ!$C$4:$I$27,MATCH(Schedules_8760!$C6300,DHW_StPt_Sch_EZ!$B$4:$B$27,0),MATCH(Schedules_8760!$F6300,DHW_StPt_Sch_EZ!$C$3:$I$3,0)),"F","C")</f>
        <v>53.333333333333329</v>
      </c>
      <c r="M6300" s="34">
        <f>CONVERT(INDEX(DHW_StPt_Sch_EZ!$C$31:$I$54,MATCH(Schedules_8760!$C6300,DHW_StPt_Sch_EZ!$B$31:$B$54,0),MATCH(Schedules_8760!$F6300,DHW_StPt_Sch_EZ!$C$30:$I$30,0)),"F","C")</f>
        <v>53.333333333333329</v>
      </c>
      <c r="N6300" s="12"/>
      <c r="O6300" s="12"/>
      <c r="P6300" s="12"/>
    </row>
    <row r="6301" spans="1:16" x14ac:dyDescent="0.25">
      <c r="A6301" s="35">
        <v>6300</v>
      </c>
      <c r="B6301" s="89">
        <v>263.45833333333331</v>
      </c>
      <c r="C6301" s="35">
        <f t="shared" si="490"/>
        <v>12</v>
      </c>
      <c r="D6301" s="35">
        <f t="shared" si="493"/>
        <v>263</v>
      </c>
      <c r="E6301" s="35">
        <f t="shared" si="494"/>
        <v>4</v>
      </c>
      <c r="F6301" s="35" t="str">
        <f t="shared" si="491"/>
        <v>Wednesday</v>
      </c>
      <c r="G6301" s="35">
        <f t="shared" si="492"/>
        <v>9</v>
      </c>
      <c r="H6301" s="34">
        <f>CONVERT(INDEX(Htg_StPt_Sch_EZ!$C$4:$I$27,MATCH(Schedules_8760!$C6301,Htg_StPt_Sch_EZ!$B$4:$B$27,0),MATCH(Schedules_8760!$F6301,Htg_StPt_Sch_EZ!$C$3:$I$3,0)),"F","C")</f>
        <v>20.555555555555554</v>
      </c>
      <c r="I6301" s="34">
        <f>CONVERT(INDEX(Htg_StPt_Sch_EZ!$C$31:$I$54,MATCH(Schedules_8760!$C6301,Htg_StPt_Sch_EZ!$B$31:$B$54,0),MATCH(Schedules_8760!$F6301,Htg_StPt_Sch_EZ!$C$30:$I$30,0)),"F","C")</f>
        <v>19.444444444444443</v>
      </c>
      <c r="J6301" s="34">
        <f>CONVERT(INDEX(Clg_StPt_Sch_EZ!$C$4:$I$27,MATCH(Schedules_8760!$C6301,Clg_StPt_Sch_EZ!$B$4:$B$27,0),MATCH(Schedules_8760!$F6301,Clg_StPt_Sch_EZ!$C$3:$I$3,0)),"F","C")</f>
        <v>25.555555555555554</v>
      </c>
      <c r="K6301" s="34">
        <f>CONVERT(INDEX(Clg_StPt_Sch_EZ!$C$31:$I$54,MATCH(Schedules_8760!$C6301,Clg_StPt_Sch_EZ!$B$31:$B$54,0),MATCH(Schedules_8760!$F6301,Clg_StPt_Sch_EZ!$C$30:$I$30,0)),"F","C")</f>
        <v>25</v>
      </c>
      <c r="L6301" s="34">
        <f>CONVERT(INDEX(DHW_StPt_Sch_EZ!$C$4:$I$27,MATCH(Schedules_8760!$C6301,DHW_StPt_Sch_EZ!$B$4:$B$27,0),MATCH(Schedules_8760!$F6301,DHW_StPt_Sch_EZ!$C$3:$I$3,0)),"F","C")</f>
        <v>53.333333333333329</v>
      </c>
      <c r="M6301" s="34">
        <f>CONVERT(INDEX(DHW_StPt_Sch_EZ!$C$31:$I$54,MATCH(Schedules_8760!$C6301,DHW_StPt_Sch_EZ!$B$31:$B$54,0),MATCH(Schedules_8760!$F6301,DHW_StPt_Sch_EZ!$C$30:$I$30,0)),"F","C")</f>
        <v>53.333333333333329</v>
      </c>
      <c r="N6301" s="12"/>
      <c r="O6301" s="12"/>
      <c r="P6301" s="12"/>
    </row>
    <row r="6302" spans="1:16" x14ac:dyDescent="0.25">
      <c r="A6302" s="35">
        <v>6301</v>
      </c>
      <c r="B6302" s="89">
        <v>263.5</v>
      </c>
      <c r="C6302" s="35">
        <f t="shared" si="490"/>
        <v>13</v>
      </c>
      <c r="D6302" s="35">
        <f t="shared" si="493"/>
        <v>263</v>
      </c>
      <c r="E6302" s="35">
        <f t="shared" si="494"/>
        <v>4</v>
      </c>
      <c r="F6302" s="35" t="str">
        <f t="shared" si="491"/>
        <v>Wednesday</v>
      </c>
      <c r="G6302" s="35">
        <f t="shared" si="492"/>
        <v>9</v>
      </c>
      <c r="H6302" s="34">
        <f>CONVERT(INDEX(Htg_StPt_Sch_EZ!$C$4:$I$27,MATCH(Schedules_8760!$C6302,Htg_StPt_Sch_EZ!$B$4:$B$27,0),MATCH(Schedules_8760!$F6302,Htg_StPt_Sch_EZ!$C$3:$I$3,0)),"F","C")</f>
        <v>20.555555555555554</v>
      </c>
      <c r="I6302" s="34">
        <f>CONVERT(INDEX(Htg_StPt_Sch_EZ!$C$31:$I$54,MATCH(Schedules_8760!$C6302,Htg_StPt_Sch_EZ!$B$31:$B$54,0),MATCH(Schedules_8760!$F6302,Htg_StPt_Sch_EZ!$C$30:$I$30,0)),"F","C")</f>
        <v>19.444444444444443</v>
      </c>
      <c r="J6302" s="34">
        <f>CONVERT(INDEX(Clg_StPt_Sch_EZ!$C$4:$I$27,MATCH(Schedules_8760!$C6302,Clg_StPt_Sch_EZ!$B$4:$B$27,0),MATCH(Schedules_8760!$F6302,Clg_StPt_Sch_EZ!$C$3:$I$3,0)),"F","C")</f>
        <v>25.555555555555554</v>
      </c>
      <c r="K6302" s="34">
        <f>CONVERT(INDEX(Clg_StPt_Sch_EZ!$C$31:$I$54,MATCH(Schedules_8760!$C6302,Clg_StPt_Sch_EZ!$B$31:$B$54,0),MATCH(Schedules_8760!$F6302,Clg_StPt_Sch_EZ!$C$30:$I$30,0)),"F","C")</f>
        <v>25</v>
      </c>
      <c r="L6302" s="34">
        <f>CONVERT(INDEX(DHW_StPt_Sch_EZ!$C$4:$I$27,MATCH(Schedules_8760!$C6302,DHW_StPt_Sch_EZ!$B$4:$B$27,0),MATCH(Schedules_8760!$F6302,DHW_StPt_Sch_EZ!$C$3:$I$3,0)),"F","C")</f>
        <v>53.333333333333329</v>
      </c>
      <c r="M6302" s="34">
        <f>CONVERT(INDEX(DHW_StPt_Sch_EZ!$C$31:$I$54,MATCH(Schedules_8760!$C6302,DHW_StPt_Sch_EZ!$B$31:$B$54,0),MATCH(Schedules_8760!$F6302,DHW_StPt_Sch_EZ!$C$30:$I$30,0)),"F","C")</f>
        <v>53.333333333333329</v>
      </c>
      <c r="N6302" s="12"/>
      <c r="O6302" s="12"/>
      <c r="P6302" s="12"/>
    </row>
    <row r="6303" spans="1:16" x14ac:dyDescent="0.25">
      <c r="A6303" s="35">
        <v>6302</v>
      </c>
      <c r="B6303" s="89">
        <v>263.54166666666669</v>
      </c>
      <c r="C6303" s="35">
        <f t="shared" si="490"/>
        <v>14</v>
      </c>
      <c r="D6303" s="35">
        <f t="shared" si="493"/>
        <v>263</v>
      </c>
      <c r="E6303" s="35">
        <f t="shared" si="494"/>
        <v>4</v>
      </c>
      <c r="F6303" s="35" t="str">
        <f t="shared" si="491"/>
        <v>Wednesday</v>
      </c>
      <c r="G6303" s="35">
        <f t="shared" si="492"/>
        <v>9</v>
      </c>
      <c r="H6303" s="34">
        <f>CONVERT(INDEX(Htg_StPt_Sch_EZ!$C$4:$I$27,MATCH(Schedules_8760!$C6303,Htg_StPt_Sch_EZ!$B$4:$B$27,0),MATCH(Schedules_8760!$F6303,Htg_StPt_Sch_EZ!$C$3:$I$3,0)),"F","C")</f>
        <v>20.555555555555554</v>
      </c>
      <c r="I6303" s="34">
        <f>CONVERT(INDEX(Htg_StPt_Sch_EZ!$C$31:$I$54,MATCH(Schedules_8760!$C6303,Htg_StPt_Sch_EZ!$B$31:$B$54,0),MATCH(Schedules_8760!$F6303,Htg_StPt_Sch_EZ!$C$30:$I$30,0)),"F","C")</f>
        <v>19.444444444444443</v>
      </c>
      <c r="J6303" s="34">
        <f>CONVERT(INDEX(Clg_StPt_Sch_EZ!$C$4:$I$27,MATCH(Schedules_8760!$C6303,Clg_StPt_Sch_EZ!$B$4:$B$27,0),MATCH(Schedules_8760!$F6303,Clg_StPt_Sch_EZ!$C$3:$I$3,0)),"F","C")</f>
        <v>25.555555555555554</v>
      </c>
      <c r="K6303" s="34">
        <f>CONVERT(INDEX(Clg_StPt_Sch_EZ!$C$31:$I$54,MATCH(Schedules_8760!$C6303,Clg_StPt_Sch_EZ!$B$31:$B$54,0),MATCH(Schedules_8760!$F6303,Clg_StPt_Sch_EZ!$C$30:$I$30,0)),"F","C")</f>
        <v>25</v>
      </c>
      <c r="L6303" s="34">
        <f>CONVERT(INDEX(DHW_StPt_Sch_EZ!$C$4:$I$27,MATCH(Schedules_8760!$C6303,DHW_StPt_Sch_EZ!$B$4:$B$27,0),MATCH(Schedules_8760!$F6303,DHW_StPt_Sch_EZ!$C$3:$I$3,0)),"F","C")</f>
        <v>53.333333333333329</v>
      </c>
      <c r="M6303" s="34">
        <f>CONVERT(INDEX(DHW_StPt_Sch_EZ!$C$31:$I$54,MATCH(Schedules_8760!$C6303,DHW_StPt_Sch_EZ!$B$31:$B$54,0),MATCH(Schedules_8760!$F6303,DHW_StPt_Sch_EZ!$C$30:$I$30,0)),"F","C")</f>
        <v>53.333333333333329</v>
      </c>
      <c r="N6303" s="12"/>
      <c r="O6303" s="12"/>
      <c r="P6303" s="12"/>
    </row>
    <row r="6304" spans="1:16" x14ac:dyDescent="0.25">
      <c r="A6304" s="35">
        <v>6303</v>
      </c>
      <c r="B6304" s="89">
        <v>263.58333333333331</v>
      </c>
      <c r="C6304" s="35">
        <f t="shared" si="490"/>
        <v>15</v>
      </c>
      <c r="D6304" s="35">
        <f t="shared" si="493"/>
        <v>263</v>
      </c>
      <c r="E6304" s="35">
        <f t="shared" si="494"/>
        <v>4</v>
      </c>
      <c r="F6304" s="35" t="str">
        <f t="shared" si="491"/>
        <v>Wednesday</v>
      </c>
      <c r="G6304" s="35">
        <f t="shared" si="492"/>
        <v>9</v>
      </c>
      <c r="H6304" s="34">
        <f>CONVERT(INDEX(Htg_StPt_Sch_EZ!$C$4:$I$27,MATCH(Schedules_8760!$C6304,Htg_StPt_Sch_EZ!$B$4:$B$27,0),MATCH(Schedules_8760!$F6304,Htg_StPt_Sch_EZ!$C$3:$I$3,0)),"F","C")</f>
        <v>20.555555555555554</v>
      </c>
      <c r="I6304" s="34">
        <f>CONVERT(INDEX(Htg_StPt_Sch_EZ!$C$31:$I$54,MATCH(Schedules_8760!$C6304,Htg_StPt_Sch_EZ!$B$31:$B$54,0),MATCH(Schedules_8760!$F6304,Htg_StPt_Sch_EZ!$C$30:$I$30,0)),"F","C")</f>
        <v>21.111111111111111</v>
      </c>
      <c r="J6304" s="34">
        <f>CONVERT(INDEX(Clg_StPt_Sch_EZ!$C$4:$I$27,MATCH(Schedules_8760!$C6304,Clg_StPt_Sch_EZ!$B$4:$B$27,0),MATCH(Schedules_8760!$F6304,Clg_StPt_Sch_EZ!$C$3:$I$3,0)),"F","C")</f>
        <v>25.555555555555554</v>
      </c>
      <c r="K6304" s="34">
        <f>CONVERT(INDEX(Clg_StPt_Sch_EZ!$C$31:$I$54,MATCH(Schedules_8760!$C6304,Clg_StPt_Sch_EZ!$B$31:$B$54,0),MATCH(Schedules_8760!$F6304,Clg_StPt_Sch_EZ!$C$30:$I$30,0)),"F","C")</f>
        <v>25</v>
      </c>
      <c r="L6304" s="34">
        <f>CONVERT(INDEX(DHW_StPt_Sch_EZ!$C$4:$I$27,MATCH(Schedules_8760!$C6304,DHW_StPt_Sch_EZ!$B$4:$B$27,0),MATCH(Schedules_8760!$F6304,DHW_StPt_Sch_EZ!$C$3:$I$3,0)),"F","C")</f>
        <v>53.333333333333329</v>
      </c>
      <c r="M6304" s="34">
        <f>CONVERT(INDEX(DHW_StPt_Sch_EZ!$C$31:$I$54,MATCH(Schedules_8760!$C6304,DHW_StPt_Sch_EZ!$B$31:$B$54,0),MATCH(Schedules_8760!$F6304,DHW_StPt_Sch_EZ!$C$30:$I$30,0)),"F","C")</f>
        <v>53.333333333333329</v>
      </c>
      <c r="N6304" s="12"/>
      <c r="O6304" s="12"/>
      <c r="P6304" s="12"/>
    </row>
    <row r="6305" spans="1:16" x14ac:dyDescent="0.25">
      <c r="A6305" s="35">
        <v>6304</v>
      </c>
      <c r="B6305" s="89">
        <v>263.625</v>
      </c>
      <c r="C6305" s="35">
        <f t="shared" si="490"/>
        <v>16</v>
      </c>
      <c r="D6305" s="35">
        <f t="shared" si="493"/>
        <v>263</v>
      </c>
      <c r="E6305" s="35">
        <f t="shared" si="494"/>
        <v>4</v>
      </c>
      <c r="F6305" s="35" t="str">
        <f t="shared" si="491"/>
        <v>Wednesday</v>
      </c>
      <c r="G6305" s="35">
        <f t="shared" si="492"/>
        <v>9</v>
      </c>
      <c r="H6305" s="34">
        <f>CONVERT(INDEX(Htg_StPt_Sch_EZ!$C$4:$I$27,MATCH(Schedules_8760!$C6305,Htg_StPt_Sch_EZ!$B$4:$B$27,0),MATCH(Schedules_8760!$F6305,Htg_StPt_Sch_EZ!$C$3:$I$3,0)),"F","C")</f>
        <v>20.555555555555554</v>
      </c>
      <c r="I6305" s="34">
        <f>CONVERT(INDEX(Htg_StPt_Sch_EZ!$C$31:$I$54,MATCH(Schedules_8760!$C6305,Htg_StPt_Sch_EZ!$B$31:$B$54,0),MATCH(Schedules_8760!$F6305,Htg_StPt_Sch_EZ!$C$30:$I$30,0)),"F","C")</f>
        <v>21.111111111111111</v>
      </c>
      <c r="J6305" s="34">
        <f>CONVERT(INDEX(Clg_StPt_Sch_EZ!$C$4:$I$27,MATCH(Schedules_8760!$C6305,Clg_StPt_Sch_EZ!$B$4:$B$27,0),MATCH(Schedules_8760!$F6305,Clg_StPt_Sch_EZ!$C$3:$I$3,0)),"F","C")</f>
        <v>25.555555555555554</v>
      </c>
      <c r="K6305" s="34">
        <f>CONVERT(INDEX(Clg_StPt_Sch_EZ!$C$31:$I$54,MATCH(Schedules_8760!$C6305,Clg_StPt_Sch_EZ!$B$31:$B$54,0),MATCH(Schedules_8760!$F6305,Clg_StPt_Sch_EZ!$C$30:$I$30,0)),"F","C")</f>
        <v>25</v>
      </c>
      <c r="L6305" s="34">
        <f>CONVERT(INDEX(DHW_StPt_Sch_EZ!$C$4:$I$27,MATCH(Schedules_8760!$C6305,DHW_StPt_Sch_EZ!$B$4:$B$27,0),MATCH(Schedules_8760!$F6305,DHW_StPt_Sch_EZ!$C$3:$I$3,0)),"F","C")</f>
        <v>53.333333333333329</v>
      </c>
      <c r="M6305" s="34">
        <f>CONVERT(INDEX(DHW_StPt_Sch_EZ!$C$31:$I$54,MATCH(Schedules_8760!$C6305,DHW_StPt_Sch_EZ!$B$31:$B$54,0),MATCH(Schedules_8760!$F6305,DHW_StPt_Sch_EZ!$C$30:$I$30,0)),"F","C")</f>
        <v>53.333333333333329</v>
      </c>
      <c r="N6305" s="12"/>
      <c r="O6305" s="12"/>
      <c r="P6305" s="12"/>
    </row>
    <row r="6306" spans="1:16" x14ac:dyDescent="0.25">
      <c r="A6306" s="35">
        <v>6305</v>
      </c>
      <c r="B6306" s="89">
        <v>263.66666666666669</v>
      </c>
      <c r="C6306" s="35">
        <f t="shared" si="490"/>
        <v>17</v>
      </c>
      <c r="D6306" s="35">
        <f t="shared" si="493"/>
        <v>263</v>
      </c>
      <c r="E6306" s="35">
        <f t="shared" si="494"/>
        <v>4</v>
      </c>
      <c r="F6306" s="35" t="str">
        <f t="shared" si="491"/>
        <v>Wednesday</v>
      </c>
      <c r="G6306" s="35">
        <f t="shared" si="492"/>
        <v>9</v>
      </c>
      <c r="H6306" s="34">
        <f>CONVERT(INDEX(Htg_StPt_Sch_EZ!$C$4:$I$27,MATCH(Schedules_8760!$C6306,Htg_StPt_Sch_EZ!$B$4:$B$27,0),MATCH(Schedules_8760!$F6306,Htg_StPt_Sch_EZ!$C$3:$I$3,0)),"F","C")</f>
        <v>20.555555555555554</v>
      </c>
      <c r="I6306" s="34">
        <f>CONVERT(INDEX(Htg_StPt_Sch_EZ!$C$31:$I$54,MATCH(Schedules_8760!$C6306,Htg_StPt_Sch_EZ!$B$31:$B$54,0),MATCH(Schedules_8760!$F6306,Htg_StPt_Sch_EZ!$C$30:$I$30,0)),"F","C")</f>
        <v>17.777777777777779</v>
      </c>
      <c r="J6306" s="34">
        <f>CONVERT(INDEX(Clg_StPt_Sch_EZ!$C$4:$I$27,MATCH(Schedules_8760!$C6306,Clg_StPt_Sch_EZ!$B$4:$B$27,0),MATCH(Schedules_8760!$F6306,Clg_StPt_Sch_EZ!$C$3:$I$3,0)),"F","C")</f>
        <v>25.555555555555554</v>
      </c>
      <c r="K6306" s="34">
        <f>CONVERT(INDEX(Clg_StPt_Sch_EZ!$C$31:$I$54,MATCH(Schedules_8760!$C6306,Clg_StPt_Sch_EZ!$B$31:$B$54,0),MATCH(Schedules_8760!$F6306,Clg_StPt_Sch_EZ!$C$30:$I$30,0)),"F","C")</f>
        <v>25</v>
      </c>
      <c r="L6306" s="34">
        <f>CONVERT(INDEX(DHW_StPt_Sch_EZ!$C$4:$I$27,MATCH(Schedules_8760!$C6306,DHW_StPt_Sch_EZ!$B$4:$B$27,0),MATCH(Schedules_8760!$F6306,DHW_StPt_Sch_EZ!$C$3:$I$3,0)),"F","C")</f>
        <v>53.333333333333329</v>
      </c>
      <c r="M6306" s="34">
        <f>CONVERT(INDEX(DHW_StPt_Sch_EZ!$C$31:$I$54,MATCH(Schedules_8760!$C6306,DHW_StPt_Sch_EZ!$B$31:$B$54,0),MATCH(Schedules_8760!$F6306,DHW_StPt_Sch_EZ!$C$30:$I$30,0)),"F","C")</f>
        <v>53.333333333333329</v>
      </c>
      <c r="N6306" s="12"/>
      <c r="O6306" s="12"/>
      <c r="P6306" s="12"/>
    </row>
    <row r="6307" spans="1:16" x14ac:dyDescent="0.25">
      <c r="A6307" s="35">
        <v>6306</v>
      </c>
      <c r="B6307" s="89">
        <v>263.70833333333331</v>
      </c>
      <c r="C6307" s="35">
        <f t="shared" si="490"/>
        <v>18</v>
      </c>
      <c r="D6307" s="35">
        <f t="shared" si="493"/>
        <v>263</v>
      </c>
      <c r="E6307" s="35">
        <f t="shared" si="494"/>
        <v>4</v>
      </c>
      <c r="F6307" s="35" t="str">
        <f t="shared" si="491"/>
        <v>Wednesday</v>
      </c>
      <c r="G6307" s="35">
        <f t="shared" si="492"/>
        <v>9</v>
      </c>
      <c r="H6307" s="34">
        <f>CONVERT(INDEX(Htg_StPt_Sch_EZ!$C$4:$I$27,MATCH(Schedules_8760!$C6307,Htg_StPt_Sch_EZ!$B$4:$B$27,0),MATCH(Schedules_8760!$F6307,Htg_StPt_Sch_EZ!$C$3:$I$3,0)),"F","C")</f>
        <v>20.555555555555554</v>
      </c>
      <c r="I6307" s="34">
        <f>CONVERT(INDEX(Htg_StPt_Sch_EZ!$C$31:$I$54,MATCH(Schedules_8760!$C6307,Htg_StPt_Sch_EZ!$B$31:$B$54,0),MATCH(Schedules_8760!$F6307,Htg_StPt_Sch_EZ!$C$30:$I$30,0)),"F","C")</f>
        <v>17.777777777777779</v>
      </c>
      <c r="J6307" s="34">
        <f>CONVERT(INDEX(Clg_StPt_Sch_EZ!$C$4:$I$27,MATCH(Schedules_8760!$C6307,Clg_StPt_Sch_EZ!$B$4:$B$27,0),MATCH(Schedules_8760!$F6307,Clg_StPt_Sch_EZ!$C$3:$I$3,0)),"F","C")</f>
        <v>25.555555555555554</v>
      </c>
      <c r="K6307" s="34">
        <f>CONVERT(INDEX(Clg_StPt_Sch_EZ!$C$31:$I$54,MATCH(Schedules_8760!$C6307,Clg_StPt_Sch_EZ!$B$31:$B$54,0),MATCH(Schedules_8760!$F6307,Clg_StPt_Sch_EZ!$C$30:$I$30,0)),"F","C")</f>
        <v>28.333333333333332</v>
      </c>
      <c r="L6307" s="34">
        <f>CONVERT(INDEX(DHW_StPt_Sch_EZ!$C$4:$I$27,MATCH(Schedules_8760!$C6307,DHW_StPt_Sch_EZ!$B$4:$B$27,0),MATCH(Schedules_8760!$F6307,DHW_StPt_Sch_EZ!$C$3:$I$3,0)),"F","C")</f>
        <v>53.333333333333329</v>
      </c>
      <c r="M6307" s="34">
        <f>CONVERT(INDEX(DHW_StPt_Sch_EZ!$C$31:$I$54,MATCH(Schedules_8760!$C6307,DHW_StPt_Sch_EZ!$B$31:$B$54,0),MATCH(Schedules_8760!$F6307,DHW_StPt_Sch_EZ!$C$30:$I$30,0)),"F","C")</f>
        <v>53.333333333333329</v>
      </c>
      <c r="N6307" s="12"/>
      <c r="O6307" s="12"/>
      <c r="P6307" s="12"/>
    </row>
    <row r="6308" spans="1:16" x14ac:dyDescent="0.25">
      <c r="A6308" s="35">
        <v>6307</v>
      </c>
      <c r="B6308" s="89">
        <v>263.75</v>
      </c>
      <c r="C6308" s="35">
        <f t="shared" si="490"/>
        <v>19</v>
      </c>
      <c r="D6308" s="35">
        <f t="shared" si="493"/>
        <v>263</v>
      </c>
      <c r="E6308" s="35">
        <f t="shared" si="494"/>
        <v>4</v>
      </c>
      <c r="F6308" s="35" t="str">
        <f t="shared" si="491"/>
        <v>Wednesday</v>
      </c>
      <c r="G6308" s="35">
        <f t="shared" si="492"/>
        <v>9</v>
      </c>
      <c r="H6308" s="34">
        <f>CONVERT(INDEX(Htg_StPt_Sch_EZ!$C$4:$I$27,MATCH(Schedules_8760!$C6308,Htg_StPt_Sch_EZ!$B$4:$B$27,0),MATCH(Schedules_8760!$F6308,Htg_StPt_Sch_EZ!$C$3:$I$3,0)),"F","C")</f>
        <v>20.555555555555554</v>
      </c>
      <c r="I6308" s="34">
        <f>CONVERT(INDEX(Htg_StPt_Sch_EZ!$C$31:$I$54,MATCH(Schedules_8760!$C6308,Htg_StPt_Sch_EZ!$B$31:$B$54,0),MATCH(Schedules_8760!$F6308,Htg_StPt_Sch_EZ!$C$30:$I$30,0)),"F","C")</f>
        <v>18.333333333333332</v>
      </c>
      <c r="J6308" s="34">
        <f>CONVERT(INDEX(Clg_StPt_Sch_EZ!$C$4:$I$27,MATCH(Schedules_8760!$C6308,Clg_StPt_Sch_EZ!$B$4:$B$27,0),MATCH(Schedules_8760!$F6308,Clg_StPt_Sch_EZ!$C$3:$I$3,0)),"F","C")</f>
        <v>25.555555555555554</v>
      </c>
      <c r="K6308" s="34">
        <f>CONVERT(INDEX(Clg_StPt_Sch_EZ!$C$31:$I$54,MATCH(Schedules_8760!$C6308,Clg_StPt_Sch_EZ!$B$31:$B$54,0),MATCH(Schedules_8760!$F6308,Clg_StPt_Sch_EZ!$C$30:$I$30,0)),"F","C")</f>
        <v>28.333333333333332</v>
      </c>
      <c r="L6308" s="34">
        <f>CONVERT(INDEX(DHW_StPt_Sch_EZ!$C$4:$I$27,MATCH(Schedules_8760!$C6308,DHW_StPt_Sch_EZ!$B$4:$B$27,0),MATCH(Schedules_8760!$F6308,DHW_StPt_Sch_EZ!$C$3:$I$3,0)),"F","C")</f>
        <v>53.333333333333329</v>
      </c>
      <c r="M6308" s="34">
        <f>CONVERT(INDEX(DHW_StPt_Sch_EZ!$C$31:$I$54,MATCH(Schedules_8760!$C6308,DHW_StPt_Sch_EZ!$B$31:$B$54,0),MATCH(Schedules_8760!$F6308,DHW_StPt_Sch_EZ!$C$30:$I$30,0)),"F","C")</f>
        <v>53.333333333333329</v>
      </c>
      <c r="N6308" s="12"/>
      <c r="O6308" s="12"/>
      <c r="P6308" s="12"/>
    </row>
    <row r="6309" spans="1:16" x14ac:dyDescent="0.25">
      <c r="A6309" s="35">
        <v>6308</v>
      </c>
      <c r="B6309" s="89">
        <v>263.79166666666669</v>
      </c>
      <c r="C6309" s="35">
        <f t="shared" si="490"/>
        <v>20</v>
      </c>
      <c r="D6309" s="35">
        <f t="shared" si="493"/>
        <v>263</v>
      </c>
      <c r="E6309" s="35">
        <f t="shared" si="494"/>
        <v>4</v>
      </c>
      <c r="F6309" s="35" t="str">
        <f t="shared" si="491"/>
        <v>Wednesday</v>
      </c>
      <c r="G6309" s="35">
        <f t="shared" si="492"/>
        <v>9</v>
      </c>
      <c r="H6309" s="34">
        <f>CONVERT(INDEX(Htg_StPt_Sch_EZ!$C$4:$I$27,MATCH(Schedules_8760!$C6309,Htg_StPt_Sch_EZ!$B$4:$B$27,0),MATCH(Schedules_8760!$F6309,Htg_StPt_Sch_EZ!$C$3:$I$3,0)),"F","C")</f>
        <v>20.555555555555554</v>
      </c>
      <c r="I6309" s="34">
        <f>CONVERT(INDEX(Htg_StPt_Sch_EZ!$C$31:$I$54,MATCH(Schedules_8760!$C6309,Htg_StPt_Sch_EZ!$B$31:$B$54,0),MATCH(Schedules_8760!$F6309,Htg_StPt_Sch_EZ!$C$30:$I$30,0)),"F","C")</f>
        <v>18.888888888888889</v>
      </c>
      <c r="J6309" s="34">
        <f>CONVERT(INDEX(Clg_StPt_Sch_EZ!$C$4:$I$27,MATCH(Schedules_8760!$C6309,Clg_StPt_Sch_EZ!$B$4:$B$27,0),MATCH(Schedules_8760!$F6309,Clg_StPt_Sch_EZ!$C$3:$I$3,0)),"F","C")</f>
        <v>25.555555555555554</v>
      </c>
      <c r="K6309" s="34">
        <f>CONVERT(INDEX(Clg_StPt_Sch_EZ!$C$31:$I$54,MATCH(Schedules_8760!$C6309,Clg_StPt_Sch_EZ!$B$31:$B$54,0),MATCH(Schedules_8760!$F6309,Clg_StPt_Sch_EZ!$C$30:$I$30,0)),"F","C")</f>
        <v>28.333333333333332</v>
      </c>
      <c r="L6309" s="34">
        <f>CONVERT(INDEX(DHW_StPt_Sch_EZ!$C$4:$I$27,MATCH(Schedules_8760!$C6309,DHW_StPt_Sch_EZ!$B$4:$B$27,0),MATCH(Schedules_8760!$F6309,DHW_StPt_Sch_EZ!$C$3:$I$3,0)),"F","C")</f>
        <v>53.333333333333329</v>
      </c>
      <c r="M6309" s="34">
        <f>CONVERT(INDEX(DHW_StPt_Sch_EZ!$C$31:$I$54,MATCH(Schedules_8760!$C6309,DHW_StPt_Sch_EZ!$B$31:$B$54,0),MATCH(Schedules_8760!$F6309,DHW_StPt_Sch_EZ!$C$30:$I$30,0)),"F","C")</f>
        <v>53.333333333333329</v>
      </c>
      <c r="N6309" s="12"/>
      <c r="O6309" s="12"/>
      <c r="P6309" s="12"/>
    </row>
    <row r="6310" spans="1:16" x14ac:dyDescent="0.25">
      <c r="A6310" s="35">
        <v>6309</v>
      </c>
      <c r="B6310" s="89">
        <v>263.83333333333331</v>
      </c>
      <c r="C6310" s="35">
        <f t="shared" si="490"/>
        <v>21</v>
      </c>
      <c r="D6310" s="35">
        <f t="shared" si="493"/>
        <v>263</v>
      </c>
      <c r="E6310" s="35">
        <f t="shared" si="494"/>
        <v>4</v>
      </c>
      <c r="F6310" s="35" t="str">
        <f t="shared" si="491"/>
        <v>Wednesday</v>
      </c>
      <c r="G6310" s="35">
        <f t="shared" si="492"/>
        <v>9</v>
      </c>
      <c r="H6310" s="34">
        <f>CONVERT(INDEX(Htg_StPt_Sch_EZ!$C$4:$I$27,MATCH(Schedules_8760!$C6310,Htg_StPt_Sch_EZ!$B$4:$B$27,0),MATCH(Schedules_8760!$F6310,Htg_StPt_Sch_EZ!$C$3:$I$3,0)),"F","C")</f>
        <v>20.555555555555554</v>
      </c>
      <c r="I6310" s="34">
        <f>CONVERT(INDEX(Htg_StPt_Sch_EZ!$C$31:$I$54,MATCH(Schedules_8760!$C6310,Htg_StPt_Sch_EZ!$B$31:$B$54,0),MATCH(Schedules_8760!$F6310,Htg_StPt_Sch_EZ!$C$30:$I$30,0)),"F","C")</f>
        <v>19.444444444444443</v>
      </c>
      <c r="J6310" s="34">
        <f>CONVERT(INDEX(Clg_StPt_Sch_EZ!$C$4:$I$27,MATCH(Schedules_8760!$C6310,Clg_StPt_Sch_EZ!$B$4:$B$27,0),MATCH(Schedules_8760!$F6310,Clg_StPt_Sch_EZ!$C$3:$I$3,0)),"F","C")</f>
        <v>25.555555555555554</v>
      </c>
      <c r="K6310" s="34">
        <f>CONVERT(INDEX(Clg_StPt_Sch_EZ!$C$31:$I$54,MATCH(Schedules_8760!$C6310,Clg_StPt_Sch_EZ!$B$31:$B$54,0),MATCH(Schedules_8760!$F6310,Clg_StPt_Sch_EZ!$C$30:$I$30,0)),"F","C")</f>
        <v>28.333333333333332</v>
      </c>
      <c r="L6310" s="34">
        <f>CONVERT(INDEX(DHW_StPt_Sch_EZ!$C$4:$I$27,MATCH(Schedules_8760!$C6310,DHW_StPt_Sch_EZ!$B$4:$B$27,0),MATCH(Schedules_8760!$F6310,DHW_StPt_Sch_EZ!$C$3:$I$3,0)),"F","C")</f>
        <v>53.333333333333329</v>
      </c>
      <c r="M6310" s="34">
        <f>CONVERT(INDEX(DHW_StPt_Sch_EZ!$C$31:$I$54,MATCH(Schedules_8760!$C6310,DHW_StPt_Sch_EZ!$B$31:$B$54,0),MATCH(Schedules_8760!$F6310,DHW_StPt_Sch_EZ!$C$30:$I$30,0)),"F","C")</f>
        <v>53.333333333333329</v>
      </c>
      <c r="N6310" s="12"/>
      <c r="O6310" s="12"/>
      <c r="P6310" s="12"/>
    </row>
    <row r="6311" spans="1:16" x14ac:dyDescent="0.25">
      <c r="A6311" s="35">
        <v>6310</v>
      </c>
      <c r="B6311" s="89">
        <v>263.875</v>
      </c>
      <c r="C6311" s="35">
        <f t="shared" si="490"/>
        <v>22</v>
      </c>
      <c r="D6311" s="35">
        <f t="shared" si="493"/>
        <v>263</v>
      </c>
      <c r="E6311" s="35">
        <f t="shared" si="494"/>
        <v>4</v>
      </c>
      <c r="F6311" s="35" t="str">
        <f t="shared" si="491"/>
        <v>Wednesday</v>
      </c>
      <c r="G6311" s="35">
        <f t="shared" si="492"/>
        <v>9</v>
      </c>
      <c r="H6311" s="34">
        <f>CONVERT(INDEX(Htg_StPt_Sch_EZ!$C$4:$I$27,MATCH(Schedules_8760!$C6311,Htg_StPt_Sch_EZ!$B$4:$B$27,0),MATCH(Schedules_8760!$F6311,Htg_StPt_Sch_EZ!$C$3:$I$3,0)),"F","C")</f>
        <v>20.555555555555554</v>
      </c>
      <c r="I6311" s="34">
        <f>CONVERT(INDEX(Htg_StPt_Sch_EZ!$C$31:$I$54,MATCH(Schedules_8760!$C6311,Htg_StPt_Sch_EZ!$B$31:$B$54,0),MATCH(Schedules_8760!$F6311,Htg_StPt_Sch_EZ!$C$30:$I$30,0)),"F","C")</f>
        <v>19.444444444444443</v>
      </c>
      <c r="J6311" s="34">
        <f>CONVERT(INDEX(Clg_StPt_Sch_EZ!$C$4:$I$27,MATCH(Schedules_8760!$C6311,Clg_StPt_Sch_EZ!$B$4:$B$27,0),MATCH(Schedules_8760!$F6311,Clg_StPt_Sch_EZ!$C$3:$I$3,0)),"F","C")</f>
        <v>25.555555555555554</v>
      </c>
      <c r="K6311" s="34">
        <f>CONVERT(INDEX(Clg_StPt_Sch_EZ!$C$31:$I$54,MATCH(Schedules_8760!$C6311,Clg_StPt_Sch_EZ!$B$31:$B$54,0),MATCH(Schedules_8760!$F6311,Clg_StPt_Sch_EZ!$C$30:$I$30,0)),"F","C")</f>
        <v>28.333333333333332</v>
      </c>
      <c r="L6311" s="34">
        <f>CONVERT(INDEX(DHW_StPt_Sch_EZ!$C$4:$I$27,MATCH(Schedules_8760!$C6311,DHW_StPt_Sch_EZ!$B$4:$B$27,0),MATCH(Schedules_8760!$F6311,DHW_StPt_Sch_EZ!$C$3:$I$3,0)),"F","C")</f>
        <v>53.333333333333329</v>
      </c>
      <c r="M6311" s="34">
        <f>CONVERT(INDEX(DHW_StPt_Sch_EZ!$C$31:$I$54,MATCH(Schedules_8760!$C6311,DHW_StPt_Sch_EZ!$B$31:$B$54,0),MATCH(Schedules_8760!$F6311,DHW_StPt_Sch_EZ!$C$30:$I$30,0)),"F","C")</f>
        <v>53.333333333333329</v>
      </c>
      <c r="N6311" s="12"/>
      <c r="O6311" s="12"/>
      <c r="P6311" s="12"/>
    </row>
    <row r="6312" spans="1:16" x14ac:dyDescent="0.25">
      <c r="A6312" s="35">
        <v>6311</v>
      </c>
      <c r="B6312" s="89">
        <v>263.91666666666669</v>
      </c>
      <c r="C6312" s="35">
        <f t="shared" si="490"/>
        <v>23</v>
      </c>
      <c r="D6312" s="35">
        <f t="shared" si="493"/>
        <v>263</v>
      </c>
      <c r="E6312" s="35">
        <f t="shared" si="494"/>
        <v>4</v>
      </c>
      <c r="F6312" s="35" t="str">
        <f t="shared" si="491"/>
        <v>Wednesday</v>
      </c>
      <c r="G6312" s="35">
        <f t="shared" si="492"/>
        <v>9</v>
      </c>
      <c r="H6312" s="34">
        <f>CONVERT(INDEX(Htg_StPt_Sch_EZ!$C$4:$I$27,MATCH(Schedules_8760!$C6312,Htg_StPt_Sch_EZ!$B$4:$B$27,0),MATCH(Schedules_8760!$F6312,Htg_StPt_Sch_EZ!$C$3:$I$3,0)),"F","C")</f>
        <v>20.555555555555554</v>
      </c>
      <c r="I6312" s="34">
        <f>CONVERT(INDEX(Htg_StPt_Sch_EZ!$C$31:$I$54,MATCH(Schedules_8760!$C6312,Htg_StPt_Sch_EZ!$B$31:$B$54,0),MATCH(Schedules_8760!$F6312,Htg_StPt_Sch_EZ!$C$30:$I$30,0)),"F","C")</f>
        <v>19.444444444444443</v>
      </c>
      <c r="J6312" s="34">
        <f>CONVERT(INDEX(Clg_StPt_Sch_EZ!$C$4:$I$27,MATCH(Schedules_8760!$C6312,Clg_StPt_Sch_EZ!$B$4:$B$27,0),MATCH(Schedules_8760!$F6312,Clg_StPt_Sch_EZ!$C$3:$I$3,0)),"F","C")</f>
        <v>25.555555555555554</v>
      </c>
      <c r="K6312" s="34">
        <f>CONVERT(INDEX(Clg_StPt_Sch_EZ!$C$31:$I$54,MATCH(Schedules_8760!$C6312,Clg_StPt_Sch_EZ!$B$31:$B$54,0),MATCH(Schedules_8760!$F6312,Clg_StPt_Sch_EZ!$C$30:$I$30,0)),"F","C")</f>
        <v>28.333333333333332</v>
      </c>
      <c r="L6312" s="34">
        <f>CONVERT(INDEX(DHW_StPt_Sch_EZ!$C$4:$I$27,MATCH(Schedules_8760!$C6312,DHW_StPt_Sch_EZ!$B$4:$B$27,0),MATCH(Schedules_8760!$F6312,DHW_StPt_Sch_EZ!$C$3:$I$3,0)),"F","C")</f>
        <v>53.333333333333329</v>
      </c>
      <c r="M6312" s="34">
        <f>CONVERT(INDEX(DHW_StPt_Sch_EZ!$C$31:$I$54,MATCH(Schedules_8760!$C6312,DHW_StPt_Sch_EZ!$B$31:$B$54,0),MATCH(Schedules_8760!$F6312,DHW_StPt_Sch_EZ!$C$30:$I$30,0)),"F","C")</f>
        <v>53.333333333333329</v>
      </c>
      <c r="N6312" s="12"/>
      <c r="O6312" s="12"/>
      <c r="P6312" s="12"/>
    </row>
    <row r="6313" spans="1:16" x14ac:dyDescent="0.25">
      <c r="A6313" s="35">
        <v>6312</v>
      </c>
      <c r="B6313" s="89">
        <v>263.95833333333331</v>
      </c>
      <c r="C6313" s="35">
        <f t="shared" si="490"/>
        <v>24</v>
      </c>
      <c r="D6313" s="35">
        <f t="shared" si="493"/>
        <v>263</v>
      </c>
      <c r="E6313" s="35">
        <f t="shared" si="494"/>
        <v>4</v>
      </c>
      <c r="F6313" s="35" t="str">
        <f t="shared" si="491"/>
        <v>Wednesday</v>
      </c>
      <c r="G6313" s="35">
        <f t="shared" si="492"/>
        <v>9</v>
      </c>
      <c r="H6313" s="34">
        <f>CONVERT(INDEX(Htg_StPt_Sch_EZ!$C$4:$I$27,MATCH(Schedules_8760!$C6313,Htg_StPt_Sch_EZ!$B$4:$B$27,0),MATCH(Schedules_8760!$F6313,Htg_StPt_Sch_EZ!$C$3:$I$3,0)),"F","C")</f>
        <v>20.555555555555554</v>
      </c>
      <c r="I6313" s="34">
        <f>CONVERT(INDEX(Htg_StPt_Sch_EZ!$C$31:$I$54,MATCH(Schedules_8760!$C6313,Htg_StPt_Sch_EZ!$B$31:$B$54,0),MATCH(Schedules_8760!$F6313,Htg_StPt_Sch_EZ!$C$30:$I$30,0)),"F","C")</f>
        <v>19.444444444444443</v>
      </c>
      <c r="J6313" s="34">
        <f>CONVERT(INDEX(Clg_StPt_Sch_EZ!$C$4:$I$27,MATCH(Schedules_8760!$C6313,Clg_StPt_Sch_EZ!$B$4:$B$27,0),MATCH(Schedules_8760!$F6313,Clg_StPt_Sch_EZ!$C$3:$I$3,0)),"F","C")</f>
        <v>25.555555555555554</v>
      </c>
      <c r="K6313" s="34">
        <f>CONVERT(INDEX(Clg_StPt_Sch_EZ!$C$31:$I$54,MATCH(Schedules_8760!$C6313,Clg_StPt_Sch_EZ!$B$31:$B$54,0),MATCH(Schedules_8760!$F6313,Clg_StPt_Sch_EZ!$C$30:$I$30,0)),"F","C")</f>
        <v>28.333333333333332</v>
      </c>
      <c r="L6313" s="34">
        <f>CONVERT(INDEX(DHW_StPt_Sch_EZ!$C$4:$I$27,MATCH(Schedules_8760!$C6313,DHW_StPt_Sch_EZ!$B$4:$B$27,0),MATCH(Schedules_8760!$F6313,DHW_StPt_Sch_EZ!$C$3:$I$3,0)),"F","C")</f>
        <v>53.333333333333329</v>
      </c>
      <c r="M6313" s="34">
        <f>CONVERT(INDEX(DHW_StPt_Sch_EZ!$C$31:$I$54,MATCH(Schedules_8760!$C6313,DHW_StPt_Sch_EZ!$B$31:$B$54,0),MATCH(Schedules_8760!$F6313,DHW_StPt_Sch_EZ!$C$30:$I$30,0)),"F","C")</f>
        <v>53.333333333333329</v>
      </c>
      <c r="N6313" s="12"/>
      <c r="O6313" s="12"/>
      <c r="P6313" s="12"/>
    </row>
    <row r="6314" spans="1:16" x14ac:dyDescent="0.25">
      <c r="A6314" s="35">
        <v>6313</v>
      </c>
      <c r="B6314" s="89">
        <v>264</v>
      </c>
      <c r="C6314" s="35">
        <f t="shared" si="490"/>
        <v>1</v>
      </c>
      <c r="D6314" s="35">
        <f t="shared" si="493"/>
        <v>264</v>
      </c>
      <c r="E6314" s="35">
        <f t="shared" si="494"/>
        <v>5</v>
      </c>
      <c r="F6314" s="35" t="str">
        <f t="shared" si="491"/>
        <v>Thursday</v>
      </c>
      <c r="G6314" s="35">
        <f t="shared" si="492"/>
        <v>9</v>
      </c>
      <c r="H6314" s="34">
        <f>CONVERT(INDEX(Htg_StPt_Sch_EZ!$C$4:$I$27,MATCH(Schedules_8760!$C6314,Htg_StPt_Sch_EZ!$B$4:$B$27,0),MATCH(Schedules_8760!$F6314,Htg_StPt_Sch_EZ!$C$3:$I$3,0)),"F","C")</f>
        <v>20.555555555555554</v>
      </c>
      <c r="I6314" s="34">
        <f>CONVERT(INDEX(Htg_StPt_Sch_EZ!$C$31:$I$54,MATCH(Schedules_8760!$C6314,Htg_StPt_Sch_EZ!$B$31:$B$54,0),MATCH(Schedules_8760!$F6314,Htg_StPt_Sch_EZ!$C$30:$I$30,0)),"F","C")</f>
        <v>19.444444444444443</v>
      </c>
      <c r="J6314" s="34">
        <f>CONVERT(INDEX(Clg_StPt_Sch_EZ!$C$4:$I$27,MATCH(Schedules_8760!$C6314,Clg_StPt_Sch_EZ!$B$4:$B$27,0),MATCH(Schedules_8760!$F6314,Clg_StPt_Sch_EZ!$C$3:$I$3,0)),"F","C")</f>
        <v>25.555555555555554</v>
      </c>
      <c r="K6314" s="34">
        <f>CONVERT(INDEX(Clg_StPt_Sch_EZ!$C$31:$I$54,MATCH(Schedules_8760!$C6314,Clg_StPt_Sch_EZ!$B$31:$B$54,0),MATCH(Schedules_8760!$F6314,Clg_StPt_Sch_EZ!$C$30:$I$30,0)),"F","C")</f>
        <v>28.333333333333332</v>
      </c>
      <c r="L6314" s="34">
        <f>CONVERT(INDEX(DHW_StPt_Sch_EZ!$C$4:$I$27,MATCH(Schedules_8760!$C6314,DHW_StPt_Sch_EZ!$B$4:$B$27,0),MATCH(Schedules_8760!$F6314,DHW_StPt_Sch_EZ!$C$3:$I$3,0)),"F","C")</f>
        <v>53.333333333333329</v>
      </c>
      <c r="M6314" s="34">
        <f>CONVERT(INDEX(DHW_StPt_Sch_EZ!$C$31:$I$54,MATCH(Schedules_8760!$C6314,DHW_StPt_Sch_EZ!$B$31:$B$54,0),MATCH(Schedules_8760!$F6314,DHW_StPt_Sch_EZ!$C$30:$I$30,0)),"F","C")</f>
        <v>53.333333333333329</v>
      </c>
      <c r="N6314" s="12"/>
      <c r="O6314" s="12"/>
      <c r="P6314" s="12"/>
    </row>
    <row r="6315" spans="1:16" x14ac:dyDescent="0.25">
      <c r="A6315" s="35">
        <v>6314</v>
      </c>
      <c r="B6315" s="89">
        <v>264.04166666666669</v>
      </c>
      <c r="C6315" s="35">
        <f t="shared" si="490"/>
        <v>2</v>
      </c>
      <c r="D6315" s="35">
        <f t="shared" si="493"/>
        <v>264</v>
      </c>
      <c r="E6315" s="35">
        <f t="shared" si="494"/>
        <v>5</v>
      </c>
      <c r="F6315" s="35" t="str">
        <f t="shared" si="491"/>
        <v>Thursday</v>
      </c>
      <c r="G6315" s="35">
        <f t="shared" si="492"/>
        <v>9</v>
      </c>
      <c r="H6315" s="34">
        <f>CONVERT(INDEX(Htg_StPt_Sch_EZ!$C$4:$I$27,MATCH(Schedules_8760!$C6315,Htg_StPt_Sch_EZ!$B$4:$B$27,0),MATCH(Schedules_8760!$F6315,Htg_StPt_Sch_EZ!$C$3:$I$3,0)),"F","C")</f>
        <v>20.555555555555554</v>
      </c>
      <c r="I6315" s="34">
        <f>CONVERT(INDEX(Htg_StPt_Sch_EZ!$C$31:$I$54,MATCH(Schedules_8760!$C6315,Htg_StPt_Sch_EZ!$B$31:$B$54,0),MATCH(Schedules_8760!$F6315,Htg_StPt_Sch_EZ!$C$30:$I$30,0)),"F","C")</f>
        <v>19.444444444444443</v>
      </c>
      <c r="J6315" s="34">
        <f>CONVERT(INDEX(Clg_StPt_Sch_EZ!$C$4:$I$27,MATCH(Schedules_8760!$C6315,Clg_StPt_Sch_EZ!$B$4:$B$27,0),MATCH(Schedules_8760!$F6315,Clg_StPt_Sch_EZ!$C$3:$I$3,0)),"F","C")</f>
        <v>25.555555555555554</v>
      </c>
      <c r="K6315" s="34">
        <f>CONVERT(INDEX(Clg_StPt_Sch_EZ!$C$31:$I$54,MATCH(Schedules_8760!$C6315,Clg_StPt_Sch_EZ!$B$31:$B$54,0),MATCH(Schedules_8760!$F6315,Clg_StPt_Sch_EZ!$C$30:$I$30,0)),"F","C")</f>
        <v>28.333333333333332</v>
      </c>
      <c r="L6315" s="34">
        <f>CONVERT(INDEX(DHW_StPt_Sch_EZ!$C$4:$I$27,MATCH(Schedules_8760!$C6315,DHW_StPt_Sch_EZ!$B$4:$B$27,0),MATCH(Schedules_8760!$F6315,DHW_StPt_Sch_EZ!$C$3:$I$3,0)),"F","C")</f>
        <v>53.333333333333329</v>
      </c>
      <c r="M6315" s="34">
        <f>CONVERT(INDEX(DHW_StPt_Sch_EZ!$C$31:$I$54,MATCH(Schedules_8760!$C6315,DHW_StPt_Sch_EZ!$B$31:$B$54,0),MATCH(Schedules_8760!$F6315,DHW_StPt_Sch_EZ!$C$30:$I$30,0)),"F","C")</f>
        <v>53.333333333333329</v>
      </c>
      <c r="N6315" s="12"/>
      <c r="O6315" s="12"/>
      <c r="P6315" s="12"/>
    </row>
    <row r="6316" spans="1:16" x14ac:dyDescent="0.25">
      <c r="A6316" s="35">
        <v>6315</v>
      </c>
      <c r="B6316" s="89">
        <v>264.08333333333331</v>
      </c>
      <c r="C6316" s="35">
        <f t="shared" si="490"/>
        <v>3</v>
      </c>
      <c r="D6316" s="35">
        <f t="shared" si="493"/>
        <v>264</v>
      </c>
      <c r="E6316" s="35">
        <f t="shared" si="494"/>
        <v>5</v>
      </c>
      <c r="F6316" s="35" t="str">
        <f t="shared" si="491"/>
        <v>Thursday</v>
      </c>
      <c r="G6316" s="35">
        <f t="shared" si="492"/>
        <v>9</v>
      </c>
      <c r="H6316" s="34">
        <f>CONVERT(INDEX(Htg_StPt_Sch_EZ!$C$4:$I$27,MATCH(Schedules_8760!$C6316,Htg_StPt_Sch_EZ!$B$4:$B$27,0),MATCH(Schedules_8760!$F6316,Htg_StPt_Sch_EZ!$C$3:$I$3,0)),"F","C")</f>
        <v>20.555555555555554</v>
      </c>
      <c r="I6316" s="34">
        <f>CONVERT(INDEX(Htg_StPt_Sch_EZ!$C$31:$I$54,MATCH(Schedules_8760!$C6316,Htg_StPt_Sch_EZ!$B$31:$B$54,0),MATCH(Schedules_8760!$F6316,Htg_StPt_Sch_EZ!$C$30:$I$30,0)),"F","C")</f>
        <v>19.444444444444443</v>
      </c>
      <c r="J6316" s="34">
        <f>CONVERT(INDEX(Clg_StPt_Sch_EZ!$C$4:$I$27,MATCH(Schedules_8760!$C6316,Clg_StPt_Sch_EZ!$B$4:$B$27,0),MATCH(Schedules_8760!$F6316,Clg_StPt_Sch_EZ!$C$3:$I$3,0)),"F","C")</f>
        <v>25.555555555555554</v>
      </c>
      <c r="K6316" s="34">
        <f>CONVERT(INDEX(Clg_StPt_Sch_EZ!$C$31:$I$54,MATCH(Schedules_8760!$C6316,Clg_StPt_Sch_EZ!$B$31:$B$54,0),MATCH(Schedules_8760!$F6316,Clg_StPt_Sch_EZ!$C$30:$I$30,0)),"F","C")</f>
        <v>28.333333333333332</v>
      </c>
      <c r="L6316" s="34">
        <f>CONVERT(INDEX(DHW_StPt_Sch_EZ!$C$4:$I$27,MATCH(Schedules_8760!$C6316,DHW_StPt_Sch_EZ!$B$4:$B$27,0),MATCH(Schedules_8760!$F6316,DHW_StPt_Sch_EZ!$C$3:$I$3,0)),"F","C")</f>
        <v>53.333333333333329</v>
      </c>
      <c r="M6316" s="34">
        <f>CONVERT(INDEX(DHW_StPt_Sch_EZ!$C$31:$I$54,MATCH(Schedules_8760!$C6316,DHW_StPt_Sch_EZ!$B$31:$B$54,0),MATCH(Schedules_8760!$F6316,DHW_StPt_Sch_EZ!$C$30:$I$30,0)),"F","C")</f>
        <v>53.333333333333329</v>
      </c>
      <c r="N6316" s="12"/>
      <c r="O6316" s="12"/>
      <c r="P6316" s="12"/>
    </row>
    <row r="6317" spans="1:16" x14ac:dyDescent="0.25">
      <c r="A6317" s="35">
        <v>6316</v>
      </c>
      <c r="B6317" s="89">
        <v>264.125</v>
      </c>
      <c r="C6317" s="35">
        <f t="shared" si="490"/>
        <v>4</v>
      </c>
      <c r="D6317" s="35">
        <f t="shared" si="493"/>
        <v>264</v>
      </c>
      <c r="E6317" s="35">
        <f t="shared" si="494"/>
        <v>5</v>
      </c>
      <c r="F6317" s="35" t="str">
        <f t="shared" si="491"/>
        <v>Thursday</v>
      </c>
      <c r="G6317" s="35">
        <f t="shared" si="492"/>
        <v>9</v>
      </c>
      <c r="H6317" s="34">
        <f>CONVERT(INDEX(Htg_StPt_Sch_EZ!$C$4:$I$27,MATCH(Schedules_8760!$C6317,Htg_StPt_Sch_EZ!$B$4:$B$27,0),MATCH(Schedules_8760!$F6317,Htg_StPt_Sch_EZ!$C$3:$I$3,0)),"F","C")</f>
        <v>20.555555555555554</v>
      </c>
      <c r="I6317" s="34">
        <f>CONVERT(INDEX(Htg_StPt_Sch_EZ!$C$31:$I$54,MATCH(Schedules_8760!$C6317,Htg_StPt_Sch_EZ!$B$31:$B$54,0),MATCH(Schedules_8760!$F6317,Htg_StPt_Sch_EZ!$C$30:$I$30,0)),"F","C")</f>
        <v>19.444444444444443</v>
      </c>
      <c r="J6317" s="34">
        <f>CONVERT(INDEX(Clg_StPt_Sch_EZ!$C$4:$I$27,MATCH(Schedules_8760!$C6317,Clg_StPt_Sch_EZ!$B$4:$B$27,0),MATCH(Schedules_8760!$F6317,Clg_StPt_Sch_EZ!$C$3:$I$3,0)),"F","C")</f>
        <v>25.555555555555554</v>
      </c>
      <c r="K6317" s="34">
        <f>CONVERT(INDEX(Clg_StPt_Sch_EZ!$C$31:$I$54,MATCH(Schedules_8760!$C6317,Clg_StPt_Sch_EZ!$B$31:$B$54,0),MATCH(Schedules_8760!$F6317,Clg_StPt_Sch_EZ!$C$30:$I$30,0)),"F","C")</f>
        <v>28.333333333333332</v>
      </c>
      <c r="L6317" s="34">
        <f>CONVERT(INDEX(DHW_StPt_Sch_EZ!$C$4:$I$27,MATCH(Schedules_8760!$C6317,DHW_StPt_Sch_EZ!$B$4:$B$27,0),MATCH(Schedules_8760!$F6317,DHW_StPt_Sch_EZ!$C$3:$I$3,0)),"F","C")</f>
        <v>53.333333333333329</v>
      </c>
      <c r="M6317" s="34">
        <f>CONVERT(INDEX(DHW_StPt_Sch_EZ!$C$31:$I$54,MATCH(Schedules_8760!$C6317,DHW_StPt_Sch_EZ!$B$31:$B$54,0),MATCH(Schedules_8760!$F6317,DHW_StPt_Sch_EZ!$C$30:$I$30,0)),"F","C")</f>
        <v>53.333333333333329</v>
      </c>
      <c r="N6317" s="12"/>
      <c r="O6317" s="12"/>
      <c r="P6317" s="12"/>
    </row>
    <row r="6318" spans="1:16" x14ac:dyDescent="0.25">
      <c r="A6318" s="35">
        <v>6317</v>
      </c>
      <c r="B6318" s="89">
        <v>264.16666666666669</v>
      </c>
      <c r="C6318" s="35">
        <f t="shared" si="490"/>
        <v>5</v>
      </c>
      <c r="D6318" s="35">
        <f t="shared" si="493"/>
        <v>264</v>
      </c>
      <c r="E6318" s="35">
        <f t="shared" si="494"/>
        <v>5</v>
      </c>
      <c r="F6318" s="35" t="str">
        <f t="shared" si="491"/>
        <v>Thursday</v>
      </c>
      <c r="G6318" s="35">
        <f t="shared" si="492"/>
        <v>9</v>
      </c>
      <c r="H6318" s="34">
        <f>CONVERT(INDEX(Htg_StPt_Sch_EZ!$C$4:$I$27,MATCH(Schedules_8760!$C6318,Htg_StPt_Sch_EZ!$B$4:$B$27,0),MATCH(Schedules_8760!$F6318,Htg_StPt_Sch_EZ!$C$3:$I$3,0)),"F","C")</f>
        <v>20.555555555555554</v>
      </c>
      <c r="I6318" s="34">
        <f>CONVERT(INDEX(Htg_StPt_Sch_EZ!$C$31:$I$54,MATCH(Schedules_8760!$C6318,Htg_StPt_Sch_EZ!$B$31:$B$54,0),MATCH(Schedules_8760!$F6318,Htg_StPt_Sch_EZ!$C$30:$I$30,0)),"F","C")</f>
        <v>19.444444444444443</v>
      </c>
      <c r="J6318" s="34">
        <f>CONVERT(INDEX(Clg_StPt_Sch_EZ!$C$4:$I$27,MATCH(Schedules_8760!$C6318,Clg_StPt_Sch_EZ!$B$4:$B$27,0),MATCH(Schedules_8760!$F6318,Clg_StPt_Sch_EZ!$C$3:$I$3,0)),"F","C")</f>
        <v>25.555555555555554</v>
      </c>
      <c r="K6318" s="34">
        <f>CONVERT(INDEX(Clg_StPt_Sch_EZ!$C$31:$I$54,MATCH(Schedules_8760!$C6318,Clg_StPt_Sch_EZ!$B$31:$B$54,0),MATCH(Schedules_8760!$F6318,Clg_StPt_Sch_EZ!$C$30:$I$30,0)),"F","C")</f>
        <v>28.333333333333332</v>
      </c>
      <c r="L6318" s="34">
        <f>CONVERT(INDEX(DHW_StPt_Sch_EZ!$C$4:$I$27,MATCH(Schedules_8760!$C6318,DHW_StPt_Sch_EZ!$B$4:$B$27,0),MATCH(Schedules_8760!$F6318,DHW_StPt_Sch_EZ!$C$3:$I$3,0)),"F","C")</f>
        <v>53.333333333333329</v>
      </c>
      <c r="M6318" s="34">
        <f>CONVERT(INDEX(DHW_StPt_Sch_EZ!$C$31:$I$54,MATCH(Schedules_8760!$C6318,DHW_StPt_Sch_EZ!$B$31:$B$54,0),MATCH(Schedules_8760!$F6318,DHW_StPt_Sch_EZ!$C$30:$I$30,0)),"F","C")</f>
        <v>53.333333333333329</v>
      </c>
      <c r="N6318" s="12"/>
      <c r="O6318" s="12"/>
      <c r="P6318" s="12"/>
    </row>
    <row r="6319" spans="1:16" x14ac:dyDescent="0.25">
      <c r="A6319" s="35">
        <v>6318</v>
      </c>
      <c r="B6319" s="89">
        <v>264.20833333333331</v>
      </c>
      <c r="C6319" s="35">
        <f t="shared" si="490"/>
        <v>6</v>
      </c>
      <c r="D6319" s="35">
        <f t="shared" si="493"/>
        <v>264</v>
      </c>
      <c r="E6319" s="35">
        <f t="shared" si="494"/>
        <v>5</v>
      </c>
      <c r="F6319" s="35" t="str">
        <f t="shared" si="491"/>
        <v>Thursday</v>
      </c>
      <c r="G6319" s="35">
        <f t="shared" si="492"/>
        <v>9</v>
      </c>
      <c r="H6319" s="34">
        <f>CONVERT(INDEX(Htg_StPt_Sch_EZ!$C$4:$I$27,MATCH(Schedules_8760!$C6319,Htg_StPt_Sch_EZ!$B$4:$B$27,0),MATCH(Schedules_8760!$F6319,Htg_StPt_Sch_EZ!$C$3:$I$3,0)),"F","C")</f>
        <v>20.555555555555554</v>
      </c>
      <c r="I6319" s="34">
        <f>CONVERT(INDEX(Htg_StPt_Sch_EZ!$C$31:$I$54,MATCH(Schedules_8760!$C6319,Htg_StPt_Sch_EZ!$B$31:$B$54,0),MATCH(Schedules_8760!$F6319,Htg_StPt_Sch_EZ!$C$30:$I$30,0)),"F","C")</f>
        <v>19.444444444444443</v>
      </c>
      <c r="J6319" s="34">
        <f>CONVERT(INDEX(Clg_StPt_Sch_EZ!$C$4:$I$27,MATCH(Schedules_8760!$C6319,Clg_StPt_Sch_EZ!$B$4:$B$27,0),MATCH(Schedules_8760!$F6319,Clg_StPt_Sch_EZ!$C$3:$I$3,0)),"F","C")</f>
        <v>25.555555555555554</v>
      </c>
      <c r="K6319" s="34">
        <f>CONVERT(INDEX(Clg_StPt_Sch_EZ!$C$31:$I$54,MATCH(Schedules_8760!$C6319,Clg_StPt_Sch_EZ!$B$31:$B$54,0),MATCH(Schedules_8760!$F6319,Clg_StPt_Sch_EZ!$C$30:$I$30,0)),"F","C")</f>
        <v>28.333333333333332</v>
      </c>
      <c r="L6319" s="34">
        <f>CONVERT(INDEX(DHW_StPt_Sch_EZ!$C$4:$I$27,MATCH(Schedules_8760!$C6319,DHW_StPt_Sch_EZ!$B$4:$B$27,0),MATCH(Schedules_8760!$F6319,DHW_StPt_Sch_EZ!$C$3:$I$3,0)),"F","C")</f>
        <v>53.333333333333329</v>
      </c>
      <c r="M6319" s="34">
        <f>CONVERT(INDEX(DHW_StPt_Sch_EZ!$C$31:$I$54,MATCH(Schedules_8760!$C6319,DHW_StPt_Sch_EZ!$B$31:$B$54,0),MATCH(Schedules_8760!$F6319,DHW_StPt_Sch_EZ!$C$30:$I$30,0)),"F","C")</f>
        <v>53.333333333333329</v>
      </c>
      <c r="N6319" s="12"/>
      <c r="O6319" s="12"/>
      <c r="P6319" s="12"/>
    </row>
    <row r="6320" spans="1:16" x14ac:dyDescent="0.25">
      <c r="A6320" s="35">
        <v>6319</v>
      </c>
      <c r="B6320" s="89">
        <v>264.25</v>
      </c>
      <c r="C6320" s="35">
        <f t="shared" si="490"/>
        <v>7</v>
      </c>
      <c r="D6320" s="35">
        <f t="shared" si="493"/>
        <v>264</v>
      </c>
      <c r="E6320" s="35">
        <f t="shared" si="494"/>
        <v>5</v>
      </c>
      <c r="F6320" s="35" t="str">
        <f t="shared" si="491"/>
        <v>Thursday</v>
      </c>
      <c r="G6320" s="35">
        <f t="shared" si="492"/>
        <v>9</v>
      </c>
      <c r="H6320" s="34">
        <f>CONVERT(INDEX(Htg_StPt_Sch_EZ!$C$4:$I$27,MATCH(Schedules_8760!$C6320,Htg_StPt_Sch_EZ!$B$4:$B$27,0),MATCH(Schedules_8760!$F6320,Htg_StPt_Sch_EZ!$C$3:$I$3,0)),"F","C")</f>
        <v>20.555555555555554</v>
      </c>
      <c r="I6320" s="34">
        <f>CONVERT(INDEX(Htg_StPt_Sch_EZ!$C$31:$I$54,MATCH(Schedules_8760!$C6320,Htg_StPt_Sch_EZ!$B$31:$B$54,0),MATCH(Schedules_8760!$F6320,Htg_StPt_Sch_EZ!$C$30:$I$30,0)),"F","C")</f>
        <v>19.444444444444443</v>
      </c>
      <c r="J6320" s="34">
        <f>CONVERT(INDEX(Clg_StPt_Sch_EZ!$C$4:$I$27,MATCH(Schedules_8760!$C6320,Clg_StPt_Sch_EZ!$B$4:$B$27,0),MATCH(Schedules_8760!$F6320,Clg_StPt_Sch_EZ!$C$3:$I$3,0)),"F","C")</f>
        <v>25.555555555555554</v>
      </c>
      <c r="K6320" s="34">
        <f>CONVERT(INDEX(Clg_StPt_Sch_EZ!$C$31:$I$54,MATCH(Schedules_8760!$C6320,Clg_StPt_Sch_EZ!$B$31:$B$54,0),MATCH(Schedules_8760!$F6320,Clg_StPt_Sch_EZ!$C$30:$I$30,0)),"F","C")</f>
        <v>28.333333333333332</v>
      </c>
      <c r="L6320" s="34">
        <f>CONVERT(INDEX(DHW_StPt_Sch_EZ!$C$4:$I$27,MATCH(Schedules_8760!$C6320,DHW_StPt_Sch_EZ!$B$4:$B$27,0),MATCH(Schedules_8760!$F6320,DHW_StPt_Sch_EZ!$C$3:$I$3,0)),"F","C")</f>
        <v>53.333333333333329</v>
      </c>
      <c r="M6320" s="34">
        <f>CONVERT(INDEX(DHW_StPt_Sch_EZ!$C$31:$I$54,MATCH(Schedules_8760!$C6320,DHW_StPt_Sch_EZ!$B$31:$B$54,0),MATCH(Schedules_8760!$F6320,DHW_StPt_Sch_EZ!$C$30:$I$30,0)),"F","C")</f>
        <v>53.333333333333329</v>
      </c>
      <c r="N6320" s="12"/>
      <c r="O6320" s="12"/>
      <c r="P6320" s="12"/>
    </row>
    <row r="6321" spans="1:16" x14ac:dyDescent="0.25">
      <c r="A6321" s="35">
        <v>6320</v>
      </c>
      <c r="B6321" s="89">
        <v>264.29166666666669</v>
      </c>
      <c r="C6321" s="35">
        <f t="shared" si="490"/>
        <v>8</v>
      </c>
      <c r="D6321" s="35">
        <f t="shared" si="493"/>
        <v>264</v>
      </c>
      <c r="E6321" s="35">
        <f t="shared" si="494"/>
        <v>5</v>
      </c>
      <c r="F6321" s="35" t="str">
        <f t="shared" si="491"/>
        <v>Thursday</v>
      </c>
      <c r="G6321" s="35">
        <f t="shared" si="492"/>
        <v>9</v>
      </c>
      <c r="H6321" s="34">
        <f>CONVERT(INDEX(Htg_StPt_Sch_EZ!$C$4:$I$27,MATCH(Schedules_8760!$C6321,Htg_StPt_Sch_EZ!$B$4:$B$27,0),MATCH(Schedules_8760!$F6321,Htg_StPt_Sch_EZ!$C$3:$I$3,0)),"F","C")</f>
        <v>20.555555555555554</v>
      </c>
      <c r="I6321" s="34">
        <f>CONVERT(INDEX(Htg_StPt_Sch_EZ!$C$31:$I$54,MATCH(Schedules_8760!$C6321,Htg_StPt_Sch_EZ!$B$31:$B$54,0),MATCH(Schedules_8760!$F6321,Htg_StPt_Sch_EZ!$C$30:$I$30,0)),"F","C")</f>
        <v>19.444444444444443</v>
      </c>
      <c r="J6321" s="34">
        <f>CONVERT(INDEX(Clg_StPt_Sch_EZ!$C$4:$I$27,MATCH(Schedules_8760!$C6321,Clg_StPt_Sch_EZ!$B$4:$B$27,0),MATCH(Schedules_8760!$F6321,Clg_StPt_Sch_EZ!$C$3:$I$3,0)),"F","C")</f>
        <v>25.555555555555554</v>
      </c>
      <c r="K6321" s="34">
        <f>CONVERT(INDEX(Clg_StPt_Sch_EZ!$C$31:$I$54,MATCH(Schedules_8760!$C6321,Clg_StPt_Sch_EZ!$B$31:$B$54,0),MATCH(Schedules_8760!$F6321,Clg_StPt_Sch_EZ!$C$30:$I$30,0)),"F","C")</f>
        <v>25</v>
      </c>
      <c r="L6321" s="34">
        <f>CONVERT(INDEX(DHW_StPt_Sch_EZ!$C$4:$I$27,MATCH(Schedules_8760!$C6321,DHW_StPt_Sch_EZ!$B$4:$B$27,0),MATCH(Schedules_8760!$F6321,DHW_StPt_Sch_EZ!$C$3:$I$3,0)),"F","C")</f>
        <v>53.333333333333329</v>
      </c>
      <c r="M6321" s="34">
        <f>CONVERT(INDEX(DHW_StPt_Sch_EZ!$C$31:$I$54,MATCH(Schedules_8760!$C6321,DHW_StPt_Sch_EZ!$B$31:$B$54,0),MATCH(Schedules_8760!$F6321,DHW_StPt_Sch_EZ!$C$30:$I$30,0)),"F","C")</f>
        <v>53.333333333333329</v>
      </c>
      <c r="N6321" s="12"/>
      <c r="O6321" s="12"/>
      <c r="P6321" s="12"/>
    </row>
    <row r="6322" spans="1:16" x14ac:dyDescent="0.25">
      <c r="A6322" s="35">
        <v>6321</v>
      </c>
      <c r="B6322" s="89">
        <v>264.33333333333331</v>
      </c>
      <c r="C6322" s="35">
        <f t="shared" si="490"/>
        <v>9</v>
      </c>
      <c r="D6322" s="35">
        <f t="shared" si="493"/>
        <v>264</v>
      </c>
      <c r="E6322" s="35">
        <f t="shared" si="494"/>
        <v>5</v>
      </c>
      <c r="F6322" s="35" t="str">
        <f t="shared" si="491"/>
        <v>Thursday</v>
      </c>
      <c r="G6322" s="35">
        <f t="shared" si="492"/>
        <v>9</v>
      </c>
      <c r="H6322" s="34">
        <f>CONVERT(INDEX(Htg_StPt_Sch_EZ!$C$4:$I$27,MATCH(Schedules_8760!$C6322,Htg_StPt_Sch_EZ!$B$4:$B$27,0),MATCH(Schedules_8760!$F6322,Htg_StPt_Sch_EZ!$C$3:$I$3,0)),"F","C")</f>
        <v>20.555555555555554</v>
      </c>
      <c r="I6322" s="34">
        <f>CONVERT(INDEX(Htg_StPt_Sch_EZ!$C$31:$I$54,MATCH(Schedules_8760!$C6322,Htg_StPt_Sch_EZ!$B$31:$B$54,0),MATCH(Schedules_8760!$F6322,Htg_StPt_Sch_EZ!$C$30:$I$30,0)),"F","C")</f>
        <v>19.444444444444443</v>
      </c>
      <c r="J6322" s="34">
        <f>CONVERT(INDEX(Clg_StPt_Sch_EZ!$C$4:$I$27,MATCH(Schedules_8760!$C6322,Clg_StPt_Sch_EZ!$B$4:$B$27,0),MATCH(Schedules_8760!$F6322,Clg_StPt_Sch_EZ!$C$3:$I$3,0)),"F","C")</f>
        <v>25.555555555555554</v>
      </c>
      <c r="K6322" s="34">
        <f>CONVERT(INDEX(Clg_StPt_Sch_EZ!$C$31:$I$54,MATCH(Schedules_8760!$C6322,Clg_StPt_Sch_EZ!$B$31:$B$54,0),MATCH(Schedules_8760!$F6322,Clg_StPt_Sch_EZ!$C$30:$I$30,0)),"F","C")</f>
        <v>25</v>
      </c>
      <c r="L6322" s="34">
        <f>CONVERT(INDEX(DHW_StPt_Sch_EZ!$C$4:$I$27,MATCH(Schedules_8760!$C6322,DHW_StPt_Sch_EZ!$B$4:$B$27,0),MATCH(Schedules_8760!$F6322,DHW_StPt_Sch_EZ!$C$3:$I$3,0)),"F","C")</f>
        <v>53.333333333333329</v>
      </c>
      <c r="M6322" s="34">
        <f>CONVERT(INDEX(DHW_StPt_Sch_EZ!$C$31:$I$54,MATCH(Schedules_8760!$C6322,DHW_StPt_Sch_EZ!$B$31:$B$54,0),MATCH(Schedules_8760!$F6322,DHW_StPt_Sch_EZ!$C$30:$I$30,0)),"F","C")</f>
        <v>53.333333333333329</v>
      </c>
      <c r="N6322" s="12"/>
      <c r="O6322" s="12"/>
      <c r="P6322" s="12"/>
    </row>
    <row r="6323" spans="1:16" x14ac:dyDescent="0.25">
      <c r="A6323" s="35">
        <v>6322</v>
      </c>
      <c r="B6323" s="89">
        <v>264.375</v>
      </c>
      <c r="C6323" s="35">
        <f t="shared" si="490"/>
        <v>10</v>
      </c>
      <c r="D6323" s="35">
        <f t="shared" si="493"/>
        <v>264</v>
      </c>
      <c r="E6323" s="35">
        <f t="shared" si="494"/>
        <v>5</v>
      </c>
      <c r="F6323" s="35" t="str">
        <f t="shared" si="491"/>
        <v>Thursday</v>
      </c>
      <c r="G6323" s="35">
        <f t="shared" si="492"/>
        <v>9</v>
      </c>
      <c r="H6323" s="34">
        <f>CONVERT(INDEX(Htg_StPt_Sch_EZ!$C$4:$I$27,MATCH(Schedules_8760!$C6323,Htg_StPt_Sch_EZ!$B$4:$B$27,0),MATCH(Schedules_8760!$F6323,Htg_StPt_Sch_EZ!$C$3:$I$3,0)),"F","C")</f>
        <v>20.555555555555554</v>
      </c>
      <c r="I6323" s="34">
        <f>CONVERT(INDEX(Htg_StPt_Sch_EZ!$C$31:$I$54,MATCH(Schedules_8760!$C6323,Htg_StPt_Sch_EZ!$B$31:$B$54,0),MATCH(Schedules_8760!$F6323,Htg_StPt_Sch_EZ!$C$30:$I$30,0)),"F","C")</f>
        <v>19.444444444444443</v>
      </c>
      <c r="J6323" s="34">
        <f>CONVERT(INDEX(Clg_StPt_Sch_EZ!$C$4:$I$27,MATCH(Schedules_8760!$C6323,Clg_StPt_Sch_EZ!$B$4:$B$27,0),MATCH(Schedules_8760!$F6323,Clg_StPt_Sch_EZ!$C$3:$I$3,0)),"F","C")</f>
        <v>25.555555555555554</v>
      </c>
      <c r="K6323" s="34">
        <f>CONVERT(INDEX(Clg_StPt_Sch_EZ!$C$31:$I$54,MATCH(Schedules_8760!$C6323,Clg_StPt_Sch_EZ!$B$31:$B$54,0),MATCH(Schedules_8760!$F6323,Clg_StPt_Sch_EZ!$C$30:$I$30,0)),"F","C")</f>
        <v>25</v>
      </c>
      <c r="L6323" s="34">
        <f>CONVERT(INDEX(DHW_StPt_Sch_EZ!$C$4:$I$27,MATCH(Schedules_8760!$C6323,DHW_StPt_Sch_EZ!$B$4:$B$27,0),MATCH(Schedules_8760!$F6323,DHW_StPt_Sch_EZ!$C$3:$I$3,0)),"F","C")</f>
        <v>53.333333333333329</v>
      </c>
      <c r="M6323" s="34">
        <f>CONVERT(INDEX(DHW_StPt_Sch_EZ!$C$31:$I$54,MATCH(Schedules_8760!$C6323,DHW_StPt_Sch_EZ!$B$31:$B$54,0),MATCH(Schedules_8760!$F6323,DHW_StPt_Sch_EZ!$C$30:$I$30,0)),"F","C")</f>
        <v>53.333333333333329</v>
      </c>
      <c r="N6323" s="12"/>
      <c r="O6323" s="12"/>
      <c r="P6323" s="12"/>
    </row>
    <row r="6324" spans="1:16" x14ac:dyDescent="0.25">
      <c r="A6324" s="35">
        <v>6323</v>
      </c>
      <c r="B6324" s="89">
        <v>264.41666666666669</v>
      </c>
      <c r="C6324" s="35">
        <f t="shared" si="490"/>
        <v>11</v>
      </c>
      <c r="D6324" s="35">
        <f t="shared" si="493"/>
        <v>264</v>
      </c>
      <c r="E6324" s="35">
        <f t="shared" si="494"/>
        <v>5</v>
      </c>
      <c r="F6324" s="35" t="str">
        <f t="shared" si="491"/>
        <v>Thursday</v>
      </c>
      <c r="G6324" s="35">
        <f t="shared" si="492"/>
        <v>9</v>
      </c>
      <c r="H6324" s="34">
        <f>CONVERT(INDEX(Htg_StPt_Sch_EZ!$C$4:$I$27,MATCH(Schedules_8760!$C6324,Htg_StPt_Sch_EZ!$B$4:$B$27,0),MATCH(Schedules_8760!$F6324,Htg_StPt_Sch_EZ!$C$3:$I$3,0)),"F","C")</f>
        <v>20.555555555555554</v>
      </c>
      <c r="I6324" s="34">
        <f>CONVERT(INDEX(Htg_StPt_Sch_EZ!$C$31:$I$54,MATCH(Schedules_8760!$C6324,Htg_StPt_Sch_EZ!$B$31:$B$54,0),MATCH(Schedules_8760!$F6324,Htg_StPt_Sch_EZ!$C$30:$I$30,0)),"F","C")</f>
        <v>19.444444444444443</v>
      </c>
      <c r="J6324" s="34">
        <f>CONVERT(INDEX(Clg_StPt_Sch_EZ!$C$4:$I$27,MATCH(Schedules_8760!$C6324,Clg_StPt_Sch_EZ!$B$4:$B$27,0),MATCH(Schedules_8760!$F6324,Clg_StPt_Sch_EZ!$C$3:$I$3,0)),"F","C")</f>
        <v>25.555555555555554</v>
      </c>
      <c r="K6324" s="34">
        <f>CONVERT(INDEX(Clg_StPt_Sch_EZ!$C$31:$I$54,MATCH(Schedules_8760!$C6324,Clg_StPt_Sch_EZ!$B$31:$B$54,0),MATCH(Schedules_8760!$F6324,Clg_StPt_Sch_EZ!$C$30:$I$30,0)),"F","C")</f>
        <v>25</v>
      </c>
      <c r="L6324" s="34">
        <f>CONVERT(INDEX(DHW_StPt_Sch_EZ!$C$4:$I$27,MATCH(Schedules_8760!$C6324,DHW_StPt_Sch_EZ!$B$4:$B$27,0),MATCH(Schedules_8760!$F6324,DHW_StPt_Sch_EZ!$C$3:$I$3,0)),"F","C")</f>
        <v>53.333333333333329</v>
      </c>
      <c r="M6324" s="34">
        <f>CONVERT(INDEX(DHW_StPt_Sch_EZ!$C$31:$I$54,MATCH(Schedules_8760!$C6324,DHW_StPt_Sch_EZ!$B$31:$B$54,0),MATCH(Schedules_8760!$F6324,DHW_StPt_Sch_EZ!$C$30:$I$30,0)),"F","C")</f>
        <v>53.333333333333329</v>
      </c>
      <c r="N6324" s="12"/>
      <c r="O6324" s="12"/>
      <c r="P6324" s="12"/>
    </row>
    <row r="6325" spans="1:16" x14ac:dyDescent="0.25">
      <c r="A6325" s="35">
        <v>6324</v>
      </c>
      <c r="B6325" s="89">
        <v>264.45833333333331</v>
      </c>
      <c r="C6325" s="35">
        <f t="shared" si="490"/>
        <v>12</v>
      </c>
      <c r="D6325" s="35">
        <f t="shared" si="493"/>
        <v>264</v>
      </c>
      <c r="E6325" s="35">
        <f t="shared" si="494"/>
        <v>5</v>
      </c>
      <c r="F6325" s="35" t="str">
        <f t="shared" si="491"/>
        <v>Thursday</v>
      </c>
      <c r="G6325" s="35">
        <f t="shared" si="492"/>
        <v>9</v>
      </c>
      <c r="H6325" s="34">
        <f>CONVERT(INDEX(Htg_StPt_Sch_EZ!$C$4:$I$27,MATCH(Schedules_8760!$C6325,Htg_StPt_Sch_EZ!$B$4:$B$27,0),MATCH(Schedules_8760!$F6325,Htg_StPt_Sch_EZ!$C$3:$I$3,0)),"F","C")</f>
        <v>20.555555555555554</v>
      </c>
      <c r="I6325" s="34">
        <f>CONVERT(INDEX(Htg_StPt_Sch_EZ!$C$31:$I$54,MATCH(Schedules_8760!$C6325,Htg_StPt_Sch_EZ!$B$31:$B$54,0),MATCH(Schedules_8760!$F6325,Htg_StPt_Sch_EZ!$C$30:$I$30,0)),"F","C")</f>
        <v>19.444444444444443</v>
      </c>
      <c r="J6325" s="34">
        <f>CONVERT(INDEX(Clg_StPt_Sch_EZ!$C$4:$I$27,MATCH(Schedules_8760!$C6325,Clg_StPt_Sch_EZ!$B$4:$B$27,0),MATCH(Schedules_8760!$F6325,Clg_StPt_Sch_EZ!$C$3:$I$3,0)),"F","C")</f>
        <v>25.555555555555554</v>
      </c>
      <c r="K6325" s="34">
        <f>CONVERT(INDEX(Clg_StPt_Sch_EZ!$C$31:$I$54,MATCH(Schedules_8760!$C6325,Clg_StPt_Sch_EZ!$B$31:$B$54,0),MATCH(Schedules_8760!$F6325,Clg_StPt_Sch_EZ!$C$30:$I$30,0)),"F","C")</f>
        <v>25</v>
      </c>
      <c r="L6325" s="34">
        <f>CONVERT(INDEX(DHW_StPt_Sch_EZ!$C$4:$I$27,MATCH(Schedules_8760!$C6325,DHW_StPt_Sch_EZ!$B$4:$B$27,0),MATCH(Schedules_8760!$F6325,DHW_StPt_Sch_EZ!$C$3:$I$3,0)),"F","C")</f>
        <v>53.333333333333329</v>
      </c>
      <c r="M6325" s="34">
        <f>CONVERT(INDEX(DHW_StPt_Sch_EZ!$C$31:$I$54,MATCH(Schedules_8760!$C6325,DHW_StPt_Sch_EZ!$B$31:$B$54,0),MATCH(Schedules_8760!$F6325,DHW_StPt_Sch_EZ!$C$30:$I$30,0)),"F","C")</f>
        <v>53.333333333333329</v>
      </c>
      <c r="N6325" s="12"/>
      <c r="O6325" s="12"/>
      <c r="P6325" s="12"/>
    </row>
    <row r="6326" spans="1:16" x14ac:dyDescent="0.25">
      <c r="A6326" s="35">
        <v>6325</v>
      </c>
      <c r="B6326" s="89">
        <v>264.5</v>
      </c>
      <c r="C6326" s="35">
        <f t="shared" si="490"/>
        <v>13</v>
      </c>
      <c r="D6326" s="35">
        <f t="shared" si="493"/>
        <v>264</v>
      </c>
      <c r="E6326" s="35">
        <f t="shared" si="494"/>
        <v>5</v>
      </c>
      <c r="F6326" s="35" t="str">
        <f t="shared" si="491"/>
        <v>Thursday</v>
      </c>
      <c r="G6326" s="35">
        <f t="shared" si="492"/>
        <v>9</v>
      </c>
      <c r="H6326" s="34">
        <f>CONVERT(INDEX(Htg_StPt_Sch_EZ!$C$4:$I$27,MATCH(Schedules_8760!$C6326,Htg_StPt_Sch_EZ!$B$4:$B$27,0),MATCH(Schedules_8760!$F6326,Htg_StPt_Sch_EZ!$C$3:$I$3,0)),"F","C")</f>
        <v>20.555555555555554</v>
      </c>
      <c r="I6326" s="34">
        <f>CONVERT(INDEX(Htg_StPt_Sch_EZ!$C$31:$I$54,MATCH(Schedules_8760!$C6326,Htg_StPt_Sch_EZ!$B$31:$B$54,0),MATCH(Schedules_8760!$F6326,Htg_StPt_Sch_EZ!$C$30:$I$30,0)),"F","C")</f>
        <v>19.444444444444443</v>
      </c>
      <c r="J6326" s="34">
        <f>CONVERT(INDEX(Clg_StPt_Sch_EZ!$C$4:$I$27,MATCH(Schedules_8760!$C6326,Clg_StPt_Sch_EZ!$B$4:$B$27,0),MATCH(Schedules_8760!$F6326,Clg_StPt_Sch_EZ!$C$3:$I$3,0)),"F","C")</f>
        <v>25.555555555555554</v>
      </c>
      <c r="K6326" s="34">
        <f>CONVERT(INDEX(Clg_StPt_Sch_EZ!$C$31:$I$54,MATCH(Schedules_8760!$C6326,Clg_StPt_Sch_EZ!$B$31:$B$54,0),MATCH(Schedules_8760!$F6326,Clg_StPt_Sch_EZ!$C$30:$I$30,0)),"F","C")</f>
        <v>25</v>
      </c>
      <c r="L6326" s="34">
        <f>CONVERT(INDEX(DHW_StPt_Sch_EZ!$C$4:$I$27,MATCH(Schedules_8760!$C6326,DHW_StPt_Sch_EZ!$B$4:$B$27,0),MATCH(Schedules_8760!$F6326,DHW_StPt_Sch_EZ!$C$3:$I$3,0)),"F","C")</f>
        <v>53.333333333333329</v>
      </c>
      <c r="M6326" s="34">
        <f>CONVERT(INDEX(DHW_StPt_Sch_EZ!$C$31:$I$54,MATCH(Schedules_8760!$C6326,DHW_StPt_Sch_EZ!$B$31:$B$54,0),MATCH(Schedules_8760!$F6326,DHW_StPt_Sch_EZ!$C$30:$I$30,0)),"F","C")</f>
        <v>53.333333333333329</v>
      </c>
      <c r="N6326" s="12"/>
      <c r="O6326" s="12"/>
      <c r="P6326" s="12"/>
    </row>
    <row r="6327" spans="1:16" x14ac:dyDescent="0.25">
      <c r="A6327" s="35">
        <v>6326</v>
      </c>
      <c r="B6327" s="89">
        <v>264.54166666666669</v>
      </c>
      <c r="C6327" s="35">
        <f t="shared" si="490"/>
        <v>14</v>
      </c>
      <c r="D6327" s="35">
        <f t="shared" si="493"/>
        <v>264</v>
      </c>
      <c r="E6327" s="35">
        <f t="shared" si="494"/>
        <v>5</v>
      </c>
      <c r="F6327" s="35" t="str">
        <f t="shared" si="491"/>
        <v>Thursday</v>
      </c>
      <c r="G6327" s="35">
        <f t="shared" si="492"/>
        <v>9</v>
      </c>
      <c r="H6327" s="34">
        <f>CONVERT(INDEX(Htg_StPt_Sch_EZ!$C$4:$I$27,MATCH(Schedules_8760!$C6327,Htg_StPt_Sch_EZ!$B$4:$B$27,0),MATCH(Schedules_8760!$F6327,Htg_StPt_Sch_EZ!$C$3:$I$3,0)),"F","C")</f>
        <v>20.555555555555554</v>
      </c>
      <c r="I6327" s="34">
        <f>CONVERT(INDEX(Htg_StPt_Sch_EZ!$C$31:$I$54,MATCH(Schedules_8760!$C6327,Htg_StPt_Sch_EZ!$B$31:$B$54,0),MATCH(Schedules_8760!$F6327,Htg_StPt_Sch_EZ!$C$30:$I$30,0)),"F","C")</f>
        <v>19.444444444444443</v>
      </c>
      <c r="J6327" s="34">
        <f>CONVERT(INDEX(Clg_StPt_Sch_EZ!$C$4:$I$27,MATCH(Schedules_8760!$C6327,Clg_StPt_Sch_EZ!$B$4:$B$27,0),MATCH(Schedules_8760!$F6327,Clg_StPt_Sch_EZ!$C$3:$I$3,0)),"F","C")</f>
        <v>25.555555555555554</v>
      </c>
      <c r="K6327" s="34">
        <f>CONVERT(INDEX(Clg_StPt_Sch_EZ!$C$31:$I$54,MATCH(Schedules_8760!$C6327,Clg_StPt_Sch_EZ!$B$31:$B$54,0),MATCH(Schedules_8760!$F6327,Clg_StPt_Sch_EZ!$C$30:$I$30,0)),"F","C")</f>
        <v>25</v>
      </c>
      <c r="L6327" s="34">
        <f>CONVERT(INDEX(DHW_StPt_Sch_EZ!$C$4:$I$27,MATCH(Schedules_8760!$C6327,DHW_StPt_Sch_EZ!$B$4:$B$27,0),MATCH(Schedules_8760!$F6327,DHW_StPt_Sch_EZ!$C$3:$I$3,0)),"F","C")</f>
        <v>53.333333333333329</v>
      </c>
      <c r="M6327" s="34">
        <f>CONVERT(INDEX(DHW_StPt_Sch_EZ!$C$31:$I$54,MATCH(Schedules_8760!$C6327,DHW_StPt_Sch_EZ!$B$31:$B$54,0),MATCH(Schedules_8760!$F6327,DHW_StPt_Sch_EZ!$C$30:$I$30,0)),"F","C")</f>
        <v>53.333333333333329</v>
      </c>
      <c r="N6327" s="12"/>
      <c r="O6327" s="12"/>
      <c r="P6327" s="12"/>
    </row>
    <row r="6328" spans="1:16" x14ac:dyDescent="0.25">
      <c r="A6328" s="35">
        <v>6327</v>
      </c>
      <c r="B6328" s="89">
        <v>264.58333333333331</v>
      </c>
      <c r="C6328" s="35">
        <f t="shared" si="490"/>
        <v>15</v>
      </c>
      <c r="D6328" s="35">
        <f t="shared" si="493"/>
        <v>264</v>
      </c>
      <c r="E6328" s="35">
        <f t="shared" si="494"/>
        <v>5</v>
      </c>
      <c r="F6328" s="35" t="str">
        <f t="shared" si="491"/>
        <v>Thursday</v>
      </c>
      <c r="G6328" s="35">
        <f t="shared" si="492"/>
        <v>9</v>
      </c>
      <c r="H6328" s="34">
        <f>CONVERT(INDEX(Htg_StPt_Sch_EZ!$C$4:$I$27,MATCH(Schedules_8760!$C6328,Htg_StPt_Sch_EZ!$B$4:$B$27,0),MATCH(Schedules_8760!$F6328,Htg_StPt_Sch_EZ!$C$3:$I$3,0)),"F","C")</f>
        <v>20.555555555555554</v>
      </c>
      <c r="I6328" s="34">
        <f>CONVERT(INDEX(Htg_StPt_Sch_EZ!$C$31:$I$54,MATCH(Schedules_8760!$C6328,Htg_StPt_Sch_EZ!$B$31:$B$54,0),MATCH(Schedules_8760!$F6328,Htg_StPt_Sch_EZ!$C$30:$I$30,0)),"F","C")</f>
        <v>21.111111111111111</v>
      </c>
      <c r="J6328" s="34">
        <f>CONVERT(INDEX(Clg_StPt_Sch_EZ!$C$4:$I$27,MATCH(Schedules_8760!$C6328,Clg_StPt_Sch_EZ!$B$4:$B$27,0),MATCH(Schedules_8760!$F6328,Clg_StPt_Sch_EZ!$C$3:$I$3,0)),"F","C")</f>
        <v>25.555555555555554</v>
      </c>
      <c r="K6328" s="34">
        <f>CONVERT(INDEX(Clg_StPt_Sch_EZ!$C$31:$I$54,MATCH(Schedules_8760!$C6328,Clg_StPt_Sch_EZ!$B$31:$B$54,0),MATCH(Schedules_8760!$F6328,Clg_StPt_Sch_EZ!$C$30:$I$30,0)),"F","C")</f>
        <v>25</v>
      </c>
      <c r="L6328" s="34">
        <f>CONVERT(INDEX(DHW_StPt_Sch_EZ!$C$4:$I$27,MATCH(Schedules_8760!$C6328,DHW_StPt_Sch_EZ!$B$4:$B$27,0),MATCH(Schedules_8760!$F6328,DHW_StPt_Sch_EZ!$C$3:$I$3,0)),"F","C")</f>
        <v>53.333333333333329</v>
      </c>
      <c r="M6328" s="34">
        <f>CONVERT(INDEX(DHW_StPt_Sch_EZ!$C$31:$I$54,MATCH(Schedules_8760!$C6328,DHW_StPt_Sch_EZ!$B$31:$B$54,0),MATCH(Schedules_8760!$F6328,DHW_StPt_Sch_EZ!$C$30:$I$30,0)),"F","C")</f>
        <v>53.333333333333329</v>
      </c>
      <c r="N6328" s="12"/>
      <c r="O6328" s="12"/>
      <c r="P6328" s="12"/>
    </row>
    <row r="6329" spans="1:16" x14ac:dyDescent="0.25">
      <c r="A6329" s="35">
        <v>6328</v>
      </c>
      <c r="B6329" s="89">
        <v>264.625</v>
      </c>
      <c r="C6329" s="35">
        <f t="shared" si="490"/>
        <v>16</v>
      </c>
      <c r="D6329" s="35">
        <f t="shared" si="493"/>
        <v>264</v>
      </c>
      <c r="E6329" s="35">
        <f t="shared" si="494"/>
        <v>5</v>
      </c>
      <c r="F6329" s="35" t="str">
        <f t="shared" si="491"/>
        <v>Thursday</v>
      </c>
      <c r="G6329" s="35">
        <f t="shared" si="492"/>
        <v>9</v>
      </c>
      <c r="H6329" s="34">
        <f>CONVERT(INDEX(Htg_StPt_Sch_EZ!$C$4:$I$27,MATCH(Schedules_8760!$C6329,Htg_StPt_Sch_EZ!$B$4:$B$27,0),MATCH(Schedules_8760!$F6329,Htg_StPt_Sch_EZ!$C$3:$I$3,0)),"F","C")</f>
        <v>20.555555555555554</v>
      </c>
      <c r="I6329" s="34">
        <f>CONVERT(INDEX(Htg_StPt_Sch_EZ!$C$31:$I$54,MATCH(Schedules_8760!$C6329,Htg_StPt_Sch_EZ!$B$31:$B$54,0),MATCH(Schedules_8760!$F6329,Htg_StPt_Sch_EZ!$C$30:$I$30,0)),"F","C")</f>
        <v>21.111111111111111</v>
      </c>
      <c r="J6329" s="34">
        <f>CONVERT(INDEX(Clg_StPt_Sch_EZ!$C$4:$I$27,MATCH(Schedules_8760!$C6329,Clg_StPt_Sch_EZ!$B$4:$B$27,0),MATCH(Schedules_8760!$F6329,Clg_StPt_Sch_EZ!$C$3:$I$3,0)),"F","C")</f>
        <v>25.555555555555554</v>
      </c>
      <c r="K6329" s="34">
        <f>CONVERT(INDEX(Clg_StPt_Sch_EZ!$C$31:$I$54,MATCH(Schedules_8760!$C6329,Clg_StPt_Sch_EZ!$B$31:$B$54,0),MATCH(Schedules_8760!$F6329,Clg_StPt_Sch_EZ!$C$30:$I$30,0)),"F","C")</f>
        <v>25</v>
      </c>
      <c r="L6329" s="34">
        <f>CONVERT(INDEX(DHW_StPt_Sch_EZ!$C$4:$I$27,MATCH(Schedules_8760!$C6329,DHW_StPt_Sch_EZ!$B$4:$B$27,0),MATCH(Schedules_8760!$F6329,DHW_StPt_Sch_EZ!$C$3:$I$3,0)),"F","C")</f>
        <v>53.333333333333329</v>
      </c>
      <c r="M6329" s="34">
        <f>CONVERT(INDEX(DHW_StPt_Sch_EZ!$C$31:$I$54,MATCH(Schedules_8760!$C6329,DHW_StPt_Sch_EZ!$B$31:$B$54,0),MATCH(Schedules_8760!$F6329,DHW_StPt_Sch_EZ!$C$30:$I$30,0)),"F","C")</f>
        <v>53.333333333333329</v>
      </c>
      <c r="N6329" s="12"/>
      <c r="O6329" s="12"/>
      <c r="P6329" s="12"/>
    </row>
    <row r="6330" spans="1:16" x14ac:dyDescent="0.25">
      <c r="A6330" s="35">
        <v>6329</v>
      </c>
      <c r="B6330" s="89">
        <v>264.66666666666669</v>
      </c>
      <c r="C6330" s="35">
        <f t="shared" si="490"/>
        <v>17</v>
      </c>
      <c r="D6330" s="35">
        <f t="shared" si="493"/>
        <v>264</v>
      </c>
      <c r="E6330" s="35">
        <f t="shared" si="494"/>
        <v>5</v>
      </c>
      <c r="F6330" s="35" t="str">
        <f t="shared" si="491"/>
        <v>Thursday</v>
      </c>
      <c r="G6330" s="35">
        <f t="shared" si="492"/>
        <v>9</v>
      </c>
      <c r="H6330" s="34">
        <f>CONVERT(INDEX(Htg_StPt_Sch_EZ!$C$4:$I$27,MATCH(Schedules_8760!$C6330,Htg_StPt_Sch_EZ!$B$4:$B$27,0),MATCH(Schedules_8760!$F6330,Htg_StPt_Sch_EZ!$C$3:$I$3,0)),"F","C")</f>
        <v>20.555555555555554</v>
      </c>
      <c r="I6330" s="34">
        <f>CONVERT(INDEX(Htg_StPt_Sch_EZ!$C$31:$I$54,MATCH(Schedules_8760!$C6330,Htg_StPt_Sch_EZ!$B$31:$B$54,0),MATCH(Schedules_8760!$F6330,Htg_StPt_Sch_EZ!$C$30:$I$30,0)),"F","C")</f>
        <v>17.777777777777779</v>
      </c>
      <c r="J6330" s="34">
        <f>CONVERT(INDEX(Clg_StPt_Sch_EZ!$C$4:$I$27,MATCH(Schedules_8760!$C6330,Clg_StPt_Sch_EZ!$B$4:$B$27,0),MATCH(Schedules_8760!$F6330,Clg_StPt_Sch_EZ!$C$3:$I$3,0)),"F","C")</f>
        <v>25.555555555555554</v>
      </c>
      <c r="K6330" s="34">
        <f>CONVERT(INDEX(Clg_StPt_Sch_EZ!$C$31:$I$54,MATCH(Schedules_8760!$C6330,Clg_StPt_Sch_EZ!$B$31:$B$54,0),MATCH(Schedules_8760!$F6330,Clg_StPt_Sch_EZ!$C$30:$I$30,0)),"F","C")</f>
        <v>25</v>
      </c>
      <c r="L6330" s="34">
        <f>CONVERT(INDEX(DHW_StPt_Sch_EZ!$C$4:$I$27,MATCH(Schedules_8760!$C6330,DHW_StPt_Sch_EZ!$B$4:$B$27,0),MATCH(Schedules_8760!$F6330,DHW_StPt_Sch_EZ!$C$3:$I$3,0)),"F","C")</f>
        <v>53.333333333333329</v>
      </c>
      <c r="M6330" s="34">
        <f>CONVERT(INDEX(DHW_StPt_Sch_EZ!$C$31:$I$54,MATCH(Schedules_8760!$C6330,DHW_StPt_Sch_EZ!$B$31:$B$54,0),MATCH(Schedules_8760!$F6330,DHW_StPt_Sch_EZ!$C$30:$I$30,0)),"F","C")</f>
        <v>53.333333333333329</v>
      </c>
      <c r="N6330" s="12"/>
      <c r="O6330" s="12"/>
      <c r="P6330" s="12"/>
    </row>
    <row r="6331" spans="1:16" x14ac:dyDescent="0.25">
      <c r="A6331" s="35">
        <v>6330</v>
      </c>
      <c r="B6331" s="89">
        <v>264.70833333333331</v>
      </c>
      <c r="C6331" s="35">
        <f t="shared" si="490"/>
        <v>18</v>
      </c>
      <c r="D6331" s="35">
        <f t="shared" si="493"/>
        <v>264</v>
      </c>
      <c r="E6331" s="35">
        <f t="shared" si="494"/>
        <v>5</v>
      </c>
      <c r="F6331" s="35" t="str">
        <f t="shared" si="491"/>
        <v>Thursday</v>
      </c>
      <c r="G6331" s="35">
        <f t="shared" si="492"/>
        <v>9</v>
      </c>
      <c r="H6331" s="34">
        <f>CONVERT(INDEX(Htg_StPt_Sch_EZ!$C$4:$I$27,MATCH(Schedules_8760!$C6331,Htg_StPt_Sch_EZ!$B$4:$B$27,0),MATCH(Schedules_8760!$F6331,Htg_StPt_Sch_EZ!$C$3:$I$3,0)),"F","C")</f>
        <v>20.555555555555554</v>
      </c>
      <c r="I6331" s="34">
        <f>CONVERT(INDEX(Htg_StPt_Sch_EZ!$C$31:$I$54,MATCH(Schedules_8760!$C6331,Htg_StPt_Sch_EZ!$B$31:$B$54,0),MATCH(Schedules_8760!$F6331,Htg_StPt_Sch_EZ!$C$30:$I$30,0)),"F","C")</f>
        <v>17.777777777777779</v>
      </c>
      <c r="J6331" s="34">
        <f>CONVERT(INDEX(Clg_StPt_Sch_EZ!$C$4:$I$27,MATCH(Schedules_8760!$C6331,Clg_StPt_Sch_EZ!$B$4:$B$27,0),MATCH(Schedules_8760!$F6331,Clg_StPt_Sch_EZ!$C$3:$I$3,0)),"F","C")</f>
        <v>25.555555555555554</v>
      </c>
      <c r="K6331" s="34">
        <f>CONVERT(INDEX(Clg_StPt_Sch_EZ!$C$31:$I$54,MATCH(Schedules_8760!$C6331,Clg_StPt_Sch_EZ!$B$31:$B$54,0),MATCH(Schedules_8760!$F6331,Clg_StPt_Sch_EZ!$C$30:$I$30,0)),"F","C")</f>
        <v>28.333333333333332</v>
      </c>
      <c r="L6331" s="34">
        <f>CONVERT(INDEX(DHW_StPt_Sch_EZ!$C$4:$I$27,MATCH(Schedules_8760!$C6331,DHW_StPt_Sch_EZ!$B$4:$B$27,0),MATCH(Schedules_8760!$F6331,DHW_StPt_Sch_EZ!$C$3:$I$3,0)),"F","C")</f>
        <v>53.333333333333329</v>
      </c>
      <c r="M6331" s="34">
        <f>CONVERT(INDEX(DHW_StPt_Sch_EZ!$C$31:$I$54,MATCH(Schedules_8760!$C6331,DHW_StPt_Sch_EZ!$B$31:$B$54,0),MATCH(Schedules_8760!$F6331,DHW_StPt_Sch_EZ!$C$30:$I$30,0)),"F","C")</f>
        <v>53.333333333333329</v>
      </c>
      <c r="N6331" s="12"/>
      <c r="O6331" s="12"/>
      <c r="P6331" s="12"/>
    </row>
    <row r="6332" spans="1:16" x14ac:dyDescent="0.25">
      <c r="A6332" s="35">
        <v>6331</v>
      </c>
      <c r="B6332" s="89">
        <v>264.75</v>
      </c>
      <c r="C6332" s="35">
        <f t="shared" si="490"/>
        <v>19</v>
      </c>
      <c r="D6332" s="35">
        <f t="shared" si="493"/>
        <v>264</v>
      </c>
      <c r="E6332" s="35">
        <f t="shared" si="494"/>
        <v>5</v>
      </c>
      <c r="F6332" s="35" t="str">
        <f t="shared" si="491"/>
        <v>Thursday</v>
      </c>
      <c r="G6332" s="35">
        <f t="shared" si="492"/>
        <v>9</v>
      </c>
      <c r="H6332" s="34">
        <f>CONVERT(INDEX(Htg_StPt_Sch_EZ!$C$4:$I$27,MATCH(Schedules_8760!$C6332,Htg_StPt_Sch_EZ!$B$4:$B$27,0),MATCH(Schedules_8760!$F6332,Htg_StPt_Sch_EZ!$C$3:$I$3,0)),"F","C")</f>
        <v>20.555555555555554</v>
      </c>
      <c r="I6332" s="34">
        <f>CONVERT(INDEX(Htg_StPt_Sch_EZ!$C$31:$I$54,MATCH(Schedules_8760!$C6332,Htg_StPt_Sch_EZ!$B$31:$B$54,0),MATCH(Schedules_8760!$F6332,Htg_StPt_Sch_EZ!$C$30:$I$30,0)),"F","C")</f>
        <v>18.333333333333332</v>
      </c>
      <c r="J6332" s="34">
        <f>CONVERT(INDEX(Clg_StPt_Sch_EZ!$C$4:$I$27,MATCH(Schedules_8760!$C6332,Clg_StPt_Sch_EZ!$B$4:$B$27,0),MATCH(Schedules_8760!$F6332,Clg_StPt_Sch_EZ!$C$3:$I$3,0)),"F","C")</f>
        <v>25.555555555555554</v>
      </c>
      <c r="K6332" s="34">
        <f>CONVERT(INDEX(Clg_StPt_Sch_EZ!$C$31:$I$54,MATCH(Schedules_8760!$C6332,Clg_StPt_Sch_EZ!$B$31:$B$54,0),MATCH(Schedules_8760!$F6332,Clg_StPt_Sch_EZ!$C$30:$I$30,0)),"F","C")</f>
        <v>28.333333333333332</v>
      </c>
      <c r="L6332" s="34">
        <f>CONVERT(INDEX(DHW_StPt_Sch_EZ!$C$4:$I$27,MATCH(Schedules_8760!$C6332,DHW_StPt_Sch_EZ!$B$4:$B$27,0),MATCH(Schedules_8760!$F6332,DHW_StPt_Sch_EZ!$C$3:$I$3,0)),"F","C")</f>
        <v>53.333333333333329</v>
      </c>
      <c r="M6332" s="34">
        <f>CONVERT(INDEX(DHW_StPt_Sch_EZ!$C$31:$I$54,MATCH(Schedules_8760!$C6332,DHW_StPt_Sch_EZ!$B$31:$B$54,0),MATCH(Schedules_8760!$F6332,DHW_StPt_Sch_EZ!$C$30:$I$30,0)),"F","C")</f>
        <v>53.333333333333329</v>
      </c>
      <c r="N6332" s="12"/>
      <c r="O6332" s="12"/>
      <c r="P6332" s="12"/>
    </row>
    <row r="6333" spans="1:16" x14ac:dyDescent="0.25">
      <c r="A6333" s="35">
        <v>6332</v>
      </c>
      <c r="B6333" s="89">
        <v>264.79166666666669</v>
      </c>
      <c r="C6333" s="35">
        <f t="shared" si="490"/>
        <v>20</v>
      </c>
      <c r="D6333" s="35">
        <f t="shared" si="493"/>
        <v>264</v>
      </c>
      <c r="E6333" s="35">
        <f t="shared" si="494"/>
        <v>5</v>
      </c>
      <c r="F6333" s="35" t="str">
        <f t="shared" si="491"/>
        <v>Thursday</v>
      </c>
      <c r="G6333" s="35">
        <f t="shared" si="492"/>
        <v>9</v>
      </c>
      <c r="H6333" s="34">
        <f>CONVERT(INDEX(Htg_StPt_Sch_EZ!$C$4:$I$27,MATCH(Schedules_8760!$C6333,Htg_StPt_Sch_EZ!$B$4:$B$27,0),MATCH(Schedules_8760!$F6333,Htg_StPt_Sch_EZ!$C$3:$I$3,0)),"F","C")</f>
        <v>20.555555555555554</v>
      </c>
      <c r="I6333" s="34">
        <f>CONVERT(INDEX(Htg_StPt_Sch_EZ!$C$31:$I$54,MATCH(Schedules_8760!$C6333,Htg_StPt_Sch_EZ!$B$31:$B$54,0),MATCH(Schedules_8760!$F6333,Htg_StPt_Sch_EZ!$C$30:$I$30,0)),"F","C")</f>
        <v>18.888888888888889</v>
      </c>
      <c r="J6333" s="34">
        <f>CONVERT(INDEX(Clg_StPt_Sch_EZ!$C$4:$I$27,MATCH(Schedules_8760!$C6333,Clg_StPt_Sch_EZ!$B$4:$B$27,0),MATCH(Schedules_8760!$F6333,Clg_StPt_Sch_EZ!$C$3:$I$3,0)),"F","C")</f>
        <v>25.555555555555554</v>
      </c>
      <c r="K6333" s="34">
        <f>CONVERT(INDEX(Clg_StPt_Sch_EZ!$C$31:$I$54,MATCH(Schedules_8760!$C6333,Clg_StPt_Sch_EZ!$B$31:$B$54,0),MATCH(Schedules_8760!$F6333,Clg_StPt_Sch_EZ!$C$30:$I$30,0)),"F","C")</f>
        <v>28.333333333333332</v>
      </c>
      <c r="L6333" s="34">
        <f>CONVERT(INDEX(DHW_StPt_Sch_EZ!$C$4:$I$27,MATCH(Schedules_8760!$C6333,DHW_StPt_Sch_EZ!$B$4:$B$27,0),MATCH(Schedules_8760!$F6333,DHW_StPt_Sch_EZ!$C$3:$I$3,0)),"F","C")</f>
        <v>53.333333333333329</v>
      </c>
      <c r="M6333" s="34">
        <f>CONVERT(INDEX(DHW_StPt_Sch_EZ!$C$31:$I$54,MATCH(Schedules_8760!$C6333,DHW_StPt_Sch_EZ!$B$31:$B$54,0),MATCH(Schedules_8760!$F6333,DHW_StPt_Sch_EZ!$C$30:$I$30,0)),"F","C")</f>
        <v>53.333333333333329</v>
      </c>
      <c r="N6333" s="12"/>
      <c r="O6333" s="12"/>
      <c r="P6333" s="12"/>
    </row>
    <row r="6334" spans="1:16" x14ac:dyDescent="0.25">
      <c r="A6334" s="35">
        <v>6333</v>
      </c>
      <c r="B6334" s="89">
        <v>264.83333333333331</v>
      </c>
      <c r="C6334" s="35">
        <f t="shared" si="490"/>
        <v>21</v>
      </c>
      <c r="D6334" s="35">
        <f t="shared" si="493"/>
        <v>264</v>
      </c>
      <c r="E6334" s="35">
        <f t="shared" si="494"/>
        <v>5</v>
      </c>
      <c r="F6334" s="35" t="str">
        <f t="shared" si="491"/>
        <v>Thursday</v>
      </c>
      <c r="G6334" s="35">
        <f t="shared" si="492"/>
        <v>9</v>
      </c>
      <c r="H6334" s="34">
        <f>CONVERT(INDEX(Htg_StPt_Sch_EZ!$C$4:$I$27,MATCH(Schedules_8760!$C6334,Htg_StPt_Sch_EZ!$B$4:$B$27,0),MATCH(Schedules_8760!$F6334,Htg_StPt_Sch_EZ!$C$3:$I$3,0)),"F","C")</f>
        <v>20.555555555555554</v>
      </c>
      <c r="I6334" s="34">
        <f>CONVERT(INDEX(Htg_StPt_Sch_EZ!$C$31:$I$54,MATCH(Schedules_8760!$C6334,Htg_StPt_Sch_EZ!$B$31:$B$54,0),MATCH(Schedules_8760!$F6334,Htg_StPt_Sch_EZ!$C$30:$I$30,0)),"F","C")</f>
        <v>19.444444444444443</v>
      </c>
      <c r="J6334" s="34">
        <f>CONVERT(INDEX(Clg_StPt_Sch_EZ!$C$4:$I$27,MATCH(Schedules_8760!$C6334,Clg_StPt_Sch_EZ!$B$4:$B$27,0),MATCH(Schedules_8760!$F6334,Clg_StPt_Sch_EZ!$C$3:$I$3,0)),"F","C")</f>
        <v>25.555555555555554</v>
      </c>
      <c r="K6334" s="34">
        <f>CONVERT(INDEX(Clg_StPt_Sch_EZ!$C$31:$I$54,MATCH(Schedules_8760!$C6334,Clg_StPt_Sch_EZ!$B$31:$B$54,0),MATCH(Schedules_8760!$F6334,Clg_StPt_Sch_EZ!$C$30:$I$30,0)),"F","C")</f>
        <v>28.333333333333332</v>
      </c>
      <c r="L6334" s="34">
        <f>CONVERT(INDEX(DHW_StPt_Sch_EZ!$C$4:$I$27,MATCH(Schedules_8760!$C6334,DHW_StPt_Sch_EZ!$B$4:$B$27,0),MATCH(Schedules_8760!$F6334,DHW_StPt_Sch_EZ!$C$3:$I$3,0)),"F","C")</f>
        <v>53.333333333333329</v>
      </c>
      <c r="M6334" s="34">
        <f>CONVERT(INDEX(DHW_StPt_Sch_EZ!$C$31:$I$54,MATCH(Schedules_8760!$C6334,DHW_StPt_Sch_EZ!$B$31:$B$54,0),MATCH(Schedules_8760!$F6334,DHW_StPt_Sch_EZ!$C$30:$I$30,0)),"F","C")</f>
        <v>53.333333333333329</v>
      </c>
      <c r="N6334" s="12"/>
      <c r="O6334" s="12"/>
      <c r="P6334" s="12"/>
    </row>
    <row r="6335" spans="1:16" x14ac:dyDescent="0.25">
      <c r="A6335" s="35">
        <v>6334</v>
      </c>
      <c r="B6335" s="89">
        <v>264.875</v>
      </c>
      <c r="C6335" s="35">
        <f t="shared" si="490"/>
        <v>22</v>
      </c>
      <c r="D6335" s="35">
        <f t="shared" si="493"/>
        <v>264</v>
      </c>
      <c r="E6335" s="35">
        <f t="shared" si="494"/>
        <v>5</v>
      </c>
      <c r="F6335" s="35" t="str">
        <f t="shared" si="491"/>
        <v>Thursday</v>
      </c>
      <c r="G6335" s="35">
        <f t="shared" si="492"/>
        <v>9</v>
      </c>
      <c r="H6335" s="34">
        <f>CONVERT(INDEX(Htg_StPt_Sch_EZ!$C$4:$I$27,MATCH(Schedules_8760!$C6335,Htg_StPt_Sch_EZ!$B$4:$B$27,0),MATCH(Schedules_8760!$F6335,Htg_StPt_Sch_EZ!$C$3:$I$3,0)),"F","C")</f>
        <v>20.555555555555554</v>
      </c>
      <c r="I6335" s="34">
        <f>CONVERT(INDEX(Htg_StPt_Sch_EZ!$C$31:$I$54,MATCH(Schedules_8760!$C6335,Htg_StPt_Sch_EZ!$B$31:$B$54,0),MATCH(Schedules_8760!$F6335,Htg_StPt_Sch_EZ!$C$30:$I$30,0)),"F","C")</f>
        <v>19.444444444444443</v>
      </c>
      <c r="J6335" s="34">
        <f>CONVERT(INDEX(Clg_StPt_Sch_EZ!$C$4:$I$27,MATCH(Schedules_8760!$C6335,Clg_StPt_Sch_EZ!$B$4:$B$27,0),MATCH(Schedules_8760!$F6335,Clg_StPt_Sch_EZ!$C$3:$I$3,0)),"F","C")</f>
        <v>25.555555555555554</v>
      </c>
      <c r="K6335" s="34">
        <f>CONVERT(INDEX(Clg_StPt_Sch_EZ!$C$31:$I$54,MATCH(Schedules_8760!$C6335,Clg_StPt_Sch_EZ!$B$31:$B$54,0),MATCH(Schedules_8760!$F6335,Clg_StPt_Sch_EZ!$C$30:$I$30,0)),"F","C")</f>
        <v>28.333333333333332</v>
      </c>
      <c r="L6335" s="34">
        <f>CONVERT(INDEX(DHW_StPt_Sch_EZ!$C$4:$I$27,MATCH(Schedules_8760!$C6335,DHW_StPt_Sch_EZ!$B$4:$B$27,0),MATCH(Schedules_8760!$F6335,DHW_StPt_Sch_EZ!$C$3:$I$3,0)),"F","C")</f>
        <v>53.333333333333329</v>
      </c>
      <c r="M6335" s="34">
        <f>CONVERT(INDEX(DHW_StPt_Sch_EZ!$C$31:$I$54,MATCH(Schedules_8760!$C6335,DHW_StPt_Sch_EZ!$B$31:$B$54,0),MATCH(Schedules_8760!$F6335,DHW_StPt_Sch_EZ!$C$30:$I$30,0)),"F","C")</f>
        <v>53.333333333333329</v>
      </c>
      <c r="N6335" s="12"/>
      <c r="O6335" s="12"/>
      <c r="P6335" s="12"/>
    </row>
    <row r="6336" spans="1:16" x14ac:dyDescent="0.25">
      <c r="A6336" s="35">
        <v>6335</v>
      </c>
      <c r="B6336" s="89">
        <v>264.91666666666669</v>
      </c>
      <c r="C6336" s="35">
        <f t="shared" si="490"/>
        <v>23</v>
      </c>
      <c r="D6336" s="35">
        <f t="shared" si="493"/>
        <v>264</v>
      </c>
      <c r="E6336" s="35">
        <f t="shared" si="494"/>
        <v>5</v>
      </c>
      <c r="F6336" s="35" t="str">
        <f t="shared" si="491"/>
        <v>Thursday</v>
      </c>
      <c r="G6336" s="35">
        <f t="shared" si="492"/>
        <v>9</v>
      </c>
      <c r="H6336" s="34">
        <f>CONVERT(INDEX(Htg_StPt_Sch_EZ!$C$4:$I$27,MATCH(Schedules_8760!$C6336,Htg_StPt_Sch_EZ!$B$4:$B$27,0),MATCH(Schedules_8760!$F6336,Htg_StPt_Sch_EZ!$C$3:$I$3,0)),"F","C")</f>
        <v>20.555555555555554</v>
      </c>
      <c r="I6336" s="34">
        <f>CONVERT(INDEX(Htg_StPt_Sch_EZ!$C$31:$I$54,MATCH(Schedules_8760!$C6336,Htg_StPt_Sch_EZ!$B$31:$B$54,0),MATCH(Schedules_8760!$F6336,Htg_StPt_Sch_EZ!$C$30:$I$30,0)),"F","C")</f>
        <v>19.444444444444443</v>
      </c>
      <c r="J6336" s="34">
        <f>CONVERT(INDEX(Clg_StPt_Sch_EZ!$C$4:$I$27,MATCH(Schedules_8760!$C6336,Clg_StPt_Sch_EZ!$B$4:$B$27,0),MATCH(Schedules_8760!$F6336,Clg_StPt_Sch_EZ!$C$3:$I$3,0)),"F","C")</f>
        <v>25.555555555555554</v>
      </c>
      <c r="K6336" s="34">
        <f>CONVERT(INDEX(Clg_StPt_Sch_EZ!$C$31:$I$54,MATCH(Schedules_8760!$C6336,Clg_StPt_Sch_EZ!$B$31:$B$54,0),MATCH(Schedules_8760!$F6336,Clg_StPt_Sch_EZ!$C$30:$I$30,0)),"F","C")</f>
        <v>28.333333333333332</v>
      </c>
      <c r="L6336" s="34">
        <f>CONVERT(INDEX(DHW_StPt_Sch_EZ!$C$4:$I$27,MATCH(Schedules_8760!$C6336,DHW_StPt_Sch_EZ!$B$4:$B$27,0),MATCH(Schedules_8760!$F6336,DHW_StPt_Sch_EZ!$C$3:$I$3,0)),"F","C")</f>
        <v>53.333333333333329</v>
      </c>
      <c r="M6336" s="34">
        <f>CONVERT(INDEX(DHW_StPt_Sch_EZ!$C$31:$I$54,MATCH(Schedules_8760!$C6336,DHW_StPt_Sch_EZ!$B$31:$B$54,0),MATCH(Schedules_8760!$F6336,DHW_StPt_Sch_EZ!$C$30:$I$30,0)),"F","C")</f>
        <v>53.333333333333329</v>
      </c>
      <c r="N6336" s="12"/>
      <c r="O6336" s="12"/>
      <c r="P6336" s="12"/>
    </row>
    <row r="6337" spans="1:16" x14ac:dyDescent="0.25">
      <c r="A6337" s="35">
        <v>6336</v>
      </c>
      <c r="B6337" s="89">
        <v>264.95833333333331</v>
      </c>
      <c r="C6337" s="35">
        <f t="shared" si="490"/>
        <v>24</v>
      </c>
      <c r="D6337" s="35">
        <f t="shared" si="493"/>
        <v>264</v>
      </c>
      <c r="E6337" s="35">
        <f t="shared" si="494"/>
        <v>5</v>
      </c>
      <c r="F6337" s="35" t="str">
        <f t="shared" si="491"/>
        <v>Thursday</v>
      </c>
      <c r="G6337" s="35">
        <f t="shared" si="492"/>
        <v>9</v>
      </c>
      <c r="H6337" s="34">
        <f>CONVERT(INDEX(Htg_StPt_Sch_EZ!$C$4:$I$27,MATCH(Schedules_8760!$C6337,Htg_StPt_Sch_EZ!$B$4:$B$27,0),MATCH(Schedules_8760!$F6337,Htg_StPt_Sch_EZ!$C$3:$I$3,0)),"F","C")</f>
        <v>20.555555555555554</v>
      </c>
      <c r="I6337" s="34">
        <f>CONVERT(INDEX(Htg_StPt_Sch_EZ!$C$31:$I$54,MATCH(Schedules_8760!$C6337,Htg_StPt_Sch_EZ!$B$31:$B$54,0),MATCH(Schedules_8760!$F6337,Htg_StPt_Sch_EZ!$C$30:$I$30,0)),"F","C")</f>
        <v>19.444444444444443</v>
      </c>
      <c r="J6337" s="34">
        <f>CONVERT(INDEX(Clg_StPt_Sch_EZ!$C$4:$I$27,MATCH(Schedules_8760!$C6337,Clg_StPt_Sch_EZ!$B$4:$B$27,0),MATCH(Schedules_8760!$F6337,Clg_StPt_Sch_EZ!$C$3:$I$3,0)),"F","C")</f>
        <v>25.555555555555554</v>
      </c>
      <c r="K6337" s="34">
        <f>CONVERT(INDEX(Clg_StPt_Sch_EZ!$C$31:$I$54,MATCH(Schedules_8760!$C6337,Clg_StPt_Sch_EZ!$B$31:$B$54,0),MATCH(Schedules_8760!$F6337,Clg_StPt_Sch_EZ!$C$30:$I$30,0)),"F","C")</f>
        <v>28.333333333333332</v>
      </c>
      <c r="L6337" s="34">
        <f>CONVERT(INDEX(DHW_StPt_Sch_EZ!$C$4:$I$27,MATCH(Schedules_8760!$C6337,DHW_StPt_Sch_EZ!$B$4:$B$27,0),MATCH(Schedules_8760!$F6337,DHW_StPt_Sch_EZ!$C$3:$I$3,0)),"F","C")</f>
        <v>53.333333333333329</v>
      </c>
      <c r="M6337" s="34">
        <f>CONVERT(INDEX(DHW_StPt_Sch_EZ!$C$31:$I$54,MATCH(Schedules_8760!$C6337,DHW_StPt_Sch_EZ!$B$31:$B$54,0),MATCH(Schedules_8760!$F6337,DHW_StPt_Sch_EZ!$C$30:$I$30,0)),"F","C")</f>
        <v>53.333333333333329</v>
      </c>
      <c r="N6337" s="12"/>
      <c r="O6337" s="12"/>
      <c r="P6337" s="12"/>
    </row>
    <row r="6338" spans="1:16" x14ac:dyDescent="0.25">
      <c r="A6338" s="35">
        <v>6337</v>
      </c>
      <c r="B6338" s="89">
        <v>265</v>
      </c>
      <c r="C6338" s="35">
        <f t="shared" ref="C6338:C6401" si="495">HOUR(B6338)+1</f>
        <v>1</v>
      </c>
      <c r="D6338" s="35">
        <f t="shared" si="493"/>
        <v>265</v>
      </c>
      <c r="E6338" s="35">
        <f t="shared" si="494"/>
        <v>6</v>
      </c>
      <c r="F6338" s="35" t="str">
        <f t="shared" ref="F6338:F6401" si="496">IF(E6338=1,"Sunday",IF(E6338=2,"Monday",IF(E6338=3,"Tuesday",IF(E6338=4,"Wednesday",IF(E6338=5,"Thursday",IF(E6338=6,"Friday","Saturday"))))))</f>
        <v>Friday</v>
      </c>
      <c r="G6338" s="35">
        <f t="shared" ref="G6338:G6401" si="497">MONTH(B6338)</f>
        <v>9</v>
      </c>
      <c r="H6338" s="34">
        <f>CONVERT(INDEX(Htg_StPt_Sch_EZ!$C$4:$I$27,MATCH(Schedules_8760!$C6338,Htg_StPt_Sch_EZ!$B$4:$B$27,0),MATCH(Schedules_8760!$F6338,Htg_StPt_Sch_EZ!$C$3:$I$3,0)),"F","C")</f>
        <v>20.555555555555554</v>
      </c>
      <c r="I6338" s="34">
        <f>CONVERT(INDEX(Htg_StPt_Sch_EZ!$C$31:$I$54,MATCH(Schedules_8760!$C6338,Htg_StPt_Sch_EZ!$B$31:$B$54,0),MATCH(Schedules_8760!$F6338,Htg_StPt_Sch_EZ!$C$30:$I$30,0)),"F","C")</f>
        <v>19.444444444444443</v>
      </c>
      <c r="J6338" s="34">
        <f>CONVERT(INDEX(Clg_StPt_Sch_EZ!$C$4:$I$27,MATCH(Schedules_8760!$C6338,Clg_StPt_Sch_EZ!$B$4:$B$27,0),MATCH(Schedules_8760!$F6338,Clg_StPt_Sch_EZ!$C$3:$I$3,0)),"F","C")</f>
        <v>25.555555555555554</v>
      </c>
      <c r="K6338" s="34">
        <f>CONVERT(INDEX(Clg_StPt_Sch_EZ!$C$31:$I$54,MATCH(Schedules_8760!$C6338,Clg_StPt_Sch_EZ!$B$31:$B$54,0),MATCH(Schedules_8760!$F6338,Clg_StPt_Sch_EZ!$C$30:$I$30,0)),"F","C")</f>
        <v>28.333333333333332</v>
      </c>
      <c r="L6338" s="34">
        <f>CONVERT(INDEX(DHW_StPt_Sch_EZ!$C$4:$I$27,MATCH(Schedules_8760!$C6338,DHW_StPt_Sch_EZ!$B$4:$B$27,0),MATCH(Schedules_8760!$F6338,DHW_StPt_Sch_EZ!$C$3:$I$3,0)),"F","C")</f>
        <v>53.333333333333329</v>
      </c>
      <c r="M6338" s="34">
        <f>CONVERT(INDEX(DHW_StPt_Sch_EZ!$C$31:$I$54,MATCH(Schedules_8760!$C6338,DHW_StPt_Sch_EZ!$B$31:$B$54,0),MATCH(Schedules_8760!$F6338,DHW_StPt_Sch_EZ!$C$30:$I$30,0)),"F","C")</f>
        <v>53.333333333333329</v>
      </c>
      <c r="N6338" s="12"/>
      <c r="O6338" s="12"/>
      <c r="P6338" s="12"/>
    </row>
    <row r="6339" spans="1:16" x14ac:dyDescent="0.25">
      <c r="A6339" s="35">
        <v>6338</v>
      </c>
      <c r="B6339" s="89">
        <v>265.04166666666669</v>
      </c>
      <c r="C6339" s="35">
        <f t="shared" si="495"/>
        <v>2</v>
      </c>
      <c r="D6339" s="35">
        <f t="shared" ref="D6339:D6402" si="498">IF(C6339=1,D6338+1,D6338)</f>
        <v>265</v>
      </c>
      <c r="E6339" s="35">
        <f t="shared" ref="E6339:E6402" si="499">IF(AND(C6339=1,E6338=7),1,IF(C6339=1,E6338+1,E6338))</f>
        <v>6</v>
      </c>
      <c r="F6339" s="35" t="str">
        <f t="shared" si="496"/>
        <v>Friday</v>
      </c>
      <c r="G6339" s="35">
        <f t="shared" si="497"/>
        <v>9</v>
      </c>
      <c r="H6339" s="34">
        <f>CONVERT(INDEX(Htg_StPt_Sch_EZ!$C$4:$I$27,MATCH(Schedules_8760!$C6339,Htg_StPt_Sch_EZ!$B$4:$B$27,0),MATCH(Schedules_8760!$F6339,Htg_StPt_Sch_EZ!$C$3:$I$3,0)),"F","C")</f>
        <v>20.555555555555554</v>
      </c>
      <c r="I6339" s="34">
        <f>CONVERT(INDEX(Htg_StPt_Sch_EZ!$C$31:$I$54,MATCH(Schedules_8760!$C6339,Htg_StPt_Sch_EZ!$B$31:$B$54,0),MATCH(Schedules_8760!$F6339,Htg_StPt_Sch_EZ!$C$30:$I$30,0)),"F","C")</f>
        <v>19.444444444444443</v>
      </c>
      <c r="J6339" s="34">
        <f>CONVERT(INDEX(Clg_StPt_Sch_EZ!$C$4:$I$27,MATCH(Schedules_8760!$C6339,Clg_StPt_Sch_EZ!$B$4:$B$27,0),MATCH(Schedules_8760!$F6339,Clg_StPt_Sch_EZ!$C$3:$I$3,0)),"F","C")</f>
        <v>25.555555555555554</v>
      </c>
      <c r="K6339" s="34">
        <f>CONVERT(INDEX(Clg_StPt_Sch_EZ!$C$31:$I$54,MATCH(Schedules_8760!$C6339,Clg_StPt_Sch_EZ!$B$31:$B$54,0),MATCH(Schedules_8760!$F6339,Clg_StPt_Sch_EZ!$C$30:$I$30,0)),"F","C")</f>
        <v>28.333333333333332</v>
      </c>
      <c r="L6339" s="34">
        <f>CONVERT(INDEX(DHW_StPt_Sch_EZ!$C$4:$I$27,MATCH(Schedules_8760!$C6339,DHW_StPt_Sch_EZ!$B$4:$B$27,0),MATCH(Schedules_8760!$F6339,DHW_StPt_Sch_EZ!$C$3:$I$3,0)),"F","C")</f>
        <v>53.333333333333329</v>
      </c>
      <c r="M6339" s="34">
        <f>CONVERT(INDEX(DHW_StPt_Sch_EZ!$C$31:$I$54,MATCH(Schedules_8760!$C6339,DHW_StPt_Sch_EZ!$B$31:$B$54,0),MATCH(Schedules_8760!$F6339,DHW_StPt_Sch_EZ!$C$30:$I$30,0)),"F","C")</f>
        <v>53.333333333333329</v>
      </c>
      <c r="N6339" s="12"/>
      <c r="O6339" s="12"/>
      <c r="P6339" s="12"/>
    </row>
    <row r="6340" spans="1:16" x14ac:dyDescent="0.25">
      <c r="A6340" s="35">
        <v>6339</v>
      </c>
      <c r="B6340" s="89">
        <v>265.08333333333331</v>
      </c>
      <c r="C6340" s="35">
        <f t="shared" si="495"/>
        <v>3</v>
      </c>
      <c r="D6340" s="35">
        <f t="shared" si="498"/>
        <v>265</v>
      </c>
      <c r="E6340" s="35">
        <f t="shared" si="499"/>
        <v>6</v>
      </c>
      <c r="F6340" s="35" t="str">
        <f t="shared" si="496"/>
        <v>Friday</v>
      </c>
      <c r="G6340" s="35">
        <f t="shared" si="497"/>
        <v>9</v>
      </c>
      <c r="H6340" s="34">
        <f>CONVERT(INDEX(Htg_StPt_Sch_EZ!$C$4:$I$27,MATCH(Schedules_8760!$C6340,Htg_StPt_Sch_EZ!$B$4:$B$27,0),MATCH(Schedules_8760!$F6340,Htg_StPt_Sch_EZ!$C$3:$I$3,0)),"F","C")</f>
        <v>20.555555555555554</v>
      </c>
      <c r="I6340" s="34">
        <f>CONVERT(INDEX(Htg_StPt_Sch_EZ!$C$31:$I$54,MATCH(Schedules_8760!$C6340,Htg_StPt_Sch_EZ!$B$31:$B$54,0),MATCH(Schedules_8760!$F6340,Htg_StPt_Sch_EZ!$C$30:$I$30,0)),"F","C")</f>
        <v>19.444444444444443</v>
      </c>
      <c r="J6340" s="34">
        <f>CONVERT(INDEX(Clg_StPt_Sch_EZ!$C$4:$I$27,MATCH(Schedules_8760!$C6340,Clg_StPt_Sch_EZ!$B$4:$B$27,0),MATCH(Schedules_8760!$F6340,Clg_StPt_Sch_EZ!$C$3:$I$3,0)),"F","C")</f>
        <v>25.555555555555554</v>
      </c>
      <c r="K6340" s="34">
        <f>CONVERT(INDEX(Clg_StPt_Sch_EZ!$C$31:$I$54,MATCH(Schedules_8760!$C6340,Clg_StPt_Sch_EZ!$B$31:$B$54,0),MATCH(Schedules_8760!$F6340,Clg_StPt_Sch_EZ!$C$30:$I$30,0)),"F","C")</f>
        <v>28.333333333333332</v>
      </c>
      <c r="L6340" s="34">
        <f>CONVERT(INDEX(DHW_StPt_Sch_EZ!$C$4:$I$27,MATCH(Schedules_8760!$C6340,DHW_StPt_Sch_EZ!$B$4:$B$27,0),MATCH(Schedules_8760!$F6340,DHW_StPt_Sch_EZ!$C$3:$I$3,0)),"F","C")</f>
        <v>53.333333333333329</v>
      </c>
      <c r="M6340" s="34">
        <f>CONVERT(INDEX(DHW_StPt_Sch_EZ!$C$31:$I$54,MATCH(Schedules_8760!$C6340,DHW_StPt_Sch_EZ!$B$31:$B$54,0),MATCH(Schedules_8760!$F6340,DHW_StPt_Sch_EZ!$C$30:$I$30,0)),"F","C")</f>
        <v>53.333333333333329</v>
      </c>
      <c r="N6340" s="12"/>
      <c r="O6340" s="12"/>
      <c r="P6340" s="12"/>
    </row>
    <row r="6341" spans="1:16" x14ac:dyDescent="0.25">
      <c r="A6341" s="35">
        <v>6340</v>
      </c>
      <c r="B6341" s="89">
        <v>265.125</v>
      </c>
      <c r="C6341" s="35">
        <f t="shared" si="495"/>
        <v>4</v>
      </c>
      <c r="D6341" s="35">
        <f t="shared" si="498"/>
        <v>265</v>
      </c>
      <c r="E6341" s="35">
        <f t="shared" si="499"/>
        <v>6</v>
      </c>
      <c r="F6341" s="35" t="str">
        <f t="shared" si="496"/>
        <v>Friday</v>
      </c>
      <c r="G6341" s="35">
        <f t="shared" si="497"/>
        <v>9</v>
      </c>
      <c r="H6341" s="34">
        <f>CONVERT(INDEX(Htg_StPt_Sch_EZ!$C$4:$I$27,MATCH(Schedules_8760!$C6341,Htg_StPt_Sch_EZ!$B$4:$B$27,0),MATCH(Schedules_8760!$F6341,Htg_StPt_Sch_EZ!$C$3:$I$3,0)),"F","C")</f>
        <v>20.555555555555554</v>
      </c>
      <c r="I6341" s="34">
        <f>CONVERT(INDEX(Htg_StPt_Sch_EZ!$C$31:$I$54,MATCH(Schedules_8760!$C6341,Htg_StPt_Sch_EZ!$B$31:$B$54,0),MATCH(Schedules_8760!$F6341,Htg_StPt_Sch_EZ!$C$30:$I$30,0)),"F","C")</f>
        <v>19.444444444444443</v>
      </c>
      <c r="J6341" s="34">
        <f>CONVERT(INDEX(Clg_StPt_Sch_EZ!$C$4:$I$27,MATCH(Schedules_8760!$C6341,Clg_StPt_Sch_EZ!$B$4:$B$27,0),MATCH(Schedules_8760!$F6341,Clg_StPt_Sch_EZ!$C$3:$I$3,0)),"F","C")</f>
        <v>25.555555555555554</v>
      </c>
      <c r="K6341" s="34">
        <f>CONVERT(INDEX(Clg_StPt_Sch_EZ!$C$31:$I$54,MATCH(Schedules_8760!$C6341,Clg_StPt_Sch_EZ!$B$31:$B$54,0),MATCH(Schedules_8760!$F6341,Clg_StPt_Sch_EZ!$C$30:$I$30,0)),"F","C")</f>
        <v>28.333333333333332</v>
      </c>
      <c r="L6341" s="34">
        <f>CONVERT(INDEX(DHW_StPt_Sch_EZ!$C$4:$I$27,MATCH(Schedules_8760!$C6341,DHW_StPt_Sch_EZ!$B$4:$B$27,0),MATCH(Schedules_8760!$F6341,DHW_StPt_Sch_EZ!$C$3:$I$3,0)),"F","C")</f>
        <v>53.333333333333329</v>
      </c>
      <c r="M6341" s="34">
        <f>CONVERT(INDEX(DHW_StPt_Sch_EZ!$C$31:$I$54,MATCH(Schedules_8760!$C6341,DHW_StPt_Sch_EZ!$B$31:$B$54,0),MATCH(Schedules_8760!$F6341,DHW_StPt_Sch_EZ!$C$30:$I$30,0)),"F","C")</f>
        <v>53.333333333333329</v>
      </c>
      <c r="N6341" s="12"/>
      <c r="O6341" s="12"/>
      <c r="P6341" s="12"/>
    </row>
    <row r="6342" spans="1:16" x14ac:dyDescent="0.25">
      <c r="A6342" s="35">
        <v>6341</v>
      </c>
      <c r="B6342" s="89">
        <v>265.16666666666669</v>
      </c>
      <c r="C6342" s="35">
        <f t="shared" si="495"/>
        <v>5</v>
      </c>
      <c r="D6342" s="35">
        <f t="shared" si="498"/>
        <v>265</v>
      </c>
      <c r="E6342" s="35">
        <f t="shared" si="499"/>
        <v>6</v>
      </c>
      <c r="F6342" s="35" t="str">
        <f t="shared" si="496"/>
        <v>Friday</v>
      </c>
      <c r="G6342" s="35">
        <f t="shared" si="497"/>
        <v>9</v>
      </c>
      <c r="H6342" s="34">
        <f>CONVERT(INDEX(Htg_StPt_Sch_EZ!$C$4:$I$27,MATCH(Schedules_8760!$C6342,Htg_StPt_Sch_EZ!$B$4:$B$27,0),MATCH(Schedules_8760!$F6342,Htg_StPt_Sch_EZ!$C$3:$I$3,0)),"F","C")</f>
        <v>20.555555555555554</v>
      </c>
      <c r="I6342" s="34">
        <f>CONVERT(INDEX(Htg_StPt_Sch_EZ!$C$31:$I$54,MATCH(Schedules_8760!$C6342,Htg_StPt_Sch_EZ!$B$31:$B$54,0),MATCH(Schedules_8760!$F6342,Htg_StPt_Sch_EZ!$C$30:$I$30,0)),"F","C")</f>
        <v>19.444444444444443</v>
      </c>
      <c r="J6342" s="34">
        <f>CONVERT(INDEX(Clg_StPt_Sch_EZ!$C$4:$I$27,MATCH(Schedules_8760!$C6342,Clg_StPt_Sch_EZ!$B$4:$B$27,0),MATCH(Schedules_8760!$F6342,Clg_StPt_Sch_EZ!$C$3:$I$3,0)),"F","C")</f>
        <v>25.555555555555554</v>
      </c>
      <c r="K6342" s="34">
        <f>CONVERT(INDEX(Clg_StPt_Sch_EZ!$C$31:$I$54,MATCH(Schedules_8760!$C6342,Clg_StPt_Sch_EZ!$B$31:$B$54,0),MATCH(Schedules_8760!$F6342,Clg_StPt_Sch_EZ!$C$30:$I$30,0)),"F","C")</f>
        <v>28.333333333333332</v>
      </c>
      <c r="L6342" s="34">
        <f>CONVERT(INDEX(DHW_StPt_Sch_EZ!$C$4:$I$27,MATCH(Schedules_8760!$C6342,DHW_StPt_Sch_EZ!$B$4:$B$27,0),MATCH(Schedules_8760!$F6342,DHW_StPt_Sch_EZ!$C$3:$I$3,0)),"F","C")</f>
        <v>53.333333333333329</v>
      </c>
      <c r="M6342" s="34">
        <f>CONVERT(INDEX(DHW_StPt_Sch_EZ!$C$31:$I$54,MATCH(Schedules_8760!$C6342,DHW_StPt_Sch_EZ!$B$31:$B$54,0),MATCH(Schedules_8760!$F6342,DHW_StPt_Sch_EZ!$C$30:$I$30,0)),"F","C")</f>
        <v>53.333333333333329</v>
      </c>
      <c r="N6342" s="12"/>
      <c r="O6342" s="12"/>
      <c r="P6342" s="12"/>
    </row>
    <row r="6343" spans="1:16" x14ac:dyDescent="0.25">
      <c r="A6343" s="35">
        <v>6342</v>
      </c>
      <c r="B6343" s="89">
        <v>265.20833333333331</v>
      </c>
      <c r="C6343" s="35">
        <f t="shared" si="495"/>
        <v>6</v>
      </c>
      <c r="D6343" s="35">
        <f t="shared" si="498"/>
        <v>265</v>
      </c>
      <c r="E6343" s="35">
        <f t="shared" si="499"/>
        <v>6</v>
      </c>
      <c r="F6343" s="35" t="str">
        <f t="shared" si="496"/>
        <v>Friday</v>
      </c>
      <c r="G6343" s="35">
        <f t="shared" si="497"/>
        <v>9</v>
      </c>
      <c r="H6343" s="34">
        <f>CONVERT(INDEX(Htg_StPt_Sch_EZ!$C$4:$I$27,MATCH(Schedules_8760!$C6343,Htg_StPt_Sch_EZ!$B$4:$B$27,0),MATCH(Schedules_8760!$F6343,Htg_StPt_Sch_EZ!$C$3:$I$3,0)),"F","C")</f>
        <v>20.555555555555554</v>
      </c>
      <c r="I6343" s="34">
        <f>CONVERT(INDEX(Htg_StPt_Sch_EZ!$C$31:$I$54,MATCH(Schedules_8760!$C6343,Htg_StPt_Sch_EZ!$B$31:$B$54,0),MATCH(Schedules_8760!$F6343,Htg_StPt_Sch_EZ!$C$30:$I$30,0)),"F","C")</f>
        <v>19.444444444444443</v>
      </c>
      <c r="J6343" s="34">
        <f>CONVERT(INDEX(Clg_StPt_Sch_EZ!$C$4:$I$27,MATCH(Schedules_8760!$C6343,Clg_StPt_Sch_EZ!$B$4:$B$27,0),MATCH(Schedules_8760!$F6343,Clg_StPt_Sch_EZ!$C$3:$I$3,0)),"F","C")</f>
        <v>25.555555555555554</v>
      </c>
      <c r="K6343" s="34">
        <f>CONVERT(INDEX(Clg_StPt_Sch_EZ!$C$31:$I$54,MATCH(Schedules_8760!$C6343,Clg_StPt_Sch_EZ!$B$31:$B$54,0),MATCH(Schedules_8760!$F6343,Clg_StPt_Sch_EZ!$C$30:$I$30,0)),"F","C")</f>
        <v>28.333333333333332</v>
      </c>
      <c r="L6343" s="34">
        <f>CONVERT(INDEX(DHW_StPt_Sch_EZ!$C$4:$I$27,MATCH(Schedules_8760!$C6343,DHW_StPt_Sch_EZ!$B$4:$B$27,0),MATCH(Schedules_8760!$F6343,DHW_StPt_Sch_EZ!$C$3:$I$3,0)),"F","C")</f>
        <v>53.333333333333329</v>
      </c>
      <c r="M6343" s="34">
        <f>CONVERT(INDEX(DHW_StPt_Sch_EZ!$C$31:$I$54,MATCH(Schedules_8760!$C6343,DHW_StPt_Sch_EZ!$B$31:$B$54,0),MATCH(Schedules_8760!$F6343,DHW_StPt_Sch_EZ!$C$30:$I$30,0)),"F","C")</f>
        <v>53.333333333333329</v>
      </c>
      <c r="N6343" s="12"/>
      <c r="O6343" s="12"/>
      <c r="P6343" s="12"/>
    </row>
    <row r="6344" spans="1:16" x14ac:dyDescent="0.25">
      <c r="A6344" s="35">
        <v>6343</v>
      </c>
      <c r="B6344" s="89">
        <v>265.25</v>
      </c>
      <c r="C6344" s="35">
        <f t="shared" si="495"/>
        <v>7</v>
      </c>
      <c r="D6344" s="35">
        <f t="shared" si="498"/>
        <v>265</v>
      </c>
      <c r="E6344" s="35">
        <f t="shared" si="499"/>
        <v>6</v>
      </c>
      <c r="F6344" s="35" t="str">
        <f t="shared" si="496"/>
        <v>Friday</v>
      </c>
      <c r="G6344" s="35">
        <f t="shared" si="497"/>
        <v>9</v>
      </c>
      <c r="H6344" s="34">
        <f>CONVERT(INDEX(Htg_StPt_Sch_EZ!$C$4:$I$27,MATCH(Schedules_8760!$C6344,Htg_StPt_Sch_EZ!$B$4:$B$27,0),MATCH(Schedules_8760!$F6344,Htg_StPt_Sch_EZ!$C$3:$I$3,0)),"F","C")</f>
        <v>20.555555555555554</v>
      </c>
      <c r="I6344" s="34">
        <f>CONVERT(INDEX(Htg_StPt_Sch_EZ!$C$31:$I$54,MATCH(Schedules_8760!$C6344,Htg_StPt_Sch_EZ!$B$31:$B$54,0),MATCH(Schedules_8760!$F6344,Htg_StPt_Sch_EZ!$C$30:$I$30,0)),"F","C")</f>
        <v>19.444444444444443</v>
      </c>
      <c r="J6344" s="34">
        <f>CONVERT(INDEX(Clg_StPt_Sch_EZ!$C$4:$I$27,MATCH(Schedules_8760!$C6344,Clg_StPt_Sch_EZ!$B$4:$B$27,0),MATCH(Schedules_8760!$F6344,Clg_StPt_Sch_EZ!$C$3:$I$3,0)),"F","C")</f>
        <v>25.555555555555554</v>
      </c>
      <c r="K6344" s="34">
        <f>CONVERT(INDEX(Clg_StPt_Sch_EZ!$C$31:$I$54,MATCH(Schedules_8760!$C6344,Clg_StPt_Sch_EZ!$B$31:$B$54,0),MATCH(Schedules_8760!$F6344,Clg_StPt_Sch_EZ!$C$30:$I$30,0)),"F","C")</f>
        <v>28.333333333333332</v>
      </c>
      <c r="L6344" s="34">
        <f>CONVERT(INDEX(DHW_StPt_Sch_EZ!$C$4:$I$27,MATCH(Schedules_8760!$C6344,DHW_StPt_Sch_EZ!$B$4:$B$27,0),MATCH(Schedules_8760!$F6344,DHW_StPt_Sch_EZ!$C$3:$I$3,0)),"F","C")</f>
        <v>53.333333333333329</v>
      </c>
      <c r="M6344" s="34">
        <f>CONVERT(INDEX(DHW_StPt_Sch_EZ!$C$31:$I$54,MATCH(Schedules_8760!$C6344,DHW_StPt_Sch_EZ!$B$31:$B$54,0),MATCH(Schedules_8760!$F6344,DHW_StPt_Sch_EZ!$C$30:$I$30,0)),"F","C")</f>
        <v>53.333333333333329</v>
      </c>
      <c r="N6344" s="12"/>
      <c r="O6344" s="12"/>
      <c r="P6344" s="12"/>
    </row>
    <row r="6345" spans="1:16" x14ac:dyDescent="0.25">
      <c r="A6345" s="35">
        <v>6344</v>
      </c>
      <c r="B6345" s="89">
        <v>265.29166666666669</v>
      </c>
      <c r="C6345" s="35">
        <f t="shared" si="495"/>
        <v>8</v>
      </c>
      <c r="D6345" s="35">
        <f t="shared" si="498"/>
        <v>265</v>
      </c>
      <c r="E6345" s="35">
        <f t="shared" si="499"/>
        <v>6</v>
      </c>
      <c r="F6345" s="35" t="str">
        <f t="shared" si="496"/>
        <v>Friday</v>
      </c>
      <c r="G6345" s="35">
        <f t="shared" si="497"/>
        <v>9</v>
      </c>
      <c r="H6345" s="34">
        <f>CONVERT(INDEX(Htg_StPt_Sch_EZ!$C$4:$I$27,MATCH(Schedules_8760!$C6345,Htg_StPt_Sch_EZ!$B$4:$B$27,0),MATCH(Schedules_8760!$F6345,Htg_StPt_Sch_EZ!$C$3:$I$3,0)),"F","C")</f>
        <v>20.555555555555554</v>
      </c>
      <c r="I6345" s="34">
        <f>CONVERT(INDEX(Htg_StPt_Sch_EZ!$C$31:$I$54,MATCH(Schedules_8760!$C6345,Htg_StPt_Sch_EZ!$B$31:$B$54,0),MATCH(Schedules_8760!$F6345,Htg_StPt_Sch_EZ!$C$30:$I$30,0)),"F","C")</f>
        <v>19.444444444444443</v>
      </c>
      <c r="J6345" s="34">
        <f>CONVERT(INDEX(Clg_StPt_Sch_EZ!$C$4:$I$27,MATCH(Schedules_8760!$C6345,Clg_StPt_Sch_EZ!$B$4:$B$27,0),MATCH(Schedules_8760!$F6345,Clg_StPt_Sch_EZ!$C$3:$I$3,0)),"F","C")</f>
        <v>25.555555555555554</v>
      </c>
      <c r="K6345" s="34">
        <f>CONVERT(INDEX(Clg_StPt_Sch_EZ!$C$31:$I$54,MATCH(Schedules_8760!$C6345,Clg_StPt_Sch_EZ!$B$31:$B$54,0),MATCH(Schedules_8760!$F6345,Clg_StPt_Sch_EZ!$C$30:$I$30,0)),"F","C")</f>
        <v>25</v>
      </c>
      <c r="L6345" s="34">
        <f>CONVERT(INDEX(DHW_StPt_Sch_EZ!$C$4:$I$27,MATCH(Schedules_8760!$C6345,DHW_StPt_Sch_EZ!$B$4:$B$27,0),MATCH(Schedules_8760!$F6345,DHW_StPt_Sch_EZ!$C$3:$I$3,0)),"F","C")</f>
        <v>53.333333333333329</v>
      </c>
      <c r="M6345" s="34">
        <f>CONVERT(INDEX(DHW_StPt_Sch_EZ!$C$31:$I$54,MATCH(Schedules_8760!$C6345,DHW_StPt_Sch_EZ!$B$31:$B$54,0),MATCH(Schedules_8760!$F6345,DHW_StPt_Sch_EZ!$C$30:$I$30,0)),"F","C")</f>
        <v>53.333333333333329</v>
      </c>
      <c r="N6345" s="12"/>
      <c r="O6345" s="12"/>
      <c r="P6345" s="12"/>
    </row>
    <row r="6346" spans="1:16" x14ac:dyDescent="0.25">
      <c r="A6346" s="35">
        <v>6345</v>
      </c>
      <c r="B6346" s="89">
        <v>265.33333333333331</v>
      </c>
      <c r="C6346" s="35">
        <f t="shared" si="495"/>
        <v>9</v>
      </c>
      <c r="D6346" s="35">
        <f t="shared" si="498"/>
        <v>265</v>
      </c>
      <c r="E6346" s="35">
        <f t="shared" si="499"/>
        <v>6</v>
      </c>
      <c r="F6346" s="35" t="str">
        <f t="shared" si="496"/>
        <v>Friday</v>
      </c>
      <c r="G6346" s="35">
        <f t="shared" si="497"/>
        <v>9</v>
      </c>
      <c r="H6346" s="34">
        <f>CONVERT(INDEX(Htg_StPt_Sch_EZ!$C$4:$I$27,MATCH(Schedules_8760!$C6346,Htg_StPt_Sch_EZ!$B$4:$B$27,0),MATCH(Schedules_8760!$F6346,Htg_StPt_Sch_EZ!$C$3:$I$3,0)),"F","C")</f>
        <v>20.555555555555554</v>
      </c>
      <c r="I6346" s="34">
        <f>CONVERT(INDEX(Htg_StPt_Sch_EZ!$C$31:$I$54,MATCH(Schedules_8760!$C6346,Htg_StPt_Sch_EZ!$B$31:$B$54,0),MATCH(Schedules_8760!$F6346,Htg_StPt_Sch_EZ!$C$30:$I$30,0)),"F","C")</f>
        <v>19.444444444444443</v>
      </c>
      <c r="J6346" s="34">
        <f>CONVERT(INDEX(Clg_StPt_Sch_EZ!$C$4:$I$27,MATCH(Schedules_8760!$C6346,Clg_StPt_Sch_EZ!$B$4:$B$27,0),MATCH(Schedules_8760!$F6346,Clg_StPt_Sch_EZ!$C$3:$I$3,0)),"F","C")</f>
        <v>25.555555555555554</v>
      </c>
      <c r="K6346" s="34">
        <f>CONVERT(INDEX(Clg_StPt_Sch_EZ!$C$31:$I$54,MATCH(Schedules_8760!$C6346,Clg_StPt_Sch_EZ!$B$31:$B$54,0),MATCH(Schedules_8760!$F6346,Clg_StPt_Sch_EZ!$C$30:$I$30,0)),"F","C")</f>
        <v>25</v>
      </c>
      <c r="L6346" s="34">
        <f>CONVERT(INDEX(DHW_StPt_Sch_EZ!$C$4:$I$27,MATCH(Schedules_8760!$C6346,DHW_StPt_Sch_EZ!$B$4:$B$27,0),MATCH(Schedules_8760!$F6346,DHW_StPt_Sch_EZ!$C$3:$I$3,0)),"F","C")</f>
        <v>53.333333333333329</v>
      </c>
      <c r="M6346" s="34">
        <f>CONVERT(INDEX(DHW_StPt_Sch_EZ!$C$31:$I$54,MATCH(Schedules_8760!$C6346,DHW_StPt_Sch_EZ!$B$31:$B$54,0),MATCH(Schedules_8760!$F6346,DHW_StPt_Sch_EZ!$C$30:$I$30,0)),"F","C")</f>
        <v>53.333333333333329</v>
      </c>
      <c r="N6346" s="12"/>
      <c r="O6346" s="12"/>
      <c r="P6346" s="12"/>
    </row>
    <row r="6347" spans="1:16" x14ac:dyDescent="0.25">
      <c r="A6347" s="35">
        <v>6346</v>
      </c>
      <c r="B6347" s="89">
        <v>265.375</v>
      </c>
      <c r="C6347" s="35">
        <f t="shared" si="495"/>
        <v>10</v>
      </c>
      <c r="D6347" s="35">
        <f t="shared" si="498"/>
        <v>265</v>
      </c>
      <c r="E6347" s="35">
        <f t="shared" si="499"/>
        <v>6</v>
      </c>
      <c r="F6347" s="35" t="str">
        <f t="shared" si="496"/>
        <v>Friday</v>
      </c>
      <c r="G6347" s="35">
        <f t="shared" si="497"/>
        <v>9</v>
      </c>
      <c r="H6347" s="34">
        <f>CONVERT(INDEX(Htg_StPt_Sch_EZ!$C$4:$I$27,MATCH(Schedules_8760!$C6347,Htg_StPt_Sch_EZ!$B$4:$B$27,0),MATCH(Schedules_8760!$F6347,Htg_StPt_Sch_EZ!$C$3:$I$3,0)),"F","C")</f>
        <v>20.555555555555554</v>
      </c>
      <c r="I6347" s="34">
        <f>CONVERT(INDEX(Htg_StPt_Sch_EZ!$C$31:$I$54,MATCH(Schedules_8760!$C6347,Htg_StPt_Sch_EZ!$B$31:$B$54,0),MATCH(Schedules_8760!$F6347,Htg_StPt_Sch_EZ!$C$30:$I$30,0)),"F","C")</f>
        <v>19.444444444444443</v>
      </c>
      <c r="J6347" s="34">
        <f>CONVERT(INDEX(Clg_StPt_Sch_EZ!$C$4:$I$27,MATCH(Schedules_8760!$C6347,Clg_StPt_Sch_EZ!$B$4:$B$27,0),MATCH(Schedules_8760!$F6347,Clg_StPt_Sch_EZ!$C$3:$I$3,0)),"F","C")</f>
        <v>25.555555555555554</v>
      </c>
      <c r="K6347" s="34">
        <f>CONVERT(INDEX(Clg_StPt_Sch_EZ!$C$31:$I$54,MATCH(Schedules_8760!$C6347,Clg_StPt_Sch_EZ!$B$31:$B$54,0),MATCH(Schedules_8760!$F6347,Clg_StPt_Sch_EZ!$C$30:$I$30,0)),"F","C")</f>
        <v>25</v>
      </c>
      <c r="L6347" s="34">
        <f>CONVERT(INDEX(DHW_StPt_Sch_EZ!$C$4:$I$27,MATCH(Schedules_8760!$C6347,DHW_StPt_Sch_EZ!$B$4:$B$27,0),MATCH(Schedules_8760!$F6347,DHW_StPt_Sch_EZ!$C$3:$I$3,0)),"F","C")</f>
        <v>53.333333333333329</v>
      </c>
      <c r="M6347" s="34">
        <f>CONVERT(INDEX(DHW_StPt_Sch_EZ!$C$31:$I$54,MATCH(Schedules_8760!$C6347,DHW_StPt_Sch_EZ!$B$31:$B$54,0),MATCH(Schedules_8760!$F6347,DHW_StPt_Sch_EZ!$C$30:$I$30,0)),"F","C")</f>
        <v>53.333333333333329</v>
      </c>
      <c r="N6347" s="12"/>
      <c r="O6347" s="12"/>
      <c r="P6347" s="12"/>
    </row>
    <row r="6348" spans="1:16" x14ac:dyDescent="0.25">
      <c r="A6348" s="35">
        <v>6347</v>
      </c>
      <c r="B6348" s="89">
        <v>265.41666666666669</v>
      </c>
      <c r="C6348" s="35">
        <f t="shared" si="495"/>
        <v>11</v>
      </c>
      <c r="D6348" s="35">
        <f t="shared" si="498"/>
        <v>265</v>
      </c>
      <c r="E6348" s="35">
        <f t="shared" si="499"/>
        <v>6</v>
      </c>
      <c r="F6348" s="35" t="str">
        <f t="shared" si="496"/>
        <v>Friday</v>
      </c>
      <c r="G6348" s="35">
        <f t="shared" si="497"/>
        <v>9</v>
      </c>
      <c r="H6348" s="34">
        <f>CONVERT(INDEX(Htg_StPt_Sch_EZ!$C$4:$I$27,MATCH(Schedules_8760!$C6348,Htg_StPt_Sch_EZ!$B$4:$B$27,0),MATCH(Schedules_8760!$F6348,Htg_StPt_Sch_EZ!$C$3:$I$3,0)),"F","C")</f>
        <v>20.555555555555554</v>
      </c>
      <c r="I6348" s="34">
        <f>CONVERT(INDEX(Htg_StPt_Sch_EZ!$C$31:$I$54,MATCH(Schedules_8760!$C6348,Htg_StPt_Sch_EZ!$B$31:$B$54,0),MATCH(Schedules_8760!$F6348,Htg_StPt_Sch_EZ!$C$30:$I$30,0)),"F","C")</f>
        <v>19.444444444444443</v>
      </c>
      <c r="J6348" s="34">
        <f>CONVERT(INDEX(Clg_StPt_Sch_EZ!$C$4:$I$27,MATCH(Schedules_8760!$C6348,Clg_StPt_Sch_EZ!$B$4:$B$27,0),MATCH(Schedules_8760!$F6348,Clg_StPt_Sch_EZ!$C$3:$I$3,0)),"F","C")</f>
        <v>25.555555555555554</v>
      </c>
      <c r="K6348" s="34">
        <f>CONVERT(INDEX(Clg_StPt_Sch_EZ!$C$31:$I$54,MATCH(Schedules_8760!$C6348,Clg_StPt_Sch_EZ!$B$31:$B$54,0),MATCH(Schedules_8760!$F6348,Clg_StPt_Sch_EZ!$C$30:$I$30,0)),"F","C")</f>
        <v>25</v>
      </c>
      <c r="L6348" s="34">
        <f>CONVERT(INDEX(DHW_StPt_Sch_EZ!$C$4:$I$27,MATCH(Schedules_8760!$C6348,DHW_StPt_Sch_EZ!$B$4:$B$27,0),MATCH(Schedules_8760!$F6348,DHW_StPt_Sch_EZ!$C$3:$I$3,0)),"F","C")</f>
        <v>53.333333333333329</v>
      </c>
      <c r="M6348" s="34">
        <f>CONVERT(INDEX(DHW_StPt_Sch_EZ!$C$31:$I$54,MATCH(Schedules_8760!$C6348,DHW_StPt_Sch_EZ!$B$31:$B$54,0),MATCH(Schedules_8760!$F6348,DHW_StPt_Sch_EZ!$C$30:$I$30,0)),"F","C")</f>
        <v>53.333333333333329</v>
      </c>
      <c r="N6348" s="12"/>
      <c r="O6348" s="12"/>
      <c r="P6348" s="12"/>
    </row>
    <row r="6349" spans="1:16" x14ac:dyDescent="0.25">
      <c r="A6349" s="35">
        <v>6348</v>
      </c>
      <c r="B6349" s="89">
        <v>265.45833333333331</v>
      </c>
      <c r="C6349" s="35">
        <f t="shared" si="495"/>
        <v>12</v>
      </c>
      <c r="D6349" s="35">
        <f t="shared" si="498"/>
        <v>265</v>
      </c>
      <c r="E6349" s="35">
        <f t="shared" si="499"/>
        <v>6</v>
      </c>
      <c r="F6349" s="35" t="str">
        <f t="shared" si="496"/>
        <v>Friday</v>
      </c>
      <c r="G6349" s="35">
        <f t="shared" si="497"/>
        <v>9</v>
      </c>
      <c r="H6349" s="34">
        <f>CONVERT(INDEX(Htg_StPt_Sch_EZ!$C$4:$I$27,MATCH(Schedules_8760!$C6349,Htg_StPt_Sch_EZ!$B$4:$B$27,0),MATCH(Schedules_8760!$F6349,Htg_StPt_Sch_EZ!$C$3:$I$3,0)),"F","C")</f>
        <v>20.555555555555554</v>
      </c>
      <c r="I6349" s="34">
        <f>CONVERT(INDEX(Htg_StPt_Sch_EZ!$C$31:$I$54,MATCH(Schedules_8760!$C6349,Htg_StPt_Sch_EZ!$B$31:$B$54,0),MATCH(Schedules_8760!$F6349,Htg_StPt_Sch_EZ!$C$30:$I$30,0)),"F","C")</f>
        <v>19.444444444444443</v>
      </c>
      <c r="J6349" s="34">
        <f>CONVERT(INDEX(Clg_StPt_Sch_EZ!$C$4:$I$27,MATCH(Schedules_8760!$C6349,Clg_StPt_Sch_EZ!$B$4:$B$27,0),MATCH(Schedules_8760!$F6349,Clg_StPt_Sch_EZ!$C$3:$I$3,0)),"F","C")</f>
        <v>25.555555555555554</v>
      </c>
      <c r="K6349" s="34">
        <f>CONVERT(INDEX(Clg_StPt_Sch_EZ!$C$31:$I$54,MATCH(Schedules_8760!$C6349,Clg_StPt_Sch_EZ!$B$31:$B$54,0),MATCH(Schedules_8760!$F6349,Clg_StPt_Sch_EZ!$C$30:$I$30,0)),"F","C")</f>
        <v>25</v>
      </c>
      <c r="L6349" s="34">
        <f>CONVERT(INDEX(DHW_StPt_Sch_EZ!$C$4:$I$27,MATCH(Schedules_8760!$C6349,DHW_StPt_Sch_EZ!$B$4:$B$27,0),MATCH(Schedules_8760!$F6349,DHW_StPt_Sch_EZ!$C$3:$I$3,0)),"F","C")</f>
        <v>53.333333333333329</v>
      </c>
      <c r="M6349" s="34">
        <f>CONVERT(INDEX(DHW_StPt_Sch_EZ!$C$31:$I$54,MATCH(Schedules_8760!$C6349,DHW_StPt_Sch_EZ!$B$31:$B$54,0),MATCH(Schedules_8760!$F6349,DHW_StPt_Sch_EZ!$C$30:$I$30,0)),"F","C")</f>
        <v>53.333333333333329</v>
      </c>
      <c r="N6349" s="12"/>
      <c r="O6349" s="12"/>
      <c r="P6349" s="12"/>
    </row>
    <row r="6350" spans="1:16" x14ac:dyDescent="0.25">
      <c r="A6350" s="35">
        <v>6349</v>
      </c>
      <c r="B6350" s="89">
        <v>265.5</v>
      </c>
      <c r="C6350" s="35">
        <f t="shared" si="495"/>
        <v>13</v>
      </c>
      <c r="D6350" s="35">
        <f t="shared" si="498"/>
        <v>265</v>
      </c>
      <c r="E6350" s="35">
        <f t="shared" si="499"/>
        <v>6</v>
      </c>
      <c r="F6350" s="35" t="str">
        <f t="shared" si="496"/>
        <v>Friday</v>
      </c>
      <c r="G6350" s="35">
        <f t="shared" si="497"/>
        <v>9</v>
      </c>
      <c r="H6350" s="34">
        <f>CONVERT(INDEX(Htg_StPt_Sch_EZ!$C$4:$I$27,MATCH(Schedules_8760!$C6350,Htg_StPt_Sch_EZ!$B$4:$B$27,0),MATCH(Schedules_8760!$F6350,Htg_StPt_Sch_EZ!$C$3:$I$3,0)),"F","C")</f>
        <v>20.555555555555554</v>
      </c>
      <c r="I6350" s="34">
        <f>CONVERT(INDEX(Htg_StPt_Sch_EZ!$C$31:$I$54,MATCH(Schedules_8760!$C6350,Htg_StPt_Sch_EZ!$B$31:$B$54,0),MATCH(Schedules_8760!$F6350,Htg_StPt_Sch_EZ!$C$30:$I$30,0)),"F","C")</f>
        <v>19.444444444444443</v>
      </c>
      <c r="J6350" s="34">
        <f>CONVERT(INDEX(Clg_StPt_Sch_EZ!$C$4:$I$27,MATCH(Schedules_8760!$C6350,Clg_StPt_Sch_EZ!$B$4:$B$27,0),MATCH(Schedules_8760!$F6350,Clg_StPt_Sch_EZ!$C$3:$I$3,0)),"F","C")</f>
        <v>25.555555555555554</v>
      </c>
      <c r="K6350" s="34">
        <f>CONVERT(INDEX(Clg_StPt_Sch_EZ!$C$31:$I$54,MATCH(Schedules_8760!$C6350,Clg_StPt_Sch_EZ!$B$31:$B$54,0),MATCH(Schedules_8760!$F6350,Clg_StPt_Sch_EZ!$C$30:$I$30,0)),"F","C")</f>
        <v>25</v>
      </c>
      <c r="L6350" s="34">
        <f>CONVERT(INDEX(DHW_StPt_Sch_EZ!$C$4:$I$27,MATCH(Schedules_8760!$C6350,DHW_StPt_Sch_EZ!$B$4:$B$27,0),MATCH(Schedules_8760!$F6350,DHW_StPt_Sch_EZ!$C$3:$I$3,0)),"F","C")</f>
        <v>53.333333333333329</v>
      </c>
      <c r="M6350" s="34">
        <f>CONVERT(INDEX(DHW_StPt_Sch_EZ!$C$31:$I$54,MATCH(Schedules_8760!$C6350,DHW_StPt_Sch_EZ!$B$31:$B$54,0),MATCH(Schedules_8760!$F6350,DHW_StPt_Sch_EZ!$C$30:$I$30,0)),"F","C")</f>
        <v>53.333333333333329</v>
      </c>
      <c r="N6350" s="12"/>
      <c r="O6350" s="12"/>
      <c r="P6350" s="12"/>
    </row>
    <row r="6351" spans="1:16" x14ac:dyDescent="0.25">
      <c r="A6351" s="35">
        <v>6350</v>
      </c>
      <c r="B6351" s="89">
        <v>265.54166666666669</v>
      </c>
      <c r="C6351" s="35">
        <f t="shared" si="495"/>
        <v>14</v>
      </c>
      <c r="D6351" s="35">
        <f t="shared" si="498"/>
        <v>265</v>
      </c>
      <c r="E6351" s="35">
        <f t="shared" si="499"/>
        <v>6</v>
      </c>
      <c r="F6351" s="35" t="str">
        <f t="shared" si="496"/>
        <v>Friday</v>
      </c>
      <c r="G6351" s="35">
        <f t="shared" si="497"/>
        <v>9</v>
      </c>
      <c r="H6351" s="34">
        <f>CONVERT(INDEX(Htg_StPt_Sch_EZ!$C$4:$I$27,MATCH(Schedules_8760!$C6351,Htg_StPt_Sch_EZ!$B$4:$B$27,0),MATCH(Schedules_8760!$F6351,Htg_StPt_Sch_EZ!$C$3:$I$3,0)),"F","C")</f>
        <v>20.555555555555554</v>
      </c>
      <c r="I6351" s="34">
        <f>CONVERT(INDEX(Htg_StPt_Sch_EZ!$C$31:$I$54,MATCH(Schedules_8760!$C6351,Htg_StPt_Sch_EZ!$B$31:$B$54,0),MATCH(Schedules_8760!$F6351,Htg_StPt_Sch_EZ!$C$30:$I$30,0)),"F","C")</f>
        <v>19.444444444444443</v>
      </c>
      <c r="J6351" s="34">
        <f>CONVERT(INDEX(Clg_StPt_Sch_EZ!$C$4:$I$27,MATCH(Schedules_8760!$C6351,Clg_StPt_Sch_EZ!$B$4:$B$27,0),MATCH(Schedules_8760!$F6351,Clg_StPt_Sch_EZ!$C$3:$I$3,0)),"F","C")</f>
        <v>25.555555555555554</v>
      </c>
      <c r="K6351" s="34">
        <f>CONVERT(INDEX(Clg_StPt_Sch_EZ!$C$31:$I$54,MATCH(Schedules_8760!$C6351,Clg_StPt_Sch_EZ!$B$31:$B$54,0),MATCH(Schedules_8760!$F6351,Clg_StPt_Sch_EZ!$C$30:$I$30,0)),"F","C")</f>
        <v>25</v>
      </c>
      <c r="L6351" s="34">
        <f>CONVERT(INDEX(DHW_StPt_Sch_EZ!$C$4:$I$27,MATCH(Schedules_8760!$C6351,DHW_StPt_Sch_EZ!$B$4:$B$27,0),MATCH(Schedules_8760!$F6351,DHW_StPt_Sch_EZ!$C$3:$I$3,0)),"F","C")</f>
        <v>53.333333333333329</v>
      </c>
      <c r="M6351" s="34">
        <f>CONVERT(INDEX(DHW_StPt_Sch_EZ!$C$31:$I$54,MATCH(Schedules_8760!$C6351,DHW_StPt_Sch_EZ!$B$31:$B$54,0),MATCH(Schedules_8760!$F6351,DHW_StPt_Sch_EZ!$C$30:$I$30,0)),"F","C")</f>
        <v>53.333333333333329</v>
      </c>
      <c r="N6351" s="12"/>
      <c r="O6351" s="12"/>
      <c r="P6351" s="12"/>
    </row>
    <row r="6352" spans="1:16" x14ac:dyDescent="0.25">
      <c r="A6352" s="35">
        <v>6351</v>
      </c>
      <c r="B6352" s="89">
        <v>265.58333333333331</v>
      </c>
      <c r="C6352" s="35">
        <f t="shared" si="495"/>
        <v>15</v>
      </c>
      <c r="D6352" s="35">
        <f t="shared" si="498"/>
        <v>265</v>
      </c>
      <c r="E6352" s="35">
        <f t="shared" si="499"/>
        <v>6</v>
      </c>
      <c r="F6352" s="35" t="str">
        <f t="shared" si="496"/>
        <v>Friday</v>
      </c>
      <c r="G6352" s="35">
        <f t="shared" si="497"/>
        <v>9</v>
      </c>
      <c r="H6352" s="34">
        <f>CONVERT(INDEX(Htg_StPt_Sch_EZ!$C$4:$I$27,MATCH(Schedules_8760!$C6352,Htg_StPt_Sch_EZ!$B$4:$B$27,0),MATCH(Schedules_8760!$F6352,Htg_StPt_Sch_EZ!$C$3:$I$3,0)),"F","C")</f>
        <v>20.555555555555554</v>
      </c>
      <c r="I6352" s="34">
        <f>CONVERT(INDEX(Htg_StPt_Sch_EZ!$C$31:$I$54,MATCH(Schedules_8760!$C6352,Htg_StPt_Sch_EZ!$B$31:$B$54,0),MATCH(Schedules_8760!$F6352,Htg_StPt_Sch_EZ!$C$30:$I$30,0)),"F","C")</f>
        <v>21.111111111111111</v>
      </c>
      <c r="J6352" s="34">
        <f>CONVERT(INDEX(Clg_StPt_Sch_EZ!$C$4:$I$27,MATCH(Schedules_8760!$C6352,Clg_StPt_Sch_EZ!$B$4:$B$27,0),MATCH(Schedules_8760!$F6352,Clg_StPt_Sch_EZ!$C$3:$I$3,0)),"F","C")</f>
        <v>25.555555555555554</v>
      </c>
      <c r="K6352" s="34">
        <f>CONVERT(INDEX(Clg_StPt_Sch_EZ!$C$31:$I$54,MATCH(Schedules_8760!$C6352,Clg_StPt_Sch_EZ!$B$31:$B$54,0),MATCH(Schedules_8760!$F6352,Clg_StPt_Sch_EZ!$C$30:$I$30,0)),"F","C")</f>
        <v>25</v>
      </c>
      <c r="L6352" s="34">
        <f>CONVERT(INDEX(DHW_StPt_Sch_EZ!$C$4:$I$27,MATCH(Schedules_8760!$C6352,DHW_StPt_Sch_EZ!$B$4:$B$27,0),MATCH(Schedules_8760!$F6352,DHW_StPt_Sch_EZ!$C$3:$I$3,0)),"F","C")</f>
        <v>53.333333333333329</v>
      </c>
      <c r="M6352" s="34">
        <f>CONVERT(INDEX(DHW_StPt_Sch_EZ!$C$31:$I$54,MATCH(Schedules_8760!$C6352,DHW_StPt_Sch_EZ!$B$31:$B$54,0),MATCH(Schedules_8760!$F6352,DHW_StPt_Sch_EZ!$C$30:$I$30,0)),"F","C")</f>
        <v>53.333333333333329</v>
      </c>
      <c r="N6352" s="12"/>
      <c r="O6352" s="12"/>
      <c r="P6352" s="12"/>
    </row>
    <row r="6353" spans="1:16" x14ac:dyDescent="0.25">
      <c r="A6353" s="35">
        <v>6352</v>
      </c>
      <c r="B6353" s="89">
        <v>265.625</v>
      </c>
      <c r="C6353" s="35">
        <f t="shared" si="495"/>
        <v>16</v>
      </c>
      <c r="D6353" s="35">
        <f t="shared" si="498"/>
        <v>265</v>
      </c>
      <c r="E6353" s="35">
        <f t="shared" si="499"/>
        <v>6</v>
      </c>
      <c r="F6353" s="35" t="str">
        <f t="shared" si="496"/>
        <v>Friday</v>
      </c>
      <c r="G6353" s="35">
        <f t="shared" si="497"/>
        <v>9</v>
      </c>
      <c r="H6353" s="34">
        <f>CONVERT(INDEX(Htg_StPt_Sch_EZ!$C$4:$I$27,MATCH(Schedules_8760!$C6353,Htg_StPt_Sch_EZ!$B$4:$B$27,0),MATCH(Schedules_8760!$F6353,Htg_StPt_Sch_EZ!$C$3:$I$3,0)),"F","C")</f>
        <v>20.555555555555554</v>
      </c>
      <c r="I6353" s="34">
        <f>CONVERT(INDEX(Htg_StPt_Sch_EZ!$C$31:$I$54,MATCH(Schedules_8760!$C6353,Htg_StPt_Sch_EZ!$B$31:$B$54,0),MATCH(Schedules_8760!$F6353,Htg_StPt_Sch_EZ!$C$30:$I$30,0)),"F","C")</f>
        <v>21.111111111111111</v>
      </c>
      <c r="J6353" s="34">
        <f>CONVERT(INDEX(Clg_StPt_Sch_EZ!$C$4:$I$27,MATCH(Schedules_8760!$C6353,Clg_StPt_Sch_EZ!$B$4:$B$27,0),MATCH(Schedules_8760!$F6353,Clg_StPt_Sch_EZ!$C$3:$I$3,0)),"F","C")</f>
        <v>25.555555555555554</v>
      </c>
      <c r="K6353" s="34">
        <f>CONVERT(INDEX(Clg_StPt_Sch_EZ!$C$31:$I$54,MATCH(Schedules_8760!$C6353,Clg_StPt_Sch_EZ!$B$31:$B$54,0),MATCH(Schedules_8760!$F6353,Clg_StPt_Sch_EZ!$C$30:$I$30,0)),"F","C")</f>
        <v>25</v>
      </c>
      <c r="L6353" s="34">
        <f>CONVERT(INDEX(DHW_StPt_Sch_EZ!$C$4:$I$27,MATCH(Schedules_8760!$C6353,DHW_StPt_Sch_EZ!$B$4:$B$27,0),MATCH(Schedules_8760!$F6353,DHW_StPt_Sch_EZ!$C$3:$I$3,0)),"F","C")</f>
        <v>53.333333333333329</v>
      </c>
      <c r="M6353" s="34">
        <f>CONVERT(INDEX(DHW_StPt_Sch_EZ!$C$31:$I$54,MATCH(Schedules_8760!$C6353,DHW_StPt_Sch_EZ!$B$31:$B$54,0),MATCH(Schedules_8760!$F6353,DHW_StPt_Sch_EZ!$C$30:$I$30,0)),"F","C")</f>
        <v>53.333333333333329</v>
      </c>
      <c r="N6353" s="12"/>
      <c r="O6353" s="12"/>
      <c r="P6353" s="12"/>
    </row>
    <row r="6354" spans="1:16" x14ac:dyDescent="0.25">
      <c r="A6354" s="35">
        <v>6353</v>
      </c>
      <c r="B6354" s="89">
        <v>265.66666666666669</v>
      </c>
      <c r="C6354" s="35">
        <f t="shared" si="495"/>
        <v>17</v>
      </c>
      <c r="D6354" s="35">
        <f t="shared" si="498"/>
        <v>265</v>
      </c>
      <c r="E6354" s="35">
        <f t="shared" si="499"/>
        <v>6</v>
      </c>
      <c r="F6354" s="35" t="str">
        <f t="shared" si="496"/>
        <v>Friday</v>
      </c>
      <c r="G6354" s="35">
        <f t="shared" si="497"/>
        <v>9</v>
      </c>
      <c r="H6354" s="34">
        <f>CONVERT(INDEX(Htg_StPt_Sch_EZ!$C$4:$I$27,MATCH(Schedules_8760!$C6354,Htg_StPt_Sch_EZ!$B$4:$B$27,0),MATCH(Schedules_8760!$F6354,Htg_StPt_Sch_EZ!$C$3:$I$3,0)),"F","C")</f>
        <v>20.555555555555554</v>
      </c>
      <c r="I6354" s="34">
        <f>CONVERT(INDEX(Htg_StPt_Sch_EZ!$C$31:$I$54,MATCH(Schedules_8760!$C6354,Htg_StPt_Sch_EZ!$B$31:$B$54,0),MATCH(Schedules_8760!$F6354,Htg_StPt_Sch_EZ!$C$30:$I$30,0)),"F","C")</f>
        <v>17.777777777777779</v>
      </c>
      <c r="J6354" s="34">
        <f>CONVERT(INDEX(Clg_StPt_Sch_EZ!$C$4:$I$27,MATCH(Schedules_8760!$C6354,Clg_StPt_Sch_EZ!$B$4:$B$27,0),MATCH(Schedules_8760!$F6354,Clg_StPt_Sch_EZ!$C$3:$I$3,0)),"F","C")</f>
        <v>25.555555555555554</v>
      </c>
      <c r="K6354" s="34">
        <f>CONVERT(INDEX(Clg_StPt_Sch_EZ!$C$31:$I$54,MATCH(Schedules_8760!$C6354,Clg_StPt_Sch_EZ!$B$31:$B$54,0),MATCH(Schedules_8760!$F6354,Clg_StPt_Sch_EZ!$C$30:$I$30,0)),"F","C")</f>
        <v>25</v>
      </c>
      <c r="L6354" s="34">
        <f>CONVERT(INDEX(DHW_StPt_Sch_EZ!$C$4:$I$27,MATCH(Schedules_8760!$C6354,DHW_StPt_Sch_EZ!$B$4:$B$27,0),MATCH(Schedules_8760!$F6354,DHW_StPt_Sch_EZ!$C$3:$I$3,0)),"F","C")</f>
        <v>53.333333333333329</v>
      </c>
      <c r="M6354" s="34">
        <f>CONVERT(INDEX(DHW_StPt_Sch_EZ!$C$31:$I$54,MATCH(Schedules_8760!$C6354,DHW_StPt_Sch_EZ!$B$31:$B$54,0),MATCH(Schedules_8760!$F6354,DHW_StPt_Sch_EZ!$C$30:$I$30,0)),"F","C")</f>
        <v>53.333333333333329</v>
      </c>
      <c r="N6354" s="12"/>
      <c r="O6354" s="12"/>
      <c r="P6354" s="12"/>
    </row>
    <row r="6355" spans="1:16" x14ac:dyDescent="0.25">
      <c r="A6355" s="35">
        <v>6354</v>
      </c>
      <c r="B6355" s="89">
        <v>265.70833333333331</v>
      </c>
      <c r="C6355" s="35">
        <f t="shared" si="495"/>
        <v>18</v>
      </c>
      <c r="D6355" s="35">
        <f t="shared" si="498"/>
        <v>265</v>
      </c>
      <c r="E6355" s="35">
        <f t="shared" si="499"/>
        <v>6</v>
      </c>
      <c r="F6355" s="35" t="str">
        <f t="shared" si="496"/>
        <v>Friday</v>
      </c>
      <c r="G6355" s="35">
        <f t="shared" si="497"/>
        <v>9</v>
      </c>
      <c r="H6355" s="34">
        <f>CONVERT(INDEX(Htg_StPt_Sch_EZ!$C$4:$I$27,MATCH(Schedules_8760!$C6355,Htg_StPt_Sch_EZ!$B$4:$B$27,0),MATCH(Schedules_8760!$F6355,Htg_StPt_Sch_EZ!$C$3:$I$3,0)),"F","C")</f>
        <v>20.555555555555554</v>
      </c>
      <c r="I6355" s="34">
        <f>CONVERT(INDEX(Htg_StPt_Sch_EZ!$C$31:$I$54,MATCH(Schedules_8760!$C6355,Htg_StPt_Sch_EZ!$B$31:$B$54,0),MATCH(Schedules_8760!$F6355,Htg_StPt_Sch_EZ!$C$30:$I$30,0)),"F","C")</f>
        <v>17.777777777777779</v>
      </c>
      <c r="J6355" s="34">
        <f>CONVERT(INDEX(Clg_StPt_Sch_EZ!$C$4:$I$27,MATCH(Schedules_8760!$C6355,Clg_StPt_Sch_EZ!$B$4:$B$27,0),MATCH(Schedules_8760!$F6355,Clg_StPt_Sch_EZ!$C$3:$I$3,0)),"F","C")</f>
        <v>25.555555555555554</v>
      </c>
      <c r="K6355" s="34">
        <f>CONVERT(INDEX(Clg_StPt_Sch_EZ!$C$31:$I$54,MATCH(Schedules_8760!$C6355,Clg_StPt_Sch_EZ!$B$31:$B$54,0),MATCH(Schedules_8760!$F6355,Clg_StPt_Sch_EZ!$C$30:$I$30,0)),"F","C")</f>
        <v>28.333333333333332</v>
      </c>
      <c r="L6355" s="34">
        <f>CONVERT(INDEX(DHW_StPt_Sch_EZ!$C$4:$I$27,MATCH(Schedules_8760!$C6355,DHW_StPt_Sch_EZ!$B$4:$B$27,0),MATCH(Schedules_8760!$F6355,DHW_StPt_Sch_EZ!$C$3:$I$3,0)),"F","C")</f>
        <v>53.333333333333329</v>
      </c>
      <c r="M6355" s="34">
        <f>CONVERT(INDEX(DHW_StPt_Sch_EZ!$C$31:$I$54,MATCH(Schedules_8760!$C6355,DHW_StPt_Sch_EZ!$B$31:$B$54,0),MATCH(Schedules_8760!$F6355,DHW_StPt_Sch_EZ!$C$30:$I$30,0)),"F","C")</f>
        <v>53.333333333333329</v>
      </c>
      <c r="N6355" s="12"/>
      <c r="O6355" s="12"/>
      <c r="P6355" s="12"/>
    </row>
    <row r="6356" spans="1:16" x14ac:dyDescent="0.25">
      <c r="A6356" s="35">
        <v>6355</v>
      </c>
      <c r="B6356" s="89">
        <v>265.75</v>
      </c>
      <c r="C6356" s="35">
        <f t="shared" si="495"/>
        <v>19</v>
      </c>
      <c r="D6356" s="35">
        <f t="shared" si="498"/>
        <v>265</v>
      </c>
      <c r="E6356" s="35">
        <f t="shared" si="499"/>
        <v>6</v>
      </c>
      <c r="F6356" s="35" t="str">
        <f t="shared" si="496"/>
        <v>Friday</v>
      </c>
      <c r="G6356" s="35">
        <f t="shared" si="497"/>
        <v>9</v>
      </c>
      <c r="H6356" s="34">
        <f>CONVERT(INDEX(Htg_StPt_Sch_EZ!$C$4:$I$27,MATCH(Schedules_8760!$C6356,Htg_StPt_Sch_EZ!$B$4:$B$27,0),MATCH(Schedules_8760!$F6356,Htg_StPt_Sch_EZ!$C$3:$I$3,0)),"F","C")</f>
        <v>20.555555555555554</v>
      </c>
      <c r="I6356" s="34">
        <f>CONVERT(INDEX(Htg_StPt_Sch_EZ!$C$31:$I$54,MATCH(Schedules_8760!$C6356,Htg_StPt_Sch_EZ!$B$31:$B$54,0),MATCH(Schedules_8760!$F6356,Htg_StPt_Sch_EZ!$C$30:$I$30,0)),"F","C")</f>
        <v>18.333333333333332</v>
      </c>
      <c r="J6356" s="34">
        <f>CONVERT(INDEX(Clg_StPt_Sch_EZ!$C$4:$I$27,MATCH(Schedules_8760!$C6356,Clg_StPt_Sch_EZ!$B$4:$B$27,0),MATCH(Schedules_8760!$F6356,Clg_StPt_Sch_EZ!$C$3:$I$3,0)),"F","C")</f>
        <v>25.555555555555554</v>
      </c>
      <c r="K6356" s="34">
        <f>CONVERT(INDEX(Clg_StPt_Sch_EZ!$C$31:$I$54,MATCH(Schedules_8760!$C6356,Clg_StPt_Sch_EZ!$B$31:$B$54,0),MATCH(Schedules_8760!$F6356,Clg_StPt_Sch_EZ!$C$30:$I$30,0)),"F","C")</f>
        <v>28.333333333333332</v>
      </c>
      <c r="L6356" s="34">
        <f>CONVERT(INDEX(DHW_StPt_Sch_EZ!$C$4:$I$27,MATCH(Schedules_8760!$C6356,DHW_StPt_Sch_EZ!$B$4:$B$27,0),MATCH(Schedules_8760!$F6356,DHW_StPt_Sch_EZ!$C$3:$I$3,0)),"F","C")</f>
        <v>53.333333333333329</v>
      </c>
      <c r="M6356" s="34">
        <f>CONVERT(INDEX(DHW_StPt_Sch_EZ!$C$31:$I$54,MATCH(Schedules_8760!$C6356,DHW_StPt_Sch_EZ!$B$31:$B$54,0),MATCH(Schedules_8760!$F6356,DHW_StPt_Sch_EZ!$C$30:$I$30,0)),"F","C")</f>
        <v>53.333333333333329</v>
      </c>
      <c r="N6356" s="12"/>
      <c r="O6356" s="12"/>
      <c r="P6356" s="12"/>
    </row>
    <row r="6357" spans="1:16" x14ac:dyDescent="0.25">
      <c r="A6357" s="35">
        <v>6356</v>
      </c>
      <c r="B6357" s="89">
        <v>265.79166666666669</v>
      </c>
      <c r="C6357" s="35">
        <f t="shared" si="495"/>
        <v>20</v>
      </c>
      <c r="D6357" s="35">
        <f t="shared" si="498"/>
        <v>265</v>
      </c>
      <c r="E6357" s="35">
        <f t="shared" si="499"/>
        <v>6</v>
      </c>
      <c r="F6357" s="35" t="str">
        <f t="shared" si="496"/>
        <v>Friday</v>
      </c>
      <c r="G6357" s="35">
        <f t="shared" si="497"/>
        <v>9</v>
      </c>
      <c r="H6357" s="34">
        <f>CONVERT(INDEX(Htg_StPt_Sch_EZ!$C$4:$I$27,MATCH(Schedules_8760!$C6357,Htg_StPt_Sch_EZ!$B$4:$B$27,0),MATCH(Schedules_8760!$F6357,Htg_StPt_Sch_EZ!$C$3:$I$3,0)),"F","C")</f>
        <v>20.555555555555554</v>
      </c>
      <c r="I6357" s="34">
        <f>CONVERT(INDEX(Htg_StPt_Sch_EZ!$C$31:$I$54,MATCH(Schedules_8760!$C6357,Htg_StPt_Sch_EZ!$B$31:$B$54,0),MATCH(Schedules_8760!$F6357,Htg_StPt_Sch_EZ!$C$30:$I$30,0)),"F","C")</f>
        <v>18.888888888888889</v>
      </c>
      <c r="J6357" s="34">
        <f>CONVERT(INDEX(Clg_StPt_Sch_EZ!$C$4:$I$27,MATCH(Schedules_8760!$C6357,Clg_StPt_Sch_EZ!$B$4:$B$27,0),MATCH(Schedules_8760!$F6357,Clg_StPt_Sch_EZ!$C$3:$I$3,0)),"F","C")</f>
        <v>25.555555555555554</v>
      </c>
      <c r="K6357" s="34">
        <f>CONVERT(INDEX(Clg_StPt_Sch_EZ!$C$31:$I$54,MATCH(Schedules_8760!$C6357,Clg_StPt_Sch_EZ!$B$31:$B$54,0),MATCH(Schedules_8760!$F6357,Clg_StPt_Sch_EZ!$C$30:$I$30,0)),"F","C")</f>
        <v>28.333333333333332</v>
      </c>
      <c r="L6357" s="34">
        <f>CONVERT(INDEX(DHW_StPt_Sch_EZ!$C$4:$I$27,MATCH(Schedules_8760!$C6357,DHW_StPt_Sch_EZ!$B$4:$B$27,0),MATCH(Schedules_8760!$F6357,DHW_StPt_Sch_EZ!$C$3:$I$3,0)),"F","C")</f>
        <v>53.333333333333329</v>
      </c>
      <c r="M6357" s="34">
        <f>CONVERT(INDEX(DHW_StPt_Sch_EZ!$C$31:$I$54,MATCH(Schedules_8760!$C6357,DHW_StPt_Sch_EZ!$B$31:$B$54,0),MATCH(Schedules_8760!$F6357,DHW_StPt_Sch_EZ!$C$30:$I$30,0)),"F","C")</f>
        <v>53.333333333333329</v>
      </c>
      <c r="N6357" s="12"/>
      <c r="O6357" s="12"/>
      <c r="P6357" s="12"/>
    </row>
    <row r="6358" spans="1:16" x14ac:dyDescent="0.25">
      <c r="A6358" s="35">
        <v>6357</v>
      </c>
      <c r="B6358" s="89">
        <v>265.83333333333331</v>
      </c>
      <c r="C6358" s="35">
        <f t="shared" si="495"/>
        <v>21</v>
      </c>
      <c r="D6358" s="35">
        <f t="shared" si="498"/>
        <v>265</v>
      </c>
      <c r="E6358" s="35">
        <f t="shared" si="499"/>
        <v>6</v>
      </c>
      <c r="F6358" s="35" t="str">
        <f t="shared" si="496"/>
        <v>Friday</v>
      </c>
      <c r="G6358" s="35">
        <f t="shared" si="497"/>
        <v>9</v>
      </c>
      <c r="H6358" s="34">
        <f>CONVERT(INDEX(Htg_StPt_Sch_EZ!$C$4:$I$27,MATCH(Schedules_8760!$C6358,Htg_StPt_Sch_EZ!$B$4:$B$27,0),MATCH(Schedules_8760!$F6358,Htg_StPt_Sch_EZ!$C$3:$I$3,0)),"F","C")</f>
        <v>20.555555555555554</v>
      </c>
      <c r="I6358" s="34">
        <f>CONVERT(INDEX(Htg_StPt_Sch_EZ!$C$31:$I$54,MATCH(Schedules_8760!$C6358,Htg_StPt_Sch_EZ!$B$31:$B$54,0),MATCH(Schedules_8760!$F6358,Htg_StPt_Sch_EZ!$C$30:$I$30,0)),"F","C")</f>
        <v>19.444444444444443</v>
      </c>
      <c r="J6358" s="34">
        <f>CONVERT(INDEX(Clg_StPt_Sch_EZ!$C$4:$I$27,MATCH(Schedules_8760!$C6358,Clg_StPt_Sch_EZ!$B$4:$B$27,0),MATCH(Schedules_8760!$F6358,Clg_StPt_Sch_EZ!$C$3:$I$3,0)),"F","C")</f>
        <v>25.555555555555554</v>
      </c>
      <c r="K6358" s="34">
        <f>CONVERT(INDEX(Clg_StPt_Sch_EZ!$C$31:$I$54,MATCH(Schedules_8760!$C6358,Clg_StPt_Sch_EZ!$B$31:$B$54,0),MATCH(Schedules_8760!$F6358,Clg_StPt_Sch_EZ!$C$30:$I$30,0)),"F","C")</f>
        <v>28.333333333333332</v>
      </c>
      <c r="L6358" s="34">
        <f>CONVERT(INDEX(DHW_StPt_Sch_EZ!$C$4:$I$27,MATCH(Schedules_8760!$C6358,DHW_StPt_Sch_EZ!$B$4:$B$27,0),MATCH(Schedules_8760!$F6358,DHW_StPt_Sch_EZ!$C$3:$I$3,0)),"F","C")</f>
        <v>53.333333333333329</v>
      </c>
      <c r="M6358" s="34">
        <f>CONVERT(INDEX(DHW_StPt_Sch_EZ!$C$31:$I$54,MATCH(Schedules_8760!$C6358,DHW_StPt_Sch_EZ!$B$31:$B$54,0),MATCH(Schedules_8760!$F6358,DHW_StPt_Sch_EZ!$C$30:$I$30,0)),"F","C")</f>
        <v>53.333333333333329</v>
      </c>
      <c r="N6358" s="12"/>
      <c r="O6358" s="12"/>
      <c r="P6358" s="12"/>
    </row>
    <row r="6359" spans="1:16" x14ac:dyDescent="0.25">
      <c r="A6359" s="35">
        <v>6358</v>
      </c>
      <c r="B6359" s="89">
        <v>265.875</v>
      </c>
      <c r="C6359" s="35">
        <f t="shared" si="495"/>
        <v>22</v>
      </c>
      <c r="D6359" s="35">
        <f t="shared" si="498"/>
        <v>265</v>
      </c>
      <c r="E6359" s="35">
        <f t="shared" si="499"/>
        <v>6</v>
      </c>
      <c r="F6359" s="35" t="str">
        <f t="shared" si="496"/>
        <v>Friday</v>
      </c>
      <c r="G6359" s="35">
        <f t="shared" si="497"/>
        <v>9</v>
      </c>
      <c r="H6359" s="34">
        <f>CONVERT(INDEX(Htg_StPt_Sch_EZ!$C$4:$I$27,MATCH(Schedules_8760!$C6359,Htg_StPt_Sch_EZ!$B$4:$B$27,0),MATCH(Schedules_8760!$F6359,Htg_StPt_Sch_EZ!$C$3:$I$3,0)),"F","C")</f>
        <v>20.555555555555554</v>
      </c>
      <c r="I6359" s="34">
        <f>CONVERT(INDEX(Htg_StPt_Sch_EZ!$C$31:$I$54,MATCH(Schedules_8760!$C6359,Htg_StPt_Sch_EZ!$B$31:$B$54,0),MATCH(Schedules_8760!$F6359,Htg_StPt_Sch_EZ!$C$30:$I$30,0)),"F","C")</f>
        <v>19.444444444444443</v>
      </c>
      <c r="J6359" s="34">
        <f>CONVERT(INDEX(Clg_StPt_Sch_EZ!$C$4:$I$27,MATCH(Schedules_8760!$C6359,Clg_StPt_Sch_EZ!$B$4:$B$27,0),MATCH(Schedules_8760!$F6359,Clg_StPt_Sch_EZ!$C$3:$I$3,0)),"F","C")</f>
        <v>25.555555555555554</v>
      </c>
      <c r="K6359" s="34">
        <f>CONVERT(INDEX(Clg_StPt_Sch_EZ!$C$31:$I$54,MATCH(Schedules_8760!$C6359,Clg_StPt_Sch_EZ!$B$31:$B$54,0),MATCH(Schedules_8760!$F6359,Clg_StPt_Sch_EZ!$C$30:$I$30,0)),"F","C")</f>
        <v>28.333333333333332</v>
      </c>
      <c r="L6359" s="34">
        <f>CONVERT(INDEX(DHW_StPt_Sch_EZ!$C$4:$I$27,MATCH(Schedules_8760!$C6359,DHW_StPt_Sch_EZ!$B$4:$B$27,0),MATCH(Schedules_8760!$F6359,DHW_StPt_Sch_EZ!$C$3:$I$3,0)),"F","C")</f>
        <v>53.333333333333329</v>
      </c>
      <c r="M6359" s="34">
        <f>CONVERT(INDEX(DHW_StPt_Sch_EZ!$C$31:$I$54,MATCH(Schedules_8760!$C6359,DHW_StPt_Sch_EZ!$B$31:$B$54,0),MATCH(Schedules_8760!$F6359,DHW_StPt_Sch_EZ!$C$30:$I$30,0)),"F","C")</f>
        <v>53.333333333333329</v>
      </c>
      <c r="N6359" s="12"/>
      <c r="O6359" s="12"/>
      <c r="P6359" s="12"/>
    </row>
    <row r="6360" spans="1:16" x14ac:dyDescent="0.25">
      <c r="A6360" s="35">
        <v>6359</v>
      </c>
      <c r="B6360" s="89">
        <v>265.91666666666669</v>
      </c>
      <c r="C6360" s="35">
        <f t="shared" si="495"/>
        <v>23</v>
      </c>
      <c r="D6360" s="35">
        <f t="shared" si="498"/>
        <v>265</v>
      </c>
      <c r="E6360" s="35">
        <f t="shared" si="499"/>
        <v>6</v>
      </c>
      <c r="F6360" s="35" t="str">
        <f t="shared" si="496"/>
        <v>Friday</v>
      </c>
      <c r="G6360" s="35">
        <f t="shared" si="497"/>
        <v>9</v>
      </c>
      <c r="H6360" s="34">
        <f>CONVERT(INDEX(Htg_StPt_Sch_EZ!$C$4:$I$27,MATCH(Schedules_8760!$C6360,Htg_StPt_Sch_EZ!$B$4:$B$27,0),MATCH(Schedules_8760!$F6360,Htg_StPt_Sch_EZ!$C$3:$I$3,0)),"F","C")</f>
        <v>20.555555555555554</v>
      </c>
      <c r="I6360" s="34">
        <f>CONVERT(INDEX(Htg_StPt_Sch_EZ!$C$31:$I$54,MATCH(Schedules_8760!$C6360,Htg_StPt_Sch_EZ!$B$31:$B$54,0),MATCH(Schedules_8760!$F6360,Htg_StPt_Sch_EZ!$C$30:$I$30,0)),"F","C")</f>
        <v>19.444444444444443</v>
      </c>
      <c r="J6360" s="34">
        <f>CONVERT(INDEX(Clg_StPt_Sch_EZ!$C$4:$I$27,MATCH(Schedules_8760!$C6360,Clg_StPt_Sch_EZ!$B$4:$B$27,0),MATCH(Schedules_8760!$F6360,Clg_StPt_Sch_EZ!$C$3:$I$3,0)),"F","C")</f>
        <v>25.555555555555554</v>
      </c>
      <c r="K6360" s="34">
        <f>CONVERT(INDEX(Clg_StPt_Sch_EZ!$C$31:$I$54,MATCH(Schedules_8760!$C6360,Clg_StPt_Sch_EZ!$B$31:$B$54,0),MATCH(Schedules_8760!$F6360,Clg_StPt_Sch_EZ!$C$30:$I$30,0)),"F","C")</f>
        <v>28.333333333333332</v>
      </c>
      <c r="L6360" s="34">
        <f>CONVERT(INDEX(DHW_StPt_Sch_EZ!$C$4:$I$27,MATCH(Schedules_8760!$C6360,DHW_StPt_Sch_EZ!$B$4:$B$27,0),MATCH(Schedules_8760!$F6360,DHW_StPt_Sch_EZ!$C$3:$I$3,0)),"F","C")</f>
        <v>53.333333333333329</v>
      </c>
      <c r="M6360" s="34">
        <f>CONVERT(INDEX(DHW_StPt_Sch_EZ!$C$31:$I$54,MATCH(Schedules_8760!$C6360,DHW_StPt_Sch_EZ!$B$31:$B$54,0),MATCH(Schedules_8760!$F6360,DHW_StPt_Sch_EZ!$C$30:$I$30,0)),"F","C")</f>
        <v>53.333333333333329</v>
      </c>
      <c r="N6360" s="12"/>
      <c r="O6360" s="12"/>
      <c r="P6360" s="12"/>
    </row>
    <row r="6361" spans="1:16" x14ac:dyDescent="0.25">
      <c r="A6361" s="35">
        <v>6360</v>
      </c>
      <c r="B6361" s="89">
        <v>265.95833333333331</v>
      </c>
      <c r="C6361" s="35">
        <f t="shared" si="495"/>
        <v>24</v>
      </c>
      <c r="D6361" s="35">
        <f t="shared" si="498"/>
        <v>265</v>
      </c>
      <c r="E6361" s="35">
        <f t="shared" si="499"/>
        <v>6</v>
      </c>
      <c r="F6361" s="35" t="str">
        <f t="shared" si="496"/>
        <v>Friday</v>
      </c>
      <c r="G6361" s="35">
        <f t="shared" si="497"/>
        <v>9</v>
      </c>
      <c r="H6361" s="34">
        <f>CONVERT(INDEX(Htg_StPt_Sch_EZ!$C$4:$I$27,MATCH(Schedules_8760!$C6361,Htg_StPt_Sch_EZ!$B$4:$B$27,0),MATCH(Schedules_8760!$F6361,Htg_StPt_Sch_EZ!$C$3:$I$3,0)),"F","C")</f>
        <v>20.555555555555554</v>
      </c>
      <c r="I6361" s="34">
        <f>CONVERT(INDEX(Htg_StPt_Sch_EZ!$C$31:$I$54,MATCH(Schedules_8760!$C6361,Htg_StPt_Sch_EZ!$B$31:$B$54,0),MATCH(Schedules_8760!$F6361,Htg_StPt_Sch_EZ!$C$30:$I$30,0)),"F","C")</f>
        <v>19.444444444444443</v>
      </c>
      <c r="J6361" s="34">
        <f>CONVERT(INDEX(Clg_StPt_Sch_EZ!$C$4:$I$27,MATCH(Schedules_8760!$C6361,Clg_StPt_Sch_EZ!$B$4:$B$27,0),MATCH(Schedules_8760!$F6361,Clg_StPt_Sch_EZ!$C$3:$I$3,0)),"F","C")</f>
        <v>25.555555555555554</v>
      </c>
      <c r="K6361" s="34">
        <f>CONVERT(INDEX(Clg_StPt_Sch_EZ!$C$31:$I$54,MATCH(Schedules_8760!$C6361,Clg_StPt_Sch_EZ!$B$31:$B$54,0),MATCH(Schedules_8760!$F6361,Clg_StPt_Sch_EZ!$C$30:$I$30,0)),"F","C")</f>
        <v>28.333333333333332</v>
      </c>
      <c r="L6361" s="34">
        <f>CONVERT(INDEX(DHW_StPt_Sch_EZ!$C$4:$I$27,MATCH(Schedules_8760!$C6361,DHW_StPt_Sch_EZ!$B$4:$B$27,0),MATCH(Schedules_8760!$F6361,DHW_StPt_Sch_EZ!$C$3:$I$3,0)),"F","C")</f>
        <v>53.333333333333329</v>
      </c>
      <c r="M6361" s="34">
        <f>CONVERT(INDEX(DHW_StPt_Sch_EZ!$C$31:$I$54,MATCH(Schedules_8760!$C6361,DHW_StPt_Sch_EZ!$B$31:$B$54,0),MATCH(Schedules_8760!$F6361,DHW_StPt_Sch_EZ!$C$30:$I$30,0)),"F","C")</f>
        <v>53.333333333333329</v>
      </c>
      <c r="N6361" s="12"/>
      <c r="O6361" s="12"/>
      <c r="P6361" s="12"/>
    </row>
    <row r="6362" spans="1:16" x14ac:dyDescent="0.25">
      <c r="A6362" s="35">
        <v>6361</v>
      </c>
      <c r="B6362" s="89">
        <v>266</v>
      </c>
      <c r="C6362" s="35">
        <f t="shared" si="495"/>
        <v>1</v>
      </c>
      <c r="D6362" s="35">
        <f t="shared" si="498"/>
        <v>266</v>
      </c>
      <c r="E6362" s="35">
        <f t="shared" si="499"/>
        <v>7</v>
      </c>
      <c r="F6362" s="35" t="str">
        <f t="shared" si="496"/>
        <v>Saturday</v>
      </c>
      <c r="G6362" s="35">
        <f t="shared" si="497"/>
        <v>9</v>
      </c>
      <c r="H6362" s="34">
        <f>CONVERT(INDEX(Htg_StPt_Sch_EZ!$C$4:$I$27,MATCH(Schedules_8760!$C6362,Htg_StPt_Sch_EZ!$B$4:$B$27,0),MATCH(Schedules_8760!$F6362,Htg_StPt_Sch_EZ!$C$3:$I$3,0)),"F","C")</f>
        <v>20.555555555555554</v>
      </c>
      <c r="I6362" s="34">
        <f>CONVERT(INDEX(Htg_StPt_Sch_EZ!$C$31:$I$54,MATCH(Schedules_8760!$C6362,Htg_StPt_Sch_EZ!$B$31:$B$54,0),MATCH(Schedules_8760!$F6362,Htg_StPt_Sch_EZ!$C$30:$I$30,0)),"F","C")</f>
        <v>19.444444444444443</v>
      </c>
      <c r="J6362" s="34">
        <f>CONVERT(INDEX(Clg_StPt_Sch_EZ!$C$4:$I$27,MATCH(Schedules_8760!$C6362,Clg_StPt_Sch_EZ!$B$4:$B$27,0),MATCH(Schedules_8760!$F6362,Clg_StPt_Sch_EZ!$C$3:$I$3,0)),"F","C")</f>
        <v>25.555555555555554</v>
      </c>
      <c r="K6362" s="34">
        <f>CONVERT(INDEX(Clg_StPt_Sch_EZ!$C$31:$I$54,MATCH(Schedules_8760!$C6362,Clg_StPt_Sch_EZ!$B$31:$B$54,0),MATCH(Schedules_8760!$F6362,Clg_StPt_Sch_EZ!$C$30:$I$30,0)),"F","C")</f>
        <v>28.333333333333332</v>
      </c>
      <c r="L6362" s="34">
        <f>CONVERT(INDEX(DHW_StPt_Sch_EZ!$C$4:$I$27,MATCH(Schedules_8760!$C6362,DHW_StPt_Sch_EZ!$B$4:$B$27,0),MATCH(Schedules_8760!$F6362,DHW_StPt_Sch_EZ!$C$3:$I$3,0)),"F","C")</f>
        <v>53.333333333333329</v>
      </c>
      <c r="M6362" s="34">
        <f>CONVERT(INDEX(DHW_StPt_Sch_EZ!$C$31:$I$54,MATCH(Schedules_8760!$C6362,DHW_StPt_Sch_EZ!$B$31:$B$54,0),MATCH(Schedules_8760!$F6362,DHW_StPt_Sch_EZ!$C$30:$I$30,0)),"F","C")</f>
        <v>53.333333333333329</v>
      </c>
      <c r="N6362" s="12"/>
      <c r="O6362" s="12"/>
      <c r="P6362" s="12"/>
    </row>
    <row r="6363" spans="1:16" x14ac:dyDescent="0.25">
      <c r="A6363" s="35">
        <v>6362</v>
      </c>
      <c r="B6363" s="89">
        <v>266.04166666666669</v>
      </c>
      <c r="C6363" s="35">
        <f t="shared" si="495"/>
        <v>2</v>
      </c>
      <c r="D6363" s="35">
        <f t="shared" si="498"/>
        <v>266</v>
      </c>
      <c r="E6363" s="35">
        <f t="shared" si="499"/>
        <v>7</v>
      </c>
      <c r="F6363" s="35" t="str">
        <f t="shared" si="496"/>
        <v>Saturday</v>
      </c>
      <c r="G6363" s="35">
        <f t="shared" si="497"/>
        <v>9</v>
      </c>
      <c r="H6363" s="34">
        <f>CONVERT(INDEX(Htg_StPt_Sch_EZ!$C$4:$I$27,MATCH(Schedules_8760!$C6363,Htg_StPt_Sch_EZ!$B$4:$B$27,0),MATCH(Schedules_8760!$F6363,Htg_StPt_Sch_EZ!$C$3:$I$3,0)),"F","C")</f>
        <v>20.555555555555554</v>
      </c>
      <c r="I6363" s="34">
        <f>CONVERT(INDEX(Htg_StPt_Sch_EZ!$C$31:$I$54,MATCH(Schedules_8760!$C6363,Htg_StPt_Sch_EZ!$B$31:$B$54,0),MATCH(Schedules_8760!$F6363,Htg_StPt_Sch_EZ!$C$30:$I$30,0)),"F","C")</f>
        <v>19.444444444444443</v>
      </c>
      <c r="J6363" s="34">
        <f>CONVERT(INDEX(Clg_StPt_Sch_EZ!$C$4:$I$27,MATCH(Schedules_8760!$C6363,Clg_StPt_Sch_EZ!$B$4:$B$27,0),MATCH(Schedules_8760!$F6363,Clg_StPt_Sch_EZ!$C$3:$I$3,0)),"F","C")</f>
        <v>25.555555555555554</v>
      </c>
      <c r="K6363" s="34">
        <f>CONVERT(INDEX(Clg_StPt_Sch_EZ!$C$31:$I$54,MATCH(Schedules_8760!$C6363,Clg_StPt_Sch_EZ!$B$31:$B$54,0),MATCH(Schedules_8760!$F6363,Clg_StPt_Sch_EZ!$C$30:$I$30,0)),"F","C")</f>
        <v>28.333333333333332</v>
      </c>
      <c r="L6363" s="34">
        <f>CONVERT(INDEX(DHW_StPt_Sch_EZ!$C$4:$I$27,MATCH(Schedules_8760!$C6363,DHW_StPt_Sch_EZ!$B$4:$B$27,0),MATCH(Schedules_8760!$F6363,DHW_StPt_Sch_EZ!$C$3:$I$3,0)),"F","C")</f>
        <v>53.333333333333329</v>
      </c>
      <c r="M6363" s="34">
        <f>CONVERT(INDEX(DHW_StPt_Sch_EZ!$C$31:$I$54,MATCH(Schedules_8760!$C6363,DHW_StPt_Sch_EZ!$B$31:$B$54,0),MATCH(Schedules_8760!$F6363,DHW_StPt_Sch_EZ!$C$30:$I$30,0)),"F","C")</f>
        <v>53.333333333333329</v>
      </c>
      <c r="N6363" s="12"/>
      <c r="O6363" s="12"/>
      <c r="P6363" s="12"/>
    </row>
    <row r="6364" spans="1:16" x14ac:dyDescent="0.25">
      <c r="A6364" s="35">
        <v>6363</v>
      </c>
      <c r="B6364" s="89">
        <v>266.08333333333331</v>
      </c>
      <c r="C6364" s="35">
        <f t="shared" si="495"/>
        <v>3</v>
      </c>
      <c r="D6364" s="35">
        <f t="shared" si="498"/>
        <v>266</v>
      </c>
      <c r="E6364" s="35">
        <f t="shared" si="499"/>
        <v>7</v>
      </c>
      <c r="F6364" s="35" t="str">
        <f t="shared" si="496"/>
        <v>Saturday</v>
      </c>
      <c r="G6364" s="35">
        <f t="shared" si="497"/>
        <v>9</v>
      </c>
      <c r="H6364" s="34">
        <f>CONVERT(INDEX(Htg_StPt_Sch_EZ!$C$4:$I$27,MATCH(Schedules_8760!$C6364,Htg_StPt_Sch_EZ!$B$4:$B$27,0),MATCH(Schedules_8760!$F6364,Htg_StPt_Sch_EZ!$C$3:$I$3,0)),"F","C")</f>
        <v>20.555555555555554</v>
      </c>
      <c r="I6364" s="34">
        <f>CONVERT(INDEX(Htg_StPt_Sch_EZ!$C$31:$I$54,MATCH(Schedules_8760!$C6364,Htg_StPt_Sch_EZ!$B$31:$B$54,0),MATCH(Schedules_8760!$F6364,Htg_StPt_Sch_EZ!$C$30:$I$30,0)),"F","C")</f>
        <v>19.444444444444443</v>
      </c>
      <c r="J6364" s="34">
        <f>CONVERT(INDEX(Clg_StPt_Sch_EZ!$C$4:$I$27,MATCH(Schedules_8760!$C6364,Clg_StPt_Sch_EZ!$B$4:$B$27,0),MATCH(Schedules_8760!$F6364,Clg_StPt_Sch_EZ!$C$3:$I$3,0)),"F","C")</f>
        <v>25.555555555555554</v>
      </c>
      <c r="K6364" s="34">
        <f>CONVERT(INDEX(Clg_StPt_Sch_EZ!$C$31:$I$54,MATCH(Schedules_8760!$C6364,Clg_StPt_Sch_EZ!$B$31:$B$54,0),MATCH(Schedules_8760!$F6364,Clg_StPt_Sch_EZ!$C$30:$I$30,0)),"F","C")</f>
        <v>28.333333333333332</v>
      </c>
      <c r="L6364" s="34">
        <f>CONVERT(INDEX(DHW_StPt_Sch_EZ!$C$4:$I$27,MATCH(Schedules_8760!$C6364,DHW_StPt_Sch_EZ!$B$4:$B$27,0),MATCH(Schedules_8760!$F6364,DHW_StPt_Sch_EZ!$C$3:$I$3,0)),"F","C")</f>
        <v>53.333333333333329</v>
      </c>
      <c r="M6364" s="34">
        <f>CONVERT(INDEX(DHW_StPt_Sch_EZ!$C$31:$I$54,MATCH(Schedules_8760!$C6364,DHW_StPt_Sch_EZ!$B$31:$B$54,0),MATCH(Schedules_8760!$F6364,DHW_StPt_Sch_EZ!$C$30:$I$30,0)),"F","C")</f>
        <v>53.333333333333329</v>
      </c>
      <c r="N6364" s="12"/>
      <c r="O6364" s="12"/>
      <c r="P6364" s="12"/>
    </row>
    <row r="6365" spans="1:16" x14ac:dyDescent="0.25">
      <c r="A6365" s="35">
        <v>6364</v>
      </c>
      <c r="B6365" s="89">
        <v>266.125</v>
      </c>
      <c r="C6365" s="35">
        <f t="shared" si="495"/>
        <v>4</v>
      </c>
      <c r="D6365" s="35">
        <f t="shared" si="498"/>
        <v>266</v>
      </c>
      <c r="E6365" s="35">
        <f t="shared" si="499"/>
        <v>7</v>
      </c>
      <c r="F6365" s="35" t="str">
        <f t="shared" si="496"/>
        <v>Saturday</v>
      </c>
      <c r="G6365" s="35">
        <f t="shared" si="497"/>
        <v>9</v>
      </c>
      <c r="H6365" s="34">
        <f>CONVERT(INDEX(Htg_StPt_Sch_EZ!$C$4:$I$27,MATCH(Schedules_8760!$C6365,Htg_StPt_Sch_EZ!$B$4:$B$27,0),MATCH(Schedules_8760!$F6365,Htg_StPt_Sch_EZ!$C$3:$I$3,0)),"F","C")</f>
        <v>20.555555555555554</v>
      </c>
      <c r="I6365" s="34">
        <f>CONVERT(INDEX(Htg_StPt_Sch_EZ!$C$31:$I$54,MATCH(Schedules_8760!$C6365,Htg_StPt_Sch_EZ!$B$31:$B$54,0),MATCH(Schedules_8760!$F6365,Htg_StPt_Sch_EZ!$C$30:$I$30,0)),"F","C")</f>
        <v>19.444444444444443</v>
      </c>
      <c r="J6365" s="34">
        <f>CONVERT(INDEX(Clg_StPt_Sch_EZ!$C$4:$I$27,MATCH(Schedules_8760!$C6365,Clg_StPt_Sch_EZ!$B$4:$B$27,0),MATCH(Schedules_8760!$F6365,Clg_StPt_Sch_EZ!$C$3:$I$3,0)),"F","C")</f>
        <v>25.555555555555554</v>
      </c>
      <c r="K6365" s="34">
        <f>CONVERT(INDEX(Clg_StPt_Sch_EZ!$C$31:$I$54,MATCH(Schedules_8760!$C6365,Clg_StPt_Sch_EZ!$B$31:$B$54,0),MATCH(Schedules_8760!$F6365,Clg_StPt_Sch_EZ!$C$30:$I$30,0)),"F","C")</f>
        <v>28.333333333333332</v>
      </c>
      <c r="L6365" s="34">
        <f>CONVERT(INDEX(DHW_StPt_Sch_EZ!$C$4:$I$27,MATCH(Schedules_8760!$C6365,DHW_StPt_Sch_EZ!$B$4:$B$27,0),MATCH(Schedules_8760!$F6365,DHW_StPt_Sch_EZ!$C$3:$I$3,0)),"F","C")</f>
        <v>53.333333333333329</v>
      </c>
      <c r="M6365" s="34">
        <f>CONVERT(INDEX(DHW_StPt_Sch_EZ!$C$31:$I$54,MATCH(Schedules_8760!$C6365,DHW_StPt_Sch_EZ!$B$31:$B$54,0),MATCH(Schedules_8760!$F6365,DHW_StPt_Sch_EZ!$C$30:$I$30,0)),"F","C")</f>
        <v>53.333333333333329</v>
      </c>
      <c r="N6365" s="12"/>
      <c r="O6365" s="12"/>
      <c r="P6365" s="12"/>
    </row>
    <row r="6366" spans="1:16" x14ac:dyDescent="0.25">
      <c r="A6366" s="35">
        <v>6365</v>
      </c>
      <c r="B6366" s="89">
        <v>266.16666666666669</v>
      </c>
      <c r="C6366" s="35">
        <f t="shared" si="495"/>
        <v>5</v>
      </c>
      <c r="D6366" s="35">
        <f t="shared" si="498"/>
        <v>266</v>
      </c>
      <c r="E6366" s="35">
        <f t="shared" si="499"/>
        <v>7</v>
      </c>
      <c r="F6366" s="35" t="str">
        <f t="shared" si="496"/>
        <v>Saturday</v>
      </c>
      <c r="G6366" s="35">
        <f t="shared" si="497"/>
        <v>9</v>
      </c>
      <c r="H6366" s="34">
        <f>CONVERT(INDEX(Htg_StPt_Sch_EZ!$C$4:$I$27,MATCH(Schedules_8760!$C6366,Htg_StPt_Sch_EZ!$B$4:$B$27,0),MATCH(Schedules_8760!$F6366,Htg_StPt_Sch_EZ!$C$3:$I$3,0)),"F","C")</f>
        <v>20.555555555555554</v>
      </c>
      <c r="I6366" s="34">
        <f>CONVERT(INDEX(Htg_StPt_Sch_EZ!$C$31:$I$54,MATCH(Schedules_8760!$C6366,Htg_StPt_Sch_EZ!$B$31:$B$54,0),MATCH(Schedules_8760!$F6366,Htg_StPt_Sch_EZ!$C$30:$I$30,0)),"F","C")</f>
        <v>19.444444444444443</v>
      </c>
      <c r="J6366" s="34">
        <f>CONVERT(INDEX(Clg_StPt_Sch_EZ!$C$4:$I$27,MATCH(Schedules_8760!$C6366,Clg_StPt_Sch_EZ!$B$4:$B$27,0),MATCH(Schedules_8760!$F6366,Clg_StPt_Sch_EZ!$C$3:$I$3,0)),"F","C")</f>
        <v>25.555555555555554</v>
      </c>
      <c r="K6366" s="34">
        <f>CONVERT(INDEX(Clg_StPt_Sch_EZ!$C$31:$I$54,MATCH(Schedules_8760!$C6366,Clg_StPt_Sch_EZ!$B$31:$B$54,0),MATCH(Schedules_8760!$F6366,Clg_StPt_Sch_EZ!$C$30:$I$30,0)),"F","C")</f>
        <v>28.333333333333332</v>
      </c>
      <c r="L6366" s="34">
        <f>CONVERT(INDEX(DHW_StPt_Sch_EZ!$C$4:$I$27,MATCH(Schedules_8760!$C6366,DHW_StPt_Sch_EZ!$B$4:$B$27,0),MATCH(Schedules_8760!$F6366,DHW_StPt_Sch_EZ!$C$3:$I$3,0)),"F","C")</f>
        <v>53.333333333333329</v>
      </c>
      <c r="M6366" s="34">
        <f>CONVERT(INDEX(DHW_StPt_Sch_EZ!$C$31:$I$54,MATCH(Schedules_8760!$C6366,DHW_StPt_Sch_EZ!$B$31:$B$54,0),MATCH(Schedules_8760!$F6366,DHW_StPt_Sch_EZ!$C$30:$I$30,0)),"F","C")</f>
        <v>53.333333333333329</v>
      </c>
      <c r="N6366" s="12"/>
      <c r="O6366" s="12"/>
      <c r="P6366" s="12"/>
    </row>
    <row r="6367" spans="1:16" x14ac:dyDescent="0.25">
      <c r="A6367" s="35">
        <v>6366</v>
      </c>
      <c r="B6367" s="89">
        <v>266.20833333333331</v>
      </c>
      <c r="C6367" s="35">
        <f t="shared" si="495"/>
        <v>6</v>
      </c>
      <c r="D6367" s="35">
        <f t="shared" si="498"/>
        <v>266</v>
      </c>
      <c r="E6367" s="35">
        <f t="shared" si="499"/>
        <v>7</v>
      </c>
      <c r="F6367" s="35" t="str">
        <f t="shared" si="496"/>
        <v>Saturday</v>
      </c>
      <c r="G6367" s="35">
        <f t="shared" si="497"/>
        <v>9</v>
      </c>
      <c r="H6367" s="34">
        <f>CONVERT(INDEX(Htg_StPt_Sch_EZ!$C$4:$I$27,MATCH(Schedules_8760!$C6367,Htg_StPt_Sch_EZ!$B$4:$B$27,0),MATCH(Schedules_8760!$F6367,Htg_StPt_Sch_EZ!$C$3:$I$3,0)),"F","C")</f>
        <v>20.555555555555554</v>
      </c>
      <c r="I6367" s="34">
        <f>CONVERT(INDEX(Htg_StPt_Sch_EZ!$C$31:$I$54,MATCH(Schedules_8760!$C6367,Htg_StPt_Sch_EZ!$B$31:$B$54,0),MATCH(Schedules_8760!$F6367,Htg_StPt_Sch_EZ!$C$30:$I$30,0)),"F","C")</f>
        <v>19.444444444444443</v>
      </c>
      <c r="J6367" s="34">
        <f>CONVERT(INDEX(Clg_StPt_Sch_EZ!$C$4:$I$27,MATCH(Schedules_8760!$C6367,Clg_StPt_Sch_EZ!$B$4:$B$27,0),MATCH(Schedules_8760!$F6367,Clg_StPt_Sch_EZ!$C$3:$I$3,0)),"F","C")</f>
        <v>25.555555555555554</v>
      </c>
      <c r="K6367" s="34">
        <f>CONVERT(INDEX(Clg_StPt_Sch_EZ!$C$31:$I$54,MATCH(Schedules_8760!$C6367,Clg_StPt_Sch_EZ!$B$31:$B$54,0),MATCH(Schedules_8760!$F6367,Clg_StPt_Sch_EZ!$C$30:$I$30,0)),"F","C")</f>
        <v>28.333333333333332</v>
      </c>
      <c r="L6367" s="34">
        <f>CONVERT(INDEX(DHW_StPt_Sch_EZ!$C$4:$I$27,MATCH(Schedules_8760!$C6367,DHW_StPt_Sch_EZ!$B$4:$B$27,0),MATCH(Schedules_8760!$F6367,DHW_StPt_Sch_EZ!$C$3:$I$3,0)),"F","C")</f>
        <v>53.333333333333329</v>
      </c>
      <c r="M6367" s="34">
        <f>CONVERT(INDEX(DHW_StPt_Sch_EZ!$C$31:$I$54,MATCH(Schedules_8760!$C6367,DHW_StPt_Sch_EZ!$B$31:$B$54,0),MATCH(Schedules_8760!$F6367,DHW_StPt_Sch_EZ!$C$30:$I$30,0)),"F","C")</f>
        <v>53.333333333333329</v>
      </c>
      <c r="N6367" s="12"/>
      <c r="O6367" s="12"/>
      <c r="P6367" s="12"/>
    </row>
    <row r="6368" spans="1:16" x14ac:dyDescent="0.25">
      <c r="A6368" s="35">
        <v>6367</v>
      </c>
      <c r="B6368" s="89">
        <v>266.25</v>
      </c>
      <c r="C6368" s="35">
        <f t="shared" si="495"/>
        <v>7</v>
      </c>
      <c r="D6368" s="35">
        <f t="shared" si="498"/>
        <v>266</v>
      </c>
      <c r="E6368" s="35">
        <f t="shared" si="499"/>
        <v>7</v>
      </c>
      <c r="F6368" s="35" t="str">
        <f t="shared" si="496"/>
        <v>Saturday</v>
      </c>
      <c r="G6368" s="35">
        <f t="shared" si="497"/>
        <v>9</v>
      </c>
      <c r="H6368" s="34">
        <f>CONVERT(INDEX(Htg_StPt_Sch_EZ!$C$4:$I$27,MATCH(Schedules_8760!$C6368,Htg_StPt_Sch_EZ!$B$4:$B$27,0),MATCH(Schedules_8760!$F6368,Htg_StPt_Sch_EZ!$C$3:$I$3,0)),"F","C")</f>
        <v>20.555555555555554</v>
      </c>
      <c r="I6368" s="34">
        <f>CONVERT(INDEX(Htg_StPt_Sch_EZ!$C$31:$I$54,MATCH(Schedules_8760!$C6368,Htg_StPt_Sch_EZ!$B$31:$B$54,0),MATCH(Schedules_8760!$F6368,Htg_StPt_Sch_EZ!$C$30:$I$30,0)),"F","C")</f>
        <v>19.444444444444443</v>
      </c>
      <c r="J6368" s="34">
        <f>CONVERT(INDEX(Clg_StPt_Sch_EZ!$C$4:$I$27,MATCH(Schedules_8760!$C6368,Clg_StPt_Sch_EZ!$B$4:$B$27,0),MATCH(Schedules_8760!$F6368,Clg_StPt_Sch_EZ!$C$3:$I$3,0)),"F","C")</f>
        <v>25.555555555555554</v>
      </c>
      <c r="K6368" s="34">
        <f>CONVERT(INDEX(Clg_StPt_Sch_EZ!$C$31:$I$54,MATCH(Schedules_8760!$C6368,Clg_StPt_Sch_EZ!$B$31:$B$54,0),MATCH(Schedules_8760!$F6368,Clg_StPt_Sch_EZ!$C$30:$I$30,0)),"F","C")</f>
        <v>28.333333333333332</v>
      </c>
      <c r="L6368" s="34">
        <f>CONVERT(INDEX(DHW_StPt_Sch_EZ!$C$4:$I$27,MATCH(Schedules_8760!$C6368,DHW_StPt_Sch_EZ!$B$4:$B$27,0),MATCH(Schedules_8760!$F6368,DHW_StPt_Sch_EZ!$C$3:$I$3,0)),"F","C")</f>
        <v>53.333333333333329</v>
      </c>
      <c r="M6368" s="34">
        <f>CONVERT(INDEX(DHW_StPt_Sch_EZ!$C$31:$I$54,MATCH(Schedules_8760!$C6368,DHW_StPt_Sch_EZ!$B$31:$B$54,0),MATCH(Schedules_8760!$F6368,DHW_StPt_Sch_EZ!$C$30:$I$30,0)),"F","C")</f>
        <v>53.333333333333329</v>
      </c>
      <c r="N6368" s="12"/>
      <c r="O6368" s="12"/>
      <c r="P6368" s="12"/>
    </row>
    <row r="6369" spans="1:16" x14ac:dyDescent="0.25">
      <c r="A6369" s="35">
        <v>6368</v>
      </c>
      <c r="B6369" s="89">
        <v>266.29166666666669</v>
      </c>
      <c r="C6369" s="35">
        <f t="shared" si="495"/>
        <v>8</v>
      </c>
      <c r="D6369" s="35">
        <f t="shared" si="498"/>
        <v>266</v>
      </c>
      <c r="E6369" s="35">
        <f t="shared" si="499"/>
        <v>7</v>
      </c>
      <c r="F6369" s="35" t="str">
        <f t="shared" si="496"/>
        <v>Saturday</v>
      </c>
      <c r="G6369" s="35">
        <f t="shared" si="497"/>
        <v>9</v>
      </c>
      <c r="H6369" s="34">
        <f>CONVERT(INDEX(Htg_StPt_Sch_EZ!$C$4:$I$27,MATCH(Schedules_8760!$C6369,Htg_StPt_Sch_EZ!$B$4:$B$27,0),MATCH(Schedules_8760!$F6369,Htg_StPt_Sch_EZ!$C$3:$I$3,0)),"F","C")</f>
        <v>20.555555555555554</v>
      </c>
      <c r="I6369" s="34">
        <f>CONVERT(INDEX(Htg_StPt_Sch_EZ!$C$31:$I$54,MATCH(Schedules_8760!$C6369,Htg_StPt_Sch_EZ!$B$31:$B$54,0),MATCH(Schedules_8760!$F6369,Htg_StPt_Sch_EZ!$C$30:$I$30,0)),"F","C")</f>
        <v>19.444444444444443</v>
      </c>
      <c r="J6369" s="34">
        <f>CONVERT(INDEX(Clg_StPt_Sch_EZ!$C$4:$I$27,MATCH(Schedules_8760!$C6369,Clg_StPt_Sch_EZ!$B$4:$B$27,0),MATCH(Schedules_8760!$F6369,Clg_StPt_Sch_EZ!$C$3:$I$3,0)),"F","C")</f>
        <v>25.555555555555554</v>
      </c>
      <c r="K6369" s="34">
        <f>CONVERT(INDEX(Clg_StPt_Sch_EZ!$C$31:$I$54,MATCH(Schedules_8760!$C6369,Clg_StPt_Sch_EZ!$B$31:$B$54,0),MATCH(Schedules_8760!$F6369,Clg_StPt_Sch_EZ!$C$30:$I$30,0)),"F","C")</f>
        <v>25</v>
      </c>
      <c r="L6369" s="34">
        <f>CONVERT(INDEX(DHW_StPt_Sch_EZ!$C$4:$I$27,MATCH(Schedules_8760!$C6369,DHW_StPt_Sch_EZ!$B$4:$B$27,0),MATCH(Schedules_8760!$F6369,DHW_StPt_Sch_EZ!$C$3:$I$3,0)),"F","C")</f>
        <v>53.333333333333329</v>
      </c>
      <c r="M6369" s="34">
        <f>CONVERT(INDEX(DHW_StPt_Sch_EZ!$C$31:$I$54,MATCH(Schedules_8760!$C6369,DHW_StPt_Sch_EZ!$B$31:$B$54,0),MATCH(Schedules_8760!$F6369,DHW_StPt_Sch_EZ!$C$30:$I$30,0)),"F","C")</f>
        <v>53.333333333333329</v>
      </c>
      <c r="N6369" s="12"/>
      <c r="O6369" s="12"/>
      <c r="P6369" s="12"/>
    </row>
    <row r="6370" spans="1:16" x14ac:dyDescent="0.25">
      <c r="A6370" s="35">
        <v>6369</v>
      </c>
      <c r="B6370" s="89">
        <v>266.33333333333331</v>
      </c>
      <c r="C6370" s="35">
        <f t="shared" si="495"/>
        <v>9</v>
      </c>
      <c r="D6370" s="35">
        <f t="shared" si="498"/>
        <v>266</v>
      </c>
      <c r="E6370" s="35">
        <f t="shared" si="499"/>
        <v>7</v>
      </c>
      <c r="F6370" s="35" t="str">
        <f t="shared" si="496"/>
        <v>Saturday</v>
      </c>
      <c r="G6370" s="35">
        <f t="shared" si="497"/>
        <v>9</v>
      </c>
      <c r="H6370" s="34">
        <f>CONVERT(INDEX(Htg_StPt_Sch_EZ!$C$4:$I$27,MATCH(Schedules_8760!$C6370,Htg_StPt_Sch_EZ!$B$4:$B$27,0),MATCH(Schedules_8760!$F6370,Htg_StPt_Sch_EZ!$C$3:$I$3,0)),"F","C")</f>
        <v>20.555555555555554</v>
      </c>
      <c r="I6370" s="34">
        <f>CONVERT(INDEX(Htg_StPt_Sch_EZ!$C$31:$I$54,MATCH(Schedules_8760!$C6370,Htg_StPt_Sch_EZ!$B$31:$B$54,0),MATCH(Schedules_8760!$F6370,Htg_StPt_Sch_EZ!$C$30:$I$30,0)),"F","C")</f>
        <v>19.444444444444443</v>
      </c>
      <c r="J6370" s="34">
        <f>CONVERT(INDEX(Clg_StPt_Sch_EZ!$C$4:$I$27,MATCH(Schedules_8760!$C6370,Clg_StPt_Sch_EZ!$B$4:$B$27,0),MATCH(Schedules_8760!$F6370,Clg_StPt_Sch_EZ!$C$3:$I$3,0)),"F","C")</f>
        <v>25.555555555555554</v>
      </c>
      <c r="K6370" s="34">
        <f>CONVERT(INDEX(Clg_StPt_Sch_EZ!$C$31:$I$54,MATCH(Schedules_8760!$C6370,Clg_StPt_Sch_EZ!$B$31:$B$54,0),MATCH(Schedules_8760!$F6370,Clg_StPt_Sch_EZ!$C$30:$I$30,0)),"F","C")</f>
        <v>25</v>
      </c>
      <c r="L6370" s="34">
        <f>CONVERT(INDEX(DHW_StPt_Sch_EZ!$C$4:$I$27,MATCH(Schedules_8760!$C6370,DHW_StPt_Sch_EZ!$B$4:$B$27,0),MATCH(Schedules_8760!$F6370,DHW_StPt_Sch_EZ!$C$3:$I$3,0)),"F","C")</f>
        <v>53.333333333333329</v>
      </c>
      <c r="M6370" s="34">
        <f>CONVERT(INDEX(DHW_StPt_Sch_EZ!$C$31:$I$54,MATCH(Schedules_8760!$C6370,DHW_StPt_Sch_EZ!$B$31:$B$54,0),MATCH(Schedules_8760!$F6370,DHW_StPt_Sch_EZ!$C$30:$I$30,0)),"F","C")</f>
        <v>53.333333333333329</v>
      </c>
      <c r="N6370" s="12"/>
      <c r="O6370" s="12"/>
      <c r="P6370" s="12"/>
    </row>
    <row r="6371" spans="1:16" x14ac:dyDescent="0.25">
      <c r="A6371" s="35">
        <v>6370</v>
      </c>
      <c r="B6371" s="89">
        <v>266.375</v>
      </c>
      <c r="C6371" s="35">
        <f t="shared" si="495"/>
        <v>10</v>
      </c>
      <c r="D6371" s="35">
        <f t="shared" si="498"/>
        <v>266</v>
      </c>
      <c r="E6371" s="35">
        <f t="shared" si="499"/>
        <v>7</v>
      </c>
      <c r="F6371" s="35" t="str">
        <f t="shared" si="496"/>
        <v>Saturday</v>
      </c>
      <c r="G6371" s="35">
        <f t="shared" si="497"/>
        <v>9</v>
      </c>
      <c r="H6371" s="34">
        <f>CONVERT(INDEX(Htg_StPt_Sch_EZ!$C$4:$I$27,MATCH(Schedules_8760!$C6371,Htg_StPt_Sch_EZ!$B$4:$B$27,0),MATCH(Schedules_8760!$F6371,Htg_StPt_Sch_EZ!$C$3:$I$3,0)),"F","C")</f>
        <v>20.555555555555554</v>
      </c>
      <c r="I6371" s="34">
        <f>CONVERT(INDEX(Htg_StPt_Sch_EZ!$C$31:$I$54,MATCH(Schedules_8760!$C6371,Htg_StPt_Sch_EZ!$B$31:$B$54,0),MATCH(Schedules_8760!$F6371,Htg_StPt_Sch_EZ!$C$30:$I$30,0)),"F","C")</f>
        <v>19.444444444444443</v>
      </c>
      <c r="J6371" s="34">
        <f>CONVERT(INDEX(Clg_StPt_Sch_EZ!$C$4:$I$27,MATCH(Schedules_8760!$C6371,Clg_StPt_Sch_EZ!$B$4:$B$27,0),MATCH(Schedules_8760!$F6371,Clg_StPt_Sch_EZ!$C$3:$I$3,0)),"F","C")</f>
        <v>25.555555555555554</v>
      </c>
      <c r="K6371" s="34">
        <f>CONVERT(INDEX(Clg_StPt_Sch_EZ!$C$31:$I$54,MATCH(Schedules_8760!$C6371,Clg_StPt_Sch_EZ!$B$31:$B$54,0),MATCH(Schedules_8760!$F6371,Clg_StPt_Sch_EZ!$C$30:$I$30,0)),"F","C")</f>
        <v>25</v>
      </c>
      <c r="L6371" s="34">
        <f>CONVERT(INDEX(DHW_StPt_Sch_EZ!$C$4:$I$27,MATCH(Schedules_8760!$C6371,DHW_StPt_Sch_EZ!$B$4:$B$27,0),MATCH(Schedules_8760!$F6371,DHW_StPt_Sch_EZ!$C$3:$I$3,0)),"F","C")</f>
        <v>53.333333333333329</v>
      </c>
      <c r="M6371" s="34">
        <f>CONVERT(INDEX(DHW_StPt_Sch_EZ!$C$31:$I$54,MATCH(Schedules_8760!$C6371,DHW_StPt_Sch_EZ!$B$31:$B$54,0),MATCH(Schedules_8760!$F6371,DHW_StPt_Sch_EZ!$C$30:$I$30,0)),"F","C")</f>
        <v>53.333333333333329</v>
      </c>
      <c r="N6371" s="12"/>
      <c r="O6371" s="12"/>
      <c r="P6371" s="12"/>
    </row>
    <row r="6372" spans="1:16" x14ac:dyDescent="0.25">
      <c r="A6372" s="35">
        <v>6371</v>
      </c>
      <c r="B6372" s="89">
        <v>266.41666666666669</v>
      </c>
      <c r="C6372" s="35">
        <f t="shared" si="495"/>
        <v>11</v>
      </c>
      <c r="D6372" s="35">
        <f t="shared" si="498"/>
        <v>266</v>
      </c>
      <c r="E6372" s="35">
        <f t="shared" si="499"/>
        <v>7</v>
      </c>
      <c r="F6372" s="35" t="str">
        <f t="shared" si="496"/>
        <v>Saturday</v>
      </c>
      <c r="G6372" s="35">
        <f t="shared" si="497"/>
        <v>9</v>
      </c>
      <c r="H6372" s="34">
        <f>CONVERT(INDEX(Htg_StPt_Sch_EZ!$C$4:$I$27,MATCH(Schedules_8760!$C6372,Htg_StPt_Sch_EZ!$B$4:$B$27,0),MATCH(Schedules_8760!$F6372,Htg_StPt_Sch_EZ!$C$3:$I$3,0)),"F","C")</f>
        <v>20.555555555555554</v>
      </c>
      <c r="I6372" s="34">
        <f>CONVERT(INDEX(Htg_StPt_Sch_EZ!$C$31:$I$54,MATCH(Schedules_8760!$C6372,Htg_StPt_Sch_EZ!$B$31:$B$54,0),MATCH(Schedules_8760!$F6372,Htg_StPt_Sch_EZ!$C$30:$I$30,0)),"F","C")</f>
        <v>19.444444444444443</v>
      </c>
      <c r="J6372" s="34">
        <f>CONVERT(INDEX(Clg_StPt_Sch_EZ!$C$4:$I$27,MATCH(Schedules_8760!$C6372,Clg_StPt_Sch_EZ!$B$4:$B$27,0),MATCH(Schedules_8760!$F6372,Clg_StPt_Sch_EZ!$C$3:$I$3,0)),"F","C")</f>
        <v>25.555555555555554</v>
      </c>
      <c r="K6372" s="34">
        <f>CONVERT(INDEX(Clg_StPt_Sch_EZ!$C$31:$I$54,MATCH(Schedules_8760!$C6372,Clg_StPt_Sch_EZ!$B$31:$B$54,0),MATCH(Schedules_8760!$F6372,Clg_StPt_Sch_EZ!$C$30:$I$30,0)),"F","C")</f>
        <v>25</v>
      </c>
      <c r="L6372" s="34">
        <f>CONVERT(INDEX(DHW_StPt_Sch_EZ!$C$4:$I$27,MATCH(Schedules_8760!$C6372,DHW_StPt_Sch_EZ!$B$4:$B$27,0),MATCH(Schedules_8760!$F6372,DHW_StPt_Sch_EZ!$C$3:$I$3,0)),"F","C")</f>
        <v>53.333333333333329</v>
      </c>
      <c r="M6372" s="34">
        <f>CONVERT(INDEX(DHW_StPt_Sch_EZ!$C$31:$I$54,MATCH(Schedules_8760!$C6372,DHW_StPt_Sch_EZ!$B$31:$B$54,0),MATCH(Schedules_8760!$F6372,DHW_StPt_Sch_EZ!$C$30:$I$30,0)),"F","C")</f>
        <v>53.333333333333329</v>
      </c>
      <c r="N6372" s="12"/>
      <c r="O6372" s="12"/>
      <c r="P6372" s="12"/>
    </row>
    <row r="6373" spans="1:16" x14ac:dyDescent="0.25">
      <c r="A6373" s="35">
        <v>6372</v>
      </c>
      <c r="B6373" s="89">
        <v>266.45833333333331</v>
      </c>
      <c r="C6373" s="35">
        <f t="shared" si="495"/>
        <v>12</v>
      </c>
      <c r="D6373" s="35">
        <f t="shared" si="498"/>
        <v>266</v>
      </c>
      <c r="E6373" s="35">
        <f t="shared" si="499"/>
        <v>7</v>
      </c>
      <c r="F6373" s="35" t="str">
        <f t="shared" si="496"/>
        <v>Saturday</v>
      </c>
      <c r="G6373" s="35">
        <f t="shared" si="497"/>
        <v>9</v>
      </c>
      <c r="H6373" s="34">
        <f>CONVERT(INDEX(Htg_StPt_Sch_EZ!$C$4:$I$27,MATCH(Schedules_8760!$C6373,Htg_StPt_Sch_EZ!$B$4:$B$27,0),MATCH(Schedules_8760!$F6373,Htg_StPt_Sch_EZ!$C$3:$I$3,0)),"F","C")</f>
        <v>20.555555555555554</v>
      </c>
      <c r="I6373" s="34">
        <f>CONVERT(INDEX(Htg_StPt_Sch_EZ!$C$31:$I$54,MATCH(Schedules_8760!$C6373,Htg_StPt_Sch_EZ!$B$31:$B$54,0),MATCH(Schedules_8760!$F6373,Htg_StPt_Sch_EZ!$C$30:$I$30,0)),"F","C")</f>
        <v>19.444444444444443</v>
      </c>
      <c r="J6373" s="34">
        <f>CONVERT(INDEX(Clg_StPt_Sch_EZ!$C$4:$I$27,MATCH(Schedules_8760!$C6373,Clg_StPt_Sch_EZ!$B$4:$B$27,0),MATCH(Schedules_8760!$F6373,Clg_StPt_Sch_EZ!$C$3:$I$3,0)),"F","C")</f>
        <v>25.555555555555554</v>
      </c>
      <c r="K6373" s="34">
        <f>CONVERT(INDEX(Clg_StPt_Sch_EZ!$C$31:$I$54,MATCH(Schedules_8760!$C6373,Clg_StPt_Sch_EZ!$B$31:$B$54,0),MATCH(Schedules_8760!$F6373,Clg_StPt_Sch_EZ!$C$30:$I$30,0)),"F","C")</f>
        <v>25</v>
      </c>
      <c r="L6373" s="34">
        <f>CONVERT(INDEX(DHW_StPt_Sch_EZ!$C$4:$I$27,MATCH(Schedules_8760!$C6373,DHW_StPt_Sch_EZ!$B$4:$B$27,0),MATCH(Schedules_8760!$F6373,DHW_StPt_Sch_EZ!$C$3:$I$3,0)),"F","C")</f>
        <v>53.333333333333329</v>
      </c>
      <c r="M6373" s="34">
        <f>CONVERT(INDEX(DHW_StPt_Sch_EZ!$C$31:$I$54,MATCH(Schedules_8760!$C6373,DHW_StPt_Sch_EZ!$B$31:$B$54,0),MATCH(Schedules_8760!$F6373,DHW_StPt_Sch_EZ!$C$30:$I$30,0)),"F","C")</f>
        <v>53.333333333333329</v>
      </c>
      <c r="N6373" s="12"/>
      <c r="O6373" s="12"/>
      <c r="P6373" s="12"/>
    </row>
    <row r="6374" spans="1:16" x14ac:dyDescent="0.25">
      <c r="A6374" s="35">
        <v>6373</v>
      </c>
      <c r="B6374" s="89">
        <v>266.5</v>
      </c>
      <c r="C6374" s="35">
        <f t="shared" si="495"/>
        <v>13</v>
      </c>
      <c r="D6374" s="35">
        <f t="shared" si="498"/>
        <v>266</v>
      </c>
      <c r="E6374" s="35">
        <f t="shared" si="499"/>
        <v>7</v>
      </c>
      <c r="F6374" s="35" t="str">
        <f t="shared" si="496"/>
        <v>Saturday</v>
      </c>
      <c r="G6374" s="35">
        <f t="shared" si="497"/>
        <v>9</v>
      </c>
      <c r="H6374" s="34">
        <f>CONVERT(INDEX(Htg_StPt_Sch_EZ!$C$4:$I$27,MATCH(Schedules_8760!$C6374,Htg_StPt_Sch_EZ!$B$4:$B$27,0),MATCH(Schedules_8760!$F6374,Htg_StPt_Sch_EZ!$C$3:$I$3,0)),"F","C")</f>
        <v>20.555555555555554</v>
      </c>
      <c r="I6374" s="34">
        <f>CONVERT(INDEX(Htg_StPt_Sch_EZ!$C$31:$I$54,MATCH(Schedules_8760!$C6374,Htg_StPt_Sch_EZ!$B$31:$B$54,0),MATCH(Schedules_8760!$F6374,Htg_StPt_Sch_EZ!$C$30:$I$30,0)),"F","C")</f>
        <v>19.444444444444443</v>
      </c>
      <c r="J6374" s="34">
        <f>CONVERT(INDEX(Clg_StPt_Sch_EZ!$C$4:$I$27,MATCH(Schedules_8760!$C6374,Clg_StPt_Sch_EZ!$B$4:$B$27,0),MATCH(Schedules_8760!$F6374,Clg_StPt_Sch_EZ!$C$3:$I$3,0)),"F","C")</f>
        <v>25.555555555555554</v>
      </c>
      <c r="K6374" s="34">
        <f>CONVERT(INDEX(Clg_StPt_Sch_EZ!$C$31:$I$54,MATCH(Schedules_8760!$C6374,Clg_StPt_Sch_EZ!$B$31:$B$54,0),MATCH(Schedules_8760!$F6374,Clg_StPt_Sch_EZ!$C$30:$I$30,0)),"F","C")</f>
        <v>25</v>
      </c>
      <c r="L6374" s="34">
        <f>CONVERT(INDEX(DHW_StPt_Sch_EZ!$C$4:$I$27,MATCH(Schedules_8760!$C6374,DHW_StPt_Sch_EZ!$B$4:$B$27,0),MATCH(Schedules_8760!$F6374,DHW_StPt_Sch_EZ!$C$3:$I$3,0)),"F","C")</f>
        <v>53.333333333333329</v>
      </c>
      <c r="M6374" s="34">
        <f>CONVERT(INDEX(DHW_StPt_Sch_EZ!$C$31:$I$54,MATCH(Schedules_8760!$C6374,DHW_StPt_Sch_EZ!$B$31:$B$54,0),MATCH(Schedules_8760!$F6374,DHW_StPt_Sch_EZ!$C$30:$I$30,0)),"F","C")</f>
        <v>53.333333333333329</v>
      </c>
      <c r="N6374" s="12"/>
      <c r="O6374" s="12"/>
      <c r="P6374" s="12"/>
    </row>
    <row r="6375" spans="1:16" x14ac:dyDescent="0.25">
      <c r="A6375" s="35">
        <v>6374</v>
      </c>
      <c r="B6375" s="89">
        <v>266.54166666666669</v>
      </c>
      <c r="C6375" s="35">
        <f t="shared" si="495"/>
        <v>14</v>
      </c>
      <c r="D6375" s="35">
        <f t="shared" si="498"/>
        <v>266</v>
      </c>
      <c r="E6375" s="35">
        <f t="shared" si="499"/>
        <v>7</v>
      </c>
      <c r="F6375" s="35" t="str">
        <f t="shared" si="496"/>
        <v>Saturday</v>
      </c>
      <c r="G6375" s="35">
        <f t="shared" si="497"/>
        <v>9</v>
      </c>
      <c r="H6375" s="34">
        <f>CONVERT(INDEX(Htg_StPt_Sch_EZ!$C$4:$I$27,MATCH(Schedules_8760!$C6375,Htg_StPt_Sch_EZ!$B$4:$B$27,0),MATCH(Schedules_8760!$F6375,Htg_StPt_Sch_EZ!$C$3:$I$3,0)),"F","C")</f>
        <v>20.555555555555554</v>
      </c>
      <c r="I6375" s="34">
        <f>CONVERT(INDEX(Htg_StPt_Sch_EZ!$C$31:$I$54,MATCH(Schedules_8760!$C6375,Htg_StPt_Sch_EZ!$B$31:$B$54,0),MATCH(Schedules_8760!$F6375,Htg_StPt_Sch_EZ!$C$30:$I$30,0)),"F","C")</f>
        <v>19.444444444444443</v>
      </c>
      <c r="J6375" s="34">
        <f>CONVERT(INDEX(Clg_StPt_Sch_EZ!$C$4:$I$27,MATCH(Schedules_8760!$C6375,Clg_StPt_Sch_EZ!$B$4:$B$27,0),MATCH(Schedules_8760!$F6375,Clg_StPt_Sch_EZ!$C$3:$I$3,0)),"F","C")</f>
        <v>25.555555555555554</v>
      </c>
      <c r="K6375" s="34">
        <f>CONVERT(INDEX(Clg_StPt_Sch_EZ!$C$31:$I$54,MATCH(Schedules_8760!$C6375,Clg_StPt_Sch_EZ!$B$31:$B$54,0),MATCH(Schedules_8760!$F6375,Clg_StPt_Sch_EZ!$C$30:$I$30,0)),"F","C")</f>
        <v>25</v>
      </c>
      <c r="L6375" s="34">
        <f>CONVERT(INDEX(DHW_StPt_Sch_EZ!$C$4:$I$27,MATCH(Schedules_8760!$C6375,DHW_StPt_Sch_EZ!$B$4:$B$27,0),MATCH(Schedules_8760!$F6375,DHW_StPt_Sch_EZ!$C$3:$I$3,0)),"F","C")</f>
        <v>53.333333333333329</v>
      </c>
      <c r="M6375" s="34">
        <f>CONVERT(INDEX(DHW_StPt_Sch_EZ!$C$31:$I$54,MATCH(Schedules_8760!$C6375,DHW_StPt_Sch_EZ!$B$31:$B$54,0),MATCH(Schedules_8760!$F6375,DHW_StPt_Sch_EZ!$C$30:$I$30,0)),"F","C")</f>
        <v>53.333333333333329</v>
      </c>
      <c r="N6375" s="12"/>
      <c r="O6375" s="12"/>
      <c r="P6375" s="12"/>
    </row>
    <row r="6376" spans="1:16" x14ac:dyDescent="0.25">
      <c r="A6376" s="35">
        <v>6375</v>
      </c>
      <c r="B6376" s="89">
        <v>266.58333333333331</v>
      </c>
      <c r="C6376" s="35">
        <f t="shared" si="495"/>
        <v>15</v>
      </c>
      <c r="D6376" s="35">
        <f t="shared" si="498"/>
        <v>266</v>
      </c>
      <c r="E6376" s="35">
        <f t="shared" si="499"/>
        <v>7</v>
      </c>
      <c r="F6376" s="35" t="str">
        <f t="shared" si="496"/>
        <v>Saturday</v>
      </c>
      <c r="G6376" s="35">
        <f t="shared" si="497"/>
        <v>9</v>
      </c>
      <c r="H6376" s="34">
        <f>CONVERT(INDEX(Htg_StPt_Sch_EZ!$C$4:$I$27,MATCH(Schedules_8760!$C6376,Htg_StPt_Sch_EZ!$B$4:$B$27,0),MATCH(Schedules_8760!$F6376,Htg_StPt_Sch_EZ!$C$3:$I$3,0)),"F","C")</f>
        <v>20.555555555555554</v>
      </c>
      <c r="I6376" s="34">
        <f>CONVERT(INDEX(Htg_StPt_Sch_EZ!$C$31:$I$54,MATCH(Schedules_8760!$C6376,Htg_StPt_Sch_EZ!$B$31:$B$54,0),MATCH(Schedules_8760!$F6376,Htg_StPt_Sch_EZ!$C$30:$I$30,0)),"F","C")</f>
        <v>21.111111111111111</v>
      </c>
      <c r="J6376" s="34">
        <f>CONVERT(INDEX(Clg_StPt_Sch_EZ!$C$4:$I$27,MATCH(Schedules_8760!$C6376,Clg_StPt_Sch_EZ!$B$4:$B$27,0),MATCH(Schedules_8760!$F6376,Clg_StPt_Sch_EZ!$C$3:$I$3,0)),"F","C")</f>
        <v>25.555555555555554</v>
      </c>
      <c r="K6376" s="34">
        <f>CONVERT(INDEX(Clg_StPt_Sch_EZ!$C$31:$I$54,MATCH(Schedules_8760!$C6376,Clg_StPt_Sch_EZ!$B$31:$B$54,0),MATCH(Schedules_8760!$F6376,Clg_StPt_Sch_EZ!$C$30:$I$30,0)),"F","C")</f>
        <v>25</v>
      </c>
      <c r="L6376" s="34">
        <f>CONVERT(INDEX(DHW_StPt_Sch_EZ!$C$4:$I$27,MATCH(Schedules_8760!$C6376,DHW_StPt_Sch_EZ!$B$4:$B$27,0),MATCH(Schedules_8760!$F6376,DHW_StPt_Sch_EZ!$C$3:$I$3,0)),"F","C")</f>
        <v>53.333333333333329</v>
      </c>
      <c r="M6376" s="34">
        <f>CONVERT(INDEX(DHW_StPt_Sch_EZ!$C$31:$I$54,MATCH(Schedules_8760!$C6376,DHW_StPt_Sch_EZ!$B$31:$B$54,0),MATCH(Schedules_8760!$F6376,DHW_StPt_Sch_EZ!$C$30:$I$30,0)),"F","C")</f>
        <v>53.333333333333329</v>
      </c>
      <c r="N6376" s="12"/>
      <c r="O6376" s="12"/>
      <c r="P6376" s="12"/>
    </row>
    <row r="6377" spans="1:16" x14ac:dyDescent="0.25">
      <c r="A6377" s="35">
        <v>6376</v>
      </c>
      <c r="B6377" s="89">
        <v>266.625</v>
      </c>
      <c r="C6377" s="35">
        <f t="shared" si="495"/>
        <v>16</v>
      </c>
      <c r="D6377" s="35">
        <f t="shared" si="498"/>
        <v>266</v>
      </c>
      <c r="E6377" s="35">
        <f t="shared" si="499"/>
        <v>7</v>
      </c>
      <c r="F6377" s="35" t="str">
        <f t="shared" si="496"/>
        <v>Saturday</v>
      </c>
      <c r="G6377" s="35">
        <f t="shared" si="497"/>
        <v>9</v>
      </c>
      <c r="H6377" s="34">
        <f>CONVERT(INDEX(Htg_StPt_Sch_EZ!$C$4:$I$27,MATCH(Schedules_8760!$C6377,Htg_StPt_Sch_EZ!$B$4:$B$27,0),MATCH(Schedules_8760!$F6377,Htg_StPt_Sch_EZ!$C$3:$I$3,0)),"F","C")</f>
        <v>20.555555555555554</v>
      </c>
      <c r="I6377" s="34">
        <f>CONVERT(INDEX(Htg_StPt_Sch_EZ!$C$31:$I$54,MATCH(Schedules_8760!$C6377,Htg_StPt_Sch_EZ!$B$31:$B$54,0),MATCH(Schedules_8760!$F6377,Htg_StPt_Sch_EZ!$C$30:$I$30,0)),"F","C")</f>
        <v>21.111111111111111</v>
      </c>
      <c r="J6377" s="34">
        <f>CONVERT(INDEX(Clg_StPt_Sch_EZ!$C$4:$I$27,MATCH(Schedules_8760!$C6377,Clg_StPt_Sch_EZ!$B$4:$B$27,0),MATCH(Schedules_8760!$F6377,Clg_StPt_Sch_EZ!$C$3:$I$3,0)),"F","C")</f>
        <v>25.555555555555554</v>
      </c>
      <c r="K6377" s="34">
        <f>CONVERT(INDEX(Clg_StPt_Sch_EZ!$C$31:$I$54,MATCH(Schedules_8760!$C6377,Clg_StPt_Sch_EZ!$B$31:$B$54,0),MATCH(Schedules_8760!$F6377,Clg_StPt_Sch_EZ!$C$30:$I$30,0)),"F","C")</f>
        <v>25</v>
      </c>
      <c r="L6377" s="34">
        <f>CONVERT(INDEX(DHW_StPt_Sch_EZ!$C$4:$I$27,MATCH(Schedules_8760!$C6377,DHW_StPt_Sch_EZ!$B$4:$B$27,0),MATCH(Schedules_8760!$F6377,DHW_StPt_Sch_EZ!$C$3:$I$3,0)),"F","C")</f>
        <v>53.333333333333329</v>
      </c>
      <c r="M6377" s="34">
        <f>CONVERT(INDEX(DHW_StPt_Sch_EZ!$C$31:$I$54,MATCH(Schedules_8760!$C6377,DHW_StPt_Sch_EZ!$B$31:$B$54,0),MATCH(Schedules_8760!$F6377,DHW_StPt_Sch_EZ!$C$30:$I$30,0)),"F","C")</f>
        <v>53.333333333333329</v>
      </c>
      <c r="N6377" s="12"/>
      <c r="O6377" s="12"/>
      <c r="P6377" s="12"/>
    </row>
    <row r="6378" spans="1:16" x14ac:dyDescent="0.25">
      <c r="A6378" s="35">
        <v>6377</v>
      </c>
      <c r="B6378" s="89">
        <v>266.66666666666669</v>
      </c>
      <c r="C6378" s="35">
        <f t="shared" si="495"/>
        <v>17</v>
      </c>
      <c r="D6378" s="35">
        <f t="shared" si="498"/>
        <v>266</v>
      </c>
      <c r="E6378" s="35">
        <f t="shared" si="499"/>
        <v>7</v>
      </c>
      <c r="F6378" s="35" t="str">
        <f t="shared" si="496"/>
        <v>Saturday</v>
      </c>
      <c r="G6378" s="35">
        <f t="shared" si="497"/>
        <v>9</v>
      </c>
      <c r="H6378" s="34">
        <f>CONVERT(INDEX(Htg_StPt_Sch_EZ!$C$4:$I$27,MATCH(Schedules_8760!$C6378,Htg_StPt_Sch_EZ!$B$4:$B$27,0),MATCH(Schedules_8760!$F6378,Htg_StPt_Sch_EZ!$C$3:$I$3,0)),"F","C")</f>
        <v>20.555555555555554</v>
      </c>
      <c r="I6378" s="34">
        <f>CONVERT(INDEX(Htg_StPt_Sch_EZ!$C$31:$I$54,MATCH(Schedules_8760!$C6378,Htg_StPt_Sch_EZ!$B$31:$B$54,0),MATCH(Schedules_8760!$F6378,Htg_StPt_Sch_EZ!$C$30:$I$30,0)),"F","C")</f>
        <v>17.777777777777779</v>
      </c>
      <c r="J6378" s="34">
        <f>CONVERT(INDEX(Clg_StPt_Sch_EZ!$C$4:$I$27,MATCH(Schedules_8760!$C6378,Clg_StPt_Sch_EZ!$B$4:$B$27,0),MATCH(Schedules_8760!$F6378,Clg_StPt_Sch_EZ!$C$3:$I$3,0)),"F","C")</f>
        <v>25.555555555555554</v>
      </c>
      <c r="K6378" s="34">
        <f>CONVERT(INDEX(Clg_StPt_Sch_EZ!$C$31:$I$54,MATCH(Schedules_8760!$C6378,Clg_StPt_Sch_EZ!$B$31:$B$54,0),MATCH(Schedules_8760!$F6378,Clg_StPt_Sch_EZ!$C$30:$I$30,0)),"F","C")</f>
        <v>25</v>
      </c>
      <c r="L6378" s="34">
        <f>CONVERT(INDEX(DHW_StPt_Sch_EZ!$C$4:$I$27,MATCH(Schedules_8760!$C6378,DHW_StPt_Sch_EZ!$B$4:$B$27,0),MATCH(Schedules_8760!$F6378,DHW_StPt_Sch_EZ!$C$3:$I$3,0)),"F","C")</f>
        <v>53.333333333333329</v>
      </c>
      <c r="M6378" s="34">
        <f>CONVERT(INDEX(DHW_StPt_Sch_EZ!$C$31:$I$54,MATCH(Schedules_8760!$C6378,DHW_StPt_Sch_EZ!$B$31:$B$54,0),MATCH(Schedules_8760!$F6378,DHW_StPt_Sch_EZ!$C$30:$I$30,0)),"F","C")</f>
        <v>53.333333333333329</v>
      </c>
      <c r="N6378" s="12"/>
      <c r="O6378" s="12"/>
      <c r="P6378" s="12"/>
    </row>
    <row r="6379" spans="1:16" x14ac:dyDescent="0.25">
      <c r="A6379" s="35">
        <v>6378</v>
      </c>
      <c r="B6379" s="89">
        <v>266.70833333333331</v>
      </c>
      <c r="C6379" s="35">
        <f t="shared" si="495"/>
        <v>18</v>
      </c>
      <c r="D6379" s="35">
        <f t="shared" si="498"/>
        <v>266</v>
      </c>
      <c r="E6379" s="35">
        <f t="shared" si="499"/>
        <v>7</v>
      </c>
      <c r="F6379" s="35" t="str">
        <f t="shared" si="496"/>
        <v>Saturday</v>
      </c>
      <c r="G6379" s="35">
        <f t="shared" si="497"/>
        <v>9</v>
      </c>
      <c r="H6379" s="34">
        <f>CONVERT(INDEX(Htg_StPt_Sch_EZ!$C$4:$I$27,MATCH(Schedules_8760!$C6379,Htg_StPt_Sch_EZ!$B$4:$B$27,0),MATCH(Schedules_8760!$F6379,Htg_StPt_Sch_EZ!$C$3:$I$3,0)),"F","C")</f>
        <v>20.555555555555554</v>
      </c>
      <c r="I6379" s="34">
        <f>CONVERT(INDEX(Htg_StPt_Sch_EZ!$C$31:$I$54,MATCH(Schedules_8760!$C6379,Htg_StPt_Sch_EZ!$B$31:$B$54,0),MATCH(Schedules_8760!$F6379,Htg_StPt_Sch_EZ!$C$30:$I$30,0)),"F","C")</f>
        <v>17.777777777777779</v>
      </c>
      <c r="J6379" s="34">
        <f>CONVERT(INDEX(Clg_StPt_Sch_EZ!$C$4:$I$27,MATCH(Schedules_8760!$C6379,Clg_StPt_Sch_EZ!$B$4:$B$27,0),MATCH(Schedules_8760!$F6379,Clg_StPt_Sch_EZ!$C$3:$I$3,0)),"F","C")</f>
        <v>25.555555555555554</v>
      </c>
      <c r="K6379" s="34">
        <f>CONVERT(INDEX(Clg_StPt_Sch_EZ!$C$31:$I$54,MATCH(Schedules_8760!$C6379,Clg_StPt_Sch_EZ!$B$31:$B$54,0),MATCH(Schedules_8760!$F6379,Clg_StPt_Sch_EZ!$C$30:$I$30,0)),"F","C")</f>
        <v>28.333333333333332</v>
      </c>
      <c r="L6379" s="34">
        <f>CONVERT(INDEX(DHW_StPt_Sch_EZ!$C$4:$I$27,MATCH(Schedules_8760!$C6379,DHW_StPt_Sch_EZ!$B$4:$B$27,0),MATCH(Schedules_8760!$F6379,DHW_StPt_Sch_EZ!$C$3:$I$3,0)),"F","C")</f>
        <v>53.333333333333329</v>
      </c>
      <c r="M6379" s="34">
        <f>CONVERT(INDEX(DHW_StPt_Sch_EZ!$C$31:$I$54,MATCH(Schedules_8760!$C6379,DHW_StPt_Sch_EZ!$B$31:$B$54,0),MATCH(Schedules_8760!$F6379,DHW_StPt_Sch_EZ!$C$30:$I$30,0)),"F","C")</f>
        <v>53.333333333333329</v>
      </c>
      <c r="N6379" s="12"/>
      <c r="O6379" s="12"/>
      <c r="P6379" s="12"/>
    </row>
    <row r="6380" spans="1:16" x14ac:dyDescent="0.25">
      <c r="A6380" s="35">
        <v>6379</v>
      </c>
      <c r="B6380" s="89">
        <v>266.75</v>
      </c>
      <c r="C6380" s="35">
        <f t="shared" si="495"/>
        <v>19</v>
      </c>
      <c r="D6380" s="35">
        <f t="shared" si="498"/>
        <v>266</v>
      </c>
      <c r="E6380" s="35">
        <f t="shared" si="499"/>
        <v>7</v>
      </c>
      <c r="F6380" s="35" t="str">
        <f t="shared" si="496"/>
        <v>Saturday</v>
      </c>
      <c r="G6380" s="35">
        <f t="shared" si="497"/>
        <v>9</v>
      </c>
      <c r="H6380" s="34">
        <f>CONVERT(INDEX(Htg_StPt_Sch_EZ!$C$4:$I$27,MATCH(Schedules_8760!$C6380,Htg_StPt_Sch_EZ!$B$4:$B$27,0),MATCH(Schedules_8760!$F6380,Htg_StPt_Sch_EZ!$C$3:$I$3,0)),"F","C")</f>
        <v>20.555555555555554</v>
      </c>
      <c r="I6380" s="34">
        <f>CONVERT(INDEX(Htg_StPt_Sch_EZ!$C$31:$I$54,MATCH(Schedules_8760!$C6380,Htg_StPt_Sch_EZ!$B$31:$B$54,0),MATCH(Schedules_8760!$F6380,Htg_StPt_Sch_EZ!$C$30:$I$30,0)),"F","C")</f>
        <v>18.333333333333332</v>
      </c>
      <c r="J6380" s="34">
        <f>CONVERT(INDEX(Clg_StPt_Sch_EZ!$C$4:$I$27,MATCH(Schedules_8760!$C6380,Clg_StPt_Sch_EZ!$B$4:$B$27,0),MATCH(Schedules_8760!$F6380,Clg_StPt_Sch_EZ!$C$3:$I$3,0)),"F","C")</f>
        <v>25.555555555555554</v>
      </c>
      <c r="K6380" s="34">
        <f>CONVERT(INDEX(Clg_StPt_Sch_EZ!$C$31:$I$54,MATCH(Schedules_8760!$C6380,Clg_StPt_Sch_EZ!$B$31:$B$54,0),MATCH(Schedules_8760!$F6380,Clg_StPt_Sch_EZ!$C$30:$I$30,0)),"F","C")</f>
        <v>28.333333333333332</v>
      </c>
      <c r="L6380" s="34">
        <f>CONVERT(INDEX(DHW_StPt_Sch_EZ!$C$4:$I$27,MATCH(Schedules_8760!$C6380,DHW_StPt_Sch_EZ!$B$4:$B$27,0),MATCH(Schedules_8760!$F6380,DHW_StPt_Sch_EZ!$C$3:$I$3,0)),"F","C")</f>
        <v>53.333333333333329</v>
      </c>
      <c r="M6380" s="34">
        <f>CONVERT(INDEX(DHW_StPt_Sch_EZ!$C$31:$I$54,MATCH(Schedules_8760!$C6380,DHW_StPt_Sch_EZ!$B$31:$B$54,0),MATCH(Schedules_8760!$F6380,DHW_StPt_Sch_EZ!$C$30:$I$30,0)),"F","C")</f>
        <v>53.333333333333329</v>
      </c>
      <c r="N6380" s="12"/>
      <c r="O6380" s="12"/>
      <c r="P6380" s="12"/>
    </row>
    <row r="6381" spans="1:16" x14ac:dyDescent="0.25">
      <c r="A6381" s="35">
        <v>6380</v>
      </c>
      <c r="B6381" s="89">
        <v>266.79166666666669</v>
      </c>
      <c r="C6381" s="35">
        <f t="shared" si="495"/>
        <v>20</v>
      </c>
      <c r="D6381" s="35">
        <f t="shared" si="498"/>
        <v>266</v>
      </c>
      <c r="E6381" s="35">
        <f t="shared" si="499"/>
        <v>7</v>
      </c>
      <c r="F6381" s="35" t="str">
        <f t="shared" si="496"/>
        <v>Saturday</v>
      </c>
      <c r="G6381" s="35">
        <f t="shared" si="497"/>
        <v>9</v>
      </c>
      <c r="H6381" s="34">
        <f>CONVERT(INDEX(Htg_StPt_Sch_EZ!$C$4:$I$27,MATCH(Schedules_8760!$C6381,Htg_StPt_Sch_EZ!$B$4:$B$27,0),MATCH(Schedules_8760!$F6381,Htg_StPt_Sch_EZ!$C$3:$I$3,0)),"F","C")</f>
        <v>20.555555555555554</v>
      </c>
      <c r="I6381" s="34">
        <f>CONVERT(INDEX(Htg_StPt_Sch_EZ!$C$31:$I$54,MATCH(Schedules_8760!$C6381,Htg_StPt_Sch_EZ!$B$31:$B$54,0),MATCH(Schedules_8760!$F6381,Htg_StPt_Sch_EZ!$C$30:$I$30,0)),"F","C")</f>
        <v>18.888888888888889</v>
      </c>
      <c r="J6381" s="34">
        <f>CONVERT(INDEX(Clg_StPt_Sch_EZ!$C$4:$I$27,MATCH(Schedules_8760!$C6381,Clg_StPt_Sch_EZ!$B$4:$B$27,0),MATCH(Schedules_8760!$F6381,Clg_StPt_Sch_EZ!$C$3:$I$3,0)),"F","C")</f>
        <v>25.555555555555554</v>
      </c>
      <c r="K6381" s="34">
        <f>CONVERT(INDEX(Clg_StPt_Sch_EZ!$C$31:$I$54,MATCH(Schedules_8760!$C6381,Clg_StPt_Sch_EZ!$B$31:$B$54,0),MATCH(Schedules_8760!$F6381,Clg_StPt_Sch_EZ!$C$30:$I$30,0)),"F","C")</f>
        <v>28.333333333333332</v>
      </c>
      <c r="L6381" s="34">
        <f>CONVERT(INDEX(DHW_StPt_Sch_EZ!$C$4:$I$27,MATCH(Schedules_8760!$C6381,DHW_StPt_Sch_EZ!$B$4:$B$27,0),MATCH(Schedules_8760!$F6381,DHW_StPt_Sch_EZ!$C$3:$I$3,0)),"F","C")</f>
        <v>53.333333333333329</v>
      </c>
      <c r="M6381" s="34">
        <f>CONVERT(INDEX(DHW_StPt_Sch_EZ!$C$31:$I$54,MATCH(Schedules_8760!$C6381,DHW_StPt_Sch_EZ!$B$31:$B$54,0),MATCH(Schedules_8760!$F6381,DHW_StPt_Sch_EZ!$C$30:$I$30,0)),"F","C")</f>
        <v>53.333333333333329</v>
      </c>
      <c r="N6381" s="12"/>
      <c r="O6381" s="12"/>
      <c r="P6381" s="12"/>
    </row>
    <row r="6382" spans="1:16" x14ac:dyDescent="0.25">
      <c r="A6382" s="35">
        <v>6381</v>
      </c>
      <c r="B6382" s="89">
        <v>266.83333333333331</v>
      </c>
      <c r="C6382" s="35">
        <f t="shared" si="495"/>
        <v>21</v>
      </c>
      <c r="D6382" s="35">
        <f t="shared" si="498"/>
        <v>266</v>
      </c>
      <c r="E6382" s="35">
        <f t="shared" si="499"/>
        <v>7</v>
      </c>
      <c r="F6382" s="35" t="str">
        <f t="shared" si="496"/>
        <v>Saturday</v>
      </c>
      <c r="G6382" s="35">
        <f t="shared" si="497"/>
        <v>9</v>
      </c>
      <c r="H6382" s="34">
        <f>CONVERT(INDEX(Htg_StPt_Sch_EZ!$C$4:$I$27,MATCH(Schedules_8760!$C6382,Htg_StPt_Sch_EZ!$B$4:$B$27,0),MATCH(Schedules_8760!$F6382,Htg_StPt_Sch_EZ!$C$3:$I$3,0)),"F","C")</f>
        <v>20.555555555555554</v>
      </c>
      <c r="I6382" s="34">
        <f>CONVERT(INDEX(Htg_StPt_Sch_EZ!$C$31:$I$54,MATCH(Schedules_8760!$C6382,Htg_StPt_Sch_EZ!$B$31:$B$54,0),MATCH(Schedules_8760!$F6382,Htg_StPt_Sch_EZ!$C$30:$I$30,0)),"F","C")</f>
        <v>19.444444444444443</v>
      </c>
      <c r="J6382" s="34">
        <f>CONVERT(INDEX(Clg_StPt_Sch_EZ!$C$4:$I$27,MATCH(Schedules_8760!$C6382,Clg_StPt_Sch_EZ!$B$4:$B$27,0),MATCH(Schedules_8760!$F6382,Clg_StPt_Sch_EZ!$C$3:$I$3,0)),"F","C")</f>
        <v>25.555555555555554</v>
      </c>
      <c r="K6382" s="34">
        <f>CONVERT(INDEX(Clg_StPt_Sch_EZ!$C$31:$I$54,MATCH(Schedules_8760!$C6382,Clg_StPt_Sch_EZ!$B$31:$B$54,0),MATCH(Schedules_8760!$F6382,Clg_StPt_Sch_EZ!$C$30:$I$30,0)),"F","C")</f>
        <v>28.333333333333332</v>
      </c>
      <c r="L6382" s="34">
        <f>CONVERT(INDEX(DHW_StPt_Sch_EZ!$C$4:$I$27,MATCH(Schedules_8760!$C6382,DHW_StPt_Sch_EZ!$B$4:$B$27,0),MATCH(Schedules_8760!$F6382,DHW_StPt_Sch_EZ!$C$3:$I$3,0)),"F","C")</f>
        <v>53.333333333333329</v>
      </c>
      <c r="M6382" s="34">
        <f>CONVERT(INDEX(DHW_StPt_Sch_EZ!$C$31:$I$54,MATCH(Schedules_8760!$C6382,DHW_StPt_Sch_EZ!$B$31:$B$54,0),MATCH(Schedules_8760!$F6382,DHW_StPt_Sch_EZ!$C$30:$I$30,0)),"F","C")</f>
        <v>53.333333333333329</v>
      </c>
      <c r="N6382" s="12"/>
      <c r="O6382" s="12"/>
      <c r="P6382" s="12"/>
    </row>
    <row r="6383" spans="1:16" x14ac:dyDescent="0.25">
      <c r="A6383" s="35">
        <v>6382</v>
      </c>
      <c r="B6383" s="89">
        <v>266.875</v>
      </c>
      <c r="C6383" s="35">
        <f t="shared" si="495"/>
        <v>22</v>
      </c>
      <c r="D6383" s="35">
        <f t="shared" si="498"/>
        <v>266</v>
      </c>
      <c r="E6383" s="35">
        <f t="shared" si="499"/>
        <v>7</v>
      </c>
      <c r="F6383" s="35" t="str">
        <f t="shared" si="496"/>
        <v>Saturday</v>
      </c>
      <c r="G6383" s="35">
        <f t="shared" si="497"/>
        <v>9</v>
      </c>
      <c r="H6383" s="34">
        <f>CONVERT(INDEX(Htg_StPt_Sch_EZ!$C$4:$I$27,MATCH(Schedules_8760!$C6383,Htg_StPt_Sch_EZ!$B$4:$B$27,0),MATCH(Schedules_8760!$F6383,Htg_StPt_Sch_EZ!$C$3:$I$3,0)),"F","C")</f>
        <v>20.555555555555554</v>
      </c>
      <c r="I6383" s="34">
        <f>CONVERT(INDEX(Htg_StPt_Sch_EZ!$C$31:$I$54,MATCH(Schedules_8760!$C6383,Htg_StPt_Sch_EZ!$B$31:$B$54,0),MATCH(Schedules_8760!$F6383,Htg_StPt_Sch_EZ!$C$30:$I$30,0)),"F","C")</f>
        <v>19.444444444444443</v>
      </c>
      <c r="J6383" s="34">
        <f>CONVERT(INDEX(Clg_StPt_Sch_EZ!$C$4:$I$27,MATCH(Schedules_8760!$C6383,Clg_StPt_Sch_EZ!$B$4:$B$27,0),MATCH(Schedules_8760!$F6383,Clg_StPt_Sch_EZ!$C$3:$I$3,0)),"F","C")</f>
        <v>25.555555555555554</v>
      </c>
      <c r="K6383" s="34">
        <f>CONVERT(INDEX(Clg_StPt_Sch_EZ!$C$31:$I$54,MATCH(Schedules_8760!$C6383,Clg_StPt_Sch_EZ!$B$31:$B$54,0),MATCH(Schedules_8760!$F6383,Clg_StPt_Sch_EZ!$C$30:$I$30,0)),"F","C")</f>
        <v>28.333333333333332</v>
      </c>
      <c r="L6383" s="34">
        <f>CONVERT(INDEX(DHW_StPt_Sch_EZ!$C$4:$I$27,MATCH(Schedules_8760!$C6383,DHW_StPt_Sch_EZ!$B$4:$B$27,0),MATCH(Schedules_8760!$F6383,DHW_StPt_Sch_EZ!$C$3:$I$3,0)),"F","C")</f>
        <v>53.333333333333329</v>
      </c>
      <c r="M6383" s="34">
        <f>CONVERT(INDEX(DHW_StPt_Sch_EZ!$C$31:$I$54,MATCH(Schedules_8760!$C6383,DHW_StPt_Sch_EZ!$B$31:$B$54,0),MATCH(Schedules_8760!$F6383,DHW_StPt_Sch_EZ!$C$30:$I$30,0)),"F","C")</f>
        <v>53.333333333333329</v>
      </c>
      <c r="N6383" s="12"/>
      <c r="O6383" s="12"/>
      <c r="P6383" s="12"/>
    </row>
    <row r="6384" spans="1:16" x14ac:dyDescent="0.25">
      <c r="A6384" s="35">
        <v>6383</v>
      </c>
      <c r="B6384" s="89">
        <v>266.91666666666669</v>
      </c>
      <c r="C6384" s="35">
        <f t="shared" si="495"/>
        <v>23</v>
      </c>
      <c r="D6384" s="35">
        <f t="shared" si="498"/>
        <v>266</v>
      </c>
      <c r="E6384" s="35">
        <f t="shared" si="499"/>
        <v>7</v>
      </c>
      <c r="F6384" s="35" t="str">
        <f t="shared" si="496"/>
        <v>Saturday</v>
      </c>
      <c r="G6384" s="35">
        <f t="shared" si="497"/>
        <v>9</v>
      </c>
      <c r="H6384" s="34">
        <f>CONVERT(INDEX(Htg_StPt_Sch_EZ!$C$4:$I$27,MATCH(Schedules_8760!$C6384,Htg_StPt_Sch_EZ!$B$4:$B$27,0),MATCH(Schedules_8760!$F6384,Htg_StPt_Sch_EZ!$C$3:$I$3,0)),"F","C")</f>
        <v>20.555555555555554</v>
      </c>
      <c r="I6384" s="34">
        <f>CONVERT(INDEX(Htg_StPt_Sch_EZ!$C$31:$I$54,MATCH(Schedules_8760!$C6384,Htg_StPt_Sch_EZ!$B$31:$B$54,0),MATCH(Schedules_8760!$F6384,Htg_StPt_Sch_EZ!$C$30:$I$30,0)),"F","C")</f>
        <v>19.444444444444443</v>
      </c>
      <c r="J6384" s="34">
        <f>CONVERT(INDEX(Clg_StPt_Sch_EZ!$C$4:$I$27,MATCH(Schedules_8760!$C6384,Clg_StPt_Sch_EZ!$B$4:$B$27,0),MATCH(Schedules_8760!$F6384,Clg_StPt_Sch_EZ!$C$3:$I$3,0)),"F","C")</f>
        <v>25.555555555555554</v>
      </c>
      <c r="K6384" s="34">
        <f>CONVERT(INDEX(Clg_StPt_Sch_EZ!$C$31:$I$54,MATCH(Schedules_8760!$C6384,Clg_StPt_Sch_EZ!$B$31:$B$54,0),MATCH(Schedules_8760!$F6384,Clg_StPt_Sch_EZ!$C$30:$I$30,0)),"F","C")</f>
        <v>28.333333333333332</v>
      </c>
      <c r="L6384" s="34">
        <f>CONVERT(INDEX(DHW_StPt_Sch_EZ!$C$4:$I$27,MATCH(Schedules_8760!$C6384,DHW_StPt_Sch_EZ!$B$4:$B$27,0),MATCH(Schedules_8760!$F6384,DHW_StPt_Sch_EZ!$C$3:$I$3,0)),"F","C")</f>
        <v>53.333333333333329</v>
      </c>
      <c r="M6384" s="34">
        <f>CONVERT(INDEX(DHW_StPt_Sch_EZ!$C$31:$I$54,MATCH(Schedules_8760!$C6384,DHW_StPt_Sch_EZ!$B$31:$B$54,0),MATCH(Schedules_8760!$F6384,DHW_StPt_Sch_EZ!$C$30:$I$30,0)),"F","C")</f>
        <v>53.333333333333329</v>
      </c>
      <c r="N6384" s="12"/>
      <c r="O6384" s="12"/>
      <c r="P6384" s="12"/>
    </row>
    <row r="6385" spans="1:16" x14ac:dyDescent="0.25">
      <c r="A6385" s="35">
        <v>6384</v>
      </c>
      <c r="B6385" s="89">
        <v>266.95833333333331</v>
      </c>
      <c r="C6385" s="35">
        <f t="shared" si="495"/>
        <v>24</v>
      </c>
      <c r="D6385" s="35">
        <f t="shared" si="498"/>
        <v>266</v>
      </c>
      <c r="E6385" s="35">
        <f t="shared" si="499"/>
        <v>7</v>
      </c>
      <c r="F6385" s="35" t="str">
        <f t="shared" si="496"/>
        <v>Saturday</v>
      </c>
      <c r="G6385" s="35">
        <f t="shared" si="497"/>
        <v>9</v>
      </c>
      <c r="H6385" s="34">
        <f>CONVERT(INDEX(Htg_StPt_Sch_EZ!$C$4:$I$27,MATCH(Schedules_8760!$C6385,Htg_StPt_Sch_EZ!$B$4:$B$27,0),MATCH(Schedules_8760!$F6385,Htg_StPt_Sch_EZ!$C$3:$I$3,0)),"F","C")</f>
        <v>20.555555555555554</v>
      </c>
      <c r="I6385" s="34">
        <f>CONVERT(INDEX(Htg_StPt_Sch_EZ!$C$31:$I$54,MATCH(Schedules_8760!$C6385,Htg_StPt_Sch_EZ!$B$31:$B$54,0),MATCH(Schedules_8760!$F6385,Htg_StPt_Sch_EZ!$C$30:$I$30,0)),"F","C")</f>
        <v>19.444444444444443</v>
      </c>
      <c r="J6385" s="34">
        <f>CONVERT(INDEX(Clg_StPt_Sch_EZ!$C$4:$I$27,MATCH(Schedules_8760!$C6385,Clg_StPt_Sch_EZ!$B$4:$B$27,0),MATCH(Schedules_8760!$F6385,Clg_StPt_Sch_EZ!$C$3:$I$3,0)),"F","C")</f>
        <v>25.555555555555554</v>
      </c>
      <c r="K6385" s="34">
        <f>CONVERT(INDEX(Clg_StPt_Sch_EZ!$C$31:$I$54,MATCH(Schedules_8760!$C6385,Clg_StPt_Sch_EZ!$B$31:$B$54,0),MATCH(Schedules_8760!$F6385,Clg_StPt_Sch_EZ!$C$30:$I$30,0)),"F","C")</f>
        <v>28.333333333333332</v>
      </c>
      <c r="L6385" s="34">
        <f>CONVERT(INDEX(DHW_StPt_Sch_EZ!$C$4:$I$27,MATCH(Schedules_8760!$C6385,DHW_StPt_Sch_EZ!$B$4:$B$27,0),MATCH(Schedules_8760!$F6385,DHW_StPt_Sch_EZ!$C$3:$I$3,0)),"F","C")</f>
        <v>53.333333333333329</v>
      </c>
      <c r="M6385" s="34">
        <f>CONVERT(INDEX(DHW_StPt_Sch_EZ!$C$31:$I$54,MATCH(Schedules_8760!$C6385,DHW_StPt_Sch_EZ!$B$31:$B$54,0),MATCH(Schedules_8760!$F6385,DHW_StPt_Sch_EZ!$C$30:$I$30,0)),"F","C")</f>
        <v>53.333333333333329</v>
      </c>
      <c r="N6385" s="12"/>
      <c r="O6385" s="12"/>
      <c r="P6385" s="12"/>
    </row>
    <row r="6386" spans="1:16" x14ac:dyDescent="0.25">
      <c r="A6386" s="35">
        <v>6385</v>
      </c>
      <c r="B6386" s="89">
        <v>267</v>
      </c>
      <c r="C6386" s="35">
        <f t="shared" si="495"/>
        <v>1</v>
      </c>
      <c r="D6386" s="35">
        <f t="shared" si="498"/>
        <v>267</v>
      </c>
      <c r="E6386" s="35">
        <f t="shared" si="499"/>
        <v>1</v>
      </c>
      <c r="F6386" s="35" t="str">
        <f t="shared" si="496"/>
        <v>Sunday</v>
      </c>
      <c r="G6386" s="35">
        <f t="shared" si="497"/>
        <v>9</v>
      </c>
      <c r="H6386" s="34">
        <f>CONVERT(INDEX(Htg_StPt_Sch_EZ!$C$4:$I$27,MATCH(Schedules_8760!$C6386,Htg_StPt_Sch_EZ!$B$4:$B$27,0),MATCH(Schedules_8760!$F6386,Htg_StPt_Sch_EZ!$C$3:$I$3,0)),"F","C")</f>
        <v>20.555555555555554</v>
      </c>
      <c r="I6386" s="34">
        <f>CONVERT(INDEX(Htg_StPt_Sch_EZ!$C$31:$I$54,MATCH(Schedules_8760!$C6386,Htg_StPt_Sch_EZ!$B$31:$B$54,0),MATCH(Schedules_8760!$F6386,Htg_StPt_Sch_EZ!$C$30:$I$30,0)),"F","C")</f>
        <v>19.444444444444443</v>
      </c>
      <c r="J6386" s="34">
        <f>CONVERT(INDEX(Clg_StPt_Sch_EZ!$C$4:$I$27,MATCH(Schedules_8760!$C6386,Clg_StPt_Sch_EZ!$B$4:$B$27,0),MATCH(Schedules_8760!$F6386,Clg_StPt_Sch_EZ!$C$3:$I$3,0)),"F","C")</f>
        <v>25.555555555555554</v>
      </c>
      <c r="K6386" s="34">
        <f>CONVERT(INDEX(Clg_StPt_Sch_EZ!$C$31:$I$54,MATCH(Schedules_8760!$C6386,Clg_StPt_Sch_EZ!$B$31:$B$54,0),MATCH(Schedules_8760!$F6386,Clg_StPt_Sch_EZ!$C$30:$I$30,0)),"F","C")</f>
        <v>28.333333333333332</v>
      </c>
      <c r="L6386" s="34">
        <f>CONVERT(INDEX(DHW_StPt_Sch_EZ!$C$4:$I$27,MATCH(Schedules_8760!$C6386,DHW_StPt_Sch_EZ!$B$4:$B$27,0),MATCH(Schedules_8760!$F6386,DHW_StPt_Sch_EZ!$C$3:$I$3,0)),"F","C")</f>
        <v>53.333333333333329</v>
      </c>
      <c r="M6386" s="34">
        <f>CONVERT(INDEX(DHW_StPt_Sch_EZ!$C$31:$I$54,MATCH(Schedules_8760!$C6386,DHW_StPt_Sch_EZ!$B$31:$B$54,0),MATCH(Schedules_8760!$F6386,DHW_StPt_Sch_EZ!$C$30:$I$30,0)),"F","C")</f>
        <v>53.333333333333329</v>
      </c>
      <c r="N6386" s="12"/>
      <c r="O6386" s="12"/>
      <c r="P6386" s="12"/>
    </row>
    <row r="6387" spans="1:16" x14ac:dyDescent="0.25">
      <c r="A6387" s="35">
        <v>6386</v>
      </c>
      <c r="B6387" s="89">
        <v>267.04166666666669</v>
      </c>
      <c r="C6387" s="35">
        <f t="shared" si="495"/>
        <v>2</v>
      </c>
      <c r="D6387" s="35">
        <f t="shared" si="498"/>
        <v>267</v>
      </c>
      <c r="E6387" s="35">
        <f t="shared" si="499"/>
        <v>1</v>
      </c>
      <c r="F6387" s="35" t="str">
        <f t="shared" si="496"/>
        <v>Sunday</v>
      </c>
      <c r="G6387" s="35">
        <f t="shared" si="497"/>
        <v>9</v>
      </c>
      <c r="H6387" s="34">
        <f>CONVERT(INDEX(Htg_StPt_Sch_EZ!$C$4:$I$27,MATCH(Schedules_8760!$C6387,Htg_StPt_Sch_EZ!$B$4:$B$27,0),MATCH(Schedules_8760!$F6387,Htg_StPt_Sch_EZ!$C$3:$I$3,0)),"F","C")</f>
        <v>20.555555555555554</v>
      </c>
      <c r="I6387" s="34">
        <f>CONVERT(INDEX(Htg_StPt_Sch_EZ!$C$31:$I$54,MATCH(Schedules_8760!$C6387,Htg_StPt_Sch_EZ!$B$31:$B$54,0),MATCH(Schedules_8760!$F6387,Htg_StPt_Sch_EZ!$C$30:$I$30,0)),"F","C")</f>
        <v>19.444444444444443</v>
      </c>
      <c r="J6387" s="34">
        <f>CONVERT(INDEX(Clg_StPt_Sch_EZ!$C$4:$I$27,MATCH(Schedules_8760!$C6387,Clg_StPt_Sch_EZ!$B$4:$B$27,0),MATCH(Schedules_8760!$F6387,Clg_StPt_Sch_EZ!$C$3:$I$3,0)),"F","C")</f>
        <v>25.555555555555554</v>
      </c>
      <c r="K6387" s="34">
        <f>CONVERT(INDEX(Clg_StPt_Sch_EZ!$C$31:$I$54,MATCH(Schedules_8760!$C6387,Clg_StPt_Sch_EZ!$B$31:$B$54,0),MATCH(Schedules_8760!$F6387,Clg_StPt_Sch_EZ!$C$30:$I$30,0)),"F","C")</f>
        <v>28.333333333333332</v>
      </c>
      <c r="L6387" s="34">
        <f>CONVERT(INDEX(DHW_StPt_Sch_EZ!$C$4:$I$27,MATCH(Schedules_8760!$C6387,DHW_StPt_Sch_EZ!$B$4:$B$27,0),MATCH(Schedules_8760!$F6387,DHW_StPt_Sch_EZ!$C$3:$I$3,0)),"F","C")</f>
        <v>53.333333333333329</v>
      </c>
      <c r="M6387" s="34">
        <f>CONVERT(INDEX(DHW_StPt_Sch_EZ!$C$31:$I$54,MATCH(Schedules_8760!$C6387,DHW_StPt_Sch_EZ!$B$31:$B$54,0),MATCH(Schedules_8760!$F6387,DHW_StPt_Sch_EZ!$C$30:$I$30,0)),"F","C")</f>
        <v>53.333333333333329</v>
      </c>
      <c r="N6387" s="12"/>
      <c r="O6387" s="12"/>
      <c r="P6387" s="12"/>
    </row>
    <row r="6388" spans="1:16" x14ac:dyDescent="0.25">
      <c r="A6388" s="35">
        <v>6387</v>
      </c>
      <c r="B6388" s="89">
        <v>267.08333333333331</v>
      </c>
      <c r="C6388" s="35">
        <f t="shared" si="495"/>
        <v>3</v>
      </c>
      <c r="D6388" s="35">
        <f t="shared" si="498"/>
        <v>267</v>
      </c>
      <c r="E6388" s="35">
        <f t="shared" si="499"/>
        <v>1</v>
      </c>
      <c r="F6388" s="35" t="str">
        <f t="shared" si="496"/>
        <v>Sunday</v>
      </c>
      <c r="G6388" s="35">
        <f t="shared" si="497"/>
        <v>9</v>
      </c>
      <c r="H6388" s="34">
        <f>CONVERT(INDEX(Htg_StPt_Sch_EZ!$C$4:$I$27,MATCH(Schedules_8760!$C6388,Htg_StPt_Sch_EZ!$B$4:$B$27,0),MATCH(Schedules_8760!$F6388,Htg_StPt_Sch_EZ!$C$3:$I$3,0)),"F","C")</f>
        <v>20.555555555555554</v>
      </c>
      <c r="I6388" s="34">
        <f>CONVERT(INDEX(Htg_StPt_Sch_EZ!$C$31:$I$54,MATCH(Schedules_8760!$C6388,Htg_StPt_Sch_EZ!$B$31:$B$54,0),MATCH(Schedules_8760!$F6388,Htg_StPt_Sch_EZ!$C$30:$I$30,0)),"F","C")</f>
        <v>19.444444444444443</v>
      </c>
      <c r="J6388" s="34">
        <f>CONVERT(INDEX(Clg_StPt_Sch_EZ!$C$4:$I$27,MATCH(Schedules_8760!$C6388,Clg_StPt_Sch_EZ!$B$4:$B$27,0),MATCH(Schedules_8760!$F6388,Clg_StPt_Sch_EZ!$C$3:$I$3,0)),"F","C")</f>
        <v>25.555555555555554</v>
      </c>
      <c r="K6388" s="34">
        <f>CONVERT(INDEX(Clg_StPt_Sch_EZ!$C$31:$I$54,MATCH(Schedules_8760!$C6388,Clg_StPt_Sch_EZ!$B$31:$B$54,0),MATCH(Schedules_8760!$F6388,Clg_StPt_Sch_EZ!$C$30:$I$30,0)),"F","C")</f>
        <v>28.333333333333332</v>
      </c>
      <c r="L6388" s="34">
        <f>CONVERT(INDEX(DHW_StPt_Sch_EZ!$C$4:$I$27,MATCH(Schedules_8760!$C6388,DHW_StPt_Sch_EZ!$B$4:$B$27,0),MATCH(Schedules_8760!$F6388,DHW_StPt_Sch_EZ!$C$3:$I$3,0)),"F","C")</f>
        <v>53.333333333333329</v>
      </c>
      <c r="M6388" s="34">
        <f>CONVERT(INDEX(DHW_StPt_Sch_EZ!$C$31:$I$54,MATCH(Schedules_8760!$C6388,DHW_StPt_Sch_EZ!$B$31:$B$54,0),MATCH(Schedules_8760!$F6388,DHW_StPt_Sch_EZ!$C$30:$I$30,0)),"F","C")</f>
        <v>53.333333333333329</v>
      </c>
      <c r="N6388" s="12"/>
      <c r="O6388" s="12"/>
      <c r="P6388" s="12"/>
    </row>
    <row r="6389" spans="1:16" x14ac:dyDescent="0.25">
      <c r="A6389" s="35">
        <v>6388</v>
      </c>
      <c r="B6389" s="89">
        <v>267.125</v>
      </c>
      <c r="C6389" s="35">
        <f t="shared" si="495"/>
        <v>4</v>
      </c>
      <c r="D6389" s="35">
        <f t="shared" si="498"/>
        <v>267</v>
      </c>
      <c r="E6389" s="35">
        <f t="shared" si="499"/>
        <v>1</v>
      </c>
      <c r="F6389" s="35" t="str">
        <f t="shared" si="496"/>
        <v>Sunday</v>
      </c>
      <c r="G6389" s="35">
        <f t="shared" si="497"/>
        <v>9</v>
      </c>
      <c r="H6389" s="34">
        <f>CONVERT(INDEX(Htg_StPt_Sch_EZ!$C$4:$I$27,MATCH(Schedules_8760!$C6389,Htg_StPt_Sch_EZ!$B$4:$B$27,0),MATCH(Schedules_8760!$F6389,Htg_StPt_Sch_EZ!$C$3:$I$3,0)),"F","C")</f>
        <v>20.555555555555554</v>
      </c>
      <c r="I6389" s="34">
        <f>CONVERT(INDEX(Htg_StPt_Sch_EZ!$C$31:$I$54,MATCH(Schedules_8760!$C6389,Htg_StPt_Sch_EZ!$B$31:$B$54,0),MATCH(Schedules_8760!$F6389,Htg_StPt_Sch_EZ!$C$30:$I$30,0)),"F","C")</f>
        <v>19.444444444444443</v>
      </c>
      <c r="J6389" s="34">
        <f>CONVERT(INDEX(Clg_StPt_Sch_EZ!$C$4:$I$27,MATCH(Schedules_8760!$C6389,Clg_StPt_Sch_EZ!$B$4:$B$27,0),MATCH(Schedules_8760!$F6389,Clg_StPt_Sch_EZ!$C$3:$I$3,0)),"F","C")</f>
        <v>25.555555555555554</v>
      </c>
      <c r="K6389" s="34">
        <f>CONVERT(INDEX(Clg_StPt_Sch_EZ!$C$31:$I$54,MATCH(Schedules_8760!$C6389,Clg_StPt_Sch_EZ!$B$31:$B$54,0),MATCH(Schedules_8760!$F6389,Clg_StPt_Sch_EZ!$C$30:$I$30,0)),"F","C")</f>
        <v>28.333333333333332</v>
      </c>
      <c r="L6389" s="34">
        <f>CONVERT(INDEX(DHW_StPt_Sch_EZ!$C$4:$I$27,MATCH(Schedules_8760!$C6389,DHW_StPt_Sch_EZ!$B$4:$B$27,0),MATCH(Schedules_8760!$F6389,DHW_StPt_Sch_EZ!$C$3:$I$3,0)),"F","C")</f>
        <v>53.333333333333329</v>
      </c>
      <c r="M6389" s="34">
        <f>CONVERT(INDEX(DHW_StPt_Sch_EZ!$C$31:$I$54,MATCH(Schedules_8760!$C6389,DHW_StPt_Sch_EZ!$B$31:$B$54,0),MATCH(Schedules_8760!$F6389,DHW_StPt_Sch_EZ!$C$30:$I$30,0)),"F","C")</f>
        <v>53.333333333333329</v>
      </c>
      <c r="N6389" s="12"/>
      <c r="O6389" s="12"/>
      <c r="P6389" s="12"/>
    </row>
    <row r="6390" spans="1:16" x14ac:dyDescent="0.25">
      <c r="A6390" s="35">
        <v>6389</v>
      </c>
      <c r="B6390" s="89">
        <v>267.16666666666669</v>
      </c>
      <c r="C6390" s="35">
        <f t="shared" si="495"/>
        <v>5</v>
      </c>
      <c r="D6390" s="35">
        <f t="shared" si="498"/>
        <v>267</v>
      </c>
      <c r="E6390" s="35">
        <f t="shared" si="499"/>
        <v>1</v>
      </c>
      <c r="F6390" s="35" t="str">
        <f t="shared" si="496"/>
        <v>Sunday</v>
      </c>
      <c r="G6390" s="35">
        <f t="shared" si="497"/>
        <v>9</v>
      </c>
      <c r="H6390" s="34">
        <f>CONVERT(INDEX(Htg_StPt_Sch_EZ!$C$4:$I$27,MATCH(Schedules_8760!$C6390,Htg_StPt_Sch_EZ!$B$4:$B$27,0),MATCH(Schedules_8760!$F6390,Htg_StPt_Sch_EZ!$C$3:$I$3,0)),"F","C")</f>
        <v>20.555555555555554</v>
      </c>
      <c r="I6390" s="34">
        <f>CONVERT(INDEX(Htg_StPt_Sch_EZ!$C$31:$I$54,MATCH(Schedules_8760!$C6390,Htg_StPt_Sch_EZ!$B$31:$B$54,0),MATCH(Schedules_8760!$F6390,Htg_StPt_Sch_EZ!$C$30:$I$30,0)),"F","C")</f>
        <v>19.444444444444443</v>
      </c>
      <c r="J6390" s="34">
        <f>CONVERT(INDEX(Clg_StPt_Sch_EZ!$C$4:$I$27,MATCH(Schedules_8760!$C6390,Clg_StPt_Sch_EZ!$B$4:$B$27,0),MATCH(Schedules_8760!$F6390,Clg_StPt_Sch_EZ!$C$3:$I$3,0)),"F","C")</f>
        <v>25.555555555555554</v>
      </c>
      <c r="K6390" s="34">
        <f>CONVERT(INDEX(Clg_StPt_Sch_EZ!$C$31:$I$54,MATCH(Schedules_8760!$C6390,Clg_StPt_Sch_EZ!$B$31:$B$54,0),MATCH(Schedules_8760!$F6390,Clg_StPt_Sch_EZ!$C$30:$I$30,0)),"F","C")</f>
        <v>28.333333333333332</v>
      </c>
      <c r="L6390" s="34">
        <f>CONVERT(INDEX(DHW_StPt_Sch_EZ!$C$4:$I$27,MATCH(Schedules_8760!$C6390,DHW_StPt_Sch_EZ!$B$4:$B$27,0),MATCH(Schedules_8760!$F6390,DHW_StPt_Sch_EZ!$C$3:$I$3,0)),"F","C")</f>
        <v>53.333333333333329</v>
      </c>
      <c r="M6390" s="34">
        <f>CONVERT(INDEX(DHW_StPt_Sch_EZ!$C$31:$I$54,MATCH(Schedules_8760!$C6390,DHW_StPt_Sch_EZ!$B$31:$B$54,0),MATCH(Schedules_8760!$F6390,DHW_StPt_Sch_EZ!$C$30:$I$30,0)),"F","C")</f>
        <v>53.333333333333329</v>
      </c>
      <c r="N6390" s="12"/>
      <c r="O6390" s="12"/>
      <c r="P6390" s="12"/>
    </row>
    <row r="6391" spans="1:16" x14ac:dyDescent="0.25">
      <c r="A6391" s="35">
        <v>6390</v>
      </c>
      <c r="B6391" s="89">
        <v>267.20833333333331</v>
      </c>
      <c r="C6391" s="35">
        <f t="shared" si="495"/>
        <v>6</v>
      </c>
      <c r="D6391" s="35">
        <f t="shared" si="498"/>
        <v>267</v>
      </c>
      <c r="E6391" s="35">
        <f t="shared" si="499"/>
        <v>1</v>
      </c>
      <c r="F6391" s="35" t="str">
        <f t="shared" si="496"/>
        <v>Sunday</v>
      </c>
      <c r="G6391" s="35">
        <f t="shared" si="497"/>
        <v>9</v>
      </c>
      <c r="H6391" s="34">
        <f>CONVERT(INDEX(Htg_StPt_Sch_EZ!$C$4:$I$27,MATCH(Schedules_8760!$C6391,Htg_StPt_Sch_EZ!$B$4:$B$27,0),MATCH(Schedules_8760!$F6391,Htg_StPt_Sch_EZ!$C$3:$I$3,0)),"F","C")</f>
        <v>20.555555555555554</v>
      </c>
      <c r="I6391" s="34">
        <f>CONVERT(INDEX(Htg_StPt_Sch_EZ!$C$31:$I$54,MATCH(Schedules_8760!$C6391,Htg_StPt_Sch_EZ!$B$31:$B$54,0),MATCH(Schedules_8760!$F6391,Htg_StPt_Sch_EZ!$C$30:$I$30,0)),"F","C")</f>
        <v>19.444444444444443</v>
      </c>
      <c r="J6391" s="34">
        <f>CONVERT(INDEX(Clg_StPt_Sch_EZ!$C$4:$I$27,MATCH(Schedules_8760!$C6391,Clg_StPt_Sch_EZ!$B$4:$B$27,0),MATCH(Schedules_8760!$F6391,Clg_StPt_Sch_EZ!$C$3:$I$3,0)),"F","C")</f>
        <v>25.555555555555554</v>
      </c>
      <c r="K6391" s="34">
        <f>CONVERT(INDEX(Clg_StPt_Sch_EZ!$C$31:$I$54,MATCH(Schedules_8760!$C6391,Clg_StPt_Sch_EZ!$B$31:$B$54,0),MATCH(Schedules_8760!$F6391,Clg_StPt_Sch_EZ!$C$30:$I$30,0)),"F","C")</f>
        <v>28.333333333333332</v>
      </c>
      <c r="L6391" s="34">
        <f>CONVERT(INDEX(DHW_StPt_Sch_EZ!$C$4:$I$27,MATCH(Schedules_8760!$C6391,DHW_StPt_Sch_EZ!$B$4:$B$27,0),MATCH(Schedules_8760!$F6391,DHW_StPt_Sch_EZ!$C$3:$I$3,0)),"F","C")</f>
        <v>53.333333333333329</v>
      </c>
      <c r="M6391" s="34">
        <f>CONVERT(INDEX(DHW_StPt_Sch_EZ!$C$31:$I$54,MATCH(Schedules_8760!$C6391,DHW_StPt_Sch_EZ!$B$31:$B$54,0),MATCH(Schedules_8760!$F6391,DHW_StPt_Sch_EZ!$C$30:$I$30,0)),"F","C")</f>
        <v>53.333333333333329</v>
      </c>
      <c r="N6391" s="12"/>
      <c r="O6391" s="12"/>
      <c r="P6391" s="12"/>
    </row>
    <row r="6392" spans="1:16" x14ac:dyDescent="0.25">
      <c r="A6392" s="35">
        <v>6391</v>
      </c>
      <c r="B6392" s="89">
        <v>267.25</v>
      </c>
      <c r="C6392" s="35">
        <f t="shared" si="495"/>
        <v>7</v>
      </c>
      <c r="D6392" s="35">
        <f t="shared" si="498"/>
        <v>267</v>
      </c>
      <c r="E6392" s="35">
        <f t="shared" si="499"/>
        <v>1</v>
      </c>
      <c r="F6392" s="35" t="str">
        <f t="shared" si="496"/>
        <v>Sunday</v>
      </c>
      <c r="G6392" s="35">
        <f t="shared" si="497"/>
        <v>9</v>
      </c>
      <c r="H6392" s="34">
        <f>CONVERT(INDEX(Htg_StPt_Sch_EZ!$C$4:$I$27,MATCH(Schedules_8760!$C6392,Htg_StPt_Sch_EZ!$B$4:$B$27,0),MATCH(Schedules_8760!$F6392,Htg_StPt_Sch_EZ!$C$3:$I$3,0)),"F","C")</f>
        <v>20.555555555555554</v>
      </c>
      <c r="I6392" s="34">
        <f>CONVERT(INDEX(Htg_StPt_Sch_EZ!$C$31:$I$54,MATCH(Schedules_8760!$C6392,Htg_StPt_Sch_EZ!$B$31:$B$54,0),MATCH(Schedules_8760!$F6392,Htg_StPt_Sch_EZ!$C$30:$I$30,0)),"F","C")</f>
        <v>19.444444444444443</v>
      </c>
      <c r="J6392" s="34">
        <f>CONVERT(INDEX(Clg_StPt_Sch_EZ!$C$4:$I$27,MATCH(Schedules_8760!$C6392,Clg_StPt_Sch_EZ!$B$4:$B$27,0),MATCH(Schedules_8760!$F6392,Clg_StPt_Sch_EZ!$C$3:$I$3,0)),"F","C")</f>
        <v>25.555555555555554</v>
      </c>
      <c r="K6392" s="34">
        <f>CONVERT(INDEX(Clg_StPt_Sch_EZ!$C$31:$I$54,MATCH(Schedules_8760!$C6392,Clg_StPt_Sch_EZ!$B$31:$B$54,0),MATCH(Schedules_8760!$F6392,Clg_StPt_Sch_EZ!$C$30:$I$30,0)),"F","C")</f>
        <v>28.333333333333332</v>
      </c>
      <c r="L6392" s="34">
        <f>CONVERT(INDEX(DHW_StPt_Sch_EZ!$C$4:$I$27,MATCH(Schedules_8760!$C6392,DHW_StPt_Sch_EZ!$B$4:$B$27,0),MATCH(Schedules_8760!$F6392,DHW_StPt_Sch_EZ!$C$3:$I$3,0)),"F","C")</f>
        <v>53.333333333333329</v>
      </c>
      <c r="M6392" s="34">
        <f>CONVERT(INDEX(DHW_StPt_Sch_EZ!$C$31:$I$54,MATCH(Schedules_8760!$C6392,DHW_StPt_Sch_EZ!$B$31:$B$54,0),MATCH(Schedules_8760!$F6392,DHW_StPt_Sch_EZ!$C$30:$I$30,0)),"F","C")</f>
        <v>53.333333333333329</v>
      </c>
      <c r="N6392" s="12"/>
      <c r="O6392" s="12"/>
      <c r="P6392" s="12"/>
    </row>
    <row r="6393" spans="1:16" x14ac:dyDescent="0.25">
      <c r="A6393" s="35">
        <v>6392</v>
      </c>
      <c r="B6393" s="89">
        <v>267.29166666666669</v>
      </c>
      <c r="C6393" s="35">
        <f t="shared" si="495"/>
        <v>8</v>
      </c>
      <c r="D6393" s="35">
        <f t="shared" si="498"/>
        <v>267</v>
      </c>
      <c r="E6393" s="35">
        <f t="shared" si="499"/>
        <v>1</v>
      </c>
      <c r="F6393" s="35" t="str">
        <f t="shared" si="496"/>
        <v>Sunday</v>
      </c>
      <c r="G6393" s="35">
        <f t="shared" si="497"/>
        <v>9</v>
      </c>
      <c r="H6393" s="34">
        <f>CONVERT(INDEX(Htg_StPt_Sch_EZ!$C$4:$I$27,MATCH(Schedules_8760!$C6393,Htg_StPt_Sch_EZ!$B$4:$B$27,0),MATCH(Schedules_8760!$F6393,Htg_StPt_Sch_EZ!$C$3:$I$3,0)),"F","C")</f>
        <v>20.555555555555554</v>
      </c>
      <c r="I6393" s="34">
        <f>CONVERT(INDEX(Htg_StPt_Sch_EZ!$C$31:$I$54,MATCH(Schedules_8760!$C6393,Htg_StPt_Sch_EZ!$B$31:$B$54,0),MATCH(Schedules_8760!$F6393,Htg_StPt_Sch_EZ!$C$30:$I$30,0)),"F","C")</f>
        <v>19.444444444444443</v>
      </c>
      <c r="J6393" s="34">
        <f>CONVERT(INDEX(Clg_StPt_Sch_EZ!$C$4:$I$27,MATCH(Schedules_8760!$C6393,Clg_StPt_Sch_EZ!$B$4:$B$27,0),MATCH(Schedules_8760!$F6393,Clg_StPt_Sch_EZ!$C$3:$I$3,0)),"F","C")</f>
        <v>25.555555555555554</v>
      </c>
      <c r="K6393" s="34">
        <f>CONVERT(INDEX(Clg_StPt_Sch_EZ!$C$31:$I$54,MATCH(Schedules_8760!$C6393,Clg_StPt_Sch_EZ!$B$31:$B$54,0),MATCH(Schedules_8760!$F6393,Clg_StPt_Sch_EZ!$C$30:$I$30,0)),"F","C")</f>
        <v>25</v>
      </c>
      <c r="L6393" s="34">
        <f>CONVERT(INDEX(DHW_StPt_Sch_EZ!$C$4:$I$27,MATCH(Schedules_8760!$C6393,DHW_StPt_Sch_EZ!$B$4:$B$27,0),MATCH(Schedules_8760!$F6393,DHW_StPt_Sch_EZ!$C$3:$I$3,0)),"F","C")</f>
        <v>53.333333333333329</v>
      </c>
      <c r="M6393" s="34">
        <f>CONVERT(INDEX(DHW_StPt_Sch_EZ!$C$31:$I$54,MATCH(Schedules_8760!$C6393,DHW_StPt_Sch_EZ!$B$31:$B$54,0),MATCH(Schedules_8760!$F6393,DHW_StPt_Sch_EZ!$C$30:$I$30,0)),"F","C")</f>
        <v>53.333333333333329</v>
      </c>
      <c r="N6393" s="12"/>
      <c r="O6393" s="12"/>
      <c r="P6393" s="12"/>
    </row>
    <row r="6394" spans="1:16" x14ac:dyDescent="0.25">
      <c r="A6394" s="35">
        <v>6393</v>
      </c>
      <c r="B6394" s="89">
        <v>267.33333333333331</v>
      </c>
      <c r="C6394" s="35">
        <f t="shared" si="495"/>
        <v>9</v>
      </c>
      <c r="D6394" s="35">
        <f t="shared" si="498"/>
        <v>267</v>
      </c>
      <c r="E6394" s="35">
        <f t="shared" si="499"/>
        <v>1</v>
      </c>
      <c r="F6394" s="35" t="str">
        <f t="shared" si="496"/>
        <v>Sunday</v>
      </c>
      <c r="G6394" s="35">
        <f t="shared" si="497"/>
        <v>9</v>
      </c>
      <c r="H6394" s="34">
        <f>CONVERT(INDEX(Htg_StPt_Sch_EZ!$C$4:$I$27,MATCH(Schedules_8760!$C6394,Htg_StPt_Sch_EZ!$B$4:$B$27,0),MATCH(Schedules_8760!$F6394,Htg_StPt_Sch_EZ!$C$3:$I$3,0)),"F","C")</f>
        <v>20.555555555555554</v>
      </c>
      <c r="I6394" s="34">
        <f>CONVERT(INDEX(Htg_StPt_Sch_EZ!$C$31:$I$54,MATCH(Schedules_8760!$C6394,Htg_StPt_Sch_EZ!$B$31:$B$54,0),MATCH(Schedules_8760!$F6394,Htg_StPt_Sch_EZ!$C$30:$I$30,0)),"F","C")</f>
        <v>19.444444444444443</v>
      </c>
      <c r="J6394" s="34">
        <f>CONVERT(INDEX(Clg_StPt_Sch_EZ!$C$4:$I$27,MATCH(Schedules_8760!$C6394,Clg_StPt_Sch_EZ!$B$4:$B$27,0),MATCH(Schedules_8760!$F6394,Clg_StPt_Sch_EZ!$C$3:$I$3,0)),"F","C")</f>
        <v>25.555555555555554</v>
      </c>
      <c r="K6394" s="34">
        <f>CONVERT(INDEX(Clg_StPt_Sch_EZ!$C$31:$I$54,MATCH(Schedules_8760!$C6394,Clg_StPt_Sch_EZ!$B$31:$B$54,0),MATCH(Schedules_8760!$F6394,Clg_StPt_Sch_EZ!$C$30:$I$30,0)),"F","C")</f>
        <v>25</v>
      </c>
      <c r="L6394" s="34">
        <f>CONVERT(INDEX(DHW_StPt_Sch_EZ!$C$4:$I$27,MATCH(Schedules_8760!$C6394,DHW_StPt_Sch_EZ!$B$4:$B$27,0),MATCH(Schedules_8760!$F6394,DHW_StPt_Sch_EZ!$C$3:$I$3,0)),"F","C")</f>
        <v>53.333333333333329</v>
      </c>
      <c r="M6394" s="34">
        <f>CONVERT(INDEX(DHW_StPt_Sch_EZ!$C$31:$I$54,MATCH(Schedules_8760!$C6394,DHW_StPt_Sch_EZ!$B$31:$B$54,0),MATCH(Schedules_8760!$F6394,DHW_StPt_Sch_EZ!$C$30:$I$30,0)),"F","C")</f>
        <v>53.333333333333329</v>
      </c>
      <c r="N6394" s="12"/>
      <c r="O6394" s="12"/>
      <c r="P6394" s="12"/>
    </row>
    <row r="6395" spans="1:16" x14ac:dyDescent="0.25">
      <c r="A6395" s="35">
        <v>6394</v>
      </c>
      <c r="B6395" s="89">
        <v>267.375</v>
      </c>
      <c r="C6395" s="35">
        <f t="shared" si="495"/>
        <v>10</v>
      </c>
      <c r="D6395" s="35">
        <f t="shared" si="498"/>
        <v>267</v>
      </c>
      <c r="E6395" s="35">
        <f t="shared" si="499"/>
        <v>1</v>
      </c>
      <c r="F6395" s="35" t="str">
        <f t="shared" si="496"/>
        <v>Sunday</v>
      </c>
      <c r="G6395" s="35">
        <f t="shared" si="497"/>
        <v>9</v>
      </c>
      <c r="H6395" s="34">
        <f>CONVERT(INDEX(Htg_StPt_Sch_EZ!$C$4:$I$27,MATCH(Schedules_8760!$C6395,Htg_StPt_Sch_EZ!$B$4:$B$27,0),MATCH(Schedules_8760!$F6395,Htg_StPt_Sch_EZ!$C$3:$I$3,0)),"F","C")</f>
        <v>20.555555555555554</v>
      </c>
      <c r="I6395" s="34">
        <f>CONVERT(INDEX(Htg_StPt_Sch_EZ!$C$31:$I$54,MATCH(Schedules_8760!$C6395,Htg_StPt_Sch_EZ!$B$31:$B$54,0),MATCH(Schedules_8760!$F6395,Htg_StPt_Sch_EZ!$C$30:$I$30,0)),"F","C")</f>
        <v>19.444444444444443</v>
      </c>
      <c r="J6395" s="34">
        <f>CONVERT(INDEX(Clg_StPt_Sch_EZ!$C$4:$I$27,MATCH(Schedules_8760!$C6395,Clg_StPt_Sch_EZ!$B$4:$B$27,0),MATCH(Schedules_8760!$F6395,Clg_StPt_Sch_EZ!$C$3:$I$3,0)),"F","C")</f>
        <v>25.555555555555554</v>
      </c>
      <c r="K6395" s="34">
        <f>CONVERT(INDEX(Clg_StPt_Sch_EZ!$C$31:$I$54,MATCH(Schedules_8760!$C6395,Clg_StPt_Sch_EZ!$B$31:$B$54,0),MATCH(Schedules_8760!$F6395,Clg_StPt_Sch_EZ!$C$30:$I$30,0)),"F","C")</f>
        <v>25</v>
      </c>
      <c r="L6395" s="34">
        <f>CONVERT(INDEX(DHW_StPt_Sch_EZ!$C$4:$I$27,MATCH(Schedules_8760!$C6395,DHW_StPt_Sch_EZ!$B$4:$B$27,0),MATCH(Schedules_8760!$F6395,DHW_StPt_Sch_EZ!$C$3:$I$3,0)),"F","C")</f>
        <v>53.333333333333329</v>
      </c>
      <c r="M6395" s="34">
        <f>CONVERT(INDEX(DHW_StPt_Sch_EZ!$C$31:$I$54,MATCH(Schedules_8760!$C6395,DHW_StPt_Sch_EZ!$B$31:$B$54,0),MATCH(Schedules_8760!$F6395,DHW_StPt_Sch_EZ!$C$30:$I$30,0)),"F","C")</f>
        <v>53.333333333333329</v>
      </c>
      <c r="N6395" s="12"/>
      <c r="O6395" s="12"/>
      <c r="P6395" s="12"/>
    </row>
    <row r="6396" spans="1:16" x14ac:dyDescent="0.25">
      <c r="A6396" s="35">
        <v>6395</v>
      </c>
      <c r="B6396" s="89">
        <v>267.41666666666669</v>
      </c>
      <c r="C6396" s="35">
        <f t="shared" si="495"/>
        <v>11</v>
      </c>
      <c r="D6396" s="35">
        <f t="shared" si="498"/>
        <v>267</v>
      </c>
      <c r="E6396" s="35">
        <f t="shared" si="499"/>
        <v>1</v>
      </c>
      <c r="F6396" s="35" t="str">
        <f t="shared" si="496"/>
        <v>Sunday</v>
      </c>
      <c r="G6396" s="35">
        <f t="shared" si="497"/>
        <v>9</v>
      </c>
      <c r="H6396" s="34">
        <f>CONVERT(INDEX(Htg_StPt_Sch_EZ!$C$4:$I$27,MATCH(Schedules_8760!$C6396,Htg_StPt_Sch_EZ!$B$4:$B$27,0),MATCH(Schedules_8760!$F6396,Htg_StPt_Sch_EZ!$C$3:$I$3,0)),"F","C")</f>
        <v>20.555555555555554</v>
      </c>
      <c r="I6396" s="34">
        <f>CONVERT(INDEX(Htg_StPt_Sch_EZ!$C$31:$I$54,MATCH(Schedules_8760!$C6396,Htg_StPt_Sch_EZ!$B$31:$B$54,0),MATCH(Schedules_8760!$F6396,Htg_StPt_Sch_EZ!$C$30:$I$30,0)),"F","C")</f>
        <v>19.444444444444443</v>
      </c>
      <c r="J6396" s="34">
        <f>CONVERT(INDEX(Clg_StPt_Sch_EZ!$C$4:$I$27,MATCH(Schedules_8760!$C6396,Clg_StPt_Sch_EZ!$B$4:$B$27,0),MATCH(Schedules_8760!$F6396,Clg_StPt_Sch_EZ!$C$3:$I$3,0)),"F","C")</f>
        <v>25.555555555555554</v>
      </c>
      <c r="K6396" s="34">
        <f>CONVERT(INDEX(Clg_StPt_Sch_EZ!$C$31:$I$54,MATCH(Schedules_8760!$C6396,Clg_StPt_Sch_EZ!$B$31:$B$54,0),MATCH(Schedules_8760!$F6396,Clg_StPt_Sch_EZ!$C$30:$I$30,0)),"F","C")</f>
        <v>25</v>
      </c>
      <c r="L6396" s="34">
        <f>CONVERT(INDEX(DHW_StPt_Sch_EZ!$C$4:$I$27,MATCH(Schedules_8760!$C6396,DHW_StPt_Sch_EZ!$B$4:$B$27,0),MATCH(Schedules_8760!$F6396,DHW_StPt_Sch_EZ!$C$3:$I$3,0)),"F","C")</f>
        <v>53.333333333333329</v>
      </c>
      <c r="M6396" s="34">
        <f>CONVERT(INDEX(DHW_StPt_Sch_EZ!$C$31:$I$54,MATCH(Schedules_8760!$C6396,DHW_StPt_Sch_EZ!$B$31:$B$54,0),MATCH(Schedules_8760!$F6396,DHW_StPt_Sch_EZ!$C$30:$I$30,0)),"F","C")</f>
        <v>53.333333333333329</v>
      </c>
      <c r="N6396" s="12"/>
      <c r="O6396" s="12"/>
      <c r="P6396" s="12"/>
    </row>
    <row r="6397" spans="1:16" x14ac:dyDescent="0.25">
      <c r="A6397" s="35">
        <v>6396</v>
      </c>
      <c r="B6397" s="89">
        <v>267.45833333333331</v>
      </c>
      <c r="C6397" s="35">
        <f t="shared" si="495"/>
        <v>12</v>
      </c>
      <c r="D6397" s="35">
        <f t="shared" si="498"/>
        <v>267</v>
      </c>
      <c r="E6397" s="35">
        <f t="shared" si="499"/>
        <v>1</v>
      </c>
      <c r="F6397" s="35" t="str">
        <f t="shared" si="496"/>
        <v>Sunday</v>
      </c>
      <c r="G6397" s="35">
        <f t="shared" si="497"/>
        <v>9</v>
      </c>
      <c r="H6397" s="34">
        <f>CONVERT(INDEX(Htg_StPt_Sch_EZ!$C$4:$I$27,MATCH(Schedules_8760!$C6397,Htg_StPt_Sch_EZ!$B$4:$B$27,0),MATCH(Schedules_8760!$F6397,Htg_StPt_Sch_EZ!$C$3:$I$3,0)),"F","C")</f>
        <v>20.555555555555554</v>
      </c>
      <c r="I6397" s="34">
        <f>CONVERT(INDEX(Htg_StPt_Sch_EZ!$C$31:$I$54,MATCH(Schedules_8760!$C6397,Htg_StPt_Sch_EZ!$B$31:$B$54,0),MATCH(Schedules_8760!$F6397,Htg_StPt_Sch_EZ!$C$30:$I$30,0)),"F","C")</f>
        <v>19.444444444444443</v>
      </c>
      <c r="J6397" s="34">
        <f>CONVERT(INDEX(Clg_StPt_Sch_EZ!$C$4:$I$27,MATCH(Schedules_8760!$C6397,Clg_StPt_Sch_EZ!$B$4:$B$27,0),MATCH(Schedules_8760!$F6397,Clg_StPt_Sch_EZ!$C$3:$I$3,0)),"F","C")</f>
        <v>25.555555555555554</v>
      </c>
      <c r="K6397" s="34">
        <f>CONVERT(INDEX(Clg_StPt_Sch_EZ!$C$31:$I$54,MATCH(Schedules_8760!$C6397,Clg_StPt_Sch_EZ!$B$31:$B$54,0),MATCH(Schedules_8760!$F6397,Clg_StPt_Sch_EZ!$C$30:$I$30,0)),"F","C")</f>
        <v>25</v>
      </c>
      <c r="L6397" s="34">
        <f>CONVERT(INDEX(DHW_StPt_Sch_EZ!$C$4:$I$27,MATCH(Schedules_8760!$C6397,DHW_StPt_Sch_EZ!$B$4:$B$27,0),MATCH(Schedules_8760!$F6397,DHW_StPt_Sch_EZ!$C$3:$I$3,0)),"F","C")</f>
        <v>53.333333333333329</v>
      </c>
      <c r="M6397" s="34">
        <f>CONVERT(INDEX(DHW_StPt_Sch_EZ!$C$31:$I$54,MATCH(Schedules_8760!$C6397,DHW_StPt_Sch_EZ!$B$31:$B$54,0),MATCH(Schedules_8760!$F6397,DHW_StPt_Sch_EZ!$C$30:$I$30,0)),"F","C")</f>
        <v>53.333333333333329</v>
      </c>
      <c r="N6397" s="12"/>
      <c r="O6397" s="12"/>
      <c r="P6397" s="12"/>
    </row>
    <row r="6398" spans="1:16" x14ac:dyDescent="0.25">
      <c r="A6398" s="35">
        <v>6397</v>
      </c>
      <c r="B6398" s="89">
        <v>267.5</v>
      </c>
      <c r="C6398" s="35">
        <f t="shared" si="495"/>
        <v>13</v>
      </c>
      <c r="D6398" s="35">
        <f t="shared" si="498"/>
        <v>267</v>
      </c>
      <c r="E6398" s="35">
        <f t="shared" si="499"/>
        <v>1</v>
      </c>
      <c r="F6398" s="35" t="str">
        <f t="shared" si="496"/>
        <v>Sunday</v>
      </c>
      <c r="G6398" s="35">
        <f t="shared" si="497"/>
        <v>9</v>
      </c>
      <c r="H6398" s="34">
        <f>CONVERT(INDEX(Htg_StPt_Sch_EZ!$C$4:$I$27,MATCH(Schedules_8760!$C6398,Htg_StPt_Sch_EZ!$B$4:$B$27,0),MATCH(Schedules_8760!$F6398,Htg_StPt_Sch_EZ!$C$3:$I$3,0)),"F","C")</f>
        <v>20.555555555555554</v>
      </c>
      <c r="I6398" s="34">
        <f>CONVERT(INDEX(Htg_StPt_Sch_EZ!$C$31:$I$54,MATCH(Schedules_8760!$C6398,Htg_StPt_Sch_EZ!$B$31:$B$54,0),MATCH(Schedules_8760!$F6398,Htg_StPt_Sch_EZ!$C$30:$I$30,0)),"F","C")</f>
        <v>19.444444444444443</v>
      </c>
      <c r="J6398" s="34">
        <f>CONVERT(INDEX(Clg_StPt_Sch_EZ!$C$4:$I$27,MATCH(Schedules_8760!$C6398,Clg_StPt_Sch_EZ!$B$4:$B$27,0),MATCH(Schedules_8760!$F6398,Clg_StPt_Sch_EZ!$C$3:$I$3,0)),"F","C")</f>
        <v>25.555555555555554</v>
      </c>
      <c r="K6398" s="34">
        <f>CONVERT(INDEX(Clg_StPt_Sch_EZ!$C$31:$I$54,MATCH(Schedules_8760!$C6398,Clg_StPt_Sch_EZ!$B$31:$B$54,0),MATCH(Schedules_8760!$F6398,Clg_StPt_Sch_EZ!$C$30:$I$30,0)),"F","C")</f>
        <v>25</v>
      </c>
      <c r="L6398" s="34">
        <f>CONVERT(INDEX(DHW_StPt_Sch_EZ!$C$4:$I$27,MATCH(Schedules_8760!$C6398,DHW_StPt_Sch_EZ!$B$4:$B$27,0),MATCH(Schedules_8760!$F6398,DHW_StPt_Sch_EZ!$C$3:$I$3,0)),"F","C")</f>
        <v>53.333333333333329</v>
      </c>
      <c r="M6398" s="34">
        <f>CONVERT(INDEX(DHW_StPt_Sch_EZ!$C$31:$I$54,MATCH(Schedules_8760!$C6398,DHW_StPt_Sch_EZ!$B$31:$B$54,0),MATCH(Schedules_8760!$F6398,DHW_StPt_Sch_EZ!$C$30:$I$30,0)),"F","C")</f>
        <v>53.333333333333329</v>
      </c>
      <c r="N6398" s="12"/>
      <c r="O6398" s="12"/>
      <c r="P6398" s="12"/>
    </row>
    <row r="6399" spans="1:16" x14ac:dyDescent="0.25">
      <c r="A6399" s="35">
        <v>6398</v>
      </c>
      <c r="B6399" s="89">
        <v>267.54166666666669</v>
      </c>
      <c r="C6399" s="35">
        <f t="shared" si="495"/>
        <v>14</v>
      </c>
      <c r="D6399" s="35">
        <f t="shared" si="498"/>
        <v>267</v>
      </c>
      <c r="E6399" s="35">
        <f t="shared" si="499"/>
        <v>1</v>
      </c>
      <c r="F6399" s="35" t="str">
        <f t="shared" si="496"/>
        <v>Sunday</v>
      </c>
      <c r="G6399" s="35">
        <f t="shared" si="497"/>
        <v>9</v>
      </c>
      <c r="H6399" s="34">
        <f>CONVERT(INDEX(Htg_StPt_Sch_EZ!$C$4:$I$27,MATCH(Schedules_8760!$C6399,Htg_StPt_Sch_EZ!$B$4:$B$27,0),MATCH(Schedules_8760!$F6399,Htg_StPt_Sch_EZ!$C$3:$I$3,0)),"F","C")</f>
        <v>20.555555555555554</v>
      </c>
      <c r="I6399" s="34">
        <f>CONVERT(INDEX(Htg_StPt_Sch_EZ!$C$31:$I$54,MATCH(Schedules_8760!$C6399,Htg_StPt_Sch_EZ!$B$31:$B$54,0),MATCH(Schedules_8760!$F6399,Htg_StPt_Sch_EZ!$C$30:$I$30,0)),"F","C")</f>
        <v>19.444444444444443</v>
      </c>
      <c r="J6399" s="34">
        <f>CONVERT(INDEX(Clg_StPt_Sch_EZ!$C$4:$I$27,MATCH(Schedules_8760!$C6399,Clg_StPt_Sch_EZ!$B$4:$B$27,0),MATCH(Schedules_8760!$F6399,Clg_StPt_Sch_EZ!$C$3:$I$3,0)),"F","C")</f>
        <v>25.555555555555554</v>
      </c>
      <c r="K6399" s="34">
        <f>CONVERT(INDEX(Clg_StPt_Sch_EZ!$C$31:$I$54,MATCH(Schedules_8760!$C6399,Clg_StPt_Sch_EZ!$B$31:$B$54,0),MATCH(Schedules_8760!$F6399,Clg_StPt_Sch_EZ!$C$30:$I$30,0)),"F","C")</f>
        <v>25</v>
      </c>
      <c r="L6399" s="34">
        <f>CONVERT(INDEX(DHW_StPt_Sch_EZ!$C$4:$I$27,MATCH(Schedules_8760!$C6399,DHW_StPt_Sch_EZ!$B$4:$B$27,0),MATCH(Schedules_8760!$F6399,DHW_StPt_Sch_EZ!$C$3:$I$3,0)),"F","C")</f>
        <v>53.333333333333329</v>
      </c>
      <c r="M6399" s="34">
        <f>CONVERT(INDEX(DHW_StPt_Sch_EZ!$C$31:$I$54,MATCH(Schedules_8760!$C6399,DHW_StPt_Sch_EZ!$B$31:$B$54,0),MATCH(Schedules_8760!$F6399,DHW_StPt_Sch_EZ!$C$30:$I$30,0)),"F","C")</f>
        <v>53.333333333333329</v>
      </c>
      <c r="N6399" s="12"/>
      <c r="O6399" s="12"/>
      <c r="P6399" s="12"/>
    </row>
    <row r="6400" spans="1:16" x14ac:dyDescent="0.25">
      <c r="A6400" s="35">
        <v>6399</v>
      </c>
      <c r="B6400" s="89">
        <v>267.58333333333331</v>
      </c>
      <c r="C6400" s="35">
        <f t="shared" si="495"/>
        <v>15</v>
      </c>
      <c r="D6400" s="35">
        <f t="shared" si="498"/>
        <v>267</v>
      </c>
      <c r="E6400" s="35">
        <f t="shared" si="499"/>
        <v>1</v>
      </c>
      <c r="F6400" s="35" t="str">
        <f t="shared" si="496"/>
        <v>Sunday</v>
      </c>
      <c r="G6400" s="35">
        <f t="shared" si="497"/>
        <v>9</v>
      </c>
      <c r="H6400" s="34">
        <f>CONVERT(INDEX(Htg_StPt_Sch_EZ!$C$4:$I$27,MATCH(Schedules_8760!$C6400,Htg_StPt_Sch_EZ!$B$4:$B$27,0),MATCH(Schedules_8760!$F6400,Htg_StPt_Sch_EZ!$C$3:$I$3,0)),"F","C")</f>
        <v>20.555555555555554</v>
      </c>
      <c r="I6400" s="34">
        <f>CONVERT(INDEX(Htg_StPt_Sch_EZ!$C$31:$I$54,MATCH(Schedules_8760!$C6400,Htg_StPt_Sch_EZ!$B$31:$B$54,0),MATCH(Schedules_8760!$F6400,Htg_StPt_Sch_EZ!$C$30:$I$30,0)),"F","C")</f>
        <v>21.111111111111111</v>
      </c>
      <c r="J6400" s="34">
        <f>CONVERT(INDEX(Clg_StPt_Sch_EZ!$C$4:$I$27,MATCH(Schedules_8760!$C6400,Clg_StPt_Sch_EZ!$B$4:$B$27,0),MATCH(Schedules_8760!$F6400,Clg_StPt_Sch_EZ!$C$3:$I$3,0)),"F","C")</f>
        <v>25.555555555555554</v>
      </c>
      <c r="K6400" s="34">
        <f>CONVERT(INDEX(Clg_StPt_Sch_EZ!$C$31:$I$54,MATCH(Schedules_8760!$C6400,Clg_StPt_Sch_EZ!$B$31:$B$54,0),MATCH(Schedules_8760!$F6400,Clg_StPt_Sch_EZ!$C$30:$I$30,0)),"F","C")</f>
        <v>25</v>
      </c>
      <c r="L6400" s="34">
        <f>CONVERT(INDEX(DHW_StPt_Sch_EZ!$C$4:$I$27,MATCH(Schedules_8760!$C6400,DHW_StPt_Sch_EZ!$B$4:$B$27,0),MATCH(Schedules_8760!$F6400,DHW_StPt_Sch_EZ!$C$3:$I$3,0)),"F","C")</f>
        <v>53.333333333333329</v>
      </c>
      <c r="M6400" s="34">
        <f>CONVERT(INDEX(DHW_StPt_Sch_EZ!$C$31:$I$54,MATCH(Schedules_8760!$C6400,DHW_StPt_Sch_EZ!$B$31:$B$54,0),MATCH(Schedules_8760!$F6400,DHW_StPt_Sch_EZ!$C$30:$I$30,0)),"F","C")</f>
        <v>53.333333333333329</v>
      </c>
      <c r="N6400" s="12"/>
      <c r="O6400" s="12"/>
      <c r="P6400" s="12"/>
    </row>
    <row r="6401" spans="1:16" x14ac:dyDescent="0.25">
      <c r="A6401" s="35">
        <v>6400</v>
      </c>
      <c r="B6401" s="89">
        <v>267.625</v>
      </c>
      <c r="C6401" s="35">
        <f t="shared" si="495"/>
        <v>16</v>
      </c>
      <c r="D6401" s="35">
        <f t="shared" si="498"/>
        <v>267</v>
      </c>
      <c r="E6401" s="35">
        <f t="shared" si="499"/>
        <v>1</v>
      </c>
      <c r="F6401" s="35" t="str">
        <f t="shared" si="496"/>
        <v>Sunday</v>
      </c>
      <c r="G6401" s="35">
        <f t="shared" si="497"/>
        <v>9</v>
      </c>
      <c r="H6401" s="34">
        <f>CONVERT(INDEX(Htg_StPt_Sch_EZ!$C$4:$I$27,MATCH(Schedules_8760!$C6401,Htg_StPt_Sch_EZ!$B$4:$B$27,0),MATCH(Schedules_8760!$F6401,Htg_StPt_Sch_EZ!$C$3:$I$3,0)),"F","C")</f>
        <v>20.555555555555554</v>
      </c>
      <c r="I6401" s="34">
        <f>CONVERT(INDEX(Htg_StPt_Sch_EZ!$C$31:$I$54,MATCH(Schedules_8760!$C6401,Htg_StPt_Sch_EZ!$B$31:$B$54,0),MATCH(Schedules_8760!$F6401,Htg_StPt_Sch_EZ!$C$30:$I$30,0)),"F","C")</f>
        <v>21.111111111111111</v>
      </c>
      <c r="J6401" s="34">
        <f>CONVERT(INDEX(Clg_StPt_Sch_EZ!$C$4:$I$27,MATCH(Schedules_8760!$C6401,Clg_StPt_Sch_EZ!$B$4:$B$27,0),MATCH(Schedules_8760!$F6401,Clg_StPt_Sch_EZ!$C$3:$I$3,0)),"F","C")</f>
        <v>25.555555555555554</v>
      </c>
      <c r="K6401" s="34">
        <f>CONVERT(INDEX(Clg_StPt_Sch_EZ!$C$31:$I$54,MATCH(Schedules_8760!$C6401,Clg_StPt_Sch_EZ!$B$31:$B$54,0),MATCH(Schedules_8760!$F6401,Clg_StPt_Sch_EZ!$C$30:$I$30,0)),"F","C")</f>
        <v>25</v>
      </c>
      <c r="L6401" s="34">
        <f>CONVERT(INDEX(DHW_StPt_Sch_EZ!$C$4:$I$27,MATCH(Schedules_8760!$C6401,DHW_StPt_Sch_EZ!$B$4:$B$27,0),MATCH(Schedules_8760!$F6401,DHW_StPt_Sch_EZ!$C$3:$I$3,0)),"F","C")</f>
        <v>53.333333333333329</v>
      </c>
      <c r="M6401" s="34">
        <f>CONVERT(INDEX(DHW_StPt_Sch_EZ!$C$31:$I$54,MATCH(Schedules_8760!$C6401,DHW_StPt_Sch_EZ!$B$31:$B$54,0),MATCH(Schedules_8760!$F6401,DHW_StPt_Sch_EZ!$C$30:$I$30,0)),"F","C")</f>
        <v>53.333333333333329</v>
      </c>
      <c r="N6401" s="12"/>
      <c r="O6401" s="12"/>
      <c r="P6401" s="12"/>
    </row>
    <row r="6402" spans="1:16" x14ac:dyDescent="0.25">
      <c r="A6402" s="35">
        <v>6401</v>
      </c>
      <c r="B6402" s="89">
        <v>267.66666666666669</v>
      </c>
      <c r="C6402" s="35">
        <f t="shared" ref="C6402:C6465" si="500">HOUR(B6402)+1</f>
        <v>17</v>
      </c>
      <c r="D6402" s="35">
        <f t="shared" si="498"/>
        <v>267</v>
      </c>
      <c r="E6402" s="35">
        <f t="shared" si="499"/>
        <v>1</v>
      </c>
      <c r="F6402" s="35" t="str">
        <f t="shared" ref="F6402:F6465" si="501">IF(E6402=1,"Sunday",IF(E6402=2,"Monday",IF(E6402=3,"Tuesday",IF(E6402=4,"Wednesday",IF(E6402=5,"Thursday",IF(E6402=6,"Friday","Saturday"))))))</f>
        <v>Sunday</v>
      </c>
      <c r="G6402" s="35">
        <f t="shared" ref="G6402:G6465" si="502">MONTH(B6402)</f>
        <v>9</v>
      </c>
      <c r="H6402" s="34">
        <f>CONVERT(INDEX(Htg_StPt_Sch_EZ!$C$4:$I$27,MATCH(Schedules_8760!$C6402,Htg_StPt_Sch_EZ!$B$4:$B$27,0),MATCH(Schedules_8760!$F6402,Htg_StPt_Sch_EZ!$C$3:$I$3,0)),"F","C")</f>
        <v>20.555555555555554</v>
      </c>
      <c r="I6402" s="34">
        <f>CONVERT(INDEX(Htg_StPt_Sch_EZ!$C$31:$I$54,MATCH(Schedules_8760!$C6402,Htg_StPt_Sch_EZ!$B$31:$B$54,0),MATCH(Schedules_8760!$F6402,Htg_StPt_Sch_EZ!$C$30:$I$30,0)),"F","C")</f>
        <v>17.777777777777779</v>
      </c>
      <c r="J6402" s="34">
        <f>CONVERT(INDEX(Clg_StPt_Sch_EZ!$C$4:$I$27,MATCH(Schedules_8760!$C6402,Clg_StPt_Sch_EZ!$B$4:$B$27,0),MATCH(Schedules_8760!$F6402,Clg_StPt_Sch_EZ!$C$3:$I$3,0)),"F","C")</f>
        <v>25.555555555555554</v>
      </c>
      <c r="K6402" s="34">
        <f>CONVERT(INDEX(Clg_StPt_Sch_EZ!$C$31:$I$54,MATCH(Schedules_8760!$C6402,Clg_StPt_Sch_EZ!$B$31:$B$54,0),MATCH(Schedules_8760!$F6402,Clg_StPt_Sch_EZ!$C$30:$I$30,0)),"F","C")</f>
        <v>25</v>
      </c>
      <c r="L6402" s="34">
        <f>CONVERT(INDEX(DHW_StPt_Sch_EZ!$C$4:$I$27,MATCH(Schedules_8760!$C6402,DHW_StPt_Sch_EZ!$B$4:$B$27,0),MATCH(Schedules_8760!$F6402,DHW_StPt_Sch_EZ!$C$3:$I$3,0)),"F","C")</f>
        <v>53.333333333333329</v>
      </c>
      <c r="M6402" s="34">
        <f>CONVERT(INDEX(DHW_StPt_Sch_EZ!$C$31:$I$54,MATCH(Schedules_8760!$C6402,DHW_StPt_Sch_EZ!$B$31:$B$54,0),MATCH(Schedules_8760!$F6402,DHW_StPt_Sch_EZ!$C$30:$I$30,0)),"F","C")</f>
        <v>53.333333333333329</v>
      </c>
      <c r="N6402" s="12"/>
      <c r="O6402" s="12"/>
      <c r="P6402" s="12"/>
    </row>
    <row r="6403" spans="1:16" x14ac:dyDescent="0.25">
      <c r="A6403" s="35">
        <v>6402</v>
      </c>
      <c r="B6403" s="89">
        <v>267.70833333333331</v>
      </c>
      <c r="C6403" s="35">
        <f t="shared" si="500"/>
        <v>18</v>
      </c>
      <c r="D6403" s="35">
        <f t="shared" ref="D6403:D6466" si="503">IF(C6403=1,D6402+1,D6402)</f>
        <v>267</v>
      </c>
      <c r="E6403" s="35">
        <f t="shared" ref="E6403:E6466" si="504">IF(AND(C6403=1,E6402=7),1,IF(C6403=1,E6402+1,E6402))</f>
        <v>1</v>
      </c>
      <c r="F6403" s="35" t="str">
        <f t="shared" si="501"/>
        <v>Sunday</v>
      </c>
      <c r="G6403" s="35">
        <f t="shared" si="502"/>
        <v>9</v>
      </c>
      <c r="H6403" s="34">
        <f>CONVERT(INDEX(Htg_StPt_Sch_EZ!$C$4:$I$27,MATCH(Schedules_8760!$C6403,Htg_StPt_Sch_EZ!$B$4:$B$27,0),MATCH(Schedules_8760!$F6403,Htg_StPt_Sch_EZ!$C$3:$I$3,0)),"F","C")</f>
        <v>20.555555555555554</v>
      </c>
      <c r="I6403" s="34">
        <f>CONVERT(INDEX(Htg_StPt_Sch_EZ!$C$31:$I$54,MATCH(Schedules_8760!$C6403,Htg_StPt_Sch_EZ!$B$31:$B$54,0),MATCH(Schedules_8760!$F6403,Htg_StPt_Sch_EZ!$C$30:$I$30,0)),"F","C")</f>
        <v>17.777777777777779</v>
      </c>
      <c r="J6403" s="34">
        <f>CONVERT(INDEX(Clg_StPt_Sch_EZ!$C$4:$I$27,MATCH(Schedules_8760!$C6403,Clg_StPt_Sch_EZ!$B$4:$B$27,0),MATCH(Schedules_8760!$F6403,Clg_StPt_Sch_EZ!$C$3:$I$3,0)),"F","C")</f>
        <v>25.555555555555554</v>
      </c>
      <c r="K6403" s="34">
        <f>CONVERT(INDEX(Clg_StPt_Sch_EZ!$C$31:$I$54,MATCH(Schedules_8760!$C6403,Clg_StPt_Sch_EZ!$B$31:$B$54,0),MATCH(Schedules_8760!$F6403,Clg_StPt_Sch_EZ!$C$30:$I$30,0)),"F","C")</f>
        <v>28.333333333333332</v>
      </c>
      <c r="L6403" s="34">
        <f>CONVERT(INDEX(DHW_StPt_Sch_EZ!$C$4:$I$27,MATCH(Schedules_8760!$C6403,DHW_StPt_Sch_EZ!$B$4:$B$27,0),MATCH(Schedules_8760!$F6403,DHW_StPt_Sch_EZ!$C$3:$I$3,0)),"F","C")</f>
        <v>53.333333333333329</v>
      </c>
      <c r="M6403" s="34">
        <f>CONVERT(INDEX(DHW_StPt_Sch_EZ!$C$31:$I$54,MATCH(Schedules_8760!$C6403,DHW_StPt_Sch_EZ!$B$31:$B$54,0),MATCH(Schedules_8760!$F6403,DHW_StPt_Sch_EZ!$C$30:$I$30,0)),"F","C")</f>
        <v>53.333333333333329</v>
      </c>
      <c r="N6403" s="12"/>
      <c r="O6403" s="12"/>
      <c r="P6403" s="12"/>
    </row>
    <row r="6404" spans="1:16" x14ac:dyDescent="0.25">
      <c r="A6404" s="35">
        <v>6403</v>
      </c>
      <c r="B6404" s="89">
        <v>267.75</v>
      </c>
      <c r="C6404" s="35">
        <f t="shared" si="500"/>
        <v>19</v>
      </c>
      <c r="D6404" s="35">
        <f t="shared" si="503"/>
        <v>267</v>
      </c>
      <c r="E6404" s="35">
        <f t="shared" si="504"/>
        <v>1</v>
      </c>
      <c r="F6404" s="35" t="str">
        <f t="shared" si="501"/>
        <v>Sunday</v>
      </c>
      <c r="G6404" s="35">
        <f t="shared" si="502"/>
        <v>9</v>
      </c>
      <c r="H6404" s="34">
        <f>CONVERT(INDEX(Htg_StPt_Sch_EZ!$C$4:$I$27,MATCH(Schedules_8760!$C6404,Htg_StPt_Sch_EZ!$B$4:$B$27,0),MATCH(Schedules_8760!$F6404,Htg_StPt_Sch_EZ!$C$3:$I$3,0)),"F","C")</f>
        <v>20.555555555555554</v>
      </c>
      <c r="I6404" s="34">
        <f>CONVERT(INDEX(Htg_StPt_Sch_EZ!$C$31:$I$54,MATCH(Schedules_8760!$C6404,Htg_StPt_Sch_EZ!$B$31:$B$54,0),MATCH(Schedules_8760!$F6404,Htg_StPt_Sch_EZ!$C$30:$I$30,0)),"F","C")</f>
        <v>18.333333333333332</v>
      </c>
      <c r="J6404" s="34">
        <f>CONVERT(INDEX(Clg_StPt_Sch_EZ!$C$4:$I$27,MATCH(Schedules_8760!$C6404,Clg_StPt_Sch_EZ!$B$4:$B$27,0),MATCH(Schedules_8760!$F6404,Clg_StPt_Sch_EZ!$C$3:$I$3,0)),"F","C")</f>
        <v>25.555555555555554</v>
      </c>
      <c r="K6404" s="34">
        <f>CONVERT(INDEX(Clg_StPt_Sch_EZ!$C$31:$I$54,MATCH(Schedules_8760!$C6404,Clg_StPt_Sch_EZ!$B$31:$B$54,0),MATCH(Schedules_8760!$F6404,Clg_StPt_Sch_EZ!$C$30:$I$30,0)),"F","C")</f>
        <v>28.333333333333332</v>
      </c>
      <c r="L6404" s="34">
        <f>CONVERT(INDEX(DHW_StPt_Sch_EZ!$C$4:$I$27,MATCH(Schedules_8760!$C6404,DHW_StPt_Sch_EZ!$B$4:$B$27,0),MATCH(Schedules_8760!$F6404,DHW_StPt_Sch_EZ!$C$3:$I$3,0)),"F","C")</f>
        <v>53.333333333333329</v>
      </c>
      <c r="M6404" s="34">
        <f>CONVERT(INDEX(DHW_StPt_Sch_EZ!$C$31:$I$54,MATCH(Schedules_8760!$C6404,DHW_StPt_Sch_EZ!$B$31:$B$54,0),MATCH(Schedules_8760!$F6404,DHW_StPt_Sch_EZ!$C$30:$I$30,0)),"F","C")</f>
        <v>53.333333333333329</v>
      </c>
      <c r="N6404" s="12"/>
      <c r="O6404" s="12"/>
      <c r="P6404" s="12"/>
    </row>
    <row r="6405" spans="1:16" x14ac:dyDescent="0.25">
      <c r="A6405" s="35">
        <v>6404</v>
      </c>
      <c r="B6405" s="89">
        <v>267.79166666666669</v>
      </c>
      <c r="C6405" s="35">
        <f t="shared" si="500"/>
        <v>20</v>
      </c>
      <c r="D6405" s="35">
        <f t="shared" si="503"/>
        <v>267</v>
      </c>
      <c r="E6405" s="35">
        <f t="shared" si="504"/>
        <v>1</v>
      </c>
      <c r="F6405" s="35" t="str">
        <f t="shared" si="501"/>
        <v>Sunday</v>
      </c>
      <c r="G6405" s="35">
        <f t="shared" si="502"/>
        <v>9</v>
      </c>
      <c r="H6405" s="34">
        <f>CONVERT(INDEX(Htg_StPt_Sch_EZ!$C$4:$I$27,MATCH(Schedules_8760!$C6405,Htg_StPt_Sch_EZ!$B$4:$B$27,0),MATCH(Schedules_8760!$F6405,Htg_StPt_Sch_EZ!$C$3:$I$3,0)),"F","C")</f>
        <v>20.555555555555554</v>
      </c>
      <c r="I6405" s="34">
        <f>CONVERT(INDEX(Htg_StPt_Sch_EZ!$C$31:$I$54,MATCH(Schedules_8760!$C6405,Htg_StPt_Sch_EZ!$B$31:$B$54,0),MATCH(Schedules_8760!$F6405,Htg_StPt_Sch_EZ!$C$30:$I$30,0)),"F","C")</f>
        <v>18.888888888888889</v>
      </c>
      <c r="J6405" s="34">
        <f>CONVERT(INDEX(Clg_StPt_Sch_EZ!$C$4:$I$27,MATCH(Schedules_8760!$C6405,Clg_StPt_Sch_EZ!$B$4:$B$27,0),MATCH(Schedules_8760!$F6405,Clg_StPt_Sch_EZ!$C$3:$I$3,0)),"F","C")</f>
        <v>25.555555555555554</v>
      </c>
      <c r="K6405" s="34">
        <f>CONVERT(INDEX(Clg_StPt_Sch_EZ!$C$31:$I$54,MATCH(Schedules_8760!$C6405,Clg_StPt_Sch_EZ!$B$31:$B$54,0),MATCH(Schedules_8760!$F6405,Clg_StPt_Sch_EZ!$C$30:$I$30,0)),"F","C")</f>
        <v>28.333333333333332</v>
      </c>
      <c r="L6405" s="34">
        <f>CONVERT(INDEX(DHW_StPt_Sch_EZ!$C$4:$I$27,MATCH(Schedules_8760!$C6405,DHW_StPt_Sch_EZ!$B$4:$B$27,0),MATCH(Schedules_8760!$F6405,DHW_StPt_Sch_EZ!$C$3:$I$3,0)),"F","C")</f>
        <v>53.333333333333329</v>
      </c>
      <c r="M6405" s="34">
        <f>CONVERT(INDEX(DHW_StPt_Sch_EZ!$C$31:$I$54,MATCH(Schedules_8760!$C6405,DHW_StPt_Sch_EZ!$B$31:$B$54,0),MATCH(Schedules_8760!$F6405,DHW_StPt_Sch_EZ!$C$30:$I$30,0)),"F","C")</f>
        <v>53.333333333333329</v>
      </c>
      <c r="N6405" s="12"/>
      <c r="O6405" s="12"/>
      <c r="P6405" s="12"/>
    </row>
    <row r="6406" spans="1:16" x14ac:dyDescent="0.25">
      <c r="A6406" s="35">
        <v>6405</v>
      </c>
      <c r="B6406" s="89">
        <v>267.83333333333331</v>
      </c>
      <c r="C6406" s="35">
        <f t="shared" si="500"/>
        <v>21</v>
      </c>
      <c r="D6406" s="35">
        <f t="shared" si="503"/>
        <v>267</v>
      </c>
      <c r="E6406" s="35">
        <f t="shared" si="504"/>
        <v>1</v>
      </c>
      <c r="F6406" s="35" t="str">
        <f t="shared" si="501"/>
        <v>Sunday</v>
      </c>
      <c r="G6406" s="35">
        <f t="shared" si="502"/>
        <v>9</v>
      </c>
      <c r="H6406" s="34">
        <f>CONVERT(INDEX(Htg_StPt_Sch_EZ!$C$4:$I$27,MATCH(Schedules_8760!$C6406,Htg_StPt_Sch_EZ!$B$4:$B$27,0),MATCH(Schedules_8760!$F6406,Htg_StPt_Sch_EZ!$C$3:$I$3,0)),"F","C")</f>
        <v>20.555555555555554</v>
      </c>
      <c r="I6406" s="34">
        <f>CONVERT(INDEX(Htg_StPt_Sch_EZ!$C$31:$I$54,MATCH(Schedules_8760!$C6406,Htg_StPt_Sch_EZ!$B$31:$B$54,0),MATCH(Schedules_8760!$F6406,Htg_StPt_Sch_EZ!$C$30:$I$30,0)),"F","C")</f>
        <v>19.444444444444443</v>
      </c>
      <c r="J6406" s="34">
        <f>CONVERT(INDEX(Clg_StPt_Sch_EZ!$C$4:$I$27,MATCH(Schedules_8760!$C6406,Clg_StPt_Sch_EZ!$B$4:$B$27,0),MATCH(Schedules_8760!$F6406,Clg_StPt_Sch_EZ!$C$3:$I$3,0)),"F","C")</f>
        <v>25.555555555555554</v>
      </c>
      <c r="K6406" s="34">
        <f>CONVERT(INDEX(Clg_StPt_Sch_EZ!$C$31:$I$54,MATCH(Schedules_8760!$C6406,Clg_StPt_Sch_EZ!$B$31:$B$54,0),MATCH(Schedules_8760!$F6406,Clg_StPt_Sch_EZ!$C$30:$I$30,0)),"F","C")</f>
        <v>28.333333333333332</v>
      </c>
      <c r="L6406" s="34">
        <f>CONVERT(INDEX(DHW_StPt_Sch_EZ!$C$4:$I$27,MATCH(Schedules_8760!$C6406,DHW_StPt_Sch_EZ!$B$4:$B$27,0),MATCH(Schedules_8760!$F6406,DHW_StPt_Sch_EZ!$C$3:$I$3,0)),"F","C")</f>
        <v>53.333333333333329</v>
      </c>
      <c r="M6406" s="34">
        <f>CONVERT(INDEX(DHW_StPt_Sch_EZ!$C$31:$I$54,MATCH(Schedules_8760!$C6406,DHW_StPt_Sch_EZ!$B$31:$B$54,0),MATCH(Schedules_8760!$F6406,DHW_StPt_Sch_EZ!$C$30:$I$30,0)),"F","C")</f>
        <v>53.333333333333329</v>
      </c>
      <c r="N6406" s="12"/>
      <c r="O6406" s="12"/>
      <c r="P6406" s="12"/>
    </row>
    <row r="6407" spans="1:16" x14ac:dyDescent="0.25">
      <c r="A6407" s="35">
        <v>6406</v>
      </c>
      <c r="B6407" s="89">
        <v>267.875</v>
      </c>
      <c r="C6407" s="35">
        <f t="shared" si="500"/>
        <v>22</v>
      </c>
      <c r="D6407" s="35">
        <f t="shared" si="503"/>
        <v>267</v>
      </c>
      <c r="E6407" s="35">
        <f t="shared" si="504"/>
        <v>1</v>
      </c>
      <c r="F6407" s="35" t="str">
        <f t="shared" si="501"/>
        <v>Sunday</v>
      </c>
      <c r="G6407" s="35">
        <f t="shared" si="502"/>
        <v>9</v>
      </c>
      <c r="H6407" s="34">
        <f>CONVERT(INDEX(Htg_StPt_Sch_EZ!$C$4:$I$27,MATCH(Schedules_8760!$C6407,Htg_StPt_Sch_EZ!$B$4:$B$27,0),MATCH(Schedules_8760!$F6407,Htg_StPt_Sch_EZ!$C$3:$I$3,0)),"F","C")</f>
        <v>20.555555555555554</v>
      </c>
      <c r="I6407" s="34">
        <f>CONVERT(INDEX(Htg_StPt_Sch_EZ!$C$31:$I$54,MATCH(Schedules_8760!$C6407,Htg_StPt_Sch_EZ!$B$31:$B$54,0),MATCH(Schedules_8760!$F6407,Htg_StPt_Sch_EZ!$C$30:$I$30,0)),"F","C")</f>
        <v>19.444444444444443</v>
      </c>
      <c r="J6407" s="34">
        <f>CONVERT(INDEX(Clg_StPt_Sch_EZ!$C$4:$I$27,MATCH(Schedules_8760!$C6407,Clg_StPt_Sch_EZ!$B$4:$B$27,0),MATCH(Schedules_8760!$F6407,Clg_StPt_Sch_EZ!$C$3:$I$3,0)),"F","C")</f>
        <v>25.555555555555554</v>
      </c>
      <c r="K6407" s="34">
        <f>CONVERT(INDEX(Clg_StPt_Sch_EZ!$C$31:$I$54,MATCH(Schedules_8760!$C6407,Clg_StPt_Sch_EZ!$B$31:$B$54,0),MATCH(Schedules_8760!$F6407,Clg_StPt_Sch_EZ!$C$30:$I$30,0)),"F","C")</f>
        <v>28.333333333333332</v>
      </c>
      <c r="L6407" s="34">
        <f>CONVERT(INDEX(DHW_StPt_Sch_EZ!$C$4:$I$27,MATCH(Schedules_8760!$C6407,DHW_StPt_Sch_EZ!$B$4:$B$27,0),MATCH(Schedules_8760!$F6407,DHW_StPt_Sch_EZ!$C$3:$I$3,0)),"F","C")</f>
        <v>53.333333333333329</v>
      </c>
      <c r="M6407" s="34">
        <f>CONVERT(INDEX(DHW_StPt_Sch_EZ!$C$31:$I$54,MATCH(Schedules_8760!$C6407,DHW_StPt_Sch_EZ!$B$31:$B$54,0),MATCH(Schedules_8760!$F6407,DHW_StPt_Sch_EZ!$C$30:$I$30,0)),"F","C")</f>
        <v>53.333333333333329</v>
      </c>
      <c r="N6407" s="12"/>
      <c r="O6407" s="12"/>
      <c r="P6407" s="12"/>
    </row>
    <row r="6408" spans="1:16" x14ac:dyDescent="0.25">
      <c r="A6408" s="35">
        <v>6407</v>
      </c>
      <c r="B6408" s="89">
        <v>267.91666666666669</v>
      </c>
      <c r="C6408" s="35">
        <f t="shared" si="500"/>
        <v>23</v>
      </c>
      <c r="D6408" s="35">
        <f t="shared" si="503"/>
        <v>267</v>
      </c>
      <c r="E6408" s="35">
        <f t="shared" si="504"/>
        <v>1</v>
      </c>
      <c r="F6408" s="35" t="str">
        <f t="shared" si="501"/>
        <v>Sunday</v>
      </c>
      <c r="G6408" s="35">
        <f t="shared" si="502"/>
        <v>9</v>
      </c>
      <c r="H6408" s="34">
        <f>CONVERT(INDEX(Htg_StPt_Sch_EZ!$C$4:$I$27,MATCH(Schedules_8760!$C6408,Htg_StPt_Sch_EZ!$B$4:$B$27,0),MATCH(Schedules_8760!$F6408,Htg_StPt_Sch_EZ!$C$3:$I$3,0)),"F","C")</f>
        <v>20.555555555555554</v>
      </c>
      <c r="I6408" s="34">
        <f>CONVERT(INDEX(Htg_StPt_Sch_EZ!$C$31:$I$54,MATCH(Schedules_8760!$C6408,Htg_StPt_Sch_EZ!$B$31:$B$54,0),MATCH(Schedules_8760!$F6408,Htg_StPt_Sch_EZ!$C$30:$I$30,0)),"F","C")</f>
        <v>19.444444444444443</v>
      </c>
      <c r="J6408" s="34">
        <f>CONVERT(INDEX(Clg_StPt_Sch_EZ!$C$4:$I$27,MATCH(Schedules_8760!$C6408,Clg_StPt_Sch_EZ!$B$4:$B$27,0),MATCH(Schedules_8760!$F6408,Clg_StPt_Sch_EZ!$C$3:$I$3,0)),"F","C")</f>
        <v>25.555555555555554</v>
      </c>
      <c r="K6408" s="34">
        <f>CONVERT(INDEX(Clg_StPt_Sch_EZ!$C$31:$I$54,MATCH(Schedules_8760!$C6408,Clg_StPt_Sch_EZ!$B$31:$B$54,0),MATCH(Schedules_8760!$F6408,Clg_StPt_Sch_EZ!$C$30:$I$30,0)),"F","C")</f>
        <v>28.333333333333332</v>
      </c>
      <c r="L6408" s="34">
        <f>CONVERT(INDEX(DHW_StPt_Sch_EZ!$C$4:$I$27,MATCH(Schedules_8760!$C6408,DHW_StPt_Sch_EZ!$B$4:$B$27,0),MATCH(Schedules_8760!$F6408,DHW_StPt_Sch_EZ!$C$3:$I$3,0)),"F","C")</f>
        <v>53.333333333333329</v>
      </c>
      <c r="M6408" s="34">
        <f>CONVERT(INDEX(DHW_StPt_Sch_EZ!$C$31:$I$54,MATCH(Schedules_8760!$C6408,DHW_StPt_Sch_EZ!$B$31:$B$54,0),MATCH(Schedules_8760!$F6408,DHW_StPt_Sch_EZ!$C$30:$I$30,0)),"F","C")</f>
        <v>53.333333333333329</v>
      </c>
      <c r="N6408" s="12"/>
      <c r="O6408" s="12"/>
      <c r="P6408" s="12"/>
    </row>
    <row r="6409" spans="1:16" x14ac:dyDescent="0.25">
      <c r="A6409" s="35">
        <v>6408</v>
      </c>
      <c r="B6409" s="89">
        <v>267.95833333333331</v>
      </c>
      <c r="C6409" s="35">
        <f t="shared" si="500"/>
        <v>24</v>
      </c>
      <c r="D6409" s="35">
        <f t="shared" si="503"/>
        <v>267</v>
      </c>
      <c r="E6409" s="35">
        <f t="shared" si="504"/>
        <v>1</v>
      </c>
      <c r="F6409" s="35" t="str">
        <f t="shared" si="501"/>
        <v>Sunday</v>
      </c>
      <c r="G6409" s="35">
        <f t="shared" si="502"/>
        <v>9</v>
      </c>
      <c r="H6409" s="34">
        <f>CONVERT(INDEX(Htg_StPt_Sch_EZ!$C$4:$I$27,MATCH(Schedules_8760!$C6409,Htg_StPt_Sch_EZ!$B$4:$B$27,0),MATCH(Schedules_8760!$F6409,Htg_StPt_Sch_EZ!$C$3:$I$3,0)),"F","C")</f>
        <v>20.555555555555554</v>
      </c>
      <c r="I6409" s="34">
        <f>CONVERT(INDEX(Htg_StPt_Sch_EZ!$C$31:$I$54,MATCH(Schedules_8760!$C6409,Htg_StPt_Sch_EZ!$B$31:$B$54,0),MATCH(Schedules_8760!$F6409,Htg_StPt_Sch_EZ!$C$30:$I$30,0)),"F","C")</f>
        <v>19.444444444444443</v>
      </c>
      <c r="J6409" s="34">
        <f>CONVERT(INDEX(Clg_StPt_Sch_EZ!$C$4:$I$27,MATCH(Schedules_8760!$C6409,Clg_StPt_Sch_EZ!$B$4:$B$27,0),MATCH(Schedules_8760!$F6409,Clg_StPt_Sch_EZ!$C$3:$I$3,0)),"F","C")</f>
        <v>25.555555555555554</v>
      </c>
      <c r="K6409" s="34">
        <f>CONVERT(INDEX(Clg_StPt_Sch_EZ!$C$31:$I$54,MATCH(Schedules_8760!$C6409,Clg_StPt_Sch_EZ!$B$31:$B$54,0),MATCH(Schedules_8760!$F6409,Clg_StPt_Sch_EZ!$C$30:$I$30,0)),"F","C")</f>
        <v>28.333333333333332</v>
      </c>
      <c r="L6409" s="34">
        <f>CONVERT(INDEX(DHW_StPt_Sch_EZ!$C$4:$I$27,MATCH(Schedules_8760!$C6409,DHW_StPt_Sch_EZ!$B$4:$B$27,0),MATCH(Schedules_8760!$F6409,DHW_StPt_Sch_EZ!$C$3:$I$3,0)),"F","C")</f>
        <v>53.333333333333329</v>
      </c>
      <c r="M6409" s="34">
        <f>CONVERT(INDEX(DHW_StPt_Sch_EZ!$C$31:$I$54,MATCH(Schedules_8760!$C6409,DHW_StPt_Sch_EZ!$B$31:$B$54,0),MATCH(Schedules_8760!$F6409,DHW_StPt_Sch_EZ!$C$30:$I$30,0)),"F","C")</f>
        <v>53.333333333333329</v>
      </c>
      <c r="N6409" s="12"/>
      <c r="O6409" s="12"/>
      <c r="P6409" s="12"/>
    </row>
    <row r="6410" spans="1:16" x14ac:dyDescent="0.25">
      <c r="A6410" s="35">
        <v>6409</v>
      </c>
      <c r="B6410" s="89">
        <v>268</v>
      </c>
      <c r="C6410" s="35">
        <f t="shared" si="500"/>
        <v>1</v>
      </c>
      <c r="D6410" s="35">
        <f t="shared" si="503"/>
        <v>268</v>
      </c>
      <c r="E6410" s="35">
        <f t="shared" si="504"/>
        <v>2</v>
      </c>
      <c r="F6410" s="35" t="str">
        <f t="shared" si="501"/>
        <v>Monday</v>
      </c>
      <c r="G6410" s="35">
        <f t="shared" si="502"/>
        <v>9</v>
      </c>
      <c r="H6410" s="34">
        <f>CONVERT(INDEX(Htg_StPt_Sch_EZ!$C$4:$I$27,MATCH(Schedules_8760!$C6410,Htg_StPt_Sch_EZ!$B$4:$B$27,0),MATCH(Schedules_8760!$F6410,Htg_StPt_Sch_EZ!$C$3:$I$3,0)),"F","C")</f>
        <v>20.555555555555554</v>
      </c>
      <c r="I6410" s="34">
        <f>CONVERT(INDEX(Htg_StPt_Sch_EZ!$C$31:$I$54,MATCH(Schedules_8760!$C6410,Htg_StPt_Sch_EZ!$B$31:$B$54,0),MATCH(Schedules_8760!$F6410,Htg_StPt_Sch_EZ!$C$30:$I$30,0)),"F","C")</f>
        <v>19.444444444444443</v>
      </c>
      <c r="J6410" s="34">
        <f>CONVERT(INDEX(Clg_StPt_Sch_EZ!$C$4:$I$27,MATCH(Schedules_8760!$C6410,Clg_StPt_Sch_EZ!$B$4:$B$27,0),MATCH(Schedules_8760!$F6410,Clg_StPt_Sch_EZ!$C$3:$I$3,0)),"F","C")</f>
        <v>25.555555555555554</v>
      </c>
      <c r="K6410" s="34">
        <f>CONVERT(INDEX(Clg_StPt_Sch_EZ!$C$31:$I$54,MATCH(Schedules_8760!$C6410,Clg_StPt_Sch_EZ!$B$31:$B$54,0),MATCH(Schedules_8760!$F6410,Clg_StPt_Sch_EZ!$C$30:$I$30,0)),"F","C")</f>
        <v>28.333333333333332</v>
      </c>
      <c r="L6410" s="34">
        <f>CONVERT(INDEX(DHW_StPt_Sch_EZ!$C$4:$I$27,MATCH(Schedules_8760!$C6410,DHW_StPt_Sch_EZ!$B$4:$B$27,0),MATCH(Schedules_8760!$F6410,DHW_StPt_Sch_EZ!$C$3:$I$3,0)),"F","C")</f>
        <v>53.333333333333329</v>
      </c>
      <c r="M6410" s="34">
        <f>CONVERT(INDEX(DHW_StPt_Sch_EZ!$C$31:$I$54,MATCH(Schedules_8760!$C6410,DHW_StPt_Sch_EZ!$B$31:$B$54,0),MATCH(Schedules_8760!$F6410,DHW_StPt_Sch_EZ!$C$30:$I$30,0)),"F","C")</f>
        <v>53.333333333333329</v>
      </c>
      <c r="N6410" s="12"/>
      <c r="O6410" s="12"/>
      <c r="P6410" s="12"/>
    </row>
    <row r="6411" spans="1:16" x14ac:dyDescent="0.25">
      <c r="A6411" s="35">
        <v>6410</v>
      </c>
      <c r="B6411" s="89">
        <v>268.04166666666669</v>
      </c>
      <c r="C6411" s="35">
        <f t="shared" si="500"/>
        <v>2</v>
      </c>
      <c r="D6411" s="35">
        <f t="shared" si="503"/>
        <v>268</v>
      </c>
      <c r="E6411" s="35">
        <f t="shared" si="504"/>
        <v>2</v>
      </c>
      <c r="F6411" s="35" t="str">
        <f t="shared" si="501"/>
        <v>Monday</v>
      </c>
      <c r="G6411" s="35">
        <f t="shared" si="502"/>
        <v>9</v>
      </c>
      <c r="H6411" s="34">
        <f>CONVERT(INDEX(Htg_StPt_Sch_EZ!$C$4:$I$27,MATCH(Schedules_8760!$C6411,Htg_StPt_Sch_EZ!$B$4:$B$27,0),MATCH(Schedules_8760!$F6411,Htg_StPt_Sch_EZ!$C$3:$I$3,0)),"F","C")</f>
        <v>20.555555555555554</v>
      </c>
      <c r="I6411" s="34">
        <f>CONVERT(INDEX(Htg_StPt_Sch_EZ!$C$31:$I$54,MATCH(Schedules_8760!$C6411,Htg_StPt_Sch_EZ!$B$31:$B$54,0),MATCH(Schedules_8760!$F6411,Htg_StPt_Sch_EZ!$C$30:$I$30,0)),"F","C")</f>
        <v>19.444444444444443</v>
      </c>
      <c r="J6411" s="34">
        <f>CONVERT(INDEX(Clg_StPt_Sch_EZ!$C$4:$I$27,MATCH(Schedules_8760!$C6411,Clg_StPt_Sch_EZ!$B$4:$B$27,0),MATCH(Schedules_8760!$F6411,Clg_StPt_Sch_EZ!$C$3:$I$3,0)),"F","C")</f>
        <v>25.555555555555554</v>
      </c>
      <c r="K6411" s="34">
        <f>CONVERT(INDEX(Clg_StPt_Sch_EZ!$C$31:$I$54,MATCH(Schedules_8760!$C6411,Clg_StPt_Sch_EZ!$B$31:$B$54,0),MATCH(Schedules_8760!$F6411,Clg_StPt_Sch_EZ!$C$30:$I$30,0)),"F","C")</f>
        <v>28.333333333333332</v>
      </c>
      <c r="L6411" s="34">
        <f>CONVERT(INDEX(DHW_StPt_Sch_EZ!$C$4:$I$27,MATCH(Schedules_8760!$C6411,DHW_StPt_Sch_EZ!$B$4:$B$27,0),MATCH(Schedules_8760!$F6411,DHW_StPt_Sch_EZ!$C$3:$I$3,0)),"F","C")</f>
        <v>53.333333333333329</v>
      </c>
      <c r="M6411" s="34">
        <f>CONVERT(INDEX(DHW_StPt_Sch_EZ!$C$31:$I$54,MATCH(Schedules_8760!$C6411,DHW_StPt_Sch_EZ!$B$31:$B$54,0),MATCH(Schedules_8760!$F6411,DHW_StPt_Sch_EZ!$C$30:$I$30,0)),"F","C")</f>
        <v>53.333333333333329</v>
      </c>
      <c r="N6411" s="12"/>
      <c r="O6411" s="12"/>
      <c r="P6411" s="12"/>
    </row>
    <row r="6412" spans="1:16" x14ac:dyDescent="0.25">
      <c r="A6412" s="35">
        <v>6411</v>
      </c>
      <c r="B6412" s="89">
        <v>268.08333333333331</v>
      </c>
      <c r="C6412" s="35">
        <f t="shared" si="500"/>
        <v>3</v>
      </c>
      <c r="D6412" s="35">
        <f t="shared" si="503"/>
        <v>268</v>
      </c>
      <c r="E6412" s="35">
        <f t="shared" si="504"/>
        <v>2</v>
      </c>
      <c r="F6412" s="35" t="str">
        <f t="shared" si="501"/>
        <v>Monday</v>
      </c>
      <c r="G6412" s="35">
        <f t="shared" si="502"/>
        <v>9</v>
      </c>
      <c r="H6412" s="34">
        <f>CONVERT(INDEX(Htg_StPt_Sch_EZ!$C$4:$I$27,MATCH(Schedules_8760!$C6412,Htg_StPt_Sch_EZ!$B$4:$B$27,0),MATCH(Schedules_8760!$F6412,Htg_StPt_Sch_EZ!$C$3:$I$3,0)),"F","C")</f>
        <v>20.555555555555554</v>
      </c>
      <c r="I6412" s="34">
        <f>CONVERT(INDEX(Htg_StPt_Sch_EZ!$C$31:$I$54,MATCH(Schedules_8760!$C6412,Htg_StPt_Sch_EZ!$B$31:$B$54,0),MATCH(Schedules_8760!$F6412,Htg_StPt_Sch_EZ!$C$30:$I$30,0)),"F","C")</f>
        <v>19.444444444444443</v>
      </c>
      <c r="J6412" s="34">
        <f>CONVERT(INDEX(Clg_StPt_Sch_EZ!$C$4:$I$27,MATCH(Schedules_8760!$C6412,Clg_StPt_Sch_EZ!$B$4:$B$27,0),MATCH(Schedules_8760!$F6412,Clg_StPt_Sch_EZ!$C$3:$I$3,0)),"F","C")</f>
        <v>25.555555555555554</v>
      </c>
      <c r="K6412" s="34">
        <f>CONVERT(INDEX(Clg_StPt_Sch_EZ!$C$31:$I$54,MATCH(Schedules_8760!$C6412,Clg_StPt_Sch_EZ!$B$31:$B$54,0),MATCH(Schedules_8760!$F6412,Clg_StPt_Sch_EZ!$C$30:$I$30,0)),"F","C")</f>
        <v>28.333333333333332</v>
      </c>
      <c r="L6412" s="34">
        <f>CONVERT(INDEX(DHW_StPt_Sch_EZ!$C$4:$I$27,MATCH(Schedules_8760!$C6412,DHW_StPt_Sch_EZ!$B$4:$B$27,0),MATCH(Schedules_8760!$F6412,DHW_StPt_Sch_EZ!$C$3:$I$3,0)),"F","C")</f>
        <v>53.333333333333329</v>
      </c>
      <c r="M6412" s="34">
        <f>CONVERT(INDEX(DHW_StPt_Sch_EZ!$C$31:$I$54,MATCH(Schedules_8760!$C6412,DHW_StPt_Sch_EZ!$B$31:$B$54,0),MATCH(Schedules_8760!$F6412,DHW_StPt_Sch_EZ!$C$30:$I$30,0)),"F","C")</f>
        <v>53.333333333333329</v>
      </c>
      <c r="N6412" s="12"/>
      <c r="O6412" s="12"/>
      <c r="P6412" s="12"/>
    </row>
    <row r="6413" spans="1:16" x14ac:dyDescent="0.25">
      <c r="A6413" s="35">
        <v>6412</v>
      </c>
      <c r="B6413" s="89">
        <v>268.125</v>
      </c>
      <c r="C6413" s="35">
        <f t="shared" si="500"/>
        <v>4</v>
      </c>
      <c r="D6413" s="35">
        <f t="shared" si="503"/>
        <v>268</v>
      </c>
      <c r="E6413" s="35">
        <f t="shared" si="504"/>
        <v>2</v>
      </c>
      <c r="F6413" s="35" t="str">
        <f t="shared" si="501"/>
        <v>Monday</v>
      </c>
      <c r="G6413" s="35">
        <f t="shared" si="502"/>
        <v>9</v>
      </c>
      <c r="H6413" s="34">
        <f>CONVERT(INDEX(Htg_StPt_Sch_EZ!$C$4:$I$27,MATCH(Schedules_8760!$C6413,Htg_StPt_Sch_EZ!$B$4:$B$27,0),MATCH(Schedules_8760!$F6413,Htg_StPt_Sch_EZ!$C$3:$I$3,0)),"F","C")</f>
        <v>20.555555555555554</v>
      </c>
      <c r="I6413" s="34">
        <f>CONVERT(INDEX(Htg_StPt_Sch_EZ!$C$31:$I$54,MATCH(Schedules_8760!$C6413,Htg_StPt_Sch_EZ!$B$31:$B$54,0),MATCH(Schedules_8760!$F6413,Htg_StPt_Sch_EZ!$C$30:$I$30,0)),"F","C")</f>
        <v>19.444444444444443</v>
      </c>
      <c r="J6413" s="34">
        <f>CONVERT(INDEX(Clg_StPt_Sch_EZ!$C$4:$I$27,MATCH(Schedules_8760!$C6413,Clg_StPt_Sch_EZ!$B$4:$B$27,0),MATCH(Schedules_8760!$F6413,Clg_StPt_Sch_EZ!$C$3:$I$3,0)),"F","C")</f>
        <v>25.555555555555554</v>
      </c>
      <c r="K6413" s="34">
        <f>CONVERT(INDEX(Clg_StPt_Sch_EZ!$C$31:$I$54,MATCH(Schedules_8760!$C6413,Clg_StPt_Sch_EZ!$B$31:$B$54,0),MATCH(Schedules_8760!$F6413,Clg_StPt_Sch_EZ!$C$30:$I$30,0)),"F","C")</f>
        <v>28.333333333333332</v>
      </c>
      <c r="L6413" s="34">
        <f>CONVERT(INDEX(DHW_StPt_Sch_EZ!$C$4:$I$27,MATCH(Schedules_8760!$C6413,DHW_StPt_Sch_EZ!$B$4:$B$27,0),MATCH(Schedules_8760!$F6413,DHW_StPt_Sch_EZ!$C$3:$I$3,0)),"F","C")</f>
        <v>53.333333333333329</v>
      </c>
      <c r="M6413" s="34">
        <f>CONVERT(INDEX(DHW_StPt_Sch_EZ!$C$31:$I$54,MATCH(Schedules_8760!$C6413,DHW_StPt_Sch_EZ!$B$31:$B$54,0),MATCH(Schedules_8760!$F6413,DHW_StPt_Sch_EZ!$C$30:$I$30,0)),"F","C")</f>
        <v>53.333333333333329</v>
      </c>
      <c r="N6413" s="12"/>
      <c r="O6413" s="12"/>
      <c r="P6413" s="12"/>
    </row>
    <row r="6414" spans="1:16" x14ac:dyDescent="0.25">
      <c r="A6414" s="35">
        <v>6413</v>
      </c>
      <c r="B6414" s="89">
        <v>268.16666666666669</v>
      </c>
      <c r="C6414" s="35">
        <f t="shared" si="500"/>
        <v>5</v>
      </c>
      <c r="D6414" s="35">
        <f t="shared" si="503"/>
        <v>268</v>
      </c>
      <c r="E6414" s="35">
        <f t="shared" si="504"/>
        <v>2</v>
      </c>
      <c r="F6414" s="35" t="str">
        <f t="shared" si="501"/>
        <v>Monday</v>
      </c>
      <c r="G6414" s="35">
        <f t="shared" si="502"/>
        <v>9</v>
      </c>
      <c r="H6414" s="34">
        <f>CONVERT(INDEX(Htg_StPt_Sch_EZ!$C$4:$I$27,MATCH(Schedules_8760!$C6414,Htg_StPt_Sch_EZ!$B$4:$B$27,0),MATCH(Schedules_8760!$F6414,Htg_StPt_Sch_EZ!$C$3:$I$3,0)),"F","C")</f>
        <v>20.555555555555554</v>
      </c>
      <c r="I6414" s="34">
        <f>CONVERT(INDEX(Htg_StPt_Sch_EZ!$C$31:$I$54,MATCH(Schedules_8760!$C6414,Htg_StPt_Sch_EZ!$B$31:$B$54,0),MATCH(Schedules_8760!$F6414,Htg_StPt_Sch_EZ!$C$30:$I$30,0)),"F","C")</f>
        <v>19.444444444444443</v>
      </c>
      <c r="J6414" s="34">
        <f>CONVERT(INDEX(Clg_StPt_Sch_EZ!$C$4:$I$27,MATCH(Schedules_8760!$C6414,Clg_StPt_Sch_EZ!$B$4:$B$27,0),MATCH(Schedules_8760!$F6414,Clg_StPt_Sch_EZ!$C$3:$I$3,0)),"F","C")</f>
        <v>25.555555555555554</v>
      </c>
      <c r="K6414" s="34">
        <f>CONVERT(INDEX(Clg_StPt_Sch_EZ!$C$31:$I$54,MATCH(Schedules_8760!$C6414,Clg_StPt_Sch_EZ!$B$31:$B$54,0),MATCH(Schedules_8760!$F6414,Clg_StPt_Sch_EZ!$C$30:$I$30,0)),"F","C")</f>
        <v>28.333333333333332</v>
      </c>
      <c r="L6414" s="34">
        <f>CONVERT(INDEX(DHW_StPt_Sch_EZ!$C$4:$I$27,MATCH(Schedules_8760!$C6414,DHW_StPt_Sch_EZ!$B$4:$B$27,0),MATCH(Schedules_8760!$F6414,DHW_StPt_Sch_EZ!$C$3:$I$3,0)),"F","C")</f>
        <v>53.333333333333329</v>
      </c>
      <c r="M6414" s="34">
        <f>CONVERT(INDEX(DHW_StPt_Sch_EZ!$C$31:$I$54,MATCH(Schedules_8760!$C6414,DHW_StPt_Sch_EZ!$B$31:$B$54,0),MATCH(Schedules_8760!$F6414,DHW_StPt_Sch_EZ!$C$30:$I$30,0)),"F","C")</f>
        <v>53.333333333333329</v>
      </c>
      <c r="N6414" s="12"/>
      <c r="O6414" s="12"/>
      <c r="P6414" s="12"/>
    </row>
    <row r="6415" spans="1:16" x14ac:dyDescent="0.25">
      <c r="A6415" s="35">
        <v>6414</v>
      </c>
      <c r="B6415" s="89">
        <v>268.20833333333331</v>
      </c>
      <c r="C6415" s="35">
        <f t="shared" si="500"/>
        <v>6</v>
      </c>
      <c r="D6415" s="35">
        <f t="shared" si="503"/>
        <v>268</v>
      </c>
      <c r="E6415" s="35">
        <f t="shared" si="504"/>
        <v>2</v>
      </c>
      <c r="F6415" s="35" t="str">
        <f t="shared" si="501"/>
        <v>Monday</v>
      </c>
      <c r="G6415" s="35">
        <f t="shared" si="502"/>
        <v>9</v>
      </c>
      <c r="H6415" s="34">
        <f>CONVERT(INDEX(Htg_StPt_Sch_EZ!$C$4:$I$27,MATCH(Schedules_8760!$C6415,Htg_StPt_Sch_EZ!$B$4:$B$27,0),MATCH(Schedules_8760!$F6415,Htg_StPt_Sch_EZ!$C$3:$I$3,0)),"F","C")</f>
        <v>20.555555555555554</v>
      </c>
      <c r="I6415" s="34">
        <f>CONVERT(INDEX(Htg_StPt_Sch_EZ!$C$31:$I$54,MATCH(Schedules_8760!$C6415,Htg_StPt_Sch_EZ!$B$31:$B$54,0),MATCH(Schedules_8760!$F6415,Htg_StPt_Sch_EZ!$C$30:$I$30,0)),"F","C")</f>
        <v>19.444444444444443</v>
      </c>
      <c r="J6415" s="34">
        <f>CONVERT(INDEX(Clg_StPt_Sch_EZ!$C$4:$I$27,MATCH(Schedules_8760!$C6415,Clg_StPt_Sch_EZ!$B$4:$B$27,0),MATCH(Schedules_8760!$F6415,Clg_StPt_Sch_EZ!$C$3:$I$3,0)),"F","C")</f>
        <v>25.555555555555554</v>
      </c>
      <c r="K6415" s="34">
        <f>CONVERT(INDEX(Clg_StPt_Sch_EZ!$C$31:$I$54,MATCH(Schedules_8760!$C6415,Clg_StPt_Sch_EZ!$B$31:$B$54,0),MATCH(Schedules_8760!$F6415,Clg_StPt_Sch_EZ!$C$30:$I$30,0)),"F","C")</f>
        <v>28.333333333333332</v>
      </c>
      <c r="L6415" s="34">
        <f>CONVERT(INDEX(DHW_StPt_Sch_EZ!$C$4:$I$27,MATCH(Schedules_8760!$C6415,DHW_StPt_Sch_EZ!$B$4:$B$27,0),MATCH(Schedules_8760!$F6415,DHW_StPt_Sch_EZ!$C$3:$I$3,0)),"F","C")</f>
        <v>53.333333333333329</v>
      </c>
      <c r="M6415" s="34">
        <f>CONVERT(INDEX(DHW_StPt_Sch_EZ!$C$31:$I$54,MATCH(Schedules_8760!$C6415,DHW_StPt_Sch_EZ!$B$31:$B$54,0),MATCH(Schedules_8760!$F6415,DHW_StPt_Sch_EZ!$C$30:$I$30,0)),"F","C")</f>
        <v>53.333333333333329</v>
      </c>
      <c r="N6415" s="12"/>
      <c r="O6415" s="12"/>
      <c r="P6415" s="12"/>
    </row>
    <row r="6416" spans="1:16" x14ac:dyDescent="0.25">
      <c r="A6416" s="35">
        <v>6415</v>
      </c>
      <c r="B6416" s="89">
        <v>268.25</v>
      </c>
      <c r="C6416" s="35">
        <f t="shared" si="500"/>
        <v>7</v>
      </c>
      <c r="D6416" s="35">
        <f t="shared" si="503"/>
        <v>268</v>
      </c>
      <c r="E6416" s="35">
        <f t="shared" si="504"/>
        <v>2</v>
      </c>
      <c r="F6416" s="35" t="str">
        <f t="shared" si="501"/>
        <v>Monday</v>
      </c>
      <c r="G6416" s="35">
        <f t="shared" si="502"/>
        <v>9</v>
      </c>
      <c r="H6416" s="34">
        <f>CONVERT(INDEX(Htg_StPt_Sch_EZ!$C$4:$I$27,MATCH(Schedules_8760!$C6416,Htg_StPt_Sch_EZ!$B$4:$B$27,0),MATCH(Schedules_8760!$F6416,Htg_StPt_Sch_EZ!$C$3:$I$3,0)),"F","C")</f>
        <v>20.555555555555554</v>
      </c>
      <c r="I6416" s="34">
        <f>CONVERT(INDEX(Htg_StPt_Sch_EZ!$C$31:$I$54,MATCH(Schedules_8760!$C6416,Htg_StPt_Sch_EZ!$B$31:$B$54,0),MATCH(Schedules_8760!$F6416,Htg_StPt_Sch_EZ!$C$30:$I$30,0)),"F","C")</f>
        <v>19.444444444444443</v>
      </c>
      <c r="J6416" s="34">
        <f>CONVERT(INDEX(Clg_StPt_Sch_EZ!$C$4:$I$27,MATCH(Schedules_8760!$C6416,Clg_StPt_Sch_EZ!$B$4:$B$27,0),MATCH(Schedules_8760!$F6416,Clg_StPt_Sch_EZ!$C$3:$I$3,0)),"F","C")</f>
        <v>25.555555555555554</v>
      </c>
      <c r="K6416" s="34">
        <f>CONVERT(INDEX(Clg_StPt_Sch_EZ!$C$31:$I$54,MATCH(Schedules_8760!$C6416,Clg_StPt_Sch_EZ!$B$31:$B$54,0),MATCH(Schedules_8760!$F6416,Clg_StPt_Sch_EZ!$C$30:$I$30,0)),"F","C")</f>
        <v>28.333333333333332</v>
      </c>
      <c r="L6416" s="34">
        <f>CONVERT(INDEX(DHW_StPt_Sch_EZ!$C$4:$I$27,MATCH(Schedules_8760!$C6416,DHW_StPt_Sch_EZ!$B$4:$B$27,0),MATCH(Schedules_8760!$F6416,DHW_StPt_Sch_EZ!$C$3:$I$3,0)),"F","C")</f>
        <v>53.333333333333329</v>
      </c>
      <c r="M6416" s="34">
        <f>CONVERT(INDEX(DHW_StPt_Sch_EZ!$C$31:$I$54,MATCH(Schedules_8760!$C6416,DHW_StPt_Sch_EZ!$B$31:$B$54,0),MATCH(Schedules_8760!$F6416,DHW_StPt_Sch_EZ!$C$30:$I$30,0)),"F","C")</f>
        <v>53.333333333333329</v>
      </c>
      <c r="N6416" s="12"/>
      <c r="O6416" s="12"/>
      <c r="P6416" s="12"/>
    </row>
    <row r="6417" spans="1:16" x14ac:dyDescent="0.25">
      <c r="A6417" s="35">
        <v>6416</v>
      </c>
      <c r="B6417" s="89">
        <v>268.29166666666669</v>
      </c>
      <c r="C6417" s="35">
        <f t="shared" si="500"/>
        <v>8</v>
      </c>
      <c r="D6417" s="35">
        <f t="shared" si="503"/>
        <v>268</v>
      </c>
      <c r="E6417" s="35">
        <f t="shared" si="504"/>
        <v>2</v>
      </c>
      <c r="F6417" s="35" t="str">
        <f t="shared" si="501"/>
        <v>Monday</v>
      </c>
      <c r="G6417" s="35">
        <f t="shared" si="502"/>
        <v>9</v>
      </c>
      <c r="H6417" s="34">
        <f>CONVERT(INDEX(Htg_StPt_Sch_EZ!$C$4:$I$27,MATCH(Schedules_8760!$C6417,Htg_StPt_Sch_EZ!$B$4:$B$27,0),MATCH(Schedules_8760!$F6417,Htg_StPt_Sch_EZ!$C$3:$I$3,0)),"F","C")</f>
        <v>20.555555555555554</v>
      </c>
      <c r="I6417" s="34">
        <f>CONVERT(INDEX(Htg_StPt_Sch_EZ!$C$31:$I$54,MATCH(Schedules_8760!$C6417,Htg_StPt_Sch_EZ!$B$31:$B$54,0),MATCH(Schedules_8760!$F6417,Htg_StPt_Sch_EZ!$C$30:$I$30,0)),"F","C")</f>
        <v>19.444444444444443</v>
      </c>
      <c r="J6417" s="34">
        <f>CONVERT(INDEX(Clg_StPt_Sch_EZ!$C$4:$I$27,MATCH(Schedules_8760!$C6417,Clg_StPt_Sch_EZ!$B$4:$B$27,0),MATCH(Schedules_8760!$F6417,Clg_StPt_Sch_EZ!$C$3:$I$3,0)),"F","C")</f>
        <v>25.555555555555554</v>
      </c>
      <c r="K6417" s="34">
        <f>CONVERT(INDEX(Clg_StPt_Sch_EZ!$C$31:$I$54,MATCH(Schedules_8760!$C6417,Clg_StPt_Sch_EZ!$B$31:$B$54,0),MATCH(Schedules_8760!$F6417,Clg_StPt_Sch_EZ!$C$30:$I$30,0)),"F","C")</f>
        <v>25</v>
      </c>
      <c r="L6417" s="34">
        <f>CONVERT(INDEX(DHW_StPt_Sch_EZ!$C$4:$I$27,MATCH(Schedules_8760!$C6417,DHW_StPt_Sch_EZ!$B$4:$B$27,0),MATCH(Schedules_8760!$F6417,DHW_StPt_Sch_EZ!$C$3:$I$3,0)),"F","C")</f>
        <v>53.333333333333329</v>
      </c>
      <c r="M6417" s="34">
        <f>CONVERT(INDEX(DHW_StPt_Sch_EZ!$C$31:$I$54,MATCH(Schedules_8760!$C6417,DHW_StPt_Sch_EZ!$B$31:$B$54,0),MATCH(Schedules_8760!$F6417,DHW_StPt_Sch_EZ!$C$30:$I$30,0)),"F","C")</f>
        <v>53.333333333333329</v>
      </c>
      <c r="N6417" s="12"/>
      <c r="O6417" s="12"/>
      <c r="P6417" s="12"/>
    </row>
    <row r="6418" spans="1:16" x14ac:dyDescent="0.25">
      <c r="A6418" s="35">
        <v>6417</v>
      </c>
      <c r="B6418" s="89">
        <v>268.33333333333331</v>
      </c>
      <c r="C6418" s="35">
        <f t="shared" si="500"/>
        <v>9</v>
      </c>
      <c r="D6418" s="35">
        <f t="shared" si="503"/>
        <v>268</v>
      </c>
      <c r="E6418" s="35">
        <f t="shared" si="504"/>
        <v>2</v>
      </c>
      <c r="F6418" s="35" t="str">
        <f t="shared" si="501"/>
        <v>Monday</v>
      </c>
      <c r="G6418" s="35">
        <f t="shared" si="502"/>
        <v>9</v>
      </c>
      <c r="H6418" s="34">
        <f>CONVERT(INDEX(Htg_StPt_Sch_EZ!$C$4:$I$27,MATCH(Schedules_8760!$C6418,Htg_StPt_Sch_EZ!$B$4:$B$27,0),MATCH(Schedules_8760!$F6418,Htg_StPt_Sch_EZ!$C$3:$I$3,0)),"F","C")</f>
        <v>20.555555555555554</v>
      </c>
      <c r="I6418" s="34">
        <f>CONVERT(INDEX(Htg_StPt_Sch_EZ!$C$31:$I$54,MATCH(Schedules_8760!$C6418,Htg_StPt_Sch_EZ!$B$31:$B$54,0),MATCH(Schedules_8760!$F6418,Htg_StPt_Sch_EZ!$C$30:$I$30,0)),"F","C")</f>
        <v>19.444444444444443</v>
      </c>
      <c r="J6418" s="34">
        <f>CONVERT(INDEX(Clg_StPt_Sch_EZ!$C$4:$I$27,MATCH(Schedules_8760!$C6418,Clg_StPt_Sch_EZ!$B$4:$B$27,0),MATCH(Schedules_8760!$F6418,Clg_StPt_Sch_EZ!$C$3:$I$3,0)),"F","C")</f>
        <v>25.555555555555554</v>
      </c>
      <c r="K6418" s="34">
        <f>CONVERT(INDEX(Clg_StPt_Sch_EZ!$C$31:$I$54,MATCH(Schedules_8760!$C6418,Clg_StPt_Sch_EZ!$B$31:$B$54,0),MATCH(Schedules_8760!$F6418,Clg_StPt_Sch_EZ!$C$30:$I$30,0)),"F","C")</f>
        <v>25</v>
      </c>
      <c r="L6418" s="34">
        <f>CONVERT(INDEX(DHW_StPt_Sch_EZ!$C$4:$I$27,MATCH(Schedules_8760!$C6418,DHW_StPt_Sch_EZ!$B$4:$B$27,0),MATCH(Schedules_8760!$F6418,DHW_StPt_Sch_EZ!$C$3:$I$3,0)),"F","C")</f>
        <v>53.333333333333329</v>
      </c>
      <c r="M6418" s="34">
        <f>CONVERT(INDEX(DHW_StPt_Sch_EZ!$C$31:$I$54,MATCH(Schedules_8760!$C6418,DHW_StPt_Sch_EZ!$B$31:$B$54,0),MATCH(Schedules_8760!$F6418,DHW_StPt_Sch_EZ!$C$30:$I$30,0)),"F","C")</f>
        <v>53.333333333333329</v>
      </c>
      <c r="N6418" s="12"/>
      <c r="O6418" s="12"/>
      <c r="P6418" s="12"/>
    </row>
    <row r="6419" spans="1:16" x14ac:dyDescent="0.25">
      <c r="A6419" s="35">
        <v>6418</v>
      </c>
      <c r="B6419" s="89">
        <v>268.375</v>
      </c>
      <c r="C6419" s="35">
        <f t="shared" si="500"/>
        <v>10</v>
      </c>
      <c r="D6419" s="35">
        <f t="shared" si="503"/>
        <v>268</v>
      </c>
      <c r="E6419" s="35">
        <f t="shared" si="504"/>
        <v>2</v>
      </c>
      <c r="F6419" s="35" t="str">
        <f t="shared" si="501"/>
        <v>Monday</v>
      </c>
      <c r="G6419" s="35">
        <f t="shared" si="502"/>
        <v>9</v>
      </c>
      <c r="H6419" s="34">
        <f>CONVERT(INDEX(Htg_StPt_Sch_EZ!$C$4:$I$27,MATCH(Schedules_8760!$C6419,Htg_StPt_Sch_EZ!$B$4:$B$27,0),MATCH(Schedules_8760!$F6419,Htg_StPt_Sch_EZ!$C$3:$I$3,0)),"F","C")</f>
        <v>20.555555555555554</v>
      </c>
      <c r="I6419" s="34">
        <f>CONVERT(INDEX(Htg_StPt_Sch_EZ!$C$31:$I$54,MATCH(Schedules_8760!$C6419,Htg_StPt_Sch_EZ!$B$31:$B$54,0),MATCH(Schedules_8760!$F6419,Htg_StPt_Sch_EZ!$C$30:$I$30,0)),"F","C")</f>
        <v>19.444444444444443</v>
      </c>
      <c r="J6419" s="34">
        <f>CONVERT(INDEX(Clg_StPt_Sch_EZ!$C$4:$I$27,MATCH(Schedules_8760!$C6419,Clg_StPt_Sch_EZ!$B$4:$B$27,0),MATCH(Schedules_8760!$F6419,Clg_StPt_Sch_EZ!$C$3:$I$3,0)),"F","C")</f>
        <v>25.555555555555554</v>
      </c>
      <c r="K6419" s="34">
        <f>CONVERT(INDEX(Clg_StPt_Sch_EZ!$C$31:$I$54,MATCH(Schedules_8760!$C6419,Clg_StPt_Sch_EZ!$B$31:$B$54,0),MATCH(Schedules_8760!$F6419,Clg_StPt_Sch_EZ!$C$30:$I$30,0)),"F","C")</f>
        <v>25</v>
      </c>
      <c r="L6419" s="34">
        <f>CONVERT(INDEX(DHW_StPt_Sch_EZ!$C$4:$I$27,MATCH(Schedules_8760!$C6419,DHW_StPt_Sch_EZ!$B$4:$B$27,0),MATCH(Schedules_8760!$F6419,DHW_StPt_Sch_EZ!$C$3:$I$3,0)),"F","C")</f>
        <v>53.333333333333329</v>
      </c>
      <c r="M6419" s="34">
        <f>CONVERT(INDEX(DHW_StPt_Sch_EZ!$C$31:$I$54,MATCH(Schedules_8760!$C6419,DHW_StPt_Sch_EZ!$B$31:$B$54,0),MATCH(Schedules_8760!$F6419,DHW_StPt_Sch_EZ!$C$30:$I$30,0)),"F","C")</f>
        <v>53.333333333333329</v>
      </c>
      <c r="N6419" s="12"/>
      <c r="O6419" s="12"/>
      <c r="P6419" s="12"/>
    </row>
    <row r="6420" spans="1:16" x14ac:dyDescent="0.25">
      <c r="A6420" s="35">
        <v>6419</v>
      </c>
      <c r="B6420" s="89">
        <v>268.41666666666669</v>
      </c>
      <c r="C6420" s="35">
        <f t="shared" si="500"/>
        <v>11</v>
      </c>
      <c r="D6420" s="35">
        <f t="shared" si="503"/>
        <v>268</v>
      </c>
      <c r="E6420" s="35">
        <f t="shared" si="504"/>
        <v>2</v>
      </c>
      <c r="F6420" s="35" t="str">
        <f t="shared" si="501"/>
        <v>Monday</v>
      </c>
      <c r="G6420" s="35">
        <f t="shared" si="502"/>
        <v>9</v>
      </c>
      <c r="H6420" s="34">
        <f>CONVERT(INDEX(Htg_StPt_Sch_EZ!$C$4:$I$27,MATCH(Schedules_8760!$C6420,Htg_StPt_Sch_EZ!$B$4:$B$27,0),MATCH(Schedules_8760!$F6420,Htg_StPt_Sch_EZ!$C$3:$I$3,0)),"F","C")</f>
        <v>20.555555555555554</v>
      </c>
      <c r="I6420" s="34">
        <f>CONVERT(INDEX(Htg_StPt_Sch_EZ!$C$31:$I$54,MATCH(Schedules_8760!$C6420,Htg_StPt_Sch_EZ!$B$31:$B$54,0),MATCH(Schedules_8760!$F6420,Htg_StPt_Sch_EZ!$C$30:$I$30,0)),"F","C")</f>
        <v>19.444444444444443</v>
      </c>
      <c r="J6420" s="34">
        <f>CONVERT(INDEX(Clg_StPt_Sch_EZ!$C$4:$I$27,MATCH(Schedules_8760!$C6420,Clg_StPt_Sch_EZ!$B$4:$B$27,0),MATCH(Schedules_8760!$F6420,Clg_StPt_Sch_EZ!$C$3:$I$3,0)),"F","C")</f>
        <v>25.555555555555554</v>
      </c>
      <c r="K6420" s="34">
        <f>CONVERT(INDEX(Clg_StPt_Sch_EZ!$C$31:$I$54,MATCH(Schedules_8760!$C6420,Clg_StPt_Sch_EZ!$B$31:$B$54,0),MATCH(Schedules_8760!$F6420,Clg_StPt_Sch_EZ!$C$30:$I$30,0)),"F","C")</f>
        <v>25</v>
      </c>
      <c r="L6420" s="34">
        <f>CONVERT(INDEX(DHW_StPt_Sch_EZ!$C$4:$I$27,MATCH(Schedules_8760!$C6420,DHW_StPt_Sch_EZ!$B$4:$B$27,0),MATCH(Schedules_8760!$F6420,DHW_StPt_Sch_EZ!$C$3:$I$3,0)),"F","C")</f>
        <v>53.333333333333329</v>
      </c>
      <c r="M6420" s="34">
        <f>CONVERT(INDEX(DHW_StPt_Sch_EZ!$C$31:$I$54,MATCH(Schedules_8760!$C6420,DHW_StPt_Sch_EZ!$B$31:$B$54,0),MATCH(Schedules_8760!$F6420,DHW_StPt_Sch_EZ!$C$30:$I$30,0)),"F","C")</f>
        <v>53.333333333333329</v>
      </c>
      <c r="N6420" s="12"/>
      <c r="O6420" s="12"/>
      <c r="P6420" s="12"/>
    </row>
    <row r="6421" spans="1:16" x14ac:dyDescent="0.25">
      <c r="A6421" s="35">
        <v>6420</v>
      </c>
      <c r="B6421" s="89">
        <v>268.45833333333331</v>
      </c>
      <c r="C6421" s="35">
        <f t="shared" si="500"/>
        <v>12</v>
      </c>
      <c r="D6421" s="35">
        <f t="shared" si="503"/>
        <v>268</v>
      </c>
      <c r="E6421" s="35">
        <f t="shared" si="504"/>
        <v>2</v>
      </c>
      <c r="F6421" s="35" t="str">
        <f t="shared" si="501"/>
        <v>Monday</v>
      </c>
      <c r="G6421" s="35">
        <f t="shared" si="502"/>
        <v>9</v>
      </c>
      <c r="H6421" s="34">
        <f>CONVERT(INDEX(Htg_StPt_Sch_EZ!$C$4:$I$27,MATCH(Schedules_8760!$C6421,Htg_StPt_Sch_EZ!$B$4:$B$27,0),MATCH(Schedules_8760!$F6421,Htg_StPt_Sch_EZ!$C$3:$I$3,0)),"F","C")</f>
        <v>20.555555555555554</v>
      </c>
      <c r="I6421" s="34">
        <f>CONVERT(INDEX(Htg_StPt_Sch_EZ!$C$31:$I$54,MATCH(Schedules_8760!$C6421,Htg_StPt_Sch_EZ!$B$31:$B$54,0),MATCH(Schedules_8760!$F6421,Htg_StPt_Sch_EZ!$C$30:$I$30,0)),"F","C")</f>
        <v>19.444444444444443</v>
      </c>
      <c r="J6421" s="34">
        <f>CONVERT(INDEX(Clg_StPt_Sch_EZ!$C$4:$I$27,MATCH(Schedules_8760!$C6421,Clg_StPt_Sch_EZ!$B$4:$B$27,0),MATCH(Schedules_8760!$F6421,Clg_StPt_Sch_EZ!$C$3:$I$3,0)),"F","C")</f>
        <v>25.555555555555554</v>
      </c>
      <c r="K6421" s="34">
        <f>CONVERT(INDEX(Clg_StPt_Sch_EZ!$C$31:$I$54,MATCH(Schedules_8760!$C6421,Clg_StPt_Sch_EZ!$B$31:$B$54,0),MATCH(Schedules_8760!$F6421,Clg_StPt_Sch_EZ!$C$30:$I$30,0)),"F","C")</f>
        <v>25</v>
      </c>
      <c r="L6421" s="34">
        <f>CONVERT(INDEX(DHW_StPt_Sch_EZ!$C$4:$I$27,MATCH(Schedules_8760!$C6421,DHW_StPt_Sch_EZ!$B$4:$B$27,0),MATCH(Schedules_8760!$F6421,DHW_StPt_Sch_EZ!$C$3:$I$3,0)),"F","C")</f>
        <v>53.333333333333329</v>
      </c>
      <c r="M6421" s="34">
        <f>CONVERT(INDEX(DHW_StPt_Sch_EZ!$C$31:$I$54,MATCH(Schedules_8760!$C6421,DHW_StPt_Sch_EZ!$B$31:$B$54,0),MATCH(Schedules_8760!$F6421,DHW_StPt_Sch_EZ!$C$30:$I$30,0)),"F","C")</f>
        <v>53.333333333333329</v>
      </c>
      <c r="N6421" s="12"/>
      <c r="O6421" s="12"/>
      <c r="P6421" s="12"/>
    </row>
    <row r="6422" spans="1:16" x14ac:dyDescent="0.25">
      <c r="A6422" s="35">
        <v>6421</v>
      </c>
      <c r="B6422" s="89">
        <v>268.5</v>
      </c>
      <c r="C6422" s="35">
        <f t="shared" si="500"/>
        <v>13</v>
      </c>
      <c r="D6422" s="35">
        <f t="shared" si="503"/>
        <v>268</v>
      </c>
      <c r="E6422" s="35">
        <f t="shared" si="504"/>
        <v>2</v>
      </c>
      <c r="F6422" s="35" t="str">
        <f t="shared" si="501"/>
        <v>Monday</v>
      </c>
      <c r="G6422" s="35">
        <f t="shared" si="502"/>
        <v>9</v>
      </c>
      <c r="H6422" s="34">
        <f>CONVERT(INDEX(Htg_StPt_Sch_EZ!$C$4:$I$27,MATCH(Schedules_8760!$C6422,Htg_StPt_Sch_EZ!$B$4:$B$27,0),MATCH(Schedules_8760!$F6422,Htg_StPt_Sch_EZ!$C$3:$I$3,0)),"F","C")</f>
        <v>20.555555555555554</v>
      </c>
      <c r="I6422" s="34">
        <f>CONVERT(INDEX(Htg_StPt_Sch_EZ!$C$31:$I$54,MATCH(Schedules_8760!$C6422,Htg_StPt_Sch_EZ!$B$31:$B$54,0),MATCH(Schedules_8760!$F6422,Htg_StPt_Sch_EZ!$C$30:$I$30,0)),"F","C")</f>
        <v>19.444444444444443</v>
      </c>
      <c r="J6422" s="34">
        <f>CONVERT(INDEX(Clg_StPt_Sch_EZ!$C$4:$I$27,MATCH(Schedules_8760!$C6422,Clg_StPt_Sch_EZ!$B$4:$B$27,0),MATCH(Schedules_8760!$F6422,Clg_StPt_Sch_EZ!$C$3:$I$3,0)),"F","C")</f>
        <v>25.555555555555554</v>
      </c>
      <c r="K6422" s="34">
        <f>CONVERT(INDEX(Clg_StPt_Sch_EZ!$C$31:$I$54,MATCH(Schedules_8760!$C6422,Clg_StPt_Sch_EZ!$B$31:$B$54,0),MATCH(Schedules_8760!$F6422,Clg_StPt_Sch_EZ!$C$30:$I$30,0)),"F","C")</f>
        <v>25</v>
      </c>
      <c r="L6422" s="34">
        <f>CONVERT(INDEX(DHW_StPt_Sch_EZ!$C$4:$I$27,MATCH(Schedules_8760!$C6422,DHW_StPt_Sch_EZ!$B$4:$B$27,0),MATCH(Schedules_8760!$F6422,DHW_StPt_Sch_EZ!$C$3:$I$3,0)),"F","C")</f>
        <v>53.333333333333329</v>
      </c>
      <c r="M6422" s="34">
        <f>CONVERT(INDEX(DHW_StPt_Sch_EZ!$C$31:$I$54,MATCH(Schedules_8760!$C6422,DHW_StPt_Sch_EZ!$B$31:$B$54,0),MATCH(Schedules_8760!$F6422,DHW_StPt_Sch_EZ!$C$30:$I$30,0)),"F","C")</f>
        <v>53.333333333333329</v>
      </c>
      <c r="N6422" s="12"/>
      <c r="O6422" s="12"/>
      <c r="P6422" s="12"/>
    </row>
    <row r="6423" spans="1:16" x14ac:dyDescent="0.25">
      <c r="A6423" s="35">
        <v>6422</v>
      </c>
      <c r="B6423" s="89">
        <v>268.54166666666669</v>
      </c>
      <c r="C6423" s="35">
        <f t="shared" si="500"/>
        <v>14</v>
      </c>
      <c r="D6423" s="35">
        <f t="shared" si="503"/>
        <v>268</v>
      </c>
      <c r="E6423" s="35">
        <f t="shared" si="504"/>
        <v>2</v>
      </c>
      <c r="F6423" s="35" t="str">
        <f t="shared" si="501"/>
        <v>Monday</v>
      </c>
      <c r="G6423" s="35">
        <f t="shared" si="502"/>
        <v>9</v>
      </c>
      <c r="H6423" s="34">
        <f>CONVERT(INDEX(Htg_StPt_Sch_EZ!$C$4:$I$27,MATCH(Schedules_8760!$C6423,Htg_StPt_Sch_EZ!$B$4:$B$27,0),MATCH(Schedules_8760!$F6423,Htg_StPt_Sch_EZ!$C$3:$I$3,0)),"F","C")</f>
        <v>20.555555555555554</v>
      </c>
      <c r="I6423" s="34">
        <f>CONVERT(INDEX(Htg_StPt_Sch_EZ!$C$31:$I$54,MATCH(Schedules_8760!$C6423,Htg_StPt_Sch_EZ!$B$31:$B$54,0),MATCH(Schedules_8760!$F6423,Htg_StPt_Sch_EZ!$C$30:$I$30,0)),"F","C")</f>
        <v>19.444444444444443</v>
      </c>
      <c r="J6423" s="34">
        <f>CONVERT(INDEX(Clg_StPt_Sch_EZ!$C$4:$I$27,MATCH(Schedules_8760!$C6423,Clg_StPt_Sch_EZ!$B$4:$B$27,0),MATCH(Schedules_8760!$F6423,Clg_StPt_Sch_EZ!$C$3:$I$3,0)),"F","C")</f>
        <v>25.555555555555554</v>
      </c>
      <c r="K6423" s="34">
        <f>CONVERT(INDEX(Clg_StPt_Sch_EZ!$C$31:$I$54,MATCH(Schedules_8760!$C6423,Clg_StPt_Sch_EZ!$B$31:$B$54,0),MATCH(Schedules_8760!$F6423,Clg_StPt_Sch_EZ!$C$30:$I$30,0)),"F","C")</f>
        <v>25</v>
      </c>
      <c r="L6423" s="34">
        <f>CONVERT(INDEX(DHW_StPt_Sch_EZ!$C$4:$I$27,MATCH(Schedules_8760!$C6423,DHW_StPt_Sch_EZ!$B$4:$B$27,0),MATCH(Schedules_8760!$F6423,DHW_StPt_Sch_EZ!$C$3:$I$3,0)),"F","C")</f>
        <v>53.333333333333329</v>
      </c>
      <c r="M6423" s="34">
        <f>CONVERT(INDEX(DHW_StPt_Sch_EZ!$C$31:$I$54,MATCH(Schedules_8760!$C6423,DHW_StPt_Sch_EZ!$B$31:$B$54,0),MATCH(Schedules_8760!$F6423,DHW_StPt_Sch_EZ!$C$30:$I$30,0)),"F","C")</f>
        <v>53.333333333333329</v>
      </c>
      <c r="N6423" s="12"/>
      <c r="O6423" s="12"/>
      <c r="P6423" s="12"/>
    </row>
    <row r="6424" spans="1:16" x14ac:dyDescent="0.25">
      <c r="A6424" s="35">
        <v>6423</v>
      </c>
      <c r="B6424" s="89">
        <v>268.58333333333331</v>
      </c>
      <c r="C6424" s="35">
        <f t="shared" si="500"/>
        <v>15</v>
      </c>
      <c r="D6424" s="35">
        <f t="shared" si="503"/>
        <v>268</v>
      </c>
      <c r="E6424" s="35">
        <f t="shared" si="504"/>
        <v>2</v>
      </c>
      <c r="F6424" s="35" t="str">
        <f t="shared" si="501"/>
        <v>Monday</v>
      </c>
      <c r="G6424" s="35">
        <f t="shared" si="502"/>
        <v>9</v>
      </c>
      <c r="H6424" s="34">
        <f>CONVERT(INDEX(Htg_StPt_Sch_EZ!$C$4:$I$27,MATCH(Schedules_8760!$C6424,Htg_StPt_Sch_EZ!$B$4:$B$27,0),MATCH(Schedules_8760!$F6424,Htg_StPt_Sch_EZ!$C$3:$I$3,0)),"F","C")</f>
        <v>20.555555555555554</v>
      </c>
      <c r="I6424" s="34">
        <f>CONVERT(INDEX(Htg_StPt_Sch_EZ!$C$31:$I$54,MATCH(Schedules_8760!$C6424,Htg_StPt_Sch_EZ!$B$31:$B$54,0),MATCH(Schedules_8760!$F6424,Htg_StPt_Sch_EZ!$C$30:$I$30,0)),"F","C")</f>
        <v>21.111111111111111</v>
      </c>
      <c r="J6424" s="34">
        <f>CONVERT(INDEX(Clg_StPt_Sch_EZ!$C$4:$I$27,MATCH(Schedules_8760!$C6424,Clg_StPt_Sch_EZ!$B$4:$B$27,0),MATCH(Schedules_8760!$F6424,Clg_StPt_Sch_EZ!$C$3:$I$3,0)),"F","C")</f>
        <v>25.555555555555554</v>
      </c>
      <c r="K6424" s="34">
        <f>CONVERT(INDEX(Clg_StPt_Sch_EZ!$C$31:$I$54,MATCH(Schedules_8760!$C6424,Clg_StPt_Sch_EZ!$B$31:$B$54,0),MATCH(Schedules_8760!$F6424,Clg_StPt_Sch_EZ!$C$30:$I$30,0)),"F","C")</f>
        <v>25</v>
      </c>
      <c r="L6424" s="34">
        <f>CONVERT(INDEX(DHW_StPt_Sch_EZ!$C$4:$I$27,MATCH(Schedules_8760!$C6424,DHW_StPt_Sch_EZ!$B$4:$B$27,0),MATCH(Schedules_8760!$F6424,DHW_StPt_Sch_EZ!$C$3:$I$3,0)),"F","C")</f>
        <v>53.333333333333329</v>
      </c>
      <c r="M6424" s="34">
        <f>CONVERT(INDEX(DHW_StPt_Sch_EZ!$C$31:$I$54,MATCH(Schedules_8760!$C6424,DHW_StPt_Sch_EZ!$B$31:$B$54,0),MATCH(Schedules_8760!$F6424,DHW_StPt_Sch_EZ!$C$30:$I$30,0)),"F","C")</f>
        <v>53.333333333333329</v>
      </c>
      <c r="N6424" s="12"/>
      <c r="O6424" s="12"/>
      <c r="P6424" s="12"/>
    </row>
    <row r="6425" spans="1:16" x14ac:dyDescent="0.25">
      <c r="A6425" s="35">
        <v>6424</v>
      </c>
      <c r="B6425" s="89">
        <v>268.625</v>
      </c>
      <c r="C6425" s="35">
        <f t="shared" si="500"/>
        <v>16</v>
      </c>
      <c r="D6425" s="35">
        <f t="shared" si="503"/>
        <v>268</v>
      </c>
      <c r="E6425" s="35">
        <f t="shared" si="504"/>
        <v>2</v>
      </c>
      <c r="F6425" s="35" t="str">
        <f t="shared" si="501"/>
        <v>Monday</v>
      </c>
      <c r="G6425" s="35">
        <f t="shared" si="502"/>
        <v>9</v>
      </c>
      <c r="H6425" s="34">
        <f>CONVERT(INDEX(Htg_StPt_Sch_EZ!$C$4:$I$27,MATCH(Schedules_8760!$C6425,Htg_StPt_Sch_EZ!$B$4:$B$27,0),MATCH(Schedules_8760!$F6425,Htg_StPt_Sch_EZ!$C$3:$I$3,0)),"F","C")</f>
        <v>20.555555555555554</v>
      </c>
      <c r="I6425" s="34">
        <f>CONVERT(INDEX(Htg_StPt_Sch_EZ!$C$31:$I$54,MATCH(Schedules_8760!$C6425,Htg_StPt_Sch_EZ!$B$31:$B$54,0),MATCH(Schedules_8760!$F6425,Htg_StPt_Sch_EZ!$C$30:$I$30,0)),"F","C")</f>
        <v>21.111111111111111</v>
      </c>
      <c r="J6425" s="34">
        <f>CONVERT(INDEX(Clg_StPt_Sch_EZ!$C$4:$I$27,MATCH(Schedules_8760!$C6425,Clg_StPt_Sch_EZ!$B$4:$B$27,0),MATCH(Schedules_8760!$F6425,Clg_StPt_Sch_EZ!$C$3:$I$3,0)),"F","C")</f>
        <v>25.555555555555554</v>
      </c>
      <c r="K6425" s="34">
        <f>CONVERT(INDEX(Clg_StPt_Sch_EZ!$C$31:$I$54,MATCH(Schedules_8760!$C6425,Clg_StPt_Sch_EZ!$B$31:$B$54,0),MATCH(Schedules_8760!$F6425,Clg_StPt_Sch_EZ!$C$30:$I$30,0)),"F","C")</f>
        <v>25</v>
      </c>
      <c r="L6425" s="34">
        <f>CONVERT(INDEX(DHW_StPt_Sch_EZ!$C$4:$I$27,MATCH(Schedules_8760!$C6425,DHW_StPt_Sch_EZ!$B$4:$B$27,0),MATCH(Schedules_8760!$F6425,DHW_StPt_Sch_EZ!$C$3:$I$3,0)),"F","C")</f>
        <v>53.333333333333329</v>
      </c>
      <c r="M6425" s="34">
        <f>CONVERT(INDEX(DHW_StPt_Sch_EZ!$C$31:$I$54,MATCH(Schedules_8760!$C6425,DHW_StPt_Sch_EZ!$B$31:$B$54,0),MATCH(Schedules_8760!$F6425,DHW_StPt_Sch_EZ!$C$30:$I$30,0)),"F","C")</f>
        <v>53.333333333333329</v>
      </c>
      <c r="N6425" s="12"/>
      <c r="O6425" s="12"/>
      <c r="P6425" s="12"/>
    </row>
    <row r="6426" spans="1:16" x14ac:dyDescent="0.25">
      <c r="A6426" s="35">
        <v>6425</v>
      </c>
      <c r="B6426" s="89">
        <v>268.66666666666669</v>
      </c>
      <c r="C6426" s="35">
        <f t="shared" si="500"/>
        <v>17</v>
      </c>
      <c r="D6426" s="35">
        <f t="shared" si="503"/>
        <v>268</v>
      </c>
      <c r="E6426" s="35">
        <f t="shared" si="504"/>
        <v>2</v>
      </c>
      <c r="F6426" s="35" t="str">
        <f t="shared" si="501"/>
        <v>Monday</v>
      </c>
      <c r="G6426" s="35">
        <f t="shared" si="502"/>
        <v>9</v>
      </c>
      <c r="H6426" s="34">
        <f>CONVERT(INDEX(Htg_StPt_Sch_EZ!$C$4:$I$27,MATCH(Schedules_8760!$C6426,Htg_StPt_Sch_EZ!$B$4:$B$27,0),MATCH(Schedules_8760!$F6426,Htg_StPt_Sch_EZ!$C$3:$I$3,0)),"F","C")</f>
        <v>20.555555555555554</v>
      </c>
      <c r="I6426" s="34">
        <f>CONVERT(INDEX(Htg_StPt_Sch_EZ!$C$31:$I$54,MATCH(Schedules_8760!$C6426,Htg_StPt_Sch_EZ!$B$31:$B$54,0),MATCH(Schedules_8760!$F6426,Htg_StPt_Sch_EZ!$C$30:$I$30,0)),"F","C")</f>
        <v>17.777777777777779</v>
      </c>
      <c r="J6426" s="34">
        <f>CONVERT(INDEX(Clg_StPt_Sch_EZ!$C$4:$I$27,MATCH(Schedules_8760!$C6426,Clg_StPt_Sch_EZ!$B$4:$B$27,0),MATCH(Schedules_8760!$F6426,Clg_StPt_Sch_EZ!$C$3:$I$3,0)),"F","C")</f>
        <v>25.555555555555554</v>
      </c>
      <c r="K6426" s="34">
        <f>CONVERT(INDEX(Clg_StPt_Sch_EZ!$C$31:$I$54,MATCH(Schedules_8760!$C6426,Clg_StPt_Sch_EZ!$B$31:$B$54,0),MATCH(Schedules_8760!$F6426,Clg_StPt_Sch_EZ!$C$30:$I$30,0)),"F","C")</f>
        <v>25</v>
      </c>
      <c r="L6426" s="34">
        <f>CONVERT(INDEX(DHW_StPt_Sch_EZ!$C$4:$I$27,MATCH(Schedules_8760!$C6426,DHW_StPt_Sch_EZ!$B$4:$B$27,0),MATCH(Schedules_8760!$F6426,DHW_StPt_Sch_EZ!$C$3:$I$3,0)),"F","C")</f>
        <v>53.333333333333329</v>
      </c>
      <c r="M6426" s="34">
        <f>CONVERT(INDEX(DHW_StPt_Sch_EZ!$C$31:$I$54,MATCH(Schedules_8760!$C6426,DHW_StPt_Sch_EZ!$B$31:$B$54,0),MATCH(Schedules_8760!$F6426,DHW_StPt_Sch_EZ!$C$30:$I$30,0)),"F","C")</f>
        <v>53.333333333333329</v>
      </c>
      <c r="N6426" s="12"/>
      <c r="O6426" s="12"/>
      <c r="P6426" s="12"/>
    </row>
    <row r="6427" spans="1:16" x14ac:dyDescent="0.25">
      <c r="A6427" s="35">
        <v>6426</v>
      </c>
      <c r="B6427" s="89">
        <v>268.70833333333331</v>
      </c>
      <c r="C6427" s="35">
        <f t="shared" si="500"/>
        <v>18</v>
      </c>
      <c r="D6427" s="35">
        <f t="shared" si="503"/>
        <v>268</v>
      </c>
      <c r="E6427" s="35">
        <f t="shared" si="504"/>
        <v>2</v>
      </c>
      <c r="F6427" s="35" t="str">
        <f t="shared" si="501"/>
        <v>Monday</v>
      </c>
      <c r="G6427" s="35">
        <f t="shared" si="502"/>
        <v>9</v>
      </c>
      <c r="H6427" s="34">
        <f>CONVERT(INDEX(Htg_StPt_Sch_EZ!$C$4:$I$27,MATCH(Schedules_8760!$C6427,Htg_StPt_Sch_EZ!$B$4:$B$27,0),MATCH(Schedules_8760!$F6427,Htg_StPt_Sch_EZ!$C$3:$I$3,0)),"F","C")</f>
        <v>20.555555555555554</v>
      </c>
      <c r="I6427" s="34">
        <f>CONVERT(INDEX(Htg_StPt_Sch_EZ!$C$31:$I$54,MATCH(Schedules_8760!$C6427,Htg_StPt_Sch_EZ!$B$31:$B$54,0),MATCH(Schedules_8760!$F6427,Htg_StPt_Sch_EZ!$C$30:$I$30,0)),"F","C")</f>
        <v>17.777777777777779</v>
      </c>
      <c r="J6427" s="34">
        <f>CONVERT(INDEX(Clg_StPt_Sch_EZ!$C$4:$I$27,MATCH(Schedules_8760!$C6427,Clg_StPt_Sch_EZ!$B$4:$B$27,0),MATCH(Schedules_8760!$F6427,Clg_StPt_Sch_EZ!$C$3:$I$3,0)),"F","C")</f>
        <v>25.555555555555554</v>
      </c>
      <c r="K6427" s="34">
        <f>CONVERT(INDEX(Clg_StPt_Sch_EZ!$C$31:$I$54,MATCH(Schedules_8760!$C6427,Clg_StPt_Sch_EZ!$B$31:$B$54,0),MATCH(Schedules_8760!$F6427,Clg_StPt_Sch_EZ!$C$30:$I$30,0)),"F","C")</f>
        <v>28.333333333333332</v>
      </c>
      <c r="L6427" s="34">
        <f>CONVERT(INDEX(DHW_StPt_Sch_EZ!$C$4:$I$27,MATCH(Schedules_8760!$C6427,DHW_StPt_Sch_EZ!$B$4:$B$27,0),MATCH(Schedules_8760!$F6427,DHW_StPt_Sch_EZ!$C$3:$I$3,0)),"F","C")</f>
        <v>53.333333333333329</v>
      </c>
      <c r="M6427" s="34">
        <f>CONVERT(INDEX(DHW_StPt_Sch_EZ!$C$31:$I$54,MATCH(Schedules_8760!$C6427,DHW_StPt_Sch_EZ!$B$31:$B$54,0),MATCH(Schedules_8760!$F6427,DHW_StPt_Sch_EZ!$C$30:$I$30,0)),"F","C")</f>
        <v>53.333333333333329</v>
      </c>
      <c r="N6427" s="12"/>
      <c r="O6427" s="12"/>
      <c r="P6427" s="12"/>
    </row>
    <row r="6428" spans="1:16" x14ac:dyDescent="0.25">
      <c r="A6428" s="35">
        <v>6427</v>
      </c>
      <c r="B6428" s="89">
        <v>268.75</v>
      </c>
      <c r="C6428" s="35">
        <f t="shared" si="500"/>
        <v>19</v>
      </c>
      <c r="D6428" s="35">
        <f t="shared" si="503"/>
        <v>268</v>
      </c>
      <c r="E6428" s="35">
        <f t="shared" si="504"/>
        <v>2</v>
      </c>
      <c r="F6428" s="35" t="str">
        <f t="shared" si="501"/>
        <v>Monday</v>
      </c>
      <c r="G6428" s="35">
        <f t="shared" si="502"/>
        <v>9</v>
      </c>
      <c r="H6428" s="34">
        <f>CONVERT(INDEX(Htg_StPt_Sch_EZ!$C$4:$I$27,MATCH(Schedules_8760!$C6428,Htg_StPt_Sch_EZ!$B$4:$B$27,0),MATCH(Schedules_8760!$F6428,Htg_StPt_Sch_EZ!$C$3:$I$3,0)),"F","C")</f>
        <v>20.555555555555554</v>
      </c>
      <c r="I6428" s="34">
        <f>CONVERT(INDEX(Htg_StPt_Sch_EZ!$C$31:$I$54,MATCH(Schedules_8760!$C6428,Htg_StPt_Sch_EZ!$B$31:$B$54,0),MATCH(Schedules_8760!$F6428,Htg_StPt_Sch_EZ!$C$30:$I$30,0)),"F","C")</f>
        <v>18.333333333333332</v>
      </c>
      <c r="J6428" s="34">
        <f>CONVERT(INDEX(Clg_StPt_Sch_EZ!$C$4:$I$27,MATCH(Schedules_8760!$C6428,Clg_StPt_Sch_EZ!$B$4:$B$27,0),MATCH(Schedules_8760!$F6428,Clg_StPt_Sch_EZ!$C$3:$I$3,0)),"F","C")</f>
        <v>25.555555555555554</v>
      </c>
      <c r="K6428" s="34">
        <f>CONVERT(INDEX(Clg_StPt_Sch_EZ!$C$31:$I$54,MATCH(Schedules_8760!$C6428,Clg_StPt_Sch_EZ!$B$31:$B$54,0),MATCH(Schedules_8760!$F6428,Clg_StPt_Sch_EZ!$C$30:$I$30,0)),"F","C")</f>
        <v>28.333333333333332</v>
      </c>
      <c r="L6428" s="34">
        <f>CONVERT(INDEX(DHW_StPt_Sch_EZ!$C$4:$I$27,MATCH(Schedules_8760!$C6428,DHW_StPt_Sch_EZ!$B$4:$B$27,0),MATCH(Schedules_8760!$F6428,DHW_StPt_Sch_EZ!$C$3:$I$3,0)),"F","C")</f>
        <v>53.333333333333329</v>
      </c>
      <c r="M6428" s="34">
        <f>CONVERT(INDEX(DHW_StPt_Sch_EZ!$C$31:$I$54,MATCH(Schedules_8760!$C6428,DHW_StPt_Sch_EZ!$B$31:$B$54,0),MATCH(Schedules_8760!$F6428,DHW_StPt_Sch_EZ!$C$30:$I$30,0)),"F","C")</f>
        <v>53.333333333333329</v>
      </c>
      <c r="N6428" s="12"/>
      <c r="O6428" s="12"/>
      <c r="P6428" s="12"/>
    </row>
    <row r="6429" spans="1:16" x14ac:dyDescent="0.25">
      <c r="A6429" s="35">
        <v>6428</v>
      </c>
      <c r="B6429" s="89">
        <v>268.79166666666669</v>
      </c>
      <c r="C6429" s="35">
        <f t="shared" si="500"/>
        <v>20</v>
      </c>
      <c r="D6429" s="35">
        <f t="shared" si="503"/>
        <v>268</v>
      </c>
      <c r="E6429" s="35">
        <f t="shared" si="504"/>
        <v>2</v>
      </c>
      <c r="F6429" s="35" t="str">
        <f t="shared" si="501"/>
        <v>Monday</v>
      </c>
      <c r="G6429" s="35">
        <f t="shared" si="502"/>
        <v>9</v>
      </c>
      <c r="H6429" s="34">
        <f>CONVERT(INDEX(Htg_StPt_Sch_EZ!$C$4:$I$27,MATCH(Schedules_8760!$C6429,Htg_StPt_Sch_EZ!$B$4:$B$27,0),MATCH(Schedules_8760!$F6429,Htg_StPt_Sch_EZ!$C$3:$I$3,0)),"F","C")</f>
        <v>20.555555555555554</v>
      </c>
      <c r="I6429" s="34">
        <f>CONVERT(INDEX(Htg_StPt_Sch_EZ!$C$31:$I$54,MATCH(Schedules_8760!$C6429,Htg_StPt_Sch_EZ!$B$31:$B$54,0),MATCH(Schedules_8760!$F6429,Htg_StPt_Sch_EZ!$C$30:$I$30,0)),"F","C")</f>
        <v>18.888888888888889</v>
      </c>
      <c r="J6429" s="34">
        <f>CONVERT(INDEX(Clg_StPt_Sch_EZ!$C$4:$I$27,MATCH(Schedules_8760!$C6429,Clg_StPt_Sch_EZ!$B$4:$B$27,0),MATCH(Schedules_8760!$F6429,Clg_StPt_Sch_EZ!$C$3:$I$3,0)),"F","C")</f>
        <v>25.555555555555554</v>
      </c>
      <c r="K6429" s="34">
        <f>CONVERT(INDEX(Clg_StPt_Sch_EZ!$C$31:$I$54,MATCH(Schedules_8760!$C6429,Clg_StPt_Sch_EZ!$B$31:$B$54,0),MATCH(Schedules_8760!$F6429,Clg_StPt_Sch_EZ!$C$30:$I$30,0)),"F","C")</f>
        <v>28.333333333333332</v>
      </c>
      <c r="L6429" s="34">
        <f>CONVERT(INDEX(DHW_StPt_Sch_EZ!$C$4:$I$27,MATCH(Schedules_8760!$C6429,DHW_StPt_Sch_EZ!$B$4:$B$27,0),MATCH(Schedules_8760!$F6429,DHW_StPt_Sch_EZ!$C$3:$I$3,0)),"F","C")</f>
        <v>53.333333333333329</v>
      </c>
      <c r="M6429" s="34">
        <f>CONVERT(INDEX(DHW_StPt_Sch_EZ!$C$31:$I$54,MATCH(Schedules_8760!$C6429,DHW_StPt_Sch_EZ!$B$31:$B$54,0),MATCH(Schedules_8760!$F6429,DHW_StPt_Sch_EZ!$C$30:$I$30,0)),"F","C")</f>
        <v>53.333333333333329</v>
      </c>
      <c r="N6429" s="12"/>
      <c r="O6429" s="12"/>
      <c r="P6429" s="12"/>
    </row>
    <row r="6430" spans="1:16" x14ac:dyDescent="0.25">
      <c r="A6430" s="35">
        <v>6429</v>
      </c>
      <c r="B6430" s="89">
        <v>268.83333333333331</v>
      </c>
      <c r="C6430" s="35">
        <f t="shared" si="500"/>
        <v>21</v>
      </c>
      <c r="D6430" s="35">
        <f t="shared" si="503"/>
        <v>268</v>
      </c>
      <c r="E6430" s="35">
        <f t="shared" si="504"/>
        <v>2</v>
      </c>
      <c r="F6430" s="35" t="str">
        <f t="shared" si="501"/>
        <v>Monday</v>
      </c>
      <c r="G6430" s="35">
        <f t="shared" si="502"/>
        <v>9</v>
      </c>
      <c r="H6430" s="34">
        <f>CONVERT(INDEX(Htg_StPt_Sch_EZ!$C$4:$I$27,MATCH(Schedules_8760!$C6430,Htg_StPt_Sch_EZ!$B$4:$B$27,0),MATCH(Schedules_8760!$F6430,Htg_StPt_Sch_EZ!$C$3:$I$3,0)),"F","C")</f>
        <v>20.555555555555554</v>
      </c>
      <c r="I6430" s="34">
        <f>CONVERT(INDEX(Htg_StPt_Sch_EZ!$C$31:$I$54,MATCH(Schedules_8760!$C6430,Htg_StPt_Sch_EZ!$B$31:$B$54,0),MATCH(Schedules_8760!$F6430,Htg_StPt_Sch_EZ!$C$30:$I$30,0)),"F","C")</f>
        <v>19.444444444444443</v>
      </c>
      <c r="J6430" s="34">
        <f>CONVERT(INDEX(Clg_StPt_Sch_EZ!$C$4:$I$27,MATCH(Schedules_8760!$C6430,Clg_StPt_Sch_EZ!$B$4:$B$27,0),MATCH(Schedules_8760!$F6430,Clg_StPt_Sch_EZ!$C$3:$I$3,0)),"F","C")</f>
        <v>25.555555555555554</v>
      </c>
      <c r="K6430" s="34">
        <f>CONVERT(INDEX(Clg_StPt_Sch_EZ!$C$31:$I$54,MATCH(Schedules_8760!$C6430,Clg_StPt_Sch_EZ!$B$31:$B$54,0),MATCH(Schedules_8760!$F6430,Clg_StPt_Sch_EZ!$C$30:$I$30,0)),"F","C")</f>
        <v>28.333333333333332</v>
      </c>
      <c r="L6430" s="34">
        <f>CONVERT(INDEX(DHW_StPt_Sch_EZ!$C$4:$I$27,MATCH(Schedules_8760!$C6430,DHW_StPt_Sch_EZ!$B$4:$B$27,0),MATCH(Schedules_8760!$F6430,DHW_StPt_Sch_EZ!$C$3:$I$3,0)),"F","C")</f>
        <v>53.333333333333329</v>
      </c>
      <c r="M6430" s="34">
        <f>CONVERT(INDEX(DHW_StPt_Sch_EZ!$C$31:$I$54,MATCH(Schedules_8760!$C6430,DHW_StPt_Sch_EZ!$B$31:$B$54,0),MATCH(Schedules_8760!$F6430,DHW_StPt_Sch_EZ!$C$30:$I$30,0)),"F","C")</f>
        <v>53.333333333333329</v>
      </c>
      <c r="N6430" s="12"/>
      <c r="O6430" s="12"/>
      <c r="P6430" s="12"/>
    </row>
    <row r="6431" spans="1:16" x14ac:dyDescent="0.25">
      <c r="A6431" s="35">
        <v>6430</v>
      </c>
      <c r="B6431" s="89">
        <v>268.875</v>
      </c>
      <c r="C6431" s="35">
        <f t="shared" si="500"/>
        <v>22</v>
      </c>
      <c r="D6431" s="35">
        <f t="shared" si="503"/>
        <v>268</v>
      </c>
      <c r="E6431" s="35">
        <f t="shared" si="504"/>
        <v>2</v>
      </c>
      <c r="F6431" s="35" t="str">
        <f t="shared" si="501"/>
        <v>Monday</v>
      </c>
      <c r="G6431" s="35">
        <f t="shared" si="502"/>
        <v>9</v>
      </c>
      <c r="H6431" s="34">
        <f>CONVERT(INDEX(Htg_StPt_Sch_EZ!$C$4:$I$27,MATCH(Schedules_8760!$C6431,Htg_StPt_Sch_EZ!$B$4:$B$27,0),MATCH(Schedules_8760!$F6431,Htg_StPt_Sch_EZ!$C$3:$I$3,0)),"F","C")</f>
        <v>20.555555555555554</v>
      </c>
      <c r="I6431" s="34">
        <f>CONVERT(INDEX(Htg_StPt_Sch_EZ!$C$31:$I$54,MATCH(Schedules_8760!$C6431,Htg_StPt_Sch_EZ!$B$31:$B$54,0),MATCH(Schedules_8760!$F6431,Htg_StPt_Sch_EZ!$C$30:$I$30,0)),"F","C")</f>
        <v>19.444444444444443</v>
      </c>
      <c r="J6431" s="34">
        <f>CONVERT(INDEX(Clg_StPt_Sch_EZ!$C$4:$I$27,MATCH(Schedules_8760!$C6431,Clg_StPt_Sch_EZ!$B$4:$B$27,0),MATCH(Schedules_8760!$F6431,Clg_StPt_Sch_EZ!$C$3:$I$3,0)),"F","C")</f>
        <v>25.555555555555554</v>
      </c>
      <c r="K6431" s="34">
        <f>CONVERT(INDEX(Clg_StPt_Sch_EZ!$C$31:$I$54,MATCH(Schedules_8760!$C6431,Clg_StPt_Sch_EZ!$B$31:$B$54,0),MATCH(Schedules_8760!$F6431,Clg_StPt_Sch_EZ!$C$30:$I$30,0)),"F","C")</f>
        <v>28.333333333333332</v>
      </c>
      <c r="L6431" s="34">
        <f>CONVERT(INDEX(DHW_StPt_Sch_EZ!$C$4:$I$27,MATCH(Schedules_8760!$C6431,DHW_StPt_Sch_EZ!$B$4:$B$27,0),MATCH(Schedules_8760!$F6431,DHW_StPt_Sch_EZ!$C$3:$I$3,0)),"F","C")</f>
        <v>53.333333333333329</v>
      </c>
      <c r="M6431" s="34">
        <f>CONVERT(INDEX(DHW_StPt_Sch_EZ!$C$31:$I$54,MATCH(Schedules_8760!$C6431,DHW_StPt_Sch_EZ!$B$31:$B$54,0),MATCH(Schedules_8760!$F6431,DHW_StPt_Sch_EZ!$C$30:$I$30,0)),"F","C")</f>
        <v>53.333333333333329</v>
      </c>
      <c r="N6431" s="12"/>
      <c r="O6431" s="12"/>
      <c r="P6431" s="12"/>
    </row>
    <row r="6432" spans="1:16" x14ac:dyDescent="0.25">
      <c r="A6432" s="35">
        <v>6431</v>
      </c>
      <c r="B6432" s="89">
        <v>268.91666666666669</v>
      </c>
      <c r="C6432" s="35">
        <f t="shared" si="500"/>
        <v>23</v>
      </c>
      <c r="D6432" s="35">
        <f t="shared" si="503"/>
        <v>268</v>
      </c>
      <c r="E6432" s="35">
        <f t="shared" si="504"/>
        <v>2</v>
      </c>
      <c r="F6432" s="35" t="str">
        <f t="shared" si="501"/>
        <v>Monday</v>
      </c>
      <c r="G6432" s="35">
        <f t="shared" si="502"/>
        <v>9</v>
      </c>
      <c r="H6432" s="34">
        <f>CONVERT(INDEX(Htg_StPt_Sch_EZ!$C$4:$I$27,MATCH(Schedules_8760!$C6432,Htg_StPt_Sch_EZ!$B$4:$B$27,0),MATCH(Schedules_8760!$F6432,Htg_StPt_Sch_EZ!$C$3:$I$3,0)),"F","C")</f>
        <v>20.555555555555554</v>
      </c>
      <c r="I6432" s="34">
        <f>CONVERT(INDEX(Htg_StPt_Sch_EZ!$C$31:$I$54,MATCH(Schedules_8760!$C6432,Htg_StPt_Sch_EZ!$B$31:$B$54,0),MATCH(Schedules_8760!$F6432,Htg_StPt_Sch_EZ!$C$30:$I$30,0)),"F","C")</f>
        <v>19.444444444444443</v>
      </c>
      <c r="J6432" s="34">
        <f>CONVERT(INDEX(Clg_StPt_Sch_EZ!$C$4:$I$27,MATCH(Schedules_8760!$C6432,Clg_StPt_Sch_EZ!$B$4:$B$27,0),MATCH(Schedules_8760!$F6432,Clg_StPt_Sch_EZ!$C$3:$I$3,0)),"F","C")</f>
        <v>25.555555555555554</v>
      </c>
      <c r="K6432" s="34">
        <f>CONVERT(INDEX(Clg_StPt_Sch_EZ!$C$31:$I$54,MATCH(Schedules_8760!$C6432,Clg_StPt_Sch_EZ!$B$31:$B$54,0),MATCH(Schedules_8760!$F6432,Clg_StPt_Sch_EZ!$C$30:$I$30,0)),"F","C")</f>
        <v>28.333333333333332</v>
      </c>
      <c r="L6432" s="34">
        <f>CONVERT(INDEX(DHW_StPt_Sch_EZ!$C$4:$I$27,MATCH(Schedules_8760!$C6432,DHW_StPt_Sch_EZ!$B$4:$B$27,0),MATCH(Schedules_8760!$F6432,DHW_StPt_Sch_EZ!$C$3:$I$3,0)),"F","C")</f>
        <v>53.333333333333329</v>
      </c>
      <c r="M6432" s="34">
        <f>CONVERT(INDEX(DHW_StPt_Sch_EZ!$C$31:$I$54,MATCH(Schedules_8760!$C6432,DHW_StPt_Sch_EZ!$B$31:$B$54,0),MATCH(Schedules_8760!$F6432,DHW_StPt_Sch_EZ!$C$30:$I$30,0)),"F","C")</f>
        <v>53.333333333333329</v>
      </c>
      <c r="N6432" s="12"/>
      <c r="O6432" s="12"/>
      <c r="P6432" s="12"/>
    </row>
    <row r="6433" spans="1:16" x14ac:dyDescent="0.25">
      <c r="A6433" s="35">
        <v>6432</v>
      </c>
      <c r="B6433" s="89">
        <v>268.95833333333331</v>
      </c>
      <c r="C6433" s="35">
        <f t="shared" si="500"/>
        <v>24</v>
      </c>
      <c r="D6433" s="35">
        <f t="shared" si="503"/>
        <v>268</v>
      </c>
      <c r="E6433" s="35">
        <f t="shared" si="504"/>
        <v>2</v>
      </c>
      <c r="F6433" s="35" t="str">
        <f t="shared" si="501"/>
        <v>Monday</v>
      </c>
      <c r="G6433" s="35">
        <f t="shared" si="502"/>
        <v>9</v>
      </c>
      <c r="H6433" s="34">
        <f>CONVERT(INDEX(Htg_StPt_Sch_EZ!$C$4:$I$27,MATCH(Schedules_8760!$C6433,Htg_StPt_Sch_EZ!$B$4:$B$27,0),MATCH(Schedules_8760!$F6433,Htg_StPt_Sch_EZ!$C$3:$I$3,0)),"F","C")</f>
        <v>20.555555555555554</v>
      </c>
      <c r="I6433" s="34">
        <f>CONVERT(INDEX(Htg_StPt_Sch_EZ!$C$31:$I$54,MATCH(Schedules_8760!$C6433,Htg_StPt_Sch_EZ!$B$31:$B$54,0),MATCH(Schedules_8760!$F6433,Htg_StPt_Sch_EZ!$C$30:$I$30,0)),"F","C")</f>
        <v>19.444444444444443</v>
      </c>
      <c r="J6433" s="34">
        <f>CONVERT(INDEX(Clg_StPt_Sch_EZ!$C$4:$I$27,MATCH(Schedules_8760!$C6433,Clg_StPt_Sch_EZ!$B$4:$B$27,0),MATCH(Schedules_8760!$F6433,Clg_StPt_Sch_EZ!$C$3:$I$3,0)),"F","C")</f>
        <v>25.555555555555554</v>
      </c>
      <c r="K6433" s="34">
        <f>CONVERT(INDEX(Clg_StPt_Sch_EZ!$C$31:$I$54,MATCH(Schedules_8760!$C6433,Clg_StPt_Sch_EZ!$B$31:$B$54,0),MATCH(Schedules_8760!$F6433,Clg_StPt_Sch_EZ!$C$30:$I$30,0)),"F","C")</f>
        <v>28.333333333333332</v>
      </c>
      <c r="L6433" s="34">
        <f>CONVERT(INDEX(DHW_StPt_Sch_EZ!$C$4:$I$27,MATCH(Schedules_8760!$C6433,DHW_StPt_Sch_EZ!$B$4:$B$27,0),MATCH(Schedules_8760!$F6433,DHW_StPt_Sch_EZ!$C$3:$I$3,0)),"F","C")</f>
        <v>53.333333333333329</v>
      </c>
      <c r="M6433" s="34">
        <f>CONVERT(INDEX(DHW_StPt_Sch_EZ!$C$31:$I$54,MATCH(Schedules_8760!$C6433,DHW_StPt_Sch_EZ!$B$31:$B$54,0),MATCH(Schedules_8760!$F6433,DHW_StPt_Sch_EZ!$C$30:$I$30,0)),"F","C")</f>
        <v>53.333333333333329</v>
      </c>
      <c r="N6433" s="12"/>
      <c r="O6433" s="12"/>
      <c r="P6433" s="12"/>
    </row>
    <row r="6434" spans="1:16" x14ac:dyDescent="0.25">
      <c r="A6434" s="35">
        <v>6433</v>
      </c>
      <c r="B6434" s="89">
        <v>269</v>
      </c>
      <c r="C6434" s="35">
        <f t="shared" si="500"/>
        <v>1</v>
      </c>
      <c r="D6434" s="35">
        <f t="shared" si="503"/>
        <v>269</v>
      </c>
      <c r="E6434" s="35">
        <f t="shared" si="504"/>
        <v>3</v>
      </c>
      <c r="F6434" s="35" t="str">
        <f t="shared" si="501"/>
        <v>Tuesday</v>
      </c>
      <c r="G6434" s="35">
        <f t="shared" si="502"/>
        <v>9</v>
      </c>
      <c r="H6434" s="34">
        <f>CONVERT(INDEX(Htg_StPt_Sch_EZ!$C$4:$I$27,MATCH(Schedules_8760!$C6434,Htg_StPt_Sch_EZ!$B$4:$B$27,0),MATCH(Schedules_8760!$F6434,Htg_StPt_Sch_EZ!$C$3:$I$3,0)),"F","C")</f>
        <v>20.555555555555554</v>
      </c>
      <c r="I6434" s="34">
        <f>CONVERT(INDEX(Htg_StPt_Sch_EZ!$C$31:$I$54,MATCH(Schedules_8760!$C6434,Htg_StPt_Sch_EZ!$B$31:$B$54,0),MATCH(Schedules_8760!$F6434,Htg_StPt_Sch_EZ!$C$30:$I$30,0)),"F","C")</f>
        <v>19.444444444444443</v>
      </c>
      <c r="J6434" s="34">
        <f>CONVERT(INDEX(Clg_StPt_Sch_EZ!$C$4:$I$27,MATCH(Schedules_8760!$C6434,Clg_StPt_Sch_EZ!$B$4:$B$27,0),MATCH(Schedules_8760!$F6434,Clg_StPt_Sch_EZ!$C$3:$I$3,0)),"F","C")</f>
        <v>25.555555555555554</v>
      </c>
      <c r="K6434" s="34">
        <f>CONVERT(INDEX(Clg_StPt_Sch_EZ!$C$31:$I$54,MATCH(Schedules_8760!$C6434,Clg_StPt_Sch_EZ!$B$31:$B$54,0),MATCH(Schedules_8760!$F6434,Clg_StPt_Sch_EZ!$C$30:$I$30,0)),"F","C")</f>
        <v>28.333333333333332</v>
      </c>
      <c r="L6434" s="34">
        <f>CONVERT(INDEX(DHW_StPt_Sch_EZ!$C$4:$I$27,MATCH(Schedules_8760!$C6434,DHW_StPt_Sch_EZ!$B$4:$B$27,0),MATCH(Schedules_8760!$F6434,DHW_StPt_Sch_EZ!$C$3:$I$3,0)),"F","C")</f>
        <v>53.333333333333329</v>
      </c>
      <c r="M6434" s="34">
        <f>CONVERT(INDEX(DHW_StPt_Sch_EZ!$C$31:$I$54,MATCH(Schedules_8760!$C6434,DHW_StPt_Sch_EZ!$B$31:$B$54,0),MATCH(Schedules_8760!$F6434,DHW_StPt_Sch_EZ!$C$30:$I$30,0)),"F","C")</f>
        <v>53.333333333333329</v>
      </c>
      <c r="N6434" s="12"/>
      <c r="O6434" s="12"/>
      <c r="P6434" s="12"/>
    </row>
    <row r="6435" spans="1:16" x14ac:dyDescent="0.25">
      <c r="A6435" s="35">
        <v>6434</v>
      </c>
      <c r="B6435" s="89">
        <v>269.04166666666669</v>
      </c>
      <c r="C6435" s="35">
        <f t="shared" si="500"/>
        <v>2</v>
      </c>
      <c r="D6435" s="35">
        <f t="shared" si="503"/>
        <v>269</v>
      </c>
      <c r="E6435" s="35">
        <f t="shared" si="504"/>
        <v>3</v>
      </c>
      <c r="F6435" s="35" t="str">
        <f t="shared" si="501"/>
        <v>Tuesday</v>
      </c>
      <c r="G6435" s="35">
        <f t="shared" si="502"/>
        <v>9</v>
      </c>
      <c r="H6435" s="34">
        <f>CONVERT(INDEX(Htg_StPt_Sch_EZ!$C$4:$I$27,MATCH(Schedules_8760!$C6435,Htg_StPt_Sch_EZ!$B$4:$B$27,0),MATCH(Schedules_8760!$F6435,Htg_StPt_Sch_EZ!$C$3:$I$3,0)),"F","C")</f>
        <v>20.555555555555554</v>
      </c>
      <c r="I6435" s="34">
        <f>CONVERT(INDEX(Htg_StPt_Sch_EZ!$C$31:$I$54,MATCH(Schedules_8760!$C6435,Htg_StPt_Sch_EZ!$B$31:$B$54,0),MATCH(Schedules_8760!$F6435,Htg_StPt_Sch_EZ!$C$30:$I$30,0)),"F","C")</f>
        <v>19.444444444444443</v>
      </c>
      <c r="J6435" s="34">
        <f>CONVERT(INDEX(Clg_StPt_Sch_EZ!$C$4:$I$27,MATCH(Schedules_8760!$C6435,Clg_StPt_Sch_EZ!$B$4:$B$27,0),MATCH(Schedules_8760!$F6435,Clg_StPt_Sch_EZ!$C$3:$I$3,0)),"F","C")</f>
        <v>25.555555555555554</v>
      </c>
      <c r="K6435" s="34">
        <f>CONVERT(INDEX(Clg_StPt_Sch_EZ!$C$31:$I$54,MATCH(Schedules_8760!$C6435,Clg_StPt_Sch_EZ!$B$31:$B$54,0),MATCH(Schedules_8760!$F6435,Clg_StPt_Sch_EZ!$C$30:$I$30,0)),"F","C")</f>
        <v>28.333333333333332</v>
      </c>
      <c r="L6435" s="34">
        <f>CONVERT(INDEX(DHW_StPt_Sch_EZ!$C$4:$I$27,MATCH(Schedules_8760!$C6435,DHW_StPt_Sch_EZ!$B$4:$B$27,0),MATCH(Schedules_8760!$F6435,DHW_StPt_Sch_EZ!$C$3:$I$3,0)),"F","C")</f>
        <v>53.333333333333329</v>
      </c>
      <c r="M6435" s="34">
        <f>CONVERT(INDEX(DHW_StPt_Sch_EZ!$C$31:$I$54,MATCH(Schedules_8760!$C6435,DHW_StPt_Sch_EZ!$B$31:$B$54,0),MATCH(Schedules_8760!$F6435,DHW_StPt_Sch_EZ!$C$30:$I$30,0)),"F","C")</f>
        <v>53.333333333333329</v>
      </c>
      <c r="N6435" s="12"/>
      <c r="O6435" s="12"/>
      <c r="P6435" s="12"/>
    </row>
    <row r="6436" spans="1:16" x14ac:dyDescent="0.25">
      <c r="A6436" s="35">
        <v>6435</v>
      </c>
      <c r="B6436" s="89">
        <v>269.08333333333331</v>
      </c>
      <c r="C6436" s="35">
        <f t="shared" si="500"/>
        <v>3</v>
      </c>
      <c r="D6436" s="35">
        <f t="shared" si="503"/>
        <v>269</v>
      </c>
      <c r="E6436" s="35">
        <f t="shared" si="504"/>
        <v>3</v>
      </c>
      <c r="F6436" s="35" t="str">
        <f t="shared" si="501"/>
        <v>Tuesday</v>
      </c>
      <c r="G6436" s="35">
        <f t="shared" si="502"/>
        <v>9</v>
      </c>
      <c r="H6436" s="34">
        <f>CONVERT(INDEX(Htg_StPt_Sch_EZ!$C$4:$I$27,MATCH(Schedules_8760!$C6436,Htg_StPt_Sch_EZ!$B$4:$B$27,0),MATCH(Schedules_8760!$F6436,Htg_StPt_Sch_EZ!$C$3:$I$3,0)),"F","C")</f>
        <v>20.555555555555554</v>
      </c>
      <c r="I6436" s="34">
        <f>CONVERT(INDEX(Htg_StPt_Sch_EZ!$C$31:$I$54,MATCH(Schedules_8760!$C6436,Htg_StPt_Sch_EZ!$B$31:$B$54,0),MATCH(Schedules_8760!$F6436,Htg_StPt_Sch_EZ!$C$30:$I$30,0)),"F","C")</f>
        <v>19.444444444444443</v>
      </c>
      <c r="J6436" s="34">
        <f>CONVERT(INDEX(Clg_StPt_Sch_EZ!$C$4:$I$27,MATCH(Schedules_8760!$C6436,Clg_StPt_Sch_EZ!$B$4:$B$27,0),MATCH(Schedules_8760!$F6436,Clg_StPt_Sch_EZ!$C$3:$I$3,0)),"F","C")</f>
        <v>25.555555555555554</v>
      </c>
      <c r="K6436" s="34">
        <f>CONVERT(INDEX(Clg_StPt_Sch_EZ!$C$31:$I$54,MATCH(Schedules_8760!$C6436,Clg_StPt_Sch_EZ!$B$31:$B$54,0),MATCH(Schedules_8760!$F6436,Clg_StPt_Sch_EZ!$C$30:$I$30,0)),"F","C")</f>
        <v>28.333333333333332</v>
      </c>
      <c r="L6436" s="34">
        <f>CONVERT(INDEX(DHW_StPt_Sch_EZ!$C$4:$I$27,MATCH(Schedules_8760!$C6436,DHW_StPt_Sch_EZ!$B$4:$B$27,0),MATCH(Schedules_8760!$F6436,DHW_StPt_Sch_EZ!$C$3:$I$3,0)),"F","C")</f>
        <v>53.333333333333329</v>
      </c>
      <c r="M6436" s="34">
        <f>CONVERT(INDEX(DHW_StPt_Sch_EZ!$C$31:$I$54,MATCH(Schedules_8760!$C6436,DHW_StPt_Sch_EZ!$B$31:$B$54,0),MATCH(Schedules_8760!$F6436,DHW_StPt_Sch_EZ!$C$30:$I$30,0)),"F","C")</f>
        <v>53.333333333333329</v>
      </c>
      <c r="N6436" s="12"/>
      <c r="O6436" s="12"/>
      <c r="P6436" s="12"/>
    </row>
    <row r="6437" spans="1:16" x14ac:dyDescent="0.25">
      <c r="A6437" s="35">
        <v>6436</v>
      </c>
      <c r="B6437" s="89">
        <v>269.125</v>
      </c>
      <c r="C6437" s="35">
        <f t="shared" si="500"/>
        <v>4</v>
      </c>
      <c r="D6437" s="35">
        <f t="shared" si="503"/>
        <v>269</v>
      </c>
      <c r="E6437" s="35">
        <f t="shared" si="504"/>
        <v>3</v>
      </c>
      <c r="F6437" s="35" t="str">
        <f t="shared" si="501"/>
        <v>Tuesday</v>
      </c>
      <c r="G6437" s="35">
        <f t="shared" si="502"/>
        <v>9</v>
      </c>
      <c r="H6437" s="34">
        <f>CONVERT(INDEX(Htg_StPt_Sch_EZ!$C$4:$I$27,MATCH(Schedules_8760!$C6437,Htg_StPt_Sch_EZ!$B$4:$B$27,0),MATCH(Schedules_8760!$F6437,Htg_StPt_Sch_EZ!$C$3:$I$3,0)),"F","C")</f>
        <v>20.555555555555554</v>
      </c>
      <c r="I6437" s="34">
        <f>CONVERT(INDEX(Htg_StPt_Sch_EZ!$C$31:$I$54,MATCH(Schedules_8760!$C6437,Htg_StPt_Sch_EZ!$B$31:$B$54,0),MATCH(Schedules_8760!$F6437,Htg_StPt_Sch_EZ!$C$30:$I$30,0)),"F","C")</f>
        <v>19.444444444444443</v>
      </c>
      <c r="J6437" s="34">
        <f>CONVERT(INDEX(Clg_StPt_Sch_EZ!$C$4:$I$27,MATCH(Schedules_8760!$C6437,Clg_StPt_Sch_EZ!$B$4:$B$27,0),MATCH(Schedules_8760!$F6437,Clg_StPt_Sch_EZ!$C$3:$I$3,0)),"F","C")</f>
        <v>25.555555555555554</v>
      </c>
      <c r="K6437" s="34">
        <f>CONVERT(INDEX(Clg_StPt_Sch_EZ!$C$31:$I$54,MATCH(Schedules_8760!$C6437,Clg_StPt_Sch_EZ!$B$31:$B$54,0),MATCH(Schedules_8760!$F6437,Clg_StPt_Sch_EZ!$C$30:$I$30,0)),"F","C")</f>
        <v>28.333333333333332</v>
      </c>
      <c r="L6437" s="34">
        <f>CONVERT(INDEX(DHW_StPt_Sch_EZ!$C$4:$I$27,MATCH(Schedules_8760!$C6437,DHW_StPt_Sch_EZ!$B$4:$B$27,0),MATCH(Schedules_8760!$F6437,DHW_StPt_Sch_EZ!$C$3:$I$3,0)),"F","C")</f>
        <v>53.333333333333329</v>
      </c>
      <c r="M6437" s="34">
        <f>CONVERT(INDEX(DHW_StPt_Sch_EZ!$C$31:$I$54,MATCH(Schedules_8760!$C6437,DHW_StPt_Sch_EZ!$B$31:$B$54,0),MATCH(Schedules_8760!$F6437,DHW_StPt_Sch_EZ!$C$30:$I$30,0)),"F","C")</f>
        <v>53.333333333333329</v>
      </c>
      <c r="N6437" s="12"/>
      <c r="O6437" s="12"/>
      <c r="P6437" s="12"/>
    </row>
    <row r="6438" spans="1:16" x14ac:dyDescent="0.25">
      <c r="A6438" s="35">
        <v>6437</v>
      </c>
      <c r="B6438" s="89">
        <v>269.16666666666669</v>
      </c>
      <c r="C6438" s="35">
        <f t="shared" si="500"/>
        <v>5</v>
      </c>
      <c r="D6438" s="35">
        <f t="shared" si="503"/>
        <v>269</v>
      </c>
      <c r="E6438" s="35">
        <f t="shared" si="504"/>
        <v>3</v>
      </c>
      <c r="F6438" s="35" t="str">
        <f t="shared" si="501"/>
        <v>Tuesday</v>
      </c>
      <c r="G6438" s="35">
        <f t="shared" si="502"/>
        <v>9</v>
      </c>
      <c r="H6438" s="34">
        <f>CONVERT(INDEX(Htg_StPt_Sch_EZ!$C$4:$I$27,MATCH(Schedules_8760!$C6438,Htg_StPt_Sch_EZ!$B$4:$B$27,0),MATCH(Schedules_8760!$F6438,Htg_StPt_Sch_EZ!$C$3:$I$3,0)),"F","C")</f>
        <v>20.555555555555554</v>
      </c>
      <c r="I6438" s="34">
        <f>CONVERT(INDEX(Htg_StPt_Sch_EZ!$C$31:$I$54,MATCH(Schedules_8760!$C6438,Htg_StPt_Sch_EZ!$B$31:$B$54,0),MATCH(Schedules_8760!$F6438,Htg_StPt_Sch_EZ!$C$30:$I$30,0)),"F","C")</f>
        <v>19.444444444444443</v>
      </c>
      <c r="J6438" s="34">
        <f>CONVERT(INDEX(Clg_StPt_Sch_EZ!$C$4:$I$27,MATCH(Schedules_8760!$C6438,Clg_StPt_Sch_EZ!$B$4:$B$27,0),MATCH(Schedules_8760!$F6438,Clg_StPt_Sch_EZ!$C$3:$I$3,0)),"F","C")</f>
        <v>25.555555555555554</v>
      </c>
      <c r="K6438" s="34">
        <f>CONVERT(INDEX(Clg_StPt_Sch_EZ!$C$31:$I$54,MATCH(Schedules_8760!$C6438,Clg_StPt_Sch_EZ!$B$31:$B$54,0),MATCH(Schedules_8760!$F6438,Clg_StPt_Sch_EZ!$C$30:$I$30,0)),"F","C")</f>
        <v>28.333333333333332</v>
      </c>
      <c r="L6438" s="34">
        <f>CONVERT(INDEX(DHW_StPt_Sch_EZ!$C$4:$I$27,MATCH(Schedules_8760!$C6438,DHW_StPt_Sch_EZ!$B$4:$B$27,0),MATCH(Schedules_8760!$F6438,DHW_StPt_Sch_EZ!$C$3:$I$3,0)),"F","C")</f>
        <v>53.333333333333329</v>
      </c>
      <c r="M6438" s="34">
        <f>CONVERT(INDEX(DHW_StPt_Sch_EZ!$C$31:$I$54,MATCH(Schedules_8760!$C6438,DHW_StPt_Sch_EZ!$B$31:$B$54,0),MATCH(Schedules_8760!$F6438,DHW_StPt_Sch_EZ!$C$30:$I$30,0)),"F","C")</f>
        <v>53.333333333333329</v>
      </c>
      <c r="N6438" s="12"/>
      <c r="O6438" s="12"/>
      <c r="P6438" s="12"/>
    </row>
    <row r="6439" spans="1:16" x14ac:dyDescent="0.25">
      <c r="A6439" s="35">
        <v>6438</v>
      </c>
      <c r="B6439" s="89">
        <v>269.20833333333331</v>
      </c>
      <c r="C6439" s="35">
        <f t="shared" si="500"/>
        <v>6</v>
      </c>
      <c r="D6439" s="35">
        <f t="shared" si="503"/>
        <v>269</v>
      </c>
      <c r="E6439" s="35">
        <f t="shared" si="504"/>
        <v>3</v>
      </c>
      <c r="F6439" s="35" t="str">
        <f t="shared" si="501"/>
        <v>Tuesday</v>
      </c>
      <c r="G6439" s="35">
        <f t="shared" si="502"/>
        <v>9</v>
      </c>
      <c r="H6439" s="34">
        <f>CONVERT(INDEX(Htg_StPt_Sch_EZ!$C$4:$I$27,MATCH(Schedules_8760!$C6439,Htg_StPt_Sch_EZ!$B$4:$B$27,0),MATCH(Schedules_8760!$F6439,Htg_StPt_Sch_EZ!$C$3:$I$3,0)),"F","C")</f>
        <v>20.555555555555554</v>
      </c>
      <c r="I6439" s="34">
        <f>CONVERT(INDEX(Htg_StPt_Sch_EZ!$C$31:$I$54,MATCH(Schedules_8760!$C6439,Htg_StPt_Sch_EZ!$B$31:$B$54,0),MATCH(Schedules_8760!$F6439,Htg_StPt_Sch_EZ!$C$30:$I$30,0)),"F","C")</f>
        <v>19.444444444444443</v>
      </c>
      <c r="J6439" s="34">
        <f>CONVERT(INDEX(Clg_StPt_Sch_EZ!$C$4:$I$27,MATCH(Schedules_8760!$C6439,Clg_StPt_Sch_EZ!$B$4:$B$27,0),MATCH(Schedules_8760!$F6439,Clg_StPt_Sch_EZ!$C$3:$I$3,0)),"F","C")</f>
        <v>25.555555555555554</v>
      </c>
      <c r="K6439" s="34">
        <f>CONVERT(INDEX(Clg_StPt_Sch_EZ!$C$31:$I$54,MATCH(Schedules_8760!$C6439,Clg_StPt_Sch_EZ!$B$31:$B$54,0),MATCH(Schedules_8760!$F6439,Clg_StPt_Sch_EZ!$C$30:$I$30,0)),"F","C")</f>
        <v>28.333333333333332</v>
      </c>
      <c r="L6439" s="34">
        <f>CONVERT(INDEX(DHW_StPt_Sch_EZ!$C$4:$I$27,MATCH(Schedules_8760!$C6439,DHW_StPt_Sch_EZ!$B$4:$B$27,0),MATCH(Schedules_8760!$F6439,DHW_StPt_Sch_EZ!$C$3:$I$3,0)),"F","C")</f>
        <v>53.333333333333329</v>
      </c>
      <c r="M6439" s="34">
        <f>CONVERT(INDEX(DHW_StPt_Sch_EZ!$C$31:$I$54,MATCH(Schedules_8760!$C6439,DHW_StPt_Sch_EZ!$B$31:$B$54,0),MATCH(Schedules_8760!$F6439,DHW_StPt_Sch_EZ!$C$30:$I$30,0)),"F","C")</f>
        <v>53.333333333333329</v>
      </c>
      <c r="N6439" s="12"/>
      <c r="O6439" s="12"/>
      <c r="P6439" s="12"/>
    </row>
    <row r="6440" spans="1:16" x14ac:dyDescent="0.25">
      <c r="A6440" s="35">
        <v>6439</v>
      </c>
      <c r="B6440" s="89">
        <v>269.25</v>
      </c>
      <c r="C6440" s="35">
        <f t="shared" si="500"/>
        <v>7</v>
      </c>
      <c r="D6440" s="35">
        <f t="shared" si="503"/>
        <v>269</v>
      </c>
      <c r="E6440" s="35">
        <f t="shared" si="504"/>
        <v>3</v>
      </c>
      <c r="F6440" s="35" t="str">
        <f t="shared" si="501"/>
        <v>Tuesday</v>
      </c>
      <c r="G6440" s="35">
        <f t="shared" si="502"/>
        <v>9</v>
      </c>
      <c r="H6440" s="34">
        <f>CONVERT(INDEX(Htg_StPt_Sch_EZ!$C$4:$I$27,MATCH(Schedules_8760!$C6440,Htg_StPt_Sch_EZ!$B$4:$B$27,0),MATCH(Schedules_8760!$F6440,Htg_StPt_Sch_EZ!$C$3:$I$3,0)),"F","C")</f>
        <v>20.555555555555554</v>
      </c>
      <c r="I6440" s="34">
        <f>CONVERT(INDEX(Htg_StPt_Sch_EZ!$C$31:$I$54,MATCH(Schedules_8760!$C6440,Htg_StPt_Sch_EZ!$B$31:$B$54,0),MATCH(Schedules_8760!$F6440,Htg_StPt_Sch_EZ!$C$30:$I$30,0)),"F","C")</f>
        <v>19.444444444444443</v>
      </c>
      <c r="J6440" s="34">
        <f>CONVERT(INDEX(Clg_StPt_Sch_EZ!$C$4:$I$27,MATCH(Schedules_8760!$C6440,Clg_StPt_Sch_EZ!$B$4:$B$27,0),MATCH(Schedules_8760!$F6440,Clg_StPt_Sch_EZ!$C$3:$I$3,0)),"F","C")</f>
        <v>25.555555555555554</v>
      </c>
      <c r="K6440" s="34">
        <f>CONVERT(INDEX(Clg_StPt_Sch_EZ!$C$31:$I$54,MATCH(Schedules_8760!$C6440,Clg_StPt_Sch_EZ!$B$31:$B$54,0),MATCH(Schedules_8760!$F6440,Clg_StPt_Sch_EZ!$C$30:$I$30,0)),"F","C")</f>
        <v>28.333333333333332</v>
      </c>
      <c r="L6440" s="34">
        <f>CONVERT(INDEX(DHW_StPt_Sch_EZ!$C$4:$I$27,MATCH(Schedules_8760!$C6440,DHW_StPt_Sch_EZ!$B$4:$B$27,0),MATCH(Schedules_8760!$F6440,DHW_StPt_Sch_EZ!$C$3:$I$3,0)),"F","C")</f>
        <v>53.333333333333329</v>
      </c>
      <c r="M6440" s="34">
        <f>CONVERT(INDEX(DHW_StPt_Sch_EZ!$C$31:$I$54,MATCH(Schedules_8760!$C6440,DHW_StPt_Sch_EZ!$B$31:$B$54,0),MATCH(Schedules_8760!$F6440,DHW_StPt_Sch_EZ!$C$30:$I$30,0)),"F","C")</f>
        <v>53.333333333333329</v>
      </c>
      <c r="N6440" s="12"/>
      <c r="O6440" s="12"/>
      <c r="P6440" s="12"/>
    </row>
    <row r="6441" spans="1:16" x14ac:dyDescent="0.25">
      <c r="A6441" s="35">
        <v>6440</v>
      </c>
      <c r="B6441" s="89">
        <v>269.29166666666669</v>
      </c>
      <c r="C6441" s="35">
        <f t="shared" si="500"/>
        <v>8</v>
      </c>
      <c r="D6441" s="35">
        <f t="shared" si="503"/>
        <v>269</v>
      </c>
      <c r="E6441" s="35">
        <f t="shared" si="504"/>
        <v>3</v>
      </c>
      <c r="F6441" s="35" t="str">
        <f t="shared" si="501"/>
        <v>Tuesday</v>
      </c>
      <c r="G6441" s="35">
        <f t="shared" si="502"/>
        <v>9</v>
      </c>
      <c r="H6441" s="34">
        <f>CONVERT(INDEX(Htg_StPt_Sch_EZ!$C$4:$I$27,MATCH(Schedules_8760!$C6441,Htg_StPt_Sch_EZ!$B$4:$B$27,0),MATCH(Schedules_8760!$F6441,Htg_StPt_Sch_EZ!$C$3:$I$3,0)),"F","C")</f>
        <v>20.555555555555554</v>
      </c>
      <c r="I6441" s="34">
        <f>CONVERT(INDEX(Htg_StPt_Sch_EZ!$C$31:$I$54,MATCH(Schedules_8760!$C6441,Htg_StPt_Sch_EZ!$B$31:$B$54,0),MATCH(Schedules_8760!$F6441,Htg_StPt_Sch_EZ!$C$30:$I$30,0)),"F","C")</f>
        <v>19.444444444444443</v>
      </c>
      <c r="J6441" s="34">
        <f>CONVERT(INDEX(Clg_StPt_Sch_EZ!$C$4:$I$27,MATCH(Schedules_8760!$C6441,Clg_StPt_Sch_EZ!$B$4:$B$27,0),MATCH(Schedules_8760!$F6441,Clg_StPt_Sch_EZ!$C$3:$I$3,0)),"F","C")</f>
        <v>25.555555555555554</v>
      </c>
      <c r="K6441" s="34">
        <f>CONVERT(INDEX(Clg_StPt_Sch_EZ!$C$31:$I$54,MATCH(Schedules_8760!$C6441,Clg_StPt_Sch_EZ!$B$31:$B$54,0),MATCH(Schedules_8760!$F6441,Clg_StPt_Sch_EZ!$C$30:$I$30,0)),"F","C")</f>
        <v>25</v>
      </c>
      <c r="L6441" s="34">
        <f>CONVERT(INDEX(DHW_StPt_Sch_EZ!$C$4:$I$27,MATCH(Schedules_8760!$C6441,DHW_StPt_Sch_EZ!$B$4:$B$27,0),MATCH(Schedules_8760!$F6441,DHW_StPt_Sch_EZ!$C$3:$I$3,0)),"F","C")</f>
        <v>53.333333333333329</v>
      </c>
      <c r="M6441" s="34">
        <f>CONVERT(INDEX(DHW_StPt_Sch_EZ!$C$31:$I$54,MATCH(Schedules_8760!$C6441,DHW_StPt_Sch_EZ!$B$31:$B$54,0),MATCH(Schedules_8760!$F6441,DHW_StPt_Sch_EZ!$C$30:$I$30,0)),"F","C")</f>
        <v>53.333333333333329</v>
      </c>
      <c r="N6441" s="12"/>
      <c r="O6441" s="12"/>
      <c r="P6441" s="12"/>
    </row>
    <row r="6442" spans="1:16" x14ac:dyDescent="0.25">
      <c r="A6442" s="35">
        <v>6441</v>
      </c>
      <c r="B6442" s="89">
        <v>269.33333333333331</v>
      </c>
      <c r="C6442" s="35">
        <f t="shared" si="500"/>
        <v>9</v>
      </c>
      <c r="D6442" s="35">
        <f t="shared" si="503"/>
        <v>269</v>
      </c>
      <c r="E6442" s="35">
        <f t="shared" si="504"/>
        <v>3</v>
      </c>
      <c r="F6442" s="35" t="str">
        <f t="shared" si="501"/>
        <v>Tuesday</v>
      </c>
      <c r="G6442" s="35">
        <f t="shared" si="502"/>
        <v>9</v>
      </c>
      <c r="H6442" s="34">
        <f>CONVERT(INDEX(Htg_StPt_Sch_EZ!$C$4:$I$27,MATCH(Schedules_8760!$C6442,Htg_StPt_Sch_EZ!$B$4:$B$27,0),MATCH(Schedules_8760!$F6442,Htg_StPt_Sch_EZ!$C$3:$I$3,0)),"F","C")</f>
        <v>20.555555555555554</v>
      </c>
      <c r="I6442" s="34">
        <f>CONVERT(INDEX(Htg_StPt_Sch_EZ!$C$31:$I$54,MATCH(Schedules_8760!$C6442,Htg_StPt_Sch_EZ!$B$31:$B$54,0),MATCH(Schedules_8760!$F6442,Htg_StPt_Sch_EZ!$C$30:$I$30,0)),"F","C")</f>
        <v>19.444444444444443</v>
      </c>
      <c r="J6442" s="34">
        <f>CONVERT(INDEX(Clg_StPt_Sch_EZ!$C$4:$I$27,MATCH(Schedules_8760!$C6442,Clg_StPt_Sch_EZ!$B$4:$B$27,0),MATCH(Schedules_8760!$F6442,Clg_StPt_Sch_EZ!$C$3:$I$3,0)),"F","C")</f>
        <v>25.555555555555554</v>
      </c>
      <c r="K6442" s="34">
        <f>CONVERT(INDEX(Clg_StPt_Sch_EZ!$C$31:$I$54,MATCH(Schedules_8760!$C6442,Clg_StPt_Sch_EZ!$B$31:$B$54,0),MATCH(Schedules_8760!$F6442,Clg_StPt_Sch_EZ!$C$30:$I$30,0)),"F","C")</f>
        <v>25</v>
      </c>
      <c r="L6442" s="34">
        <f>CONVERT(INDEX(DHW_StPt_Sch_EZ!$C$4:$I$27,MATCH(Schedules_8760!$C6442,DHW_StPt_Sch_EZ!$B$4:$B$27,0),MATCH(Schedules_8760!$F6442,DHW_StPt_Sch_EZ!$C$3:$I$3,0)),"F","C")</f>
        <v>53.333333333333329</v>
      </c>
      <c r="M6442" s="34">
        <f>CONVERT(INDEX(DHW_StPt_Sch_EZ!$C$31:$I$54,MATCH(Schedules_8760!$C6442,DHW_StPt_Sch_EZ!$B$31:$B$54,0),MATCH(Schedules_8760!$F6442,DHW_StPt_Sch_EZ!$C$30:$I$30,0)),"F","C")</f>
        <v>53.333333333333329</v>
      </c>
      <c r="N6442" s="12"/>
      <c r="O6442" s="12"/>
      <c r="P6442" s="12"/>
    </row>
    <row r="6443" spans="1:16" x14ac:dyDescent="0.25">
      <c r="A6443" s="35">
        <v>6442</v>
      </c>
      <c r="B6443" s="89">
        <v>269.375</v>
      </c>
      <c r="C6443" s="35">
        <f t="shared" si="500"/>
        <v>10</v>
      </c>
      <c r="D6443" s="35">
        <f t="shared" si="503"/>
        <v>269</v>
      </c>
      <c r="E6443" s="35">
        <f t="shared" si="504"/>
        <v>3</v>
      </c>
      <c r="F6443" s="35" t="str">
        <f t="shared" si="501"/>
        <v>Tuesday</v>
      </c>
      <c r="G6443" s="35">
        <f t="shared" si="502"/>
        <v>9</v>
      </c>
      <c r="H6443" s="34">
        <f>CONVERT(INDEX(Htg_StPt_Sch_EZ!$C$4:$I$27,MATCH(Schedules_8760!$C6443,Htg_StPt_Sch_EZ!$B$4:$B$27,0),MATCH(Schedules_8760!$F6443,Htg_StPt_Sch_EZ!$C$3:$I$3,0)),"F","C")</f>
        <v>20.555555555555554</v>
      </c>
      <c r="I6443" s="34">
        <f>CONVERT(INDEX(Htg_StPt_Sch_EZ!$C$31:$I$54,MATCH(Schedules_8760!$C6443,Htg_StPt_Sch_EZ!$B$31:$B$54,0),MATCH(Schedules_8760!$F6443,Htg_StPt_Sch_EZ!$C$30:$I$30,0)),"F","C")</f>
        <v>19.444444444444443</v>
      </c>
      <c r="J6443" s="34">
        <f>CONVERT(INDEX(Clg_StPt_Sch_EZ!$C$4:$I$27,MATCH(Schedules_8760!$C6443,Clg_StPt_Sch_EZ!$B$4:$B$27,0),MATCH(Schedules_8760!$F6443,Clg_StPt_Sch_EZ!$C$3:$I$3,0)),"F","C")</f>
        <v>25.555555555555554</v>
      </c>
      <c r="K6443" s="34">
        <f>CONVERT(INDEX(Clg_StPt_Sch_EZ!$C$31:$I$54,MATCH(Schedules_8760!$C6443,Clg_StPt_Sch_EZ!$B$31:$B$54,0),MATCH(Schedules_8760!$F6443,Clg_StPt_Sch_EZ!$C$30:$I$30,0)),"F","C")</f>
        <v>25</v>
      </c>
      <c r="L6443" s="34">
        <f>CONVERT(INDEX(DHW_StPt_Sch_EZ!$C$4:$I$27,MATCH(Schedules_8760!$C6443,DHW_StPt_Sch_EZ!$B$4:$B$27,0),MATCH(Schedules_8760!$F6443,DHW_StPt_Sch_EZ!$C$3:$I$3,0)),"F","C")</f>
        <v>53.333333333333329</v>
      </c>
      <c r="M6443" s="34">
        <f>CONVERT(INDEX(DHW_StPt_Sch_EZ!$C$31:$I$54,MATCH(Schedules_8760!$C6443,DHW_StPt_Sch_EZ!$B$31:$B$54,0),MATCH(Schedules_8760!$F6443,DHW_StPt_Sch_EZ!$C$30:$I$30,0)),"F","C")</f>
        <v>53.333333333333329</v>
      </c>
      <c r="N6443" s="12"/>
      <c r="O6443" s="12"/>
      <c r="P6443" s="12"/>
    </row>
    <row r="6444" spans="1:16" x14ac:dyDescent="0.25">
      <c r="A6444" s="35">
        <v>6443</v>
      </c>
      <c r="B6444" s="89">
        <v>269.41666666666669</v>
      </c>
      <c r="C6444" s="35">
        <f t="shared" si="500"/>
        <v>11</v>
      </c>
      <c r="D6444" s="35">
        <f t="shared" si="503"/>
        <v>269</v>
      </c>
      <c r="E6444" s="35">
        <f t="shared" si="504"/>
        <v>3</v>
      </c>
      <c r="F6444" s="35" t="str">
        <f t="shared" si="501"/>
        <v>Tuesday</v>
      </c>
      <c r="G6444" s="35">
        <f t="shared" si="502"/>
        <v>9</v>
      </c>
      <c r="H6444" s="34">
        <f>CONVERT(INDEX(Htg_StPt_Sch_EZ!$C$4:$I$27,MATCH(Schedules_8760!$C6444,Htg_StPt_Sch_EZ!$B$4:$B$27,0),MATCH(Schedules_8760!$F6444,Htg_StPt_Sch_EZ!$C$3:$I$3,0)),"F","C")</f>
        <v>20.555555555555554</v>
      </c>
      <c r="I6444" s="34">
        <f>CONVERT(INDEX(Htg_StPt_Sch_EZ!$C$31:$I$54,MATCH(Schedules_8760!$C6444,Htg_StPt_Sch_EZ!$B$31:$B$54,0),MATCH(Schedules_8760!$F6444,Htg_StPt_Sch_EZ!$C$30:$I$30,0)),"F","C")</f>
        <v>19.444444444444443</v>
      </c>
      <c r="J6444" s="34">
        <f>CONVERT(INDEX(Clg_StPt_Sch_EZ!$C$4:$I$27,MATCH(Schedules_8760!$C6444,Clg_StPt_Sch_EZ!$B$4:$B$27,0),MATCH(Schedules_8760!$F6444,Clg_StPt_Sch_EZ!$C$3:$I$3,0)),"F","C")</f>
        <v>25.555555555555554</v>
      </c>
      <c r="K6444" s="34">
        <f>CONVERT(INDEX(Clg_StPt_Sch_EZ!$C$31:$I$54,MATCH(Schedules_8760!$C6444,Clg_StPt_Sch_EZ!$B$31:$B$54,0),MATCH(Schedules_8760!$F6444,Clg_StPt_Sch_EZ!$C$30:$I$30,0)),"F","C")</f>
        <v>25</v>
      </c>
      <c r="L6444" s="34">
        <f>CONVERT(INDEX(DHW_StPt_Sch_EZ!$C$4:$I$27,MATCH(Schedules_8760!$C6444,DHW_StPt_Sch_EZ!$B$4:$B$27,0),MATCH(Schedules_8760!$F6444,DHW_StPt_Sch_EZ!$C$3:$I$3,0)),"F","C")</f>
        <v>53.333333333333329</v>
      </c>
      <c r="M6444" s="34">
        <f>CONVERT(INDEX(DHW_StPt_Sch_EZ!$C$31:$I$54,MATCH(Schedules_8760!$C6444,DHW_StPt_Sch_EZ!$B$31:$B$54,0),MATCH(Schedules_8760!$F6444,DHW_StPt_Sch_EZ!$C$30:$I$30,0)),"F","C")</f>
        <v>53.333333333333329</v>
      </c>
      <c r="N6444" s="12"/>
      <c r="O6444" s="12"/>
      <c r="P6444" s="12"/>
    </row>
    <row r="6445" spans="1:16" x14ac:dyDescent="0.25">
      <c r="A6445" s="35">
        <v>6444</v>
      </c>
      <c r="B6445" s="89">
        <v>269.45833333333331</v>
      </c>
      <c r="C6445" s="35">
        <f t="shared" si="500"/>
        <v>12</v>
      </c>
      <c r="D6445" s="35">
        <f t="shared" si="503"/>
        <v>269</v>
      </c>
      <c r="E6445" s="35">
        <f t="shared" si="504"/>
        <v>3</v>
      </c>
      <c r="F6445" s="35" t="str">
        <f t="shared" si="501"/>
        <v>Tuesday</v>
      </c>
      <c r="G6445" s="35">
        <f t="shared" si="502"/>
        <v>9</v>
      </c>
      <c r="H6445" s="34">
        <f>CONVERT(INDEX(Htg_StPt_Sch_EZ!$C$4:$I$27,MATCH(Schedules_8760!$C6445,Htg_StPt_Sch_EZ!$B$4:$B$27,0),MATCH(Schedules_8760!$F6445,Htg_StPt_Sch_EZ!$C$3:$I$3,0)),"F","C")</f>
        <v>20.555555555555554</v>
      </c>
      <c r="I6445" s="34">
        <f>CONVERT(INDEX(Htg_StPt_Sch_EZ!$C$31:$I$54,MATCH(Schedules_8760!$C6445,Htg_StPt_Sch_EZ!$B$31:$B$54,0),MATCH(Schedules_8760!$F6445,Htg_StPt_Sch_EZ!$C$30:$I$30,0)),"F","C")</f>
        <v>19.444444444444443</v>
      </c>
      <c r="J6445" s="34">
        <f>CONVERT(INDEX(Clg_StPt_Sch_EZ!$C$4:$I$27,MATCH(Schedules_8760!$C6445,Clg_StPt_Sch_EZ!$B$4:$B$27,0),MATCH(Schedules_8760!$F6445,Clg_StPt_Sch_EZ!$C$3:$I$3,0)),"F","C")</f>
        <v>25.555555555555554</v>
      </c>
      <c r="K6445" s="34">
        <f>CONVERT(INDEX(Clg_StPt_Sch_EZ!$C$31:$I$54,MATCH(Schedules_8760!$C6445,Clg_StPt_Sch_EZ!$B$31:$B$54,0),MATCH(Schedules_8760!$F6445,Clg_StPt_Sch_EZ!$C$30:$I$30,0)),"F","C")</f>
        <v>25</v>
      </c>
      <c r="L6445" s="34">
        <f>CONVERT(INDEX(DHW_StPt_Sch_EZ!$C$4:$I$27,MATCH(Schedules_8760!$C6445,DHW_StPt_Sch_EZ!$B$4:$B$27,0),MATCH(Schedules_8760!$F6445,DHW_StPt_Sch_EZ!$C$3:$I$3,0)),"F","C")</f>
        <v>53.333333333333329</v>
      </c>
      <c r="M6445" s="34">
        <f>CONVERT(INDEX(DHW_StPt_Sch_EZ!$C$31:$I$54,MATCH(Schedules_8760!$C6445,DHW_StPt_Sch_EZ!$B$31:$B$54,0),MATCH(Schedules_8760!$F6445,DHW_StPt_Sch_EZ!$C$30:$I$30,0)),"F","C")</f>
        <v>53.333333333333329</v>
      </c>
      <c r="N6445" s="12"/>
      <c r="O6445" s="12"/>
      <c r="P6445" s="12"/>
    </row>
    <row r="6446" spans="1:16" x14ac:dyDescent="0.25">
      <c r="A6446" s="35">
        <v>6445</v>
      </c>
      <c r="B6446" s="89">
        <v>269.5</v>
      </c>
      <c r="C6446" s="35">
        <f t="shared" si="500"/>
        <v>13</v>
      </c>
      <c r="D6446" s="35">
        <f t="shared" si="503"/>
        <v>269</v>
      </c>
      <c r="E6446" s="35">
        <f t="shared" si="504"/>
        <v>3</v>
      </c>
      <c r="F6446" s="35" t="str">
        <f t="shared" si="501"/>
        <v>Tuesday</v>
      </c>
      <c r="G6446" s="35">
        <f t="shared" si="502"/>
        <v>9</v>
      </c>
      <c r="H6446" s="34">
        <f>CONVERT(INDEX(Htg_StPt_Sch_EZ!$C$4:$I$27,MATCH(Schedules_8760!$C6446,Htg_StPt_Sch_EZ!$B$4:$B$27,0),MATCH(Schedules_8760!$F6446,Htg_StPt_Sch_EZ!$C$3:$I$3,0)),"F","C")</f>
        <v>20.555555555555554</v>
      </c>
      <c r="I6446" s="34">
        <f>CONVERT(INDEX(Htg_StPt_Sch_EZ!$C$31:$I$54,MATCH(Schedules_8760!$C6446,Htg_StPt_Sch_EZ!$B$31:$B$54,0),MATCH(Schedules_8760!$F6446,Htg_StPt_Sch_EZ!$C$30:$I$30,0)),"F","C")</f>
        <v>19.444444444444443</v>
      </c>
      <c r="J6446" s="34">
        <f>CONVERT(INDEX(Clg_StPt_Sch_EZ!$C$4:$I$27,MATCH(Schedules_8760!$C6446,Clg_StPt_Sch_EZ!$B$4:$B$27,0),MATCH(Schedules_8760!$F6446,Clg_StPt_Sch_EZ!$C$3:$I$3,0)),"F","C")</f>
        <v>25.555555555555554</v>
      </c>
      <c r="K6446" s="34">
        <f>CONVERT(INDEX(Clg_StPt_Sch_EZ!$C$31:$I$54,MATCH(Schedules_8760!$C6446,Clg_StPt_Sch_EZ!$B$31:$B$54,0),MATCH(Schedules_8760!$F6446,Clg_StPt_Sch_EZ!$C$30:$I$30,0)),"F","C")</f>
        <v>25</v>
      </c>
      <c r="L6446" s="34">
        <f>CONVERT(INDEX(DHW_StPt_Sch_EZ!$C$4:$I$27,MATCH(Schedules_8760!$C6446,DHW_StPt_Sch_EZ!$B$4:$B$27,0),MATCH(Schedules_8760!$F6446,DHW_StPt_Sch_EZ!$C$3:$I$3,0)),"F","C")</f>
        <v>53.333333333333329</v>
      </c>
      <c r="M6446" s="34">
        <f>CONVERT(INDEX(DHW_StPt_Sch_EZ!$C$31:$I$54,MATCH(Schedules_8760!$C6446,DHW_StPt_Sch_EZ!$B$31:$B$54,0),MATCH(Schedules_8760!$F6446,DHW_StPt_Sch_EZ!$C$30:$I$30,0)),"F","C")</f>
        <v>53.333333333333329</v>
      </c>
      <c r="N6446" s="12"/>
      <c r="O6446" s="12"/>
      <c r="P6446" s="12"/>
    </row>
    <row r="6447" spans="1:16" x14ac:dyDescent="0.25">
      <c r="A6447" s="35">
        <v>6446</v>
      </c>
      <c r="B6447" s="89">
        <v>269.54166666666669</v>
      </c>
      <c r="C6447" s="35">
        <f t="shared" si="500"/>
        <v>14</v>
      </c>
      <c r="D6447" s="35">
        <f t="shared" si="503"/>
        <v>269</v>
      </c>
      <c r="E6447" s="35">
        <f t="shared" si="504"/>
        <v>3</v>
      </c>
      <c r="F6447" s="35" t="str">
        <f t="shared" si="501"/>
        <v>Tuesday</v>
      </c>
      <c r="G6447" s="35">
        <f t="shared" si="502"/>
        <v>9</v>
      </c>
      <c r="H6447" s="34">
        <f>CONVERT(INDEX(Htg_StPt_Sch_EZ!$C$4:$I$27,MATCH(Schedules_8760!$C6447,Htg_StPt_Sch_EZ!$B$4:$B$27,0),MATCH(Schedules_8760!$F6447,Htg_StPt_Sch_EZ!$C$3:$I$3,0)),"F","C")</f>
        <v>20.555555555555554</v>
      </c>
      <c r="I6447" s="34">
        <f>CONVERT(INDEX(Htg_StPt_Sch_EZ!$C$31:$I$54,MATCH(Schedules_8760!$C6447,Htg_StPt_Sch_EZ!$B$31:$B$54,0),MATCH(Schedules_8760!$F6447,Htg_StPt_Sch_EZ!$C$30:$I$30,0)),"F","C")</f>
        <v>19.444444444444443</v>
      </c>
      <c r="J6447" s="34">
        <f>CONVERT(INDEX(Clg_StPt_Sch_EZ!$C$4:$I$27,MATCH(Schedules_8760!$C6447,Clg_StPt_Sch_EZ!$B$4:$B$27,0),MATCH(Schedules_8760!$F6447,Clg_StPt_Sch_EZ!$C$3:$I$3,0)),"F","C")</f>
        <v>25.555555555555554</v>
      </c>
      <c r="K6447" s="34">
        <f>CONVERT(INDEX(Clg_StPt_Sch_EZ!$C$31:$I$54,MATCH(Schedules_8760!$C6447,Clg_StPt_Sch_EZ!$B$31:$B$54,0),MATCH(Schedules_8760!$F6447,Clg_StPt_Sch_EZ!$C$30:$I$30,0)),"F","C")</f>
        <v>25</v>
      </c>
      <c r="L6447" s="34">
        <f>CONVERT(INDEX(DHW_StPt_Sch_EZ!$C$4:$I$27,MATCH(Schedules_8760!$C6447,DHW_StPt_Sch_EZ!$B$4:$B$27,0),MATCH(Schedules_8760!$F6447,DHW_StPt_Sch_EZ!$C$3:$I$3,0)),"F","C")</f>
        <v>53.333333333333329</v>
      </c>
      <c r="M6447" s="34">
        <f>CONVERT(INDEX(DHW_StPt_Sch_EZ!$C$31:$I$54,MATCH(Schedules_8760!$C6447,DHW_StPt_Sch_EZ!$B$31:$B$54,0),MATCH(Schedules_8760!$F6447,DHW_StPt_Sch_EZ!$C$30:$I$30,0)),"F","C")</f>
        <v>53.333333333333329</v>
      </c>
      <c r="N6447" s="12"/>
      <c r="O6447" s="12"/>
      <c r="P6447" s="12"/>
    </row>
    <row r="6448" spans="1:16" x14ac:dyDescent="0.25">
      <c r="A6448" s="35">
        <v>6447</v>
      </c>
      <c r="B6448" s="89">
        <v>269.58333333333331</v>
      </c>
      <c r="C6448" s="35">
        <f t="shared" si="500"/>
        <v>15</v>
      </c>
      <c r="D6448" s="35">
        <f t="shared" si="503"/>
        <v>269</v>
      </c>
      <c r="E6448" s="35">
        <f t="shared" si="504"/>
        <v>3</v>
      </c>
      <c r="F6448" s="35" t="str">
        <f t="shared" si="501"/>
        <v>Tuesday</v>
      </c>
      <c r="G6448" s="35">
        <f t="shared" si="502"/>
        <v>9</v>
      </c>
      <c r="H6448" s="34">
        <f>CONVERT(INDEX(Htg_StPt_Sch_EZ!$C$4:$I$27,MATCH(Schedules_8760!$C6448,Htg_StPt_Sch_EZ!$B$4:$B$27,0),MATCH(Schedules_8760!$F6448,Htg_StPt_Sch_EZ!$C$3:$I$3,0)),"F","C")</f>
        <v>20.555555555555554</v>
      </c>
      <c r="I6448" s="34">
        <f>CONVERT(INDEX(Htg_StPt_Sch_EZ!$C$31:$I$54,MATCH(Schedules_8760!$C6448,Htg_StPt_Sch_EZ!$B$31:$B$54,0),MATCH(Schedules_8760!$F6448,Htg_StPt_Sch_EZ!$C$30:$I$30,0)),"F","C")</f>
        <v>21.111111111111111</v>
      </c>
      <c r="J6448" s="34">
        <f>CONVERT(INDEX(Clg_StPt_Sch_EZ!$C$4:$I$27,MATCH(Schedules_8760!$C6448,Clg_StPt_Sch_EZ!$B$4:$B$27,0),MATCH(Schedules_8760!$F6448,Clg_StPt_Sch_EZ!$C$3:$I$3,0)),"F","C")</f>
        <v>25.555555555555554</v>
      </c>
      <c r="K6448" s="34">
        <f>CONVERT(INDEX(Clg_StPt_Sch_EZ!$C$31:$I$54,MATCH(Schedules_8760!$C6448,Clg_StPt_Sch_EZ!$B$31:$B$54,0),MATCH(Schedules_8760!$F6448,Clg_StPt_Sch_EZ!$C$30:$I$30,0)),"F","C")</f>
        <v>25</v>
      </c>
      <c r="L6448" s="34">
        <f>CONVERT(INDEX(DHW_StPt_Sch_EZ!$C$4:$I$27,MATCH(Schedules_8760!$C6448,DHW_StPt_Sch_EZ!$B$4:$B$27,0),MATCH(Schedules_8760!$F6448,DHW_StPt_Sch_EZ!$C$3:$I$3,0)),"F","C")</f>
        <v>53.333333333333329</v>
      </c>
      <c r="M6448" s="34">
        <f>CONVERT(INDEX(DHW_StPt_Sch_EZ!$C$31:$I$54,MATCH(Schedules_8760!$C6448,DHW_StPt_Sch_EZ!$B$31:$B$54,0),MATCH(Schedules_8760!$F6448,DHW_StPt_Sch_EZ!$C$30:$I$30,0)),"F","C")</f>
        <v>53.333333333333329</v>
      </c>
      <c r="N6448" s="12"/>
      <c r="O6448" s="12"/>
      <c r="P6448" s="12"/>
    </row>
    <row r="6449" spans="1:16" x14ac:dyDescent="0.25">
      <c r="A6449" s="35">
        <v>6448</v>
      </c>
      <c r="B6449" s="89">
        <v>269.625</v>
      </c>
      <c r="C6449" s="35">
        <f t="shared" si="500"/>
        <v>16</v>
      </c>
      <c r="D6449" s="35">
        <f t="shared" si="503"/>
        <v>269</v>
      </c>
      <c r="E6449" s="35">
        <f t="shared" si="504"/>
        <v>3</v>
      </c>
      <c r="F6449" s="35" t="str">
        <f t="shared" si="501"/>
        <v>Tuesday</v>
      </c>
      <c r="G6449" s="35">
        <f t="shared" si="502"/>
        <v>9</v>
      </c>
      <c r="H6449" s="34">
        <f>CONVERT(INDEX(Htg_StPt_Sch_EZ!$C$4:$I$27,MATCH(Schedules_8760!$C6449,Htg_StPt_Sch_EZ!$B$4:$B$27,0),MATCH(Schedules_8760!$F6449,Htg_StPt_Sch_EZ!$C$3:$I$3,0)),"F","C")</f>
        <v>20.555555555555554</v>
      </c>
      <c r="I6449" s="34">
        <f>CONVERT(INDEX(Htg_StPt_Sch_EZ!$C$31:$I$54,MATCH(Schedules_8760!$C6449,Htg_StPt_Sch_EZ!$B$31:$B$54,0),MATCH(Schedules_8760!$F6449,Htg_StPt_Sch_EZ!$C$30:$I$30,0)),"F","C")</f>
        <v>21.111111111111111</v>
      </c>
      <c r="J6449" s="34">
        <f>CONVERT(INDEX(Clg_StPt_Sch_EZ!$C$4:$I$27,MATCH(Schedules_8760!$C6449,Clg_StPt_Sch_EZ!$B$4:$B$27,0),MATCH(Schedules_8760!$F6449,Clg_StPt_Sch_EZ!$C$3:$I$3,0)),"F","C")</f>
        <v>25.555555555555554</v>
      </c>
      <c r="K6449" s="34">
        <f>CONVERT(INDEX(Clg_StPt_Sch_EZ!$C$31:$I$54,MATCH(Schedules_8760!$C6449,Clg_StPt_Sch_EZ!$B$31:$B$54,0),MATCH(Schedules_8760!$F6449,Clg_StPt_Sch_EZ!$C$30:$I$30,0)),"F","C")</f>
        <v>25</v>
      </c>
      <c r="L6449" s="34">
        <f>CONVERT(INDEX(DHW_StPt_Sch_EZ!$C$4:$I$27,MATCH(Schedules_8760!$C6449,DHW_StPt_Sch_EZ!$B$4:$B$27,0),MATCH(Schedules_8760!$F6449,DHW_StPt_Sch_EZ!$C$3:$I$3,0)),"F","C")</f>
        <v>53.333333333333329</v>
      </c>
      <c r="M6449" s="34">
        <f>CONVERT(INDEX(DHW_StPt_Sch_EZ!$C$31:$I$54,MATCH(Schedules_8760!$C6449,DHW_StPt_Sch_EZ!$B$31:$B$54,0),MATCH(Schedules_8760!$F6449,DHW_StPt_Sch_EZ!$C$30:$I$30,0)),"F","C")</f>
        <v>53.333333333333329</v>
      </c>
      <c r="N6449" s="12"/>
      <c r="O6449" s="12"/>
      <c r="P6449" s="12"/>
    </row>
    <row r="6450" spans="1:16" x14ac:dyDescent="0.25">
      <c r="A6450" s="35">
        <v>6449</v>
      </c>
      <c r="B6450" s="89">
        <v>269.66666666666669</v>
      </c>
      <c r="C6450" s="35">
        <f t="shared" si="500"/>
        <v>17</v>
      </c>
      <c r="D6450" s="35">
        <f t="shared" si="503"/>
        <v>269</v>
      </c>
      <c r="E6450" s="35">
        <f t="shared" si="504"/>
        <v>3</v>
      </c>
      <c r="F6450" s="35" t="str">
        <f t="shared" si="501"/>
        <v>Tuesday</v>
      </c>
      <c r="G6450" s="35">
        <f t="shared" si="502"/>
        <v>9</v>
      </c>
      <c r="H6450" s="34">
        <f>CONVERT(INDEX(Htg_StPt_Sch_EZ!$C$4:$I$27,MATCH(Schedules_8760!$C6450,Htg_StPt_Sch_EZ!$B$4:$B$27,0),MATCH(Schedules_8760!$F6450,Htg_StPt_Sch_EZ!$C$3:$I$3,0)),"F","C")</f>
        <v>20.555555555555554</v>
      </c>
      <c r="I6450" s="34">
        <f>CONVERT(INDEX(Htg_StPt_Sch_EZ!$C$31:$I$54,MATCH(Schedules_8760!$C6450,Htg_StPt_Sch_EZ!$B$31:$B$54,0),MATCH(Schedules_8760!$F6450,Htg_StPt_Sch_EZ!$C$30:$I$30,0)),"F","C")</f>
        <v>17.777777777777779</v>
      </c>
      <c r="J6450" s="34">
        <f>CONVERT(INDEX(Clg_StPt_Sch_EZ!$C$4:$I$27,MATCH(Schedules_8760!$C6450,Clg_StPt_Sch_EZ!$B$4:$B$27,0),MATCH(Schedules_8760!$F6450,Clg_StPt_Sch_EZ!$C$3:$I$3,0)),"F","C")</f>
        <v>25.555555555555554</v>
      </c>
      <c r="K6450" s="34">
        <f>CONVERT(INDEX(Clg_StPt_Sch_EZ!$C$31:$I$54,MATCH(Schedules_8760!$C6450,Clg_StPt_Sch_EZ!$B$31:$B$54,0),MATCH(Schedules_8760!$F6450,Clg_StPt_Sch_EZ!$C$30:$I$30,0)),"F","C")</f>
        <v>25</v>
      </c>
      <c r="L6450" s="34">
        <f>CONVERT(INDEX(DHW_StPt_Sch_EZ!$C$4:$I$27,MATCH(Schedules_8760!$C6450,DHW_StPt_Sch_EZ!$B$4:$B$27,0),MATCH(Schedules_8760!$F6450,DHW_StPt_Sch_EZ!$C$3:$I$3,0)),"F","C")</f>
        <v>53.333333333333329</v>
      </c>
      <c r="M6450" s="34">
        <f>CONVERT(INDEX(DHW_StPt_Sch_EZ!$C$31:$I$54,MATCH(Schedules_8760!$C6450,DHW_StPt_Sch_EZ!$B$31:$B$54,0),MATCH(Schedules_8760!$F6450,DHW_StPt_Sch_EZ!$C$30:$I$30,0)),"F","C")</f>
        <v>53.333333333333329</v>
      </c>
      <c r="N6450" s="12"/>
      <c r="O6450" s="12"/>
      <c r="P6450" s="12"/>
    </row>
    <row r="6451" spans="1:16" x14ac:dyDescent="0.25">
      <c r="A6451" s="35">
        <v>6450</v>
      </c>
      <c r="B6451" s="89">
        <v>269.70833333333331</v>
      </c>
      <c r="C6451" s="35">
        <f t="shared" si="500"/>
        <v>18</v>
      </c>
      <c r="D6451" s="35">
        <f t="shared" si="503"/>
        <v>269</v>
      </c>
      <c r="E6451" s="35">
        <f t="shared" si="504"/>
        <v>3</v>
      </c>
      <c r="F6451" s="35" t="str">
        <f t="shared" si="501"/>
        <v>Tuesday</v>
      </c>
      <c r="G6451" s="35">
        <f t="shared" si="502"/>
        <v>9</v>
      </c>
      <c r="H6451" s="34">
        <f>CONVERT(INDEX(Htg_StPt_Sch_EZ!$C$4:$I$27,MATCH(Schedules_8760!$C6451,Htg_StPt_Sch_EZ!$B$4:$B$27,0),MATCH(Schedules_8760!$F6451,Htg_StPt_Sch_EZ!$C$3:$I$3,0)),"F","C")</f>
        <v>20.555555555555554</v>
      </c>
      <c r="I6451" s="34">
        <f>CONVERT(INDEX(Htg_StPt_Sch_EZ!$C$31:$I$54,MATCH(Schedules_8760!$C6451,Htg_StPt_Sch_EZ!$B$31:$B$54,0),MATCH(Schedules_8760!$F6451,Htg_StPt_Sch_EZ!$C$30:$I$30,0)),"F","C")</f>
        <v>17.777777777777779</v>
      </c>
      <c r="J6451" s="34">
        <f>CONVERT(INDEX(Clg_StPt_Sch_EZ!$C$4:$I$27,MATCH(Schedules_8760!$C6451,Clg_StPt_Sch_EZ!$B$4:$B$27,0),MATCH(Schedules_8760!$F6451,Clg_StPt_Sch_EZ!$C$3:$I$3,0)),"F","C")</f>
        <v>25.555555555555554</v>
      </c>
      <c r="K6451" s="34">
        <f>CONVERT(INDEX(Clg_StPt_Sch_EZ!$C$31:$I$54,MATCH(Schedules_8760!$C6451,Clg_StPt_Sch_EZ!$B$31:$B$54,0),MATCH(Schedules_8760!$F6451,Clg_StPt_Sch_EZ!$C$30:$I$30,0)),"F","C")</f>
        <v>28.333333333333332</v>
      </c>
      <c r="L6451" s="34">
        <f>CONVERT(INDEX(DHW_StPt_Sch_EZ!$C$4:$I$27,MATCH(Schedules_8760!$C6451,DHW_StPt_Sch_EZ!$B$4:$B$27,0),MATCH(Schedules_8760!$F6451,DHW_StPt_Sch_EZ!$C$3:$I$3,0)),"F","C")</f>
        <v>53.333333333333329</v>
      </c>
      <c r="M6451" s="34">
        <f>CONVERT(INDEX(DHW_StPt_Sch_EZ!$C$31:$I$54,MATCH(Schedules_8760!$C6451,DHW_StPt_Sch_EZ!$B$31:$B$54,0),MATCH(Schedules_8760!$F6451,DHW_StPt_Sch_EZ!$C$30:$I$30,0)),"F","C")</f>
        <v>53.333333333333329</v>
      </c>
      <c r="N6451" s="12"/>
      <c r="O6451" s="12"/>
      <c r="P6451" s="12"/>
    </row>
    <row r="6452" spans="1:16" x14ac:dyDescent="0.25">
      <c r="A6452" s="35">
        <v>6451</v>
      </c>
      <c r="B6452" s="89">
        <v>269.75</v>
      </c>
      <c r="C6452" s="35">
        <f t="shared" si="500"/>
        <v>19</v>
      </c>
      <c r="D6452" s="35">
        <f t="shared" si="503"/>
        <v>269</v>
      </c>
      <c r="E6452" s="35">
        <f t="shared" si="504"/>
        <v>3</v>
      </c>
      <c r="F6452" s="35" t="str">
        <f t="shared" si="501"/>
        <v>Tuesday</v>
      </c>
      <c r="G6452" s="35">
        <f t="shared" si="502"/>
        <v>9</v>
      </c>
      <c r="H6452" s="34">
        <f>CONVERT(INDEX(Htg_StPt_Sch_EZ!$C$4:$I$27,MATCH(Schedules_8760!$C6452,Htg_StPt_Sch_EZ!$B$4:$B$27,0),MATCH(Schedules_8760!$F6452,Htg_StPt_Sch_EZ!$C$3:$I$3,0)),"F","C")</f>
        <v>20.555555555555554</v>
      </c>
      <c r="I6452" s="34">
        <f>CONVERT(INDEX(Htg_StPt_Sch_EZ!$C$31:$I$54,MATCH(Schedules_8760!$C6452,Htg_StPt_Sch_EZ!$B$31:$B$54,0),MATCH(Schedules_8760!$F6452,Htg_StPt_Sch_EZ!$C$30:$I$30,0)),"F","C")</f>
        <v>18.333333333333332</v>
      </c>
      <c r="J6452" s="34">
        <f>CONVERT(INDEX(Clg_StPt_Sch_EZ!$C$4:$I$27,MATCH(Schedules_8760!$C6452,Clg_StPt_Sch_EZ!$B$4:$B$27,0),MATCH(Schedules_8760!$F6452,Clg_StPt_Sch_EZ!$C$3:$I$3,0)),"F","C")</f>
        <v>25.555555555555554</v>
      </c>
      <c r="K6452" s="34">
        <f>CONVERT(INDEX(Clg_StPt_Sch_EZ!$C$31:$I$54,MATCH(Schedules_8760!$C6452,Clg_StPt_Sch_EZ!$B$31:$B$54,0),MATCH(Schedules_8760!$F6452,Clg_StPt_Sch_EZ!$C$30:$I$30,0)),"F","C")</f>
        <v>28.333333333333332</v>
      </c>
      <c r="L6452" s="34">
        <f>CONVERT(INDEX(DHW_StPt_Sch_EZ!$C$4:$I$27,MATCH(Schedules_8760!$C6452,DHW_StPt_Sch_EZ!$B$4:$B$27,0),MATCH(Schedules_8760!$F6452,DHW_StPt_Sch_EZ!$C$3:$I$3,0)),"F","C")</f>
        <v>53.333333333333329</v>
      </c>
      <c r="M6452" s="34">
        <f>CONVERT(INDEX(DHW_StPt_Sch_EZ!$C$31:$I$54,MATCH(Schedules_8760!$C6452,DHW_StPt_Sch_EZ!$B$31:$B$54,0),MATCH(Schedules_8760!$F6452,DHW_StPt_Sch_EZ!$C$30:$I$30,0)),"F","C")</f>
        <v>53.333333333333329</v>
      </c>
      <c r="N6452" s="12"/>
      <c r="O6452" s="12"/>
      <c r="P6452" s="12"/>
    </row>
    <row r="6453" spans="1:16" x14ac:dyDescent="0.25">
      <c r="A6453" s="35">
        <v>6452</v>
      </c>
      <c r="B6453" s="89">
        <v>269.79166666666669</v>
      </c>
      <c r="C6453" s="35">
        <f t="shared" si="500"/>
        <v>20</v>
      </c>
      <c r="D6453" s="35">
        <f t="shared" si="503"/>
        <v>269</v>
      </c>
      <c r="E6453" s="35">
        <f t="shared" si="504"/>
        <v>3</v>
      </c>
      <c r="F6453" s="35" t="str">
        <f t="shared" si="501"/>
        <v>Tuesday</v>
      </c>
      <c r="G6453" s="35">
        <f t="shared" si="502"/>
        <v>9</v>
      </c>
      <c r="H6453" s="34">
        <f>CONVERT(INDEX(Htg_StPt_Sch_EZ!$C$4:$I$27,MATCH(Schedules_8760!$C6453,Htg_StPt_Sch_EZ!$B$4:$B$27,0),MATCH(Schedules_8760!$F6453,Htg_StPt_Sch_EZ!$C$3:$I$3,0)),"F","C")</f>
        <v>20.555555555555554</v>
      </c>
      <c r="I6453" s="34">
        <f>CONVERT(INDEX(Htg_StPt_Sch_EZ!$C$31:$I$54,MATCH(Schedules_8760!$C6453,Htg_StPt_Sch_EZ!$B$31:$B$54,0),MATCH(Schedules_8760!$F6453,Htg_StPt_Sch_EZ!$C$30:$I$30,0)),"F","C")</f>
        <v>18.888888888888889</v>
      </c>
      <c r="J6453" s="34">
        <f>CONVERT(INDEX(Clg_StPt_Sch_EZ!$C$4:$I$27,MATCH(Schedules_8760!$C6453,Clg_StPt_Sch_EZ!$B$4:$B$27,0),MATCH(Schedules_8760!$F6453,Clg_StPt_Sch_EZ!$C$3:$I$3,0)),"F","C")</f>
        <v>25.555555555555554</v>
      </c>
      <c r="K6453" s="34">
        <f>CONVERT(INDEX(Clg_StPt_Sch_EZ!$C$31:$I$54,MATCH(Schedules_8760!$C6453,Clg_StPt_Sch_EZ!$B$31:$B$54,0),MATCH(Schedules_8760!$F6453,Clg_StPt_Sch_EZ!$C$30:$I$30,0)),"F","C")</f>
        <v>28.333333333333332</v>
      </c>
      <c r="L6453" s="34">
        <f>CONVERT(INDEX(DHW_StPt_Sch_EZ!$C$4:$I$27,MATCH(Schedules_8760!$C6453,DHW_StPt_Sch_EZ!$B$4:$B$27,0),MATCH(Schedules_8760!$F6453,DHW_StPt_Sch_EZ!$C$3:$I$3,0)),"F","C")</f>
        <v>53.333333333333329</v>
      </c>
      <c r="M6453" s="34">
        <f>CONVERT(INDEX(DHW_StPt_Sch_EZ!$C$31:$I$54,MATCH(Schedules_8760!$C6453,DHW_StPt_Sch_EZ!$B$31:$B$54,0),MATCH(Schedules_8760!$F6453,DHW_StPt_Sch_EZ!$C$30:$I$30,0)),"F","C")</f>
        <v>53.333333333333329</v>
      </c>
      <c r="N6453" s="12"/>
      <c r="O6453" s="12"/>
      <c r="P6453" s="12"/>
    </row>
    <row r="6454" spans="1:16" x14ac:dyDescent="0.25">
      <c r="A6454" s="35">
        <v>6453</v>
      </c>
      <c r="B6454" s="89">
        <v>269.83333333333331</v>
      </c>
      <c r="C6454" s="35">
        <f t="shared" si="500"/>
        <v>21</v>
      </c>
      <c r="D6454" s="35">
        <f t="shared" si="503"/>
        <v>269</v>
      </c>
      <c r="E6454" s="35">
        <f t="shared" si="504"/>
        <v>3</v>
      </c>
      <c r="F6454" s="35" t="str">
        <f t="shared" si="501"/>
        <v>Tuesday</v>
      </c>
      <c r="G6454" s="35">
        <f t="shared" si="502"/>
        <v>9</v>
      </c>
      <c r="H6454" s="34">
        <f>CONVERT(INDEX(Htg_StPt_Sch_EZ!$C$4:$I$27,MATCH(Schedules_8760!$C6454,Htg_StPt_Sch_EZ!$B$4:$B$27,0),MATCH(Schedules_8760!$F6454,Htg_StPt_Sch_EZ!$C$3:$I$3,0)),"F","C")</f>
        <v>20.555555555555554</v>
      </c>
      <c r="I6454" s="34">
        <f>CONVERT(INDEX(Htg_StPt_Sch_EZ!$C$31:$I$54,MATCH(Schedules_8760!$C6454,Htg_StPt_Sch_EZ!$B$31:$B$54,0),MATCH(Schedules_8760!$F6454,Htg_StPt_Sch_EZ!$C$30:$I$30,0)),"F","C")</f>
        <v>19.444444444444443</v>
      </c>
      <c r="J6454" s="34">
        <f>CONVERT(INDEX(Clg_StPt_Sch_EZ!$C$4:$I$27,MATCH(Schedules_8760!$C6454,Clg_StPt_Sch_EZ!$B$4:$B$27,0),MATCH(Schedules_8760!$F6454,Clg_StPt_Sch_EZ!$C$3:$I$3,0)),"F","C")</f>
        <v>25.555555555555554</v>
      </c>
      <c r="K6454" s="34">
        <f>CONVERT(INDEX(Clg_StPt_Sch_EZ!$C$31:$I$54,MATCH(Schedules_8760!$C6454,Clg_StPt_Sch_EZ!$B$31:$B$54,0),MATCH(Schedules_8760!$F6454,Clg_StPt_Sch_EZ!$C$30:$I$30,0)),"F","C")</f>
        <v>28.333333333333332</v>
      </c>
      <c r="L6454" s="34">
        <f>CONVERT(INDEX(DHW_StPt_Sch_EZ!$C$4:$I$27,MATCH(Schedules_8760!$C6454,DHW_StPt_Sch_EZ!$B$4:$B$27,0),MATCH(Schedules_8760!$F6454,DHW_StPt_Sch_EZ!$C$3:$I$3,0)),"F","C")</f>
        <v>53.333333333333329</v>
      </c>
      <c r="M6454" s="34">
        <f>CONVERT(INDEX(DHW_StPt_Sch_EZ!$C$31:$I$54,MATCH(Schedules_8760!$C6454,DHW_StPt_Sch_EZ!$B$31:$B$54,0),MATCH(Schedules_8760!$F6454,DHW_StPt_Sch_EZ!$C$30:$I$30,0)),"F","C")</f>
        <v>53.333333333333329</v>
      </c>
      <c r="N6454" s="12"/>
      <c r="O6454" s="12"/>
      <c r="P6454" s="12"/>
    </row>
    <row r="6455" spans="1:16" x14ac:dyDescent="0.25">
      <c r="A6455" s="35">
        <v>6454</v>
      </c>
      <c r="B6455" s="89">
        <v>269.875</v>
      </c>
      <c r="C6455" s="35">
        <f t="shared" si="500"/>
        <v>22</v>
      </c>
      <c r="D6455" s="35">
        <f t="shared" si="503"/>
        <v>269</v>
      </c>
      <c r="E6455" s="35">
        <f t="shared" si="504"/>
        <v>3</v>
      </c>
      <c r="F6455" s="35" t="str">
        <f t="shared" si="501"/>
        <v>Tuesday</v>
      </c>
      <c r="G6455" s="35">
        <f t="shared" si="502"/>
        <v>9</v>
      </c>
      <c r="H6455" s="34">
        <f>CONVERT(INDEX(Htg_StPt_Sch_EZ!$C$4:$I$27,MATCH(Schedules_8760!$C6455,Htg_StPt_Sch_EZ!$B$4:$B$27,0),MATCH(Schedules_8760!$F6455,Htg_StPt_Sch_EZ!$C$3:$I$3,0)),"F","C")</f>
        <v>20.555555555555554</v>
      </c>
      <c r="I6455" s="34">
        <f>CONVERT(INDEX(Htg_StPt_Sch_EZ!$C$31:$I$54,MATCH(Schedules_8760!$C6455,Htg_StPt_Sch_EZ!$B$31:$B$54,0),MATCH(Schedules_8760!$F6455,Htg_StPt_Sch_EZ!$C$30:$I$30,0)),"F","C")</f>
        <v>19.444444444444443</v>
      </c>
      <c r="J6455" s="34">
        <f>CONVERT(INDEX(Clg_StPt_Sch_EZ!$C$4:$I$27,MATCH(Schedules_8760!$C6455,Clg_StPt_Sch_EZ!$B$4:$B$27,0),MATCH(Schedules_8760!$F6455,Clg_StPt_Sch_EZ!$C$3:$I$3,0)),"F","C")</f>
        <v>25.555555555555554</v>
      </c>
      <c r="K6455" s="34">
        <f>CONVERT(INDEX(Clg_StPt_Sch_EZ!$C$31:$I$54,MATCH(Schedules_8760!$C6455,Clg_StPt_Sch_EZ!$B$31:$B$54,0),MATCH(Schedules_8760!$F6455,Clg_StPt_Sch_EZ!$C$30:$I$30,0)),"F","C")</f>
        <v>28.333333333333332</v>
      </c>
      <c r="L6455" s="34">
        <f>CONVERT(INDEX(DHW_StPt_Sch_EZ!$C$4:$I$27,MATCH(Schedules_8760!$C6455,DHW_StPt_Sch_EZ!$B$4:$B$27,0),MATCH(Schedules_8760!$F6455,DHW_StPt_Sch_EZ!$C$3:$I$3,0)),"F","C")</f>
        <v>53.333333333333329</v>
      </c>
      <c r="M6455" s="34">
        <f>CONVERT(INDEX(DHW_StPt_Sch_EZ!$C$31:$I$54,MATCH(Schedules_8760!$C6455,DHW_StPt_Sch_EZ!$B$31:$B$54,0),MATCH(Schedules_8760!$F6455,DHW_StPt_Sch_EZ!$C$30:$I$30,0)),"F","C")</f>
        <v>53.333333333333329</v>
      </c>
      <c r="N6455" s="12"/>
      <c r="O6455" s="12"/>
      <c r="P6455" s="12"/>
    </row>
    <row r="6456" spans="1:16" x14ac:dyDescent="0.25">
      <c r="A6456" s="35">
        <v>6455</v>
      </c>
      <c r="B6456" s="89">
        <v>269.91666666666669</v>
      </c>
      <c r="C6456" s="35">
        <f t="shared" si="500"/>
        <v>23</v>
      </c>
      <c r="D6456" s="35">
        <f t="shared" si="503"/>
        <v>269</v>
      </c>
      <c r="E6456" s="35">
        <f t="shared" si="504"/>
        <v>3</v>
      </c>
      <c r="F6456" s="35" t="str">
        <f t="shared" si="501"/>
        <v>Tuesday</v>
      </c>
      <c r="G6456" s="35">
        <f t="shared" si="502"/>
        <v>9</v>
      </c>
      <c r="H6456" s="34">
        <f>CONVERT(INDEX(Htg_StPt_Sch_EZ!$C$4:$I$27,MATCH(Schedules_8760!$C6456,Htg_StPt_Sch_EZ!$B$4:$B$27,0),MATCH(Schedules_8760!$F6456,Htg_StPt_Sch_EZ!$C$3:$I$3,0)),"F","C")</f>
        <v>20.555555555555554</v>
      </c>
      <c r="I6456" s="34">
        <f>CONVERT(INDEX(Htg_StPt_Sch_EZ!$C$31:$I$54,MATCH(Schedules_8760!$C6456,Htg_StPt_Sch_EZ!$B$31:$B$54,0),MATCH(Schedules_8760!$F6456,Htg_StPt_Sch_EZ!$C$30:$I$30,0)),"F","C")</f>
        <v>19.444444444444443</v>
      </c>
      <c r="J6456" s="34">
        <f>CONVERT(INDEX(Clg_StPt_Sch_EZ!$C$4:$I$27,MATCH(Schedules_8760!$C6456,Clg_StPt_Sch_EZ!$B$4:$B$27,0),MATCH(Schedules_8760!$F6456,Clg_StPt_Sch_EZ!$C$3:$I$3,0)),"F","C")</f>
        <v>25.555555555555554</v>
      </c>
      <c r="K6456" s="34">
        <f>CONVERT(INDEX(Clg_StPt_Sch_EZ!$C$31:$I$54,MATCH(Schedules_8760!$C6456,Clg_StPt_Sch_EZ!$B$31:$B$54,0),MATCH(Schedules_8760!$F6456,Clg_StPt_Sch_EZ!$C$30:$I$30,0)),"F","C")</f>
        <v>28.333333333333332</v>
      </c>
      <c r="L6456" s="34">
        <f>CONVERT(INDEX(DHW_StPt_Sch_EZ!$C$4:$I$27,MATCH(Schedules_8760!$C6456,DHW_StPt_Sch_EZ!$B$4:$B$27,0),MATCH(Schedules_8760!$F6456,DHW_StPt_Sch_EZ!$C$3:$I$3,0)),"F","C")</f>
        <v>53.333333333333329</v>
      </c>
      <c r="M6456" s="34">
        <f>CONVERT(INDEX(DHW_StPt_Sch_EZ!$C$31:$I$54,MATCH(Schedules_8760!$C6456,DHW_StPt_Sch_EZ!$B$31:$B$54,0),MATCH(Schedules_8760!$F6456,DHW_StPt_Sch_EZ!$C$30:$I$30,0)),"F","C")</f>
        <v>53.333333333333329</v>
      </c>
      <c r="N6456" s="12"/>
      <c r="O6456" s="12"/>
      <c r="P6456" s="12"/>
    </row>
    <row r="6457" spans="1:16" x14ac:dyDescent="0.25">
      <c r="A6457" s="35">
        <v>6456</v>
      </c>
      <c r="B6457" s="89">
        <v>269.95833333333331</v>
      </c>
      <c r="C6457" s="35">
        <f t="shared" si="500"/>
        <v>24</v>
      </c>
      <c r="D6457" s="35">
        <f t="shared" si="503"/>
        <v>269</v>
      </c>
      <c r="E6457" s="35">
        <f t="shared" si="504"/>
        <v>3</v>
      </c>
      <c r="F6457" s="35" t="str">
        <f t="shared" si="501"/>
        <v>Tuesday</v>
      </c>
      <c r="G6457" s="35">
        <f t="shared" si="502"/>
        <v>9</v>
      </c>
      <c r="H6457" s="34">
        <f>CONVERT(INDEX(Htg_StPt_Sch_EZ!$C$4:$I$27,MATCH(Schedules_8760!$C6457,Htg_StPt_Sch_EZ!$B$4:$B$27,0),MATCH(Schedules_8760!$F6457,Htg_StPt_Sch_EZ!$C$3:$I$3,0)),"F","C")</f>
        <v>20.555555555555554</v>
      </c>
      <c r="I6457" s="34">
        <f>CONVERT(INDEX(Htg_StPt_Sch_EZ!$C$31:$I$54,MATCH(Schedules_8760!$C6457,Htg_StPt_Sch_EZ!$B$31:$B$54,0),MATCH(Schedules_8760!$F6457,Htg_StPt_Sch_EZ!$C$30:$I$30,0)),"F","C")</f>
        <v>19.444444444444443</v>
      </c>
      <c r="J6457" s="34">
        <f>CONVERT(INDEX(Clg_StPt_Sch_EZ!$C$4:$I$27,MATCH(Schedules_8760!$C6457,Clg_StPt_Sch_EZ!$B$4:$B$27,0),MATCH(Schedules_8760!$F6457,Clg_StPt_Sch_EZ!$C$3:$I$3,0)),"F","C")</f>
        <v>25.555555555555554</v>
      </c>
      <c r="K6457" s="34">
        <f>CONVERT(INDEX(Clg_StPt_Sch_EZ!$C$31:$I$54,MATCH(Schedules_8760!$C6457,Clg_StPt_Sch_EZ!$B$31:$B$54,0),MATCH(Schedules_8760!$F6457,Clg_StPt_Sch_EZ!$C$30:$I$30,0)),"F","C")</f>
        <v>28.333333333333332</v>
      </c>
      <c r="L6457" s="34">
        <f>CONVERT(INDEX(DHW_StPt_Sch_EZ!$C$4:$I$27,MATCH(Schedules_8760!$C6457,DHW_StPt_Sch_EZ!$B$4:$B$27,0),MATCH(Schedules_8760!$F6457,DHW_StPt_Sch_EZ!$C$3:$I$3,0)),"F","C")</f>
        <v>53.333333333333329</v>
      </c>
      <c r="M6457" s="34">
        <f>CONVERT(INDEX(DHW_StPt_Sch_EZ!$C$31:$I$54,MATCH(Schedules_8760!$C6457,DHW_StPt_Sch_EZ!$B$31:$B$54,0),MATCH(Schedules_8760!$F6457,DHW_StPt_Sch_EZ!$C$30:$I$30,0)),"F","C")</f>
        <v>53.333333333333329</v>
      </c>
      <c r="N6457" s="12"/>
      <c r="O6457" s="12"/>
      <c r="P6457" s="12"/>
    </row>
    <row r="6458" spans="1:16" x14ac:dyDescent="0.25">
      <c r="A6458" s="35">
        <v>6457</v>
      </c>
      <c r="B6458" s="89">
        <v>270</v>
      </c>
      <c r="C6458" s="35">
        <f t="shared" si="500"/>
        <v>1</v>
      </c>
      <c r="D6458" s="35">
        <f t="shared" si="503"/>
        <v>270</v>
      </c>
      <c r="E6458" s="35">
        <f t="shared" si="504"/>
        <v>4</v>
      </c>
      <c r="F6458" s="35" t="str">
        <f t="shared" si="501"/>
        <v>Wednesday</v>
      </c>
      <c r="G6458" s="35">
        <f t="shared" si="502"/>
        <v>9</v>
      </c>
      <c r="H6458" s="34">
        <f>CONVERT(INDEX(Htg_StPt_Sch_EZ!$C$4:$I$27,MATCH(Schedules_8760!$C6458,Htg_StPt_Sch_EZ!$B$4:$B$27,0),MATCH(Schedules_8760!$F6458,Htg_StPt_Sch_EZ!$C$3:$I$3,0)),"F","C")</f>
        <v>20.555555555555554</v>
      </c>
      <c r="I6458" s="34">
        <f>CONVERT(INDEX(Htg_StPt_Sch_EZ!$C$31:$I$54,MATCH(Schedules_8760!$C6458,Htg_StPt_Sch_EZ!$B$31:$B$54,0),MATCH(Schedules_8760!$F6458,Htg_StPt_Sch_EZ!$C$30:$I$30,0)),"F","C")</f>
        <v>19.444444444444443</v>
      </c>
      <c r="J6458" s="34">
        <f>CONVERT(INDEX(Clg_StPt_Sch_EZ!$C$4:$I$27,MATCH(Schedules_8760!$C6458,Clg_StPt_Sch_EZ!$B$4:$B$27,0),MATCH(Schedules_8760!$F6458,Clg_StPt_Sch_EZ!$C$3:$I$3,0)),"F","C")</f>
        <v>25.555555555555554</v>
      </c>
      <c r="K6458" s="34">
        <f>CONVERT(INDEX(Clg_StPt_Sch_EZ!$C$31:$I$54,MATCH(Schedules_8760!$C6458,Clg_StPt_Sch_EZ!$B$31:$B$54,0),MATCH(Schedules_8760!$F6458,Clg_StPt_Sch_EZ!$C$30:$I$30,0)),"F","C")</f>
        <v>28.333333333333332</v>
      </c>
      <c r="L6458" s="34">
        <f>CONVERT(INDEX(DHW_StPt_Sch_EZ!$C$4:$I$27,MATCH(Schedules_8760!$C6458,DHW_StPt_Sch_EZ!$B$4:$B$27,0),MATCH(Schedules_8760!$F6458,DHW_StPt_Sch_EZ!$C$3:$I$3,0)),"F","C")</f>
        <v>53.333333333333329</v>
      </c>
      <c r="M6458" s="34">
        <f>CONVERT(INDEX(DHW_StPt_Sch_EZ!$C$31:$I$54,MATCH(Schedules_8760!$C6458,DHW_StPt_Sch_EZ!$B$31:$B$54,0),MATCH(Schedules_8760!$F6458,DHW_StPt_Sch_EZ!$C$30:$I$30,0)),"F","C")</f>
        <v>53.333333333333329</v>
      </c>
      <c r="N6458" s="12"/>
      <c r="O6458" s="12"/>
      <c r="P6458" s="12"/>
    </row>
    <row r="6459" spans="1:16" x14ac:dyDescent="0.25">
      <c r="A6459" s="35">
        <v>6458</v>
      </c>
      <c r="B6459" s="89">
        <v>270.04166666666669</v>
      </c>
      <c r="C6459" s="35">
        <f t="shared" si="500"/>
        <v>2</v>
      </c>
      <c r="D6459" s="35">
        <f t="shared" si="503"/>
        <v>270</v>
      </c>
      <c r="E6459" s="35">
        <f t="shared" si="504"/>
        <v>4</v>
      </c>
      <c r="F6459" s="35" t="str">
        <f t="shared" si="501"/>
        <v>Wednesday</v>
      </c>
      <c r="G6459" s="35">
        <f t="shared" si="502"/>
        <v>9</v>
      </c>
      <c r="H6459" s="34">
        <f>CONVERT(INDEX(Htg_StPt_Sch_EZ!$C$4:$I$27,MATCH(Schedules_8760!$C6459,Htg_StPt_Sch_EZ!$B$4:$B$27,0),MATCH(Schedules_8760!$F6459,Htg_StPt_Sch_EZ!$C$3:$I$3,0)),"F","C")</f>
        <v>20.555555555555554</v>
      </c>
      <c r="I6459" s="34">
        <f>CONVERT(INDEX(Htg_StPt_Sch_EZ!$C$31:$I$54,MATCH(Schedules_8760!$C6459,Htg_StPt_Sch_EZ!$B$31:$B$54,0),MATCH(Schedules_8760!$F6459,Htg_StPt_Sch_EZ!$C$30:$I$30,0)),"F","C")</f>
        <v>19.444444444444443</v>
      </c>
      <c r="J6459" s="34">
        <f>CONVERT(INDEX(Clg_StPt_Sch_EZ!$C$4:$I$27,MATCH(Schedules_8760!$C6459,Clg_StPt_Sch_EZ!$B$4:$B$27,0),MATCH(Schedules_8760!$F6459,Clg_StPt_Sch_EZ!$C$3:$I$3,0)),"F","C")</f>
        <v>25.555555555555554</v>
      </c>
      <c r="K6459" s="34">
        <f>CONVERT(INDEX(Clg_StPt_Sch_EZ!$C$31:$I$54,MATCH(Schedules_8760!$C6459,Clg_StPt_Sch_EZ!$B$31:$B$54,0),MATCH(Schedules_8760!$F6459,Clg_StPt_Sch_EZ!$C$30:$I$30,0)),"F","C")</f>
        <v>28.333333333333332</v>
      </c>
      <c r="L6459" s="34">
        <f>CONVERT(INDEX(DHW_StPt_Sch_EZ!$C$4:$I$27,MATCH(Schedules_8760!$C6459,DHW_StPt_Sch_EZ!$B$4:$B$27,0),MATCH(Schedules_8760!$F6459,DHW_StPt_Sch_EZ!$C$3:$I$3,0)),"F","C")</f>
        <v>53.333333333333329</v>
      </c>
      <c r="M6459" s="34">
        <f>CONVERT(INDEX(DHW_StPt_Sch_EZ!$C$31:$I$54,MATCH(Schedules_8760!$C6459,DHW_StPt_Sch_EZ!$B$31:$B$54,0),MATCH(Schedules_8760!$F6459,DHW_StPt_Sch_EZ!$C$30:$I$30,0)),"F","C")</f>
        <v>53.333333333333329</v>
      </c>
      <c r="N6459" s="12"/>
      <c r="O6459" s="12"/>
      <c r="P6459" s="12"/>
    </row>
    <row r="6460" spans="1:16" x14ac:dyDescent="0.25">
      <c r="A6460" s="35">
        <v>6459</v>
      </c>
      <c r="B6460" s="89">
        <v>270.08333333333331</v>
      </c>
      <c r="C6460" s="35">
        <f t="shared" si="500"/>
        <v>3</v>
      </c>
      <c r="D6460" s="35">
        <f t="shared" si="503"/>
        <v>270</v>
      </c>
      <c r="E6460" s="35">
        <f t="shared" si="504"/>
        <v>4</v>
      </c>
      <c r="F6460" s="35" t="str">
        <f t="shared" si="501"/>
        <v>Wednesday</v>
      </c>
      <c r="G6460" s="35">
        <f t="shared" si="502"/>
        <v>9</v>
      </c>
      <c r="H6460" s="34">
        <f>CONVERT(INDEX(Htg_StPt_Sch_EZ!$C$4:$I$27,MATCH(Schedules_8760!$C6460,Htg_StPt_Sch_EZ!$B$4:$B$27,0),MATCH(Schedules_8760!$F6460,Htg_StPt_Sch_EZ!$C$3:$I$3,0)),"F","C")</f>
        <v>20.555555555555554</v>
      </c>
      <c r="I6460" s="34">
        <f>CONVERT(INDEX(Htg_StPt_Sch_EZ!$C$31:$I$54,MATCH(Schedules_8760!$C6460,Htg_StPt_Sch_EZ!$B$31:$B$54,0),MATCH(Schedules_8760!$F6460,Htg_StPt_Sch_EZ!$C$30:$I$30,0)),"F","C")</f>
        <v>19.444444444444443</v>
      </c>
      <c r="J6460" s="34">
        <f>CONVERT(INDEX(Clg_StPt_Sch_EZ!$C$4:$I$27,MATCH(Schedules_8760!$C6460,Clg_StPt_Sch_EZ!$B$4:$B$27,0),MATCH(Schedules_8760!$F6460,Clg_StPt_Sch_EZ!$C$3:$I$3,0)),"F","C")</f>
        <v>25.555555555555554</v>
      </c>
      <c r="K6460" s="34">
        <f>CONVERT(INDEX(Clg_StPt_Sch_EZ!$C$31:$I$54,MATCH(Schedules_8760!$C6460,Clg_StPt_Sch_EZ!$B$31:$B$54,0),MATCH(Schedules_8760!$F6460,Clg_StPt_Sch_EZ!$C$30:$I$30,0)),"F","C")</f>
        <v>28.333333333333332</v>
      </c>
      <c r="L6460" s="34">
        <f>CONVERT(INDEX(DHW_StPt_Sch_EZ!$C$4:$I$27,MATCH(Schedules_8760!$C6460,DHW_StPt_Sch_EZ!$B$4:$B$27,0),MATCH(Schedules_8760!$F6460,DHW_StPt_Sch_EZ!$C$3:$I$3,0)),"F","C")</f>
        <v>53.333333333333329</v>
      </c>
      <c r="M6460" s="34">
        <f>CONVERT(INDEX(DHW_StPt_Sch_EZ!$C$31:$I$54,MATCH(Schedules_8760!$C6460,DHW_StPt_Sch_EZ!$B$31:$B$54,0),MATCH(Schedules_8760!$F6460,DHW_StPt_Sch_EZ!$C$30:$I$30,0)),"F","C")</f>
        <v>53.333333333333329</v>
      </c>
      <c r="N6460" s="12"/>
      <c r="O6460" s="12"/>
      <c r="P6460" s="12"/>
    </row>
    <row r="6461" spans="1:16" x14ac:dyDescent="0.25">
      <c r="A6461" s="35">
        <v>6460</v>
      </c>
      <c r="B6461" s="89">
        <v>270.125</v>
      </c>
      <c r="C6461" s="35">
        <f t="shared" si="500"/>
        <v>4</v>
      </c>
      <c r="D6461" s="35">
        <f t="shared" si="503"/>
        <v>270</v>
      </c>
      <c r="E6461" s="35">
        <f t="shared" si="504"/>
        <v>4</v>
      </c>
      <c r="F6461" s="35" t="str">
        <f t="shared" si="501"/>
        <v>Wednesday</v>
      </c>
      <c r="G6461" s="35">
        <f t="shared" si="502"/>
        <v>9</v>
      </c>
      <c r="H6461" s="34">
        <f>CONVERT(INDEX(Htg_StPt_Sch_EZ!$C$4:$I$27,MATCH(Schedules_8760!$C6461,Htg_StPt_Sch_EZ!$B$4:$B$27,0),MATCH(Schedules_8760!$F6461,Htg_StPt_Sch_EZ!$C$3:$I$3,0)),"F","C")</f>
        <v>20.555555555555554</v>
      </c>
      <c r="I6461" s="34">
        <f>CONVERT(INDEX(Htg_StPt_Sch_EZ!$C$31:$I$54,MATCH(Schedules_8760!$C6461,Htg_StPt_Sch_EZ!$B$31:$B$54,0),MATCH(Schedules_8760!$F6461,Htg_StPt_Sch_EZ!$C$30:$I$30,0)),"F","C")</f>
        <v>19.444444444444443</v>
      </c>
      <c r="J6461" s="34">
        <f>CONVERT(INDEX(Clg_StPt_Sch_EZ!$C$4:$I$27,MATCH(Schedules_8760!$C6461,Clg_StPt_Sch_EZ!$B$4:$B$27,0),MATCH(Schedules_8760!$F6461,Clg_StPt_Sch_EZ!$C$3:$I$3,0)),"F","C")</f>
        <v>25.555555555555554</v>
      </c>
      <c r="K6461" s="34">
        <f>CONVERT(INDEX(Clg_StPt_Sch_EZ!$C$31:$I$54,MATCH(Schedules_8760!$C6461,Clg_StPt_Sch_EZ!$B$31:$B$54,0),MATCH(Schedules_8760!$F6461,Clg_StPt_Sch_EZ!$C$30:$I$30,0)),"F","C")</f>
        <v>28.333333333333332</v>
      </c>
      <c r="L6461" s="34">
        <f>CONVERT(INDEX(DHW_StPt_Sch_EZ!$C$4:$I$27,MATCH(Schedules_8760!$C6461,DHW_StPt_Sch_EZ!$B$4:$B$27,0),MATCH(Schedules_8760!$F6461,DHW_StPt_Sch_EZ!$C$3:$I$3,0)),"F","C")</f>
        <v>53.333333333333329</v>
      </c>
      <c r="M6461" s="34">
        <f>CONVERT(INDEX(DHW_StPt_Sch_EZ!$C$31:$I$54,MATCH(Schedules_8760!$C6461,DHW_StPt_Sch_EZ!$B$31:$B$54,0),MATCH(Schedules_8760!$F6461,DHW_StPt_Sch_EZ!$C$30:$I$30,0)),"F","C")</f>
        <v>53.333333333333329</v>
      </c>
      <c r="N6461" s="12"/>
      <c r="O6461" s="12"/>
      <c r="P6461" s="12"/>
    </row>
    <row r="6462" spans="1:16" x14ac:dyDescent="0.25">
      <c r="A6462" s="35">
        <v>6461</v>
      </c>
      <c r="B6462" s="89">
        <v>270.16666666666669</v>
      </c>
      <c r="C6462" s="35">
        <f t="shared" si="500"/>
        <v>5</v>
      </c>
      <c r="D6462" s="35">
        <f t="shared" si="503"/>
        <v>270</v>
      </c>
      <c r="E6462" s="35">
        <f t="shared" si="504"/>
        <v>4</v>
      </c>
      <c r="F6462" s="35" t="str">
        <f t="shared" si="501"/>
        <v>Wednesday</v>
      </c>
      <c r="G6462" s="35">
        <f t="shared" si="502"/>
        <v>9</v>
      </c>
      <c r="H6462" s="34">
        <f>CONVERT(INDEX(Htg_StPt_Sch_EZ!$C$4:$I$27,MATCH(Schedules_8760!$C6462,Htg_StPt_Sch_EZ!$B$4:$B$27,0),MATCH(Schedules_8760!$F6462,Htg_StPt_Sch_EZ!$C$3:$I$3,0)),"F","C")</f>
        <v>20.555555555555554</v>
      </c>
      <c r="I6462" s="34">
        <f>CONVERT(INDEX(Htg_StPt_Sch_EZ!$C$31:$I$54,MATCH(Schedules_8760!$C6462,Htg_StPt_Sch_EZ!$B$31:$B$54,0),MATCH(Schedules_8760!$F6462,Htg_StPt_Sch_EZ!$C$30:$I$30,0)),"F","C")</f>
        <v>19.444444444444443</v>
      </c>
      <c r="J6462" s="34">
        <f>CONVERT(INDEX(Clg_StPt_Sch_EZ!$C$4:$I$27,MATCH(Schedules_8760!$C6462,Clg_StPt_Sch_EZ!$B$4:$B$27,0),MATCH(Schedules_8760!$F6462,Clg_StPt_Sch_EZ!$C$3:$I$3,0)),"F","C")</f>
        <v>25.555555555555554</v>
      </c>
      <c r="K6462" s="34">
        <f>CONVERT(INDEX(Clg_StPt_Sch_EZ!$C$31:$I$54,MATCH(Schedules_8760!$C6462,Clg_StPt_Sch_EZ!$B$31:$B$54,0),MATCH(Schedules_8760!$F6462,Clg_StPt_Sch_EZ!$C$30:$I$30,0)),"F","C")</f>
        <v>28.333333333333332</v>
      </c>
      <c r="L6462" s="34">
        <f>CONVERT(INDEX(DHW_StPt_Sch_EZ!$C$4:$I$27,MATCH(Schedules_8760!$C6462,DHW_StPt_Sch_EZ!$B$4:$B$27,0),MATCH(Schedules_8760!$F6462,DHW_StPt_Sch_EZ!$C$3:$I$3,0)),"F","C")</f>
        <v>53.333333333333329</v>
      </c>
      <c r="M6462" s="34">
        <f>CONVERT(INDEX(DHW_StPt_Sch_EZ!$C$31:$I$54,MATCH(Schedules_8760!$C6462,DHW_StPt_Sch_EZ!$B$31:$B$54,0),MATCH(Schedules_8760!$F6462,DHW_StPt_Sch_EZ!$C$30:$I$30,0)),"F","C")</f>
        <v>53.333333333333329</v>
      </c>
      <c r="N6462" s="12"/>
      <c r="O6462" s="12"/>
      <c r="P6462" s="12"/>
    </row>
    <row r="6463" spans="1:16" x14ac:dyDescent="0.25">
      <c r="A6463" s="35">
        <v>6462</v>
      </c>
      <c r="B6463" s="89">
        <v>270.20833333333331</v>
      </c>
      <c r="C6463" s="35">
        <f t="shared" si="500"/>
        <v>6</v>
      </c>
      <c r="D6463" s="35">
        <f t="shared" si="503"/>
        <v>270</v>
      </c>
      <c r="E6463" s="35">
        <f t="shared" si="504"/>
        <v>4</v>
      </c>
      <c r="F6463" s="35" t="str">
        <f t="shared" si="501"/>
        <v>Wednesday</v>
      </c>
      <c r="G6463" s="35">
        <f t="shared" si="502"/>
        <v>9</v>
      </c>
      <c r="H6463" s="34">
        <f>CONVERT(INDEX(Htg_StPt_Sch_EZ!$C$4:$I$27,MATCH(Schedules_8760!$C6463,Htg_StPt_Sch_EZ!$B$4:$B$27,0),MATCH(Schedules_8760!$F6463,Htg_StPt_Sch_EZ!$C$3:$I$3,0)),"F","C")</f>
        <v>20.555555555555554</v>
      </c>
      <c r="I6463" s="34">
        <f>CONVERT(INDEX(Htg_StPt_Sch_EZ!$C$31:$I$54,MATCH(Schedules_8760!$C6463,Htg_StPt_Sch_EZ!$B$31:$B$54,0),MATCH(Schedules_8760!$F6463,Htg_StPt_Sch_EZ!$C$30:$I$30,0)),"F","C")</f>
        <v>19.444444444444443</v>
      </c>
      <c r="J6463" s="34">
        <f>CONVERT(INDEX(Clg_StPt_Sch_EZ!$C$4:$I$27,MATCH(Schedules_8760!$C6463,Clg_StPt_Sch_EZ!$B$4:$B$27,0),MATCH(Schedules_8760!$F6463,Clg_StPt_Sch_EZ!$C$3:$I$3,0)),"F","C")</f>
        <v>25.555555555555554</v>
      </c>
      <c r="K6463" s="34">
        <f>CONVERT(INDEX(Clg_StPt_Sch_EZ!$C$31:$I$54,MATCH(Schedules_8760!$C6463,Clg_StPt_Sch_EZ!$B$31:$B$54,0),MATCH(Schedules_8760!$F6463,Clg_StPt_Sch_EZ!$C$30:$I$30,0)),"F","C")</f>
        <v>28.333333333333332</v>
      </c>
      <c r="L6463" s="34">
        <f>CONVERT(INDEX(DHW_StPt_Sch_EZ!$C$4:$I$27,MATCH(Schedules_8760!$C6463,DHW_StPt_Sch_EZ!$B$4:$B$27,0),MATCH(Schedules_8760!$F6463,DHW_StPt_Sch_EZ!$C$3:$I$3,0)),"F","C")</f>
        <v>53.333333333333329</v>
      </c>
      <c r="M6463" s="34">
        <f>CONVERT(INDEX(DHW_StPt_Sch_EZ!$C$31:$I$54,MATCH(Schedules_8760!$C6463,DHW_StPt_Sch_EZ!$B$31:$B$54,0),MATCH(Schedules_8760!$F6463,DHW_StPt_Sch_EZ!$C$30:$I$30,0)),"F","C")</f>
        <v>53.333333333333329</v>
      </c>
      <c r="N6463" s="12"/>
      <c r="O6463" s="12"/>
      <c r="P6463" s="12"/>
    </row>
    <row r="6464" spans="1:16" x14ac:dyDescent="0.25">
      <c r="A6464" s="35">
        <v>6463</v>
      </c>
      <c r="B6464" s="89">
        <v>270.25</v>
      </c>
      <c r="C6464" s="35">
        <f t="shared" si="500"/>
        <v>7</v>
      </c>
      <c r="D6464" s="35">
        <f t="shared" si="503"/>
        <v>270</v>
      </c>
      <c r="E6464" s="35">
        <f t="shared" si="504"/>
        <v>4</v>
      </c>
      <c r="F6464" s="35" t="str">
        <f t="shared" si="501"/>
        <v>Wednesday</v>
      </c>
      <c r="G6464" s="35">
        <f t="shared" si="502"/>
        <v>9</v>
      </c>
      <c r="H6464" s="34">
        <f>CONVERT(INDEX(Htg_StPt_Sch_EZ!$C$4:$I$27,MATCH(Schedules_8760!$C6464,Htg_StPt_Sch_EZ!$B$4:$B$27,0),MATCH(Schedules_8760!$F6464,Htg_StPt_Sch_EZ!$C$3:$I$3,0)),"F","C")</f>
        <v>20.555555555555554</v>
      </c>
      <c r="I6464" s="34">
        <f>CONVERT(INDEX(Htg_StPt_Sch_EZ!$C$31:$I$54,MATCH(Schedules_8760!$C6464,Htg_StPt_Sch_EZ!$B$31:$B$54,0),MATCH(Schedules_8760!$F6464,Htg_StPt_Sch_EZ!$C$30:$I$30,0)),"F","C")</f>
        <v>19.444444444444443</v>
      </c>
      <c r="J6464" s="34">
        <f>CONVERT(INDEX(Clg_StPt_Sch_EZ!$C$4:$I$27,MATCH(Schedules_8760!$C6464,Clg_StPt_Sch_EZ!$B$4:$B$27,0),MATCH(Schedules_8760!$F6464,Clg_StPt_Sch_EZ!$C$3:$I$3,0)),"F","C")</f>
        <v>25.555555555555554</v>
      </c>
      <c r="K6464" s="34">
        <f>CONVERT(INDEX(Clg_StPt_Sch_EZ!$C$31:$I$54,MATCH(Schedules_8760!$C6464,Clg_StPt_Sch_EZ!$B$31:$B$54,0),MATCH(Schedules_8760!$F6464,Clg_StPt_Sch_EZ!$C$30:$I$30,0)),"F","C")</f>
        <v>28.333333333333332</v>
      </c>
      <c r="L6464" s="34">
        <f>CONVERT(INDEX(DHW_StPt_Sch_EZ!$C$4:$I$27,MATCH(Schedules_8760!$C6464,DHW_StPt_Sch_EZ!$B$4:$B$27,0),MATCH(Schedules_8760!$F6464,DHW_StPt_Sch_EZ!$C$3:$I$3,0)),"F","C")</f>
        <v>53.333333333333329</v>
      </c>
      <c r="M6464" s="34">
        <f>CONVERT(INDEX(DHW_StPt_Sch_EZ!$C$31:$I$54,MATCH(Schedules_8760!$C6464,DHW_StPt_Sch_EZ!$B$31:$B$54,0),MATCH(Schedules_8760!$F6464,DHW_StPt_Sch_EZ!$C$30:$I$30,0)),"F","C")</f>
        <v>53.333333333333329</v>
      </c>
      <c r="N6464" s="12"/>
      <c r="O6464" s="12"/>
      <c r="P6464" s="12"/>
    </row>
    <row r="6465" spans="1:16" x14ac:dyDescent="0.25">
      <c r="A6465" s="35">
        <v>6464</v>
      </c>
      <c r="B6465" s="89">
        <v>270.29166666666669</v>
      </c>
      <c r="C6465" s="35">
        <f t="shared" si="500"/>
        <v>8</v>
      </c>
      <c r="D6465" s="35">
        <f t="shared" si="503"/>
        <v>270</v>
      </c>
      <c r="E6465" s="35">
        <f t="shared" si="504"/>
        <v>4</v>
      </c>
      <c r="F6465" s="35" t="str">
        <f t="shared" si="501"/>
        <v>Wednesday</v>
      </c>
      <c r="G6465" s="35">
        <f t="shared" si="502"/>
        <v>9</v>
      </c>
      <c r="H6465" s="34">
        <f>CONVERT(INDEX(Htg_StPt_Sch_EZ!$C$4:$I$27,MATCH(Schedules_8760!$C6465,Htg_StPt_Sch_EZ!$B$4:$B$27,0),MATCH(Schedules_8760!$F6465,Htg_StPt_Sch_EZ!$C$3:$I$3,0)),"F","C")</f>
        <v>20.555555555555554</v>
      </c>
      <c r="I6465" s="34">
        <f>CONVERT(INDEX(Htg_StPt_Sch_EZ!$C$31:$I$54,MATCH(Schedules_8760!$C6465,Htg_StPt_Sch_EZ!$B$31:$B$54,0),MATCH(Schedules_8760!$F6465,Htg_StPt_Sch_EZ!$C$30:$I$30,0)),"F","C")</f>
        <v>19.444444444444443</v>
      </c>
      <c r="J6465" s="34">
        <f>CONVERT(INDEX(Clg_StPt_Sch_EZ!$C$4:$I$27,MATCH(Schedules_8760!$C6465,Clg_StPt_Sch_EZ!$B$4:$B$27,0),MATCH(Schedules_8760!$F6465,Clg_StPt_Sch_EZ!$C$3:$I$3,0)),"F","C")</f>
        <v>25.555555555555554</v>
      </c>
      <c r="K6465" s="34">
        <f>CONVERT(INDEX(Clg_StPt_Sch_EZ!$C$31:$I$54,MATCH(Schedules_8760!$C6465,Clg_StPt_Sch_EZ!$B$31:$B$54,0),MATCH(Schedules_8760!$F6465,Clg_StPt_Sch_EZ!$C$30:$I$30,0)),"F","C")</f>
        <v>25</v>
      </c>
      <c r="L6465" s="34">
        <f>CONVERT(INDEX(DHW_StPt_Sch_EZ!$C$4:$I$27,MATCH(Schedules_8760!$C6465,DHW_StPt_Sch_EZ!$B$4:$B$27,0),MATCH(Schedules_8760!$F6465,DHW_StPt_Sch_EZ!$C$3:$I$3,0)),"F","C")</f>
        <v>53.333333333333329</v>
      </c>
      <c r="M6465" s="34">
        <f>CONVERT(INDEX(DHW_StPt_Sch_EZ!$C$31:$I$54,MATCH(Schedules_8760!$C6465,DHW_StPt_Sch_EZ!$B$31:$B$54,0),MATCH(Schedules_8760!$F6465,DHW_StPt_Sch_EZ!$C$30:$I$30,0)),"F","C")</f>
        <v>53.333333333333329</v>
      </c>
      <c r="N6465" s="12"/>
      <c r="O6465" s="12"/>
      <c r="P6465" s="12"/>
    </row>
    <row r="6466" spans="1:16" x14ac:dyDescent="0.25">
      <c r="A6466" s="35">
        <v>6465</v>
      </c>
      <c r="B6466" s="89">
        <v>270.33333333333331</v>
      </c>
      <c r="C6466" s="35">
        <f t="shared" ref="C6466:C6529" si="505">HOUR(B6466)+1</f>
        <v>9</v>
      </c>
      <c r="D6466" s="35">
        <f t="shared" si="503"/>
        <v>270</v>
      </c>
      <c r="E6466" s="35">
        <f t="shared" si="504"/>
        <v>4</v>
      </c>
      <c r="F6466" s="35" t="str">
        <f t="shared" ref="F6466:F6529" si="506">IF(E6466=1,"Sunday",IF(E6466=2,"Monday",IF(E6466=3,"Tuesday",IF(E6466=4,"Wednesday",IF(E6466=5,"Thursday",IF(E6466=6,"Friday","Saturday"))))))</f>
        <v>Wednesday</v>
      </c>
      <c r="G6466" s="35">
        <f t="shared" ref="G6466:G6529" si="507">MONTH(B6466)</f>
        <v>9</v>
      </c>
      <c r="H6466" s="34">
        <f>CONVERT(INDEX(Htg_StPt_Sch_EZ!$C$4:$I$27,MATCH(Schedules_8760!$C6466,Htg_StPt_Sch_EZ!$B$4:$B$27,0),MATCH(Schedules_8760!$F6466,Htg_StPt_Sch_EZ!$C$3:$I$3,0)),"F","C")</f>
        <v>20.555555555555554</v>
      </c>
      <c r="I6466" s="34">
        <f>CONVERT(INDEX(Htg_StPt_Sch_EZ!$C$31:$I$54,MATCH(Schedules_8760!$C6466,Htg_StPt_Sch_EZ!$B$31:$B$54,0),MATCH(Schedules_8760!$F6466,Htg_StPt_Sch_EZ!$C$30:$I$30,0)),"F","C")</f>
        <v>19.444444444444443</v>
      </c>
      <c r="J6466" s="34">
        <f>CONVERT(INDEX(Clg_StPt_Sch_EZ!$C$4:$I$27,MATCH(Schedules_8760!$C6466,Clg_StPt_Sch_EZ!$B$4:$B$27,0),MATCH(Schedules_8760!$F6466,Clg_StPt_Sch_EZ!$C$3:$I$3,0)),"F","C")</f>
        <v>25.555555555555554</v>
      </c>
      <c r="K6466" s="34">
        <f>CONVERT(INDEX(Clg_StPt_Sch_EZ!$C$31:$I$54,MATCH(Schedules_8760!$C6466,Clg_StPt_Sch_EZ!$B$31:$B$54,0),MATCH(Schedules_8760!$F6466,Clg_StPt_Sch_EZ!$C$30:$I$30,0)),"F","C")</f>
        <v>25</v>
      </c>
      <c r="L6466" s="34">
        <f>CONVERT(INDEX(DHW_StPt_Sch_EZ!$C$4:$I$27,MATCH(Schedules_8760!$C6466,DHW_StPt_Sch_EZ!$B$4:$B$27,0),MATCH(Schedules_8760!$F6466,DHW_StPt_Sch_EZ!$C$3:$I$3,0)),"F","C")</f>
        <v>53.333333333333329</v>
      </c>
      <c r="M6466" s="34">
        <f>CONVERT(INDEX(DHW_StPt_Sch_EZ!$C$31:$I$54,MATCH(Schedules_8760!$C6466,DHW_StPt_Sch_EZ!$B$31:$B$54,0),MATCH(Schedules_8760!$F6466,DHW_StPt_Sch_EZ!$C$30:$I$30,0)),"F","C")</f>
        <v>53.333333333333329</v>
      </c>
      <c r="N6466" s="12"/>
      <c r="O6466" s="12"/>
      <c r="P6466" s="12"/>
    </row>
    <row r="6467" spans="1:16" x14ac:dyDescent="0.25">
      <c r="A6467" s="35">
        <v>6466</v>
      </c>
      <c r="B6467" s="89">
        <v>270.375</v>
      </c>
      <c r="C6467" s="35">
        <f t="shared" si="505"/>
        <v>10</v>
      </c>
      <c r="D6467" s="35">
        <f t="shared" ref="D6467:D6530" si="508">IF(C6467=1,D6466+1,D6466)</f>
        <v>270</v>
      </c>
      <c r="E6467" s="35">
        <f t="shared" ref="E6467:E6530" si="509">IF(AND(C6467=1,E6466=7),1,IF(C6467=1,E6466+1,E6466))</f>
        <v>4</v>
      </c>
      <c r="F6467" s="35" t="str">
        <f t="shared" si="506"/>
        <v>Wednesday</v>
      </c>
      <c r="G6467" s="35">
        <f t="shared" si="507"/>
        <v>9</v>
      </c>
      <c r="H6467" s="34">
        <f>CONVERT(INDEX(Htg_StPt_Sch_EZ!$C$4:$I$27,MATCH(Schedules_8760!$C6467,Htg_StPt_Sch_EZ!$B$4:$B$27,0),MATCH(Schedules_8760!$F6467,Htg_StPt_Sch_EZ!$C$3:$I$3,0)),"F","C")</f>
        <v>20.555555555555554</v>
      </c>
      <c r="I6467" s="34">
        <f>CONVERT(INDEX(Htg_StPt_Sch_EZ!$C$31:$I$54,MATCH(Schedules_8760!$C6467,Htg_StPt_Sch_EZ!$B$31:$B$54,0),MATCH(Schedules_8760!$F6467,Htg_StPt_Sch_EZ!$C$30:$I$30,0)),"F","C")</f>
        <v>19.444444444444443</v>
      </c>
      <c r="J6467" s="34">
        <f>CONVERT(INDEX(Clg_StPt_Sch_EZ!$C$4:$I$27,MATCH(Schedules_8760!$C6467,Clg_StPt_Sch_EZ!$B$4:$B$27,0),MATCH(Schedules_8760!$F6467,Clg_StPt_Sch_EZ!$C$3:$I$3,0)),"F","C")</f>
        <v>25.555555555555554</v>
      </c>
      <c r="K6467" s="34">
        <f>CONVERT(INDEX(Clg_StPt_Sch_EZ!$C$31:$I$54,MATCH(Schedules_8760!$C6467,Clg_StPt_Sch_EZ!$B$31:$B$54,0),MATCH(Schedules_8760!$F6467,Clg_StPt_Sch_EZ!$C$30:$I$30,0)),"F","C")</f>
        <v>25</v>
      </c>
      <c r="L6467" s="34">
        <f>CONVERT(INDEX(DHW_StPt_Sch_EZ!$C$4:$I$27,MATCH(Schedules_8760!$C6467,DHW_StPt_Sch_EZ!$B$4:$B$27,0),MATCH(Schedules_8760!$F6467,DHW_StPt_Sch_EZ!$C$3:$I$3,0)),"F","C")</f>
        <v>53.333333333333329</v>
      </c>
      <c r="M6467" s="34">
        <f>CONVERT(INDEX(DHW_StPt_Sch_EZ!$C$31:$I$54,MATCH(Schedules_8760!$C6467,DHW_StPt_Sch_EZ!$B$31:$B$54,0),MATCH(Schedules_8760!$F6467,DHW_StPt_Sch_EZ!$C$30:$I$30,0)),"F","C")</f>
        <v>53.333333333333329</v>
      </c>
      <c r="N6467" s="12"/>
      <c r="O6467" s="12"/>
      <c r="P6467" s="12"/>
    </row>
    <row r="6468" spans="1:16" x14ac:dyDescent="0.25">
      <c r="A6468" s="35">
        <v>6467</v>
      </c>
      <c r="B6468" s="89">
        <v>270.41666666666669</v>
      </c>
      <c r="C6468" s="35">
        <f t="shared" si="505"/>
        <v>11</v>
      </c>
      <c r="D6468" s="35">
        <f t="shared" si="508"/>
        <v>270</v>
      </c>
      <c r="E6468" s="35">
        <f t="shared" si="509"/>
        <v>4</v>
      </c>
      <c r="F6468" s="35" t="str">
        <f t="shared" si="506"/>
        <v>Wednesday</v>
      </c>
      <c r="G6468" s="35">
        <f t="shared" si="507"/>
        <v>9</v>
      </c>
      <c r="H6468" s="34">
        <f>CONVERT(INDEX(Htg_StPt_Sch_EZ!$C$4:$I$27,MATCH(Schedules_8760!$C6468,Htg_StPt_Sch_EZ!$B$4:$B$27,0),MATCH(Schedules_8760!$F6468,Htg_StPt_Sch_EZ!$C$3:$I$3,0)),"F","C")</f>
        <v>20.555555555555554</v>
      </c>
      <c r="I6468" s="34">
        <f>CONVERT(INDEX(Htg_StPt_Sch_EZ!$C$31:$I$54,MATCH(Schedules_8760!$C6468,Htg_StPt_Sch_EZ!$B$31:$B$54,0),MATCH(Schedules_8760!$F6468,Htg_StPt_Sch_EZ!$C$30:$I$30,0)),"F","C")</f>
        <v>19.444444444444443</v>
      </c>
      <c r="J6468" s="34">
        <f>CONVERT(INDEX(Clg_StPt_Sch_EZ!$C$4:$I$27,MATCH(Schedules_8760!$C6468,Clg_StPt_Sch_EZ!$B$4:$B$27,0),MATCH(Schedules_8760!$F6468,Clg_StPt_Sch_EZ!$C$3:$I$3,0)),"F","C")</f>
        <v>25.555555555555554</v>
      </c>
      <c r="K6468" s="34">
        <f>CONVERT(INDEX(Clg_StPt_Sch_EZ!$C$31:$I$54,MATCH(Schedules_8760!$C6468,Clg_StPt_Sch_EZ!$B$31:$B$54,0),MATCH(Schedules_8760!$F6468,Clg_StPt_Sch_EZ!$C$30:$I$30,0)),"F","C")</f>
        <v>25</v>
      </c>
      <c r="L6468" s="34">
        <f>CONVERT(INDEX(DHW_StPt_Sch_EZ!$C$4:$I$27,MATCH(Schedules_8760!$C6468,DHW_StPt_Sch_EZ!$B$4:$B$27,0),MATCH(Schedules_8760!$F6468,DHW_StPt_Sch_EZ!$C$3:$I$3,0)),"F","C")</f>
        <v>53.333333333333329</v>
      </c>
      <c r="M6468" s="34">
        <f>CONVERT(INDEX(DHW_StPt_Sch_EZ!$C$31:$I$54,MATCH(Schedules_8760!$C6468,DHW_StPt_Sch_EZ!$B$31:$B$54,0),MATCH(Schedules_8760!$F6468,DHW_StPt_Sch_EZ!$C$30:$I$30,0)),"F","C")</f>
        <v>53.333333333333329</v>
      </c>
      <c r="N6468" s="12"/>
      <c r="O6468" s="12"/>
      <c r="P6468" s="12"/>
    </row>
    <row r="6469" spans="1:16" x14ac:dyDescent="0.25">
      <c r="A6469" s="35">
        <v>6468</v>
      </c>
      <c r="B6469" s="89">
        <v>270.45833333333331</v>
      </c>
      <c r="C6469" s="35">
        <f t="shared" si="505"/>
        <v>12</v>
      </c>
      <c r="D6469" s="35">
        <f t="shared" si="508"/>
        <v>270</v>
      </c>
      <c r="E6469" s="35">
        <f t="shared" si="509"/>
        <v>4</v>
      </c>
      <c r="F6469" s="35" t="str">
        <f t="shared" si="506"/>
        <v>Wednesday</v>
      </c>
      <c r="G6469" s="35">
        <f t="shared" si="507"/>
        <v>9</v>
      </c>
      <c r="H6469" s="34">
        <f>CONVERT(INDEX(Htg_StPt_Sch_EZ!$C$4:$I$27,MATCH(Schedules_8760!$C6469,Htg_StPt_Sch_EZ!$B$4:$B$27,0),MATCH(Schedules_8760!$F6469,Htg_StPt_Sch_EZ!$C$3:$I$3,0)),"F","C")</f>
        <v>20.555555555555554</v>
      </c>
      <c r="I6469" s="34">
        <f>CONVERT(INDEX(Htg_StPt_Sch_EZ!$C$31:$I$54,MATCH(Schedules_8760!$C6469,Htg_StPt_Sch_EZ!$B$31:$B$54,0),MATCH(Schedules_8760!$F6469,Htg_StPt_Sch_EZ!$C$30:$I$30,0)),"F","C")</f>
        <v>19.444444444444443</v>
      </c>
      <c r="J6469" s="34">
        <f>CONVERT(INDEX(Clg_StPt_Sch_EZ!$C$4:$I$27,MATCH(Schedules_8760!$C6469,Clg_StPt_Sch_EZ!$B$4:$B$27,0),MATCH(Schedules_8760!$F6469,Clg_StPt_Sch_EZ!$C$3:$I$3,0)),"F","C")</f>
        <v>25.555555555555554</v>
      </c>
      <c r="K6469" s="34">
        <f>CONVERT(INDEX(Clg_StPt_Sch_EZ!$C$31:$I$54,MATCH(Schedules_8760!$C6469,Clg_StPt_Sch_EZ!$B$31:$B$54,0),MATCH(Schedules_8760!$F6469,Clg_StPt_Sch_EZ!$C$30:$I$30,0)),"F","C")</f>
        <v>25</v>
      </c>
      <c r="L6469" s="34">
        <f>CONVERT(INDEX(DHW_StPt_Sch_EZ!$C$4:$I$27,MATCH(Schedules_8760!$C6469,DHW_StPt_Sch_EZ!$B$4:$B$27,0),MATCH(Schedules_8760!$F6469,DHW_StPt_Sch_EZ!$C$3:$I$3,0)),"F","C")</f>
        <v>53.333333333333329</v>
      </c>
      <c r="M6469" s="34">
        <f>CONVERT(INDEX(DHW_StPt_Sch_EZ!$C$31:$I$54,MATCH(Schedules_8760!$C6469,DHW_StPt_Sch_EZ!$B$31:$B$54,0),MATCH(Schedules_8760!$F6469,DHW_StPt_Sch_EZ!$C$30:$I$30,0)),"F","C")</f>
        <v>53.333333333333329</v>
      </c>
      <c r="N6469" s="12"/>
      <c r="O6469" s="12"/>
      <c r="P6469" s="12"/>
    </row>
    <row r="6470" spans="1:16" x14ac:dyDescent="0.25">
      <c r="A6470" s="35">
        <v>6469</v>
      </c>
      <c r="B6470" s="89">
        <v>270.5</v>
      </c>
      <c r="C6470" s="35">
        <f t="shared" si="505"/>
        <v>13</v>
      </c>
      <c r="D6470" s="35">
        <f t="shared" si="508"/>
        <v>270</v>
      </c>
      <c r="E6470" s="35">
        <f t="shared" si="509"/>
        <v>4</v>
      </c>
      <c r="F6470" s="35" t="str">
        <f t="shared" si="506"/>
        <v>Wednesday</v>
      </c>
      <c r="G6470" s="35">
        <f t="shared" si="507"/>
        <v>9</v>
      </c>
      <c r="H6470" s="34">
        <f>CONVERT(INDEX(Htg_StPt_Sch_EZ!$C$4:$I$27,MATCH(Schedules_8760!$C6470,Htg_StPt_Sch_EZ!$B$4:$B$27,0),MATCH(Schedules_8760!$F6470,Htg_StPt_Sch_EZ!$C$3:$I$3,0)),"F","C")</f>
        <v>20.555555555555554</v>
      </c>
      <c r="I6470" s="34">
        <f>CONVERT(INDEX(Htg_StPt_Sch_EZ!$C$31:$I$54,MATCH(Schedules_8760!$C6470,Htg_StPt_Sch_EZ!$B$31:$B$54,0),MATCH(Schedules_8760!$F6470,Htg_StPt_Sch_EZ!$C$30:$I$30,0)),"F","C")</f>
        <v>19.444444444444443</v>
      </c>
      <c r="J6470" s="34">
        <f>CONVERT(INDEX(Clg_StPt_Sch_EZ!$C$4:$I$27,MATCH(Schedules_8760!$C6470,Clg_StPt_Sch_EZ!$B$4:$B$27,0),MATCH(Schedules_8760!$F6470,Clg_StPt_Sch_EZ!$C$3:$I$3,0)),"F","C")</f>
        <v>25.555555555555554</v>
      </c>
      <c r="K6470" s="34">
        <f>CONVERT(INDEX(Clg_StPt_Sch_EZ!$C$31:$I$54,MATCH(Schedules_8760!$C6470,Clg_StPt_Sch_EZ!$B$31:$B$54,0),MATCH(Schedules_8760!$F6470,Clg_StPt_Sch_EZ!$C$30:$I$30,0)),"F","C")</f>
        <v>25</v>
      </c>
      <c r="L6470" s="34">
        <f>CONVERT(INDEX(DHW_StPt_Sch_EZ!$C$4:$I$27,MATCH(Schedules_8760!$C6470,DHW_StPt_Sch_EZ!$B$4:$B$27,0),MATCH(Schedules_8760!$F6470,DHW_StPt_Sch_EZ!$C$3:$I$3,0)),"F","C")</f>
        <v>53.333333333333329</v>
      </c>
      <c r="M6470" s="34">
        <f>CONVERT(INDEX(DHW_StPt_Sch_EZ!$C$31:$I$54,MATCH(Schedules_8760!$C6470,DHW_StPt_Sch_EZ!$B$31:$B$54,0),MATCH(Schedules_8760!$F6470,DHW_StPt_Sch_EZ!$C$30:$I$30,0)),"F","C")</f>
        <v>53.333333333333329</v>
      </c>
      <c r="N6470" s="12"/>
      <c r="O6470" s="12"/>
      <c r="P6470" s="12"/>
    </row>
    <row r="6471" spans="1:16" x14ac:dyDescent="0.25">
      <c r="A6471" s="35">
        <v>6470</v>
      </c>
      <c r="B6471" s="89">
        <v>270.54166666666669</v>
      </c>
      <c r="C6471" s="35">
        <f t="shared" si="505"/>
        <v>14</v>
      </c>
      <c r="D6471" s="35">
        <f t="shared" si="508"/>
        <v>270</v>
      </c>
      <c r="E6471" s="35">
        <f t="shared" si="509"/>
        <v>4</v>
      </c>
      <c r="F6471" s="35" t="str">
        <f t="shared" si="506"/>
        <v>Wednesday</v>
      </c>
      <c r="G6471" s="35">
        <f t="shared" si="507"/>
        <v>9</v>
      </c>
      <c r="H6471" s="34">
        <f>CONVERT(INDEX(Htg_StPt_Sch_EZ!$C$4:$I$27,MATCH(Schedules_8760!$C6471,Htg_StPt_Sch_EZ!$B$4:$B$27,0),MATCH(Schedules_8760!$F6471,Htg_StPt_Sch_EZ!$C$3:$I$3,0)),"F","C")</f>
        <v>20.555555555555554</v>
      </c>
      <c r="I6471" s="34">
        <f>CONVERT(INDEX(Htg_StPt_Sch_EZ!$C$31:$I$54,MATCH(Schedules_8760!$C6471,Htg_StPt_Sch_EZ!$B$31:$B$54,0),MATCH(Schedules_8760!$F6471,Htg_StPt_Sch_EZ!$C$30:$I$30,0)),"F","C")</f>
        <v>19.444444444444443</v>
      </c>
      <c r="J6471" s="34">
        <f>CONVERT(INDEX(Clg_StPt_Sch_EZ!$C$4:$I$27,MATCH(Schedules_8760!$C6471,Clg_StPt_Sch_EZ!$B$4:$B$27,0),MATCH(Schedules_8760!$F6471,Clg_StPt_Sch_EZ!$C$3:$I$3,0)),"F","C")</f>
        <v>25.555555555555554</v>
      </c>
      <c r="K6471" s="34">
        <f>CONVERT(INDEX(Clg_StPt_Sch_EZ!$C$31:$I$54,MATCH(Schedules_8760!$C6471,Clg_StPt_Sch_EZ!$B$31:$B$54,0),MATCH(Schedules_8760!$F6471,Clg_StPt_Sch_EZ!$C$30:$I$30,0)),"F","C")</f>
        <v>25</v>
      </c>
      <c r="L6471" s="34">
        <f>CONVERT(INDEX(DHW_StPt_Sch_EZ!$C$4:$I$27,MATCH(Schedules_8760!$C6471,DHW_StPt_Sch_EZ!$B$4:$B$27,0),MATCH(Schedules_8760!$F6471,DHW_StPt_Sch_EZ!$C$3:$I$3,0)),"F","C")</f>
        <v>53.333333333333329</v>
      </c>
      <c r="M6471" s="34">
        <f>CONVERT(INDEX(DHW_StPt_Sch_EZ!$C$31:$I$54,MATCH(Schedules_8760!$C6471,DHW_StPt_Sch_EZ!$B$31:$B$54,0),MATCH(Schedules_8760!$F6471,DHW_StPt_Sch_EZ!$C$30:$I$30,0)),"F","C")</f>
        <v>53.333333333333329</v>
      </c>
      <c r="N6471" s="12"/>
      <c r="O6471" s="12"/>
      <c r="P6471" s="12"/>
    </row>
    <row r="6472" spans="1:16" x14ac:dyDescent="0.25">
      <c r="A6472" s="35">
        <v>6471</v>
      </c>
      <c r="B6472" s="89">
        <v>270.58333333333331</v>
      </c>
      <c r="C6472" s="35">
        <f t="shared" si="505"/>
        <v>15</v>
      </c>
      <c r="D6472" s="35">
        <f t="shared" si="508"/>
        <v>270</v>
      </c>
      <c r="E6472" s="35">
        <f t="shared" si="509"/>
        <v>4</v>
      </c>
      <c r="F6472" s="35" t="str">
        <f t="shared" si="506"/>
        <v>Wednesday</v>
      </c>
      <c r="G6472" s="35">
        <f t="shared" si="507"/>
        <v>9</v>
      </c>
      <c r="H6472" s="34">
        <f>CONVERT(INDEX(Htg_StPt_Sch_EZ!$C$4:$I$27,MATCH(Schedules_8760!$C6472,Htg_StPt_Sch_EZ!$B$4:$B$27,0),MATCH(Schedules_8760!$F6472,Htg_StPt_Sch_EZ!$C$3:$I$3,0)),"F","C")</f>
        <v>20.555555555555554</v>
      </c>
      <c r="I6472" s="34">
        <f>CONVERT(INDEX(Htg_StPt_Sch_EZ!$C$31:$I$54,MATCH(Schedules_8760!$C6472,Htg_StPt_Sch_EZ!$B$31:$B$54,0),MATCH(Schedules_8760!$F6472,Htg_StPt_Sch_EZ!$C$30:$I$30,0)),"F","C")</f>
        <v>21.111111111111111</v>
      </c>
      <c r="J6472" s="34">
        <f>CONVERT(INDEX(Clg_StPt_Sch_EZ!$C$4:$I$27,MATCH(Schedules_8760!$C6472,Clg_StPt_Sch_EZ!$B$4:$B$27,0),MATCH(Schedules_8760!$F6472,Clg_StPt_Sch_EZ!$C$3:$I$3,0)),"F","C")</f>
        <v>25.555555555555554</v>
      </c>
      <c r="K6472" s="34">
        <f>CONVERT(INDEX(Clg_StPt_Sch_EZ!$C$31:$I$54,MATCH(Schedules_8760!$C6472,Clg_StPt_Sch_EZ!$B$31:$B$54,0),MATCH(Schedules_8760!$F6472,Clg_StPt_Sch_EZ!$C$30:$I$30,0)),"F","C")</f>
        <v>25</v>
      </c>
      <c r="L6472" s="34">
        <f>CONVERT(INDEX(DHW_StPt_Sch_EZ!$C$4:$I$27,MATCH(Schedules_8760!$C6472,DHW_StPt_Sch_EZ!$B$4:$B$27,0),MATCH(Schedules_8760!$F6472,DHW_StPt_Sch_EZ!$C$3:$I$3,0)),"F","C")</f>
        <v>53.333333333333329</v>
      </c>
      <c r="M6472" s="34">
        <f>CONVERT(INDEX(DHW_StPt_Sch_EZ!$C$31:$I$54,MATCH(Schedules_8760!$C6472,DHW_StPt_Sch_EZ!$B$31:$B$54,0),MATCH(Schedules_8760!$F6472,DHW_StPt_Sch_EZ!$C$30:$I$30,0)),"F","C")</f>
        <v>53.333333333333329</v>
      </c>
      <c r="N6472" s="12"/>
      <c r="O6472" s="12"/>
      <c r="P6472" s="12"/>
    </row>
    <row r="6473" spans="1:16" x14ac:dyDescent="0.25">
      <c r="A6473" s="35">
        <v>6472</v>
      </c>
      <c r="B6473" s="89">
        <v>270.625</v>
      </c>
      <c r="C6473" s="35">
        <f t="shared" si="505"/>
        <v>16</v>
      </c>
      <c r="D6473" s="35">
        <f t="shared" si="508"/>
        <v>270</v>
      </c>
      <c r="E6473" s="35">
        <f t="shared" si="509"/>
        <v>4</v>
      </c>
      <c r="F6473" s="35" t="str">
        <f t="shared" si="506"/>
        <v>Wednesday</v>
      </c>
      <c r="G6473" s="35">
        <f t="shared" si="507"/>
        <v>9</v>
      </c>
      <c r="H6473" s="34">
        <f>CONVERT(INDEX(Htg_StPt_Sch_EZ!$C$4:$I$27,MATCH(Schedules_8760!$C6473,Htg_StPt_Sch_EZ!$B$4:$B$27,0),MATCH(Schedules_8760!$F6473,Htg_StPt_Sch_EZ!$C$3:$I$3,0)),"F","C")</f>
        <v>20.555555555555554</v>
      </c>
      <c r="I6473" s="34">
        <f>CONVERT(INDEX(Htg_StPt_Sch_EZ!$C$31:$I$54,MATCH(Schedules_8760!$C6473,Htg_StPt_Sch_EZ!$B$31:$B$54,0),MATCH(Schedules_8760!$F6473,Htg_StPt_Sch_EZ!$C$30:$I$30,0)),"F","C")</f>
        <v>21.111111111111111</v>
      </c>
      <c r="J6473" s="34">
        <f>CONVERT(INDEX(Clg_StPt_Sch_EZ!$C$4:$I$27,MATCH(Schedules_8760!$C6473,Clg_StPt_Sch_EZ!$B$4:$B$27,0),MATCH(Schedules_8760!$F6473,Clg_StPt_Sch_EZ!$C$3:$I$3,0)),"F","C")</f>
        <v>25.555555555555554</v>
      </c>
      <c r="K6473" s="34">
        <f>CONVERT(INDEX(Clg_StPt_Sch_EZ!$C$31:$I$54,MATCH(Schedules_8760!$C6473,Clg_StPt_Sch_EZ!$B$31:$B$54,0),MATCH(Schedules_8760!$F6473,Clg_StPt_Sch_EZ!$C$30:$I$30,0)),"F","C")</f>
        <v>25</v>
      </c>
      <c r="L6473" s="34">
        <f>CONVERT(INDEX(DHW_StPt_Sch_EZ!$C$4:$I$27,MATCH(Schedules_8760!$C6473,DHW_StPt_Sch_EZ!$B$4:$B$27,0),MATCH(Schedules_8760!$F6473,DHW_StPt_Sch_EZ!$C$3:$I$3,0)),"F","C")</f>
        <v>53.333333333333329</v>
      </c>
      <c r="M6473" s="34">
        <f>CONVERT(INDEX(DHW_StPt_Sch_EZ!$C$31:$I$54,MATCH(Schedules_8760!$C6473,DHW_StPt_Sch_EZ!$B$31:$B$54,0),MATCH(Schedules_8760!$F6473,DHW_StPt_Sch_EZ!$C$30:$I$30,0)),"F","C")</f>
        <v>53.333333333333329</v>
      </c>
      <c r="N6473" s="12"/>
      <c r="O6473" s="12"/>
      <c r="P6473" s="12"/>
    </row>
    <row r="6474" spans="1:16" x14ac:dyDescent="0.25">
      <c r="A6474" s="35">
        <v>6473</v>
      </c>
      <c r="B6474" s="89">
        <v>270.66666666666669</v>
      </c>
      <c r="C6474" s="35">
        <f t="shared" si="505"/>
        <v>17</v>
      </c>
      <c r="D6474" s="35">
        <f t="shared" si="508"/>
        <v>270</v>
      </c>
      <c r="E6474" s="35">
        <f t="shared" si="509"/>
        <v>4</v>
      </c>
      <c r="F6474" s="35" t="str">
        <f t="shared" si="506"/>
        <v>Wednesday</v>
      </c>
      <c r="G6474" s="35">
        <f t="shared" si="507"/>
        <v>9</v>
      </c>
      <c r="H6474" s="34">
        <f>CONVERT(INDEX(Htg_StPt_Sch_EZ!$C$4:$I$27,MATCH(Schedules_8760!$C6474,Htg_StPt_Sch_EZ!$B$4:$B$27,0),MATCH(Schedules_8760!$F6474,Htg_StPt_Sch_EZ!$C$3:$I$3,0)),"F","C")</f>
        <v>20.555555555555554</v>
      </c>
      <c r="I6474" s="34">
        <f>CONVERT(INDEX(Htg_StPt_Sch_EZ!$C$31:$I$54,MATCH(Schedules_8760!$C6474,Htg_StPt_Sch_EZ!$B$31:$B$54,0),MATCH(Schedules_8760!$F6474,Htg_StPt_Sch_EZ!$C$30:$I$30,0)),"F","C")</f>
        <v>17.777777777777779</v>
      </c>
      <c r="J6474" s="34">
        <f>CONVERT(INDEX(Clg_StPt_Sch_EZ!$C$4:$I$27,MATCH(Schedules_8760!$C6474,Clg_StPt_Sch_EZ!$B$4:$B$27,0),MATCH(Schedules_8760!$F6474,Clg_StPt_Sch_EZ!$C$3:$I$3,0)),"F","C")</f>
        <v>25.555555555555554</v>
      </c>
      <c r="K6474" s="34">
        <f>CONVERT(INDEX(Clg_StPt_Sch_EZ!$C$31:$I$54,MATCH(Schedules_8760!$C6474,Clg_StPt_Sch_EZ!$B$31:$B$54,0),MATCH(Schedules_8760!$F6474,Clg_StPt_Sch_EZ!$C$30:$I$30,0)),"F","C")</f>
        <v>25</v>
      </c>
      <c r="L6474" s="34">
        <f>CONVERT(INDEX(DHW_StPt_Sch_EZ!$C$4:$I$27,MATCH(Schedules_8760!$C6474,DHW_StPt_Sch_EZ!$B$4:$B$27,0),MATCH(Schedules_8760!$F6474,DHW_StPt_Sch_EZ!$C$3:$I$3,0)),"F","C")</f>
        <v>53.333333333333329</v>
      </c>
      <c r="M6474" s="34">
        <f>CONVERT(INDEX(DHW_StPt_Sch_EZ!$C$31:$I$54,MATCH(Schedules_8760!$C6474,DHW_StPt_Sch_EZ!$B$31:$B$54,0),MATCH(Schedules_8760!$F6474,DHW_StPt_Sch_EZ!$C$30:$I$30,0)),"F","C")</f>
        <v>53.333333333333329</v>
      </c>
      <c r="N6474" s="12"/>
      <c r="O6474" s="12"/>
      <c r="P6474" s="12"/>
    </row>
    <row r="6475" spans="1:16" x14ac:dyDescent="0.25">
      <c r="A6475" s="35">
        <v>6474</v>
      </c>
      <c r="B6475" s="89">
        <v>270.70833333333331</v>
      </c>
      <c r="C6475" s="35">
        <f t="shared" si="505"/>
        <v>18</v>
      </c>
      <c r="D6475" s="35">
        <f t="shared" si="508"/>
        <v>270</v>
      </c>
      <c r="E6475" s="35">
        <f t="shared" si="509"/>
        <v>4</v>
      </c>
      <c r="F6475" s="35" t="str">
        <f t="shared" si="506"/>
        <v>Wednesday</v>
      </c>
      <c r="G6475" s="35">
        <f t="shared" si="507"/>
        <v>9</v>
      </c>
      <c r="H6475" s="34">
        <f>CONVERT(INDEX(Htg_StPt_Sch_EZ!$C$4:$I$27,MATCH(Schedules_8760!$C6475,Htg_StPt_Sch_EZ!$B$4:$B$27,0),MATCH(Schedules_8760!$F6475,Htg_StPt_Sch_EZ!$C$3:$I$3,0)),"F","C")</f>
        <v>20.555555555555554</v>
      </c>
      <c r="I6475" s="34">
        <f>CONVERT(INDEX(Htg_StPt_Sch_EZ!$C$31:$I$54,MATCH(Schedules_8760!$C6475,Htg_StPt_Sch_EZ!$B$31:$B$54,0),MATCH(Schedules_8760!$F6475,Htg_StPt_Sch_EZ!$C$30:$I$30,0)),"F","C")</f>
        <v>17.777777777777779</v>
      </c>
      <c r="J6475" s="34">
        <f>CONVERT(INDEX(Clg_StPt_Sch_EZ!$C$4:$I$27,MATCH(Schedules_8760!$C6475,Clg_StPt_Sch_EZ!$B$4:$B$27,0),MATCH(Schedules_8760!$F6475,Clg_StPt_Sch_EZ!$C$3:$I$3,0)),"F","C")</f>
        <v>25.555555555555554</v>
      </c>
      <c r="K6475" s="34">
        <f>CONVERT(INDEX(Clg_StPt_Sch_EZ!$C$31:$I$54,MATCH(Schedules_8760!$C6475,Clg_StPt_Sch_EZ!$B$31:$B$54,0),MATCH(Schedules_8760!$F6475,Clg_StPt_Sch_EZ!$C$30:$I$30,0)),"F","C")</f>
        <v>28.333333333333332</v>
      </c>
      <c r="L6475" s="34">
        <f>CONVERT(INDEX(DHW_StPt_Sch_EZ!$C$4:$I$27,MATCH(Schedules_8760!$C6475,DHW_StPt_Sch_EZ!$B$4:$B$27,0),MATCH(Schedules_8760!$F6475,DHW_StPt_Sch_EZ!$C$3:$I$3,0)),"F","C")</f>
        <v>53.333333333333329</v>
      </c>
      <c r="M6475" s="34">
        <f>CONVERT(INDEX(DHW_StPt_Sch_EZ!$C$31:$I$54,MATCH(Schedules_8760!$C6475,DHW_StPt_Sch_EZ!$B$31:$B$54,0),MATCH(Schedules_8760!$F6475,DHW_StPt_Sch_EZ!$C$30:$I$30,0)),"F","C")</f>
        <v>53.333333333333329</v>
      </c>
      <c r="N6475" s="12"/>
      <c r="O6475" s="12"/>
      <c r="P6475" s="12"/>
    </row>
    <row r="6476" spans="1:16" x14ac:dyDescent="0.25">
      <c r="A6476" s="35">
        <v>6475</v>
      </c>
      <c r="B6476" s="89">
        <v>270.75</v>
      </c>
      <c r="C6476" s="35">
        <f t="shared" si="505"/>
        <v>19</v>
      </c>
      <c r="D6476" s="35">
        <f t="shared" si="508"/>
        <v>270</v>
      </c>
      <c r="E6476" s="35">
        <f t="shared" si="509"/>
        <v>4</v>
      </c>
      <c r="F6476" s="35" t="str">
        <f t="shared" si="506"/>
        <v>Wednesday</v>
      </c>
      <c r="G6476" s="35">
        <f t="shared" si="507"/>
        <v>9</v>
      </c>
      <c r="H6476" s="34">
        <f>CONVERT(INDEX(Htg_StPt_Sch_EZ!$C$4:$I$27,MATCH(Schedules_8760!$C6476,Htg_StPt_Sch_EZ!$B$4:$B$27,0),MATCH(Schedules_8760!$F6476,Htg_StPt_Sch_EZ!$C$3:$I$3,0)),"F","C")</f>
        <v>20.555555555555554</v>
      </c>
      <c r="I6476" s="34">
        <f>CONVERT(INDEX(Htg_StPt_Sch_EZ!$C$31:$I$54,MATCH(Schedules_8760!$C6476,Htg_StPt_Sch_EZ!$B$31:$B$54,0),MATCH(Schedules_8760!$F6476,Htg_StPt_Sch_EZ!$C$30:$I$30,0)),"F","C")</f>
        <v>18.333333333333332</v>
      </c>
      <c r="J6476" s="34">
        <f>CONVERT(INDEX(Clg_StPt_Sch_EZ!$C$4:$I$27,MATCH(Schedules_8760!$C6476,Clg_StPt_Sch_EZ!$B$4:$B$27,0),MATCH(Schedules_8760!$F6476,Clg_StPt_Sch_EZ!$C$3:$I$3,0)),"F","C")</f>
        <v>25.555555555555554</v>
      </c>
      <c r="K6476" s="34">
        <f>CONVERT(INDEX(Clg_StPt_Sch_EZ!$C$31:$I$54,MATCH(Schedules_8760!$C6476,Clg_StPt_Sch_EZ!$B$31:$B$54,0),MATCH(Schedules_8760!$F6476,Clg_StPt_Sch_EZ!$C$30:$I$30,0)),"F","C")</f>
        <v>28.333333333333332</v>
      </c>
      <c r="L6476" s="34">
        <f>CONVERT(INDEX(DHW_StPt_Sch_EZ!$C$4:$I$27,MATCH(Schedules_8760!$C6476,DHW_StPt_Sch_EZ!$B$4:$B$27,0),MATCH(Schedules_8760!$F6476,DHW_StPt_Sch_EZ!$C$3:$I$3,0)),"F","C")</f>
        <v>53.333333333333329</v>
      </c>
      <c r="M6476" s="34">
        <f>CONVERT(INDEX(DHW_StPt_Sch_EZ!$C$31:$I$54,MATCH(Schedules_8760!$C6476,DHW_StPt_Sch_EZ!$B$31:$B$54,0),MATCH(Schedules_8760!$F6476,DHW_StPt_Sch_EZ!$C$30:$I$30,0)),"F","C")</f>
        <v>53.333333333333329</v>
      </c>
      <c r="N6476" s="12"/>
      <c r="O6476" s="12"/>
      <c r="P6476" s="12"/>
    </row>
    <row r="6477" spans="1:16" x14ac:dyDescent="0.25">
      <c r="A6477" s="35">
        <v>6476</v>
      </c>
      <c r="B6477" s="89">
        <v>270.79166666666669</v>
      </c>
      <c r="C6477" s="35">
        <f t="shared" si="505"/>
        <v>20</v>
      </c>
      <c r="D6477" s="35">
        <f t="shared" si="508"/>
        <v>270</v>
      </c>
      <c r="E6477" s="35">
        <f t="shared" si="509"/>
        <v>4</v>
      </c>
      <c r="F6477" s="35" t="str">
        <f t="shared" si="506"/>
        <v>Wednesday</v>
      </c>
      <c r="G6477" s="35">
        <f t="shared" si="507"/>
        <v>9</v>
      </c>
      <c r="H6477" s="34">
        <f>CONVERT(INDEX(Htg_StPt_Sch_EZ!$C$4:$I$27,MATCH(Schedules_8760!$C6477,Htg_StPt_Sch_EZ!$B$4:$B$27,0),MATCH(Schedules_8760!$F6477,Htg_StPt_Sch_EZ!$C$3:$I$3,0)),"F","C")</f>
        <v>20.555555555555554</v>
      </c>
      <c r="I6477" s="34">
        <f>CONVERT(INDEX(Htg_StPt_Sch_EZ!$C$31:$I$54,MATCH(Schedules_8760!$C6477,Htg_StPt_Sch_EZ!$B$31:$B$54,0),MATCH(Schedules_8760!$F6477,Htg_StPt_Sch_EZ!$C$30:$I$30,0)),"F","C")</f>
        <v>18.888888888888889</v>
      </c>
      <c r="J6477" s="34">
        <f>CONVERT(INDEX(Clg_StPt_Sch_EZ!$C$4:$I$27,MATCH(Schedules_8760!$C6477,Clg_StPt_Sch_EZ!$B$4:$B$27,0),MATCH(Schedules_8760!$F6477,Clg_StPt_Sch_EZ!$C$3:$I$3,0)),"F","C")</f>
        <v>25.555555555555554</v>
      </c>
      <c r="K6477" s="34">
        <f>CONVERT(INDEX(Clg_StPt_Sch_EZ!$C$31:$I$54,MATCH(Schedules_8760!$C6477,Clg_StPt_Sch_EZ!$B$31:$B$54,0),MATCH(Schedules_8760!$F6477,Clg_StPt_Sch_EZ!$C$30:$I$30,0)),"F","C")</f>
        <v>28.333333333333332</v>
      </c>
      <c r="L6477" s="34">
        <f>CONVERT(INDEX(DHW_StPt_Sch_EZ!$C$4:$I$27,MATCH(Schedules_8760!$C6477,DHW_StPt_Sch_EZ!$B$4:$B$27,0),MATCH(Schedules_8760!$F6477,DHW_StPt_Sch_EZ!$C$3:$I$3,0)),"F","C")</f>
        <v>53.333333333333329</v>
      </c>
      <c r="M6477" s="34">
        <f>CONVERT(INDEX(DHW_StPt_Sch_EZ!$C$31:$I$54,MATCH(Schedules_8760!$C6477,DHW_StPt_Sch_EZ!$B$31:$B$54,0),MATCH(Schedules_8760!$F6477,DHW_StPt_Sch_EZ!$C$30:$I$30,0)),"F","C")</f>
        <v>53.333333333333329</v>
      </c>
      <c r="N6477" s="12"/>
      <c r="O6477" s="12"/>
      <c r="P6477" s="12"/>
    </row>
    <row r="6478" spans="1:16" x14ac:dyDescent="0.25">
      <c r="A6478" s="35">
        <v>6477</v>
      </c>
      <c r="B6478" s="89">
        <v>270.83333333333331</v>
      </c>
      <c r="C6478" s="35">
        <f t="shared" si="505"/>
        <v>21</v>
      </c>
      <c r="D6478" s="35">
        <f t="shared" si="508"/>
        <v>270</v>
      </c>
      <c r="E6478" s="35">
        <f t="shared" si="509"/>
        <v>4</v>
      </c>
      <c r="F6478" s="35" t="str">
        <f t="shared" si="506"/>
        <v>Wednesday</v>
      </c>
      <c r="G6478" s="35">
        <f t="shared" si="507"/>
        <v>9</v>
      </c>
      <c r="H6478" s="34">
        <f>CONVERT(INDEX(Htg_StPt_Sch_EZ!$C$4:$I$27,MATCH(Schedules_8760!$C6478,Htg_StPt_Sch_EZ!$B$4:$B$27,0),MATCH(Schedules_8760!$F6478,Htg_StPt_Sch_EZ!$C$3:$I$3,0)),"F","C")</f>
        <v>20.555555555555554</v>
      </c>
      <c r="I6478" s="34">
        <f>CONVERT(INDEX(Htg_StPt_Sch_EZ!$C$31:$I$54,MATCH(Schedules_8760!$C6478,Htg_StPt_Sch_EZ!$B$31:$B$54,0),MATCH(Schedules_8760!$F6478,Htg_StPt_Sch_EZ!$C$30:$I$30,0)),"F","C")</f>
        <v>19.444444444444443</v>
      </c>
      <c r="J6478" s="34">
        <f>CONVERT(INDEX(Clg_StPt_Sch_EZ!$C$4:$I$27,MATCH(Schedules_8760!$C6478,Clg_StPt_Sch_EZ!$B$4:$B$27,0),MATCH(Schedules_8760!$F6478,Clg_StPt_Sch_EZ!$C$3:$I$3,0)),"F","C")</f>
        <v>25.555555555555554</v>
      </c>
      <c r="K6478" s="34">
        <f>CONVERT(INDEX(Clg_StPt_Sch_EZ!$C$31:$I$54,MATCH(Schedules_8760!$C6478,Clg_StPt_Sch_EZ!$B$31:$B$54,0),MATCH(Schedules_8760!$F6478,Clg_StPt_Sch_EZ!$C$30:$I$30,0)),"F","C")</f>
        <v>28.333333333333332</v>
      </c>
      <c r="L6478" s="34">
        <f>CONVERT(INDEX(DHW_StPt_Sch_EZ!$C$4:$I$27,MATCH(Schedules_8760!$C6478,DHW_StPt_Sch_EZ!$B$4:$B$27,0),MATCH(Schedules_8760!$F6478,DHW_StPt_Sch_EZ!$C$3:$I$3,0)),"F","C")</f>
        <v>53.333333333333329</v>
      </c>
      <c r="M6478" s="34">
        <f>CONVERT(INDEX(DHW_StPt_Sch_EZ!$C$31:$I$54,MATCH(Schedules_8760!$C6478,DHW_StPt_Sch_EZ!$B$31:$B$54,0),MATCH(Schedules_8760!$F6478,DHW_StPt_Sch_EZ!$C$30:$I$30,0)),"F","C")</f>
        <v>53.333333333333329</v>
      </c>
      <c r="N6478" s="12"/>
      <c r="O6478" s="12"/>
      <c r="P6478" s="12"/>
    </row>
    <row r="6479" spans="1:16" x14ac:dyDescent="0.25">
      <c r="A6479" s="35">
        <v>6478</v>
      </c>
      <c r="B6479" s="89">
        <v>270.875</v>
      </c>
      <c r="C6479" s="35">
        <f t="shared" si="505"/>
        <v>22</v>
      </c>
      <c r="D6479" s="35">
        <f t="shared" si="508"/>
        <v>270</v>
      </c>
      <c r="E6479" s="35">
        <f t="shared" si="509"/>
        <v>4</v>
      </c>
      <c r="F6479" s="35" t="str">
        <f t="shared" si="506"/>
        <v>Wednesday</v>
      </c>
      <c r="G6479" s="35">
        <f t="shared" si="507"/>
        <v>9</v>
      </c>
      <c r="H6479" s="34">
        <f>CONVERT(INDEX(Htg_StPt_Sch_EZ!$C$4:$I$27,MATCH(Schedules_8760!$C6479,Htg_StPt_Sch_EZ!$B$4:$B$27,0),MATCH(Schedules_8760!$F6479,Htg_StPt_Sch_EZ!$C$3:$I$3,0)),"F","C")</f>
        <v>20.555555555555554</v>
      </c>
      <c r="I6479" s="34">
        <f>CONVERT(INDEX(Htg_StPt_Sch_EZ!$C$31:$I$54,MATCH(Schedules_8760!$C6479,Htg_StPt_Sch_EZ!$B$31:$B$54,0),MATCH(Schedules_8760!$F6479,Htg_StPt_Sch_EZ!$C$30:$I$30,0)),"F","C")</f>
        <v>19.444444444444443</v>
      </c>
      <c r="J6479" s="34">
        <f>CONVERT(INDEX(Clg_StPt_Sch_EZ!$C$4:$I$27,MATCH(Schedules_8760!$C6479,Clg_StPt_Sch_EZ!$B$4:$B$27,0),MATCH(Schedules_8760!$F6479,Clg_StPt_Sch_EZ!$C$3:$I$3,0)),"F","C")</f>
        <v>25.555555555555554</v>
      </c>
      <c r="K6479" s="34">
        <f>CONVERT(INDEX(Clg_StPt_Sch_EZ!$C$31:$I$54,MATCH(Schedules_8760!$C6479,Clg_StPt_Sch_EZ!$B$31:$B$54,0),MATCH(Schedules_8760!$F6479,Clg_StPt_Sch_EZ!$C$30:$I$30,0)),"F","C")</f>
        <v>28.333333333333332</v>
      </c>
      <c r="L6479" s="34">
        <f>CONVERT(INDEX(DHW_StPt_Sch_EZ!$C$4:$I$27,MATCH(Schedules_8760!$C6479,DHW_StPt_Sch_EZ!$B$4:$B$27,0),MATCH(Schedules_8760!$F6479,DHW_StPt_Sch_EZ!$C$3:$I$3,0)),"F","C")</f>
        <v>53.333333333333329</v>
      </c>
      <c r="M6479" s="34">
        <f>CONVERT(INDEX(DHW_StPt_Sch_EZ!$C$31:$I$54,MATCH(Schedules_8760!$C6479,DHW_StPt_Sch_EZ!$B$31:$B$54,0),MATCH(Schedules_8760!$F6479,DHW_StPt_Sch_EZ!$C$30:$I$30,0)),"F","C")</f>
        <v>53.333333333333329</v>
      </c>
      <c r="N6479" s="12"/>
      <c r="O6479" s="12"/>
      <c r="P6479" s="12"/>
    </row>
    <row r="6480" spans="1:16" x14ac:dyDescent="0.25">
      <c r="A6480" s="35">
        <v>6479</v>
      </c>
      <c r="B6480" s="89">
        <v>270.91666666666669</v>
      </c>
      <c r="C6480" s="35">
        <f t="shared" si="505"/>
        <v>23</v>
      </c>
      <c r="D6480" s="35">
        <f t="shared" si="508"/>
        <v>270</v>
      </c>
      <c r="E6480" s="35">
        <f t="shared" si="509"/>
        <v>4</v>
      </c>
      <c r="F6480" s="35" t="str">
        <f t="shared" si="506"/>
        <v>Wednesday</v>
      </c>
      <c r="G6480" s="35">
        <f t="shared" si="507"/>
        <v>9</v>
      </c>
      <c r="H6480" s="34">
        <f>CONVERT(INDEX(Htg_StPt_Sch_EZ!$C$4:$I$27,MATCH(Schedules_8760!$C6480,Htg_StPt_Sch_EZ!$B$4:$B$27,0),MATCH(Schedules_8760!$F6480,Htg_StPt_Sch_EZ!$C$3:$I$3,0)),"F","C")</f>
        <v>20.555555555555554</v>
      </c>
      <c r="I6480" s="34">
        <f>CONVERT(INDEX(Htg_StPt_Sch_EZ!$C$31:$I$54,MATCH(Schedules_8760!$C6480,Htg_StPt_Sch_EZ!$B$31:$B$54,0),MATCH(Schedules_8760!$F6480,Htg_StPt_Sch_EZ!$C$30:$I$30,0)),"F","C")</f>
        <v>19.444444444444443</v>
      </c>
      <c r="J6480" s="34">
        <f>CONVERT(INDEX(Clg_StPt_Sch_EZ!$C$4:$I$27,MATCH(Schedules_8760!$C6480,Clg_StPt_Sch_EZ!$B$4:$B$27,0),MATCH(Schedules_8760!$F6480,Clg_StPt_Sch_EZ!$C$3:$I$3,0)),"F","C")</f>
        <v>25.555555555555554</v>
      </c>
      <c r="K6480" s="34">
        <f>CONVERT(INDEX(Clg_StPt_Sch_EZ!$C$31:$I$54,MATCH(Schedules_8760!$C6480,Clg_StPt_Sch_EZ!$B$31:$B$54,0),MATCH(Schedules_8760!$F6480,Clg_StPt_Sch_EZ!$C$30:$I$30,0)),"F","C")</f>
        <v>28.333333333333332</v>
      </c>
      <c r="L6480" s="34">
        <f>CONVERT(INDEX(DHW_StPt_Sch_EZ!$C$4:$I$27,MATCH(Schedules_8760!$C6480,DHW_StPt_Sch_EZ!$B$4:$B$27,0),MATCH(Schedules_8760!$F6480,DHW_StPt_Sch_EZ!$C$3:$I$3,0)),"F","C")</f>
        <v>53.333333333333329</v>
      </c>
      <c r="M6480" s="34">
        <f>CONVERT(INDEX(DHW_StPt_Sch_EZ!$C$31:$I$54,MATCH(Schedules_8760!$C6480,DHW_StPt_Sch_EZ!$B$31:$B$54,0),MATCH(Schedules_8760!$F6480,DHW_StPt_Sch_EZ!$C$30:$I$30,0)),"F","C")</f>
        <v>53.333333333333329</v>
      </c>
      <c r="N6480" s="12"/>
      <c r="O6480" s="12"/>
      <c r="P6480" s="12"/>
    </row>
    <row r="6481" spans="1:16" x14ac:dyDescent="0.25">
      <c r="A6481" s="35">
        <v>6480</v>
      </c>
      <c r="B6481" s="89">
        <v>270.95833333333331</v>
      </c>
      <c r="C6481" s="35">
        <f t="shared" si="505"/>
        <v>24</v>
      </c>
      <c r="D6481" s="35">
        <f t="shared" si="508"/>
        <v>270</v>
      </c>
      <c r="E6481" s="35">
        <f t="shared" si="509"/>
        <v>4</v>
      </c>
      <c r="F6481" s="35" t="str">
        <f t="shared" si="506"/>
        <v>Wednesday</v>
      </c>
      <c r="G6481" s="35">
        <f t="shared" si="507"/>
        <v>9</v>
      </c>
      <c r="H6481" s="34">
        <f>CONVERT(INDEX(Htg_StPt_Sch_EZ!$C$4:$I$27,MATCH(Schedules_8760!$C6481,Htg_StPt_Sch_EZ!$B$4:$B$27,0),MATCH(Schedules_8760!$F6481,Htg_StPt_Sch_EZ!$C$3:$I$3,0)),"F","C")</f>
        <v>20.555555555555554</v>
      </c>
      <c r="I6481" s="34">
        <f>CONVERT(INDEX(Htg_StPt_Sch_EZ!$C$31:$I$54,MATCH(Schedules_8760!$C6481,Htg_StPt_Sch_EZ!$B$31:$B$54,0),MATCH(Schedules_8760!$F6481,Htg_StPt_Sch_EZ!$C$30:$I$30,0)),"F","C")</f>
        <v>19.444444444444443</v>
      </c>
      <c r="J6481" s="34">
        <f>CONVERT(INDEX(Clg_StPt_Sch_EZ!$C$4:$I$27,MATCH(Schedules_8760!$C6481,Clg_StPt_Sch_EZ!$B$4:$B$27,0),MATCH(Schedules_8760!$F6481,Clg_StPt_Sch_EZ!$C$3:$I$3,0)),"F","C")</f>
        <v>25.555555555555554</v>
      </c>
      <c r="K6481" s="34">
        <f>CONVERT(INDEX(Clg_StPt_Sch_EZ!$C$31:$I$54,MATCH(Schedules_8760!$C6481,Clg_StPt_Sch_EZ!$B$31:$B$54,0),MATCH(Schedules_8760!$F6481,Clg_StPt_Sch_EZ!$C$30:$I$30,0)),"F","C")</f>
        <v>28.333333333333332</v>
      </c>
      <c r="L6481" s="34">
        <f>CONVERT(INDEX(DHW_StPt_Sch_EZ!$C$4:$I$27,MATCH(Schedules_8760!$C6481,DHW_StPt_Sch_EZ!$B$4:$B$27,0),MATCH(Schedules_8760!$F6481,DHW_StPt_Sch_EZ!$C$3:$I$3,0)),"F","C")</f>
        <v>53.333333333333329</v>
      </c>
      <c r="M6481" s="34">
        <f>CONVERT(INDEX(DHW_StPt_Sch_EZ!$C$31:$I$54,MATCH(Schedules_8760!$C6481,DHW_StPt_Sch_EZ!$B$31:$B$54,0),MATCH(Schedules_8760!$F6481,DHW_StPt_Sch_EZ!$C$30:$I$30,0)),"F","C")</f>
        <v>53.333333333333329</v>
      </c>
      <c r="N6481" s="12"/>
      <c r="O6481" s="12"/>
      <c r="P6481" s="12"/>
    </row>
    <row r="6482" spans="1:16" x14ac:dyDescent="0.25">
      <c r="A6482" s="35">
        <v>6481</v>
      </c>
      <c r="B6482" s="89">
        <v>271</v>
      </c>
      <c r="C6482" s="35">
        <f t="shared" si="505"/>
        <v>1</v>
      </c>
      <c r="D6482" s="35">
        <f t="shared" si="508"/>
        <v>271</v>
      </c>
      <c r="E6482" s="35">
        <f t="shared" si="509"/>
        <v>5</v>
      </c>
      <c r="F6482" s="35" t="str">
        <f t="shared" si="506"/>
        <v>Thursday</v>
      </c>
      <c r="G6482" s="35">
        <f t="shared" si="507"/>
        <v>9</v>
      </c>
      <c r="H6482" s="34">
        <f>CONVERT(INDEX(Htg_StPt_Sch_EZ!$C$4:$I$27,MATCH(Schedules_8760!$C6482,Htg_StPt_Sch_EZ!$B$4:$B$27,0),MATCH(Schedules_8760!$F6482,Htg_StPt_Sch_EZ!$C$3:$I$3,0)),"F","C")</f>
        <v>20.555555555555554</v>
      </c>
      <c r="I6482" s="34">
        <f>CONVERT(INDEX(Htg_StPt_Sch_EZ!$C$31:$I$54,MATCH(Schedules_8760!$C6482,Htg_StPt_Sch_EZ!$B$31:$B$54,0),MATCH(Schedules_8760!$F6482,Htg_StPt_Sch_EZ!$C$30:$I$30,0)),"F","C")</f>
        <v>19.444444444444443</v>
      </c>
      <c r="J6482" s="34">
        <f>CONVERT(INDEX(Clg_StPt_Sch_EZ!$C$4:$I$27,MATCH(Schedules_8760!$C6482,Clg_StPt_Sch_EZ!$B$4:$B$27,0),MATCH(Schedules_8760!$F6482,Clg_StPt_Sch_EZ!$C$3:$I$3,0)),"F","C")</f>
        <v>25.555555555555554</v>
      </c>
      <c r="K6482" s="34">
        <f>CONVERT(INDEX(Clg_StPt_Sch_EZ!$C$31:$I$54,MATCH(Schedules_8760!$C6482,Clg_StPt_Sch_EZ!$B$31:$B$54,0),MATCH(Schedules_8760!$F6482,Clg_StPt_Sch_EZ!$C$30:$I$30,0)),"F","C")</f>
        <v>28.333333333333332</v>
      </c>
      <c r="L6482" s="34">
        <f>CONVERT(INDEX(DHW_StPt_Sch_EZ!$C$4:$I$27,MATCH(Schedules_8760!$C6482,DHW_StPt_Sch_EZ!$B$4:$B$27,0),MATCH(Schedules_8760!$F6482,DHW_StPt_Sch_EZ!$C$3:$I$3,0)),"F","C")</f>
        <v>53.333333333333329</v>
      </c>
      <c r="M6482" s="34">
        <f>CONVERT(INDEX(DHW_StPt_Sch_EZ!$C$31:$I$54,MATCH(Schedules_8760!$C6482,DHW_StPt_Sch_EZ!$B$31:$B$54,0),MATCH(Schedules_8760!$F6482,DHW_StPt_Sch_EZ!$C$30:$I$30,0)),"F","C")</f>
        <v>53.333333333333329</v>
      </c>
      <c r="N6482" s="12"/>
      <c r="O6482" s="12"/>
      <c r="P6482" s="12"/>
    </row>
    <row r="6483" spans="1:16" x14ac:dyDescent="0.25">
      <c r="A6483" s="35">
        <v>6482</v>
      </c>
      <c r="B6483" s="89">
        <v>271.04166666666669</v>
      </c>
      <c r="C6483" s="35">
        <f t="shared" si="505"/>
        <v>2</v>
      </c>
      <c r="D6483" s="35">
        <f t="shared" si="508"/>
        <v>271</v>
      </c>
      <c r="E6483" s="35">
        <f t="shared" si="509"/>
        <v>5</v>
      </c>
      <c r="F6483" s="35" t="str">
        <f t="shared" si="506"/>
        <v>Thursday</v>
      </c>
      <c r="G6483" s="35">
        <f t="shared" si="507"/>
        <v>9</v>
      </c>
      <c r="H6483" s="34">
        <f>CONVERT(INDEX(Htg_StPt_Sch_EZ!$C$4:$I$27,MATCH(Schedules_8760!$C6483,Htg_StPt_Sch_EZ!$B$4:$B$27,0),MATCH(Schedules_8760!$F6483,Htg_StPt_Sch_EZ!$C$3:$I$3,0)),"F","C")</f>
        <v>20.555555555555554</v>
      </c>
      <c r="I6483" s="34">
        <f>CONVERT(INDEX(Htg_StPt_Sch_EZ!$C$31:$I$54,MATCH(Schedules_8760!$C6483,Htg_StPt_Sch_EZ!$B$31:$B$54,0),MATCH(Schedules_8760!$F6483,Htg_StPt_Sch_EZ!$C$30:$I$30,0)),"F","C")</f>
        <v>19.444444444444443</v>
      </c>
      <c r="J6483" s="34">
        <f>CONVERT(INDEX(Clg_StPt_Sch_EZ!$C$4:$I$27,MATCH(Schedules_8760!$C6483,Clg_StPt_Sch_EZ!$B$4:$B$27,0),MATCH(Schedules_8760!$F6483,Clg_StPt_Sch_EZ!$C$3:$I$3,0)),"F","C")</f>
        <v>25.555555555555554</v>
      </c>
      <c r="K6483" s="34">
        <f>CONVERT(INDEX(Clg_StPt_Sch_EZ!$C$31:$I$54,MATCH(Schedules_8760!$C6483,Clg_StPt_Sch_EZ!$B$31:$B$54,0),MATCH(Schedules_8760!$F6483,Clg_StPt_Sch_EZ!$C$30:$I$30,0)),"F","C")</f>
        <v>28.333333333333332</v>
      </c>
      <c r="L6483" s="34">
        <f>CONVERT(INDEX(DHW_StPt_Sch_EZ!$C$4:$I$27,MATCH(Schedules_8760!$C6483,DHW_StPt_Sch_EZ!$B$4:$B$27,0),MATCH(Schedules_8760!$F6483,DHW_StPt_Sch_EZ!$C$3:$I$3,0)),"F","C")</f>
        <v>53.333333333333329</v>
      </c>
      <c r="M6483" s="34">
        <f>CONVERT(INDEX(DHW_StPt_Sch_EZ!$C$31:$I$54,MATCH(Schedules_8760!$C6483,DHW_StPt_Sch_EZ!$B$31:$B$54,0),MATCH(Schedules_8760!$F6483,DHW_StPt_Sch_EZ!$C$30:$I$30,0)),"F","C")</f>
        <v>53.333333333333329</v>
      </c>
      <c r="N6483" s="12"/>
      <c r="O6483" s="12"/>
      <c r="P6483" s="12"/>
    </row>
    <row r="6484" spans="1:16" x14ac:dyDescent="0.25">
      <c r="A6484" s="35">
        <v>6483</v>
      </c>
      <c r="B6484" s="89">
        <v>271.08333333333331</v>
      </c>
      <c r="C6484" s="35">
        <f t="shared" si="505"/>
        <v>3</v>
      </c>
      <c r="D6484" s="35">
        <f t="shared" si="508"/>
        <v>271</v>
      </c>
      <c r="E6484" s="35">
        <f t="shared" si="509"/>
        <v>5</v>
      </c>
      <c r="F6484" s="35" t="str">
        <f t="shared" si="506"/>
        <v>Thursday</v>
      </c>
      <c r="G6484" s="35">
        <f t="shared" si="507"/>
        <v>9</v>
      </c>
      <c r="H6484" s="34">
        <f>CONVERT(INDEX(Htg_StPt_Sch_EZ!$C$4:$I$27,MATCH(Schedules_8760!$C6484,Htg_StPt_Sch_EZ!$B$4:$B$27,0),MATCH(Schedules_8760!$F6484,Htg_StPt_Sch_EZ!$C$3:$I$3,0)),"F","C")</f>
        <v>20.555555555555554</v>
      </c>
      <c r="I6484" s="34">
        <f>CONVERT(INDEX(Htg_StPt_Sch_EZ!$C$31:$I$54,MATCH(Schedules_8760!$C6484,Htg_StPt_Sch_EZ!$B$31:$B$54,0),MATCH(Schedules_8760!$F6484,Htg_StPt_Sch_EZ!$C$30:$I$30,0)),"F","C")</f>
        <v>19.444444444444443</v>
      </c>
      <c r="J6484" s="34">
        <f>CONVERT(INDEX(Clg_StPt_Sch_EZ!$C$4:$I$27,MATCH(Schedules_8760!$C6484,Clg_StPt_Sch_EZ!$B$4:$B$27,0),MATCH(Schedules_8760!$F6484,Clg_StPt_Sch_EZ!$C$3:$I$3,0)),"F","C")</f>
        <v>25.555555555555554</v>
      </c>
      <c r="K6484" s="34">
        <f>CONVERT(INDEX(Clg_StPt_Sch_EZ!$C$31:$I$54,MATCH(Schedules_8760!$C6484,Clg_StPt_Sch_EZ!$B$31:$B$54,0),MATCH(Schedules_8760!$F6484,Clg_StPt_Sch_EZ!$C$30:$I$30,0)),"F","C")</f>
        <v>28.333333333333332</v>
      </c>
      <c r="L6484" s="34">
        <f>CONVERT(INDEX(DHW_StPt_Sch_EZ!$C$4:$I$27,MATCH(Schedules_8760!$C6484,DHW_StPt_Sch_EZ!$B$4:$B$27,0),MATCH(Schedules_8760!$F6484,DHW_StPt_Sch_EZ!$C$3:$I$3,0)),"F","C")</f>
        <v>53.333333333333329</v>
      </c>
      <c r="M6484" s="34">
        <f>CONVERT(INDEX(DHW_StPt_Sch_EZ!$C$31:$I$54,MATCH(Schedules_8760!$C6484,DHW_StPt_Sch_EZ!$B$31:$B$54,0),MATCH(Schedules_8760!$F6484,DHW_StPt_Sch_EZ!$C$30:$I$30,0)),"F","C")</f>
        <v>53.333333333333329</v>
      </c>
      <c r="N6484" s="12"/>
      <c r="O6484" s="12"/>
      <c r="P6484" s="12"/>
    </row>
    <row r="6485" spans="1:16" x14ac:dyDescent="0.25">
      <c r="A6485" s="35">
        <v>6484</v>
      </c>
      <c r="B6485" s="89">
        <v>271.125</v>
      </c>
      <c r="C6485" s="35">
        <f t="shared" si="505"/>
        <v>4</v>
      </c>
      <c r="D6485" s="35">
        <f t="shared" si="508"/>
        <v>271</v>
      </c>
      <c r="E6485" s="35">
        <f t="shared" si="509"/>
        <v>5</v>
      </c>
      <c r="F6485" s="35" t="str">
        <f t="shared" si="506"/>
        <v>Thursday</v>
      </c>
      <c r="G6485" s="35">
        <f t="shared" si="507"/>
        <v>9</v>
      </c>
      <c r="H6485" s="34">
        <f>CONVERT(INDEX(Htg_StPt_Sch_EZ!$C$4:$I$27,MATCH(Schedules_8760!$C6485,Htg_StPt_Sch_EZ!$B$4:$B$27,0),MATCH(Schedules_8760!$F6485,Htg_StPt_Sch_EZ!$C$3:$I$3,0)),"F","C")</f>
        <v>20.555555555555554</v>
      </c>
      <c r="I6485" s="34">
        <f>CONVERT(INDEX(Htg_StPt_Sch_EZ!$C$31:$I$54,MATCH(Schedules_8760!$C6485,Htg_StPt_Sch_EZ!$B$31:$B$54,0),MATCH(Schedules_8760!$F6485,Htg_StPt_Sch_EZ!$C$30:$I$30,0)),"F","C")</f>
        <v>19.444444444444443</v>
      </c>
      <c r="J6485" s="34">
        <f>CONVERT(INDEX(Clg_StPt_Sch_EZ!$C$4:$I$27,MATCH(Schedules_8760!$C6485,Clg_StPt_Sch_EZ!$B$4:$B$27,0),MATCH(Schedules_8760!$F6485,Clg_StPt_Sch_EZ!$C$3:$I$3,0)),"F","C")</f>
        <v>25.555555555555554</v>
      </c>
      <c r="K6485" s="34">
        <f>CONVERT(INDEX(Clg_StPt_Sch_EZ!$C$31:$I$54,MATCH(Schedules_8760!$C6485,Clg_StPt_Sch_EZ!$B$31:$B$54,0),MATCH(Schedules_8760!$F6485,Clg_StPt_Sch_EZ!$C$30:$I$30,0)),"F","C")</f>
        <v>28.333333333333332</v>
      </c>
      <c r="L6485" s="34">
        <f>CONVERT(INDEX(DHW_StPt_Sch_EZ!$C$4:$I$27,MATCH(Schedules_8760!$C6485,DHW_StPt_Sch_EZ!$B$4:$B$27,0),MATCH(Schedules_8760!$F6485,DHW_StPt_Sch_EZ!$C$3:$I$3,0)),"F","C")</f>
        <v>53.333333333333329</v>
      </c>
      <c r="M6485" s="34">
        <f>CONVERT(INDEX(DHW_StPt_Sch_EZ!$C$31:$I$54,MATCH(Schedules_8760!$C6485,DHW_StPt_Sch_EZ!$B$31:$B$54,0),MATCH(Schedules_8760!$F6485,DHW_StPt_Sch_EZ!$C$30:$I$30,0)),"F","C")</f>
        <v>53.333333333333329</v>
      </c>
      <c r="N6485" s="12"/>
      <c r="O6485" s="12"/>
      <c r="P6485" s="12"/>
    </row>
    <row r="6486" spans="1:16" x14ac:dyDescent="0.25">
      <c r="A6486" s="35">
        <v>6485</v>
      </c>
      <c r="B6486" s="89">
        <v>271.16666666666669</v>
      </c>
      <c r="C6486" s="35">
        <f t="shared" si="505"/>
        <v>5</v>
      </c>
      <c r="D6486" s="35">
        <f t="shared" si="508"/>
        <v>271</v>
      </c>
      <c r="E6486" s="35">
        <f t="shared" si="509"/>
        <v>5</v>
      </c>
      <c r="F6486" s="35" t="str">
        <f t="shared" si="506"/>
        <v>Thursday</v>
      </c>
      <c r="G6486" s="35">
        <f t="shared" si="507"/>
        <v>9</v>
      </c>
      <c r="H6486" s="34">
        <f>CONVERT(INDEX(Htg_StPt_Sch_EZ!$C$4:$I$27,MATCH(Schedules_8760!$C6486,Htg_StPt_Sch_EZ!$B$4:$B$27,0),MATCH(Schedules_8760!$F6486,Htg_StPt_Sch_EZ!$C$3:$I$3,0)),"F","C")</f>
        <v>20.555555555555554</v>
      </c>
      <c r="I6486" s="34">
        <f>CONVERT(INDEX(Htg_StPt_Sch_EZ!$C$31:$I$54,MATCH(Schedules_8760!$C6486,Htg_StPt_Sch_EZ!$B$31:$B$54,0),MATCH(Schedules_8760!$F6486,Htg_StPt_Sch_EZ!$C$30:$I$30,0)),"F","C")</f>
        <v>19.444444444444443</v>
      </c>
      <c r="J6486" s="34">
        <f>CONVERT(INDEX(Clg_StPt_Sch_EZ!$C$4:$I$27,MATCH(Schedules_8760!$C6486,Clg_StPt_Sch_EZ!$B$4:$B$27,0),MATCH(Schedules_8760!$F6486,Clg_StPt_Sch_EZ!$C$3:$I$3,0)),"F","C")</f>
        <v>25.555555555555554</v>
      </c>
      <c r="K6486" s="34">
        <f>CONVERT(INDEX(Clg_StPt_Sch_EZ!$C$31:$I$54,MATCH(Schedules_8760!$C6486,Clg_StPt_Sch_EZ!$B$31:$B$54,0),MATCH(Schedules_8760!$F6486,Clg_StPt_Sch_EZ!$C$30:$I$30,0)),"F","C")</f>
        <v>28.333333333333332</v>
      </c>
      <c r="L6486" s="34">
        <f>CONVERT(INDEX(DHW_StPt_Sch_EZ!$C$4:$I$27,MATCH(Schedules_8760!$C6486,DHW_StPt_Sch_EZ!$B$4:$B$27,0),MATCH(Schedules_8760!$F6486,DHW_StPt_Sch_EZ!$C$3:$I$3,0)),"F","C")</f>
        <v>53.333333333333329</v>
      </c>
      <c r="M6486" s="34">
        <f>CONVERT(INDEX(DHW_StPt_Sch_EZ!$C$31:$I$54,MATCH(Schedules_8760!$C6486,DHW_StPt_Sch_EZ!$B$31:$B$54,0),MATCH(Schedules_8760!$F6486,DHW_StPt_Sch_EZ!$C$30:$I$30,0)),"F","C")</f>
        <v>53.333333333333329</v>
      </c>
      <c r="N6486" s="12"/>
      <c r="O6486" s="12"/>
      <c r="P6486" s="12"/>
    </row>
    <row r="6487" spans="1:16" x14ac:dyDescent="0.25">
      <c r="A6487" s="35">
        <v>6486</v>
      </c>
      <c r="B6487" s="89">
        <v>271.20833333333331</v>
      </c>
      <c r="C6487" s="35">
        <f t="shared" si="505"/>
        <v>6</v>
      </c>
      <c r="D6487" s="35">
        <f t="shared" si="508"/>
        <v>271</v>
      </c>
      <c r="E6487" s="35">
        <f t="shared" si="509"/>
        <v>5</v>
      </c>
      <c r="F6487" s="35" t="str">
        <f t="shared" si="506"/>
        <v>Thursday</v>
      </c>
      <c r="G6487" s="35">
        <f t="shared" si="507"/>
        <v>9</v>
      </c>
      <c r="H6487" s="34">
        <f>CONVERT(INDEX(Htg_StPt_Sch_EZ!$C$4:$I$27,MATCH(Schedules_8760!$C6487,Htg_StPt_Sch_EZ!$B$4:$B$27,0),MATCH(Schedules_8760!$F6487,Htg_StPt_Sch_EZ!$C$3:$I$3,0)),"F","C")</f>
        <v>20.555555555555554</v>
      </c>
      <c r="I6487" s="34">
        <f>CONVERT(INDEX(Htg_StPt_Sch_EZ!$C$31:$I$54,MATCH(Schedules_8760!$C6487,Htg_StPt_Sch_EZ!$B$31:$B$54,0),MATCH(Schedules_8760!$F6487,Htg_StPt_Sch_EZ!$C$30:$I$30,0)),"F","C")</f>
        <v>19.444444444444443</v>
      </c>
      <c r="J6487" s="34">
        <f>CONVERT(INDEX(Clg_StPt_Sch_EZ!$C$4:$I$27,MATCH(Schedules_8760!$C6487,Clg_StPt_Sch_EZ!$B$4:$B$27,0),MATCH(Schedules_8760!$F6487,Clg_StPt_Sch_EZ!$C$3:$I$3,0)),"F","C")</f>
        <v>25.555555555555554</v>
      </c>
      <c r="K6487" s="34">
        <f>CONVERT(INDEX(Clg_StPt_Sch_EZ!$C$31:$I$54,MATCH(Schedules_8760!$C6487,Clg_StPt_Sch_EZ!$B$31:$B$54,0),MATCH(Schedules_8760!$F6487,Clg_StPt_Sch_EZ!$C$30:$I$30,0)),"F","C")</f>
        <v>28.333333333333332</v>
      </c>
      <c r="L6487" s="34">
        <f>CONVERT(INDEX(DHW_StPt_Sch_EZ!$C$4:$I$27,MATCH(Schedules_8760!$C6487,DHW_StPt_Sch_EZ!$B$4:$B$27,0),MATCH(Schedules_8760!$F6487,DHW_StPt_Sch_EZ!$C$3:$I$3,0)),"F","C")</f>
        <v>53.333333333333329</v>
      </c>
      <c r="M6487" s="34">
        <f>CONVERT(INDEX(DHW_StPt_Sch_EZ!$C$31:$I$54,MATCH(Schedules_8760!$C6487,DHW_StPt_Sch_EZ!$B$31:$B$54,0),MATCH(Schedules_8760!$F6487,DHW_StPt_Sch_EZ!$C$30:$I$30,0)),"F","C")</f>
        <v>53.333333333333329</v>
      </c>
      <c r="N6487" s="12"/>
      <c r="O6487" s="12"/>
      <c r="P6487" s="12"/>
    </row>
    <row r="6488" spans="1:16" x14ac:dyDescent="0.25">
      <c r="A6488" s="35">
        <v>6487</v>
      </c>
      <c r="B6488" s="89">
        <v>271.25</v>
      </c>
      <c r="C6488" s="35">
        <f t="shared" si="505"/>
        <v>7</v>
      </c>
      <c r="D6488" s="35">
        <f t="shared" si="508"/>
        <v>271</v>
      </c>
      <c r="E6488" s="35">
        <f t="shared" si="509"/>
        <v>5</v>
      </c>
      <c r="F6488" s="35" t="str">
        <f t="shared" si="506"/>
        <v>Thursday</v>
      </c>
      <c r="G6488" s="35">
        <f t="shared" si="507"/>
        <v>9</v>
      </c>
      <c r="H6488" s="34">
        <f>CONVERT(INDEX(Htg_StPt_Sch_EZ!$C$4:$I$27,MATCH(Schedules_8760!$C6488,Htg_StPt_Sch_EZ!$B$4:$B$27,0),MATCH(Schedules_8760!$F6488,Htg_StPt_Sch_EZ!$C$3:$I$3,0)),"F","C")</f>
        <v>20.555555555555554</v>
      </c>
      <c r="I6488" s="34">
        <f>CONVERT(INDEX(Htg_StPt_Sch_EZ!$C$31:$I$54,MATCH(Schedules_8760!$C6488,Htg_StPt_Sch_EZ!$B$31:$B$54,0),MATCH(Schedules_8760!$F6488,Htg_StPt_Sch_EZ!$C$30:$I$30,0)),"F","C")</f>
        <v>19.444444444444443</v>
      </c>
      <c r="J6488" s="34">
        <f>CONVERT(INDEX(Clg_StPt_Sch_EZ!$C$4:$I$27,MATCH(Schedules_8760!$C6488,Clg_StPt_Sch_EZ!$B$4:$B$27,0),MATCH(Schedules_8760!$F6488,Clg_StPt_Sch_EZ!$C$3:$I$3,0)),"F","C")</f>
        <v>25.555555555555554</v>
      </c>
      <c r="K6488" s="34">
        <f>CONVERT(INDEX(Clg_StPt_Sch_EZ!$C$31:$I$54,MATCH(Schedules_8760!$C6488,Clg_StPt_Sch_EZ!$B$31:$B$54,0),MATCH(Schedules_8760!$F6488,Clg_StPt_Sch_EZ!$C$30:$I$30,0)),"F","C")</f>
        <v>28.333333333333332</v>
      </c>
      <c r="L6488" s="34">
        <f>CONVERT(INDEX(DHW_StPt_Sch_EZ!$C$4:$I$27,MATCH(Schedules_8760!$C6488,DHW_StPt_Sch_EZ!$B$4:$B$27,0),MATCH(Schedules_8760!$F6488,DHW_StPt_Sch_EZ!$C$3:$I$3,0)),"F","C")</f>
        <v>53.333333333333329</v>
      </c>
      <c r="M6488" s="34">
        <f>CONVERT(INDEX(DHW_StPt_Sch_EZ!$C$31:$I$54,MATCH(Schedules_8760!$C6488,DHW_StPt_Sch_EZ!$B$31:$B$54,0),MATCH(Schedules_8760!$F6488,DHW_StPt_Sch_EZ!$C$30:$I$30,0)),"F","C")</f>
        <v>53.333333333333329</v>
      </c>
      <c r="N6488" s="12"/>
      <c r="O6488" s="12"/>
      <c r="P6488" s="12"/>
    </row>
    <row r="6489" spans="1:16" x14ac:dyDescent="0.25">
      <c r="A6489" s="35">
        <v>6488</v>
      </c>
      <c r="B6489" s="89">
        <v>271.29166666666669</v>
      </c>
      <c r="C6489" s="35">
        <f t="shared" si="505"/>
        <v>8</v>
      </c>
      <c r="D6489" s="35">
        <f t="shared" si="508"/>
        <v>271</v>
      </c>
      <c r="E6489" s="35">
        <f t="shared" si="509"/>
        <v>5</v>
      </c>
      <c r="F6489" s="35" t="str">
        <f t="shared" si="506"/>
        <v>Thursday</v>
      </c>
      <c r="G6489" s="35">
        <f t="shared" si="507"/>
        <v>9</v>
      </c>
      <c r="H6489" s="34">
        <f>CONVERT(INDEX(Htg_StPt_Sch_EZ!$C$4:$I$27,MATCH(Schedules_8760!$C6489,Htg_StPt_Sch_EZ!$B$4:$B$27,0),MATCH(Schedules_8760!$F6489,Htg_StPt_Sch_EZ!$C$3:$I$3,0)),"F","C")</f>
        <v>20.555555555555554</v>
      </c>
      <c r="I6489" s="34">
        <f>CONVERT(INDEX(Htg_StPt_Sch_EZ!$C$31:$I$54,MATCH(Schedules_8760!$C6489,Htg_StPt_Sch_EZ!$B$31:$B$54,0),MATCH(Schedules_8760!$F6489,Htg_StPt_Sch_EZ!$C$30:$I$30,0)),"F","C")</f>
        <v>19.444444444444443</v>
      </c>
      <c r="J6489" s="34">
        <f>CONVERT(INDEX(Clg_StPt_Sch_EZ!$C$4:$I$27,MATCH(Schedules_8760!$C6489,Clg_StPt_Sch_EZ!$B$4:$B$27,0),MATCH(Schedules_8760!$F6489,Clg_StPt_Sch_EZ!$C$3:$I$3,0)),"F","C")</f>
        <v>25.555555555555554</v>
      </c>
      <c r="K6489" s="34">
        <f>CONVERT(INDEX(Clg_StPt_Sch_EZ!$C$31:$I$54,MATCH(Schedules_8760!$C6489,Clg_StPt_Sch_EZ!$B$31:$B$54,0),MATCH(Schedules_8760!$F6489,Clg_StPt_Sch_EZ!$C$30:$I$30,0)),"F","C")</f>
        <v>25</v>
      </c>
      <c r="L6489" s="34">
        <f>CONVERT(INDEX(DHW_StPt_Sch_EZ!$C$4:$I$27,MATCH(Schedules_8760!$C6489,DHW_StPt_Sch_EZ!$B$4:$B$27,0),MATCH(Schedules_8760!$F6489,DHW_StPt_Sch_EZ!$C$3:$I$3,0)),"F","C")</f>
        <v>53.333333333333329</v>
      </c>
      <c r="M6489" s="34">
        <f>CONVERT(INDEX(DHW_StPt_Sch_EZ!$C$31:$I$54,MATCH(Schedules_8760!$C6489,DHW_StPt_Sch_EZ!$B$31:$B$54,0),MATCH(Schedules_8760!$F6489,DHW_StPt_Sch_EZ!$C$30:$I$30,0)),"F","C")</f>
        <v>53.333333333333329</v>
      </c>
      <c r="N6489" s="12"/>
      <c r="O6489" s="12"/>
      <c r="P6489" s="12"/>
    </row>
    <row r="6490" spans="1:16" x14ac:dyDescent="0.25">
      <c r="A6490" s="35">
        <v>6489</v>
      </c>
      <c r="B6490" s="89">
        <v>271.33333333333331</v>
      </c>
      <c r="C6490" s="35">
        <f t="shared" si="505"/>
        <v>9</v>
      </c>
      <c r="D6490" s="35">
        <f t="shared" si="508"/>
        <v>271</v>
      </c>
      <c r="E6490" s="35">
        <f t="shared" si="509"/>
        <v>5</v>
      </c>
      <c r="F6490" s="35" t="str">
        <f t="shared" si="506"/>
        <v>Thursday</v>
      </c>
      <c r="G6490" s="35">
        <f t="shared" si="507"/>
        <v>9</v>
      </c>
      <c r="H6490" s="34">
        <f>CONVERT(INDEX(Htg_StPt_Sch_EZ!$C$4:$I$27,MATCH(Schedules_8760!$C6490,Htg_StPt_Sch_EZ!$B$4:$B$27,0),MATCH(Schedules_8760!$F6490,Htg_StPt_Sch_EZ!$C$3:$I$3,0)),"F","C")</f>
        <v>20.555555555555554</v>
      </c>
      <c r="I6490" s="34">
        <f>CONVERT(INDEX(Htg_StPt_Sch_EZ!$C$31:$I$54,MATCH(Schedules_8760!$C6490,Htg_StPt_Sch_EZ!$B$31:$B$54,0),MATCH(Schedules_8760!$F6490,Htg_StPt_Sch_EZ!$C$30:$I$30,0)),"F","C")</f>
        <v>19.444444444444443</v>
      </c>
      <c r="J6490" s="34">
        <f>CONVERT(INDEX(Clg_StPt_Sch_EZ!$C$4:$I$27,MATCH(Schedules_8760!$C6490,Clg_StPt_Sch_EZ!$B$4:$B$27,0),MATCH(Schedules_8760!$F6490,Clg_StPt_Sch_EZ!$C$3:$I$3,0)),"F","C")</f>
        <v>25.555555555555554</v>
      </c>
      <c r="K6490" s="34">
        <f>CONVERT(INDEX(Clg_StPt_Sch_EZ!$C$31:$I$54,MATCH(Schedules_8760!$C6490,Clg_StPt_Sch_EZ!$B$31:$B$54,0),MATCH(Schedules_8760!$F6490,Clg_StPt_Sch_EZ!$C$30:$I$30,0)),"F","C")</f>
        <v>25</v>
      </c>
      <c r="L6490" s="34">
        <f>CONVERT(INDEX(DHW_StPt_Sch_EZ!$C$4:$I$27,MATCH(Schedules_8760!$C6490,DHW_StPt_Sch_EZ!$B$4:$B$27,0),MATCH(Schedules_8760!$F6490,DHW_StPt_Sch_EZ!$C$3:$I$3,0)),"F","C")</f>
        <v>53.333333333333329</v>
      </c>
      <c r="M6490" s="34">
        <f>CONVERT(INDEX(DHW_StPt_Sch_EZ!$C$31:$I$54,MATCH(Schedules_8760!$C6490,DHW_StPt_Sch_EZ!$B$31:$B$54,0),MATCH(Schedules_8760!$F6490,DHW_StPt_Sch_EZ!$C$30:$I$30,0)),"F","C")</f>
        <v>53.333333333333329</v>
      </c>
      <c r="N6490" s="12"/>
      <c r="O6490" s="12"/>
      <c r="P6490" s="12"/>
    </row>
    <row r="6491" spans="1:16" x14ac:dyDescent="0.25">
      <c r="A6491" s="35">
        <v>6490</v>
      </c>
      <c r="B6491" s="89">
        <v>271.375</v>
      </c>
      <c r="C6491" s="35">
        <f t="shared" si="505"/>
        <v>10</v>
      </c>
      <c r="D6491" s="35">
        <f t="shared" si="508"/>
        <v>271</v>
      </c>
      <c r="E6491" s="35">
        <f t="shared" si="509"/>
        <v>5</v>
      </c>
      <c r="F6491" s="35" t="str">
        <f t="shared" si="506"/>
        <v>Thursday</v>
      </c>
      <c r="G6491" s="35">
        <f t="shared" si="507"/>
        <v>9</v>
      </c>
      <c r="H6491" s="34">
        <f>CONVERT(INDEX(Htg_StPt_Sch_EZ!$C$4:$I$27,MATCH(Schedules_8760!$C6491,Htg_StPt_Sch_EZ!$B$4:$B$27,0),MATCH(Schedules_8760!$F6491,Htg_StPt_Sch_EZ!$C$3:$I$3,0)),"F","C")</f>
        <v>20.555555555555554</v>
      </c>
      <c r="I6491" s="34">
        <f>CONVERT(INDEX(Htg_StPt_Sch_EZ!$C$31:$I$54,MATCH(Schedules_8760!$C6491,Htg_StPt_Sch_EZ!$B$31:$B$54,0),MATCH(Schedules_8760!$F6491,Htg_StPt_Sch_EZ!$C$30:$I$30,0)),"F","C")</f>
        <v>19.444444444444443</v>
      </c>
      <c r="J6491" s="34">
        <f>CONVERT(INDEX(Clg_StPt_Sch_EZ!$C$4:$I$27,MATCH(Schedules_8760!$C6491,Clg_StPt_Sch_EZ!$B$4:$B$27,0),MATCH(Schedules_8760!$F6491,Clg_StPt_Sch_EZ!$C$3:$I$3,0)),"F","C")</f>
        <v>25.555555555555554</v>
      </c>
      <c r="K6491" s="34">
        <f>CONVERT(INDEX(Clg_StPt_Sch_EZ!$C$31:$I$54,MATCH(Schedules_8760!$C6491,Clg_StPt_Sch_EZ!$B$31:$B$54,0),MATCH(Schedules_8760!$F6491,Clg_StPt_Sch_EZ!$C$30:$I$30,0)),"F","C")</f>
        <v>25</v>
      </c>
      <c r="L6491" s="34">
        <f>CONVERT(INDEX(DHW_StPt_Sch_EZ!$C$4:$I$27,MATCH(Schedules_8760!$C6491,DHW_StPt_Sch_EZ!$B$4:$B$27,0),MATCH(Schedules_8760!$F6491,DHW_StPt_Sch_EZ!$C$3:$I$3,0)),"F","C")</f>
        <v>53.333333333333329</v>
      </c>
      <c r="M6491" s="34">
        <f>CONVERT(INDEX(DHW_StPt_Sch_EZ!$C$31:$I$54,MATCH(Schedules_8760!$C6491,DHW_StPt_Sch_EZ!$B$31:$B$54,0),MATCH(Schedules_8760!$F6491,DHW_StPt_Sch_EZ!$C$30:$I$30,0)),"F","C")</f>
        <v>53.333333333333329</v>
      </c>
      <c r="N6491" s="12"/>
      <c r="O6491" s="12"/>
      <c r="P6491" s="12"/>
    </row>
    <row r="6492" spans="1:16" x14ac:dyDescent="0.25">
      <c r="A6492" s="35">
        <v>6491</v>
      </c>
      <c r="B6492" s="89">
        <v>271.41666666666669</v>
      </c>
      <c r="C6492" s="35">
        <f t="shared" si="505"/>
        <v>11</v>
      </c>
      <c r="D6492" s="35">
        <f t="shared" si="508"/>
        <v>271</v>
      </c>
      <c r="E6492" s="35">
        <f t="shared" si="509"/>
        <v>5</v>
      </c>
      <c r="F6492" s="35" t="str">
        <f t="shared" si="506"/>
        <v>Thursday</v>
      </c>
      <c r="G6492" s="35">
        <f t="shared" si="507"/>
        <v>9</v>
      </c>
      <c r="H6492" s="34">
        <f>CONVERT(INDEX(Htg_StPt_Sch_EZ!$C$4:$I$27,MATCH(Schedules_8760!$C6492,Htg_StPt_Sch_EZ!$B$4:$B$27,0),MATCH(Schedules_8760!$F6492,Htg_StPt_Sch_EZ!$C$3:$I$3,0)),"F","C")</f>
        <v>20.555555555555554</v>
      </c>
      <c r="I6492" s="34">
        <f>CONVERT(INDEX(Htg_StPt_Sch_EZ!$C$31:$I$54,MATCH(Schedules_8760!$C6492,Htg_StPt_Sch_EZ!$B$31:$B$54,0),MATCH(Schedules_8760!$F6492,Htg_StPt_Sch_EZ!$C$30:$I$30,0)),"F","C")</f>
        <v>19.444444444444443</v>
      </c>
      <c r="J6492" s="34">
        <f>CONVERT(INDEX(Clg_StPt_Sch_EZ!$C$4:$I$27,MATCH(Schedules_8760!$C6492,Clg_StPt_Sch_EZ!$B$4:$B$27,0),MATCH(Schedules_8760!$F6492,Clg_StPt_Sch_EZ!$C$3:$I$3,0)),"F","C")</f>
        <v>25.555555555555554</v>
      </c>
      <c r="K6492" s="34">
        <f>CONVERT(INDEX(Clg_StPt_Sch_EZ!$C$31:$I$54,MATCH(Schedules_8760!$C6492,Clg_StPt_Sch_EZ!$B$31:$B$54,0),MATCH(Schedules_8760!$F6492,Clg_StPt_Sch_EZ!$C$30:$I$30,0)),"F","C")</f>
        <v>25</v>
      </c>
      <c r="L6492" s="34">
        <f>CONVERT(INDEX(DHW_StPt_Sch_EZ!$C$4:$I$27,MATCH(Schedules_8760!$C6492,DHW_StPt_Sch_EZ!$B$4:$B$27,0),MATCH(Schedules_8760!$F6492,DHW_StPt_Sch_EZ!$C$3:$I$3,0)),"F","C")</f>
        <v>53.333333333333329</v>
      </c>
      <c r="M6492" s="34">
        <f>CONVERT(INDEX(DHW_StPt_Sch_EZ!$C$31:$I$54,MATCH(Schedules_8760!$C6492,DHW_StPt_Sch_EZ!$B$31:$B$54,0),MATCH(Schedules_8760!$F6492,DHW_StPt_Sch_EZ!$C$30:$I$30,0)),"F","C")</f>
        <v>53.333333333333329</v>
      </c>
      <c r="N6492" s="12"/>
      <c r="O6492" s="12"/>
      <c r="P6492" s="12"/>
    </row>
    <row r="6493" spans="1:16" x14ac:dyDescent="0.25">
      <c r="A6493" s="35">
        <v>6492</v>
      </c>
      <c r="B6493" s="89">
        <v>271.45833333333331</v>
      </c>
      <c r="C6493" s="35">
        <f t="shared" si="505"/>
        <v>12</v>
      </c>
      <c r="D6493" s="35">
        <f t="shared" si="508"/>
        <v>271</v>
      </c>
      <c r="E6493" s="35">
        <f t="shared" si="509"/>
        <v>5</v>
      </c>
      <c r="F6493" s="35" t="str">
        <f t="shared" si="506"/>
        <v>Thursday</v>
      </c>
      <c r="G6493" s="35">
        <f t="shared" si="507"/>
        <v>9</v>
      </c>
      <c r="H6493" s="34">
        <f>CONVERT(INDEX(Htg_StPt_Sch_EZ!$C$4:$I$27,MATCH(Schedules_8760!$C6493,Htg_StPt_Sch_EZ!$B$4:$B$27,0),MATCH(Schedules_8760!$F6493,Htg_StPt_Sch_EZ!$C$3:$I$3,0)),"F","C")</f>
        <v>20.555555555555554</v>
      </c>
      <c r="I6493" s="34">
        <f>CONVERT(INDEX(Htg_StPt_Sch_EZ!$C$31:$I$54,MATCH(Schedules_8760!$C6493,Htg_StPt_Sch_EZ!$B$31:$B$54,0),MATCH(Schedules_8760!$F6493,Htg_StPt_Sch_EZ!$C$30:$I$30,0)),"F","C")</f>
        <v>19.444444444444443</v>
      </c>
      <c r="J6493" s="34">
        <f>CONVERT(INDEX(Clg_StPt_Sch_EZ!$C$4:$I$27,MATCH(Schedules_8760!$C6493,Clg_StPt_Sch_EZ!$B$4:$B$27,0),MATCH(Schedules_8760!$F6493,Clg_StPt_Sch_EZ!$C$3:$I$3,0)),"F","C")</f>
        <v>25.555555555555554</v>
      </c>
      <c r="K6493" s="34">
        <f>CONVERT(INDEX(Clg_StPt_Sch_EZ!$C$31:$I$54,MATCH(Schedules_8760!$C6493,Clg_StPt_Sch_EZ!$B$31:$B$54,0),MATCH(Schedules_8760!$F6493,Clg_StPt_Sch_EZ!$C$30:$I$30,0)),"F","C")</f>
        <v>25</v>
      </c>
      <c r="L6493" s="34">
        <f>CONVERT(INDEX(DHW_StPt_Sch_EZ!$C$4:$I$27,MATCH(Schedules_8760!$C6493,DHW_StPt_Sch_EZ!$B$4:$B$27,0),MATCH(Schedules_8760!$F6493,DHW_StPt_Sch_EZ!$C$3:$I$3,0)),"F","C")</f>
        <v>53.333333333333329</v>
      </c>
      <c r="M6493" s="34">
        <f>CONVERT(INDEX(DHW_StPt_Sch_EZ!$C$31:$I$54,MATCH(Schedules_8760!$C6493,DHW_StPt_Sch_EZ!$B$31:$B$54,0),MATCH(Schedules_8760!$F6493,DHW_StPt_Sch_EZ!$C$30:$I$30,0)),"F","C")</f>
        <v>53.333333333333329</v>
      </c>
      <c r="N6493" s="12"/>
      <c r="O6493" s="12"/>
      <c r="P6493" s="12"/>
    </row>
    <row r="6494" spans="1:16" x14ac:dyDescent="0.25">
      <c r="A6494" s="35">
        <v>6493</v>
      </c>
      <c r="B6494" s="89">
        <v>271.5</v>
      </c>
      <c r="C6494" s="35">
        <f t="shared" si="505"/>
        <v>13</v>
      </c>
      <c r="D6494" s="35">
        <f t="shared" si="508"/>
        <v>271</v>
      </c>
      <c r="E6494" s="35">
        <f t="shared" si="509"/>
        <v>5</v>
      </c>
      <c r="F6494" s="35" t="str">
        <f t="shared" si="506"/>
        <v>Thursday</v>
      </c>
      <c r="G6494" s="35">
        <f t="shared" si="507"/>
        <v>9</v>
      </c>
      <c r="H6494" s="34">
        <f>CONVERT(INDEX(Htg_StPt_Sch_EZ!$C$4:$I$27,MATCH(Schedules_8760!$C6494,Htg_StPt_Sch_EZ!$B$4:$B$27,0),MATCH(Schedules_8760!$F6494,Htg_StPt_Sch_EZ!$C$3:$I$3,0)),"F","C")</f>
        <v>20.555555555555554</v>
      </c>
      <c r="I6494" s="34">
        <f>CONVERT(INDEX(Htg_StPt_Sch_EZ!$C$31:$I$54,MATCH(Schedules_8760!$C6494,Htg_StPt_Sch_EZ!$B$31:$B$54,0),MATCH(Schedules_8760!$F6494,Htg_StPt_Sch_EZ!$C$30:$I$30,0)),"F","C")</f>
        <v>19.444444444444443</v>
      </c>
      <c r="J6494" s="34">
        <f>CONVERT(INDEX(Clg_StPt_Sch_EZ!$C$4:$I$27,MATCH(Schedules_8760!$C6494,Clg_StPt_Sch_EZ!$B$4:$B$27,0),MATCH(Schedules_8760!$F6494,Clg_StPt_Sch_EZ!$C$3:$I$3,0)),"F","C")</f>
        <v>25.555555555555554</v>
      </c>
      <c r="K6494" s="34">
        <f>CONVERT(INDEX(Clg_StPt_Sch_EZ!$C$31:$I$54,MATCH(Schedules_8760!$C6494,Clg_StPt_Sch_EZ!$B$31:$B$54,0),MATCH(Schedules_8760!$F6494,Clg_StPt_Sch_EZ!$C$30:$I$30,0)),"F","C")</f>
        <v>25</v>
      </c>
      <c r="L6494" s="34">
        <f>CONVERT(INDEX(DHW_StPt_Sch_EZ!$C$4:$I$27,MATCH(Schedules_8760!$C6494,DHW_StPt_Sch_EZ!$B$4:$B$27,0),MATCH(Schedules_8760!$F6494,DHW_StPt_Sch_EZ!$C$3:$I$3,0)),"F","C")</f>
        <v>53.333333333333329</v>
      </c>
      <c r="M6494" s="34">
        <f>CONVERT(INDEX(DHW_StPt_Sch_EZ!$C$31:$I$54,MATCH(Schedules_8760!$C6494,DHW_StPt_Sch_EZ!$B$31:$B$54,0),MATCH(Schedules_8760!$F6494,DHW_StPt_Sch_EZ!$C$30:$I$30,0)),"F","C")</f>
        <v>53.333333333333329</v>
      </c>
      <c r="N6494" s="12"/>
      <c r="O6494" s="12"/>
      <c r="P6494" s="12"/>
    </row>
    <row r="6495" spans="1:16" x14ac:dyDescent="0.25">
      <c r="A6495" s="35">
        <v>6494</v>
      </c>
      <c r="B6495" s="89">
        <v>271.54166666666669</v>
      </c>
      <c r="C6495" s="35">
        <f t="shared" si="505"/>
        <v>14</v>
      </c>
      <c r="D6495" s="35">
        <f t="shared" si="508"/>
        <v>271</v>
      </c>
      <c r="E6495" s="35">
        <f t="shared" si="509"/>
        <v>5</v>
      </c>
      <c r="F6495" s="35" t="str">
        <f t="shared" si="506"/>
        <v>Thursday</v>
      </c>
      <c r="G6495" s="35">
        <f t="shared" si="507"/>
        <v>9</v>
      </c>
      <c r="H6495" s="34">
        <f>CONVERT(INDEX(Htg_StPt_Sch_EZ!$C$4:$I$27,MATCH(Schedules_8760!$C6495,Htg_StPt_Sch_EZ!$B$4:$B$27,0),MATCH(Schedules_8760!$F6495,Htg_StPt_Sch_EZ!$C$3:$I$3,0)),"F","C")</f>
        <v>20.555555555555554</v>
      </c>
      <c r="I6495" s="34">
        <f>CONVERT(INDEX(Htg_StPt_Sch_EZ!$C$31:$I$54,MATCH(Schedules_8760!$C6495,Htg_StPt_Sch_EZ!$B$31:$B$54,0),MATCH(Schedules_8760!$F6495,Htg_StPt_Sch_EZ!$C$30:$I$30,0)),"F","C")</f>
        <v>19.444444444444443</v>
      </c>
      <c r="J6495" s="34">
        <f>CONVERT(INDEX(Clg_StPt_Sch_EZ!$C$4:$I$27,MATCH(Schedules_8760!$C6495,Clg_StPt_Sch_EZ!$B$4:$B$27,0),MATCH(Schedules_8760!$F6495,Clg_StPt_Sch_EZ!$C$3:$I$3,0)),"F","C")</f>
        <v>25.555555555555554</v>
      </c>
      <c r="K6495" s="34">
        <f>CONVERT(INDEX(Clg_StPt_Sch_EZ!$C$31:$I$54,MATCH(Schedules_8760!$C6495,Clg_StPt_Sch_EZ!$B$31:$B$54,0),MATCH(Schedules_8760!$F6495,Clg_StPt_Sch_EZ!$C$30:$I$30,0)),"F","C")</f>
        <v>25</v>
      </c>
      <c r="L6495" s="34">
        <f>CONVERT(INDEX(DHW_StPt_Sch_EZ!$C$4:$I$27,MATCH(Schedules_8760!$C6495,DHW_StPt_Sch_EZ!$B$4:$B$27,0),MATCH(Schedules_8760!$F6495,DHW_StPt_Sch_EZ!$C$3:$I$3,0)),"F","C")</f>
        <v>53.333333333333329</v>
      </c>
      <c r="M6495" s="34">
        <f>CONVERT(INDEX(DHW_StPt_Sch_EZ!$C$31:$I$54,MATCH(Schedules_8760!$C6495,DHW_StPt_Sch_EZ!$B$31:$B$54,0),MATCH(Schedules_8760!$F6495,DHW_StPt_Sch_EZ!$C$30:$I$30,0)),"F","C")</f>
        <v>53.333333333333329</v>
      </c>
      <c r="N6495" s="12"/>
      <c r="O6495" s="12"/>
      <c r="P6495" s="12"/>
    </row>
    <row r="6496" spans="1:16" x14ac:dyDescent="0.25">
      <c r="A6496" s="35">
        <v>6495</v>
      </c>
      <c r="B6496" s="89">
        <v>271.58333333333331</v>
      </c>
      <c r="C6496" s="35">
        <f t="shared" si="505"/>
        <v>15</v>
      </c>
      <c r="D6496" s="35">
        <f t="shared" si="508"/>
        <v>271</v>
      </c>
      <c r="E6496" s="35">
        <f t="shared" si="509"/>
        <v>5</v>
      </c>
      <c r="F6496" s="35" t="str">
        <f t="shared" si="506"/>
        <v>Thursday</v>
      </c>
      <c r="G6496" s="35">
        <f t="shared" si="507"/>
        <v>9</v>
      </c>
      <c r="H6496" s="34">
        <f>CONVERT(INDEX(Htg_StPt_Sch_EZ!$C$4:$I$27,MATCH(Schedules_8760!$C6496,Htg_StPt_Sch_EZ!$B$4:$B$27,0),MATCH(Schedules_8760!$F6496,Htg_StPt_Sch_EZ!$C$3:$I$3,0)),"F","C")</f>
        <v>20.555555555555554</v>
      </c>
      <c r="I6496" s="34">
        <f>CONVERT(INDEX(Htg_StPt_Sch_EZ!$C$31:$I$54,MATCH(Schedules_8760!$C6496,Htg_StPt_Sch_EZ!$B$31:$B$54,0),MATCH(Schedules_8760!$F6496,Htg_StPt_Sch_EZ!$C$30:$I$30,0)),"F","C")</f>
        <v>21.111111111111111</v>
      </c>
      <c r="J6496" s="34">
        <f>CONVERT(INDEX(Clg_StPt_Sch_EZ!$C$4:$I$27,MATCH(Schedules_8760!$C6496,Clg_StPt_Sch_EZ!$B$4:$B$27,0),MATCH(Schedules_8760!$F6496,Clg_StPt_Sch_EZ!$C$3:$I$3,0)),"F","C")</f>
        <v>25.555555555555554</v>
      </c>
      <c r="K6496" s="34">
        <f>CONVERT(INDEX(Clg_StPt_Sch_EZ!$C$31:$I$54,MATCH(Schedules_8760!$C6496,Clg_StPt_Sch_EZ!$B$31:$B$54,0),MATCH(Schedules_8760!$F6496,Clg_StPt_Sch_EZ!$C$30:$I$30,0)),"F","C")</f>
        <v>25</v>
      </c>
      <c r="L6496" s="34">
        <f>CONVERT(INDEX(DHW_StPt_Sch_EZ!$C$4:$I$27,MATCH(Schedules_8760!$C6496,DHW_StPt_Sch_EZ!$B$4:$B$27,0),MATCH(Schedules_8760!$F6496,DHW_StPt_Sch_EZ!$C$3:$I$3,0)),"F","C")</f>
        <v>53.333333333333329</v>
      </c>
      <c r="M6496" s="34">
        <f>CONVERT(INDEX(DHW_StPt_Sch_EZ!$C$31:$I$54,MATCH(Schedules_8760!$C6496,DHW_StPt_Sch_EZ!$B$31:$B$54,0),MATCH(Schedules_8760!$F6496,DHW_StPt_Sch_EZ!$C$30:$I$30,0)),"F","C")</f>
        <v>53.333333333333329</v>
      </c>
      <c r="N6496" s="12"/>
      <c r="O6496" s="12"/>
      <c r="P6496" s="12"/>
    </row>
    <row r="6497" spans="1:16" x14ac:dyDescent="0.25">
      <c r="A6497" s="35">
        <v>6496</v>
      </c>
      <c r="B6497" s="89">
        <v>271.625</v>
      </c>
      <c r="C6497" s="35">
        <f t="shared" si="505"/>
        <v>16</v>
      </c>
      <c r="D6497" s="35">
        <f t="shared" si="508"/>
        <v>271</v>
      </c>
      <c r="E6497" s="35">
        <f t="shared" si="509"/>
        <v>5</v>
      </c>
      <c r="F6497" s="35" t="str">
        <f t="shared" si="506"/>
        <v>Thursday</v>
      </c>
      <c r="G6497" s="35">
        <f t="shared" si="507"/>
        <v>9</v>
      </c>
      <c r="H6497" s="34">
        <f>CONVERT(INDEX(Htg_StPt_Sch_EZ!$C$4:$I$27,MATCH(Schedules_8760!$C6497,Htg_StPt_Sch_EZ!$B$4:$B$27,0),MATCH(Schedules_8760!$F6497,Htg_StPt_Sch_EZ!$C$3:$I$3,0)),"F","C")</f>
        <v>20.555555555555554</v>
      </c>
      <c r="I6497" s="34">
        <f>CONVERT(INDEX(Htg_StPt_Sch_EZ!$C$31:$I$54,MATCH(Schedules_8760!$C6497,Htg_StPt_Sch_EZ!$B$31:$B$54,0),MATCH(Schedules_8760!$F6497,Htg_StPt_Sch_EZ!$C$30:$I$30,0)),"F","C")</f>
        <v>21.111111111111111</v>
      </c>
      <c r="J6497" s="34">
        <f>CONVERT(INDEX(Clg_StPt_Sch_EZ!$C$4:$I$27,MATCH(Schedules_8760!$C6497,Clg_StPt_Sch_EZ!$B$4:$B$27,0),MATCH(Schedules_8760!$F6497,Clg_StPt_Sch_EZ!$C$3:$I$3,0)),"F","C")</f>
        <v>25.555555555555554</v>
      </c>
      <c r="K6497" s="34">
        <f>CONVERT(INDEX(Clg_StPt_Sch_EZ!$C$31:$I$54,MATCH(Schedules_8760!$C6497,Clg_StPt_Sch_EZ!$B$31:$B$54,0),MATCH(Schedules_8760!$F6497,Clg_StPt_Sch_EZ!$C$30:$I$30,0)),"F","C")</f>
        <v>25</v>
      </c>
      <c r="L6497" s="34">
        <f>CONVERT(INDEX(DHW_StPt_Sch_EZ!$C$4:$I$27,MATCH(Schedules_8760!$C6497,DHW_StPt_Sch_EZ!$B$4:$B$27,0),MATCH(Schedules_8760!$F6497,DHW_StPt_Sch_EZ!$C$3:$I$3,0)),"F","C")</f>
        <v>53.333333333333329</v>
      </c>
      <c r="M6497" s="34">
        <f>CONVERT(INDEX(DHW_StPt_Sch_EZ!$C$31:$I$54,MATCH(Schedules_8760!$C6497,DHW_StPt_Sch_EZ!$B$31:$B$54,0),MATCH(Schedules_8760!$F6497,DHW_StPt_Sch_EZ!$C$30:$I$30,0)),"F","C")</f>
        <v>53.333333333333329</v>
      </c>
      <c r="N6497" s="12"/>
      <c r="O6497" s="12"/>
      <c r="P6497" s="12"/>
    </row>
    <row r="6498" spans="1:16" x14ac:dyDescent="0.25">
      <c r="A6498" s="35">
        <v>6497</v>
      </c>
      <c r="B6498" s="89">
        <v>271.66666666666669</v>
      </c>
      <c r="C6498" s="35">
        <f t="shared" si="505"/>
        <v>17</v>
      </c>
      <c r="D6498" s="35">
        <f t="shared" si="508"/>
        <v>271</v>
      </c>
      <c r="E6498" s="35">
        <f t="shared" si="509"/>
        <v>5</v>
      </c>
      <c r="F6498" s="35" t="str">
        <f t="shared" si="506"/>
        <v>Thursday</v>
      </c>
      <c r="G6498" s="35">
        <f t="shared" si="507"/>
        <v>9</v>
      </c>
      <c r="H6498" s="34">
        <f>CONVERT(INDEX(Htg_StPt_Sch_EZ!$C$4:$I$27,MATCH(Schedules_8760!$C6498,Htg_StPt_Sch_EZ!$B$4:$B$27,0),MATCH(Schedules_8760!$F6498,Htg_StPt_Sch_EZ!$C$3:$I$3,0)),"F","C")</f>
        <v>20.555555555555554</v>
      </c>
      <c r="I6498" s="34">
        <f>CONVERT(INDEX(Htg_StPt_Sch_EZ!$C$31:$I$54,MATCH(Schedules_8760!$C6498,Htg_StPt_Sch_EZ!$B$31:$B$54,0),MATCH(Schedules_8760!$F6498,Htg_StPt_Sch_EZ!$C$30:$I$30,0)),"F","C")</f>
        <v>17.777777777777779</v>
      </c>
      <c r="J6498" s="34">
        <f>CONVERT(INDEX(Clg_StPt_Sch_EZ!$C$4:$I$27,MATCH(Schedules_8760!$C6498,Clg_StPt_Sch_EZ!$B$4:$B$27,0),MATCH(Schedules_8760!$F6498,Clg_StPt_Sch_EZ!$C$3:$I$3,0)),"F","C")</f>
        <v>25.555555555555554</v>
      </c>
      <c r="K6498" s="34">
        <f>CONVERT(INDEX(Clg_StPt_Sch_EZ!$C$31:$I$54,MATCH(Schedules_8760!$C6498,Clg_StPt_Sch_EZ!$B$31:$B$54,0),MATCH(Schedules_8760!$F6498,Clg_StPt_Sch_EZ!$C$30:$I$30,0)),"F","C")</f>
        <v>25</v>
      </c>
      <c r="L6498" s="34">
        <f>CONVERT(INDEX(DHW_StPt_Sch_EZ!$C$4:$I$27,MATCH(Schedules_8760!$C6498,DHW_StPt_Sch_EZ!$B$4:$B$27,0),MATCH(Schedules_8760!$F6498,DHW_StPt_Sch_EZ!$C$3:$I$3,0)),"F","C")</f>
        <v>53.333333333333329</v>
      </c>
      <c r="M6498" s="34">
        <f>CONVERT(INDEX(DHW_StPt_Sch_EZ!$C$31:$I$54,MATCH(Schedules_8760!$C6498,DHW_StPt_Sch_EZ!$B$31:$B$54,0),MATCH(Schedules_8760!$F6498,DHW_StPt_Sch_EZ!$C$30:$I$30,0)),"F","C")</f>
        <v>53.333333333333329</v>
      </c>
      <c r="N6498" s="12"/>
      <c r="O6498" s="12"/>
      <c r="P6498" s="12"/>
    </row>
    <row r="6499" spans="1:16" x14ac:dyDescent="0.25">
      <c r="A6499" s="35">
        <v>6498</v>
      </c>
      <c r="B6499" s="89">
        <v>271.70833333333331</v>
      </c>
      <c r="C6499" s="35">
        <f t="shared" si="505"/>
        <v>18</v>
      </c>
      <c r="D6499" s="35">
        <f t="shared" si="508"/>
        <v>271</v>
      </c>
      <c r="E6499" s="35">
        <f t="shared" si="509"/>
        <v>5</v>
      </c>
      <c r="F6499" s="35" t="str">
        <f t="shared" si="506"/>
        <v>Thursday</v>
      </c>
      <c r="G6499" s="35">
        <f t="shared" si="507"/>
        <v>9</v>
      </c>
      <c r="H6499" s="34">
        <f>CONVERT(INDEX(Htg_StPt_Sch_EZ!$C$4:$I$27,MATCH(Schedules_8760!$C6499,Htg_StPt_Sch_EZ!$B$4:$B$27,0),MATCH(Schedules_8760!$F6499,Htg_StPt_Sch_EZ!$C$3:$I$3,0)),"F","C")</f>
        <v>20.555555555555554</v>
      </c>
      <c r="I6499" s="34">
        <f>CONVERT(INDEX(Htg_StPt_Sch_EZ!$C$31:$I$54,MATCH(Schedules_8760!$C6499,Htg_StPt_Sch_EZ!$B$31:$B$54,0),MATCH(Schedules_8760!$F6499,Htg_StPt_Sch_EZ!$C$30:$I$30,0)),"F","C")</f>
        <v>17.777777777777779</v>
      </c>
      <c r="J6499" s="34">
        <f>CONVERT(INDEX(Clg_StPt_Sch_EZ!$C$4:$I$27,MATCH(Schedules_8760!$C6499,Clg_StPt_Sch_EZ!$B$4:$B$27,0),MATCH(Schedules_8760!$F6499,Clg_StPt_Sch_EZ!$C$3:$I$3,0)),"F","C")</f>
        <v>25.555555555555554</v>
      </c>
      <c r="K6499" s="34">
        <f>CONVERT(INDEX(Clg_StPt_Sch_EZ!$C$31:$I$54,MATCH(Schedules_8760!$C6499,Clg_StPt_Sch_EZ!$B$31:$B$54,0),MATCH(Schedules_8760!$F6499,Clg_StPt_Sch_EZ!$C$30:$I$30,0)),"F","C")</f>
        <v>28.333333333333332</v>
      </c>
      <c r="L6499" s="34">
        <f>CONVERT(INDEX(DHW_StPt_Sch_EZ!$C$4:$I$27,MATCH(Schedules_8760!$C6499,DHW_StPt_Sch_EZ!$B$4:$B$27,0),MATCH(Schedules_8760!$F6499,DHW_StPt_Sch_EZ!$C$3:$I$3,0)),"F","C")</f>
        <v>53.333333333333329</v>
      </c>
      <c r="M6499" s="34">
        <f>CONVERT(INDEX(DHW_StPt_Sch_EZ!$C$31:$I$54,MATCH(Schedules_8760!$C6499,DHW_StPt_Sch_EZ!$B$31:$B$54,0),MATCH(Schedules_8760!$F6499,DHW_StPt_Sch_EZ!$C$30:$I$30,0)),"F","C")</f>
        <v>53.333333333333329</v>
      </c>
      <c r="N6499" s="12"/>
      <c r="O6499" s="12"/>
      <c r="P6499" s="12"/>
    </row>
    <row r="6500" spans="1:16" x14ac:dyDescent="0.25">
      <c r="A6500" s="35">
        <v>6499</v>
      </c>
      <c r="B6500" s="89">
        <v>271.75</v>
      </c>
      <c r="C6500" s="35">
        <f t="shared" si="505"/>
        <v>19</v>
      </c>
      <c r="D6500" s="35">
        <f t="shared" si="508"/>
        <v>271</v>
      </c>
      <c r="E6500" s="35">
        <f t="shared" si="509"/>
        <v>5</v>
      </c>
      <c r="F6500" s="35" t="str">
        <f t="shared" si="506"/>
        <v>Thursday</v>
      </c>
      <c r="G6500" s="35">
        <f t="shared" si="507"/>
        <v>9</v>
      </c>
      <c r="H6500" s="34">
        <f>CONVERT(INDEX(Htg_StPt_Sch_EZ!$C$4:$I$27,MATCH(Schedules_8760!$C6500,Htg_StPt_Sch_EZ!$B$4:$B$27,0),MATCH(Schedules_8760!$F6500,Htg_StPt_Sch_EZ!$C$3:$I$3,0)),"F","C")</f>
        <v>20.555555555555554</v>
      </c>
      <c r="I6500" s="34">
        <f>CONVERT(INDEX(Htg_StPt_Sch_EZ!$C$31:$I$54,MATCH(Schedules_8760!$C6500,Htg_StPt_Sch_EZ!$B$31:$B$54,0),MATCH(Schedules_8760!$F6500,Htg_StPt_Sch_EZ!$C$30:$I$30,0)),"F","C")</f>
        <v>18.333333333333332</v>
      </c>
      <c r="J6500" s="34">
        <f>CONVERT(INDEX(Clg_StPt_Sch_EZ!$C$4:$I$27,MATCH(Schedules_8760!$C6500,Clg_StPt_Sch_EZ!$B$4:$B$27,0),MATCH(Schedules_8760!$F6500,Clg_StPt_Sch_EZ!$C$3:$I$3,0)),"F","C")</f>
        <v>25.555555555555554</v>
      </c>
      <c r="K6500" s="34">
        <f>CONVERT(INDEX(Clg_StPt_Sch_EZ!$C$31:$I$54,MATCH(Schedules_8760!$C6500,Clg_StPt_Sch_EZ!$B$31:$B$54,0),MATCH(Schedules_8760!$F6500,Clg_StPt_Sch_EZ!$C$30:$I$30,0)),"F","C")</f>
        <v>28.333333333333332</v>
      </c>
      <c r="L6500" s="34">
        <f>CONVERT(INDEX(DHW_StPt_Sch_EZ!$C$4:$I$27,MATCH(Schedules_8760!$C6500,DHW_StPt_Sch_EZ!$B$4:$B$27,0),MATCH(Schedules_8760!$F6500,DHW_StPt_Sch_EZ!$C$3:$I$3,0)),"F","C")</f>
        <v>53.333333333333329</v>
      </c>
      <c r="M6500" s="34">
        <f>CONVERT(INDEX(DHW_StPt_Sch_EZ!$C$31:$I$54,MATCH(Schedules_8760!$C6500,DHW_StPt_Sch_EZ!$B$31:$B$54,0),MATCH(Schedules_8760!$F6500,DHW_StPt_Sch_EZ!$C$30:$I$30,0)),"F","C")</f>
        <v>53.333333333333329</v>
      </c>
      <c r="N6500" s="12"/>
      <c r="O6500" s="12"/>
      <c r="P6500" s="12"/>
    </row>
    <row r="6501" spans="1:16" x14ac:dyDescent="0.25">
      <c r="A6501" s="35">
        <v>6500</v>
      </c>
      <c r="B6501" s="89">
        <v>271.79166666666669</v>
      </c>
      <c r="C6501" s="35">
        <f t="shared" si="505"/>
        <v>20</v>
      </c>
      <c r="D6501" s="35">
        <f t="shared" si="508"/>
        <v>271</v>
      </c>
      <c r="E6501" s="35">
        <f t="shared" si="509"/>
        <v>5</v>
      </c>
      <c r="F6501" s="35" t="str">
        <f t="shared" si="506"/>
        <v>Thursday</v>
      </c>
      <c r="G6501" s="35">
        <f t="shared" si="507"/>
        <v>9</v>
      </c>
      <c r="H6501" s="34">
        <f>CONVERT(INDEX(Htg_StPt_Sch_EZ!$C$4:$I$27,MATCH(Schedules_8760!$C6501,Htg_StPt_Sch_EZ!$B$4:$B$27,0),MATCH(Schedules_8760!$F6501,Htg_StPt_Sch_EZ!$C$3:$I$3,0)),"F","C")</f>
        <v>20.555555555555554</v>
      </c>
      <c r="I6501" s="34">
        <f>CONVERT(INDEX(Htg_StPt_Sch_EZ!$C$31:$I$54,MATCH(Schedules_8760!$C6501,Htg_StPt_Sch_EZ!$B$31:$B$54,0),MATCH(Schedules_8760!$F6501,Htg_StPt_Sch_EZ!$C$30:$I$30,0)),"F","C")</f>
        <v>18.888888888888889</v>
      </c>
      <c r="J6501" s="34">
        <f>CONVERT(INDEX(Clg_StPt_Sch_EZ!$C$4:$I$27,MATCH(Schedules_8760!$C6501,Clg_StPt_Sch_EZ!$B$4:$B$27,0),MATCH(Schedules_8760!$F6501,Clg_StPt_Sch_EZ!$C$3:$I$3,0)),"F","C")</f>
        <v>25.555555555555554</v>
      </c>
      <c r="K6501" s="34">
        <f>CONVERT(INDEX(Clg_StPt_Sch_EZ!$C$31:$I$54,MATCH(Schedules_8760!$C6501,Clg_StPt_Sch_EZ!$B$31:$B$54,0),MATCH(Schedules_8760!$F6501,Clg_StPt_Sch_EZ!$C$30:$I$30,0)),"F","C")</f>
        <v>28.333333333333332</v>
      </c>
      <c r="L6501" s="34">
        <f>CONVERT(INDEX(DHW_StPt_Sch_EZ!$C$4:$I$27,MATCH(Schedules_8760!$C6501,DHW_StPt_Sch_EZ!$B$4:$B$27,0),MATCH(Schedules_8760!$F6501,DHW_StPt_Sch_EZ!$C$3:$I$3,0)),"F","C")</f>
        <v>53.333333333333329</v>
      </c>
      <c r="M6501" s="34">
        <f>CONVERT(INDEX(DHW_StPt_Sch_EZ!$C$31:$I$54,MATCH(Schedules_8760!$C6501,DHW_StPt_Sch_EZ!$B$31:$B$54,0),MATCH(Schedules_8760!$F6501,DHW_StPt_Sch_EZ!$C$30:$I$30,0)),"F","C")</f>
        <v>53.333333333333329</v>
      </c>
      <c r="N6501" s="12"/>
      <c r="O6501" s="12"/>
      <c r="P6501" s="12"/>
    </row>
    <row r="6502" spans="1:16" x14ac:dyDescent="0.25">
      <c r="A6502" s="35">
        <v>6501</v>
      </c>
      <c r="B6502" s="89">
        <v>271.83333333333331</v>
      </c>
      <c r="C6502" s="35">
        <f t="shared" si="505"/>
        <v>21</v>
      </c>
      <c r="D6502" s="35">
        <f t="shared" si="508"/>
        <v>271</v>
      </c>
      <c r="E6502" s="35">
        <f t="shared" si="509"/>
        <v>5</v>
      </c>
      <c r="F6502" s="35" t="str">
        <f t="shared" si="506"/>
        <v>Thursday</v>
      </c>
      <c r="G6502" s="35">
        <f t="shared" si="507"/>
        <v>9</v>
      </c>
      <c r="H6502" s="34">
        <f>CONVERT(INDEX(Htg_StPt_Sch_EZ!$C$4:$I$27,MATCH(Schedules_8760!$C6502,Htg_StPt_Sch_EZ!$B$4:$B$27,0),MATCH(Schedules_8760!$F6502,Htg_StPt_Sch_EZ!$C$3:$I$3,0)),"F","C")</f>
        <v>20.555555555555554</v>
      </c>
      <c r="I6502" s="34">
        <f>CONVERT(INDEX(Htg_StPt_Sch_EZ!$C$31:$I$54,MATCH(Schedules_8760!$C6502,Htg_StPt_Sch_EZ!$B$31:$B$54,0),MATCH(Schedules_8760!$F6502,Htg_StPt_Sch_EZ!$C$30:$I$30,0)),"F","C")</f>
        <v>19.444444444444443</v>
      </c>
      <c r="J6502" s="34">
        <f>CONVERT(INDEX(Clg_StPt_Sch_EZ!$C$4:$I$27,MATCH(Schedules_8760!$C6502,Clg_StPt_Sch_EZ!$B$4:$B$27,0),MATCH(Schedules_8760!$F6502,Clg_StPt_Sch_EZ!$C$3:$I$3,0)),"F","C")</f>
        <v>25.555555555555554</v>
      </c>
      <c r="K6502" s="34">
        <f>CONVERT(INDEX(Clg_StPt_Sch_EZ!$C$31:$I$54,MATCH(Schedules_8760!$C6502,Clg_StPt_Sch_EZ!$B$31:$B$54,0),MATCH(Schedules_8760!$F6502,Clg_StPt_Sch_EZ!$C$30:$I$30,0)),"F","C")</f>
        <v>28.333333333333332</v>
      </c>
      <c r="L6502" s="34">
        <f>CONVERT(INDEX(DHW_StPt_Sch_EZ!$C$4:$I$27,MATCH(Schedules_8760!$C6502,DHW_StPt_Sch_EZ!$B$4:$B$27,0),MATCH(Schedules_8760!$F6502,DHW_StPt_Sch_EZ!$C$3:$I$3,0)),"F","C")</f>
        <v>53.333333333333329</v>
      </c>
      <c r="M6502" s="34">
        <f>CONVERT(INDEX(DHW_StPt_Sch_EZ!$C$31:$I$54,MATCH(Schedules_8760!$C6502,DHW_StPt_Sch_EZ!$B$31:$B$54,0),MATCH(Schedules_8760!$F6502,DHW_StPt_Sch_EZ!$C$30:$I$30,0)),"F","C")</f>
        <v>53.333333333333329</v>
      </c>
      <c r="N6502" s="12"/>
      <c r="O6502" s="12"/>
      <c r="P6502" s="12"/>
    </row>
    <row r="6503" spans="1:16" x14ac:dyDescent="0.25">
      <c r="A6503" s="35">
        <v>6502</v>
      </c>
      <c r="B6503" s="89">
        <v>271.875</v>
      </c>
      <c r="C6503" s="35">
        <f t="shared" si="505"/>
        <v>22</v>
      </c>
      <c r="D6503" s="35">
        <f t="shared" si="508"/>
        <v>271</v>
      </c>
      <c r="E6503" s="35">
        <f t="shared" si="509"/>
        <v>5</v>
      </c>
      <c r="F6503" s="35" t="str">
        <f t="shared" si="506"/>
        <v>Thursday</v>
      </c>
      <c r="G6503" s="35">
        <f t="shared" si="507"/>
        <v>9</v>
      </c>
      <c r="H6503" s="34">
        <f>CONVERT(INDEX(Htg_StPt_Sch_EZ!$C$4:$I$27,MATCH(Schedules_8760!$C6503,Htg_StPt_Sch_EZ!$B$4:$B$27,0),MATCH(Schedules_8760!$F6503,Htg_StPt_Sch_EZ!$C$3:$I$3,0)),"F","C")</f>
        <v>20.555555555555554</v>
      </c>
      <c r="I6503" s="34">
        <f>CONVERT(INDEX(Htg_StPt_Sch_EZ!$C$31:$I$54,MATCH(Schedules_8760!$C6503,Htg_StPt_Sch_EZ!$B$31:$B$54,0),MATCH(Schedules_8760!$F6503,Htg_StPt_Sch_EZ!$C$30:$I$30,0)),"F","C")</f>
        <v>19.444444444444443</v>
      </c>
      <c r="J6503" s="34">
        <f>CONVERT(INDEX(Clg_StPt_Sch_EZ!$C$4:$I$27,MATCH(Schedules_8760!$C6503,Clg_StPt_Sch_EZ!$B$4:$B$27,0),MATCH(Schedules_8760!$F6503,Clg_StPt_Sch_EZ!$C$3:$I$3,0)),"F","C")</f>
        <v>25.555555555555554</v>
      </c>
      <c r="K6503" s="34">
        <f>CONVERT(INDEX(Clg_StPt_Sch_EZ!$C$31:$I$54,MATCH(Schedules_8760!$C6503,Clg_StPt_Sch_EZ!$B$31:$B$54,0),MATCH(Schedules_8760!$F6503,Clg_StPt_Sch_EZ!$C$30:$I$30,0)),"F","C")</f>
        <v>28.333333333333332</v>
      </c>
      <c r="L6503" s="34">
        <f>CONVERT(INDEX(DHW_StPt_Sch_EZ!$C$4:$I$27,MATCH(Schedules_8760!$C6503,DHW_StPt_Sch_EZ!$B$4:$B$27,0),MATCH(Schedules_8760!$F6503,DHW_StPt_Sch_EZ!$C$3:$I$3,0)),"F","C")</f>
        <v>53.333333333333329</v>
      </c>
      <c r="M6503" s="34">
        <f>CONVERT(INDEX(DHW_StPt_Sch_EZ!$C$31:$I$54,MATCH(Schedules_8760!$C6503,DHW_StPt_Sch_EZ!$B$31:$B$54,0),MATCH(Schedules_8760!$F6503,DHW_StPt_Sch_EZ!$C$30:$I$30,0)),"F","C")</f>
        <v>53.333333333333329</v>
      </c>
      <c r="N6503" s="12"/>
      <c r="O6503" s="12"/>
      <c r="P6503" s="12"/>
    </row>
    <row r="6504" spans="1:16" x14ac:dyDescent="0.25">
      <c r="A6504" s="35">
        <v>6503</v>
      </c>
      <c r="B6504" s="89">
        <v>271.91666666666669</v>
      </c>
      <c r="C6504" s="35">
        <f t="shared" si="505"/>
        <v>23</v>
      </c>
      <c r="D6504" s="35">
        <f t="shared" si="508"/>
        <v>271</v>
      </c>
      <c r="E6504" s="35">
        <f t="shared" si="509"/>
        <v>5</v>
      </c>
      <c r="F6504" s="35" t="str">
        <f t="shared" si="506"/>
        <v>Thursday</v>
      </c>
      <c r="G6504" s="35">
        <f t="shared" si="507"/>
        <v>9</v>
      </c>
      <c r="H6504" s="34">
        <f>CONVERT(INDEX(Htg_StPt_Sch_EZ!$C$4:$I$27,MATCH(Schedules_8760!$C6504,Htg_StPt_Sch_EZ!$B$4:$B$27,0),MATCH(Schedules_8760!$F6504,Htg_StPt_Sch_EZ!$C$3:$I$3,0)),"F","C")</f>
        <v>20.555555555555554</v>
      </c>
      <c r="I6504" s="34">
        <f>CONVERT(INDEX(Htg_StPt_Sch_EZ!$C$31:$I$54,MATCH(Schedules_8760!$C6504,Htg_StPt_Sch_EZ!$B$31:$B$54,0),MATCH(Schedules_8760!$F6504,Htg_StPt_Sch_EZ!$C$30:$I$30,0)),"F","C")</f>
        <v>19.444444444444443</v>
      </c>
      <c r="J6504" s="34">
        <f>CONVERT(INDEX(Clg_StPt_Sch_EZ!$C$4:$I$27,MATCH(Schedules_8760!$C6504,Clg_StPt_Sch_EZ!$B$4:$B$27,0),MATCH(Schedules_8760!$F6504,Clg_StPt_Sch_EZ!$C$3:$I$3,0)),"F","C")</f>
        <v>25.555555555555554</v>
      </c>
      <c r="K6504" s="34">
        <f>CONVERT(INDEX(Clg_StPt_Sch_EZ!$C$31:$I$54,MATCH(Schedules_8760!$C6504,Clg_StPt_Sch_EZ!$B$31:$B$54,0),MATCH(Schedules_8760!$F6504,Clg_StPt_Sch_EZ!$C$30:$I$30,0)),"F","C")</f>
        <v>28.333333333333332</v>
      </c>
      <c r="L6504" s="34">
        <f>CONVERT(INDEX(DHW_StPt_Sch_EZ!$C$4:$I$27,MATCH(Schedules_8760!$C6504,DHW_StPt_Sch_EZ!$B$4:$B$27,0),MATCH(Schedules_8760!$F6504,DHW_StPt_Sch_EZ!$C$3:$I$3,0)),"F","C")</f>
        <v>53.333333333333329</v>
      </c>
      <c r="M6504" s="34">
        <f>CONVERT(INDEX(DHW_StPt_Sch_EZ!$C$31:$I$54,MATCH(Schedules_8760!$C6504,DHW_StPt_Sch_EZ!$B$31:$B$54,0),MATCH(Schedules_8760!$F6504,DHW_StPt_Sch_EZ!$C$30:$I$30,0)),"F","C")</f>
        <v>53.333333333333329</v>
      </c>
      <c r="N6504" s="12"/>
      <c r="O6504" s="12"/>
      <c r="P6504" s="12"/>
    </row>
    <row r="6505" spans="1:16" x14ac:dyDescent="0.25">
      <c r="A6505" s="35">
        <v>6504</v>
      </c>
      <c r="B6505" s="89">
        <v>271.95833333333331</v>
      </c>
      <c r="C6505" s="35">
        <f t="shared" si="505"/>
        <v>24</v>
      </c>
      <c r="D6505" s="35">
        <f t="shared" si="508"/>
        <v>271</v>
      </c>
      <c r="E6505" s="35">
        <f t="shared" si="509"/>
        <v>5</v>
      </c>
      <c r="F6505" s="35" t="str">
        <f t="shared" si="506"/>
        <v>Thursday</v>
      </c>
      <c r="G6505" s="35">
        <f t="shared" si="507"/>
        <v>9</v>
      </c>
      <c r="H6505" s="34">
        <f>CONVERT(INDEX(Htg_StPt_Sch_EZ!$C$4:$I$27,MATCH(Schedules_8760!$C6505,Htg_StPt_Sch_EZ!$B$4:$B$27,0),MATCH(Schedules_8760!$F6505,Htg_StPt_Sch_EZ!$C$3:$I$3,0)),"F","C")</f>
        <v>20.555555555555554</v>
      </c>
      <c r="I6505" s="34">
        <f>CONVERT(INDEX(Htg_StPt_Sch_EZ!$C$31:$I$54,MATCH(Schedules_8760!$C6505,Htg_StPt_Sch_EZ!$B$31:$B$54,0),MATCH(Schedules_8760!$F6505,Htg_StPt_Sch_EZ!$C$30:$I$30,0)),"F","C")</f>
        <v>19.444444444444443</v>
      </c>
      <c r="J6505" s="34">
        <f>CONVERT(INDEX(Clg_StPt_Sch_EZ!$C$4:$I$27,MATCH(Schedules_8760!$C6505,Clg_StPt_Sch_EZ!$B$4:$B$27,0),MATCH(Schedules_8760!$F6505,Clg_StPt_Sch_EZ!$C$3:$I$3,0)),"F","C")</f>
        <v>25.555555555555554</v>
      </c>
      <c r="K6505" s="34">
        <f>CONVERT(INDEX(Clg_StPt_Sch_EZ!$C$31:$I$54,MATCH(Schedules_8760!$C6505,Clg_StPt_Sch_EZ!$B$31:$B$54,0),MATCH(Schedules_8760!$F6505,Clg_StPt_Sch_EZ!$C$30:$I$30,0)),"F","C")</f>
        <v>28.333333333333332</v>
      </c>
      <c r="L6505" s="34">
        <f>CONVERT(INDEX(DHW_StPt_Sch_EZ!$C$4:$I$27,MATCH(Schedules_8760!$C6505,DHW_StPt_Sch_EZ!$B$4:$B$27,0),MATCH(Schedules_8760!$F6505,DHW_StPt_Sch_EZ!$C$3:$I$3,0)),"F","C")</f>
        <v>53.333333333333329</v>
      </c>
      <c r="M6505" s="34">
        <f>CONVERT(INDEX(DHW_StPt_Sch_EZ!$C$31:$I$54,MATCH(Schedules_8760!$C6505,DHW_StPt_Sch_EZ!$B$31:$B$54,0),MATCH(Schedules_8760!$F6505,DHW_StPt_Sch_EZ!$C$30:$I$30,0)),"F","C")</f>
        <v>53.333333333333329</v>
      </c>
      <c r="N6505" s="12"/>
      <c r="O6505" s="12"/>
      <c r="P6505" s="12"/>
    </row>
    <row r="6506" spans="1:16" x14ac:dyDescent="0.25">
      <c r="A6506" s="35">
        <v>6505</v>
      </c>
      <c r="B6506" s="89">
        <v>272</v>
      </c>
      <c r="C6506" s="35">
        <f t="shared" si="505"/>
        <v>1</v>
      </c>
      <c r="D6506" s="35">
        <f t="shared" si="508"/>
        <v>272</v>
      </c>
      <c r="E6506" s="35">
        <f t="shared" si="509"/>
        <v>6</v>
      </c>
      <c r="F6506" s="35" t="str">
        <f t="shared" si="506"/>
        <v>Friday</v>
      </c>
      <c r="G6506" s="35">
        <f t="shared" si="507"/>
        <v>9</v>
      </c>
      <c r="H6506" s="34">
        <f>CONVERT(INDEX(Htg_StPt_Sch_EZ!$C$4:$I$27,MATCH(Schedules_8760!$C6506,Htg_StPt_Sch_EZ!$B$4:$B$27,0),MATCH(Schedules_8760!$F6506,Htg_StPt_Sch_EZ!$C$3:$I$3,0)),"F","C")</f>
        <v>20.555555555555554</v>
      </c>
      <c r="I6506" s="34">
        <f>CONVERT(INDEX(Htg_StPt_Sch_EZ!$C$31:$I$54,MATCH(Schedules_8760!$C6506,Htg_StPt_Sch_EZ!$B$31:$B$54,0),MATCH(Schedules_8760!$F6506,Htg_StPt_Sch_EZ!$C$30:$I$30,0)),"F","C")</f>
        <v>19.444444444444443</v>
      </c>
      <c r="J6506" s="34">
        <f>CONVERT(INDEX(Clg_StPt_Sch_EZ!$C$4:$I$27,MATCH(Schedules_8760!$C6506,Clg_StPt_Sch_EZ!$B$4:$B$27,0),MATCH(Schedules_8760!$F6506,Clg_StPt_Sch_EZ!$C$3:$I$3,0)),"F","C")</f>
        <v>25.555555555555554</v>
      </c>
      <c r="K6506" s="34">
        <f>CONVERT(INDEX(Clg_StPt_Sch_EZ!$C$31:$I$54,MATCH(Schedules_8760!$C6506,Clg_StPt_Sch_EZ!$B$31:$B$54,0),MATCH(Schedules_8760!$F6506,Clg_StPt_Sch_EZ!$C$30:$I$30,0)),"F","C")</f>
        <v>28.333333333333332</v>
      </c>
      <c r="L6506" s="34">
        <f>CONVERT(INDEX(DHW_StPt_Sch_EZ!$C$4:$I$27,MATCH(Schedules_8760!$C6506,DHW_StPt_Sch_EZ!$B$4:$B$27,0),MATCH(Schedules_8760!$F6506,DHW_StPt_Sch_EZ!$C$3:$I$3,0)),"F","C")</f>
        <v>53.333333333333329</v>
      </c>
      <c r="M6506" s="34">
        <f>CONVERT(INDEX(DHW_StPt_Sch_EZ!$C$31:$I$54,MATCH(Schedules_8760!$C6506,DHW_StPt_Sch_EZ!$B$31:$B$54,0),MATCH(Schedules_8760!$F6506,DHW_StPt_Sch_EZ!$C$30:$I$30,0)),"F","C")</f>
        <v>53.333333333333329</v>
      </c>
      <c r="N6506" s="12"/>
      <c r="O6506" s="12"/>
      <c r="P6506" s="12"/>
    </row>
    <row r="6507" spans="1:16" x14ac:dyDescent="0.25">
      <c r="A6507" s="35">
        <v>6506</v>
      </c>
      <c r="B6507" s="89">
        <v>272.04166666666669</v>
      </c>
      <c r="C6507" s="35">
        <f t="shared" si="505"/>
        <v>2</v>
      </c>
      <c r="D6507" s="35">
        <f t="shared" si="508"/>
        <v>272</v>
      </c>
      <c r="E6507" s="35">
        <f t="shared" si="509"/>
        <v>6</v>
      </c>
      <c r="F6507" s="35" t="str">
        <f t="shared" si="506"/>
        <v>Friday</v>
      </c>
      <c r="G6507" s="35">
        <f t="shared" si="507"/>
        <v>9</v>
      </c>
      <c r="H6507" s="34">
        <f>CONVERT(INDEX(Htg_StPt_Sch_EZ!$C$4:$I$27,MATCH(Schedules_8760!$C6507,Htg_StPt_Sch_EZ!$B$4:$B$27,0),MATCH(Schedules_8760!$F6507,Htg_StPt_Sch_EZ!$C$3:$I$3,0)),"F","C")</f>
        <v>20.555555555555554</v>
      </c>
      <c r="I6507" s="34">
        <f>CONVERT(INDEX(Htg_StPt_Sch_EZ!$C$31:$I$54,MATCH(Schedules_8760!$C6507,Htg_StPt_Sch_EZ!$B$31:$B$54,0),MATCH(Schedules_8760!$F6507,Htg_StPt_Sch_EZ!$C$30:$I$30,0)),"F","C")</f>
        <v>19.444444444444443</v>
      </c>
      <c r="J6507" s="34">
        <f>CONVERT(INDEX(Clg_StPt_Sch_EZ!$C$4:$I$27,MATCH(Schedules_8760!$C6507,Clg_StPt_Sch_EZ!$B$4:$B$27,0),MATCH(Schedules_8760!$F6507,Clg_StPt_Sch_EZ!$C$3:$I$3,0)),"F","C")</f>
        <v>25.555555555555554</v>
      </c>
      <c r="K6507" s="34">
        <f>CONVERT(INDEX(Clg_StPt_Sch_EZ!$C$31:$I$54,MATCH(Schedules_8760!$C6507,Clg_StPt_Sch_EZ!$B$31:$B$54,0),MATCH(Schedules_8760!$F6507,Clg_StPt_Sch_EZ!$C$30:$I$30,0)),"F","C")</f>
        <v>28.333333333333332</v>
      </c>
      <c r="L6507" s="34">
        <f>CONVERT(INDEX(DHW_StPt_Sch_EZ!$C$4:$I$27,MATCH(Schedules_8760!$C6507,DHW_StPt_Sch_EZ!$B$4:$B$27,0),MATCH(Schedules_8760!$F6507,DHW_StPt_Sch_EZ!$C$3:$I$3,0)),"F","C")</f>
        <v>53.333333333333329</v>
      </c>
      <c r="M6507" s="34">
        <f>CONVERT(INDEX(DHW_StPt_Sch_EZ!$C$31:$I$54,MATCH(Schedules_8760!$C6507,DHW_StPt_Sch_EZ!$B$31:$B$54,0),MATCH(Schedules_8760!$F6507,DHW_StPt_Sch_EZ!$C$30:$I$30,0)),"F","C")</f>
        <v>53.333333333333329</v>
      </c>
      <c r="N6507" s="12"/>
      <c r="O6507" s="12"/>
      <c r="P6507" s="12"/>
    </row>
    <row r="6508" spans="1:16" x14ac:dyDescent="0.25">
      <c r="A6508" s="35">
        <v>6507</v>
      </c>
      <c r="B6508" s="89">
        <v>272.08333333333331</v>
      </c>
      <c r="C6508" s="35">
        <f t="shared" si="505"/>
        <v>3</v>
      </c>
      <c r="D6508" s="35">
        <f t="shared" si="508"/>
        <v>272</v>
      </c>
      <c r="E6508" s="35">
        <f t="shared" si="509"/>
        <v>6</v>
      </c>
      <c r="F6508" s="35" t="str">
        <f t="shared" si="506"/>
        <v>Friday</v>
      </c>
      <c r="G6508" s="35">
        <f t="shared" si="507"/>
        <v>9</v>
      </c>
      <c r="H6508" s="34">
        <f>CONVERT(INDEX(Htg_StPt_Sch_EZ!$C$4:$I$27,MATCH(Schedules_8760!$C6508,Htg_StPt_Sch_EZ!$B$4:$B$27,0),MATCH(Schedules_8760!$F6508,Htg_StPt_Sch_EZ!$C$3:$I$3,0)),"F","C")</f>
        <v>20.555555555555554</v>
      </c>
      <c r="I6508" s="34">
        <f>CONVERT(INDEX(Htg_StPt_Sch_EZ!$C$31:$I$54,MATCH(Schedules_8760!$C6508,Htg_StPt_Sch_EZ!$B$31:$B$54,0),MATCH(Schedules_8760!$F6508,Htg_StPt_Sch_EZ!$C$30:$I$30,0)),"F","C")</f>
        <v>19.444444444444443</v>
      </c>
      <c r="J6508" s="34">
        <f>CONVERT(INDEX(Clg_StPt_Sch_EZ!$C$4:$I$27,MATCH(Schedules_8760!$C6508,Clg_StPt_Sch_EZ!$B$4:$B$27,0),MATCH(Schedules_8760!$F6508,Clg_StPt_Sch_EZ!$C$3:$I$3,0)),"F","C")</f>
        <v>25.555555555555554</v>
      </c>
      <c r="K6508" s="34">
        <f>CONVERT(INDEX(Clg_StPt_Sch_EZ!$C$31:$I$54,MATCH(Schedules_8760!$C6508,Clg_StPt_Sch_EZ!$B$31:$B$54,0),MATCH(Schedules_8760!$F6508,Clg_StPt_Sch_EZ!$C$30:$I$30,0)),"F","C")</f>
        <v>28.333333333333332</v>
      </c>
      <c r="L6508" s="34">
        <f>CONVERT(INDEX(DHW_StPt_Sch_EZ!$C$4:$I$27,MATCH(Schedules_8760!$C6508,DHW_StPt_Sch_EZ!$B$4:$B$27,0),MATCH(Schedules_8760!$F6508,DHW_StPt_Sch_EZ!$C$3:$I$3,0)),"F","C")</f>
        <v>53.333333333333329</v>
      </c>
      <c r="M6508" s="34">
        <f>CONVERT(INDEX(DHW_StPt_Sch_EZ!$C$31:$I$54,MATCH(Schedules_8760!$C6508,DHW_StPt_Sch_EZ!$B$31:$B$54,0),MATCH(Schedules_8760!$F6508,DHW_StPt_Sch_EZ!$C$30:$I$30,0)),"F","C")</f>
        <v>53.333333333333329</v>
      </c>
      <c r="N6508" s="12"/>
      <c r="O6508" s="12"/>
      <c r="P6508" s="12"/>
    </row>
    <row r="6509" spans="1:16" x14ac:dyDescent="0.25">
      <c r="A6509" s="35">
        <v>6508</v>
      </c>
      <c r="B6509" s="89">
        <v>272.125</v>
      </c>
      <c r="C6509" s="35">
        <f t="shared" si="505"/>
        <v>4</v>
      </c>
      <c r="D6509" s="35">
        <f t="shared" si="508"/>
        <v>272</v>
      </c>
      <c r="E6509" s="35">
        <f t="shared" si="509"/>
        <v>6</v>
      </c>
      <c r="F6509" s="35" t="str">
        <f t="shared" si="506"/>
        <v>Friday</v>
      </c>
      <c r="G6509" s="35">
        <f t="shared" si="507"/>
        <v>9</v>
      </c>
      <c r="H6509" s="34">
        <f>CONVERT(INDEX(Htg_StPt_Sch_EZ!$C$4:$I$27,MATCH(Schedules_8760!$C6509,Htg_StPt_Sch_EZ!$B$4:$B$27,0),MATCH(Schedules_8760!$F6509,Htg_StPt_Sch_EZ!$C$3:$I$3,0)),"F","C")</f>
        <v>20.555555555555554</v>
      </c>
      <c r="I6509" s="34">
        <f>CONVERT(INDEX(Htg_StPt_Sch_EZ!$C$31:$I$54,MATCH(Schedules_8760!$C6509,Htg_StPt_Sch_EZ!$B$31:$B$54,0),MATCH(Schedules_8760!$F6509,Htg_StPt_Sch_EZ!$C$30:$I$30,0)),"F","C")</f>
        <v>19.444444444444443</v>
      </c>
      <c r="J6509" s="34">
        <f>CONVERT(INDEX(Clg_StPt_Sch_EZ!$C$4:$I$27,MATCH(Schedules_8760!$C6509,Clg_StPt_Sch_EZ!$B$4:$B$27,0),MATCH(Schedules_8760!$F6509,Clg_StPt_Sch_EZ!$C$3:$I$3,0)),"F","C")</f>
        <v>25.555555555555554</v>
      </c>
      <c r="K6509" s="34">
        <f>CONVERT(INDEX(Clg_StPt_Sch_EZ!$C$31:$I$54,MATCH(Schedules_8760!$C6509,Clg_StPt_Sch_EZ!$B$31:$B$54,0),MATCH(Schedules_8760!$F6509,Clg_StPt_Sch_EZ!$C$30:$I$30,0)),"F","C")</f>
        <v>28.333333333333332</v>
      </c>
      <c r="L6509" s="34">
        <f>CONVERT(INDEX(DHW_StPt_Sch_EZ!$C$4:$I$27,MATCH(Schedules_8760!$C6509,DHW_StPt_Sch_EZ!$B$4:$B$27,0),MATCH(Schedules_8760!$F6509,DHW_StPt_Sch_EZ!$C$3:$I$3,0)),"F","C")</f>
        <v>53.333333333333329</v>
      </c>
      <c r="M6509" s="34">
        <f>CONVERT(INDEX(DHW_StPt_Sch_EZ!$C$31:$I$54,MATCH(Schedules_8760!$C6509,DHW_StPt_Sch_EZ!$B$31:$B$54,0),MATCH(Schedules_8760!$F6509,DHW_StPt_Sch_EZ!$C$30:$I$30,0)),"F","C")</f>
        <v>53.333333333333329</v>
      </c>
      <c r="N6509" s="12"/>
      <c r="O6509" s="12"/>
      <c r="P6509" s="12"/>
    </row>
    <row r="6510" spans="1:16" x14ac:dyDescent="0.25">
      <c r="A6510" s="35">
        <v>6509</v>
      </c>
      <c r="B6510" s="89">
        <v>272.16666666666669</v>
      </c>
      <c r="C6510" s="35">
        <f t="shared" si="505"/>
        <v>5</v>
      </c>
      <c r="D6510" s="35">
        <f t="shared" si="508"/>
        <v>272</v>
      </c>
      <c r="E6510" s="35">
        <f t="shared" si="509"/>
        <v>6</v>
      </c>
      <c r="F6510" s="35" t="str">
        <f t="shared" si="506"/>
        <v>Friday</v>
      </c>
      <c r="G6510" s="35">
        <f t="shared" si="507"/>
        <v>9</v>
      </c>
      <c r="H6510" s="34">
        <f>CONVERT(INDEX(Htg_StPt_Sch_EZ!$C$4:$I$27,MATCH(Schedules_8760!$C6510,Htg_StPt_Sch_EZ!$B$4:$B$27,0),MATCH(Schedules_8760!$F6510,Htg_StPt_Sch_EZ!$C$3:$I$3,0)),"F","C")</f>
        <v>20.555555555555554</v>
      </c>
      <c r="I6510" s="34">
        <f>CONVERT(INDEX(Htg_StPt_Sch_EZ!$C$31:$I$54,MATCH(Schedules_8760!$C6510,Htg_StPt_Sch_EZ!$B$31:$B$54,0),MATCH(Schedules_8760!$F6510,Htg_StPt_Sch_EZ!$C$30:$I$30,0)),"F","C")</f>
        <v>19.444444444444443</v>
      </c>
      <c r="J6510" s="34">
        <f>CONVERT(INDEX(Clg_StPt_Sch_EZ!$C$4:$I$27,MATCH(Schedules_8760!$C6510,Clg_StPt_Sch_EZ!$B$4:$B$27,0),MATCH(Schedules_8760!$F6510,Clg_StPt_Sch_EZ!$C$3:$I$3,0)),"F","C")</f>
        <v>25.555555555555554</v>
      </c>
      <c r="K6510" s="34">
        <f>CONVERT(INDEX(Clg_StPt_Sch_EZ!$C$31:$I$54,MATCH(Schedules_8760!$C6510,Clg_StPt_Sch_EZ!$B$31:$B$54,0),MATCH(Schedules_8760!$F6510,Clg_StPt_Sch_EZ!$C$30:$I$30,0)),"F","C")</f>
        <v>28.333333333333332</v>
      </c>
      <c r="L6510" s="34">
        <f>CONVERT(INDEX(DHW_StPt_Sch_EZ!$C$4:$I$27,MATCH(Schedules_8760!$C6510,DHW_StPt_Sch_EZ!$B$4:$B$27,0),MATCH(Schedules_8760!$F6510,DHW_StPt_Sch_EZ!$C$3:$I$3,0)),"F","C")</f>
        <v>53.333333333333329</v>
      </c>
      <c r="M6510" s="34">
        <f>CONVERT(INDEX(DHW_StPt_Sch_EZ!$C$31:$I$54,MATCH(Schedules_8760!$C6510,DHW_StPt_Sch_EZ!$B$31:$B$54,0),MATCH(Schedules_8760!$F6510,DHW_StPt_Sch_EZ!$C$30:$I$30,0)),"F","C")</f>
        <v>53.333333333333329</v>
      </c>
      <c r="N6510" s="12"/>
      <c r="O6510" s="12"/>
      <c r="P6510" s="12"/>
    </row>
    <row r="6511" spans="1:16" x14ac:dyDescent="0.25">
      <c r="A6511" s="35">
        <v>6510</v>
      </c>
      <c r="B6511" s="89">
        <v>272.20833333333331</v>
      </c>
      <c r="C6511" s="35">
        <f t="shared" si="505"/>
        <v>6</v>
      </c>
      <c r="D6511" s="35">
        <f t="shared" si="508"/>
        <v>272</v>
      </c>
      <c r="E6511" s="35">
        <f t="shared" si="509"/>
        <v>6</v>
      </c>
      <c r="F6511" s="35" t="str">
        <f t="shared" si="506"/>
        <v>Friday</v>
      </c>
      <c r="G6511" s="35">
        <f t="shared" si="507"/>
        <v>9</v>
      </c>
      <c r="H6511" s="34">
        <f>CONVERT(INDEX(Htg_StPt_Sch_EZ!$C$4:$I$27,MATCH(Schedules_8760!$C6511,Htg_StPt_Sch_EZ!$B$4:$B$27,0),MATCH(Schedules_8760!$F6511,Htg_StPt_Sch_EZ!$C$3:$I$3,0)),"F","C")</f>
        <v>20.555555555555554</v>
      </c>
      <c r="I6511" s="34">
        <f>CONVERT(INDEX(Htg_StPt_Sch_EZ!$C$31:$I$54,MATCH(Schedules_8760!$C6511,Htg_StPt_Sch_EZ!$B$31:$B$54,0),MATCH(Schedules_8760!$F6511,Htg_StPt_Sch_EZ!$C$30:$I$30,0)),"F","C")</f>
        <v>19.444444444444443</v>
      </c>
      <c r="J6511" s="34">
        <f>CONVERT(INDEX(Clg_StPt_Sch_EZ!$C$4:$I$27,MATCH(Schedules_8760!$C6511,Clg_StPt_Sch_EZ!$B$4:$B$27,0),MATCH(Schedules_8760!$F6511,Clg_StPt_Sch_EZ!$C$3:$I$3,0)),"F","C")</f>
        <v>25.555555555555554</v>
      </c>
      <c r="K6511" s="34">
        <f>CONVERT(INDEX(Clg_StPt_Sch_EZ!$C$31:$I$54,MATCH(Schedules_8760!$C6511,Clg_StPt_Sch_EZ!$B$31:$B$54,0),MATCH(Schedules_8760!$F6511,Clg_StPt_Sch_EZ!$C$30:$I$30,0)),"F","C")</f>
        <v>28.333333333333332</v>
      </c>
      <c r="L6511" s="34">
        <f>CONVERT(INDEX(DHW_StPt_Sch_EZ!$C$4:$I$27,MATCH(Schedules_8760!$C6511,DHW_StPt_Sch_EZ!$B$4:$B$27,0),MATCH(Schedules_8760!$F6511,DHW_StPt_Sch_EZ!$C$3:$I$3,0)),"F","C")</f>
        <v>53.333333333333329</v>
      </c>
      <c r="M6511" s="34">
        <f>CONVERT(INDEX(DHW_StPt_Sch_EZ!$C$31:$I$54,MATCH(Schedules_8760!$C6511,DHW_StPt_Sch_EZ!$B$31:$B$54,0),MATCH(Schedules_8760!$F6511,DHW_StPt_Sch_EZ!$C$30:$I$30,0)),"F","C")</f>
        <v>53.333333333333329</v>
      </c>
      <c r="N6511" s="12"/>
      <c r="O6511" s="12"/>
      <c r="P6511" s="12"/>
    </row>
    <row r="6512" spans="1:16" x14ac:dyDescent="0.25">
      <c r="A6512" s="35">
        <v>6511</v>
      </c>
      <c r="B6512" s="89">
        <v>272.25</v>
      </c>
      <c r="C6512" s="35">
        <f t="shared" si="505"/>
        <v>7</v>
      </c>
      <c r="D6512" s="35">
        <f t="shared" si="508"/>
        <v>272</v>
      </c>
      <c r="E6512" s="35">
        <f t="shared" si="509"/>
        <v>6</v>
      </c>
      <c r="F6512" s="35" t="str">
        <f t="shared" si="506"/>
        <v>Friday</v>
      </c>
      <c r="G6512" s="35">
        <f t="shared" si="507"/>
        <v>9</v>
      </c>
      <c r="H6512" s="34">
        <f>CONVERT(INDEX(Htg_StPt_Sch_EZ!$C$4:$I$27,MATCH(Schedules_8760!$C6512,Htg_StPt_Sch_EZ!$B$4:$B$27,0),MATCH(Schedules_8760!$F6512,Htg_StPt_Sch_EZ!$C$3:$I$3,0)),"F","C")</f>
        <v>20.555555555555554</v>
      </c>
      <c r="I6512" s="34">
        <f>CONVERT(INDEX(Htg_StPt_Sch_EZ!$C$31:$I$54,MATCH(Schedules_8760!$C6512,Htg_StPt_Sch_EZ!$B$31:$B$54,0),MATCH(Schedules_8760!$F6512,Htg_StPt_Sch_EZ!$C$30:$I$30,0)),"F","C")</f>
        <v>19.444444444444443</v>
      </c>
      <c r="J6512" s="34">
        <f>CONVERT(INDEX(Clg_StPt_Sch_EZ!$C$4:$I$27,MATCH(Schedules_8760!$C6512,Clg_StPt_Sch_EZ!$B$4:$B$27,0),MATCH(Schedules_8760!$F6512,Clg_StPt_Sch_EZ!$C$3:$I$3,0)),"F","C")</f>
        <v>25.555555555555554</v>
      </c>
      <c r="K6512" s="34">
        <f>CONVERT(INDEX(Clg_StPt_Sch_EZ!$C$31:$I$54,MATCH(Schedules_8760!$C6512,Clg_StPt_Sch_EZ!$B$31:$B$54,0),MATCH(Schedules_8760!$F6512,Clg_StPt_Sch_EZ!$C$30:$I$30,0)),"F","C")</f>
        <v>28.333333333333332</v>
      </c>
      <c r="L6512" s="34">
        <f>CONVERT(INDEX(DHW_StPt_Sch_EZ!$C$4:$I$27,MATCH(Schedules_8760!$C6512,DHW_StPt_Sch_EZ!$B$4:$B$27,0),MATCH(Schedules_8760!$F6512,DHW_StPt_Sch_EZ!$C$3:$I$3,0)),"F","C")</f>
        <v>53.333333333333329</v>
      </c>
      <c r="M6512" s="34">
        <f>CONVERT(INDEX(DHW_StPt_Sch_EZ!$C$31:$I$54,MATCH(Schedules_8760!$C6512,DHW_StPt_Sch_EZ!$B$31:$B$54,0),MATCH(Schedules_8760!$F6512,DHW_StPt_Sch_EZ!$C$30:$I$30,0)),"F","C")</f>
        <v>53.333333333333329</v>
      </c>
      <c r="N6512" s="12"/>
      <c r="O6512" s="12"/>
      <c r="P6512" s="12"/>
    </row>
    <row r="6513" spans="1:16" x14ac:dyDescent="0.25">
      <c r="A6513" s="35">
        <v>6512</v>
      </c>
      <c r="B6513" s="89">
        <v>272.29166666666669</v>
      </c>
      <c r="C6513" s="35">
        <f t="shared" si="505"/>
        <v>8</v>
      </c>
      <c r="D6513" s="35">
        <f t="shared" si="508"/>
        <v>272</v>
      </c>
      <c r="E6513" s="35">
        <f t="shared" si="509"/>
        <v>6</v>
      </c>
      <c r="F6513" s="35" t="str">
        <f t="shared" si="506"/>
        <v>Friday</v>
      </c>
      <c r="G6513" s="35">
        <f t="shared" si="507"/>
        <v>9</v>
      </c>
      <c r="H6513" s="34">
        <f>CONVERT(INDEX(Htg_StPt_Sch_EZ!$C$4:$I$27,MATCH(Schedules_8760!$C6513,Htg_StPt_Sch_EZ!$B$4:$B$27,0),MATCH(Schedules_8760!$F6513,Htg_StPt_Sch_EZ!$C$3:$I$3,0)),"F","C")</f>
        <v>20.555555555555554</v>
      </c>
      <c r="I6513" s="34">
        <f>CONVERT(INDEX(Htg_StPt_Sch_EZ!$C$31:$I$54,MATCH(Schedules_8760!$C6513,Htg_StPt_Sch_EZ!$B$31:$B$54,0),MATCH(Schedules_8760!$F6513,Htg_StPt_Sch_EZ!$C$30:$I$30,0)),"F","C")</f>
        <v>19.444444444444443</v>
      </c>
      <c r="J6513" s="34">
        <f>CONVERT(INDEX(Clg_StPt_Sch_EZ!$C$4:$I$27,MATCH(Schedules_8760!$C6513,Clg_StPt_Sch_EZ!$B$4:$B$27,0),MATCH(Schedules_8760!$F6513,Clg_StPt_Sch_EZ!$C$3:$I$3,0)),"F","C")</f>
        <v>25.555555555555554</v>
      </c>
      <c r="K6513" s="34">
        <f>CONVERT(INDEX(Clg_StPt_Sch_EZ!$C$31:$I$54,MATCH(Schedules_8760!$C6513,Clg_StPt_Sch_EZ!$B$31:$B$54,0),MATCH(Schedules_8760!$F6513,Clg_StPt_Sch_EZ!$C$30:$I$30,0)),"F","C")</f>
        <v>25</v>
      </c>
      <c r="L6513" s="34">
        <f>CONVERT(INDEX(DHW_StPt_Sch_EZ!$C$4:$I$27,MATCH(Schedules_8760!$C6513,DHW_StPt_Sch_EZ!$B$4:$B$27,0),MATCH(Schedules_8760!$F6513,DHW_StPt_Sch_EZ!$C$3:$I$3,0)),"F","C")</f>
        <v>53.333333333333329</v>
      </c>
      <c r="M6513" s="34">
        <f>CONVERT(INDEX(DHW_StPt_Sch_EZ!$C$31:$I$54,MATCH(Schedules_8760!$C6513,DHW_StPt_Sch_EZ!$B$31:$B$54,0),MATCH(Schedules_8760!$F6513,DHW_StPt_Sch_EZ!$C$30:$I$30,0)),"F","C")</f>
        <v>53.333333333333329</v>
      </c>
      <c r="N6513" s="12"/>
      <c r="O6513" s="12"/>
      <c r="P6513" s="12"/>
    </row>
    <row r="6514" spans="1:16" x14ac:dyDescent="0.25">
      <c r="A6514" s="35">
        <v>6513</v>
      </c>
      <c r="B6514" s="89">
        <v>272.33333333333331</v>
      </c>
      <c r="C6514" s="35">
        <f t="shared" si="505"/>
        <v>9</v>
      </c>
      <c r="D6514" s="35">
        <f t="shared" si="508"/>
        <v>272</v>
      </c>
      <c r="E6514" s="35">
        <f t="shared" si="509"/>
        <v>6</v>
      </c>
      <c r="F6514" s="35" t="str">
        <f t="shared" si="506"/>
        <v>Friday</v>
      </c>
      <c r="G6514" s="35">
        <f t="shared" si="507"/>
        <v>9</v>
      </c>
      <c r="H6514" s="34">
        <f>CONVERT(INDEX(Htg_StPt_Sch_EZ!$C$4:$I$27,MATCH(Schedules_8760!$C6514,Htg_StPt_Sch_EZ!$B$4:$B$27,0),MATCH(Schedules_8760!$F6514,Htg_StPt_Sch_EZ!$C$3:$I$3,0)),"F","C")</f>
        <v>20.555555555555554</v>
      </c>
      <c r="I6514" s="34">
        <f>CONVERT(INDEX(Htg_StPt_Sch_EZ!$C$31:$I$54,MATCH(Schedules_8760!$C6514,Htg_StPt_Sch_EZ!$B$31:$B$54,0),MATCH(Schedules_8760!$F6514,Htg_StPt_Sch_EZ!$C$30:$I$30,0)),"F","C")</f>
        <v>19.444444444444443</v>
      </c>
      <c r="J6514" s="34">
        <f>CONVERT(INDEX(Clg_StPt_Sch_EZ!$C$4:$I$27,MATCH(Schedules_8760!$C6514,Clg_StPt_Sch_EZ!$B$4:$B$27,0),MATCH(Schedules_8760!$F6514,Clg_StPt_Sch_EZ!$C$3:$I$3,0)),"F","C")</f>
        <v>25.555555555555554</v>
      </c>
      <c r="K6514" s="34">
        <f>CONVERT(INDEX(Clg_StPt_Sch_EZ!$C$31:$I$54,MATCH(Schedules_8760!$C6514,Clg_StPt_Sch_EZ!$B$31:$B$54,0),MATCH(Schedules_8760!$F6514,Clg_StPt_Sch_EZ!$C$30:$I$30,0)),"F","C")</f>
        <v>25</v>
      </c>
      <c r="L6514" s="34">
        <f>CONVERT(INDEX(DHW_StPt_Sch_EZ!$C$4:$I$27,MATCH(Schedules_8760!$C6514,DHW_StPt_Sch_EZ!$B$4:$B$27,0),MATCH(Schedules_8760!$F6514,DHW_StPt_Sch_EZ!$C$3:$I$3,0)),"F","C")</f>
        <v>53.333333333333329</v>
      </c>
      <c r="M6514" s="34">
        <f>CONVERT(INDEX(DHW_StPt_Sch_EZ!$C$31:$I$54,MATCH(Schedules_8760!$C6514,DHW_StPt_Sch_EZ!$B$31:$B$54,0),MATCH(Schedules_8760!$F6514,DHW_StPt_Sch_EZ!$C$30:$I$30,0)),"F","C")</f>
        <v>53.333333333333329</v>
      </c>
      <c r="N6514" s="12"/>
      <c r="O6514" s="12"/>
      <c r="P6514" s="12"/>
    </row>
    <row r="6515" spans="1:16" x14ac:dyDescent="0.25">
      <c r="A6515" s="35">
        <v>6514</v>
      </c>
      <c r="B6515" s="89">
        <v>272.375</v>
      </c>
      <c r="C6515" s="35">
        <f t="shared" si="505"/>
        <v>10</v>
      </c>
      <c r="D6515" s="35">
        <f t="shared" si="508"/>
        <v>272</v>
      </c>
      <c r="E6515" s="35">
        <f t="shared" si="509"/>
        <v>6</v>
      </c>
      <c r="F6515" s="35" t="str">
        <f t="shared" si="506"/>
        <v>Friday</v>
      </c>
      <c r="G6515" s="35">
        <f t="shared" si="507"/>
        <v>9</v>
      </c>
      <c r="H6515" s="34">
        <f>CONVERT(INDEX(Htg_StPt_Sch_EZ!$C$4:$I$27,MATCH(Schedules_8760!$C6515,Htg_StPt_Sch_EZ!$B$4:$B$27,0),MATCH(Schedules_8760!$F6515,Htg_StPt_Sch_EZ!$C$3:$I$3,0)),"F","C")</f>
        <v>20.555555555555554</v>
      </c>
      <c r="I6515" s="34">
        <f>CONVERT(INDEX(Htg_StPt_Sch_EZ!$C$31:$I$54,MATCH(Schedules_8760!$C6515,Htg_StPt_Sch_EZ!$B$31:$B$54,0),MATCH(Schedules_8760!$F6515,Htg_StPt_Sch_EZ!$C$30:$I$30,0)),"F","C")</f>
        <v>19.444444444444443</v>
      </c>
      <c r="J6515" s="34">
        <f>CONVERT(INDEX(Clg_StPt_Sch_EZ!$C$4:$I$27,MATCH(Schedules_8760!$C6515,Clg_StPt_Sch_EZ!$B$4:$B$27,0),MATCH(Schedules_8760!$F6515,Clg_StPt_Sch_EZ!$C$3:$I$3,0)),"F","C")</f>
        <v>25.555555555555554</v>
      </c>
      <c r="K6515" s="34">
        <f>CONVERT(INDEX(Clg_StPt_Sch_EZ!$C$31:$I$54,MATCH(Schedules_8760!$C6515,Clg_StPt_Sch_EZ!$B$31:$B$54,0),MATCH(Schedules_8760!$F6515,Clg_StPt_Sch_EZ!$C$30:$I$30,0)),"F","C")</f>
        <v>25</v>
      </c>
      <c r="L6515" s="34">
        <f>CONVERT(INDEX(DHW_StPt_Sch_EZ!$C$4:$I$27,MATCH(Schedules_8760!$C6515,DHW_StPt_Sch_EZ!$B$4:$B$27,0),MATCH(Schedules_8760!$F6515,DHW_StPt_Sch_EZ!$C$3:$I$3,0)),"F","C")</f>
        <v>53.333333333333329</v>
      </c>
      <c r="M6515" s="34">
        <f>CONVERT(INDEX(DHW_StPt_Sch_EZ!$C$31:$I$54,MATCH(Schedules_8760!$C6515,DHW_StPt_Sch_EZ!$B$31:$B$54,0),MATCH(Schedules_8760!$F6515,DHW_StPt_Sch_EZ!$C$30:$I$30,0)),"F","C")</f>
        <v>53.333333333333329</v>
      </c>
      <c r="N6515" s="12"/>
      <c r="O6515" s="12"/>
      <c r="P6515" s="12"/>
    </row>
    <row r="6516" spans="1:16" x14ac:dyDescent="0.25">
      <c r="A6516" s="35">
        <v>6515</v>
      </c>
      <c r="B6516" s="89">
        <v>272.41666666666669</v>
      </c>
      <c r="C6516" s="35">
        <f t="shared" si="505"/>
        <v>11</v>
      </c>
      <c r="D6516" s="35">
        <f t="shared" si="508"/>
        <v>272</v>
      </c>
      <c r="E6516" s="35">
        <f t="shared" si="509"/>
        <v>6</v>
      </c>
      <c r="F6516" s="35" t="str">
        <f t="shared" si="506"/>
        <v>Friday</v>
      </c>
      <c r="G6516" s="35">
        <f t="shared" si="507"/>
        <v>9</v>
      </c>
      <c r="H6516" s="34">
        <f>CONVERT(INDEX(Htg_StPt_Sch_EZ!$C$4:$I$27,MATCH(Schedules_8760!$C6516,Htg_StPt_Sch_EZ!$B$4:$B$27,0),MATCH(Schedules_8760!$F6516,Htg_StPt_Sch_EZ!$C$3:$I$3,0)),"F","C")</f>
        <v>20.555555555555554</v>
      </c>
      <c r="I6516" s="34">
        <f>CONVERT(INDEX(Htg_StPt_Sch_EZ!$C$31:$I$54,MATCH(Schedules_8760!$C6516,Htg_StPt_Sch_EZ!$B$31:$B$54,0),MATCH(Schedules_8760!$F6516,Htg_StPt_Sch_EZ!$C$30:$I$30,0)),"F","C")</f>
        <v>19.444444444444443</v>
      </c>
      <c r="J6516" s="34">
        <f>CONVERT(INDEX(Clg_StPt_Sch_EZ!$C$4:$I$27,MATCH(Schedules_8760!$C6516,Clg_StPt_Sch_EZ!$B$4:$B$27,0),MATCH(Schedules_8760!$F6516,Clg_StPt_Sch_EZ!$C$3:$I$3,0)),"F","C")</f>
        <v>25.555555555555554</v>
      </c>
      <c r="K6516" s="34">
        <f>CONVERT(INDEX(Clg_StPt_Sch_EZ!$C$31:$I$54,MATCH(Schedules_8760!$C6516,Clg_StPt_Sch_EZ!$B$31:$B$54,0),MATCH(Schedules_8760!$F6516,Clg_StPt_Sch_EZ!$C$30:$I$30,0)),"F","C")</f>
        <v>25</v>
      </c>
      <c r="L6516" s="34">
        <f>CONVERT(INDEX(DHW_StPt_Sch_EZ!$C$4:$I$27,MATCH(Schedules_8760!$C6516,DHW_StPt_Sch_EZ!$B$4:$B$27,0),MATCH(Schedules_8760!$F6516,DHW_StPt_Sch_EZ!$C$3:$I$3,0)),"F","C")</f>
        <v>53.333333333333329</v>
      </c>
      <c r="M6516" s="34">
        <f>CONVERT(INDEX(DHW_StPt_Sch_EZ!$C$31:$I$54,MATCH(Schedules_8760!$C6516,DHW_StPt_Sch_EZ!$B$31:$B$54,0),MATCH(Schedules_8760!$F6516,DHW_StPt_Sch_EZ!$C$30:$I$30,0)),"F","C")</f>
        <v>53.333333333333329</v>
      </c>
      <c r="N6516" s="12"/>
      <c r="O6516" s="12"/>
      <c r="P6516" s="12"/>
    </row>
    <row r="6517" spans="1:16" x14ac:dyDescent="0.25">
      <c r="A6517" s="35">
        <v>6516</v>
      </c>
      <c r="B6517" s="89">
        <v>272.45833333333331</v>
      </c>
      <c r="C6517" s="35">
        <f t="shared" si="505"/>
        <v>12</v>
      </c>
      <c r="D6517" s="35">
        <f t="shared" si="508"/>
        <v>272</v>
      </c>
      <c r="E6517" s="35">
        <f t="shared" si="509"/>
        <v>6</v>
      </c>
      <c r="F6517" s="35" t="str">
        <f t="shared" si="506"/>
        <v>Friday</v>
      </c>
      <c r="G6517" s="35">
        <f t="shared" si="507"/>
        <v>9</v>
      </c>
      <c r="H6517" s="34">
        <f>CONVERT(INDEX(Htg_StPt_Sch_EZ!$C$4:$I$27,MATCH(Schedules_8760!$C6517,Htg_StPt_Sch_EZ!$B$4:$B$27,0),MATCH(Schedules_8760!$F6517,Htg_StPt_Sch_EZ!$C$3:$I$3,0)),"F","C")</f>
        <v>20.555555555555554</v>
      </c>
      <c r="I6517" s="34">
        <f>CONVERT(INDEX(Htg_StPt_Sch_EZ!$C$31:$I$54,MATCH(Schedules_8760!$C6517,Htg_StPt_Sch_EZ!$B$31:$B$54,0),MATCH(Schedules_8760!$F6517,Htg_StPt_Sch_EZ!$C$30:$I$30,0)),"F","C")</f>
        <v>19.444444444444443</v>
      </c>
      <c r="J6517" s="34">
        <f>CONVERT(INDEX(Clg_StPt_Sch_EZ!$C$4:$I$27,MATCH(Schedules_8760!$C6517,Clg_StPt_Sch_EZ!$B$4:$B$27,0),MATCH(Schedules_8760!$F6517,Clg_StPt_Sch_EZ!$C$3:$I$3,0)),"F","C")</f>
        <v>25.555555555555554</v>
      </c>
      <c r="K6517" s="34">
        <f>CONVERT(INDEX(Clg_StPt_Sch_EZ!$C$31:$I$54,MATCH(Schedules_8760!$C6517,Clg_StPt_Sch_EZ!$B$31:$B$54,0),MATCH(Schedules_8760!$F6517,Clg_StPt_Sch_EZ!$C$30:$I$30,0)),"F","C")</f>
        <v>25</v>
      </c>
      <c r="L6517" s="34">
        <f>CONVERT(INDEX(DHW_StPt_Sch_EZ!$C$4:$I$27,MATCH(Schedules_8760!$C6517,DHW_StPt_Sch_EZ!$B$4:$B$27,0),MATCH(Schedules_8760!$F6517,DHW_StPt_Sch_EZ!$C$3:$I$3,0)),"F","C")</f>
        <v>53.333333333333329</v>
      </c>
      <c r="M6517" s="34">
        <f>CONVERT(INDEX(DHW_StPt_Sch_EZ!$C$31:$I$54,MATCH(Schedules_8760!$C6517,DHW_StPt_Sch_EZ!$B$31:$B$54,0),MATCH(Schedules_8760!$F6517,DHW_StPt_Sch_EZ!$C$30:$I$30,0)),"F","C")</f>
        <v>53.333333333333329</v>
      </c>
      <c r="N6517" s="12"/>
      <c r="O6517" s="12"/>
      <c r="P6517" s="12"/>
    </row>
    <row r="6518" spans="1:16" x14ac:dyDescent="0.25">
      <c r="A6518" s="35">
        <v>6517</v>
      </c>
      <c r="B6518" s="89">
        <v>272.5</v>
      </c>
      <c r="C6518" s="35">
        <f t="shared" si="505"/>
        <v>13</v>
      </c>
      <c r="D6518" s="35">
        <f t="shared" si="508"/>
        <v>272</v>
      </c>
      <c r="E6518" s="35">
        <f t="shared" si="509"/>
        <v>6</v>
      </c>
      <c r="F6518" s="35" t="str">
        <f t="shared" si="506"/>
        <v>Friday</v>
      </c>
      <c r="G6518" s="35">
        <f t="shared" si="507"/>
        <v>9</v>
      </c>
      <c r="H6518" s="34">
        <f>CONVERT(INDEX(Htg_StPt_Sch_EZ!$C$4:$I$27,MATCH(Schedules_8760!$C6518,Htg_StPt_Sch_EZ!$B$4:$B$27,0),MATCH(Schedules_8760!$F6518,Htg_StPt_Sch_EZ!$C$3:$I$3,0)),"F","C")</f>
        <v>20.555555555555554</v>
      </c>
      <c r="I6518" s="34">
        <f>CONVERT(INDEX(Htg_StPt_Sch_EZ!$C$31:$I$54,MATCH(Schedules_8760!$C6518,Htg_StPt_Sch_EZ!$B$31:$B$54,0),MATCH(Schedules_8760!$F6518,Htg_StPt_Sch_EZ!$C$30:$I$30,0)),"F","C")</f>
        <v>19.444444444444443</v>
      </c>
      <c r="J6518" s="34">
        <f>CONVERT(INDEX(Clg_StPt_Sch_EZ!$C$4:$I$27,MATCH(Schedules_8760!$C6518,Clg_StPt_Sch_EZ!$B$4:$B$27,0),MATCH(Schedules_8760!$F6518,Clg_StPt_Sch_EZ!$C$3:$I$3,0)),"F","C")</f>
        <v>25.555555555555554</v>
      </c>
      <c r="K6518" s="34">
        <f>CONVERT(INDEX(Clg_StPt_Sch_EZ!$C$31:$I$54,MATCH(Schedules_8760!$C6518,Clg_StPt_Sch_EZ!$B$31:$B$54,0),MATCH(Schedules_8760!$F6518,Clg_StPt_Sch_EZ!$C$30:$I$30,0)),"F","C")</f>
        <v>25</v>
      </c>
      <c r="L6518" s="34">
        <f>CONVERT(INDEX(DHW_StPt_Sch_EZ!$C$4:$I$27,MATCH(Schedules_8760!$C6518,DHW_StPt_Sch_EZ!$B$4:$B$27,0),MATCH(Schedules_8760!$F6518,DHW_StPt_Sch_EZ!$C$3:$I$3,0)),"F","C")</f>
        <v>53.333333333333329</v>
      </c>
      <c r="M6518" s="34">
        <f>CONVERT(INDEX(DHW_StPt_Sch_EZ!$C$31:$I$54,MATCH(Schedules_8760!$C6518,DHW_StPt_Sch_EZ!$B$31:$B$54,0),MATCH(Schedules_8760!$F6518,DHW_StPt_Sch_EZ!$C$30:$I$30,0)),"F","C")</f>
        <v>53.333333333333329</v>
      </c>
      <c r="N6518" s="12"/>
      <c r="O6518" s="12"/>
      <c r="P6518" s="12"/>
    </row>
    <row r="6519" spans="1:16" x14ac:dyDescent="0.25">
      <c r="A6519" s="35">
        <v>6518</v>
      </c>
      <c r="B6519" s="89">
        <v>272.54166666666669</v>
      </c>
      <c r="C6519" s="35">
        <f t="shared" si="505"/>
        <v>14</v>
      </c>
      <c r="D6519" s="35">
        <f t="shared" si="508"/>
        <v>272</v>
      </c>
      <c r="E6519" s="35">
        <f t="shared" si="509"/>
        <v>6</v>
      </c>
      <c r="F6519" s="35" t="str">
        <f t="shared" si="506"/>
        <v>Friday</v>
      </c>
      <c r="G6519" s="35">
        <f t="shared" si="507"/>
        <v>9</v>
      </c>
      <c r="H6519" s="34">
        <f>CONVERT(INDEX(Htg_StPt_Sch_EZ!$C$4:$I$27,MATCH(Schedules_8760!$C6519,Htg_StPt_Sch_EZ!$B$4:$B$27,0),MATCH(Schedules_8760!$F6519,Htg_StPt_Sch_EZ!$C$3:$I$3,0)),"F","C")</f>
        <v>20.555555555555554</v>
      </c>
      <c r="I6519" s="34">
        <f>CONVERT(INDEX(Htg_StPt_Sch_EZ!$C$31:$I$54,MATCH(Schedules_8760!$C6519,Htg_StPt_Sch_EZ!$B$31:$B$54,0),MATCH(Schedules_8760!$F6519,Htg_StPt_Sch_EZ!$C$30:$I$30,0)),"F","C")</f>
        <v>19.444444444444443</v>
      </c>
      <c r="J6519" s="34">
        <f>CONVERT(INDEX(Clg_StPt_Sch_EZ!$C$4:$I$27,MATCH(Schedules_8760!$C6519,Clg_StPt_Sch_EZ!$B$4:$B$27,0),MATCH(Schedules_8760!$F6519,Clg_StPt_Sch_EZ!$C$3:$I$3,0)),"F","C")</f>
        <v>25.555555555555554</v>
      </c>
      <c r="K6519" s="34">
        <f>CONVERT(INDEX(Clg_StPt_Sch_EZ!$C$31:$I$54,MATCH(Schedules_8760!$C6519,Clg_StPt_Sch_EZ!$B$31:$B$54,0),MATCH(Schedules_8760!$F6519,Clg_StPt_Sch_EZ!$C$30:$I$30,0)),"F","C")</f>
        <v>25</v>
      </c>
      <c r="L6519" s="34">
        <f>CONVERT(INDEX(DHW_StPt_Sch_EZ!$C$4:$I$27,MATCH(Schedules_8760!$C6519,DHW_StPt_Sch_EZ!$B$4:$B$27,0),MATCH(Schedules_8760!$F6519,DHW_StPt_Sch_EZ!$C$3:$I$3,0)),"F","C")</f>
        <v>53.333333333333329</v>
      </c>
      <c r="M6519" s="34">
        <f>CONVERT(INDEX(DHW_StPt_Sch_EZ!$C$31:$I$54,MATCH(Schedules_8760!$C6519,DHW_StPt_Sch_EZ!$B$31:$B$54,0),MATCH(Schedules_8760!$F6519,DHW_StPt_Sch_EZ!$C$30:$I$30,0)),"F","C")</f>
        <v>53.333333333333329</v>
      </c>
      <c r="N6519" s="12"/>
      <c r="O6519" s="12"/>
      <c r="P6519" s="12"/>
    </row>
    <row r="6520" spans="1:16" x14ac:dyDescent="0.25">
      <c r="A6520" s="35">
        <v>6519</v>
      </c>
      <c r="B6520" s="89">
        <v>272.58333333333331</v>
      </c>
      <c r="C6520" s="35">
        <f t="shared" si="505"/>
        <v>15</v>
      </c>
      <c r="D6520" s="35">
        <f t="shared" si="508"/>
        <v>272</v>
      </c>
      <c r="E6520" s="35">
        <f t="shared" si="509"/>
        <v>6</v>
      </c>
      <c r="F6520" s="35" t="str">
        <f t="shared" si="506"/>
        <v>Friday</v>
      </c>
      <c r="G6520" s="35">
        <f t="shared" si="507"/>
        <v>9</v>
      </c>
      <c r="H6520" s="34">
        <f>CONVERT(INDEX(Htg_StPt_Sch_EZ!$C$4:$I$27,MATCH(Schedules_8760!$C6520,Htg_StPt_Sch_EZ!$B$4:$B$27,0),MATCH(Schedules_8760!$F6520,Htg_StPt_Sch_EZ!$C$3:$I$3,0)),"F","C")</f>
        <v>20.555555555555554</v>
      </c>
      <c r="I6520" s="34">
        <f>CONVERT(INDEX(Htg_StPt_Sch_EZ!$C$31:$I$54,MATCH(Schedules_8760!$C6520,Htg_StPt_Sch_EZ!$B$31:$B$54,0),MATCH(Schedules_8760!$F6520,Htg_StPt_Sch_EZ!$C$30:$I$30,0)),"F","C")</f>
        <v>21.111111111111111</v>
      </c>
      <c r="J6520" s="34">
        <f>CONVERT(INDEX(Clg_StPt_Sch_EZ!$C$4:$I$27,MATCH(Schedules_8760!$C6520,Clg_StPt_Sch_EZ!$B$4:$B$27,0),MATCH(Schedules_8760!$F6520,Clg_StPt_Sch_EZ!$C$3:$I$3,0)),"F","C")</f>
        <v>25.555555555555554</v>
      </c>
      <c r="K6520" s="34">
        <f>CONVERT(INDEX(Clg_StPt_Sch_EZ!$C$31:$I$54,MATCH(Schedules_8760!$C6520,Clg_StPt_Sch_EZ!$B$31:$B$54,0),MATCH(Schedules_8760!$F6520,Clg_StPt_Sch_EZ!$C$30:$I$30,0)),"F","C")</f>
        <v>25</v>
      </c>
      <c r="L6520" s="34">
        <f>CONVERT(INDEX(DHW_StPt_Sch_EZ!$C$4:$I$27,MATCH(Schedules_8760!$C6520,DHW_StPt_Sch_EZ!$B$4:$B$27,0),MATCH(Schedules_8760!$F6520,DHW_StPt_Sch_EZ!$C$3:$I$3,0)),"F","C")</f>
        <v>53.333333333333329</v>
      </c>
      <c r="M6520" s="34">
        <f>CONVERT(INDEX(DHW_StPt_Sch_EZ!$C$31:$I$54,MATCH(Schedules_8760!$C6520,DHW_StPt_Sch_EZ!$B$31:$B$54,0),MATCH(Schedules_8760!$F6520,DHW_StPt_Sch_EZ!$C$30:$I$30,0)),"F","C")</f>
        <v>53.333333333333329</v>
      </c>
      <c r="N6520" s="12"/>
      <c r="O6520" s="12"/>
      <c r="P6520" s="12"/>
    </row>
    <row r="6521" spans="1:16" x14ac:dyDescent="0.25">
      <c r="A6521" s="35">
        <v>6520</v>
      </c>
      <c r="B6521" s="89">
        <v>272.625</v>
      </c>
      <c r="C6521" s="35">
        <f t="shared" si="505"/>
        <v>16</v>
      </c>
      <c r="D6521" s="35">
        <f t="shared" si="508"/>
        <v>272</v>
      </c>
      <c r="E6521" s="35">
        <f t="shared" si="509"/>
        <v>6</v>
      </c>
      <c r="F6521" s="35" t="str">
        <f t="shared" si="506"/>
        <v>Friday</v>
      </c>
      <c r="G6521" s="35">
        <f t="shared" si="507"/>
        <v>9</v>
      </c>
      <c r="H6521" s="34">
        <f>CONVERT(INDEX(Htg_StPt_Sch_EZ!$C$4:$I$27,MATCH(Schedules_8760!$C6521,Htg_StPt_Sch_EZ!$B$4:$B$27,0),MATCH(Schedules_8760!$F6521,Htg_StPt_Sch_EZ!$C$3:$I$3,0)),"F","C")</f>
        <v>20.555555555555554</v>
      </c>
      <c r="I6521" s="34">
        <f>CONVERT(INDEX(Htg_StPt_Sch_EZ!$C$31:$I$54,MATCH(Schedules_8760!$C6521,Htg_StPt_Sch_EZ!$B$31:$B$54,0),MATCH(Schedules_8760!$F6521,Htg_StPt_Sch_EZ!$C$30:$I$30,0)),"F","C")</f>
        <v>21.111111111111111</v>
      </c>
      <c r="J6521" s="34">
        <f>CONVERT(INDEX(Clg_StPt_Sch_EZ!$C$4:$I$27,MATCH(Schedules_8760!$C6521,Clg_StPt_Sch_EZ!$B$4:$B$27,0),MATCH(Schedules_8760!$F6521,Clg_StPt_Sch_EZ!$C$3:$I$3,0)),"F","C")</f>
        <v>25.555555555555554</v>
      </c>
      <c r="K6521" s="34">
        <f>CONVERT(INDEX(Clg_StPt_Sch_EZ!$C$31:$I$54,MATCH(Schedules_8760!$C6521,Clg_StPt_Sch_EZ!$B$31:$B$54,0),MATCH(Schedules_8760!$F6521,Clg_StPt_Sch_EZ!$C$30:$I$30,0)),"F","C")</f>
        <v>25</v>
      </c>
      <c r="L6521" s="34">
        <f>CONVERT(INDEX(DHW_StPt_Sch_EZ!$C$4:$I$27,MATCH(Schedules_8760!$C6521,DHW_StPt_Sch_EZ!$B$4:$B$27,0),MATCH(Schedules_8760!$F6521,DHW_StPt_Sch_EZ!$C$3:$I$3,0)),"F","C")</f>
        <v>53.333333333333329</v>
      </c>
      <c r="M6521" s="34">
        <f>CONVERT(INDEX(DHW_StPt_Sch_EZ!$C$31:$I$54,MATCH(Schedules_8760!$C6521,DHW_StPt_Sch_EZ!$B$31:$B$54,0),MATCH(Schedules_8760!$F6521,DHW_StPt_Sch_EZ!$C$30:$I$30,0)),"F","C")</f>
        <v>53.333333333333329</v>
      </c>
      <c r="N6521" s="12"/>
      <c r="O6521" s="12"/>
      <c r="P6521" s="12"/>
    </row>
    <row r="6522" spans="1:16" x14ac:dyDescent="0.25">
      <c r="A6522" s="35">
        <v>6521</v>
      </c>
      <c r="B6522" s="89">
        <v>272.66666666666669</v>
      </c>
      <c r="C6522" s="35">
        <f t="shared" si="505"/>
        <v>17</v>
      </c>
      <c r="D6522" s="35">
        <f t="shared" si="508"/>
        <v>272</v>
      </c>
      <c r="E6522" s="35">
        <f t="shared" si="509"/>
        <v>6</v>
      </c>
      <c r="F6522" s="35" t="str">
        <f t="shared" si="506"/>
        <v>Friday</v>
      </c>
      <c r="G6522" s="35">
        <f t="shared" si="507"/>
        <v>9</v>
      </c>
      <c r="H6522" s="34">
        <f>CONVERT(INDEX(Htg_StPt_Sch_EZ!$C$4:$I$27,MATCH(Schedules_8760!$C6522,Htg_StPt_Sch_EZ!$B$4:$B$27,0),MATCH(Schedules_8760!$F6522,Htg_StPt_Sch_EZ!$C$3:$I$3,0)),"F","C")</f>
        <v>20.555555555555554</v>
      </c>
      <c r="I6522" s="34">
        <f>CONVERT(INDEX(Htg_StPt_Sch_EZ!$C$31:$I$54,MATCH(Schedules_8760!$C6522,Htg_StPt_Sch_EZ!$B$31:$B$54,0),MATCH(Schedules_8760!$F6522,Htg_StPt_Sch_EZ!$C$30:$I$30,0)),"F","C")</f>
        <v>17.777777777777779</v>
      </c>
      <c r="J6522" s="34">
        <f>CONVERT(INDEX(Clg_StPt_Sch_EZ!$C$4:$I$27,MATCH(Schedules_8760!$C6522,Clg_StPt_Sch_EZ!$B$4:$B$27,0),MATCH(Schedules_8760!$F6522,Clg_StPt_Sch_EZ!$C$3:$I$3,0)),"F","C")</f>
        <v>25.555555555555554</v>
      </c>
      <c r="K6522" s="34">
        <f>CONVERT(INDEX(Clg_StPt_Sch_EZ!$C$31:$I$54,MATCH(Schedules_8760!$C6522,Clg_StPt_Sch_EZ!$B$31:$B$54,0),MATCH(Schedules_8760!$F6522,Clg_StPt_Sch_EZ!$C$30:$I$30,0)),"F","C")</f>
        <v>25</v>
      </c>
      <c r="L6522" s="34">
        <f>CONVERT(INDEX(DHW_StPt_Sch_EZ!$C$4:$I$27,MATCH(Schedules_8760!$C6522,DHW_StPt_Sch_EZ!$B$4:$B$27,0),MATCH(Schedules_8760!$F6522,DHW_StPt_Sch_EZ!$C$3:$I$3,0)),"F","C")</f>
        <v>53.333333333333329</v>
      </c>
      <c r="M6522" s="34">
        <f>CONVERT(INDEX(DHW_StPt_Sch_EZ!$C$31:$I$54,MATCH(Schedules_8760!$C6522,DHW_StPt_Sch_EZ!$B$31:$B$54,0),MATCH(Schedules_8760!$F6522,DHW_StPt_Sch_EZ!$C$30:$I$30,0)),"F","C")</f>
        <v>53.333333333333329</v>
      </c>
      <c r="N6522" s="12"/>
      <c r="O6522" s="12"/>
      <c r="P6522" s="12"/>
    </row>
    <row r="6523" spans="1:16" x14ac:dyDescent="0.25">
      <c r="A6523" s="35">
        <v>6522</v>
      </c>
      <c r="B6523" s="89">
        <v>272.70833333333331</v>
      </c>
      <c r="C6523" s="35">
        <f t="shared" si="505"/>
        <v>18</v>
      </c>
      <c r="D6523" s="35">
        <f t="shared" si="508"/>
        <v>272</v>
      </c>
      <c r="E6523" s="35">
        <f t="shared" si="509"/>
        <v>6</v>
      </c>
      <c r="F6523" s="35" t="str">
        <f t="shared" si="506"/>
        <v>Friday</v>
      </c>
      <c r="G6523" s="35">
        <f t="shared" si="507"/>
        <v>9</v>
      </c>
      <c r="H6523" s="34">
        <f>CONVERT(INDEX(Htg_StPt_Sch_EZ!$C$4:$I$27,MATCH(Schedules_8760!$C6523,Htg_StPt_Sch_EZ!$B$4:$B$27,0),MATCH(Schedules_8760!$F6523,Htg_StPt_Sch_EZ!$C$3:$I$3,0)),"F","C")</f>
        <v>20.555555555555554</v>
      </c>
      <c r="I6523" s="34">
        <f>CONVERT(INDEX(Htg_StPt_Sch_EZ!$C$31:$I$54,MATCH(Schedules_8760!$C6523,Htg_StPt_Sch_EZ!$B$31:$B$54,0),MATCH(Schedules_8760!$F6523,Htg_StPt_Sch_EZ!$C$30:$I$30,0)),"F","C")</f>
        <v>17.777777777777779</v>
      </c>
      <c r="J6523" s="34">
        <f>CONVERT(INDEX(Clg_StPt_Sch_EZ!$C$4:$I$27,MATCH(Schedules_8760!$C6523,Clg_StPt_Sch_EZ!$B$4:$B$27,0),MATCH(Schedules_8760!$F6523,Clg_StPt_Sch_EZ!$C$3:$I$3,0)),"F","C")</f>
        <v>25.555555555555554</v>
      </c>
      <c r="K6523" s="34">
        <f>CONVERT(INDEX(Clg_StPt_Sch_EZ!$C$31:$I$54,MATCH(Schedules_8760!$C6523,Clg_StPt_Sch_EZ!$B$31:$B$54,0),MATCH(Schedules_8760!$F6523,Clg_StPt_Sch_EZ!$C$30:$I$30,0)),"F","C")</f>
        <v>28.333333333333332</v>
      </c>
      <c r="L6523" s="34">
        <f>CONVERT(INDEX(DHW_StPt_Sch_EZ!$C$4:$I$27,MATCH(Schedules_8760!$C6523,DHW_StPt_Sch_EZ!$B$4:$B$27,0),MATCH(Schedules_8760!$F6523,DHW_StPt_Sch_EZ!$C$3:$I$3,0)),"F","C")</f>
        <v>53.333333333333329</v>
      </c>
      <c r="M6523" s="34">
        <f>CONVERT(INDEX(DHW_StPt_Sch_EZ!$C$31:$I$54,MATCH(Schedules_8760!$C6523,DHW_StPt_Sch_EZ!$B$31:$B$54,0),MATCH(Schedules_8760!$F6523,DHW_StPt_Sch_EZ!$C$30:$I$30,0)),"F","C")</f>
        <v>53.333333333333329</v>
      </c>
      <c r="N6523" s="12"/>
      <c r="O6523" s="12"/>
      <c r="P6523" s="12"/>
    </row>
    <row r="6524" spans="1:16" x14ac:dyDescent="0.25">
      <c r="A6524" s="35">
        <v>6523</v>
      </c>
      <c r="B6524" s="89">
        <v>272.75</v>
      </c>
      <c r="C6524" s="35">
        <f t="shared" si="505"/>
        <v>19</v>
      </c>
      <c r="D6524" s="35">
        <f t="shared" si="508"/>
        <v>272</v>
      </c>
      <c r="E6524" s="35">
        <f t="shared" si="509"/>
        <v>6</v>
      </c>
      <c r="F6524" s="35" t="str">
        <f t="shared" si="506"/>
        <v>Friday</v>
      </c>
      <c r="G6524" s="35">
        <f t="shared" si="507"/>
        <v>9</v>
      </c>
      <c r="H6524" s="34">
        <f>CONVERT(INDEX(Htg_StPt_Sch_EZ!$C$4:$I$27,MATCH(Schedules_8760!$C6524,Htg_StPt_Sch_EZ!$B$4:$B$27,0),MATCH(Schedules_8760!$F6524,Htg_StPt_Sch_EZ!$C$3:$I$3,0)),"F","C")</f>
        <v>20.555555555555554</v>
      </c>
      <c r="I6524" s="34">
        <f>CONVERT(INDEX(Htg_StPt_Sch_EZ!$C$31:$I$54,MATCH(Schedules_8760!$C6524,Htg_StPt_Sch_EZ!$B$31:$B$54,0),MATCH(Schedules_8760!$F6524,Htg_StPt_Sch_EZ!$C$30:$I$30,0)),"F","C")</f>
        <v>18.333333333333332</v>
      </c>
      <c r="J6524" s="34">
        <f>CONVERT(INDEX(Clg_StPt_Sch_EZ!$C$4:$I$27,MATCH(Schedules_8760!$C6524,Clg_StPt_Sch_EZ!$B$4:$B$27,0),MATCH(Schedules_8760!$F6524,Clg_StPt_Sch_EZ!$C$3:$I$3,0)),"F","C")</f>
        <v>25.555555555555554</v>
      </c>
      <c r="K6524" s="34">
        <f>CONVERT(INDEX(Clg_StPt_Sch_EZ!$C$31:$I$54,MATCH(Schedules_8760!$C6524,Clg_StPt_Sch_EZ!$B$31:$B$54,0),MATCH(Schedules_8760!$F6524,Clg_StPt_Sch_EZ!$C$30:$I$30,0)),"F","C")</f>
        <v>28.333333333333332</v>
      </c>
      <c r="L6524" s="34">
        <f>CONVERT(INDEX(DHW_StPt_Sch_EZ!$C$4:$I$27,MATCH(Schedules_8760!$C6524,DHW_StPt_Sch_EZ!$B$4:$B$27,0),MATCH(Schedules_8760!$F6524,DHW_StPt_Sch_EZ!$C$3:$I$3,0)),"F","C")</f>
        <v>53.333333333333329</v>
      </c>
      <c r="M6524" s="34">
        <f>CONVERT(INDEX(DHW_StPt_Sch_EZ!$C$31:$I$54,MATCH(Schedules_8760!$C6524,DHW_StPt_Sch_EZ!$B$31:$B$54,0),MATCH(Schedules_8760!$F6524,DHW_StPt_Sch_EZ!$C$30:$I$30,0)),"F","C")</f>
        <v>53.333333333333329</v>
      </c>
      <c r="N6524" s="12"/>
      <c r="O6524" s="12"/>
      <c r="P6524" s="12"/>
    </row>
    <row r="6525" spans="1:16" x14ac:dyDescent="0.25">
      <c r="A6525" s="35">
        <v>6524</v>
      </c>
      <c r="B6525" s="89">
        <v>272.79166666666669</v>
      </c>
      <c r="C6525" s="35">
        <f t="shared" si="505"/>
        <v>20</v>
      </c>
      <c r="D6525" s="35">
        <f t="shared" si="508"/>
        <v>272</v>
      </c>
      <c r="E6525" s="35">
        <f t="shared" si="509"/>
        <v>6</v>
      </c>
      <c r="F6525" s="35" t="str">
        <f t="shared" si="506"/>
        <v>Friday</v>
      </c>
      <c r="G6525" s="35">
        <f t="shared" si="507"/>
        <v>9</v>
      </c>
      <c r="H6525" s="34">
        <f>CONVERT(INDEX(Htg_StPt_Sch_EZ!$C$4:$I$27,MATCH(Schedules_8760!$C6525,Htg_StPt_Sch_EZ!$B$4:$B$27,0),MATCH(Schedules_8760!$F6525,Htg_StPt_Sch_EZ!$C$3:$I$3,0)),"F","C")</f>
        <v>20.555555555555554</v>
      </c>
      <c r="I6525" s="34">
        <f>CONVERT(INDEX(Htg_StPt_Sch_EZ!$C$31:$I$54,MATCH(Schedules_8760!$C6525,Htg_StPt_Sch_EZ!$B$31:$B$54,0),MATCH(Schedules_8760!$F6525,Htg_StPt_Sch_EZ!$C$30:$I$30,0)),"F","C")</f>
        <v>18.888888888888889</v>
      </c>
      <c r="J6525" s="34">
        <f>CONVERT(INDEX(Clg_StPt_Sch_EZ!$C$4:$I$27,MATCH(Schedules_8760!$C6525,Clg_StPt_Sch_EZ!$B$4:$B$27,0),MATCH(Schedules_8760!$F6525,Clg_StPt_Sch_EZ!$C$3:$I$3,0)),"F","C")</f>
        <v>25.555555555555554</v>
      </c>
      <c r="K6525" s="34">
        <f>CONVERT(INDEX(Clg_StPt_Sch_EZ!$C$31:$I$54,MATCH(Schedules_8760!$C6525,Clg_StPt_Sch_EZ!$B$31:$B$54,0),MATCH(Schedules_8760!$F6525,Clg_StPt_Sch_EZ!$C$30:$I$30,0)),"F","C")</f>
        <v>28.333333333333332</v>
      </c>
      <c r="L6525" s="34">
        <f>CONVERT(INDEX(DHW_StPt_Sch_EZ!$C$4:$I$27,MATCH(Schedules_8760!$C6525,DHW_StPt_Sch_EZ!$B$4:$B$27,0),MATCH(Schedules_8760!$F6525,DHW_StPt_Sch_EZ!$C$3:$I$3,0)),"F","C")</f>
        <v>53.333333333333329</v>
      </c>
      <c r="M6525" s="34">
        <f>CONVERT(INDEX(DHW_StPt_Sch_EZ!$C$31:$I$54,MATCH(Schedules_8760!$C6525,DHW_StPt_Sch_EZ!$B$31:$B$54,0),MATCH(Schedules_8760!$F6525,DHW_StPt_Sch_EZ!$C$30:$I$30,0)),"F","C")</f>
        <v>53.333333333333329</v>
      </c>
      <c r="N6525" s="12"/>
      <c r="O6525" s="12"/>
      <c r="P6525" s="12"/>
    </row>
    <row r="6526" spans="1:16" x14ac:dyDescent="0.25">
      <c r="A6526" s="35">
        <v>6525</v>
      </c>
      <c r="B6526" s="89">
        <v>272.83333333333331</v>
      </c>
      <c r="C6526" s="35">
        <f t="shared" si="505"/>
        <v>21</v>
      </c>
      <c r="D6526" s="35">
        <f t="shared" si="508"/>
        <v>272</v>
      </c>
      <c r="E6526" s="35">
        <f t="shared" si="509"/>
        <v>6</v>
      </c>
      <c r="F6526" s="35" t="str">
        <f t="shared" si="506"/>
        <v>Friday</v>
      </c>
      <c r="G6526" s="35">
        <f t="shared" si="507"/>
        <v>9</v>
      </c>
      <c r="H6526" s="34">
        <f>CONVERT(INDEX(Htg_StPt_Sch_EZ!$C$4:$I$27,MATCH(Schedules_8760!$C6526,Htg_StPt_Sch_EZ!$B$4:$B$27,0),MATCH(Schedules_8760!$F6526,Htg_StPt_Sch_EZ!$C$3:$I$3,0)),"F","C")</f>
        <v>20.555555555555554</v>
      </c>
      <c r="I6526" s="34">
        <f>CONVERT(INDEX(Htg_StPt_Sch_EZ!$C$31:$I$54,MATCH(Schedules_8760!$C6526,Htg_StPt_Sch_EZ!$B$31:$B$54,0),MATCH(Schedules_8760!$F6526,Htg_StPt_Sch_EZ!$C$30:$I$30,0)),"F","C")</f>
        <v>19.444444444444443</v>
      </c>
      <c r="J6526" s="34">
        <f>CONVERT(INDEX(Clg_StPt_Sch_EZ!$C$4:$I$27,MATCH(Schedules_8760!$C6526,Clg_StPt_Sch_EZ!$B$4:$B$27,0),MATCH(Schedules_8760!$F6526,Clg_StPt_Sch_EZ!$C$3:$I$3,0)),"F","C")</f>
        <v>25.555555555555554</v>
      </c>
      <c r="K6526" s="34">
        <f>CONVERT(INDEX(Clg_StPt_Sch_EZ!$C$31:$I$54,MATCH(Schedules_8760!$C6526,Clg_StPt_Sch_EZ!$B$31:$B$54,0),MATCH(Schedules_8760!$F6526,Clg_StPt_Sch_EZ!$C$30:$I$30,0)),"F","C")</f>
        <v>28.333333333333332</v>
      </c>
      <c r="L6526" s="34">
        <f>CONVERT(INDEX(DHW_StPt_Sch_EZ!$C$4:$I$27,MATCH(Schedules_8760!$C6526,DHW_StPt_Sch_EZ!$B$4:$B$27,0),MATCH(Schedules_8760!$F6526,DHW_StPt_Sch_EZ!$C$3:$I$3,0)),"F","C")</f>
        <v>53.333333333333329</v>
      </c>
      <c r="M6526" s="34">
        <f>CONVERT(INDEX(DHW_StPt_Sch_EZ!$C$31:$I$54,MATCH(Schedules_8760!$C6526,DHW_StPt_Sch_EZ!$B$31:$B$54,0),MATCH(Schedules_8760!$F6526,DHW_StPt_Sch_EZ!$C$30:$I$30,0)),"F","C")</f>
        <v>53.333333333333329</v>
      </c>
      <c r="N6526" s="12"/>
      <c r="O6526" s="12"/>
      <c r="P6526" s="12"/>
    </row>
    <row r="6527" spans="1:16" x14ac:dyDescent="0.25">
      <c r="A6527" s="35">
        <v>6526</v>
      </c>
      <c r="B6527" s="89">
        <v>272.875</v>
      </c>
      <c r="C6527" s="35">
        <f t="shared" si="505"/>
        <v>22</v>
      </c>
      <c r="D6527" s="35">
        <f t="shared" si="508"/>
        <v>272</v>
      </c>
      <c r="E6527" s="35">
        <f t="shared" si="509"/>
        <v>6</v>
      </c>
      <c r="F6527" s="35" t="str">
        <f t="shared" si="506"/>
        <v>Friday</v>
      </c>
      <c r="G6527" s="35">
        <f t="shared" si="507"/>
        <v>9</v>
      </c>
      <c r="H6527" s="34">
        <f>CONVERT(INDEX(Htg_StPt_Sch_EZ!$C$4:$I$27,MATCH(Schedules_8760!$C6527,Htg_StPt_Sch_EZ!$B$4:$B$27,0),MATCH(Schedules_8760!$F6527,Htg_StPt_Sch_EZ!$C$3:$I$3,0)),"F","C")</f>
        <v>20.555555555555554</v>
      </c>
      <c r="I6527" s="34">
        <f>CONVERT(INDEX(Htg_StPt_Sch_EZ!$C$31:$I$54,MATCH(Schedules_8760!$C6527,Htg_StPt_Sch_EZ!$B$31:$B$54,0),MATCH(Schedules_8760!$F6527,Htg_StPt_Sch_EZ!$C$30:$I$30,0)),"F","C")</f>
        <v>19.444444444444443</v>
      </c>
      <c r="J6527" s="34">
        <f>CONVERT(INDEX(Clg_StPt_Sch_EZ!$C$4:$I$27,MATCH(Schedules_8760!$C6527,Clg_StPt_Sch_EZ!$B$4:$B$27,0),MATCH(Schedules_8760!$F6527,Clg_StPt_Sch_EZ!$C$3:$I$3,0)),"F","C")</f>
        <v>25.555555555555554</v>
      </c>
      <c r="K6527" s="34">
        <f>CONVERT(INDEX(Clg_StPt_Sch_EZ!$C$31:$I$54,MATCH(Schedules_8760!$C6527,Clg_StPt_Sch_EZ!$B$31:$B$54,0),MATCH(Schedules_8760!$F6527,Clg_StPt_Sch_EZ!$C$30:$I$30,0)),"F","C")</f>
        <v>28.333333333333332</v>
      </c>
      <c r="L6527" s="34">
        <f>CONVERT(INDEX(DHW_StPt_Sch_EZ!$C$4:$I$27,MATCH(Schedules_8760!$C6527,DHW_StPt_Sch_EZ!$B$4:$B$27,0),MATCH(Schedules_8760!$F6527,DHW_StPt_Sch_EZ!$C$3:$I$3,0)),"F","C")</f>
        <v>53.333333333333329</v>
      </c>
      <c r="M6527" s="34">
        <f>CONVERT(INDEX(DHW_StPt_Sch_EZ!$C$31:$I$54,MATCH(Schedules_8760!$C6527,DHW_StPt_Sch_EZ!$B$31:$B$54,0),MATCH(Schedules_8760!$F6527,DHW_StPt_Sch_EZ!$C$30:$I$30,0)),"F","C")</f>
        <v>53.333333333333329</v>
      </c>
      <c r="N6527" s="12"/>
      <c r="O6527" s="12"/>
      <c r="P6527" s="12"/>
    </row>
    <row r="6528" spans="1:16" x14ac:dyDescent="0.25">
      <c r="A6528" s="35">
        <v>6527</v>
      </c>
      <c r="B6528" s="89">
        <v>272.91666666666669</v>
      </c>
      <c r="C6528" s="35">
        <f t="shared" si="505"/>
        <v>23</v>
      </c>
      <c r="D6528" s="35">
        <f t="shared" si="508"/>
        <v>272</v>
      </c>
      <c r="E6528" s="35">
        <f t="shared" si="509"/>
        <v>6</v>
      </c>
      <c r="F6528" s="35" t="str">
        <f t="shared" si="506"/>
        <v>Friday</v>
      </c>
      <c r="G6528" s="35">
        <f t="shared" si="507"/>
        <v>9</v>
      </c>
      <c r="H6528" s="34">
        <f>CONVERT(INDEX(Htg_StPt_Sch_EZ!$C$4:$I$27,MATCH(Schedules_8760!$C6528,Htg_StPt_Sch_EZ!$B$4:$B$27,0),MATCH(Schedules_8760!$F6528,Htg_StPt_Sch_EZ!$C$3:$I$3,0)),"F","C")</f>
        <v>20.555555555555554</v>
      </c>
      <c r="I6528" s="34">
        <f>CONVERT(INDEX(Htg_StPt_Sch_EZ!$C$31:$I$54,MATCH(Schedules_8760!$C6528,Htg_StPt_Sch_EZ!$B$31:$B$54,0),MATCH(Schedules_8760!$F6528,Htg_StPt_Sch_EZ!$C$30:$I$30,0)),"F","C")</f>
        <v>19.444444444444443</v>
      </c>
      <c r="J6528" s="34">
        <f>CONVERT(INDEX(Clg_StPt_Sch_EZ!$C$4:$I$27,MATCH(Schedules_8760!$C6528,Clg_StPt_Sch_EZ!$B$4:$B$27,0),MATCH(Schedules_8760!$F6528,Clg_StPt_Sch_EZ!$C$3:$I$3,0)),"F","C")</f>
        <v>25.555555555555554</v>
      </c>
      <c r="K6528" s="34">
        <f>CONVERT(INDEX(Clg_StPt_Sch_EZ!$C$31:$I$54,MATCH(Schedules_8760!$C6528,Clg_StPt_Sch_EZ!$B$31:$B$54,0),MATCH(Schedules_8760!$F6528,Clg_StPt_Sch_EZ!$C$30:$I$30,0)),"F","C")</f>
        <v>28.333333333333332</v>
      </c>
      <c r="L6528" s="34">
        <f>CONVERT(INDEX(DHW_StPt_Sch_EZ!$C$4:$I$27,MATCH(Schedules_8760!$C6528,DHW_StPt_Sch_EZ!$B$4:$B$27,0),MATCH(Schedules_8760!$F6528,DHW_StPt_Sch_EZ!$C$3:$I$3,0)),"F","C")</f>
        <v>53.333333333333329</v>
      </c>
      <c r="M6528" s="34">
        <f>CONVERT(INDEX(DHW_StPt_Sch_EZ!$C$31:$I$54,MATCH(Schedules_8760!$C6528,DHW_StPt_Sch_EZ!$B$31:$B$54,0),MATCH(Schedules_8760!$F6528,DHW_StPt_Sch_EZ!$C$30:$I$30,0)),"F","C")</f>
        <v>53.333333333333329</v>
      </c>
      <c r="N6528" s="12"/>
      <c r="O6528" s="12"/>
      <c r="P6528" s="12"/>
    </row>
    <row r="6529" spans="1:16" x14ac:dyDescent="0.25">
      <c r="A6529" s="35">
        <v>6528</v>
      </c>
      <c r="B6529" s="89">
        <v>272.95833333333331</v>
      </c>
      <c r="C6529" s="35">
        <f t="shared" si="505"/>
        <v>24</v>
      </c>
      <c r="D6529" s="35">
        <f t="shared" si="508"/>
        <v>272</v>
      </c>
      <c r="E6529" s="35">
        <f t="shared" si="509"/>
        <v>6</v>
      </c>
      <c r="F6529" s="35" t="str">
        <f t="shared" si="506"/>
        <v>Friday</v>
      </c>
      <c r="G6529" s="35">
        <f t="shared" si="507"/>
        <v>9</v>
      </c>
      <c r="H6529" s="34">
        <f>CONVERT(INDEX(Htg_StPt_Sch_EZ!$C$4:$I$27,MATCH(Schedules_8760!$C6529,Htg_StPt_Sch_EZ!$B$4:$B$27,0),MATCH(Schedules_8760!$F6529,Htg_StPt_Sch_EZ!$C$3:$I$3,0)),"F","C")</f>
        <v>20.555555555555554</v>
      </c>
      <c r="I6529" s="34">
        <f>CONVERT(INDEX(Htg_StPt_Sch_EZ!$C$31:$I$54,MATCH(Schedules_8760!$C6529,Htg_StPt_Sch_EZ!$B$31:$B$54,0),MATCH(Schedules_8760!$F6529,Htg_StPt_Sch_EZ!$C$30:$I$30,0)),"F","C")</f>
        <v>19.444444444444443</v>
      </c>
      <c r="J6529" s="34">
        <f>CONVERT(INDEX(Clg_StPt_Sch_EZ!$C$4:$I$27,MATCH(Schedules_8760!$C6529,Clg_StPt_Sch_EZ!$B$4:$B$27,0),MATCH(Schedules_8760!$F6529,Clg_StPt_Sch_EZ!$C$3:$I$3,0)),"F","C")</f>
        <v>25.555555555555554</v>
      </c>
      <c r="K6529" s="34">
        <f>CONVERT(INDEX(Clg_StPt_Sch_EZ!$C$31:$I$54,MATCH(Schedules_8760!$C6529,Clg_StPt_Sch_EZ!$B$31:$B$54,0),MATCH(Schedules_8760!$F6529,Clg_StPt_Sch_EZ!$C$30:$I$30,0)),"F","C")</f>
        <v>28.333333333333332</v>
      </c>
      <c r="L6529" s="34">
        <f>CONVERT(INDEX(DHW_StPt_Sch_EZ!$C$4:$I$27,MATCH(Schedules_8760!$C6529,DHW_StPt_Sch_EZ!$B$4:$B$27,0),MATCH(Schedules_8760!$F6529,DHW_StPt_Sch_EZ!$C$3:$I$3,0)),"F","C")</f>
        <v>53.333333333333329</v>
      </c>
      <c r="M6529" s="34">
        <f>CONVERT(INDEX(DHW_StPt_Sch_EZ!$C$31:$I$54,MATCH(Schedules_8760!$C6529,DHW_StPt_Sch_EZ!$B$31:$B$54,0),MATCH(Schedules_8760!$F6529,DHW_StPt_Sch_EZ!$C$30:$I$30,0)),"F","C")</f>
        <v>53.333333333333329</v>
      </c>
      <c r="N6529" s="12"/>
      <c r="O6529" s="12"/>
      <c r="P6529" s="12"/>
    </row>
    <row r="6530" spans="1:16" x14ac:dyDescent="0.25">
      <c r="A6530" s="35">
        <v>6529</v>
      </c>
      <c r="B6530" s="89">
        <v>273</v>
      </c>
      <c r="C6530" s="35">
        <f t="shared" ref="C6530:C6593" si="510">HOUR(B6530)+1</f>
        <v>1</v>
      </c>
      <c r="D6530" s="35">
        <f t="shared" si="508"/>
        <v>273</v>
      </c>
      <c r="E6530" s="35">
        <f t="shared" si="509"/>
        <v>7</v>
      </c>
      <c r="F6530" s="35" t="str">
        <f t="shared" ref="F6530:F6593" si="511">IF(E6530=1,"Sunday",IF(E6530=2,"Monday",IF(E6530=3,"Tuesday",IF(E6530=4,"Wednesday",IF(E6530=5,"Thursday",IF(E6530=6,"Friday","Saturday"))))))</f>
        <v>Saturday</v>
      </c>
      <c r="G6530" s="35">
        <f t="shared" ref="G6530:G6593" si="512">MONTH(B6530)</f>
        <v>9</v>
      </c>
      <c r="H6530" s="34">
        <f>CONVERT(INDEX(Htg_StPt_Sch_EZ!$C$4:$I$27,MATCH(Schedules_8760!$C6530,Htg_StPt_Sch_EZ!$B$4:$B$27,0),MATCH(Schedules_8760!$F6530,Htg_StPt_Sch_EZ!$C$3:$I$3,0)),"F","C")</f>
        <v>20.555555555555554</v>
      </c>
      <c r="I6530" s="34">
        <f>CONVERT(INDEX(Htg_StPt_Sch_EZ!$C$31:$I$54,MATCH(Schedules_8760!$C6530,Htg_StPt_Sch_EZ!$B$31:$B$54,0),MATCH(Schedules_8760!$F6530,Htg_StPt_Sch_EZ!$C$30:$I$30,0)),"F","C")</f>
        <v>19.444444444444443</v>
      </c>
      <c r="J6530" s="34">
        <f>CONVERT(INDEX(Clg_StPt_Sch_EZ!$C$4:$I$27,MATCH(Schedules_8760!$C6530,Clg_StPt_Sch_EZ!$B$4:$B$27,0),MATCH(Schedules_8760!$F6530,Clg_StPt_Sch_EZ!$C$3:$I$3,0)),"F","C")</f>
        <v>25.555555555555554</v>
      </c>
      <c r="K6530" s="34">
        <f>CONVERT(INDEX(Clg_StPt_Sch_EZ!$C$31:$I$54,MATCH(Schedules_8760!$C6530,Clg_StPt_Sch_EZ!$B$31:$B$54,0),MATCH(Schedules_8760!$F6530,Clg_StPt_Sch_EZ!$C$30:$I$30,0)),"F","C")</f>
        <v>28.333333333333332</v>
      </c>
      <c r="L6530" s="34">
        <f>CONVERT(INDEX(DHW_StPt_Sch_EZ!$C$4:$I$27,MATCH(Schedules_8760!$C6530,DHW_StPt_Sch_EZ!$B$4:$B$27,0),MATCH(Schedules_8760!$F6530,DHW_StPt_Sch_EZ!$C$3:$I$3,0)),"F","C")</f>
        <v>53.333333333333329</v>
      </c>
      <c r="M6530" s="34">
        <f>CONVERT(INDEX(DHW_StPt_Sch_EZ!$C$31:$I$54,MATCH(Schedules_8760!$C6530,DHW_StPt_Sch_EZ!$B$31:$B$54,0),MATCH(Schedules_8760!$F6530,DHW_StPt_Sch_EZ!$C$30:$I$30,0)),"F","C")</f>
        <v>53.333333333333329</v>
      </c>
      <c r="N6530" s="12"/>
      <c r="O6530" s="12"/>
      <c r="P6530" s="12"/>
    </row>
    <row r="6531" spans="1:16" x14ac:dyDescent="0.25">
      <c r="A6531" s="35">
        <v>6530</v>
      </c>
      <c r="B6531" s="89">
        <v>273.04166666666669</v>
      </c>
      <c r="C6531" s="35">
        <f t="shared" si="510"/>
        <v>2</v>
      </c>
      <c r="D6531" s="35">
        <f t="shared" ref="D6531:D6594" si="513">IF(C6531=1,D6530+1,D6530)</f>
        <v>273</v>
      </c>
      <c r="E6531" s="35">
        <f t="shared" ref="E6531:E6594" si="514">IF(AND(C6531=1,E6530=7),1,IF(C6531=1,E6530+1,E6530))</f>
        <v>7</v>
      </c>
      <c r="F6531" s="35" t="str">
        <f t="shared" si="511"/>
        <v>Saturday</v>
      </c>
      <c r="G6531" s="35">
        <f t="shared" si="512"/>
        <v>9</v>
      </c>
      <c r="H6531" s="34">
        <f>CONVERT(INDEX(Htg_StPt_Sch_EZ!$C$4:$I$27,MATCH(Schedules_8760!$C6531,Htg_StPt_Sch_EZ!$B$4:$B$27,0),MATCH(Schedules_8760!$F6531,Htg_StPt_Sch_EZ!$C$3:$I$3,0)),"F","C")</f>
        <v>20.555555555555554</v>
      </c>
      <c r="I6531" s="34">
        <f>CONVERT(INDEX(Htg_StPt_Sch_EZ!$C$31:$I$54,MATCH(Schedules_8760!$C6531,Htg_StPt_Sch_EZ!$B$31:$B$54,0),MATCH(Schedules_8760!$F6531,Htg_StPt_Sch_EZ!$C$30:$I$30,0)),"F","C")</f>
        <v>19.444444444444443</v>
      </c>
      <c r="J6531" s="34">
        <f>CONVERT(INDEX(Clg_StPt_Sch_EZ!$C$4:$I$27,MATCH(Schedules_8760!$C6531,Clg_StPt_Sch_EZ!$B$4:$B$27,0),MATCH(Schedules_8760!$F6531,Clg_StPt_Sch_EZ!$C$3:$I$3,0)),"F","C")</f>
        <v>25.555555555555554</v>
      </c>
      <c r="K6531" s="34">
        <f>CONVERT(INDEX(Clg_StPt_Sch_EZ!$C$31:$I$54,MATCH(Schedules_8760!$C6531,Clg_StPt_Sch_EZ!$B$31:$B$54,0),MATCH(Schedules_8760!$F6531,Clg_StPt_Sch_EZ!$C$30:$I$30,0)),"F","C")</f>
        <v>28.333333333333332</v>
      </c>
      <c r="L6531" s="34">
        <f>CONVERT(INDEX(DHW_StPt_Sch_EZ!$C$4:$I$27,MATCH(Schedules_8760!$C6531,DHW_StPt_Sch_EZ!$B$4:$B$27,0),MATCH(Schedules_8760!$F6531,DHW_StPt_Sch_EZ!$C$3:$I$3,0)),"F","C")</f>
        <v>53.333333333333329</v>
      </c>
      <c r="M6531" s="34">
        <f>CONVERT(INDEX(DHW_StPt_Sch_EZ!$C$31:$I$54,MATCH(Schedules_8760!$C6531,DHW_StPt_Sch_EZ!$B$31:$B$54,0),MATCH(Schedules_8760!$F6531,DHW_StPt_Sch_EZ!$C$30:$I$30,0)),"F","C")</f>
        <v>53.333333333333329</v>
      </c>
      <c r="N6531" s="12"/>
      <c r="O6531" s="12"/>
      <c r="P6531" s="12"/>
    </row>
    <row r="6532" spans="1:16" x14ac:dyDescent="0.25">
      <c r="A6532" s="35">
        <v>6531</v>
      </c>
      <c r="B6532" s="89">
        <v>273.08333333333331</v>
      </c>
      <c r="C6532" s="35">
        <f t="shared" si="510"/>
        <v>3</v>
      </c>
      <c r="D6532" s="35">
        <f t="shared" si="513"/>
        <v>273</v>
      </c>
      <c r="E6532" s="35">
        <f t="shared" si="514"/>
        <v>7</v>
      </c>
      <c r="F6532" s="35" t="str">
        <f t="shared" si="511"/>
        <v>Saturday</v>
      </c>
      <c r="G6532" s="35">
        <f t="shared" si="512"/>
        <v>9</v>
      </c>
      <c r="H6532" s="34">
        <f>CONVERT(INDEX(Htg_StPt_Sch_EZ!$C$4:$I$27,MATCH(Schedules_8760!$C6532,Htg_StPt_Sch_EZ!$B$4:$B$27,0),MATCH(Schedules_8760!$F6532,Htg_StPt_Sch_EZ!$C$3:$I$3,0)),"F","C")</f>
        <v>20.555555555555554</v>
      </c>
      <c r="I6532" s="34">
        <f>CONVERT(INDEX(Htg_StPt_Sch_EZ!$C$31:$I$54,MATCH(Schedules_8760!$C6532,Htg_StPt_Sch_EZ!$B$31:$B$54,0),MATCH(Schedules_8760!$F6532,Htg_StPt_Sch_EZ!$C$30:$I$30,0)),"F","C")</f>
        <v>19.444444444444443</v>
      </c>
      <c r="J6532" s="34">
        <f>CONVERT(INDEX(Clg_StPt_Sch_EZ!$C$4:$I$27,MATCH(Schedules_8760!$C6532,Clg_StPt_Sch_EZ!$B$4:$B$27,0),MATCH(Schedules_8760!$F6532,Clg_StPt_Sch_EZ!$C$3:$I$3,0)),"F","C")</f>
        <v>25.555555555555554</v>
      </c>
      <c r="K6532" s="34">
        <f>CONVERT(INDEX(Clg_StPt_Sch_EZ!$C$31:$I$54,MATCH(Schedules_8760!$C6532,Clg_StPt_Sch_EZ!$B$31:$B$54,0),MATCH(Schedules_8760!$F6532,Clg_StPt_Sch_EZ!$C$30:$I$30,0)),"F","C")</f>
        <v>28.333333333333332</v>
      </c>
      <c r="L6532" s="34">
        <f>CONVERT(INDEX(DHW_StPt_Sch_EZ!$C$4:$I$27,MATCH(Schedules_8760!$C6532,DHW_StPt_Sch_EZ!$B$4:$B$27,0),MATCH(Schedules_8760!$F6532,DHW_StPt_Sch_EZ!$C$3:$I$3,0)),"F","C")</f>
        <v>53.333333333333329</v>
      </c>
      <c r="M6532" s="34">
        <f>CONVERT(INDEX(DHW_StPt_Sch_EZ!$C$31:$I$54,MATCH(Schedules_8760!$C6532,DHW_StPt_Sch_EZ!$B$31:$B$54,0),MATCH(Schedules_8760!$F6532,DHW_StPt_Sch_EZ!$C$30:$I$30,0)),"F","C")</f>
        <v>53.333333333333329</v>
      </c>
      <c r="N6532" s="12"/>
      <c r="O6532" s="12"/>
      <c r="P6532" s="12"/>
    </row>
    <row r="6533" spans="1:16" x14ac:dyDescent="0.25">
      <c r="A6533" s="35">
        <v>6532</v>
      </c>
      <c r="B6533" s="89">
        <v>273.125</v>
      </c>
      <c r="C6533" s="35">
        <f t="shared" si="510"/>
        <v>4</v>
      </c>
      <c r="D6533" s="35">
        <f t="shared" si="513"/>
        <v>273</v>
      </c>
      <c r="E6533" s="35">
        <f t="shared" si="514"/>
        <v>7</v>
      </c>
      <c r="F6533" s="35" t="str">
        <f t="shared" si="511"/>
        <v>Saturday</v>
      </c>
      <c r="G6533" s="35">
        <f t="shared" si="512"/>
        <v>9</v>
      </c>
      <c r="H6533" s="34">
        <f>CONVERT(INDEX(Htg_StPt_Sch_EZ!$C$4:$I$27,MATCH(Schedules_8760!$C6533,Htg_StPt_Sch_EZ!$B$4:$B$27,0),MATCH(Schedules_8760!$F6533,Htg_StPt_Sch_EZ!$C$3:$I$3,0)),"F","C")</f>
        <v>20.555555555555554</v>
      </c>
      <c r="I6533" s="34">
        <f>CONVERT(INDEX(Htg_StPt_Sch_EZ!$C$31:$I$54,MATCH(Schedules_8760!$C6533,Htg_StPt_Sch_EZ!$B$31:$B$54,0),MATCH(Schedules_8760!$F6533,Htg_StPt_Sch_EZ!$C$30:$I$30,0)),"F","C")</f>
        <v>19.444444444444443</v>
      </c>
      <c r="J6533" s="34">
        <f>CONVERT(INDEX(Clg_StPt_Sch_EZ!$C$4:$I$27,MATCH(Schedules_8760!$C6533,Clg_StPt_Sch_EZ!$B$4:$B$27,0),MATCH(Schedules_8760!$F6533,Clg_StPt_Sch_EZ!$C$3:$I$3,0)),"F","C")</f>
        <v>25.555555555555554</v>
      </c>
      <c r="K6533" s="34">
        <f>CONVERT(INDEX(Clg_StPt_Sch_EZ!$C$31:$I$54,MATCH(Schedules_8760!$C6533,Clg_StPt_Sch_EZ!$B$31:$B$54,0),MATCH(Schedules_8760!$F6533,Clg_StPt_Sch_EZ!$C$30:$I$30,0)),"F","C")</f>
        <v>28.333333333333332</v>
      </c>
      <c r="L6533" s="34">
        <f>CONVERT(INDEX(DHW_StPt_Sch_EZ!$C$4:$I$27,MATCH(Schedules_8760!$C6533,DHW_StPt_Sch_EZ!$B$4:$B$27,0),MATCH(Schedules_8760!$F6533,DHW_StPt_Sch_EZ!$C$3:$I$3,0)),"F","C")</f>
        <v>53.333333333333329</v>
      </c>
      <c r="M6533" s="34">
        <f>CONVERT(INDEX(DHW_StPt_Sch_EZ!$C$31:$I$54,MATCH(Schedules_8760!$C6533,DHW_StPt_Sch_EZ!$B$31:$B$54,0),MATCH(Schedules_8760!$F6533,DHW_StPt_Sch_EZ!$C$30:$I$30,0)),"F","C")</f>
        <v>53.333333333333329</v>
      </c>
      <c r="N6533" s="12"/>
      <c r="O6533" s="12"/>
      <c r="P6533" s="12"/>
    </row>
    <row r="6534" spans="1:16" x14ac:dyDescent="0.25">
      <c r="A6534" s="35">
        <v>6533</v>
      </c>
      <c r="B6534" s="89">
        <v>273.16666666666669</v>
      </c>
      <c r="C6534" s="35">
        <f t="shared" si="510"/>
        <v>5</v>
      </c>
      <c r="D6534" s="35">
        <f t="shared" si="513"/>
        <v>273</v>
      </c>
      <c r="E6534" s="35">
        <f t="shared" si="514"/>
        <v>7</v>
      </c>
      <c r="F6534" s="35" t="str">
        <f t="shared" si="511"/>
        <v>Saturday</v>
      </c>
      <c r="G6534" s="35">
        <f t="shared" si="512"/>
        <v>9</v>
      </c>
      <c r="H6534" s="34">
        <f>CONVERT(INDEX(Htg_StPt_Sch_EZ!$C$4:$I$27,MATCH(Schedules_8760!$C6534,Htg_StPt_Sch_EZ!$B$4:$B$27,0),MATCH(Schedules_8760!$F6534,Htg_StPt_Sch_EZ!$C$3:$I$3,0)),"F","C")</f>
        <v>20.555555555555554</v>
      </c>
      <c r="I6534" s="34">
        <f>CONVERT(INDEX(Htg_StPt_Sch_EZ!$C$31:$I$54,MATCH(Schedules_8760!$C6534,Htg_StPt_Sch_EZ!$B$31:$B$54,0),MATCH(Schedules_8760!$F6534,Htg_StPt_Sch_EZ!$C$30:$I$30,0)),"F","C")</f>
        <v>19.444444444444443</v>
      </c>
      <c r="J6534" s="34">
        <f>CONVERT(INDEX(Clg_StPt_Sch_EZ!$C$4:$I$27,MATCH(Schedules_8760!$C6534,Clg_StPt_Sch_EZ!$B$4:$B$27,0),MATCH(Schedules_8760!$F6534,Clg_StPt_Sch_EZ!$C$3:$I$3,0)),"F","C")</f>
        <v>25.555555555555554</v>
      </c>
      <c r="K6534" s="34">
        <f>CONVERT(INDEX(Clg_StPt_Sch_EZ!$C$31:$I$54,MATCH(Schedules_8760!$C6534,Clg_StPt_Sch_EZ!$B$31:$B$54,0),MATCH(Schedules_8760!$F6534,Clg_StPt_Sch_EZ!$C$30:$I$30,0)),"F","C")</f>
        <v>28.333333333333332</v>
      </c>
      <c r="L6534" s="34">
        <f>CONVERT(INDEX(DHW_StPt_Sch_EZ!$C$4:$I$27,MATCH(Schedules_8760!$C6534,DHW_StPt_Sch_EZ!$B$4:$B$27,0),MATCH(Schedules_8760!$F6534,DHW_StPt_Sch_EZ!$C$3:$I$3,0)),"F","C")</f>
        <v>53.333333333333329</v>
      </c>
      <c r="M6534" s="34">
        <f>CONVERT(INDEX(DHW_StPt_Sch_EZ!$C$31:$I$54,MATCH(Schedules_8760!$C6534,DHW_StPt_Sch_EZ!$B$31:$B$54,0),MATCH(Schedules_8760!$F6534,DHW_StPt_Sch_EZ!$C$30:$I$30,0)),"F","C")</f>
        <v>53.333333333333329</v>
      </c>
      <c r="N6534" s="12"/>
      <c r="O6534" s="12"/>
      <c r="P6534" s="12"/>
    </row>
    <row r="6535" spans="1:16" x14ac:dyDescent="0.25">
      <c r="A6535" s="35">
        <v>6534</v>
      </c>
      <c r="B6535" s="89">
        <v>273.20833333333331</v>
      </c>
      <c r="C6535" s="35">
        <f t="shared" si="510"/>
        <v>6</v>
      </c>
      <c r="D6535" s="35">
        <f t="shared" si="513"/>
        <v>273</v>
      </c>
      <c r="E6535" s="35">
        <f t="shared" si="514"/>
        <v>7</v>
      </c>
      <c r="F6535" s="35" t="str">
        <f t="shared" si="511"/>
        <v>Saturday</v>
      </c>
      <c r="G6535" s="35">
        <f t="shared" si="512"/>
        <v>9</v>
      </c>
      <c r="H6535" s="34">
        <f>CONVERT(INDEX(Htg_StPt_Sch_EZ!$C$4:$I$27,MATCH(Schedules_8760!$C6535,Htg_StPt_Sch_EZ!$B$4:$B$27,0),MATCH(Schedules_8760!$F6535,Htg_StPt_Sch_EZ!$C$3:$I$3,0)),"F","C")</f>
        <v>20.555555555555554</v>
      </c>
      <c r="I6535" s="34">
        <f>CONVERT(INDEX(Htg_StPt_Sch_EZ!$C$31:$I$54,MATCH(Schedules_8760!$C6535,Htg_StPt_Sch_EZ!$B$31:$B$54,0),MATCH(Schedules_8760!$F6535,Htg_StPt_Sch_EZ!$C$30:$I$30,0)),"F","C")</f>
        <v>19.444444444444443</v>
      </c>
      <c r="J6535" s="34">
        <f>CONVERT(INDEX(Clg_StPt_Sch_EZ!$C$4:$I$27,MATCH(Schedules_8760!$C6535,Clg_StPt_Sch_EZ!$B$4:$B$27,0),MATCH(Schedules_8760!$F6535,Clg_StPt_Sch_EZ!$C$3:$I$3,0)),"F","C")</f>
        <v>25.555555555555554</v>
      </c>
      <c r="K6535" s="34">
        <f>CONVERT(INDEX(Clg_StPt_Sch_EZ!$C$31:$I$54,MATCH(Schedules_8760!$C6535,Clg_StPt_Sch_EZ!$B$31:$B$54,0),MATCH(Schedules_8760!$F6535,Clg_StPt_Sch_EZ!$C$30:$I$30,0)),"F","C")</f>
        <v>28.333333333333332</v>
      </c>
      <c r="L6535" s="34">
        <f>CONVERT(INDEX(DHW_StPt_Sch_EZ!$C$4:$I$27,MATCH(Schedules_8760!$C6535,DHW_StPt_Sch_EZ!$B$4:$B$27,0),MATCH(Schedules_8760!$F6535,DHW_StPt_Sch_EZ!$C$3:$I$3,0)),"F","C")</f>
        <v>53.333333333333329</v>
      </c>
      <c r="M6535" s="34">
        <f>CONVERT(INDEX(DHW_StPt_Sch_EZ!$C$31:$I$54,MATCH(Schedules_8760!$C6535,DHW_StPt_Sch_EZ!$B$31:$B$54,0),MATCH(Schedules_8760!$F6535,DHW_StPt_Sch_EZ!$C$30:$I$30,0)),"F","C")</f>
        <v>53.333333333333329</v>
      </c>
      <c r="N6535" s="12"/>
      <c r="O6535" s="12"/>
      <c r="P6535" s="12"/>
    </row>
    <row r="6536" spans="1:16" x14ac:dyDescent="0.25">
      <c r="A6536" s="35">
        <v>6535</v>
      </c>
      <c r="B6536" s="89">
        <v>273.25</v>
      </c>
      <c r="C6536" s="35">
        <f t="shared" si="510"/>
        <v>7</v>
      </c>
      <c r="D6536" s="35">
        <f t="shared" si="513"/>
        <v>273</v>
      </c>
      <c r="E6536" s="35">
        <f t="shared" si="514"/>
        <v>7</v>
      </c>
      <c r="F6536" s="35" t="str">
        <f t="shared" si="511"/>
        <v>Saturday</v>
      </c>
      <c r="G6536" s="35">
        <f t="shared" si="512"/>
        <v>9</v>
      </c>
      <c r="H6536" s="34">
        <f>CONVERT(INDEX(Htg_StPt_Sch_EZ!$C$4:$I$27,MATCH(Schedules_8760!$C6536,Htg_StPt_Sch_EZ!$B$4:$B$27,0),MATCH(Schedules_8760!$F6536,Htg_StPt_Sch_EZ!$C$3:$I$3,0)),"F","C")</f>
        <v>20.555555555555554</v>
      </c>
      <c r="I6536" s="34">
        <f>CONVERT(INDEX(Htg_StPt_Sch_EZ!$C$31:$I$54,MATCH(Schedules_8760!$C6536,Htg_StPt_Sch_EZ!$B$31:$B$54,0),MATCH(Schedules_8760!$F6536,Htg_StPt_Sch_EZ!$C$30:$I$30,0)),"F","C")</f>
        <v>19.444444444444443</v>
      </c>
      <c r="J6536" s="34">
        <f>CONVERT(INDEX(Clg_StPt_Sch_EZ!$C$4:$I$27,MATCH(Schedules_8760!$C6536,Clg_StPt_Sch_EZ!$B$4:$B$27,0),MATCH(Schedules_8760!$F6536,Clg_StPt_Sch_EZ!$C$3:$I$3,0)),"F","C")</f>
        <v>25.555555555555554</v>
      </c>
      <c r="K6536" s="34">
        <f>CONVERT(INDEX(Clg_StPt_Sch_EZ!$C$31:$I$54,MATCH(Schedules_8760!$C6536,Clg_StPt_Sch_EZ!$B$31:$B$54,0),MATCH(Schedules_8760!$F6536,Clg_StPt_Sch_EZ!$C$30:$I$30,0)),"F","C")</f>
        <v>28.333333333333332</v>
      </c>
      <c r="L6536" s="34">
        <f>CONVERT(INDEX(DHW_StPt_Sch_EZ!$C$4:$I$27,MATCH(Schedules_8760!$C6536,DHW_StPt_Sch_EZ!$B$4:$B$27,0),MATCH(Schedules_8760!$F6536,DHW_StPt_Sch_EZ!$C$3:$I$3,0)),"F","C")</f>
        <v>53.333333333333329</v>
      </c>
      <c r="M6536" s="34">
        <f>CONVERT(INDEX(DHW_StPt_Sch_EZ!$C$31:$I$54,MATCH(Schedules_8760!$C6536,DHW_StPt_Sch_EZ!$B$31:$B$54,0),MATCH(Schedules_8760!$F6536,DHW_StPt_Sch_EZ!$C$30:$I$30,0)),"F","C")</f>
        <v>53.333333333333329</v>
      </c>
      <c r="N6536" s="12"/>
      <c r="O6536" s="12"/>
      <c r="P6536" s="12"/>
    </row>
    <row r="6537" spans="1:16" x14ac:dyDescent="0.25">
      <c r="A6537" s="35">
        <v>6536</v>
      </c>
      <c r="B6537" s="89">
        <v>273.29166666666669</v>
      </c>
      <c r="C6537" s="35">
        <f t="shared" si="510"/>
        <v>8</v>
      </c>
      <c r="D6537" s="35">
        <f t="shared" si="513"/>
        <v>273</v>
      </c>
      <c r="E6537" s="35">
        <f t="shared" si="514"/>
        <v>7</v>
      </c>
      <c r="F6537" s="35" t="str">
        <f t="shared" si="511"/>
        <v>Saturday</v>
      </c>
      <c r="G6537" s="35">
        <f t="shared" si="512"/>
        <v>9</v>
      </c>
      <c r="H6537" s="34">
        <f>CONVERT(INDEX(Htg_StPt_Sch_EZ!$C$4:$I$27,MATCH(Schedules_8760!$C6537,Htg_StPt_Sch_EZ!$B$4:$B$27,0),MATCH(Schedules_8760!$F6537,Htg_StPt_Sch_EZ!$C$3:$I$3,0)),"F","C")</f>
        <v>20.555555555555554</v>
      </c>
      <c r="I6537" s="34">
        <f>CONVERT(INDEX(Htg_StPt_Sch_EZ!$C$31:$I$54,MATCH(Schedules_8760!$C6537,Htg_StPt_Sch_EZ!$B$31:$B$54,0),MATCH(Schedules_8760!$F6537,Htg_StPt_Sch_EZ!$C$30:$I$30,0)),"F","C")</f>
        <v>19.444444444444443</v>
      </c>
      <c r="J6537" s="34">
        <f>CONVERT(INDEX(Clg_StPt_Sch_EZ!$C$4:$I$27,MATCH(Schedules_8760!$C6537,Clg_StPt_Sch_EZ!$B$4:$B$27,0),MATCH(Schedules_8760!$F6537,Clg_StPt_Sch_EZ!$C$3:$I$3,0)),"F","C")</f>
        <v>25.555555555555554</v>
      </c>
      <c r="K6537" s="34">
        <f>CONVERT(INDEX(Clg_StPt_Sch_EZ!$C$31:$I$54,MATCH(Schedules_8760!$C6537,Clg_StPt_Sch_EZ!$B$31:$B$54,0),MATCH(Schedules_8760!$F6537,Clg_StPt_Sch_EZ!$C$30:$I$30,0)),"F","C")</f>
        <v>25</v>
      </c>
      <c r="L6537" s="34">
        <f>CONVERT(INDEX(DHW_StPt_Sch_EZ!$C$4:$I$27,MATCH(Schedules_8760!$C6537,DHW_StPt_Sch_EZ!$B$4:$B$27,0),MATCH(Schedules_8760!$F6537,DHW_StPt_Sch_EZ!$C$3:$I$3,0)),"F","C")</f>
        <v>53.333333333333329</v>
      </c>
      <c r="M6537" s="34">
        <f>CONVERT(INDEX(DHW_StPt_Sch_EZ!$C$31:$I$54,MATCH(Schedules_8760!$C6537,DHW_StPt_Sch_EZ!$B$31:$B$54,0),MATCH(Schedules_8760!$F6537,DHW_StPt_Sch_EZ!$C$30:$I$30,0)),"F","C")</f>
        <v>53.333333333333329</v>
      </c>
      <c r="N6537" s="12"/>
      <c r="O6537" s="12"/>
      <c r="P6537" s="12"/>
    </row>
    <row r="6538" spans="1:16" x14ac:dyDescent="0.25">
      <c r="A6538" s="35">
        <v>6537</v>
      </c>
      <c r="B6538" s="89">
        <v>273.33333333333331</v>
      </c>
      <c r="C6538" s="35">
        <f t="shared" si="510"/>
        <v>9</v>
      </c>
      <c r="D6538" s="35">
        <f t="shared" si="513"/>
        <v>273</v>
      </c>
      <c r="E6538" s="35">
        <f t="shared" si="514"/>
        <v>7</v>
      </c>
      <c r="F6538" s="35" t="str">
        <f t="shared" si="511"/>
        <v>Saturday</v>
      </c>
      <c r="G6538" s="35">
        <f t="shared" si="512"/>
        <v>9</v>
      </c>
      <c r="H6538" s="34">
        <f>CONVERT(INDEX(Htg_StPt_Sch_EZ!$C$4:$I$27,MATCH(Schedules_8760!$C6538,Htg_StPt_Sch_EZ!$B$4:$B$27,0),MATCH(Schedules_8760!$F6538,Htg_StPt_Sch_EZ!$C$3:$I$3,0)),"F","C")</f>
        <v>20.555555555555554</v>
      </c>
      <c r="I6538" s="34">
        <f>CONVERT(INDEX(Htg_StPt_Sch_EZ!$C$31:$I$54,MATCH(Schedules_8760!$C6538,Htg_StPt_Sch_EZ!$B$31:$B$54,0),MATCH(Schedules_8760!$F6538,Htg_StPt_Sch_EZ!$C$30:$I$30,0)),"F","C")</f>
        <v>19.444444444444443</v>
      </c>
      <c r="J6538" s="34">
        <f>CONVERT(INDEX(Clg_StPt_Sch_EZ!$C$4:$I$27,MATCH(Schedules_8760!$C6538,Clg_StPt_Sch_EZ!$B$4:$B$27,0),MATCH(Schedules_8760!$F6538,Clg_StPt_Sch_EZ!$C$3:$I$3,0)),"F","C")</f>
        <v>25.555555555555554</v>
      </c>
      <c r="K6538" s="34">
        <f>CONVERT(INDEX(Clg_StPt_Sch_EZ!$C$31:$I$54,MATCH(Schedules_8760!$C6538,Clg_StPt_Sch_EZ!$B$31:$B$54,0),MATCH(Schedules_8760!$F6538,Clg_StPt_Sch_EZ!$C$30:$I$30,0)),"F","C")</f>
        <v>25</v>
      </c>
      <c r="L6538" s="34">
        <f>CONVERT(INDEX(DHW_StPt_Sch_EZ!$C$4:$I$27,MATCH(Schedules_8760!$C6538,DHW_StPt_Sch_EZ!$B$4:$B$27,0),MATCH(Schedules_8760!$F6538,DHW_StPt_Sch_EZ!$C$3:$I$3,0)),"F","C")</f>
        <v>53.333333333333329</v>
      </c>
      <c r="M6538" s="34">
        <f>CONVERT(INDEX(DHW_StPt_Sch_EZ!$C$31:$I$54,MATCH(Schedules_8760!$C6538,DHW_StPt_Sch_EZ!$B$31:$B$54,0),MATCH(Schedules_8760!$F6538,DHW_StPt_Sch_EZ!$C$30:$I$30,0)),"F","C")</f>
        <v>53.333333333333329</v>
      </c>
      <c r="N6538" s="12"/>
      <c r="O6538" s="12"/>
      <c r="P6538" s="12"/>
    </row>
    <row r="6539" spans="1:16" x14ac:dyDescent="0.25">
      <c r="A6539" s="35">
        <v>6538</v>
      </c>
      <c r="B6539" s="89">
        <v>273.375</v>
      </c>
      <c r="C6539" s="35">
        <f t="shared" si="510"/>
        <v>10</v>
      </c>
      <c r="D6539" s="35">
        <f t="shared" si="513"/>
        <v>273</v>
      </c>
      <c r="E6539" s="35">
        <f t="shared" si="514"/>
        <v>7</v>
      </c>
      <c r="F6539" s="35" t="str">
        <f t="shared" si="511"/>
        <v>Saturday</v>
      </c>
      <c r="G6539" s="35">
        <f t="shared" si="512"/>
        <v>9</v>
      </c>
      <c r="H6539" s="34">
        <f>CONVERT(INDEX(Htg_StPt_Sch_EZ!$C$4:$I$27,MATCH(Schedules_8760!$C6539,Htg_StPt_Sch_EZ!$B$4:$B$27,0),MATCH(Schedules_8760!$F6539,Htg_StPt_Sch_EZ!$C$3:$I$3,0)),"F","C")</f>
        <v>20.555555555555554</v>
      </c>
      <c r="I6539" s="34">
        <f>CONVERT(INDEX(Htg_StPt_Sch_EZ!$C$31:$I$54,MATCH(Schedules_8760!$C6539,Htg_StPt_Sch_EZ!$B$31:$B$54,0),MATCH(Schedules_8760!$F6539,Htg_StPt_Sch_EZ!$C$30:$I$30,0)),"F","C")</f>
        <v>19.444444444444443</v>
      </c>
      <c r="J6539" s="34">
        <f>CONVERT(INDEX(Clg_StPt_Sch_EZ!$C$4:$I$27,MATCH(Schedules_8760!$C6539,Clg_StPt_Sch_EZ!$B$4:$B$27,0),MATCH(Schedules_8760!$F6539,Clg_StPt_Sch_EZ!$C$3:$I$3,0)),"F","C")</f>
        <v>25.555555555555554</v>
      </c>
      <c r="K6539" s="34">
        <f>CONVERT(INDEX(Clg_StPt_Sch_EZ!$C$31:$I$54,MATCH(Schedules_8760!$C6539,Clg_StPt_Sch_EZ!$B$31:$B$54,0),MATCH(Schedules_8760!$F6539,Clg_StPt_Sch_EZ!$C$30:$I$30,0)),"F","C")</f>
        <v>25</v>
      </c>
      <c r="L6539" s="34">
        <f>CONVERT(INDEX(DHW_StPt_Sch_EZ!$C$4:$I$27,MATCH(Schedules_8760!$C6539,DHW_StPt_Sch_EZ!$B$4:$B$27,0),MATCH(Schedules_8760!$F6539,DHW_StPt_Sch_EZ!$C$3:$I$3,0)),"F","C")</f>
        <v>53.333333333333329</v>
      </c>
      <c r="M6539" s="34">
        <f>CONVERT(INDEX(DHW_StPt_Sch_EZ!$C$31:$I$54,MATCH(Schedules_8760!$C6539,DHW_StPt_Sch_EZ!$B$31:$B$54,0),MATCH(Schedules_8760!$F6539,DHW_StPt_Sch_EZ!$C$30:$I$30,0)),"F","C")</f>
        <v>53.333333333333329</v>
      </c>
      <c r="N6539" s="12"/>
      <c r="O6539" s="12"/>
      <c r="P6539" s="12"/>
    </row>
    <row r="6540" spans="1:16" x14ac:dyDescent="0.25">
      <c r="A6540" s="35">
        <v>6539</v>
      </c>
      <c r="B6540" s="89">
        <v>273.41666666666669</v>
      </c>
      <c r="C6540" s="35">
        <f t="shared" si="510"/>
        <v>11</v>
      </c>
      <c r="D6540" s="35">
        <f t="shared" si="513"/>
        <v>273</v>
      </c>
      <c r="E6540" s="35">
        <f t="shared" si="514"/>
        <v>7</v>
      </c>
      <c r="F6540" s="35" t="str">
        <f t="shared" si="511"/>
        <v>Saturday</v>
      </c>
      <c r="G6540" s="35">
        <f t="shared" si="512"/>
        <v>9</v>
      </c>
      <c r="H6540" s="34">
        <f>CONVERT(INDEX(Htg_StPt_Sch_EZ!$C$4:$I$27,MATCH(Schedules_8760!$C6540,Htg_StPt_Sch_EZ!$B$4:$B$27,0),MATCH(Schedules_8760!$F6540,Htg_StPt_Sch_EZ!$C$3:$I$3,0)),"F","C")</f>
        <v>20.555555555555554</v>
      </c>
      <c r="I6540" s="34">
        <f>CONVERT(INDEX(Htg_StPt_Sch_EZ!$C$31:$I$54,MATCH(Schedules_8760!$C6540,Htg_StPt_Sch_EZ!$B$31:$B$54,0),MATCH(Schedules_8760!$F6540,Htg_StPt_Sch_EZ!$C$30:$I$30,0)),"F","C")</f>
        <v>19.444444444444443</v>
      </c>
      <c r="J6540" s="34">
        <f>CONVERT(INDEX(Clg_StPt_Sch_EZ!$C$4:$I$27,MATCH(Schedules_8760!$C6540,Clg_StPt_Sch_EZ!$B$4:$B$27,0),MATCH(Schedules_8760!$F6540,Clg_StPt_Sch_EZ!$C$3:$I$3,0)),"F","C")</f>
        <v>25.555555555555554</v>
      </c>
      <c r="K6540" s="34">
        <f>CONVERT(INDEX(Clg_StPt_Sch_EZ!$C$31:$I$54,MATCH(Schedules_8760!$C6540,Clg_StPt_Sch_EZ!$B$31:$B$54,0),MATCH(Schedules_8760!$F6540,Clg_StPt_Sch_EZ!$C$30:$I$30,0)),"F","C")</f>
        <v>25</v>
      </c>
      <c r="L6540" s="34">
        <f>CONVERT(INDEX(DHW_StPt_Sch_EZ!$C$4:$I$27,MATCH(Schedules_8760!$C6540,DHW_StPt_Sch_EZ!$B$4:$B$27,0),MATCH(Schedules_8760!$F6540,DHW_StPt_Sch_EZ!$C$3:$I$3,0)),"F","C")</f>
        <v>53.333333333333329</v>
      </c>
      <c r="M6540" s="34">
        <f>CONVERT(INDEX(DHW_StPt_Sch_EZ!$C$31:$I$54,MATCH(Schedules_8760!$C6540,DHW_StPt_Sch_EZ!$B$31:$B$54,0),MATCH(Schedules_8760!$F6540,DHW_StPt_Sch_EZ!$C$30:$I$30,0)),"F","C")</f>
        <v>53.333333333333329</v>
      </c>
      <c r="N6540" s="12"/>
      <c r="O6540" s="12"/>
      <c r="P6540" s="12"/>
    </row>
    <row r="6541" spans="1:16" x14ac:dyDescent="0.25">
      <c r="A6541" s="35">
        <v>6540</v>
      </c>
      <c r="B6541" s="89">
        <v>273.45833333333331</v>
      </c>
      <c r="C6541" s="35">
        <f t="shared" si="510"/>
        <v>12</v>
      </c>
      <c r="D6541" s="35">
        <f t="shared" si="513"/>
        <v>273</v>
      </c>
      <c r="E6541" s="35">
        <f t="shared" si="514"/>
        <v>7</v>
      </c>
      <c r="F6541" s="35" t="str">
        <f t="shared" si="511"/>
        <v>Saturday</v>
      </c>
      <c r="G6541" s="35">
        <f t="shared" si="512"/>
        <v>9</v>
      </c>
      <c r="H6541" s="34">
        <f>CONVERT(INDEX(Htg_StPt_Sch_EZ!$C$4:$I$27,MATCH(Schedules_8760!$C6541,Htg_StPt_Sch_EZ!$B$4:$B$27,0),MATCH(Schedules_8760!$F6541,Htg_StPt_Sch_EZ!$C$3:$I$3,0)),"F","C")</f>
        <v>20.555555555555554</v>
      </c>
      <c r="I6541" s="34">
        <f>CONVERT(INDEX(Htg_StPt_Sch_EZ!$C$31:$I$54,MATCH(Schedules_8760!$C6541,Htg_StPt_Sch_EZ!$B$31:$B$54,0),MATCH(Schedules_8760!$F6541,Htg_StPt_Sch_EZ!$C$30:$I$30,0)),"F","C")</f>
        <v>19.444444444444443</v>
      </c>
      <c r="J6541" s="34">
        <f>CONVERT(INDEX(Clg_StPt_Sch_EZ!$C$4:$I$27,MATCH(Schedules_8760!$C6541,Clg_StPt_Sch_EZ!$B$4:$B$27,0),MATCH(Schedules_8760!$F6541,Clg_StPt_Sch_EZ!$C$3:$I$3,0)),"F","C")</f>
        <v>25.555555555555554</v>
      </c>
      <c r="K6541" s="34">
        <f>CONVERT(INDEX(Clg_StPt_Sch_EZ!$C$31:$I$54,MATCH(Schedules_8760!$C6541,Clg_StPt_Sch_EZ!$B$31:$B$54,0),MATCH(Schedules_8760!$F6541,Clg_StPt_Sch_EZ!$C$30:$I$30,0)),"F","C")</f>
        <v>25</v>
      </c>
      <c r="L6541" s="34">
        <f>CONVERT(INDEX(DHW_StPt_Sch_EZ!$C$4:$I$27,MATCH(Schedules_8760!$C6541,DHW_StPt_Sch_EZ!$B$4:$B$27,0),MATCH(Schedules_8760!$F6541,DHW_StPt_Sch_EZ!$C$3:$I$3,0)),"F","C")</f>
        <v>53.333333333333329</v>
      </c>
      <c r="M6541" s="34">
        <f>CONVERT(INDEX(DHW_StPt_Sch_EZ!$C$31:$I$54,MATCH(Schedules_8760!$C6541,DHW_StPt_Sch_EZ!$B$31:$B$54,0),MATCH(Schedules_8760!$F6541,DHW_StPt_Sch_EZ!$C$30:$I$30,0)),"F","C")</f>
        <v>53.333333333333329</v>
      </c>
      <c r="N6541" s="12"/>
      <c r="O6541" s="12"/>
      <c r="P6541" s="12"/>
    </row>
    <row r="6542" spans="1:16" x14ac:dyDescent="0.25">
      <c r="A6542" s="35">
        <v>6541</v>
      </c>
      <c r="B6542" s="89">
        <v>273.5</v>
      </c>
      <c r="C6542" s="35">
        <f t="shared" si="510"/>
        <v>13</v>
      </c>
      <c r="D6542" s="35">
        <f t="shared" si="513"/>
        <v>273</v>
      </c>
      <c r="E6542" s="35">
        <f t="shared" si="514"/>
        <v>7</v>
      </c>
      <c r="F6542" s="35" t="str">
        <f t="shared" si="511"/>
        <v>Saturday</v>
      </c>
      <c r="G6542" s="35">
        <f t="shared" si="512"/>
        <v>9</v>
      </c>
      <c r="H6542" s="34">
        <f>CONVERT(INDEX(Htg_StPt_Sch_EZ!$C$4:$I$27,MATCH(Schedules_8760!$C6542,Htg_StPt_Sch_EZ!$B$4:$B$27,0),MATCH(Schedules_8760!$F6542,Htg_StPt_Sch_EZ!$C$3:$I$3,0)),"F","C")</f>
        <v>20.555555555555554</v>
      </c>
      <c r="I6542" s="34">
        <f>CONVERT(INDEX(Htg_StPt_Sch_EZ!$C$31:$I$54,MATCH(Schedules_8760!$C6542,Htg_StPt_Sch_EZ!$B$31:$B$54,0),MATCH(Schedules_8760!$F6542,Htg_StPt_Sch_EZ!$C$30:$I$30,0)),"F","C")</f>
        <v>19.444444444444443</v>
      </c>
      <c r="J6542" s="34">
        <f>CONVERT(INDEX(Clg_StPt_Sch_EZ!$C$4:$I$27,MATCH(Schedules_8760!$C6542,Clg_StPt_Sch_EZ!$B$4:$B$27,0),MATCH(Schedules_8760!$F6542,Clg_StPt_Sch_EZ!$C$3:$I$3,0)),"F","C")</f>
        <v>25.555555555555554</v>
      </c>
      <c r="K6542" s="34">
        <f>CONVERT(INDEX(Clg_StPt_Sch_EZ!$C$31:$I$54,MATCH(Schedules_8760!$C6542,Clg_StPt_Sch_EZ!$B$31:$B$54,0),MATCH(Schedules_8760!$F6542,Clg_StPt_Sch_EZ!$C$30:$I$30,0)),"F","C")</f>
        <v>25</v>
      </c>
      <c r="L6542" s="34">
        <f>CONVERT(INDEX(DHW_StPt_Sch_EZ!$C$4:$I$27,MATCH(Schedules_8760!$C6542,DHW_StPt_Sch_EZ!$B$4:$B$27,0),MATCH(Schedules_8760!$F6542,DHW_StPt_Sch_EZ!$C$3:$I$3,0)),"F","C")</f>
        <v>53.333333333333329</v>
      </c>
      <c r="M6542" s="34">
        <f>CONVERT(INDEX(DHW_StPt_Sch_EZ!$C$31:$I$54,MATCH(Schedules_8760!$C6542,DHW_StPt_Sch_EZ!$B$31:$B$54,0),MATCH(Schedules_8760!$F6542,DHW_StPt_Sch_EZ!$C$30:$I$30,0)),"F","C")</f>
        <v>53.333333333333329</v>
      </c>
      <c r="N6542" s="12"/>
      <c r="O6542" s="12"/>
      <c r="P6542" s="12"/>
    </row>
    <row r="6543" spans="1:16" x14ac:dyDescent="0.25">
      <c r="A6543" s="35">
        <v>6542</v>
      </c>
      <c r="B6543" s="89">
        <v>273.54166666666669</v>
      </c>
      <c r="C6543" s="35">
        <f t="shared" si="510"/>
        <v>14</v>
      </c>
      <c r="D6543" s="35">
        <f t="shared" si="513"/>
        <v>273</v>
      </c>
      <c r="E6543" s="35">
        <f t="shared" si="514"/>
        <v>7</v>
      </c>
      <c r="F6543" s="35" t="str">
        <f t="shared" si="511"/>
        <v>Saturday</v>
      </c>
      <c r="G6543" s="35">
        <f t="shared" si="512"/>
        <v>9</v>
      </c>
      <c r="H6543" s="34">
        <f>CONVERT(INDEX(Htg_StPt_Sch_EZ!$C$4:$I$27,MATCH(Schedules_8760!$C6543,Htg_StPt_Sch_EZ!$B$4:$B$27,0),MATCH(Schedules_8760!$F6543,Htg_StPt_Sch_EZ!$C$3:$I$3,0)),"F","C")</f>
        <v>20.555555555555554</v>
      </c>
      <c r="I6543" s="34">
        <f>CONVERT(INDEX(Htg_StPt_Sch_EZ!$C$31:$I$54,MATCH(Schedules_8760!$C6543,Htg_StPt_Sch_EZ!$B$31:$B$54,0),MATCH(Schedules_8760!$F6543,Htg_StPt_Sch_EZ!$C$30:$I$30,0)),"F","C")</f>
        <v>19.444444444444443</v>
      </c>
      <c r="J6543" s="34">
        <f>CONVERT(INDEX(Clg_StPt_Sch_EZ!$C$4:$I$27,MATCH(Schedules_8760!$C6543,Clg_StPt_Sch_EZ!$B$4:$B$27,0),MATCH(Schedules_8760!$F6543,Clg_StPt_Sch_EZ!$C$3:$I$3,0)),"F","C")</f>
        <v>25.555555555555554</v>
      </c>
      <c r="K6543" s="34">
        <f>CONVERT(INDEX(Clg_StPt_Sch_EZ!$C$31:$I$54,MATCH(Schedules_8760!$C6543,Clg_StPt_Sch_EZ!$B$31:$B$54,0),MATCH(Schedules_8760!$F6543,Clg_StPt_Sch_EZ!$C$30:$I$30,0)),"F","C")</f>
        <v>25</v>
      </c>
      <c r="L6543" s="34">
        <f>CONVERT(INDEX(DHW_StPt_Sch_EZ!$C$4:$I$27,MATCH(Schedules_8760!$C6543,DHW_StPt_Sch_EZ!$B$4:$B$27,0),MATCH(Schedules_8760!$F6543,DHW_StPt_Sch_EZ!$C$3:$I$3,0)),"F","C")</f>
        <v>53.333333333333329</v>
      </c>
      <c r="M6543" s="34">
        <f>CONVERT(INDEX(DHW_StPt_Sch_EZ!$C$31:$I$54,MATCH(Schedules_8760!$C6543,DHW_StPt_Sch_EZ!$B$31:$B$54,0),MATCH(Schedules_8760!$F6543,DHW_StPt_Sch_EZ!$C$30:$I$30,0)),"F","C")</f>
        <v>53.333333333333329</v>
      </c>
      <c r="N6543" s="12"/>
      <c r="O6543" s="12"/>
      <c r="P6543" s="12"/>
    </row>
    <row r="6544" spans="1:16" x14ac:dyDescent="0.25">
      <c r="A6544" s="35">
        <v>6543</v>
      </c>
      <c r="B6544" s="89">
        <v>273.58333333333331</v>
      </c>
      <c r="C6544" s="35">
        <f t="shared" si="510"/>
        <v>15</v>
      </c>
      <c r="D6544" s="35">
        <f t="shared" si="513"/>
        <v>273</v>
      </c>
      <c r="E6544" s="35">
        <f t="shared" si="514"/>
        <v>7</v>
      </c>
      <c r="F6544" s="35" t="str">
        <f t="shared" si="511"/>
        <v>Saturday</v>
      </c>
      <c r="G6544" s="35">
        <f t="shared" si="512"/>
        <v>9</v>
      </c>
      <c r="H6544" s="34">
        <f>CONVERT(INDEX(Htg_StPt_Sch_EZ!$C$4:$I$27,MATCH(Schedules_8760!$C6544,Htg_StPt_Sch_EZ!$B$4:$B$27,0),MATCH(Schedules_8760!$F6544,Htg_StPt_Sch_EZ!$C$3:$I$3,0)),"F","C")</f>
        <v>20.555555555555554</v>
      </c>
      <c r="I6544" s="34">
        <f>CONVERT(INDEX(Htg_StPt_Sch_EZ!$C$31:$I$54,MATCH(Schedules_8760!$C6544,Htg_StPt_Sch_EZ!$B$31:$B$54,0),MATCH(Schedules_8760!$F6544,Htg_StPt_Sch_EZ!$C$30:$I$30,0)),"F","C")</f>
        <v>21.111111111111111</v>
      </c>
      <c r="J6544" s="34">
        <f>CONVERT(INDEX(Clg_StPt_Sch_EZ!$C$4:$I$27,MATCH(Schedules_8760!$C6544,Clg_StPt_Sch_EZ!$B$4:$B$27,0),MATCH(Schedules_8760!$F6544,Clg_StPt_Sch_EZ!$C$3:$I$3,0)),"F","C")</f>
        <v>25.555555555555554</v>
      </c>
      <c r="K6544" s="34">
        <f>CONVERT(INDEX(Clg_StPt_Sch_EZ!$C$31:$I$54,MATCH(Schedules_8760!$C6544,Clg_StPt_Sch_EZ!$B$31:$B$54,0),MATCH(Schedules_8760!$F6544,Clg_StPt_Sch_EZ!$C$30:$I$30,0)),"F","C")</f>
        <v>25</v>
      </c>
      <c r="L6544" s="34">
        <f>CONVERT(INDEX(DHW_StPt_Sch_EZ!$C$4:$I$27,MATCH(Schedules_8760!$C6544,DHW_StPt_Sch_EZ!$B$4:$B$27,0),MATCH(Schedules_8760!$F6544,DHW_StPt_Sch_EZ!$C$3:$I$3,0)),"F","C")</f>
        <v>53.333333333333329</v>
      </c>
      <c r="M6544" s="34">
        <f>CONVERT(INDEX(DHW_StPt_Sch_EZ!$C$31:$I$54,MATCH(Schedules_8760!$C6544,DHW_StPt_Sch_EZ!$B$31:$B$54,0),MATCH(Schedules_8760!$F6544,DHW_StPt_Sch_EZ!$C$30:$I$30,0)),"F","C")</f>
        <v>53.333333333333329</v>
      </c>
      <c r="N6544" s="12"/>
      <c r="O6544" s="12"/>
      <c r="P6544" s="12"/>
    </row>
    <row r="6545" spans="1:16" x14ac:dyDescent="0.25">
      <c r="A6545" s="35">
        <v>6544</v>
      </c>
      <c r="B6545" s="89">
        <v>273.625</v>
      </c>
      <c r="C6545" s="35">
        <f t="shared" si="510"/>
        <v>16</v>
      </c>
      <c r="D6545" s="35">
        <f t="shared" si="513"/>
        <v>273</v>
      </c>
      <c r="E6545" s="35">
        <f t="shared" si="514"/>
        <v>7</v>
      </c>
      <c r="F6545" s="35" t="str">
        <f t="shared" si="511"/>
        <v>Saturday</v>
      </c>
      <c r="G6545" s="35">
        <f t="shared" si="512"/>
        <v>9</v>
      </c>
      <c r="H6545" s="34">
        <f>CONVERT(INDEX(Htg_StPt_Sch_EZ!$C$4:$I$27,MATCH(Schedules_8760!$C6545,Htg_StPt_Sch_EZ!$B$4:$B$27,0),MATCH(Schedules_8760!$F6545,Htg_StPt_Sch_EZ!$C$3:$I$3,0)),"F","C")</f>
        <v>20.555555555555554</v>
      </c>
      <c r="I6545" s="34">
        <f>CONVERT(INDEX(Htg_StPt_Sch_EZ!$C$31:$I$54,MATCH(Schedules_8760!$C6545,Htg_StPt_Sch_EZ!$B$31:$B$54,0),MATCH(Schedules_8760!$F6545,Htg_StPt_Sch_EZ!$C$30:$I$30,0)),"F","C")</f>
        <v>21.111111111111111</v>
      </c>
      <c r="J6545" s="34">
        <f>CONVERT(INDEX(Clg_StPt_Sch_EZ!$C$4:$I$27,MATCH(Schedules_8760!$C6545,Clg_StPt_Sch_EZ!$B$4:$B$27,0),MATCH(Schedules_8760!$F6545,Clg_StPt_Sch_EZ!$C$3:$I$3,0)),"F","C")</f>
        <v>25.555555555555554</v>
      </c>
      <c r="K6545" s="34">
        <f>CONVERT(INDEX(Clg_StPt_Sch_EZ!$C$31:$I$54,MATCH(Schedules_8760!$C6545,Clg_StPt_Sch_EZ!$B$31:$B$54,0),MATCH(Schedules_8760!$F6545,Clg_StPt_Sch_EZ!$C$30:$I$30,0)),"F","C")</f>
        <v>25</v>
      </c>
      <c r="L6545" s="34">
        <f>CONVERT(INDEX(DHW_StPt_Sch_EZ!$C$4:$I$27,MATCH(Schedules_8760!$C6545,DHW_StPt_Sch_EZ!$B$4:$B$27,0),MATCH(Schedules_8760!$F6545,DHW_StPt_Sch_EZ!$C$3:$I$3,0)),"F","C")</f>
        <v>53.333333333333329</v>
      </c>
      <c r="M6545" s="34">
        <f>CONVERT(INDEX(DHW_StPt_Sch_EZ!$C$31:$I$54,MATCH(Schedules_8760!$C6545,DHW_StPt_Sch_EZ!$B$31:$B$54,0),MATCH(Schedules_8760!$F6545,DHW_StPt_Sch_EZ!$C$30:$I$30,0)),"F","C")</f>
        <v>53.333333333333329</v>
      </c>
      <c r="N6545" s="12"/>
      <c r="O6545" s="12"/>
      <c r="P6545" s="12"/>
    </row>
    <row r="6546" spans="1:16" x14ac:dyDescent="0.25">
      <c r="A6546" s="35">
        <v>6545</v>
      </c>
      <c r="B6546" s="89">
        <v>273.66666666666669</v>
      </c>
      <c r="C6546" s="35">
        <f t="shared" si="510"/>
        <v>17</v>
      </c>
      <c r="D6546" s="35">
        <f t="shared" si="513"/>
        <v>273</v>
      </c>
      <c r="E6546" s="35">
        <f t="shared" si="514"/>
        <v>7</v>
      </c>
      <c r="F6546" s="35" t="str">
        <f t="shared" si="511"/>
        <v>Saturday</v>
      </c>
      <c r="G6546" s="35">
        <f t="shared" si="512"/>
        <v>9</v>
      </c>
      <c r="H6546" s="34">
        <f>CONVERT(INDEX(Htg_StPt_Sch_EZ!$C$4:$I$27,MATCH(Schedules_8760!$C6546,Htg_StPt_Sch_EZ!$B$4:$B$27,0),MATCH(Schedules_8760!$F6546,Htg_StPt_Sch_EZ!$C$3:$I$3,0)),"F","C")</f>
        <v>20.555555555555554</v>
      </c>
      <c r="I6546" s="34">
        <f>CONVERT(INDEX(Htg_StPt_Sch_EZ!$C$31:$I$54,MATCH(Schedules_8760!$C6546,Htg_StPt_Sch_EZ!$B$31:$B$54,0),MATCH(Schedules_8760!$F6546,Htg_StPt_Sch_EZ!$C$30:$I$30,0)),"F","C")</f>
        <v>17.777777777777779</v>
      </c>
      <c r="J6546" s="34">
        <f>CONVERT(INDEX(Clg_StPt_Sch_EZ!$C$4:$I$27,MATCH(Schedules_8760!$C6546,Clg_StPt_Sch_EZ!$B$4:$B$27,0),MATCH(Schedules_8760!$F6546,Clg_StPt_Sch_EZ!$C$3:$I$3,0)),"F","C")</f>
        <v>25.555555555555554</v>
      </c>
      <c r="K6546" s="34">
        <f>CONVERT(INDEX(Clg_StPt_Sch_EZ!$C$31:$I$54,MATCH(Schedules_8760!$C6546,Clg_StPt_Sch_EZ!$B$31:$B$54,0),MATCH(Schedules_8760!$F6546,Clg_StPt_Sch_EZ!$C$30:$I$30,0)),"F","C")</f>
        <v>25</v>
      </c>
      <c r="L6546" s="34">
        <f>CONVERT(INDEX(DHW_StPt_Sch_EZ!$C$4:$I$27,MATCH(Schedules_8760!$C6546,DHW_StPt_Sch_EZ!$B$4:$B$27,0),MATCH(Schedules_8760!$F6546,DHW_StPt_Sch_EZ!$C$3:$I$3,0)),"F","C")</f>
        <v>53.333333333333329</v>
      </c>
      <c r="M6546" s="34">
        <f>CONVERT(INDEX(DHW_StPt_Sch_EZ!$C$31:$I$54,MATCH(Schedules_8760!$C6546,DHW_StPt_Sch_EZ!$B$31:$B$54,0),MATCH(Schedules_8760!$F6546,DHW_StPt_Sch_EZ!$C$30:$I$30,0)),"F","C")</f>
        <v>53.333333333333329</v>
      </c>
      <c r="N6546" s="12"/>
      <c r="O6546" s="12"/>
      <c r="P6546" s="12"/>
    </row>
    <row r="6547" spans="1:16" x14ac:dyDescent="0.25">
      <c r="A6547" s="35">
        <v>6546</v>
      </c>
      <c r="B6547" s="89">
        <v>273.70833333333331</v>
      </c>
      <c r="C6547" s="35">
        <f t="shared" si="510"/>
        <v>18</v>
      </c>
      <c r="D6547" s="35">
        <f t="shared" si="513"/>
        <v>273</v>
      </c>
      <c r="E6547" s="35">
        <f t="shared" si="514"/>
        <v>7</v>
      </c>
      <c r="F6547" s="35" t="str">
        <f t="shared" si="511"/>
        <v>Saturday</v>
      </c>
      <c r="G6547" s="35">
        <f t="shared" si="512"/>
        <v>9</v>
      </c>
      <c r="H6547" s="34">
        <f>CONVERT(INDEX(Htg_StPt_Sch_EZ!$C$4:$I$27,MATCH(Schedules_8760!$C6547,Htg_StPt_Sch_EZ!$B$4:$B$27,0),MATCH(Schedules_8760!$F6547,Htg_StPt_Sch_EZ!$C$3:$I$3,0)),"F","C")</f>
        <v>20.555555555555554</v>
      </c>
      <c r="I6547" s="34">
        <f>CONVERT(INDEX(Htg_StPt_Sch_EZ!$C$31:$I$54,MATCH(Schedules_8760!$C6547,Htg_StPt_Sch_EZ!$B$31:$B$54,0),MATCH(Schedules_8760!$F6547,Htg_StPt_Sch_EZ!$C$30:$I$30,0)),"F","C")</f>
        <v>17.777777777777779</v>
      </c>
      <c r="J6547" s="34">
        <f>CONVERT(INDEX(Clg_StPt_Sch_EZ!$C$4:$I$27,MATCH(Schedules_8760!$C6547,Clg_StPt_Sch_EZ!$B$4:$B$27,0),MATCH(Schedules_8760!$F6547,Clg_StPt_Sch_EZ!$C$3:$I$3,0)),"F","C")</f>
        <v>25.555555555555554</v>
      </c>
      <c r="K6547" s="34">
        <f>CONVERT(INDEX(Clg_StPt_Sch_EZ!$C$31:$I$54,MATCH(Schedules_8760!$C6547,Clg_StPt_Sch_EZ!$B$31:$B$54,0),MATCH(Schedules_8760!$F6547,Clg_StPt_Sch_EZ!$C$30:$I$30,0)),"F","C")</f>
        <v>28.333333333333332</v>
      </c>
      <c r="L6547" s="34">
        <f>CONVERT(INDEX(DHW_StPt_Sch_EZ!$C$4:$I$27,MATCH(Schedules_8760!$C6547,DHW_StPt_Sch_EZ!$B$4:$B$27,0),MATCH(Schedules_8760!$F6547,DHW_StPt_Sch_EZ!$C$3:$I$3,0)),"F","C")</f>
        <v>53.333333333333329</v>
      </c>
      <c r="M6547" s="34">
        <f>CONVERT(INDEX(DHW_StPt_Sch_EZ!$C$31:$I$54,MATCH(Schedules_8760!$C6547,DHW_StPt_Sch_EZ!$B$31:$B$54,0),MATCH(Schedules_8760!$F6547,DHW_StPt_Sch_EZ!$C$30:$I$30,0)),"F","C")</f>
        <v>53.333333333333329</v>
      </c>
      <c r="N6547" s="12"/>
      <c r="O6547" s="12"/>
      <c r="P6547" s="12"/>
    </row>
    <row r="6548" spans="1:16" x14ac:dyDescent="0.25">
      <c r="A6548" s="35">
        <v>6547</v>
      </c>
      <c r="B6548" s="89">
        <v>273.75</v>
      </c>
      <c r="C6548" s="35">
        <f t="shared" si="510"/>
        <v>19</v>
      </c>
      <c r="D6548" s="35">
        <f t="shared" si="513"/>
        <v>273</v>
      </c>
      <c r="E6548" s="35">
        <f t="shared" si="514"/>
        <v>7</v>
      </c>
      <c r="F6548" s="35" t="str">
        <f t="shared" si="511"/>
        <v>Saturday</v>
      </c>
      <c r="G6548" s="35">
        <f t="shared" si="512"/>
        <v>9</v>
      </c>
      <c r="H6548" s="34">
        <f>CONVERT(INDEX(Htg_StPt_Sch_EZ!$C$4:$I$27,MATCH(Schedules_8760!$C6548,Htg_StPt_Sch_EZ!$B$4:$B$27,0),MATCH(Schedules_8760!$F6548,Htg_StPt_Sch_EZ!$C$3:$I$3,0)),"F","C")</f>
        <v>20.555555555555554</v>
      </c>
      <c r="I6548" s="34">
        <f>CONVERT(INDEX(Htg_StPt_Sch_EZ!$C$31:$I$54,MATCH(Schedules_8760!$C6548,Htg_StPt_Sch_EZ!$B$31:$B$54,0),MATCH(Schedules_8760!$F6548,Htg_StPt_Sch_EZ!$C$30:$I$30,0)),"F","C")</f>
        <v>18.333333333333332</v>
      </c>
      <c r="J6548" s="34">
        <f>CONVERT(INDEX(Clg_StPt_Sch_EZ!$C$4:$I$27,MATCH(Schedules_8760!$C6548,Clg_StPt_Sch_EZ!$B$4:$B$27,0),MATCH(Schedules_8760!$F6548,Clg_StPt_Sch_EZ!$C$3:$I$3,0)),"F","C")</f>
        <v>25.555555555555554</v>
      </c>
      <c r="K6548" s="34">
        <f>CONVERT(INDEX(Clg_StPt_Sch_EZ!$C$31:$I$54,MATCH(Schedules_8760!$C6548,Clg_StPt_Sch_EZ!$B$31:$B$54,0),MATCH(Schedules_8760!$F6548,Clg_StPt_Sch_EZ!$C$30:$I$30,0)),"F","C")</f>
        <v>28.333333333333332</v>
      </c>
      <c r="L6548" s="34">
        <f>CONVERT(INDEX(DHW_StPt_Sch_EZ!$C$4:$I$27,MATCH(Schedules_8760!$C6548,DHW_StPt_Sch_EZ!$B$4:$B$27,0),MATCH(Schedules_8760!$F6548,DHW_StPt_Sch_EZ!$C$3:$I$3,0)),"F","C")</f>
        <v>53.333333333333329</v>
      </c>
      <c r="M6548" s="34">
        <f>CONVERT(INDEX(DHW_StPt_Sch_EZ!$C$31:$I$54,MATCH(Schedules_8760!$C6548,DHW_StPt_Sch_EZ!$B$31:$B$54,0),MATCH(Schedules_8760!$F6548,DHW_StPt_Sch_EZ!$C$30:$I$30,0)),"F","C")</f>
        <v>53.333333333333329</v>
      </c>
      <c r="N6548" s="12"/>
      <c r="O6548" s="12"/>
      <c r="P6548" s="12"/>
    </row>
    <row r="6549" spans="1:16" x14ac:dyDescent="0.25">
      <c r="A6549" s="35">
        <v>6548</v>
      </c>
      <c r="B6549" s="89">
        <v>273.79166666666669</v>
      </c>
      <c r="C6549" s="35">
        <f t="shared" si="510"/>
        <v>20</v>
      </c>
      <c r="D6549" s="35">
        <f t="shared" si="513"/>
        <v>273</v>
      </c>
      <c r="E6549" s="35">
        <f t="shared" si="514"/>
        <v>7</v>
      </c>
      <c r="F6549" s="35" t="str">
        <f t="shared" si="511"/>
        <v>Saturday</v>
      </c>
      <c r="G6549" s="35">
        <f t="shared" si="512"/>
        <v>9</v>
      </c>
      <c r="H6549" s="34">
        <f>CONVERT(INDEX(Htg_StPt_Sch_EZ!$C$4:$I$27,MATCH(Schedules_8760!$C6549,Htg_StPt_Sch_EZ!$B$4:$B$27,0),MATCH(Schedules_8760!$F6549,Htg_StPt_Sch_EZ!$C$3:$I$3,0)),"F","C")</f>
        <v>20.555555555555554</v>
      </c>
      <c r="I6549" s="34">
        <f>CONVERT(INDEX(Htg_StPt_Sch_EZ!$C$31:$I$54,MATCH(Schedules_8760!$C6549,Htg_StPt_Sch_EZ!$B$31:$B$54,0),MATCH(Schedules_8760!$F6549,Htg_StPt_Sch_EZ!$C$30:$I$30,0)),"F","C")</f>
        <v>18.888888888888889</v>
      </c>
      <c r="J6549" s="34">
        <f>CONVERT(INDEX(Clg_StPt_Sch_EZ!$C$4:$I$27,MATCH(Schedules_8760!$C6549,Clg_StPt_Sch_EZ!$B$4:$B$27,0),MATCH(Schedules_8760!$F6549,Clg_StPt_Sch_EZ!$C$3:$I$3,0)),"F","C")</f>
        <v>25.555555555555554</v>
      </c>
      <c r="K6549" s="34">
        <f>CONVERT(INDEX(Clg_StPt_Sch_EZ!$C$31:$I$54,MATCH(Schedules_8760!$C6549,Clg_StPt_Sch_EZ!$B$31:$B$54,0),MATCH(Schedules_8760!$F6549,Clg_StPt_Sch_EZ!$C$30:$I$30,0)),"F","C")</f>
        <v>28.333333333333332</v>
      </c>
      <c r="L6549" s="34">
        <f>CONVERT(INDEX(DHW_StPt_Sch_EZ!$C$4:$I$27,MATCH(Schedules_8760!$C6549,DHW_StPt_Sch_EZ!$B$4:$B$27,0),MATCH(Schedules_8760!$F6549,DHW_StPt_Sch_EZ!$C$3:$I$3,0)),"F","C")</f>
        <v>53.333333333333329</v>
      </c>
      <c r="M6549" s="34">
        <f>CONVERT(INDEX(DHW_StPt_Sch_EZ!$C$31:$I$54,MATCH(Schedules_8760!$C6549,DHW_StPt_Sch_EZ!$B$31:$B$54,0),MATCH(Schedules_8760!$F6549,DHW_StPt_Sch_EZ!$C$30:$I$30,0)),"F","C")</f>
        <v>53.333333333333329</v>
      </c>
      <c r="N6549" s="12"/>
      <c r="O6549" s="12"/>
      <c r="P6549" s="12"/>
    </row>
    <row r="6550" spans="1:16" x14ac:dyDescent="0.25">
      <c r="A6550" s="35">
        <v>6549</v>
      </c>
      <c r="B6550" s="89">
        <v>273.83333333333331</v>
      </c>
      <c r="C6550" s="35">
        <f t="shared" si="510"/>
        <v>21</v>
      </c>
      <c r="D6550" s="35">
        <f t="shared" si="513"/>
        <v>273</v>
      </c>
      <c r="E6550" s="35">
        <f t="shared" si="514"/>
        <v>7</v>
      </c>
      <c r="F6550" s="35" t="str">
        <f t="shared" si="511"/>
        <v>Saturday</v>
      </c>
      <c r="G6550" s="35">
        <f t="shared" si="512"/>
        <v>9</v>
      </c>
      <c r="H6550" s="34">
        <f>CONVERT(INDEX(Htg_StPt_Sch_EZ!$C$4:$I$27,MATCH(Schedules_8760!$C6550,Htg_StPt_Sch_EZ!$B$4:$B$27,0),MATCH(Schedules_8760!$F6550,Htg_StPt_Sch_EZ!$C$3:$I$3,0)),"F","C")</f>
        <v>20.555555555555554</v>
      </c>
      <c r="I6550" s="34">
        <f>CONVERT(INDEX(Htg_StPt_Sch_EZ!$C$31:$I$54,MATCH(Schedules_8760!$C6550,Htg_StPt_Sch_EZ!$B$31:$B$54,0),MATCH(Schedules_8760!$F6550,Htg_StPt_Sch_EZ!$C$30:$I$30,0)),"F","C")</f>
        <v>19.444444444444443</v>
      </c>
      <c r="J6550" s="34">
        <f>CONVERT(INDEX(Clg_StPt_Sch_EZ!$C$4:$I$27,MATCH(Schedules_8760!$C6550,Clg_StPt_Sch_EZ!$B$4:$B$27,0),MATCH(Schedules_8760!$F6550,Clg_StPt_Sch_EZ!$C$3:$I$3,0)),"F","C")</f>
        <v>25.555555555555554</v>
      </c>
      <c r="K6550" s="34">
        <f>CONVERT(INDEX(Clg_StPt_Sch_EZ!$C$31:$I$54,MATCH(Schedules_8760!$C6550,Clg_StPt_Sch_EZ!$B$31:$B$54,0),MATCH(Schedules_8760!$F6550,Clg_StPt_Sch_EZ!$C$30:$I$30,0)),"F","C")</f>
        <v>28.333333333333332</v>
      </c>
      <c r="L6550" s="34">
        <f>CONVERT(INDEX(DHW_StPt_Sch_EZ!$C$4:$I$27,MATCH(Schedules_8760!$C6550,DHW_StPt_Sch_EZ!$B$4:$B$27,0),MATCH(Schedules_8760!$F6550,DHW_StPt_Sch_EZ!$C$3:$I$3,0)),"F","C")</f>
        <v>53.333333333333329</v>
      </c>
      <c r="M6550" s="34">
        <f>CONVERT(INDEX(DHW_StPt_Sch_EZ!$C$31:$I$54,MATCH(Schedules_8760!$C6550,DHW_StPt_Sch_EZ!$B$31:$B$54,0),MATCH(Schedules_8760!$F6550,DHW_StPt_Sch_EZ!$C$30:$I$30,0)),"F","C")</f>
        <v>53.333333333333329</v>
      </c>
      <c r="N6550" s="12"/>
      <c r="O6550" s="12"/>
      <c r="P6550" s="12"/>
    </row>
    <row r="6551" spans="1:16" x14ac:dyDescent="0.25">
      <c r="A6551" s="35">
        <v>6550</v>
      </c>
      <c r="B6551" s="89">
        <v>273.875</v>
      </c>
      <c r="C6551" s="35">
        <f t="shared" si="510"/>
        <v>22</v>
      </c>
      <c r="D6551" s="35">
        <f t="shared" si="513"/>
        <v>273</v>
      </c>
      <c r="E6551" s="35">
        <f t="shared" si="514"/>
        <v>7</v>
      </c>
      <c r="F6551" s="35" t="str">
        <f t="shared" si="511"/>
        <v>Saturday</v>
      </c>
      <c r="G6551" s="35">
        <f t="shared" si="512"/>
        <v>9</v>
      </c>
      <c r="H6551" s="34">
        <f>CONVERT(INDEX(Htg_StPt_Sch_EZ!$C$4:$I$27,MATCH(Schedules_8760!$C6551,Htg_StPt_Sch_EZ!$B$4:$B$27,0),MATCH(Schedules_8760!$F6551,Htg_StPt_Sch_EZ!$C$3:$I$3,0)),"F","C")</f>
        <v>20.555555555555554</v>
      </c>
      <c r="I6551" s="34">
        <f>CONVERT(INDEX(Htg_StPt_Sch_EZ!$C$31:$I$54,MATCH(Schedules_8760!$C6551,Htg_StPt_Sch_EZ!$B$31:$B$54,0),MATCH(Schedules_8760!$F6551,Htg_StPt_Sch_EZ!$C$30:$I$30,0)),"F","C")</f>
        <v>19.444444444444443</v>
      </c>
      <c r="J6551" s="34">
        <f>CONVERT(INDEX(Clg_StPt_Sch_EZ!$C$4:$I$27,MATCH(Schedules_8760!$C6551,Clg_StPt_Sch_EZ!$B$4:$B$27,0),MATCH(Schedules_8760!$F6551,Clg_StPt_Sch_EZ!$C$3:$I$3,0)),"F","C")</f>
        <v>25.555555555555554</v>
      </c>
      <c r="K6551" s="34">
        <f>CONVERT(INDEX(Clg_StPt_Sch_EZ!$C$31:$I$54,MATCH(Schedules_8760!$C6551,Clg_StPt_Sch_EZ!$B$31:$B$54,0),MATCH(Schedules_8760!$F6551,Clg_StPt_Sch_EZ!$C$30:$I$30,0)),"F","C")</f>
        <v>28.333333333333332</v>
      </c>
      <c r="L6551" s="34">
        <f>CONVERT(INDEX(DHW_StPt_Sch_EZ!$C$4:$I$27,MATCH(Schedules_8760!$C6551,DHW_StPt_Sch_EZ!$B$4:$B$27,0),MATCH(Schedules_8760!$F6551,DHW_StPt_Sch_EZ!$C$3:$I$3,0)),"F","C")</f>
        <v>53.333333333333329</v>
      </c>
      <c r="M6551" s="34">
        <f>CONVERT(INDEX(DHW_StPt_Sch_EZ!$C$31:$I$54,MATCH(Schedules_8760!$C6551,DHW_StPt_Sch_EZ!$B$31:$B$54,0),MATCH(Schedules_8760!$F6551,DHW_StPt_Sch_EZ!$C$30:$I$30,0)),"F","C")</f>
        <v>53.333333333333329</v>
      </c>
      <c r="N6551" s="12"/>
      <c r="O6551" s="12"/>
      <c r="P6551" s="12"/>
    </row>
    <row r="6552" spans="1:16" x14ac:dyDescent="0.25">
      <c r="A6552" s="35">
        <v>6551</v>
      </c>
      <c r="B6552" s="89">
        <v>273.91666666666669</v>
      </c>
      <c r="C6552" s="35">
        <f t="shared" si="510"/>
        <v>23</v>
      </c>
      <c r="D6552" s="35">
        <f t="shared" si="513"/>
        <v>273</v>
      </c>
      <c r="E6552" s="35">
        <f t="shared" si="514"/>
        <v>7</v>
      </c>
      <c r="F6552" s="35" t="str">
        <f t="shared" si="511"/>
        <v>Saturday</v>
      </c>
      <c r="G6552" s="35">
        <f t="shared" si="512"/>
        <v>9</v>
      </c>
      <c r="H6552" s="34">
        <f>CONVERT(INDEX(Htg_StPt_Sch_EZ!$C$4:$I$27,MATCH(Schedules_8760!$C6552,Htg_StPt_Sch_EZ!$B$4:$B$27,0),MATCH(Schedules_8760!$F6552,Htg_StPt_Sch_EZ!$C$3:$I$3,0)),"F","C")</f>
        <v>20.555555555555554</v>
      </c>
      <c r="I6552" s="34">
        <f>CONVERT(INDEX(Htg_StPt_Sch_EZ!$C$31:$I$54,MATCH(Schedules_8760!$C6552,Htg_StPt_Sch_EZ!$B$31:$B$54,0),MATCH(Schedules_8760!$F6552,Htg_StPt_Sch_EZ!$C$30:$I$30,0)),"F","C")</f>
        <v>19.444444444444443</v>
      </c>
      <c r="J6552" s="34">
        <f>CONVERT(INDEX(Clg_StPt_Sch_EZ!$C$4:$I$27,MATCH(Schedules_8760!$C6552,Clg_StPt_Sch_EZ!$B$4:$B$27,0),MATCH(Schedules_8760!$F6552,Clg_StPt_Sch_EZ!$C$3:$I$3,0)),"F","C")</f>
        <v>25.555555555555554</v>
      </c>
      <c r="K6552" s="34">
        <f>CONVERT(INDEX(Clg_StPt_Sch_EZ!$C$31:$I$54,MATCH(Schedules_8760!$C6552,Clg_StPt_Sch_EZ!$B$31:$B$54,0),MATCH(Schedules_8760!$F6552,Clg_StPt_Sch_EZ!$C$30:$I$30,0)),"F","C")</f>
        <v>28.333333333333332</v>
      </c>
      <c r="L6552" s="34">
        <f>CONVERT(INDEX(DHW_StPt_Sch_EZ!$C$4:$I$27,MATCH(Schedules_8760!$C6552,DHW_StPt_Sch_EZ!$B$4:$B$27,0),MATCH(Schedules_8760!$F6552,DHW_StPt_Sch_EZ!$C$3:$I$3,0)),"F","C")</f>
        <v>53.333333333333329</v>
      </c>
      <c r="M6552" s="34">
        <f>CONVERT(INDEX(DHW_StPt_Sch_EZ!$C$31:$I$54,MATCH(Schedules_8760!$C6552,DHW_StPt_Sch_EZ!$B$31:$B$54,0),MATCH(Schedules_8760!$F6552,DHW_StPt_Sch_EZ!$C$30:$I$30,0)),"F","C")</f>
        <v>53.333333333333329</v>
      </c>
      <c r="N6552" s="12"/>
      <c r="O6552" s="12"/>
      <c r="P6552" s="12"/>
    </row>
    <row r="6553" spans="1:16" x14ac:dyDescent="0.25">
      <c r="A6553" s="35">
        <v>6552</v>
      </c>
      <c r="B6553" s="89">
        <v>273.95833333333331</v>
      </c>
      <c r="C6553" s="35">
        <f t="shared" si="510"/>
        <v>24</v>
      </c>
      <c r="D6553" s="35">
        <f t="shared" si="513"/>
        <v>273</v>
      </c>
      <c r="E6553" s="35">
        <f t="shared" si="514"/>
        <v>7</v>
      </c>
      <c r="F6553" s="35" t="str">
        <f t="shared" si="511"/>
        <v>Saturday</v>
      </c>
      <c r="G6553" s="35">
        <f t="shared" si="512"/>
        <v>9</v>
      </c>
      <c r="H6553" s="34">
        <f>CONVERT(INDEX(Htg_StPt_Sch_EZ!$C$4:$I$27,MATCH(Schedules_8760!$C6553,Htg_StPt_Sch_EZ!$B$4:$B$27,0),MATCH(Schedules_8760!$F6553,Htg_StPt_Sch_EZ!$C$3:$I$3,0)),"F","C")</f>
        <v>20.555555555555554</v>
      </c>
      <c r="I6553" s="34">
        <f>CONVERT(INDEX(Htg_StPt_Sch_EZ!$C$31:$I$54,MATCH(Schedules_8760!$C6553,Htg_StPt_Sch_EZ!$B$31:$B$54,0),MATCH(Schedules_8760!$F6553,Htg_StPt_Sch_EZ!$C$30:$I$30,0)),"F","C")</f>
        <v>19.444444444444443</v>
      </c>
      <c r="J6553" s="34">
        <f>CONVERT(INDEX(Clg_StPt_Sch_EZ!$C$4:$I$27,MATCH(Schedules_8760!$C6553,Clg_StPt_Sch_EZ!$B$4:$B$27,0),MATCH(Schedules_8760!$F6553,Clg_StPt_Sch_EZ!$C$3:$I$3,0)),"F","C")</f>
        <v>25.555555555555554</v>
      </c>
      <c r="K6553" s="34">
        <f>CONVERT(INDEX(Clg_StPt_Sch_EZ!$C$31:$I$54,MATCH(Schedules_8760!$C6553,Clg_StPt_Sch_EZ!$B$31:$B$54,0),MATCH(Schedules_8760!$F6553,Clg_StPt_Sch_EZ!$C$30:$I$30,0)),"F","C")</f>
        <v>28.333333333333332</v>
      </c>
      <c r="L6553" s="34">
        <f>CONVERT(INDEX(DHW_StPt_Sch_EZ!$C$4:$I$27,MATCH(Schedules_8760!$C6553,DHW_StPt_Sch_EZ!$B$4:$B$27,0),MATCH(Schedules_8760!$F6553,DHW_StPt_Sch_EZ!$C$3:$I$3,0)),"F","C")</f>
        <v>53.333333333333329</v>
      </c>
      <c r="M6553" s="34">
        <f>CONVERT(INDEX(DHW_StPt_Sch_EZ!$C$31:$I$54,MATCH(Schedules_8760!$C6553,DHW_StPt_Sch_EZ!$B$31:$B$54,0),MATCH(Schedules_8760!$F6553,DHW_StPt_Sch_EZ!$C$30:$I$30,0)),"F","C")</f>
        <v>53.333333333333329</v>
      </c>
      <c r="N6553" s="12"/>
      <c r="O6553" s="12"/>
      <c r="P6553" s="12"/>
    </row>
    <row r="6554" spans="1:16" x14ac:dyDescent="0.25">
      <c r="A6554" s="35">
        <v>6553</v>
      </c>
      <c r="B6554" s="89">
        <v>274</v>
      </c>
      <c r="C6554" s="35">
        <f t="shared" si="510"/>
        <v>1</v>
      </c>
      <c r="D6554" s="35">
        <f t="shared" si="513"/>
        <v>274</v>
      </c>
      <c r="E6554" s="35">
        <f t="shared" si="514"/>
        <v>1</v>
      </c>
      <c r="F6554" s="35" t="str">
        <f t="shared" si="511"/>
        <v>Sunday</v>
      </c>
      <c r="G6554" s="35">
        <f t="shared" si="512"/>
        <v>9</v>
      </c>
      <c r="H6554" s="34">
        <f>CONVERT(INDEX(Htg_StPt_Sch_EZ!$C$4:$I$27,MATCH(Schedules_8760!$C6554,Htg_StPt_Sch_EZ!$B$4:$B$27,0),MATCH(Schedules_8760!$F6554,Htg_StPt_Sch_EZ!$C$3:$I$3,0)),"F","C")</f>
        <v>20.555555555555554</v>
      </c>
      <c r="I6554" s="34">
        <f>CONVERT(INDEX(Htg_StPt_Sch_EZ!$C$31:$I$54,MATCH(Schedules_8760!$C6554,Htg_StPt_Sch_EZ!$B$31:$B$54,0),MATCH(Schedules_8760!$F6554,Htg_StPt_Sch_EZ!$C$30:$I$30,0)),"F","C")</f>
        <v>19.444444444444443</v>
      </c>
      <c r="J6554" s="34">
        <f>CONVERT(INDEX(Clg_StPt_Sch_EZ!$C$4:$I$27,MATCH(Schedules_8760!$C6554,Clg_StPt_Sch_EZ!$B$4:$B$27,0),MATCH(Schedules_8760!$F6554,Clg_StPt_Sch_EZ!$C$3:$I$3,0)),"F","C")</f>
        <v>25.555555555555554</v>
      </c>
      <c r="K6554" s="34">
        <f>CONVERT(INDEX(Clg_StPt_Sch_EZ!$C$31:$I$54,MATCH(Schedules_8760!$C6554,Clg_StPt_Sch_EZ!$B$31:$B$54,0),MATCH(Schedules_8760!$F6554,Clg_StPt_Sch_EZ!$C$30:$I$30,0)),"F","C")</f>
        <v>28.333333333333332</v>
      </c>
      <c r="L6554" s="34">
        <f>CONVERT(INDEX(DHW_StPt_Sch_EZ!$C$4:$I$27,MATCH(Schedules_8760!$C6554,DHW_StPt_Sch_EZ!$B$4:$B$27,0),MATCH(Schedules_8760!$F6554,DHW_StPt_Sch_EZ!$C$3:$I$3,0)),"F","C")</f>
        <v>53.333333333333329</v>
      </c>
      <c r="M6554" s="34">
        <f>CONVERT(INDEX(DHW_StPt_Sch_EZ!$C$31:$I$54,MATCH(Schedules_8760!$C6554,DHW_StPt_Sch_EZ!$B$31:$B$54,0),MATCH(Schedules_8760!$F6554,DHW_StPt_Sch_EZ!$C$30:$I$30,0)),"F","C")</f>
        <v>53.333333333333329</v>
      </c>
      <c r="N6554" s="12"/>
      <c r="O6554" s="12"/>
      <c r="P6554" s="12"/>
    </row>
    <row r="6555" spans="1:16" x14ac:dyDescent="0.25">
      <c r="A6555" s="35">
        <v>6554</v>
      </c>
      <c r="B6555" s="89">
        <v>274.04166666666669</v>
      </c>
      <c r="C6555" s="35">
        <f t="shared" si="510"/>
        <v>2</v>
      </c>
      <c r="D6555" s="35">
        <f t="shared" si="513"/>
        <v>274</v>
      </c>
      <c r="E6555" s="35">
        <f t="shared" si="514"/>
        <v>1</v>
      </c>
      <c r="F6555" s="35" t="str">
        <f t="shared" si="511"/>
        <v>Sunday</v>
      </c>
      <c r="G6555" s="35">
        <f t="shared" si="512"/>
        <v>9</v>
      </c>
      <c r="H6555" s="34">
        <f>CONVERT(INDEX(Htg_StPt_Sch_EZ!$C$4:$I$27,MATCH(Schedules_8760!$C6555,Htg_StPt_Sch_EZ!$B$4:$B$27,0),MATCH(Schedules_8760!$F6555,Htg_StPt_Sch_EZ!$C$3:$I$3,0)),"F","C")</f>
        <v>20.555555555555554</v>
      </c>
      <c r="I6555" s="34">
        <f>CONVERT(INDEX(Htg_StPt_Sch_EZ!$C$31:$I$54,MATCH(Schedules_8760!$C6555,Htg_StPt_Sch_EZ!$B$31:$B$54,0),MATCH(Schedules_8760!$F6555,Htg_StPt_Sch_EZ!$C$30:$I$30,0)),"F","C")</f>
        <v>19.444444444444443</v>
      </c>
      <c r="J6555" s="34">
        <f>CONVERT(INDEX(Clg_StPt_Sch_EZ!$C$4:$I$27,MATCH(Schedules_8760!$C6555,Clg_StPt_Sch_EZ!$B$4:$B$27,0),MATCH(Schedules_8760!$F6555,Clg_StPt_Sch_EZ!$C$3:$I$3,0)),"F","C")</f>
        <v>25.555555555555554</v>
      </c>
      <c r="K6555" s="34">
        <f>CONVERT(INDEX(Clg_StPt_Sch_EZ!$C$31:$I$54,MATCH(Schedules_8760!$C6555,Clg_StPt_Sch_EZ!$B$31:$B$54,0),MATCH(Schedules_8760!$F6555,Clg_StPt_Sch_EZ!$C$30:$I$30,0)),"F","C")</f>
        <v>28.333333333333332</v>
      </c>
      <c r="L6555" s="34">
        <f>CONVERT(INDEX(DHW_StPt_Sch_EZ!$C$4:$I$27,MATCH(Schedules_8760!$C6555,DHW_StPt_Sch_EZ!$B$4:$B$27,0),MATCH(Schedules_8760!$F6555,DHW_StPt_Sch_EZ!$C$3:$I$3,0)),"F","C")</f>
        <v>53.333333333333329</v>
      </c>
      <c r="M6555" s="34">
        <f>CONVERT(INDEX(DHW_StPt_Sch_EZ!$C$31:$I$54,MATCH(Schedules_8760!$C6555,DHW_StPt_Sch_EZ!$B$31:$B$54,0),MATCH(Schedules_8760!$F6555,DHW_StPt_Sch_EZ!$C$30:$I$30,0)),"F","C")</f>
        <v>53.333333333333329</v>
      </c>
      <c r="N6555" s="12"/>
      <c r="O6555" s="12"/>
      <c r="P6555" s="12"/>
    </row>
    <row r="6556" spans="1:16" x14ac:dyDescent="0.25">
      <c r="A6556" s="35">
        <v>6555</v>
      </c>
      <c r="B6556" s="89">
        <v>274.08333333333331</v>
      </c>
      <c r="C6556" s="35">
        <f t="shared" si="510"/>
        <v>3</v>
      </c>
      <c r="D6556" s="35">
        <f t="shared" si="513"/>
        <v>274</v>
      </c>
      <c r="E6556" s="35">
        <f t="shared" si="514"/>
        <v>1</v>
      </c>
      <c r="F6556" s="35" t="str">
        <f t="shared" si="511"/>
        <v>Sunday</v>
      </c>
      <c r="G6556" s="35">
        <f t="shared" si="512"/>
        <v>9</v>
      </c>
      <c r="H6556" s="34">
        <f>CONVERT(INDEX(Htg_StPt_Sch_EZ!$C$4:$I$27,MATCH(Schedules_8760!$C6556,Htg_StPt_Sch_EZ!$B$4:$B$27,0),MATCH(Schedules_8760!$F6556,Htg_StPt_Sch_EZ!$C$3:$I$3,0)),"F","C")</f>
        <v>20.555555555555554</v>
      </c>
      <c r="I6556" s="34">
        <f>CONVERT(INDEX(Htg_StPt_Sch_EZ!$C$31:$I$54,MATCH(Schedules_8760!$C6556,Htg_StPt_Sch_EZ!$B$31:$B$54,0),MATCH(Schedules_8760!$F6556,Htg_StPt_Sch_EZ!$C$30:$I$30,0)),"F","C")</f>
        <v>19.444444444444443</v>
      </c>
      <c r="J6556" s="34">
        <f>CONVERT(INDEX(Clg_StPt_Sch_EZ!$C$4:$I$27,MATCH(Schedules_8760!$C6556,Clg_StPt_Sch_EZ!$B$4:$B$27,0),MATCH(Schedules_8760!$F6556,Clg_StPt_Sch_EZ!$C$3:$I$3,0)),"F","C")</f>
        <v>25.555555555555554</v>
      </c>
      <c r="K6556" s="34">
        <f>CONVERT(INDEX(Clg_StPt_Sch_EZ!$C$31:$I$54,MATCH(Schedules_8760!$C6556,Clg_StPt_Sch_EZ!$B$31:$B$54,0),MATCH(Schedules_8760!$F6556,Clg_StPt_Sch_EZ!$C$30:$I$30,0)),"F","C")</f>
        <v>28.333333333333332</v>
      </c>
      <c r="L6556" s="34">
        <f>CONVERT(INDEX(DHW_StPt_Sch_EZ!$C$4:$I$27,MATCH(Schedules_8760!$C6556,DHW_StPt_Sch_EZ!$B$4:$B$27,0),MATCH(Schedules_8760!$F6556,DHW_StPt_Sch_EZ!$C$3:$I$3,0)),"F","C")</f>
        <v>53.333333333333329</v>
      </c>
      <c r="M6556" s="34">
        <f>CONVERT(INDEX(DHW_StPt_Sch_EZ!$C$31:$I$54,MATCH(Schedules_8760!$C6556,DHW_StPt_Sch_EZ!$B$31:$B$54,0),MATCH(Schedules_8760!$F6556,DHW_StPt_Sch_EZ!$C$30:$I$30,0)),"F","C")</f>
        <v>53.333333333333329</v>
      </c>
      <c r="N6556" s="12"/>
      <c r="O6556" s="12"/>
      <c r="P6556" s="12"/>
    </row>
    <row r="6557" spans="1:16" x14ac:dyDescent="0.25">
      <c r="A6557" s="35">
        <v>6556</v>
      </c>
      <c r="B6557" s="89">
        <v>274.125</v>
      </c>
      <c r="C6557" s="35">
        <f t="shared" si="510"/>
        <v>4</v>
      </c>
      <c r="D6557" s="35">
        <f t="shared" si="513"/>
        <v>274</v>
      </c>
      <c r="E6557" s="35">
        <f t="shared" si="514"/>
        <v>1</v>
      </c>
      <c r="F6557" s="35" t="str">
        <f t="shared" si="511"/>
        <v>Sunday</v>
      </c>
      <c r="G6557" s="35">
        <f t="shared" si="512"/>
        <v>9</v>
      </c>
      <c r="H6557" s="34">
        <f>CONVERT(INDEX(Htg_StPt_Sch_EZ!$C$4:$I$27,MATCH(Schedules_8760!$C6557,Htg_StPt_Sch_EZ!$B$4:$B$27,0),MATCH(Schedules_8760!$F6557,Htg_StPt_Sch_EZ!$C$3:$I$3,0)),"F","C")</f>
        <v>20.555555555555554</v>
      </c>
      <c r="I6557" s="34">
        <f>CONVERT(INDEX(Htg_StPt_Sch_EZ!$C$31:$I$54,MATCH(Schedules_8760!$C6557,Htg_StPt_Sch_EZ!$B$31:$B$54,0),MATCH(Schedules_8760!$F6557,Htg_StPt_Sch_EZ!$C$30:$I$30,0)),"F","C")</f>
        <v>19.444444444444443</v>
      </c>
      <c r="J6557" s="34">
        <f>CONVERT(INDEX(Clg_StPt_Sch_EZ!$C$4:$I$27,MATCH(Schedules_8760!$C6557,Clg_StPt_Sch_EZ!$B$4:$B$27,0),MATCH(Schedules_8760!$F6557,Clg_StPt_Sch_EZ!$C$3:$I$3,0)),"F","C")</f>
        <v>25.555555555555554</v>
      </c>
      <c r="K6557" s="34">
        <f>CONVERT(INDEX(Clg_StPt_Sch_EZ!$C$31:$I$54,MATCH(Schedules_8760!$C6557,Clg_StPt_Sch_EZ!$B$31:$B$54,0),MATCH(Schedules_8760!$F6557,Clg_StPt_Sch_EZ!$C$30:$I$30,0)),"F","C")</f>
        <v>28.333333333333332</v>
      </c>
      <c r="L6557" s="34">
        <f>CONVERT(INDEX(DHW_StPt_Sch_EZ!$C$4:$I$27,MATCH(Schedules_8760!$C6557,DHW_StPt_Sch_EZ!$B$4:$B$27,0),MATCH(Schedules_8760!$F6557,DHW_StPt_Sch_EZ!$C$3:$I$3,0)),"F","C")</f>
        <v>53.333333333333329</v>
      </c>
      <c r="M6557" s="34">
        <f>CONVERT(INDEX(DHW_StPt_Sch_EZ!$C$31:$I$54,MATCH(Schedules_8760!$C6557,DHW_StPt_Sch_EZ!$B$31:$B$54,0),MATCH(Schedules_8760!$F6557,DHW_StPt_Sch_EZ!$C$30:$I$30,0)),"F","C")</f>
        <v>53.333333333333329</v>
      </c>
      <c r="N6557" s="12"/>
      <c r="O6557" s="12"/>
      <c r="P6557" s="12"/>
    </row>
    <row r="6558" spans="1:16" x14ac:dyDescent="0.25">
      <c r="A6558" s="35">
        <v>6557</v>
      </c>
      <c r="B6558" s="89">
        <v>274.16666666666669</v>
      </c>
      <c r="C6558" s="35">
        <f t="shared" si="510"/>
        <v>5</v>
      </c>
      <c r="D6558" s="35">
        <f t="shared" si="513"/>
        <v>274</v>
      </c>
      <c r="E6558" s="35">
        <f t="shared" si="514"/>
        <v>1</v>
      </c>
      <c r="F6558" s="35" t="str">
        <f t="shared" si="511"/>
        <v>Sunday</v>
      </c>
      <c r="G6558" s="35">
        <f t="shared" si="512"/>
        <v>9</v>
      </c>
      <c r="H6558" s="34">
        <f>CONVERT(INDEX(Htg_StPt_Sch_EZ!$C$4:$I$27,MATCH(Schedules_8760!$C6558,Htg_StPt_Sch_EZ!$B$4:$B$27,0),MATCH(Schedules_8760!$F6558,Htg_StPt_Sch_EZ!$C$3:$I$3,0)),"F","C")</f>
        <v>20.555555555555554</v>
      </c>
      <c r="I6558" s="34">
        <f>CONVERT(INDEX(Htg_StPt_Sch_EZ!$C$31:$I$54,MATCH(Schedules_8760!$C6558,Htg_StPt_Sch_EZ!$B$31:$B$54,0),MATCH(Schedules_8760!$F6558,Htg_StPt_Sch_EZ!$C$30:$I$30,0)),"F","C")</f>
        <v>19.444444444444443</v>
      </c>
      <c r="J6558" s="34">
        <f>CONVERT(INDEX(Clg_StPt_Sch_EZ!$C$4:$I$27,MATCH(Schedules_8760!$C6558,Clg_StPt_Sch_EZ!$B$4:$B$27,0),MATCH(Schedules_8760!$F6558,Clg_StPt_Sch_EZ!$C$3:$I$3,0)),"F","C")</f>
        <v>25.555555555555554</v>
      </c>
      <c r="K6558" s="34">
        <f>CONVERT(INDEX(Clg_StPt_Sch_EZ!$C$31:$I$54,MATCH(Schedules_8760!$C6558,Clg_StPt_Sch_EZ!$B$31:$B$54,0),MATCH(Schedules_8760!$F6558,Clg_StPt_Sch_EZ!$C$30:$I$30,0)),"F","C")</f>
        <v>28.333333333333332</v>
      </c>
      <c r="L6558" s="34">
        <f>CONVERT(INDEX(DHW_StPt_Sch_EZ!$C$4:$I$27,MATCH(Schedules_8760!$C6558,DHW_StPt_Sch_EZ!$B$4:$B$27,0),MATCH(Schedules_8760!$F6558,DHW_StPt_Sch_EZ!$C$3:$I$3,0)),"F","C")</f>
        <v>53.333333333333329</v>
      </c>
      <c r="M6558" s="34">
        <f>CONVERT(INDEX(DHW_StPt_Sch_EZ!$C$31:$I$54,MATCH(Schedules_8760!$C6558,DHW_StPt_Sch_EZ!$B$31:$B$54,0),MATCH(Schedules_8760!$F6558,DHW_StPt_Sch_EZ!$C$30:$I$30,0)),"F","C")</f>
        <v>53.333333333333329</v>
      </c>
      <c r="N6558" s="12"/>
      <c r="O6558" s="12"/>
      <c r="P6558" s="12"/>
    </row>
    <row r="6559" spans="1:16" x14ac:dyDescent="0.25">
      <c r="A6559" s="35">
        <v>6558</v>
      </c>
      <c r="B6559" s="89">
        <v>274.20833333333331</v>
      </c>
      <c r="C6559" s="35">
        <f t="shared" si="510"/>
        <v>6</v>
      </c>
      <c r="D6559" s="35">
        <f t="shared" si="513"/>
        <v>274</v>
      </c>
      <c r="E6559" s="35">
        <f t="shared" si="514"/>
        <v>1</v>
      </c>
      <c r="F6559" s="35" t="str">
        <f t="shared" si="511"/>
        <v>Sunday</v>
      </c>
      <c r="G6559" s="35">
        <f t="shared" si="512"/>
        <v>9</v>
      </c>
      <c r="H6559" s="34">
        <f>CONVERT(INDEX(Htg_StPt_Sch_EZ!$C$4:$I$27,MATCH(Schedules_8760!$C6559,Htg_StPt_Sch_EZ!$B$4:$B$27,0),MATCH(Schedules_8760!$F6559,Htg_StPt_Sch_EZ!$C$3:$I$3,0)),"F","C")</f>
        <v>20.555555555555554</v>
      </c>
      <c r="I6559" s="34">
        <f>CONVERT(INDEX(Htg_StPt_Sch_EZ!$C$31:$I$54,MATCH(Schedules_8760!$C6559,Htg_StPt_Sch_EZ!$B$31:$B$54,0),MATCH(Schedules_8760!$F6559,Htg_StPt_Sch_EZ!$C$30:$I$30,0)),"F","C")</f>
        <v>19.444444444444443</v>
      </c>
      <c r="J6559" s="34">
        <f>CONVERT(INDEX(Clg_StPt_Sch_EZ!$C$4:$I$27,MATCH(Schedules_8760!$C6559,Clg_StPt_Sch_EZ!$B$4:$B$27,0),MATCH(Schedules_8760!$F6559,Clg_StPt_Sch_EZ!$C$3:$I$3,0)),"F","C")</f>
        <v>25.555555555555554</v>
      </c>
      <c r="K6559" s="34">
        <f>CONVERT(INDEX(Clg_StPt_Sch_EZ!$C$31:$I$54,MATCH(Schedules_8760!$C6559,Clg_StPt_Sch_EZ!$B$31:$B$54,0),MATCH(Schedules_8760!$F6559,Clg_StPt_Sch_EZ!$C$30:$I$30,0)),"F","C")</f>
        <v>28.333333333333332</v>
      </c>
      <c r="L6559" s="34">
        <f>CONVERT(INDEX(DHW_StPt_Sch_EZ!$C$4:$I$27,MATCH(Schedules_8760!$C6559,DHW_StPt_Sch_EZ!$B$4:$B$27,0),MATCH(Schedules_8760!$F6559,DHW_StPt_Sch_EZ!$C$3:$I$3,0)),"F","C")</f>
        <v>53.333333333333329</v>
      </c>
      <c r="M6559" s="34">
        <f>CONVERT(INDEX(DHW_StPt_Sch_EZ!$C$31:$I$54,MATCH(Schedules_8760!$C6559,DHW_StPt_Sch_EZ!$B$31:$B$54,0),MATCH(Schedules_8760!$F6559,DHW_StPt_Sch_EZ!$C$30:$I$30,0)),"F","C")</f>
        <v>53.333333333333329</v>
      </c>
      <c r="N6559" s="12"/>
      <c r="O6559" s="12"/>
      <c r="P6559" s="12"/>
    </row>
    <row r="6560" spans="1:16" x14ac:dyDescent="0.25">
      <c r="A6560" s="35">
        <v>6559</v>
      </c>
      <c r="B6560" s="89">
        <v>274.25</v>
      </c>
      <c r="C6560" s="35">
        <f t="shared" si="510"/>
        <v>7</v>
      </c>
      <c r="D6560" s="35">
        <f t="shared" si="513"/>
        <v>274</v>
      </c>
      <c r="E6560" s="35">
        <f t="shared" si="514"/>
        <v>1</v>
      </c>
      <c r="F6560" s="35" t="str">
        <f t="shared" si="511"/>
        <v>Sunday</v>
      </c>
      <c r="G6560" s="35">
        <f t="shared" si="512"/>
        <v>9</v>
      </c>
      <c r="H6560" s="34">
        <f>CONVERT(INDEX(Htg_StPt_Sch_EZ!$C$4:$I$27,MATCH(Schedules_8760!$C6560,Htg_StPt_Sch_EZ!$B$4:$B$27,0),MATCH(Schedules_8760!$F6560,Htg_StPt_Sch_EZ!$C$3:$I$3,0)),"F","C")</f>
        <v>20.555555555555554</v>
      </c>
      <c r="I6560" s="34">
        <f>CONVERT(INDEX(Htg_StPt_Sch_EZ!$C$31:$I$54,MATCH(Schedules_8760!$C6560,Htg_StPt_Sch_EZ!$B$31:$B$54,0),MATCH(Schedules_8760!$F6560,Htg_StPt_Sch_EZ!$C$30:$I$30,0)),"F","C")</f>
        <v>19.444444444444443</v>
      </c>
      <c r="J6560" s="34">
        <f>CONVERT(INDEX(Clg_StPt_Sch_EZ!$C$4:$I$27,MATCH(Schedules_8760!$C6560,Clg_StPt_Sch_EZ!$B$4:$B$27,0),MATCH(Schedules_8760!$F6560,Clg_StPt_Sch_EZ!$C$3:$I$3,0)),"F","C")</f>
        <v>25.555555555555554</v>
      </c>
      <c r="K6560" s="34">
        <f>CONVERT(INDEX(Clg_StPt_Sch_EZ!$C$31:$I$54,MATCH(Schedules_8760!$C6560,Clg_StPt_Sch_EZ!$B$31:$B$54,0),MATCH(Schedules_8760!$F6560,Clg_StPt_Sch_EZ!$C$30:$I$30,0)),"F","C")</f>
        <v>28.333333333333332</v>
      </c>
      <c r="L6560" s="34">
        <f>CONVERT(INDEX(DHW_StPt_Sch_EZ!$C$4:$I$27,MATCH(Schedules_8760!$C6560,DHW_StPt_Sch_EZ!$B$4:$B$27,0),MATCH(Schedules_8760!$F6560,DHW_StPt_Sch_EZ!$C$3:$I$3,0)),"F","C")</f>
        <v>53.333333333333329</v>
      </c>
      <c r="M6560" s="34">
        <f>CONVERT(INDEX(DHW_StPt_Sch_EZ!$C$31:$I$54,MATCH(Schedules_8760!$C6560,DHW_StPt_Sch_EZ!$B$31:$B$54,0),MATCH(Schedules_8760!$F6560,DHW_StPt_Sch_EZ!$C$30:$I$30,0)),"F","C")</f>
        <v>53.333333333333329</v>
      </c>
      <c r="N6560" s="12"/>
      <c r="O6560" s="12"/>
      <c r="P6560" s="12"/>
    </row>
    <row r="6561" spans="1:16" x14ac:dyDescent="0.25">
      <c r="A6561" s="35">
        <v>6560</v>
      </c>
      <c r="B6561" s="89">
        <v>274.29166666666669</v>
      </c>
      <c r="C6561" s="35">
        <f t="shared" si="510"/>
        <v>8</v>
      </c>
      <c r="D6561" s="35">
        <f t="shared" si="513"/>
        <v>274</v>
      </c>
      <c r="E6561" s="35">
        <f t="shared" si="514"/>
        <v>1</v>
      </c>
      <c r="F6561" s="35" t="str">
        <f t="shared" si="511"/>
        <v>Sunday</v>
      </c>
      <c r="G6561" s="35">
        <f t="shared" si="512"/>
        <v>9</v>
      </c>
      <c r="H6561" s="34">
        <f>CONVERT(INDEX(Htg_StPt_Sch_EZ!$C$4:$I$27,MATCH(Schedules_8760!$C6561,Htg_StPt_Sch_EZ!$B$4:$B$27,0),MATCH(Schedules_8760!$F6561,Htg_StPt_Sch_EZ!$C$3:$I$3,0)),"F","C")</f>
        <v>20.555555555555554</v>
      </c>
      <c r="I6561" s="34">
        <f>CONVERT(INDEX(Htg_StPt_Sch_EZ!$C$31:$I$54,MATCH(Schedules_8760!$C6561,Htg_StPt_Sch_EZ!$B$31:$B$54,0),MATCH(Schedules_8760!$F6561,Htg_StPt_Sch_EZ!$C$30:$I$30,0)),"F","C")</f>
        <v>19.444444444444443</v>
      </c>
      <c r="J6561" s="34">
        <f>CONVERT(INDEX(Clg_StPt_Sch_EZ!$C$4:$I$27,MATCH(Schedules_8760!$C6561,Clg_StPt_Sch_EZ!$B$4:$B$27,0),MATCH(Schedules_8760!$F6561,Clg_StPt_Sch_EZ!$C$3:$I$3,0)),"F","C")</f>
        <v>25.555555555555554</v>
      </c>
      <c r="K6561" s="34">
        <f>CONVERT(INDEX(Clg_StPt_Sch_EZ!$C$31:$I$54,MATCH(Schedules_8760!$C6561,Clg_StPt_Sch_EZ!$B$31:$B$54,0),MATCH(Schedules_8760!$F6561,Clg_StPt_Sch_EZ!$C$30:$I$30,0)),"F","C")</f>
        <v>25</v>
      </c>
      <c r="L6561" s="34">
        <f>CONVERT(INDEX(DHW_StPt_Sch_EZ!$C$4:$I$27,MATCH(Schedules_8760!$C6561,DHW_StPt_Sch_EZ!$B$4:$B$27,0),MATCH(Schedules_8760!$F6561,DHW_StPt_Sch_EZ!$C$3:$I$3,0)),"F","C")</f>
        <v>53.333333333333329</v>
      </c>
      <c r="M6561" s="34">
        <f>CONVERT(INDEX(DHW_StPt_Sch_EZ!$C$31:$I$54,MATCH(Schedules_8760!$C6561,DHW_StPt_Sch_EZ!$B$31:$B$54,0),MATCH(Schedules_8760!$F6561,DHW_StPt_Sch_EZ!$C$30:$I$30,0)),"F","C")</f>
        <v>53.333333333333329</v>
      </c>
      <c r="N6561" s="12"/>
      <c r="O6561" s="12"/>
      <c r="P6561" s="12"/>
    </row>
    <row r="6562" spans="1:16" x14ac:dyDescent="0.25">
      <c r="A6562" s="35">
        <v>6561</v>
      </c>
      <c r="B6562" s="89">
        <v>274.33333333333331</v>
      </c>
      <c r="C6562" s="35">
        <f t="shared" si="510"/>
        <v>9</v>
      </c>
      <c r="D6562" s="35">
        <f t="shared" si="513"/>
        <v>274</v>
      </c>
      <c r="E6562" s="35">
        <f t="shared" si="514"/>
        <v>1</v>
      </c>
      <c r="F6562" s="35" t="str">
        <f t="shared" si="511"/>
        <v>Sunday</v>
      </c>
      <c r="G6562" s="35">
        <f t="shared" si="512"/>
        <v>9</v>
      </c>
      <c r="H6562" s="34">
        <f>CONVERT(INDEX(Htg_StPt_Sch_EZ!$C$4:$I$27,MATCH(Schedules_8760!$C6562,Htg_StPt_Sch_EZ!$B$4:$B$27,0),MATCH(Schedules_8760!$F6562,Htg_StPt_Sch_EZ!$C$3:$I$3,0)),"F","C")</f>
        <v>20.555555555555554</v>
      </c>
      <c r="I6562" s="34">
        <f>CONVERT(INDEX(Htg_StPt_Sch_EZ!$C$31:$I$54,MATCH(Schedules_8760!$C6562,Htg_StPt_Sch_EZ!$B$31:$B$54,0),MATCH(Schedules_8760!$F6562,Htg_StPt_Sch_EZ!$C$30:$I$30,0)),"F","C")</f>
        <v>19.444444444444443</v>
      </c>
      <c r="J6562" s="34">
        <f>CONVERT(INDEX(Clg_StPt_Sch_EZ!$C$4:$I$27,MATCH(Schedules_8760!$C6562,Clg_StPt_Sch_EZ!$B$4:$B$27,0),MATCH(Schedules_8760!$F6562,Clg_StPt_Sch_EZ!$C$3:$I$3,0)),"F","C")</f>
        <v>25.555555555555554</v>
      </c>
      <c r="K6562" s="34">
        <f>CONVERT(INDEX(Clg_StPt_Sch_EZ!$C$31:$I$54,MATCH(Schedules_8760!$C6562,Clg_StPt_Sch_EZ!$B$31:$B$54,0),MATCH(Schedules_8760!$F6562,Clg_StPt_Sch_EZ!$C$30:$I$30,0)),"F","C")</f>
        <v>25</v>
      </c>
      <c r="L6562" s="34">
        <f>CONVERT(INDEX(DHW_StPt_Sch_EZ!$C$4:$I$27,MATCH(Schedules_8760!$C6562,DHW_StPt_Sch_EZ!$B$4:$B$27,0),MATCH(Schedules_8760!$F6562,DHW_StPt_Sch_EZ!$C$3:$I$3,0)),"F","C")</f>
        <v>53.333333333333329</v>
      </c>
      <c r="M6562" s="34">
        <f>CONVERT(INDEX(DHW_StPt_Sch_EZ!$C$31:$I$54,MATCH(Schedules_8760!$C6562,DHW_StPt_Sch_EZ!$B$31:$B$54,0),MATCH(Schedules_8760!$F6562,DHW_StPt_Sch_EZ!$C$30:$I$30,0)),"F","C")</f>
        <v>53.333333333333329</v>
      </c>
      <c r="N6562" s="12"/>
      <c r="O6562" s="12"/>
      <c r="P6562" s="12"/>
    </row>
    <row r="6563" spans="1:16" x14ac:dyDescent="0.25">
      <c r="A6563" s="35">
        <v>6562</v>
      </c>
      <c r="B6563" s="89">
        <v>274.375</v>
      </c>
      <c r="C6563" s="35">
        <f t="shared" si="510"/>
        <v>10</v>
      </c>
      <c r="D6563" s="35">
        <f t="shared" si="513"/>
        <v>274</v>
      </c>
      <c r="E6563" s="35">
        <f t="shared" si="514"/>
        <v>1</v>
      </c>
      <c r="F6563" s="35" t="str">
        <f t="shared" si="511"/>
        <v>Sunday</v>
      </c>
      <c r="G6563" s="35">
        <f t="shared" si="512"/>
        <v>9</v>
      </c>
      <c r="H6563" s="34">
        <f>CONVERT(INDEX(Htg_StPt_Sch_EZ!$C$4:$I$27,MATCH(Schedules_8760!$C6563,Htg_StPt_Sch_EZ!$B$4:$B$27,0),MATCH(Schedules_8760!$F6563,Htg_StPt_Sch_EZ!$C$3:$I$3,0)),"F","C")</f>
        <v>20.555555555555554</v>
      </c>
      <c r="I6563" s="34">
        <f>CONVERT(INDEX(Htg_StPt_Sch_EZ!$C$31:$I$54,MATCH(Schedules_8760!$C6563,Htg_StPt_Sch_EZ!$B$31:$B$54,0),MATCH(Schedules_8760!$F6563,Htg_StPt_Sch_EZ!$C$30:$I$30,0)),"F","C")</f>
        <v>19.444444444444443</v>
      </c>
      <c r="J6563" s="34">
        <f>CONVERT(INDEX(Clg_StPt_Sch_EZ!$C$4:$I$27,MATCH(Schedules_8760!$C6563,Clg_StPt_Sch_EZ!$B$4:$B$27,0),MATCH(Schedules_8760!$F6563,Clg_StPt_Sch_EZ!$C$3:$I$3,0)),"F","C")</f>
        <v>25.555555555555554</v>
      </c>
      <c r="K6563" s="34">
        <f>CONVERT(INDEX(Clg_StPt_Sch_EZ!$C$31:$I$54,MATCH(Schedules_8760!$C6563,Clg_StPt_Sch_EZ!$B$31:$B$54,0),MATCH(Schedules_8760!$F6563,Clg_StPt_Sch_EZ!$C$30:$I$30,0)),"F","C")</f>
        <v>25</v>
      </c>
      <c r="L6563" s="34">
        <f>CONVERT(INDEX(DHW_StPt_Sch_EZ!$C$4:$I$27,MATCH(Schedules_8760!$C6563,DHW_StPt_Sch_EZ!$B$4:$B$27,0),MATCH(Schedules_8760!$F6563,DHW_StPt_Sch_EZ!$C$3:$I$3,0)),"F","C")</f>
        <v>53.333333333333329</v>
      </c>
      <c r="M6563" s="34">
        <f>CONVERT(INDEX(DHW_StPt_Sch_EZ!$C$31:$I$54,MATCH(Schedules_8760!$C6563,DHW_StPt_Sch_EZ!$B$31:$B$54,0),MATCH(Schedules_8760!$F6563,DHW_StPt_Sch_EZ!$C$30:$I$30,0)),"F","C")</f>
        <v>53.333333333333329</v>
      </c>
      <c r="N6563" s="12"/>
      <c r="O6563" s="12"/>
      <c r="P6563" s="12"/>
    </row>
    <row r="6564" spans="1:16" x14ac:dyDescent="0.25">
      <c r="A6564" s="35">
        <v>6563</v>
      </c>
      <c r="B6564" s="89">
        <v>274.41666666666669</v>
      </c>
      <c r="C6564" s="35">
        <f t="shared" si="510"/>
        <v>11</v>
      </c>
      <c r="D6564" s="35">
        <f t="shared" si="513"/>
        <v>274</v>
      </c>
      <c r="E6564" s="35">
        <f t="shared" si="514"/>
        <v>1</v>
      </c>
      <c r="F6564" s="35" t="str">
        <f t="shared" si="511"/>
        <v>Sunday</v>
      </c>
      <c r="G6564" s="35">
        <f t="shared" si="512"/>
        <v>9</v>
      </c>
      <c r="H6564" s="34">
        <f>CONVERT(INDEX(Htg_StPt_Sch_EZ!$C$4:$I$27,MATCH(Schedules_8760!$C6564,Htg_StPt_Sch_EZ!$B$4:$B$27,0),MATCH(Schedules_8760!$F6564,Htg_StPt_Sch_EZ!$C$3:$I$3,0)),"F","C")</f>
        <v>20.555555555555554</v>
      </c>
      <c r="I6564" s="34">
        <f>CONVERT(INDEX(Htg_StPt_Sch_EZ!$C$31:$I$54,MATCH(Schedules_8760!$C6564,Htg_StPt_Sch_EZ!$B$31:$B$54,0),MATCH(Schedules_8760!$F6564,Htg_StPt_Sch_EZ!$C$30:$I$30,0)),"F","C")</f>
        <v>19.444444444444443</v>
      </c>
      <c r="J6564" s="34">
        <f>CONVERT(INDEX(Clg_StPt_Sch_EZ!$C$4:$I$27,MATCH(Schedules_8760!$C6564,Clg_StPt_Sch_EZ!$B$4:$B$27,0),MATCH(Schedules_8760!$F6564,Clg_StPt_Sch_EZ!$C$3:$I$3,0)),"F","C")</f>
        <v>25.555555555555554</v>
      </c>
      <c r="K6564" s="34">
        <f>CONVERT(INDEX(Clg_StPt_Sch_EZ!$C$31:$I$54,MATCH(Schedules_8760!$C6564,Clg_StPt_Sch_EZ!$B$31:$B$54,0),MATCH(Schedules_8760!$F6564,Clg_StPt_Sch_EZ!$C$30:$I$30,0)),"F","C")</f>
        <v>25</v>
      </c>
      <c r="L6564" s="34">
        <f>CONVERT(INDEX(DHW_StPt_Sch_EZ!$C$4:$I$27,MATCH(Schedules_8760!$C6564,DHW_StPt_Sch_EZ!$B$4:$B$27,0),MATCH(Schedules_8760!$F6564,DHW_StPt_Sch_EZ!$C$3:$I$3,0)),"F","C")</f>
        <v>53.333333333333329</v>
      </c>
      <c r="M6564" s="34">
        <f>CONVERT(INDEX(DHW_StPt_Sch_EZ!$C$31:$I$54,MATCH(Schedules_8760!$C6564,DHW_StPt_Sch_EZ!$B$31:$B$54,0),MATCH(Schedules_8760!$F6564,DHW_StPt_Sch_EZ!$C$30:$I$30,0)),"F","C")</f>
        <v>53.333333333333329</v>
      </c>
      <c r="N6564" s="12"/>
      <c r="O6564" s="12"/>
      <c r="P6564" s="12"/>
    </row>
    <row r="6565" spans="1:16" x14ac:dyDescent="0.25">
      <c r="A6565" s="35">
        <v>6564</v>
      </c>
      <c r="B6565" s="89">
        <v>274.45833333333331</v>
      </c>
      <c r="C6565" s="35">
        <f t="shared" si="510"/>
        <v>12</v>
      </c>
      <c r="D6565" s="35">
        <f t="shared" si="513"/>
        <v>274</v>
      </c>
      <c r="E6565" s="35">
        <f t="shared" si="514"/>
        <v>1</v>
      </c>
      <c r="F6565" s="35" t="str">
        <f t="shared" si="511"/>
        <v>Sunday</v>
      </c>
      <c r="G6565" s="35">
        <f t="shared" si="512"/>
        <v>9</v>
      </c>
      <c r="H6565" s="34">
        <f>CONVERT(INDEX(Htg_StPt_Sch_EZ!$C$4:$I$27,MATCH(Schedules_8760!$C6565,Htg_StPt_Sch_EZ!$B$4:$B$27,0),MATCH(Schedules_8760!$F6565,Htg_StPt_Sch_EZ!$C$3:$I$3,0)),"F","C")</f>
        <v>20.555555555555554</v>
      </c>
      <c r="I6565" s="34">
        <f>CONVERT(INDEX(Htg_StPt_Sch_EZ!$C$31:$I$54,MATCH(Schedules_8760!$C6565,Htg_StPt_Sch_EZ!$B$31:$B$54,0),MATCH(Schedules_8760!$F6565,Htg_StPt_Sch_EZ!$C$30:$I$30,0)),"F","C")</f>
        <v>19.444444444444443</v>
      </c>
      <c r="J6565" s="34">
        <f>CONVERT(INDEX(Clg_StPt_Sch_EZ!$C$4:$I$27,MATCH(Schedules_8760!$C6565,Clg_StPt_Sch_EZ!$B$4:$B$27,0),MATCH(Schedules_8760!$F6565,Clg_StPt_Sch_EZ!$C$3:$I$3,0)),"F","C")</f>
        <v>25.555555555555554</v>
      </c>
      <c r="K6565" s="34">
        <f>CONVERT(INDEX(Clg_StPt_Sch_EZ!$C$31:$I$54,MATCH(Schedules_8760!$C6565,Clg_StPt_Sch_EZ!$B$31:$B$54,0),MATCH(Schedules_8760!$F6565,Clg_StPt_Sch_EZ!$C$30:$I$30,0)),"F","C")</f>
        <v>25</v>
      </c>
      <c r="L6565" s="34">
        <f>CONVERT(INDEX(DHW_StPt_Sch_EZ!$C$4:$I$27,MATCH(Schedules_8760!$C6565,DHW_StPt_Sch_EZ!$B$4:$B$27,0),MATCH(Schedules_8760!$F6565,DHW_StPt_Sch_EZ!$C$3:$I$3,0)),"F","C")</f>
        <v>53.333333333333329</v>
      </c>
      <c r="M6565" s="34">
        <f>CONVERT(INDEX(DHW_StPt_Sch_EZ!$C$31:$I$54,MATCH(Schedules_8760!$C6565,DHW_StPt_Sch_EZ!$B$31:$B$54,0),MATCH(Schedules_8760!$F6565,DHW_StPt_Sch_EZ!$C$30:$I$30,0)),"F","C")</f>
        <v>53.333333333333329</v>
      </c>
      <c r="N6565" s="12"/>
      <c r="O6565" s="12"/>
      <c r="P6565" s="12"/>
    </row>
    <row r="6566" spans="1:16" x14ac:dyDescent="0.25">
      <c r="A6566" s="35">
        <v>6565</v>
      </c>
      <c r="B6566" s="89">
        <v>274.5</v>
      </c>
      <c r="C6566" s="35">
        <f t="shared" si="510"/>
        <v>13</v>
      </c>
      <c r="D6566" s="35">
        <f t="shared" si="513"/>
        <v>274</v>
      </c>
      <c r="E6566" s="35">
        <f t="shared" si="514"/>
        <v>1</v>
      </c>
      <c r="F6566" s="35" t="str">
        <f t="shared" si="511"/>
        <v>Sunday</v>
      </c>
      <c r="G6566" s="35">
        <f t="shared" si="512"/>
        <v>9</v>
      </c>
      <c r="H6566" s="34">
        <f>CONVERT(INDEX(Htg_StPt_Sch_EZ!$C$4:$I$27,MATCH(Schedules_8760!$C6566,Htg_StPt_Sch_EZ!$B$4:$B$27,0),MATCH(Schedules_8760!$F6566,Htg_StPt_Sch_EZ!$C$3:$I$3,0)),"F","C")</f>
        <v>20.555555555555554</v>
      </c>
      <c r="I6566" s="34">
        <f>CONVERT(INDEX(Htg_StPt_Sch_EZ!$C$31:$I$54,MATCH(Schedules_8760!$C6566,Htg_StPt_Sch_EZ!$B$31:$B$54,0),MATCH(Schedules_8760!$F6566,Htg_StPt_Sch_EZ!$C$30:$I$30,0)),"F","C")</f>
        <v>19.444444444444443</v>
      </c>
      <c r="J6566" s="34">
        <f>CONVERT(INDEX(Clg_StPt_Sch_EZ!$C$4:$I$27,MATCH(Schedules_8760!$C6566,Clg_StPt_Sch_EZ!$B$4:$B$27,0),MATCH(Schedules_8760!$F6566,Clg_StPt_Sch_EZ!$C$3:$I$3,0)),"F","C")</f>
        <v>25.555555555555554</v>
      </c>
      <c r="K6566" s="34">
        <f>CONVERT(INDEX(Clg_StPt_Sch_EZ!$C$31:$I$54,MATCH(Schedules_8760!$C6566,Clg_StPt_Sch_EZ!$B$31:$B$54,0),MATCH(Schedules_8760!$F6566,Clg_StPt_Sch_EZ!$C$30:$I$30,0)),"F","C")</f>
        <v>25</v>
      </c>
      <c r="L6566" s="34">
        <f>CONVERT(INDEX(DHW_StPt_Sch_EZ!$C$4:$I$27,MATCH(Schedules_8760!$C6566,DHW_StPt_Sch_EZ!$B$4:$B$27,0),MATCH(Schedules_8760!$F6566,DHW_StPt_Sch_EZ!$C$3:$I$3,0)),"F","C")</f>
        <v>53.333333333333329</v>
      </c>
      <c r="M6566" s="34">
        <f>CONVERT(INDEX(DHW_StPt_Sch_EZ!$C$31:$I$54,MATCH(Schedules_8760!$C6566,DHW_StPt_Sch_EZ!$B$31:$B$54,0),MATCH(Schedules_8760!$F6566,DHW_StPt_Sch_EZ!$C$30:$I$30,0)),"F","C")</f>
        <v>53.333333333333329</v>
      </c>
      <c r="N6566" s="12"/>
      <c r="O6566" s="12"/>
      <c r="P6566" s="12"/>
    </row>
    <row r="6567" spans="1:16" x14ac:dyDescent="0.25">
      <c r="A6567" s="35">
        <v>6566</v>
      </c>
      <c r="B6567" s="89">
        <v>274.54166666666669</v>
      </c>
      <c r="C6567" s="35">
        <f t="shared" si="510"/>
        <v>14</v>
      </c>
      <c r="D6567" s="35">
        <f t="shared" si="513"/>
        <v>274</v>
      </c>
      <c r="E6567" s="35">
        <f t="shared" si="514"/>
        <v>1</v>
      </c>
      <c r="F6567" s="35" t="str">
        <f t="shared" si="511"/>
        <v>Sunday</v>
      </c>
      <c r="G6567" s="35">
        <f t="shared" si="512"/>
        <v>9</v>
      </c>
      <c r="H6567" s="34">
        <f>CONVERT(INDEX(Htg_StPt_Sch_EZ!$C$4:$I$27,MATCH(Schedules_8760!$C6567,Htg_StPt_Sch_EZ!$B$4:$B$27,0),MATCH(Schedules_8760!$F6567,Htg_StPt_Sch_EZ!$C$3:$I$3,0)),"F","C")</f>
        <v>20.555555555555554</v>
      </c>
      <c r="I6567" s="34">
        <f>CONVERT(INDEX(Htg_StPt_Sch_EZ!$C$31:$I$54,MATCH(Schedules_8760!$C6567,Htg_StPt_Sch_EZ!$B$31:$B$54,0),MATCH(Schedules_8760!$F6567,Htg_StPt_Sch_EZ!$C$30:$I$30,0)),"F","C")</f>
        <v>19.444444444444443</v>
      </c>
      <c r="J6567" s="34">
        <f>CONVERT(INDEX(Clg_StPt_Sch_EZ!$C$4:$I$27,MATCH(Schedules_8760!$C6567,Clg_StPt_Sch_EZ!$B$4:$B$27,0),MATCH(Schedules_8760!$F6567,Clg_StPt_Sch_EZ!$C$3:$I$3,0)),"F","C")</f>
        <v>25.555555555555554</v>
      </c>
      <c r="K6567" s="34">
        <f>CONVERT(INDEX(Clg_StPt_Sch_EZ!$C$31:$I$54,MATCH(Schedules_8760!$C6567,Clg_StPt_Sch_EZ!$B$31:$B$54,0),MATCH(Schedules_8760!$F6567,Clg_StPt_Sch_EZ!$C$30:$I$30,0)),"F","C")</f>
        <v>25</v>
      </c>
      <c r="L6567" s="34">
        <f>CONVERT(INDEX(DHW_StPt_Sch_EZ!$C$4:$I$27,MATCH(Schedules_8760!$C6567,DHW_StPt_Sch_EZ!$B$4:$B$27,0),MATCH(Schedules_8760!$F6567,DHW_StPt_Sch_EZ!$C$3:$I$3,0)),"F","C")</f>
        <v>53.333333333333329</v>
      </c>
      <c r="M6567" s="34">
        <f>CONVERT(INDEX(DHW_StPt_Sch_EZ!$C$31:$I$54,MATCH(Schedules_8760!$C6567,DHW_StPt_Sch_EZ!$B$31:$B$54,0),MATCH(Schedules_8760!$F6567,DHW_StPt_Sch_EZ!$C$30:$I$30,0)),"F","C")</f>
        <v>53.333333333333329</v>
      </c>
      <c r="N6567" s="12"/>
      <c r="O6567" s="12"/>
      <c r="P6567" s="12"/>
    </row>
    <row r="6568" spans="1:16" x14ac:dyDescent="0.25">
      <c r="A6568" s="35">
        <v>6567</v>
      </c>
      <c r="B6568" s="89">
        <v>274.58333333333331</v>
      </c>
      <c r="C6568" s="35">
        <f t="shared" si="510"/>
        <v>15</v>
      </c>
      <c r="D6568" s="35">
        <f t="shared" si="513"/>
        <v>274</v>
      </c>
      <c r="E6568" s="35">
        <f t="shared" si="514"/>
        <v>1</v>
      </c>
      <c r="F6568" s="35" t="str">
        <f t="shared" si="511"/>
        <v>Sunday</v>
      </c>
      <c r="G6568" s="35">
        <f t="shared" si="512"/>
        <v>9</v>
      </c>
      <c r="H6568" s="34">
        <f>CONVERT(INDEX(Htg_StPt_Sch_EZ!$C$4:$I$27,MATCH(Schedules_8760!$C6568,Htg_StPt_Sch_EZ!$B$4:$B$27,0),MATCH(Schedules_8760!$F6568,Htg_StPt_Sch_EZ!$C$3:$I$3,0)),"F","C")</f>
        <v>20.555555555555554</v>
      </c>
      <c r="I6568" s="34">
        <f>CONVERT(INDEX(Htg_StPt_Sch_EZ!$C$31:$I$54,MATCH(Schedules_8760!$C6568,Htg_StPt_Sch_EZ!$B$31:$B$54,0),MATCH(Schedules_8760!$F6568,Htg_StPt_Sch_EZ!$C$30:$I$30,0)),"F","C")</f>
        <v>21.111111111111111</v>
      </c>
      <c r="J6568" s="34">
        <f>CONVERT(INDEX(Clg_StPt_Sch_EZ!$C$4:$I$27,MATCH(Schedules_8760!$C6568,Clg_StPt_Sch_EZ!$B$4:$B$27,0),MATCH(Schedules_8760!$F6568,Clg_StPt_Sch_EZ!$C$3:$I$3,0)),"F","C")</f>
        <v>25.555555555555554</v>
      </c>
      <c r="K6568" s="34">
        <f>CONVERT(INDEX(Clg_StPt_Sch_EZ!$C$31:$I$54,MATCH(Schedules_8760!$C6568,Clg_StPt_Sch_EZ!$B$31:$B$54,0),MATCH(Schedules_8760!$F6568,Clg_StPt_Sch_EZ!$C$30:$I$30,0)),"F","C")</f>
        <v>25</v>
      </c>
      <c r="L6568" s="34">
        <f>CONVERT(INDEX(DHW_StPt_Sch_EZ!$C$4:$I$27,MATCH(Schedules_8760!$C6568,DHW_StPt_Sch_EZ!$B$4:$B$27,0),MATCH(Schedules_8760!$F6568,DHW_StPt_Sch_EZ!$C$3:$I$3,0)),"F","C")</f>
        <v>53.333333333333329</v>
      </c>
      <c r="M6568" s="34">
        <f>CONVERT(INDEX(DHW_StPt_Sch_EZ!$C$31:$I$54,MATCH(Schedules_8760!$C6568,DHW_StPt_Sch_EZ!$B$31:$B$54,0),MATCH(Schedules_8760!$F6568,DHW_StPt_Sch_EZ!$C$30:$I$30,0)),"F","C")</f>
        <v>53.333333333333329</v>
      </c>
      <c r="N6568" s="12"/>
      <c r="O6568" s="12"/>
      <c r="P6568" s="12"/>
    </row>
    <row r="6569" spans="1:16" x14ac:dyDescent="0.25">
      <c r="A6569" s="35">
        <v>6568</v>
      </c>
      <c r="B6569" s="89">
        <v>274.625</v>
      </c>
      <c r="C6569" s="35">
        <f t="shared" si="510"/>
        <v>16</v>
      </c>
      <c r="D6569" s="35">
        <f t="shared" si="513"/>
        <v>274</v>
      </c>
      <c r="E6569" s="35">
        <f t="shared" si="514"/>
        <v>1</v>
      </c>
      <c r="F6569" s="35" t="str">
        <f t="shared" si="511"/>
        <v>Sunday</v>
      </c>
      <c r="G6569" s="35">
        <f t="shared" si="512"/>
        <v>9</v>
      </c>
      <c r="H6569" s="34">
        <f>CONVERT(INDEX(Htg_StPt_Sch_EZ!$C$4:$I$27,MATCH(Schedules_8760!$C6569,Htg_StPt_Sch_EZ!$B$4:$B$27,0),MATCH(Schedules_8760!$F6569,Htg_StPt_Sch_EZ!$C$3:$I$3,0)),"F","C")</f>
        <v>20.555555555555554</v>
      </c>
      <c r="I6569" s="34">
        <f>CONVERT(INDEX(Htg_StPt_Sch_EZ!$C$31:$I$54,MATCH(Schedules_8760!$C6569,Htg_StPt_Sch_EZ!$B$31:$B$54,0),MATCH(Schedules_8760!$F6569,Htg_StPt_Sch_EZ!$C$30:$I$30,0)),"F","C")</f>
        <v>21.111111111111111</v>
      </c>
      <c r="J6569" s="34">
        <f>CONVERT(INDEX(Clg_StPt_Sch_EZ!$C$4:$I$27,MATCH(Schedules_8760!$C6569,Clg_StPt_Sch_EZ!$B$4:$B$27,0),MATCH(Schedules_8760!$F6569,Clg_StPt_Sch_EZ!$C$3:$I$3,0)),"F","C")</f>
        <v>25.555555555555554</v>
      </c>
      <c r="K6569" s="34">
        <f>CONVERT(INDEX(Clg_StPt_Sch_EZ!$C$31:$I$54,MATCH(Schedules_8760!$C6569,Clg_StPt_Sch_EZ!$B$31:$B$54,0),MATCH(Schedules_8760!$F6569,Clg_StPt_Sch_EZ!$C$30:$I$30,0)),"F","C")</f>
        <v>25</v>
      </c>
      <c r="L6569" s="34">
        <f>CONVERT(INDEX(DHW_StPt_Sch_EZ!$C$4:$I$27,MATCH(Schedules_8760!$C6569,DHW_StPt_Sch_EZ!$B$4:$B$27,0),MATCH(Schedules_8760!$F6569,DHW_StPt_Sch_EZ!$C$3:$I$3,0)),"F","C")</f>
        <v>53.333333333333329</v>
      </c>
      <c r="M6569" s="34">
        <f>CONVERT(INDEX(DHW_StPt_Sch_EZ!$C$31:$I$54,MATCH(Schedules_8760!$C6569,DHW_StPt_Sch_EZ!$B$31:$B$54,0),MATCH(Schedules_8760!$F6569,DHW_StPt_Sch_EZ!$C$30:$I$30,0)),"F","C")</f>
        <v>53.333333333333329</v>
      </c>
      <c r="N6569" s="12"/>
      <c r="O6569" s="12"/>
      <c r="P6569" s="12"/>
    </row>
    <row r="6570" spans="1:16" x14ac:dyDescent="0.25">
      <c r="A6570" s="35">
        <v>6569</v>
      </c>
      <c r="B6570" s="89">
        <v>274.66666666666669</v>
      </c>
      <c r="C6570" s="35">
        <f t="shared" si="510"/>
        <v>17</v>
      </c>
      <c r="D6570" s="35">
        <f t="shared" si="513"/>
        <v>274</v>
      </c>
      <c r="E6570" s="35">
        <f t="shared" si="514"/>
        <v>1</v>
      </c>
      <c r="F6570" s="35" t="str">
        <f t="shared" si="511"/>
        <v>Sunday</v>
      </c>
      <c r="G6570" s="35">
        <f t="shared" si="512"/>
        <v>9</v>
      </c>
      <c r="H6570" s="34">
        <f>CONVERT(INDEX(Htg_StPt_Sch_EZ!$C$4:$I$27,MATCH(Schedules_8760!$C6570,Htg_StPt_Sch_EZ!$B$4:$B$27,0),MATCH(Schedules_8760!$F6570,Htg_StPt_Sch_EZ!$C$3:$I$3,0)),"F","C")</f>
        <v>20.555555555555554</v>
      </c>
      <c r="I6570" s="34">
        <f>CONVERT(INDEX(Htg_StPt_Sch_EZ!$C$31:$I$54,MATCH(Schedules_8760!$C6570,Htg_StPt_Sch_EZ!$B$31:$B$54,0),MATCH(Schedules_8760!$F6570,Htg_StPt_Sch_EZ!$C$30:$I$30,0)),"F","C")</f>
        <v>17.777777777777779</v>
      </c>
      <c r="J6570" s="34">
        <f>CONVERT(INDEX(Clg_StPt_Sch_EZ!$C$4:$I$27,MATCH(Schedules_8760!$C6570,Clg_StPt_Sch_EZ!$B$4:$B$27,0),MATCH(Schedules_8760!$F6570,Clg_StPt_Sch_EZ!$C$3:$I$3,0)),"F","C")</f>
        <v>25.555555555555554</v>
      </c>
      <c r="K6570" s="34">
        <f>CONVERT(INDEX(Clg_StPt_Sch_EZ!$C$31:$I$54,MATCH(Schedules_8760!$C6570,Clg_StPt_Sch_EZ!$B$31:$B$54,0),MATCH(Schedules_8760!$F6570,Clg_StPt_Sch_EZ!$C$30:$I$30,0)),"F","C")</f>
        <v>25</v>
      </c>
      <c r="L6570" s="34">
        <f>CONVERT(INDEX(DHW_StPt_Sch_EZ!$C$4:$I$27,MATCH(Schedules_8760!$C6570,DHW_StPt_Sch_EZ!$B$4:$B$27,0),MATCH(Schedules_8760!$F6570,DHW_StPt_Sch_EZ!$C$3:$I$3,0)),"F","C")</f>
        <v>53.333333333333329</v>
      </c>
      <c r="M6570" s="34">
        <f>CONVERT(INDEX(DHW_StPt_Sch_EZ!$C$31:$I$54,MATCH(Schedules_8760!$C6570,DHW_StPt_Sch_EZ!$B$31:$B$54,0),MATCH(Schedules_8760!$F6570,DHW_StPt_Sch_EZ!$C$30:$I$30,0)),"F","C")</f>
        <v>53.333333333333329</v>
      </c>
      <c r="N6570" s="12"/>
      <c r="O6570" s="12"/>
      <c r="P6570" s="12"/>
    </row>
    <row r="6571" spans="1:16" x14ac:dyDescent="0.25">
      <c r="A6571" s="35">
        <v>6570</v>
      </c>
      <c r="B6571" s="89">
        <v>274.70833333333331</v>
      </c>
      <c r="C6571" s="35">
        <f t="shared" si="510"/>
        <v>18</v>
      </c>
      <c r="D6571" s="35">
        <f t="shared" si="513"/>
        <v>274</v>
      </c>
      <c r="E6571" s="35">
        <f t="shared" si="514"/>
        <v>1</v>
      </c>
      <c r="F6571" s="35" t="str">
        <f t="shared" si="511"/>
        <v>Sunday</v>
      </c>
      <c r="G6571" s="35">
        <f t="shared" si="512"/>
        <v>9</v>
      </c>
      <c r="H6571" s="34">
        <f>CONVERT(INDEX(Htg_StPt_Sch_EZ!$C$4:$I$27,MATCH(Schedules_8760!$C6571,Htg_StPt_Sch_EZ!$B$4:$B$27,0),MATCH(Schedules_8760!$F6571,Htg_StPt_Sch_EZ!$C$3:$I$3,0)),"F","C")</f>
        <v>20.555555555555554</v>
      </c>
      <c r="I6571" s="34">
        <f>CONVERT(INDEX(Htg_StPt_Sch_EZ!$C$31:$I$54,MATCH(Schedules_8760!$C6571,Htg_StPt_Sch_EZ!$B$31:$B$54,0),MATCH(Schedules_8760!$F6571,Htg_StPt_Sch_EZ!$C$30:$I$30,0)),"F","C")</f>
        <v>17.777777777777779</v>
      </c>
      <c r="J6571" s="34">
        <f>CONVERT(INDEX(Clg_StPt_Sch_EZ!$C$4:$I$27,MATCH(Schedules_8760!$C6571,Clg_StPt_Sch_EZ!$B$4:$B$27,0),MATCH(Schedules_8760!$F6571,Clg_StPt_Sch_EZ!$C$3:$I$3,0)),"F","C")</f>
        <v>25.555555555555554</v>
      </c>
      <c r="K6571" s="34">
        <f>CONVERT(INDEX(Clg_StPt_Sch_EZ!$C$31:$I$54,MATCH(Schedules_8760!$C6571,Clg_StPt_Sch_EZ!$B$31:$B$54,0),MATCH(Schedules_8760!$F6571,Clg_StPt_Sch_EZ!$C$30:$I$30,0)),"F","C")</f>
        <v>28.333333333333332</v>
      </c>
      <c r="L6571" s="34">
        <f>CONVERT(INDEX(DHW_StPt_Sch_EZ!$C$4:$I$27,MATCH(Schedules_8760!$C6571,DHW_StPt_Sch_EZ!$B$4:$B$27,0),MATCH(Schedules_8760!$F6571,DHW_StPt_Sch_EZ!$C$3:$I$3,0)),"F","C")</f>
        <v>53.333333333333329</v>
      </c>
      <c r="M6571" s="34">
        <f>CONVERT(INDEX(DHW_StPt_Sch_EZ!$C$31:$I$54,MATCH(Schedules_8760!$C6571,DHW_StPt_Sch_EZ!$B$31:$B$54,0),MATCH(Schedules_8760!$F6571,DHW_StPt_Sch_EZ!$C$30:$I$30,0)),"F","C")</f>
        <v>53.333333333333329</v>
      </c>
      <c r="N6571" s="12"/>
      <c r="O6571" s="12"/>
      <c r="P6571" s="12"/>
    </row>
    <row r="6572" spans="1:16" x14ac:dyDescent="0.25">
      <c r="A6572" s="35">
        <v>6571</v>
      </c>
      <c r="B6572" s="89">
        <v>274.75</v>
      </c>
      <c r="C6572" s="35">
        <f t="shared" si="510"/>
        <v>19</v>
      </c>
      <c r="D6572" s="35">
        <f t="shared" si="513"/>
        <v>274</v>
      </c>
      <c r="E6572" s="35">
        <f t="shared" si="514"/>
        <v>1</v>
      </c>
      <c r="F6572" s="35" t="str">
        <f t="shared" si="511"/>
        <v>Sunday</v>
      </c>
      <c r="G6572" s="35">
        <f t="shared" si="512"/>
        <v>9</v>
      </c>
      <c r="H6572" s="34">
        <f>CONVERT(INDEX(Htg_StPt_Sch_EZ!$C$4:$I$27,MATCH(Schedules_8760!$C6572,Htg_StPt_Sch_EZ!$B$4:$B$27,0),MATCH(Schedules_8760!$F6572,Htg_StPt_Sch_EZ!$C$3:$I$3,0)),"F","C")</f>
        <v>20.555555555555554</v>
      </c>
      <c r="I6572" s="34">
        <f>CONVERT(INDEX(Htg_StPt_Sch_EZ!$C$31:$I$54,MATCH(Schedules_8760!$C6572,Htg_StPt_Sch_EZ!$B$31:$B$54,0),MATCH(Schedules_8760!$F6572,Htg_StPt_Sch_EZ!$C$30:$I$30,0)),"F","C")</f>
        <v>18.333333333333332</v>
      </c>
      <c r="J6572" s="34">
        <f>CONVERT(INDEX(Clg_StPt_Sch_EZ!$C$4:$I$27,MATCH(Schedules_8760!$C6572,Clg_StPt_Sch_EZ!$B$4:$B$27,0),MATCH(Schedules_8760!$F6572,Clg_StPt_Sch_EZ!$C$3:$I$3,0)),"F","C")</f>
        <v>25.555555555555554</v>
      </c>
      <c r="K6572" s="34">
        <f>CONVERT(INDEX(Clg_StPt_Sch_EZ!$C$31:$I$54,MATCH(Schedules_8760!$C6572,Clg_StPt_Sch_EZ!$B$31:$B$54,0),MATCH(Schedules_8760!$F6572,Clg_StPt_Sch_EZ!$C$30:$I$30,0)),"F","C")</f>
        <v>28.333333333333332</v>
      </c>
      <c r="L6572" s="34">
        <f>CONVERT(INDEX(DHW_StPt_Sch_EZ!$C$4:$I$27,MATCH(Schedules_8760!$C6572,DHW_StPt_Sch_EZ!$B$4:$B$27,0),MATCH(Schedules_8760!$F6572,DHW_StPt_Sch_EZ!$C$3:$I$3,0)),"F","C")</f>
        <v>53.333333333333329</v>
      </c>
      <c r="M6572" s="34">
        <f>CONVERT(INDEX(DHW_StPt_Sch_EZ!$C$31:$I$54,MATCH(Schedules_8760!$C6572,DHW_StPt_Sch_EZ!$B$31:$B$54,0),MATCH(Schedules_8760!$F6572,DHW_StPt_Sch_EZ!$C$30:$I$30,0)),"F","C")</f>
        <v>53.333333333333329</v>
      </c>
      <c r="N6572" s="12"/>
      <c r="O6572" s="12"/>
      <c r="P6572" s="12"/>
    </row>
    <row r="6573" spans="1:16" x14ac:dyDescent="0.25">
      <c r="A6573" s="35">
        <v>6572</v>
      </c>
      <c r="B6573" s="89">
        <v>274.79166666666669</v>
      </c>
      <c r="C6573" s="35">
        <f t="shared" si="510"/>
        <v>20</v>
      </c>
      <c r="D6573" s="35">
        <f t="shared" si="513"/>
        <v>274</v>
      </c>
      <c r="E6573" s="35">
        <f t="shared" si="514"/>
        <v>1</v>
      </c>
      <c r="F6573" s="35" t="str">
        <f t="shared" si="511"/>
        <v>Sunday</v>
      </c>
      <c r="G6573" s="35">
        <f t="shared" si="512"/>
        <v>9</v>
      </c>
      <c r="H6573" s="34">
        <f>CONVERT(INDEX(Htg_StPt_Sch_EZ!$C$4:$I$27,MATCH(Schedules_8760!$C6573,Htg_StPt_Sch_EZ!$B$4:$B$27,0),MATCH(Schedules_8760!$F6573,Htg_StPt_Sch_EZ!$C$3:$I$3,0)),"F","C")</f>
        <v>20.555555555555554</v>
      </c>
      <c r="I6573" s="34">
        <f>CONVERT(INDEX(Htg_StPt_Sch_EZ!$C$31:$I$54,MATCH(Schedules_8760!$C6573,Htg_StPt_Sch_EZ!$B$31:$B$54,0),MATCH(Schedules_8760!$F6573,Htg_StPt_Sch_EZ!$C$30:$I$30,0)),"F","C")</f>
        <v>18.888888888888889</v>
      </c>
      <c r="J6573" s="34">
        <f>CONVERT(INDEX(Clg_StPt_Sch_EZ!$C$4:$I$27,MATCH(Schedules_8760!$C6573,Clg_StPt_Sch_EZ!$B$4:$B$27,0),MATCH(Schedules_8760!$F6573,Clg_StPt_Sch_EZ!$C$3:$I$3,0)),"F","C")</f>
        <v>25.555555555555554</v>
      </c>
      <c r="K6573" s="34">
        <f>CONVERT(INDEX(Clg_StPt_Sch_EZ!$C$31:$I$54,MATCH(Schedules_8760!$C6573,Clg_StPt_Sch_EZ!$B$31:$B$54,0),MATCH(Schedules_8760!$F6573,Clg_StPt_Sch_EZ!$C$30:$I$30,0)),"F","C")</f>
        <v>28.333333333333332</v>
      </c>
      <c r="L6573" s="34">
        <f>CONVERT(INDEX(DHW_StPt_Sch_EZ!$C$4:$I$27,MATCH(Schedules_8760!$C6573,DHW_StPt_Sch_EZ!$B$4:$B$27,0),MATCH(Schedules_8760!$F6573,DHW_StPt_Sch_EZ!$C$3:$I$3,0)),"F","C")</f>
        <v>53.333333333333329</v>
      </c>
      <c r="M6573" s="34">
        <f>CONVERT(INDEX(DHW_StPt_Sch_EZ!$C$31:$I$54,MATCH(Schedules_8760!$C6573,DHW_StPt_Sch_EZ!$B$31:$B$54,0),MATCH(Schedules_8760!$F6573,DHW_StPt_Sch_EZ!$C$30:$I$30,0)),"F","C")</f>
        <v>53.333333333333329</v>
      </c>
      <c r="N6573" s="12"/>
      <c r="O6573" s="12"/>
      <c r="P6573" s="12"/>
    </row>
    <row r="6574" spans="1:16" x14ac:dyDescent="0.25">
      <c r="A6574" s="35">
        <v>6573</v>
      </c>
      <c r="B6574" s="89">
        <v>274.83333333333331</v>
      </c>
      <c r="C6574" s="35">
        <f t="shared" si="510"/>
        <v>21</v>
      </c>
      <c r="D6574" s="35">
        <f t="shared" si="513"/>
        <v>274</v>
      </c>
      <c r="E6574" s="35">
        <f t="shared" si="514"/>
        <v>1</v>
      </c>
      <c r="F6574" s="35" t="str">
        <f t="shared" si="511"/>
        <v>Sunday</v>
      </c>
      <c r="G6574" s="35">
        <f t="shared" si="512"/>
        <v>9</v>
      </c>
      <c r="H6574" s="34">
        <f>CONVERT(INDEX(Htg_StPt_Sch_EZ!$C$4:$I$27,MATCH(Schedules_8760!$C6574,Htg_StPt_Sch_EZ!$B$4:$B$27,0),MATCH(Schedules_8760!$F6574,Htg_StPt_Sch_EZ!$C$3:$I$3,0)),"F","C")</f>
        <v>20.555555555555554</v>
      </c>
      <c r="I6574" s="34">
        <f>CONVERT(INDEX(Htg_StPt_Sch_EZ!$C$31:$I$54,MATCH(Schedules_8760!$C6574,Htg_StPt_Sch_EZ!$B$31:$B$54,0),MATCH(Schedules_8760!$F6574,Htg_StPt_Sch_EZ!$C$30:$I$30,0)),"F","C")</f>
        <v>19.444444444444443</v>
      </c>
      <c r="J6574" s="34">
        <f>CONVERT(INDEX(Clg_StPt_Sch_EZ!$C$4:$I$27,MATCH(Schedules_8760!$C6574,Clg_StPt_Sch_EZ!$B$4:$B$27,0),MATCH(Schedules_8760!$F6574,Clg_StPt_Sch_EZ!$C$3:$I$3,0)),"F","C")</f>
        <v>25.555555555555554</v>
      </c>
      <c r="K6574" s="34">
        <f>CONVERT(INDEX(Clg_StPt_Sch_EZ!$C$31:$I$54,MATCH(Schedules_8760!$C6574,Clg_StPt_Sch_EZ!$B$31:$B$54,0),MATCH(Schedules_8760!$F6574,Clg_StPt_Sch_EZ!$C$30:$I$30,0)),"F","C")</f>
        <v>28.333333333333332</v>
      </c>
      <c r="L6574" s="34">
        <f>CONVERT(INDEX(DHW_StPt_Sch_EZ!$C$4:$I$27,MATCH(Schedules_8760!$C6574,DHW_StPt_Sch_EZ!$B$4:$B$27,0),MATCH(Schedules_8760!$F6574,DHW_StPt_Sch_EZ!$C$3:$I$3,0)),"F","C")</f>
        <v>53.333333333333329</v>
      </c>
      <c r="M6574" s="34">
        <f>CONVERT(INDEX(DHW_StPt_Sch_EZ!$C$31:$I$54,MATCH(Schedules_8760!$C6574,DHW_StPt_Sch_EZ!$B$31:$B$54,0),MATCH(Schedules_8760!$F6574,DHW_StPt_Sch_EZ!$C$30:$I$30,0)),"F","C")</f>
        <v>53.333333333333329</v>
      </c>
      <c r="N6574" s="12"/>
      <c r="O6574" s="12"/>
      <c r="P6574" s="12"/>
    </row>
    <row r="6575" spans="1:16" x14ac:dyDescent="0.25">
      <c r="A6575" s="35">
        <v>6574</v>
      </c>
      <c r="B6575" s="89">
        <v>274.875</v>
      </c>
      <c r="C6575" s="35">
        <f t="shared" si="510"/>
        <v>22</v>
      </c>
      <c r="D6575" s="35">
        <f t="shared" si="513"/>
        <v>274</v>
      </c>
      <c r="E6575" s="35">
        <f t="shared" si="514"/>
        <v>1</v>
      </c>
      <c r="F6575" s="35" t="str">
        <f t="shared" si="511"/>
        <v>Sunday</v>
      </c>
      <c r="G6575" s="35">
        <f t="shared" si="512"/>
        <v>9</v>
      </c>
      <c r="H6575" s="34">
        <f>CONVERT(INDEX(Htg_StPt_Sch_EZ!$C$4:$I$27,MATCH(Schedules_8760!$C6575,Htg_StPt_Sch_EZ!$B$4:$B$27,0),MATCH(Schedules_8760!$F6575,Htg_StPt_Sch_EZ!$C$3:$I$3,0)),"F","C")</f>
        <v>20.555555555555554</v>
      </c>
      <c r="I6575" s="34">
        <f>CONVERT(INDEX(Htg_StPt_Sch_EZ!$C$31:$I$54,MATCH(Schedules_8760!$C6575,Htg_StPt_Sch_EZ!$B$31:$B$54,0),MATCH(Schedules_8760!$F6575,Htg_StPt_Sch_EZ!$C$30:$I$30,0)),"F","C")</f>
        <v>19.444444444444443</v>
      </c>
      <c r="J6575" s="34">
        <f>CONVERT(INDEX(Clg_StPt_Sch_EZ!$C$4:$I$27,MATCH(Schedules_8760!$C6575,Clg_StPt_Sch_EZ!$B$4:$B$27,0),MATCH(Schedules_8760!$F6575,Clg_StPt_Sch_EZ!$C$3:$I$3,0)),"F","C")</f>
        <v>25.555555555555554</v>
      </c>
      <c r="K6575" s="34">
        <f>CONVERT(INDEX(Clg_StPt_Sch_EZ!$C$31:$I$54,MATCH(Schedules_8760!$C6575,Clg_StPt_Sch_EZ!$B$31:$B$54,0),MATCH(Schedules_8760!$F6575,Clg_StPt_Sch_EZ!$C$30:$I$30,0)),"F","C")</f>
        <v>28.333333333333332</v>
      </c>
      <c r="L6575" s="34">
        <f>CONVERT(INDEX(DHW_StPt_Sch_EZ!$C$4:$I$27,MATCH(Schedules_8760!$C6575,DHW_StPt_Sch_EZ!$B$4:$B$27,0),MATCH(Schedules_8760!$F6575,DHW_StPt_Sch_EZ!$C$3:$I$3,0)),"F","C")</f>
        <v>53.333333333333329</v>
      </c>
      <c r="M6575" s="34">
        <f>CONVERT(INDEX(DHW_StPt_Sch_EZ!$C$31:$I$54,MATCH(Schedules_8760!$C6575,DHW_StPt_Sch_EZ!$B$31:$B$54,0),MATCH(Schedules_8760!$F6575,DHW_StPt_Sch_EZ!$C$30:$I$30,0)),"F","C")</f>
        <v>53.333333333333329</v>
      </c>
      <c r="N6575" s="12"/>
      <c r="O6575" s="12"/>
      <c r="P6575" s="12"/>
    </row>
    <row r="6576" spans="1:16" x14ac:dyDescent="0.25">
      <c r="A6576" s="35">
        <v>6575</v>
      </c>
      <c r="B6576" s="89">
        <v>274.91666666666669</v>
      </c>
      <c r="C6576" s="35">
        <f t="shared" si="510"/>
        <v>23</v>
      </c>
      <c r="D6576" s="35">
        <f t="shared" si="513"/>
        <v>274</v>
      </c>
      <c r="E6576" s="35">
        <f t="shared" si="514"/>
        <v>1</v>
      </c>
      <c r="F6576" s="35" t="str">
        <f t="shared" si="511"/>
        <v>Sunday</v>
      </c>
      <c r="G6576" s="35">
        <f t="shared" si="512"/>
        <v>9</v>
      </c>
      <c r="H6576" s="34">
        <f>CONVERT(INDEX(Htg_StPt_Sch_EZ!$C$4:$I$27,MATCH(Schedules_8760!$C6576,Htg_StPt_Sch_EZ!$B$4:$B$27,0),MATCH(Schedules_8760!$F6576,Htg_StPt_Sch_EZ!$C$3:$I$3,0)),"F","C")</f>
        <v>20.555555555555554</v>
      </c>
      <c r="I6576" s="34">
        <f>CONVERT(INDEX(Htg_StPt_Sch_EZ!$C$31:$I$54,MATCH(Schedules_8760!$C6576,Htg_StPt_Sch_EZ!$B$31:$B$54,0),MATCH(Schedules_8760!$F6576,Htg_StPt_Sch_EZ!$C$30:$I$30,0)),"F","C")</f>
        <v>19.444444444444443</v>
      </c>
      <c r="J6576" s="34">
        <f>CONVERT(INDEX(Clg_StPt_Sch_EZ!$C$4:$I$27,MATCH(Schedules_8760!$C6576,Clg_StPt_Sch_EZ!$B$4:$B$27,0),MATCH(Schedules_8760!$F6576,Clg_StPt_Sch_EZ!$C$3:$I$3,0)),"F","C")</f>
        <v>25.555555555555554</v>
      </c>
      <c r="K6576" s="34">
        <f>CONVERT(INDEX(Clg_StPt_Sch_EZ!$C$31:$I$54,MATCH(Schedules_8760!$C6576,Clg_StPt_Sch_EZ!$B$31:$B$54,0),MATCH(Schedules_8760!$F6576,Clg_StPt_Sch_EZ!$C$30:$I$30,0)),"F","C")</f>
        <v>28.333333333333332</v>
      </c>
      <c r="L6576" s="34">
        <f>CONVERT(INDEX(DHW_StPt_Sch_EZ!$C$4:$I$27,MATCH(Schedules_8760!$C6576,DHW_StPt_Sch_EZ!$B$4:$B$27,0),MATCH(Schedules_8760!$F6576,DHW_StPt_Sch_EZ!$C$3:$I$3,0)),"F","C")</f>
        <v>53.333333333333329</v>
      </c>
      <c r="M6576" s="34">
        <f>CONVERT(INDEX(DHW_StPt_Sch_EZ!$C$31:$I$54,MATCH(Schedules_8760!$C6576,DHW_StPt_Sch_EZ!$B$31:$B$54,0),MATCH(Schedules_8760!$F6576,DHW_StPt_Sch_EZ!$C$30:$I$30,0)),"F","C")</f>
        <v>53.333333333333329</v>
      </c>
      <c r="N6576" s="12"/>
      <c r="O6576" s="12"/>
      <c r="P6576" s="12"/>
    </row>
    <row r="6577" spans="1:16" x14ac:dyDescent="0.25">
      <c r="A6577" s="35">
        <v>6576</v>
      </c>
      <c r="B6577" s="89">
        <v>274.95833333333331</v>
      </c>
      <c r="C6577" s="35">
        <f t="shared" si="510"/>
        <v>24</v>
      </c>
      <c r="D6577" s="35">
        <f t="shared" si="513"/>
        <v>274</v>
      </c>
      <c r="E6577" s="35">
        <f t="shared" si="514"/>
        <v>1</v>
      </c>
      <c r="F6577" s="35" t="str">
        <f t="shared" si="511"/>
        <v>Sunday</v>
      </c>
      <c r="G6577" s="35">
        <f t="shared" si="512"/>
        <v>9</v>
      </c>
      <c r="H6577" s="34">
        <f>CONVERT(INDEX(Htg_StPt_Sch_EZ!$C$4:$I$27,MATCH(Schedules_8760!$C6577,Htg_StPt_Sch_EZ!$B$4:$B$27,0),MATCH(Schedules_8760!$F6577,Htg_StPt_Sch_EZ!$C$3:$I$3,0)),"F","C")</f>
        <v>20.555555555555554</v>
      </c>
      <c r="I6577" s="34">
        <f>CONVERT(INDEX(Htg_StPt_Sch_EZ!$C$31:$I$54,MATCH(Schedules_8760!$C6577,Htg_StPt_Sch_EZ!$B$31:$B$54,0),MATCH(Schedules_8760!$F6577,Htg_StPt_Sch_EZ!$C$30:$I$30,0)),"F","C")</f>
        <v>19.444444444444443</v>
      </c>
      <c r="J6577" s="34">
        <f>CONVERT(INDEX(Clg_StPt_Sch_EZ!$C$4:$I$27,MATCH(Schedules_8760!$C6577,Clg_StPt_Sch_EZ!$B$4:$B$27,0),MATCH(Schedules_8760!$F6577,Clg_StPt_Sch_EZ!$C$3:$I$3,0)),"F","C")</f>
        <v>25.555555555555554</v>
      </c>
      <c r="K6577" s="34">
        <f>CONVERT(INDEX(Clg_StPt_Sch_EZ!$C$31:$I$54,MATCH(Schedules_8760!$C6577,Clg_StPt_Sch_EZ!$B$31:$B$54,0),MATCH(Schedules_8760!$F6577,Clg_StPt_Sch_EZ!$C$30:$I$30,0)),"F","C")</f>
        <v>28.333333333333332</v>
      </c>
      <c r="L6577" s="34">
        <f>CONVERT(INDEX(DHW_StPt_Sch_EZ!$C$4:$I$27,MATCH(Schedules_8760!$C6577,DHW_StPt_Sch_EZ!$B$4:$B$27,0),MATCH(Schedules_8760!$F6577,DHW_StPt_Sch_EZ!$C$3:$I$3,0)),"F","C")</f>
        <v>53.333333333333329</v>
      </c>
      <c r="M6577" s="34">
        <f>CONVERT(INDEX(DHW_StPt_Sch_EZ!$C$31:$I$54,MATCH(Schedules_8760!$C6577,DHW_StPt_Sch_EZ!$B$31:$B$54,0),MATCH(Schedules_8760!$F6577,DHW_StPt_Sch_EZ!$C$30:$I$30,0)),"F","C")</f>
        <v>53.333333333333329</v>
      </c>
      <c r="N6577" s="12"/>
      <c r="O6577" s="12"/>
      <c r="P6577" s="12"/>
    </row>
    <row r="6578" spans="1:16" x14ac:dyDescent="0.25">
      <c r="A6578" s="35">
        <v>6577</v>
      </c>
      <c r="B6578" s="89">
        <v>275</v>
      </c>
      <c r="C6578" s="35">
        <f t="shared" si="510"/>
        <v>1</v>
      </c>
      <c r="D6578" s="35">
        <f t="shared" si="513"/>
        <v>275</v>
      </c>
      <c r="E6578" s="35">
        <f t="shared" si="514"/>
        <v>2</v>
      </c>
      <c r="F6578" s="35" t="str">
        <f t="shared" si="511"/>
        <v>Monday</v>
      </c>
      <c r="G6578" s="35">
        <f t="shared" si="512"/>
        <v>10</v>
      </c>
      <c r="H6578" s="34">
        <f>CONVERT(INDEX(Htg_StPt_Sch_EZ!$C$4:$I$27,MATCH(Schedules_8760!$C6578,Htg_StPt_Sch_EZ!$B$4:$B$27,0),MATCH(Schedules_8760!$F6578,Htg_StPt_Sch_EZ!$C$3:$I$3,0)),"F","C")</f>
        <v>20.555555555555554</v>
      </c>
      <c r="I6578" s="34">
        <f>CONVERT(INDEX(Htg_StPt_Sch_EZ!$C$31:$I$54,MATCH(Schedules_8760!$C6578,Htg_StPt_Sch_EZ!$B$31:$B$54,0),MATCH(Schedules_8760!$F6578,Htg_StPt_Sch_EZ!$C$30:$I$30,0)),"F","C")</f>
        <v>19.444444444444443</v>
      </c>
      <c r="J6578" s="34">
        <f>CONVERT(INDEX(Clg_StPt_Sch_EZ!$C$4:$I$27,MATCH(Schedules_8760!$C6578,Clg_StPt_Sch_EZ!$B$4:$B$27,0),MATCH(Schedules_8760!$F6578,Clg_StPt_Sch_EZ!$C$3:$I$3,0)),"F","C")</f>
        <v>25.555555555555554</v>
      </c>
      <c r="K6578" s="34">
        <f>CONVERT(INDEX(Clg_StPt_Sch_EZ!$C$31:$I$54,MATCH(Schedules_8760!$C6578,Clg_StPt_Sch_EZ!$B$31:$B$54,0),MATCH(Schedules_8760!$F6578,Clg_StPt_Sch_EZ!$C$30:$I$30,0)),"F","C")</f>
        <v>28.333333333333332</v>
      </c>
      <c r="L6578" s="34">
        <f>CONVERT(INDEX(DHW_StPt_Sch_EZ!$C$4:$I$27,MATCH(Schedules_8760!$C6578,DHW_StPt_Sch_EZ!$B$4:$B$27,0),MATCH(Schedules_8760!$F6578,DHW_StPt_Sch_EZ!$C$3:$I$3,0)),"F","C")</f>
        <v>53.333333333333329</v>
      </c>
      <c r="M6578" s="34">
        <f>CONVERT(INDEX(DHW_StPt_Sch_EZ!$C$31:$I$54,MATCH(Schedules_8760!$C6578,DHW_StPt_Sch_EZ!$B$31:$B$54,0),MATCH(Schedules_8760!$F6578,DHW_StPt_Sch_EZ!$C$30:$I$30,0)),"F","C")</f>
        <v>53.333333333333329</v>
      </c>
      <c r="N6578" s="12"/>
      <c r="O6578" s="12"/>
      <c r="P6578" s="12"/>
    </row>
    <row r="6579" spans="1:16" x14ac:dyDescent="0.25">
      <c r="A6579" s="35">
        <v>6578</v>
      </c>
      <c r="B6579" s="89">
        <v>275.04166666666669</v>
      </c>
      <c r="C6579" s="35">
        <f t="shared" si="510"/>
        <v>2</v>
      </c>
      <c r="D6579" s="35">
        <f t="shared" si="513"/>
        <v>275</v>
      </c>
      <c r="E6579" s="35">
        <f t="shared" si="514"/>
        <v>2</v>
      </c>
      <c r="F6579" s="35" t="str">
        <f t="shared" si="511"/>
        <v>Monday</v>
      </c>
      <c r="G6579" s="35">
        <f t="shared" si="512"/>
        <v>10</v>
      </c>
      <c r="H6579" s="34">
        <f>CONVERT(INDEX(Htg_StPt_Sch_EZ!$C$4:$I$27,MATCH(Schedules_8760!$C6579,Htg_StPt_Sch_EZ!$B$4:$B$27,0),MATCH(Schedules_8760!$F6579,Htg_StPt_Sch_EZ!$C$3:$I$3,0)),"F","C")</f>
        <v>20.555555555555554</v>
      </c>
      <c r="I6579" s="34">
        <f>CONVERT(INDEX(Htg_StPt_Sch_EZ!$C$31:$I$54,MATCH(Schedules_8760!$C6579,Htg_StPt_Sch_EZ!$B$31:$B$54,0),MATCH(Schedules_8760!$F6579,Htg_StPt_Sch_EZ!$C$30:$I$30,0)),"F","C")</f>
        <v>19.444444444444443</v>
      </c>
      <c r="J6579" s="34">
        <f>CONVERT(INDEX(Clg_StPt_Sch_EZ!$C$4:$I$27,MATCH(Schedules_8760!$C6579,Clg_StPt_Sch_EZ!$B$4:$B$27,0),MATCH(Schedules_8760!$F6579,Clg_StPt_Sch_EZ!$C$3:$I$3,0)),"F","C")</f>
        <v>25.555555555555554</v>
      </c>
      <c r="K6579" s="34">
        <f>CONVERT(INDEX(Clg_StPt_Sch_EZ!$C$31:$I$54,MATCH(Schedules_8760!$C6579,Clg_StPt_Sch_EZ!$B$31:$B$54,0),MATCH(Schedules_8760!$F6579,Clg_StPt_Sch_EZ!$C$30:$I$30,0)),"F","C")</f>
        <v>28.333333333333332</v>
      </c>
      <c r="L6579" s="34">
        <f>CONVERT(INDEX(DHW_StPt_Sch_EZ!$C$4:$I$27,MATCH(Schedules_8760!$C6579,DHW_StPt_Sch_EZ!$B$4:$B$27,0),MATCH(Schedules_8760!$F6579,DHW_StPt_Sch_EZ!$C$3:$I$3,0)),"F","C")</f>
        <v>53.333333333333329</v>
      </c>
      <c r="M6579" s="34">
        <f>CONVERT(INDEX(DHW_StPt_Sch_EZ!$C$31:$I$54,MATCH(Schedules_8760!$C6579,DHW_StPt_Sch_EZ!$B$31:$B$54,0),MATCH(Schedules_8760!$F6579,DHW_StPt_Sch_EZ!$C$30:$I$30,0)),"F","C")</f>
        <v>53.333333333333329</v>
      </c>
      <c r="N6579" s="12"/>
      <c r="O6579" s="12"/>
      <c r="P6579" s="12"/>
    </row>
    <row r="6580" spans="1:16" x14ac:dyDescent="0.25">
      <c r="A6580" s="35">
        <v>6579</v>
      </c>
      <c r="B6580" s="89">
        <v>275.08333333333331</v>
      </c>
      <c r="C6580" s="35">
        <f t="shared" si="510"/>
        <v>3</v>
      </c>
      <c r="D6580" s="35">
        <f t="shared" si="513"/>
        <v>275</v>
      </c>
      <c r="E6580" s="35">
        <f t="shared" si="514"/>
        <v>2</v>
      </c>
      <c r="F6580" s="35" t="str">
        <f t="shared" si="511"/>
        <v>Monday</v>
      </c>
      <c r="G6580" s="35">
        <f t="shared" si="512"/>
        <v>10</v>
      </c>
      <c r="H6580" s="34">
        <f>CONVERT(INDEX(Htg_StPt_Sch_EZ!$C$4:$I$27,MATCH(Schedules_8760!$C6580,Htg_StPt_Sch_EZ!$B$4:$B$27,0),MATCH(Schedules_8760!$F6580,Htg_StPt_Sch_EZ!$C$3:$I$3,0)),"F","C")</f>
        <v>20.555555555555554</v>
      </c>
      <c r="I6580" s="34">
        <f>CONVERT(INDEX(Htg_StPt_Sch_EZ!$C$31:$I$54,MATCH(Schedules_8760!$C6580,Htg_StPt_Sch_EZ!$B$31:$B$54,0),MATCH(Schedules_8760!$F6580,Htg_StPt_Sch_EZ!$C$30:$I$30,0)),"F","C")</f>
        <v>19.444444444444443</v>
      </c>
      <c r="J6580" s="34">
        <f>CONVERT(INDEX(Clg_StPt_Sch_EZ!$C$4:$I$27,MATCH(Schedules_8760!$C6580,Clg_StPt_Sch_EZ!$B$4:$B$27,0),MATCH(Schedules_8760!$F6580,Clg_StPt_Sch_EZ!$C$3:$I$3,0)),"F","C")</f>
        <v>25.555555555555554</v>
      </c>
      <c r="K6580" s="34">
        <f>CONVERT(INDEX(Clg_StPt_Sch_EZ!$C$31:$I$54,MATCH(Schedules_8760!$C6580,Clg_StPt_Sch_EZ!$B$31:$B$54,0),MATCH(Schedules_8760!$F6580,Clg_StPt_Sch_EZ!$C$30:$I$30,0)),"F","C")</f>
        <v>28.333333333333332</v>
      </c>
      <c r="L6580" s="34">
        <f>CONVERT(INDEX(DHW_StPt_Sch_EZ!$C$4:$I$27,MATCH(Schedules_8760!$C6580,DHW_StPt_Sch_EZ!$B$4:$B$27,0),MATCH(Schedules_8760!$F6580,DHW_StPt_Sch_EZ!$C$3:$I$3,0)),"F","C")</f>
        <v>53.333333333333329</v>
      </c>
      <c r="M6580" s="34">
        <f>CONVERT(INDEX(DHW_StPt_Sch_EZ!$C$31:$I$54,MATCH(Schedules_8760!$C6580,DHW_StPt_Sch_EZ!$B$31:$B$54,0),MATCH(Schedules_8760!$F6580,DHW_StPt_Sch_EZ!$C$30:$I$30,0)),"F","C")</f>
        <v>53.333333333333329</v>
      </c>
      <c r="N6580" s="12"/>
      <c r="O6580" s="12"/>
      <c r="P6580" s="12"/>
    </row>
    <row r="6581" spans="1:16" x14ac:dyDescent="0.25">
      <c r="A6581" s="35">
        <v>6580</v>
      </c>
      <c r="B6581" s="89">
        <v>275.125</v>
      </c>
      <c r="C6581" s="35">
        <f t="shared" si="510"/>
        <v>4</v>
      </c>
      <c r="D6581" s="35">
        <f t="shared" si="513"/>
        <v>275</v>
      </c>
      <c r="E6581" s="35">
        <f t="shared" si="514"/>
        <v>2</v>
      </c>
      <c r="F6581" s="35" t="str">
        <f t="shared" si="511"/>
        <v>Monday</v>
      </c>
      <c r="G6581" s="35">
        <f t="shared" si="512"/>
        <v>10</v>
      </c>
      <c r="H6581" s="34">
        <f>CONVERT(INDEX(Htg_StPt_Sch_EZ!$C$4:$I$27,MATCH(Schedules_8760!$C6581,Htg_StPt_Sch_EZ!$B$4:$B$27,0),MATCH(Schedules_8760!$F6581,Htg_StPt_Sch_EZ!$C$3:$I$3,0)),"F","C")</f>
        <v>20.555555555555554</v>
      </c>
      <c r="I6581" s="34">
        <f>CONVERT(INDEX(Htg_StPt_Sch_EZ!$C$31:$I$54,MATCH(Schedules_8760!$C6581,Htg_StPt_Sch_EZ!$B$31:$B$54,0),MATCH(Schedules_8760!$F6581,Htg_StPt_Sch_EZ!$C$30:$I$30,0)),"F","C")</f>
        <v>19.444444444444443</v>
      </c>
      <c r="J6581" s="34">
        <f>CONVERT(INDEX(Clg_StPt_Sch_EZ!$C$4:$I$27,MATCH(Schedules_8760!$C6581,Clg_StPt_Sch_EZ!$B$4:$B$27,0),MATCH(Schedules_8760!$F6581,Clg_StPt_Sch_EZ!$C$3:$I$3,0)),"F","C")</f>
        <v>25.555555555555554</v>
      </c>
      <c r="K6581" s="34">
        <f>CONVERT(INDEX(Clg_StPt_Sch_EZ!$C$31:$I$54,MATCH(Schedules_8760!$C6581,Clg_StPt_Sch_EZ!$B$31:$B$54,0),MATCH(Schedules_8760!$F6581,Clg_StPt_Sch_EZ!$C$30:$I$30,0)),"F","C")</f>
        <v>28.333333333333332</v>
      </c>
      <c r="L6581" s="34">
        <f>CONVERT(INDEX(DHW_StPt_Sch_EZ!$C$4:$I$27,MATCH(Schedules_8760!$C6581,DHW_StPt_Sch_EZ!$B$4:$B$27,0),MATCH(Schedules_8760!$F6581,DHW_StPt_Sch_EZ!$C$3:$I$3,0)),"F","C")</f>
        <v>53.333333333333329</v>
      </c>
      <c r="M6581" s="34">
        <f>CONVERT(INDEX(DHW_StPt_Sch_EZ!$C$31:$I$54,MATCH(Schedules_8760!$C6581,DHW_StPt_Sch_EZ!$B$31:$B$54,0),MATCH(Schedules_8760!$F6581,DHW_StPt_Sch_EZ!$C$30:$I$30,0)),"F","C")</f>
        <v>53.333333333333329</v>
      </c>
      <c r="N6581" s="12"/>
      <c r="O6581" s="12"/>
      <c r="P6581" s="12"/>
    </row>
    <row r="6582" spans="1:16" x14ac:dyDescent="0.25">
      <c r="A6582" s="35">
        <v>6581</v>
      </c>
      <c r="B6582" s="89">
        <v>275.16666666666669</v>
      </c>
      <c r="C6582" s="35">
        <f t="shared" si="510"/>
        <v>5</v>
      </c>
      <c r="D6582" s="35">
        <f t="shared" si="513"/>
        <v>275</v>
      </c>
      <c r="E6582" s="35">
        <f t="shared" si="514"/>
        <v>2</v>
      </c>
      <c r="F6582" s="35" t="str">
        <f t="shared" si="511"/>
        <v>Monday</v>
      </c>
      <c r="G6582" s="35">
        <f t="shared" si="512"/>
        <v>10</v>
      </c>
      <c r="H6582" s="34">
        <f>CONVERT(INDEX(Htg_StPt_Sch_EZ!$C$4:$I$27,MATCH(Schedules_8760!$C6582,Htg_StPt_Sch_EZ!$B$4:$B$27,0),MATCH(Schedules_8760!$F6582,Htg_StPt_Sch_EZ!$C$3:$I$3,0)),"F","C")</f>
        <v>20.555555555555554</v>
      </c>
      <c r="I6582" s="34">
        <f>CONVERT(INDEX(Htg_StPt_Sch_EZ!$C$31:$I$54,MATCH(Schedules_8760!$C6582,Htg_StPt_Sch_EZ!$B$31:$B$54,0),MATCH(Schedules_8760!$F6582,Htg_StPt_Sch_EZ!$C$30:$I$30,0)),"F","C")</f>
        <v>19.444444444444443</v>
      </c>
      <c r="J6582" s="34">
        <f>CONVERT(INDEX(Clg_StPt_Sch_EZ!$C$4:$I$27,MATCH(Schedules_8760!$C6582,Clg_StPt_Sch_EZ!$B$4:$B$27,0),MATCH(Schedules_8760!$F6582,Clg_StPt_Sch_EZ!$C$3:$I$3,0)),"F","C")</f>
        <v>25.555555555555554</v>
      </c>
      <c r="K6582" s="34">
        <f>CONVERT(INDEX(Clg_StPt_Sch_EZ!$C$31:$I$54,MATCH(Schedules_8760!$C6582,Clg_StPt_Sch_EZ!$B$31:$B$54,0),MATCH(Schedules_8760!$F6582,Clg_StPt_Sch_EZ!$C$30:$I$30,0)),"F","C")</f>
        <v>28.333333333333332</v>
      </c>
      <c r="L6582" s="34">
        <f>CONVERT(INDEX(DHW_StPt_Sch_EZ!$C$4:$I$27,MATCH(Schedules_8760!$C6582,DHW_StPt_Sch_EZ!$B$4:$B$27,0),MATCH(Schedules_8760!$F6582,DHW_StPt_Sch_EZ!$C$3:$I$3,0)),"F","C")</f>
        <v>53.333333333333329</v>
      </c>
      <c r="M6582" s="34">
        <f>CONVERT(INDEX(DHW_StPt_Sch_EZ!$C$31:$I$54,MATCH(Schedules_8760!$C6582,DHW_StPt_Sch_EZ!$B$31:$B$54,0),MATCH(Schedules_8760!$F6582,DHW_StPt_Sch_EZ!$C$30:$I$30,0)),"F","C")</f>
        <v>53.333333333333329</v>
      </c>
      <c r="N6582" s="12"/>
      <c r="O6582" s="12"/>
      <c r="P6582" s="12"/>
    </row>
    <row r="6583" spans="1:16" x14ac:dyDescent="0.25">
      <c r="A6583" s="35">
        <v>6582</v>
      </c>
      <c r="B6583" s="89">
        <v>275.20833333333331</v>
      </c>
      <c r="C6583" s="35">
        <f t="shared" si="510"/>
        <v>6</v>
      </c>
      <c r="D6583" s="35">
        <f t="shared" si="513"/>
        <v>275</v>
      </c>
      <c r="E6583" s="35">
        <f t="shared" si="514"/>
        <v>2</v>
      </c>
      <c r="F6583" s="35" t="str">
        <f t="shared" si="511"/>
        <v>Monday</v>
      </c>
      <c r="G6583" s="35">
        <f t="shared" si="512"/>
        <v>10</v>
      </c>
      <c r="H6583" s="34">
        <f>CONVERT(INDEX(Htg_StPt_Sch_EZ!$C$4:$I$27,MATCH(Schedules_8760!$C6583,Htg_StPt_Sch_EZ!$B$4:$B$27,0),MATCH(Schedules_8760!$F6583,Htg_StPt_Sch_EZ!$C$3:$I$3,0)),"F","C")</f>
        <v>20.555555555555554</v>
      </c>
      <c r="I6583" s="34">
        <f>CONVERT(INDEX(Htg_StPt_Sch_EZ!$C$31:$I$54,MATCH(Schedules_8760!$C6583,Htg_StPt_Sch_EZ!$B$31:$B$54,0),MATCH(Schedules_8760!$F6583,Htg_StPt_Sch_EZ!$C$30:$I$30,0)),"F","C")</f>
        <v>19.444444444444443</v>
      </c>
      <c r="J6583" s="34">
        <f>CONVERT(INDEX(Clg_StPt_Sch_EZ!$C$4:$I$27,MATCH(Schedules_8760!$C6583,Clg_StPt_Sch_EZ!$B$4:$B$27,0),MATCH(Schedules_8760!$F6583,Clg_StPt_Sch_EZ!$C$3:$I$3,0)),"F","C")</f>
        <v>25.555555555555554</v>
      </c>
      <c r="K6583" s="34">
        <f>CONVERT(INDEX(Clg_StPt_Sch_EZ!$C$31:$I$54,MATCH(Schedules_8760!$C6583,Clg_StPt_Sch_EZ!$B$31:$B$54,0),MATCH(Schedules_8760!$F6583,Clg_StPt_Sch_EZ!$C$30:$I$30,0)),"F","C")</f>
        <v>28.333333333333332</v>
      </c>
      <c r="L6583" s="34">
        <f>CONVERT(INDEX(DHW_StPt_Sch_EZ!$C$4:$I$27,MATCH(Schedules_8760!$C6583,DHW_StPt_Sch_EZ!$B$4:$B$27,0),MATCH(Schedules_8760!$F6583,DHW_StPt_Sch_EZ!$C$3:$I$3,0)),"F","C")</f>
        <v>53.333333333333329</v>
      </c>
      <c r="M6583" s="34">
        <f>CONVERT(INDEX(DHW_StPt_Sch_EZ!$C$31:$I$54,MATCH(Schedules_8760!$C6583,DHW_StPt_Sch_EZ!$B$31:$B$54,0),MATCH(Schedules_8760!$F6583,DHW_StPt_Sch_EZ!$C$30:$I$30,0)),"F","C")</f>
        <v>53.333333333333329</v>
      </c>
      <c r="N6583" s="12"/>
      <c r="O6583" s="12"/>
      <c r="P6583" s="12"/>
    </row>
    <row r="6584" spans="1:16" x14ac:dyDescent="0.25">
      <c r="A6584" s="35">
        <v>6583</v>
      </c>
      <c r="B6584" s="89">
        <v>275.25</v>
      </c>
      <c r="C6584" s="35">
        <f t="shared" si="510"/>
        <v>7</v>
      </c>
      <c r="D6584" s="35">
        <f t="shared" si="513"/>
        <v>275</v>
      </c>
      <c r="E6584" s="35">
        <f t="shared" si="514"/>
        <v>2</v>
      </c>
      <c r="F6584" s="35" t="str">
        <f t="shared" si="511"/>
        <v>Monday</v>
      </c>
      <c r="G6584" s="35">
        <f t="shared" si="512"/>
        <v>10</v>
      </c>
      <c r="H6584" s="34">
        <f>CONVERT(INDEX(Htg_StPt_Sch_EZ!$C$4:$I$27,MATCH(Schedules_8760!$C6584,Htg_StPt_Sch_EZ!$B$4:$B$27,0),MATCH(Schedules_8760!$F6584,Htg_StPt_Sch_EZ!$C$3:$I$3,0)),"F","C")</f>
        <v>20.555555555555554</v>
      </c>
      <c r="I6584" s="34">
        <f>CONVERT(INDEX(Htg_StPt_Sch_EZ!$C$31:$I$54,MATCH(Schedules_8760!$C6584,Htg_StPt_Sch_EZ!$B$31:$B$54,0),MATCH(Schedules_8760!$F6584,Htg_StPt_Sch_EZ!$C$30:$I$30,0)),"F","C")</f>
        <v>19.444444444444443</v>
      </c>
      <c r="J6584" s="34">
        <f>CONVERT(INDEX(Clg_StPt_Sch_EZ!$C$4:$I$27,MATCH(Schedules_8760!$C6584,Clg_StPt_Sch_EZ!$B$4:$B$27,0),MATCH(Schedules_8760!$F6584,Clg_StPt_Sch_EZ!$C$3:$I$3,0)),"F","C")</f>
        <v>25.555555555555554</v>
      </c>
      <c r="K6584" s="34">
        <f>CONVERT(INDEX(Clg_StPt_Sch_EZ!$C$31:$I$54,MATCH(Schedules_8760!$C6584,Clg_StPt_Sch_EZ!$B$31:$B$54,0),MATCH(Schedules_8760!$F6584,Clg_StPt_Sch_EZ!$C$30:$I$30,0)),"F","C")</f>
        <v>28.333333333333332</v>
      </c>
      <c r="L6584" s="34">
        <f>CONVERT(INDEX(DHW_StPt_Sch_EZ!$C$4:$I$27,MATCH(Schedules_8760!$C6584,DHW_StPt_Sch_EZ!$B$4:$B$27,0),MATCH(Schedules_8760!$F6584,DHW_StPt_Sch_EZ!$C$3:$I$3,0)),"F","C")</f>
        <v>53.333333333333329</v>
      </c>
      <c r="M6584" s="34">
        <f>CONVERT(INDEX(DHW_StPt_Sch_EZ!$C$31:$I$54,MATCH(Schedules_8760!$C6584,DHW_StPt_Sch_EZ!$B$31:$B$54,0),MATCH(Schedules_8760!$F6584,DHW_StPt_Sch_EZ!$C$30:$I$30,0)),"F","C")</f>
        <v>53.333333333333329</v>
      </c>
      <c r="N6584" s="12"/>
      <c r="O6584" s="12"/>
      <c r="P6584" s="12"/>
    </row>
    <row r="6585" spans="1:16" x14ac:dyDescent="0.25">
      <c r="A6585" s="35">
        <v>6584</v>
      </c>
      <c r="B6585" s="89">
        <v>275.29166666666669</v>
      </c>
      <c r="C6585" s="35">
        <f t="shared" si="510"/>
        <v>8</v>
      </c>
      <c r="D6585" s="35">
        <f t="shared" si="513"/>
        <v>275</v>
      </c>
      <c r="E6585" s="35">
        <f t="shared" si="514"/>
        <v>2</v>
      </c>
      <c r="F6585" s="35" t="str">
        <f t="shared" si="511"/>
        <v>Monday</v>
      </c>
      <c r="G6585" s="35">
        <f t="shared" si="512"/>
        <v>10</v>
      </c>
      <c r="H6585" s="34">
        <f>CONVERT(INDEX(Htg_StPt_Sch_EZ!$C$4:$I$27,MATCH(Schedules_8760!$C6585,Htg_StPt_Sch_EZ!$B$4:$B$27,0),MATCH(Schedules_8760!$F6585,Htg_StPt_Sch_EZ!$C$3:$I$3,0)),"F","C")</f>
        <v>20.555555555555554</v>
      </c>
      <c r="I6585" s="34">
        <f>CONVERT(INDEX(Htg_StPt_Sch_EZ!$C$31:$I$54,MATCH(Schedules_8760!$C6585,Htg_StPt_Sch_EZ!$B$31:$B$54,0),MATCH(Schedules_8760!$F6585,Htg_StPt_Sch_EZ!$C$30:$I$30,0)),"F","C")</f>
        <v>19.444444444444443</v>
      </c>
      <c r="J6585" s="34">
        <f>CONVERT(INDEX(Clg_StPt_Sch_EZ!$C$4:$I$27,MATCH(Schedules_8760!$C6585,Clg_StPt_Sch_EZ!$B$4:$B$27,0),MATCH(Schedules_8760!$F6585,Clg_StPt_Sch_EZ!$C$3:$I$3,0)),"F","C")</f>
        <v>25.555555555555554</v>
      </c>
      <c r="K6585" s="34">
        <f>CONVERT(INDEX(Clg_StPt_Sch_EZ!$C$31:$I$54,MATCH(Schedules_8760!$C6585,Clg_StPt_Sch_EZ!$B$31:$B$54,0),MATCH(Schedules_8760!$F6585,Clg_StPt_Sch_EZ!$C$30:$I$30,0)),"F","C")</f>
        <v>25</v>
      </c>
      <c r="L6585" s="34">
        <f>CONVERT(INDEX(DHW_StPt_Sch_EZ!$C$4:$I$27,MATCH(Schedules_8760!$C6585,DHW_StPt_Sch_EZ!$B$4:$B$27,0),MATCH(Schedules_8760!$F6585,DHW_StPt_Sch_EZ!$C$3:$I$3,0)),"F","C")</f>
        <v>53.333333333333329</v>
      </c>
      <c r="M6585" s="34">
        <f>CONVERT(INDEX(DHW_StPt_Sch_EZ!$C$31:$I$54,MATCH(Schedules_8760!$C6585,DHW_StPt_Sch_EZ!$B$31:$B$54,0),MATCH(Schedules_8760!$F6585,DHW_StPt_Sch_EZ!$C$30:$I$30,0)),"F","C")</f>
        <v>53.333333333333329</v>
      </c>
      <c r="N6585" s="12"/>
      <c r="O6585" s="12"/>
      <c r="P6585" s="12"/>
    </row>
    <row r="6586" spans="1:16" x14ac:dyDescent="0.25">
      <c r="A6586" s="35">
        <v>6585</v>
      </c>
      <c r="B6586" s="89">
        <v>275.33333333333331</v>
      </c>
      <c r="C6586" s="35">
        <f t="shared" si="510"/>
        <v>9</v>
      </c>
      <c r="D6586" s="35">
        <f t="shared" si="513"/>
        <v>275</v>
      </c>
      <c r="E6586" s="35">
        <f t="shared" si="514"/>
        <v>2</v>
      </c>
      <c r="F6586" s="35" t="str">
        <f t="shared" si="511"/>
        <v>Monday</v>
      </c>
      <c r="G6586" s="35">
        <f t="shared" si="512"/>
        <v>10</v>
      </c>
      <c r="H6586" s="34">
        <f>CONVERT(INDEX(Htg_StPt_Sch_EZ!$C$4:$I$27,MATCH(Schedules_8760!$C6586,Htg_StPt_Sch_EZ!$B$4:$B$27,0),MATCH(Schedules_8760!$F6586,Htg_StPt_Sch_EZ!$C$3:$I$3,0)),"F","C")</f>
        <v>20.555555555555554</v>
      </c>
      <c r="I6586" s="34">
        <f>CONVERT(INDEX(Htg_StPt_Sch_EZ!$C$31:$I$54,MATCH(Schedules_8760!$C6586,Htg_StPt_Sch_EZ!$B$31:$B$54,0),MATCH(Schedules_8760!$F6586,Htg_StPt_Sch_EZ!$C$30:$I$30,0)),"F","C")</f>
        <v>19.444444444444443</v>
      </c>
      <c r="J6586" s="34">
        <f>CONVERT(INDEX(Clg_StPt_Sch_EZ!$C$4:$I$27,MATCH(Schedules_8760!$C6586,Clg_StPt_Sch_EZ!$B$4:$B$27,0),MATCH(Schedules_8760!$F6586,Clg_StPt_Sch_EZ!$C$3:$I$3,0)),"F","C")</f>
        <v>25.555555555555554</v>
      </c>
      <c r="K6586" s="34">
        <f>CONVERT(INDEX(Clg_StPt_Sch_EZ!$C$31:$I$54,MATCH(Schedules_8760!$C6586,Clg_StPt_Sch_EZ!$B$31:$B$54,0),MATCH(Schedules_8760!$F6586,Clg_StPt_Sch_EZ!$C$30:$I$30,0)),"F","C")</f>
        <v>25</v>
      </c>
      <c r="L6586" s="34">
        <f>CONVERT(INDEX(DHW_StPt_Sch_EZ!$C$4:$I$27,MATCH(Schedules_8760!$C6586,DHW_StPt_Sch_EZ!$B$4:$B$27,0),MATCH(Schedules_8760!$F6586,DHW_StPt_Sch_EZ!$C$3:$I$3,0)),"F","C")</f>
        <v>53.333333333333329</v>
      </c>
      <c r="M6586" s="34">
        <f>CONVERT(INDEX(DHW_StPt_Sch_EZ!$C$31:$I$54,MATCH(Schedules_8760!$C6586,DHW_StPt_Sch_EZ!$B$31:$B$54,0),MATCH(Schedules_8760!$F6586,DHW_StPt_Sch_EZ!$C$30:$I$30,0)),"F","C")</f>
        <v>53.333333333333329</v>
      </c>
      <c r="N6586" s="12"/>
      <c r="O6586" s="12"/>
      <c r="P6586" s="12"/>
    </row>
    <row r="6587" spans="1:16" x14ac:dyDescent="0.25">
      <c r="A6587" s="35">
        <v>6586</v>
      </c>
      <c r="B6587" s="89">
        <v>275.375</v>
      </c>
      <c r="C6587" s="35">
        <f t="shared" si="510"/>
        <v>10</v>
      </c>
      <c r="D6587" s="35">
        <f t="shared" si="513"/>
        <v>275</v>
      </c>
      <c r="E6587" s="35">
        <f t="shared" si="514"/>
        <v>2</v>
      </c>
      <c r="F6587" s="35" t="str">
        <f t="shared" si="511"/>
        <v>Monday</v>
      </c>
      <c r="G6587" s="35">
        <f t="shared" si="512"/>
        <v>10</v>
      </c>
      <c r="H6587" s="34">
        <f>CONVERT(INDEX(Htg_StPt_Sch_EZ!$C$4:$I$27,MATCH(Schedules_8760!$C6587,Htg_StPt_Sch_EZ!$B$4:$B$27,0),MATCH(Schedules_8760!$F6587,Htg_StPt_Sch_EZ!$C$3:$I$3,0)),"F","C")</f>
        <v>20.555555555555554</v>
      </c>
      <c r="I6587" s="34">
        <f>CONVERT(INDEX(Htg_StPt_Sch_EZ!$C$31:$I$54,MATCH(Schedules_8760!$C6587,Htg_StPt_Sch_EZ!$B$31:$B$54,0),MATCH(Schedules_8760!$F6587,Htg_StPt_Sch_EZ!$C$30:$I$30,0)),"F","C")</f>
        <v>19.444444444444443</v>
      </c>
      <c r="J6587" s="34">
        <f>CONVERT(INDEX(Clg_StPt_Sch_EZ!$C$4:$I$27,MATCH(Schedules_8760!$C6587,Clg_StPt_Sch_EZ!$B$4:$B$27,0),MATCH(Schedules_8760!$F6587,Clg_StPt_Sch_EZ!$C$3:$I$3,0)),"F","C")</f>
        <v>25.555555555555554</v>
      </c>
      <c r="K6587" s="34">
        <f>CONVERT(INDEX(Clg_StPt_Sch_EZ!$C$31:$I$54,MATCH(Schedules_8760!$C6587,Clg_StPt_Sch_EZ!$B$31:$B$54,0),MATCH(Schedules_8760!$F6587,Clg_StPt_Sch_EZ!$C$30:$I$30,0)),"F","C")</f>
        <v>25</v>
      </c>
      <c r="L6587" s="34">
        <f>CONVERT(INDEX(DHW_StPt_Sch_EZ!$C$4:$I$27,MATCH(Schedules_8760!$C6587,DHW_StPt_Sch_EZ!$B$4:$B$27,0),MATCH(Schedules_8760!$F6587,DHW_StPt_Sch_EZ!$C$3:$I$3,0)),"F","C")</f>
        <v>53.333333333333329</v>
      </c>
      <c r="M6587" s="34">
        <f>CONVERT(INDEX(DHW_StPt_Sch_EZ!$C$31:$I$54,MATCH(Schedules_8760!$C6587,DHW_StPt_Sch_EZ!$B$31:$B$54,0),MATCH(Schedules_8760!$F6587,DHW_StPt_Sch_EZ!$C$30:$I$30,0)),"F","C")</f>
        <v>53.333333333333329</v>
      </c>
      <c r="N6587" s="12"/>
      <c r="O6587" s="12"/>
      <c r="P6587" s="12"/>
    </row>
    <row r="6588" spans="1:16" x14ac:dyDescent="0.25">
      <c r="A6588" s="35">
        <v>6587</v>
      </c>
      <c r="B6588" s="89">
        <v>275.41666666666669</v>
      </c>
      <c r="C6588" s="35">
        <f t="shared" si="510"/>
        <v>11</v>
      </c>
      <c r="D6588" s="35">
        <f t="shared" si="513"/>
        <v>275</v>
      </c>
      <c r="E6588" s="35">
        <f t="shared" si="514"/>
        <v>2</v>
      </c>
      <c r="F6588" s="35" t="str">
        <f t="shared" si="511"/>
        <v>Monday</v>
      </c>
      <c r="G6588" s="35">
        <f t="shared" si="512"/>
        <v>10</v>
      </c>
      <c r="H6588" s="34">
        <f>CONVERT(INDEX(Htg_StPt_Sch_EZ!$C$4:$I$27,MATCH(Schedules_8760!$C6588,Htg_StPt_Sch_EZ!$B$4:$B$27,0),MATCH(Schedules_8760!$F6588,Htg_StPt_Sch_EZ!$C$3:$I$3,0)),"F","C")</f>
        <v>20.555555555555554</v>
      </c>
      <c r="I6588" s="34">
        <f>CONVERT(INDEX(Htg_StPt_Sch_EZ!$C$31:$I$54,MATCH(Schedules_8760!$C6588,Htg_StPt_Sch_EZ!$B$31:$B$54,0),MATCH(Schedules_8760!$F6588,Htg_StPt_Sch_EZ!$C$30:$I$30,0)),"F","C")</f>
        <v>19.444444444444443</v>
      </c>
      <c r="J6588" s="34">
        <f>CONVERT(INDEX(Clg_StPt_Sch_EZ!$C$4:$I$27,MATCH(Schedules_8760!$C6588,Clg_StPt_Sch_EZ!$B$4:$B$27,0),MATCH(Schedules_8760!$F6588,Clg_StPt_Sch_EZ!$C$3:$I$3,0)),"F","C")</f>
        <v>25.555555555555554</v>
      </c>
      <c r="K6588" s="34">
        <f>CONVERT(INDEX(Clg_StPt_Sch_EZ!$C$31:$I$54,MATCH(Schedules_8760!$C6588,Clg_StPt_Sch_EZ!$B$31:$B$54,0),MATCH(Schedules_8760!$F6588,Clg_StPt_Sch_EZ!$C$30:$I$30,0)),"F","C")</f>
        <v>25</v>
      </c>
      <c r="L6588" s="34">
        <f>CONVERT(INDEX(DHW_StPt_Sch_EZ!$C$4:$I$27,MATCH(Schedules_8760!$C6588,DHW_StPt_Sch_EZ!$B$4:$B$27,0),MATCH(Schedules_8760!$F6588,DHW_StPt_Sch_EZ!$C$3:$I$3,0)),"F","C")</f>
        <v>53.333333333333329</v>
      </c>
      <c r="M6588" s="34">
        <f>CONVERT(INDEX(DHW_StPt_Sch_EZ!$C$31:$I$54,MATCH(Schedules_8760!$C6588,DHW_StPt_Sch_EZ!$B$31:$B$54,0),MATCH(Schedules_8760!$F6588,DHW_StPt_Sch_EZ!$C$30:$I$30,0)),"F","C")</f>
        <v>53.333333333333329</v>
      </c>
      <c r="N6588" s="12"/>
      <c r="O6588" s="12"/>
      <c r="P6588" s="12"/>
    </row>
    <row r="6589" spans="1:16" x14ac:dyDescent="0.25">
      <c r="A6589" s="35">
        <v>6588</v>
      </c>
      <c r="B6589" s="89">
        <v>275.45833333333331</v>
      </c>
      <c r="C6589" s="35">
        <f t="shared" si="510"/>
        <v>12</v>
      </c>
      <c r="D6589" s="35">
        <f t="shared" si="513"/>
        <v>275</v>
      </c>
      <c r="E6589" s="35">
        <f t="shared" si="514"/>
        <v>2</v>
      </c>
      <c r="F6589" s="35" t="str">
        <f t="shared" si="511"/>
        <v>Monday</v>
      </c>
      <c r="G6589" s="35">
        <f t="shared" si="512"/>
        <v>10</v>
      </c>
      <c r="H6589" s="34">
        <f>CONVERT(INDEX(Htg_StPt_Sch_EZ!$C$4:$I$27,MATCH(Schedules_8760!$C6589,Htg_StPt_Sch_EZ!$B$4:$B$27,0),MATCH(Schedules_8760!$F6589,Htg_StPt_Sch_EZ!$C$3:$I$3,0)),"F","C")</f>
        <v>20.555555555555554</v>
      </c>
      <c r="I6589" s="34">
        <f>CONVERT(INDEX(Htg_StPt_Sch_EZ!$C$31:$I$54,MATCH(Schedules_8760!$C6589,Htg_StPt_Sch_EZ!$B$31:$B$54,0),MATCH(Schedules_8760!$F6589,Htg_StPt_Sch_EZ!$C$30:$I$30,0)),"F","C")</f>
        <v>19.444444444444443</v>
      </c>
      <c r="J6589" s="34">
        <f>CONVERT(INDEX(Clg_StPt_Sch_EZ!$C$4:$I$27,MATCH(Schedules_8760!$C6589,Clg_StPt_Sch_EZ!$B$4:$B$27,0),MATCH(Schedules_8760!$F6589,Clg_StPt_Sch_EZ!$C$3:$I$3,0)),"F","C")</f>
        <v>25.555555555555554</v>
      </c>
      <c r="K6589" s="34">
        <f>CONVERT(INDEX(Clg_StPt_Sch_EZ!$C$31:$I$54,MATCH(Schedules_8760!$C6589,Clg_StPt_Sch_EZ!$B$31:$B$54,0),MATCH(Schedules_8760!$F6589,Clg_StPt_Sch_EZ!$C$30:$I$30,0)),"F","C")</f>
        <v>25</v>
      </c>
      <c r="L6589" s="34">
        <f>CONVERT(INDEX(DHW_StPt_Sch_EZ!$C$4:$I$27,MATCH(Schedules_8760!$C6589,DHW_StPt_Sch_EZ!$B$4:$B$27,0),MATCH(Schedules_8760!$F6589,DHW_StPt_Sch_EZ!$C$3:$I$3,0)),"F","C")</f>
        <v>53.333333333333329</v>
      </c>
      <c r="M6589" s="34">
        <f>CONVERT(INDEX(DHW_StPt_Sch_EZ!$C$31:$I$54,MATCH(Schedules_8760!$C6589,DHW_StPt_Sch_EZ!$B$31:$B$54,0),MATCH(Schedules_8760!$F6589,DHW_StPt_Sch_EZ!$C$30:$I$30,0)),"F","C")</f>
        <v>53.333333333333329</v>
      </c>
      <c r="N6589" s="12"/>
      <c r="O6589" s="12"/>
      <c r="P6589" s="12"/>
    </row>
    <row r="6590" spans="1:16" x14ac:dyDescent="0.25">
      <c r="A6590" s="35">
        <v>6589</v>
      </c>
      <c r="B6590" s="89">
        <v>275.5</v>
      </c>
      <c r="C6590" s="35">
        <f t="shared" si="510"/>
        <v>13</v>
      </c>
      <c r="D6590" s="35">
        <f t="shared" si="513"/>
        <v>275</v>
      </c>
      <c r="E6590" s="35">
        <f t="shared" si="514"/>
        <v>2</v>
      </c>
      <c r="F6590" s="35" t="str">
        <f t="shared" si="511"/>
        <v>Monday</v>
      </c>
      <c r="G6590" s="35">
        <f t="shared" si="512"/>
        <v>10</v>
      </c>
      <c r="H6590" s="34">
        <f>CONVERT(INDEX(Htg_StPt_Sch_EZ!$C$4:$I$27,MATCH(Schedules_8760!$C6590,Htg_StPt_Sch_EZ!$B$4:$B$27,0),MATCH(Schedules_8760!$F6590,Htg_StPt_Sch_EZ!$C$3:$I$3,0)),"F","C")</f>
        <v>20.555555555555554</v>
      </c>
      <c r="I6590" s="34">
        <f>CONVERT(INDEX(Htg_StPt_Sch_EZ!$C$31:$I$54,MATCH(Schedules_8760!$C6590,Htg_StPt_Sch_EZ!$B$31:$B$54,0),MATCH(Schedules_8760!$F6590,Htg_StPt_Sch_EZ!$C$30:$I$30,0)),"F","C")</f>
        <v>19.444444444444443</v>
      </c>
      <c r="J6590" s="34">
        <f>CONVERT(INDEX(Clg_StPt_Sch_EZ!$C$4:$I$27,MATCH(Schedules_8760!$C6590,Clg_StPt_Sch_EZ!$B$4:$B$27,0),MATCH(Schedules_8760!$F6590,Clg_StPt_Sch_EZ!$C$3:$I$3,0)),"F","C")</f>
        <v>25.555555555555554</v>
      </c>
      <c r="K6590" s="34">
        <f>CONVERT(INDEX(Clg_StPt_Sch_EZ!$C$31:$I$54,MATCH(Schedules_8760!$C6590,Clg_StPt_Sch_EZ!$B$31:$B$54,0),MATCH(Schedules_8760!$F6590,Clg_StPt_Sch_EZ!$C$30:$I$30,0)),"F","C")</f>
        <v>25</v>
      </c>
      <c r="L6590" s="34">
        <f>CONVERT(INDEX(DHW_StPt_Sch_EZ!$C$4:$I$27,MATCH(Schedules_8760!$C6590,DHW_StPt_Sch_EZ!$B$4:$B$27,0),MATCH(Schedules_8760!$F6590,DHW_StPt_Sch_EZ!$C$3:$I$3,0)),"F","C")</f>
        <v>53.333333333333329</v>
      </c>
      <c r="M6590" s="34">
        <f>CONVERT(INDEX(DHW_StPt_Sch_EZ!$C$31:$I$54,MATCH(Schedules_8760!$C6590,DHW_StPt_Sch_EZ!$B$31:$B$54,0),MATCH(Schedules_8760!$F6590,DHW_StPt_Sch_EZ!$C$30:$I$30,0)),"F","C")</f>
        <v>53.333333333333329</v>
      </c>
      <c r="N6590" s="12"/>
      <c r="O6590" s="12"/>
      <c r="P6590" s="12"/>
    </row>
    <row r="6591" spans="1:16" x14ac:dyDescent="0.25">
      <c r="A6591" s="35">
        <v>6590</v>
      </c>
      <c r="B6591" s="89">
        <v>275.54166666666669</v>
      </c>
      <c r="C6591" s="35">
        <f t="shared" si="510"/>
        <v>14</v>
      </c>
      <c r="D6591" s="35">
        <f t="shared" si="513"/>
        <v>275</v>
      </c>
      <c r="E6591" s="35">
        <f t="shared" si="514"/>
        <v>2</v>
      </c>
      <c r="F6591" s="35" t="str">
        <f t="shared" si="511"/>
        <v>Monday</v>
      </c>
      <c r="G6591" s="35">
        <f t="shared" si="512"/>
        <v>10</v>
      </c>
      <c r="H6591" s="34">
        <f>CONVERT(INDEX(Htg_StPt_Sch_EZ!$C$4:$I$27,MATCH(Schedules_8760!$C6591,Htg_StPt_Sch_EZ!$B$4:$B$27,0),MATCH(Schedules_8760!$F6591,Htg_StPt_Sch_EZ!$C$3:$I$3,0)),"F","C")</f>
        <v>20.555555555555554</v>
      </c>
      <c r="I6591" s="34">
        <f>CONVERT(INDEX(Htg_StPt_Sch_EZ!$C$31:$I$54,MATCH(Schedules_8760!$C6591,Htg_StPt_Sch_EZ!$B$31:$B$54,0),MATCH(Schedules_8760!$F6591,Htg_StPt_Sch_EZ!$C$30:$I$30,0)),"F","C")</f>
        <v>19.444444444444443</v>
      </c>
      <c r="J6591" s="34">
        <f>CONVERT(INDEX(Clg_StPt_Sch_EZ!$C$4:$I$27,MATCH(Schedules_8760!$C6591,Clg_StPt_Sch_EZ!$B$4:$B$27,0),MATCH(Schedules_8760!$F6591,Clg_StPt_Sch_EZ!$C$3:$I$3,0)),"F","C")</f>
        <v>25.555555555555554</v>
      </c>
      <c r="K6591" s="34">
        <f>CONVERT(INDEX(Clg_StPt_Sch_EZ!$C$31:$I$54,MATCH(Schedules_8760!$C6591,Clg_StPt_Sch_EZ!$B$31:$B$54,0),MATCH(Schedules_8760!$F6591,Clg_StPt_Sch_EZ!$C$30:$I$30,0)),"F","C")</f>
        <v>25</v>
      </c>
      <c r="L6591" s="34">
        <f>CONVERT(INDEX(DHW_StPt_Sch_EZ!$C$4:$I$27,MATCH(Schedules_8760!$C6591,DHW_StPt_Sch_EZ!$B$4:$B$27,0),MATCH(Schedules_8760!$F6591,DHW_StPt_Sch_EZ!$C$3:$I$3,0)),"F","C")</f>
        <v>53.333333333333329</v>
      </c>
      <c r="M6591" s="34">
        <f>CONVERT(INDEX(DHW_StPt_Sch_EZ!$C$31:$I$54,MATCH(Schedules_8760!$C6591,DHW_StPt_Sch_EZ!$B$31:$B$54,0),MATCH(Schedules_8760!$F6591,DHW_StPt_Sch_EZ!$C$30:$I$30,0)),"F","C")</f>
        <v>53.333333333333329</v>
      </c>
      <c r="N6591" s="12"/>
      <c r="O6591" s="12"/>
      <c r="P6591" s="12"/>
    </row>
    <row r="6592" spans="1:16" x14ac:dyDescent="0.25">
      <c r="A6592" s="35">
        <v>6591</v>
      </c>
      <c r="B6592" s="89">
        <v>275.58333333333331</v>
      </c>
      <c r="C6592" s="35">
        <f t="shared" si="510"/>
        <v>15</v>
      </c>
      <c r="D6592" s="35">
        <f t="shared" si="513"/>
        <v>275</v>
      </c>
      <c r="E6592" s="35">
        <f t="shared" si="514"/>
        <v>2</v>
      </c>
      <c r="F6592" s="35" t="str">
        <f t="shared" si="511"/>
        <v>Monday</v>
      </c>
      <c r="G6592" s="35">
        <f t="shared" si="512"/>
        <v>10</v>
      </c>
      <c r="H6592" s="34">
        <f>CONVERT(INDEX(Htg_StPt_Sch_EZ!$C$4:$I$27,MATCH(Schedules_8760!$C6592,Htg_StPt_Sch_EZ!$B$4:$B$27,0),MATCH(Schedules_8760!$F6592,Htg_StPt_Sch_EZ!$C$3:$I$3,0)),"F","C")</f>
        <v>20.555555555555554</v>
      </c>
      <c r="I6592" s="34">
        <f>CONVERT(INDEX(Htg_StPt_Sch_EZ!$C$31:$I$54,MATCH(Schedules_8760!$C6592,Htg_StPt_Sch_EZ!$B$31:$B$54,0),MATCH(Schedules_8760!$F6592,Htg_StPt_Sch_EZ!$C$30:$I$30,0)),"F","C")</f>
        <v>21.111111111111111</v>
      </c>
      <c r="J6592" s="34">
        <f>CONVERT(INDEX(Clg_StPt_Sch_EZ!$C$4:$I$27,MATCH(Schedules_8760!$C6592,Clg_StPt_Sch_EZ!$B$4:$B$27,0),MATCH(Schedules_8760!$F6592,Clg_StPt_Sch_EZ!$C$3:$I$3,0)),"F","C")</f>
        <v>25.555555555555554</v>
      </c>
      <c r="K6592" s="34">
        <f>CONVERT(INDEX(Clg_StPt_Sch_EZ!$C$31:$I$54,MATCH(Schedules_8760!$C6592,Clg_StPt_Sch_EZ!$B$31:$B$54,0),MATCH(Schedules_8760!$F6592,Clg_StPt_Sch_EZ!$C$30:$I$30,0)),"F","C")</f>
        <v>25</v>
      </c>
      <c r="L6592" s="34">
        <f>CONVERT(INDEX(DHW_StPt_Sch_EZ!$C$4:$I$27,MATCH(Schedules_8760!$C6592,DHW_StPt_Sch_EZ!$B$4:$B$27,0),MATCH(Schedules_8760!$F6592,DHW_StPt_Sch_EZ!$C$3:$I$3,0)),"F","C")</f>
        <v>53.333333333333329</v>
      </c>
      <c r="M6592" s="34">
        <f>CONVERT(INDEX(DHW_StPt_Sch_EZ!$C$31:$I$54,MATCH(Schedules_8760!$C6592,DHW_StPt_Sch_EZ!$B$31:$B$54,0),MATCH(Schedules_8760!$F6592,DHW_StPt_Sch_EZ!$C$30:$I$30,0)),"F","C")</f>
        <v>53.333333333333329</v>
      </c>
      <c r="N6592" s="12"/>
      <c r="O6592" s="12"/>
      <c r="P6592" s="12"/>
    </row>
    <row r="6593" spans="1:16" x14ac:dyDescent="0.25">
      <c r="A6593" s="35">
        <v>6592</v>
      </c>
      <c r="B6593" s="89">
        <v>275.625</v>
      </c>
      <c r="C6593" s="35">
        <f t="shared" si="510"/>
        <v>16</v>
      </c>
      <c r="D6593" s="35">
        <f t="shared" si="513"/>
        <v>275</v>
      </c>
      <c r="E6593" s="35">
        <f t="shared" si="514"/>
        <v>2</v>
      </c>
      <c r="F6593" s="35" t="str">
        <f t="shared" si="511"/>
        <v>Monday</v>
      </c>
      <c r="G6593" s="35">
        <f t="shared" si="512"/>
        <v>10</v>
      </c>
      <c r="H6593" s="34">
        <f>CONVERT(INDEX(Htg_StPt_Sch_EZ!$C$4:$I$27,MATCH(Schedules_8760!$C6593,Htg_StPt_Sch_EZ!$B$4:$B$27,0),MATCH(Schedules_8760!$F6593,Htg_StPt_Sch_EZ!$C$3:$I$3,0)),"F","C")</f>
        <v>20.555555555555554</v>
      </c>
      <c r="I6593" s="34">
        <f>CONVERT(INDEX(Htg_StPt_Sch_EZ!$C$31:$I$54,MATCH(Schedules_8760!$C6593,Htg_StPt_Sch_EZ!$B$31:$B$54,0),MATCH(Schedules_8760!$F6593,Htg_StPt_Sch_EZ!$C$30:$I$30,0)),"F","C")</f>
        <v>21.111111111111111</v>
      </c>
      <c r="J6593" s="34">
        <f>CONVERT(INDEX(Clg_StPt_Sch_EZ!$C$4:$I$27,MATCH(Schedules_8760!$C6593,Clg_StPt_Sch_EZ!$B$4:$B$27,0),MATCH(Schedules_8760!$F6593,Clg_StPt_Sch_EZ!$C$3:$I$3,0)),"F","C")</f>
        <v>25.555555555555554</v>
      </c>
      <c r="K6593" s="34">
        <f>CONVERT(INDEX(Clg_StPt_Sch_EZ!$C$31:$I$54,MATCH(Schedules_8760!$C6593,Clg_StPt_Sch_EZ!$B$31:$B$54,0),MATCH(Schedules_8760!$F6593,Clg_StPt_Sch_EZ!$C$30:$I$30,0)),"F","C")</f>
        <v>25</v>
      </c>
      <c r="L6593" s="34">
        <f>CONVERT(INDEX(DHW_StPt_Sch_EZ!$C$4:$I$27,MATCH(Schedules_8760!$C6593,DHW_StPt_Sch_EZ!$B$4:$B$27,0),MATCH(Schedules_8760!$F6593,DHW_StPt_Sch_EZ!$C$3:$I$3,0)),"F","C")</f>
        <v>53.333333333333329</v>
      </c>
      <c r="M6593" s="34">
        <f>CONVERT(INDEX(DHW_StPt_Sch_EZ!$C$31:$I$54,MATCH(Schedules_8760!$C6593,DHW_StPt_Sch_EZ!$B$31:$B$54,0),MATCH(Schedules_8760!$F6593,DHW_StPt_Sch_EZ!$C$30:$I$30,0)),"F","C")</f>
        <v>53.333333333333329</v>
      </c>
      <c r="N6593" s="12"/>
      <c r="O6593" s="12"/>
      <c r="P6593" s="12"/>
    </row>
    <row r="6594" spans="1:16" x14ac:dyDescent="0.25">
      <c r="A6594" s="35">
        <v>6593</v>
      </c>
      <c r="B6594" s="89">
        <v>275.66666666666669</v>
      </c>
      <c r="C6594" s="35">
        <f t="shared" ref="C6594:C6657" si="515">HOUR(B6594)+1</f>
        <v>17</v>
      </c>
      <c r="D6594" s="35">
        <f t="shared" si="513"/>
        <v>275</v>
      </c>
      <c r="E6594" s="35">
        <f t="shared" si="514"/>
        <v>2</v>
      </c>
      <c r="F6594" s="35" t="str">
        <f t="shared" ref="F6594:F6657" si="516">IF(E6594=1,"Sunday",IF(E6594=2,"Monday",IF(E6594=3,"Tuesday",IF(E6594=4,"Wednesday",IF(E6594=5,"Thursday",IF(E6594=6,"Friday","Saturday"))))))</f>
        <v>Monday</v>
      </c>
      <c r="G6594" s="35">
        <f t="shared" ref="G6594:G6657" si="517">MONTH(B6594)</f>
        <v>10</v>
      </c>
      <c r="H6594" s="34">
        <f>CONVERT(INDEX(Htg_StPt_Sch_EZ!$C$4:$I$27,MATCH(Schedules_8760!$C6594,Htg_StPt_Sch_EZ!$B$4:$B$27,0),MATCH(Schedules_8760!$F6594,Htg_StPt_Sch_EZ!$C$3:$I$3,0)),"F","C")</f>
        <v>20.555555555555554</v>
      </c>
      <c r="I6594" s="34">
        <f>CONVERT(INDEX(Htg_StPt_Sch_EZ!$C$31:$I$54,MATCH(Schedules_8760!$C6594,Htg_StPt_Sch_EZ!$B$31:$B$54,0),MATCH(Schedules_8760!$F6594,Htg_StPt_Sch_EZ!$C$30:$I$30,0)),"F","C")</f>
        <v>17.777777777777779</v>
      </c>
      <c r="J6594" s="34">
        <f>CONVERT(INDEX(Clg_StPt_Sch_EZ!$C$4:$I$27,MATCH(Schedules_8760!$C6594,Clg_StPt_Sch_EZ!$B$4:$B$27,0),MATCH(Schedules_8760!$F6594,Clg_StPt_Sch_EZ!$C$3:$I$3,0)),"F","C")</f>
        <v>25.555555555555554</v>
      </c>
      <c r="K6594" s="34">
        <f>CONVERT(INDEX(Clg_StPt_Sch_EZ!$C$31:$I$54,MATCH(Schedules_8760!$C6594,Clg_StPt_Sch_EZ!$B$31:$B$54,0),MATCH(Schedules_8760!$F6594,Clg_StPt_Sch_EZ!$C$30:$I$30,0)),"F","C")</f>
        <v>25</v>
      </c>
      <c r="L6594" s="34">
        <f>CONVERT(INDEX(DHW_StPt_Sch_EZ!$C$4:$I$27,MATCH(Schedules_8760!$C6594,DHW_StPt_Sch_EZ!$B$4:$B$27,0),MATCH(Schedules_8760!$F6594,DHW_StPt_Sch_EZ!$C$3:$I$3,0)),"F","C")</f>
        <v>53.333333333333329</v>
      </c>
      <c r="M6594" s="34">
        <f>CONVERT(INDEX(DHW_StPt_Sch_EZ!$C$31:$I$54,MATCH(Schedules_8760!$C6594,DHW_StPt_Sch_EZ!$B$31:$B$54,0),MATCH(Schedules_8760!$F6594,DHW_StPt_Sch_EZ!$C$30:$I$30,0)),"F","C")</f>
        <v>53.333333333333329</v>
      </c>
      <c r="N6594" s="12"/>
      <c r="O6594" s="12"/>
      <c r="P6594" s="12"/>
    </row>
    <row r="6595" spans="1:16" x14ac:dyDescent="0.25">
      <c r="A6595" s="35">
        <v>6594</v>
      </c>
      <c r="B6595" s="89">
        <v>275.70833333333331</v>
      </c>
      <c r="C6595" s="35">
        <f t="shared" si="515"/>
        <v>18</v>
      </c>
      <c r="D6595" s="35">
        <f t="shared" ref="D6595:D6658" si="518">IF(C6595=1,D6594+1,D6594)</f>
        <v>275</v>
      </c>
      <c r="E6595" s="35">
        <f t="shared" ref="E6595:E6658" si="519">IF(AND(C6595=1,E6594=7),1,IF(C6595=1,E6594+1,E6594))</f>
        <v>2</v>
      </c>
      <c r="F6595" s="35" t="str">
        <f t="shared" si="516"/>
        <v>Monday</v>
      </c>
      <c r="G6595" s="35">
        <f t="shared" si="517"/>
        <v>10</v>
      </c>
      <c r="H6595" s="34">
        <f>CONVERT(INDEX(Htg_StPt_Sch_EZ!$C$4:$I$27,MATCH(Schedules_8760!$C6595,Htg_StPt_Sch_EZ!$B$4:$B$27,0),MATCH(Schedules_8760!$F6595,Htg_StPt_Sch_EZ!$C$3:$I$3,0)),"F","C")</f>
        <v>20.555555555555554</v>
      </c>
      <c r="I6595" s="34">
        <f>CONVERT(INDEX(Htg_StPt_Sch_EZ!$C$31:$I$54,MATCH(Schedules_8760!$C6595,Htg_StPt_Sch_EZ!$B$31:$B$54,0),MATCH(Schedules_8760!$F6595,Htg_StPt_Sch_EZ!$C$30:$I$30,0)),"F","C")</f>
        <v>17.777777777777779</v>
      </c>
      <c r="J6595" s="34">
        <f>CONVERT(INDEX(Clg_StPt_Sch_EZ!$C$4:$I$27,MATCH(Schedules_8760!$C6595,Clg_StPt_Sch_EZ!$B$4:$B$27,0),MATCH(Schedules_8760!$F6595,Clg_StPt_Sch_EZ!$C$3:$I$3,0)),"F","C")</f>
        <v>25.555555555555554</v>
      </c>
      <c r="K6595" s="34">
        <f>CONVERT(INDEX(Clg_StPt_Sch_EZ!$C$31:$I$54,MATCH(Schedules_8760!$C6595,Clg_StPt_Sch_EZ!$B$31:$B$54,0),MATCH(Schedules_8760!$F6595,Clg_StPt_Sch_EZ!$C$30:$I$30,0)),"F","C")</f>
        <v>28.333333333333332</v>
      </c>
      <c r="L6595" s="34">
        <f>CONVERT(INDEX(DHW_StPt_Sch_EZ!$C$4:$I$27,MATCH(Schedules_8760!$C6595,DHW_StPt_Sch_EZ!$B$4:$B$27,0),MATCH(Schedules_8760!$F6595,DHW_StPt_Sch_EZ!$C$3:$I$3,0)),"F","C")</f>
        <v>53.333333333333329</v>
      </c>
      <c r="M6595" s="34">
        <f>CONVERT(INDEX(DHW_StPt_Sch_EZ!$C$31:$I$54,MATCH(Schedules_8760!$C6595,DHW_StPt_Sch_EZ!$B$31:$B$54,0),MATCH(Schedules_8760!$F6595,DHW_StPt_Sch_EZ!$C$30:$I$30,0)),"F","C")</f>
        <v>53.333333333333329</v>
      </c>
      <c r="N6595" s="12"/>
      <c r="O6595" s="12"/>
      <c r="P6595" s="12"/>
    </row>
    <row r="6596" spans="1:16" x14ac:dyDescent="0.25">
      <c r="A6596" s="35">
        <v>6595</v>
      </c>
      <c r="B6596" s="89">
        <v>275.75</v>
      </c>
      <c r="C6596" s="35">
        <f t="shared" si="515"/>
        <v>19</v>
      </c>
      <c r="D6596" s="35">
        <f t="shared" si="518"/>
        <v>275</v>
      </c>
      <c r="E6596" s="35">
        <f t="shared" si="519"/>
        <v>2</v>
      </c>
      <c r="F6596" s="35" t="str">
        <f t="shared" si="516"/>
        <v>Monday</v>
      </c>
      <c r="G6596" s="35">
        <f t="shared" si="517"/>
        <v>10</v>
      </c>
      <c r="H6596" s="34">
        <f>CONVERT(INDEX(Htg_StPt_Sch_EZ!$C$4:$I$27,MATCH(Schedules_8760!$C6596,Htg_StPt_Sch_EZ!$B$4:$B$27,0),MATCH(Schedules_8760!$F6596,Htg_StPt_Sch_EZ!$C$3:$I$3,0)),"F","C")</f>
        <v>20.555555555555554</v>
      </c>
      <c r="I6596" s="34">
        <f>CONVERT(INDEX(Htg_StPt_Sch_EZ!$C$31:$I$54,MATCH(Schedules_8760!$C6596,Htg_StPt_Sch_EZ!$B$31:$B$54,0),MATCH(Schedules_8760!$F6596,Htg_StPt_Sch_EZ!$C$30:$I$30,0)),"F","C")</f>
        <v>18.333333333333332</v>
      </c>
      <c r="J6596" s="34">
        <f>CONVERT(INDEX(Clg_StPt_Sch_EZ!$C$4:$I$27,MATCH(Schedules_8760!$C6596,Clg_StPt_Sch_EZ!$B$4:$B$27,0),MATCH(Schedules_8760!$F6596,Clg_StPt_Sch_EZ!$C$3:$I$3,0)),"F","C")</f>
        <v>25.555555555555554</v>
      </c>
      <c r="K6596" s="34">
        <f>CONVERT(INDEX(Clg_StPt_Sch_EZ!$C$31:$I$54,MATCH(Schedules_8760!$C6596,Clg_StPt_Sch_EZ!$B$31:$B$54,0),MATCH(Schedules_8760!$F6596,Clg_StPt_Sch_EZ!$C$30:$I$30,0)),"F","C")</f>
        <v>28.333333333333332</v>
      </c>
      <c r="L6596" s="34">
        <f>CONVERT(INDEX(DHW_StPt_Sch_EZ!$C$4:$I$27,MATCH(Schedules_8760!$C6596,DHW_StPt_Sch_EZ!$B$4:$B$27,0),MATCH(Schedules_8760!$F6596,DHW_StPt_Sch_EZ!$C$3:$I$3,0)),"F","C")</f>
        <v>53.333333333333329</v>
      </c>
      <c r="M6596" s="34">
        <f>CONVERT(INDEX(DHW_StPt_Sch_EZ!$C$31:$I$54,MATCH(Schedules_8760!$C6596,DHW_StPt_Sch_EZ!$B$31:$B$54,0),MATCH(Schedules_8760!$F6596,DHW_StPt_Sch_EZ!$C$30:$I$30,0)),"F","C")</f>
        <v>53.333333333333329</v>
      </c>
      <c r="N6596" s="12"/>
      <c r="O6596" s="12"/>
      <c r="P6596" s="12"/>
    </row>
    <row r="6597" spans="1:16" x14ac:dyDescent="0.25">
      <c r="A6597" s="35">
        <v>6596</v>
      </c>
      <c r="B6597" s="89">
        <v>275.79166666666669</v>
      </c>
      <c r="C6597" s="35">
        <f t="shared" si="515"/>
        <v>20</v>
      </c>
      <c r="D6597" s="35">
        <f t="shared" si="518"/>
        <v>275</v>
      </c>
      <c r="E6597" s="35">
        <f t="shared" si="519"/>
        <v>2</v>
      </c>
      <c r="F6597" s="35" t="str">
        <f t="shared" si="516"/>
        <v>Monday</v>
      </c>
      <c r="G6597" s="35">
        <f t="shared" si="517"/>
        <v>10</v>
      </c>
      <c r="H6597" s="34">
        <f>CONVERT(INDEX(Htg_StPt_Sch_EZ!$C$4:$I$27,MATCH(Schedules_8760!$C6597,Htg_StPt_Sch_EZ!$B$4:$B$27,0),MATCH(Schedules_8760!$F6597,Htg_StPt_Sch_EZ!$C$3:$I$3,0)),"F","C")</f>
        <v>20.555555555555554</v>
      </c>
      <c r="I6597" s="34">
        <f>CONVERT(INDEX(Htg_StPt_Sch_EZ!$C$31:$I$54,MATCH(Schedules_8760!$C6597,Htg_StPt_Sch_EZ!$B$31:$B$54,0),MATCH(Schedules_8760!$F6597,Htg_StPt_Sch_EZ!$C$30:$I$30,0)),"F","C")</f>
        <v>18.888888888888889</v>
      </c>
      <c r="J6597" s="34">
        <f>CONVERT(INDEX(Clg_StPt_Sch_EZ!$C$4:$I$27,MATCH(Schedules_8760!$C6597,Clg_StPt_Sch_EZ!$B$4:$B$27,0),MATCH(Schedules_8760!$F6597,Clg_StPt_Sch_EZ!$C$3:$I$3,0)),"F","C")</f>
        <v>25.555555555555554</v>
      </c>
      <c r="K6597" s="34">
        <f>CONVERT(INDEX(Clg_StPt_Sch_EZ!$C$31:$I$54,MATCH(Schedules_8760!$C6597,Clg_StPt_Sch_EZ!$B$31:$B$54,0),MATCH(Schedules_8760!$F6597,Clg_StPt_Sch_EZ!$C$30:$I$30,0)),"F","C")</f>
        <v>28.333333333333332</v>
      </c>
      <c r="L6597" s="34">
        <f>CONVERT(INDEX(DHW_StPt_Sch_EZ!$C$4:$I$27,MATCH(Schedules_8760!$C6597,DHW_StPt_Sch_EZ!$B$4:$B$27,0),MATCH(Schedules_8760!$F6597,DHW_StPt_Sch_EZ!$C$3:$I$3,0)),"F","C")</f>
        <v>53.333333333333329</v>
      </c>
      <c r="M6597" s="34">
        <f>CONVERT(INDEX(DHW_StPt_Sch_EZ!$C$31:$I$54,MATCH(Schedules_8760!$C6597,DHW_StPt_Sch_EZ!$B$31:$B$54,0),MATCH(Schedules_8760!$F6597,DHW_StPt_Sch_EZ!$C$30:$I$30,0)),"F","C")</f>
        <v>53.333333333333329</v>
      </c>
      <c r="N6597" s="12"/>
      <c r="O6597" s="12"/>
      <c r="P6597" s="12"/>
    </row>
    <row r="6598" spans="1:16" x14ac:dyDescent="0.25">
      <c r="A6598" s="35">
        <v>6597</v>
      </c>
      <c r="B6598" s="89">
        <v>275.83333333333331</v>
      </c>
      <c r="C6598" s="35">
        <f t="shared" si="515"/>
        <v>21</v>
      </c>
      <c r="D6598" s="35">
        <f t="shared" si="518"/>
        <v>275</v>
      </c>
      <c r="E6598" s="35">
        <f t="shared" si="519"/>
        <v>2</v>
      </c>
      <c r="F6598" s="35" t="str">
        <f t="shared" si="516"/>
        <v>Monday</v>
      </c>
      <c r="G6598" s="35">
        <f t="shared" si="517"/>
        <v>10</v>
      </c>
      <c r="H6598" s="34">
        <f>CONVERT(INDEX(Htg_StPt_Sch_EZ!$C$4:$I$27,MATCH(Schedules_8760!$C6598,Htg_StPt_Sch_EZ!$B$4:$B$27,0),MATCH(Schedules_8760!$F6598,Htg_StPt_Sch_EZ!$C$3:$I$3,0)),"F","C")</f>
        <v>20.555555555555554</v>
      </c>
      <c r="I6598" s="34">
        <f>CONVERT(INDEX(Htg_StPt_Sch_EZ!$C$31:$I$54,MATCH(Schedules_8760!$C6598,Htg_StPt_Sch_EZ!$B$31:$B$54,0),MATCH(Schedules_8760!$F6598,Htg_StPt_Sch_EZ!$C$30:$I$30,0)),"F","C")</f>
        <v>19.444444444444443</v>
      </c>
      <c r="J6598" s="34">
        <f>CONVERT(INDEX(Clg_StPt_Sch_EZ!$C$4:$I$27,MATCH(Schedules_8760!$C6598,Clg_StPt_Sch_EZ!$B$4:$B$27,0),MATCH(Schedules_8760!$F6598,Clg_StPt_Sch_EZ!$C$3:$I$3,0)),"F","C")</f>
        <v>25.555555555555554</v>
      </c>
      <c r="K6598" s="34">
        <f>CONVERT(INDEX(Clg_StPt_Sch_EZ!$C$31:$I$54,MATCH(Schedules_8760!$C6598,Clg_StPt_Sch_EZ!$B$31:$B$54,0),MATCH(Schedules_8760!$F6598,Clg_StPt_Sch_EZ!$C$30:$I$30,0)),"F","C")</f>
        <v>28.333333333333332</v>
      </c>
      <c r="L6598" s="34">
        <f>CONVERT(INDEX(DHW_StPt_Sch_EZ!$C$4:$I$27,MATCH(Schedules_8760!$C6598,DHW_StPt_Sch_EZ!$B$4:$B$27,0),MATCH(Schedules_8760!$F6598,DHW_StPt_Sch_EZ!$C$3:$I$3,0)),"F","C")</f>
        <v>53.333333333333329</v>
      </c>
      <c r="M6598" s="34">
        <f>CONVERT(INDEX(DHW_StPt_Sch_EZ!$C$31:$I$54,MATCH(Schedules_8760!$C6598,DHW_StPt_Sch_EZ!$B$31:$B$54,0),MATCH(Schedules_8760!$F6598,DHW_StPt_Sch_EZ!$C$30:$I$30,0)),"F","C")</f>
        <v>53.333333333333329</v>
      </c>
      <c r="N6598" s="12"/>
      <c r="O6598" s="12"/>
      <c r="P6598" s="12"/>
    </row>
    <row r="6599" spans="1:16" x14ac:dyDescent="0.25">
      <c r="A6599" s="35">
        <v>6598</v>
      </c>
      <c r="B6599" s="89">
        <v>275.875</v>
      </c>
      <c r="C6599" s="35">
        <f t="shared" si="515"/>
        <v>22</v>
      </c>
      <c r="D6599" s="35">
        <f t="shared" si="518"/>
        <v>275</v>
      </c>
      <c r="E6599" s="35">
        <f t="shared" si="519"/>
        <v>2</v>
      </c>
      <c r="F6599" s="35" t="str">
        <f t="shared" si="516"/>
        <v>Monday</v>
      </c>
      <c r="G6599" s="35">
        <f t="shared" si="517"/>
        <v>10</v>
      </c>
      <c r="H6599" s="34">
        <f>CONVERT(INDEX(Htg_StPt_Sch_EZ!$C$4:$I$27,MATCH(Schedules_8760!$C6599,Htg_StPt_Sch_EZ!$B$4:$B$27,0),MATCH(Schedules_8760!$F6599,Htg_StPt_Sch_EZ!$C$3:$I$3,0)),"F","C")</f>
        <v>20.555555555555554</v>
      </c>
      <c r="I6599" s="34">
        <f>CONVERT(INDEX(Htg_StPt_Sch_EZ!$C$31:$I$54,MATCH(Schedules_8760!$C6599,Htg_StPt_Sch_EZ!$B$31:$B$54,0),MATCH(Schedules_8760!$F6599,Htg_StPt_Sch_EZ!$C$30:$I$30,0)),"F","C")</f>
        <v>19.444444444444443</v>
      </c>
      <c r="J6599" s="34">
        <f>CONVERT(INDEX(Clg_StPt_Sch_EZ!$C$4:$I$27,MATCH(Schedules_8760!$C6599,Clg_StPt_Sch_EZ!$B$4:$B$27,0),MATCH(Schedules_8760!$F6599,Clg_StPt_Sch_EZ!$C$3:$I$3,0)),"F","C")</f>
        <v>25.555555555555554</v>
      </c>
      <c r="K6599" s="34">
        <f>CONVERT(INDEX(Clg_StPt_Sch_EZ!$C$31:$I$54,MATCH(Schedules_8760!$C6599,Clg_StPt_Sch_EZ!$B$31:$B$54,0),MATCH(Schedules_8760!$F6599,Clg_StPt_Sch_EZ!$C$30:$I$30,0)),"F","C")</f>
        <v>28.333333333333332</v>
      </c>
      <c r="L6599" s="34">
        <f>CONVERT(INDEX(DHW_StPt_Sch_EZ!$C$4:$I$27,MATCH(Schedules_8760!$C6599,DHW_StPt_Sch_EZ!$B$4:$B$27,0),MATCH(Schedules_8760!$F6599,DHW_StPt_Sch_EZ!$C$3:$I$3,0)),"F","C")</f>
        <v>53.333333333333329</v>
      </c>
      <c r="M6599" s="34">
        <f>CONVERT(INDEX(DHW_StPt_Sch_EZ!$C$31:$I$54,MATCH(Schedules_8760!$C6599,DHW_StPt_Sch_EZ!$B$31:$B$54,0),MATCH(Schedules_8760!$F6599,DHW_StPt_Sch_EZ!$C$30:$I$30,0)),"F","C")</f>
        <v>53.333333333333329</v>
      </c>
      <c r="N6599" s="12"/>
      <c r="O6599" s="12"/>
      <c r="P6599" s="12"/>
    </row>
    <row r="6600" spans="1:16" x14ac:dyDescent="0.25">
      <c r="A6600" s="35">
        <v>6599</v>
      </c>
      <c r="B6600" s="89">
        <v>275.91666666666669</v>
      </c>
      <c r="C6600" s="35">
        <f t="shared" si="515"/>
        <v>23</v>
      </c>
      <c r="D6600" s="35">
        <f t="shared" si="518"/>
        <v>275</v>
      </c>
      <c r="E6600" s="35">
        <f t="shared" si="519"/>
        <v>2</v>
      </c>
      <c r="F6600" s="35" t="str">
        <f t="shared" si="516"/>
        <v>Monday</v>
      </c>
      <c r="G6600" s="35">
        <f t="shared" si="517"/>
        <v>10</v>
      </c>
      <c r="H6600" s="34">
        <f>CONVERT(INDEX(Htg_StPt_Sch_EZ!$C$4:$I$27,MATCH(Schedules_8760!$C6600,Htg_StPt_Sch_EZ!$B$4:$B$27,0),MATCH(Schedules_8760!$F6600,Htg_StPt_Sch_EZ!$C$3:$I$3,0)),"F","C")</f>
        <v>20.555555555555554</v>
      </c>
      <c r="I6600" s="34">
        <f>CONVERT(INDEX(Htg_StPt_Sch_EZ!$C$31:$I$54,MATCH(Schedules_8760!$C6600,Htg_StPt_Sch_EZ!$B$31:$B$54,0),MATCH(Schedules_8760!$F6600,Htg_StPt_Sch_EZ!$C$30:$I$30,0)),"F","C")</f>
        <v>19.444444444444443</v>
      </c>
      <c r="J6600" s="34">
        <f>CONVERT(INDEX(Clg_StPt_Sch_EZ!$C$4:$I$27,MATCH(Schedules_8760!$C6600,Clg_StPt_Sch_EZ!$B$4:$B$27,0),MATCH(Schedules_8760!$F6600,Clg_StPt_Sch_EZ!$C$3:$I$3,0)),"F","C")</f>
        <v>25.555555555555554</v>
      </c>
      <c r="K6600" s="34">
        <f>CONVERT(INDEX(Clg_StPt_Sch_EZ!$C$31:$I$54,MATCH(Schedules_8760!$C6600,Clg_StPt_Sch_EZ!$B$31:$B$54,0),MATCH(Schedules_8760!$F6600,Clg_StPt_Sch_EZ!$C$30:$I$30,0)),"F","C")</f>
        <v>28.333333333333332</v>
      </c>
      <c r="L6600" s="34">
        <f>CONVERT(INDEX(DHW_StPt_Sch_EZ!$C$4:$I$27,MATCH(Schedules_8760!$C6600,DHW_StPt_Sch_EZ!$B$4:$B$27,0),MATCH(Schedules_8760!$F6600,DHW_StPt_Sch_EZ!$C$3:$I$3,0)),"F","C")</f>
        <v>53.333333333333329</v>
      </c>
      <c r="M6600" s="34">
        <f>CONVERT(INDEX(DHW_StPt_Sch_EZ!$C$31:$I$54,MATCH(Schedules_8760!$C6600,DHW_StPt_Sch_EZ!$B$31:$B$54,0),MATCH(Schedules_8760!$F6600,DHW_StPt_Sch_EZ!$C$30:$I$30,0)),"F","C")</f>
        <v>53.333333333333329</v>
      </c>
      <c r="N6600" s="12"/>
      <c r="O6600" s="12"/>
      <c r="P6600" s="12"/>
    </row>
    <row r="6601" spans="1:16" x14ac:dyDescent="0.25">
      <c r="A6601" s="35">
        <v>6600</v>
      </c>
      <c r="B6601" s="89">
        <v>275.95833333333331</v>
      </c>
      <c r="C6601" s="35">
        <f t="shared" si="515"/>
        <v>24</v>
      </c>
      <c r="D6601" s="35">
        <f t="shared" si="518"/>
        <v>275</v>
      </c>
      <c r="E6601" s="35">
        <f t="shared" si="519"/>
        <v>2</v>
      </c>
      <c r="F6601" s="35" t="str">
        <f t="shared" si="516"/>
        <v>Monday</v>
      </c>
      <c r="G6601" s="35">
        <f t="shared" si="517"/>
        <v>10</v>
      </c>
      <c r="H6601" s="34">
        <f>CONVERT(INDEX(Htg_StPt_Sch_EZ!$C$4:$I$27,MATCH(Schedules_8760!$C6601,Htg_StPt_Sch_EZ!$B$4:$B$27,0),MATCH(Schedules_8760!$F6601,Htg_StPt_Sch_EZ!$C$3:$I$3,0)),"F","C")</f>
        <v>20.555555555555554</v>
      </c>
      <c r="I6601" s="34">
        <f>CONVERT(INDEX(Htg_StPt_Sch_EZ!$C$31:$I$54,MATCH(Schedules_8760!$C6601,Htg_StPt_Sch_EZ!$B$31:$B$54,0),MATCH(Schedules_8760!$F6601,Htg_StPt_Sch_EZ!$C$30:$I$30,0)),"F","C")</f>
        <v>19.444444444444443</v>
      </c>
      <c r="J6601" s="34">
        <f>CONVERT(INDEX(Clg_StPt_Sch_EZ!$C$4:$I$27,MATCH(Schedules_8760!$C6601,Clg_StPt_Sch_EZ!$B$4:$B$27,0),MATCH(Schedules_8760!$F6601,Clg_StPt_Sch_EZ!$C$3:$I$3,0)),"F","C")</f>
        <v>25.555555555555554</v>
      </c>
      <c r="K6601" s="34">
        <f>CONVERT(INDEX(Clg_StPt_Sch_EZ!$C$31:$I$54,MATCH(Schedules_8760!$C6601,Clg_StPt_Sch_EZ!$B$31:$B$54,0),MATCH(Schedules_8760!$F6601,Clg_StPt_Sch_EZ!$C$30:$I$30,0)),"F","C")</f>
        <v>28.333333333333332</v>
      </c>
      <c r="L6601" s="34">
        <f>CONVERT(INDEX(DHW_StPt_Sch_EZ!$C$4:$I$27,MATCH(Schedules_8760!$C6601,DHW_StPt_Sch_EZ!$B$4:$B$27,0),MATCH(Schedules_8760!$F6601,DHW_StPt_Sch_EZ!$C$3:$I$3,0)),"F","C")</f>
        <v>53.333333333333329</v>
      </c>
      <c r="M6601" s="34">
        <f>CONVERT(INDEX(DHW_StPt_Sch_EZ!$C$31:$I$54,MATCH(Schedules_8760!$C6601,DHW_StPt_Sch_EZ!$B$31:$B$54,0),MATCH(Schedules_8760!$F6601,DHW_StPt_Sch_EZ!$C$30:$I$30,0)),"F","C")</f>
        <v>53.333333333333329</v>
      </c>
      <c r="N6601" s="12"/>
      <c r="O6601" s="12"/>
      <c r="P6601" s="12"/>
    </row>
    <row r="6602" spans="1:16" x14ac:dyDescent="0.25">
      <c r="A6602" s="35">
        <v>6601</v>
      </c>
      <c r="B6602" s="89">
        <v>276</v>
      </c>
      <c r="C6602" s="35">
        <f t="shared" si="515"/>
        <v>1</v>
      </c>
      <c r="D6602" s="35">
        <f t="shared" si="518"/>
        <v>276</v>
      </c>
      <c r="E6602" s="35">
        <f t="shared" si="519"/>
        <v>3</v>
      </c>
      <c r="F6602" s="35" t="str">
        <f t="shared" si="516"/>
        <v>Tuesday</v>
      </c>
      <c r="G6602" s="35">
        <f t="shared" si="517"/>
        <v>10</v>
      </c>
      <c r="H6602" s="34">
        <f>CONVERT(INDEX(Htg_StPt_Sch_EZ!$C$4:$I$27,MATCH(Schedules_8760!$C6602,Htg_StPt_Sch_EZ!$B$4:$B$27,0),MATCH(Schedules_8760!$F6602,Htg_StPt_Sch_EZ!$C$3:$I$3,0)),"F","C")</f>
        <v>20.555555555555554</v>
      </c>
      <c r="I6602" s="34">
        <f>CONVERT(INDEX(Htg_StPt_Sch_EZ!$C$31:$I$54,MATCH(Schedules_8760!$C6602,Htg_StPt_Sch_EZ!$B$31:$B$54,0),MATCH(Schedules_8760!$F6602,Htg_StPt_Sch_EZ!$C$30:$I$30,0)),"F","C")</f>
        <v>19.444444444444443</v>
      </c>
      <c r="J6602" s="34">
        <f>CONVERT(INDEX(Clg_StPt_Sch_EZ!$C$4:$I$27,MATCH(Schedules_8760!$C6602,Clg_StPt_Sch_EZ!$B$4:$B$27,0),MATCH(Schedules_8760!$F6602,Clg_StPt_Sch_EZ!$C$3:$I$3,0)),"F","C")</f>
        <v>25.555555555555554</v>
      </c>
      <c r="K6602" s="34">
        <f>CONVERT(INDEX(Clg_StPt_Sch_EZ!$C$31:$I$54,MATCH(Schedules_8760!$C6602,Clg_StPt_Sch_EZ!$B$31:$B$54,0),MATCH(Schedules_8760!$F6602,Clg_StPt_Sch_EZ!$C$30:$I$30,0)),"F","C")</f>
        <v>28.333333333333332</v>
      </c>
      <c r="L6602" s="34">
        <f>CONVERT(INDEX(DHW_StPt_Sch_EZ!$C$4:$I$27,MATCH(Schedules_8760!$C6602,DHW_StPt_Sch_EZ!$B$4:$B$27,0),MATCH(Schedules_8760!$F6602,DHW_StPt_Sch_EZ!$C$3:$I$3,0)),"F","C")</f>
        <v>53.333333333333329</v>
      </c>
      <c r="M6602" s="34">
        <f>CONVERT(INDEX(DHW_StPt_Sch_EZ!$C$31:$I$54,MATCH(Schedules_8760!$C6602,DHW_StPt_Sch_EZ!$B$31:$B$54,0),MATCH(Schedules_8760!$F6602,DHW_StPt_Sch_EZ!$C$30:$I$30,0)),"F","C")</f>
        <v>53.333333333333329</v>
      </c>
      <c r="N6602" s="12"/>
      <c r="O6602" s="12"/>
      <c r="P6602" s="12"/>
    </row>
    <row r="6603" spans="1:16" x14ac:dyDescent="0.25">
      <c r="A6603" s="35">
        <v>6602</v>
      </c>
      <c r="B6603" s="89">
        <v>276.04166666666669</v>
      </c>
      <c r="C6603" s="35">
        <f t="shared" si="515"/>
        <v>2</v>
      </c>
      <c r="D6603" s="35">
        <f t="shared" si="518"/>
        <v>276</v>
      </c>
      <c r="E6603" s="35">
        <f t="shared" si="519"/>
        <v>3</v>
      </c>
      <c r="F6603" s="35" t="str">
        <f t="shared" si="516"/>
        <v>Tuesday</v>
      </c>
      <c r="G6603" s="35">
        <f t="shared" si="517"/>
        <v>10</v>
      </c>
      <c r="H6603" s="34">
        <f>CONVERT(INDEX(Htg_StPt_Sch_EZ!$C$4:$I$27,MATCH(Schedules_8760!$C6603,Htg_StPt_Sch_EZ!$B$4:$B$27,0),MATCH(Schedules_8760!$F6603,Htg_StPt_Sch_EZ!$C$3:$I$3,0)),"F","C")</f>
        <v>20.555555555555554</v>
      </c>
      <c r="I6603" s="34">
        <f>CONVERT(INDEX(Htg_StPt_Sch_EZ!$C$31:$I$54,MATCH(Schedules_8760!$C6603,Htg_StPt_Sch_EZ!$B$31:$B$54,0),MATCH(Schedules_8760!$F6603,Htg_StPt_Sch_EZ!$C$30:$I$30,0)),"F","C")</f>
        <v>19.444444444444443</v>
      </c>
      <c r="J6603" s="34">
        <f>CONVERT(INDEX(Clg_StPt_Sch_EZ!$C$4:$I$27,MATCH(Schedules_8760!$C6603,Clg_StPt_Sch_EZ!$B$4:$B$27,0),MATCH(Schedules_8760!$F6603,Clg_StPt_Sch_EZ!$C$3:$I$3,0)),"F","C")</f>
        <v>25.555555555555554</v>
      </c>
      <c r="K6603" s="34">
        <f>CONVERT(INDEX(Clg_StPt_Sch_EZ!$C$31:$I$54,MATCH(Schedules_8760!$C6603,Clg_StPt_Sch_EZ!$B$31:$B$54,0),MATCH(Schedules_8760!$F6603,Clg_StPt_Sch_EZ!$C$30:$I$30,0)),"F","C")</f>
        <v>28.333333333333332</v>
      </c>
      <c r="L6603" s="34">
        <f>CONVERT(INDEX(DHW_StPt_Sch_EZ!$C$4:$I$27,MATCH(Schedules_8760!$C6603,DHW_StPt_Sch_EZ!$B$4:$B$27,0),MATCH(Schedules_8760!$F6603,DHW_StPt_Sch_EZ!$C$3:$I$3,0)),"F","C")</f>
        <v>53.333333333333329</v>
      </c>
      <c r="M6603" s="34">
        <f>CONVERT(INDEX(DHW_StPt_Sch_EZ!$C$31:$I$54,MATCH(Schedules_8760!$C6603,DHW_StPt_Sch_EZ!$B$31:$B$54,0),MATCH(Schedules_8760!$F6603,DHW_StPt_Sch_EZ!$C$30:$I$30,0)),"F","C")</f>
        <v>53.333333333333329</v>
      </c>
      <c r="N6603" s="12"/>
      <c r="O6603" s="12"/>
      <c r="P6603" s="12"/>
    </row>
    <row r="6604" spans="1:16" x14ac:dyDescent="0.25">
      <c r="A6604" s="35">
        <v>6603</v>
      </c>
      <c r="B6604" s="89">
        <v>276.08333333333331</v>
      </c>
      <c r="C6604" s="35">
        <f t="shared" si="515"/>
        <v>3</v>
      </c>
      <c r="D6604" s="35">
        <f t="shared" si="518"/>
        <v>276</v>
      </c>
      <c r="E6604" s="35">
        <f t="shared" si="519"/>
        <v>3</v>
      </c>
      <c r="F6604" s="35" t="str">
        <f t="shared" si="516"/>
        <v>Tuesday</v>
      </c>
      <c r="G6604" s="35">
        <f t="shared" si="517"/>
        <v>10</v>
      </c>
      <c r="H6604" s="34">
        <f>CONVERT(INDEX(Htg_StPt_Sch_EZ!$C$4:$I$27,MATCH(Schedules_8760!$C6604,Htg_StPt_Sch_EZ!$B$4:$B$27,0),MATCH(Schedules_8760!$F6604,Htg_StPt_Sch_EZ!$C$3:$I$3,0)),"F","C")</f>
        <v>20.555555555555554</v>
      </c>
      <c r="I6604" s="34">
        <f>CONVERT(INDEX(Htg_StPt_Sch_EZ!$C$31:$I$54,MATCH(Schedules_8760!$C6604,Htg_StPt_Sch_EZ!$B$31:$B$54,0),MATCH(Schedules_8760!$F6604,Htg_StPt_Sch_EZ!$C$30:$I$30,0)),"F","C")</f>
        <v>19.444444444444443</v>
      </c>
      <c r="J6604" s="34">
        <f>CONVERT(INDEX(Clg_StPt_Sch_EZ!$C$4:$I$27,MATCH(Schedules_8760!$C6604,Clg_StPt_Sch_EZ!$B$4:$B$27,0),MATCH(Schedules_8760!$F6604,Clg_StPt_Sch_EZ!$C$3:$I$3,0)),"F","C")</f>
        <v>25.555555555555554</v>
      </c>
      <c r="K6604" s="34">
        <f>CONVERT(INDEX(Clg_StPt_Sch_EZ!$C$31:$I$54,MATCH(Schedules_8760!$C6604,Clg_StPt_Sch_EZ!$B$31:$B$54,0),MATCH(Schedules_8760!$F6604,Clg_StPt_Sch_EZ!$C$30:$I$30,0)),"F","C")</f>
        <v>28.333333333333332</v>
      </c>
      <c r="L6604" s="34">
        <f>CONVERT(INDEX(DHW_StPt_Sch_EZ!$C$4:$I$27,MATCH(Schedules_8760!$C6604,DHW_StPt_Sch_EZ!$B$4:$B$27,0),MATCH(Schedules_8760!$F6604,DHW_StPt_Sch_EZ!$C$3:$I$3,0)),"F","C")</f>
        <v>53.333333333333329</v>
      </c>
      <c r="M6604" s="34">
        <f>CONVERT(INDEX(DHW_StPt_Sch_EZ!$C$31:$I$54,MATCH(Schedules_8760!$C6604,DHW_StPt_Sch_EZ!$B$31:$B$54,0),MATCH(Schedules_8760!$F6604,DHW_StPt_Sch_EZ!$C$30:$I$30,0)),"F","C")</f>
        <v>53.333333333333329</v>
      </c>
      <c r="N6604" s="12"/>
      <c r="O6604" s="12"/>
      <c r="P6604" s="12"/>
    </row>
    <row r="6605" spans="1:16" x14ac:dyDescent="0.25">
      <c r="A6605" s="35">
        <v>6604</v>
      </c>
      <c r="B6605" s="89">
        <v>276.125</v>
      </c>
      <c r="C6605" s="35">
        <f t="shared" si="515"/>
        <v>4</v>
      </c>
      <c r="D6605" s="35">
        <f t="shared" si="518"/>
        <v>276</v>
      </c>
      <c r="E6605" s="35">
        <f t="shared" si="519"/>
        <v>3</v>
      </c>
      <c r="F6605" s="35" t="str">
        <f t="shared" si="516"/>
        <v>Tuesday</v>
      </c>
      <c r="G6605" s="35">
        <f t="shared" si="517"/>
        <v>10</v>
      </c>
      <c r="H6605" s="34">
        <f>CONVERT(INDEX(Htg_StPt_Sch_EZ!$C$4:$I$27,MATCH(Schedules_8760!$C6605,Htg_StPt_Sch_EZ!$B$4:$B$27,0),MATCH(Schedules_8760!$F6605,Htg_StPt_Sch_EZ!$C$3:$I$3,0)),"F","C")</f>
        <v>20.555555555555554</v>
      </c>
      <c r="I6605" s="34">
        <f>CONVERT(INDEX(Htg_StPt_Sch_EZ!$C$31:$I$54,MATCH(Schedules_8760!$C6605,Htg_StPt_Sch_EZ!$B$31:$B$54,0),MATCH(Schedules_8760!$F6605,Htg_StPt_Sch_EZ!$C$30:$I$30,0)),"F","C")</f>
        <v>19.444444444444443</v>
      </c>
      <c r="J6605" s="34">
        <f>CONVERT(INDEX(Clg_StPt_Sch_EZ!$C$4:$I$27,MATCH(Schedules_8760!$C6605,Clg_StPt_Sch_EZ!$B$4:$B$27,0),MATCH(Schedules_8760!$F6605,Clg_StPt_Sch_EZ!$C$3:$I$3,0)),"F","C")</f>
        <v>25.555555555555554</v>
      </c>
      <c r="K6605" s="34">
        <f>CONVERT(INDEX(Clg_StPt_Sch_EZ!$C$31:$I$54,MATCH(Schedules_8760!$C6605,Clg_StPt_Sch_EZ!$B$31:$B$54,0),MATCH(Schedules_8760!$F6605,Clg_StPt_Sch_EZ!$C$30:$I$30,0)),"F","C")</f>
        <v>28.333333333333332</v>
      </c>
      <c r="L6605" s="34">
        <f>CONVERT(INDEX(DHW_StPt_Sch_EZ!$C$4:$I$27,MATCH(Schedules_8760!$C6605,DHW_StPt_Sch_EZ!$B$4:$B$27,0),MATCH(Schedules_8760!$F6605,DHW_StPt_Sch_EZ!$C$3:$I$3,0)),"F","C")</f>
        <v>53.333333333333329</v>
      </c>
      <c r="M6605" s="34">
        <f>CONVERT(INDEX(DHW_StPt_Sch_EZ!$C$31:$I$54,MATCH(Schedules_8760!$C6605,DHW_StPt_Sch_EZ!$B$31:$B$54,0),MATCH(Schedules_8760!$F6605,DHW_StPt_Sch_EZ!$C$30:$I$30,0)),"F","C")</f>
        <v>53.333333333333329</v>
      </c>
      <c r="N6605" s="12"/>
      <c r="O6605" s="12"/>
      <c r="P6605" s="12"/>
    </row>
    <row r="6606" spans="1:16" x14ac:dyDescent="0.25">
      <c r="A6606" s="35">
        <v>6605</v>
      </c>
      <c r="B6606" s="89">
        <v>276.16666666666669</v>
      </c>
      <c r="C6606" s="35">
        <f t="shared" si="515"/>
        <v>5</v>
      </c>
      <c r="D6606" s="35">
        <f t="shared" si="518"/>
        <v>276</v>
      </c>
      <c r="E6606" s="35">
        <f t="shared" si="519"/>
        <v>3</v>
      </c>
      <c r="F6606" s="35" t="str">
        <f t="shared" si="516"/>
        <v>Tuesday</v>
      </c>
      <c r="G6606" s="35">
        <f t="shared" si="517"/>
        <v>10</v>
      </c>
      <c r="H6606" s="34">
        <f>CONVERT(INDEX(Htg_StPt_Sch_EZ!$C$4:$I$27,MATCH(Schedules_8760!$C6606,Htg_StPt_Sch_EZ!$B$4:$B$27,0),MATCH(Schedules_8760!$F6606,Htg_StPt_Sch_EZ!$C$3:$I$3,0)),"F","C")</f>
        <v>20.555555555555554</v>
      </c>
      <c r="I6606" s="34">
        <f>CONVERT(INDEX(Htg_StPt_Sch_EZ!$C$31:$I$54,MATCH(Schedules_8760!$C6606,Htg_StPt_Sch_EZ!$B$31:$B$54,0),MATCH(Schedules_8760!$F6606,Htg_StPt_Sch_EZ!$C$30:$I$30,0)),"F","C")</f>
        <v>19.444444444444443</v>
      </c>
      <c r="J6606" s="34">
        <f>CONVERT(INDEX(Clg_StPt_Sch_EZ!$C$4:$I$27,MATCH(Schedules_8760!$C6606,Clg_StPt_Sch_EZ!$B$4:$B$27,0),MATCH(Schedules_8760!$F6606,Clg_StPt_Sch_EZ!$C$3:$I$3,0)),"F","C")</f>
        <v>25.555555555555554</v>
      </c>
      <c r="K6606" s="34">
        <f>CONVERT(INDEX(Clg_StPt_Sch_EZ!$C$31:$I$54,MATCH(Schedules_8760!$C6606,Clg_StPt_Sch_EZ!$B$31:$B$54,0),MATCH(Schedules_8760!$F6606,Clg_StPt_Sch_EZ!$C$30:$I$30,0)),"F","C")</f>
        <v>28.333333333333332</v>
      </c>
      <c r="L6606" s="34">
        <f>CONVERT(INDEX(DHW_StPt_Sch_EZ!$C$4:$I$27,MATCH(Schedules_8760!$C6606,DHW_StPt_Sch_EZ!$B$4:$B$27,0),MATCH(Schedules_8760!$F6606,DHW_StPt_Sch_EZ!$C$3:$I$3,0)),"F","C")</f>
        <v>53.333333333333329</v>
      </c>
      <c r="M6606" s="34">
        <f>CONVERT(INDEX(DHW_StPt_Sch_EZ!$C$31:$I$54,MATCH(Schedules_8760!$C6606,DHW_StPt_Sch_EZ!$B$31:$B$54,0),MATCH(Schedules_8760!$F6606,DHW_StPt_Sch_EZ!$C$30:$I$30,0)),"F","C")</f>
        <v>53.333333333333329</v>
      </c>
      <c r="N6606" s="12"/>
      <c r="O6606" s="12"/>
      <c r="P6606" s="12"/>
    </row>
    <row r="6607" spans="1:16" x14ac:dyDescent="0.25">
      <c r="A6607" s="35">
        <v>6606</v>
      </c>
      <c r="B6607" s="89">
        <v>276.20833333333331</v>
      </c>
      <c r="C6607" s="35">
        <f t="shared" si="515"/>
        <v>6</v>
      </c>
      <c r="D6607" s="35">
        <f t="shared" si="518"/>
        <v>276</v>
      </c>
      <c r="E6607" s="35">
        <f t="shared" si="519"/>
        <v>3</v>
      </c>
      <c r="F6607" s="35" t="str">
        <f t="shared" si="516"/>
        <v>Tuesday</v>
      </c>
      <c r="G6607" s="35">
        <f t="shared" si="517"/>
        <v>10</v>
      </c>
      <c r="H6607" s="34">
        <f>CONVERT(INDEX(Htg_StPt_Sch_EZ!$C$4:$I$27,MATCH(Schedules_8760!$C6607,Htg_StPt_Sch_EZ!$B$4:$B$27,0),MATCH(Schedules_8760!$F6607,Htg_StPt_Sch_EZ!$C$3:$I$3,0)),"F","C")</f>
        <v>20.555555555555554</v>
      </c>
      <c r="I6607" s="34">
        <f>CONVERT(INDEX(Htg_StPt_Sch_EZ!$C$31:$I$54,MATCH(Schedules_8760!$C6607,Htg_StPt_Sch_EZ!$B$31:$B$54,0),MATCH(Schedules_8760!$F6607,Htg_StPt_Sch_EZ!$C$30:$I$30,0)),"F","C")</f>
        <v>19.444444444444443</v>
      </c>
      <c r="J6607" s="34">
        <f>CONVERT(INDEX(Clg_StPt_Sch_EZ!$C$4:$I$27,MATCH(Schedules_8760!$C6607,Clg_StPt_Sch_EZ!$B$4:$B$27,0),MATCH(Schedules_8760!$F6607,Clg_StPt_Sch_EZ!$C$3:$I$3,0)),"F","C")</f>
        <v>25.555555555555554</v>
      </c>
      <c r="K6607" s="34">
        <f>CONVERT(INDEX(Clg_StPt_Sch_EZ!$C$31:$I$54,MATCH(Schedules_8760!$C6607,Clg_StPt_Sch_EZ!$B$31:$B$54,0),MATCH(Schedules_8760!$F6607,Clg_StPt_Sch_EZ!$C$30:$I$30,0)),"F","C")</f>
        <v>28.333333333333332</v>
      </c>
      <c r="L6607" s="34">
        <f>CONVERT(INDEX(DHW_StPt_Sch_EZ!$C$4:$I$27,MATCH(Schedules_8760!$C6607,DHW_StPt_Sch_EZ!$B$4:$B$27,0),MATCH(Schedules_8760!$F6607,DHW_StPt_Sch_EZ!$C$3:$I$3,0)),"F","C")</f>
        <v>53.333333333333329</v>
      </c>
      <c r="M6607" s="34">
        <f>CONVERT(INDEX(DHW_StPt_Sch_EZ!$C$31:$I$54,MATCH(Schedules_8760!$C6607,DHW_StPt_Sch_EZ!$B$31:$B$54,0),MATCH(Schedules_8760!$F6607,DHW_StPt_Sch_EZ!$C$30:$I$30,0)),"F","C")</f>
        <v>53.333333333333329</v>
      </c>
      <c r="N6607" s="12"/>
      <c r="O6607" s="12"/>
      <c r="P6607" s="12"/>
    </row>
    <row r="6608" spans="1:16" x14ac:dyDescent="0.25">
      <c r="A6608" s="35">
        <v>6607</v>
      </c>
      <c r="B6608" s="89">
        <v>276.25</v>
      </c>
      <c r="C6608" s="35">
        <f t="shared" si="515"/>
        <v>7</v>
      </c>
      <c r="D6608" s="35">
        <f t="shared" si="518"/>
        <v>276</v>
      </c>
      <c r="E6608" s="35">
        <f t="shared" si="519"/>
        <v>3</v>
      </c>
      <c r="F6608" s="35" t="str">
        <f t="shared" si="516"/>
        <v>Tuesday</v>
      </c>
      <c r="G6608" s="35">
        <f t="shared" si="517"/>
        <v>10</v>
      </c>
      <c r="H6608" s="34">
        <f>CONVERT(INDEX(Htg_StPt_Sch_EZ!$C$4:$I$27,MATCH(Schedules_8760!$C6608,Htg_StPt_Sch_EZ!$B$4:$B$27,0),MATCH(Schedules_8760!$F6608,Htg_StPt_Sch_EZ!$C$3:$I$3,0)),"F","C")</f>
        <v>20.555555555555554</v>
      </c>
      <c r="I6608" s="34">
        <f>CONVERT(INDEX(Htg_StPt_Sch_EZ!$C$31:$I$54,MATCH(Schedules_8760!$C6608,Htg_StPt_Sch_EZ!$B$31:$B$54,0),MATCH(Schedules_8760!$F6608,Htg_StPt_Sch_EZ!$C$30:$I$30,0)),"F","C")</f>
        <v>19.444444444444443</v>
      </c>
      <c r="J6608" s="34">
        <f>CONVERT(INDEX(Clg_StPt_Sch_EZ!$C$4:$I$27,MATCH(Schedules_8760!$C6608,Clg_StPt_Sch_EZ!$B$4:$B$27,0),MATCH(Schedules_8760!$F6608,Clg_StPt_Sch_EZ!$C$3:$I$3,0)),"F","C")</f>
        <v>25.555555555555554</v>
      </c>
      <c r="K6608" s="34">
        <f>CONVERT(INDEX(Clg_StPt_Sch_EZ!$C$31:$I$54,MATCH(Schedules_8760!$C6608,Clg_StPt_Sch_EZ!$B$31:$B$54,0),MATCH(Schedules_8760!$F6608,Clg_StPt_Sch_EZ!$C$30:$I$30,0)),"F","C")</f>
        <v>28.333333333333332</v>
      </c>
      <c r="L6608" s="34">
        <f>CONVERT(INDEX(DHW_StPt_Sch_EZ!$C$4:$I$27,MATCH(Schedules_8760!$C6608,DHW_StPt_Sch_EZ!$B$4:$B$27,0),MATCH(Schedules_8760!$F6608,DHW_StPt_Sch_EZ!$C$3:$I$3,0)),"F","C")</f>
        <v>53.333333333333329</v>
      </c>
      <c r="M6608" s="34">
        <f>CONVERT(INDEX(DHW_StPt_Sch_EZ!$C$31:$I$54,MATCH(Schedules_8760!$C6608,DHW_StPt_Sch_EZ!$B$31:$B$54,0),MATCH(Schedules_8760!$F6608,DHW_StPt_Sch_EZ!$C$30:$I$30,0)),"F","C")</f>
        <v>53.333333333333329</v>
      </c>
      <c r="N6608" s="12"/>
      <c r="O6608" s="12"/>
      <c r="P6608" s="12"/>
    </row>
    <row r="6609" spans="1:16" x14ac:dyDescent="0.25">
      <c r="A6609" s="35">
        <v>6608</v>
      </c>
      <c r="B6609" s="89">
        <v>276.29166666666669</v>
      </c>
      <c r="C6609" s="35">
        <f t="shared" si="515"/>
        <v>8</v>
      </c>
      <c r="D6609" s="35">
        <f t="shared" si="518"/>
        <v>276</v>
      </c>
      <c r="E6609" s="35">
        <f t="shared" si="519"/>
        <v>3</v>
      </c>
      <c r="F6609" s="35" t="str">
        <f t="shared" si="516"/>
        <v>Tuesday</v>
      </c>
      <c r="G6609" s="35">
        <f t="shared" si="517"/>
        <v>10</v>
      </c>
      <c r="H6609" s="34">
        <f>CONVERT(INDEX(Htg_StPt_Sch_EZ!$C$4:$I$27,MATCH(Schedules_8760!$C6609,Htg_StPt_Sch_EZ!$B$4:$B$27,0),MATCH(Schedules_8760!$F6609,Htg_StPt_Sch_EZ!$C$3:$I$3,0)),"F","C")</f>
        <v>20.555555555555554</v>
      </c>
      <c r="I6609" s="34">
        <f>CONVERT(INDEX(Htg_StPt_Sch_EZ!$C$31:$I$54,MATCH(Schedules_8760!$C6609,Htg_StPt_Sch_EZ!$B$31:$B$54,0),MATCH(Schedules_8760!$F6609,Htg_StPt_Sch_EZ!$C$30:$I$30,0)),"F","C")</f>
        <v>19.444444444444443</v>
      </c>
      <c r="J6609" s="34">
        <f>CONVERT(INDEX(Clg_StPt_Sch_EZ!$C$4:$I$27,MATCH(Schedules_8760!$C6609,Clg_StPt_Sch_EZ!$B$4:$B$27,0),MATCH(Schedules_8760!$F6609,Clg_StPt_Sch_EZ!$C$3:$I$3,0)),"F","C")</f>
        <v>25.555555555555554</v>
      </c>
      <c r="K6609" s="34">
        <f>CONVERT(INDEX(Clg_StPt_Sch_EZ!$C$31:$I$54,MATCH(Schedules_8760!$C6609,Clg_StPt_Sch_EZ!$B$31:$B$54,0),MATCH(Schedules_8760!$F6609,Clg_StPt_Sch_EZ!$C$30:$I$30,0)),"F","C")</f>
        <v>25</v>
      </c>
      <c r="L6609" s="34">
        <f>CONVERT(INDEX(DHW_StPt_Sch_EZ!$C$4:$I$27,MATCH(Schedules_8760!$C6609,DHW_StPt_Sch_EZ!$B$4:$B$27,0),MATCH(Schedules_8760!$F6609,DHW_StPt_Sch_EZ!$C$3:$I$3,0)),"F","C")</f>
        <v>53.333333333333329</v>
      </c>
      <c r="M6609" s="34">
        <f>CONVERT(INDEX(DHW_StPt_Sch_EZ!$C$31:$I$54,MATCH(Schedules_8760!$C6609,DHW_StPt_Sch_EZ!$B$31:$B$54,0),MATCH(Schedules_8760!$F6609,DHW_StPt_Sch_EZ!$C$30:$I$30,0)),"F","C")</f>
        <v>53.333333333333329</v>
      </c>
      <c r="N6609" s="12"/>
      <c r="O6609" s="12"/>
      <c r="P6609" s="12"/>
    </row>
    <row r="6610" spans="1:16" x14ac:dyDescent="0.25">
      <c r="A6610" s="35">
        <v>6609</v>
      </c>
      <c r="B6610" s="89">
        <v>276.33333333333331</v>
      </c>
      <c r="C6610" s="35">
        <f t="shared" si="515"/>
        <v>9</v>
      </c>
      <c r="D6610" s="35">
        <f t="shared" si="518"/>
        <v>276</v>
      </c>
      <c r="E6610" s="35">
        <f t="shared" si="519"/>
        <v>3</v>
      </c>
      <c r="F6610" s="35" t="str">
        <f t="shared" si="516"/>
        <v>Tuesday</v>
      </c>
      <c r="G6610" s="35">
        <f t="shared" si="517"/>
        <v>10</v>
      </c>
      <c r="H6610" s="34">
        <f>CONVERT(INDEX(Htg_StPt_Sch_EZ!$C$4:$I$27,MATCH(Schedules_8760!$C6610,Htg_StPt_Sch_EZ!$B$4:$B$27,0),MATCH(Schedules_8760!$F6610,Htg_StPt_Sch_EZ!$C$3:$I$3,0)),"F","C")</f>
        <v>20.555555555555554</v>
      </c>
      <c r="I6610" s="34">
        <f>CONVERT(INDEX(Htg_StPt_Sch_EZ!$C$31:$I$54,MATCH(Schedules_8760!$C6610,Htg_StPt_Sch_EZ!$B$31:$B$54,0),MATCH(Schedules_8760!$F6610,Htg_StPt_Sch_EZ!$C$30:$I$30,0)),"F","C")</f>
        <v>19.444444444444443</v>
      </c>
      <c r="J6610" s="34">
        <f>CONVERT(INDEX(Clg_StPt_Sch_EZ!$C$4:$I$27,MATCH(Schedules_8760!$C6610,Clg_StPt_Sch_EZ!$B$4:$B$27,0),MATCH(Schedules_8760!$F6610,Clg_StPt_Sch_EZ!$C$3:$I$3,0)),"F","C")</f>
        <v>25.555555555555554</v>
      </c>
      <c r="K6610" s="34">
        <f>CONVERT(INDEX(Clg_StPt_Sch_EZ!$C$31:$I$54,MATCH(Schedules_8760!$C6610,Clg_StPt_Sch_EZ!$B$31:$B$54,0),MATCH(Schedules_8760!$F6610,Clg_StPt_Sch_EZ!$C$30:$I$30,0)),"F","C")</f>
        <v>25</v>
      </c>
      <c r="L6610" s="34">
        <f>CONVERT(INDEX(DHW_StPt_Sch_EZ!$C$4:$I$27,MATCH(Schedules_8760!$C6610,DHW_StPt_Sch_EZ!$B$4:$B$27,0),MATCH(Schedules_8760!$F6610,DHW_StPt_Sch_EZ!$C$3:$I$3,0)),"F","C")</f>
        <v>53.333333333333329</v>
      </c>
      <c r="M6610" s="34">
        <f>CONVERT(INDEX(DHW_StPt_Sch_EZ!$C$31:$I$54,MATCH(Schedules_8760!$C6610,DHW_StPt_Sch_EZ!$B$31:$B$54,0),MATCH(Schedules_8760!$F6610,DHW_StPt_Sch_EZ!$C$30:$I$30,0)),"F","C")</f>
        <v>53.333333333333329</v>
      </c>
      <c r="N6610" s="12"/>
      <c r="O6610" s="12"/>
      <c r="P6610" s="12"/>
    </row>
    <row r="6611" spans="1:16" x14ac:dyDescent="0.25">
      <c r="A6611" s="35">
        <v>6610</v>
      </c>
      <c r="B6611" s="89">
        <v>276.375</v>
      </c>
      <c r="C6611" s="35">
        <f t="shared" si="515"/>
        <v>10</v>
      </c>
      <c r="D6611" s="35">
        <f t="shared" si="518"/>
        <v>276</v>
      </c>
      <c r="E6611" s="35">
        <f t="shared" si="519"/>
        <v>3</v>
      </c>
      <c r="F6611" s="35" t="str">
        <f t="shared" si="516"/>
        <v>Tuesday</v>
      </c>
      <c r="G6611" s="35">
        <f t="shared" si="517"/>
        <v>10</v>
      </c>
      <c r="H6611" s="34">
        <f>CONVERT(INDEX(Htg_StPt_Sch_EZ!$C$4:$I$27,MATCH(Schedules_8760!$C6611,Htg_StPt_Sch_EZ!$B$4:$B$27,0),MATCH(Schedules_8760!$F6611,Htg_StPt_Sch_EZ!$C$3:$I$3,0)),"F","C")</f>
        <v>20.555555555555554</v>
      </c>
      <c r="I6611" s="34">
        <f>CONVERT(INDEX(Htg_StPt_Sch_EZ!$C$31:$I$54,MATCH(Schedules_8760!$C6611,Htg_StPt_Sch_EZ!$B$31:$B$54,0),MATCH(Schedules_8760!$F6611,Htg_StPt_Sch_EZ!$C$30:$I$30,0)),"F","C")</f>
        <v>19.444444444444443</v>
      </c>
      <c r="J6611" s="34">
        <f>CONVERT(INDEX(Clg_StPt_Sch_EZ!$C$4:$I$27,MATCH(Schedules_8760!$C6611,Clg_StPt_Sch_EZ!$B$4:$B$27,0),MATCH(Schedules_8760!$F6611,Clg_StPt_Sch_EZ!$C$3:$I$3,0)),"F","C")</f>
        <v>25.555555555555554</v>
      </c>
      <c r="K6611" s="34">
        <f>CONVERT(INDEX(Clg_StPt_Sch_EZ!$C$31:$I$54,MATCH(Schedules_8760!$C6611,Clg_StPt_Sch_EZ!$B$31:$B$54,0),MATCH(Schedules_8760!$F6611,Clg_StPt_Sch_EZ!$C$30:$I$30,0)),"F","C")</f>
        <v>25</v>
      </c>
      <c r="L6611" s="34">
        <f>CONVERT(INDEX(DHW_StPt_Sch_EZ!$C$4:$I$27,MATCH(Schedules_8760!$C6611,DHW_StPt_Sch_EZ!$B$4:$B$27,0),MATCH(Schedules_8760!$F6611,DHW_StPt_Sch_EZ!$C$3:$I$3,0)),"F","C")</f>
        <v>53.333333333333329</v>
      </c>
      <c r="M6611" s="34">
        <f>CONVERT(INDEX(DHW_StPt_Sch_EZ!$C$31:$I$54,MATCH(Schedules_8760!$C6611,DHW_StPt_Sch_EZ!$B$31:$B$54,0),MATCH(Schedules_8760!$F6611,DHW_StPt_Sch_EZ!$C$30:$I$30,0)),"F","C")</f>
        <v>53.333333333333329</v>
      </c>
      <c r="N6611" s="12"/>
      <c r="O6611" s="12"/>
      <c r="P6611" s="12"/>
    </row>
    <row r="6612" spans="1:16" x14ac:dyDescent="0.25">
      <c r="A6612" s="35">
        <v>6611</v>
      </c>
      <c r="B6612" s="89">
        <v>276.41666666666669</v>
      </c>
      <c r="C6612" s="35">
        <f t="shared" si="515"/>
        <v>11</v>
      </c>
      <c r="D6612" s="35">
        <f t="shared" si="518"/>
        <v>276</v>
      </c>
      <c r="E6612" s="35">
        <f t="shared" si="519"/>
        <v>3</v>
      </c>
      <c r="F6612" s="35" t="str">
        <f t="shared" si="516"/>
        <v>Tuesday</v>
      </c>
      <c r="G6612" s="35">
        <f t="shared" si="517"/>
        <v>10</v>
      </c>
      <c r="H6612" s="34">
        <f>CONVERT(INDEX(Htg_StPt_Sch_EZ!$C$4:$I$27,MATCH(Schedules_8760!$C6612,Htg_StPt_Sch_EZ!$B$4:$B$27,0),MATCH(Schedules_8760!$F6612,Htg_StPt_Sch_EZ!$C$3:$I$3,0)),"F","C")</f>
        <v>20.555555555555554</v>
      </c>
      <c r="I6612" s="34">
        <f>CONVERT(INDEX(Htg_StPt_Sch_EZ!$C$31:$I$54,MATCH(Schedules_8760!$C6612,Htg_StPt_Sch_EZ!$B$31:$B$54,0),MATCH(Schedules_8760!$F6612,Htg_StPt_Sch_EZ!$C$30:$I$30,0)),"F","C")</f>
        <v>19.444444444444443</v>
      </c>
      <c r="J6612" s="34">
        <f>CONVERT(INDEX(Clg_StPt_Sch_EZ!$C$4:$I$27,MATCH(Schedules_8760!$C6612,Clg_StPt_Sch_EZ!$B$4:$B$27,0),MATCH(Schedules_8760!$F6612,Clg_StPt_Sch_EZ!$C$3:$I$3,0)),"F","C")</f>
        <v>25.555555555555554</v>
      </c>
      <c r="K6612" s="34">
        <f>CONVERT(INDEX(Clg_StPt_Sch_EZ!$C$31:$I$54,MATCH(Schedules_8760!$C6612,Clg_StPt_Sch_EZ!$B$31:$B$54,0),MATCH(Schedules_8760!$F6612,Clg_StPt_Sch_EZ!$C$30:$I$30,0)),"F","C")</f>
        <v>25</v>
      </c>
      <c r="L6612" s="34">
        <f>CONVERT(INDEX(DHW_StPt_Sch_EZ!$C$4:$I$27,MATCH(Schedules_8760!$C6612,DHW_StPt_Sch_EZ!$B$4:$B$27,0),MATCH(Schedules_8760!$F6612,DHW_StPt_Sch_EZ!$C$3:$I$3,0)),"F","C")</f>
        <v>53.333333333333329</v>
      </c>
      <c r="M6612" s="34">
        <f>CONVERT(INDEX(DHW_StPt_Sch_EZ!$C$31:$I$54,MATCH(Schedules_8760!$C6612,DHW_StPt_Sch_EZ!$B$31:$B$54,0),MATCH(Schedules_8760!$F6612,DHW_StPt_Sch_EZ!$C$30:$I$30,0)),"F","C")</f>
        <v>53.333333333333329</v>
      </c>
      <c r="N6612" s="12"/>
      <c r="O6612" s="12"/>
      <c r="P6612" s="12"/>
    </row>
    <row r="6613" spans="1:16" x14ac:dyDescent="0.25">
      <c r="A6613" s="35">
        <v>6612</v>
      </c>
      <c r="B6613" s="89">
        <v>276.45833333333331</v>
      </c>
      <c r="C6613" s="35">
        <f t="shared" si="515"/>
        <v>12</v>
      </c>
      <c r="D6613" s="35">
        <f t="shared" si="518"/>
        <v>276</v>
      </c>
      <c r="E6613" s="35">
        <f t="shared" si="519"/>
        <v>3</v>
      </c>
      <c r="F6613" s="35" t="str">
        <f t="shared" si="516"/>
        <v>Tuesday</v>
      </c>
      <c r="G6613" s="35">
        <f t="shared" si="517"/>
        <v>10</v>
      </c>
      <c r="H6613" s="34">
        <f>CONVERT(INDEX(Htg_StPt_Sch_EZ!$C$4:$I$27,MATCH(Schedules_8760!$C6613,Htg_StPt_Sch_EZ!$B$4:$B$27,0),MATCH(Schedules_8760!$F6613,Htg_StPt_Sch_EZ!$C$3:$I$3,0)),"F","C")</f>
        <v>20.555555555555554</v>
      </c>
      <c r="I6613" s="34">
        <f>CONVERT(INDEX(Htg_StPt_Sch_EZ!$C$31:$I$54,MATCH(Schedules_8760!$C6613,Htg_StPt_Sch_EZ!$B$31:$B$54,0),MATCH(Schedules_8760!$F6613,Htg_StPt_Sch_EZ!$C$30:$I$30,0)),"F","C")</f>
        <v>19.444444444444443</v>
      </c>
      <c r="J6613" s="34">
        <f>CONVERT(INDEX(Clg_StPt_Sch_EZ!$C$4:$I$27,MATCH(Schedules_8760!$C6613,Clg_StPt_Sch_EZ!$B$4:$B$27,0),MATCH(Schedules_8760!$F6613,Clg_StPt_Sch_EZ!$C$3:$I$3,0)),"F","C")</f>
        <v>25.555555555555554</v>
      </c>
      <c r="K6613" s="34">
        <f>CONVERT(INDEX(Clg_StPt_Sch_EZ!$C$31:$I$54,MATCH(Schedules_8760!$C6613,Clg_StPt_Sch_EZ!$B$31:$B$54,0),MATCH(Schedules_8760!$F6613,Clg_StPt_Sch_EZ!$C$30:$I$30,0)),"F","C")</f>
        <v>25</v>
      </c>
      <c r="L6613" s="34">
        <f>CONVERT(INDEX(DHW_StPt_Sch_EZ!$C$4:$I$27,MATCH(Schedules_8760!$C6613,DHW_StPt_Sch_EZ!$B$4:$B$27,0),MATCH(Schedules_8760!$F6613,DHW_StPt_Sch_EZ!$C$3:$I$3,0)),"F","C")</f>
        <v>53.333333333333329</v>
      </c>
      <c r="M6613" s="34">
        <f>CONVERT(INDEX(DHW_StPt_Sch_EZ!$C$31:$I$54,MATCH(Schedules_8760!$C6613,DHW_StPt_Sch_EZ!$B$31:$B$54,0),MATCH(Schedules_8760!$F6613,DHW_StPt_Sch_EZ!$C$30:$I$30,0)),"F","C")</f>
        <v>53.333333333333329</v>
      </c>
      <c r="N6613" s="12"/>
      <c r="O6613" s="12"/>
      <c r="P6613" s="12"/>
    </row>
    <row r="6614" spans="1:16" x14ac:dyDescent="0.25">
      <c r="A6614" s="35">
        <v>6613</v>
      </c>
      <c r="B6614" s="89">
        <v>276.5</v>
      </c>
      <c r="C6614" s="35">
        <f t="shared" si="515"/>
        <v>13</v>
      </c>
      <c r="D6614" s="35">
        <f t="shared" si="518"/>
        <v>276</v>
      </c>
      <c r="E6614" s="35">
        <f t="shared" si="519"/>
        <v>3</v>
      </c>
      <c r="F6614" s="35" t="str">
        <f t="shared" si="516"/>
        <v>Tuesday</v>
      </c>
      <c r="G6614" s="35">
        <f t="shared" si="517"/>
        <v>10</v>
      </c>
      <c r="H6614" s="34">
        <f>CONVERT(INDEX(Htg_StPt_Sch_EZ!$C$4:$I$27,MATCH(Schedules_8760!$C6614,Htg_StPt_Sch_EZ!$B$4:$B$27,0),MATCH(Schedules_8760!$F6614,Htg_StPt_Sch_EZ!$C$3:$I$3,0)),"F","C")</f>
        <v>20.555555555555554</v>
      </c>
      <c r="I6614" s="34">
        <f>CONVERT(INDEX(Htg_StPt_Sch_EZ!$C$31:$I$54,MATCH(Schedules_8760!$C6614,Htg_StPt_Sch_EZ!$B$31:$B$54,0),MATCH(Schedules_8760!$F6614,Htg_StPt_Sch_EZ!$C$30:$I$30,0)),"F","C")</f>
        <v>19.444444444444443</v>
      </c>
      <c r="J6614" s="34">
        <f>CONVERT(INDEX(Clg_StPt_Sch_EZ!$C$4:$I$27,MATCH(Schedules_8760!$C6614,Clg_StPt_Sch_EZ!$B$4:$B$27,0),MATCH(Schedules_8760!$F6614,Clg_StPt_Sch_EZ!$C$3:$I$3,0)),"F","C")</f>
        <v>25.555555555555554</v>
      </c>
      <c r="K6614" s="34">
        <f>CONVERT(INDEX(Clg_StPt_Sch_EZ!$C$31:$I$54,MATCH(Schedules_8760!$C6614,Clg_StPt_Sch_EZ!$B$31:$B$54,0),MATCH(Schedules_8760!$F6614,Clg_StPt_Sch_EZ!$C$30:$I$30,0)),"F","C")</f>
        <v>25</v>
      </c>
      <c r="L6614" s="34">
        <f>CONVERT(INDEX(DHW_StPt_Sch_EZ!$C$4:$I$27,MATCH(Schedules_8760!$C6614,DHW_StPt_Sch_EZ!$B$4:$B$27,0),MATCH(Schedules_8760!$F6614,DHW_StPt_Sch_EZ!$C$3:$I$3,0)),"F","C")</f>
        <v>53.333333333333329</v>
      </c>
      <c r="M6614" s="34">
        <f>CONVERT(INDEX(DHW_StPt_Sch_EZ!$C$31:$I$54,MATCH(Schedules_8760!$C6614,DHW_StPt_Sch_EZ!$B$31:$B$54,0),MATCH(Schedules_8760!$F6614,DHW_StPt_Sch_EZ!$C$30:$I$30,0)),"F","C")</f>
        <v>53.333333333333329</v>
      </c>
      <c r="N6614" s="12"/>
      <c r="O6614" s="12"/>
      <c r="P6614" s="12"/>
    </row>
    <row r="6615" spans="1:16" x14ac:dyDescent="0.25">
      <c r="A6615" s="35">
        <v>6614</v>
      </c>
      <c r="B6615" s="89">
        <v>276.54166666666669</v>
      </c>
      <c r="C6615" s="35">
        <f t="shared" si="515"/>
        <v>14</v>
      </c>
      <c r="D6615" s="35">
        <f t="shared" si="518"/>
        <v>276</v>
      </c>
      <c r="E6615" s="35">
        <f t="shared" si="519"/>
        <v>3</v>
      </c>
      <c r="F6615" s="35" t="str">
        <f t="shared" si="516"/>
        <v>Tuesday</v>
      </c>
      <c r="G6615" s="35">
        <f t="shared" si="517"/>
        <v>10</v>
      </c>
      <c r="H6615" s="34">
        <f>CONVERT(INDEX(Htg_StPt_Sch_EZ!$C$4:$I$27,MATCH(Schedules_8760!$C6615,Htg_StPt_Sch_EZ!$B$4:$B$27,0),MATCH(Schedules_8760!$F6615,Htg_StPt_Sch_EZ!$C$3:$I$3,0)),"F","C")</f>
        <v>20.555555555555554</v>
      </c>
      <c r="I6615" s="34">
        <f>CONVERT(INDEX(Htg_StPt_Sch_EZ!$C$31:$I$54,MATCH(Schedules_8760!$C6615,Htg_StPt_Sch_EZ!$B$31:$B$54,0),MATCH(Schedules_8760!$F6615,Htg_StPt_Sch_EZ!$C$30:$I$30,0)),"F","C")</f>
        <v>19.444444444444443</v>
      </c>
      <c r="J6615" s="34">
        <f>CONVERT(INDEX(Clg_StPt_Sch_EZ!$C$4:$I$27,MATCH(Schedules_8760!$C6615,Clg_StPt_Sch_EZ!$B$4:$B$27,0),MATCH(Schedules_8760!$F6615,Clg_StPt_Sch_EZ!$C$3:$I$3,0)),"F","C")</f>
        <v>25.555555555555554</v>
      </c>
      <c r="K6615" s="34">
        <f>CONVERT(INDEX(Clg_StPt_Sch_EZ!$C$31:$I$54,MATCH(Schedules_8760!$C6615,Clg_StPt_Sch_EZ!$B$31:$B$54,0),MATCH(Schedules_8760!$F6615,Clg_StPt_Sch_EZ!$C$30:$I$30,0)),"F","C")</f>
        <v>25</v>
      </c>
      <c r="L6615" s="34">
        <f>CONVERT(INDEX(DHW_StPt_Sch_EZ!$C$4:$I$27,MATCH(Schedules_8760!$C6615,DHW_StPt_Sch_EZ!$B$4:$B$27,0),MATCH(Schedules_8760!$F6615,DHW_StPt_Sch_EZ!$C$3:$I$3,0)),"F","C")</f>
        <v>53.333333333333329</v>
      </c>
      <c r="M6615" s="34">
        <f>CONVERT(INDEX(DHW_StPt_Sch_EZ!$C$31:$I$54,MATCH(Schedules_8760!$C6615,DHW_StPt_Sch_EZ!$B$31:$B$54,0),MATCH(Schedules_8760!$F6615,DHW_StPt_Sch_EZ!$C$30:$I$30,0)),"F","C")</f>
        <v>53.333333333333329</v>
      </c>
      <c r="N6615" s="12"/>
      <c r="O6615" s="12"/>
      <c r="P6615" s="12"/>
    </row>
    <row r="6616" spans="1:16" x14ac:dyDescent="0.25">
      <c r="A6616" s="35">
        <v>6615</v>
      </c>
      <c r="B6616" s="89">
        <v>276.58333333333331</v>
      </c>
      <c r="C6616" s="35">
        <f t="shared" si="515"/>
        <v>15</v>
      </c>
      <c r="D6616" s="35">
        <f t="shared" si="518"/>
        <v>276</v>
      </c>
      <c r="E6616" s="35">
        <f t="shared" si="519"/>
        <v>3</v>
      </c>
      <c r="F6616" s="35" t="str">
        <f t="shared" si="516"/>
        <v>Tuesday</v>
      </c>
      <c r="G6616" s="35">
        <f t="shared" si="517"/>
        <v>10</v>
      </c>
      <c r="H6616" s="34">
        <f>CONVERT(INDEX(Htg_StPt_Sch_EZ!$C$4:$I$27,MATCH(Schedules_8760!$C6616,Htg_StPt_Sch_EZ!$B$4:$B$27,0),MATCH(Schedules_8760!$F6616,Htg_StPt_Sch_EZ!$C$3:$I$3,0)),"F","C")</f>
        <v>20.555555555555554</v>
      </c>
      <c r="I6616" s="34">
        <f>CONVERT(INDEX(Htg_StPt_Sch_EZ!$C$31:$I$54,MATCH(Schedules_8760!$C6616,Htg_StPt_Sch_EZ!$B$31:$B$54,0),MATCH(Schedules_8760!$F6616,Htg_StPt_Sch_EZ!$C$30:$I$30,0)),"F","C")</f>
        <v>21.111111111111111</v>
      </c>
      <c r="J6616" s="34">
        <f>CONVERT(INDEX(Clg_StPt_Sch_EZ!$C$4:$I$27,MATCH(Schedules_8760!$C6616,Clg_StPt_Sch_EZ!$B$4:$B$27,0),MATCH(Schedules_8760!$F6616,Clg_StPt_Sch_EZ!$C$3:$I$3,0)),"F","C")</f>
        <v>25.555555555555554</v>
      </c>
      <c r="K6616" s="34">
        <f>CONVERT(INDEX(Clg_StPt_Sch_EZ!$C$31:$I$54,MATCH(Schedules_8760!$C6616,Clg_StPt_Sch_EZ!$B$31:$B$54,0),MATCH(Schedules_8760!$F6616,Clg_StPt_Sch_EZ!$C$30:$I$30,0)),"F","C")</f>
        <v>25</v>
      </c>
      <c r="L6616" s="34">
        <f>CONVERT(INDEX(DHW_StPt_Sch_EZ!$C$4:$I$27,MATCH(Schedules_8760!$C6616,DHW_StPt_Sch_EZ!$B$4:$B$27,0),MATCH(Schedules_8760!$F6616,DHW_StPt_Sch_EZ!$C$3:$I$3,0)),"F","C")</f>
        <v>53.333333333333329</v>
      </c>
      <c r="M6616" s="34">
        <f>CONVERT(INDEX(DHW_StPt_Sch_EZ!$C$31:$I$54,MATCH(Schedules_8760!$C6616,DHW_StPt_Sch_EZ!$B$31:$B$54,0),MATCH(Schedules_8760!$F6616,DHW_StPt_Sch_EZ!$C$30:$I$30,0)),"F","C")</f>
        <v>53.333333333333329</v>
      </c>
      <c r="N6616" s="12"/>
      <c r="O6616" s="12"/>
      <c r="P6616" s="12"/>
    </row>
    <row r="6617" spans="1:16" x14ac:dyDescent="0.25">
      <c r="A6617" s="35">
        <v>6616</v>
      </c>
      <c r="B6617" s="89">
        <v>276.625</v>
      </c>
      <c r="C6617" s="35">
        <f t="shared" si="515"/>
        <v>16</v>
      </c>
      <c r="D6617" s="35">
        <f t="shared" si="518"/>
        <v>276</v>
      </c>
      <c r="E6617" s="35">
        <f t="shared" si="519"/>
        <v>3</v>
      </c>
      <c r="F6617" s="35" t="str">
        <f t="shared" si="516"/>
        <v>Tuesday</v>
      </c>
      <c r="G6617" s="35">
        <f t="shared" si="517"/>
        <v>10</v>
      </c>
      <c r="H6617" s="34">
        <f>CONVERT(INDEX(Htg_StPt_Sch_EZ!$C$4:$I$27,MATCH(Schedules_8760!$C6617,Htg_StPt_Sch_EZ!$B$4:$B$27,0),MATCH(Schedules_8760!$F6617,Htg_StPt_Sch_EZ!$C$3:$I$3,0)),"F","C")</f>
        <v>20.555555555555554</v>
      </c>
      <c r="I6617" s="34">
        <f>CONVERT(INDEX(Htg_StPt_Sch_EZ!$C$31:$I$54,MATCH(Schedules_8760!$C6617,Htg_StPt_Sch_EZ!$B$31:$B$54,0),MATCH(Schedules_8760!$F6617,Htg_StPt_Sch_EZ!$C$30:$I$30,0)),"F","C")</f>
        <v>21.111111111111111</v>
      </c>
      <c r="J6617" s="34">
        <f>CONVERT(INDEX(Clg_StPt_Sch_EZ!$C$4:$I$27,MATCH(Schedules_8760!$C6617,Clg_StPt_Sch_EZ!$B$4:$B$27,0),MATCH(Schedules_8760!$F6617,Clg_StPt_Sch_EZ!$C$3:$I$3,0)),"F","C")</f>
        <v>25.555555555555554</v>
      </c>
      <c r="K6617" s="34">
        <f>CONVERT(INDEX(Clg_StPt_Sch_EZ!$C$31:$I$54,MATCH(Schedules_8760!$C6617,Clg_StPt_Sch_EZ!$B$31:$B$54,0),MATCH(Schedules_8760!$F6617,Clg_StPt_Sch_EZ!$C$30:$I$30,0)),"F","C")</f>
        <v>25</v>
      </c>
      <c r="L6617" s="34">
        <f>CONVERT(INDEX(DHW_StPt_Sch_EZ!$C$4:$I$27,MATCH(Schedules_8760!$C6617,DHW_StPt_Sch_EZ!$B$4:$B$27,0),MATCH(Schedules_8760!$F6617,DHW_StPt_Sch_EZ!$C$3:$I$3,0)),"F","C")</f>
        <v>53.333333333333329</v>
      </c>
      <c r="M6617" s="34">
        <f>CONVERT(INDEX(DHW_StPt_Sch_EZ!$C$31:$I$54,MATCH(Schedules_8760!$C6617,DHW_StPt_Sch_EZ!$B$31:$B$54,0),MATCH(Schedules_8760!$F6617,DHW_StPt_Sch_EZ!$C$30:$I$30,0)),"F","C")</f>
        <v>53.333333333333329</v>
      </c>
      <c r="N6617" s="12"/>
      <c r="O6617" s="12"/>
      <c r="P6617" s="12"/>
    </row>
    <row r="6618" spans="1:16" x14ac:dyDescent="0.25">
      <c r="A6618" s="35">
        <v>6617</v>
      </c>
      <c r="B6618" s="89">
        <v>276.66666666666669</v>
      </c>
      <c r="C6618" s="35">
        <f t="shared" si="515"/>
        <v>17</v>
      </c>
      <c r="D6618" s="35">
        <f t="shared" si="518"/>
        <v>276</v>
      </c>
      <c r="E6618" s="35">
        <f t="shared" si="519"/>
        <v>3</v>
      </c>
      <c r="F6618" s="35" t="str">
        <f t="shared" si="516"/>
        <v>Tuesday</v>
      </c>
      <c r="G6618" s="35">
        <f t="shared" si="517"/>
        <v>10</v>
      </c>
      <c r="H6618" s="34">
        <f>CONVERT(INDEX(Htg_StPt_Sch_EZ!$C$4:$I$27,MATCH(Schedules_8760!$C6618,Htg_StPt_Sch_EZ!$B$4:$B$27,0),MATCH(Schedules_8760!$F6618,Htg_StPt_Sch_EZ!$C$3:$I$3,0)),"F","C")</f>
        <v>20.555555555555554</v>
      </c>
      <c r="I6618" s="34">
        <f>CONVERT(INDEX(Htg_StPt_Sch_EZ!$C$31:$I$54,MATCH(Schedules_8760!$C6618,Htg_StPt_Sch_EZ!$B$31:$B$54,0),MATCH(Schedules_8760!$F6618,Htg_StPt_Sch_EZ!$C$30:$I$30,0)),"F","C")</f>
        <v>17.777777777777779</v>
      </c>
      <c r="J6618" s="34">
        <f>CONVERT(INDEX(Clg_StPt_Sch_EZ!$C$4:$I$27,MATCH(Schedules_8760!$C6618,Clg_StPt_Sch_EZ!$B$4:$B$27,0),MATCH(Schedules_8760!$F6618,Clg_StPt_Sch_EZ!$C$3:$I$3,0)),"F","C")</f>
        <v>25.555555555555554</v>
      </c>
      <c r="K6618" s="34">
        <f>CONVERT(INDEX(Clg_StPt_Sch_EZ!$C$31:$I$54,MATCH(Schedules_8760!$C6618,Clg_StPt_Sch_EZ!$B$31:$B$54,0),MATCH(Schedules_8760!$F6618,Clg_StPt_Sch_EZ!$C$30:$I$30,0)),"F","C")</f>
        <v>25</v>
      </c>
      <c r="L6618" s="34">
        <f>CONVERT(INDEX(DHW_StPt_Sch_EZ!$C$4:$I$27,MATCH(Schedules_8760!$C6618,DHW_StPt_Sch_EZ!$B$4:$B$27,0),MATCH(Schedules_8760!$F6618,DHW_StPt_Sch_EZ!$C$3:$I$3,0)),"F","C")</f>
        <v>53.333333333333329</v>
      </c>
      <c r="M6618" s="34">
        <f>CONVERT(INDEX(DHW_StPt_Sch_EZ!$C$31:$I$54,MATCH(Schedules_8760!$C6618,DHW_StPt_Sch_EZ!$B$31:$B$54,0),MATCH(Schedules_8760!$F6618,DHW_StPt_Sch_EZ!$C$30:$I$30,0)),"F","C")</f>
        <v>53.333333333333329</v>
      </c>
      <c r="N6618" s="12"/>
      <c r="O6618" s="12"/>
      <c r="P6618" s="12"/>
    </row>
    <row r="6619" spans="1:16" x14ac:dyDescent="0.25">
      <c r="A6619" s="35">
        <v>6618</v>
      </c>
      <c r="B6619" s="89">
        <v>276.70833333333331</v>
      </c>
      <c r="C6619" s="35">
        <f t="shared" si="515"/>
        <v>18</v>
      </c>
      <c r="D6619" s="35">
        <f t="shared" si="518"/>
        <v>276</v>
      </c>
      <c r="E6619" s="35">
        <f t="shared" si="519"/>
        <v>3</v>
      </c>
      <c r="F6619" s="35" t="str">
        <f t="shared" si="516"/>
        <v>Tuesday</v>
      </c>
      <c r="G6619" s="35">
        <f t="shared" si="517"/>
        <v>10</v>
      </c>
      <c r="H6619" s="34">
        <f>CONVERT(INDEX(Htg_StPt_Sch_EZ!$C$4:$I$27,MATCH(Schedules_8760!$C6619,Htg_StPt_Sch_EZ!$B$4:$B$27,0),MATCH(Schedules_8760!$F6619,Htg_StPt_Sch_EZ!$C$3:$I$3,0)),"F","C")</f>
        <v>20.555555555555554</v>
      </c>
      <c r="I6619" s="34">
        <f>CONVERT(INDEX(Htg_StPt_Sch_EZ!$C$31:$I$54,MATCH(Schedules_8760!$C6619,Htg_StPt_Sch_EZ!$B$31:$B$54,0),MATCH(Schedules_8760!$F6619,Htg_StPt_Sch_EZ!$C$30:$I$30,0)),"F","C")</f>
        <v>17.777777777777779</v>
      </c>
      <c r="J6619" s="34">
        <f>CONVERT(INDEX(Clg_StPt_Sch_EZ!$C$4:$I$27,MATCH(Schedules_8760!$C6619,Clg_StPt_Sch_EZ!$B$4:$B$27,0),MATCH(Schedules_8760!$F6619,Clg_StPt_Sch_EZ!$C$3:$I$3,0)),"F","C")</f>
        <v>25.555555555555554</v>
      </c>
      <c r="K6619" s="34">
        <f>CONVERT(INDEX(Clg_StPt_Sch_EZ!$C$31:$I$54,MATCH(Schedules_8760!$C6619,Clg_StPt_Sch_EZ!$B$31:$B$54,0),MATCH(Schedules_8760!$F6619,Clg_StPt_Sch_EZ!$C$30:$I$30,0)),"F","C")</f>
        <v>28.333333333333332</v>
      </c>
      <c r="L6619" s="34">
        <f>CONVERT(INDEX(DHW_StPt_Sch_EZ!$C$4:$I$27,MATCH(Schedules_8760!$C6619,DHW_StPt_Sch_EZ!$B$4:$B$27,0),MATCH(Schedules_8760!$F6619,DHW_StPt_Sch_EZ!$C$3:$I$3,0)),"F","C")</f>
        <v>53.333333333333329</v>
      </c>
      <c r="M6619" s="34">
        <f>CONVERT(INDEX(DHW_StPt_Sch_EZ!$C$31:$I$54,MATCH(Schedules_8760!$C6619,DHW_StPt_Sch_EZ!$B$31:$B$54,0),MATCH(Schedules_8760!$F6619,DHW_StPt_Sch_EZ!$C$30:$I$30,0)),"F","C")</f>
        <v>53.333333333333329</v>
      </c>
      <c r="N6619" s="12"/>
      <c r="O6619" s="12"/>
      <c r="P6619" s="12"/>
    </row>
    <row r="6620" spans="1:16" x14ac:dyDescent="0.25">
      <c r="A6620" s="35">
        <v>6619</v>
      </c>
      <c r="B6620" s="89">
        <v>276.75</v>
      </c>
      <c r="C6620" s="35">
        <f t="shared" si="515"/>
        <v>19</v>
      </c>
      <c r="D6620" s="35">
        <f t="shared" si="518"/>
        <v>276</v>
      </c>
      <c r="E6620" s="35">
        <f t="shared" si="519"/>
        <v>3</v>
      </c>
      <c r="F6620" s="35" t="str">
        <f t="shared" si="516"/>
        <v>Tuesday</v>
      </c>
      <c r="G6620" s="35">
        <f t="shared" si="517"/>
        <v>10</v>
      </c>
      <c r="H6620" s="34">
        <f>CONVERT(INDEX(Htg_StPt_Sch_EZ!$C$4:$I$27,MATCH(Schedules_8760!$C6620,Htg_StPt_Sch_EZ!$B$4:$B$27,0),MATCH(Schedules_8760!$F6620,Htg_StPt_Sch_EZ!$C$3:$I$3,0)),"F","C")</f>
        <v>20.555555555555554</v>
      </c>
      <c r="I6620" s="34">
        <f>CONVERT(INDEX(Htg_StPt_Sch_EZ!$C$31:$I$54,MATCH(Schedules_8760!$C6620,Htg_StPt_Sch_EZ!$B$31:$B$54,0),MATCH(Schedules_8760!$F6620,Htg_StPt_Sch_EZ!$C$30:$I$30,0)),"F","C")</f>
        <v>18.333333333333332</v>
      </c>
      <c r="J6620" s="34">
        <f>CONVERT(INDEX(Clg_StPt_Sch_EZ!$C$4:$I$27,MATCH(Schedules_8760!$C6620,Clg_StPt_Sch_EZ!$B$4:$B$27,0),MATCH(Schedules_8760!$F6620,Clg_StPt_Sch_EZ!$C$3:$I$3,0)),"F","C")</f>
        <v>25.555555555555554</v>
      </c>
      <c r="K6620" s="34">
        <f>CONVERT(INDEX(Clg_StPt_Sch_EZ!$C$31:$I$54,MATCH(Schedules_8760!$C6620,Clg_StPt_Sch_EZ!$B$31:$B$54,0),MATCH(Schedules_8760!$F6620,Clg_StPt_Sch_EZ!$C$30:$I$30,0)),"F","C")</f>
        <v>28.333333333333332</v>
      </c>
      <c r="L6620" s="34">
        <f>CONVERT(INDEX(DHW_StPt_Sch_EZ!$C$4:$I$27,MATCH(Schedules_8760!$C6620,DHW_StPt_Sch_EZ!$B$4:$B$27,0),MATCH(Schedules_8760!$F6620,DHW_StPt_Sch_EZ!$C$3:$I$3,0)),"F","C")</f>
        <v>53.333333333333329</v>
      </c>
      <c r="M6620" s="34">
        <f>CONVERT(INDEX(DHW_StPt_Sch_EZ!$C$31:$I$54,MATCH(Schedules_8760!$C6620,DHW_StPt_Sch_EZ!$B$31:$B$54,0),MATCH(Schedules_8760!$F6620,DHW_StPt_Sch_EZ!$C$30:$I$30,0)),"F","C")</f>
        <v>53.333333333333329</v>
      </c>
      <c r="N6620" s="12"/>
      <c r="O6620" s="12"/>
      <c r="P6620" s="12"/>
    </row>
    <row r="6621" spans="1:16" x14ac:dyDescent="0.25">
      <c r="A6621" s="35">
        <v>6620</v>
      </c>
      <c r="B6621" s="89">
        <v>276.79166666666669</v>
      </c>
      <c r="C6621" s="35">
        <f t="shared" si="515"/>
        <v>20</v>
      </c>
      <c r="D6621" s="35">
        <f t="shared" si="518"/>
        <v>276</v>
      </c>
      <c r="E6621" s="35">
        <f t="shared" si="519"/>
        <v>3</v>
      </c>
      <c r="F6621" s="35" t="str">
        <f t="shared" si="516"/>
        <v>Tuesday</v>
      </c>
      <c r="G6621" s="35">
        <f t="shared" si="517"/>
        <v>10</v>
      </c>
      <c r="H6621" s="34">
        <f>CONVERT(INDEX(Htg_StPt_Sch_EZ!$C$4:$I$27,MATCH(Schedules_8760!$C6621,Htg_StPt_Sch_EZ!$B$4:$B$27,0),MATCH(Schedules_8760!$F6621,Htg_StPt_Sch_EZ!$C$3:$I$3,0)),"F","C")</f>
        <v>20.555555555555554</v>
      </c>
      <c r="I6621" s="34">
        <f>CONVERT(INDEX(Htg_StPt_Sch_EZ!$C$31:$I$54,MATCH(Schedules_8760!$C6621,Htg_StPt_Sch_EZ!$B$31:$B$54,0),MATCH(Schedules_8760!$F6621,Htg_StPt_Sch_EZ!$C$30:$I$30,0)),"F","C")</f>
        <v>18.888888888888889</v>
      </c>
      <c r="J6621" s="34">
        <f>CONVERT(INDEX(Clg_StPt_Sch_EZ!$C$4:$I$27,MATCH(Schedules_8760!$C6621,Clg_StPt_Sch_EZ!$B$4:$B$27,0),MATCH(Schedules_8760!$F6621,Clg_StPt_Sch_EZ!$C$3:$I$3,0)),"F","C")</f>
        <v>25.555555555555554</v>
      </c>
      <c r="K6621" s="34">
        <f>CONVERT(INDEX(Clg_StPt_Sch_EZ!$C$31:$I$54,MATCH(Schedules_8760!$C6621,Clg_StPt_Sch_EZ!$B$31:$B$54,0),MATCH(Schedules_8760!$F6621,Clg_StPt_Sch_EZ!$C$30:$I$30,0)),"F","C")</f>
        <v>28.333333333333332</v>
      </c>
      <c r="L6621" s="34">
        <f>CONVERT(INDEX(DHW_StPt_Sch_EZ!$C$4:$I$27,MATCH(Schedules_8760!$C6621,DHW_StPt_Sch_EZ!$B$4:$B$27,0),MATCH(Schedules_8760!$F6621,DHW_StPt_Sch_EZ!$C$3:$I$3,0)),"F","C")</f>
        <v>53.333333333333329</v>
      </c>
      <c r="M6621" s="34">
        <f>CONVERT(INDEX(DHW_StPt_Sch_EZ!$C$31:$I$54,MATCH(Schedules_8760!$C6621,DHW_StPt_Sch_EZ!$B$31:$B$54,0),MATCH(Schedules_8760!$F6621,DHW_StPt_Sch_EZ!$C$30:$I$30,0)),"F","C")</f>
        <v>53.333333333333329</v>
      </c>
      <c r="N6621" s="12"/>
      <c r="O6621" s="12"/>
      <c r="P6621" s="12"/>
    </row>
    <row r="6622" spans="1:16" x14ac:dyDescent="0.25">
      <c r="A6622" s="35">
        <v>6621</v>
      </c>
      <c r="B6622" s="89">
        <v>276.83333333333331</v>
      </c>
      <c r="C6622" s="35">
        <f t="shared" si="515"/>
        <v>21</v>
      </c>
      <c r="D6622" s="35">
        <f t="shared" si="518"/>
        <v>276</v>
      </c>
      <c r="E6622" s="35">
        <f t="shared" si="519"/>
        <v>3</v>
      </c>
      <c r="F6622" s="35" t="str">
        <f t="shared" si="516"/>
        <v>Tuesday</v>
      </c>
      <c r="G6622" s="35">
        <f t="shared" si="517"/>
        <v>10</v>
      </c>
      <c r="H6622" s="34">
        <f>CONVERT(INDEX(Htg_StPt_Sch_EZ!$C$4:$I$27,MATCH(Schedules_8760!$C6622,Htg_StPt_Sch_EZ!$B$4:$B$27,0),MATCH(Schedules_8760!$F6622,Htg_StPt_Sch_EZ!$C$3:$I$3,0)),"F","C")</f>
        <v>20.555555555555554</v>
      </c>
      <c r="I6622" s="34">
        <f>CONVERT(INDEX(Htg_StPt_Sch_EZ!$C$31:$I$54,MATCH(Schedules_8760!$C6622,Htg_StPt_Sch_EZ!$B$31:$B$54,0),MATCH(Schedules_8760!$F6622,Htg_StPt_Sch_EZ!$C$30:$I$30,0)),"F","C")</f>
        <v>19.444444444444443</v>
      </c>
      <c r="J6622" s="34">
        <f>CONVERT(INDEX(Clg_StPt_Sch_EZ!$C$4:$I$27,MATCH(Schedules_8760!$C6622,Clg_StPt_Sch_EZ!$B$4:$B$27,0),MATCH(Schedules_8760!$F6622,Clg_StPt_Sch_EZ!$C$3:$I$3,0)),"F","C")</f>
        <v>25.555555555555554</v>
      </c>
      <c r="K6622" s="34">
        <f>CONVERT(INDEX(Clg_StPt_Sch_EZ!$C$31:$I$54,MATCH(Schedules_8760!$C6622,Clg_StPt_Sch_EZ!$B$31:$B$54,0),MATCH(Schedules_8760!$F6622,Clg_StPt_Sch_EZ!$C$30:$I$30,0)),"F","C")</f>
        <v>28.333333333333332</v>
      </c>
      <c r="L6622" s="34">
        <f>CONVERT(INDEX(DHW_StPt_Sch_EZ!$C$4:$I$27,MATCH(Schedules_8760!$C6622,DHW_StPt_Sch_EZ!$B$4:$B$27,0),MATCH(Schedules_8760!$F6622,DHW_StPt_Sch_EZ!$C$3:$I$3,0)),"F","C")</f>
        <v>53.333333333333329</v>
      </c>
      <c r="M6622" s="34">
        <f>CONVERT(INDEX(DHW_StPt_Sch_EZ!$C$31:$I$54,MATCH(Schedules_8760!$C6622,DHW_StPt_Sch_EZ!$B$31:$B$54,0),MATCH(Schedules_8760!$F6622,DHW_StPt_Sch_EZ!$C$30:$I$30,0)),"F","C")</f>
        <v>53.333333333333329</v>
      </c>
      <c r="N6622" s="12"/>
      <c r="O6622" s="12"/>
      <c r="P6622" s="12"/>
    </row>
    <row r="6623" spans="1:16" x14ac:dyDescent="0.25">
      <c r="A6623" s="35">
        <v>6622</v>
      </c>
      <c r="B6623" s="89">
        <v>276.875</v>
      </c>
      <c r="C6623" s="35">
        <f t="shared" si="515"/>
        <v>22</v>
      </c>
      <c r="D6623" s="35">
        <f t="shared" si="518"/>
        <v>276</v>
      </c>
      <c r="E6623" s="35">
        <f t="shared" si="519"/>
        <v>3</v>
      </c>
      <c r="F6623" s="35" t="str">
        <f t="shared" si="516"/>
        <v>Tuesday</v>
      </c>
      <c r="G6623" s="35">
        <f t="shared" si="517"/>
        <v>10</v>
      </c>
      <c r="H6623" s="34">
        <f>CONVERT(INDEX(Htg_StPt_Sch_EZ!$C$4:$I$27,MATCH(Schedules_8760!$C6623,Htg_StPt_Sch_EZ!$B$4:$B$27,0),MATCH(Schedules_8760!$F6623,Htg_StPt_Sch_EZ!$C$3:$I$3,0)),"F","C")</f>
        <v>20.555555555555554</v>
      </c>
      <c r="I6623" s="34">
        <f>CONVERT(INDEX(Htg_StPt_Sch_EZ!$C$31:$I$54,MATCH(Schedules_8760!$C6623,Htg_StPt_Sch_EZ!$B$31:$B$54,0),MATCH(Schedules_8760!$F6623,Htg_StPt_Sch_EZ!$C$30:$I$30,0)),"F","C")</f>
        <v>19.444444444444443</v>
      </c>
      <c r="J6623" s="34">
        <f>CONVERT(INDEX(Clg_StPt_Sch_EZ!$C$4:$I$27,MATCH(Schedules_8760!$C6623,Clg_StPt_Sch_EZ!$B$4:$B$27,0),MATCH(Schedules_8760!$F6623,Clg_StPt_Sch_EZ!$C$3:$I$3,0)),"F","C")</f>
        <v>25.555555555555554</v>
      </c>
      <c r="K6623" s="34">
        <f>CONVERT(INDEX(Clg_StPt_Sch_EZ!$C$31:$I$54,MATCH(Schedules_8760!$C6623,Clg_StPt_Sch_EZ!$B$31:$B$54,0),MATCH(Schedules_8760!$F6623,Clg_StPt_Sch_EZ!$C$30:$I$30,0)),"F","C")</f>
        <v>28.333333333333332</v>
      </c>
      <c r="L6623" s="34">
        <f>CONVERT(INDEX(DHW_StPt_Sch_EZ!$C$4:$I$27,MATCH(Schedules_8760!$C6623,DHW_StPt_Sch_EZ!$B$4:$B$27,0),MATCH(Schedules_8760!$F6623,DHW_StPt_Sch_EZ!$C$3:$I$3,0)),"F","C")</f>
        <v>53.333333333333329</v>
      </c>
      <c r="M6623" s="34">
        <f>CONVERT(INDEX(DHW_StPt_Sch_EZ!$C$31:$I$54,MATCH(Schedules_8760!$C6623,DHW_StPt_Sch_EZ!$B$31:$B$54,0),MATCH(Schedules_8760!$F6623,DHW_StPt_Sch_EZ!$C$30:$I$30,0)),"F","C")</f>
        <v>53.333333333333329</v>
      </c>
      <c r="N6623" s="12"/>
      <c r="O6623" s="12"/>
      <c r="P6623" s="12"/>
    </row>
    <row r="6624" spans="1:16" x14ac:dyDescent="0.25">
      <c r="A6624" s="35">
        <v>6623</v>
      </c>
      <c r="B6624" s="89">
        <v>276.91666666666669</v>
      </c>
      <c r="C6624" s="35">
        <f t="shared" si="515"/>
        <v>23</v>
      </c>
      <c r="D6624" s="35">
        <f t="shared" si="518"/>
        <v>276</v>
      </c>
      <c r="E6624" s="35">
        <f t="shared" si="519"/>
        <v>3</v>
      </c>
      <c r="F6624" s="35" t="str">
        <f t="shared" si="516"/>
        <v>Tuesday</v>
      </c>
      <c r="G6624" s="35">
        <f t="shared" si="517"/>
        <v>10</v>
      </c>
      <c r="H6624" s="34">
        <f>CONVERT(INDEX(Htg_StPt_Sch_EZ!$C$4:$I$27,MATCH(Schedules_8760!$C6624,Htg_StPt_Sch_EZ!$B$4:$B$27,0),MATCH(Schedules_8760!$F6624,Htg_StPt_Sch_EZ!$C$3:$I$3,0)),"F","C")</f>
        <v>20.555555555555554</v>
      </c>
      <c r="I6624" s="34">
        <f>CONVERT(INDEX(Htg_StPt_Sch_EZ!$C$31:$I$54,MATCH(Schedules_8760!$C6624,Htg_StPt_Sch_EZ!$B$31:$B$54,0),MATCH(Schedules_8760!$F6624,Htg_StPt_Sch_EZ!$C$30:$I$30,0)),"F","C")</f>
        <v>19.444444444444443</v>
      </c>
      <c r="J6624" s="34">
        <f>CONVERT(INDEX(Clg_StPt_Sch_EZ!$C$4:$I$27,MATCH(Schedules_8760!$C6624,Clg_StPt_Sch_EZ!$B$4:$B$27,0),MATCH(Schedules_8760!$F6624,Clg_StPt_Sch_EZ!$C$3:$I$3,0)),"F","C")</f>
        <v>25.555555555555554</v>
      </c>
      <c r="K6624" s="34">
        <f>CONVERT(INDEX(Clg_StPt_Sch_EZ!$C$31:$I$54,MATCH(Schedules_8760!$C6624,Clg_StPt_Sch_EZ!$B$31:$B$54,0),MATCH(Schedules_8760!$F6624,Clg_StPt_Sch_EZ!$C$30:$I$30,0)),"F","C")</f>
        <v>28.333333333333332</v>
      </c>
      <c r="L6624" s="34">
        <f>CONVERT(INDEX(DHW_StPt_Sch_EZ!$C$4:$I$27,MATCH(Schedules_8760!$C6624,DHW_StPt_Sch_EZ!$B$4:$B$27,0),MATCH(Schedules_8760!$F6624,DHW_StPt_Sch_EZ!$C$3:$I$3,0)),"F","C")</f>
        <v>53.333333333333329</v>
      </c>
      <c r="M6624" s="34">
        <f>CONVERT(INDEX(DHW_StPt_Sch_EZ!$C$31:$I$54,MATCH(Schedules_8760!$C6624,DHW_StPt_Sch_EZ!$B$31:$B$54,0),MATCH(Schedules_8760!$F6624,DHW_StPt_Sch_EZ!$C$30:$I$30,0)),"F","C")</f>
        <v>53.333333333333329</v>
      </c>
      <c r="N6624" s="12"/>
      <c r="O6624" s="12"/>
      <c r="P6624" s="12"/>
    </row>
    <row r="6625" spans="1:16" x14ac:dyDescent="0.25">
      <c r="A6625" s="35">
        <v>6624</v>
      </c>
      <c r="B6625" s="89">
        <v>276.95833333333331</v>
      </c>
      <c r="C6625" s="35">
        <f t="shared" si="515"/>
        <v>24</v>
      </c>
      <c r="D6625" s="35">
        <f t="shared" si="518"/>
        <v>276</v>
      </c>
      <c r="E6625" s="35">
        <f t="shared" si="519"/>
        <v>3</v>
      </c>
      <c r="F6625" s="35" t="str">
        <f t="shared" si="516"/>
        <v>Tuesday</v>
      </c>
      <c r="G6625" s="35">
        <f t="shared" si="517"/>
        <v>10</v>
      </c>
      <c r="H6625" s="34">
        <f>CONVERT(INDEX(Htg_StPt_Sch_EZ!$C$4:$I$27,MATCH(Schedules_8760!$C6625,Htg_StPt_Sch_EZ!$B$4:$B$27,0),MATCH(Schedules_8760!$F6625,Htg_StPt_Sch_EZ!$C$3:$I$3,0)),"F","C")</f>
        <v>20.555555555555554</v>
      </c>
      <c r="I6625" s="34">
        <f>CONVERT(INDEX(Htg_StPt_Sch_EZ!$C$31:$I$54,MATCH(Schedules_8760!$C6625,Htg_StPt_Sch_EZ!$B$31:$B$54,0),MATCH(Schedules_8760!$F6625,Htg_StPt_Sch_EZ!$C$30:$I$30,0)),"F","C")</f>
        <v>19.444444444444443</v>
      </c>
      <c r="J6625" s="34">
        <f>CONVERT(INDEX(Clg_StPt_Sch_EZ!$C$4:$I$27,MATCH(Schedules_8760!$C6625,Clg_StPt_Sch_EZ!$B$4:$B$27,0),MATCH(Schedules_8760!$F6625,Clg_StPt_Sch_EZ!$C$3:$I$3,0)),"F","C")</f>
        <v>25.555555555555554</v>
      </c>
      <c r="K6625" s="34">
        <f>CONVERT(INDEX(Clg_StPt_Sch_EZ!$C$31:$I$54,MATCH(Schedules_8760!$C6625,Clg_StPt_Sch_EZ!$B$31:$B$54,0),MATCH(Schedules_8760!$F6625,Clg_StPt_Sch_EZ!$C$30:$I$30,0)),"F","C")</f>
        <v>28.333333333333332</v>
      </c>
      <c r="L6625" s="34">
        <f>CONVERT(INDEX(DHW_StPt_Sch_EZ!$C$4:$I$27,MATCH(Schedules_8760!$C6625,DHW_StPt_Sch_EZ!$B$4:$B$27,0),MATCH(Schedules_8760!$F6625,DHW_StPt_Sch_EZ!$C$3:$I$3,0)),"F","C")</f>
        <v>53.333333333333329</v>
      </c>
      <c r="M6625" s="34">
        <f>CONVERT(INDEX(DHW_StPt_Sch_EZ!$C$31:$I$54,MATCH(Schedules_8760!$C6625,DHW_StPt_Sch_EZ!$B$31:$B$54,0),MATCH(Schedules_8760!$F6625,DHW_StPt_Sch_EZ!$C$30:$I$30,0)),"F","C")</f>
        <v>53.333333333333329</v>
      </c>
      <c r="N6625" s="12"/>
      <c r="O6625" s="12"/>
      <c r="P6625" s="12"/>
    </row>
    <row r="6626" spans="1:16" x14ac:dyDescent="0.25">
      <c r="A6626" s="35">
        <v>6625</v>
      </c>
      <c r="B6626" s="89">
        <v>277</v>
      </c>
      <c r="C6626" s="35">
        <f t="shared" si="515"/>
        <v>1</v>
      </c>
      <c r="D6626" s="35">
        <f t="shared" si="518"/>
        <v>277</v>
      </c>
      <c r="E6626" s="35">
        <f t="shared" si="519"/>
        <v>4</v>
      </c>
      <c r="F6626" s="35" t="str">
        <f t="shared" si="516"/>
        <v>Wednesday</v>
      </c>
      <c r="G6626" s="35">
        <f t="shared" si="517"/>
        <v>10</v>
      </c>
      <c r="H6626" s="34">
        <f>CONVERT(INDEX(Htg_StPt_Sch_EZ!$C$4:$I$27,MATCH(Schedules_8760!$C6626,Htg_StPt_Sch_EZ!$B$4:$B$27,0),MATCH(Schedules_8760!$F6626,Htg_StPt_Sch_EZ!$C$3:$I$3,0)),"F","C")</f>
        <v>20.555555555555554</v>
      </c>
      <c r="I6626" s="34">
        <f>CONVERT(INDEX(Htg_StPt_Sch_EZ!$C$31:$I$54,MATCH(Schedules_8760!$C6626,Htg_StPt_Sch_EZ!$B$31:$B$54,0),MATCH(Schedules_8760!$F6626,Htg_StPt_Sch_EZ!$C$30:$I$30,0)),"F","C")</f>
        <v>19.444444444444443</v>
      </c>
      <c r="J6626" s="34">
        <f>CONVERT(INDEX(Clg_StPt_Sch_EZ!$C$4:$I$27,MATCH(Schedules_8760!$C6626,Clg_StPt_Sch_EZ!$B$4:$B$27,0),MATCH(Schedules_8760!$F6626,Clg_StPt_Sch_EZ!$C$3:$I$3,0)),"F","C")</f>
        <v>25.555555555555554</v>
      </c>
      <c r="K6626" s="34">
        <f>CONVERT(INDEX(Clg_StPt_Sch_EZ!$C$31:$I$54,MATCH(Schedules_8760!$C6626,Clg_StPt_Sch_EZ!$B$31:$B$54,0),MATCH(Schedules_8760!$F6626,Clg_StPt_Sch_EZ!$C$30:$I$30,0)),"F","C")</f>
        <v>28.333333333333332</v>
      </c>
      <c r="L6626" s="34">
        <f>CONVERT(INDEX(DHW_StPt_Sch_EZ!$C$4:$I$27,MATCH(Schedules_8760!$C6626,DHW_StPt_Sch_EZ!$B$4:$B$27,0),MATCH(Schedules_8760!$F6626,DHW_StPt_Sch_EZ!$C$3:$I$3,0)),"F","C")</f>
        <v>53.333333333333329</v>
      </c>
      <c r="M6626" s="34">
        <f>CONVERT(INDEX(DHW_StPt_Sch_EZ!$C$31:$I$54,MATCH(Schedules_8760!$C6626,DHW_StPt_Sch_EZ!$B$31:$B$54,0),MATCH(Schedules_8760!$F6626,DHW_StPt_Sch_EZ!$C$30:$I$30,0)),"F","C")</f>
        <v>53.333333333333329</v>
      </c>
      <c r="N6626" s="12"/>
      <c r="O6626" s="12"/>
      <c r="P6626" s="12"/>
    </row>
    <row r="6627" spans="1:16" x14ac:dyDescent="0.25">
      <c r="A6627" s="35">
        <v>6626</v>
      </c>
      <c r="B6627" s="89">
        <v>277.04166666666669</v>
      </c>
      <c r="C6627" s="35">
        <f t="shared" si="515"/>
        <v>2</v>
      </c>
      <c r="D6627" s="35">
        <f t="shared" si="518"/>
        <v>277</v>
      </c>
      <c r="E6627" s="35">
        <f t="shared" si="519"/>
        <v>4</v>
      </c>
      <c r="F6627" s="35" t="str">
        <f t="shared" si="516"/>
        <v>Wednesday</v>
      </c>
      <c r="G6627" s="35">
        <f t="shared" si="517"/>
        <v>10</v>
      </c>
      <c r="H6627" s="34">
        <f>CONVERT(INDEX(Htg_StPt_Sch_EZ!$C$4:$I$27,MATCH(Schedules_8760!$C6627,Htg_StPt_Sch_EZ!$B$4:$B$27,0),MATCH(Schedules_8760!$F6627,Htg_StPt_Sch_EZ!$C$3:$I$3,0)),"F","C")</f>
        <v>20.555555555555554</v>
      </c>
      <c r="I6627" s="34">
        <f>CONVERT(INDEX(Htg_StPt_Sch_EZ!$C$31:$I$54,MATCH(Schedules_8760!$C6627,Htg_StPt_Sch_EZ!$B$31:$B$54,0),MATCH(Schedules_8760!$F6627,Htg_StPt_Sch_EZ!$C$30:$I$30,0)),"F","C")</f>
        <v>19.444444444444443</v>
      </c>
      <c r="J6627" s="34">
        <f>CONVERT(INDEX(Clg_StPt_Sch_EZ!$C$4:$I$27,MATCH(Schedules_8760!$C6627,Clg_StPt_Sch_EZ!$B$4:$B$27,0),MATCH(Schedules_8760!$F6627,Clg_StPt_Sch_EZ!$C$3:$I$3,0)),"F","C")</f>
        <v>25.555555555555554</v>
      </c>
      <c r="K6627" s="34">
        <f>CONVERT(INDEX(Clg_StPt_Sch_EZ!$C$31:$I$54,MATCH(Schedules_8760!$C6627,Clg_StPt_Sch_EZ!$B$31:$B$54,0),MATCH(Schedules_8760!$F6627,Clg_StPt_Sch_EZ!$C$30:$I$30,0)),"F","C")</f>
        <v>28.333333333333332</v>
      </c>
      <c r="L6627" s="34">
        <f>CONVERT(INDEX(DHW_StPt_Sch_EZ!$C$4:$I$27,MATCH(Schedules_8760!$C6627,DHW_StPt_Sch_EZ!$B$4:$B$27,0),MATCH(Schedules_8760!$F6627,DHW_StPt_Sch_EZ!$C$3:$I$3,0)),"F","C")</f>
        <v>53.333333333333329</v>
      </c>
      <c r="M6627" s="34">
        <f>CONVERT(INDEX(DHW_StPt_Sch_EZ!$C$31:$I$54,MATCH(Schedules_8760!$C6627,DHW_StPt_Sch_EZ!$B$31:$B$54,0),MATCH(Schedules_8760!$F6627,DHW_StPt_Sch_EZ!$C$30:$I$30,0)),"F","C")</f>
        <v>53.333333333333329</v>
      </c>
      <c r="N6627" s="12"/>
      <c r="O6627" s="12"/>
      <c r="P6627" s="12"/>
    </row>
    <row r="6628" spans="1:16" x14ac:dyDescent="0.25">
      <c r="A6628" s="35">
        <v>6627</v>
      </c>
      <c r="B6628" s="89">
        <v>277.08333333333331</v>
      </c>
      <c r="C6628" s="35">
        <f t="shared" si="515"/>
        <v>3</v>
      </c>
      <c r="D6628" s="35">
        <f t="shared" si="518"/>
        <v>277</v>
      </c>
      <c r="E6628" s="35">
        <f t="shared" si="519"/>
        <v>4</v>
      </c>
      <c r="F6628" s="35" t="str">
        <f t="shared" si="516"/>
        <v>Wednesday</v>
      </c>
      <c r="G6628" s="35">
        <f t="shared" si="517"/>
        <v>10</v>
      </c>
      <c r="H6628" s="34">
        <f>CONVERT(INDEX(Htg_StPt_Sch_EZ!$C$4:$I$27,MATCH(Schedules_8760!$C6628,Htg_StPt_Sch_EZ!$B$4:$B$27,0),MATCH(Schedules_8760!$F6628,Htg_StPt_Sch_EZ!$C$3:$I$3,0)),"F","C")</f>
        <v>20.555555555555554</v>
      </c>
      <c r="I6628" s="34">
        <f>CONVERT(INDEX(Htg_StPt_Sch_EZ!$C$31:$I$54,MATCH(Schedules_8760!$C6628,Htg_StPt_Sch_EZ!$B$31:$B$54,0),MATCH(Schedules_8760!$F6628,Htg_StPt_Sch_EZ!$C$30:$I$30,0)),"F","C")</f>
        <v>19.444444444444443</v>
      </c>
      <c r="J6628" s="34">
        <f>CONVERT(INDEX(Clg_StPt_Sch_EZ!$C$4:$I$27,MATCH(Schedules_8760!$C6628,Clg_StPt_Sch_EZ!$B$4:$B$27,0),MATCH(Schedules_8760!$F6628,Clg_StPt_Sch_EZ!$C$3:$I$3,0)),"F","C")</f>
        <v>25.555555555555554</v>
      </c>
      <c r="K6628" s="34">
        <f>CONVERT(INDEX(Clg_StPt_Sch_EZ!$C$31:$I$54,MATCH(Schedules_8760!$C6628,Clg_StPt_Sch_EZ!$B$31:$B$54,0),MATCH(Schedules_8760!$F6628,Clg_StPt_Sch_EZ!$C$30:$I$30,0)),"F","C")</f>
        <v>28.333333333333332</v>
      </c>
      <c r="L6628" s="34">
        <f>CONVERT(INDEX(DHW_StPt_Sch_EZ!$C$4:$I$27,MATCH(Schedules_8760!$C6628,DHW_StPt_Sch_EZ!$B$4:$B$27,0),MATCH(Schedules_8760!$F6628,DHW_StPt_Sch_EZ!$C$3:$I$3,0)),"F","C")</f>
        <v>53.333333333333329</v>
      </c>
      <c r="M6628" s="34">
        <f>CONVERT(INDEX(DHW_StPt_Sch_EZ!$C$31:$I$54,MATCH(Schedules_8760!$C6628,DHW_StPt_Sch_EZ!$B$31:$B$54,0),MATCH(Schedules_8760!$F6628,DHW_StPt_Sch_EZ!$C$30:$I$30,0)),"F","C")</f>
        <v>53.333333333333329</v>
      </c>
      <c r="N6628" s="12"/>
      <c r="O6628" s="12"/>
      <c r="P6628" s="12"/>
    </row>
    <row r="6629" spans="1:16" x14ac:dyDescent="0.25">
      <c r="A6629" s="35">
        <v>6628</v>
      </c>
      <c r="B6629" s="89">
        <v>277.125</v>
      </c>
      <c r="C6629" s="35">
        <f t="shared" si="515"/>
        <v>4</v>
      </c>
      <c r="D6629" s="35">
        <f t="shared" si="518"/>
        <v>277</v>
      </c>
      <c r="E6629" s="35">
        <f t="shared" si="519"/>
        <v>4</v>
      </c>
      <c r="F6629" s="35" t="str">
        <f t="shared" si="516"/>
        <v>Wednesday</v>
      </c>
      <c r="G6629" s="35">
        <f t="shared" si="517"/>
        <v>10</v>
      </c>
      <c r="H6629" s="34">
        <f>CONVERT(INDEX(Htg_StPt_Sch_EZ!$C$4:$I$27,MATCH(Schedules_8760!$C6629,Htg_StPt_Sch_EZ!$B$4:$B$27,0),MATCH(Schedules_8760!$F6629,Htg_StPt_Sch_EZ!$C$3:$I$3,0)),"F","C")</f>
        <v>20.555555555555554</v>
      </c>
      <c r="I6629" s="34">
        <f>CONVERT(INDEX(Htg_StPt_Sch_EZ!$C$31:$I$54,MATCH(Schedules_8760!$C6629,Htg_StPt_Sch_EZ!$B$31:$B$54,0),MATCH(Schedules_8760!$F6629,Htg_StPt_Sch_EZ!$C$30:$I$30,0)),"F","C")</f>
        <v>19.444444444444443</v>
      </c>
      <c r="J6629" s="34">
        <f>CONVERT(INDEX(Clg_StPt_Sch_EZ!$C$4:$I$27,MATCH(Schedules_8760!$C6629,Clg_StPt_Sch_EZ!$B$4:$B$27,0),MATCH(Schedules_8760!$F6629,Clg_StPt_Sch_EZ!$C$3:$I$3,0)),"F","C")</f>
        <v>25.555555555555554</v>
      </c>
      <c r="K6629" s="34">
        <f>CONVERT(INDEX(Clg_StPt_Sch_EZ!$C$31:$I$54,MATCH(Schedules_8760!$C6629,Clg_StPt_Sch_EZ!$B$31:$B$54,0),MATCH(Schedules_8760!$F6629,Clg_StPt_Sch_EZ!$C$30:$I$30,0)),"F","C")</f>
        <v>28.333333333333332</v>
      </c>
      <c r="L6629" s="34">
        <f>CONVERT(INDEX(DHW_StPt_Sch_EZ!$C$4:$I$27,MATCH(Schedules_8760!$C6629,DHW_StPt_Sch_EZ!$B$4:$B$27,0),MATCH(Schedules_8760!$F6629,DHW_StPt_Sch_EZ!$C$3:$I$3,0)),"F","C")</f>
        <v>53.333333333333329</v>
      </c>
      <c r="M6629" s="34">
        <f>CONVERT(INDEX(DHW_StPt_Sch_EZ!$C$31:$I$54,MATCH(Schedules_8760!$C6629,DHW_StPt_Sch_EZ!$B$31:$B$54,0),MATCH(Schedules_8760!$F6629,DHW_StPt_Sch_EZ!$C$30:$I$30,0)),"F","C")</f>
        <v>53.333333333333329</v>
      </c>
      <c r="N6629" s="12"/>
      <c r="O6629" s="12"/>
      <c r="P6629" s="12"/>
    </row>
    <row r="6630" spans="1:16" x14ac:dyDescent="0.25">
      <c r="A6630" s="35">
        <v>6629</v>
      </c>
      <c r="B6630" s="89">
        <v>277.16666666666669</v>
      </c>
      <c r="C6630" s="35">
        <f t="shared" si="515"/>
        <v>5</v>
      </c>
      <c r="D6630" s="35">
        <f t="shared" si="518"/>
        <v>277</v>
      </c>
      <c r="E6630" s="35">
        <f t="shared" si="519"/>
        <v>4</v>
      </c>
      <c r="F6630" s="35" t="str">
        <f t="shared" si="516"/>
        <v>Wednesday</v>
      </c>
      <c r="G6630" s="35">
        <f t="shared" si="517"/>
        <v>10</v>
      </c>
      <c r="H6630" s="34">
        <f>CONVERT(INDEX(Htg_StPt_Sch_EZ!$C$4:$I$27,MATCH(Schedules_8760!$C6630,Htg_StPt_Sch_EZ!$B$4:$B$27,0),MATCH(Schedules_8760!$F6630,Htg_StPt_Sch_EZ!$C$3:$I$3,0)),"F","C")</f>
        <v>20.555555555555554</v>
      </c>
      <c r="I6630" s="34">
        <f>CONVERT(INDEX(Htg_StPt_Sch_EZ!$C$31:$I$54,MATCH(Schedules_8760!$C6630,Htg_StPt_Sch_EZ!$B$31:$B$54,0),MATCH(Schedules_8760!$F6630,Htg_StPt_Sch_EZ!$C$30:$I$30,0)),"F","C")</f>
        <v>19.444444444444443</v>
      </c>
      <c r="J6630" s="34">
        <f>CONVERT(INDEX(Clg_StPt_Sch_EZ!$C$4:$I$27,MATCH(Schedules_8760!$C6630,Clg_StPt_Sch_EZ!$B$4:$B$27,0),MATCH(Schedules_8760!$F6630,Clg_StPt_Sch_EZ!$C$3:$I$3,0)),"F","C")</f>
        <v>25.555555555555554</v>
      </c>
      <c r="K6630" s="34">
        <f>CONVERT(INDEX(Clg_StPt_Sch_EZ!$C$31:$I$54,MATCH(Schedules_8760!$C6630,Clg_StPt_Sch_EZ!$B$31:$B$54,0),MATCH(Schedules_8760!$F6630,Clg_StPt_Sch_EZ!$C$30:$I$30,0)),"F","C")</f>
        <v>28.333333333333332</v>
      </c>
      <c r="L6630" s="34">
        <f>CONVERT(INDEX(DHW_StPt_Sch_EZ!$C$4:$I$27,MATCH(Schedules_8760!$C6630,DHW_StPt_Sch_EZ!$B$4:$B$27,0),MATCH(Schedules_8760!$F6630,DHW_StPt_Sch_EZ!$C$3:$I$3,0)),"F","C")</f>
        <v>53.333333333333329</v>
      </c>
      <c r="M6630" s="34">
        <f>CONVERT(INDEX(DHW_StPt_Sch_EZ!$C$31:$I$54,MATCH(Schedules_8760!$C6630,DHW_StPt_Sch_EZ!$B$31:$B$54,0),MATCH(Schedules_8760!$F6630,DHW_StPt_Sch_EZ!$C$30:$I$30,0)),"F","C")</f>
        <v>53.333333333333329</v>
      </c>
      <c r="N6630" s="12"/>
      <c r="O6630" s="12"/>
      <c r="P6630" s="12"/>
    </row>
    <row r="6631" spans="1:16" x14ac:dyDescent="0.25">
      <c r="A6631" s="35">
        <v>6630</v>
      </c>
      <c r="B6631" s="89">
        <v>277.20833333333331</v>
      </c>
      <c r="C6631" s="35">
        <f t="shared" si="515"/>
        <v>6</v>
      </c>
      <c r="D6631" s="35">
        <f t="shared" si="518"/>
        <v>277</v>
      </c>
      <c r="E6631" s="35">
        <f t="shared" si="519"/>
        <v>4</v>
      </c>
      <c r="F6631" s="35" t="str">
        <f t="shared" si="516"/>
        <v>Wednesday</v>
      </c>
      <c r="G6631" s="35">
        <f t="shared" si="517"/>
        <v>10</v>
      </c>
      <c r="H6631" s="34">
        <f>CONVERT(INDEX(Htg_StPt_Sch_EZ!$C$4:$I$27,MATCH(Schedules_8760!$C6631,Htg_StPt_Sch_EZ!$B$4:$B$27,0),MATCH(Schedules_8760!$F6631,Htg_StPt_Sch_EZ!$C$3:$I$3,0)),"F","C")</f>
        <v>20.555555555555554</v>
      </c>
      <c r="I6631" s="34">
        <f>CONVERT(INDEX(Htg_StPt_Sch_EZ!$C$31:$I$54,MATCH(Schedules_8760!$C6631,Htg_StPt_Sch_EZ!$B$31:$B$54,0),MATCH(Schedules_8760!$F6631,Htg_StPt_Sch_EZ!$C$30:$I$30,0)),"F","C")</f>
        <v>19.444444444444443</v>
      </c>
      <c r="J6631" s="34">
        <f>CONVERT(INDEX(Clg_StPt_Sch_EZ!$C$4:$I$27,MATCH(Schedules_8760!$C6631,Clg_StPt_Sch_EZ!$B$4:$B$27,0),MATCH(Schedules_8760!$F6631,Clg_StPt_Sch_EZ!$C$3:$I$3,0)),"F","C")</f>
        <v>25.555555555555554</v>
      </c>
      <c r="K6631" s="34">
        <f>CONVERT(INDEX(Clg_StPt_Sch_EZ!$C$31:$I$54,MATCH(Schedules_8760!$C6631,Clg_StPt_Sch_EZ!$B$31:$B$54,0),MATCH(Schedules_8760!$F6631,Clg_StPt_Sch_EZ!$C$30:$I$30,0)),"F","C")</f>
        <v>28.333333333333332</v>
      </c>
      <c r="L6631" s="34">
        <f>CONVERT(INDEX(DHW_StPt_Sch_EZ!$C$4:$I$27,MATCH(Schedules_8760!$C6631,DHW_StPt_Sch_EZ!$B$4:$B$27,0),MATCH(Schedules_8760!$F6631,DHW_StPt_Sch_EZ!$C$3:$I$3,0)),"F","C")</f>
        <v>53.333333333333329</v>
      </c>
      <c r="M6631" s="34">
        <f>CONVERT(INDEX(DHW_StPt_Sch_EZ!$C$31:$I$54,MATCH(Schedules_8760!$C6631,DHW_StPt_Sch_EZ!$B$31:$B$54,0),MATCH(Schedules_8760!$F6631,DHW_StPt_Sch_EZ!$C$30:$I$30,0)),"F","C")</f>
        <v>53.333333333333329</v>
      </c>
      <c r="N6631" s="12"/>
      <c r="O6631" s="12"/>
      <c r="P6631" s="12"/>
    </row>
    <row r="6632" spans="1:16" x14ac:dyDescent="0.25">
      <c r="A6632" s="35">
        <v>6631</v>
      </c>
      <c r="B6632" s="89">
        <v>277.25</v>
      </c>
      <c r="C6632" s="35">
        <f t="shared" si="515"/>
        <v>7</v>
      </c>
      <c r="D6632" s="35">
        <f t="shared" si="518"/>
        <v>277</v>
      </c>
      <c r="E6632" s="35">
        <f t="shared" si="519"/>
        <v>4</v>
      </c>
      <c r="F6632" s="35" t="str">
        <f t="shared" si="516"/>
        <v>Wednesday</v>
      </c>
      <c r="G6632" s="35">
        <f t="shared" si="517"/>
        <v>10</v>
      </c>
      <c r="H6632" s="34">
        <f>CONVERT(INDEX(Htg_StPt_Sch_EZ!$C$4:$I$27,MATCH(Schedules_8760!$C6632,Htg_StPt_Sch_EZ!$B$4:$B$27,0),MATCH(Schedules_8760!$F6632,Htg_StPt_Sch_EZ!$C$3:$I$3,0)),"F","C")</f>
        <v>20.555555555555554</v>
      </c>
      <c r="I6632" s="34">
        <f>CONVERT(INDEX(Htg_StPt_Sch_EZ!$C$31:$I$54,MATCH(Schedules_8760!$C6632,Htg_StPt_Sch_EZ!$B$31:$B$54,0),MATCH(Schedules_8760!$F6632,Htg_StPt_Sch_EZ!$C$30:$I$30,0)),"F","C")</f>
        <v>19.444444444444443</v>
      </c>
      <c r="J6632" s="34">
        <f>CONVERT(INDEX(Clg_StPt_Sch_EZ!$C$4:$I$27,MATCH(Schedules_8760!$C6632,Clg_StPt_Sch_EZ!$B$4:$B$27,0),MATCH(Schedules_8760!$F6632,Clg_StPt_Sch_EZ!$C$3:$I$3,0)),"F","C")</f>
        <v>25.555555555555554</v>
      </c>
      <c r="K6632" s="34">
        <f>CONVERT(INDEX(Clg_StPt_Sch_EZ!$C$31:$I$54,MATCH(Schedules_8760!$C6632,Clg_StPt_Sch_EZ!$B$31:$B$54,0),MATCH(Schedules_8760!$F6632,Clg_StPt_Sch_EZ!$C$30:$I$30,0)),"F","C")</f>
        <v>28.333333333333332</v>
      </c>
      <c r="L6632" s="34">
        <f>CONVERT(INDEX(DHW_StPt_Sch_EZ!$C$4:$I$27,MATCH(Schedules_8760!$C6632,DHW_StPt_Sch_EZ!$B$4:$B$27,0),MATCH(Schedules_8760!$F6632,DHW_StPt_Sch_EZ!$C$3:$I$3,0)),"F","C")</f>
        <v>53.333333333333329</v>
      </c>
      <c r="M6632" s="34">
        <f>CONVERT(INDEX(DHW_StPt_Sch_EZ!$C$31:$I$54,MATCH(Schedules_8760!$C6632,DHW_StPt_Sch_EZ!$B$31:$B$54,0),MATCH(Schedules_8760!$F6632,DHW_StPt_Sch_EZ!$C$30:$I$30,0)),"F","C")</f>
        <v>53.333333333333329</v>
      </c>
      <c r="N6632" s="12"/>
      <c r="O6632" s="12"/>
      <c r="P6632" s="12"/>
    </row>
    <row r="6633" spans="1:16" x14ac:dyDescent="0.25">
      <c r="A6633" s="35">
        <v>6632</v>
      </c>
      <c r="B6633" s="89">
        <v>277.29166666666669</v>
      </c>
      <c r="C6633" s="35">
        <f t="shared" si="515"/>
        <v>8</v>
      </c>
      <c r="D6633" s="35">
        <f t="shared" si="518"/>
        <v>277</v>
      </c>
      <c r="E6633" s="35">
        <f t="shared" si="519"/>
        <v>4</v>
      </c>
      <c r="F6633" s="35" t="str">
        <f t="shared" si="516"/>
        <v>Wednesday</v>
      </c>
      <c r="G6633" s="35">
        <f t="shared" si="517"/>
        <v>10</v>
      </c>
      <c r="H6633" s="34">
        <f>CONVERT(INDEX(Htg_StPt_Sch_EZ!$C$4:$I$27,MATCH(Schedules_8760!$C6633,Htg_StPt_Sch_EZ!$B$4:$B$27,0),MATCH(Schedules_8760!$F6633,Htg_StPt_Sch_EZ!$C$3:$I$3,0)),"F","C")</f>
        <v>20.555555555555554</v>
      </c>
      <c r="I6633" s="34">
        <f>CONVERT(INDEX(Htg_StPt_Sch_EZ!$C$31:$I$54,MATCH(Schedules_8760!$C6633,Htg_StPt_Sch_EZ!$B$31:$B$54,0),MATCH(Schedules_8760!$F6633,Htg_StPt_Sch_EZ!$C$30:$I$30,0)),"F","C")</f>
        <v>19.444444444444443</v>
      </c>
      <c r="J6633" s="34">
        <f>CONVERT(INDEX(Clg_StPt_Sch_EZ!$C$4:$I$27,MATCH(Schedules_8760!$C6633,Clg_StPt_Sch_EZ!$B$4:$B$27,0),MATCH(Schedules_8760!$F6633,Clg_StPt_Sch_EZ!$C$3:$I$3,0)),"F","C")</f>
        <v>25.555555555555554</v>
      </c>
      <c r="K6633" s="34">
        <f>CONVERT(INDEX(Clg_StPt_Sch_EZ!$C$31:$I$54,MATCH(Schedules_8760!$C6633,Clg_StPt_Sch_EZ!$B$31:$B$54,0),MATCH(Schedules_8760!$F6633,Clg_StPt_Sch_EZ!$C$30:$I$30,0)),"F","C")</f>
        <v>25</v>
      </c>
      <c r="L6633" s="34">
        <f>CONVERT(INDEX(DHW_StPt_Sch_EZ!$C$4:$I$27,MATCH(Schedules_8760!$C6633,DHW_StPt_Sch_EZ!$B$4:$B$27,0),MATCH(Schedules_8760!$F6633,DHW_StPt_Sch_EZ!$C$3:$I$3,0)),"F","C")</f>
        <v>53.333333333333329</v>
      </c>
      <c r="M6633" s="34">
        <f>CONVERT(INDEX(DHW_StPt_Sch_EZ!$C$31:$I$54,MATCH(Schedules_8760!$C6633,DHW_StPt_Sch_EZ!$B$31:$B$54,0),MATCH(Schedules_8760!$F6633,DHW_StPt_Sch_EZ!$C$30:$I$30,0)),"F","C")</f>
        <v>53.333333333333329</v>
      </c>
      <c r="N6633" s="12"/>
      <c r="O6633" s="12"/>
      <c r="P6633" s="12"/>
    </row>
    <row r="6634" spans="1:16" x14ac:dyDescent="0.25">
      <c r="A6634" s="35">
        <v>6633</v>
      </c>
      <c r="B6634" s="89">
        <v>277.33333333333331</v>
      </c>
      <c r="C6634" s="35">
        <f t="shared" si="515"/>
        <v>9</v>
      </c>
      <c r="D6634" s="35">
        <f t="shared" si="518"/>
        <v>277</v>
      </c>
      <c r="E6634" s="35">
        <f t="shared" si="519"/>
        <v>4</v>
      </c>
      <c r="F6634" s="35" t="str">
        <f t="shared" si="516"/>
        <v>Wednesday</v>
      </c>
      <c r="G6634" s="35">
        <f t="shared" si="517"/>
        <v>10</v>
      </c>
      <c r="H6634" s="34">
        <f>CONVERT(INDEX(Htg_StPt_Sch_EZ!$C$4:$I$27,MATCH(Schedules_8760!$C6634,Htg_StPt_Sch_EZ!$B$4:$B$27,0),MATCH(Schedules_8760!$F6634,Htg_StPt_Sch_EZ!$C$3:$I$3,0)),"F","C")</f>
        <v>20.555555555555554</v>
      </c>
      <c r="I6634" s="34">
        <f>CONVERT(INDEX(Htg_StPt_Sch_EZ!$C$31:$I$54,MATCH(Schedules_8760!$C6634,Htg_StPt_Sch_EZ!$B$31:$B$54,0),MATCH(Schedules_8760!$F6634,Htg_StPt_Sch_EZ!$C$30:$I$30,0)),"F","C")</f>
        <v>19.444444444444443</v>
      </c>
      <c r="J6634" s="34">
        <f>CONVERT(INDEX(Clg_StPt_Sch_EZ!$C$4:$I$27,MATCH(Schedules_8760!$C6634,Clg_StPt_Sch_EZ!$B$4:$B$27,0),MATCH(Schedules_8760!$F6634,Clg_StPt_Sch_EZ!$C$3:$I$3,0)),"F","C")</f>
        <v>25.555555555555554</v>
      </c>
      <c r="K6634" s="34">
        <f>CONVERT(INDEX(Clg_StPt_Sch_EZ!$C$31:$I$54,MATCH(Schedules_8760!$C6634,Clg_StPt_Sch_EZ!$B$31:$B$54,0),MATCH(Schedules_8760!$F6634,Clg_StPt_Sch_EZ!$C$30:$I$30,0)),"F","C")</f>
        <v>25</v>
      </c>
      <c r="L6634" s="34">
        <f>CONVERT(INDEX(DHW_StPt_Sch_EZ!$C$4:$I$27,MATCH(Schedules_8760!$C6634,DHW_StPt_Sch_EZ!$B$4:$B$27,0),MATCH(Schedules_8760!$F6634,DHW_StPt_Sch_EZ!$C$3:$I$3,0)),"F","C")</f>
        <v>53.333333333333329</v>
      </c>
      <c r="M6634" s="34">
        <f>CONVERT(INDEX(DHW_StPt_Sch_EZ!$C$31:$I$54,MATCH(Schedules_8760!$C6634,DHW_StPt_Sch_EZ!$B$31:$B$54,0),MATCH(Schedules_8760!$F6634,DHW_StPt_Sch_EZ!$C$30:$I$30,0)),"F","C")</f>
        <v>53.333333333333329</v>
      </c>
      <c r="N6634" s="12"/>
      <c r="O6634" s="12"/>
      <c r="P6634" s="12"/>
    </row>
    <row r="6635" spans="1:16" x14ac:dyDescent="0.25">
      <c r="A6635" s="35">
        <v>6634</v>
      </c>
      <c r="B6635" s="89">
        <v>277.375</v>
      </c>
      <c r="C6635" s="35">
        <f t="shared" si="515"/>
        <v>10</v>
      </c>
      <c r="D6635" s="35">
        <f t="shared" si="518"/>
        <v>277</v>
      </c>
      <c r="E6635" s="35">
        <f t="shared" si="519"/>
        <v>4</v>
      </c>
      <c r="F6635" s="35" t="str">
        <f t="shared" si="516"/>
        <v>Wednesday</v>
      </c>
      <c r="G6635" s="35">
        <f t="shared" si="517"/>
        <v>10</v>
      </c>
      <c r="H6635" s="34">
        <f>CONVERT(INDEX(Htg_StPt_Sch_EZ!$C$4:$I$27,MATCH(Schedules_8760!$C6635,Htg_StPt_Sch_EZ!$B$4:$B$27,0),MATCH(Schedules_8760!$F6635,Htg_StPt_Sch_EZ!$C$3:$I$3,0)),"F","C")</f>
        <v>20.555555555555554</v>
      </c>
      <c r="I6635" s="34">
        <f>CONVERT(INDEX(Htg_StPt_Sch_EZ!$C$31:$I$54,MATCH(Schedules_8760!$C6635,Htg_StPt_Sch_EZ!$B$31:$B$54,0),MATCH(Schedules_8760!$F6635,Htg_StPt_Sch_EZ!$C$30:$I$30,0)),"F","C")</f>
        <v>19.444444444444443</v>
      </c>
      <c r="J6635" s="34">
        <f>CONVERT(INDEX(Clg_StPt_Sch_EZ!$C$4:$I$27,MATCH(Schedules_8760!$C6635,Clg_StPt_Sch_EZ!$B$4:$B$27,0),MATCH(Schedules_8760!$F6635,Clg_StPt_Sch_EZ!$C$3:$I$3,0)),"F","C")</f>
        <v>25.555555555555554</v>
      </c>
      <c r="K6635" s="34">
        <f>CONVERT(INDEX(Clg_StPt_Sch_EZ!$C$31:$I$54,MATCH(Schedules_8760!$C6635,Clg_StPt_Sch_EZ!$B$31:$B$54,0),MATCH(Schedules_8760!$F6635,Clg_StPt_Sch_EZ!$C$30:$I$30,0)),"F","C")</f>
        <v>25</v>
      </c>
      <c r="L6635" s="34">
        <f>CONVERT(INDEX(DHW_StPt_Sch_EZ!$C$4:$I$27,MATCH(Schedules_8760!$C6635,DHW_StPt_Sch_EZ!$B$4:$B$27,0),MATCH(Schedules_8760!$F6635,DHW_StPt_Sch_EZ!$C$3:$I$3,0)),"F","C")</f>
        <v>53.333333333333329</v>
      </c>
      <c r="M6635" s="34">
        <f>CONVERT(INDEX(DHW_StPt_Sch_EZ!$C$31:$I$54,MATCH(Schedules_8760!$C6635,DHW_StPt_Sch_EZ!$B$31:$B$54,0),MATCH(Schedules_8760!$F6635,DHW_StPt_Sch_EZ!$C$30:$I$30,0)),"F","C")</f>
        <v>53.333333333333329</v>
      </c>
      <c r="N6635" s="12"/>
      <c r="O6635" s="12"/>
      <c r="P6635" s="12"/>
    </row>
    <row r="6636" spans="1:16" x14ac:dyDescent="0.25">
      <c r="A6636" s="35">
        <v>6635</v>
      </c>
      <c r="B6636" s="89">
        <v>277.41666666666669</v>
      </c>
      <c r="C6636" s="35">
        <f t="shared" si="515"/>
        <v>11</v>
      </c>
      <c r="D6636" s="35">
        <f t="shared" si="518"/>
        <v>277</v>
      </c>
      <c r="E6636" s="35">
        <f t="shared" si="519"/>
        <v>4</v>
      </c>
      <c r="F6636" s="35" t="str">
        <f t="shared" si="516"/>
        <v>Wednesday</v>
      </c>
      <c r="G6636" s="35">
        <f t="shared" si="517"/>
        <v>10</v>
      </c>
      <c r="H6636" s="34">
        <f>CONVERT(INDEX(Htg_StPt_Sch_EZ!$C$4:$I$27,MATCH(Schedules_8760!$C6636,Htg_StPt_Sch_EZ!$B$4:$B$27,0),MATCH(Schedules_8760!$F6636,Htg_StPt_Sch_EZ!$C$3:$I$3,0)),"F","C")</f>
        <v>20.555555555555554</v>
      </c>
      <c r="I6636" s="34">
        <f>CONVERT(INDEX(Htg_StPt_Sch_EZ!$C$31:$I$54,MATCH(Schedules_8760!$C6636,Htg_StPt_Sch_EZ!$B$31:$B$54,0),MATCH(Schedules_8760!$F6636,Htg_StPt_Sch_EZ!$C$30:$I$30,0)),"F","C")</f>
        <v>19.444444444444443</v>
      </c>
      <c r="J6636" s="34">
        <f>CONVERT(INDEX(Clg_StPt_Sch_EZ!$C$4:$I$27,MATCH(Schedules_8760!$C6636,Clg_StPt_Sch_EZ!$B$4:$B$27,0),MATCH(Schedules_8760!$F6636,Clg_StPt_Sch_EZ!$C$3:$I$3,0)),"F","C")</f>
        <v>25.555555555555554</v>
      </c>
      <c r="K6636" s="34">
        <f>CONVERT(INDEX(Clg_StPt_Sch_EZ!$C$31:$I$54,MATCH(Schedules_8760!$C6636,Clg_StPt_Sch_EZ!$B$31:$B$54,0),MATCH(Schedules_8760!$F6636,Clg_StPt_Sch_EZ!$C$30:$I$30,0)),"F","C")</f>
        <v>25</v>
      </c>
      <c r="L6636" s="34">
        <f>CONVERT(INDEX(DHW_StPt_Sch_EZ!$C$4:$I$27,MATCH(Schedules_8760!$C6636,DHW_StPt_Sch_EZ!$B$4:$B$27,0),MATCH(Schedules_8760!$F6636,DHW_StPt_Sch_EZ!$C$3:$I$3,0)),"F","C")</f>
        <v>53.333333333333329</v>
      </c>
      <c r="M6636" s="34">
        <f>CONVERT(INDEX(DHW_StPt_Sch_EZ!$C$31:$I$54,MATCH(Schedules_8760!$C6636,DHW_StPt_Sch_EZ!$B$31:$B$54,0),MATCH(Schedules_8760!$F6636,DHW_StPt_Sch_EZ!$C$30:$I$30,0)),"F","C")</f>
        <v>53.333333333333329</v>
      </c>
      <c r="N6636" s="12"/>
      <c r="O6636" s="12"/>
      <c r="P6636" s="12"/>
    </row>
    <row r="6637" spans="1:16" x14ac:dyDescent="0.25">
      <c r="A6637" s="35">
        <v>6636</v>
      </c>
      <c r="B6637" s="89">
        <v>277.45833333333331</v>
      </c>
      <c r="C6637" s="35">
        <f t="shared" si="515"/>
        <v>12</v>
      </c>
      <c r="D6637" s="35">
        <f t="shared" si="518"/>
        <v>277</v>
      </c>
      <c r="E6637" s="35">
        <f t="shared" si="519"/>
        <v>4</v>
      </c>
      <c r="F6637" s="35" t="str">
        <f t="shared" si="516"/>
        <v>Wednesday</v>
      </c>
      <c r="G6637" s="35">
        <f t="shared" si="517"/>
        <v>10</v>
      </c>
      <c r="H6637" s="34">
        <f>CONVERT(INDEX(Htg_StPt_Sch_EZ!$C$4:$I$27,MATCH(Schedules_8760!$C6637,Htg_StPt_Sch_EZ!$B$4:$B$27,0),MATCH(Schedules_8760!$F6637,Htg_StPt_Sch_EZ!$C$3:$I$3,0)),"F","C")</f>
        <v>20.555555555555554</v>
      </c>
      <c r="I6637" s="34">
        <f>CONVERT(INDEX(Htg_StPt_Sch_EZ!$C$31:$I$54,MATCH(Schedules_8760!$C6637,Htg_StPt_Sch_EZ!$B$31:$B$54,0),MATCH(Schedules_8760!$F6637,Htg_StPt_Sch_EZ!$C$30:$I$30,0)),"F","C")</f>
        <v>19.444444444444443</v>
      </c>
      <c r="J6637" s="34">
        <f>CONVERT(INDEX(Clg_StPt_Sch_EZ!$C$4:$I$27,MATCH(Schedules_8760!$C6637,Clg_StPt_Sch_EZ!$B$4:$B$27,0),MATCH(Schedules_8760!$F6637,Clg_StPt_Sch_EZ!$C$3:$I$3,0)),"F","C")</f>
        <v>25.555555555555554</v>
      </c>
      <c r="K6637" s="34">
        <f>CONVERT(INDEX(Clg_StPt_Sch_EZ!$C$31:$I$54,MATCH(Schedules_8760!$C6637,Clg_StPt_Sch_EZ!$B$31:$B$54,0),MATCH(Schedules_8760!$F6637,Clg_StPt_Sch_EZ!$C$30:$I$30,0)),"F","C")</f>
        <v>25</v>
      </c>
      <c r="L6637" s="34">
        <f>CONVERT(INDEX(DHW_StPt_Sch_EZ!$C$4:$I$27,MATCH(Schedules_8760!$C6637,DHW_StPt_Sch_EZ!$B$4:$B$27,0),MATCH(Schedules_8760!$F6637,DHW_StPt_Sch_EZ!$C$3:$I$3,0)),"F","C")</f>
        <v>53.333333333333329</v>
      </c>
      <c r="M6637" s="34">
        <f>CONVERT(INDEX(DHW_StPt_Sch_EZ!$C$31:$I$54,MATCH(Schedules_8760!$C6637,DHW_StPt_Sch_EZ!$B$31:$B$54,0),MATCH(Schedules_8760!$F6637,DHW_StPt_Sch_EZ!$C$30:$I$30,0)),"F","C")</f>
        <v>53.333333333333329</v>
      </c>
      <c r="N6637" s="12"/>
      <c r="O6637" s="12"/>
      <c r="P6637" s="12"/>
    </row>
    <row r="6638" spans="1:16" x14ac:dyDescent="0.25">
      <c r="A6638" s="35">
        <v>6637</v>
      </c>
      <c r="B6638" s="89">
        <v>277.5</v>
      </c>
      <c r="C6638" s="35">
        <f t="shared" si="515"/>
        <v>13</v>
      </c>
      <c r="D6638" s="35">
        <f t="shared" si="518"/>
        <v>277</v>
      </c>
      <c r="E6638" s="35">
        <f t="shared" si="519"/>
        <v>4</v>
      </c>
      <c r="F6638" s="35" t="str">
        <f t="shared" si="516"/>
        <v>Wednesday</v>
      </c>
      <c r="G6638" s="35">
        <f t="shared" si="517"/>
        <v>10</v>
      </c>
      <c r="H6638" s="34">
        <f>CONVERT(INDEX(Htg_StPt_Sch_EZ!$C$4:$I$27,MATCH(Schedules_8760!$C6638,Htg_StPt_Sch_EZ!$B$4:$B$27,0),MATCH(Schedules_8760!$F6638,Htg_StPt_Sch_EZ!$C$3:$I$3,0)),"F","C")</f>
        <v>20.555555555555554</v>
      </c>
      <c r="I6638" s="34">
        <f>CONVERT(INDEX(Htg_StPt_Sch_EZ!$C$31:$I$54,MATCH(Schedules_8760!$C6638,Htg_StPt_Sch_EZ!$B$31:$B$54,0),MATCH(Schedules_8760!$F6638,Htg_StPt_Sch_EZ!$C$30:$I$30,0)),"F","C")</f>
        <v>19.444444444444443</v>
      </c>
      <c r="J6638" s="34">
        <f>CONVERT(INDEX(Clg_StPt_Sch_EZ!$C$4:$I$27,MATCH(Schedules_8760!$C6638,Clg_StPt_Sch_EZ!$B$4:$B$27,0),MATCH(Schedules_8760!$F6638,Clg_StPt_Sch_EZ!$C$3:$I$3,0)),"F","C")</f>
        <v>25.555555555555554</v>
      </c>
      <c r="K6638" s="34">
        <f>CONVERT(INDEX(Clg_StPt_Sch_EZ!$C$31:$I$54,MATCH(Schedules_8760!$C6638,Clg_StPt_Sch_EZ!$B$31:$B$54,0),MATCH(Schedules_8760!$F6638,Clg_StPt_Sch_EZ!$C$30:$I$30,0)),"F","C")</f>
        <v>25</v>
      </c>
      <c r="L6638" s="34">
        <f>CONVERT(INDEX(DHW_StPt_Sch_EZ!$C$4:$I$27,MATCH(Schedules_8760!$C6638,DHW_StPt_Sch_EZ!$B$4:$B$27,0),MATCH(Schedules_8760!$F6638,DHW_StPt_Sch_EZ!$C$3:$I$3,0)),"F","C")</f>
        <v>53.333333333333329</v>
      </c>
      <c r="M6638" s="34">
        <f>CONVERT(INDEX(DHW_StPt_Sch_EZ!$C$31:$I$54,MATCH(Schedules_8760!$C6638,DHW_StPt_Sch_EZ!$B$31:$B$54,0),MATCH(Schedules_8760!$F6638,DHW_StPt_Sch_EZ!$C$30:$I$30,0)),"F","C")</f>
        <v>53.333333333333329</v>
      </c>
      <c r="N6638" s="12"/>
      <c r="O6638" s="12"/>
      <c r="P6638" s="12"/>
    </row>
    <row r="6639" spans="1:16" x14ac:dyDescent="0.25">
      <c r="A6639" s="35">
        <v>6638</v>
      </c>
      <c r="B6639" s="89">
        <v>277.54166666666669</v>
      </c>
      <c r="C6639" s="35">
        <f t="shared" si="515"/>
        <v>14</v>
      </c>
      <c r="D6639" s="35">
        <f t="shared" si="518"/>
        <v>277</v>
      </c>
      <c r="E6639" s="35">
        <f t="shared" si="519"/>
        <v>4</v>
      </c>
      <c r="F6639" s="35" t="str">
        <f t="shared" si="516"/>
        <v>Wednesday</v>
      </c>
      <c r="G6639" s="35">
        <f t="shared" si="517"/>
        <v>10</v>
      </c>
      <c r="H6639" s="34">
        <f>CONVERT(INDEX(Htg_StPt_Sch_EZ!$C$4:$I$27,MATCH(Schedules_8760!$C6639,Htg_StPt_Sch_EZ!$B$4:$B$27,0),MATCH(Schedules_8760!$F6639,Htg_StPt_Sch_EZ!$C$3:$I$3,0)),"F","C")</f>
        <v>20.555555555555554</v>
      </c>
      <c r="I6639" s="34">
        <f>CONVERT(INDEX(Htg_StPt_Sch_EZ!$C$31:$I$54,MATCH(Schedules_8760!$C6639,Htg_StPt_Sch_EZ!$B$31:$B$54,0),MATCH(Schedules_8760!$F6639,Htg_StPt_Sch_EZ!$C$30:$I$30,0)),"F","C")</f>
        <v>19.444444444444443</v>
      </c>
      <c r="J6639" s="34">
        <f>CONVERT(INDEX(Clg_StPt_Sch_EZ!$C$4:$I$27,MATCH(Schedules_8760!$C6639,Clg_StPt_Sch_EZ!$B$4:$B$27,0),MATCH(Schedules_8760!$F6639,Clg_StPt_Sch_EZ!$C$3:$I$3,0)),"F","C")</f>
        <v>25.555555555555554</v>
      </c>
      <c r="K6639" s="34">
        <f>CONVERT(INDEX(Clg_StPt_Sch_EZ!$C$31:$I$54,MATCH(Schedules_8760!$C6639,Clg_StPt_Sch_EZ!$B$31:$B$54,0),MATCH(Schedules_8760!$F6639,Clg_StPt_Sch_EZ!$C$30:$I$30,0)),"F","C")</f>
        <v>25</v>
      </c>
      <c r="L6639" s="34">
        <f>CONVERT(INDEX(DHW_StPt_Sch_EZ!$C$4:$I$27,MATCH(Schedules_8760!$C6639,DHW_StPt_Sch_EZ!$B$4:$B$27,0),MATCH(Schedules_8760!$F6639,DHW_StPt_Sch_EZ!$C$3:$I$3,0)),"F","C")</f>
        <v>53.333333333333329</v>
      </c>
      <c r="M6639" s="34">
        <f>CONVERT(INDEX(DHW_StPt_Sch_EZ!$C$31:$I$54,MATCH(Schedules_8760!$C6639,DHW_StPt_Sch_EZ!$B$31:$B$54,0),MATCH(Schedules_8760!$F6639,DHW_StPt_Sch_EZ!$C$30:$I$30,0)),"F","C")</f>
        <v>53.333333333333329</v>
      </c>
      <c r="N6639" s="12"/>
      <c r="O6639" s="12"/>
      <c r="P6639" s="12"/>
    </row>
    <row r="6640" spans="1:16" x14ac:dyDescent="0.25">
      <c r="A6640" s="35">
        <v>6639</v>
      </c>
      <c r="B6640" s="89">
        <v>277.58333333333331</v>
      </c>
      <c r="C6640" s="35">
        <f t="shared" si="515"/>
        <v>15</v>
      </c>
      <c r="D6640" s="35">
        <f t="shared" si="518"/>
        <v>277</v>
      </c>
      <c r="E6640" s="35">
        <f t="shared" si="519"/>
        <v>4</v>
      </c>
      <c r="F6640" s="35" t="str">
        <f t="shared" si="516"/>
        <v>Wednesday</v>
      </c>
      <c r="G6640" s="35">
        <f t="shared" si="517"/>
        <v>10</v>
      </c>
      <c r="H6640" s="34">
        <f>CONVERT(INDEX(Htg_StPt_Sch_EZ!$C$4:$I$27,MATCH(Schedules_8760!$C6640,Htg_StPt_Sch_EZ!$B$4:$B$27,0),MATCH(Schedules_8760!$F6640,Htg_StPt_Sch_EZ!$C$3:$I$3,0)),"F","C")</f>
        <v>20.555555555555554</v>
      </c>
      <c r="I6640" s="34">
        <f>CONVERT(INDEX(Htg_StPt_Sch_EZ!$C$31:$I$54,MATCH(Schedules_8760!$C6640,Htg_StPt_Sch_EZ!$B$31:$B$54,0),MATCH(Schedules_8760!$F6640,Htg_StPt_Sch_EZ!$C$30:$I$30,0)),"F","C")</f>
        <v>21.111111111111111</v>
      </c>
      <c r="J6640" s="34">
        <f>CONVERT(INDEX(Clg_StPt_Sch_EZ!$C$4:$I$27,MATCH(Schedules_8760!$C6640,Clg_StPt_Sch_EZ!$B$4:$B$27,0),MATCH(Schedules_8760!$F6640,Clg_StPt_Sch_EZ!$C$3:$I$3,0)),"F","C")</f>
        <v>25.555555555555554</v>
      </c>
      <c r="K6640" s="34">
        <f>CONVERT(INDEX(Clg_StPt_Sch_EZ!$C$31:$I$54,MATCH(Schedules_8760!$C6640,Clg_StPt_Sch_EZ!$B$31:$B$54,0),MATCH(Schedules_8760!$F6640,Clg_StPt_Sch_EZ!$C$30:$I$30,0)),"F","C")</f>
        <v>25</v>
      </c>
      <c r="L6640" s="34">
        <f>CONVERT(INDEX(DHW_StPt_Sch_EZ!$C$4:$I$27,MATCH(Schedules_8760!$C6640,DHW_StPt_Sch_EZ!$B$4:$B$27,0),MATCH(Schedules_8760!$F6640,DHW_StPt_Sch_EZ!$C$3:$I$3,0)),"F","C")</f>
        <v>53.333333333333329</v>
      </c>
      <c r="M6640" s="34">
        <f>CONVERT(INDEX(DHW_StPt_Sch_EZ!$C$31:$I$54,MATCH(Schedules_8760!$C6640,DHW_StPt_Sch_EZ!$B$31:$B$54,0),MATCH(Schedules_8760!$F6640,DHW_StPt_Sch_EZ!$C$30:$I$30,0)),"F","C")</f>
        <v>53.333333333333329</v>
      </c>
      <c r="N6640" s="12"/>
      <c r="O6640" s="12"/>
      <c r="P6640" s="12"/>
    </row>
    <row r="6641" spans="1:16" x14ac:dyDescent="0.25">
      <c r="A6641" s="35">
        <v>6640</v>
      </c>
      <c r="B6641" s="89">
        <v>277.625</v>
      </c>
      <c r="C6641" s="35">
        <f t="shared" si="515"/>
        <v>16</v>
      </c>
      <c r="D6641" s="35">
        <f t="shared" si="518"/>
        <v>277</v>
      </c>
      <c r="E6641" s="35">
        <f t="shared" si="519"/>
        <v>4</v>
      </c>
      <c r="F6641" s="35" t="str">
        <f t="shared" si="516"/>
        <v>Wednesday</v>
      </c>
      <c r="G6641" s="35">
        <f t="shared" si="517"/>
        <v>10</v>
      </c>
      <c r="H6641" s="34">
        <f>CONVERT(INDEX(Htg_StPt_Sch_EZ!$C$4:$I$27,MATCH(Schedules_8760!$C6641,Htg_StPt_Sch_EZ!$B$4:$B$27,0),MATCH(Schedules_8760!$F6641,Htg_StPt_Sch_EZ!$C$3:$I$3,0)),"F","C")</f>
        <v>20.555555555555554</v>
      </c>
      <c r="I6641" s="34">
        <f>CONVERT(INDEX(Htg_StPt_Sch_EZ!$C$31:$I$54,MATCH(Schedules_8760!$C6641,Htg_StPt_Sch_EZ!$B$31:$B$54,0),MATCH(Schedules_8760!$F6641,Htg_StPt_Sch_EZ!$C$30:$I$30,0)),"F","C")</f>
        <v>21.111111111111111</v>
      </c>
      <c r="J6641" s="34">
        <f>CONVERT(INDEX(Clg_StPt_Sch_EZ!$C$4:$I$27,MATCH(Schedules_8760!$C6641,Clg_StPt_Sch_EZ!$B$4:$B$27,0),MATCH(Schedules_8760!$F6641,Clg_StPt_Sch_EZ!$C$3:$I$3,0)),"F","C")</f>
        <v>25.555555555555554</v>
      </c>
      <c r="K6641" s="34">
        <f>CONVERT(INDEX(Clg_StPt_Sch_EZ!$C$31:$I$54,MATCH(Schedules_8760!$C6641,Clg_StPt_Sch_EZ!$B$31:$B$54,0),MATCH(Schedules_8760!$F6641,Clg_StPt_Sch_EZ!$C$30:$I$30,0)),"F","C")</f>
        <v>25</v>
      </c>
      <c r="L6641" s="34">
        <f>CONVERT(INDEX(DHW_StPt_Sch_EZ!$C$4:$I$27,MATCH(Schedules_8760!$C6641,DHW_StPt_Sch_EZ!$B$4:$B$27,0),MATCH(Schedules_8760!$F6641,DHW_StPt_Sch_EZ!$C$3:$I$3,0)),"F","C")</f>
        <v>53.333333333333329</v>
      </c>
      <c r="M6641" s="34">
        <f>CONVERT(INDEX(DHW_StPt_Sch_EZ!$C$31:$I$54,MATCH(Schedules_8760!$C6641,DHW_StPt_Sch_EZ!$B$31:$B$54,0),MATCH(Schedules_8760!$F6641,DHW_StPt_Sch_EZ!$C$30:$I$30,0)),"F","C")</f>
        <v>53.333333333333329</v>
      </c>
      <c r="N6641" s="12"/>
      <c r="O6641" s="12"/>
      <c r="P6641" s="12"/>
    </row>
    <row r="6642" spans="1:16" x14ac:dyDescent="0.25">
      <c r="A6642" s="35">
        <v>6641</v>
      </c>
      <c r="B6642" s="89">
        <v>277.66666666666669</v>
      </c>
      <c r="C6642" s="35">
        <f t="shared" si="515"/>
        <v>17</v>
      </c>
      <c r="D6642" s="35">
        <f t="shared" si="518"/>
        <v>277</v>
      </c>
      <c r="E6642" s="35">
        <f t="shared" si="519"/>
        <v>4</v>
      </c>
      <c r="F6642" s="35" t="str">
        <f t="shared" si="516"/>
        <v>Wednesday</v>
      </c>
      <c r="G6642" s="35">
        <f t="shared" si="517"/>
        <v>10</v>
      </c>
      <c r="H6642" s="34">
        <f>CONVERT(INDEX(Htg_StPt_Sch_EZ!$C$4:$I$27,MATCH(Schedules_8760!$C6642,Htg_StPt_Sch_EZ!$B$4:$B$27,0),MATCH(Schedules_8760!$F6642,Htg_StPt_Sch_EZ!$C$3:$I$3,0)),"F","C")</f>
        <v>20.555555555555554</v>
      </c>
      <c r="I6642" s="34">
        <f>CONVERT(INDEX(Htg_StPt_Sch_EZ!$C$31:$I$54,MATCH(Schedules_8760!$C6642,Htg_StPt_Sch_EZ!$B$31:$B$54,0),MATCH(Schedules_8760!$F6642,Htg_StPt_Sch_EZ!$C$30:$I$30,0)),"F","C")</f>
        <v>17.777777777777779</v>
      </c>
      <c r="J6642" s="34">
        <f>CONVERT(INDEX(Clg_StPt_Sch_EZ!$C$4:$I$27,MATCH(Schedules_8760!$C6642,Clg_StPt_Sch_EZ!$B$4:$B$27,0),MATCH(Schedules_8760!$F6642,Clg_StPt_Sch_EZ!$C$3:$I$3,0)),"F","C")</f>
        <v>25.555555555555554</v>
      </c>
      <c r="K6642" s="34">
        <f>CONVERT(INDEX(Clg_StPt_Sch_EZ!$C$31:$I$54,MATCH(Schedules_8760!$C6642,Clg_StPt_Sch_EZ!$B$31:$B$54,0),MATCH(Schedules_8760!$F6642,Clg_StPt_Sch_EZ!$C$30:$I$30,0)),"F","C")</f>
        <v>25</v>
      </c>
      <c r="L6642" s="34">
        <f>CONVERT(INDEX(DHW_StPt_Sch_EZ!$C$4:$I$27,MATCH(Schedules_8760!$C6642,DHW_StPt_Sch_EZ!$B$4:$B$27,0),MATCH(Schedules_8760!$F6642,DHW_StPt_Sch_EZ!$C$3:$I$3,0)),"F","C")</f>
        <v>53.333333333333329</v>
      </c>
      <c r="M6642" s="34">
        <f>CONVERT(INDEX(DHW_StPt_Sch_EZ!$C$31:$I$54,MATCH(Schedules_8760!$C6642,DHW_StPt_Sch_EZ!$B$31:$B$54,0),MATCH(Schedules_8760!$F6642,DHW_StPt_Sch_EZ!$C$30:$I$30,0)),"F","C")</f>
        <v>53.333333333333329</v>
      </c>
      <c r="N6642" s="12"/>
      <c r="O6642" s="12"/>
      <c r="P6642" s="12"/>
    </row>
    <row r="6643" spans="1:16" x14ac:dyDescent="0.25">
      <c r="A6643" s="35">
        <v>6642</v>
      </c>
      <c r="B6643" s="89">
        <v>277.70833333333331</v>
      </c>
      <c r="C6643" s="35">
        <f t="shared" si="515"/>
        <v>18</v>
      </c>
      <c r="D6643" s="35">
        <f t="shared" si="518"/>
        <v>277</v>
      </c>
      <c r="E6643" s="35">
        <f t="shared" si="519"/>
        <v>4</v>
      </c>
      <c r="F6643" s="35" t="str">
        <f t="shared" si="516"/>
        <v>Wednesday</v>
      </c>
      <c r="G6643" s="35">
        <f t="shared" si="517"/>
        <v>10</v>
      </c>
      <c r="H6643" s="34">
        <f>CONVERT(INDEX(Htg_StPt_Sch_EZ!$C$4:$I$27,MATCH(Schedules_8760!$C6643,Htg_StPt_Sch_EZ!$B$4:$B$27,0),MATCH(Schedules_8760!$F6643,Htg_StPt_Sch_EZ!$C$3:$I$3,0)),"F","C")</f>
        <v>20.555555555555554</v>
      </c>
      <c r="I6643" s="34">
        <f>CONVERT(INDEX(Htg_StPt_Sch_EZ!$C$31:$I$54,MATCH(Schedules_8760!$C6643,Htg_StPt_Sch_EZ!$B$31:$B$54,0),MATCH(Schedules_8760!$F6643,Htg_StPt_Sch_EZ!$C$30:$I$30,0)),"F","C")</f>
        <v>17.777777777777779</v>
      </c>
      <c r="J6643" s="34">
        <f>CONVERT(INDEX(Clg_StPt_Sch_EZ!$C$4:$I$27,MATCH(Schedules_8760!$C6643,Clg_StPt_Sch_EZ!$B$4:$B$27,0),MATCH(Schedules_8760!$F6643,Clg_StPt_Sch_EZ!$C$3:$I$3,0)),"F","C")</f>
        <v>25.555555555555554</v>
      </c>
      <c r="K6643" s="34">
        <f>CONVERT(INDEX(Clg_StPt_Sch_EZ!$C$31:$I$54,MATCH(Schedules_8760!$C6643,Clg_StPt_Sch_EZ!$B$31:$B$54,0),MATCH(Schedules_8760!$F6643,Clg_StPt_Sch_EZ!$C$30:$I$30,0)),"F","C")</f>
        <v>28.333333333333332</v>
      </c>
      <c r="L6643" s="34">
        <f>CONVERT(INDEX(DHW_StPt_Sch_EZ!$C$4:$I$27,MATCH(Schedules_8760!$C6643,DHW_StPt_Sch_EZ!$B$4:$B$27,0),MATCH(Schedules_8760!$F6643,DHW_StPt_Sch_EZ!$C$3:$I$3,0)),"F","C")</f>
        <v>53.333333333333329</v>
      </c>
      <c r="M6643" s="34">
        <f>CONVERT(INDEX(DHW_StPt_Sch_EZ!$C$31:$I$54,MATCH(Schedules_8760!$C6643,DHW_StPt_Sch_EZ!$B$31:$B$54,0),MATCH(Schedules_8760!$F6643,DHW_StPt_Sch_EZ!$C$30:$I$30,0)),"F","C")</f>
        <v>53.333333333333329</v>
      </c>
      <c r="N6643" s="12"/>
      <c r="O6643" s="12"/>
      <c r="P6643" s="12"/>
    </row>
    <row r="6644" spans="1:16" x14ac:dyDescent="0.25">
      <c r="A6644" s="35">
        <v>6643</v>
      </c>
      <c r="B6644" s="89">
        <v>277.75</v>
      </c>
      <c r="C6644" s="35">
        <f t="shared" si="515"/>
        <v>19</v>
      </c>
      <c r="D6644" s="35">
        <f t="shared" si="518"/>
        <v>277</v>
      </c>
      <c r="E6644" s="35">
        <f t="shared" si="519"/>
        <v>4</v>
      </c>
      <c r="F6644" s="35" t="str">
        <f t="shared" si="516"/>
        <v>Wednesday</v>
      </c>
      <c r="G6644" s="35">
        <f t="shared" si="517"/>
        <v>10</v>
      </c>
      <c r="H6644" s="34">
        <f>CONVERT(INDEX(Htg_StPt_Sch_EZ!$C$4:$I$27,MATCH(Schedules_8760!$C6644,Htg_StPt_Sch_EZ!$B$4:$B$27,0),MATCH(Schedules_8760!$F6644,Htg_StPt_Sch_EZ!$C$3:$I$3,0)),"F","C")</f>
        <v>20.555555555555554</v>
      </c>
      <c r="I6644" s="34">
        <f>CONVERT(INDEX(Htg_StPt_Sch_EZ!$C$31:$I$54,MATCH(Schedules_8760!$C6644,Htg_StPt_Sch_EZ!$B$31:$B$54,0),MATCH(Schedules_8760!$F6644,Htg_StPt_Sch_EZ!$C$30:$I$30,0)),"F","C")</f>
        <v>18.333333333333332</v>
      </c>
      <c r="J6644" s="34">
        <f>CONVERT(INDEX(Clg_StPt_Sch_EZ!$C$4:$I$27,MATCH(Schedules_8760!$C6644,Clg_StPt_Sch_EZ!$B$4:$B$27,0),MATCH(Schedules_8760!$F6644,Clg_StPt_Sch_EZ!$C$3:$I$3,0)),"F","C")</f>
        <v>25.555555555555554</v>
      </c>
      <c r="K6644" s="34">
        <f>CONVERT(INDEX(Clg_StPt_Sch_EZ!$C$31:$I$54,MATCH(Schedules_8760!$C6644,Clg_StPt_Sch_EZ!$B$31:$B$54,0),MATCH(Schedules_8760!$F6644,Clg_StPt_Sch_EZ!$C$30:$I$30,0)),"F","C")</f>
        <v>28.333333333333332</v>
      </c>
      <c r="L6644" s="34">
        <f>CONVERT(INDEX(DHW_StPt_Sch_EZ!$C$4:$I$27,MATCH(Schedules_8760!$C6644,DHW_StPt_Sch_EZ!$B$4:$B$27,0),MATCH(Schedules_8760!$F6644,DHW_StPt_Sch_EZ!$C$3:$I$3,0)),"F","C")</f>
        <v>53.333333333333329</v>
      </c>
      <c r="M6644" s="34">
        <f>CONVERT(INDEX(DHW_StPt_Sch_EZ!$C$31:$I$54,MATCH(Schedules_8760!$C6644,DHW_StPt_Sch_EZ!$B$31:$B$54,0),MATCH(Schedules_8760!$F6644,DHW_StPt_Sch_EZ!$C$30:$I$30,0)),"F","C")</f>
        <v>53.333333333333329</v>
      </c>
      <c r="N6644" s="12"/>
      <c r="O6644" s="12"/>
      <c r="P6644" s="12"/>
    </row>
    <row r="6645" spans="1:16" x14ac:dyDescent="0.25">
      <c r="A6645" s="35">
        <v>6644</v>
      </c>
      <c r="B6645" s="89">
        <v>277.79166666666669</v>
      </c>
      <c r="C6645" s="35">
        <f t="shared" si="515"/>
        <v>20</v>
      </c>
      <c r="D6645" s="35">
        <f t="shared" si="518"/>
        <v>277</v>
      </c>
      <c r="E6645" s="35">
        <f t="shared" si="519"/>
        <v>4</v>
      </c>
      <c r="F6645" s="35" t="str">
        <f t="shared" si="516"/>
        <v>Wednesday</v>
      </c>
      <c r="G6645" s="35">
        <f t="shared" si="517"/>
        <v>10</v>
      </c>
      <c r="H6645" s="34">
        <f>CONVERT(INDEX(Htg_StPt_Sch_EZ!$C$4:$I$27,MATCH(Schedules_8760!$C6645,Htg_StPt_Sch_EZ!$B$4:$B$27,0),MATCH(Schedules_8760!$F6645,Htg_StPt_Sch_EZ!$C$3:$I$3,0)),"F","C")</f>
        <v>20.555555555555554</v>
      </c>
      <c r="I6645" s="34">
        <f>CONVERT(INDEX(Htg_StPt_Sch_EZ!$C$31:$I$54,MATCH(Schedules_8760!$C6645,Htg_StPt_Sch_EZ!$B$31:$B$54,0),MATCH(Schedules_8760!$F6645,Htg_StPt_Sch_EZ!$C$30:$I$30,0)),"F","C")</f>
        <v>18.888888888888889</v>
      </c>
      <c r="J6645" s="34">
        <f>CONVERT(INDEX(Clg_StPt_Sch_EZ!$C$4:$I$27,MATCH(Schedules_8760!$C6645,Clg_StPt_Sch_EZ!$B$4:$B$27,0),MATCH(Schedules_8760!$F6645,Clg_StPt_Sch_EZ!$C$3:$I$3,0)),"F","C")</f>
        <v>25.555555555555554</v>
      </c>
      <c r="K6645" s="34">
        <f>CONVERT(INDEX(Clg_StPt_Sch_EZ!$C$31:$I$54,MATCH(Schedules_8760!$C6645,Clg_StPt_Sch_EZ!$B$31:$B$54,0),MATCH(Schedules_8760!$F6645,Clg_StPt_Sch_EZ!$C$30:$I$30,0)),"F","C")</f>
        <v>28.333333333333332</v>
      </c>
      <c r="L6645" s="34">
        <f>CONVERT(INDEX(DHW_StPt_Sch_EZ!$C$4:$I$27,MATCH(Schedules_8760!$C6645,DHW_StPt_Sch_EZ!$B$4:$B$27,0),MATCH(Schedules_8760!$F6645,DHW_StPt_Sch_EZ!$C$3:$I$3,0)),"F","C")</f>
        <v>53.333333333333329</v>
      </c>
      <c r="M6645" s="34">
        <f>CONVERT(INDEX(DHW_StPt_Sch_EZ!$C$31:$I$54,MATCH(Schedules_8760!$C6645,DHW_StPt_Sch_EZ!$B$31:$B$54,0),MATCH(Schedules_8760!$F6645,DHW_StPt_Sch_EZ!$C$30:$I$30,0)),"F","C")</f>
        <v>53.333333333333329</v>
      </c>
      <c r="N6645" s="12"/>
      <c r="O6645" s="12"/>
      <c r="P6645" s="12"/>
    </row>
    <row r="6646" spans="1:16" x14ac:dyDescent="0.25">
      <c r="A6646" s="35">
        <v>6645</v>
      </c>
      <c r="B6646" s="89">
        <v>277.83333333333331</v>
      </c>
      <c r="C6646" s="35">
        <f t="shared" si="515"/>
        <v>21</v>
      </c>
      <c r="D6646" s="35">
        <f t="shared" si="518"/>
        <v>277</v>
      </c>
      <c r="E6646" s="35">
        <f t="shared" si="519"/>
        <v>4</v>
      </c>
      <c r="F6646" s="35" t="str">
        <f t="shared" si="516"/>
        <v>Wednesday</v>
      </c>
      <c r="G6646" s="35">
        <f t="shared" si="517"/>
        <v>10</v>
      </c>
      <c r="H6646" s="34">
        <f>CONVERT(INDEX(Htg_StPt_Sch_EZ!$C$4:$I$27,MATCH(Schedules_8760!$C6646,Htg_StPt_Sch_EZ!$B$4:$B$27,0),MATCH(Schedules_8760!$F6646,Htg_StPt_Sch_EZ!$C$3:$I$3,0)),"F","C")</f>
        <v>20.555555555555554</v>
      </c>
      <c r="I6646" s="34">
        <f>CONVERT(INDEX(Htg_StPt_Sch_EZ!$C$31:$I$54,MATCH(Schedules_8760!$C6646,Htg_StPt_Sch_EZ!$B$31:$B$54,0),MATCH(Schedules_8760!$F6646,Htg_StPt_Sch_EZ!$C$30:$I$30,0)),"F","C")</f>
        <v>19.444444444444443</v>
      </c>
      <c r="J6646" s="34">
        <f>CONVERT(INDEX(Clg_StPt_Sch_EZ!$C$4:$I$27,MATCH(Schedules_8760!$C6646,Clg_StPt_Sch_EZ!$B$4:$B$27,0),MATCH(Schedules_8760!$F6646,Clg_StPt_Sch_EZ!$C$3:$I$3,0)),"F","C")</f>
        <v>25.555555555555554</v>
      </c>
      <c r="K6646" s="34">
        <f>CONVERT(INDEX(Clg_StPt_Sch_EZ!$C$31:$I$54,MATCH(Schedules_8760!$C6646,Clg_StPt_Sch_EZ!$B$31:$B$54,0),MATCH(Schedules_8760!$F6646,Clg_StPt_Sch_EZ!$C$30:$I$30,0)),"F","C")</f>
        <v>28.333333333333332</v>
      </c>
      <c r="L6646" s="34">
        <f>CONVERT(INDEX(DHW_StPt_Sch_EZ!$C$4:$I$27,MATCH(Schedules_8760!$C6646,DHW_StPt_Sch_EZ!$B$4:$B$27,0),MATCH(Schedules_8760!$F6646,DHW_StPt_Sch_EZ!$C$3:$I$3,0)),"F","C")</f>
        <v>53.333333333333329</v>
      </c>
      <c r="M6646" s="34">
        <f>CONVERT(INDEX(DHW_StPt_Sch_EZ!$C$31:$I$54,MATCH(Schedules_8760!$C6646,DHW_StPt_Sch_EZ!$B$31:$B$54,0),MATCH(Schedules_8760!$F6646,DHW_StPt_Sch_EZ!$C$30:$I$30,0)),"F","C")</f>
        <v>53.333333333333329</v>
      </c>
      <c r="N6646" s="12"/>
      <c r="O6646" s="12"/>
      <c r="P6646" s="12"/>
    </row>
    <row r="6647" spans="1:16" x14ac:dyDescent="0.25">
      <c r="A6647" s="35">
        <v>6646</v>
      </c>
      <c r="B6647" s="89">
        <v>277.875</v>
      </c>
      <c r="C6647" s="35">
        <f t="shared" si="515"/>
        <v>22</v>
      </c>
      <c r="D6647" s="35">
        <f t="shared" si="518"/>
        <v>277</v>
      </c>
      <c r="E6647" s="35">
        <f t="shared" si="519"/>
        <v>4</v>
      </c>
      <c r="F6647" s="35" t="str">
        <f t="shared" si="516"/>
        <v>Wednesday</v>
      </c>
      <c r="G6647" s="35">
        <f t="shared" si="517"/>
        <v>10</v>
      </c>
      <c r="H6647" s="34">
        <f>CONVERT(INDEX(Htg_StPt_Sch_EZ!$C$4:$I$27,MATCH(Schedules_8760!$C6647,Htg_StPt_Sch_EZ!$B$4:$B$27,0),MATCH(Schedules_8760!$F6647,Htg_StPt_Sch_EZ!$C$3:$I$3,0)),"F","C")</f>
        <v>20.555555555555554</v>
      </c>
      <c r="I6647" s="34">
        <f>CONVERT(INDEX(Htg_StPt_Sch_EZ!$C$31:$I$54,MATCH(Schedules_8760!$C6647,Htg_StPt_Sch_EZ!$B$31:$B$54,0),MATCH(Schedules_8760!$F6647,Htg_StPt_Sch_EZ!$C$30:$I$30,0)),"F","C")</f>
        <v>19.444444444444443</v>
      </c>
      <c r="J6647" s="34">
        <f>CONVERT(INDEX(Clg_StPt_Sch_EZ!$C$4:$I$27,MATCH(Schedules_8760!$C6647,Clg_StPt_Sch_EZ!$B$4:$B$27,0),MATCH(Schedules_8760!$F6647,Clg_StPt_Sch_EZ!$C$3:$I$3,0)),"F","C")</f>
        <v>25.555555555555554</v>
      </c>
      <c r="K6647" s="34">
        <f>CONVERT(INDEX(Clg_StPt_Sch_EZ!$C$31:$I$54,MATCH(Schedules_8760!$C6647,Clg_StPt_Sch_EZ!$B$31:$B$54,0),MATCH(Schedules_8760!$F6647,Clg_StPt_Sch_EZ!$C$30:$I$30,0)),"F","C")</f>
        <v>28.333333333333332</v>
      </c>
      <c r="L6647" s="34">
        <f>CONVERT(INDEX(DHW_StPt_Sch_EZ!$C$4:$I$27,MATCH(Schedules_8760!$C6647,DHW_StPt_Sch_EZ!$B$4:$B$27,0),MATCH(Schedules_8760!$F6647,DHW_StPt_Sch_EZ!$C$3:$I$3,0)),"F","C")</f>
        <v>53.333333333333329</v>
      </c>
      <c r="M6647" s="34">
        <f>CONVERT(INDEX(DHW_StPt_Sch_EZ!$C$31:$I$54,MATCH(Schedules_8760!$C6647,DHW_StPt_Sch_EZ!$B$31:$B$54,0),MATCH(Schedules_8760!$F6647,DHW_StPt_Sch_EZ!$C$30:$I$30,0)),"F","C")</f>
        <v>53.333333333333329</v>
      </c>
      <c r="N6647" s="12"/>
      <c r="O6647" s="12"/>
      <c r="P6647" s="12"/>
    </row>
    <row r="6648" spans="1:16" x14ac:dyDescent="0.25">
      <c r="A6648" s="35">
        <v>6647</v>
      </c>
      <c r="B6648" s="89">
        <v>277.91666666666669</v>
      </c>
      <c r="C6648" s="35">
        <f t="shared" si="515"/>
        <v>23</v>
      </c>
      <c r="D6648" s="35">
        <f t="shared" si="518"/>
        <v>277</v>
      </c>
      <c r="E6648" s="35">
        <f t="shared" si="519"/>
        <v>4</v>
      </c>
      <c r="F6648" s="35" t="str">
        <f t="shared" si="516"/>
        <v>Wednesday</v>
      </c>
      <c r="G6648" s="35">
        <f t="shared" si="517"/>
        <v>10</v>
      </c>
      <c r="H6648" s="34">
        <f>CONVERT(INDEX(Htg_StPt_Sch_EZ!$C$4:$I$27,MATCH(Schedules_8760!$C6648,Htg_StPt_Sch_EZ!$B$4:$B$27,0),MATCH(Schedules_8760!$F6648,Htg_StPt_Sch_EZ!$C$3:$I$3,0)),"F","C")</f>
        <v>20.555555555555554</v>
      </c>
      <c r="I6648" s="34">
        <f>CONVERT(INDEX(Htg_StPt_Sch_EZ!$C$31:$I$54,MATCH(Schedules_8760!$C6648,Htg_StPt_Sch_EZ!$B$31:$B$54,0),MATCH(Schedules_8760!$F6648,Htg_StPt_Sch_EZ!$C$30:$I$30,0)),"F","C")</f>
        <v>19.444444444444443</v>
      </c>
      <c r="J6648" s="34">
        <f>CONVERT(INDEX(Clg_StPt_Sch_EZ!$C$4:$I$27,MATCH(Schedules_8760!$C6648,Clg_StPt_Sch_EZ!$B$4:$B$27,0),MATCH(Schedules_8760!$F6648,Clg_StPt_Sch_EZ!$C$3:$I$3,0)),"F","C")</f>
        <v>25.555555555555554</v>
      </c>
      <c r="K6648" s="34">
        <f>CONVERT(INDEX(Clg_StPt_Sch_EZ!$C$31:$I$54,MATCH(Schedules_8760!$C6648,Clg_StPt_Sch_EZ!$B$31:$B$54,0),MATCH(Schedules_8760!$F6648,Clg_StPt_Sch_EZ!$C$30:$I$30,0)),"F","C")</f>
        <v>28.333333333333332</v>
      </c>
      <c r="L6648" s="34">
        <f>CONVERT(INDEX(DHW_StPt_Sch_EZ!$C$4:$I$27,MATCH(Schedules_8760!$C6648,DHW_StPt_Sch_EZ!$B$4:$B$27,0),MATCH(Schedules_8760!$F6648,DHW_StPt_Sch_EZ!$C$3:$I$3,0)),"F","C")</f>
        <v>53.333333333333329</v>
      </c>
      <c r="M6648" s="34">
        <f>CONVERT(INDEX(DHW_StPt_Sch_EZ!$C$31:$I$54,MATCH(Schedules_8760!$C6648,DHW_StPt_Sch_EZ!$B$31:$B$54,0),MATCH(Schedules_8760!$F6648,DHW_StPt_Sch_EZ!$C$30:$I$30,0)),"F","C")</f>
        <v>53.333333333333329</v>
      </c>
      <c r="N6648" s="12"/>
      <c r="O6648" s="12"/>
      <c r="P6648" s="12"/>
    </row>
    <row r="6649" spans="1:16" x14ac:dyDescent="0.25">
      <c r="A6649" s="35">
        <v>6648</v>
      </c>
      <c r="B6649" s="89">
        <v>277.95833333333331</v>
      </c>
      <c r="C6649" s="35">
        <f t="shared" si="515"/>
        <v>24</v>
      </c>
      <c r="D6649" s="35">
        <f t="shared" si="518"/>
        <v>277</v>
      </c>
      <c r="E6649" s="35">
        <f t="shared" si="519"/>
        <v>4</v>
      </c>
      <c r="F6649" s="35" t="str">
        <f t="shared" si="516"/>
        <v>Wednesday</v>
      </c>
      <c r="G6649" s="35">
        <f t="shared" si="517"/>
        <v>10</v>
      </c>
      <c r="H6649" s="34">
        <f>CONVERT(INDEX(Htg_StPt_Sch_EZ!$C$4:$I$27,MATCH(Schedules_8760!$C6649,Htg_StPt_Sch_EZ!$B$4:$B$27,0),MATCH(Schedules_8760!$F6649,Htg_StPt_Sch_EZ!$C$3:$I$3,0)),"F","C")</f>
        <v>20.555555555555554</v>
      </c>
      <c r="I6649" s="34">
        <f>CONVERT(INDEX(Htg_StPt_Sch_EZ!$C$31:$I$54,MATCH(Schedules_8760!$C6649,Htg_StPt_Sch_EZ!$B$31:$B$54,0),MATCH(Schedules_8760!$F6649,Htg_StPt_Sch_EZ!$C$30:$I$30,0)),"F","C")</f>
        <v>19.444444444444443</v>
      </c>
      <c r="J6649" s="34">
        <f>CONVERT(INDEX(Clg_StPt_Sch_EZ!$C$4:$I$27,MATCH(Schedules_8760!$C6649,Clg_StPt_Sch_EZ!$B$4:$B$27,0),MATCH(Schedules_8760!$F6649,Clg_StPt_Sch_EZ!$C$3:$I$3,0)),"F","C")</f>
        <v>25.555555555555554</v>
      </c>
      <c r="K6649" s="34">
        <f>CONVERT(INDEX(Clg_StPt_Sch_EZ!$C$31:$I$54,MATCH(Schedules_8760!$C6649,Clg_StPt_Sch_EZ!$B$31:$B$54,0),MATCH(Schedules_8760!$F6649,Clg_StPt_Sch_EZ!$C$30:$I$30,0)),"F","C")</f>
        <v>28.333333333333332</v>
      </c>
      <c r="L6649" s="34">
        <f>CONVERT(INDEX(DHW_StPt_Sch_EZ!$C$4:$I$27,MATCH(Schedules_8760!$C6649,DHW_StPt_Sch_EZ!$B$4:$B$27,0),MATCH(Schedules_8760!$F6649,DHW_StPt_Sch_EZ!$C$3:$I$3,0)),"F","C")</f>
        <v>53.333333333333329</v>
      </c>
      <c r="M6649" s="34">
        <f>CONVERT(INDEX(DHW_StPt_Sch_EZ!$C$31:$I$54,MATCH(Schedules_8760!$C6649,DHW_StPt_Sch_EZ!$B$31:$B$54,0),MATCH(Schedules_8760!$F6649,DHW_StPt_Sch_EZ!$C$30:$I$30,0)),"F","C")</f>
        <v>53.333333333333329</v>
      </c>
      <c r="N6649" s="12"/>
      <c r="O6649" s="12"/>
      <c r="P6649" s="12"/>
    </row>
    <row r="6650" spans="1:16" x14ac:dyDescent="0.25">
      <c r="A6650" s="35">
        <v>6649</v>
      </c>
      <c r="B6650" s="89">
        <v>278</v>
      </c>
      <c r="C6650" s="35">
        <f t="shared" si="515"/>
        <v>1</v>
      </c>
      <c r="D6650" s="35">
        <f t="shared" si="518"/>
        <v>278</v>
      </c>
      <c r="E6650" s="35">
        <f t="shared" si="519"/>
        <v>5</v>
      </c>
      <c r="F6650" s="35" t="str">
        <f t="shared" si="516"/>
        <v>Thursday</v>
      </c>
      <c r="G6650" s="35">
        <f t="shared" si="517"/>
        <v>10</v>
      </c>
      <c r="H6650" s="34">
        <f>CONVERT(INDEX(Htg_StPt_Sch_EZ!$C$4:$I$27,MATCH(Schedules_8760!$C6650,Htg_StPt_Sch_EZ!$B$4:$B$27,0),MATCH(Schedules_8760!$F6650,Htg_StPt_Sch_EZ!$C$3:$I$3,0)),"F","C")</f>
        <v>20.555555555555554</v>
      </c>
      <c r="I6650" s="34">
        <f>CONVERT(INDEX(Htg_StPt_Sch_EZ!$C$31:$I$54,MATCH(Schedules_8760!$C6650,Htg_StPt_Sch_EZ!$B$31:$B$54,0),MATCH(Schedules_8760!$F6650,Htg_StPt_Sch_EZ!$C$30:$I$30,0)),"F","C")</f>
        <v>19.444444444444443</v>
      </c>
      <c r="J6650" s="34">
        <f>CONVERT(INDEX(Clg_StPt_Sch_EZ!$C$4:$I$27,MATCH(Schedules_8760!$C6650,Clg_StPt_Sch_EZ!$B$4:$B$27,0),MATCH(Schedules_8760!$F6650,Clg_StPt_Sch_EZ!$C$3:$I$3,0)),"F","C")</f>
        <v>25.555555555555554</v>
      </c>
      <c r="K6650" s="34">
        <f>CONVERT(INDEX(Clg_StPt_Sch_EZ!$C$31:$I$54,MATCH(Schedules_8760!$C6650,Clg_StPt_Sch_EZ!$B$31:$B$54,0),MATCH(Schedules_8760!$F6650,Clg_StPt_Sch_EZ!$C$30:$I$30,0)),"F","C")</f>
        <v>28.333333333333332</v>
      </c>
      <c r="L6650" s="34">
        <f>CONVERT(INDEX(DHW_StPt_Sch_EZ!$C$4:$I$27,MATCH(Schedules_8760!$C6650,DHW_StPt_Sch_EZ!$B$4:$B$27,0),MATCH(Schedules_8760!$F6650,DHW_StPt_Sch_EZ!$C$3:$I$3,0)),"F","C")</f>
        <v>53.333333333333329</v>
      </c>
      <c r="M6650" s="34">
        <f>CONVERT(INDEX(DHW_StPt_Sch_EZ!$C$31:$I$54,MATCH(Schedules_8760!$C6650,DHW_StPt_Sch_EZ!$B$31:$B$54,0),MATCH(Schedules_8760!$F6650,DHW_StPt_Sch_EZ!$C$30:$I$30,0)),"F","C")</f>
        <v>53.333333333333329</v>
      </c>
      <c r="N6650" s="12"/>
      <c r="O6650" s="12"/>
      <c r="P6650" s="12"/>
    </row>
    <row r="6651" spans="1:16" x14ac:dyDescent="0.25">
      <c r="A6651" s="35">
        <v>6650</v>
      </c>
      <c r="B6651" s="89">
        <v>278.04166666666669</v>
      </c>
      <c r="C6651" s="35">
        <f t="shared" si="515"/>
        <v>2</v>
      </c>
      <c r="D6651" s="35">
        <f t="shared" si="518"/>
        <v>278</v>
      </c>
      <c r="E6651" s="35">
        <f t="shared" si="519"/>
        <v>5</v>
      </c>
      <c r="F6651" s="35" t="str">
        <f t="shared" si="516"/>
        <v>Thursday</v>
      </c>
      <c r="G6651" s="35">
        <f t="shared" si="517"/>
        <v>10</v>
      </c>
      <c r="H6651" s="34">
        <f>CONVERT(INDEX(Htg_StPt_Sch_EZ!$C$4:$I$27,MATCH(Schedules_8760!$C6651,Htg_StPt_Sch_EZ!$B$4:$B$27,0),MATCH(Schedules_8760!$F6651,Htg_StPt_Sch_EZ!$C$3:$I$3,0)),"F","C")</f>
        <v>20.555555555555554</v>
      </c>
      <c r="I6651" s="34">
        <f>CONVERT(INDEX(Htg_StPt_Sch_EZ!$C$31:$I$54,MATCH(Schedules_8760!$C6651,Htg_StPt_Sch_EZ!$B$31:$B$54,0),MATCH(Schedules_8760!$F6651,Htg_StPt_Sch_EZ!$C$30:$I$30,0)),"F","C")</f>
        <v>19.444444444444443</v>
      </c>
      <c r="J6651" s="34">
        <f>CONVERT(INDEX(Clg_StPt_Sch_EZ!$C$4:$I$27,MATCH(Schedules_8760!$C6651,Clg_StPt_Sch_EZ!$B$4:$B$27,0),MATCH(Schedules_8760!$F6651,Clg_StPt_Sch_EZ!$C$3:$I$3,0)),"F","C")</f>
        <v>25.555555555555554</v>
      </c>
      <c r="K6651" s="34">
        <f>CONVERT(INDEX(Clg_StPt_Sch_EZ!$C$31:$I$54,MATCH(Schedules_8760!$C6651,Clg_StPt_Sch_EZ!$B$31:$B$54,0),MATCH(Schedules_8760!$F6651,Clg_StPt_Sch_EZ!$C$30:$I$30,0)),"F","C")</f>
        <v>28.333333333333332</v>
      </c>
      <c r="L6651" s="34">
        <f>CONVERT(INDEX(DHW_StPt_Sch_EZ!$C$4:$I$27,MATCH(Schedules_8760!$C6651,DHW_StPt_Sch_EZ!$B$4:$B$27,0),MATCH(Schedules_8760!$F6651,DHW_StPt_Sch_EZ!$C$3:$I$3,0)),"F","C")</f>
        <v>53.333333333333329</v>
      </c>
      <c r="M6651" s="34">
        <f>CONVERT(INDEX(DHW_StPt_Sch_EZ!$C$31:$I$54,MATCH(Schedules_8760!$C6651,DHW_StPt_Sch_EZ!$B$31:$B$54,0),MATCH(Schedules_8760!$F6651,DHW_StPt_Sch_EZ!$C$30:$I$30,0)),"F","C")</f>
        <v>53.333333333333329</v>
      </c>
      <c r="N6651" s="12"/>
      <c r="O6651" s="12"/>
      <c r="P6651" s="12"/>
    </row>
    <row r="6652" spans="1:16" x14ac:dyDescent="0.25">
      <c r="A6652" s="35">
        <v>6651</v>
      </c>
      <c r="B6652" s="89">
        <v>278.08333333333331</v>
      </c>
      <c r="C6652" s="35">
        <f t="shared" si="515"/>
        <v>3</v>
      </c>
      <c r="D6652" s="35">
        <f t="shared" si="518"/>
        <v>278</v>
      </c>
      <c r="E6652" s="35">
        <f t="shared" si="519"/>
        <v>5</v>
      </c>
      <c r="F6652" s="35" t="str">
        <f t="shared" si="516"/>
        <v>Thursday</v>
      </c>
      <c r="G6652" s="35">
        <f t="shared" si="517"/>
        <v>10</v>
      </c>
      <c r="H6652" s="34">
        <f>CONVERT(INDEX(Htg_StPt_Sch_EZ!$C$4:$I$27,MATCH(Schedules_8760!$C6652,Htg_StPt_Sch_EZ!$B$4:$B$27,0),MATCH(Schedules_8760!$F6652,Htg_StPt_Sch_EZ!$C$3:$I$3,0)),"F","C")</f>
        <v>20.555555555555554</v>
      </c>
      <c r="I6652" s="34">
        <f>CONVERT(INDEX(Htg_StPt_Sch_EZ!$C$31:$I$54,MATCH(Schedules_8760!$C6652,Htg_StPt_Sch_EZ!$B$31:$B$54,0),MATCH(Schedules_8760!$F6652,Htg_StPt_Sch_EZ!$C$30:$I$30,0)),"F","C")</f>
        <v>19.444444444444443</v>
      </c>
      <c r="J6652" s="34">
        <f>CONVERT(INDEX(Clg_StPt_Sch_EZ!$C$4:$I$27,MATCH(Schedules_8760!$C6652,Clg_StPt_Sch_EZ!$B$4:$B$27,0),MATCH(Schedules_8760!$F6652,Clg_StPt_Sch_EZ!$C$3:$I$3,0)),"F","C")</f>
        <v>25.555555555555554</v>
      </c>
      <c r="K6652" s="34">
        <f>CONVERT(INDEX(Clg_StPt_Sch_EZ!$C$31:$I$54,MATCH(Schedules_8760!$C6652,Clg_StPt_Sch_EZ!$B$31:$B$54,0),MATCH(Schedules_8760!$F6652,Clg_StPt_Sch_EZ!$C$30:$I$30,0)),"F","C")</f>
        <v>28.333333333333332</v>
      </c>
      <c r="L6652" s="34">
        <f>CONVERT(INDEX(DHW_StPt_Sch_EZ!$C$4:$I$27,MATCH(Schedules_8760!$C6652,DHW_StPt_Sch_EZ!$B$4:$B$27,0),MATCH(Schedules_8760!$F6652,DHW_StPt_Sch_EZ!$C$3:$I$3,0)),"F","C")</f>
        <v>53.333333333333329</v>
      </c>
      <c r="M6652" s="34">
        <f>CONVERT(INDEX(DHW_StPt_Sch_EZ!$C$31:$I$54,MATCH(Schedules_8760!$C6652,DHW_StPt_Sch_EZ!$B$31:$B$54,0),MATCH(Schedules_8760!$F6652,DHW_StPt_Sch_EZ!$C$30:$I$30,0)),"F","C")</f>
        <v>53.333333333333329</v>
      </c>
      <c r="N6652" s="12"/>
      <c r="O6652" s="12"/>
      <c r="P6652" s="12"/>
    </row>
    <row r="6653" spans="1:16" x14ac:dyDescent="0.25">
      <c r="A6653" s="35">
        <v>6652</v>
      </c>
      <c r="B6653" s="89">
        <v>278.125</v>
      </c>
      <c r="C6653" s="35">
        <f t="shared" si="515"/>
        <v>4</v>
      </c>
      <c r="D6653" s="35">
        <f t="shared" si="518"/>
        <v>278</v>
      </c>
      <c r="E6653" s="35">
        <f t="shared" si="519"/>
        <v>5</v>
      </c>
      <c r="F6653" s="35" t="str">
        <f t="shared" si="516"/>
        <v>Thursday</v>
      </c>
      <c r="G6653" s="35">
        <f t="shared" si="517"/>
        <v>10</v>
      </c>
      <c r="H6653" s="34">
        <f>CONVERT(INDEX(Htg_StPt_Sch_EZ!$C$4:$I$27,MATCH(Schedules_8760!$C6653,Htg_StPt_Sch_EZ!$B$4:$B$27,0),MATCH(Schedules_8760!$F6653,Htg_StPt_Sch_EZ!$C$3:$I$3,0)),"F","C")</f>
        <v>20.555555555555554</v>
      </c>
      <c r="I6653" s="34">
        <f>CONVERT(INDEX(Htg_StPt_Sch_EZ!$C$31:$I$54,MATCH(Schedules_8760!$C6653,Htg_StPt_Sch_EZ!$B$31:$B$54,0),MATCH(Schedules_8760!$F6653,Htg_StPt_Sch_EZ!$C$30:$I$30,0)),"F","C")</f>
        <v>19.444444444444443</v>
      </c>
      <c r="J6653" s="34">
        <f>CONVERT(INDEX(Clg_StPt_Sch_EZ!$C$4:$I$27,MATCH(Schedules_8760!$C6653,Clg_StPt_Sch_EZ!$B$4:$B$27,0),MATCH(Schedules_8760!$F6653,Clg_StPt_Sch_EZ!$C$3:$I$3,0)),"F","C")</f>
        <v>25.555555555555554</v>
      </c>
      <c r="K6653" s="34">
        <f>CONVERT(INDEX(Clg_StPt_Sch_EZ!$C$31:$I$54,MATCH(Schedules_8760!$C6653,Clg_StPt_Sch_EZ!$B$31:$B$54,0),MATCH(Schedules_8760!$F6653,Clg_StPt_Sch_EZ!$C$30:$I$30,0)),"F","C")</f>
        <v>28.333333333333332</v>
      </c>
      <c r="L6653" s="34">
        <f>CONVERT(INDEX(DHW_StPt_Sch_EZ!$C$4:$I$27,MATCH(Schedules_8760!$C6653,DHW_StPt_Sch_EZ!$B$4:$B$27,0),MATCH(Schedules_8760!$F6653,DHW_StPt_Sch_EZ!$C$3:$I$3,0)),"F","C")</f>
        <v>53.333333333333329</v>
      </c>
      <c r="M6653" s="34">
        <f>CONVERT(INDEX(DHW_StPt_Sch_EZ!$C$31:$I$54,MATCH(Schedules_8760!$C6653,DHW_StPt_Sch_EZ!$B$31:$B$54,0),MATCH(Schedules_8760!$F6653,DHW_StPt_Sch_EZ!$C$30:$I$30,0)),"F","C")</f>
        <v>53.333333333333329</v>
      </c>
      <c r="N6653" s="12"/>
      <c r="O6653" s="12"/>
      <c r="P6653" s="12"/>
    </row>
    <row r="6654" spans="1:16" x14ac:dyDescent="0.25">
      <c r="A6654" s="35">
        <v>6653</v>
      </c>
      <c r="B6654" s="89">
        <v>278.16666666666669</v>
      </c>
      <c r="C6654" s="35">
        <f t="shared" si="515"/>
        <v>5</v>
      </c>
      <c r="D6654" s="35">
        <f t="shared" si="518"/>
        <v>278</v>
      </c>
      <c r="E6654" s="35">
        <f t="shared" si="519"/>
        <v>5</v>
      </c>
      <c r="F6654" s="35" t="str">
        <f t="shared" si="516"/>
        <v>Thursday</v>
      </c>
      <c r="G6654" s="35">
        <f t="shared" si="517"/>
        <v>10</v>
      </c>
      <c r="H6654" s="34">
        <f>CONVERT(INDEX(Htg_StPt_Sch_EZ!$C$4:$I$27,MATCH(Schedules_8760!$C6654,Htg_StPt_Sch_EZ!$B$4:$B$27,0),MATCH(Schedules_8760!$F6654,Htg_StPt_Sch_EZ!$C$3:$I$3,0)),"F","C")</f>
        <v>20.555555555555554</v>
      </c>
      <c r="I6654" s="34">
        <f>CONVERT(INDEX(Htg_StPt_Sch_EZ!$C$31:$I$54,MATCH(Schedules_8760!$C6654,Htg_StPt_Sch_EZ!$B$31:$B$54,0),MATCH(Schedules_8760!$F6654,Htg_StPt_Sch_EZ!$C$30:$I$30,0)),"F","C")</f>
        <v>19.444444444444443</v>
      </c>
      <c r="J6654" s="34">
        <f>CONVERT(INDEX(Clg_StPt_Sch_EZ!$C$4:$I$27,MATCH(Schedules_8760!$C6654,Clg_StPt_Sch_EZ!$B$4:$B$27,0),MATCH(Schedules_8760!$F6654,Clg_StPt_Sch_EZ!$C$3:$I$3,0)),"F","C")</f>
        <v>25.555555555555554</v>
      </c>
      <c r="K6654" s="34">
        <f>CONVERT(INDEX(Clg_StPt_Sch_EZ!$C$31:$I$54,MATCH(Schedules_8760!$C6654,Clg_StPt_Sch_EZ!$B$31:$B$54,0),MATCH(Schedules_8760!$F6654,Clg_StPt_Sch_EZ!$C$30:$I$30,0)),"F","C")</f>
        <v>28.333333333333332</v>
      </c>
      <c r="L6654" s="34">
        <f>CONVERT(INDEX(DHW_StPt_Sch_EZ!$C$4:$I$27,MATCH(Schedules_8760!$C6654,DHW_StPt_Sch_EZ!$B$4:$B$27,0),MATCH(Schedules_8760!$F6654,DHW_StPt_Sch_EZ!$C$3:$I$3,0)),"F","C")</f>
        <v>53.333333333333329</v>
      </c>
      <c r="M6654" s="34">
        <f>CONVERT(INDEX(DHW_StPt_Sch_EZ!$C$31:$I$54,MATCH(Schedules_8760!$C6654,DHW_StPt_Sch_EZ!$B$31:$B$54,0),MATCH(Schedules_8760!$F6654,DHW_StPt_Sch_EZ!$C$30:$I$30,0)),"F","C")</f>
        <v>53.333333333333329</v>
      </c>
      <c r="N6654" s="12"/>
      <c r="O6654" s="12"/>
      <c r="P6654" s="12"/>
    </row>
    <row r="6655" spans="1:16" x14ac:dyDescent="0.25">
      <c r="A6655" s="35">
        <v>6654</v>
      </c>
      <c r="B6655" s="89">
        <v>278.20833333333331</v>
      </c>
      <c r="C6655" s="35">
        <f t="shared" si="515"/>
        <v>6</v>
      </c>
      <c r="D6655" s="35">
        <f t="shared" si="518"/>
        <v>278</v>
      </c>
      <c r="E6655" s="35">
        <f t="shared" si="519"/>
        <v>5</v>
      </c>
      <c r="F6655" s="35" t="str">
        <f t="shared" si="516"/>
        <v>Thursday</v>
      </c>
      <c r="G6655" s="35">
        <f t="shared" si="517"/>
        <v>10</v>
      </c>
      <c r="H6655" s="34">
        <f>CONVERT(INDEX(Htg_StPt_Sch_EZ!$C$4:$I$27,MATCH(Schedules_8760!$C6655,Htg_StPt_Sch_EZ!$B$4:$B$27,0),MATCH(Schedules_8760!$F6655,Htg_StPt_Sch_EZ!$C$3:$I$3,0)),"F","C")</f>
        <v>20.555555555555554</v>
      </c>
      <c r="I6655" s="34">
        <f>CONVERT(INDEX(Htg_StPt_Sch_EZ!$C$31:$I$54,MATCH(Schedules_8760!$C6655,Htg_StPt_Sch_EZ!$B$31:$B$54,0),MATCH(Schedules_8760!$F6655,Htg_StPt_Sch_EZ!$C$30:$I$30,0)),"F","C")</f>
        <v>19.444444444444443</v>
      </c>
      <c r="J6655" s="34">
        <f>CONVERT(INDEX(Clg_StPt_Sch_EZ!$C$4:$I$27,MATCH(Schedules_8760!$C6655,Clg_StPt_Sch_EZ!$B$4:$B$27,0),MATCH(Schedules_8760!$F6655,Clg_StPt_Sch_EZ!$C$3:$I$3,0)),"F","C")</f>
        <v>25.555555555555554</v>
      </c>
      <c r="K6655" s="34">
        <f>CONVERT(INDEX(Clg_StPt_Sch_EZ!$C$31:$I$54,MATCH(Schedules_8760!$C6655,Clg_StPt_Sch_EZ!$B$31:$B$54,0),MATCH(Schedules_8760!$F6655,Clg_StPt_Sch_EZ!$C$30:$I$30,0)),"F","C")</f>
        <v>28.333333333333332</v>
      </c>
      <c r="L6655" s="34">
        <f>CONVERT(INDEX(DHW_StPt_Sch_EZ!$C$4:$I$27,MATCH(Schedules_8760!$C6655,DHW_StPt_Sch_EZ!$B$4:$B$27,0),MATCH(Schedules_8760!$F6655,DHW_StPt_Sch_EZ!$C$3:$I$3,0)),"F","C")</f>
        <v>53.333333333333329</v>
      </c>
      <c r="M6655" s="34">
        <f>CONVERT(INDEX(DHW_StPt_Sch_EZ!$C$31:$I$54,MATCH(Schedules_8760!$C6655,DHW_StPt_Sch_EZ!$B$31:$B$54,0),MATCH(Schedules_8760!$F6655,DHW_StPt_Sch_EZ!$C$30:$I$30,0)),"F","C")</f>
        <v>53.333333333333329</v>
      </c>
      <c r="N6655" s="12"/>
      <c r="O6655" s="12"/>
      <c r="P6655" s="12"/>
    </row>
    <row r="6656" spans="1:16" x14ac:dyDescent="0.25">
      <c r="A6656" s="35">
        <v>6655</v>
      </c>
      <c r="B6656" s="89">
        <v>278.25</v>
      </c>
      <c r="C6656" s="35">
        <f t="shared" si="515"/>
        <v>7</v>
      </c>
      <c r="D6656" s="35">
        <f t="shared" si="518"/>
        <v>278</v>
      </c>
      <c r="E6656" s="35">
        <f t="shared" si="519"/>
        <v>5</v>
      </c>
      <c r="F6656" s="35" t="str">
        <f t="shared" si="516"/>
        <v>Thursday</v>
      </c>
      <c r="G6656" s="35">
        <f t="shared" si="517"/>
        <v>10</v>
      </c>
      <c r="H6656" s="34">
        <f>CONVERT(INDEX(Htg_StPt_Sch_EZ!$C$4:$I$27,MATCH(Schedules_8760!$C6656,Htg_StPt_Sch_EZ!$B$4:$B$27,0),MATCH(Schedules_8760!$F6656,Htg_StPt_Sch_EZ!$C$3:$I$3,0)),"F","C")</f>
        <v>20.555555555555554</v>
      </c>
      <c r="I6656" s="34">
        <f>CONVERT(INDEX(Htg_StPt_Sch_EZ!$C$31:$I$54,MATCH(Schedules_8760!$C6656,Htg_StPt_Sch_EZ!$B$31:$B$54,0),MATCH(Schedules_8760!$F6656,Htg_StPt_Sch_EZ!$C$30:$I$30,0)),"F","C")</f>
        <v>19.444444444444443</v>
      </c>
      <c r="J6656" s="34">
        <f>CONVERT(INDEX(Clg_StPt_Sch_EZ!$C$4:$I$27,MATCH(Schedules_8760!$C6656,Clg_StPt_Sch_EZ!$B$4:$B$27,0),MATCH(Schedules_8760!$F6656,Clg_StPt_Sch_EZ!$C$3:$I$3,0)),"F","C")</f>
        <v>25.555555555555554</v>
      </c>
      <c r="K6656" s="34">
        <f>CONVERT(INDEX(Clg_StPt_Sch_EZ!$C$31:$I$54,MATCH(Schedules_8760!$C6656,Clg_StPt_Sch_EZ!$B$31:$B$54,0),MATCH(Schedules_8760!$F6656,Clg_StPt_Sch_EZ!$C$30:$I$30,0)),"F","C")</f>
        <v>28.333333333333332</v>
      </c>
      <c r="L6656" s="34">
        <f>CONVERT(INDEX(DHW_StPt_Sch_EZ!$C$4:$I$27,MATCH(Schedules_8760!$C6656,DHW_StPt_Sch_EZ!$B$4:$B$27,0),MATCH(Schedules_8760!$F6656,DHW_StPt_Sch_EZ!$C$3:$I$3,0)),"F","C")</f>
        <v>53.333333333333329</v>
      </c>
      <c r="M6656" s="34">
        <f>CONVERT(INDEX(DHW_StPt_Sch_EZ!$C$31:$I$54,MATCH(Schedules_8760!$C6656,DHW_StPt_Sch_EZ!$B$31:$B$54,0),MATCH(Schedules_8760!$F6656,DHW_StPt_Sch_EZ!$C$30:$I$30,0)),"F","C")</f>
        <v>53.333333333333329</v>
      </c>
      <c r="N6656" s="12"/>
      <c r="O6656" s="12"/>
      <c r="P6656" s="12"/>
    </row>
    <row r="6657" spans="1:16" x14ac:dyDescent="0.25">
      <c r="A6657" s="35">
        <v>6656</v>
      </c>
      <c r="B6657" s="89">
        <v>278.29166666666669</v>
      </c>
      <c r="C6657" s="35">
        <f t="shared" si="515"/>
        <v>8</v>
      </c>
      <c r="D6657" s="35">
        <f t="shared" si="518"/>
        <v>278</v>
      </c>
      <c r="E6657" s="35">
        <f t="shared" si="519"/>
        <v>5</v>
      </c>
      <c r="F6657" s="35" t="str">
        <f t="shared" si="516"/>
        <v>Thursday</v>
      </c>
      <c r="G6657" s="35">
        <f t="shared" si="517"/>
        <v>10</v>
      </c>
      <c r="H6657" s="34">
        <f>CONVERT(INDEX(Htg_StPt_Sch_EZ!$C$4:$I$27,MATCH(Schedules_8760!$C6657,Htg_StPt_Sch_EZ!$B$4:$B$27,0),MATCH(Schedules_8760!$F6657,Htg_StPt_Sch_EZ!$C$3:$I$3,0)),"F","C")</f>
        <v>20.555555555555554</v>
      </c>
      <c r="I6657" s="34">
        <f>CONVERT(INDEX(Htg_StPt_Sch_EZ!$C$31:$I$54,MATCH(Schedules_8760!$C6657,Htg_StPt_Sch_EZ!$B$31:$B$54,0),MATCH(Schedules_8760!$F6657,Htg_StPt_Sch_EZ!$C$30:$I$30,0)),"F","C")</f>
        <v>19.444444444444443</v>
      </c>
      <c r="J6657" s="34">
        <f>CONVERT(INDEX(Clg_StPt_Sch_EZ!$C$4:$I$27,MATCH(Schedules_8760!$C6657,Clg_StPt_Sch_EZ!$B$4:$B$27,0),MATCH(Schedules_8760!$F6657,Clg_StPt_Sch_EZ!$C$3:$I$3,0)),"F","C")</f>
        <v>25.555555555555554</v>
      </c>
      <c r="K6657" s="34">
        <f>CONVERT(INDEX(Clg_StPt_Sch_EZ!$C$31:$I$54,MATCH(Schedules_8760!$C6657,Clg_StPt_Sch_EZ!$B$31:$B$54,0),MATCH(Schedules_8760!$F6657,Clg_StPt_Sch_EZ!$C$30:$I$30,0)),"F","C")</f>
        <v>25</v>
      </c>
      <c r="L6657" s="34">
        <f>CONVERT(INDEX(DHW_StPt_Sch_EZ!$C$4:$I$27,MATCH(Schedules_8760!$C6657,DHW_StPt_Sch_EZ!$B$4:$B$27,0),MATCH(Schedules_8760!$F6657,DHW_StPt_Sch_EZ!$C$3:$I$3,0)),"F","C")</f>
        <v>53.333333333333329</v>
      </c>
      <c r="M6657" s="34">
        <f>CONVERT(INDEX(DHW_StPt_Sch_EZ!$C$31:$I$54,MATCH(Schedules_8760!$C6657,DHW_StPt_Sch_EZ!$B$31:$B$54,0),MATCH(Schedules_8760!$F6657,DHW_StPt_Sch_EZ!$C$30:$I$30,0)),"F","C")</f>
        <v>53.333333333333329</v>
      </c>
      <c r="N6657" s="12"/>
      <c r="O6657" s="12"/>
      <c r="P6657" s="12"/>
    </row>
    <row r="6658" spans="1:16" x14ac:dyDescent="0.25">
      <c r="A6658" s="35">
        <v>6657</v>
      </c>
      <c r="B6658" s="89">
        <v>278.33333333333331</v>
      </c>
      <c r="C6658" s="35">
        <f t="shared" ref="C6658:C6721" si="520">HOUR(B6658)+1</f>
        <v>9</v>
      </c>
      <c r="D6658" s="35">
        <f t="shared" si="518"/>
        <v>278</v>
      </c>
      <c r="E6658" s="35">
        <f t="shared" si="519"/>
        <v>5</v>
      </c>
      <c r="F6658" s="35" t="str">
        <f t="shared" ref="F6658:F6721" si="521">IF(E6658=1,"Sunday",IF(E6658=2,"Monday",IF(E6658=3,"Tuesday",IF(E6658=4,"Wednesday",IF(E6658=5,"Thursday",IF(E6658=6,"Friday","Saturday"))))))</f>
        <v>Thursday</v>
      </c>
      <c r="G6658" s="35">
        <f t="shared" ref="G6658:G6721" si="522">MONTH(B6658)</f>
        <v>10</v>
      </c>
      <c r="H6658" s="34">
        <f>CONVERT(INDEX(Htg_StPt_Sch_EZ!$C$4:$I$27,MATCH(Schedules_8760!$C6658,Htg_StPt_Sch_EZ!$B$4:$B$27,0),MATCH(Schedules_8760!$F6658,Htg_StPt_Sch_EZ!$C$3:$I$3,0)),"F","C")</f>
        <v>20.555555555555554</v>
      </c>
      <c r="I6658" s="34">
        <f>CONVERT(INDEX(Htg_StPt_Sch_EZ!$C$31:$I$54,MATCH(Schedules_8760!$C6658,Htg_StPt_Sch_EZ!$B$31:$B$54,0),MATCH(Schedules_8760!$F6658,Htg_StPt_Sch_EZ!$C$30:$I$30,0)),"F","C")</f>
        <v>19.444444444444443</v>
      </c>
      <c r="J6658" s="34">
        <f>CONVERT(INDEX(Clg_StPt_Sch_EZ!$C$4:$I$27,MATCH(Schedules_8760!$C6658,Clg_StPt_Sch_EZ!$B$4:$B$27,0),MATCH(Schedules_8760!$F6658,Clg_StPt_Sch_EZ!$C$3:$I$3,0)),"F","C")</f>
        <v>25.555555555555554</v>
      </c>
      <c r="K6658" s="34">
        <f>CONVERT(INDEX(Clg_StPt_Sch_EZ!$C$31:$I$54,MATCH(Schedules_8760!$C6658,Clg_StPt_Sch_EZ!$B$31:$B$54,0),MATCH(Schedules_8760!$F6658,Clg_StPt_Sch_EZ!$C$30:$I$30,0)),"F","C")</f>
        <v>25</v>
      </c>
      <c r="L6658" s="34">
        <f>CONVERT(INDEX(DHW_StPt_Sch_EZ!$C$4:$I$27,MATCH(Schedules_8760!$C6658,DHW_StPt_Sch_EZ!$B$4:$B$27,0),MATCH(Schedules_8760!$F6658,DHW_StPt_Sch_EZ!$C$3:$I$3,0)),"F","C")</f>
        <v>53.333333333333329</v>
      </c>
      <c r="M6658" s="34">
        <f>CONVERT(INDEX(DHW_StPt_Sch_EZ!$C$31:$I$54,MATCH(Schedules_8760!$C6658,DHW_StPt_Sch_EZ!$B$31:$B$54,0),MATCH(Schedules_8760!$F6658,DHW_StPt_Sch_EZ!$C$30:$I$30,0)),"F","C")</f>
        <v>53.333333333333329</v>
      </c>
      <c r="N6658" s="12"/>
      <c r="O6658" s="12"/>
      <c r="P6658" s="12"/>
    </row>
    <row r="6659" spans="1:16" x14ac:dyDescent="0.25">
      <c r="A6659" s="35">
        <v>6658</v>
      </c>
      <c r="B6659" s="89">
        <v>278.375</v>
      </c>
      <c r="C6659" s="35">
        <f t="shared" si="520"/>
        <v>10</v>
      </c>
      <c r="D6659" s="35">
        <f t="shared" ref="D6659:D6722" si="523">IF(C6659=1,D6658+1,D6658)</f>
        <v>278</v>
      </c>
      <c r="E6659" s="35">
        <f t="shared" ref="E6659:E6722" si="524">IF(AND(C6659=1,E6658=7),1,IF(C6659=1,E6658+1,E6658))</f>
        <v>5</v>
      </c>
      <c r="F6659" s="35" t="str">
        <f t="shared" si="521"/>
        <v>Thursday</v>
      </c>
      <c r="G6659" s="35">
        <f t="shared" si="522"/>
        <v>10</v>
      </c>
      <c r="H6659" s="34">
        <f>CONVERT(INDEX(Htg_StPt_Sch_EZ!$C$4:$I$27,MATCH(Schedules_8760!$C6659,Htg_StPt_Sch_EZ!$B$4:$B$27,0),MATCH(Schedules_8760!$F6659,Htg_StPt_Sch_EZ!$C$3:$I$3,0)),"F","C")</f>
        <v>20.555555555555554</v>
      </c>
      <c r="I6659" s="34">
        <f>CONVERT(INDEX(Htg_StPt_Sch_EZ!$C$31:$I$54,MATCH(Schedules_8760!$C6659,Htg_StPt_Sch_EZ!$B$31:$B$54,0),MATCH(Schedules_8760!$F6659,Htg_StPt_Sch_EZ!$C$30:$I$30,0)),"F","C")</f>
        <v>19.444444444444443</v>
      </c>
      <c r="J6659" s="34">
        <f>CONVERT(INDEX(Clg_StPt_Sch_EZ!$C$4:$I$27,MATCH(Schedules_8760!$C6659,Clg_StPt_Sch_EZ!$B$4:$B$27,0),MATCH(Schedules_8760!$F6659,Clg_StPt_Sch_EZ!$C$3:$I$3,0)),"F","C")</f>
        <v>25.555555555555554</v>
      </c>
      <c r="K6659" s="34">
        <f>CONVERT(INDEX(Clg_StPt_Sch_EZ!$C$31:$I$54,MATCH(Schedules_8760!$C6659,Clg_StPt_Sch_EZ!$B$31:$B$54,0),MATCH(Schedules_8760!$F6659,Clg_StPt_Sch_EZ!$C$30:$I$30,0)),"F","C")</f>
        <v>25</v>
      </c>
      <c r="L6659" s="34">
        <f>CONVERT(INDEX(DHW_StPt_Sch_EZ!$C$4:$I$27,MATCH(Schedules_8760!$C6659,DHW_StPt_Sch_EZ!$B$4:$B$27,0),MATCH(Schedules_8760!$F6659,DHW_StPt_Sch_EZ!$C$3:$I$3,0)),"F","C")</f>
        <v>53.333333333333329</v>
      </c>
      <c r="M6659" s="34">
        <f>CONVERT(INDEX(DHW_StPt_Sch_EZ!$C$31:$I$54,MATCH(Schedules_8760!$C6659,DHW_StPt_Sch_EZ!$B$31:$B$54,0),MATCH(Schedules_8760!$F6659,DHW_StPt_Sch_EZ!$C$30:$I$30,0)),"F","C")</f>
        <v>53.333333333333329</v>
      </c>
      <c r="N6659" s="12"/>
      <c r="O6659" s="12"/>
      <c r="P6659" s="12"/>
    </row>
    <row r="6660" spans="1:16" x14ac:dyDescent="0.25">
      <c r="A6660" s="35">
        <v>6659</v>
      </c>
      <c r="B6660" s="89">
        <v>278.41666666666669</v>
      </c>
      <c r="C6660" s="35">
        <f t="shared" si="520"/>
        <v>11</v>
      </c>
      <c r="D6660" s="35">
        <f t="shared" si="523"/>
        <v>278</v>
      </c>
      <c r="E6660" s="35">
        <f t="shared" si="524"/>
        <v>5</v>
      </c>
      <c r="F6660" s="35" t="str">
        <f t="shared" si="521"/>
        <v>Thursday</v>
      </c>
      <c r="G6660" s="35">
        <f t="shared" si="522"/>
        <v>10</v>
      </c>
      <c r="H6660" s="34">
        <f>CONVERT(INDEX(Htg_StPt_Sch_EZ!$C$4:$I$27,MATCH(Schedules_8760!$C6660,Htg_StPt_Sch_EZ!$B$4:$B$27,0),MATCH(Schedules_8760!$F6660,Htg_StPt_Sch_EZ!$C$3:$I$3,0)),"F","C")</f>
        <v>20.555555555555554</v>
      </c>
      <c r="I6660" s="34">
        <f>CONVERT(INDEX(Htg_StPt_Sch_EZ!$C$31:$I$54,MATCH(Schedules_8760!$C6660,Htg_StPt_Sch_EZ!$B$31:$B$54,0),MATCH(Schedules_8760!$F6660,Htg_StPt_Sch_EZ!$C$30:$I$30,0)),"F","C")</f>
        <v>19.444444444444443</v>
      </c>
      <c r="J6660" s="34">
        <f>CONVERT(INDEX(Clg_StPt_Sch_EZ!$C$4:$I$27,MATCH(Schedules_8760!$C6660,Clg_StPt_Sch_EZ!$B$4:$B$27,0),MATCH(Schedules_8760!$F6660,Clg_StPt_Sch_EZ!$C$3:$I$3,0)),"F","C")</f>
        <v>25.555555555555554</v>
      </c>
      <c r="K6660" s="34">
        <f>CONVERT(INDEX(Clg_StPt_Sch_EZ!$C$31:$I$54,MATCH(Schedules_8760!$C6660,Clg_StPt_Sch_EZ!$B$31:$B$54,0),MATCH(Schedules_8760!$F6660,Clg_StPt_Sch_EZ!$C$30:$I$30,0)),"F","C")</f>
        <v>25</v>
      </c>
      <c r="L6660" s="34">
        <f>CONVERT(INDEX(DHW_StPt_Sch_EZ!$C$4:$I$27,MATCH(Schedules_8760!$C6660,DHW_StPt_Sch_EZ!$B$4:$B$27,0),MATCH(Schedules_8760!$F6660,DHW_StPt_Sch_EZ!$C$3:$I$3,0)),"F","C")</f>
        <v>53.333333333333329</v>
      </c>
      <c r="M6660" s="34">
        <f>CONVERT(INDEX(DHW_StPt_Sch_EZ!$C$31:$I$54,MATCH(Schedules_8760!$C6660,DHW_StPt_Sch_EZ!$B$31:$B$54,0),MATCH(Schedules_8760!$F6660,DHW_StPt_Sch_EZ!$C$30:$I$30,0)),"F","C")</f>
        <v>53.333333333333329</v>
      </c>
      <c r="N6660" s="12"/>
      <c r="O6660" s="12"/>
      <c r="P6660" s="12"/>
    </row>
    <row r="6661" spans="1:16" x14ac:dyDescent="0.25">
      <c r="A6661" s="35">
        <v>6660</v>
      </c>
      <c r="B6661" s="89">
        <v>278.45833333333331</v>
      </c>
      <c r="C6661" s="35">
        <f t="shared" si="520"/>
        <v>12</v>
      </c>
      <c r="D6661" s="35">
        <f t="shared" si="523"/>
        <v>278</v>
      </c>
      <c r="E6661" s="35">
        <f t="shared" si="524"/>
        <v>5</v>
      </c>
      <c r="F6661" s="35" t="str">
        <f t="shared" si="521"/>
        <v>Thursday</v>
      </c>
      <c r="G6661" s="35">
        <f t="shared" si="522"/>
        <v>10</v>
      </c>
      <c r="H6661" s="34">
        <f>CONVERT(INDEX(Htg_StPt_Sch_EZ!$C$4:$I$27,MATCH(Schedules_8760!$C6661,Htg_StPt_Sch_EZ!$B$4:$B$27,0),MATCH(Schedules_8760!$F6661,Htg_StPt_Sch_EZ!$C$3:$I$3,0)),"F","C")</f>
        <v>20.555555555555554</v>
      </c>
      <c r="I6661" s="34">
        <f>CONVERT(INDEX(Htg_StPt_Sch_EZ!$C$31:$I$54,MATCH(Schedules_8760!$C6661,Htg_StPt_Sch_EZ!$B$31:$B$54,0),MATCH(Schedules_8760!$F6661,Htg_StPt_Sch_EZ!$C$30:$I$30,0)),"F","C")</f>
        <v>19.444444444444443</v>
      </c>
      <c r="J6661" s="34">
        <f>CONVERT(INDEX(Clg_StPt_Sch_EZ!$C$4:$I$27,MATCH(Schedules_8760!$C6661,Clg_StPt_Sch_EZ!$B$4:$B$27,0),MATCH(Schedules_8760!$F6661,Clg_StPt_Sch_EZ!$C$3:$I$3,0)),"F","C")</f>
        <v>25.555555555555554</v>
      </c>
      <c r="K6661" s="34">
        <f>CONVERT(INDEX(Clg_StPt_Sch_EZ!$C$31:$I$54,MATCH(Schedules_8760!$C6661,Clg_StPt_Sch_EZ!$B$31:$B$54,0),MATCH(Schedules_8760!$F6661,Clg_StPt_Sch_EZ!$C$30:$I$30,0)),"F","C")</f>
        <v>25</v>
      </c>
      <c r="L6661" s="34">
        <f>CONVERT(INDEX(DHW_StPt_Sch_EZ!$C$4:$I$27,MATCH(Schedules_8760!$C6661,DHW_StPt_Sch_EZ!$B$4:$B$27,0),MATCH(Schedules_8760!$F6661,DHW_StPt_Sch_EZ!$C$3:$I$3,0)),"F","C")</f>
        <v>53.333333333333329</v>
      </c>
      <c r="M6661" s="34">
        <f>CONVERT(INDEX(DHW_StPt_Sch_EZ!$C$31:$I$54,MATCH(Schedules_8760!$C6661,DHW_StPt_Sch_EZ!$B$31:$B$54,0),MATCH(Schedules_8760!$F6661,DHW_StPt_Sch_EZ!$C$30:$I$30,0)),"F","C")</f>
        <v>53.333333333333329</v>
      </c>
      <c r="N6661" s="12"/>
      <c r="O6661" s="12"/>
      <c r="P6661" s="12"/>
    </row>
    <row r="6662" spans="1:16" x14ac:dyDescent="0.25">
      <c r="A6662" s="35">
        <v>6661</v>
      </c>
      <c r="B6662" s="89">
        <v>278.5</v>
      </c>
      <c r="C6662" s="35">
        <f t="shared" si="520"/>
        <v>13</v>
      </c>
      <c r="D6662" s="35">
        <f t="shared" si="523"/>
        <v>278</v>
      </c>
      <c r="E6662" s="35">
        <f t="shared" si="524"/>
        <v>5</v>
      </c>
      <c r="F6662" s="35" t="str">
        <f t="shared" si="521"/>
        <v>Thursday</v>
      </c>
      <c r="G6662" s="35">
        <f t="shared" si="522"/>
        <v>10</v>
      </c>
      <c r="H6662" s="34">
        <f>CONVERT(INDEX(Htg_StPt_Sch_EZ!$C$4:$I$27,MATCH(Schedules_8760!$C6662,Htg_StPt_Sch_EZ!$B$4:$B$27,0),MATCH(Schedules_8760!$F6662,Htg_StPt_Sch_EZ!$C$3:$I$3,0)),"F","C")</f>
        <v>20.555555555555554</v>
      </c>
      <c r="I6662" s="34">
        <f>CONVERT(INDEX(Htg_StPt_Sch_EZ!$C$31:$I$54,MATCH(Schedules_8760!$C6662,Htg_StPt_Sch_EZ!$B$31:$B$54,0),MATCH(Schedules_8760!$F6662,Htg_StPt_Sch_EZ!$C$30:$I$30,0)),"F","C")</f>
        <v>19.444444444444443</v>
      </c>
      <c r="J6662" s="34">
        <f>CONVERT(INDEX(Clg_StPt_Sch_EZ!$C$4:$I$27,MATCH(Schedules_8760!$C6662,Clg_StPt_Sch_EZ!$B$4:$B$27,0),MATCH(Schedules_8760!$F6662,Clg_StPt_Sch_EZ!$C$3:$I$3,0)),"F","C")</f>
        <v>25.555555555555554</v>
      </c>
      <c r="K6662" s="34">
        <f>CONVERT(INDEX(Clg_StPt_Sch_EZ!$C$31:$I$54,MATCH(Schedules_8760!$C6662,Clg_StPt_Sch_EZ!$B$31:$B$54,0),MATCH(Schedules_8760!$F6662,Clg_StPt_Sch_EZ!$C$30:$I$30,0)),"F","C")</f>
        <v>25</v>
      </c>
      <c r="L6662" s="34">
        <f>CONVERT(INDEX(DHW_StPt_Sch_EZ!$C$4:$I$27,MATCH(Schedules_8760!$C6662,DHW_StPt_Sch_EZ!$B$4:$B$27,0),MATCH(Schedules_8760!$F6662,DHW_StPt_Sch_EZ!$C$3:$I$3,0)),"F","C")</f>
        <v>53.333333333333329</v>
      </c>
      <c r="M6662" s="34">
        <f>CONVERT(INDEX(DHW_StPt_Sch_EZ!$C$31:$I$54,MATCH(Schedules_8760!$C6662,DHW_StPt_Sch_EZ!$B$31:$B$54,0),MATCH(Schedules_8760!$F6662,DHW_StPt_Sch_EZ!$C$30:$I$30,0)),"F","C")</f>
        <v>53.333333333333329</v>
      </c>
      <c r="N6662" s="12"/>
      <c r="O6662" s="12"/>
      <c r="P6662" s="12"/>
    </row>
    <row r="6663" spans="1:16" x14ac:dyDescent="0.25">
      <c r="A6663" s="35">
        <v>6662</v>
      </c>
      <c r="B6663" s="89">
        <v>278.54166666666669</v>
      </c>
      <c r="C6663" s="35">
        <f t="shared" si="520"/>
        <v>14</v>
      </c>
      <c r="D6663" s="35">
        <f t="shared" si="523"/>
        <v>278</v>
      </c>
      <c r="E6663" s="35">
        <f t="shared" si="524"/>
        <v>5</v>
      </c>
      <c r="F6663" s="35" t="str">
        <f t="shared" si="521"/>
        <v>Thursday</v>
      </c>
      <c r="G6663" s="35">
        <f t="shared" si="522"/>
        <v>10</v>
      </c>
      <c r="H6663" s="34">
        <f>CONVERT(INDEX(Htg_StPt_Sch_EZ!$C$4:$I$27,MATCH(Schedules_8760!$C6663,Htg_StPt_Sch_EZ!$B$4:$B$27,0),MATCH(Schedules_8760!$F6663,Htg_StPt_Sch_EZ!$C$3:$I$3,0)),"F","C")</f>
        <v>20.555555555555554</v>
      </c>
      <c r="I6663" s="34">
        <f>CONVERT(INDEX(Htg_StPt_Sch_EZ!$C$31:$I$54,MATCH(Schedules_8760!$C6663,Htg_StPt_Sch_EZ!$B$31:$B$54,0),MATCH(Schedules_8760!$F6663,Htg_StPt_Sch_EZ!$C$30:$I$30,0)),"F","C")</f>
        <v>19.444444444444443</v>
      </c>
      <c r="J6663" s="34">
        <f>CONVERT(INDEX(Clg_StPt_Sch_EZ!$C$4:$I$27,MATCH(Schedules_8760!$C6663,Clg_StPt_Sch_EZ!$B$4:$B$27,0),MATCH(Schedules_8760!$F6663,Clg_StPt_Sch_EZ!$C$3:$I$3,0)),"F","C")</f>
        <v>25.555555555555554</v>
      </c>
      <c r="K6663" s="34">
        <f>CONVERT(INDEX(Clg_StPt_Sch_EZ!$C$31:$I$54,MATCH(Schedules_8760!$C6663,Clg_StPt_Sch_EZ!$B$31:$B$54,0),MATCH(Schedules_8760!$F6663,Clg_StPt_Sch_EZ!$C$30:$I$30,0)),"F","C")</f>
        <v>25</v>
      </c>
      <c r="L6663" s="34">
        <f>CONVERT(INDEX(DHW_StPt_Sch_EZ!$C$4:$I$27,MATCH(Schedules_8760!$C6663,DHW_StPt_Sch_EZ!$B$4:$B$27,0),MATCH(Schedules_8760!$F6663,DHW_StPt_Sch_EZ!$C$3:$I$3,0)),"F","C")</f>
        <v>53.333333333333329</v>
      </c>
      <c r="M6663" s="34">
        <f>CONVERT(INDEX(DHW_StPt_Sch_EZ!$C$31:$I$54,MATCH(Schedules_8760!$C6663,DHW_StPt_Sch_EZ!$B$31:$B$54,0),MATCH(Schedules_8760!$F6663,DHW_StPt_Sch_EZ!$C$30:$I$30,0)),"F","C")</f>
        <v>53.333333333333329</v>
      </c>
      <c r="N6663" s="12"/>
      <c r="O6663" s="12"/>
      <c r="P6663" s="12"/>
    </row>
    <row r="6664" spans="1:16" x14ac:dyDescent="0.25">
      <c r="A6664" s="35">
        <v>6663</v>
      </c>
      <c r="B6664" s="89">
        <v>278.58333333333331</v>
      </c>
      <c r="C6664" s="35">
        <f t="shared" si="520"/>
        <v>15</v>
      </c>
      <c r="D6664" s="35">
        <f t="shared" si="523"/>
        <v>278</v>
      </c>
      <c r="E6664" s="35">
        <f t="shared" si="524"/>
        <v>5</v>
      </c>
      <c r="F6664" s="35" t="str">
        <f t="shared" si="521"/>
        <v>Thursday</v>
      </c>
      <c r="G6664" s="35">
        <f t="shared" si="522"/>
        <v>10</v>
      </c>
      <c r="H6664" s="34">
        <f>CONVERT(INDEX(Htg_StPt_Sch_EZ!$C$4:$I$27,MATCH(Schedules_8760!$C6664,Htg_StPt_Sch_EZ!$B$4:$B$27,0),MATCH(Schedules_8760!$F6664,Htg_StPt_Sch_EZ!$C$3:$I$3,0)),"F","C")</f>
        <v>20.555555555555554</v>
      </c>
      <c r="I6664" s="34">
        <f>CONVERT(INDEX(Htg_StPt_Sch_EZ!$C$31:$I$54,MATCH(Schedules_8760!$C6664,Htg_StPt_Sch_EZ!$B$31:$B$54,0),MATCH(Schedules_8760!$F6664,Htg_StPt_Sch_EZ!$C$30:$I$30,0)),"F","C")</f>
        <v>21.111111111111111</v>
      </c>
      <c r="J6664" s="34">
        <f>CONVERT(INDEX(Clg_StPt_Sch_EZ!$C$4:$I$27,MATCH(Schedules_8760!$C6664,Clg_StPt_Sch_EZ!$B$4:$B$27,0),MATCH(Schedules_8760!$F6664,Clg_StPt_Sch_EZ!$C$3:$I$3,0)),"F","C")</f>
        <v>25.555555555555554</v>
      </c>
      <c r="K6664" s="34">
        <f>CONVERT(INDEX(Clg_StPt_Sch_EZ!$C$31:$I$54,MATCH(Schedules_8760!$C6664,Clg_StPt_Sch_EZ!$B$31:$B$54,0),MATCH(Schedules_8760!$F6664,Clg_StPt_Sch_EZ!$C$30:$I$30,0)),"F","C")</f>
        <v>25</v>
      </c>
      <c r="L6664" s="34">
        <f>CONVERT(INDEX(DHW_StPt_Sch_EZ!$C$4:$I$27,MATCH(Schedules_8760!$C6664,DHW_StPt_Sch_EZ!$B$4:$B$27,0),MATCH(Schedules_8760!$F6664,DHW_StPt_Sch_EZ!$C$3:$I$3,0)),"F","C")</f>
        <v>53.333333333333329</v>
      </c>
      <c r="M6664" s="34">
        <f>CONVERT(INDEX(DHW_StPt_Sch_EZ!$C$31:$I$54,MATCH(Schedules_8760!$C6664,DHW_StPt_Sch_EZ!$B$31:$B$54,0),MATCH(Schedules_8760!$F6664,DHW_StPt_Sch_EZ!$C$30:$I$30,0)),"F","C")</f>
        <v>53.333333333333329</v>
      </c>
      <c r="N6664" s="12"/>
      <c r="O6664" s="12"/>
      <c r="P6664" s="12"/>
    </row>
    <row r="6665" spans="1:16" x14ac:dyDescent="0.25">
      <c r="A6665" s="35">
        <v>6664</v>
      </c>
      <c r="B6665" s="89">
        <v>278.625</v>
      </c>
      <c r="C6665" s="35">
        <f t="shared" si="520"/>
        <v>16</v>
      </c>
      <c r="D6665" s="35">
        <f t="shared" si="523"/>
        <v>278</v>
      </c>
      <c r="E6665" s="35">
        <f t="shared" si="524"/>
        <v>5</v>
      </c>
      <c r="F6665" s="35" t="str">
        <f t="shared" si="521"/>
        <v>Thursday</v>
      </c>
      <c r="G6665" s="35">
        <f t="shared" si="522"/>
        <v>10</v>
      </c>
      <c r="H6665" s="34">
        <f>CONVERT(INDEX(Htg_StPt_Sch_EZ!$C$4:$I$27,MATCH(Schedules_8760!$C6665,Htg_StPt_Sch_EZ!$B$4:$B$27,0),MATCH(Schedules_8760!$F6665,Htg_StPt_Sch_EZ!$C$3:$I$3,0)),"F","C")</f>
        <v>20.555555555555554</v>
      </c>
      <c r="I6665" s="34">
        <f>CONVERT(INDEX(Htg_StPt_Sch_EZ!$C$31:$I$54,MATCH(Schedules_8760!$C6665,Htg_StPt_Sch_EZ!$B$31:$B$54,0),MATCH(Schedules_8760!$F6665,Htg_StPt_Sch_EZ!$C$30:$I$30,0)),"F","C")</f>
        <v>21.111111111111111</v>
      </c>
      <c r="J6665" s="34">
        <f>CONVERT(INDEX(Clg_StPt_Sch_EZ!$C$4:$I$27,MATCH(Schedules_8760!$C6665,Clg_StPt_Sch_EZ!$B$4:$B$27,0),MATCH(Schedules_8760!$F6665,Clg_StPt_Sch_EZ!$C$3:$I$3,0)),"F","C")</f>
        <v>25.555555555555554</v>
      </c>
      <c r="K6665" s="34">
        <f>CONVERT(INDEX(Clg_StPt_Sch_EZ!$C$31:$I$54,MATCH(Schedules_8760!$C6665,Clg_StPt_Sch_EZ!$B$31:$B$54,0),MATCH(Schedules_8760!$F6665,Clg_StPt_Sch_EZ!$C$30:$I$30,0)),"F","C")</f>
        <v>25</v>
      </c>
      <c r="L6665" s="34">
        <f>CONVERT(INDEX(DHW_StPt_Sch_EZ!$C$4:$I$27,MATCH(Schedules_8760!$C6665,DHW_StPt_Sch_EZ!$B$4:$B$27,0),MATCH(Schedules_8760!$F6665,DHW_StPt_Sch_EZ!$C$3:$I$3,0)),"F","C")</f>
        <v>53.333333333333329</v>
      </c>
      <c r="M6665" s="34">
        <f>CONVERT(INDEX(DHW_StPt_Sch_EZ!$C$31:$I$54,MATCH(Schedules_8760!$C6665,DHW_StPt_Sch_EZ!$B$31:$B$54,0),MATCH(Schedules_8760!$F6665,DHW_StPt_Sch_EZ!$C$30:$I$30,0)),"F","C")</f>
        <v>53.333333333333329</v>
      </c>
      <c r="N6665" s="12"/>
      <c r="O6665" s="12"/>
      <c r="P6665" s="12"/>
    </row>
    <row r="6666" spans="1:16" x14ac:dyDescent="0.25">
      <c r="A6666" s="35">
        <v>6665</v>
      </c>
      <c r="B6666" s="89">
        <v>278.66666666666669</v>
      </c>
      <c r="C6666" s="35">
        <f t="shared" si="520"/>
        <v>17</v>
      </c>
      <c r="D6666" s="35">
        <f t="shared" si="523"/>
        <v>278</v>
      </c>
      <c r="E6666" s="35">
        <f t="shared" si="524"/>
        <v>5</v>
      </c>
      <c r="F6666" s="35" t="str">
        <f t="shared" si="521"/>
        <v>Thursday</v>
      </c>
      <c r="G6666" s="35">
        <f t="shared" si="522"/>
        <v>10</v>
      </c>
      <c r="H6666" s="34">
        <f>CONVERT(INDEX(Htg_StPt_Sch_EZ!$C$4:$I$27,MATCH(Schedules_8760!$C6666,Htg_StPt_Sch_EZ!$B$4:$B$27,0),MATCH(Schedules_8760!$F6666,Htg_StPt_Sch_EZ!$C$3:$I$3,0)),"F","C")</f>
        <v>20.555555555555554</v>
      </c>
      <c r="I6666" s="34">
        <f>CONVERT(INDEX(Htg_StPt_Sch_EZ!$C$31:$I$54,MATCH(Schedules_8760!$C6666,Htg_StPt_Sch_EZ!$B$31:$B$54,0),MATCH(Schedules_8760!$F6666,Htg_StPt_Sch_EZ!$C$30:$I$30,0)),"F","C")</f>
        <v>17.777777777777779</v>
      </c>
      <c r="J6666" s="34">
        <f>CONVERT(INDEX(Clg_StPt_Sch_EZ!$C$4:$I$27,MATCH(Schedules_8760!$C6666,Clg_StPt_Sch_EZ!$B$4:$B$27,0),MATCH(Schedules_8760!$F6666,Clg_StPt_Sch_EZ!$C$3:$I$3,0)),"F","C")</f>
        <v>25.555555555555554</v>
      </c>
      <c r="K6666" s="34">
        <f>CONVERT(INDEX(Clg_StPt_Sch_EZ!$C$31:$I$54,MATCH(Schedules_8760!$C6666,Clg_StPt_Sch_EZ!$B$31:$B$54,0),MATCH(Schedules_8760!$F6666,Clg_StPt_Sch_EZ!$C$30:$I$30,0)),"F","C")</f>
        <v>25</v>
      </c>
      <c r="L6666" s="34">
        <f>CONVERT(INDEX(DHW_StPt_Sch_EZ!$C$4:$I$27,MATCH(Schedules_8760!$C6666,DHW_StPt_Sch_EZ!$B$4:$B$27,0),MATCH(Schedules_8760!$F6666,DHW_StPt_Sch_EZ!$C$3:$I$3,0)),"F","C")</f>
        <v>53.333333333333329</v>
      </c>
      <c r="M6666" s="34">
        <f>CONVERT(INDEX(DHW_StPt_Sch_EZ!$C$31:$I$54,MATCH(Schedules_8760!$C6666,DHW_StPt_Sch_EZ!$B$31:$B$54,0),MATCH(Schedules_8760!$F6666,DHW_StPt_Sch_EZ!$C$30:$I$30,0)),"F","C")</f>
        <v>53.333333333333329</v>
      </c>
      <c r="N6666" s="12"/>
      <c r="O6666" s="12"/>
      <c r="P6666" s="12"/>
    </row>
    <row r="6667" spans="1:16" x14ac:dyDescent="0.25">
      <c r="A6667" s="35">
        <v>6666</v>
      </c>
      <c r="B6667" s="89">
        <v>278.70833333333331</v>
      </c>
      <c r="C6667" s="35">
        <f t="shared" si="520"/>
        <v>18</v>
      </c>
      <c r="D6667" s="35">
        <f t="shared" si="523"/>
        <v>278</v>
      </c>
      <c r="E6667" s="35">
        <f t="shared" si="524"/>
        <v>5</v>
      </c>
      <c r="F6667" s="35" t="str">
        <f t="shared" si="521"/>
        <v>Thursday</v>
      </c>
      <c r="G6667" s="35">
        <f t="shared" si="522"/>
        <v>10</v>
      </c>
      <c r="H6667" s="34">
        <f>CONVERT(INDEX(Htg_StPt_Sch_EZ!$C$4:$I$27,MATCH(Schedules_8760!$C6667,Htg_StPt_Sch_EZ!$B$4:$B$27,0),MATCH(Schedules_8760!$F6667,Htg_StPt_Sch_EZ!$C$3:$I$3,0)),"F","C")</f>
        <v>20.555555555555554</v>
      </c>
      <c r="I6667" s="34">
        <f>CONVERT(INDEX(Htg_StPt_Sch_EZ!$C$31:$I$54,MATCH(Schedules_8760!$C6667,Htg_StPt_Sch_EZ!$B$31:$B$54,0),MATCH(Schedules_8760!$F6667,Htg_StPt_Sch_EZ!$C$30:$I$30,0)),"F","C")</f>
        <v>17.777777777777779</v>
      </c>
      <c r="J6667" s="34">
        <f>CONVERT(INDEX(Clg_StPt_Sch_EZ!$C$4:$I$27,MATCH(Schedules_8760!$C6667,Clg_StPt_Sch_EZ!$B$4:$B$27,0),MATCH(Schedules_8760!$F6667,Clg_StPt_Sch_EZ!$C$3:$I$3,0)),"F","C")</f>
        <v>25.555555555555554</v>
      </c>
      <c r="K6667" s="34">
        <f>CONVERT(INDEX(Clg_StPt_Sch_EZ!$C$31:$I$54,MATCH(Schedules_8760!$C6667,Clg_StPt_Sch_EZ!$B$31:$B$54,0),MATCH(Schedules_8760!$F6667,Clg_StPt_Sch_EZ!$C$30:$I$30,0)),"F","C")</f>
        <v>28.333333333333332</v>
      </c>
      <c r="L6667" s="34">
        <f>CONVERT(INDEX(DHW_StPt_Sch_EZ!$C$4:$I$27,MATCH(Schedules_8760!$C6667,DHW_StPt_Sch_EZ!$B$4:$B$27,0),MATCH(Schedules_8760!$F6667,DHW_StPt_Sch_EZ!$C$3:$I$3,0)),"F","C")</f>
        <v>53.333333333333329</v>
      </c>
      <c r="M6667" s="34">
        <f>CONVERT(INDEX(DHW_StPt_Sch_EZ!$C$31:$I$54,MATCH(Schedules_8760!$C6667,DHW_StPt_Sch_EZ!$B$31:$B$54,0),MATCH(Schedules_8760!$F6667,DHW_StPt_Sch_EZ!$C$30:$I$30,0)),"F","C")</f>
        <v>53.333333333333329</v>
      </c>
      <c r="N6667" s="12"/>
      <c r="O6667" s="12"/>
      <c r="P6667" s="12"/>
    </row>
    <row r="6668" spans="1:16" x14ac:dyDescent="0.25">
      <c r="A6668" s="35">
        <v>6667</v>
      </c>
      <c r="B6668" s="89">
        <v>278.75</v>
      </c>
      <c r="C6668" s="35">
        <f t="shared" si="520"/>
        <v>19</v>
      </c>
      <c r="D6668" s="35">
        <f t="shared" si="523"/>
        <v>278</v>
      </c>
      <c r="E6668" s="35">
        <f t="shared" si="524"/>
        <v>5</v>
      </c>
      <c r="F6668" s="35" t="str">
        <f t="shared" si="521"/>
        <v>Thursday</v>
      </c>
      <c r="G6668" s="35">
        <f t="shared" si="522"/>
        <v>10</v>
      </c>
      <c r="H6668" s="34">
        <f>CONVERT(INDEX(Htg_StPt_Sch_EZ!$C$4:$I$27,MATCH(Schedules_8760!$C6668,Htg_StPt_Sch_EZ!$B$4:$B$27,0),MATCH(Schedules_8760!$F6668,Htg_StPt_Sch_EZ!$C$3:$I$3,0)),"F","C")</f>
        <v>20.555555555555554</v>
      </c>
      <c r="I6668" s="34">
        <f>CONVERT(INDEX(Htg_StPt_Sch_EZ!$C$31:$I$54,MATCH(Schedules_8760!$C6668,Htg_StPt_Sch_EZ!$B$31:$B$54,0),MATCH(Schedules_8760!$F6668,Htg_StPt_Sch_EZ!$C$30:$I$30,0)),"F","C")</f>
        <v>18.333333333333332</v>
      </c>
      <c r="J6668" s="34">
        <f>CONVERT(INDEX(Clg_StPt_Sch_EZ!$C$4:$I$27,MATCH(Schedules_8760!$C6668,Clg_StPt_Sch_EZ!$B$4:$B$27,0),MATCH(Schedules_8760!$F6668,Clg_StPt_Sch_EZ!$C$3:$I$3,0)),"F","C")</f>
        <v>25.555555555555554</v>
      </c>
      <c r="K6668" s="34">
        <f>CONVERT(INDEX(Clg_StPt_Sch_EZ!$C$31:$I$54,MATCH(Schedules_8760!$C6668,Clg_StPt_Sch_EZ!$B$31:$B$54,0),MATCH(Schedules_8760!$F6668,Clg_StPt_Sch_EZ!$C$30:$I$30,0)),"F","C")</f>
        <v>28.333333333333332</v>
      </c>
      <c r="L6668" s="34">
        <f>CONVERT(INDEX(DHW_StPt_Sch_EZ!$C$4:$I$27,MATCH(Schedules_8760!$C6668,DHW_StPt_Sch_EZ!$B$4:$B$27,0),MATCH(Schedules_8760!$F6668,DHW_StPt_Sch_EZ!$C$3:$I$3,0)),"F","C")</f>
        <v>53.333333333333329</v>
      </c>
      <c r="M6668" s="34">
        <f>CONVERT(INDEX(DHW_StPt_Sch_EZ!$C$31:$I$54,MATCH(Schedules_8760!$C6668,DHW_StPt_Sch_EZ!$B$31:$B$54,0),MATCH(Schedules_8760!$F6668,DHW_StPt_Sch_EZ!$C$30:$I$30,0)),"F","C")</f>
        <v>53.333333333333329</v>
      </c>
      <c r="N6668" s="12"/>
      <c r="O6668" s="12"/>
      <c r="P6668" s="12"/>
    </row>
    <row r="6669" spans="1:16" x14ac:dyDescent="0.25">
      <c r="A6669" s="35">
        <v>6668</v>
      </c>
      <c r="B6669" s="89">
        <v>278.79166666666669</v>
      </c>
      <c r="C6669" s="35">
        <f t="shared" si="520"/>
        <v>20</v>
      </c>
      <c r="D6669" s="35">
        <f t="shared" si="523"/>
        <v>278</v>
      </c>
      <c r="E6669" s="35">
        <f t="shared" si="524"/>
        <v>5</v>
      </c>
      <c r="F6669" s="35" t="str">
        <f t="shared" si="521"/>
        <v>Thursday</v>
      </c>
      <c r="G6669" s="35">
        <f t="shared" si="522"/>
        <v>10</v>
      </c>
      <c r="H6669" s="34">
        <f>CONVERT(INDEX(Htg_StPt_Sch_EZ!$C$4:$I$27,MATCH(Schedules_8760!$C6669,Htg_StPt_Sch_EZ!$B$4:$B$27,0),MATCH(Schedules_8760!$F6669,Htg_StPt_Sch_EZ!$C$3:$I$3,0)),"F","C")</f>
        <v>20.555555555555554</v>
      </c>
      <c r="I6669" s="34">
        <f>CONVERT(INDEX(Htg_StPt_Sch_EZ!$C$31:$I$54,MATCH(Schedules_8760!$C6669,Htg_StPt_Sch_EZ!$B$31:$B$54,0),MATCH(Schedules_8760!$F6669,Htg_StPt_Sch_EZ!$C$30:$I$30,0)),"F","C")</f>
        <v>18.888888888888889</v>
      </c>
      <c r="J6669" s="34">
        <f>CONVERT(INDEX(Clg_StPt_Sch_EZ!$C$4:$I$27,MATCH(Schedules_8760!$C6669,Clg_StPt_Sch_EZ!$B$4:$B$27,0),MATCH(Schedules_8760!$F6669,Clg_StPt_Sch_EZ!$C$3:$I$3,0)),"F","C")</f>
        <v>25.555555555555554</v>
      </c>
      <c r="K6669" s="34">
        <f>CONVERT(INDEX(Clg_StPt_Sch_EZ!$C$31:$I$54,MATCH(Schedules_8760!$C6669,Clg_StPt_Sch_EZ!$B$31:$B$54,0),MATCH(Schedules_8760!$F6669,Clg_StPt_Sch_EZ!$C$30:$I$30,0)),"F","C")</f>
        <v>28.333333333333332</v>
      </c>
      <c r="L6669" s="34">
        <f>CONVERT(INDEX(DHW_StPt_Sch_EZ!$C$4:$I$27,MATCH(Schedules_8760!$C6669,DHW_StPt_Sch_EZ!$B$4:$B$27,0),MATCH(Schedules_8760!$F6669,DHW_StPt_Sch_EZ!$C$3:$I$3,0)),"F","C")</f>
        <v>53.333333333333329</v>
      </c>
      <c r="M6669" s="34">
        <f>CONVERT(INDEX(DHW_StPt_Sch_EZ!$C$31:$I$54,MATCH(Schedules_8760!$C6669,DHW_StPt_Sch_EZ!$B$31:$B$54,0),MATCH(Schedules_8760!$F6669,DHW_StPt_Sch_EZ!$C$30:$I$30,0)),"F","C")</f>
        <v>53.333333333333329</v>
      </c>
      <c r="N6669" s="12"/>
      <c r="O6669" s="12"/>
      <c r="P6669" s="12"/>
    </row>
    <row r="6670" spans="1:16" x14ac:dyDescent="0.25">
      <c r="A6670" s="35">
        <v>6669</v>
      </c>
      <c r="B6670" s="89">
        <v>278.83333333333331</v>
      </c>
      <c r="C6670" s="35">
        <f t="shared" si="520"/>
        <v>21</v>
      </c>
      <c r="D6670" s="35">
        <f t="shared" si="523"/>
        <v>278</v>
      </c>
      <c r="E6670" s="35">
        <f t="shared" si="524"/>
        <v>5</v>
      </c>
      <c r="F6670" s="35" t="str">
        <f t="shared" si="521"/>
        <v>Thursday</v>
      </c>
      <c r="G6670" s="35">
        <f t="shared" si="522"/>
        <v>10</v>
      </c>
      <c r="H6670" s="34">
        <f>CONVERT(INDEX(Htg_StPt_Sch_EZ!$C$4:$I$27,MATCH(Schedules_8760!$C6670,Htg_StPt_Sch_EZ!$B$4:$B$27,0),MATCH(Schedules_8760!$F6670,Htg_StPt_Sch_EZ!$C$3:$I$3,0)),"F","C")</f>
        <v>20.555555555555554</v>
      </c>
      <c r="I6670" s="34">
        <f>CONVERT(INDEX(Htg_StPt_Sch_EZ!$C$31:$I$54,MATCH(Schedules_8760!$C6670,Htg_StPt_Sch_EZ!$B$31:$B$54,0),MATCH(Schedules_8760!$F6670,Htg_StPt_Sch_EZ!$C$30:$I$30,0)),"F","C")</f>
        <v>19.444444444444443</v>
      </c>
      <c r="J6670" s="34">
        <f>CONVERT(INDEX(Clg_StPt_Sch_EZ!$C$4:$I$27,MATCH(Schedules_8760!$C6670,Clg_StPt_Sch_EZ!$B$4:$B$27,0),MATCH(Schedules_8760!$F6670,Clg_StPt_Sch_EZ!$C$3:$I$3,0)),"F","C")</f>
        <v>25.555555555555554</v>
      </c>
      <c r="K6670" s="34">
        <f>CONVERT(INDEX(Clg_StPt_Sch_EZ!$C$31:$I$54,MATCH(Schedules_8760!$C6670,Clg_StPt_Sch_EZ!$B$31:$B$54,0),MATCH(Schedules_8760!$F6670,Clg_StPt_Sch_EZ!$C$30:$I$30,0)),"F","C")</f>
        <v>28.333333333333332</v>
      </c>
      <c r="L6670" s="34">
        <f>CONVERT(INDEX(DHW_StPt_Sch_EZ!$C$4:$I$27,MATCH(Schedules_8760!$C6670,DHW_StPt_Sch_EZ!$B$4:$B$27,0),MATCH(Schedules_8760!$F6670,DHW_StPt_Sch_EZ!$C$3:$I$3,0)),"F","C")</f>
        <v>53.333333333333329</v>
      </c>
      <c r="M6670" s="34">
        <f>CONVERT(INDEX(DHW_StPt_Sch_EZ!$C$31:$I$54,MATCH(Schedules_8760!$C6670,DHW_StPt_Sch_EZ!$B$31:$B$54,0),MATCH(Schedules_8760!$F6670,DHW_StPt_Sch_EZ!$C$30:$I$30,0)),"F","C")</f>
        <v>53.333333333333329</v>
      </c>
      <c r="N6670" s="12"/>
      <c r="O6670" s="12"/>
      <c r="P6670" s="12"/>
    </row>
    <row r="6671" spans="1:16" x14ac:dyDescent="0.25">
      <c r="A6671" s="35">
        <v>6670</v>
      </c>
      <c r="B6671" s="89">
        <v>278.875</v>
      </c>
      <c r="C6671" s="35">
        <f t="shared" si="520"/>
        <v>22</v>
      </c>
      <c r="D6671" s="35">
        <f t="shared" si="523"/>
        <v>278</v>
      </c>
      <c r="E6671" s="35">
        <f t="shared" si="524"/>
        <v>5</v>
      </c>
      <c r="F6671" s="35" t="str">
        <f t="shared" si="521"/>
        <v>Thursday</v>
      </c>
      <c r="G6671" s="35">
        <f t="shared" si="522"/>
        <v>10</v>
      </c>
      <c r="H6671" s="34">
        <f>CONVERT(INDEX(Htg_StPt_Sch_EZ!$C$4:$I$27,MATCH(Schedules_8760!$C6671,Htg_StPt_Sch_EZ!$B$4:$B$27,0),MATCH(Schedules_8760!$F6671,Htg_StPt_Sch_EZ!$C$3:$I$3,0)),"F","C")</f>
        <v>20.555555555555554</v>
      </c>
      <c r="I6671" s="34">
        <f>CONVERT(INDEX(Htg_StPt_Sch_EZ!$C$31:$I$54,MATCH(Schedules_8760!$C6671,Htg_StPt_Sch_EZ!$B$31:$B$54,0),MATCH(Schedules_8760!$F6671,Htg_StPt_Sch_EZ!$C$30:$I$30,0)),"F","C")</f>
        <v>19.444444444444443</v>
      </c>
      <c r="J6671" s="34">
        <f>CONVERT(INDEX(Clg_StPt_Sch_EZ!$C$4:$I$27,MATCH(Schedules_8760!$C6671,Clg_StPt_Sch_EZ!$B$4:$B$27,0),MATCH(Schedules_8760!$F6671,Clg_StPt_Sch_EZ!$C$3:$I$3,0)),"F","C")</f>
        <v>25.555555555555554</v>
      </c>
      <c r="K6671" s="34">
        <f>CONVERT(INDEX(Clg_StPt_Sch_EZ!$C$31:$I$54,MATCH(Schedules_8760!$C6671,Clg_StPt_Sch_EZ!$B$31:$B$54,0),MATCH(Schedules_8760!$F6671,Clg_StPt_Sch_EZ!$C$30:$I$30,0)),"F","C")</f>
        <v>28.333333333333332</v>
      </c>
      <c r="L6671" s="34">
        <f>CONVERT(INDEX(DHW_StPt_Sch_EZ!$C$4:$I$27,MATCH(Schedules_8760!$C6671,DHW_StPt_Sch_EZ!$B$4:$B$27,0),MATCH(Schedules_8760!$F6671,DHW_StPt_Sch_EZ!$C$3:$I$3,0)),"F","C")</f>
        <v>53.333333333333329</v>
      </c>
      <c r="M6671" s="34">
        <f>CONVERT(INDEX(DHW_StPt_Sch_EZ!$C$31:$I$54,MATCH(Schedules_8760!$C6671,DHW_StPt_Sch_EZ!$B$31:$B$54,0),MATCH(Schedules_8760!$F6671,DHW_StPt_Sch_EZ!$C$30:$I$30,0)),"F","C")</f>
        <v>53.333333333333329</v>
      </c>
      <c r="N6671" s="12"/>
      <c r="O6671" s="12"/>
      <c r="P6671" s="12"/>
    </row>
    <row r="6672" spans="1:16" x14ac:dyDescent="0.25">
      <c r="A6672" s="35">
        <v>6671</v>
      </c>
      <c r="B6672" s="89">
        <v>278.91666666666669</v>
      </c>
      <c r="C6672" s="35">
        <f t="shared" si="520"/>
        <v>23</v>
      </c>
      <c r="D6672" s="35">
        <f t="shared" si="523"/>
        <v>278</v>
      </c>
      <c r="E6672" s="35">
        <f t="shared" si="524"/>
        <v>5</v>
      </c>
      <c r="F6672" s="35" t="str">
        <f t="shared" si="521"/>
        <v>Thursday</v>
      </c>
      <c r="G6672" s="35">
        <f t="shared" si="522"/>
        <v>10</v>
      </c>
      <c r="H6672" s="34">
        <f>CONVERT(INDEX(Htg_StPt_Sch_EZ!$C$4:$I$27,MATCH(Schedules_8760!$C6672,Htg_StPt_Sch_EZ!$B$4:$B$27,0),MATCH(Schedules_8760!$F6672,Htg_StPt_Sch_EZ!$C$3:$I$3,0)),"F","C")</f>
        <v>20.555555555555554</v>
      </c>
      <c r="I6672" s="34">
        <f>CONVERT(INDEX(Htg_StPt_Sch_EZ!$C$31:$I$54,MATCH(Schedules_8760!$C6672,Htg_StPt_Sch_EZ!$B$31:$B$54,0),MATCH(Schedules_8760!$F6672,Htg_StPt_Sch_EZ!$C$30:$I$30,0)),"F","C")</f>
        <v>19.444444444444443</v>
      </c>
      <c r="J6672" s="34">
        <f>CONVERT(INDEX(Clg_StPt_Sch_EZ!$C$4:$I$27,MATCH(Schedules_8760!$C6672,Clg_StPt_Sch_EZ!$B$4:$B$27,0),MATCH(Schedules_8760!$F6672,Clg_StPt_Sch_EZ!$C$3:$I$3,0)),"F","C")</f>
        <v>25.555555555555554</v>
      </c>
      <c r="K6672" s="34">
        <f>CONVERT(INDEX(Clg_StPt_Sch_EZ!$C$31:$I$54,MATCH(Schedules_8760!$C6672,Clg_StPt_Sch_EZ!$B$31:$B$54,0),MATCH(Schedules_8760!$F6672,Clg_StPt_Sch_EZ!$C$30:$I$30,0)),"F","C")</f>
        <v>28.333333333333332</v>
      </c>
      <c r="L6672" s="34">
        <f>CONVERT(INDEX(DHW_StPt_Sch_EZ!$C$4:$I$27,MATCH(Schedules_8760!$C6672,DHW_StPt_Sch_EZ!$B$4:$B$27,0),MATCH(Schedules_8760!$F6672,DHW_StPt_Sch_EZ!$C$3:$I$3,0)),"F","C")</f>
        <v>53.333333333333329</v>
      </c>
      <c r="M6672" s="34">
        <f>CONVERT(INDEX(DHW_StPt_Sch_EZ!$C$31:$I$54,MATCH(Schedules_8760!$C6672,DHW_StPt_Sch_EZ!$B$31:$B$54,0),MATCH(Schedules_8760!$F6672,DHW_StPt_Sch_EZ!$C$30:$I$30,0)),"F","C")</f>
        <v>53.333333333333329</v>
      </c>
      <c r="N6672" s="12"/>
      <c r="O6672" s="12"/>
      <c r="P6672" s="12"/>
    </row>
    <row r="6673" spans="1:16" x14ac:dyDescent="0.25">
      <c r="A6673" s="35">
        <v>6672</v>
      </c>
      <c r="B6673" s="89">
        <v>278.95833333333331</v>
      </c>
      <c r="C6673" s="35">
        <f t="shared" si="520"/>
        <v>24</v>
      </c>
      <c r="D6673" s="35">
        <f t="shared" si="523"/>
        <v>278</v>
      </c>
      <c r="E6673" s="35">
        <f t="shared" si="524"/>
        <v>5</v>
      </c>
      <c r="F6673" s="35" t="str">
        <f t="shared" si="521"/>
        <v>Thursday</v>
      </c>
      <c r="G6673" s="35">
        <f t="shared" si="522"/>
        <v>10</v>
      </c>
      <c r="H6673" s="34">
        <f>CONVERT(INDEX(Htg_StPt_Sch_EZ!$C$4:$I$27,MATCH(Schedules_8760!$C6673,Htg_StPt_Sch_EZ!$B$4:$B$27,0),MATCH(Schedules_8760!$F6673,Htg_StPt_Sch_EZ!$C$3:$I$3,0)),"F","C")</f>
        <v>20.555555555555554</v>
      </c>
      <c r="I6673" s="34">
        <f>CONVERT(INDEX(Htg_StPt_Sch_EZ!$C$31:$I$54,MATCH(Schedules_8760!$C6673,Htg_StPt_Sch_EZ!$B$31:$B$54,0),MATCH(Schedules_8760!$F6673,Htg_StPt_Sch_EZ!$C$30:$I$30,0)),"F","C")</f>
        <v>19.444444444444443</v>
      </c>
      <c r="J6673" s="34">
        <f>CONVERT(INDEX(Clg_StPt_Sch_EZ!$C$4:$I$27,MATCH(Schedules_8760!$C6673,Clg_StPt_Sch_EZ!$B$4:$B$27,0),MATCH(Schedules_8760!$F6673,Clg_StPt_Sch_EZ!$C$3:$I$3,0)),"F","C")</f>
        <v>25.555555555555554</v>
      </c>
      <c r="K6673" s="34">
        <f>CONVERT(INDEX(Clg_StPt_Sch_EZ!$C$31:$I$54,MATCH(Schedules_8760!$C6673,Clg_StPt_Sch_EZ!$B$31:$B$54,0),MATCH(Schedules_8760!$F6673,Clg_StPt_Sch_EZ!$C$30:$I$30,0)),"F","C")</f>
        <v>28.333333333333332</v>
      </c>
      <c r="L6673" s="34">
        <f>CONVERT(INDEX(DHW_StPt_Sch_EZ!$C$4:$I$27,MATCH(Schedules_8760!$C6673,DHW_StPt_Sch_EZ!$B$4:$B$27,0),MATCH(Schedules_8760!$F6673,DHW_StPt_Sch_EZ!$C$3:$I$3,0)),"F","C")</f>
        <v>53.333333333333329</v>
      </c>
      <c r="M6673" s="34">
        <f>CONVERT(INDEX(DHW_StPt_Sch_EZ!$C$31:$I$54,MATCH(Schedules_8760!$C6673,DHW_StPt_Sch_EZ!$B$31:$B$54,0),MATCH(Schedules_8760!$F6673,DHW_StPt_Sch_EZ!$C$30:$I$30,0)),"F","C")</f>
        <v>53.333333333333329</v>
      </c>
      <c r="N6673" s="12"/>
      <c r="O6673" s="12"/>
      <c r="P6673" s="12"/>
    </row>
    <row r="6674" spans="1:16" x14ac:dyDescent="0.25">
      <c r="A6674" s="35">
        <v>6673</v>
      </c>
      <c r="B6674" s="89">
        <v>279</v>
      </c>
      <c r="C6674" s="35">
        <f t="shared" si="520"/>
        <v>1</v>
      </c>
      <c r="D6674" s="35">
        <f t="shared" si="523"/>
        <v>279</v>
      </c>
      <c r="E6674" s="35">
        <f t="shared" si="524"/>
        <v>6</v>
      </c>
      <c r="F6674" s="35" t="str">
        <f t="shared" si="521"/>
        <v>Friday</v>
      </c>
      <c r="G6674" s="35">
        <f t="shared" si="522"/>
        <v>10</v>
      </c>
      <c r="H6674" s="34">
        <f>CONVERT(INDEX(Htg_StPt_Sch_EZ!$C$4:$I$27,MATCH(Schedules_8760!$C6674,Htg_StPt_Sch_EZ!$B$4:$B$27,0),MATCH(Schedules_8760!$F6674,Htg_StPt_Sch_EZ!$C$3:$I$3,0)),"F","C")</f>
        <v>20.555555555555554</v>
      </c>
      <c r="I6674" s="34">
        <f>CONVERT(INDEX(Htg_StPt_Sch_EZ!$C$31:$I$54,MATCH(Schedules_8760!$C6674,Htg_StPt_Sch_EZ!$B$31:$B$54,0),MATCH(Schedules_8760!$F6674,Htg_StPt_Sch_EZ!$C$30:$I$30,0)),"F","C")</f>
        <v>19.444444444444443</v>
      </c>
      <c r="J6674" s="34">
        <f>CONVERT(INDEX(Clg_StPt_Sch_EZ!$C$4:$I$27,MATCH(Schedules_8760!$C6674,Clg_StPt_Sch_EZ!$B$4:$B$27,0),MATCH(Schedules_8760!$F6674,Clg_StPt_Sch_EZ!$C$3:$I$3,0)),"F","C")</f>
        <v>25.555555555555554</v>
      </c>
      <c r="K6674" s="34">
        <f>CONVERT(INDEX(Clg_StPt_Sch_EZ!$C$31:$I$54,MATCH(Schedules_8760!$C6674,Clg_StPt_Sch_EZ!$B$31:$B$54,0),MATCH(Schedules_8760!$F6674,Clg_StPt_Sch_EZ!$C$30:$I$30,0)),"F","C")</f>
        <v>28.333333333333332</v>
      </c>
      <c r="L6674" s="34">
        <f>CONVERT(INDEX(DHW_StPt_Sch_EZ!$C$4:$I$27,MATCH(Schedules_8760!$C6674,DHW_StPt_Sch_EZ!$B$4:$B$27,0),MATCH(Schedules_8760!$F6674,DHW_StPt_Sch_EZ!$C$3:$I$3,0)),"F","C")</f>
        <v>53.333333333333329</v>
      </c>
      <c r="M6674" s="34">
        <f>CONVERT(INDEX(DHW_StPt_Sch_EZ!$C$31:$I$54,MATCH(Schedules_8760!$C6674,DHW_StPt_Sch_EZ!$B$31:$B$54,0),MATCH(Schedules_8760!$F6674,DHW_StPt_Sch_EZ!$C$30:$I$30,0)),"F","C")</f>
        <v>53.333333333333329</v>
      </c>
      <c r="N6674" s="12"/>
      <c r="O6674" s="12"/>
      <c r="P6674" s="12"/>
    </row>
    <row r="6675" spans="1:16" x14ac:dyDescent="0.25">
      <c r="A6675" s="35">
        <v>6674</v>
      </c>
      <c r="B6675" s="89">
        <v>279.04166666666669</v>
      </c>
      <c r="C6675" s="35">
        <f t="shared" si="520"/>
        <v>2</v>
      </c>
      <c r="D6675" s="35">
        <f t="shared" si="523"/>
        <v>279</v>
      </c>
      <c r="E6675" s="35">
        <f t="shared" si="524"/>
        <v>6</v>
      </c>
      <c r="F6675" s="35" t="str">
        <f t="shared" si="521"/>
        <v>Friday</v>
      </c>
      <c r="G6675" s="35">
        <f t="shared" si="522"/>
        <v>10</v>
      </c>
      <c r="H6675" s="34">
        <f>CONVERT(INDEX(Htg_StPt_Sch_EZ!$C$4:$I$27,MATCH(Schedules_8760!$C6675,Htg_StPt_Sch_EZ!$B$4:$B$27,0),MATCH(Schedules_8760!$F6675,Htg_StPt_Sch_EZ!$C$3:$I$3,0)),"F","C")</f>
        <v>20.555555555555554</v>
      </c>
      <c r="I6675" s="34">
        <f>CONVERT(INDEX(Htg_StPt_Sch_EZ!$C$31:$I$54,MATCH(Schedules_8760!$C6675,Htg_StPt_Sch_EZ!$B$31:$B$54,0),MATCH(Schedules_8760!$F6675,Htg_StPt_Sch_EZ!$C$30:$I$30,0)),"F","C")</f>
        <v>19.444444444444443</v>
      </c>
      <c r="J6675" s="34">
        <f>CONVERT(INDEX(Clg_StPt_Sch_EZ!$C$4:$I$27,MATCH(Schedules_8760!$C6675,Clg_StPt_Sch_EZ!$B$4:$B$27,0),MATCH(Schedules_8760!$F6675,Clg_StPt_Sch_EZ!$C$3:$I$3,0)),"F","C")</f>
        <v>25.555555555555554</v>
      </c>
      <c r="K6675" s="34">
        <f>CONVERT(INDEX(Clg_StPt_Sch_EZ!$C$31:$I$54,MATCH(Schedules_8760!$C6675,Clg_StPt_Sch_EZ!$B$31:$B$54,0),MATCH(Schedules_8760!$F6675,Clg_StPt_Sch_EZ!$C$30:$I$30,0)),"F","C")</f>
        <v>28.333333333333332</v>
      </c>
      <c r="L6675" s="34">
        <f>CONVERT(INDEX(DHW_StPt_Sch_EZ!$C$4:$I$27,MATCH(Schedules_8760!$C6675,DHW_StPt_Sch_EZ!$B$4:$B$27,0),MATCH(Schedules_8760!$F6675,DHW_StPt_Sch_EZ!$C$3:$I$3,0)),"F","C")</f>
        <v>53.333333333333329</v>
      </c>
      <c r="M6675" s="34">
        <f>CONVERT(INDEX(DHW_StPt_Sch_EZ!$C$31:$I$54,MATCH(Schedules_8760!$C6675,DHW_StPt_Sch_EZ!$B$31:$B$54,0),MATCH(Schedules_8760!$F6675,DHW_StPt_Sch_EZ!$C$30:$I$30,0)),"F","C")</f>
        <v>53.333333333333329</v>
      </c>
      <c r="N6675" s="12"/>
      <c r="O6675" s="12"/>
      <c r="P6675" s="12"/>
    </row>
    <row r="6676" spans="1:16" x14ac:dyDescent="0.25">
      <c r="A6676" s="35">
        <v>6675</v>
      </c>
      <c r="B6676" s="89">
        <v>279.08333333333331</v>
      </c>
      <c r="C6676" s="35">
        <f t="shared" si="520"/>
        <v>3</v>
      </c>
      <c r="D6676" s="35">
        <f t="shared" si="523"/>
        <v>279</v>
      </c>
      <c r="E6676" s="35">
        <f t="shared" si="524"/>
        <v>6</v>
      </c>
      <c r="F6676" s="35" t="str">
        <f t="shared" si="521"/>
        <v>Friday</v>
      </c>
      <c r="G6676" s="35">
        <f t="shared" si="522"/>
        <v>10</v>
      </c>
      <c r="H6676" s="34">
        <f>CONVERT(INDEX(Htg_StPt_Sch_EZ!$C$4:$I$27,MATCH(Schedules_8760!$C6676,Htg_StPt_Sch_EZ!$B$4:$B$27,0),MATCH(Schedules_8760!$F6676,Htg_StPt_Sch_EZ!$C$3:$I$3,0)),"F","C")</f>
        <v>20.555555555555554</v>
      </c>
      <c r="I6676" s="34">
        <f>CONVERT(INDEX(Htg_StPt_Sch_EZ!$C$31:$I$54,MATCH(Schedules_8760!$C6676,Htg_StPt_Sch_EZ!$B$31:$B$54,0),MATCH(Schedules_8760!$F6676,Htg_StPt_Sch_EZ!$C$30:$I$30,0)),"F","C")</f>
        <v>19.444444444444443</v>
      </c>
      <c r="J6676" s="34">
        <f>CONVERT(INDEX(Clg_StPt_Sch_EZ!$C$4:$I$27,MATCH(Schedules_8760!$C6676,Clg_StPt_Sch_EZ!$B$4:$B$27,0),MATCH(Schedules_8760!$F6676,Clg_StPt_Sch_EZ!$C$3:$I$3,0)),"F","C")</f>
        <v>25.555555555555554</v>
      </c>
      <c r="K6676" s="34">
        <f>CONVERT(INDEX(Clg_StPt_Sch_EZ!$C$31:$I$54,MATCH(Schedules_8760!$C6676,Clg_StPt_Sch_EZ!$B$31:$B$54,0),MATCH(Schedules_8760!$F6676,Clg_StPt_Sch_EZ!$C$30:$I$30,0)),"F","C")</f>
        <v>28.333333333333332</v>
      </c>
      <c r="L6676" s="34">
        <f>CONVERT(INDEX(DHW_StPt_Sch_EZ!$C$4:$I$27,MATCH(Schedules_8760!$C6676,DHW_StPt_Sch_EZ!$B$4:$B$27,0),MATCH(Schedules_8760!$F6676,DHW_StPt_Sch_EZ!$C$3:$I$3,0)),"F","C")</f>
        <v>53.333333333333329</v>
      </c>
      <c r="M6676" s="34">
        <f>CONVERT(INDEX(DHW_StPt_Sch_EZ!$C$31:$I$54,MATCH(Schedules_8760!$C6676,DHW_StPt_Sch_EZ!$B$31:$B$54,0),MATCH(Schedules_8760!$F6676,DHW_StPt_Sch_EZ!$C$30:$I$30,0)),"F","C")</f>
        <v>53.333333333333329</v>
      </c>
      <c r="N6676" s="12"/>
      <c r="O6676" s="12"/>
      <c r="P6676" s="12"/>
    </row>
    <row r="6677" spans="1:16" x14ac:dyDescent="0.25">
      <c r="A6677" s="35">
        <v>6676</v>
      </c>
      <c r="B6677" s="89">
        <v>279.125</v>
      </c>
      <c r="C6677" s="35">
        <f t="shared" si="520"/>
        <v>4</v>
      </c>
      <c r="D6677" s="35">
        <f t="shared" si="523"/>
        <v>279</v>
      </c>
      <c r="E6677" s="35">
        <f t="shared" si="524"/>
        <v>6</v>
      </c>
      <c r="F6677" s="35" t="str">
        <f t="shared" si="521"/>
        <v>Friday</v>
      </c>
      <c r="G6677" s="35">
        <f t="shared" si="522"/>
        <v>10</v>
      </c>
      <c r="H6677" s="34">
        <f>CONVERT(INDEX(Htg_StPt_Sch_EZ!$C$4:$I$27,MATCH(Schedules_8760!$C6677,Htg_StPt_Sch_EZ!$B$4:$B$27,0),MATCH(Schedules_8760!$F6677,Htg_StPt_Sch_EZ!$C$3:$I$3,0)),"F","C")</f>
        <v>20.555555555555554</v>
      </c>
      <c r="I6677" s="34">
        <f>CONVERT(INDEX(Htg_StPt_Sch_EZ!$C$31:$I$54,MATCH(Schedules_8760!$C6677,Htg_StPt_Sch_EZ!$B$31:$B$54,0),MATCH(Schedules_8760!$F6677,Htg_StPt_Sch_EZ!$C$30:$I$30,0)),"F","C")</f>
        <v>19.444444444444443</v>
      </c>
      <c r="J6677" s="34">
        <f>CONVERT(INDEX(Clg_StPt_Sch_EZ!$C$4:$I$27,MATCH(Schedules_8760!$C6677,Clg_StPt_Sch_EZ!$B$4:$B$27,0),MATCH(Schedules_8760!$F6677,Clg_StPt_Sch_EZ!$C$3:$I$3,0)),"F","C")</f>
        <v>25.555555555555554</v>
      </c>
      <c r="K6677" s="34">
        <f>CONVERT(INDEX(Clg_StPt_Sch_EZ!$C$31:$I$54,MATCH(Schedules_8760!$C6677,Clg_StPt_Sch_EZ!$B$31:$B$54,0),MATCH(Schedules_8760!$F6677,Clg_StPt_Sch_EZ!$C$30:$I$30,0)),"F","C")</f>
        <v>28.333333333333332</v>
      </c>
      <c r="L6677" s="34">
        <f>CONVERT(INDEX(DHW_StPt_Sch_EZ!$C$4:$I$27,MATCH(Schedules_8760!$C6677,DHW_StPt_Sch_EZ!$B$4:$B$27,0),MATCH(Schedules_8760!$F6677,DHW_StPt_Sch_EZ!$C$3:$I$3,0)),"F","C")</f>
        <v>53.333333333333329</v>
      </c>
      <c r="M6677" s="34">
        <f>CONVERT(INDEX(DHW_StPt_Sch_EZ!$C$31:$I$54,MATCH(Schedules_8760!$C6677,DHW_StPt_Sch_EZ!$B$31:$B$54,0),MATCH(Schedules_8760!$F6677,DHW_StPt_Sch_EZ!$C$30:$I$30,0)),"F","C")</f>
        <v>53.333333333333329</v>
      </c>
      <c r="N6677" s="12"/>
      <c r="O6677" s="12"/>
      <c r="P6677" s="12"/>
    </row>
    <row r="6678" spans="1:16" x14ac:dyDescent="0.25">
      <c r="A6678" s="35">
        <v>6677</v>
      </c>
      <c r="B6678" s="89">
        <v>279.16666666666669</v>
      </c>
      <c r="C6678" s="35">
        <f t="shared" si="520"/>
        <v>5</v>
      </c>
      <c r="D6678" s="35">
        <f t="shared" si="523"/>
        <v>279</v>
      </c>
      <c r="E6678" s="35">
        <f t="shared" si="524"/>
        <v>6</v>
      </c>
      <c r="F6678" s="35" t="str">
        <f t="shared" si="521"/>
        <v>Friday</v>
      </c>
      <c r="G6678" s="35">
        <f t="shared" si="522"/>
        <v>10</v>
      </c>
      <c r="H6678" s="34">
        <f>CONVERT(INDEX(Htg_StPt_Sch_EZ!$C$4:$I$27,MATCH(Schedules_8760!$C6678,Htg_StPt_Sch_EZ!$B$4:$B$27,0),MATCH(Schedules_8760!$F6678,Htg_StPt_Sch_EZ!$C$3:$I$3,0)),"F","C")</f>
        <v>20.555555555555554</v>
      </c>
      <c r="I6678" s="34">
        <f>CONVERT(INDEX(Htg_StPt_Sch_EZ!$C$31:$I$54,MATCH(Schedules_8760!$C6678,Htg_StPt_Sch_EZ!$B$31:$B$54,0),MATCH(Schedules_8760!$F6678,Htg_StPt_Sch_EZ!$C$30:$I$30,0)),"F","C")</f>
        <v>19.444444444444443</v>
      </c>
      <c r="J6678" s="34">
        <f>CONVERT(INDEX(Clg_StPt_Sch_EZ!$C$4:$I$27,MATCH(Schedules_8760!$C6678,Clg_StPt_Sch_EZ!$B$4:$B$27,0),MATCH(Schedules_8760!$F6678,Clg_StPt_Sch_EZ!$C$3:$I$3,0)),"F","C")</f>
        <v>25.555555555555554</v>
      </c>
      <c r="K6678" s="34">
        <f>CONVERT(INDEX(Clg_StPt_Sch_EZ!$C$31:$I$54,MATCH(Schedules_8760!$C6678,Clg_StPt_Sch_EZ!$B$31:$B$54,0),MATCH(Schedules_8760!$F6678,Clg_StPt_Sch_EZ!$C$30:$I$30,0)),"F","C")</f>
        <v>28.333333333333332</v>
      </c>
      <c r="L6678" s="34">
        <f>CONVERT(INDEX(DHW_StPt_Sch_EZ!$C$4:$I$27,MATCH(Schedules_8760!$C6678,DHW_StPt_Sch_EZ!$B$4:$B$27,0),MATCH(Schedules_8760!$F6678,DHW_StPt_Sch_EZ!$C$3:$I$3,0)),"F","C")</f>
        <v>53.333333333333329</v>
      </c>
      <c r="M6678" s="34">
        <f>CONVERT(INDEX(DHW_StPt_Sch_EZ!$C$31:$I$54,MATCH(Schedules_8760!$C6678,DHW_StPt_Sch_EZ!$B$31:$B$54,0),MATCH(Schedules_8760!$F6678,DHW_StPt_Sch_EZ!$C$30:$I$30,0)),"F","C")</f>
        <v>53.333333333333329</v>
      </c>
      <c r="N6678" s="12"/>
      <c r="O6678" s="12"/>
      <c r="P6678" s="12"/>
    </row>
    <row r="6679" spans="1:16" x14ac:dyDescent="0.25">
      <c r="A6679" s="35">
        <v>6678</v>
      </c>
      <c r="B6679" s="89">
        <v>279.20833333333331</v>
      </c>
      <c r="C6679" s="35">
        <f t="shared" si="520"/>
        <v>6</v>
      </c>
      <c r="D6679" s="35">
        <f t="shared" si="523"/>
        <v>279</v>
      </c>
      <c r="E6679" s="35">
        <f t="shared" si="524"/>
        <v>6</v>
      </c>
      <c r="F6679" s="35" t="str">
        <f t="shared" si="521"/>
        <v>Friday</v>
      </c>
      <c r="G6679" s="35">
        <f t="shared" si="522"/>
        <v>10</v>
      </c>
      <c r="H6679" s="34">
        <f>CONVERT(INDEX(Htg_StPt_Sch_EZ!$C$4:$I$27,MATCH(Schedules_8760!$C6679,Htg_StPt_Sch_EZ!$B$4:$B$27,0),MATCH(Schedules_8760!$F6679,Htg_StPt_Sch_EZ!$C$3:$I$3,0)),"F","C")</f>
        <v>20.555555555555554</v>
      </c>
      <c r="I6679" s="34">
        <f>CONVERT(INDEX(Htg_StPt_Sch_EZ!$C$31:$I$54,MATCH(Schedules_8760!$C6679,Htg_StPt_Sch_EZ!$B$31:$B$54,0),MATCH(Schedules_8760!$F6679,Htg_StPt_Sch_EZ!$C$30:$I$30,0)),"F","C")</f>
        <v>19.444444444444443</v>
      </c>
      <c r="J6679" s="34">
        <f>CONVERT(INDEX(Clg_StPt_Sch_EZ!$C$4:$I$27,MATCH(Schedules_8760!$C6679,Clg_StPt_Sch_EZ!$B$4:$B$27,0),MATCH(Schedules_8760!$F6679,Clg_StPt_Sch_EZ!$C$3:$I$3,0)),"F","C")</f>
        <v>25.555555555555554</v>
      </c>
      <c r="K6679" s="34">
        <f>CONVERT(INDEX(Clg_StPt_Sch_EZ!$C$31:$I$54,MATCH(Schedules_8760!$C6679,Clg_StPt_Sch_EZ!$B$31:$B$54,0),MATCH(Schedules_8760!$F6679,Clg_StPt_Sch_EZ!$C$30:$I$30,0)),"F","C")</f>
        <v>28.333333333333332</v>
      </c>
      <c r="L6679" s="34">
        <f>CONVERT(INDEX(DHW_StPt_Sch_EZ!$C$4:$I$27,MATCH(Schedules_8760!$C6679,DHW_StPt_Sch_EZ!$B$4:$B$27,0),MATCH(Schedules_8760!$F6679,DHW_StPt_Sch_EZ!$C$3:$I$3,0)),"F","C")</f>
        <v>53.333333333333329</v>
      </c>
      <c r="M6679" s="34">
        <f>CONVERT(INDEX(DHW_StPt_Sch_EZ!$C$31:$I$54,MATCH(Schedules_8760!$C6679,DHW_StPt_Sch_EZ!$B$31:$B$54,0),MATCH(Schedules_8760!$F6679,DHW_StPt_Sch_EZ!$C$30:$I$30,0)),"F","C")</f>
        <v>53.333333333333329</v>
      </c>
      <c r="N6679" s="12"/>
      <c r="O6679" s="12"/>
      <c r="P6679" s="12"/>
    </row>
    <row r="6680" spans="1:16" x14ac:dyDescent="0.25">
      <c r="A6680" s="35">
        <v>6679</v>
      </c>
      <c r="B6680" s="89">
        <v>279.25</v>
      </c>
      <c r="C6680" s="35">
        <f t="shared" si="520"/>
        <v>7</v>
      </c>
      <c r="D6680" s="35">
        <f t="shared" si="523"/>
        <v>279</v>
      </c>
      <c r="E6680" s="35">
        <f t="shared" si="524"/>
        <v>6</v>
      </c>
      <c r="F6680" s="35" t="str">
        <f t="shared" si="521"/>
        <v>Friday</v>
      </c>
      <c r="G6680" s="35">
        <f t="shared" si="522"/>
        <v>10</v>
      </c>
      <c r="H6680" s="34">
        <f>CONVERT(INDEX(Htg_StPt_Sch_EZ!$C$4:$I$27,MATCH(Schedules_8760!$C6680,Htg_StPt_Sch_EZ!$B$4:$B$27,0),MATCH(Schedules_8760!$F6680,Htg_StPt_Sch_EZ!$C$3:$I$3,0)),"F","C")</f>
        <v>20.555555555555554</v>
      </c>
      <c r="I6680" s="34">
        <f>CONVERT(INDEX(Htg_StPt_Sch_EZ!$C$31:$I$54,MATCH(Schedules_8760!$C6680,Htg_StPt_Sch_EZ!$B$31:$B$54,0),MATCH(Schedules_8760!$F6680,Htg_StPt_Sch_EZ!$C$30:$I$30,0)),"F","C")</f>
        <v>19.444444444444443</v>
      </c>
      <c r="J6680" s="34">
        <f>CONVERT(INDEX(Clg_StPt_Sch_EZ!$C$4:$I$27,MATCH(Schedules_8760!$C6680,Clg_StPt_Sch_EZ!$B$4:$B$27,0),MATCH(Schedules_8760!$F6680,Clg_StPt_Sch_EZ!$C$3:$I$3,0)),"F","C")</f>
        <v>25.555555555555554</v>
      </c>
      <c r="K6680" s="34">
        <f>CONVERT(INDEX(Clg_StPt_Sch_EZ!$C$31:$I$54,MATCH(Schedules_8760!$C6680,Clg_StPt_Sch_EZ!$B$31:$B$54,0),MATCH(Schedules_8760!$F6680,Clg_StPt_Sch_EZ!$C$30:$I$30,0)),"F","C")</f>
        <v>28.333333333333332</v>
      </c>
      <c r="L6680" s="34">
        <f>CONVERT(INDEX(DHW_StPt_Sch_EZ!$C$4:$I$27,MATCH(Schedules_8760!$C6680,DHW_StPt_Sch_EZ!$B$4:$B$27,0),MATCH(Schedules_8760!$F6680,DHW_StPt_Sch_EZ!$C$3:$I$3,0)),"F","C")</f>
        <v>53.333333333333329</v>
      </c>
      <c r="M6680" s="34">
        <f>CONVERT(INDEX(DHW_StPt_Sch_EZ!$C$31:$I$54,MATCH(Schedules_8760!$C6680,DHW_StPt_Sch_EZ!$B$31:$B$54,0),MATCH(Schedules_8760!$F6680,DHW_StPt_Sch_EZ!$C$30:$I$30,0)),"F","C")</f>
        <v>53.333333333333329</v>
      </c>
      <c r="N6680" s="12"/>
      <c r="O6680" s="12"/>
      <c r="P6680" s="12"/>
    </row>
    <row r="6681" spans="1:16" x14ac:dyDescent="0.25">
      <c r="A6681" s="35">
        <v>6680</v>
      </c>
      <c r="B6681" s="89">
        <v>279.29166666666669</v>
      </c>
      <c r="C6681" s="35">
        <f t="shared" si="520"/>
        <v>8</v>
      </c>
      <c r="D6681" s="35">
        <f t="shared" si="523"/>
        <v>279</v>
      </c>
      <c r="E6681" s="35">
        <f t="shared" si="524"/>
        <v>6</v>
      </c>
      <c r="F6681" s="35" t="str">
        <f t="shared" si="521"/>
        <v>Friday</v>
      </c>
      <c r="G6681" s="35">
        <f t="shared" si="522"/>
        <v>10</v>
      </c>
      <c r="H6681" s="34">
        <f>CONVERT(INDEX(Htg_StPt_Sch_EZ!$C$4:$I$27,MATCH(Schedules_8760!$C6681,Htg_StPt_Sch_EZ!$B$4:$B$27,0),MATCH(Schedules_8760!$F6681,Htg_StPt_Sch_EZ!$C$3:$I$3,0)),"F","C")</f>
        <v>20.555555555555554</v>
      </c>
      <c r="I6681" s="34">
        <f>CONVERT(INDEX(Htg_StPt_Sch_EZ!$C$31:$I$54,MATCH(Schedules_8760!$C6681,Htg_StPt_Sch_EZ!$B$31:$B$54,0),MATCH(Schedules_8760!$F6681,Htg_StPt_Sch_EZ!$C$30:$I$30,0)),"F","C")</f>
        <v>19.444444444444443</v>
      </c>
      <c r="J6681" s="34">
        <f>CONVERT(INDEX(Clg_StPt_Sch_EZ!$C$4:$I$27,MATCH(Schedules_8760!$C6681,Clg_StPt_Sch_EZ!$B$4:$B$27,0),MATCH(Schedules_8760!$F6681,Clg_StPt_Sch_EZ!$C$3:$I$3,0)),"F","C")</f>
        <v>25.555555555555554</v>
      </c>
      <c r="K6681" s="34">
        <f>CONVERT(INDEX(Clg_StPt_Sch_EZ!$C$31:$I$54,MATCH(Schedules_8760!$C6681,Clg_StPt_Sch_EZ!$B$31:$B$54,0),MATCH(Schedules_8760!$F6681,Clg_StPt_Sch_EZ!$C$30:$I$30,0)),"F","C")</f>
        <v>25</v>
      </c>
      <c r="L6681" s="34">
        <f>CONVERT(INDEX(DHW_StPt_Sch_EZ!$C$4:$I$27,MATCH(Schedules_8760!$C6681,DHW_StPt_Sch_EZ!$B$4:$B$27,0),MATCH(Schedules_8760!$F6681,DHW_StPt_Sch_EZ!$C$3:$I$3,0)),"F","C")</f>
        <v>53.333333333333329</v>
      </c>
      <c r="M6681" s="34">
        <f>CONVERT(INDEX(DHW_StPt_Sch_EZ!$C$31:$I$54,MATCH(Schedules_8760!$C6681,DHW_StPt_Sch_EZ!$B$31:$B$54,0),MATCH(Schedules_8760!$F6681,DHW_StPt_Sch_EZ!$C$30:$I$30,0)),"F","C")</f>
        <v>53.333333333333329</v>
      </c>
      <c r="N6681" s="12"/>
      <c r="O6681" s="12"/>
      <c r="P6681" s="12"/>
    </row>
    <row r="6682" spans="1:16" x14ac:dyDescent="0.25">
      <c r="A6682" s="35">
        <v>6681</v>
      </c>
      <c r="B6682" s="89">
        <v>279.33333333333331</v>
      </c>
      <c r="C6682" s="35">
        <f t="shared" si="520"/>
        <v>9</v>
      </c>
      <c r="D6682" s="35">
        <f t="shared" si="523"/>
        <v>279</v>
      </c>
      <c r="E6682" s="35">
        <f t="shared" si="524"/>
        <v>6</v>
      </c>
      <c r="F6682" s="35" t="str">
        <f t="shared" si="521"/>
        <v>Friday</v>
      </c>
      <c r="G6682" s="35">
        <f t="shared" si="522"/>
        <v>10</v>
      </c>
      <c r="H6682" s="34">
        <f>CONVERT(INDEX(Htg_StPt_Sch_EZ!$C$4:$I$27,MATCH(Schedules_8760!$C6682,Htg_StPt_Sch_EZ!$B$4:$B$27,0),MATCH(Schedules_8760!$F6682,Htg_StPt_Sch_EZ!$C$3:$I$3,0)),"F","C")</f>
        <v>20.555555555555554</v>
      </c>
      <c r="I6682" s="34">
        <f>CONVERT(INDEX(Htg_StPt_Sch_EZ!$C$31:$I$54,MATCH(Schedules_8760!$C6682,Htg_StPt_Sch_EZ!$B$31:$B$54,0),MATCH(Schedules_8760!$F6682,Htg_StPt_Sch_EZ!$C$30:$I$30,0)),"F","C")</f>
        <v>19.444444444444443</v>
      </c>
      <c r="J6682" s="34">
        <f>CONVERT(INDEX(Clg_StPt_Sch_EZ!$C$4:$I$27,MATCH(Schedules_8760!$C6682,Clg_StPt_Sch_EZ!$B$4:$B$27,0),MATCH(Schedules_8760!$F6682,Clg_StPt_Sch_EZ!$C$3:$I$3,0)),"F","C")</f>
        <v>25.555555555555554</v>
      </c>
      <c r="K6682" s="34">
        <f>CONVERT(INDEX(Clg_StPt_Sch_EZ!$C$31:$I$54,MATCH(Schedules_8760!$C6682,Clg_StPt_Sch_EZ!$B$31:$B$54,0),MATCH(Schedules_8760!$F6682,Clg_StPt_Sch_EZ!$C$30:$I$30,0)),"F","C")</f>
        <v>25</v>
      </c>
      <c r="L6682" s="34">
        <f>CONVERT(INDEX(DHW_StPt_Sch_EZ!$C$4:$I$27,MATCH(Schedules_8760!$C6682,DHW_StPt_Sch_EZ!$B$4:$B$27,0),MATCH(Schedules_8760!$F6682,DHW_StPt_Sch_EZ!$C$3:$I$3,0)),"F","C")</f>
        <v>53.333333333333329</v>
      </c>
      <c r="M6682" s="34">
        <f>CONVERT(INDEX(DHW_StPt_Sch_EZ!$C$31:$I$54,MATCH(Schedules_8760!$C6682,DHW_StPt_Sch_EZ!$B$31:$B$54,0),MATCH(Schedules_8760!$F6682,DHW_StPt_Sch_EZ!$C$30:$I$30,0)),"F","C")</f>
        <v>53.333333333333329</v>
      </c>
      <c r="N6682" s="12"/>
      <c r="O6682" s="12"/>
      <c r="P6682" s="12"/>
    </row>
    <row r="6683" spans="1:16" x14ac:dyDescent="0.25">
      <c r="A6683" s="35">
        <v>6682</v>
      </c>
      <c r="B6683" s="89">
        <v>279.375</v>
      </c>
      <c r="C6683" s="35">
        <f t="shared" si="520"/>
        <v>10</v>
      </c>
      <c r="D6683" s="35">
        <f t="shared" si="523"/>
        <v>279</v>
      </c>
      <c r="E6683" s="35">
        <f t="shared" si="524"/>
        <v>6</v>
      </c>
      <c r="F6683" s="35" t="str">
        <f t="shared" si="521"/>
        <v>Friday</v>
      </c>
      <c r="G6683" s="35">
        <f t="shared" si="522"/>
        <v>10</v>
      </c>
      <c r="H6683" s="34">
        <f>CONVERT(INDEX(Htg_StPt_Sch_EZ!$C$4:$I$27,MATCH(Schedules_8760!$C6683,Htg_StPt_Sch_EZ!$B$4:$B$27,0),MATCH(Schedules_8760!$F6683,Htg_StPt_Sch_EZ!$C$3:$I$3,0)),"F","C")</f>
        <v>20.555555555555554</v>
      </c>
      <c r="I6683" s="34">
        <f>CONVERT(INDEX(Htg_StPt_Sch_EZ!$C$31:$I$54,MATCH(Schedules_8760!$C6683,Htg_StPt_Sch_EZ!$B$31:$B$54,0),MATCH(Schedules_8760!$F6683,Htg_StPt_Sch_EZ!$C$30:$I$30,0)),"F","C")</f>
        <v>19.444444444444443</v>
      </c>
      <c r="J6683" s="34">
        <f>CONVERT(INDEX(Clg_StPt_Sch_EZ!$C$4:$I$27,MATCH(Schedules_8760!$C6683,Clg_StPt_Sch_EZ!$B$4:$B$27,0),MATCH(Schedules_8760!$F6683,Clg_StPt_Sch_EZ!$C$3:$I$3,0)),"F","C")</f>
        <v>25.555555555555554</v>
      </c>
      <c r="K6683" s="34">
        <f>CONVERT(INDEX(Clg_StPt_Sch_EZ!$C$31:$I$54,MATCH(Schedules_8760!$C6683,Clg_StPt_Sch_EZ!$B$31:$B$54,0),MATCH(Schedules_8760!$F6683,Clg_StPt_Sch_EZ!$C$30:$I$30,0)),"F","C")</f>
        <v>25</v>
      </c>
      <c r="L6683" s="34">
        <f>CONVERT(INDEX(DHW_StPt_Sch_EZ!$C$4:$I$27,MATCH(Schedules_8760!$C6683,DHW_StPt_Sch_EZ!$B$4:$B$27,0),MATCH(Schedules_8760!$F6683,DHW_StPt_Sch_EZ!$C$3:$I$3,0)),"F","C")</f>
        <v>53.333333333333329</v>
      </c>
      <c r="M6683" s="34">
        <f>CONVERT(INDEX(DHW_StPt_Sch_EZ!$C$31:$I$54,MATCH(Schedules_8760!$C6683,DHW_StPt_Sch_EZ!$B$31:$B$54,0),MATCH(Schedules_8760!$F6683,DHW_StPt_Sch_EZ!$C$30:$I$30,0)),"F","C")</f>
        <v>53.333333333333329</v>
      </c>
      <c r="N6683" s="12"/>
      <c r="O6683" s="12"/>
      <c r="P6683" s="12"/>
    </row>
    <row r="6684" spans="1:16" x14ac:dyDescent="0.25">
      <c r="A6684" s="35">
        <v>6683</v>
      </c>
      <c r="B6684" s="89">
        <v>279.41666666666669</v>
      </c>
      <c r="C6684" s="35">
        <f t="shared" si="520"/>
        <v>11</v>
      </c>
      <c r="D6684" s="35">
        <f t="shared" si="523"/>
        <v>279</v>
      </c>
      <c r="E6684" s="35">
        <f t="shared" si="524"/>
        <v>6</v>
      </c>
      <c r="F6684" s="35" t="str">
        <f t="shared" si="521"/>
        <v>Friday</v>
      </c>
      <c r="G6684" s="35">
        <f t="shared" si="522"/>
        <v>10</v>
      </c>
      <c r="H6684" s="34">
        <f>CONVERT(INDEX(Htg_StPt_Sch_EZ!$C$4:$I$27,MATCH(Schedules_8760!$C6684,Htg_StPt_Sch_EZ!$B$4:$B$27,0),MATCH(Schedules_8760!$F6684,Htg_StPt_Sch_EZ!$C$3:$I$3,0)),"F","C")</f>
        <v>20.555555555555554</v>
      </c>
      <c r="I6684" s="34">
        <f>CONVERT(INDEX(Htg_StPt_Sch_EZ!$C$31:$I$54,MATCH(Schedules_8760!$C6684,Htg_StPt_Sch_EZ!$B$31:$B$54,0),MATCH(Schedules_8760!$F6684,Htg_StPt_Sch_EZ!$C$30:$I$30,0)),"F","C")</f>
        <v>19.444444444444443</v>
      </c>
      <c r="J6684" s="34">
        <f>CONVERT(INDEX(Clg_StPt_Sch_EZ!$C$4:$I$27,MATCH(Schedules_8760!$C6684,Clg_StPt_Sch_EZ!$B$4:$B$27,0),MATCH(Schedules_8760!$F6684,Clg_StPt_Sch_EZ!$C$3:$I$3,0)),"F","C")</f>
        <v>25.555555555555554</v>
      </c>
      <c r="K6684" s="34">
        <f>CONVERT(INDEX(Clg_StPt_Sch_EZ!$C$31:$I$54,MATCH(Schedules_8760!$C6684,Clg_StPt_Sch_EZ!$B$31:$B$54,0),MATCH(Schedules_8760!$F6684,Clg_StPt_Sch_EZ!$C$30:$I$30,0)),"F","C")</f>
        <v>25</v>
      </c>
      <c r="L6684" s="34">
        <f>CONVERT(INDEX(DHW_StPt_Sch_EZ!$C$4:$I$27,MATCH(Schedules_8760!$C6684,DHW_StPt_Sch_EZ!$B$4:$B$27,0),MATCH(Schedules_8760!$F6684,DHW_StPt_Sch_EZ!$C$3:$I$3,0)),"F","C")</f>
        <v>53.333333333333329</v>
      </c>
      <c r="M6684" s="34">
        <f>CONVERT(INDEX(DHW_StPt_Sch_EZ!$C$31:$I$54,MATCH(Schedules_8760!$C6684,DHW_StPt_Sch_EZ!$B$31:$B$54,0),MATCH(Schedules_8760!$F6684,DHW_StPt_Sch_EZ!$C$30:$I$30,0)),"F","C")</f>
        <v>53.333333333333329</v>
      </c>
      <c r="N6684" s="12"/>
      <c r="O6684" s="12"/>
      <c r="P6684" s="12"/>
    </row>
    <row r="6685" spans="1:16" x14ac:dyDescent="0.25">
      <c r="A6685" s="35">
        <v>6684</v>
      </c>
      <c r="B6685" s="89">
        <v>279.45833333333331</v>
      </c>
      <c r="C6685" s="35">
        <f t="shared" si="520"/>
        <v>12</v>
      </c>
      <c r="D6685" s="35">
        <f t="shared" si="523"/>
        <v>279</v>
      </c>
      <c r="E6685" s="35">
        <f t="shared" si="524"/>
        <v>6</v>
      </c>
      <c r="F6685" s="35" t="str">
        <f t="shared" si="521"/>
        <v>Friday</v>
      </c>
      <c r="G6685" s="35">
        <f t="shared" si="522"/>
        <v>10</v>
      </c>
      <c r="H6685" s="34">
        <f>CONVERT(INDEX(Htg_StPt_Sch_EZ!$C$4:$I$27,MATCH(Schedules_8760!$C6685,Htg_StPt_Sch_EZ!$B$4:$B$27,0),MATCH(Schedules_8760!$F6685,Htg_StPt_Sch_EZ!$C$3:$I$3,0)),"F","C")</f>
        <v>20.555555555555554</v>
      </c>
      <c r="I6685" s="34">
        <f>CONVERT(INDEX(Htg_StPt_Sch_EZ!$C$31:$I$54,MATCH(Schedules_8760!$C6685,Htg_StPt_Sch_EZ!$B$31:$B$54,0),MATCH(Schedules_8760!$F6685,Htg_StPt_Sch_EZ!$C$30:$I$30,0)),"F","C")</f>
        <v>19.444444444444443</v>
      </c>
      <c r="J6685" s="34">
        <f>CONVERT(INDEX(Clg_StPt_Sch_EZ!$C$4:$I$27,MATCH(Schedules_8760!$C6685,Clg_StPt_Sch_EZ!$B$4:$B$27,0),MATCH(Schedules_8760!$F6685,Clg_StPt_Sch_EZ!$C$3:$I$3,0)),"F","C")</f>
        <v>25.555555555555554</v>
      </c>
      <c r="K6685" s="34">
        <f>CONVERT(INDEX(Clg_StPt_Sch_EZ!$C$31:$I$54,MATCH(Schedules_8760!$C6685,Clg_StPt_Sch_EZ!$B$31:$B$54,0),MATCH(Schedules_8760!$F6685,Clg_StPt_Sch_EZ!$C$30:$I$30,0)),"F","C")</f>
        <v>25</v>
      </c>
      <c r="L6685" s="34">
        <f>CONVERT(INDEX(DHW_StPt_Sch_EZ!$C$4:$I$27,MATCH(Schedules_8760!$C6685,DHW_StPt_Sch_EZ!$B$4:$B$27,0),MATCH(Schedules_8760!$F6685,DHW_StPt_Sch_EZ!$C$3:$I$3,0)),"F","C")</f>
        <v>53.333333333333329</v>
      </c>
      <c r="M6685" s="34">
        <f>CONVERT(INDEX(DHW_StPt_Sch_EZ!$C$31:$I$54,MATCH(Schedules_8760!$C6685,DHW_StPt_Sch_EZ!$B$31:$B$54,0),MATCH(Schedules_8760!$F6685,DHW_StPt_Sch_EZ!$C$30:$I$30,0)),"F","C")</f>
        <v>53.333333333333329</v>
      </c>
      <c r="N6685" s="12"/>
      <c r="O6685" s="12"/>
      <c r="P6685" s="12"/>
    </row>
    <row r="6686" spans="1:16" x14ac:dyDescent="0.25">
      <c r="A6686" s="35">
        <v>6685</v>
      </c>
      <c r="B6686" s="89">
        <v>279.5</v>
      </c>
      <c r="C6686" s="35">
        <f t="shared" si="520"/>
        <v>13</v>
      </c>
      <c r="D6686" s="35">
        <f t="shared" si="523"/>
        <v>279</v>
      </c>
      <c r="E6686" s="35">
        <f t="shared" si="524"/>
        <v>6</v>
      </c>
      <c r="F6686" s="35" t="str">
        <f t="shared" si="521"/>
        <v>Friday</v>
      </c>
      <c r="G6686" s="35">
        <f t="shared" si="522"/>
        <v>10</v>
      </c>
      <c r="H6686" s="34">
        <f>CONVERT(INDEX(Htg_StPt_Sch_EZ!$C$4:$I$27,MATCH(Schedules_8760!$C6686,Htg_StPt_Sch_EZ!$B$4:$B$27,0),MATCH(Schedules_8760!$F6686,Htg_StPt_Sch_EZ!$C$3:$I$3,0)),"F","C")</f>
        <v>20.555555555555554</v>
      </c>
      <c r="I6686" s="34">
        <f>CONVERT(INDEX(Htg_StPt_Sch_EZ!$C$31:$I$54,MATCH(Schedules_8760!$C6686,Htg_StPt_Sch_EZ!$B$31:$B$54,0),MATCH(Schedules_8760!$F6686,Htg_StPt_Sch_EZ!$C$30:$I$30,0)),"F","C")</f>
        <v>19.444444444444443</v>
      </c>
      <c r="J6686" s="34">
        <f>CONVERT(INDEX(Clg_StPt_Sch_EZ!$C$4:$I$27,MATCH(Schedules_8760!$C6686,Clg_StPt_Sch_EZ!$B$4:$B$27,0),MATCH(Schedules_8760!$F6686,Clg_StPt_Sch_EZ!$C$3:$I$3,0)),"F","C")</f>
        <v>25.555555555555554</v>
      </c>
      <c r="K6686" s="34">
        <f>CONVERT(INDEX(Clg_StPt_Sch_EZ!$C$31:$I$54,MATCH(Schedules_8760!$C6686,Clg_StPt_Sch_EZ!$B$31:$B$54,0),MATCH(Schedules_8760!$F6686,Clg_StPt_Sch_EZ!$C$30:$I$30,0)),"F","C")</f>
        <v>25</v>
      </c>
      <c r="L6686" s="34">
        <f>CONVERT(INDEX(DHW_StPt_Sch_EZ!$C$4:$I$27,MATCH(Schedules_8760!$C6686,DHW_StPt_Sch_EZ!$B$4:$B$27,0),MATCH(Schedules_8760!$F6686,DHW_StPt_Sch_EZ!$C$3:$I$3,0)),"F","C")</f>
        <v>53.333333333333329</v>
      </c>
      <c r="M6686" s="34">
        <f>CONVERT(INDEX(DHW_StPt_Sch_EZ!$C$31:$I$54,MATCH(Schedules_8760!$C6686,DHW_StPt_Sch_EZ!$B$31:$B$54,0),MATCH(Schedules_8760!$F6686,DHW_StPt_Sch_EZ!$C$30:$I$30,0)),"F","C")</f>
        <v>53.333333333333329</v>
      </c>
      <c r="N6686" s="12"/>
      <c r="O6686" s="12"/>
      <c r="P6686" s="12"/>
    </row>
    <row r="6687" spans="1:16" x14ac:dyDescent="0.25">
      <c r="A6687" s="35">
        <v>6686</v>
      </c>
      <c r="B6687" s="89">
        <v>279.54166666666669</v>
      </c>
      <c r="C6687" s="35">
        <f t="shared" si="520"/>
        <v>14</v>
      </c>
      <c r="D6687" s="35">
        <f t="shared" si="523"/>
        <v>279</v>
      </c>
      <c r="E6687" s="35">
        <f t="shared" si="524"/>
        <v>6</v>
      </c>
      <c r="F6687" s="35" t="str">
        <f t="shared" si="521"/>
        <v>Friday</v>
      </c>
      <c r="G6687" s="35">
        <f t="shared" si="522"/>
        <v>10</v>
      </c>
      <c r="H6687" s="34">
        <f>CONVERT(INDEX(Htg_StPt_Sch_EZ!$C$4:$I$27,MATCH(Schedules_8760!$C6687,Htg_StPt_Sch_EZ!$B$4:$B$27,0),MATCH(Schedules_8760!$F6687,Htg_StPt_Sch_EZ!$C$3:$I$3,0)),"F","C")</f>
        <v>20.555555555555554</v>
      </c>
      <c r="I6687" s="34">
        <f>CONVERT(INDEX(Htg_StPt_Sch_EZ!$C$31:$I$54,MATCH(Schedules_8760!$C6687,Htg_StPt_Sch_EZ!$B$31:$B$54,0),MATCH(Schedules_8760!$F6687,Htg_StPt_Sch_EZ!$C$30:$I$30,0)),"F","C")</f>
        <v>19.444444444444443</v>
      </c>
      <c r="J6687" s="34">
        <f>CONVERT(INDEX(Clg_StPt_Sch_EZ!$C$4:$I$27,MATCH(Schedules_8760!$C6687,Clg_StPt_Sch_EZ!$B$4:$B$27,0),MATCH(Schedules_8760!$F6687,Clg_StPt_Sch_EZ!$C$3:$I$3,0)),"F","C")</f>
        <v>25.555555555555554</v>
      </c>
      <c r="K6687" s="34">
        <f>CONVERT(INDEX(Clg_StPt_Sch_EZ!$C$31:$I$54,MATCH(Schedules_8760!$C6687,Clg_StPt_Sch_EZ!$B$31:$B$54,0),MATCH(Schedules_8760!$F6687,Clg_StPt_Sch_EZ!$C$30:$I$30,0)),"F","C")</f>
        <v>25</v>
      </c>
      <c r="L6687" s="34">
        <f>CONVERT(INDEX(DHW_StPt_Sch_EZ!$C$4:$I$27,MATCH(Schedules_8760!$C6687,DHW_StPt_Sch_EZ!$B$4:$B$27,0),MATCH(Schedules_8760!$F6687,DHW_StPt_Sch_EZ!$C$3:$I$3,0)),"F","C")</f>
        <v>53.333333333333329</v>
      </c>
      <c r="M6687" s="34">
        <f>CONVERT(INDEX(DHW_StPt_Sch_EZ!$C$31:$I$54,MATCH(Schedules_8760!$C6687,DHW_StPt_Sch_EZ!$B$31:$B$54,0),MATCH(Schedules_8760!$F6687,DHW_StPt_Sch_EZ!$C$30:$I$30,0)),"F","C")</f>
        <v>53.333333333333329</v>
      </c>
      <c r="N6687" s="12"/>
      <c r="O6687" s="12"/>
      <c r="P6687" s="12"/>
    </row>
    <row r="6688" spans="1:16" x14ac:dyDescent="0.25">
      <c r="A6688" s="35">
        <v>6687</v>
      </c>
      <c r="B6688" s="89">
        <v>279.58333333333331</v>
      </c>
      <c r="C6688" s="35">
        <f t="shared" si="520"/>
        <v>15</v>
      </c>
      <c r="D6688" s="35">
        <f t="shared" si="523"/>
        <v>279</v>
      </c>
      <c r="E6688" s="35">
        <f t="shared" si="524"/>
        <v>6</v>
      </c>
      <c r="F6688" s="35" t="str">
        <f t="shared" si="521"/>
        <v>Friday</v>
      </c>
      <c r="G6688" s="35">
        <f t="shared" si="522"/>
        <v>10</v>
      </c>
      <c r="H6688" s="34">
        <f>CONVERT(INDEX(Htg_StPt_Sch_EZ!$C$4:$I$27,MATCH(Schedules_8760!$C6688,Htg_StPt_Sch_EZ!$B$4:$B$27,0),MATCH(Schedules_8760!$F6688,Htg_StPt_Sch_EZ!$C$3:$I$3,0)),"F","C")</f>
        <v>20.555555555555554</v>
      </c>
      <c r="I6688" s="34">
        <f>CONVERT(INDEX(Htg_StPt_Sch_EZ!$C$31:$I$54,MATCH(Schedules_8760!$C6688,Htg_StPt_Sch_EZ!$B$31:$B$54,0),MATCH(Schedules_8760!$F6688,Htg_StPt_Sch_EZ!$C$30:$I$30,0)),"F","C")</f>
        <v>21.111111111111111</v>
      </c>
      <c r="J6688" s="34">
        <f>CONVERT(INDEX(Clg_StPt_Sch_EZ!$C$4:$I$27,MATCH(Schedules_8760!$C6688,Clg_StPt_Sch_EZ!$B$4:$B$27,0),MATCH(Schedules_8760!$F6688,Clg_StPt_Sch_EZ!$C$3:$I$3,0)),"F","C")</f>
        <v>25.555555555555554</v>
      </c>
      <c r="K6688" s="34">
        <f>CONVERT(INDEX(Clg_StPt_Sch_EZ!$C$31:$I$54,MATCH(Schedules_8760!$C6688,Clg_StPt_Sch_EZ!$B$31:$B$54,0),MATCH(Schedules_8760!$F6688,Clg_StPt_Sch_EZ!$C$30:$I$30,0)),"F","C")</f>
        <v>25</v>
      </c>
      <c r="L6688" s="34">
        <f>CONVERT(INDEX(DHW_StPt_Sch_EZ!$C$4:$I$27,MATCH(Schedules_8760!$C6688,DHW_StPt_Sch_EZ!$B$4:$B$27,0),MATCH(Schedules_8760!$F6688,DHW_StPt_Sch_EZ!$C$3:$I$3,0)),"F","C")</f>
        <v>53.333333333333329</v>
      </c>
      <c r="M6688" s="34">
        <f>CONVERT(INDEX(DHW_StPt_Sch_EZ!$C$31:$I$54,MATCH(Schedules_8760!$C6688,DHW_StPt_Sch_EZ!$B$31:$B$54,0),MATCH(Schedules_8760!$F6688,DHW_StPt_Sch_EZ!$C$30:$I$30,0)),"F","C")</f>
        <v>53.333333333333329</v>
      </c>
      <c r="N6688" s="12"/>
      <c r="O6688" s="12"/>
      <c r="P6688" s="12"/>
    </row>
    <row r="6689" spans="1:16" x14ac:dyDescent="0.25">
      <c r="A6689" s="35">
        <v>6688</v>
      </c>
      <c r="B6689" s="89">
        <v>279.625</v>
      </c>
      <c r="C6689" s="35">
        <f t="shared" si="520"/>
        <v>16</v>
      </c>
      <c r="D6689" s="35">
        <f t="shared" si="523"/>
        <v>279</v>
      </c>
      <c r="E6689" s="35">
        <f t="shared" si="524"/>
        <v>6</v>
      </c>
      <c r="F6689" s="35" t="str">
        <f t="shared" si="521"/>
        <v>Friday</v>
      </c>
      <c r="G6689" s="35">
        <f t="shared" si="522"/>
        <v>10</v>
      </c>
      <c r="H6689" s="34">
        <f>CONVERT(INDEX(Htg_StPt_Sch_EZ!$C$4:$I$27,MATCH(Schedules_8760!$C6689,Htg_StPt_Sch_EZ!$B$4:$B$27,0),MATCH(Schedules_8760!$F6689,Htg_StPt_Sch_EZ!$C$3:$I$3,0)),"F","C")</f>
        <v>20.555555555555554</v>
      </c>
      <c r="I6689" s="34">
        <f>CONVERT(INDEX(Htg_StPt_Sch_EZ!$C$31:$I$54,MATCH(Schedules_8760!$C6689,Htg_StPt_Sch_EZ!$B$31:$B$54,0),MATCH(Schedules_8760!$F6689,Htg_StPt_Sch_EZ!$C$30:$I$30,0)),"F","C")</f>
        <v>21.111111111111111</v>
      </c>
      <c r="J6689" s="34">
        <f>CONVERT(INDEX(Clg_StPt_Sch_EZ!$C$4:$I$27,MATCH(Schedules_8760!$C6689,Clg_StPt_Sch_EZ!$B$4:$B$27,0),MATCH(Schedules_8760!$F6689,Clg_StPt_Sch_EZ!$C$3:$I$3,0)),"F","C")</f>
        <v>25.555555555555554</v>
      </c>
      <c r="K6689" s="34">
        <f>CONVERT(INDEX(Clg_StPt_Sch_EZ!$C$31:$I$54,MATCH(Schedules_8760!$C6689,Clg_StPt_Sch_EZ!$B$31:$B$54,0),MATCH(Schedules_8760!$F6689,Clg_StPt_Sch_EZ!$C$30:$I$30,0)),"F","C")</f>
        <v>25</v>
      </c>
      <c r="L6689" s="34">
        <f>CONVERT(INDEX(DHW_StPt_Sch_EZ!$C$4:$I$27,MATCH(Schedules_8760!$C6689,DHW_StPt_Sch_EZ!$B$4:$B$27,0),MATCH(Schedules_8760!$F6689,DHW_StPt_Sch_EZ!$C$3:$I$3,0)),"F","C")</f>
        <v>53.333333333333329</v>
      </c>
      <c r="M6689" s="34">
        <f>CONVERT(INDEX(DHW_StPt_Sch_EZ!$C$31:$I$54,MATCH(Schedules_8760!$C6689,DHW_StPt_Sch_EZ!$B$31:$B$54,0),MATCH(Schedules_8760!$F6689,DHW_StPt_Sch_EZ!$C$30:$I$30,0)),"F","C")</f>
        <v>53.333333333333329</v>
      </c>
      <c r="N6689" s="12"/>
      <c r="O6689" s="12"/>
      <c r="P6689" s="12"/>
    </row>
    <row r="6690" spans="1:16" x14ac:dyDescent="0.25">
      <c r="A6690" s="35">
        <v>6689</v>
      </c>
      <c r="B6690" s="89">
        <v>279.66666666666669</v>
      </c>
      <c r="C6690" s="35">
        <f t="shared" si="520"/>
        <v>17</v>
      </c>
      <c r="D6690" s="35">
        <f t="shared" si="523"/>
        <v>279</v>
      </c>
      <c r="E6690" s="35">
        <f t="shared" si="524"/>
        <v>6</v>
      </c>
      <c r="F6690" s="35" t="str">
        <f t="shared" si="521"/>
        <v>Friday</v>
      </c>
      <c r="G6690" s="35">
        <f t="shared" si="522"/>
        <v>10</v>
      </c>
      <c r="H6690" s="34">
        <f>CONVERT(INDEX(Htg_StPt_Sch_EZ!$C$4:$I$27,MATCH(Schedules_8760!$C6690,Htg_StPt_Sch_EZ!$B$4:$B$27,0),MATCH(Schedules_8760!$F6690,Htg_StPt_Sch_EZ!$C$3:$I$3,0)),"F","C")</f>
        <v>20.555555555555554</v>
      </c>
      <c r="I6690" s="34">
        <f>CONVERT(INDEX(Htg_StPt_Sch_EZ!$C$31:$I$54,MATCH(Schedules_8760!$C6690,Htg_StPt_Sch_EZ!$B$31:$B$54,0),MATCH(Schedules_8760!$F6690,Htg_StPt_Sch_EZ!$C$30:$I$30,0)),"F","C")</f>
        <v>17.777777777777779</v>
      </c>
      <c r="J6690" s="34">
        <f>CONVERT(INDEX(Clg_StPt_Sch_EZ!$C$4:$I$27,MATCH(Schedules_8760!$C6690,Clg_StPt_Sch_EZ!$B$4:$B$27,0),MATCH(Schedules_8760!$F6690,Clg_StPt_Sch_EZ!$C$3:$I$3,0)),"F","C")</f>
        <v>25.555555555555554</v>
      </c>
      <c r="K6690" s="34">
        <f>CONVERT(INDEX(Clg_StPt_Sch_EZ!$C$31:$I$54,MATCH(Schedules_8760!$C6690,Clg_StPt_Sch_EZ!$B$31:$B$54,0),MATCH(Schedules_8760!$F6690,Clg_StPt_Sch_EZ!$C$30:$I$30,0)),"F","C")</f>
        <v>25</v>
      </c>
      <c r="L6690" s="34">
        <f>CONVERT(INDEX(DHW_StPt_Sch_EZ!$C$4:$I$27,MATCH(Schedules_8760!$C6690,DHW_StPt_Sch_EZ!$B$4:$B$27,0),MATCH(Schedules_8760!$F6690,DHW_StPt_Sch_EZ!$C$3:$I$3,0)),"F","C")</f>
        <v>53.333333333333329</v>
      </c>
      <c r="M6690" s="34">
        <f>CONVERT(INDEX(DHW_StPt_Sch_EZ!$C$31:$I$54,MATCH(Schedules_8760!$C6690,DHW_StPt_Sch_EZ!$B$31:$B$54,0),MATCH(Schedules_8760!$F6690,DHW_StPt_Sch_EZ!$C$30:$I$30,0)),"F","C")</f>
        <v>53.333333333333329</v>
      </c>
      <c r="N6690" s="12"/>
      <c r="O6690" s="12"/>
      <c r="P6690" s="12"/>
    </row>
    <row r="6691" spans="1:16" x14ac:dyDescent="0.25">
      <c r="A6691" s="35">
        <v>6690</v>
      </c>
      <c r="B6691" s="89">
        <v>279.70833333333331</v>
      </c>
      <c r="C6691" s="35">
        <f t="shared" si="520"/>
        <v>18</v>
      </c>
      <c r="D6691" s="35">
        <f t="shared" si="523"/>
        <v>279</v>
      </c>
      <c r="E6691" s="35">
        <f t="shared" si="524"/>
        <v>6</v>
      </c>
      <c r="F6691" s="35" t="str">
        <f t="shared" si="521"/>
        <v>Friday</v>
      </c>
      <c r="G6691" s="35">
        <f t="shared" si="522"/>
        <v>10</v>
      </c>
      <c r="H6691" s="34">
        <f>CONVERT(INDEX(Htg_StPt_Sch_EZ!$C$4:$I$27,MATCH(Schedules_8760!$C6691,Htg_StPt_Sch_EZ!$B$4:$B$27,0),MATCH(Schedules_8760!$F6691,Htg_StPt_Sch_EZ!$C$3:$I$3,0)),"F","C")</f>
        <v>20.555555555555554</v>
      </c>
      <c r="I6691" s="34">
        <f>CONVERT(INDEX(Htg_StPt_Sch_EZ!$C$31:$I$54,MATCH(Schedules_8760!$C6691,Htg_StPt_Sch_EZ!$B$31:$B$54,0),MATCH(Schedules_8760!$F6691,Htg_StPt_Sch_EZ!$C$30:$I$30,0)),"F","C")</f>
        <v>17.777777777777779</v>
      </c>
      <c r="J6691" s="34">
        <f>CONVERT(INDEX(Clg_StPt_Sch_EZ!$C$4:$I$27,MATCH(Schedules_8760!$C6691,Clg_StPt_Sch_EZ!$B$4:$B$27,0),MATCH(Schedules_8760!$F6691,Clg_StPt_Sch_EZ!$C$3:$I$3,0)),"F","C")</f>
        <v>25.555555555555554</v>
      </c>
      <c r="K6691" s="34">
        <f>CONVERT(INDEX(Clg_StPt_Sch_EZ!$C$31:$I$54,MATCH(Schedules_8760!$C6691,Clg_StPt_Sch_EZ!$B$31:$B$54,0),MATCH(Schedules_8760!$F6691,Clg_StPt_Sch_EZ!$C$30:$I$30,0)),"F","C")</f>
        <v>28.333333333333332</v>
      </c>
      <c r="L6691" s="34">
        <f>CONVERT(INDEX(DHW_StPt_Sch_EZ!$C$4:$I$27,MATCH(Schedules_8760!$C6691,DHW_StPt_Sch_EZ!$B$4:$B$27,0),MATCH(Schedules_8760!$F6691,DHW_StPt_Sch_EZ!$C$3:$I$3,0)),"F","C")</f>
        <v>53.333333333333329</v>
      </c>
      <c r="M6691" s="34">
        <f>CONVERT(INDEX(DHW_StPt_Sch_EZ!$C$31:$I$54,MATCH(Schedules_8760!$C6691,DHW_StPt_Sch_EZ!$B$31:$B$54,0),MATCH(Schedules_8760!$F6691,DHW_StPt_Sch_EZ!$C$30:$I$30,0)),"F","C")</f>
        <v>53.333333333333329</v>
      </c>
      <c r="N6691" s="12"/>
      <c r="O6691" s="12"/>
      <c r="P6691" s="12"/>
    </row>
    <row r="6692" spans="1:16" x14ac:dyDescent="0.25">
      <c r="A6692" s="35">
        <v>6691</v>
      </c>
      <c r="B6692" s="89">
        <v>279.75</v>
      </c>
      <c r="C6692" s="35">
        <f t="shared" si="520"/>
        <v>19</v>
      </c>
      <c r="D6692" s="35">
        <f t="shared" si="523"/>
        <v>279</v>
      </c>
      <c r="E6692" s="35">
        <f t="shared" si="524"/>
        <v>6</v>
      </c>
      <c r="F6692" s="35" t="str">
        <f t="shared" si="521"/>
        <v>Friday</v>
      </c>
      <c r="G6692" s="35">
        <f t="shared" si="522"/>
        <v>10</v>
      </c>
      <c r="H6692" s="34">
        <f>CONVERT(INDEX(Htg_StPt_Sch_EZ!$C$4:$I$27,MATCH(Schedules_8760!$C6692,Htg_StPt_Sch_EZ!$B$4:$B$27,0),MATCH(Schedules_8760!$F6692,Htg_StPt_Sch_EZ!$C$3:$I$3,0)),"F","C")</f>
        <v>20.555555555555554</v>
      </c>
      <c r="I6692" s="34">
        <f>CONVERT(INDEX(Htg_StPt_Sch_EZ!$C$31:$I$54,MATCH(Schedules_8760!$C6692,Htg_StPt_Sch_EZ!$B$31:$B$54,0),MATCH(Schedules_8760!$F6692,Htg_StPt_Sch_EZ!$C$30:$I$30,0)),"F","C")</f>
        <v>18.333333333333332</v>
      </c>
      <c r="J6692" s="34">
        <f>CONVERT(INDEX(Clg_StPt_Sch_EZ!$C$4:$I$27,MATCH(Schedules_8760!$C6692,Clg_StPt_Sch_EZ!$B$4:$B$27,0),MATCH(Schedules_8760!$F6692,Clg_StPt_Sch_EZ!$C$3:$I$3,0)),"F","C")</f>
        <v>25.555555555555554</v>
      </c>
      <c r="K6692" s="34">
        <f>CONVERT(INDEX(Clg_StPt_Sch_EZ!$C$31:$I$54,MATCH(Schedules_8760!$C6692,Clg_StPt_Sch_EZ!$B$31:$B$54,0),MATCH(Schedules_8760!$F6692,Clg_StPt_Sch_EZ!$C$30:$I$30,0)),"F","C")</f>
        <v>28.333333333333332</v>
      </c>
      <c r="L6692" s="34">
        <f>CONVERT(INDEX(DHW_StPt_Sch_EZ!$C$4:$I$27,MATCH(Schedules_8760!$C6692,DHW_StPt_Sch_EZ!$B$4:$B$27,0),MATCH(Schedules_8760!$F6692,DHW_StPt_Sch_EZ!$C$3:$I$3,0)),"F","C")</f>
        <v>53.333333333333329</v>
      </c>
      <c r="M6692" s="34">
        <f>CONVERT(INDEX(DHW_StPt_Sch_EZ!$C$31:$I$54,MATCH(Schedules_8760!$C6692,DHW_StPt_Sch_EZ!$B$31:$B$54,0),MATCH(Schedules_8760!$F6692,DHW_StPt_Sch_EZ!$C$30:$I$30,0)),"F","C")</f>
        <v>53.333333333333329</v>
      </c>
      <c r="N6692" s="12"/>
      <c r="O6692" s="12"/>
      <c r="P6692" s="12"/>
    </row>
    <row r="6693" spans="1:16" x14ac:dyDescent="0.25">
      <c r="A6693" s="35">
        <v>6692</v>
      </c>
      <c r="B6693" s="89">
        <v>279.79166666666669</v>
      </c>
      <c r="C6693" s="35">
        <f t="shared" si="520"/>
        <v>20</v>
      </c>
      <c r="D6693" s="35">
        <f t="shared" si="523"/>
        <v>279</v>
      </c>
      <c r="E6693" s="35">
        <f t="shared" si="524"/>
        <v>6</v>
      </c>
      <c r="F6693" s="35" t="str">
        <f t="shared" si="521"/>
        <v>Friday</v>
      </c>
      <c r="G6693" s="35">
        <f t="shared" si="522"/>
        <v>10</v>
      </c>
      <c r="H6693" s="34">
        <f>CONVERT(INDEX(Htg_StPt_Sch_EZ!$C$4:$I$27,MATCH(Schedules_8760!$C6693,Htg_StPt_Sch_EZ!$B$4:$B$27,0),MATCH(Schedules_8760!$F6693,Htg_StPt_Sch_EZ!$C$3:$I$3,0)),"F","C")</f>
        <v>20.555555555555554</v>
      </c>
      <c r="I6693" s="34">
        <f>CONVERT(INDEX(Htg_StPt_Sch_EZ!$C$31:$I$54,MATCH(Schedules_8760!$C6693,Htg_StPt_Sch_EZ!$B$31:$B$54,0),MATCH(Schedules_8760!$F6693,Htg_StPt_Sch_EZ!$C$30:$I$30,0)),"F","C")</f>
        <v>18.888888888888889</v>
      </c>
      <c r="J6693" s="34">
        <f>CONVERT(INDEX(Clg_StPt_Sch_EZ!$C$4:$I$27,MATCH(Schedules_8760!$C6693,Clg_StPt_Sch_EZ!$B$4:$B$27,0),MATCH(Schedules_8760!$F6693,Clg_StPt_Sch_EZ!$C$3:$I$3,0)),"F","C")</f>
        <v>25.555555555555554</v>
      </c>
      <c r="K6693" s="34">
        <f>CONVERT(INDEX(Clg_StPt_Sch_EZ!$C$31:$I$54,MATCH(Schedules_8760!$C6693,Clg_StPt_Sch_EZ!$B$31:$B$54,0),MATCH(Schedules_8760!$F6693,Clg_StPt_Sch_EZ!$C$30:$I$30,0)),"F","C")</f>
        <v>28.333333333333332</v>
      </c>
      <c r="L6693" s="34">
        <f>CONVERT(INDEX(DHW_StPt_Sch_EZ!$C$4:$I$27,MATCH(Schedules_8760!$C6693,DHW_StPt_Sch_EZ!$B$4:$B$27,0),MATCH(Schedules_8760!$F6693,DHW_StPt_Sch_EZ!$C$3:$I$3,0)),"F","C")</f>
        <v>53.333333333333329</v>
      </c>
      <c r="M6693" s="34">
        <f>CONVERT(INDEX(DHW_StPt_Sch_EZ!$C$31:$I$54,MATCH(Schedules_8760!$C6693,DHW_StPt_Sch_EZ!$B$31:$B$54,0),MATCH(Schedules_8760!$F6693,DHW_StPt_Sch_EZ!$C$30:$I$30,0)),"F","C")</f>
        <v>53.333333333333329</v>
      </c>
      <c r="N6693" s="12"/>
      <c r="O6693" s="12"/>
      <c r="P6693" s="12"/>
    </row>
    <row r="6694" spans="1:16" x14ac:dyDescent="0.25">
      <c r="A6694" s="35">
        <v>6693</v>
      </c>
      <c r="B6694" s="89">
        <v>279.83333333333331</v>
      </c>
      <c r="C6694" s="35">
        <f t="shared" si="520"/>
        <v>21</v>
      </c>
      <c r="D6694" s="35">
        <f t="shared" si="523"/>
        <v>279</v>
      </c>
      <c r="E6694" s="35">
        <f t="shared" si="524"/>
        <v>6</v>
      </c>
      <c r="F6694" s="35" t="str">
        <f t="shared" si="521"/>
        <v>Friday</v>
      </c>
      <c r="G6694" s="35">
        <f t="shared" si="522"/>
        <v>10</v>
      </c>
      <c r="H6694" s="34">
        <f>CONVERT(INDEX(Htg_StPt_Sch_EZ!$C$4:$I$27,MATCH(Schedules_8760!$C6694,Htg_StPt_Sch_EZ!$B$4:$B$27,0),MATCH(Schedules_8760!$F6694,Htg_StPt_Sch_EZ!$C$3:$I$3,0)),"F","C")</f>
        <v>20.555555555555554</v>
      </c>
      <c r="I6694" s="34">
        <f>CONVERT(INDEX(Htg_StPt_Sch_EZ!$C$31:$I$54,MATCH(Schedules_8760!$C6694,Htg_StPt_Sch_EZ!$B$31:$B$54,0),MATCH(Schedules_8760!$F6694,Htg_StPt_Sch_EZ!$C$30:$I$30,0)),"F","C")</f>
        <v>19.444444444444443</v>
      </c>
      <c r="J6694" s="34">
        <f>CONVERT(INDEX(Clg_StPt_Sch_EZ!$C$4:$I$27,MATCH(Schedules_8760!$C6694,Clg_StPt_Sch_EZ!$B$4:$B$27,0),MATCH(Schedules_8760!$F6694,Clg_StPt_Sch_EZ!$C$3:$I$3,0)),"F","C")</f>
        <v>25.555555555555554</v>
      </c>
      <c r="K6694" s="34">
        <f>CONVERT(INDEX(Clg_StPt_Sch_EZ!$C$31:$I$54,MATCH(Schedules_8760!$C6694,Clg_StPt_Sch_EZ!$B$31:$B$54,0),MATCH(Schedules_8760!$F6694,Clg_StPt_Sch_EZ!$C$30:$I$30,0)),"F","C")</f>
        <v>28.333333333333332</v>
      </c>
      <c r="L6694" s="34">
        <f>CONVERT(INDEX(DHW_StPt_Sch_EZ!$C$4:$I$27,MATCH(Schedules_8760!$C6694,DHW_StPt_Sch_EZ!$B$4:$B$27,0),MATCH(Schedules_8760!$F6694,DHW_StPt_Sch_EZ!$C$3:$I$3,0)),"F","C")</f>
        <v>53.333333333333329</v>
      </c>
      <c r="M6694" s="34">
        <f>CONVERT(INDEX(DHW_StPt_Sch_EZ!$C$31:$I$54,MATCH(Schedules_8760!$C6694,DHW_StPt_Sch_EZ!$B$31:$B$54,0),MATCH(Schedules_8760!$F6694,DHW_StPt_Sch_EZ!$C$30:$I$30,0)),"F","C")</f>
        <v>53.333333333333329</v>
      </c>
      <c r="N6694" s="12"/>
      <c r="O6694" s="12"/>
      <c r="P6694" s="12"/>
    </row>
    <row r="6695" spans="1:16" x14ac:dyDescent="0.25">
      <c r="A6695" s="35">
        <v>6694</v>
      </c>
      <c r="B6695" s="89">
        <v>279.875</v>
      </c>
      <c r="C6695" s="35">
        <f t="shared" si="520"/>
        <v>22</v>
      </c>
      <c r="D6695" s="35">
        <f t="shared" si="523"/>
        <v>279</v>
      </c>
      <c r="E6695" s="35">
        <f t="shared" si="524"/>
        <v>6</v>
      </c>
      <c r="F6695" s="35" t="str">
        <f t="shared" si="521"/>
        <v>Friday</v>
      </c>
      <c r="G6695" s="35">
        <f t="shared" si="522"/>
        <v>10</v>
      </c>
      <c r="H6695" s="34">
        <f>CONVERT(INDEX(Htg_StPt_Sch_EZ!$C$4:$I$27,MATCH(Schedules_8760!$C6695,Htg_StPt_Sch_EZ!$B$4:$B$27,0),MATCH(Schedules_8760!$F6695,Htg_StPt_Sch_EZ!$C$3:$I$3,0)),"F","C")</f>
        <v>20.555555555555554</v>
      </c>
      <c r="I6695" s="34">
        <f>CONVERT(INDEX(Htg_StPt_Sch_EZ!$C$31:$I$54,MATCH(Schedules_8760!$C6695,Htg_StPt_Sch_EZ!$B$31:$B$54,0),MATCH(Schedules_8760!$F6695,Htg_StPt_Sch_EZ!$C$30:$I$30,0)),"F","C")</f>
        <v>19.444444444444443</v>
      </c>
      <c r="J6695" s="34">
        <f>CONVERT(INDEX(Clg_StPt_Sch_EZ!$C$4:$I$27,MATCH(Schedules_8760!$C6695,Clg_StPt_Sch_EZ!$B$4:$B$27,0),MATCH(Schedules_8760!$F6695,Clg_StPt_Sch_EZ!$C$3:$I$3,0)),"F","C")</f>
        <v>25.555555555555554</v>
      </c>
      <c r="K6695" s="34">
        <f>CONVERT(INDEX(Clg_StPt_Sch_EZ!$C$31:$I$54,MATCH(Schedules_8760!$C6695,Clg_StPt_Sch_EZ!$B$31:$B$54,0),MATCH(Schedules_8760!$F6695,Clg_StPt_Sch_EZ!$C$30:$I$30,0)),"F","C")</f>
        <v>28.333333333333332</v>
      </c>
      <c r="L6695" s="34">
        <f>CONVERT(INDEX(DHW_StPt_Sch_EZ!$C$4:$I$27,MATCH(Schedules_8760!$C6695,DHW_StPt_Sch_EZ!$B$4:$B$27,0),MATCH(Schedules_8760!$F6695,DHW_StPt_Sch_EZ!$C$3:$I$3,0)),"F","C")</f>
        <v>53.333333333333329</v>
      </c>
      <c r="M6695" s="34">
        <f>CONVERT(INDEX(DHW_StPt_Sch_EZ!$C$31:$I$54,MATCH(Schedules_8760!$C6695,DHW_StPt_Sch_EZ!$B$31:$B$54,0),MATCH(Schedules_8760!$F6695,DHW_StPt_Sch_EZ!$C$30:$I$30,0)),"F","C")</f>
        <v>53.333333333333329</v>
      </c>
      <c r="N6695" s="12"/>
      <c r="O6695" s="12"/>
      <c r="P6695" s="12"/>
    </row>
    <row r="6696" spans="1:16" x14ac:dyDescent="0.25">
      <c r="A6696" s="35">
        <v>6695</v>
      </c>
      <c r="B6696" s="89">
        <v>279.91666666666669</v>
      </c>
      <c r="C6696" s="35">
        <f t="shared" si="520"/>
        <v>23</v>
      </c>
      <c r="D6696" s="35">
        <f t="shared" si="523"/>
        <v>279</v>
      </c>
      <c r="E6696" s="35">
        <f t="shared" si="524"/>
        <v>6</v>
      </c>
      <c r="F6696" s="35" t="str">
        <f t="shared" si="521"/>
        <v>Friday</v>
      </c>
      <c r="G6696" s="35">
        <f t="shared" si="522"/>
        <v>10</v>
      </c>
      <c r="H6696" s="34">
        <f>CONVERT(INDEX(Htg_StPt_Sch_EZ!$C$4:$I$27,MATCH(Schedules_8760!$C6696,Htg_StPt_Sch_EZ!$B$4:$B$27,0),MATCH(Schedules_8760!$F6696,Htg_StPt_Sch_EZ!$C$3:$I$3,0)),"F","C")</f>
        <v>20.555555555555554</v>
      </c>
      <c r="I6696" s="34">
        <f>CONVERT(INDEX(Htg_StPt_Sch_EZ!$C$31:$I$54,MATCH(Schedules_8760!$C6696,Htg_StPt_Sch_EZ!$B$31:$B$54,0),MATCH(Schedules_8760!$F6696,Htg_StPt_Sch_EZ!$C$30:$I$30,0)),"F","C")</f>
        <v>19.444444444444443</v>
      </c>
      <c r="J6696" s="34">
        <f>CONVERT(INDEX(Clg_StPt_Sch_EZ!$C$4:$I$27,MATCH(Schedules_8760!$C6696,Clg_StPt_Sch_EZ!$B$4:$B$27,0),MATCH(Schedules_8760!$F6696,Clg_StPt_Sch_EZ!$C$3:$I$3,0)),"F","C")</f>
        <v>25.555555555555554</v>
      </c>
      <c r="K6696" s="34">
        <f>CONVERT(INDEX(Clg_StPt_Sch_EZ!$C$31:$I$54,MATCH(Schedules_8760!$C6696,Clg_StPt_Sch_EZ!$B$31:$B$54,0),MATCH(Schedules_8760!$F6696,Clg_StPt_Sch_EZ!$C$30:$I$30,0)),"F","C")</f>
        <v>28.333333333333332</v>
      </c>
      <c r="L6696" s="34">
        <f>CONVERT(INDEX(DHW_StPt_Sch_EZ!$C$4:$I$27,MATCH(Schedules_8760!$C6696,DHW_StPt_Sch_EZ!$B$4:$B$27,0),MATCH(Schedules_8760!$F6696,DHW_StPt_Sch_EZ!$C$3:$I$3,0)),"F","C")</f>
        <v>53.333333333333329</v>
      </c>
      <c r="M6696" s="34">
        <f>CONVERT(INDEX(DHW_StPt_Sch_EZ!$C$31:$I$54,MATCH(Schedules_8760!$C6696,DHW_StPt_Sch_EZ!$B$31:$B$54,0),MATCH(Schedules_8760!$F6696,DHW_StPt_Sch_EZ!$C$30:$I$30,0)),"F","C")</f>
        <v>53.333333333333329</v>
      </c>
      <c r="N6696" s="12"/>
      <c r="O6696" s="12"/>
      <c r="P6696" s="12"/>
    </row>
    <row r="6697" spans="1:16" x14ac:dyDescent="0.25">
      <c r="A6697" s="35">
        <v>6696</v>
      </c>
      <c r="B6697" s="89">
        <v>279.95833333333331</v>
      </c>
      <c r="C6697" s="35">
        <f t="shared" si="520"/>
        <v>24</v>
      </c>
      <c r="D6697" s="35">
        <f t="shared" si="523"/>
        <v>279</v>
      </c>
      <c r="E6697" s="35">
        <f t="shared" si="524"/>
        <v>6</v>
      </c>
      <c r="F6697" s="35" t="str">
        <f t="shared" si="521"/>
        <v>Friday</v>
      </c>
      <c r="G6697" s="35">
        <f t="shared" si="522"/>
        <v>10</v>
      </c>
      <c r="H6697" s="34">
        <f>CONVERT(INDEX(Htg_StPt_Sch_EZ!$C$4:$I$27,MATCH(Schedules_8760!$C6697,Htg_StPt_Sch_EZ!$B$4:$B$27,0),MATCH(Schedules_8760!$F6697,Htg_StPt_Sch_EZ!$C$3:$I$3,0)),"F","C")</f>
        <v>20.555555555555554</v>
      </c>
      <c r="I6697" s="34">
        <f>CONVERT(INDEX(Htg_StPt_Sch_EZ!$C$31:$I$54,MATCH(Schedules_8760!$C6697,Htg_StPt_Sch_EZ!$B$31:$B$54,0),MATCH(Schedules_8760!$F6697,Htg_StPt_Sch_EZ!$C$30:$I$30,0)),"F","C")</f>
        <v>19.444444444444443</v>
      </c>
      <c r="J6697" s="34">
        <f>CONVERT(INDEX(Clg_StPt_Sch_EZ!$C$4:$I$27,MATCH(Schedules_8760!$C6697,Clg_StPt_Sch_EZ!$B$4:$B$27,0),MATCH(Schedules_8760!$F6697,Clg_StPt_Sch_EZ!$C$3:$I$3,0)),"F","C")</f>
        <v>25.555555555555554</v>
      </c>
      <c r="K6697" s="34">
        <f>CONVERT(INDEX(Clg_StPt_Sch_EZ!$C$31:$I$54,MATCH(Schedules_8760!$C6697,Clg_StPt_Sch_EZ!$B$31:$B$54,0),MATCH(Schedules_8760!$F6697,Clg_StPt_Sch_EZ!$C$30:$I$30,0)),"F","C")</f>
        <v>28.333333333333332</v>
      </c>
      <c r="L6697" s="34">
        <f>CONVERT(INDEX(DHW_StPt_Sch_EZ!$C$4:$I$27,MATCH(Schedules_8760!$C6697,DHW_StPt_Sch_EZ!$B$4:$B$27,0),MATCH(Schedules_8760!$F6697,DHW_StPt_Sch_EZ!$C$3:$I$3,0)),"F","C")</f>
        <v>53.333333333333329</v>
      </c>
      <c r="M6697" s="34">
        <f>CONVERT(INDEX(DHW_StPt_Sch_EZ!$C$31:$I$54,MATCH(Schedules_8760!$C6697,DHW_StPt_Sch_EZ!$B$31:$B$54,0),MATCH(Schedules_8760!$F6697,DHW_StPt_Sch_EZ!$C$30:$I$30,0)),"F","C")</f>
        <v>53.333333333333329</v>
      </c>
      <c r="N6697" s="12"/>
      <c r="O6697" s="12"/>
      <c r="P6697" s="12"/>
    </row>
    <row r="6698" spans="1:16" x14ac:dyDescent="0.25">
      <c r="A6698" s="35">
        <v>6697</v>
      </c>
      <c r="B6698" s="89">
        <v>280</v>
      </c>
      <c r="C6698" s="35">
        <f t="shared" si="520"/>
        <v>1</v>
      </c>
      <c r="D6698" s="35">
        <f t="shared" si="523"/>
        <v>280</v>
      </c>
      <c r="E6698" s="35">
        <f t="shared" si="524"/>
        <v>7</v>
      </c>
      <c r="F6698" s="35" t="str">
        <f t="shared" si="521"/>
        <v>Saturday</v>
      </c>
      <c r="G6698" s="35">
        <f t="shared" si="522"/>
        <v>10</v>
      </c>
      <c r="H6698" s="34">
        <f>CONVERT(INDEX(Htg_StPt_Sch_EZ!$C$4:$I$27,MATCH(Schedules_8760!$C6698,Htg_StPt_Sch_EZ!$B$4:$B$27,0),MATCH(Schedules_8760!$F6698,Htg_StPt_Sch_EZ!$C$3:$I$3,0)),"F","C")</f>
        <v>20.555555555555554</v>
      </c>
      <c r="I6698" s="34">
        <f>CONVERT(INDEX(Htg_StPt_Sch_EZ!$C$31:$I$54,MATCH(Schedules_8760!$C6698,Htg_StPt_Sch_EZ!$B$31:$B$54,0),MATCH(Schedules_8760!$F6698,Htg_StPt_Sch_EZ!$C$30:$I$30,0)),"F","C")</f>
        <v>19.444444444444443</v>
      </c>
      <c r="J6698" s="34">
        <f>CONVERT(INDEX(Clg_StPt_Sch_EZ!$C$4:$I$27,MATCH(Schedules_8760!$C6698,Clg_StPt_Sch_EZ!$B$4:$B$27,0),MATCH(Schedules_8760!$F6698,Clg_StPt_Sch_EZ!$C$3:$I$3,0)),"F","C")</f>
        <v>25.555555555555554</v>
      </c>
      <c r="K6698" s="34">
        <f>CONVERT(INDEX(Clg_StPt_Sch_EZ!$C$31:$I$54,MATCH(Schedules_8760!$C6698,Clg_StPt_Sch_EZ!$B$31:$B$54,0),MATCH(Schedules_8760!$F6698,Clg_StPt_Sch_EZ!$C$30:$I$30,0)),"F","C")</f>
        <v>28.333333333333332</v>
      </c>
      <c r="L6698" s="34">
        <f>CONVERT(INDEX(DHW_StPt_Sch_EZ!$C$4:$I$27,MATCH(Schedules_8760!$C6698,DHW_StPt_Sch_EZ!$B$4:$B$27,0),MATCH(Schedules_8760!$F6698,DHW_StPt_Sch_EZ!$C$3:$I$3,0)),"F","C")</f>
        <v>53.333333333333329</v>
      </c>
      <c r="M6698" s="34">
        <f>CONVERT(INDEX(DHW_StPt_Sch_EZ!$C$31:$I$54,MATCH(Schedules_8760!$C6698,DHW_StPt_Sch_EZ!$B$31:$B$54,0),MATCH(Schedules_8760!$F6698,DHW_StPt_Sch_EZ!$C$30:$I$30,0)),"F","C")</f>
        <v>53.333333333333329</v>
      </c>
      <c r="N6698" s="12"/>
      <c r="O6698" s="12"/>
      <c r="P6698" s="12"/>
    </row>
    <row r="6699" spans="1:16" x14ac:dyDescent="0.25">
      <c r="A6699" s="35">
        <v>6698</v>
      </c>
      <c r="B6699" s="89">
        <v>280.04166666666669</v>
      </c>
      <c r="C6699" s="35">
        <f t="shared" si="520"/>
        <v>2</v>
      </c>
      <c r="D6699" s="35">
        <f t="shared" si="523"/>
        <v>280</v>
      </c>
      <c r="E6699" s="35">
        <f t="shared" si="524"/>
        <v>7</v>
      </c>
      <c r="F6699" s="35" t="str">
        <f t="shared" si="521"/>
        <v>Saturday</v>
      </c>
      <c r="G6699" s="35">
        <f t="shared" si="522"/>
        <v>10</v>
      </c>
      <c r="H6699" s="34">
        <f>CONVERT(INDEX(Htg_StPt_Sch_EZ!$C$4:$I$27,MATCH(Schedules_8760!$C6699,Htg_StPt_Sch_EZ!$B$4:$B$27,0),MATCH(Schedules_8760!$F6699,Htg_StPt_Sch_EZ!$C$3:$I$3,0)),"F","C")</f>
        <v>20.555555555555554</v>
      </c>
      <c r="I6699" s="34">
        <f>CONVERT(INDEX(Htg_StPt_Sch_EZ!$C$31:$I$54,MATCH(Schedules_8760!$C6699,Htg_StPt_Sch_EZ!$B$31:$B$54,0),MATCH(Schedules_8760!$F6699,Htg_StPt_Sch_EZ!$C$30:$I$30,0)),"F","C")</f>
        <v>19.444444444444443</v>
      </c>
      <c r="J6699" s="34">
        <f>CONVERT(INDEX(Clg_StPt_Sch_EZ!$C$4:$I$27,MATCH(Schedules_8760!$C6699,Clg_StPt_Sch_EZ!$B$4:$B$27,0),MATCH(Schedules_8760!$F6699,Clg_StPt_Sch_EZ!$C$3:$I$3,0)),"F","C")</f>
        <v>25.555555555555554</v>
      </c>
      <c r="K6699" s="34">
        <f>CONVERT(INDEX(Clg_StPt_Sch_EZ!$C$31:$I$54,MATCH(Schedules_8760!$C6699,Clg_StPt_Sch_EZ!$B$31:$B$54,0),MATCH(Schedules_8760!$F6699,Clg_StPt_Sch_EZ!$C$30:$I$30,0)),"F","C")</f>
        <v>28.333333333333332</v>
      </c>
      <c r="L6699" s="34">
        <f>CONVERT(INDEX(DHW_StPt_Sch_EZ!$C$4:$I$27,MATCH(Schedules_8760!$C6699,DHW_StPt_Sch_EZ!$B$4:$B$27,0),MATCH(Schedules_8760!$F6699,DHW_StPt_Sch_EZ!$C$3:$I$3,0)),"F","C")</f>
        <v>53.333333333333329</v>
      </c>
      <c r="M6699" s="34">
        <f>CONVERT(INDEX(DHW_StPt_Sch_EZ!$C$31:$I$54,MATCH(Schedules_8760!$C6699,DHW_StPt_Sch_EZ!$B$31:$B$54,0),MATCH(Schedules_8760!$F6699,DHW_StPt_Sch_EZ!$C$30:$I$30,0)),"F","C")</f>
        <v>53.333333333333329</v>
      </c>
      <c r="N6699" s="12"/>
      <c r="O6699" s="12"/>
      <c r="P6699" s="12"/>
    </row>
    <row r="6700" spans="1:16" x14ac:dyDescent="0.25">
      <c r="A6700" s="35">
        <v>6699</v>
      </c>
      <c r="B6700" s="89">
        <v>280.08333333333331</v>
      </c>
      <c r="C6700" s="35">
        <f t="shared" si="520"/>
        <v>3</v>
      </c>
      <c r="D6700" s="35">
        <f t="shared" si="523"/>
        <v>280</v>
      </c>
      <c r="E6700" s="35">
        <f t="shared" si="524"/>
        <v>7</v>
      </c>
      <c r="F6700" s="35" t="str">
        <f t="shared" si="521"/>
        <v>Saturday</v>
      </c>
      <c r="G6700" s="35">
        <f t="shared" si="522"/>
        <v>10</v>
      </c>
      <c r="H6700" s="34">
        <f>CONVERT(INDEX(Htg_StPt_Sch_EZ!$C$4:$I$27,MATCH(Schedules_8760!$C6700,Htg_StPt_Sch_EZ!$B$4:$B$27,0),MATCH(Schedules_8760!$F6700,Htg_StPt_Sch_EZ!$C$3:$I$3,0)),"F","C")</f>
        <v>20.555555555555554</v>
      </c>
      <c r="I6700" s="34">
        <f>CONVERT(INDEX(Htg_StPt_Sch_EZ!$C$31:$I$54,MATCH(Schedules_8760!$C6700,Htg_StPt_Sch_EZ!$B$31:$B$54,0),MATCH(Schedules_8760!$F6700,Htg_StPt_Sch_EZ!$C$30:$I$30,0)),"F","C")</f>
        <v>19.444444444444443</v>
      </c>
      <c r="J6700" s="34">
        <f>CONVERT(INDEX(Clg_StPt_Sch_EZ!$C$4:$I$27,MATCH(Schedules_8760!$C6700,Clg_StPt_Sch_EZ!$B$4:$B$27,0),MATCH(Schedules_8760!$F6700,Clg_StPt_Sch_EZ!$C$3:$I$3,0)),"F","C")</f>
        <v>25.555555555555554</v>
      </c>
      <c r="K6700" s="34">
        <f>CONVERT(INDEX(Clg_StPt_Sch_EZ!$C$31:$I$54,MATCH(Schedules_8760!$C6700,Clg_StPt_Sch_EZ!$B$31:$B$54,0),MATCH(Schedules_8760!$F6700,Clg_StPt_Sch_EZ!$C$30:$I$30,0)),"F","C")</f>
        <v>28.333333333333332</v>
      </c>
      <c r="L6700" s="34">
        <f>CONVERT(INDEX(DHW_StPt_Sch_EZ!$C$4:$I$27,MATCH(Schedules_8760!$C6700,DHW_StPt_Sch_EZ!$B$4:$B$27,0),MATCH(Schedules_8760!$F6700,DHW_StPt_Sch_EZ!$C$3:$I$3,0)),"F","C")</f>
        <v>53.333333333333329</v>
      </c>
      <c r="M6700" s="34">
        <f>CONVERT(INDEX(DHW_StPt_Sch_EZ!$C$31:$I$54,MATCH(Schedules_8760!$C6700,DHW_StPt_Sch_EZ!$B$31:$B$54,0),MATCH(Schedules_8760!$F6700,DHW_StPt_Sch_EZ!$C$30:$I$30,0)),"F","C")</f>
        <v>53.333333333333329</v>
      </c>
      <c r="N6700" s="12"/>
      <c r="O6700" s="12"/>
      <c r="P6700" s="12"/>
    </row>
    <row r="6701" spans="1:16" x14ac:dyDescent="0.25">
      <c r="A6701" s="35">
        <v>6700</v>
      </c>
      <c r="B6701" s="89">
        <v>280.125</v>
      </c>
      <c r="C6701" s="35">
        <f t="shared" si="520"/>
        <v>4</v>
      </c>
      <c r="D6701" s="35">
        <f t="shared" si="523"/>
        <v>280</v>
      </c>
      <c r="E6701" s="35">
        <f t="shared" si="524"/>
        <v>7</v>
      </c>
      <c r="F6701" s="35" t="str">
        <f t="shared" si="521"/>
        <v>Saturday</v>
      </c>
      <c r="G6701" s="35">
        <f t="shared" si="522"/>
        <v>10</v>
      </c>
      <c r="H6701" s="34">
        <f>CONVERT(INDEX(Htg_StPt_Sch_EZ!$C$4:$I$27,MATCH(Schedules_8760!$C6701,Htg_StPt_Sch_EZ!$B$4:$B$27,0),MATCH(Schedules_8760!$F6701,Htg_StPt_Sch_EZ!$C$3:$I$3,0)),"F","C")</f>
        <v>20.555555555555554</v>
      </c>
      <c r="I6701" s="34">
        <f>CONVERT(INDEX(Htg_StPt_Sch_EZ!$C$31:$I$54,MATCH(Schedules_8760!$C6701,Htg_StPt_Sch_EZ!$B$31:$B$54,0),MATCH(Schedules_8760!$F6701,Htg_StPt_Sch_EZ!$C$30:$I$30,0)),"F","C")</f>
        <v>19.444444444444443</v>
      </c>
      <c r="J6701" s="34">
        <f>CONVERT(INDEX(Clg_StPt_Sch_EZ!$C$4:$I$27,MATCH(Schedules_8760!$C6701,Clg_StPt_Sch_EZ!$B$4:$B$27,0),MATCH(Schedules_8760!$F6701,Clg_StPt_Sch_EZ!$C$3:$I$3,0)),"F","C")</f>
        <v>25.555555555555554</v>
      </c>
      <c r="K6701" s="34">
        <f>CONVERT(INDEX(Clg_StPt_Sch_EZ!$C$31:$I$54,MATCH(Schedules_8760!$C6701,Clg_StPt_Sch_EZ!$B$31:$B$54,0),MATCH(Schedules_8760!$F6701,Clg_StPt_Sch_EZ!$C$30:$I$30,0)),"F","C")</f>
        <v>28.333333333333332</v>
      </c>
      <c r="L6701" s="34">
        <f>CONVERT(INDEX(DHW_StPt_Sch_EZ!$C$4:$I$27,MATCH(Schedules_8760!$C6701,DHW_StPt_Sch_EZ!$B$4:$B$27,0),MATCH(Schedules_8760!$F6701,DHW_StPt_Sch_EZ!$C$3:$I$3,0)),"F","C")</f>
        <v>53.333333333333329</v>
      </c>
      <c r="M6701" s="34">
        <f>CONVERT(INDEX(DHW_StPt_Sch_EZ!$C$31:$I$54,MATCH(Schedules_8760!$C6701,DHW_StPt_Sch_EZ!$B$31:$B$54,0),MATCH(Schedules_8760!$F6701,DHW_StPt_Sch_EZ!$C$30:$I$30,0)),"F","C")</f>
        <v>53.333333333333329</v>
      </c>
      <c r="N6701" s="12"/>
      <c r="O6701" s="12"/>
      <c r="P6701" s="12"/>
    </row>
    <row r="6702" spans="1:16" x14ac:dyDescent="0.25">
      <c r="A6702" s="35">
        <v>6701</v>
      </c>
      <c r="B6702" s="89">
        <v>280.16666666666669</v>
      </c>
      <c r="C6702" s="35">
        <f t="shared" si="520"/>
        <v>5</v>
      </c>
      <c r="D6702" s="35">
        <f t="shared" si="523"/>
        <v>280</v>
      </c>
      <c r="E6702" s="35">
        <f t="shared" si="524"/>
        <v>7</v>
      </c>
      <c r="F6702" s="35" t="str">
        <f t="shared" si="521"/>
        <v>Saturday</v>
      </c>
      <c r="G6702" s="35">
        <f t="shared" si="522"/>
        <v>10</v>
      </c>
      <c r="H6702" s="34">
        <f>CONVERT(INDEX(Htg_StPt_Sch_EZ!$C$4:$I$27,MATCH(Schedules_8760!$C6702,Htg_StPt_Sch_EZ!$B$4:$B$27,0),MATCH(Schedules_8760!$F6702,Htg_StPt_Sch_EZ!$C$3:$I$3,0)),"F","C")</f>
        <v>20.555555555555554</v>
      </c>
      <c r="I6702" s="34">
        <f>CONVERT(INDEX(Htg_StPt_Sch_EZ!$C$31:$I$54,MATCH(Schedules_8760!$C6702,Htg_StPt_Sch_EZ!$B$31:$B$54,0),MATCH(Schedules_8760!$F6702,Htg_StPt_Sch_EZ!$C$30:$I$30,0)),"F","C")</f>
        <v>19.444444444444443</v>
      </c>
      <c r="J6702" s="34">
        <f>CONVERT(INDEX(Clg_StPt_Sch_EZ!$C$4:$I$27,MATCH(Schedules_8760!$C6702,Clg_StPt_Sch_EZ!$B$4:$B$27,0),MATCH(Schedules_8760!$F6702,Clg_StPt_Sch_EZ!$C$3:$I$3,0)),"F","C")</f>
        <v>25.555555555555554</v>
      </c>
      <c r="K6702" s="34">
        <f>CONVERT(INDEX(Clg_StPt_Sch_EZ!$C$31:$I$54,MATCH(Schedules_8760!$C6702,Clg_StPt_Sch_EZ!$B$31:$B$54,0),MATCH(Schedules_8760!$F6702,Clg_StPt_Sch_EZ!$C$30:$I$30,0)),"F","C")</f>
        <v>28.333333333333332</v>
      </c>
      <c r="L6702" s="34">
        <f>CONVERT(INDEX(DHW_StPt_Sch_EZ!$C$4:$I$27,MATCH(Schedules_8760!$C6702,DHW_StPt_Sch_EZ!$B$4:$B$27,0),MATCH(Schedules_8760!$F6702,DHW_StPt_Sch_EZ!$C$3:$I$3,0)),"F","C")</f>
        <v>53.333333333333329</v>
      </c>
      <c r="M6702" s="34">
        <f>CONVERT(INDEX(DHW_StPt_Sch_EZ!$C$31:$I$54,MATCH(Schedules_8760!$C6702,DHW_StPt_Sch_EZ!$B$31:$B$54,0),MATCH(Schedules_8760!$F6702,DHW_StPt_Sch_EZ!$C$30:$I$30,0)),"F","C")</f>
        <v>53.333333333333329</v>
      </c>
      <c r="N6702" s="12"/>
      <c r="O6702" s="12"/>
      <c r="P6702" s="12"/>
    </row>
    <row r="6703" spans="1:16" x14ac:dyDescent="0.25">
      <c r="A6703" s="35">
        <v>6702</v>
      </c>
      <c r="B6703" s="89">
        <v>280.20833333333331</v>
      </c>
      <c r="C6703" s="35">
        <f t="shared" si="520"/>
        <v>6</v>
      </c>
      <c r="D6703" s="35">
        <f t="shared" si="523"/>
        <v>280</v>
      </c>
      <c r="E6703" s="35">
        <f t="shared" si="524"/>
        <v>7</v>
      </c>
      <c r="F6703" s="35" t="str">
        <f t="shared" si="521"/>
        <v>Saturday</v>
      </c>
      <c r="G6703" s="35">
        <f t="shared" si="522"/>
        <v>10</v>
      </c>
      <c r="H6703" s="34">
        <f>CONVERT(INDEX(Htg_StPt_Sch_EZ!$C$4:$I$27,MATCH(Schedules_8760!$C6703,Htg_StPt_Sch_EZ!$B$4:$B$27,0),MATCH(Schedules_8760!$F6703,Htg_StPt_Sch_EZ!$C$3:$I$3,0)),"F","C")</f>
        <v>20.555555555555554</v>
      </c>
      <c r="I6703" s="34">
        <f>CONVERT(INDEX(Htg_StPt_Sch_EZ!$C$31:$I$54,MATCH(Schedules_8760!$C6703,Htg_StPt_Sch_EZ!$B$31:$B$54,0),MATCH(Schedules_8760!$F6703,Htg_StPt_Sch_EZ!$C$30:$I$30,0)),"F","C")</f>
        <v>19.444444444444443</v>
      </c>
      <c r="J6703" s="34">
        <f>CONVERT(INDEX(Clg_StPt_Sch_EZ!$C$4:$I$27,MATCH(Schedules_8760!$C6703,Clg_StPt_Sch_EZ!$B$4:$B$27,0),MATCH(Schedules_8760!$F6703,Clg_StPt_Sch_EZ!$C$3:$I$3,0)),"F","C")</f>
        <v>25.555555555555554</v>
      </c>
      <c r="K6703" s="34">
        <f>CONVERT(INDEX(Clg_StPt_Sch_EZ!$C$31:$I$54,MATCH(Schedules_8760!$C6703,Clg_StPt_Sch_EZ!$B$31:$B$54,0),MATCH(Schedules_8760!$F6703,Clg_StPt_Sch_EZ!$C$30:$I$30,0)),"F","C")</f>
        <v>28.333333333333332</v>
      </c>
      <c r="L6703" s="34">
        <f>CONVERT(INDEX(DHW_StPt_Sch_EZ!$C$4:$I$27,MATCH(Schedules_8760!$C6703,DHW_StPt_Sch_EZ!$B$4:$B$27,0),MATCH(Schedules_8760!$F6703,DHW_StPt_Sch_EZ!$C$3:$I$3,0)),"F","C")</f>
        <v>53.333333333333329</v>
      </c>
      <c r="M6703" s="34">
        <f>CONVERT(INDEX(DHW_StPt_Sch_EZ!$C$31:$I$54,MATCH(Schedules_8760!$C6703,DHW_StPt_Sch_EZ!$B$31:$B$54,0),MATCH(Schedules_8760!$F6703,DHW_StPt_Sch_EZ!$C$30:$I$30,0)),"F","C")</f>
        <v>53.333333333333329</v>
      </c>
      <c r="N6703" s="12"/>
      <c r="O6703" s="12"/>
      <c r="P6703" s="12"/>
    </row>
    <row r="6704" spans="1:16" x14ac:dyDescent="0.25">
      <c r="A6704" s="35">
        <v>6703</v>
      </c>
      <c r="B6704" s="89">
        <v>280.25</v>
      </c>
      <c r="C6704" s="35">
        <f t="shared" si="520"/>
        <v>7</v>
      </c>
      <c r="D6704" s="35">
        <f t="shared" si="523"/>
        <v>280</v>
      </c>
      <c r="E6704" s="35">
        <f t="shared" si="524"/>
        <v>7</v>
      </c>
      <c r="F6704" s="35" t="str">
        <f t="shared" si="521"/>
        <v>Saturday</v>
      </c>
      <c r="G6704" s="35">
        <f t="shared" si="522"/>
        <v>10</v>
      </c>
      <c r="H6704" s="34">
        <f>CONVERT(INDEX(Htg_StPt_Sch_EZ!$C$4:$I$27,MATCH(Schedules_8760!$C6704,Htg_StPt_Sch_EZ!$B$4:$B$27,0),MATCH(Schedules_8760!$F6704,Htg_StPt_Sch_EZ!$C$3:$I$3,0)),"F","C")</f>
        <v>20.555555555555554</v>
      </c>
      <c r="I6704" s="34">
        <f>CONVERT(INDEX(Htg_StPt_Sch_EZ!$C$31:$I$54,MATCH(Schedules_8760!$C6704,Htg_StPt_Sch_EZ!$B$31:$B$54,0),MATCH(Schedules_8760!$F6704,Htg_StPt_Sch_EZ!$C$30:$I$30,0)),"F","C")</f>
        <v>19.444444444444443</v>
      </c>
      <c r="J6704" s="34">
        <f>CONVERT(INDEX(Clg_StPt_Sch_EZ!$C$4:$I$27,MATCH(Schedules_8760!$C6704,Clg_StPt_Sch_EZ!$B$4:$B$27,0),MATCH(Schedules_8760!$F6704,Clg_StPt_Sch_EZ!$C$3:$I$3,0)),"F","C")</f>
        <v>25.555555555555554</v>
      </c>
      <c r="K6704" s="34">
        <f>CONVERT(INDEX(Clg_StPt_Sch_EZ!$C$31:$I$54,MATCH(Schedules_8760!$C6704,Clg_StPt_Sch_EZ!$B$31:$B$54,0),MATCH(Schedules_8760!$F6704,Clg_StPt_Sch_EZ!$C$30:$I$30,0)),"F","C")</f>
        <v>28.333333333333332</v>
      </c>
      <c r="L6704" s="34">
        <f>CONVERT(INDEX(DHW_StPt_Sch_EZ!$C$4:$I$27,MATCH(Schedules_8760!$C6704,DHW_StPt_Sch_EZ!$B$4:$B$27,0),MATCH(Schedules_8760!$F6704,DHW_StPt_Sch_EZ!$C$3:$I$3,0)),"F","C")</f>
        <v>53.333333333333329</v>
      </c>
      <c r="M6704" s="34">
        <f>CONVERT(INDEX(DHW_StPt_Sch_EZ!$C$31:$I$54,MATCH(Schedules_8760!$C6704,DHW_StPt_Sch_EZ!$B$31:$B$54,0),MATCH(Schedules_8760!$F6704,DHW_StPt_Sch_EZ!$C$30:$I$30,0)),"F","C")</f>
        <v>53.333333333333329</v>
      </c>
      <c r="N6704" s="12"/>
      <c r="O6704" s="12"/>
      <c r="P6704" s="12"/>
    </row>
    <row r="6705" spans="1:16" x14ac:dyDescent="0.25">
      <c r="A6705" s="35">
        <v>6704</v>
      </c>
      <c r="B6705" s="89">
        <v>280.29166666666669</v>
      </c>
      <c r="C6705" s="35">
        <f t="shared" si="520"/>
        <v>8</v>
      </c>
      <c r="D6705" s="35">
        <f t="shared" si="523"/>
        <v>280</v>
      </c>
      <c r="E6705" s="35">
        <f t="shared" si="524"/>
        <v>7</v>
      </c>
      <c r="F6705" s="35" t="str">
        <f t="shared" si="521"/>
        <v>Saturday</v>
      </c>
      <c r="G6705" s="35">
        <f t="shared" si="522"/>
        <v>10</v>
      </c>
      <c r="H6705" s="34">
        <f>CONVERT(INDEX(Htg_StPt_Sch_EZ!$C$4:$I$27,MATCH(Schedules_8760!$C6705,Htg_StPt_Sch_EZ!$B$4:$B$27,0),MATCH(Schedules_8760!$F6705,Htg_StPt_Sch_EZ!$C$3:$I$3,0)),"F","C")</f>
        <v>20.555555555555554</v>
      </c>
      <c r="I6705" s="34">
        <f>CONVERT(INDEX(Htg_StPt_Sch_EZ!$C$31:$I$54,MATCH(Schedules_8760!$C6705,Htg_StPt_Sch_EZ!$B$31:$B$54,0),MATCH(Schedules_8760!$F6705,Htg_StPt_Sch_EZ!$C$30:$I$30,0)),"F","C")</f>
        <v>19.444444444444443</v>
      </c>
      <c r="J6705" s="34">
        <f>CONVERT(INDEX(Clg_StPt_Sch_EZ!$C$4:$I$27,MATCH(Schedules_8760!$C6705,Clg_StPt_Sch_EZ!$B$4:$B$27,0),MATCH(Schedules_8760!$F6705,Clg_StPt_Sch_EZ!$C$3:$I$3,0)),"F","C")</f>
        <v>25.555555555555554</v>
      </c>
      <c r="K6705" s="34">
        <f>CONVERT(INDEX(Clg_StPt_Sch_EZ!$C$31:$I$54,MATCH(Schedules_8760!$C6705,Clg_StPt_Sch_EZ!$B$31:$B$54,0),MATCH(Schedules_8760!$F6705,Clg_StPt_Sch_EZ!$C$30:$I$30,0)),"F","C")</f>
        <v>25</v>
      </c>
      <c r="L6705" s="34">
        <f>CONVERT(INDEX(DHW_StPt_Sch_EZ!$C$4:$I$27,MATCH(Schedules_8760!$C6705,DHW_StPt_Sch_EZ!$B$4:$B$27,0),MATCH(Schedules_8760!$F6705,DHW_StPt_Sch_EZ!$C$3:$I$3,0)),"F","C")</f>
        <v>53.333333333333329</v>
      </c>
      <c r="M6705" s="34">
        <f>CONVERT(INDEX(DHW_StPt_Sch_EZ!$C$31:$I$54,MATCH(Schedules_8760!$C6705,DHW_StPt_Sch_EZ!$B$31:$B$54,0),MATCH(Schedules_8760!$F6705,DHW_StPt_Sch_EZ!$C$30:$I$30,0)),"F","C")</f>
        <v>53.333333333333329</v>
      </c>
      <c r="N6705" s="12"/>
      <c r="O6705" s="12"/>
      <c r="P6705" s="12"/>
    </row>
    <row r="6706" spans="1:16" x14ac:dyDescent="0.25">
      <c r="A6706" s="35">
        <v>6705</v>
      </c>
      <c r="B6706" s="89">
        <v>280.33333333333331</v>
      </c>
      <c r="C6706" s="35">
        <f t="shared" si="520"/>
        <v>9</v>
      </c>
      <c r="D6706" s="35">
        <f t="shared" si="523"/>
        <v>280</v>
      </c>
      <c r="E6706" s="35">
        <f t="shared" si="524"/>
        <v>7</v>
      </c>
      <c r="F6706" s="35" t="str">
        <f t="shared" si="521"/>
        <v>Saturday</v>
      </c>
      <c r="G6706" s="35">
        <f t="shared" si="522"/>
        <v>10</v>
      </c>
      <c r="H6706" s="34">
        <f>CONVERT(INDEX(Htg_StPt_Sch_EZ!$C$4:$I$27,MATCH(Schedules_8760!$C6706,Htg_StPt_Sch_EZ!$B$4:$B$27,0),MATCH(Schedules_8760!$F6706,Htg_StPt_Sch_EZ!$C$3:$I$3,0)),"F","C")</f>
        <v>20.555555555555554</v>
      </c>
      <c r="I6706" s="34">
        <f>CONVERT(INDEX(Htg_StPt_Sch_EZ!$C$31:$I$54,MATCH(Schedules_8760!$C6706,Htg_StPt_Sch_EZ!$B$31:$B$54,0),MATCH(Schedules_8760!$F6706,Htg_StPt_Sch_EZ!$C$30:$I$30,0)),"F","C")</f>
        <v>19.444444444444443</v>
      </c>
      <c r="J6706" s="34">
        <f>CONVERT(INDEX(Clg_StPt_Sch_EZ!$C$4:$I$27,MATCH(Schedules_8760!$C6706,Clg_StPt_Sch_EZ!$B$4:$B$27,0),MATCH(Schedules_8760!$F6706,Clg_StPt_Sch_EZ!$C$3:$I$3,0)),"F","C")</f>
        <v>25.555555555555554</v>
      </c>
      <c r="K6706" s="34">
        <f>CONVERT(INDEX(Clg_StPt_Sch_EZ!$C$31:$I$54,MATCH(Schedules_8760!$C6706,Clg_StPt_Sch_EZ!$B$31:$B$54,0),MATCH(Schedules_8760!$F6706,Clg_StPt_Sch_EZ!$C$30:$I$30,0)),"F","C")</f>
        <v>25</v>
      </c>
      <c r="L6706" s="34">
        <f>CONVERT(INDEX(DHW_StPt_Sch_EZ!$C$4:$I$27,MATCH(Schedules_8760!$C6706,DHW_StPt_Sch_EZ!$B$4:$B$27,0),MATCH(Schedules_8760!$F6706,DHW_StPt_Sch_EZ!$C$3:$I$3,0)),"F","C")</f>
        <v>53.333333333333329</v>
      </c>
      <c r="M6706" s="34">
        <f>CONVERT(INDEX(DHW_StPt_Sch_EZ!$C$31:$I$54,MATCH(Schedules_8760!$C6706,DHW_StPt_Sch_EZ!$B$31:$B$54,0),MATCH(Schedules_8760!$F6706,DHW_StPt_Sch_EZ!$C$30:$I$30,0)),"F","C")</f>
        <v>53.333333333333329</v>
      </c>
      <c r="N6706" s="12"/>
      <c r="O6706" s="12"/>
      <c r="P6706" s="12"/>
    </row>
    <row r="6707" spans="1:16" x14ac:dyDescent="0.25">
      <c r="A6707" s="35">
        <v>6706</v>
      </c>
      <c r="B6707" s="89">
        <v>280.375</v>
      </c>
      <c r="C6707" s="35">
        <f t="shared" si="520"/>
        <v>10</v>
      </c>
      <c r="D6707" s="35">
        <f t="shared" si="523"/>
        <v>280</v>
      </c>
      <c r="E6707" s="35">
        <f t="shared" si="524"/>
        <v>7</v>
      </c>
      <c r="F6707" s="35" t="str">
        <f t="shared" si="521"/>
        <v>Saturday</v>
      </c>
      <c r="G6707" s="35">
        <f t="shared" si="522"/>
        <v>10</v>
      </c>
      <c r="H6707" s="34">
        <f>CONVERT(INDEX(Htg_StPt_Sch_EZ!$C$4:$I$27,MATCH(Schedules_8760!$C6707,Htg_StPt_Sch_EZ!$B$4:$B$27,0),MATCH(Schedules_8760!$F6707,Htg_StPt_Sch_EZ!$C$3:$I$3,0)),"F","C")</f>
        <v>20.555555555555554</v>
      </c>
      <c r="I6707" s="34">
        <f>CONVERT(INDEX(Htg_StPt_Sch_EZ!$C$31:$I$54,MATCH(Schedules_8760!$C6707,Htg_StPt_Sch_EZ!$B$31:$B$54,0),MATCH(Schedules_8760!$F6707,Htg_StPt_Sch_EZ!$C$30:$I$30,0)),"F","C")</f>
        <v>19.444444444444443</v>
      </c>
      <c r="J6707" s="34">
        <f>CONVERT(INDEX(Clg_StPt_Sch_EZ!$C$4:$I$27,MATCH(Schedules_8760!$C6707,Clg_StPt_Sch_EZ!$B$4:$B$27,0),MATCH(Schedules_8760!$F6707,Clg_StPt_Sch_EZ!$C$3:$I$3,0)),"F","C")</f>
        <v>25.555555555555554</v>
      </c>
      <c r="K6707" s="34">
        <f>CONVERT(INDEX(Clg_StPt_Sch_EZ!$C$31:$I$54,MATCH(Schedules_8760!$C6707,Clg_StPt_Sch_EZ!$B$31:$B$54,0),MATCH(Schedules_8760!$F6707,Clg_StPt_Sch_EZ!$C$30:$I$30,0)),"F","C")</f>
        <v>25</v>
      </c>
      <c r="L6707" s="34">
        <f>CONVERT(INDEX(DHW_StPt_Sch_EZ!$C$4:$I$27,MATCH(Schedules_8760!$C6707,DHW_StPt_Sch_EZ!$B$4:$B$27,0),MATCH(Schedules_8760!$F6707,DHW_StPt_Sch_EZ!$C$3:$I$3,0)),"F","C")</f>
        <v>53.333333333333329</v>
      </c>
      <c r="M6707" s="34">
        <f>CONVERT(INDEX(DHW_StPt_Sch_EZ!$C$31:$I$54,MATCH(Schedules_8760!$C6707,DHW_StPt_Sch_EZ!$B$31:$B$54,0),MATCH(Schedules_8760!$F6707,DHW_StPt_Sch_EZ!$C$30:$I$30,0)),"F","C")</f>
        <v>53.333333333333329</v>
      </c>
      <c r="N6707" s="12"/>
      <c r="O6707" s="12"/>
      <c r="P6707" s="12"/>
    </row>
    <row r="6708" spans="1:16" x14ac:dyDescent="0.25">
      <c r="A6708" s="35">
        <v>6707</v>
      </c>
      <c r="B6708" s="89">
        <v>280.41666666666669</v>
      </c>
      <c r="C6708" s="35">
        <f t="shared" si="520"/>
        <v>11</v>
      </c>
      <c r="D6708" s="35">
        <f t="shared" si="523"/>
        <v>280</v>
      </c>
      <c r="E6708" s="35">
        <f t="shared" si="524"/>
        <v>7</v>
      </c>
      <c r="F6708" s="35" t="str">
        <f t="shared" si="521"/>
        <v>Saturday</v>
      </c>
      <c r="G6708" s="35">
        <f t="shared" si="522"/>
        <v>10</v>
      </c>
      <c r="H6708" s="34">
        <f>CONVERT(INDEX(Htg_StPt_Sch_EZ!$C$4:$I$27,MATCH(Schedules_8760!$C6708,Htg_StPt_Sch_EZ!$B$4:$B$27,0),MATCH(Schedules_8760!$F6708,Htg_StPt_Sch_EZ!$C$3:$I$3,0)),"F","C")</f>
        <v>20.555555555555554</v>
      </c>
      <c r="I6708" s="34">
        <f>CONVERT(INDEX(Htg_StPt_Sch_EZ!$C$31:$I$54,MATCH(Schedules_8760!$C6708,Htg_StPt_Sch_EZ!$B$31:$B$54,0),MATCH(Schedules_8760!$F6708,Htg_StPt_Sch_EZ!$C$30:$I$30,0)),"F","C")</f>
        <v>19.444444444444443</v>
      </c>
      <c r="J6708" s="34">
        <f>CONVERT(INDEX(Clg_StPt_Sch_EZ!$C$4:$I$27,MATCH(Schedules_8760!$C6708,Clg_StPt_Sch_EZ!$B$4:$B$27,0),MATCH(Schedules_8760!$F6708,Clg_StPt_Sch_EZ!$C$3:$I$3,0)),"F","C")</f>
        <v>25.555555555555554</v>
      </c>
      <c r="K6708" s="34">
        <f>CONVERT(INDEX(Clg_StPt_Sch_EZ!$C$31:$I$54,MATCH(Schedules_8760!$C6708,Clg_StPt_Sch_EZ!$B$31:$B$54,0),MATCH(Schedules_8760!$F6708,Clg_StPt_Sch_EZ!$C$30:$I$30,0)),"F","C")</f>
        <v>25</v>
      </c>
      <c r="L6708" s="34">
        <f>CONVERT(INDEX(DHW_StPt_Sch_EZ!$C$4:$I$27,MATCH(Schedules_8760!$C6708,DHW_StPt_Sch_EZ!$B$4:$B$27,0),MATCH(Schedules_8760!$F6708,DHW_StPt_Sch_EZ!$C$3:$I$3,0)),"F","C")</f>
        <v>53.333333333333329</v>
      </c>
      <c r="M6708" s="34">
        <f>CONVERT(INDEX(DHW_StPt_Sch_EZ!$C$31:$I$54,MATCH(Schedules_8760!$C6708,DHW_StPt_Sch_EZ!$B$31:$B$54,0),MATCH(Schedules_8760!$F6708,DHW_StPt_Sch_EZ!$C$30:$I$30,0)),"F","C")</f>
        <v>53.333333333333329</v>
      </c>
      <c r="N6708" s="12"/>
      <c r="O6708" s="12"/>
      <c r="P6708" s="12"/>
    </row>
    <row r="6709" spans="1:16" x14ac:dyDescent="0.25">
      <c r="A6709" s="35">
        <v>6708</v>
      </c>
      <c r="B6709" s="89">
        <v>280.45833333333331</v>
      </c>
      <c r="C6709" s="35">
        <f t="shared" si="520"/>
        <v>12</v>
      </c>
      <c r="D6709" s="35">
        <f t="shared" si="523"/>
        <v>280</v>
      </c>
      <c r="E6709" s="35">
        <f t="shared" si="524"/>
        <v>7</v>
      </c>
      <c r="F6709" s="35" t="str">
        <f t="shared" si="521"/>
        <v>Saturday</v>
      </c>
      <c r="G6709" s="35">
        <f t="shared" si="522"/>
        <v>10</v>
      </c>
      <c r="H6709" s="34">
        <f>CONVERT(INDEX(Htg_StPt_Sch_EZ!$C$4:$I$27,MATCH(Schedules_8760!$C6709,Htg_StPt_Sch_EZ!$B$4:$B$27,0),MATCH(Schedules_8760!$F6709,Htg_StPt_Sch_EZ!$C$3:$I$3,0)),"F","C")</f>
        <v>20.555555555555554</v>
      </c>
      <c r="I6709" s="34">
        <f>CONVERT(INDEX(Htg_StPt_Sch_EZ!$C$31:$I$54,MATCH(Schedules_8760!$C6709,Htg_StPt_Sch_EZ!$B$31:$B$54,0),MATCH(Schedules_8760!$F6709,Htg_StPt_Sch_EZ!$C$30:$I$30,0)),"F","C")</f>
        <v>19.444444444444443</v>
      </c>
      <c r="J6709" s="34">
        <f>CONVERT(INDEX(Clg_StPt_Sch_EZ!$C$4:$I$27,MATCH(Schedules_8760!$C6709,Clg_StPt_Sch_EZ!$B$4:$B$27,0),MATCH(Schedules_8760!$F6709,Clg_StPt_Sch_EZ!$C$3:$I$3,0)),"F","C")</f>
        <v>25.555555555555554</v>
      </c>
      <c r="K6709" s="34">
        <f>CONVERT(INDEX(Clg_StPt_Sch_EZ!$C$31:$I$54,MATCH(Schedules_8760!$C6709,Clg_StPt_Sch_EZ!$B$31:$B$54,0),MATCH(Schedules_8760!$F6709,Clg_StPt_Sch_EZ!$C$30:$I$30,0)),"F","C")</f>
        <v>25</v>
      </c>
      <c r="L6709" s="34">
        <f>CONVERT(INDEX(DHW_StPt_Sch_EZ!$C$4:$I$27,MATCH(Schedules_8760!$C6709,DHW_StPt_Sch_EZ!$B$4:$B$27,0),MATCH(Schedules_8760!$F6709,DHW_StPt_Sch_EZ!$C$3:$I$3,0)),"F","C")</f>
        <v>53.333333333333329</v>
      </c>
      <c r="M6709" s="34">
        <f>CONVERT(INDEX(DHW_StPt_Sch_EZ!$C$31:$I$54,MATCH(Schedules_8760!$C6709,DHW_StPt_Sch_EZ!$B$31:$B$54,0),MATCH(Schedules_8760!$F6709,DHW_StPt_Sch_EZ!$C$30:$I$30,0)),"F","C")</f>
        <v>53.333333333333329</v>
      </c>
      <c r="N6709" s="12"/>
      <c r="O6709" s="12"/>
      <c r="P6709" s="12"/>
    </row>
    <row r="6710" spans="1:16" x14ac:dyDescent="0.25">
      <c r="A6710" s="35">
        <v>6709</v>
      </c>
      <c r="B6710" s="89">
        <v>280.5</v>
      </c>
      <c r="C6710" s="35">
        <f t="shared" si="520"/>
        <v>13</v>
      </c>
      <c r="D6710" s="35">
        <f t="shared" si="523"/>
        <v>280</v>
      </c>
      <c r="E6710" s="35">
        <f t="shared" si="524"/>
        <v>7</v>
      </c>
      <c r="F6710" s="35" t="str">
        <f t="shared" si="521"/>
        <v>Saturday</v>
      </c>
      <c r="G6710" s="35">
        <f t="shared" si="522"/>
        <v>10</v>
      </c>
      <c r="H6710" s="34">
        <f>CONVERT(INDEX(Htg_StPt_Sch_EZ!$C$4:$I$27,MATCH(Schedules_8760!$C6710,Htg_StPt_Sch_EZ!$B$4:$B$27,0),MATCH(Schedules_8760!$F6710,Htg_StPt_Sch_EZ!$C$3:$I$3,0)),"F","C")</f>
        <v>20.555555555555554</v>
      </c>
      <c r="I6710" s="34">
        <f>CONVERT(INDEX(Htg_StPt_Sch_EZ!$C$31:$I$54,MATCH(Schedules_8760!$C6710,Htg_StPt_Sch_EZ!$B$31:$B$54,0),MATCH(Schedules_8760!$F6710,Htg_StPt_Sch_EZ!$C$30:$I$30,0)),"F","C")</f>
        <v>19.444444444444443</v>
      </c>
      <c r="J6710" s="34">
        <f>CONVERT(INDEX(Clg_StPt_Sch_EZ!$C$4:$I$27,MATCH(Schedules_8760!$C6710,Clg_StPt_Sch_EZ!$B$4:$B$27,0),MATCH(Schedules_8760!$F6710,Clg_StPt_Sch_EZ!$C$3:$I$3,0)),"F","C")</f>
        <v>25.555555555555554</v>
      </c>
      <c r="K6710" s="34">
        <f>CONVERT(INDEX(Clg_StPt_Sch_EZ!$C$31:$I$54,MATCH(Schedules_8760!$C6710,Clg_StPt_Sch_EZ!$B$31:$B$54,0),MATCH(Schedules_8760!$F6710,Clg_StPt_Sch_EZ!$C$30:$I$30,0)),"F","C")</f>
        <v>25</v>
      </c>
      <c r="L6710" s="34">
        <f>CONVERT(INDEX(DHW_StPt_Sch_EZ!$C$4:$I$27,MATCH(Schedules_8760!$C6710,DHW_StPt_Sch_EZ!$B$4:$B$27,0),MATCH(Schedules_8760!$F6710,DHW_StPt_Sch_EZ!$C$3:$I$3,0)),"F","C")</f>
        <v>53.333333333333329</v>
      </c>
      <c r="M6710" s="34">
        <f>CONVERT(INDEX(DHW_StPt_Sch_EZ!$C$31:$I$54,MATCH(Schedules_8760!$C6710,DHW_StPt_Sch_EZ!$B$31:$B$54,0),MATCH(Schedules_8760!$F6710,DHW_StPt_Sch_EZ!$C$30:$I$30,0)),"F","C")</f>
        <v>53.333333333333329</v>
      </c>
      <c r="N6710" s="12"/>
      <c r="O6710" s="12"/>
      <c r="P6710" s="12"/>
    </row>
    <row r="6711" spans="1:16" x14ac:dyDescent="0.25">
      <c r="A6711" s="35">
        <v>6710</v>
      </c>
      <c r="B6711" s="89">
        <v>280.54166666666669</v>
      </c>
      <c r="C6711" s="35">
        <f t="shared" si="520"/>
        <v>14</v>
      </c>
      <c r="D6711" s="35">
        <f t="shared" si="523"/>
        <v>280</v>
      </c>
      <c r="E6711" s="35">
        <f t="shared" si="524"/>
        <v>7</v>
      </c>
      <c r="F6711" s="35" t="str">
        <f t="shared" si="521"/>
        <v>Saturday</v>
      </c>
      <c r="G6711" s="35">
        <f t="shared" si="522"/>
        <v>10</v>
      </c>
      <c r="H6711" s="34">
        <f>CONVERT(INDEX(Htg_StPt_Sch_EZ!$C$4:$I$27,MATCH(Schedules_8760!$C6711,Htg_StPt_Sch_EZ!$B$4:$B$27,0),MATCH(Schedules_8760!$F6711,Htg_StPt_Sch_EZ!$C$3:$I$3,0)),"F","C")</f>
        <v>20.555555555555554</v>
      </c>
      <c r="I6711" s="34">
        <f>CONVERT(INDEX(Htg_StPt_Sch_EZ!$C$31:$I$54,MATCH(Schedules_8760!$C6711,Htg_StPt_Sch_EZ!$B$31:$B$54,0),MATCH(Schedules_8760!$F6711,Htg_StPt_Sch_EZ!$C$30:$I$30,0)),"F","C")</f>
        <v>19.444444444444443</v>
      </c>
      <c r="J6711" s="34">
        <f>CONVERT(INDEX(Clg_StPt_Sch_EZ!$C$4:$I$27,MATCH(Schedules_8760!$C6711,Clg_StPt_Sch_EZ!$B$4:$B$27,0),MATCH(Schedules_8760!$F6711,Clg_StPt_Sch_EZ!$C$3:$I$3,0)),"F","C")</f>
        <v>25.555555555555554</v>
      </c>
      <c r="K6711" s="34">
        <f>CONVERT(INDEX(Clg_StPt_Sch_EZ!$C$31:$I$54,MATCH(Schedules_8760!$C6711,Clg_StPt_Sch_EZ!$B$31:$B$54,0),MATCH(Schedules_8760!$F6711,Clg_StPt_Sch_EZ!$C$30:$I$30,0)),"F","C")</f>
        <v>25</v>
      </c>
      <c r="L6711" s="34">
        <f>CONVERT(INDEX(DHW_StPt_Sch_EZ!$C$4:$I$27,MATCH(Schedules_8760!$C6711,DHW_StPt_Sch_EZ!$B$4:$B$27,0),MATCH(Schedules_8760!$F6711,DHW_StPt_Sch_EZ!$C$3:$I$3,0)),"F","C")</f>
        <v>53.333333333333329</v>
      </c>
      <c r="M6711" s="34">
        <f>CONVERT(INDEX(DHW_StPt_Sch_EZ!$C$31:$I$54,MATCH(Schedules_8760!$C6711,DHW_StPt_Sch_EZ!$B$31:$B$54,0),MATCH(Schedules_8760!$F6711,DHW_StPt_Sch_EZ!$C$30:$I$30,0)),"F","C")</f>
        <v>53.333333333333329</v>
      </c>
      <c r="N6711" s="12"/>
      <c r="O6711" s="12"/>
      <c r="P6711" s="12"/>
    </row>
    <row r="6712" spans="1:16" x14ac:dyDescent="0.25">
      <c r="A6712" s="35">
        <v>6711</v>
      </c>
      <c r="B6712" s="89">
        <v>280.58333333333331</v>
      </c>
      <c r="C6712" s="35">
        <f t="shared" si="520"/>
        <v>15</v>
      </c>
      <c r="D6712" s="35">
        <f t="shared" si="523"/>
        <v>280</v>
      </c>
      <c r="E6712" s="35">
        <f t="shared" si="524"/>
        <v>7</v>
      </c>
      <c r="F6712" s="35" t="str">
        <f t="shared" si="521"/>
        <v>Saturday</v>
      </c>
      <c r="G6712" s="35">
        <f t="shared" si="522"/>
        <v>10</v>
      </c>
      <c r="H6712" s="34">
        <f>CONVERT(INDEX(Htg_StPt_Sch_EZ!$C$4:$I$27,MATCH(Schedules_8760!$C6712,Htg_StPt_Sch_EZ!$B$4:$B$27,0),MATCH(Schedules_8760!$F6712,Htg_StPt_Sch_EZ!$C$3:$I$3,0)),"F","C")</f>
        <v>20.555555555555554</v>
      </c>
      <c r="I6712" s="34">
        <f>CONVERT(INDEX(Htg_StPt_Sch_EZ!$C$31:$I$54,MATCH(Schedules_8760!$C6712,Htg_StPt_Sch_EZ!$B$31:$B$54,0),MATCH(Schedules_8760!$F6712,Htg_StPt_Sch_EZ!$C$30:$I$30,0)),"F","C")</f>
        <v>21.111111111111111</v>
      </c>
      <c r="J6712" s="34">
        <f>CONVERT(INDEX(Clg_StPt_Sch_EZ!$C$4:$I$27,MATCH(Schedules_8760!$C6712,Clg_StPt_Sch_EZ!$B$4:$B$27,0),MATCH(Schedules_8760!$F6712,Clg_StPt_Sch_EZ!$C$3:$I$3,0)),"F","C")</f>
        <v>25.555555555555554</v>
      </c>
      <c r="K6712" s="34">
        <f>CONVERT(INDEX(Clg_StPt_Sch_EZ!$C$31:$I$54,MATCH(Schedules_8760!$C6712,Clg_StPt_Sch_EZ!$B$31:$B$54,0),MATCH(Schedules_8760!$F6712,Clg_StPt_Sch_EZ!$C$30:$I$30,0)),"F","C")</f>
        <v>25</v>
      </c>
      <c r="L6712" s="34">
        <f>CONVERT(INDEX(DHW_StPt_Sch_EZ!$C$4:$I$27,MATCH(Schedules_8760!$C6712,DHW_StPt_Sch_EZ!$B$4:$B$27,0),MATCH(Schedules_8760!$F6712,DHW_StPt_Sch_EZ!$C$3:$I$3,0)),"F","C")</f>
        <v>53.333333333333329</v>
      </c>
      <c r="M6712" s="34">
        <f>CONVERT(INDEX(DHW_StPt_Sch_EZ!$C$31:$I$54,MATCH(Schedules_8760!$C6712,DHW_StPt_Sch_EZ!$B$31:$B$54,0),MATCH(Schedules_8760!$F6712,DHW_StPt_Sch_EZ!$C$30:$I$30,0)),"F","C")</f>
        <v>53.333333333333329</v>
      </c>
      <c r="N6712" s="12"/>
      <c r="O6712" s="12"/>
      <c r="P6712" s="12"/>
    </row>
    <row r="6713" spans="1:16" x14ac:dyDescent="0.25">
      <c r="A6713" s="35">
        <v>6712</v>
      </c>
      <c r="B6713" s="89">
        <v>280.625</v>
      </c>
      <c r="C6713" s="35">
        <f t="shared" si="520"/>
        <v>16</v>
      </c>
      <c r="D6713" s="35">
        <f t="shared" si="523"/>
        <v>280</v>
      </c>
      <c r="E6713" s="35">
        <f t="shared" si="524"/>
        <v>7</v>
      </c>
      <c r="F6713" s="35" t="str">
        <f t="shared" si="521"/>
        <v>Saturday</v>
      </c>
      <c r="G6713" s="35">
        <f t="shared" si="522"/>
        <v>10</v>
      </c>
      <c r="H6713" s="34">
        <f>CONVERT(INDEX(Htg_StPt_Sch_EZ!$C$4:$I$27,MATCH(Schedules_8760!$C6713,Htg_StPt_Sch_EZ!$B$4:$B$27,0),MATCH(Schedules_8760!$F6713,Htg_StPt_Sch_EZ!$C$3:$I$3,0)),"F","C")</f>
        <v>20.555555555555554</v>
      </c>
      <c r="I6713" s="34">
        <f>CONVERT(INDEX(Htg_StPt_Sch_EZ!$C$31:$I$54,MATCH(Schedules_8760!$C6713,Htg_StPt_Sch_EZ!$B$31:$B$54,0),MATCH(Schedules_8760!$F6713,Htg_StPt_Sch_EZ!$C$30:$I$30,0)),"F","C")</f>
        <v>21.111111111111111</v>
      </c>
      <c r="J6713" s="34">
        <f>CONVERT(INDEX(Clg_StPt_Sch_EZ!$C$4:$I$27,MATCH(Schedules_8760!$C6713,Clg_StPt_Sch_EZ!$B$4:$B$27,0),MATCH(Schedules_8760!$F6713,Clg_StPt_Sch_EZ!$C$3:$I$3,0)),"F","C")</f>
        <v>25.555555555555554</v>
      </c>
      <c r="K6713" s="34">
        <f>CONVERT(INDEX(Clg_StPt_Sch_EZ!$C$31:$I$54,MATCH(Schedules_8760!$C6713,Clg_StPt_Sch_EZ!$B$31:$B$54,0),MATCH(Schedules_8760!$F6713,Clg_StPt_Sch_EZ!$C$30:$I$30,0)),"F","C")</f>
        <v>25</v>
      </c>
      <c r="L6713" s="34">
        <f>CONVERT(INDEX(DHW_StPt_Sch_EZ!$C$4:$I$27,MATCH(Schedules_8760!$C6713,DHW_StPt_Sch_EZ!$B$4:$B$27,0),MATCH(Schedules_8760!$F6713,DHW_StPt_Sch_EZ!$C$3:$I$3,0)),"F","C")</f>
        <v>53.333333333333329</v>
      </c>
      <c r="M6713" s="34">
        <f>CONVERT(INDEX(DHW_StPt_Sch_EZ!$C$31:$I$54,MATCH(Schedules_8760!$C6713,DHW_StPt_Sch_EZ!$B$31:$B$54,0),MATCH(Schedules_8760!$F6713,DHW_StPt_Sch_EZ!$C$30:$I$30,0)),"F","C")</f>
        <v>53.333333333333329</v>
      </c>
      <c r="N6713" s="12"/>
      <c r="O6713" s="12"/>
      <c r="P6713" s="12"/>
    </row>
    <row r="6714" spans="1:16" x14ac:dyDescent="0.25">
      <c r="A6714" s="35">
        <v>6713</v>
      </c>
      <c r="B6714" s="89">
        <v>280.66666666666669</v>
      </c>
      <c r="C6714" s="35">
        <f t="shared" si="520"/>
        <v>17</v>
      </c>
      <c r="D6714" s="35">
        <f t="shared" si="523"/>
        <v>280</v>
      </c>
      <c r="E6714" s="35">
        <f t="shared" si="524"/>
        <v>7</v>
      </c>
      <c r="F6714" s="35" t="str">
        <f t="shared" si="521"/>
        <v>Saturday</v>
      </c>
      <c r="G6714" s="35">
        <f t="shared" si="522"/>
        <v>10</v>
      </c>
      <c r="H6714" s="34">
        <f>CONVERT(INDEX(Htg_StPt_Sch_EZ!$C$4:$I$27,MATCH(Schedules_8760!$C6714,Htg_StPt_Sch_EZ!$B$4:$B$27,0),MATCH(Schedules_8760!$F6714,Htg_StPt_Sch_EZ!$C$3:$I$3,0)),"F","C")</f>
        <v>20.555555555555554</v>
      </c>
      <c r="I6714" s="34">
        <f>CONVERT(INDEX(Htg_StPt_Sch_EZ!$C$31:$I$54,MATCH(Schedules_8760!$C6714,Htg_StPt_Sch_EZ!$B$31:$B$54,0),MATCH(Schedules_8760!$F6714,Htg_StPt_Sch_EZ!$C$30:$I$30,0)),"F","C")</f>
        <v>17.777777777777779</v>
      </c>
      <c r="J6714" s="34">
        <f>CONVERT(INDEX(Clg_StPt_Sch_EZ!$C$4:$I$27,MATCH(Schedules_8760!$C6714,Clg_StPt_Sch_EZ!$B$4:$B$27,0),MATCH(Schedules_8760!$F6714,Clg_StPt_Sch_EZ!$C$3:$I$3,0)),"F","C")</f>
        <v>25.555555555555554</v>
      </c>
      <c r="K6714" s="34">
        <f>CONVERT(INDEX(Clg_StPt_Sch_EZ!$C$31:$I$54,MATCH(Schedules_8760!$C6714,Clg_StPt_Sch_EZ!$B$31:$B$54,0),MATCH(Schedules_8760!$F6714,Clg_StPt_Sch_EZ!$C$30:$I$30,0)),"F","C")</f>
        <v>25</v>
      </c>
      <c r="L6714" s="34">
        <f>CONVERT(INDEX(DHW_StPt_Sch_EZ!$C$4:$I$27,MATCH(Schedules_8760!$C6714,DHW_StPt_Sch_EZ!$B$4:$B$27,0),MATCH(Schedules_8760!$F6714,DHW_StPt_Sch_EZ!$C$3:$I$3,0)),"F","C")</f>
        <v>53.333333333333329</v>
      </c>
      <c r="M6714" s="34">
        <f>CONVERT(INDEX(DHW_StPt_Sch_EZ!$C$31:$I$54,MATCH(Schedules_8760!$C6714,DHW_StPt_Sch_EZ!$B$31:$B$54,0),MATCH(Schedules_8760!$F6714,DHW_StPt_Sch_EZ!$C$30:$I$30,0)),"F","C")</f>
        <v>53.333333333333329</v>
      </c>
      <c r="N6714" s="12"/>
      <c r="O6714" s="12"/>
      <c r="P6714" s="12"/>
    </row>
    <row r="6715" spans="1:16" x14ac:dyDescent="0.25">
      <c r="A6715" s="35">
        <v>6714</v>
      </c>
      <c r="B6715" s="89">
        <v>280.70833333333331</v>
      </c>
      <c r="C6715" s="35">
        <f t="shared" si="520"/>
        <v>18</v>
      </c>
      <c r="D6715" s="35">
        <f t="shared" si="523"/>
        <v>280</v>
      </c>
      <c r="E6715" s="35">
        <f t="shared" si="524"/>
        <v>7</v>
      </c>
      <c r="F6715" s="35" t="str">
        <f t="shared" si="521"/>
        <v>Saturday</v>
      </c>
      <c r="G6715" s="35">
        <f t="shared" si="522"/>
        <v>10</v>
      </c>
      <c r="H6715" s="34">
        <f>CONVERT(INDEX(Htg_StPt_Sch_EZ!$C$4:$I$27,MATCH(Schedules_8760!$C6715,Htg_StPt_Sch_EZ!$B$4:$B$27,0),MATCH(Schedules_8760!$F6715,Htg_StPt_Sch_EZ!$C$3:$I$3,0)),"F","C")</f>
        <v>20.555555555555554</v>
      </c>
      <c r="I6715" s="34">
        <f>CONVERT(INDEX(Htg_StPt_Sch_EZ!$C$31:$I$54,MATCH(Schedules_8760!$C6715,Htg_StPt_Sch_EZ!$B$31:$B$54,0),MATCH(Schedules_8760!$F6715,Htg_StPt_Sch_EZ!$C$30:$I$30,0)),"F","C")</f>
        <v>17.777777777777779</v>
      </c>
      <c r="J6715" s="34">
        <f>CONVERT(INDEX(Clg_StPt_Sch_EZ!$C$4:$I$27,MATCH(Schedules_8760!$C6715,Clg_StPt_Sch_EZ!$B$4:$B$27,0),MATCH(Schedules_8760!$F6715,Clg_StPt_Sch_EZ!$C$3:$I$3,0)),"F","C")</f>
        <v>25.555555555555554</v>
      </c>
      <c r="K6715" s="34">
        <f>CONVERT(INDEX(Clg_StPt_Sch_EZ!$C$31:$I$54,MATCH(Schedules_8760!$C6715,Clg_StPt_Sch_EZ!$B$31:$B$54,0),MATCH(Schedules_8760!$F6715,Clg_StPt_Sch_EZ!$C$30:$I$30,0)),"F","C")</f>
        <v>28.333333333333332</v>
      </c>
      <c r="L6715" s="34">
        <f>CONVERT(INDEX(DHW_StPt_Sch_EZ!$C$4:$I$27,MATCH(Schedules_8760!$C6715,DHW_StPt_Sch_EZ!$B$4:$B$27,0),MATCH(Schedules_8760!$F6715,DHW_StPt_Sch_EZ!$C$3:$I$3,0)),"F","C")</f>
        <v>53.333333333333329</v>
      </c>
      <c r="M6715" s="34">
        <f>CONVERT(INDEX(DHW_StPt_Sch_EZ!$C$31:$I$54,MATCH(Schedules_8760!$C6715,DHW_StPt_Sch_EZ!$B$31:$B$54,0),MATCH(Schedules_8760!$F6715,DHW_StPt_Sch_EZ!$C$30:$I$30,0)),"F","C")</f>
        <v>53.333333333333329</v>
      </c>
      <c r="N6715" s="12"/>
      <c r="O6715" s="12"/>
      <c r="P6715" s="12"/>
    </row>
    <row r="6716" spans="1:16" x14ac:dyDescent="0.25">
      <c r="A6716" s="35">
        <v>6715</v>
      </c>
      <c r="B6716" s="89">
        <v>280.75</v>
      </c>
      <c r="C6716" s="35">
        <f t="shared" si="520"/>
        <v>19</v>
      </c>
      <c r="D6716" s="35">
        <f t="shared" si="523"/>
        <v>280</v>
      </c>
      <c r="E6716" s="35">
        <f t="shared" si="524"/>
        <v>7</v>
      </c>
      <c r="F6716" s="35" t="str">
        <f t="shared" si="521"/>
        <v>Saturday</v>
      </c>
      <c r="G6716" s="35">
        <f t="shared" si="522"/>
        <v>10</v>
      </c>
      <c r="H6716" s="34">
        <f>CONVERT(INDEX(Htg_StPt_Sch_EZ!$C$4:$I$27,MATCH(Schedules_8760!$C6716,Htg_StPt_Sch_EZ!$B$4:$B$27,0),MATCH(Schedules_8760!$F6716,Htg_StPt_Sch_EZ!$C$3:$I$3,0)),"F","C")</f>
        <v>20.555555555555554</v>
      </c>
      <c r="I6716" s="34">
        <f>CONVERT(INDEX(Htg_StPt_Sch_EZ!$C$31:$I$54,MATCH(Schedules_8760!$C6716,Htg_StPt_Sch_EZ!$B$31:$B$54,0),MATCH(Schedules_8760!$F6716,Htg_StPt_Sch_EZ!$C$30:$I$30,0)),"F","C")</f>
        <v>18.333333333333332</v>
      </c>
      <c r="J6716" s="34">
        <f>CONVERT(INDEX(Clg_StPt_Sch_EZ!$C$4:$I$27,MATCH(Schedules_8760!$C6716,Clg_StPt_Sch_EZ!$B$4:$B$27,0),MATCH(Schedules_8760!$F6716,Clg_StPt_Sch_EZ!$C$3:$I$3,0)),"F","C")</f>
        <v>25.555555555555554</v>
      </c>
      <c r="K6716" s="34">
        <f>CONVERT(INDEX(Clg_StPt_Sch_EZ!$C$31:$I$54,MATCH(Schedules_8760!$C6716,Clg_StPt_Sch_EZ!$B$31:$B$54,0),MATCH(Schedules_8760!$F6716,Clg_StPt_Sch_EZ!$C$30:$I$30,0)),"F","C")</f>
        <v>28.333333333333332</v>
      </c>
      <c r="L6716" s="34">
        <f>CONVERT(INDEX(DHW_StPt_Sch_EZ!$C$4:$I$27,MATCH(Schedules_8760!$C6716,DHW_StPt_Sch_EZ!$B$4:$B$27,0),MATCH(Schedules_8760!$F6716,DHW_StPt_Sch_EZ!$C$3:$I$3,0)),"F","C")</f>
        <v>53.333333333333329</v>
      </c>
      <c r="M6716" s="34">
        <f>CONVERT(INDEX(DHW_StPt_Sch_EZ!$C$31:$I$54,MATCH(Schedules_8760!$C6716,DHW_StPt_Sch_EZ!$B$31:$B$54,0),MATCH(Schedules_8760!$F6716,DHW_StPt_Sch_EZ!$C$30:$I$30,0)),"F","C")</f>
        <v>53.333333333333329</v>
      </c>
      <c r="N6716" s="12"/>
      <c r="O6716" s="12"/>
      <c r="P6716" s="12"/>
    </row>
    <row r="6717" spans="1:16" x14ac:dyDescent="0.25">
      <c r="A6717" s="35">
        <v>6716</v>
      </c>
      <c r="B6717" s="89">
        <v>280.79166666666669</v>
      </c>
      <c r="C6717" s="35">
        <f t="shared" si="520"/>
        <v>20</v>
      </c>
      <c r="D6717" s="35">
        <f t="shared" si="523"/>
        <v>280</v>
      </c>
      <c r="E6717" s="35">
        <f t="shared" si="524"/>
        <v>7</v>
      </c>
      <c r="F6717" s="35" t="str">
        <f t="shared" si="521"/>
        <v>Saturday</v>
      </c>
      <c r="G6717" s="35">
        <f t="shared" si="522"/>
        <v>10</v>
      </c>
      <c r="H6717" s="34">
        <f>CONVERT(INDEX(Htg_StPt_Sch_EZ!$C$4:$I$27,MATCH(Schedules_8760!$C6717,Htg_StPt_Sch_EZ!$B$4:$B$27,0),MATCH(Schedules_8760!$F6717,Htg_StPt_Sch_EZ!$C$3:$I$3,0)),"F","C")</f>
        <v>20.555555555555554</v>
      </c>
      <c r="I6717" s="34">
        <f>CONVERT(INDEX(Htg_StPt_Sch_EZ!$C$31:$I$54,MATCH(Schedules_8760!$C6717,Htg_StPt_Sch_EZ!$B$31:$B$54,0),MATCH(Schedules_8760!$F6717,Htg_StPt_Sch_EZ!$C$30:$I$30,0)),"F","C")</f>
        <v>18.888888888888889</v>
      </c>
      <c r="J6717" s="34">
        <f>CONVERT(INDEX(Clg_StPt_Sch_EZ!$C$4:$I$27,MATCH(Schedules_8760!$C6717,Clg_StPt_Sch_EZ!$B$4:$B$27,0),MATCH(Schedules_8760!$F6717,Clg_StPt_Sch_EZ!$C$3:$I$3,0)),"F","C")</f>
        <v>25.555555555555554</v>
      </c>
      <c r="K6717" s="34">
        <f>CONVERT(INDEX(Clg_StPt_Sch_EZ!$C$31:$I$54,MATCH(Schedules_8760!$C6717,Clg_StPt_Sch_EZ!$B$31:$B$54,0),MATCH(Schedules_8760!$F6717,Clg_StPt_Sch_EZ!$C$30:$I$30,0)),"F","C")</f>
        <v>28.333333333333332</v>
      </c>
      <c r="L6717" s="34">
        <f>CONVERT(INDEX(DHW_StPt_Sch_EZ!$C$4:$I$27,MATCH(Schedules_8760!$C6717,DHW_StPt_Sch_EZ!$B$4:$B$27,0),MATCH(Schedules_8760!$F6717,DHW_StPt_Sch_EZ!$C$3:$I$3,0)),"F","C")</f>
        <v>53.333333333333329</v>
      </c>
      <c r="M6717" s="34">
        <f>CONVERT(INDEX(DHW_StPt_Sch_EZ!$C$31:$I$54,MATCH(Schedules_8760!$C6717,DHW_StPt_Sch_EZ!$B$31:$B$54,0),MATCH(Schedules_8760!$F6717,DHW_StPt_Sch_EZ!$C$30:$I$30,0)),"F","C")</f>
        <v>53.333333333333329</v>
      </c>
      <c r="N6717" s="12"/>
      <c r="O6717" s="12"/>
      <c r="P6717" s="12"/>
    </row>
    <row r="6718" spans="1:16" x14ac:dyDescent="0.25">
      <c r="A6718" s="35">
        <v>6717</v>
      </c>
      <c r="B6718" s="89">
        <v>280.83333333333331</v>
      </c>
      <c r="C6718" s="35">
        <f t="shared" si="520"/>
        <v>21</v>
      </c>
      <c r="D6718" s="35">
        <f t="shared" si="523"/>
        <v>280</v>
      </c>
      <c r="E6718" s="35">
        <f t="shared" si="524"/>
        <v>7</v>
      </c>
      <c r="F6718" s="35" t="str">
        <f t="shared" si="521"/>
        <v>Saturday</v>
      </c>
      <c r="G6718" s="35">
        <f t="shared" si="522"/>
        <v>10</v>
      </c>
      <c r="H6718" s="34">
        <f>CONVERT(INDEX(Htg_StPt_Sch_EZ!$C$4:$I$27,MATCH(Schedules_8760!$C6718,Htg_StPt_Sch_EZ!$B$4:$B$27,0),MATCH(Schedules_8760!$F6718,Htg_StPt_Sch_EZ!$C$3:$I$3,0)),"F","C")</f>
        <v>20.555555555555554</v>
      </c>
      <c r="I6718" s="34">
        <f>CONVERT(INDEX(Htg_StPt_Sch_EZ!$C$31:$I$54,MATCH(Schedules_8760!$C6718,Htg_StPt_Sch_EZ!$B$31:$B$54,0),MATCH(Schedules_8760!$F6718,Htg_StPt_Sch_EZ!$C$30:$I$30,0)),"F","C")</f>
        <v>19.444444444444443</v>
      </c>
      <c r="J6718" s="34">
        <f>CONVERT(INDEX(Clg_StPt_Sch_EZ!$C$4:$I$27,MATCH(Schedules_8760!$C6718,Clg_StPt_Sch_EZ!$B$4:$B$27,0),MATCH(Schedules_8760!$F6718,Clg_StPt_Sch_EZ!$C$3:$I$3,0)),"F","C")</f>
        <v>25.555555555555554</v>
      </c>
      <c r="K6718" s="34">
        <f>CONVERT(INDEX(Clg_StPt_Sch_EZ!$C$31:$I$54,MATCH(Schedules_8760!$C6718,Clg_StPt_Sch_EZ!$B$31:$B$54,0),MATCH(Schedules_8760!$F6718,Clg_StPt_Sch_EZ!$C$30:$I$30,0)),"F","C")</f>
        <v>28.333333333333332</v>
      </c>
      <c r="L6718" s="34">
        <f>CONVERT(INDEX(DHW_StPt_Sch_EZ!$C$4:$I$27,MATCH(Schedules_8760!$C6718,DHW_StPt_Sch_EZ!$B$4:$B$27,0),MATCH(Schedules_8760!$F6718,DHW_StPt_Sch_EZ!$C$3:$I$3,0)),"F","C")</f>
        <v>53.333333333333329</v>
      </c>
      <c r="M6718" s="34">
        <f>CONVERT(INDEX(DHW_StPt_Sch_EZ!$C$31:$I$54,MATCH(Schedules_8760!$C6718,DHW_StPt_Sch_EZ!$B$31:$B$54,0),MATCH(Schedules_8760!$F6718,DHW_StPt_Sch_EZ!$C$30:$I$30,0)),"F","C")</f>
        <v>53.333333333333329</v>
      </c>
      <c r="N6718" s="12"/>
      <c r="O6718" s="12"/>
      <c r="P6718" s="12"/>
    </row>
    <row r="6719" spans="1:16" x14ac:dyDescent="0.25">
      <c r="A6719" s="35">
        <v>6718</v>
      </c>
      <c r="B6719" s="89">
        <v>280.875</v>
      </c>
      <c r="C6719" s="35">
        <f t="shared" si="520"/>
        <v>22</v>
      </c>
      <c r="D6719" s="35">
        <f t="shared" si="523"/>
        <v>280</v>
      </c>
      <c r="E6719" s="35">
        <f t="shared" si="524"/>
        <v>7</v>
      </c>
      <c r="F6719" s="35" t="str">
        <f t="shared" si="521"/>
        <v>Saturday</v>
      </c>
      <c r="G6719" s="35">
        <f t="shared" si="522"/>
        <v>10</v>
      </c>
      <c r="H6719" s="34">
        <f>CONVERT(INDEX(Htg_StPt_Sch_EZ!$C$4:$I$27,MATCH(Schedules_8760!$C6719,Htg_StPt_Sch_EZ!$B$4:$B$27,0),MATCH(Schedules_8760!$F6719,Htg_StPt_Sch_EZ!$C$3:$I$3,0)),"F","C")</f>
        <v>20.555555555555554</v>
      </c>
      <c r="I6719" s="34">
        <f>CONVERT(INDEX(Htg_StPt_Sch_EZ!$C$31:$I$54,MATCH(Schedules_8760!$C6719,Htg_StPt_Sch_EZ!$B$31:$B$54,0),MATCH(Schedules_8760!$F6719,Htg_StPt_Sch_EZ!$C$30:$I$30,0)),"F","C")</f>
        <v>19.444444444444443</v>
      </c>
      <c r="J6719" s="34">
        <f>CONVERT(INDEX(Clg_StPt_Sch_EZ!$C$4:$I$27,MATCH(Schedules_8760!$C6719,Clg_StPt_Sch_EZ!$B$4:$B$27,0),MATCH(Schedules_8760!$F6719,Clg_StPt_Sch_EZ!$C$3:$I$3,0)),"F","C")</f>
        <v>25.555555555555554</v>
      </c>
      <c r="K6719" s="34">
        <f>CONVERT(INDEX(Clg_StPt_Sch_EZ!$C$31:$I$54,MATCH(Schedules_8760!$C6719,Clg_StPt_Sch_EZ!$B$31:$B$54,0),MATCH(Schedules_8760!$F6719,Clg_StPt_Sch_EZ!$C$30:$I$30,0)),"F","C")</f>
        <v>28.333333333333332</v>
      </c>
      <c r="L6719" s="34">
        <f>CONVERT(INDEX(DHW_StPt_Sch_EZ!$C$4:$I$27,MATCH(Schedules_8760!$C6719,DHW_StPt_Sch_EZ!$B$4:$B$27,0),MATCH(Schedules_8760!$F6719,DHW_StPt_Sch_EZ!$C$3:$I$3,0)),"F","C")</f>
        <v>53.333333333333329</v>
      </c>
      <c r="M6719" s="34">
        <f>CONVERT(INDEX(DHW_StPt_Sch_EZ!$C$31:$I$54,MATCH(Schedules_8760!$C6719,DHW_StPt_Sch_EZ!$B$31:$B$54,0),MATCH(Schedules_8760!$F6719,DHW_StPt_Sch_EZ!$C$30:$I$30,0)),"F","C")</f>
        <v>53.333333333333329</v>
      </c>
      <c r="N6719" s="12"/>
      <c r="O6719" s="12"/>
      <c r="P6719" s="12"/>
    </row>
    <row r="6720" spans="1:16" x14ac:dyDescent="0.25">
      <c r="A6720" s="35">
        <v>6719</v>
      </c>
      <c r="B6720" s="89">
        <v>280.91666666666669</v>
      </c>
      <c r="C6720" s="35">
        <f t="shared" si="520"/>
        <v>23</v>
      </c>
      <c r="D6720" s="35">
        <f t="shared" si="523"/>
        <v>280</v>
      </c>
      <c r="E6720" s="35">
        <f t="shared" si="524"/>
        <v>7</v>
      </c>
      <c r="F6720" s="35" t="str">
        <f t="shared" si="521"/>
        <v>Saturday</v>
      </c>
      <c r="G6720" s="35">
        <f t="shared" si="522"/>
        <v>10</v>
      </c>
      <c r="H6720" s="34">
        <f>CONVERT(INDEX(Htg_StPt_Sch_EZ!$C$4:$I$27,MATCH(Schedules_8760!$C6720,Htg_StPt_Sch_EZ!$B$4:$B$27,0),MATCH(Schedules_8760!$F6720,Htg_StPt_Sch_EZ!$C$3:$I$3,0)),"F","C")</f>
        <v>20.555555555555554</v>
      </c>
      <c r="I6720" s="34">
        <f>CONVERT(INDEX(Htg_StPt_Sch_EZ!$C$31:$I$54,MATCH(Schedules_8760!$C6720,Htg_StPt_Sch_EZ!$B$31:$B$54,0),MATCH(Schedules_8760!$F6720,Htg_StPt_Sch_EZ!$C$30:$I$30,0)),"F","C")</f>
        <v>19.444444444444443</v>
      </c>
      <c r="J6720" s="34">
        <f>CONVERT(INDEX(Clg_StPt_Sch_EZ!$C$4:$I$27,MATCH(Schedules_8760!$C6720,Clg_StPt_Sch_EZ!$B$4:$B$27,0),MATCH(Schedules_8760!$F6720,Clg_StPt_Sch_EZ!$C$3:$I$3,0)),"F","C")</f>
        <v>25.555555555555554</v>
      </c>
      <c r="K6720" s="34">
        <f>CONVERT(INDEX(Clg_StPt_Sch_EZ!$C$31:$I$54,MATCH(Schedules_8760!$C6720,Clg_StPt_Sch_EZ!$B$31:$B$54,0),MATCH(Schedules_8760!$F6720,Clg_StPt_Sch_EZ!$C$30:$I$30,0)),"F","C")</f>
        <v>28.333333333333332</v>
      </c>
      <c r="L6720" s="34">
        <f>CONVERT(INDEX(DHW_StPt_Sch_EZ!$C$4:$I$27,MATCH(Schedules_8760!$C6720,DHW_StPt_Sch_EZ!$B$4:$B$27,0),MATCH(Schedules_8760!$F6720,DHW_StPt_Sch_EZ!$C$3:$I$3,0)),"F","C")</f>
        <v>53.333333333333329</v>
      </c>
      <c r="M6720" s="34">
        <f>CONVERT(INDEX(DHW_StPt_Sch_EZ!$C$31:$I$54,MATCH(Schedules_8760!$C6720,DHW_StPt_Sch_EZ!$B$31:$B$54,0),MATCH(Schedules_8760!$F6720,DHW_StPt_Sch_EZ!$C$30:$I$30,0)),"F","C")</f>
        <v>53.333333333333329</v>
      </c>
      <c r="N6720" s="12"/>
      <c r="O6720" s="12"/>
      <c r="P6720" s="12"/>
    </row>
    <row r="6721" spans="1:16" x14ac:dyDescent="0.25">
      <c r="A6721" s="35">
        <v>6720</v>
      </c>
      <c r="B6721" s="89">
        <v>280.95833333333331</v>
      </c>
      <c r="C6721" s="35">
        <f t="shared" si="520"/>
        <v>24</v>
      </c>
      <c r="D6721" s="35">
        <f t="shared" si="523"/>
        <v>280</v>
      </c>
      <c r="E6721" s="35">
        <f t="shared" si="524"/>
        <v>7</v>
      </c>
      <c r="F6721" s="35" t="str">
        <f t="shared" si="521"/>
        <v>Saturday</v>
      </c>
      <c r="G6721" s="35">
        <f t="shared" si="522"/>
        <v>10</v>
      </c>
      <c r="H6721" s="34">
        <f>CONVERT(INDEX(Htg_StPt_Sch_EZ!$C$4:$I$27,MATCH(Schedules_8760!$C6721,Htg_StPt_Sch_EZ!$B$4:$B$27,0),MATCH(Schedules_8760!$F6721,Htg_StPt_Sch_EZ!$C$3:$I$3,0)),"F","C")</f>
        <v>20.555555555555554</v>
      </c>
      <c r="I6721" s="34">
        <f>CONVERT(INDEX(Htg_StPt_Sch_EZ!$C$31:$I$54,MATCH(Schedules_8760!$C6721,Htg_StPt_Sch_EZ!$B$31:$B$54,0),MATCH(Schedules_8760!$F6721,Htg_StPt_Sch_EZ!$C$30:$I$30,0)),"F","C")</f>
        <v>19.444444444444443</v>
      </c>
      <c r="J6721" s="34">
        <f>CONVERT(INDEX(Clg_StPt_Sch_EZ!$C$4:$I$27,MATCH(Schedules_8760!$C6721,Clg_StPt_Sch_EZ!$B$4:$B$27,0),MATCH(Schedules_8760!$F6721,Clg_StPt_Sch_EZ!$C$3:$I$3,0)),"F","C")</f>
        <v>25.555555555555554</v>
      </c>
      <c r="K6721" s="34">
        <f>CONVERT(INDEX(Clg_StPt_Sch_EZ!$C$31:$I$54,MATCH(Schedules_8760!$C6721,Clg_StPt_Sch_EZ!$B$31:$B$54,0),MATCH(Schedules_8760!$F6721,Clg_StPt_Sch_EZ!$C$30:$I$30,0)),"F","C")</f>
        <v>28.333333333333332</v>
      </c>
      <c r="L6721" s="34">
        <f>CONVERT(INDEX(DHW_StPt_Sch_EZ!$C$4:$I$27,MATCH(Schedules_8760!$C6721,DHW_StPt_Sch_EZ!$B$4:$B$27,0),MATCH(Schedules_8760!$F6721,DHW_StPt_Sch_EZ!$C$3:$I$3,0)),"F","C")</f>
        <v>53.333333333333329</v>
      </c>
      <c r="M6721" s="34">
        <f>CONVERT(INDEX(DHW_StPt_Sch_EZ!$C$31:$I$54,MATCH(Schedules_8760!$C6721,DHW_StPt_Sch_EZ!$B$31:$B$54,0),MATCH(Schedules_8760!$F6721,DHW_StPt_Sch_EZ!$C$30:$I$30,0)),"F","C")</f>
        <v>53.333333333333329</v>
      </c>
      <c r="N6721" s="12"/>
      <c r="O6721" s="12"/>
      <c r="P6721" s="12"/>
    </row>
    <row r="6722" spans="1:16" x14ac:dyDescent="0.25">
      <c r="A6722" s="35">
        <v>6721</v>
      </c>
      <c r="B6722" s="89">
        <v>281</v>
      </c>
      <c r="C6722" s="35">
        <f t="shared" ref="C6722:C6785" si="525">HOUR(B6722)+1</f>
        <v>1</v>
      </c>
      <c r="D6722" s="35">
        <f t="shared" si="523"/>
        <v>281</v>
      </c>
      <c r="E6722" s="35">
        <f t="shared" si="524"/>
        <v>1</v>
      </c>
      <c r="F6722" s="35" t="str">
        <f t="shared" ref="F6722:F6785" si="526">IF(E6722=1,"Sunday",IF(E6722=2,"Monday",IF(E6722=3,"Tuesday",IF(E6722=4,"Wednesday",IF(E6722=5,"Thursday",IF(E6722=6,"Friday","Saturday"))))))</f>
        <v>Sunday</v>
      </c>
      <c r="G6722" s="35">
        <f t="shared" ref="G6722:G6785" si="527">MONTH(B6722)</f>
        <v>10</v>
      </c>
      <c r="H6722" s="34">
        <f>CONVERT(INDEX(Htg_StPt_Sch_EZ!$C$4:$I$27,MATCH(Schedules_8760!$C6722,Htg_StPt_Sch_EZ!$B$4:$B$27,0),MATCH(Schedules_8760!$F6722,Htg_StPt_Sch_EZ!$C$3:$I$3,0)),"F","C")</f>
        <v>20.555555555555554</v>
      </c>
      <c r="I6722" s="34">
        <f>CONVERT(INDEX(Htg_StPt_Sch_EZ!$C$31:$I$54,MATCH(Schedules_8760!$C6722,Htg_StPt_Sch_EZ!$B$31:$B$54,0),MATCH(Schedules_8760!$F6722,Htg_StPt_Sch_EZ!$C$30:$I$30,0)),"F","C")</f>
        <v>19.444444444444443</v>
      </c>
      <c r="J6722" s="34">
        <f>CONVERT(INDEX(Clg_StPt_Sch_EZ!$C$4:$I$27,MATCH(Schedules_8760!$C6722,Clg_StPt_Sch_EZ!$B$4:$B$27,0),MATCH(Schedules_8760!$F6722,Clg_StPt_Sch_EZ!$C$3:$I$3,0)),"F","C")</f>
        <v>25.555555555555554</v>
      </c>
      <c r="K6722" s="34">
        <f>CONVERT(INDEX(Clg_StPt_Sch_EZ!$C$31:$I$54,MATCH(Schedules_8760!$C6722,Clg_StPt_Sch_EZ!$B$31:$B$54,0),MATCH(Schedules_8760!$F6722,Clg_StPt_Sch_EZ!$C$30:$I$30,0)),"F","C")</f>
        <v>28.333333333333332</v>
      </c>
      <c r="L6722" s="34">
        <f>CONVERT(INDEX(DHW_StPt_Sch_EZ!$C$4:$I$27,MATCH(Schedules_8760!$C6722,DHW_StPt_Sch_EZ!$B$4:$B$27,0),MATCH(Schedules_8760!$F6722,DHW_StPt_Sch_EZ!$C$3:$I$3,0)),"F","C")</f>
        <v>53.333333333333329</v>
      </c>
      <c r="M6722" s="34">
        <f>CONVERT(INDEX(DHW_StPt_Sch_EZ!$C$31:$I$54,MATCH(Schedules_8760!$C6722,DHW_StPt_Sch_EZ!$B$31:$B$54,0),MATCH(Schedules_8760!$F6722,DHW_StPt_Sch_EZ!$C$30:$I$30,0)),"F","C")</f>
        <v>53.333333333333329</v>
      </c>
      <c r="N6722" s="12"/>
      <c r="O6722" s="12"/>
      <c r="P6722" s="12"/>
    </row>
    <row r="6723" spans="1:16" x14ac:dyDescent="0.25">
      <c r="A6723" s="35">
        <v>6722</v>
      </c>
      <c r="B6723" s="89">
        <v>281.04166666666669</v>
      </c>
      <c r="C6723" s="35">
        <f t="shared" si="525"/>
        <v>2</v>
      </c>
      <c r="D6723" s="35">
        <f t="shared" ref="D6723:D6786" si="528">IF(C6723=1,D6722+1,D6722)</f>
        <v>281</v>
      </c>
      <c r="E6723" s="35">
        <f t="shared" ref="E6723:E6786" si="529">IF(AND(C6723=1,E6722=7),1,IF(C6723=1,E6722+1,E6722))</f>
        <v>1</v>
      </c>
      <c r="F6723" s="35" t="str">
        <f t="shared" si="526"/>
        <v>Sunday</v>
      </c>
      <c r="G6723" s="35">
        <f t="shared" si="527"/>
        <v>10</v>
      </c>
      <c r="H6723" s="34">
        <f>CONVERT(INDEX(Htg_StPt_Sch_EZ!$C$4:$I$27,MATCH(Schedules_8760!$C6723,Htg_StPt_Sch_EZ!$B$4:$B$27,0),MATCH(Schedules_8760!$F6723,Htg_StPt_Sch_EZ!$C$3:$I$3,0)),"F","C")</f>
        <v>20.555555555555554</v>
      </c>
      <c r="I6723" s="34">
        <f>CONVERT(INDEX(Htg_StPt_Sch_EZ!$C$31:$I$54,MATCH(Schedules_8760!$C6723,Htg_StPt_Sch_EZ!$B$31:$B$54,0),MATCH(Schedules_8760!$F6723,Htg_StPt_Sch_EZ!$C$30:$I$30,0)),"F","C")</f>
        <v>19.444444444444443</v>
      </c>
      <c r="J6723" s="34">
        <f>CONVERT(INDEX(Clg_StPt_Sch_EZ!$C$4:$I$27,MATCH(Schedules_8760!$C6723,Clg_StPt_Sch_EZ!$B$4:$B$27,0),MATCH(Schedules_8760!$F6723,Clg_StPt_Sch_EZ!$C$3:$I$3,0)),"F","C")</f>
        <v>25.555555555555554</v>
      </c>
      <c r="K6723" s="34">
        <f>CONVERT(INDEX(Clg_StPt_Sch_EZ!$C$31:$I$54,MATCH(Schedules_8760!$C6723,Clg_StPt_Sch_EZ!$B$31:$B$54,0),MATCH(Schedules_8760!$F6723,Clg_StPt_Sch_EZ!$C$30:$I$30,0)),"F","C")</f>
        <v>28.333333333333332</v>
      </c>
      <c r="L6723" s="34">
        <f>CONVERT(INDEX(DHW_StPt_Sch_EZ!$C$4:$I$27,MATCH(Schedules_8760!$C6723,DHW_StPt_Sch_EZ!$B$4:$B$27,0),MATCH(Schedules_8760!$F6723,DHW_StPt_Sch_EZ!$C$3:$I$3,0)),"F","C")</f>
        <v>53.333333333333329</v>
      </c>
      <c r="M6723" s="34">
        <f>CONVERT(INDEX(DHW_StPt_Sch_EZ!$C$31:$I$54,MATCH(Schedules_8760!$C6723,DHW_StPt_Sch_EZ!$B$31:$B$54,0),MATCH(Schedules_8760!$F6723,DHW_StPt_Sch_EZ!$C$30:$I$30,0)),"F","C")</f>
        <v>53.333333333333329</v>
      </c>
      <c r="N6723" s="12"/>
      <c r="O6723" s="12"/>
      <c r="P6723" s="12"/>
    </row>
    <row r="6724" spans="1:16" x14ac:dyDescent="0.25">
      <c r="A6724" s="35">
        <v>6723</v>
      </c>
      <c r="B6724" s="89">
        <v>281.08333333333331</v>
      </c>
      <c r="C6724" s="35">
        <f t="shared" si="525"/>
        <v>3</v>
      </c>
      <c r="D6724" s="35">
        <f t="shared" si="528"/>
        <v>281</v>
      </c>
      <c r="E6724" s="35">
        <f t="shared" si="529"/>
        <v>1</v>
      </c>
      <c r="F6724" s="35" t="str">
        <f t="shared" si="526"/>
        <v>Sunday</v>
      </c>
      <c r="G6724" s="35">
        <f t="shared" si="527"/>
        <v>10</v>
      </c>
      <c r="H6724" s="34">
        <f>CONVERT(INDEX(Htg_StPt_Sch_EZ!$C$4:$I$27,MATCH(Schedules_8760!$C6724,Htg_StPt_Sch_EZ!$B$4:$B$27,0),MATCH(Schedules_8760!$F6724,Htg_StPt_Sch_EZ!$C$3:$I$3,0)),"F","C")</f>
        <v>20.555555555555554</v>
      </c>
      <c r="I6724" s="34">
        <f>CONVERT(INDEX(Htg_StPt_Sch_EZ!$C$31:$I$54,MATCH(Schedules_8760!$C6724,Htg_StPt_Sch_EZ!$B$31:$B$54,0),MATCH(Schedules_8760!$F6724,Htg_StPt_Sch_EZ!$C$30:$I$30,0)),"F","C")</f>
        <v>19.444444444444443</v>
      </c>
      <c r="J6724" s="34">
        <f>CONVERT(INDEX(Clg_StPt_Sch_EZ!$C$4:$I$27,MATCH(Schedules_8760!$C6724,Clg_StPt_Sch_EZ!$B$4:$B$27,0),MATCH(Schedules_8760!$F6724,Clg_StPt_Sch_EZ!$C$3:$I$3,0)),"F","C")</f>
        <v>25.555555555555554</v>
      </c>
      <c r="K6724" s="34">
        <f>CONVERT(INDEX(Clg_StPt_Sch_EZ!$C$31:$I$54,MATCH(Schedules_8760!$C6724,Clg_StPt_Sch_EZ!$B$31:$B$54,0),MATCH(Schedules_8760!$F6724,Clg_StPt_Sch_EZ!$C$30:$I$30,0)),"F","C")</f>
        <v>28.333333333333332</v>
      </c>
      <c r="L6724" s="34">
        <f>CONVERT(INDEX(DHW_StPt_Sch_EZ!$C$4:$I$27,MATCH(Schedules_8760!$C6724,DHW_StPt_Sch_EZ!$B$4:$B$27,0),MATCH(Schedules_8760!$F6724,DHW_StPt_Sch_EZ!$C$3:$I$3,0)),"F","C")</f>
        <v>53.333333333333329</v>
      </c>
      <c r="M6724" s="34">
        <f>CONVERT(INDEX(DHW_StPt_Sch_EZ!$C$31:$I$54,MATCH(Schedules_8760!$C6724,DHW_StPt_Sch_EZ!$B$31:$B$54,0),MATCH(Schedules_8760!$F6724,DHW_StPt_Sch_EZ!$C$30:$I$30,0)),"F","C")</f>
        <v>53.333333333333329</v>
      </c>
      <c r="N6724" s="12"/>
      <c r="O6724" s="12"/>
      <c r="P6724" s="12"/>
    </row>
    <row r="6725" spans="1:16" x14ac:dyDescent="0.25">
      <c r="A6725" s="35">
        <v>6724</v>
      </c>
      <c r="B6725" s="89">
        <v>281.125</v>
      </c>
      <c r="C6725" s="35">
        <f t="shared" si="525"/>
        <v>4</v>
      </c>
      <c r="D6725" s="35">
        <f t="shared" si="528"/>
        <v>281</v>
      </c>
      <c r="E6725" s="35">
        <f t="shared" si="529"/>
        <v>1</v>
      </c>
      <c r="F6725" s="35" t="str">
        <f t="shared" si="526"/>
        <v>Sunday</v>
      </c>
      <c r="G6725" s="35">
        <f t="shared" si="527"/>
        <v>10</v>
      </c>
      <c r="H6725" s="34">
        <f>CONVERT(INDEX(Htg_StPt_Sch_EZ!$C$4:$I$27,MATCH(Schedules_8760!$C6725,Htg_StPt_Sch_EZ!$B$4:$B$27,0),MATCH(Schedules_8760!$F6725,Htg_StPt_Sch_EZ!$C$3:$I$3,0)),"F","C")</f>
        <v>20.555555555555554</v>
      </c>
      <c r="I6725" s="34">
        <f>CONVERT(INDEX(Htg_StPt_Sch_EZ!$C$31:$I$54,MATCH(Schedules_8760!$C6725,Htg_StPt_Sch_EZ!$B$31:$B$54,0),MATCH(Schedules_8760!$F6725,Htg_StPt_Sch_EZ!$C$30:$I$30,0)),"F","C")</f>
        <v>19.444444444444443</v>
      </c>
      <c r="J6725" s="34">
        <f>CONVERT(INDEX(Clg_StPt_Sch_EZ!$C$4:$I$27,MATCH(Schedules_8760!$C6725,Clg_StPt_Sch_EZ!$B$4:$B$27,0),MATCH(Schedules_8760!$F6725,Clg_StPt_Sch_EZ!$C$3:$I$3,0)),"F","C")</f>
        <v>25.555555555555554</v>
      </c>
      <c r="K6725" s="34">
        <f>CONVERT(INDEX(Clg_StPt_Sch_EZ!$C$31:$I$54,MATCH(Schedules_8760!$C6725,Clg_StPt_Sch_EZ!$B$31:$B$54,0),MATCH(Schedules_8760!$F6725,Clg_StPt_Sch_EZ!$C$30:$I$30,0)),"F","C")</f>
        <v>28.333333333333332</v>
      </c>
      <c r="L6725" s="34">
        <f>CONVERT(INDEX(DHW_StPt_Sch_EZ!$C$4:$I$27,MATCH(Schedules_8760!$C6725,DHW_StPt_Sch_EZ!$B$4:$B$27,0),MATCH(Schedules_8760!$F6725,DHW_StPt_Sch_EZ!$C$3:$I$3,0)),"F","C")</f>
        <v>53.333333333333329</v>
      </c>
      <c r="M6725" s="34">
        <f>CONVERT(INDEX(DHW_StPt_Sch_EZ!$C$31:$I$54,MATCH(Schedules_8760!$C6725,DHW_StPt_Sch_EZ!$B$31:$B$54,0),MATCH(Schedules_8760!$F6725,DHW_StPt_Sch_EZ!$C$30:$I$30,0)),"F","C")</f>
        <v>53.333333333333329</v>
      </c>
      <c r="N6725" s="12"/>
      <c r="O6725" s="12"/>
      <c r="P6725" s="12"/>
    </row>
    <row r="6726" spans="1:16" x14ac:dyDescent="0.25">
      <c r="A6726" s="35">
        <v>6725</v>
      </c>
      <c r="B6726" s="89">
        <v>281.16666666666669</v>
      </c>
      <c r="C6726" s="35">
        <f t="shared" si="525"/>
        <v>5</v>
      </c>
      <c r="D6726" s="35">
        <f t="shared" si="528"/>
        <v>281</v>
      </c>
      <c r="E6726" s="35">
        <f t="shared" si="529"/>
        <v>1</v>
      </c>
      <c r="F6726" s="35" t="str">
        <f t="shared" si="526"/>
        <v>Sunday</v>
      </c>
      <c r="G6726" s="35">
        <f t="shared" si="527"/>
        <v>10</v>
      </c>
      <c r="H6726" s="34">
        <f>CONVERT(INDEX(Htg_StPt_Sch_EZ!$C$4:$I$27,MATCH(Schedules_8760!$C6726,Htg_StPt_Sch_EZ!$B$4:$B$27,0),MATCH(Schedules_8760!$F6726,Htg_StPt_Sch_EZ!$C$3:$I$3,0)),"F","C")</f>
        <v>20.555555555555554</v>
      </c>
      <c r="I6726" s="34">
        <f>CONVERT(INDEX(Htg_StPt_Sch_EZ!$C$31:$I$54,MATCH(Schedules_8760!$C6726,Htg_StPt_Sch_EZ!$B$31:$B$54,0),MATCH(Schedules_8760!$F6726,Htg_StPt_Sch_EZ!$C$30:$I$30,0)),"F","C")</f>
        <v>19.444444444444443</v>
      </c>
      <c r="J6726" s="34">
        <f>CONVERT(INDEX(Clg_StPt_Sch_EZ!$C$4:$I$27,MATCH(Schedules_8760!$C6726,Clg_StPt_Sch_EZ!$B$4:$B$27,0),MATCH(Schedules_8760!$F6726,Clg_StPt_Sch_EZ!$C$3:$I$3,0)),"F","C")</f>
        <v>25.555555555555554</v>
      </c>
      <c r="K6726" s="34">
        <f>CONVERT(INDEX(Clg_StPt_Sch_EZ!$C$31:$I$54,MATCH(Schedules_8760!$C6726,Clg_StPt_Sch_EZ!$B$31:$B$54,0),MATCH(Schedules_8760!$F6726,Clg_StPt_Sch_EZ!$C$30:$I$30,0)),"F","C")</f>
        <v>28.333333333333332</v>
      </c>
      <c r="L6726" s="34">
        <f>CONVERT(INDEX(DHW_StPt_Sch_EZ!$C$4:$I$27,MATCH(Schedules_8760!$C6726,DHW_StPt_Sch_EZ!$B$4:$B$27,0),MATCH(Schedules_8760!$F6726,DHW_StPt_Sch_EZ!$C$3:$I$3,0)),"F","C")</f>
        <v>53.333333333333329</v>
      </c>
      <c r="M6726" s="34">
        <f>CONVERT(INDEX(DHW_StPt_Sch_EZ!$C$31:$I$54,MATCH(Schedules_8760!$C6726,DHW_StPt_Sch_EZ!$B$31:$B$54,0),MATCH(Schedules_8760!$F6726,DHW_StPt_Sch_EZ!$C$30:$I$30,0)),"F","C")</f>
        <v>53.333333333333329</v>
      </c>
      <c r="N6726" s="12"/>
      <c r="O6726" s="12"/>
      <c r="P6726" s="12"/>
    </row>
    <row r="6727" spans="1:16" x14ac:dyDescent="0.25">
      <c r="A6727" s="35">
        <v>6726</v>
      </c>
      <c r="B6727" s="89">
        <v>281.20833333333331</v>
      </c>
      <c r="C6727" s="35">
        <f t="shared" si="525"/>
        <v>6</v>
      </c>
      <c r="D6727" s="35">
        <f t="shared" si="528"/>
        <v>281</v>
      </c>
      <c r="E6727" s="35">
        <f t="shared" si="529"/>
        <v>1</v>
      </c>
      <c r="F6727" s="35" t="str">
        <f t="shared" si="526"/>
        <v>Sunday</v>
      </c>
      <c r="G6727" s="35">
        <f t="shared" si="527"/>
        <v>10</v>
      </c>
      <c r="H6727" s="34">
        <f>CONVERT(INDEX(Htg_StPt_Sch_EZ!$C$4:$I$27,MATCH(Schedules_8760!$C6727,Htg_StPt_Sch_EZ!$B$4:$B$27,0),MATCH(Schedules_8760!$F6727,Htg_StPt_Sch_EZ!$C$3:$I$3,0)),"F","C")</f>
        <v>20.555555555555554</v>
      </c>
      <c r="I6727" s="34">
        <f>CONVERT(INDEX(Htg_StPt_Sch_EZ!$C$31:$I$54,MATCH(Schedules_8760!$C6727,Htg_StPt_Sch_EZ!$B$31:$B$54,0),MATCH(Schedules_8760!$F6727,Htg_StPt_Sch_EZ!$C$30:$I$30,0)),"F","C")</f>
        <v>19.444444444444443</v>
      </c>
      <c r="J6727" s="34">
        <f>CONVERT(INDEX(Clg_StPt_Sch_EZ!$C$4:$I$27,MATCH(Schedules_8760!$C6727,Clg_StPt_Sch_EZ!$B$4:$B$27,0),MATCH(Schedules_8760!$F6727,Clg_StPt_Sch_EZ!$C$3:$I$3,0)),"F","C")</f>
        <v>25.555555555555554</v>
      </c>
      <c r="K6727" s="34">
        <f>CONVERT(INDEX(Clg_StPt_Sch_EZ!$C$31:$I$54,MATCH(Schedules_8760!$C6727,Clg_StPt_Sch_EZ!$B$31:$B$54,0),MATCH(Schedules_8760!$F6727,Clg_StPt_Sch_EZ!$C$30:$I$30,0)),"F","C")</f>
        <v>28.333333333333332</v>
      </c>
      <c r="L6727" s="34">
        <f>CONVERT(INDEX(DHW_StPt_Sch_EZ!$C$4:$I$27,MATCH(Schedules_8760!$C6727,DHW_StPt_Sch_EZ!$B$4:$B$27,0),MATCH(Schedules_8760!$F6727,DHW_StPt_Sch_EZ!$C$3:$I$3,0)),"F","C")</f>
        <v>53.333333333333329</v>
      </c>
      <c r="M6727" s="34">
        <f>CONVERT(INDEX(DHW_StPt_Sch_EZ!$C$31:$I$54,MATCH(Schedules_8760!$C6727,DHW_StPt_Sch_EZ!$B$31:$B$54,0),MATCH(Schedules_8760!$F6727,DHW_StPt_Sch_EZ!$C$30:$I$30,0)),"F","C")</f>
        <v>53.333333333333329</v>
      </c>
      <c r="N6727" s="12"/>
      <c r="O6727" s="12"/>
      <c r="P6727" s="12"/>
    </row>
    <row r="6728" spans="1:16" x14ac:dyDescent="0.25">
      <c r="A6728" s="35">
        <v>6727</v>
      </c>
      <c r="B6728" s="89">
        <v>281.25</v>
      </c>
      <c r="C6728" s="35">
        <f t="shared" si="525"/>
        <v>7</v>
      </c>
      <c r="D6728" s="35">
        <f t="shared" si="528"/>
        <v>281</v>
      </c>
      <c r="E6728" s="35">
        <f t="shared" si="529"/>
        <v>1</v>
      </c>
      <c r="F6728" s="35" t="str">
        <f t="shared" si="526"/>
        <v>Sunday</v>
      </c>
      <c r="G6728" s="35">
        <f t="shared" si="527"/>
        <v>10</v>
      </c>
      <c r="H6728" s="34">
        <f>CONVERT(INDEX(Htg_StPt_Sch_EZ!$C$4:$I$27,MATCH(Schedules_8760!$C6728,Htg_StPt_Sch_EZ!$B$4:$B$27,0),MATCH(Schedules_8760!$F6728,Htg_StPt_Sch_EZ!$C$3:$I$3,0)),"F","C")</f>
        <v>20.555555555555554</v>
      </c>
      <c r="I6728" s="34">
        <f>CONVERT(INDEX(Htg_StPt_Sch_EZ!$C$31:$I$54,MATCH(Schedules_8760!$C6728,Htg_StPt_Sch_EZ!$B$31:$B$54,0),MATCH(Schedules_8760!$F6728,Htg_StPt_Sch_EZ!$C$30:$I$30,0)),"F","C")</f>
        <v>19.444444444444443</v>
      </c>
      <c r="J6728" s="34">
        <f>CONVERT(INDEX(Clg_StPt_Sch_EZ!$C$4:$I$27,MATCH(Schedules_8760!$C6728,Clg_StPt_Sch_EZ!$B$4:$B$27,0),MATCH(Schedules_8760!$F6728,Clg_StPt_Sch_EZ!$C$3:$I$3,0)),"F","C")</f>
        <v>25.555555555555554</v>
      </c>
      <c r="K6728" s="34">
        <f>CONVERT(INDEX(Clg_StPt_Sch_EZ!$C$31:$I$54,MATCH(Schedules_8760!$C6728,Clg_StPt_Sch_EZ!$B$31:$B$54,0),MATCH(Schedules_8760!$F6728,Clg_StPt_Sch_EZ!$C$30:$I$30,0)),"F","C")</f>
        <v>28.333333333333332</v>
      </c>
      <c r="L6728" s="34">
        <f>CONVERT(INDEX(DHW_StPt_Sch_EZ!$C$4:$I$27,MATCH(Schedules_8760!$C6728,DHW_StPt_Sch_EZ!$B$4:$B$27,0),MATCH(Schedules_8760!$F6728,DHW_StPt_Sch_EZ!$C$3:$I$3,0)),"F","C")</f>
        <v>53.333333333333329</v>
      </c>
      <c r="M6728" s="34">
        <f>CONVERT(INDEX(DHW_StPt_Sch_EZ!$C$31:$I$54,MATCH(Schedules_8760!$C6728,DHW_StPt_Sch_EZ!$B$31:$B$54,0),MATCH(Schedules_8760!$F6728,DHW_StPt_Sch_EZ!$C$30:$I$30,0)),"F","C")</f>
        <v>53.333333333333329</v>
      </c>
      <c r="N6728" s="12"/>
      <c r="O6728" s="12"/>
      <c r="P6728" s="12"/>
    </row>
    <row r="6729" spans="1:16" x14ac:dyDescent="0.25">
      <c r="A6729" s="35">
        <v>6728</v>
      </c>
      <c r="B6729" s="89">
        <v>281.29166666666669</v>
      </c>
      <c r="C6729" s="35">
        <f t="shared" si="525"/>
        <v>8</v>
      </c>
      <c r="D6729" s="35">
        <f t="shared" si="528"/>
        <v>281</v>
      </c>
      <c r="E6729" s="35">
        <f t="shared" si="529"/>
        <v>1</v>
      </c>
      <c r="F6729" s="35" t="str">
        <f t="shared" si="526"/>
        <v>Sunday</v>
      </c>
      <c r="G6729" s="35">
        <f t="shared" si="527"/>
        <v>10</v>
      </c>
      <c r="H6729" s="34">
        <f>CONVERT(INDEX(Htg_StPt_Sch_EZ!$C$4:$I$27,MATCH(Schedules_8760!$C6729,Htg_StPt_Sch_EZ!$B$4:$B$27,0),MATCH(Schedules_8760!$F6729,Htg_StPt_Sch_EZ!$C$3:$I$3,0)),"F","C")</f>
        <v>20.555555555555554</v>
      </c>
      <c r="I6729" s="34">
        <f>CONVERT(INDEX(Htg_StPt_Sch_EZ!$C$31:$I$54,MATCH(Schedules_8760!$C6729,Htg_StPt_Sch_EZ!$B$31:$B$54,0),MATCH(Schedules_8760!$F6729,Htg_StPt_Sch_EZ!$C$30:$I$30,0)),"F","C")</f>
        <v>19.444444444444443</v>
      </c>
      <c r="J6729" s="34">
        <f>CONVERT(INDEX(Clg_StPt_Sch_EZ!$C$4:$I$27,MATCH(Schedules_8760!$C6729,Clg_StPt_Sch_EZ!$B$4:$B$27,0),MATCH(Schedules_8760!$F6729,Clg_StPt_Sch_EZ!$C$3:$I$3,0)),"F","C")</f>
        <v>25.555555555555554</v>
      </c>
      <c r="K6729" s="34">
        <f>CONVERT(INDEX(Clg_StPt_Sch_EZ!$C$31:$I$54,MATCH(Schedules_8760!$C6729,Clg_StPt_Sch_EZ!$B$31:$B$54,0),MATCH(Schedules_8760!$F6729,Clg_StPt_Sch_EZ!$C$30:$I$30,0)),"F","C")</f>
        <v>25</v>
      </c>
      <c r="L6729" s="34">
        <f>CONVERT(INDEX(DHW_StPt_Sch_EZ!$C$4:$I$27,MATCH(Schedules_8760!$C6729,DHW_StPt_Sch_EZ!$B$4:$B$27,0),MATCH(Schedules_8760!$F6729,DHW_StPt_Sch_EZ!$C$3:$I$3,0)),"F","C")</f>
        <v>53.333333333333329</v>
      </c>
      <c r="M6729" s="34">
        <f>CONVERT(INDEX(DHW_StPt_Sch_EZ!$C$31:$I$54,MATCH(Schedules_8760!$C6729,DHW_StPt_Sch_EZ!$B$31:$B$54,0),MATCH(Schedules_8760!$F6729,DHW_StPt_Sch_EZ!$C$30:$I$30,0)),"F","C")</f>
        <v>53.333333333333329</v>
      </c>
      <c r="N6729" s="12"/>
      <c r="O6729" s="12"/>
      <c r="P6729" s="12"/>
    </row>
    <row r="6730" spans="1:16" x14ac:dyDescent="0.25">
      <c r="A6730" s="35">
        <v>6729</v>
      </c>
      <c r="B6730" s="89">
        <v>281.33333333333331</v>
      </c>
      <c r="C6730" s="35">
        <f t="shared" si="525"/>
        <v>9</v>
      </c>
      <c r="D6730" s="35">
        <f t="shared" si="528"/>
        <v>281</v>
      </c>
      <c r="E6730" s="35">
        <f t="shared" si="529"/>
        <v>1</v>
      </c>
      <c r="F6730" s="35" t="str">
        <f t="shared" si="526"/>
        <v>Sunday</v>
      </c>
      <c r="G6730" s="35">
        <f t="shared" si="527"/>
        <v>10</v>
      </c>
      <c r="H6730" s="34">
        <f>CONVERT(INDEX(Htg_StPt_Sch_EZ!$C$4:$I$27,MATCH(Schedules_8760!$C6730,Htg_StPt_Sch_EZ!$B$4:$B$27,0),MATCH(Schedules_8760!$F6730,Htg_StPt_Sch_EZ!$C$3:$I$3,0)),"F","C")</f>
        <v>20.555555555555554</v>
      </c>
      <c r="I6730" s="34">
        <f>CONVERT(INDEX(Htg_StPt_Sch_EZ!$C$31:$I$54,MATCH(Schedules_8760!$C6730,Htg_StPt_Sch_EZ!$B$31:$B$54,0),MATCH(Schedules_8760!$F6730,Htg_StPt_Sch_EZ!$C$30:$I$30,0)),"F","C")</f>
        <v>19.444444444444443</v>
      </c>
      <c r="J6730" s="34">
        <f>CONVERT(INDEX(Clg_StPt_Sch_EZ!$C$4:$I$27,MATCH(Schedules_8760!$C6730,Clg_StPt_Sch_EZ!$B$4:$B$27,0),MATCH(Schedules_8760!$F6730,Clg_StPt_Sch_EZ!$C$3:$I$3,0)),"F","C")</f>
        <v>25.555555555555554</v>
      </c>
      <c r="K6730" s="34">
        <f>CONVERT(INDEX(Clg_StPt_Sch_EZ!$C$31:$I$54,MATCH(Schedules_8760!$C6730,Clg_StPt_Sch_EZ!$B$31:$B$54,0),MATCH(Schedules_8760!$F6730,Clg_StPt_Sch_EZ!$C$30:$I$30,0)),"F","C")</f>
        <v>25</v>
      </c>
      <c r="L6730" s="34">
        <f>CONVERT(INDEX(DHW_StPt_Sch_EZ!$C$4:$I$27,MATCH(Schedules_8760!$C6730,DHW_StPt_Sch_EZ!$B$4:$B$27,0),MATCH(Schedules_8760!$F6730,DHW_StPt_Sch_EZ!$C$3:$I$3,0)),"F","C")</f>
        <v>53.333333333333329</v>
      </c>
      <c r="M6730" s="34">
        <f>CONVERT(INDEX(DHW_StPt_Sch_EZ!$C$31:$I$54,MATCH(Schedules_8760!$C6730,DHW_StPt_Sch_EZ!$B$31:$B$54,0),MATCH(Schedules_8760!$F6730,DHW_StPt_Sch_EZ!$C$30:$I$30,0)),"F","C")</f>
        <v>53.333333333333329</v>
      </c>
      <c r="N6730" s="12"/>
      <c r="O6730" s="12"/>
      <c r="P6730" s="12"/>
    </row>
    <row r="6731" spans="1:16" x14ac:dyDescent="0.25">
      <c r="A6731" s="35">
        <v>6730</v>
      </c>
      <c r="B6731" s="89">
        <v>281.375</v>
      </c>
      <c r="C6731" s="35">
        <f t="shared" si="525"/>
        <v>10</v>
      </c>
      <c r="D6731" s="35">
        <f t="shared" si="528"/>
        <v>281</v>
      </c>
      <c r="E6731" s="35">
        <f t="shared" si="529"/>
        <v>1</v>
      </c>
      <c r="F6731" s="35" t="str">
        <f t="shared" si="526"/>
        <v>Sunday</v>
      </c>
      <c r="G6731" s="35">
        <f t="shared" si="527"/>
        <v>10</v>
      </c>
      <c r="H6731" s="34">
        <f>CONVERT(INDEX(Htg_StPt_Sch_EZ!$C$4:$I$27,MATCH(Schedules_8760!$C6731,Htg_StPt_Sch_EZ!$B$4:$B$27,0),MATCH(Schedules_8760!$F6731,Htg_StPt_Sch_EZ!$C$3:$I$3,0)),"F","C")</f>
        <v>20.555555555555554</v>
      </c>
      <c r="I6731" s="34">
        <f>CONVERT(INDEX(Htg_StPt_Sch_EZ!$C$31:$I$54,MATCH(Schedules_8760!$C6731,Htg_StPt_Sch_EZ!$B$31:$B$54,0),MATCH(Schedules_8760!$F6731,Htg_StPt_Sch_EZ!$C$30:$I$30,0)),"F","C")</f>
        <v>19.444444444444443</v>
      </c>
      <c r="J6731" s="34">
        <f>CONVERT(INDEX(Clg_StPt_Sch_EZ!$C$4:$I$27,MATCH(Schedules_8760!$C6731,Clg_StPt_Sch_EZ!$B$4:$B$27,0),MATCH(Schedules_8760!$F6731,Clg_StPt_Sch_EZ!$C$3:$I$3,0)),"F","C")</f>
        <v>25.555555555555554</v>
      </c>
      <c r="K6731" s="34">
        <f>CONVERT(INDEX(Clg_StPt_Sch_EZ!$C$31:$I$54,MATCH(Schedules_8760!$C6731,Clg_StPt_Sch_EZ!$B$31:$B$54,0),MATCH(Schedules_8760!$F6731,Clg_StPt_Sch_EZ!$C$30:$I$30,0)),"F","C")</f>
        <v>25</v>
      </c>
      <c r="L6731" s="34">
        <f>CONVERT(INDEX(DHW_StPt_Sch_EZ!$C$4:$I$27,MATCH(Schedules_8760!$C6731,DHW_StPt_Sch_EZ!$B$4:$B$27,0),MATCH(Schedules_8760!$F6731,DHW_StPt_Sch_EZ!$C$3:$I$3,0)),"F","C")</f>
        <v>53.333333333333329</v>
      </c>
      <c r="M6731" s="34">
        <f>CONVERT(INDEX(DHW_StPt_Sch_EZ!$C$31:$I$54,MATCH(Schedules_8760!$C6731,DHW_StPt_Sch_EZ!$B$31:$B$54,0),MATCH(Schedules_8760!$F6731,DHW_StPt_Sch_EZ!$C$30:$I$30,0)),"F","C")</f>
        <v>53.333333333333329</v>
      </c>
      <c r="N6731" s="12"/>
      <c r="O6731" s="12"/>
      <c r="P6731" s="12"/>
    </row>
    <row r="6732" spans="1:16" x14ac:dyDescent="0.25">
      <c r="A6732" s="35">
        <v>6731</v>
      </c>
      <c r="B6732" s="89">
        <v>281.41666666666669</v>
      </c>
      <c r="C6732" s="35">
        <f t="shared" si="525"/>
        <v>11</v>
      </c>
      <c r="D6732" s="35">
        <f t="shared" si="528"/>
        <v>281</v>
      </c>
      <c r="E6732" s="35">
        <f t="shared" si="529"/>
        <v>1</v>
      </c>
      <c r="F6732" s="35" t="str">
        <f t="shared" si="526"/>
        <v>Sunday</v>
      </c>
      <c r="G6732" s="35">
        <f t="shared" si="527"/>
        <v>10</v>
      </c>
      <c r="H6732" s="34">
        <f>CONVERT(INDEX(Htg_StPt_Sch_EZ!$C$4:$I$27,MATCH(Schedules_8760!$C6732,Htg_StPt_Sch_EZ!$B$4:$B$27,0),MATCH(Schedules_8760!$F6732,Htg_StPt_Sch_EZ!$C$3:$I$3,0)),"F","C")</f>
        <v>20.555555555555554</v>
      </c>
      <c r="I6732" s="34">
        <f>CONVERT(INDEX(Htg_StPt_Sch_EZ!$C$31:$I$54,MATCH(Schedules_8760!$C6732,Htg_StPt_Sch_EZ!$B$31:$B$54,0),MATCH(Schedules_8760!$F6732,Htg_StPt_Sch_EZ!$C$30:$I$30,0)),"F","C")</f>
        <v>19.444444444444443</v>
      </c>
      <c r="J6732" s="34">
        <f>CONVERT(INDEX(Clg_StPt_Sch_EZ!$C$4:$I$27,MATCH(Schedules_8760!$C6732,Clg_StPt_Sch_EZ!$B$4:$B$27,0),MATCH(Schedules_8760!$F6732,Clg_StPt_Sch_EZ!$C$3:$I$3,0)),"F","C")</f>
        <v>25.555555555555554</v>
      </c>
      <c r="K6732" s="34">
        <f>CONVERT(INDEX(Clg_StPt_Sch_EZ!$C$31:$I$54,MATCH(Schedules_8760!$C6732,Clg_StPt_Sch_EZ!$B$31:$B$54,0),MATCH(Schedules_8760!$F6732,Clg_StPt_Sch_EZ!$C$30:$I$30,0)),"F","C")</f>
        <v>25</v>
      </c>
      <c r="L6732" s="34">
        <f>CONVERT(INDEX(DHW_StPt_Sch_EZ!$C$4:$I$27,MATCH(Schedules_8760!$C6732,DHW_StPt_Sch_EZ!$B$4:$B$27,0),MATCH(Schedules_8760!$F6732,DHW_StPt_Sch_EZ!$C$3:$I$3,0)),"F","C")</f>
        <v>53.333333333333329</v>
      </c>
      <c r="M6732" s="34">
        <f>CONVERT(INDEX(DHW_StPt_Sch_EZ!$C$31:$I$54,MATCH(Schedules_8760!$C6732,DHW_StPt_Sch_EZ!$B$31:$B$54,0),MATCH(Schedules_8760!$F6732,DHW_StPt_Sch_EZ!$C$30:$I$30,0)),"F","C")</f>
        <v>53.333333333333329</v>
      </c>
      <c r="N6732" s="12"/>
      <c r="O6732" s="12"/>
      <c r="P6732" s="12"/>
    </row>
    <row r="6733" spans="1:16" x14ac:dyDescent="0.25">
      <c r="A6733" s="35">
        <v>6732</v>
      </c>
      <c r="B6733" s="89">
        <v>281.45833333333331</v>
      </c>
      <c r="C6733" s="35">
        <f t="shared" si="525"/>
        <v>12</v>
      </c>
      <c r="D6733" s="35">
        <f t="shared" si="528"/>
        <v>281</v>
      </c>
      <c r="E6733" s="35">
        <f t="shared" si="529"/>
        <v>1</v>
      </c>
      <c r="F6733" s="35" t="str">
        <f t="shared" si="526"/>
        <v>Sunday</v>
      </c>
      <c r="G6733" s="35">
        <f t="shared" si="527"/>
        <v>10</v>
      </c>
      <c r="H6733" s="34">
        <f>CONVERT(INDEX(Htg_StPt_Sch_EZ!$C$4:$I$27,MATCH(Schedules_8760!$C6733,Htg_StPt_Sch_EZ!$B$4:$B$27,0),MATCH(Schedules_8760!$F6733,Htg_StPt_Sch_EZ!$C$3:$I$3,0)),"F","C")</f>
        <v>20.555555555555554</v>
      </c>
      <c r="I6733" s="34">
        <f>CONVERT(INDEX(Htg_StPt_Sch_EZ!$C$31:$I$54,MATCH(Schedules_8760!$C6733,Htg_StPt_Sch_EZ!$B$31:$B$54,0),MATCH(Schedules_8760!$F6733,Htg_StPt_Sch_EZ!$C$30:$I$30,0)),"F","C")</f>
        <v>19.444444444444443</v>
      </c>
      <c r="J6733" s="34">
        <f>CONVERT(INDEX(Clg_StPt_Sch_EZ!$C$4:$I$27,MATCH(Schedules_8760!$C6733,Clg_StPt_Sch_EZ!$B$4:$B$27,0),MATCH(Schedules_8760!$F6733,Clg_StPt_Sch_EZ!$C$3:$I$3,0)),"F","C")</f>
        <v>25.555555555555554</v>
      </c>
      <c r="K6733" s="34">
        <f>CONVERT(INDEX(Clg_StPt_Sch_EZ!$C$31:$I$54,MATCH(Schedules_8760!$C6733,Clg_StPt_Sch_EZ!$B$31:$B$54,0),MATCH(Schedules_8760!$F6733,Clg_StPt_Sch_EZ!$C$30:$I$30,0)),"F","C")</f>
        <v>25</v>
      </c>
      <c r="L6733" s="34">
        <f>CONVERT(INDEX(DHW_StPt_Sch_EZ!$C$4:$I$27,MATCH(Schedules_8760!$C6733,DHW_StPt_Sch_EZ!$B$4:$B$27,0),MATCH(Schedules_8760!$F6733,DHW_StPt_Sch_EZ!$C$3:$I$3,0)),"F","C")</f>
        <v>53.333333333333329</v>
      </c>
      <c r="M6733" s="34">
        <f>CONVERT(INDEX(DHW_StPt_Sch_EZ!$C$31:$I$54,MATCH(Schedules_8760!$C6733,DHW_StPt_Sch_EZ!$B$31:$B$54,0),MATCH(Schedules_8760!$F6733,DHW_StPt_Sch_EZ!$C$30:$I$30,0)),"F","C")</f>
        <v>53.333333333333329</v>
      </c>
      <c r="N6733" s="12"/>
      <c r="O6733" s="12"/>
      <c r="P6733" s="12"/>
    </row>
    <row r="6734" spans="1:16" x14ac:dyDescent="0.25">
      <c r="A6734" s="35">
        <v>6733</v>
      </c>
      <c r="B6734" s="89">
        <v>281.5</v>
      </c>
      <c r="C6734" s="35">
        <f t="shared" si="525"/>
        <v>13</v>
      </c>
      <c r="D6734" s="35">
        <f t="shared" si="528"/>
        <v>281</v>
      </c>
      <c r="E6734" s="35">
        <f t="shared" si="529"/>
        <v>1</v>
      </c>
      <c r="F6734" s="35" t="str">
        <f t="shared" si="526"/>
        <v>Sunday</v>
      </c>
      <c r="G6734" s="35">
        <f t="shared" si="527"/>
        <v>10</v>
      </c>
      <c r="H6734" s="34">
        <f>CONVERT(INDEX(Htg_StPt_Sch_EZ!$C$4:$I$27,MATCH(Schedules_8760!$C6734,Htg_StPt_Sch_EZ!$B$4:$B$27,0),MATCH(Schedules_8760!$F6734,Htg_StPt_Sch_EZ!$C$3:$I$3,0)),"F","C")</f>
        <v>20.555555555555554</v>
      </c>
      <c r="I6734" s="34">
        <f>CONVERT(INDEX(Htg_StPt_Sch_EZ!$C$31:$I$54,MATCH(Schedules_8760!$C6734,Htg_StPt_Sch_EZ!$B$31:$B$54,0),MATCH(Schedules_8760!$F6734,Htg_StPt_Sch_EZ!$C$30:$I$30,0)),"F","C")</f>
        <v>19.444444444444443</v>
      </c>
      <c r="J6734" s="34">
        <f>CONVERT(INDEX(Clg_StPt_Sch_EZ!$C$4:$I$27,MATCH(Schedules_8760!$C6734,Clg_StPt_Sch_EZ!$B$4:$B$27,0),MATCH(Schedules_8760!$F6734,Clg_StPt_Sch_EZ!$C$3:$I$3,0)),"F","C")</f>
        <v>25.555555555555554</v>
      </c>
      <c r="K6734" s="34">
        <f>CONVERT(INDEX(Clg_StPt_Sch_EZ!$C$31:$I$54,MATCH(Schedules_8760!$C6734,Clg_StPt_Sch_EZ!$B$31:$B$54,0),MATCH(Schedules_8760!$F6734,Clg_StPt_Sch_EZ!$C$30:$I$30,0)),"F","C")</f>
        <v>25</v>
      </c>
      <c r="L6734" s="34">
        <f>CONVERT(INDEX(DHW_StPt_Sch_EZ!$C$4:$I$27,MATCH(Schedules_8760!$C6734,DHW_StPt_Sch_EZ!$B$4:$B$27,0),MATCH(Schedules_8760!$F6734,DHW_StPt_Sch_EZ!$C$3:$I$3,0)),"F","C")</f>
        <v>53.333333333333329</v>
      </c>
      <c r="M6734" s="34">
        <f>CONVERT(INDEX(DHW_StPt_Sch_EZ!$C$31:$I$54,MATCH(Schedules_8760!$C6734,DHW_StPt_Sch_EZ!$B$31:$B$54,0),MATCH(Schedules_8760!$F6734,DHW_StPt_Sch_EZ!$C$30:$I$30,0)),"F","C")</f>
        <v>53.333333333333329</v>
      </c>
      <c r="N6734" s="12"/>
      <c r="O6734" s="12"/>
      <c r="P6734" s="12"/>
    </row>
    <row r="6735" spans="1:16" x14ac:dyDescent="0.25">
      <c r="A6735" s="35">
        <v>6734</v>
      </c>
      <c r="B6735" s="89">
        <v>281.54166666666669</v>
      </c>
      <c r="C6735" s="35">
        <f t="shared" si="525"/>
        <v>14</v>
      </c>
      <c r="D6735" s="35">
        <f t="shared" si="528"/>
        <v>281</v>
      </c>
      <c r="E6735" s="35">
        <f t="shared" si="529"/>
        <v>1</v>
      </c>
      <c r="F6735" s="35" t="str">
        <f t="shared" si="526"/>
        <v>Sunday</v>
      </c>
      <c r="G6735" s="35">
        <f t="shared" si="527"/>
        <v>10</v>
      </c>
      <c r="H6735" s="34">
        <f>CONVERT(INDEX(Htg_StPt_Sch_EZ!$C$4:$I$27,MATCH(Schedules_8760!$C6735,Htg_StPt_Sch_EZ!$B$4:$B$27,0),MATCH(Schedules_8760!$F6735,Htg_StPt_Sch_EZ!$C$3:$I$3,0)),"F","C")</f>
        <v>20.555555555555554</v>
      </c>
      <c r="I6735" s="34">
        <f>CONVERT(INDEX(Htg_StPt_Sch_EZ!$C$31:$I$54,MATCH(Schedules_8760!$C6735,Htg_StPt_Sch_EZ!$B$31:$B$54,0),MATCH(Schedules_8760!$F6735,Htg_StPt_Sch_EZ!$C$30:$I$30,0)),"F","C")</f>
        <v>19.444444444444443</v>
      </c>
      <c r="J6735" s="34">
        <f>CONVERT(INDEX(Clg_StPt_Sch_EZ!$C$4:$I$27,MATCH(Schedules_8760!$C6735,Clg_StPt_Sch_EZ!$B$4:$B$27,0),MATCH(Schedules_8760!$F6735,Clg_StPt_Sch_EZ!$C$3:$I$3,0)),"F","C")</f>
        <v>25.555555555555554</v>
      </c>
      <c r="K6735" s="34">
        <f>CONVERT(INDEX(Clg_StPt_Sch_EZ!$C$31:$I$54,MATCH(Schedules_8760!$C6735,Clg_StPt_Sch_EZ!$B$31:$B$54,0),MATCH(Schedules_8760!$F6735,Clg_StPt_Sch_EZ!$C$30:$I$30,0)),"F","C")</f>
        <v>25</v>
      </c>
      <c r="L6735" s="34">
        <f>CONVERT(INDEX(DHW_StPt_Sch_EZ!$C$4:$I$27,MATCH(Schedules_8760!$C6735,DHW_StPt_Sch_EZ!$B$4:$B$27,0),MATCH(Schedules_8760!$F6735,DHW_StPt_Sch_EZ!$C$3:$I$3,0)),"F","C")</f>
        <v>53.333333333333329</v>
      </c>
      <c r="M6735" s="34">
        <f>CONVERT(INDEX(DHW_StPt_Sch_EZ!$C$31:$I$54,MATCH(Schedules_8760!$C6735,DHW_StPt_Sch_EZ!$B$31:$B$54,0),MATCH(Schedules_8760!$F6735,DHW_StPt_Sch_EZ!$C$30:$I$30,0)),"F","C")</f>
        <v>53.333333333333329</v>
      </c>
      <c r="N6735" s="12"/>
      <c r="O6735" s="12"/>
      <c r="P6735" s="12"/>
    </row>
    <row r="6736" spans="1:16" x14ac:dyDescent="0.25">
      <c r="A6736" s="35">
        <v>6735</v>
      </c>
      <c r="B6736" s="89">
        <v>281.58333333333331</v>
      </c>
      <c r="C6736" s="35">
        <f t="shared" si="525"/>
        <v>15</v>
      </c>
      <c r="D6736" s="35">
        <f t="shared" si="528"/>
        <v>281</v>
      </c>
      <c r="E6736" s="35">
        <f t="shared" si="529"/>
        <v>1</v>
      </c>
      <c r="F6736" s="35" t="str">
        <f t="shared" si="526"/>
        <v>Sunday</v>
      </c>
      <c r="G6736" s="35">
        <f t="shared" si="527"/>
        <v>10</v>
      </c>
      <c r="H6736" s="34">
        <f>CONVERT(INDEX(Htg_StPt_Sch_EZ!$C$4:$I$27,MATCH(Schedules_8760!$C6736,Htg_StPt_Sch_EZ!$B$4:$B$27,0),MATCH(Schedules_8760!$F6736,Htg_StPt_Sch_EZ!$C$3:$I$3,0)),"F","C")</f>
        <v>20.555555555555554</v>
      </c>
      <c r="I6736" s="34">
        <f>CONVERT(INDEX(Htg_StPt_Sch_EZ!$C$31:$I$54,MATCH(Schedules_8760!$C6736,Htg_StPt_Sch_EZ!$B$31:$B$54,0),MATCH(Schedules_8760!$F6736,Htg_StPt_Sch_EZ!$C$30:$I$30,0)),"F","C")</f>
        <v>21.111111111111111</v>
      </c>
      <c r="J6736" s="34">
        <f>CONVERT(INDEX(Clg_StPt_Sch_EZ!$C$4:$I$27,MATCH(Schedules_8760!$C6736,Clg_StPt_Sch_EZ!$B$4:$B$27,0),MATCH(Schedules_8760!$F6736,Clg_StPt_Sch_EZ!$C$3:$I$3,0)),"F","C")</f>
        <v>25.555555555555554</v>
      </c>
      <c r="K6736" s="34">
        <f>CONVERT(INDEX(Clg_StPt_Sch_EZ!$C$31:$I$54,MATCH(Schedules_8760!$C6736,Clg_StPt_Sch_EZ!$B$31:$B$54,0),MATCH(Schedules_8760!$F6736,Clg_StPt_Sch_EZ!$C$30:$I$30,0)),"F","C")</f>
        <v>25</v>
      </c>
      <c r="L6736" s="34">
        <f>CONVERT(INDEX(DHW_StPt_Sch_EZ!$C$4:$I$27,MATCH(Schedules_8760!$C6736,DHW_StPt_Sch_EZ!$B$4:$B$27,0),MATCH(Schedules_8760!$F6736,DHW_StPt_Sch_EZ!$C$3:$I$3,0)),"F","C")</f>
        <v>53.333333333333329</v>
      </c>
      <c r="M6736" s="34">
        <f>CONVERT(INDEX(DHW_StPt_Sch_EZ!$C$31:$I$54,MATCH(Schedules_8760!$C6736,DHW_StPt_Sch_EZ!$B$31:$B$54,0),MATCH(Schedules_8760!$F6736,DHW_StPt_Sch_EZ!$C$30:$I$30,0)),"F","C")</f>
        <v>53.333333333333329</v>
      </c>
      <c r="N6736" s="12"/>
      <c r="O6736" s="12"/>
      <c r="P6736" s="12"/>
    </row>
    <row r="6737" spans="1:16" x14ac:dyDescent="0.25">
      <c r="A6737" s="35">
        <v>6736</v>
      </c>
      <c r="B6737" s="89">
        <v>281.625</v>
      </c>
      <c r="C6737" s="35">
        <f t="shared" si="525"/>
        <v>16</v>
      </c>
      <c r="D6737" s="35">
        <f t="shared" si="528"/>
        <v>281</v>
      </c>
      <c r="E6737" s="35">
        <f t="shared" si="529"/>
        <v>1</v>
      </c>
      <c r="F6737" s="35" t="str">
        <f t="shared" si="526"/>
        <v>Sunday</v>
      </c>
      <c r="G6737" s="35">
        <f t="shared" si="527"/>
        <v>10</v>
      </c>
      <c r="H6737" s="34">
        <f>CONVERT(INDEX(Htg_StPt_Sch_EZ!$C$4:$I$27,MATCH(Schedules_8760!$C6737,Htg_StPt_Sch_EZ!$B$4:$B$27,0),MATCH(Schedules_8760!$F6737,Htg_StPt_Sch_EZ!$C$3:$I$3,0)),"F","C")</f>
        <v>20.555555555555554</v>
      </c>
      <c r="I6737" s="34">
        <f>CONVERT(INDEX(Htg_StPt_Sch_EZ!$C$31:$I$54,MATCH(Schedules_8760!$C6737,Htg_StPt_Sch_EZ!$B$31:$B$54,0),MATCH(Schedules_8760!$F6737,Htg_StPt_Sch_EZ!$C$30:$I$30,0)),"F","C")</f>
        <v>21.111111111111111</v>
      </c>
      <c r="J6737" s="34">
        <f>CONVERT(INDEX(Clg_StPt_Sch_EZ!$C$4:$I$27,MATCH(Schedules_8760!$C6737,Clg_StPt_Sch_EZ!$B$4:$B$27,0),MATCH(Schedules_8760!$F6737,Clg_StPt_Sch_EZ!$C$3:$I$3,0)),"F","C")</f>
        <v>25.555555555555554</v>
      </c>
      <c r="K6737" s="34">
        <f>CONVERT(INDEX(Clg_StPt_Sch_EZ!$C$31:$I$54,MATCH(Schedules_8760!$C6737,Clg_StPt_Sch_EZ!$B$31:$B$54,0),MATCH(Schedules_8760!$F6737,Clg_StPt_Sch_EZ!$C$30:$I$30,0)),"F","C")</f>
        <v>25</v>
      </c>
      <c r="L6737" s="34">
        <f>CONVERT(INDEX(DHW_StPt_Sch_EZ!$C$4:$I$27,MATCH(Schedules_8760!$C6737,DHW_StPt_Sch_EZ!$B$4:$B$27,0),MATCH(Schedules_8760!$F6737,DHW_StPt_Sch_EZ!$C$3:$I$3,0)),"F","C")</f>
        <v>53.333333333333329</v>
      </c>
      <c r="M6737" s="34">
        <f>CONVERT(INDEX(DHW_StPt_Sch_EZ!$C$31:$I$54,MATCH(Schedules_8760!$C6737,DHW_StPt_Sch_EZ!$B$31:$B$54,0),MATCH(Schedules_8760!$F6737,DHW_StPt_Sch_EZ!$C$30:$I$30,0)),"F","C")</f>
        <v>53.333333333333329</v>
      </c>
      <c r="N6737" s="12"/>
      <c r="O6737" s="12"/>
      <c r="P6737" s="12"/>
    </row>
    <row r="6738" spans="1:16" x14ac:dyDescent="0.25">
      <c r="A6738" s="35">
        <v>6737</v>
      </c>
      <c r="B6738" s="89">
        <v>281.66666666666669</v>
      </c>
      <c r="C6738" s="35">
        <f t="shared" si="525"/>
        <v>17</v>
      </c>
      <c r="D6738" s="35">
        <f t="shared" si="528"/>
        <v>281</v>
      </c>
      <c r="E6738" s="35">
        <f t="shared" si="529"/>
        <v>1</v>
      </c>
      <c r="F6738" s="35" t="str">
        <f t="shared" si="526"/>
        <v>Sunday</v>
      </c>
      <c r="G6738" s="35">
        <f t="shared" si="527"/>
        <v>10</v>
      </c>
      <c r="H6738" s="34">
        <f>CONVERT(INDEX(Htg_StPt_Sch_EZ!$C$4:$I$27,MATCH(Schedules_8760!$C6738,Htg_StPt_Sch_EZ!$B$4:$B$27,0),MATCH(Schedules_8760!$F6738,Htg_StPt_Sch_EZ!$C$3:$I$3,0)),"F","C")</f>
        <v>20.555555555555554</v>
      </c>
      <c r="I6738" s="34">
        <f>CONVERT(INDEX(Htg_StPt_Sch_EZ!$C$31:$I$54,MATCH(Schedules_8760!$C6738,Htg_StPt_Sch_EZ!$B$31:$B$54,0),MATCH(Schedules_8760!$F6738,Htg_StPt_Sch_EZ!$C$30:$I$30,0)),"F","C")</f>
        <v>17.777777777777779</v>
      </c>
      <c r="J6738" s="34">
        <f>CONVERT(INDEX(Clg_StPt_Sch_EZ!$C$4:$I$27,MATCH(Schedules_8760!$C6738,Clg_StPt_Sch_EZ!$B$4:$B$27,0),MATCH(Schedules_8760!$F6738,Clg_StPt_Sch_EZ!$C$3:$I$3,0)),"F","C")</f>
        <v>25.555555555555554</v>
      </c>
      <c r="K6738" s="34">
        <f>CONVERT(INDEX(Clg_StPt_Sch_EZ!$C$31:$I$54,MATCH(Schedules_8760!$C6738,Clg_StPt_Sch_EZ!$B$31:$B$54,0),MATCH(Schedules_8760!$F6738,Clg_StPt_Sch_EZ!$C$30:$I$30,0)),"F","C")</f>
        <v>25</v>
      </c>
      <c r="L6738" s="34">
        <f>CONVERT(INDEX(DHW_StPt_Sch_EZ!$C$4:$I$27,MATCH(Schedules_8760!$C6738,DHW_StPt_Sch_EZ!$B$4:$B$27,0),MATCH(Schedules_8760!$F6738,DHW_StPt_Sch_EZ!$C$3:$I$3,0)),"F","C")</f>
        <v>53.333333333333329</v>
      </c>
      <c r="M6738" s="34">
        <f>CONVERT(INDEX(DHW_StPt_Sch_EZ!$C$31:$I$54,MATCH(Schedules_8760!$C6738,DHW_StPt_Sch_EZ!$B$31:$B$54,0),MATCH(Schedules_8760!$F6738,DHW_StPt_Sch_EZ!$C$30:$I$30,0)),"F","C")</f>
        <v>53.333333333333329</v>
      </c>
      <c r="N6738" s="12"/>
      <c r="O6738" s="12"/>
      <c r="P6738" s="12"/>
    </row>
    <row r="6739" spans="1:16" x14ac:dyDescent="0.25">
      <c r="A6739" s="35">
        <v>6738</v>
      </c>
      <c r="B6739" s="89">
        <v>281.70833333333331</v>
      </c>
      <c r="C6739" s="35">
        <f t="shared" si="525"/>
        <v>18</v>
      </c>
      <c r="D6739" s="35">
        <f t="shared" si="528"/>
        <v>281</v>
      </c>
      <c r="E6739" s="35">
        <f t="shared" si="529"/>
        <v>1</v>
      </c>
      <c r="F6739" s="35" t="str">
        <f t="shared" si="526"/>
        <v>Sunday</v>
      </c>
      <c r="G6739" s="35">
        <f t="shared" si="527"/>
        <v>10</v>
      </c>
      <c r="H6739" s="34">
        <f>CONVERT(INDEX(Htg_StPt_Sch_EZ!$C$4:$I$27,MATCH(Schedules_8760!$C6739,Htg_StPt_Sch_EZ!$B$4:$B$27,0),MATCH(Schedules_8760!$F6739,Htg_StPt_Sch_EZ!$C$3:$I$3,0)),"F","C")</f>
        <v>20.555555555555554</v>
      </c>
      <c r="I6739" s="34">
        <f>CONVERT(INDEX(Htg_StPt_Sch_EZ!$C$31:$I$54,MATCH(Schedules_8760!$C6739,Htg_StPt_Sch_EZ!$B$31:$B$54,0),MATCH(Schedules_8760!$F6739,Htg_StPt_Sch_EZ!$C$30:$I$30,0)),"F","C")</f>
        <v>17.777777777777779</v>
      </c>
      <c r="J6739" s="34">
        <f>CONVERT(INDEX(Clg_StPt_Sch_EZ!$C$4:$I$27,MATCH(Schedules_8760!$C6739,Clg_StPt_Sch_EZ!$B$4:$B$27,0),MATCH(Schedules_8760!$F6739,Clg_StPt_Sch_EZ!$C$3:$I$3,0)),"F","C")</f>
        <v>25.555555555555554</v>
      </c>
      <c r="K6739" s="34">
        <f>CONVERT(INDEX(Clg_StPt_Sch_EZ!$C$31:$I$54,MATCH(Schedules_8760!$C6739,Clg_StPt_Sch_EZ!$B$31:$B$54,0),MATCH(Schedules_8760!$F6739,Clg_StPt_Sch_EZ!$C$30:$I$30,0)),"F","C")</f>
        <v>28.333333333333332</v>
      </c>
      <c r="L6739" s="34">
        <f>CONVERT(INDEX(DHW_StPt_Sch_EZ!$C$4:$I$27,MATCH(Schedules_8760!$C6739,DHW_StPt_Sch_EZ!$B$4:$B$27,0),MATCH(Schedules_8760!$F6739,DHW_StPt_Sch_EZ!$C$3:$I$3,0)),"F","C")</f>
        <v>53.333333333333329</v>
      </c>
      <c r="M6739" s="34">
        <f>CONVERT(INDEX(DHW_StPt_Sch_EZ!$C$31:$I$54,MATCH(Schedules_8760!$C6739,DHW_StPt_Sch_EZ!$B$31:$B$54,0),MATCH(Schedules_8760!$F6739,DHW_StPt_Sch_EZ!$C$30:$I$30,0)),"F","C")</f>
        <v>53.333333333333329</v>
      </c>
      <c r="N6739" s="12"/>
      <c r="O6739" s="12"/>
      <c r="P6739" s="12"/>
    </row>
    <row r="6740" spans="1:16" x14ac:dyDescent="0.25">
      <c r="A6740" s="35">
        <v>6739</v>
      </c>
      <c r="B6740" s="89">
        <v>281.75</v>
      </c>
      <c r="C6740" s="35">
        <f t="shared" si="525"/>
        <v>19</v>
      </c>
      <c r="D6740" s="35">
        <f t="shared" si="528"/>
        <v>281</v>
      </c>
      <c r="E6740" s="35">
        <f t="shared" si="529"/>
        <v>1</v>
      </c>
      <c r="F6740" s="35" t="str">
        <f t="shared" si="526"/>
        <v>Sunday</v>
      </c>
      <c r="G6740" s="35">
        <f t="shared" si="527"/>
        <v>10</v>
      </c>
      <c r="H6740" s="34">
        <f>CONVERT(INDEX(Htg_StPt_Sch_EZ!$C$4:$I$27,MATCH(Schedules_8760!$C6740,Htg_StPt_Sch_EZ!$B$4:$B$27,0),MATCH(Schedules_8760!$F6740,Htg_StPt_Sch_EZ!$C$3:$I$3,0)),"F","C")</f>
        <v>20.555555555555554</v>
      </c>
      <c r="I6740" s="34">
        <f>CONVERT(INDEX(Htg_StPt_Sch_EZ!$C$31:$I$54,MATCH(Schedules_8760!$C6740,Htg_StPt_Sch_EZ!$B$31:$B$54,0),MATCH(Schedules_8760!$F6740,Htg_StPt_Sch_EZ!$C$30:$I$30,0)),"F","C")</f>
        <v>18.333333333333332</v>
      </c>
      <c r="J6740" s="34">
        <f>CONVERT(INDEX(Clg_StPt_Sch_EZ!$C$4:$I$27,MATCH(Schedules_8760!$C6740,Clg_StPt_Sch_EZ!$B$4:$B$27,0),MATCH(Schedules_8760!$F6740,Clg_StPt_Sch_EZ!$C$3:$I$3,0)),"F","C")</f>
        <v>25.555555555555554</v>
      </c>
      <c r="K6740" s="34">
        <f>CONVERT(INDEX(Clg_StPt_Sch_EZ!$C$31:$I$54,MATCH(Schedules_8760!$C6740,Clg_StPt_Sch_EZ!$B$31:$B$54,0),MATCH(Schedules_8760!$F6740,Clg_StPt_Sch_EZ!$C$30:$I$30,0)),"F","C")</f>
        <v>28.333333333333332</v>
      </c>
      <c r="L6740" s="34">
        <f>CONVERT(INDEX(DHW_StPt_Sch_EZ!$C$4:$I$27,MATCH(Schedules_8760!$C6740,DHW_StPt_Sch_EZ!$B$4:$B$27,0),MATCH(Schedules_8760!$F6740,DHW_StPt_Sch_EZ!$C$3:$I$3,0)),"F","C")</f>
        <v>53.333333333333329</v>
      </c>
      <c r="M6740" s="34">
        <f>CONVERT(INDEX(DHW_StPt_Sch_EZ!$C$31:$I$54,MATCH(Schedules_8760!$C6740,DHW_StPt_Sch_EZ!$B$31:$B$54,0),MATCH(Schedules_8760!$F6740,DHW_StPt_Sch_EZ!$C$30:$I$30,0)),"F","C")</f>
        <v>53.333333333333329</v>
      </c>
      <c r="N6740" s="12"/>
      <c r="O6740" s="12"/>
      <c r="P6740" s="12"/>
    </row>
    <row r="6741" spans="1:16" x14ac:dyDescent="0.25">
      <c r="A6741" s="35">
        <v>6740</v>
      </c>
      <c r="B6741" s="89">
        <v>281.79166666666669</v>
      </c>
      <c r="C6741" s="35">
        <f t="shared" si="525"/>
        <v>20</v>
      </c>
      <c r="D6741" s="35">
        <f t="shared" si="528"/>
        <v>281</v>
      </c>
      <c r="E6741" s="35">
        <f t="shared" si="529"/>
        <v>1</v>
      </c>
      <c r="F6741" s="35" t="str">
        <f t="shared" si="526"/>
        <v>Sunday</v>
      </c>
      <c r="G6741" s="35">
        <f t="shared" si="527"/>
        <v>10</v>
      </c>
      <c r="H6741" s="34">
        <f>CONVERT(INDEX(Htg_StPt_Sch_EZ!$C$4:$I$27,MATCH(Schedules_8760!$C6741,Htg_StPt_Sch_EZ!$B$4:$B$27,0),MATCH(Schedules_8760!$F6741,Htg_StPt_Sch_EZ!$C$3:$I$3,0)),"F","C")</f>
        <v>20.555555555555554</v>
      </c>
      <c r="I6741" s="34">
        <f>CONVERT(INDEX(Htg_StPt_Sch_EZ!$C$31:$I$54,MATCH(Schedules_8760!$C6741,Htg_StPt_Sch_EZ!$B$31:$B$54,0),MATCH(Schedules_8760!$F6741,Htg_StPt_Sch_EZ!$C$30:$I$30,0)),"F","C")</f>
        <v>18.888888888888889</v>
      </c>
      <c r="J6741" s="34">
        <f>CONVERT(INDEX(Clg_StPt_Sch_EZ!$C$4:$I$27,MATCH(Schedules_8760!$C6741,Clg_StPt_Sch_EZ!$B$4:$B$27,0),MATCH(Schedules_8760!$F6741,Clg_StPt_Sch_EZ!$C$3:$I$3,0)),"F","C")</f>
        <v>25.555555555555554</v>
      </c>
      <c r="K6741" s="34">
        <f>CONVERT(INDEX(Clg_StPt_Sch_EZ!$C$31:$I$54,MATCH(Schedules_8760!$C6741,Clg_StPt_Sch_EZ!$B$31:$B$54,0),MATCH(Schedules_8760!$F6741,Clg_StPt_Sch_EZ!$C$30:$I$30,0)),"F","C")</f>
        <v>28.333333333333332</v>
      </c>
      <c r="L6741" s="34">
        <f>CONVERT(INDEX(DHW_StPt_Sch_EZ!$C$4:$I$27,MATCH(Schedules_8760!$C6741,DHW_StPt_Sch_EZ!$B$4:$B$27,0),MATCH(Schedules_8760!$F6741,DHW_StPt_Sch_EZ!$C$3:$I$3,0)),"F","C")</f>
        <v>53.333333333333329</v>
      </c>
      <c r="M6741" s="34">
        <f>CONVERT(INDEX(DHW_StPt_Sch_EZ!$C$31:$I$54,MATCH(Schedules_8760!$C6741,DHW_StPt_Sch_EZ!$B$31:$B$54,0),MATCH(Schedules_8760!$F6741,DHW_StPt_Sch_EZ!$C$30:$I$30,0)),"F","C")</f>
        <v>53.333333333333329</v>
      </c>
      <c r="N6741" s="12"/>
      <c r="O6741" s="12"/>
      <c r="P6741" s="12"/>
    </row>
    <row r="6742" spans="1:16" x14ac:dyDescent="0.25">
      <c r="A6742" s="35">
        <v>6741</v>
      </c>
      <c r="B6742" s="89">
        <v>281.83333333333331</v>
      </c>
      <c r="C6742" s="35">
        <f t="shared" si="525"/>
        <v>21</v>
      </c>
      <c r="D6742" s="35">
        <f t="shared" si="528"/>
        <v>281</v>
      </c>
      <c r="E6742" s="35">
        <f t="shared" si="529"/>
        <v>1</v>
      </c>
      <c r="F6742" s="35" t="str">
        <f t="shared" si="526"/>
        <v>Sunday</v>
      </c>
      <c r="G6742" s="35">
        <f t="shared" si="527"/>
        <v>10</v>
      </c>
      <c r="H6742" s="34">
        <f>CONVERT(INDEX(Htg_StPt_Sch_EZ!$C$4:$I$27,MATCH(Schedules_8760!$C6742,Htg_StPt_Sch_EZ!$B$4:$B$27,0),MATCH(Schedules_8760!$F6742,Htg_StPt_Sch_EZ!$C$3:$I$3,0)),"F","C")</f>
        <v>20.555555555555554</v>
      </c>
      <c r="I6742" s="34">
        <f>CONVERT(INDEX(Htg_StPt_Sch_EZ!$C$31:$I$54,MATCH(Schedules_8760!$C6742,Htg_StPt_Sch_EZ!$B$31:$B$54,0),MATCH(Schedules_8760!$F6742,Htg_StPt_Sch_EZ!$C$30:$I$30,0)),"F","C")</f>
        <v>19.444444444444443</v>
      </c>
      <c r="J6742" s="34">
        <f>CONVERT(INDEX(Clg_StPt_Sch_EZ!$C$4:$I$27,MATCH(Schedules_8760!$C6742,Clg_StPt_Sch_EZ!$B$4:$B$27,0),MATCH(Schedules_8760!$F6742,Clg_StPt_Sch_EZ!$C$3:$I$3,0)),"F","C")</f>
        <v>25.555555555555554</v>
      </c>
      <c r="K6742" s="34">
        <f>CONVERT(INDEX(Clg_StPt_Sch_EZ!$C$31:$I$54,MATCH(Schedules_8760!$C6742,Clg_StPt_Sch_EZ!$B$31:$B$54,0),MATCH(Schedules_8760!$F6742,Clg_StPt_Sch_EZ!$C$30:$I$30,0)),"F","C")</f>
        <v>28.333333333333332</v>
      </c>
      <c r="L6742" s="34">
        <f>CONVERT(INDEX(DHW_StPt_Sch_EZ!$C$4:$I$27,MATCH(Schedules_8760!$C6742,DHW_StPt_Sch_EZ!$B$4:$B$27,0),MATCH(Schedules_8760!$F6742,DHW_StPt_Sch_EZ!$C$3:$I$3,0)),"F","C")</f>
        <v>53.333333333333329</v>
      </c>
      <c r="M6742" s="34">
        <f>CONVERT(INDEX(DHW_StPt_Sch_EZ!$C$31:$I$54,MATCH(Schedules_8760!$C6742,DHW_StPt_Sch_EZ!$B$31:$B$54,0),MATCH(Schedules_8760!$F6742,DHW_StPt_Sch_EZ!$C$30:$I$30,0)),"F","C")</f>
        <v>53.333333333333329</v>
      </c>
      <c r="N6742" s="12"/>
      <c r="O6742" s="12"/>
      <c r="P6742" s="12"/>
    </row>
    <row r="6743" spans="1:16" x14ac:dyDescent="0.25">
      <c r="A6743" s="35">
        <v>6742</v>
      </c>
      <c r="B6743" s="89">
        <v>281.875</v>
      </c>
      <c r="C6743" s="35">
        <f t="shared" si="525"/>
        <v>22</v>
      </c>
      <c r="D6743" s="35">
        <f t="shared" si="528"/>
        <v>281</v>
      </c>
      <c r="E6743" s="35">
        <f t="shared" si="529"/>
        <v>1</v>
      </c>
      <c r="F6743" s="35" t="str">
        <f t="shared" si="526"/>
        <v>Sunday</v>
      </c>
      <c r="G6743" s="35">
        <f t="shared" si="527"/>
        <v>10</v>
      </c>
      <c r="H6743" s="34">
        <f>CONVERT(INDEX(Htg_StPt_Sch_EZ!$C$4:$I$27,MATCH(Schedules_8760!$C6743,Htg_StPt_Sch_EZ!$B$4:$B$27,0),MATCH(Schedules_8760!$F6743,Htg_StPt_Sch_EZ!$C$3:$I$3,0)),"F","C")</f>
        <v>20.555555555555554</v>
      </c>
      <c r="I6743" s="34">
        <f>CONVERT(INDEX(Htg_StPt_Sch_EZ!$C$31:$I$54,MATCH(Schedules_8760!$C6743,Htg_StPt_Sch_EZ!$B$31:$B$54,0),MATCH(Schedules_8760!$F6743,Htg_StPt_Sch_EZ!$C$30:$I$30,0)),"F","C")</f>
        <v>19.444444444444443</v>
      </c>
      <c r="J6743" s="34">
        <f>CONVERT(INDEX(Clg_StPt_Sch_EZ!$C$4:$I$27,MATCH(Schedules_8760!$C6743,Clg_StPt_Sch_EZ!$B$4:$B$27,0),MATCH(Schedules_8760!$F6743,Clg_StPt_Sch_EZ!$C$3:$I$3,0)),"F","C")</f>
        <v>25.555555555555554</v>
      </c>
      <c r="K6743" s="34">
        <f>CONVERT(INDEX(Clg_StPt_Sch_EZ!$C$31:$I$54,MATCH(Schedules_8760!$C6743,Clg_StPt_Sch_EZ!$B$31:$B$54,0),MATCH(Schedules_8760!$F6743,Clg_StPt_Sch_EZ!$C$30:$I$30,0)),"F","C")</f>
        <v>28.333333333333332</v>
      </c>
      <c r="L6743" s="34">
        <f>CONVERT(INDEX(DHW_StPt_Sch_EZ!$C$4:$I$27,MATCH(Schedules_8760!$C6743,DHW_StPt_Sch_EZ!$B$4:$B$27,0),MATCH(Schedules_8760!$F6743,DHW_StPt_Sch_EZ!$C$3:$I$3,0)),"F","C")</f>
        <v>53.333333333333329</v>
      </c>
      <c r="M6743" s="34">
        <f>CONVERT(INDEX(DHW_StPt_Sch_EZ!$C$31:$I$54,MATCH(Schedules_8760!$C6743,DHW_StPt_Sch_EZ!$B$31:$B$54,0),MATCH(Schedules_8760!$F6743,DHW_StPt_Sch_EZ!$C$30:$I$30,0)),"F","C")</f>
        <v>53.333333333333329</v>
      </c>
      <c r="N6743" s="12"/>
      <c r="O6743" s="12"/>
      <c r="P6743" s="12"/>
    </row>
    <row r="6744" spans="1:16" x14ac:dyDescent="0.25">
      <c r="A6744" s="35">
        <v>6743</v>
      </c>
      <c r="B6744" s="89">
        <v>281.91666666666669</v>
      </c>
      <c r="C6744" s="35">
        <f t="shared" si="525"/>
        <v>23</v>
      </c>
      <c r="D6744" s="35">
        <f t="shared" si="528"/>
        <v>281</v>
      </c>
      <c r="E6744" s="35">
        <f t="shared" si="529"/>
        <v>1</v>
      </c>
      <c r="F6744" s="35" t="str">
        <f t="shared" si="526"/>
        <v>Sunday</v>
      </c>
      <c r="G6744" s="35">
        <f t="shared" si="527"/>
        <v>10</v>
      </c>
      <c r="H6744" s="34">
        <f>CONVERT(INDEX(Htg_StPt_Sch_EZ!$C$4:$I$27,MATCH(Schedules_8760!$C6744,Htg_StPt_Sch_EZ!$B$4:$B$27,0),MATCH(Schedules_8760!$F6744,Htg_StPt_Sch_EZ!$C$3:$I$3,0)),"F","C")</f>
        <v>20.555555555555554</v>
      </c>
      <c r="I6744" s="34">
        <f>CONVERT(INDEX(Htg_StPt_Sch_EZ!$C$31:$I$54,MATCH(Schedules_8760!$C6744,Htg_StPt_Sch_EZ!$B$31:$B$54,0),MATCH(Schedules_8760!$F6744,Htg_StPt_Sch_EZ!$C$30:$I$30,0)),"F","C")</f>
        <v>19.444444444444443</v>
      </c>
      <c r="J6744" s="34">
        <f>CONVERT(INDEX(Clg_StPt_Sch_EZ!$C$4:$I$27,MATCH(Schedules_8760!$C6744,Clg_StPt_Sch_EZ!$B$4:$B$27,0),MATCH(Schedules_8760!$F6744,Clg_StPt_Sch_EZ!$C$3:$I$3,0)),"F","C")</f>
        <v>25.555555555555554</v>
      </c>
      <c r="K6744" s="34">
        <f>CONVERT(INDEX(Clg_StPt_Sch_EZ!$C$31:$I$54,MATCH(Schedules_8760!$C6744,Clg_StPt_Sch_EZ!$B$31:$B$54,0),MATCH(Schedules_8760!$F6744,Clg_StPt_Sch_EZ!$C$30:$I$30,0)),"F","C")</f>
        <v>28.333333333333332</v>
      </c>
      <c r="L6744" s="34">
        <f>CONVERT(INDEX(DHW_StPt_Sch_EZ!$C$4:$I$27,MATCH(Schedules_8760!$C6744,DHW_StPt_Sch_EZ!$B$4:$B$27,0),MATCH(Schedules_8760!$F6744,DHW_StPt_Sch_EZ!$C$3:$I$3,0)),"F","C")</f>
        <v>53.333333333333329</v>
      </c>
      <c r="M6744" s="34">
        <f>CONVERT(INDEX(DHW_StPt_Sch_EZ!$C$31:$I$54,MATCH(Schedules_8760!$C6744,DHW_StPt_Sch_EZ!$B$31:$B$54,0),MATCH(Schedules_8760!$F6744,DHW_StPt_Sch_EZ!$C$30:$I$30,0)),"F","C")</f>
        <v>53.333333333333329</v>
      </c>
      <c r="N6744" s="12"/>
      <c r="O6744" s="12"/>
      <c r="P6744" s="12"/>
    </row>
    <row r="6745" spans="1:16" x14ac:dyDescent="0.25">
      <c r="A6745" s="35">
        <v>6744</v>
      </c>
      <c r="B6745" s="89">
        <v>281.95833333333331</v>
      </c>
      <c r="C6745" s="35">
        <f t="shared" si="525"/>
        <v>24</v>
      </c>
      <c r="D6745" s="35">
        <f t="shared" si="528"/>
        <v>281</v>
      </c>
      <c r="E6745" s="35">
        <f t="shared" si="529"/>
        <v>1</v>
      </c>
      <c r="F6745" s="35" t="str">
        <f t="shared" si="526"/>
        <v>Sunday</v>
      </c>
      <c r="G6745" s="35">
        <f t="shared" si="527"/>
        <v>10</v>
      </c>
      <c r="H6745" s="34">
        <f>CONVERT(INDEX(Htg_StPt_Sch_EZ!$C$4:$I$27,MATCH(Schedules_8760!$C6745,Htg_StPt_Sch_EZ!$B$4:$B$27,0),MATCH(Schedules_8760!$F6745,Htg_StPt_Sch_EZ!$C$3:$I$3,0)),"F","C")</f>
        <v>20.555555555555554</v>
      </c>
      <c r="I6745" s="34">
        <f>CONVERT(INDEX(Htg_StPt_Sch_EZ!$C$31:$I$54,MATCH(Schedules_8760!$C6745,Htg_StPt_Sch_EZ!$B$31:$B$54,0),MATCH(Schedules_8760!$F6745,Htg_StPt_Sch_EZ!$C$30:$I$30,0)),"F","C")</f>
        <v>19.444444444444443</v>
      </c>
      <c r="J6745" s="34">
        <f>CONVERT(INDEX(Clg_StPt_Sch_EZ!$C$4:$I$27,MATCH(Schedules_8760!$C6745,Clg_StPt_Sch_EZ!$B$4:$B$27,0),MATCH(Schedules_8760!$F6745,Clg_StPt_Sch_EZ!$C$3:$I$3,0)),"F","C")</f>
        <v>25.555555555555554</v>
      </c>
      <c r="K6745" s="34">
        <f>CONVERT(INDEX(Clg_StPt_Sch_EZ!$C$31:$I$54,MATCH(Schedules_8760!$C6745,Clg_StPt_Sch_EZ!$B$31:$B$54,0),MATCH(Schedules_8760!$F6745,Clg_StPt_Sch_EZ!$C$30:$I$30,0)),"F","C")</f>
        <v>28.333333333333332</v>
      </c>
      <c r="L6745" s="34">
        <f>CONVERT(INDEX(DHW_StPt_Sch_EZ!$C$4:$I$27,MATCH(Schedules_8760!$C6745,DHW_StPt_Sch_EZ!$B$4:$B$27,0),MATCH(Schedules_8760!$F6745,DHW_StPt_Sch_EZ!$C$3:$I$3,0)),"F","C")</f>
        <v>53.333333333333329</v>
      </c>
      <c r="M6745" s="34">
        <f>CONVERT(INDEX(DHW_StPt_Sch_EZ!$C$31:$I$54,MATCH(Schedules_8760!$C6745,DHW_StPt_Sch_EZ!$B$31:$B$54,0),MATCH(Schedules_8760!$F6745,DHW_StPt_Sch_EZ!$C$30:$I$30,0)),"F","C")</f>
        <v>53.333333333333329</v>
      </c>
      <c r="N6745" s="12"/>
      <c r="O6745" s="12"/>
      <c r="P6745" s="12"/>
    </row>
    <row r="6746" spans="1:16" x14ac:dyDescent="0.25">
      <c r="A6746" s="35">
        <v>6745</v>
      </c>
      <c r="B6746" s="89">
        <v>282</v>
      </c>
      <c r="C6746" s="35">
        <f t="shared" si="525"/>
        <v>1</v>
      </c>
      <c r="D6746" s="35">
        <f t="shared" si="528"/>
        <v>282</v>
      </c>
      <c r="E6746" s="35">
        <f t="shared" si="529"/>
        <v>2</v>
      </c>
      <c r="F6746" s="35" t="str">
        <f t="shared" si="526"/>
        <v>Monday</v>
      </c>
      <c r="G6746" s="35">
        <f t="shared" si="527"/>
        <v>10</v>
      </c>
      <c r="H6746" s="34">
        <f>CONVERT(INDEX(Htg_StPt_Sch_EZ!$C$4:$I$27,MATCH(Schedules_8760!$C6746,Htg_StPt_Sch_EZ!$B$4:$B$27,0),MATCH(Schedules_8760!$F6746,Htg_StPt_Sch_EZ!$C$3:$I$3,0)),"F","C")</f>
        <v>20.555555555555554</v>
      </c>
      <c r="I6746" s="34">
        <f>CONVERT(INDEX(Htg_StPt_Sch_EZ!$C$31:$I$54,MATCH(Schedules_8760!$C6746,Htg_StPt_Sch_EZ!$B$31:$B$54,0),MATCH(Schedules_8760!$F6746,Htg_StPt_Sch_EZ!$C$30:$I$30,0)),"F","C")</f>
        <v>19.444444444444443</v>
      </c>
      <c r="J6746" s="34">
        <f>CONVERT(INDEX(Clg_StPt_Sch_EZ!$C$4:$I$27,MATCH(Schedules_8760!$C6746,Clg_StPt_Sch_EZ!$B$4:$B$27,0),MATCH(Schedules_8760!$F6746,Clg_StPt_Sch_EZ!$C$3:$I$3,0)),"F","C")</f>
        <v>25.555555555555554</v>
      </c>
      <c r="K6746" s="34">
        <f>CONVERT(INDEX(Clg_StPt_Sch_EZ!$C$31:$I$54,MATCH(Schedules_8760!$C6746,Clg_StPt_Sch_EZ!$B$31:$B$54,0),MATCH(Schedules_8760!$F6746,Clg_StPt_Sch_EZ!$C$30:$I$30,0)),"F","C")</f>
        <v>28.333333333333332</v>
      </c>
      <c r="L6746" s="34">
        <f>CONVERT(INDEX(DHW_StPt_Sch_EZ!$C$4:$I$27,MATCH(Schedules_8760!$C6746,DHW_StPt_Sch_EZ!$B$4:$B$27,0),MATCH(Schedules_8760!$F6746,DHW_StPt_Sch_EZ!$C$3:$I$3,0)),"F","C")</f>
        <v>53.333333333333329</v>
      </c>
      <c r="M6746" s="34">
        <f>CONVERT(INDEX(DHW_StPt_Sch_EZ!$C$31:$I$54,MATCH(Schedules_8760!$C6746,DHW_StPt_Sch_EZ!$B$31:$B$54,0),MATCH(Schedules_8760!$F6746,DHW_StPt_Sch_EZ!$C$30:$I$30,0)),"F","C")</f>
        <v>53.333333333333329</v>
      </c>
      <c r="N6746" s="12"/>
      <c r="O6746" s="12"/>
      <c r="P6746" s="12"/>
    </row>
    <row r="6747" spans="1:16" x14ac:dyDescent="0.25">
      <c r="A6747" s="35">
        <v>6746</v>
      </c>
      <c r="B6747" s="89">
        <v>282.04166666666669</v>
      </c>
      <c r="C6747" s="35">
        <f t="shared" si="525"/>
        <v>2</v>
      </c>
      <c r="D6747" s="35">
        <f t="shared" si="528"/>
        <v>282</v>
      </c>
      <c r="E6747" s="35">
        <f t="shared" si="529"/>
        <v>2</v>
      </c>
      <c r="F6747" s="35" t="str">
        <f t="shared" si="526"/>
        <v>Monday</v>
      </c>
      <c r="G6747" s="35">
        <f t="shared" si="527"/>
        <v>10</v>
      </c>
      <c r="H6747" s="34">
        <f>CONVERT(INDEX(Htg_StPt_Sch_EZ!$C$4:$I$27,MATCH(Schedules_8760!$C6747,Htg_StPt_Sch_EZ!$B$4:$B$27,0),MATCH(Schedules_8760!$F6747,Htg_StPt_Sch_EZ!$C$3:$I$3,0)),"F","C")</f>
        <v>20.555555555555554</v>
      </c>
      <c r="I6747" s="34">
        <f>CONVERT(INDEX(Htg_StPt_Sch_EZ!$C$31:$I$54,MATCH(Schedules_8760!$C6747,Htg_StPt_Sch_EZ!$B$31:$B$54,0),MATCH(Schedules_8760!$F6747,Htg_StPt_Sch_EZ!$C$30:$I$30,0)),"F","C")</f>
        <v>19.444444444444443</v>
      </c>
      <c r="J6747" s="34">
        <f>CONVERT(INDEX(Clg_StPt_Sch_EZ!$C$4:$I$27,MATCH(Schedules_8760!$C6747,Clg_StPt_Sch_EZ!$B$4:$B$27,0),MATCH(Schedules_8760!$F6747,Clg_StPt_Sch_EZ!$C$3:$I$3,0)),"F","C")</f>
        <v>25.555555555555554</v>
      </c>
      <c r="K6747" s="34">
        <f>CONVERT(INDEX(Clg_StPt_Sch_EZ!$C$31:$I$54,MATCH(Schedules_8760!$C6747,Clg_StPt_Sch_EZ!$B$31:$B$54,0),MATCH(Schedules_8760!$F6747,Clg_StPt_Sch_EZ!$C$30:$I$30,0)),"F","C")</f>
        <v>28.333333333333332</v>
      </c>
      <c r="L6747" s="34">
        <f>CONVERT(INDEX(DHW_StPt_Sch_EZ!$C$4:$I$27,MATCH(Schedules_8760!$C6747,DHW_StPt_Sch_EZ!$B$4:$B$27,0),MATCH(Schedules_8760!$F6747,DHW_StPt_Sch_EZ!$C$3:$I$3,0)),"F","C")</f>
        <v>53.333333333333329</v>
      </c>
      <c r="M6747" s="34">
        <f>CONVERT(INDEX(DHW_StPt_Sch_EZ!$C$31:$I$54,MATCH(Schedules_8760!$C6747,DHW_StPt_Sch_EZ!$B$31:$B$54,0),MATCH(Schedules_8760!$F6747,DHW_StPt_Sch_EZ!$C$30:$I$30,0)),"F","C")</f>
        <v>53.333333333333329</v>
      </c>
      <c r="N6747" s="12"/>
      <c r="O6747" s="12"/>
      <c r="P6747" s="12"/>
    </row>
    <row r="6748" spans="1:16" x14ac:dyDescent="0.25">
      <c r="A6748" s="35">
        <v>6747</v>
      </c>
      <c r="B6748" s="89">
        <v>282.08333333333331</v>
      </c>
      <c r="C6748" s="35">
        <f t="shared" si="525"/>
        <v>3</v>
      </c>
      <c r="D6748" s="35">
        <f t="shared" si="528"/>
        <v>282</v>
      </c>
      <c r="E6748" s="35">
        <f t="shared" si="529"/>
        <v>2</v>
      </c>
      <c r="F6748" s="35" t="str">
        <f t="shared" si="526"/>
        <v>Monday</v>
      </c>
      <c r="G6748" s="35">
        <f t="shared" si="527"/>
        <v>10</v>
      </c>
      <c r="H6748" s="34">
        <f>CONVERT(INDEX(Htg_StPt_Sch_EZ!$C$4:$I$27,MATCH(Schedules_8760!$C6748,Htg_StPt_Sch_EZ!$B$4:$B$27,0),MATCH(Schedules_8760!$F6748,Htg_StPt_Sch_EZ!$C$3:$I$3,0)),"F","C")</f>
        <v>20.555555555555554</v>
      </c>
      <c r="I6748" s="34">
        <f>CONVERT(INDEX(Htg_StPt_Sch_EZ!$C$31:$I$54,MATCH(Schedules_8760!$C6748,Htg_StPt_Sch_EZ!$B$31:$B$54,0),MATCH(Schedules_8760!$F6748,Htg_StPt_Sch_EZ!$C$30:$I$30,0)),"F","C")</f>
        <v>19.444444444444443</v>
      </c>
      <c r="J6748" s="34">
        <f>CONVERT(INDEX(Clg_StPt_Sch_EZ!$C$4:$I$27,MATCH(Schedules_8760!$C6748,Clg_StPt_Sch_EZ!$B$4:$B$27,0),MATCH(Schedules_8760!$F6748,Clg_StPt_Sch_EZ!$C$3:$I$3,0)),"F","C")</f>
        <v>25.555555555555554</v>
      </c>
      <c r="K6748" s="34">
        <f>CONVERT(INDEX(Clg_StPt_Sch_EZ!$C$31:$I$54,MATCH(Schedules_8760!$C6748,Clg_StPt_Sch_EZ!$B$31:$B$54,0),MATCH(Schedules_8760!$F6748,Clg_StPt_Sch_EZ!$C$30:$I$30,0)),"F","C")</f>
        <v>28.333333333333332</v>
      </c>
      <c r="L6748" s="34">
        <f>CONVERT(INDEX(DHW_StPt_Sch_EZ!$C$4:$I$27,MATCH(Schedules_8760!$C6748,DHW_StPt_Sch_EZ!$B$4:$B$27,0),MATCH(Schedules_8760!$F6748,DHW_StPt_Sch_EZ!$C$3:$I$3,0)),"F","C")</f>
        <v>53.333333333333329</v>
      </c>
      <c r="M6748" s="34">
        <f>CONVERT(INDEX(DHW_StPt_Sch_EZ!$C$31:$I$54,MATCH(Schedules_8760!$C6748,DHW_StPt_Sch_EZ!$B$31:$B$54,0),MATCH(Schedules_8760!$F6748,DHW_StPt_Sch_EZ!$C$30:$I$30,0)),"F","C")</f>
        <v>53.333333333333329</v>
      </c>
      <c r="N6748" s="12"/>
      <c r="O6748" s="12"/>
      <c r="P6748" s="12"/>
    </row>
    <row r="6749" spans="1:16" x14ac:dyDescent="0.25">
      <c r="A6749" s="35">
        <v>6748</v>
      </c>
      <c r="B6749" s="89">
        <v>282.125</v>
      </c>
      <c r="C6749" s="35">
        <f t="shared" si="525"/>
        <v>4</v>
      </c>
      <c r="D6749" s="35">
        <f t="shared" si="528"/>
        <v>282</v>
      </c>
      <c r="E6749" s="35">
        <f t="shared" si="529"/>
        <v>2</v>
      </c>
      <c r="F6749" s="35" t="str">
        <f t="shared" si="526"/>
        <v>Monday</v>
      </c>
      <c r="G6749" s="35">
        <f t="shared" si="527"/>
        <v>10</v>
      </c>
      <c r="H6749" s="34">
        <f>CONVERT(INDEX(Htg_StPt_Sch_EZ!$C$4:$I$27,MATCH(Schedules_8760!$C6749,Htg_StPt_Sch_EZ!$B$4:$B$27,0),MATCH(Schedules_8760!$F6749,Htg_StPt_Sch_EZ!$C$3:$I$3,0)),"F","C")</f>
        <v>20.555555555555554</v>
      </c>
      <c r="I6749" s="34">
        <f>CONVERT(INDEX(Htg_StPt_Sch_EZ!$C$31:$I$54,MATCH(Schedules_8760!$C6749,Htg_StPt_Sch_EZ!$B$31:$B$54,0),MATCH(Schedules_8760!$F6749,Htg_StPt_Sch_EZ!$C$30:$I$30,0)),"F","C")</f>
        <v>19.444444444444443</v>
      </c>
      <c r="J6749" s="34">
        <f>CONVERT(INDEX(Clg_StPt_Sch_EZ!$C$4:$I$27,MATCH(Schedules_8760!$C6749,Clg_StPt_Sch_EZ!$B$4:$B$27,0),MATCH(Schedules_8760!$F6749,Clg_StPt_Sch_EZ!$C$3:$I$3,0)),"F","C")</f>
        <v>25.555555555555554</v>
      </c>
      <c r="K6749" s="34">
        <f>CONVERT(INDEX(Clg_StPt_Sch_EZ!$C$31:$I$54,MATCH(Schedules_8760!$C6749,Clg_StPt_Sch_EZ!$B$31:$B$54,0),MATCH(Schedules_8760!$F6749,Clg_StPt_Sch_EZ!$C$30:$I$30,0)),"F","C")</f>
        <v>28.333333333333332</v>
      </c>
      <c r="L6749" s="34">
        <f>CONVERT(INDEX(DHW_StPt_Sch_EZ!$C$4:$I$27,MATCH(Schedules_8760!$C6749,DHW_StPt_Sch_EZ!$B$4:$B$27,0),MATCH(Schedules_8760!$F6749,DHW_StPt_Sch_EZ!$C$3:$I$3,0)),"F","C")</f>
        <v>53.333333333333329</v>
      </c>
      <c r="M6749" s="34">
        <f>CONVERT(INDEX(DHW_StPt_Sch_EZ!$C$31:$I$54,MATCH(Schedules_8760!$C6749,DHW_StPt_Sch_EZ!$B$31:$B$54,0),MATCH(Schedules_8760!$F6749,DHW_StPt_Sch_EZ!$C$30:$I$30,0)),"F","C")</f>
        <v>53.333333333333329</v>
      </c>
      <c r="N6749" s="12"/>
      <c r="O6749" s="12"/>
      <c r="P6749" s="12"/>
    </row>
    <row r="6750" spans="1:16" x14ac:dyDescent="0.25">
      <c r="A6750" s="35">
        <v>6749</v>
      </c>
      <c r="B6750" s="89">
        <v>282.16666666666669</v>
      </c>
      <c r="C6750" s="35">
        <f t="shared" si="525"/>
        <v>5</v>
      </c>
      <c r="D6750" s="35">
        <f t="shared" si="528"/>
        <v>282</v>
      </c>
      <c r="E6750" s="35">
        <f t="shared" si="529"/>
        <v>2</v>
      </c>
      <c r="F6750" s="35" t="str">
        <f t="shared" si="526"/>
        <v>Monday</v>
      </c>
      <c r="G6750" s="35">
        <f t="shared" si="527"/>
        <v>10</v>
      </c>
      <c r="H6750" s="34">
        <f>CONVERT(INDEX(Htg_StPt_Sch_EZ!$C$4:$I$27,MATCH(Schedules_8760!$C6750,Htg_StPt_Sch_EZ!$B$4:$B$27,0),MATCH(Schedules_8760!$F6750,Htg_StPt_Sch_EZ!$C$3:$I$3,0)),"F","C")</f>
        <v>20.555555555555554</v>
      </c>
      <c r="I6750" s="34">
        <f>CONVERT(INDEX(Htg_StPt_Sch_EZ!$C$31:$I$54,MATCH(Schedules_8760!$C6750,Htg_StPt_Sch_EZ!$B$31:$B$54,0),MATCH(Schedules_8760!$F6750,Htg_StPt_Sch_EZ!$C$30:$I$30,0)),"F","C")</f>
        <v>19.444444444444443</v>
      </c>
      <c r="J6750" s="34">
        <f>CONVERT(INDEX(Clg_StPt_Sch_EZ!$C$4:$I$27,MATCH(Schedules_8760!$C6750,Clg_StPt_Sch_EZ!$B$4:$B$27,0),MATCH(Schedules_8760!$F6750,Clg_StPt_Sch_EZ!$C$3:$I$3,0)),"F","C")</f>
        <v>25.555555555555554</v>
      </c>
      <c r="K6750" s="34">
        <f>CONVERT(INDEX(Clg_StPt_Sch_EZ!$C$31:$I$54,MATCH(Schedules_8760!$C6750,Clg_StPt_Sch_EZ!$B$31:$B$54,0),MATCH(Schedules_8760!$F6750,Clg_StPt_Sch_EZ!$C$30:$I$30,0)),"F","C")</f>
        <v>28.333333333333332</v>
      </c>
      <c r="L6750" s="34">
        <f>CONVERT(INDEX(DHW_StPt_Sch_EZ!$C$4:$I$27,MATCH(Schedules_8760!$C6750,DHW_StPt_Sch_EZ!$B$4:$B$27,0),MATCH(Schedules_8760!$F6750,DHW_StPt_Sch_EZ!$C$3:$I$3,0)),"F","C")</f>
        <v>53.333333333333329</v>
      </c>
      <c r="M6750" s="34">
        <f>CONVERT(INDEX(DHW_StPt_Sch_EZ!$C$31:$I$54,MATCH(Schedules_8760!$C6750,DHW_StPt_Sch_EZ!$B$31:$B$54,0),MATCH(Schedules_8760!$F6750,DHW_StPt_Sch_EZ!$C$30:$I$30,0)),"F","C")</f>
        <v>53.333333333333329</v>
      </c>
      <c r="N6750" s="12"/>
      <c r="O6750" s="12"/>
      <c r="P6750" s="12"/>
    </row>
    <row r="6751" spans="1:16" x14ac:dyDescent="0.25">
      <c r="A6751" s="35">
        <v>6750</v>
      </c>
      <c r="B6751" s="89">
        <v>282.20833333333331</v>
      </c>
      <c r="C6751" s="35">
        <f t="shared" si="525"/>
        <v>6</v>
      </c>
      <c r="D6751" s="35">
        <f t="shared" si="528"/>
        <v>282</v>
      </c>
      <c r="E6751" s="35">
        <f t="shared" si="529"/>
        <v>2</v>
      </c>
      <c r="F6751" s="35" t="str">
        <f t="shared" si="526"/>
        <v>Monday</v>
      </c>
      <c r="G6751" s="35">
        <f t="shared" si="527"/>
        <v>10</v>
      </c>
      <c r="H6751" s="34">
        <f>CONVERT(INDEX(Htg_StPt_Sch_EZ!$C$4:$I$27,MATCH(Schedules_8760!$C6751,Htg_StPt_Sch_EZ!$B$4:$B$27,0),MATCH(Schedules_8760!$F6751,Htg_StPt_Sch_EZ!$C$3:$I$3,0)),"F","C")</f>
        <v>20.555555555555554</v>
      </c>
      <c r="I6751" s="34">
        <f>CONVERT(INDEX(Htg_StPt_Sch_EZ!$C$31:$I$54,MATCH(Schedules_8760!$C6751,Htg_StPt_Sch_EZ!$B$31:$B$54,0),MATCH(Schedules_8760!$F6751,Htg_StPt_Sch_EZ!$C$30:$I$30,0)),"F","C")</f>
        <v>19.444444444444443</v>
      </c>
      <c r="J6751" s="34">
        <f>CONVERT(INDEX(Clg_StPt_Sch_EZ!$C$4:$I$27,MATCH(Schedules_8760!$C6751,Clg_StPt_Sch_EZ!$B$4:$B$27,0),MATCH(Schedules_8760!$F6751,Clg_StPt_Sch_EZ!$C$3:$I$3,0)),"F","C")</f>
        <v>25.555555555555554</v>
      </c>
      <c r="K6751" s="34">
        <f>CONVERT(INDEX(Clg_StPt_Sch_EZ!$C$31:$I$54,MATCH(Schedules_8760!$C6751,Clg_StPt_Sch_EZ!$B$31:$B$54,0),MATCH(Schedules_8760!$F6751,Clg_StPt_Sch_EZ!$C$30:$I$30,0)),"F","C")</f>
        <v>28.333333333333332</v>
      </c>
      <c r="L6751" s="34">
        <f>CONVERT(INDEX(DHW_StPt_Sch_EZ!$C$4:$I$27,MATCH(Schedules_8760!$C6751,DHW_StPt_Sch_EZ!$B$4:$B$27,0),MATCH(Schedules_8760!$F6751,DHW_StPt_Sch_EZ!$C$3:$I$3,0)),"F","C")</f>
        <v>53.333333333333329</v>
      </c>
      <c r="M6751" s="34">
        <f>CONVERT(INDEX(DHW_StPt_Sch_EZ!$C$31:$I$54,MATCH(Schedules_8760!$C6751,DHW_StPt_Sch_EZ!$B$31:$B$54,0),MATCH(Schedules_8760!$F6751,DHW_StPt_Sch_EZ!$C$30:$I$30,0)),"F","C")</f>
        <v>53.333333333333329</v>
      </c>
      <c r="N6751" s="12"/>
      <c r="O6751" s="12"/>
      <c r="P6751" s="12"/>
    </row>
    <row r="6752" spans="1:16" x14ac:dyDescent="0.25">
      <c r="A6752" s="35">
        <v>6751</v>
      </c>
      <c r="B6752" s="89">
        <v>282.25</v>
      </c>
      <c r="C6752" s="35">
        <f t="shared" si="525"/>
        <v>7</v>
      </c>
      <c r="D6752" s="35">
        <f t="shared" si="528"/>
        <v>282</v>
      </c>
      <c r="E6752" s="35">
        <f t="shared" si="529"/>
        <v>2</v>
      </c>
      <c r="F6752" s="35" t="str">
        <f t="shared" si="526"/>
        <v>Monday</v>
      </c>
      <c r="G6752" s="35">
        <f t="shared" si="527"/>
        <v>10</v>
      </c>
      <c r="H6752" s="34">
        <f>CONVERT(INDEX(Htg_StPt_Sch_EZ!$C$4:$I$27,MATCH(Schedules_8760!$C6752,Htg_StPt_Sch_EZ!$B$4:$B$27,0),MATCH(Schedules_8760!$F6752,Htg_StPt_Sch_EZ!$C$3:$I$3,0)),"F","C")</f>
        <v>20.555555555555554</v>
      </c>
      <c r="I6752" s="34">
        <f>CONVERT(INDEX(Htg_StPt_Sch_EZ!$C$31:$I$54,MATCH(Schedules_8760!$C6752,Htg_StPt_Sch_EZ!$B$31:$B$54,0),MATCH(Schedules_8760!$F6752,Htg_StPt_Sch_EZ!$C$30:$I$30,0)),"F","C")</f>
        <v>19.444444444444443</v>
      </c>
      <c r="J6752" s="34">
        <f>CONVERT(INDEX(Clg_StPt_Sch_EZ!$C$4:$I$27,MATCH(Schedules_8760!$C6752,Clg_StPt_Sch_EZ!$B$4:$B$27,0),MATCH(Schedules_8760!$F6752,Clg_StPt_Sch_EZ!$C$3:$I$3,0)),"F","C")</f>
        <v>25.555555555555554</v>
      </c>
      <c r="K6752" s="34">
        <f>CONVERT(INDEX(Clg_StPt_Sch_EZ!$C$31:$I$54,MATCH(Schedules_8760!$C6752,Clg_StPt_Sch_EZ!$B$31:$B$54,0),MATCH(Schedules_8760!$F6752,Clg_StPt_Sch_EZ!$C$30:$I$30,0)),"F","C")</f>
        <v>28.333333333333332</v>
      </c>
      <c r="L6752" s="34">
        <f>CONVERT(INDEX(DHW_StPt_Sch_EZ!$C$4:$I$27,MATCH(Schedules_8760!$C6752,DHW_StPt_Sch_EZ!$B$4:$B$27,0),MATCH(Schedules_8760!$F6752,DHW_StPt_Sch_EZ!$C$3:$I$3,0)),"F","C")</f>
        <v>53.333333333333329</v>
      </c>
      <c r="M6752" s="34">
        <f>CONVERT(INDEX(DHW_StPt_Sch_EZ!$C$31:$I$54,MATCH(Schedules_8760!$C6752,DHW_StPt_Sch_EZ!$B$31:$B$54,0),MATCH(Schedules_8760!$F6752,DHW_StPt_Sch_EZ!$C$30:$I$30,0)),"F","C")</f>
        <v>53.333333333333329</v>
      </c>
      <c r="N6752" s="12"/>
      <c r="O6752" s="12"/>
      <c r="P6752" s="12"/>
    </row>
    <row r="6753" spans="1:16" x14ac:dyDescent="0.25">
      <c r="A6753" s="35">
        <v>6752</v>
      </c>
      <c r="B6753" s="89">
        <v>282.29166666666669</v>
      </c>
      <c r="C6753" s="35">
        <f t="shared" si="525"/>
        <v>8</v>
      </c>
      <c r="D6753" s="35">
        <f t="shared" si="528"/>
        <v>282</v>
      </c>
      <c r="E6753" s="35">
        <f t="shared" si="529"/>
        <v>2</v>
      </c>
      <c r="F6753" s="35" t="str">
        <f t="shared" si="526"/>
        <v>Monday</v>
      </c>
      <c r="G6753" s="35">
        <f t="shared" si="527"/>
        <v>10</v>
      </c>
      <c r="H6753" s="34">
        <f>CONVERT(INDEX(Htg_StPt_Sch_EZ!$C$4:$I$27,MATCH(Schedules_8760!$C6753,Htg_StPt_Sch_EZ!$B$4:$B$27,0),MATCH(Schedules_8760!$F6753,Htg_StPt_Sch_EZ!$C$3:$I$3,0)),"F","C")</f>
        <v>20.555555555555554</v>
      </c>
      <c r="I6753" s="34">
        <f>CONVERT(INDEX(Htg_StPt_Sch_EZ!$C$31:$I$54,MATCH(Schedules_8760!$C6753,Htg_StPt_Sch_EZ!$B$31:$B$54,0),MATCH(Schedules_8760!$F6753,Htg_StPt_Sch_EZ!$C$30:$I$30,0)),"F","C")</f>
        <v>19.444444444444443</v>
      </c>
      <c r="J6753" s="34">
        <f>CONVERT(INDEX(Clg_StPt_Sch_EZ!$C$4:$I$27,MATCH(Schedules_8760!$C6753,Clg_StPt_Sch_EZ!$B$4:$B$27,0),MATCH(Schedules_8760!$F6753,Clg_StPt_Sch_EZ!$C$3:$I$3,0)),"F","C")</f>
        <v>25.555555555555554</v>
      </c>
      <c r="K6753" s="34">
        <f>CONVERT(INDEX(Clg_StPt_Sch_EZ!$C$31:$I$54,MATCH(Schedules_8760!$C6753,Clg_StPt_Sch_EZ!$B$31:$B$54,0),MATCH(Schedules_8760!$F6753,Clg_StPt_Sch_EZ!$C$30:$I$30,0)),"F","C")</f>
        <v>25</v>
      </c>
      <c r="L6753" s="34">
        <f>CONVERT(INDEX(DHW_StPt_Sch_EZ!$C$4:$I$27,MATCH(Schedules_8760!$C6753,DHW_StPt_Sch_EZ!$B$4:$B$27,0),MATCH(Schedules_8760!$F6753,DHW_StPt_Sch_EZ!$C$3:$I$3,0)),"F","C")</f>
        <v>53.333333333333329</v>
      </c>
      <c r="M6753" s="34">
        <f>CONVERT(INDEX(DHW_StPt_Sch_EZ!$C$31:$I$54,MATCH(Schedules_8760!$C6753,DHW_StPt_Sch_EZ!$B$31:$B$54,0),MATCH(Schedules_8760!$F6753,DHW_StPt_Sch_EZ!$C$30:$I$30,0)),"F","C")</f>
        <v>53.333333333333329</v>
      </c>
      <c r="N6753" s="12"/>
      <c r="O6753" s="12"/>
      <c r="P6753" s="12"/>
    </row>
    <row r="6754" spans="1:16" x14ac:dyDescent="0.25">
      <c r="A6754" s="35">
        <v>6753</v>
      </c>
      <c r="B6754" s="89">
        <v>282.33333333333331</v>
      </c>
      <c r="C6754" s="35">
        <f t="shared" si="525"/>
        <v>9</v>
      </c>
      <c r="D6754" s="35">
        <f t="shared" si="528"/>
        <v>282</v>
      </c>
      <c r="E6754" s="35">
        <f t="shared" si="529"/>
        <v>2</v>
      </c>
      <c r="F6754" s="35" t="str">
        <f t="shared" si="526"/>
        <v>Monday</v>
      </c>
      <c r="G6754" s="35">
        <f t="shared" si="527"/>
        <v>10</v>
      </c>
      <c r="H6754" s="34">
        <f>CONVERT(INDEX(Htg_StPt_Sch_EZ!$C$4:$I$27,MATCH(Schedules_8760!$C6754,Htg_StPt_Sch_EZ!$B$4:$B$27,0),MATCH(Schedules_8760!$F6754,Htg_StPt_Sch_EZ!$C$3:$I$3,0)),"F","C")</f>
        <v>20.555555555555554</v>
      </c>
      <c r="I6754" s="34">
        <f>CONVERT(INDEX(Htg_StPt_Sch_EZ!$C$31:$I$54,MATCH(Schedules_8760!$C6754,Htg_StPt_Sch_EZ!$B$31:$B$54,0),MATCH(Schedules_8760!$F6754,Htg_StPt_Sch_EZ!$C$30:$I$30,0)),"F","C")</f>
        <v>19.444444444444443</v>
      </c>
      <c r="J6754" s="34">
        <f>CONVERT(INDEX(Clg_StPt_Sch_EZ!$C$4:$I$27,MATCH(Schedules_8760!$C6754,Clg_StPt_Sch_EZ!$B$4:$B$27,0),MATCH(Schedules_8760!$F6754,Clg_StPt_Sch_EZ!$C$3:$I$3,0)),"F","C")</f>
        <v>25.555555555555554</v>
      </c>
      <c r="K6754" s="34">
        <f>CONVERT(INDEX(Clg_StPt_Sch_EZ!$C$31:$I$54,MATCH(Schedules_8760!$C6754,Clg_StPt_Sch_EZ!$B$31:$B$54,0),MATCH(Schedules_8760!$F6754,Clg_StPt_Sch_EZ!$C$30:$I$30,0)),"F","C")</f>
        <v>25</v>
      </c>
      <c r="L6754" s="34">
        <f>CONVERT(INDEX(DHW_StPt_Sch_EZ!$C$4:$I$27,MATCH(Schedules_8760!$C6754,DHW_StPt_Sch_EZ!$B$4:$B$27,0),MATCH(Schedules_8760!$F6754,DHW_StPt_Sch_EZ!$C$3:$I$3,0)),"F","C")</f>
        <v>53.333333333333329</v>
      </c>
      <c r="M6754" s="34">
        <f>CONVERT(INDEX(DHW_StPt_Sch_EZ!$C$31:$I$54,MATCH(Schedules_8760!$C6754,DHW_StPt_Sch_EZ!$B$31:$B$54,0),MATCH(Schedules_8760!$F6754,DHW_StPt_Sch_EZ!$C$30:$I$30,0)),"F","C")</f>
        <v>53.333333333333329</v>
      </c>
      <c r="N6754" s="12"/>
      <c r="O6754" s="12"/>
      <c r="P6754" s="12"/>
    </row>
    <row r="6755" spans="1:16" x14ac:dyDescent="0.25">
      <c r="A6755" s="35">
        <v>6754</v>
      </c>
      <c r="B6755" s="89">
        <v>282.375</v>
      </c>
      <c r="C6755" s="35">
        <f t="shared" si="525"/>
        <v>10</v>
      </c>
      <c r="D6755" s="35">
        <f t="shared" si="528"/>
        <v>282</v>
      </c>
      <c r="E6755" s="35">
        <f t="shared" si="529"/>
        <v>2</v>
      </c>
      <c r="F6755" s="35" t="str">
        <f t="shared" si="526"/>
        <v>Monday</v>
      </c>
      <c r="G6755" s="35">
        <f t="shared" si="527"/>
        <v>10</v>
      </c>
      <c r="H6755" s="34">
        <f>CONVERT(INDEX(Htg_StPt_Sch_EZ!$C$4:$I$27,MATCH(Schedules_8760!$C6755,Htg_StPt_Sch_EZ!$B$4:$B$27,0),MATCH(Schedules_8760!$F6755,Htg_StPt_Sch_EZ!$C$3:$I$3,0)),"F","C")</f>
        <v>20.555555555555554</v>
      </c>
      <c r="I6755" s="34">
        <f>CONVERT(INDEX(Htg_StPt_Sch_EZ!$C$31:$I$54,MATCH(Schedules_8760!$C6755,Htg_StPt_Sch_EZ!$B$31:$B$54,0),MATCH(Schedules_8760!$F6755,Htg_StPt_Sch_EZ!$C$30:$I$30,0)),"F","C")</f>
        <v>19.444444444444443</v>
      </c>
      <c r="J6755" s="34">
        <f>CONVERT(INDEX(Clg_StPt_Sch_EZ!$C$4:$I$27,MATCH(Schedules_8760!$C6755,Clg_StPt_Sch_EZ!$B$4:$B$27,0),MATCH(Schedules_8760!$F6755,Clg_StPt_Sch_EZ!$C$3:$I$3,0)),"F","C")</f>
        <v>25.555555555555554</v>
      </c>
      <c r="K6755" s="34">
        <f>CONVERT(INDEX(Clg_StPt_Sch_EZ!$C$31:$I$54,MATCH(Schedules_8760!$C6755,Clg_StPt_Sch_EZ!$B$31:$B$54,0),MATCH(Schedules_8760!$F6755,Clg_StPt_Sch_EZ!$C$30:$I$30,0)),"F","C")</f>
        <v>25</v>
      </c>
      <c r="L6755" s="34">
        <f>CONVERT(INDEX(DHW_StPt_Sch_EZ!$C$4:$I$27,MATCH(Schedules_8760!$C6755,DHW_StPt_Sch_EZ!$B$4:$B$27,0),MATCH(Schedules_8760!$F6755,DHW_StPt_Sch_EZ!$C$3:$I$3,0)),"F","C")</f>
        <v>53.333333333333329</v>
      </c>
      <c r="M6755" s="34">
        <f>CONVERT(INDEX(DHW_StPt_Sch_EZ!$C$31:$I$54,MATCH(Schedules_8760!$C6755,DHW_StPt_Sch_EZ!$B$31:$B$54,0),MATCH(Schedules_8760!$F6755,DHW_StPt_Sch_EZ!$C$30:$I$30,0)),"F","C")</f>
        <v>53.333333333333329</v>
      </c>
      <c r="N6755" s="12"/>
      <c r="O6755" s="12"/>
      <c r="P6755" s="12"/>
    </row>
    <row r="6756" spans="1:16" x14ac:dyDescent="0.25">
      <c r="A6756" s="35">
        <v>6755</v>
      </c>
      <c r="B6756" s="89">
        <v>282.41666666666669</v>
      </c>
      <c r="C6756" s="35">
        <f t="shared" si="525"/>
        <v>11</v>
      </c>
      <c r="D6756" s="35">
        <f t="shared" si="528"/>
        <v>282</v>
      </c>
      <c r="E6756" s="35">
        <f t="shared" si="529"/>
        <v>2</v>
      </c>
      <c r="F6756" s="35" t="str">
        <f t="shared" si="526"/>
        <v>Monday</v>
      </c>
      <c r="G6756" s="35">
        <f t="shared" si="527"/>
        <v>10</v>
      </c>
      <c r="H6756" s="34">
        <f>CONVERT(INDEX(Htg_StPt_Sch_EZ!$C$4:$I$27,MATCH(Schedules_8760!$C6756,Htg_StPt_Sch_EZ!$B$4:$B$27,0),MATCH(Schedules_8760!$F6756,Htg_StPt_Sch_EZ!$C$3:$I$3,0)),"F","C")</f>
        <v>20.555555555555554</v>
      </c>
      <c r="I6756" s="34">
        <f>CONVERT(INDEX(Htg_StPt_Sch_EZ!$C$31:$I$54,MATCH(Schedules_8760!$C6756,Htg_StPt_Sch_EZ!$B$31:$B$54,0),MATCH(Schedules_8760!$F6756,Htg_StPt_Sch_EZ!$C$30:$I$30,0)),"F","C")</f>
        <v>19.444444444444443</v>
      </c>
      <c r="J6756" s="34">
        <f>CONVERT(INDEX(Clg_StPt_Sch_EZ!$C$4:$I$27,MATCH(Schedules_8760!$C6756,Clg_StPt_Sch_EZ!$B$4:$B$27,0),MATCH(Schedules_8760!$F6756,Clg_StPt_Sch_EZ!$C$3:$I$3,0)),"F","C")</f>
        <v>25.555555555555554</v>
      </c>
      <c r="K6756" s="34">
        <f>CONVERT(INDEX(Clg_StPt_Sch_EZ!$C$31:$I$54,MATCH(Schedules_8760!$C6756,Clg_StPt_Sch_EZ!$B$31:$B$54,0),MATCH(Schedules_8760!$F6756,Clg_StPt_Sch_EZ!$C$30:$I$30,0)),"F","C")</f>
        <v>25</v>
      </c>
      <c r="L6756" s="34">
        <f>CONVERT(INDEX(DHW_StPt_Sch_EZ!$C$4:$I$27,MATCH(Schedules_8760!$C6756,DHW_StPt_Sch_EZ!$B$4:$B$27,0),MATCH(Schedules_8760!$F6756,DHW_StPt_Sch_EZ!$C$3:$I$3,0)),"F","C")</f>
        <v>53.333333333333329</v>
      </c>
      <c r="M6756" s="34">
        <f>CONVERT(INDEX(DHW_StPt_Sch_EZ!$C$31:$I$54,MATCH(Schedules_8760!$C6756,DHW_StPt_Sch_EZ!$B$31:$B$54,0),MATCH(Schedules_8760!$F6756,DHW_StPt_Sch_EZ!$C$30:$I$30,0)),"F","C")</f>
        <v>53.333333333333329</v>
      </c>
      <c r="N6756" s="12"/>
      <c r="O6756" s="12"/>
      <c r="P6756" s="12"/>
    </row>
    <row r="6757" spans="1:16" x14ac:dyDescent="0.25">
      <c r="A6757" s="35">
        <v>6756</v>
      </c>
      <c r="B6757" s="89">
        <v>282.45833333333331</v>
      </c>
      <c r="C6757" s="35">
        <f t="shared" si="525"/>
        <v>12</v>
      </c>
      <c r="D6757" s="35">
        <f t="shared" si="528"/>
        <v>282</v>
      </c>
      <c r="E6757" s="35">
        <f t="shared" si="529"/>
        <v>2</v>
      </c>
      <c r="F6757" s="35" t="str">
        <f t="shared" si="526"/>
        <v>Monday</v>
      </c>
      <c r="G6757" s="35">
        <f t="shared" si="527"/>
        <v>10</v>
      </c>
      <c r="H6757" s="34">
        <f>CONVERT(INDEX(Htg_StPt_Sch_EZ!$C$4:$I$27,MATCH(Schedules_8760!$C6757,Htg_StPt_Sch_EZ!$B$4:$B$27,0),MATCH(Schedules_8760!$F6757,Htg_StPt_Sch_EZ!$C$3:$I$3,0)),"F","C")</f>
        <v>20.555555555555554</v>
      </c>
      <c r="I6757" s="34">
        <f>CONVERT(INDEX(Htg_StPt_Sch_EZ!$C$31:$I$54,MATCH(Schedules_8760!$C6757,Htg_StPt_Sch_EZ!$B$31:$B$54,0),MATCH(Schedules_8760!$F6757,Htg_StPt_Sch_EZ!$C$30:$I$30,0)),"F","C")</f>
        <v>19.444444444444443</v>
      </c>
      <c r="J6757" s="34">
        <f>CONVERT(INDEX(Clg_StPt_Sch_EZ!$C$4:$I$27,MATCH(Schedules_8760!$C6757,Clg_StPt_Sch_EZ!$B$4:$B$27,0),MATCH(Schedules_8760!$F6757,Clg_StPt_Sch_EZ!$C$3:$I$3,0)),"F","C")</f>
        <v>25.555555555555554</v>
      </c>
      <c r="K6757" s="34">
        <f>CONVERT(INDEX(Clg_StPt_Sch_EZ!$C$31:$I$54,MATCH(Schedules_8760!$C6757,Clg_StPt_Sch_EZ!$B$31:$B$54,0),MATCH(Schedules_8760!$F6757,Clg_StPt_Sch_EZ!$C$30:$I$30,0)),"F","C")</f>
        <v>25</v>
      </c>
      <c r="L6757" s="34">
        <f>CONVERT(INDEX(DHW_StPt_Sch_EZ!$C$4:$I$27,MATCH(Schedules_8760!$C6757,DHW_StPt_Sch_EZ!$B$4:$B$27,0),MATCH(Schedules_8760!$F6757,DHW_StPt_Sch_EZ!$C$3:$I$3,0)),"F","C")</f>
        <v>53.333333333333329</v>
      </c>
      <c r="M6757" s="34">
        <f>CONVERT(INDEX(DHW_StPt_Sch_EZ!$C$31:$I$54,MATCH(Schedules_8760!$C6757,DHW_StPt_Sch_EZ!$B$31:$B$54,0),MATCH(Schedules_8760!$F6757,DHW_StPt_Sch_EZ!$C$30:$I$30,0)),"F","C")</f>
        <v>53.333333333333329</v>
      </c>
      <c r="N6757" s="12"/>
      <c r="O6757" s="12"/>
      <c r="P6757" s="12"/>
    </row>
    <row r="6758" spans="1:16" x14ac:dyDescent="0.25">
      <c r="A6758" s="35">
        <v>6757</v>
      </c>
      <c r="B6758" s="89">
        <v>282.5</v>
      </c>
      <c r="C6758" s="35">
        <f t="shared" si="525"/>
        <v>13</v>
      </c>
      <c r="D6758" s="35">
        <f t="shared" si="528"/>
        <v>282</v>
      </c>
      <c r="E6758" s="35">
        <f t="shared" si="529"/>
        <v>2</v>
      </c>
      <c r="F6758" s="35" t="str">
        <f t="shared" si="526"/>
        <v>Monday</v>
      </c>
      <c r="G6758" s="35">
        <f t="shared" si="527"/>
        <v>10</v>
      </c>
      <c r="H6758" s="34">
        <f>CONVERT(INDEX(Htg_StPt_Sch_EZ!$C$4:$I$27,MATCH(Schedules_8760!$C6758,Htg_StPt_Sch_EZ!$B$4:$B$27,0),MATCH(Schedules_8760!$F6758,Htg_StPt_Sch_EZ!$C$3:$I$3,0)),"F","C")</f>
        <v>20.555555555555554</v>
      </c>
      <c r="I6758" s="34">
        <f>CONVERT(INDEX(Htg_StPt_Sch_EZ!$C$31:$I$54,MATCH(Schedules_8760!$C6758,Htg_StPt_Sch_EZ!$B$31:$B$54,0),MATCH(Schedules_8760!$F6758,Htg_StPt_Sch_EZ!$C$30:$I$30,0)),"F","C")</f>
        <v>19.444444444444443</v>
      </c>
      <c r="J6758" s="34">
        <f>CONVERT(INDEX(Clg_StPt_Sch_EZ!$C$4:$I$27,MATCH(Schedules_8760!$C6758,Clg_StPt_Sch_EZ!$B$4:$B$27,0),MATCH(Schedules_8760!$F6758,Clg_StPt_Sch_EZ!$C$3:$I$3,0)),"F","C")</f>
        <v>25.555555555555554</v>
      </c>
      <c r="K6758" s="34">
        <f>CONVERT(INDEX(Clg_StPt_Sch_EZ!$C$31:$I$54,MATCH(Schedules_8760!$C6758,Clg_StPt_Sch_EZ!$B$31:$B$54,0),MATCH(Schedules_8760!$F6758,Clg_StPt_Sch_EZ!$C$30:$I$30,0)),"F","C")</f>
        <v>25</v>
      </c>
      <c r="L6758" s="34">
        <f>CONVERT(INDEX(DHW_StPt_Sch_EZ!$C$4:$I$27,MATCH(Schedules_8760!$C6758,DHW_StPt_Sch_EZ!$B$4:$B$27,0),MATCH(Schedules_8760!$F6758,DHW_StPt_Sch_EZ!$C$3:$I$3,0)),"F","C")</f>
        <v>53.333333333333329</v>
      </c>
      <c r="M6758" s="34">
        <f>CONVERT(INDEX(DHW_StPt_Sch_EZ!$C$31:$I$54,MATCH(Schedules_8760!$C6758,DHW_StPt_Sch_EZ!$B$31:$B$54,0),MATCH(Schedules_8760!$F6758,DHW_StPt_Sch_EZ!$C$30:$I$30,0)),"F","C")</f>
        <v>53.333333333333329</v>
      </c>
      <c r="N6758" s="12"/>
      <c r="O6758" s="12"/>
      <c r="P6758" s="12"/>
    </row>
    <row r="6759" spans="1:16" x14ac:dyDescent="0.25">
      <c r="A6759" s="35">
        <v>6758</v>
      </c>
      <c r="B6759" s="89">
        <v>282.54166666666669</v>
      </c>
      <c r="C6759" s="35">
        <f t="shared" si="525"/>
        <v>14</v>
      </c>
      <c r="D6759" s="35">
        <f t="shared" si="528"/>
        <v>282</v>
      </c>
      <c r="E6759" s="35">
        <f t="shared" si="529"/>
        <v>2</v>
      </c>
      <c r="F6759" s="35" t="str">
        <f t="shared" si="526"/>
        <v>Monday</v>
      </c>
      <c r="G6759" s="35">
        <f t="shared" si="527"/>
        <v>10</v>
      </c>
      <c r="H6759" s="34">
        <f>CONVERT(INDEX(Htg_StPt_Sch_EZ!$C$4:$I$27,MATCH(Schedules_8760!$C6759,Htg_StPt_Sch_EZ!$B$4:$B$27,0),MATCH(Schedules_8760!$F6759,Htg_StPt_Sch_EZ!$C$3:$I$3,0)),"F","C")</f>
        <v>20.555555555555554</v>
      </c>
      <c r="I6759" s="34">
        <f>CONVERT(INDEX(Htg_StPt_Sch_EZ!$C$31:$I$54,MATCH(Schedules_8760!$C6759,Htg_StPt_Sch_EZ!$B$31:$B$54,0),MATCH(Schedules_8760!$F6759,Htg_StPt_Sch_EZ!$C$30:$I$30,0)),"F","C")</f>
        <v>19.444444444444443</v>
      </c>
      <c r="J6759" s="34">
        <f>CONVERT(INDEX(Clg_StPt_Sch_EZ!$C$4:$I$27,MATCH(Schedules_8760!$C6759,Clg_StPt_Sch_EZ!$B$4:$B$27,0),MATCH(Schedules_8760!$F6759,Clg_StPt_Sch_EZ!$C$3:$I$3,0)),"F","C")</f>
        <v>25.555555555555554</v>
      </c>
      <c r="K6759" s="34">
        <f>CONVERT(INDEX(Clg_StPt_Sch_EZ!$C$31:$I$54,MATCH(Schedules_8760!$C6759,Clg_StPt_Sch_EZ!$B$31:$B$54,0),MATCH(Schedules_8760!$F6759,Clg_StPt_Sch_EZ!$C$30:$I$30,0)),"F","C")</f>
        <v>25</v>
      </c>
      <c r="L6759" s="34">
        <f>CONVERT(INDEX(DHW_StPt_Sch_EZ!$C$4:$I$27,MATCH(Schedules_8760!$C6759,DHW_StPt_Sch_EZ!$B$4:$B$27,0),MATCH(Schedules_8760!$F6759,DHW_StPt_Sch_EZ!$C$3:$I$3,0)),"F","C")</f>
        <v>53.333333333333329</v>
      </c>
      <c r="M6759" s="34">
        <f>CONVERT(INDEX(DHW_StPt_Sch_EZ!$C$31:$I$54,MATCH(Schedules_8760!$C6759,DHW_StPt_Sch_EZ!$B$31:$B$54,0),MATCH(Schedules_8760!$F6759,DHW_StPt_Sch_EZ!$C$30:$I$30,0)),"F","C")</f>
        <v>53.333333333333329</v>
      </c>
      <c r="N6759" s="12"/>
      <c r="O6759" s="12"/>
      <c r="P6759" s="12"/>
    </row>
    <row r="6760" spans="1:16" x14ac:dyDescent="0.25">
      <c r="A6760" s="35">
        <v>6759</v>
      </c>
      <c r="B6760" s="89">
        <v>282.58333333333331</v>
      </c>
      <c r="C6760" s="35">
        <f t="shared" si="525"/>
        <v>15</v>
      </c>
      <c r="D6760" s="35">
        <f t="shared" si="528"/>
        <v>282</v>
      </c>
      <c r="E6760" s="35">
        <f t="shared" si="529"/>
        <v>2</v>
      </c>
      <c r="F6760" s="35" t="str">
        <f t="shared" si="526"/>
        <v>Monday</v>
      </c>
      <c r="G6760" s="35">
        <f t="shared" si="527"/>
        <v>10</v>
      </c>
      <c r="H6760" s="34">
        <f>CONVERT(INDEX(Htg_StPt_Sch_EZ!$C$4:$I$27,MATCH(Schedules_8760!$C6760,Htg_StPt_Sch_EZ!$B$4:$B$27,0),MATCH(Schedules_8760!$F6760,Htg_StPt_Sch_EZ!$C$3:$I$3,0)),"F","C")</f>
        <v>20.555555555555554</v>
      </c>
      <c r="I6760" s="34">
        <f>CONVERT(INDEX(Htg_StPt_Sch_EZ!$C$31:$I$54,MATCH(Schedules_8760!$C6760,Htg_StPt_Sch_EZ!$B$31:$B$54,0),MATCH(Schedules_8760!$F6760,Htg_StPt_Sch_EZ!$C$30:$I$30,0)),"F","C")</f>
        <v>21.111111111111111</v>
      </c>
      <c r="J6760" s="34">
        <f>CONVERT(INDEX(Clg_StPt_Sch_EZ!$C$4:$I$27,MATCH(Schedules_8760!$C6760,Clg_StPt_Sch_EZ!$B$4:$B$27,0),MATCH(Schedules_8760!$F6760,Clg_StPt_Sch_EZ!$C$3:$I$3,0)),"F","C")</f>
        <v>25.555555555555554</v>
      </c>
      <c r="K6760" s="34">
        <f>CONVERT(INDEX(Clg_StPt_Sch_EZ!$C$31:$I$54,MATCH(Schedules_8760!$C6760,Clg_StPt_Sch_EZ!$B$31:$B$54,0),MATCH(Schedules_8760!$F6760,Clg_StPt_Sch_EZ!$C$30:$I$30,0)),"F","C")</f>
        <v>25</v>
      </c>
      <c r="L6760" s="34">
        <f>CONVERT(INDEX(DHW_StPt_Sch_EZ!$C$4:$I$27,MATCH(Schedules_8760!$C6760,DHW_StPt_Sch_EZ!$B$4:$B$27,0),MATCH(Schedules_8760!$F6760,DHW_StPt_Sch_EZ!$C$3:$I$3,0)),"F","C")</f>
        <v>53.333333333333329</v>
      </c>
      <c r="M6760" s="34">
        <f>CONVERT(INDEX(DHW_StPt_Sch_EZ!$C$31:$I$54,MATCH(Schedules_8760!$C6760,DHW_StPt_Sch_EZ!$B$31:$B$54,0),MATCH(Schedules_8760!$F6760,DHW_StPt_Sch_EZ!$C$30:$I$30,0)),"F","C")</f>
        <v>53.333333333333329</v>
      </c>
      <c r="N6760" s="12"/>
      <c r="O6760" s="12"/>
      <c r="P6760" s="12"/>
    </row>
    <row r="6761" spans="1:16" x14ac:dyDescent="0.25">
      <c r="A6761" s="35">
        <v>6760</v>
      </c>
      <c r="B6761" s="89">
        <v>282.625</v>
      </c>
      <c r="C6761" s="35">
        <f t="shared" si="525"/>
        <v>16</v>
      </c>
      <c r="D6761" s="35">
        <f t="shared" si="528"/>
        <v>282</v>
      </c>
      <c r="E6761" s="35">
        <f t="shared" si="529"/>
        <v>2</v>
      </c>
      <c r="F6761" s="35" t="str">
        <f t="shared" si="526"/>
        <v>Monday</v>
      </c>
      <c r="G6761" s="35">
        <f t="shared" si="527"/>
        <v>10</v>
      </c>
      <c r="H6761" s="34">
        <f>CONVERT(INDEX(Htg_StPt_Sch_EZ!$C$4:$I$27,MATCH(Schedules_8760!$C6761,Htg_StPt_Sch_EZ!$B$4:$B$27,0),MATCH(Schedules_8760!$F6761,Htg_StPt_Sch_EZ!$C$3:$I$3,0)),"F","C")</f>
        <v>20.555555555555554</v>
      </c>
      <c r="I6761" s="34">
        <f>CONVERT(INDEX(Htg_StPt_Sch_EZ!$C$31:$I$54,MATCH(Schedules_8760!$C6761,Htg_StPt_Sch_EZ!$B$31:$B$54,0),MATCH(Schedules_8760!$F6761,Htg_StPt_Sch_EZ!$C$30:$I$30,0)),"F","C")</f>
        <v>21.111111111111111</v>
      </c>
      <c r="J6761" s="34">
        <f>CONVERT(INDEX(Clg_StPt_Sch_EZ!$C$4:$I$27,MATCH(Schedules_8760!$C6761,Clg_StPt_Sch_EZ!$B$4:$B$27,0),MATCH(Schedules_8760!$F6761,Clg_StPt_Sch_EZ!$C$3:$I$3,0)),"F","C")</f>
        <v>25.555555555555554</v>
      </c>
      <c r="K6761" s="34">
        <f>CONVERT(INDEX(Clg_StPt_Sch_EZ!$C$31:$I$54,MATCH(Schedules_8760!$C6761,Clg_StPt_Sch_EZ!$B$31:$B$54,0),MATCH(Schedules_8760!$F6761,Clg_StPt_Sch_EZ!$C$30:$I$30,0)),"F","C")</f>
        <v>25</v>
      </c>
      <c r="L6761" s="34">
        <f>CONVERT(INDEX(DHW_StPt_Sch_EZ!$C$4:$I$27,MATCH(Schedules_8760!$C6761,DHW_StPt_Sch_EZ!$B$4:$B$27,0),MATCH(Schedules_8760!$F6761,DHW_StPt_Sch_EZ!$C$3:$I$3,0)),"F","C")</f>
        <v>53.333333333333329</v>
      </c>
      <c r="M6761" s="34">
        <f>CONVERT(INDEX(DHW_StPt_Sch_EZ!$C$31:$I$54,MATCH(Schedules_8760!$C6761,DHW_StPt_Sch_EZ!$B$31:$B$54,0),MATCH(Schedules_8760!$F6761,DHW_StPt_Sch_EZ!$C$30:$I$30,0)),"F","C")</f>
        <v>53.333333333333329</v>
      </c>
      <c r="N6761" s="12"/>
      <c r="O6761" s="12"/>
      <c r="P6761" s="12"/>
    </row>
    <row r="6762" spans="1:16" x14ac:dyDescent="0.25">
      <c r="A6762" s="35">
        <v>6761</v>
      </c>
      <c r="B6762" s="89">
        <v>282.66666666666669</v>
      </c>
      <c r="C6762" s="35">
        <f t="shared" si="525"/>
        <v>17</v>
      </c>
      <c r="D6762" s="35">
        <f t="shared" si="528"/>
        <v>282</v>
      </c>
      <c r="E6762" s="35">
        <f t="shared" si="529"/>
        <v>2</v>
      </c>
      <c r="F6762" s="35" t="str">
        <f t="shared" si="526"/>
        <v>Monday</v>
      </c>
      <c r="G6762" s="35">
        <f t="shared" si="527"/>
        <v>10</v>
      </c>
      <c r="H6762" s="34">
        <f>CONVERT(INDEX(Htg_StPt_Sch_EZ!$C$4:$I$27,MATCH(Schedules_8760!$C6762,Htg_StPt_Sch_EZ!$B$4:$B$27,0),MATCH(Schedules_8760!$F6762,Htg_StPt_Sch_EZ!$C$3:$I$3,0)),"F","C")</f>
        <v>20.555555555555554</v>
      </c>
      <c r="I6762" s="34">
        <f>CONVERT(INDEX(Htg_StPt_Sch_EZ!$C$31:$I$54,MATCH(Schedules_8760!$C6762,Htg_StPt_Sch_EZ!$B$31:$B$54,0),MATCH(Schedules_8760!$F6762,Htg_StPt_Sch_EZ!$C$30:$I$30,0)),"F","C")</f>
        <v>17.777777777777779</v>
      </c>
      <c r="J6762" s="34">
        <f>CONVERT(INDEX(Clg_StPt_Sch_EZ!$C$4:$I$27,MATCH(Schedules_8760!$C6762,Clg_StPt_Sch_EZ!$B$4:$B$27,0),MATCH(Schedules_8760!$F6762,Clg_StPt_Sch_EZ!$C$3:$I$3,0)),"F","C")</f>
        <v>25.555555555555554</v>
      </c>
      <c r="K6762" s="34">
        <f>CONVERT(INDEX(Clg_StPt_Sch_EZ!$C$31:$I$54,MATCH(Schedules_8760!$C6762,Clg_StPt_Sch_EZ!$B$31:$B$54,0),MATCH(Schedules_8760!$F6762,Clg_StPt_Sch_EZ!$C$30:$I$30,0)),"F","C")</f>
        <v>25</v>
      </c>
      <c r="L6762" s="34">
        <f>CONVERT(INDEX(DHW_StPt_Sch_EZ!$C$4:$I$27,MATCH(Schedules_8760!$C6762,DHW_StPt_Sch_EZ!$B$4:$B$27,0),MATCH(Schedules_8760!$F6762,DHW_StPt_Sch_EZ!$C$3:$I$3,0)),"F","C")</f>
        <v>53.333333333333329</v>
      </c>
      <c r="M6762" s="34">
        <f>CONVERT(INDEX(DHW_StPt_Sch_EZ!$C$31:$I$54,MATCH(Schedules_8760!$C6762,DHW_StPt_Sch_EZ!$B$31:$B$54,0),MATCH(Schedules_8760!$F6762,DHW_StPt_Sch_EZ!$C$30:$I$30,0)),"F","C")</f>
        <v>53.333333333333329</v>
      </c>
      <c r="N6762" s="12"/>
      <c r="O6762" s="12"/>
      <c r="P6762" s="12"/>
    </row>
    <row r="6763" spans="1:16" x14ac:dyDescent="0.25">
      <c r="A6763" s="35">
        <v>6762</v>
      </c>
      <c r="B6763" s="89">
        <v>282.70833333333331</v>
      </c>
      <c r="C6763" s="35">
        <f t="shared" si="525"/>
        <v>18</v>
      </c>
      <c r="D6763" s="35">
        <f t="shared" si="528"/>
        <v>282</v>
      </c>
      <c r="E6763" s="35">
        <f t="shared" si="529"/>
        <v>2</v>
      </c>
      <c r="F6763" s="35" t="str">
        <f t="shared" si="526"/>
        <v>Monday</v>
      </c>
      <c r="G6763" s="35">
        <f t="shared" si="527"/>
        <v>10</v>
      </c>
      <c r="H6763" s="34">
        <f>CONVERT(INDEX(Htg_StPt_Sch_EZ!$C$4:$I$27,MATCH(Schedules_8760!$C6763,Htg_StPt_Sch_EZ!$B$4:$B$27,0),MATCH(Schedules_8760!$F6763,Htg_StPt_Sch_EZ!$C$3:$I$3,0)),"F","C")</f>
        <v>20.555555555555554</v>
      </c>
      <c r="I6763" s="34">
        <f>CONVERT(INDEX(Htg_StPt_Sch_EZ!$C$31:$I$54,MATCH(Schedules_8760!$C6763,Htg_StPt_Sch_EZ!$B$31:$B$54,0),MATCH(Schedules_8760!$F6763,Htg_StPt_Sch_EZ!$C$30:$I$30,0)),"F","C")</f>
        <v>17.777777777777779</v>
      </c>
      <c r="J6763" s="34">
        <f>CONVERT(INDEX(Clg_StPt_Sch_EZ!$C$4:$I$27,MATCH(Schedules_8760!$C6763,Clg_StPt_Sch_EZ!$B$4:$B$27,0),MATCH(Schedules_8760!$F6763,Clg_StPt_Sch_EZ!$C$3:$I$3,0)),"F","C")</f>
        <v>25.555555555555554</v>
      </c>
      <c r="K6763" s="34">
        <f>CONVERT(INDEX(Clg_StPt_Sch_EZ!$C$31:$I$54,MATCH(Schedules_8760!$C6763,Clg_StPt_Sch_EZ!$B$31:$B$54,0),MATCH(Schedules_8760!$F6763,Clg_StPt_Sch_EZ!$C$30:$I$30,0)),"F","C")</f>
        <v>28.333333333333332</v>
      </c>
      <c r="L6763" s="34">
        <f>CONVERT(INDEX(DHW_StPt_Sch_EZ!$C$4:$I$27,MATCH(Schedules_8760!$C6763,DHW_StPt_Sch_EZ!$B$4:$B$27,0),MATCH(Schedules_8760!$F6763,DHW_StPt_Sch_EZ!$C$3:$I$3,0)),"F","C")</f>
        <v>53.333333333333329</v>
      </c>
      <c r="M6763" s="34">
        <f>CONVERT(INDEX(DHW_StPt_Sch_EZ!$C$31:$I$54,MATCH(Schedules_8760!$C6763,DHW_StPt_Sch_EZ!$B$31:$B$54,0),MATCH(Schedules_8760!$F6763,DHW_StPt_Sch_EZ!$C$30:$I$30,0)),"F","C")</f>
        <v>53.333333333333329</v>
      </c>
      <c r="N6763" s="12"/>
      <c r="O6763" s="12"/>
      <c r="P6763" s="12"/>
    </row>
    <row r="6764" spans="1:16" x14ac:dyDescent="0.25">
      <c r="A6764" s="35">
        <v>6763</v>
      </c>
      <c r="B6764" s="89">
        <v>282.75</v>
      </c>
      <c r="C6764" s="35">
        <f t="shared" si="525"/>
        <v>19</v>
      </c>
      <c r="D6764" s="35">
        <f t="shared" si="528"/>
        <v>282</v>
      </c>
      <c r="E6764" s="35">
        <f t="shared" si="529"/>
        <v>2</v>
      </c>
      <c r="F6764" s="35" t="str">
        <f t="shared" si="526"/>
        <v>Monday</v>
      </c>
      <c r="G6764" s="35">
        <f t="shared" si="527"/>
        <v>10</v>
      </c>
      <c r="H6764" s="34">
        <f>CONVERT(INDEX(Htg_StPt_Sch_EZ!$C$4:$I$27,MATCH(Schedules_8760!$C6764,Htg_StPt_Sch_EZ!$B$4:$B$27,0),MATCH(Schedules_8760!$F6764,Htg_StPt_Sch_EZ!$C$3:$I$3,0)),"F","C")</f>
        <v>20.555555555555554</v>
      </c>
      <c r="I6764" s="34">
        <f>CONVERT(INDEX(Htg_StPt_Sch_EZ!$C$31:$I$54,MATCH(Schedules_8760!$C6764,Htg_StPt_Sch_EZ!$B$31:$B$54,0),MATCH(Schedules_8760!$F6764,Htg_StPt_Sch_EZ!$C$30:$I$30,0)),"F","C")</f>
        <v>18.333333333333332</v>
      </c>
      <c r="J6764" s="34">
        <f>CONVERT(INDEX(Clg_StPt_Sch_EZ!$C$4:$I$27,MATCH(Schedules_8760!$C6764,Clg_StPt_Sch_EZ!$B$4:$B$27,0),MATCH(Schedules_8760!$F6764,Clg_StPt_Sch_EZ!$C$3:$I$3,0)),"F","C")</f>
        <v>25.555555555555554</v>
      </c>
      <c r="K6764" s="34">
        <f>CONVERT(INDEX(Clg_StPt_Sch_EZ!$C$31:$I$54,MATCH(Schedules_8760!$C6764,Clg_StPt_Sch_EZ!$B$31:$B$54,0),MATCH(Schedules_8760!$F6764,Clg_StPt_Sch_EZ!$C$30:$I$30,0)),"F","C")</f>
        <v>28.333333333333332</v>
      </c>
      <c r="L6764" s="34">
        <f>CONVERT(INDEX(DHW_StPt_Sch_EZ!$C$4:$I$27,MATCH(Schedules_8760!$C6764,DHW_StPt_Sch_EZ!$B$4:$B$27,0),MATCH(Schedules_8760!$F6764,DHW_StPt_Sch_EZ!$C$3:$I$3,0)),"F","C")</f>
        <v>53.333333333333329</v>
      </c>
      <c r="M6764" s="34">
        <f>CONVERT(INDEX(DHW_StPt_Sch_EZ!$C$31:$I$54,MATCH(Schedules_8760!$C6764,DHW_StPt_Sch_EZ!$B$31:$B$54,0),MATCH(Schedules_8760!$F6764,DHW_StPt_Sch_EZ!$C$30:$I$30,0)),"F","C")</f>
        <v>53.333333333333329</v>
      </c>
      <c r="N6764" s="12"/>
      <c r="O6764" s="12"/>
      <c r="P6764" s="12"/>
    </row>
    <row r="6765" spans="1:16" x14ac:dyDescent="0.25">
      <c r="A6765" s="35">
        <v>6764</v>
      </c>
      <c r="B6765" s="89">
        <v>282.79166666666669</v>
      </c>
      <c r="C6765" s="35">
        <f t="shared" si="525"/>
        <v>20</v>
      </c>
      <c r="D6765" s="35">
        <f t="shared" si="528"/>
        <v>282</v>
      </c>
      <c r="E6765" s="35">
        <f t="shared" si="529"/>
        <v>2</v>
      </c>
      <c r="F6765" s="35" t="str">
        <f t="shared" si="526"/>
        <v>Monday</v>
      </c>
      <c r="G6765" s="35">
        <f t="shared" si="527"/>
        <v>10</v>
      </c>
      <c r="H6765" s="34">
        <f>CONVERT(INDEX(Htg_StPt_Sch_EZ!$C$4:$I$27,MATCH(Schedules_8760!$C6765,Htg_StPt_Sch_EZ!$B$4:$B$27,0),MATCH(Schedules_8760!$F6765,Htg_StPt_Sch_EZ!$C$3:$I$3,0)),"F","C")</f>
        <v>20.555555555555554</v>
      </c>
      <c r="I6765" s="34">
        <f>CONVERT(INDEX(Htg_StPt_Sch_EZ!$C$31:$I$54,MATCH(Schedules_8760!$C6765,Htg_StPt_Sch_EZ!$B$31:$B$54,0),MATCH(Schedules_8760!$F6765,Htg_StPt_Sch_EZ!$C$30:$I$30,0)),"F","C")</f>
        <v>18.888888888888889</v>
      </c>
      <c r="J6765" s="34">
        <f>CONVERT(INDEX(Clg_StPt_Sch_EZ!$C$4:$I$27,MATCH(Schedules_8760!$C6765,Clg_StPt_Sch_EZ!$B$4:$B$27,0),MATCH(Schedules_8760!$F6765,Clg_StPt_Sch_EZ!$C$3:$I$3,0)),"F","C")</f>
        <v>25.555555555555554</v>
      </c>
      <c r="K6765" s="34">
        <f>CONVERT(INDEX(Clg_StPt_Sch_EZ!$C$31:$I$54,MATCH(Schedules_8760!$C6765,Clg_StPt_Sch_EZ!$B$31:$B$54,0),MATCH(Schedules_8760!$F6765,Clg_StPt_Sch_EZ!$C$30:$I$30,0)),"F","C")</f>
        <v>28.333333333333332</v>
      </c>
      <c r="L6765" s="34">
        <f>CONVERT(INDEX(DHW_StPt_Sch_EZ!$C$4:$I$27,MATCH(Schedules_8760!$C6765,DHW_StPt_Sch_EZ!$B$4:$B$27,0),MATCH(Schedules_8760!$F6765,DHW_StPt_Sch_EZ!$C$3:$I$3,0)),"F","C")</f>
        <v>53.333333333333329</v>
      </c>
      <c r="M6765" s="34">
        <f>CONVERT(INDEX(DHW_StPt_Sch_EZ!$C$31:$I$54,MATCH(Schedules_8760!$C6765,DHW_StPt_Sch_EZ!$B$31:$B$54,0),MATCH(Schedules_8760!$F6765,DHW_StPt_Sch_EZ!$C$30:$I$30,0)),"F","C")</f>
        <v>53.333333333333329</v>
      </c>
      <c r="N6765" s="12"/>
      <c r="O6765" s="12"/>
      <c r="P6765" s="12"/>
    </row>
    <row r="6766" spans="1:16" x14ac:dyDescent="0.25">
      <c r="A6766" s="35">
        <v>6765</v>
      </c>
      <c r="B6766" s="89">
        <v>282.83333333333331</v>
      </c>
      <c r="C6766" s="35">
        <f t="shared" si="525"/>
        <v>21</v>
      </c>
      <c r="D6766" s="35">
        <f t="shared" si="528"/>
        <v>282</v>
      </c>
      <c r="E6766" s="35">
        <f t="shared" si="529"/>
        <v>2</v>
      </c>
      <c r="F6766" s="35" t="str">
        <f t="shared" si="526"/>
        <v>Monday</v>
      </c>
      <c r="G6766" s="35">
        <f t="shared" si="527"/>
        <v>10</v>
      </c>
      <c r="H6766" s="34">
        <f>CONVERT(INDEX(Htg_StPt_Sch_EZ!$C$4:$I$27,MATCH(Schedules_8760!$C6766,Htg_StPt_Sch_EZ!$B$4:$B$27,0),MATCH(Schedules_8760!$F6766,Htg_StPt_Sch_EZ!$C$3:$I$3,0)),"F","C")</f>
        <v>20.555555555555554</v>
      </c>
      <c r="I6766" s="34">
        <f>CONVERT(INDEX(Htg_StPt_Sch_EZ!$C$31:$I$54,MATCH(Schedules_8760!$C6766,Htg_StPt_Sch_EZ!$B$31:$B$54,0),MATCH(Schedules_8760!$F6766,Htg_StPt_Sch_EZ!$C$30:$I$30,0)),"F","C")</f>
        <v>19.444444444444443</v>
      </c>
      <c r="J6766" s="34">
        <f>CONVERT(INDEX(Clg_StPt_Sch_EZ!$C$4:$I$27,MATCH(Schedules_8760!$C6766,Clg_StPt_Sch_EZ!$B$4:$B$27,0),MATCH(Schedules_8760!$F6766,Clg_StPt_Sch_EZ!$C$3:$I$3,0)),"F","C")</f>
        <v>25.555555555555554</v>
      </c>
      <c r="K6766" s="34">
        <f>CONVERT(INDEX(Clg_StPt_Sch_EZ!$C$31:$I$54,MATCH(Schedules_8760!$C6766,Clg_StPt_Sch_EZ!$B$31:$B$54,0),MATCH(Schedules_8760!$F6766,Clg_StPt_Sch_EZ!$C$30:$I$30,0)),"F","C")</f>
        <v>28.333333333333332</v>
      </c>
      <c r="L6766" s="34">
        <f>CONVERT(INDEX(DHW_StPt_Sch_EZ!$C$4:$I$27,MATCH(Schedules_8760!$C6766,DHW_StPt_Sch_EZ!$B$4:$B$27,0),MATCH(Schedules_8760!$F6766,DHW_StPt_Sch_EZ!$C$3:$I$3,0)),"F","C")</f>
        <v>53.333333333333329</v>
      </c>
      <c r="M6766" s="34">
        <f>CONVERT(INDEX(DHW_StPt_Sch_EZ!$C$31:$I$54,MATCH(Schedules_8760!$C6766,DHW_StPt_Sch_EZ!$B$31:$B$54,0),MATCH(Schedules_8760!$F6766,DHW_StPt_Sch_EZ!$C$30:$I$30,0)),"F","C")</f>
        <v>53.333333333333329</v>
      </c>
      <c r="N6766" s="12"/>
      <c r="O6766" s="12"/>
      <c r="P6766" s="12"/>
    </row>
    <row r="6767" spans="1:16" x14ac:dyDescent="0.25">
      <c r="A6767" s="35">
        <v>6766</v>
      </c>
      <c r="B6767" s="89">
        <v>282.875</v>
      </c>
      <c r="C6767" s="35">
        <f t="shared" si="525"/>
        <v>22</v>
      </c>
      <c r="D6767" s="35">
        <f t="shared" si="528"/>
        <v>282</v>
      </c>
      <c r="E6767" s="35">
        <f t="shared" si="529"/>
        <v>2</v>
      </c>
      <c r="F6767" s="35" t="str">
        <f t="shared" si="526"/>
        <v>Monday</v>
      </c>
      <c r="G6767" s="35">
        <f t="shared" si="527"/>
        <v>10</v>
      </c>
      <c r="H6767" s="34">
        <f>CONVERT(INDEX(Htg_StPt_Sch_EZ!$C$4:$I$27,MATCH(Schedules_8760!$C6767,Htg_StPt_Sch_EZ!$B$4:$B$27,0),MATCH(Schedules_8760!$F6767,Htg_StPt_Sch_EZ!$C$3:$I$3,0)),"F","C")</f>
        <v>20.555555555555554</v>
      </c>
      <c r="I6767" s="34">
        <f>CONVERT(INDEX(Htg_StPt_Sch_EZ!$C$31:$I$54,MATCH(Schedules_8760!$C6767,Htg_StPt_Sch_EZ!$B$31:$B$54,0),MATCH(Schedules_8760!$F6767,Htg_StPt_Sch_EZ!$C$30:$I$30,0)),"F","C")</f>
        <v>19.444444444444443</v>
      </c>
      <c r="J6767" s="34">
        <f>CONVERT(INDEX(Clg_StPt_Sch_EZ!$C$4:$I$27,MATCH(Schedules_8760!$C6767,Clg_StPt_Sch_EZ!$B$4:$B$27,0),MATCH(Schedules_8760!$F6767,Clg_StPt_Sch_EZ!$C$3:$I$3,0)),"F","C")</f>
        <v>25.555555555555554</v>
      </c>
      <c r="K6767" s="34">
        <f>CONVERT(INDEX(Clg_StPt_Sch_EZ!$C$31:$I$54,MATCH(Schedules_8760!$C6767,Clg_StPt_Sch_EZ!$B$31:$B$54,0),MATCH(Schedules_8760!$F6767,Clg_StPt_Sch_EZ!$C$30:$I$30,0)),"F","C")</f>
        <v>28.333333333333332</v>
      </c>
      <c r="L6767" s="34">
        <f>CONVERT(INDEX(DHW_StPt_Sch_EZ!$C$4:$I$27,MATCH(Schedules_8760!$C6767,DHW_StPt_Sch_EZ!$B$4:$B$27,0),MATCH(Schedules_8760!$F6767,DHW_StPt_Sch_EZ!$C$3:$I$3,0)),"F","C")</f>
        <v>53.333333333333329</v>
      </c>
      <c r="M6767" s="34">
        <f>CONVERT(INDEX(DHW_StPt_Sch_EZ!$C$31:$I$54,MATCH(Schedules_8760!$C6767,DHW_StPt_Sch_EZ!$B$31:$B$54,0),MATCH(Schedules_8760!$F6767,DHW_StPt_Sch_EZ!$C$30:$I$30,0)),"F","C")</f>
        <v>53.333333333333329</v>
      </c>
      <c r="N6767" s="12"/>
      <c r="O6767" s="12"/>
      <c r="P6767" s="12"/>
    </row>
    <row r="6768" spans="1:16" x14ac:dyDescent="0.25">
      <c r="A6768" s="35">
        <v>6767</v>
      </c>
      <c r="B6768" s="89">
        <v>282.91666666666669</v>
      </c>
      <c r="C6768" s="35">
        <f t="shared" si="525"/>
        <v>23</v>
      </c>
      <c r="D6768" s="35">
        <f t="shared" si="528"/>
        <v>282</v>
      </c>
      <c r="E6768" s="35">
        <f t="shared" si="529"/>
        <v>2</v>
      </c>
      <c r="F6768" s="35" t="str">
        <f t="shared" si="526"/>
        <v>Monday</v>
      </c>
      <c r="G6768" s="35">
        <f t="shared" si="527"/>
        <v>10</v>
      </c>
      <c r="H6768" s="34">
        <f>CONVERT(INDEX(Htg_StPt_Sch_EZ!$C$4:$I$27,MATCH(Schedules_8760!$C6768,Htg_StPt_Sch_EZ!$B$4:$B$27,0),MATCH(Schedules_8760!$F6768,Htg_StPt_Sch_EZ!$C$3:$I$3,0)),"F","C")</f>
        <v>20.555555555555554</v>
      </c>
      <c r="I6768" s="34">
        <f>CONVERT(INDEX(Htg_StPt_Sch_EZ!$C$31:$I$54,MATCH(Schedules_8760!$C6768,Htg_StPt_Sch_EZ!$B$31:$B$54,0),MATCH(Schedules_8760!$F6768,Htg_StPt_Sch_EZ!$C$30:$I$30,0)),"F","C")</f>
        <v>19.444444444444443</v>
      </c>
      <c r="J6768" s="34">
        <f>CONVERT(INDEX(Clg_StPt_Sch_EZ!$C$4:$I$27,MATCH(Schedules_8760!$C6768,Clg_StPt_Sch_EZ!$B$4:$B$27,0),MATCH(Schedules_8760!$F6768,Clg_StPt_Sch_EZ!$C$3:$I$3,0)),"F","C")</f>
        <v>25.555555555555554</v>
      </c>
      <c r="K6768" s="34">
        <f>CONVERT(INDEX(Clg_StPt_Sch_EZ!$C$31:$I$54,MATCH(Schedules_8760!$C6768,Clg_StPt_Sch_EZ!$B$31:$B$54,0),MATCH(Schedules_8760!$F6768,Clg_StPt_Sch_EZ!$C$30:$I$30,0)),"F","C")</f>
        <v>28.333333333333332</v>
      </c>
      <c r="L6768" s="34">
        <f>CONVERT(INDEX(DHW_StPt_Sch_EZ!$C$4:$I$27,MATCH(Schedules_8760!$C6768,DHW_StPt_Sch_EZ!$B$4:$B$27,0),MATCH(Schedules_8760!$F6768,DHW_StPt_Sch_EZ!$C$3:$I$3,0)),"F","C")</f>
        <v>53.333333333333329</v>
      </c>
      <c r="M6768" s="34">
        <f>CONVERT(INDEX(DHW_StPt_Sch_EZ!$C$31:$I$54,MATCH(Schedules_8760!$C6768,DHW_StPt_Sch_EZ!$B$31:$B$54,0),MATCH(Schedules_8760!$F6768,DHW_StPt_Sch_EZ!$C$30:$I$30,0)),"F","C")</f>
        <v>53.333333333333329</v>
      </c>
      <c r="N6768" s="12"/>
      <c r="O6768" s="12"/>
      <c r="P6768" s="12"/>
    </row>
    <row r="6769" spans="1:16" x14ac:dyDescent="0.25">
      <c r="A6769" s="35">
        <v>6768</v>
      </c>
      <c r="B6769" s="89">
        <v>282.95833333333331</v>
      </c>
      <c r="C6769" s="35">
        <f t="shared" si="525"/>
        <v>24</v>
      </c>
      <c r="D6769" s="35">
        <f t="shared" si="528"/>
        <v>282</v>
      </c>
      <c r="E6769" s="35">
        <f t="shared" si="529"/>
        <v>2</v>
      </c>
      <c r="F6769" s="35" t="str">
        <f t="shared" si="526"/>
        <v>Monday</v>
      </c>
      <c r="G6769" s="35">
        <f t="shared" si="527"/>
        <v>10</v>
      </c>
      <c r="H6769" s="34">
        <f>CONVERT(INDEX(Htg_StPt_Sch_EZ!$C$4:$I$27,MATCH(Schedules_8760!$C6769,Htg_StPt_Sch_EZ!$B$4:$B$27,0),MATCH(Schedules_8760!$F6769,Htg_StPt_Sch_EZ!$C$3:$I$3,0)),"F","C")</f>
        <v>20.555555555555554</v>
      </c>
      <c r="I6769" s="34">
        <f>CONVERT(INDEX(Htg_StPt_Sch_EZ!$C$31:$I$54,MATCH(Schedules_8760!$C6769,Htg_StPt_Sch_EZ!$B$31:$B$54,0),MATCH(Schedules_8760!$F6769,Htg_StPt_Sch_EZ!$C$30:$I$30,0)),"F","C")</f>
        <v>19.444444444444443</v>
      </c>
      <c r="J6769" s="34">
        <f>CONVERT(INDEX(Clg_StPt_Sch_EZ!$C$4:$I$27,MATCH(Schedules_8760!$C6769,Clg_StPt_Sch_EZ!$B$4:$B$27,0),MATCH(Schedules_8760!$F6769,Clg_StPt_Sch_EZ!$C$3:$I$3,0)),"F","C")</f>
        <v>25.555555555555554</v>
      </c>
      <c r="K6769" s="34">
        <f>CONVERT(INDEX(Clg_StPt_Sch_EZ!$C$31:$I$54,MATCH(Schedules_8760!$C6769,Clg_StPt_Sch_EZ!$B$31:$B$54,0),MATCH(Schedules_8760!$F6769,Clg_StPt_Sch_EZ!$C$30:$I$30,0)),"F","C")</f>
        <v>28.333333333333332</v>
      </c>
      <c r="L6769" s="34">
        <f>CONVERT(INDEX(DHW_StPt_Sch_EZ!$C$4:$I$27,MATCH(Schedules_8760!$C6769,DHW_StPt_Sch_EZ!$B$4:$B$27,0),MATCH(Schedules_8760!$F6769,DHW_StPt_Sch_EZ!$C$3:$I$3,0)),"F","C")</f>
        <v>53.333333333333329</v>
      </c>
      <c r="M6769" s="34">
        <f>CONVERT(INDEX(DHW_StPt_Sch_EZ!$C$31:$I$54,MATCH(Schedules_8760!$C6769,DHW_StPt_Sch_EZ!$B$31:$B$54,0),MATCH(Schedules_8760!$F6769,DHW_StPt_Sch_EZ!$C$30:$I$30,0)),"F","C")</f>
        <v>53.333333333333329</v>
      </c>
      <c r="N6769" s="12"/>
      <c r="O6769" s="12"/>
      <c r="P6769" s="12"/>
    </row>
    <row r="6770" spans="1:16" x14ac:dyDescent="0.25">
      <c r="A6770" s="35">
        <v>6769</v>
      </c>
      <c r="B6770" s="89">
        <v>283</v>
      </c>
      <c r="C6770" s="35">
        <f t="shared" si="525"/>
        <v>1</v>
      </c>
      <c r="D6770" s="35">
        <f t="shared" si="528"/>
        <v>283</v>
      </c>
      <c r="E6770" s="35">
        <f t="shared" si="529"/>
        <v>3</v>
      </c>
      <c r="F6770" s="35" t="str">
        <f t="shared" si="526"/>
        <v>Tuesday</v>
      </c>
      <c r="G6770" s="35">
        <f t="shared" si="527"/>
        <v>10</v>
      </c>
      <c r="H6770" s="34">
        <f>CONVERT(INDEX(Htg_StPt_Sch_EZ!$C$4:$I$27,MATCH(Schedules_8760!$C6770,Htg_StPt_Sch_EZ!$B$4:$B$27,0),MATCH(Schedules_8760!$F6770,Htg_StPt_Sch_EZ!$C$3:$I$3,0)),"F","C")</f>
        <v>20.555555555555554</v>
      </c>
      <c r="I6770" s="34">
        <f>CONVERT(INDEX(Htg_StPt_Sch_EZ!$C$31:$I$54,MATCH(Schedules_8760!$C6770,Htg_StPt_Sch_EZ!$B$31:$B$54,0),MATCH(Schedules_8760!$F6770,Htg_StPt_Sch_EZ!$C$30:$I$30,0)),"F","C")</f>
        <v>19.444444444444443</v>
      </c>
      <c r="J6770" s="34">
        <f>CONVERT(INDEX(Clg_StPt_Sch_EZ!$C$4:$I$27,MATCH(Schedules_8760!$C6770,Clg_StPt_Sch_EZ!$B$4:$B$27,0),MATCH(Schedules_8760!$F6770,Clg_StPt_Sch_EZ!$C$3:$I$3,0)),"F","C")</f>
        <v>25.555555555555554</v>
      </c>
      <c r="K6770" s="34">
        <f>CONVERT(INDEX(Clg_StPt_Sch_EZ!$C$31:$I$54,MATCH(Schedules_8760!$C6770,Clg_StPt_Sch_EZ!$B$31:$B$54,0),MATCH(Schedules_8760!$F6770,Clg_StPt_Sch_EZ!$C$30:$I$30,0)),"F","C")</f>
        <v>28.333333333333332</v>
      </c>
      <c r="L6770" s="34">
        <f>CONVERT(INDEX(DHW_StPt_Sch_EZ!$C$4:$I$27,MATCH(Schedules_8760!$C6770,DHW_StPt_Sch_EZ!$B$4:$B$27,0),MATCH(Schedules_8760!$F6770,DHW_StPt_Sch_EZ!$C$3:$I$3,0)),"F","C")</f>
        <v>53.333333333333329</v>
      </c>
      <c r="M6770" s="34">
        <f>CONVERT(INDEX(DHW_StPt_Sch_EZ!$C$31:$I$54,MATCH(Schedules_8760!$C6770,DHW_StPt_Sch_EZ!$B$31:$B$54,0),MATCH(Schedules_8760!$F6770,DHW_StPt_Sch_EZ!$C$30:$I$30,0)),"F","C")</f>
        <v>53.333333333333329</v>
      </c>
      <c r="N6770" s="12"/>
      <c r="O6770" s="12"/>
      <c r="P6770" s="12"/>
    </row>
    <row r="6771" spans="1:16" x14ac:dyDescent="0.25">
      <c r="A6771" s="35">
        <v>6770</v>
      </c>
      <c r="B6771" s="89">
        <v>283.04166666666669</v>
      </c>
      <c r="C6771" s="35">
        <f t="shared" si="525"/>
        <v>2</v>
      </c>
      <c r="D6771" s="35">
        <f t="shared" si="528"/>
        <v>283</v>
      </c>
      <c r="E6771" s="35">
        <f t="shared" si="529"/>
        <v>3</v>
      </c>
      <c r="F6771" s="35" t="str">
        <f t="shared" si="526"/>
        <v>Tuesday</v>
      </c>
      <c r="G6771" s="35">
        <f t="shared" si="527"/>
        <v>10</v>
      </c>
      <c r="H6771" s="34">
        <f>CONVERT(INDEX(Htg_StPt_Sch_EZ!$C$4:$I$27,MATCH(Schedules_8760!$C6771,Htg_StPt_Sch_EZ!$B$4:$B$27,0),MATCH(Schedules_8760!$F6771,Htg_StPt_Sch_EZ!$C$3:$I$3,0)),"F","C")</f>
        <v>20.555555555555554</v>
      </c>
      <c r="I6771" s="34">
        <f>CONVERT(INDEX(Htg_StPt_Sch_EZ!$C$31:$I$54,MATCH(Schedules_8760!$C6771,Htg_StPt_Sch_EZ!$B$31:$B$54,0),MATCH(Schedules_8760!$F6771,Htg_StPt_Sch_EZ!$C$30:$I$30,0)),"F","C")</f>
        <v>19.444444444444443</v>
      </c>
      <c r="J6771" s="34">
        <f>CONVERT(INDEX(Clg_StPt_Sch_EZ!$C$4:$I$27,MATCH(Schedules_8760!$C6771,Clg_StPt_Sch_EZ!$B$4:$B$27,0),MATCH(Schedules_8760!$F6771,Clg_StPt_Sch_EZ!$C$3:$I$3,0)),"F","C")</f>
        <v>25.555555555555554</v>
      </c>
      <c r="K6771" s="34">
        <f>CONVERT(INDEX(Clg_StPt_Sch_EZ!$C$31:$I$54,MATCH(Schedules_8760!$C6771,Clg_StPt_Sch_EZ!$B$31:$B$54,0),MATCH(Schedules_8760!$F6771,Clg_StPt_Sch_EZ!$C$30:$I$30,0)),"F","C")</f>
        <v>28.333333333333332</v>
      </c>
      <c r="L6771" s="34">
        <f>CONVERT(INDEX(DHW_StPt_Sch_EZ!$C$4:$I$27,MATCH(Schedules_8760!$C6771,DHW_StPt_Sch_EZ!$B$4:$B$27,0),MATCH(Schedules_8760!$F6771,DHW_StPt_Sch_EZ!$C$3:$I$3,0)),"F","C")</f>
        <v>53.333333333333329</v>
      </c>
      <c r="M6771" s="34">
        <f>CONVERT(INDEX(DHW_StPt_Sch_EZ!$C$31:$I$54,MATCH(Schedules_8760!$C6771,DHW_StPt_Sch_EZ!$B$31:$B$54,0),MATCH(Schedules_8760!$F6771,DHW_StPt_Sch_EZ!$C$30:$I$30,0)),"F","C")</f>
        <v>53.333333333333329</v>
      </c>
      <c r="N6771" s="12"/>
      <c r="O6771" s="12"/>
      <c r="P6771" s="12"/>
    </row>
    <row r="6772" spans="1:16" x14ac:dyDescent="0.25">
      <c r="A6772" s="35">
        <v>6771</v>
      </c>
      <c r="B6772" s="89">
        <v>283.08333333333331</v>
      </c>
      <c r="C6772" s="35">
        <f t="shared" si="525"/>
        <v>3</v>
      </c>
      <c r="D6772" s="35">
        <f t="shared" si="528"/>
        <v>283</v>
      </c>
      <c r="E6772" s="35">
        <f t="shared" si="529"/>
        <v>3</v>
      </c>
      <c r="F6772" s="35" t="str">
        <f t="shared" si="526"/>
        <v>Tuesday</v>
      </c>
      <c r="G6772" s="35">
        <f t="shared" si="527"/>
        <v>10</v>
      </c>
      <c r="H6772" s="34">
        <f>CONVERT(INDEX(Htg_StPt_Sch_EZ!$C$4:$I$27,MATCH(Schedules_8760!$C6772,Htg_StPt_Sch_EZ!$B$4:$B$27,0),MATCH(Schedules_8760!$F6772,Htg_StPt_Sch_EZ!$C$3:$I$3,0)),"F","C")</f>
        <v>20.555555555555554</v>
      </c>
      <c r="I6772" s="34">
        <f>CONVERT(INDEX(Htg_StPt_Sch_EZ!$C$31:$I$54,MATCH(Schedules_8760!$C6772,Htg_StPt_Sch_EZ!$B$31:$B$54,0),MATCH(Schedules_8760!$F6772,Htg_StPt_Sch_EZ!$C$30:$I$30,0)),"F","C")</f>
        <v>19.444444444444443</v>
      </c>
      <c r="J6772" s="34">
        <f>CONVERT(INDEX(Clg_StPt_Sch_EZ!$C$4:$I$27,MATCH(Schedules_8760!$C6772,Clg_StPt_Sch_EZ!$B$4:$B$27,0),MATCH(Schedules_8760!$F6772,Clg_StPt_Sch_EZ!$C$3:$I$3,0)),"F","C")</f>
        <v>25.555555555555554</v>
      </c>
      <c r="K6772" s="34">
        <f>CONVERT(INDEX(Clg_StPt_Sch_EZ!$C$31:$I$54,MATCH(Schedules_8760!$C6772,Clg_StPt_Sch_EZ!$B$31:$B$54,0),MATCH(Schedules_8760!$F6772,Clg_StPt_Sch_EZ!$C$30:$I$30,0)),"F","C")</f>
        <v>28.333333333333332</v>
      </c>
      <c r="L6772" s="34">
        <f>CONVERT(INDEX(DHW_StPt_Sch_EZ!$C$4:$I$27,MATCH(Schedules_8760!$C6772,DHW_StPt_Sch_EZ!$B$4:$B$27,0),MATCH(Schedules_8760!$F6772,DHW_StPt_Sch_EZ!$C$3:$I$3,0)),"F","C")</f>
        <v>53.333333333333329</v>
      </c>
      <c r="M6772" s="34">
        <f>CONVERT(INDEX(DHW_StPt_Sch_EZ!$C$31:$I$54,MATCH(Schedules_8760!$C6772,DHW_StPt_Sch_EZ!$B$31:$B$54,0),MATCH(Schedules_8760!$F6772,DHW_StPt_Sch_EZ!$C$30:$I$30,0)),"F","C")</f>
        <v>53.333333333333329</v>
      </c>
      <c r="N6772" s="12"/>
      <c r="O6772" s="12"/>
      <c r="P6772" s="12"/>
    </row>
    <row r="6773" spans="1:16" x14ac:dyDescent="0.25">
      <c r="A6773" s="35">
        <v>6772</v>
      </c>
      <c r="B6773" s="89">
        <v>283.125</v>
      </c>
      <c r="C6773" s="35">
        <f t="shared" si="525"/>
        <v>4</v>
      </c>
      <c r="D6773" s="35">
        <f t="shared" si="528"/>
        <v>283</v>
      </c>
      <c r="E6773" s="35">
        <f t="shared" si="529"/>
        <v>3</v>
      </c>
      <c r="F6773" s="35" t="str">
        <f t="shared" si="526"/>
        <v>Tuesday</v>
      </c>
      <c r="G6773" s="35">
        <f t="shared" si="527"/>
        <v>10</v>
      </c>
      <c r="H6773" s="34">
        <f>CONVERT(INDEX(Htg_StPt_Sch_EZ!$C$4:$I$27,MATCH(Schedules_8760!$C6773,Htg_StPt_Sch_EZ!$B$4:$B$27,0),MATCH(Schedules_8760!$F6773,Htg_StPt_Sch_EZ!$C$3:$I$3,0)),"F","C")</f>
        <v>20.555555555555554</v>
      </c>
      <c r="I6773" s="34">
        <f>CONVERT(INDEX(Htg_StPt_Sch_EZ!$C$31:$I$54,MATCH(Schedules_8760!$C6773,Htg_StPt_Sch_EZ!$B$31:$B$54,0),MATCH(Schedules_8760!$F6773,Htg_StPt_Sch_EZ!$C$30:$I$30,0)),"F","C")</f>
        <v>19.444444444444443</v>
      </c>
      <c r="J6773" s="34">
        <f>CONVERT(INDEX(Clg_StPt_Sch_EZ!$C$4:$I$27,MATCH(Schedules_8760!$C6773,Clg_StPt_Sch_EZ!$B$4:$B$27,0),MATCH(Schedules_8760!$F6773,Clg_StPt_Sch_EZ!$C$3:$I$3,0)),"F","C")</f>
        <v>25.555555555555554</v>
      </c>
      <c r="K6773" s="34">
        <f>CONVERT(INDEX(Clg_StPt_Sch_EZ!$C$31:$I$54,MATCH(Schedules_8760!$C6773,Clg_StPt_Sch_EZ!$B$31:$B$54,0),MATCH(Schedules_8760!$F6773,Clg_StPt_Sch_EZ!$C$30:$I$30,0)),"F","C")</f>
        <v>28.333333333333332</v>
      </c>
      <c r="L6773" s="34">
        <f>CONVERT(INDEX(DHW_StPt_Sch_EZ!$C$4:$I$27,MATCH(Schedules_8760!$C6773,DHW_StPt_Sch_EZ!$B$4:$B$27,0),MATCH(Schedules_8760!$F6773,DHW_StPt_Sch_EZ!$C$3:$I$3,0)),"F","C")</f>
        <v>53.333333333333329</v>
      </c>
      <c r="M6773" s="34">
        <f>CONVERT(INDEX(DHW_StPt_Sch_EZ!$C$31:$I$54,MATCH(Schedules_8760!$C6773,DHW_StPt_Sch_EZ!$B$31:$B$54,0),MATCH(Schedules_8760!$F6773,DHW_StPt_Sch_EZ!$C$30:$I$30,0)),"F","C")</f>
        <v>53.333333333333329</v>
      </c>
      <c r="N6773" s="12"/>
      <c r="O6773" s="12"/>
      <c r="P6773" s="12"/>
    </row>
    <row r="6774" spans="1:16" x14ac:dyDescent="0.25">
      <c r="A6774" s="35">
        <v>6773</v>
      </c>
      <c r="B6774" s="89">
        <v>283.16666666666669</v>
      </c>
      <c r="C6774" s="35">
        <f t="shared" si="525"/>
        <v>5</v>
      </c>
      <c r="D6774" s="35">
        <f t="shared" si="528"/>
        <v>283</v>
      </c>
      <c r="E6774" s="35">
        <f t="shared" si="529"/>
        <v>3</v>
      </c>
      <c r="F6774" s="35" t="str">
        <f t="shared" si="526"/>
        <v>Tuesday</v>
      </c>
      <c r="G6774" s="35">
        <f t="shared" si="527"/>
        <v>10</v>
      </c>
      <c r="H6774" s="34">
        <f>CONVERT(INDEX(Htg_StPt_Sch_EZ!$C$4:$I$27,MATCH(Schedules_8760!$C6774,Htg_StPt_Sch_EZ!$B$4:$B$27,0),MATCH(Schedules_8760!$F6774,Htg_StPt_Sch_EZ!$C$3:$I$3,0)),"F","C")</f>
        <v>20.555555555555554</v>
      </c>
      <c r="I6774" s="34">
        <f>CONVERT(INDEX(Htg_StPt_Sch_EZ!$C$31:$I$54,MATCH(Schedules_8760!$C6774,Htg_StPt_Sch_EZ!$B$31:$B$54,0),MATCH(Schedules_8760!$F6774,Htg_StPt_Sch_EZ!$C$30:$I$30,0)),"F","C")</f>
        <v>19.444444444444443</v>
      </c>
      <c r="J6774" s="34">
        <f>CONVERT(INDEX(Clg_StPt_Sch_EZ!$C$4:$I$27,MATCH(Schedules_8760!$C6774,Clg_StPt_Sch_EZ!$B$4:$B$27,0),MATCH(Schedules_8760!$F6774,Clg_StPt_Sch_EZ!$C$3:$I$3,0)),"F","C")</f>
        <v>25.555555555555554</v>
      </c>
      <c r="K6774" s="34">
        <f>CONVERT(INDEX(Clg_StPt_Sch_EZ!$C$31:$I$54,MATCH(Schedules_8760!$C6774,Clg_StPt_Sch_EZ!$B$31:$B$54,0),MATCH(Schedules_8760!$F6774,Clg_StPt_Sch_EZ!$C$30:$I$30,0)),"F","C")</f>
        <v>28.333333333333332</v>
      </c>
      <c r="L6774" s="34">
        <f>CONVERT(INDEX(DHW_StPt_Sch_EZ!$C$4:$I$27,MATCH(Schedules_8760!$C6774,DHW_StPt_Sch_EZ!$B$4:$B$27,0),MATCH(Schedules_8760!$F6774,DHW_StPt_Sch_EZ!$C$3:$I$3,0)),"F","C")</f>
        <v>53.333333333333329</v>
      </c>
      <c r="M6774" s="34">
        <f>CONVERT(INDEX(DHW_StPt_Sch_EZ!$C$31:$I$54,MATCH(Schedules_8760!$C6774,DHW_StPt_Sch_EZ!$B$31:$B$54,0),MATCH(Schedules_8760!$F6774,DHW_StPt_Sch_EZ!$C$30:$I$30,0)),"F","C")</f>
        <v>53.333333333333329</v>
      </c>
      <c r="N6774" s="12"/>
      <c r="O6774" s="12"/>
      <c r="P6774" s="12"/>
    </row>
    <row r="6775" spans="1:16" x14ac:dyDescent="0.25">
      <c r="A6775" s="35">
        <v>6774</v>
      </c>
      <c r="B6775" s="89">
        <v>283.20833333333331</v>
      </c>
      <c r="C6775" s="35">
        <f t="shared" si="525"/>
        <v>6</v>
      </c>
      <c r="D6775" s="35">
        <f t="shared" si="528"/>
        <v>283</v>
      </c>
      <c r="E6775" s="35">
        <f t="shared" si="529"/>
        <v>3</v>
      </c>
      <c r="F6775" s="35" t="str">
        <f t="shared" si="526"/>
        <v>Tuesday</v>
      </c>
      <c r="G6775" s="35">
        <f t="shared" si="527"/>
        <v>10</v>
      </c>
      <c r="H6775" s="34">
        <f>CONVERT(INDEX(Htg_StPt_Sch_EZ!$C$4:$I$27,MATCH(Schedules_8760!$C6775,Htg_StPt_Sch_EZ!$B$4:$B$27,0),MATCH(Schedules_8760!$F6775,Htg_StPt_Sch_EZ!$C$3:$I$3,0)),"F","C")</f>
        <v>20.555555555555554</v>
      </c>
      <c r="I6775" s="34">
        <f>CONVERT(INDEX(Htg_StPt_Sch_EZ!$C$31:$I$54,MATCH(Schedules_8760!$C6775,Htg_StPt_Sch_EZ!$B$31:$B$54,0),MATCH(Schedules_8760!$F6775,Htg_StPt_Sch_EZ!$C$30:$I$30,0)),"F","C")</f>
        <v>19.444444444444443</v>
      </c>
      <c r="J6775" s="34">
        <f>CONVERT(INDEX(Clg_StPt_Sch_EZ!$C$4:$I$27,MATCH(Schedules_8760!$C6775,Clg_StPt_Sch_EZ!$B$4:$B$27,0),MATCH(Schedules_8760!$F6775,Clg_StPt_Sch_EZ!$C$3:$I$3,0)),"F","C")</f>
        <v>25.555555555555554</v>
      </c>
      <c r="K6775" s="34">
        <f>CONVERT(INDEX(Clg_StPt_Sch_EZ!$C$31:$I$54,MATCH(Schedules_8760!$C6775,Clg_StPt_Sch_EZ!$B$31:$B$54,0),MATCH(Schedules_8760!$F6775,Clg_StPt_Sch_EZ!$C$30:$I$30,0)),"F","C")</f>
        <v>28.333333333333332</v>
      </c>
      <c r="L6775" s="34">
        <f>CONVERT(INDEX(DHW_StPt_Sch_EZ!$C$4:$I$27,MATCH(Schedules_8760!$C6775,DHW_StPt_Sch_EZ!$B$4:$B$27,0),MATCH(Schedules_8760!$F6775,DHW_StPt_Sch_EZ!$C$3:$I$3,0)),"F","C")</f>
        <v>53.333333333333329</v>
      </c>
      <c r="M6775" s="34">
        <f>CONVERT(INDEX(DHW_StPt_Sch_EZ!$C$31:$I$54,MATCH(Schedules_8760!$C6775,DHW_StPt_Sch_EZ!$B$31:$B$54,0),MATCH(Schedules_8760!$F6775,DHW_StPt_Sch_EZ!$C$30:$I$30,0)),"F","C")</f>
        <v>53.333333333333329</v>
      </c>
      <c r="N6775" s="12"/>
      <c r="O6775" s="12"/>
      <c r="P6775" s="12"/>
    </row>
    <row r="6776" spans="1:16" x14ac:dyDescent="0.25">
      <c r="A6776" s="35">
        <v>6775</v>
      </c>
      <c r="B6776" s="89">
        <v>283.25</v>
      </c>
      <c r="C6776" s="35">
        <f t="shared" si="525"/>
        <v>7</v>
      </c>
      <c r="D6776" s="35">
        <f t="shared" si="528"/>
        <v>283</v>
      </c>
      <c r="E6776" s="35">
        <f t="shared" si="529"/>
        <v>3</v>
      </c>
      <c r="F6776" s="35" t="str">
        <f t="shared" si="526"/>
        <v>Tuesday</v>
      </c>
      <c r="G6776" s="35">
        <f t="shared" si="527"/>
        <v>10</v>
      </c>
      <c r="H6776" s="34">
        <f>CONVERT(INDEX(Htg_StPt_Sch_EZ!$C$4:$I$27,MATCH(Schedules_8760!$C6776,Htg_StPt_Sch_EZ!$B$4:$B$27,0),MATCH(Schedules_8760!$F6776,Htg_StPt_Sch_EZ!$C$3:$I$3,0)),"F","C")</f>
        <v>20.555555555555554</v>
      </c>
      <c r="I6776" s="34">
        <f>CONVERT(INDEX(Htg_StPt_Sch_EZ!$C$31:$I$54,MATCH(Schedules_8760!$C6776,Htg_StPt_Sch_EZ!$B$31:$B$54,0),MATCH(Schedules_8760!$F6776,Htg_StPt_Sch_EZ!$C$30:$I$30,0)),"F","C")</f>
        <v>19.444444444444443</v>
      </c>
      <c r="J6776" s="34">
        <f>CONVERT(INDEX(Clg_StPt_Sch_EZ!$C$4:$I$27,MATCH(Schedules_8760!$C6776,Clg_StPt_Sch_EZ!$B$4:$B$27,0),MATCH(Schedules_8760!$F6776,Clg_StPt_Sch_EZ!$C$3:$I$3,0)),"F","C")</f>
        <v>25.555555555555554</v>
      </c>
      <c r="K6776" s="34">
        <f>CONVERT(INDEX(Clg_StPt_Sch_EZ!$C$31:$I$54,MATCH(Schedules_8760!$C6776,Clg_StPt_Sch_EZ!$B$31:$B$54,0),MATCH(Schedules_8760!$F6776,Clg_StPt_Sch_EZ!$C$30:$I$30,0)),"F","C")</f>
        <v>28.333333333333332</v>
      </c>
      <c r="L6776" s="34">
        <f>CONVERT(INDEX(DHW_StPt_Sch_EZ!$C$4:$I$27,MATCH(Schedules_8760!$C6776,DHW_StPt_Sch_EZ!$B$4:$B$27,0),MATCH(Schedules_8760!$F6776,DHW_StPt_Sch_EZ!$C$3:$I$3,0)),"F","C")</f>
        <v>53.333333333333329</v>
      </c>
      <c r="M6776" s="34">
        <f>CONVERT(INDEX(DHW_StPt_Sch_EZ!$C$31:$I$54,MATCH(Schedules_8760!$C6776,DHW_StPt_Sch_EZ!$B$31:$B$54,0),MATCH(Schedules_8760!$F6776,DHW_StPt_Sch_EZ!$C$30:$I$30,0)),"F","C")</f>
        <v>53.333333333333329</v>
      </c>
      <c r="N6776" s="12"/>
      <c r="O6776" s="12"/>
      <c r="P6776" s="12"/>
    </row>
    <row r="6777" spans="1:16" x14ac:dyDescent="0.25">
      <c r="A6777" s="35">
        <v>6776</v>
      </c>
      <c r="B6777" s="89">
        <v>283.29166666666669</v>
      </c>
      <c r="C6777" s="35">
        <f t="shared" si="525"/>
        <v>8</v>
      </c>
      <c r="D6777" s="35">
        <f t="shared" si="528"/>
        <v>283</v>
      </c>
      <c r="E6777" s="35">
        <f t="shared" si="529"/>
        <v>3</v>
      </c>
      <c r="F6777" s="35" t="str">
        <f t="shared" si="526"/>
        <v>Tuesday</v>
      </c>
      <c r="G6777" s="35">
        <f t="shared" si="527"/>
        <v>10</v>
      </c>
      <c r="H6777" s="34">
        <f>CONVERT(INDEX(Htg_StPt_Sch_EZ!$C$4:$I$27,MATCH(Schedules_8760!$C6777,Htg_StPt_Sch_EZ!$B$4:$B$27,0),MATCH(Schedules_8760!$F6777,Htg_StPt_Sch_EZ!$C$3:$I$3,0)),"F","C")</f>
        <v>20.555555555555554</v>
      </c>
      <c r="I6777" s="34">
        <f>CONVERT(INDEX(Htg_StPt_Sch_EZ!$C$31:$I$54,MATCH(Schedules_8760!$C6777,Htg_StPt_Sch_EZ!$B$31:$B$54,0),MATCH(Schedules_8760!$F6777,Htg_StPt_Sch_EZ!$C$30:$I$30,0)),"F","C")</f>
        <v>19.444444444444443</v>
      </c>
      <c r="J6777" s="34">
        <f>CONVERT(INDEX(Clg_StPt_Sch_EZ!$C$4:$I$27,MATCH(Schedules_8760!$C6777,Clg_StPt_Sch_EZ!$B$4:$B$27,0),MATCH(Schedules_8760!$F6777,Clg_StPt_Sch_EZ!$C$3:$I$3,0)),"F","C")</f>
        <v>25.555555555555554</v>
      </c>
      <c r="K6777" s="34">
        <f>CONVERT(INDEX(Clg_StPt_Sch_EZ!$C$31:$I$54,MATCH(Schedules_8760!$C6777,Clg_StPt_Sch_EZ!$B$31:$B$54,0),MATCH(Schedules_8760!$F6777,Clg_StPt_Sch_EZ!$C$30:$I$30,0)),"F","C")</f>
        <v>25</v>
      </c>
      <c r="L6777" s="34">
        <f>CONVERT(INDEX(DHW_StPt_Sch_EZ!$C$4:$I$27,MATCH(Schedules_8760!$C6777,DHW_StPt_Sch_EZ!$B$4:$B$27,0),MATCH(Schedules_8760!$F6777,DHW_StPt_Sch_EZ!$C$3:$I$3,0)),"F","C")</f>
        <v>53.333333333333329</v>
      </c>
      <c r="M6777" s="34">
        <f>CONVERT(INDEX(DHW_StPt_Sch_EZ!$C$31:$I$54,MATCH(Schedules_8760!$C6777,DHW_StPt_Sch_EZ!$B$31:$B$54,0),MATCH(Schedules_8760!$F6777,DHW_StPt_Sch_EZ!$C$30:$I$30,0)),"F","C")</f>
        <v>53.333333333333329</v>
      </c>
      <c r="N6777" s="12"/>
      <c r="O6777" s="12"/>
      <c r="P6777" s="12"/>
    </row>
    <row r="6778" spans="1:16" x14ac:dyDescent="0.25">
      <c r="A6778" s="35">
        <v>6777</v>
      </c>
      <c r="B6778" s="89">
        <v>283.33333333333331</v>
      </c>
      <c r="C6778" s="35">
        <f t="shared" si="525"/>
        <v>9</v>
      </c>
      <c r="D6778" s="35">
        <f t="shared" si="528"/>
        <v>283</v>
      </c>
      <c r="E6778" s="35">
        <f t="shared" si="529"/>
        <v>3</v>
      </c>
      <c r="F6778" s="35" t="str">
        <f t="shared" si="526"/>
        <v>Tuesday</v>
      </c>
      <c r="G6778" s="35">
        <f t="shared" si="527"/>
        <v>10</v>
      </c>
      <c r="H6778" s="34">
        <f>CONVERT(INDEX(Htg_StPt_Sch_EZ!$C$4:$I$27,MATCH(Schedules_8760!$C6778,Htg_StPt_Sch_EZ!$B$4:$B$27,0),MATCH(Schedules_8760!$F6778,Htg_StPt_Sch_EZ!$C$3:$I$3,0)),"F","C")</f>
        <v>20.555555555555554</v>
      </c>
      <c r="I6778" s="34">
        <f>CONVERT(INDEX(Htg_StPt_Sch_EZ!$C$31:$I$54,MATCH(Schedules_8760!$C6778,Htg_StPt_Sch_EZ!$B$31:$B$54,0),MATCH(Schedules_8760!$F6778,Htg_StPt_Sch_EZ!$C$30:$I$30,0)),"F","C")</f>
        <v>19.444444444444443</v>
      </c>
      <c r="J6778" s="34">
        <f>CONVERT(INDEX(Clg_StPt_Sch_EZ!$C$4:$I$27,MATCH(Schedules_8760!$C6778,Clg_StPt_Sch_EZ!$B$4:$B$27,0),MATCH(Schedules_8760!$F6778,Clg_StPt_Sch_EZ!$C$3:$I$3,0)),"F","C")</f>
        <v>25.555555555555554</v>
      </c>
      <c r="K6778" s="34">
        <f>CONVERT(INDEX(Clg_StPt_Sch_EZ!$C$31:$I$54,MATCH(Schedules_8760!$C6778,Clg_StPt_Sch_EZ!$B$31:$B$54,0),MATCH(Schedules_8760!$F6778,Clg_StPt_Sch_EZ!$C$30:$I$30,0)),"F","C")</f>
        <v>25</v>
      </c>
      <c r="L6778" s="34">
        <f>CONVERT(INDEX(DHW_StPt_Sch_EZ!$C$4:$I$27,MATCH(Schedules_8760!$C6778,DHW_StPt_Sch_EZ!$B$4:$B$27,0),MATCH(Schedules_8760!$F6778,DHW_StPt_Sch_EZ!$C$3:$I$3,0)),"F","C")</f>
        <v>53.333333333333329</v>
      </c>
      <c r="M6778" s="34">
        <f>CONVERT(INDEX(DHW_StPt_Sch_EZ!$C$31:$I$54,MATCH(Schedules_8760!$C6778,DHW_StPt_Sch_EZ!$B$31:$B$54,0),MATCH(Schedules_8760!$F6778,DHW_StPt_Sch_EZ!$C$30:$I$30,0)),"F","C")</f>
        <v>53.333333333333329</v>
      </c>
      <c r="N6778" s="12"/>
      <c r="O6778" s="12"/>
      <c r="P6778" s="12"/>
    </row>
    <row r="6779" spans="1:16" x14ac:dyDescent="0.25">
      <c r="A6779" s="35">
        <v>6778</v>
      </c>
      <c r="B6779" s="89">
        <v>283.375</v>
      </c>
      <c r="C6779" s="35">
        <f t="shared" si="525"/>
        <v>10</v>
      </c>
      <c r="D6779" s="35">
        <f t="shared" si="528"/>
        <v>283</v>
      </c>
      <c r="E6779" s="35">
        <f t="shared" si="529"/>
        <v>3</v>
      </c>
      <c r="F6779" s="35" t="str">
        <f t="shared" si="526"/>
        <v>Tuesday</v>
      </c>
      <c r="G6779" s="35">
        <f t="shared" si="527"/>
        <v>10</v>
      </c>
      <c r="H6779" s="34">
        <f>CONVERT(INDEX(Htg_StPt_Sch_EZ!$C$4:$I$27,MATCH(Schedules_8760!$C6779,Htg_StPt_Sch_EZ!$B$4:$B$27,0),MATCH(Schedules_8760!$F6779,Htg_StPt_Sch_EZ!$C$3:$I$3,0)),"F","C")</f>
        <v>20.555555555555554</v>
      </c>
      <c r="I6779" s="34">
        <f>CONVERT(INDEX(Htg_StPt_Sch_EZ!$C$31:$I$54,MATCH(Schedules_8760!$C6779,Htg_StPt_Sch_EZ!$B$31:$B$54,0),MATCH(Schedules_8760!$F6779,Htg_StPt_Sch_EZ!$C$30:$I$30,0)),"F","C")</f>
        <v>19.444444444444443</v>
      </c>
      <c r="J6779" s="34">
        <f>CONVERT(INDEX(Clg_StPt_Sch_EZ!$C$4:$I$27,MATCH(Schedules_8760!$C6779,Clg_StPt_Sch_EZ!$B$4:$B$27,0),MATCH(Schedules_8760!$F6779,Clg_StPt_Sch_EZ!$C$3:$I$3,0)),"F","C")</f>
        <v>25.555555555555554</v>
      </c>
      <c r="K6779" s="34">
        <f>CONVERT(INDEX(Clg_StPt_Sch_EZ!$C$31:$I$54,MATCH(Schedules_8760!$C6779,Clg_StPt_Sch_EZ!$B$31:$B$54,0),MATCH(Schedules_8760!$F6779,Clg_StPt_Sch_EZ!$C$30:$I$30,0)),"F","C")</f>
        <v>25</v>
      </c>
      <c r="L6779" s="34">
        <f>CONVERT(INDEX(DHW_StPt_Sch_EZ!$C$4:$I$27,MATCH(Schedules_8760!$C6779,DHW_StPt_Sch_EZ!$B$4:$B$27,0),MATCH(Schedules_8760!$F6779,DHW_StPt_Sch_EZ!$C$3:$I$3,0)),"F","C")</f>
        <v>53.333333333333329</v>
      </c>
      <c r="M6779" s="34">
        <f>CONVERT(INDEX(DHW_StPt_Sch_EZ!$C$31:$I$54,MATCH(Schedules_8760!$C6779,DHW_StPt_Sch_EZ!$B$31:$B$54,0),MATCH(Schedules_8760!$F6779,DHW_StPt_Sch_EZ!$C$30:$I$30,0)),"F","C")</f>
        <v>53.333333333333329</v>
      </c>
      <c r="N6779" s="12"/>
      <c r="O6779" s="12"/>
      <c r="P6779" s="12"/>
    </row>
    <row r="6780" spans="1:16" x14ac:dyDescent="0.25">
      <c r="A6780" s="35">
        <v>6779</v>
      </c>
      <c r="B6780" s="89">
        <v>283.41666666666669</v>
      </c>
      <c r="C6780" s="35">
        <f t="shared" si="525"/>
        <v>11</v>
      </c>
      <c r="D6780" s="35">
        <f t="shared" si="528"/>
        <v>283</v>
      </c>
      <c r="E6780" s="35">
        <f t="shared" si="529"/>
        <v>3</v>
      </c>
      <c r="F6780" s="35" t="str">
        <f t="shared" si="526"/>
        <v>Tuesday</v>
      </c>
      <c r="G6780" s="35">
        <f t="shared" si="527"/>
        <v>10</v>
      </c>
      <c r="H6780" s="34">
        <f>CONVERT(INDEX(Htg_StPt_Sch_EZ!$C$4:$I$27,MATCH(Schedules_8760!$C6780,Htg_StPt_Sch_EZ!$B$4:$B$27,0),MATCH(Schedules_8760!$F6780,Htg_StPt_Sch_EZ!$C$3:$I$3,0)),"F","C")</f>
        <v>20.555555555555554</v>
      </c>
      <c r="I6780" s="34">
        <f>CONVERT(INDEX(Htg_StPt_Sch_EZ!$C$31:$I$54,MATCH(Schedules_8760!$C6780,Htg_StPt_Sch_EZ!$B$31:$B$54,0),MATCH(Schedules_8760!$F6780,Htg_StPt_Sch_EZ!$C$30:$I$30,0)),"F","C")</f>
        <v>19.444444444444443</v>
      </c>
      <c r="J6780" s="34">
        <f>CONVERT(INDEX(Clg_StPt_Sch_EZ!$C$4:$I$27,MATCH(Schedules_8760!$C6780,Clg_StPt_Sch_EZ!$B$4:$B$27,0),MATCH(Schedules_8760!$F6780,Clg_StPt_Sch_EZ!$C$3:$I$3,0)),"F","C")</f>
        <v>25.555555555555554</v>
      </c>
      <c r="K6780" s="34">
        <f>CONVERT(INDEX(Clg_StPt_Sch_EZ!$C$31:$I$54,MATCH(Schedules_8760!$C6780,Clg_StPt_Sch_EZ!$B$31:$B$54,0),MATCH(Schedules_8760!$F6780,Clg_StPt_Sch_EZ!$C$30:$I$30,0)),"F","C")</f>
        <v>25</v>
      </c>
      <c r="L6780" s="34">
        <f>CONVERT(INDEX(DHW_StPt_Sch_EZ!$C$4:$I$27,MATCH(Schedules_8760!$C6780,DHW_StPt_Sch_EZ!$B$4:$B$27,0),MATCH(Schedules_8760!$F6780,DHW_StPt_Sch_EZ!$C$3:$I$3,0)),"F","C")</f>
        <v>53.333333333333329</v>
      </c>
      <c r="M6780" s="34">
        <f>CONVERT(INDEX(DHW_StPt_Sch_EZ!$C$31:$I$54,MATCH(Schedules_8760!$C6780,DHW_StPt_Sch_EZ!$B$31:$B$54,0),MATCH(Schedules_8760!$F6780,DHW_StPt_Sch_EZ!$C$30:$I$30,0)),"F","C")</f>
        <v>53.333333333333329</v>
      </c>
      <c r="N6780" s="12"/>
      <c r="O6780" s="12"/>
      <c r="P6780" s="12"/>
    </row>
    <row r="6781" spans="1:16" x14ac:dyDescent="0.25">
      <c r="A6781" s="35">
        <v>6780</v>
      </c>
      <c r="B6781" s="89">
        <v>283.45833333333331</v>
      </c>
      <c r="C6781" s="35">
        <f t="shared" si="525"/>
        <v>12</v>
      </c>
      <c r="D6781" s="35">
        <f t="shared" si="528"/>
        <v>283</v>
      </c>
      <c r="E6781" s="35">
        <f t="shared" si="529"/>
        <v>3</v>
      </c>
      <c r="F6781" s="35" t="str">
        <f t="shared" si="526"/>
        <v>Tuesday</v>
      </c>
      <c r="G6781" s="35">
        <f t="shared" si="527"/>
        <v>10</v>
      </c>
      <c r="H6781" s="34">
        <f>CONVERT(INDEX(Htg_StPt_Sch_EZ!$C$4:$I$27,MATCH(Schedules_8760!$C6781,Htg_StPt_Sch_EZ!$B$4:$B$27,0),MATCH(Schedules_8760!$F6781,Htg_StPt_Sch_EZ!$C$3:$I$3,0)),"F","C")</f>
        <v>20.555555555555554</v>
      </c>
      <c r="I6781" s="34">
        <f>CONVERT(INDEX(Htg_StPt_Sch_EZ!$C$31:$I$54,MATCH(Schedules_8760!$C6781,Htg_StPt_Sch_EZ!$B$31:$B$54,0),MATCH(Schedules_8760!$F6781,Htg_StPt_Sch_EZ!$C$30:$I$30,0)),"F","C")</f>
        <v>19.444444444444443</v>
      </c>
      <c r="J6781" s="34">
        <f>CONVERT(INDEX(Clg_StPt_Sch_EZ!$C$4:$I$27,MATCH(Schedules_8760!$C6781,Clg_StPt_Sch_EZ!$B$4:$B$27,0),MATCH(Schedules_8760!$F6781,Clg_StPt_Sch_EZ!$C$3:$I$3,0)),"F","C")</f>
        <v>25.555555555555554</v>
      </c>
      <c r="K6781" s="34">
        <f>CONVERT(INDEX(Clg_StPt_Sch_EZ!$C$31:$I$54,MATCH(Schedules_8760!$C6781,Clg_StPt_Sch_EZ!$B$31:$B$54,0),MATCH(Schedules_8760!$F6781,Clg_StPt_Sch_EZ!$C$30:$I$30,0)),"F","C")</f>
        <v>25</v>
      </c>
      <c r="L6781" s="34">
        <f>CONVERT(INDEX(DHW_StPt_Sch_EZ!$C$4:$I$27,MATCH(Schedules_8760!$C6781,DHW_StPt_Sch_EZ!$B$4:$B$27,0),MATCH(Schedules_8760!$F6781,DHW_StPt_Sch_EZ!$C$3:$I$3,0)),"F","C")</f>
        <v>53.333333333333329</v>
      </c>
      <c r="M6781" s="34">
        <f>CONVERT(INDEX(DHW_StPt_Sch_EZ!$C$31:$I$54,MATCH(Schedules_8760!$C6781,DHW_StPt_Sch_EZ!$B$31:$B$54,0),MATCH(Schedules_8760!$F6781,DHW_StPt_Sch_EZ!$C$30:$I$30,0)),"F","C")</f>
        <v>53.333333333333329</v>
      </c>
      <c r="N6781" s="12"/>
      <c r="O6781" s="12"/>
      <c r="P6781" s="12"/>
    </row>
    <row r="6782" spans="1:16" x14ac:dyDescent="0.25">
      <c r="A6782" s="35">
        <v>6781</v>
      </c>
      <c r="B6782" s="89">
        <v>283.5</v>
      </c>
      <c r="C6782" s="35">
        <f t="shared" si="525"/>
        <v>13</v>
      </c>
      <c r="D6782" s="35">
        <f t="shared" si="528"/>
        <v>283</v>
      </c>
      <c r="E6782" s="35">
        <f t="shared" si="529"/>
        <v>3</v>
      </c>
      <c r="F6782" s="35" t="str">
        <f t="shared" si="526"/>
        <v>Tuesday</v>
      </c>
      <c r="G6782" s="35">
        <f t="shared" si="527"/>
        <v>10</v>
      </c>
      <c r="H6782" s="34">
        <f>CONVERT(INDEX(Htg_StPt_Sch_EZ!$C$4:$I$27,MATCH(Schedules_8760!$C6782,Htg_StPt_Sch_EZ!$B$4:$B$27,0),MATCH(Schedules_8760!$F6782,Htg_StPt_Sch_EZ!$C$3:$I$3,0)),"F","C")</f>
        <v>20.555555555555554</v>
      </c>
      <c r="I6782" s="34">
        <f>CONVERT(INDEX(Htg_StPt_Sch_EZ!$C$31:$I$54,MATCH(Schedules_8760!$C6782,Htg_StPt_Sch_EZ!$B$31:$B$54,0),MATCH(Schedules_8760!$F6782,Htg_StPt_Sch_EZ!$C$30:$I$30,0)),"F","C")</f>
        <v>19.444444444444443</v>
      </c>
      <c r="J6782" s="34">
        <f>CONVERT(INDEX(Clg_StPt_Sch_EZ!$C$4:$I$27,MATCH(Schedules_8760!$C6782,Clg_StPt_Sch_EZ!$B$4:$B$27,0),MATCH(Schedules_8760!$F6782,Clg_StPt_Sch_EZ!$C$3:$I$3,0)),"F","C")</f>
        <v>25.555555555555554</v>
      </c>
      <c r="K6782" s="34">
        <f>CONVERT(INDEX(Clg_StPt_Sch_EZ!$C$31:$I$54,MATCH(Schedules_8760!$C6782,Clg_StPt_Sch_EZ!$B$31:$B$54,0),MATCH(Schedules_8760!$F6782,Clg_StPt_Sch_EZ!$C$30:$I$30,0)),"F","C")</f>
        <v>25</v>
      </c>
      <c r="L6782" s="34">
        <f>CONVERT(INDEX(DHW_StPt_Sch_EZ!$C$4:$I$27,MATCH(Schedules_8760!$C6782,DHW_StPt_Sch_EZ!$B$4:$B$27,0),MATCH(Schedules_8760!$F6782,DHW_StPt_Sch_EZ!$C$3:$I$3,0)),"F","C")</f>
        <v>53.333333333333329</v>
      </c>
      <c r="M6782" s="34">
        <f>CONVERT(INDEX(DHW_StPt_Sch_EZ!$C$31:$I$54,MATCH(Schedules_8760!$C6782,DHW_StPt_Sch_EZ!$B$31:$B$54,0),MATCH(Schedules_8760!$F6782,DHW_StPt_Sch_EZ!$C$30:$I$30,0)),"F","C")</f>
        <v>53.333333333333329</v>
      </c>
      <c r="N6782" s="12"/>
      <c r="O6782" s="12"/>
      <c r="P6782" s="12"/>
    </row>
    <row r="6783" spans="1:16" x14ac:dyDescent="0.25">
      <c r="A6783" s="35">
        <v>6782</v>
      </c>
      <c r="B6783" s="89">
        <v>283.54166666666669</v>
      </c>
      <c r="C6783" s="35">
        <f t="shared" si="525"/>
        <v>14</v>
      </c>
      <c r="D6783" s="35">
        <f t="shared" si="528"/>
        <v>283</v>
      </c>
      <c r="E6783" s="35">
        <f t="shared" si="529"/>
        <v>3</v>
      </c>
      <c r="F6783" s="35" t="str">
        <f t="shared" si="526"/>
        <v>Tuesday</v>
      </c>
      <c r="G6783" s="35">
        <f t="shared" si="527"/>
        <v>10</v>
      </c>
      <c r="H6783" s="34">
        <f>CONVERT(INDEX(Htg_StPt_Sch_EZ!$C$4:$I$27,MATCH(Schedules_8760!$C6783,Htg_StPt_Sch_EZ!$B$4:$B$27,0),MATCH(Schedules_8760!$F6783,Htg_StPt_Sch_EZ!$C$3:$I$3,0)),"F","C")</f>
        <v>20.555555555555554</v>
      </c>
      <c r="I6783" s="34">
        <f>CONVERT(INDEX(Htg_StPt_Sch_EZ!$C$31:$I$54,MATCH(Schedules_8760!$C6783,Htg_StPt_Sch_EZ!$B$31:$B$54,0),MATCH(Schedules_8760!$F6783,Htg_StPt_Sch_EZ!$C$30:$I$30,0)),"F","C")</f>
        <v>19.444444444444443</v>
      </c>
      <c r="J6783" s="34">
        <f>CONVERT(INDEX(Clg_StPt_Sch_EZ!$C$4:$I$27,MATCH(Schedules_8760!$C6783,Clg_StPt_Sch_EZ!$B$4:$B$27,0),MATCH(Schedules_8760!$F6783,Clg_StPt_Sch_EZ!$C$3:$I$3,0)),"F","C")</f>
        <v>25.555555555555554</v>
      </c>
      <c r="K6783" s="34">
        <f>CONVERT(INDEX(Clg_StPt_Sch_EZ!$C$31:$I$54,MATCH(Schedules_8760!$C6783,Clg_StPt_Sch_EZ!$B$31:$B$54,0),MATCH(Schedules_8760!$F6783,Clg_StPt_Sch_EZ!$C$30:$I$30,0)),"F","C")</f>
        <v>25</v>
      </c>
      <c r="L6783" s="34">
        <f>CONVERT(INDEX(DHW_StPt_Sch_EZ!$C$4:$I$27,MATCH(Schedules_8760!$C6783,DHW_StPt_Sch_EZ!$B$4:$B$27,0),MATCH(Schedules_8760!$F6783,DHW_StPt_Sch_EZ!$C$3:$I$3,0)),"F","C")</f>
        <v>53.333333333333329</v>
      </c>
      <c r="M6783" s="34">
        <f>CONVERT(INDEX(DHW_StPt_Sch_EZ!$C$31:$I$54,MATCH(Schedules_8760!$C6783,DHW_StPt_Sch_EZ!$B$31:$B$54,0),MATCH(Schedules_8760!$F6783,DHW_StPt_Sch_EZ!$C$30:$I$30,0)),"F","C")</f>
        <v>53.333333333333329</v>
      </c>
      <c r="N6783" s="12"/>
      <c r="O6783" s="12"/>
      <c r="P6783" s="12"/>
    </row>
    <row r="6784" spans="1:16" x14ac:dyDescent="0.25">
      <c r="A6784" s="35">
        <v>6783</v>
      </c>
      <c r="B6784" s="89">
        <v>283.58333333333331</v>
      </c>
      <c r="C6784" s="35">
        <f t="shared" si="525"/>
        <v>15</v>
      </c>
      <c r="D6784" s="35">
        <f t="shared" si="528"/>
        <v>283</v>
      </c>
      <c r="E6784" s="35">
        <f t="shared" si="529"/>
        <v>3</v>
      </c>
      <c r="F6784" s="35" t="str">
        <f t="shared" si="526"/>
        <v>Tuesday</v>
      </c>
      <c r="G6784" s="35">
        <f t="shared" si="527"/>
        <v>10</v>
      </c>
      <c r="H6784" s="34">
        <f>CONVERT(INDEX(Htg_StPt_Sch_EZ!$C$4:$I$27,MATCH(Schedules_8760!$C6784,Htg_StPt_Sch_EZ!$B$4:$B$27,0),MATCH(Schedules_8760!$F6784,Htg_StPt_Sch_EZ!$C$3:$I$3,0)),"F","C")</f>
        <v>20.555555555555554</v>
      </c>
      <c r="I6784" s="34">
        <f>CONVERT(INDEX(Htg_StPt_Sch_EZ!$C$31:$I$54,MATCH(Schedules_8760!$C6784,Htg_StPt_Sch_EZ!$B$31:$B$54,0),MATCH(Schedules_8760!$F6784,Htg_StPt_Sch_EZ!$C$30:$I$30,0)),"F","C")</f>
        <v>21.111111111111111</v>
      </c>
      <c r="J6784" s="34">
        <f>CONVERT(INDEX(Clg_StPt_Sch_EZ!$C$4:$I$27,MATCH(Schedules_8760!$C6784,Clg_StPt_Sch_EZ!$B$4:$B$27,0),MATCH(Schedules_8760!$F6784,Clg_StPt_Sch_EZ!$C$3:$I$3,0)),"F","C")</f>
        <v>25.555555555555554</v>
      </c>
      <c r="K6784" s="34">
        <f>CONVERT(INDEX(Clg_StPt_Sch_EZ!$C$31:$I$54,MATCH(Schedules_8760!$C6784,Clg_StPt_Sch_EZ!$B$31:$B$54,0),MATCH(Schedules_8760!$F6784,Clg_StPt_Sch_EZ!$C$30:$I$30,0)),"F","C")</f>
        <v>25</v>
      </c>
      <c r="L6784" s="34">
        <f>CONVERT(INDEX(DHW_StPt_Sch_EZ!$C$4:$I$27,MATCH(Schedules_8760!$C6784,DHW_StPt_Sch_EZ!$B$4:$B$27,0),MATCH(Schedules_8760!$F6784,DHW_StPt_Sch_EZ!$C$3:$I$3,0)),"F","C")</f>
        <v>53.333333333333329</v>
      </c>
      <c r="M6784" s="34">
        <f>CONVERT(INDEX(DHW_StPt_Sch_EZ!$C$31:$I$54,MATCH(Schedules_8760!$C6784,DHW_StPt_Sch_EZ!$B$31:$B$54,0),MATCH(Schedules_8760!$F6784,DHW_StPt_Sch_EZ!$C$30:$I$30,0)),"F","C")</f>
        <v>53.333333333333329</v>
      </c>
      <c r="N6784" s="12"/>
      <c r="O6784" s="12"/>
      <c r="P6784" s="12"/>
    </row>
    <row r="6785" spans="1:16" x14ac:dyDescent="0.25">
      <c r="A6785" s="35">
        <v>6784</v>
      </c>
      <c r="B6785" s="89">
        <v>283.625</v>
      </c>
      <c r="C6785" s="35">
        <f t="shared" si="525"/>
        <v>16</v>
      </c>
      <c r="D6785" s="35">
        <f t="shared" si="528"/>
        <v>283</v>
      </c>
      <c r="E6785" s="35">
        <f t="shared" si="529"/>
        <v>3</v>
      </c>
      <c r="F6785" s="35" t="str">
        <f t="shared" si="526"/>
        <v>Tuesday</v>
      </c>
      <c r="G6785" s="35">
        <f t="shared" si="527"/>
        <v>10</v>
      </c>
      <c r="H6785" s="34">
        <f>CONVERT(INDEX(Htg_StPt_Sch_EZ!$C$4:$I$27,MATCH(Schedules_8760!$C6785,Htg_StPt_Sch_EZ!$B$4:$B$27,0),MATCH(Schedules_8760!$F6785,Htg_StPt_Sch_EZ!$C$3:$I$3,0)),"F","C")</f>
        <v>20.555555555555554</v>
      </c>
      <c r="I6785" s="34">
        <f>CONVERT(INDEX(Htg_StPt_Sch_EZ!$C$31:$I$54,MATCH(Schedules_8760!$C6785,Htg_StPt_Sch_EZ!$B$31:$B$54,0),MATCH(Schedules_8760!$F6785,Htg_StPt_Sch_EZ!$C$30:$I$30,0)),"F","C")</f>
        <v>21.111111111111111</v>
      </c>
      <c r="J6785" s="34">
        <f>CONVERT(INDEX(Clg_StPt_Sch_EZ!$C$4:$I$27,MATCH(Schedules_8760!$C6785,Clg_StPt_Sch_EZ!$B$4:$B$27,0),MATCH(Schedules_8760!$F6785,Clg_StPt_Sch_EZ!$C$3:$I$3,0)),"F","C")</f>
        <v>25.555555555555554</v>
      </c>
      <c r="K6785" s="34">
        <f>CONVERT(INDEX(Clg_StPt_Sch_EZ!$C$31:$I$54,MATCH(Schedules_8760!$C6785,Clg_StPt_Sch_EZ!$B$31:$B$54,0),MATCH(Schedules_8760!$F6785,Clg_StPt_Sch_EZ!$C$30:$I$30,0)),"F","C")</f>
        <v>25</v>
      </c>
      <c r="L6785" s="34">
        <f>CONVERT(INDEX(DHW_StPt_Sch_EZ!$C$4:$I$27,MATCH(Schedules_8760!$C6785,DHW_StPt_Sch_EZ!$B$4:$B$27,0),MATCH(Schedules_8760!$F6785,DHW_StPt_Sch_EZ!$C$3:$I$3,0)),"F","C")</f>
        <v>53.333333333333329</v>
      </c>
      <c r="M6785" s="34">
        <f>CONVERT(INDEX(DHW_StPt_Sch_EZ!$C$31:$I$54,MATCH(Schedules_8760!$C6785,DHW_StPt_Sch_EZ!$B$31:$B$54,0),MATCH(Schedules_8760!$F6785,DHW_StPt_Sch_EZ!$C$30:$I$30,0)),"F","C")</f>
        <v>53.333333333333329</v>
      </c>
      <c r="N6785" s="12"/>
      <c r="O6785" s="12"/>
      <c r="P6785" s="12"/>
    </row>
    <row r="6786" spans="1:16" x14ac:dyDescent="0.25">
      <c r="A6786" s="35">
        <v>6785</v>
      </c>
      <c r="B6786" s="89">
        <v>283.66666666666669</v>
      </c>
      <c r="C6786" s="35">
        <f t="shared" ref="C6786:C6849" si="530">HOUR(B6786)+1</f>
        <v>17</v>
      </c>
      <c r="D6786" s="35">
        <f t="shared" si="528"/>
        <v>283</v>
      </c>
      <c r="E6786" s="35">
        <f t="shared" si="529"/>
        <v>3</v>
      </c>
      <c r="F6786" s="35" t="str">
        <f t="shared" ref="F6786:F6849" si="531">IF(E6786=1,"Sunday",IF(E6786=2,"Monday",IF(E6786=3,"Tuesday",IF(E6786=4,"Wednesday",IF(E6786=5,"Thursday",IF(E6786=6,"Friday","Saturday"))))))</f>
        <v>Tuesday</v>
      </c>
      <c r="G6786" s="35">
        <f t="shared" ref="G6786:G6849" si="532">MONTH(B6786)</f>
        <v>10</v>
      </c>
      <c r="H6786" s="34">
        <f>CONVERT(INDEX(Htg_StPt_Sch_EZ!$C$4:$I$27,MATCH(Schedules_8760!$C6786,Htg_StPt_Sch_EZ!$B$4:$B$27,0),MATCH(Schedules_8760!$F6786,Htg_StPt_Sch_EZ!$C$3:$I$3,0)),"F","C")</f>
        <v>20.555555555555554</v>
      </c>
      <c r="I6786" s="34">
        <f>CONVERT(INDEX(Htg_StPt_Sch_EZ!$C$31:$I$54,MATCH(Schedules_8760!$C6786,Htg_StPt_Sch_EZ!$B$31:$B$54,0),MATCH(Schedules_8760!$F6786,Htg_StPt_Sch_EZ!$C$30:$I$30,0)),"F","C")</f>
        <v>17.777777777777779</v>
      </c>
      <c r="J6786" s="34">
        <f>CONVERT(INDEX(Clg_StPt_Sch_EZ!$C$4:$I$27,MATCH(Schedules_8760!$C6786,Clg_StPt_Sch_EZ!$B$4:$B$27,0),MATCH(Schedules_8760!$F6786,Clg_StPt_Sch_EZ!$C$3:$I$3,0)),"F","C")</f>
        <v>25.555555555555554</v>
      </c>
      <c r="K6786" s="34">
        <f>CONVERT(INDEX(Clg_StPt_Sch_EZ!$C$31:$I$54,MATCH(Schedules_8760!$C6786,Clg_StPt_Sch_EZ!$B$31:$B$54,0),MATCH(Schedules_8760!$F6786,Clg_StPt_Sch_EZ!$C$30:$I$30,0)),"F","C")</f>
        <v>25</v>
      </c>
      <c r="L6786" s="34">
        <f>CONVERT(INDEX(DHW_StPt_Sch_EZ!$C$4:$I$27,MATCH(Schedules_8760!$C6786,DHW_StPt_Sch_EZ!$B$4:$B$27,0),MATCH(Schedules_8760!$F6786,DHW_StPt_Sch_EZ!$C$3:$I$3,0)),"F","C")</f>
        <v>53.333333333333329</v>
      </c>
      <c r="M6786" s="34">
        <f>CONVERT(INDEX(DHW_StPt_Sch_EZ!$C$31:$I$54,MATCH(Schedules_8760!$C6786,DHW_StPt_Sch_EZ!$B$31:$B$54,0),MATCH(Schedules_8760!$F6786,DHW_StPt_Sch_EZ!$C$30:$I$30,0)),"F","C")</f>
        <v>53.333333333333329</v>
      </c>
      <c r="N6786" s="12"/>
      <c r="O6786" s="12"/>
      <c r="P6786" s="12"/>
    </row>
    <row r="6787" spans="1:16" x14ac:dyDescent="0.25">
      <c r="A6787" s="35">
        <v>6786</v>
      </c>
      <c r="B6787" s="89">
        <v>283.70833333333331</v>
      </c>
      <c r="C6787" s="35">
        <f t="shared" si="530"/>
        <v>18</v>
      </c>
      <c r="D6787" s="35">
        <f t="shared" ref="D6787:D6850" si="533">IF(C6787=1,D6786+1,D6786)</f>
        <v>283</v>
      </c>
      <c r="E6787" s="35">
        <f t="shared" ref="E6787:E6850" si="534">IF(AND(C6787=1,E6786=7),1,IF(C6787=1,E6786+1,E6786))</f>
        <v>3</v>
      </c>
      <c r="F6787" s="35" t="str">
        <f t="shared" si="531"/>
        <v>Tuesday</v>
      </c>
      <c r="G6787" s="35">
        <f t="shared" si="532"/>
        <v>10</v>
      </c>
      <c r="H6787" s="34">
        <f>CONVERT(INDEX(Htg_StPt_Sch_EZ!$C$4:$I$27,MATCH(Schedules_8760!$C6787,Htg_StPt_Sch_EZ!$B$4:$B$27,0),MATCH(Schedules_8760!$F6787,Htg_StPt_Sch_EZ!$C$3:$I$3,0)),"F","C")</f>
        <v>20.555555555555554</v>
      </c>
      <c r="I6787" s="34">
        <f>CONVERT(INDEX(Htg_StPt_Sch_EZ!$C$31:$I$54,MATCH(Schedules_8760!$C6787,Htg_StPt_Sch_EZ!$B$31:$B$54,0),MATCH(Schedules_8760!$F6787,Htg_StPt_Sch_EZ!$C$30:$I$30,0)),"F","C")</f>
        <v>17.777777777777779</v>
      </c>
      <c r="J6787" s="34">
        <f>CONVERT(INDEX(Clg_StPt_Sch_EZ!$C$4:$I$27,MATCH(Schedules_8760!$C6787,Clg_StPt_Sch_EZ!$B$4:$B$27,0),MATCH(Schedules_8760!$F6787,Clg_StPt_Sch_EZ!$C$3:$I$3,0)),"F","C")</f>
        <v>25.555555555555554</v>
      </c>
      <c r="K6787" s="34">
        <f>CONVERT(INDEX(Clg_StPt_Sch_EZ!$C$31:$I$54,MATCH(Schedules_8760!$C6787,Clg_StPt_Sch_EZ!$B$31:$B$54,0),MATCH(Schedules_8760!$F6787,Clg_StPt_Sch_EZ!$C$30:$I$30,0)),"F","C")</f>
        <v>28.333333333333332</v>
      </c>
      <c r="L6787" s="34">
        <f>CONVERT(INDEX(DHW_StPt_Sch_EZ!$C$4:$I$27,MATCH(Schedules_8760!$C6787,DHW_StPt_Sch_EZ!$B$4:$B$27,0),MATCH(Schedules_8760!$F6787,DHW_StPt_Sch_EZ!$C$3:$I$3,0)),"F","C")</f>
        <v>53.333333333333329</v>
      </c>
      <c r="M6787" s="34">
        <f>CONVERT(INDEX(DHW_StPt_Sch_EZ!$C$31:$I$54,MATCH(Schedules_8760!$C6787,DHW_StPt_Sch_EZ!$B$31:$B$54,0),MATCH(Schedules_8760!$F6787,DHW_StPt_Sch_EZ!$C$30:$I$30,0)),"F","C")</f>
        <v>53.333333333333329</v>
      </c>
      <c r="N6787" s="12"/>
      <c r="O6787" s="12"/>
      <c r="P6787" s="12"/>
    </row>
    <row r="6788" spans="1:16" x14ac:dyDescent="0.25">
      <c r="A6788" s="35">
        <v>6787</v>
      </c>
      <c r="B6788" s="89">
        <v>283.75</v>
      </c>
      <c r="C6788" s="35">
        <f t="shared" si="530"/>
        <v>19</v>
      </c>
      <c r="D6788" s="35">
        <f t="shared" si="533"/>
        <v>283</v>
      </c>
      <c r="E6788" s="35">
        <f t="shared" si="534"/>
        <v>3</v>
      </c>
      <c r="F6788" s="35" t="str">
        <f t="shared" si="531"/>
        <v>Tuesday</v>
      </c>
      <c r="G6788" s="35">
        <f t="shared" si="532"/>
        <v>10</v>
      </c>
      <c r="H6788" s="34">
        <f>CONVERT(INDEX(Htg_StPt_Sch_EZ!$C$4:$I$27,MATCH(Schedules_8760!$C6788,Htg_StPt_Sch_EZ!$B$4:$B$27,0),MATCH(Schedules_8760!$F6788,Htg_StPt_Sch_EZ!$C$3:$I$3,0)),"F","C")</f>
        <v>20.555555555555554</v>
      </c>
      <c r="I6788" s="34">
        <f>CONVERT(INDEX(Htg_StPt_Sch_EZ!$C$31:$I$54,MATCH(Schedules_8760!$C6788,Htg_StPt_Sch_EZ!$B$31:$B$54,0),MATCH(Schedules_8760!$F6788,Htg_StPt_Sch_EZ!$C$30:$I$30,0)),"F","C")</f>
        <v>18.333333333333332</v>
      </c>
      <c r="J6788" s="34">
        <f>CONVERT(INDEX(Clg_StPt_Sch_EZ!$C$4:$I$27,MATCH(Schedules_8760!$C6788,Clg_StPt_Sch_EZ!$B$4:$B$27,0),MATCH(Schedules_8760!$F6788,Clg_StPt_Sch_EZ!$C$3:$I$3,0)),"F","C")</f>
        <v>25.555555555555554</v>
      </c>
      <c r="K6788" s="34">
        <f>CONVERT(INDEX(Clg_StPt_Sch_EZ!$C$31:$I$54,MATCH(Schedules_8760!$C6788,Clg_StPt_Sch_EZ!$B$31:$B$54,0),MATCH(Schedules_8760!$F6788,Clg_StPt_Sch_EZ!$C$30:$I$30,0)),"F","C")</f>
        <v>28.333333333333332</v>
      </c>
      <c r="L6788" s="34">
        <f>CONVERT(INDEX(DHW_StPt_Sch_EZ!$C$4:$I$27,MATCH(Schedules_8760!$C6788,DHW_StPt_Sch_EZ!$B$4:$B$27,0),MATCH(Schedules_8760!$F6788,DHW_StPt_Sch_EZ!$C$3:$I$3,0)),"F","C")</f>
        <v>53.333333333333329</v>
      </c>
      <c r="M6788" s="34">
        <f>CONVERT(INDEX(DHW_StPt_Sch_EZ!$C$31:$I$54,MATCH(Schedules_8760!$C6788,DHW_StPt_Sch_EZ!$B$31:$B$54,0),MATCH(Schedules_8760!$F6788,DHW_StPt_Sch_EZ!$C$30:$I$30,0)),"F","C")</f>
        <v>53.333333333333329</v>
      </c>
      <c r="N6788" s="12"/>
      <c r="O6788" s="12"/>
      <c r="P6788" s="12"/>
    </row>
    <row r="6789" spans="1:16" x14ac:dyDescent="0.25">
      <c r="A6789" s="35">
        <v>6788</v>
      </c>
      <c r="B6789" s="89">
        <v>283.79166666666669</v>
      </c>
      <c r="C6789" s="35">
        <f t="shared" si="530"/>
        <v>20</v>
      </c>
      <c r="D6789" s="35">
        <f t="shared" si="533"/>
        <v>283</v>
      </c>
      <c r="E6789" s="35">
        <f t="shared" si="534"/>
        <v>3</v>
      </c>
      <c r="F6789" s="35" t="str">
        <f t="shared" si="531"/>
        <v>Tuesday</v>
      </c>
      <c r="G6789" s="35">
        <f t="shared" si="532"/>
        <v>10</v>
      </c>
      <c r="H6789" s="34">
        <f>CONVERT(INDEX(Htg_StPt_Sch_EZ!$C$4:$I$27,MATCH(Schedules_8760!$C6789,Htg_StPt_Sch_EZ!$B$4:$B$27,0),MATCH(Schedules_8760!$F6789,Htg_StPt_Sch_EZ!$C$3:$I$3,0)),"F","C")</f>
        <v>20.555555555555554</v>
      </c>
      <c r="I6789" s="34">
        <f>CONVERT(INDEX(Htg_StPt_Sch_EZ!$C$31:$I$54,MATCH(Schedules_8760!$C6789,Htg_StPt_Sch_EZ!$B$31:$B$54,0),MATCH(Schedules_8760!$F6789,Htg_StPt_Sch_EZ!$C$30:$I$30,0)),"F","C")</f>
        <v>18.888888888888889</v>
      </c>
      <c r="J6789" s="34">
        <f>CONVERT(INDEX(Clg_StPt_Sch_EZ!$C$4:$I$27,MATCH(Schedules_8760!$C6789,Clg_StPt_Sch_EZ!$B$4:$B$27,0),MATCH(Schedules_8760!$F6789,Clg_StPt_Sch_EZ!$C$3:$I$3,0)),"F","C")</f>
        <v>25.555555555555554</v>
      </c>
      <c r="K6789" s="34">
        <f>CONVERT(INDEX(Clg_StPt_Sch_EZ!$C$31:$I$54,MATCH(Schedules_8760!$C6789,Clg_StPt_Sch_EZ!$B$31:$B$54,0),MATCH(Schedules_8760!$F6789,Clg_StPt_Sch_EZ!$C$30:$I$30,0)),"F","C")</f>
        <v>28.333333333333332</v>
      </c>
      <c r="L6789" s="34">
        <f>CONVERT(INDEX(DHW_StPt_Sch_EZ!$C$4:$I$27,MATCH(Schedules_8760!$C6789,DHW_StPt_Sch_EZ!$B$4:$B$27,0),MATCH(Schedules_8760!$F6789,DHW_StPt_Sch_EZ!$C$3:$I$3,0)),"F","C")</f>
        <v>53.333333333333329</v>
      </c>
      <c r="M6789" s="34">
        <f>CONVERT(INDEX(DHW_StPt_Sch_EZ!$C$31:$I$54,MATCH(Schedules_8760!$C6789,DHW_StPt_Sch_EZ!$B$31:$B$54,0),MATCH(Schedules_8760!$F6789,DHW_StPt_Sch_EZ!$C$30:$I$30,0)),"F","C")</f>
        <v>53.333333333333329</v>
      </c>
      <c r="N6789" s="12"/>
      <c r="O6789" s="12"/>
      <c r="P6789" s="12"/>
    </row>
    <row r="6790" spans="1:16" x14ac:dyDescent="0.25">
      <c r="A6790" s="35">
        <v>6789</v>
      </c>
      <c r="B6790" s="89">
        <v>283.83333333333331</v>
      </c>
      <c r="C6790" s="35">
        <f t="shared" si="530"/>
        <v>21</v>
      </c>
      <c r="D6790" s="35">
        <f t="shared" si="533"/>
        <v>283</v>
      </c>
      <c r="E6790" s="35">
        <f t="shared" si="534"/>
        <v>3</v>
      </c>
      <c r="F6790" s="35" t="str">
        <f t="shared" si="531"/>
        <v>Tuesday</v>
      </c>
      <c r="G6790" s="35">
        <f t="shared" si="532"/>
        <v>10</v>
      </c>
      <c r="H6790" s="34">
        <f>CONVERT(INDEX(Htg_StPt_Sch_EZ!$C$4:$I$27,MATCH(Schedules_8760!$C6790,Htg_StPt_Sch_EZ!$B$4:$B$27,0),MATCH(Schedules_8760!$F6790,Htg_StPt_Sch_EZ!$C$3:$I$3,0)),"F","C")</f>
        <v>20.555555555555554</v>
      </c>
      <c r="I6790" s="34">
        <f>CONVERT(INDEX(Htg_StPt_Sch_EZ!$C$31:$I$54,MATCH(Schedules_8760!$C6790,Htg_StPt_Sch_EZ!$B$31:$B$54,0),MATCH(Schedules_8760!$F6790,Htg_StPt_Sch_EZ!$C$30:$I$30,0)),"F","C")</f>
        <v>19.444444444444443</v>
      </c>
      <c r="J6790" s="34">
        <f>CONVERT(INDEX(Clg_StPt_Sch_EZ!$C$4:$I$27,MATCH(Schedules_8760!$C6790,Clg_StPt_Sch_EZ!$B$4:$B$27,0),MATCH(Schedules_8760!$F6790,Clg_StPt_Sch_EZ!$C$3:$I$3,0)),"F","C")</f>
        <v>25.555555555555554</v>
      </c>
      <c r="K6790" s="34">
        <f>CONVERT(INDEX(Clg_StPt_Sch_EZ!$C$31:$I$54,MATCH(Schedules_8760!$C6790,Clg_StPt_Sch_EZ!$B$31:$B$54,0),MATCH(Schedules_8760!$F6790,Clg_StPt_Sch_EZ!$C$30:$I$30,0)),"F","C")</f>
        <v>28.333333333333332</v>
      </c>
      <c r="L6790" s="34">
        <f>CONVERT(INDEX(DHW_StPt_Sch_EZ!$C$4:$I$27,MATCH(Schedules_8760!$C6790,DHW_StPt_Sch_EZ!$B$4:$B$27,0),MATCH(Schedules_8760!$F6790,DHW_StPt_Sch_EZ!$C$3:$I$3,0)),"F","C")</f>
        <v>53.333333333333329</v>
      </c>
      <c r="M6790" s="34">
        <f>CONVERT(INDEX(DHW_StPt_Sch_EZ!$C$31:$I$54,MATCH(Schedules_8760!$C6790,DHW_StPt_Sch_EZ!$B$31:$B$54,0),MATCH(Schedules_8760!$F6790,DHW_StPt_Sch_EZ!$C$30:$I$30,0)),"F","C")</f>
        <v>53.333333333333329</v>
      </c>
      <c r="N6790" s="12"/>
      <c r="O6790" s="12"/>
      <c r="P6790" s="12"/>
    </row>
    <row r="6791" spans="1:16" x14ac:dyDescent="0.25">
      <c r="A6791" s="35">
        <v>6790</v>
      </c>
      <c r="B6791" s="89">
        <v>283.875</v>
      </c>
      <c r="C6791" s="35">
        <f t="shared" si="530"/>
        <v>22</v>
      </c>
      <c r="D6791" s="35">
        <f t="shared" si="533"/>
        <v>283</v>
      </c>
      <c r="E6791" s="35">
        <f t="shared" si="534"/>
        <v>3</v>
      </c>
      <c r="F6791" s="35" t="str">
        <f t="shared" si="531"/>
        <v>Tuesday</v>
      </c>
      <c r="G6791" s="35">
        <f t="shared" si="532"/>
        <v>10</v>
      </c>
      <c r="H6791" s="34">
        <f>CONVERT(INDEX(Htg_StPt_Sch_EZ!$C$4:$I$27,MATCH(Schedules_8760!$C6791,Htg_StPt_Sch_EZ!$B$4:$B$27,0),MATCH(Schedules_8760!$F6791,Htg_StPt_Sch_EZ!$C$3:$I$3,0)),"F","C")</f>
        <v>20.555555555555554</v>
      </c>
      <c r="I6791" s="34">
        <f>CONVERT(INDEX(Htg_StPt_Sch_EZ!$C$31:$I$54,MATCH(Schedules_8760!$C6791,Htg_StPt_Sch_EZ!$B$31:$B$54,0),MATCH(Schedules_8760!$F6791,Htg_StPt_Sch_EZ!$C$30:$I$30,0)),"F","C")</f>
        <v>19.444444444444443</v>
      </c>
      <c r="J6791" s="34">
        <f>CONVERT(INDEX(Clg_StPt_Sch_EZ!$C$4:$I$27,MATCH(Schedules_8760!$C6791,Clg_StPt_Sch_EZ!$B$4:$B$27,0),MATCH(Schedules_8760!$F6791,Clg_StPt_Sch_EZ!$C$3:$I$3,0)),"F","C")</f>
        <v>25.555555555555554</v>
      </c>
      <c r="K6791" s="34">
        <f>CONVERT(INDEX(Clg_StPt_Sch_EZ!$C$31:$I$54,MATCH(Schedules_8760!$C6791,Clg_StPt_Sch_EZ!$B$31:$B$54,0),MATCH(Schedules_8760!$F6791,Clg_StPt_Sch_EZ!$C$30:$I$30,0)),"F","C")</f>
        <v>28.333333333333332</v>
      </c>
      <c r="L6791" s="34">
        <f>CONVERT(INDEX(DHW_StPt_Sch_EZ!$C$4:$I$27,MATCH(Schedules_8760!$C6791,DHW_StPt_Sch_EZ!$B$4:$B$27,0),MATCH(Schedules_8760!$F6791,DHW_StPt_Sch_EZ!$C$3:$I$3,0)),"F","C")</f>
        <v>53.333333333333329</v>
      </c>
      <c r="M6791" s="34">
        <f>CONVERT(INDEX(DHW_StPt_Sch_EZ!$C$31:$I$54,MATCH(Schedules_8760!$C6791,DHW_StPt_Sch_EZ!$B$31:$B$54,0),MATCH(Schedules_8760!$F6791,DHW_StPt_Sch_EZ!$C$30:$I$30,0)),"F","C")</f>
        <v>53.333333333333329</v>
      </c>
      <c r="N6791" s="12"/>
      <c r="O6791" s="12"/>
      <c r="P6791" s="12"/>
    </row>
    <row r="6792" spans="1:16" x14ac:dyDescent="0.25">
      <c r="A6792" s="35">
        <v>6791</v>
      </c>
      <c r="B6792" s="89">
        <v>283.91666666666669</v>
      </c>
      <c r="C6792" s="35">
        <f t="shared" si="530"/>
        <v>23</v>
      </c>
      <c r="D6792" s="35">
        <f t="shared" si="533"/>
        <v>283</v>
      </c>
      <c r="E6792" s="35">
        <f t="shared" si="534"/>
        <v>3</v>
      </c>
      <c r="F6792" s="35" t="str">
        <f t="shared" si="531"/>
        <v>Tuesday</v>
      </c>
      <c r="G6792" s="35">
        <f t="shared" si="532"/>
        <v>10</v>
      </c>
      <c r="H6792" s="34">
        <f>CONVERT(INDEX(Htg_StPt_Sch_EZ!$C$4:$I$27,MATCH(Schedules_8760!$C6792,Htg_StPt_Sch_EZ!$B$4:$B$27,0),MATCH(Schedules_8760!$F6792,Htg_StPt_Sch_EZ!$C$3:$I$3,0)),"F","C")</f>
        <v>20.555555555555554</v>
      </c>
      <c r="I6792" s="34">
        <f>CONVERT(INDEX(Htg_StPt_Sch_EZ!$C$31:$I$54,MATCH(Schedules_8760!$C6792,Htg_StPt_Sch_EZ!$B$31:$B$54,0),MATCH(Schedules_8760!$F6792,Htg_StPt_Sch_EZ!$C$30:$I$30,0)),"F","C")</f>
        <v>19.444444444444443</v>
      </c>
      <c r="J6792" s="34">
        <f>CONVERT(INDEX(Clg_StPt_Sch_EZ!$C$4:$I$27,MATCH(Schedules_8760!$C6792,Clg_StPt_Sch_EZ!$B$4:$B$27,0),MATCH(Schedules_8760!$F6792,Clg_StPt_Sch_EZ!$C$3:$I$3,0)),"F","C")</f>
        <v>25.555555555555554</v>
      </c>
      <c r="K6792" s="34">
        <f>CONVERT(INDEX(Clg_StPt_Sch_EZ!$C$31:$I$54,MATCH(Schedules_8760!$C6792,Clg_StPt_Sch_EZ!$B$31:$B$54,0),MATCH(Schedules_8760!$F6792,Clg_StPt_Sch_EZ!$C$30:$I$30,0)),"F","C")</f>
        <v>28.333333333333332</v>
      </c>
      <c r="L6792" s="34">
        <f>CONVERT(INDEX(DHW_StPt_Sch_EZ!$C$4:$I$27,MATCH(Schedules_8760!$C6792,DHW_StPt_Sch_EZ!$B$4:$B$27,0),MATCH(Schedules_8760!$F6792,DHW_StPt_Sch_EZ!$C$3:$I$3,0)),"F","C")</f>
        <v>53.333333333333329</v>
      </c>
      <c r="M6792" s="34">
        <f>CONVERT(INDEX(DHW_StPt_Sch_EZ!$C$31:$I$54,MATCH(Schedules_8760!$C6792,DHW_StPt_Sch_EZ!$B$31:$B$54,0),MATCH(Schedules_8760!$F6792,DHW_StPt_Sch_EZ!$C$30:$I$30,0)),"F","C")</f>
        <v>53.333333333333329</v>
      </c>
      <c r="N6792" s="12"/>
      <c r="O6792" s="12"/>
      <c r="P6792" s="12"/>
    </row>
    <row r="6793" spans="1:16" x14ac:dyDescent="0.25">
      <c r="A6793" s="35">
        <v>6792</v>
      </c>
      <c r="B6793" s="89">
        <v>283.95833333333331</v>
      </c>
      <c r="C6793" s="35">
        <f t="shared" si="530"/>
        <v>24</v>
      </c>
      <c r="D6793" s="35">
        <f t="shared" si="533"/>
        <v>283</v>
      </c>
      <c r="E6793" s="35">
        <f t="shared" si="534"/>
        <v>3</v>
      </c>
      <c r="F6793" s="35" t="str">
        <f t="shared" si="531"/>
        <v>Tuesday</v>
      </c>
      <c r="G6793" s="35">
        <f t="shared" si="532"/>
        <v>10</v>
      </c>
      <c r="H6793" s="34">
        <f>CONVERT(INDEX(Htg_StPt_Sch_EZ!$C$4:$I$27,MATCH(Schedules_8760!$C6793,Htg_StPt_Sch_EZ!$B$4:$B$27,0),MATCH(Schedules_8760!$F6793,Htg_StPt_Sch_EZ!$C$3:$I$3,0)),"F","C")</f>
        <v>20.555555555555554</v>
      </c>
      <c r="I6793" s="34">
        <f>CONVERT(INDEX(Htg_StPt_Sch_EZ!$C$31:$I$54,MATCH(Schedules_8760!$C6793,Htg_StPt_Sch_EZ!$B$31:$B$54,0),MATCH(Schedules_8760!$F6793,Htg_StPt_Sch_EZ!$C$30:$I$30,0)),"F","C")</f>
        <v>19.444444444444443</v>
      </c>
      <c r="J6793" s="34">
        <f>CONVERT(INDEX(Clg_StPt_Sch_EZ!$C$4:$I$27,MATCH(Schedules_8760!$C6793,Clg_StPt_Sch_EZ!$B$4:$B$27,0),MATCH(Schedules_8760!$F6793,Clg_StPt_Sch_EZ!$C$3:$I$3,0)),"F","C")</f>
        <v>25.555555555555554</v>
      </c>
      <c r="K6793" s="34">
        <f>CONVERT(INDEX(Clg_StPt_Sch_EZ!$C$31:$I$54,MATCH(Schedules_8760!$C6793,Clg_StPt_Sch_EZ!$B$31:$B$54,0),MATCH(Schedules_8760!$F6793,Clg_StPt_Sch_EZ!$C$30:$I$30,0)),"F","C")</f>
        <v>28.333333333333332</v>
      </c>
      <c r="L6793" s="34">
        <f>CONVERT(INDEX(DHW_StPt_Sch_EZ!$C$4:$I$27,MATCH(Schedules_8760!$C6793,DHW_StPt_Sch_EZ!$B$4:$B$27,0),MATCH(Schedules_8760!$F6793,DHW_StPt_Sch_EZ!$C$3:$I$3,0)),"F","C")</f>
        <v>53.333333333333329</v>
      </c>
      <c r="M6793" s="34">
        <f>CONVERT(INDEX(DHW_StPt_Sch_EZ!$C$31:$I$54,MATCH(Schedules_8760!$C6793,DHW_StPt_Sch_EZ!$B$31:$B$54,0),MATCH(Schedules_8760!$F6793,DHW_StPt_Sch_EZ!$C$30:$I$30,0)),"F","C")</f>
        <v>53.333333333333329</v>
      </c>
      <c r="N6793" s="12"/>
      <c r="O6793" s="12"/>
      <c r="P6793" s="12"/>
    </row>
    <row r="6794" spans="1:16" x14ac:dyDescent="0.25">
      <c r="A6794" s="35">
        <v>6793</v>
      </c>
      <c r="B6794" s="89">
        <v>284</v>
      </c>
      <c r="C6794" s="35">
        <f t="shared" si="530"/>
        <v>1</v>
      </c>
      <c r="D6794" s="35">
        <f t="shared" si="533"/>
        <v>284</v>
      </c>
      <c r="E6794" s="35">
        <f t="shared" si="534"/>
        <v>4</v>
      </c>
      <c r="F6794" s="35" t="str">
        <f t="shared" si="531"/>
        <v>Wednesday</v>
      </c>
      <c r="G6794" s="35">
        <f t="shared" si="532"/>
        <v>10</v>
      </c>
      <c r="H6794" s="34">
        <f>CONVERT(INDEX(Htg_StPt_Sch_EZ!$C$4:$I$27,MATCH(Schedules_8760!$C6794,Htg_StPt_Sch_EZ!$B$4:$B$27,0),MATCH(Schedules_8760!$F6794,Htg_StPt_Sch_EZ!$C$3:$I$3,0)),"F","C")</f>
        <v>20.555555555555554</v>
      </c>
      <c r="I6794" s="34">
        <f>CONVERT(INDEX(Htg_StPt_Sch_EZ!$C$31:$I$54,MATCH(Schedules_8760!$C6794,Htg_StPt_Sch_EZ!$B$31:$B$54,0),MATCH(Schedules_8760!$F6794,Htg_StPt_Sch_EZ!$C$30:$I$30,0)),"F","C")</f>
        <v>19.444444444444443</v>
      </c>
      <c r="J6794" s="34">
        <f>CONVERT(INDEX(Clg_StPt_Sch_EZ!$C$4:$I$27,MATCH(Schedules_8760!$C6794,Clg_StPt_Sch_EZ!$B$4:$B$27,0),MATCH(Schedules_8760!$F6794,Clg_StPt_Sch_EZ!$C$3:$I$3,0)),"F","C")</f>
        <v>25.555555555555554</v>
      </c>
      <c r="K6794" s="34">
        <f>CONVERT(INDEX(Clg_StPt_Sch_EZ!$C$31:$I$54,MATCH(Schedules_8760!$C6794,Clg_StPt_Sch_EZ!$B$31:$B$54,0),MATCH(Schedules_8760!$F6794,Clg_StPt_Sch_EZ!$C$30:$I$30,0)),"F","C")</f>
        <v>28.333333333333332</v>
      </c>
      <c r="L6794" s="34">
        <f>CONVERT(INDEX(DHW_StPt_Sch_EZ!$C$4:$I$27,MATCH(Schedules_8760!$C6794,DHW_StPt_Sch_EZ!$B$4:$B$27,0),MATCH(Schedules_8760!$F6794,DHW_StPt_Sch_EZ!$C$3:$I$3,0)),"F","C")</f>
        <v>53.333333333333329</v>
      </c>
      <c r="M6794" s="34">
        <f>CONVERT(INDEX(DHW_StPt_Sch_EZ!$C$31:$I$54,MATCH(Schedules_8760!$C6794,DHW_StPt_Sch_EZ!$B$31:$B$54,0),MATCH(Schedules_8760!$F6794,DHW_StPt_Sch_EZ!$C$30:$I$30,0)),"F","C")</f>
        <v>53.333333333333329</v>
      </c>
      <c r="N6794" s="12"/>
      <c r="O6794" s="12"/>
      <c r="P6794" s="12"/>
    </row>
    <row r="6795" spans="1:16" x14ac:dyDescent="0.25">
      <c r="A6795" s="35">
        <v>6794</v>
      </c>
      <c r="B6795" s="89">
        <v>284.04166666666669</v>
      </c>
      <c r="C6795" s="35">
        <f t="shared" si="530"/>
        <v>2</v>
      </c>
      <c r="D6795" s="35">
        <f t="shared" si="533"/>
        <v>284</v>
      </c>
      <c r="E6795" s="35">
        <f t="shared" si="534"/>
        <v>4</v>
      </c>
      <c r="F6795" s="35" t="str">
        <f t="shared" si="531"/>
        <v>Wednesday</v>
      </c>
      <c r="G6795" s="35">
        <f t="shared" si="532"/>
        <v>10</v>
      </c>
      <c r="H6795" s="34">
        <f>CONVERT(INDEX(Htg_StPt_Sch_EZ!$C$4:$I$27,MATCH(Schedules_8760!$C6795,Htg_StPt_Sch_EZ!$B$4:$B$27,0),MATCH(Schedules_8760!$F6795,Htg_StPt_Sch_EZ!$C$3:$I$3,0)),"F","C")</f>
        <v>20.555555555555554</v>
      </c>
      <c r="I6795" s="34">
        <f>CONVERT(INDEX(Htg_StPt_Sch_EZ!$C$31:$I$54,MATCH(Schedules_8760!$C6795,Htg_StPt_Sch_EZ!$B$31:$B$54,0),MATCH(Schedules_8760!$F6795,Htg_StPt_Sch_EZ!$C$30:$I$30,0)),"F","C")</f>
        <v>19.444444444444443</v>
      </c>
      <c r="J6795" s="34">
        <f>CONVERT(INDEX(Clg_StPt_Sch_EZ!$C$4:$I$27,MATCH(Schedules_8760!$C6795,Clg_StPt_Sch_EZ!$B$4:$B$27,0),MATCH(Schedules_8760!$F6795,Clg_StPt_Sch_EZ!$C$3:$I$3,0)),"F","C")</f>
        <v>25.555555555555554</v>
      </c>
      <c r="K6795" s="34">
        <f>CONVERT(INDEX(Clg_StPt_Sch_EZ!$C$31:$I$54,MATCH(Schedules_8760!$C6795,Clg_StPt_Sch_EZ!$B$31:$B$54,0),MATCH(Schedules_8760!$F6795,Clg_StPt_Sch_EZ!$C$30:$I$30,0)),"F","C")</f>
        <v>28.333333333333332</v>
      </c>
      <c r="L6795" s="34">
        <f>CONVERT(INDEX(DHW_StPt_Sch_EZ!$C$4:$I$27,MATCH(Schedules_8760!$C6795,DHW_StPt_Sch_EZ!$B$4:$B$27,0),MATCH(Schedules_8760!$F6795,DHW_StPt_Sch_EZ!$C$3:$I$3,0)),"F","C")</f>
        <v>53.333333333333329</v>
      </c>
      <c r="M6795" s="34">
        <f>CONVERT(INDEX(DHW_StPt_Sch_EZ!$C$31:$I$54,MATCH(Schedules_8760!$C6795,DHW_StPt_Sch_EZ!$B$31:$B$54,0),MATCH(Schedules_8760!$F6795,DHW_StPt_Sch_EZ!$C$30:$I$30,0)),"F","C")</f>
        <v>53.333333333333329</v>
      </c>
      <c r="N6795" s="12"/>
      <c r="O6795" s="12"/>
      <c r="P6795" s="12"/>
    </row>
    <row r="6796" spans="1:16" x14ac:dyDescent="0.25">
      <c r="A6796" s="35">
        <v>6795</v>
      </c>
      <c r="B6796" s="89">
        <v>284.08333333333331</v>
      </c>
      <c r="C6796" s="35">
        <f t="shared" si="530"/>
        <v>3</v>
      </c>
      <c r="D6796" s="35">
        <f t="shared" si="533"/>
        <v>284</v>
      </c>
      <c r="E6796" s="35">
        <f t="shared" si="534"/>
        <v>4</v>
      </c>
      <c r="F6796" s="35" t="str">
        <f t="shared" si="531"/>
        <v>Wednesday</v>
      </c>
      <c r="G6796" s="35">
        <f t="shared" si="532"/>
        <v>10</v>
      </c>
      <c r="H6796" s="34">
        <f>CONVERT(INDEX(Htg_StPt_Sch_EZ!$C$4:$I$27,MATCH(Schedules_8760!$C6796,Htg_StPt_Sch_EZ!$B$4:$B$27,0),MATCH(Schedules_8760!$F6796,Htg_StPt_Sch_EZ!$C$3:$I$3,0)),"F","C")</f>
        <v>20.555555555555554</v>
      </c>
      <c r="I6796" s="34">
        <f>CONVERT(INDEX(Htg_StPt_Sch_EZ!$C$31:$I$54,MATCH(Schedules_8760!$C6796,Htg_StPt_Sch_EZ!$B$31:$B$54,0),MATCH(Schedules_8760!$F6796,Htg_StPt_Sch_EZ!$C$30:$I$30,0)),"F","C")</f>
        <v>19.444444444444443</v>
      </c>
      <c r="J6796" s="34">
        <f>CONVERT(INDEX(Clg_StPt_Sch_EZ!$C$4:$I$27,MATCH(Schedules_8760!$C6796,Clg_StPt_Sch_EZ!$B$4:$B$27,0),MATCH(Schedules_8760!$F6796,Clg_StPt_Sch_EZ!$C$3:$I$3,0)),"F","C")</f>
        <v>25.555555555555554</v>
      </c>
      <c r="K6796" s="34">
        <f>CONVERT(INDEX(Clg_StPt_Sch_EZ!$C$31:$I$54,MATCH(Schedules_8760!$C6796,Clg_StPt_Sch_EZ!$B$31:$B$54,0),MATCH(Schedules_8760!$F6796,Clg_StPt_Sch_EZ!$C$30:$I$30,0)),"F","C")</f>
        <v>28.333333333333332</v>
      </c>
      <c r="L6796" s="34">
        <f>CONVERT(INDEX(DHW_StPt_Sch_EZ!$C$4:$I$27,MATCH(Schedules_8760!$C6796,DHW_StPt_Sch_EZ!$B$4:$B$27,0),MATCH(Schedules_8760!$F6796,DHW_StPt_Sch_EZ!$C$3:$I$3,0)),"F","C")</f>
        <v>53.333333333333329</v>
      </c>
      <c r="M6796" s="34">
        <f>CONVERT(INDEX(DHW_StPt_Sch_EZ!$C$31:$I$54,MATCH(Schedules_8760!$C6796,DHW_StPt_Sch_EZ!$B$31:$B$54,0),MATCH(Schedules_8760!$F6796,DHW_StPt_Sch_EZ!$C$30:$I$30,0)),"F","C")</f>
        <v>53.333333333333329</v>
      </c>
      <c r="N6796" s="12"/>
      <c r="O6796" s="12"/>
      <c r="P6796" s="12"/>
    </row>
    <row r="6797" spans="1:16" x14ac:dyDescent="0.25">
      <c r="A6797" s="35">
        <v>6796</v>
      </c>
      <c r="B6797" s="89">
        <v>284.125</v>
      </c>
      <c r="C6797" s="35">
        <f t="shared" si="530"/>
        <v>4</v>
      </c>
      <c r="D6797" s="35">
        <f t="shared" si="533"/>
        <v>284</v>
      </c>
      <c r="E6797" s="35">
        <f t="shared" si="534"/>
        <v>4</v>
      </c>
      <c r="F6797" s="35" t="str">
        <f t="shared" si="531"/>
        <v>Wednesday</v>
      </c>
      <c r="G6797" s="35">
        <f t="shared" si="532"/>
        <v>10</v>
      </c>
      <c r="H6797" s="34">
        <f>CONVERT(INDEX(Htg_StPt_Sch_EZ!$C$4:$I$27,MATCH(Schedules_8760!$C6797,Htg_StPt_Sch_EZ!$B$4:$B$27,0),MATCH(Schedules_8760!$F6797,Htg_StPt_Sch_EZ!$C$3:$I$3,0)),"F","C")</f>
        <v>20.555555555555554</v>
      </c>
      <c r="I6797" s="34">
        <f>CONVERT(INDEX(Htg_StPt_Sch_EZ!$C$31:$I$54,MATCH(Schedules_8760!$C6797,Htg_StPt_Sch_EZ!$B$31:$B$54,0),MATCH(Schedules_8760!$F6797,Htg_StPt_Sch_EZ!$C$30:$I$30,0)),"F","C")</f>
        <v>19.444444444444443</v>
      </c>
      <c r="J6797" s="34">
        <f>CONVERT(INDEX(Clg_StPt_Sch_EZ!$C$4:$I$27,MATCH(Schedules_8760!$C6797,Clg_StPt_Sch_EZ!$B$4:$B$27,0),MATCH(Schedules_8760!$F6797,Clg_StPt_Sch_EZ!$C$3:$I$3,0)),"F","C")</f>
        <v>25.555555555555554</v>
      </c>
      <c r="K6797" s="34">
        <f>CONVERT(INDEX(Clg_StPt_Sch_EZ!$C$31:$I$54,MATCH(Schedules_8760!$C6797,Clg_StPt_Sch_EZ!$B$31:$B$54,0),MATCH(Schedules_8760!$F6797,Clg_StPt_Sch_EZ!$C$30:$I$30,0)),"F","C")</f>
        <v>28.333333333333332</v>
      </c>
      <c r="L6797" s="34">
        <f>CONVERT(INDEX(DHW_StPt_Sch_EZ!$C$4:$I$27,MATCH(Schedules_8760!$C6797,DHW_StPt_Sch_EZ!$B$4:$B$27,0),MATCH(Schedules_8760!$F6797,DHW_StPt_Sch_EZ!$C$3:$I$3,0)),"F","C")</f>
        <v>53.333333333333329</v>
      </c>
      <c r="M6797" s="34">
        <f>CONVERT(INDEX(DHW_StPt_Sch_EZ!$C$31:$I$54,MATCH(Schedules_8760!$C6797,DHW_StPt_Sch_EZ!$B$31:$B$54,0),MATCH(Schedules_8760!$F6797,DHW_StPt_Sch_EZ!$C$30:$I$30,0)),"F","C")</f>
        <v>53.333333333333329</v>
      </c>
      <c r="N6797" s="12"/>
      <c r="O6797" s="12"/>
      <c r="P6797" s="12"/>
    </row>
    <row r="6798" spans="1:16" x14ac:dyDescent="0.25">
      <c r="A6798" s="35">
        <v>6797</v>
      </c>
      <c r="B6798" s="89">
        <v>284.16666666666669</v>
      </c>
      <c r="C6798" s="35">
        <f t="shared" si="530"/>
        <v>5</v>
      </c>
      <c r="D6798" s="35">
        <f t="shared" si="533"/>
        <v>284</v>
      </c>
      <c r="E6798" s="35">
        <f t="shared" si="534"/>
        <v>4</v>
      </c>
      <c r="F6798" s="35" t="str">
        <f t="shared" si="531"/>
        <v>Wednesday</v>
      </c>
      <c r="G6798" s="35">
        <f t="shared" si="532"/>
        <v>10</v>
      </c>
      <c r="H6798" s="34">
        <f>CONVERT(INDEX(Htg_StPt_Sch_EZ!$C$4:$I$27,MATCH(Schedules_8760!$C6798,Htg_StPt_Sch_EZ!$B$4:$B$27,0),MATCH(Schedules_8760!$F6798,Htg_StPt_Sch_EZ!$C$3:$I$3,0)),"F","C")</f>
        <v>20.555555555555554</v>
      </c>
      <c r="I6798" s="34">
        <f>CONVERT(INDEX(Htg_StPt_Sch_EZ!$C$31:$I$54,MATCH(Schedules_8760!$C6798,Htg_StPt_Sch_EZ!$B$31:$B$54,0),MATCH(Schedules_8760!$F6798,Htg_StPt_Sch_EZ!$C$30:$I$30,0)),"F","C")</f>
        <v>19.444444444444443</v>
      </c>
      <c r="J6798" s="34">
        <f>CONVERT(INDEX(Clg_StPt_Sch_EZ!$C$4:$I$27,MATCH(Schedules_8760!$C6798,Clg_StPt_Sch_EZ!$B$4:$B$27,0),MATCH(Schedules_8760!$F6798,Clg_StPt_Sch_EZ!$C$3:$I$3,0)),"F","C")</f>
        <v>25.555555555555554</v>
      </c>
      <c r="K6798" s="34">
        <f>CONVERT(INDEX(Clg_StPt_Sch_EZ!$C$31:$I$54,MATCH(Schedules_8760!$C6798,Clg_StPt_Sch_EZ!$B$31:$B$54,0),MATCH(Schedules_8760!$F6798,Clg_StPt_Sch_EZ!$C$30:$I$30,0)),"F","C")</f>
        <v>28.333333333333332</v>
      </c>
      <c r="L6798" s="34">
        <f>CONVERT(INDEX(DHW_StPt_Sch_EZ!$C$4:$I$27,MATCH(Schedules_8760!$C6798,DHW_StPt_Sch_EZ!$B$4:$B$27,0),MATCH(Schedules_8760!$F6798,DHW_StPt_Sch_EZ!$C$3:$I$3,0)),"F","C")</f>
        <v>53.333333333333329</v>
      </c>
      <c r="M6798" s="34">
        <f>CONVERT(INDEX(DHW_StPt_Sch_EZ!$C$31:$I$54,MATCH(Schedules_8760!$C6798,DHW_StPt_Sch_EZ!$B$31:$B$54,0),MATCH(Schedules_8760!$F6798,DHW_StPt_Sch_EZ!$C$30:$I$30,0)),"F","C")</f>
        <v>53.333333333333329</v>
      </c>
      <c r="N6798" s="12"/>
      <c r="O6798" s="12"/>
      <c r="P6798" s="12"/>
    </row>
    <row r="6799" spans="1:16" x14ac:dyDescent="0.25">
      <c r="A6799" s="35">
        <v>6798</v>
      </c>
      <c r="B6799" s="89">
        <v>284.20833333333331</v>
      </c>
      <c r="C6799" s="35">
        <f t="shared" si="530"/>
        <v>6</v>
      </c>
      <c r="D6799" s="35">
        <f t="shared" si="533"/>
        <v>284</v>
      </c>
      <c r="E6799" s="35">
        <f t="shared" si="534"/>
        <v>4</v>
      </c>
      <c r="F6799" s="35" t="str">
        <f t="shared" si="531"/>
        <v>Wednesday</v>
      </c>
      <c r="G6799" s="35">
        <f t="shared" si="532"/>
        <v>10</v>
      </c>
      <c r="H6799" s="34">
        <f>CONVERT(INDEX(Htg_StPt_Sch_EZ!$C$4:$I$27,MATCH(Schedules_8760!$C6799,Htg_StPt_Sch_EZ!$B$4:$B$27,0),MATCH(Schedules_8760!$F6799,Htg_StPt_Sch_EZ!$C$3:$I$3,0)),"F","C")</f>
        <v>20.555555555555554</v>
      </c>
      <c r="I6799" s="34">
        <f>CONVERT(INDEX(Htg_StPt_Sch_EZ!$C$31:$I$54,MATCH(Schedules_8760!$C6799,Htg_StPt_Sch_EZ!$B$31:$B$54,0),MATCH(Schedules_8760!$F6799,Htg_StPt_Sch_EZ!$C$30:$I$30,0)),"F","C")</f>
        <v>19.444444444444443</v>
      </c>
      <c r="J6799" s="34">
        <f>CONVERT(INDEX(Clg_StPt_Sch_EZ!$C$4:$I$27,MATCH(Schedules_8760!$C6799,Clg_StPt_Sch_EZ!$B$4:$B$27,0),MATCH(Schedules_8760!$F6799,Clg_StPt_Sch_EZ!$C$3:$I$3,0)),"F","C")</f>
        <v>25.555555555555554</v>
      </c>
      <c r="K6799" s="34">
        <f>CONVERT(INDEX(Clg_StPt_Sch_EZ!$C$31:$I$54,MATCH(Schedules_8760!$C6799,Clg_StPt_Sch_EZ!$B$31:$B$54,0),MATCH(Schedules_8760!$F6799,Clg_StPt_Sch_EZ!$C$30:$I$30,0)),"F","C")</f>
        <v>28.333333333333332</v>
      </c>
      <c r="L6799" s="34">
        <f>CONVERT(INDEX(DHW_StPt_Sch_EZ!$C$4:$I$27,MATCH(Schedules_8760!$C6799,DHW_StPt_Sch_EZ!$B$4:$B$27,0),MATCH(Schedules_8760!$F6799,DHW_StPt_Sch_EZ!$C$3:$I$3,0)),"F","C")</f>
        <v>53.333333333333329</v>
      </c>
      <c r="M6799" s="34">
        <f>CONVERT(INDEX(DHW_StPt_Sch_EZ!$C$31:$I$54,MATCH(Schedules_8760!$C6799,DHW_StPt_Sch_EZ!$B$31:$B$54,0),MATCH(Schedules_8760!$F6799,DHW_StPt_Sch_EZ!$C$30:$I$30,0)),"F","C")</f>
        <v>53.333333333333329</v>
      </c>
      <c r="N6799" s="12"/>
      <c r="O6799" s="12"/>
      <c r="P6799" s="12"/>
    </row>
    <row r="6800" spans="1:16" x14ac:dyDescent="0.25">
      <c r="A6800" s="35">
        <v>6799</v>
      </c>
      <c r="B6800" s="89">
        <v>284.25</v>
      </c>
      <c r="C6800" s="35">
        <f t="shared" si="530"/>
        <v>7</v>
      </c>
      <c r="D6800" s="35">
        <f t="shared" si="533"/>
        <v>284</v>
      </c>
      <c r="E6800" s="35">
        <f t="shared" si="534"/>
        <v>4</v>
      </c>
      <c r="F6800" s="35" t="str">
        <f t="shared" si="531"/>
        <v>Wednesday</v>
      </c>
      <c r="G6800" s="35">
        <f t="shared" si="532"/>
        <v>10</v>
      </c>
      <c r="H6800" s="34">
        <f>CONVERT(INDEX(Htg_StPt_Sch_EZ!$C$4:$I$27,MATCH(Schedules_8760!$C6800,Htg_StPt_Sch_EZ!$B$4:$B$27,0),MATCH(Schedules_8760!$F6800,Htg_StPt_Sch_EZ!$C$3:$I$3,0)),"F","C")</f>
        <v>20.555555555555554</v>
      </c>
      <c r="I6800" s="34">
        <f>CONVERT(INDEX(Htg_StPt_Sch_EZ!$C$31:$I$54,MATCH(Schedules_8760!$C6800,Htg_StPt_Sch_EZ!$B$31:$B$54,0),MATCH(Schedules_8760!$F6800,Htg_StPt_Sch_EZ!$C$30:$I$30,0)),"F","C")</f>
        <v>19.444444444444443</v>
      </c>
      <c r="J6800" s="34">
        <f>CONVERT(INDEX(Clg_StPt_Sch_EZ!$C$4:$I$27,MATCH(Schedules_8760!$C6800,Clg_StPt_Sch_EZ!$B$4:$B$27,0),MATCH(Schedules_8760!$F6800,Clg_StPt_Sch_EZ!$C$3:$I$3,0)),"F","C")</f>
        <v>25.555555555555554</v>
      </c>
      <c r="K6800" s="34">
        <f>CONVERT(INDEX(Clg_StPt_Sch_EZ!$C$31:$I$54,MATCH(Schedules_8760!$C6800,Clg_StPt_Sch_EZ!$B$31:$B$54,0),MATCH(Schedules_8760!$F6800,Clg_StPt_Sch_EZ!$C$30:$I$30,0)),"F","C")</f>
        <v>28.333333333333332</v>
      </c>
      <c r="L6800" s="34">
        <f>CONVERT(INDEX(DHW_StPt_Sch_EZ!$C$4:$I$27,MATCH(Schedules_8760!$C6800,DHW_StPt_Sch_EZ!$B$4:$B$27,0),MATCH(Schedules_8760!$F6800,DHW_StPt_Sch_EZ!$C$3:$I$3,0)),"F","C")</f>
        <v>53.333333333333329</v>
      </c>
      <c r="M6800" s="34">
        <f>CONVERT(INDEX(DHW_StPt_Sch_EZ!$C$31:$I$54,MATCH(Schedules_8760!$C6800,DHW_StPt_Sch_EZ!$B$31:$B$54,0),MATCH(Schedules_8760!$F6800,DHW_StPt_Sch_EZ!$C$30:$I$30,0)),"F","C")</f>
        <v>53.333333333333329</v>
      </c>
      <c r="N6800" s="12"/>
      <c r="O6800" s="12"/>
      <c r="P6800" s="12"/>
    </row>
    <row r="6801" spans="1:16" x14ac:dyDescent="0.25">
      <c r="A6801" s="35">
        <v>6800</v>
      </c>
      <c r="B6801" s="89">
        <v>284.29166666666669</v>
      </c>
      <c r="C6801" s="35">
        <f t="shared" si="530"/>
        <v>8</v>
      </c>
      <c r="D6801" s="35">
        <f t="shared" si="533"/>
        <v>284</v>
      </c>
      <c r="E6801" s="35">
        <f t="shared" si="534"/>
        <v>4</v>
      </c>
      <c r="F6801" s="35" t="str">
        <f t="shared" si="531"/>
        <v>Wednesday</v>
      </c>
      <c r="G6801" s="35">
        <f t="shared" si="532"/>
        <v>10</v>
      </c>
      <c r="H6801" s="34">
        <f>CONVERT(INDEX(Htg_StPt_Sch_EZ!$C$4:$I$27,MATCH(Schedules_8760!$C6801,Htg_StPt_Sch_EZ!$B$4:$B$27,0),MATCH(Schedules_8760!$F6801,Htg_StPt_Sch_EZ!$C$3:$I$3,0)),"F","C")</f>
        <v>20.555555555555554</v>
      </c>
      <c r="I6801" s="34">
        <f>CONVERT(INDEX(Htg_StPt_Sch_EZ!$C$31:$I$54,MATCH(Schedules_8760!$C6801,Htg_StPt_Sch_EZ!$B$31:$B$54,0),MATCH(Schedules_8760!$F6801,Htg_StPt_Sch_EZ!$C$30:$I$30,0)),"F","C")</f>
        <v>19.444444444444443</v>
      </c>
      <c r="J6801" s="34">
        <f>CONVERT(INDEX(Clg_StPt_Sch_EZ!$C$4:$I$27,MATCH(Schedules_8760!$C6801,Clg_StPt_Sch_EZ!$B$4:$B$27,0),MATCH(Schedules_8760!$F6801,Clg_StPt_Sch_EZ!$C$3:$I$3,0)),"F","C")</f>
        <v>25.555555555555554</v>
      </c>
      <c r="K6801" s="34">
        <f>CONVERT(INDEX(Clg_StPt_Sch_EZ!$C$31:$I$54,MATCH(Schedules_8760!$C6801,Clg_StPt_Sch_EZ!$B$31:$B$54,0),MATCH(Schedules_8760!$F6801,Clg_StPt_Sch_EZ!$C$30:$I$30,0)),"F","C")</f>
        <v>25</v>
      </c>
      <c r="L6801" s="34">
        <f>CONVERT(INDEX(DHW_StPt_Sch_EZ!$C$4:$I$27,MATCH(Schedules_8760!$C6801,DHW_StPt_Sch_EZ!$B$4:$B$27,0),MATCH(Schedules_8760!$F6801,DHW_StPt_Sch_EZ!$C$3:$I$3,0)),"F","C")</f>
        <v>53.333333333333329</v>
      </c>
      <c r="M6801" s="34">
        <f>CONVERT(INDEX(DHW_StPt_Sch_EZ!$C$31:$I$54,MATCH(Schedules_8760!$C6801,DHW_StPt_Sch_EZ!$B$31:$B$54,0),MATCH(Schedules_8760!$F6801,DHW_StPt_Sch_EZ!$C$30:$I$30,0)),"F","C")</f>
        <v>53.333333333333329</v>
      </c>
      <c r="N6801" s="12"/>
      <c r="O6801" s="12"/>
      <c r="P6801" s="12"/>
    </row>
    <row r="6802" spans="1:16" x14ac:dyDescent="0.25">
      <c r="A6802" s="35">
        <v>6801</v>
      </c>
      <c r="B6802" s="89">
        <v>284.33333333333331</v>
      </c>
      <c r="C6802" s="35">
        <f t="shared" si="530"/>
        <v>9</v>
      </c>
      <c r="D6802" s="35">
        <f t="shared" si="533"/>
        <v>284</v>
      </c>
      <c r="E6802" s="35">
        <f t="shared" si="534"/>
        <v>4</v>
      </c>
      <c r="F6802" s="35" t="str">
        <f t="shared" si="531"/>
        <v>Wednesday</v>
      </c>
      <c r="G6802" s="35">
        <f t="shared" si="532"/>
        <v>10</v>
      </c>
      <c r="H6802" s="34">
        <f>CONVERT(INDEX(Htg_StPt_Sch_EZ!$C$4:$I$27,MATCH(Schedules_8760!$C6802,Htg_StPt_Sch_EZ!$B$4:$B$27,0),MATCH(Schedules_8760!$F6802,Htg_StPt_Sch_EZ!$C$3:$I$3,0)),"F","C")</f>
        <v>20.555555555555554</v>
      </c>
      <c r="I6802" s="34">
        <f>CONVERT(INDEX(Htg_StPt_Sch_EZ!$C$31:$I$54,MATCH(Schedules_8760!$C6802,Htg_StPt_Sch_EZ!$B$31:$B$54,0),MATCH(Schedules_8760!$F6802,Htg_StPt_Sch_EZ!$C$30:$I$30,0)),"F","C")</f>
        <v>19.444444444444443</v>
      </c>
      <c r="J6802" s="34">
        <f>CONVERT(INDEX(Clg_StPt_Sch_EZ!$C$4:$I$27,MATCH(Schedules_8760!$C6802,Clg_StPt_Sch_EZ!$B$4:$B$27,0),MATCH(Schedules_8760!$F6802,Clg_StPt_Sch_EZ!$C$3:$I$3,0)),"F","C")</f>
        <v>25.555555555555554</v>
      </c>
      <c r="K6802" s="34">
        <f>CONVERT(INDEX(Clg_StPt_Sch_EZ!$C$31:$I$54,MATCH(Schedules_8760!$C6802,Clg_StPt_Sch_EZ!$B$31:$B$54,0),MATCH(Schedules_8760!$F6802,Clg_StPt_Sch_EZ!$C$30:$I$30,0)),"F","C")</f>
        <v>25</v>
      </c>
      <c r="L6802" s="34">
        <f>CONVERT(INDEX(DHW_StPt_Sch_EZ!$C$4:$I$27,MATCH(Schedules_8760!$C6802,DHW_StPt_Sch_EZ!$B$4:$B$27,0),MATCH(Schedules_8760!$F6802,DHW_StPt_Sch_EZ!$C$3:$I$3,0)),"F","C")</f>
        <v>53.333333333333329</v>
      </c>
      <c r="M6802" s="34">
        <f>CONVERT(INDEX(DHW_StPt_Sch_EZ!$C$31:$I$54,MATCH(Schedules_8760!$C6802,DHW_StPt_Sch_EZ!$B$31:$B$54,0),MATCH(Schedules_8760!$F6802,DHW_StPt_Sch_EZ!$C$30:$I$30,0)),"F","C")</f>
        <v>53.333333333333329</v>
      </c>
      <c r="N6802" s="12"/>
      <c r="O6802" s="12"/>
      <c r="P6802" s="12"/>
    </row>
    <row r="6803" spans="1:16" x14ac:dyDescent="0.25">
      <c r="A6803" s="35">
        <v>6802</v>
      </c>
      <c r="B6803" s="89">
        <v>284.375</v>
      </c>
      <c r="C6803" s="35">
        <f t="shared" si="530"/>
        <v>10</v>
      </c>
      <c r="D6803" s="35">
        <f t="shared" si="533"/>
        <v>284</v>
      </c>
      <c r="E6803" s="35">
        <f t="shared" si="534"/>
        <v>4</v>
      </c>
      <c r="F6803" s="35" t="str">
        <f t="shared" si="531"/>
        <v>Wednesday</v>
      </c>
      <c r="G6803" s="35">
        <f t="shared" si="532"/>
        <v>10</v>
      </c>
      <c r="H6803" s="34">
        <f>CONVERT(INDEX(Htg_StPt_Sch_EZ!$C$4:$I$27,MATCH(Schedules_8760!$C6803,Htg_StPt_Sch_EZ!$B$4:$B$27,0),MATCH(Schedules_8760!$F6803,Htg_StPt_Sch_EZ!$C$3:$I$3,0)),"F","C")</f>
        <v>20.555555555555554</v>
      </c>
      <c r="I6803" s="34">
        <f>CONVERT(INDEX(Htg_StPt_Sch_EZ!$C$31:$I$54,MATCH(Schedules_8760!$C6803,Htg_StPt_Sch_EZ!$B$31:$B$54,0),MATCH(Schedules_8760!$F6803,Htg_StPt_Sch_EZ!$C$30:$I$30,0)),"F","C")</f>
        <v>19.444444444444443</v>
      </c>
      <c r="J6803" s="34">
        <f>CONVERT(INDEX(Clg_StPt_Sch_EZ!$C$4:$I$27,MATCH(Schedules_8760!$C6803,Clg_StPt_Sch_EZ!$B$4:$B$27,0),MATCH(Schedules_8760!$F6803,Clg_StPt_Sch_EZ!$C$3:$I$3,0)),"F","C")</f>
        <v>25.555555555555554</v>
      </c>
      <c r="K6803" s="34">
        <f>CONVERT(INDEX(Clg_StPt_Sch_EZ!$C$31:$I$54,MATCH(Schedules_8760!$C6803,Clg_StPt_Sch_EZ!$B$31:$B$54,0),MATCH(Schedules_8760!$F6803,Clg_StPt_Sch_EZ!$C$30:$I$30,0)),"F","C")</f>
        <v>25</v>
      </c>
      <c r="L6803" s="34">
        <f>CONVERT(INDEX(DHW_StPt_Sch_EZ!$C$4:$I$27,MATCH(Schedules_8760!$C6803,DHW_StPt_Sch_EZ!$B$4:$B$27,0),MATCH(Schedules_8760!$F6803,DHW_StPt_Sch_EZ!$C$3:$I$3,0)),"F","C")</f>
        <v>53.333333333333329</v>
      </c>
      <c r="M6803" s="34">
        <f>CONVERT(INDEX(DHW_StPt_Sch_EZ!$C$31:$I$54,MATCH(Schedules_8760!$C6803,DHW_StPt_Sch_EZ!$B$31:$B$54,0),MATCH(Schedules_8760!$F6803,DHW_StPt_Sch_EZ!$C$30:$I$30,0)),"F","C")</f>
        <v>53.333333333333329</v>
      </c>
      <c r="N6803" s="12"/>
      <c r="O6803" s="12"/>
      <c r="P6803" s="12"/>
    </row>
    <row r="6804" spans="1:16" x14ac:dyDescent="0.25">
      <c r="A6804" s="35">
        <v>6803</v>
      </c>
      <c r="B6804" s="89">
        <v>284.41666666666669</v>
      </c>
      <c r="C6804" s="35">
        <f t="shared" si="530"/>
        <v>11</v>
      </c>
      <c r="D6804" s="35">
        <f t="shared" si="533"/>
        <v>284</v>
      </c>
      <c r="E6804" s="35">
        <f t="shared" si="534"/>
        <v>4</v>
      </c>
      <c r="F6804" s="35" t="str">
        <f t="shared" si="531"/>
        <v>Wednesday</v>
      </c>
      <c r="G6804" s="35">
        <f t="shared" si="532"/>
        <v>10</v>
      </c>
      <c r="H6804" s="34">
        <f>CONVERT(INDEX(Htg_StPt_Sch_EZ!$C$4:$I$27,MATCH(Schedules_8760!$C6804,Htg_StPt_Sch_EZ!$B$4:$B$27,0),MATCH(Schedules_8760!$F6804,Htg_StPt_Sch_EZ!$C$3:$I$3,0)),"F","C")</f>
        <v>20.555555555555554</v>
      </c>
      <c r="I6804" s="34">
        <f>CONVERT(INDEX(Htg_StPt_Sch_EZ!$C$31:$I$54,MATCH(Schedules_8760!$C6804,Htg_StPt_Sch_EZ!$B$31:$B$54,0),MATCH(Schedules_8760!$F6804,Htg_StPt_Sch_EZ!$C$30:$I$30,0)),"F","C")</f>
        <v>19.444444444444443</v>
      </c>
      <c r="J6804" s="34">
        <f>CONVERT(INDEX(Clg_StPt_Sch_EZ!$C$4:$I$27,MATCH(Schedules_8760!$C6804,Clg_StPt_Sch_EZ!$B$4:$B$27,0),MATCH(Schedules_8760!$F6804,Clg_StPt_Sch_EZ!$C$3:$I$3,0)),"F","C")</f>
        <v>25.555555555555554</v>
      </c>
      <c r="K6804" s="34">
        <f>CONVERT(INDEX(Clg_StPt_Sch_EZ!$C$31:$I$54,MATCH(Schedules_8760!$C6804,Clg_StPt_Sch_EZ!$B$31:$B$54,0),MATCH(Schedules_8760!$F6804,Clg_StPt_Sch_EZ!$C$30:$I$30,0)),"F","C")</f>
        <v>25</v>
      </c>
      <c r="L6804" s="34">
        <f>CONVERT(INDEX(DHW_StPt_Sch_EZ!$C$4:$I$27,MATCH(Schedules_8760!$C6804,DHW_StPt_Sch_EZ!$B$4:$B$27,0),MATCH(Schedules_8760!$F6804,DHW_StPt_Sch_EZ!$C$3:$I$3,0)),"F","C")</f>
        <v>53.333333333333329</v>
      </c>
      <c r="M6804" s="34">
        <f>CONVERT(INDEX(DHW_StPt_Sch_EZ!$C$31:$I$54,MATCH(Schedules_8760!$C6804,DHW_StPt_Sch_EZ!$B$31:$B$54,0),MATCH(Schedules_8760!$F6804,DHW_StPt_Sch_EZ!$C$30:$I$30,0)),"F","C")</f>
        <v>53.333333333333329</v>
      </c>
      <c r="N6804" s="12"/>
      <c r="O6804" s="12"/>
      <c r="P6804" s="12"/>
    </row>
    <row r="6805" spans="1:16" x14ac:dyDescent="0.25">
      <c r="A6805" s="35">
        <v>6804</v>
      </c>
      <c r="B6805" s="89">
        <v>284.45833333333331</v>
      </c>
      <c r="C6805" s="35">
        <f t="shared" si="530"/>
        <v>12</v>
      </c>
      <c r="D6805" s="35">
        <f t="shared" si="533"/>
        <v>284</v>
      </c>
      <c r="E6805" s="35">
        <f t="shared" si="534"/>
        <v>4</v>
      </c>
      <c r="F6805" s="35" t="str">
        <f t="shared" si="531"/>
        <v>Wednesday</v>
      </c>
      <c r="G6805" s="35">
        <f t="shared" si="532"/>
        <v>10</v>
      </c>
      <c r="H6805" s="34">
        <f>CONVERT(INDEX(Htg_StPt_Sch_EZ!$C$4:$I$27,MATCH(Schedules_8760!$C6805,Htg_StPt_Sch_EZ!$B$4:$B$27,0),MATCH(Schedules_8760!$F6805,Htg_StPt_Sch_EZ!$C$3:$I$3,0)),"F","C")</f>
        <v>20.555555555555554</v>
      </c>
      <c r="I6805" s="34">
        <f>CONVERT(INDEX(Htg_StPt_Sch_EZ!$C$31:$I$54,MATCH(Schedules_8760!$C6805,Htg_StPt_Sch_EZ!$B$31:$B$54,0),MATCH(Schedules_8760!$F6805,Htg_StPt_Sch_EZ!$C$30:$I$30,0)),"F","C")</f>
        <v>19.444444444444443</v>
      </c>
      <c r="J6805" s="34">
        <f>CONVERT(INDEX(Clg_StPt_Sch_EZ!$C$4:$I$27,MATCH(Schedules_8760!$C6805,Clg_StPt_Sch_EZ!$B$4:$B$27,0),MATCH(Schedules_8760!$F6805,Clg_StPt_Sch_EZ!$C$3:$I$3,0)),"F","C")</f>
        <v>25.555555555555554</v>
      </c>
      <c r="K6805" s="34">
        <f>CONVERT(INDEX(Clg_StPt_Sch_EZ!$C$31:$I$54,MATCH(Schedules_8760!$C6805,Clg_StPt_Sch_EZ!$B$31:$B$54,0),MATCH(Schedules_8760!$F6805,Clg_StPt_Sch_EZ!$C$30:$I$30,0)),"F","C")</f>
        <v>25</v>
      </c>
      <c r="L6805" s="34">
        <f>CONVERT(INDEX(DHW_StPt_Sch_EZ!$C$4:$I$27,MATCH(Schedules_8760!$C6805,DHW_StPt_Sch_EZ!$B$4:$B$27,0),MATCH(Schedules_8760!$F6805,DHW_StPt_Sch_EZ!$C$3:$I$3,0)),"F","C")</f>
        <v>53.333333333333329</v>
      </c>
      <c r="M6805" s="34">
        <f>CONVERT(INDEX(DHW_StPt_Sch_EZ!$C$31:$I$54,MATCH(Schedules_8760!$C6805,DHW_StPt_Sch_EZ!$B$31:$B$54,0),MATCH(Schedules_8760!$F6805,DHW_StPt_Sch_EZ!$C$30:$I$30,0)),"F","C")</f>
        <v>53.333333333333329</v>
      </c>
      <c r="N6805" s="12"/>
      <c r="O6805" s="12"/>
      <c r="P6805" s="12"/>
    </row>
    <row r="6806" spans="1:16" x14ac:dyDescent="0.25">
      <c r="A6806" s="35">
        <v>6805</v>
      </c>
      <c r="B6806" s="89">
        <v>284.5</v>
      </c>
      <c r="C6806" s="35">
        <f t="shared" si="530"/>
        <v>13</v>
      </c>
      <c r="D6806" s="35">
        <f t="shared" si="533"/>
        <v>284</v>
      </c>
      <c r="E6806" s="35">
        <f t="shared" si="534"/>
        <v>4</v>
      </c>
      <c r="F6806" s="35" t="str">
        <f t="shared" si="531"/>
        <v>Wednesday</v>
      </c>
      <c r="G6806" s="35">
        <f t="shared" si="532"/>
        <v>10</v>
      </c>
      <c r="H6806" s="34">
        <f>CONVERT(INDEX(Htg_StPt_Sch_EZ!$C$4:$I$27,MATCH(Schedules_8760!$C6806,Htg_StPt_Sch_EZ!$B$4:$B$27,0),MATCH(Schedules_8760!$F6806,Htg_StPt_Sch_EZ!$C$3:$I$3,0)),"F","C")</f>
        <v>20.555555555555554</v>
      </c>
      <c r="I6806" s="34">
        <f>CONVERT(INDEX(Htg_StPt_Sch_EZ!$C$31:$I$54,MATCH(Schedules_8760!$C6806,Htg_StPt_Sch_EZ!$B$31:$B$54,0),MATCH(Schedules_8760!$F6806,Htg_StPt_Sch_EZ!$C$30:$I$30,0)),"F","C")</f>
        <v>19.444444444444443</v>
      </c>
      <c r="J6806" s="34">
        <f>CONVERT(INDEX(Clg_StPt_Sch_EZ!$C$4:$I$27,MATCH(Schedules_8760!$C6806,Clg_StPt_Sch_EZ!$B$4:$B$27,0),MATCH(Schedules_8760!$F6806,Clg_StPt_Sch_EZ!$C$3:$I$3,0)),"F","C")</f>
        <v>25.555555555555554</v>
      </c>
      <c r="K6806" s="34">
        <f>CONVERT(INDEX(Clg_StPt_Sch_EZ!$C$31:$I$54,MATCH(Schedules_8760!$C6806,Clg_StPt_Sch_EZ!$B$31:$B$54,0),MATCH(Schedules_8760!$F6806,Clg_StPt_Sch_EZ!$C$30:$I$30,0)),"F","C")</f>
        <v>25</v>
      </c>
      <c r="L6806" s="34">
        <f>CONVERT(INDEX(DHW_StPt_Sch_EZ!$C$4:$I$27,MATCH(Schedules_8760!$C6806,DHW_StPt_Sch_EZ!$B$4:$B$27,0),MATCH(Schedules_8760!$F6806,DHW_StPt_Sch_EZ!$C$3:$I$3,0)),"F","C")</f>
        <v>53.333333333333329</v>
      </c>
      <c r="M6806" s="34">
        <f>CONVERT(INDEX(DHW_StPt_Sch_EZ!$C$31:$I$54,MATCH(Schedules_8760!$C6806,DHW_StPt_Sch_EZ!$B$31:$B$54,0),MATCH(Schedules_8760!$F6806,DHW_StPt_Sch_EZ!$C$30:$I$30,0)),"F","C")</f>
        <v>53.333333333333329</v>
      </c>
      <c r="N6806" s="12"/>
      <c r="O6806" s="12"/>
      <c r="P6806" s="12"/>
    </row>
    <row r="6807" spans="1:16" x14ac:dyDescent="0.25">
      <c r="A6807" s="35">
        <v>6806</v>
      </c>
      <c r="B6807" s="89">
        <v>284.54166666666669</v>
      </c>
      <c r="C6807" s="35">
        <f t="shared" si="530"/>
        <v>14</v>
      </c>
      <c r="D6807" s="35">
        <f t="shared" si="533"/>
        <v>284</v>
      </c>
      <c r="E6807" s="35">
        <f t="shared" si="534"/>
        <v>4</v>
      </c>
      <c r="F6807" s="35" t="str">
        <f t="shared" si="531"/>
        <v>Wednesday</v>
      </c>
      <c r="G6807" s="35">
        <f t="shared" si="532"/>
        <v>10</v>
      </c>
      <c r="H6807" s="34">
        <f>CONVERT(INDEX(Htg_StPt_Sch_EZ!$C$4:$I$27,MATCH(Schedules_8760!$C6807,Htg_StPt_Sch_EZ!$B$4:$B$27,0),MATCH(Schedules_8760!$F6807,Htg_StPt_Sch_EZ!$C$3:$I$3,0)),"F","C")</f>
        <v>20.555555555555554</v>
      </c>
      <c r="I6807" s="34">
        <f>CONVERT(INDEX(Htg_StPt_Sch_EZ!$C$31:$I$54,MATCH(Schedules_8760!$C6807,Htg_StPt_Sch_EZ!$B$31:$B$54,0),MATCH(Schedules_8760!$F6807,Htg_StPt_Sch_EZ!$C$30:$I$30,0)),"F","C")</f>
        <v>19.444444444444443</v>
      </c>
      <c r="J6807" s="34">
        <f>CONVERT(INDEX(Clg_StPt_Sch_EZ!$C$4:$I$27,MATCH(Schedules_8760!$C6807,Clg_StPt_Sch_EZ!$B$4:$B$27,0),MATCH(Schedules_8760!$F6807,Clg_StPt_Sch_EZ!$C$3:$I$3,0)),"F","C")</f>
        <v>25.555555555555554</v>
      </c>
      <c r="K6807" s="34">
        <f>CONVERT(INDEX(Clg_StPt_Sch_EZ!$C$31:$I$54,MATCH(Schedules_8760!$C6807,Clg_StPt_Sch_EZ!$B$31:$B$54,0),MATCH(Schedules_8760!$F6807,Clg_StPt_Sch_EZ!$C$30:$I$30,0)),"F","C")</f>
        <v>25</v>
      </c>
      <c r="L6807" s="34">
        <f>CONVERT(INDEX(DHW_StPt_Sch_EZ!$C$4:$I$27,MATCH(Schedules_8760!$C6807,DHW_StPt_Sch_EZ!$B$4:$B$27,0),MATCH(Schedules_8760!$F6807,DHW_StPt_Sch_EZ!$C$3:$I$3,0)),"F","C")</f>
        <v>53.333333333333329</v>
      </c>
      <c r="M6807" s="34">
        <f>CONVERT(INDEX(DHW_StPt_Sch_EZ!$C$31:$I$54,MATCH(Schedules_8760!$C6807,DHW_StPt_Sch_EZ!$B$31:$B$54,0),MATCH(Schedules_8760!$F6807,DHW_StPt_Sch_EZ!$C$30:$I$30,0)),"F","C")</f>
        <v>53.333333333333329</v>
      </c>
      <c r="N6807" s="12"/>
      <c r="O6807" s="12"/>
      <c r="P6807" s="12"/>
    </row>
    <row r="6808" spans="1:16" x14ac:dyDescent="0.25">
      <c r="A6808" s="35">
        <v>6807</v>
      </c>
      <c r="B6808" s="89">
        <v>284.58333333333331</v>
      </c>
      <c r="C6808" s="35">
        <f t="shared" si="530"/>
        <v>15</v>
      </c>
      <c r="D6808" s="35">
        <f t="shared" si="533"/>
        <v>284</v>
      </c>
      <c r="E6808" s="35">
        <f t="shared" si="534"/>
        <v>4</v>
      </c>
      <c r="F6808" s="35" t="str">
        <f t="shared" si="531"/>
        <v>Wednesday</v>
      </c>
      <c r="G6808" s="35">
        <f t="shared" si="532"/>
        <v>10</v>
      </c>
      <c r="H6808" s="34">
        <f>CONVERT(INDEX(Htg_StPt_Sch_EZ!$C$4:$I$27,MATCH(Schedules_8760!$C6808,Htg_StPt_Sch_EZ!$B$4:$B$27,0),MATCH(Schedules_8760!$F6808,Htg_StPt_Sch_EZ!$C$3:$I$3,0)),"F","C")</f>
        <v>20.555555555555554</v>
      </c>
      <c r="I6808" s="34">
        <f>CONVERT(INDEX(Htg_StPt_Sch_EZ!$C$31:$I$54,MATCH(Schedules_8760!$C6808,Htg_StPt_Sch_EZ!$B$31:$B$54,0),MATCH(Schedules_8760!$F6808,Htg_StPt_Sch_EZ!$C$30:$I$30,0)),"F","C")</f>
        <v>21.111111111111111</v>
      </c>
      <c r="J6808" s="34">
        <f>CONVERT(INDEX(Clg_StPt_Sch_EZ!$C$4:$I$27,MATCH(Schedules_8760!$C6808,Clg_StPt_Sch_EZ!$B$4:$B$27,0),MATCH(Schedules_8760!$F6808,Clg_StPt_Sch_EZ!$C$3:$I$3,0)),"F","C")</f>
        <v>25.555555555555554</v>
      </c>
      <c r="K6808" s="34">
        <f>CONVERT(INDEX(Clg_StPt_Sch_EZ!$C$31:$I$54,MATCH(Schedules_8760!$C6808,Clg_StPt_Sch_EZ!$B$31:$B$54,0),MATCH(Schedules_8760!$F6808,Clg_StPt_Sch_EZ!$C$30:$I$30,0)),"F","C")</f>
        <v>25</v>
      </c>
      <c r="L6808" s="34">
        <f>CONVERT(INDEX(DHW_StPt_Sch_EZ!$C$4:$I$27,MATCH(Schedules_8760!$C6808,DHW_StPt_Sch_EZ!$B$4:$B$27,0),MATCH(Schedules_8760!$F6808,DHW_StPt_Sch_EZ!$C$3:$I$3,0)),"F","C")</f>
        <v>53.333333333333329</v>
      </c>
      <c r="M6808" s="34">
        <f>CONVERT(INDEX(DHW_StPt_Sch_EZ!$C$31:$I$54,MATCH(Schedules_8760!$C6808,DHW_StPt_Sch_EZ!$B$31:$B$54,0),MATCH(Schedules_8760!$F6808,DHW_StPt_Sch_EZ!$C$30:$I$30,0)),"F","C")</f>
        <v>53.333333333333329</v>
      </c>
      <c r="N6808" s="12"/>
      <c r="O6808" s="12"/>
      <c r="P6808" s="12"/>
    </row>
    <row r="6809" spans="1:16" x14ac:dyDescent="0.25">
      <c r="A6809" s="35">
        <v>6808</v>
      </c>
      <c r="B6809" s="89">
        <v>284.625</v>
      </c>
      <c r="C6809" s="35">
        <f t="shared" si="530"/>
        <v>16</v>
      </c>
      <c r="D6809" s="35">
        <f t="shared" si="533"/>
        <v>284</v>
      </c>
      <c r="E6809" s="35">
        <f t="shared" si="534"/>
        <v>4</v>
      </c>
      <c r="F6809" s="35" t="str">
        <f t="shared" si="531"/>
        <v>Wednesday</v>
      </c>
      <c r="G6809" s="35">
        <f t="shared" si="532"/>
        <v>10</v>
      </c>
      <c r="H6809" s="34">
        <f>CONVERT(INDEX(Htg_StPt_Sch_EZ!$C$4:$I$27,MATCH(Schedules_8760!$C6809,Htg_StPt_Sch_EZ!$B$4:$B$27,0),MATCH(Schedules_8760!$F6809,Htg_StPt_Sch_EZ!$C$3:$I$3,0)),"F","C")</f>
        <v>20.555555555555554</v>
      </c>
      <c r="I6809" s="34">
        <f>CONVERT(INDEX(Htg_StPt_Sch_EZ!$C$31:$I$54,MATCH(Schedules_8760!$C6809,Htg_StPt_Sch_EZ!$B$31:$B$54,0),MATCH(Schedules_8760!$F6809,Htg_StPt_Sch_EZ!$C$30:$I$30,0)),"F","C")</f>
        <v>21.111111111111111</v>
      </c>
      <c r="J6809" s="34">
        <f>CONVERT(INDEX(Clg_StPt_Sch_EZ!$C$4:$I$27,MATCH(Schedules_8760!$C6809,Clg_StPt_Sch_EZ!$B$4:$B$27,0),MATCH(Schedules_8760!$F6809,Clg_StPt_Sch_EZ!$C$3:$I$3,0)),"F","C")</f>
        <v>25.555555555555554</v>
      </c>
      <c r="K6809" s="34">
        <f>CONVERT(INDEX(Clg_StPt_Sch_EZ!$C$31:$I$54,MATCH(Schedules_8760!$C6809,Clg_StPt_Sch_EZ!$B$31:$B$54,0),MATCH(Schedules_8760!$F6809,Clg_StPt_Sch_EZ!$C$30:$I$30,0)),"F","C")</f>
        <v>25</v>
      </c>
      <c r="L6809" s="34">
        <f>CONVERT(INDEX(DHW_StPt_Sch_EZ!$C$4:$I$27,MATCH(Schedules_8760!$C6809,DHW_StPt_Sch_EZ!$B$4:$B$27,0),MATCH(Schedules_8760!$F6809,DHW_StPt_Sch_EZ!$C$3:$I$3,0)),"F","C")</f>
        <v>53.333333333333329</v>
      </c>
      <c r="M6809" s="34">
        <f>CONVERT(INDEX(DHW_StPt_Sch_EZ!$C$31:$I$54,MATCH(Schedules_8760!$C6809,DHW_StPt_Sch_EZ!$B$31:$B$54,0),MATCH(Schedules_8760!$F6809,DHW_StPt_Sch_EZ!$C$30:$I$30,0)),"F","C")</f>
        <v>53.333333333333329</v>
      </c>
      <c r="N6809" s="12"/>
      <c r="O6809" s="12"/>
      <c r="P6809" s="12"/>
    </row>
    <row r="6810" spans="1:16" x14ac:dyDescent="0.25">
      <c r="A6810" s="35">
        <v>6809</v>
      </c>
      <c r="B6810" s="89">
        <v>284.66666666666669</v>
      </c>
      <c r="C6810" s="35">
        <f t="shared" si="530"/>
        <v>17</v>
      </c>
      <c r="D6810" s="35">
        <f t="shared" si="533"/>
        <v>284</v>
      </c>
      <c r="E6810" s="35">
        <f t="shared" si="534"/>
        <v>4</v>
      </c>
      <c r="F6810" s="35" t="str">
        <f t="shared" si="531"/>
        <v>Wednesday</v>
      </c>
      <c r="G6810" s="35">
        <f t="shared" si="532"/>
        <v>10</v>
      </c>
      <c r="H6810" s="34">
        <f>CONVERT(INDEX(Htg_StPt_Sch_EZ!$C$4:$I$27,MATCH(Schedules_8760!$C6810,Htg_StPt_Sch_EZ!$B$4:$B$27,0),MATCH(Schedules_8760!$F6810,Htg_StPt_Sch_EZ!$C$3:$I$3,0)),"F","C")</f>
        <v>20.555555555555554</v>
      </c>
      <c r="I6810" s="34">
        <f>CONVERT(INDEX(Htg_StPt_Sch_EZ!$C$31:$I$54,MATCH(Schedules_8760!$C6810,Htg_StPt_Sch_EZ!$B$31:$B$54,0),MATCH(Schedules_8760!$F6810,Htg_StPt_Sch_EZ!$C$30:$I$30,0)),"F","C")</f>
        <v>17.777777777777779</v>
      </c>
      <c r="J6810" s="34">
        <f>CONVERT(INDEX(Clg_StPt_Sch_EZ!$C$4:$I$27,MATCH(Schedules_8760!$C6810,Clg_StPt_Sch_EZ!$B$4:$B$27,0),MATCH(Schedules_8760!$F6810,Clg_StPt_Sch_EZ!$C$3:$I$3,0)),"F","C")</f>
        <v>25.555555555555554</v>
      </c>
      <c r="K6810" s="34">
        <f>CONVERT(INDEX(Clg_StPt_Sch_EZ!$C$31:$I$54,MATCH(Schedules_8760!$C6810,Clg_StPt_Sch_EZ!$B$31:$B$54,0),MATCH(Schedules_8760!$F6810,Clg_StPt_Sch_EZ!$C$30:$I$30,0)),"F","C")</f>
        <v>25</v>
      </c>
      <c r="L6810" s="34">
        <f>CONVERT(INDEX(DHW_StPt_Sch_EZ!$C$4:$I$27,MATCH(Schedules_8760!$C6810,DHW_StPt_Sch_EZ!$B$4:$B$27,0),MATCH(Schedules_8760!$F6810,DHW_StPt_Sch_EZ!$C$3:$I$3,0)),"F","C")</f>
        <v>53.333333333333329</v>
      </c>
      <c r="M6810" s="34">
        <f>CONVERT(INDEX(DHW_StPt_Sch_EZ!$C$31:$I$54,MATCH(Schedules_8760!$C6810,DHW_StPt_Sch_EZ!$B$31:$B$54,0),MATCH(Schedules_8760!$F6810,DHW_StPt_Sch_EZ!$C$30:$I$30,0)),"F","C")</f>
        <v>53.333333333333329</v>
      </c>
      <c r="N6810" s="12"/>
      <c r="O6810" s="12"/>
      <c r="P6810" s="12"/>
    </row>
    <row r="6811" spans="1:16" x14ac:dyDescent="0.25">
      <c r="A6811" s="35">
        <v>6810</v>
      </c>
      <c r="B6811" s="89">
        <v>284.70833333333331</v>
      </c>
      <c r="C6811" s="35">
        <f t="shared" si="530"/>
        <v>18</v>
      </c>
      <c r="D6811" s="35">
        <f t="shared" si="533"/>
        <v>284</v>
      </c>
      <c r="E6811" s="35">
        <f t="shared" si="534"/>
        <v>4</v>
      </c>
      <c r="F6811" s="35" t="str">
        <f t="shared" si="531"/>
        <v>Wednesday</v>
      </c>
      <c r="G6811" s="35">
        <f t="shared" si="532"/>
        <v>10</v>
      </c>
      <c r="H6811" s="34">
        <f>CONVERT(INDEX(Htg_StPt_Sch_EZ!$C$4:$I$27,MATCH(Schedules_8760!$C6811,Htg_StPt_Sch_EZ!$B$4:$B$27,0),MATCH(Schedules_8760!$F6811,Htg_StPt_Sch_EZ!$C$3:$I$3,0)),"F","C")</f>
        <v>20.555555555555554</v>
      </c>
      <c r="I6811" s="34">
        <f>CONVERT(INDEX(Htg_StPt_Sch_EZ!$C$31:$I$54,MATCH(Schedules_8760!$C6811,Htg_StPt_Sch_EZ!$B$31:$B$54,0),MATCH(Schedules_8760!$F6811,Htg_StPt_Sch_EZ!$C$30:$I$30,0)),"F","C")</f>
        <v>17.777777777777779</v>
      </c>
      <c r="J6811" s="34">
        <f>CONVERT(INDEX(Clg_StPt_Sch_EZ!$C$4:$I$27,MATCH(Schedules_8760!$C6811,Clg_StPt_Sch_EZ!$B$4:$B$27,0),MATCH(Schedules_8760!$F6811,Clg_StPt_Sch_EZ!$C$3:$I$3,0)),"F","C")</f>
        <v>25.555555555555554</v>
      </c>
      <c r="K6811" s="34">
        <f>CONVERT(INDEX(Clg_StPt_Sch_EZ!$C$31:$I$54,MATCH(Schedules_8760!$C6811,Clg_StPt_Sch_EZ!$B$31:$B$54,0),MATCH(Schedules_8760!$F6811,Clg_StPt_Sch_EZ!$C$30:$I$30,0)),"F","C")</f>
        <v>28.333333333333332</v>
      </c>
      <c r="L6811" s="34">
        <f>CONVERT(INDEX(DHW_StPt_Sch_EZ!$C$4:$I$27,MATCH(Schedules_8760!$C6811,DHW_StPt_Sch_EZ!$B$4:$B$27,0),MATCH(Schedules_8760!$F6811,DHW_StPt_Sch_EZ!$C$3:$I$3,0)),"F","C")</f>
        <v>53.333333333333329</v>
      </c>
      <c r="M6811" s="34">
        <f>CONVERT(INDEX(DHW_StPt_Sch_EZ!$C$31:$I$54,MATCH(Schedules_8760!$C6811,DHW_StPt_Sch_EZ!$B$31:$B$54,0),MATCH(Schedules_8760!$F6811,DHW_StPt_Sch_EZ!$C$30:$I$30,0)),"F","C")</f>
        <v>53.333333333333329</v>
      </c>
      <c r="N6811" s="12"/>
      <c r="O6811" s="12"/>
      <c r="P6811" s="12"/>
    </row>
    <row r="6812" spans="1:16" x14ac:dyDescent="0.25">
      <c r="A6812" s="35">
        <v>6811</v>
      </c>
      <c r="B6812" s="89">
        <v>284.75</v>
      </c>
      <c r="C6812" s="35">
        <f t="shared" si="530"/>
        <v>19</v>
      </c>
      <c r="D6812" s="35">
        <f t="shared" si="533"/>
        <v>284</v>
      </c>
      <c r="E6812" s="35">
        <f t="shared" si="534"/>
        <v>4</v>
      </c>
      <c r="F6812" s="35" t="str">
        <f t="shared" si="531"/>
        <v>Wednesday</v>
      </c>
      <c r="G6812" s="35">
        <f t="shared" si="532"/>
        <v>10</v>
      </c>
      <c r="H6812" s="34">
        <f>CONVERT(INDEX(Htg_StPt_Sch_EZ!$C$4:$I$27,MATCH(Schedules_8760!$C6812,Htg_StPt_Sch_EZ!$B$4:$B$27,0),MATCH(Schedules_8760!$F6812,Htg_StPt_Sch_EZ!$C$3:$I$3,0)),"F","C")</f>
        <v>20.555555555555554</v>
      </c>
      <c r="I6812" s="34">
        <f>CONVERT(INDEX(Htg_StPt_Sch_EZ!$C$31:$I$54,MATCH(Schedules_8760!$C6812,Htg_StPt_Sch_EZ!$B$31:$B$54,0),MATCH(Schedules_8760!$F6812,Htg_StPt_Sch_EZ!$C$30:$I$30,0)),"F","C")</f>
        <v>18.333333333333332</v>
      </c>
      <c r="J6812" s="34">
        <f>CONVERT(INDEX(Clg_StPt_Sch_EZ!$C$4:$I$27,MATCH(Schedules_8760!$C6812,Clg_StPt_Sch_EZ!$B$4:$B$27,0),MATCH(Schedules_8760!$F6812,Clg_StPt_Sch_EZ!$C$3:$I$3,0)),"F","C")</f>
        <v>25.555555555555554</v>
      </c>
      <c r="K6812" s="34">
        <f>CONVERT(INDEX(Clg_StPt_Sch_EZ!$C$31:$I$54,MATCH(Schedules_8760!$C6812,Clg_StPt_Sch_EZ!$B$31:$B$54,0),MATCH(Schedules_8760!$F6812,Clg_StPt_Sch_EZ!$C$30:$I$30,0)),"F","C")</f>
        <v>28.333333333333332</v>
      </c>
      <c r="L6812" s="34">
        <f>CONVERT(INDEX(DHW_StPt_Sch_EZ!$C$4:$I$27,MATCH(Schedules_8760!$C6812,DHW_StPt_Sch_EZ!$B$4:$B$27,0),MATCH(Schedules_8760!$F6812,DHW_StPt_Sch_EZ!$C$3:$I$3,0)),"F","C")</f>
        <v>53.333333333333329</v>
      </c>
      <c r="M6812" s="34">
        <f>CONVERT(INDEX(DHW_StPt_Sch_EZ!$C$31:$I$54,MATCH(Schedules_8760!$C6812,DHW_StPt_Sch_EZ!$B$31:$B$54,0),MATCH(Schedules_8760!$F6812,DHW_StPt_Sch_EZ!$C$30:$I$30,0)),"F","C")</f>
        <v>53.333333333333329</v>
      </c>
      <c r="N6812" s="12"/>
      <c r="O6812" s="12"/>
      <c r="P6812" s="12"/>
    </row>
    <row r="6813" spans="1:16" x14ac:dyDescent="0.25">
      <c r="A6813" s="35">
        <v>6812</v>
      </c>
      <c r="B6813" s="89">
        <v>284.79166666666669</v>
      </c>
      <c r="C6813" s="35">
        <f t="shared" si="530"/>
        <v>20</v>
      </c>
      <c r="D6813" s="35">
        <f t="shared" si="533"/>
        <v>284</v>
      </c>
      <c r="E6813" s="35">
        <f t="shared" si="534"/>
        <v>4</v>
      </c>
      <c r="F6813" s="35" t="str">
        <f t="shared" si="531"/>
        <v>Wednesday</v>
      </c>
      <c r="G6813" s="35">
        <f t="shared" si="532"/>
        <v>10</v>
      </c>
      <c r="H6813" s="34">
        <f>CONVERT(INDEX(Htg_StPt_Sch_EZ!$C$4:$I$27,MATCH(Schedules_8760!$C6813,Htg_StPt_Sch_EZ!$B$4:$B$27,0),MATCH(Schedules_8760!$F6813,Htg_StPt_Sch_EZ!$C$3:$I$3,0)),"F","C")</f>
        <v>20.555555555555554</v>
      </c>
      <c r="I6813" s="34">
        <f>CONVERT(INDEX(Htg_StPt_Sch_EZ!$C$31:$I$54,MATCH(Schedules_8760!$C6813,Htg_StPt_Sch_EZ!$B$31:$B$54,0),MATCH(Schedules_8760!$F6813,Htg_StPt_Sch_EZ!$C$30:$I$30,0)),"F","C")</f>
        <v>18.888888888888889</v>
      </c>
      <c r="J6813" s="34">
        <f>CONVERT(INDEX(Clg_StPt_Sch_EZ!$C$4:$I$27,MATCH(Schedules_8760!$C6813,Clg_StPt_Sch_EZ!$B$4:$B$27,0),MATCH(Schedules_8760!$F6813,Clg_StPt_Sch_EZ!$C$3:$I$3,0)),"F","C")</f>
        <v>25.555555555555554</v>
      </c>
      <c r="K6813" s="34">
        <f>CONVERT(INDEX(Clg_StPt_Sch_EZ!$C$31:$I$54,MATCH(Schedules_8760!$C6813,Clg_StPt_Sch_EZ!$B$31:$B$54,0),MATCH(Schedules_8760!$F6813,Clg_StPt_Sch_EZ!$C$30:$I$30,0)),"F","C")</f>
        <v>28.333333333333332</v>
      </c>
      <c r="L6813" s="34">
        <f>CONVERT(INDEX(DHW_StPt_Sch_EZ!$C$4:$I$27,MATCH(Schedules_8760!$C6813,DHW_StPt_Sch_EZ!$B$4:$B$27,0),MATCH(Schedules_8760!$F6813,DHW_StPt_Sch_EZ!$C$3:$I$3,0)),"F","C")</f>
        <v>53.333333333333329</v>
      </c>
      <c r="M6813" s="34">
        <f>CONVERT(INDEX(DHW_StPt_Sch_EZ!$C$31:$I$54,MATCH(Schedules_8760!$C6813,DHW_StPt_Sch_EZ!$B$31:$B$54,0),MATCH(Schedules_8760!$F6813,DHW_StPt_Sch_EZ!$C$30:$I$30,0)),"F","C")</f>
        <v>53.333333333333329</v>
      </c>
      <c r="N6813" s="12"/>
      <c r="O6813" s="12"/>
      <c r="P6813" s="12"/>
    </row>
    <row r="6814" spans="1:16" x14ac:dyDescent="0.25">
      <c r="A6814" s="35">
        <v>6813</v>
      </c>
      <c r="B6814" s="89">
        <v>284.83333333333331</v>
      </c>
      <c r="C6814" s="35">
        <f t="shared" si="530"/>
        <v>21</v>
      </c>
      <c r="D6814" s="35">
        <f t="shared" si="533"/>
        <v>284</v>
      </c>
      <c r="E6814" s="35">
        <f t="shared" si="534"/>
        <v>4</v>
      </c>
      <c r="F6814" s="35" t="str">
        <f t="shared" si="531"/>
        <v>Wednesday</v>
      </c>
      <c r="G6814" s="35">
        <f t="shared" si="532"/>
        <v>10</v>
      </c>
      <c r="H6814" s="34">
        <f>CONVERT(INDEX(Htg_StPt_Sch_EZ!$C$4:$I$27,MATCH(Schedules_8760!$C6814,Htg_StPt_Sch_EZ!$B$4:$B$27,0),MATCH(Schedules_8760!$F6814,Htg_StPt_Sch_EZ!$C$3:$I$3,0)),"F","C")</f>
        <v>20.555555555555554</v>
      </c>
      <c r="I6814" s="34">
        <f>CONVERT(INDEX(Htg_StPt_Sch_EZ!$C$31:$I$54,MATCH(Schedules_8760!$C6814,Htg_StPt_Sch_EZ!$B$31:$B$54,0),MATCH(Schedules_8760!$F6814,Htg_StPt_Sch_EZ!$C$30:$I$30,0)),"F","C")</f>
        <v>19.444444444444443</v>
      </c>
      <c r="J6814" s="34">
        <f>CONVERT(INDEX(Clg_StPt_Sch_EZ!$C$4:$I$27,MATCH(Schedules_8760!$C6814,Clg_StPt_Sch_EZ!$B$4:$B$27,0),MATCH(Schedules_8760!$F6814,Clg_StPt_Sch_EZ!$C$3:$I$3,0)),"F","C")</f>
        <v>25.555555555555554</v>
      </c>
      <c r="K6814" s="34">
        <f>CONVERT(INDEX(Clg_StPt_Sch_EZ!$C$31:$I$54,MATCH(Schedules_8760!$C6814,Clg_StPt_Sch_EZ!$B$31:$B$54,0),MATCH(Schedules_8760!$F6814,Clg_StPt_Sch_EZ!$C$30:$I$30,0)),"F","C")</f>
        <v>28.333333333333332</v>
      </c>
      <c r="L6814" s="34">
        <f>CONVERT(INDEX(DHW_StPt_Sch_EZ!$C$4:$I$27,MATCH(Schedules_8760!$C6814,DHW_StPt_Sch_EZ!$B$4:$B$27,0),MATCH(Schedules_8760!$F6814,DHW_StPt_Sch_EZ!$C$3:$I$3,0)),"F","C")</f>
        <v>53.333333333333329</v>
      </c>
      <c r="M6814" s="34">
        <f>CONVERT(INDEX(DHW_StPt_Sch_EZ!$C$31:$I$54,MATCH(Schedules_8760!$C6814,DHW_StPt_Sch_EZ!$B$31:$B$54,0),MATCH(Schedules_8760!$F6814,DHW_StPt_Sch_EZ!$C$30:$I$30,0)),"F","C")</f>
        <v>53.333333333333329</v>
      </c>
      <c r="N6814" s="12"/>
      <c r="O6814" s="12"/>
      <c r="P6814" s="12"/>
    </row>
    <row r="6815" spans="1:16" x14ac:dyDescent="0.25">
      <c r="A6815" s="35">
        <v>6814</v>
      </c>
      <c r="B6815" s="89">
        <v>284.875</v>
      </c>
      <c r="C6815" s="35">
        <f t="shared" si="530"/>
        <v>22</v>
      </c>
      <c r="D6815" s="35">
        <f t="shared" si="533"/>
        <v>284</v>
      </c>
      <c r="E6815" s="35">
        <f t="shared" si="534"/>
        <v>4</v>
      </c>
      <c r="F6815" s="35" t="str">
        <f t="shared" si="531"/>
        <v>Wednesday</v>
      </c>
      <c r="G6815" s="35">
        <f t="shared" si="532"/>
        <v>10</v>
      </c>
      <c r="H6815" s="34">
        <f>CONVERT(INDEX(Htg_StPt_Sch_EZ!$C$4:$I$27,MATCH(Schedules_8760!$C6815,Htg_StPt_Sch_EZ!$B$4:$B$27,0),MATCH(Schedules_8760!$F6815,Htg_StPt_Sch_EZ!$C$3:$I$3,0)),"F","C")</f>
        <v>20.555555555555554</v>
      </c>
      <c r="I6815" s="34">
        <f>CONVERT(INDEX(Htg_StPt_Sch_EZ!$C$31:$I$54,MATCH(Schedules_8760!$C6815,Htg_StPt_Sch_EZ!$B$31:$B$54,0),MATCH(Schedules_8760!$F6815,Htg_StPt_Sch_EZ!$C$30:$I$30,0)),"F","C")</f>
        <v>19.444444444444443</v>
      </c>
      <c r="J6815" s="34">
        <f>CONVERT(INDEX(Clg_StPt_Sch_EZ!$C$4:$I$27,MATCH(Schedules_8760!$C6815,Clg_StPt_Sch_EZ!$B$4:$B$27,0),MATCH(Schedules_8760!$F6815,Clg_StPt_Sch_EZ!$C$3:$I$3,0)),"F","C")</f>
        <v>25.555555555555554</v>
      </c>
      <c r="K6815" s="34">
        <f>CONVERT(INDEX(Clg_StPt_Sch_EZ!$C$31:$I$54,MATCH(Schedules_8760!$C6815,Clg_StPt_Sch_EZ!$B$31:$B$54,0),MATCH(Schedules_8760!$F6815,Clg_StPt_Sch_EZ!$C$30:$I$30,0)),"F","C")</f>
        <v>28.333333333333332</v>
      </c>
      <c r="L6815" s="34">
        <f>CONVERT(INDEX(DHW_StPt_Sch_EZ!$C$4:$I$27,MATCH(Schedules_8760!$C6815,DHW_StPt_Sch_EZ!$B$4:$B$27,0),MATCH(Schedules_8760!$F6815,DHW_StPt_Sch_EZ!$C$3:$I$3,0)),"F","C")</f>
        <v>53.333333333333329</v>
      </c>
      <c r="M6815" s="34">
        <f>CONVERT(INDEX(DHW_StPt_Sch_EZ!$C$31:$I$54,MATCH(Schedules_8760!$C6815,DHW_StPt_Sch_EZ!$B$31:$B$54,0),MATCH(Schedules_8760!$F6815,DHW_StPt_Sch_EZ!$C$30:$I$30,0)),"F","C")</f>
        <v>53.333333333333329</v>
      </c>
      <c r="N6815" s="12"/>
      <c r="O6815" s="12"/>
      <c r="P6815" s="12"/>
    </row>
    <row r="6816" spans="1:16" x14ac:dyDescent="0.25">
      <c r="A6816" s="35">
        <v>6815</v>
      </c>
      <c r="B6816" s="89">
        <v>284.91666666666669</v>
      </c>
      <c r="C6816" s="35">
        <f t="shared" si="530"/>
        <v>23</v>
      </c>
      <c r="D6816" s="35">
        <f t="shared" si="533"/>
        <v>284</v>
      </c>
      <c r="E6816" s="35">
        <f t="shared" si="534"/>
        <v>4</v>
      </c>
      <c r="F6816" s="35" t="str">
        <f t="shared" si="531"/>
        <v>Wednesday</v>
      </c>
      <c r="G6816" s="35">
        <f t="shared" si="532"/>
        <v>10</v>
      </c>
      <c r="H6816" s="34">
        <f>CONVERT(INDEX(Htg_StPt_Sch_EZ!$C$4:$I$27,MATCH(Schedules_8760!$C6816,Htg_StPt_Sch_EZ!$B$4:$B$27,0),MATCH(Schedules_8760!$F6816,Htg_StPt_Sch_EZ!$C$3:$I$3,0)),"F","C")</f>
        <v>20.555555555555554</v>
      </c>
      <c r="I6816" s="34">
        <f>CONVERT(INDEX(Htg_StPt_Sch_EZ!$C$31:$I$54,MATCH(Schedules_8760!$C6816,Htg_StPt_Sch_EZ!$B$31:$B$54,0),MATCH(Schedules_8760!$F6816,Htg_StPt_Sch_EZ!$C$30:$I$30,0)),"F","C")</f>
        <v>19.444444444444443</v>
      </c>
      <c r="J6816" s="34">
        <f>CONVERT(INDEX(Clg_StPt_Sch_EZ!$C$4:$I$27,MATCH(Schedules_8760!$C6816,Clg_StPt_Sch_EZ!$B$4:$B$27,0),MATCH(Schedules_8760!$F6816,Clg_StPt_Sch_EZ!$C$3:$I$3,0)),"F","C")</f>
        <v>25.555555555555554</v>
      </c>
      <c r="K6816" s="34">
        <f>CONVERT(INDEX(Clg_StPt_Sch_EZ!$C$31:$I$54,MATCH(Schedules_8760!$C6816,Clg_StPt_Sch_EZ!$B$31:$B$54,0),MATCH(Schedules_8760!$F6816,Clg_StPt_Sch_EZ!$C$30:$I$30,0)),"F","C")</f>
        <v>28.333333333333332</v>
      </c>
      <c r="L6816" s="34">
        <f>CONVERT(INDEX(DHW_StPt_Sch_EZ!$C$4:$I$27,MATCH(Schedules_8760!$C6816,DHW_StPt_Sch_EZ!$B$4:$B$27,0),MATCH(Schedules_8760!$F6816,DHW_StPt_Sch_EZ!$C$3:$I$3,0)),"F","C")</f>
        <v>53.333333333333329</v>
      </c>
      <c r="M6816" s="34">
        <f>CONVERT(INDEX(DHW_StPt_Sch_EZ!$C$31:$I$54,MATCH(Schedules_8760!$C6816,DHW_StPt_Sch_EZ!$B$31:$B$54,0),MATCH(Schedules_8760!$F6816,DHW_StPt_Sch_EZ!$C$30:$I$30,0)),"F","C")</f>
        <v>53.333333333333329</v>
      </c>
      <c r="N6816" s="12"/>
      <c r="O6816" s="12"/>
      <c r="P6816" s="12"/>
    </row>
    <row r="6817" spans="1:16" x14ac:dyDescent="0.25">
      <c r="A6817" s="35">
        <v>6816</v>
      </c>
      <c r="B6817" s="89">
        <v>284.95833333333331</v>
      </c>
      <c r="C6817" s="35">
        <f t="shared" si="530"/>
        <v>24</v>
      </c>
      <c r="D6817" s="35">
        <f t="shared" si="533"/>
        <v>284</v>
      </c>
      <c r="E6817" s="35">
        <f t="shared" si="534"/>
        <v>4</v>
      </c>
      <c r="F6817" s="35" t="str">
        <f t="shared" si="531"/>
        <v>Wednesday</v>
      </c>
      <c r="G6817" s="35">
        <f t="shared" si="532"/>
        <v>10</v>
      </c>
      <c r="H6817" s="34">
        <f>CONVERT(INDEX(Htg_StPt_Sch_EZ!$C$4:$I$27,MATCH(Schedules_8760!$C6817,Htg_StPt_Sch_EZ!$B$4:$B$27,0),MATCH(Schedules_8760!$F6817,Htg_StPt_Sch_EZ!$C$3:$I$3,0)),"F","C")</f>
        <v>20.555555555555554</v>
      </c>
      <c r="I6817" s="34">
        <f>CONVERT(INDEX(Htg_StPt_Sch_EZ!$C$31:$I$54,MATCH(Schedules_8760!$C6817,Htg_StPt_Sch_EZ!$B$31:$B$54,0),MATCH(Schedules_8760!$F6817,Htg_StPt_Sch_EZ!$C$30:$I$30,0)),"F","C")</f>
        <v>19.444444444444443</v>
      </c>
      <c r="J6817" s="34">
        <f>CONVERT(INDEX(Clg_StPt_Sch_EZ!$C$4:$I$27,MATCH(Schedules_8760!$C6817,Clg_StPt_Sch_EZ!$B$4:$B$27,0),MATCH(Schedules_8760!$F6817,Clg_StPt_Sch_EZ!$C$3:$I$3,0)),"F","C")</f>
        <v>25.555555555555554</v>
      </c>
      <c r="K6817" s="34">
        <f>CONVERT(INDEX(Clg_StPt_Sch_EZ!$C$31:$I$54,MATCH(Schedules_8760!$C6817,Clg_StPt_Sch_EZ!$B$31:$B$54,0),MATCH(Schedules_8760!$F6817,Clg_StPt_Sch_EZ!$C$30:$I$30,0)),"F","C")</f>
        <v>28.333333333333332</v>
      </c>
      <c r="L6817" s="34">
        <f>CONVERT(INDEX(DHW_StPt_Sch_EZ!$C$4:$I$27,MATCH(Schedules_8760!$C6817,DHW_StPt_Sch_EZ!$B$4:$B$27,0),MATCH(Schedules_8760!$F6817,DHW_StPt_Sch_EZ!$C$3:$I$3,0)),"F","C")</f>
        <v>53.333333333333329</v>
      </c>
      <c r="M6817" s="34">
        <f>CONVERT(INDEX(DHW_StPt_Sch_EZ!$C$31:$I$54,MATCH(Schedules_8760!$C6817,DHW_StPt_Sch_EZ!$B$31:$B$54,0),MATCH(Schedules_8760!$F6817,DHW_StPt_Sch_EZ!$C$30:$I$30,0)),"F","C")</f>
        <v>53.333333333333329</v>
      </c>
      <c r="N6817" s="12"/>
      <c r="O6817" s="12"/>
      <c r="P6817" s="12"/>
    </row>
    <row r="6818" spans="1:16" x14ac:dyDescent="0.25">
      <c r="A6818" s="35">
        <v>6817</v>
      </c>
      <c r="B6818" s="89">
        <v>285</v>
      </c>
      <c r="C6818" s="35">
        <f t="shared" si="530"/>
        <v>1</v>
      </c>
      <c r="D6818" s="35">
        <f t="shared" si="533"/>
        <v>285</v>
      </c>
      <c r="E6818" s="35">
        <f t="shared" si="534"/>
        <v>5</v>
      </c>
      <c r="F6818" s="35" t="str">
        <f t="shared" si="531"/>
        <v>Thursday</v>
      </c>
      <c r="G6818" s="35">
        <f t="shared" si="532"/>
        <v>10</v>
      </c>
      <c r="H6818" s="34">
        <f>CONVERT(INDEX(Htg_StPt_Sch_EZ!$C$4:$I$27,MATCH(Schedules_8760!$C6818,Htg_StPt_Sch_EZ!$B$4:$B$27,0),MATCH(Schedules_8760!$F6818,Htg_StPt_Sch_EZ!$C$3:$I$3,0)),"F","C")</f>
        <v>20.555555555555554</v>
      </c>
      <c r="I6818" s="34">
        <f>CONVERT(INDEX(Htg_StPt_Sch_EZ!$C$31:$I$54,MATCH(Schedules_8760!$C6818,Htg_StPt_Sch_EZ!$B$31:$B$54,0),MATCH(Schedules_8760!$F6818,Htg_StPt_Sch_EZ!$C$30:$I$30,0)),"F","C")</f>
        <v>19.444444444444443</v>
      </c>
      <c r="J6818" s="34">
        <f>CONVERT(INDEX(Clg_StPt_Sch_EZ!$C$4:$I$27,MATCH(Schedules_8760!$C6818,Clg_StPt_Sch_EZ!$B$4:$B$27,0),MATCH(Schedules_8760!$F6818,Clg_StPt_Sch_EZ!$C$3:$I$3,0)),"F","C")</f>
        <v>25.555555555555554</v>
      </c>
      <c r="K6818" s="34">
        <f>CONVERT(INDEX(Clg_StPt_Sch_EZ!$C$31:$I$54,MATCH(Schedules_8760!$C6818,Clg_StPt_Sch_EZ!$B$31:$B$54,0),MATCH(Schedules_8760!$F6818,Clg_StPt_Sch_EZ!$C$30:$I$30,0)),"F","C")</f>
        <v>28.333333333333332</v>
      </c>
      <c r="L6818" s="34">
        <f>CONVERT(INDEX(DHW_StPt_Sch_EZ!$C$4:$I$27,MATCH(Schedules_8760!$C6818,DHW_StPt_Sch_EZ!$B$4:$B$27,0),MATCH(Schedules_8760!$F6818,DHW_StPt_Sch_EZ!$C$3:$I$3,0)),"F","C")</f>
        <v>53.333333333333329</v>
      </c>
      <c r="M6818" s="34">
        <f>CONVERT(INDEX(DHW_StPt_Sch_EZ!$C$31:$I$54,MATCH(Schedules_8760!$C6818,DHW_StPt_Sch_EZ!$B$31:$B$54,0),MATCH(Schedules_8760!$F6818,DHW_StPt_Sch_EZ!$C$30:$I$30,0)),"F","C")</f>
        <v>53.333333333333329</v>
      </c>
      <c r="N6818" s="12"/>
      <c r="O6818" s="12"/>
      <c r="P6818" s="12"/>
    </row>
    <row r="6819" spans="1:16" x14ac:dyDescent="0.25">
      <c r="A6819" s="35">
        <v>6818</v>
      </c>
      <c r="B6819" s="89">
        <v>285.04166666666669</v>
      </c>
      <c r="C6819" s="35">
        <f t="shared" si="530"/>
        <v>2</v>
      </c>
      <c r="D6819" s="35">
        <f t="shared" si="533"/>
        <v>285</v>
      </c>
      <c r="E6819" s="35">
        <f t="shared" si="534"/>
        <v>5</v>
      </c>
      <c r="F6819" s="35" t="str">
        <f t="shared" si="531"/>
        <v>Thursday</v>
      </c>
      <c r="G6819" s="35">
        <f t="shared" si="532"/>
        <v>10</v>
      </c>
      <c r="H6819" s="34">
        <f>CONVERT(INDEX(Htg_StPt_Sch_EZ!$C$4:$I$27,MATCH(Schedules_8760!$C6819,Htg_StPt_Sch_EZ!$B$4:$B$27,0),MATCH(Schedules_8760!$F6819,Htg_StPt_Sch_EZ!$C$3:$I$3,0)),"F","C")</f>
        <v>20.555555555555554</v>
      </c>
      <c r="I6819" s="34">
        <f>CONVERT(INDEX(Htg_StPt_Sch_EZ!$C$31:$I$54,MATCH(Schedules_8760!$C6819,Htg_StPt_Sch_EZ!$B$31:$B$54,0),MATCH(Schedules_8760!$F6819,Htg_StPt_Sch_EZ!$C$30:$I$30,0)),"F","C")</f>
        <v>19.444444444444443</v>
      </c>
      <c r="J6819" s="34">
        <f>CONVERT(INDEX(Clg_StPt_Sch_EZ!$C$4:$I$27,MATCH(Schedules_8760!$C6819,Clg_StPt_Sch_EZ!$B$4:$B$27,0),MATCH(Schedules_8760!$F6819,Clg_StPt_Sch_EZ!$C$3:$I$3,0)),"F","C")</f>
        <v>25.555555555555554</v>
      </c>
      <c r="K6819" s="34">
        <f>CONVERT(INDEX(Clg_StPt_Sch_EZ!$C$31:$I$54,MATCH(Schedules_8760!$C6819,Clg_StPt_Sch_EZ!$B$31:$B$54,0),MATCH(Schedules_8760!$F6819,Clg_StPt_Sch_EZ!$C$30:$I$30,0)),"F","C")</f>
        <v>28.333333333333332</v>
      </c>
      <c r="L6819" s="34">
        <f>CONVERT(INDEX(DHW_StPt_Sch_EZ!$C$4:$I$27,MATCH(Schedules_8760!$C6819,DHW_StPt_Sch_EZ!$B$4:$B$27,0),MATCH(Schedules_8760!$F6819,DHW_StPt_Sch_EZ!$C$3:$I$3,0)),"F","C")</f>
        <v>53.333333333333329</v>
      </c>
      <c r="M6819" s="34">
        <f>CONVERT(INDEX(DHW_StPt_Sch_EZ!$C$31:$I$54,MATCH(Schedules_8760!$C6819,DHW_StPt_Sch_EZ!$B$31:$B$54,0),MATCH(Schedules_8760!$F6819,DHW_StPt_Sch_EZ!$C$30:$I$30,0)),"F","C")</f>
        <v>53.333333333333329</v>
      </c>
      <c r="N6819" s="12"/>
      <c r="O6819" s="12"/>
      <c r="P6819" s="12"/>
    </row>
    <row r="6820" spans="1:16" x14ac:dyDescent="0.25">
      <c r="A6820" s="35">
        <v>6819</v>
      </c>
      <c r="B6820" s="89">
        <v>285.08333333333331</v>
      </c>
      <c r="C6820" s="35">
        <f t="shared" si="530"/>
        <v>3</v>
      </c>
      <c r="D6820" s="35">
        <f t="shared" si="533"/>
        <v>285</v>
      </c>
      <c r="E6820" s="35">
        <f t="shared" si="534"/>
        <v>5</v>
      </c>
      <c r="F6820" s="35" t="str">
        <f t="shared" si="531"/>
        <v>Thursday</v>
      </c>
      <c r="G6820" s="35">
        <f t="shared" si="532"/>
        <v>10</v>
      </c>
      <c r="H6820" s="34">
        <f>CONVERT(INDEX(Htg_StPt_Sch_EZ!$C$4:$I$27,MATCH(Schedules_8760!$C6820,Htg_StPt_Sch_EZ!$B$4:$B$27,0),MATCH(Schedules_8760!$F6820,Htg_StPt_Sch_EZ!$C$3:$I$3,0)),"F","C")</f>
        <v>20.555555555555554</v>
      </c>
      <c r="I6820" s="34">
        <f>CONVERT(INDEX(Htg_StPt_Sch_EZ!$C$31:$I$54,MATCH(Schedules_8760!$C6820,Htg_StPt_Sch_EZ!$B$31:$B$54,0),MATCH(Schedules_8760!$F6820,Htg_StPt_Sch_EZ!$C$30:$I$30,0)),"F","C")</f>
        <v>19.444444444444443</v>
      </c>
      <c r="J6820" s="34">
        <f>CONVERT(INDEX(Clg_StPt_Sch_EZ!$C$4:$I$27,MATCH(Schedules_8760!$C6820,Clg_StPt_Sch_EZ!$B$4:$B$27,0),MATCH(Schedules_8760!$F6820,Clg_StPt_Sch_EZ!$C$3:$I$3,0)),"F","C")</f>
        <v>25.555555555555554</v>
      </c>
      <c r="K6820" s="34">
        <f>CONVERT(INDEX(Clg_StPt_Sch_EZ!$C$31:$I$54,MATCH(Schedules_8760!$C6820,Clg_StPt_Sch_EZ!$B$31:$B$54,0),MATCH(Schedules_8760!$F6820,Clg_StPt_Sch_EZ!$C$30:$I$30,0)),"F","C")</f>
        <v>28.333333333333332</v>
      </c>
      <c r="L6820" s="34">
        <f>CONVERT(INDEX(DHW_StPt_Sch_EZ!$C$4:$I$27,MATCH(Schedules_8760!$C6820,DHW_StPt_Sch_EZ!$B$4:$B$27,0),MATCH(Schedules_8760!$F6820,DHW_StPt_Sch_EZ!$C$3:$I$3,0)),"F","C")</f>
        <v>53.333333333333329</v>
      </c>
      <c r="M6820" s="34">
        <f>CONVERT(INDEX(DHW_StPt_Sch_EZ!$C$31:$I$54,MATCH(Schedules_8760!$C6820,DHW_StPt_Sch_EZ!$B$31:$B$54,0),MATCH(Schedules_8760!$F6820,DHW_StPt_Sch_EZ!$C$30:$I$30,0)),"F","C")</f>
        <v>53.333333333333329</v>
      </c>
      <c r="N6820" s="12"/>
      <c r="O6820" s="12"/>
      <c r="P6820" s="12"/>
    </row>
    <row r="6821" spans="1:16" x14ac:dyDescent="0.25">
      <c r="A6821" s="35">
        <v>6820</v>
      </c>
      <c r="B6821" s="89">
        <v>285.125</v>
      </c>
      <c r="C6821" s="35">
        <f t="shared" si="530"/>
        <v>4</v>
      </c>
      <c r="D6821" s="35">
        <f t="shared" si="533"/>
        <v>285</v>
      </c>
      <c r="E6821" s="35">
        <f t="shared" si="534"/>
        <v>5</v>
      </c>
      <c r="F6821" s="35" t="str">
        <f t="shared" si="531"/>
        <v>Thursday</v>
      </c>
      <c r="G6821" s="35">
        <f t="shared" si="532"/>
        <v>10</v>
      </c>
      <c r="H6821" s="34">
        <f>CONVERT(INDEX(Htg_StPt_Sch_EZ!$C$4:$I$27,MATCH(Schedules_8760!$C6821,Htg_StPt_Sch_EZ!$B$4:$B$27,0),MATCH(Schedules_8760!$F6821,Htg_StPt_Sch_EZ!$C$3:$I$3,0)),"F","C")</f>
        <v>20.555555555555554</v>
      </c>
      <c r="I6821" s="34">
        <f>CONVERT(INDEX(Htg_StPt_Sch_EZ!$C$31:$I$54,MATCH(Schedules_8760!$C6821,Htg_StPt_Sch_EZ!$B$31:$B$54,0),MATCH(Schedules_8760!$F6821,Htg_StPt_Sch_EZ!$C$30:$I$30,0)),"F","C")</f>
        <v>19.444444444444443</v>
      </c>
      <c r="J6821" s="34">
        <f>CONVERT(INDEX(Clg_StPt_Sch_EZ!$C$4:$I$27,MATCH(Schedules_8760!$C6821,Clg_StPt_Sch_EZ!$B$4:$B$27,0),MATCH(Schedules_8760!$F6821,Clg_StPt_Sch_EZ!$C$3:$I$3,0)),"F","C")</f>
        <v>25.555555555555554</v>
      </c>
      <c r="K6821" s="34">
        <f>CONVERT(INDEX(Clg_StPt_Sch_EZ!$C$31:$I$54,MATCH(Schedules_8760!$C6821,Clg_StPt_Sch_EZ!$B$31:$B$54,0),MATCH(Schedules_8760!$F6821,Clg_StPt_Sch_EZ!$C$30:$I$30,0)),"F","C")</f>
        <v>28.333333333333332</v>
      </c>
      <c r="L6821" s="34">
        <f>CONVERT(INDEX(DHW_StPt_Sch_EZ!$C$4:$I$27,MATCH(Schedules_8760!$C6821,DHW_StPt_Sch_EZ!$B$4:$B$27,0),MATCH(Schedules_8760!$F6821,DHW_StPt_Sch_EZ!$C$3:$I$3,0)),"F","C")</f>
        <v>53.333333333333329</v>
      </c>
      <c r="M6821" s="34">
        <f>CONVERT(INDEX(DHW_StPt_Sch_EZ!$C$31:$I$54,MATCH(Schedules_8760!$C6821,DHW_StPt_Sch_EZ!$B$31:$B$54,0),MATCH(Schedules_8760!$F6821,DHW_StPt_Sch_EZ!$C$30:$I$30,0)),"F","C")</f>
        <v>53.333333333333329</v>
      </c>
      <c r="N6821" s="12"/>
      <c r="O6821" s="12"/>
      <c r="P6821" s="12"/>
    </row>
    <row r="6822" spans="1:16" x14ac:dyDescent="0.25">
      <c r="A6822" s="35">
        <v>6821</v>
      </c>
      <c r="B6822" s="89">
        <v>285.16666666666669</v>
      </c>
      <c r="C6822" s="35">
        <f t="shared" si="530"/>
        <v>5</v>
      </c>
      <c r="D6822" s="35">
        <f t="shared" si="533"/>
        <v>285</v>
      </c>
      <c r="E6822" s="35">
        <f t="shared" si="534"/>
        <v>5</v>
      </c>
      <c r="F6822" s="35" t="str">
        <f t="shared" si="531"/>
        <v>Thursday</v>
      </c>
      <c r="G6822" s="35">
        <f t="shared" si="532"/>
        <v>10</v>
      </c>
      <c r="H6822" s="34">
        <f>CONVERT(INDEX(Htg_StPt_Sch_EZ!$C$4:$I$27,MATCH(Schedules_8760!$C6822,Htg_StPt_Sch_EZ!$B$4:$B$27,0),MATCH(Schedules_8760!$F6822,Htg_StPt_Sch_EZ!$C$3:$I$3,0)),"F","C")</f>
        <v>20.555555555555554</v>
      </c>
      <c r="I6822" s="34">
        <f>CONVERT(INDEX(Htg_StPt_Sch_EZ!$C$31:$I$54,MATCH(Schedules_8760!$C6822,Htg_StPt_Sch_EZ!$B$31:$B$54,0),MATCH(Schedules_8760!$F6822,Htg_StPt_Sch_EZ!$C$30:$I$30,0)),"F","C")</f>
        <v>19.444444444444443</v>
      </c>
      <c r="J6822" s="34">
        <f>CONVERT(INDEX(Clg_StPt_Sch_EZ!$C$4:$I$27,MATCH(Schedules_8760!$C6822,Clg_StPt_Sch_EZ!$B$4:$B$27,0),MATCH(Schedules_8760!$F6822,Clg_StPt_Sch_EZ!$C$3:$I$3,0)),"F","C")</f>
        <v>25.555555555555554</v>
      </c>
      <c r="K6822" s="34">
        <f>CONVERT(INDEX(Clg_StPt_Sch_EZ!$C$31:$I$54,MATCH(Schedules_8760!$C6822,Clg_StPt_Sch_EZ!$B$31:$B$54,0),MATCH(Schedules_8760!$F6822,Clg_StPt_Sch_EZ!$C$30:$I$30,0)),"F","C")</f>
        <v>28.333333333333332</v>
      </c>
      <c r="L6822" s="34">
        <f>CONVERT(INDEX(DHW_StPt_Sch_EZ!$C$4:$I$27,MATCH(Schedules_8760!$C6822,DHW_StPt_Sch_EZ!$B$4:$B$27,0),MATCH(Schedules_8760!$F6822,DHW_StPt_Sch_EZ!$C$3:$I$3,0)),"F","C")</f>
        <v>53.333333333333329</v>
      </c>
      <c r="M6822" s="34">
        <f>CONVERT(INDEX(DHW_StPt_Sch_EZ!$C$31:$I$54,MATCH(Schedules_8760!$C6822,DHW_StPt_Sch_EZ!$B$31:$B$54,0),MATCH(Schedules_8760!$F6822,DHW_StPt_Sch_EZ!$C$30:$I$30,0)),"F","C")</f>
        <v>53.333333333333329</v>
      </c>
      <c r="N6822" s="12"/>
      <c r="O6822" s="12"/>
      <c r="P6822" s="12"/>
    </row>
    <row r="6823" spans="1:16" x14ac:dyDescent="0.25">
      <c r="A6823" s="35">
        <v>6822</v>
      </c>
      <c r="B6823" s="89">
        <v>285.20833333333331</v>
      </c>
      <c r="C6823" s="35">
        <f t="shared" si="530"/>
        <v>6</v>
      </c>
      <c r="D6823" s="35">
        <f t="shared" si="533"/>
        <v>285</v>
      </c>
      <c r="E6823" s="35">
        <f t="shared" si="534"/>
        <v>5</v>
      </c>
      <c r="F6823" s="35" t="str">
        <f t="shared" si="531"/>
        <v>Thursday</v>
      </c>
      <c r="G6823" s="35">
        <f t="shared" si="532"/>
        <v>10</v>
      </c>
      <c r="H6823" s="34">
        <f>CONVERT(INDEX(Htg_StPt_Sch_EZ!$C$4:$I$27,MATCH(Schedules_8760!$C6823,Htg_StPt_Sch_EZ!$B$4:$B$27,0),MATCH(Schedules_8760!$F6823,Htg_StPt_Sch_EZ!$C$3:$I$3,0)),"F","C")</f>
        <v>20.555555555555554</v>
      </c>
      <c r="I6823" s="34">
        <f>CONVERT(INDEX(Htg_StPt_Sch_EZ!$C$31:$I$54,MATCH(Schedules_8760!$C6823,Htg_StPt_Sch_EZ!$B$31:$B$54,0),MATCH(Schedules_8760!$F6823,Htg_StPt_Sch_EZ!$C$30:$I$30,0)),"F","C")</f>
        <v>19.444444444444443</v>
      </c>
      <c r="J6823" s="34">
        <f>CONVERT(INDEX(Clg_StPt_Sch_EZ!$C$4:$I$27,MATCH(Schedules_8760!$C6823,Clg_StPt_Sch_EZ!$B$4:$B$27,0),MATCH(Schedules_8760!$F6823,Clg_StPt_Sch_EZ!$C$3:$I$3,0)),"F","C")</f>
        <v>25.555555555555554</v>
      </c>
      <c r="K6823" s="34">
        <f>CONVERT(INDEX(Clg_StPt_Sch_EZ!$C$31:$I$54,MATCH(Schedules_8760!$C6823,Clg_StPt_Sch_EZ!$B$31:$B$54,0),MATCH(Schedules_8760!$F6823,Clg_StPt_Sch_EZ!$C$30:$I$30,0)),"F","C")</f>
        <v>28.333333333333332</v>
      </c>
      <c r="L6823" s="34">
        <f>CONVERT(INDEX(DHW_StPt_Sch_EZ!$C$4:$I$27,MATCH(Schedules_8760!$C6823,DHW_StPt_Sch_EZ!$B$4:$B$27,0),MATCH(Schedules_8760!$F6823,DHW_StPt_Sch_EZ!$C$3:$I$3,0)),"F","C")</f>
        <v>53.333333333333329</v>
      </c>
      <c r="M6823" s="34">
        <f>CONVERT(INDEX(DHW_StPt_Sch_EZ!$C$31:$I$54,MATCH(Schedules_8760!$C6823,DHW_StPt_Sch_EZ!$B$31:$B$54,0),MATCH(Schedules_8760!$F6823,DHW_StPt_Sch_EZ!$C$30:$I$30,0)),"F","C")</f>
        <v>53.333333333333329</v>
      </c>
      <c r="N6823" s="12"/>
      <c r="O6823" s="12"/>
      <c r="P6823" s="12"/>
    </row>
    <row r="6824" spans="1:16" x14ac:dyDescent="0.25">
      <c r="A6824" s="35">
        <v>6823</v>
      </c>
      <c r="B6824" s="89">
        <v>285.25</v>
      </c>
      <c r="C6824" s="35">
        <f t="shared" si="530"/>
        <v>7</v>
      </c>
      <c r="D6824" s="35">
        <f t="shared" si="533"/>
        <v>285</v>
      </c>
      <c r="E6824" s="35">
        <f t="shared" si="534"/>
        <v>5</v>
      </c>
      <c r="F6824" s="35" t="str">
        <f t="shared" si="531"/>
        <v>Thursday</v>
      </c>
      <c r="G6824" s="35">
        <f t="shared" si="532"/>
        <v>10</v>
      </c>
      <c r="H6824" s="34">
        <f>CONVERT(INDEX(Htg_StPt_Sch_EZ!$C$4:$I$27,MATCH(Schedules_8760!$C6824,Htg_StPt_Sch_EZ!$B$4:$B$27,0),MATCH(Schedules_8760!$F6824,Htg_StPt_Sch_EZ!$C$3:$I$3,0)),"F","C")</f>
        <v>20.555555555555554</v>
      </c>
      <c r="I6824" s="34">
        <f>CONVERT(INDEX(Htg_StPt_Sch_EZ!$C$31:$I$54,MATCH(Schedules_8760!$C6824,Htg_StPt_Sch_EZ!$B$31:$B$54,0),MATCH(Schedules_8760!$F6824,Htg_StPt_Sch_EZ!$C$30:$I$30,0)),"F","C")</f>
        <v>19.444444444444443</v>
      </c>
      <c r="J6824" s="34">
        <f>CONVERT(INDEX(Clg_StPt_Sch_EZ!$C$4:$I$27,MATCH(Schedules_8760!$C6824,Clg_StPt_Sch_EZ!$B$4:$B$27,0),MATCH(Schedules_8760!$F6824,Clg_StPt_Sch_EZ!$C$3:$I$3,0)),"F","C")</f>
        <v>25.555555555555554</v>
      </c>
      <c r="K6824" s="34">
        <f>CONVERT(INDEX(Clg_StPt_Sch_EZ!$C$31:$I$54,MATCH(Schedules_8760!$C6824,Clg_StPt_Sch_EZ!$B$31:$B$54,0),MATCH(Schedules_8760!$F6824,Clg_StPt_Sch_EZ!$C$30:$I$30,0)),"F","C")</f>
        <v>28.333333333333332</v>
      </c>
      <c r="L6824" s="34">
        <f>CONVERT(INDEX(DHW_StPt_Sch_EZ!$C$4:$I$27,MATCH(Schedules_8760!$C6824,DHW_StPt_Sch_EZ!$B$4:$B$27,0),MATCH(Schedules_8760!$F6824,DHW_StPt_Sch_EZ!$C$3:$I$3,0)),"F","C")</f>
        <v>53.333333333333329</v>
      </c>
      <c r="M6824" s="34">
        <f>CONVERT(INDEX(DHW_StPt_Sch_EZ!$C$31:$I$54,MATCH(Schedules_8760!$C6824,DHW_StPt_Sch_EZ!$B$31:$B$54,0),MATCH(Schedules_8760!$F6824,DHW_StPt_Sch_EZ!$C$30:$I$30,0)),"F","C")</f>
        <v>53.333333333333329</v>
      </c>
      <c r="N6824" s="12"/>
      <c r="O6824" s="12"/>
      <c r="P6824" s="12"/>
    </row>
    <row r="6825" spans="1:16" x14ac:dyDescent="0.25">
      <c r="A6825" s="35">
        <v>6824</v>
      </c>
      <c r="B6825" s="89">
        <v>285.29166666666669</v>
      </c>
      <c r="C6825" s="35">
        <f t="shared" si="530"/>
        <v>8</v>
      </c>
      <c r="D6825" s="35">
        <f t="shared" si="533"/>
        <v>285</v>
      </c>
      <c r="E6825" s="35">
        <f t="shared" si="534"/>
        <v>5</v>
      </c>
      <c r="F6825" s="35" t="str">
        <f t="shared" si="531"/>
        <v>Thursday</v>
      </c>
      <c r="G6825" s="35">
        <f t="shared" si="532"/>
        <v>10</v>
      </c>
      <c r="H6825" s="34">
        <f>CONVERT(INDEX(Htg_StPt_Sch_EZ!$C$4:$I$27,MATCH(Schedules_8760!$C6825,Htg_StPt_Sch_EZ!$B$4:$B$27,0),MATCH(Schedules_8760!$F6825,Htg_StPt_Sch_EZ!$C$3:$I$3,0)),"F","C")</f>
        <v>20.555555555555554</v>
      </c>
      <c r="I6825" s="34">
        <f>CONVERT(INDEX(Htg_StPt_Sch_EZ!$C$31:$I$54,MATCH(Schedules_8760!$C6825,Htg_StPt_Sch_EZ!$B$31:$B$54,0),MATCH(Schedules_8760!$F6825,Htg_StPt_Sch_EZ!$C$30:$I$30,0)),"F","C")</f>
        <v>19.444444444444443</v>
      </c>
      <c r="J6825" s="34">
        <f>CONVERT(INDEX(Clg_StPt_Sch_EZ!$C$4:$I$27,MATCH(Schedules_8760!$C6825,Clg_StPt_Sch_EZ!$B$4:$B$27,0),MATCH(Schedules_8760!$F6825,Clg_StPt_Sch_EZ!$C$3:$I$3,0)),"F","C")</f>
        <v>25.555555555555554</v>
      </c>
      <c r="K6825" s="34">
        <f>CONVERT(INDEX(Clg_StPt_Sch_EZ!$C$31:$I$54,MATCH(Schedules_8760!$C6825,Clg_StPt_Sch_EZ!$B$31:$B$54,0),MATCH(Schedules_8760!$F6825,Clg_StPt_Sch_EZ!$C$30:$I$30,0)),"F","C")</f>
        <v>25</v>
      </c>
      <c r="L6825" s="34">
        <f>CONVERT(INDEX(DHW_StPt_Sch_EZ!$C$4:$I$27,MATCH(Schedules_8760!$C6825,DHW_StPt_Sch_EZ!$B$4:$B$27,0),MATCH(Schedules_8760!$F6825,DHW_StPt_Sch_EZ!$C$3:$I$3,0)),"F","C")</f>
        <v>53.333333333333329</v>
      </c>
      <c r="M6825" s="34">
        <f>CONVERT(INDEX(DHW_StPt_Sch_EZ!$C$31:$I$54,MATCH(Schedules_8760!$C6825,DHW_StPt_Sch_EZ!$B$31:$B$54,0),MATCH(Schedules_8760!$F6825,DHW_StPt_Sch_EZ!$C$30:$I$30,0)),"F","C")</f>
        <v>53.333333333333329</v>
      </c>
      <c r="N6825" s="12"/>
      <c r="O6825" s="12"/>
      <c r="P6825" s="12"/>
    </row>
    <row r="6826" spans="1:16" x14ac:dyDescent="0.25">
      <c r="A6826" s="35">
        <v>6825</v>
      </c>
      <c r="B6826" s="89">
        <v>285.33333333333331</v>
      </c>
      <c r="C6826" s="35">
        <f t="shared" si="530"/>
        <v>9</v>
      </c>
      <c r="D6826" s="35">
        <f t="shared" si="533"/>
        <v>285</v>
      </c>
      <c r="E6826" s="35">
        <f t="shared" si="534"/>
        <v>5</v>
      </c>
      <c r="F6826" s="35" t="str">
        <f t="shared" si="531"/>
        <v>Thursday</v>
      </c>
      <c r="G6826" s="35">
        <f t="shared" si="532"/>
        <v>10</v>
      </c>
      <c r="H6826" s="34">
        <f>CONVERT(INDEX(Htg_StPt_Sch_EZ!$C$4:$I$27,MATCH(Schedules_8760!$C6826,Htg_StPt_Sch_EZ!$B$4:$B$27,0),MATCH(Schedules_8760!$F6826,Htg_StPt_Sch_EZ!$C$3:$I$3,0)),"F","C")</f>
        <v>20.555555555555554</v>
      </c>
      <c r="I6826" s="34">
        <f>CONVERT(INDEX(Htg_StPt_Sch_EZ!$C$31:$I$54,MATCH(Schedules_8760!$C6826,Htg_StPt_Sch_EZ!$B$31:$B$54,0),MATCH(Schedules_8760!$F6826,Htg_StPt_Sch_EZ!$C$30:$I$30,0)),"F","C")</f>
        <v>19.444444444444443</v>
      </c>
      <c r="J6826" s="34">
        <f>CONVERT(INDEX(Clg_StPt_Sch_EZ!$C$4:$I$27,MATCH(Schedules_8760!$C6826,Clg_StPt_Sch_EZ!$B$4:$B$27,0),MATCH(Schedules_8760!$F6826,Clg_StPt_Sch_EZ!$C$3:$I$3,0)),"F","C")</f>
        <v>25.555555555555554</v>
      </c>
      <c r="K6826" s="34">
        <f>CONVERT(INDEX(Clg_StPt_Sch_EZ!$C$31:$I$54,MATCH(Schedules_8760!$C6826,Clg_StPt_Sch_EZ!$B$31:$B$54,0),MATCH(Schedules_8760!$F6826,Clg_StPt_Sch_EZ!$C$30:$I$30,0)),"F","C")</f>
        <v>25</v>
      </c>
      <c r="L6826" s="34">
        <f>CONVERT(INDEX(DHW_StPt_Sch_EZ!$C$4:$I$27,MATCH(Schedules_8760!$C6826,DHW_StPt_Sch_EZ!$B$4:$B$27,0),MATCH(Schedules_8760!$F6826,DHW_StPt_Sch_EZ!$C$3:$I$3,0)),"F","C")</f>
        <v>53.333333333333329</v>
      </c>
      <c r="M6826" s="34">
        <f>CONVERT(INDEX(DHW_StPt_Sch_EZ!$C$31:$I$54,MATCH(Schedules_8760!$C6826,DHW_StPt_Sch_EZ!$B$31:$B$54,0),MATCH(Schedules_8760!$F6826,DHW_StPt_Sch_EZ!$C$30:$I$30,0)),"F","C")</f>
        <v>53.333333333333329</v>
      </c>
      <c r="N6826" s="12"/>
      <c r="O6826" s="12"/>
      <c r="P6826" s="12"/>
    </row>
    <row r="6827" spans="1:16" x14ac:dyDescent="0.25">
      <c r="A6827" s="35">
        <v>6826</v>
      </c>
      <c r="B6827" s="89">
        <v>285.375</v>
      </c>
      <c r="C6827" s="35">
        <f t="shared" si="530"/>
        <v>10</v>
      </c>
      <c r="D6827" s="35">
        <f t="shared" si="533"/>
        <v>285</v>
      </c>
      <c r="E6827" s="35">
        <f t="shared" si="534"/>
        <v>5</v>
      </c>
      <c r="F6827" s="35" t="str">
        <f t="shared" si="531"/>
        <v>Thursday</v>
      </c>
      <c r="G6827" s="35">
        <f t="shared" si="532"/>
        <v>10</v>
      </c>
      <c r="H6827" s="34">
        <f>CONVERT(INDEX(Htg_StPt_Sch_EZ!$C$4:$I$27,MATCH(Schedules_8760!$C6827,Htg_StPt_Sch_EZ!$B$4:$B$27,0),MATCH(Schedules_8760!$F6827,Htg_StPt_Sch_EZ!$C$3:$I$3,0)),"F","C")</f>
        <v>20.555555555555554</v>
      </c>
      <c r="I6827" s="34">
        <f>CONVERT(INDEX(Htg_StPt_Sch_EZ!$C$31:$I$54,MATCH(Schedules_8760!$C6827,Htg_StPt_Sch_EZ!$B$31:$B$54,0),MATCH(Schedules_8760!$F6827,Htg_StPt_Sch_EZ!$C$30:$I$30,0)),"F","C")</f>
        <v>19.444444444444443</v>
      </c>
      <c r="J6827" s="34">
        <f>CONVERT(INDEX(Clg_StPt_Sch_EZ!$C$4:$I$27,MATCH(Schedules_8760!$C6827,Clg_StPt_Sch_EZ!$B$4:$B$27,0),MATCH(Schedules_8760!$F6827,Clg_StPt_Sch_EZ!$C$3:$I$3,0)),"F","C")</f>
        <v>25.555555555555554</v>
      </c>
      <c r="K6827" s="34">
        <f>CONVERT(INDEX(Clg_StPt_Sch_EZ!$C$31:$I$54,MATCH(Schedules_8760!$C6827,Clg_StPt_Sch_EZ!$B$31:$B$54,0),MATCH(Schedules_8760!$F6827,Clg_StPt_Sch_EZ!$C$30:$I$30,0)),"F","C")</f>
        <v>25</v>
      </c>
      <c r="L6827" s="34">
        <f>CONVERT(INDEX(DHW_StPt_Sch_EZ!$C$4:$I$27,MATCH(Schedules_8760!$C6827,DHW_StPt_Sch_EZ!$B$4:$B$27,0),MATCH(Schedules_8760!$F6827,DHW_StPt_Sch_EZ!$C$3:$I$3,0)),"F","C")</f>
        <v>53.333333333333329</v>
      </c>
      <c r="M6827" s="34">
        <f>CONVERT(INDEX(DHW_StPt_Sch_EZ!$C$31:$I$54,MATCH(Schedules_8760!$C6827,DHW_StPt_Sch_EZ!$B$31:$B$54,0),MATCH(Schedules_8760!$F6827,DHW_StPt_Sch_EZ!$C$30:$I$30,0)),"F","C")</f>
        <v>53.333333333333329</v>
      </c>
      <c r="N6827" s="12"/>
      <c r="O6827" s="12"/>
      <c r="P6827" s="12"/>
    </row>
    <row r="6828" spans="1:16" x14ac:dyDescent="0.25">
      <c r="A6828" s="35">
        <v>6827</v>
      </c>
      <c r="B6828" s="89">
        <v>285.41666666666669</v>
      </c>
      <c r="C6828" s="35">
        <f t="shared" si="530"/>
        <v>11</v>
      </c>
      <c r="D6828" s="35">
        <f t="shared" si="533"/>
        <v>285</v>
      </c>
      <c r="E6828" s="35">
        <f t="shared" si="534"/>
        <v>5</v>
      </c>
      <c r="F6828" s="35" t="str">
        <f t="shared" si="531"/>
        <v>Thursday</v>
      </c>
      <c r="G6828" s="35">
        <f t="shared" si="532"/>
        <v>10</v>
      </c>
      <c r="H6828" s="34">
        <f>CONVERT(INDEX(Htg_StPt_Sch_EZ!$C$4:$I$27,MATCH(Schedules_8760!$C6828,Htg_StPt_Sch_EZ!$B$4:$B$27,0),MATCH(Schedules_8760!$F6828,Htg_StPt_Sch_EZ!$C$3:$I$3,0)),"F","C")</f>
        <v>20.555555555555554</v>
      </c>
      <c r="I6828" s="34">
        <f>CONVERT(INDEX(Htg_StPt_Sch_EZ!$C$31:$I$54,MATCH(Schedules_8760!$C6828,Htg_StPt_Sch_EZ!$B$31:$B$54,0),MATCH(Schedules_8760!$F6828,Htg_StPt_Sch_EZ!$C$30:$I$30,0)),"F","C")</f>
        <v>19.444444444444443</v>
      </c>
      <c r="J6828" s="34">
        <f>CONVERT(INDEX(Clg_StPt_Sch_EZ!$C$4:$I$27,MATCH(Schedules_8760!$C6828,Clg_StPt_Sch_EZ!$B$4:$B$27,0),MATCH(Schedules_8760!$F6828,Clg_StPt_Sch_EZ!$C$3:$I$3,0)),"F","C")</f>
        <v>25.555555555555554</v>
      </c>
      <c r="K6828" s="34">
        <f>CONVERT(INDEX(Clg_StPt_Sch_EZ!$C$31:$I$54,MATCH(Schedules_8760!$C6828,Clg_StPt_Sch_EZ!$B$31:$B$54,0),MATCH(Schedules_8760!$F6828,Clg_StPt_Sch_EZ!$C$30:$I$30,0)),"F","C")</f>
        <v>25</v>
      </c>
      <c r="L6828" s="34">
        <f>CONVERT(INDEX(DHW_StPt_Sch_EZ!$C$4:$I$27,MATCH(Schedules_8760!$C6828,DHW_StPt_Sch_EZ!$B$4:$B$27,0),MATCH(Schedules_8760!$F6828,DHW_StPt_Sch_EZ!$C$3:$I$3,0)),"F","C")</f>
        <v>53.333333333333329</v>
      </c>
      <c r="M6828" s="34">
        <f>CONVERT(INDEX(DHW_StPt_Sch_EZ!$C$31:$I$54,MATCH(Schedules_8760!$C6828,DHW_StPt_Sch_EZ!$B$31:$B$54,0),MATCH(Schedules_8760!$F6828,DHW_StPt_Sch_EZ!$C$30:$I$30,0)),"F","C")</f>
        <v>53.333333333333329</v>
      </c>
      <c r="N6828" s="12"/>
      <c r="O6828" s="12"/>
      <c r="P6828" s="12"/>
    </row>
    <row r="6829" spans="1:16" x14ac:dyDescent="0.25">
      <c r="A6829" s="35">
        <v>6828</v>
      </c>
      <c r="B6829" s="89">
        <v>285.45833333333331</v>
      </c>
      <c r="C6829" s="35">
        <f t="shared" si="530"/>
        <v>12</v>
      </c>
      <c r="D6829" s="35">
        <f t="shared" si="533"/>
        <v>285</v>
      </c>
      <c r="E6829" s="35">
        <f t="shared" si="534"/>
        <v>5</v>
      </c>
      <c r="F6829" s="35" t="str">
        <f t="shared" si="531"/>
        <v>Thursday</v>
      </c>
      <c r="G6829" s="35">
        <f t="shared" si="532"/>
        <v>10</v>
      </c>
      <c r="H6829" s="34">
        <f>CONVERT(INDEX(Htg_StPt_Sch_EZ!$C$4:$I$27,MATCH(Schedules_8760!$C6829,Htg_StPt_Sch_EZ!$B$4:$B$27,0),MATCH(Schedules_8760!$F6829,Htg_StPt_Sch_EZ!$C$3:$I$3,0)),"F","C")</f>
        <v>20.555555555555554</v>
      </c>
      <c r="I6829" s="34">
        <f>CONVERT(INDEX(Htg_StPt_Sch_EZ!$C$31:$I$54,MATCH(Schedules_8760!$C6829,Htg_StPt_Sch_EZ!$B$31:$B$54,0),MATCH(Schedules_8760!$F6829,Htg_StPt_Sch_EZ!$C$30:$I$30,0)),"F","C")</f>
        <v>19.444444444444443</v>
      </c>
      <c r="J6829" s="34">
        <f>CONVERT(INDEX(Clg_StPt_Sch_EZ!$C$4:$I$27,MATCH(Schedules_8760!$C6829,Clg_StPt_Sch_EZ!$B$4:$B$27,0),MATCH(Schedules_8760!$F6829,Clg_StPt_Sch_EZ!$C$3:$I$3,0)),"F","C")</f>
        <v>25.555555555555554</v>
      </c>
      <c r="K6829" s="34">
        <f>CONVERT(INDEX(Clg_StPt_Sch_EZ!$C$31:$I$54,MATCH(Schedules_8760!$C6829,Clg_StPt_Sch_EZ!$B$31:$B$54,0),MATCH(Schedules_8760!$F6829,Clg_StPt_Sch_EZ!$C$30:$I$30,0)),"F","C")</f>
        <v>25</v>
      </c>
      <c r="L6829" s="34">
        <f>CONVERT(INDEX(DHW_StPt_Sch_EZ!$C$4:$I$27,MATCH(Schedules_8760!$C6829,DHW_StPt_Sch_EZ!$B$4:$B$27,0),MATCH(Schedules_8760!$F6829,DHW_StPt_Sch_EZ!$C$3:$I$3,0)),"F","C")</f>
        <v>53.333333333333329</v>
      </c>
      <c r="M6829" s="34">
        <f>CONVERT(INDEX(DHW_StPt_Sch_EZ!$C$31:$I$54,MATCH(Schedules_8760!$C6829,DHW_StPt_Sch_EZ!$B$31:$B$54,0),MATCH(Schedules_8760!$F6829,DHW_StPt_Sch_EZ!$C$30:$I$30,0)),"F","C")</f>
        <v>53.333333333333329</v>
      </c>
      <c r="N6829" s="12"/>
      <c r="O6829" s="12"/>
      <c r="P6829" s="12"/>
    </row>
    <row r="6830" spans="1:16" x14ac:dyDescent="0.25">
      <c r="A6830" s="35">
        <v>6829</v>
      </c>
      <c r="B6830" s="89">
        <v>285.5</v>
      </c>
      <c r="C6830" s="35">
        <f t="shared" si="530"/>
        <v>13</v>
      </c>
      <c r="D6830" s="35">
        <f t="shared" si="533"/>
        <v>285</v>
      </c>
      <c r="E6830" s="35">
        <f t="shared" si="534"/>
        <v>5</v>
      </c>
      <c r="F6830" s="35" t="str">
        <f t="shared" si="531"/>
        <v>Thursday</v>
      </c>
      <c r="G6830" s="35">
        <f t="shared" si="532"/>
        <v>10</v>
      </c>
      <c r="H6830" s="34">
        <f>CONVERT(INDEX(Htg_StPt_Sch_EZ!$C$4:$I$27,MATCH(Schedules_8760!$C6830,Htg_StPt_Sch_EZ!$B$4:$B$27,0),MATCH(Schedules_8760!$F6830,Htg_StPt_Sch_EZ!$C$3:$I$3,0)),"F","C")</f>
        <v>20.555555555555554</v>
      </c>
      <c r="I6830" s="34">
        <f>CONVERT(INDEX(Htg_StPt_Sch_EZ!$C$31:$I$54,MATCH(Schedules_8760!$C6830,Htg_StPt_Sch_EZ!$B$31:$B$54,0),MATCH(Schedules_8760!$F6830,Htg_StPt_Sch_EZ!$C$30:$I$30,0)),"F","C")</f>
        <v>19.444444444444443</v>
      </c>
      <c r="J6830" s="34">
        <f>CONVERT(INDEX(Clg_StPt_Sch_EZ!$C$4:$I$27,MATCH(Schedules_8760!$C6830,Clg_StPt_Sch_EZ!$B$4:$B$27,0),MATCH(Schedules_8760!$F6830,Clg_StPt_Sch_EZ!$C$3:$I$3,0)),"F","C")</f>
        <v>25.555555555555554</v>
      </c>
      <c r="K6830" s="34">
        <f>CONVERT(INDEX(Clg_StPt_Sch_EZ!$C$31:$I$54,MATCH(Schedules_8760!$C6830,Clg_StPt_Sch_EZ!$B$31:$B$54,0),MATCH(Schedules_8760!$F6830,Clg_StPt_Sch_EZ!$C$30:$I$30,0)),"F","C")</f>
        <v>25</v>
      </c>
      <c r="L6830" s="34">
        <f>CONVERT(INDEX(DHW_StPt_Sch_EZ!$C$4:$I$27,MATCH(Schedules_8760!$C6830,DHW_StPt_Sch_EZ!$B$4:$B$27,0),MATCH(Schedules_8760!$F6830,DHW_StPt_Sch_EZ!$C$3:$I$3,0)),"F","C")</f>
        <v>53.333333333333329</v>
      </c>
      <c r="M6830" s="34">
        <f>CONVERT(INDEX(DHW_StPt_Sch_EZ!$C$31:$I$54,MATCH(Schedules_8760!$C6830,DHW_StPt_Sch_EZ!$B$31:$B$54,0),MATCH(Schedules_8760!$F6830,DHW_StPt_Sch_EZ!$C$30:$I$30,0)),"F","C")</f>
        <v>53.333333333333329</v>
      </c>
      <c r="N6830" s="12"/>
      <c r="O6830" s="12"/>
      <c r="P6830" s="12"/>
    </row>
    <row r="6831" spans="1:16" x14ac:dyDescent="0.25">
      <c r="A6831" s="35">
        <v>6830</v>
      </c>
      <c r="B6831" s="89">
        <v>285.54166666666669</v>
      </c>
      <c r="C6831" s="35">
        <f t="shared" si="530"/>
        <v>14</v>
      </c>
      <c r="D6831" s="35">
        <f t="shared" si="533"/>
        <v>285</v>
      </c>
      <c r="E6831" s="35">
        <f t="shared" si="534"/>
        <v>5</v>
      </c>
      <c r="F6831" s="35" t="str">
        <f t="shared" si="531"/>
        <v>Thursday</v>
      </c>
      <c r="G6831" s="35">
        <f t="shared" si="532"/>
        <v>10</v>
      </c>
      <c r="H6831" s="34">
        <f>CONVERT(INDEX(Htg_StPt_Sch_EZ!$C$4:$I$27,MATCH(Schedules_8760!$C6831,Htg_StPt_Sch_EZ!$B$4:$B$27,0),MATCH(Schedules_8760!$F6831,Htg_StPt_Sch_EZ!$C$3:$I$3,0)),"F","C")</f>
        <v>20.555555555555554</v>
      </c>
      <c r="I6831" s="34">
        <f>CONVERT(INDEX(Htg_StPt_Sch_EZ!$C$31:$I$54,MATCH(Schedules_8760!$C6831,Htg_StPt_Sch_EZ!$B$31:$B$54,0),MATCH(Schedules_8760!$F6831,Htg_StPt_Sch_EZ!$C$30:$I$30,0)),"F","C")</f>
        <v>19.444444444444443</v>
      </c>
      <c r="J6831" s="34">
        <f>CONVERT(INDEX(Clg_StPt_Sch_EZ!$C$4:$I$27,MATCH(Schedules_8760!$C6831,Clg_StPt_Sch_EZ!$B$4:$B$27,0),MATCH(Schedules_8760!$F6831,Clg_StPt_Sch_EZ!$C$3:$I$3,0)),"F","C")</f>
        <v>25.555555555555554</v>
      </c>
      <c r="K6831" s="34">
        <f>CONVERT(INDEX(Clg_StPt_Sch_EZ!$C$31:$I$54,MATCH(Schedules_8760!$C6831,Clg_StPt_Sch_EZ!$B$31:$B$54,0),MATCH(Schedules_8760!$F6831,Clg_StPt_Sch_EZ!$C$30:$I$30,0)),"F","C")</f>
        <v>25</v>
      </c>
      <c r="L6831" s="34">
        <f>CONVERT(INDEX(DHW_StPt_Sch_EZ!$C$4:$I$27,MATCH(Schedules_8760!$C6831,DHW_StPt_Sch_EZ!$B$4:$B$27,0),MATCH(Schedules_8760!$F6831,DHW_StPt_Sch_EZ!$C$3:$I$3,0)),"F","C")</f>
        <v>53.333333333333329</v>
      </c>
      <c r="M6831" s="34">
        <f>CONVERT(INDEX(DHW_StPt_Sch_EZ!$C$31:$I$54,MATCH(Schedules_8760!$C6831,DHW_StPt_Sch_EZ!$B$31:$B$54,0),MATCH(Schedules_8760!$F6831,DHW_StPt_Sch_EZ!$C$30:$I$30,0)),"F","C")</f>
        <v>53.333333333333329</v>
      </c>
      <c r="N6831" s="12"/>
      <c r="O6831" s="12"/>
      <c r="P6831" s="12"/>
    </row>
    <row r="6832" spans="1:16" x14ac:dyDescent="0.25">
      <c r="A6832" s="35">
        <v>6831</v>
      </c>
      <c r="B6832" s="89">
        <v>285.58333333333331</v>
      </c>
      <c r="C6832" s="35">
        <f t="shared" si="530"/>
        <v>15</v>
      </c>
      <c r="D6832" s="35">
        <f t="shared" si="533"/>
        <v>285</v>
      </c>
      <c r="E6832" s="35">
        <f t="shared" si="534"/>
        <v>5</v>
      </c>
      <c r="F6832" s="35" t="str">
        <f t="shared" si="531"/>
        <v>Thursday</v>
      </c>
      <c r="G6832" s="35">
        <f t="shared" si="532"/>
        <v>10</v>
      </c>
      <c r="H6832" s="34">
        <f>CONVERT(INDEX(Htg_StPt_Sch_EZ!$C$4:$I$27,MATCH(Schedules_8760!$C6832,Htg_StPt_Sch_EZ!$B$4:$B$27,0),MATCH(Schedules_8760!$F6832,Htg_StPt_Sch_EZ!$C$3:$I$3,0)),"F","C")</f>
        <v>20.555555555555554</v>
      </c>
      <c r="I6832" s="34">
        <f>CONVERT(INDEX(Htg_StPt_Sch_EZ!$C$31:$I$54,MATCH(Schedules_8760!$C6832,Htg_StPt_Sch_EZ!$B$31:$B$54,0),MATCH(Schedules_8760!$F6832,Htg_StPt_Sch_EZ!$C$30:$I$30,0)),"F","C")</f>
        <v>21.111111111111111</v>
      </c>
      <c r="J6832" s="34">
        <f>CONVERT(INDEX(Clg_StPt_Sch_EZ!$C$4:$I$27,MATCH(Schedules_8760!$C6832,Clg_StPt_Sch_EZ!$B$4:$B$27,0),MATCH(Schedules_8760!$F6832,Clg_StPt_Sch_EZ!$C$3:$I$3,0)),"F","C")</f>
        <v>25.555555555555554</v>
      </c>
      <c r="K6832" s="34">
        <f>CONVERT(INDEX(Clg_StPt_Sch_EZ!$C$31:$I$54,MATCH(Schedules_8760!$C6832,Clg_StPt_Sch_EZ!$B$31:$B$54,0),MATCH(Schedules_8760!$F6832,Clg_StPt_Sch_EZ!$C$30:$I$30,0)),"F","C")</f>
        <v>25</v>
      </c>
      <c r="L6832" s="34">
        <f>CONVERT(INDEX(DHW_StPt_Sch_EZ!$C$4:$I$27,MATCH(Schedules_8760!$C6832,DHW_StPt_Sch_EZ!$B$4:$B$27,0),MATCH(Schedules_8760!$F6832,DHW_StPt_Sch_EZ!$C$3:$I$3,0)),"F","C")</f>
        <v>53.333333333333329</v>
      </c>
      <c r="M6832" s="34">
        <f>CONVERT(INDEX(DHW_StPt_Sch_EZ!$C$31:$I$54,MATCH(Schedules_8760!$C6832,DHW_StPt_Sch_EZ!$B$31:$B$54,0),MATCH(Schedules_8760!$F6832,DHW_StPt_Sch_EZ!$C$30:$I$30,0)),"F","C")</f>
        <v>53.333333333333329</v>
      </c>
      <c r="N6832" s="12"/>
      <c r="O6832" s="12"/>
      <c r="P6832" s="12"/>
    </row>
    <row r="6833" spans="1:16" x14ac:dyDescent="0.25">
      <c r="A6833" s="35">
        <v>6832</v>
      </c>
      <c r="B6833" s="89">
        <v>285.625</v>
      </c>
      <c r="C6833" s="35">
        <f t="shared" si="530"/>
        <v>16</v>
      </c>
      <c r="D6833" s="35">
        <f t="shared" si="533"/>
        <v>285</v>
      </c>
      <c r="E6833" s="35">
        <f t="shared" si="534"/>
        <v>5</v>
      </c>
      <c r="F6833" s="35" t="str">
        <f t="shared" si="531"/>
        <v>Thursday</v>
      </c>
      <c r="G6833" s="35">
        <f t="shared" si="532"/>
        <v>10</v>
      </c>
      <c r="H6833" s="34">
        <f>CONVERT(INDEX(Htg_StPt_Sch_EZ!$C$4:$I$27,MATCH(Schedules_8760!$C6833,Htg_StPt_Sch_EZ!$B$4:$B$27,0),MATCH(Schedules_8760!$F6833,Htg_StPt_Sch_EZ!$C$3:$I$3,0)),"F","C")</f>
        <v>20.555555555555554</v>
      </c>
      <c r="I6833" s="34">
        <f>CONVERT(INDEX(Htg_StPt_Sch_EZ!$C$31:$I$54,MATCH(Schedules_8760!$C6833,Htg_StPt_Sch_EZ!$B$31:$B$54,0),MATCH(Schedules_8760!$F6833,Htg_StPt_Sch_EZ!$C$30:$I$30,0)),"F","C")</f>
        <v>21.111111111111111</v>
      </c>
      <c r="J6833" s="34">
        <f>CONVERT(INDEX(Clg_StPt_Sch_EZ!$C$4:$I$27,MATCH(Schedules_8760!$C6833,Clg_StPt_Sch_EZ!$B$4:$B$27,0),MATCH(Schedules_8760!$F6833,Clg_StPt_Sch_EZ!$C$3:$I$3,0)),"F","C")</f>
        <v>25.555555555555554</v>
      </c>
      <c r="K6833" s="34">
        <f>CONVERT(INDEX(Clg_StPt_Sch_EZ!$C$31:$I$54,MATCH(Schedules_8760!$C6833,Clg_StPt_Sch_EZ!$B$31:$B$54,0),MATCH(Schedules_8760!$F6833,Clg_StPt_Sch_EZ!$C$30:$I$30,0)),"F","C")</f>
        <v>25</v>
      </c>
      <c r="L6833" s="34">
        <f>CONVERT(INDEX(DHW_StPt_Sch_EZ!$C$4:$I$27,MATCH(Schedules_8760!$C6833,DHW_StPt_Sch_EZ!$B$4:$B$27,0),MATCH(Schedules_8760!$F6833,DHW_StPt_Sch_EZ!$C$3:$I$3,0)),"F","C")</f>
        <v>53.333333333333329</v>
      </c>
      <c r="M6833" s="34">
        <f>CONVERT(INDEX(DHW_StPt_Sch_EZ!$C$31:$I$54,MATCH(Schedules_8760!$C6833,DHW_StPt_Sch_EZ!$B$31:$B$54,0),MATCH(Schedules_8760!$F6833,DHW_StPt_Sch_EZ!$C$30:$I$30,0)),"F","C")</f>
        <v>53.333333333333329</v>
      </c>
      <c r="N6833" s="12"/>
      <c r="O6833" s="12"/>
      <c r="P6833" s="12"/>
    </row>
    <row r="6834" spans="1:16" x14ac:dyDescent="0.25">
      <c r="A6834" s="35">
        <v>6833</v>
      </c>
      <c r="B6834" s="89">
        <v>285.66666666666669</v>
      </c>
      <c r="C6834" s="35">
        <f t="shared" si="530"/>
        <v>17</v>
      </c>
      <c r="D6834" s="35">
        <f t="shared" si="533"/>
        <v>285</v>
      </c>
      <c r="E6834" s="35">
        <f t="shared" si="534"/>
        <v>5</v>
      </c>
      <c r="F6834" s="35" t="str">
        <f t="shared" si="531"/>
        <v>Thursday</v>
      </c>
      <c r="G6834" s="35">
        <f t="shared" si="532"/>
        <v>10</v>
      </c>
      <c r="H6834" s="34">
        <f>CONVERT(INDEX(Htg_StPt_Sch_EZ!$C$4:$I$27,MATCH(Schedules_8760!$C6834,Htg_StPt_Sch_EZ!$B$4:$B$27,0),MATCH(Schedules_8760!$F6834,Htg_StPt_Sch_EZ!$C$3:$I$3,0)),"F","C")</f>
        <v>20.555555555555554</v>
      </c>
      <c r="I6834" s="34">
        <f>CONVERT(INDEX(Htg_StPt_Sch_EZ!$C$31:$I$54,MATCH(Schedules_8760!$C6834,Htg_StPt_Sch_EZ!$B$31:$B$54,0),MATCH(Schedules_8760!$F6834,Htg_StPt_Sch_EZ!$C$30:$I$30,0)),"F","C")</f>
        <v>17.777777777777779</v>
      </c>
      <c r="J6834" s="34">
        <f>CONVERT(INDEX(Clg_StPt_Sch_EZ!$C$4:$I$27,MATCH(Schedules_8760!$C6834,Clg_StPt_Sch_EZ!$B$4:$B$27,0),MATCH(Schedules_8760!$F6834,Clg_StPt_Sch_EZ!$C$3:$I$3,0)),"F","C")</f>
        <v>25.555555555555554</v>
      </c>
      <c r="K6834" s="34">
        <f>CONVERT(INDEX(Clg_StPt_Sch_EZ!$C$31:$I$54,MATCH(Schedules_8760!$C6834,Clg_StPt_Sch_EZ!$B$31:$B$54,0),MATCH(Schedules_8760!$F6834,Clg_StPt_Sch_EZ!$C$30:$I$30,0)),"F","C")</f>
        <v>25</v>
      </c>
      <c r="L6834" s="34">
        <f>CONVERT(INDEX(DHW_StPt_Sch_EZ!$C$4:$I$27,MATCH(Schedules_8760!$C6834,DHW_StPt_Sch_EZ!$B$4:$B$27,0),MATCH(Schedules_8760!$F6834,DHW_StPt_Sch_EZ!$C$3:$I$3,0)),"F","C")</f>
        <v>53.333333333333329</v>
      </c>
      <c r="M6834" s="34">
        <f>CONVERT(INDEX(DHW_StPt_Sch_EZ!$C$31:$I$54,MATCH(Schedules_8760!$C6834,DHW_StPt_Sch_EZ!$B$31:$B$54,0),MATCH(Schedules_8760!$F6834,DHW_StPt_Sch_EZ!$C$30:$I$30,0)),"F","C")</f>
        <v>53.333333333333329</v>
      </c>
      <c r="N6834" s="12"/>
      <c r="O6834" s="12"/>
      <c r="P6834" s="12"/>
    </row>
    <row r="6835" spans="1:16" x14ac:dyDescent="0.25">
      <c r="A6835" s="35">
        <v>6834</v>
      </c>
      <c r="B6835" s="89">
        <v>285.70833333333331</v>
      </c>
      <c r="C6835" s="35">
        <f t="shared" si="530"/>
        <v>18</v>
      </c>
      <c r="D6835" s="35">
        <f t="shared" si="533"/>
        <v>285</v>
      </c>
      <c r="E6835" s="35">
        <f t="shared" si="534"/>
        <v>5</v>
      </c>
      <c r="F6835" s="35" t="str">
        <f t="shared" si="531"/>
        <v>Thursday</v>
      </c>
      <c r="G6835" s="35">
        <f t="shared" si="532"/>
        <v>10</v>
      </c>
      <c r="H6835" s="34">
        <f>CONVERT(INDEX(Htg_StPt_Sch_EZ!$C$4:$I$27,MATCH(Schedules_8760!$C6835,Htg_StPt_Sch_EZ!$B$4:$B$27,0),MATCH(Schedules_8760!$F6835,Htg_StPt_Sch_EZ!$C$3:$I$3,0)),"F","C")</f>
        <v>20.555555555555554</v>
      </c>
      <c r="I6835" s="34">
        <f>CONVERT(INDEX(Htg_StPt_Sch_EZ!$C$31:$I$54,MATCH(Schedules_8760!$C6835,Htg_StPt_Sch_EZ!$B$31:$B$54,0),MATCH(Schedules_8760!$F6835,Htg_StPt_Sch_EZ!$C$30:$I$30,0)),"F","C")</f>
        <v>17.777777777777779</v>
      </c>
      <c r="J6835" s="34">
        <f>CONVERT(INDEX(Clg_StPt_Sch_EZ!$C$4:$I$27,MATCH(Schedules_8760!$C6835,Clg_StPt_Sch_EZ!$B$4:$B$27,0),MATCH(Schedules_8760!$F6835,Clg_StPt_Sch_EZ!$C$3:$I$3,0)),"F","C")</f>
        <v>25.555555555555554</v>
      </c>
      <c r="K6835" s="34">
        <f>CONVERT(INDEX(Clg_StPt_Sch_EZ!$C$31:$I$54,MATCH(Schedules_8760!$C6835,Clg_StPt_Sch_EZ!$B$31:$B$54,0),MATCH(Schedules_8760!$F6835,Clg_StPt_Sch_EZ!$C$30:$I$30,0)),"F","C")</f>
        <v>28.333333333333332</v>
      </c>
      <c r="L6835" s="34">
        <f>CONVERT(INDEX(DHW_StPt_Sch_EZ!$C$4:$I$27,MATCH(Schedules_8760!$C6835,DHW_StPt_Sch_EZ!$B$4:$B$27,0),MATCH(Schedules_8760!$F6835,DHW_StPt_Sch_EZ!$C$3:$I$3,0)),"F","C")</f>
        <v>53.333333333333329</v>
      </c>
      <c r="M6835" s="34">
        <f>CONVERT(INDEX(DHW_StPt_Sch_EZ!$C$31:$I$54,MATCH(Schedules_8760!$C6835,DHW_StPt_Sch_EZ!$B$31:$B$54,0),MATCH(Schedules_8760!$F6835,DHW_StPt_Sch_EZ!$C$30:$I$30,0)),"F","C")</f>
        <v>53.333333333333329</v>
      </c>
      <c r="N6835" s="12"/>
      <c r="O6835" s="12"/>
      <c r="P6835" s="12"/>
    </row>
    <row r="6836" spans="1:16" x14ac:dyDescent="0.25">
      <c r="A6836" s="35">
        <v>6835</v>
      </c>
      <c r="B6836" s="89">
        <v>285.75</v>
      </c>
      <c r="C6836" s="35">
        <f t="shared" si="530"/>
        <v>19</v>
      </c>
      <c r="D6836" s="35">
        <f t="shared" si="533"/>
        <v>285</v>
      </c>
      <c r="E6836" s="35">
        <f t="shared" si="534"/>
        <v>5</v>
      </c>
      <c r="F6836" s="35" t="str">
        <f t="shared" si="531"/>
        <v>Thursday</v>
      </c>
      <c r="G6836" s="35">
        <f t="shared" si="532"/>
        <v>10</v>
      </c>
      <c r="H6836" s="34">
        <f>CONVERT(INDEX(Htg_StPt_Sch_EZ!$C$4:$I$27,MATCH(Schedules_8760!$C6836,Htg_StPt_Sch_EZ!$B$4:$B$27,0),MATCH(Schedules_8760!$F6836,Htg_StPt_Sch_EZ!$C$3:$I$3,0)),"F","C")</f>
        <v>20.555555555555554</v>
      </c>
      <c r="I6836" s="34">
        <f>CONVERT(INDEX(Htg_StPt_Sch_EZ!$C$31:$I$54,MATCH(Schedules_8760!$C6836,Htg_StPt_Sch_EZ!$B$31:$B$54,0),MATCH(Schedules_8760!$F6836,Htg_StPt_Sch_EZ!$C$30:$I$30,0)),"F","C")</f>
        <v>18.333333333333332</v>
      </c>
      <c r="J6836" s="34">
        <f>CONVERT(INDEX(Clg_StPt_Sch_EZ!$C$4:$I$27,MATCH(Schedules_8760!$C6836,Clg_StPt_Sch_EZ!$B$4:$B$27,0),MATCH(Schedules_8760!$F6836,Clg_StPt_Sch_EZ!$C$3:$I$3,0)),"F","C")</f>
        <v>25.555555555555554</v>
      </c>
      <c r="K6836" s="34">
        <f>CONVERT(INDEX(Clg_StPt_Sch_EZ!$C$31:$I$54,MATCH(Schedules_8760!$C6836,Clg_StPt_Sch_EZ!$B$31:$B$54,0),MATCH(Schedules_8760!$F6836,Clg_StPt_Sch_EZ!$C$30:$I$30,0)),"F","C")</f>
        <v>28.333333333333332</v>
      </c>
      <c r="L6836" s="34">
        <f>CONVERT(INDEX(DHW_StPt_Sch_EZ!$C$4:$I$27,MATCH(Schedules_8760!$C6836,DHW_StPt_Sch_EZ!$B$4:$B$27,0),MATCH(Schedules_8760!$F6836,DHW_StPt_Sch_EZ!$C$3:$I$3,0)),"F","C")</f>
        <v>53.333333333333329</v>
      </c>
      <c r="M6836" s="34">
        <f>CONVERT(INDEX(DHW_StPt_Sch_EZ!$C$31:$I$54,MATCH(Schedules_8760!$C6836,DHW_StPt_Sch_EZ!$B$31:$B$54,0),MATCH(Schedules_8760!$F6836,DHW_StPt_Sch_EZ!$C$30:$I$30,0)),"F","C")</f>
        <v>53.333333333333329</v>
      </c>
      <c r="N6836" s="12"/>
      <c r="O6836" s="12"/>
      <c r="P6836" s="12"/>
    </row>
    <row r="6837" spans="1:16" x14ac:dyDescent="0.25">
      <c r="A6837" s="35">
        <v>6836</v>
      </c>
      <c r="B6837" s="89">
        <v>285.79166666666669</v>
      </c>
      <c r="C6837" s="35">
        <f t="shared" si="530"/>
        <v>20</v>
      </c>
      <c r="D6837" s="35">
        <f t="shared" si="533"/>
        <v>285</v>
      </c>
      <c r="E6837" s="35">
        <f t="shared" si="534"/>
        <v>5</v>
      </c>
      <c r="F6837" s="35" t="str">
        <f t="shared" si="531"/>
        <v>Thursday</v>
      </c>
      <c r="G6837" s="35">
        <f t="shared" si="532"/>
        <v>10</v>
      </c>
      <c r="H6837" s="34">
        <f>CONVERT(INDEX(Htg_StPt_Sch_EZ!$C$4:$I$27,MATCH(Schedules_8760!$C6837,Htg_StPt_Sch_EZ!$B$4:$B$27,0),MATCH(Schedules_8760!$F6837,Htg_StPt_Sch_EZ!$C$3:$I$3,0)),"F","C")</f>
        <v>20.555555555555554</v>
      </c>
      <c r="I6837" s="34">
        <f>CONVERT(INDEX(Htg_StPt_Sch_EZ!$C$31:$I$54,MATCH(Schedules_8760!$C6837,Htg_StPt_Sch_EZ!$B$31:$B$54,0),MATCH(Schedules_8760!$F6837,Htg_StPt_Sch_EZ!$C$30:$I$30,0)),"F","C")</f>
        <v>18.888888888888889</v>
      </c>
      <c r="J6837" s="34">
        <f>CONVERT(INDEX(Clg_StPt_Sch_EZ!$C$4:$I$27,MATCH(Schedules_8760!$C6837,Clg_StPt_Sch_EZ!$B$4:$B$27,0),MATCH(Schedules_8760!$F6837,Clg_StPt_Sch_EZ!$C$3:$I$3,0)),"F","C")</f>
        <v>25.555555555555554</v>
      </c>
      <c r="K6837" s="34">
        <f>CONVERT(INDEX(Clg_StPt_Sch_EZ!$C$31:$I$54,MATCH(Schedules_8760!$C6837,Clg_StPt_Sch_EZ!$B$31:$B$54,0),MATCH(Schedules_8760!$F6837,Clg_StPt_Sch_EZ!$C$30:$I$30,0)),"F","C")</f>
        <v>28.333333333333332</v>
      </c>
      <c r="L6837" s="34">
        <f>CONVERT(INDEX(DHW_StPt_Sch_EZ!$C$4:$I$27,MATCH(Schedules_8760!$C6837,DHW_StPt_Sch_EZ!$B$4:$B$27,0),MATCH(Schedules_8760!$F6837,DHW_StPt_Sch_EZ!$C$3:$I$3,0)),"F","C")</f>
        <v>53.333333333333329</v>
      </c>
      <c r="M6837" s="34">
        <f>CONVERT(INDEX(DHW_StPt_Sch_EZ!$C$31:$I$54,MATCH(Schedules_8760!$C6837,DHW_StPt_Sch_EZ!$B$31:$B$54,0),MATCH(Schedules_8760!$F6837,DHW_StPt_Sch_EZ!$C$30:$I$30,0)),"F","C")</f>
        <v>53.333333333333329</v>
      </c>
      <c r="N6837" s="12"/>
      <c r="O6837" s="12"/>
      <c r="P6837" s="12"/>
    </row>
    <row r="6838" spans="1:16" x14ac:dyDescent="0.25">
      <c r="A6838" s="35">
        <v>6837</v>
      </c>
      <c r="B6838" s="89">
        <v>285.83333333333331</v>
      </c>
      <c r="C6838" s="35">
        <f t="shared" si="530"/>
        <v>21</v>
      </c>
      <c r="D6838" s="35">
        <f t="shared" si="533"/>
        <v>285</v>
      </c>
      <c r="E6838" s="35">
        <f t="shared" si="534"/>
        <v>5</v>
      </c>
      <c r="F6838" s="35" t="str">
        <f t="shared" si="531"/>
        <v>Thursday</v>
      </c>
      <c r="G6838" s="35">
        <f t="shared" si="532"/>
        <v>10</v>
      </c>
      <c r="H6838" s="34">
        <f>CONVERT(INDEX(Htg_StPt_Sch_EZ!$C$4:$I$27,MATCH(Schedules_8760!$C6838,Htg_StPt_Sch_EZ!$B$4:$B$27,0),MATCH(Schedules_8760!$F6838,Htg_StPt_Sch_EZ!$C$3:$I$3,0)),"F","C")</f>
        <v>20.555555555555554</v>
      </c>
      <c r="I6838" s="34">
        <f>CONVERT(INDEX(Htg_StPt_Sch_EZ!$C$31:$I$54,MATCH(Schedules_8760!$C6838,Htg_StPt_Sch_EZ!$B$31:$B$54,0),MATCH(Schedules_8760!$F6838,Htg_StPt_Sch_EZ!$C$30:$I$30,0)),"F","C")</f>
        <v>19.444444444444443</v>
      </c>
      <c r="J6838" s="34">
        <f>CONVERT(INDEX(Clg_StPt_Sch_EZ!$C$4:$I$27,MATCH(Schedules_8760!$C6838,Clg_StPt_Sch_EZ!$B$4:$B$27,0),MATCH(Schedules_8760!$F6838,Clg_StPt_Sch_EZ!$C$3:$I$3,0)),"F","C")</f>
        <v>25.555555555555554</v>
      </c>
      <c r="K6838" s="34">
        <f>CONVERT(INDEX(Clg_StPt_Sch_EZ!$C$31:$I$54,MATCH(Schedules_8760!$C6838,Clg_StPt_Sch_EZ!$B$31:$B$54,0),MATCH(Schedules_8760!$F6838,Clg_StPt_Sch_EZ!$C$30:$I$30,0)),"F","C")</f>
        <v>28.333333333333332</v>
      </c>
      <c r="L6838" s="34">
        <f>CONVERT(INDEX(DHW_StPt_Sch_EZ!$C$4:$I$27,MATCH(Schedules_8760!$C6838,DHW_StPt_Sch_EZ!$B$4:$B$27,0),MATCH(Schedules_8760!$F6838,DHW_StPt_Sch_EZ!$C$3:$I$3,0)),"F","C")</f>
        <v>53.333333333333329</v>
      </c>
      <c r="M6838" s="34">
        <f>CONVERT(INDEX(DHW_StPt_Sch_EZ!$C$31:$I$54,MATCH(Schedules_8760!$C6838,DHW_StPt_Sch_EZ!$B$31:$B$54,0),MATCH(Schedules_8760!$F6838,DHW_StPt_Sch_EZ!$C$30:$I$30,0)),"F","C")</f>
        <v>53.333333333333329</v>
      </c>
      <c r="N6838" s="12"/>
      <c r="O6838" s="12"/>
      <c r="P6838" s="12"/>
    </row>
    <row r="6839" spans="1:16" x14ac:dyDescent="0.25">
      <c r="A6839" s="35">
        <v>6838</v>
      </c>
      <c r="B6839" s="89">
        <v>285.875</v>
      </c>
      <c r="C6839" s="35">
        <f t="shared" si="530"/>
        <v>22</v>
      </c>
      <c r="D6839" s="35">
        <f t="shared" si="533"/>
        <v>285</v>
      </c>
      <c r="E6839" s="35">
        <f t="shared" si="534"/>
        <v>5</v>
      </c>
      <c r="F6839" s="35" t="str">
        <f t="shared" si="531"/>
        <v>Thursday</v>
      </c>
      <c r="G6839" s="35">
        <f t="shared" si="532"/>
        <v>10</v>
      </c>
      <c r="H6839" s="34">
        <f>CONVERT(INDEX(Htg_StPt_Sch_EZ!$C$4:$I$27,MATCH(Schedules_8760!$C6839,Htg_StPt_Sch_EZ!$B$4:$B$27,0),MATCH(Schedules_8760!$F6839,Htg_StPt_Sch_EZ!$C$3:$I$3,0)),"F","C")</f>
        <v>20.555555555555554</v>
      </c>
      <c r="I6839" s="34">
        <f>CONVERT(INDEX(Htg_StPt_Sch_EZ!$C$31:$I$54,MATCH(Schedules_8760!$C6839,Htg_StPt_Sch_EZ!$B$31:$B$54,0),MATCH(Schedules_8760!$F6839,Htg_StPt_Sch_EZ!$C$30:$I$30,0)),"F","C")</f>
        <v>19.444444444444443</v>
      </c>
      <c r="J6839" s="34">
        <f>CONVERT(INDEX(Clg_StPt_Sch_EZ!$C$4:$I$27,MATCH(Schedules_8760!$C6839,Clg_StPt_Sch_EZ!$B$4:$B$27,0),MATCH(Schedules_8760!$F6839,Clg_StPt_Sch_EZ!$C$3:$I$3,0)),"F","C")</f>
        <v>25.555555555555554</v>
      </c>
      <c r="K6839" s="34">
        <f>CONVERT(INDEX(Clg_StPt_Sch_EZ!$C$31:$I$54,MATCH(Schedules_8760!$C6839,Clg_StPt_Sch_EZ!$B$31:$B$54,0),MATCH(Schedules_8760!$F6839,Clg_StPt_Sch_EZ!$C$30:$I$30,0)),"F","C")</f>
        <v>28.333333333333332</v>
      </c>
      <c r="L6839" s="34">
        <f>CONVERT(INDEX(DHW_StPt_Sch_EZ!$C$4:$I$27,MATCH(Schedules_8760!$C6839,DHW_StPt_Sch_EZ!$B$4:$B$27,0),MATCH(Schedules_8760!$F6839,DHW_StPt_Sch_EZ!$C$3:$I$3,0)),"F","C")</f>
        <v>53.333333333333329</v>
      </c>
      <c r="M6839" s="34">
        <f>CONVERT(INDEX(DHW_StPt_Sch_EZ!$C$31:$I$54,MATCH(Schedules_8760!$C6839,DHW_StPt_Sch_EZ!$B$31:$B$54,0),MATCH(Schedules_8760!$F6839,DHW_StPt_Sch_EZ!$C$30:$I$30,0)),"F","C")</f>
        <v>53.333333333333329</v>
      </c>
      <c r="N6839" s="12"/>
      <c r="O6839" s="12"/>
      <c r="P6839" s="12"/>
    </row>
    <row r="6840" spans="1:16" x14ac:dyDescent="0.25">
      <c r="A6840" s="35">
        <v>6839</v>
      </c>
      <c r="B6840" s="89">
        <v>285.91666666666669</v>
      </c>
      <c r="C6840" s="35">
        <f t="shared" si="530"/>
        <v>23</v>
      </c>
      <c r="D6840" s="35">
        <f t="shared" si="533"/>
        <v>285</v>
      </c>
      <c r="E6840" s="35">
        <f t="shared" si="534"/>
        <v>5</v>
      </c>
      <c r="F6840" s="35" t="str">
        <f t="shared" si="531"/>
        <v>Thursday</v>
      </c>
      <c r="G6840" s="35">
        <f t="shared" si="532"/>
        <v>10</v>
      </c>
      <c r="H6840" s="34">
        <f>CONVERT(INDEX(Htg_StPt_Sch_EZ!$C$4:$I$27,MATCH(Schedules_8760!$C6840,Htg_StPt_Sch_EZ!$B$4:$B$27,0),MATCH(Schedules_8760!$F6840,Htg_StPt_Sch_EZ!$C$3:$I$3,0)),"F","C")</f>
        <v>20.555555555555554</v>
      </c>
      <c r="I6840" s="34">
        <f>CONVERT(INDEX(Htg_StPt_Sch_EZ!$C$31:$I$54,MATCH(Schedules_8760!$C6840,Htg_StPt_Sch_EZ!$B$31:$B$54,0),MATCH(Schedules_8760!$F6840,Htg_StPt_Sch_EZ!$C$30:$I$30,0)),"F","C")</f>
        <v>19.444444444444443</v>
      </c>
      <c r="J6840" s="34">
        <f>CONVERT(INDEX(Clg_StPt_Sch_EZ!$C$4:$I$27,MATCH(Schedules_8760!$C6840,Clg_StPt_Sch_EZ!$B$4:$B$27,0),MATCH(Schedules_8760!$F6840,Clg_StPt_Sch_EZ!$C$3:$I$3,0)),"F","C")</f>
        <v>25.555555555555554</v>
      </c>
      <c r="K6840" s="34">
        <f>CONVERT(INDEX(Clg_StPt_Sch_EZ!$C$31:$I$54,MATCH(Schedules_8760!$C6840,Clg_StPt_Sch_EZ!$B$31:$B$54,0),MATCH(Schedules_8760!$F6840,Clg_StPt_Sch_EZ!$C$30:$I$30,0)),"F","C")</f>
        <v>28.333333333333332</v>
      </c>
      <c r="L6840" s="34">
        <f>CONVERT(INDEX(DHW_StPt_Sch_EZ!$C$4:$I$27,MATCH(Schedules_8760!$C6840,DHW_StPt_Sch_EZ!$B$4:$B$27,0),MATCH(Schedules_8760!$F6840,DHW_StPt_Sch_EZ!$C$3:$I$3,0)),"F","C")</f>
        <v>53.333333333333329</v>
      </c>
      <c r="M6840" s="34">
        <f>CONVERT(INDEX(DHW_StPt_Sch_EZ!$C$31:$I$54,MATCH(Schedules_8760!$C6840,DHW_StPt_Sch_EZ!$B$31:$B$54,0),MATCH(Schedules_8760!$F6840,DHW_StPt_Sch_EZ!$C$30:$I$30,0)),"F","C")</f>
        <v>53.333333333333329</v>
      </c>
      <c r="N6840" s="12"/>
      <c r="O6840" s="12"/>
      <c r="P6840" s="12"/>
    </row>
    <row r="6841" spans="1:16" x14ac:dyDescent="0.25">
      <c r="A6841" s="35">
        <v>6840</v>
      </c>
      <c r="B6841" s="89">
        <v>285.95833333333331</v>
      </c>
      <c r="C6841" s="35">
        <f t="shared" si="530"/>
        <v>24</v>
      </c>
      <c r="D6841" s="35">
        <f t="shared" si="533"/>
        <v>285</v>
      </c>
      <c r="E6841" s="35">
        <f t="shared" si="534"/>
        <v>5</v>
      </c>
      <c r="F6841" s="35" t="str">
        <f t="shared" si="531"/>
        <v>Thursday</v>
      </c>
      <c r="G6841" s="35">
        <f t="shared" si="532"/>
        <v>10</v>
      </c>
      <c r="H6841" s="34">
        <f>CONVERT(INDEX(Htg_StPt_Sch_EZ!$C$4:$I$27,MATCH(Schedules_8760!$C6841,Htg_StPt_Sch_EZ!$B$4:$B$27,0),MATCH(Schedules_8760!$F6841,Htg_StPt_Sch_EZ!$C$3:$I$3,0)),"F","C")</f>
        <v>20.555555555555554</v>
      </c>
      <c r="I6841" s="34">
        <f>CONVERT(INDEX(Htg_StPt_Sch_EZ!$C$31:$I$54,MATCH(Schedules_8760!$C6841,Htg_StPt_Sch_EZ!$B$31:$B$54,0),MATCH(Schedules_8760!$F6841,Htg_StPt_Sch_EZ!$C$30:$I$30,0)),"F","C")</f>
        <v>19.444444444444443</v>
      </c>
      <c r="J6841" s="34">
        <f>CONVERT(INDEX(Clg_StPt_Sch_EZ!$C$4:$I$27,MATCH(Schedules_8760!$C6841,Clg_StPt_Sch_EZ!$B$4:$B$27,0),MATCH(Schedules_8760!$F6841,Clg_StPt_Sch_EZ!$C$3:$I$3,0)),"F","C")</f>
        <v>25.555555555555554</v>
      </c>
      <c r="K6841" s="34">
        <f>CONVERT(INDEX(Clg_StPt_Sch_EZ!$C$31:$I$54,MATCH(Schedules_8760!$C6841,Clg_StPt_Sch_EZ!$B$31:$B$54,0),MATCH(Schedules_8760!$F6841,Clg_StPt_Sch_EZ!$C$30:$I$30,0)),"F","C")</f>
        <v>28.333333333333332</v>
      </c>
      <c r="L6841" s="34">
        <f>CONVERT(INDEX(DHW_StPt_Sch_EZ!$C$4:$I$27,MATCH(Schedules_8760!$C6841,DHW_StPt_Sch_EZ!$B$4:$B$27,0),MATCH(Schedules_8760!$F6841,DHW_StPt_Sch_EZ!$C$3:$I$3,0)),"F","C")</f>
        <v>53.333333333333329</v>
      </c>
      <c r="M6841" s="34">
        <f>CONVERT(INDEX(DHW_StPt_Sch_EZ!$C$31:$I$54,MATCH(Schedules_8760!$C6841,DHW_StPt_Sch_EZ!$B$31:$B$54,0),MATCH(Schedules_8760!$F6841,DHW_StPt_Sch_EZ!$C$30:$I$30,0)),"F","C")</f>
        <v>53.333333333333329</v>
      </c>
      <c r="N6841" s="12"/>
      <c r="O6841" s="12"/>
      <c r="P6841" s="12"/>
    </row>
    <row r="6842" spans="1:16" x14ac:dyDescent="0.25">
      <c r="A6842" s="35">
        <v>6841</v>
      </c>
      <c r="B6842" s="89">
        <v>286</v>
      </c>
      <c r="C6842" s="35">
        <f t="shared" si="530"/>
        <v>1</v>
      </c>
      <c r="D6842" s="35">
        <f t="shared" si="533"/>
        <v>286</v>
      </c>
      <c r="E6842" s="35">
        <f t="shared" si="534"/>
        <v>6</v>
      </c>
      <c r="F6842" s="35" t="str">
        <f t="shared" si="531"/>
        <v>Friday</v>
      </c>
      <c r="G6842" s="35">
        <f t="shared" si="532"/>
        <v>10</v>
      </c>
      <c r="H6842" s="34">
        <f>CONVERT(INDEX(Htg_StPt_Sch_EZ!$C$4:$I$27,MATCH(Schedules_8760!$C6842,Htg_StPt_Sch_EZ!$B$4:$B$27,0),MATCH(Schedules_8760!$F6842,Htg_StPt_Sch_EZ!$C$3:$I$3,0)),"F","C")</f>
        <v>20.555555555555554</v>
      </c>
      <c r="I6842" s="34">
        <f>CONVERT(INDEX(Htg_StPt_Sch_EZ!$C$31:$I$54,MATCH(Schedules_8760!$C6842,Htg_StPt_Sch_EZ!$B$31:$B$54,0),MATCH(Schedules_8760!$F6842,Htg_StPt_Sch_EZ!$C$30:$I$30,0)),"F","C")</f>
        <v>19.444444444444443</v>
      </c>
      <c r="J6842" s="34">
        <f>CONVERT(INDEX(Clg_StPt_Sch_EZ!$C$4:$I$27,MATCH(Schedules_8760!$C6842,Clg_StPt_Sch_EZ!$B$4:$B$27,0),MATCH(Schedules_8760!$F6842,Clg_StPt_Sch_EZ!$C$3:$I$3,0)),"F","C")</f>
        <v>25.555555555555554</v>
      </c>
      <c r="K6842" s="34">
        <f>CONVERT(INDEX(Clg_StPt_Sch_EZ!$C$31:$I$54,MATCH(Schedules_8760!$C6842,Clg_StPt_Sch_EZ!$B$31:$B$54,0),MATCH(Schedules_8760!$F6842,Clg_StPt_Sch_EZ!$C$30:$I$30,0)),"F","C")</f>
        <v>28.333333333333332</v>
      </c>
      <c r="L6842" s="34">
        <f>CONVERT(INDEX(DHW_StPt_Sch_EZ!$C$4:$I$27,MATCH(Schedules_8760!$C6842,DHW_StPt_Sch_EZ!$B$4:$B$27,0),MATCH(Schedules_8760!$F6842,DHW_StPt_Sch_EZ!$C$3:$I$3,0)),"F","C")</f>
        <v>53.333333333333329</v>
      </c>
      <c r="M6842" s="34">
        <f>CONVERT(INDEX(DHW_StPt_Sch_EZ!$C$31:$I$54,MATCH(Schedules_8760!$C6842,DHW_StPt_Sch_EZ!$B$31:$B$54,0),MATCH(Schedules_8760!$F6842,DHW_StPt_Sch_EZ!$C$30:$I$30,0)),"F","C")</f>
        <v>53.333333333333329</v>
      </c>
      <c r="N6842" s="12"/>
      <c r="O6842" s="12"/>
      <c r="P6842" s="12"/>
    </row>
    <row r="6843" spans="1:16" x14ac:dyDescent="0.25">
      <c r="A6843" s="35">
        <v>6842</v>
      </c>
      <c r="B6843" s="89">
        <v>286.04166666666669</v>
      </c>
      <c r="C6843" s="35">
        <f t="shared" si="530"/>
        <v>2</v>
      </c>
      <c r="D6843" s="35">
        <f t="shared" si="533"/>
        <v>286</v>
      </c>
      <c r="E6843" s="35">
        <f t="shared" si="534"/>
        <v>6</v>
      </c>
      <c r="F6843" s="35" t="str">
        <f t="shared" si="531"/>
        <v>Friday</v>
      </c>
      <c r="G6843" s="35">
        <f t="shared" si="532"/>
        <v>10</v>
      </c>
      <c r="H6843" s="34">
        <f>CONVERT(INDEX(Htg_StPt_Sch_EZ!$C$4:$I$27,MATCH(Schedules_8760!$C6843,Htg_StPt_Sch_EZ!$B$4:$B$27,0),MATCH(Schedules_8760!$F6843,Htg_StPt_Sch_EZ!$C$3:$I$3,0)),"F","C")</f>
        <v>20.555555555555554</v>
      </c>
      <c r="I6843" s="34">
        <f>CONVERT(INDEX(Htg_StPt_Sch_EZ!$C$31:$I$54,MATCH(Schedules_8760!$C6843,Htg_StPt_Sch_EZ!$B$31:$B$54,0),MATCH(Schedules_8760!$F6843,Htg_StPt_Sch_EZ!$C$30:$I$30,0)),"F","C")</f>
        <v>19.444444444444443</v>
      </c>
      <c r="J6843" s="34">
        <f>CONVERT(INDEX(Clg_StPt_Sch_EZ!$C$4:$I$27,MATCH(Schedules_8760!$C6843,Clg_StPt_Sch_EZ!$B$4:$B$27,0),MATCH(Schedules_8760!$F6843,Clg_StPt_Sch_EZ!$C$3:$I$3,0)),"F","C")</f>
        <v>25.555555555555554</v>
      </c>
      <c r="K6843" s="34">
        <f>CONVERT(INDEX(Clg_StPt_Sch_EZ!$C$31:$I$54,MATCH(Schedules_8760!$C6843,Clg_StPt_Sch_EZ!$B$31:$B$54,0),MATCH(Schedules_8760!$F6843,Clg_StPt_Sch_EZ!$C$30:$I$30,0)),"F","C")</f>
        <v>28.333333333333332</v>
      </c>
      <c r="L6843" s="34">
        <f>CONVERT(INDEX(DHW_StPt_Sch_EZ!$C$4:$I$27,MATCH(Schedules_8760!$C6843,DHW_StPt_Sch_EZ!$B$4:$B$27,0),MATCH(Schedules_8760!$F6843,DHW_StPt_Sch_EZ!$C$3:$I$3,0)),"F","C")</f>
        <v>53.333333333333329</v>
      </c>
      <c r="M6843" s="34">
        <f>CONVERT(INDEX(DHW_StPt_Sch_EZ!$C$31:$I$54,MATCH(Schedules_8760!$C6843,DHW_StPt_Sch_EZ!$B$31:$B$54,0),MATCH(Schedules_8760!$F6843,DHW_StPt_Sch_EZ!$C$30:$I$30,0)),"F","C")</f>
        <v>53.333333333333329</v>
      </c>
      <c r="N6843" s="12"/>
      <c r="O6843" s="12"/>
      <c r="P6843" s="12"/>
    </row>
    <row r="6844" spans="1:16" x14ac:dyDescent="0.25">
      <c r="A6844" s="35">
        <v>6843</v>
      </c>
      <c r="B6844" s="89">
        <v>286.08333333333331</v>
      </c>
      <c r="C6844" s="35">
        <f t="shared" si="530"/>
        <v>3</v>
      </c>
      <c r="D6844" s="35">
        <f t="shared" si="533"/>
        <v>286</v>
      </c>
      <c r="E6844" s="35">
        <f t="shared" si="534"/>
        <v>6</v>
      </c>
      <c r="F6844" s="35" t="str">
        <f t="shared" si="531"/>
        <v>Friday</v>
      </c>
      <c r="G6844" s="35">
        <f t="shared" si="532"/>
        <v>10</v>
      </c>
      <c r="H6844" s="34">
        <f>CONVERT(INDEX(Htg_StPt_Sch_EZ!$C$4:$I$27,MATCH(Schedules_8760!$C6844,Htg_StPt_Sch_EZ!$B$4:$B$27,0),MATCH(Schedules_8760!$F6844,Htg_StPt_Sch_EZ!$C$3:$I$3,0)),"F","C")</f>
        <v>20.555555555555554</v>
      </c>
      <c r="I6844" s="34">
        <f>CONVERT(INDEX(Htg_StPt_Sch_EZ!$C$31:$I$54,MATCH(Schedules_8760!$C6844,Htg_StPt_Sch_EZ!$B$31:$B$54,0),MATCH(Schedules_8760!$F6844,Htg_StPt_Sch_EZ!$C$30:$I$30,0)),"F","C")</f>
        <v>19.444444444444443</v>
      </c>
      <c r="J6844" s="34">
        <f>CONVERT(INDEX(Clg_StPt_Sch_EZ!$C$4:$I$27,MATCH(Schedules_8760!$C6844,Clg_StPt_Sch_EZ!$B$4:$B$27,0),MATCH(Schedules_8760!$F6844,Clg_StPt_Sch_EZ!$C$3:$I$3,0)),"F","C")</f>
        <v>25.555555555555554</v>
      </c>
      <c r="K6844" s="34">
        <f>CONVERT(INDEX(Clg_StPt_Sch_EZ!$C$31:$I$54,MATCH(Schedules_8760!$C6844,Clg_StPt_Sch_EZ!$B$31:$B$54,0),MATCH(Schedules_8760!$F6844,Clg_StPt_Sch_EZ!$C$30:$I$30,0)),"F","C")</f>
        <v>28.333333333333332</v>
      </c>
      <c r="L6844" s="34">
        <f>CONVERT(INDEX(DHW_StPt_Sch_EZ!$C$4:$I$27,MATCH(Schedules_8760!$C6844,DHW_StPt_Sch_EZ!$B$4:$B$27,0),MATCH(Schedules_8760!$F6844,DHW_StPt_Sch_EZ!$C$3:$I$3,0)),"F","C")</f>
        <v>53.333333333333329</v>
      </c>
      <c r="M6844" s="34">
        <f>CONVERT(INDEX(DHW_StPt_Sch_EZ!$C$31:$I$54,MATCH(Schedules_8760!$C6844,DHW_StPt_Sch_EZ!$B$31:$B$54,0),MATCH(Schedules_8760!$F6844,DHW_StPt_Sch_EZ!$C$30:$I$30,0)),"F","C")</f>
        <v>53.333333333333329</v>
      </c>
      <c r="N6844" s="12"/>
      <c r="O6844" s="12"/>
      <c r="P6844" s="12"/>
    </row>
    <row r="6845" spans="1:16" x14ac:dyDescent="0.25">
      <c r="A6845" s="35">
        <v>6844</v>
      </c>
      <c r="B6845" s="89">
        <v>286.125</v>
      </c>
      <c r="C6845" s="35">
        <f t="shared" si="530"/>
        <v>4</v>
      </c>
      <c r="D6845" s="35">
        <f t="shared" si="533"/>
        <v>286</v>
      </c>
      <c r="E6845" s="35">
        <f t="shared" si="534"/>
        <v>6</v>
      </c>
      <c r="F6845" s="35" t="str">
        <f t="shared" si="531"/>
        <v>Friday</v>
      </c>
      <c r="G6845" s="35">
        <f t="shared" si="532"/>
        <v>10</v>
      </c>
      <c r="H6845" s="34">
        <f>CONVERT(INDEX(Htg_StPt_Sch_EZ!$C$4:$I$27,MATCH(Schedules_8760!$C6845,Htg_StPt_Sch_EZ!$B$4:$B$27,0),MATCH(Schedules_8760!$F6845,Htg_StPt_Sch_EZ!$C$3:$I$3,0)),"F","C")</f>
        <v>20.555555555555554</v>
      </c>
      <c r="I6845" s="34">
        <f>CONVERT(INDEX(Htg_StPt_Sch_EZ!$C$31:$I$54,MATCH(Schedules_8760!$C6845,Htg_StPt_Sch_EZ!$B$31:$B$54,0),MATCH(Schedules_8760!$F6845,Htg_StPt_Sch_EZ!$C$30:$I$30,0)),"F","C")</f>
        <v>19.444444444444443</v>
      </c>
      <c r="J6845" s="34">
        <f>CONVERT(INDEX(Clg_StPt_Sch_EZ!$C$4:$I$27,MATCH(Schedules_8760!$C6845,Clg_StPt_Sch_EZ!$B$4:$B$27,0),MATCH(Schedules_8760!$F6845,Clg_StPt_Sch_EZ!$C$3:$I$3,0)),"F","C")</f>
        <v>25.555555555555554</v>
      </c>
      <c r="K6845" s="34">
        <f>CONVERT(INDEX(Clg_StPt_Sch_EZ!$C$31:$I$54,MATCH(Schedules_8760!$C6845,Clg_StPt_Sch_EZ!$B$31:$B$54,0),MATCH(Schedules_8760!$F6845,Clg_StPt_Sch_EZ!$C$30:$I$30,0)),"F","C")</f>
        <v>28.333333333333332</v>
      </c>
      <c r="L6845" s="34">
        <f>CONVERT(INDEX(DHW_StPt_Sch_EZ!$C$4:$I$27,MATCH(Schedules_8760!$C6845,DHW_StPt_Sch_EZ!$B$4:$B$27,0),MATCH(Schedules_8760!$F6845,DHW_StPt_Sch_EZ!$C$3:$I$3,0)),"F","C")</f>
        <v>53.333333333333329</v>
      </c>
      <c r="M6845" s="34">
        <f>CONVERT(INDEX(DHW_StPt_Sch_EZ!$C$31:$I$54,MATCH(Schedules_8760!$C6845,DHW_StPt_Sch_EZ!$B$31:$B$54,0),MATCH(Schedules_8760!$F6845,DHW_StPt_Sch_EZ!$C$30:$I$30,0)),"F","C")</f>
        <v>53.333333333333329</v>
      </c>
      <c r="N6845" s="12"/>
      <c r="O6845" s="12"/>
      <c r="P6845" s="12"/>
    </row>
    <row r="6846" spans="1:16" x14ac:dyDescent="0.25">
      <c r="A6846" s="35">
        <v>6845</v>
      </c>
      <c r="B6846" s="89">
        <v>286.16666666666669</v>
      </c>
      <c r="C6846" s="35">
        <f t="shared" si="530"/>
        <v>5</v>
      </c>
      <c r="D6846" s="35">
        <f t="shared" si="533"/>
        <v>286</v>
      </c>
      <c r="E6846" s="35">
        <f t="shared" si="534"/>
        <v>6</v>
      </c>
      <c r="F6846" s="35" t="str">
        <f t="shared" si="531"/>
        <v>Friday</v>
      </c>
      <c r="G6846" s="35">
        <f t="shared" si="532"/>
        <v>10</v>
      </c>
      <c r="H6846" s="34">
        <f>CONVERT(INDEX(Htg_StPt_Sch_EZ!$C$4:$I$27,MATCH(Schedules_8760!$C6846,Htg_StPt_Sch_EZ!$B$4:$B$27,0),MATCH(Schedules_8760!$F6846,Htg_StPt_Sch_EZ!$C$3:$I$3,0)),"F","C")</f>
        <v>20.555555555555554</v>
      </c>
      <c r="I6846" s="34">
        <f>CONVERT(INDEX(Htg_StPt_Sch_EZ!$C$31:$I$54,MATCH(Schedules_8760!$C6846,Htg_StPt_Sch_EZ!$B$31:$B$54,0),MATCH(Schedules_8760!$F6846,Htg_StPt_Sch_EZ!$C$30:$I$30,0)),"F","C")</f>
        <v>19.444444444444443</v>
      </c>
      <c r="J6846" s="34">
        <f>CONVERT(INDEX(Clg_StPt_Sch_EZ!$C$4:$I$27,MATCH(Schedules_8760!$C6846,Clg_StPt_Sch_EZ!$B$4:$B$27,0),MATCH(Schedules_8760!$F6846,Clg_StPt_Sch_EZ!$C$3:$I$3,0)),"F","C")</f>
        <v>25.555555555555554</v>
      </c>
      <c r="K6846" s="34">
        <f>CONVERT(INDEX(Clg_StPt_Sch_EZ!$C$31:$I$54,MATCH(Schedules_8760!$C6846,Clg_StPt_Sch_EZ!$B$31:$B$54,0),MATCH(Schedules_8760!$F6846,Clg_StPt_Sch_EZ!$C$30:$I$30,0)),"F","C")</f>
        <v>28.333333333333332</v>
      </c>
      <c r="L6846" s="34">
        <f>CONVERT(INDEX(DHW_StPt_Sch_EZ!$C$4:$I$27,MATCH(Schedules_8760!$C6846,DHW_StPt_Sch_EZ!$B$4:$B$27,0),MATCH(Schedules_8760!$F6846,DHW_StPt_Sch_EZ!$C$3:$I$3,0)),"F","C")</f>
        <v>53.333333333333329</v>
      </c>
      <c r="M6846" s="34">
        <f>CONVERT(INDEX(DHW_StPt_Sch_EZ!$C$31:$I$54,MATCH(Schedules_8760!$C6846,DHW_StPt_Sch_EZ!$B$31:$B$54,0),MATCH(Schedules_8760!$F6846,DHW_StPt_Sch_EZ!$C$30:$I$30,0)),"F","C")</f>
        <v>53.333333333333329</v>
      </c>
      <c r="N6846" s="12"/>
      <c r="O6846" s="12"/>
      <c r="P6846" s="12"/>
    </row>
    <row r="6847" spans="1:16" x14ac:dyDescent="0.25">
      <c r="A6847" s="35">
        <v>6846</v>
      </c>
      <c r="B6847" s="89">
        <v>286.20833333333331</v>
      </c>
      <c r="C6847" s="35">
        <f t="shared" si="530"/>
        <v>6</v>
      </c>
      <c r="D6847" s="35">
        <f t="shared" si="533"/>
        <v>286</v>
      </c>
      <c r="E6847" s="35">
        <f t="shared" si="534"/>
        <v>6</v>
      </c>
      <c r="F6847" s="35" t="str">
        <f t="shared" si="531"/>
        <v>Friday</v>
      </c>
      <c r="G6847" s="35">
        <f t="shared" si="532"/>
        <v>10</v>
      </c>
      <c r="H6847" s="34">
        <f>CONVERT(INDEX(Htg_StPt_Sch_EZ!$C$4:$I$27,MATCH(Schedules_8760!$C6847,Htg_StPt_Sch_EZ!$B$4:$B$27,0),MATCH(Schedules_8760!$F6847,Htg_StPt_Sch_EZ!$C$3:$I$3,0)),"F","C")</f>
        <v>20.555555555555554</v>
      </c>
      <c r="I6847" s="34">
        <f>CONVERT(INDEX(Htg_StPt_Sch_EZ!$C$31:$I$54,MATCH(Schedules_8760!$C6847,Htg_StPt_Sch_EZ!$B$31:$B$54,0),MATCH(Schedules_8760!$F6847,Htg_StPt_Sch_EZ!$C$30:$I$30,0)),"F","C")</f>
        <v>19.444444444444443</v>
      </c>
      <c r="J6847" s="34">
        <f>CONVERT(INDEX(Clg_StPt_Sch_EZ!$C$4:$I$27,MATCH(Schedules_8760!$C6847,Clg_StPt_Sch_EZ!$B$4:$B$27,0),MATCH(Schedules_8760!$F6847,Clg_StPt_Sch_EZ!$C$3:$I$3,0)),"F","C")</f>
        <v>25.555555555555554</v>
      </c>
      <c r="K6847" s="34">
        <f>CONVERT(INDEX(Clg_StPt_Sch_EZ!$C$31:$I$54,MATCH(Schedules_8760!$C6847,Clg_StPt_Sch_EZ!$B$31:$B$54,0),MATCH(Schedules_8760!$F6847,Clg_StPt_Sch_EZ!$C$30:$I$30,0)),"F","C")</f>
        <v>28.333333333333332</v>
      </c>
      <c r="L6847" s="34">
        <f>CONVERT(INDEX(DHW_StPt_Sch_EZ!$C$4:$I$27,MATCH(Schedules_8760!$C6847,DHW_StPt_Sch_EZ!$B$4:$B$27,0),MATCH(Schedules_8760!$F6847,DHW_StPt_Sch_EZ!$C$3:$I$3,0)),"F","C")</f>
        <v>53.333333333333329</v>
      </c>
      <c r="M6847" s="34">
        <f>CONVERT(INDEX(DHW_StPt_Sch_EZ!$C$31:$I$54,MATCH(Schedules_8760!$C6847,DHW_StPt_Sch_EZ!$B$31:$B$54,0),MATCH(Schedules_8760!$F6847,DHW_StPt_Sch_EZ!$C$30:$I$30,0)),"F","C")</f>
        <v>53.333333333333329</v>
      </c>
      <c r="N6847" s="12"/>
      <c r="O6847" s="12"/>
      <c r="P6847" s="12"/>
    </row>
    <row r="6848" spans="1:16" x14ac:dyDescent="0.25">
      <c r="A6848" s="35">
        <v>6847</v>
      </c>
      <c r="B6848" s="89">
        <v>286.25</v>
      </c>
      <c r="C6848" s="35">
        <f t="shared" si="530"/>
        <v>7</v>
      </c>
      <c r="D6848" s="35">
        <f t="shared" si="533"/>
        <v>286</v>
      </c>
      <c r="E6848" s="35">
        <f t="shared" si="534"/>
        <v>6</v>
      </c>
      <c r="F6848" s="35" t="str">
        <f t="shared" si="531"/>
        <v>Friday</v>
      </c>
      <c r="G6848" s="35">
        <f t="shared" si="532"/>
        <v>10</v>
      </c>
      <c r="H6848" s="34">
        <f>CONVERT(INDEX(Htg_StPt_Sch_EZ!$C$4:$I$27,MATCH(Schedules_8760!$C6848,Htg_StPt_Sch_EZ!$B$4:$B$27,0),MATCH(Schedules_8760!$F6848,Htg_StPt_Sch_EZ!$C$3:$I$3,0)),"F","C")</f>
        <v>20.555555555555554</v>
      </c>
      <c r="I6848" s="34">
        <f>CONVERT(INDEX(Htg_StPt_Sch_EZ!$C$31:$I$54,MATCH(Schedules_8760!$C6848,Htg_StPt_Sch_EZ!$B$31:$B$54,0),MATCH(Schedules_8760!$F6848,Htg_StPt_Sch_EZ!$C$30:$I$30,0)),"F","C")</f>
        <v>19.444444444444443</v>
      </c>
      <c r="J6848" s="34">
        <f>CONVERT(INDEX(Clg_StPt_Sch_EZ!$C$4:$I$27,MATCH(Schedules_8760!$C6848,Clg_StPt_Sch_EZ!$B$4:$B$27,0),MATCH(Schedules_8760!$F6848,Clg_StPt_Sch_EZ!$C$3:$I$3,0)),"F","C")</f>
        <v>25.555555555555554</v>
      </c>
      <c r="K6848" s="34">
        <f>CONVERT(INDEX(Clg_StPt_Sch_EZ!$C$31:$I$54,MATCH(Schedules_8760!$C6848,Clg_StPt_Sch_EZ!$B$31:$B$54,0),MATCH(Schedules_8760!$F6848,Clg_StPt_Sch_EZ!$C$30:$I$30,0)),"F","C")</f>
        <v>28.333333333333332</v>
      </c>
      <c r="L6848" s="34">
        <f>CONVERT(INDEX(DHW_StPt_Sch_EZ!$C$4:$I$27,MATCH(Schedules_8760!$C6848,DHW_StPt_Sch_EZ!$B$4:$B$27,0),MATCH(Schedules_8760!$F6848,DHW_StPt_Sch_EZ!$C$3:$I$3,0)),"F","C")</f>
        <v>53.333333333333329</v>
      </c>
      <c r="M6848" s="34">
        <f>CONVERT(INDEX(DHW_StPt_Sch_EZ!$C$31:$I$54,MATCH(Schedules_8760!$C6848,DHW_StPt_Sch_EZ!$B$31:$B$54,0),MATCH(Schedules_8760!$F6848,DHW_StPt_Sch_EZ!$C$30:$I$30,0)),"F","C")</f>
        <v>53.333333333333329</v>
      </c>
      <c r="N6848" s="12"/>
      <c r="O6848" s="12"/>
      <c r="P6848" s="12"/>
    </row>
    <row r="6849" spans="1:16" x14ac:dyDescent="0.25">
      <c r="A6849" s="35">
        <v>6848</v>
      </c>
      <c r="B6849" s="89">
        <v>286.29166666666669</v>
      </c>
      <c r="C6849" s="35">
        <f t="shared" si="530"/>
        <v>8</v>
      </c>
      <c r="D6849" s="35">
        <f t="shared" si="533"/>
        <v>286</v>
      </c>
      <c r="E6849" s="35">
        <f t="shared" si="534"/>
        <v>6</v>
      </c>
      <c r="F6849" s="35" t="str">
        <f t="shared" si="531"/>
        <v>Friday</v>
      </c>
      <c r="G6849" s="35">
        <f t="shared" si="532"/>
        <v>10</v>
      </c>
      <c r="H6849" s="34">
        <f>CONVERT(INDEX(Htg_StPt_Sch_EZ!$C$4:$I$27,MATCH(Schedules_8760!$C6849,Htg_StPt_Sch_EZ!$B$4:$B$27,0),MATCH(Schedules_8760!$F6849,Htg_StPt_Sch_EZ!$C$3:$I$3,0)),"F","C")</f>
        <v>20.555555555555554</v>
      </c>
      <c r="I6849" s="34">
        <f>CONVERT(INDEX(Htg_StPt_Sch_EZ!$C$31:$I$54,MATCH(Schedules_8760!$C6849,Htg_StPt_Sch_EZ!$B$31:$B$54,0),MATCH(Schedules_8760!$F6849,Htg_StPt_Sch_EZ!$C$30:$I$30,0)),"F","C")</f>
        <v>19.444444444444443</v>
      </c>
      <c r="J6849" s="34">
        <f>CONVERT(INDEX(Clg_StPt_Sch_EZ!$C$4:$I$27,MATCH(Schedules_8760!$C6849,Clg_StPt_Sch_EZ!$B$4:$B$27,0),MATCH(Schedules_8760!$F6849,Clg_StPt_Sch_EZ!$C$3:$I$3,0)),"F","C")</f>
        <v>25.555555555555554</v>
      </c>
      <c r="K6849" s="34">
        <f>CONVERT(INDEX(Clg_StPt_Sch_EZ!$C$31:$I$54,MATCH(Schedules_8760!$C6849,Clg_StPt_Sch_EZ!$B$31:$B$54,0),MATCH(Schedules_8760!$F6849,Clg_StPt_Sch_EZ!$C$30:$I$30,0)),"F","C")</f>
        <v>25</v>
      </c>
      <c r="L6849" s="34">
        <f>CONVERT(INDEX(DHW_StPt_Sch_EZ!$C$4:$I$27,MATCH(Schedules_8760!$C6849,DHW_StPt_Sch_EZ!$B$4:$B$27,0),MATCH(Schedules_8760!$F6849,DHW_StPt_Sch_EZ!$C$3:$I$3,0)),"F","C")</f>
        <v>53.333333333333329</v>
      </c>
      <c r="M6849" s="34">
        <f>CONVERT(INDEX(DHW_StPt_Sch_EZ!$C$31:$I$54,MATCH(Schedules_8760!$C6849,DHW_StPt_Sch_EZ!$B$31:$B$54,0),MATCH(Schedules_8760!$F6849,DHW_StPt_Sch_EZ!$C$30:$I$30,0)),"F","C")</f>
        <v>53.333333333333329</v>
      </c>
      <c r="N6849" s="12"/>
      <c r="O6849" s="12"/>
      <c r="P6849" s="12"/>
    </row>
    <row r="6850" spans="1:16" x14ac:dyDescent="0.25">
      <c r="A6850" s="35">
        <v>6849</v>
      </c>
      <c r="B6850" s="89">
        <v>286.33333333333331</v>
      </c>
      <c r="C6850" s="35">
        <f t="shared" ref="C6850:C6913" si="535">HOUR(B6850)+1</f>
        <v>9</v>
      </c>
      <c r="D6850" s="35">
        <f t="shared" si="533"/>
        <v>286</v>
      </c>
      <c r="E6850" s="35">
        <f t="shared" si="534"/>
        <v>6</v>
      </c>
      <c r="F6850" s="35" t="str">
        <f t="shared" ref="F6850:F6913" si="536">IF(E6850=1,"Sunday",IF(E6850=2,"Monday",IF(E6850=3,"Tuesday",IF(E6850=4,"Wednesday",IF(E6850=5,"Thursday",IF(E6850=6,"Friday","Saturday"))))))</f>
        <v>Friday</v>
      </c>
      <c r="G6850" s="35">
        <f t="shared" ref="G6850:G6913" si="537">MONTH(B6850)</f>
        <v>10</v>
      </c>
      <c r="H6850" s="34">
        <f>CONVERT(INDEX(Htg_StPt_Sch_EZ!$C$4:$I$27,MATCH(Schedules_8760!$C6850,Htg_StPt_Sch_EZ!$B$4:$B$27,0),MATCH(Schedules_8760!$F6850,Htg_StPt_Sch_EZ!$C$3:$I$3,0)),"F","C")</f>
        <v>20.555555555555554</v>
      </c>
      <c r="I6850" s="34">
        <f>CONVERT(INDEX(Htg_StPt_Sch_EZ!$C$31:$I$54,MATCH(Schedules_8760!$C6850,Htg_StPt_Sch_EZ!$B$31:$B$54,0),MATCH(Schedules_8760!$F6850,Htg_StPt_Sch_EZ!$C$30:$I$30,0)),"F","C")</f>
        <v>19.444444444444443</v>
      </c>
      <c r="J6850" s="34">
        <f>CONVERT(INDEX(Clg_StPt_Sch_EZ!$C$4:$I$27,MATCH(Schedules_8760!$C6850,Clg_StPt_Sch_EZ!$B$4:$B$27,0),MATCH(Schedules_8760!$F6850,Clg_StPt_Sch_EZ!$C$3:$I$3,0)),"F","C")</f>
        <v>25.555555555555554</v>
      </c>
      <c r="K6850" s="34">
        <f>CONVERT(INDEX(Clg_StPt_Sch_EZ!$C$31:$I$54,MATCH(Schedules_8760!$C6850,Clg_StPt_Sch_EZ!$B$31:$B$54,0),MATCH(Schedules_8760!$F6850,Clg_StPt_Sch_EZ!$C$30:$I$30,0)),"F","C")</f>
        <v>25</v>
      </c>
      <c r="L6850" s="34">
        <f>CONVERT(INDEX(DHW_StPt_Sch_EZ!$C$4:$I$27,MATCH(Schedules_8760!$C6850,DHW_StPt_Sch_EZ!$B$4:$B$27,0),MATCH(Schedules_8760!$F6850,DHW_StPt_Sch_EZ!$C$3:$I$3,0)),"F","C")</f>
        <v>53.333333333333329</v>
      </c>
      <c r="M6850" s="34">
        <f>CONVERT(INDEX(DHW_StPt_Sch_EZ!$C$31:$I$54,MATCH(Schedules_8760!$C6850,DHW_StPt_Sch_EZ!$B$31:$B$54,0),MATCH(Schedules_8760!$F6850,DHW_StPt_Sch_EZ!$C$30:$I$30,0)),"F","C")</f>
        <v>53.333333333333329</v>
      </c>
      <c r="N6850" s="12"/>
      <c r="O6850" s="12"/>
      <c r="P6850" s="12"/>
    </row>
    <row r="6851" spans="1:16" x14ac:dyDescent="0.25">
      <c r="A6851" s="35">
        <v>6850</v>
      </c>
      <c r="B6851" s="89">
        <v>286.375</v>
      </c>
      <c r="C6851" s="35">
        <f t="shared" si="535"/>
        <v>10</v>
      </c>
      <c r="D6851" s="35">
        <f t="shared" ref="D6851:D6914" si="538">IF(C6851=1,D6850+1,D6850)</f>
        <v>286</v>
      </c>
      <c r="E6851" s="35">
        <f t="shared" ref="E6851:E6914" si="539">IF(AND(C6851=1,E6850=7),1,IF(C6851=1,E6850+1,E6850))</f>
        <v>6</v>
      </c>
      <c r="F6851" s="35" t="str">
        <f t="shared" si="536"/>
        <v>Friday</v>
      </c>
      <c r="G6851" s="35">
        <f t="shared" si="537"/>
        <v>10</v>
      </c>
      <c r="H6851" s="34">
        <f>CONVERT(INDEX(Htg_StPt_Sch_EZ!$C$4:$I$27,MATCH(Schedules_8760!$C6851,Htg_StPt_Sch_EZ!$B$4:$B$27,0),MATCH(Schedules_8760!$F6851,Htg_StPt_Sch_EZ!$C$3:$I$3,0)),"F","C")</f>
        <v>20.555555555555554</v>
      </c>
      <c r="I6851" s="34">
        <f>CONVERT(INDEX(Htg_StPt_Sch_EZ!$C$31:$I$54,MATCH(Schedules_8760!$C6851,Htg_StPt_Sch_EZ!$B$31:$B$54,0),MATCH(Schedules_8760!$F6851,Htg_StPt_Sch_EZ!$C$30:$I$30,0)),"F","C")</f>
        <v>19.444444444444443</v>
      </c>
      <c r="J6851" s="34">
        <f>CONVERT(INDEX(Clg_StPt_Sch_EZ!$C$4:$I$27,MATCH(Schedules_8760!$C6851,Clg_StPt_Sch_EZ!$B$4:$B$27,0),MATCH(Schedules_8760!$F6851,Clg_StPt_Sch_EZ!$C$3:$I$3,0)),"F","C")</f>
        <v>25.555555555555554</v>
      </c>
      <c r="K6851" s="34">
        <f>CONVERT(INDEX(Clg_StPt_Sch_EZ!$C$31:$I$54,MATCH(Schedules_8760!$C6851,Clg_StPt_Sch_EZ!$B$31:$B$54,0),MATCH(Schedules_8760!$F6851,Clg_StPt_Sch_EZ!$C$30:$I$30,0)),"F","C")</f>
        <v>25</v>
      </c>
      <c r="L6851" s="34">
        <f>CONVERT(INDEX(DHW_StPt_Sch_EZ!$C$4:$I$27,MATCH(Schedules_8760!$C6851,DHW_StPt_Sch_EZ!$B$4:$B$27,0),MATCH(Schedules_8760!$F6851,DHW_StPt_Sch_EZ!$C$3:$I$3,0)),"F","C")</f>
        <v>53.333333333333329</v>
      </c>
      <c r="M6851" s="34">
        <f>CONVERT(INDEX(DHW_StPt_Sch_EZ!$C$31:$I$54,MATCH(Schedules_8760!$C6851,DHW_StPt_Sch_EZ!$B$31:$B$54,0),MATCH(Schedules_8760!$F6851,DHW_StPt_Sch_EZ!$C$30:$I$30,0)),"F","C")</f>
        <v>53.333333333333329</v>
      </c>
      <c r="N6851" s="12"/>
      <c r="O6851" s="12"/>
      <c r="P6851" s="12"/>
    </row>
    <row r="6852" spans="1:16" x14ac:dyDescent="0.25">
      <c r="A6852" s="35">
        <v>6851</v>
      </c>
      <c r="B6852" s="89">
        <v>286.41666666666669</v>
      </c>
      <c r="C6852" s="35">
        <f t="shared" si="535"/>
        <v>11</v>
      </c>
      <c r="D6852" s="35">
        <f t="shared" si="538"/>
        <v>286</v>
      </c>
      <c r="E6852" s="35">
        <f t="shared" si="539"/>
        <v>6</v>
      </c>
      <c r="F6852" s="35" t="str">
        <f t="shared" si="536"/>
        <v>Friday</v>
      </c>
      <c r="G6852" s="35">
        <f t="shared" si="537"/>
        <v>10</v>
      </c>
      <c r="H6852" s="34">
        <f>CONVERT(INDEX(Htg_StPt_Sch_EZ!$C$4:$I$27,MATCH(Schedules_8760!$C6852,Htg_StPt_Sch_EZ!$B$4:$B$27,0),MATCH(Schedules_8760!$F6852,Htg_StPt_Sch_EZ!$C$3:$I$3,0)),"F","C")</f>
        <v>20.555555555555554</v>
      </c>
      <c r="I6852" s="34">
        <f>CONVERT(INDEX(Htg_StPt_Sch_EZ!$C$31:$I$54,MATCH(Schedules_8760!$C6852,Htg_StPt_Sch_EZ!$B$31:$B$54,0),MATCH(Schedules_8760!$F6852,Htg_StPt_Sch_EZ!$C$30:$I$30,0)),"F","C")</f>
        <v>19.444444444444443</v>
      </c>
      <c r="J6852" s="34">
        <f>CONVERT(INDEX(Clg_StPt_Sch_EZ!$C$4:$I$27,MATCH(Schedules_8760!$C6852,Clg_StPt_Sch_EZ!$B$4:$B$27,0),MATCH(Schedules_8760!$F6852,Clg_StPt_Sch_EZ!$C$3:$I$3,0)),"F","C")</f>
        <v>25.555555555555554</v>
      </c>
      <c r="K6852" s="34">
        <f>CONVERT(INDEX(Clg_StPt_Sch_EZ!$C$31:$I$54,MATCH(Schedules_8760!$C6852,Clg_StPt_Sch_EZ!$B$31:$B$54,0),MATCH(Schedules_8760!$F6852,Clg_StPt_Sch_EZ!$C$30:$I$30,0)),"F","C")</f>
        <v>25</v>
      </c>
      <c r="L6852" s="34">
        <f>CONVERT(INDEX(DHW_StPt_Sch_EZ!$C$4:$I$27,MATCH(Schedules_8760!$C6852,DHW_StPt_Sch_EZ!$B$4:$B$27,0),MATCH(Schedules_8760!$F6852,DHW_StPt_Sch_EZ!$C$3:$I$3,0)),"F","C")</f>
        <v>53.333333333333329</v>
      </c>
      <c r="M6852" s="34">
        <f>CONVERT(INDEX(DHW_StPt_Sch_EZ!$C$31:$I$54,MATCH(Schedules_8760!$C6852,DHW_StPt_Sch_EZ!$B$31:$B$54,0),MATCH(Schedules_8760!$F6852,DHW_StPt_Sch_EZ!$C$30:$I$30,0)),"F","C")</f>
        <v>53.333333333333329</v>
      </c>
      <c r="N6852" s="12"/>
      <c r="O6852" s="12"/>
      <c r="P6852" s="12"/>
    </row>
    <row r="6853" spans="1:16" x14ac:dyDescent="0.25">
      <c r="A6853" s="35">
        <v>6852</v>
      </c>
      <c r="B6853" s="89">
        <v>286.45833333333331</v>
      </c>
      <c r="C6853" s="35">
        <f t="shared" si="535"/>
        <v>12</v>
      </c>
      <c r="D6853" s="35">
        <f t="shared" si="538"/>
        <v>286</v>
      </c>
      <c r="E6853" s="35">
        <f t="shared" si="539"/>
        <v>6</v>
      </c>
      <c r="F6853" s="35" t="str">
        <f t="shared" si="536"/>
        <v>Friday</v>
      </c>
      <c r="G6853" s="35">
        <f t="shared" si="537"/>
        <v>10</v>
      </c>
      <c r="H6853" s="34">
        <f>CONVERT(INDEX(Htg_StPt_Sch_EZ!$C$4:$I$27,MATCH(Schedules_8760!$C6853,Htg_StPt_Sch_EZ!$B$4:$B$27,0),MATCH(Schedules_8760!$F6853,Htg_StPt_Sch_EZ!$C$3:$I$3,0)),"F","C")</f>
        <v>20.555555555555554</v>
      </c>
      <c r="I6853" s="34">
        <f>CONVERT(INDEX(Htg_StPt_Sch_EZ!$C$31:$I$54,MATCH(Schedules_8760!$C6853,Htg_StPt_Sch_EZ!$B$31:$B$54,0),MATCH(Schedules_8760!$F6853,Htg_StPt_Sch_EZ!$C$30:$I$30,0)),"F","C")</f>
        <v>19.444444444444443</v>
      </c>
      <c r="J6853" s="34">
        <f>CONVERT(INDEX(Clg_StPt_Sch_EZ!$C$4:$I$27,MATCH(Schedules_8760!$C6853,Clg_StPt_Sch_EZ!$B$4:$B$27,0),MATCH(Schedules_8760!$F6853,Clg_StPt_Sch_EZ!$C$3:$I$3,0)),"F","C")</f>
        <v>25.555555555555554</v>
      </c>
      <c r="K6853" s="34">
        <f>CONVERT(INDEX(Clg_StPt_Sch_EZ!$C$31:$I$54,MATCH(Schedules_8760!$C6853,Clg_StPt_Sch_EZ!$B$31:$B$54,0),MATCH(Schedules_8760!$F6853,Clg_StPt_Sch_EZ!$C$30:$I$30,0)),"F","C")</f>
        <v>25</v>
      </c>
      <c r="L6853" s="34">
        <f>CONVERT(INDEX(DHW_StPt_Sch_EZ!$C$4:$I$27,MATCH(Schedules_8760!$C6853,DHW_StPt_Sch_EZ!$B$4:$B$27,0),MATCH(Schedules_8760!$F6853,DHW_StPt_Sch_EZ!$C$3:$I$3,0)),"F","C")</f>
        <v>53.333333333333329</v>
      </c>
      <c r="M6853" s="34">
        <f>CONVERT(INDEX(DHW_StPt_Sch_EZ!$C$31:$I$54,MATCH(Schedules_8760!$C6853,DHW_StPt_Sch_EZ!$B$31:$B$54,0),MATCH(Schedules_8760!$F6853,DHW_StPt_Sch_EZ!$C$30:$I$30,0)),"F","C")</f>
        <v>53.333333333333329</v>
      </c>
      <c r="N6853" s="12"/>
      <c r="O6853" s="12"/>
      <c r="P6853" s="12"/>
    </row>
    <row r="6854" spans="1:16" x14ac:dyDescent="0.25">
      <c r="A6854" s="35">
        <v>6853</v>
      </c>
      <c r="B6854" s="89">
        <v>286.5</v>
      </c>
      <c r="C6854" s="35">
        <f t="shared" si="535"/>
        <v>13</v>
      </c>
      <c r="D6854" s="35">
        <f t="shared" si="538"/>
        <v>286</v>
      </c>
      <c r="E6854" s="35">
        <f t="shared" si="539"/>
        <v>6</v>
      </c>
      <c r="F6854" s="35" t="str">
        <f t="shared" si="536"/>
        <v>Friday</v>
      </c>
      <c r="G6854" s="35">
        <f t="shared" si="537"/>
        <v>10</v>
      </c>
      <c r="H6854" s="34">
        <f>CONVERT(INDEX(Htg_StPt_Sch_EZ!$C$4:$I$27,MATCH(Schedules_8760!$C6854,Htg_StPt_Sch_EZ!$B$4:$B$27,0),MATCH(Schedules_8760!$F6854,Htg_StPt_Sch_EZ!$C$3:$I$3,0)),"F","C")</f>
        <v>20.555555555555554</v>
      </c>
      <c r="I6854" s="34">
        <f>CONVERT(INDEX(Htg_StPt_Sch_EZ!$C$31:$I$54,MATCH(Schedules_8760!$C6854,Htg_StPt_Sch_EZ!$B$31:$B$54,0),MATCH(Schedules_8760!$F6854,Htg_StPt_Sch_EZ!$C$30:$I$30,0)),"F","C")</f>
        <v>19.444444444444443</v>
      </c>
      <c r="J6854" s="34">
        <f>CONVERT(INDEX(Clg_StPt_Sch_EZ!$C$4:$I$27,MATCH(Schedules_8760!$C6854,Clg_StPt_Sch_EZ!$B$4:$B$27,0),MATCH(Schedules_8760!$F6854,Clg_StPt_Sch_EZ!$C$3:$I$3,0)),"F","C")</f>
        <v>25.555555555555554</v>
      </c>
      <c r="K6854" s="34">
        <f>CONVERT(INDEX(Clg_StPt_Sch_EZ!$C$31:$I$54,MATCH(Schedules_8760!$C6854,Clg_StPt_Sch_EZ!$B$31:$B$54,0),MATCH(Schedules_8760!$F6854,Clg_StPt_Sch_EZ!$C$30:$I$30,0)),"F","C")</f>
        <v>25</v>
      </c>
      <c r="L6854" s="34">
        <f>CONVERT(INDEX(DHW_StPt_Sch_EZ!$C$4:$I$27,MATCH(Schedules_8760!$C6854,DHW_StPt_Sch_EZ!$B$4:$B$27,0),MATCH(Schedules_8760!$F6854,DHW_StPt_Sch_EZ!$C$3:$I$3,0)),"F","C")</f>
        <v>53.333333333333329</v>
      </c>
      <c r="M6854" s="34">
        <f>CONVERT(INDEX(DHW_StPt_Sch_EZ!$C$31:$I$54,MATCH(Schedules_8760!$C6854,DHW_StPt_Sch_EZ!$B$31:$B$54,0),MATCH(Schedules_8760!$F6854,DHW_StPt_Sch_EZ!$C$30:$I$30,0)),"F","C")</f>
        <v>53.333333333333329</v>
      </c>
      <c r="N6854" s="12"/>
      <c r="O6854" s="12"/>
      <c r="P6854" s="12"/>
    </row>
    <row r="6855" spans="1:16" x14ac:dyDescent="0.25">
      <c r="A6855" s="35">
        <v>6854</v>
      </c>
      <c r="B6855" s="89">
        <v>286.54166666666669</v>
      </c>
      <c r="C6855" s="35">
        <f t="shared" si="535"/>
        <v>14</v>
      </c>
      <c r="D6855" s="35">
        <f t="shared" si="538"/>
        <v>286</v>
      </c>
      <c r="E6855" s="35">
        <f t="shared" si="539"/>
        <v>6</v>
      </c>
      <c r="F6855" s="35" t="str">
        <f t="shared" si="536"/>
        <v>Friday</v>
      </c>
      <c r="G6855" s="35">
        <f t="shared" si="537"/>
        <v>10</v>
      </c>
      <c r="H6855" s="34">
        <f>CONVERT(INDEX(Htg_StPt_Sch_EZ!$C$4:$I$27,MATCH(Schedules_8760!$C6855,Htg_StPt_Sch_EZ!$B$4:$B$27,0),MATCH(Schedules_8760!$F6855,Htg_StPt_Sch_EZ!$C$3:$I$3,0)),"F","C")</f>
        <v>20.555555555555554</v>
      </c>
      <c r="I6855" s="34">
        <f>CONVERT(INDEX(Htg_StPt_Sch_EZ!$C$31:$I$54,MATCH(Schedules_8760!$C6855,Htg_StPt_Sch_EZ!$B$31:$B$54,0),MATCH(Schedules_8760!$F6855,Htg_StPt_Sch_EZ!$C$30:$I$30,0)),"F","C")</f>
        <v>19.444444444444443</v>
      </c>
      <c r="J6855" s="34">
        <f>CONVERT(INDEX(Clg_StPt_Sch_EZ!$C$4:$I$27,MATCH(Schedules_8760!$C6855,Clg_StPt_Sch_EZ!$B$4:$B$27,0),MATCH(Schedules_8760!$F6855,Clg_StPt_Sch_EZ!$C$3:$I$3,0)),"F","C")</f>
        <v>25.555555555555554</v>
      </c>
      <c r="K6855" s="34">
        <f>CONVERT(INDEX(Clg_StPt_Sch_EZ!$C$31:$I$54,MATCH(Schedules_8760!$C6855,Clg_StPt_Sch_EZ!$B$31:$B$54,0),MATCH(Schedules_8760!$F6855,Clg_StPt_Sch_EZ!$C$30:$I$30,0)),"F","C")</f>
        <v>25</v>
      </c>
      <c r="L6855" s="34">
        <f>CONVERT(INDEX(DHW_StPt_Sch_EZ!$C$4:$I$27,MATCH(Schedules_8760!$C6855,DHW_StPt_Sch_EZ!$B$4:$B$27,0),MATCH(Schedules_8760!$F6855,DHW_StPt_Sch_EZ!$C$3:$I$3,0)),"F","C")</f>
        <v>53.333333333333329</v>
      </c>
      <c r="M6855" s="34">
        <f>CONVERT(INDEX(DHW_StPt_Sch_EZ!$C$31:$I$54,MATCH(Schedules_8760!$C6855,DHW_StPt_Sch_EZ!$B$31:$B$54,0),MATCH(Schedules_8760!$F6855,DHW_StPt_Sch_EZ!$C$30:$I$30,0)),"F","C")</f>
        <v>53.333333333333329</v>
      </c>
      <c r="N6855" s="12"/>
      <c r="O6855" s="12"/>
      <c r="P6855" s="12"/>
    </row>
    <row r="6856" spans="1:16" x14ac:dyDescent="0.25">
      <c r="A6856" s="35">
        <v>6855</v>
      </c>
      <c r="B6856" s="89">
        <v>286.58333333333331</v>
      </c>
      <c r="C6856" s="35">
        <f t="shared" si="535"/>
        <v>15</v>
      </c>
      <c r="D6856" s="35">
        <f t="shared" si="538"/>
        <v>286</v>
      </c>
      <c r="E6856" s="35">
        <f t="shared" si="539"/>
        <v>6</v>
      </c>
      <c r="F6856" s="35" t="str">
        <f t="shared" si="536"/>
        <v>Friday</v>
      </c>
      <c r="G6856" s="35">
        <f t="shared" si="537"/>
        <v>10</v>
      </c>
      <c r="H6856" s="34">
        <f>CONVERT(INDEX(Htg_StPt_Sch_EZ!$C$4:$I$27,MATCH(Schedules_8760!$C6856,Htg_StPt_Sch_EZ!$B$4:$B$27,0),MATCH(Schedules_8760!$F6856,Htg_StPt_Sch_EZ!$C$3:$I$3,0)),"F","C")</f>
        <v>20.555555555555554</v>
      </c>
      <c r="I6856" s="34">
        <f>CONVERT(INDEX(Htg_StPt_Sch_EZ!$C$31:$I$54,MATCH(Schedules_8760!$C6856,Htg_StPt_Sch_EZ!$B$31:$B$54,0),MATCH(Schedules_8760!$F6856,Htg_StPt_Sch_EZ!$C$30:$I$30,0)),"F","C")</f>
        <v>21.111111111111111</v>
      </c>
      <c r="J6856" s="34">
        <f>CONVERT(INDEX(Clg_StPt_Sch_EZ!$C$4:$I$27,MATCH(Schedules_8760!$C6856,Clg_StPt_Sch_EZ!$B$4:$B$27,0),MATCH(Schedules_8760!$F6856,Clg_StPt_Sch_EZ!$C$3:$I$3,0)),"F","C")</f>
        <v>25.555555555555554</v>
      </c>
      <c r="K6856" s="34">
        <f>CONVERT(INDEX(Clg_StPt_Sch_EZ!$C$31:$I$54,MATCH(Schedules_8760!$C6856,Clg_StPt_Sch_EZ!$B$31:$B$54,0),MATCH(Schedules_8760!$F6856,Clg_StPt_Sch_EZ!$C$30:$I$30,0)),"F","C")</f>
        <v>25</v>
      </c>
      <c r="L6856" s="34">
        <f>CONVERT(INDEX(DHW_StPt_Sch_EZ!$C$4:$I$27,MATCH(Schedules_8760!$C6856,DHW_StPt_Sch_EZ!$B$4:$B$27,0),MATCH(Schedules_8760!$F6856,DHW_StPt_Sch_EZ!$C$3:$I$3,0)),"F","C")</f>
        <v>53.333333333333329</v>
      </c>
      <c r="M6856" s="34">
        <f>CONVERT(INDEX(DHW_StPt_Sch_EZ!$C$31:$I$54,MATCH(Schedules_8760!$C6856,DHW_StPt_Sch_EZ!$B$31:$B$54,0),MATCH(Schedules_8760!$F6856,DHW_StPt_Sch_EZ!$C$30:$I$30,0)),"F","C")</f>
        <v>53.333333333333329</v>
      </c>
      <c r="N6856" s="12"/>
      <c r="O6856" s="12"/>
      <c r="P6856" s="12"/>
    </row>
    <row r="6857" spans="1:16" x14ac:dyDescent="0.25">
      <c r="A6857" s="35">
        <v>6856</v>
      </c>
      <c r="B6857" s="89">
        <v>286.625</v>
      </c>
      <c r="C6857" s="35">
        <f t="shared" si="535"/>
        <v>16</v>
      </c>
      <c r="D6857" s="35">
        <f t="shared" si="538"/>
        <v>286</v>
      </c>
      <c r="E6857" s="35">
        <f t="shared" si="539"/>
        <v>6</v>
      </c>
      <c r="F6857" s="35" t="str">
        <f t="shared" si="536"/>
        <v>Friday</v>
      </c>
      <c r="G6857" s="35">
        <f t="shared" si="537"/>
        <v>10</v>
      </c>
      <c r="H6857" s="34">
        <f>CONVERT(INDEX(Htg_StPt_Sch_EZ!$C$4:$I$27,MATCH(Schedules_8760!$C6857,Htg_StPt_Sch_EZ!$B$4:$B$27,0),MATCH(Schedules_8760!$F6857,Htg_StPt_Sch_EZ!$C$3:$I$3,0)),"F","C")</f>
        <v>20.555555555555554</v>
      </c>
      <c r="I6857" s="34">
        <f>CONVERT(INDEX(Htg_StPt_Sch_EZ!$C$31:$I$54,MATCH(Schedules_8760!$C6857,Htg_StPt_Sch_EZ!$B$31:$B$54,0),MATCH(Schedules_8760!$F6857,Htg_StPt_Sch_EZ!$C$30:$I$30,0)),"F","C")</f>
        <v>21.111111111111111</v>
      </c>
      <c r="J6857" s="34">
        <f>CONVERT(INDEX(Clg_StPt_Sch_EZ!$C$4:$I$27,MATCH(Schedules_8760!$C6857,Clg_StPt_Sch_EZ!$B$4:$B$27,0),MATCH(Schedules_8760!$F6857,Clg_StPt_Sch_EZ!$C$3:$I$3,0)),"F","C")</f>
        <v>25.555555555555554</v>
      </c>
      <c r="K6857" s="34">
        <f>CONVERT(INDEX(Clg_StPt_Sch_EZ!$C$31:$I$54,MATCH(Schedules_8760!$C6857,Clg_StPt_Sch_EZ!$B$31:$B$54,0),MATCH(Schedules_8760!$F6857,Clg_StPt_Sch_EZ!$C$30:$I$30,0)),"F","C")</f>
        <v>25</v>
      </c>
      <c r="L6857" s="34">
        <f>CONVERT(INDEX(DHW_StPt_Sch_EZ!$C$4:$I$27,MATCH(Schedules_8760!$C6857,DHW_StPt_Sch_EZ!$B$4:$B$27,0),MATCH(Schedules_8760!$F6857,DHW_StPt_Sch_EZ!$C$3:$I$3,0)),"F","C")</f>
        <v>53.333333333333329</v>
      </c>
      <c r="M6857" s="34">
        <f>CONVERT(INDEX(DHW_StPt_Sch_EZ!$C$31:$I$54,MATCH(Schedules_8760!$C6857,DHW_StPt_Sch_EZ!$B$31:$B$54,0),MATCH(Schedules_8760!$F6857,DHW_StPt_Sch_EZ!$C$30:$I$30,0)),"F","C")</f>
        <v>53.333333333333329</v>
      </c>
      <c r="N6857" s="12"/>
      <c r="O6857" s="12"/>
      <c r="P6857" s="12"/>
    </row>
    <row r="6858" spans="1:16" x14ac:dyDescent="0.25">
      <c r="A6858" s="35">
        <v>6857</v>
      </c>
      <c r="B6858" s="89">
        <v>286.66666666666669</v>
      </c>
      <c r="C6858" s="35">
        <f t="shared" si="535"/>
        <v>17</v>
      </c>
      <c r="D6858" s="35">
        <f t="shared" si="538"/>
        <v>286</v>
      </c>
      <c r="E6858" s="35">
        <f t="shared" si="539"/>
        <v>6</v>
      </c>
      <c r="F6858" s="35" t="str">
        <f t="shared" si="536"/>
        <v>Friday</v>
      </c>
      <c r="G6858" s="35">
        <f t="shared" si="537"/>
        <v>10</v>
      </c>
      <c r="H6858" s="34">
        <f>CONVERT(INDEX(Htg_StPt_Sch_EZ!$C$4:$I$27,MATCH(Schedules_8760!$C6858,Htg_StPt_Sch_EZ!$B$4:$B$27,0),MATCH(Schedules_8760!$F6858,Htg_StPt_Sch_EZ!$C$3:$I$3,0)),"F","C")</f>
        <v>20.555555555555554</v>
      </c>
      <c r="I6858" s="34">
        <f>CONVERT(INDEX(Htg_StPt_Sch_EZ!$C$31:$I$54,MATCH(Schedules_8760!$C6858,Htg_StPt_Sch_EZ!$B$31:$B$54,0),MATCH(Schedules_8760!$F6858,Htg_StPt_Sch_EZ!$C$30:$I$30,0)),"F","C")</f>
        <v>17.777777777777779</v>
      </c>
      <c r="J6858" s="34">
        <f>CONVERT(INDEX(Clg_StPt_Sch_EZ!$C$4:$I$27,MATCH(Schedules_8760!$C6858,Clg_StPt_Sch_EZ!$B$4:$B$27,0),MATCH(Schedules_8760!$F6858,Clg_StPt_Sch_EZ!$C$3:$I$3,0)),"F","C")</f>
        <v>25.555555555555554</v>
      </c>
      <c r="K6858" s="34">
        <f>CONVERT(INDEX(Clg_StPt_Sch_EZ!$C$31:$I$54,MATCH(Schedules_8760!$C6858,Clg_StPt_Sch_EZ!$B$31:$B$54,0),MATCH(Schedules_8760!$F6858,Clg_StPt_Sch_EZ!$C$30:$I$30,0)),"F","C")</f>
        <v>25</v>
      </c>
      <c r="L6858" s="34">
        <f>CONVERT(INDEX(DHW_StPt_Sch_EZ!$C$4:$I$27,MATCH(Schedules_8760!$C6858,DHW_StPt_Sch_EZ!$B$4:$B$27,0),MATCH(Schedules_8760!$F6858,DHW_StPt_Sch_EZ!$C$3:$I$3,0)),"F","C")</f>
        <v>53.333333333333329</v>
      </c>
      <c r="M6858" s="34">
        <f>CONVERT(INDEX(DHW_StPt_Sch_EZ!$C$31:$I$54,MATCH(Schedules_8760!$C6858,DHW_StPt_Sch_EZ!$B$31:$B$54,0),MATCH(Schedules_8760!$F6858,DHW_StPt_Sch_EZ!$C$30:$I$30,0)),"F","C")</f>
        <v>53.333333333333329</v>
      </c>
      <c r="N6858" s="12"/>
      <c r="O6858" s="12"/>
      <c r="P6858" s="12"/>
    </row>
    <row r="6859" spans="1:16" x14ac:dyDescent="0.25">
      <c r="A6859" s="35">
        <v>6858</v>
      </c>
      <c r="B6859" s="89">
        <v>286.70833333333331</v>
      </c>
      <c r="C6859" s="35">
        <f t="shared" si="535"/>
        <v>18</v>
      </c>
      <c r="D6859" s="35">
        <f t="shared" si="538"/>
        <v>286</v>
      </c>
      <c r="E6859" s="35">
        <f t="shared" si="539"/>
        <v>6</v>
      </c>
      <c r="F6859" s="35" t="str">
        <f t="shared" si="536"/>
        <v>Friday</v>
      </c>
      <c r="G6859" s="35">
        <f t="shared" si="537"/>
        <v>10</v>
      </c>
      <c r="H6859" s="34">
        <f>CONVERT(INDEX(Htg_StPt_Sch_EZ!$C$4:$I$27,MATCH(Schedules_8760!$C6859,Htg_StPt_Sch_EZ!$B$4:$B$27,0),MATCH(Schedules_8760!$F6859,Htg_StPt_Sch_EZ!$C$3:$I$3,0)),"F","C")</f>
        <v>20.555555555555554</v>
      </c>
      <c r="I6859" s="34">
        <f>CONVERT(INDEX(Htg_StPt_Sch_EZ!$C$31:$I$54,MATCH(Schedules_8760!$C6859,Htg_StPt_Sch_EZ!$B$31:$B$54,0),MATCH(Schedules_8760!$F6859,Htg_StPt_Sch_EZ!$C$30:$I$30,0)),"F","C")</f>
        <v>17.777777777777779</v>
      </c>
      <c r="J6859" s="34">
        <f>CONVERT(INDEX(Clg_StPt_Sch_EZ!$C$4:$I$27,MATCH(Schedules_8760!$C6859,Clg_StPt_Sch_EZ!$B$4:$B$27,0),MATCH(Schedules_8760!$F6859,Clg_StPt_Sch_EZ!$C$3:$I$3,0)),"F","C")</f>
        <v>25.555555555555554</v>
      </c>
      <c r="K6859" s="34">
        <f>CONVERT(INDEX(Clg_StPt_Sch_EZ!$C$31:$I$54,MATCH(Schedules_8760!$C6859,Clg_StPt_Sch_EZ!$B$31:$B$54,0),MATCH(Schedules_8760!$F6859,Clg_StPt_Sch_EZ!$C$30:$I$30,0)),"F","C")</f>
        <v>28.333333333333332</v>
      </c>
      <c r="L6859" s="34">
        <f>CONVERT(INDEX(DHW_StPt_Sch_EZ!$C$4:$I$27,MATCH(Schedules_8760!$C6859,DHW_StPt_Sch_EZ!$B$4:$B$27,0),MATCH(Schedules_8760!$F6859,DHW_StPt_Sch_EZ!$C$3:$I$3,0)),"F","C")</f>
        <v>53.333333333333329</v>
      </c>
      <c r="M6859" s="34">
        <f>CONVERT(INDEX(DHW_StPt_Sch_EZ!$C$31:$I$54,MATCH(Schedules_8760!$C6859,DHW_StPt_Sch_EZ!$B$31:$B$54,0),MATCH(Schedules_8760!$F6859,DHW_StPt_Sch_EZ!$C$30:$I$30,0)),"F","C")</f>
        <v>53.333333333333329</v>
      </c>
      <c r="N6859" s="12"/>
      <c r="O6859" s="12"/>
      <c r="P6859" s="12"/>
    </row>
    <row r="6860" spans="1:16" x14ac:dyDescent="0.25">
      <c r="A6860" s="35">
        <v>6859</v>
      </c>
      <c r="B6860" s="89">
        <v>286.75</v>
      </c>
      <c r="C6860" s="35">
        <f t="shared" si="535"/>
        <v>19</v>
      </c>
      <c r="D6860" s="35">
        <f t="shared" si="538"/>
        <v>286</v>
      </c>
      <c r="E6860" s="35">
        <f t="shared" si="539"/>
        <v>6</v>
      </c>
      <c r="F6860" s="35" t="str">
        <f t="shared" si="536"/>
        <v>Friday</v>
      </c>
      <c r="G6860" s="35">
        <f t="shared" si="537"/>
        <v>10</v>
      </c>
      <c r="H6860" s="34">
        <f>CONVERT(INDEX(Htg_StPt_Sch_EZ!$C$4:$I$27,MATCH(Schedules_8760!$C6860,Htg_StPt_Sch_EZ!$B$4:$B$27,0),MATCH(Schedules_8760!$F6860,Htg_StPt_Sch_EZ!$C$3:$I$3,0)),"F","C")</f>
        <v>20.555555555555554</v>
      </c>
      <c r="I6860" s="34">
        <f>CONVERT(INDEX(Htg_StPt_Sch_EZ!$C$31:$I$54,MATCH(Schedules_8760!$C6860,Htg_StPt_Sch_EZ!$B$31:$B$54,0),MATCH(Schedules_8760!$F6860,Htg_StPt_Sch_EZ!$C$30:$I$30,0)),"F","C")</f>
        <v>18.333333333333332</v>
      </c>
      <c r="J6860" s="34">
        <f>CONVERT(INDEX(Clg_StPt_Sch_EZ!$C$4:$I$27,MATCH(Schedules_8760!$C6860,Clg_StPt_Sch_EZ!$B$4:$B$27,0),MATCH(Schedules_8760!$F6860,Clg_StPt_Sch_EZ!$C$3:$I$3,0)),"F","C")</f>
        <v>25.555555555555554</v>
      </c>
      <c r="K6860" s="34">
        <f>CONVERT(INDEX(Clg_StPt_Sch_EZ!$C$31:$I$54,MATCH(Schedules_8760!$C6860,Clg_StPt_Sch_EZ!$B$31:$B$54,0),MATCH(Schedules_8760!$F6860,Clg_StPt_Sch_EZ!$C$30:$I$30,0)),"F","C")</f>
        <v>28.333333333333332</v>
      </c>
      <c r="L6860" s="34">
        <f>CONVERT(INDEX(DHW_StPt_Sch_EZ!$C$4:$I$27,MATCH(Schedules_8760!$C6860,DHW_StPt_Sch_EZ!$B$4:$B$27,0),MATCH(Schedules_8760!$F6860,DHW_StPt_Sch_EZ!$C$3:$I$3,0)),"F","C")</f>
        <v>53.333333333333329</v>
      </c>
      <c r="M6860" s="34">
        <f>CONVERT(INDEX(DHW_StPt_Sch_EZ!$C$31:$I$54,MATCH(Schedules_8760!$C6860,DHW_StPt_Sch_EZ!$B$31:$B$54,0),MATCH(Schedules_8760!$F6860,DHW_StPt_Sch_EZ!$C$30:$I$30,0)),"F","C")</f>
        <v>53.333333333333329</v>
      </c>
      <c r="N6860" s="12"/>
      <c r="O6860" s="12"/>
      <c r="P6860" s="12"/>
    </row>
    <row r="6861" spans="1:16" x14ac:dyDescent="0.25">
      <c r="A6861" s="35">
        <v>6860</v>
      </c>
      <c r="B6861" s="89">
        <v>286.79166666666669</v>
      </c>
      <c r="C6861" s="35">
        <f t="shared" si="535"/>
        <v>20</v>
      </c>
      <c r="D6861" s="35">
        <f t="shared" si="538"/>
        <v>286</v>
      </c>
      <c r="E6861" s="35">
        <f t="shared" si="539"/>
        <v>6</v>
      </c>
      <c r="F6861" s="35" t="str">
        <f t="shared" si="536"/>
        <v>Friday</v>
      </c>
      <c r="G6861" s="35">
        <f t="shared" si="537"/>
        <v>10</v>
      </c>
      <c r="H6861" s="34">
        <f>CONVERT(INDEX(Htg_StPt_Sch_EZ!$C$4:$I$27,MATCH(Schedules_8760!$C6861,Htg_StPt_Sch_EZ!$B$4:$B$27,0),MATCH(Schedules_8760!$F6861,Htg_StPt_Sch_EZ!$C$3:$I$3,0)),"F","C")</f>
        <v>20.555555555555554</v>
      </c>
      <c r="I6861" s="34">
        <f>CONVERT(INDEX(Htg_StPt_Sch_EZ!$C$31:$I$54,MATCH(Schedules_8760!$C6861,Htg_StPt_Sch_EZ!$B$31:$B$54,0),MATCH(Schedules_8760!$F6861,Htg_StPt_Sch_EZ!$C$30:$I$30,0)),"F","C")</f>
        <v>18.888888888888889</v>
      </c>
      <c r="J6861" s="34">
        <f>CONVERT(INDEX(Clg_StPt_Sch_EZ!$C$4:$I$27,MATCH(Schedules_8760!$C6861,Clg_StPt_Sch_EZ!$B$4:$B$27,0),MATCH(Schedules_8760!$F6861,Clg_StPt_Sch_EZ!$C$3:$I$3,0)),"F","C")</f>
        <v>25.555555555555554</v>
      </c>
      <c r="K6861" s="34">
        <f>CONVERT(INDEX(Clg_StPt_Sch_EZ!$C$31:$I$54,MATCH(Schedules_8760!$C6861,Clg_StPt_Sch_EZ!$B$31:$B$54,0),MATCH(Schedules_8760!$F6861,Clg_StPt_Sch_EZ!$C$30:$I$30,0)),"F","C")</f>
        <v>28.333333333333332</v>
      </c>
      <c r="L6861" s="34">
        <f>CONVERT(INDEX(DHW_StPt_Sch_EZ!$C$4:$I$27,MATCH(Schedules_8760!$C6861,DHW_StPt_Sch_EZ!$B$4:$B$27,0),MATCH(Schedules_8760!$F6861,DHW_StPt_Sch_EZ!$C$3:$I$3,0)),"F","C")</f>
        <v>53.333333333333329</v>
      </c>
      <c r="M6861" s="34">
        <f>CONVERT(INDEX(DHW_StPt_Sch_EZ!$C$31:$I$54,MATCH(Schedules_8760!$C6861,DHW_StPt_Sch_EZ!$B$31:$B$54,0),MATCH(Schedules_8760!$F6861,DHW_StPt_Sch_EZ!$C$30:$I$30,0)),"F","C")</f>
        <v>53.333333333333329</v>
      </c>
      <c r="N6861" s="12"/>
      <c r="O6861" s="12"/>
      <c r="P6861" s="12"/>
    </row>
    <row r="6862" spans="1:16" x14ac:dyDescent="0.25">
      <c r="A6862" s="35">
        <v>6861</v>
      </c>
      <c r="B6862" s="89">
        <v>286.83333333333331</v>
      </c>
      <c r="C6862" s="35">
        <f t="shared" si="535"/>
        <v>21</v>
      </c>
      <c r="D6862" s="35">
        <f t="shared" si="538"/>
        <v>286</v>
      </c>
      <c r="E6862" s="35">
        <f t="shared" si="539"/>
        <v>6</v>
      </c>
      <c r="F6862" s="35" t="str">
        <f t="shared" si="536"/>
        <v>Friday</v>
      </c>
      <c r="G6862" s="35">
        <f t="shared" si="537"/>
        <v>10</v>
      </c>
      <c r="H6862" s="34">
        <f>CONVERT(INDEX(Htg_StPt_Sch_EZ!$C$4:$I$27,MATCH(Schedules_8760!$C6862,Htg_StPt_Sch_EZ!$B$4:$B$27,0),MATCH(Schedules_8760!$F6862,Htg_StPt_Sch_EZ!$C$3:$I$3,0)),"F","C")</f>
        <v>20.555555555555554</v>
      </c>
      <c r="I6862" s="34">
        <f>CONVERT(INDEX(Htg_StPt_Sch_EZ!$C$31:$I$54,MATCH(Schedules_8760!$C6862,Htg_StPt_Sch_EZ!$B$31:$B$54,0),MATCH(Schedules_8760!$F6862,Htg_StPt_Sch_EZ!$C$30:$I$30,0)),"F","C")</f>
        <v>19.444444444444443</v>
      </c>
      <c r="J6862" s="34">
        <f>CONVERT(INDEX(Clg_StPt_Sch_EZ!$C$4:$I$27,MATCH(Schedules_8760!$C6862,Clg_StPt_Sch_EZ!$B$4:$B$27,0),MATCH(Schedules_8760!$F6862,Clg_StPt_Sch_EZ!$C$3:$I$3,0)),"F","C")</f>
        <v>25.555555555555554</v>
      </c>
      <c r="K6862" s="34">
        <f>CONVERT(INDEX(Clg_StPt_Sch_EZ!$C$31:$I$54,MATCH(Schedules_8760!$C6862,Clg_StPt_Sch_EZ!$B$31:$B$54,0),MATCH(Schedules_8760!$F6862,Clg_StPt_Sch_EZ!$C$30:$I$30,0)),"F","C")</f>
        <v>28.333333333333332</v>
      </c>
      <c r="L6862" s="34">
        <f>CONVERT(INDEX(DHW_StPt_Sch_EZ!$C$4:$I$27,MATCH(Schedules_8760!$C6862,DHW_StPt_Sch_EZ!$B$4:$B$27,0),MATCH(Schedules_8760!$F6862,DHW_StPt_Sch_EZ!$C$3:$I$3,0)),"F","C")</f>
        <v>53.333333333333329</v>
      </c>
      <c r="M6862" s="34">
        <f>CONVERT(INDEX(DHW_StPt_Sch_EZ!$C$31:$I$54,MATCH(Schedules_8760!$C6862,DHW_StPt_Sch_EZ!$B$31:$B$54,0),MATCH(Schedules_8760!$F6862,DHW_StPt_Sch_EZ!$C$30:$I$30,0)),"F","C")</f>
        <v>53.333333333333329</v>
      </c>
      <c r="N6862" s="12"/>
      <c r="O6862" s="12"/>
      <c r="P6862" s="12"/>
    </row>
    <row r="6863" spans="1:16" x14ac:dyDescent="0.25">
      <c r="A6863" s="35">
        <v>6862</v>
      </c>
      <c r="B6863" s="89">
        <v>286.875</v>
      </c>
      <c r="C6863" s="35">
        <f t="shared" si="535"/>
        <v>22</v>
      </c>
      <c r="D6863" s="35">
        <f t="shared" si="538"/>
        <v>286</v>
      </c>
      <c r="E6863" s="35">
        <f t="shared" si="539"/>
        <v>6</v>
      </c>
      <c r="F6863" s="35" t="str">
        <f t="shared" si="536"/>
        <v>Friday</v>
      </c>
      <c r="G6863" s="35">
        <f t="shared" si="537"/>
        <v>10</v>
      </c>
      <c r="H6863" s="34">
        <f>CONVERT(INDEX(Htg_StPt_Sch_EZ!$C$4:$I$27,MATCH(Schedules_8760!$C6863,Htg_StPt_Sch_EZ!$B$4:$B$27,0),MATCH(Schedules_8760!$F6863,Htg_StPt_Sch_EZ!$C$3:$I$3,0)),"F","C")</f>
        <v>20.555555555555554</v>
      </c>
      <c r="I6863" s="34">
        <f>CONVERT(INDEX(Htg_StPt_Sch_EZ!$C$31:$I$54,MATCH(Schedules_8760!$C6863,Htg_StPt_Sch_EZ!$B$31:$B$54,0),MATCH(Schedules_8760!$F6863,Htg_StPt_Sch_EZ!$C$30:$I$30,0)),"F","C")</f>
        <v>19.444444444444443</v>
      </c>
      <c r="J6863" s="34">
        <f>CONVERT(INDEX(Clg_StPt_Sch_EZ!$C$4:$I$27,MATCH(Schedules_8760!$C6863,Clg_StPt_Sch_EZ!$B$4:$B$27,0),MATCH(Schedules_8760!$F6863,Clg_StPt_Sch_EZ!$C$3:$I$3,0)),"F","C")</f>
        <v>25.555555555555554</v>
      </c>
      <c r="K6863" s="34">
        <f>CONVERT(INDEX(Clg_StPt_Sch_EZ!$C$31:$I$54,MATCH(Schedules_8760!$C6863,Clg_StPt_Sch_EZ!$B$31:$B$54,0),MATCH(Schedules_8760!$F6863,Clg_StPt_Sch_EZ!$C$30:$I$30,0)),"F","C")</f>
        <v>28.333333333333332</v>
      </c>
      <c r="L6863" s="34">
        <f>CONVERT(INDEX(DHW_StPt_Sch_EZ!$C$4:$I$27,MATCH(Schedules_8760!$C6863,DHW_StPt_Sch_EZ!$B$4:$B$27,0),MATCH(Schedules_8760!$F6863,DHW_StPt_Sch_EZ!$C$3:$I$3,0)),"F","C")</f>
        <v>53.333333333333329</v>
      </c>
      <c r="M6863" s="34">
        <f>CONVERT(INDEX(DHW_StPt_Sch_EZ!$C$31:$I$54,MATCH(Schedules_8760!$C6863,DHW_StPt_Sch_EZ!$B$31:$B$54,0),MATCH(Schedules_8760!$F6863,DHW_StPt_Sch_EZ!$C$30:$I$30,0)),"F","C")</f>
        <v>53.333333333333329</v>
      </c>
      <c r="N6863" s="12"/>
      <c r="O6863" s="12"/>
      <c r="P6863" s="12"/>
    </row>
    <row r="6864" spans="1:16" x14ac:dyDescent="0.25">
      <c r="A6864" s="35">
        <v>6863</v>
      </c>
      <c r="B6864" s="89">
        <v>286.91666666666669</v>
      </c>
      <c r="C6864" s="35">
        <f t="shared" si="535"/>
        <v>23</v>
      </c>
      <c r="D6864" s="35">
        <f t="shared" si="538"/>
        <v>286</v>
      </c>
      <c r="E6864" s="35">
        <f t="shared" si="539"/>
        <v>6</v>
      </c>
      <c r="F6864" s="35" t="str">
        <f t="shared" si="536"/>
        <v>Friday</v>
      </c>
      <c r="G6864" s="35">
        <f t="shared" si="537"/>
        <v>10</v>
      </c>
      <c r="H6864" s="34">
        <f>CONVERT(INDEX(Htg_StPt_Sch_EZ!$C$4:$I$27,MATCH(Schedules_8760!$C6864,Htg_StPt_Sch_EZ!$B$4:$B$27,0),MATCH(Schedules_8760!$F6864,Htg_StPt_Sch_EZ!$C$3:$I$3,0)),"F","C")</f>
        <v>20.555555555555554</v>
      </c>
      <c r="I6864" s="34">
        <f>CONVERT(INDEX(Htg_StPt_Sch_EZ!$C$31:$I$54,MATCH(Schedules_8760!$C6864,Htg_StPt_Sch_EZ!$B$31:$B$54,0),MATCH(Schedules_8760!$F6864,Htg_StPt_Sch_EZ!$C$30:$I$30,0)),"F","C")</f>
        <v>19.444444444444443</v>
      </c>
      <c r="J6864" s="34">
        <f>CONVERT(INDEX(Clg_StPt_Sch_EZ!$C$4:$I$27,MATCH(Schedules_8760!$C6864,Clg_StPt_Sch_EZ!$B$4:$B$27,0),MATCH(Schedules_8760!$F6864,Clg_StPt_Sch_EZ!$C$3:$I$3,0)),"F","C")</f>
        <v>25.555555555555554</v>
      </c>
      <c r="K6864" s="34">
        <f>CONVERT(INDEX(Clg_StPt_Sch_EZ!$C$31:$I$54,MATCH(Schedules_8760!$C6864,Clg_StPt_Sch_EZ!$B$31:$B$54,0),MATCH(Schedules_8760!$F6864,Clg_StPt_Sch_EZ!$C$30:$I$30,0)),"F","C")</f>
        <v>28.333333333333332</v>
      </c>
      <c r="L6864" s="34">
        <f>CONVERT(INDEX(DHW_StPt_Sch_EZ!$C$4:$I$27,MATCH(Schedules_8760!$C6864,DHW_StPt_Sch_EZ!$B$4:$B$27,0),MATCH(Schedules_8760!$F6864,DHW_StPt_Sch_EZ!$C$3:$I$3,0)),"F","C")</f>
        <v>53.333333333333329</v>
      </c>
      <c r="M6864" s="34">
        <f>CONVERT(INDEX(DHW_StPt_Sch_EZ!$C$31:$I$54,MATCH(Schedules_8760!$C6864,DHW_StPt_Sch_EZ!$B$31:$B$54,0),MATCH(Schedules_8760!$F6864,DHW_StPt_Sch_EZ!$C$30:$I$30,0)),"F","C")</f>
        <v>53.333333333333329</v>
      </c>
      <c r="N6864" s="12"/>
      <c r="O6864" s="12"/>
      <c r="P6864" s="12"/>
    </row>
    <row r="6865" spans="1:16" x14ac:dyDescent="0.25">
      <c r="A6865" s="35">
        <v>6864</v>
      </c>
      <c r="B6865" s="89">
        <v>286.95833333333331</v>
      </c>
      <c r="C6865" s="35">
        <f t="shared" si="535"/>
        <v>24</v>
      </c>
      <c r="D6865" s="35">
        <f t="shared" si="538"/>
        <v>286</v>
      </c>
      <c r="E6865" s="35">
        <f t="shared" si="539"/>
        <v>6</v>
      </c>
      <c r="F6865" s="35" t="str">
        <f t="shared" si="536"/>
        <v>Friday</v>
      </c>
      <c r="G6865" s="35">
        <f t="shared" si="537"/>
        <v>10</v>
      </c>
      <c r="H6865" s="34">
        <f>CONVERT(INDEX(Htg_StPt_Sch_EZ!$C$4:$I$27,MATCH(Schedules_8760!$C6865,Htg_StPt_Sch_EZ!$B$4:$B$27,0),MATCH(Schedules_8760!$F6865,Htg_StPt_Sch_EZ!$C$3:$I$3,0)),"F","C")</f>
        <v>20.555555555555554</v>
      </c>
      <c r="I6865" s="34">
        <f>CONVERT(INDEX(Htg_StPt_Sch_EZ!$C$31:$I$54,MATCH(Schedules_8760!$C6865,Htg_StPt_Sch_EZ!$B$31:$B$54,0),MATCH(Schedules_8760!$F6865,Htg_StPt_Sch_EZ!$C$30:$I$30,0)),"F","C")</f>
        <v>19.444444444444443</v>
      </c>
      <c r="J6865" s="34">
        <f>CONVERT(INDEX(Clg_StPt_Sch_EZ!$C$4:$I$27,MATCH(Schedules_8760!$C6865,Clg_StPt_Sch_EZ!$B$4:$B$27,0),MATCH(Schedules_8760!$F6865,Clg_StPt_Sch_EZ!$C$3:$I$3,0)),"F","C")</f>
        <v>25.555555555555554</v>
      </c>
      <c r="K6865" s="34">
        <f>CONVERT(INDEX(Clg_StPt_Sch_EZ!$C$31:$I$54,MATCH(Schedules_8760!$C6865,Clg_StPt_Sch_EZ!$B$31:$B$54,0),MATCH(Schedules_8760!$F6865,Clg_StPt_Sch_EZ!$C$30:$I$30,0)),"F","C")</f>
        <v>28.333333333333332</v>
      </c>
      <c r="L6865" s="34">
        <f>CONVERT(INDEX(DHW_StPt_Sch_EZ!$C$4:$I$27,MATCH(Schedules_8760!$C6865,DHW_StPt_Sch_EZ!$B$4:$B$27,0),MATCH(Schedules_8760!$F6865,DHW_StPt_Sch_EZ!$C$3:$I$3,0)),"F","C")</f>
        <v>53.333333333333329</v>
      </c>
      <c r="M6865" s="34">
        <f>CONVERT(INDEX(DHW_StPt_Sch_EZ!$C$31:$I$54,MATCH(Schedules_8760!$C6865,DHW_StPt_Sch_EZ!$B$31:$B$54,0),MATCH(Schedules_8760!$F6865,DHW_StPt_Sch_EZ!$C$30:$I$30,0)),"F","C")</f>
        <v>53.333333333333329</v>
      </c>
      <c r="N6865" s="12"/>
      <c r="O6865" s="12"/>
      <c r="P6865" s="12"/>
    </row>
    <row r="6866" spans="1:16" x14ac:dyDescent="0.25">
      <c r="A6866" s="35">
        <v>6865</v>
      </c>
      <c r="B6866" s="89">
        <v>287</v>
      </c>
      <c r="C6866" s="35">
        <f t="shared" si="535"/>
        <v>1</v>
      </c>
      <c r="D6866" s="35">
        <f t="shared" si="538"/>
        <v>287</v>
      </c>
      <c r="E6866" s="35">
        <f t="shared" si="539"/>
        <v>7</v>
      </c>
      <c r="F6866" s="35" t="str">
        <f t="shared" si="536"/>
        <v>Saturday</v>
      </c>
      <c r="G6866" s="35">
        <f t="shared" si="537"/>
        <v>10</v>
      </c>
      <c r="H6866" s="34">
        <f>CONVERT(INDEX(Htg_StPt_Sch_EZ!$C$4:$I$27,MATCH(Schedules_8760!$C6866,Htg_StPt_Sch_EZ!$B$4:$B$27,0),MATCH(Schedules_8760!$F6866,Htg_StPt_Sch_EZ!$C$3:$I$3,0)),"F","C")</f>
        <v>20.555555555555554</v>
      </c>
      <c r="I6866" s="34">
        <f>CONVERT(INDEX(Htg_StPt_Sch_EZ!$C$31:$I$54,MATCH(Schedules_8760!$C6866,Htg_StPt_Sch_EZ!$B$31:$B$54,0),MATCH(Schedules_8760!$F6866,Htg_StPt_Sch_EZ!$C$30:$I$30,0)),"F","C")</f>
        <v>19.444444444444443</v>
      </c>
      <c r="J6866" s="34">
        <f>CONVERT(INDEX(Clg_StPt_Sch_EZ!$C$4:$I$27,MATCH(Schedules_8760!$C6866,Clg_StPt_Sch_EZ!$B$4:$B$27,0),MATCH(Schedules_8760!$F6866,Clg_StPt_Sch_EZ!$C$3:$I$3,0)),"F","C")</f>
        <v>25.555555555555554</v>
      </c>
      <c r="K6866" s="34">
        <f>CONVERT(INDEX(Clg_StPt_Sch_EZ!$C$31:$I$54,MATCH(Schedules_8760!$C6866,Clg_StPt_Sch_EZ!$B$31:$B$54,0),MATCH(Schedules_8760!$F6866,Clg_StPt_Sch_EZ!$C$30:$I$30,0)),"F","C")</f>
        <v>28.333333333333332</v>
      </c>
      <c r="L6866" s="34">
        <f>CONVERT(INDEX(DHW_StPt_Sch_EZ!$C$4:$I$27,MATCH(Schedules_8760!$C6866,DHW_StPt_Sch_EZ!$B$4:$B$27,0),MATCH(Schedules_8760!$F6866,DHW_StPt_Sch_EZ!$C$3:$I$3,0)),"F","C")</f>
        <v>53.333333333333329</v>
      </c>
      <c r="M6866" s="34">
        <f>CONVERT(INDEX(DHW_StPt_Sch_EZ!$C$31:$I$54,MATCH(Schedules_8760!$C6866,DHW_StPt_Sch_EZ!$B$31:$B$54,0),MATCH(Schedules_8760!$F6866,DHW_StPt_Sch_EZ!$C$30:$I$30,0)),"F","C")</f>
        <v>53.333333333333329</v>
      </c>
      <c r="N6866" s="12"/>
      <c r="O6866" s="12"/>
      <c r="P6866" s="12"/>
    </row>
    <row r="6867" spans="1:16" x14ac:dyDescent="0.25">
      <c r="A6867" s="35">
        <v>6866</v>
      </c>
      <c r="B6867" s="89">
        <v>287.04166666666669</v>
      </c>
      <c r="C6867" s="35">
        <f t="shared" si="535"/>
        <v>2</v>
      </c>
      <c r="D6867" s="35">
        <f t="shared" si="538"/>
        <v>287</v>
      </c>
      <c r="E6867" s="35">
        <f t="shared" si="539"/>
        <v>7</v>
      </c>
      <c r="F6867" s="35" t="str">
        <f t="shared" si="536"/>
        <v>Saturday</v>
      </c>
      <c r="G6867" s="35">
        <f t="shared" si="537"/>
        <v>10</v>
      </c>
      <c r="H6867" s="34">
        <f>CONVERT(INDEX(Htg_StPt_Sch_EZ!$C$4:$I$27,MATCH(Schedules_8760!$C6867,Htg_StPt_Sch_EZ!$B$4:$B$27,0),MATCH(Schedules_8760!$F6867,Htg_StPt_Sch_EZ!$C$3:$I$3,0)),"F","C")</f>
        <v>20.555555555555554</v>
      </c>
      <c r="I6867" s="34">
        <f>CONVERT(INDEX(Htg_StPt_Sch_EZ!$C$31:$I$54,MATCH(Schedules_8760!$C6867,Htg_StPt_Sch_EZ!$B$31:$B$54,0),MATCH(Schedules_8760!$F6867,Htg_StPt_Sch_EZ!$C$30:$I$30,0)),"F","C")</f>
        <v>19.444444444444443</v>
      </c>
      <c r="J6867" s="34">
        <f>CONVERT(INDEX(Clg_StPt_Sch_EZ!$C$4:$I$27,MATCH(Schedules_8760!$C6867,Clg_StPt_Sch_EZ!$B$4:$B$27,0),MATCH(Schedules_8760!$F6867,Clg_StPt_Sch_EZ!$C$3:$I$3,0)),"F","C")</f>
        <v>25.555555555555554</v>
      </c>
      <c r="K6867" s="34">
        <f>CONVERT(INDEX(Clg_StPt_Sch_EZ!$C$31:$I$54,MATCH(Schedules_8760!$C6867,Clg_StPt_Sch_EZ!$B$31:$B$54,0),MATCH(Schedules_8760!$F6867,Clg_StPt_Sch_EZ!$C$30:$I$30,0)),"F","C")</f>
        <v>28.333333333333332</v>
      </c>
      <c r="L6867" s="34">
        <f>CONVERT(INDEX(DHW_StPt_Sch_EZ!$C$4:$I$27,MATCH(Schedules_8760!$C6867,DHW_StPt_Sch_EZ!$B$4:$B$27,0),MATCH(Schedules_8760!$F6867,DHW_StPt_Sch_EZ!$C$3:$I$3,0)),"F","C")</f>
        <v>53.333333333333329</v>
      </c>
      <c r="M6867" s="34">
        <f>CONVERT(INDEX(DHW_StPt_Sch_EZ!$C$31:$I$54,MATCH(Schedules_8760!$C6867,DHW_StPt_Sch_EZ!$B$31:$B$54,0),MATCH(Schedules_8760!$F6867,DHW_StPt_Sch_EZ!$C$30:$I$30,0)),"F","C")</f>
        <v>53.333333333333329</v>
      </c>
      <c r="N6867" s="12"/>
      <c r="O6867" s="12"/>
      <c r="P6867" s="12"/>
    </row>
    <row r="6868" spans="1:16" x14ac:dyDescent="0.25">
      <c r="A6868" s="35">
        <v>6867</v>
      </c>
      <c r="B6868" s="89">
        <v>287.08333333333331</v>
      </c>
      <c r="C6868" s="35">
        <f t="shared" si="535"/>
        <v>3</v>
      </c>
      <c r="D6868" s="35">
        <f t="shared" si="538"/>
        <v>287</v>
      </c>
      <c r="E6868" s="35">
        <f t="shared" si="539"/>
        <v>7</v>
      </c>
      <c r="F6868" s="35" t="str">
        <f t="shared" si="536"/>
        <v>Saturday</v>
      </c>
      <c r="G6868" s="35">
        <f t="shared" si="537"/>
        <v>10</v>
      </c>
      <c r="H6868" s="34">
        <f>CONVERT(INDEX(Htg_StPt_Sch_EZ!$C$4:$I$27,MATCH(Schedules_8760!$C6868,Htg_StPt_Sch_EZ!$B$4:$B$27,0),MATCH(Schedules_8760!$F6868,Htg_StPt_Sch_EZ!$C$3:$I$3,0)),"F","C")</f>
        <v>20.555555555555554</v>
      </c>
      <c r="I6868" s="34">
        <f>CONVERT(INDEX(Htg_StPt_Sch_EZ!$C$31:$I$54,MATCH(Schedules_8760!$C6868,Htg_StPt_Sch_EZ!$B$31:$B$54,0),MATCH(Schedules_8760!$F6868,Htg_StPt_Sch_EZ!$C$30:$I$30,0)),"F","C")</f>
        <v>19.444444444444443</v>
      </c>
      <c r="J6868" s="34">
        <f>CONVERT(INDEX(Clg_StPt_Sch_EZ!$C$4:$I$27,MATCH(Schedules_8760!$C6868,Clg_StPt_Sch_EZ!$B$4:$B$27,0),MATCH(Schedules_8760!$F6868,Clg_StPt_Sch_EZ!$C$3:$I$3,0)),"F","C")</f>
        <v>25.555555555555554</v>
      </c>
      <c r="K6868" s="34">
        <f>CONVERT(INDEX(Clg_StPt_Sch_EZ!$C$31:$I$54,MATCH(Schedules_8760!$C6868,Clg_StPt_Sch_EZ!$B$31:$B$54,0),MATCH(Schedules_8760!$F6868,Clg_StPt_Sch_EZ!$C$30:$I$30,0)),"F","C")</f>
        <v>28.333333333333332</v>
      </c>
      <c r="L6868" s="34">
        <f>CONVERT(INDEX(DHW_StPt_Sch_EZ!$C$4:$I$27,MATCH(Schedules_8760!$C6868,DHW_StPt_Sch_EZ!$B$4:$B$27,0),MATCH(Schedules_8760!$F6868,DHW_StPt_Sch_EZ!$C$3:$I$3,0)),"F","C")</f>
        <v>53.333333333333329</v>
      </c>
      <c r="M6868" s="34">
        <f>CONVERT(INDEX(DHW_StPt_Sch_EZ!$C$31:$I$54,MATCH(Schedules_8760!$C6868,DHW_StPt_Sch_EZ!$B$31:$B$54,0),MATCH(Schedules_8760!$F6868,DHW_StPt_Sch_EZ!$C$30:$I$30,0)),"F","C")</f>
        <v>53.333333333333329</v>
      </c>
      <c r="N6868" s="12"/>
      <c r="O6868" s="12"/>
      <c r="P6868" s="12"/>
    </row>
    <row r="6869" spans="1:16" x14ac:dyDescent="0.25">
      <c r="A6869" s="35">
        <v>6868</v>
      </c>
      <c r="B6869" s="89">
        <v>287.125</v>
      </c>
      <c r="C6869" s="35">
        <f t="shared" si="535"/>
        <v>4</v>
      </c>
      <c r="D6869" s="35">
        <f t="shared" si="538"/>
        <v>287</v>
      </c>
      <c r="E6869" s="35">
        <f t="shared" si="539"/>
        <v>7</v>
      </c>
      <c r="F6869" s="35" t="str">
        <f t="shared" si="536"/>
        <v>Saturday</v>
      </c>
      <c r="G6869" s="35">
        <f t="shared" si="537"/>
        <v>10</v>
      </c>
      <c r="H6869" s="34">
        <f>CONVERT(INDEX(Htg_StPt_Sch_EZ!$C$4:$I$27,MATCH(Schedules_8760!$C6869,Htg_StPt_Sch_EZ!$B$4:$B$27,0),MATCH(Schedules_8760!$F6869,Htg_StPt_Sch_EZ!$C$3:$I$3,0)),"F","C")</f>
        <v>20.555555555555554</v>
      </c>
      <c r="I6869" s="34">
        <f>CONVERT(INDEX(Htg_StPt_Sch_EZ!$C$31:$I$54,MATCH(Schedules_8760!$C6869,Htg_StPt_Sch_EZ!$B$31:$B$54,0),MATCH(Schedules_8760!$F6869,Htg_StPt_Sch_EZ!$C$30:$I$30,0)),"F","C")</f>
        <v>19.444444444444443</v>
      </c>
      <c r="J6869" s="34">
        <f>CONVERT(INDEX(Clg_StPt_Sch_EZ!$C$4:$I$27,MATCH(Schedules_8760!$C6869,Clg_StPt_Sch_EZ!$B$4:$B$27,0),MATCH(Schedules_8760!$F6869,Clg_StPt_Sch_EZ!$C$3:$I$3,0)),"F","C")</f>
        <v>25.555555555555554</v>
      </c>
      <c r="K6869" s="34">
        <f>CONVERT(INDEX(Clg_StPt_Sch_EZ!$C$31:$I$54,MATCH(Schedules_8760!$C6869,Clg_StPt_Sch_EZ!$B$31:$B$54,0),MATCH(Schedules_8760!$F6869,Clg_StPt_Sch_EZ!$C$30:$I$30,0)),"F","C")</f>
        <v>28.333333333333332</v>
      </c>
      <c r="L6869" s="34">
        <f>CONVERT(INDEX(DHW_StPt_Sch_EZ!$C$4:$I$27,MATCH(Schedules_8760!$C6869,DHW_StPt_Sch_EZ!$B$4:$B$27,0),MATCH(Schedules_8760!$F6869,DHW_StPt_Sch_EZ!$C$3:$I$3,0)),"F","C")</f>
        <v>53.333333333333329</v>
      </c>
      <c r="M6869" s="34">
        <f>CONVERT(INDEX(DHW_StPt_Sch_EZ!$C$31:$I$54,MATCH(Schedules_8760!$C6869,DHW_StPt_Sch_EZ!$B$31:$B$54,0),MATCH(Schedules_8760!$F6869,DHW_StPt_Sch_EZ!$C$30:$I$30,0)),"F","C")</f>
        <v>53.333333333333329</v>
      </c>
      <c r="N6869" s="12"/>
      <c r="O6869" s="12"/>
      <c r="P6869" s="12"/>
    </row>
    <row r="6870" spans="1:16" x14ac:dyDescent="0.25">
      <c r="A6870" s="35">
        <v>6869</v>
      </c>
      <c r="B6870" s="89">
        <v>287.16666666666669</v>
      </c>
      <c r="C6870" s="35">
        <f t="shared" si="535"/>
        <v>5</v>
      </c>
      <c r="D6870" s="35">
        <f t="shared" si="538"/>
        <v>287</v>
      </c>
      <c r="E6870" s="35">
        <f t="shared" si="539"/>
        <v>7</v>
      </c>
      <c r="F6870" s="35" t="str">
        <f t="shared" si="536"/>
        <v>Saturday</v>
      </c>
      <c r="G6870" s="35">
        <f t="shared" si="537"/>
        <v>10</v>
      </c>
      <c r="H6870" s="34">
        <f>CONVERT(INDEX(Htg_StPt_Sch_EZ!$C$4:$I$27,MATCH(Schedules_8760!$C6870,Htg_StPt_Sch_EZ!$B$4:$B$27,0),MATCH(Schedules_8760!$F6870,Htg_StPt_Sch_EZ!$C$3:$I$3,0)),"F","C")</f>
        <v>20.555555555555554</v>
      </c>
      <c r="I6870" s="34">
        <f>CONVERT(INDEX(Htg_StPt_Sch_EZ!$C$31:$I$54,MATCH(Schedules_8760!$C6870,Htg_StPt_Sch_EZ!$B$31:$B$54,0),MATCH(Schedules_8760!$F6870,Htg_StPt_Sch_EZ!$C$30:$I$30,0)),"F","C")</f>
        <v>19.444444444444443</v>
      </c>
      <c r="J6870" s="34">
        <f>CONVERT(INDEX(Clg_StPt_Sch_EZ!$C$4:$I$27,MATCH(Schedules_8760!$C6870,Clg_StPt_Sch_EZ!$B$4:$B$27,0),MATCH(Schedules_8760!$F6870,Clg_StPt_Sch_EZ!$C$3:$I$3,0)),"F","C")</f>
        <v>25.555555555555554</v>
      </c>
      <c r="K6870" s="34">
        <f>CONVERT(INDEX(Clg_StPt_Sch_EZ!$C$31:$I$54,MATCH(Schedules_8760!$C6870,Clg_StPt_Sch_EZ!$B$31:$B$54,0),MATCH(Schedules_8760!$F6870,Clg_StPt_Sch_EZ!$C$30:$I$30,0)),"F","C")</f>
        <v>28.333333333333332</v>
      </c>
      <c r="L6870" s="34">
        <f>CONVERT(INDEX(DHW_StPt_Sch_EZ!$C$4:$I$27,MATCH(Schedules_8760!$C6870,DHW_StPt_Sch_EZ!$B$4:$B$27,0),MATCH(Schedules_8760!$F6870,DHW_StPt_Sch_EZ!$C$3:$I$3,0)),"F","C")</f>
        <v>53.333333333333329</v>
      </c>
      <c r="M6870" s="34">
        <f>CONVERT(INDEX(DHW_StPt_Sch_EZ!$C$31:$I$54,MATCH(Schedules_8760!$C6870,DHW_StPt_Sch_EZ!$B$31:$B$54,0),MATCH(Schedules_8760!$F6870,DHW_StPt_Sch_EZ!$C$30:$I$30,0)),"F","C")</f>
        <v>53.333333333333329</v>
      </c>
      <c r="N6870" s="12"/>
      <c r="O6870" s="12"/>
      <c r="P6870" s="12"/>
    </row>
    <row r="6871" spans="1:16" x14ac:dyDescent="0.25">
      <c r="A6871" s="35">
        <v>6870</v>
      </c>
      <c r="B6871" s="89">
        <v>287.20833333333331</v>
      </c>
      <c r="C6871" s="35">
        <f t="shared" si="535"/>
        <v>6</v>
      </c>
      <c r="D6871" s="35">
        <f t="shared" si="538"/>
        <v>287</v>
      </c>
      <c r="E6871" s="35">
        <f t="shared" si="539"/>
        <v>7</v>
      </c>
      <c r="F6871" s="35" t="str">
        <f t="shared" si="536"/>
        <v>Saturday</v>
      </c>
      <c r="G6871" s="35">
        <f t="shared" si="537"/>
        <v>10</v>
      </c>
      <c r="H6871" s="34">
        <f>CONVERT(INDEX(Htg_StPt_Sch_EZ!$C$4:$I$27,MATCH(Schedules_8760!$C6871,Htg_StPt_Sch_EZ!$B$4:$B$27,0),MATCH(Schedules_8760!$F6871,Htg_StPt_Sch_EZ!$C$3:$I$3,0)),"F","C")</f>
        <v>20.555555555555554</v>
      </c>
      <c r="I6871" s="34">
        <f>CONVERT(INDEX(Htg_StPt_Sch_EZ!$C$31:$I$54,MATCH(Schedules_8760!$C6871,Htg_StPt_Sch_EZ!$B$31:$B$54,0),MATCH(Schedules_8760!$F6871,Htg_StPt_Sch_EZ!$C$30:$I$30,0)),"F","C")</f>
        <v>19.444444444444443</v>
      </c>
      <c r="J6871" s="34">
        <f>CONVERT(INDEX(Clg_StPt_Sch_EZ!$C$4:$I$27,MATCH(Schedules_8760!$C6871,Clg_StPt_Sch_EZ!$B$4:$B$27,0),MATCH(Schedules_8760!$F6871,Clg_StPt_Sch_EZ!$C$3:$I$3,0)),"F","C")</f>
        <v>25.555555555555554</v>
      </c>
      <c r="K6871" s="34">
        <f>CONVERT(INDEX(Clg_StPt_Sch_EZ!$C$31:$I$54,MATCH(Schedules_8760!$C6871,Clg_StPt_Sch_EZ!$B$31:$B$54,0),MATCH(Schedules_8760!$F6871,Clg_StPt_Sch_EZ!$C$30:$I$30,0)),"F","C")</f>
        <v>28.333333333333332</v>
      </c>
      <c r="L6871" s="34">
        <f>CONVERT(INDEX(DHW_StPt_Sch_EZ!$C$4:$I$27,MATCH(Schedules_8760!$C6871,DHW_StPt_Sch_EZ!$B$4:$B$27,0),MATCH(Schedules_8760!$F6871,DHW_StPt_Sch_EZ!$C$3:$I$3,0)),"F","C")</f>
        <v>53.333333333333329</v>
      </c>
      <c r="M6871" s="34">
        <f>CONVERT(INDEX(DHW_StPt_Sch_EZ!$C$31:$I$54,MATCH(Schedules_8760!$C6871,DHW_StPt_Sch_EZ!$B$31:$B$54,0),MATCH(Schedules_8760!$F6871,DHW_StPt_Sch_EZ!$C$30:$I$30,0)),"F","C")</f>
        <v>53.333333333333329</v>
      </c>
      <c r="N6871" s="12"/>
      <c r="O6871" s="12"/>
      <c r="P6871" s="12"/>
    </row>
    <row r="6872" spans="1:16" x14ac:dyDescent="0.25">
      <c r="A6872" s="35">
        <v>6871</v>
      </c>
      <c r="B6872" s="89">
        <v>287.25</v>
      </c>
      <c r="C6872" s="35">
        <f t="shared" si="535"/>
        <v>7</v>
      </c>
      <c r="D6872" s="35">
        <f t="shared" si="538"/>
        <v>287</v>
      </c>
      <c r="E6872" s="35">
        <f t="shared" si="539"/>
        <v>7</v>
      </c>
      <c r="F6872" s="35" t="str">
        <f t="shared" si="536"/>
        <v>Saturday</v>
      </c>
      <c r="G6872" s="35">
        <f t="shared" si="537"/>
        <v>10</v>
      </c>
      <c r="H6872" s="34">
        <f>CONVERT(INDEX(Htg_StPt_Sch_EZ!$C$4:$I$27,MATCH(Schedules_8760!$C6872,Htg_StPt_Sch_EZ!$B$4:$B$27,0),MATCH(Schedules_8760!$F6872,Htg_StPt_Sch_EZ!$C$3:$I$3,0)),"F","C")</f>
        <v>20.555555555555554</v>
      </c>
      <c r="I6872" s="34">
        <f>CONVERT(INDEX(Htg_StPt_Sch_EZ!$C$31:$I$54,MATCH(Schedules_8760!$C6872,Htg_StPt_Sch_EZ!$B$31:$B$54,0),MATCH(Schedules_8760!$F6872,Htg_StPt_Sch_EZ!$C$30:$I$30,0)),"F","C")</f>
        <v>19.444444444444443</v>
      </c>
      <c r="J6872" s="34">
        <f>CONVERT(INDEX(Clg_StPt_Sch_EZ!$C$4:$I$27,MATCH(Schedules_8760!$C6872,Clg_StPt_Sch_EZ!$B$4:$B$27,0),MATCH(Schedules_8760!$F6872,Clg_StPt_Sch_EZ!$C$3:$I$3,0)),"F","C")</f>
        <v>25.555555555555554</v>
      </c>
      <c r="K6872" s="34">
        <f>CONVERT(INDEX(Clg_StPt_Sch_EZ!$C$31:$I$54,MATCH(Schedules_8760!$C6872,Clg_StPt_Sch_EZ!$B$31:$B$54,0),MATCH(Schedules_8760!$F6872,Clg_StPt_Sch_EZ!$C$30:$I$30,0)),"F","C")</f>
        <v>28.333333333333332</v>
      </c>
      <c r="L6872" s="34">
        <f>CONVERT(INDEX(DHW_StPt_Sch_EZ!$C$4:$I$27,MATCH(Schedules_8760!$C6872,DHW_StPt_Sch_EZ!$B$4:$B$27,0),MATCH(Schedules_8760!$F6872,DHW_StPt_Sch_EZ!$C$3:$I$3,0)),"F","C")</f>
        <v>53.333333333333329</v>
      </c>
      <c r="M6872" s="34">
        <f>CONVERT(INDEX(DHW_StPt_Sch_EZ!$C$31:$I$54,MATCH(Schedules_8760!$C6872,DHW_StPt_Sch_EZ!$B$31:$B$54,0),MATCH(Schedules_8760!$F6872,DHW_StPt_Sch_EZ!$C$30:$I$30,0)),"F","C")</f>
        <v>53.333333333333329</v>
      </c>
      <c r="N6872" s="12"/>
      <c r="O6872" s="12"/>
      <c r="P6872" s="12"/>
    </row>
    <row r="6873" spans="1:16" x14ac:dyDescent="0.25">
      <c r="A6873" s="35">
        <v>6872</v>
      </c>
      <c r="B6873" s="89">
        <v>287.29166666666669</v>
      </c>
      <c r="C6873" s="35">
        <f t="shared" si="535"/>
        <v>8</v>
      </c>
      <c r="D6873" s="35">
        <f t="shared" si="538"/>
        <v>287</v>
      </c>
      <c r="E6873" s="35">
        <f t="shared" si="539"/>
        <v>7</v>
      </c>
      <c r="F6873" s="35" t="str">
        <f t="shared" si="536"/>
        <v>Saturday</v>
      </c>
      <c r="G6873" s="35">
        <f t="shared" si="537"/>
        <v>10</v>
      </c>
      <c r="H6873" s="34">
        <f>CONVERT(INDEX(Htg_StPt_Sch_EZ!$C$4:$I$27,MATCH(Schedules_8760!$C6873,Htg_StPt_Sch_EZ!$B$4:$B$27,0),MATCH(Schedules_8760!$F6873,Htg_StPt_Sch_EZ!$C$3:$I$3,0)),"F","C")</f>
        <v>20.555555555555554</v>
      </c>
      <c r="I6873" s="34">
        <f>CONVERT(INDEX(Htg_StPt_Sch_EZ!$C$31:$I$54,MATCH(Schedules_8760!$C6873,Htg_StPt_Sch_EZ!$B$31:$B$54,0),MATCH(Schedules_8760!$F6873,Htg_StPt_Sch_EZ!$C$30:$I$30,0)),"F","C")</f>
        <v>19.444444444444443</v>
      </c>
      <c r="J6873" s="34">
        <f>CONVERT(INDEX(Clg_StPt_Sch_EZ!$C$4:$I$27,MATCH(Schedules_8760!$C6873,Clg_StPt_Sch_EZ!$B$4:$B$27,0),MATCH(Schedules_8760!$F6873,Clg_StPt_Sch_EZ!$C$3:$I$3,0)),"F","C")</f>
        <v>25.555555555555554</v>
      </c>
      <c r="K6873" s="34">
        <f>CONVERT(INDEX(Clg_StPt_Sch_EZ!$C$31:$I$54,MATCH(Schedules_8760!$C6873,Clg_StPt_Sch_EZ!$B$31:$B$54,0),MATCH(Schedules_8760!$F6873,Clg_StPt_Sch_EZ!$C$30:$I$30,0)),"F","C")</f>
        <v>25</v>
      </c>
      <c r="L6873" s="34">
        <f>CONVERT(INDEX(DHW_StPt_Sch_EZ!$C$4:$I$27,MATCH(Schedules_8760!$C6873,DHW_StPt_Sch_EZ!$B$4:$B$27,0),MATCH(Schedules_8760!$F6873,DHW_StPt_Sch_EZ!$C$3:$I$3,0)),"F","C")</f>
        <v>53.333333333333329</v>
      </c>
      <c r="M6873" s="34">
        <f>CONVERT(INDEX(DHW_StPt_Sch_EZ!$C$31:$I$54,MATCH(Schedules_8760!$C6873,DHW_StPt_Sch_EZ!$B$31:$B$54,0),MATCH(Schedules_8760!$F6873,DHW_StPt_Sch_EZ!$C$30:$I$30,0)),"F","C")</f>
        <v>53.333333333333329</v>
      </c>
      <c r="N6873" s="12"/>
      <c r="O6873" s="12"/>
      <c r="P6873" s="12"/>
    </row>
    <row r="6874" spans="1:16" x14ac:dyDescent="0.25">
      <c r="A6874" s="35">
        <v>6873</v>
      </c>
      <c r="B6874" s="89">
        <v>287.33333333333331</v>
      </c>
      <c r="C6874" s="35">
        <f t="shared" si="535"/>
        <v>9</v>
      </c>
      <c r="D6874" s="35">
        <f t="shared" si="538"/>
        <v>287</v>
      </c>
      <c r="E6874" s="35">
        <f t="shared" si="539"/>
        <v>7</v>
      </c>
      <c r="F6874" s="35" t="str">
        <f t="shared" si="536"/>
        <v>Saturday</v>
      </c>
      <c r="G6874" s="35">
        <f t="shared" si="537"/>
        <v>10</v>
      </c>
      <c r="H6874" s="34">
        <f>CONVERT(INDEX(Htg_StPt_Sch_EZ!$C$4:$I$27,MATCH(Schedules_8760!$C6874,Htg_StPt_Sch_EZ!$B$4:$B$27,0),MATCH(Schedules_8760!$F6874,Htg_StPt_Sch_EZ!$C$3:$I$3,0)),"F","C")</f>
        <v>20.555555555555554</v>
      </c>
      <c r="I6874" s="34">
        <f>CONVERT(INDEX(Htg_StPt_Sch_EZ!$C$31:$I$54,MATCH(Schedules_8760!$C6874,Htg_StPt_Sch_EZ!$B$31:$B$54,0),MATCH(Schedules_8760!$F6874,Htg_StPt_Sch_EZ!$C$30:$I$30,0)),"F","C")</f>
        <v>19.444444444444443</v>
      </c>
      <c r="J6874" s="34">
        <f>CONVERT(INDEX(Clg_StPt_Sch_EZ!$C$4:$I$27,MATCH(Schedules_8760!$C6874,Clg_StPt_Sch_EZ!$B$4:$B$27,0),MATCH(Schedules_8760!$F6874,Clg_StPt_Sch_EZ!$C$3:$I$3,0)),"F","C")</f>
        <v>25.555555555555554</v>
      </c>
      <c r="K6874" s="34">
        <f>CONVERT(INDEX(Clg_StPt_Sch_EZ!$C$31:$I$54,MATCH(Schedules_8760!$C6874,Clg_StPt_Sch_EZ!$B$31:$B$54,0),MATCH(Schedules_8760!$F6874,Clg_StPt_Sch_EZ!$C$30:$I$30,0)),"F","C")</f>
        <v>25</v>
      </c>
      <c r="L6874" s="34">
        <f>CONVERT(INDEX(DHW_StPt_Sch_EZ!$C$4:$I$27,MATCH(Schedules_8760!$C6874,DHW_StPt_Sch_EZ!$B$4:$B$27,0),MATCH(Schedules_8760!$F6874,DHW_StPt_Sch_EZ!$C$3:$I$3,0)),"F","C")</f>
        <v>53.333333333333329</v>
      </c>
      <c r="M6874" s="34">
        <f>CONVERT(INDEX(DHW_StPt_Sch_EZ!$C$31:$I$54,MATCH(Schedules_8760!$C6874,DHW_StPt_Sch_EZ!$B$31:$B$54,0),MATCH(Schedules_8760!$F6874,DHW_StPt_Sch_EZ!$C$30:$I$30,0)),"F","C")</f>
        <v>53.333333333333329</v>
      </c>
      <c r="N6874" s="12"/>
      <c r="O6874" s="12"/>
      <c r="P6874" s="12"/>
    </row>
    <row r="6875" spans="1:16" x14ac:dyDescent="0.25">
      <c r="A6875" s="35">
        <v>6874</v>
      </c>
      <c r="B6875" s="89">
        <v>287.375</v>
      </c>
      <c r="C6875" s="35">
        <f t="shared" si="535"/>
        <v>10</v>
      </c>
      <c r="D6875" s="35">
        <f t="shared" si="538"/>
        <v>287</v>
      </c>
      <c r="E6875" s="35">
        <f t="shared" si="539"/>
        <v>7</v>
      </c>
      <c r="F6875" s="35" t="str">
        <f t="shared" si="536"/>
        <v>Saturday</v>
      </c>
      <c r="G6875" s="35">
        <f t="shared" si="537"/>
        <v>10</v>
      </c>
      <c r="H6875" s="34">
        <f>CONVERT(INDEX(Htg_StPt_Sch_EZ!$C$4:$I$27,MATCH(Schedules_8760!$C6875,Htg_StPt_Sch_EZ!$B$4:$B$27,0),MATCH(Schedules_8760!$F6875,Htg_StPt_Sch_EZ!$C$3:$I$3,0)),"F","C")</f>
        <v>20.555555555555554</v>
      </c>
      <c r="I6875" s="34">
        <f>CONVERT(INDEX(Htg_StPt_Sch_EZ!$C$31:$I$54,MATCH(Schedules_8760!$C6875,Htg_StPt_Sch_EZ!$B$31:$B$54,0),MATCH(Schedules_8760!$F6875,Htg_StPt_Sch_EZ!$C$30:$I$30,0)),"F","C")</f>
        <v>19.444444444444443</v>
      </c>
      <c r="J6875" s="34">
        <f>CONVERT(INDEX(Clg_StPt_Sch_EZ!$C$4:$I$27,MATCH(Schedules_8760!$C6875,Clg_StPt_Sch_EZ!$B$4:$B$27,0),MATCH(Schedules_8760!$F6875,Clg_StPt_Sch_EZ!$C$3:$I$3,0)),"F","C")</f>
        <v>25.555555555555554</v>
      </c>
      <c r="K6875" s="34">
        <f>CONVERT(INDEX(Clg_StPt_Sch_EZ!$C$31:$I$54,MATCH(Schedules_8760!$C6875,Clg_StPt_Sch_EZ!$B$31:$B$54,0),MATCH(Schedules_8760!$F6875,Clg_StPt_Sch_EZ!$C$30:$I$30,0)),"F","C")</f>
        <v>25</v>
      </c>
      <c r="L6875" s="34">
        <f>CONVERT(INDEX(DHW_StPt_Sch_EZ!$C$4:$I$27,MATCH(Schedules_8760!$C6875,DHW_StPt_Sch_EZ!$B$4:$B$27,0),MATCH(Schedules_8760!$F6875,DHW_StPt_Sch_EZ!$C$3:$I$3,0)),"F","C")</f>
        <v>53.333333333333329</v>
      </c>
      <c r="M6875" s="34">
        <f>CONVERT(INDEX(DHW_StPt_Sch_EZ!$C$31:$I$54,MATCH(Schedules_8760!$C6875,DHW_StPt_Sch_EZ!$B$31:$B$54,0),MATCH(Schedules_8760!$F6875,DHW_StPt_Sch_EZ!$C$30:$I$30,0)),"F","C")</f>
        <v>53.333333333333329</v>
      </c>
      <c r="N6875" s="12"/>
      <c r="O6875" s="12"/>
      <c r="P6875" s="12"/>
    </row>
    <row r="6876" spans="1:16" x14ac:dyDescent="0.25">
      <c r="A6876" s="35">
        <v>6875</v>
      </c>
      <c r="B6876" s="89">
        <v>287.41666666666669</v>
      </c>
      <c r="C6876" s="35">
        <f t="shared" si="535"/>
        <v>11</v>
      </c>
      <c r="D6876" s="35">
        <f t="shared" si="538"/>
        <v>287</v>
      </c>
      <c r="E6876" s="35">
        <f t="shared" si="539"/>
        <v>7</v>
      </c>
      <c r="F6876" s="35" t="str">
        <f t="shared" si="536"/>
        <v>Saturday</v>
      </c>
      <c r="G6876" s="35">
        <f t="shared" si="537"/>
        <v>10</v>
      </c>
      <c r="H6876" s="34">
        <f>CONVERT(INDEX(Htg_StPt_Sch_EZ!$C$4:$I$27,MATCH(Schedules_8760!$C6876,Htg_StPt_Sch_EZ!$B$4:$B$27,0),MATCH(Schedules_8760!$F6876,Htg_StPt_Sch_EZ!$C$3:$I$3,0)),"F","C")</f>
        <v>20.555555555555554</v>
      </c>
      <c r="I6876" s="34">
        <f>CONVERT(INDEX(Htg_StPt_Sch_EZ!$C$31:$I$54,MATCH(Schedules_8760!$C6876,Htg_StPt_Sch_EZ!$B$31:$B$54,0),MATCH(Schedules_8760!$F6876,Htg_StPt_Sch_EZ!$C$30:$I$30,0)),"F","C")</f>
        <v>19.444444444444443</v>
      </c>
      <c r="J6876" s="34">
        <f>CONVERT(INDEX(Clg_StPt_Sch_EZ!$C$4:$I$27,MATCH(Schedules_8760!$C6876,Clg_StPt_Sch_EZ!$B$4:$B$27,0),MATCH(Schedules_8760!$F6876,Clg_StPt_Sch_EZ!$C$3:$I$3,0)),"F","C")</f>
        <v>25.555555555555554</v>
      </c>
      <c r="K6876" s="34">
        <f>CONVERT(INDEX(Clg_StPt_Sch_EZ!$C$31:$I$54,MATCH(Schedules_8760!$C6876,Clg_StPt_Sch_EZ!$B$31:$B$54,0),MATCH(Schedules_8760!$F6876,Clg_StPt_Sch_EZ!$C$30:$I$30,0)),"F","C")</f>
        <v>25</v>
      </c>
      <c r="L6876" s="34">
        <f>CONVERT(INDEX(DHW_StPt_Sch_EZ!$C$4:$I$27,MATCH(Schedules_8760!$C6876,DHW_StPt_Sch_EZ!$B$4:$B$27,0),MATCH(Schedules_8760!$F6876,DHW_StPt_Sch_EZ!$C$3:$I$3,0)),"F","C")</f>
        <v>53.333333333333329</v>
      </c>
      <c r="M6876" s="34">
        <f>CONVERT(INDEX(DHW_StPt_Sch_EZ!$C$31:$I$54,MATCH(Schedules_8760!$C6876,DHW_StPt_Sch_EZ!$B$31:$B$54,0),MATCH(Schedules_8760!$F6876,DHW_StPt_Sch_EZ!$C$30:$I$30,0)),"F","C")</f>
        <v>53.333333333333329</v>
      </c>
      <c r="N6876" s="12"/>
      <c r="O6876" s="12"/>
      <c r="P6876" s="12"/>
    </row>
    <row r="6877" spans="1:16" x14ac:dyDescent="0.25">
      <c r="A6877" s="35">
        <v>6876</v>
      </c>
      <c r="B6877" s="89">
        <v>287.45833333333331</v>
      </c>
      <c r="C6877" s="35">
        <f t="shared" si="535"/>
        <v>12</v>
      </c>
      <c r="D6877" s="35">
        <f t="shared" si="538"/>
        <v>287</v>
      </c>
      <c r="E6877" s="35">
        <f t="shared" si="539"/>
        <v>7</v>
      </c>
      <c r="F6877" s="35" t="str">
        <f t="shared" si="536"/>
        <v>Saturday</v>
      </c>
      <c r="G6877" s="35">
        <f t="shared" si="537"/>
        <v>10</v>
      </c>
      <c r="H6877" s="34">
        <f>CONVERT(INDEX(Htg_StPt_Sch_EZ!$C$4:$I$27,MATCH(Schedules_8760!$C6877,Htg_StPt_Sch_EZ!$B$4:$B$27,0),MATCH(Schedules_8760!$F6877,Htg_StPt_Sch_EZ!$C$3:$I$3,0)),"F","C")</f>
        <v>20.555555555555554</v>
      </c>
      <c r="I6877" s="34">
        <f>CONVERT(INDEX(Htg_StPt_Sch_EZ!$C$31:$I$54,MATCH(Schedules_8760!$C6877,Htg_StPt_Sch_EZ!$B$31:$B$54,0),MATCH(Schedules_8760!$F6877,Htg_StPt_Sch_EZ!$C$30:$I$30,0)),"F","C")</f>
        <v>19.444444444444443</v>
      </c>
      <c r="J6877" s="34">
        <f>CONVERT(INDEX(Clg_StPt_Sch_EZ!$C$4:$I$27,MATCH(Schedules_8760!$C6877,Clg_StPt_Sch_EZ!$B$4:$B$27,0),MATCH(Schedules_8760!$F6877,Clg_StPt_Sch_EZ!$C$3:$I$3,0)),"F","C")</f>
        <v>25.555555555555554</v>
      </c>
      <c r="K6877" s="34">
        <f>CONVERT(INDEX(Clg_StPt_Sch_EZ!$C$31:$I$54,MATCH(Schedules_8760!$C6877,Clg_StPt_Sch_EZ!$B$31:$B$54,0),MATCH(Schedules_8760!$F6877,Clg_StPt_Sch_EZ!$C$30:$I$30,0)),"F","C")</f>
        <v>25</v>
      </c>
      <c r="L6877" s="34">
        <f>CONVERT(INDEX(DHW_StPt_Sch_EZ!$C$4:$I$27,MATCH(Schedules_8760!$C6877,DHW_StPt_Sch_EZ!$B$4:$B$27,0),MATCH(Schedules_8760!$F6877,DHW_StPt_Sch_EZ!$C$3:$I$3,0)),"F","C")</f>
        <v>53.333333333333329</v>
      </c>
      <c r="M6877" s="34">
        <f>CONVERT(INDEX(DHW_StPt_Sch_EZ!$C$31:$I$54,MATCH(Schedules_8760!$C6877,DHW_StPt_Sch_EZ!$B$31:$B$54,0),MATCH(Schedules_8760!$F6877,DHW_StPt_Sch_EZ!$C$30:$I$30,0)),"F","C")</f>
        <v>53.333333333333329</v>
      </c>
      <c r="N6877" s="12"/>
      <c r="O6877" s="12"/>
      <c r="P6877" s="12"/>
    </row>
    <row r="6878" spans="1:16" x14ac:dyDescent="0.25">
      <c r="A6878" s="35">
        <v>6877</v>
      </c>
      <c r="B6878" s="89">
        <v>287.5</v>
      </c>
      <c r="C6878" s="35">
        <f t="shared" si="535"/>
        <v>13</v>
      </c>
      <c r="D6878" s="35">
        <f t="shared" si="538"/>
        <v>287</v>
      </c>
      <c r="E6878" s="35">
        <f t="shared" si="539"/>
        <v>7</v>
      </c>
      <c r="F6878" s="35" t="str">
        <f t="shared" si="536"/>
        <v>Saturday</v>
      </c>
      <c r="G6878" s="35">
        <f t="shared" si="537"/>
        <v>10</v>
      </c>
      <c r="H6878" s="34">
        <f>CONVERT(INDEX(Htg_StPt_Sch_EZ!$C$4:$I$27,MATCH(Schedules_8760!$C6878,Htg_StPt_Sch_EZ!$B$4:$B$27,0),MATCH(Schedules_8760!$F6878,Htg_StPt_Sch_EZ!$C$3:$I$3,0)),"F","C")</f>
        <v>20.555555555555554</v>
      </c>
      <c r="I6878" s="34">
        <f>CONVERT(INDEX(Htg_StPt_Sch_EZ!$C$31:$I$54,MATCH(Schedules_8760!$C6878,Htg_StPt_Sch_EZ!$B$31:$B$54,0),MATCH(Schedules_8760!$F6878,Htg_StPt_Sch_EZ!$C$30:$I$30,0)),"F","C")</f>
        <v>19.444444444444443</v>
      </c>
      <c r="J6878" s="34">
        <f>CONVERT(INDEX(Clg_StPt_Sch_EZ!$C$4:$I$27,MATCH(Schedules_8760!$C6878,Clg_StPt_Sch_EZ!$B$4:$B$27,0),MATCH(Schedules_8760!$F6878,Clg_StPt_Sch_EZ!$C$3:$I$3,0)),"F","C")</f>
        <v>25.555555555555554</v>
      </c>
      <c r="K6878" s="34">
        <f>CONVERT(INDEX(Clg_StPt_Sch_EZ!$C$31:$I$54,MATCH(Schedules_8760!$C6878,Clg_StPt_Sch_EZ!$B$31:$B$54,0),MATCH(Schedules_8760!$F6878,Clg_StPt_Sch_EZ!$C$30:$I$30,0)),"F","C")</f>
        <v>25</v>
      </c>
      <c r="L6878" s="34">
        <f>CONVERT(INDEX(DHW_StPt_Sch_EZ!$C$4:$I$27,MATCH(Schedules_8760!$C6878,DHW_StPt_Sch_EZ!$B$4:$B$27,0),MATCH(Schedules_8760!$F6878,DHW_StPt_Sch_EZ!$C$3:$I$3,0)),"F","C")</f>
        <v>53.333333333333329</v>
      </c>
      <c r="M6878" s="34">
        <f>CONVERT(INDEX(DHW_StPt_Sch_EZ!$C$31:$I$54,MATCH(Schedules_8760!$C6878,DHW_StPt_Sch_EZ!$B$31:$B$54,0),MATCH(Schedules_8760!$F6878,DHW_StPt_Sch_EZ!$C$30:$I$30,0)),"F","C")</f>
        <v>53.333333333333329</v>
      </c>
      <c r="N6878" s="12"/>
      <c r="O6878" s="12"/>
      <c r="P6878" s="12"/>
    </row>
    <row r="6879" spans="1:16" x14ac:dyDescent="0.25">
      <c r="A6879" s="35">
        <v>6878</v>
      </c>
      <c r="B6879" s="89">
        <v>287.54166666666669</v>
      </c>
      <c r="C6879" s="35">
        <f t="shared" si="535"/>
        <v>14</v>
      </c>
      <c r="D6879" s="35">
        <f t="shared" si="538"/>
        <v>287</v>
      </c>
      <c r="E6879" s="35">
        <f t="shared" si="539"/>
        <v>7</v>
      </c>
      <c r="F6879" s="35" t="str">
        <f t="shared" si="536"/>
        <v>Saturday</v>
      </c>
      <c r="G6879" s="35">
        <f t="shared" si="537"/>
        <v>10</v>
      </c>
      <c r="H6879" s="34">
        <f>CONVERT(INDEX(Htg_StPt_Sch_EZ!$C$4:$I$27,MATCH(Schedules_8760!$C6879,Htg_StPt_Sch_EZ!$B$4:$B$27,0),MATCH(Schedules_8760!$F6879,Htg_StPt_Sch_EZ!$C$3:$I$3,0)),"F","C")</f>
        <v>20.555555555555554</v>
      </c>
      <c r="I6879" s="34">
        <f>CONVERT(INDEX(Htg_StPt_Sch_EZ!$C$31:$I$54,MATCH(Schedules_8760!$C6879,Htg_StPt_Sch_EZ!$B$31:$B$54,0),MATCH(Schedules_8760!$F6879,Htg_StPt_Sch_EZ!$C$30:$I$30,0)),"F","C")</f>
        <v>19.444444444444443</v>
      </c>
      <c r="J6879" s="34">
        <f>CONVERT(INDEX(Clg_StPt_Sch_EZ!$C$4:$I$27,MATCH(Schedules_8760!$C6879,Clg_StPt_Sch_EZ!$B$4:$B$27,0),MATCH(Schedules_8760!$F6879,Clg_StPt_Sch_EZ!$C$3:$I$3,0)),"F","C")</f>
        <v>25.555555555555554</v>
      </c>
      <c r="K6879" s="34">
        <f>CONVERT(INDEX(Clg_StPt_Sch_EZ!$C$31:$I$54,MATCH(Schedules_8760!$C6879,Clg_StPt_Sch_EZ!$B$31:$B$54,0),MATCH(Schedules_8760!$F6879,Clg_StPt_Sch_EZ!$C$30:$I$30,0)),"F","C")</f>
        <v>25</v>
      </c>
      <c r="L6879" s="34">
        <f>CONVERT(INDEX(DHW_StPt_Sch_EZ!$C$4:$I$27,MATCH(Schedules_8760!$C6879,DHW_StPt_Sch_EZ!$B$4:$B$27,0),MATCH(Schedules_8760!$F6879,DHW_StPt_Sch_EZ!$C$3:$I$3,0)),"F","C")</f>
        <v>53.333333333333329</v>
      </c>
      <c r="M6879" s="34">
        <f>CONVERT(INDEX(DHW_StPt_Sch_EZ!$C$31:$I$54,MATCH(Schedules_8760!$C6879,DHW_StPt_Sch_EZ!$B$31:$B$54,0),MATCH(Schedules_8760!$F6879,DHW_StPt_Sch_EZ!$C$30:$I$30,0)),"F","C")</f>
        <v>53.333333333333329</v>
      </c>
      <c r="N6879" s="12"/>
      <c r="O6879" s="12"/>
      <c r="P6879" s="12"/>
    </row>
    <row r="6880" spans="1:16" x14ac:dyDescent="0.25">
      <c r="A6880" s="35">
        <v>6879</v>
      </c>
      <c r="B6880" s="89">
        <v>287.58333333333331</v>
      </c>
      <c r="C6880" s="35">
        <f t="shared" si="535"/>
        <v>15</v>
      </c>
      <c r="D6880" s="35">
        <f t="shared" si="538"/>
        <v>287</v>
      </c>
      <c r="E6880" s="35">
        <f t="shared" si="539"/>
        <v>7</v>
      </c>
      <c r="F6880" s="35" t="str">
        <f t="shared" si="536"/>
        <v>Saturday</v>
      </c>
      <c r="G6880" s="35">
        <f t="shared" si="537"/>
        <v>10</v>
      </c>
      <c r="H6880" s="34">
        <f>CONVERT(INDEX(Htg_StPt_Sch_EZ!$C$4:$I$27,MATCH(Schedules_8760!$C6880,Htg_StPt_Sch_EZ!$B$4:$B$27,0),MATCH(Schedules_8760!$F6880,Htg_StPt_Sch_EZ!$C$3:$I$3,0)),"F","C")</f>
        <v>20.555555555555554</v>
      </c>
      <c r="I6880" s="34">
        <f>CONVERT(INDEX(Htg_StPt_Sch_EZ!$C$31:$I$54,MATCH(Schedules_8760!$C6880,Htg_StPt_Sch_EZ!$B$31:$B$54,0),MATCH(Schedules_8760!$F6880,Htg_StPt_Sch_EZ!$C$30:$I$30,0)),"F","C")</f>
        <v>21.111111111111111</v>
      </c>
      <c r="J6880" s="34">
        <f>CONVERT(INDEX(Clg_StPt_Sch_EZ!$C$4:$I$27,MATCH(Schedules_8760!$C6880,Clg_StPt_Sch_EZ!$B$4:$B$27,0),MATCH(Schedules_8760!$F6880,Clg_StPt_Sch_EZ!$C$3:$I$3,0)),"F","C")</f>
        <v>25.555555555555554</v>
      </c>
      <c r="K6880" s="34">
        <f>CONVERT(INDEX(Clg_StPt_Sch_EZ!$C$31:$I$54,MATCH(Schedules_8760!$C6880,Clg_StPt_Sch_EZ!$B$31:$B$54,0),MATCH(Schedules_8760!$F6880,Clg_StPt_Sch_EZ!$C$30:$I$30,0)),"F","C")</f>
        <v>25</v>
      </c>
      <c r="L6880" s="34">
        <f>CONVERT(INDEX(DHW_StPt_Sch_EZ!$C$4:$I$27,MATCH(Schedules_8760!$C6880,DHW_StPt_Sch_EZ!$B$4:$B$27,0),MATCH(Schedules_8760!$F6880,DHW_StPt_Sch_EZ!$C$3:$I$3,0)),"F","C")</f>
        <v>53.333333333333329</v>
      </c>
      <c r="M6880" s="34">
        <f>CONVERT(INDEX(DHW_StPt_Sch_EZ!$C$31:$I$54,MATCH(Schedules_8760!$C6880,DHW_StPt_Sch_EZ!$B$31:$B$54,0),MATCH(Schedules_8760!$F6880,DHW_StPt_Sch_EZ!$C$30:$I$30,0)),"F","C")</f>
        <v>53.333333333333329</v>
      </c>
      <c r="N6880" s="12"/>
      <c r="O6880" s="12"/>
      <c r="P6880" s="12"/>
    </row>
    <row r="6881" spans="1:16" x14ac:dyDescent="0.25">
      <c r="A6881" s="35">
        <v>6880</v>
      </c>
      <c r="B6881" s="89">
        <v>287.625</v>
      </c>
      <c r="C6881" s="35">
        <f t="shared" si="535"/>
        <v>16</v>
      </c>
      <c r="D6881" s="35">
        <f t="shared" si="538"/>
        <v>287</v>
      </c>
      <c r="E6881" s="35">
        <f t="shared" si="539"/>
        <v>7</v>
      </c>
      <c r="F6881" s="35" t="str">
        <f t="shared" si="536"/>
        <v>Saturday</v>
      </c>
      <c r="G6881" s="35">
        <f t="shared" si="537"/>
        <v>10</v>
      </c>
      <c r="H6881" s="34">
        <f>CONVERT(INDEX(Htg_StPt_Sch_EZ!$C$4:$I$27,MATCH(Schedules_8760!$C6881,Htg_StPt_Sch_EZ!$B$4:$B$27,0),MATCH(Schedules_8760!$F6881,Htg_StPt_Sch_EZ!$C$3:$I$3,0)),"F","C")</f>
        <v>20.555555555555554</v>
      </c>
      <c r="I6881" s="34">
        <f>CONVERT(INDEX(Htg_StPt_Sch_EZ!$C$31:$I$54,MATCH(Schedules_8760!$C6881,Htg_StPt_Sch_EZ!$B$31:$B$54,0),MATCH(Schedules_8760!$F6881,Htg_StPt_Sch_EZ!$C$30:$I$30,0)),"F","C")</f>
        <v>21.111111111111111</v>
      </c>
      <c r="J6881" s="34">
        <f>CONVERT(INDEX(Clg_StPt_Sch_EZ!$C$4:$I$27,MATCH(Schedules_8760!$C6881,Clg_StPt_Sch_EZ!$B$4:$B$27,0),MATCH(Schedules_8760!$F6881,Clg_StPt_Sch_EZ!$C$3:$I$3,0)),"F","C")</f>
        <v>25.555555555555554</v>
      </c>
      <c r="K6881" s="34">
        <f>CONVERT(INDEX(Clg_StPt_Sch_EZ!$C$31:$I$54,MATCH(Schedules_8760!$C6881,Clg_StPt_Sch_EZ!$B$31:$B$54,0),MATCH(Schedules_8760!$F6881,Clg_StPt_Sch_EZ!$C$30:$I$30,0)),"F","C")</f>
        <v>25</v>
      </c>
      <c r="L6881" s="34">
        <f>CONVERT(INDEX(DHW_StPt_Sch_EZ!$C$4:$I$27,MATCH(Schedules_8760!$C6881,DHW_StPt_Sch_EZ!$B$4:$B$27,0),MATCH(Schedules_8760!$F6881,DHW_StPt_Sch_EZ!$C$3:$I$3,0)),"F","C")</f>
        <v>53.333333333333329</v>
      </c>
      <c r="M6881" s="34">
        <f>CONVERT(INDEX(DHW_StPt_Sch_EZ!$C$31:$I$54,MATCH(Schedules_8760!$C6881,DHW_StPt_Sch_EZ!$B$31:$B$54,0),MATCH(Schedules_8760!$F6881,DHW_StPt_Sch_EZ!$C$30:$I$30,0)),"F","C")</f>
        <v>53.333333333333329</v>
      </c>
      <c r="N6881" s="12"/>
      <c r="O6881" s="12"/>
      <c r="P6881" s="12"/>
    </row>
    <row r="6882" spans="1:16" x14ac:dyDescent="0.25">
      <c r="A6882" s="35">
        <v>6881</v>
      </c>
      <c r="B6882" s="89">
        <v>287.66666666666669</v>
      </c>
      <c r="C6882" s="35">
        <f t="shared" si="535"/>
        <v>17</v>
      </c>
      <c r="D6882" s="35">
        <f t="shared" si="538"/>
        <v>287</v>
      </c>
      <c r="E6882" s="35">
        <f t="shared" si="539"/>
        <v>7</v>
      </c>
      <c r="F6882" s="35" t="str">
        <f t="shared" si="536"/>
        <v>Saturday</v>
      </c>
      <c r="G6882" s="35">
        <f t="shared" si="537"/>
        <v>10</v>
      </c>
      <c r="H6882" s="34">
        <f>CONVERT(INDEX(Htg_StPt_Sch_EZ!$C$4:$I$27,MATCH(Schedules_8760!$C6882,Htg_StPt_Sch_EZ!$B$4:$B$27,0),MATCH(Schedules_8760!$F6882,Htg_StPt_Sch_EZ!$C$3:$I$3,0)),"F","C")</f>
        <v>20.555555555555554</v>
      </c>
      <c r="I6882" s="34">
        <f>CONVERT(INDEX(Htg_StPt_Sch_EZ!$C$31:$I$54,MATCH(Schedules_8760!$C6882,Htg_StPt_Sch_EZ!$B$31:$B$54,0),MATCH(Schedules_8760!$F6882,Htg_StPt_Sch_EZ!$C$30:$I$30,0)),"F","C")</f>
        <v>17.777777777777779</v>
      </c>
      <c r="J6882" s="34">
        <f>CONVERT(INDEX(Clg_StPt_Sch_EZ!$C$4:$I$27,MATCH(Schedules_8760!$C6882,Clg_StPt_Sch_EZ!$B$4:$B$27,0),MATCH(Schedules_8760!$F6882,Clg_StPt_Sch_EZ!$C$3:$I$3,0)),"F","C")</f>
        <v>25.555555555555554</v>
      </c>
      <c r="K6882" s="34">
        <f>CONVERT(INDEX(Clg_StPt_Sch_EZ!$C$31:$I$54,MATCH(Schedules_8760!$C6882,Clg_StPt_Sch_EZ!$B$31:$B$54,0),MATCH(Schedules_8760!$F6882,Clg_StPt_Sch_EZ!$C$30:$I$30,0)),"F","C")</f>
        <v>25</v>
      </c>
      <c r="L6882" s="34">
        <f>CONVERT(INDEX(DHW_StPt_Sch_EZ!$C$4:$I$27,MATCH(Schedules_8760!$C6882,DHW_StPt_Sch_EZ!$B$4:$B$27,0),MATCH(Schedules_8760!$F6882,DHW_StPt_Sch_EZ!$C$3:$I$3,0)),"F","C")</f>
        <v>53.333333333333329</v>
      </c>
      <c r="M6882" s="34">
        <f>CONVERT(INDEX(DHW_StPt_Sch_EZ!$C$31:$I$54,MATCH(Schedules_8760!$C6882,DHW_StPt_Sch_EZ!$B$31:$B$54,0),MATCH(Schedules_8760!$F6882,DHW_StPt_Sch_EZ!$C$30:$I$30,0)),"F","C")</f>
        <v>53.333333333333329</v>
      </c>
      <c r="N6882" s="12"/>
      <c r="O6882" s="12"/>
      <c r="P6882" s="12"/>
    </row>
    <row r="6883" spans="1:16" x14ac:dyDescent="0.25">
      <c r="A6883" s="35">
        <v>6882</v>
      </c>
      <c r="B6883" s="89">
        <v>287.70833333333331</v>
      </c>
      <c r="C6883" s="35">
        <f t="shared" si="535"/>
        <v>18</v>
      </c>
      <c r="D6883" s="35">
        <f t="shared" si="538"/>
        <v>287</v>
      </c>
      <c r="E6883" s="35">
        <f t="shared" si="539"/>
        <v>7</v>
      </c>
      <c r="F6883" s="35" t="str">
        <f t="shared" si="536"/>
        <v>Saturday</v>
      </c>
      <c r="G6883" s="35">
        <f t="shared" si="537"/>
        <v>10</v>
      </c>
      <c r="H6883" s="34">
        <f>CONVERT(INDEX(Htg_StPt_Sch_EZ!$C$4:$I$27,MATCH(Schedules_8760!$C6883,Htg_StPt_Sch_EZ!$B$4:$B$27,0),MATCH(Schedules_8760!$F6883,Htg_StPt_Sch_EZ!$C$3:$I$3,0)),"F","C")</f>
        <v>20.555555555555554</v>
      </c>
      <c r="I6883" s="34">
        <f>CONVERT(INDEX(Htg_StPt_Sch_EZ!$C$31:$I$54,MATCH(Schedules_8760!$C6883,Htg_StPt_Sch_EZ!$B$31:$B$54,0),MATCH(Schedules_8760!$F6883,Htg_StPt_Sch_EZ!$C$30:$I$30,0)),"F","C")</f>
        <v>17.777777777777779</v>
      </c>
      <c r="J6883" s="34">
        <f>CONVERT(INDEX(Clg_StPt_Sch_EZ!$C$4:$I$27,MATCH(Schedules_8760!$C6883,Clg_StPt_Sch_EZ!$B$4:$B$27,0),MATCH(Schedules_8760!$F6883,Clg_StPt_Sch_EZ!$C$3:$I$3,0)),"F","C")</f>
        <v>25.555555555555554</v>
      </c>
      <c r="K6883" s="34">
        <f>CONVERT(INDEX(Clg_StPt_Sch_EZ!$C$31:$I$54,MATCH(Schedules_8760!$C6883,Clg_StPt_Sch_EZ!$B$31:$B$54,0),MATCH(Schedules_8760!$F6883,Clg_StPt_Sch_EZ!$C$30:$I$30,0)),"F","C")</f>
        <v>28.333333333333332</v>
      </c>
      <c r="L6883" s="34">
        <f>CONVERT(INDEX(DHW_StPt_Sch_EZ!$C$4:$I$27,MATCH(Schedules_8760!$C6883,DHW_StPt_Sch_EZ!$B$4:$B$27,0),MATCH(Schedules_8760!$F6883,DHW_StPt_Sch_EZ!$C$3:$I$3,0)),"F","C")</f>
        <v>53.333333333333329</v>
      </c>
      <c r="M6883" s="34">
        <f>CONVERT(INDEX(DHW_StPt_Sch_EZ!$C$31:$I$54,MATCH(Schedules_8760!$C6883,DHW_StPt_Sch_EZ!$B$31:$B$54,0),MATCH(Schedules_8760!$F6883,DHW_StPt_Sch_EZ!$C$30:$I$30,0)),"F","C")</f>
        <v>53.333333333333329</v>
      </c>
      <c r="N6883" s="12"/>
      <c r="O6883" s="12"/>
      <c r="P6883" s="12"/>
    </row>
    <row r="6884" spans="1:16" x14ac:dyDescent="0.25">
      <c r="A6884" s="35">
        <v>6883</v>
      </c>
      <c r="B6884" s="89">
        <v>287.75</v>
      </c>
      <c r="C6884" s="35">
        <f t="shared" si="535"/>
        <v>19</v>
      </c>
      <c r="D6884" s="35">
        <f t="shared" si="538"/>
        <v>287</v>
      </c>
      <c r="E6884" s="35">
        <f t="shared" si="539"/>
        <v>7</v>
      </c>
      <c r="F6884" s="35" t="str">
        <f t="shared" si="536"/>
        <v>Saturday</v>
      </c>
      <c r="G6884" s="35">
        <f t="shared" si="537"/>
        <v>10</v>
      </c>
      <c r="H6884" s="34">
        <f>CONVERT(INDEX(Htg_StPt_Sch_EZ!$C$4:$I$27,MATCH(Schedules_8760!$C6884,Htg_StPt_Sch_EZ!$B$4:$B$27,0),MATCH(Schedules_8760!$F6884,Htg_StPt_Sch_EZ!$C$3:$I$3,0)),"F","C")</f>
        <v>20.555555555555554</v>
      </c>
      <c r="I6884" s="34">
        <f>CONVERT(INDEX(Htg_StPt_Sch_EZ!$C$31:$I$54,MATCH(Schedules_8760!$C6884,Htg_StPt_Sch_EZ!$B$31:$B$54,0),MATCH(Schedules_8760!$F6884,Htg_StPt_Sch_EZ!$C$30:$I$30,0)),"F","C")</f>
        <v>18.333333333333332</v>
      </c>
      <c r="J6884" s="34">
        <f>CONVERT(INDEX(Clg_StPt_Sch_EZ!$C$4:$I$27,MATCH(Schedules_8760!$C6884,Clg_StPt_Sch_EZ!$B$4:$B$27,0),MATCH(Schedules_8760!$F6884,Clg_StPt_Sch_EZ!$C$3:$I$3,0)),"F","C")</f>
        <v>25.555555555555554</v>
      </c>
      <c r="K6884" s="34">
        <f>CONVERT(INDEX(Clg_StPt_Sch_EZ!$C$31:$I$54,MATCH(Schedules_8760!$C6884,Clg_StPt_Sch_EZ!$B$31:$B$54,0),MATCH(Schedules_8760!$F6884,Clg_StPt_Sch_EZ!$C$30:$I$30,0)),"F","C")</f>
        <v>28.333333333333332</v>
      </c>
      <c r="L6884" s="34">
        <f>CONVERT(INDEX(DHW_StPt_Sch_EZ!$C$4:$I$27,MATCH(Schedules_8760!$C6884,DHW_StPt_Sch_EZ!$B$4:$B$27,0),MATCH(Schedules_8760!$F6884,DHW_StPt_Sch_EZ!$C$3:$I$3,0)),"F","C")</f>
        <v>53.333333333333329</v>
      </c>
      <c r="M6884" s="34">
        <f>CONVERT(INDEX(DHW_StPt_Sch_EZ!$C$31:$I$54,MATCH(Schedules_8760!$C6884,DHW_StPt_Sch_EZ!$B$31:$B$54,0),MATCH(Schedules_8760!$F6884,DHW_StPt_Sch_EZ!$C$30:$I$30,0)),"F","C")</f>
        <v>53.333333333333329</v>
      </c>
      <c r="N6884" s="12"/>
      <c r="O6884" s="12"/>
      <c r="P6884" s="12"/>
    </row>
    <row r="6885" spans="1:16" x14ac:dyDescent="0.25">
      <c r="A6885" s="35">
        <v>6884</v>
      </c>
      <c r="B6885" s="89">
        <v>287.79166666666669</v>
      </c>
      <c r="C6885" s="35">
        <f t="shared" si="535"/>
        <v>20</v>
      </c>
      <c r="D6885" s="35">
        <f t="shared" si="538"/>
        <v>287</v>
      </c>
      <c r="E6885" s="35">
        <f t="shared" si="539"/>
        <v>7</v>
      </c>
      <c r="F6885" s="35" t="str">
        <f t="shared" si="536"/>
        <v>Saturday</v>
      </c>
      <c r="G6885" s="35">
        <f t="shared" si="537"/>
        <v>10</v>
      </c>
      <c r="H6885" s="34">
        <f>CONVERT(INDEX(Htg_StPt_Sch_EZ!$C$4:$I$27,MATCH(Schedules_8760!$C6885,Htg_StPt_Sch_EZ!$B$4:$B$27,0),MATCH(Schedules_8760!$F6885,Htg_StPt_Sch_EZ!$C$3:$I$3,0)),"F","C")</f>
        <v>20.555555555555554</v>
      </c>
      <c r="I6885" s="34">
        <f>CONVERT(INDEX(Htg_StPt_Sch_EZ!$C$31:$I$54,MATCH(Schedules_8760!$C6885,Htg_StPt_Sch_EZ!$B$31:$B$54,0),MATCH(Schedules_8760!$F6885,Htg_StPt_Sch_EZ!$C$30:$I$30,0)),"F","C")</f>
        <v>18.888888888888889</v>
      </c>
      <c r="J6885" s="34">
        <f>CONVERT(INDEX(Clg_StPt_Sch_EZ!$C$4:$I$27,MATCH(Schedules_8760!$C6885,Clg_StPt_Sch_EZ!$B$4:$B$27,0),MATCH(Schedules_8760!$F6885,Clg_StPt_Sch_EZ!$C$3:$I$3,0)),"F","C")</f>
        <v>25.555555555555554</v>
      </c>
      <c r="K6885" s="34">
        <f>CONVERT(INDEX(Clg_StPt_Sch_EZ!$C$31:$I$54,MATCH(Schedules_8760!$C6885,Clg_StPt_Sch_EZ!$B$31:$B$54,0),MATCH(Schedules_8760!$F6885,Clg_StPt_Sch_EZ!$C$30:$I$30,0)),"F","C")</f>
        <v>28.333333333333332</v>
      </c>
      <c r="L6885" s="34">
        <f>CONVERT(INDEX(DHW_StPt_Sch_EZ!$C$4:$I$27,MATCH(Schedules_8760!$C6885,DHW_StPt_Sch_EZ!$B$4:$B$27,0),MATCH(Schedules_8760!$F6885,DHW_StPt_Sch_EZ!$C$3:$I$3,0)),"F","C")</f>
        <v>53.333333333333329</v>
      </c>
      <c r="M6885" s="34">
        <f>CONVERT(INDEX(DHW_StPt_Sch_EZ!$C$31:$I$54,MATCH(Schedules_8760!$C6885,DHW_StPt_Sch_EZ!$B$31:$B$54,0),MATCH(Schedules_8760!$F6885,DHW_StPt_Sch_EZ!$C$30:$I$30,0)),"F","C")</f>
        <v>53.333333333333329</v>
      </c>
      <c r="N6885" s="12"/>
      <c r="O6885" s="12"/>
      <c r="P6885" s="12"/>
    </row>
    <row r="6886" spans="1:16" x14ac:dyDescent="0.25">
      <c r="A6886" s="35">
        <v>6885</v>
      </c>
      <c r="B6886" s="89">
        <v>287.83333333333331</v>
      </c>
      <c r="C6886" s="35">
        <f t="shared" si="535"/>
        <v>21</v>
      </c>
      <c r="D6886" s="35">
        <f t="shared" si="538"/>
        <v>287</v>
      </c>
      <c r="E6886" s="35">
        <f t="shared" si="539"/>
        <v>7</v>
      </c>
      <c r="F6886" s="35" t="str">
        <f t="shared" si="536"/>
        <v>Saturday</v>
      </c>
      <c r="G6886" s="35">
        <f t="shared" si="537"/>
        <v>10</v>
      </c>
      <c r="H6886" s="34">
        <f>CONVERT(INDEX(Htg_StPt_Sch_EZ!$C$4:$I$27,MATCH(Schedules_8760!$C6886,Htg_StPt_Sch_EZ!$B$4:$B$27,0),MATCH(Schedules_8760!$F6886,Htg_StPt_Sch_EZ!$C$3:$I$3,0)),"F","C")</f>
        <v>20.555555555555554</v>
      </c>
      <c r="I6886" s="34">
        <f>CONVERT(INDEX(Htg_StPt_Sch_EZ!$C$31:$I$54,MATCH(Schedules_8760!$C6886,Htg_StPt_Sch_EZ!$B$31:$B$54,0),MATCH(Schedules_8760!$F6886,Htg_StPt_Sch_EZ!$C$30:$I$30,0)),"F","C")</f>
        <v>19.444444444444443</v>
      </c>
      <c r="J6886" s="34">
        <f>CONVERT(INDEX(Clg_StPt_Sch_EZ!$C$4:$I$27,MATCH(Schedules_8760!$C6886,Clg_StPt_Sch_EZ!$B$4:$B$27,0),MATCH(Schedules_8760!$F6886,Clg_StPt_Sch_EZ!$C$3:$I$3,0)),"F","C")</f>
        <v>25.555555555555554</v>
      </c>
      <c r="K6886" s="34">
        <f>CONVERT(INDEX(Clg_StPt_Sch_EZ!$C$31:$I$54,MATCH(Schedules_8760!$C6886,Clg_StPt_Sch_EZ!$B$31:$B$54,0),MATCH(Schedules_8760!$F6886,Clg_StPt_Sch_EZ!$C$30:$I$30,0)),"F","C")</f>
        <v>28.333333333333332</v>
      </c>
      <c r="L6886" s="34">
        <f>CONVERT(INDEX(DHW_StPt_Sch_EZ!$C$4:$I$27,MATCH(Schedules_8760!$C6886,DHW_StPt_Sch_EZ!$B$4:$B$27,0),MATCH(Schedules_8760!$F6886,DHW_StPt_Sch_EZ!$C$3:$I$3,0)),"F","C")</f>
        <v>53.333333333333329</v>
      </c>
      <c r="M6886" s="34">
        <f>CONVERT(INDEX(DHW_StPt_Sch_EZ!$C$31:$I$54,MATCH(Schedules_8760!$C6886,DHW_StPt_Sch_EZ!$B$31:$B$54,0),MATCH(Schedules_8760!$F6886,DHW_StPt_Sch_EZ!$C$30:$I$30,0)),"F","C")</f>
        <v>53.333333333333329</v>
      </c>
      <c r="N6886" s="12"/>
      <c r="O6886" s="12"/>
      <c r="P6886" s="12"/>
    </row>
    <row r="6887" spans="1:16" x14ac:dyDescent="0.25">
      <c r="A6887" s="35">
        <v>6886</v>
      </c>
      <c r="B6887" s="89">
        <v>287.875</v>
      </c>
      <c r="C6887" s="35">
        <f t="shared" si="535"/>
        <v>22</v>
      </c>
      <c r="D6887" s="35">
        <f t="shared" si="538"/>
        <v>287</v>
      </c>
      <c r="E6887" s="35">
        <f t="shared" si="539"/>
        <v>7</v>
      </c>
      <c r="F6887" s="35" t="str">
        <f t="shared" si="536"/>
        <v>Saturday</v>
      </c>
      <c r="G6887" s="35">
        <f t="shared" si="537"/>
        <v>10</v>
      </c>
      <c r="H6887" s="34">
        <f>CONVERT(INDEX(Htg_StPt_Sch_EZ!$C$4:$I$27,MATCH(Schedules_8760!$C6887,Htg_StPt_Sch_EZ!$B$4:$B$27,0),MATCH(Schedules_8760!$F6887,Htg_StPt_Sch_EZ!$C$3:$I$3,0)),"F","C")</f>
        <v>20.555555555555554</v>
      </c>
      <c r="I6887" s="34">
        <f>CONVERT(INDEX(Htg_StPt_Sch_EZ!$C$31:$I$54,MATCH(Schedules_8760!$C6887,Htg_StPt_Sch_EZ!$B$31:$B$54,0),MATCH(Schedules_8760!$F6887,Htg_StPt_Sch_EZ!$C$30:$I$30,0)),"F","C")</f>
        <v>19.444444444444443</v>
      </c>
      <c r="J6887" s="34">
        <f>CONVERT(INDEX(Clg_StPt_Sch_EZ!$C$4:$I$27,MATCH(Schedules_8760!$C6887,Clg_StPt_Sch_EZ!$B$4:$B$27,0),MATCH(Schedules_8760!$F6887,Clg_StPt_Sch_EZ!$C$3:$I$3,0)),"F","C")</f>
        <v>25.555555555555554</v>
      </c>
      <c r="K6887" s="34">
        <f>CONVERT(INDEX(Clg_StPt_Sch_EZ!$C$31:$I$54,MATCH(Schedules_8760!$C6887,Clg_StPt_Sch_EZ!$B$31:$B$54,0),MATCH(Schedules_8760!$F6887,Clg_StPt_Sch_EZ!$C$30:$I$30,0)),"F","C")</f>
        <v>28.333333333333332</v>
      </c>
      <c r="L6887" s="34">
        <f>CONVERT(INDEX(DHW_StPt_Sch_EZ!$C$4:$I$27,MATCH(Schedules_8760!$C6887,DHW_StPt_Sch_EZ!$B$4:$B$27,0),MATCH(Schedules_8760!$F6887,DHW_StPt_Sch_EZ!$C$3:$I$3,0)),"F","C")</f>
        <v>53.333333333333329</v>
      </c>
      <c r="M6887" s="34">
        <f>CONVERT(INDEX(DHW_StPt_Sch_EZ!$C$31:$I$54,MATCH(Schedules_8760!$C6887,DHW_StPt_Sch_EZ!$B$31:$B$54,0),MATCH(Schedules_8760!$F6887,DHW_StPt_Sch_EZ!$C$30:$I$30,0)),"F","C")</f>
        <v>53.333333333333329</v>
      </c>
      <c r="N6887" s="12"/>
      <c r="O6887" s="12"/>
      <c r="P6887" s="12"/>
    </row>
    <row r="6888" spans="1:16" x14ac:dyDescent="0.25">
      <c r="A6888" s="35">
        <v>6887</v>
      </c>
      <c r="B6888" s="89">
        <v>287.91666666666669</v>
      </c>
      <c r="C6888" s="35">
        <f t="shared" si="535"/>
        <v>23</v>
      </c>
      <c r="D6888" s="35">
        <f t="shared" si="538"/>
        <v>287</v>
      </c>
      <c r="E6888" s="35">
        <f t="shared" si="539"/>
        <v>7</v>
      </c>
      <c r="F6888" s="35" t="str">
        <f t="shared" si="536"/>
        <v>Saturday</v>
      </c>
      <c r="G6888" s="35">
        <f t="shared" si="537"/>
        <v>10</v>
      </c>
      <c r="H6888" s="34">
        <f>CONVERT(INDEX(Htg_StPt_Sch_EZ!$C$4:$I$27,MATCH(Schedules_8760!$C6888,Htg_StPt_Sch_EZ!$B$4:$B$27,0),MATCH(Schedules_8760!$F6888,Htg_StPt_Sch_EZ!$C$3:$I$3,0)),"F","C")</f>
        <v>20.555555555555554</v>
      </c>
      <c r="I6888" s="34">
        <f>CONVERT(INDEX(Htg_StPt_Sch_EZ!$C$31:$I$54,MATCH(Schedules_8760!$C6888,Htg_StPt_Sch_EZ!$B$31:$B$54,0),MATCH(Schedules_8760!$F6888,Htg_StPt_Sch_EZ!$C$30:$I$30,0)),"F","C")</f>
        <v>19.444444444444443</v>
      </c>
      <c r="J6888" s="34">
        <f>CONVERT(INDEX(Clg_StPt_Sch_EZ!$C$4:$I$27,MATCH(Schedules_8760!$C6888,Clg_StPt_Sch_EZ!$B$4:$B$27,0),MATCH(Schedules_8760!$F6888,Clg_StPt_Sch_EZ!$C$3:$I$3,0)),"F","C")</f>
        <v>25.555555555555554</v>
      </c>
      <c r="K6888" s="34">
        <f>CONVERT(INDEX(Clg_StPt_Sch_EZ!$C$31:$I$54,MATCH(Schedules_8760!$C6888,Clg_StPt_Sch_EZ!$B$31:$B$54,0),MATCH(Schedules_8760!$F6888,Clg_StPt_Sch_EZ!$C$30:$I$30,0)),"F","C")</f>
        <v>28.333333333333332</v>
      </c>
      <c r="L6888" s="34">
        <f>CONVERT(INDEX(DHW_StPt_Sch_EZ!$C$4:$I$27,MATCH(Schedules_8760!$C6888,DHW_StPt_Sch_EZ!$B$4:$B$27,0),MATCH(Schedules_8760!$F6888,DHW_StPt_Sch_EZ!$C$3:$I$3,0)),"F","C")</f>
        <v>53.333333333333329</v>
      </c>
      <c r="M6888" s="34">
        <f>CONVERT(INDEX(DHW_StPt_Sch_EZ!$C$31:$I$54,MATCH(Schedules_8760!$C6888,DHW_StPt_Sch_EZ!$B$31:$B$54,0),MATCH(Schedules_8760!$F6888,DHW_StPt_Sch_EZ!$C$30:$I$30,0)),"F","C")</f>
        <v>53.333333333333329</v>
      </c>
      <c r="N6888" s="12"/>
      <c r="O6888" s="12"/>
      <c r="P6888" s="12"/>
    </row>
    <row r="6889" spans="1:16" x14ac:dyDescent="0.25">
      <c r="A6889" s="35">
        <v>6888</v>
      </c>
      <c r="B6889" s="89">
        <v>287.95833333333331</v>
      </c>
      <c r="C6889" s="35">
        <f t="shared" si="535"/>
        <v>24</v>
      </c>
      <c r="D6889" s="35">
        <f t="shared" si="538"/>
        <v>287</v>
      </c>
      <c r="E6889" s="35">
        <f t="shared" si="539"/>
        <v>7</v>
      </c>
      <c r="F6889" s="35" t="str">
        <f t="shared" si="536"/>
        <v>Saturday</v>
      </c>
      <c r="G6889" s="35">
        <f t="shared" si="537"/>
        <v>10</v>
      </c>
      <c r="H6889" s="34">
        <f>CONVERT(INDEX(Htg_StPt_Sch_EZ!$C$4:$I$27,MATCH(Schedules_8760!$C6889,Htg_StPt_Sch_EZ!$B$4:$B$27,0),MATCH(Schedules_8760!$F6889,Htg_StPt_Sch_EZ!$C$3:$I$3,0)),"F","C")</f>
        <v>20.555555555555554</v>
      </c>
      <c r="I6889" s="34">
        <f>CONVERT(INDEX(Htg_StPt_Sch_EZ!$C$31:$I$54,MATCH(Schedules_8760!$C6889,Htg_StPt_Sch_EZ!$B$31:$B$54,0),MATCH(Schedules_8760!$F6889,Htg_StPt_Sch_EZ!$C$30:$I$30,0)),"F","C")</f>
        <v>19.444444444444443</v>
      </c>
      <c r="J6889" s="34">
        <f>CONVERT(INDEX(Clg_StPt_Sch_EZ!$C$4:$I$27,MATCH(Schedules_8760!$C6889,Clg_StPt_Sch_EZ!$B$4:$B$27,0),MATCH(Schedules_8760!$F6889,Clg_StPt_Sch_EZ!$C$3:$I$3,0)),"F","C")</f>
        <v>25.555555555555554</v>
      </c>
      <c r="K6889" s="34">
        <f>CONVERT(INDEX(Clg_StPt_Sch_EZ!$C$31:$I$54,MATCH(Schedules_8760!$C6889,Clg_StPt_Sch_EZ!$B$31:$B$54,0),MATCH(Schedules_8760!$F6889,Clg_StPt_Sch_EZ!$C$30:$I$30,0)),"F","C")</f>
        <v>28.333333333333332</v>
      </c>
      <c r="L6889" s="34">
        <f>CONVERT(INDEX(DHW_StPt_Sch_EZ!$C$4:$I$27,MATCH(Schedules_8760!$C6889,DHW_StPt_Sch_EZ!$B$4:$B$27,0),MATCH(Schedules_8760!$F6889,DHW_StPt_Sch_EZ!$C$3:$I$3,0)),"F","C")</f>
        <v>53.333333333333329</v>
      </c>
      <c r="M6889" s="34">
        <f>CONVERT(INDEX(DHW_StPt_Sch_EZ!$C$31:$I$54,MATCH(Schedules_8760!$C6889,DHW_StPt_Sch_EZ!$B$31:$B$54,0),MATCH(Schedules_8760!$F6889,DHW_StPt_Sch_EZ!$C$30:$I$30,0)),"F","C")</f>
        <v>53.333333333333329</v>
      </c>
      <c r="N6889" s="12"/>
      <c r="O6889" s="12"/>
      <c r="P6889" s="12"/>
    </row>
    <row r="6890" spans="1:16" x14ac:dyDescent="0.25">
      <c r="A6890" s="35">
        <v>6889</v>
      </c>
      <c r="B6890" s="89">
        <v>288</v>
      </c>
      <c r="C6890" s="35">
        <f t="shared" si="535"/>
        <v>1</v>
      </c>
      <c r="D6890" s="35">
        <f t="shared" si="538"/>
        <v>288</v>
      </c>
      <c r="E6890" s="35">
        <f t="shared" si="539"/>
        <v>1</v>
      </c>
      <c r="F6890" s="35" t="str">
        <f t="shared" si="536"/>
        <v>Sunday</v>
      </c>
      <c r="G6890" s="35">
        <f t="shared" si="537"/>
        <v>10</v>
      </c>
      <c r="H6890" s="34">
        <f>CONVERT(INDEX(Htg_StPt_Sch_EZ!$C$4:$I$27,MATCH(Schedules_8760!$C6890,Htg_StPt_Sch_EZ!$B$4:$B$27,0),MATCH(Schedules_8760!$F6890,Htg_StPt_Sch_EZ!$C$3:$I$3,0)),"F","C")</f>
        <v>20.555555555555554</v>
      </c>
      <c r="I6890" s="34">
        <f>CONVERT(INDEX(Htg_StPt_Sch_EZ!$C$31:$I$54,MATCH(Schedules_8760!$C6890,Htg_StPt_Sch_EZ!$B$31:$B$54,0),MATCH(Schedules_8760!$F6890,Htg_StPt_Sch_EZ!$C$30:$I$30,0)),"F","C")</f>
        <v>19.444444444444443</v>
      </c>
      <c r="J6890" s="34">
        <f>CONVERT(INDEX(Clg_StPt_Sch_EZ!$C$4:$I$27,MATCH(Schedules_8760!$C6890,Clg_StPt_Sch_EZ!$B$4:$B$27,0),MATCH(Schedules_8760!$F6890,Clg_StPt_Sch_EZ!$C$3:$I$3,0)),"F","C")</f>
        <v>25.555555555555554</v>
      </c>
      <c r="K6890" s="34">
        <f>CONVERT(INDEX(Clg_StPt_Sch_EZ!$C$31:$I$54,MATCH(Schedules_8760!$C6890,Clg_StPt_Sch_EZ!$B$31:$B$54,0),MATCH(Schedules_8760!$F6890,Clg_StPt_Sch_EZ!$C$30:$I$30,0)),"F","C")</f>
        <v>28.333333333333332</v>
      </c>
      <c r="L6890" s="34">
        <f>CONVERT(INDEX(DHW_StPt_Sch_EZ!$C$4:$I$27,MATCH(Schedules_8760!$C6890,DHW_StPt_Sch_EZ!$B$4:$B$27,0),MATCH(Schedules_8760!$F6890,DHW_StPt_Sch_EZ!$C$3:$I$3,0)),"F","C")</f>
        <v>53.333333333333329</v>
      </c>
      <c r="M6890" s="34">
        <f>CONVERT(INDEX(DHW_StPt_Sch_EZ!$C$31:$I$54,MATCH(Schedules_8760!$C6890,DHW_StPt_Sch_EZ!$B$31:$B$54,0),MATCH(Schedules_8760!$F6890,DHW_StPt_Sch_EZ!$C$30:$I$30,0)),"F","C")</f>
        <v>53.333333333333329</v>
      </c>
      <c r="N6890" s="12"/>
      <c r="O6890" s="12"/>
      <c r="P6890" s="12"/>
    </row>
    <row r="6891" spans="1:16" x14ac:dyDescent="0.25">
      <c r="A6891" s="35">
        <v>6890</v>
      </c>
      <c r="B6891" s="89">
        <v>288.04166666666669</v>
      </c>
      <c r="C6891" s="35">
        <f t="shared" si="535"/>
        <v>2</v>
      </c>
      <c r="D6891" s="35">
        <f t="shared" si="538"/>
        <v>288</v>
      </c>
      <c r="E6891" s="35">
        <f t="shared" si="539"/>
        <v>1</v>
      </c>
      <c r="F6891" s="35" t="str">
        <f t="shared" si="536"/>
        <v>Sunday</v>
      </c>
      <c r="G6891" s="35">
        <f t="shared" si="537"/>
        <v>10</v>
      </c>
      <c r="H6891" s="34">
        <f>CONVERT(INDEX(Htg_StPt_Sch_EZ!$C$4:$I$27,MATCH(Schedules_8760!$C6891,Htg_StPt_Sch_EZ!$B$4:$B$27,0),MATCH(Schedules_8760!$F6891,Htg_StPt_Sch_EZ!$C$3:$I$3,0)),"F","C")</f>
        <v>20.555555555555554</v>
      </c>
      <c r="I6891" s="34">
        <f>CONVERT(INDEX(Htg_StPt_Sch_EZ!$C$31:$I$54,MATCH(Schedules_8760!$C6891,Htg_StPt_Sch_EZ!$B$31:$B$54,0),MATCH(Schedules_8760!$F6891,Htg_StPt_Sch_EZ!$C$30:$I$30,0)),"F","C")</f>
        <v>19.444444444444443</v>
      </c>
      <c r="J6891" s="34">
        <f>CONVERT(INDEX(Clg_StPt_Sch_EZ!$C$4:$I$27,MATCH(Schedules_8760!$C6891,Clg_StPt_Sch_EZ!$B$4:$B$27,0),MATCH(Schedules_8760!$F6891,Clg_StPt_Sch_EZ!$C$3:$I$3,0)),"F","C")</f>
        <v>25.555555555555554</v>
      </c>
      <c r="K6891" s="34">
        <f>CONVERT(INDEX(Clg_StPt_Sch_EZ!$C$31:$I$54,MATCH(Schedules_8760!$C6891,Clg_StPt_Sch_EZ!$B$31:$B$54,0),MATCH(Schedules_8760!$F6891,Clg_StPt_Sch_EZ!$C$30:$I$30,0)),"F","C")</f>
        <v>28.333333333333332</v>
      </c>
      <c r="L6891" s="34">
        <f>CONVERT(INDEX(DHW_StPt_Sch_EZ!$C$4:$I$27,MATCH(Schedules_8760!$C6891,DHW_StPt_Sch_EZ!$B$4:$B$27,0),MATCH(Schedules_8760!$F6891,DHW_StPt_Sch_EZ!$C$3:$I$3,0)),"F","C")</f>
        <v>53.333333333333329</v>
      </c>
      <c r="M6891" s="34">
        <f>CONVERT(INDEX(DHW_StPt_Sch_EZ!$C$31:$I$54,MATCH(Schedules_8760!$C6891,DHW_StPt_Sch_EZ!$B$31:$B$54,0),MATCH(Schedules_8760!$F6891,DHW_StPt_Sch_EZ!$C$30:$I$30,0)),"F","C")</f>
        <v>53.333333333333329</v>
      </c>
      <c r="N6891" s="12"/>
      <c r="O6891" s="12"/>
      <c r="P6891" s="12"/>
    </row>
    <row r="6892" spans="1:16" x14ac:dyDescent="0.25">
      <c r="A6892" s="35">
        <v>6891</v>
      </c>
      <c r="B6892" s="89">
        <v>288.08333333333331</v>
      </c>
      <c r="C6892" s="35">
        <f t="shared" si="535"/>
        <v>3</v>
      </c>
      <c r="D6892" s="35">
        <f t="shared" si="538"/>
        <v>288</v>
      </c>
      <c r="E6892" s="35">
        <f t="shared" si="539"/>
        <v>1</v>
      </c>
      <c r="F6892" s="35" t="str">
        <f t="shared" si="536"/>
        <v>Sunday</v>
      </c>
      <c r="G6892" s="35">
        <f t="shared" si="537"/>
        <v>10</v>
      </c>
      <c r="H6892" s="34">
        <f>CONVERT(INDEX(Htg_StPt_Sch_EZ!$C$4:$I$27,MATCH(Schedules_8760!$C6892,Htg_StPt_Sch_EZ!$B$4:$B$27,0),MATCH(Schedules_8760!$F6892,Htg_StPt_Sch_EZ!$C$3:$I$3,0)),"F","C")</f>
        <v>20.555555555555554</v>
      </c>
      <c r="I6892" s="34">
        <f>CONVERT(INDEX(Htg_StPt_Sch_EZ!$C$31:$I$54,MATCH(Schedules_8760!$C6892,Htg_StPt_Sch_EZ!$B$31:$B$54,0),MATCH(Schedules_8760!$F6892,Htg_StPt_Sch_EZ!$C$30:$I$30,0)),"F","C")</f>
        <v>19.444444444444443</v>
      </c>
      <c r="J6892" s="34">
        <f>CONVERT(INDEX(Clg_StPt_Sch_EZ!$C$4:$I$27,MATCH(Schedules_8760!$C6892,Clg_StPt_Sch_EZ!$B$4:$B$27,0),MATCH(Schedules_8760!$F6892,Clg_StPt_Sch_EZ!$C$3:$I$3,0)),"F","C")</f>
        <v>25.555555555555554</v>
      </c>
      <c r="K6892" s="34">
        <f>CONVERT(INDEX(Clg_StPt_Sch_EZ!$C$31:$I$54,MATCH(Schedules_8760!$C6892,Clg_StPt_Sch_EZ!$B$31:$B$54,0),MATCH(Schedules_8760!$F6892,Clg_StPt_Sch_EZ!$C$30:$I$30,0)),"F","C")</f>
        <v>28.333333333333332</v>
      </c>
      <c r="L6892" s="34">
        <f>CONVERT(INDEX(DHW_StPt_Sch_EZ!$C$4:$I$27,MATCH(Schedules_8760!$C6892,DHW_StPt_Sch_EZ!$B$4:$B$27,0),MATCH(Schedules_8760!$F6892,DHW_StPt_Sch_EZ!$C$3:$I$3,0)),"F","C")</f>
        <v>53.333333333333329</v>
      </c>
      <c r="M6892" s="34">
        <f>CONVERT(INDEX(DHW_StPt_Sch_EZ!$C$31:$I$54,MATCH(Schedules_8760!$C6892,DHW_StPt_Sch_EZ!$B$31:$B$54,0),MATCH(Schedules_8760!$F6892,DHW_StPt_Sch_EZ!$C$30:$I$30,0)),"F","C")</f>
        <v>53.333333333333329</v>
      </c>
      <c r="N6892" s="12"/>
      <c r="O6892" s="12"/>
      <c r="P6892" s="12"/>
    </row>
    <row r="6893" spans="1:16" x14ac:dyDescent="0.25">
      <c r="A6893" s="35">
        <v>6892</v>
      </c>
      <c r="B6893" s="89">
        <v>288.125</v>
      </c>
      <c r="C6893" s="35">
        <f t="shared" si="535"/>
        <v>4</v>
      </c>
      <c r="D6893" s="35">
        <f t="shared" si="538"/>
        <v>288</v>
      </c>
      <c r="E6893" s="35">
        <f t="shared" si="539"/>
        <v>1</v>
      </c>
      <c r="F6893" s="35" t="str">
        <f t="shared" si="536"/>
        <v>Sunday</v>
      </c>
      <c r="G6893" s="35">
        <f t="shared" si="537"/>
        <v>10</v>
      </c>
      <c r="H6893" s="34">
        <f>CONVERT(INDEX(Htg_StPt_Sch_EZ!$C$4:$I$27,MATCH(Schedules_8760!$C6893,Htg_StPt_Sch_EZ!$B$4:$B$27,0),MATCH(Schedules_8760!$F6893,Htg_StPt_Sch_EZ!$C$3:$I$3,0)),"F","C")</f>
        <v>20.555555555555554</v>
      </c>
      <c r="I6893" s="34">
        <f>CONVERT(INDEX(Htg_StPt_Sch_EZ!$C$31:$I$54,MATCH(Schedules_8760!$C6893,Htg_StPt_Sch_EZ!$B$31:$B$54,0),MATCH(Schedules_8760!$F6893,Htg_StPt_Sch_EZ!$C$30:$I$30,0)),"F","C")</f>
        <v>19.444444444444443</v>
      </c>
      <c r="J6893" s="34">
        <f>CONVERT(INDEX(Clg_StPt_Sch_EZ!$C$4:$I$27,MATCH(Schedules_8760!$C6893,Clg_StPt_Sch_EZ!$B$4:$B$27,0),MATCH(Schedules_8760!$F6893,Clg_StPt_Sch_EZ!$C$3:$I$3,0)),"F","C")</f>
        <v>25.555555555555554</v>
      </c>
      <c r="K6893" s="34">
        <f>CONVERT(INDEX(Clg_StPt_Sch_EZ!$C$31:$I$54,MATCH(Schedules_8760!$C6893,Clg_StPt_Sch_EZ!$B$31:$B$54,0),MATCH(Schedules_8760!$F6893,Clg_StPt_Sch_EZ!$C$30:$I$30,0)),"F","C")</f>
        <v>28.333333333333332</v>
      </c>
      <c r="L6893" s="34">
        <f>CONVERT(INDEX(DHW_StPt_Sch_EZ!$C$4:$I$27,MATCH(Schedules_8760!$C6893,DHW_StPt_Sch_EZ!$B$4:$B$27,0),MATCH(Schedules_8760!$F6893,DHW_StPt_Sch_EZ!$C$3:$I$3,0)),"F","C")</f>
        <v>53.333333333333329</v>
      </c>
      <c r="M6893" s="34">
        <f>CONVERT(INDEX(DHW_StPt_Sch_EZ!$C$31:$I$54,MATCH(Schedules_8760!$C6893,DHW_StPt_Sch_EZ!$B$31:$B$54,0),MATCH(Schedules_8760!$F6893,DHW_StPt_Sch_EZ!$C$30:$I$30,0)),"F","C")</f>
        <v>53.333333333333329</v>
      </c>
      <c r="N6893" s="12"/>
      <c r="O6893" s="12"/>
      <c r="P6893" s="12"/>
    </row>
    <row r="6894" spans="1:16" x14ac:dyDescent="0.25">
      <c r="A6894" s="35">
        <v>6893</v>
      </c>
      <c r="B6894" s="89">
        <v>288.16666666666669</v>
      </c>
      <c r="C6894" s="35">
        <f t="shared" si="535"/>
        <v>5</v>
      </c>
      <c r="D6894" s="35">
        <f t="shared" si="538"/>
        <v>288</v>
      </c>
      <c r="E6894" s="35">
        <f t="shared" si="539"/>
        <v>1</v>
      </c>
      <c r="F6894" s="35" t="str">
        <f t="shared" si="536"/>
        <v>Sunday</v>
      </c>
      <c r="G6894" s="35">
        <f t="shared" si="537"/>
        <v>10</v>
      </c>
      <c r="H6894" s="34">
        <f>CONVERT(INDEX(Htg_StPt_Sch_EZ!$C$4:$I$27,MATCH(Schedules_8760!$C6894,Htg_StPt_Sch_EZ!$B$4:$B$27,0),MATCH(Schedules_8760!$F6894,Htg_StPt_Sch_EZ!$C$3:$I$3,0)),"F","C")</f>
        <v>20.555555555555554</v>
      </c>
      <c r="I6894" s="34">
        <f>CONVERT(INDEX(Htg_StPt_Sch_EZ!$C$31:$I$54,MATCH(Schedules_8760!$C6894,Htg_StPt_Sch_EZ!$B$31:$B$54,0),MATCH(Schedules_8760!$F6894,Htg_StPt_Sch_EZ!$C$30:$I$30,0)),"F","C")</f>
        <v>19.444444444444443</v>
      </c>
      <c r="J6894" s="34">
        <f>CONVERT(INDEX(Clg_StPt_Sch_EZ!$C$4:$I$27,MATCH(Schedules_8760!$C6894,Clg_StPt_Sch_EZ!$B$4:$B$27,0),MATCH(Schedules_8760!$F6894,Clg_StPt_Sch_EZ!$C$3:$I$3,0)),"F","C")</f>
        <v>25.555555555555554</v>
      </c>
      <c r="K6894" s="34">
        <f>CONVERT(INDEX(Clg_StPt_Sch_EZ!$C$31:$I$54,MATCH(Schedules_8760!$C6894,Clg_StPt_Sch_EZ!$B$31:$B$54,0),MATCH(Schedules_8760!$F6894,Clg_StPt_Sch_EZ!$C$30:$I$30,0)),"F","C")</f>
        <v>28.333333333333332</v>
      </c>
      <c r="L6894" s="34">
        <f>CONVERT(INDEX(DHW_StPt_Sch_EZ!$C$4:$I$27,MATCH(Schedules_8760!$C6894,DHW_StPt_Sch_EZ!$B$4:$B$27,0),MATCH(Schedules_8760!$F6894,DHW_StPt_Sch_EZ!$C$3:$I$3,0)),"F","C")</f>
        <v>53.333333333333329</v>
      </c>
      <c r="M6894" s="34">
        <f>CONVERT(INDEX(DHW_StPt_Sch_EZ!$C$31:$I$54,MATCH(Schedules_8760!$C6894,DHW_StPt_Sch_EZ!$B$31:$B$54,0),MATCH(Schedules_8760!$F6894,DHW_StPt_Sch_EZ!$C$30:$I$30,0)),"F","C")</f>
        <v>53.333333333333329</v>
      </c>
      <c r="N6894" s="12"/>
      <c r="O6894" s="12"/>
      <c r="P6894" s="12"/>
    </row>
    <row r="6895" spans="1:16" x14ac:dyDescent="0.25">
      <c r="A6895" s="35">
        <v>6894</v>
      </c>
      <c r="B6895" s="89">
        <v>288.20833333333331</v>
      </c>
      <c r="C6895" s="35">
        <f t="shared" si="535"/>
        <v>6</v>
      </c>
      <c r="D6895" s="35">
        <f t="shared" si="538"/>
        <v>288</v>
      </c>
      <c r="E6895" s="35">
        <f t="shared" si="539"/>
        <v>1</v>
      </c>
      <c r="F6895" s="35" t="str">
        <f t="shared" si="536"/>
        <v>Sunday</v>
      </c>
      <c r="G6895" s="35">
        <f t="shared" si="537"/>
        <v>10</v>
      </c>
      <c r="H6895" s="34">
        <f>CONVERT(INDEX(Htg_StPt_Sch_EZ!$C$4:$I$27,MATCH(Schedules_8760!$C6895,Htg_StPt_Sch_EZ!$B$4:$B$27,0),MATCH(Schedules_8760!$F6895,Htg_StPt_Sch_EZ!$C$3:$I$3,0)),"F","C")</f>
        <v>20.555555555555554</v>
      </c>
      <c r="I6895" s="34">
        <f>CONVERT(INDEX(Htg_StPt_Sch_EZ!$C$31:$I$54,MATCH(Schedules_8760!$C6895,Htg_StPt_Sch_EZ!$B$31:$B$54,0),MATCH(Schedules_8760!$F6895,Htg_StPt_Sch_EZ!$C$30:$I$30,0)),"F","C")</f>
        <v>19.444444444444443</v>
      </c>
      <c r="J6895" s="34">
        <f>CONVERT(INDEX(Clg_StPt_Sch_EZ!$C$4:$I$27,MATCH(Schedules_8760!$C6895,Clg_StPt_Sch_EZ!$B$4:$B$27,0),MATCH(Schedules_8760!$F6895,Clg_StPt_Sch_EZ!$C$3:$I$3,0)),"F","C")</f>
        <v>25.555555555555554</v>
      </c>
      <c r="K6895" s="34">
        <f>CONVERT(INDEX(Clg_StPt_Sch_EZ!$C$31:$I$54,MATCH(Schedules_8760!$C6895,Clg_StPt_Sch_EZ!$B$31:$B$54,0),MATCH(Schedules_8760!$F6895,Clg_StPt_Sch_EZ!$C$30:$I$30,0)),"F","C")</f>
        <v>28.333333333333332</v>
      </c>
      <c r="L6895" s="34">
        <f>CONVERT(INDEX(DHW_StPt_Sch_EZ!$C$4:$I$27,MATCH(Schedules_8760!$C6895,DHW_StPt_Sch_EZ!$B$4:$B$27,0),MATCH(Schedules_8760!$F6895,DHW_StPt_Sch_EZ!$C$3:$I$3,0)),"F","C")</f>
        <v>53.333333333333329</v>
      </c>
      <c r="M6895" s="34">
        <f>CONVERT(INDEX(DHW_StPt_Sch_EZ!$C$31:$I$54,MATCH(Schedules_8760!$C6895,DHW_StPt_Sch_EZ!$B$31:$B$54,0),MATCH(Schedules_8760!$F6895,DHW_StPt_Sch_EZ!$C$30:$I$30,0)),"F","C")</f>
        <v>53.333333333333329</v>
      </c>
      <c r="N6895" s="12"/>
      <c r="O6895" s="12"/>
      <c r="P6895" s="12"/>
    </row>
    <row r="6896" spans="1:16" x14ac:dyDescent="0.25">
      <c r="A6896" s="35">
        <v>6895</v>
      </c>
      <c r="B6896" s="89">
        <v>288.25</v>
      </c>
      <c r="C6896" s="35">
        <f t="shared" si="535"/>
        <v>7</v>
      </c>
      <c r="D6896" s="35">
        <f t="shared" si="538"/>
        <v>288</v>
      </c>
      <c r="E6896" s="35">
        <f t="shared" si="539"/>
        <v>1</v>
      </c>
      <c r="F6896" s="35" t="str">
        <f t="shared" si="536"/>
        <v>Sunday</v>
      </c>
      <c r="G6896" s="35">
        <f t="shared" si="537"/>
        <v>10</v>
      </c>
      <c r="H6896" s="34">
        <f>CONVERT(INDEX(Htg_StPt_Sch_EZ!$C$4:$I$27,MATCH(Schedules_8760!$C6896,Htg_StPt_Sch_EZ!$B$4:$B$27,0),MATCH(Schedules_8760!$F6896,Htg_StPt_Sch_EZ!$C$3:$I$3,0)),"F","C")</f>
        <v>20.555555555555554</v>
      </c>
      <c r="I6896" s="34">
        <f>CONVERT(INDEX(Htg_StPt_Sch_EZ!$C$31:$I$54,MATCH(Schedules_8760!$C6896,Htg_StPt_Sch_EZ!$B$31:$B$54,0),MATCH(Schedules_8760!$F6896,Htg_StPt_Sch_EZ!$C$30:$I$30,0)),"F","C")</f>
        <v>19.444444444444443</v>
      </c>
      <c r="J6896" s="34">
        <f>CONVERT(INDEX(Clg_StPt_Sch_EZ!$C$4:$I$27,MATCH(Schedules_8760!$C6896,Clg_StPt_Sch_EZ!$B$4:$B$27,0),MATCH(Schedules_8760!$F6896,Clg_StPt_Sch_EZ!$C$3:$I$3,0)),"F","C")</f>
        <v>25.555555555555554</v>
      </c>
      <c r="K6896" s="34">
        <f>CONVERT(INDEX(Clg_StPt_Sch_EZ!$C$31:$I$54,MATCH(Schedules_8760!$C6896,Clg_StPt_Sch_EZ!$B$31:$B$54,0),MATCH(Schedules_8760!$F6896,Clg_StPt_Sch_EZ!$C$30:$I$30,0)),"F","C")</f>
        <v>28.333333333333332</v>
      </c>
      <c r="L6896" s="34">
        <f>CONVERT(INDEX(DHW_StPt_Sch_EZ!$C$4:$I$27,MATCH(Schedules_8760!$C6896,DHW_StPt_Sch_EZ!$B$4:$B$27,0),MATCH(Schedules_8760!$F6896,DHW_StPt_Sch_EZ!$C$3:$I$3,0)),"F","C")</f>
        <v>53.333333333333329</v>
      </c>
      <c r="M6896" s="34">
        <f>CONVERT(INDEX(DHW_StPt_Sch_EZ!$C$31:$I$54,MATCH(Schedules_8760!$C6896,DHW_StPt_Sch_EZ!$B$31:$B$54,0),MATCH(Schedules_8760!$F6896,DHW_StPt_Sch_EZ!$C$30:$I$30,0)),"F","C")</f>
        <v>53.333333333333329</v>
      </c>
      <c r="N6896" s="12"/>
      <c r="O6896" s="12"/>
      <c r="P6896" s="12"/>
    </row>
    <row r="6897" spans="1:16" x14ac:dyDescent="0.25">
      <c r="A6897" s="35">
        <v>6896</v>
      </c>
      <c r="B6897" s="89">
        <v>288.29166666666669</v>
      </c>
      <c r="C6897" s="35">
        <f t="shared" si="535"/>
        <v>8</v>
      </c>
      <c r="D6897" s="35">
        <f t="shared" si="538"/>
        <v>288</v>
      </c>
      <c r="E6897" s="35">
        <f t="shared" si="539"/>
        <v>1</v>
      </c>
      <c r="F6897" s="35" t="str">
        <f t="shared" si="536"/>
        <v>Sunday</v>
      </c>
      <c r="G6897" s="35">
        <f t="shared" si="537"/>
        <v>10</v>
      </c>
      <c r="H6897" s="34">
        <f>CONVERT(INDEX(Htg_StPt_Sch_EZ!$C$4:$I$27,MATCH(Schedules_8760!$C6897,Htg_StPt_Sch_EZ!$B$4:$B$27,0),MATCH(Schedules_8760!$F6897,Htg_StPt_Sch_EZ!$C$3:$I$3,0)),"F","C")</f>
        <v>20.555555555555554</v>
      </c>
      <c r="I6897" s="34">
        <f>CONVERT(INDEX(Htg_StPt_Sch_EZ!$C$31:$I$54,MATCH(Schedules_8760!$C6897,Htg_StPt_Sch_EZ!$B$31:$B$54,0),MATCH(Schedules_8760!$F6897,Htg_StPt_Sch_EZ!$C$30:$I$30,0)),"F","C")</f>
        <v>19.444444444444443</v>
      </c>
      <c r="J6897" s="34">
        <f>CONVERT(INDEX(Clg_StPt_Sch_EZ!$C$4:$I$27,MATCH(Schedules_8760!$C6897,Clg_StPt_Sch_EZ!$B$4:$B$27,0),MATCH(Schedules_8760!$F6897,Clg_StPt_Sch_EZ!$C$3:$I$3,0)),"F","C")</f>
        <v>25.555555555555554</v>
      </c>
      <c r="K6897" s="34">
        <f>CONVERT(INDEX(Clg_StPt_Sch_EZ!$C$31:$I$54,MATCH(Schedules_8760!$C6897,Clg_StPt_Sch_EZ!$B$31:$B$54,0),MATCH(Schedules_8760!$F6897,Clg_StPt_Sch_EZ!$C$30:$I$30,0)),"F","C")</f>
        <v>25</v>
      </c>
      <c r="L6897" s="34">
        <f>CONVERT(INDEX(DHW_StPt_Sch_EZ!$C$4:$I$27,MATCH(Schedules_8760!$C6897,DHW_StPt_Sch_EZ!$B$4:$B$27,0),MATCH(Schedules_8760!$F6897,DHW_StPt_Sch_EZ!$C$3:$I$3,0)),"F","C")</f>
        <v>53.333333333333329</v>
      </c>
      <c r="M6897" s="34">
        <f>CONVERT(INDEX(DHW_StPt_Sch_EZ!$C$31:$I$54,MATCH(Schedules_8760!$C6897,DHW_StPt_Sch_EZ!$B$31:$B$54,0),MATCH(Schedules_8760!$F6897,DHW_StPt_Sch_EZ!$C$30:$I$30,0)),"F","C")</f>
        <v>53.333333333333329</v>
      </c>
      <c r="N6897" s="12"/>
      <c r="O6897" s="12"/>
      <c r="P6897" s="12"/>
    </row>
    <row r="6898" spans="1:16" x14ac:dyDescent="0.25">
      <c r="A6898" s="35">
        <v>6897</v>
      </c>
      <c r="B6898" s="89">
        <v>288.33333333333331</v>
      </c>
      <c r="C6898" s="35">
        <f t="shared" si="535"/>
        <v>9</v>
      </c>
      <c r="D6898" s="35">
        <f t="shared" si="538"/>
        <v>288</v>
      </c>
      <c r="E6898" s="35">
        <f t="shared" si="539"/>
        <v>1</v>
      </c>
      <c r="F6898" s="35" t="str">
        <f t="shared" si="536"/>
        <v>Sunday</v>
      </c>
      <c r="G6898" s="35">
        <f t="shared" si="537"/>
        <v>10</v>
      </c>
      <c r="H6898" s="34">
        <f>CONVERT(INDEX(Htg_StPt_Sch_EZ!$C$4:$I$27,MATCH(Schedules_8760!$C6898,Htg_StPt_Sch_EZ!$B$4:$B$27,0),MATCH(Schedules_8760!$F6898,Htg_StPt_Sch_EZ!$C$3:$I$3,0)),"F","C")</f>
        <v>20.555555555555554</v>
      </c>
      <c r="I6898" s="34">
        <f>CONVERT(INDEX(Htg_StPt_Sch_EZ!$C$31:$I$54,MATCH(Schedules_8760!$C6898,Htg_StPt_Sch_EZ!$B$31:$B$54,0),MATCH(Schedules_8760!$F6898,Htg_StPt_Sch_EZ!$C$30:$I$30,0)),"F","C")</f>
        <v>19.444444444444443</v>
      </c>
      <c r="J6898" s="34">
        <f>CONVERT(INDEX(Clg_StPt_Sch_EZ!$C$4:$I$27,MATCH(Schedules_8760!$C6898,Clg_StPt_Sch_EZ!$B$4:$B$27,0),MATCH(Schedules_8760!$F6898,Clg_StPt_Sch_EZ!$C$3:$I$3,0)),"F","C")</f>
        <v>25.555555555555554</v>
      </c>
      <c r="K6898" s="34">
        <f>CONVERT(INDEX(Clg_StPt_Sch_EZ!$C$31:$I$54,MATCH(Schedules_8760!$C6898,Clg_StPt_Sch_EZ!$B$31:$B$54,0),MATCH(Schedules_8760!$F6898,Clg_StPt_Sch_EZ!$C$30:$I$30,0)),"F","C")</f>
        <v>25</v>
      </c>
      <c r="L6898" s="34">
        <f>CONVERT(INDEX(DHW_StPt_Sch_EZ!$C$4:$I$27,MATCH(Schedules_8760!$C6898,DHW_StPt_Sch_EZ!$B$4:$B$27,0),MATCH(Schedules_8760!$F6898,DHW_StPt_Sch_EZ!$C$3:$I$3,0)),"F","C")</f>
        <v>53.333333333333329</v>
      </c>
      <c r="M6898" s="34">
        <f>CONVERT(INDEX(DHW_StPt_Sch_EZ!$C$31:$I$54,MATCH(Schedules_8760!$C6898,DHW_StPt_Sch_EZ!$B$31:$B$54,0),MATCH(Schedules_8760!$F6898,DHW_StPt_Sch_EZ!$C$30:$I$30,0)),"F","C")</f>
        <v>53.333333333333329</v>
      </c>
      <c r="N6898" s="12"/>
      <c r="O6898" s="12"/>
      <c r="P6898" s="12"/>
    </row>
    <row r="6899" spans="1:16" x14ac:dyDescent="0.25">
      <c r="A6899" s="35">
        <v>6898</v>
      </c>
      <c r="B6899" s="89">
        <v>288.375</v>
      </c>
      <c r="C6899" s="35">
        <f t="shared" si="535"/>
        <v>10</v>
      </c>
      <c r="D6899" s="35">
        <f t="shared" si="538"/>
        <v>288</v>
      </c>
      <c r="E6899" s="35">
        <f t="shared" si="539"/>
        <v>1</v>
      </c>
      <c r="F6899" s="35" t="str">
        <f t="shared" si="536"/>
        <v>Sunday</v>
      </c>
      <c r="G6899" s="35">
        <f t="shared" si="537"/>
        <v>10</v>
      </c>
      <c r="H6899" s="34">
        <f>CONVERT(INDEX(Htg_StPt_Sch_EZ!$C$4:$I$27,MATCH(Schedules_8760!$C6899,Htg_StPt_Sch_EZ!$B$4:$B$27,0),MATCH(Schedules_8760!$F6899,Htg_StPt_Sch_EZ!$C$3:$I$3,0)),"F","C")</f>
        <v>20.555555555555554</v>
      </c>
      <c r="I6899" s="34">
        <f>CONVERT(INDEX(Htg_StPt_Sch_EZ!$C$31:$I$54,MATCH(Schedules_8760!$C6899,Htg_StPt_Sch_EZ!$B$31:$B$54,0),MATCH(Schedules_8760!$F6899,Htg_StPt_Sch_EZ!$C$30:$I$30,0)),"F","C")</f>
        <v>19.444444444444443</v>
      </c>
      <c r="J6899" s="34">
        <f>CONVERT(INDEX(Clg_StPt_Sch_EZ!$C$4:$I$27,MATCH(Schedules_8760!$C6899,Clg_StPt_Sch_EZ!$B$4:$B$27,0),MATCH(Schedules_8760!$F6899,Clg_StPt_Sch_EZ!$C$3:$I$3,0)),"F","C")</f>
        <v>25.555555555555554</v>
      </c>
      <c r="K6899" s="34">
        <f>CONVERT(INDEX(Clg_StPt_Sch_EZ!$C$31:$I$54,MATCH(Schedules_8760!$C6899,Clg_StPt_Sch_EZ!$B$31:$B$54,0),MATCH(Schedules_8760!$F6899,Clg_StPt_Sch_EZ!$C$30:$I$30,0)),"F","C")</f>
        <v>25</v>
      </c>
      <c r="L6899" s="34">
        <f>CONVERT(INDEX(DHW_StPt_Sch_EZ!$C$4:$I$27,MATCH(Schedules_8760!$C6899,DHW_StPt_Sch_EZ!$B$4:$B$27,0),MATCH(Schedules_8760!$F6899,DHW_StPt_Sch_EZ!$C$3:$I$3,0)),"F","C")</f>
        <v>53.333333333333329</v>
      </c>
      <c r="M6899" s="34">
        <f>CONVERT(INDEX(DHW_StPt_Sch_EZ!$C$31:$I$54,MATCH(Schedules_8760!$C6899,DHW_StPt_Sch_EZ!$B$31:$B$54,0),MATCH(Schedules_8760!$F6899,DHW_StPt_Sch_EZ!$C$30:$I$30,0)),"F","C")</f>
        <v>53.333333333333329</v>
      </c>
      <c r="N6899" s="12"/>
      <c r="O6899" s="12"/>
      <c r="P6899" s="12"/>
    </row>
    <row r="6900" spans="1:16" x14ac:dyDescent="0.25">
      <c r="A6900" s="35">
        <v>6899</v>
      </c>
      <c r="B6900" s="89">
        <v>288.41666666666669</v>
      </c>
      <c r="C6900" s="35">
        <f t="shared" si="535"/>
        <v>11</v>
      </c>
      <c r="D6900" s="35">
        <f t="shared" si="538"/>
        <v>288</v>
      </c>
      <c r="E6900" s="35">
        <f t="shared" si="539"/>
        <v>1</v>
      </c>
      <c r="F6900" s="35" t="str">
        <f t="shared" si="536"/>
        <v>Sunday</v>
      </c>
      <c r="G6900" s="35">
        <f t="shared" si="537"/>
        <v>10</v>
      </c>
      <c r="H6900" s="34">
        <f>CONVERT(INDEX(Htg_StPt_Sch_EZ!$C$4:$I$27,MATCH(Schedules_8760!$C6900,Htg_StPt_Sch_EZ!$B$4:$B$27,0),MATCH(Schedules_8760!$F6900,Htg_StPt_Sch_EZ!$C$3:$I$3,0)),"F","C")</f>
        <v>20.555555555555554</v>
      </c>
      <c r="I6900" s="34">
        <f>CONVERT(INDEX(Htg_StPt_Sch_EZ!$C$31:$I$54,MATCH(Schedules_8760!$C6900,Htg_StPt_Sch_EZ!$B$31:$B$54,0),MATCH(Schedules_8760!$F6900,Htg_StPt_Sch_EZ!$C$30:$I$30,0)),"F","C")</f>
        <v>19.444444444444443</v>
      </c>
      <c r="J6900" s="34">
        <f>CONVERT(INDEX(Clg_StPt_Sch_EZ!$C$4:$I$27,MATCH(Schedules_8760!$C6900,Clg_StPt_Sch_EZ!$B$4:$B$27,0),MATCH(Schedules_8760!$F6900,Clg_StPt_Sch_EZ!$C$3:$I$3,0)),"F","C")</f>
        <v>25.555555555555554</v>
      </c>
      <c r="K6900" s="34">
        <f>CONVERT(INDEX(Clg_StPt_Sch_EZ!$C$31:$I$54,MATCH(Schedules_8760!$C6900,Clg_StPt_Sch_EZ!$B$31:$B$54,0),MATCH(Schedules_8760!$F6900,Clg_StPt_Sch_EZ!$C$30:$I$30,0)),"F","C")</f>
        <v>25</v>
      </c>
      <c r="L6900" s="34">
        <f>CONVERT(INDEX(DHW_StPt_Sch_EZ!$C$4:$I$27,MATCH(Schedules_8760!$C6900,DHW_StPt_Sch_EZ!$B$4:$B$27,0),MATCH(Schedules_8760!$F6900,DHW_StPt_Sch_EZ!$C$3:$I$3,0)),"F","C")</f>
        <v>53.333333333333329</v>
      </c>
      <c r="M6900" s="34">
        <f>CONVERT(INDEX(DHW_StPt_Sch_EZ!$C$31:$I$54,MATCH(Schedules_8760!$C6900,DHW_StPt_Sch_EZ!$B$31:$B$54,0),MATCH(Schedules_8760!$F6900,DHW_StPt_Sch_EZ!$C$30:$I$30,0)),"F","C")</f>
        <v>53.333333333333329</v>
      </c>
      <c r="N6900" s="12"/>
      <c r="O6900" s="12"/>
      <c r="P6900" s="12"/>
    </row>
    <row r="6901" spans="1:16" x14ac:dyDescent="0.25">
      <c r="A6901" s="35">
        <v>6900</v>
      </c>
      <c r="B6901" s="89">
        <v>288.45833333333331</v>
      </c>
      <c r="C6901" s="35">
        <f t="shared" si="535"/>
        <v>12</v>
      </c>
      <c r="D6901" s="35">
        <f t="shared" si="538"/>
        <v>288</v>
      </c>
      <c r="E6901" s="35">
        <f t="shared" si="539"/>
        <v>1</v>
      </c>
      <c r="F6901" s="35" t="str">
        <f t="shared" si="536"/>
        <v>Sunday</v>
      </c>
      <c r="G6901" s="35">
        <f t="shared" si="537"/>
        <v>10</v>
      </c>
      <c r="H6901" s="34">
        <f>CONVERT(INDEX(Htg_StPt_Sch_EZ!$C$4:$I$27,MATCH(Schedules_8760!$C6901,Htg_StPt_Sch_EZ!$B$4:$B$27,0),MATCH(Schedules_8760!$F6901,Htg_StPt_Sch_EZ!$C$3:$I$3,0)),"F","C")</f>
        <v>20.555555555555554</v>
      </c>
      <c r="I6901" s="34">
        <f>CONVERT(INDEX(Htg_StPt_Sch_EZ!$C$31:$I$54,MATCH(Schedules_8760!$C6901,Htg_StPt_Sch_EZ!$B$31:$B$54,0),MATCH(Schedules_8760!$F6901,Htg_StPt_Sch_EZ!$C$30:$I$30,0)),"F","C")</f>
        <v>19.444444444444443</v>
      </c>
      <c r="J6901" s="34">
        <f>CONVERT(INDEX(Clg_StPt_Sch_EZ!$C$4:$I$27,MATCH(Schedules_8760!$C6901,Clg_StPt_Sch_EZ!$B$4:$B$27,0),MATCH(Schedules_8760!$F6901,Clg_StPt_Sch_EZ!$C$3:$I$3,0)),"F","C")</f>
        <v>25.555555555555554</v>
      </c>
      <c r="K6901" s="34">
        <f>CONVERT(INDEX(Clg_StPt_Sch_EZ!$C$31:$I$54,MATCH(Schedules_8760!$C6901,Clg_StPt_Sch_EZ!$B$31:$B$54,0),MATCH(Schedules_8760!$F6901,Clg_StPt_Sch_EZ!$C$30:$I$30,0)),"F","C")</f>
        <v>25</v>
      </c>
      <c r="L6901" s="34">
        <f>CONVERT(INDEX(DHW_StPt_Sch_EZ!$C$4:$I$27,MATCH(Schedules_8760!$C6901,DHW_StPt_Sch_EZ!$B$4:$B$27,0),MATCH(Schedules_8760!$F6901,DHW_StPt_Sch_EZ!$C$3:$I$3,0)),"F","C")</f>
        <v>53.333333333333329</v>
      </c>
      <c r="M6901" s="34">
        <f>CONVERT(INDEX(DHW_StPt_Sch_EZ!$C$31:$I$54,MATCH(Schedules_8760!$C6901,DHW_StPt_Sch_EZ!$B$31:$B$54,0),MATCH(Schedules_8760!$F6901,DHW_StPt_Sch_EZ!$C$30:$I$30,0)),"F","C")</f>
        <v>53.333333333333329</v>
      </c>
      <c r="N6901" s="12"/>
      <c r="O6901" s="12"/>
      <c r="P6901" s="12"/>
    </row>
    <row r="6902" spans="1:16" x14ac:dyDescent="0.25">
      <c r="A6902" s="35">
        <v>6901</v>
      </c>
      <c r="B6902" s="89">
        <v>288.5</v>
      </c>
      <c r="C6902" s="35">
        <f t="shared" si="535"/>
        <v>13</v>
      </c>
      <c r="D6902" s="35">
        <f t="shared" si="538"/>
        <v>288</v>
      </c>
      <c r="E6902" s="35">
        <f t="shared" si="539"/>
        <v>1</v>
      </c>
      <c r="F6902" s="35" t="str">
        <f t="shared" si="536"/>
        <v>Sunday</v>
      </c>
      <c r="G6902" s="35">
        <f t="shared" si="537"/>
        <v>10</v>
      </c>
      <c r="H6902" s="34">
        <f>CONVERT(INDEX(Htg_StPt_Sch_EZ!$C$4:$I$27,MATCH(Schedules_8760!$C6902,Htg_StPt_Sch_EZ!$B$4:$B$27,0),MATCH(Schedules_8760!$F6902,Htg_StPt_Sch_EZ!$C$3:$I$3,0)),"F","C")</f>
        <v>20.555555555555554</v>
      </c>
      <c r="I6902" s="34">
        <f>CONVERT(INDEX(Htg_StPt_Sch_EZ!$C$31:$I$54,MATCH(Schedules_8760!$C6902,Htg_StPt_Sch_EZ!$B$31:$B$54,0),MATCH(Schedules_8760!$F6902,Htg_StPt_Sch_EZ!$C$30:$I$30,0)),"F","C")</f>
        <v>19.444444444444443</v>
      </c>
      <c r="J6902" s="34">
        <f>CONVERT(INDEX(Clg_StPt_Sch_EZ!$C$4:$I$27,MATCH(Schedules_8760!$C6902,Clg_StPt_Sch_EZ!$B$4:$B$27,0),MATCH(Schedules_8760!$F6902,Clg_StPt_Sch_EZ!$C$3:$I$3,0)),"F","C")</f>
        <v>25.555555555555554</v>
      </c>
      <c r="K6902" s="34">
        <f>CONVERT(INDEX(Clg_StPt_Sch_EZ!$C$31:$I$54,MATCH(Schedules_8760!$C6902,Clg_StPt_Sch_EZ!$B$31:$B$54,0),MATCH(Schedules_8760!$F6902,Clg_StPt_Sch_EZ!$C$30:$I$30,0)),"F","C")</f>
        <v>25</v>
      </c>
      <c r="L6902" s="34">
        <f>CONVERT(INDEX(DHW_StPt_Sch_EZ!$C$4:$I$27,MATCH(Schedules_8760!$C6902,DHW_StPt_Sch_EZ!$B$4:$B$27,0),MATCH(Schedules_8760!$F6902,DHW_StPt_Sch_EZ!$C$3:$I$3,0)),"F","C")</f>
        <v>53.333333333333329</v>
      </c>
      <c r="M6902" s="34">
        <f>CONVERT(INDEX(DHW_StPt_Sch_EZ!$C$31:$I$54,MATCH(Schedules_8760!$C6902,DHW_StPt_Sch_EZ!$B$31:$B$54,0),MATCH(Schedules_8760!$F6902,DHW_StPt_Sch_EZ!$C$30:$I$30,0)),"F","C")</f>
        <v>53.333333333333329</v>
      </c>
      <c r="N6902" s="12"/>
      <c r="O6902" s="12"/>
      <c r="P6902" s="12"/>
    </row>
    <row r="6903" spans="1:16" x14ac:dyDescent="0.25">
      <c r="A6903" s="35">
        <v>6902</v>
      </c>
      <c r="B6903" s="89">
        <v>288.54166666666669</v>
      </c>
      <c r="C6903" s="35">
        <f t="shared" si="535"/>
        <v>14</v>
      </c>
      <c r="D6903" s="35">
        <f t="shared" si="538"/>
        <v>288</v>
      </c>
      <c r="E6903" s="35">
        <f t="shared" si="539"/>
        <v>1</v>
      </c>
      <c r="F6903" s="35" t="str">
        <f t="shared" si="536"/>
        <v>Sunday</v>
      </c>
      <c r="G6903" s="35">
        <f t="shared" si="537"/>
        <v>10</v>
      </c>
      <c r="H6903" s="34">
        <f>CONVERT(INDEX(Htg_StPt_Sch_EZ!$C$4:$I$27,MATCH(Schedules_8760!$C6903,Htg_StPt_Sch_EZ!$B$4:$B$27,0),MATCH(Schedules_8760!$F6903,Htg_StPt_Sch_EZ!$C$3:$I$3,0)),"F","C")</f>
        <v>20.555555555555554</v>
      </c>
      <c r="I6903" s="34">
        <f>CONVERT(INDEX(Htg_StPt_Sch_EZ!$C$31:$I$54,MATCH(Schedules_8760!$C6903,Htg_StPt_Sch_EZ!$B$31:$B$54,0),MATCH(Schedules_8760!$F6903,Htg_StPt_Sch_EZ!$C$30:$I$30,0)),"F","C")</f>
        <v>19.444444444444443</v>
      </c>
      <c r="J6903" s="34">
        <f>CONVERT(INDEX(Clg_StPt_Sch_EZ!$C$4:$I$27,MATCH(Schedules_8760!$C6903,Clg_StPt_Sch_EZ!$B$4:$B$27,0),MATCH(Schedules_8760!$F6903,Clg_StPt_Sch_EZ!$C$3:$I$3,0)),"F","C")</f>
        <v>25.555555555555554</v>
      </c>
      <c r="K6903" s="34">
        <f>CONVERT(INDEX(Clg_StPt_Sch_EZ!$C$31:$I$54,MATCH(Schedules_8760!$C6903,Clg_StPt_Sch_EZ!$B$31:$B$54,0),MATCH(Schedules_8760!$F6903,Clg_StPt_Sch_EZ!$C$30:$I$30,0)),"F","C")</f>
        <v>25</v>
      </c>
      <c r="L6903" s="34">
        <f>CONVERT(INDEX(DHW_StPt_Sch_EZ!$C$4:$I$27,MATCH(Schedules_8760!$C6903,DHW_StPt_Sch_EZ!$B$4:$B$27,0),MATCH(Schedules_8760!$F6903,DHW_StPt_Sch_EZ!$C$3:$I$3,0)),"F","C")</f>
        <v>53.333333333333329</v>
      </c>
      <c r="M6903" s="34">
        <f>CONVERT(INDEX(DHW_StPt_Sch_EZ!$C$31:$I$54,MATCH(Schedules_8760!$C6903,DHW_StPt_Sch_EZ!$B$31:$B$54,0),MATCH(Schedules_8760!$F6903,DHW_StPt_Sch_EZ!$C$30:$I$30,0)),"F","C")</f>
        <v>53.333333333333329</v>
      </c>
      <c r="N6903" s="12"/>
      <c r="O6903" s="12"/>
      <c r="P6903" s="12"/>
    </row>
    <row r="6904" spans="1:16" x14ac:dyDescent="0.25">
      <c r="A6904" s="35">
        <v>6903</v>
      </c>
      <c r="B6904" s="89">
        <v>288.58333333333331</v>
      </c>
      <c r="C6904" s="35">
        <f t="shared" si="535"/>
        <v>15</v>
      </c>
      <c r="D6904" s="35">
        <f t="shared" si="538"/>
        <v>288</v>
      </c>
      <c r="E6904" s="35">
        <f t="shared" si="539"/>
        <v>1</v>
      </c>
      <c r="F6904" s="35" t="str">
        <f t="shared" si="536"/>
        <v>Sunday</v>
      </c>
      <c r="G6904" s="35">
        <f t="shared" si="537"/>
        <v>10</v>
      </c>
      <c r="H6904" s="34">
        <f>CONVERT(INDEX(Htg_StPt_Sch_EZ!$C$4:$I$27,MATCH(Schedules_8760!$C6904,Htg_StPt_Sch_EZ!$B$4:$B$27,0),MATCH(Schedules_8760!$F6904,Htg_StPt_Sch_EZ!$C$3:$I$3,0)),"F","C")</f>
        <v>20.555555555555554</v>
      </c>
      <c r="I6904" s="34">
        <f>CONVERT(INDEX(Htg_StPt_Sch_EZ!$C$31:$I$54,MATCH(Schedules_8760!$C6904,Htg_StPt_Sch_EZ!$B$31:$B$54,0),MATCH(Schedules_8760!$F6904,Htg_StPt_Sch_EZ!$C$30:$I$30,0)),"F","C")</f>
        <v>21.111111111111111</v>
      </c>
      <c r="J6904" s="34">
        <f>CONVERT(INDEX(Clg_StPt_Sch_EZ!$C$4:$I$27,MATCH(Schedules_8760!$C6904,Clg_StPt_Sch_EZ!$B$4:$B$27,0),MATCH(Schedules_8760!$F6904,Clg_StPt_Sch_EZ!$C$3:$I$3,0)),"F","C")</f>
        <v>25.555555555555554</v>
      </c>
      <c r="K6904" s="34">
        <f>CONVERT(INDEX(Clg_StPt_Sch_EZ!$C$31:$I$54,MATCH(Schedules_8760!$C6904,Clg_StPt_Sch_EZ!$B$31:$B$54,0),MATCH(Schedules_8760!$F6904,Clg_StPt_Sch_EZ!$C$30:$I$30,0)),"F","C")</f>
        <v>25</v>
      </c>
      <c r="L6904" s="34">
        <f>CONVERT(INDEX(DHW_StPt_Sch_EZ!$C$4:$I$27,MATCH(Schedules_8760!$C6904,DHW_StPt_Sch_EZ!$B$4:$B$27,0),MATCH(Schedules_8760!$F6904,DHW_StPt_Sch_EZ!$C$3:$I$3,0)),"F","C")</f>
        <v>53.333333333333329</v>
      </c>
      <c r="M6904" s="34">
        <f>CONVERT(INDEX(DHW_StPt_Sch_EZ!$C$31:$I$54,MATCH(Schedules_8760!$C6904,DHW_StPt_Sch_EZ!$B$31:$B$54,0),MATCH(Schedules_8760!$F6904,DHW_StPt_Sch_EZ!$C$30:$I$30,0)),"F","C")</f>
        <v>53.333333333333329</v>
      </c>
      <c r="N6904" s="12"/>
      <c r="O6904" s="12"/>
      <c r="P6904" s="12"/>
    </row>
    <row r="6905" spans="1:16" x14ac:dyDescent="0.25">
      <c r="A6905" s="35">
        <v>6904</v>
      </c>
      <c r="B6905" s="89">
        <v>288.625</v>
      </c>
      <c r="C6905" s="35">
        <f t="shared" si="535"/>
        <v>16</v>
      </c>
      <c r="D6905" s="35">
        <f t="shared" si="538"/>
        <v>288</v>
      </c>
      <c r="E6905" s="35">
        <f t="shared" si="539"/>
        <v>1</v>
      </c>
      <c r="F6905" s="35" t="str">
        <f t="shared" si="536"/>
        <v>Sunday</v>
      </c>
      <c r="G6905" s="35">
        <f t="shared" si="537"/>
        <v>10</v>
      </c>
      <c r="H6905" s="34">
        <f>CONVERT(INDEX(Htg_StPt_Sch_EZ!$C$4:$I$27,MATCH(Schedules_8760!$C6905,Htg_StPt_Sch_EZ!$B$4:$B$27,0),MATCH(Schedules_8760!$F6905,Htg_StPt_Sch_EZ!$C$3:$I$3,0)),"F","C")</f>
        <v>20.555555555555554</v>
      </c>
      <c r="I6905" s="34">
        <f>CONVERT(INDEX(Htg_StPt_Sch_EZ!$C$31:$I$54,MATCH(Schedules_8760!$C6905,Htg_StPt_Sch_EZ!$B$31:$B$54,0),MATCH(Schedules_8760!$F6905,Htg_StPt_Sch_EZ!$C$30:$I$30,0)),"F","C")</f>
        <v>21.111111111111111</v>
      </c>
      <c r="J6905" s="34">
        <f>CONVERT(INDEX(Clg_StPt_Sch_EZ!$C$4:$I$27,MATCH(Schedules_8760!$C6905,Clg_StPt_Sch_EZ!$B$4:$B$27,0),MATCH(Schedules_8760!$F6905,Clg_StPt_Sch_EZ!$C$3:$I$3,0)),"F","C")</f>
        <v>25.555555555555554</v>
      </c>
      <c r="K6905" s="34">
        <f>CONVERT(INDEX(Clg_StPt_Sch_EZ!$C$31:$I$54,MATCH(Schedules_8760!$C6905,Clg_StPt_Sch_EZ!$B$31:$B$54,0),MATCH(Schedules_8760!$F6905,Clg_StPt_Sch_EZ!$C$30:$I$30,0)),"F","C")</f>
        <v>25</v>
      </c>
      <c r="L6905" s="34">
        <f>CONVERT(INDEX(DHW_StPt_Sch_EZ!$C$4:$I$27,MATCH(Schedules_8760!$C6905,DHW_StPt_Sch_EZ!$B$4:$B$27,0),MATCH(Schedules_8760!$F6905,DHW_StPt_Sch_EZ!$C$3:$I$3,0)),"F","C")</f>
        <v>53.333333333333329</v>
      </c>
      <c r="M6905" s="34">
        <f>CONVERT(INDEX(DHW_StPt_Sch_EZ!$C$31:$I$54,MATCH(Schedules_8760!$C6905,DHW_StPt_Sch_EZ!$B$31:$B$54,0),MATCH(Schedules_8760!$F6905,DHW_StPt_Sch_EZ!$C$30:$I$30,0)),"F","C")</f>
        <v>53.333333333333329</v>
      </c>
      <c r="N6905" s="12"/>
      <c r="O6905" s="12"/>
      <c r="P6905" s="12"/>
    </row>
    <row r="6906" spans="1:16" x14ac:dyDescent="0.25">
      <c r="A6906" s="35">
        <v>6905</v>
      </c>
      <c r="B6906" s="89">
        <v>288.66666666666669</v>
      </c>
      <c r="C6906" s="35">
        <f t="shared" si="535"/>
        <v>17</v>
      </c>
      <c r="D6906" s="35">
        <f t="shared" si="538"/>
        <v>288</v>
      </c>
      <c r="E6906" s="35">
        <f t="shared" si="539"/>
        <v>1</v>
      </c>
      <c r="F6906" s="35" t="str">
        <f t="shared" si="536"/>
        <v>Sunday</v>
      </c>
      <c r="G6906" s="35">
        <f t="shared" si="537"/>
        <v>10</v>
      </c>
      <c r="H6906" s="34">
        <f>CONVERT(INDEX(Htg_StPt_Sch_EZ!$C$4:$I$27,MATCH(Schedules_8760!$C6906,Htg_StPt_Sch_EZ!$B$4:$B$27,0),MATCH(Schedules_8760!$F6906,Htg_StPt_Sch_EZ!$C$3:$I$3,0)),"F","C")</f>
        <v>20.555555555555554</v>
      </c>
      <c r="I6906" s="34">
        <f>CONVERT(INDEX(Htg_StPt_Sch_EZ!$C$31:$I$54,MATCH(Schedules_8760!$C6906,Htg_StPt_Sch_EZ!$B$31:$B$54,0),MATCH(Schedules_8760!$F6906,Htg_StPt_Sch_EZ!$C$30:$I$30,0)),"F","C")</f>
        <v>17.777777777777779</v>
      </c>
      <c r="J6906" s="34">
        <f>CONVERT(INDEX(Clg_StPt_Sch_EZ!$C$4:$I$27,MATCH(Schedules_8760!$C6906,Clg_StPt_Sch_EZ!$B$4:$B$27,0),MATCH(Schedules_8760!$F6906,Clg_StPt_Sch_EZ!$C$3:$I$3,0)),"F","C")</f>
        <v>25.555555555555554</v>
      </c>
      <c r="K6906" s="34">
        <f>CONVERT(INDEX(Clg_StPt_Sch_EZ!$C$31:$I$54,MATCH(Schedules_8760!$C6906,Clg_StPt_Sch_EZ!$B$31:$B$54,0),MATCH(Schedules_8760!$F6906,Clg_StPt_Sch_EZ!$C$30:$I$30,0)),"F","C")</f>
        <v>25</v>
      </c>
      <c r="L6906" s="34">
        <f>CONVERT(INDEX(DHW_StPt_Sch_EZ!$C$4:$I$27,MATCH(Schedules_8760!$C6906,DHW_StPt_Sch_EZ!$B$4:$B$27,0),MATCH(Schedules_8760!$F6906,DHW_StPt_Sch_EZ!$C$3:$I$3,0)),"F","C")</f>
        <v>53.333333333333329</v>
      </c>
      <c r="M6906" s="34">
        <f>CONVERT(INDEX(DHW_StPt_Sch_EZ!$C$31:$I$54,MATCH(Schedules_8760!$C6906,DHW_StPt_Sch_EZ!$B$31:$B$54,0),MATCH(Schedules_8760!$F6906,DHW_StPt_Sch_EZ!$C$30:$I$30,0)),"F","C")</f>
        <v>53.333333333333329</v>
      </c>
      <c r="N6906" s="12"/>
      <c r="O6906" s="12"/>
      <c r="P6906" s="12"/>
    </row>
    <row r="6907" spans="1:16" x14ac:dyDescent="0.25">
      <c r="A6907" s="35">
        <v>6906</v>
      </c>
      <c r="B6907" s="89">
        <v>288.70833333333331</v>
      </c>
      <c r="C6907" s="35">
        <f t="shared" si="535"/>
        <v>18</v>
      </c>
      <c r="D6907" s="35">
        <f t="shared" si="538"/>
        <v>288</v>
      </c>
      <c r="E6907" s="35">
        <f t="shared" si="539"/>
        <v>1</v>
      </c>
      <c r="F6907" s="35" t="str">
        <f t="shared" si="536"/>
        <v>Sunday</v>
      </c>
      <c r="G6907" s="35">
        <f t="shared" si="537"/>
        <v>10</v>
      </c>
      <c r="H6907" s="34">
        <f>CONVERT(INDEX(Htg_StPt_Sch_EZ!$C$4:$I$27,MATCH(Schedules_8760!$C6907,Htg_StPt_Sch_EZ!$B$4:$B$27,0),MATCH(Schedules_8760!$F6907,Htg_StPt_Sch_EZ!$C$3:$I$3,0)),"F","C")</f>
        <v>20.555555555555554</v>
      </c>
      <c r="I6907" s="34">
        <f>CONVERT(INDEX(Htg_StPt_Sch_EZ!$C$31:$I$54,MATCH(Schedules_8760!$C6907,Htg_StPt_Sch_EZ!$B$31:$B$54,0),MATCH(Schedules_8760!$F6907,Htg_StPt_Sch_EZ!$C$30:$I$30,0)),"F","C")</f>
        <v>17.777777777777779</v>
      </c>
      <c r="J6907" s="34">
        <f>CONVERT(INDEX(Clg_StPt_Sch_EZ!$C$4:$I$27,MATCH(Schedules_8760!$C6907,Clg_StPt_Sch_EZ!$B$4:$B$27,0),MATCH(Schedules_8760!$F6907,Clg_StPt_Sch_EZ!$C$3:$I$3,0)),"F","C")</f>
        <v>25.555555555555554</v>
      </c>
      <c r="K6907" s="34">
        <f>CONVERT(INDEX(Clg_StPt_Sch_EZ!$C$31:$I$54,MATCH(Schedules_8760!$C6907,Clg_StPt_Sch_EZ!$B$31:$B$54,0),MATCH(Schedules_8760!$F6907,Clg_StPt_Sch_EZ!$C$30:$I$30,0)),"F","C")</f>
        <v>28.333333333333332</v>
      </c>
      <c r="L6907" s="34">
        <f>CONVERT(INDEX(DHW_StPt_Sch_EZ!$C$4:$I$27,MATCH(Schedules_8760!$C6907,DHW_StPt_Sch_EZ!$B$4:$B$27,0),MATCH(Schedules_8760!$F6907,DHW_StPt_Sch_EZ!$C$3:$I$3,0)),"F","C")</f>
        <v>53.333333333333329</v>
      </c>
      <c r="M6907" s="34">
        <f>CONVERT(INDEX(DHW_StPt_Sch_EZ!$C$31:$I$54,MATCH(Schedules_8760!$C6907,DHW_StPt_Sch_EZ!$B$31:$B$54,0),MATCH(Schedules_8760!$F6907,DHW_StPt_Sch_EZ!$C$30:$I$30,0)),"F","C")</f>
        <v>53.333333333333329</v>
      </c>
      <c r="N6907" s="12"/>
      <c r="O6907" s="12"/>
      <c r="P6907" s="12"/>
    </row>
    <row r="6908" spans="1:16" x14ac:dyDescent="0.25">
      <c r="A6908" s="35">
        <v>6907</v>
      </c>
      <c r="B6908" s="89">
        <v>288.75</v>
      </c>
      <c r="C6908" s="35">
        <f t="shared" si="535"/>
        <v>19</v>
      </c>
      <c r="D6908" s="35">
        <f t="shared" si="538"/>
        <v>288</v>
      </c>
      <c r="E6908" s="35">
        <f t="shared" si="539"/>
        <v>1</v>
      </c>
      <c r="F6908" s="35" t="str">
        <f t="shared" si="536"/>
        <v>Sunday</v>
      </c>
      <c r="G6908" s="35">
        <f t="shared" si="537"/>
        <v>10</v>
      </c>
      <c r="H6908" s="34">
        <f>CONVERT(INDEX(Htg_StPt_Sch_EZ!$C$4:$I$27,MATCH(Schedules_8760!$C6908,Htg_StPt_Sch_EZ!$B$4:$B$27,0),MATCH(Schedules_8760!$F6908,Htg_StPt_Sch_EZ!$C$3:$I$3,0)),"F","C")</f>
        <v>20.555555555555554</v>
      </c>
      <c r="I6908" s="34">
        <f>CONVERT(INDEX(Htg_StPt_Sch_EZ!$C$31:$I$54,MATCH(Schedules_8760!$C6908,Htg_StPt_Sch_EZ!$B$31:$B$54,0),MATCH(Schedules_8760!$F6908,Htg_StPt_Sch_EZ!$C$30:$I$30,0)),"F","C")</f>
        <v>18.333333333333332</v>
      </c>
      <c r="J6908" s="34">
        <f>CONVERT(INDEX(Clg_StPt_Sch_EZ!$C$4:$I$27,MATCH(Schedules_8760!$C6908,Clg_StPt_Sch_EZ!$B$4:$B$27,0),MATCH(Schedules_8760!$F6908,Clg_StPt_Sch_EZ!$C$3:$I$3,0)),"F","C")</f>
        <v>25.555555555555554</v>
      </c>
      <c r="K6908" s="34">
        <f>CONVERT(INDEX(Clg_StPt_Sch_EZ!$C$31:$I$54,MATCH(Schedules_8760!$C6908,Clg_StPt_Sch_EZ!$B$31:$B$54,0),MATCH(Schedules_8760!$F6908,Clg_StPt_Sch_EZ!$C$30:$I$30,0)),"F","C")</f>
        <v>28.333333333333332</v>
      </c>
      <c r="L6908" s="34">
        <f>CONVERT(INDEX(DHW_StPt_Sch_EZ!$C$4:$I$27,MATCH(Schedules_8760!$C6908,DHW_StPt_Sch_EZ!$B$4:$B$27,0),MATCH(Schedules_8760!$F6908,DHW_StPt_Sch_EZ!$C$3:$I$3,0)),"F","C")</f>
        <v>53.333333333333329</v>
      </c>
      <c r="M6908" s="34">
        <f>CONVERT(INDEX(DHW_StPt_Sch_EZ!$C$31:$I$54,MATCH(Schedules_8760!$C6908,DHW_StPt_Sch_EZ!$B$31:$B$54,0),MATCH(Schedules_8760!$F6908,DHW_StPt_Sch_EZ!$C$30:$I$30,0)),"F","C")</f>
        <v>53.333333333333329</v>
      </c>
      <c r="N6908" s="12"/>
      <c r="O6908" s="12"/>
      <c r="P6908" s="12"/>
    </row>
    <row r="6909" spans="1:16" x14ac:dyDescent="0.25">
      <c r="A6909" s="35">
        <v>6908</v>
      </c>
      <c r="B6909" s="89">
        <v>288.79166666666669</v>
      </c>
      <c r="C6909" s="35">
        <f t="shared" si="535"/>
        <v>20</v>
      </c>
      <c r="D6909" s="35">
        <f t="shared" si="538"/>
        <v>288</v>
      </c>
      <c r="E6909" s="35">
        <f t="shared" si="539"/>
        <v>1</v>
      </c>
      <c r="F6909" s="35" t="str">
        <f t="shared" si="536"/>
        <v>Sunday</v>
      </c>
      <c r="G6909" s="35">
        <f t="shared" si="537"/>
        <v>10</v>
      </c>
      <c r="H6909" s="34">
        <f>CONVERT(INDEX(Htg_StPt_Sch_EZ!$C$4:$I$27,MATCH(Schedules_8760!$C6909,Htg_StPt_Sch_EZ!$B$4:$B$27,0),MATCH(Schedules_8760!$F6909,Htg_StPt_Sch_EZ!$C$3:$I$3,0)),"F","C")</f>
        <v>20.555555555555554</v>
      </c>
      <c r="I6909" s="34">
        <f>CONVERT(INDEX(Htg_StPt_Sch_EZ!$C$31:$I$54,MATCH(Schedules_8760!$C6909,Htg_StPt_Sch_EZ!$B$31:$B$54,0),MATCH(Schedules_8760!$F6909,Htg_StPt_Sch_EZ!$C$30:$I$30,0)),"F","C")</f>
        <v>18.888888888888889</v>
      </c>
      <c r="J6909" s="34">
        <f>CONVERT(INDEX(Clg_StPt_Sch_EZ!$C$4:$I$27,MATCH(Schedules_8760!$C6909,Clg_StPt_Sch_EZ!$B$4:$B$27,0),MATCH(Schedules_8760!$F6909,Clg_StPt_Sch_EZ!$C$3:$I$3,0)),"F","C")</f>
        <v>25.555555555555554</v>
      </c>
      <c r="K6909" s="34">
        <f>CONVERT(INDEX(Clg_StPt_Sch_EZ!$C$31:$I$54,MATCH(Schedules_8760!$C6909,Clg_StPt_Sch_EZ!$B$31:$B$54,0),MATCH(Schedules_8760!$F6909,Clg_StPt_Sch_EZ!$C$30:$I$30,0)),"F","C")</f>
        <v>28.333333333333332</v>
      </c>
      <c r="L6909" s="34">
        <f>CONVERT(INDEX(DHW_StPt_Sch_EZ!$C$4:$I$27,MATCH(Schedules_8760!$C6909,DHW_StPt_Sch_EZ!$B$4:$B$27,0),MATCH(Schedules_8760!$F6909,DHW_StPt_Sch_EZ!$C$3:$I$3,0)),"F","C")</f>
        <v>53.333333333333329</v>
      </c>
      <c r="M6909" s="34">
        <f>CONVERT(INDEX(DHW_StPt_Sch_EZ!$C$31:$I$54,MATCH(Schedules_8760!$C6909,DHW_StPt_Sch_EZ!$B$31:$B$54,0),MATCH(Schedules_8760!$F6909,DHW_StPt_Sch_EZ!$C$30:$I$30,0)),"F","C")</f>
        <v>53.333333333333329</v>
      </c>
      <c r="N6909" s="12"/>
      <c r="O6909" s="12"/>
      <c r="P6909" s="12"/>
    </row>
    <row r="6910" spans="1:16" x14ac:dyDescent="0.25">
      <c r="A6910" s="35">
        <v>6909</v>
      </c>
      <c r="B6910" s="89">
        <v>288.83333333333331</v>
      </c>
      <c r="C6910" s="35">
        <f t="shared" si="535"/>
        <v>21</v>
      </c>
      <c r="D6910" s="35">
        <f t="shared" si="538"/>
        <v>288</v>
      </c>
      <c r="E6910" s="35">
        <f t="shared" si="539"/>
        <v>1</v>
      </c>
      <c r="F6910" s="35" t="str">
        <f t="shared" si="536"/>
        <v>Sunday</v>
      </c>
      <c r="G6910" s="35">
        <f t="shared" si="537"/>
        <v>10</v>
      </c>
      <c r="H6910" s="34">
        <f>CONVERT(INDEX(Htg_StPt_Sch_EZ!$C$4:$I$27,MATCH(Schedules_8760!$C6910,Htg_StPt_Sch_EZ!$B$4:$B$27,0),MATCH(Schedules_8760!$F6910,Htg_StPt_Sch_EZ!$C$3:$I$3,0)),"F","C")</f>
        <v>20.555555555555554</v>
      </c>
      <c r="I6910" s="34">
        <f>CONVERT(INDEX(Htg_StPt_Sch_EZ!$C$31:$I$54,MATCH(Schedules_8760!$C6910,Htg_StPt_Sch_EZ!$B$31:$B$54,0),MATCH(Schedules_8760!$F6910,Htg_StPt_Sch_EZ!$C$30:$I$30,0)),"F","C")</f>
        <v>19.444444444444443</v>
      </c>
      <c r="J6910" s="34">
        <f>CONVERT(INDEX(Clg_StPt_Sch_EZ!$C$4:$I$27,MATCH(Schedules_8760!$C6910,Clg_StPt_Sch_EZ!$B$4:$B$27,0),MATCH(Schedules_8760!$F6910,Clg_StPt_Sch_EZ!$C$3:$I$3,0)),"F","C")</f>
        <v>25.555555555555554</v>
      </c>
      <c r="K6910" s="34">
        <f>CONVERT(INDEX(Clg_StPt_Sch_EZ!$C$31:$I$54,MATCH(Schedules_8760!$C6910,Clg_StPt_Sch_EZ!$B$31:$B$54,0),MATCH(Schedules_8760!$F6910,Clg_StPt_Sch_EZ!$C$30:$I$30,0)),"F","C")</f>
        <v>28.333333333333332</v>
      </c>
      <c r="L6910" s="34">
        <f>CONVERT(INDEX(DHW_StPt_Sch_EZ!$C$4:$I$27,MATCH(Schedules_8760!$C6910,DHW_StPt_Sch_EZ!$B$4:$B$27,0),MATCH(Schedules_8760!$F6910,DHW_StPt_Sch_EZ!$C$3:$I$3,0)),"F","C")</f>
        <v>53.333333333333329</v>
      </c>
      <c r="M6910" s="34">
        <f>CONVERT(INDEX(DHW_StPt_Sch_EZ!$C$31:$I$54,MATCH(Schedules_8760!$C6910,DHW_StPt_Sch_EZ!$B$31:$B$54,0),MATCH(Schedules_8760!$F6910,DHW_StPt_Sch_EZ!$C$30:$I$30,0)),"F","C")</f>
        <v>53.333333333333329</v>
      </c>
      <c r="N6910" s="12"/>
      <c r="O6910" s="12"/>
      <c r="P6910" s="12"/>
    </row>
    <row r="6911" spans="1:16" x14ac:dyDescent="0.25">
      <c r="A6911" s="35">
        <v>6910</v>
      </c>
      <c r="B6911" s="89">
        <v>288.875</v>
      </c>
      <c r="C6911" s="35">
        <f t="shared" si="535"/>
        <v>22</v>
      </c>
      <c r="D6911" s="35">
        <f t="shared" si="538"/>
        <v>288</v>
      </c>
      <c r="E6911" s="35">
        <f t="shared" si="539"/>
        <v>1</v>
      </c>
      <c r="F6911" s="35" t="str">
        <f t="shared" si="536"/>
        <v>Sunday</v>
      </c>
      <c r="G6911" s="35">
        <f t="shared" si="537"/>
        <v>10</v>
      </c>
      <c r="H6911" s="34">
        <f>CONVERT(INDEX(Htg_StPt_Sch_EZ!$C$4:$I$27,MATCH(Schedules_8760!$C6911,Htg_StPt_Sch_EZ!$B$4:$B$27,0),MATCH(Schedules_8760!$F6911,Htg_StPt_Sch_EZ!$C$3:$I$3,0)),"F","C")</f>
        <v>20.555555555555554</v>
      </c>
      <c r="I6911" s="34">
        <f>CONVERT(INDEX(Htg_StPt_Sch_EZ!$C$31:$I$54,MATCH(Schedules_8760!$C6911,Htg_StPt_Sch_EZ!$B$31:$B$54,0),MATCH(Schedules_8760!$F6911,Htg_StPt_Sch_EZ!$C$30:$I$30,0)),"F","C")</f>
        <v>19.444444444444443</v>
      </c>
      <c r="J6911" s="34">
        <f>CONVERT(INDEX(Clg_StPt_Sch_EZ!$C$4:$I$27,MATCH(Schedules_8760!$C6911,Clg_StPt_Sch_EZ!$B$4:$B$27,0),MATCH(Schedules_8760!$F6911,Clg_StPt_Sch_EZ!$C$3:$I$3,0)),"F","C")</f>
        <v>25.555555555555554</v>
      </c>
      <c r="K6911" s="34">
        <f>CONVERT(INDEX(Clg_StPt_Sch_EZ!$C$31:$I$54,MATCH(Schedules_8760!$C6911,Clg_StPt_Sch_EZ!$B$31:$B$54,0),MATCH(Schedules_8760!$F6911,Clg_StPt_Sch_EZ!$C$30:$I$30,0)),"F","C")</f>
        <v>28.333333333333332</v>
      </c>
      <c r="L6911" s="34">
        <f>CONVERT(INDEX(DHW_StPt_Sch_EZ!$C$4:$I$27,MATCH(Schedules_8760!$C6911,DHW_StPt_Sch_EZ!$B$4:$B$27,0),MATCH(Schedules_8760!$F6911,DHW_StPt_Sch_EZ!$C$3:$I$3,0)),"F","C")</f>
        <v>53.333333333333329</v>
      </c>
      <c r="M6911" s="34">
        <f>CONVERT(INDEX(DHW_StPt_Sch_EZ!$C$31:$I$54,MATCH(Schedules_8760!$C6911,DHW_StPt_Sch_EZ!$B$31:$B$54,0),MATCH(Schedules_8760!$F6911,DHW_StPt_Sch_EZ!$C$30:$I$30,0)),"F","C")</f>
        <v>53.333333333333329</v>
      </c>
      <c r="N6911" s="12"/>
      <c r="O6911" s="12"/>
      <c r="P6911" s="12"/>
    </row>
    <row r="6912" spans="1:16" x14ac:dyDescent="0.25">
      <c r="A6912" s="35">
        <v>6911</v>
      </c>
      <c r="B6912" s="89">
        <v>288.91666666666669</v>
      </c>
      <c r="C6912" s="35">
        <f t="shared" si="535"/>
        <v>23</v>
      </c>
      <c r="D6912" s="35">
        <f t="shared" si="538"/>
        <v>288</v>
      </c>
      <c r="E6912" s="35">
        <f t="shared" si="539"/>
        <v>1</v>
      </c>
      <c r="F6912" s="35" t="str">
        <f t="shared" si="536"/>
        <v>Sunday</v>
      </c>
      <c r="G6912" s="35">
        <f t="shared" si="537"/>
        <v>10</v>
      </c>
      <c r="H6912" s="34">
        <f>CONVERT(INDEX(Htg_StPt_Sch_EZ!$C$4:$I$27,MATCH(Schedules_8760!$C6912,Htg_StPt_Sch_EZ!$B$4:$B$27,0),MATCH(Schedules_8760!$F6912,Htg_StPt_Sch_EZ!$C$3:$I$3,0)),"F","C")</f>
        <v>20.555555555555554</v>
      </c>
      <c r="I6912" s="34">
        <f>CONVERT(INDEX(Htg_StPt_Sch_EZ!$C$31:$I$54,MATCH(Schedules_8760!$C6912,Htg_StPt_Sch_EZ!$B$31:$B$54,0),MATCH(Schedules_8760!$F6912,Htg_StPt_Sch_EZ!$C$30:$I$30,0)),"F","C")</f>
        <v>19.444444444444443</v>
      </c>
      <c r="J6912" s="34">
        <f>CONVERT(INDEX(Clg_StPt_Sch_EZ!$C$4:$I$27,MATCH(Schedules_8760!$C6912,Clg_StPt_Sch_EZ!$B$4:$B$27,0),MATCH(Schedules_8760!$F6912,Clg_StPt_Sch_EZ!$C$3:$I$3,0)),"F","C")</f>
        <v>25.555555555555554</v>
      </c>
      <c r="K6912" s="34">
        <f>CONVERT(INDEX(Clg_StPt_Sch_EZ!$C$31:$I$54,MATCH(Schedules_8760!$C6912,Clg_StPt_Sch_EZ!$B$31:$B$54,0),MATCH(Schedules_8760!$F6912,Clg_StPt_Sch_EZ!$C$30:$I$30,0)),"F","C")</f>
        <v>28.333333333333332</v>
      </c>
      <c r="L6912" s="34">
        <f>CONVERT(INDEX(DHW_StPt_Sch_EZ!$C$4:$I$27,MATCH(Schedules_8760!$C6912,DHW_StPt_Sch_EZ!$B$4:$B$27,0),MATCH(Schedules_8760!$F6912,DHW_StPt_Sch_EZ!$C$3:$I$3,0)),"F","C")</f>
        <v>53.333333333333329</v>
      </c>
      <c r="M6912" s="34">
        <f>CONVERT(INDEX(DHW_StPt_Sch_EZ!$C$31:$I$54,MATCH(Schedules_8760!$C6912,DHW_StPt_Sch_EZ!$B$31:$B$54,0),MATCH(Schedules_8760!$F6912,DHW_StPt_Sch_EZ!$C$30:$I$30,0)),"F","C")</f>
        <v>53.333333333333329</v>
      </c>
      <c r="N6912" s="12"/>
      <c r="O6912" s="12"/>
      <c r="P6912" s="12"/>
    </row>
    <row r="6913" spans="1:16" x14ac:dyDescent="0.25">
      <c r="A6913" s="35">
        <v>6912</v>
      </c>
      <c r="B6913" s="89">
        <v>288.95833333333331</v>
      </c>
      <c r="C6913" s="35">
        <f t="shared" si="535"/>
        <v>24</v>
      </c>
      <c r="D6913" s="35">
        <f t="shared" si="538"/>
        <v>288</v>
      </c>
      <c r="E6913" s="35">
        <f t="shared" si="539"/>
        <v>1</v>
      </c>
      <c r="F6913" s="35" t="str">
        <f t="shared" si="536"/>
        <v>Sunday</v>
      </c>
      <c r="G6913" s="35">
        <f t="shared" si="537"/>
        <v>10</v>
      </c>
      <c r="H6913" s="34">
        <f>CONVERT(INDEX(Htg_StPt_Sch_EZ!$C$4:$I$27,MATCH(Schedules_8760!$C6913,Htg_StPt_Sch_EZ!$B$4:$B$27,0),MATCH(Schedules_8760!$F6913,Htg_StPt_Sch_EZ!$C$3:$I$3,0)),"F","C")</f>
        <v>20.555555555555554</v>
      </c>
      <c r="I6913" s="34">
        <f>CONVERT(INDEX(Htg_StPt_Sch_EZ!$C$31:$I$54,MATCH(Schedules_8760!$C6913,Htg_StPt_Sch_EZ!$B$31:$B$54,0),MATCH(Schedules_8760!$F6913,Htg_StPt_Sch_EZ!$C$30:$I$30,0)),"F","C")</f>
        <v>19.444444444444443</v>
      </c>
      <c r="J6913" s="34">
        <f>CONVERT(INDEX(Clg_StPt_Sch_EZ!$C$4:$I$27,MATCH(Schedules_8760!$C6913,Clg_StPt_Sch_EZ!$B$4:$B$27,0),MATCH(Schedules_8760!$F6913,Clg_StPt_Sch_EZ!$C$3:$I$3,0)),"F","C")</f>
        <v>25.555555555555554</v>
      </c>
      <c r="K6913" s="34">
        <f>CONVERT(INDEX(Clg_StPt_Sch_EZ!$C$31:$I$54,MATCH(Schedules_8760!$C6913,Clg_StPt_Sch_EZ!$B$31:$B$54,0),MATCH(Schedules_8760!$F6913,Clg_StPt_Sch_EZ!$C$30:$I$30,0)),"F","C")</f>
        <v>28.333333333333332</v>
      </c>
      <c r="L6913" s="34">
        <f>CONVERT(INDEX(DHW_StPt_Sch_EZ!$C$4:$I$27,MATCH(Schedules_8760!$C6913,DHW_StPt_Sch_EZ!$B$4:$B$27,0),MATCH(Schedules_8760!$F6913,DHW_StPt_Sch_EZ!$C$3:$I$3,0)),"F","C")</f>
        <v>53.333333333333329</v>
      </c>
      <c r="M6913" s="34">
        <f>CONVERT(INDEX(DHW_StPt_Sch_EZ!$C$31:$I$54,MATCH(Schedules_8760!$C6913,DHW_StPt_Sch_EZ!$B$31:$B$54,0),MATCH(Schedules_8760!$F6913,DHW_StPt_Sch_EZ!$C$30:$I$30,0)),"F","C")</f>
        <v>53.333333333333329</v>
      </c>
      <c r="N6913" s="12"/>
      <c r="O6913" s="12"/>
      <c r="P6913" s="12"/>
    </row>
    <row r="6914" spans="1:16" x14ac:dyDescent="0.25">
      <c r="A6914" s="35">
        <v>6913</v>
      </c>
      <c r="B6914" s="89">
        <v>289</v>
      </c>
      <c r="C6914" s="35">
        <f t="shared" ref="C6914:C6977" si="540">HOUR(B6914)+1</f>
        <v>1</v>
      </c>
      <c r="D6914" s="35">
        <f t="shared" si="538"/>
        <v>289</v>
      </c>
      <c r="E6914" s="35">
        <f t="shared" si="539"/>
        <v>2</v>
      </c>
      <c r="F6914" s="35" t="str">
        <f t="shared" ref="F6914:F6977" si="541">IF(E6914=1,"Sunday",IF(E6914=2,"Monday",IF(E6914=3,"Tuesday",IF(E6914=4,"Wednesday",IF(E6914=5,"Thursday",IF(E6914=6,"Friday","Saturday"))))))</f>
        <v>Monday</v>
      </c>
      <c r="G6914" s="35">
        <f t="shared" ref="G6914:G6977" si="542">MONTH(B6914)</f>
        <v>10</v>
      </c>
      <c r="H6914" s="34">
        <f>CONVERT(INDEX(Htg_StPt_Sch_EZ!$C$4:$I$27,MATCH(Schedules_8760!$C6914,Htg_StPt_Sch_EZ!$B$4:$B$27,0),MATCH(Schedules_8760!$F6914,Htg_StPt_Sch_EZ!$C$3:$I$3,0)),"F","C")</f>
        <v>20.555555555555554</v>
      </c>
      <c r="I6914" s="34">
        <f>CONVERT(INDEX(Htg_StPt_Sch_EZ!$C$31:$I$54,MATCH(Schedules_8760!$C6914,Htg_StPt_Sch_EZ!$B$31:$B$54,0),MATCH(Schedules_8760!$F6914,Htg_StPt_Sch_EZ!$C$30:$I$30,0)),"F","C")</f>
        <v>19.444444444444443</v>
      </c>
      <c r="J6914" s="34">
        <f>CONVERT(INDEX(Clg_StPt_Sch_EZ!$C$4:$I$27,MATCH(Schedules_8760!$C6914,Clg_StPt_Sch_EZ!$B$4:$B$27,0),MATCH(Schedules_8760!$F6914,Clg_StPt_Sch_EZ!$C$3:$I$3,0)),"F","C")</f>
        <v>25.555555555555554</v>
      </c>
      <c r="K6914" s="34">
        <f>CONVERT(INDEX(Clg_StPt_Sch_EZ!$C$31:$I$54,MATCH(Schedules_8760!$C6914,Clg_StPt_Sch_EZ!$B$31:$B$54,0),MATCH(Schedules_8760!$F6914,Clg_StPt_Sch_EZ!$C$30:$I$30,0)),"F","C")</f>
        <v>28.333333333333332</v>
      </c>
      <c r="L6914" s="34">
        <f>CONVERT(INDEX(DHW_StPt_Sch_EZ!$C$4:$I$27,MATCH(Schedules_8760!$C6914,DHW_StPt_Sch_EZ!$B$4:$B$27,0),MATCH(Schedules_8760!$F6914,DHW_StPt_Sch_EZ!$C$3:$I$3,0)),"F","C")</f>
        <v>53.333333333333329</v>
      </c>
      <c r="M6914" s="34">
        <f>CONVERT(INDEX(DHW_StPt_Sch_EZ!$C$31:$I$54,MATCH(Schedules_8760!$C6914,DHW_StPt_Sch_EZ!$B$31:$B$54,0),MATCH(Schedules_8760!$F6914,DHW_StPt_Sch_EZ!$C$30:$I$30,0)),"F","C")</f>
        <v>53.333333333333329</v>
      </c>
      <c r="N6914" s="12"/>
      <c r="O6914" s="12"/>
      <c r="P6914" s="12"/>
    </row>
    <row r="6915" spans="1:16" x14ac:dyDescent="0.25">
      <c r="A6915" s="35">
        <v>6914</v>
      </c>
      <c r="B6915" s="89">
        <v>289.04166666666669</v>
      </c>
      <c r="C6915" s="35">
        <f t="shared" si="540"/>
        <v>2</v>
      </c>
      <c r="D6915" s="35">
        <f t="shared" ref="D6915:D6978" si="543">IF(C6915=1,D6914+1,D6914)</f>
        <v>289</v>
      </c>
      <c r="E6915" s="35">
        <f t="shared" ref="E6915:E6978" si="544">IF(AND(C6915=1,E6914=7),1,IF(C6915=1,E6914+1,E6914))</f>
        <v>2</v>
      </c>
      <c r="F6915" s="35" t="str">
        <f t="shared" si="541"/>
        <v>Monday</v>
      </c>
      <c r="G6915" s="35">
        <f t="shared" si="542"/>
        <v>10</v>
      </c>
      <c r="H6915" s="34">
        <f>CONVERT(INDEX(Htg_StPt_Sch_EZ!$C$4:$I$27,MATCH(Schedules_8760!$C6915,Htg_StPt_Sch_EZ!$B$4:$B$27,0),MATCH(Schedules_8760!$F6915,Htg_StPt_Sch_EZ!$C$3:$I$3,0)),"F","C")</f>
        <v>20.555555555555554</v>
      </c>
      <c r="I6915" s="34">
        <f>CONVERT(INDEX(Htg_StPt_Sch_EZ!$C$31:$I$54,MATCH(Schedules_8760!$C6915,Htg_StPt_Sch_EZ!$B$31:$B$54,0),MATCH(Schedules_8760!$F6915,Htg_StPt_Sch_EZ!$C$30:$I$30,0)),"F","C")</f>
        <v>19.444444444444443</v>
      </c>
      <c r="J6915" s="34">
        <f>CONVERT(INDEX(Clg_StPt_Sch_EZ!$C$4:$I$27,MATCH(Schedules_8760!$C6915,Clg_StPt_Sch_EZ!$B$4:$B$27,0),MATCH(Schedules_8760!$F6915,Clg_StPt_Sch_EZ!$C$3:$I$3,0)),"F","C")</f>
        <v>25.555555555555554</v>
      </c>
      <c r="K6915" s="34">
        <f>CONVERT(INDEX(Clg_StPt_Sch_EZ!$C$31:$I$54,MATCH(Schedules_8760!$C6915,Clg_StPt_Sch_EZ!$B$31:$B$54,0),MATCH(Schedules_8760!$F6915,Clg_StPt_Sch_EZ!$C$30:$I$30,0)),"F","C")</f>
        <v>28.333333333333332</v>
      </c>
      <c r="L6915" s="34">
        <f>CONVERT(INDEX(DHW_StPt_Sch_EZ!$C$4:$I$27,MATCH(Schedules_8760!$C6915,DHW_StPt_Sch_EZ!$B$4:$B$27,0),MATCH(Schedules_8760!$F6915,DHW_StPt_Sch_EZ!$C$3:$I$3,0)),"F","C")</f>
        <v>53.333333333333329</v>
      </c>
      <c r="M6915" s="34">
        <f>CONVERT(INDEX(DHW_StPt_Sch_EZ!$C$31:$I$54,MATCH(Schedules_8760!$C6915,DHW_StPt_Sch_EZ!$B$31:$B$54,0),MATCH(Schedules_8760!$F6915,DHW_StPt_Sch_EZ!$C$30:$I$30,0)),"F","C")</f>
        <v>53.333333333333329</v>
      </c>
      <c r="N6915" s="12"/>
      <c r="O6915" s="12"/>
      <c r="P6915" s="12"/>
    </row>
    <row r="6916" spans="1:16" x14ac:dyDescent="0.25">
      <c r="A6916" s="35">
        <v>6915</v>
      </c>
      <c r="B6916" s="89">
        <v>289.08333333333331</v>
      </c>
      <c r="C6916" s="35">
        <f t="shared" si="540"/>
        <v>3</v>
      </c>
      <c r="D6916" s="35">
        <f t="shared" si="543"/>
        <v>289</v>
      </c>
      <c r="E6916" s="35">
        <f t="shared" si="544"/>
        <v>2</v>
      </c>
      <c r="F6916" s="35" t="str">
        <f t="shared" si="541"/>
        <v>Monday</v>
      </c>
      <c r="G6916" s="35">
        <f t="shared" si="542"/>
        <v>10</v>
      </c>
      <c r="H6916" s="34">
        <f>CONVERT(INDEX(Htg_StPt_Sch_EZ!$C$4:$I$27,MATCH(Schedules_8760!$C6916,Htg_StPt_Sch_EZ!$B$4:$B$27,0),MATCH(Schedules_8760!$F6916,Htg_StPt_Sch_EZ!$C$3:$I$3,0)),"F","C")</f>
        <v>20.555555555555554</v>
      </c>
      <c r="I6916" s="34">
        <f>CONVERT(INDEX(Htg_StPt_Sch_EZ!$C$31:$I$54,MATCH(Schedules_8760!$C6916,Htg_StPt_Sch_EZ!$B$31:$B$54,0),MATCH(Schedules_8760!$F6916,Htg_StPt_Sch_EZ!$C$30:$I$30,0)),"F","C")</f>
        <v>19.444444444444443</v>
      </c>
      <c r="J6916" s="34">
        <f>CONVERT(INDEX(Clg_StPt_Sch_EZ!$C$4:$I$27,MATCH(Schedules_8760!$C6916,Clg_StPt_Sch_EZ!$B$4:$B$27,0),MATCH(Schedules_8760!$F6916,Clg_StPt_Sch_EZ!$C$3:$I$3,0)),"F","C")</f>
        <v>25.555555555555554</v>
      </c>
      <c r="K6916" s="34">
        <f>CONVERT(INDEX(Clg_StPt_Sch_EZ!$C$31:$I$54,MATCH(Schedules_8760!$C6916,Clg_StPt_Sch_EZ!$B$31:$B$54,0),MATCH(Schedules_8760!$F6916,Clg_StPt_Sch_EZ!$C$30:$I$30,0)),"F","C")</f>
        <v>28.333333333333332</v>
      </c>
      <c r="L6916" s="34">
        <f>CONVERT(INDEX(DHW_StPt_Sch_EZ!$C$4:$I$27,MATCH(Schedules_8760!$C6916,DHW_StPt_Sch_EZ!$B$4:$B$27,0),MATCH(Schedules_8760!$F6916,DHW_StPt_Sch_EZ!$C$3:$I$3,0)),"F","C")</f>
        <v>53.333333333333329</v>
      </c>
      <c r="M6916" s="34">
        <f>CONVERT(INDEX(DHW_StPt_Sch_EZ!$C$31:$I$54,MATCH(Schedules_8760!$C6916,DHW_StPt_Sch_EZ!$B$31:$B$54,0),MATCH(Schedules_8760!$F6916,DHW_StPt_Sch_EZ!$C$30:$I$30,0)),"F","C")</f>
        <v>53.333333333333329</v>
      </c>
      <c r="N6916" s="12"/>
      <c r="O6916" s="12"/>
      <c r="P6916" s="12"/>
    </row>
    <row r="6917" spans="1:16" x14ac:dyDescent="0.25">
      <c r="A6917" s="35">
        <v>6916</v>
      </c>
      <c r="B6917" s="89">
        <v>289.125</v>
      </c>
      <c r="C6917" s="35">
        <f t="shared" si="540"/>
        <v>4</v>
      </c>
      <c r="D6917" s="35">
        <f t="shared" si="543"/>
        <v>289</v>
      </c>
      <c r="E6917" s="35">
        <f t="shared" si="544"/>
        <v>2</v>
      </c>
      <c r="F6917" s="35" t="str">
        <f t="shared" si="541"/>
        <v>Monday</v>
      </c>
      <c r="G6917" s="35">
        <f t="shared" si="542"/>
        <v>10</v>
      </c>
      <c r="H6917" s="34">
        <f>CONVERT(INDEX(Htg_StPt_Sch_EZ!$C$4:$I$27,MATCH(Schedules_8760!$C6917,Htg_StPt_Sch_EZ!$B$4:$B$27,0),MATCH(Schedules_8760!$F6917,Htg_StPt_Sch_EZ!$C$3:$I$3,0)),"F","C")</f>
        <v>20.555555555555554</v>
      </c>
      <c r="I6917" s="34">
        <f>CONVERT(INDEX(Htg_StPt_Sch_EZ!$C$31:$I$54,MATCH(Schedules_8760!$C6917,Htg_StPt_Sch_EZ!$B$31:$B$54,0),MATCH(Schedules_8760!$F6917,Htg_StPt_Sch_EZ!$C$30:$I$30,0)),"F","C")</f>
        <v>19.444444444444443</v>
      </c>
      <c r="J6917" s="34">
        <f>CONVERT(INDEX(Clg_StPt_Sch_EZ!$C$4:$I$27,MATCH(Schedules_8760!$C6917,Clg_StPt_Sch_EZ!$B$4:$B$27,0),MATCH(Schedules_8760!$F6917,Clg_StPt_Sch_EZ!$C$3:$I$3,0)),"F","C")</f>
        <v>25.555555555555554</v>
      </c>
      <c r="K6917" s="34">
        <f>CONVERT(INDEX(Clg_StPt_Sch_EZ!$C$31:$I$54,MATCH(Schedules_8760!$C6917,Clg_StPt_Sch_EZ!$B$31:$B$54,0),MATCH(Schedules_8760!$F6917,Clg_StPt_Sch_EZ!$C$30:$I$30,0)),"F","C")</f>
        <v>28.333333333333332</v>
      </c>
      <c r="L6917" s="34">
        <f>CONVERT(INDEX(DHW_StPt_Sch_EZ!$C$4:$I$27,MATCH(Schedules_8760!$C6917,DHW_StPt_Sch_EZ!$B$4:$B$27,0),MATCH(Schedules_8760!$F6917,DHW_StPt_Sch_EZ!$C$3:$I$3,0)),"F","C")</f>
        <v>53.333333333333329</v>
      </c>
      <c r="M6917" s="34">
        <f>CONVERT(INDEX(DHW_StPt_Sch_EZ!$C$31:$I$54,MATCH(Schedules_8760!$C6917,DHW_StPt_Sch_EZ!$B$31:$B$54,0),MATCH(Schedules_8760!$F6917,DHW_StPt_Sch_EZ!$C$30:$I$30,0)),"F","C")</f>
        <v>53.333333333333329</v>
      </c>
      <c r="N6917" s="12"/>
      <c r="O6917" s="12"/>
      <c r="P6917" s="12"/>
    </row>
    <row r="6918" spans="1:16" x14ac:dyDescent="0.25">
      <c r="A6918" s="35">
        <v>6917</v>
      </c>
      <c r="B6918" s="89">
        <v>289.16666666666669</v>
      </c>
      <c r="C6918" s="35">
        <f t="shared" si="540"/>
        <v>5</v>
      </c>
      <c r="D6918" s="35">
        <f t="shared" si="543"/>
        <v>289</v>
      </c>
      <c r="E6918" s="35">
        <f t="shared" si="544"/>
        <v>2</v>
      </c>
      <c r="F6918" s="35" t="str">
        <f t="shared" si="541"/>
        <v>Monday</v>
      </c>
      <c r="G6918" s="35">
        <f t="shared" si="542"/>
        <v>10</v>
      </c>
      <c r="H6918" s="34">
        <f>CONVERT(INDEX(Htg_StPt_Sch_EZ!$C$4:$I$27,MATCH(Schedules_8760!$C6918,Htg_StPt_Sch_EZ!$B$4:$B$27,0),MATCH(Schedules_8760!$F6918,Htg_StPt_Sch_EZ!$C$3:$I$3,0)),"F","C")</f>
        <v>20.555555555555554</v>
      </c>
      <c r="I6918" s="34">
        <f>CONVERT(INDEX(Htg_StPt_Sch_EZ!$C$31:$I$54,MATCH(Schedules_8760!$C6918,Htg_StPt_Sch_EZ!$B$31:$B$54,0),MATCH(Schedules_8760!$F6918,Htg_StPt_Sch_EZ!$C$30:$I$30,0)),"F","C")</f>
        <v>19.444444444444443</v>
      </c>
      <c r="J6918" s="34">
        <f>CONVERT(INDEX(Clg_StPt_Sch_EZ!$C$4:$I$27,MATCH(Schedules_8760!$C6918,Clg_StPt_Sch_EZ!$B$4:$B$27,0),MATCH(Schedules_8760!$F6918,Clg_StPt_Sch_EZ!$C$3:$I$3,0)),"F","C")</f>
        <v>25.555555555555554</v>
      </c>
      <c r="K6918" s="34">
        <f>CONVERT(INDEX(Clg_StPt_Sch_EZ!$C$31:$I$54,MATCH(Schedules_8760!$C6918,Clg_StPt_Sch_EZ!$B$31:$B$54,0),MATCH(Schedules_8760!$F6918,Clg_StPt_Sch_EZ!$C$30:$I$30,0)),"F","C")</f>
        <v>28.333333333333332</v>
      </c>
      <c r="L6918" s="34">
        <f>CONVERT(INDEX(DHW_StPt_Sch_EZ!$C$4:$I$27,MATCH(Schedules_8760!$C6918,DHW_StPt_Sch_EZ!$B$4:$B$27,0),MATCH(Schedules_8760!$F6918,DHW_StPt_Sch_EZ!$C$3:$I$3,0)),"F","C")</f>
        <v>53.333333333333329</v>
      </c>
      <c r="M6918" s="34">
        <f>CONVERT(INDEX(DHW_StPt_Sch_EZ!$C$31:$I$54,MATCH(Schedules_8760!$C6918,DHW_StPt_Sch_EZ!$B$31:$B$54,0),MATCH(Schedules_8760!$F6918,DHW_StPt_Sch_EZ!$C$30:$I$30,0)),"F","C")</f>
        <v>53.333333333333329</v>
      </c>
      <c r="N6918" s="12"/>
      <c r="O6918" s="12"/>
      <c r="P6918" s="12"/>
    </row>
    <row r="6919" spans="1:16" x14ac:dyDescent="0.25">
      <c r="A6919" s="35">
        <v>6918</v>
      </c>
      <c r="B6919" s="89">
        <v>289.20833333333331</v>
      </c>
      <c r="C6919" s="35">
        <f t="shared" si="540"/>
        <v>6</v>
      </c>
      <c r="D6919" s="35">
        <f t="shared" si="543"/>
        <v>289</v>
      </c>
      <c r="E6919" s="35">
        <f t="shared" si="544"/>
        <v>2</v>
      </c>
      <c r="F6919" s="35" t="str">
        <f t="shared" si="541"/>
        <v>Monday</v>
      </c>
      <c r="G6919" s="35">
        <f t="shared" si="542"/>
        <v>10</v>
      </c>
      <c r="H6919" s="34">
        <f>CONVERT(INDEX(Htg_StPt_Sch_EZ!$C$4:$I$27,MATCH(Schedules_8760!$C6919,Htg_StPt_Sch_EZ!$B$4:$B$27,0),MATCH(Schedules_8760!$F6919,Htg_StPt_Sch_EZ!$C$3:$I$3,0)),"F","C")</f>
        <v>20.555555555555554</v>
      </c>
      <c r="I6919" s="34">
        <f>CONVERT(INDEX(Htg_StPt_Sch_EZ!$C$31:$I$54,MATCH(Schedules_8760!$C6919,Htg_StPt_Sch_EZ!$B$31:$B$54,0),MATCH(Schedules_8760!$F6919,Htg_StPt_Sch_EZ!$C$30:$I$30,0)),"F","C")</f>
        <v>19.444444444444443</v>
      </c>
      <c r="J6919" s="34">
        <f>CONVERT(INDEX(Clg_StPt_Sch_EZ!$C$4:$I$27,MATCH(Schedules_8760!$C6919,Clg_StPt_Sch_EZ!$B$4:$B$27,0),MATCH(Schedules_8760!$F6919,Clg_StPt_Sch_EZ!$C$3:$I$3,0)),"F","C")</f>
        <v>25.555555555555554</v>
      </c>
      <c r="K6919" s="34">
        <f>CONVERT(INDEX(Clg_StPt_Sch_EZ!$C$31:$I$54,MATCH(Schedules_8760!$C6919,Clg_StPt_Sch_EZ!$B$31:$B$54,0),MATCH(Schedules_8760!$F6919,Clg_StPt_Sch_EZ!$C$30:$I$30,0)),"F","C")</f>
        <v>28.333333333333332</v>
      </c>
      <c r="L6919" s="34">
        <f>CONVERT(INDEX(DHW_StPt_Sch_EZ!$C$4:$I$27,MATCH(Schedules_8760!$C6919,DHW_StPt_Sch_EZ!$B$4:$B$27,0),MATCH(Schedules_8760!$F6919,DHW_StPt_Sch_EZ!$C$3:$I$3,0)),"F","C")</f>
        <v>53.333333333333329</v>
      </c>
      <c r="M6919" s="34">
        <f>CONVERT(INDEX(DHW_StPt_Sch_EZ!$C$31:$I$54,MATCH(Schedules_8760!$C6919,DHW_StPt_Sch_EZ!$B$31:$B$54,0),MATCH(Schedules_8760!$F6919,DHW_StPt_Sch_EZ!$C$30:$I$30,0)),"F","C")</f>
        <v>53.333333333333329</v>
      </c>
      <c r="N6919" s="12"/>
      <c r="O6919" s="12"/>
      <c r="P6919" s="12"/>
    </row>
    <row r="6920" spans="1:16" x14ac:dyDescent="0.25">
      <c r="A6920" s="35">
        <v>6919</v>
      </c>
      <c r="B6920" s="89">
        <v>289.25</v>
      </c>
      <c r="C6920" s="35">
        <f t="shared" si="540"/>
        <v>7</v>
      </c>
      <c r="D6920" s="35">
        <f t="shared" si="543"/>
        <v>289</v>
      </c>
      <c r="E6920" s="35">
        <f t="shared" si="544"/>
        <v>2</v>
      </c>
      <c r="F6920" s="35" t="str">
        <f t="shared" si="541"/>
        <v>Monday</v>
      </c>
      <c r="G6920" s="35">
        <f t="shared" si="542"/>
        <v>10</v>
      </c>
      <c r="H6920" s="34">
        <f>CONVERT(INDEX(Htg_StPt_Sch_EZ!$C$4:$I$27,MATCH(Schedules_8760!$C6920,Htg_StPt_Sch_EZ!$B$4:$B$27,0),MATCH(Schedules_8760!$F6920,Htg_StPt_Sch_EZ!$C$3:$I$3,0)),"F","C")</f>
        <v>20.555555555555554</v>
      </c>
      <c r="I6920" s="34">
        <f>CONVERT(INDEX(Htg_StPt_Sch_EZ!$C$31:$I$54,MATCH(Schedules_8760!$C6920,Htg_StPt_Sch_EZ!$B$31:$B$54,0),MATCH(Schedules_8760!$F6920,Htg_StPt_Sch_EZ!$C$30:$I$30,0)),"F","C")</f>
        <v>19.444444444444443</v>
      </c>
      <c r="J6920" s="34">
        <f>CONVERT(INDEX(Clg_StPt_Sch_EZ!$C$4:$I$27,MATCH(Schedules_8760!$C6920,Clg_StPt_Sch_EZ!$B$4:$B$27,0),MATCH(Schedules_8760!$F6920,Clg_StPt_Sch_EZ!$C$3:$I$3,0)),"F","C")</f>
        <v>25.555555555555554</v>
      </c>
      <c r="K6920" s="34">
        <f>CONVERT(INDEX(Clg_StPt_Sch_EZ!$C$31:$I$54,MATCH(Schedules_8760!$C6920,Clg_StPt_Sch_EZ!$B$31:$B$54,0),MATCH(Schedules_8760!$F6920,Clg_StPt_Sch_EZ!$C$30:$I$30,0)),"F","C")</f>
        <v>28.333333333333332</v>
      </c>
      <c r="L6920" s="34">
        <f>CONVERT(INDEX(DHW_StPt_Sch_EZ!$C$4:$I$27,MATCH(Schedules_8760!$C6920,DHW_StPt_Sch_EZ!$B$4:$B$27,0),MATCH(Schedules_8760!$F6920,DHW_StPt_Sch_EZ!$C$3:$I$3,0)),"F","C")</f>
        <v>53.333333333333329</v>
      </c>
      <c r="M6920" s="34">
        <f>CONVERT(INDEX(DHW_StPt_Sch_EZ!$C$31:$I$54,MATCH(Schedules_8760!$C6920,DHW_StPt_Sch_EZ!$B$31:$B$54,0),MATCH(Schedules_8760!$F6920,DHW_StPt_Sch_EZ!$C$30:$I$30,0)),"F","C")</f>
        <v>53.333333333333329</v>
      </c>
      <c r="N6920" s="12"/>
      <c r="O6920" s="12"/>
      <c r="P6920" s="12"/>
    </row>
    <row r="6921" spans="1:16" x14ac:dyDescent="0.25">
      <c r="A6921" s="35">
        <v>6920</v>
      </c>
      <c r="B6921" s="89">
        <v>289.29166666666669</v>
      </c>
      <c r="C6921" s="35">
        <f t="shared" si="540"/>
        <v>8</v>
      </c>
      <c r="D6921" s="35">
        <f t="shared" si="543"/>
        <v>289</v>
      </c>
      <c r="E6921" s="35">
        <f t="shared" si="544"/>
        <v>2</v>
      </c>
      <c r="F6921" s="35" t="str">
        <f t="shared" si="541"/>
        <v>Monday</v>
      </c>
      <c r="G6921" s="35">
        <f t="shared" si="542"/>
        <v>10</v>
      </c>
      <c r="H6921" s="34">
        <f>CONVERT(INDEX(Htg_StPt_Sch_EZ!$C$4:$I$27,MATCH(Schedules_8760!$C6921,Htg_StPt_Sch_EZ!$B$4:$B$27,0),MATCH(Schedules_8760!$F6921,Htg_StPt_Sch_EZ!$C$3:$I$3,0)),"F","C")</f>
        <v>20.555555555555554</v>
      </c>
      <c r="I6921" s="34">
        <f>CONVERT(INDEX(Htg_StPt_Sch_EZ!$C$31:$I$54,MATCH(Schedules_8760!$C6921,Htg_StPt_Sch_EZ!$B$31:$B$54,0),MATCH(Schedules_8760!$F6921,Htg_StPt_Sch_EZ!$C$30:$I$30,0)),"F","C")</f>
        <v>19.444444444444443</v>
      </c>
      <c r="J6921" s="34">
        <f>CONVERT(INDEX(Clg_StPt_Sch_EZ!$C$4:$I$27,MATCH(Schedules_8760!$C6921,Clg_StPt_Sch_EZ!$B$4:$B$27,0),MATCH(Schedules_8760!$F6921,Clg_StPt_Sch_EZ!$C$3:$I$3,0)),"F","C")</f>
        <v>25.555555555555554</v>
      </c>
      <c r="K6921" s="34">
        <f>CONVERT(INDEX(Clg_StPt_Sch_EZ!$C$31:$I$54,MATCH(Schedules_8760!$C6921,Clg_StPt_Sch_EZ!$B$31:$B$54,0),MATCH(Schedules_8760!$F6921,Clg_StPt_Sch_EZ!$C$30:$I$30,0)),"F","C")</f>
        <v>25</v>
      </c>
      <c r="L6921" s="34">
        <f>CONVERT(INDEX(DHW_StPt_Sch_EZ!$C$4:$I$27,MATCH(Schedules_8760!$C6921,DHW_StPt_Sch_EZ!$B$4:$B$27,0),MATCH(Schedules_8760!$F6921,DHW_StPt_Sch_EZ!$C$3:$I$3,0)),"F","C")</f>
        <v>53.333333333333329</v>
      </c>
      <c r="M6921" s="34">
        <f>CONVERT(INDEX(DHW_StPt_Sch_EZ!$C$31:$I$54,MATCH(Schedules_8760!$C6921,DHW_StPt_Sch_EZ!$B$31:$B$54,0),MATCH(Schedules_8760!$F6921,DHW_StPt_Sch_EZ!$C$30:$I$30,0)),"F","C")</f>
        <v>53.333333333333329</v>
      </c>
      <c r="N6921" s="12"/>
      <c r="O6921" s="12"/>
      <c r="P6921" s="12"/>
    </row>
    <row r="6922" spans="1:16" x14ac:dyDescent="0.25">
      <c r="A6922" s="35">
        <v>6921</v>
      </c>
      <c r="B6922" s="89">
        <v>289.33333333333331</v>
      </c>
      <c r="C6922" s="35">
        <f t="shared" si="540"/>
        <v>9</v>
      </c>
      <c r="D6922" s="35">
        <f t="shared" si="543"/>
        <v>289</v>
      </c>
      <c r="E6922" s="35">
        <f t="shared" si="544"/>
        <v>2</v>
      </c>
      <c r="F6922" s="35" t="str">
        <f t="shared" si="541"/>
        <v>Monday</v>
      </c>
      <c r="G6922" s="35">
        <f t="shared" si="542"/>
        <v>10</v>
      </c>
      <c r="H6922" s="34">
        <f>CONVERT(INDEX(Htg_StPt_Sch_EZ!$C$4:$I$27,MATCH(Schedules_8760!$C6922,Htg_StPt_Sch_EZ!$B$4:$B$27,0),MATCH(Schedules_8760!$F6922,Htg_StPt_Sch_EZ!$C$3:$I$3,0)),"F","C")</f>
        <v>20.555555555555554</v>
      </c>
      <c r="I6922" s="34">
        <f>CONVERT(INDEX(Htg_StPt_Sch_EZ!$C$31:$I$54,MATCH(Schedules_8760!$C6922,Htg_StPt_Sch_EZ!$B$31:$B$54,0),MATCH(Schedules_8760!$F6922,Htg_StPt_Sch_EZ!$C$30:$I$30,0)),"F","C")</f>
        <v>19.444444444444443</v>
      </c>
      <c r="J6922" s="34">
        <f>CONVERT(INDEX(Clg_StPt_Sch_EZ!$C$4:$I$27,MATCH(Schedules_8760!$C6922,Clg_StPt_Sch_EZ!$B$4:$B$27,0),MATCH(Schedules_8760!$F6922,Clg_StPt_Sch_EZ!$C$3:$I$3,0)),"F","C")</f>
        <v>25.555555555555554</v>
      </c>
      <c r="K6922" s="34">
        <f>CONVERT(INDEX(Clg_StPt_Sch_EZ!$C$31:$I$54,MATCH(Schedules_8760!$C6922,Clg_StPt_Sch_EZ!$B$31:$B$54,0),MATCH(Schedules_8760!$F6922,Clg_StPt_Sch_EZ!$C$30:$I$30,0)),"F","C")</f>
        <v>25</v>
      </c>
      <c r="L6922" s="34">
        <f>CONVERT(INDEX(DHW_StPt_Sch_EZ!$C$4:$I$27,MATCH(Schedules_8760!$C6922,DHW_StPt_Sch_EZ!$B$4:$B$27,0),MATCH(Schedules_8760!$F6922,DHW_StPt_Sch_EZ!$C$3:$I$3,0)),"F","C")</f>
        <v>53.333333333333329</v>
      </c>
      <c r="M6922" s="34">
        <f>CONVERT(INDEX(DHW_StPt_Sch_EZ!$C$31:$I$54,MATCH(Schedules_8760!$C6922,DHW_StPt_Sch_EZ!$B$31:$B$54,0),MATCH(Schedules_8760!$F6922,DHW_StPt_Sch_EZ!$C$30:$I$30,0)),"F","C")</f>
        <v>53.333333333333329</v>
      </c>
      <c r="N6922" s="12"/>
      <c r="O6922" s="12"/>
      <c r="P6922" s="12"/>
    </row>
    <row r="6923" spans="1:16" x14ac:dyDescent="0.25">
      <c r="A6923" s="35">
        <v>6922</v>
      </c>
      <c r="B6923" s="89">
        <v>289.375</v>
      </c>
      <c r="C6923" s="35">
        <f t="shared" si="540"/>
        <v>10</v>
      </c>
      <c r="D6923" s="35">
        <f t="shared" si="543"/>
        <v>289</v>
      </c>
      <c r="E6923" s="35">
        <f t="shared" si="544"/>
        <v>2</v>
      </c>
      <c r="F6923" s="35" t="str">
        <f t="shared" si="541"/>
        <v>Monday</v>
      </c>
      <c r="G6923" s="35">
        <f t="shared" si="542"/>
        <v>10</v>
      </c>
      <c r="H6923" s="34">
        <f>CONVERT(INDEX(Htg_StPt_Sch_EZ!$C$4:$I$27,MATCH(Schedules_8760!$C6923,Htg_StPt_Sch_EZ!$B$4:$B$27,0),MATCH(Schedules_8760!$F6923,Htg_StPt_Sch_EZ!$C$3:$I$3,0)),"F","C")</f>
        <v>20.555555555555554</v>
      </c>
      <c r="I6923" s="34">
        <f>CONVERT(INDEX(Htg_StPt_Sch_EZ!$C$31:$I$54,MATCH(Schedules_8760!$C6923,Htg_StPt_Sch_EZ!$B$31:$B$54,0),MATCH(Schedules_8760!$F6923,Htg_StPt_Sch_EZ!$C$30:$I$30,0)),"F","C")</f>
        <v>19.444444444444443</v>
      </c>
      <c r="J6923" s="34">
        <f>CONVERT(INDEX(Clg_StPt_Sch_EZ!$C$4:$I$27,MATCH(Schedules_8760!$C6923,Clg_StPt_Sch_EZ!$B$4:$B$27,0),MATCH(Schedules_8760!$F6923,Clg_StPt_Sch_EZ!$C$3:$I$3,0)),"F","C")</f>
        <v>25.555555555555554</v>
      </c>
      <c r="K6923" s="34">
        <f>CONVERT(INDEX(Clg_StPt_Sch_EZ!$C$31:$I$54,MATCH(Schedules_8760!$C6923,Clg_StPt_Sch_EZ!$B$31:$B$54,0),MATCH(Schedules_8760!$F6923,Clg_StPt_Sch_EZ!$C$30:$I$30,0)),"F","C")</f>
        <v>25</v>
      </c>
      <c r="L6923" s="34">
        <f>CONVERT(INDEX(DHW_StPt_Sch_EZ!$C$4:$I$27,MATCH(Schedules_8760!$C6923,DHW_StPt_Sch_EZ!$B$4:$B$27,0),MATCH(Schedules_8760!$F6923,DHW_StPt_Sch_EZ!$C$3:$I$3,0)),"F","C")</f>
        <v>53.333333333333329</v>
      </c>
      <c r="M6923" s="34">
        <f>CONVERT(INDEX(DHW_StPt_Sch_EZ!$C$31:$I$54,MATCH(Schedules_8760!$C6923,DHW_StPt_Sch_EZ!$B$31:$B$54,0),MATCH(Schedules_8760!$F6923,DHW_StPt_Sch_EZ!$C$30:$I$30,0)),"F","C")</f>
        <v>53.333333333333329</v>
      </c>
      <c r="N6923" s="12"/>
      <c r="O6923" s="12"/>
      <c r="P6923" s="12"/>
    </row>
    <row r="6924" spans="1:16" x14ac:dyDescent="0.25">
      <c r="A6924" s="35">
        <v>6923</v>
      </c>
      <c r="B6924" s="89">
        <v>289.41666666666669</v>
      </c>
      <c r="C6924" s="35">
        <f t="shared" si="540"/>
        <v>11</v>
      </c>
      <c r="D6924" s="35">
        <f t="shared" si="543"/>
        <v>289</v>
      </c>
      <c r="E6924" s="35">
        <f t="shared" si="544"/>
        <v>2</v>
      </c>
      <c r="F6924" s="35" t="str">
        <f t="shared" si="541"/>
        <v>Monday</v>
      </c>
      <c r="G6924" s="35">
        <f t="shared" si="542"/>
        <v>10</v>
      </c>
      <c r="H6924" s="34">
        <f>CONVERT(INDEX(Htg_StPt_Sch_EZ!$C$4:$I$27,MATCH(Schedules_8760!$C6924,Htg_StPt_Sch_EZ!$B$4:$B$27,0),MATCH(Schedules_8760!$F6924,Htg_StPt_Sch_EZ!$C$3:$I$3,0)),"F","C")</f>
        <v>20.555555555555554</v>
      </c>
      <c r="I6924" s="34">
        <f>CONVERT(INDEX(Htg_StPt_Sch_EZ!$C$31:$I$54,MATCH(Schedules_8760!$C6924,Htg_StPt_Sch_EZ!$B$31:$B$54,0),MATCH(Schedules_8760!$F6924,Htg_StPt_Sch_EZ!$C$30:$I$30,0)),"F","C")</f>
        <v>19.444444444444443</v>
      </c>
      <c r="J6924" s="34">
        <f>CONVERT(INDEX(Clg_StPt_Sch_EZ!$C$4:$I$27,MATCH(Schedules_8760!$C6924,Clg_StPt_Sch_EZ!$B$4:$B$27,0),MATCH(Schedules_8760!$F6924,Clg_StPt_Sch_EZ!$C$3:$I$3,0)),"F","C")</f>
        <v>25.555555555555554</v>
      </c>
      <c r="K6924" s="34">
        <f>CONVERT(INDEX(Clg_StPt_Sch_EZ!$C$31:$I$54,MATCH(Schedules_8760!$C6924,Clg_StPt_Sch_EZ!$B$31:$B$54,0),MATCH(Schedules_8760!$F6924,Clg_StPt_Sch_EZ!$C$30:$I$30,0)),"F","C")</f>
        <v>25</v>
      </c>
      <c r="L6924" s="34">
        <f>CONVERT(INDEX(DHW_StPt_Sch_EZ!$C$4:$I$27,MATCH(Schedules_8760!$C6924,DHW_StPt_Sch_EZ!$B$4:$B$27,0),MATCH(Schedules_8760!$F6924,DHW_StPt_Sch_EZ!$C$3:$I$3,0)),"F","C")</f>
        <v>53.333333333333329</v>
      </c>
      <c r="M6924" s="34">
        <f>CONVERT(INDEX(DHW_StPt_Sch_EZ!$C$31:$I$54,MATCH(Schedules_8760!$C6924,DHW_StPt_Sch_EZ!$B$31:$B$54,0),MATCH(Schedules_8760!$F6924,DHW_StPt_Sch_EZ!$C$30:$I$30,0)),"F","C")</f>
        <v>53.333333333333329</v>
      </c>
      <c r="N6924" s="12"/>
      <c r="O6924" s="12"/>
      <c r="P6924" s="12"/>
    </row>
    <row r="6925" spans="1:16" x14ac:dyDescent="0.25">
      <c r="A6925" s="35">
        <v>6924</v>
      </c>
      <c r="B6925" s="89">
        <v>289.45833333333331</v>
      </c>
      <c r="C6925" s="35">
        <f t="shared" si="540"/>
        <v>12</v>
      </c>
      <c r="D6925" s="35">
        <f t="shared" si="543"/>
        <v>289</v>
      </c>
      <c r="E6925" s="35">
        <f t="shared" si="544"/>
        <v>2</v>
      </c>
      <c r="F6925" s="35" t="str">
        <f t="shared" si="541"/>
        <v>Monday</v>
      </c>
      <c r="G6925" s="35">
        <f t="shared" si="542"/>
        <v>10</v>
      </c>
      <c r="H6925" s="34">
        <f>CONVERT(INDEX(Htg_StPt_Sch_EZ!$C$4:$I$27,MATCH(Schedules_8760!$C6925,Htg_StPt_Sch_EZ!$B$4:$B$27,0),MATCH(Schedules_8760!$F6925,Htg_StPt_Sch_EZ!$C$3:$I$3,0)),"F","C")</f>
        <v>20.555555555555554</v>
      </c>
      <c r="I6925" s="34">
        <f>CONVERT(INDEX(Htg_StPt_Sch_EZ!$C$31:$I$54,MATCH(Schedules_8760!$C6925,Htg_StPt_Sch_EZ!$B$31:$B$54,0),MATCH(Schedules_8760!$F6925,Htg_StPt_Sch_EZ!$C$30:$I$30,0)),"F","C")</f>
        <v>19.444444444444443</v>
      </c>
      <c r="J6925" s="34">
        <f>CONVERT(INDEX(Clg_StPt_Sch_EZ!$C$4:$I$27,MATCH(Schedules_8760!$C6925,Clg_StPt_Sch_EZ!$B$4:$B$27,0),MATCH(Schedules_8760!$F6925,Clg_StPt_Sch_EZ!$C$3:$I$3,0)),"F","C")</f>
        <v>25.555555555555554</v>
      </c>
      <c r="K6925" s="34">
        <f>CONVERT(INDEX(Clg_StPt_Sch_EZ!$C$31:$I$54,MATCH(Schedules_8760!$C6925,Clg_StPt_Sch_EZ!$B$31:$B$54,0),MATCH(Schedules_8760!$F6925,Clg_StPt_Sch_EZ!$C$30:$I$30,0)),"F","C")</f>
        <v>25</v>
      </c>
      <c r="L6925" s="34">
        <f>CONVERT(INDEX(DHW_StPt_Sch_EZ!$C$4:$I$27,MATCH(Schedules_8760!$C6925,DHW_StPt_Sch_EZ!$B$4:$B$27,0),MATCH(Schedules_8760!$F6925,DHW_StPt_Sch_EZ!$C$3:$I$3,0)),"F","C")</f>
        <v>53.333333333333329</v>
      </c>
      <c r="M6925" s="34">
        <f>CONVERT(INDEX(DHW_StPt_Sch_EZ!$C$31:$I$54,MATCH(Schedules_8760!$C6925,DHW_StPt_Sch_EZ!$B$31:$B$54,0),MATCH(Schedules_8760!$F6925,DHW_StPt_Sch_EZ!$C$30:$I$30,0)),"F","C")</f>
        <v>53.333333333333329</v>
      </c>
      <c r="N6925" s="12"/>
      <c r="O6925" s="12"/>
      <c r="P6925" s="12"/>
    </row>
    <row r="6926" spans="1:16" x14ac:dyDescent="0.25">
      <c r="A6926" s="35">
        <v>6925</v>
      </c>
      <c r="B6926" s="89">
        <v>289.5</v>
      </c>
      <c r="C6926" s="35">
        <f t="shared" si="540"/>
        <v>13</v>
      </c>
      <c r="D6926" s="35">
        <f t="shared" si="543"/>
        <v>289</v>
      </c>
      <c r="E6926" s="35">
        <f t="shared" si="544"/>
        <v>2</v>
      </c>
      <c r="F6926" s="35" t="str">
        <f t="shared" si="541"/>
        <v>Monday</v>
      </c>
      <c r="G6926" s="35">
        <f t="shared" si="542"/>
        <v>10</v>
      </c>
      <c r="H6926" s="34">
        <f>CONVERT(INDEX(Htg_StPt_Sch_EZ!$C$4:$I$27,MATCH(Schedules_8760!$C6926,Htg_StPt_Sch_EZ!$B$4:$B$27,0),MATCH(Schedules_8760!$F6926,Htg_StPt_Sch_EZ!$C$3:$I$3,0)),"F","C")</f>
        <v>20.555555555555554</v>
      </c>
      <c r="I6926" s="34">
        <f>CONVERT(INDEX(Htg_StPt_Sch_EZ!$C$31:$I$54,MATCH(Schedules_8760!$C6926,Htg_StPt_Sch_EZ!$B$31:$B$54,0),MATCH(Schedules_8760!$F6926,Htg_StPt_Sch_EZ!$C$30:$I$30,0)),"F","C")</f>
        <v>19.444444444444443</v>
      </c>
      <c r="J6926" s="34">
        <f>CONVERT(INDEX(Clg_StPt_Sch_EZ!$C$4:$I$27,MATCH(Schedules_8760!$C6926,Clg_StPt_Sch_EZ!$B$4:$B$27,0),MATCH(Schedules_8760!$F6926,Clg_StPt_Sch_EZ!$C$3:$I$3,0)),"F","C")</f>
        <v>25.555555555555554</v>
      </c>
      <c r="K6926" s="34">
        <f>CONVERT(INDEX(Clg_StPt_Sch_EZ!$C$31:$I$54,MATCH(Schedules_8760!$C6926,Clg_StPt_Sch_EZ!$B$31:$B$54,0),MATCH(Schedules_8760!$F6926,Clg_StPt_Sch_EZ!$C$30:$I$30,0)),"F","C")</f>
        <v>25</v>
      </c>
      <c r="L6926" s="34">
        <f>CONVERT(INDEX(DHW_StPt_Sch_EZ!$C$4:$I$27,MATCH(Schedules_8760!$C6926,DHW_StPt_Sch_EZ!$B$4:$B$27,0),MATCH(Schedules_8760!$F6926,DHW_StPt_Sch_EZ!$C$3:$I$3,0)),"F","C")</f>
        <v>53.333333333333329</v>
      </c>
      <c r="M6926" s="34">
        <f>CONVERT(INDEX(DHW_StPt_Sch_EZ!$C$31:$I$54,MATCH(Schedules_8760!$C6926,DHW_StPt_Sch_EZ!$B$31:$B$54,0),MATCH(Schedules_8760!$F6926,DHW_StPt_Sch_EZ!$C$30:$I$30,0)),"F","C")</f>
        <v>53.333333333333329</v>
      </c>
      <c r="N6926" s="12"/>
      <c r="O6926" s="12"/>
      <c r="P6926" s="12"/>
    </row>
    <row r="6927" spans="1:16" x14ac:dyDescent="0.25">
      <c r="A6927" s="35">
        <v>6926</v>
      </c>
      <c r="B6927" s="89">
        <v>289.54166666666669</v>
      </c>
      <c r="C6927" s="35">
        <f t="shared" si="540"/>
        <v>14</v>
      </c>
      <c r="D6927" s="35">
        <f t="shared" si="543"/>
        <v>289</v>
      </c>
      <c r="E6927" s="35">
        <f t="shared" si="544"/>
        <v>2</v>
      </c>
      <c r="F6927" s="35" t="str">
        <f t="shared" si="541"/>
        <v>Monday</v>
      </c>
      <c r="G6927" s="35">
        <f t="shared" si="542"/>
        <v>10</v>
      </c>
      <c r="H6927" s="34">
        <f>CONVERT(INDEX(Htg_StPt_Sch_EZ!$C$4:$I$27,MATCH(Schedules_8760!$C6927,Htg_StPt_Sch_EZ!$B$4:$B$27,0),MATCH(Schedules_8760!$F6927,Htg_StPt_Sch_EZ!$C$3:$I$3,0)),"F","C")</f>
        <v>20.555555555555554</v>
      </c>
      <c r="I6927" s="34">
        <f>CONVERT(INDEX(Htg_StPt_Sch_EZ!$C$31:$I$54,MATCH(Schedules_8760!$C6927,Htg_StPt_Sch_EZ!$B$31:$B$54,0),MATCH(Schedules_8760!$F6927,Htg_StPt_Sch_EZ!$C$30:$I$30,0)),"F","C")</f>
        <v>19.444444444444443</v>
      </c>
      <c r="J6927" s="34">
        <f>CONVERT(INDEX(Clg_StPt_Sch_EZ!$C$4:$I$27,MATCH(Schedules_8760!$C6927,Clg_StPt_Sch_EZ!$B$4:$B$27,0),MATCH(Schedules_8760!$F6927,Clg_StPt_Sch_EZ!$C$3:$I$3,0)),"F","C")</f>
        <v>25.555555555555554</v>
      </c>
      <c r="K6927" s="34">
        <f>CONVERT(INDEX(Clg_StPt_Sch_EZ!$C$31:$I$54,MATCH(Schedules_8760!$C6927,Clg_StPt_Sch_EZ!$B$31:$B$54,0),MATCH(Schedules_8760!$F6927,Clg_StPt_Sch_EZ!$C$30:$I$30,0)),"F","C")</f>
        <v>25</v>
      </c>
      <c r="L6927" s="34">
        <f>CONVERT(INDEX(DHW_StPt_Sch_EZ!$C$4:$I$27,MATCH(Schedules_8760!$C6927,DHW_StPt_Sch_EZ!$B$4:$B$27,0),MATCH(Schedules_8760!$F6927,DHW_StPt_Sch_EZ!$C$3:$I$3,0)),"F","C")</f>
        <v>53.333333333333329</v>
      </c>
      <c r="M6927" s="34">
        <f>CONVERT(INDEX(DHW_StPt_Sch_EZ!$C$31:$I$54,MATCH(Schedules_8760!$C6927,DHW_StPt_Sch_EZ!$B$31:$B$54,0),MATCH(Schedules_8760!$F6927,DHW_StPt_Sch_EZ!$C$30:$I$30,0)),"F","C")</f>
        <v>53.333333333333329</v>
      </c>
      <c r="N6927" s="12"/>
      <c r="O6927" s="12"/>
      <c r="P6927" s="12"/>
    </row>
    <row r="6928" spans="1:16" x14ac:dyDescent="0.25">
      <c r="A6928" s="35">
        <v>6927</v>
      </c>
      <c r="B6928" s="89">
        <v>289.58333333333331</v>
      </c>
      <c r="C6928" s="35">
        <f t="shared" si="540"/>
        <v>15</v>
      </c>
      <c r="D6928" s="35">
        <f t="shared" si="543"/>
        <v>289</v>
      </c>
      <c r="E6928" s="35">
        <f t="shared" si="544"/>
        <v>2</v>
      </c>
      <c r="F6928" s="35" t="str">
        <f t="shared" si="541"/>
        <v>Monday</v>
      </c>
      <c r="G6928" s="35">
        <f t="shared" si="542"/>
        <v>10</v>
      </c>
      <c r="H6928" s="34">
        <f>CONVERT(INDEX(Htg_StPt_Sch_EZ!$C$4:$I$27,MATCH(Schedules_8760!$C6928,Htg_StPt_Sch_EZ!$B$4:$B$27,0),MATCH(Schedules_8760!$F6928,Htg_StPt_Sch_EZ!$C$3:$I$3,0)),"F","C")</f>
        <v>20.555555555555554</v>
      </c>
      <c r="I6928" s="34">
        <f>CONVERT(INDEX(Htg_StPt_Sch_EZ!$C$31:$I$54,MATCH(Schedules_8760!$C6928,Htg_StPt_Sch_EZ!$B$31:$B$54,0),MATCH(Schedules_8760!$F6928,Htg_StPt_Sch_EZ!$C$30:$I$30,0)),"F","C")</f>
        <v>21.111111111111111</v>
      </c>
      <c r="J6928" s="34">
        <f>CONVERT(INDEX(Clg_StPt_Sch_EZ!$C$4:$I$27,MATCH(Schedules_8760!$C6928,Clg_StPt_Sch_EZ!$B$4:$B$27,0),MATCH(Schedules_8760!$F6928,Clg_StPt_Sch_EZ!$C$3:$I$3,0)),"F","C")</f>
        <v>25.555555555555554</v>
      </c>
      <c r="K6928" s="34">
        <f>CONVERT(INDEX(Clg_StPt_Sch_EZ!$C$31:$I$54,MATCH(Schedules_8760!$C6928,Clg_StPt_Sch_EZ!$B$31:$B$54,0),MATCH(Schedules_8760!$F6928,Clg_StPt_Sch_EZ!$C$30:$I$30,0)),"F","C")</f>
        <v>25</v>
      </c>
      <c r="L6928" s="34">
        <f>CONVERT(INDEX(DHW_StPt_Sch_EZ!$C$4:$I$27,MATCH(Schedules_8760!$C6928,DHW_StPt_Sch_EZ!$B$4:$B$27,0),MATCH(Schedules_8760!$F6928,DHW_StPt_Sch_EZ!$C$3:$I$3,0)),"F","C")</f>
        <v>53.333333333333329</v>
      </c>
      <c r="M6928" s="34">
        <f>CONVERT(INDEX(DHW_StPt_Sch_EZ!$C$31:$I$54,MATCH(Schedules_8760!$C6928,DHW_StPt_Sch_EZ!$B$31:$B$54,0),MATCH(Schedules_8760!$F6928,DHW_StPt_Sch_EZ!$C$30:$I$30,0)),"F","C")</f>
        <v>53.333333333333329</v>
      </c>
      <c r="N6928" s="12"/>
      <c r="O6928" s="12"/>
      <c r="P6928" s="12"/>
    </row>
    <row r="6929" spans="1:16" x14ac:dyDescent="0.25">
      <c r="A6929" s="35">
        <v>6928</v>
      </c>
      <c r="B6929" s="89">
        <v>289.625</v>
      </c>
      <c r="C6929" s="35">
        <f t="shared" si="540"/>
        <v>16</v>
      </c>
      <c r="D6929" s="35">
        <f t="shared" si="543"/>
        <v>289</v>
      </c>
      <c r="E6929" s="35">
        <f t="shared" si="544"/>
        <v>2</v>
      </c>
      <c r="F6929" s="35" t="str">
        <f t="shared" si="541"/>
        <v>Monday</v>
      </c>
      <c r="G6929" s="35">
        <f t="shared" si="542"/>
        <v>10</v>
      </c>
      <c r="H6929" s="34">
        <f>CONVERT(INDEX(Htg_StPt_Sch_EZ!$C$4:$I$27,MATCH(Schedules_8760!$C6929,Htg_StPt_Sch_EZ!$B$4:$B$27,0),MATCH(Schedules_8760!$F6929,Htg_StPt_Sch_EZ!$C$3:$I$3,0)),"F","C")</f>
        <v>20.555555555555554</v>
      </c>
      <c r="I6929" s="34">
        <f>CONVERT(INDEX(Htg_StPt_Sch_EZ!$C$31:$I$54,MATCH(Schedules_8760!$C6929,Htg_StPt_Sch_EZ!$B$31:$B$54,0),MATCH(Schedules_8760!$F6929,Htg_StPt_Sch_EZ!$C$30:$I$30,0)),"F","C")</f>
        <v>21.111111111111111</v>
      </c>
      <c r="J6929" s="34">
        <f>CONVERT(INDEX(Clg_StPt_Sch_EZ!$C$4:$I$27,MATCH(Schedules_8760!$C6929,Clg_StPt_Sch_EZ!$B$4:$B$27,0),MATCH(Schedules_8760!$F6929,Clg_StPt_Sch_EZ!$C$3:$I$3,0)),"F","C")</f>
        <v>25.555555555555554</v>
      </c>
      <c r="K6929" s="34">
        <f>CONVERT(INDEX(Clg_StPt_Sch_EZ!$C$31:$I$54,MATCH(Schedules_8760!$C6929,Clg_StPt_Sch_EZ!$B$31:$B$54,0),MATCH(Schedules_8760!$F6929,Clg_StPt_Sch_EZ!$C$30:$I$30,0)),"F","C")</f>
        <v>25</v>
      </c>
      <c r="L6929" s="34">
        <f>CONVERT(INDEX(DHW_StPt_Sch_EZ!$C$4:$I$27,MATCH(Schedules_8760!$C6929,DHW_StPt_Sch_EZ!$B$4:$B$27,0),MATCH(Schedules_8760!$F6929,DHW_StPt_Sch_EZ!$C$3:$I$3,0)),"F","C")</f>
        <v>53.333333333333329</v>
      </c>
      <c r="M6929" s="34">
        <f>CONVERT(INDEX(DHW_StPt_Sch_EZ!$C$31:$I$54,MATCH(Schedules_8760!$C6929,DHW_StPt_Sch_EZ!$B$31:$B$54,0),MATCH(Schedules_8760!$F6929,DHW_StPt_Sch_EZ!$C$30:$I$30,0)),"F","C")</f>
        <v>53.333333333333329</v>
      </c>
      <c r="N6929" s="12"/>
      <c r="O6929" s="12"/>
      <c r="P6929" s="12"/>
    </row>
    <row r="6930" spans="1:16" x14ac:dyDescent="0.25">
      <c r="A6930" s="35">
        <v>6929</v>
      </c>
      <c r="B6930" s="89">
        <v>289.66666666666669</v>
      </c>
      <c r="C6930" s="35">
        <f t="shared" si="540"/>
        <v>17</v>
      </c>
      <c r="D6930" s="35">
        <f t="shared" si="543"/>
        <v>289</v>
      </c>
      <c r="E6930" s="35">
        <f t="shared" si="544"/>
        <v>2</v>
      </c>
      <c r="F6930" s="35" t="str">
        <f t="shared" si="541"/>
        <v>Monday</v>
      </c>
      <c r="G6930" s="35">
        <f t="shared" si="542"/>
        <v>10</v>
      </c>
      <c r="H6930" s="34">
        <f>CONVERT(INDEX(Htg_StPt_Sch_EZ!$C$4:$I$27,MATCH(Schedules_8760!$C6930,Htg_StPt_Sch_EZ!$B$4:$B$27,0),MATCH(Schedules_8760!$F6930,Htg_StPt_Sch_EZ!$C$3:$I$3,0)),"F","C")</f>
        <v>20.555555555555554</v>
      </c>
      <c r="I6930" s="34">
        <f>CONVERT(INDEX(Htg_StPt_Sch_EZ!$C$31:$I$54,MATCH(Schedules_8760!$C6930,Htg_StPt_Sch_EZ!$B$31:$B$54,0),MATCH(Schedules_8760!$F6930,Htg_StPt_Sch_EZ!$C$30:$I$30,0)),"F","C")</f>
        <v>17.777777777777779</v>
      </c>
      <c r="J6930" s="34">
        <f>CONVERT(INDEX(Clg_StPt_Sch_EZ!$C$4:$I$27,MATCH(Schedules_8760!$C6930,Clg_StPt_Sch_EZ!$B$4:$B$27,0),MATCH(Schedules_8760!$F6930,Clg_StPt_Sch_EZ!$C$3:$I$3,0)),"F","C")</f>
        <v>25.555555555555554</v>
      </c>
      <c r="K6930" s="34">
        <f>CONVERT(INDEX(Clg_StPt_Sch_EZ!$C$31:$I$54,MATCH(Schedules_8760!$C6930,Clg_StPt_Sch_EZ!$B$31:$B$54,0),MATCH(Schedules_8760!$F6930,Clg_StPt_Sch_EZ!$C$30:$I$30,0)),"F","C")</f>
        <v>25</v>
      </c>
      <c r="L6930" s="34">
        <f>CONVERT(INDEX(DHW_StPt_Sch_EZ!$C$4:$I$27,MATCH(Schedules_8760!$C6930,DHW_StPt_Sch_EZ!$B$4:$B$27,0),MATCH(Schedules_8760!$F6930,DHW_StPt_Sch_EZ!$C$3:$I$3,0)),"F","C")</f>
        <v>53.333333333333329</v>
      </c>
      <c r="M6930" s="34">
        <f>CONVERT(INDEX(DHW_StPt_Sch_EZ!$C$31:$I$54,MATCH(Schedules_8760!$C6930,DHW_StPt_Sch_EZ!$B$31:$B$54,0),MATCH(Schedules_8760!$F6930,DHW_StPt_Sch_EZ!$C$30:$I$30,0)),"F","C")</f>
        <v>53.333333333333329</v>
      </c>
      <c r="N6930" s="12"/>
      <c r="O6930" s="12"/>
      <c r="P6930" s="12"/>
    </row>
    <row r="6931" spans="1:16" x14ac:dyDescent="0.25">
      <c r="A6931" s="35">
        <v>6930</v>
      </c>
      <c r="B6931" s="89">
        <v>289.70833333333331</v>
      </c>
      <c r="C6931" s="35">
        <f t="shared" si="540"/>
        <v>18</v>
      </c>
      <c r="D6931" s="35">
        <f t="shared" si="543"/>
        <v>289</v>
      </c>
      <c r="E6931" s="35">
        <f t="shared" si="544"/>
        <v>2</v>
      </c>
      <c r="F6931" s="35" t="str">
        <f t="shared" si="541"/>
        <v>Monday</v>
      </c>
      <c r="G6931" s="35">
        <f t="shared" si="542"/>
        <v>10</v>
      </c>
      <c r="H6931" s="34">
        <f>CONVERT(INDEX(Htg_StPt_Sch_EZ!$C$4:$I$27,MATCH(Schedules_8760!$C6931,Htg_StPt_Sch_EZ!$B$4:$B$27,0),MATCH(Schedules_8760!$F6931,Htg_StPt_Sch_EZ!$C$3:$I$3,0)),"F","C")</f>
        <v>20.555555555555554</v>
      </c>
      <c r="I6931" s="34">
        <f>CONVERT(INDEX(Htg_StPt_Sch_EZ!$C$31:$I$54,MATCH(Schedules_8760!$C6931,Htg_StPt_Sch_EZ!$B$31:$B$54,0),MATCH(Schedules_8760!$F6931,Htg_StPt_Sch_EZ!$C$30:$I$30,0)),"F","C")</f>
        <v>17.777777777777779</v>
      </c>
      <c r="J6931" s="34">
        <f>CONVERT(INDEX(Clg_StPt_Sch_EZ!$C$4:$I$27,MATCH(Schedules_8760!$C6931,Clg_StPt_Sch_EZ!$B$4:$B$27,0),MATCH(Schedules_8760!$F6931,Clg_StPt_Sch_EZ!$C$3:$I$3,0)),"F","C")</f>
        <v>25.555555555555554</v>
      </c>
      <c r="K6931" s="34">
        <f>CONVERT(INDEX(Clg_StPt_Sch_EZ!$C$31:$I$54,MATCH(Schedules_8760!$C6931,Clg_StPt_Sch_EZ!$B$31:$B$54,0),MATCH(Schedules_8760!$F6931,Clg_StPt_Sch_EZ!$C$30:$I$30,0)),"F","C")</f>
        <v>28.333333333333332</v>
      </c>
      <c r="L6931" s="34">
        <f>CONVERT(INDEX(DHW_StPt_Sch_EZ!$C$4:$I$27,MATCH(Schedules_8760!$C6931,DHW_StPt_Sch_EZ!$B$4:$B$27,0),MATCH(Schedules_8760!$F6931,DHW_StPt_Sch_EZ!$C$3:$I$3,0)),"F","C")</f>
        <v>53.333333333333329</v>
      </c>
      <c r="M6931" s="34">
        <f>CONVERT(INDEX(DHW_StPt_Sch_EZ!$C$31:$I$54,MATCH(Schedules_8760!$C6931,DHW_StPt_Sch_EZ!$B$31:$B$54,0),MATCH(Schedules_8760!$F6931,DHW_StPt_Sch_EZ!$C$30:$I$30,0)),"F","C")</f>
        <v>53.333333333333329</v>
      </c>
      <c r="N6931" s="12"/>
      <c r="O6931" s="12"/>
      <c r="P6931" s="12"/>
    </row>
    <row r="6932" spans="1:16" x14ac:dyDescent="0.25">
      <c r="A6932" s="35">
        <v>6931</v>
      </c>
      <c r="B6932" s="89">
        <v>289.75</v>
      </c>
      <c r="C6932" s="35">
        <f t="shared" si="540"/>
        <v>19</v>
      </c>
      <c r="D6932" s="35">
        <f t="shared" si="543"/>
        <v>289</v>
      </c>
      <c r="E6932" s="35">
        <f t="shared" si="544"/>
        <v>2</v>
      </c>
      <c r="F6932" s="35" t="str">
        <f t="shared" si="541"/>
        <v>Monday</v>
      </c>
      <c r="G6932" s="35">
        <f t="shared" si="542"/>
        <v>10</v>
      </c>
      <c r="H6932" s="34">
        <f>CONVERT(INDEX(Htg_StPt_Sch_EZ!$C$4:$I$27,MATCH(Schedules_8760!$C6932,Htg_StPt_Sch_EZ!$B$4:$B$27,0),MATCH(Schedules_8760!$F6932,Htg_StPt_Sch_EZ!$C$3:$I$3,0)),"F","C")</f>
        <v>20.555555555555554</v>
      </c>
      <c r="I6932" s="34">
        <f>CONVERT(INDEX(Htg_StPt_Sch_EZ!$C$31:$I$54,MATCH(Schedules_8760!$C6932,Htg_StPt_Sch_EZ!$B$31:$B$54,0),MATCH(Schedules_8760!$F6932,Htg_StPt_Sch_EZ!$C$30:$I$30,0)),"F","C")</f>
        <v>18.333333333333332</v>
      </c>
      <c r="J6932" s="34">
        <f>CONVERT(INDEX(Clg_StPt_Sch_EZ!$C$4:$I$27,MATCH(Schedules_8760!$C6932,Clg_StPt_Sch_EZ!$B$4:$B$27,0),MATCH(Schedules_8760!$F6932,Clg_StPt_Sch_EZ!$C$3:$I$3,0)),"F","C")</f>
        <v>25.555555555555554</v>
      </c>
      <c r="K6932" s="34">
        <f>CONVERT(INDEX(Clg_StPt_Sch_EZ!$C$31:$I$54,MATCH(Schedules_8760!$C6932,Clg_StPt_Sch_EZ!$B$31:$B$54,0),MATCH(Schedules_8760!$F6932,Clg_StPt_Sch_EZ!$C$30:$I$30,0)),"F","C")</f>
        <v>28.333333333333332</v>
      </c>
      <c r="L6932" s="34">
        <f>CONVERT(INDEX(DHW_StPt_Sch_EZ!$C$4:$I$27,MATCH(Schedules_8760!$C6932,DHW_StPt_Sch_EZ!$B$4:$B$27,0),MATCH(Schedules_8760!$F6932,DHW_StPt_Sch_EZ!$C$3:$I$3,0)),"F","C")</f>
        <v>53.333333333333329</v>
      </c>
      <c r="M6932" s="34">
        <f>CONVERT(INDEX(DHW_StPt_Sch_EZ!$C$31:$I$54,MATCH(Schedules_8760!$C6932,DHW_StPt_Sch_EZ!$B$31:$B$54,0),MATCH(Schedules_8760!$F6932,DHW_StPt_Sch_EZ!$C$30:$I$30,0)),"F","C")</f>
        <v>53.333333333333329</v>
      </c>
      <c r="N6932" s="12"/>
      <c r="O6932" s="12"/>
      <c r="P6932" s="12"/>
    </row>
    <row r="6933" spans="1:16" x14ac:dyDescent="0.25">
      <c r="A6933" s="35">
        <v>6932</v>
      </c>
      <c r="B6933" s="89">
        <v>289.79166666666669</v>
      </c>
      <c r="C6933" s="35">
        <f t="shared" si="540"/>
        <v>20</v>
      </c>
      <c r="D6933" s="35">
        <f t="shared" si="543"/>
        <v>289</v>
      </c>
      <c r="E6933" s="35">
        <f t="shared" si="544"/>
        <v>2</v>
      </c>
      <c r="F6933" s="35" t="str">
        <f t="shared" si="541"/>
        <v>Monday</v>
      </c>
      <c r="G6933" s="35">
        <f t="shared" si="542"/>
        <v>10</v>
      </c>
      <c r="H6933" s="34">
        <f>CONVERT(INDEX(Htg_StPt_Sch_EZ!$C$4:$I$27,MATCH(Schedules_8760!$C6933,Htg_StPt_Sch_EZ!$B$4:$B$27,0),MATCH(Schedules_8760!$F6933,Htg_StPt_Sch_EZ!$C$3:$I$3,0)),"F","C")</f>
        <v>20.555555555555554</v>
      </c>
      <c r="I6933" s="34">
        <f>CONVERT(INDEX(Htg_StPt_Sch_EZ!$C$31:$I$54,MATCH(Schedules_8760!$C6933,Htg_StPt_Sch_EZ!$B$31:$B$54,0),MATCH(Schedules_8760!$F6933,Htg_StPt_Sch_EZ!$C$30:$I$30,0)),"F","C")</f>
        <v>18.888888888888889</v>
      </c>
      <c r="J6933" s="34">
        <f>CONVERT(INDEX(Clg_StPt_Sch_EZ!$C$4:$I$27,MATCH(Schedules_8760!$C6933,Clg_StPt_Sch_EZ!$B$4:$B$27,0),MATCH(Schedules_8760!$F6933,Clg_StPt_Sch_EZ!$C$3:$I$3,0)),"F","C")</f>
        <v>25.555555555555554</v>
      </c>
      <c r="K6933" s="34">
        <f>CONVERT(INDEX(Clg_StPt_Sch_EZ!$C$31:$I$54,MATCH(Schedules_8760!$C6933,Clg_StPt_Sch_EZ!$B$31:$B$54,0),MATCH(Schedules_8760!$F6933,Clg_StPt_Sch_EZ!$C$30:$I$30,0)),"F","C")</f>
        <v>28.333333333333332</v>
      </c>
      <c r="L6933" s="34">
        <f>CONVERT(INDEX(DHW_StPt_Sch_EZ!$C$4:$I$27,MATCH(Schedules_8760!$C6933,DHW_StPt_Sch_EZ!$B$4:$B$27,0),MATCH(Schedules_8760!$F6933,DHW_StPt_Sch_EZ!$C$3:$I$3,0)),"F","C")</f>
        <v>53.333333333333329</v>
      </c>
      <c r="M6933" s="34">
        <f>CONVERT(INDEX(DHW_StPt_Sch_EZ!$C$31:$I$54,MATCH(Schedules_8760!$C6933,DHW_StPt_Sch_EZ!$B$31:$B$54,0),MATCH(Schedules_8760!$F6933,DHW_StPt_Sch_EZ!$C$30:$I$30,0)),"F","C")</f>
        <v>53.333333333333329</v>
      </c>
      <c r="N6933" s="12"/>
      <c r="O6933" s="12"/>
      <c r="P6933" s="12"/>
    </row>
    <row r="6934" spans="1:16" x14ac:dyDescent="0.25">
      <c r="A6934" s="35">
        <v>6933</v>
      </c>
      <c r="B6934" s="89">
        <v>289.83333333333331</v>
      </c>
      <c r="C6934" s="35">
        <f t="shared" si="540"/>
        <v>21</v>
      </c>
      <c r="D6934" s="35">
        <f t="shared" si="543"/>
        <v>289</v>
      </c>
      <c r="E6934" s="35">
        <f t="shared" si="544"/>
        <v>2</v>
      </c>
      <c r="F6934" s="35" t="str">
        <f t="shared" si="541"/>
        <v>Monday</v>
      </c>
      <c r="G6934" s="35">
        <f t="shared" si="542"/>
        <v>10</v>
      </c>
      <c r="H6934" s="34">
        <f>CONVERT(INDEX(Htg_StPt_Sch_EZ!$C$4:$I$27,MATCH(Schedules_8760!$C6934,Htg_StPt_Sch_EZ!$B$4:$B$27,0),MATCH(Schedules_8760!$F6934,Htg_StPt_Sch_EZ!$C$3:$I$3,0)),"F","C")</f>
        <v>20.555555555555554</v>
      </c>
      <c r="I6934" s="34">
        <f>CONVERT(INDEX(Htg_StPt_Sch_EZ!$C$31:$I$54,MATCH(Schedules_8760!$C6934,Htg_StPt_Sch_EZ!$B$31:$B$54,0),MATCH(Schedules_8760!$F6934,Htg_StPt_Sch_EZ!$C$30:$I$30,0)),"F","C")</f>
        <v>19.444444444444443</v>
      </c>
      <c r="J6934" s="34">
        <f>CONVERT(INDEX(Clg_StPt_Sch_EZ!$C$4:$I$27,MATCH(Schedules_8760!$C6934,Clg_StPt_Sch_EZ!$B$4:$B$27,0),MATCH(Schedules_8760!$F6934,Clg_StPt_Sch_EZ!$C$3:$I$3,0)),"F","C")</f>
        <v>25.555555555555554</v>
      </c>
      <c r="K6934" s="34">
        <f>CONVERT(INDEX(Clg_StPt_Sch_EZ!$C$31:$I$54,MATCH(Schedules_8760!$C6934,Clg_StPt_Sch_EZ!$B$31:$B$54,0),MATCH(Schedules_8760!$F6934,Clg_StPt_Sch_EZ!$C$30:$I$30,0)),"F","C")</f>
        <v>28.333333333333332</v>
      </c>
      <c r="L6934" s="34">
        <f>CONVERT(INDEX(DHW_StPt_Sch_EZ!$C$4:$I$27,MATCH(Schedules_8760!$C6934,DHW_StPt_Sch_EZ!$B$4:$B$27,0),MATCH(Schedules_8760!$F6934,DHW_StPt_Sch_EZ!$C$3:$I$3,0)),"F","C")</f>
        <v>53.333333333333329</v>
      </c>
      <c r="M6934" s="34">
        <f>CONVERT(INDEX(DHW_StPt_Sch_EZ!$C$31:$I$54,MATCH(Schedules_8760!$C6934,DHW_StPt_Sch_EZ!$B$31:$B$54,0),MATCH(Schedules_8760!$F6934,DHW_StPt_Sch_EZ!$C$30:$I$30,0)),"F","C")</f>
        <v>53.333333333333329</v>
      </c>
      <c r="N6934" s="12"/>
      <c r="O6934" s="12"/>
      <c r="P6934" s="12"/>
    </row>
    <row r="6935" spans="1:16" x14ac:dyDescent="0.25">
      <c r="A6935" s="35">
        <v>6934</v>
      </c>
      <c r="B6935" s="89">
        <v>289.875</v>
      </c>
      <c r="C6935" s="35">
        <f t="shared" si="540"/>
        <v>22</v>
      </c>
      <c r="D6935" s="35">
        <f t="shared" si="543"/>
        <v>289</v>
      </c>
      <c r="E6935" s="35">
        <f t="shared" si="544"/>
        <v>2</v>
      </c>
      <c r="F6935" s="35" t="str">
        <f t="shared" si="541"/>
        <v>Monday</v>
      </c>
      <c r="G6935" s="35">
        <f t="shared" si="542"/>
        <v>10</v>
      </c>
      <c r="H6935" s="34">
        <f>CONVERT(INDEX(Htg_StPt_Sch_EZ!$C$4:$I$27,MATCH(Schedules_8760!$C6935,Htg_StPt_Sch_EZ!$B$4:$B$27,0),MATCH(Schedules_8760!$F6935,Htg_StPt_Sch_EZ!$C$3:$I$3,0)),"F","C")</f>
        <v>20.555555555555554</v>
      </c>
      <c r="I6935" s="34">
        <f>CONVERT(INDEX(Htg_StPt_Sch_EZ!$C$31:$I$54,MATCH(Schedules_8760!$C6935,Htg_StPt_Sch_EZ!$B$31:$B$54,0),MATCH(Schedules_8760!$F6935,Htg_StPt_Sch_EZ!$C$30:$I$30,0)),"F","C")</f>
        <v>19.444444444444443</v>
      </c>
      <c r="J6935" s="34">
        <f>CONVERT(INDEX(Clg_StPt_Sch_EZ!$C$4:$I$27,MATCH(Schedules_8760!$C6935,Clg_StPt_Sch_EZ!$B$4:$B$27,0),MATCH(Schedules_8760!$F6935,Clg_StPt_Sch_EZ!$C$3:$I$3,0)),"F","C")</f>
        <v>25.555555555555554</v>
      </c>
      <c r="K6935" s="34">
        <f>CONVERT(INDEX(Clg_StPt_Sch_EZ!$C$31:$I$54,MATCH(Schedules_8760!$C6935,Clg_StPt_Sch_EZ!$B$31:$B$54,0),MATCH(Schedules_8760!$F6935,Clg_StPt_Sch_EZ!$C$30:$I$30,0)),"F","C")</f>
        <v>28.333333333333332</v>
      </c>
      <c r="L6935" s="34">
        <f>CONVERT(INDEX(DHW_StPt_Sch_EZ!$C$4:$I$27,MATCH(Schedules_8760!$C6935,DHW_StPt_Sch_EZ!$B$4:$B$27,0),MATCH(Schedules_8760!$F6935,DHW_StPt_Sch_EZ!$C$3:$I$3,0)),"F","C")</f>
        <v>53.333333333333329</v>
      </c>
      <c r="M6935" s="34">
        <f>CONVERT(INDEX(DHW_StPt_Sch_EZ!$C$31:$I$54,MATCH(Schedules_8760!$C6935,DHW_StPt_Sch_EZ!$B$31:$B$54,0),MATCH(Schedules_8760!$F6935,DHW_StPt_Sch_EZ!$C$30:$I$30,0)),"F","C")</f>
        <v>53.333333333333329</v>
      </c>
      <c r="N6935" s="12"/>
      <c r="O6935" s="12"/>
      <c r="P6935" s="12"/>
    </row>
    <row r="6936" spans="1:16" x14ac:dyDescent="0.25">
      <c r="A6936" s="35">
        <v>6935</v>
      </c>
      <c r="B6936" s="89">
        <v>289.91666666666669</v>
      </c>
      <c r="C6936" s="35">
        <f t="shared" si="540"/>
        <v>23</v>
      </c>
      <c r="D6936" s="35">
        <f t="shared" si="543"/>
        <v>289</v>
      </c>
      <c r="E6936" s="35">
        <f t="shared" si="544"/>
        <v>2</v>
      </c>
      <c r="F6936" s="35" t="str">
        <f t="shared" si="541"/>
        <v>Monday</v>
      </c>
      <c r="G6936" s="35">
        <f t="shared" si="542"/>
        <v>10</v>
      </c>
      <c r="H6936" s="34">
        <f>CONVERT(INDEX(Htg_StPt_Sch_EZ!$C$4:$I$27,MATCH(Schedules_8760!$C6936,Htg_StPt_Sch_EZ!$B$4:$B$27,0),MATCH(Schedules_8760!$F6936,Htg_StPt_Sch_EZ!$C$3:$I$3,0)),"F","C")</f>
        <v>20.555555555555554</v>
      </c>
      <c r="I6936" s="34">
        <f>CONVERT(INDEX(Htg_StPt_Sch_EZ!$C$31:$I$54,MATCH(Schedules_8760!$C6936,Htg_StPt_Sch_EZ!$B$31:$B$54,0),MATCH(Schedules_8760!$F6936,Htg_StPt_Sch_EZ!$C$30:$I$30,0)),"F","C")</f>
        <v>19.444444444444443</v>
      </c>
      <c r="J6936" s="34">
        <f>CONVERT(INDEX(Clg_StPt_Sch_EZ!$C$4:$I$27,MATCH(Schedules_8760!$C6936,Clg_StPt_Sch_EZ!$B$4:$B$27,0),MATCH(Schedules_8760!$F6936,Clg_StPt_Sch_EZ!$C$3:$I$3,0)),"F","C")</f>
        <v>25.555555555555554</v>
      </c>
      <c r="K6936" s="34">
        <f>CONVERT(INDEX(Clg_StPt_Sch_EZ!$C$31:$I$54,MATCH(Schedules_8760!$C6936,Clg_StPt_Sch_EZ!$B$31:$B$54,0),MATCH(Schedules_8760!$F6936,Clg_StPt_Sch_EZ!$C$30:$I$30,0)),"F","C")</f>
        <v>28.333333333333332</v>
      </c>
      <c r="L6936" s="34">
        <f>CONVERT(INDEX(DHW_StPt_Sch_EZ!$C$4:$I$27,MATCH(Schedules_8760!$C6936,DHW_StPt_Sch_EZ!$B$4:$B$27,0),MATCH(Schedules_8760!$F6936,DHW_StPt_Sch_EZ!$C$3:$I$3,0)),"F","C")</f>
        <v>53.333333333333329</v>
      </c>
      <c r="M6936" s="34">
        <f>CONVERT(INDEX(DHW_StPt_Sch_EZ!$C$31:$I$54,MATCH(Schedules_8760!$C6936,DHW_StPt_Sch_EZ!$B$31:$B$54,0),MATCH(Schedules_8760!$F6936,DHW_StPt_Sch_EZ!$C$30:$I$30,0)),"F","C")</f>
        <v>53.333333333333329</v>
      </c>
      <c r="N6936" s="12"/>
      <c r="O6936" s="12"/>
      <c r="P6936" s="12"/>
    </row>
    <row r="6937" spans="1:16" x14ac:dyDescent="0.25">
      <c r="A6937" s="35">
        <v>6936</v>
      </c>
      <c r="B6937" s="89">
        <v>289.95833333333331</v>
      </c>
      <c r="C6937" s="35">
        <f t="shared" si="540"/>
        <v>24</v>
      </c>
      <c r="D6937" s="35">
        <f t="shared" si="543"/>
        <v>289</v>
      </c>
      <c r="E6937" s="35">
        <f t="shared" si="544"/>
        <v>2</v>
      </c>
      <c r="F6937" s="35" t="str">
        <f t="shared" si="541"/>
        <v>Monday</v>
      </c>
      <c r="G6937" s="35">
        <f t="shared" si="542"/>
        <v>10</v>
      </c>
      <c r="H6937" s="34">
        <f>CONVERT(INDEX(Htg_StPt_Sch_EZ!$C$4:$I$27,MATCH(Schedules_8760!$C6937,Htg_StPt_Sch_EZ!$B$4:$B$27,0),MATCH(Schedules_8760!$F6937,Htg_StPt_Sch_EZ!$C$3:$I$3,0)),"F","C")</f>
        <v>20.555555555555554</v>
      </c>
      <c r="I6937" s="34">
        <f>CONVERT(INDEX(Htg_StPt_Sch_EZ!$C$31:$I$54,MATCH(Schedules_8760!$C6937,Htg_StPt_Sch_EZ!$B$31:$B$54,0),MATCH(Schedules_8760!$F6937,Htg_StPt_Sch_EZ!$C$30:$I$30,0)),"F","C")</f>
        <v>19.444444444444443</v>
      </c>
      <c r="J6937" s="34">
        <f>CONVERT(INDEX(Clg_StPt_Sch_EZ!$C$4:$I$27,MATCH(Schedules_8760!$C6937,Clg_StPt_Sch_EZ!$B$4:$B$27,0),MATCH(Schedules_8760!$F6937,Clg_StPt_Sch_EZ!$C$3:$I$3,0)),"F","C")</f>
        <v>25.555555555555554</v>
      </c>
      <c r="K6937" s="34">
        <f>CONVERT(INDEX(Clg_StPt_Sch_EZ!$C$31:$I$54,MATCH(Schedules_8760!$C6937,Clg_StPt_Sch_EZ!$B$31:$B$54,0),MATCH(Schedules_8760!$F6937,Clg_StPt_Sch_EZ!$C$30:$I$30,0)),"F","C")</f>
        <v>28.333333333333332</v>
      </c>
      <c r="L6937" s="34">
        <f>CONVERT(INDEX(DHW_StPt_Sch_EZ!$C$4:$I$27,MATCH(Schedules_8760!$C6937,DHW_StPt_Sch_EZ!$B$4:$B$27,0),MATCH(Schedules_8760!$F6937,DHW_StPt_Sch_EZ!$C$3:$I$3,0)),"F","C")</f>
        <v>53.333333333333329</v>
      </c>
      <c r="M6937" s="34">
        <f>CONVERT(INDEX(DHW_StPt_Sch_EZ!$C$31:$I$54,MATCH(Schedules_8760!$C6937,DHW_StPt_Sch_EZ!$B$31:$B$54,0),MATCH(Schedules_8760!$F6937,DHW_StPt_Sch_EZ!$C$30:$I$30,0)),"F","C")</f>
        <v>53.333333333333329</v>
      </c>
      <c r="N6937" s="12"/>
      <c r="O6937" s="12"/>
      <c r="P6937" s="12"/>
    </row>
    <row r="6938" spans="1:16" x14ac:dyDescent="0.25">
      <c r="A6938" s="35">
        <v>6937</v>
      </c>
      <c r="B6938" s="89">
        <v>290</v>
      </c>
      <c r="C6938" s="35">
        <f t="shared" si="540"/>
        <v>1</v>
      </c>
      <c r="D6938" s="35">
        <f t="shared" si="543"/>
        <v>290</v>
      </c>
      <c r="E6938" s="35">
        <f t="shared" si="544"/>
        <v>3</v>
      </c>
      <c r="F6938" s="35" t="str">
        <f t="shared" si="541"/>
        <v>Tuesday</v>
      </c>
      <c r="G6938" s="35">
        <f t="shared" si="542"/>
        <v>10</v>
      </c>
      <c r="H6938" s="34">
        <f>CONVERT(INDEX(Htg_StPt_Sch_EZ!$C$4:$I$27,MATCH(Schedules_8760!$C6938,Htg_StPt_Sch_EZ!$B$4:$B$27,0),MATCH(Schedules_8760!$F6938,Htg_StPt_Sch_EZ!$C$3:$I$3,0)),"F","C")</f>
        <v>20.555555555555554</v>
      </c>
      <c r="I6938" s="34">
        <f>CONVERT(INDEX(Htg_StPt_Sch_EZ!$C$31:$I$54,MATCH(Schedules_8760!$C6938,Htg_StPt_Sch_EZ!$B$31:$B$54,0),MATCH(Schedules_8760!$F6938,Htg_StPt_Sch_EZ!$C$30:$I$30,0)),"F","C")</f>
        <v>19.444444444444443</v>
      </c>
      <c r="J6938" s="34">
        <f>CONVERT(INDEX(Clg_StPt_Sch_EZ!$C$4:$I$27,MATCH(Schedules_8760!$C6938,Clg_StPt_Sch_EZ!$B$4:$B$27,0),MATCH(Schedules_8760!$F6938,Clg_StPt_Sch_EZ!$C$3:$I$3,0)),"F","C")</f>
        <v>25.555555555555554</v>
      </c>
      <c r="K6938" s="34">
        <f>CONVERT(INDEX(Clg_StPt_Sch_EZ!$C$31:$I$54,MATCH(Schedules_8760!$C6938,Clg_StPt_Sch_EZ!$B$31:$B$54,0),MATCH(Schedules_8760!$F6938,Clg_StPt_Sch_EZ!$C$30:$I$30,0)),"F","C")</f>
        <v>28.333333333333332</v>
      </c>
      <c r="L6938" s="34">
        <f>CONVERT(INDEX(DHW_StPt_Sch_EZ!$C$4:$I$27,MATCH(Schedules_8760!$C6938,DHW_StPt_Sch_EZ!$B$4:$B$27,0),MATCH(Schedules_8760!$F6938,DHW_StPt_Sch_EZ!$C$3:$I$3,0)),"F","C")</f>
        <v>53.333333333333329</v>
      </c>
      <c r="M6938" s="34">
        <f>CONVERT(INDEX(DHW_StPt_Sch_EZ!$C$31:$I$54,MATCH(Schedules_8760!$C6938,DHW_StPt_Sch_EZ!$B$31:$B$54,0),MATCH(Schedules_8760!$F6938,DHW_StPt_Sch_EZ!$C$30:$I$30,0)),"F","C")</f>
        <v>53.333333333333329</v>
      </c>
      <c r="N6938" s="12"/>
      <c r="O6938" s="12"/>
      <c r="P6938" s="12"/>
    </row>
    <row r="6939" spans="1:16" x14ac:dyDescent="0.25">
      <c r="A6939" s="35">
        <v>6938</v>
      </c>
      <c r="B6939" s="89">
        <v>290.04166666666669</v>
      </c>
      <c r="C6939" s="35">
        <f t="shared" si="540"/>
        <v>2</v>
      </c>
      <c r="D6939" s="35">
        <f t="shared" si="543"/>
        <v>290</v>
      </c>
      <c r="E6939" s="35">
        <f t="shared" si="544"/>
        <v>3</v>
      </c>
      <c r="F6939" s="35" t="str">
        <f t="shared" si="541"/>
        <v>Tuesday</v>
      </c>
      <c r="G6939" s="35">
        <f t="shared" si="542"/>
        <v>10</v>
      </c>
      <c r="H6939" s="34">
        <f>CONVERT(INDEX(Htg_StPt_Sch_EZ!$C$4:$I$27,MATCH(Schedules_8760!$C6939,Htg_StPt_Sch_EZ!$B$4:$B$27,0),MATCH(Schedules_8760!$F6939,Htg_StPt_Sch_EZ!$C$3:$I$3,0)),"F","C")</f>
        <v>20.555555555555554</v>
      </c>
      <c r="I6939" s="34">
        <f>CONVERT(INDEX(Htg_StPt_Sch_EZ!$C$31:$I$54,MATCH(Schedules_8760!$C6939,Htg_StPt_Sch_EZ!$B$31:$B$54,0),MATCH(Schedules_8760!$F6939,Htg_StPt_Sch_EZ!$C$30:$I$30,0)),"F","C")</f>
        <v>19.444444444444443</v>
      </c>
      <c r="J6939" s="34">
        <f>CONVERT(INDEX(Clg_StPt_Sch_EZ!$C$4:$I$27,MATCH(Schedules_8760!$C6939,Clg_StPt_Sch_EZ!$B$4:$B$27,0),MATCH(Schedules_8760!$F6939,Clg_StPt_Sch_EZ!$C$3:$I$3,0)),"F","C")</f>
        <v>25.555555555555554</v>
      </c>
      <c r="K6939" s="34">
        <f>CONVERT(INDEX(Clg_StPt_Sch_EZ!$C$31:$I$54,MATCH(Schedules_8760!$C6939,Clg_StPt_Sch_EZ!$B$31:$B$54,0),MATCH(Schedules_8760!$F6939,Clg_StPt_Sch_EZ!$C$30:$I$30,0)),"F","C")</f>
        <v>28.333333333333332</v>
      </c>
      <c r="L6939" s="34">
        <f>CONVERT(INDEX(DHW_StPt_Sch_EZ!$C$4:$I$27,MATCH(Schedules_8760!$C6939,DHW_StPt_Sch_EZ!$B$4:$B$27,0),MATCH(Schedules_8760!$F6939,DHW_StPt_Sch_EZ!$C$3:$I$3,0)),"F","C")</f>
        <v>53.333333333333329</v>
      </c>
      <c r="M6939" s="34">
        <f>CONVERT(INDEX(DHW_StPt_Sch_EZ!$C$31:$I$54,MATCH(Schedules_8760!$C6939,DHW_StPt_Sch_EZ!$B$31:$B$54,0),MATCH(Schedules_8760!$F6939,DHW_StPt_Sch_EZ!$C$30:$I$30,0)),"F","C")</f>
        <v>53.333333333333329</v>
      </c>
      <c r="N6939" s="12"/>
      <c r="O6939" s="12"/>
      <c r="P6939" s="12"/>
    </row>
    <row r="6940" spans="1:16" x14ac:dyDescent="0.25">
      <c r="A6940" s="35">
        <v>6939</v>
      </c>
      <c r="B6940" s="89">
        <v>290.08333333333331</v>
      </c>
      <c r="C6940" s="35">
        <f t="shared" si="540"/>
        <v>3</v>
      </c>
      <c r="D6940" s="35">
        <f t="shared" si="543"/>
        <v>290</v>
      </c>
      <c r="E6940" s="35">
        <f t="shared" si="544"/>
        <v>3</v>
      </c>
      <c r="F6940" s="35" t="str">
        <f t="shared" si="541"/>
        <v>Tuesday</v>
      </c>
      <c r="G6940" s="35">
        <f t="shared" si="542"/>
        <v>10</v>
      </c>
      <c r="H6940" s="34">
        <f>CONVERT(INDEX(Htg_StPt_Sch_EZ!$C$4:$I$27,MATCH(Schedules_8760!$C6940,Htg_StPt_Sch_EZ!$B$4:$B$27,0),MATCH(Schedules_8760!$F6940,Htg_StPt_Sch_EZ!$C$3:$I$3,0)),"F","C")</f>
        <v>20.555555555555554</v>
      </c>
      <c r="I6940" s="34">
        <f>CONVERT(INDEX(Htg_StPt_Sch_EZ!$C$31:$I$54,MATCH(Schedules_8760!$C6940,Htg_StPt_Sch_EZ!$B$31:$B$54,0),MATCH(Schedules_8760!$F6940,Htg_StPt_Sch_EZ!$C$30:$I$30,0)),"F","C")</f>
        <v>19.444444444444443</v>
      </c>
      <c r="J6940" s="34">
        <f>CONVERT(INDEX(Clg_StPt_Sch_EZ!$C$4:$I$27,MATCH(Schedules_8760!$C6940,Clg_StPt_Sch_EZ!$B$4:$B$27,0),MATCH(Schedules_8760!$F6940,Clg_StPt_Sch_EZ!$C$3:$I$3,0)),"F","C")</f>
        <v>25.555555555555554</v>
      </c>
      <c r="K6940" s="34">
        <f>CONVERT(INDEX(Clg_StPt_Sch_EZ!$C$31:$I$54,MATCH(Schedules_8760!$C6940,Clg_StPt_Sch_EZ!$B$31:$B$54,0),MATCH(Schedules_8760!$F6940,Clg_StPt_Sch_EZ!$C$30:$I$30,0)),"F","C")</f>
        <v>28.333333333333332</v>
      </c>
      <c r="L6940" s="34">
        <f>CONVERT(INDEX(DHW_StPt_Sch_EZ!$C$4:$I$27,MATCH(Schedules_8760!$C6940,DHW_StPt_Sch_EZ!$B$4:$B$27,0),MATCH(Schedules_8760!$F6940,DHW_StPt_Sch_EZ!$C$3:$I$3,0)),"F","C")</f>
        <v>53.333333333333329</v>
      </c>
      <c r="M6940" s="34">
        <f>CONVERT(INDEX(DHW_StPt_Sch_EZ!$C$31:$I$54,MATCH(Schedules_8760!$C6940,DHW_StPt_Sch_EZ!$B$31:$B$54,0),MATCH(Schedules_8760!$F6940,DHW_StPt_Sch_EZ!$C$30:$I$30,0)),"F","C")</f>
        <v>53.333333333333329</v>
      </c>
      <c r="N6940" s="12"/>
      <c r="O6940" s="12"/>
      <c r="P6940" s="12"/>
    </row>
    <row r="6941" spans="1:16" x14ac:dyDescent="0.25">
      <c r="A6941" s="35">
        <v>6940</v>
      </c>
      <c r="B6941" s="89">
        <v>290.125</v>
      </c>
      <c r="C6941" s="35">
        <f t="shared" si="540"/>
        <v>4</v>
      </c>
      <c r="D6941" s="35">
        <f t="shared" si="543"/>
        <v>290</v>
      </c>
      <c r="E6941" s="35">
        <f t="shared" si="544"/>
        <v>3</v>
      </c>
      <c r="F6941" s="35" t="str">
        <f t="shared" si="541"/>
        <v>Tuesday</v>
      </c>
      <c r="G6941" s="35">
        <f t="shared" si="542"/>
        <v>10</v>
      </c>
      <c r="H6941" s="34">
        <f>CONVERT(INDEX(Htg_StPt_Sch_EZ!$C$4:$I$27,MATCH(Schedules_8760!$C6941,Htg_StPt_Sch_EZ!$B$4:$B$27,0),MATCH(Schedules_8760!$F6941,Htg_StPt_Sch_EZ!$C$3:$I$3,0)),"F","C")</f>
        <v>20.555555555555554</v>
      </c>
      <c r="I6941" s="34">
        <f>CONVERT(INDEX(Htg_StPt_Sch_EZ!$C$31:$I$54,MATCH(Schedules_8760!$C6941,Htg_StPt_Sch_EZ!$B$31:$B$54,0),MATCH(Schedules_8760!$F6941,Htg_StPt_Sch_EZ!$C$30:$I$30,0)),"F","C")</f>
        <v>19.444444444444443</v>
      </c>
      <c r="J6941" s="34">
        <f>CONVERT(INDEX(Clg_StPt_Sch_EZ!$C$4:$I$27,MATCH(Schedules_8760!$C6941,Clg_StPt_Sch_EZ!$B$4:$B$27,0),MATCH(Schedules_8760!$F6941,Clg_StPt_Sch_EZ!$C$3:$I$3,0)),"F","C")</f>
        <v>25.555555555555554</v>
      </c>
      <c r="K6941" s="34">
        <f>CONVERT(INDEX(Clg_StPt_Sch_EZ!$C$31:$I$54,MATCH(Schedules_8760!$C6941,Clg_StPt_Sch_EZ!$B$31:$B$54,0),MATCH(Schedules_8760!$F6941,Clg_StPt_Sch_EZ!$C$30:$I$30,0)),"F","C")</f>
        <v>28.333333333333332</v>
      </c>
      <c r="L6941" s="34">
        <f>CONVERT(INDEX(DHW_StPt_Sch_EZ!$C$4:$I$27,MATCH(Schedules_8760!$C6941,DHW_StPt_Sch_EZ!$B$4:$B$27,0),MATCH(Schedules_8760!$F6941,DHW_StPt_Sch_EZ!$C$3:$I$3,0)),"F","C")</f>
        <v>53.333333333333329</v>
      </c>
      <c r="M6941" s="34">
        <f>CONVERT(INDEX(DHW_StPt_Sch_EZ!$C$31:$I$54,MATCH(Schedules_8760!$C6941,DHW_StPt_Sch_EZ!$B$31:$B$54,0),MATCH(Schedules_8760!$F6941,DHW_StPt_Sch_EZ!$C$30:$I$30,0)),"F","C")</f>
        <v>53.333333333333329</v>
      </c>
      <c r="N6941" s="12"/>
      <c r="O6941" s="12"/>
      <c r="P6941" s="12"/>
    </row>
    <row r="6942" spans="1:16" x14ac:dyDescent="0.25">
      <c r="A6942" s="35">
        <v>6941</v>
      </c>
      <c r="B6942" s="89">
        <v>290.16666666666669</v>
      </c>
      <c r="C6942" s="35">
        <f t="shared" si="540"/>
        <v>5</v>
      </c>
      <c r="D6942" s="35">
        <f t="shared" si="543"/>
        <v>290</v>
      </c>
      <c r="E6942" s="35">
        <f t="shared" si="544"/>
        <v>3</v>
      </c>
      <c r="F6942" s="35" t="str">
        <f t="shared" si="541"/>
        <v>Tuesday</v>
      </c>
      <c r="G6942" s="35">
        <f t="shared" si="542"/>
        <v>10</v>
      </c>
      <c r="H6942" s="34">
        <f>CONVERT(INDEX(Htg_StPt_Sch_EZ!$C$4:$I$27,MATCH(Schedules_8760!$C6942,Htg_StPt_Sch_EZ!$B$4:$B$27,0),MATCH(Schedules_8760!$F6942,Htg_StPt_Sch_EZ!$C$3:$I$3,0)),"F","C")</f>
        <v>20.555555555555554</v>
      </c>
      <c r="I6942" s="34">
        <f>CONVERT(INDEX(Htg_StPt_Sch_EZ!$C$31:$I$54,MATCH(Schedules_8760!$C6942,Htg_StPt_Sch_EZ!$B$31:$B$54,0),MATCH(Schedules_8760!$F6942,Htg_StPt_Sch_EZ!$C$30:$I$30,0)),"F","C")</f>
        <v>19.444444444444443</v>
      </c>
      <c r="J6942" s="34">
        <f>CONVERT(INDEX(Clg_StPt_Sch_EZ!$C$4:$I$27,MATCH(Schedules_8760!$C6942,Clg_StPt_Sch_EZ!$B$4:$B$27,0),MATCH(Schedules_8760!$F6942,Clg_StPt_Sch_EZ!$C$3:$I$3,0)),"F","C")</f>
        <v>25.555555555555554</v>
      </c>
      <c r="K6942" s="34">
        <f>CONVERT(INDEX(Clg_StPt_Sch_EZ!$C$31:$I$54,MATCH(Schedules_8760!$C6942,Clg_StPt_Sch_EZ!$B$31:$B$54,0),MATCH(Schedules_8760!$F6942,Clg_StPt_Sch_EZ!$C$30:$I$30,0)),"F","C")</f>
        <v>28.333333333333332</v>
      </c>
      <c r="L6942" s="34">
        <f>CONVERT(INDEX(DHW_StPt_Sch_EZ!$C$4:$I$27,MATCH(Schedules_8760!$C6942,DHW_StPt_Sch_EZ!$B$4:$B$27,0),MATCH(Schedules_8760!$F6942,DHW_StPt_Sch_EZ!$C$3:$I$3,0)),"F","C")</f>
        <v>53.333333333333329</v>
      </c>
      <c r="M6942" s="34">
        <f>CONVERT(INDEX(DHW_StPt_Sch_EZ!$C$31:$I$54,MATCH(Schedules_8760!$C6942,DHW_StPt_Sch_EZ!$B$31:$B$54,0),MATCH(Schedules_8760!$F6942,DHW_StPt_Sch_EZ!$C$30:$I$30,0)),"F","C")</f>
        <v>53.333333333333329</v>
      </c>
      <c r="N6942" s="12"/>
      <c r="O6942" s="12"/>
      <c r="P6942" s="12"/>
    </row>
    <row r="6943" spans="1:16" x14ac:dyDescent="0.25">
      <c r="A6943" s="35">
        <v>6942</v>
      </c>
      <c r="B6943" s="89">
        <v>290.20833333333331</v>
      </c>
      <c r="C6943" s="35">
        <f t="shared" si="540"/>
        <v>6</v>
      </c>
      <c r="D6943" s="35">
        <f t="shared" si="543"/>
        <v>290</v>
      </c>
      <c r="E6943" s="35">
        <f t="shared" si="544"/>
        <v>3</v>
      </c>
      <c r="F6943" s="35" t="str">
        <f t="shared" si="541"/>
        <v>Tuesday</v>
      </c>
      <c r="G6943" s="35">
        <f t="shared" si="542"/>
        <v>10</v>
      </c>
      <c r="H6943" s="34">
        <f>CONVERT(INDEX(Htg_StPt_Sch_EZ!$C$4:$I$27,MATCH(Schedules_8760!$C6943,Htg_StPt_Sch_EZ!$B$4:$B$27,0),MATCH(Schedules_8760!$F6943,Htg_StPt_Sch_EZ!$C$3:$I$3,0)),"F","C")</f>
        <v>20.555555555555554</v>
      </c>
      <c r="I6943" s="34">
        <f>CONVERT(INDEX(Htg_StPt_Sch_EZ!$C$31:$I$54,MATCH(Schedules_8760!$C6943,Htg_StPt_Sch_EZ!$B$31:$B$54,0),MATCH(Schedules_8760!$F6943,Htg_StPt_Sch_EZ!$C$30:$I$30,0)),"F","C")</f>
        <v>19.444444444444443</v>
      </c>
      <c r="J6943" s="34">
        <f>CONVERT(INDEX(Clg_StPt_Sch_EZ!$C$4:$I$27,MATCH(Schedules_8760!$C6943,Clg_StPt_Sch_EZ!$B$4:$B$27,0),MATCH(Schedules_8760!$F6943,Clg_StPt_Sch_EZ!$C$3:$I$3,0)),"F","C")</f>
        <v>25.555555555555554</v>
      </c>
      <c r="K6943" s="34">
        <f>CONVERT(INDEX(Clg_StPt_Sch_EZ!$C$31:$I$54,MATCH(Schedules_8760!$C6943,Clg_StPt_Sch_EZ!$B$31:$B$54,0),MATCH(Schedules_8760!$F6943,Clg_StPt_Sch_EZ!$C$30:$I$30,0)),"F","C")</f>
        <v>28.333333333333332</v>
      </c>
      <c r="L6943" s="34">
        <f>CONVERT(INDEX(DHW_StPt_Sch_EZ!$C$4:$I$27,MATCH(Schedules_8760!$C6943,DHW_StPt_Sch_EZ!$B$4:$B$27,0),MATCH(Schedules_8760!$F6943,DHW_StPt_Sch_EZ!$C$3:$I$3,0)),"F","C")</f>
        <v>53.333333333333329</v>
      </c>
      <c r="M6943" s="34">
        <f>CONVERT(INDEX(DHW_StPt_Sch_EZ!$C$31:$I$54,MATCH(Schedules_8760!$C6943,DHW_StPt_Sch_EZ!$B$31:$B$54,0),MATCH(Schedules_8760!$F6943,DHW_StPt_Sch_EZ!$C$30:$I$30,0)),"F","C")</f>
        <v>53.333333333333329</v>
      </c>
      <c r="N6943" s="12"/>
      <c r="O6943" s="12"/>
      <c r="P6943" s="12"/>
    </row>
    <row r="6944" spans="1:16" x14ac:dyDescent="0.25">
      <c r="A6944" s="35">
        <v>6943</v>
      </c>
      <c r="B6944" s="89">
        <v>290.25</v>
      </c>
      <c r="C6944" s="35">
        <f t="shared" si="540"/>
        <v>7</v>
      </c>
      <c r="D6944" s="35">
        <f t="shared" si="543"/>
        <v>290</v>
      </c>
      <c r="E6944" s="35">
        <f t="shared" si="544"/>
        <v>3</v>
      </c>
      <c r="F6944" s="35" t="str">
        <f t="shared" si="541"/>
        <v>Tuesday</v>
      </c>
      <c r="G6944" s="35">
        <f t="shared" si="542"/>
        <v>10</v>
      </c>
      <c r="H6944" s="34">
        <f>CONVERT(INDEX(Htg_StPt_Sch_EZ!$C$4:$I$27,MATCH(Schedules_8760!$C6944,Htg_StPt_Sch_EZ!$B$4:$B$27,0),MATCH(Schedules_8760!$F6944,Htg_StPt_Sch_EZ!$C$3:$I$3,0)),"F","C")</f>
        <v>20.555555555555554</v>
      </c>
      <c r="I6944" s="34">
        <f>CONVERT(INDEX(Htg_StPt_Sch_EZ!$C$31:$I$54,MATCH(Schedules_8760!$C6944,Htg_StPt_Sch_EZ!$B$31:$B$54,0),MATCH(Schedules_8760!$F6944,Htg_StPt_Sch_EZ!$C$30:$I$30,0)),"F","C")</f>
        <v>19.444444444444443</v>
      </c>
      <c r="J6944" s="34">
        <f>CONVERT(INDEX(Clg_StPt_Sch_EZ!$C$4:$I$27,MATCH(Schedules_8760!$C6944,Clg_StPt_Sch_EZ!$B$4:$B$27,0),MATCH(Schedules_8760!$F6944,Clg_StPt_Sch_EZ!$C$3:$I$3,0)),"F","C")</f>
        <v>25.555555555555554</v>
      </c>
      <c r="K6944" s="34">
        <f>CONVERT(INDEX(Clg_StPt_Sch_EZ!$C$31:$I$54,MATCH(Schedules_8760!$C6944,Clg_StPt_Sch_EZ!$B$31:$B$54,0),MATCH(Schedules_8760!$F6944,Clg_StPt_Sch_EZ!$C$30:$I$30,0)),"F","C")</f>
        <v>28.333333333333332</v>
      </c>
      <c r="L6944" s="34">
        <f>CONVERT(INDEX(DHW_StPt_Sch_EZ!$C$4:$I$27,MATCH(Schedules_8760!$C6944,DHW_StPt_Sch_EZ!$B$4:$B$27,0),MATCH(Schedules_8760!$F6944,DHW_StPt_Sch_EZ!$C$3:$I$3,0)),"F","C")</f>
        <v>53.333333333333329</v>
      </c>
      <c r="M6944" s="34">
        <f>CONVERT(INDEX(DHW_StPt_Sch_EZ!$C$31:$I$54,MATCH(Schedules_8760!$C6944,DHW_StPt_Sch_EZ!$B$31:$B$54,0),MATCH(Schedules_8760!$F6944,DHW_StPt_Sch_EZ!$C$30:$I$30,0)),"F","C")</f>
        <v>53.333333333333329</v>
      </c>
      <c r="N6944" s="12"/>
      <c r="O6944" s="12"/>
      <c r="P6944" s="12"/>
    </row>
    <row r="6945" spans="1:16" x14ac:dyDescent="0.25">
      <c r="A6945" s="35">
        <v>6944</v>
      </c>
      <c r="B6945" s="89">
        <v>290.29166666666669</v>
      </c>
      <c r="C6945" s="35">
        <f t="shared" si="540"/>
        <v>8</v>
      </c>
      <c r="D6945" s="35">
        <f t="shared" si="543"/>
        <v>290</v>
      </c>
      <c r="E6945" s="35">
        <f t="shared" si="544"/>
        <v>3</v>
      </c>
      <c r="F6945" s="35" t="str">
        <f t="shared" si="541"/>
        <v>Tuesday</v>
      </c>
      <c r="G6945" s="35">
        <f t="shared" si="542"/>
        <v>10</v>
      </c>
      <c r="H6945" s="34">
        <f>CONVERT(INDEX(Htg_StPt_Sch_EZ!$C$4:$I$27,MATCH(Schedules_8760!$C6945,Htg_StPt_Sch_EZ!$B$4:$B$27,0),MATCH(Schedules_8760!$F6945,Htg_StPt_Sch_EZ!$C$3:$I$3,0)),"F","C")</f>
        <v>20.555555555555554</v>
      </c>
      <c r="I6945" s="34">
        <f>CONVERT(INDEX(Htg_StPt_Sch_EZ!$C$31:$I$54,MATCH(Schedules_8760!$C6945,Htg_StPt_Sch_EZ!$B$31:$B$54,0),MATCH(Schedules_8760!$F6945,Htg_StPt_Sch_EZ!$C$30:$I$30,0)),"F","C")</f>
        <v>19.444444444444443</v>
      </c>
      <c r="J6945" s="34">
        <f>CONVERT(INDEX(Clg_StPt_Sch_EZ!$C$4:$I$27,MATCH(Schedules_8760!$C6945,Clg_StPt_Sch_EZ!$B$4:$B$27,0),MATCH(Schedules_8760!$F6945,Clg_StPt_Sch_EZ!$C$3:$I$3,0)),"F","C")</f>
        <v>25.555555555555554</v>
      </c>
      <c r="K6945" s="34">
        <f>CONVERT(INDEX(Clg_StPt_Sch_EZ!$C$31:$I$54,MATCH(Schedules_8760!$C6945,Clg_StPt_Sch_EZ!$B$31:$B$54,0),MATCH(Schedules_8760!$F6945,Clg_StPt_Sch_EZ!$C$30:$I$30,0)),"F","C")</f>
        <v>25</v>
      </c>
      <c r="L6945" s="34">
        <f>CONVERT(INDEX(DHW_StPt_Sch_EZ!$C$4:$I$27,MATCH(Schedules_8760!$C6945,DHW_StPt_Sch_EZ!$B$4:$B$27,0),MATCH(Schedules_8760!$F6945,DHW_StPt_Sch_EZ!$C$3:$I$3,0)),"F","C")</f>
        <v>53.333333333333329</v>
      </c>
      <c r="M6945" s="34">
        <f>CONVERT(INDEX(DHW_StPt_Sch_EZ!$C$31:$I$54,MATCH(Schedules_8760!$C6945,DHW_StPt_Sch_EZ!$B$31:$B$54,0),MATCH(Schedules_8760!$F6945,DHW_StPt_Sch_EZ!$C$30:$I$30,0)),"F","C")</f>
        <v>53.333333333333329</v>
      </c>
      <c r="N6945" s="12"/>
      <c r="O6945" s="12"/>
      <c r="P6945" s="12"/>
    </row>
    <row r="6946" spans="1:16" x14ac:dyDescent="0.25">
      <c r="A6946" s="35">
        <v>6945</v>
      </c>
      <c r="B6946" s="89">
        <v>290.33333333333331</v>
      </c>
      <c r="C6946" s="35">
        <f t="shared" si="540"/>
        <v>9</v>
      </c>
      <c r="D6946" s="35">
        <f t="shared" si="543"/>
        <v>290</v>
      </c>
      <c r="E6946" s="35">
        <f t="shared" si="544"/>
        <v>3</v>
      </c>
      <c r="F6946" s="35" t="str">
        <f t="shared" si="541"/>
        <v>Tuesday</v>
      </c>
      <c r="G6946" s="35">
        <f t="shared" si="542"/>
        <v>10</v>
      </c>
      <c r="H6946" s="34">
        <f>CONVERT(INDEX(Htg_StPt_Sch_EZ!$C$4:$I$27,MATCH(Schedules_8760!$C6946,Htg_StPt_Sch_EZ!$B$4:$B$27,0),MATCH(Schedules_8760!$F6946,Htg_StPt_Sch_EZ!$C$3:$I$3,0)),"F","C")</f>
        <v>20.555555555555554</v>
      </c>
      <c r="I6946" s="34">
        <f>CONVERT(INDEX(Htg_StPt_Sch_EZ!$C$31:$I$54,MATCH(Schedules_8760!$C6946,Htg_StPt_Sch_EZ!$B$31:$B$54,0),MATCH(Schedules_8760!$F6946,Htg_StPt_Sch_EZ!$C$30:$I$30,0)),"F","C")</f>
        <v>19.444444444444443</v>
      </c>
      <c r="J6946" s="34">
        <f>CONVERT(INDEX(Clg_StPt_Sch_EZ!$C$4:$I$27,MATCH(Schedules_8760!$C6946,Clg_StPt_Sch_EZ!$B$4:$B$27,0),MATCH(Schedules_8760!$F6946,Clg_StPt_Sch_EZ!$C$3:$I$3,0)),"F","C")</f>
        <v>25.555555555555554</v>
      </c>
      <c r="K6946" s="34">
        <f>CONVERT(INDEX(Clg_StPt_Sch_EZ!$C$31:$I$54,MATCH(Schedules_8760!$C6946,Clg_StPt_Sch_EZ!$B$31:$B$54,0),MATCH(Schedules_8760!$F6946,Clg_StPt_Sch_EZ!$C$30:$I$30,0)),"F","C")</f>
        <v>25</v>
      </c>
      <c r="L6946" s="34">
        <f>CONVERT(INDEX(DHW_StPt_Sch_EZ!$C$4:$I$27,MATCH(Schedules_8760!$C6946,DHW_StPt_Sch_EZ!$B$4:$B$27,0),MATCH(Schedules_8760!$F6946,DHW_StPt_Sch_EZ!$C$3:$I$3,0)),"F","C")</f>
        <v>53.333333333333329</v>
      </c>
      <c r="M6946" s="34">
        <f>CONVERT(INDEX(DHW_StPt_Sch_EZ!$C$31:$I$54,MATCH(Schedules_8760!$C6946,DHW_StPt_Sch_EZ!$B$31:$B$54,0),MATCH(Schedules_8760!$F6946,DHW_StPt_Sch_EZ!$C$30:$I$30,0)),"F","C")</f>
        <v>53.333333333333329</v>
      </c>
      <c r="N6946" s="12"/>
      <c r="O6946" s="12"/>
      <c r="P6946" s="12"/>
    </row>
    <row r="6947" spans="1:16" x14ac:dyDescent="0.25">
      <c r="A6947" s="35">
        <v>6946</v>
      </c>
      <c r="B6947" s="89">
        <v>290.375</v>
      </c>
      <c r="C6947" s="35">
        <f t="shared" si="540"/>
        <v>10</v>
      </c>
      <c r="D6947" s="35">
        <f t="shared" si="543"/>
        <v>290</v>
      </c>
      <c r="E6947" s="35">
        <f t="shared" si="544"/>
        <v>3</v>
      </c>
      <c r="F6947" s="35" t="str">
        <f t="shared" si="541"/>
        <v>Tuesday</v>
      </c>
      <c r="G6947" s="35">
        <f t="shared" si="542"/>
        <v>10</v>
      </c>
      <c r="H6947" s="34">
        <f>CONVERT(INDEX(Htg_StPt_Sch_EZ!$C$4:$I$27,MATCH(Schedules_8760!$C6947,Htg_StPt_Sch_EZ!$B$4:$B$27,0),MATCH(Schedules_8760!$F6947,Htg_StPt_Sch_EZ!$C$3:$I$3,0)),"F","C")</f>
        <v>20.555555555555554</v>
      </c>
      <c r="I6947" s="34">
        <f>CONVERT(INDEX(Htg_StPt_Sch_EZ!$C$31:$I$54,MATCH(Schedules_8760!$C6947,Htg_StPt_Sch_EZ!$B$31:$B$54,0),MATCH(Schedules_8760!$F6947,Htg_StPt_Sch_EZ!$C$30:$I$30,0)),"F","C")</f>
        <v>19.444444444444443</v>
      </c>
      <c r="J6947" s="34">
        <f>CONVERT(INDEX(Clg_StPt_Sch_EZ!$C$4:$I$27,MATCH(Schedules_8760!$C6947,Clg_StPt_Sch_EZ!$B$4:$B$27,0),MATCH(Schedules_8760!$F6947,Clg_StPt_Sch_EZ!$C$3:$I$3,0)),"F","C")</f>
        <v>25.555555555555554</v>
      </c>
      <c r="K6947" s="34">
        <f>CONVERT(INDEX(Clg_StPt_Sch_EZ!$C$31:$I$54,MATCH(Schedules_8760!$C6947,Clg_StPt_Sch_EZ!$B$31:$B$54,0),MATCH(Schedules_8760!$F6947,Clg_StPt_Sch_EZ!$C$30:$I$30,0)),"F","C")</f>
        <v>25</v>
      </c>
      <c r="L6947" s="34">
        <f>CONVERT(INDEX(DHW_StPt_Sch_EZ!$C$4:$I$27,MATCH(Schedules_8760!$C6947,DHW_StPt_Sch_EZ!$B$4:$B$27,0),MATCH(Schedules_8760!$F6947,DHW_StPt_Sch_EZ!$C$3:$I$3,0)),"F","C")</f>
        <v>53.333333333333329</v>
      </c>
      <c r="M6947" s="34">
        <f>CONVERT(INDEX(DHW_StPt_Sch_EZ!$C$31:$I$54,MATCH(Schedules_8760!$C6947,DHW_StPt_Sch_EZ!$B$31:$B$54,0),MATCH(Schedules_8760!$F6947,DHW_StPt_Sch_EZ!$C$30:$I$30,0)),"F","C")</f>
        <v>53.333333333333329</v>
      </c>
      <c r="N6947" s="12"/>
      <c r="O6947" s="12"/>
      <c r="P6947" s="12"/>
    </row>
    <row r="6948" spans="1:16" x14ac:dyDescent="0.25">
      <c r="A6948" s="35">
        <v>6947</v>
      </c>
      <c r="B6948" s="89">
        <v>290.41666666666669</v>
      </c>
      <c r="C6948" s="35">
        <f t="shared" si="540"/>
        <v>11</v>
      </c>
      <c r="D6948" s="35">
        <f t="shared" si="543"/>
        <v>290</v>
      </c>
      <c r="E6948" s="35">
        <f t="shared" si="544"/>
        <v>3</v>
      </c>
      <c r="F6948" s="35" t="str">
        <f t="shared" si="541"/>
        <v>Tuesday</v>
      </c>
      <c r="G6948" s="35">
        <f t="shared" si="542"/>
        <v>10</v>
      </c>
      <c r="H6948" s="34">
        <f>CONVERT(INDEX(Htg_StPt_Sch_EZ!$C$4:$I$27,MATCH(Schedules_8760!$C6948,Htg_StPt_Sch_EZ!$B$4:$B$27,0),MATCH(Schedules_8760!$F6948,Htg_StPt_Sch_EZ!$C$3:$I$3,0)),"F","C")</f>
        <v>20.555555555555554</v>
      </c>
      <c r="I6948" s="34">
        <f>CONVERT(INDEX(Htg_StPt_Sch_EZ!$C$31:$I$54,MATCH(Schedules_8760!$C6948,Htg_StPt_Sch_EZ!$B$31:$B$54,0),MATCH(Schedules_8760!$F6948,Htg_StPt_Sch_EZ!$C$30:$I$30,0)),"F","C")</f>
        <v>19.444444444444443</v>
      </c>
      <c r="J6948" s="34">
        <f>CONVERT(INDEX(Clg_StPt_Sch_EZ!$C$4:$I$27,MATCH(Schedules_8760!$C6948,Clg_StPt_Sch_EZ!$B$4:$B$27,0),MATCH(Schedules_8760!$F6948,Clg_StPt_Sch_EZ!$C$3:$I$3,0)),"F","C")</f>
        <v>25.555555555555554</v>
      </c>
      <c r="K6948" s="34">
        <f>CONVERT(INDEX(Clg_StPt_Sch_EZ!$C$31:$I$54,MATCH(Schedules_8760!$C6948,Clg_StPt_Sch_EZ!$B$31:$B$54,0),MATCH(Schedules_8760!$F6948,Clg_StPt_Sch_EZ!$C$30:$I$30,0)),"F","C")</f>
        <v>25</v>
      </c>
      <c r="L6948" s="34">
        <f>CONVERT(INDEX(DHW_StPt_Sch_EZ!$C$4:$I$27,MATCH(Schedules_8760!$C6948,DHW_StPt_Sch_EZ!$B$4:$B$27,0),MATCH(Schedules_8760!$F6948,DHW_StPt_Sch_EZ!$C$3:$I$3,0)),"F","C")</f>
        <v>53.333333333333329</v>
      </c>
      <c r="M6948" s="34">
        <f>CONVERT(INDEX(DHW_StPt_Sch_EZ!$C$31:$I$54,MATCH(Schedules_8760!$C6948,DHW_StPt_Sch_EZ!$B$31:$B$54,0),MATCH(Schedules_8760!$F6948,DHW_StPt_Sch_EZ!$C$30:$I$30,0)),"F","C")</f>
        <v>53.333333333333329</v>
      </c>
      <c r="N6948" s="12"/>
      <c r="O6948" s="12"/>
      <c r="P6948" s="12"/>
    </row>
    <row r="6949" spans="1:16" x14ac:dyDescent="0.25">
      <c r="A6949" s="35">
        <v>6948</v>
      </c>
      <c r="B6949" s="89">
        <v>290.45833333333331</v>
      </c>
      <c r="C6949" s="35">
        <f t="shared" si="540"/>
        <v>12</v>
      </c>
      <c r="D6949" s="35">
        <f t="shared" si="543"/>
        <v>290</v>
      </c>
      <c r="E6949" s="35">
        <f t="shared" si="544"/>
        <v>3</v>
      </c>
      <c r="F6949" s="35" t="str">
        <f t="shared" si="541"/>
        <v>Tuesday</v>
      </c>
      <c r="G6949" s="35">
        <f t="shared" si="542"/>
        <v>10</v>
      </c>
      <c r="H6949" s="34">
        <f>CONVERT(INDEX(Htg_StPt_Sch_EZ!$C$4:$I$27,MATCH(Schedules_8760!$C6949,Htg_StPt_Sch_EZ!$B$4:$B$27,0),MATCH(Schedules_8760!$F6949,Htg_StPt_Sch_EZ!$C$3:$I$3,0)),"F","C")</f>
        <v>20.555555555555554</v>
      </c>
      <c r="I6949" s="34">
        <f>CONVERT(INDEX(Htg_StPt_Sch_EZ!$C$31:$I$54,MATCH(Schedules_8760!$C6949,Htg_StPt_Sch_EZ!$B$31:$B$54,0),MATCH(Schedules_8760!$F6949,Htg_StPt_Sch_EZ!$C$30:$I$30,0)),"F","C")</f>
        <v>19.444444444444443</v>
      </c>
      <c r="J6949" s="34">
        <f>CONVERT(INDEX(Clg_StPt_Sch_EZ!$C$4:$I$27,MATCH(Schedules_8760!$C6949,Clg_StPt_Sch_EZ!$B$4:$B$27,0),MATCH(Schedules_8760!$F6949,Clg_StPt_Sch_EZ!$C$3:$I$3,0)),"F","C")</f>
        <v>25.555555555555554</v>
      </c>
      <c r="K6949" s="34">
        <f>CONVERT(INDEX(Clg_StPt_Sch_EZ!$C$31:$I$54,MATCH(Schedules_8760!$C6949,Clg_StPt_Sch_EZ!$B$31:$B$54,0),MATCH(Schedules_8760!$F6949,Clg_StPt_Sch_EZ!$C$30:$I$30,0)),"F","C")</f>
        <v>25</v>
      </c>
      <c r="L6949" s="34">
        <f>CONVERT(INDEX(DHW_StPt_Sch_EZ!$C$4:$I$27,MATCH(Schedules_8760!$C6949,DHW_StPt_Sch_EZ!$B$4:$B$27,0),MATCH(Schedules_8760!$F6949,DHW_StPt_Sch_EZ!$C$3:$I$3,0)),"F","C")</f>
        <v>53.333333333333329</v>
      </c>
      <c r="M6949" s="34">
        <f>CONVERT(INDEX(DHW_StPt_Sch_EZ!$C$31:$I$54,MATCH(Schedules_8760!$C6949,DHW_StPt_Sch_EZ!$B$31:$B$54,0),MATCH(Schedules_8760!$F6949,DHW_StPt_Sch_EZ!$C$30:$I$30,0)),"F","C")</f>
        <v>53.333333333333329</v>
      </c>
      <c r="N6949" s="12"/>
      <c r="O6949" s="12"/>
      <c r="P6949" s="12"/>
    </row>
    <row r="6950" spans="1:16" x14ac:dyDescent="0.25">
      <c r="A6950" s="35">
        <v>6949</v>
      </c>
      <c r="B6950" s="89">
        <v>290.5</v>
      </c>
      <c r="C6950" s="35">
        <f t="shared" si="540"/>
        <v>13</v>
      </c>
      <c r="D6950" s="35">
        <f t="shared" si="543"/>
        <v>290</v>
      </c>
      <c r="E6950" s="35">
        <f t="shared" si="544"/>
        <v>3</v>
      </c>
      <c r="F6950" s="35" t="str">
        <f t="shared" si="541"/>
        <v>Tuesday</v>
      </c>
      <c r="G6950" s="35">
        <f t="shared" si="542"/>
        <v>10</v>
      </c>
      <c r="H6950" s="34">
        <f>CONVERT(INDEX(Htg_StPt_Sch_EZ!$C$4:$I$27,MATCH(Schedules_8760!$C6950,Htg_StPt_Sch_EZ!$B$4:$B$27,0),MATCH(Schedules_8760!$F6950,Htg_StPt_Sch_EZ!$C$3:$I$3,0)),"F","C")</f>
        <v>20.555555555555554</v>
      </c>
      <c r="I6950" s="34">
        <f>CONVERT(INDEX(Htg_StPt_Sch_EZ!$C$31:$I$54,MATCH(Schedules_8760!$C6950,Htg_StPt_Sch_EZ!$B$31:$B$54,0),MATCH(Schedules_8760!$F6950,Htg_StPt_Sch_EZ!$C$30:$I$30,0)),"F","C")</f>
        <v>19.444444444444443</v>
      </c>
      <c r="J6950" s="34">
        <f>CONVERT(INDEX(Clg_StPt_Sch_EZ!$C$4:$I$27,MATCH(Schedules_8760!$C6950,Clg_StPt_Sch_EZ!$B$4:$B$27,0),MATCH(Schedules_8760!$F6950,Clg_StPt_Sch_EZ!$C$3:$I$3,0)),"F","C")</f>
        <v>25.555555555555554</v>
      </c>
      <c r="K6950" s="34">
        <f>CONVERT(INDEX(Clg_StPt_Sch_EZ!$C$31:$I$54,MATCH(Schedules_8760!$C6950,Clg_StPt_Sch_EZ!$B$31:$B$54,0),MATCH(Schedules_8760!$F6950,Clg_StPt_Sch_EZ!$C$30:$I$30,0)),"F","C")</f>
        <v>25</v>
      </c>
      <c r="L6950" s="34">
        <f>CONVERT(INDEX(DHW_StPt_Sch_EZ!$C$4:$I$27,MATCH(Schedules_8760!$C6950,DHW_StPt_Sch_EZ!$B$4:$B$27,0),MATCH(Schedules_8760!$F6950,DHW_StPt_Sch_EZ!$C$3:$I$3,0)),"F","C")</f>
        <v>53.333333333333329</v>
      </c>
      <c r="M6950" s="34">
        <f>CONVERT(INDEX(DHW_StPt_Sch_EZ!$C$31:$I$54,MATCH(Schedules_8760!$C6950,DHW_StPt_Sch_EZ!$B$31:$B$54,0),MATCH(Schedules_8760!$F6950,DHW_StPt_Sch_EZ!$C$30:$I$30,0)),"F","C")</f>
        <v>53.333333333333329</v>
      </c>
      <c r="N6950" s="12"/>
      <c r="O6950" s="12"/>
      <c r="P6950" s="12"/>
    </row>
    <row r="6951" spans="1:16" x14ac:dyDescent="0.25">
      <c r="A6951" s="35">
        <v>6950</v>
      </c>
      <c r="B6951" s="89">
        <v>290.54166666666669</v>
      </c>
      <c r="C6951" s="35">
        <f t="shared" si="540"/>
        <v>14</v>
      </c>
      <c r="D6951" s="35">
        <f t="shared" si="543"/>
        <v>290</v>
      </c>
      <c r="E6951" s="35">
        <f t="shared" si="544"/>
        <v>3</v>
      </c>
      <c r="F6951" s="35" t="str">
        <f t="shared" si="541"/>
        <v>Tuesday</v>
      </c>
      <c r="G6951" s="35">
        <f t="shared" si="542"/>
        <v>10</v>
      </c>
      <c r="H6951" s="34">
        <f>CONVERT(INDEX(Htg_StPt_Sch_EZ!$C$4:$I$27,MATCH(Schedules_8760!$C6951,Htg_StPt_Sch_EZ!$B$4:$B$27,0),MATCH(Schedules_8760!$F6951,Htg_StPt_Sch_EZ!$C$3:$I$3,0)),"F","C")</f>
        <v>20.555555555555554</v>
      </c>
      <c r="I6951" s="34">
        <f>CONVERT(INDEX(Htg_StPt_Sch_EZ!$C$31:$I$54,MATCH(Schedules_8760!$C6951,Htg_StPt_Sch_EZ!$B$31:$B$54,0),MATCH(Schedules_8760!$F6951,Htg_StPt_Sch_EZ!$C$30:$I$30,0)),"F","C")</f>
        <v>19.444444444444443</v>
      </c>
      <c r="J6951" s="34">
        <f>CONVERT(INDEX(Clg_StPt_Sch_EZ!$C$4:$I$27,MATCH(Schedules_8760!$C6951,Clg_StPt_Sch_EZ!$B$4:$B$27,0),MATCH(Schedules_8760!$F6951,Clg_StPt_Sch_EZ!$C$3:$I$3,0)),"F","C")</f>
        <v>25.555555555555554</v>
      </c>
      <c r="K6951" s="34">
        <f>CONVERT(INDEX(Clg_StPt_Sch_EZ!$C$31:$I$54,MATCH(Schedules_8760!$C6951,Clg_StPt_Sch_EZ!$B$31:$B$54,0),MATCH(Schedules_8760!$F6951,Clg_StPt_Sch_EZ!$C$30:$I$30,0)),"F","C")</f>
        <v>25</v>
      </c>
      <c r="L6951" s="34">
        <f>CONVERT(INDEX(DHW_StPt_Sch_EZ!$C$4:$I$27,MATCH(Schedules_8760!$C6951,DHW_StPt_Sch_EZ!$B$4:$B$27,0),MATCH(Schedules_8760!$F6951,DHW_StPt_Sch_EZ!$C$3:$I$3,0)),"F","C")</f>
        <v>53.333333333333329</v>
      </c>
      <c r="M6951" s="34">
        <f>CONVERT(INDEX(DHW_StPt_Sch_EZ!$C$31:$I$54,MATCH(Schedules_8760!$C6951,DHW_StPt_Sch_EZ!$B$31:$B$54,0),MATCH(Schedules_8760!$F6951,DHW_StPt_Sch_EZ!$C$30:$I$30,0)),"F","C")</f>
        <v>53.333333333333329</v>
      </c>
      <c r="N6951" s="12"/>
      <c r="O6951" s="12"/>
      <c r="P6951" s="12"/>
    </row>
    <row r="6952" spans="1:16" x14ac:dyDescent="0.25">
      <c r="A6952" s="35">
        <v>6951</v>
      </c>
      <c r="B6952" s="89">
        <v>290.58333333333331</v>
      </c>
      <c r="C6952" s="35">
        <f t="shared" si="540"/>
        <v>15</v>
      </c>
      <c r="D6952" s="35">
        <f t="shared" si="543"/>
        <v>290</v>
      </c>
      <c r="E6952" s="35">
        <f t="shared" si="544"/>
        <v>3</v>
      </c>
      <c r="F6952" s="35" t="str">
        <f t="shared" si="541"/>
        <v>Tuesday</v>
      </c>
      <c r="G6952" s="35">
        <f t="shared" si="542"/>
        <v>10</v>
      </c>
      <c r="H6952" s="34">
        <f>CONVERT(INDEX(Htg_StPt_Sch_EZ!$C$4:$I$27,MATCH(Schedules_8760!$C6952,Htg_StPt_Sch_EZ!$B$4:$B$27,0),MATCH(Schedules_8760!$F6952,Htg_StPt_Sch_EZ!$C$3:$I$3,0)),"F","C")</f>
        <v>20.555555555555554</v>
      </c>
      <c r="I6952" s="34">
        <f>CONVERT(INDEX(Htg_StPt_Sch_EZ!$C$31:$I$54,MATCH(Schedules_8760!$C6952,Htg_StPt_Sch_EZ!$B$31:$B$54,0),MATCH(Schedules_8760!$F6952,Htg_StPt_Sch_EZ!$C$30:$I$30,0)),"F","C")</f>
        <v>21.111111111111111</v>
      </c>
      <c r="J6952" s="34">
        <f>CONVERT(INDEX(Clg_StPt_Sch_EZ!$C$4:$I$27,MATCH(Schedules_8760!$C6952,Clg_StPt_Sch_EZ!$B$4:$B$27,0),MATCH(Schedules_8760!$F6952,Clg_StPt_Sch_EZ!$C$3:$I$3,0)),"F","C")</f>
        <v>25.555555555555554</v>
      </c>
      <c r="K6952" s="34">
        <f>CONVERT(INDEX(Clg_StPt_Sch_EZ!$C$31:$I$54,MATCH(Schedules_8760!$C6952,Clg_StPt_Sch_EZ!$B$31:$B$54,0),MATCH(Schedules_8760!$F6952,Clg_StPt_Sch_EZ!$C$30:$I$30,0)),"F","C")</f>
        <v>25</v>
      </c>
      <c r="L6952" s="34">
        <f>CONVERT(INDEX(DHW_StPt_Sch_EZ!$C$4:$I$27,MATCH(Schedules_8760!$C6952,DHW_StPt_Sch_EZ!$B$4:$B$27,0),MATCH(Schedules_8760!$F6952,DHW_StPt_Sch_EZ!$C$3:$I$3,0)),"F","C")</f>
        <v>53.333333333333329</v>
      </c>
      <c r="M6952" s="34">
        <f>CONVERT(INDEX(DHW_StPt_Sch_EZ!$C$31:$I$54,MATCH(Schedules_8760!$C6952,DHW_StPt_Sch_EZ!$B$31:$B$54,0),MATCH(Schedules_8760!$F6952,DHW_StPt_Sch_EZ!$C$30:$I$30,0)),"F","C")</f>
        <v>53.333333333333329</v>
      </c>
      <c r="N6952" s="12"/>
      <c r="O6952" s="12"/>
      <c r="P6952" s="12"/>
    </row>
    <row r="6953" spans="1:16" x14ac:dyDescent="0.25">
      <c r="A6953" s="35">
        <v>6952</v>
      </c>
      <c r="B6953" s="89">
        <v>290.625</v>
      </c>
      <c r="C6953" s="35">
        <f t="shared" si="540"/>
        <v>16</v>
      </c>
      <c r="D6953" s="35">
        <f t="shared" si="543"/>
        <v>290</v>
      </c>
      <c r="E6953" s="35">
        <f t="shared" si="544"/>
        <v>3</v>
      </c>
      <c r="F6953" s="35" t="str">
        <f t="shared" si="541"/>
        <v>Tuesday</v>
      </c>
      <c r="G6953" s="35">
        <f t="shared" si="542"/>
        <v>10</v>
      </c>
      <c r="H6953" s="34">
        <f>CONVERT(INDEX(Htg_StPt_Sch_EZ!$C$4:$I$27,MATCH(Schedules_8760!$C6953,Htg_StPt_Sch_EZ!$B$4:$B$27,0),MATCH(Schedules_8760!$F6953,Htg_StPt_Sch_EZ!$C$3:$I$3,0)),"F","C")</f>
        <v>20.555555555555554</v>
      </c>
      <c r="I6953" s="34">
        <f>CONVERT(INDEX(Htg_StPt_Sch_EZ!$C$31:$I$54,MATCH(Schedules_8760!$C6953,Htg_StPt_Sch_EZ!$B$31:$B$54,0),MATCH(Schedules_8760!$F6953,Htg_StPt_Sch_EZ!$C$30:$I$30,0)),"F","C")</f>
        <v>21.111111111111111</v>
      </c>
      <c r="J6953" s="34">
        <f>CONVERT(INDEX(Clg_StPt_Sch_EZ!$C$4:$I$27,MATCH(Schedules_8760!$C6953,Clg_StPt_Sch_EZ!$B$4:$B$27,0),MATCH(Schedules_8760!$F6953,Clg_StPt_Sch_EZ!$C$3:$I$3,0)),"F","C")</f>
        <v>25.555555555555554</v>
      </c>
      <c r="K6953" s="34">
        <f>CONVERT(INDEX(Clg_StPt_Sch_EZ!$C$31:$I$54,MATCH(Schedules_8760!$C6953,Clg_StPt_Sch_EZ!$B$31:$B$54,0),MATCH(Schedules_8760!$F6953,Clg_StPt_Sch_EZ!$C$30:$I$30,0)),"F","C")</f>
        <v>25</v>
      </c>
      <c r="L6953" s="34">
        <f>CONVERT(INDEX(DHW_StPt_Sch_EZ!$C$4:$I$27,MATCH(Schedules_8760!$C6953,DHW_StPt_Sch_EZ!$B$4:$B$27,0),MATCH(Schedules_8760!$F6953,DHW_StPt_Sch_EZ!$C$3:$I$3,0)),"F","C")</f>
        <v>53.333333333333329</v>
      </c>
      <c r="M6953" s="34">
        <f>CONVERT(INDEX(DHW_StPt_Sch_EZ!$C$31:$I$54,MATCH(Schedules_8760!$C6953,DHW_StPt_Sch_EZ!$B$31:$B$54,0),MATCH(Schedules_8760!$F6953,DHW_StPt_Sch_EZ!$C$30:$I$30,0)),"F","C")</f>
        <v>53.333333333333329</v>
      </c>
      <c r="N6953" s="12"/>
      <c r="O6953" s="12"/>
      <c r="P6953" s="12"/>
    </row>
    <row r="6954" spans="1:16" x14ac:dyDescent="0.25">
      <c r="A6954" s="35">
        <v>6953</v>
      </c>
      <c r="B6954" s="89">
        <v>290.66666666666669</v>
      </c>
      <c r="C6954" s="35">
        <f t="shared" si="540"/>
        <v>17</v>
      </c>
      <c r="D6954" s="35">
        <f t="shared" si="543"/>
        <v>290</v>
      </c>
      <c r="E6954" s="35">
        <f t="shared" si="544"/>
        <v>3</v>
      </c>
      <c r="F6954" s="35" t="str">
        <f t="shared" si="541"/>
        <v>Tuesday</v>
      </c>
      <c r="G6954" s="35">
        <f t="shared" si="542"/>
        <v>10</v>
      </c>
      <c r="H6954" s="34">
        <f>CONVERT(INDEX(Htg_StPt_Sch_EZ!$C$4:$I$27,MATCH(Schedules_8760!$C6954,Htg_StPt_Sch_EZ!$B$4:$B$27,0),MATCH(Schedules_8760!$F6954,Htg_StPt_Sch_EZ!$C$3:$I$3,0)),"F","C")</f>
        <v>20.555555555555554</v>
      </c>
      <c r="I6954" s="34">
        <f>CONVERT(INDEX(Htg_StPt_Sch_EZ!$C$31:$I$54,MATCH(Schedules_8760!$C6954,Htg_StPt_Sch_EZ!$B$31:$B$54,0),MATCH(Schedules_8760!$F6954,Htg_StPt_Sch_EZ!$C$30:$I$30,0)),"F","C")</f>
        <v>17.777777777777779</v>
      </c>
      <c r="J6954" s="34">
        <f>CONVERT(INDEX(Clg_StPt_Sch_EZ!$C$4:$I$27,MATCH(Schedules_8760!$C6954,Clg_StPt_Sch_EZ!$B$4:$B$27,0),MATCH(Schedules_8760!$F6954,Clg_StPt_Sch_EZ!$C$3:$I$3,0)),"F","C")</f>
        <v>25.555555555555554</v>
      </c>
      <c r="K6954" s="34">
        <f>CONVERT(INDEX(Clg_StPt_Sch_EZ!$C$31:$I$54,MATCH(Schedules_8760!$C6954,Clg_StPt_Sch_EZ!$B$31:$B$54,0),MATCH(Schedules_8760!$F6954,Clg_StPt_Sch_EZ!$C$30:$I$30,0)),"F","C")</f>
        <v>25</v>
      </c>
      <c r="L6954" s="34">
        <f>CONVERT(INDEX(DHW_StPt_Sch_EZ!$C$4:$I$27,MATCH(Schedules_8760!$C6954,DHW_StPt_Sch_EZ!$B$4:$B$27,0),MATCH(Schedules_8760!$F6954,DHW_StPt_Sch_EZ!$C$3:$I$3,0)),"F","C")</f>
        <v>53.333333333333329</v>
      </c>
      <c r="M6954" s="34">
        <f>CONVERT(INDEX(DHW_StPt_Sch_EZ!$C$31:$I$54,MATCH(Schedules_8760!$C6954,DHW_StPt_Sch_EZ!$B$31:$B$54,0),MATCH(Schedules_8760!$F6954,DHW_StPt_Sch_EZ!$C$30:$I$30,0)),"F","C")</f>
        <v>53.333333333333329</v>
      </c>
      <c r="N6954" s="12"/>
      <c r="O6954" s="12"/>
      <c r="P6954" s="12"/>
    </row>
    <row r="6955" spans="1:16" x14ac:dyDescent="0.25">
      <c r="A6955" s="35">
        <v>6954</v>
      </c>
      <c r="B6955" s="89">
        <v>290.70833333333331</v>
      </c>
      <c r="C6955" s="35">
        <f t="shared" si="540"/>
        <v>18</v>
      </c>
      <c r="D6955" s="35">
        <f t="shared" si="543"/>
        <v>290</v>
      </c>
      <c r="E6955" s="35">
        <f t="shared" si="544"/>
        <v>3</v>
      </c>
      <c r="F6955" s="35" t="str">
        <f t="shared" si="541"/>
        <v>Tuesday</v>
      </c>
      <c r="G6955" s="35">
        <f t="shared" si="542"/>
        <v>10</v>
      </c>
      <c r="H6955" s="34">
        <f>CONVERT(INDEX(Htg_StPt_Sch_EZ!$C$4:$I$27,MATCH(Schedules_8760!$C6955,Htg_StPt_Sch_EZ!$B$4:$B$27,0),MATCH(Schedules_8760!$F6955,Htg_StPt_Sch_EZ!$C$3:$I$3,0)),"F","C")</f>
        <v>20.555555555555554</v>
      </c>
      <c r="I6955" s="34">
        <f>CONVERT(INDEX(Htg_StPt_Sch_EZ!$C$31:$I$54,MATCH(Schedules_8760!$C6955,Htg_StPt_Sch_EZ!$B$31:$B$54,0),MATCH(Schedules_8760!$F6955,Htg_StPt_Sch_EZ!$C$30:$I$30,0)),"F","C")</f>
        <v>17.777777777777779</v>
      </c>
      <c r="J6955" s="34">
        <f>CONVERT(INDEX(Clg_StPt_Sch_EZ!$C$4:$I$27,MATCH(Schedules_8760!$C6955,Clg_StPt_Sch_EZ!$B$4:$B$27,0),MATCH(Schedules_8760!$F6955,Clg_StPt_Sch_EZ!$C$3:$I$3,0)),"F","C")</f>
        <v>25.555555555555554</v>
      </c>
      <c r="K6955" s="34">
        <f>CONVERT(INDEX(Clg_StPt_Sch_EZ!$C$31:$I$54,MATCH(Schedules_8760!$C6955,Clg_StPt_Sch_EZ!$B$31:$B$54,0),MATCH(Schedules_8760!$F6955,Clg_StPt_Sch_EZ!$C$30:$I$30,0)),"F","C")</f>
        <v>28.333333333333332</v>
      </c>
      <c r="L6955" s="34">
        <f>CONVERT(INDEX(DHW_StPt_Sch_EZ!$C$4:$I$27,MATCH(Schedules_8760!$C6955,DHW_StPt_Sch_EZ!$B$4:$B$27,0),MATCH(Schedules_8760!$F6955,DHW_StPt_Sch_EZ!$C$3:$I$3,0)),"F","C")</f>
        <v>53.333333333333329</v>
      </c>
      <c r="M6955" s="34">
        <f>CONVERT(INDEX(DHW_StPt_Sch_EZ!$C$31:$I$54,MATCH(Schedules_8760!$C6955,DHW_StPt_Sch_EZ!$B$31:$B$54,0),MATCH(Schedules_8760!$F6955,DHW_StPt_Sch_EZ!$C$30:$I$30,0)),"F","C")</f>
        <v>53.333333333333329</v>
      </c>
      <c r="N6955" s="12"/>
      <c r="O6955" s="12"/>
      <c r="P6955" s="12"/>
    </row>
    <row r="6956" spans="1:16" x14ac:dyDescent="0.25">
      <c r="A6956" s="35">
        <v>6955</v>
      </c>
      <c r="B6956" s="89">
        <v>290.75</v>
      </c>
      <c r="C6956" s="35">
        <f t="shared" si="540"/>
        <v>19</v>
      </c>
      <c r="D6956" s="35">
        <f t="shared" si="543"/>
        <v>290</v>
      </c>
      <c r="E6956" s="35">
        <f t="shared" si="544"/>
        <v>3</v>
      </c>
      <c r="F6956" s="35" t="str">
        <f t="shared" si="541"/>
        <v>Tuesday</v>
      </c>
      <c r="G6956" s="35">
        <f t="shared" si="542"/>
        <v>10</v>
      </c>
      <c r="H6956" s="34">
        <f>CONVERT(INDEX(Htg_StPt_Sch_EZ!$C$4:$I$27,MATCH(Schedules_8760!$C6956,Htg_StPt_Sch_EZ!$B$4:$B$27,0),MATCH(Schedules_8760!$F6956,Htg_StPt_Sch_EZ!$C$3:$I$3,0)),"F","C")</f>
        <v>20.555555555555554</v>
      </c>
      <c r="I6956" s="34">
        <f>CONVERT(INDEX(Htg_StPt_Sch_EZ!$C$31:$I$54,MATCH(Schedules_8760!$C6956,Htg_StPt_Sch_EZ!$B$31:$B$54,0),MATCH(Schedules_8760!$F6956,Htg_StPt_Sch_EZ!$C$30:$I$30,0)),"F","C")</f>
        <v>18.333333333333332</v>
      </c>
      <c r="J6956" s="34">
        <f>CONVERT(INDEX(Clg_StPt_Sch_EZ!$C$4:$I$27,MATCH(Schedules_8760!$C6956,Clg_StPt_Sch_EZ!$B$4:$B$27,0),MATCH(Schedules_8760!$F6956,Clg_StPt_Sch_EZ!$C$3:$I$3,0)),"F","C")</f>
        <v>25.555555555555554</v>
      </c>
      <c r="K6956" s="34">
        <f>CONVERT(INDEX(Clg_StPt_Sch_EZ!$C$31:$I$54,MATCH(Schedules_8760!$C6956,Clg_StPt_Sch_EZ!$B$31:$B$54,0),MATCH(Schedules_8760!$F6956,Clg_StPt_Sch_EZ!$C$30:$I$30,0)),"F","C")</f>
        <v>28.333333333333332</v>
      </c>
      <c r="L6956" s="34">
        <f>CONVERT(INDEX(DHW_StPt_Sch_EZ!$C$4:$I$27,MATCH(Schedules_8760!$C6956,DHW_StPt_Sch_EZ!$B$4:$B$27,0),MATCH(Schedules_8760!$F6956,DHW_StPt_Sch_EZ!$C$3:$I$3,0)),"F","C")</f>
        <v>53.333333333333329</v>
      </c>
      <c r="M6956" s="34">
        <f>CONVERT(INDEX(DHW_StPt_Sch_EZ!$C$31:$I$54,MATCH(Schedules_8760!$C6956,DHW_StPt_Sch_EZ!$B$31:$B$54,0),MATCH(Schedules_8760!$F6956,DHW_StPt_Sch_EZ!$C$30:$I$30,0)),"F","C")</f>
        <v>53.333333333333329</v>
      </c>
      <c r="N6956" s="12"/>
      <c r="O6956" s="12"/>
      <c r="P6956" s="12"/>
    </row>
    <row r="6957" spans="1:16" x14ac:dyDescent="0.25">
      <c r="A6957" s="35">
        <v>6956</v>
      </c>
      <c r="B6957" s="89">
        <v>290.79166666666669</v>
      </c>
      <c r="C6957" s="35">
        <f t="shared" si="540"/>
        <v>20</v>
      </c>
      <c r="D6957" s="35">
        <f t="shared" si="543"/>
        <v>290</v>
      </c>
      <c r="E6957" s="35">
        <f t="shared" si="544"/>
        <v>3</v>
      </c>
      <c r="F6957" s="35" t="str">
        <f t="shared" si="541"/>
        <v>Tuesday</v>
      </c>
      <c r="G6957" s="35">
        <f t="shared" si="542"/>
        <v>10</v>
      </c>
      <c r="H6957" s="34">
        <f>CONVERT(INDEX(Htg_StPt_Sch_EZ!$C$4:$I$27,MATCH(Schedules_8760!$C6957,Htg_StPt_Sch_EZ!$B$4:$B$27,0),MATCH(Schedules_8760!$F6957,Htg_StPt_Sch_EZ!$C$3:$I$3,0)),"F","C")</f>
        <v>20.555555555555554</v>
      </c>
      <c r="I6957" s="34">
        <f>CONVERT(INDEX(Htg_StPt_Sch_EZ!$C$31:$I$54,MATCH(Schedules_8760!$C6957,Htg_StPt_Sch_EZ!$B$31:$B$54,0),MATCH(Schedules_8760!$F6957,Htg_StPt_Sch_EZ!$C$30:$I$30,0)),"F","C")</f>
        <v>18.888888888888889</v>
      </c>
      <c r="J6957" s="34">
        <f>CONVERT(INDEX(Clg_StPt_Sch_EZ!$C$4:$I$27,MATCH(Schedules_8760!$C6957,Clg_StPt_Sch_EZ!$B$4:$B$27,0),MATCH(Schedules_8760!$F6957,Clg_StPt_Sch_EZ!$C$3:$I$3,0)),"F","C")</f>
        <v>25.555555555555554</v>
      </c>
      <c r="K6957" s="34">
        <f>CONVERT(INDEX(Clg_StPt_Sch_EZ!$C$31:$I$54,MATCH(Schedules_8760!$C6957,Clg_StPt_Sch_EZ!$B$31:$B$54,0),MATCH(Schedules_8760!$F6957,Clg_StPt_Sch_EZ!$C$30:$I$30,0)),"F","C")</f>
        <v>28.333333333333332</v>
      </c>
      <c r="L6957" s="34">
        <f>CONVERT(INDEX(DHW_StPt_Sch_EZ!$C$4:$I$27,MATCH(Schedules_8760!$C6957,DHW_StPt_Sch_EZ!$B$4:$B$27,0),MATCH(Schedules_8760!$F6957,DHW_StPt_Sch_EZ!$C$3:$I$3,0)),"F","C")</f>
        <v>53.333333333333329</v>
      </c>
      <c r="M6957" s="34">
        <f>CONVERT(INDEX(DHW_StPt_Sch_EZ!$C$31:$I$54,MATCH(Schedules_8760!$C6957,DHW_StPt_Sch_EZ!$B$31:$B$54,0),MATCH(Schedules_8760!$F6957,DHW_StPt_Sch_EZ!$C$30:$I$30,0)),"F","C")</f>
        <v>53.333333333333329</v>
      </c>
      <c r="N6957" s="12"/>
      <c r="O6957" s="12"/>
      <c r="P6957" s="12"/>
    </row>
    <row r="6958" spans="1:16" x14ac:dyDescent="0.25">
      <c r="A6958" s="35">
        <v>6957</v>
      </c>
      <c r="B6958" s="89">
        <v>290.83333333333331</v>
      </c>
      <c r="C6958" s="35">
        <f t="shared" si="540"/>
        <v>21</v>
      </c>
      <c r="D6958" s="35">
        <f t="shared" si="543"/>
        <v>290</v>
      </c>
      <c r="E6958" s="35">
        <f t="shared" si="544"/>
        <v>3</v>
      </c>
      <c r="F6958" s="35" t="str">
        <f t="shared" si="541"/>
        <v>Tuesday</v>
      </c>
      <c r="G6958" s="35">
        <f t="shared" si="542"/>
        <v>10</v>
      </c>
      <c r="H6958" s="34">
        <f>CONVERT(INDEX(Htg_StPt_Sch_EZ!$C$4:$I$27,MATCH(Schedules_8760!$C6958,Htg_StPt_Sch_EZ!$B$4:$B$27,0),MATCH(Schedules_8760!$F6958,Htg_StPt_Sch_EZ!$C$3:$I$3,0)),"F","C")</f>
        <v>20.555555555555554</v>
      </c>
      <c r="I6958" s="34">
        <f>CONVERT(INDEX(Htg_StPt_Sch_EZ!$C$31:$I$54,MATCH(Schedules_8760!$C6958,Htg_StPt_Sch_EZ!$B$31:$B$54,0),MATCH(Schedules_8760!$F6958,Htg_StPt_Sch_EZ!$C$30:$I$30,0)),"F","C")</f>
        <v>19.444444444444443</v>
      </c>
      <c r="J6958" s="34">
        <f>CONVERT(INDEX(Clg_StPt_Sch_EZ!$C$4:$I$27,MATCH(Schedules_8760!$C6958,Clg_StPt_Sch_EZ!$B$4:$B$27,0),MATCH(Schedules_8760!$F6958,Clg_StPt_Sch_EZ!$C$3:$I$3,0)),"F","C")</f>
        <v>25.555555555555554</v>
      </c>
      <c r="K6958" s="34">
        <f>CONVERT(INDEX(Clg_StPt_Sch_EZ!$C$31:$I$54,MATCH(Schedules_8760!$C6958,Clg_StPt_Sch_EZ!$B$31:$B$54,0),MATCH(Schedules_8760!$F6958,Clg_StPt_Sch_EZ!$C$30:$I$30,0)),"F","C")</f>
        <v>28.333333333333332</v>
      </c>
      <c r="L6958" s="34">
        <f>CONVERT(INDEX(DHW_StPt_Sch_EZ!$C$4:$I$27,MATCH(Schedules_8760!$C6958,DHW_StPt_Sch_EZ!$B$4:$B$27,0),MATCH(Schedules_8760!$F6958,DHW_StPt_Sch_EZ!$C$3:$I$3,0)),"F","C")</f>
        <v>53.333333333333329</v>
      </c>
      <c r="M6958" s="34">
        <f>CONVERT(INDEX(DHW_StPt_Sch_EZ!$C$31:$I$54,MATCH(Schedules_8760!$C6958,DHW_StPt_Sch_EZ!$B$31:$B$54,0),MATCH(Schedules_8760!$F6958,DHW_StPt_Sch_EZ!$C$30:$I$30,0)),"F","C")</f>
        <v>53.333333333333329</v>
      </c>
      <c r="N6958" s="12"/>
      <c r="O6958" s="12"/>
      <c r="P6958" s="12"/>
    </row>
    <row r="6959" spans="1:16" x14ac:dyDescent="0.25">
      <c r="A6959" s="35">
        <v>6958</v>
      </c>
      <c r="B6959" s="89">
        <v>290.875</v>
      </c>
      <c r="C6959" s="35">
        <f t="shared" si="540"/>
        <v>22</v>
      </c>
      <c r="D6959" s="35">
        <f t="shared" si="543"/>
        <v>290</v>
      </c>
      <c r="E6959" s="35">
        <f t="shared" si="544"/>
        <v>3</v>
      </c>
      <c r="F6959" s="35" t="str">
        <f t="shared" si="541"/>
        <v>Tuesday</v>
      </c>
      <c r="G6959" s="35">
        <f t="shared" si="542"/>
        <v>10</v>
      </c>
      <c r="H6959" s="34">
        <f>CONVERT(INDEX(Htg_StPt_Sch_EZ!$C$4:$I$27,MATCH(Schedules_8760!$C6959,Htg_StPt_Sch_EZ!$B$4:$B$27,0),MATCH(Schedules_8760!$F6959,Htg_StPt_Sch_EZ!$C$3:$I$3,0)),"F","C")</f>
        <v>20.555555555555554</v>
      </c>
      <c r="I6959" s="34">
        <f>CONVERT(INDEX(Htg_StPt_Sch_EZ!$C$31:$I$54,MATCH(Schedules_8760!$C6959,Htg_StPt_Sch_EZ!$B$31:$B$54,0),MATCH(Schedules_8760!$F6959,Htg_StPt_Sch_EZ!$C$30:$I$30,0)),"F","C")</f>
        <v>19.444444444444443</v>
      </c>
      <c r="J6959" s="34">
        <f>CONVERT(INDEX(Clg_StPt_Sch_EZ!$C$4:$I$27,MATCH(Schedules_8760!$C6959,Clg_StPt_Sch_EZ!$B$4:$B$27,0),MATCH(Schedules_8760!$F6959,Clg_StPt_Sch_EZ!$C$3:$I$3,0)),"F","C")</f>
        <v>25.555555555555554</v>
      </c>
      <c r="K6959" s="34">
        <f>CONVERT(INDEX(Clg_StPt_Sch_EZ!$C$31:$I$54,MATCH(Schedules_8760!$C6959,Clg_StPt_Sch_EZ!$B$31:$B$54,0),MATCH(Schedules_8760!$F6959,Clg_StPt_Sch_EZ!$C$30:$I$30,0)),"F","C")</f>
        <v>28.333333333333332</v>
      </c>
      <c r="L6959" s="34">
        <f>CONVERT(INDEX(DHW_StPt_Sch_EZ!$C$4:$I$27,MATCH(Schedules_8760!$C6959,DHW_StPt_Sch_EZ!$B$4:$B$27,0),MATCH(Schedules_8760!$F6959,DHW_StPt_Sch_EZ!$C$3:$I$3,0)),"F","C")</f>
        <v>53.333333333333329</v>
      </c>
      <c r="M6959" s="34">
        <f>CONVERT(INDEX(DHW_StPt_Sch_EZ!$C$31:$I$54,MATCH(Schedules_8760!$C6959,DHW_StPt_Sch_EZ!$B$31:$B$54,0),MATCH(Schedules_8760!$F6959,DHW_StPt_Sch_EZ!$C$30:$I$30,0)),"F","C")</f>
        <v>53.333333333333329</v>
      </c>
      <c r="N6959" s="12"/>
      <c r="O6959" s="12"/>
      <c r="P6959" s="12"/>
    </row>
    <row r="6960" spans="1:16" x14ac:dyDescent="0.25">
      <c r="A6960" s="35">
        <v>6959</v>
      </c>
      <c r="B6960" s="89">
        <v>290.91666666666669</v>
      </c>
      <c r="C6960" s="35">
        <f t="shared" si="540"/>
        <v>23</v>
      </c>
      <c r="D6960" s="35">
        <f t="shared" si="543"/>
        <v>290</v>
      </c>
      <c r="E6960" s="35">
        <f t="shared" si="544"/>
        <v>3</v>
      </c>
      <c r="F6960" s="35" t="str">
        <f t="shared" si="541"/>
        <v>Tuesday</v>
      </c>
      <c r="G6960" s="35">
        <f t="shared" si="542"/>
        <v>10</v>
      </c>
      <c r="H6960" s="34">
        <f>CONVERT(INDEX(Htg_StPt_Sch_EZ!$C$4:$I$27,MATCH(Schedules_8760!$C6960,Htg_StPt_Sch_EZ!$B$4:$B$27,0),MATCH(Schedules_8760!$F6960,Htg_StPt_Sch_EZ!$C$3:$I$3,0)),"F","C")</f>
        <v>20.555555555555554</v>
      </c>
      <c r="I6960" s="34">
        <f>CONVERT(INDEX(Htg_StPt_Sch_EZ!$C$31:$I$54,MATCH(Schedules_8760!$C6960,Htg_StPt_Sch_EZ!$B$31:$B$54,0),MATCH(Schedules_8760!$F6960,Htg_StPt_Sch_EZ!$C$30:$I$30,0)),"F","C")</f>
        <v>19.444444444444443</v>
      </c>
      <c r="J6960" s="34">
        <f>CONVERT(INDEX(Clg_StPt_Sch_EZ!$C$4:$I$27,MATCH(Schedules_8760!$C6960,Clg_StPt_Sch_EZ!$B$4:$B$27,0),MATCH(Schedules_8760!$F6960,Clg_StPt_Sch_EZ!$C$3:$I$3,0)),"F","C")</f>
        <v>25.555555555555554</v>
      </c>
      <c r="K6960" s="34">
        <f>CONVERT(INDEX(Clg_StPt_Sch_EZ!$C$31:$I$54,MATCH(Schedules_8760!$C6960,Clg_StPt_Sch_EZ!$B$31:$B$54,0),MATCH(Schedules_8760!$F6960,Clg_StPt_Sch_EZ!$C$30:$I$30,0)),"F","C")</f>
        <v>28.333333333333332</v>
      </c>
      <c r="L6960" s="34">
        <f>CONVERT(INDEX(DHW_StPt_Sch_EZ!$C$4:$I$27,MATCH(Schedules_8760!$C6960,DHW_StPt_Sch_EZ!$B$4:$B$27,0),MATCH(Schedules_8760!$F6960,DHW_StPt_Sch_EZ!$C$3:$I$3,0)),"F","C")</f>
        <v>53.333333333333329</v>
      </c>
      <c r="M6960" s="34">
        <f>CONVERT(INDEX(DHW_StPt_Sch_EZ!$C$31:$I$54,MATCH(Schedules_8760!$C6960,DHW_StPt_Sch_EZ!$B$31:$B$54,0),MATCH(Schedules_8760!$F6960,DHW_StPt_Sch_EZ!$C$30:$I$30,0)),"F","C")</f>
        <v>53.333333333333329</v>
      </c>
      <c r="N6960" s="12"/>
      <c r="O6960" s="12"/>
      <c r="P6960" s="12"/>
    </row>
    <row r="6961" spans="1:16" x14ac:dyDescent="0.25">
      <c r="A6961" s="35">
        <v>6960</v>
      </c>
      <c r="B6961" s="89">
        <v>290.95833333333331</v>
      </c>
      <c r="C6961" s="35">
        <f t="shared" si="540"/>
        <v>24</v>
      </c>
      <c r="D6961" s="35">
        <f t="shared" si="543"/>
        <v>290</v>
      </c>
      <c r="E6961" s="35">
        <f t="shared" si="544"/>
        <v>3</v>
      </c>
      <c r="F6961" s="35" t="str">
        <f t="shared" si="541"/>
        <v>Tuesday</v>
      </c>
      <c r="G6961" s="35">
        <f t="shared" si="542"/>
        <v>10</v>
      </c>
      <c r="H6961" s="34">
        <f>CONVERT(INDEX(Htg_StPt_Sch_EZ!$C$4:$I$27,MATCH(Schedules_8760!$C6961,Htg_StPt_Sch_EZ!$B$4:$B$27,0),MATCH(Schedules_8760!$F6961,Htg_StPt_Sch_EZ!$C$3:$I$3,0)),"F","C")</f>
        <v>20.555555555555554</v>
      </c>
      <c r="I6961" s="34">
        <f>CONVERT(INDEX(Htg_StPt_Sch_EZ!$C$31:$I$54,MATCH(Schedules_8760!$C6961,Htg_StPt_Sch_EZ!$B$31:$B$54,0),MATCH(Schedules_8760!$F6961,Htg_StPt_Sch_EZ!$C$30:$I$30,0)),"F","C")</f>
        <v>19.444444444444443</v>
      </c>
      <c r="J6961" s="34">
        <f>CONVERT(INDEX(Clg_StPt_Sch_EZ!$C$4:$I$27,MATCH(Schedules_8760!$C6961,Clg_StPt_Sch_EZ!$B$4:$B$27,0),MATCH(Schedules_8760!$F6961,Clg_StPt_Sch_EZ!$C$3:$I$3,0)),"F","C")</f>
        <v>25.555555555555554</v>
      </c>
      <c r="K6961" s="34">
        <f>CONVERT(INDEX(Clg_StPt_Sch_EZ!$C$31:$I$54,MATCH(Schedules_8760!$C6961,Clg_StPt_Sch_EZ!$B$31:$B$54,0),MATCH(Schedules_8760!$F6961,Clg_StPt_Sch_EZ!$C$30:$I$30,0)),"F","C")</f>
        <v>28.333333333333332</v>
      </c>
      <c r="L6961" s="34">
        <f>CONVERT(INDEX(DHW_StPt_Sch_EZ!$C$4:$I$27,MATCH(Schedules_8760!$C6961,DHW_StPt_Sch_EZ!$B$4:$B$27,0),MATCH(Schedules_8760!$F6961,DHW_StPt_Sch_EZ!$C$3:$I$3,0)),"F","C")</f>
        <v>53.333333333333329</v>
      </c>
      <c r="M6961" s="34">
        <f>CONVERT(INDEX(DHW_StPt_Sch_EZ!$C$31:$I$54,MATCH(Schedules_8760!$C6961,DHW_StPt_Sch_EZ!$B$31:$B$54,0),MATCH(Schedules_8760!$F6961,DHW_StPt_Sch_EZ!$C$30:$I$30,0)),"F","C")</f>
        <v>53.333333333333329</v>
      </c>
      <c r="N6961" s="12"/>
      <c r="O6961" s="12"/>
      <c r="P6961" s="12"/>
    </row>
    <row r="6962" spans="1:16" x14ac:dyDescent="0.25">
      <c r="A6962" s="35">
        <v>6961</v>
      </c>
      <c r="B6962" s="89">
        <v>291</v>
      </c>
      <c r="C6962" s="35">
        <f t="shared" si="540"/>
        <v>1</v>
      </c>
      <c r="D6962" s="35">
        <f t="shared" si="543"/>
        <v>291</v>
      </c>
      <c r="E6962" s="35">
        <f t="shared" si="544"/>
        <v>4</v>
      </c>
      <c r="F6962" s="35" t="str">
        <f t="shared" si="541"/>
        <v>Wednesday</v>
      </c>
      <c r="G6962" s="35">
        <f t="shared" si="542"/>
        <v>10</v>
      </c>
      <c r="H6962" s="34">
        <f>CONVERT(INDEX(Htg_StPt_Sch_EZ!$C$4:$I$27,MATCH(Schedules_8760!$C6962,Htg_StPt_Sch_EZ!$B$4:$B$27,0),MATCH(Schedules_8760!$F6962,Htg_StPt_Sch_EZ!$C$3:$I$3,0)),"F","C")</f>
        <v>20.555555555555554</v>
      </c>
      <c r="I6962" s="34">
        <f>CONVERT(INDEX(Htg_StPt_Sch_EZ!$C$31:$I$54,MATCH(Schedules_8760!$C6962,Htg_StPt_Sch_EZ!$B$31:$B$54,0),MATCH(Schedules_8760!$F6962,Htg_StPt_Sch_EZ!$C$30:$I$30,0)),"F","C")</f>
        <v>19.444444444444443</v>
      </c>
      <c r="J6962" s="34">
        <f>CONVERT(INDEX(Clg_StPt_Sch_EZ!$C$4:$I$27,MATCH(Schedules_8760!$C6962,Clg_StPt_Sch_EZ!$B$4:$B$27,0),MATCH(Schedules_8760!$F6962,Clg_StPt_Sch_EZ!$C$3:$I$3,0)),"F","C")</f>
        <v>25.555555555555554</v>
      </c>
      <c r="K6962" s="34">
        <f>CONVERT(INDEX(Clg_StPt_Sch_EZ!$C$31:$I$54,MATCH(Schedules_8760!$C6962,Clg_StPt_Sch_EZ!$B$31:$B$54,0),MATCH(Schedules_8760!$F6962,Clg_StPt_Sch_EZ!$C$30:$I$30,0)),"F","C")</f>
        <v>28.333333333333332</v>
      </c>
      <c r="L6962" s="34">
        <f>CONVERT(INDEX(DHW_StPt_Sch_EZ!$C$4:$I$27,MATCH(Schedules_8760!$C6962,DHW_StPt_Sch_EZ!$B$4:$B$27,0),MATCH(Schedules_8760!$F6962,DHW_StPt_Sch_EZ!$C$3:$I$3,0)),"F","C")</f>
        <v>53.333333333333329</v>
      </c>
      <c r="M6962" s="34">
        <f>CONVERT(INDEX(DHW_StPt_Sch_EZ!$C$31:$I$54,MATCH(Schedules_8760!$C6962,DHW_StPt_Sch_EZ!$B$31:$B$54,0),MATCH(Schedules_8760!$F6962,DHW_StPt_Sch_EZ!$C$30:$I$30,0)),"F","C")</f>
        <v>53.333333333333329</v>
      </c>
      <c r="N6962" s="12"/>
      <c r="O6962" s="12"/>
      <c r="P6962" s="12"/>
    </row>
    <row r="6963" spans="1:16" x14ac:dyDescent="0.25">
      <c r="A6963" s="35">
        <v>6962</v>
      </c>
      <c r="B6963" s="89">
        <v>291.04166666666669</v>
      </c>
      <c r="C6963" s="35">
        <f t="shared" si="540"/>
        <v>2</v>
      </c>
      <c r="D6963" s="35">
        <f t="shared" si="543"/>
        <v>291</v>
      </c>
      <c r="E6963" s="35">
        <f t="shared" si="544"/>
        <v>4</v>
      </c>
      <c r="F6963" s="35" t="str">
        <f t="shared" si="541"/>
        <v>Wednesday</v>
      </c>
      <c r="G6963" s="35">
        <f t="shared" si="542"/>
        <v>10</v>
      </c>
      <c r="H6963" s="34">
        <f>CONVERT(INDEX(Htg_StPt_Sch_EZ!$C$4:$I$27,MATCH(Schedules_8760!$C6963,Htg_StPt_Sch_EZ!$B$4:$B$27,0),MATCH(Schedules_8760!$F6963,Htg_StPt_Sch_EZ!$C$3:$I$3,0)),"F","C")</f>
        <v>20.555555555555554</v>
      </c>
      <c r="I6963" s="34">
        <f>CONVERT(INDEX(Htg_StPt_Sch_EZ!$C$31:$I$54,MATCH(Schedules_8760!$C6963,Htg_StPt_Sch_EZ!$B$31:$B$54,0),MATCH(Schedules_8760!$F6963,Htg_StPt_Sch_EZ!$C$30:$I$30,0)),"F","C")</f>
        <v>19.444444444444443</v>
      </c>
      <c r="J6963" s="34">
        <f>CONVERT(INDEX(Clg_StPt_Sch_EZ!$C$4:$I$27,MATCH(Schedules_8760!$C6963,Clg_StPt_Sch_EZ!$B$4:$B$27,0),MATCH(Schedules_8760!$F6963,Clg_StPt_Sch_EZ!$C$3:$I$3,0)),"F","C")</f>
        <v>25.555555555555554</v>
      </c>
      <c r="K6963" s="34">
        <f>CONVERT(INDEX(Clg_StPt_Sch_EZ!$C$31:$I$54,MATCH(Schedules_8760!$C6963,Clg_StPt_Sch_EZ!$B$31:$B$54,0),MATCH(Schedules_8760!$F6963,Clg_StPt_Sch_EZ!$C$30:$I$30,0)),"F","C")</f>
        <v>28.333333333333332</v>
      </c>
      <c r="L6963" s="34">
        <f>CONVERT(INDEX(DHW_StPt_Sch_EZ!$C$4:$I$27,MATCH(Schedules_8760!$C6963,DHW_StPt_Sch_EZ!$B$4:$B$27,0),MATCH(Schedules_8760!$F6963,DHW_StPt_Sch_EZ!$C$3:$I$3,0)),"F","C")</f>
        <v>53.333333333333329</v>
      </c>
      <c r="M6963" s="34">
        <f>CONVERT(INDEX(DHW_StPt_Sch_EZ!$C$31:$I$54,MATCH(Schedules_8760!$C6963,DHW_StPt_Sch_EZ!$B$31:$B$54,0),MATCH(Schedules_8760!$F6963,DHW_StPt_Sch_EZ!$C$30:$I$30,0)),"F","C")</f>
        <v>53.333333333333329</v>
      </c>
      <c r="N6963" s="12"/>
      <c r="O6963" s="12"/>
      <c r="P6963" s="12"/>
    </row>
    <row r="6964" spans="1:16" x14ac:dyDescent="0.25">
      <c r="A6964" s="35">
        <v>6963</v>
      </c>
      <c r="B6964" s="89">
        <v>291.08333333333331</v>
      </c>
      <c r="C6964" s="35">
        <f t="shared" si="540"/>
        <v>3</v>
      </c>
      <c r="D6964" s="35">
        <f t="shared" si="543"/>
        <v>291</v>
      </c>
      <c r="E6964" s="35">
        <f t="shared" si="544"/>
        <v>4</v>
      </c>
      <c r="F6964" s="35" t="str">
        <f t="shared" si="541"/>
        <v>Wednesday</v>
      </c>
      <c r="G6964" s="35">
        <f t="shared" si="542"/>
        <v>10</v>
      </c>
      <c r="H6964" s="34">
        <f>CONVERT(INDEX(Htg_StPt_Sch_EZ!$C$4:$I$27,MATCH(Schedules_8760!$C6964,Htg_StPt_Sch_EZ!$B$4:$B$27,0),MATCH(Schedules_8760!$F6964,Htg_StPt_Sch_EZ!$C$3:$I$3,0)),"F","C")</f>
        <v>20.555555555555554</v>
      </c>
      <c r="I6964" s="34">
        <f>CONVERT(INDEX(Htg_StPt_Sch_EZ!$C$31:$I$54,MATCH(Schedules_8760!$C6964,Htg_StPt_Sch_EZ!$B$31:$B$54,0),MATCH(Schedules_8760!$F6964,Htg_StPt_Sch_EZ!$C$30:$I$30,0)),"F","C")</f>
        <v>19.444444444444443</v>
      </c>
      <c r="J6964" s="34">
        <f>CONVERT(INDEX(Clg_StPt_Sch_EZ!$C$4:$I$27,MATCH(Schedules_8760!$C6964,Clg_StPt_Sch_EZ!$B$4:$B$27,0),MATCH(Schedules_8760!$F6964,Clg_StPt_Sch_EZ!$C$3:$I$3,0)),"F","C")</f>
        <v>25.555555555555554</v>
      </c>
      <c r="K6964" s="34">
        <f>CONVERT(INDEX(Clg_StPt_Sch_EZ!$C$31:$I$54,MATCH(Schedules_8760!$C6964,Clg_StPt_Sch_EZ!$B$31:$B$54,0),MATCH(Schedules_8760!$F6964,Clg_StPt_Sch_EZ!$C$30:$I$30,0)),"F","C")</f>
        <v>28.333333333333332</v>
      </c>
      <c r="L6964" s="34">
        <f>CONVERT(INDEX(DHW_StPt_Sch_EZ!$C$4:$I$27,MATCH(Schedules_8760!$C6964,DHW_StPt_Sch_EZ!$B$4:$B$27,0),MATCH(Schedules_8760!$F6964,DHW_StPt_Sch_EZ!$C$3:$I$3,0)),"F","C")</f>
        <v>53.333333333333329</v>
      </c>
      <c r="M6964" s="34">
        <f>CONVERT(INDEX(DHW_StPt_Sch_EZ!$C$31:$I$54,MATCH(Schedules_8760!$C6964,DHW_StPt_Sch_EZ!$B$31:$B$54,0),MATCH(Schedules_8760!$F6964,DHW_StPt_Sch_EZ!$C$30:$I$30,0)),"F","C")</f>
        <v>53.333333333333329</v>
      </c>
      <c r="N6964" s="12"/>
      <c r="O6964" s="12"/>
      <c r="P6964" s="12"/>
    </row>
    <row r="6965" spans="1:16" x14ac:dyDescent="0.25">
      <c r="A6965" s="35">
        <v>6964</v>
      </c>
      <c r="B6965" s="89">
        <v>291.125</v>
      </c>
      <c r="C6965" s="35">
        <f t="shared" si="540"/>
        <v>4</v>
      </c>
      <c r="D6965" s="35">
        <f t="shared" si="543"/>
        <v>291</v>
      </c>
      <c r="E6965" s="35">
        <f t="shared" si="544"/>
        <v>4</v>
      </c>
      <c r="F6965" s="35" t="str">
        <f t="shared" si="541"/>
        <v>Wednesday</v>
      </c>
      <c r="G6965" s="35">
        <f t="shared" si="542"/>
        <v>10</v>
      </c>
      <c r="H6965" s="34">
        <f>CONVERT(INDEX(Htg_StPt_Sch_EZ!$C$4:$I$27,MATCH(Schedules_8760!$C6965,Htg_StPt_Sch_EZ!$B$4:$B$27,0),MATCH(Schedules_8760!$F6965,Htg_StPt_Sch_EZ!$C$3:$I$3,0)),"F","C")</f>
        <v>20.555555555555554</v>
      </c>
      <c r="I6965" s="34">
        <f>CONVERT(INDEX(Htg_StPt_Sch_EZ!$C$31:$I$54,MATCH(Schedules_8760!$C6965,Htg_StPt_Sch_EZ!$B$31:$B$54,0),MATCH(Schedules_8760!$F6965,Htg_StPt_Sch_EZ!$C$30:$I$30,0)),"F","C")</f>
        <v>19.444444444444443</v>
      </c>
      <c r="J6965" s="34">
        <f>CONVERT(INDEX(Clg_StPt_Sch_EZ!$C$4:$I$27,MATCH(Schedules_8760!$C6965,Clg_StPt_Sch_EZ!$B$4:$B$27,0),MATCH(Schedules_8760!$F6965,Clg_StPt_Sch_EZ!$C$3:$I$3,0)),"F","C")</f>
        <v>25.555555555555554</v>
      </c>
      <c r="K6965" s="34">
        <f>CONVERT(INDEX(Clg_StPt_Sch_EZ!$C$31:$I$54,MATCH(Schedules_8760!$C6965,Clg_StPt_Sch_EZ!$B$31:$B$54,0),MATCH(Schedules_8760!$F6965,Clg_StPt_Sch_EZ!$C$30:$I$30,0)),"F","C")</f>
        <v>28.333333333333332</v>
      </c>
      <c r="L6965" s="34">
        <f>CONVERT(INDEX(DHW_StPt_Sch_EZ!$C$4:$I$27,MATCH(Schedules_8760!$C6965,DHW_StPt_Sch_EZ!$B$4:$B$27,0),MATCH(Schedules_8760!$F6965,DHW_StPt_Sch_EZ!$C$3:$I$3,0)),"F","C")</f>
        <v>53.333333333333329</v>
      </c>
      <c r="M6965" s="34">
        <f>CONVERT(INDEX(DHW_StPt_Sch_EZ!$C$31:$I$54,MATCH(Schedules_8760!$C6965,DHW_StPt_Sch_EZ!$B$31:$B$54,0),MATCH(Schedules_8760!$F6965,DHW_StPt_Sch_EZ!$C$30:$I$30,0)),"F","C")</f>
        <v>53.333333333333329</v>
      </c>
      <c r="N6965" s="12"/>
      <c r="O6965" s="12"/>
      <c r="P6965" s="12"/>
    </row>
    <row r="6966" spans="1:16" x14ac:dyDescent="0.25">
      <c r="A6966" s="35">
        <v>6965</v>
      </c>
      <c r="B6966" s="89">
        <v>291.16666666666669</v>
      </c>
      <c r="C6966" s="35">
        <f t="shared" si="540"/>
        <v>5</v>
      </c>
      <c r="D6966" s="35">
        <f t="shared" si="543"/>
        <v>291</v>
      </c>
      <c r="E6966" s="35">
        <f t="shared" si="544"/>
        <v>4</v>
      </c>
      <c r="F6966" s="35" t="str">
        <f t="shared" si="541"/>
        <v>Wednesday</v>
      </c>
      <c r="G6966" s="35">
        <f t="shared" si="542"/>
        <v>10</v>
      </c>
      <c r="H6966" s="34">
        <f>CONVERT(INDEX(Htg_StPt_Sch_EZ!$C$4:$I$27,MATCH(Schedules_8760!$C6966,Htg_StPt_Sch_EZ!$B$4:$B$27,0),MATCH(Schedules_8760!$F6966,Htg_StPt_Sch_EZ!$C$3:$I$3,0)),"F","C")</f>
        <v>20.555555555555554</v>
      </c>
      <c r="I6966" s="34">
        <f>CONVERT(INDEX(Htg_StPt_Sch_EZ!$C$31:$I$54,MATCH(Schedules_8760!$C6966,Htg_StPt_Sch_EZ!$B$31:$B$54,0),MATCH(Schedules_8760!$F6966,Htg_StPt_Sch_EZ!$C$30:$I$30,0)),"F","C")</f>
        <v>19.444444444444443</v>
      </c>
      <c r="J6966" s="34">
        <f>CONVERT(INDEX(Clg_StPt_Sch_EZ!$C$4:$I$27,MATCH(Schedules_8760!$C6966,Clg_StPt_Sch_EZ!$B$4:$B$27,0),MATCH(Schedules_8760!$F6966,Clg_StPt_Sch_EZ!$C$3:$I$3,0)),"F","C")</f>
        <v>25.555555555555554</v>
      </c>
      <c r="K6966" s="34">
        <f>CONVERT(INDEX(Clg_StPt_Sch_EZ!$C$31:$I$54,MATCH(Schedules_8760!$C6966,Clg_StPt_Sch_EZ!$B$31:$B$54,0),MATCH(Schedules_8760!$F6966,Clg_StPt_Sch_EZ!$C$30:$I$30,0)),"F","C")</f>
        <v>28.333333333333332</v>
      </c>
      <c r="L6966" s="34">
        <f>CONVERT(INDEX(DHW_StPt_Sch_EZ!$C$4:$I$27,MATCH(Schedules_8760!$C6966,DHW_StPt_Sch_EZ!$B$4:$B$27,0),MATCH(Schedules_8760!$F6966,DHW_StPt_Sch_EZ!$C$3:$I$3,0)),"F","C")</f>
        <v>53.333333333333329</v>
      </c>
      <c r="M6966" s="34">
        <f>CONVERT(INDEX(DHW_StPt_Sch_EZ!$C$31:$I$54,MATCH(Schedules_8760!$C6966,DHW_StPt_Sch_EZ!$B$31:$B$54,0),MATCH(Schedules_8760!$F6966,DHW_StPt_Sch_EZ!$C$30:$I$30,0)),"F","C")</f>
        <v>53.333333333333329</v>
      </c>
      <c r="N6966" s="12"/>
      <c r="O6966" s="12"/>
      <c r="P6966" s="12"/>
    </row>
    <row r="6967" spans="1:16" x14ac:dyDescent="0.25">
      <c r="A6967" s="35">
        <v>6966</v>
      </c>
      <c r="B6967" s="89">
        <v>291.20833333333331</v>
      </c>
      <c r="C6967" s="35">
        <f t="shared" si="540"/>
        <v>6</v>
      </c>
      <c r="D6967" s="35">
        <f t="shared" si="543"/>
        <v>291</v>
      </c>
      <c r="E6967" s="35">
        <f t="shared" si="544"/>
        <v>4</v>
      </c>
      <c r="F6967" s="35" t="str">
        <f t="shared" si="541"/>
        <v>Wednesday</v>
      </c>
      <c r="G6967" s="35">
        <f t="shared" si="542"/>
        <v>10</v>
      </c>
      <c r="H6967" s="34">
        <f>CONVERT(INDEX(Htg_StPt_Sch_EZ!$C$4:$I$27,MATCH(Schedules_8760!$C6967,Htg_StPt_Sch_EZ!$B$4:$B$27,0),MATCH(Schedules_8760!$F6967,Htg_StPt_Sch_EZ!$C$3:$I$3,0)),"F","C")</f>
        <v>20.555555555555554</v>
      </c>
      <c r="I6967" s="34">
        <f>CONVERT(INDEX(Htg_StPt_Sch_EZ!$C$31:$I$54,MATCH(Schedules_8760!$C6967,Htg_StPt_Sch_EZ!$B$31:$B$54,0),MATCH(Schedules_8760!$F6967,Htg_StPt_Sch_EZ!$C$30:$I$30,0)),"F","C")</f>
        <v>19.444444444444443</v>
      </c>
      <c r="J6967" s="34">
        <f>CONVERT(INDEX(Clg_StPt_Sch_EZ!$C$4:$I$27,MATCH(Schedules_8760!$C6967,Clg_StPt_Sch_EZ!$B$4:$B$27,0),MATCH(Schedules_8760!$F6967,Clg_StPt_Sch_EZ!$C$3:$I$3,0)),"F","C")</f>
        <v>25.555555555555554</v>
      </c>
      <c r="K6967" s="34">
        <f>CONVERT(INDEX(Clg_StPt_Sch_EZ!$C$31:$I$54,MATCH(Schedules_8760!$C6967,Clg_StPt_Sch_EZ!$B$31:$B$54,0),MATCH(Schedules_8760!$F6967,Clg_StPt_Sch_EZ!$C$30:$I$30,0)),"F","C")</f>
        <v>28.333333333333332</v>
      </c>
      <c r="L6967" s="34">
        <f>CONVERT(INDEX(DHW_StPt_Sch_EZ!$C$4:$I$27,MATCH(Schedules_8760!$C6967,DHW_StPt_Sch_EZ!$B$4:$B$27,0),MATCH(Schedules_8760!$F6967,DHW_StPt_Sch_EZ!$C$3:$I$3,0)),"F","C")</f>
        <v>53.333333333333329</v>
      </c>
      <c r="M6967" s="34">
        <f>CONVERT(INDEX(DHW_StPt_Sch_EZ!$C$31:$I$54,MATCH(Schedules_8760!$C6967,DHW_StPt_Sch_EZ!$B$31:$B$54,0),MATCH(Schedules_8760!$F6967,DHW_StPt_Sch_EZ!$C$30:$I$30,0)),"F","C")</f>
        <v>53.333333333333329</v>
      </c>
      <c r="N6967" s="12"/>
      <c r="O6967" s="12"/>
      <c r="P6967" s="12"/>
    </row>
    <row r="6968" spans="1:16" x14ac:dyDescent="0.25">
      <c r="A6968" s="35">
        <v>6967</v>
      </c>
      <c r="B6968" s="89">
        <v>291.25</v>
      </c>
      <c r="C6968" s="35">
        <f t="shared" si="540"/>
        <v>7</v>
      </c>
      <c r="D6968" s="35">
        <f t="shared" si="543"/>
        <v>291</v>
      </c>
      <c r="E6968" s="35">
        <f t="shared" si="544"/>
        <v>4</v>
      </c>
      <c r="F6968" s="35" t="str">
        <f t="shared" si="541"/>
        <v>Wednesday</v>
      </c>
      <c r="G6968" s="35">
        <f t="shared" si="542"/>
        <v>10</v>
      </c>
      <c r="H6968" s="34">
        <f>CONVERT(INDEX(Htg_StPt_Sch_EZ!$C$4:$I$27,MATCH(Schedules_8760!$C6968,Htg_StPt_Sch_EZ!$B$4:$B$27,0),MATCH(Schedules_8760!$F6968,Htg_StPt_Sch_EZ!$C$3:$I$3,0)),"F","C")</f>
        <v>20.555555555555554</v>
      </c>
      <c r="I6968" s="34">
        <f>CONVERT(INDEX(Htg_StPt_Sch_EZ!$C$31:$I$54,MATCH(Schedules_8760!$C6968,Htg_StPt_Sch_EZ!$B$31:$B$54,0),MATCH(Schedules_8760!$F6968,Htg_StPt_Sch_EZ!$C$30:$I$30,0)),"F","C")</f>
        <v>19.444444444444443</v>
      </c>
      <c r="J6968" s="34">
        <f>CONVERT(INDEX(Clg_StPt_Sch_EZ!$C$4:$I$27,MATCH(Schedules_8760!$C6968,Clg_StPt_Sch_EZ!$B$4:$B$27,0),MATCH(Schedules_8760!$F6968,Clg_StPt_Sch_EZ!$C$3:$I$3,0)),"F","C")</f>
        <v>25.555555555555554</v>
      </c>
      <c r="K6968" s="34">
        <f>CONVERT(INDEX(Clg_StPt_Sch_EZ!$C$31:$I$54,MATCH(Schedules_8760!$C6968,Clg_StPt_Sch_EZ!$B$31:$B$54,0),MATCH(Schedules_8760!$F6968,Clg_StPt_Sch_EZ!$C$30:$I$30,0)),"F","C")</f>
        <v>28.333333333333332</v>
      </c>
      <c r="L6968" s="34">
        <f>CONVERT(INDEX(DHW_StPt_Sch_EZ!$C$4:$I$27,MATCH(Schedules_8760!$C6968,DHW_StPt_Sch_EZ!$B$4:$B$27,0),MATCH(Schedules_8760!$F6968,DHW_StPt_Sch_EZ!$C$3:$I$3,0)),"F","C")</f>
        <v>53.333333333333329</v>
      </c>
      <c r="M6968" s="34">
        <f>CONVERT(INDEX(DHW_StPt_Sch_EZ!$C$31:$I$54,MATCH(Schedules_8760!$C6968,DHW_StPt_Sch_EZ!$B$31:$B$54,0),MATCH(Schedules_8760!$F6968,DHW_StPt_Sch_EZ!$C$30:$I$30,0)),"F","C")</f>
        <v>53.333333333333329</v>
      </c>
      <c r="N6968" s="12"/>
      <c r="O6968" s="12"/>
      <c r="P6968" s="12"/>
    </row>
    <row r="6969" spans="1:16" x14ac:dyDescent="0.25">
      <c r="A6969" s="35">
        <v>6968</v>
      </c>
      <c r="B6969" s="89">
        <v>291.29166666666669</v>
      </c>
      <c r="C6969" s="35">
        <f t="shared" si="540"/>
        <v>8</v>
      </c>
      <c r="D6969" s="35">
        <f t="shared" si="543"/>
        <v>291</v>
      </c>
      <c r="E6969" s="35">
        <f t="shared" si="544"/>
        <v>4</v>
      </c>
      <c r="F6969" s="35" t="str">
        <f t="shared" si="541"/>
        <v>Wednesday</v>
      </c>
      <c r="G6969" s="35">
        <f t="shared" si="542"/>
        <v>10</v>
      </c>
      <c r="H6969" s="34">
        <f>CONVERT(INDEX(Htg_StPt_Sch_EZ!$C$4:$I$27,MATCH(Schedules_8760!$C6969,Htg_StPt_Sch_EZ!$B$4:$B$27,0),MATCH(Schedules_8760!$F6969,Htg_StPt_Sch_EZ!$C$3:$I$3,0)),"F","C")</f>
        <v>20.555555555555554</v>
      </c>
      <c r="I6969" s="34">
        <f>CONVERT(INDEX(Htg_StPt_Sch_EZ!$C$31:$I$54,MATCH(Schedules_8760!$C6969,Htg_StPt_Sch_EZ!$B$31:$B$54,0),MATCH(Schedules_8760!$F6969,Htg_StPt_Sch_EZ!$C$30:$I$30,0)),"F","C")</f>
        <v>19.444444444444443</v>
      </c>
      <c r="J6969" s="34">
        <f>CONVERT(INDEX(Clg_StPt_Sch_EZ!$C$4:$I$27,MATCH(Schedules_8760!$C6969,Clg_StPt_Sch_EZ!$B$4:$B$27,0),MATCH(Schedules_8760!$F6969,Clg_StPt_Sch_EZ!$C$3:$I$3,0)),"F","C")</f>
        <v>25.555555555555554</v>
      </c>
      <c r="K6969" s="34">
        <f>CONVERT(INDEX(Clg_StPt_Sch_EZ!$C$31:$I$54,MATCH(Schedules_8760!$C6969,Clg_StPt_Sch_EZ!$B$31:$B$54,0),MATCH(Schedules_8760!$F6969,Clg_StPt_Sch_EZ!$C$30:$I$30,0)),"F","C")</f>
        <v>25</v>
      </c>
      <c r="L6969" s="34">
        <f>CONVERT(INDEX(DHW_StPt_Sch_EZ!$C$4:$I$27,MATCH(Schedules_8760!$C6969,DHW_StPt_Sch_EZ!$B$4:$B$27,0),MATCH(Schedules_8760!$F6969,DHW_StPt_Sch_EZ!$C$3:$I$3,0)),"F","C")</f>
        <v>53.333333333333329</v>
      </c>
      <c r="M6969" s="34">
        <f>CONVERT(INDEX(DHW_StPt_Sch_EZ!$C$31:$I$54,MATCH(Schedules_8760!$C6969,DHW_StPt_Sch_EZ!$B$31:$B$54,0),MATCH(Schedules_8760!$F6969,DHW_StPt_Sch_EZ!$C$30:$I$30,0)),"F","C")</f>
        <v>53.333333333333329</v>
      </c>
      <c r="N6969" s="12"/>
      <c r="O6969" s="12"/>
      <c r="P6969" s="12"/>
    </row>
    <row r="6970" spans="1:16" x14ac:dyDescent="0.25">
      <c r="A6970" s="35">
        <v>6969</v>
      </c>
      <c r="B6970" s="89">
        <v>291.33333333333331</v>
      </c>
      <c r="C6970" s="35">
        <f t="shared" si="540"/>
        <v>9</v>
      </c>
      <c r="D6970" s="35">
        <f t="shared" si="543"/>
        <v>291</v>
      </c>
      <c r="E6970" s="35">
        <f t="shared" si="544"/>
        <v>4</v>
      </c>
      <c r="F6970" s="35" t="str">
        <f t="shared" si="541"/>
        <v>Wednesday</v>
      </c>
      <c r="G6970" s="35">
        <f t="shared" si="542"/>
        <v>10</v>
      </c>
      <c r="H6970" s="34">
        <f>CONVERT(INDEX(Htg_StPt_Sch_EZ!$C$4:$I$27,MATCH(Schedules_8760!$C6970,Htg_StPt_Sch_EZ!$B$4:$B$27,0),MATCH(Schedules_8760!$F6970,Htg_StPt_Sch_EZ!$C$3:$I$3,0)),"F","C")</f>
        <v>20.555555555555554</v>
      </c>
      <c r="I6970" s="34">
        <f>CONVERT(INDEX(Htg_StPt_Sch_EZ!$C$31:$I$54,MATCH(Schedules_8760!$C6970,Htg_StPt_Sch_EZ!$B$31:$B$54,0),MATCH(Schedules_8760!$F6970,Htg_StPt_Sch_EZ!$C$30:$I$30,0)),"F","C")</f>
        <v>19.444444444444443</v>
      </c>
      <c r="J6970" s="34">
        <f>CONVERT(INDEX(Clg_StPt_Sch_EZ!$C$4:$I$27,MATCH(Schedules_8760!$C6970,Clg_StPt_Sch_EZ!$B$4:$B$27,0),MATCH(Schedules_8760!$F6970,Clg_StPt_Sch_EZ!$C$3:$I$3,0)),"F","C")</f>
        <v>25.555555555555554</v>
      </c>
      <c r="K6970" s="34">
        <f>CONVERT(INDEX(Clg_StPt_Sch_EZ!$C$31:$I$54,MATCH(Schedules_8760!$C6970,Clg_StPt_Sch_EZ!$B$31:$B$54,0),MATCH(Schedules_8760!$F6970,Clg_StPt_Sch_EZ!$C$30:$I$30,0)),"F","C")</f>
        <v>25</v>
      </c>
      <c r="L6970" s="34">
        <f>CONVERT(INDEX(DHW_StPt_Sch_EZ!$C$4:$I$27,MATCH(Schedules_8760!$C6970,DHW_StPt_Sch_EZ!$B$4:$B$27,0),MATCH(Schedules_8760!$F6970,DHW_StPt_Sch_EZ!$C$3:$I$3,0)),"F","C")</f>
        <v>53.333333333333329</v>
      </c>
      <c r="M6970" s="34">
        <f>CONVERT(INDEX(DHW_StPt_Sch_EZ!$C$31:$I$54,MATCH(Schedules_8760!$C6970,DHW_StPt_Sch_EZ!$B$31:$B$54,0),MATCH(Schedules_8760!$F6970,DHW_StPt_Sch_EZ!$C$30:$I$30,0)),"F","C")</f>
        <v>53.333333333333329</v>
      </c>
      <c r="N6970" s="12"/>
      <c r="O6970" s="12"/>
      <c r="P6970" s="12"/>
    </row>
    <row r="6971" spans="1:16" x14ac:dyDescent="0.25">
      <c r="A6971" s="35">
        <v>6970</v>
      </c>
      <c r="B6971" s="89">
        <v>291.375</v>
      </c>
      <c r="C6971" s="35">
        <f t="shared" si="540"/>
        <v>10</v>
      </c>
      <c r="D6971" s="35">
        <f t="shared" si="543"/>
        <v>291</v>
      </c>
      <c r="E6971" s="35">
        <f t="shared" si="544"/>
        <v>4</v>
      </c>
      <c r="F6971" s="35" t="str">
        <f t="shared" si="541"/>
        <v>Wednesday</v>
      </c>
      <c r="G6971" s="35">
        <f t="shared" si="542"/>
        <v>10</v>
      </c>
      <c r="H6971" s="34">
        <f>CONVERT(INDEX(Htg_StPt_Sch_EZ!$C$4:$I$27,MATCH(Schedules_8760!$C6971,Htg_StPt_Sch_EZ!$B$4:$B$27,0),MATCH(Schedules_8760!$F6971,Htg_StPt_Sch_EZ!$C$3:$I$3,0)),"F","C")</f>
        <v>20.555555555555554</v>
      </c>
      <c r="I6971" s="34">
        <f>CONVERT(INDEX(Htg_StPt_Sch_EZ!$C$31:$I$54,MATCH(Schedules_8760!$C6971,Htg_StPt_Sch_EZ!$B$31:$B$54,0),MATCH(Schedules_8760!$F6971,Htg_StPt_Sch_EZ!$C$30:$I$30,0)),"F","C")</f>
        <v>19.444444444444443</v>
      </c>
      <c r="J6971" s="34">
        <f>CONVERT(INDEX(Clg_StPt_Sch_EZ!$C$4:$I$27,MATCH(Schedules_8760!$C6971,Clg_StPt_Sch_EZ!$B$4:$B$27,0),MATCH(Schedules_8760!$F6971,Clg_StPt_Sch_EZ!$C$3:$I$3,0)),"F","C")</f>
        <v>25.555555555555554</v>
      </c>
      <c r="K6971" s="34">
        <f>CONVERT(INDEX(Clg_StPt_Sch_EZ!$C$31:$I$54,MATCH(Schedules_8760!$C6971,Clg_StPt_Sch_EZ!$B$31:$B$54,0),MATCH(Schedules_8760!$F6971,Clg_StPt_Sch_EZ!$C$30:$I$30,0)),"F","C")</f>
        <v>25</v>
      </c>
      <c r="L6971" s="34">
        <f>CONVERT(INDEX(DHW_StPt_Sch_EZ!$C$4:$I$27,MATCH(Schedules_8760!$C6971,DHW_StPt_Sch_EZ!$B$4:$B$27,0),MATCH(Schedules_8760!$F6971,DHW_StPt_Sch_EZ!$C$3:$I$3,0)),"F","C")</f>
        <v>53.333333333333329</v>
      </c>
      <c r="M6971" s="34">
        <f>CONVERT(INDEX(DHW_StPt_Sch_EZ!$C$31:$I$54,MATCH(Schedules_8760!$C6971,DHW_StPt_Sch_EZ!$B$31:$B$54,0),MATCH(Schedules_8760!$F6971,DHW_StPt_Sch_EZ!$C$30:$I$30,0)),"F","C")</f>
        <v>53.333333333333329</v>
      </c>
      <c r="N6971" s="12"/>
      <c r="O6971" s="12"/>
      <c r="P6971" s="12"/>
    </row>
    <row r="6972" spans="1:16" x14ac:dyDescent="0.25">
      <c r="A6972" s="35">
        <v>6971</v>
      </c>
      <c r="B6972" s="89">
        <v>291.41666666666669</v>
      </c>
      <c r="C6972" s="35">
        <f t="shared" si="540"/>
        <v>11</v>
      </c>
      <c r="D6972" s="35">
        <f t="shared" si="543"/>
        <v>291</v>
      </c>
      <c r="E6972" s="35">
        <f t="shared" si="544"/>
        <v>4</v>
      </c>
      <c r="F6972" s="35" t="str">
        <f t="shared" si="541"/>
        <v>Wednesday</v>
      </c>
      <c r="G6972" s="35">
        <f t="shared" si="542"/>
        <v>10</v>
      </c>
      <c r="H6972" s="34">
        <f>CONVERT(INDEX(Htg_StPt_Sch_EZ!$C$4:$I$27,MATCH(Schedules_8760!$C6972,Htg_StPt_Sch_EZ!$B$4:$B$27,0),MATCH(Schedules_8760!$F6972,Htg_StPt_Sch_EZ!$C$3:$I$3,0)),"F","C")</f>
        <v>20.555555555555554</v>
      </c>
      <c r="I6972" s="34">
        <f>CONVERT(INDEX(Htg_StPt_Sch_EZ!$C$31:$I$54,MATCH(Schedules_8760!$C6972,Htg_StPt_Sch_EZ!$B$31:$B$54,0),MATCH(Schedules_8760!$F6972,Htg_StPt_Sch_EZ!$C$30:$I$30,0)),"F","C")</f>
        <v>19.444444444444443</v>
      </c>
      <c r="J6972" s="34">
        <f>CONVERT(INDEX(Clg_StPt_Sch_EZ!$C$4:$I$27,MATCH(Schedules_8760!$C6972,Clg_StPt_Sch_EZ!$B$4:$B$27,0),MATCH(Schedules_8760!$F6972,Clg_StPt_Sch_EZ!$C$3:$I$3,0)),"F","C")</f>
        <v>25.555555555555554</v>
      </c>
      <c r="K6972" s="34">
        <f>CONVERT(INDEX(Clg_StPt_Sch_EZ!$C$31:$I$54,MATCH(Schedules_8760!$C6972,Clg_StPt_Sch_EZ!$B$31:$B$54,0),MATCH(Schedules_8760!$F6972,Clg_StPt_Sch_EZ!$C$30:$I$30,0)),"F","C")</f>
        <v>25</v>
      </c>
      <c r="L6972" s="34">
        <f>CONVERT(INDEX(DHW_StPt_Sch_EZ!$C$4:$I$27,MATCH(Schedules_8760!$C6972,DHW_StPt_Sch_EZ!$B$4:$B$27,0),MATCH(Schedules_8760!$F6972,DHW_StPt_Sch_EZ!$C$3:$I$3,0)),"F","C")</f>
        <v>53.333333333333329</v>
      </c>
      <c r="M6972" s="34">
        <f>CONVERT(INDEX(DHW_StPt_Sch_EZ!$C$31:$I$54,MATCH(Schedules_8760!$C6972,DHW_StPt_Sch_EZ!$B$31:$B$54,0),MATCH(Schedules_8760!$F6972,DHW_StPt_Sch_EZ!$C$30:$I$30,0)),"F","C")</f>
        <v>53.333333333333329</v>
      </c>
      <c r="N6972" s="12"/>
      <c r="O6972" s="12"/>
      <c r="P6972" s="12"/>
    </row>
    <row r="6973" spans="1:16" x14ac:dyDescent="0.25">
      <c r="A6973" s="35">
        <v>6972</v>
      </c>
      <c r="B6973" s="89">
        <v>291.45833333333331</v>
      </c>
      <c r="C6973" s="35">
        <f t="shared" si="540"/>
        <v>12</v>
      </c>
      <c r="D6973" s="35">
        <f t="shared" si="543"/>
        <v>291</v>
      </c>
      <c r="E6973" s="35">
        <f t="shared" si="544"/>
        <v>4</v>
      </c>
      <c r="F6973" s="35" t="str">
        <f t="shared" si="541"/>
        <v>Wednesday</v>
      </c>
      <c r="G6973" s="35">
        <f t="shared" si="542"/>
        <v>10</v>
      </c>
      <c r="H6973" s="34">
        <f>CONVERT(INDEX(Htg_StPt_Sch_EZ!$C$4:$I$27,MATCH(Schedules_8760!$C6973,Htg_StPt_Sch_EZ!$B$4:$B$27,0),MATCH(Schedules_8760!$F6973,Htg_StPt_Sch_EZ!$C$3:$I$3,0)),"F","C")</f>
        <v>20.555555555555554</v>
      </c>
      <c r="I6973" s="34">
        <f>CONVERT(INDEX(Htg_StPt_Sch_EZ!$C$31:$I$54,MATCH(Schedules_8760!$C6973,Htg_StPt_Sch_EZ!$B$31:$B$54,0),MATCH(Schedules_8760!$F6973,Htg_StPt_Sch_EZ!$C$30:$I$30,0)),"F","C")</f>
        <v>19.444444444444443</v>
      </c>
      <c r="J6973" s="34">
        <f>CONVERT(INDEX(Clg_StPt_Sch_EZ!$C$4:$I$27,MATCH(Schedules_8760!$C6973,Clg_StPt_Sch_EZ!$B$4:$B$27,0),MATCH(Schedules_8760!$F6973,Clg_StPt_Sch_EZ!$C$3:$I$3,0)),"F","C")</f>
        <v>25.555555555555554</v>
      </c>
      <c r="K6973" s="34">
        <f>CONVERT(INDEX(Clg_StPt_Sch_EZ!$C$31:$I$54,MATCH(Schedules_8760!$C6973,Clg_StPt_Sch_EZ!$B$31:$B$54,0),MATCH(Schedules_8760!$F6973,Clg_StPt_Sch_EZ!$C$30:$I$30,0)),"F","C")</f>
        <v>25</v>
      </c>
      <c r="L6973" s="34">
        <f>CONVERT(INDEX(DHW_StPt_Sch_EZ!$C$4:$I$27,MATCH(Schedules_8760!$C6973,DHW_StPt_Sch_EZ!$B$4:$B$27,0),MATCH(Schedules_8760!$F6973,DHW_StPt_Sch_EZ!$C$3:$I$3,0)),"F","C")</f>
        <v>53.333333333333329</v>
      </c>
      <c r="M6973" s="34">
        <f>CONVERT(INDEX(DHW_StPt_Sch_EZ!$C$31:$I$54,MATCH(Schedules_8760!$C6973,DHW_StPt_Sch_EZ!$B$31:$B$54,0),MATCH(Schedules_8760!$F6973,DHW_StPt_Sch_EZ!$C$30:$I$30,0)),"F","C")</f>
        <v>53.333333333333329</v>
      </c>
      <c r="N6973" s="12"/>
      <c r="O6973" s="12"/>
      <c r="P6973" s="12"/>
    </row>
    <row r="6974" spans="1:16" x14ac:dyDescent="0.25">
      <c r="A6974" s="35">
        <v>6973</v>
      </c>
      <c r="B6974" s="89">
        <v>291.5</v>
      </c>
      <c r="C6974" s="35">
        <f t="shared" si="540"/>
        <v>13</v>
      </c>
      <c r="D6974" s="35">
        <f t="shared" si="543"/>
        <v>291</v>
      </c>
      <c r="E6974" s="35">
        <f t="shared" si="544"/>
        <v>4</v>
      </c>
      <c r="F6974" s="35" t="str">
        <f t="shared" si="541"/>
        <v>Wednesday</v>
      </c>
      <c r="G6974" s="35">
        <f t="shared" si="542"/>
        <v>10</v>
      </c>
      <c r="H6974" s="34">
        <f>CONVERT(INDEX(Htg_StPt_Sch_EZ!$C$4:$I$27,MATCH(Schedules_8760!$C6974,Htg_StPt_Sch_EZ!$B$4:$B$27,0),MATCH(Schedules_8760!$F6974,Htg_StPt_Sch_EZ!$C$3:$I$3,0)),"F","C")</f>
        <v>20.555555555555554</v>
      </c>
      <c r="I6974" s="34">
        <f>CONVERT(INDEX(Htg_StPt_Sch_EZ!$C$31:$I$54,MATCH(Schedules_8760!$C6974,Htg_StPt_Sch_EZ!$B$31:$B$54,0),MATCH(Schedules_8760!$F6974,Htg_StPt_Sch_EZ!$C$30:$I$30,0)),"F","C")</f>
        <v>19.444444444444443</v>
      </c>
      <c r="J6974" s="34">
        <f>CONVERT(INDEX(Clg_StPt_Sch_EZ!$C$4:$I$27,MATCH(Schedules_8760!$C6974,Clg_StPt_Sch_EZ!$B$4:$B$27,0),MATCH(Schedules_8760!$F6974,Clg_StPt_Sch_EZ!$C$3:$I$3,0)),"F","C")</f>
        <v>25.555555555555554</v>
      </c>
      <c r="K6974" s="34">
        <f>CONVERT(INDEX(Clg_StPt_Sch_EZ!$C$31:$I$54,MATCH(Schedules_8760!$C6974,Clg_StPt_Sch_EZ!$B$31:$B$54,0),MATCH(Schedules_8760!$F6974,Clg_StPt_Sch_EZ!$C$30:$I$30,0)),"F","C")</f>
        <v>25</v>
      </c>
      <c r="L6974" s="34">
        <f>CONVERT(INDEX(DHW_StPt_Sch_EZ!$C$4:$I$27,MATCH(Schedules_8760!$C6974,DHW_StPt_Sch_EZ!$B$4:$B$27,0),MATCH(Schedules_8760!$F6974,DHW_StPt_Sch_EZ!$C$3:$I$3,0)),"F","C")</f>
        <v>53.333333333333329</v>
      </c>
      <c r="M6974" s="34">
        <f>CONVERT(INDEX(DHW_StPt_Sch_EZ!$C$31:$I$54,MATCH(Schedules_8760!$C6974,DHW_StPt_Sch_EZ!$B$31:$B$54,0),MATCH(Schedules_8760!$F6974,DHW_StPt_Sch_EZ!$C$30:$I$30,0)),"F","C")</f>
        <v>53.333333333333329</v>
      </c>
      <c r="N6974" s="12"/>
      <c r="O6974" s="12"/>
      <c r="P6974" s="12"/>
    </row>
    <row r="6975" spans="1:16" x14ac:dyDescent="0.25">
      <c r="A6975" s="35">
        <v>6974</v>
      </c>
      <c r="B6975" s="89">
        <v>291.54166666666669</v>
      </c>
      <c r="C6975" s="35">
        <f t="shared" si="540"/>
        <v>14</v>
      </c>
      <c r="D6975" s="35">
        <f t="shared" si="543"/>
        <v>291</v>
      </c>
      <c r="E6975" s="35">
        <f t="shared" si="544"/>
        <v>4</v>
      </c>
      <c r="F6975" s="35" t="str">
        <f t="shared" si="541"/>
        <v>Wednesday</v>
      </c>
      <c r="G6975" s="35">
        <f t="shared" si="542"/>
        <v>10</v>
      </c>
      <c r="H6975" s="34">
        <f>CONVERT(INDEX(Htg_StPt_Sch_EZ!$C$4:$I$27,MATCH(Schedules_8760!$C6975,Htg_StPt_Sch_EZ!$B$4:$B$27,0),MATCH(Schedules_8760!$F6975,Htg_StPt_Sch_EZ!$C$3:$I$3,0)),"F","C")</f>
        <v>20.555555555555554</v>
      </c>
      <c r="I6975" s="34">
        <f>CONVERT(INDEX(Htg_StPt_Sch_EZ!$C$31:$I$54,MATCH(Schedules_8760!$C6975,Htg_StPt_Sch_EZ!$B$31:$B$54,0),MATCH(Schedules_8760!$F6975,Htg_StPt_Sch_EZ!$C$30:$I$30,0)),"F","C")</f>
        <v>19.444444444444443</v>
      </c>
      <c r="J6975" s="34">
        <f>CONVERT(INDEX(Clg_StPt_Sch_EZ!$C$4:$I$27,MATCH(Schedules_8760!$C6975,Clg_StPt_Sch_EZ!$B$4:$B$27,0),MATCH(Schedules_8760!$F6975,Clg_StPt_Sch_EZ!$C$3:$I$3,0)),"F","C")</f>
        <v>25.555555555555554</v>
      </c>
      <c r="K6975" s="34">
        <f>CONVERT(INDEX(Clg_StPt_Sch_EZ!$C$31:$I$54,MATCH(Schedules_8760!$C6975,Clg_StPt_Sch_EZ!$B$31:$B$54,0),MATCH(Schedules_8760!$F6975,Clg_StPt_Sch_EZ!$C$30:$I$30,0)),"F","C")</f>
        <v>25</v>
      </c>
      <c r="L6975" s="34">
        <f>CONVERT(INDEX(DHW_StPt_Sch_EZ!$C$4:$I$27,MATCH(Schedules_8760!$C6975,DHW_StPt_Sch_EZ!$B$4:$B$27,0),MATCH(Schedules_8760!$F6975,DHW_StPt_Sch_EZ!$C$3:$I$3,0)),"F","C")</f>
        <v>53.333333333333329</v>
      </c>
      <c r="M6975" s="34">
        <f>CONVERT(INDEX(DHW_StPt_Sch_EZ!$C$31:$I$54,MATCH(Schedules_8760!$C6975,DHW_StPt_Sch_EZ!$B$31:$B$54,0),MATCH(Schedules_8760!$F6975,DHW_StPt_Sch_EZ!$C$30:$I$30,0)),"F","C")</f>
        <v>53.333333333333329</v>
      </c>
      <c r="N6975" s="12"/>
      <c r="O6975" s="12"/>
      <c r="P6975" s="12"/>
    </row>
    <row r="6976" spans="1:16" x14ac:dyDescent="0.25">
      <c r="A6976" s="35">
        <v>6975</v>
      </c>
      <c r="B6976" s="89">
        <v>291.58333333333331</v>
      </c>
      <c r="C6976" s="35">
        <f t="shared" si="540"/>
        <v>15</v>
      </c>
      <c r="D6976" s="35">
        <f t="shared" si="543"/>
        <v>291</v>
      </c>
      <c r="E6976" s="35">
        <f t="shared" si="544"/>
        <v>4</v>
      </c>
      <c r="F6976" s="35" t="str">
        <f t="shared" si="541"/>
        <v>Wednesday</v>
      </c>
      <c r="G6976" s="35">
        <f t="shared" si="542"/>
        <v>10</v>
      </c>
      <c r="H6976" s="34">
        <f>CONVERT(INDEX(Htg_StPt_Sch_EZ!$C$4:$I$27,MATCH(Schedules_8760!$C6976,Htg_StPt_Sch_EZ!$B$4:$B$27,0),MATCH(Schedules_8760!$F6976,Htg_StPt_Sch_EZ!$C$3:$I$3,0)),"F","C")</f>
        <v>20.555555555555554</v>
      </c>
      <c r="I6976" s="34">
        <f>CONVERT(INDEX(Htg_StPt_Sch_EZ!$C$31:$I$54,MATCH(Schedules_8760!$C6976,Htg_StPt_Sch_EZ!$B$31:$B$54,0),MATCH(Schedules_8760!$F6976,Htg_StPt_Sch_EZ!$C$30:$I$30,0)),"F","C")</f>
        <v>21.111111111111111</v>
      </c>
      <c r="J6976" s="34">
        <f>CONVERT(INDEX(Clg_StPt_Sch_EZ!$C$4:$I$27,MATCH(Schedules_8760!$C6976,Clg_StPt_Sch_EZ!$B$4:$B$27,0),MATCH(Schedules_8760!$F6976,Clg_StPt_Sch_EZ!$C$3:$I$3,0)),"F","C")</f>
        <v>25.555555555555554</v>
      </c>
      <c r="K6976" s="34">
        <f>CONVERT(INDEX(Clg_StPt_Sch_EZ!$C$31:$I$54,MATCH(Schedules_8760!$C6976,Clg_StPt_Sch_EZ!$B$31:$B$54,0),MATCH(Schedules_8760!$F6976,Clg_StPt_Sch_EZ!$C$30:$I$30,0)),"F","C")</f>
        <v>25</v>
      </c>
      <c r="L6976" s="34">
        <f>CONVERT(INDEX(DHW_StPt_Sch_EZ!$C$4:$I$27,MATCH(Schedules_8760!$C6976,DHW_StPt_Sch_EZ!$B$4:$B$27,0),MATCH(Schedules_8760!$F6976,DHW_StPt_Sch_EZ!$C$3:$I$3,0)),"F","C")</f>
        <v>53.333333333333329</v>
      </c>
      <c r="M6976" s="34">
        <f>CONVERT(INDEX(DHW_StPt_Sch_EZ!$C$31:$I$54,MATCH(Schedules_8760!$C6976,DHW_StPt_Sch_EZ!$B$31:$B$54,0),MATCH(Schedules_8760!$F6976,DHW_StPt_Sch_EZ!$C$30:$I$30,0)),"F","C")</f>
        <v>53.333333333333329</v>
      </c>
      <c r="N6976" s="12"/>
      <c r="O6976" s="12"/>
      <c r="P6976" s="12"/>
    </row>
    <row r="6977" spans="1:16" x14ac:dyDescent="0.25">
      <c r="A6977" s="35">
        <v>6976</v>
      </c>
      <c r="B6977" s="89">
        <v>291.625</v>
      </c>
      <c r="C6977" s="35">
        <f t="shared" si="540"/>
        <v>16</v>
      </c>
      <c r="D6977" s="35">
        <f t="shared" si="543"/>
        <v>291</v>
      </c>
      <c r="E6977" s="35">
        <f t="shared" si="544"/>
        <v>4</v>
      </c>
      <c r="F6977" s="35" t="str">
        <f t="shared" si="541"/>
        <v>Wednesday</v>
      </c>
      <c r="G6977" s="35">
        <f t="shared" si="542"/>
        <v>10</v>
      </c>
      <c r="H6977" s="34">
        <f>CONVERT(INDEX(Htg_StPt_Sch_EZ!$C$4:$I$27,MATCH(Schedules_8760!$C6977,Htg_StPt_Sch_EZ!$B$4:$B$27,0),MATCH(Schedules_8760!$F6977,Htg_StPt_Sch_EZ!$C$3:$I$3,0)),"F","C")</f>
        <v>20.555555555555554</v>
      </c>
      <c r="I6977" s="34">
        <f>CONVERT(INDEX(Htg_StPt_Sch_EZ!$C$31:$I$54,MATCH(Schedules_8760!$C6977,Htg_StPt_Sch_EZ!$B$31:$B$54,0),MATCH(Schedules_8760!$F6977,Htg_StPt_Sch_EZ!$C$30:$I$30,0)),"F","C")</f>
        <v>21.111111111111111</v>
      </c>
      <c r="J6977" s="34">
        <f>CONVERT(INDEX(Clg_StPt_Sch_EZ!$C$4:$I$27,MATCH(Schedules_8760!$C6977,Clg_StPt_Sch_EZ!$B$4:$B$27,0),MATCH(Schedules_8760!$F6977,Clg_StPt_Sch_EZ!$C$3:$I$3,0)),"F","C")</f>
        <v>25.555555555555554</v>
      </c>
      <c r="K6977" s="34">
        <f>CONVERT(INDEX(Clg_StPt_Sch_EZ!$C$31:$I$54,MATCH(Schedules_8760!$C6977,Clg_StPt_Sch_EZ!$B$31:$B$54,0),MATCH(Schedules_8760!$F6977,Clg_StPt_Sch_EZ!$C$30:$I$30,0)),"F","C")</f>
        <v>25</v>
      </c>
      <c r="L6977" s="34">
        <f>CONVERT(INDEX(DHW_StPt_Sch_EZ!$C$4:$I$27,MATCH(Schedules_8760!$C6977,DHW_StPt_Sch_EZ!$B$4:$B$27,0),MATCH(Schedules_8760!$F6977,DHW_StPt_Sch_EZ!$C$3:$I$3,0)),"F","C")</f>
        <v>53.333333333333329</v>
      </c>
      <c r="M6977" s="34">
        <f>CONVERT(INDEX(DHW_StPt_Sch_EZ!$C$31:$I$54,MATCH(Schedules_8760!$C6977,DHW_StPt_Sch_EZ!$B$31:$B$54,0),MATCH(Schedules_8760!$F6977,DHW_StPt_Sch_EZ!$C$30:$I$30,0)),"F","C")</f>
        <v>53.333333333333329</v>
      </c>
      <c r="N6977" s="12"/>
      <c r="O6977" s="12"/>
      <c r="P6977" s="12"/>
    </row>
    <row r="6978" spans="1:16" x14ac:dyDescent="0.25">
      <c r="A6978" s="35">
        <v>6977</v>
      </c>
      <c r="B6978" s="89">
        <v>291.66666666666669</v>
      </c>
      <c r="C6978" s="35">
        <f t="shared" ref="C6978:C7041" si="545">HOUR(B6978)+1</f>
        <v>17</v>
      </c>
      <c r="D6978" s="35">
        <f t="shared" si="543"/>
        <v>291</v>
      </c>
      <c r="E6978" s="35">
        <f t="shared" si="544"/>
        <v>4</v>
      </c>
      <c r="F6978" s="35" t="str">
        <f t="shared" ref="F6978:F7041" si="546">IF(E6978=1,"Sunday",IF(E6978=2,"Monday",IF(E6978=3,"Tuesday",IF(E6978=4,"Wednesday",IF(E6978=5,"Thursday",IF(E6978=6,"Friday","Saturday"))))))</f>
        <v>Wednesday</v>
      </c>
      <c r="G6978" s="35">
        <f t="shared" ref="G6978:G7041" si="547">MONTH(B6978)</f>
        <v>10</v>
      </c>
      <c r="H6978" s="34">
        <f>CONVERT(INDEX(Htg_StPt_Sch_EZ!$C$4:$I$27,MATCH(Schedules_8760!$C6978,Htg_StPt_Sch_EZ!$B$4:$B$27,0),MATCH(Schedules_8760!$F6978,Htg_StPt_Sch_EZ!$C$3:$I$3,0)),"F","C")</f>
        <v>20.555555555555554</v>
      </c>
      <c r="I6978" s="34">
        <f>CONVERT(INDEX(Htg_StPt_Sch_EZ!$C$31:$I$54,MATCH(Schedules_8760!$C6978,Htg_StPt_Sch_EZ!$B$31:$B$54,0),MATCH(Schedules_8760!$F6978,Htg_StPt_Sch_EZ!$C$30:$I$30,0)),"F","C")</f>
        <v>17.777777777777779</v>
      </c>
      <c r="J6978" s="34">
        <f>CONVERT(INDEX(Clg_StPt_Sch_EZ!$C$4:$I$27,MATCH(Schedules_8760!$C6978,Clg_StPt_Sch_EZ!$B$4:$B$27,0),MATCH(Schedules_8760!$F6978,Clg_StPt_Sch_EZ!$C$3:$I$3,0)),"F","C")</f>
        <v>25.555555555555554</v>
      </c>
      <c r="K6978" s="34">
        <f>CONVERT(INDEX(Clg_StPt_Sch_EZ!$C$31:$I$54,MATCH(Schedules_8760!$C6978,Clg_StPt_Sch_EZ!$B$31:$B$54,0),MATCH(Schedules_8760!$F6978,Clg_StPt_Sch_EZ!$C$30:$I$30,0)),"F","C")</f>
        <v>25</v>
      </c>
      <c r="L6978" s="34">
        <f>CONVERT(INDEX(DHW_StPt_Sch_EZ!$C$4:$I$27,MATCH(Schedules_8760!$C6978,DHW_StPt_Sch_EZ!$B$4:$B$27,0),MATCH(Schedules_8760!$F6978,DHW_StPt_Sch_EZ!$C$3:$I$3,0)),"F","C")</f>
        <v>53.333333333333329</v>
      </c>
      <c r="M6978" s="34">
        <f>CONVERT(INDEX(DHW_StPt_Sch_EZ!$C$31:$I$54,MATCH(Schedules_8760!$C6978,DHW_StPt_Sch_EZ!$B$31:$B$54,0),MATCH(Schedules_8760!$F6978,DHW_StPt_Sch_EZ!$C$30:$I$30,0)),"F","C")</f>
        <v>53.333333333333329</v>
      </c>
      <c r="N6978" s="12"/>
      <c r="O6978" s="12"/>
      <c r="P6978" s="12"/>
    </row>
    <row r="6979" spans="1:16" x14ac:dyDescent="0.25">
      <c r="A6979" s="35">
        <v>6978</v>
      </c>
      <c r="B6979" s="89">
        <v>291.70833333333331</v>
      </c>
      <c r="C6979" s="35">
        <f t="shared" si="545"/>
        <v>18</v>
      </c>
      <c r="D6979" s="35">
        <f t="shared" ref="D6979:D7042" si="548">IF(C6979=1,D6978+1,D6978)</f>
        <v>291</v>
      </c>
      <c r="E6979" s="35">
        <f t="shared" ref="E6979:E7042" si="549">IF(AND(C6979=1,E6978=7),1,IF(C6979=1,E6978+1,E6978))</f>
        <v>4</v>
      </c>
      <c r="F6979" s="35" t="str">
        <f t="shared" si="546"/>
        <v>Wednesday</v>
      </c>
      <c r="G6979" s="35">
        <f t="shared" si="547"/>
        <v>10</v>
      </c>
      <c r="H6979" s="34">
        <f>CONVERT(INDEX(Htg_StPt_Sch_EZ!$C$4:$I$27,MATCH(Schedules_8760!$C6979,Htg_StPt_Sch_EZ!$B$4:$B$27,0),MATCH(Schedules_8760!$F6979,Htg_StPt_Sch_EZ!$C$3:$I$3,0)),"F","C")</f>
        <v>20.555555555555554</v>
      </c>
      <c r="I6979" s="34">
        <f>CONVERT(INDEX(Htg_StPt_Sch_EZ!$C$31:$I$54,MATCH(Schedules_8760!$C6979,Htg_StPt_Sch_EZ!$B$31:$B$54,0),MATCH(Schedules_8760!$F6979,Htg_StPt_Sch_EZ!$C$30:$I$30,0)),"F","C")</f>
        <v>17.777777777777779</v>
      </c>
      <c r="J6979" s="34">
        <f>CONVERT(INDEX(Clg_StPt_Sch_EZ!$C$4:$I$27,MATCH(Schedules_8760!$C6979,Clg_StPt_Sch_EZ!$B$4:$B$27,0),MATCH(Schedules_8760!$F6979,Clg_StPt_Sch_EZ!$C$3:$I$3,0)),"F","C")</f>
        <v>25.555555555555554</v>
      </c>
      <c r="K6979" s="34">
        <f>CONVERT(INDEX(Clg_StPt_Sch_EZ!$C$31:$I$54,MATCH(Schedules_8760!$C6979,Clg_StPt_Sch_EZ!$B$31:$B$54,0),MATCH(Schedules_8760!$F6979,Clg_StPt_Sch_EZ!$C$30:$I$30,0)),"F","C")</f>
        <v>28.333333333333332</v>
      </c>
      <c r="L6979" s="34">
        <f>CONVERT(INDEX(DHW_StPt_Sch_EZ!$C$4:$I$27,MATCH(Schedules_8760!$C6979,DHW_StPt_Sch_EZ!$B$4:$B$27,0),MATCH(Schedules_8760!$F6979,DHW_StPt_Sch_EZ!$C$3:$I$3,0)),"F","C")</f>
        <v>53.333333333333329</v>
      </c>
      <c r="M6979" s="34">
        <f>CONVERT(INDEX(DHW_StPt_Sch_EZ!$C$31:$I$54,MATCH(Schedules_8760!$C6979,DHW_StPt_Sch_EZ!$B$31:$B$54,0),MATCH(Schedules_8760!$F6979,DHW_StPt_Sch_EZ!$C$30:$I$30,0)),"F","C")</f>
        <v>53.333333333333329</v>
      </c>
      <c r="N6979" s="12"/>
      <c r="O6979" s="12"/>
      <c r="P6979" s="12"/>
    </row>
    <row r="6980" spans="1:16" x14ac:dyDescent="0.25">
      <c r="A6980" s="35">
        <v>6979</v>
      </c>
      <c r="B6980" s="89">
        <v>291.75</v>
      </c>
      <c r="C6980" s="35">
        <f t="shared" si="545"/>
        <v>19</v>
      </c>
      <c r="D6980" s="35">
        <f t="shared" si="548"/>
        <v>291</v>
      </c>
      <c r="E6980" s="35">
        <f t="shared" si="549"/>
        <v>4</v>
      </c>
      <c r="F6980" s="35" t="str">
        <f t="shared" si="546"/>
        <v>Wednesday</v>
      </c>
      <c r="G6980" s="35">
        <f t="shared" si="547"/>
        <v>10</v>
      </c>
      <c r="H6980" s="34">
        <f>CONVERT(INDEX(Htg_StPt_Sch_EZ!$C$4:$I$27,MATCH(Schedules_8760!$C6980,Htg_StPt_Sch_EZ!$B$4:$B$27,0),MATCH(Schedules_8760!$F6980,Htg_StPt_Sch_EZ!$C$3:$I$3,0)),"F","C")</f>
        <v>20.555555555555554</v>
      </c>
      <c r="I6980" s="34">
        <f>CONVERT(INDEX(Htg_StPt_Sch_EZ!$C$31:$I$54,MATCH(Schedules_8760!$C6980,Htg_StPt_Sch_EZ!$B$31:$B$54,0),MATCH(Schedules_8760!$F6980,Htg_StPt_Sch_EZ!$C$30:$I$30,0)),"F","C")</f>
        <v>18.333333333333332</v>
      </c>
      <c r="J6980" s="34">
        <f>CONVERT(INDEX(Clg_StPt_Sch_EZ!$C$4:$I$27,MATCH(Schedules_8760!$C6980,Clg_StPt_Sch_EZ!$B$4:$B$27,0),MATCH(Schedules_8760!$F6980,Clg_StPt_Sch_EZ!$C$3:$I$3,0)),"F","C")</f>
        <v>25.555555555555554</v>
      </c>
      <c r="K6980" s="34">
        <f>CONVERT(INDEX(Clg_StPt_Sch_EZ!$C$31:$I$54,MATCH(Schedules_8760!$C6980,Clg_StPt_Sch_EZ!$B$31:$B$54,0),MATCH(Schedules_8760!$F6980,Clg_StPt_Sch_EZ!$C$30:$I$30,0)),"F","C")</f>
        <v>28.333333333333332</v>
      </c>
      <c r="L6980" s="34">
        <f>CONVERT(INDEX(DHW_StPt_Sch_EZ!$C$4:$I$27,MATCH(Schedules_8760!$C6980,DHW_StPt_Sch_EZ!$B$4:$B$27,0),MATCH(Schedules_8760!$F6980,DHW_StPt_Sch_EZ!$C$3:$I$3,0)),"F","C")</f>
        <v>53.333333333333329</v>
      </c>
      <c r="M6980" s="34">
        <f>CONVERT(INDEX(DHW_StPt_Sch_EZ!$C$31:$I$54,MATCH(Schedules_8760!$C6980,DHW_StPt_Sch_EZ!$B$31:$B$54,0),MATCH(Schedules_8760!$F6980,DHW_StPt_Sch_EZ!$C$30:$I$30,0)),"F","C")</f>
        <v>53.333333333333329</v>
      </c>
      <c r="N6980" s="12"/>
      <c r="O6980" s="12"/>
      <c r="P6980" s="12"/>
    </row>
    <row r="6981" spans="1:16" x14ac:dyDescent="0.25">
      <c r="A6981" s="35">
        <v>6980</v>
      </c>
      <c r="B6981" s="89">
        <v>291.79166666666669</v>
      </c>
      <c r="C6981" s="35">
        <f t="shared" si="545"/>
        <v>20</v>
      </c>
      <c r="D6981" s="35">
        <f t="shared" si="548"/>
        <v>291</v>
      </c>
      <c r="E6981" s="35">
        <f t="shared" si="549"/>
        <v>4</v>
      </c>
      <c r="F6981" s="35" t="str">
        <f t="shared" si="546"/>
        <v>Wednesday</v>
      </c>
      <c r="G6981" s="35">
        <f t="shared" si="547"/>
        <v>10</v>
      </c>
      <c r="H6981" s="34">
        <f>CONVERT(INDEX(Htg_StPt_Sch_EZ!$C$4:$I$27,MATCH(Schedules_8760!$C6981,Htg_StPt_Sch_EZ!$B$4:$B$27,0),MATCH(Schedules_8760!$F6981,Htg_StPt_Sch_EZ!$C$3:$I$3,0)),"F","C")</f>
        <v>20.555555555555554</v>
      </c>
      <c r="I6981" s="34">
        <f>CONVERT(INDEX(Htg_StPt_Sch_EZ!$C$31:$I$54,MATCH(Schedules_8760!$C6981,Htg_StPt_Sch_EZ!$B$31:$B$54,0),MATCH(Schedules_8760!$F6981,Htg_StPt_Sch_EZ!$C$30:$I$30,0)),"F","C")</f>
        <v>18.888888888888889</v>
      </c>
      <c r="J6981" s="34">
        <f>CONVERT(INDEX(Clg_StPt_Sch_EZ!$C$4:$I$27,MATCH(Schedules_8760!$C6981,Clg_StPt_Sch_EZ!$B$4:$B$27,0),MATCH(Schedules_8760!$F6981,Clg_StPt_Sch_EZ!$C$3:$I$3,0)),"F","C")</f>
        <v>25.555555555555554</v>
      </c>
      <c r="K6981" s="34">
        <f>CONVERT(INDEX(Clg_StPt_Sch_EZ!$C$31:$I$54,MATCH(Schedules_8760!$C6981,Clg_StPt_Sch_EZ!$B$31:$B$54,0),MATCH(Schedules_8760!$F6981,Clg_StPt_Sch_EZ!$C$30:$I$30,0)),"F","C")</f>
        <v>28.333333333333332</v>
      </c>
      <c r="L6981" s="34">
        <f>CONVERT(INDEX(DHW_StPt_Sch_EZ!$C$4:$I$27,MATCH(Schedules_8760!$C6981,DHW_StPt_Sch_EZ!$B$4:$B$27,0),MATCH(Schedules_8760!$F6981,DHW_StPt_Sch_EZ!$C$3:$I$3,0)),"F","C")</f>
        <v>53.333333333333329</v>
      </c>
      <c r="M6981" s="34">
        <f>CONVERT(INDEX(DHW_StPt_Sch_EZ!$C$31:$I$54,MATCH(Schedules_8760!$C6981,DHW_StPt_Sch_EZ!$B$31:$B$54,0),MATCH(Schedules_8760!$F6981,DHW_StPt_Sch_EZ!$C$30:$I$30,0)),"F","C")</f>
        <v>53.333333333333329</v>
      </c>
      <c r="N6981" s="12"/>
      <c r="O6981" s="12"/>
      <c r="P6981" s="12"/>
    </row>
    <row r="6982" spans="1:16" x14ac:dyDescent="0.25">
      <c r="A6982" s="35">
        <v>6981</v>
      </c>
      <c r="B6982" s="89">
        <v>291.83333333333331</v>
      </c>
      <c r="C6982" s="35">
        <f t="shared" si="545"/>
        <v>21</v>
      </c>
      <c r="D6982" s="35">
        <f t="shared" si="548"/>
        <v>291</v>
      </c>
      <c r="E6982" s="35">
        <f t="shared" si="549"/>
        <v>4</v>
      </c>
      <c r="F6982" s="35" t="str">
        <f t="shared" si="546"/>
        <v>Wednesday</v>
      </c>
      <c r="G6982" s="35">
        <f t="shared" si="547"/>
        <v>10</v>
      </c>
      <c r="H6982" s="34">
        <f>CONVERT(INDEX(Htg_StPt_Sch_EZ!$C$4:$I$27,MATCH(Schedules_8760!$C6982,Htg_StPt_Sch_EZ!$B$4:$B$27,0),MATCH(Schedules_8760!$F6982,Htg_StPt_Sch_EZ!$C$3:$I$3,0)),"F","C")</f>
        <v>20.555555555555554</v>
      </c>
      <c r="I6982" s="34">
        <f>CONVERT(INDEX(Htg_StPt_Sch_EZ!$C$31:$I$54,MATCH(Schedules_8760!$C6982,Htg_StPt_Sch_EZ!$B$31:$B$54,0),MATCH(Schedules_8760!$F6982,Htg_StPt_Sch_EZ!$C$30:$I$30,0)),"F","C")</f>
        <v>19.444444444444443</v>
      </c>
      <c r="J6982" s="34">
        <f>CONVERT(INDEX(Clg_StPt_Sch_EZ!$C$4:$I$27,MATCH(Schedules_8760!$C6982,Clg_StPt_Sch_EZ!$B$4:$B$27,0),MATCH(Schedules_8760!$F6982,Clg_StPt_Sch_EZ!$C$3:$I$3,0)),"F","C")</f>
        <v>25.555555555555554</v>
      </c>
      <c r="K6982" s="34">
        <f>CONVERT(INDEX(Clg_StPt_Sch_EZ!$C$31:$I$54,MATCH(Schedules_8760!$C6982,Clg_StPt_Sch_EZ!$B$31:$B$54,0),MATCH(Schedules_8760!$F6982,Clg_StPt_Sch_EZ!$C$30:$I$30,0)),"F","C")</f>
        <v>28.333333333333332</v>
      </c>
      <c r="L6982" s="34">
        <f>CONVERT(INDEX(DHW_StPt_Sch_EZ!$C$4:$I$27,MATCH(Schedules_8760!$C6982,DHW_StPt_Sch_EZ!$B$4:$B$27,0),MATCH(Schedules_8760!$F6982,DHW_StPt_Sch_EZ!$C$3:$I$3,0)),"F","C")</f>
        <v>53.333333333333329</v>
      </c>
      <c r="M6982" s="34">
        <f>CONVERT(INDEX(DHW_StPt_Sch_EZ!$C$31:$I$54,MATCH(Schedules_8760!$C6982,DHW_StPt_Sch_EZ!$B$31:$B$54,0),MATCH(Schedules_8760!$F6982,DHW_StPt_Sch_EZ!$C$30:$I$30,0)),"F","C")</f>
        <v>53.333333333333329</v>
      </c>
      <c r="N6982" s="12"/>
      <c r="O6982" s="12"/>
      <c r="P6982" s="12"/>
    </row>
    <row r="6983" spans="1:16" x14ac:dyDescent="0.25">
      <c r="A6983" s="35">
        <v>6982</v>
      </c>
      <c r="B6983" s="89">
        <v>291.875</v>
      </c>
      <c r="C6983" s="35">
        <f t="shared" si="545"/>
        <v>22</v>
      </c>
      <c r="D6983" s="35">
        <f t="shared" si="548"/>
        <v>291</v>
      </c>
      <c r="E6983" s="35">
        <f t="shared" si="549"/>
        <v>4</v>
      </c>
      <c r="F6983" s="35" t="str">
        <f t="shared" si="546"/>
        <v>Wednesday</v>
      </c>
      <c r="G6983" s="35">
        <f t="shared" si="547"/>
        <v>10</v>
      </c>
      <c r="H6983" s="34">
        <f>CONVERT(INDEX(Htg_StPt_Sch_EZ!$C$4:$I$27,MATCH(Schedules_8760!$C6983,Htg_StPt_Sch_EZ!$B$4:$B$27,0),MATCH(Schedules_8760!$F6983,Htg_StPt_Sch_EZ!$C$3:$I$3,0)),"F","C")</f>
        <v>20.555555555555554</v>
      </c>
      <c r="I6983" s="34">
        <f>CONVERT(INDEX(Htg_StPt_Sch_EZ!$C$31:$I$54,MATCH(Schedules_8760!$C6983,Htg_StPt_Sch_EZ!$B$31:$B$54,0),MATCH(Schedules_8760!$F6983,Htg_StPt_Sch_EZ!$C$30:$I$30,0)),"F","C")</f>
        <v>19.444444444444443</v>
      </c>
      <c r="J6983" s="34">
        <f>CONVERT(INDEX(Clg_StPt_Sch_EZ!$C$4:$I$27,MATCH(Schedules_8760!$C6983,Clg_StPt_Sch_EZ!$B$4:$B$27,0),MATCH(Schedules_8760!$F6983,Clg_StPt_Sch_EZ!$C$3:$I$3,0)),"F","C")</f>
        <v>25.555555555555554</v>
      </c>
      <c r="K6983" s="34">
        <f>CONVERT(INDEX(Clg_StPt_Sch_EZ!$C$31:$I$54,MATCH(Schedules_8760!$C6983,Clg_StPt_Sch_EZ!$B$31:$B$54,0),MATCH(Schedules_8760!$F6983,Clg_StPt_Sch_EZ!$C$30:$I$30,0)),"F","C")</f>
        <v>28.333333333333332</v>
      </c>
      <c r="L6983" s="34">
        <f>CONVERT(INDEX(DHW_StPt_Sch_EZ!$C$4:$I$27,MATCH(Schedules_8760!$C6983,DHW_StPt_Sch_EZ!$B$4:$B$27,0),MATCH(Schedules_8760!$F6983,DHW_StPt_Sch_EZ!$C$3:$I$3,0)),"F","C")</f>
        <v>53.333333333333329</v>
      </c>
      <c r="M6983" s="34">
        <f>CONVERT(INDEX(DHW_StPt_Sch_EZ!$C$31:$I$54,MATCH(Schedules_8760!$C6983,DHW_StPt_Sch_EZ!$B$31:$B$54,0),MATCH(Schedules_8760!$F6983,DHW_StPt_Sch_EZ!$C$30:$I$30,0)),"F","C")</f>
        <v>53.333333333333329</v>
      </c>
      <c r="N6983" s="12"/>
      <c r="O6983" s="12"/>
      <c r="P6983" s="12"/>
    </row>
    <row r="6984" spans="1:16" x14ac:dyDescent="0.25">
      <c r="A6984" s="35">
        <v>6983</v>
      </c>
      <c r="B6984" s="89">
        <v>291.91666666666669</v>
      </c>
      <c r="C6984" s="35">
        <f t="shared" si="545"/>
        <v>23</v>
      </c>
      <c r="D6984" s="35">
        <f t="shared" si="548"/>
        <v>291</v>
      </c>
      <c r="E6984" s="35">
        <f t="shared" si="549"/>
        <v>4</v>
      </c>
      <c r="F6984" s="35" t="str">
        <f t="shared" si="546"/>
        <v>Wednesday</v>
      </c>
      <c r="G6984" s="35">
        <f t="shared" si="547"/>
        <v>10</v>
      </c>
      <c r="H6984" s="34">
        <f>CONVERT(INDEX(Htg_StPt_Sch_EZ!$C$4:$I$27,MATCH(Schedules_8760!$C6984,Htg_StPt_Sch_EZ!$B$4:$B$27,0),MATCH(Schedules_8760!$F6984,Htg_StPt_Sch_EZ!$C$3:$I$3,0)),"F","C")</f>
        <v>20.555555555555554</v>
      </c>
      <c r="I6984" s="34">
        <f>CONVERT(INDEX(Htg_StPt_Sch_EZ!$C$31:$I$54,MATCH(Schedules_8760!$C6984,Htg_StPt_Sch_EZ!$B$31:$B$54,0),MATCH(Schedules_8760!$F6984,Htg_StPt_Sch_EZ!$C$30:$I$30,0)),"F","C")</f>
        <v>19.444444444444443</v>
      </c>
      <c r="J6984" s="34">
        <f>CONVERT(INDEX(Clg_StPt_Sch_EZ!$C$4:$I$27,MATCH(Schedules_8760!$C6984,Clg_StPt_Sch_EZ!$B$4:$B$27,0),MATCH(Schedules_8760!$F6984,Clg_StPt_Sch_EZ!$C$3:$I$3,0)),"F","C")</f>
        <v>25.555555555555554</v>
      </c>
      <c r="K6984" s="34">
        <f>CONVERT(INDEX(Clg_StPt_Sch_EZ!$C$31:$I$54,MATCH(Schedules_8760!$C6984,Clg_StPt_Sch_EZ!$B$31:$B$54,0),MATCH(Schedules_8760!$F6984,Clg_StPt_Sch_EZ!$C$30:$I$30,0)),"F","C")</f>
        <v>28.333333333333332</v>
      </c>
      <c r="L6984" s="34">
        <f>CONVERT(INDEX(DHW_StPt_Sch_EZ!$C$4:$I$27,MATCH(Schedules_8760!$C6984,DHW_StPt_Sch_EZ!$B$4:$B$27,0),MATCH(Schedules_8760!$F6984,DHW_StPt_Sch_EZ!$C$3:$I$3,0)),"F","C")</f>
        <v>53.333333333333329</v>
      </c>
      <c r="M6984" s="34">
        <f>CONVERT(INDEX(DHW_StPt_Sch_EZ!$C$31:$I$54,MATCH(Schedules_8760!$C6984,DHW_StPt_Sch_EZ!$B$31:$B$54,0),MATCH(Schedules_8760!$F6984,DHW_StPt_Sch_EZ!$C$30:$I$30,0)),"F","C")</f>
        <v>53.333333333333329</v>
      </c>
      <c r="N6984" s="12"/>
      <c r="O6984" s="12"/>
      <c r="P6984" s="12"/>
    </row>
    <row r="6985" spans="1:16" x14ac:dyDescent="0.25">
      <c r="A6985" s="35">
        <v>6984</v>
      </c>
      <c r="B6985" s="89">
        <v>291.95833333333331</v>
      </c>
      <c r="C6985" s="35">
        <f t="shared" si="545"/>
        <v>24</v>
      </c>
      <c r="D6985" s="35">
        <f t="shared" si="548"/>
        <v>291</v>
      </c>
      <c r="E6985" s="35">
        <f t="shared" si="549"/>
        <v>4</v>
      </c>
      <c r="F6985" s="35" t="str">
        <f t="shared" si="546"/>
        <v>Wednesday</v>
      </c>
      <c r="G6985" s="35">
        <f t="shared" si="547"/>
        <v>10</v>
      </c>
      <c r="H6985" s="34">
        <f>CONVERT(INDEX(Htg_StPt_Sch_EZ!$C$4:$I$27,MATCH(Schedules_8760!$C6985,Htg_StPt_Sch_EZ!$B$4:$B$27,0),MATCH(Schedules_8760!$F6985,Htg_StPt_Sch_EZ!$C$3:$I$3,0)),"F","C")</f>
        <v>20.555555555555554</v>
      </c>
      <c r="I6985" s="34">
        <f>CONVERT(INDEX(Htg_StPt_Sch_EZ!$C$31:$I$54,MATCH(Schedules_8760!$C6985,Htg_StPt_Sch_EZ!$B$31:$B$54,0),MATCH(Schedules_8760!$F6985,Htg_StPt_Sch_EZ!$C$30:$I$30,0)),"F","C")</f>
        <v>19.444444444444443</v>
      </c>
      <c r="J6985" s="34">
        <f>CONVERT(INDEX(Clg_StPt_Sch_EZ!$C$4:$I$27,MATCH(Schedules_8760!$C6985,Clg_StPt_Sch_EZ!$B$4:$B$27,0),MATCH(Schedules_8760!$F6985,Clg_StPt_Sch_EZ!$C$3:$I$3,0)),"F","C")</f>
        <v>25.555555555555554</v>
      </c>
      <c r="K6985" s="34">
        <f>CONVERT(INDEX(Clg_StPt_Sch_EZ!$C$31:$I$54,MATCH(Schedules_8760!$C6985,Clg_StPt_Sch_EZ!$B$31:$B$54,0),MATCH(Schedules_8760!$F6985,Clg_StPt_Sch_EZ!$C$30:$I$30,0)),"F","C")</f>
        <v>28.333333333333332</v>
      </c>
      <c r="L6985" s="34">
        <f>CONVERT(INDEX(DHW_StPt_Sch_EZ!$C$4:$I$27,MATCH(Schedules_8760!$C6985,DHW_StPt_Sch_EZ!$B$4:$B$27,0),MATCH(Schedules_8760!$F6985,DHW_StPt_Sch_EZ!$C$3:$I$3,0)),"F","C")</f>
        <v>53.333333333333329</v>
      </c>
      <c r="M6985" s="34">
        <f>CONVERT(INDEX(DHW_StPt_Sch_EZ!$C$31:$I$54,MATCH(Schedules_8760!$C6985,DHW_StPt_Sch_EZ!$B$31:$B$54,0),MATCH(Schedules_8760!$F6985,DHW_StPt_Sch_EZ!$C$30:$I$30,0)),"F","C")</f>
        <v>53.333333333333329</v>
      </c>
      <c r="N6985" s="12"/>
      <c r="O6985" s="12"/>
      <c r="P6985" s="12"/>
    </row>
    <row r="6986" spans="1:16" x14ac:dyDescent="0.25">
      <c r="A6986" s="35">
        <v>6985</v>
      </c>
      <c r="B6986" s="89">
        <v>292</v>
      </c>
      <c r="C6986" s="35">
        <f t="shared" si="545"/>
        <v>1</v>
      </c>
      <c r="D6986" s="35">
        <f t="shared" si="548"/>
        <v>292</v>
      </c>
      <c r="E6986" s="35">
        <f t="shared" si="549"/>
        <v>5</v>
      </c>
      <c r="F6986" s="35" t="str">
        <f t="shared" si="546"/>
        <v>Thursday</v>
      </c>
      <c r="G6986" s="35">
        <f t="shared" si="547"/>
        <v>10</v>
      </c>
      <c r="H6986" s="34">
        <f>CONVERT(INDEX(Htg_StPt_Sch_EZ!$C$4:$I$27,MATCH(Schedules_8760!$C6986,Htg_StPt_Sch_EZ!$B$4:$B$27,0),MATCH(Schedules_8760!$F6986,Htg_StPt_Sch_EZ!$C$3:$I$3,0)),"F","C")</f>
        <v>20.555555555555554</v>
      </c>
      <c r="I6986" s="34">
        <f>CONVERT(INDEX(Htg_StPt_Sch_EZ!$C$31:$I$54,MATCH(Schedules_8760!$C6986,Htg_StPt_Sch_EZ!$B$31:$B$54,0),MATCH(Schedules_8760!$F6986,Htg_StPt_Sch_EZ!$C$30:$I$30,0)),"F","C")</f>
        <v>19.444444444444443</v>
      </c>
      <c r="J6986" s="34">
        <f>CONVERT(INDEX(Clg_StPt_Sch_EZ!$C$4:$I$27,MATCH(Schedules_8760!$C6986,Clg_StPt_Sch_EZ!$B$4:$B$27,0),MATCH(Schedules_8760!$F6986,Clg_StPt_Sch_EZ!$C$3:$I$3,0)),"F","C")</f>
        <v>25.555555555555554</v>
      </c>
      <c r="K6986" s="34">
        <f>CONVERT(INDEX(Clg_StPt_Sch_EZ!$C$31:$I$54,MATCH(Schedules_8760!$C6986,Clg_StPt_Sch_EZ!$B$31:$B$54,0),MATCH(Schedules_8760!$F6986,Clg_StPt_Sch_EZ!$C$30:$I$30,0)),"F","C")</f>
        <v>28.333333333333332</v>
      </c>
      <c r="L6986" s="34">
        <f>CONVERT(INDEX(DHW_StPt_Sch_EZ!$C$4:$I$27,MATCH(Schedules_8760!$C6986,DHW_StPt_Sch_EZ!$B$4:$B$27,0),MATCH(Schedules_8760!$F6986,DHW_StPt_Sch_EZ!$C$3:$I$3,0)),"F","C")</f>
        <v>53.333333333333329</v>
      </c>
      <c r="M6986" s="34">
        <f>CONVERT(INDEX(DHW_StPt_Sch_EZ!$C$31:$I$54,MATCH(Schedules_8760!$C6986,DHW_StPt_Sch_EZ!$B$31:$B$54,0),MATCH(Schedules_8760!$F6986,DHW_StPt_Sch_EZ!$C$30:$I$30,0)),"F","C")</f>
        <v>53.333333333333329</v>
      </c>
      <c r="N6986" s="12"/>
      <c r="O6986" s="12"/>
      <c r="P6986" s="12"/>
    </row>
    <row r="6987" spans="1:16" x14ac:dyDescent="0.25">
      <c r="A6987" s="35">
        <v>6986</v>
      </c>
      <c r="B6987" s="89">
        <v>292.04166666666669</v>
      </c>
      <c r="C6987" s="35">
        <f t="shared" si="545"/>
        <v>2</v>
      </c>
      <c r="D6987" s="35">
        <f t="shared" si="548"/>
        <v>292</v>
      </c>
      <c r="E6987" s="35">
        <f t="shared" si="549"/>
        <v>5</v>
      </c>
      <c r="F6987" s="35" t="str">
        <f t="shared" si="546"/>
        <v>Thursday</v>
      </c>
      <c r="G6987" s="35">
        <f t="shared" si="547"/>
        <v>10</v>
      </c>
      <c r="H6987" s="34">
        <f>CONVERT(INDEX(Htg_StPt_Sch_EZ!$C$4:$I$27,MATCH(Schedules_8760!$C6987,Htg_StPt_Sch_EZ!$B$4:$B$27,0),MATCH(Schedules_8760!$F6987,Htg_StPt_Sch_EZ!$C$3:$I$3,0)),"F","C")</f>
        <v>20.555555555555554</v>
      </c>
      <c r="I6987" s="34">
        <f>CONVERT(INDEX(Htg_StPt_Sch_EZ!$C$31:$I$54,MATCH(Schedules_8760!$C6987,Htg_StPt_Sch_EZ!$B$31:$B$54,0),MATCH(Schedules_8760!$F6987,Htg_StPt_Sch_EZ!$C$30:$I$30,0)),"F","C")</f>
        <v>19.444444444444443</v>
      </c>
      <c r="J6987" s="34">
        <f>CONVERT(INDEX(Clg_StPt_Sch_EZ!$C$4:$I$27,MATCH(Schedules_8760!$C6987,Clg_StPt_Sch_EZ!$B$4:$B$27,0),MATCH(Schedules_8760!$F6987,Clg_StPt_Sch_EZ!$C$3:$I$3,0)),"F","C")</f>
        <v>25.555555555555554</v>
      </c>
      <c r="K6987" s="34">
        <f>CONVERT(INDEX(Clg_StPt_Sch_EZ!$C$31:$I$54,MATCH(Schedules_8760!$C6987,Clg_StPt_Sch_EZ!$B$31:$B$54,0),MATCH(Schedules_8760!$F6987,Clg_StPt_Sch_EZ!$C$30:$I$30,0)),"F","C")</f>
        <v>28.333333333333332</v>
      </c>
      <c r="L6987" s="34">
        <f>CONVERT(INDEX(DHW_StPt_Sch_EZ!$C$4:$I$27,MATCH(Schedules_8760!$C6987,DHW_StPt_Sch_EZ!$B$4:$B$27,0),MATCH(Schedules_8760!$F6987,DHW_StPt_Sch_EZ!$C$3:$I$3,0)),"F","C")</f>
        <v>53.333333333333329</v>
      </c>
      <c r="M6987" s="34">
        <f>CONVERT(INDEX(DHW_StPt_Sch_EZ!$C$31:$I$54,MATCH(Schedules_8760!$C6987,DHW_StPt_Sch_EZ!$B$31:$B$54,0),MATCH(Schedules_8760!$F6987,DHW_StPt_Sch_EZ!$C$30:$I$30,0)),"F","C")</f>
        <v>53.333333333333329</v>
      </c>
      <c r="N6987" s="12"/>
      <c r="O6987" s="12"/>
      <c r="P6987" s="12"/>
    </row>
    <row r="6988" spans="1:16" x14ac:dyDescent="0.25">
      <c r="A6988" s="35">
        <v>6987</v>
      </c>
      <c r="B6988" s="89">
        <v>292.08333333333331</v>
      </c>
      <c r="C6988" s="35">
        <f t="shared" si="545"/>
        <v>3</v>
      </c>
      <c r="D6988" s="35">
        <f t="shared" si="548"/>
        <v>292</v>
      </c>
      <c r="E6988" s="35">
        <f t="shared" si="549"/>
        <v>5</v>
      </c>
      <c r="F6988" s="35" t="str">
        <f t="shared" si="546"/>
        <v>Thursday</v>
      </c>
      <c r="G6988" s="35">
        <f t="shared" si="547"/>
        <v>10</v>
      </c>
      <c r="H6988" s="34">
        <f>CONVERT(INDEX(Htg_StPt_Sch_EZ!$C$4:$I$27,MATCH(Schedules_8760!$C6988,Htg_StPt_Sch_EZ!$B$4:$B$27,0),MATCH(Schedules_8760!$F6988,Htg_StPt_Sch_EZ!$C$3:$I$3,0)),"F","C")</f>
        <v>20.555555555555554</v>
      </c>
      <c r="I6988" s="34">
        <f>CONVERT(INDEX(Htg_StPt_Sch_EZ!$C$31:$I$54,MATCH(Schedules_8760!$C6988,Htg_StPt_Sch_EZ!$B$31:$B$54,0),MATCH(Schedules_8760!$F6988,Htg_StPt_Sch_EZ!$C$30:$I$30,0)),"F","C")</f>
        <v>19.444444444444443</v>
      </c>
      <c r="J6988" s="34">
        <f>CONVERT(INDEX(Clg_StPt_Sch_EZ!$C$4:$I$27,MATCH(Schedules_8760!$C6988,Clg_StPt_Sch_EZ!$B$4:$B$27,0),MATCH(Schedules_8760!$F6988,Clg_StPt_Sch_EZ!$C$3:$I$3,0)),"F","C")</f>
        <v>25.555555555555554</v>
      </c>
      <c r="K6988" s="34">
        <f>CONVERT(INDEX(Clg_StPt_Sch_EZ!$C$31:$I$54,MATCH(Schedules_8760!$C6988,Clg_StPt_Sch_EZ!$B$31:$B$54,0),MATCH(Schedules_8760!$F6988,Clg_StPt_Sch_EZ!$C$30:$I$30,0)),"F","C")</f>
        <v>28.333333333333332</v>
      </c>
      <c r="L6988" s="34">
        <f>CONVERT(INDEX(DHW_StPt_Sch_EZ!$C$4:$I$27,MATCH(Schedules_8760!$C6988,DHW_StPt_Sch_EZ!$B$4:$B$27,0),MATCH(Schedules_8760!$F6988,DHW_StPt_Sch_EZ!$C$3:$I$3,0)),"F","C")</f>
        <v>53.333333333333329</v>
      </c>
      <c r="M6988" s="34">
        <f>CONVERT(INDEX(DHW_StPt_Sch_EZ!$C$31:$I$54,MATCH(Schedules_8760!$C6988,DHW_StPt_Sch_EZ!$B$31:$B$54,0),MATCH(Schedules_8760!$F6988,DHW_StPt_Sch_EZ!$C$30:$I$30,0)),"F","C")</f>
        <v>53.333333333333329</v>
      </c>
      <c r="N6988" s="12"/>
      <c r="O6988" s="12"/>
      <c r="P6988" s="12"/>
    </row>
    <row r="6989" spans="1:16" x14ac:dyDescent="0.25">
      <c r="A6989" s="35">
        <v>6988</v>
      </c>
      <c r="B6989" s="89">
        <v>292.125</v>
      </c>
      <c r="C6989" s="35">
        <f t="shared" si="545"/>
        <v>4</v>
      </c>
      <c r="D6989" s="35">
        <f t="shared" si="548"/>
        <v>292</v>
      </c>
      <c r="E6989" s="35">
        <f t="shared" si="549"/>
        <v>5</v>
      </c>
      <c r="F6989" s="35" t="str">
        <f t="shared" si="546"/>
        <v>Thursday</v>
      </c>
      <c r="G6989" s="35">
        <f t="shared" si="547"/>
        <v>10</v>
      </c>
      <c r="H6989" s="34">
        <f>CONVERT(INDEX(Htg_StPt_Sch_EZ!$C$4:$I$27,MATCH(Schedules_8760!$C6989,Htg_StPt_Sch_EZ!$B$4:$B$27,0),MATCH(Schedules_8760!$F6989,Htg_StPt_Sch_EZ!$C$3:$I$3,0)),"F","C")</f>
        <v>20.555555555555554</v>
      </c>
      <c r="I6989" s="34">
        <f>CONVERT(INDEX(Htg_StPt_Sch_EZ!$C$31:$I$54,MATCH(Schedules_8760!$C6989,Htg_StPt_Sch_EZ!$B$31:$B$54,0),MATCH(Schedules_8760!$F6989,Htg_StPt_Sch_EZ!$C$30:$I$30,0)),"F","C")</f>
        <v>19.444444444444443</v>
      </c>
      <c r="J6989" s="34">
        <f>CONVERT(INDEX(Clg_StPt_Sch_EZ!$C$4:$I$27,MATCH(Schedules_8760!$C6989,Clg_StPt_Sch_EZ!$B$4:$B$27,0),MATCH(Schedules_8760!$F6989,Clg_StPt_Sch_EZ!$C$3:$I$3,0)),"F","C")</f>
        <v>25.555555555555554</v>
      </c>
      <c r="K6989" s="34">
        <f>CONVERT(INDEX(Clg_StPt_Sch_EZ!$C$31:$I$54,MATCH(Schedules_8760!$C6989,Clg_StPt_Sch_EZ!$B$31:$B$54,0),MATCH(Schedules_8760!$F6989,Clg_StPt_Sch_EZ!$C$30:$I$30,0)),"F","C")</f>
        <v>28.333333333333332</v>
      </c>
      <c r="L6989" s="34">
        <f>CONVERT(INDEX(DHW_StPt_Sch_EZ!$C$4:$I$27,MATCH(Schedules_8760!$C6989,DHW_StPt_Sch_EZ!$B$4:$B$27,0),MATCH(Schedules_8760!$F6989,DHW_StPt_Sch_EZ!$C$3:$I$3,0)),"F","C")</f>
        <v>53.333333333333329</v>
      </c>
      <c r="M6989" s="34">
        <f>CONVERT(INDEX(DHW_StPt_Sch_EZ!$C$31:$I$54,MATCH(Schedules_8760!$C6989,DHW_StPt_Sch_EZ!$B$31:$B$54,0),MATCH(Schedules_8760!$F6989,DHW_StPt_Sch_EZ!$C$30:$I$30,0)),"F","C")</f>
        <v>53.333333333333329</v>
      </c>
      <c r="N6989" s="12"/>
      <c r="O6989" s="12"/>
      <c r="P6989" s="12"/>
    </row>
    <row r="6990" spans="1:16" x14ac:dyDescent="0.25">
      <c r="A6990" s="35">
        <v>6989</v>
      </c>
      <c r="B6990" s="89">
        <v>292.16666666666669</v>
      </c>
      <c r="C6990" s="35">
        <f t="shared" si="545"/>
        <v>5</v>
      </c>
      <c r="D6990" s="35">
        <f t="shared" si="548"/>
        <v>292</v>
      </c>
      <c r="E6990" s="35">
        <f t="shared" si="549"/>
        <v>5</v>
      </c>
      <c r="F6990" s="35" t="str">
        <f t="shared" si="546"/>
        <v>Thursday</v>
      </c>
      <c r="G6990" s="35">
        <f t="shared" si="547"/>
        <v>10</v>
      </c>
      <c r="H6990" s="34">
        <f>CONVERT(INDEX(Htg_StPt_Sch_EZ!$C$4:$I$27,MATCH(Schedules_8760!$C6990,Htg_StPt_Sch_EZ!$B$4:$B$27,0),MATCH(Schedules_8760!$F6990,Htg_StPt_Sch_EZ!$C$3:$I$3,0)),"F","C")</f>
        <v>20.555555555555554</v>
      </c>
      <c r="I6990" s="34">
        <f>CONVERT(INDEX(Htg_StPt_Sch_EZ!$C$31:$I$54,MATCH(Schedules_8760!$C6990,Htg_StPt_Sch_EZ!$B$31:$B$54,0),MATCH(Schedules_8760!$F6990,Htg_StPt_Sch_EZ!$C$30:$I$30,0)),"F","C")</f>
        <v>19.444444444444443</v>
      </c>
      <c r="J6990" s="34">
        <f>CONVERT(INDEX(Clg_StPt_Sch_EZ!$C$4:$I$27,MATCH(Schedules_8760!$C6990,Clg_StPt_Sch_EZ!$B$4:$B$27,0),MATCH(Schedules_8760!$F6990,Clg_StPt_Sch_EZ!$C$3:$I$3,0)),"F","C")</f>
        <v>25.555555555555554</v>
      </c>
      <c r="K6990" s="34">
        <f>CONVERT(INDEX(Clg_StPt_Sch_EZ!$C$31:$I$54,MATCH(Schedules_8760!$C6990,Clg_StPt_Sch_EZ!$B$31:$B$54,0),MATCH(Schedules_8760!$F6990,Clg_StPt_Sch_EZ!$C$30:$I$30,0)),"F","C")</f>
        <v>28.333333333333332</v>
      </c>
      <c r="L6990" s="34">
        <f>CONVERT(INDEX(DHW_StPt_Sch_EZ!$C$4:$I$27,MATCH(Schedules_8760!$C6990,DHW_StPt_Sch_EZ!$B$4:$B$27,0),MATCH(Schedules_8760!$F6990,DHW_StPt_Sch_EZ!$C$3:$I$3,0)),"F","C")</f>
        <v>53.333333333333329</v>
      </c>
      <c r="M6990" s="34">
        <f>CONVERT(INDEX(DHW_StPt_Sch_EZ!$C$31:$I$54,MATCH(Schedules_8760!$C6990,DHW_StPt_Sch_EZ!$B$31:$B$54,0),MATCH(Schedules_8760!$F6990,DHW_StPt_Sch_EZ!$C$30:$I$30,0)),"F","C")</f>
        <v>53.333333333333329</v>
      </c>
      <c r="N6990" s="12"/>
      <c r="O6990" s="12"/>
      <c r="P6990" s="12"/>
    </row>
    <row r="6991" spans="1:16" x14ac:dyDescent="0.25">
      <c r="A6991" s="35">
        <v>6990</v>
      </c>
      <c r="B6991" s="89">
        <v>292.20833333333331</v>
      </c>
      <c r="C6991" s="35">
        <f t="shared" si="545"/>
        <v>6</v>
      </c>
      <c r="D6991" s="35">
        <f t="shared" si="548"/>
        <v>292</v>
      </c>
      <c r="E6991" s="35">
        <f t="shared" si="549"/>
        <v>5</v>
      </c>
      <c r="F6991" s="35" t="str">
        <f t="shared" si="546"/>
        <v>Thursday</v>
      </c>
      <c r="G6991" s="35">
        <f t="shared" si="547"/>
        <v>10</v>
      </c>
      <c r="H6991" s="34">
        <f>CONVERT(INDEX(Htg_StPt_Sch_EZ!$C$4:$I$27,MATCH(Schedules_8760!$C6991,Htg_StPt_Sch_EZ!$B$4:$B$27,0),MATCH(Schedules_8760!$F6991,Htg_StPt_Sch_EZ!$C$3:$I$3,0)),"F","C")</f>
        <v>20.555555555555554</v>
      </c>
      <c r="I6991" s="34">
        <f>CONVERT(INDEX(Htg_StPt_Sch_EZ!$C$31:$I$54,MATCH(Schedules_8760!$C6991,Htg_StPt_Sch_EZ!$B$31:$B$54,0),MATCH(Schedules_8760!$F6991,Htg_StPt_Sch_EZ!$C$30:$I$30,0)),"F","C")</f>
        <v>19.444444444444443</v>
      </c>
      <c r="J6991" s="34">
        <f>CONVERT(INDEX(Clg_StPt_Sch_EZ!$C$4:$I$27,MATCH(Schedules_8760!$C6991,Clg_StPt_Sch_EZ!$B$4:$B$27,0),MATCH(Schedules_8760!$F6991,Clg_StPt_Sch_EZ!$C$3:$I$3,0)),"F","C")</f>
        <v>25.555555555555554</v>
      </c>
      <c r="K6991" s="34">
        <f>CONVERT(INDEX(Clg_StPt_Sch_EZ!$C$31:$I$54,MATCH(Schedules_8760!$C6991,Clg_StPt_Sch_EZ!$B$31:$B$54,0),MATCH(Schedules_8760!$F6991,Clg_StPt_Sch_EZ!$C$30:$I$30,0)),"F","C")</f>
        <v>28.333333333333332</v>
      </c>
      <c r="L6991" s="34">
        <f>CONVERT(INDEX(DHW_StPt_Sch_EZ!$C$4:$I$27,MATCH(Schedules_8760!$C6991,DHW_StPt_Sch_EZ!$B$4:$B$27,0),MATCH(Schedules_8760!$F6991,DHW_StPt_Sch_EZ!$C$3:$I$3,0)),"F","C")</f>
        <v>53.333333333333329</v>
      </c>
      <c r="M6991" s="34">
        <f>CONVERT(INDEX(DHW_StPt_Sch_EZ!$C$31:$I$54,MATCH(Schedules_8760!$C6991,DHW_StPt_Sch_EZ!$B$31:$B$54,0),MATCH(Schedules_8760!$F6991,DHW_StPt_Sch_EZ!$C$30:$I$30,0)),"F","C")</f>
        <v>53.333333333333329</v>
      </c>
      <c r="N6991" s="12"/>
      <c r="O6991" s="12"/>
      <c r="P6991" s="12"/>
    </row>
    <row r="6992" spans="1:16" x14ac:dyDescent="0.25">
      <c r="A6992" s="35">
        <v>6991</v>
      </c>
      <c r="B6992" s="89">
        <v>292.25</v>
      </c>
      <c r="C6992" s="35">
        <f t="shared" si="545"/>
        <v>7</v>
      </c>
      <c r="D6992" s="35">
        <f t="shared" si="548"/>
        <v>292</v>
      </c>
      <c r="E6992" s="35">
        <f t="shared" si="549"/>
        <v>5</v>
      </c>
      <c r="F6992" s="35" t="str">
        <f t="shared" si="546"/>
        <v>Thursday</v>
      </c>
      <c r="G6992" s="35">
        <f t="shared" si="547"/>
        <v>10</v>
      </c>
      <c r="H6992" s="34">
        <f>CONVERT(INDEX(Htg_StPt_Sch_EZ!$C$4:$I$27,MATCH(Schedules_8760!$C6992,Htg_StPt_Sch_EZ!$B$4:$B$27,0),MATCH(Schedules_8760!$F6992,Htg_StPt_Sch_EZ!$C$3:$I$3,0)),"F","C")</f>
        <v>20.555555555555554</v>
      </c>
      <c r="I6992" s="34">
        <f>CONVERT(INDEX(Htg_StPt_Sch_EZ!$C$31:$I$54,MATCH(Schedules_8760!$C6992,Htg_StPt_Sch_EZ!$B$31:$B$54,0),MATCH(Schedules_8760!$F6992,Htg_StPt_Sch_EZ!$C$30:$I$30,0)),"F","C")</f>
        <v>19.444444444444443</v>
      </c>
      <c r="J6992" s="34">
        <f>CONVERT(INDEX(Clg_StPt_Sch_EZ!$C$4:$I$27,MATCH(Schedules_8760!$C6992,Clg_StPt_Sch_EZ!$B$4:$B$27,0),MATCH(Schedules_8760!$F6992,Clg_StPt_Sch_EZ!$C$3:$I$3,0)),"F","C")</f>
        <v>25.555555555555554</v>
      </c>
      <c r="K6992" s="34">
        <f>CONVERT(INDEX(Clg_StPt_Sch_EZ!$C$31:$I$54,MATCH(Schedules_8760!$C6992,Clg_StPt_Sch_EZ!$B$31:$B$54,0),MATCH(Schedules_8760!$F6992,Clg_StPt_Sch_EZ!$C$30:$I$30,0)),"F","C")</f>
        <v>28.333333333333332</v>
      </c>
      <c r="L6992" s="34">
        <f>CONVERT(INDEX(DHW_StPt_Sch_EZ!$C$4:$I$27,MATCH(Schedules_8760!$C6992,DHW_StPt_Sch_EZ!$B$4:$B$27,0),MATCH(Schedules_8760!$F6992,DHW_StPt_Sch_EZ!$C$3:$I$3,0)),"F","C")</f>
        <v>53.333333333333329</v>
      </c>
      <c r="M6992" s="34">
        <f>CONVERT(INDEX(DHW_StPt_Sch_EZ!$C$31:$I$54,MATCH(Schedules_8760!$C6992,DHW_StPt_Sch_EZ!$B$31:$B$54,0),MATCH(Schedules_8760!$F6992,DHW_StPt_Sch_EZ!$C$30:$I$30,0)),"F","C")</f>
        <v>53.333333333333329</v>
      </c>
      <c r="N6992" s="12"/>
      <c r="O6992" s="12"/>
      <c r="P6992" s="12"/>
    </row>
    <row r="6993" spans="1:16" x14ac:dyDescent="0.25">
      <c r="A6993" s="35">
        <v>6992</v>
      </c>
      <c r="B6993" s="89">
        <v>292.29166666666669</v>
      </c>
      <c r="C6993" s="35">
        <f t="shared" si="545"/>
        <v>8</v>
      </c>
      <c r="D6993" s="35">
        <f t="shared" si="548"/>
        <v>292</v>
      </c>
      <c r="E6993" s="35">
        <f t="shared" si="549"/>
        <v>5</v>
      </c>
      <c r="F6993" s="35" t="str">
        <f t="shared" si="546"/>
        <v>Thursday</v>
      </c>
      <c r="G6993" s="35">
        <f t="shared" si="547"/>
        <v>10</v>
      </c>
      <c r="H6993" s="34">
        <f>CONVERT(INDEX(Htg_StPt_Sch_EZ!$C$4:$I$27,MATCH(Schedules_8760!$C6993,Htg_StPt_Sch_EZ!$B$4:$B$27,0),MATCH(Schedules_8760!$F6993,Htg_StPt_Sch_EZ!$C$3:$I$3,0)),"F","C")</f>
        <v>20.555555555555554</v>
      </c>
      <c r="I6993" s="34">
        <f>CONVERT(INDEX(Htg_StPt_Sch_EZ!$C$31:$I$54,MATCH(Schedules_8760!$C6993,Htg_StPt_Sch_EZ!$B$31:$B$54,0),MATCH(Schedules_8760!$F6993,Htg_StPt_Sch_EZ!$C$30:$I$30,0)),"F","C")</f>
        <v>19.444444444444443</v>
      </c>
      <c r="J6993" s="34">
        <f>CONVERT(INDEX(Clg_StPt_Sch_EZ!$C$4:$I$27,MATCH(Schedules_8760!$C6993,Clg_StPt_Sch_EZ!$B$4:$B$27,0),MATCH(Schedules_8760!$F6993,Clg_StPt_Sch_EZ!$C$3:$I$3,0)),"F","C")</f>
        <v>25.555555555555554</v>
      </c>
      <c r="K6993" s="34">
        <f>CONVERT(INDEX(Clg_StPt_Sch_EZ!$C$31:$I$54,MATCH(Schedules_8760!$C6993,Clg_StPt_Sch_EZ!$B$31:$B$54,0),MATCH(Schedules_8760!$F6993,Clg_StPt_Sch_EZ!$C$30:$I$30,0)),"F","C")</f>
        <v>25</v>
      </c>
      <c r="L6993" s="34">
        <f>CONVERT(INDEX(DHW_StPt_Sch_EZ!$C$4:$I$27,MATCH(Schedules_8760!$C6993,DHW_StPt_Sch_EZ!$B$4:$B$27,0),MATCH(Schedules_8760!$F6993,DHW_StPt_Sch_EZ!$C$3:$I$3,0)),"F","C")</f>
        <v>53.333333333333329</v>
      </c>
      <c r="M6993" s="34">
        <f>CONVERT(INDEX(DHW_StPt_Sch_EZ!$C$31:$I$54,MATCH(Schedules_8760!$C6993,DHW_StPt_Sch_EZ!$B$31:$B$54,0),MATCH(Schedules_8760!$F6993,DHW_StPt_Sch_EZ!$C$30:$I$30,0)),"F","C")</f>
        <v>53.333333333333329</v>
      </c>
      <c r="N6993" s="12"/>
      <c r="O6993" s="12"/>
      <c r="P6993" s="12"/>
    </row>
    <row r="6994" spans="1:16" x14ac:dyDescent="0.25">
      <c r="A6994" s="35">
        <v>6993</v>
      </c>
      <c r="B6994" s="89">
        <v>292.33333333333331</v>
      </c>
      <c r="C6994" s="35">
        <f t="shared" si="545"/>
        <v>9</v>
      </c>
      <c r="D6994" s="35">
        <f t="shared" si="548"/>
        <v>292</v>
      </c>
      <c r="E6994" s="35">
        <f t="shared" si="549"/>
        <v>5</v>
      </c>
      <c r="F6994" s="35" t="str">
        <f t="shared" si="546"/>
        <v>Thursday</v>
      </c>
      <c r="G6994" s="35">
        <f t="shared" si="547"/>
        <v>10</v>
      </c>
      <c r="H6994" s="34">
        <f>CONVERT(INDEX(Htg_StPt_Sch_EZ!$C$4:$I$27,MATCH(Schedules_8760!$C6994,Htg_StPt_Sch_EZ!$B$4:$B$27,0),MATCH(Schedules_8760!$F6994,Htg_StPt_Sch_EZ!$C$3:$I$3,0)),"F","C")</f>
        <v>20.555555555555554</v>
      </c>
      <c r="I6994" s="34">
        <f>CONVERT(INDEX(Htg_StPt_Sch_EZ!$C$31:$I$54,MATCH(Schedules_8760!$C6994,Htg_StPt_Sch_EZ!$B$31:$B$54,0),MATCH(Schedules_8760!$F6994,Htg_StPt_Sch_EZ!$C$30:$I$30,0)),"F","C")</f>
        <v>19.444444444444443</v>
      </c>
      <c r="J6994" s="34">
        <f>CONVERT(INDEX(Clg_StPt_Sch_EZ!$C$4:$I$27,MATCH(Schedules_8760!$C6994,Clg_StPt_Sch_EZ!$B$4:$B$27,0),MATCH(Schedules_8760!$F6994,Clg_StPt_Sch_EZ!$C$3:$I$3,0)),"F","C")</f>
        <v>25.555555555555554</v>
      </c>
      <c r="K6994" s="34">
        <f>CONVERT(INDEX(Clg_StPt_Sch_EZ!$C$31:$I$54,MATCH(Schedules_8760!$C6994,Clg_StPt_Sch_EZ!$B$31:$B$54,0),MATCH(Schedules_8760!$F6994,Clg_StPt_Sch_EZ!$C$30:$I$30,0)),"F","C")</f>
        <v>25</v>
      </c>
      <c r="L6994" s="34">
        <f>CONVERT(INDEX(DHW_StPt_Sch_EZ!$C$4:$I$27,MATCH(Schedules_8760!$C6994,DHW_StPt_Sch_EZ!$B$4:$B$27,0),MATCH(Schedules_8760!$F6994,DHW_StPt_Sch_EZ!$C$3:$I$3,0)),"F","C")</f>
        <v>53.333333333333329</v>
      </c>
      <c r="M6994" s="34">
        <f>CONVERT(INDEX(DHW_StPt_Sch_EZ!$C$31:$I$54,MATCH(Schedules_8760!$C6994,DHW_StPt_Sch_EZ!$B$31:$B$54,0),MATCH(Schedules_8760!$F6994,DHW_StPt_Sch_EZ!$C$30:$I$30,0)),"F","C")</f>
        <v>53.333333333333329</v>
      </c>
      <c r="N6994" s="12"/>
      <c r="O6994" s="12"/>
      <c r="P6994" s="12"/>
    </row>
    <row r="6995" spans="1:16" x14ac:dyDescent="0.25">
      <c r="A6995" s="35">
        <v>6994</v>
      </c>
      <c r="B6995" s="89">
        <v>292.375</v>
      </c>
      <c r="C6995" s="35">
        <f t="shared" si="545"/>
        <v>10</v>
      </c>
      <c r="D6995" s="35">
        <f t="shared" si="548"/>
        <v>292</v>
      </c>
      <c r="E6995" s="35">
        <f t="shared" si="549"/>
        <v>5</v>
      </c>
      <c r="F6995" s="35" t="str">
        <f t="shared" si="546"/>
        <v>Thursday</v>
      </c>
      <c r="G6995" s="35">
        <f t="shared" si="547"/>
        <v>10</v>
      </c>
      <c r="H6995" s="34">
        <f>CONVERT(INDEX(Htg_StPt_Sch_EZ!$C$4:$I$27,MATCH(Schedules_8760!$C6995,Htg_StPt_Sch_EZ!$B$4:$B$27,0),MATCH(Schedules_8760!$F6995,Htg_StPt_Sch_EZ!$C$3:$I$3,0)),"F","C")</f>
        <v>20.555555555555554</v>
      </c>
      <c r="I6995" s="34">
        <f>CONVERT(INDEX(Htg_StPt_Sch_EZ!$C$31:$I$54,MATCH(Schedules_8760!$C6995,Htg_StPt_Sch_EZ!$B$31:$B$54,0),MATCH(Schedules_8760!$F6995,Htg_StPt_Sch_EZ!$C$30:$I$30,0)),"F","C")</f>
        <v>19.444444444444443</v>
      </c>
      <c r="J6995" s="34">
        <f>CONVERT(INDEX(Clg_StPt_Sch_EZ!$C$4:$I$27,MATCH(Schedules_8760!$C6995,Clg_StPt_Sch_EZ!$B$4:$B$27,0),MATCH(Schedules_8760!$F6995,Clg_StPt_Sch_EZ!$C$3:$I$3,0)),"F","C")</f>
        <v>25.555555555555554</v>
      </c>
      <c r="K6995" s="34">
        <f>CONVERT(INDEX(Clg_StPt_Sch_EZ!$C$31:$I$54,MATCH(Schedules_8760!$C6995,Clg_StPt_Sch_EZ!$B$31:$B$54,0),MATCH(Schedules_8760!$F6995,Clg_StPt_Sch_EZ!$C$30:$I$30,0)),"F","C")</f>
        <v>25</v>
      </c>
      <c r="L6995" s="34">
        <f>CONVERT(INDEX(DHW_StPt_Sch_EZ!$C$4:$I$27,MATCH(Schedules_8760!$C6995,DHW_StPt_Sch_EZ!$B$4:$B$27,0),MATCH(Schedules_8760!$F6995,DHW_StPt_Sch_EZ!$C$3:$I$3,0)),"F","C")</f>
        <v>53.333333333333329</v>
      </c>
      <c r="M6995" s="34">
        <f>CONVERT(INDEX(DHW_StPt_Sch_EZ!$C$31:$I$54,MATCH(Schedules_8760!$C6995,DHW_StPt_Sch_EZ!$B$31:$B$54,0),MATCH(Schedules_8760!$F6995,DHW_StPt_Sch_EZ!$C$30:$I$30,0)),"F","C")</f>
        <v>53.333333333333329</v>
      </c>
      <c r="N6995" s="12"/>
      <c r="O6995" s="12"/>
      <c r="P6995" s="12"/>
    </row>
    <row r="6996" spans="1:16" x14ac:dyDescent="0.25">
      <c r="A6996" s="35">
        <v>6995</v>
      </c>
      <c r="B6996" s="89">
        <v>292.41666666666669</v>
      </c>
      <c r="C6996" s="35">
        <f t="shared" si="545"/>
        <v>11</v>
      </c>
      <c r="D6996" s="35">
        <f t="shared" si="548"/>
        <v>292</v>
      </c>
      <c r="E6996" s="35">
        <f t="shared" si="549"/>
        <v>5</v>
      </c>
      <c r="F6996" s="35" t="str">
        <f t="shared" si="546"/>
        <v>Thursday</v>
      </c>
      <c r="G6996" s="35">
        <f t="shared" si="547"/>
        <v>10</v>
      </c>
      <c r="H6996" s="34">
        <f>CONVERT(INDEX(Htg_StPt_Sch_EZ!$C$4:$I$27,MATCH(Schedules_8760!$C6996,Htg_StPt_Sch_EZ!$B$4:$B$27,0),MATCH(Schedules_8760!$F6996,Htg_StPt_Sch_EZ!$C$3:$I$3,0)),"F","C")</f>
        <v>20.555555555555554</v>
      </c>
      <c r="I6996" s="34">
        <f>CONVERT(INDEX(Htg_StPt_Sch_EZ!$C$31:$I$54,MATCH(Schedules_8760!$C6996,Htg_StPt_Sch_EZ!$B$31:$B$54,0),MATCH(Schedules_8760!$F6996,Htg_StPt_Sch_EZ!$C$30:$I$30,0)),"F","C")</f>
        <v>19.444444444444443</v>
      </c>
      <c r="J6996" s="34">
        <f>CONVERT(INDEX(Clg_StPt_Sch_EZ!$C$4:$I$27,MATCH(Schedules_8760!$C6996,Clg_StPt_Sch_EZ!$B$4:$B$27,0),MATCH(Schedules_8760!$F6996,Clg_StPt_Sch_EZ!$C$3:$I$3,0)),"F","C")</f>
        <v>25.555555555555554</v>
      </c>
      <c r="K6996" s="34">
        <f>CONVERT(INDEX(Clg_StPt_Sch_EZ!$C$31:$I$54,MATCH(Schedules_8760!$C6996,Clg_StPt_Sch_EZ!$B$31:$B$54,0),MATCH(Schedules_8760!$F6996,Clg_StPt_Sch_EZ!$C$30:$I$30,0)),"F","C")</f>
        <v>25</v>
      </c>
      <c r="L6996" s="34">
        <f>CONVERT(INDEX(DHW_StPt_Sch_EZ!$C$4:$I$27,MATCH(Schedules_8760!$C6996,DHW_StPt_Sch_EZ!$B$4:$B$27,0),MATCH(Schedules_8760!$F6996,DHW_StPt_Sch_EZ!$C$3:$I$3,0)),"F","C")</f>
        <v>53.333333333333329</v>
      </c>
      <c r="M6996" s="34">
        <f>CONVERT(INDEX(DHW_StPt_Sch_EZ!$C$31:$I$54,MATCH(Schedules_8760!$C6996,DHW_StPt_Sch_EZ!$B$31:$B$54,0),MATCH(Schedules_8760!$F6996,DHW_StPt_Sch_EZ!$C$30:$I$30,0)),"F","C")</f>
        <v>53.333333333333329</v>
      </c>
      <c r="N6996" s="12"/>
      <c r="O6996" s="12"/>
      <c r="P6996" s="12"/>
    </row>
    <row r="6997" spans="1:16" x14ac:dyDescent="0.25">
      <c r="A6997" s="35">
        <v>6996</v>
      </c>
      <c r="B6997" s="89">
        <v>292.45833333333331</v>
      </c>
      <c r="C6997" s="35">
        <f t="shared" si="545"/>
        <v>12</v>
      </c>
      <c r="D6997" s="35">
        <f t="shared" si="548"/>
        <v>292</v>
      </c>
      <c r="E6997" s="35">
        <f t="shared" si="549"/>
        <v>5</v>
      </c>
      <c r="F6997" s="35" t="str">
        <f t="shared" si="546"/>
        <v>Thursday</v>
      </c>
      <c r="G6997" s="35">
        <f t="shared" si="547"/>
        <v>10</v>
      </c>
      <c r="H6997" s="34">
        <f>CONVERT(INDEX(Htg_StPt_Sch_EZ!$C$4:$I$27,MATCH(Schedules_8760!$C6997,Htg_StPt_Sch_EZ!$B$4:$B$27,0),MATCH(Schedules_8760!$F6997,Htg_StPt_Sch_EZ!$C$3:$I$3,0)),"F","C")</f>
        <v>20.555555555555554</v>
      </c>
      <c r="I6997" s="34">
        <f>CONVERT(INDEX(Htg_StPt_Sch_EZ!$C$31:$I$54,MATCH(Schedules_8760!$C6997,Htg_StPt_Sch_EZ!$B$31:$B$54,0),MATCH(Schedules_8760!$F6997,Htg_StPt_Sch_EZ!$C$30:$I$30,0)),"F","C")</f>
        <v>19.444444444444443</v>
      </c>
      <c r="J6997" s="34">
        <f>CONVERT(INDEX(Clg_StPt_Sch_EZ!$C$4:$I$27,MATCH(Schedules_8760!$C6997,Clg_StPt_Sch_EZ!$B$4:$B$27,0),MATCH(Schedules_8760!$F6997,Clg_StPt_Sch_EZ!$C$3:$I$3,0)),"F","C")</f>
        <v>25.555555555555554</v>
      </c>
      <c r="K6997" s="34">
        <f>CONVERT(INDEX(Clg_StPt_Sch_EZ!$C$31:$I$54,MATCH(Schedules_8760!$C6997,Clg_StPt_Sch_EZ!$B$31:$B$54,0),MATCH(Schedules_8760!$F6997,Clg_StPt_Sch_EZ!$C$30:$I$30,0)),"F","C")</f>
        <v>25</v>
      </c>
      <c r="L6997" s="34">
        <f>CONVERT(INDEX(DHW_StPt_Sch_EZ!$C$4:$I$27,MATCH(Schedules_8760!$C6997,DHW_StPt_Sch_EZ!$B$4:$B$27,0),MATCH(Schedules_8760!$F6997,DHW_StPt_Sch_EZ!$C$3:$I$3,0)),"F","C")</f>
        <v>53.333333333333329</v>
      </c>
      <c r="M6997" s="34">
        <f>CONVERT(INDEX(DHW_StPt_Sch_EZ!$C$31:$I$54,MATCH(Schedules_8760!$C6997,DHW_StPt_Sch_EZ!$B$31:$B$54,0),MATCH(Schedules_8760!$F6997,DHW_StPt_Sch_EZ!$C$30:$I$30,0)),"F","C")</f>
        <v>53.333333333333329</v>
      </c>
      <c r="N6997" s="12"/>
      <c r="O6997" s="12"/>
      <c r="P6997" s="12"/>
    </row>
    <row r="6998" spans="1:16" x14ac:dyDescent="0.25">
      <c r="A6998" s="35">
        <v>6997</v>
      </c>
      <c r="B6998" s="89">
        <v>292.5</v>
      </c>
      <c r="C6998" s="35">
        <f t="shared" si="545"/>
        <v>13</v>
      </c>
      <c r="D6998" s="35">
        <f t="shared" si="548"/>
        <v>292</v>
      </c>
      <c r="E6998" s="35">
        <f t="shared" si="549"/>
        <v>5</v>
      </c>
      <c r="F6998" s="35" t="str">
        <f t="shared" si="546"/>
        <v>Thursday</v>
      </c>
      <c r="G6998" s="35">
        <f t="shared" si="547"/>
        <v>10</v>
      </c>
      <c r="H6998" s="34">
        <f>CONVERT(INDEX(Htg_StPt_Sch_EZ!$C$4:$I$27,MATCH(Schedules_8760!$C6998,Htg_StPt_Sch_EZ!$B$4:$B$27,0),MATCH(Schedules_8760!$F6998,Htg_StPt_Sch_EZ!$C$3:$I$3,0)),"F","C")</f>
        <v>20.555555555555554</v>
      </c>
      <c r="I6998" s="34">
        <f>CONVERT(INDEX(Htg_StPt_Sch_EZ!$C$31:$I$54,MATCH(Schedules_8760!$C6998,Htg_StPt_Sch_EZ!$B$31:$B$54,0),MATCH(Schedules_8760!$F6998,Htg_StPt_Sch_EZ!$C$30:$I$30,0)),"F","C")</f>
        <v>19.444444444444443</v>
      </c>
      <c r="J6998" s="34">
        <f>CONVERT(INDEX(Clg_StPt_Sch_EZ!$C$4:$I$27,MATCH(Schedules_8760!$C6998,Clg_StPt_Sch_EZ!$B$4:$B$27,0),MATCH(Schedules_8760!$F6998,Clg_StPt_Sch_EZ!$C$3:$I$3,0)),"F","C")</f>
        <v>25.555555555555554</v>
      </c>
      <c r="K6998" s="34">
        <f>CONVERT(INDEX(Clg_StPt_Sch_EZ!$C$31:$I$54,MATCH(Schedules_8760!$C6998,Clg_StPt_Sch_EZ!$B$31:$B$54,0),MATCH(Schedules_8760!$F6998,Clg_StPt_Sch_EZ!$C$30:$I$30,0)),"F","C")</f>
        <v>25</v>
      </c>
      <c r="L6998" s="34">
        <f>CONVERT(INDEX(DHW_StPt_Sch_EZ!$C$4:$I$27,MATCH(Schedules_8760!$C6998,DHW_StPt_Sch_EZ!$B$4:$B$27,0),MATCH(Schedules_8760!$F6998,DHW_StPt_Sch_EZ!$C$3:$I$3,0)),"F","C")</f>
        <v>53.333333333333329</v>
      </c>
      <c r="M6998" s="34">
        <f>CONVERT(INDEX(DHW_StPt_Sch_EZ!$C$31:$I$54,MATCH(Schedules_8760!$C6998,DHW_StPt_Sch_EZ!$B$31:$B$54,0),MATCH(Schedules_8760!$F6998,DHW_StPt_Sch_EZ!$C$30:$I$30,0)),"F","C")</f>
        <v>53.333333333333329</v>
      </c>
      <c r="N6998" s="12"/>
      <c r="O6998" s="12"/>
      <c r="P6998" s="12"/>
    </row>
    <row r="6999" spans="1:16" x14ac:dyDescent="0.25">
      <c r="A6999" s="35">
        <v>6998</v>
      </c>
      <c r="B6999" s="89">
        <v>292.54166666666669</v>
      </c>
      <c r="C6999" s="35">
        <f t="shared" si="545"/>
        <v>14</v>
      </c>
      <c r="D6999" s="35">
        <f t="shared" si="548"/>
        <v>292</v>
      </c>
      <c r="E6999" s="35">
        <f t="shared" si="549"/>
        <v>5</v>
      </c>
      <c r="F6999" s="35" t="str">
        <f t="shared" si="546"/>
        <v>Thursday</v>
      </c>
      <c r="G6999" s="35">
        <f t="shared" si="547"/>
        <v>10</v>
      </c>
      <c r="H6999" s="34">
        <f>CONVERT(INDEX(Htg_StPt_Sch_EZ!$C$4:$I$27,MATCH(Schedules_8760!$C6999,Htg_StPt_Sch_EZ!$B$4:$B$27,0),MATCH(Schedules_8760!$F6999,Htg_StPt_Sch_EZ!$C$3:$I$3,0)),"F","C")</f>
        <v>20.555555555555554</v>
      </c>
      <c r="I6999" s="34">
        <f>CONVERT(INDEX(Htg_StPt_Sch_EZ!$C$31:$I$54,MATCH(Schedules_8760!$C6999,Htg_StPt_Sch_EZ!$B$31:$B$54,0),MATCH(Schedules_8760!$F6999,Htg_StPt_Sch_EZ!$C$30:$I$30,0)),"F","C")</f>
        <v>19.444444444444443</v>
      </c>
      <c r="J6999" s="34">
        <f>CONVERT(INDEX(Clg_StPt_Sch_EZ!$C$4:$I$27,MATCH(Schedules_8760!$C6999,Clg_StPt_Sch_EZ!$B$4:$B$27,0),MATCH(Schedules_8760!$F6999,Clg_StPt_Sch_EZ!$C$3:$I$3,0)),"F","C")</f>
        <v>25.555555555555554</v>
      </c>
      <c r="K6999" s="34">
        <f>CONVERT(INDEX(Clg_StPt_Sch_EZ!$C$31:$I$54,MATCH(Schedules_8760!$C6999,Clg_StPt_Sch_EZ!$B$31:$B$54,0),MATCH(Schedules_8760!$F6999,Clg_StPt_Sch_EZ!$C$30:$I$30,0)),"F","C")</f>
        <v>25</v>
      </c>
      <c r="L6999" s="34">
        <f>CONVERT(INDEX(DHW_StPt_Sch_EZ!$C$4:$I$27,MATCH(Schedules_8760!$C6999,DHW_StPt_Sch_EZ!$B$4:$B$27,0),MATCH(Schedules_8760!$F6999,DHW_StPt_Sch_EZ!$C$3:$I$3,0)),"F","C")</f>
        <v>53.333333333333329</v>
      </c>
      <c r="M6999" s="34">
        <f>CONVERT(INDEX(DHW_StPt_Sch_EZ!$C$31:$I$54,MATCH(Schedules_8760!$C6999,DHW_StPt_Sch_EZ!$B$31:$B$54,0),MATCH(Schedules_8760!$F6999,DHW_StPt_Sch_EZ!$C$30:$I$30,0)),"F","C")</f>
        <v>53.333333333333329</v>
      </c>
      <c r="N6999" s="12"/>
      <c r="O6999" s="12"/>
      <c r="P6999" s="12"/>
    </row>
    <row r="7000" spans="1:16" x14ac:dyDescent="0.25">
      <c r="A7000" s="35">
        <v>6999</v>
      </c>
      <c r="B7000" s="89">
        <v>292.58333333333331</v>
      </c>
      <c r="C7000" s="35">
        <f t="shared" si="545"/>
        <v>15</v>
      </c>
      <c r="D7000" s="35">
        <f t="shared" si="548"/>
        <v>292</v>
      </c>
      <c r="E7000" s="35">
        <f t="shared" si="549"/>
        <v>5</v>
      </c>
      <c r="F7000" s="35" t="str">
        <f t="shared" si="546"/>
        <v>Thursday</v>
      </c>
      <c r="G7000" s="35">
        <f t="shared" si="547"/>
        <v>10</v>
      </c>
      <c r="H7000" s="34">
        <f>CONVERT(INDEX(Htg_StPt_Sch_EZ!$C$4:$I$27,MATCH(Schedules_8760!$C7000,Htg_StPt_Sch_EZ!$B$4:$B$27,0),MATCH(Schedules_8760!$F7000,Htg_StPt_Sch_EZ!$C$3:$I$3,0)),"F","C")</f>
        <v>20.555555555555554</v>
      </c>
      <c r="I7000" s="34">
        <f>CONVERT(INDEX(Htg_StPt_Sch_EZ!$C$31:$I$54,MATCH(Schedules_8760!$C7000,Htg_StPt_Sch_EZ!$B$31:$B$54,0),MATCH(Schedules_8760!$F7000,Htg_StPt_Sch_EZ!$C$30:$I$30,0)),"F","C")</f>
        <v>21.111111111111111</v>
      </c>
      <c r="J7000" s="34">
        <f>CONVERT(INDEX(Clg_StPt_Sch_EZ!$C$4:$I$27,MATCH(Schedules_8760!$C7000,Clg_StPt_Sch_EZ!$B$4:$B$27,0),MATCH(Schedules_8760!$F7000,Clg_StPt_Sch_EZ!$C$3:$I$3,0)),"F","C")</f>
        <v>25.555555555555554</v>
      </c>
      <c r="K7000" s="34">
        <f>CONVERT(INDEX(Clg_StPt_Sch_EZ!$C$31:$I$54,MATCH(Schedules_8760!$C7000,Clg_StPt_Sch_EZ!$B$31:$B$54,0),MATCH(Schedules_8760!$F7000,Clg_StPt_Sch_EZ!$C$30:$I$30,0)),"F","C")</f>
        <v>25</v>
      </c>
      <c r="L7000" s="34">
        <f>CONVERT(INDEX(DHW_StPt_Sch_EZ!$C$4:$I$27,MATCH(Schedules_8760!$C7000,DHW_StPt_Sch_EZ!$B$4:$B$27,0),MATCH(Schedules_8760!$F7000,DHW_StPt_Sch_EZ!$C$3:$I$3,0)),"F","C")</f>
        <v>53.333333333333329</v>
      </c>
      <c r="M7000" s="34">
        <f>CONVERT(INDEX(DHW_StPt_Sch_EZ!$C$31:$I$54,MATCH(Schedules_8760!$C7000,DHW_StPt_Sch_EZ!$B$31:$B$54,0),MATCH(Schedules_8760!$F7000,DHW_StPt_Sch_EZ!$C$30:$I$30,0)),"F","C")</f>
        <v>53.333333333333329</v>
      </c>
      <c r="N7000" s="12"/>
      <c r="O7000" s="12"/>
      <c r="P7000" s="12"/>
    </row>
    <row r="7001" spans="1:16" x14ac:dyDescent="0.25">
      <c r="A7001" s="35">
        <v>7000</v>
      </c>
      <c r="B7001" s="89">
        <v>292.625</v>
      </c>
      <c r="C7001" s="35">
        <f t="shared" si="545"/>
        <v>16</v>
      </c>
      <c r="D7001" s="35">
        <f t="shared" si="548"/>
        <v>292</v>
      </c>
      <c r="E7001" s="35">
        <f t="shared" si="549"/>
        <v>5</v>
      </c>
      <c r="F7001" s="35" t="str">
        <f t="shared" si="546"/>
        <v>Thursday</v>
      </c>
      <c r="G7001" s="35">
        <f t="shared" si="547"/>
        <v>10</v>
      </c>
      <c r="H7001" s="34">
        <f>CONVERT(INDEX(Htg_StPt_Sch_EZ!$C$4:$I$27,MATCH(Schedules_8760!$C7001,Htg_StPt_Sch_EZ!$B$4:$B$27,0),MATCH(Schedules_8760!$F7001,Htg_StPt_Sch_EZ!$C$3:$I$3,0)),"F","C")</f>
        <v>20.555555555555554</v>
      </c>
      <c r="I7001" s="34">
        <f>CONVERT(INDEX(Htg_StPt_Sch_EZ!$C$31:$I$54,MATCH(Schedules_8760!$C7001,Htg_StPt_Sch_EZ!$B$31:$B$54,0),MATCH(Schedules_8760!$F7001,Htg_StPt_Sch_EZ!$C$30:$I$30,0)),"F","C")</f>
        <v>21.111111111111111</v>
      </c>
      <c r="J7001" s="34">
        <f>CONVERT(INDEX(Clg_StPt_Sch_EZ!$C$4:$I$27,MATCH(Schedules_8760!$C7001,Clg_StPt_Sch_EZ!$B$4:$B$27,0),MATCH(Schedules_8760!$F7001,Clg_StPt_Sch_EZ!$C$3:$I$3,0)),"F","C")</f>
        <v>25.555555555555554</v>
      </c>
      <c r="K7001" s="34">
        <f>CONVERT(INDEX(Clg_StPt_Sch_EZ!$C$31:$I$54,MATCH(Schedules_8760!$C7001,Clg_StPt_Sch_EZ!$B$31:$B$54,0),MATCH(Schedules_8760!$F7001,Clg_StPt_Sch_EZ!$C$30:$I$30,0)),"F","C")</f>
        <v>25</v>
      </c>
      <c r="L7001" s="34">
        <f>CONVERT(INDEX(DHW_StPt_Sch_EZ!$C$4:$I$27,MATCH(Schedules_8760!$C7001,DHW_StPt_Sch_EZ!$B$4:$B$27,0),MATCH(Schedules_8760!$F7001,DHW_StPt_Sch_EZ!$C$3:$I$3,0)),"F","C")</f>
        <v>53.333333333333329</v>
      </c>
      <c r="M7001" s="34">
        <f>CONVERT(INDEX(DHW_StPt_Sch_EZ!$C$31:$I$54,MATCH(Schedules_8760!$C7001,DHW_StPt_Sch_EZ!$B$31:$B$54,0),MATCH(Schedules_8760!$F7001,DHW_StPt_Sch_EZ!$C$30:$I$30,0)),"F","C")</f>
        <v>53.333333333333329</v>
      </c>
      <c r="N7001" s="12"/>
      <c r="O7001" s="12"/>
      <c r="P7001" s="12"/>
    </row>
    <row r="7002" spans="1:16" x14ac:dyDescent="0.25">
      <c r="A7002" s="35">
        <v>7001</v>
      </c>
      <c r="B7002" s="89">
        <v>292.66666666666669</v>
      </c>
      <c r="C7002" s="35">
        <f t="shared" si="545"/>
        <v>17</v>
      </c>
      <c r="D7002" s="35">
        <f t="shared" si="548"/>
        <v>292</v>
      </c>
      <c r="E7002" s="35">
        <f t="shared" si="549"/>
        <v>5</v>
      </c>
      <c r="F7002" s="35" t="str">
        <f t="shared" si="546"/>
        <v>Thursday</v>
      </c>
      <c r="G7002" s="35">
        <f t="shared" si="547"/>
        <v>10</v>
      </c>
      <c r="H7002" s="34">
        <f>CONVERT(INDEX(Htg_StPt_Sch_EZ!$C$4:$I$27,MATCH(Schedules_8760!$C7002,Htg_StPt_Sch_EZ!$B$4:$B$27,0),MATCH(Schedules_8760!$F7002,Htg_StPt_Sch_EZ!$C$3:$I$3,0)),"F","C")</f>
        <v>20.555555555555554</v>
      </c>
      <c r="I7002" s="34">
        <f>CONVERT(INDEX(Htg_StPt_Sch_EZ!$C$31:$I$54,MATCH(Schedules_8760!$C7002,Htg_StPt_Sch_EZ!$B$31:$B$54,0),MATCH(Schedules_8760!$F7002,Htg_StPt_Sch_EZ!$C$30:$I$30,0)),"F","C")</f>
        <v>17.777777777777779</v>
      </c>
      <c r="J7002" s="34">
        <f>CONVERT(INDEX(Clg_StPt_Sch_EZ!$C$4:$I$27,MATCH(Schedules_8760!$C7002,Clg_StPt_Sch_EZ!$B$4:$B$27,0),MATCH(Schedules_8760!$F7002,Clg_StPt_Sch_EZ!$C$3:$I$3,0)),"F","C")</f>
        <v>25.555555555555554</v>
      </c>
      <c r="K7002" s="34">
        <f>CONVERT(INDEX(Clg_StPt_Sch_EZ!$C$31:$I$54,MATCH(Schedules_8760!$C7002,Clg_StPt_Sch_EZ!$B$31:$B$54,0),MATCH(Schedules_8760!$F7002,Clg_StPt_Sch_EZ!$C$30:$I$30,0)),"F","C")</f>
        <v>25</v>
      </c>
      <c r="L7002" s="34">
        <f>CONVERT(INDEX(DHW_StPt_Sch_EZ!$C$4:$I$27,MATCH(Schedules_8760!$C7002,DHW_StPt_Sch_EZ!$B$4:$B$27,0),MATCH(Schedules_8760!$F7002,DHW_StPt_Sch_EZ!$C$3:$I$3,0)),"F","C")</f>
        <v>53.333333333333329</v>
      </c>
      <c r="M7002" s="34">
        <f>CONVERT(INDEX(DHW_StPt_Sch_EZ!$C$31:$I$54,MATCH(Schedules_8760!$C7002,DHW_StPt_Sch_EZ!$B$31:$B$54,0),MATCH(Schedules_8760!$F7002,DHW_StPt_Sch_EZ!$C$30:$I$30,0)),"F","C")</f>
        <v>53.333333333333329</v>
      </c>
      <c r="N7002" s="12"/>
      <c r="O7002" s="12"/>
      <c r="P7002" s="12"/>
    </row>
    <row r="7003" spans="1:16" x14ac:dyDescent="0.25">
      <c r="A7003" s="35">
        <v>7002</v>
      </c>
      <c r="B7003" s="89">
        <v>292.70833333333331</v>
      </c>
      <c r="C7003" s="35">
        <f t="shared" si="545"/>
        <v>18</v>
      </c>
      <c r="D7003" s="35">
        <f t="shared" si="548"/>
        <v>292</v>
      </c>
      <c r="E7003" s="35">
        <f t="shared" si="549"/>
        <v>5</v>
      </c>
      <c r="F7003" s="35" t="str">
        <f t="shared" si="546"/>
        <v>Thursday</v>
      </c>
      <c r="G7003" s="35">
        <f t="shared" si="547"/>
        <v>10</v>
      </c>
      <c r="H7003" s="34">
        <f>CONVERT(INDEX(Htg_StPt_Sch_EZ!$C$4:$I$27,MATCH(Schedules_8760!$C7003,Htg_StPt_Sch_EZ!$B$4:$B$27,0),MATCH(Schedules_8760!$F7003,Htg_StPt_Sch_EZ!$C$3:$I$3,0)),"F","C")</f>
        <v>20.555555555555554</v>
      </c>
      <c r="I7003" s="34">
        <f>CONVERT(INDEX(Htg_StPt_Sch_EZ!$C$31:$I$54,MATCH(Schedules_8760!$C7003,Htg_StPt_Sch_EZ!$B$31:$B$54,0),MATCH(Schedules_8760!$F7003,Htg_StPt_Sch_EZ!$C$30:$I$30,0)),"F","C")</f>
        <v>17.777777777777779</v>
      </c>
      <c r="J7003" s="34">
        <f>CONVERT(INDEX(Clg_StPt_Sch_EZ!$C$4:$I$27,MATCH(Schedules_8760!$C7003,Clg_StPt_Sch_EZ!$B$4:$B$27,0),MATCH(Schedules_8760!$F7003,Clg_StPt_Sch_EZ!$C$3:$I$3,0)),"F","C")</f>
        <v>25.555555555555554</v>
      </c>
      <c r="K7003" s="34">
        <f>CONVERT(INDEX(Clg_StPt_Sch_EZ!$C$31:$I$54,MATCH(Schedules_8760!$C7003,Clg_StPt_Sch_EZ!$B$31:$B$54,0),MATCH(Schedules_8760!$F7003,Clg_StPt_Sch_EZ!$C$30:$I$30,0)),"F","C")</f>
        <v>28.333333333333332</v>
      </c>
      <c r="L7003" s="34">
        <f>CONVERT(INDEX(DHW_StPt_Sch_EZ!$C$4:$I$27,MATCH(Schedules_8760!$C7003,DHW_StPt_Sch_EZ!$B$4:$B$27,0),MATCH(Schedules_8760!$F7003,DHW_StPt_Sch_EZ!$C$3:$I$3,0)),"F","C")</f>
        <v>53.333333333333329</v>
      </c>
      <c r="M7003" s="34">
        <f>CONVERT(INDEX(DHW_StPt_Sch_EZ!$C$31:$I$54,MATCH(Schedules_8760!$C7003,DHW_StPt_Sch_EZ!$B$31:$B$54,0),MATCH(Schedules_8760!$F7003,DHW_StPt_Sch_EZ!$C$30:$I$30,0)),"F","C")</f>
        <v>53.333333333333329</v>
      </c>
      <c r="N7003" s="12"/>
      <c r="O7003" s="12"/>
      <c r="P7003" s="12"/>
    </row>
    <row r="7004" spans="1:16" x14ac:dyDescent="0.25">
      <c r="A7004" s="35">
        <v>7003</v>
      </c>
      <c r="B7004" s="89">
        <v>292.75</v>
      </c>
      <c r="C7004" s="35">
        <f t="shared" si="545"/>
        <v>19</v>
      </c>
      <c r="D7004" s="35">
        <f t="shared" si="548"/>
        <v>292</v>
      </c>
      <c r="E7004" s="35">
        <f t="shared" si="549"/>
        <v>5</v>
      </c>
      <c r="F7004" s="35" t="str">
        <f t="shared" si="546"/>
        <v>Thursday</v>
      </c>
      <c r="G7004" s="35">
        <f t="shared" si="547"/>
        <v>10</v>
      </c>
      <c r="H7004" s="34">
        <f>CONVERT(INDEX(Htg_StPt_Sch_EZ!$C$4:$I$27,MATCH(Schedules_8760!$C7004,Htg_StPt_Sch_EZ!$B$4:$B$27,0),MATCH(Schedules_8760!$F7004,Htg_StPt_Sch_EZ!$C$3:$I$3,0)),"F","C")</f>
        <v>20.555555555555554</v>
      </c>
      <c r="I7004" s="34">
        <f>CONVERT(INDEX(Htg_StPt_Sch_EZ!$C$31:$I$54,MATCH(Schedules_8760!$C7004,Htg_StPt_Sch_EZ!$B$31:$B$54,0),MATCH(Schedules_8760!$F7004,Htg_StPt_Sch_EZ!$C$30:$I$30,0)),"F","C")</f>
        <v>18.333333333333332</v>
      </c>
      <c r="J7004" s="34">
        <f>CONVERT(INDEX(Clg_StPt_Sch_EZ!$C$4:$I$27,MATCH(Schedules_8760!$C7004,Clg_StPt_Sch_EZ!$B$4:$B$27,0),MATCH(Schedules_8760!$F7004,Clg_StPt_Sch_EZ!$C$3:$I$3,0)),"F","C")</f>
        <v>25.555555555555554</v>
      </c>
      <c r="K7004" s="34">
        <f>CONVERT(INDEX(Clg_StPt_Sch_EZ!$C$31:$I$54,MATCH(Schedules_8760!$C7004,Clg_StPt_Sch_EZ!$B$31:$B$54,0),MATCH(Schedules_8760!$F7004,Clg_StPt_Sch_EZ!$C$30:$I$30,0)),"F","C")</f>
        <v>28.333333333333332</v>
      </c>
      <c r="L7004" s="34">
        <f>CONVERT(INDEX(DHW_StPt_Sch_EZ!$C$4:$I$27,MATCH(Schedules_8760!$C7004,DHW_StPt_Sch_EZ!$B$4:$B$27,0),MATCH(Schedules_8760!$F7004,DHW_StPt_Sch_EZ!$C$3:$I$3,0)),"F","C")</f>
        <v>53.333333333333329</v>
      </c>
      <c r="M7004" s="34">
        <f>CONVERT(INDEX(DHW_StPt_Sch_EZ!$C$31:$I$54,MATCH(Schedules_8760!$C7004,DHW_StPt_Sch_EZ!$B$31:$B$54,0),MATCH(Schedules_8760!$F7004,DHW_StPt_Sch_EZ!$C$30:$I$30,0)),"F","C")</f>
        <v>53.333333333333329</v>
      </c>
      <c r="N7004" s="12"/>
      <c r="O7004" s="12"/>
      <c r="P7004" s="12"/>
    </row>
    <row r="7005" spans="1:16" x14ac:dyDescent="0.25">
      <c r="A7005" s="35">
        <v>7004</v>
      </c>
      <c r="B7005" s="89">
        <v>292.79166666666669</v>
      </c>
      <c r="C7005" s="35">
        <f t="shared" si="545"/>
        <v>20</v>
      </c>
      <c r="D7005" s="35">
        <f t="shared" si="548"/>
        <v>292</v>
      </c>
      <c r="E7005" s="35">
        <f t="shared" si="549"/>
        <v>5</v>
      </c>
      <c r="F7005" s="35" t="str">
        <f t="shared" si="546"/>
        <v>Thursday</v>
      </c>
      <c r="G7005" s="35">
        <f t="shared" si="547"/>
        <v>10</v>
      </c>
      <c r="H7005" s="34">
        <f>CONVERT(INDEX(Htg_StPt_Sch_EZ!$C$4:$I$27,MATCH(Schedules_8760!$C7005,Htg_StPt_Sch_EZ!$B$4:$B$27,0),MATCH(Schedules_8760!$F7005,Htg_StPt_Sch_EZ!$C$3:$I$3,0)),"F","C")</f>
        <v>20.555555555555554</v>
      </c>
      <c r="I7005" s="34">
        <f>CONVERT(INDEX(Htg_StPt_Sch_EZ!$C$31:$I$54,MATCH(Schedules_8760!$C7005,Htg_StPt_Sch_EZ!$B$31:$B$54,0),MATCH(Schedules_8760!$F7005,Htg_StPt_Sch_EZ!$C$30:$I$30,0)),"F","C")</f>
        <v>18.888888888888889</v>
      </c>
      <c r="J7005" s="34">
        <f>CONVERT(INDEX(Clg_StPt_Sch_EZ!$C$4:$I$27,MATCH(Schedules_8760!$C7005,Clg_StPt_Sch_EZ!$B$4:$B$27,0),MATCH(Schedules_8760!$F7005,Clg_StPt_Sch_EZ!$C$3:$I$3,0)),"F","C")</f>
        <v>25.555555555555554</v>
      </c>
      <c r="K7005" s="34">
        <f>CONVERT(INDEX(Clg_StPt_Sch_EZ!$C$31:$I$54,MATCH(Schedules_8760!$C7005,Clg_StPt_Sch_EZ!$B$31:$B$54,0),MATCH(Schedules_8760!$F7005,Clg_StPt_Sch_EZ!$C$30:$I$30,0)),"F","C")</f>
        <v>28.333333333333332</v>
      </c>
      <c r="L7005" s="34">
        <f>CONVERT(INDEX(DHW_StPt_Sch_EZ!$C$4:$I$27,MATCH(Schedules_8760!$C7005,DHW_StPt_Sch_EZ!$B$4:$B$27,0),MATCH(Schedules_8760!$F7005,DHW_StPt_Sch_EZ!$C$3:$I$3,0)),"F","C")</f>
        <v>53.333333333333329</v>
      </c>
      <c r="M7005" s="34">
        <f>CONVERT(INDEX(DHW_StPt_Sch_EZ!$C$31:$I$54,MATCH(Schedules_8760!$C7005,DHW_StPt_Sch_EZ!$B$31:$B$54,0),MATCH(Schedules_8760!$F7005,DHW_StPt_Sch_EZ!$C$30:$I$30,0)),"F","C")</f>
        <v>53.333333333333329</v>
      </c>
      <c r="N7005" s="12"/>
      <c r="O7005" s="12"/>
      <c r="P7005" s="12"/>
    </row>
    <row r="7006" spans="1:16" x14ac:dyDescent="0.25">
      <c r="A7006" s="35">
        <v>7005</v>
      </c>
      <c r="B7006" s="89">
        <v>292.83333333333331</v>
      </c>
      <c r="C7006" s="35">
        <f t="shared" si="545"/>
        <v>21</v>
      </c>
      <c r="D7006" s="35">
        <f t="shared" si="548"/>
        <v>292</v>
      </c>
      <c r="E7006" s="35">
        <f t="shared" si="549"/>
        <v>5</v>
      </c>
      <c r="F7006" s="35" t="str">
        <f t="shared" si="546"/>
        <v>Thursday</v>
      </c>
      <c r="G7006" s="35">
        <f t="shared" si="547"/>
        <v>10</v>
      </c>
      <c r="H7006" s="34">
        <f>CONVERT(INDEX(Htg_StPt_Sch_EZ!$C$4:$I$27,MATCH(Schedules_8760!$C7006,Htg_StPt_Sch_EZ!$B$4:$B$27,0),MATCH(Schedules_8760!$F7006,Htg_StPt_Sch_EZ!$C$3:$I$3,0)),"F","C")</f>
        <v>20.555555555555554</v>
      </c>
      <c r="I7006" s="34">
        <f>CONVERT(INDEX(Htg_StPt_Sch_EZ!$C$31:$I$54,MATCH(Schedules_8760!$C7006,Htg_StPt_Sch_EZ!$B$31:$B$54,0),MATCH(Schedules_8760!$F7006,Htg_StPt_Sch_EZ!$C$30:$I$30,0)),"F","C")</f>
        <v>19.444444444444443</v>
      </c>
      <c r="J7006" s="34">
        <f>CONVERT(INDEX(Clg_StPt_Sch_EZ!$C$4:$I$27,MATCH(Schedules_8760!$C7006,Clg_StPt_Sch_EZ!$B$4:$B$27,0),MATCH(Schedules_8760!$F7006,Clg_StPt_Sch_EZ!$C$3:$I$3,0)),"F","C")</f>
        <v>25.555555555555554</v>
      </c>
      <c r="K7006" s="34">
        <f>CONVERT(INDEX(Clg_StPt_Sch_EZ!$C$31:$I$54,MATCH(Schedules_8760!$C7006,Clg_StPt_Sch_EZ!$B$31:$B$54,0),MATCH(Schedules_8760!$F7006,Clg_StPt_Sch_EZ!$C$30:$I$30,0)),"F","C")</f>
        <v>28.333333333333332</v>
      </c>
      <c r="L7006" s="34">
        <f>CONVERT(INDEX(DHW_StPt_Sch_EZ!$C$4:$I$27,MATCH(Schedules_8760!$C7006,DHW_StPt_Sch_EZ!$B$4:$B$27,0),MATCH(Schedules_8760!$F7006,DHW_StPt_Sch_EZ!$C$3:$I$3,0)),"F","C")</f>
        <v>53.333333333333329</v>
      </c>
      <c r="M7006" s="34">
        <f>CONVERT(INDEX(DHW_StPt_Sch_EZ!$C$31:$I$54,MATCH(Schedules_8760!$C7006,DHW_StPt_Sch_EZ!$B$31:$B$54,0),MATCH(Schedules_8760!$F7006,DHW_StPt_Sch_EZ!$C$30:$I$30,0)),"F","C")</f>
        <v>53.333333333333329</v>
      </c>
      <c r="N7006" s="12"/>
      <c r="O7006" s="12"/>
      <c r="P7006" s="12"/>
    </row>
    <row r="7007" spans="1:16" x14ac:dyDescent="0.25">
      <c r="A7007" s="35">
        <v>7006</v>
      </c>
      <c r="B7007" s="89">
        <v>292.875</v>
      </c>
      <c r="C7007" s="35">
        <f t="shared" si="545"/>
        <v>22</v>
      </c>
      <c r="D7007" s="35">
        <f t="shared" si="548"/>
        <v>292</v>
      </c>
      <c r="E7007" s="35">
        <f t="shared" si="549"/>
        <v>5</v>
      </c>
      <c r="F7007" s="35" t="str">
        <f t="shared" si="546"/>
        <v>Thursday</v>
      </c>
      <c r="G7007" s="35">
        <f t="shared" si="547"/>
        <v>10</v>
      </c>
      <c r="H7007" s="34">
        <f>CONVERT(INDEX(Htg_StPt_Sch_EZ!$C$4:$I$27,MATCH(Schedules_8760!$C7007,Htg_StPt_Sch_EZ!$B$4:$B$27,0),MATCH(Schedules_8760!$F7007,Htg_StPt_Sch_EZ!$C$3:$I$3,0)),"F","C")</f>
        <v>20.555555555555554</v>
      </c>
      <c r="I7007" s="34">
        <f>CONVERT(INDEX(Htg_StPt_Sch_EZ!$C$31:$I$54,MATCH(Schedules_8760!$C7007,Htg_StPt_Sch_EZ!$B$31:$B$54,0),MATCH(Schedules_8760!$F7007,Htg_StPt_Sch_EZ!$C$30:$I$30,0)),"F","C")</f>
        <v>19.444444444444443</v>
      </c>
      <c r="J7007" s="34">
        <f>CONVERT(INDEX(Clg_StPt_Sch_EZ!$C$4:$I$27,MATCH(Schedules_8760!$C7007,Clg_StPt_Sch_EZ!$B$4:$B$27,0),MATCH(Schedules_8760!$F7007,Clg_StPt_Sch_EZ!$C$3:$I$3,0)),"F","C")</f>
        <v>25.555555555555554</v>
      </c>
      <c r="K7007" s="34">
        <f>CONVERT(INDEX(Clg_StPt_Sch_EZ!$C$31:$I$54,MATCH(Schedules_8760!$C7007,Clg_StPt_Sch_EZ!$B$31:$B$54,0),MATCH(Schedules_8760!$F7007,Clg_StPt_Sch_EZ!$C$30:$I$30,0)),"F","C")</f>
        <v>28.333333333333332</v>
      </c>
      <c r="L7007" s="34">
        <f>CONVERT(INDEX(DHW_StPt_Sch_EZ!$C$4:$I$27,MATCH(Schedules_8760!$C7007,DHW_StPt_Sch_EZ!$B$4:$B$27,0),MATCH(Schedules_8760!$F7007,DHW_StPt_Sch_EZ!$C$3:$I$3,0)),"F","C")</f>
        <v>53.333333333333329</v>
      </c>
      <c r="M7007" s="34">
        <f>CONVERT(INDEX(DHW_StPt_Sch_EZ!$C$31:$I$54,MATCH(Schedules_8760!$C7007,DHW_StPt_Sch_EZ!$B$31:$B$54,0),MATCH(Schedules_8760!$F7007,DHW_StPt_Sch_EZ!$C$30:$I$30,0)),"F","C")</f>
        <v>53.333333333333329</v>
      </c>
      <c r="N7007" s="12"/>
      <c r="O7007" s="12"/>
      <c r="P7007" s="12"/>
    </row>
    <row r="7008" spans="1:16" x14ac:dyDescent="0.25">
      <c r="A7008" s="35">
        <v>7007</v>
      </c>
      <c r="B7008" s="89">
        <v>292.91666666666669</v>
      </c>
      <c r="C7008" s="35">
        <f t="shared" si="545"/>
        <v>23</v>
      </c>
      <c r="D7008" s="35">
        <f t="shared" si="548"/>
        <v>292</v>
      </c>
      <c r="E7008" s="35">
        <f t="shared" si="549"/>
        <v>5</v>
      </c>
      <c r="F7008" s="35" t="str">
        <f t="shared" si="546"/>
        <v>Thursday</v>
      </c>
      <c r="G7008" s="35">
        <f t="shared" si="547"/>
        <v>10</v>
      </c>
      <c r="H7008" s="34">
        <f>CONVERT(INDEX(Htg_StPt_Sch_EZ!$C$4:$I$27,MATCH(Schedules_8760!$C7008,Htg_StPt_Sch_EZ!$B$4:$B$27,0),MATCH(Schedules_8760!$F7008,Htg_StPt_Sch_EZ!$C$3:$I$3,0)),"F","C")</f>
        <v>20.555555555555554</v>
      </c>
      <c r="I7008" s="34">
        <f>CONVERT(INDEX(Htg_StPt_Sch_EZ!$C$31:$I$54,MATCH(Schedules_8760!$C7008,Htg_StPt_Sch_EZ!$B$31:$B$54,0),MATCH(Schedules_8760!$F7008,Htg_StPt_Sch_EZ!$C$30:$I$30,0)),"F","C")</f>
        <v>19.444444444444443</v>
      </c>
      <c r="J7008" s="34">
        <f>CONVERT(INDEX(Clg_StPt_Sch_EZ!$C$4:$I$27,MATCH(Schedules_8760!$C7008,Clg_StPt_Sch_EZ!$B$4:$B$27,0),MATCH(Schedules_8760!$F7008,Clg_StPt_Sch_EZ!$C$3:$I$3,0)),"F","C")</f>
        <v>25.555555555555554</v>
      </c>
      <c r="K7008" s="34">
        <f>CONVERT(INDEX(Clg_StPt_Sch_EZ!$C$31:$I$54,MATCH(Schedules_8760!$C7008,Clg_StPt_Sch_EZ!$B$31:$B$54,0),MATCH(Schedules_8760!$F7008,Clg_StPt_Sch_EZ!$C$30:$I$30,0)),"F","C")</f>
        <v>28.333333333333332</v>
      </c>
      <c r="L7008" s="34">
        <f>CONVERT(INDEX(DHW_StPt_Sch_EZ!$C$4:$I$27,MATCH(Schedules_8760!$C7008,DHW_StPt_Sch_EZ!$B$4:$B$27,0),MATCH(Schedules_8760!$F7008,DHW_StPt_Sch_EZ!$C$3:$I$3,0)),"F","C")</f>
        <v>53.333333333333329</v>
      </c>
      <c r="M7008" s="34">
        <f>CONVERT(INDEX(DHW_StPt_Sch_EZ!$C$31:$I$54,MATCH(Schedules_8760!$C7008,DHW_StPt_Sch_EZ!$B$31:$B$54,0),MATCH(Schedules_8760!$F7008,DHW_StPt_Sch_EZ!$C$30:$I$30,0)),"F","C")</f>
        <v>53.333333333333329</v>
      </c>
      <c r="N7008" s="12"/>
      <c r="O7008" s="12"/>
      <c r="P7008" s="12"/>
    </row>
    <row r="7009" spans="1:16" x14ac:dyDescent="0.25">
      <c r="A7009" s="35">
        <v>7008</v>
      </c>
      <c r="B7009" s="89">
        <v>292.95833333333331</v>
      </c>
      <c r="C7009" s="35">
        <f t="shared" si="545"/>
        <v>24</v>
      </c>
      <c r="D7009" s="35">
        <f t="shared" si="548"/>
        <v>292</v>
      </c>
      <c r="E7009" s="35">
        <f t="shared" si="549"/>
        <v>5</v>
      </c>
      <c r="F7009" s="35" t="str">
        <f t="shared" si="546"/>
        <v>Thursday</v>
      </c>
      <c r="G7009" s="35">
        <f t="shared" si="547"/>
        <v>10</v>
      </c>
      <c r="H7009" s="34">
        <f>CONVERT(INDEX(Htg_StPt_Sch_EZ!$C$4:$I$27,MATCH(Schedules_8760!$C7009,Htg_StPt_Sch_EZ!$B$4:$B$27,0),MATCH(Schedules_8760!$F7009,Htg_StPt_Sch_EZ!$C$3:$I$3,0)),"F","C")</f>
        <v>20.555555555555554</v>
      </c>
      <c r="I7009" s="34">
        <f>CONVERT(INDEX(Htg_StPt_Sch_EZ!$C$31:$I$54,MATCH(Schedules_8760!$C7009,Htg_StPt_Sch_EZ!$B$31:$B$54,0),MATCH(Schedules_8760!$F7009,Htg_StPt_Sch_EZ!$C$30:$I$30,0)),"F","C")</f>
        <v>19.444444444444443</v>
      </c>
      <c r="J7009" s="34">
        <f>CONVERT(INDEX(Clg_StPt_Sch_EZ!$C$4:$I$27,MATCH(Schedules_8760!$C7009,Clg_StPt_Sch_EZ!$B$4:$B$27,0),MATCH(Schedules_8760!$F7009,Clg_StPt_Sch_EZ!$C$3:$I$3,0)),"F","C")</f>
        <v>25.555555555555554</v>
      </c>
      <c r="K7009" s="34">
        <f>CONVERT(INDEX(Clg_StPt_Sch_EZ!$C$31:$I$54,MATCH(Schedules_8760!$C7009,Clg_StPt_Sch_EZ!$B$31:$B$54,0),MATCH(Schedules_8760!$F7009,Clg_StPt_Sch_EZ!$C$30:$I$30,0)),"F","C")</f>
        <v>28.333333333333332</v>
      </c>
      <c r="L7009" s="34">
        <f>CONVERT(INDEX(DHW_StPt_Sch_EZ!$C$4:$I$27,MATCH(Schedules_8760!$C7009,DHW_StPt_Sch_EZ!$B$4:$B$27,0),MATCH(Schedules_8760!$F7009,DHW_StPt_Sch_EZ!$C$3:$I$3,0)),"F","C")</f>
        <v>53.333333333333329</v>
      </c>
      <c r="M7009" s="34">
        <f>CONVERT(INDEX(DHW_StPt_Sch_EZ!$C$31:$I$54,MATCH(Schedules_8760!$C7009,DHW_StPt_Sch_EZ!$B$31:$B$54,0),MATCH(Schedules_8760!$F7009,DHW_StPt_Sch_EZ!$C$30:$I$30,0)),"F","C")</f>
        <v>53.333333333333329</v>
      </c>
      <c r="N7009" s="12"/>
      <c r="O7009" s="12"/>
      <c r="P7009" s="12"/>
    </row>
    <row r="7010" spans="1:16" x14ac:dyDescent="0.25">
      <c r="A7010" s="35">
        <v>7009</v>
      </c>
      <c r="B7010" s="89">
        <v>293</v>
      </c>
      <c r="C7010" s="35">
        <f t="shared" si="545"/>
        <v>1</v>
      </c>
      <c r="D7010" s="35">
        <f t="shared" si="548"/>
        <v>293</v>
      </c>
      <c r="E7010" s="35">
        <f t="shared" si="549"/>
        <v>6</v>
      </c>
      <c r="F7010" s="35" t="str">
        <f t="shared" si="546"/>
        <v>Friday</v>
      </c>
      <c r="G7010" s="35">
        <f t="shared" si="547"/>
        <v>10</v>
      </c>
      <c r="H7010" s="34">
        <f>CONVERT(INDEX(Htg_StPt_Sch_EZ!$C$4:$I$27,MATCH(Schedules_8760!$C7010,Htg_StPt_Sch_EZ!$B$4:$B$27,0),MATCH(Schedules_8760!$F7010,Htg_StPt_Sch_EZ!$C$3:$I$3,0)),"F","C")</f>
        <v>20.555555555555554</v>
      </c>
      <c r="I7010" s="34">
        <f>CONVERT(INDEX(Htg_StPt_Sch_EZ!$C$31:$I$54,MATCH(Schedules_8760!$C7010,Htg_StPt_Sch_EZ!$B$31:$B$54,0),MATCH(Schedules_8760!$F7010,Htg_StPt_Sch_EZ!$C$30:$I$30,0)),"F","C")</f>
        <v>19.444444444444443</v>
      </c>
      <c r="J7010" s="34">
        <f>CONVERT(INDEX(Clg_StPt_Sch_EZ!$C$4:$I$27,MATCH(Schedules_8760!$C7010,Clg_StPt_Sch_EZ!$B$4:$B$27,0),MATCH(Schedules_8760!$F7010,Clg_StPt_Sch_EZ!$C$3:$I$3,0)),"F","C")</f>
        <v>25.555555555555554</v>
      </c>
      <c r="K7010" s="34">
        <f>CONVERT(INDEX(Clg_StPt_Sch_EZ!$C$31:$I$54,MATCH(Schedules_8760!$C7010,Clg_StPt_Sch_EZ!$B$31:$B$54,0),MATCH(Schedules_8760!$F7010,Clg_StPt_Sch_EZ!$C$30:$I$30,0)),"F","C")</f>
        <v>28.333333333333332</v>
      </c>
      <c r="L7010" s="34">
        <f>CONVERT(INDEX(DHW_StPt_Sch_EZ!$C$4:$I$27,MATCH(Schedules_8760!$C7010,DHW_StPt_Sch_EZ!$B$4:$B$27,0),MATCH(Schedules_8760!$F7010,DHW_StPt_Sch_EZ!$C$3:$I$3,0)),"F","C")</f>
        <v>53.333333333333329</v>
      </c>
      <c r="M7010" s="34">
        <f>CONVERT(INDEX(DHW_StPt_Sch_EZ!$C$31:$I$54,MATCH(Schedules_8760!$C7010,DHW_StPt_Sch_EZ!$B$31:$B$54,0),MATCH(Schedules_8760!$F7010,DHW_StPt_Sch_EZ!$C$30:$I$30,0)),"F","C")</f>
        <v>53.333333333333329</v>
      </c>
      <c r="N7010" s="12"/>
      <c r="O7010" s="12"/>
      <c r="P7010" s="12"/>
    </row>
    <row r="7011" spans="1:16" x14ac:dyDescent="0.25">
      <c r="A7011" s="35">
        <v>7010</v>
      </c>
      <c r="B7011" s="89">
        <v>293.04166666666669</v>
      </c>
      <c r="C7011" s="35">
        <f t="shared" si="545"/>
        <v>2</v>
      </c>
      <c r="D7011" s="35">
        <f t="shared" si="548"/>
        <v>293</v>
      </c>
      <c r="E7011" s="35">
        <f t="shared" si="549"/>
        <v>6</v>
      </c>
      <c r="F7011" s="35" t="str">
        <f t="shared" si="546"/>
        <v>Friday</v>
      </c>
      <c r="G7011" s="35">
        <f t="shared" si="547"/>
        <v>10</v>
      </c>
      <c r="H7011" s="34">
        <f>CONVERT(INDEX(Htg_StPt_Sch_EZ!$C$4:$I$27,MATCH(Schedules_8760!$C7011,Htg_StPt_Sch_EZ!$B$4:$B$27,0),MATCH(Schedules_8760!$F7011,Htg_StPt_Sch_EZ!$C$3:$I$3,0)),"F","C")</f>
        <v>20.555555555555554</v>
      </c>
      <c r="I7011" s="34">
        <f>CONVERT(INDEX(Htg_StPt_Sch_EZ!$C$31:$I$54,MATCH(Schedules_8760!$C7011,Htg_StPt_Sch_EZ!$B$31:$B$54,0),MATCH(Schedules_8760!$F7011,Htg_StPt_Sch_EZ!$C$30:$I$30,0)),"F","C")</f>
        <v>19.444444444444443</v>
      </c>
      <c r="J7011" s="34">
        <f>CONVERT(INDEX(Clg_StPt_Sch_EZ!$C$4:$I$27,MATCH(Schedules_8760!$C7011,Clg_StPt_Sch_EZ!$B$4:$B$27,0),MATCH(Schedules_8760!$F7011,Clg_StPt_Sch_EZ!$C$3:$I$3,0)),"F","C")</f>
        <v>25.555555555555554</v>
      </c>
      <c r="K7011" s="34">
        <f>CONVERT(INDEX(Clg_StPt_Sch_EZ!$C$31:$I$54,MATCH(Schedules_8760!$C7011,Clg_StPt_Sch_EZ!$B$31:$B$54,0),MATCH(Schedules_8760!$F7011,Clg_StPt_Sch_EZ!$C$30:$I$30,0)),"F","C")</f>
        <v>28.333333333333332</v>
      </c>
      <c r="L7011" s="34">
        <f>CONVERT(INDEX(DHW_StPt_Sch_EZ!$C$4:$I$27,MATCH(Schedules_8760!$C7011,DHW_StPt_Sch_EZ!$B$4:$B$27,0),MATCH(Schedules_8760!$F7011,DHW_StPt_Sch_EZ!$C$3:$I$3,0)),"F","C")</f>
        <v>53.333333333333329</v>
      </c>
      <c r="M7011" s="34">
        <f>CONVERT(INDEX(DHW_StPt_Sch_EZ!$C$31:$I$54,MATCH(Schedules_8760!$C7011,DHW_StPt_Sch_EZ!$B$31:$B$54,0),MATCH(Schedules_8760!$F7011,DHW_StPt_Sch_EZ!$C$30:$I$30,0)),"F","C")</f>
        <v>53.333333333333329</v>
      </c>
      <c r="N7011" s="12"/>
      <c r="O7011" s="12"/>
      <c r="P7011" s="12"/>
    </row>
    <row r="7012" spans="1:16" x14ac:dyDescent="0.25">
      <c r="A7012" s="35">
        <v>7011</v>
      </c>
      <c r="B7012" s="89">
        <v>293.08333333333331</v>
      </c>
      <c r="C7012" s="35">
        <f t="shared" si="545"/>
        <v>3</v>
      </c>
      <c r="D7012" s="35">
        <f t="shared" si="548"/>
        <v>293</v>
      </c>
      <c r="E7012" s="35">
        <f t="shared" si="549"/>
        <v>6</v>
      </c>
      <c r="F7012" s="35" t="str">
        <f t="shared" si="546"/>
        <v>Friday</v>
      </c>
      <c r="G7012" s="35">
        <f t="shared" si="547"/>
        <v>10</v>
      </c>
      <c r="H7012" s="34">
        <f>CONVERT(INDEX(Htg_StPt_Sch_EZ!$C$4:$I$27,MATCH(Schedules_8760!$C7012,Htg_StPt_Sch_EZ!$B$4:$B$27,0),MATCH(Schedules_8760!$F7012,Htg_StPt_Sch_EZ!$C$3:$I$3,0)),"F","C")</f>
        <v>20.555555555555554</v>
      </c>
      <c r="I7012" s="34">
        <f>CONVERT(INDEX(Htg_StPt_Sch_EZ!$C$31:$I$54,MATCH(Schedules_8760!$C7012,Htg_StPt_Sch_EZ!$B$31:$B$54,0),MATCH(Schedules_8760!$F7012,Htg_StPt_Sch_EZ!$C$30:$I$30,0)),"F","C")</f>
        <v>19.444444444444443</v>
      </c>
      <c r="J7012" s="34">
        <f>CONVERT(INDEX(Clg_StPt_Sch_EZ!$C$4:$I$27,MATCH(Schedules_8760!$C7012,Clg_StPt_Sch_EZ!$B$4:$B$27,0),MATCH(Schedules_8760!$F7012,Clg_StPt_Sch_EZ!$C$3:$I$3,0)),"F","C")</f>
        <v>25.555555555555554</v>
      </c>
      <c r="K7012" s="34">
        <f>CONVERT(INDEX(Clg_StPt_Sch_EZ!$C$31:$I$54,MATCH(Schedules_8760!$C7012,Clg_StPt_Sch_EZ!$B$31:$B$54,0),MATCH(Schedules_8760!$F7012,Clg_StPt_Sch_EZ!$C$30:$I$30,0)),"F","C")</f>
        <v>28.333333333333332</v>
      </c>
      <c r="L7012" s="34">
        <f>CONVERT(INDEX(DHW_StPt_Sch_EZ!$C$4:$I$27,MATCH(Schedules_8760!$C7012,DHW_StPt_Sch_EZ!$B$4:$B$27,0),MATCH(Schedules_8760!$F7012,DHW_StPt_Sch_EZ!$C$3:$I$3,0)),"F","C")</f>
        <v>53.333333333333329</v>
      </c>
      <c r="M7012" s="34">
        <f>CONVERT(INDEX(DHW_StPt_Sch_EZ!$C$31:$I$54,MATCH(Schedules_8760!$C7012,DHW_StPt_Sch_EZ!$B$31:$B$54,0),MATCH(Schedules_8760!$F7012,DHW_StPt_Sch_EZ!$C$30:$I$30,0)),"F","C")</f>
        <v>53.333333333333329</v>
      </c>
      <c r="N7012" s="12"/>
      <c r="O7012" s="12"/>
      <c r="P7012" s="12"/>
    </row>
    <row r="7013" spans="1:16" x14ac:dyDescent="0.25">
      <c r="A7013" s="35">
        <v>7012</v>
      </c>
      <c r="B7013" s="89">
        <v>293.125</v>
      </c>
      <c r="C7013" s="35">
        <f t="shared" si="545"/>
        <v>4</v>
      </c>
      <c r="D7013" s="35">
        <f t="shared" si="548"/>
        <v>293</v>
      </c>
      <c r="E7013" s="35">
        <f t="shared" si="549"/>
        <v>6</v>
      </c>
      <c r="F7013" s="35" t="str">
        <f t="shared" si="546"/>
        <v>Friday</v>
      </c>
      <c r="G7013" s="35">
        <f t="shared" si="547"/>
        <v>10</v>
      </c>
      <c r="H7013" s="34">
        <f>CONVERT(INDEX(Htg_StPt_Sch_EZ!$C$4:$I$27,MATCH(Schedules_8760!$C7013,Htg_StPt_Sch_EZ!$B$4:$B$27,0),MATCH(Schedules_8760!$F7013,Htg_StPt_Sch_EZ!$C$3:$I$3,0)),"F","C")</f>
        <v>20.555555555555554</v>
      </c>
      <c r="I7013" s="34">
        <f>CONVERT(INDEX(Htg_StPt_Sch_EZ!$C$31:$I$54,MATCH(Schedules_8760!$C7013,Htg_StPt_Sch_EZ!$B$31:$B$54,0),MATCH(Schedules_8760!$F7013,Htg_StPt_Sch_EZ!$C$30:$I$30,0)),"F","C")</f>
        <v>19.444444444444443</v>
      </c>
      <c r="J7013" s="34">
        <f>CONVERT(INDEX(Clg_StPt_Sch_EZ!$C$4:$I$27,MATCH(Schedules_8760!$C7013,Clg_StPt_Sch_EZ!$B$4:$B$27,0),MATCH(Schedules_8760!$F7013,Clg_StPt_Sch_EZ!$C$3:$I$3,0)),"F","C")</f>
        <v>25.555555555555554</v>
      </c>
      <c r="K7013" s="34">
        <f>CONVERT(INDEX(Clg_StPt_Sch_EZ!$C$31:$I$54,MATCH(Schedules_8760!$C7013,Clg_StPt_Sch_EZ!$B$31:$B$54,0),MATCH(Schedules_8760!$F7013,Clg_StPt_Sch_EZ!$C$30:$I$30,0)),"F","C")</f>
        <v>28.333333333333332</v>
      </c>
      <c r="L7013" s="34">
        <f>CONVERT(INDEX(DHW_StPt_Sch_EZ!$C$4:$I$27,MATCH(Schedules_8760!$C7013,DHW_StPt_Sch_EZ!$B$4:$B$27,0),MATCH(Schedules_8760!$F7013,DHW_StPt_Sch_EZ!$C$3:$I$3,0)),"F","C")</f>
        <v>53.333333333333329</v>
      </c>
      <c r="M7013" s="34">
        <f>CONVERT(INDEX(DHW_StPt_Sch_EZ!$C$31:$I$54,MATCH(Schedules_8760!$C7013,DHW_StPt_Sch_EZ!$B$31:$B$54,0),MATCH(Schedules_8760!$F7013,DHW_StPt_Sch_EZ!$C$30:$I$30,0)),"F","C")</f>
        <v>53.333333333333329</v>
      </c>
      <c r="N7013" s="12"/>
      <c r="O7013" s="12"/>
      <c r="P7013" s="12"/>
    </row>
    <row r="7014" spans="1:16" x14ac:dyDescent="0.25">
      <c r="A7014" s="35">
        <v>7013</v>
      </c>
      <c r="B7014" s="89">
        <v>293.16666666666669</v>
      </c>
      <c r="C7014" s="35">
        <f t="shared" si="545"/>
        <v>5</v>
      </c>
      <c r="D7014" s="35">
        <f t="shared" si="548"/>
        <v>293</v>
      </c>
      <c r="E7014" s="35">
        <f t="shared" si="549"/>
        <v>6</v>
      </c>
      <c r="F7014" s="35" t="str">
        <f t="shared" si="546"/>
        <v>Friday</v>
      </c>
      <c r="G7014" s="35">
        <f t="shared" si="547"/>
        <v>10</v>
      </c>
      <c r="H7014" s="34">
        <f>CONVERT(INDEX(Htg_StPt_Sch_EZ!$C$4:$I$27,MATCH(Schedules_8760!$C7014,Htg_StPt_Sch_EZ!$B$4:$B$27,0),MATCH(Schedules_8760!$F7014,Htg_StPt_Sch_EZ!$C$3:$I$3,0)),"F","C")</f>
        <v>20.555555555555554</v>
      </c>
      <c r="I7014" s="34">
        <f>CONVERT(INDEX(Htg_StPt_Sch_EZ!$C$31:$I$54,MATCH(Schedules_8760!$C7014,Htg_StPt_Sch_EZ!$B$31:$B$54,0),MATCH(Schedules_8760!$F7014,Htg_StPt_Sch_EZ!$C$30:$I$30,0)),"F","C")</f>
        <v>19.444444444444443</v>
      </c>
      <c r="J7014" s="34">
        <f>CONVERT(INDEX(Clg_StPt_Sch_EZ!$C$4:$I$27,MATCH(Schedules_8760!$C7014,Clg_StPt_Sch_EZ!$B$4:$B$27,0),MATCH(Schedules_8760!$F7014,Clg_StPt_Sch_EZ!$C$3:$I$3,0)),"F","C")</f>
        <v>25.555555555555554</v>
      </c>
      <c r="K7014" s="34">
        <f>CONVERT(INDEX(Clg_StPt_Sch_EZ!$C$31:$I$54,MATCH(Schedules_8760!$C7014,Clg_StPt_Sch_EZ!$B$31:$B$54,0),MATCH(Schedules_8760!$F7014,Clg_StPt_Sch_EZ!$C$30:$I$30,0)),"F","C")</f>
        <v>28.333333333333332</v>
      </c>
      <c r="L7014" s="34">
        <f>CONVERT(INDEX(DHW_StPt_Sch_EZ!$C$4:$I$27,MATCH(Schedules_8760!$C7014,DHW_StPt_Sch_EZ!$B$4:$B$27,0),MATCH(Schedules_8760!$F7014,DHW_StPt_Sch_EZ!$C$3:$I$3,0)),"F","C")</f>
        <v>53.333333333333329</v>
      </c>
      <c r="M7014" s="34">
        <f>CONVERT(INDEX(DHW_StPt_Sch_EZ!$C$31:$I$54,MATCH(Schedules_8760!$C7014,DHW_StPt_Sch_EZ!$B$31:$B$54,0),MATCH(Schedules_8760!$F7014,DHW_StPt_Sch_EZ!$C$30:$I$30,0)),"F","C")</f>
        <v>53.333333333333329</v>
      </c>
      <c r="N7014" s="12"/>
      <c r="O7014" s="12"/>
      <c r="P7014" s="12"/>
    </row>
    <row r="7015" spans="1:16" x14ac:dyDescent="0.25">
      <c r="A7015" s="35">
        <v>7014</v>
      </c>
      <c r="B7015" s="89">
        <v>293.20833333333331</v>
      </c>
      <c r="C7015" s="35">
        <f t="shared" si="545"/>
        <v>6</v>
      </c>
      <c r="D7015" s="35">
        <f t="shared" si="548"/>
        <v>293</v>
      </c>
      <c r="E7015" s="35">
        <f t="shared" si="549"/>
        <v>6</v>
      </c>
      <c r="F7015" s="35" t="str">
        <f t="shared" si="546"/>
        <v>Friday</v>
      </c>
      <c r="G7015" s="35">
        <f t="shared" si="547"/>
        <v>10</v>
      </c>
      <c r="H7015" s="34">
        <f>CONVERT(INDEX(Htg_StPt_Sch_EZ!$C$4:$I$27,MATCH(Schedules_8760!$C7015,Htg_StPt_Sch_EZ!$B$4:$B$27,0),MATCH(Schedules_8760!$F7015,Htg_StPt_Sch_EZ!$C$3:$I$3,0)),"F","C")</f>
        <v>20.555555555555554</v>
      </c>
      <c r="I7015" s="34">
        <f>CONVERT(INDEX(Htg_StPt_Sch_EZ!$C$31:$I$54,MATCH(Schedules_8760!$C7015,Htg_StPt_Sch_EZ!$B$31:$B$54,0),MATCH(Schedules_8760!$F7015,Htg_StPt_Sch_EZ!$C$30:$I$30,0)),"F","C")</f>
        <v>19.444444444444443</v>
      </c>
      <c r="J7015" s="34">
        <f>CONVERT(INDEX(Clg_StPt_Sch_EZ!$C$4:$I$27,MATCH(Schedules_8760!$C7015,Clg_StPt_Sch_EZ!$B$4:$B$27,0),MATCH(Schedules_8760!$F7015,Clg_StPt_Sch_EZ!$C$3:$I$3,0)),"F","C")</f>
        <v>25.555555555555554</v>
      </c>
      <c r="K7015" s="34">
        <f>CONVERT(INDEX(Clg_StPt_Sch_EZ!$C$31:$I$54,MATCH(Schedules_8760!$C7015,Clg_StPt_Sch_EZ!$B$31:$B$54,0),MATCH(Schedules_8760!$F7015,Clg_StPt_Sch_EZ!$C$30:$I$30,0)),"F","C")</f>
        <v>28.333333333333332</v>
      </c>
      <c r="L7015" s="34">
        <f>CONVERT(INDEX(DHW_StPt_Sch_EZ!$C$4:$I$27,MATCH(Schedules_8760!$C7015,DHW_StPt_Sch_EZ!$B$4:$B$27,0),MATCH(Schedules_8760!$F7015,DHW_StPt_Sch_EZ!$C$3:$I$3,0)),"F","C")</f>
        <v>53.333333333333329</v>
      </c>
      <c r="M7015" s="34">
        <f>CONVERT(INDEX(DHW_StPt_Sch_EZ!$C$31:$I$54,MATCH(Schedules_8760!$C7015,DHW_StPt_Sch_EZ!$B$31:$B$54,0),MATCH(Schedules_8760!$F7015,DHW_StPt_Sch_EZ!$C$30:$I$30,0)),"F","C")</f>
        <v>53.333333333333329</v>
      </c>
      <c r="N7015" s="12"/>
      <c r="O7015" s="12"/>
      <c r="P7015" s="12"/>
    </row>
    <row r="7016" spans="1:16" x14ac:dyDescent="0.25">
      <c r="A7016" s="35">
        <v>7015</v>
      </c>
      <c r="B7016" s="89">
        <v>293.25</v>
      </c>
      <c r="C7016" s="35">
        <f t="shared" si="545"/>
        <v>7</v>
      </c>
      <c r="D7016" s="35">
        <f t="shared" si="548"/>
        <v>293</v>
      </c>
      <c r="E7016" s="35">
        <f t="shared" si="549"/>
        <v>6</v>
      </c>
      <c r="F7016" s="35" t="str">
        <f t="shared" si="546"/>
        <v>Friday</v>
      </c>
      <c r="G7016" s="35">
        <f t="shared" si="547"/>
        <v>10</v>
      </c>
      <c r="H7016" s="34">
        <f>CONVERT(INDEX(Htg_StPt_Sch_EZ!$C$4:$I$27,MATCH(Schedules_8760!$C7016,Htg_StPt_Sch_EZ!$B$4:$B$27,0),MATCH(Schedules_8760!$F7016,Htg_StPt_Sch_EZ!$C$3:$I$3,0)),"F","C")</f>
        <v>20.555555555555554</v>
      </c>
      <c r="I7016" s="34">
        <f>CONVERT(INDEX(Htg_StPt_Sch_EZ!$C$31:$I$54,MATCH(Schedules_8760!$C7016,Htg_StPt_Sch_EZ!$B$31:$B$54,0),MATCH(Schedules_8760!$F7016,Htg_StPt_Sch_EZ!$C$30:$I$30,0)),"F","C")</f>
        <v>19.444444444444443</v>
      </c>
      <c r="J7016" s="34">
        <f>CONVERT(INDEX(Clg_StPt_Sch_EZ!$C$4:$I$27,MATCH(Schedules_8760!$C7016,Clg_StPt_Sch_EZ!$B$4:$B$27,0),MATCH(Schedules_8760!$F7016,Clg_StPt_Sch_EZ!$C$3:$I$3,0)),"F","C")</f>
        <v>25.555555555555554</v>
      </c>
      <c r="K7016" s="34">
        <f>CONVERT(INDEX(Clg_StPt_Sch_EZ!$C$31:$I$54,MATCH(Schedules_8760!$C7016,Clg_StPt_Sch_EZ!$B$31:$B$54,0),MATCH(Schedules_8760!$F7016,Clg_StPt_Sch_EZ!$C$30:$I$30,0)),"F","C")</f>
        <v>28.333333333333332</v>
      </c>
      <c r="L7016" s="34">
        <f>CONVERT(INDEX(DHW_StPt_Sch_EZ!$C$4:$I$27,MATCH(Schedules_8760!$C7016,DHW_StPt_Sch_EZ!$B$4:$B$27,0),MATCH(Schedules_8760!$F7016,DHW_StPt_Sch_EZ!$C$3:$I$3,0)),"F","C")</f>
        <v>53.333333333333329</v>
      </c>
      <c r="M7016" s="34">
        <f>CONVERT(INDEX(DHW_StPt_Sch_EZ!$C$31:$I$54,MATCH(Schedules_8760!$C7016,DHW_StPt_Sch_EZ!$B$31:$B$54,0),MATCH(Schedules_8760!$F7016,DHW_StPt_Sch_EZ!$C$30:$I$30,0)),"F","C")</f>
        <v>53.333333333333329</v>
      </c>
      <c r="N7016" s="12"/>
      <c r="O7016" s="12"/>
      <c r="P7016" s="12"/>
    </row>
    <row r="7017" spans="1:16" x14ac:dyDescent="0.25">
      <c r="A7017" s="35">
        <v>7016</v>
      </c>
      <c r="B7017" s="89">
        <v>293.29166666666669</v>
      </c>
      <c r="C7017" s="35">
        <f t="shared" si="545"/>
        <v>8</v>
      </c>
      <c r="D7017" s="35">
        <f t="shared" si="548"/>
        <v>293</v>
      </c>
      <c r="E7017" s="35">
        <f t="shared" si="549"/>
        <v>6</v>
      </c>
      <c r="F7017" s="35" t="str">
        <f t="shared" si="546"/>
        <v>Friday</v>
      </c>
      <c r="G7017" s="35">
        <f t="shared" si="547"/>
        <v>10</v>
      </c>
      <c r="H7017" s="34">
        <f>CONVERT(INDEX(Htg_StPt_Sch_EZ!$C$4:$I$27,MATCH(Schedules_8760!$C7017,Htg_StPt_Sch_EZ!$B$4:$B$27,0),MATCH(Schedules_8760!$F7017,Htg_StPt_Sch_EZ!$C$3:$I$3,0)),"F","C")</f>
        <v>20.555555555555554</v>
      </c>
      <c r="I7017" s="34">
        <f>CONVERT(INDEX(Htg_StPt_Sch_EZ!$C$31:$I$54,MATCH(Schedules_8760!$C7017,Htg_StPt_Sch_EZ!$B$31:$B$54,0),MATCH(Schedules_8760!$F7017,Htg_StPt_Sch_EZ!$C$30:$I$30,0)),"F","C")</f>
        <v>19.444444444444443</v>
      </c>
      <c r="J7017" s="34">
        <f>CONVERT(INDEX(Clg_StPt_Sch_EZ!$C$4:$I$27,MATCH(Schedules_8760!$C7017,Clg_StPt_Sch_EZ!$B$4:$B$27,0),MATCH(Schedules_8760!$F7017,Clg_StPt_Sch_EZ!$C$3:$I$3,0)),"F","C")</f>
        <v>25.555555555555554</v>
      </c>
      <c r="K7017" s="34">
        <f>CONVERT(INDEX(Clg_StPt_Sch_EZ!$C$31:$I$54,MATCH(Schedules_8760!$C7017,Clg_StPt_Sch_EZ!$B$31:$B$54,0),MATCH(Schedules_8760!$F7017,Clg_StPt_Sch_EZ!$C$30:$I$30,0)),"F","C")</f>
        <v>25</v>
      </c>
      <c r="L7017" s="34">
        <f>CONVERT(INDEX(DHW_StPt_Sch_EZ!$C$4:$I$27,MATCH(Schedules_8760!$C7017,DHW_StPt_Sch_EZ!$B$4:$B$27,0),MATCH(Schedules_8760!$F7017,DHW_StPt_Sch_EZ!$C$3:$I$3,0)),"F","C")</f>
        <v>53.333333333333329</v>
      </c>
      <c r="M7017" s="34">
        <f>CONVERT(INDEX(DHW_StPt_Sch_EZ!$C$31:$I$54,MATCH(Schedules_8760!$C7017,DHW_StPt_Sch_EZ!$B$31:$B$54,0),MATCH(Schedules_8760!$F7017,DHW_StPt_Sch_EZ!$C$30:$I$30,0)),"F","C")</f>
        <v>53.333333333333329</v>
      </c>
      <c r="N7017" s="12"/>
      <c r="O7017" s="12"/>
      <c r="P7017" s="12"/>
    </row>
    <row r="7018" spans="1:16" x14ac:dyDescent="0.25">
      <c r="A7018" s="35">
        <v>7017</v>
      </c>
      <c r="B7018" s="89">
        <v>293.33333333333331</v>
      </c>
      <c r="C7018" s="35">
        <f t="shared" si="545"/>
        <v>9</v>
      </c>
      <c r="D7018" s="35">
        <f t="shared" si="548"/>
        <v>293</v>
      </c>
      <c r="E7018" s="35">
        <f t="shared" si="549"/>
        <v>6</v>
      </c>
      <c r="F7018" s="35" t="str">
        <f t="shared" si="546"/>
        <v>Friday</v>
      </c>
      <c r="G7018" s="35">
        <f t="shared" si="547"/>
        <v>10</v>
      </c>
      <c r="H7018" s="34">
        <f>CONVERT(INDEX(Htg_StPt_Sch_EZ!$C$4:$I$27,MATCH(Schedules_8760!$C7018,Htg_StPt_Sch_EZ!$B$4:$B$27,0),MATCH(Schedules_8760!$F7018,Htg_StPt_Sch_EZ!$C$3:$I$3,0)),"F","C")</f>
        <v>20.555555555555554</v>
      </c>
      <c r="I7018" s="34">
        <f>CONVERT(INDEX(Htg_StPt_Sch_EZ!$C$31:$I$54,MATCH(Schedules_8760!$C7018,Htg_StPt_Sch_EZ!$B$31:$B$54,0),MATCH(Schedules_8760!$F7018,Htg_StPt_Sch_EZ!$C$30:$I$30,0)),"F","C")</f>
        <v>19.444444444444443</v>
      </c>
      <c r="J7018" s="34">
        <f>CONVERT(INDEX(Clg_StPt_Sch_EZ!$C$4:$I$27,MATCH(Schedules_8760!$C7018,Clg_StPt_Sch_EZ!$B$4:$B$27,0),MATCH(Schedules_8760!$F7018,Clg_StPt_Sch_EZ!$C$3:$I$3,0)),"F","C")</f>
        <v>25.555555555555554</v>
      </c>
      <c r="K7018" s="34">
        <f>CONVERT(INDEX(Clg_StPt_Sch_EZ!$C$31:$I$54,MATCH(Schedules_8760!$C7018,Clg_StPt_Sch_EZ!$B$31:$B$54,0),MATCH(Schedules_8760!$F7018,Clg_StPt_Sch_EZ!$C$30:$I$30,0)),"F","C")</f>
        <v>25</v>
      </c>
      <c r="L7018" s="34">
        <f>CONVERT(INDEX(DHW_StPt_Sch_EZ!$C$4:$I$27,MATCH(Schedules_8760!$C7018,DHW_StPt_Sch_EZ!$B$4:$B$27,0),MATCH(Schedules_8760!$F7018,DHW_StPt_Sch_EZ!$C$3:$I$3,0)),"F","C")</f>
        <v>53.333333333333329</v>
      </c>
      <c r="M7018" s="34">
        <f>CONVERT(INDEX(DHW_StPt_Sch_EZ!$C$31:$I$54,MATCH(Schedules_8760!$C7018,DHW_StPt_Sch_EZ!$B$31:$B$54,0),MATCH(Schedules_8760!$F7018,DHW_StPt_Sch_EZ!$C$30:$I$30,0)),"F","C")</f>
        <v>53.333333333333329</v>
      </c>
      <c r="N7018" s="12"/>
      <c r="O7018" s="12"/>
      <c r="P7018" s="12"/>
    </row>
    <row r="7019" spans="1:16" x14ac:dyDescent="0.25">
      <c r="A7019" s="35">
        <v>7018</v>
      </c>
      <c r="B7019" s="89">
        <v>293.375</v>
      </c>
      <c r="C7019" s="35">
        <f t="shared" si="545"/>
        <v>10</v>
      </c>
      <c r="D7019" s="35">
        <f t="shared" si="548"/>
        <v>293</v>
      </c>
      <c r="E7019" s="35">
        <f t="shared" si="549"/>
        <v>6</v>
      </c>
      <c r="F7019" s="35" t="str">
        <f t="shared" si="546"/>
        <v>Friday</v>
      </c>
      <c r="G7019" s="35">
        <f t="shared" si="547"/>
        <v>10</v>
      </c>
      <c r="H7019" s="34">
        <f>CONVERT(INDEX(Htg_StPt_Sch_EZ!$C$4:$I$27,MATCH(Schedules_8760!$C7019,Htg_StPt_Sch_EZ!$B$4:$B$27,0),MATCH(Schedules_8760!$F7019,Htg_StPt_Sch_EZ!$C$3:$I$3,0)),"F","C")</f>
        <v>20.555555555555554</v>
      </c>
      <c r="I7019" s="34">
        <f>CONVERT(INDEX(Htg_StPt_Sch_EZ!$C$31:$I$54,MATCH(Schedules_8760!$C7019,Htg_StPt_Sch_EZ!$B$31:$B$54,0),MATCH(Schedules_8760!$F7019,Htg_StPt_Sch_EZ!$C$30:$I$30,0)),"F","C")</f>
        <v>19.444444444444443</v>
      </c>
      <c r="J7019" s="34">
        <f>CONVERT(INDEX(Clg_StPt_Sch_EZ!$C$4:$I$27,MATCH(Schedules_8760!$C7019,Clg_StPt_Sch_EZ!$B$4:$B$27,0),MATCH(Schedules_8760!$F7019,Clg_StPt_Sch_EZ!$C$3:$I$3,0)),"F","C")</f>
        <v>25.555555555555554</v>
      </c>
      <c r="K7019" s="34">
        <f>CONVERT(INDEX(Clg_StPt_Sch_EZ!$C$31:$I$54,MATCH(Schedules_8760!$C7019,Clg_StPt_Sch_EZ!$B$31:$B$54,0),MATCH(Schedules_8760!$F7019,Clg_StPt_Sch_EZ!$C$30:$I$30,0)),"F","C")</f>
        <v>25</v>
      </c>
      <c r="L7019" s="34">
        <f>CONVERT(INDEX(DHW_StPt_Sch_EZ!$C$4:$I$27,MATCH(Schedules_8760!$C7019,DHW_StPt_Sch_EZ!$B$4:$B$27,0),MATCH(Schedules_8760!$F7019,DHW_StPt_Sch_EZ!$C$3:$I$3,0)),"F","C")</f>
        <v>53.333333333333329</v>
      </c>
      <c r="M7019" s="34">
        <f>CONVERT(INDEX(DHW_StPt_Sch_EZ!$C$31:$I$54,MATCH(Schedules_8760!$C7019,DHW_StPt_Sch_EZ!$B$31:$B$54,0),MATCH(Schedules_8760!$F7019,DHW_StPt_Sch_EZ!$C$30:$I$30,0)),"F","C")</f>
        <v>53.333333333333329</v>
      </c>
      <c r="N7019" s="12"/>
      <c r="O7019" s="12"/>
      <c r="P7019" s="12"/>
    </row>
    <row r="7020" spans="1:16" x14ac:dyDescent="0.25">
      <c r="A7020" s="35">
        <v>7019</v>
      </c>
      <c r="B7020" s="89">
        <v>293.41666666666669</v>
      </c>
      <c r="C7020" s="35">
        <f t="shared" si="545"/>
        <v>11</v>
      </c>
      <c r="D7020" s="35">
        <f t="shared" si="548"/>
        <v>293</v>
      </c>
      <c r="E7020" s="35">
        <f t="shared" si="549"/>
        <v>6</v>
      </c>
      <c r="F7020" s="35" t="str">
        <f t="shared" si="546"/>
        <v>Friday</v>
      </c>
      <c r="G7020" s="35">
        <f t="shared" si="547"/>
        <v>10</v>
      </c>
      <c r="H7020" s="34">
        <f>CONVERT(INDEX(Htg_StPt_Sch_EZ!$C$4:$I$27,MATCH(Schedules_8760!$C7020,Htg_StPt_Sch_EZ!$B$4:$B$27,0),MATCH(Schedules_8760!$F7020,Htg_StPt_Sch_EZ!$C$3:$I$3,0)),"F","C")</f>
        <v>20.555555555555554</v>
      </c>
      <c r="I7020" s="34">
        <f>CONVERT(INDEX(Htg_StPt_Sch_EZ!$C$31:$I$54,MATCH(Schedules_8760!$C7020,Htg_StPt_Sch_EZ!$B$31:$B$54,0),MATCH(Schedules_8760!$F7020,Htg_StPt_Sch_EZ!$C$30:$I$30,0)),"F","C")</f>
        <v>19.444444444444443</v>
      </c>
      <c r="J7020" s="34">
        <f>CONVERT(INDEX(Clg_StPt_Sch_EZ!$C$4:$I$27,MATCH(Schedules_8760!$C7020,Clg_StPt_Sch_EZ!$B$4:$B$27,0),MATCH(Schedules_8760!$F7020,Clg_StPt_Sch_EZ!$C$3:$I$3,0)),"F","C")</f>
        <v>25.555555555555554</v>
      </c>
      <c r="K7020" s="34">
        <f>CONVERT(INDEX(Clg_StPt_Sch_EZ!$C$31:$I$54,MATCH(Schedules_8760!$C7020,Clg_StPt_Sch_EZ!$B$31:$B$54,0),MATCH(Schedules_8760!$F7020,Clg_StPt_Sch_EZ!$C$30:$I$30,0)),"F","C")</f>
        <v>25</v>
      </c>
      <c r="L7020" s="34">
        <f>CONVERT(INDEX(DHW_StPt_Sch_EZ!$C$4:$I$27,MATCH(Schedules_8760!$C7020,DHW_StPt_Sch_EZ!$B$4:$B$27,0),MATCH(Schedules_8760!$F7020,DHW_StPt_Sch_EZ!$C$3:$I$3,0)),"F","C")</f>
        <v>53.333333333333329</v>
      </c>
      <c r="M7020" s="34">
        <f>CONVERT(INDEX(DHW_StPt_Sch_EZ!$C$31:$I$54,MATCH(Schedules_8760!$C7020,DHW_StPt_Sch_EZ!$B$31:$B$54,0),MATCH(Schedules_8760!$F7020,DHW_StPt_Sch_EZ!$C$30:$I$30,0)),"F","C")</f>
        <v>53.333333333333329</v>
      </c>
      <c r="N7020" s="12"/>
      <c r="O7020" s="12"/>
      <c r="P7020" s="12"/>
    </row>
    <row r="7021" spans="1:16" x14ac:dyDescent="0.25">
      <c r="A7021" s="35">
        <v>7020</v>
      </c>
      <c r="B7021" s="89">
        <v>293.45833333333331</v>
      </c>
      <c r="C7021" s="35">
        <f t="shared" si="545"/>
        <v>12</v>
      </c>
      <c r="D7021" s="35">
        <f t="shared" si="548"/>
        <v>293</v>
      </c>
      <c r="E7021" s="35">
        <f t="shared" si="549"/>
        <v>6</v>
      </c>
      <c r="F7021" s="35" t="str">
        <f t="shared" si="546"/>
        <v>Friday</v>
      </c>
      <c r="G7021" s="35">
        <f t="shared" si="547"/>
        <v>10</v>
      </c>
      <c r="H7021" s="34">
        <f>CONVERT(INDEX(Htg_StPt_Sch_EZ!$C$4:$I$27,MATCH(Schedules_8760!$C7021,Htg_StPt_Sch_EZ!$B$4:$B$27,0),MATCH(Schedules_8760!$F7021,Htg_StPt_Sch_EZ!$C$3:$I$3,0)),"F","C")</f>
        <v>20.555555555555554</v>
      </c>
      <c r="I7021" s="34">
        <f>CONVERT(INDEX(Htg_StPt_Sch_EZ!$C$31:$I$54,MATCH(Schedules_8760!$C7021,Htg_StPt_Sch_EZ!$B$31:$B$54,0),MATCH(Schedules_8760!$F7021,Htg_StPt_Sch_EZ!$C$30:$I$30,0)),"F","C")</f>
        <v>19.444444444444443</v>
      </c>
      <c r="J7021" s="34">
        <f>CONVERT(INDEX(Clg_StPt_Sch_EZ!$C$4:$I$27,MATCH(Schedules_8760!$C7021,Clg_StPt_Sch_EZ!$B$4:$B$27,0),MATCH(Schedules_8760!$F7021,Clg_StPt_Sch_EZ!$C$3:$I$3,0)),"F","C")</f>
        <v>25.555555555555554</v>
      </c>
      <c r="K7021" s="34">
        <f>CONVERT(INDEX(Clg_StPt_Sch_EZ!$C$31:$I$54,MATCH(Schedules_8760!$C7021,Clg_StPt_Sch_EZ!$B$31:$B$54,0),MATCH(Schedules_8760!$F7021,Clg_StPt_Sch_EZ!$C$30:$I$30,0)),"F","C")</f>
        <v>25</v>
      </c>
      <c r="L7021" s="34">
        <f>CONVERT(INDEX(DHW_StPt_Sch_EZ!$C$4:$I$27,MATCH(Schedules_8760!$C7021,DHW_StPt_Sch_EZ!$B$4:$B$27,0),MATCH(Schedules_8760!$F7021,DHW_StPt_Sch_EZ!$C$3:$I$3,0)),"F","C")</f>
        <v>53.333333333333329</v>
      </c>
      <c r="M7021" s="34">
        <f>CONVERT(INDEX(DHW_StPt_Sch_EZ!$C$31:$I$54,MATCH(Schedules_8760!$C7021,DHW_StPt_Sch_EZ!$B$31:$B$54,0),MATCH(Schedules_8760!$F7021,DHW_StPt_Sch_EZ!$C$30:$I$30,0)),"F","C")</f>
        <v>53.333333333333329</v>
      </c>
      <c r="N7021" s="12"/>
      <c r="O7021" s="12"/>
      <c r="P7021" s="12"/>
    </row>
    <row r="7022" spans="1:16" x14ac:dyDescent="0.25">
      <c r="A7022" s="35">
        <v>7021</v>
      </c>
      <c r="B7022" s="89">
        <v>293.5</v>
      </c>
      <c r="C7022" s="35">
        <f t="shared" si="545"/>
        <v>13</v>
      </c>
      <c r="D7022" s="35">
        <f t="shared" si="548"/>
        <v>293</v>
      </c>
      <c r="E7022" s="35">
        <f t="shared" si="549"/>
        <v>6</v>
      </c>
      <c r="F7022" s="35" t="str">
        <f t="shared" si="546"/>
        <v>Friday</v>
      </c>
      <c r="G7022" s="35">
        <f t="shared" si="547"/>
        <v>10</v>
      </c>
      <c r="H7022" s="34">
        <f>CONVERT(INDEX(Htg_StPt_Sch_EZ!$C$4:$I$27,MATCH(Schedules_8760!$C7022,Htg_StPt_Sch_EZ!$B$4:$B$27,0),MATCH(Schedules_8760!$F7022,Htg_StPt_Sch_EZ!$C$3:$I$3,0)),"F","C")</f>
        <v>20.555555555555554</v>
      </c>
      <c r="I7022" s="34">
        <f>CONVERT(INDEX(Htg_StPt_Sch_EZ!$C$31:$I$54,MATCH(Schedules_8760!$C7022,Htg_StPt_Sch_EZ!$B$31:$B$54,0),MATCH(Schedules_8760!$F7022,Htg_StPt_Sch_EZ!$C$30:$I$30,0)),"F","C")</f>
        <v>19.444444444444443</v>
      </c>
      <c r="J7022" s="34">
        <f>CONVERT(INDEX(Clg_StPt_Sch_EZ!$C$4:$I$27,MATCH(Schedules_8760!$C7022,Clg_StPt_Sch_EZ!$B$4:$B$27,0),MATCH(Schedules_8760!$F7022,Clg_StPt_Sch_EZ!$C$3:$I$3,0)),"F","C")</f>
        <v>25.555555555555554</v>
      </c>
      <c r="K7022" s="34">
        <f>CONVERT(INDEX(Clg_StPt_Sch_EZ!$C$31:$I$54,MATCH(Schedules_8760!$C7022,Clg_StPt_Sch_EZ!$B$31:$B$54,0),MATCH(Schedules_8760!$F7022,Clg_StPt_Sch_EZ!$C$30:$I$30,0)),"F","C")</f>
        <v>25</v>
      </c>
      <c r="L7022" s="34">
        <f>CONVERT(INDEX(DHW_StPt_Sch_EZ!$C$4:$I$27,MATCH(Schedules_8760!$C7022,DHW_StPt_Sch_EZ!$B$4:$B$27,0),MATCH(Schedules_8760!$F7022,DHW_StPt_Sch_EZ!$C$3:$I$3,0)),"F","C")</f>
        <v>53.333333333333329</v>
      </c>
      <c r="M7022" s="34">
        <f>CONVERT(INDEX(DHW_StPt_Sch_EZ!$C$31:$I$54,MATCH(Schedules_8760!$C7022,DHW_StPt_Sch_EZ!$B$31:$B$54,0),MATCH(Schedules_8760!$F7022,DHW_StPt_Sch_EZ!$C$30:$I$30,0)),"F","C")</f>
        <v>53.333333333333329</v>
      </c>
      <c r="N7022" s="12"/>
      <c r="O7022" s="12"/>
      <c r="P7022" s="12"/>
    </row>
    <row r="7023" spans="1:16" x14ac:dyDescent="0.25">
      <c r="A7023" s="35">
        <v>7022</v>
      </c>
      <c r="B7023" s="89">
        <v>293.54166666666669</v>
      </c>
      <c r="C7023" s="35">
        <f t="shared" si="545"/>
        <v>14</v>
      </c>
      <c r="D7023" s="35">
        <f t="shared" si="548"/>
        <v>293</v>
      </c>
      <c r="E7023" s="35">
        <f t="shared" si="549"/>
        <v>6</v>
      </c>
      <c r="F7023" s="35" t="str">
        <f t="shared" si="546"/>
        <v>Friday</v>
      </c>
      <c r="G7023" s="35">
        <f t="shared" si="547"/>
        <v>10</v>
      </c>
      <c r="H7023" s="34">
        <f>CONVERT(INDEX(Htg_StPt_Sch_EZ!$C$4:$I$27,MATCH(Schedules_8760!$C7023,Htg_StPt_Sch_EZ!$B$4:$B$27,0),MATCH(Schedules_8760!$F7023,Htg_StPt_Sch_EZ!$C$3:$I$3,0)),"F","C")</f>
        <v>20.555555555555554</v>
      </c>
      <c r="I7023" s="34">
        <f>CONVERT(INDEX(Htg_StPt_Sch_EZ!$C$31:$I$54,MATCH(Schedules_8760!$C7023,Htg_StPt_Sch_EZ!$B$31:$B$54,0),MATCH(Schedules_8760!$F7023,Htg_StPt_Sch_EZ!$C$30:$I$30,0)),"F","C")</f>
        <v>19.444444444444443</v>
      </c>
      <c r="J7023" s="34">
        <f>CONVERT(INDEX(Clg_StPt_Sch_EZ!$C$4:$I$27,MATCH(Schedules_8760!$C7023,Clg_StPt_Sch_EZ!$B$4:$B$27,0),MATCH(Schedules_8760!$F7023,Clg_StPt_Sch_EZ!$C$3:$I$3,0)),"F","C")</f>
        <v>25.555555555555554</v>
      </c>
      <c r="K7023" s="34">
        <f>CONVERT(INDEX(Clg_StPt_Sch_EZ!$C$31:$I$54,MATCH(Schedules_8760!$C7023,Clg_StPt_Sch_EZ!$B$31:$B$54,0),MATCH(Schedules_8760!$F7023,Clg_StPt_Sch_EZ!$C$30:$I$30,0)),"F","C")</f>
        <v>25</v>
      </c>
      <c r="L7023" s="34">
        <f>CONVERT(INDEX(DHW_StPt_Sch_EZ!$C$4:$I$27,MATCH(Schedules_8760!$C7023,DHW_StPt_Sch_EZ!$B$4:$B$27,0),MATCH(Schedules_8760!$F7023,DHW_StPt_Sch_EZ!$C$3:$I$3,0)),"F","C")</f>
        <v>53.333333333333329</v>
      </c>
      <c r="M7023" s="34">
        <f>CONVERT(INDEX(DHW_StPt_Sch_EZ!$C$31:$I$54,MATCH(Schedules_8760!$C7023,DHW_StPt_Sch_EZ!$B$31:$B$54,0),MATCH(Schedules_8760!$F7023,DHW_StPt_Sch_EZ!$C$30:$I$30,0)),"F","C")</f>
        <v>53.333333333333329</v>
      </c>
      <c r="N7023" s="12"/>
      <c r="O7023" s="12"/>
      <c r="P7023" s="12"/>
    </row>
    <row r="7024" spans="1:16" x14ac:dyDescent="0.25">
      <c r="A7024" s="35">
        <v>7023</v>
      </c>
      <c r="B7024" s="89">
        <v>293.58333333333331</v>
      </c>
      <c r="C7024" s="35">
        <f t="shared" si="545"/>
        <v>15</v>
      </c>
      <c r="D7024" s="35">
        <f t="shared" si="548"/>
        <v>293</v>
      </c>
      <c r="E7024" s="35">
        <f t="shared" si="549"/>
        <v>6</v>
      </c>
      <c r="F7024" s="35" t="str">
        <f t="shared" si="546"/>
        <v>Friday</v>
      </c>
      <c r="G7024" s="35">
        <f t="shared" si="547"/>
        <v>10</v>
      </c>
      <c r="H7024" s="34">
        <f>CONVERT(INDEX(Htg_StPt_Sch_EZ!$C$4:$I$27,MATCH(Schedules_8760!$C7024,Htg_StPt_Sch_EZ!$B$4:$B$27,0),MATCH(Schedules_8760!$F7024,Htg_StPt_Sch_EZ!$C$3:$I$3,0)),"F","C")</f>
        <v>20.555555555555554</v>
      </c>
      <c r="I7024" s="34">
        <f>CONVERT(INDEX(Htg_StPt_Sch_EZ!$C$31:$I$54,MATCH(Schedules_8760!$C7024,Htg_StPt_Sch_EZ!$B$31:$B$54,0),MATCH(Schedules_8760!$F7024,Htg_StPt_Sch_EZ!$C$30:$I$30,0)),"F","C")</f>
        <v>21.111111111111111</v>
      </c>
      <c r="J7024" s="34">
        <f>CONVERT(INDEX(Clg_StPt_Sch_EZ!$C$4:$I$27,MATCH(Schedules_8760!$C7024,Clg_StPt_Sch_EZ!$B$4:$B$27,0),MATCH(Schedules_8760!$F7024,Clg_StPt_Sch_EZ!$C$3:$I$3,0)),"F","C")</f>
        <v>25.555555555555554</v>
      </c>
      <c r="K7024" s="34">
        <f>CONVERT(INDEX(Clg_StPt_Sch_EZ!$C$31:$I$54,MATCH(Schedules_8760!$C7024,Clg_StPt_Sch_EZ!$B$31:$B$54,0),MATCH(Schedules_8760!$F7024,Clg_StPt_Sch_EZ!$C$30:$I$30,0)),"F","C")</f>
        <v>25</v>
      </c>
      <c r="L7024" s="34">
        <f>CONVERT(INDEX(DHW_StPt_Sch_EZ!$C$4:$I$27,MATCH(Schedules_8760!$C7024,DHW_StPt_Sch_EZ!$B$4:$B$27,0),MATCH(Schedules_8760!$F7024,DHW_StPt_Sch_EZ!$C$3:$I$3,0)),"F","C")</f>
        <v>53.333333333333329</v>
      </c>
      <c r="M7024" s="34">
        <f>CONVERT(INDEX(DHW_StPt_Sch_EZ!$C$31:$I$54,MATCH(Schedules_8760!$C7024,DHW_StPt_Sch_EZ!$B$31:$B$54,0),MATCH(Schedules_8760!$F7024,DHW_StPt_Sch_EZ!$C$30:$I$30,0)),"F","C")</f>
        <v>53.333333333333329</v>
      </c>
      <c r="N7024" s="12"/>
      <c r="O7024" s="12"/>
      <c r="P7024" s="12"/>
    </row>
    <row r="7025" spans="1:16" x14ac:dyDescent="0.25">
      <c r="A7025" s="35">
        <v>7024</v>
      </c>
      <c r="B7025" s="89">
        <v>293.625</v>
      </c>
      <c r="C7025" s="35">
        <f t="shared" si="545"/>
        <v>16</v>
      </c>
      <c r="D7025" s="35">
        <f t="shared" si="548"/>
        <v>293</v>
      </c>
      <c r="E7025" s="35">
        <f t="shared" si="549"/>
        <v>6</v>
      </c>
      <c r="F7025" s="35" t="str">
        <f t="shared" si="546"/>
        <v>Friday</v>
      </c>
      <c r="G7025" s="35">
        <f t="shared" si="547"/>
        <v>10</v>
      </c>
      <c r="H7025" s="34">
        <f>CONVERT(INDEX(Htg_StPt_Sch_EZ!$C$4:$I$27,MATCH(Schedules_8760!$C7025,Htg_StPt_Sch_EZ!$B$4:$B$27,0),MATCH(Schedules_8760!$F7025,Htg_StPt_Sch_EZ!$C$3:$I$3,0)),"F","C")</f>
        <v>20.555555555555554</v>
      </c>
      <c r="I7025" s="34">
        <f>CONVERT(INDEX(Htg_StPt_Sch_EZ!$C$31:$I$54,MATCH(Schedules_8760!$C7025,Htg_StPt_Sch_EZ!$B$31:$B$54,0),MATCH(Schedules_8760!$F7025,Htg_StPt_Sch_EZ!$C$30:$I$30,0)),"F","C")</f>
        <v>21.111111111111111</v>
      </c>
      <c r="J7025" s="34">
        <f>CONVERT(INDEX(Clg_StPt_Sch_EZ!$C$4:$I$27,MATCH(Schedules_8760!$C7025,Clg_StPt_Sch_EZ!$B$4:$B$27,0),MATCH(Schedules_8760!$F7025,Clg_StPt_Sch_EZ!$C$3:$I$3,0)),"F","C")</f>
        <v>25.555555555555554</v>
      </c>
      <c r="K7025" s="34">
        <f>CONVERT(INDEX(Clg_StPt_Sch_EZ!$C$31:$I$54,MATCH(Schedules_8760!$C7025,Clg_StPt_Sch_EZ!$B$31:$B$54,0),MATCH(Schedules_8760!$F7025,Clg_StPt_Sch_EZ!$C$30:$I$30,0)),"F","C")</f>
        <v>25</v>
      </c>
      <c r="L7025" s="34">
        <f>CONVERT(INDEX(DHW_StPt_Sch_EZ!$C$4:$I$27,MATCH(Schedules_8760!$C7025,DHW_StPt_Sch_EZ!$B$4:$B$27,0),MATCH(Schedules_8760!$F7025,DHW_StPt_Sch_EZ!$C$3:$I$3,0)),"F","C")</f>
        <v>53.333333333333329</v>
      </c>
      <c r="M7025" s="34">
        <f>CONVERT(INDEX(DHW_StPt_Sch_EZ!$C$31:$I$54,MATCH(Schedules_8760!$C7025,DHW_StPt_Sch_EZ!$B$31:$B$54,0),MATCH(Schedules_8760!$F7025,DHW_StPt_Sch_EZ!$C$30:$I$30,0)),"F","C")</f>
        <v>53.333333333333329</v>
      </c>
      <c r="N7025" s="12"/>
      <c r="O7025" s="12"/>
      <c r="P7025" s="12"/>
    </row>
    <row r="7026" spans="1:16" x14ac:dyDescent="0.25">
      <c r="A7026" s="35">
        <v>7025</v>
      </c>
      <c r="B7026" s="89">
        <v>293.66666666666669</v>
      </c>
      <c r="C7026" s="35">
        <f t="shared" si="545"/>
        <v>17</v>
      </c>
      <c r="D7026" s="35">
        <f t="shared" si="548"/>
        <v>293</v>
      </c>
      <c r="E7026" s="35">
        <f t="shared" si="549"/>
        <v>6</v>
      </c>
      <c r="F7026" s="35" t="str">
        <f t="shared" si="546"/>
        <v>Friday</v>
      </c>
      <c r="G7026" s="35">
        <f t="shared" si="547"/>
        <v>10</v>
      </c>
      <c r="H7026" s="34">
        <f>CONVERT(INDEX(Htg_StPt_Sch_EZ!$C$4:$I$27,MATCH(Schedules_8760!$C7026,Htg_StPt_Sch_EZ!$B$4:$B$27,0),MATCH(Schedules_8760!$F7026,Htg_StPt_Sch_EZ!$C$3:$I$3,0)),"F","C")</f>
        <v>20.555555555555554</v>
      </c>
      <c r="I7026" s="34">
        <f>CONVERT(INDEX(Htg_StPt_Sch_EZ!$C$31:$I$54,MATCH(Schedules_8760!$C7026,Htg_StPt_Sch_EZ!$B$31:$B$54,0),MATCH(Schedules_8760!$F7026,Htg_StPt_Sch_EZ!$C$30:$I$30,0)),"F","C")</f>
        <v>17.777777777777779</v>
      </c>
      <c r="J7026" s="34">
        <f>CONVERT(INDEX(Clg_StPt_Sch_EZ!$C$4:$I$27,MATCH(Schedules_8760!$C7026,Clg_StPt_Sch_EZ!$B$4:$B$27,0),MATCH(Schedules_8760!$F7026,Clg_StPt_Sch_EZ!$C$3:$I$3,0)),"F","C")</f>
        <v>25.555555555555554</v>
      </c>
      <c r="K7026" s="34">
        <f>CONVERT(INDEX(Clg_StPt_Sch_EZ!$C$31:$I$54,MATCH(Schedules_8760!$C7026,Clg_StPt_Sch_EZ!$B$31:$B$54,0),MATCH(Schedules_8760!$F7026,Clg_StPt_Sch_EZ!$C$30:$I$30,0)),"F","C")</f>
        <v>25</v>
      </c>
      <c r="L7026" s="34">
        <f>CONVERT(INDEX(DHW_StPt_Sch_EZ!$C$4:$I$27,MATCH(Schedules_8760!$C7026,DHW_StPt_Sch_EZ!$B$4:$B$27,0),MATCH(Schedules_8760!$F7026,DHW_StPt_Sch_EZ!$C$3:$I$3,0)),"F","C")</f>
        <v>53.333333333333329</v>
      </c>
      <c r="M7026" s="34">
        <f>CONVERT(INDEX(DHW_StPt_Sch_EZ!$C$31:$I$54,MATCH(Schedules_8760!$C7026,DHW_StPt_Sch_EZ!$B$31:$B$54,0),MATCH(Schedules_8760!$F7026,DHW_StPt_Sch_EZ!$C$30:$I$30,0)),"F","C")</f>
        <v>53.333333333333329</v>
      </c>
      <c r="N7026" s="12"/>
      <c r="O7026" s="12"/>
      <c r="P7026" s="12"/>
    </row>
    <row r="7027" spans="1:16" x14ac:dyDescent="0.25">
      <c r="A7027" s="35">
        <v>7026</v>
      </c>
      <c r="B7027" s="89">
        <v>293.70833333333331</v>
      </c>
      <c r="C7027" s="35">
        <f t="shared" si="545"/>
        <v>18</v>
      </c>
      <c r="D7027" s="35">
        <f t="shared" si="548"/>
        <v>293</v>
      </c>
      <c r="E7027" s="35">
        <f t="shared" si="549"/>
        <v>6</v>
      </c>
      <c r="F7027" s="35" t="str">
        <f t="shared" si="546"/>
        <v>Friday</v>
      </c>
      <c r="G7027" s="35">
        <f t="shared" si="547"/>
        <v>10</v>
      </c>
      <c r="H7027" s="34">
        <f>CONVERT(INDEX(Htg_StPt_Sch_EZ!$C$4:$I$27,MATCH(Schedules_8760!$C7027,Htg_StPt_Sch_EZ!$B$4:$B$27,0),MATCH(Schedules_8760!$F7027,Htg_StPt_Sch_EZ!$C$3:$I$3,0)),"F","C")</f>
        <v>20.555555555555554</v>
      </c>
      <c r="I7027" s="34">
        <f>CONVERT(INDEX(Htg_StPt_Sch_EZ!$C$31:$I$54,MATCH(Schedules_8760!$C7027,Htg_StPt_Sch_EZ!$B$31:$B$54,0),MATCH(Schedules_8760!$F7027,Htg_StPt_Sch_EZ!$C$30:$I$30,0)),"F","C")</f>
        <v>17.777777777777779</v>
      </c>
      <c r="J7027" s="34">
        <f>CONVERT(INDEX(Clg_StPt_Sch_EZ!$C$4:$I$27,MATCH(Schedules_8760!$C7027,Clg_StPt_Sch_EZ!$B$4:$B$27,0),MATCH(Schedules_8760!$F7027,Clg_StPt_Sch_EZ!$C$3:$I$3,0)),"F","C")</f>
        <v>25.555555555555554</v>
      </c>
      <c r="K7027" s="34">
        <f>CONVERT(INDEX(Clg_StPt_Sch_EZ!$C$31:$I$54,MATCH(Schedules_8760!$C7027,Clg_StPt_Sch_EZ!$B$31:$B$54,0),MATCH(Schedules_8760!$F7027,Clg_StPt_Sch_EZ!$C$30:$I$30,0)),"F","C")</f>
        <v>28.333333333333332</v>
      </c>
      <c r="L7027" s="34">
        <f>CONVERT(INDEX(DHW_StPt_Sch_EZ!$C$4:$I$27,MATCH(Schedules_8760!$C7027,DHW_StPt_Sch_EZ!$B$4:$B$27,0),MATCH(Schedules_8760!$F7027,DHW_StPt_Sch_EZ!$C$3:$I$3,0)),"F","C")</f>
        <v>53.333333333333329</v>
      </c>
      <c r="M7027" s="34">
        <f>CONVERT(INDEX(DHW_StPt_Sch_EZ!$C$31:$I$54,MATCH(Schedules_8760!$C7027,DHW_StPt_Sch_EZ!$B$31:$B$54,0),MATCH(Schedules_8760!$F7027,DHW_StPt_Sch_EZ!$C$30:$I$30,0)),"F","C")</f>
        <v>53.333333333333329</v>
      </c>
      <c r="N7027" s="12"/>
      <c r="O7027" s="12"/>
      <c r="P7027" s="12"/>
    </row>
    <row r="7028" spans="1:16" x14ac:dyDescent="0.25">
      <c r="A7028" s="35">
        <v>7027</v>
      </c>
      <c r="B7028" s="89">
        <v>293.75</v>
      </c>
      <c r="C7028" s="35">
        <f t="shared" si="545"/>
        <v>19</v>
      </c>
      <c r="D7028" s="35">
        <f t="shared" si="548"/>
        <v>293</v>
      </c>
      <c r="E7028" s="35">
        <f t="shared" si="549"/>
        <v>6</v>
      </c>
      <c r="F7028" s="35" t="str">
        <f t="shared" si="546"/>
        <v>Friday</v>
      </c>
      <c r="G7028" s="35">
        <f t="shared" si="547"/>
        <v>10</v>
      </c>
      <c r="H7028" s="34">
        <f>CONVERT(INDEX(Htg_StPt_Sch_EZ!$C$4:$I$27,MATCH(Schedules_8760!$C7028,Htg_StPt_Sch_EZ!$B$4:$B$27,0),MATCH(Schedules_8760!$F7028,Htg_StPt_Sch_EZ!$C$3:$I$3,0)),"F","C")</f>
        <v>20.555555555555554</v>
      </c>
      <c r="I7028" s="34">
        <f>CONVERT(INDEX(Htg_StPt_Sch_EZ!$C$31:$I$54,MATCH(Schedules_8760!$C7028,Htg_StPt_Sch_EZ!$B$31:$B$54,0),MATCH(Schedules_8760!$F7028,Htg_StPt_Sch_EZ!$C$30:$I$30,0)),"F","C")</f>
        <v>18.333333333333332</v>
      </c>
      <c r="J7028" s="34">
        <f>CONVERT(INDEX(Clg_StPt_Sch_EZ!$C$4:$I$27,MATCH(Schedules_8760!$C7028,Clg_StPt_Sch_EZ!$B$4:$B$27,0),MATCH(Schedules_8760!$F7028,Clg_StPt_Sch_EZ!$C$3:$I$3,0)),"F","C")</f>
        <v>25.555555555555554</v>
      </c>
      <c r="K7028" s="34">
        <f>CONVERT(INDEX(Clg_StPt_Sch_EZ!$C$31:$I$54,MATCH(Schedules_8760!$C7028,Clg_StPt_Sch_EZ!$B$31:$B$54,0),MATCH(Schedules_8760!$F7028,Clg_StPt_Sch_EZ!$C$30:$I$30,0)),"F","C")</f>
        <v>28.333333333333332</v>
      </c>
      <c r="L7028" s="34">
        <f>CONVERT(INDEX(DHW_StPt_Sch_EZ!$C$4:$I$27,MATCH(Schedules_8760!$C7028,DHW_StPt_Sch_EZ!$B$4:$B$27,0),MATCH(Schedules_8760!$F7028,DHW_StPt_Sch_EZ!$C$3:$I$3,0)),"F","C")</f>
        <v>53.333333333333329</v>
      </c>
      <c r="M7028" s="34">
        <f>CONVERT(INDEX(DHW_StPt_Sch_EZ!$C$31:$I$54,MATCH(Schedules_8760!$C7028,DHW_StPt_Sch_EZ!$B$31:$B$54,0),MATCH(Schedules_8760!$F7028,DHW_StPt_Sch_EZ!$C$30:$I$30,0)),"F","C")</f>
        <v>53.333333333333329</v>
      </c>
      <c r="N7028" s="12"/>
      <c r="O7028" s="12"/>
      <c r="P7028" s="12"/>
    </row>
    <row r="7029" spans="1:16" x14ac:dyDescent="0.25">
      <c r="A7029" s="35">
        <v>7028</v>
      </c>
      <c r="B7029" s="89">
        <v>293.79166666666669</v>
      </c>
      <c r="C7029" s="35">
        <f t="shared" si="545"/>
        <v>20</v>
      </c>
      <c r="D7029" s="35">
        <f t="shared" si="548"/>
        <v>293</v>
      </c>
      <c r="E7029" s="35">
        <f t="shared" si="549"/>
        <v>6</v>
      </c>
      <c r="F7029" s="35" t="str">
        <f t="shared" si="546"/>
        <v>Friday</v>
      </c>
      <c r="G7029" s="35">
        <f t="shared" si="547"/>
        <v>10</v>
      </c>
      <c r="H7029" s="34">
        <f>CONVERT(INDEX(Htg_StPt_Sch_EZ!$C$4:$I$27,MATCH(Schedules_8760!$C7029,Htg_StPt_Sch_EZ!$B$4:$B$27,0),MATCH(Schedules_8760!$F7029,Htg_StPt_Sch_EZ!$C$3:$I$3,0)),"F","C")</f>
        <v>20.555555555555554</v>
      </c>
      <c r="I7029" s="34">
        <f>CONVERT(INDEX(Htg_StPt_Sch_EZ!$C$31:$I$54,MATCH(Schedules_8760!$C7029,Htg_StPt_Sch_EZ!$B$31:$B$54,0),MATCH(Schedules_8760!$F7029,Htg_StPt_Sch_EZ!$C$30:$I$30,0)),"F","C")</f>
        <v>18.888888888888889</v>
      </c>
      <c r="J7029" s="34">
        <f>CONVERT(INDEX(Clg_StPt_Sch_EZ!$C$4:$I$27,MATCH(Schedules_8760!$C7029,Clg_StPt_Sch_EZ!$B$4:$B$27,0),MATCH(Schedules_8760!$F7029,Clg_StPt_Sch_EZ!$C$3:$I$3,0)),"F","C")</f>
        <v>25.555555555555554</v>
      </c>
      <c r="K7029" s="34">
        <f>CONVERT(INDEX(Clg_StPt_Sch_EZ!$C$31:$I$54,MATCH(Schedules_8760!$C7029,Clg_StPt_Sch_EZ!$B$31:$B$54,0),MATCH(Schedules_8760!$F7029,Clg_StPt_Sch_EZ!$C$30:$I$30,0)),"F","C")</f>
        <v>28.333333333333332</v>
      </c>
      <c r="L7029" s="34">
        <f>CONVERT(INDEX(DHW_StPt_Sch_EZ!$C$4:$I$27,MATCH(Schedules_8760!$C7029,DHW_StPt_Sch_EZ!$B$4:$B$27,0),MATCH(Schedules_8760!$F7029,DHW_StPt_Sch_EZ!$C$3:$I$3,0)),"F","C")</f>
        <v>53.333333333333329</v>
      </c>
      <c r="M7029" s="34">
        <f>CONVERT(INDEX(DHW_StPt_Sch_EZ!$C$31:$I$54,MATCH(Schedules_8760!$C7029,DHW_StPt_Sch_EZ!$B$31:$B$54,0),MATCH(Schedules_8760!$F7029,DHW_StPt_Sch_EZ!$C$30:$I$30,0)),"F","C")</f>
        <v>53.333333333333329</v>
      </c>
      <c r="N7029" s="12"/>
      <c r="O7029" s="12"/>
      <c r="P7029" s="12"/>
    </row>
    <row r="7030" spans="1:16" x14ac:dyDescent="0.25">
      <c r="A7030" s="35">
        <v>7029</v>
      </c>
      <c r="B7030" s="89">
        <v>293.83333333333331</v>
      </c>
      <c r="C7030" s="35">
        <f t="shared" si="545"/>
        <v>21</v>
      </c>
      <c r="D7030" s="35">
        <f t="shared" si="548"/>
        <v>293</v>
      </c>
      <c r="E7030" s="35">
        <f t="shared" si="549"/>
        <v>6</v>
      </c>
      <c r="F7030" s="35" t="str">
        <f t="shared" si="546"/>
        <v>Friday</v>
      </c>
      <c r="G7030" s="35">
        <f t="shared" si="547"/>
        <v>10</v>
      </c>
      <c r="H7030" s="34">
        <f>CONVERT(INDEX(Htg_StPt_Sch_EZ!$C$4:$I$27,MATCH(Schedules_8760!$C7030,Htg_StPt_Sch_EZ!$B$4:$B$27,0),MATCH(Schedules_8760!$F7030,Htg_StPt_Sch_EZ!$C$3:$I$3,0)),"F","C")</f>
        <v>20.555555555555554</v>
      </c>
      <c r="I7030" s="34">
        <f>CONVERT(INDEX(Htg_StPt_Sch_EZ!$C$31:$I$54,MATCH(Schedules_8760!$C7030,Htg_StPt_Sch_EZ!$B$31:$B$54,0),MATCH(Schedules_8760!$F7030,Htg_StPt_Sch_EZ!$C$30:$I$30,0)),"F","C")</f>
        <v>19.444444444444443</v>
      </c>
      <c r="J7030" s="34">
        <f>CONVERT(INDEX(Clg_StPt_Sch_EZ!$C$4:$I$27,MATCH(Schedules_8760!$C7030,Clg_StPt_Sch_EZ!$B$4:$B$27,0),MATCH(Schedules_8760!$F7030,Clg_StPt_Sch_EZ!$C$3:$I$3,0)),"F","C")</f>
        <v>25.555555555555554</v>
      </c>
      <c r="K7030" s="34">
        <f>CONVERT(INDEX(Clg_StPt_Sch_EZ!$C$31:$I$54,MATCH(Schedules_8760!$C7030,Clg_StPt_Sch_EZ!$B$31:$B$54,0),MATCH(Schedules_8760!$F7030,Clg_StPt_Sch_EZ!$C$30:$I$30,0)),"F","C")</f>
        <v>28.333333333333332</v>
      </c>
      <c r="L7030" s="34">
        <f>CONVERT(INDEX(DHW_StPt_Sch_EZ!$C$4:$I$27,MATCH(Schedules_8760!$C7030,DHW_StPt_Sch_EZ!$B$4:$B$27,0),MATCH(Schedules_8760!$F7030,DHW_StPt_Sch_EZ!$C$3:$I$3,0)),"F","C")</f>
        <v>53.333333333333329</v>
      </c>
      <c r="M7030" s="34">
        <f>CONVERT(INDEX(DHW_StPt_Sch_EZ!$C$31:$I$54,MATCH(Schedules_8760!$C7030,DHW_StPt_Sch_EZ!$B$31:$B$54,0),MATCH(Schedules_8760!$F7030,DHW_StPt_Sch_EZ!$C$30:$I$30,0)),"F","C")</f>
        <v>53.333333333333329</v>
      </c>
      <c r="N7030" s="12"/>
      <c r="O7030" s="12"/>
      <c r="P7030" s="12"/>
    </row>
    <row r="7031" spans="1:16" x14ac:dyDescent="0.25">
      <c r="A7031" s="35">
        <v>7030</v>
      </c>
      <c r="B7031" s="89">
        <v>293.875</v>
      </c>
      <c r="C7031" s="35">
        <f t="shared" si="545"/>
        <v>22</v>
      </c>
      <c r="D7031" s="35">
        <f t="shared" si="548"/>
        <v>293</v>
      </c>
      <c r="E7031" s="35">
        <f t="shared" si="549"/>
        <v>6</v>
      </c>
      <c r="F7031" s="35" t="str">
        <f t="shared" si="546"/>
        <v>Friday</v>
      </c>
      <c r="G7031" s="35">
        <f t="shared" si="547"/>
        <v>10</v>
      </c>
      <c r="H7031" s="34">
        <f>CONVERT(INDEX(Htg_StPt_Sch_EZ!$C$4:$I$27,MATCH(Schedules_8760!$C7031,Htg_StPt_Sch_EZ!$B$4:$B$27,0),MATCH(Schedules_8760!$F7031,Htg_StPt_Sch_EZ!$C$3:$I$3,0)),"F","C")</f>
        <v>20.555555555555554</v>
      </c>
      <c r="I7031" s="34">
        <f>CONVERT(INDEX(Htg_StPt_Sch_EZ!$C$31:$I$54,MATCH(Schedules_8760!$C7031,Htg_StPt_Sch_EZ!$B$31:$B$54,0),MATCH(Schedules_8760!$F7031,Htg_StPt_Sch_EZ!$C$30:$I$30,0)),"F","C")</f>
        <v>19.444444444444443</v>
      </c>
      <c r="J7031" s="34">
        <f>CONVERT(INDEX(Clg_StPt_Sch_EZ!$C$4:$I$27,MATCH(Schedules_8760!$C7031,Clg_StPt_Sch_EZ!$B$4:$B$27,0),MATCH(Schedules_8760!$F7031,Clg_StPt_Sch_EZ!$C$3:$I$3,0)),"F","C")</f>
        <v>25.555555555555554</v>
      </c>
      <c r="K7031" s="34">
        <f>CONVERT(INDEX(Clg_StPt_Sch_EZ!$C$31:$I$54,MATCH(Schedules_8760!$C7031,Clg_StPt_Sch_EZ!$B$31:$B$54,0),MATCH(Schedules_8760!$F7031,Clg_StPt_Sch_EZ!$C$30:$I$30,0)),"F","C")</f>
        <v>28.333333333333332</v>
      </c>
      <c r="L7031" s="34">
        <f>CONVERT(INDEX(DHW_StPt_Sch_EZ!$C$4:$I$27,MATCH(Schedules_8760!$C7031,DHW_StPt_Sch_EZ!$B$4:$B$27,0),MATCH(Schedules_8760!$F7031,DHW_StPt_Sch_EZ!$C$3:$I$3,0)),"F","C")</f>
        <v>53.333333333333329</v>
      </c>
      <c r="M7031" s="34">
        <f>CONVERT(INDEX(DHW_StPt_Sch_EZ!$C$31:$I$54,MATCH(Schedules_8760!$C7031,DHW_StPt_Sch_EZ!$B$31:$B$54,0),MATCH(Schedules_8760!$F7031,DHW_StPt_Sch_EZ!$C$30:$I$30,0)),"F","C")</f>
        <v>53.333333333333329</v>
      </c>
      <c r="N7031" s="12"/>
      <c r="O7031" s="12"/>
      <c r="P7031" s="12"/>
    </row>
    <row r="7032" spans="1:16" x14ac:dyDescent="0.25">
      <c r="A7032" s="35">
        <v>7031</v>
      </c>
      <c r="B7032" s="89">
        <v>293.91666666666669</v>
      </c>
      <c r="C7032" s="35">
        <f t="shared" si="545"/>
        <v>23</v>
      </c>
      <c r="D7032" s="35">
        <f t="shared" si="548"/>
        <v>293</v>
      </c>
      <c r="E7032" s="35">
        <f t="shared" si="549"/>
        <v>6</v>
      </c>
      <c r="F7032" s="35" t="str">
        <f t="shared" si="546"/>
        <v>Friday</v>
      </c>
      <c r="G7032" s="35">
        <f t="shared" si="547"/>
        <v>10</v>
      </c>
      <c r="H7032" s="34">
        <f>CONVERT(INDEX(Htg_StPt_Sch_EZ!$C$4:$I$27,MATCH(Schedules_8760!$C7032,Htg_StPt_Sch_EZ!$B$4:$B$27,0),MATCH(Schedules_8760!$F7032,Htg_StPt_Sch_EZ!$C$3:$I$3,0)),"F","C")</f>
        <v>20.555555555555554</v>
      </c>
      <c r="I7032" s="34">
        <f>CONVERT(INDEX(Htg_StPt_Sch_EZ!$C$31:$I$54,MATCH(Schedules_8760!$C7032,Htg_StPt_Sch_EZ!$B$31:$B$54,0),MATCH(Schedules_8760!$F7032,Htg_StPt_Sch_EZ!$C$30:$I$30,0)),"F","C")</f>
        <v>19.444444444444443</v>
      </c>
      <c r="J7032" s="34">
        <f>CONVERT(INDEX(Clg_StPt_Sch_EZ!$C$4:$I$27,MATCH(Schedules_8760!$C7032,Clg_StPt_Sch_EZ!$B$4:$B$27,0),MATCH(Schedules_8760!$F7032,Clg_StPt_Sch_EZ!$C$3:$I$3,0)),"F","C")</f>
        <v>25.555555555555554</v>
      </c>
      <c r="K7032" s="34">
        <f>CONVERT(INDEX(Clg_StPt_Sch_EZ!$C$31:$I$54,MATCH(Schedules_8760!$C7032,Clg_StPt_Sch_EZ!$B$31:$B$54,0),MATCH(Schedules_8760!$F7032,Clg_StPt_Sch_EZ!$C$30:$I$30,0)),"F","C")</f>
        <v>28.333333333333332</v>
      </c>
      <c r="L7032" s="34">
        <f>CONVERT(INDEX(DHW_StPt_Sch_EZ!$C$4:$I$27,MATCH(Schedules_8760!$C7032,DHW_StPt_Sch_EZ!$B$4:$B$27,0),MATCH(Schedules_8760!$F7032,DHW_StPt_Sch_EZ!$C$3:$I$3,0)),"F","C")</f>
        <v>53.333333333333329</v>
      </c>
      <c r="M7032" s="34">
        <f>CONVERT(INDEX(DHW_StPt_Sch_EZ!$C$31:$I$54,MATCH(Schedules_8760!$C7032,DHW_StPt_Sch_EZ!$B$31:$B$54,0),MATCH(Schedules_8760!$F7032,DHW_StPt_Sch_EZ!$C$30:$I$30,0)),"F","C")</f>
        <v>53.333333333333329</v>
      </c>
      <c r="N7032" s="12"/>
      <c r="O7032" s="12"/>
      <c r="P7032" s="12"/>
    </row>
    <row r="7033" spans="1:16" x14ac:dyDescent="0.25">
      <c r="A7033" s="35">
        <v>7032</v>
      </c>
      <c r="B7033" s="89">
        <v>293.95833333333331</v>
      </c>
      <c r="C7033" s="35">
        <f t="shared" si="545"/>
        <v>24</v>
      </c>
      <c r="D7033" s="35">
        <f t="shared" si="548"/>
        <v>293</v>
      </c>
      <c r="E7033" s="35">
        <f t="shared" si="549"/>
        <v>6</v>
      </c>
      <c r="F7033" s="35" t="str">
        <f t="shared" si="546"/>
        <v>Friday</v>
      </c>
      <c r="G7033" s="35">
        <f t="shared" si="547"/>
        <v>10</v>
      </c>
      <c r="H7033" s="34">
        <f>CONVERT(INDEX(Htg_StPt_Sch_EZ!$C$4:$I$27,MATCH(Schedules_8760!$C7033,Htg_StPt_Sch_EZ!$B$4:$B$27,0),MATCH(Schedules_8760!$F7033,Htg_StPt_Sch_EZ!$C$3:$I$3,0)),"F","C")</f>
        <v>20.555555555555554</v>
      </c>
      <c r="I7033" s="34">
        <f>CONVERT(INDEX(Htg_StPt_Sch_EZ!$C$31:$I$54,MATCH(Schedules_8760!$C7033,Htg_StPt_Sch_EZ!$B$31:$B$54,0),MATCH(Schedules_8760!$F7033,Htg_StPt_Sch_EZ!$C$30:$I$30,0)),"F","C")</f>
        <v>19.444444444444443</v>
      </c>
      <c r="J7033" s="34">
        <f>CONVERT(INDEX(Clg_StPt_Sch_EZ!$C$4:$I$27,MATCH(Schedules_8760!$C7033,Clg_StPt_Sch_EZ!$B$4:$B$27,0),MATCH(Schedules_8760!$F7033,Clg_StPt_Sch_EZ!$C$3:$I$3,0)),"F","C")</f>
        <v>25.555555555555554</v>
      </c>
      <c r="K7033" s="34">
        <f>CONVERT(INDEX(Clg_StPt_Sch_EZ!$C$31:$I$54,MATCH(Schedules_8760!$C7033,Clg_StPt_Sch_EZ!$B$31:$B$54,0),MATCH(Schedules_8760!$F7033,Clg_StPt_Sch_EZ!$C$30:$I$30,0)),"F","C")</f>
        <v>28.333333333333332</v>
      </c>
      <c r="L7033" s="34">
        <f>CONVERT(INDEX(DHW_StPt_Sch_EZ!$C$4:$I$27,MATCH(Schedules_8760!$C7033,DHW_StPt_Sch_EZ!$B$4:$B$27,0),MATCH(Schedules_8760!$F7033,DHW_StPt_Sch_EZ!$C$3:$I$3,0)),"F","C")</f>
        <v>53.333333333333329</v>
      </c>
      <c r="M7033" s="34">
        <f>CONVERT(INDEX(DHW_StPt_Sch_EZ!$C$31:$I$54,MATCH(Schedules_8760!$C7033,DHW_StPt_Sch_EZ!$B$31:$B$54,0),MATCH(Schedules_8760!$F7033,DHW_StPt_Sch_EZ!$C$30:$I$30,0)),"F","C")</f>
        <v>53.333333333333329</v>
      </c>
      <c r="N7033" s="12"/>
      <c r="O7033" s="12"/>
      <c r="P7033" s="12"/>
    </row>
    <row r="7034" spans="1:16" x14ac:dyDescent="0.25">
      <c r="A7034" s="35">
        <v>7033</v>
      </c>
      <c r="B7034" s="89">
        <v>294</v>
      </c>
      <c r="C7034" s="35">
        <f t="shared" si="545"/>
        <v>1</v>
      </c>
      <c r="D7034" s="35">
        <f t="shared" si="548"/>
        <v>294</v>
      </c>
      <c r="E7034" s="35">
        <f t="shared" si="549"/>
        <v>7</v>
      </c>
      <c r="F7034" s="35" t="str">
        <f t="shared" si="546"/>
        <v>Saturday</v>
      </c>
      <c r="G7034" s="35">
        <f t="shared" si="547"/>
        <v>10</v>
      </c>
      <c r="H7034" s="34">
        <f>CONVERT(INDEX(Htg_StPt_Sch_EZ!$C$4:$I$27,MATCH(Schedules_8760!$C7034,Htg_StPt_Sch_EZ!$B$4:$B$27,0),MATCH(Schedules_8760!$F7034,Htg_StPt_Sch_EZ!$C$3:$I$3,0)),"F","C")</f>
        <v>20.555555555555554</v>
      </c>
      <c r="I7034" s="34">
        <f>CONVERT(INDEX(Htg_StPt_Sch_EZ!$C$31:$I$54,MATCH(Schedules_8760!$C7034,Htg_StPt_Sch_EZ!$B$31:$B$54,0),MATCH(Schedules_8760!$F7034,Htg_StPt_Sch_EZ!$C$30:$I$30,0)),"F","C")</f>
        <v>19.444444444444443</v>
      </c>
      <c r="J7034" s="34">
        <f>CONVERT(INDEX(Clg_StPt_Sch_EZ!$C$4:$I$27,MATCH(Schedules_8760!$C7034,Clg_StPt_Sch_EZ!$B$4:$B$27,0),MATCH(Schedules_8760!$F7034,Clg_StPt_Sch_EZ!$C$3:$I$3,0)),"F","C")</f>
        <v>25.555555555555554</v>
      </c>
      <c r="K7034" s="34">
        <f>CONVERT(INDEX(Clg_StPt_Sch_EZ!$C$31:$I$54,MATCH(Schedules_8760!$C7034,Clg_StPt_Sch_EZ!$B$31:$B$54,0),MATCH(Schedules_8760!$F7034,Clg_StPt_Sch_EZ!$C$30:$I$30,0)),"F","C")</f>
        <v>28.333333333333332</v>
      </c>
      <c r="L7034" s="34">
        <f>CONVERT(INDEX(DHW_StPt_Sch_EZ!$C$4:$I$27,MATCH(Schedules_8760!$C7034,DHW_StPt_Sch_EZ!$B$4:$B$27,0),MATCH(Schedules_8760!$F7034,DHW_StPt_Sch_EZ!$C$3:$I$3,0)),"F","C")</f>
        <v>53.333333333333329</v>
      </c>
      <c r="M7034" s="34">
        <f>CONVERT(INDEX(DHW_StPt_Sch_EZ!$C$31:$I$54,MATCH(Schedules_8760!$C7034,DHW_StPt_Sch_EZ!$B$31:$B$54,0),MATCH(Schedules_8760!$F7034,DHW_StPt_Sch_EZ!$C$30:$I$30,0)),"F","C")</f>
        <v>53.333333333333329</v>
      </c>
      <c r="N7034" s="12"/>
      <c r="O7034" s="12"/>
      <c r="P7034" s="12"/>
    </row>
    <row r="7035" spans="1:16" x14ac:dyDescent="0.25">
      <c r="A7035" s="35">
        <v>7034</v>
      </c>
      <c r="B7035" s="89">
        <v>294.04166666666669</v>
      </c>
      <c r="C7035" s="35">
        <f t="shared" si="545"/>
        <v>2</v>
      </c>
      <c r="D7035" s="35">
        <f t="shared" si="548"/>
        <v>294</v>
      </c>
      <c r="E7035" s="35">
        <f t="shared" si="549"/>
        <v>7</v>
      </c>
      <c r="F7035" s="35" t="str">
        <f t="shared" si="546"/>
        <v>Saturday</v>
      </c>
      <c r="G7035" s="35">
        <f t="shared" si="547"/>
        <v>10</v>
      </c>
      <c r="H7035" s="34">
        <f>CONVERT(INDEX(Htg_StPt_Sch_EZ!$C$4:$I$27,MATCH(Schedules_8760!$C7035,Htg_StPt_Sch_EZ!$B$4:$B$27,0),MATCH(Schedules_8760!$F7035,Htg_StPt_Sch_EZ!$C$3:$I$3,0)),"F","C")</f>
        <v>20.555555555555554</v>
      </c>
      <c r="I7035" s="34">
        <f>CONVERT(INDEX(Htg_StPt_Sch_EZ!$C$31:$I$54,MATCH(Schedules_8760!$C7035,Htg_StPt_Sch_EZ!$B$31:$B$54,0),MATCH(Schedules_8760!$F7035,Htg_StPt_Sch_EZ!$C$30:$I$30,0)),"F","C")</f>
        <v>19.444444444444443</v>
      </c>
      <c r="J7035" s="34">
        <f>CONVERT(INDEX(Clg_StPt_Sch_EZ!$C$4:$I$27,MATCH(Schedules_8760!$C7035,Clg_StPt_Sch_EZ!$B$4:$B$27,0),MATCH(Schedules_8760!$F7035,Clg_StPt_Sch_EZ!$C$3:$I$3,0)),"F","C")</f>
        <v>25.555555555555554</v>
      </c>
      <c r="K7035" s="34">
        <f>CONVERT(INDEX(Clg_StPt_Sch_EZ!$C$31:$I$54,MATCH(Schedules_8760!$C7035,Clg_StPt_Sch_EZ!$B$31:$B$54,0),MATCH(Schedules_8760!$F7035,Clg_StPt_Sch_EZ!$C$30:$I$30,0)),"F","C")</f>
        <v>28.333333333333332</v>
      </c>
      <c r="L7035" s="34">
        <f>CONVERT(INDEX(DHW_StPt_Sch_EZ!$C$4:$I$27,MATCH(Schedules_8760!$C7035,DHW_StPt_Sch_EZ!$B$4:$B$27,0),MATCH(Schedules_8760!$F7035,DHW_StPt_Sch_EZ!$C$3:$I$3,0)),"F","C")</f>
        <v>53.333333333333329</v>
      </c>
      <c r="M7035" s="34">
        <f>CONVERT(INDEX(DHW_StPt_Sch_EZ!$C$31:$I$54,MATCH(Schedules_8760!$C7035,DHW_StPt_Sch_EZ!$B$31:$B$54,0),MATCH(Schedules_8760!$F7035,DHW_StPt_Sch_EZ!$C$30:$I$30,0)),"F","C")</f>
        <v>53.333333333333329</v>
      </c>
      <c r="N7035" s="12"/>
      <c r="O7035" s="12"/>
      <c r="P7035" s="12"/>
    </row>
    <row r="7036" spans="1:16" x14ac:dyDescent="0.25">
      <c r="A7036" s="35">
        <v>7035</v>
      </c>
      <c r="B7036" s="89">
        <v>294.08333333333331</v>
      </c>
      <c r="C7036" s="35">
        <f t="shared" si="545"/>
        <v>3</v>
      </c>
      <c r="D7036" s="35">
        <f t="shared" si="548"/>
        <v>294</v>
      </c>
      <c r="E7036" s="35">
        <f t="shared" si="549"/>
        <v>7</v>
      </c>
      <c r="F7036" s="35" t="str">
        <f t="shared" si="546"/>
        <v>Saturday</v>
      </c>
      <c r="G7036" s="35">
        <f t="shared" si="547"/>
        <v>10</v>
      </c>
      <c r="H7036" s="34">
        <f>CONVERT(INDEX(Htg_StPt_Sch_EZ!$C$4:$I$27,MATCH(Schedules_8760!$C7036,Htg_StPt_Sch_EZ!$B$4:$B$27,0),MATCH(Schedules_8760!$F7036,Htg_StPt_Sch_EZ!$C$3:$I$3,0)),"F","C")</f>
        <v>20.555555555555554</v>
      </c>
      <c r="I7036" s="34">
        <f>CONVERT(INDEX(Htg_StPt_Sch_EZ!$C$31:$I$54,MATCH(Schedules_8760!$C7036,Htg_StPt_Sch_EZ!$B$31:$B$54,0),MATCH(Schedules_8760!$F7036,Htg_StPt_Sch_EZ!$C$30:$I$30,0)),"F","C")</f>
        <v>19.444444444444443</v>
      </c>
      <c r="J7036" s="34">
        <f>CONVERT(INDEX(Clg_StPt_Sch_EZ!$C$4:$I$27,MATCH(Schedules_8760!$C7036,Clg_StPt_Sch_EZ!$B$4:$B$27,0),MATCH(Schedules_8760!$F7036,Clg_StPt_Sch_EZ!$C$3:$I$3,0)),"F","C")</f>
        <v>25.555555555555554</v>
      </c>
      <c r="K7036" s="34">
        <f>CONVERT(INDEX(Clg_StPt_Sch_EZ!$C$31:$I$54,MATCH(Schedules_8760!$C7036,Clg_StPt_Sch_EZ!$B$31:$B$54,0),MATCH(Schedules_8760!$F7036,Clg_StPt_Sch_EZ!$C$30:$I$30,0)),"F","C")</f>
        <v>28.333333333333332</v>
      </c>
      <c r="L7036" s="34">
        <f>CONVERT(INDEX(DHW_StPt_Sch_EZ!$C$4:$I$27,MATCH(Schedules_8760!$C7036,DHW_StPt_Sch_EZ!$B$4:$B$27,0),MATCH(Schedules_8760!$F7036,DHW_StPt_Sch_EZ!$C$3:$I$3,0)),"F","C")</f>
        <v>53.333333333333329</v>
      </c>
      <c r="M7036" s="34">
        <f>CONVERT(INDEX(DHW_StPt_Sch_EZ!$C$31:$I$54,MATCH(Schedules_8760!$C7036,DHW_StPt_Sch_EZ!$B$31:$B$54,0),MATCH(Schedules_8760!$F7036,DHW_StPt_Sch_EZ!$C$30:$I$30,0)),"F","C")</f>
        <v>53.333333333333329</v>
      </c>
      <c r="N7036" s="12"/>
      <c r="O7036" s="12"/>
      <c r="P7036" s="12"/>
    </row>
    <row r="7037" spans="1:16" x14ac:dyDescent="0.25">
      <c r="A7037" s="35">
        <v>7036</v>
      </c>
      <c r="B7037" s="89">
        <v>294.125</v>
      </c>
      <c r="C7037" s="35">
        <f t="shared" si="545"/>
        <v>4</v>
      </c>
      <c r="D7037" s="35">
        <f t="shared" si="548"/>
        <v>294</v>
      </c>
      <c r="E7037" s="35">
        <f t="shared" si="549"/>
        <v>7</v>
      </c>
      <c r="F7037" s="35" t="str">
        <f t="shared" si="546"/>
        <v>Saturday</v>
      </c>
      <c r="G7037" s="35">
        <f t="shared" si="547"/>
        <v>10</v>
      </c>
      <c r="H7037" s="34">
        <f>CONVERT(INDEX(Htg_StPt_Sch_EZ!$C$4:$I$27,MATCH(Schedules_8760!$C7037,Htg_StPt_Sch_EZ!$B$4:$B$27,0),MATCH(Schedules_8760!$F7037,Htg_StPt_Sch_EZ!$C$3:$I$3,0)),"F","C")</f>
        <v>20.555555555555554</v>
      </c>
      <c r="I7037" s="34">
        <f>CONVERT(INDEX(Htg_StPt_Sch_EZ!$C$31:$I$54,MATCH(Schedules_8760!$C7037,Htg_StPt_Sch_EZ!$B$31:$B$54,0),MATCH(Schedules_8760!$F7037,Htg_StPt_Sch_EZ!$C$30:$I$30,0)),"F","C")</f>
        <v>19.444444444444443</v>
      </c>
      <c r="J7037" s="34">
        <f>CONVERT(INDEX(Clg_StPt_Sch_EZ!$C$4:$I$27,MATCH(Schedules_8760!$C7037,Clg_StPt_Sch_EZ!$B$4:$B$27,0),MATCH(Schedules_8760!$F7037,Clg_StPt_Sch_EZ!$C$3:$I$3,0)),"F","C")</f>
        <v>25.555555555555554</v>
      </c>
      <c r="K7037" s="34">
        <f>CONVERT(INDEX(Clg_StPt_Sch_EZ!$C$31:$I$54,MATCH(Schedules_8760!$C7037,Clg_StPt_Sch_EZ!$B$31:$B$54,0),MATCH(Schedules_8760!$F7037,Clg_StPt_Sch_EZ!$C$30:$I$30,0)),"F","C")</f>
        <v>28.333333333333332</v>
      </c>
      <c r="L7037" s="34">
        <f>CONVERT(INDEX(DHW_StPt_Sch_EZ!$C$4:$I$27,MATCH(Schedules_8760!$C7037,DHW_StPt_Sch_EZ!$B$4:$B$27,0),MATCH(Schedules_8760!$F7037,DHW_StPt_Sch_EZ!$C$3:$I$3,0)),"F","C")</f>
        <v>53.333333333333329</v>
      </c>
      <c r="M7037" s="34">
        <f>CONVERT(INDEX(DHW_StPt_Sch_EZ!$C$31:$I$54,MATCH(Schedules_8760!$C7037,DHW_StPt_Sch_EZ!$B$31:$B$54,0),MATCH(Schedules_8760!$F7037,DHW_StPt_Sch_EZ!$C$30:$I$30,0)),"F","C")</f>
        <v>53.333333333333329</v>
      </c>
      <c r="N7037" s="12"/>
      <c r="O7037" s="12"/>
      <c r="P7037" s="12"/>
    </row>
    <row r="7038" spans="1:16" x14ac:dyDescent="0.25">
      <c r="A7038" s="35">
        <v>7037</v>
      </c>
      <c r="B7038" s="89">
        <v>294.16666666666669</v>
      </c>
      <c r="C7038" s="35">
        <f t="shared" si="545"/>
        <v>5</v>
      </c>
      <c r="D7038" s="35">
        <f t="shared" si="548"/>
        <v>294</v>
      </c>
      <c r="E7038" s="35">
        <f t="shared" si="549"/>
        <v>7</v>
      </c>
      <c r="F7038" s="35" t="str">
        <f t="shared" si="546"/>
        <v>Saturday</v>
      </c>
      <c r="G7038" s="35">
        <f t="shared" si="547"/>
        <v>10</v>
      </c>
      <c r="H7038" s="34">
        <f>CONVERT(INDEX(Htg_StPt_Sch_EZ!$C$4:$I$27,MATCH(Schedules_8760!$C7038,Htg_StPt_Sch_EZ!$B$4:$B$27,0),MATCH(Schedules_8760!$F7038,Htg_StPt_Sch_EZ!$C$3:$I$3,0)),"F","C")</f>
        <v>20.555555555555554</v>
      </c>
      <c r="I7038" s="34">
        <f>CONVERT(INDEX(Htg_StPt_Sch_EZ!$C$31:$I$54,MATCH(Schedules_8760!$C7038,Htg_StPt_Sch_EZ!$B$31:$B$54,0),MATCH(Schedules_8760!$F7038,Htg_StPt_Sch_EZ!$C$30:$I$30,0)),"F","C")</f>
        <v>19.444444444444443</v>
      </c>
      <c r="J7038" s="34">
        <f>CONVERT(INDEX(Clg_StPt_Sch_EZ!$C$4:$I$27,MATCH(Schedules_8760!$C7038,Clg_StPt_Sch_EZ!$B$4:$B$27,0),MATCH(Schedules_8760!$F7038,Clg_StPt_Sch_EZ!$C$3:$I$3,0)),"F","C")</f>
        <v>25.555555555555554</v>
      </c>
      <c r="K7038" s="34">
        <f>CONVERT(INDEX(Clg_StPt_Sch_EZ!$C$31:$I$54,MATCH(Schedules_8760!$C7038,Clg_StPt_Sch_EZ!$B$31:$B$54,0),MATCH(Schedules_8760!$F7038,Clg_StPt_Sch_EZ!$C$30:$I$30,0)),"F","C")</f>
        <v>28.333333333333332</v>
      </c>
      <c r="L7038" s="34">
        <f>CONVERT(INDEX(DHW_StPt_Sch_EZ!$C$4:$I$27,MATCH(Schedules_8760!$C7038,DHW_StPt_Sch_EZ!$B$4:$B$27,0),MATCH(Schedules_8760!$F7038,DHW_StPt_Sch_EZ!$C$3:$I$3,0)),"F","C")</f>
        <v>53.333333333333329</v>
      </c>
      <c r="M7038" s="34">
        <f>CONVERT(INDEX(DHW_StPt_Sch_EZ!$C$31:$I$54,MATCH(Schedules_8760!$C7038,DHW_StPt_Sch_EZ!$B$31:$B$54,0),MATCH(Schedules_8760!$F7038,DHW_StPt_Sch_EZ!$C$30:$I$30,0)),"F","C")</f>
        <v>53.333333333333329</v>
      </c>
      <c r="N7038" s="12"/>
      <c r="O7038" s="12"/>
      <c r="P7038" s="12"/>
    </row>
    <row r="7039" spans="1:16" x14ac:dyDescent="0.25">
      <c r="A7039" s="35">
        <v>7038</v>
      </c>
      <c r="B7039" s="89">
        <v>294.20833333333331</v>
      </c>
      <c r="C7039" s="35">
        <f t="shared" si="545"/>
        <v>6</v>
      </c>
      <c r="D7039" s="35">
        <f t="shared" si="548"/>
        <v>294</v>
      </c>
      <c r="E7039" s="35">
        <f t="shared" si="549"/>
        <v>7</v>
      </c>
      <c r="F7039" s="35" t="str">
        <f t="shared" si="546"/>
        <v>Saturday</v>
      </c>
      <c r="G7039" s="35">
        <f t="shared" si="547"/>
        <v>10</v>
      </c>
      <c r="H7039" s="34">
        <f>CONVERT(INDEX(Htg_StPt_Sch_EZ!$C$4:$I$27,MATCH(Schedules_8760!$C7039,Htg_StPt_Sch_EZ!$B$4:$B$27,0),MATCH(Schedules_8760!$F7039,Htg_StPt_Sch_EZ!$C$3:$I$3,0)),"F","C")</f>
        <v>20.555555555555554</v>
      </c>
      <c r="I7039" s="34">
        <f>CONVERT(INDEX(Htg_StPt_Sch_EZ!$C$31:$I$54,MATCH(Schedules_8760!$C7039,Htg_StPt_Sch_EZ!$B$31:$B$54,0),MATCH(Schedules_8760!$F7039,Htg_StPt_Sch_EZ!$C$30:$I$30,0)),"F","C")</f>
        <v>19.444444444444443</v>
      </c>
      <c r="J7039" s="34">
        <f>CONVERT(INDEX(Clg_StPt_Sch_EZ!$C$4:$I$27,MATCH(Schedules_8760!$C7039,Clg_StPt_Sch_EZ!$B$4:$B$27,0),MATCH(Schedules_8760!$F7039,Clg_StPt_Sch_EZ!$C$3:$I$3,0)),"F","C")</f>
        <v>25.555555555555554</v>
      </c>
      <c r="K7039" s="34">
        <f>CONVERT(INDEX(Clg_StPt_Sch_EZ!$C$31:$I$54,MATCH(Schedules_8760!$C7039,Clg_StPt_Sch_EZ!$B$31:$B$54,0),MATCH(Schedules_8760!$F7039,Clg_StPt_Sch_EZ!$C$30:$I$30,0)),"F","C")</f>
        <v>28.333333333333332</v>
      </c>
      <c r="L7039" s="34">
        <f>CONVERT(INDEX(DHW_StPt_Sch_EZ!$C$4:$I$27,MATCH(Schedules_8760!$C7039,DHW_StPt_Sch_EZ!$B$4:$B$27,0),MATCH(Schedules_8760!$F7039,DHW_StPt_Sch_EZ!$C$3:$I$3,0)),"F","C")</f>
        <v>53.333333333333329</v>
      </c>
      <c r="M7039" s="34">
        <f>CONVERT(INDEX(DHW_StPt_Sch_EZ!$C$31:$I$54,MATCH(Schedules_8760!$C7039,DHW_StPt_Sch_EZ!$B$31:$B$54,0),MATCH(Schedules_8760!$F7039,DHW_StPt_Sch_EZ!$C$30:$I$30,0)),"F","C")</f>
        <v>53.333333333333329</v>
      </c>
      <c r="N7039" s="12"/>
      <c r="O7039" s="12"/>
      <c r="P7039" s="12"/>
    </row>
    <row r="7040" spans="1:16" x14ac:dyDescent="0.25">
      <c r="A7040" s="35">
        <v>7039</v>
      </c>
      <c r="B7040" s="89">
        <v>294.25</v>
      </c>
      <c r="C7040" s="35">
        <f t="shared" si="545"/>
        <v>7</v>
      </c>
      <c r="D7040" s="35">
        <f t="shared" si="548"/>
        <v>294</v>
      </c>
      <c r="E7040" s="35">
        <f t="shared" si="549"/>
        <v>7</v>
      </c>
      <c r="F7040" s="35" t="str">
        <f t="shared" si="546"/>
        <v>Saturday</v>
      </c>
      <c r="G7040" s="35">
        <f t="shared" si="547"/>
        <v>10</v>
      </c>
      <c r="H7040" s="34">
        <f>CONVERT(INDEX(Htg_StPt_Sch_EZ!$C$4:$I$27,MATCH(Schedules_8760!$C7040,Htg_StPt_Sch_EZ!$B$4:$B$27,0),MATCH(Schedules_8760!$F7040,Htg_StPt_Sch_EZ!$C$3:$I$3,0)),"F","C")</f>
        <v>20.555555555555554</v>
      </c>
      <c r="I7040" s="34">
        <f>CONVERT(INDEX(Htg_StPt_Sch_EZ!$C$31:$I$54,MATCH(Schedules_8760!$C7040,Htg_StPt_Sch_EZ!$B$31:$B$54,0),MATCH(Schedules_8760!$F7040,Htg_StPt_Sch_EZ!$C$30:$I$30,0)),"F","C")</f>
        <v>19.444444444444443</v>
      </c>
      <c r="J7040" s="34">
        <f>CONVERT(INDEX(Clg_StPt_Sch_EZ!$C$4:$I$27,MATCH(Schedules_8760!$C7040,Clg_StPt_Sch_EZ!$B$4:$B$27,0),MATCH(Schedules_8760!$F7040,Clg_StPt_Sch_EZ!$C$3:$I$3,0)),"F","C")</f>
        <v>25.555555555555554</v>
      </c>
      <c r="K7040" s="34">
        <f>CONVERT(INDEX(Clg_StPt_Sch_EZ!$C$31:$I$54,MATCH(Schedules_8760!$C7040,Clg_StPt_Sch_EZ!$B$31:$B$54,0),MATCH(Schedules_8760!$F7040,Clg_StPt_Sch_EZ!$C$30:$I$30,0)),"F","C")</f>
        <v>28.333333333333332</v>
      </c>
      <c r="L7040" s="34">
        <f>CONVERT(INDEX(DHW_StPt_Sch_EZ!$C$4:$I$27,MATCH(Schedules_8760!$C7040,DHW_StPt_Sch_EZ!$B$4:$B$27,0),MATCH(Schedules_8760!$F7040,DHW_StPt_Sch_EZ!$C$3:$I$3,0)),"F","C")</f>
        <v>53.333333333333329</v>
      </c>
      <c r="M7040" s="34">
        <f>CONVERT(INDEX(DHW_StPt_Sch_EZ!$C$31:$I$54,MATCH(Schedules_8760!$C7040,DHW_StPt_Sch_EZ!$B$31:$B$54,0),MATCH(Schedules_8760!$F7040,DHW_StPt_Sch_EZ!$C$30:$I$30,0)),"F","C")</f>
        <v>53.333333333333329</v>
      </c>
      <c r="N7040" s="12"/>
      <c r="O7040" s="12"/>
      <c r="P7040" s="12"/>
    </row>
    <row r="7041" spans="1:16" x14ac:dyDescent="0.25">
      <c r="A7041" s="35">
        <v>7040</v>
      </c>
      <c r="B7041" s="89">
        <v>294.29166666666669</v>
      </c>
      <c r="C7041" s="35">
        <f t="shared" si="545"/>
        <v>8</v>
      </c>
      <c r="D7041" s="35">
        <f t="shared" si="548"/>
        <v>294</v>
      </c>
      <c r="E7041" s="35">
        <f t="shared" si="549"/>
        <v>7</v>
      </c>
      <c r="F7041" s="35" t="str">
        <f t="shared" si="546"/>
        <v>Saturday</v>
      </c>
      <c r="G7041" s="35">
        <f t="shared" si="547"/>
        <v>10</v>
      </c>
      <c r="H7041" s="34">
        <f>CONVERT(INDEX(Htg_StPt_Sch_EZ!$C$4:$I$27,MATCH(Schedules_8760!$C7041,Htg_StPt_Sch_EZ!$B$4:$B$27,0),MATCH(Schedules_8760!$F7041,Htg_StPt_Sch_EZ!$C$3:$I$3,0)),"F","C")</f>
        <v>20.555555555555554</v>
      </c>
      <c r="I7041" s="34">
        <f>CONVERT(INDEX(Htg_StPt_Sch_EZ!$C$31:$I$54,MATCH(Schedules_8760!$C7041,Htg_StPt_Sch_EZ!$B$31:$B$54,0),MATCH(Schedules_8760!$F7041,Htg_StPt_Sch_EZ!$C$30:$I$30,0)),"F","C")</f>
        <v>19.444444444444443</v>
      </c>
      <c r="J7041" s="34">
        <f>CONVERT(INDEX(Clg_StPt_Sch_EZ!$C$4:$I$27,MATCH(Schedules_8760!$C7041,Clg_StPt_Sch_EZ!$B$4:$B$27,0),MATCH(Schedules_8760!$F7041,Clg_StPt_Sch_EZ!$C$3:$I$3,0)),"F","C")</f>
        <v>25.555555555555554</v>
      </c>
      <c r="K7041" s="34">
        <f>CONVERT(INDEX(Clg_StPt_Sch_EZ!$C$31:$I$54,MATCH(Schedules_8760!$C7041,Clg_StPt_Sch_EZ!$B$31:$B$54,0),MATCH(Schedules_8760!$F7041,Clg_StPt_Sch_EZ!$C$30:$I$30,0)),"F","C")</f>
        <v>25</v>
      </c>
      <c r="L7041" s="34">
        <f>CONVERT(INDEX(DHW_StPt_Sch_EZ!$C$4:$I$27,MATCH(Schedules_8760!$C7041,DHW_StPt_Sch_EZ!$B$4:$B$27,0),MATCH(Schedules_8760!$F7041,DHW_StPt_Sch_EZ!$C$3:$I$3,0)),"F","C")</f>
        <v>53.333333333333329</v>
      </c>
      <c r="M7041" s="34">
        <f>CONVERT(INDEX(DHW_StPt_Sch_EZ!$C$31:$I$54,MATCH(Schedules_8760!$C7041,DHW_StPt_Sch_EZ!$B$31:$B$54,0),MATCH(Schedules_8760!$F7041,DHW_StPt_Sch_EZ!$C$30:$I$30,0)),"F","C")</f>
        <v>53.333333333333329</v>
      </c>
      <c r="N7041" s="12"/>
      <c r="O7041" s="12"/>
      <c r="P7041" s="12"/>
    </row>
    <row r="7042" spans="1:16" x14ac:dyDescent="0.25">
      <c r="A7042" s="35">
        <v>7041</v>
      </c>
      <c r="B7042" s="89">
        <v>294.33333333333331</v>
      </c>
      <c r="C7042" s="35">
        <f t="shared" ref="C7042:C7105" si="550">HOUR(B7042)+1</f>
        <v>9</v>
      </c>
      <c r="D7042" s="35">
        <f t="shared" si="548"/>
        <v>294</v>
      </c>
      <c r="E7042" s="35">
        <f t="shared" si="549"/>
        <v>7</v>
      </c>
      <c r="F7042" s="35" t="str">
        <f t="shared" ref="F7042:F7105" si="551">IF(E7042=1,"Sunday",IF(E7042=2,"Monday",IF(E7042=3,"Tuesday",IF(E7042=4,"Wednesday",IF(E7042=5,"Thursday",IF(E7042=6,"Friday","Saturday"))))))</f>
        <v>Saturday</v>
      </c>
      <c r="G7042" s="35">
        <f t="shared" ref="G7042:G7105" si="552">MONTH(B7042)</f>
        <v>10</v>
      </c>
      <c r="H7042" s="34">
        <f>CONVERT(INDEX(Htg_StPt_Sch_EZ!$C$4:$I$27,MATCH(Schedules_8760!$C7042,Htg_StPt_Sch_EZ!$B$4:$B$27,0),MATCH(Schedules_8760!$F7042,Htg_StPt_Sch_EZ!$C$3:$I$3,0)),"F","C")</f>
        <v>20.555555555555554</v>
      </c>
      <c r="I7042" s="34">
        <f>CONVERT(INDEX(Htg_StPt_Sch_EZ!$C$31:$I$54,MATCH(Schedules_8760!$C7042,Htg_StPt_Sch_EZ!$B$31:$B$54,0),MATCH(Schedules_8760!$F7042,Htg_StPt_Sch_EZ!$C$30:$I$30,0)),"F","C")</f>
        <v>19.444444444444443</v>
      </c>
      <c r="J7042" s="34">
        <f>CONVERT(INDEX(Clg_StPt_Sch_EZ!$C$4:$I$27,MATCH(Schedules_8760!$C7042,Clg_StPt_Sch_EZ!$B$4:$B$27,0),MATCH(Schedules_8760!$F7042,Clg_StPt_Sch_EZ!$C$3:$I$3,0)),"F","C")</f>
        <v>25.555555555555554</v>
      </c>
      <c r="K7042" s="34">
        <f>CONVERT(INDEX(Clg_StPt_Sch_EZ!$C$31:$I$54,MATCH(Schedules_8760!$C7042,Clg_StPt_Sch_EZ!$B$31:$B$54,0),MATCH(Schedules_8760!$F7042,Clg_StPt_Sch_EZ!$C$30:$I$30,0)),"F","C")</f>
        <v>25</v>
      </c>
      <c r="L7042" s="34">
        <f>CONVERT(INDEX(DHW_StPt_Sch_EZ!$C$4:$I$27,MATCH(Schedules_8760!$C7042,DHW_StPt_Sch_EZ!$B$4:$B$27,0),MATCH(Schedules_8760!$F7042,DHW_StPt_Sch_EZ!$C$3:$I$3,0)),"F","C")</f>
        <v>53.333333333333329</v>
      </c>
      <c r="M7042" s="34">
        <f>CONVERT(INDEX(DHW_StPt_Sch_EZ!$C$31:$I$54,MATCH(Schedules_8760!$C7042,DHW_StPt_Sch_EZ!$B$31:$B$54,0),MATCH(Schedules_8760!$F7042,DHW_StPt_Sch_EZ!$C$30:$I$30,0)),"F","C")</f>
        <v>53.333333333333329</v>
      </c>
      <c r="N7042" s="12"/>
      <c r="O7042" s="12"/>
      <c r="P7042" s="12"/>
    </row>
    <row r="7043" spans="1:16" x14ac:dyDescent="0.25">
      <c r="A7043" s="35">
        <v>7042</v>
      </c>
      <c r="B7043" s="89">
        <v>294.375</v>
      </c>
      <c r="C7043" s="35">
        <f t="shared" si="550"/>
        <v>10</v>
      </c>
      <c r="D7043" s="35">
        <f t="shared" ref="D7043:D7106" si="553">IF(C7043=1,D7042+1,D7042)</f>
        <v>294</v>
      </c>
      <c r="E7043" s="35">
        <f t="shared" ref="E7043:E7106" si="554">IF(AND(C7043=1,E7042=7),1,IF(C7043=1,E7042+1,E7042))</f>
        <v>7</v>
      </c>
      <c r="F7043" s="35" t="str">
        <f t="shared" si="551"/>
        <v>Saturday</v>
      </c>
      <c r="G7043" s="35">
        <f t="shared" si="552"/>
        <v>10</v>
      </c>
      <c r="H7043" s="34">
        <f>CONVERT(INDEX(Htg_StPt_Sch_EZ!$C$4:$I$27,MATCH(Schedules_8760!$C7043,Htg_StPt_Sch_EZ!$B$4:$B$27,0),MATCH(Schedules_8760!$F7043,Htg_StPt_Sch_EZ!$C$3:$I$3,0)),"F","C")</f>
        <v>20.555555555555554</v>
      </c>
      <c r="I7043" s="34">
        <f>CONVERT(INDEX(Htg_StPt_Sch_EZ!$C$31:$I$54,MATCH(Schedules_8760!$C7043,Htg_StPt_Sch_EZ!$B$31:$B$54,0),MATCH(Schedules_8760!$F7043,Htg_StPt_Sch_EZ!$C$30:$I$30,0)),"F","C")</f>
        <v>19.444444444444443</v>
      </c>
      <c r="J7043" s="34">
        <f>CONVERT(INDEX(Clg_StPt_Sch_EZ!$C$4:$I$27,MATCH(Schedules_8760!$C7043,Clg_StPt_Sch_EZ!$B$4:$B$27,0),MATCH(Schedules_8760!$F7043,Clg_StPt_Sch_EZ!$C$3:$I$3,0)),"F","C")</f>
        <v>25.555555555555554</v>
      </c>
      <c r="K7043" s="34">
        <f>CONVERT(INDEX(Clg_StPt_Sch_EZ!$C$31:$I$54,MATCH(Schedules_8760!$C7043,Clg_StPt_Sch_EZ!$B$31:$B$54,0),MATCH(Schedules_8760!$F7043,Clg_StPt_Sch_EZ!$C$30:$I$30,0)),"F","C")</f>
        <v>25</v>
      </c>
      <c r="L7043" s="34">
        <f>CONVERT(INDEX(DHW_StPt_Sch_EZ!$C$4:$I$27,MATCH(Schedules_8760!$C7043,DHW_StPt_Sch_EZ!$B$4:$B$27,0),MATCH(Schedules_8760!$F7043,DHW_StPt_Sch_EZ!$C$3:$I$3,0)),"F","C")</f>
        <v>53.333333333333329</v>
      </c>
      <c r="M7043" s="34">
        <f>CONVERT(INDEX(DHW_StPt_Sch_EZ!$C$31:$I$54,MATCH(Schedules_8760!$C7043,DHW_StPt_Sch_EZ!$B$31:$B$54,0),MATCH(Schedules_8760!$F7043,DHW_StPt_Sch_EZ!$C$30:$I$30,0)),"F","C")</f>
        <v>53.333333333333329</v>
      </c>
      <c r="N7043" s="12"/>
      <c r="O7043" s="12"/>
      <c r="P7043" s="12"/>
    </row>
    <row r="7044" spans="1:16" x14ac:dyDescent="0.25">
      <c r="A7044" s="35">
        <v>7043</v>
      </c>
      <c r="B7044" s="89">
        <v>294.41666666666669</v>
      </c>
      <c r="C7044" s="35">
        <f t="shared" si="550"/>
        <v>11</v>
      </c>
      <c r="D7044" s="35">
        <f t="shared" si="553"/>
        <v>294</v>
      </c>
      <c r="E7044" s="35">
        <f t="shared" si="554"/>
        <v>7</v>
      </c>
      <c r="F7044" s="35" t="str">
        <f t="shared" si="551"/>
        <v>Saturday</v>
      </c>
      <c r="G7044" s="35">
        <f t="shared" si="552"/>
        <v>10</v>
      </c>
      <c r="H7044" s="34">
        <f>CONVERT(INDEX(Htg_StPt_Sch_EZ!$C$4:$I$27,MATCH(Schedules_8760!$C7044,Htg_StPt_Sch_EZ!$B$4:$B$27,0),MATCH(Schedules_8760!$F7044,Htg_StPt_Sch_EZ!$C$3:$I$3,0)),"F","C")</f>
        <v>20.555555555555554</v>
      </c>
      <c r="I7044" s="34">
        <f>CONVERT(INDEX(Htg_StPt_Sch_EZ!$C$31:$I$54,MATCH(Schedules_8760!$C7044,Htg_StPt_Sch_EZ!$B$31:$B$54,0),MATCH(Schedules_8760!$F7044,Htg_StPt_Sch_EZ!$C$30:$I$30,0)),"F","C")</f>
        <v>19.444444444444443</v>
      </c>
      <c r="J7044" s="34">
        <f>CONVERT(INDEX(Clg_StPt_Sch_EZ!$C$4:$I$27,MATCH(Schedules_8760!$C7044,Clg_StPt_Sch_EZ!$B$4:$B$27,0),MATCH(Schedules_8760!$F7044,Clg_StPt_Sch_EZ!$C$3:$I$3,0)),"F","C")</f>
        <v>25.555555555555554</v>
      </c>
      <c r="K7044" s="34">
        <f>CONVERT(INDEX(Clg_StPt_Sch_EZ!$C$31:$I$54,MATCH(Schedules_8760!$C7044,Clg_StPt_Sch_EZ!$B$31:$B$54,0),MATCH(Schedules_8760!$F7044,Clg_StPt_Sch_EZ!$C$30:$I$30,0)),"F","C")</f>
        <v>25</v>
      </c>
      <c r="L7044" s="34">
        <f>CONVERT(INDEX(DHW_StPt_Sch_EZ!$C$4:$I$27,MATCH(Schedules_8760!$C7044,DHW_StPt_Sch_EZ!$B$4:$B$27,0),MATCH(Schedules_8760!$F7044,DHW_StPt_Sch_EZ!$C$3:$I$3,0)),"F","C")</f>
        <v>53.333333333333329</v>
      </c>
      <c r="M7044" s="34">
        <f>CONVERT(INDEX(DHW_StPt_Sch_EZ!$C$31:$I$54,MATCH(Schedules_8760!$C7044,DHW_StPt_Sch_EZ!$B$31:$B$54,0),MATCH(Schedules_8760!$F7044,DHW_StPt_Sch_EZ!$C$30:$I$30,0)),"F","C")</f>
        <v>53.333333333333329</v>
      </c>
      <c r="N7044" s="12"/>
      <c r="O7044" s="12"/>
      <c r="P7044" s="12"/>
    </row>
    <row r="7045" spans="1:16" x14ac:dyDescent="0.25">
      <c r="A7045" s="35">
        <v>7044</v>
      </c>
      <c r="B7045" s="89">
        <v>294.45833333333331</v>
      </c>
      <c r="C7045" s="35">
        <f t="shared" si="550"/>
        <v>12</v>
      </c>
      <c r="D7045" s="35">
        <f t="shared" si="553"/>
        <v>294</v>
      </c>
      <c r="E7045" s="35">
        <f t="shared" si="554"/>
        <v>7</v>
      </c>
      <c r="F7045" s="35" t="str">
        <f t="shared" si="551"/>
        <v>Saturday</v>
      </c>
      <c r="G7045" s="35">
        <f t="shared" si="552"/>
        <v>10</v>
      </c>
      <c r="H7045" s="34">
        <f>CONVERT(INDEX(Htg_StPt_Sch_EZ!$C$4:$I$27,MATCH(Schedules_8760!$C7045,Htg_StPt_Sch_EZ!$B$4:$B$27,0),MATCH(Schedules_8760!$F7045,Htg_StPt_Sch_EZ!$C$3:$I$3,0)),"F","C")</f>
        <v>20.555555555555554</v>
      </c>
      <c r="I7045" s="34">
        <f>CONVERT(INDEX(Htg_StPt_Sch_EZ!$C$31:$I$54,MATCH(Schedules_8760!$C7045,Htg_StPt_Sch_EZ!$B$31:$B$54,0),MATCH(Schedules_8760!$F7045,Htg_StPt_Sch_EZ!$C$30:$I$30,0)),"F","C")</f>
        <v>19.444444444444443</v>
      </c>
      <c r="J7045" s="34">
        <f>CONVERT(INDEX(Clg_StPt_Sch_EZ!$C$4:$I$27,MATCH(Schedules_8760!$C7045,Clg_StPt_Sch_EZ!$B$4:$B$27,0),MATCH(Schedules_8760!$F7045,Clg_StPt_Sch_EZ!$C$3:$I$3,0)),"F","C")</f>
        <v>25.555555555555554</v>
      </c>
      <c r="K7045" s="34">
        <f>CONVERT(INDEX(Clg_StPt_Sch_EZ!$C$31:$I$54,MATCH(Schedules_8760!$C7045,Clg_StPt_Sch_EZ!$B$31:$B$54,0),MATCH(Schedules_8760!$F7045,Clg_StPt_Sch_EZ!$C$30:$I$30,0)),"F","C")</f>
        <v>25</v>
      </c>
      <c r="L7045" s="34">
        <f>CONVERT(INDEX(DHW_StPt_Sch_EZ!$C$4:$I$27,MATCH(Schedules_8760!$C7045,DHW_StPt_Sch_EZ!$B$4:$B$27,0),MATCH(Schedules_8760!$F7045,DHW_StPt_Sch_EZ!$C$3:$I$3,0)),"F","C")</f>
        <v>53.333333333333329</v>
      </c>
      <c r="M7045" s="34">
        <f>CONVERT(INDEX(DHW_StPt_Sch_EZ!$C$31:$I$54,MATCH(Schedules_8760!$C7045,DHW_StPt_Sch_EZ!$B$31:$B$54,0),MATCH(Schedules_8760!$F7045,DHW_StPt_Sch_EZ!$C$30:$I$30,0)),"F","C")</f>
        <v>53.333333333333329</v>
      </c>
      <c r="N7045" s="12"/>
      <c r="O7045" s="12"/>
      <c r="P7045" s="12"/>
    </row>
    <row r="7046" spans="1:16" x14ac:dyDescent="0.25">
      <c r="A7046" s="35">
        <v>7045</v>
      </c>
      <c r="B7046" s="89">
        <v>294.5</v>
      </c>
      <c r="C7046" s="35">
        <f t="shared" si="550"/>
        <v>13</v>
      </c>
      <c r="D7046" s="35">
        <f t="shared" si="553"/>
        <v>294</v>
      </c>
      <c r="E7046" s="35">
        <f t="shared" si="554"/>
        <v>7</v>
      </c>
      <c r="F7046" s="35" t="str">
        <f t="shared" si="551"/>
        <v>Saturday</v>
      </c>
      <c r="G7046" s="35">
        <f t="shared" si="552"/>
        <v>10</v>
      </c>
      <c r="H7046" s="34">
        <f>CONVERT(INDEX(Htg_StPt_Sch_EZ!$C$4:$I$27,MATCH(Schedules_8760!$C7046,Htg_StPt_Sch_EZ!$B$4:$B$27,0),MATCH(Schedules_8760!$F7046,Htg_StPt_Sch_EZ!$C$3:$I$3,0)),"F","C")</f>
        <v>20.555555555555554</v>
      </c>
      <c r="I7046" s="34">
        <f>CONVERT(INDEX(Htg_StPt_Sch_EZ!$C$31:$I$54,MATCH(Schedules_8760!$C7046,Htg_StPt_Sch_EZ!$B$31:$B$54,0),MATCH(Schedules_8760!$F7046,Htg_StPt_Sch_EZ!$C$30:$I$30,0)),"F","C")</f>
        <v>19.444444444444443</v>
      </c>
      <c r="J7046" s="34">
        <f>CONVERT(INDEX(Clg_StPt_Sch_EZ!$C$4:$I$27,MATCH(Schedules_8760!$C7046,Clg_StPt_Sch_EZ!$B$4:$B$27,0),MATCH(Schedules_8760!$F7046,Clg_StPt_Sch_EZ!$C$3:$I$3,0)),"F","C")</f>
        <v>25.555555555555554</v>
      </c>
      <c r="K7046" s="34">
        <f>CONVERT(INDEX(Clg_StPt_Sch_EZ!$C$31:$I$54,MATCH(Schedules_8760!$C7046,Clg_StPt_Sch_EZ!$B$31:$B$54,0),MATCH(Schedules_8760!$F7046,Clg_StPt_Sch_EZ!$C$30:$I$30,0)),"F","C")</f>
        <v>25</v>
      </c>
      <c r="L7046" s="34">
        <f>CONVERT(INDEX(DHW_StPt_Sch_EZ!$C$4:$I$27,MATCH(Schedules_8760!$C7046,DHW_StPt_Sch_EZ!$B$4:$B$27,0),MATCH(Schedules_8760!$F7046,DHW_StPt_Sch_EZ!$C$3:$I$3,0)),"F","C")</f>
        <v>53.333333333333329</v>
      </c>
      <c r="M7046" s="34">
        <f>CONVERT(INDEX(DHW_StPt_Sch_EZ!$C$31:$I$54,MATCH(Schedules_8760!$C7046,DHW_StPt_Sch_EZ!$B$31:$B$54,0),MATCH(Schedules_8760!$F7046,DHW_StPt_Sch_EZ!$C$30:$I$30,0)),"F","C")</f>
        <v>53.333333333333329</v>
      </c>
      <c r="N7046" s="12"/>
      <c r="O7046" s="12"/>
      <c r="P7046" s="12"/>
    </row>
    <row r="7047" spans="1:16" x14ac:dyDescent="0.25">
      <c r="A7047" s="35">
        <v>7046</v>
      </c>
      <c r="B7047" s="89">
        <v>294.54166666666669</v>
      </c>
      <c r="C7047" s="35">
        <f t="shared" si="550"/>
        <v>14</v>
      </c>
      <c r="D7047" s="35">
        <f t="shared" si="553"/>
        <v>294</v>
      </c>
      <c r="E7047" s="35">
        <f t="shared" si="554"/>
        <v>7</v>
      </c>
      <c r="F7047" s="35" t="str">
        <f t="shared" si="551"/>
        <v>Saturday</v>
      </c>
      <c r="G7047" s="35">
        <f t="shared" si="552"/>
        <v>10</v>
      </c>
      <c r="H7047" s="34">
        <f>CONVERT(INDEX(Htg_StPt_Sch_EZ!$C$4:$I$27,MATCH(Schedules_8760!$C7047,Htg_StPt_Sch_EZ!$B$4:$B$27,0),MATCH(Schedules_8760!$F7047,Htg_StPt_Sch_EZ!$C$3:$I$3,0)),"F","C")</f>
        <v>20.555555555555554</v>
      </c>
      <c r="I7047" s="34">
        <f>CONVERT(INDEX(Htg_StPt_Sch_EZ!$C$31:$I$54,MATCH(Schedules_8760!$C7047,Htg_StPt_Sch_EZ!$B$31:$B$54,0),MATCH(Schedules_8760!$F7047,Htg_StPt_Sch_EZ!$C$30:$I$30,0)),"F","C")</f>
        <v>19.444444444444443</v>
      </c>
      <c r="J7047" s="34">
        <f>CONVERT(INDEX(Clg_StPt_Sch_EZ!$C$4:$I$27,MATCH(Schedules_8760!$C7047,Clg_StPt_Sch_EZ!$B$4:$B$27,0),MATCH(Schedules_8760!$F7047,Clg_StPt_Sch_EZ!$C$3:$I$3,0)),"F","C")</f>
        <v>25.555555555555554</v>
      </c>
      <c r="K7047" s="34">
        <f>CONVERT(INDEX(Clg_StPt_Sch_EZ!$C$31:$I$54,MATCH(Schedules_8760!$C7047,Clg_StPt_Sch_EZ!$B$31:$B$54,0),MATCH(Schedules_8760!$F7047,Clg_StPt_Sch_EZ!$C$30:$I$30,0)),"F","C")</f>
        <v>25</v>
      </c>
      <c r="L7047" s="34">
        <f>CONVERT(INDEX(DHW_StPt_Sch_EZ!$C$4:$I$27,MATCH(Schedules_8760!$C7047,DHW_StPt_Sch_EZ!$B$4:$B$27,0),MATCH(Schedules_8760!$F7047,DHW_StPt_Sch_EZ!$C$3:$I$3,0)),"F","C")</f>
        <v>53.333333333333329</v>
      </c>
      <c r="M7047" s="34">
        <f>CONVERT(INDEX(DHW_StPt_Sch_EZ!$C$31:$I$54,MATCH(Schedules_8760!$C7047,DHW_StPt_Sch_EZ!$B$31:$B$54,0),MATCH(Schedules_8760!$F7047,DHW_StPt_Sch_EZ!$C$30:$I$30,0)),"F","C")</f>
        <v>53.333333333333329</v>
      </c>
      <c r="N7047" s="12"/>
      <c r="O7047" s="12"/>
      <c r="P7047" s="12"/>
    </row>
    <row r="7048" spans="1:16" x14ac:dyDescent="0.25">
      <c r="A7048" s="35">
        <v>7047</v>
      </c>
      <c r="B7048" s="89">
        <v>294.58333333333331</v>
      </c>
      <c r="C7048" s="35">
        <f t="shared" si="550"/>
        <v>15</v>
      </c>
      <c r="D7048" s="35">
        <f t="shared" si="553"/>
        <v>294</v>
      </c>
      <c r="E7048" s="35">
        <f t="shared" si="554"/>
        <v>7</v>
      </c>
      <c r="F7048" s="35" t="str">
        <f t="shared" si="551"/>
        <v>Saturday</v>
      </c>
      <c r="G7048" s="35">
        <f t="shared" si="552"/>
        <v>10</v>
      </c>
      <c r="H7048" s="34">
        <f>CONVERT(INDEX(Htg_StPt_Sch_EZ!$C$4:$I$27,MATCH(Schedules_8760!$C7048,Htg_StPt_Sch_EZ!$B$4:$B$27,0),MATCH(Schedules_8760!$F7048,Htg_StPt_Sch_EZ!$C$3:$I$3,0)),"F","C")</f>
        <v>20.555555555555554</v>
      </c>
      <c r="I7048" s="34">
        <f>CONVERT(INDEX(Htg_StPt_Sch_EZ!$C$31:$I$54,MATCH(Schedules_8760!$C7048,Htg_StPt_Sch_EZ!$B$31:$B$54,0),MATCH(Schedules_8760!$F7048,Htg_StPt_Sch_EZ!$C$30:$I$30,0)),"F","C")</f>
        <v>21.111111111111111</v>
      </c>
      <c r="J7048" s="34">
        <f>CONVERT(INDEX(Clg_StPt_Sch_EZ!$C$4:$I$27,MATCH(Schedules_8760!$C7048,Clg_StPt_Sch_EZ!$B$4:$B$27,0),MATCH(Schedules_8760!$F7048,Clg_StPt_Sch_EZ!$C$3:$I$3,0)),"F","C")</f>
        <v>25.555555555555554</v>
      </c>
      <c r="K7048" s="34">
        <f>CONVERT(INDEX(Clg_StPt_Sch_EZ!$C$31:$I$54,MATCH(Schedules_8760!$C7048,Clg_StPt_Sch_EZ!$B$31:$B$54,0),MATCH(Schedules_8760!$F7048,Clg_StPt_Sch_EZ!$C$30:$I$30,0)),"F","C")</f>
        <v>25</v>
      </c>
      <c r="L7048" s="34">
        <f>CONVERT(INDEX(DHW_StPt_Sch_EZ!$C$4:$I$27,MATCH(Schedules_8760!$C7048,DHW_StPt_Sch_EZ!$B$4:$B$27,0),MATCH(Schedules_8760!$F7048,DHW_StPt_Sch_EZ!$C$3:$I$3,0)),"F","C")</f>
        <v>53.333333333333329</v>
      </c>
      <c r="M7048" s="34">
        <f>CONVERT(INDEX(DHW_StPt_Sch_EZ!$C$31:$I$54,MATCH(Schedules_8760!$C7048,DHW_StPt_Sch_EZ!$B$31:$B$54,0),MATCH(Schedules_8760!$F7048,DHW_StPt_Sch_EZ!$C$30:$I$30,0)),"F","C")</f>
        <v>53.333333333333329</v>
      </c>
      <c r="N7048" s="12"/>
      <c r="O7048" s="12"/>
      <c r="P7048" s="12"/>
    </row>
    <row r="7049" spans="1:16" x14ac:dyDescent="0.25">
      <c r="A7049" s="35">
        <v>7048</v>
      </c>
      <c r="B7049" s="89">
        <v>294.625</v>
      </c>
      <c r="C7049" s="35">
        <f t="shared" si="550"/>
        <v>16</v>
      </c>
      <c r="D7049" s="35">
        <f t="shared" si="553"/>
        <v>294</v>
      </c>
      <c r="E7049" s="35">
        <f t="shared" si="554"/>
        <v>7</v>
      </c>
      <c r="F7049" s="35" t="str">
        <f t="shared" si="551"/>
        <v>Saturday</v>
      </c>
      <c r="G7049" s="35">
        <f t="shared" si="552"/>
        <v>10</v>
      </c>
      <c r="H7049" s="34">
        <f>CONVERT(INDEX(Htg_StPt_Sch_EZ!$C$4:$I$27,MATCH(Schedules_8760!$C7049,Htg_StPt_Sch_EZ!$B$4:$B$27,0),MATCH(Schedules_8760!$F7049,Htg_StPt_Sch_EZ!$C$3:$I$3,0)),"F","C")</f>
        <v>20.555555555555554</v>
      </c>
      <c r="I7049" s="34">
        <f>CONVERT(INDEX(Htg_StPt_Sch_EZ!$C$31:$I$54,MATCH(Schedules_8760!$C7049,Htg_StPt_Sch_EZ!$B$31:$B$54,0),MATCH(Schedules_8760!$F7049,Htg_StPt_Sch_EZ!$C$30:$I$30,0)),"F","C")</f>
        <v>21.111111111111111</v>
      </c>
      <c r="J7049" s="34">
        <f>CONVERT(INDEX(Clg_StPt_Sch_EZ!$C$4:$I$27,MATCH(Schedules_8760!$C7049,Clg_StPt_Sch_EZ!$B$4:$B$27,0),MATCH(Schedules_8760!$F7049,Clg_StPt_Sch_EZ!$C$3:$I$3,0)),"F","C")</f>
        <v>25.555555555555554</v>
      </c>
      <c r="K7049" s="34">
        <f>CONVERT(INDEX(Clg_StPt_Sch_EZ!$C$31:$I$54,MATCH(Schedules_8760!$C7049,Clg_StPt_Sch_EZ!$B$31:$B$54,0),MATCH(Schedules_8760!$F7049,Clg_StPt_Sch_EZ!$C$30:$I$30,0)),"F","C")</f>
        <v>25</v>
      </c>
      <c r="L7049" s="34">
        <f>CONVERT(INDEX(DHW_StPt_Sch_EZ!$C$4:$I$27,MATCH(Schedules_8760!$C7049,DHW_StPt_Sch_EZ!$B$4:$B$27,0),MATCH(Schedules_8760!$F7049,DHW_StPt_Sch_EZ!$C$3:$I$3,0)),"F","C")</f>
        <v>53.333333333333329</v>
      </c>
      <c r="M7049" s="34">
        <f>CONVERT(INDEX(DHW_StPt_Sch_EZ!$C$31:$I$54,MATCH(Schedules_8760!$C7049,DHW_StPt_Sch_EZ!$B$31:$B$54,0),MATCH(Schedules_8760!$F7049,DHW_StPt_Sch_EZ!$C$30:$I$30,0)),"F","C")</f>
        <v>53.333333333333329</v>
      </c>
      <c r="N7049" s="12"/>
      <c r="O7049" s="12"/>
      <c r="P7049" s="12"/>
    </row>
    <row r="7050" spans="1:16" x14ac:dyDescent="0.25">
      <c r="A7050" s="35">
        <v>7049</v>
      </c>
      <c r="B7050" s="89">
        <v>294.66666666666669</v>
      </c>
      <c r="C7050" s="35">
        <f t="shared" si="550"/>
        <v>17</v>
      </c>
      <c r="D7050" s="35">
        <f t="shared" si="553"/>
        <v>294</v>
      </c>
      <c r="E7050" s="35">
        <f t="shared" si="554"/>
        <v>7</v>
      </c>
      <c r="F7050" s="35" t="str">
        <f t="shared" si="551"/>
        <v>Saturday</v>
      </c>
      <c r="G7050" s="35">
        <f t="shared" si="552"/>
        <v>10</v>
      </c>
      <c r="H7050" s="34">
        <f>CONVERT(INDEX(Htg_StPt_Sch_EZ!$C$4:$I$27,MATCH(Schedules_8760!$C7050,Htg_StPt_Sch_EZ!$B$4:$B$27,0),MATCH(Schedules_8760!$F7050,Htg_StPt_Sch_EZ!$C$3:$I$3,0)),"F","C")</f>
        <v>20.555555555555554</v>
      </c>
      <c r="I7050" s="34">
        <f>CONVERT(INDEX(Htg_StPt_Sch_EZ!$C$31:$I$54,MATCH(Schedules_8760!$C7050,Htg_StPt_Sch_EZ!$B$31:$B$54,0),MATCH(Schedules_8760!$F7050,Htg_StPt_Sch_EZ!$C$30:$I$30,0)),"F","C")</f>
        <v>17.777777777777779</v>
      </c>
      <c r="J7050" s="34">
        <f>CONVERT(INDEX(Clg_StPt_Sch_EZ!$C$4:$I$27,MATCH(Schedules_8760!$C7050,Clg_StPt_Sch_EZ!$B$4:$B$27,0),MATCH(Schedules_8760!$F7050,Clg_StPt_Sch_EZ!$C$3:$I$3,0)),"F","C")</f>
        <v>25.555555555555554</v>
      </c>
      <c r="K7050" s="34">
        <f>CONVERT(INDEX(Clg_StPt_Sch_EZ!$C$31:$I$54,MATCH(Schedules_8760!$C7050,Clg_StPt_Sch_EZ!$B$31:$B$54,0),MATCH(Schedules_8760!$F7050,Clg_StPt_Sch_EZ!$C$30:$I$30,0)),"F","C")</f>
        <v>25</v>
      </c>
      <c r="L7050" s="34">
        <f>CONVERT(INDEX(DHW_StPt_Sch_EZ!$C$4:$I$27,MATCH(Schedules_8760!$C7050,DHW_StPt_Sch_EZ!$B$4:$B$27,0),MATCH(Schedules_8760!$F7050,DHW_StPt_Sch_EZ!$C$3:$I$3,0)),"F","C")</f>
        <v>53.333333333333329</v>
      </c>
      <c r="M7050" s="34">
        <f>CONVERT(INDEX(DHW_StPt_Sch_EZ!$C$31:$I$54,MATCH(Schedules_8760!$C7050,DHW_StPt_Sch_EZ!$B$31:$B$54,0),MATCH(Schedules_8760!$F7050,DHW_StPt_Sch_EZ!$C$30:$I$30,0)),"F","C")</f>
        <v>53.333333333333329</v>
      </c>
      <c r="N7050" s="12"/>
      <c r="O7050" s="12"/>
      <c r="P7050" s="12"/>
    </row>
    <row r="7051" spans="1:16" x14ac:dyDescent="0.25">
      <c r="A7051" s="35">
        <v>7050</v>
      </c>
      <c r="B7051" s="89">
        <v>294.70833333333331</v>
      </c>
      <c r="C7051" s="35">
        <f t="shared" si="550"/>
        <v>18</v>
      </c>
      <c r="D7051" s="35">
        <f t="shared" si="553"/>
        <v>294</v>
      </c>
      <c r="E7051" s="35">
        <f t="shared" si="554"/>
        <v>7</v>
      </c>
      <c r="F7051" s="35" t="str">
        <f t="shared" si="551"/>
        <v>Saturday</v>
      </c>
      <c r="G7051" s="35">
        <f t="shared" si="552"/>
        <v>10</v>
      </c>
      <c r="H7051" s="34">
        <f>CONVERT(INDEX(Htg_StPt_Sch_EZ!$C$4:$I$27,MATCH(Schedules_8760!$C7051,Htg_StPt_Sch_EZ!$B$4:$B$27,0),MATCH(Schedules_8760!$F7051,Htg_StPt_Sch_EZ!$C$3:$I$3,0)),"F","C")</f>
        <v>20.555555555555554</v>
      </c>
      <c r="I7051" s="34">
        <f>CONVERT(INDEX(Htg_StPt_Sch_EZ!$C$31:$I$54,MATCH(Schedules_8760!$C7051,Htg_StPt_Sch_EZ!$B$31:$B$54,0),MATCH(Schedules_8760!$F7051,Htg_StPt_Sch_EZ!$C$30:$I$30,0)),"F","C")</f>
        <v>17.777777777777779</v>
      </c>
      <c r="J7051" s="34">
        <f>CONVERT(INDEX(Clg_StPt_Sch_EZ!$C$4:$I$27,MATCH(Schedules_8760!$C7051,Clg_StPt_Sch_EZ!$B$4:$B$27,0),MATCH(Schedules_8760!$F7051,Clg_StPt_Sch_EZ!$C$3:$I$3,0)),"F","C")</f>
        <v>25.555555555555554</v>
      </c>
      <c r="K7051" s="34">
        <f>CONVERT(INDEX(Clg_StPt_Sch_EZ!$C$31:$I$54,MATCH(Schedules_8760!$C7051,Clg_StPt_Sch_EZ!$B$31:$B$54,0),MATCH(Schedules_8760!$F7051,Clg_StPt_Sch_EZ!$C$30:$I$30,0)),"F","C")</f>
        <v>28.333333333333332</v>
      </c>
      <c r="L7051" s="34">
        <f>CONVERT(INDEX(DHW_StPt_Sch_EZ!$C$4:$I$27,MATCH(Schedules_8760!$C7051,DHW_StPt_Sch_EZ!$B$4:$B$27,0),MATCH(Schedules_8760!$F7051,DHW_StPt_Sch_EZ!$C$3:$I$3,0)),"F","C")</f>
        <v>53.333333333333329</v>
      </c>
      <c r="M7051" s="34">
        <f>CONVERT(INDEX(DHW_StPt_Sch_EZ!$C$31:$I$54,MATCH(Schedules_8760!$C7051,DHW_StPt_Sch_EZ!$B$31:$B$54,0),MATCH(Schedules_8760!$F7051,DHW_StPt_Sch_EZ!$C$30:$I$30,0)),"F","C")</f>
        <v>53.333333333333329</v>
      </c>
      <c r="N7051" s="12"/>
      <c r="O7051" s="12"/>
      <c r="P7051" s="12"/>
    </row>
    <row r="7052" spans="1:16" x14ac:dyDescent="0.25">
      <c r="A7052" s="35">
        <v>7051</v>
      </c>
      <c r="B7052" s="89">
        <v>294.75</v>
      </c>
      <c r="C7052" s="35">
        <f t="shared" si="550"/>
        <v>19</v>
      </c>
      <c r="D7052" s="35">
        <f t="shared" si="553"/>
        <v>294</v>
      </c>
      <c r="E7052" s="35">
        <f t="shared" si="554"/>
        <v>7</v>
      </c>
      <c r="F7052" s="35" t="str">
        <f t="shared" si="551"/>
        <v>Saturday</v>
      </c>
      <c r="G7052" s="35">
        <f t="shared" si="552"/>
        <v>10</v>
      </c>
      <c r="H7052" s="34">
        <f>CONVERT(INDEX(Htg_StPt_Sch_EZ!$C$4:$I$27,MATCH(Schedules_8760!$C7052,Htg_StPt_Sch_EZ!$B$4:$B$27,0),MATCH(Schedules_8760!$F7052,Htg_StPt_Sch_EZ!$C$3:$I$3,0)),"F","C")</f>
        <v>20.555555555555554</v>
      </c>
      <c r="I7052" s="34">
        <f>CONVERT(INDEX(Htg_StPt_Sch_EZ!$C$31:$I$54,MATCH(Schedules_8760!$C7052,Htg_StPt_Sch_EZ!$B$31:$B$54,0),MATCH(Schedules_8760!$F7052,Htg_StPt_Sch_EZ!$C$30:$I$30,0)),"F","C")</f>
        <v>18.333333333333332</v>
      </c>
      <c r="J7052" s="34">
        <f>CONVERT(INDEX(Clg_StPt_Sch_EZ!$C$4:$I$27,MATCH(Schedules_8760!$C7052,Clg_StPt_Sch_EZ!$B$4:$B$27,0),MATCH(Schedules_8760!$F7052,Clg_StPt_Sch_EZ!$C$3:$I$3,0)),"F","C")</f>
        <v>25.555555555555554</v>
      </c>
      <c r="K7052" s="34">
        <f>CONVERT(INDEX(Clg_StPt_Sch_EZ!$C$31:$I$54,MATCH(Schedules_8760!$C7052,Clg_StPt_Sch_EZ!$B$31:$B$54,0),MATCH(Schedules_8760!$F7052,Clg_StPt_Sch_EZ!$C$30:$I$30,0)),"F","C")</f>
        <v>28.333333333333332</v>
      </c>
      <c r="L7052" s="34">
        <f>CONVERT(INDEX(DHW_StPt_Sch_EZ!$C$4:$I$27,MATCH(Schedules_8760!$C7052,DHW_StPt_Sch_EZ!$B$4:$B$27,0),MATCH(Schedules_8760!$F7052,DHW_StPt_Sch_EZ!$C$3:$I$3,0)),"F","C")</f>
        <v>53.333333333333329</v>
      </c>
      <c r="M7052" s="34">
        <f>CONVERT(INDEX(DHW_StPt_Sch_EZ!$C$31:$I$54,MATCH(Schedules_8760!$C7052,DHW_StPt_Sch_EZ!$B$31:$B$54,0),MATCH(Schedules_8760!$F7052,DHW_StPt_Sch_EZ!$C$30:$I$30,0)),"F","C")</f>
        <v>53.333333333333329</v>
      </c>
      <c r="N7052" s="12"/>
      <c r="O7052" s="12"/>
      <c r="P7052" s="12"/>
    </row>
    <row r="7053" spans="1:16" x14ac:dyDescent="0.25">
      <c r="A7053" s="35">
        <v>7052</v>
      </c>
      <c r="B7053" s="89">
        <v>294.79166666666669</v>
      </c>
      <c r="C7053" s="35">
        <f t="shared" si="550"/>
        <v>20</v>
      </c>
      <c r="D7053" s="35">
        <f t="shared" si="553"/>
        <v>294</v>
      </c>
      <c r="E7053" s="35">
        <f t="shared" si="554"/>
        <v>7</v>
      </c>
      <c r="F7053" s="35" t="str">
        <f t="shared" si="551"/>
        <v>Saturday</v>
      </c>
      <c r="G7053" s="35">
        <f t="shared" si="552"/>
        <v>10</v>
      </c>
      <c r="H7053" s="34">
        <f>CONVERT(INDEX(Htg_StPt_Sch_EZ!$C$4:$I$27,MATCH(Schedules_8760!$C7053,Htg_StPt_Sch_EZ!$B$4:$B$27,0),MATCH(Schedules_8760!$F7053,Htg_StPt_Sch_EZ!$C$3:$I$3,0)),"F","C")</f>
        <v>20.555555555555554</v>
      </c>
      <c r="I7053" s="34">
        <f>CONVERT(INDEX(Htg_StPt_Sch_EZ!$C$31:$I$54,MATCH(Schedules_8760!$C7053,Htg_StPt_Sch_EZ!$B$31:$B$54,0),MATCH(Schedules_8760!$F7053,Htg_StPt_Sch_EZ!$C$30:$I$30,0)),"F","C")</f>
        <v>18.888888888888889</v>
      </c>
      <c r="J7053" s="34">
        <f>CONVERT(INDEX(Clg_StPt_Sch_EZ!$C$4:$I$27,MATCH(Schedules_8760!$C7053,Clg_StPt_Sch_EZ!$B$4:$B$27,0),MATCH(Schedules_8760!$F7053,Clg_StPt_Sch_EZ!$C$3:$I$3,0)),"F","C")</f>
        <v>25.555555555555554</v>
      </c>
      <c r="K7053" s="34">
        <f>CONVERT(INDEX(Clg_StPt_Sch_EZ!$C$31:$I$54,MATCH(Schedules_8760!$C7053,Clg_StPt_Sch_EZ!$B$31:$B$54,0),MATCH(Schedules_8760!$F7053,Clg_StPt_Sch_EZ!$C$30:$I$30,0)),"F","C")</f>
        <v>28.333333333333332</v>
      </c>
      <c r="L7053" s="34">
        <f>CONVERT(INDEX(DHW_StPt_Sch_EZ!$C$4:$I$27,MATCH(Schedules_8760!$C7053,DHW_StPt_Sch_EZ!$B$4:$B$27,0),MATCH(Schedules_8760!$F7053,DHW_StPt_Sch_EZ!$C$3:$I$3,0)),"F","C")</f>
        <v>53.333333333333329</v>
      </c>
      <c r="M7053" s="34">
        <f>CONVERT(INDEX(DHW_StPt_Sch_EZ!$C$31:$I$54,MATCH(Schedules_8760!$C7053,DHW_StPt_Sch_EZ!$B$31:$B$54,0),MATCH(Schedules_8760!$F7053,DHW_StPt_Sch_EZ!$C$30:$I$30,0)),"F","C")</f>
        <v>53.333333333333329</v>
      </c>
      <c r="N7053" s="12"/>
      <c r="O7053" s="12"/>
      <c r="P7053" s="12"/>
    </row>
    <row r="7054" spans="1:16" x14ac:dyDescent="0.25">
      <c r="A7054" s="35">
        <v>7053</v>
      </c>
      <c r="B7054" s="89">
        <v>294.83333333333331</v>
      </c>
      <c r="C7054" s="35">
        <f t="shared" si="550"/>
        <v>21</v>
      </c>
      <c r="D7054" s="35">
        <f t="shared" si="553"/>
        <v>294</v>
      </c>
      <c r="E7054" s="35">
        <f t="shared" si="554"/>
        <v>7</v>
      </c>
      <c r="F7054" s="35" t="str">
        <f t="shared" si="551"/>
        <v>Saturday</v>
      </c>
      <c r="G7054" s="35">
        <f t="shared" si="552"/>
        <v>10</v>
      </c>
      <c r="H7054" s="34">
        <f>CONVERT(INDEX(Htg_StPt_Sch_EZ!$C$4:$I$27,MATCH(Schedules_8760!$C7054,Htg_StPt_Sch_EZ!$B$4:$B$27,0),MATCH(Schedules_8760!$F7054,Htg_StPt_Sch_EZ!$C$3:$I$3,0)),"F","C")</f>
        <v>20.555555555555554</v>
      </c>
      <c r="I7054" s="34">
        <f>CONVERT(INDEX(Htg_StPt_Sch_EZ!$C$31:$I$54,MATCH(Schedules_8760!$C7054,Htg_StPt_Sch_EZ!$B$31:$B$54,0),MATCH(Schedules_8760!$F7054,Htg_StPt_Sch_EZ!$C$30:$I$30,0)),"F","C")</f>
        <v>19.444444444444443</v>
      </c>
      <c r="J7054" s="34">
        <f>CONVERT(INDEX(Clg_StPt_Sch_EZ!$C$4:$I$27,MATCH(Schedules_8760!$C7054,Clg_StPt_Sch_EZ!$B$4:$B$27,0),MATCH(Schedules_8760!$F7054,Clg_StPt_Sch_EZ!$C$3:$I$3,0)),"F","C")</f>
        <v>25.555555555555554</v>
      </c>
      <c r="K7054" s="34">
        <f>CONVERT(INDEX(Clg_StPt_Sch_EZ!$C$31:$I$54,MATCH(Schedules_8760!$C7054,Clg_StPt_Sch_EZ!$B$31:$B$54,0),MATCH(Schedules_8760!$F7054,Clg_StPt_Sch_EZ!$C$30:$I$30,0)),"F","C")</f>
        <v>28.333333333333332</v>
      </c>
      <c r="L7054" s="34">
        <f>CONVERT(INDEX(DHW_StPt_Sch_EZ!$C$4:$I$27,MATCH(Schedules_8760!$C7054,DHW_StPt_Sch_EZ!$B$4:$B$27,0),MATCH(Schedules_8760!$F7054,DHW_StPt_Sch_EZ!$C$3:$I$3,0)),"F","C")</f>
        <v>53.333333333333329</v>
      </c>
      <c r="M7054" s="34">
        <f>CONVERT(INDEX(DHW_StPt_Sch_EZ!$C$31:$I$54,MATCH(Schedules_8760!$C7054,DHW_StPt_Sch_EZ!$B$31:$B$54,0),MATCH(Schedules_8760!$F7054,DHW_StPt_Sch_EZ!$C$30:$I$30,0)),"F","C")</f>
        <v>53.333333333333329</v>
      </c>
      <c r="N7054" s="12"/>
      <c r="O7054" s="12"/>
      <c r="P7054" s="12"/>
    </row>
    <row r="7055" spans="1:16" x14ac:dyDescent="0.25">
      <c r="A7055" s="35">
        <v>7054</v>
      </c>
      <c r="B7055" s="89">
        <v>294.875</v>
      </c>
      <c r="C7055" s="35">
        <f t="shared" si="550"/>
        <v>22</v>
      </c>
      <c r="D7055" s="35">
        <f t="shared" si="553"/>
        <v>294</v>
      </c>
      <c r="E7055" s="35">
        <f t="shared" si="554"/>
        <v>7</v>
      </c>
      <c r="F7055" s="35" t="str">
        <f t="shared" si="551"/>
        <v>Saturday</v>
      </c>
      <c r="G7055" s="35">
        <f t="shared" si="552"/>
        <v>10</v>
      </c>
      <c r="H7055" s="34">
        <f>CONVERT(INDEX(Htg_StPt_Sch_EZ!$C$4:$I$27,MATCH(Schedules_8760!$C7055,Htg_StPt_Sch_EZ!$B$4:$B$27,0),MATCH(Schedules_8760!$F7055,Htg_StPt_Sch_EZ!$C$3:$I$3,0)),"F","C")</f>
        <v>20.555555555555554</v>
      </c>
      <c r="I7055" s="34">
        <f>CONVERT(INDEX(Htg_StPt_Sch_EZ!$C$31:$I$54,MATCH(Schedules_8760!$C7055,Htg_StPt_Sch_EZ!$B$31:$B$54,0),MATCH(Schedules_8760!$F7055,Htg_StPt_Sch_EZ!$C$30:$I$30,0)),"F","C")</f>
        <v>19.444444444444443</v>
      </c>
      <c r="J7055" s="34">
        <f>CONVERT(INDEX(Clg_StPt_Sch_EZ!$C$4:$I$27,MATCH(Schedules_8760!$C7055,Clg_StPt_Sch_EZ!$B$4:$B$27,0),MATCH(Schedules_8760!$F7055,Clg_StPt_Sch_EZ!$C$3:$I$3,0)),"F","C")</f>
        <v>25.555555555555554</v>
      </c>
      <c r="K7055" s="34">
        <f>CONVERT(INDEX(Clg_StPt_Sch_EZ!$C$31:$I$54,MATCH(Schedules_8760!$C7055,Clg_StPt_Sch_EZ!$B$31:$B$54,0),MATCH(Schedules_8760!$F7055,Clg_StPt_Sch_EZ!$C$30:$I$30,0)),"F","C")</f>
        <v>28.333333333333332</v>
      </c>
      <c r="L7055" s="34">
        <f>CONVERT(INDEX(DHW_StPt_Sch_EZ!$C$4:$I$27,MATCH(Schedules_8760!$C7055,DHW_StPt_Sch_EZ!$B$4:$B$27,0),MATCH(Schedules_8760!$F7055,DHW_StPt_Sch_EZ!$C$3:$I$3,0)),"F","C")</f>
        <v>53.333333333333329</v>
      </c>
      <c r="M7055" s="34">
        <f>CONVERT(INDEX(DHW_StPt_Sch_EZ!$C$31:$I$54,MATCH(Schedules_8760!$C7055,DHW_StPt_Sch_EZ!$B$31:$B$54,0),MATCH(Schedules_8760!$F7055,DHW_StPt_Sch_EZ!$C$30:$I$30,0)),"F","C")</f>
        <v>53.333333333333329</v>
      </c>
      <c r="N7055" s="12"/>
      <c r="O7055" s="12"/>
      <c r="P7055" s="12"/>
    </row>
    <row r="7056" spans="1:16" x14ac:dyDescent="0.25">
      <c r="A7056" s="35">
        <v>7055</v>
      </c>
      <c r="B7056" s="89">
        <v>294.91666666666669</v>
      </c>
      <c r="C7056" s="35">
        <f t="shared" si="550"/>
        <v>23</v>
      </c>
      <c r="D7056" s="35">
        <f t="shared" si="553"/>
        <v>294</v>
      </c>
      <c r="E7056" s="35">
        <f t="shared" si="554"/>
        <v>7</v>
      </c>
      <c r="F7056" s="35" t="str">
        <f t="shared" si="551"/>
        <v>Saturday</v>
      </c>
      <c r="G7056" s="35">
        <f t="shared" si="552"/>
        <v>10</v>
      </c>
      <c r="H7056" s="34">
        <f>CONVERT(INDEX(Htg_StPt_Sch_EZ!$C$4:$I$27,MATCH(Schedules_8760!$C7056,Htg_StPt_Sch_EZ!$B$4:$B$27,0),MATCH(Schedules_8760!$F7056,Htg_StPt_Sch_EZ!$C$3:$I$3,0)),"F","C")</f>
        <v>20.555555555555554</v>
      </c>
      <c r="I7056" s="34">
        <f>CONVERT(INDEX(Htg_StPt_Sch_EZ!$C$31:$I$54,MATCH(Schedules_8760!$C7056,Htg_StPt_Sch_EZ!$B$31:$B$54,0),MATCH(Schedules_8760!$F7056,Htg_StPt_Sch_EZ!$C$30:$I$30,0)),"F","C")</f>
        <v>19.444444444444443</v>
      </c>
      <c r="J7056" s="34">
        <f>CONVERT(INDEX(Clg_StPt_Sch_EZ!$C$4:$I$27,MATCH(Schedules_8760!$C7056,Clg_StPt_Sch_EZ!$B$4:$B$27,0),MATCH(Schedules_8760!$F7056,Clg_StPt_Sch_EZ!$C$3:$I$3,0)),"F","C")</f>
        <v>25.555555555555554</v>
      </c>
      <c r="K7056" s="34">
        <f>CONVERT(INDEX(Clg_StPt_Sch_EZ!$C$31:$I$54,MATCH(Schedules_8760!$C7056,Clg_StPt_Sch_EZ!$B$31:$B$54,0),MATCH(Schedules_8760!$F7056,Clg_StPt_Sch_EZ!$C$30:$I$30,0)),"F","C")</f>
        <v>28.333333333333332</v>
      </c>
      <c r="L7056" s="34">
        <f>CONVERT(INDEX(DHW_StPt_Sch_EZ!$C$4:$I$27,MATCH(Schedules_8760!$C7056,DHW_StPt_Sch_EZ!$B$4:$B$27,0),MATCH(Schedules_8760!$F7056,DHW_StPt_Sch_EZ!$C$3:$I$3,0)),"F","C")</f>
        <v>53.333333333333329</v>
      </c>
      <c r="M7056" s="34">
        <f>CONVERT(INDEX(DHW_StPt_Sch_EZ!$C$31:$I$54,MATCH(Schedules_8760!$C7056,DHW_StPt_Sch_EZ!$B$31:$B$54,0),MATCH(Schedules_8760!$F7056,DHW_StPt_Sch_EZ!$C$30:$I$30,0)),"F","C")</f>
        <v>53.333333333333329</v>
      </c>
      <c r="N7056" s="12"/>
      <c r="O7056" s="12"/>
      <c r="P7056" s="12"/>
    </row>
    <row r="7057" spans="1:16" x14ac:dyDescent="0.25">
      <c r="A7057" s="35">
        <v>7056</v>
      </c>
      <c r="B7057" s="89">
        <v>294.95833333333331</v>
      </c>
      <c r="C7057" s="35">
        <f t="shared" si="550"/>
        <v>24</v>
      </c>
      <c r="D7057" s="35">
        <f t="shared" si="553"/>
        <v>294</v>
      </c>
      <c r="E7057" s="35">
        <f t="shared" si="554"/>
        <v>7</v>
      </c>
      <c r="F7057" s="35" t="str">
        <f t="shared" si="551"/>
        <v>Saturday</v>
      </c>
      <c r="G7057" s="35">
        <f t="shared" si="552"/>
        <v>10</v>
      </c>
      <c r="H7057" s="34">
        <f>CONVERT(INDEX(Htg_StPt_Sch_EZ!$C$4:$I$27,MATCH(Schedules_8760!$C7057,Htg_StPt_Sch_EZ!$B$4:$B$27,0),MATCH(Schedules_8760!$F7057,Htg_StPt_Sch_EZ!$C$3:$I$3,0)),"F","C")</f>
        <v>20.555555555555554</v>
      </c>
      <c r="I7057" s="34">
        <f>CONVERT(INDEX(Htg_StPt_Sch_EZ!$C$31:$I$54,MATCH(Schedules_8760!$C7057,Htg_StPt_Sch_EZ!$B$31:$B$54,0),MATCH(Schedules_8760!$F7057,Htg_StPt_Sch_EZ!$C$30:$I$30,0)),"F","C")</f>
        <v>19.444444444444443</v>
      </c>
      <c r="J7057" s="34">
        <f>CONVERT(INDEX(Clg_StPt_Sch_EZ!$C$4:$I$27,MATCH(Schedules_8760!$C7057,Clg_StPt_Sch_EZ!$B$4:$B$27,0),MATCH(Schedules_8760!$F7057,Clg_StPt_Sch_EZ!$C$3:$I$3,0)),"F","C")</f>
        <v>25.555555555555554</v>
      </c>
      <c r="K7057" s="34">
        <f>CONVERT(INDEX(Clg_StPt_Sch_EZ!$C$31:$I$54,MATCH(Schedules_8760!$C7057,Clg_StPt_Sch_EZ!$B$31:$B$54,0),MATCH(Schedules_8760!$F7057,Clg_StPt_Sch_EZ!$C$30:$I$30,0)),"F","C")</f>
        <v>28.333333333333332</v>
      </c>
      <c r="L7057" s="34">
        <f>CONVERT(INDEX(DHW_StPt_Sch_EZ!$C$4:$I$27,MATCH(Schedules_8760!$C7057,DHW_StPt_Sch_EZ!$B$4:$B$27,0),MATCH(Schedules_8760!$F7057,DHW_StPt_Sch_EZ!$C$3:$I$3,0)),"F","C")</f>
        <v>53.333333333333329</v>
      </c>
      <c r="M7057" s="34">
        <f>CONVERT(INDEX(DHW_StPt_Sch_EZ!$C$31:$I$54,MATCH(Schedules_8760!$C7057,DHW_StPt_Sch_EZ!$B$31:$B$54,0),MATCH(Schedules_8760!$F7057,DHW_StPt_Sch_EZ!$C$30:$I$30,0)),"F","C")</f>
        <v>53.333333333333329</v>
      </c>
      <c r="N7057" s="12"/>
      <c r="O7057" s="12"/>
      <c r="P7057" s="12"/>
    </row>
    <row r="7058" spans="1:16" x14ac:dyDescent="0.25">
      <c r="A7058" s="35">
        <v>7057</v>
      </c>
      <c r="B7058" s="89">
        <v>295</v>
      </c>
      <c r="C7058" s="35">
        <f t="shared" si="550"/>
        <v>1</v>
      </c>
      <c r="D7058" s="35">
        <f t="shared" si="553"/>
        <v>295</v>
      </c>
      <c r="E7058" s="35">
        <f t="shared" si="554"/>
        <v>1</v>
      </c>
      <c r="F7058" s="35" t="str">
        <f t="shared" si="551"/>
        <v>Sunday</v>
      </c>
      <c r="G7058" s="35">
        <f t="shared" si="552"/>
        <v>10</v>
      </c>
      <c r="H7058" s="34">
        <f>CONVERT(INDEX(Htg_StPt_Sch_EZ!$C$4:$I$27,MATCH(Schedules_8760!$C7058,Htg_StPt_Sch_EZ!$B$4:$B$27,0),MATCH(Schedules_8760!$F7058,Htg_StPt_Sch_EZ!$C$3:$I$3,0)),"F","C")</f>
        <v>20.555555555555554</v>
      </c>
      <c r="I7058" s="34">
        <f>CONVERT(INDEX(Htg_StPt_Sch_EZ!$C$31:$I$54,MATCH(Schedules_8760!$C7058,Htg_StPt_Sch_EZ!$B$31:$B$54,0),MATCH(Schedules_8760!$F7058,Htg_StPt_Sch_EZ!$C$30:$I$30,0)),"F","C")</f>
        <v>19.444444444444443</v>
      </c>
      <c r="J7058" s="34">
        <f>CONVERT(INDEX(Clg_StPt_Sch_EZ!$C$4:$I$27,MATCH(Schedules_8760!$C7058,Clg_StPt_Sch_EZ!$B$4:$B$27,0),MATCH(Schedules_8760!$F7058,Clg_StPt_Sch_EZ!$C$3:$I$3,0)),"F","C")</f>
        <v>25.555555555555554</v>
      </c>
      <c r="K7058" s="34">
        <f>CONVERT(INDEX(Clg_StPt_Sch_EZ!$C$31:$I$54,MATCH(Schedules_8760!$C7058,Clg_StPt_Sch_EZ!$B$31:$B$54,0),MATCH(Schedules_8760!$F7058,Clg_StPt_Sch_EZ!$C$30:$I$30,0)),"F","C")</f>
        <v>28.333333333333332</v>
      </c>
      <c r="L7058" s="34">
        <f>CONVERT(INDEX(DHW_StPt_Sch_EZ!$C$4:$I$27,MATCH(Schedules_8760!$C7058,DHW_StPt_Sch_EZ!$B$4:$B$27,0),MATCH(Schedules_8760!$F7058,DHW_StPt_Sch_EZ!$C$3:$I$3,0)),"F","C")</f>
        <v>53.333333333333329</v>
      </c>
      <c r="M7058" s="34">
        <f>CONVERT(INDEX(DHW_StPt_Sch_EZ!$C$31:$I$54,MATCH(Schedules_8760!$C7058,DHW_StPt_Sch_EZ!$B$31:$B$54,0),MATCH(Schedules_8760!$F7058,DHW_StPt_Sch_EZ!$C$30:$I$30,0)),"F","C")</f>
        <v>53.333333333333329</v>
      </c>
      <c r="N7058" s="12"/>
      <c r="O7058" s="12"/>
      <c r="P7058" s="12"/>
    </row>
    <row r="7059" spans="1:16" x14ac:dyDescent="0.25">
      <c r="A7059" s="35">
        <v>7058</v>
      </c>
      <c r="B7059" s="89">
        <v>295.04166666666669</v>
      </c>
      <c r="C7059" s="35">
        <f t="shared" si="550"/>
        <v>2</v>
      </c>
      <c r="D7059" s="35">
        <f t="shared" si="553"/>
        <v>295</v>
      </c>
      <c r="E7059" s="35">
        <f t="shared" si="554"/>
        <v>1</v>
      </c>
      <c r="F7059" s="35" t="str">
        <f t="shared" si="551"/>
        <v>Sunday</v>
      </c>
      <c r="G7059" s="35">
        <f t="shared" si="552"/>
        <v>10</v>
      </c>
      <c r="H7059" s="34">
        <f>CONVERT(INDEX(Htg_StPt_Sch_EZ!$C$4:$I$27,MATCH(Schedules_8760!$C7059,Htg_StPt_Sch_EZ!$B$4:$B$27,0),MATCH(Schedules_8760!$F7059,Htg_StPt_Sch_EZ!$C$3:$I$3,0)),"F","C")</f>
        <v>20.555555555555554</v>
      </c>
      <c r="I7059" s="34">
        <f>CONVERT(INDEX(Htg_StPt_Sch_EZ!$C$31:$I$54,MATCH(Schedules_8760!$C7059,Htg_StPt_Sch_EZ!$B$31:$B$54,0),MATCH(Schedules_8760!$F7059,Htg_StPt_Sch_EZ!$C$30:$I$30,0)),"F","C")</f>
        <v>19.444444444444443</v>
      </c>
      <c r="J7059" s="34">
        <f>CONVERT(INDEX(Clg_StPt_Sch_EZ!$C$4:$I$27,MATCH(Schedules_8760!$C7059,Clg_StPt_Sch_EZ!$B$4:$B$27,0),MATCH(Schedules_8760!$F7059,Clg_StPt_Sch_EZ!$C$3:$I$3,0)),"F","C")</f>
        <v>25.555555555555554</v>
      </c>
      <c r="K7059" s="34">
        <f>CONVERT(INDEX(Clg_StPt_Sch_EZ!$C$31:$I$54,MATCH(Schedules_8760!$C7059,Clg_StPt_Sch_EZ!$B$31:$B$54,0),MATCH(Schedules_8760!$F7059,Clg_StPt_Sch_EZ!$C$30:$I$30,0)),"F","C")</f>
        <v>28.333333333333332</v>
      </c>
      <c r="L7059" s="34">
        <f>CONVERT(INDEX(DHW_StPt_Sch_EZ!$C$4:$I$27,MATCH(Schedules_8760!$C7059,DHW_StPt_Sch_EZ!$B$4:$B$27,0),MATCH(Schedules_8760!$F7059,DHW_StPt_Sch_EZ!$C$3:$I$3,0)),"F","C")</f>
        <v>53.333333333333329</v>
      </c>
      <c r="M7059" s="34">
        <f>CONVERT(INDEX(DHW_StPt_Sch_EZ!$C$31:$I$54,MATCH(Schedules_8760!$C7059,DHW_StPt_Sch_EZ!$B$31:$B$54,0),MATCH(Schedules_8760!$F7059,DHW_StPt_Sch_EZ!$C$30:$I$30,0)),"F","C")</f>
        <v>53.333333333333329</v>
      </c>
      <c r="N7059" s="12"/>
      <c r="O7059" s="12"/>
      <c r="P7059" s="12"/>
    </row>
    <row r="7060" spans="1:16" x14ac:dyDescent="0.25">
      <c r="A7060" s="35">
        <v>7059</v>
      </c>
      <c r="B7060" s="89">
        <v>295.08333333333331</v>
      </c>
      <c r="C7060" s="35">
        <f t="shared" si="550"/>
        <v>3</v>
      </c>
      <c r="D7060" s="35">
        <f t="shared" si="553"/>
        <v>295</v>
      </c>
      <c r="E7060" s="35">
        <f t="shared" si="554"/>
        <v>1</v>
      </c>
      <c r="F7060" s="35" t="str">
        <f t="shared" si="551"/>
        <v>Sunday</v>
      </c>
      <c r="G7060" s="35">
        <f t="shared" si="552"/>
        <v>10</v>
      </c>
      <c r="H7060" s="34">
        <f>CONVERT(INDEX(Htg_StPt_Sch_EZ!$C$4:$I$27,MATCH(Schedules_8760!$C7060,Htg_StPt_Sch_EZ!$B$4:$B$27,0),MATCH(Schedules_8760!$F7060,Htg_StPt_Sch_EZ!$C$3:$I$3,0)),"F","C")</f>
        <v>20.555555555555554</v>
      </c>
      <c r="I7060" s="34">
        <f>CONVERT(INDEX(Htg_StPt_Sch_EZ!$C$31:$I$54,MATCH(Schedules_8760!$C7060,Htg_StPt_Sch_EZ!$B$31:$B$54,0),MATCH(Schedules_8760!$F7060,Htg_StPt_Sch_EZ!$C$30:$I$30,0)),"F","C")</f>
        <v>19.444444444444443</v>
      </c>
      <c r="J7060" s="34">
        <f>CONVERT(INDEX(Clg_StPt_Sch_EZ!$C$4:$I$27,MATCH(Schedules_8760!$C7060,Clg_StPt_Sch_EZ!$B$4:$B$27,0),MATCH(Schedules_8760!$F7060,Clg_StPt_Sch_EZ!$C$3:$I$3,0)),"F","C")</f>
        <v>25.555555555555554</v>
      </c>
      <c r="K7060" s="34">
        <f>CONVERT(INDEX(Clg_StPt_Sch_EZ!$C$31:$I$54,MATCH(Schedules_8760!$C7060,Clg_StPt_Sch_EZ!$B$31:$B$54,0),MATCH(Schedules_8760!$F7060,Clg_StPt_Sch_EZ!$C$30:$I$30,0)),"F","C")</f>
        <v>28.333333333333332</v>
      </c>
      <c r="L7060" s="34">
        <f>CONVERT(INDEX(DHW_StPt_Sch_EZ!$C$4:$I$27,MATCH(Schedules_8760!$C7060,DHW_StPt_Sch_EZ!$B$4:$B$27,0),MATCH(Schedules_8760!$F7060,DHW_StPt_Sch_EZ!$C$3:$I$3,0)),"F","C")</f>
        <v>53.333333333333329</v>
      </c>
      <c r="M7060" s="34">
        <f>CONVERT(INDEX(DHW_StPt_Sch_EZ!$C$31:$I$54,MATCH(Schedules_8760!$C7060,DHW_StPt_Sch_EZ!$B$31:$B$54,0),MATCH(Schedules_8760!$F7060,DHW_StPt_Sch_EZ!$C$30:$I$30,0)),"F","C")</f>
        <v>53.333333333333329</v>
      </c>
      <c r="N7060" s="12"/>
      <c r="O7060" s="12"/>
      <c r="P7060" s="12"/>
    </row>
    <row r="7061" spans="1:16" x14ac:dyDescent="0.25">
      <c r="A7061" s="35">
        <v>7060</v>
      </c>
      <c r="B7061" s="89">
        <v>295.125</v>
      </c>
      <c r="C7061" s="35">
        <f t="shared" si="550"/>
        <v>4</v>
      </c>
      <c r="D7061" s="35">
        <f t="shared" si="553"/>
        <v>295</v>
      </c>
      <c r="E7061" s="35">
        <f t="shared" si="554"/>
        <v>1</v>
      </c>
      <c r="F7061" s="35" t="str">
        <f t="shared" si="551"/>
        <v>Sunday</v>
      </c>
      <c r="G7061" s="35">
        <f t="shared" si="552"/>
        <v>10</v>
      </c>
      <c r="H7061" s="34">
        <f>CONVERT(INDEX(Htg_StPt_Sch_EZ!$C$4:$I$27,MATCH(Schedules_8760!$C7061,Htg_StPt_Sch_EZ!$B$4:$B$27,0),MATCH(Schedules_8760!$F7061,Htg_StPt_Sch_EZ!$C$3:$I$3,0)),"F","C")</f>
        <v>20.555555555555554</v>
      </c>
      <c r="I7061" s="34">
        <f>CONVERT(INDEX(Htg_StPt_Sch_EZ!$C$31:$I$54,MATCH(Schedules_8760!$C7061,Htg_StPt_Sch_EZ!$B$31:$B$54,0),MATCH(Schedules_8760!$F7061,Htg_StPt_Sch_EZ!$C$30:$I$30,0)),"F","C")</f>
        <v>19.444444444444443</v>
      </c>
      <c r="J7061" s="34">
        <f>CONVERT(INDEX(Clg_StPt_Sch_EZ!$C$4:$I$27,MATCH(Schedules_8760!$C7061,Clg_StPt_Sch_EZ!$B$4:$B$27,0),MATCH(Schedules_8760!$F7061,Clg_StPt_Sch_EZ!$C$3:$I$3,0)),"F","C")</f>
        <v>25.555555555555554</v>
      </c>
      <c r="K7061" s="34">
        <f>CONVERT(INDEX(Clg_StPt_Sch_EZ!$C$31:$I$54,MATCH(Schedules_8760!$C7061,Clg_StPt_Sch_EZ!$B$31:$B$54,0),MATCH(Schedules_8760!$F7061,Clg_StPt_Sch_EZ!$C$30:$I$30,0)),"F","C")</f>
        <v>28.333333333333332</v>
      </c>
      <c r="L7061" s="34">
        <f>CONVERT(INDEX(DHW_StPt_Sch_EZ!$C$4:$I$27,MATCH(Schedules_8760!$C7061,DHW_StPt_Sch_EZ!$B$4:$B$27,0),MATCH(Schedules_8760!$F7061,DHW_StPt_Sch_EZ!$C$3:$I$3,0)),"F","C")</f>
        <v>53.333333333333329</v>
      </c>
      <c r="M7061" s="34">
        <f>CONVERT(INDEX(DHW_StPt_Sch_EZ!$C$31:$I$54,MATCH(Schedules_8760!$C7061,DHW_StPt_Sch_EZ!$B$31:$B$54,0),MATCH(Schedules_8760!$F7061,DHW_StPt_Sch_EZ!$C$30:$I$30,0)),"F","C")</f>
        <v>53.333333333333329</v>
      </c>
      <c r="N7061" s="12"/>
      <c r="O7061" s="12"/>
      <c r="P7061" s="12"/>
    </row>
    <row r="7062" spans="1:16" x14ac:dyDescent="0.25">
      <c r="A7062" s="35">
        <v>7061</v>
      </c>
      <c r="B7062" s="89">
        <v>295.16666666666669</v>
      </c>
      <c r="C7062" s="35">
        <f t="shared" si="550"/>
        <v>5</v>
      </c>
      <c r="D7062" s="35">
        <f t="shared" si="553"/>
        <v>295</v>
      </c>
      <c r="E7062" s="35">
        <f t="shared" si="554"/>
        <v>1</v>
      </c>
      <c r="F7062" s="35" t="str">
        <f t="shared" si="551"/>
        <v>Sunday</v>
      </c>
      <c r="G7062" s="35">
        <f t="shared" si="552"/>
        <v>10</v>
      </c>
      <c r="H7062" s="34">
        <f>CONVERT(INDEX(Htg_StPt_Sch_EZ!$C$4:$I$27,MATCH(Schedules_8760!$C7062,Htg_StPt_Sch_EZ!$B$4:$B$27,0),MATCH(Schedules_8760!$F7062,Htg_StPt_Sch_EZ!$C$3:$I$3,0)),"F","C")</f>
        <v>20.555555555555554</v>
      </c>
      <c r="I7062" s="34">
        <f>CONVERT(INDEX(Htg_StPt_Sch_EZ!$C$31:$I$54,MATCH(Schedules_8760!$C7062,Htg_StPt_Sch_EZ!$B$31:$B$54,0),MATCH(Schedules_8760!$F7062,Htg_StPt_Sch_EZ!$C$30:$I$30,0)),"F","C")</f>
        <v>19.444444444444443</v>
      </c>
      <c r="J7062" s="34">
        <f>CONVERT(INDEX(Clg_StPt_Sch_EZ!$C$4:$I$27,MATCH(Schedules_8760!$C7062,Clg_StPt_Sch_EZ!$B$4:$B$27,0),MATCH(Schedules_8760!$F7062,Clg_StPt_Sch_EZ!$C$3:$I$3,0)),"F","C")</f>
        <v>25.555555555555554</v>
      </c>
      <c r="K7062" s="34">
        <f>CONVERT(INDEX(Clg_StPt_Sch_EZ!$C$31:$I$54,MATCH(Schedules_8760!$C7062,Clg_StPt_Sch_EZ!$B$31:$B$54,0),MATCH(Schedules_8760!$F7062,Clg_StPt_Sch_EZ!$C$30:$I$30,0)),"F","C")</f>
        <v>28.333333333333332</v>
      </c>
      <c r="L7062" s="34">
        <f>CONVERT(INDEX(DHW_StPt_Sch_EZ!$C$4:$I$27,MATCH(Schedules_8760!$C7062,DHW_StPt_Sch_EZ!$B$4:$B$27,0),MATCH(Schedules_8760!$F7062,DHW_StPt_Sch_EZ!$C$3:$I$3,0)),"F","C")</f>
        <v>53.333333333333329</v>
      </c>
      <c r="M7062" s="34">
        <f>CONVERT(INDEX(DHW_StPt_Sch_EZ!$C$31:$I$54,MATCH(Schedules_8760!$C7062,DHW_StPt_Sch_EZ!$B$31:$B$54,0),MATCH(Schedules_8760!$F7062,DHW_StPt_Sch_EZ!$C$30:$I$30,0)),"F","C")</f>
        <v>53.333333333333329</v>
      </c>
      <c r="N7062" s="12"/>
      <c r="O7062" s="12"/>
      <c r="P7062" s="12"/>
    </row>
    <row r="7063" spans="1:16" x14ac:dyDescent="0.25">
      <c r="A7063" s="35">
        <v>7062</v>
      </c>
      <c r="B7063" s="89">
        <v>295.20833333333331</v>
      </c>
      <c r="C7063" s="35">
        <f t="shared" si="550"/>
        <v>6</v>
      </c>
      <c r="D7063" s="35">
        <f t="shared" si="553"/>
        <v>295</v>
      </c>
      <c r="E7063" s="35">
        <f t="shared" si="554"/>
        <v>1</v>
      </c>
      <c r="F7063" s="35" t="str">
        <f t="shared" si="551"/>
        <v>Sunday</v>
      </c>
      <c r="G7063" s="35">
        <f t="shared" si="552"/>
        <v>10</v>
      </c>
      <c r="H7063" s="34">
        <f>CONVERT(INDEX(Htg_StPt_Sch_EZ!$C$4:$I$27,MATCH(Schedules_8760!$C7063,Htg_StPt_Sch_EZ!$B$4:$B$27,0),MATCH(Schedules_8760!$F7063,Htg_StPt_Sch_EZ!$C$3:$I$3,0)),"F","C")</f>
        <v>20.555555555555554</v>
      </c>
      <c r="I7063" s="34">
        <f>CONVERT(INDEX(Htg_StPt_Sch_EZ!$C$31:$I$54,MATCH(Schedules_8760!$C7063,Htg_StPt_Sch_EZ!$B$31:$B$54,0),MATCH(Schedules_8760!$F7063,Htg_StPt_Sch_EZ!$C$30:$I$30,0)),"F","C")</f>
        <v>19.444444444444443</v>
      </c>
      <c r="J7063" s="34">
        <f>CONVERT(INDEX(Clg_StPt_Sch_EZ!$C$4:$I$27,MATCH(Schedules_8760!$C7063,Clg_StPt_Sch_EZ!$B$4:$B$27,0),MATCH(Schedules_8760!$F7063,Clg_StPt_Sch_EZ!$C$3:$I$3,0)),"F","C")</f>
        <v>25.555555555555554</v>
      </c>
      <c r="K7063" s="34">
        <f>CONVERT(INDEX(Clg_StPt_Sch_EZ!$C$31:$I$54,MATCH(Schedules_8760!$C7063,Clg_StPt_Sch_EZ!$B$31:$B$54,0),MATCH(Schedules_8760!$F7063,Clg_StPt_Sch_EZ!$C$30:$I$30,0)),"F","C")</f>
        <v>28.333333333333332</v>
      </c>
      <c r="L7063" s="34">
        <f>CONVERT(INDEX(DHW_StPt_Sch_EZ!$C$4:$I$27,MATCH(Schedules_8760!$C7063,DHW_StPt_Sch_EZ!$B$4:$B$27,0),MATCH(Schedules_8760!$F7063,DHW_StPt_Sch_EZ!$C$3:$I$3,0)),"F","C")</f>
        <v>53.333333333333329</v>
      </c>
      <c r="M7063" s="34">
        <f>CONVERT(INDEX(DHW_StPt_Sch_EZ!$C$31:$I$54,MATCH(Schedules_8760!$C7063,DHW_StPt_Sch_EZ!$B$31:$B$54,0),MATCH(Schedules_8760!$F7063,DHW_StPt_Sch_EZ!$C$30:$I$30,0)),"F","C")</f>
        <v>53.333333333333329</v>
      </c>
      <c r="N7063" s="12"/>
      <c r="O7063" s="12"/>
      <c r="P7063" s="12"/>
    </row>
    <row r="7064" spans="1:16" x14ac:dyDescent="0.25">
      <c r="A7064" s="35">
        <v>7063</v>
      </c>
      <c r="B7064" s="89">
        <v>295.25</v>
      </c>
      <c r="C7064" s="35">
        <f t="shared" si="550"/>
        <v>7</v>
      </c>
      <c r="D7064" s="35">
        <f t="shared" si="553"/>
        <v>295</v>
      </c>
      <c r="E7064" s="35">
        <f t="shared" si="554"/>
        <v>1</v>
      </c>
      <c r="F7064" s="35" t="str">
        <f t="shared" si="551"/>
        <v>Sunday</v>
      </c>
      <c r="G7064" s="35">
        <f t="shared" si="552"/>
        <v>10</v>
      </c>
      <c r="H7064" s="34">
        <f>CONVERT(INDEX(Htg_StPt_Sch_EZ!$C$4:$I$27,MATCH(Schedules_8760!$C7064,Htg_StPt_Sch_EZ!$B$4:$B$27,0),MATCH(Schedules_8760!$F7064,Htg_StPt_Sch_EZ!$C$3:$I$3,0)),"F","C")</f>
        <v>20.555555555555554</v>
      </c>
      <c r="I7064" s="34">
        <f>CONVERT(INDEX(Htg_StPt_Sch_EZ!$C$31:$I$54,MATCH(Schedules_8760!$C7064,Htg_StPt_Sch_EZ!$B$31:$B$54,0),MATCH(Schedules_8760!$F7064,Htg_StPt_Sch_EZ!$C$30:$I$30,0)),"F","C")</f>
        <v>19.444444444444443</v>
      </c>
      <c r="J7064" s="34">
        <f>CONVERT(INDEX(Clg_StPt_Sch_EZ!$C$4:$I$27,MATCH(Schedules_8760!$C7064,Clg_StPt_Sch_EZ!$B$4:$B$27,0),MATCH(Schedules_8760!$F7064,Clg_StPt_Sch_EZ!$C$3:$I$3,0)),"F","C")</f>
        <v>25.555555555555554</v>
      </c>
      <c r="K7064" s="34">
        <f>CONVERT(INDEX(Clg_StPt_Sch_EZ!$C$31:$I$54,MATCH(Schedules_8760!$C7064,Clg_StPt_Sch_EZ!$B$31:$B$54,0),MATCH(Schedules_8760!$F7064,Clg_StPt_Sch_EZ!$C$30:$I$30,0)),"F","C")</f>
        <v>28.333333333333332</v>
      </c>
      <c r="L7064" s="34">
        <f>CONVERT(INDEX(DHW_StPt_Sch_EZ!$C$4:$I$27,MATCH(Schedules_8760!$C7064,DHW_StPt_Sch_EZ!$B$4:$B$27,0),MATCH(Schedules_8760!$F7064,DHW_StPt_Sch_EZ!$C$3:$I$3,0)),"F","C")</f>
        <v>53.333333333333329</v>
      </c>
      <c r="M7064" s="34">
        <f>CONVERT(INDEX(DHW_StPt_Sch_EZ!$C$31:$I$54,MATCH(Schedules_8760!$C7064,DHW_StPt_Sch_EZ!$B$31:$B$54,0),MATCH(Schedules_8760!$F7064,DHW_StPt_Sch_EZ!$C$30:$I$30,0)),"F","C")</f>
        <v>53.333333333333329</v>
      </c>
      <c r="N7064" s="12"/>
      <c r="O7064" s="12"/>
      <c r="P7064" s="12"/>
    </row>
    <row r="7065" spans="1:16" x14ac:dyDescent="0.25">
      <c r="A7065" s="35">
        <v>7064</v>
      </c>
      <c r="B7065" s="89">
        <v>295.29166666666669</v>
      </c>
      <c r="C7065" s="35">
        <f t="shared" si="550"/>
        <v>8</v>
      </c>
      <c r="D7065" s="35">
        <f t="shared" si="553"/>
        <v>295</v>
      </c>
      <c r="E7065" s="35">
        <f t="shared" si="554"/>
        <v>1</v>
      </c>
      <c r="F7065" s="35" t="str">
        <f t="shared" si="551"/>
        <v>Sunday</v>
      </c>
      <c r="G7065" s="35">
        <f t="shared" si="552"/>
        <v>10</v>
      </c>
      <c r="H7065" s="34">
        <f>CONVERT(INDEX(Htg_StPt_Sch_EZ!$C$4:$I$27,MATCH(Schedules_8760!$C7065,Htg_StPt_Sch_EZ!$B$4:$B$27,0),MATCH(Schedules_8760!$F7065,Htg_StPt_Sch_EZ!$C$3:$I$3,0)),"F","C")</f>
        <v>20.555555555555554</v>
      </c>
      <c r="I7065" s="34">
        <f>CONVERT(INDEX(Htg_StPt_Sch_EZ!$C$31:$I$54,MATCH(Schedules_8760!$C7065,Htg_StPt_Sch_EZ!$B$31:$B$54,0),MATCH(Schedules_8760!$F7065,Htg_StPt_Sch_EZ!$C$30:$I$30,0)),"F","C")</f>
        <v>19.444444444444443</v>
      </c>
      <c r="J7065" s="34">
        <f>CONVERT(INDEX(Clg_StPt_Sch_EZ!$C$4:$I$27,MATCH(Schedules_8760!$C7065,Clg_StPt_Sch_EZ!$B$4:$B$27,0),MATCH(Schedules_8760!$F7065,Clg_StPt_Sch_EZ!$C$3:$I$3,0)),"F","C")</f>
        <v>25.555555555555554</v>
      </c>
      <c r="K7065" s="34">
        <f>CONVERT(INDEX(Clg_StPt_Sch_EZ!$C$31:$I$54,MATCH(Schedules_8760!$C7065,Clg_StPt_Sch_EZ!$B$31:$B$54,0),MATCH(Schedules_8760!$F7065,Clg_StPt_Sch_EZ!$C$30:$I$30,0)),"F","C")</f>
        <v>25</v>
      </c>
      <c r="L7065" s="34">
        <f>CONVERT(INDEX(DHW_StPt_Sch_EZ!$C$4:$I$27,MATCH(Schedules_8760!$C7065,DHW_StPt_Sch_EZ!$B$4:$B$27,0),MATCH(Schedules_8760!$F7065,DHW_StPt_Sch_EZ!$C$3:$I$3,0)),"F","C")</f>
        <v>53.333333333333329</v>
      </c>
      <c r="M7065" s="34">
        <f>CONVERT(INDEX(DHW_StPt_Sch_EZ!$C$31:$I$54,MATCH(Schedules_8760!$C7065,DHW_StPt_Sch_EZ!$B$31:$B$54,0),MATCH(Schedules_8760!$F7065,DHW_StPt_Sch_EZ!$C$30:$I$30,0)),"F","C")</f>
        <v>53.333333333333329</v>
      </c>
      <c r="N7065" s="12"/>
      <c r="O7065" s="12"/>
      <c r="P7065" s="12"/>
    </row>
    <row r="7066" spans="1:16" x14ac:dyDescent="0.25">
      <c r="A7066" s="35">
        <v>7065</v>
      </c>
      <c r="B7066" s="89">
        <v>295.33333333333331</v>
      </c>
      <c r="C7066" s="35">
        <f t="shared" si="550"/>
        <v>9</v>
      </c>
      <c r="D7066" s="35">
        <f t="shared" si="553"/>
        <v>295</v>
      </c>
      <c r="E7066" s="35">
        <f t="shared" si="554"/>
        <v>1</v>
      </c>
      <c r="F7066" s="35" t="str">
        <f t="shared" si="551"/>
        <v>Sunday</v>
      </c>
      <c r="G7066" s="35">
        <f t="shared" si="552"/>
        <v>10</v>
      </c>
      <c r="H7066" s="34">
        <f>CONVERT(INDEX(Htg_StPt_Sch_EZ!$C$4:$I$27,MATCH(Schedules_8760!$C7066,Htg_StPt_Sch_EZ!$B$4:$B$27,0),MATCH(Schedules_8760!$F7066,Htg_StPt_Sch_EZ!$C$3:$I$3,0)),"F","C")</f>
        <v>20.555555555555554</v>
      </c>
      <c r="I7066" s="34">
        <f>CONVERT(INDEX(Htg_StPt_Sch_EZ!$C$31:$I$54,MATCH(Schedules_8760!$C7066,Htg_StPt_Sch_EZ!$B$31:$B$54,0),MATCH(Schedules_8760!$F7066,Htg_StPt_Sch_EZ!$C$30:$I$30,0)),"F","C")</f>
        <v>19.444444444444443</v>
      </c>
      <c r="J7066" s="34">
        <f>CONVERT(INDEX(Clg_StPt_Sch_EZ!$C$4:$I$27,MATCH(Schedules_8760!$C7066,Clg_StPt_Sch_EZ!$B$4:$B$27,0),MATCH(Schedules_8760!$F7066,Clg_StPt_Sch_EZ!$C$3:$I$3,0)),"F","C")</f>
        <v>25.555555555555554</v>
      </c>
      <c r="K7066" s="34">
        <f>CONVERT(INDEX(Clg_StPt_Sch_EZ!$C$31:$I$54,MATCH(Schedules_8760!$C7066,Clg_StPt_Sch_EZ!$B$31:$B$54,0),MATCH(Schedules_8760!$F7066,Clg_StPt_Sch_EZ!$C$30:$I$30,0)),"F","C")</f>
        <v>25</v>
      </c>
      <c r="L7066" s="34">
        <f>CONVERT(INDEX(DHW_StPt_Sch_EZ!$C$4:$I$27,MATCH(Schedules_8760!$C7066,DHW_StPt_Sch_EZ!$B$4:$B$27,0),MATCH(Schedules_8760!$F7066,DHW_StPt_Sch_EZ!$C$3:$I$3,0)),"F","C")</f>
        <v>53.333333333333329</v>
      </c>
      <c r="M7066" s="34">
        <f>CONVERT(INDEX(DHW_StPt_Sch_EZ!$C$31:$I$54,MATCH(Schedules_8760!$C7066,DHW_StPt_Sch_EZ!$B$31:$B$54,0),MATCH(Schedules_8760!$F7066,DHW_StPt_Sch_EZ!$C$30:$I$30,0)),"F","C")</f>
        <v>53.333333333333329</v>
      </c>
      <c r="N7066" s="12"/>
      <c r="O7066" s="12"/>
      <c r="P7066" s="12"/>
    </row>
    <row r="7067" spans="1:16" x14ac:dyDescent="0.25">
      <c r="A7067" s="35">
        <v>7066</v>
      </c>
      <c r="B7067" s="89">
        <v>295.375</v>
      </c>
      <c r="C7067" s="35">
        <f t="shared" si="550"/>
        <v>10</v>
      </c>
      <c r="D7067" s="35">
        <f t="shared" si="553"/>
        <v>295</v>
      </c>
      <c r="E7067" s="35">
        <f t="shared" si="554"/>
        <v>1</v>
      </c>
      <c r="F7067" s="35" t="str">
        <f t="shared" si="551"/>
        <v>Sunday</v>
      </c>
      <c r="G7067" s="35">
        <f t="shared" si="552"/>
        <v>10</v>
      </c>
      <c r="H7067" s="34">
        <f>CONVERT(INDEX(Htg_StPt_Sch_EZ!$C$4:$I$27,MATCH(Schedules_8760!$C7067,Htg_StPt_Sch_EZ!$B$4:$B$27,0),MATCH(Schedules_8760!$F7067,Htg_StPt_Sch_EZ!$C$3:$I$3,0)),"F","C")</f>
        <v>20.555555555555554</v>
      </c>
      <c r="I7067" s="34">
        <f>CONVERT(INDEX(Htg_StPt_Sch_EZ!$C$31:$I$54,MATCH(Schedules_8760!$C7067,Htg_StPt_Sch_EZ!$B$31:$B$54,0),MATCH(Schedules_8760!$F7067,Htg_StPt_Sch_EZ!$C$30:$I$30,0)),"F","C")</f>
        <v>19.444444444444443</v>
      </c>
      <c r="J7067" s="34">
        <f>CONVERT(INDEX(Clg_StPt_Sch_EZ!$C$4:$I$27,MATCH(Schedules_8760!$C7067,Clg_StPt_Sch_EZ!$B$4:$B$27,0),MATCH(Schedules_8760!$F7067,Clg_StPt_Sch_EZ!$C$3:$I$3,0)),"F","C")</f>
        <v>25.555555555555554</v>
      </c>
      <c r="K7067" s="34">
        <f>CONVERT(INDEX(Clg_StPt_Sch_EZ!$C$31:$I$54,MATCH(Schedules_8760!$C7067,Clg_StPt_Sch_EZ!$B$31:$B$54,0),MATCH(Schedules_8760!$F7067,Clg_StPt_Sch_EZ!$C$30:$I$30,0)),"F","C")</f>
        <v>25</v>
      </c>
      <c r="L7067" s="34">
        <f>CONVERT(INDEX(DHW_StPt_Sch_EZ!$C$4:$I$27,MATCH(Schedules_8760!$C7067,DHW_StPt_Sch_EZ!$B$4:$B$27,0),MATCH(Schedules_8760!$F7067,DHW_StPt_Sch_EZ!$C$3:$I$3,0)),"F","C")</f>
        <v>53.333333333333329</v>
      </c>
      <c r="M7067" s="34">
        <f>CONVERT(INDEX(DHW_StPt_Sch_EZ!$C$31:$I$54,MATCH(Schedules_8760!$C7067,DHW_StPt_Sch_EZ!$B$31:$B$54,0),MATCH(Schedules_8760!$F7067,DHW_StPt_Sch_EZ!$C$30:$I$30,0)),"F","C")</f>
        <v>53.333333333333329</v>
      </c>
      <c r="N7067" s="12"/>
      <c r="O7067" s="12"/>
      <c r="P7067" s="12"/>
    </row>
    <row r="7068" spans="1:16" x14ac:dyDescent="0.25">
      <c r="A7068" s="35">
        <v>7067</v>
      </c>
      <c r="B7068" s="89">
        <v>295.41666666666669</v>
      </c>
      <c r="C7068" s="35">
        <f t="shared" si="550"/>
        <v>11</v>
      </c>
      <c r="D7068" s="35">
        <f t="shared" si="553"/>
        <v>295</v>
      </c>
      <c r="E7068" s="35">
        <f t="shared" si="554"/>
        <v>1</v>
      </c>
      <c r="F7068" s="35" t="str">
        <f t="shared" si="551"/>
        <v>Sunday</v>
      </c>
      <c r="G7068" s="35">
        <f t="shared" si="552"/>
        <v>10</v>
      </c>
      <c r="H7068" s="34">
        <f>CONVERT(INDEX(Htg_StPt_Sch_EZ!$C$4:$I$27,MATCH(Schedules_8760!$C7068,Htg_StPt_Sch_EZ!$B$4:$B$27,0),MATCH(Schedules_8760!$F7068,Htg_StPt_Sch_EZ!$C$3:$I$3,0)),"F","C")</f>
        <v>20.555555555555554</v>
      </c>
      <c r="I7068" s="34">
        <f>CONVERT(INDEX(Htg_StPt_Sch_EZ!$C$31:$I$54,MATCH(Schedules_8760!$C7068,Htg_StPt_Sch_EZ!$B$31:$B$54,0),MATCH(Schedules_8760!$F7068,Htg_StPt_Sch_EZ!$C$30:$I$30,0)),"F","C")</f>
        <v>19.444444444444443</v>
      </c>
      <c r="J7068" s="34">
        <f>CONVERT(INDEX(Clg_StPt_Sch_EZ!$C$4:$I$27,MATCH(Schedules_8760!$C7068,Clg_StPt_Sch_EZ!$B$4:$B$27,0),MATCH(Schedules_8760!$F7068,Clg_StPt_Sch_EZ!$C$3:$I$3,0)),"F","C")</f>
        <v>25.555555555555554</v>
      </c>
      <c r="K7068" s="34">
        <f>CONVERT(INDEX(Clg_StPt_Sch_EZ!$C$31:$I$54,MATCH(Schedules_8760!$C7068,Clg_StPt_Sch_EZ!$B$31:$B$54,0),MATCH(Schedules_8760!$F7068,Clg_StPt_Sch_EZ!$C$30:$I$30,0)),"F","C")</f>
        <v>25</v>
      </c>
      <c r="L7068" s="34">
        <f>CONVERT(INDEX(DHW_StPt_Sch_EZ!$C$4:$I$27,MATCH(Schedules_8760!$C7068,DHW_StPt_Sch_EZ!$B$4:$B$27,0),MATCH(Schedules_8760!$F7068,DHW_StPt_Sch_EZ!$C$3:$I$3,0)),"F","C")</f>
        <v>53.333333333333329</v>
      </c>
      <c r="M7068" s="34">
        <f>CONVERT(INDEX(DHW_StPt_Sch_EZ!$C$31:$I$54,MATCH(Schedules_8760!$C7068,DHW_StPt_Sch_EZ!$B$31:$B$54,0),MATCH(Schedules_8760!$F7068,DHW_StPt_Sch_EZ!$C$30:$I$30,0)),"F","C")</f>
        <v>53.333333333333329</v>
      </c>
      <c r="N7068" s="12"/>
      <c r="O7068" s="12"/>
      <c r="P7068" s="12"/>
    </row>
    <row r="7069" spans="1:16" x14ac:dyDescent="0.25">
      <c r="A7069" s="35">
        <v>7068</v>
      </c>
      <c r="B7069" s="89">
        <v>295.45833333333331</v>
      </c>
      <c r="C7069" s="35">
        <f t="shared" si="550"/>
        <v>12</v>
      </c>
      <c r="D7069" s="35">
        <f t="shared" si="553"/>
        <v>295</v>
      </c>
      <c r="E7069" s="35">
        <f t="shared" si="554"/>
        <v>1</v>
      </c>
      <c r="F7069" s="35" t="str">
        <f t="shared" si="551"/>
        <v>Sunday</v>
      </c>
      <c r="G7069" s="35">
        <f t="shared" si="552"/>
        <v>10</v>
      </c>
      <c r="H7069" s="34">
        <f>CONVERT(INDEX(Htg_StPt_Sch_EZ!$C$4:$I$27,MATCH(Schedules_8760!$C7069,Htg_StPt_Sch_EZ!$B$4:$B$27,0),MATCH(Schedules_8760!$F7069,Htg_StPt_Sch_EZ!$C$3:$I$3,0)),"F","C")</f>
        <v>20.555555555555554</v>
      </c>
      <c r="I7069" s="34">
        <f>CONVERT(INDEX(Htg_StPt_Sch_EZ!$C$31:$I$54,MATCH(Schedules_8760!$C7069,Htg_StPt_Sch_EZ!$B$31:$B$54,0),MATCH(Schedules_8760!$F7069,Htg_StPt_Sch_EZ!$C$30:$I$30,0)),"F","C")</f>
        <v>19.444444444444443</v>
      </c>
      <c r="J7069" s="34">
        <f>CONVERT(INDEX(Clg_StPt_Sch_EZ!$C$4:$I$27,MATCH(Schedules_8760!$C7069,Clg_StPt_Sch_EZ!$B$4:$B$27,0),MATCH(Schedules_8760!$F7069,Clg_StPt_Sch_EZ!$C$3:$I$3,0)),"F","C")</f>
        <v>25.555555555555554</v>
      </c>
      <c r="K7069" s="34">
        <f>CONVERT(INDEX(Clg_StPt_Sch_EZ!$C$31:$I$54,MATCH(Schedules_8760!$C7069,Clg_StPt_Sch_EZ!$B$31:$B$54,0),MATCH(Schedules_8760!$F7069,Clg_StPt_Sch_EZ!$C$30:$I$30,0)),"F","C")</f>
        <v>25</v>
      </c>
      <c r="L7069" s="34">
        <f>CONVERT(INDEX(DHW_StPt_Sch_EZ!$C$4:$I$27,MATCH(Schedules_8760!$C7069,DHW_StPt_Sch_EZ!$B$4:$B$27,0),MATCH(Schedules_8760!$F7069,DHW_StPt_Sch_EZ!$C$3:$I$3,0)),"F","C")</f>
        <v>53.333333333333329</v>
      </c>
      <c r="M7069" s="34">
        <f>CONVERT(INDEX(DHW_StPt_Sch_EZ!$C$31:$I$54,MATCH(Schedules_8760!$C7069,DHW_StPt_Sch_EZ!$B$31:$B$54,0),MATCH(Schedules_8760!$F7069,DHW_StPt_Sch_EZ!$C$30:$I$30,0)),"F","C")</f>
        <v>53.333333333333329</v>
      </c>
      <c r="N7069" s="12"/>
      <c r="O7069" s="12"/>
      <c r="P7069" s="12"/>
    </row>
    <row r="7070" spans="1:16" x14ac:dyDescent="0.25">
      <c r="A7070" s="35">
        <v>7069</v>
      </c>
      <c r="B7070" s="89">
        <v>295.5</v>
      </c>
      <c r="C7070" s="35">
        <f t="shared" si="550"/>
        <v>13</v>
      </c>
      <c r="D7070" s="35">
        <f t="shared" si="553"/>
        <v>295</v>
      </c>
      <c r="E7070" s="35">
        <f t="shared" si="554"/>
        <v>1</v>
      </c>
      <c r="F7070" s="35" t="str">
        <f t="shared" si="551"/>
        <v>Sunday</v>
      </c>
      <c r="G7070" s="35">
        <f t="shared" si="552"/>
        <v>10</v>
      </c>
      <c r="H7070" s="34">
        <f>CONVERT(INDEX(Htg_StPt_Sch_EZ!$C$4:$I$27,MATCH(Schedules_8760!$C7070,Htg_StPt_Sch_EZ!$B$4:$B$27,0),MATCH(Schedules_8760!$F7070,Htg_StPt_Sch_EZ!$C$3:$I$3,0)),"F","C")</f>
        <v>20.555555555555554</v>
      </c>
      <c r="I7070" s="34">
        <f>CONVERT(INDEX(Htg_StPt_Sch_EZ!$C$31:$I$54,MATCH(Schedules_8760!$C7070,Htg_StPt_Sch_EZ!$B$31:$B$54,0),MATCH(Schedules_8760!$F7070,Htg_StPt_Sch_EZ!$C$30:$I$30,0)),"F","C")</f>
        <v>19.444444444444443</v>
      </c>
      <c r="J7070" s="34">
        <f>CONVERT(INDEX(Clg_StPt_Sch_EZ!$C$4:$I$27,MATCH(Schedules_8760!$C7070,Clg_StPt_Sch_EZ!$B$4:$B$27,0),MATCH(Schedules_8760!$F7070,Clg_StPt_Sch_EZ!$C$3:$I$3,0)),"F","C")</f>
        <v>25.555555555555554</v>
      </c>
      <c r="K7070" s="34">
        <f>CONVERT(INDEX(Clg_StPt_Sch_EZ!$C$31:$I$54,MATCH(Schedules_8760!$C7070,Clg_StPt_Sch_EZ!$B$31:$B$54,0),MATCH(Schedules_8760!$F7070,Clg_StPt_Sch_EZ!$C$30:$I$30,0)),"F","C")</f>
        <v>25</v>
      </c>
      <c r="L7070" s="34">
        <f>CONVERT(INDEX(DHW_StPt_Sch_EZ!$C$4:$I$27,MATCH(Schedules_8760!$C7070,DHW_StPt_Sch_EZ!$B$4:$B$27,0),MATCH(Schedules_8760!$F7070,DHW_StPt_Sch_EZ!$C$3:$I$3,0)),"F","C")</f>
        <v>53.333333333333329</v>
      </c>
      <c r="M7070" s="34">
        <f>CONVERT(INDEX(DHW_StPt_Sch_EZ!$C$31:$I$54,MATCH(Schedules_8760!$C7070,DHW_StPt_Sch_EZ!$B$31:$B$54,0),MATCH(Schedules_8760!$F7070,DHW_StPt_Sch_EZ!$C$30:$I$30,0)),"F","C")</f>
        <v>53.333333333333329</v>
      </c>
      <c r="N7070" s="12"/>
      <c r="O7070" s="12"/>
      <c r="P7070" s="12"/>
    </row>
    <row r="7071" spans="1:16" x14ac:dyDescent="0.25">
      <c r="A7071" s="35">
        <v>7070</v>
      </c>
      <c r="B7071" s="89">
        <v>295.54166666666669</v>
      </c>
      <c r="C7071" s="35">
        <f t="shared" si="550"/>
        <v>14</v>
      </c>
      <c r="D7071" s="35">
        <f t="shared" si="553"/>
        <v>295</v>
      </c>
      <c r="E7071" s="35">
        <f t="shared" si="554"/>
        <v>1</v>
      </c>
      <c r="F7071" s="35" t="str">
        <f t="shared" si="551"/>
        <v>Sunday</v>
      </c>
      <c r="G7071" s="35">
        <f t="shared" si="552"/>
        <v>10</v>
      </c>
      <c r="H7071" s="34">
        <f>CONVERT(INDEX(Htg_StPt_Sch_EZ!$C$4:$I$27,MATCH(Schedules_8760!$C7071,Htg_StPt_Sch_EZ!$B$4:$B$27,0),MATCH(Schedules_8760!$F7071,Htg_StPt_Sch_EZ!$C$3:$I$3,0)),"F","C")</f>
        <v>20.555555555555554</v>
      </c>
      <c r="I7071" s="34">
        <f>CONVERT(INDEX(Htg_StPt_Sch_EZ!$C$31:$I$54,MATCH(Schedules_8760!$C7071,Htg_StPt_Sch_EZ!$B$31:$B$54,0),MATCH(Schedules_8760!$F7071,Htg_StPt_Sch_EZ!$C$30:$I$30,0)),"F","C")</f>
        <v>19.444444444444443</v>
      </c>
      <c r="J7071" s="34">
        <f>CONVERT(INDEX(Clg_StPt_Sch_EZ!$C$4:$I$27,MATCH(Schedules_8760!$C7071,Clg_StPt_Sch_EZ!$B$4:$B$27,0),MATCH(Schedules_8760!$F7071,Clg_StPt_Sch_EZ!$C$3:$I$3,0)),"F","C")</f>
        <v>25.555555555555554</v>
      </c>
      <c r="K7071" s="34">
        <f>CONVERT(INDEX(Clg_StPt_Sch_EZ!$C$31:$I$54,MATCH(Schedules_8760!$C7071,Clg_StPt_Sch_EZ!$B$31:$B$54,0),MATCH(Schedules_8760!$F7071,Clg_StPt_Sch_EZ!$C$30:$I$30,0)),"F","C")</f>
        <v>25</v>
      </c>
      <c r="L7071" s="34">
        <f>CONVERT(INDEX(DHW_StPt_Sch_EZ!$C$4:$I$27,MATCH(Schedules_8760!$C7071,DHW_StPt_Sch_EZ!$B$4:$B$27,0),MATCH(Schedules_8760!$F7071,DHW_StPt_Sch_EZ!$C$3:$I$3,0)),"F","C")</f>
        <v>53.333333333333329</v>
      </c>
      <c r="M7071" s="34">
        <f>CONVERT(INDEX(DHW_StPt_Sch_EZ!$C$31:$I$54,MATCH(Schedules_8760!$C7071,DHW_StPt_Sch_EZ!$B$31:$B$54,0),MATCH(Schedules_8760!$F7071,DHW_StPt_Sch_EZ!$C$30:$I$30,0)),"F","C")</f>
        <v>53.333333333333329</v>
      </c>
      <c r="N7071" s="12"/>
      <c r="O7071" s="12"/>
      <c r="P7071" s="12"/>
    </row>
    <row r="7072" spans="1:16" x14ac:dyDescent="0.25">
      <c r="A7072" s="35">
        <v>7071</v>
      </c>
      <c r="B7072" s="89">
        <v>295.58333333333331</v>
      </c>
      <c r="C7072" s="35">
        <f t="shared" si="550"/>
        <v>15</v>
      </c>
      <c r="D7072" s="35">
        <f t="shared" si="553"/>
        <v>295</v>
      </c>
      <c r="E7072" s="35">
        <f t="shared" si="554"/>
        <v>1</v>
      </c>
      <c r="F7072" s="35" t="str">
        <f t="shared" si="551"/>
        <v>Sunday</v>
      </c>
      <c r="G7072" s="35">
        <f t="shared" si="552"/>
        <v>10</v>
      </c>
      <c r="H7072" s="34">
        <f>CONVERT(INDEX(Htg_StPt_Sch_EZ!$C$4:$I$27,MATCH(Schedules_8760!$C7072,Htg_StPt_Sch_EZ!$B$4:$B$27,0),MATCH(Schedules_8760!$F7072,Htg_StPt_Sch_EZ!$C$3:$I$3,0)),"F","C")</f>
        <v>20.555555555555554</v>
      </c>
      <c r="I7072" s="34">
        <f>CONVERT(INDEX(Htg_StPt_Sch_EZ!$C$31:$I$54,MATCH(Schedules_8760!$C7072,Htg_StPt_Sch_EZ!$B$31:$B$54,0),MATCH(Schedules_8760!$F7072,Htg_StPt_Sch_EZ!$C$30:$I$30,0)),"F","C")</f>
        <v>21.111111111111111</v>
      </c>
      <c r="J7072" s="34">
        <f>CONVERT(INDEX(Clg_StPt_Sch_EZ!$C$4:$I$27,MATCH(Schedules_8760!$C7072,Clg_StPt_Sch_EZ!$B$4:$B$27,0),MATCH(Schedules_8760!$F7072,Clg_StPt_Sch_EZ!$C$3:$I$3,0)),"F","C")</f>
        <v>25.555555555555554</v>
      </c>
      <c r="K7072" s="34">
        <f>CONVERT(INDEX(Clg_StPt_Sch_EZ!$C$31:$I$54,MATCH(Schedules_8760!$C7072,Clg_StPt_Sch_EZ!$B$31:$B$54,0),MATCH(Schedules_8760!$F7072,Clg_StPt_Sch_EZ!$C$30:$I$30,0)),"F","C")</f>
        <v>25</v>
      </c>
      <c r="L7072" s="34">
        <f>CONVERT(INDEX(DHW_StPt_Sch_EZ!$C$4:$I$27,MATCH(Schedules_8760!$C7072,DHW_StPt_Sch_EZ!$B$4:$B$27,0),MATCH(Schedules_8760!$F7072,DHW_StPt_Sch_EZ!$C$3:$I$3,0)),"F","C")</f>
        <v>53.333333333333329</v>
      </c>
      <c r="M7072" s="34">
        <f>CONVERT(INDEX(DHW_StPt_Sch_EZ!$C$31:$I$54,MATCH(Schedules_8760!$C7072,DHW_StPt_Sch_EZ!$B$31:$B$54,0),MATCH(Schedules_8760!$F7072,DHW_StPt_Sch_EZ!$C$30:$I$30,0)),"F","C")</f>
        <v>53.333333333333329</v>
      </c>
      <c r="N7072" s="12"/>
      <c r="O7072" s="12"/>
      <c r="P7072" s="12"/>
    </row>
    <row r="7073" spans="1:16" x14ac:dyDescent="0.25">
      <c r="A7073" s="35">
        <v>7072</v>
      </c>
      <c r="B7073" s="89">
        <v>295.625</v>
      </c>
      <c r="C7073" s="35">
        <f t="shared" si="550"/>
        <v>16</v>
      </c>
      <c r="D7073" s="35">
        <f t="shared" si="553"/>
        <v>295</v>
      </c>
      <c r="E7073" s="35">
        <f t="shared" si="554"/>
        <v>1</v>
      </c>
      <c r="F7073" s="35" t="str">
        <f t="shared" si="551"/>
        <v>Sunday</v>
      </c>
      <c r="G7073" s="35">
        <f t="shared" si="552"/>
        <v>10</v>
      </c>
      <c r="H7073" s="34">
        <f>CONVERT(INDEX(Htg_StPt_Sch_EZ!$C$4:$I$27,MATCH(Schedules_8760!$C7073,Htg_StPt_Sch_EZ!$B$4:$B$27,0),MATCH(Schedules_8760!$F7073,Htg_StPt_Sch_EZ!$C$3:$I$3,0)),"F","C")</f>
        <v>20.555555555555554</v>
      </c>
      <c r="I7073" s="34">
        <f>CONVERT(INDEX(Htg_StPt_Sch_EZ!$C$31:$I$54,MATCH(Schedules_8760!$C7073,Htg_StPt_Sch_EZ!$B$31:$B$54,0),MATCH(Schedules_8760!$F7073,Htg_StPt_Sch_EZ!$C$30:$I$30,0)),"F","C")</f>
        <v>21.111111111111111</v>
      </c>
      <c r="J7073" s="34">
        <f>CONVERT(INDEX(Clg_StPt_Sch_EZ!$C$4:$I$27,MATCH(Schedules_8760!$C7073,Clg_StPt_Sch_EZ!$B$4:$B$27,0),MATCH(Schedules_8760!$F7073,Clg_StPt_Sch_EZ!$C$3:$I$3,0)),"F","C")</f>
        <v>25.555555555555554</v>
      </c>
      <c r="K7073" s="34">
        <f>CONVERT(INDEX(Clg_StPt_Sch_EZ!$C$31:$I$54,MATCH(Schedules_8760!$C7073,Clg_StPt_Sch_EZ!$B$31:$B$54,0),MATCH(Schedules_8760!$F7073,Clg_StPt_Sch_EZ!$C$30:$I$30,0)),"F","C")</f>
        <v>25</v>
      </c>
      <c r="L7073" s="34">
        <f>CONVERT(INDEX(DHW_StPt_Sch_EZ!$C$4:$I$27,MATCH(Schedules_8760!$C7073,DHW_StPt_Sch_EZ!$B$4:$B$27,0),MATCH(Schedules_8760!$F7073,DHW_StPt_Sch_EZ!$C$3:$I$3,0)),"F","C")</f>
        <v>53.333333333333329</v>
      </c>
      <c r="M7073" s="34">
        <f>CONVERT(INDEX(DHW_StPt_Sch_EZ!$C$31:$I$54,MATCH(Schedules_8760!$C7073,DHW_StPt_Sch_EZ!$B$31:$B$54,0),MATCH(Schedules_8760!$F7073,DHW_StPt_Sch_EZ!$C$30:$I$30,0)),"F","C")</f>
        <v>53.333333333333329</v>
      </c>
      <c r="N7073" s="12"/>
      <c r="O7073" s="12"/>
      <c r="P7073" s="12"/>
    </row>
    <row r="7074" spans="1:16" x14ac:dyDescent="0.25">
      <c r="A7074" s="35">
        <v>7073</v>
      </c>
      <c r="B7074" s="89">
        <v>295.66666666666669</v>
      </c>
      <c r="C7074" s="35">
        <f t="shared" si="550"/>
        <v>17</v>
      </c>
      <c r="D7074" s="35">
        <f t="shared" si="553"/>
        <v>295</v>
      </c>
      <c r="E7074" s="35">
        <f t="shared" si="554"/>
        <v>1</v>
      </c>
      <c r="F7074" s="35" t="str">
        <f t="shared" si="551"/>
        <v>Sunday</v>
      </c>
      <c r="G7074" s="35">
        <f t="shared" si="552"/>
        <v>10</v>
      </c>
      <c r="H7074" s="34">
        <f>CONVERT(INDEX(Htg_StPt_Sch_EZ!$C$4:$I$27,MATCH(Schedules_8760!$C7074,Htg_StPt_Sch_EZ!$B$4:$B$27,0),MATCH(Schedules_8760!$F7074,Htg_StPt_Sch_EZ!$C$3:$I$3,0)),"F","C")</f>
        <v>20.555555555555554</v>
      </c>
      <c r="I7074" s="34">
        <f>CONVERT(INDEX(Htg_StPt_Sch_EZ!$C$31:$I$54,MATCH(Schedules_8760!$C7074,Htg_StPt_Sch_EZ!$B$31:$B$54,0),MATCH(Schedules_8760!$F7074,Htg_StPt_Sch_EZ!$C$30:$I$30,0)),"F","C")</f>
        <v>17.777777777777779</v>
      </c>
      <c r="J7074" s="34">
        <f>CONVERT(INDEX(Clg_StPt_Sch_EZ!$C$4:$I$27,MATCH(Schedules_8760!$C7074,Clg_StPt_Sch_EZ!$B$4:$B$27,0),MATCH(Schedules_8760!$F7074,Clg_StPt_Sch_EZ!$C$3:$I$3,0)),"F","C")</f>
        <v>25.555555555555554</v>
      </c>
      <c r="K7074" s="34">
        <f>CONVERT(INDEX(Clg_StPt_Sch_EZ!$C$31:$I$54,MATCH(Schedules_8760!$C7074,Clg_StPt_Sch_EZ!$B$31:$B$54,0),MATCH(Schedules_8760!$F7074,Clg_StPt_Sch_EZ!$C$30:$I$30,0)),"F","C")</f>
        <v>25</v>
      </c>
      <c r="L7074" s="34">
        <f>CONVERT(INDEX(DHW_StPt_Sch_EZ!$C$4:$I$27,MATCH(Schedules_8760!$C7074,DHW_StPt_Sch_EZ!$B$4:$B$27,0),MATCH(Schedules_8760!$F7074,DHW_StPt_Sch_EZ!$C$3:$I$3,0)),"F","C")</f>
        <v>53.333333333333329</v>
      </c>
      <c r="M7074" s="34">
        <f>CONVERT(INDEX(DHW_StPt_Sch_EZ!$C$31:$I$54,MATCH(Schedules_8760!$C7074,DHW_StPt_Sch_EZ!$B$31:$B$54,0),MATCH(Schedules_8760!$F7074,DHW_StPt_Sch_EZ!$C$30:$I$30,0)),"F","C")</f>
        <v>53.333333333333329</v>
      </c>
      <c r="N7074" s="12"/>
      <c r="O7074" s="12"/>
      <c r="P7074" s="12"/>
    </row>
    <row r="7075" spans="1:16" x14ac:dyDescent="0.25">
      <c r="A7075" s="35">
        <v>7074</v>
      </c>
      <c r="B7075" s="89">
        <v>295.70833333333331</v>
      </c>
      <c r="C7075" s="35">
        <f t="shared" si="550"/>
        <v>18</v>
      </c>
      <c r="D7075" s="35">
        <f t="shared" si="553"/>
        <v>295</v>
      </c>
      <c r="E7075" s="35">
        <f t="shared" si="554"/>
        <v>1</v>
      </c>
      <c r="F7075" s="35" t="str">
        <f t="shared" si="551"/>
        <v>Sunday</v>
      </c>
      <c r="G7075" s="35">
        <f t="shared" si="552"/>
        <v>10</v>
      </c>
      <c r="H7075" s="34">
        <f>CONVERT(INDEX(Htg_StPt_Sch_EZ!$C$4:$I$27,MATCH(Schedules_8760!$C7075,Htg_StPt_Sch_EZ!$B$4:$B$27,0),MATCH(Schedules_8760!$F7075,Htg_StPt_Sch_EZ!$C$3:$I$3,0)),"F","C")</f>
        <v>20.555555555555554</v>
      </c>
      <c r="I7075" s="34">
        <f>CONVERT(INDEX(Htg_StPt_Sch_EZ!$C$31:$I$54,MATCH(Schedules_8760!$C7075,Htg_StPt_Sch_EZ!$B$31:$B$54,0),MATCH(Schedules_8760!$F7075,Htg_StPt_Sch_EZ!$C$30:$I$30,0)),"F","C")</f>
        <v>17.777777777777779</v>
      </c>
      <c r="J7075" s="34">
        <f>CONVERT(INDEX(Clg_StPt_Sch_EZ!$C$4:$I$27,MATCH(Schedules_8760!$C7075,Clg_StPt_Sch_EZ!$B$4:$B$27,0),MATCH(Schedules_8760!$F7075,Clg_StPt_Sch_EZ!$C$3:$I$3,0)),"F","C")</f>
        <v>25.555555555555554</v>
      </c>
      <c r="K7075" s="34">
        <f>CONVERT(INDEX(Clg_StPt_Sch_EZ!$C$31:$I$54,MATCH(Schedules_8760!$C7075,Clg_StPt_Sch_EZ!$B$31:$B$54,0),MATCH(Schedules_8760!$F7075,Clg_StPt_Sch_EZ!$C$30:$I$30,0)),"F","C")</f>
        <v>28.333333333333332</v>
      </c>
      <c r="L7075" s="34">
        <f>CONVERT(INDEX(DHW_StPt_Sch_EZ!$C$4:$I$27,MATCH(Schedules_8760!$C7075,DHW_StPt_Sch_EZ!$B$4:$B$27,0),MATCH(Schedules_8760!$F7075,DHW_StPt_Sch_EZ!$C$3:$I$3,0)),"F","C")</f>
        <v>53.333333333333329</v>
      </c>
      <c r="M7075" s="34">
        <f>CONVERT(INDEX(DHW_StPt_Sch_EZ!$C$31:$I$54,MATCH(Schedules_8760!$C7075,DHW_StPt_Sch_EZ!$B$31:$B$54,0),MATCH(Schedules_8760!$F7075,DHW_StPt_Sch_EZ!$C$30:$I$30,0)),"F","C")</f>
        <v>53.333333333333329</v>
      </c>
      <c r="N7075" s="12"/>
      <c r="O7075" s="12"/>
      <c r="P7075" s="12"/>
    </row>
    <row r="7076" spans="1:16" x14ac:dyDescent="0.25">
      <c r="A7076" s="35">
        <v>7075</v>
      </c>
      <c r="B7076" s="89">
        <v>295.75</v>
      </c>
      <c r="C7076" s="35">
        <f t="shared" si="550"/>
        <v>19</v>
      </c>
      <c r="D7076" s="35">
        <f t="shared" si="553"/>
        <v>295</v>
      </c>
      <c r="E7076" s="35">
        <f t="shared" si="554"/>
        <v>1</v>
      </c>
      <c r="F7076" s="35" t="str">
        <f t="shared" si="551"/>
        <v>Sunday</v>
      </c>
      <c r="G7076" s="35">
        <f t="shared" si="552"/>
        <v>10</v>
      </c>
      <c r="H7076" s="34">
        <f>CONVERT(INDEX(Htg_StPt_Sch_EZ!$C$4:$I$27,MATCH(Schedules_8760!$C7076,Htg_StPt_Sch_EZ!$B$4:$B$27,0),MATCH(Schedules_8760!$F7076,Htg_StPt_Sch_EZ!$C$3:$I$3,0)),"F","C")</f>
        <v>20.555555555555554</v>
      </c>
      <c r="I7076" s="34">
        <f>CONVERT(INDEX(Htg_StPt_Sch_EZ!$C$31:$I$54,MATCH(Schedules_8760!$C7076,Htg_StPt_Sch_EZ!$B$31:$B$54,0),MATCH(Schedules_8760!$F7076,Htg_StPt_Sch_EZ!$C$30:$I$30,0)),"F","C")</f>
        <v>18.333333333333332</v>
      </c>
      <c r="J7076" s="34">
        <f>CONVERT(INDEX(Clg_StPt_Sch_EZ!$C$4:$I$27,MATCH(Schedules_8760!$C7076,Clg_StPt_Sch_EZ!$B$4:$B$27,0),MATCH(Schedules_8760!$F7076,Clg_StPt_Sch_EZ!$C$3:$I$3,0)),"F","C")</f>
        <v>25.555555555555554</v>
      </c>
      <c r="K7076" s="34">
        <f>CONVERT(INDEX(Clg_StPt_Sch_EZ!$C$31:$I$54,MATCH(Schedules_8760!$C7076,Clg_StPt_Sch_EZ!$B$31:$B$54,0),MATCH(Schedules_8760!$F7076,Clg_StPt_Sch_EZ!$C$30:$I$30,0)),"F","C")</f>
        <v>28.333333333333332</v>
      </c>
      <c r="L7076" s="34">
        <f>CONVERT(INDEX(DHW_StPt_Sch_EZ!$C$4:$I$27,MATCH(Schedules_8760!$C7076,DHW_StPt_Sch_EZ!$B$4:$B$27,0),MATCH(Schedules_8760!$F7076,DHW_StPt_Sch_EZ!$C$3:$I$3,0)),"F","C")</f>
        <v>53.333333333333329</v>
      </c>
      <c r="M7076" s="34">
        <f>CONVERT(INDEX(DHW_StPt_Sch_EZ!$C$31:$I$54,MATCH(Schedules_8760!$C7076,DHW_StPt_Sch_EZ!$B$31:$B$54,0),MATCH(Schedules_8760!$F7076,DHW_StPt_Sch_EZ!$C$30:$I$30,0)),"F","C")</f>
        <v>53.333333333333329</v>
      </c>
      <c r="N7076" s="12"/>
      <c r="O7076" s="12"/>
      <c r="P7076" s="12"/>
    </row>
    <row r="7077" spans="1:16" x14ac:dyDescent="0.25">
      <c r="A7077" s="35">
        <v>7076</v>
      </c>
      <c r="B7077" s="89">
        <v>295.79166666666669</v>
      </c>
      <c r="C7077" s="35">
        <f t="shared" si="550"/>
        <v>20</v>
      </c>
      <c r="D7077" s="35">
        <f t="shared" si="553"/>
        <v>295</v>
      </c>
      <c r="E7077" s="35">
        <f t="shared" si="554"/>
        <v>1</v>
      </c>
      <c r="F7077" s="35" t="str">
        <f t="shared" si="551"/>
        <v>Sunday</v>
      </c>
      <c r="G7077" s="35">
        <f t="shared" si="552"/>
        <v>10</v>
      </c>
      <c r="H7077" s="34">
        <f>CONVERT(INDEX(Htg_StPt_Sch_EZ!$C$4:$I$27,MATCH(Schedules_8760!$C7077,Htg_StPt_Sch_EZ!$B$4:$B$27,0),MATCH(Schedules_8760!$F7077,Htg_StPt_Sch_EZ!$C$3:$I$3,0)),"F","C")</f>
        <v>20.555555555555554</v>
      </c>
      <c r="I7077" s="34">
        <f>CONVERT(INDEX(Htg_StPt_Sch_EZ!$C$31:$I$54,MATCH(Schedules_8760!$C7077,Htg_StPt_Sch_EZ!$B$31:$B$54,0),MATCH(Schedules_8760!$F7077,Htg_StPt_Sch_EZ!$C$30:$I$30,0)),"F","C")</f>
        <v>18.888888888888889</v>
      </c>
      <c r="J7077" s="34">
        <f>CONVERT(INDEX(Clg_StPt_Sch_EZ!$C$4:$I$27,MATCH(Schedules_8760!$C7077,Clg_StPt_Sch_EZ!$B$4:$B$27,0),MATCH(Schedules_8760!$F7077,Clg_StPt_Sch_EZ!$C$3:$I$3,0)),"F","C")</f>
        <v>25.555555555555554</v>
      </c>
      <c r="K7077" s="34">
        <f>CONVERT(INDEX(Clg_StPt_Sch_EZ!$C$31:$I$54,MATCH(Schedules_8760!$C7077,Clg_StPt_Sch_EZ!$B$31:$B$54,0),MATCH(Schedules_8760!$F7077,Clg_StPt_Sch_EZ!$C$30:$I$30,0)),"F","C")</f>
        <v>28.333333333333332</v>
      </c>
      <c r="L7077" s="34">
        <f>CONVERT(INDEX(DHW_StPt_Sch_EZ!$C$4:$I$27,MATCH(Schedules_8760!$C7077,DHW_StPt_Sch_EZ!$B$4:$B$27,0),MATCH(Schedules_8760!$F7077,DHW_StPt_Sch_EZ!$C$3:$I$3,0)),"F","C")</f>
        <v>53.333333333333329</v>
      </c>
      <c r="M7077" s="34">
        <f>CONVERT(INDEX(DHW_StPt_Sch_EZ!$C$31:$I$54,MATCH(Schedules_8760!$C7077,DHW_StPt_Sch_EZ!$B$31:$B$54,0),MATCH(Schedules_8760!$F7077,DHW_StPt_Sch_EZ!$C$30:$I$30,0)),"F","C")</f>
        <v>53.333333333333329</v>
      </c>
      <c r="N7077" s="12"/>
      <c r="O7077" s="12"/>
      <c r="P7077" s="12"/>
    </row>
    <row r="7078" spans="1:16" x14ac:dyDescent="0.25">
      <c r="A7078" s="35">
        <v>7077</v>
      </c>
      <c r="B7078" s="89">
        <v>295.83333333333331</v>
      </c>
      <c r="C7078" s="35">
        <f t="shared" si="550"/>
        <v>21</v>
      </c>
      <c r="D7078" s="35">
        <f t="shared" si="553"/>
        <v>295</v>
      </c>
      <c r="E7078" s="35">
        <f t="shared" si="554"/>
        <v>1</v>
      </c>
      <c r="F7078" s="35" t="str">
        <f t="shared" si="551"/>
        <v>Sunday</v>
      </c>
      <c r="G7078" s="35">
        <f t="shared" si="552"/>
        <v>10</v>
      </c>
      <c r="H7078" s="34">
        <f>CONVERT(INDEX(Htg_StPt_Sch_EZ!$C$4:$I$27,MATCH(Schedules_8760!$C7078,Htg_StPt_Sch_EZ!$B$4:$B$27,0),MATCH(Schedules_8760!$F7078,Htg_StPt_Sch_EZ!$C$3:$I$3,0)),"F","C")</f>
        <v>20.555555555555554</v>
      </c>
      <c r="I7078" s="34">
        <f>CONVERT(INDEX(Htg_StPt_Sch_EZ!$C$31:$I$54,MATCH(Schedules_8760!$C7078,Htg_StPt_Sch_EZ!$B$31:$B$54,0),MATCH(Schedules_8760!$F7078,Htg_StPt_Sch_EZ!$C$30:$I$30,0)),"F","C")</f>
        <v>19.444444444444443</v>
      </c>
      <c r="J7078" s="34">
        <f>CONVERT(INDEX(Clg_StPt_Sch_EZ!$C$4:$I$27,MATCH(Schedules_8760!$C7078,Clg_StPt_Sch_EZ!$B$4:$B$27,0),MATCH(Schedules_8760!$F7078,Clg_StPt_Sch_EZ!$C$3:$I$3,0)),"F","C")</f>
        <v>25.555555555555554</v>
      </c>
      <c r="K7078" s="34">
        <f>CONVERT(INDEX(Clg_StPt_Sch_EZ!$C$31:$I$54,MATCH(Schedules_8760!$C7078,Clg_StPt_Sch_EZ!$B$31:$B$54,0),MATCH(Schedules_8760!$F7078,Clg_StPt_Sch_EZ!$C$30:$I$30,0)),"F","C")</f>
        <v>28.333333333333332</v>
      </c>
      <c r="L7078" s="34">
        <f>CONVERT(INDEX(DHW_StPt_Sch_EZ!$C$4:$I$27,MATCH(Schedules_8760!$C7078,DHW_StPt_Sch_EZ!$B$4:$B$27,0),MATCH(Schedules_8760!$F7078,DHW_StPt_Sch_EZ!$C$3:$I$3,0)),"F","C")</f>
        <v>53.333333333333329</v>
      </c>
      <c r="M7078" s="34">
        <f>CONVERT(INDEX(DHW_StPt_Sch_EZ!$C$31:$I$54,MATCH(Schedules_8760!$C7078,DHW_StPt_Sch_EZ!$B$31:$B$54,0),MATCH(Schedules_8760!$F7078,DHW_StPt_Sch_EZ!$C$30:$I$30,0)),"F","C")</f>
        <v>53.333333333333329</v>
      </c>
      <c r="N7078" s="12"/>
      <c r="O7078" s="12"/>
      <c r="P7078" s="12"/>
    </row>
    <row r="7079" spans="1:16" x14ac:dyDescent="0.25">
      <c r="A7079" s="35">
        <v>7078</v>
      </c>
      <c r="B7079" s="89">
        <v>295.875</v>
      </c>
      <c r="C7079" s="35">
        <f t="shared" si="550"/>
        <v>22</v>
      </c>
      <c r="D7079" s="35">
        <f t="shared" si="553"/>
        <v>295</v>
      </c>
      <c r="E7079" s="35">
        <f t="shared" si="554"/>
        <v>1</v>
      </c>
      <c r="F7079" s="35" t="str">
        <f t="shared" si="551"/>
        <v>Sunday</v>
      </c>
      <c r="G7079" s="35">
        <f t="shared" si="552"/>
        <v>10</v>
      </c>
      <c r="H7079" s="34">
        <f>CONVERT(INDEX(Htg_StPt_Sch_EZ!$C$4:$I$27,MATCH(Schedules_8760!$C7079,Htg_StPt_Sch_EZ!$B$4:$B$27,0),MATCH(Schedules_8760!$F7079,Htg_StPt_Sch_EZ!$C$3:$I$3,0)),"F","C")</f>
        <v>20.555555555555554</v>
      </c>
      <c r="I7079" s="34">
        <f>CONVERT(INDEX(Htg_StPt_Sch_EZ!$C$31:$I$54,MATCH(Schedules_8760!$C7079,Htg_StPt_Sch_EZ!$B$31:$B$54,0),MATCH(Schedules_8760!$F7079,Htg_StPt_Sch_EZ!$C$30:$I$30,0)),"F","C")</f>
        <v>19.444444444444443</v>
      </c>
      <c r="J7079" s="34">
        <f>CONVERT(INDEX(Clg_StPt_Sch_EZ!$C$4:$I$27,MATCH(Schedules_8760!$C7079,Clg_StPt_Sch_EZ!$B$4:$B$27,0),MATCH(Schedules_8760!$F7079,Clg_StPt_Sch_EZ!$C$3:$I$3,0)),"F","C")</f>
        <v>25.555555555555554</v>
      </c>
      <c r="K7079" s="34">
        <f>CONVERT(INDEX(Clg_StPt_Sch_EZ!$C$31:$I$54,MATCH(Schedules_8760!$C7079,Clg_StPt_Sch_EZ!$B$31:$B$54,0),MATCH(Schedules_8760!$F7079,Clg_StPt_Sch_EZ!$C$30:$I$30,0)),"F","C")</f>
        <v>28.333333333333332</v>
      </c>
      <c r="L7079" s="34">
        <f>CONVERT(INDEX(DHW_StPt_Sch_EZ!$C$4:$I$27,MATCH(Schedules_8760!$C7079,DHW_StPt_Sch_EZ!$B$4:$B$27,0),MATCH(Schedules_8760!$F7079,DHW_StPt_Sch_EZ!$C$3:$I$3,0)),"F","C")</f>
        <v>53.333333333333329</v>
      </c>
      <c r="M7079" s="34">
        <f>CONVERT(INDEX(DHW_StPt_Sch_EZ!$C$31:$I$54,MATCH(Schedules_8760!$C7079,DHW_StPt_Sch_EZ!$B$31:$B$54,0),MATCH(Schedules_8760!$F7079,DHW_StPt_Sch_EZ!$C$30:$I$30,0)),"F","C")</f>
        <v>53.333333333333329</v>
      </c>
      <c r="N7079" s="12"/>
      <c r="O7079" s="12"/>
      <c r="P7079" s="12"/>
    </row>
    <row r="7080" spans="1:16" x14ac:dyDescent="0.25">
      <c r="A7080" s="35">
        <v>7079</v>
      </c>
      <c r="B7080" s="89">
        <v>295.91666666666669</v>
      </c>
      <c r="C7080" s="35">
        <f t="shared" si="550"/>
        <v>23</v>
      </c>
      <c r="D7080" s="35">
        <f t="shared" si="553"/>
        <v>295</v>
      </c>
      <c r="E7080" s="35">
        <f t="shared" si="554"/>
        <v>1</v>
      </c>
      <c r="F7080" s="35" t="str">
        <f t="shared" si="551"/>
        <v>Sunday</v>
      </c>
      <c r="G7080" s="35">
        <f t="shared" si="552"/>
        <v>10</v>
      </c>
      <c r="H7080" s="34">
        <f>CONVERT(INDEX(Htg_StPt_Sch_EZ!$C$4:$I$27,MATCH(Schedules_8760!$C7080,Htg_StPt_Sch_EZ!$B$4:$B$27,0),MATCH(Schedules_8760!$F7080,Htg_StPt_Sch_EZ!$C$3:$I$3,0)),"F","C")</f>
        <v>20.555555555555554</v>
      </c>
      <c r="I7080" s="34">
        <f>CONVERT(INDEX(Htg_StPt_Sch_EZ!$C$31:$I$54,MATCH(Schedules_8760!$C7080,Htg_StPt_Sch_EZ!$B$31:$B$54,0),MATCH(Schedules_8760!$F7080,Htg_StPt_Sch_EZ!$C$30:$I$30,0)),"F","C")</f>
        <v>19.444444444444443</v>
      </c>
      <c r="J7080" s="34">
        <f>CONVERT(INDEX(Clg_StPt_Sch_EZ!$C$4:$I$27,MATCH(Schedules_8760!$C7080,Clg_StPt_Sch_EZ!$B$4:$B$27,0),MATCH(Schedules_8760!$F7080,Clg_StPt_Sch_EZ!$C$3:$I$3,0)),"F","C")</f>
        <v>25.555555555555554</v>
      </c>
      <c r="K7080" s="34">
        <f>CONVERT(INDEX(Clg_StPt_Sch_EZ!$C$31:$I$54,MATCH(Schedules_8760!$C7080,Clg_StPt_Sch_EZ!$B$31:$B$54,0),MATCH(Schedules_8760!$F7080,Clg_StPt_Sch_EZ!$C$30:$I$30,0)),"F","C")</f>
        <v>28.333333333333332</v>
      </c>
      <c r="L7080" s="34">
        <f>CONVERT(INDEX(DHW_StPt_Sch_EZ!$C$4:$I$27,MATCH(Schedules_8760!$C7080,DHW_StPt_Sch_EZ!$B$4:$B$27,0),MATCH(Schedules_8760!$F7080,DHW_StPt_Sch_EZ!$C$3:$I$3,0)),"F","C")</f>
        <v>53.333333333333329</v>
      </c>
      <c r="M7080" s="34">
        <f>CONVERT(INDEX(DHW_StPt_Sch_EZ!$C$31:$I$54,MATCH(Schedules_8760!$C7080,DHW_StPt_Sch_EZ!$B$31:$B$54,0),MATCH(Schedules_8760!$F7080,DHW_StPt_Sch_EZ!$C$30:$I$30,0)),"F","C")</f>
        <v>53.333333333333329</v>
      </c>
      <c r="N7080" s="12"/>
      <c r="O7080" s="12"/>
      <c r="P7080" s="12"/>
    </row>
    <row r="7081" spans="1:16" x14ac:dyDescent="0.25">
      <c r="A7081" s="35">
        <v>7080</v>
      </c>
      <c r="B7081" s="89">
        <v>295.95833333333331</v>
      </c>
      <c r="C7081" s="35">
        <f t="shared" si="550"/>
        <v>24</v>
      </c>
      <c r="D7081" s="35">
        <f t="shared" si="553"/>
        <v>295</v>
      </c>
      <c r="E7081" s="35">
        <f t="shared" si="554"/>
        <v>1</v>
      </c>
      <c r="F7081" s="35" t="str">
        <f t="shared" si="551"/>
        <v>Sunday</v>
      </c>
      <c r="G7081" s="35">
        <f t="shared" si="552"/>
        <v>10</v>
      </c>
      <c r="H7081" s="34">
        <f>CONVERT(INDEX(Htg_StPt_Sch_EZ!$C$4:$I$27,MATCH(Schedules_8760!$C7081,Htg_StPt_Sch_EZ!$B$4:$B$27,0),MATCH(Schedules_8760!$F7081,Htg_StPt_Sch_EZ!$C$3:$I$3,0)),"F","C")</f>
        <v>20.555555555555554</v>
      </c>
      <c r="I7081" s="34">
        <f>CONVERT(INDEX(Htg_StPt_Sch_EZ!$C$31:$I$54,MATCH(Schedules_8760!$C7081,Htg_StPt_Sch_EZ!$B$31:$B$54,0),MATCH(Schedules_8760!$F7081,Htg_StPt_Sch_EZ!$C$30:$I$30,0)),"F","C")</f>
        <v>19.444444444444443</v>
      </c>
      <c r="J7081" s="34">
        <f>CONVERT(INDEX(Clg_StPt_Sch_EZ!$C$4:$I$27,MATCH(Schedules_8760!$C7081,Clg_StPt_Sch_EZ!$B$4:$B$27,0),MATCH(Schedules_8760!$F7081,Clg_StPt_Sch_EZ!$C$3:$I$3,0)),"F","C")</f>
        <v>25.555555555555554</v>
      </c>
      <c r="K7081" s="34">
        <f>CONVERT(INDEX(Clg_StPt_Sch_EZ!$C$31:$I$54,MATCH(Schedules_8760!$C7081,Clg_StPt_Sch_EZ!$B$31:$B$54,0),MATCH(Schedules_8760!$F7081,Clg_StPt_Sch_EZ!$C$30:$I$30,0)),"F","C")</f>
        <v>28.333333333333332</v>
      </c>
      <c r="L7081" s="34">
        <f>CONVERT(INDEX(DHW_StPt_Sch_EZ!$C$4:$I$27,MATCH(Schedules_8760!$C7081,DHW_StPt_Sch_EZ!$B$4:$B$27,0),MATCH(Schedules_8760!$F7081,DHW_StPt_Sch_EZ!$C$3:$I$3,0)),"F","C")</f>
        <v>53.333333333333329</v>
      </c>
      <c r="M7081" s="34">
        <f>CONVERT(INDEX(DHW_StPt_Sch_EZ!$C$31:$I$54,MATCH(Schedules_8760!$C7081,DHW_StPt_Sch_EZ!$B$31:$B$54,0),MATCH(Schedules_8760!$F7081,DHW_StPt_Sch_EZ!$C$30:$I$30,0)),"F","C")</f>
        <v>53.333333333333329</v>
      </c>
      <c r="N7081" s="12"/>
      <c r="O7081" s="12"/>
      <c r="P7081" s="12"/>
    </row>
    <row r="7082" spans="1:16" x14ac:dyDescent="0.25">
      <c r="A7082" s="35">
        <v>7081</v>
      </c>
      <c r="B7082" s="89">
        <v>296</v>
      </c>
      <c r="C7082" s="35">
        <f t="shared" si="550"/>
        <v>1</v>
      </c>
      <c r="D7082" s="35">
        <f t="shared" si="553"/>
        <v>296</v>
      </c>
      <c r="E7082" s="35">
        <f t="shared" si="554"/>
        <v>2</v>
      </c>
      <c r="F7082" s="35" t="str">
        <f t="shared" si="551"/>
        <v>Monday</v>
      </c>
      <c r="G7082" s="35">
        <f t="shared" si="552"/>
        <v>10</v>
      </c>
      <c r="H7082" s="34">
        <f>CONVERT(INDEX(Htg_StPt_Sch_EZ!$C$4:$I$27,MATCH(Schedules_8760!$C7082,Htg_StPt_Sch_EZ!$B$4:$B$27,0),MATCH(Schedules_8760!$F7082,Htg_StPt_Sch_EZ!$C$3:$I$3,0)),"F","C")</f>
        <v>20.555555555555554</v>
      </c>
      <c r="I7082" s="34">
        <f>CONVERT(INDEX(Htg_StPt_Sch_EZ!$C$31:$I$54,MATCH(Schedules_8760!$C7082,Htg_StPt_Sch_EZ!$B$31:$B$54,0),MATCH(Schedules_8760!$F7082,Htg_StPt_Sch_EZ!$C$30:$I$30,0)),"F","C")</f>
        <v>19.444444444444443</v>
      </c>
      <c r="J7082" s="34">
        <f>CONVERT(INDEX(Clg_StPt_Sch_EZ!$C$4:$I$27,MATCH(Schedules_8760!$C7082,Clg_StPt_Sch_EZ!$B$4:$B$27,0),MATCH(Schedules_8760!$F7082,Clg_StPt_Sch_EZ!$C$3:$I$3,0)),"F","C")</f>
        <v>25.555555555555554</v>
      </c>
      <c r="K7082" s="34">
        <f>CONVERT(INDEX(Clg_StPt_Sch_EZ!$C$31:$I$54,MATCH(Schedules_8760!$C7082,Clg_StPt_Sch_EZ!$B$31:$B$54,0),MATCH(Schedules_8760!$F7082,Clg_StPt_Sch_EZ!$C$30:$I$30,0)),"F","C")</f>
        <v>28.333333333333332</v>
      </c>
      <c r="L7082" s="34">
        <f>CONVERT(INDEX(DHW_StPt_Sch_EZ!$C$4:$I$27,MATCH(Schedules_8760!$C7082,DHW_StPt_Sch_EZ!$B$4:$B$27,0),MATCH(Schedules_8760!$F7082,DHW_StPt_Sch_EZ!$C$3:$I$3,0)),"F","C")</f>
        <v>53.333333333333329</v>
      </c>
      <c r="M7082" s="34">
        <f>CONVERT(INDEX(DHW_StPt_Sch_EZ!$C$31:$I$54,MATCH(Schedules_8760!$C7082,DHW_StPt_Sch_EZ!$B$31:$B$54,0),MATCH(Schedules_8760!$F7082,DHW_StPt_Sch_EZ!$C$30:$I$30,0)),"F","C")</f>
        <v>53.333333333333329</v>
      </c>
      <c r="N7082" s="12"/>
      <c r="O7082" s="12"/>
      <c r="P7082" s="12"/>
    </row>
    <row r="7083" spans="1:16" x14ac:dyDescent="0.25">
      <c r="A7083" s="35">
        <v>7082</v>
      </c>
      <c r="B7083" s="89">
        <v>296.04166666666669</v>
      </c>
      <c r="C7083" s="35">
        <f t="shared" si="550"/>
        <v>2</v>
      </c>
      <c r="D7083" s="35">
        <f t="shared" si="553"/>
        <v>296</v>
      </c>
      <c r="E7083" s="35">
        <f t="shared" si="554"/>
        <v>2</v>
      </c>
      <c r="F7083" s="35" t="str">
        <f t="shared" si="551"/>
        <v>Monday</v>
      </c>
      <c r="G7083" s="35">
        <f t="shared" si="552"/>
        <v>10</v>
      </c>
      <c r="H7083" s="34">
        <f>CONVERT(INDEX(Htg_StPt_Sch_EZ!$C$4:$I$27,MATCH(Schedules_8760!$C7083,Htg_StPt_Sch_EZ!$B$4:$B$27,0),MATCH(Schedules_8760!$F7083,Htg_StPt_Sch_EZ!$C$3:$I$3,0)),"F","C")</f>
        <v>20.555555555555554</v>
      </c>
      <c r="I7083" s="34">
        <f>CONVERT(INDEX(Htg_StPt_Sch_EZ!$C$31:$I$54,MATCH(Schedules_8760!$C7083,Htg_StPt_Sch_EZ!$B$31:$B$54,0),MATCH(Schedules_8760!$F7083,Htg_StPt_Sch_EZ!$C$30:$I$30,0)),"F","C")</f>
        <v>19.444444444444443</v>
      </c>
      <c r="J7083" s="34">
        <f>CONVERT(INDEX(Clg_StPt_Sch_EZ!$C$4:$I$27,MATCH(Schedules_8760!$C7083,Clg_StPt_Sch_EZ!$B$4:$B$27,0),MATCH(Schedules_8760!$F7083,Clg_StPt_Sch_EZ!$C$3:$I$3,0)),"F","C")</f>
        <v>25.555555555555554</v>
      </c>
      <c r="K7083" s="34">
        <f>CONVERT(INDEX(Clg_StPt_Sch_EZ!$C$31:$I$54,MATCH(Schedules_8760!$C7083,Clg_StPt_Sch_EZ!$B$31:$B$54,0),MATCH(Schedules_8760!$F7083,Clg_StPt_Sch_EZ!$C$30:$I$30,0)),"F","C")</f>
        <v>28.333333333333332</v>
      </c>
      <c r="L7083" s="34">
        <f>CONVERT(INDEX(DHW_StPt_Sch_EZ!$C$4:$I$27,MATCH(Schedules_8760!$C7083,DHW_StPt_Sch_EZ!$B$4:$B$27,0),MATCH(Schedules_8760!$F7083,DHW_StPt_Sch_EZ!$C$3:$I$3,0)),"F","C")</f>
        <v>53.333333333333329</v>
      </c>
      <c r="M7083" s="34">
        <f>CONVERT(INDEX(DHW_StPt_Sch_EZ!$C$31:$I$54,MATCH(Schedules_8760!$C7083,DHW_StPt_Sch_EZ!$B$31:$B$54,0),MATCH(Schedules_8760!$F7083,DHW_StPt_Sch_EZ!$C$30:$I$30,0)),"F","C")</f>
        <v>53.333333333333329</v>
      </c>
      <c r="N7083" s="12"/>
      <c r="O7083" s="12"/>
      <c r="P7083" s="12"/>
    </row>
    <row r="7084" spans="1:16" x14ac:dyDescent="0.25">
      <c r="A7084" s="35">
        <v>7083</v>
      </c>
      <c r="B7084" s="89">
        <v>296.08333333333331</v>
      </c>
      <c r="C7084" s="35">
        <f t="shared" si="550"/>
        <v>3</v>
      </c>
      <c r="D7084" s="35">
        <f t="shared" si="553"/>
        <v>296</v>
      </c>
      <c r="E7084" s="35">
        <f t="shared" si="554"/>
        <v>2</v>
      </c>
      <c r="F7084" s="35" t="str">
        <f t="shared" si="551"/>
        <v>Monday</v>
      </c>
      <c r="G7084" s="35">
        <f t="shared" si="552"/>
        <v>10</v>
      </c>
      <c r="H7084" s="34">
        <f>CONVERT(INDEX(Htg_StPt_Sch_EZ!$C$4:$I$27,MATCH(Schedules_8760!$C7084,Htg_StPt_Sch_EZ!$B$4:$B$27,0),MATCH(Schedules_8760!$F7084,Htg_StPt_Sch_EZ!$C$3:$I$3,0)),"F","C")</f>
        <v>20.555555555555554</v>
      </c>
      <c r="I7084" s="34">
        <f>CONVERT(INDEX(Htg_StPt_Sch_EZ!$C$31:$I$54,MATCH(Schedules_8760!$C7084,Htg_StPt_Sch_EZ!$B$31:$B$54,0),MATCH(Schedules_8760!$F7084,Htg_StPt_Sch_EZ!$C$30:$I$30,0)),"F","C")</f>
        <v>19.444444444444443</v>
      </c>
      <c r="J7084" s="34">
        <f>CONVERT(INDEX(Clg_StPt_Sch_EZ!$C$4:$I$27,MATCH(Schedules_8760!$C7084,Clg_StPt_Sch_EZ!$B$4:$B$27,0),MATCH(Schedules_8760!$F7084,Clg_StPt_Sch_EZ!$C$3:$I$3,0)),"F","C")</f>
        <v>25.555555555555554</v>
      </c>
      <c r="K7084" s="34">
        <f>CONVERT(INDEX(Clg_StPt_Sch_EZ!$C$31:$I$54,MATCH(Schedules_8760!$C7084,Clg_StPt_Sch_EZ!$B$31:$B$54,0),MATCH(Schedules_8760!$F7084,Clg_StPt_Sch_EZ!$C$30:$I$30,0)),"F","C")</f>
        <v>28.333333333333332</v>
      </c>
      <c r="L7084" s="34">
        <f>CONVERT(INDEX(DHW_StPt_Sch_EZ!$C$4:$I$27,MATCH(Schedules_8760!$C7084,DHW_StPt_Sch_EZ!$B$4:$B$27,0),MATCH(Schedules_8760!$F7084,DHW_StPt_Sch_EZ!$C$3:$I$3,0)),"F","C")</f>
        <v>53.333333333333329</v>
      </c>
      <c r="M7084" s="34">
        <f>CONVERT(INDEX(DHW_StPt_Sch_EZ!$C$31:$I$54,MATCH(Schedules_8760!$C7084,DHW_StPt_Sch_EZ!$B$31:$B$54,0),MATCH(Schedules_8760!$F7084,DHW_StPt_Sch_EZ!$C$30:$I$30,0)),"F","C")</f>
        <v>53.333333333333329</v>
      </c>
      <c r="N7084" s="12"/>
      <c r="O7084" s="12"/>
      <c r="P7084" s="12"/>
    </row>
    <row r="7085" spans="1:16" x14ac:dyDescent="0.25">
      <c r="A7085" s="35">
        <v>7084</v>
      </c>
      <c r="B7085" s="89">
        <v>296.125</v>
      </c>
      <c r="C7085" s="35">
        <f t="shared" si="550"/>
        <v>4</v>
      </c>
      <c r="D7085" s="35">
        <f t="shared" si="553"/>
        <v>296</v>
      </c>
      <c r="E7085" s="35">
        <f t="shared" si="554"/>
        <v>2</v>
      </c>
      <c r="F7085" s="35" t="str">
        <f t="shared" si="551"/>
        <v>Monday</v>
      </c>
      <c r="G7085" s="35">
        <f t="shared" si="552"/>
        <v>10</v>
      </c>
      <c r="H7085" s="34">
        <f>CONVERT(INDEX(Htg_StPt_Sch_EZ!$C$4:$I$27,MATCH(Schedules_8760!$C7085,Htg_StPt_Sch_EZ!$B$4:$B$27,0),MATCH(Schedules_8760!$F7085,Htg_StPt_Sch_EZ!$C$3:$I$3,0)),"F","C")</f>
        <v>20.555555555555554</v>
      </c>
      <c r="I7085" s="34">
        <f>CONVERT(INDEX(Htg_StPt_Sch_EZ!$C$31:$I$54,MATCH(Schedules_8760!$C7085,Htg_StPt_Sch_EZ!$B$31:$B$54,0),MATCH(Schedules_8760!$F7085,Htg_StPt_Sch_EZ!$C$30:$I$30,0)),"F","C")</f>
        <v>19.444444444444443</v>
      </c>
      <c r="J7085" s="34">
        <f>CONVERT(INDEX(Clg_StPt_Sch_EZ!$C$4:$I$27,MATCH(Schedules_8760!$C7085,Clg_StPt_Sch_EZ!$B$4:$B$27,0),MATCH(Schedules_8760!$F7085,Clg_StPt_Sch_EZ!$C$3:$I$3,0)),"F","C")</f>
        <v>25.555555555555554</v>
      </c>
      <c r="K7085" s="34">
        <f>CONVERT(INDEX(Clg_StPt_Sch_EZ!$C$31:$I$54,MATCH(Schedules_8760!$C7085,Clg_StPt_Sch_EZ!$B$31:$B$54,0),MATCH(Schedules_8760!$F7085,Clg_StPt_Sch_EZ!$C$30:$I$30,0)),"F","C")</f>
        <v>28.333333333333332</v>
      </c>
      <c r="L7085" s="34">
        <f>CONVERT(INDEX(DHW_StPt_Sch_EZ!$C$4:$I$27,MATCH(Schedules_8760!$C7085,DHW_StPt_Sch_EZ!$B$4:$B$27,0),MATCH(Schedules_8760!$F7085,DHW_StPt_Sch_EZ!$C$3:$I$3,0)),"F","C")</f>
        <v>53.333333333333329</v>
      </c>
      <c r="M7085" s="34">
        <f>CONVERT(INDEX(DHW_StPt_Sch_EZ!$C$31:$I$54,MATCH(Schedules_8760!$C7085,DHW_StPt_Sch_EZ!$B$31:$B$54,0),MATCH(Schedules_8760!$F7085,DHW_StPt_Sch_EZ!$C$30:$I$30,0)),"F","C")</f>
        <v>53.333333333333329</v>
      </c>
      <c r="N7085" s="12"/>
      <c r="O7085" s="12"/>
      <c r="P7085" s="12"/>
    </row>
    <row r="7086" spans="1:16" x14ac:dyDescent="0.25">
      <c r="A7086" s="35">
        <v>7085</v>
      </c>
      <c r="B7086" s="89">
        <v>296.16666666666669</v>
      </c>
      <c r="C7086" s="35">
        <f t="shared" si="550"/>
        <v>5</v>
      </c>
      <c r="D7086" s="35">
        <f t="shared" si="553"/>
        <v>296</v>
      </c>
      <c r="E7086" s="35">
        <f t="shared" si="554"/>
        <v>2</v>
      </c>
      <c r="F7086" s="35" t="str">
        <f t="shared" si="551"/>
        <v>Monday</v>
      </c>
      <c r="G7086" s="35">
        <f t="shared" si="552"/>
        <v>10</v>
      </c>
      <c r="H7086" s="34">
        <f>CONVERT(INDEX(Htg_StPt_Sch_EZ!$C$4:$I$27,MATCH(Schedules_8760!$C7086,Htg_StPt_Sch_EZ!$B$4:$B$27,0),MATCH(Schedules_8760!$F7086,Htg_StPt_Sch_EZ!$C$3:$I$3,0)),"F","C")</f>
        <v>20.555555555555554</v>
      </c>
      <c r="I7086" s="34">
        <f>CONVERT(INDEX(Htg_StPt_Sch_EZ!$C$31:$I$54,MATCH(Schedules_8760!$C7086,Htg_StPt_Sch_EZ!$B$31:$B$54,0),MATCH(Schedules_8760!$F7086,Htg_StPt_Sch_EZ!$C$30:$I$30,0)),"F","C")</f>
        <v>19.444444444444443</v>
      </c>
      <c r="J7086" s="34">
        <f>CONVERT(INDEX(Clg_StPt_Sch_EZ!$C$4:$I$27,MATCH(Schedules_8760!$C7086,Clg_StPt_Sch_EZ!$B$4:$B$27,0),MATCH(Schedules_8760!$F7086,Clg_StPt_Sch_EZ!$C$3:$I$3,0)),"F","C")</f>
        <v>25.555555555555554</v>
      </c>
      <c r="K7086" s="34">
        <f>CONVERT(INDEX(Clg_StPt_Sch_EZ!$C$31:$I$54,MATCH(Schedules_8760!$C7086,Clg_StPt_Sch_EZ!$B$31:$B$54,0),MATCH(Schedules_8760!$F7086,Clg_StPt_Sch_EZ!$C$30:$I$30,0)),"F","C")</f>
        <v>28.333333333333332</v>
      </c>
      <c r="L7086" s="34">
        <f>CONVERT(INDEX(DHW_StPt_Sch_EZ!$C$4:$I$27,MATCH(Schedules_8760!$C7086,DHW_StPt_Sch_EZ!$B$4:$B$27,0),MATCH(Schedules_8760!$F7086,DHW_StPt_Sch_EZ!$C$3:$I$3,0)),"F","C")</f>
        <v>53.333333333333329</v>
      </c>
      <c r="M7086" s="34">
        <f>CONVERT(INDEX(DHW_StPt_Sch_EZ!$C$31:$I$54,MATCH(Schedules_8760!$C7086,DHW_StPt_Sch_EZ!$B$31:$B$54,0),MATCH(Schedules_8760!$F7086,DHW_StPt_Sch_EZ!$C$30:$I$30,0)),"F","C")</f>
        <v>53.333333333333329</v>
      </c>
      <c r="N7086" s="12"/>
      <c r="O7086" s="12"/>
      <c r="P7086" s="12"/>
    </row>
    <row r="7087" spans="1:16" x14ac:dyDescent="0.25">
      <c r="A7087" s="35">
        <v>7086</v>
      </c>
      <c r="B7087" s="89">
        <v>296.20833333333331</v>
      </c>
      <c r="C7087" s="35">
        <f t="shared" si="550"/>
        <v>6</v>
      </c>
      <c r="D7087" s="35">
        <f t="shared" si="553"/>
        <v>296</v>
      </c>
      <c r="E7087" s="35">
        <f t="shared" si="554"/>
        <v>2</v>
      </c>
      <c r="F7087" s="35" t="str">
        <f t="shared" si="551"/>
        <v>Monday</v>
      </c>
      <c r="G7087" s="35">
        <f t="shared" si="552"/>
        <v>10</v>
      </c>
      <c r="H7087" s="34">
        <f>CONVERT(INDEX(Htg_StPt_Sch_EZ!$C$4:$I$27,MATCH(Schedules_8760!$C7087,Htg_StPt_Sch_EZ!$B$4:$B$27,0),MATCH(Schedules_8760!$F7087,Htg_StPt_Sch_EZ!$C$3:$I$3,0)),"F","C")</f>
        <v>20.555555555555554</v>
      </c>
      <c r="I7087" s="34">
        <f>CONVERT(INDEX(Htg_StPt_Sch_EZ!$C$31:$I$54,MATCH(Schedules_8760!$C7087,Htg_StPt_Sch_EZ!$B$31:$B$54,0),MATCH(Schedules_8760!$F7087,Htg_StPt_Sch_EZ!$C$30:$I$30,0)),"F","C")</f>
        <v>19.444444444444443</v>
      </c>
      <c r="J7087" s="34">
        <f>CONVERT(INDEX(Clg_StPt_Sch_EZ!$C$4:$I$27,MATCH(Schedules_8760!$C7087,Clg_StPt_Sch_EZ!$B$4:$B$27,0),MATCH(Schedules_8760!$F7087,Clg_StPt_Sch_EZ!$C$3:$I$3,0)),"F","C")</f>
        <v>25.555555555555554</v>
      </c>
      <c r="K7087" s="34">
        <f>CONVERT(INDEX(Clg_StPt_Sch_EZ!$C$31:$I$54,MATCH(Schedules_8760!$C7087,Clg_StPt_Sch_EZ!$B$31:$B$54,0),MATCH(Schedules_8760!$F7087,Clg_StPt_Sch_EZ!$C$30:$I$30,0)),"F","C")</f>
        <v>28.333333333333332</v>
      </c>
      <c r="L7087" s="34">
        <f>CONVERT(INDEX(DHW_StPt_Sch_EZ!$C$4:$I$27,MATCH(Schedules_8760!$C7087,DHW_StPt_Sch_EZ!$B$4:$B$27,0),MATCH(Schedules_8760!$F7087,DHW_StPt_Sch_EZ!$C$3:$I$3,0)),"F","C")</f>
        <v>53.333333333333329</v>
      </c>
      <c r="M7087" s="34">
        <f>CONVERT(INDEX(DHW_StPt_Sch_EZ!$C$31:$I$54,MATCH(Schedules_8760!$C7087,DHW_StPt_Sch_EZ!$B$31:$B$54,0),MATCH(Schedules_8760!$F7087,DHW_StPt_Sch_EZ!$C$30:$I$30,0)),"F","C")</f>
        <v>53.333333333333329</v>
      </c>
      <c r="N7087" s="12"/>
      <c r="O7087" s="12"/>
      <c r="P7087" s="12"/>
    </row>
    <row r="7088" spans="1:16" x14ac:dyDescent="0.25">
      <c r="A7088" s="35">
        <v>7087</v>
      </c>
      <c r="B7088" s="89">
        <v>296.25</v>
      </c>
      <c r="C7088" s="35">
        <f t="shared" si="550"/>
        <v>7</v>
      </c>
      <c r="D7088" s="35">
        <f t="shared" si="553"/>
        <v>296</v>
      </c>
      <c r="E7088" s="35">
        <f t="shared" si="554"/>
        <v>2</v>
      </c>
      <c r="F7088" s="35" t="str">
        <f t="shared" si="551"/>
        <v>Monday</v>
      </c>
      <c r="G7088" s="35">
        <f t="shared" si="552"/>
        <v>10</v>
      </c>
      <c r="H7088" s="34">
        <f>CONVERT(INDEX(Htg_StPt_Sch_EZ!$C$4:$I$27,MATCH(Schedules_8760!$C7088,Htg_StPt_Sch_EZ!$B$4:$B$27,0),MATCH(Schedules_8760!$F7088,Htg_StPt_Sch_EZ!$C$3:$I$3,0)),"F","C")</f>
        <v>20.555555555555554</v>
      </c>
      <c r="I7088" s="34">
        <f>CONVERT(INDEX(Htg_StPt_Sch_EZ!$C$31:$I$54,MATCH(Schedules_8760!$C7088,Htg_StPt_Sch_EZ!$B$31:$B$54,0),MATCH(Schedules_8760!$F7088,Htg_StPt_Sch_EZ!$C$30:$I$30,0)),"F","C")</f>
        <v>19.444444444444443</v>
      </c>
      <c r="J7088" s="34">
        <f>CONVERT(INDEX(Clg_StPt_Sch_EZ!$C$4:$I$27,MATCH(Schedules_8760!$C7088,Clg_StPt_Sch_EZ!$B$4:$B$27,0),MATCH(Schedules_8760!$F7088,Clg_StPt_Sch_EZ!$C$3:$I$3,0)),"F","C")</f>
        <v>25.555555555555554</v>
      </c>
      <c r="K7088" s="34">
        <f>CONVERT(INDEX(Clg_StPt_Sch_EZ!$C$31:$I$54,MATCH(Schedules_8760!$C7088,Clg_StPt_Sch_EZ!$B$31:$B$54,0),MATCH(Schedules_8760!$F7088,Clg_StPt_Sch_EZ!$C$30:$I$30,0)),"F","C")</f>
        <v>28.333333333333332</v>
      </c>
      <c r="L7088" s="34">
        <f>CONVERT(INDEX(DHW_StPt_Sch_EZ!$C$4:$I$27,MATCH(Schedules_8760!$C7088,DHW_StPt_Sch_EZ!$B$4:$B$27,0),MATCH(Schedules_8760!$F7088,DHW_StPt_Sch_EZ!$C$3:$I$3,0)),"F","C")</f>
        <v>53.333333333333329</v>
      </c>
      <c r="M7088" s="34">
        <f>CONVERT(INDEX(DHW_StPt_Sch_EZ!$C$31:$I$54,MATCH(Schedules_8760!$C7088,DHW_StPt_Sch_EZ!$B$31:$B$54,0),MATCH(Schedules_8760!$F7088,DHW_StPt_Sch_EZ!$C$30:$I$30,0)),"F","C")</f>
        <v>53.333333333333329</v>
      </c>
      <c r="N7088" s="12"/>
      <c r="O7088" s="12"/>
      <c r="P7088" s="12"/>
    </row>
    <row r="7089" spans="1:16" x14ac:dyDescent="0.25">
      <c r="A7089" s="35">
        <v>7088</v>
      </c>
      <c r="B7089" s="89">
        <v>296.29166666666669</v>
      </c>
      <c r="C7089" s="35">
        <f t="shared" si="550"/>
        <v>8</v>
      </c>
      <c r="D7089" s="35">
        <f t="shared" si="553"/>
        <v>296</v>
      </c>
      <c r="E7089" s="35">
        <f t="shared" si="554"/>
        <v>2</v>
      </c>
      <c r="F7089" s="35" t="str">
        <f t="shared" si="551"/>
        <v>Monday</v>
      </c>
      <c r="G7089" s="35">
        <f t="shared" si="552"/>
        <v>10</v>
      </c>
      <c r="H7089" s="34">
        <f>CONVERT(INDEX(Htg_StPt_Sch_EZ!$C$4:$I$27,MATCH(Schedules_8760!$C7089,Htg_StPt_Sch_EZ!$B$4:$B$27,0),MATCH(Schedules_8760!$F7089,Htg_StPt_Sch_EZ!$C$3:$I$3,0)),"F","C")</f>
        <v>20.555555555555554</v>
      </c>
      <c r="I7089" s="34">
        <f>CONVERT(INDEX(Htg_StPt_Sch_EZ!$C$31:$I$54,MATCH(Schedules_8760!$C7089,Htg_StPt_Sch_EZ!$B$31:$B$54,0),MATCH(Schedules_8760!$F7089,Htg_StPt_Sch_EZ!$C$30:$I$30,0)),"F","C")</f>
        <v>19.444444444444443</v>
      </c>
      <c r="J7089" s="34">
        <f>CONVERT(INDEX(Clg_StPt_Sch_EZ!$C$4:$I$27,MATCH(Schedules_8760!$C7089,Clg_StPt_Sch_EZ!$B$4:$B$27,0),MATCH(Schedules_8760!$F7089,Clg_StPt_Sch_EZ!$C$3:$I$3,0)),"F","C")</f>
        <v>25.555555555555554</v>
      </c>
      <c r="K7089" s="34">
        <f>CONVERT(INDEX(Clg_StPt_Sch_EZ!$C$31:$I$54,MATCH(Schedules_8760!$C7089,Clg_StPt_Sch_EZ!$B$31:$B$54,0),MATCH(Schedules_8760!$F7089,Clg_StPt_Sch_EZ!$C$30:$I$30,0)),"F","C")</f>
        <v>25</v>
      </c>
      <c r="L7089" s="34">
        <f>CONVERT(INDEX(DHW_StPt_Sch_EZ!$C$4:$I$27,MATCH(Schedules_8760!$C7089,DHW_StPt_Sch_EZ!$B$4:$B$27,0),MATCH(Schedules_8760!$F7089,DHW_StPt_Sch_EZ!$C$3:$I$3,0)),"F","C")</f>
        <v>53.333333333333329</v>
      </c>
      <c r="M7089" s="34">
        <f>CONVERT(INDEX(DHW_StPt_Sch_EZ!$C$31:$I$54,MATCH(Schedules_8760!$C7089,DHW_StPt_Sch_EZ!$B$31:$B$54,0),MATCH(Schedules_8760!$F7089,DHW_StPt_Sch_EZ!$C$30:$I$30,0)),"F","C")</f>
        <v>53.333333333333329</v>
      </c>
      <c r="N7089" s="12"/>
      <c r="O7089" s="12"/>
      <c r="P7089" s="12"/>
    </row>
    <row r="7090" spans="1:16" x14ac:dyDescent="0.25">
      <c r="A7090" s="35">
        <v>7089</v>
      </c>
      <c r="B7090" s="89">
        <v>296.33333333333331</v>
      </c>
      <c r="C7090" s="35">
        <f t="shared" si="550"/>
        <v>9</v>
      </c>
      <c r="D7090" s="35">
        <f t="shared" si="553"/>
        <v>296</v>
      </c>
      <c r="E7090" s="35">
        <f t="shared" si="554"/>
        <v>2</v>
      </c>
      <c r="F7090" s="35" t="str">
        <f t="shared" si="551"/>
        <v>Monday</v>
      </c>
      <c r="G7090" s="35">
        <f t="shared" si="552"/>
        <v>10</v>
      </c>
      <c r="H7090" s="34">
        <f>CONVERT(INDEX(Htg_StPt_Sch_EZ!$C$4:$I$27,MATCH(Schedules_8760!$C7090,Htg_StPt_Sch_EZ!$B$4:$B$27,0),MATCH(Schedules_8760!$F7090,Htg_StPt_Sch_EZ!$C$3:$I$3,0)),"F","C")</f>
        <v>20.555555555555554</v>
      </c>
      <c r="I7090" s="34">
        <f>CONVERT(INDEX(Htg_StPt_Sch_EZ!$C$31:$I$54,MATCH(Schedules_8760!$C7090,Htg_StPt_Sch_EZ!$B$31:$B$54,0),MATCH(Schedules_8760!$F7090,Htg_StPt_Sch_EZ!$C$30:$I$30,0)),"F","C")</f>
        <v>19.444444444444443</v>
      </c>
      <c r="J7090" s="34">
        <f>CONVERT(INDEX(Clg_StPt_Sch_EZ!$C$4:$I$27,MATCH(Schedules_8760!$C7090,Clg_StPt_Sch_EZ!$B$4:$B$27,0),MATCH(Schedules_8760!$F7090,Clg_StPt_Sch_EZ!$C$3:$I$3,0)),"F","C")</f>
        <v>25.555555555555554</v>
      </c>
      <c r="K7090" s="34">
        <f>CONVERT(INDEX(Clg_StPt_Sch_EZ!$C$31:$I$54,MATCH(Schedules_8760!$C7090,Clg_StPt_Sch_EZ!$B$31:$B$54,0),MATCH(Schedules_8760!$F7090,Clg_StPt_Sch_EZ!$C$30:$I$30,0)),"F","C")</f>
        <v>25</v>
      </c>
      <c r="L7090" s="34">
        <f>CONVERT(INDEX(DHW_StPt_Sch_EZ!$C$4:$I$27,MATCH(Schedules_8760!$C7090,DHW_StPt_Sch_EZ!$B$4:$B$27,0),MATCH(Schedules_8760!$F7090,DHW_StPt_Sch_EZ!$C$3:$I$3,0)),"F","C")</f>
        <v>53.333333333333329</v>
      </c>
      <c r="M7090" s="34">
        <f>CONVERT(INDEX(DHW_StPt_Sch_EZ!$C$31:$I$54,MATCH(Schedules_8760!$C7090,DHW_StPt_Sch_EZ!$B$31:$B$54,0),MATCH(Schedules_8760!$F7090,DHW_StPt_Sch_EZ!$C$30:$I$30,0)),"F","C")</f>
        <v>53.333333333333329</v>
      </c>
      <c r="N7090" s="12"/>
      <c r="O7090" s="12"/>
      <c r="P7090" s="12"/>
    </row>
    <row r="7091" spans="1:16" x14ac:dyDescent="0.25">
      <c r="A7091" s="35">
        <v>7090</v>
      </c>
      <c r="B7091" s="89">
        <v>296.375</v>
      </c>
      <c r="C7091" s="35">
        <f t="shared" si="550"/>
        <v>10</v>
      </c>
      <c r="D7091" s="35">
        <f t="shared" si="553"/>
        <v>296</v>
      </c>
      <c r="E7091" s="35">
        <f t="shared" si="554"/>
        <v>2</v>
      </c>
      <c r="F7091" s="35" t="str">
        <f t="shared" si="551"/>
        <v>Monday</v>
      </c>
      <c r="G7091" s="35">
        <f t="shared" si="552"/>
        <v>10</v>
      </c>
      <c r="H7091" s="34">
        <f>CONVERT(INDEX(Htg_StPt_Sch_EZ!$C$4:$I$27,MATCH(Schedules_8760!$C7091,Htg_StPt_Sch_EZ!$B$4:$B$27,0),MATCH(Schedules_8760!$F7091,Htg_StPt_Sch_EZ!$C$3:$I$3,0)),"F","C")</f>
        <v>20.555555555555554</v>
      </c>
      <c r="I7091" s="34">
        <f>CONVERT(INDEX(Htg_StPt_Sch_EZ!$C$31:$I$54,MATCH(Schedules_8760!$C7091,Htg_StPt_Sch_EZ!$B$31:$B$54,0),MATCH(Schedules_8760!$F7091,Htg_StPt_Sch_EZ!$C$30:$I$30,0)),"F","C")</f>
        <v>19.444444444444443</v>
      </c>
      <c r="J7091" s="34">
        <f>CONVERT(INDEX(Clg_StPt_Sch_EZ!$C$4:$I$27,MATCH(Schedules_8760!$C7091,Clg_StPt_Sch_EZ!$B$4:$B$27,0),MATCH(Schedules_8760!$F7091,Clg_StPt_Sch_EZ!$C$3:$I$3,0)),"F","C")</f>
        <v>25.555555555555554</v>
      </c>
      <c r="K7091" s="34">
        <f>CONVERT(INDEX(Clg_StPt_Sch_EZ!$C$31:$I$54,MATCH(Schedules_8760!$C7091,Clg_StPt_Sch_EZ!$B$31:$B$54,0),MATCH(Schedules_8760!$F7091,Clg_StPt_Sch_EZ!$C$30:$I$30,0)),"F","C")</f>
        <v>25</v>
      </c>
      <c r="L7091" s="34">
        <f>CONVERT(INDEX(DHW_StPt_Sch_EZ!$C$4:$I$27,MATCH(Schedules_8760!$C7091,DHW_StPt_Sch_EZ!$B$4:$B$27,0),MATCH(Schedules_8760!$F7091,DHW_StPt_Sch_EZ!$C$3:$I$3,0)),"F","C")</f>
        <v>53.333333333333329</v>
      </c>
      <c r="M7091" s="34">
        <f>CONVERT(INDEX(DHW_StPt_Sch_EZ!$C$31:$I$54,MATCH(Schedules_8760!$C7091,DHW_StPt_Sch_EZ!$B$31:$B$54,0),MATCH(Schedules_8760!$F7091,DHW_StPt_Sch_EZ!$C$30:$I$30,0)),"F","C")</f>
        <v>53.333333333333329</v>
      </c>
      <c r="N7091" s="12"/>
      <c r="O7091" s="12"/>
      <c r="P7091" s="12"/>
    </row>
    <row r="7092" spans="1:16" x14ac:dyDescent="0.25">
      <c r="A7092" s="35">
        <v>7091</v>
      </c>
      <c r="B7092" s="89">
        <v>296.41666666666669</v>
      </c>
      <c r="C7092" s="35">
        <f t="shared" si="550"/>
        <v>11</v>
      </c>
      <c r="D7092" s="35">
        <f t="shared" si="553"/>
        <v>296</v>
      </c>
      <c r="E7092" s="35">
        <f t="shared" si="554"/>
        <v>2</v>
      </c>
      <c r="F7092" s="35" t="str">
        <f t="shared" si="551"/>
        <v>Monday</v>
      </c>
      <c r="G7092" s="35">
        <f t="shared" si="552"/>
        <v>10</v>
      </c>
      <c r="H7092" s="34">
        <f>CONVERT(INDEX(Htg_StPt_Sch_EZ!$C$4:$I$27,MATCH(Schedules_8760!$C7092,Htg_StPt_Sch_EZ!$B$4:$B$27,0),MATCH(Schedules_8760!$F7092,Htg_StPt_Sch_EZ!$C$3:$I$3,0)),"F","C")</f>
        <v>20.555555555555554</v>
      </c>
      <c r="I7092" s="34">
        <f>CONVERT(INDEX(Htg_StPt_Sch_EZ!$C$31:$I$54,MATCH(Schedules_8760!$C7092,Htg_StPt_Sch_EZ!$B$31:$B$54,0),MATCH(Schedules_8760!$F7092,Htg_StPt_Sch_EZ!$C$30:$I$30,0)),"F","C")</f>
        <v>19.444444444444443</v>
      </c>
      <c r="J7092" s="34">
        <f>CONVERT(INDEX(Clg_StPt_Sch_EZ!$C$4:$I$27,MATCH(Schedules_8760!$C7092,Clg_StPt_Sch_EZ!$B$4:$B$27,0),MATCH(Schedules_8760!$F7092,Clg_StPt_Sch_EZ!$C$3:$I$3,0)),"F","C")</f>
        <v>25.555555555555554</v>
      </c>
      <c r="K7092" s="34">
        <f>CONVERT(INDEX(Clg_StPt_Sch_EZ!$C$31:$I$54,MATCH(Schedules_8760!$C7092,Clg_StPt_Sch_EZ!$B$31:$B$54,0),MATCH(Schedules_8760!$F7092,Clg_StPt_Sch_EZ!$C$30:$I$30,0)),"F","C")</f>
        <v>25</v>
      </c>
      <c r="L7092" s="34">
        <f>CONVERT(INDEX(DHW_StPt_Sch_EZ!$C$4:$I$27,MATCH(Schedules_8760!$C7092,DHW_StPt_Sch_EZ!$B$4:$B$27,0),MATCH(Schedules_8760!$F7092,DHW_StPt_Sch_EZ!$C$3:$I$3,0)),"F","C")</f>
        <v>53.333333333333329</v>
      </c>
      <c r="M7092" s="34">
        <f>CONVERT(INDEX(DHW_StPt_Sch_EZ!$C$31:$I$54,MATCH(Schedules_8760!$C7092,DHW_StPt_Sch_EZ!$B$31:$B$54,0),MATCH(Schedules_8760!$F7092,DHW_StPt_Sch_EZ!$C$30:$I$30,0)),"F","C")</f>
        <v>53.333333333333329</v>
      </c>
      <c r="N7092" s="12"/>
      <c r="O7092" s="12"/>
      <c r="P7092" s="12"/>
    </row>
    <row r="7093" spans="1:16" x14ac:dyDescent="0.25">
      <c r="A7093" s="35">
        <v>7092</v>
      </c>
      <c r="B7093" s="89">
        <v>296.45833333333331</v>
      </c>
      <c r="C7093" s="35">
        <f t="shared" si="550"/>
        <v>12</v>
      </c>
      <c r="D7093" s="35">
        <f t="shared" si="553"/>
        <v>296</v>
      </c>
      <c r="E7093" s="35">
        <f t="shared" si="554"/>
        <v>2</v>
      </c>
      <c r="F7093" s="35" t="str">
        <f t="shared" si="551"/>
        <v>Monday</v>
      </c>
      <c r="G7093" s="35">
        <f t="shared" si="552"/>
        <v>10</v>
      </c>
      <c r="H7093" s="34">
        <f>CONVERT(INDEX(Htg_StPt_Sch_EZ!$C$4:$I$27,MATCH(Schedules_8760!$C7093,Htg_StPt_Sch_EZ!$B$4:$B$27,0),MATCH(Schedules_8760!$F7093,Htg_StPt_Sch_EZ!$C$3:$I$3,0)),"F","C")</f>
        <v>20.555555555555554</v>
      </c>
      <c r="I7093" s="34">
        <f>CONVERT(INDEX(Htg_StPt_Sch_EZ!$C$31:$I$54,MATCH(Schedules_8760!$C7093,Htg_StPt_Sch_EZ!$B$31:$B$54,0),MATCH(Schedules_8760!$F7093,Htg_StPt_Sch_EZ!$C$30:$I$30,0)),"F","C")</f>
        <v>19.444444444444443</v>
      </c>
      <c r="J7093" s="34">
        <f>CONVERT(INDEX(Clg_StPt_Sch_EZ!$C$4:$I$27,MATCH(Schedules_8760!$C7093,Clg_StPt_Sch_EZ!$B$4:$B$27,0),MATCH(Schedules_8760!$F7093,Clg_StPt_Sch_EZ!$C$3:$I$3,0)),"F","C")</f>
        <v>25.555555555555554</v>
      </c>
      <c r="K7093" s="34">
        <f>CONVERT(INDEX(Clg_StPt_Sch_EZ!$C$31:$I$54,MATCH(Schedules_8760!$C7093,Clg_StPt_Sch_EZ!$B$31:$B$54,0),MATCH(Schedules_8760!$F7093,Clg_StPt_Sch_EZ!$C$30:$I$30,0)),"F","C")</f>
        <v>25</v>
      </c>
      <c r="L7093" s="34">
        <f>CONVERT(INDEX(DHW_StPt_Sch_EZ!$C$4:$I$27,MATCH(Schedules_8760!$C7093,DHW_StPt_Sch_EZ!$B$4:$B$27,0),MATCH(Schedules_8760!$F7093,DHW_StPt_Sch_EZ!$C$3:$I$3,0)),"F","C")</f>
        <v>53.333333333333329</v>
      </c>
      <c r="M7093" s="34">
        <f>CONVERT(INDEX(DHW_StPt_Sch_EZ!$C$31:$I$54,MATCH(Schedules_8760!$C7093,DHW_StPt_Sch_EZ!$B$31:$B$54,0),MATCH(Schedules_8760!$F7093,DHW_StPt_Sch_EZ!$C$30:$I$30,0)),"F","C")</f>
        <v>53.333333333333329</v>
      </c>
      <c r="N7093" s="12"/>
      <c r="O7093" s="12"/>
      <c r="P7093" s="12"/>
    </row>
    <row r="7094" spans="1:16" x14ac:dyDescent="0.25">
      <c r="A7094" s="35">
        <v>7093</v>
      </c>
      <c r="B7094" s="89">
        <v>296.5</v>
      </c>
      <c r="C7094" s="35">
        <f t="shared" si="550"/>
        <v>13</v>
      </c>
      <c r="D7094" s="35">
        <f t="shared" si="553"/>
        <v>296</v>
      </c>
      <c r="E7094" s="35">
        <f t="shared" si="554"/>
        <v>2</v>
      </c>
      <c r="F7094" s="35" t="str">
        <f t="shared" si="551"/>
        <v>Monday</v>
      </c>
      <c r="G7094" s="35">
        <f t="shared" si="552"/>
        <v>10</v>
      </c>
      <c r="H7094" s="34">
        <f>CONVERT(INDEX(Htg_StPt_Sch_EZ!$C$4:$I$27,MATCH(Schedules_8760!$C7094,Htg_StPt_Sch_EZ!$B$4:$B$27,0),MATCH(Schedules_8760!$F7094,Htg_StPt_Sch_EZ!$C$3:$I$3,0)),"F","C")</f>
        <v>20.555555555555554</v>
      </c>
      <c r="I7094" s="34">
        <f>CONVERT(INDEX(Htg_StPt_Sch_EZ!$C$31:$I$54,MATCH(Schedules_8760!$C7094,Htg_StPt_Sch_EZ!$B$31:$B$54,0),MATCH(Schedules_8760!$F7094,Htg_StPt_Sch_EZ!$C$30:$I$30,0)),"F","C")</f>
        <v>19.444444444444443</v>
      </c>
      <c r="J7094" s="34">
        <f>CONVERT(INDEX(Clg_StPt_Sch_EZ!$C$4:$I$27,MATCH(Schedules_8760!$C7094,Clg_StPt_Sch_EZ!$B$4:$B$27,0),MATCH(Schedules_8760!$F7094,Clg_StPt_Sch_EZ!$C$3:$I$3,0)),"F","C")</f>
        <v>25.555555555555554</v>
      </c>
      <c r="K7094" s="34">
        <f>CONVERT(INDEX(Clg_StPt_Sch_EZ!$C$31:$I$54,MATCH(Schedules_8760!$C7094,Clg_StPt_Sch_EZ!$B$31:$B$54,0),MATCH(Schedules_8760!$F7094,Clg_StPt_Sch_EZ!$C$30:$I$30,0)),"F","C")</f>
        <v>25</v>
      </c>
      <c r="L7094" s="34">
        <f>CONVERT(INDEX(DHW_StPt_Sch_EZ!$C$4:$I$27,MATCH(Schedules_8760!$C7094,DHW_StPt_Sch_EZ!$B$4:$B$27,0),MATCH(Schedules_8760!$F7094,DHW_StPt_Sch_EZ!$C$3:$I$3,0)),"F","C")</f>
        <v>53.333333333333329</v>
      </c>
      <c r="M7094" s="34">
        <f>CONVERT(INDEX(DHW_StPt_Sch_EZ!$C$31:$I$54,MATCH(Schedules_8760!$C7094,DHW_StPt_Sch_EZ!$B$31:$B$54,0),MATCH(Schedules_8760!$F7094,DHW_StPt_Sch_EZ!$C$30:$I$30,0)),"F","C")</f>
        <v>53.333333333333329</v>
      </c>
      <c r="N7094" s="12"/>
      <c r="O7094" s="12"/>
      <c r="P7094" s="12"/>
    </row>
    <row r="7095" spans="1:16" x14ac:dyDescent="0.25">
      <c r="A7095" s="35">
        <v>7094</v>
      </c>
      <c r="B7095" s="89">
        <v>296.54166666666669</v>
      </c>
      <c r="C7095" s="35">
        <f t="shared" si="550"/>
        <v>14</v>
      </c>
      <c r="D7095" s="35">
        <f t="shared" si="553"/>
        <v>296</v>
      </c>
      <c r="E7095" s="35">
        <f t="shared" si="554"/>
        <v>2</v>
      </c>
      <c r="F7095" s="35" t="str">
        <f t="shared" si="551"/>
        <v>Monday</v>
      </c>
      <c r="G7095" s="35">
        <f t="shared" si="552"/>
        <v>10</v>
      </c>
      <c r="H7095" s="34">
        <f>CONVERT(INDEX(Htg_StPt_Sch_EZ!$C$4:$I$27,MATCH(Schedules_8760!$C7095,Htg_StPt_Sch_EZ!$B$4:$B$27,0),MATCH(Schedules_8760!$F7095,Htg_StPt_Sch_EZ!$C$3:$I$3,0)),"F","C")</f>
        <v>20.555555555555554</v>
      </c>
      <c r="I7095" s="34">
        <f>CONVERT(INDEX(Htg_StPt_Sch_EZ!$C$31:$I$54,MATCH(Schedules_8760!$C7095,Htg_StPt_Sch_EZ!$B$31:$B$54,0),MATCH(Schedules_8760!$F7095,Htg_StPt_Sch_EZ!$C$30:$I$30,0)),"F","C")</f>
        <v>19.444444444444443</v>
      </c>
      <c r="J7095" s="34">
        <f>CONVERT(INDEX(Clg_StPt_Sch_EZ!$C$4:$I$27,MATCH(Schedules_8760!$C7095,Clg_StPt_Sch_EZ!$B$4:$B$27,0),MATCH(Schedules_8760!$F7095,Clg_StPt_Sch_EZ!$C$3:$I$3,0)),"F","C")</f>
        <v>25.555555555555554</v>
      </c>
      <c r="K7095" s="34">
        <f>CONVERT(INDEX(Clg_StPt_Sch_EZ!$C$31:$I$54,MATCH(Schedules_8760!$C7095,Clg_StPt_Sch_EZ!$B$31:$B$54,0),MATCH(Schedules_8760!$F7095,Clg_StPt_Sch_EZ!$C$30:$I$30,0)),"F","C")</f>
        <v>25</v>
      </c>
      <c r="L7095" s="34">
        <f>CONVERT(INDEX(DHW_StPt_Sch_EZ!$C$4:$I$27,MATCH(Schedules_8760!$C7095,DHW_StPt_Sch_EZ!$B$4:$B$27,0),MATCH(Schedules_8760!$F7095,DHW_StPt_Sch_EZ!$C$3:$I$3,0)),"F","C")</f>
        <v>53.333333333333329</v>
      </c>
      <c r="M7095" s="34">
        <f>CONVERT(INDEX(DHW_StPt_Sch_EZ!$C$31:$I$54,MATCH(Schedules_8760!$C7095,DHW_StPt_Sch_EZ!$B$31:$B$54,0),MATCH(Schedules_8760!$F7095,DHW_StPt_Sch_EZ!$C$30:$I$30,0)),"F","C")</f>
        <v>53.333333333333329</v>
      </c>
      <c r="N7095" s="12"/>
      <c r="O7095" s="12"/>
      <c r="P7095" s="12"/>
    </row>
    <row r="7096" spans="1:16" x14ac:dyDescent="0.25">
      <c r="A7096" s="35">
        <v>7095</v>
      </c>
      <c r="B7096" s="89">
        <v>296.58333333333331</v>
      </c>
      <c r="C7096" s="35">
        <f t="shared" si="550"/>
        <v>15</v>
      </c>
      <c r="D7096" s="35">
        <f t="shared" si="553"/>
        <v>296</v>
      </c>
      <c r="E7096" s="35">
        <f t="shared" si="554"/>
        <v>2</v>
      </c>
      <c r="F7096" s="35" t="str">
        <f t="shared" si="551"/>
        <v>Monday</v>
      </c>
      <c r="G7096" s="35">
        <f t="shared" si="552"/>
        <v>10</v>
      </c>
      <c r="H7096" s="34">
        <f>CONVERT(INDEX(Htg_StPt_Sch_EZ!$C$4:$I$27,MATCH(Schedules_8760!$C7096,Htg_StPt_Sch_EZ!$B$4:$B$27,0),MATCH(Schedules_8760!$F7096,Htg_StPt_Sch_EZ!$C$3:$I$3,0)),"F","C")</f>
        <v>20.555555555555554</v>
      </c>
      <c r="I7096" s="34">
        <f>CONVERT(INDEX(Htg_StPt_Sch_EZ!$C$31:$I$54,MATCH(Schedules_8760!$C7096,Htg_StPt_Sch_EZ!$B$31:$B$54,0),MATCH(Schedules_8760!$F7096,Htg_StPt_Sch_EZ!$C$30:$I$30,0)),"F","C")</f>
        <v>21.111111111111111</v>
      </c>
      <c r="J7096" s="34">
        <f>CONVERT(INDEX(Clg_StPt_Sch_EZ!$C$4:$I$27,MATCH(Schedules_8760!$C7096,Clg_StPt_Sch_EZ!$B$4:$B$27,0),MATCH(Schedules_8760!$F7096,Clg_StPt_Sch_EZ!$C$3:$I$3,0)),"F","C")</f>
        <v>25.555555555555554</v>
      </c>
      <c r="K7096" s="34">
        <f>CONVERT(INDEX(Clg_StPt_Sch_EZ!$C$31:$I$54,MATCH(Schedules_8760!$C7096,Clg_StPt_Sch_EZ!$B$31:$B$54,0),MATCH(Schedules_8760!$F7096,Clg_StPt_Sch_EZ!$C$30:$I$30,0)),"F","C")</f>
        <v>25</v>
      </c>
      <c r="L7096" s="34">
        <f>CONVERT(INDEX(DHW_StPt_Sch_EZ!$C$4:$I$27,MATCH(Schedules_8760!$C7096,DHW_StPt_Sch_EZ!$B$4:$B$27,0),MATCH(Schedules_8760!$F7096,DHW_StPt_Sch_EZ!$C$3:$I$3,0)),"F","C")</f>
        <v>53.333333333333329</v>
      </c>
      <c r="M7096" s="34">
        <f>CONVERT(INDEX(DHW_StPt_Sch_EZ!$C$31:$I$54,MATCH(Schedules_8760!$C7096,DHW_StPt_Sch_EZ!$B$31:$B$54,0),MATCH(Schedules_8760!$F7096,DHW_StPt_Sch_EZ!$C$30:$I$30,0)),"F","C")</f>
        <v>53.333333333333329</v>
      </c>
      <c r="N7096" s="12"/>
      <c r="O7096" s="12"/>
      <c r="P7096" s="12"/>
    </row>
    <row r="7097" spans="1:16" x14ac:dyDescent="0.25">
      <c r="A7097" s="35">
        <v>7096</v>
      </c>
      <c r="B7097" s="89">
        <v>296.625</v>
      </c>
      <c r="C7097" s="35">
        <f t="shared" si="550"/>
        <v>16</v>
      </c>
      <c r="D7097" s="35">
        <f t="shared" si="553"/>
        <v>296</v>
      </c>
      <c r="E7097" s="35">
        <f t="shared" si="554"/>
        <v>2</v>
      </c>
      <c r="F7097" s="35" t="str">
        <f t="shared" si="551"/>
        <v>Monday</v>
      </c>
      <c r="G7097" s="35">
        <f t="shared" si="552"/>
        <v>10</v>
      </c>
      <c r="H7097" s="34">
        <f>CONVERT(INDEX(Htg_StPt_Sch_EZ!$C$4:$I$27,MATCH(Schedules_8760!$C7097,Htg_StPt_Sch_EZ!$B$4:$B$27,0),MATCH(Schedules_8760!$F7097,Htg_StPt_Sch_EZ!$C$3:$I$3,0)),"F","C")</f>
        <v>20.555555555555554</v>
      </c>
      <c r="I7097" s="34">
        <f>CONVERT(INDEX(Htg_StPt_Sch_EZ!$C$31:$I$54,MATCH(Schedules_8760!$C7097,Htg_StPt_Sch_EZ!$B$31:$B$54,0),MATCH(Schedules_8760!$F7097,Htg_StPt_Sch_EZ!$C$30:$I$30,0)),"F","C")</f>
        <v>21.111111111111111</v>
      </c>
      <c r="J7097" s="34">
        <f>CONVERT(INDEX(Clg_StPt_Sch_EZ!$C$4:$I$27,MATCH(Schedules_8760!$C7097,Clg_StPt_Sch_EZ!$B$4:$B$27,0),MATCH(Schedules_8760!$F7097,Clg_StPt_Sch_EZ!$C$3:$I$3,0)),"F","C")</f>
        <v>25.555555555555554</v>
      </c>
      <c r="K7097" s="34">
        <f>CONVERT(INDEX(Clg_StPt_Sch_EZ!$C$31:$I$54,MATCH(Schedules_8760!$C7097,Clg_StPt_Sch_EZ!$B$31:$B$54,0),MATCH(Schedules_8760!$F7097,Clg_StPt_Sch_EZ!$C$30:$I$30,0)),"F","C")</f>
        <v>25</v>
      </c>
      <c r="L7097" s="34">
        <f>CONVERT(INDEX(DHW_StPt_Sch_EZ!$C$4:$I$27,MATCH(Schedules_8760!$C7097,DHW_StPt_Sch_EZ!$B$4:$B$27,0),MATCH(Schedules_8760!$F7097,DHW_StPt_Sch_EZ!$C$3:$I$3,0)),"F","C")</f>
        <v>53.333333333333329</v>
      </c>
      <c r="M7097" s="34">
        <f>CONVERT(INDEX(DHW_StPt_Sch_EZ!$C$31:$I$54,MATCH(Schedules_8760!$C7097,DHW_StPt_Sch_EZ!$B$31:$B$54,0),MATCH(Schedules_8760!$F7097,DHW_StPt_Sch_EZ!$C$30:$I$30,0)),"F","C")</f>
        <v>53.333333333333329</v>
      </c>
      <c r="N7097" s="12"/>
      <c r="O7097" s="12"/>
      <c r="P7097" s="12"/>
    </row>
    <row r="7098" spans="1:16" x14ac:dyDescent="0.25">
      <c r="A7098" s="35">
        <v>7097</v>
      </c>
      <c r="B7098" s="89">
        <v>296.66666666666669</v>
      </c>
      <c r="C7098" s="35">
        <f t="shared" si="550"/>
        <v>17</v>
      </c>
      <c r="D7098" s="35">
        <f t="shared" si="553"/>
        <v>296</v>
      </c>
      <c r="E7098" s="35">
        <f t="shared" si="554"/>
        <v>2</v>
      </c>
      <c r="F7098" s="35" t="str">
        <f t="shared" si="551"/>
        <v>Monday</v>
      </c>
      <c r="G7098" s="35">
        <f t="shared" si="552"/>
        <v>10</v>
      </c>
      <c r="H7098" s="34">
        <f>CONVERT(INDEX(Htg_StPt_Sch_EZ!$C$4:$I$27,MATCH(Schedules_8760!$C7098,Htg_StPt_Sch_EZ!$B$4:$B$27,0),MATCH(Schedules_8760!$F7098,Htg_StPt_Sch_EZ!$C$3:$I$3,0)),"F","C")</f>
        <v>20.555555555555554</v>
      </c>
      <c r="I7098" s="34">
        <f>CONVERT(INDEX(Htg_StPt_Sch_EZ!$C$31:$I$54,MATCH(Schedules_8760!$C7098,Htg_StPt_Sch_EZ!$B$31:$B$54,0),MATCH(Schedules_8760!$F7098,Htg_StPt_Sch_EZ!$C$30:$I$30,0)),"F","C")</f>
        <v>17.777777777777779</v>
      </c>
      <c r="J7098" s="34">
        <f>CONVERT(INDEX(Clg_StPt_Sch_EZ!$C$4:$I$27,MATCH(Schedules_8760!$C7098,Clg_StPt_Sch_EZ!$B$4:$B$27,0),MATCH(Schedules_8760!$F7098,Clg_StPt_Sch_EZ!$C$3:$I$3,0)),"F","C")</f>
        <v>25.555555555555554</v>
      </c>
      <c r="K7098" s="34">
        <f>CONVERT(INDEX(Clg_StPt_Sch_EZ!$C$31:$I$54,MATCH(Schedules_8760!$C7098,Clg_StPt_Sch_EZ!$B$31:$B$54,0),MATCH(Schedules_8760!$F7098,Clg_StPt_Sch_EZ!$C$30:$I$30,0)),"F","C")</f>
        <v>25</v>
      </c>
      <c r="L7098" s="34">
        <f>CONVERT(INDEX(DHW_StPt_Sch_EZ!$C$4:$I$27,MATCH(Schedules_8760!$C7098,DHW_StPt_Sch_EZ!$B$4:$B$27,0),MATCH(Schedules_8760!$F7098,DHW_StPt_Sch_EZ!$C$3:$I$3,0)),"F","C")</f>
        <v>53.333333333333329</v>
      </c>
      <c r="M7098" s="34">
        <f>CONVERT(INDEX(DHW_StPt_Sch_EZ!$C$31:$I$54,MATCH(Schedules_8760!$C7098,DHW_StPt_Sch_EZ!$B$31:$B$54,0),MATCH(Schedules_8760!$F7098,DHW_StPt_Sch_EZ!$C$30:$I$30,0)),"F","C")</f>
        <v>53.333333333333329</v>
      </c>
      <c r="N7098" s="12"/>
      <c r="O7098" s="12"/>
      <c r="P7098" s="12"/>
    </row>
    <row r="7099" spans="1:16" x14ac:dyDescent="0.25">
      <c r="A7099" s="35">
        <v>7098</v>
      </c>
      <c r="B7099" s="89">
        <v>296.70833333333331</v>
      </c>
      <c r="C7099" s="35">
        <f t="shared" si="550"/>
        <v>18</v>
      </c>
      <c r="D7099" s="35">
        <f t="shared" si="553"/>
        <v>296</v>
      </c>
      <c r="E7099" s="35">
        <f t="shared" si="554"/>
        <v>2</v>
      </c>
      <c r="F7099" s="35" t="str">
        <f t="shared" si="551"/>
        <v>Monday</v>
      </c>
      <c r="G7099" s="35">
        <f t="shared" si="552"/>
        <v>10</v>
      </c>
      <c r="H7099" s="34">
        <f>CONVERT(INDEX(Htg_StPt_Sch_EZ!$C$4:$I$27,MATCH(Schedules_8760!$C7099,Htg_StPt_Sch_EZ!$B$4:$B$27,0),MATCH(Schedules_8760!$F7099,Htg_StPt_Sch_EZ!$C$3:$I$3,0)),"F","C")</f>
        <v>20.555555555555554</v>
      </c>
      <c r="I7099" s="34">
        <f>CONVERT(INDEX(Htg_StPt_Sch_EZ!$C$31:$I$54,MATCH(Schedules_8760!$C7099,Htg_StPt_Sch_EZ!$B$31:$B$54,0),MATCH(Schedules_8760!$F7099,Htg_StPt_Sch_EZ!$C$30:$I$30,0)),"F","C")</f>
        <v>17.777777777777779</v>
      </c>
      <c r="J7099" s="34">
        <f>CONVERT(INDEX(Clg_StPt_Sch_EZ!$C$4:$I$27,MATCH(Schedules_8760!$C7099,Clg_StPt_Sch_EZ!$B$4:$B$27,0),MATCH(Schedules_8760!$F7099,Clg_StPt_Sch_EZ!$C$3:$I$3,0)),"F","C")</f>
        <v>25.555555555555554</v>
      </c>
      <c r="K7099" s="34">
        <f>CONVERT(INDEX(Clg_StPt_Sch_EZ!$C$31:$I$54,MATCH(Schedules_8760!$C7099,Clg_StPt_Sch_EZ!$B$31:$B$54,0),MATCH(Schedules_8760!$F7099,Clg_StPt_Sch_EZ!$C$30:$I$30,0)),"F","C")</f>
        <v>28.333333333333332</v>
      </c>
      <c r="L7099" s="34">
        <f>CONVERT(INDEX(DHW_StPt_Sch_EZ!$C$4:$I$27,MATCH(Schedules_8760!$C7099,DHW_StPt_Sch_EZ!$B$4:$B$27,0),MATCH(Schedules_8760!$F7099,DHW_StPt_Sch_EZ!$C$3:$I$3,0)),"F","C")</f>
        <v>53.333333333333329</v>
      </c>
      <c r="M7099" s="34">
        <f>CONVERT(INDEX(DHW_StPt_Sch_EZ!$C$31:$I$54,MATCH(Schedules_8760!$C7099,DHW_StPt_Sch_EZ!$B$31:$B$54,0),MATCH(Schedules_8760!$F7099,DHW_StPt_Sch_EZ!$C$30:$I$30,0)),"F","C")</f>
        <v>53.333333333333329</v>
      </c>
      <c r="N7099" s="12"/>
      <c r="O7099" s="12"/>
      <c r="P7099" s="12"/>
    </row>
    <row r="7100" spans="1:16" x14ac:dyDescent="0.25">
      <c r="A7100" s="35">
        <v>7099</v>
      </c>
      <c r="B7100" s="89">
        <v>296.75</v>
      </c>
      <c r="C7100" s="35">
        <f t="shared" si="550"/>
        <v>19</v>
      </c>
      <c r="D7100" s="35">
        <f t="shared" si="553"/>
        <v>296</v>
      </c>
      <c r="E7100" s="35">
        <f t="shared" si="554"/>
        <v>2</v>
      </c>
      <c r="F7100" s="35" t="str">
        <f t="shared" si="551"/>
        <v>Monday</v>
      </c>
      <c r="G7100" s="35">
        <f t="shared" si="552"/>
        <v>10</v>
      </c>
      <c r="H7100" s="34">
        <f>CONVERT(INDEX(Htg_StPt_Sch_EZ!$C$4:$I$27,MATCH(Schedules_8760!$C7100,Htg_StPt_Sch_EZ!$B$4:$B$27,0),MATCH(Schedules_8760!$F7100,Htg_StPt_Sch_EZ!$C$3:$I$3,0)),"F","C")</f>
        <v>20.555555555555554</v>
      </c>
      <c r="I7100" s="34">
        <f>CONVERT(INDEX(Htg_StPt_Sch_EZ!$C$31:$I$54,MATCH(Schedules_8760!$C7100,Htg_StPt_Sch_EZ!$B$31:$B$54,0),MATCH(Schedules_8760!$F7100,Htg_StPt_Sch_EZ!$C$30:$I$30,0)),"F","C")</f>
        <v>18.333333333333332</v>
      </c>
      <c r="J7100" s="34">
        <f>CONVERT(INDEX(Clg_StPt_Sch_EZ!$C$4:$I$27,MATCH(Schedules_8760!$C7100,Clg_StPt_Sch_EZ!$B$4:$B$27,0),MATCH(Schedules_8760!$F7100,Clg_StPt_Sch_EZ!$C$3:$I$3,0)),"F","C")</f>
        <v>25.555555555555554</v>
      </c>
      <c r="K7100" s="34">
        <f>CONVERT(INDEX(Clg_StPt_Sch_EZ!$C$31:$I$54,MATCH(Schedules_8760!$C7100,Clg_StPt_Sch_EZ!$B$31:$B$54,0),MATCH(Schedules_8760!$F7100,Clg_StPt_Sch_EZ!$C$30:$I$30,0)),"F","C")</f>
        <v>28.333333333333332</v>
      </c>
      <c r="L7100" s="34">
        <f>CONVERT(INDEX(DHW_StPt_Sch_EZ!$C$4:$I$27,MATCH(Schedules_8760!$C7100,DHW_StPt_Sch_EZ!$B$4:$B$27,0),MATCH(Schedules_8760!$F7100,DHW_StPt_Sch_EZ!$C$3:$I$3,0)),"F","C")</f>
        <v>53.333333333333329</v>
      </c>
      <c r="M7100" s="34">
        <f>CONVERT(INDEX(DHW_StPt_Sch_EZ!$C$31:$I$54,MATCH(Schedules_8760!$C7100,DHW_StPt_Sch_EZ!$B$31:$B$54,0),MATCH(Schedules_8760!$F7100,DHW_StPt_Sch_EZ!$C$30:$I$30,0)),"F","C")</f>
        <v>53.333333333333329</v>
      </c>
      <c r="N7100" s="12"/>
      <c r="O7100" s="12"/>
      <c r="P7100" s="12"/>
    </row>
    <row r="7101" spans="1:16" x14ac:dyDescent="0.25">
      <c r="A7101" s="35">
        <v>7100</v>
      </c>
      <c r="B7101" s="89">
        <v>296.79166666666669</v>
      </c>
      <c r="C7101" s="35">
        <f t="shared" si="550"/>
        <v>20</v>
      </c>
      <c r="D7101" s="35">
        <f t="shared" si="553"/>
        <v>296</v>
      </c>
      <c r="E7101" s="35">
        <f t="shared" si="554"/>
        <v>2</v>
      </c>
      <c r="F7101" s="35" t="str">
        <f t="shared" si="551"/>
        <v>Monday</v>
      </c>
      <c r="G7101" s="35">
        <f t="shared" si="552"/>
        <v>10</v>
      </c>
      <c r="H7101" s="34">
        <f>CONVERT(INDEX(Htg_StPt_Sch_EZ!$C$4:$I$27,MATCH(Schedules_8760!$C7101,Htg_StPt_Sch_EZ!$B$4:$B$27,0),MATCH(Schedules_8760!$F7101,Htg_StPt_Sch_EZ!$C$3:$I$3,0)),"F","C")</f>
        <v>20.555555555555554</v>
      </c>
      <c r="I7101" s="34">
        <f>CONVERT(INDEX(Htg_StPt_Sch_EZ!$C$31:$I$54,MATCH(Schedules_8760!$C7101,Htg_StPt_Sch_EZ!$B$31:$B$54,0),MATCH(Schedules_8760!$F7101,Htg_StPt_Sch_EZ!$C$30:$I$30,0)),"F","C")</f>
        <v>18.888888888888889</v>
      </c>
      <c r="J7101" s="34">
        <f>CONVERT(INDEX(Clg_StPt_Sch_EZ!$C$4:$I$27,MATCH(Schedules_8760!$C7101,Clg_StPt_Sch_EZ!$B$4:$B$27,0),MATCH(Schedules_8760!$F7101,Clg_StPt_Sch_EZ!$C$3:$I$3,0)),"F","C")</f>
        <v>25.555555555555554</v>
      </c>
      <c r="K7101" s="34">
        <f>CONVERT(INDEX(Clg_StPt_Sch_EZ!$C$31:$I$54,MATCH(Schedules_8760!$C7101,Clg_StPt_Sch_EZ!$B$31:$B$54,0),MATCH(Schedules_8760!$F7101,Clg_StPt_Sch_EZ!$C$30:$I$30,0)),"F","C")</f>
        <v>28.333333333333332</v>
      </c>
      <c r="L7101" s="34">
        <f>CONVERT(INDEX(DHW_StPt_Sch_EZ!$C$4:$I$27,MATCH(Schedules_8760!$C7101,DHW_StPt_Sch_EZ!$B$4:$B$27,0),MATCH(Schedules_8760!$F7101,DHW_StPt_Sch_EZ!$C$3:$I$3,0)),"F","C")</f>
        <v>53.333333333333329</v>
      </c>
      <c r="M7101" s="34">
        <f>CONVERT(INDEX(DHW_StPt_Sch_EZ!$C$31:$I$54,MATCH(Schedules_8760!$C7101,DHW_StPt_Sch_EZ!$B$31:$B$54,0),MATCH(Schedules_8760!$F7101,DHW_StPt_Sch_EZ!$C$30:$I$30,0)),"F","C")</f>
        <v>53.333333333333329</v>
      </c>
      <c r="N7101" s="12"/>
      <c r="O7101" s="12"/>
      <c r="P7101" s="12"/>
    </row>
    <row r="7102" spans="1:16" x14ac:dyDescent="0.25">
      <c r="A7102" s="35">
        <v>7101</v>
      </c>
      <c r="B7102" s="89">
        <v>296.83333333333331</v>
      </c>
      <c r="C7102" s="35">
        <f t="shared" si="550"/>
        <v>21</v>
      </c>
      <c r="D7102" s="35">
        <f t="shared" si="553"/>
        <v>296</v>
      </c>
      <c r="E7102" s="35">
        <f t="shared" si="554"/>
        <v>2</v>
      </c>
      <c r="F7102" s="35" t="str">
        <f t="shared" si="551"/>
        <v>Monday</v>
      </c>
      <c r="G7102" s="35">
        <f t="shared" si="552"/>
        <v>10</v>
      </c>
      <c r="H7102" s="34">
        <f>CONVERT(INDEX(Htg_StPt_Sch_EZ!$C$4:$I$27,MATCH(Schedules_8760!$C7102,Htg_StPt_Sch_EZ!$B$4:$B$27,0),MATCH(Schedules_8760!$F7102,Htg_StPt_Sch_EZ!$C$3:$I$3,0)),"F","C")</f>
        <v>20.555555555555554</v>
      </c>
      <c r="I7102" s="34">
        <f>CONVERT(INDEX(Htg_StPt_Sch_EZ!$C$31:$I$54,MATCH(Schedules_8760!$C7102,Htg_StPt_Sch_EZ!$B$31:$B$54,0),MATCH(Schedules_8760!$F7102,Htg_StPt_Sch_EZ!$C$30:$I$30,0)),"F","C")</f>
        <v>19.444444444444443</v>
      </c>
      <c r="J7102" s="34">
        <f>CONVERT(INDEX(Clg_StPt_Sch_EZ!$C$4:$I$27,MATCH(Schedules_8760!$C7102,Clg_StPt_Sch_EZ!$B$4:$B$27,0),MATCH(Schedules_8760!$F7102,Clg_StPt_Sch_EZ!$C$3:$I$3,0)),"F","C")</f>
        <v>25.555555555555554</v>
      </c>
      <c r="K7102" s="34">
        <f>CONVERT(INDEX(Clg_StPt_Sch_EZ!$C$31:$I$54,MATCH(Schedules_8760!$C7102,Clg_StPt_Sch_EZ!$B$31:$B$54,0),MATCH(Schedules_8760!$F7102,Clg_StPt_Sch_EZ!$C$30:$I$30,0)),"F","C")</f>
        <v>28.333333333333332</v>
      </c>
      <c r="L7102" s="34">
        <f>CONVERT(INDEX(DHW_StPt_Sch_EZ!$C$4:$I$27,MATCH(Schedules_8760!$C7102,DHW_StPt_Sch_EZ!$B$4:$B$27,0),MATCH(Schedules_8760!$F7102,DHW_StPt_Sch_EZ!$C$3:$I$3,0)),"F","C")</f>
        <v>53.333333333333329</v>
      </c>
      <c r="M7102" s="34">
        <f>CONVERT(INDEX(DHW_StPt_Sch_EZ!$C$31:$I$54,MATCH(Schedules_8760!$C7102,DHW_StPt_Sch_EZ!$B$31:$B$54,0),MATCH(Schedules_8760!$F7102,DHW_StPt_Sch_EZ!$C$30:$I$30,0)),"F","C")</f>
        <v>53.333333333333329</v>
      </c>
      <c r="N7102" s="12"/>
      <c r="O7102" s="12"/>
      <c r="P7102" s="12"/>
    </row>
    <row r="7103" spans="1:16" x14ac:dyDescent="0.25">
      <c r="A7103" s="35">
        <v>7102</v>
      </c>
      <c r="B7103" s="89">
        <v>296.875</v>
      </c>
      <c r="C7103" s="35">
        <f t="shared" si="550"/>
        <v>22</v>
      </c>
      <c r="D7103" s="35">
        <f t="shared" si="553"/>
        <v>296</v>
      </c>
      <c r="E7103" s="35">
        <f t="shared" si="554"/>
        <v>2</v>
      </c>
      <c r="F7103" s="35" t="str">
        <f t="shared" si="551"/>
        <v>Monday</v>
      </c>
      <c r="G7103" s="35">
        <f t="shared" si="552"/>
        <v>10</v>
      </c>
      <c r="H7103" s="34">
        <f>CONVERT(INDEX(Htg_StPt_Sch_EZ!$C$4:$I$27,MATCH(Schedules_8760!$C7103,Htg_StPt_Sch_EZ!$B$4:$B$27,0),MATCH(Schedules_8760!$F7103,Htg_StPt_Sch_EZ!$C$3:$I$3,0)),"F","C")</f>
        <v>20.555555555555554</v>
      </c>
      <c r="I7103" s="34">
        <f>CONVERT(INDEX(Htg_StPt_Sch_EZ!$C$31:$I$54,MATCH(Schedules_8760!$C7103,Htg_StPt_Sch_EZ!$B$31:$B$54,0),MATCH(Schedules_8760!$F7103,Htg_StPt_Sch_EZ!$C$30:$I$30,0)),"F","C")</f>
        <v>19.444444444444443</v>
      </c>
      <c r="J7103" s="34">
        <f>CONVERT(INDEX(Clg_StPt_Sch_EZ!$C$4:$I$27,MATCH(Schedules_8760!$C7103,Clg_StPt_Sch_EZ!$B$4:$B$27,0),MATCH(Schedules_8760!$F7103,Clg_StPt_Sch_EZ!$C$3:$I$3,0)),"F","C")</f>
        <v>25.555555555555554</v>
      </c>
      <c r="K7103" s="34">
        <f>CONVERT(INDEX(Clg_StPt_Sch_EZ!$C$31:$I$54,MATCH(Schedules_8760!$C7103,Clg_StPt_Sch_EZ!$B$31:$B$54,0),MATCH(Schedules_8760!$F7103,Clg_StPt_Sch_EZ!$C$30:$I$30,0)),"F","C")</f>
        <v>28.333333333333332</v>
      </c>
      <c r="L7103" s="34">
        <f>CONVERT(INDEX(DHW_StPt_Sch_EZ!$C$4:$I$27,MATCH(Schedules_8760!$C7103,DHW_StPt_Sch_EZ!$B$4:$B$27,0),MATCH(Schedules_8760!$F7103,DHW_StPt_Sch_EZ!$C$3:$I$3,0)),"F","C")</f>
        <v>53.333333333333329</v>
      </c>
      <c r="M7103" s="34">
        <f>CONVERT(INDEX(DHW_StPt_Sch_EZ!$C$31:$I$54,MATCH(Schedules_8760!$C7103,DHW_StPt_Sch_EZ!$B$31:$B$54,0),MATCH(Schedules_8760!$F7103,DHW_StPt_Sch_EZ!$C$30:$I$30,0)),"F","C")</f>
        <v>53.333333333333329</v>
      </c>
      <c r="N7103" s="12"/>
      <c r="O7103" s="12"/>
      <c r="P7103" s="12"/>
    </row>
    <row r="7104" spans="1:16" x14ac:dyDescent="0.25">
      <c r="A7104" s="35">
        <v>7103</v>
      </c>
      <c r="B7104" s="89">
        <v>296.91666666666669</v>
      </c>
      <c r="C7104" s="35">
        <f t="shared" si="550"/>
        <v>23</v>
      </c>
      <c r="D7104" s="35">
        <f t="shared" si="553"/>
        <v>296</v>
      </c>
      <c r="E7104" s="35">
        <f t="shared" si="554"/>
        <v>2</v>
      </c>
      <c r="F7104" s="35" t="str">
        <f t="shared" si="551"/>
        <v>Monday</v>
      </c>
      <c r="G7104" s="35">
        <f t="shared" si="552"/>
        <v>10</v>
      </c>
      <c r="H7104" s="34">
        <f>CONVERT(INDEX(Htg_StPt_Sch_EZ!$C$4:$I$27,MATCH(Schedules_8760!$C7104,Htg_StPt_Sch_EZ!$B$4:$B$27,0),MATCH(Schedules_8760!$F7104,Htg_StPt_Sch_EZ!$C$3:$I$3,0)),"F","C")</f>
        <v>20.555555555555554</v>
      </c>
      <c r="I7104" s="34">
        <f>CONVERT(INDEX(Htg_StPt_Sch_EZ!$C$31:$I$54,MATCH(Schedules_8760!$C7104,Htg_StPt_Sch_EZ!$B$31:$B$54,0),MATCH(Schedules_8760!$F7104,Htg_StPt_Sch_EZ!$C$30:$I$30,0)),"F","C")</f>
        <v>19.444444444444443</v>
      </c>
      <c r="J7104" s="34">
        <f>CONVERT(INDEX(Clg_StPt_Sch_EZ!$C$4:$I$27,MATCH(Schedules_8760!$C7104,Clg_StPt_Sch_EZ!$B$4:$B$27,0),MATCH(Schedules_8760!$F7104,Clg_StPt_Sch_EZ!$C$3:$I$3,0)),"F","C")</f>
        <v>25.555555555555554</v>
      </c>
      <c r="K7104" s="34">
        <f>CONVERT(INDEX(Clg_StPt_Sch_EZ!$C$31:$I$54,MATCH(Schedules_8760!$C7104,Clg_StPt_Sch_EZ!$B$31:$B$54,0),MATCH(Schedules_8760!$F7104,Clg_StPt_Sch_EZ!$C$30:$I$30,0)),"F","C")</f>
        <v>28.333333333333332</v>
      </c>
      <c r="L7104" s="34">
        <f>CONVERT(INDEX(DHW_StPt_Sch_EZ!$C$4:$I$27,MATCH(Schedules_8760!$C7104,DHW_StPt_Sch_EZ!$B$4:$B$27,0),MATCH(Schedules_8760!$F7104,DHW_StPt_Sch_EZ!$C$3:$I$3,0)),"F","C")</f>
        <v>53.333333333333329</v>
      </c>
      <c r="M7104" s="34">
        <f>CONVERT(INDEX(DHW_StPt_Sch_EZ!$C$31:$I$54,MATCH(Schedules_8760!$C7104,DHW_StPt_Sch_EZ!$B$31:$B$54,0),MATCH(Schedules_8760!$F7104,DHW_StPt_Sch_EZ!$C$30:$I$30,0)),"F","C")</f>
        <v>53.333333333333329</v>
      </c>
      <c r="N7104" s="12"/>
      <c r="O7104" s="12"/>
      <c r="P7104" s="12"/>
    </row>
    <row r="7105" spans="1:16" x14ac:dyDescent="0.25">
      <c r="A7105" s="35">
        <v>7104</v>
      </c>
      <c r="B7105" s="89">
        <v>296.95833333333331</v>
      </c>
      <c r="C7105" s="35">
        <f t="shared" si="550"/>
        <v>24</v>
      </c>
      <c r="D7105" s="35">
        <f t="shared" si="553"/>
        <v>296</v>
      </c>
      <c r="E7105" s="35">
        <f t="shared" si="554"/>
        <v>2</v>
      </c>
      <c r="F7105" s="35" t="str">
        <f t="shared" si="551"/>
        <v>Monday</v>
      </c>
      <c r="G7105" s="35">
        <f t="shared" si="552"/>
        <v>10</v>
      </c>
      <c r="H7105" s="34">
        <f>CONVERT(INDEX(Htg_StPt_Sch_EZ!$C$4:$I$27,MATCH(Schedules_8760!$C7105,Htg_StPt_Sch_EZ!$B$4:$B$27,0),MATCH(Schedules_8760!$F7105,Htg_StPt_Sch_EZ!$C$3:$I$3,0)),"F","C")</f>
        <v>20.555555555555554</v>
      </c>
      <c r="I7105" s="34">
        <f>CONVERT(INDEX(Htg_StPt_Sch_EZ!$C$31:$I$54,MATCH(Schedules_8760!$C7105,Htg_StPt_Sch_EZ!$B$31:$B$54,0),MATCH(Schedules_8760!$F7105,Htg_StPt_Sch_EZ!$C$30:$I$30,0)),"F","C")</f>
        <v>19.444444444444443</v>
      </c>
      <c r="J7105" s="34">
        <f>CONVERT(INDEX(Clg_StPt_Sch_EZ!$C$4:$I$27,MATCH(Schedules_8760!$C7105,Clg_StPt_Sch_EZ!$B$4:$B$27,0),MATCH(Schedules_8760!$F7105,Clg_StPt_Sch_EZ!$C$3:$I$3,0)),"F","C")</f>
        <v>25.555555555555554</v>
      </c>
      <c r="K7105" s="34">
        <f>CONVERT(INDEX(Clg_StPt_Sch_EZ!$C$31:$I$54,MATCH(Schedules_8760!$C7105,Clg_StPt_Sch_EZ!$B$31:$B$54,0),MATCH(Schedules_8760!$F7105,Clg_StPt_Sch_EZ!$C$30:$I$30,0)),"F","C")</f>
        <v>28.333333333333332</v>
      </c>
      <c r="L7105" s="34">
        <f>CONVERT(INDEX(DHW_StPt_Sch_EZ!$C$4:$I$27,MATCH(Schedules_8760!$C7105,DHW_StPt_Sch_EZ!$B$4:$B$27,0),MATCH(Schedules_8760!$F7105,DHW_StPt_Sch_EZ!$C$3:$I$3,0)),"F","C")</f>
        <v>53.333333333333329</v>
      </c>
      <c r="M7105" s="34">
        <f>CONVERT(INDEX(DHW_StPt_Sch_EZ!$C$31:$I$54,MATCH(Schedules_8760!$C7105,DHW_StPt_Sch_EZ!$B$31:$B$54,0),MATCH(Schedules_8760!$F7105,DHW_StPt_Sch_EZ!$C$30:$I$30,0)),"F","C")</f>
        <v>53.333333333333329</v>
      </c>
      <c r="N7105" s="12"/>
      <c r="O7105" s="12"/>
      <c r="P7105" s="12"/>
    </row>
    <row r="7106" spans="1:16" x14ac:dyDescent="0.25">
      <c r="A7106" s="35">
        <v>7105</v>
      </c>
      <c r="B7106" s="89">
        <v>297</v>
      </c>
      <c r="C7106" s="35">
        <f t="shared" ref="C7106:C7169" si="555">HOUR(B7106)+1</f>
        <v>1</v>
      </c>
      <c r="D7106" s="35">
        <f t="shared" si="553"/>
        <v>297</v>
      </c>
      <c r="E7106" s="35">
        <f t="shared" si="554"/>
        <v>3</v>
      </c>
      <c r="F7106" s="35" t="str">
        <f t="shared" ref="F7106:F7169" si="556">IF(E7106=1,"Sunday",IF(E7106=2,"Monday",IF(E7106=3,"Tuesday",IF(E7106=4,"Wednesday",IF(E7106=5,"Thursday",IF(E7106=6,"Friday","Saturday"))))))</f>
        <v>Tuesday</v>
      </c>
      <c r="G7106" s="35">
        <f t="shared" ref="G7106:G7169" si="557">MONTH(B7106)</f>
        <v>10</v>
      </c>
      <c r="H7106" s="34">
        <f>CONVERT(INDEX(Htg_StPt_Sch_EZ!$C$4:$I$27,MATCH(Schedules_8760!$C7106,Htg_StPt_Sch_EZ!$B$4:$B$27,0),MATCH(Schedules_8760!$F7106,Htg_StPt_Sch_EZ!$C$3:$I$3,0)),"F","C")</f>
        <v>20.555555555555554</v>
      </c>
      <c r="I7106" s="34">
        <f>CONVERT(INDEX(Htg_StPt_Sch_EZ!$C$31:$I$54,MATCH(Schedules_8760!$C7106,Htg_StPt_Sch_EZ!$B$31:$B$54,0),MATCH(Schedules_8760!$F7106,Htg_StPt_Sch_EZ!$C$30:$I$30,0)),"F","C")</f>
        <v>19.444444444444443</v>
      </c>
      <c r="J7106" s="34">
        <f>CONVERT(INDEX(Clg_StPt_Sch_EZ!$C$4:$I$27,MATCH(Schedules_8760!$C7106,Clg_StPt_Sch_EZ!$B$4:$B$27,0),MATCH(Schedules_8760!$F7106,Clg_StPt_Sch_EZ!$C$3:$I$3,0)),"F","C")</f>
        <v>25.555555555555554</v>
      </c>
      <c r="K7106" s="34">
        <f>CONVERT(INDEX(Clg_StPt_Sch_EZ!$C$31:$I$54,MATCH(Schedules_8760!$C7106,Clg_StPt_Sch_EZ!$B$31:$B$54,0),MATCH(Schedules_8760!$F7106,Clg_StPt_Sch_EZ!$C$30:$I$30,0)),"F","C")</f>
        <v>28.333333333333332</v>
      </c>
      <c r="L7106" s="34">
        <f>CONVERT(INDEX(DHW_StPt_Sch_EZ!$C$4:$I$27,MATCH(Schedules_8760!$C7106,DHW_StPt_Sch_EZ!$B$4:$B$27,0),MATCH(Schedules_8760!$F7106,DHW_StPt_Sch_EZ!$C$3:$I$3,0)),"F","C")</f>
        <v>53.333333333333329</v>
      </c>
      <c r="M7106" s="34">
        <f>CONVERT(INDEX(DHW_StPt_Sch_EZ!$C$31:$I$54,MATCH(Schedules_8760!$C7106,DHW_StPt_Sch_EZ!$B$31:$B$54,0),MATCH(Schedules_8760!$F7106,DHW_StPt_Sch_EZ!$C$30:$I$30,0)),"F","C")</f>
        <v>53.333333333333329</v>
      </c>
      <c r="N7106" s="12"/>
      <c r="O7106" s="12"/>
      <c r="P7106" s="12"/>
    </row>
    <row r="7107" spans="1:16" x14ac:dyDescent="0.25">
      <c r="A7107" s="35">
        <v>7106</v>
      </c>
      <c r="B7107" s="89">
        <v>297.04166666666669</v>
      </c>
      <c r="C7107" s="35">
        <f t="shared" si="555"/>
        <v>2</v>
      </c>
      <c r="D7107" s="35">
        <f t="shared" ref="D7107:D7170" si="558">IF(C7107=1,D7106+1,D7106)</f>
        <v>297</v>
      </c>
      <c r="E7107" s="35">
        <f t="shared" ref="E7107:E7170" si="559">IF(AND(C7107=1,E7106=7),1,IF(C7107=1,E7106+1,E7106))</f>
        <v>3</v>
      </c>
      <c r="F7107" s="35" t="str">
        <f t="shared" si="556"/>
        <v>Tuesday</v>
      </c>
      <c r="G7107" s="35">
        <f t="shared" si="557"/>
        <v>10</v>
      </c>
      <c r="H7107" s="34">
        <f>CONVERT(INDEX(Htg_StPt_Sch_EZ!$C$4:$I$27,MATCH(Schedules_8760!$C7107,Htg_StPt_Sch_EZ!$B$4:$B$27,0),MATCH(Schedules_8760!$F7107,Htg_StPt_Sch_EZ!$C$3:$I$3,0)),"F","C")</f>
        <v>20.555555555555554</v>
      </c>
      <c r="I7107" s="34">
        <f>CONVERT(INDEX(Htg_StPt_Sch_EZ!$C$31:$I$54,MATCH(Schedules_8760!$C7107,Htg_StPt_Sch_EZ!$B$31:$B$54,0),MATCH(Schedules_8760!$F7107,Htg_StPt_Sch_EZ!$C$30:$I$30,0)),"F","C")</f>
        <v>19.444444444444443</v>
      </c>
      <c r="J7107" s="34">
        <f>CONVERT(INDEX(Clg_StPt_Sch_EZ!$C$4:$I$27,MATCH(Schedules_8760!$C7107,Clg_StPt_Sch_EZ!$B$4:$B$27,0),MATCH(Schedules_8760!$F7107,Clg_StPt_Sch_EZ!$C$3:$I$3,0)),"F","C")</f>
        <v>25.555555555555554</v>
      </c>
      <c r="K7107" s="34">
        <f>CONVERT(INDEX(Clg_StPt_Sch_EZ!$C$31:$I$54,MATCH(Schedules_8760!$C7107,Clg_StPt_Sch_EZ!$B$31:$B$54,0),MATCH(Schedules_8760!$F7107,Clg_StPt_Sch_EZ!$C$30:$I$30,0)),"F","C")</f>
        <v>28.333333333333332</v>
      </c>
      <c r="L7107" s="34">
        <f>CONVERT(INDEX(DHW_StPt_Sch_EZ!$C$4:$I$27,MATCH(Schedules_8760!$C7107,DHW_StPt_Sch_EZ!$B$4:$B$27,0),MATCH(Schedules_8760!$F7107,DHW_StPt_Sch_EZ!$C$3:$I$3,0)),"F","C")</f>
        <v>53.333333333333329</v>
      </c>
      <c r="M7107" s="34">
        <f>CONVERT(INDEX(DHW_StPt_Sch_EZ!$C$31:$I$54,MATCH(Schedules_8760!$C7107,DHW_StPt_Sch_EZ!$B$31:$B$54,0),MATCH(Schedules_8760!$F7107,DHW_StPt_Sch_EZ!$C$30:$I$30,0)),"F","C")</f>
        <v>53.333333333333329</v>
      </c>
      <c r="N7107" s="12"/>
      <c r="O7107" s="12"/>
      <c r="P7107" s="12"/>
    </row>
    <row r="7108" spans="1:16" x14ac:dyDescent="0.25">
      <c r="A7108" s="35">
        <v>7107</v>
      </c>
      <c r="B7108" s="89">
        <v>297.08333333333331</v>
      </c>
      <c r="C7108" s="35">
        <f t="shared" si="555"/>
        <v>3</v>
      </c>
      <c r="D7108" s="35">
        <f t="shared" si="558"/>
        <v>297</v>
      </c>
      <c r="E7108" s="35">
        <f t="shared" si="559"/>
        <v>3</v>
      </c>
      <c r="F7108" s="35" t="str">
        <f t="shared" si="556"/>
        <v>Tuesday</v>
      </c>
      <c r="G7108" s="35">
        <f t="shared" si="557"/>
        <v>10</v>
      </c>
      <c r="H7108" s="34">
        <f>CONVERT(INDEX(Htg_StPt_Sch_EZ!$C$4:$I$27,MATCH(Schedules_8760!$C7108,Htg_StPt_Sch_EZ!$B$4:$B$27,0),MATCH(Schedules_8760!$F7108,Htg_StPt_Sch_EZ!$C$3:$I$3,0)),"F","C")</f>
        <v>20.555555555555554</v>
      </c>
      <c r="I7108" s="34">
        <f>CONVERT(INDEX(Htg_StPt_Sch_EZ!$C$31:$I$54,MATCH(Schedules_8760!$C7108,Htg_StPt_Sch_EZ!$B$31:$B$54,0),MATCH(Schedules_8760!$F7108,Htg_StPt_Sch_EZ!$C$30:$I$30,0)),"F","C")</f>
        <v>19.444444444444443</v>
      </c>
      <c r="J7108" s="34">
        <f>CONVERT(INDEX(Clg_StPt_Sch_EZ!$C$4:$I$27,MATCH(Schedules_8760!$C7108,Clg_StPt_Sch_EZ!$B$4:$B$27,0),MATCH(Schedules_8760!$F7108,Clg_StPt_Sch_EZ!$C$3:$I$3,0)),"F","C")</f>
        <v>25.555555555555554</v>
      </c>
      <c r="K7108" s="34">
        <f>CONVERT(INDEX(Clg_StPt_Sch_EZ!$C$31:$I$54,MATCH(Schedules_8760!$C7108,Clg_StPt_Sch_EZ!$B$31:$B$54,0),MATCH(Schedules_8760!$F7108,Clg_StPt_Sch_EZ!$C$30:$I$30,0)),"F","C")</f>
        <v>28.333333333333332</v>
      </c>
      <c r="L7108" s="34">
        <f>CONVERT(INDEX(DHW_StPt_Sch_EZ!$C$4:$I$27,MATCH(Schedules_8760!$C7108,DHW_StPt_Sch_EZ!$B$4:$B$27,0),MATCH(Schedules_8760!$F7108,DHW_StPt_Sch_EZ!$C$3:$I$3,0)),"F","C")</f>
        <v>53.333333333333329</v>
      </c>
      <c r="M7108" s="34">
        <f>CONVERT(INDEX(DHW_StPt_Sch_EZ!$C$31:$I$54,MATCH(Schedules_8760!$C7108,DHW_StPt_Sch_EZ!$B$31:$B$54,0),MATCH(Schedules_8760!$F7108,DHW_StPt_Sch_EZ!$C$30:$I$30,0)),"F","C")</f>
        <v>53.333333333333329</v>
      </c>
      <c r="N7108" s="12"/>
      <c r="O7108" s="12"/>
      <c r="P7108" s="12"/>
    </row>
    <row r="7109" spans="1:16" x14ac:dyDescent="0.25">
      <c r="A7109" s="35">
        <v>7108</v>
      </c>
      <c r="B7109" s="89">
        <v>297.125</v>
      </c>
      <c r="C7109" s="35">
        <f t="shared" si="555"/>
        <v>4</v>
      </c>
      <c r="D7109" s="35">
        <f t="shared" si="558"/>
        <v>297</v>
      </c>
      <c r="E7109" s="35">
        <f t="shared" si="559"/>
        <v>3</v>
      </c>
      <c r="F7109" s="35" t="str">
        <f t="shared" si="556"/>
        <v>Tuesday</v>
      </c>
      <c r="G7109" s="35">
        <f t="shared" si="557"/>
        <v>10</v>
      </c>
      <c r="H7109" s="34">
        <f>CONVERT(INDEX(Htg_StPt_Sch_EZ!$C$4:$I$27,MATCH(Schedules_8760!$C7109,Htg_StPt_Sch_EZ!$B$4:$B$27,0),MATCH(Schedules_8760!$F7109,Htg_StPt_Sch_EZ!$C$3:$I$3,0)),"F","C")</f>
        <v>20.555555555555554</v>
      </c>
      <c r="I7109" s="34">
        <f>CONVERT(INDEX(Htg_StPt_Sch_EZ!$C$31:$I$54,MATCH(Schedules_8760!$C7109,Htg_StPt_Sch_EZ!$B$31:$B$54,0),MATCH(Schedules_8760!$F7109,Htg_StPt_Sch_EZ!$C$30:$I$30,0)),"F","C")</f>
        <v>19.444444444444443</v>
      </c>
      <c r="J7109" s="34">
        <f>CONVERT(INDEX(Clg_StPt_Sch_EZ!$C$4:$I$27,MATCH(Schedules_8760!$C7109,Clg_StPt_Sch_EZ!$B$4:$B$27,0),MATCH(Schedules_8760!$F7109,Clg_StPt_Sch_EZ!$C$3:$I$3,0)),"F","C")</f>
        <v>25.555555555555554</v>
      </c>
      <c r="K7109" s="34">
        <f>CONVERT(INDEX(Clg_StPt_Sch_EZ!$C$31:$I$54,MATCH(Schedules_8760!$C7109,Clg_StPt_Sch_EZ!$B$31:$B$54,0),MATCH(Schedules_8760!$F7109,Clg_StPt_Sch_EZ!$C$30:$I$30,0)),"F","C")</f>
        <v>28.333333333333332</v>
      </c>
      <c r="L7109" s="34">
        <f>CONVERT(INDEX(DHW_StPt_Sch_EZ!$C$4:$I$27,MATCH(Schedules_8760!$C7109,DHW_StPt_Sch_EZ!$B$4:$B$27,0),MATCH(Schedules_8760!$F7109,DHW_StPt_Sch_EZ!$C$3:$I$3,0)),"F","C")</f>
        <v>53.333333333333329</v>
      </c>
      <c r="M7109" s="34">
        <f>CONVERT(INDEX(DHW_StPt_Sch_EZ!$C$31:$I$54,MATCH(Schedules_8760!$C7109,DHW_StPt_Sch_EZ!$B$31:$B$54,0),MATCH(Schedules_8760!$F7109,DHW_StPt_Sch_EZ!$C$30:$I$30,0)),"F","C")</f>
        <v>53.333333333333329</v>
      </c>
      <c r="N7109" s="12"/>
      <c r="O7109" s="12"/>
      <c r="P7109" s="12"/>
    </row>
    <row r="7110" spans="1:16" x14ac:dyDescent="0.25">
      <c r="A7110" s="35">
        <v>7109</v>
      </c>
      <c r="B7110" s="89">
        <v>297.16666666666669</v>
      </c>
      <c r="C7110" s="35">
        <f t="shared" si="555"/>
        <v>5</v>
      </c>
      <c r="D7110" s="35">
        <f t="shared" si="558"/>
        <v>297</v>
      </c>
      <c r="E7110" s="35">
        <f t="shared" si="559"/>
        <v>3</v>
      </c>
      <c r="F7110" s="35" t="str">
        <f t="shared" si="556"/>
        <v>Tuesday</v>
      </c>
      <c r="G7110" s="35">
        <f t="shared" si="557"/>
        <v>10</v>
      </c>
      <c r="H7110" s="34">
        <f>CONVERT(INDEX(Htg_StPt_Sch_EZ!$C$4:$I$27,MATCH(Schedules_8760!$C7110,Htg_StPt_Sch_EZ!$B$4:$B$27,0),MATCH(Schedules_8760!$F7110,Htg_StPt_Sch_EZ!$C$3:$I$3,0)),"F","C")</f>
        <v>20.555555555555554</v>
      </c>
      <c r="I7110" s="34">
        <f>CONVERT(INDEX(Htg_StPt_Sch_EZ!$C$31:$I$54,MATCH(Schedules_8760!$C7110,Htg_StPt_Sch_EZ!$B$31:$B$54,0),MATCH(Schedules_8760!$F7110,Htg_StPt_Sch_EZ!$C$30:$I$30,0)),"F","C")</f>
        <v>19.444444444444443</v>
      </c>
      <c r="J7110" s="34">
        <f>CONVERT(INDEX(Clg_StPt_Sch_EZ!$C$4:$I$27,MATCH(Schedules_8760!$C7110,Clg_StPt_Sch_EZ!$B$4:$B$27,0),MATCH(Schedules_8760!$F7110,Clg_StPt_Sch_EZ!$C$3:$I$3,0)),"F","C")</f>
        <v>25.555555555555554</v>
      </c>
      <c r="K7110" s="34">
        <f>CONVERT(INDEX(Clg_StPt_Sch_EZ!$C$31:$I$54,MATCH(Schedules_8760!$C7110,Clg_StPt_Sch_EZ!$B$31:$B$54,0),MATCH(Schedules_8760!$F7110,Clg_StPt_Sch_EZ!$C$30:$I$30,0)),"F","C")</f>
        <v>28.333333333333332</v>
      </c>
      <c r="L7110" s="34">
        <f>CONVERT(INDEX(DHW_StPt_Sch_EZ!$C$4:$I$27,MATCH(Schedules_8760!$C7110,DHW_StPt_Sch_EZ!$B$4:$B$27,0),MATCH(Schedules_8760!$F7110,DHW_StPt_Sch_EZ!$C$3:$I$3,0)),"F","C")</f>
        <v>53.333333333333329</v>
      </c>
      <c r="M7110" s="34">
        <f>CONVERT(INDEX(DHW_StPt_Sch_EZ!$C$31:$I$54,MATCH(Schedules_8760!$C7110,DHW_StPt_Sch_EZ!$B$31:$B$54,0),MATCH(Schedules_8760!$F7110,DHW_StPt_Sch_EZ!$C$30:$I$30,0)),"F","C")</f>
        <v>53.333333333333329</v>
      </c>
      <c r="N7110" s="12"/>
      <c r="O7110" s="12"/>
      <c r="P7110" s="12"/>
    </row>
    <row r="7111" spans="1:16" x14ac:dyDescent="0.25">
      <c r="A7111" s="35">
        <v>7110</v>
      </c>
      <c r="B7111" s="89">
        <v>297.20833333333331</v>
      </c>
      <c r="C7111" s="35">
        <f t="shared" si="555"/>
        <v>6</v>
      </c>
      <c r="D7111" s="35">
        <f t="shared" si="558"/>
        <v>297</v>
      </c>
      <c r="E7111" s="35">
        <f t="shared" si="559"/>
        <v>3</v>
      </c>
      <c r="F7111" s="35" t="str">
        <f t="shared" si="556"/>
        <v>Tuesday</v>
      </c>
      <c r="G7111" s="35">
        <f t="shared" si="557"/>
        <v>10</v>
      </c>
      <c r="H7111" s="34">
        <f>CONVERT(INDEX(Htg_StPt_Sch_EZ!$C$4:$I$27,MATCH(Schedules_8760!$C7111,Htg_StPt_Sch_EZ!$B$4:$B$27,0),MATCH(Schedules_8760!$F7111,Htg_StPt_Sch_EZ!$C$3:$I$3,0)),"F","C")</f>
        <v>20.555555555555554</v>
      </c>
      <c r="I7111" s="34">
        <f>CONVERT(INDEX(Htg_StPt_Sch_EZ!$C$31:$I$54,MATCH(Schedules_8760!$C7111,Htg_StPt_Sch_EZ!$B$31:$B$54,0),MATCH(Schedules_8760!$F7111,Htg_StPt_Sch_EZ!$C$30:$I$30,0)),"F","C")</f>
        <v>19.444444444444443</v>
      </c>
      <c r="J7111" s="34">
        <f>CONVERT(INDEX(Clg_StPt_Sch_EZ!$C$4:$I$27,MATCH(Schedules_8760!$C7111,Clg_StPt_Sch_EZ!$B$4:$B$27,0),MATCH(Schedules_8760!$F7111,Clg_StPt_Sch_EZ!$C$3:$I$3,0)),"F","C")</f>
        <v>25.555555555555554</v>
      </c>
      <c r="K7111" s="34">
        <f>CONVERT(INDEX(Clg_StPt_Sch_EZ!$C$31:$I$54,MATCH(Schedules_8760!$C7111,Clg_StPt_Sch_EZ!$B$31:$B$54,0),MATCH(Schedules_8760!$F7111,Clg_StPt_Sch_EZ!$C$30:$I$30,0)),"F","C")</f>
        <v>28.333333333333332</v>
      </c>
      <c r="L7111" s="34">
        <f>CONVERT(INDEX(DHW_StPt_Sch_EZ!$C$4:$I$27,MATCH(Schedules_8760!$C7111,DHW_StPt_Sch_EZ!$B$4:$B$27,0),MATCH(Schedules_8760!$F7111,DHW_StPt_Sch_EZ!$C$3:$I$3,0)),"F","C")</f>
        <v>53.333333333333329</v>
      </c>
      <c r="M7111" s="34">
        <f>CONVERT(INDEX(DHW_StPt_Sch_EZ!$C$31:$I$54,MATCH(Schedules_8760!$C7111,DHW_StPt_Sch_EZ!$B$31:$B$54,0),MATCH(Schedules_8760!$F7111,DHW_StPt_Sch_EZ!$C$30:$I$30,0)),"F","C")</f>
        <v>53.333333333333329</v>
      </c>
      <c r="N7111" s="12"/>
      <c r="O7111" s="12"/>
      <c r="P7111" s="12"/>
    </row>
    <row r="7112" spans="1:16" x14ac:dyDescent="0.25">
      <c r="A7112" s="35">
        <v>7111</v>
      </c>
      <c r="B7112" s="89">
        <v>297.25</v>
      </c>
      <c r="C7112" s="35">
        <f t="shared" si="555"/>
        <v>7</v>
      </c>
      <c r="D7112" s="35">
        <f t="shared" si="558"/>
        <v>297</v>
      </c>
      <c r="E7112" s="35">
        <f t="shared" si="559"/>
        <v>3</v>
      </c>
      <c r="F7112" s="35" t="str">
        <f t="shared" si="556"/>
        <v>Tuesday</v>
      </c>
      <c r="G7112" s="35">
        <f t="shared" si="557"/>
        <v>10</v>
      </c>
      <c r="H7112" s="34">
        <f>CONVERT(INDEX(Htg_StPt_Sch_EZ!$C$4:$I$27,MATCH(Schedules_8760!$C7112,Htg_StPt_Sch_EZ!$B$4:$B$27,0),MATCH(Schedules_8760!$F7112,Htg_StPt_Sch_EZ!$C$3:$I$3,0)),"F","C")</f>
        <v>20.555555555555554</v>
      </c>
      <c r="I7112" s="34">
        <f>CONVERT(INDEX(Htg_StPt_Sch_EZ!$C$31:$I$54,MATCH(Schedules_8760!$C7112,Htg_StPt_Sch_EZ!$B$31:$B$54,0),MATCH(Schedules_8760!$F7112,Htg_StPt_Sch_EZ!$C$30:$I$30,0)),"F","C")</f>
        <v>19.444444444444443</v>
      </c>
      <c r="J7112" s="34">
        <f>CONVERT(INDEX(Clg_StPt_Sch_EZ!$C$4:$I$27,MATCH(Schedules_8760!$C7112,Clg_StPt_Sch_EZ!$B$4:$B$27,0),MATCH(Schedules_8760!$F7112,Clg_StPt_Sch_EZ!$C$3:$I$3,0)),"F","C")</f>
        <v>25.555555555555554</v>
      </c>
      <c r="K7112" s="34">
        <f>CONVERT(INDEX(Clg_StPt_Sch_EZ!$C$31:$I$54,MATCH(Schedules_8760!$C7112,Clg_StPt_Sch_EZ!$B$31:$B$54,0),MATCH(Schedules_8760!$F7112,Clg_StPt_Sch_EZ!$C$30:$I$30,0)),"F","C")</f>
        <v>28.333333333333332</v>
      </c>
      <c r="L7112" s="34">
        <f>CONVERT(INDEX(DHW_StPt_Sch_EZ!$C$4:$I$27,MATCH(Schedules_8760!$C7112,DHW_StPt_Sch_EZ!$B$4:$B$27,0),MATCH(Schedules_8760!$F7112,DHW_StPt_Sch_EZ!$C$3:$I$3,0)),"F","C")</f>
        <v>53.333333333333329</v>
      </c>
      <c r="M7112" s="34">
        <f>CONVERT(INDEX(DHW_StPt_Sch_EZ!$C$31:$I$54,MATCH(Schedules_8760!$C7112,DHW_StPt_Sch_EZ!$B$31:$B$54,0),MATCH(Schedules_8760!$F7112,DHW_StPt_Sch_EZ!$C$30:$I$30,0)),"F","C")</f>
        <v>53.333333333333329</v>
      </c>
      <c r="N7112" s="12"/>
      <c r="O7112" s="12"/>
      <c r="P7112" s="12"/>
    </row>
    <row r="7113" spans="1:16" x14ac:dyDescent="0.25">
      <c r="A7113" s="35">
        <v>7112</v>
      </c>
      <c r="B7113" s="89">
        <v>297.29166666666669</v>
      </c>
      <c r="C7113" s="35">
        <f t="shared" si="555"/>
        <v>8</v>
      </c>
      <c r="D7113" s="35">
        <f t="shared" si="558"/>
        <v>297</v>
      </c>
      <c r="E7113" s="35">
        <f t="shared" si="559"/>
        <v>3</v>
      </c>
      <c r="F7113" s="35" t="str">
        <f t="shared" si="556"/>
        <v>Tuesday</v>
      </c>
      <c r="G7113" s="35">
        <f t="shared" si="557"/>
        <v>10</v>
      </c>
      <c r="H7113" s="34">
        <f>CONVERT(INDEX(Htg_StPt_Sch_EZ!$C$4:$I$27,MATCH(Schedules_8760!$C7113,Htg_StPt_Sch_EZ!$B$4:$B$27,0),MATCH(Schedules_8760!$F7113,Htg_StPt_Sch_EZ!$C$3:$I$3,0)),"F","C")</f>
        <v>20.555555555555554</v>
      </c>
      <c r="I7113" s="34">
        <f>CONVERT(INDEX(Htg_StPt_Sch_EZ!$C$31:$I$54,MATCH(Schedules_8760!$C7113,Htg_StPt_Sch_EZ!$B$31:$B$54,0),MATCH(Schedules_8760!$F7113,Htg_StPt_Sch_EZ!$C$30:$I$30,0)),"F","C")</f>
        <v>19.444444444444443</v>
      </c>
      <c r="J7113" s="34">
        <f>CONVERT(INDEX(Clg_StPt_Sch_EZ!$C$4:$I$27,MATCH(Schedules_8760!$C7113,Clg_StPt_Sch_EZ!$B$4:$B$27,0),MATCH(Schedules_8760!$F7113,Clg_StPt_Sch_EZ!$C$3:$I$3,0)),"F","C")</f>
        <v>25.555555555555554</v>
      </c>
      <c r="K7113" s="34">
        <f>CONVERT(INDEX(Clg_StPt_Sch_EZ!$C$31:$I$54,MATCH(Schedules_8760!$C7113,Clg_StPt_Sch_EZ!$B$31:$B$54,0),MATCH(Schedules_8760!$F7113,Clg_StPt_Sch_EZ!$C$30:$I$30,0)),"F","C")</f>
        <v>25</v>
      </c>
      <c r="L7113" s="34">
        <f>CONVERT(INDEX(DHW_StPt_Sch_EZ!$C$4:$I$27,MATCH(Schedules_8760!$C7113,DHW_StPt_Sch_EZ!$B$4:$B$27,0),MATCH(Schedules_8760!$F7113,DHW_StPt_Sch_EZ!$C$3:$I$3,0)),"F","C")</f>
        <v>53.333333333333329</v>
      </c>
      <c r="M7113" s="34">
        <f>CONVERT(INDEX(DHW_StPt_Sch_EZ!$C$31:$I$54,MATCH(Schedules_8760!$C7113,DHW_StPt_Sch_EZ!$B$31:$B$54,0),MATCH(Schedules_8760!$F7113,DHW_StPt_Sch_EZ!$C$30:$I$30,0)),"F","C")</f>
        <v>53.333333333333329</v>
      </c>
      <c r="N7113" s="12"/>
      <c r="O7113" s="12"/>
      <c r="P7113" s="12"/>
    </row>
    <row r="7114" spans="1:16" x14ac:dyDescent="0.25">
      <c r="A7114" s="35">
        <v>7113</v>
      </c>
      <c r="B7114" s="89">
        <v>297.33333333333331</v>
      </c>
      <c r="C7114" s="35">
        <f t="shared" si="555"/>
        <v>9</v>
      </c>
      <c r="D7114" s="35">
        <f t="shared" si="558"/>
        <v>297</v>
      </c>
      <c r="E7114" s="35">
        <f t="shared" si="559"/>
        <v>3</v>
      </c>
      <c r="F7114" s="35" t="str">
        <f t="shared" si="556"/>
        <v>Tuesday</v>
      </c>
      <c r="G7114" s="35">
        <f t="shared" si="557"/>
        <v>10</v>
      </c>
      <c r="H7114" s="34">
        <f>CONVERT(INDEX(Htg_StPt_Sch_EZ!$C$4:$I$27,MATCH(Schedules_8760!$C7114,Htg_StPt_Sch_EZ!$B$4:$B$27,0),MATCH(Schedules_8760!$F7114,Htg_StPt_Sch_EZ!$C$3:$I$3,0)),"F","C")</f>
        <v>20.555555555555554</v>
      </c>
      <c r="I7114" s="34">
        <f>CONVERT(INDEX(Htg_StPt_Sch_EZ!$C$31:$I$54,MATCH(Schedules_8760!$C7114,Htg_StPt_Sch_EZ!$B$31:$B$54,0),MATCH(Schedules_8760!$F7114,Htg_StPt_Sch_EZ!$C$30:$I$30,0)),"F","C")</f>
        <v>19.444444444444443</v>
      </c>
      <c r="J7114" s="34">
        <f>CONVERT(INDEX(Clg_StPt_Sch_EZ!$C$4:$I$27,MATCH(Schedules_8760!$C7114,Clg_StPt_Sch_EZ!$B$4:$B$27,0),MATCH(Schedules_8760!$F7114,Clg_StPt_Sch_EZ!$C$3:$I$3,0)),"F","C")</f>
        <v>25.555555555555554</v>
      </c>
      <c r="K7114" s="34">
        <f>CONVERT(INDEX(Clg_StPt_Sch_EZ!$C$31:$I$54,MATCH(Schedules_8760!$C7114,Clg_StPt_Sch_EZ!$B$31:$B$54,0),MATCH(Schedules_8760!$F7114,Clg_StPt_Sch_EZ!$C$30:$I$30,0)),"F","C")</f>
        <v>25</v>
      </c>
      <c r="L7114" s="34">
        <f>CONVERT(INDEX(DHW_StPt_Sch_EZ!$C$4:$I$27,MATCH(Schedules_8760!$C7114,DHW_StPt_Sch_EZ!$B$4:$B$27,0),MATCH(Schedules_8760!$F7114,DHW_StPt_Sch_EZ!$C$3:$I$3,0)),"F","C")</f>
        <v>53.333333333333329</v>
      </c>
      <c r="M7114" s="34">
        <f>CONVERT(INDEX(DHW_StPt_Sch_EZ!$C$31:$I$54,MATCH(Schedules_8760!$C7114,DHW_StPt_Sch_EZ!$B$31:$B$54,0),MATCH(Schedules_8760!$F7114,DHW_StPt_Sch_EZ!$C$30:$I$30,0)),"F","C")</f>
        <v>53.333333333333329</v>
      </c>
      <c r="N7114" s="12"/>
      <c r="O7114" s="12"/>
      <c r="P7114" s="12"/>
    </row>
    <row r="7115" spans="1:16" x14ac:dyDescent="0.25">
      <c r="A7115" s="35">
        <v>7114</v>
      </c>
      <c r="B7115" s="89">
        <v>297.375</v>
      </c>
      <c r="C7115" s="35">
        <f t="shared" si="555"/>
        <v>10</v>
      </c>
      <c r="D7115" s="35">
        <f t="shared" si="558"/>
        <v>297</v>
      </c>
      <c r="E7115" s="35">
        <f t="shared" si="559"/>
        <v>3</v>
      </c>
      <c r="F7115" s="35" t="str">
        <f t="shared" si="556"/>
        <v>Tuesday</v>
      </c>
      <c r="G7115" s="35">
        <f t="shared" si="557"/>
        <v>10</v>
      </c>
      <c r="H7115" s="34">
        <f>CONVERT(INDEX(Htg_StPt_Sch_EZ!$C$4:$I$27,MATCH(Schedules_8760!$C7115,Htg_StPt_Sch_EZ!$B$4:$B$27,0),MATCH(Schedules_8760!$F7115,Htg_StPt_Sch_EZ!$C$3:$I$3,0)),"F","C")</f>
        <v>20.555555555555554</v>
      </c>
      <c r="I7115" s="34">
        <f>CONVERT(INDEX(Htg_StPt_Sch_EZ!$C$31:$I$54,MATCH(Schedules_8760!$C7115,Htg_StPt_Sch_EZ!$B$31:$B$54,0),MATCH(Schedules_8760!$F7115,Htg_StPt_Sch_EZ!$C$30:$I$30,0)),"F","C")</f>
        <v>19.444444444444443</v>
      </c>
      <c r="J7115" s="34">
        <f>CONVERT(INDEX(Clg_StPt_Sch_EZ!$C$4:$I$27,MATCH(Schedules_8760!$C7115,Clg_StPt_Sch_EZ!$B$4:$B$27,0),MATCH(Schedules_8760!$F7115,Clg_StPt_Sch_EZ!$C$3:$I$3,0)),"F","C")</f>
        <v>25.555555555555554</v>
      </c>
      <c r="K7115" s="34">
        <f>CONVERT(INDEX(Clg_StPt_Sch_EZ!$C$31:$I$54,MATCH(Schedules_8760!$C7115,Clg_StPt_Sch_EZ!$B$31:$B$54,0),MATCH(Schedules_8760!$F7115,Clg_StPt_Sch_EZ!$C$30:$I$30,0)),"F","C")</f>
        <v>25</v>
      </c>
      <c r="L7115" s="34">
        <f>CONVERT(INDEX(DHW_StPt_Sch_EZ!$C$4:$I$27,MATCH(Schedules_8760!$C7115,DHW_StPt_Sch_EZ!$B$4:$B$27,0),MATCH(Schedules_8760!$F7115,DHW_StPt_Sch_EZ!$C$3:$I$3,0)),"F","C")</f>
        <v>53.333333333333329</v>
      </c>
      <c r="M7115" s="34">
        <f>CONVERT(INDEX(DHW_StPt_Sch_EZ!$C$31:$I$54,MATCH(Schedules_8760!$C7115,DHW_StPt_Sch_EZ!$B$31:$B$54,0),MATCH(Schedules_8760!$F7115,DHW_StPt_Sch_EZ!$C$30:$I$30,0)),"F","C")</f>
        <v>53.333333333333329</v>
      </c>
      <c r="N7115" s="12"/>
      <c r="O7115" s="12"/>
      <c r="P7115" s="12"/>
    </row>
    <row r="7116" spans="1:16" x14ac:dyDescent="0.25">
      <c r="A7116" s="35">
        <v>7115</v>
      </c>
      <c r="B7116" s="89">
        <v>297.41666666666669</v>
      </c>
      <c r="C7116" s="35">
        <f t="shared" si="555"/>
        <v>11</v>
      </c>
      <c r="D7116" s="35">
        <f t="shared" si="558"/>
        <v>297</v>
      </c>
      <c r="E7116" s="35">
        <f t="shared" si="559"/>
        <v>3</v>
      </c>
      <c r="F7116" s="35" t="str">
        <f t="shared" si="556"/>
        <v>Tuesday</v>
      </c>
      <c r="G7116" s="35">
        <f t="shared" si="557"/>
        <v>10</v>
      </c>
      <c r="H7116" s="34">
        <f>CONVERT(INDEX(Htg_StPt_Sch_EZ!$C$4:$I$27,MATCH(Schedules_8760!$C7116,Htg_StPt_Sch_EZ!$B$4:$B$27,0),MATCH(Schedules_8760!$F7116,Htg_StPt_Sch_EZ!$C$3:$I$3,0)),"F","C")</f>
        <v>20.555555555555554</v>
      </c>
      <c r="I7116" s="34">
        <f>CONVERT(INDEX(Htg_StPt_Sch_EZ!$C$31:$I$54,MATCH(Schedules_8760!$C7116,Htg_StPt_Sch_EZ!$B$31:$B$54,0),MATCH(Schedules_8760!$F7116,Htg_StPt_Sch_EZ!$C$30:$I$30,0)),"F","C")</f>
        <v>19.444444444444443</v>
      </c>
      <c r="J7116" s="34">
        <f>CONVERT(INDEX(Clg_StPt_Sch_EZ!$C$4:$I$27,MATCH(Schedules_8760!$C7116,Clg_StPt_Sch_EZ!$B$4:$B$27,0),MATCH(Schedules_8760!$F7116,Clg_StPt_Sch_EZ!$C$3:$I$3,0)),"F","C")</f>
        <v>25.555555555555554</v>
      </c>
      <c r="K7116" s="34">
        <f>CONVERT(INDEX(Clg_StPt_Sch_EZ!$C$31:$I$54,MATCH(Schedules_8760!$C7116,Clg_StPt_Sch_EZ!$B$31:$B$54,0),MATCH(Schedules_8760!$F7116,Clg_StPt_Sch_EZ!$C$30:$I$30,0)),"F","C")</f>
        <v>25</v>
      </c>
      <c r="L7116" s="34">
        <f>CONVERT(INDEX(DHW_StPt_Sch_EZ!$C$4:$I$27,MATCH(Schedules_8760!$C7116,DHW_StPt_Sch_EZ!$B$4:$B$27,0),MATCH(Schedules_8760!$F7116,DHW_StPt_Sch_EZ!$C$3:$I$3,0)),"F","C")</f>
        <v>53.333333333333329</v>
      </c>
      <c r="M7116" s="34">
        <f>CONVERT(INDEX(DHW_StPt_Sch_EZ!$C$31:$I$54,MATCH(Schedules_8760!$C7116,DHW_StPt_Sch_EZ!$B$31:$B$54,0),MATCH(Schedules_8760!$F7116,DHW_StPt_Sch_EZ!$C$30:$I$30,0)),"F","C")</f>
        <v>53.333333333333329</v>
      </c>
      <c r="N7116" s="12"/>
      <c r="O7116" s="12"/>
      <c r="P7116" s="12"/>
    </row>
    <row r="7117" spans="1:16" x14ac:dyDescent="0.25">
      <c r="A7117" s="35">
        <v>7116</v>
      </c>
      <c r="B7117" s="89">
        <v>297.45833333333331</v>
      </c>
      <c r="C7117" s="35">
        <f t="shared" si="555"/>
        <v>12</v>
      </c>
      <c r="D7117" s="35">
        <f t="shared" si="558"/>
        <v>297</v>
      </c>
      <c r="E7117" s="35">
        <f t="shared" si="559"/>
        <v>3</v>
      </c>
      <c r="F7117" s="35" t="str">
        <f t="shared" si="556"/>
        <v>Tuesday</v>
      </c>
      <c r="G7117" s="35">
        <f t="shared" si="557"/>
        <v>10</v>
      </c>
      <c r="H7117" s="34">
        <f>CONVERT(INDEX(Htg_StPt_Sch_EZ!$C$4:$I$27,MATCH(Schedules_8760!$C7117,Htg_StPt_Sch_EZ!$B$4:$B$27,0),MATCH(Schedules_8760!$F7117,Htg_StPt_Sch_EZ!$C$3:$I$3,0)),"F","C")</f>
        <v>20.555555555555554</v>
      </c>
      <c r="I7117" s="34">
        <f>CONVERT(INDEX(Htg_StPt_Sch_EZ!$C$31:$I$54,MATCH(Schedules_8760!$C7117,Htg_StPt_Sch_EZ!$B$31:$B$54,0),MATCH(Schedules_8760!$F7117,Htg_StPt_Sch_EZ!$C$30:$I$30,0)),"F","C")</f>
        <v>19.444444444444443</v>
      </c>
      <c r="J7117" s="34">
        <f>CONVERT(INDEX(Clg_StPt_Sch_EZ!$C$4:$I$27,MATCH(Schedules_8760!$C7117,Clg_StPt_Sch_EZ!$B$4:$B$27,0),MATCH(Schedules_8760!$F7117,Clg_StPt_Sch_EZ!$C$3:$I$3,0)),"F","C")</f>
        <v>25.555555555555554</v>
      </c>
      <c r="K7117" s="34">
        <f>CONVERT(INDEX(Clg_StPt_Sch_EZ!$C$31:$I$54,MATCH(Schedules_8760!$C7117,Clg_StPt_Sch_EZ!$B$31:$B$54,0),MATCH(Schedules_8760!$F7117,Clg_StPt_Sch_EZ!$C$30:$I$30,0)),"F","C")</f>
        <v>25</v>
      </c>
      <c r="L7117" s="34">
        <f>CONVERT(INDEX(DHW_StPt_Sch_EZ!$C$4:$I$27,MATCH(Schedules_8760!$C7117,DHW_StPt_Sch_EZ!$B$4:$B$27,0),MATCH(Schedules_8760!$F7117,DHW_StPt_Sch_EZ!$C$3:$I$3,0)),"F","C")</f>
        <v>53.333333333333329</v>
      </c>
      <c r="M7117" s="34">
        <f>CONVERT(INDEX(DHW_StPt_Sch_EZ!$C$31:$I$54,MATCH(Schedules_8760!$C7117,DHW_StPt_Sch_EZ!$B$31:$B$54,0),MATCH(Schedules_8760!$F7117,DHW_StPt_Sch_EZ!$C$30:$I$30,0)),"F","C")</f>
        <v>53.333333333333329</v>
      </c>
      <c r="N7117" s="12"/>
      <c r="O7117" s="12"/>
      <c r="P7117" s="12"/>
    </row>
    <row r="7118" spans="1:16" x14ac:dyDescent="0.25">
      <c r="A7118" s="35">
        <v>7117</v>
      </c>
      <c r="B7118" s="89">
        <v>297.5</v>
      </c>
      <c r="C7118" s="35">
        <f t="shared" si="555"/>
        <v>13</v>
      </c>
      <c r="D7118" s="35">
        <f t="shared" si="558"/>
        <v>297</v>
      </c>
      <c r="E7118" s="35">
        <f t="shared" si="559"/>
        <v>3</v>
      </c>
      <c r="F7118" s="35" t="str">
        <f t="shared" si="556"/>
        <v>Tuesday</v>
      </c>
      <c r="G7118" s="35">
        <f t="shared" si="557"/>
        <v>10</v>
      </c>
      <c r="H7118" s="34">
        <f>CONVERT(INDEX(Htg_StPt_Sch_EZ!$C$4:$I$27,MATCH(Schedules_8760!$C7118,Htg_StPt_Sch_EZ!$B$4:$B$27,0),MATCH(Schedules_8760!$F7118,Htg_StPt_Sch_EZ!$C$3:$I$3,0)),"F","C")</f>
        <v>20.555555555555554</v>
      </c>
      <c r="I7118" s="34">
        <f>CONVERT(INDEX(Htg_StPt_Sch_EZ!$C$31:$I$54,MATCH(Schedules_8760!$C7118,Htg_StPt_Sch_EZ!$B$31:$B$54,0),MATCH(Schedules_8760!$F7118,Htg_StPt_Sch_EZ!$C$30:$I$30,0)),"F","C")</f>
        <v>19.444444444444443</v>
      </c>
      <c r="J7118" s="34">
        <f>CONVERT(INDEX(Clg_StPt_Sch_EZ!$C$4:$I$27,MATCH(Schedules_8760!$C7118,Clg_StPt_Sch_EZ!$B$4:$B$27,0),MATCH(Schedules_8760!$F7118,Clg_StPt_Sch_EZ!$C$3:$I$3,0)),"F","C")</f>
        <v>25.555555555555554</v>
      </c>
      <c r="K7118" s="34">
        <f>CONVERT(INDEX(Clg_StPt_Sch_EZ!$C$31:$I$54,MATCH(Schedules_8760!$C7118,Clg_StPt_Sch_EZ!$B$31:$B$54,0),MATCH(Schedules_8760!$F7118,Clg_StPt_Sch_EZ!$C$30:$I$30,0)),"F","C")</f>
        <v>25</v>
      </c>
      <c r="L7118" s="34">
        <f>CONVERT(INDEX(DHW_StPt_Sch_EZ!$C$4:$I$27,MATCH(Schedules_8760!$C7118,DHW_StPt_Sch_EZ!$B$4:$B$27,0),MATCH(Schedules_8760!$F7118,DHW_StPt_Sch_EZ!$C$3:$I$3,0)),"F","C")</f>
        <v>53.333333333333329</v>
      </c>
      <c r="M7118" s="34">
        <f>CONVERT(INDEX(DHW_StPt_Sch_EZ!$C$31:$I$54,MATCH(Schedules_8760!$C7118,DHW_StPt_Sch_EZ!$B$31:$B$54,0),MATCH(Schedules_8760!$F7118,DHW_StPt_Sch_EZ!$C$30:$I$30,0)),"F","C")</f>
        <v>53.333333333333329</v>
      </c>
      <c r="N7118" s="12"/>
      <c r="O7118" s="12"/>
      <c r="P7118" s="12"/>
    </row>
    <row r="7119" spans="1:16" x14ac:dyDescent="0.25">
      <c r="A7119" s="35">
        <v>7118</v>
      </c>
      <c r="B7119" s="89">
        <v>297.54166666666669</v>
      </c>
      <c r="C7119" s="35">
        <f t="shared" si="555"/>
        <v>14</v>
      </c>
      <c r="D7119" s="35">
        <f t="shared" si="558"/>
        <v>297</v>
      </c>
      <c r="E7119" s="35">
        <f t="shared" si="559"/>
        <v>3</v>
      </c>
      <c r="F7119" s="35" t="str">
        <f t="shared" si="556"/>
        <v>Tuesday</v>
      </c>
      <c r="G7119" s="35">
        <f t="shared" si="557"/>
        <v>10</v>
      </c>
      <c r="H7119" s="34">
        <f>CONVERT(INDEX(Htg_StPt_Sch_EZ!$C$4:$I$27,MATCH(Schedules_8760!$C7119,Htg_StPt_Sch_EZ!$B$4:$B$27,0),MATCH(Schedules_8760!$F7119,Htg_StPt_Sch_EZ!$C$3:$I$3,0)),"F","C")</f>
        <v>20.555555555555554</v>
      </c>
      <c r="I7119" s="34">
        <f>CONVERT(INDEX(Htg_StPt_Sch_EZ!$C$31:$I$54,MATCH(Schedules_8760!$C7119,Htg_StPt_Sch_EZ!$B$31:$B$54,0),MATCH(Schedules_8760!$F7119,Htg_StPt_Sch_EZ!$C$30:$I$30,0)),"F","C")</f>
        <v>19.444444444444443</v>
      </c>
      <c r="J7119" s="34">
        <f>CONVERT(INDEX(Clg_StPt_Sch_EZ!$C$4:$I$27,MATCH(Schedules_8760!$C7119,Clg_StPt_Sch_EZ!$B$4:$B$27,0),MATCH(Schedules_8760!$F7119,Clg_StPt_Sch_EZ!$C$3:$I$3,0)),"F","C")</f>
        <v>25.555555555555554</v>
      </c>
      <c r="K7119" s="34">
        <f>CONVERT(INDEX(Clg_StPt_Sch_EZ!$C$31:$I$54,MATCH(Schedules_8760!$C7119,Clg_StPt_Sch_EZ!$B$31:$B$54,0),MATCH(Schedules_8760!$F7119,Clg_StPt_Sch_EZ!$C$30:$I$30,0)),"F","C")</f>
        <v>25</v>
      </c>
      <c r="L7119" s="34">
        <f>CONVERT(INDEX(DHW_StPt_Sch_EZ!$C$4:$I$27,MATCH(Schedules_8760!$C7119,DHW_StPt_Sch_EZ!$B$4:$B$27,0),MATCH(Schedules_8760!$F7119,DHW_StPt_Sch_EZ!$C$3:$I$3,0)),"F","C")</f>
        <v>53.333333333333329</v>
      </c>
      <c r="M7119" s="34">
        <f>CONVERT(INDEX(DHW_StPt_Sch_EZ!$C$31:$I$54,MATCH(Schedules_8760!$C7119,DHW_StPt_Sch_EZ!$B$31:$B$54,0),MATCH(Schedules_8760!$F7119,DHW_StPt_Sch_EZ!$C$30:$I$30,0)),"F","C")</f>
        <v>53.333333333333329</v>
      </c>
      <c r="N7119" s="12"/>
      <c r="O7119" s="12"/>
      <c r="P7119" s="12"/>
    </row>
    <row r="7120" spans="1:16" x14ac:dyDescent="0.25">
      <c r="A7120" s="35">
        <v>7119</v>
      </c>
      <c r="B7120" s="89">
        <v>297.58333333333331</v>
      </c>
      <c r="C7120" s="35">
        <f t="shared" si="555"/>
        <v>15</v>
      </c>
      <c r="D7120" s="35">
        <f t="shared" si="558"/>
        <v>297</v>
      </c>
      <c r="E7120" s="35">
        <f t="shared" si="559"/>
        <v>3</v>
      </c>
      <c r="F7120" s="35" t="str">
        <f t="shared" si="556"/>
        <v>Tuesday</v>
      </c>
      <c r="G7120" s="35">
        <f t="shared" si="557"/>
        <v>10</v>
      </c>
      <c r="H7120" s="34">
        <f>CONVERT(INDEX(Htg_StPt_Sch_EZ!$C$4:$I$27,MATCH(Schedules_8760!$C7120,Htg_StPt_Sch_EZ!$B$4:$B$27,0),MATCH(Schedules_8760!$F7120,Htg_StPt_Sch_EZ!$C$3:$I$3,0)),"F","C")</f>
        <v>20.555555555555554</v>
      </c>
      <c r="I7120" s="34">
        <f>CONVERT(INDEX(Htg_StPt_Sch_EZ!$C$31:$I$54,MATCH(Schedules_8760!$C7120,Htg_StPt_Sch_EZ!$B$31:$B$54,0),MATCH(Schedules_8760!$F7120,Htg_StPt_Sch_EZ!$C$30:$I$30,0)),"F","C")</f>
        <v>21.111111111111111</v>
      </c>
      <c r="J7120" s="34">
        <f>CONVERT(INDEX(Clg_StPt_Sch_EZ!$C$4:$I$27,MATCH(Schedules_8760!$C7120,Clg_StPt_Sch_EZ!$B$4:$B$27,0),MATCH(Schedules_8760!$F7120,Clg_StPt_Sch_EZ!$C$3:$I$3,0)),"F","C")</f>
        <v>25.555555555555554</v>
      </c>
      <c r="K7120" s="34">
        <f>CONVERT(INDEX(Clg_StPt_Sch_EZ!$C$31:$I$54,MATCH(Schedules_8760!$C7120,Clg_StPt_Sch_EZ!$B$31:$B$54,0),MATCH(Schedules_8760!$F7120,Clg_StPt_Sch_EZ!$C$30:$I$30,0)),"F","C")</f>
        <v>25</v>
      </c>
      <c r="L7120" s="34">
        <f>CONVERT(INDEX(DHW_StPt_Sch_EZ!$C$4:$I$27,MATCH(Schedules_8760!$C7120,DHW_StPt_Sch_EZ!$B$4:$B$27,0),MATCH(Schedules_8760!$F7120,DHW_StPt_Sch_EZ!$C$3:$I$3,0)),"F","C")</f>
        <v>53.333333333333329</v>
      </c>
      <c r="M7120" s="34">
        <f>CONVERT(INDEX(DHW_StPt_Sch_EZ!$C$31:$I$54,MATCH(Schedules_8760!$C7120,DHW_StPt_Sch_EZ!$B$31:$B$54,0),MATCH(Schedules_8760!$F7120,DHW_StPt_Sch_EZ!$C$30:$I$30,0)),"F","C")</f>
        <v>53.333333333333329</v>
      </c>
      <c r="N7120" s="12"/>
      <c r="O7120" s="12"/>
      <c r="P7120" s="12"/>
    </row>
    <row r="7121" spans="1:16" x14ac:dyDescent="0.25">
      <c r="A7121" s="35">
        <v>7120</v>
      </c>
      <c r="B7121" s="89">
        <v>297.625</v>
      </c>
      <c r="C7121" s="35">
        <f t="shared" si="555"/>
        <v>16</v>
      </c>
      <c r="D7121" s="35">
        <f t="shared" si="558"/>
        <v>297</v>
      </c>
      <c r="E7121" s="35">
        <f t="shared" si="559"/>
        <v>3</v>
      </c>
      <c r="F7121" s="35" t="str">
        <f t="shared" si="556"/>
        <v>Tuesday</v>
      </c>
      <c r="G7121" s="35">
        <f t="shared" si="557"/>
        <v>10</v>
      </c>
      <c r="H7121" s="34">
        <f>CONVERT(INDEX(Htg_StPt_Sch_EZ!$C$4:$I$27,MATCH(Schedules_8760!$C7121,Htg_StPt_Sch_EZ!$B$4:$B$27,0),MATCH(Schedules_8760!$F7121,Htg_StPt_Sch_EZ!$C$3:$I$3,0)),"F","C")</f>
        <v>20.555555555555554</v>
      </c>
      <c r="I7121" s="34">
        <f>CONVERT(INDEX(Htg_StPt_Sch_EZ!$C$31:$I$54,MATCH(Schedules_8760!$C7121,Htg_StPt_Sch_EZ!$B$31:$B$54,0),MATCH(Schedules_8760!$F7121,Htg_StPt_Sch_EZ!$C$30:$I$30,0)),"F","C")</f>
        <v>21.111111111111111</v>
      </c>
      <c r="J7121" s="34">
        <f>CONVERT(INDEX(Clg_StPt_Sch_EZ!$C$4:$I$27,MATCH(Schedules_8760!$C7121,Clg_StPt_Sch_EZ!$B$4:$B$27,0),MATCH(Schedules_8760!$F7121,Clg_StPt_Sch_EZ!$C$3:$I$3,0)),"F","C")</f>
        <v>25.555555555555554</v>
      </c>
      <c r="K7121" s="34">
        <f>CONVERT(INDEX(Clg_StPt_Sch_EZ!$C$31:$I$54,MATCH(Schedules_8760!$C7121,Clg_StPt_Sch_EZ!$B$31:$B$54,0),MATCH(Schedules_8760!$F7121,Clg_StPt_Sch_EZ!$C$30:$I$30,0)),"F","C")</f>
        <v>25</v>
      </c>
      <c r="L7121" s="34">
        <f>CONVERT(INDEX(DHW_StPt_Sch_EZ!$C$4:$I$27,MATCH(Schedules_8760!$C7121,DHW_StPt_Sch_EZ!$B$4:$B$27,0),MATCH(Schedules_8760!$F7121,DHW_StPt_Sch_EZ!$C$3:$I$3,0)),"F","C")</f>
        <v>53.333333333333329</v>
      </c>
      <c r="M7121" s="34">
        <f>CONVERT(INDEX(DHW_StPt_Sch_EZ!$C$31:$I$54,MATCH(Schedules_8760!$C7121,DHW_StPt_Sch_EZ!$B$31:$B$54,0),MATCH(Schedules_8760!$F7121,DHW_StPt_Sch_EZ!$C$30:$I$30,0)),"F","C")</f>
        <v>53.333333333333329</v>
      </c>
      <c r="N7121" s="12"/>
      <c r="O7121" s="12"/>
      <c r="P7121" s="12"/>
    </row>
    <row r="7122" spans="1:16" x14ac:dyDescent="0.25">
      <c r="A7122" s="35">
        <v>7121</v>
      </c>
      <c r="B7122" s="89">
        <v>297.66666666666669</v>
      </c>
      <c r="C7122" s="35">
        <f t="shared" si="555"/>
        <v>17</v>
      </c>
      <c r="D7122" s="35">
        <f t="shared" si="558"/>
        <v>297</v>
      </c>
      <c r="E7122" s="35">
        <f t="shared" si="559"/>
        <v>3</v>
      </c>
      <c r="F7122" s="35" t="str">
        <f t="shared" si="556"/>
        <v>Tuesday</v>
      </c>
      <c r="G7122" s="35">
        <f t="shared" si="557"/>
        <v>10</v>
      </c>
      <c r="H7122" s="34">
        <f>CONVERT(INDEX(Htg_StPt_Sch_EZ!$C$4:$I$27,MATCH(Schedules_8760!$C7122,Htg_StPt_Sch_EZ!$B$4:$B$27,0),MATCH(Schedules_8760!$F7122,Htg_StPt_Sch_EZ!$C$3:$I$3,0)),"F","C")</f>
        <v>20.555555555555554</v>
      </c>
      <c r="I7122" s="34">
        <f>CONVERT(INDEX(Htg_StPt_Sch_EZ!$C$31:$I$54,MATCH(Schedules_8760!$C7122,Htg_StPt_Sch_EZ!$B$31:$B$54,0),MATCH(Schedules_8760!$F7122,Htg_StPt_Sch_EZ!$C$30:$I$30,0)),"F","C")</f>
        <v>17.777777777777779</v>
      </c>
      <c r="J7122" s="34">
        <f>CONVERT(INDEX(Clg_StPt_Sch_EZ!$C$4:$I$27,MATCH(Schedules_8760!$C7122,Clg_StPt_Sch_EZ!$B$4:$B$27,0),MATCH(Schedules_8760!$F7122,Clg_StPt_Sch_EZ!$C$3:$I$3,0)),"F","C")</f>
        <v>25.555555555555554</v>
      </c>
      <c r="K7122" s="34">
        <f>CONVERT(INDEX(Clg_StPt_Sch_EZ!$C$31:$I$54,MATCH(Schedules_8760!$C7122,Clg_StPt_Sch_EZ!$B$31:$B$54,0),MATCH(Schedules_8760!$F7122,Clg_StPt_Sch_EZ!$C$30:$I$30,0)),"F","C")</f>
        <v>25</v>
      </c>
      <c r="L7122" s="34">
        <f>CONVERT(INDEX(DHW_StPt_Sch_EZ!$C$4:$I$27,MATCH(Schedules_8760!$C7122,DHW_StPt_Sch_EZ!$B$4:$B$27,0),MATCH(Schedules_8760!$F7122,DHW_StPt_Sch_EZ!$C$3:$I$3,0)),"F","C")</f>
        <v>53.333333333333329</v>
      </c>
      <c r="M7122" s="34">
        <f>CONVERT(INDEX(DHW_StPt_Sch_EZ!$C$31:$I$54,MATCH(Schedules_8760!$C7122,DHW_StPt_Sch_EZ!$B$31:$B$54,0),MATCH(Schedules_8760!$F7122,DHW_StPt_Sch_EZ!$C$30:$I$30,0)),"F","C")</f>
        <v>53.333333333333329</v>
      </c>
      <c r="N7122" s="12"/>
      <c r="O7122" s="12"/>
      <c r="P7122" s="12"/>
    </row>
    <row r="7123" spans="1:16" x14ac:dyDescent="0.25">
      <c r="A7123" s="35">
        <v>7122</v>
      </c>
      <c r="B7123" s="89">
        <v>297.70833333333331</v>
      </c>
      <c r="C7123" s="35">
        <f t="shared" si="555"/>
        <v>18</v>
      </c>
      <c r="D7123" s="35">
        <f t="shared" si="558"/>
        <v>297</v>
      </c>
      <c r="E7123" s="35">
        <f t="shared" si="559"/>
        <v>3</v>
      </c>
      <c r="F7123" s="35" t="str">
        <f t="shared" si="556"/>
        <v>Tuesday</v>
      </c>
      <c r="G7123" s="35">
        <f t="shared" si="557"/>
        <v>10</v>
      </c>
      <c r="H7123" s="34">
        <f>CONVERT(INDEX(Htg_StPt_Sch_EZ!$C$4:$I$27,MATCH(Schedules_8760!$C7123,Htg_StPt_Sch_EZ!$B$4:$B$27,0),MATCH(Schedules_8760!$F7123,Htg_StPt_Sch_EZ!$C$3:$I$3,0)),"F","C")</f>
        <v>20.555555555555554</v>
      </c>
      <c r="I7123" s="34">
        <f>CONVERT(INDEX(Htg_StPt_Sch_EZ!$C$31:$I$54,MATCH(Schedules_8760!$C7123,Htg_StPt_Sch_EZ!$B$31:$B$54,0),MATCH(Schedules_8760!$F7123,Htg_StPt_Sch_EZ!$C$30:$I$30,0)),"F","C")</f>
        <v>17.777777777777779</v>
      </c>
      <c r="J7123" s="34">
        <f>CONVERT(INDEX(Clg_StPt_Sch_EZ!$C$4:$I$27,MATCH(Schedules_8760!$C7123,Clg_StPt_Sch_EZ!$B$4:$B$27,0),MATCH(Schedules_8760!$F7123,Clg_StPt_Sch_EZ!$C$3:$I$3,0)),"F","C")</f>
        <v>25.555555555555554</v>
      </c>
      <c r="K7123" s="34">
        <f>CONVERT(INDEX(Clg_StPt_Sch_EZ!$C$31:$I$54,MATCH(Schedules_8760!$C7123,Clg_StPt_Sch_EZ!$B$31:$B$54,0),MATCH(Schedules_8760!$F7123,Clg_StPt_Sch_EZ!$C$30:$I$30,0)),"F","C")</f>
        <v>28.333333333333332</v>
      </c>
      <c r="L7123" s="34">
        <f>CONVERT(INDEX(DHW_StPt_Sch_EZ!$C$4:$I$27,MATCH(Schedules_8760!$C7123,DHW_StPt_Sch_EZ!$B$4:$B$27,0),MATCH(Schedules_8760!$F7123,DHW_StPt_Sch_EZ!$C$3:$I$3,0)),"F","C")</f>
        <v>53.333333333333329</v>
      </c>
      <c r="M7123" s="34">
        <f>CONVERT(INDEX(DHW_StPt_Sch_EZ!$C$31:$I$54,MATCH(Schedules_8760!$C7123,DHW_StPt_Sch_EZ!$B$31:$B$54,0),MATCH(Schedules_8760!$F7123,DHW_StPt_Sch_EZ!$C$30:$I$30,0)),"F","C")</f>
        <v>53.333333333333329</v>
      </c>
      <c r="N7123" s="12"/>
      <c r="O7123" s="12"/>
      <c r="P7123" s="12"/>
    </row>
    <row r="7124" spans="1:16" x14ac:dyDescent="0.25">
      <c r="A7124" s="35">
        <v>7123</v>
      </c>
      <c r="B7124" s="89">
        <v>297.75</v>
      </c>
      <c r="C7124" s="35">
        <f t="shared" si="555"/>
        <v>19</v>
      </c>
      <c r="D7124" s="35">
        <f t="shared" si="558"/>
        <v>297</v>
      </c>
      <c r="E7124" s="35">
        <f t="shared" si="559"/>
        <v>3</v>
      </c>
      <c r="F7124" s="35" t="str">
        <f t="shared" si="556"/>
        <v>Tuesday</v>
      </c>
      <c r="G7124" s="35">
        <f t="shared" si="557"/>
        <v>10</v>
      </c>
      <c r="H7124" s="34">
        <f>CONVERT(INDEX(Htg_StPt_Sch_EZ!$C$4:$I$27,MATCH(Schedules_8760!$C7124,Htg_StPt_Sch_EZ!$B$4:$B$27,0),MATCH(Schedules_8760!$F7124,Htg_StPt_Sch_EZ!$C$3:$I$3,0)),"F","C")</f>
        <v>20.555555555555554</v>
      </c>
      <c r="I7124" s="34">
        <f>CONVERT(INDEX(Htg_StPt_Sch_EZ!$C$31:$I$54,MATCH(Schedules_8760!$C7124,Htg_StPt_Sch_EZ!$B$31:$B$54,0),MATCH(Schedules_8760!$F7124,Htg_StPt_Sch_EZ!$C$30:$I$30,0)),"F","C")</f>
        <v>18.333333333333332</v>
      </c>
      <c r="J7124" s="34">
        <f>CONVERT(INDEX(Clg_StPt_Sch_EZ!$C$4:$I$27,MATCH(Schedules_8760!$C7124,Clg_StPt_Sch_EZ!$B$4:$B$27,0),MATCH(Schedules_8760!$F7124,Clg_StPt_Sch_EZ!$C$3:$I$3,0)),"F","C")</f>
        <v>25.555555555555554</v>
      </c>
      <c r="K7124" s="34">
        <f>CONVERT(INDEX(Clg_StPt_Sch_EZ!$C$31:$I$54,MATCH(Schedules_8760!$C7124,Clg_StPt_Sch_EZ!$B$31:$B$54,0),MATCH(Schedules_8760!$F7124,Clg_StPt_Sch_EZ!$C$30:$I$30,0)),"F","C")</f>
        <v>28.333333333333332</v>
      </c>
      <c r="L7124" s="34">
        <f>CONVERT(INDEX(DHW_StPt_Sch_EZ!$C$4:$I$27,MATCH(Schedules_8760!$C7124,DHW_StPt_Sch_EZ!$B$4:$B$27,0),MATCH(Schedules_8760!$F7124,DHW_StPt_Sch_EZ!$C$3:$I$3,0)),"F","C")</f>
        <v>53.333333333333329</v>
      </c>
      <c r="M7124" s="34">
        <f>CONVERT(INDEX(DHW_StPt_Sch_EZ!$C$31:$I$54,MATCH(Schedules_8760!$C7124,DHW_StPt_Sch_EZ!$B$31:$B$54,0),MATCH(Schedules_8760!$F7124,DHW_StPt_Sch_EZ!$C$30:$I$30,0)),"F","C")</f>
        <v>53.333333333333329</v>
      </c>
      <c r="N7124" s="12"/>
      <c r="O7124" s="12"/>
      <c r="P7124" s="12"/>
    </row>
    <row r="7125" spans="1:16" x14ac:dyDescent="0.25">
      <c r="A7125" s="35">
        <v>7124</v>
      </c>
      <c r="B7125" s="89">
        <v>297.79166666666669</v>
      </c>
      <c r="C7125" s="35">
        <f t="shared" si="555"/>
        <v>20</v>
      </c>
      <c r="D7125" s="35">
        <f t="shared" si="558"/>
        <v>297</v>
      </c>
      <c r="E7125" s="35">
        <f t="shared" si="559"/>
        <v>3</v>
      </c>
      <c r="F7125" s="35" t="str">
        <f t="shared" si="556"/>
        <v>Tuesday</v>
      </c>
      <c r="G7125" s="35">
        <f t="shared" si="557"/>
        <v>10</v>
      </c>
      <c r="H7125" s="34">
        <f>CONVERT(INDEX(Htg_StPt_Sch_EZ!$C$4:$I$27,MATCH(Schedules_8760!$C7125,Htg_StPt_Sch_EZ!$B$4:$B$27,0),MATCH(Schedules_8760!$F7125,Htg_StPt_Sch_EZ!$C$3:$I$3,0)),"F","C")</f>
        <v>20.555555555555554</v>
      </c>
      <c r="I7125" s="34">
        <f>CONVERT(INDEX(Htg_StPt_Sch_EZ!$C$31:$I$54,MATCH(Schedules_8760!$C7125,Htg_StPt_Sch_EZ!$B$31:$B$54,0),MATCH(Schedules_8760!$F7125,Htg_StPt_Sch_EZ!$C$30:$I$30,0)),"F","C")</f>
        <v>18.888888888888889</v>
      </c>
      <c r="J7125" s="34">
        <f>CONVERT(INDEX(Clg_StPt_Sch_EZ!$C$4:$I$27,MATCH(Schedules_8760!$C7125,Clg_StPt_Sch_EZ!$B$4:$B$27,0),MATCH(Schedules_8760!$F7125,Clg_StPt_Sch_EZ!$C$3:$I$3,0)),"F","C")</f>
        <v>25.555555555555554</v>
      </c>
      <c r="K7125" s="34">
        <f>CONVERT(INDEX(Clg_StPt_Sch_EZ!$C$31:$I$54,MATCH(Schedules_8760!$C7125,Clg_StPt_Sch_EZ!$B$31:$B$54,0),MATCH(Schedules_8760!$F7125,Clg_StPt_Sch_EZ!$C$30:$I$30,0)),"F","C")</f>
        <v>28.333333333333332</v>
      </c>
      <c r="L7125" s="34">
        <f>CONVERT(INDEX(DHW_StPt_Sch_EZ!$C$4:$I$27,MATCH(Schedules_8760!$C7125,DHW_StPt_Sch_EZ!$B$4:$B$27,0),MATCH(Schedules_8760!$F7125,DHW_StPt_Sch_EZ!$C$3:$I$3,0)),"F","C")</f>
        <v>53.333333333333329</v>
      </c>
      <c r="M7125" s="34">
        <f>CONVERT(INDEX(DHW_StPt_Sch_EZ!$C$31:$I$54,MATCH(Schedules_8760!$C7125,DHW_StPt_Sch_EZ!$B$31:$B$54,0),MATCH(Schedules_8760!$F7125,DHW_StPt_Sch_EZ!$C$30:$I$30,0)),"F","C")</f>
        <v>53.333333333333329</v>
      </c>
      <c r="N7125" s="12"/>
      <c r="O7125" s="12"/>
      <c r="P7125" s="12"/>
    </row>
    <row r="7126" spans="1:16" x14ac:dyDescent="0.25">
      <c r="A7126" s="35">
        <v>7125</v>
      </c>
      <c r="B7126" s="89">
        <v>297.83333333333331</v>
      </c>
      <c r="C7126" s="35">
        <f t="shared" si="555"/>
        <v>21</v>
      </c>
      <c r="D7126" s="35">
        <f t="shared" si="558"/>
        <v>297</v>
      </c>
      <c r="E7126" s="35">
        <f t="shared" si="559"/>
        <v>3</v>
      </c>
      <c r="F7126" s="35" t="str">
        <f t="shared" si="556"/>
        <v>Tuesday</v>
      </c>
      <c r="G7126" s="35">
        <f t="shared" si="557"/>
        <v>10</v>
      </c>
      <c r="H7126" s="34">
        <f>CONVERT(INDEX(Htg_StPt_Sch_EZ!$C$4:$I$27,MATCH(Schedules_8760!$C7126,Htg_StPt_Sch_EZ!$B$4:$B$27,0),MATCH(Schedules_8760!$F7126,Htg_StPt_Sch_EZ!$C$3:$I$3,0)),"F","C")</f>
        <v>20.555555555555554</v>
      </c>
      <c r="I7126" s="34">
        <f>CONVERT(INDEX(Htg_StPt_Sch_EZ!$C$31:$I$54,MATCH(Schedules_8760!$C7126,Htg_StPt_Sch_EZ!$B$31:$B$54,0),MATCH(Schedules_8760!$F7126,Htg_StPt_Sch_EZ!$C$30:$I$30,0)),"F","C")</f>
        <v>19.444444444444443</v>
      </c>
      <c r="J7126" s="34">
        <f>CONVERT(INDEX(Clg_StPt_Sch_EZ!$C$4:$I$27,MATCH(Schedules_8760!$C7126,Clg_StPt_Sch_EZ!$B$4:$B$27,0),MATCH(Schedules_8760!$F7126,Clg_StPt_Sch_EZ!$C$3:$I$3,0)),"F","C")</f>
        <v>25.555555555555554</v>
      </c>
      <c r="K7126" s="34">
        <f>CONVERT(INDEX(Clg_StPt_Sch_EZ!$C$31:$I$54,MATCH(Schedules_8760!$C7126,Clg_StPt_Sch_EZ!$B$31:$B$54,0),MATCH(Schedules_8760!$F7126,Clg_StPt_Sch_EZ!$C$30:$I$30,0)),"F","C")</f>
        <v>28.333333333333332</v>
      </c>
      <c r="L7126" s="34">
        <f>CONVERT(INDEX(DHW_StPt_Sch_EZ!$C$4:$I$27,MATCH(Schedules_8760!$C7126,DHW_StPt_Sch_EZ!$B$4:$B$27,0),MATCH(Schedules_8760!$F7126,DHW_StPt_Sch_EZ!$C$3:$I$3,0)),"F","C")</f>
        <v>53.333333333333329</v>
      </c>
      <c r="M7126" s="34">
        <f>CONVERT(INDEX(DHW_StPt_Sch_EZ!$C$31:$I$54,MATCH(Schedules_8760!$C7126,DHW_StPt_Sch_EZ!$B$31:$B$54,0),MATCH(Schedules_8760!$F7126,DHW_StPt_Sch_EZ!$C$30:$I$30,0)),"F","C")</f>
        <v>53.333333333333329</v>
      </c>
      <c r="N7126" s="12"/>
      <c r="O7126" s="12"/>
      <c r="P7126" s="12"/>
    </row>
    <row r="7127" spans="1:16" x14ac:dyDescent="0.25">
      <c r="A7127" s="35">
        <v>7126</v>
      </c>
      <c r="B7127" s="89">
        <v>297.875</v>
      </c>
      <c r="C7127" s="35">
        <f t="shared" si="555"/>
        <v>22</v>
      </c>
      <c r="D7127" s="35">
        <f t="shared" si="558"/>
        <v>297</v>
      </c>
      <c r="E7127" s="35">
        <f t="shared" si="559"/>
        <v>3</v>
      </c>
      <c r="F7127" s="35" t="str">
        <f t="shared" si="556"/>
        <v>Tuesday</v>
      </c>
      <c r="G7127" s="35">
        <f t="shared" si="557"/>
        <v>10</v>
      </c>
      <c r="H7127" s="34">
        <f>CONVERT(INDEX(Htg_StPt_Sch_EZ!$C$4:$I$27,MATCH(Schedules_8760!$C7127,Htg_StPt_Sch_EZ!$B$4:$B$27,0),MATCH(Schedules_8760!$F7127,Htg_StPt_Sch_EZ!$C$3:$I$3,0)),"F","C")</f>
        <v>20.555555555555554</v>
      </c>
      <c r="I7127" s="34">
        <f>CONVERT(INDEX(Htg_StPt_Sch_EZ!$C$31:$I$54,MATCH(Schedules_8760!$C7127,Htg_StPt_Sch_EZ!$B$31:$B$54,0),MATCH(Schedules_8760!$F7127,Htg_StPt_Sch_EZ!$C$30:$I$30,0)),"F","C")</f>
        <v>19.444444444444443</v>
      </c>
      <c r="J7127" s="34">
        <f>CONVERT(INDEX(Clg_StPt_Sch_EZ!$C$4:$I$27,MATCH(Schedules_8760!$C7127,Clg_StPt_Sch_EZ!$B$4:$B$27,0),MATCH(Schedules_8760!$F7127,Clg_StPt_Sch_EZ!$C$3:$I$3,0)),"F","C")</f>
        <v>25.555555555555554</v>
      </c>
      <c r="K7127" s="34">
        <f>CONVERT(INDEX(Clg_StPt_Sch_EZ!$C$31:$I$54,MATCH(Schedules_8760!$C7127,Clg_StPt_Sch_EZ!$B$31:$B$54,0),MATCH(Schedules_8760!$F7127,Clg_StPt_Sch_EZ!$C$30:$I$30,0)),"F","C")</f>
        <v>28.333333333333332</v>
      </c>
      <c r="L7127" s="34">
        <f>CONVERT(INDEX(DHW_StPt_Sch_EZ!$C$4:$I$27,MATCH(Schedules_8760!$C7127,DHW_StPt_Sch_EZ!$B$4:$B$27,0),MATCH(Schedules_8760!$F7127,DHW_StPt_Sch_EZ!$C$3:$I$3,0)),"F","C")</f>
        <v>53.333333333333329</v>
      </c>
      <c r="M7127" s="34">
        <f>CONVERT(INDEX(DHW_StPt_Sch_EZ!$C$31:$I$54,MATCH(Schedules_8760!$C7127,DHW_StPt_Sch_EZ!$B$31:$B$54,0),MATCH(Schedules_8760!$F7127,DHW_StPt_Sch_EZ!$C$30:$I$30,0)),"F","C")</f>
        <v>53.333333333333329</v>
      </c>
      <c r="N7127" s="12"/>
      <c r="O7127" s="12"/>
      <c r="P7127" s="12"/>
    </row>
    <row r="7128" spans="1:16" x14ac:dyDescent="0.25">
      <c r="A7128" s="35">
        <v>7127</v>
      </c>
      <c r="B7128" s="89">
        <v>297.91666666666669</v>
      </c>
      <c r="C7128" s="35">
        <f t="shared" si="555"/>
        <v>23</v>
      </c>
      <c r="D7128" s="35">
        <f t="shared" si="558"/>
        <v>297</v>
      </c>
      <c r="E7128" s="35">
        <f t="shared" si="559"/>
        <v>3</v>
      </c>
      <c r="F7128" s="35" t="str">
        <f t="shared" si="556"/>
        <v>Tuesday</v>
      </c>
      <c r="G7128" s="35">
        <f t="shared" si="557"/>
        <v>10</v>
      </c>
      <c r="H7128" s="34">
        <f>CONVERT(INDEX(Htg_StPt_Sch_EZ!$C$4:$I$27,MATCH(Schedules_8760!$C7128,Htg_StPt_Sch_EZ!$B$4:$B$27,0),MATCH(Schedules_8760!$F7128,Htg_StPt_Sch_EZ!$C$3:$I$3,0)),"F","C")</f>
        <v>20.555555555555554</v>
      </c>
      <c r="I7128" s="34">
        <f>CONVERT(INDEX(Htg_StPt_Sch_EZ!$C$31:$I$54,MATCH(Schedules_8760!$C7128,Htg_StPt_Sch_EZ!$B$31:$B$54,0),MATCH(Schedules_8760!$F7128,Htg_StPt_Sch_EZ!$C$30:$I$30,0)),"F","C")</f>
        <v>19.444444444444443</v>
      </c>
      <c r="J7128" s="34">
        <f>CONVERT(INDEX(Clg_StPt_Sch_EZ!$C$4:$I$27,MATCH(Schedules_8760!$C7128,Clg_StPt_Sch_EZ!$B$4:$B$27,0),MATCH(Schedules_8760!$F7128,Clg_StPt_Sch_EZ!$C$3:$I$3,0)),"F","C")</f>
        <v>25.555555555555554</v>
      </c>
      <c r="K7128" s="34">
        <f>CONVERT(INDEX(Clg_StPt_Sch_EZ!$C$31:$I$54,MATCH(Schedules_8760!$C7128,Clg_StPt_Sch_EZ!$B$31:$B$54,0),MATCH(Schedules_8760!$F7128,Clg_StPt_Sch_EZ!$C$30:$I$30,0)),"F","C")</f>
        <v>28.333333333333332</v>
      </c>
      <c r="L7128" s="34">
        <f>CONVERT(INDEX(DHW_StPt_Sch_EZ!$C$4:$I$27,MATCH(Schedules_8760!$C7128,DHW_StPt_Sch_EZ!$B$4:$B$27,0),MATCH(Schedules_8760!$F7128,DHW_StPt_Sch_EZ!$C$3:$I$3,0)),"F","C")</f>
        <v>53.333333333333329</v>
      </c>
      <c r="M7128" s="34">
        <f>CONVERT(INDEX(DHW_StPt_Sch_EZ!$C$31:$I$54,MATCH(Schedules_8760!$C7128,DHW_StPt_Sch_EZ!$B$31:$B$54,0),MATCH(Schedules_8760!$F7128,DHW_StPt_Sch_EZ!$C$30:$I$30,0)),"F","C")</f>
        <v>53.333333333333329</v>
      </c>
      <c r="N7128" s="12"/>
      <c r="O7128" s="12"/>
      <c r="P7128" s="12"/>
    </row>
    <row r="7129" spans="1:16" x14ac:dyDescent="0.25">
      <c r="A7129" s="35">
        <v>7128</v>
      </c>
      <c r="B7129" s="89">
        <v>297.95833333333331</v>
      </c>
      <c r="C7129" s="35">
        <f t="shared" si="555"/>
        <v>24</v>
      </c>
      <c r="D7129" s="35">
        <f t="shared" si="558"/>
        <v>297</v>
      </c>
      <c r="E7129" s="35">
        <f t="shared" si="559"/>
        <v>3</v>
      </c>
      <c r="F7129" s="35" t="str">
        <f t="shared" si="556"/>
        <v>Tuesday</v>
      </c>
      <c r="G7129" s="35">
        <f t="shared" si="557"/>
        <v>10</v>
      </c>
      <c r="H7129" s="34">
        <f>CONVERT(INDEX(Htg_StPt_Sch_EZ!$C$4:$I$27,MATCH(Schedules_8760!$C7129,Htg_StPt_Sch_EZ!$B$4:$B$27,0),MATCH(Schedules_8760!$F7129,Htg_StPt_Sch_EZ!$C$3:$I$3,0)),"F","C")</f>
        <v>20.555555555555554</v>
      </c>
      <c r="I7129" s="34">
        <f>CONVERT(INDEX(Htg_StPt_Sch_EZ!$C$31:$I$54,MATCH(Schedules_8760!$C7129,Htg_StPt_Sch_EZ!$B$31:$B$54,0),MATCH(Schedules_8760!$F7129,Htg_StPt_Sch_EZ!$C$30:$I$30,0)),"F","C")</f>
        <v>19.444444444444443</v>
      </c>
      <c r="J7129" s="34">
        <f>CONVERT(INDEX(Clg_StPt_Sch_EZ!$C$4:$I$27,MATCH(Schedules_8760!$C7129,Clg_StPt_Sch_EZ!$B$4:$B$27,0),MATCH(Schedules_8760!$F7129,Clg_StPt_Sch_EZ!$C$3:$I$3,0)),"F","C")</f>
        <v>25.555555555555554</v>
      </c>
      <c r="K7129" s="34">
        <f>CONVERT(INDEX(Clg_StPt_Sch_EZ!$C$31:$I$54,MATCH(Schedules_8760!$C7129,Clg_StPt_Sch_EZ!$B$31:$B$54,0),MATCH(Schedules_8760!$F7129,Clg_StPt_Sch_EZ!$C$30:$I$30,0)),"F","C")</f>
        <v>28.333333333333332</v>
      </c>
      <c r="L7129" s="34">
        <f>CONVERT(INDEX(DHW_StPt_Sch_EZ!$C$4:$I$27,MATCH(Schedules_8760!$C7129,DHW_StPt_Sch_EZ!$B$4:$B$27,0),MATCH(Schedules_8760!$F7129,DHW_StPt_Sch_EZ!$C$3:$I$3,0)),"F","C")</f>
        <v>53.333333333333329</v>
      </c>
      <c r="M7129" s="34">
        <f>CONVERT(INDEX(DHW_StPt_Sch_EZ!$C$31:$I$54,MATCH(Schedules_8760!$C7129,DHW_StPt_Sch_EZ!$B$31:$B$54,0),MATCH(Schedules_8760!$F7129,DHW_StPt_Sch_EZ!$C$30:$I$30,0)),"F","C")</f>
        <v>53.333333333333329</v>
      </c>
      <c r="N7129" s="12"/>
      <c r="O7129" s="12"/>
      <c r="P7129" s="12"/>
    </row>
    <row r="7130" spans="1:16" x14ac:dyDescent="0.25">
      <c r="A7130" s="35">
        <v>7129</v>
      </c>
      <c r="B7130" s="89">
        <v>298</v>
      </c>
      <c r="C7130" s="35">
        <f t="shared" si="555"/>
        <v>1</v>
      </c>
      <c r="D7130" s="35">
        <f t="shared" si="558"/>
        <v>298</v>
      </c>
      <c r="E7130" s="35">
        <f t="shared" si="559"/>
        <v>4</v>
      </c>
      <c r="F7130" s="35" t="str">
        <f t="shared" si="556"/>
        <v>Wednesday</v>
      </c>
      <c r="G7130" s="35">
        <f t="shared" si="557"/>
        <v>10</v>
      </c>
      <c r="H7130" s="34">
        <f>CONVERT(INDEX(Htg_StPt_Sch_EZ!$C$4:$I$27,MATCH(Schedules_8760!$C7130,Htg_StPt_Sch_EZ!$B$4:$B$27,0),MATCH(Schedules_8760!$F7130,Htg_StPt_Sch_EZ!$C$3:$I$3,0)),"F","C")</f>
        <v>20.555555555555554</v>
      </c>
      <c r="I7130" s="34">
        <f>CONVERT(INDEX(Htg_StPt_Sch_EZ!$C$31:$I$54,MATCH(Schedules_8760!$C7130,Htg_StPt_Sch_EZ!$B$31:$B$54,0),MATCH(Schedules_8760!$F7130,Htg_StPt_Sch_EZ!$C$30:$I$30,0)),"F","C")</f>
        <v>19.444444444444443</v>
      </c>
      <c r="J7130" s="34">
        <f>CONVERT(INDEX(Clg_StPt_Sch_EZ!$C$4:$I$27,MATCH(Schedules_8760!$C7130,Clg_StPt_Sch_EZ!$B$4:$B$27,0),MATCH(Schedules_8760!$F7130,Clg_StPt_Sch_EZ!$C$3:$I$3,0)),"F","C")</f>
        <v>25.555555555555554</v>
      </c>
      <c r="K7130" s="34">
        <f>CONVERT(INDEX(Clg_StPt_Sch_EZ!$C$31:$I$54,MATCH(Schedules_8760!$C7130,Clg_StPt_Sch_EZ!$B$31:$B$54,0),MATCH(Schedules_8760!$F7130,Clg_StPt_Sch_EZ!$C$30:$I$30,0)),"F","C")</f>
        <v>28.333333333333332</v>
      </c>
      <c r="L7130" s="34">
        <f>CONVERT(INDEX(DHW_StPt_Sch_EZ!$C$4:$I$27,MATCH(Schedules_8760!$C7130,DHW_StPt_Sch_EZ!$B$4:$B$27,0),MATCH(Schedules_8760!$F7130,DHW_StPt_Sch_EZ!$C$3:$I$3,0)),"F","C")</f>
        <v>53.333333333333329</v>
      </c>
      <c r="M7130" s="34">
        <f>CONVERT(INDEX(DHW_StPt_Sch_EZ!$C$31:$I$54,MATCH(Schedules_8760!$C7130,DHW_StPt_Sch_EZ!$B$31:$B$54,0),MATCH(Schedules_8760!$F7130,DHW_StPt_Sch_EZ!$C$30:$I$30,0)),"F","C")</f>
        <v>53.333333333333329</v>
      </c>
      <c r="N7130" s="12"/>
      <c r="O7130" s="12"/>
      <c r="P7130" s="12"/>
    </row>
    <row r="7131" spans="1:16" x14ac:dyDescent="0.25">
      <c r="A7131" s="35">
        <v>7130</v>
      </c>
      <c r="B7131" s="89">
        <v>298.04166666666669</v>
      </c>
      <c r="C7131" s="35">
        <f t="shared" si="555"/>
        <v>2</v>
      </c>
      <c r="D7131" s="35">
        <f t="shared" si="558"/>
        <v>298</v>
      </c>
      <c r="E7131" s="35">
        <f t="shared" si="559"/>
        <v>4</v>
      </c>
      <c r="F7131" s="35" t="str">
        <f t="shared" si="556"/>
        <v>Wednesday</v>
      </c>
      <c r="G7131" s="35">
        <f t="shared" si="557"/>
        <v>10</v>
      </c>
      <c r="H7131" s="34">
        <f>CONVERT(INDEX(Htg_StPt_Sch_EZ!$C$4:$I$27,MATCH(Schedules_8760!$C7131,Htg_StPt_Sch_EZ!$B$4:$B$27,0),MATCH(Schedules_8760!$F7131,Htg_StPt_Sch_EZ!$C$3:$I$3,0)),"F","C")</f>
        <v>20.555555555555554</v>
      </c>
      <c r="I7131" s="34">
        <f>CONVERT(INDEX(Htg_StPt_Sch_EZ!$C$31:$I$54,MATCH(Schedules_8760!$C7131,Htg_StPt_Sch_EZ!$B$31:$B$54,0),MATCH(Schedules_8760!$F7131,Htg_StPt_Sch_EZ!$C$30:$I$30,0)),"F","C")</f>
        <v>19.444444444444443</v>
      </c>
      <c r="J7131" s="34">
        <f>CONVERT(INDEX(Clg_StPt_Sch_EZ!$C$4:$I$27,MATCH(Schedules_8760!$C7131,Clg_StPt_Sch_EZ!$B$4:$B$27,0),MATCH(Schedules_8760!$F7131,Clg_StPt_Sch_EZ!$C$3:$I$3,0)),"F","C")</f>
        <v>25.555555555555554</v>
      </c>
      <c r="K7131" s="34">
        <f>CONVERT(INDEX(Clg_StPt_Sch_EZ!$C$31:$I$54,MATCH(Schedules_8760!$C7131,Clg_StPt_Sch_EZ!$B$31:$B$54,0),MATCH(Schedules_8760!$F7131,Clg_StPt_Sch_EZ!$C$30:$I$30,0)),"F","C")</f>
        <v>28.333333333333332</v>
      </c>
      <c r="L7131" s="34">
        <f>CONVERT(INDEX(DHW_StPt_Sch_EZ!$C$4:$I$27,MATCH(Schedules_8760!$C7131,DHW_StPt_Sch_EZ!$B$4:$B$27,0),MATCH(Schedules_8760!$F7131,DHW_StPt_Sch_EZ!$C$3:$I$3,0)),"F","C")</f>
        <v>53.333333333333329</v>
      </c>
      <c r="M7131" s="34">
        <f>CONVERT(INDEX(DHW_StPt_Sch_EZ!$C$31:$I$54,MATCH(Schedules_8760!$C7131,DHW_StPt_Sch_EZ!$B$31:$B$54,0),MATCH(Schedules_8760!$F7131,DHW_StPt_Sch_EZ!$C$30:$I$30,0)),"F","C")</f>
        <v>53.333333333333329</v>
      </c>
      <c r="N7131" s="12"/>
      <c r="O7131" s="12"/>
      <c r="P7131" s="12"/>
    </row>
    <row r="7132" spans="1:16" x14ac:dyDescent="0.25">
      <c r="A7132" s="35">
        <v>7131</v>
      </c>
      <c r="B7132" s="89">
        <v>298.08333333333331</v>
      </c>
      <c r="C7132" s="35">
        <f t="shared" si="555"/>
        <v>3</v>
      </c>
      <c r="D7132" s="35">
        <f t="shared" si="558"/>
        <v>298</v>
      </c>
      <c r="E7132" s="35">
        <f t="shared" si="559"/>
        <v>4</v>
      </c>
      <c r="F7132" s="35" t="str">
        <f t="shared" si="556"/>
        <v>Wednesday</v>
      </c>
      <c r="G7132" s="35">
        <f t="shared" si="557"/>
        <v>10</v>
      </c>
      <c r="H7132" s="34">
        <f>CONVERT(INDEX(Htg_StPt_Sch_EZ!$C$4:$I$27,MATCH(Schedules_8760!$C7132,Htg_StPt_Sch_EZ!$B$4:$B$27,0),MATCH(Schedules_8760!$F7132,Htg_StPt_Sch_EZ!$C$3:$I$3,0)),"F","C")</f>
        <v>20.555555555555554</v>
      </c>
      <c r="I7132" s="34">
        <f>CONVERT(INDEX(Htg_StPt_Sch_EZ!$C$31:$I$54,MATCH(Schedules_8760!$C7132,Htg_StPt_Sch_EZ!$B$31:$B$54,0),MATCH(Schedules_8760!$F7132,Htg_StPt_Sch_EZ!$C$30:$I$30,0)),"F","C")</f>
        <v>19.444444444444443</v>
      </c>
      <c r="J7132" s="34">
        <f>CONVERT(INDEX(Clg_StPt_Sch_EZ!$C$4:$I$27,MATCH(Schedules_8760!$C7132,Clg_StPt_Sch_EZ!$B$4:$B$27,0),MATCH(Schedules_8760!$F7132,Clg_StPt_Sch_EZ!$C$3:$I$3,0)),"F","C")</f>
        <v>25.555555555555554</v>
      </c>
      <c r="K7132" s="34">
        <f>CONVERT(INDEX(Clg_StPt_Sch_EZ!$C$31:$I$54,MATCH(Schedules_8760!$C7132,Clg_StPt_Sch_EZ!$B$31:$B$54,0),MATCH(Schedules_8760!$F7132,Clg_StPt_Sch_EZ!$C$30:$I$30,0)),"F","C")</f>
        <v>28.333333333333332</v>
      </c>
      <c r="L7132" s="34">
        <f>CONVERT(INDEX(DHW_StPt_Sch_EZ!$C$4:$I$27,MATCH(Schedules_8760!$C7132,DHW_StPt_Sch_EZ!$B$4:$B$27,0),MATCH(Schedules_8760!$F7132,DHW_StPt_Sch_EZ!$C$3:$I$3,0)),"F","C")</f>
        <v>53.333333333333329</v>
      </c>
      <c r="M7132" s="34">
        <f>CONVERT(INDEX(DHW_StPt_Sch_EZ!$C$31:$I$54,MATCH(Schedules_8760!$C7132,DHW_StPt_Sch_EZ!$B$31:$B$54,0),MATCH(Schedules_8760!$F7132,DHW_StPt_Sch_EZ!$C$30:$I$30,0)),"F","C")</f>
        <v>53.333333333333329</v>
      </c>
      <c r="N7132" s="12"/>
      <c r="O7132" s="12"/>
      <c r="P7132" s="12"/>
    </row>
    <row r="7133" spans="1:16" x14ac:dyDescent="0.25">
      <c r="A7133" s="35">
        <v>7132</v>
      </c>
      <c r="B7133" s="89">
        <v>298.125</v>
      </c>
      <c r="C7133" s="35">
        <f t="shared" si="555"/>
        <v>4</v>
      </c>
      <c r="D7133" s="35">
        <f t="shared" si="558"/>
        <v>298</v>
      </c>
      <c r="E7133" s="35">
        <f t="shared" si="559"/>
        <v>4</v>
      </c>
      <c r="F7133" s="35" t="str">
        <f t="shared" si="556"/>
        <v>Wednesday</v>
      </c>
      <c r="G7133" s="35">
        <f t="shared" si="557"/>
        <v>10</v>
      </c>
      <c r="H7133" s="34">
        <f>CONVERT(INDEX(Htg_StPt_Sch_EZ!$C$4:$I$27,MATCH(Schedules_8760!$C7133,Htg_StPt_Sch_EZ!$B$4:$B$27,0),MATCH(Schedules_8760!$F7133,Htg_StPt_Sch_EZ!$C$3:$I$3,0)),"F","C")</f>
        <v>20.555555555555554</v>
      </c>
      <c r="I7133" s="34">
        <f>CONVERT(INDEX(Htg_StPt_Sch_EZ!$C$31:$I$54,MATCH(Schedules_8760!$C7133,Htg_StPt_Sch_EZ!$B$31:$B$54,0),MATCH(Schedules_8760!$F7133,Htg_StPt_Sch_EZ!$C$30:$I$30,0)),"F","C")</f>
        <v>19.444444444444443</v>
      </c>
      <c r="J7133" s="34">
        <f>CONVERT(INDEX(Clg_StPt_Sch_EZ!$C$4:$I$27,MATCH(Schedules_8760!$C7133,Clg_StPt_Sch_EZ!$B$4:$B$27,0),MATCH(Schedules_8760!$F7133,Clg_StPt_Sch_EZ!$C$3:$I$3,0)),"F","C")</f>
        <v>25.555555555555554</v>
      </c>
      <c r="K7133" s="34">
        <f>CONVERT(INDEX(Clg_StPt_Sch_EZ!$C$31:$I$54,MATCH(Schedules_8760!$C7133,Clg_StPt_Sch_EZ!$B$31:$B$54,0),MATCH(Schedules_8760!$F7133,Clg_StPt_Sch_EZ!$C$30:$I$30,0)),"F","C")</f>
        <v>28.333333333333332</v>
      </c>
      <c r="L7133" s="34">
        <f>CONVERT(INDEX(DHW_StPt_Sch_EZ!$C$4:$I$27,MATCH(Schedules_8760!$C7133,DHW_StPt_Sch_EZ!$B$4:$B$27,0),MATCH(Schedules_8760!$F7133,DHW_StPt_Sch_EZ!$C$3:$I$3,0)),"F","C")</f>
        <v>53.333333333333329</v>
      </c>
      <c r="M7133" s="34">
        <f>CONVERT(INDEX(DHW_StPt_Sch_EZ!$C$31:$I$54,MATCH(Schedules_8760!$C7133,DHW_StPt_Sch_EZ!$B$31:$B$54,0),MATCH(Schedules_8760!$F7133,DHW_StPt_Sch_EZ!$C$30:$I$30,0)),"F","C")</f>
        <v>53.333333333333329</v>
      </c>
      <c r="N7133" s="12"/>
      <c r="O7133" s="12"/>
      <c r="P7133" s="12"/>
    </row>
    <row r="7134" spans="1:16" x14ac:dyDescent="0.25">
      <c r="A7134" s="35">
        <v>7133</v>
      </c>
      <c r="B7134" s="89">
        <v>298.16666666666669</v>
      </c>
      <c r="C7134" s="35">
        <f t="shared" si="555"/>
        <v>5</v>
      </c>
      <c r="D7134" s="35">
        <f t="shared" si="558"/>
        <v>298</v>
      </c>
      <c r="E7134" s="35">
        <f t="shared" si="559"/>
        <v>4</v>
      </c>
      <c r="F7134" s="35" t="str">
        <f t="shared" si="556"/>
        <v>Wednesday</v>
      </c>
      <c r="G7134" s="35">
        <f t="shared" si="557"/>
        <v>10</v>
      </c>
      <c r="H7134" s="34">
        <f>CONVERT(INDEX(Htg_StPt_Sch_EZ!$C$4:$I$27,MATCH(Schedules_8760!$C7134,Htg_StPt_Sch_EZ!$B$4:$B$27,0),MATCH(Schedules_8760!$F7134,Htg_StPt_Sch_EZ!$C$3:$I$3,0)),"F","C")</f>
        <v>20.555555555555554</v>
      </c>
      <c r="I7134" s="34">
        <f>CONVERT(INDEX(Htg_StPt_Sch_EZ!$C$31:$I$54,MATCH(Schedules_8760!$C7134,Htg_StPt_Sch_EZ!$B$31:$B$54,0),MATCH(Schedules_8760!$F7134,Htg_StPt_Sch_EZ!$C$30:$I$30,0)),"F","C")</f>
        <v>19.444444444444443</v>
      </c>
      <c r="J7134" s="34">
        <f>CONVERT(INDEX(Clg_StPt_Sch_EZ!$C$4:$I$27,MATCH(Schedules_8760!$C7134,Clg_StPt_Sch_EZ!$B$4:$B$27,0),MATCH(Schedules_8760!$F7134,Clg_StPt_Sch_EZ!$C$3:$I$3,0)),"F","C")</f>
        <v>25.555555555555554</v>
      </c>
      <c r="K7134" s="34">
        <f>CONVERT(INDEX(Clg_StPt_Sch_EZ!$C$31:$I$54,MATCH(Schedules_8760!$C7134,Clg_StPt_Sch_EZ!$B$31:$B$54,0),MATCH(Schedules_8760!$F7134,Clg_StPt_Sch_EZ!$C$30:$I$30,0)),"F","C")</f>
        <v>28.333333333333332</v>
      </c>
      <c r="L7134" s="34">
        <f>CONVERT(INDEX(DHW_StPt_Sch_EZ!$C$4:$I$27,MATCH(Schedules_8760!$C7134,DHW_StPt_Sch_EZ!$B$4:$B$27,0),MATCH(Schedules_8760!$F7134,DHW_StPt_Sch_EZ!$C$3:$I$3,0)),"F","C")</f>
        <v>53.333333333333329</v>
      </c>
      <c r="M7134" s="34">
        <f>CONVERT(INDEX(DHW_StPt_Sch_EZ!$C$31:$I$54,MATCH(Schedules_8760!$C7134,DHW_StPt_Sch_EZ!$B$31:$B$54,0),MATCH(Schedules_8760!$F7134,DHW_StPt_Sch_EZ!$C$30:$I$30,0)),"F","C")</f>
        <v>53.333333333333329</v>
      </c>
      <c r="N7134" s="12"/>
      <c r="O7134" s="12"/>
      <c r="P7134" s="12"/>
    </row>
    <row r="7135" spans="1:16" x14ac:dyDescent="0.25">
      <c r="A7135" s="35">
        <v>7134</v>
      </c>
      <c r="B7135" s="89">
        <v>298.20833333333331</v>
      </c>
      <c r="C7135" s="35">
        <f t="shared" si="555"/>
        <v>6</v>
      </c>
      <c r="D7135" s="35">
        <f t="shared" si="558"/>
        <v>298</v>
      </c>
      <c r="E7135" s="35">
        <f t="shared" si="559"/>
        <v>4</v>
      </c>
      <c r="F7135" s="35" t="str">
        <f t="shared" si="556"/>
        <v>Wednesday</v>
      </c>
      <c r="G7135" s="35">
        <f t="shared" si="557"/>
        <v>10</v>
      </c>
      <c r="H7135" s="34">
        <f>CONVERT(INDEX(Htg_StPt_Sch_EZ!$C$4:$I$27,MATCH(Schedules_8760!$C7135,Htg_StPt_Sch_EZ!$B$4:$B$27,0),MATCH(Schedules_8760!$F7135,Htg_StPt_Sch_EZ!$C$3:$I$3,0)),"F","C")</f>
        <v>20.555555555555554</v>
      </c>
      <c r="I7135" s="34">
        <f>CONVERT(INDEX(Htg_StPt_Sch_EZ!$C$31:$I$54,MATCH(Schedules_8760!$C7135,Htg_StPt_Sch_EZ!$B$31:$B$54,0),MATCH(Schedules_8760!$F7135,Htg_StPt_Sch_EZ!$C$30:$I$30,0)),"F","C")</f>
        <v>19.444444444444443</v>
      </c>
      <c r="J7135" s="34">
        <f>CONVERT(INDEX(Clg_StPt_Sch_EZ!$C$4:$I$27,MATCH(Schedules_8760!$C7135,Clg_StPt_Sch_EZ!$B$4:$B$27,0),MATCH(Schedules_8760!$F7135,Clg_StPt_Sch_EZ!$C$3:$I$3,0)),"F","C")</f>
        <v>25.555555555555554</v>
      </c>
      <c r="K7135" s="34">
        <f>CONVERT(INDEX(Clg_StPt_Sch_EZ!$C$31:$I$54,MATCH(Schedules_8760!$C7135,Clg_StPt_Sch_EZ!$B$31:$B$54,0),MATCH(Schedules_8760!$F7135,Clg_StPt_Sch_EZ!$C$30:$I$30,0)),"F","C")</f>
        <v>28.333333333333332</v>
      </c>
      <c r="L7135" s="34">
        <f>CONVERT(INDEX(DHW_StPt_Sch_EZ!$C$4:$I$27,MATCH(Schedules_8760!$C7135,DHW_StPt_Sch_EZ!$B$4:$B$27,0),MATCH(Schedules_8760!$F7135,DHW_StPt_Sch_EZ!$C$3:$I$3,0)),"F","C")</f>
        <v>53.333333333333329</v>
      </c>
      <c r="M7135" s="34">
        <f>CONVERT(INDEX(DHW_StPt_Sch_EZ!$C$31:$I$54,MATCH(Schedules_8760!$C7135,DHW_StPt_Sch_EZ!$B$31:$B$54,0),MATCH(Schedules_8760!$F7135,DHW_StPt_Sch_EZ!$C$30:$I$30,0)),"F","C")</f>
        <v>53.333333333333329</v>
      </c>
      <c r="N7135" s="12"/>
      <c r="O7135" s="12"/>
      <c r="P7135" s="12"/>
    </row>
    <row r="7136" spans="1:16" x14ac:dyDescent="0.25">
      <c r="A7136" s="35">
        <v>7135</v>
      </c>
      <c r="B7136" s="89">
        <v>298.25</v>
      </c>
      <c r="C7136" s="35">
        <f t="shared" si="555"/>
        <v>7</v>
      </c>
      <c r="D7136" s="35">
        <f t="shared" si="558"/>
        <v>298</v>
      </c>
      <c r="E7136" s="35">
        <f t="shared" si="559"/>
        <v>4</v>
      </c>
      <c r="F7136" s="35" t="str">
        <f t="shared" si="556"/>
        <v>Wednesday</v>
      </c>
      <c r="G7136" s="35">
        <f t="shared" si="557"/>
        <v>10</v>
      </c>
      <c r="H7136" s="34">
        <f>CONVERT(INDEX(Htg_StPt_Sch_EZ!$C$4:$I$27,MATCH(Schedules_8760!$C7136,Htg_StPt_Sch_EZ!$B$4:$B$27,0),MATCH(Schedules_8760!$F7136,Htg_StPt_Sch_EZ!$C$3:$I$3,0)),"F","C")</f>
        <v>20.555555555555554</v>
      </c>
      <c r="I7136" s="34">
        <f>CONVERT(INDEX(Htg_StPt_Sch_EZ!$C$31:$I$54,MATCH(Schedules_8760!$C7136,Htg_StPt_Sch_EZ!$B$31:$B$54,0),MATCH(Schedules_8760!$F7136,Htg_StPt_Sch_EZ!$C$30:$I$30,0)),"F","C")</f>
        <v>19.444444444444443</v>
      </c>
      <c r="J7136" s="34">
        <f>CONVERT(INDEX(Clg_StPt_Sch_EZ!$C$4:$I$27,MATCH(Schedules_8760!$C7136,Clg_StPt_Sch_EZ!$B$4:$B$27,0),MATCH(Schedules_8760!$F7136,Clg_StPt_Sch_EZ!$C$3:$I$3,0)),"F","C")</f>
        <v>25.555555555555554</v>
      </c>
      <c r="K7136" s="34">
        <f>CONVERT(INDEX(Clg_StPt_Sch_EZ!$C$31:$I$54,MATCH(Schedules_8760!$C7136,Clg_StPt_Sch_EZ!$B$31:$B$54,0),MATCH(Schedules_8760!$F7136,Clg_StPt_Sch_EZ!$C$30:$I$30,0)),"F","C")</f>
        <v>28.333333333333332</v>
      </c>
      <c r="L7136" s="34">
        <f>CONVERT(INDEX(DHW_StPt_Sch_EZ!$C$4:$I$27,MATCH(Schedules_8760!$C7136,DHW_StPt_Sch_EZ!$B$4:$B$27,0),MATCH(Schedules_8760!$F7136,DHW_StPt_Sch_EZ!$C$3:$I$3,0)),"F","C")</f>
        <v>53.333333333333329</v>
      </c>
      <c r="M7136" s="34">
        <f>CONVERT(INDEX(DHW_StPt_Sch_EZ!$C$31:$I$54,MATCH(Schedules_8760!$C7136,DHW_StPt_Sch_EZ!$B$31:$B$54,0),MATCH(Schedules_8760!$F7136,DHW_StPt_Sch_EZ!$C$30:$I$30,0)),"F","C")</f>
        <v>53.333333333333329</v>
      </c>
      <c r="N7136" s="12"/>
      <c r="O7136" s="12"/>
      <c r="P7136" s="12"/>
    </row>
    <row r="7137" spans="1:16" x14ac:dyDescent="0.25">
      <c r="A7137" s="35">
        <v>7136</v>
      </c>
      <c r="B7137" s="89">
        <v>298.29166666666669</v>
      </c>
      <c r="C7137" s="35">
        <f t="shared" si="555"/>
        <v>8</v>
      </c>
      <c r="D7137" s="35">
        <f t="shared" si="558"/>
        <v>298</v>
      </c>
      <c r="E7137" s="35">
        <f t="shared" si="559"/>
        <v>4</v>
      </c>
      <c r="F7137" s="35" t="str">
        <f t="shared" si="556"/>
        <v>Wednesday</v>
      </c>
      <c r="G7137" s="35">
        <f t="shared" si="557"/>
        <v>10</v>
      </c>
      <c r="H7137" s="34">
        <f>CONVERT(INDEX(Htg_StPt_Sch_EZ!$C$4:$I$27,MATCH(Schedules_8760!$C7137,Htg_StPt_Sch_EZ!$B$4:$B$27,0),MATCH(Schedules_8760!$F7137,Htg_StPt_Sch_EZ!$C$3:$I$3,0)),"F","C")</f>
        <v>20.555555555555554</v>
      </c>
      <c r="I7137" s="34">
        <f>CONVERT(INDEX(Htg_StPt_Sch_EZ!$C$31:$I$54,MATCH(Schedules_8760!$C7137,Htg_StPt_Sch_EZ!$B$31:$B$54,0),MATCH(Schedules_8760!$F7137,Htg_StPt_Sch_EZ!$C$30:$I$30,0)),"F","C")</f>
        <v>19.444444444444443</v>
      </c>
      <c r="J7137" s="34">
        <f>CONVERT(INDEX(Clg_StPt_Sch_EZ!$C$4:$I$27,MATCH(Schedules_8760!$C7137,Clg_StPt_Sch_EZ!$B$4:$B$27,0),MATCH(Schedules_8760!$F7137,Clg_StPt_Sch_EZ!$C$3:$I$3,0)),"F","C")</f>
        <v>25.555555555555554</v>
      </c>
      <c r="K7137" s="34">
        <f>CONVERT(INDEX(Clg_StPt_Sch_EZ!$C$31:$I$54,MATCH(Schedules_8760!$C7137,Clg_StPt_Sch_EZ!$B$31:$B$54,0),MATCH(Schedules_8760!$F7137,Clg_StPt_Sch_EZ!$C$30:$I$30,0)),"F","C")</f>
        <v>25</v>
      </c>
      <c r="L7137" s="34">
        <f>CONVERT(INDEX(DHW_StPt_Sch_EZ!$C$4:$I$27,MATCH(Schedules_8760!$C7137,DHW_StPt_Sch_EZ!$B$4:$B$27,0),MATCH(Schedules_8760!$F7137,DHW_StPt_Sch_EZ!$C$3:$I$3,0)),"F","C")</f>
        <v>53.333333333333329</v>
      </c>
      <c r="M7137" s="34">
        <f>CONVERT(INDEX(DHW_StPt_Sch_EZ!$C$31:$I$54,MATCH(Schedules_8760!$C7137,DHW_StPt_Sch_EZ!$B$31:$B$54,0),MATCH(Schedules_8760!$F7137,DHW_StPt_Sch_EZ!$C$30:$I$30,0)),"F","C")</f>
        <v>53.333333333333329</v>
      </c>
      <c r="N7137" s="12"/>
      <c r="O7137" s="12"/>
      <c r="P7137" s="12"/>
    </row>
    <row r="7138" spans="1:16" x14ac:dyDescent="0.25">
      <c r="A7138" s="35">
        <v>7137</v>
      </c>
      <c r="B7138" s="89">
        <v>298.33333333333331</v>
      </c>
      <c r="C7138" s="35">
        <f t="shared" si="555"/>
        <v>9</v>
      </c>
      <c r="D7138" s="35">
        <f t="shared" si="558"/>
        <v>298</v>
      </c>
      <c r="E7138" s="35">
        <f t="shared" si="559"/>
        <v>4</v>
      </c>
      <c r="F7138" s="35" t="str">
        <f t="shared" si="556"/>
        <v>Wednesday</v>
      </c>
      <c r="G7138" s="35">
        <f t="shared" si="557"/>
        <v>10</v>
      </c>
      <c r="H7138" s="34">
        <f>CONVERT(INDEX(Htg_StPt_Sch_EZ!$C$4:$I$27,MATCH(Schedules_8760!$C7138,Htg_StPt_Sch_EZ!$B$4:$B$27,0),MATCH(Schedules_8760!$F7138,Htg_StPt_Sch_EZ!$C$3:$I$3,0)),"F","C")</f>
        <v>20.555555555555554</v>
      </c>
      <c r="I7138" s="34">
        <f>CONVERT(INDEX(Htg_StPt_Sch_EZ!$C$31:$I$54,MATCH(Schedules_8760!$C7138,Htg_StPt_Sch_EZ!$B$31:$B$54,0),MATCH(Schedules_8760!$F7138,Htg_StPt_Sch_EZ!$C$30:$I$30,0)),"F","C")</f>
        <v>19.444444444444443</v>
      </c>
      <c r="J7138" s="34">
        <f>CONVERT(INDEX(Clg_StPt_Sch_EZ!$C$4:$I$27,MATCH(Schedules_8760!$C7138,Clg_StPt_Sch_EZ!$B$4:$B$27,0),MATCH(Schedules_8760!$F7138,Clg_StPt_Sch_EZ!$C$3:$I$3,0)),"F","C")</f>
        <v>25.555555555555554</v>
      </c>
      <c r="K7138" s="34">
        <f>CONVERT(INDEX(Clg_StPt_Sch_EZ!$C$31:$I$54,MATCH(Schedules_8760!$C7138,Clg_StPt_Sch_EZ!$B$31:$B$54,0),MATCH(Schedules_8760!$F7138,Clg_StPt_Sch_EZ!$C$30:$I$30,0)),"F","C")</f>
        <v>25</v>
      </c>
      <c r="L7138" s="34">
        <f>CONVERT(INDEX(DHW_StPt_Sch_EZ!$C$4:$I$27,MATCH(Schedules_8760!$C7138,DHW_StPt_Sch_EZ!$B$4:$B$27,0),MATCH(Schedules_8760!$F7138,DHW_StPt_Sch_EZ!$C$3:$I$3,0)),"F","C")</f>
        <v>53.333333333333329</v>
      </c>
      <c r="M7138" s="34">
        <f>CONVERT(INDEX(DHW_StPt_Sch_EZ!$C$31:$I$54,MATCH(Schedules_8760!$C7138,DHW_StPt_Sch_EZ!$B$31:$B$54,0),MATCH(Schedules_8760!$F7138,DHW_StPt_Sch_EZ!$C$30:$I$30,0)),"F","C")</f>
        <v>53.333333333333329</v>
      </c>
      <c r="N7138" s="12"/>
      <c r="O7138" s="12"/>
      <c r="P7138" s="12"/>
    </row>
    <row r="7139" spans="1:16" x14ac:dyDescent="0.25">
      <c r="A7139" s="35">
        <v>7138</v>
      </c>
      <c r="B7139" s="89">
        <v>298.375</v>
      </c>
      <c r="C7139" s="35">
        <f t="shared" si="555"/>
        <v>10</v>
      </c>
      <c r="D7139" s="35">
        <f t="shared" si="558"/>
        <v>298</v>
      </c>
      <c r="E7139" s="35">
        <f t="shared" si="559"/>
        <v>4</v>
      </c>
      <c r="F7139" s="35" t="str">
        <f t="shared" si="556"/>
        <v>Wednesday</v>
      </c>
      <c r="G7139" s="35">
        <f t="shared" si="557"/>
        <v>10</v>
      </c>
      <c r="H7139" s="34">
        <f>CONVERT(INDEX(Htg_StPt_Sch_EZ!$C$4:$I$27,MATCH(Schedules_8760!$C7139,Htg_StPt_Sch_EZ!$B$4:$B$27,0),MATCH(Schedules_8760!$F7139,Htg_StPt_Sch_EZ!$C$3:$I$3,0)),"F","C")</f>
        <v>20.555555555555554</v>
      </c>
      <c r="I7139" s="34">
        <f>CONVERT(INDEX(Htg_StPt_Sch_EZ!$C$31:$I$54,MATCH(Schedules_8760!$C7139,Htg_StPt_Sch_EZ!$B$31:$B$54,0),MATCH(Schedules_8760!$F7139,Htg_StPt_Sch_EZ!$C$30:$I$30,0)),"F","C")</f>
        <v>19.444444444444443</v>
      </c>
      <c r="J7139" s="34">
        <f>CONVERT(INDEX(Clg_StPt_Sch_EZ!$C$4:$I$27,MATCH(Schedules_8760!$C7139,Clg_StPt_Sch_EZ!$B$4:$B$27,0),MATCH(Schedules_8760!$F7139,Clg_StPt_Sch_EZ!$C$3:$I$3,0)),"F","C")</f>
        <v>25.555555555555554</v>
      </c>
      <c r="K7139" s="34">
        <f>CONVERT(INDEX(Clg_StPt_Sch_EZ!$C$31:$I$54,MATCH(Schedules_8760!$C7139,Clg_StPt_Sch_EZ!$B$31:$B$54,0),MATCH(Schedules_8760!$F7139,Clg_StPt_Sch_EZ!$C$30:$I$30,0)),"F","C")</f>
        <v>25</v>
      </c>
      <c r="L7139" s="34">
        <f>CONVERT(INDEX(DHW_StPt_Sch_EZ!$C$4:$I$27,MATCH(Schedules_8760!$C7139,DHW_StPt_Sch_EZ!$B$4:$B$27,0),MATCH(Schedules_8760!$F7139,DHW_StPt_Sch_EZ!$C$3:$I$3,0)),"F","C")</f>
        <v>53.333333333333329</v>
      </c>
      <c r="M7139" s="34">
        <f>CONVERT(INDEX(DHW_StPt_Sch_EZ!$C$31:$I$54,MATCH(Schedules_8760!$C7139,DHW_StPt_Sch_EZ!$B$31:$B$54,0),MATCH(Schedules_8760!$F7139,DHW_StPt_Sch_EZ!$C$30:$I$30,0)),"F","C")</f>
        <v>53.333333333333329</v>
      </c>
      <c r="N7139" s="12"/>
      <c r="O7139" s="12"/>
      <c r="P7139" s="12"/>
    </row>
    <row r="7140" spans="1:16" x14ac:dyDescent="0.25">
      <c r="A7140" s="35">
        <v>7139</v>
      </c>
      <c r="B7140" s="89">
        <v>298.41666666666669</v>
      </c>
      <c r="C7140" s="35">
        <f t="shared" si="555"/>
        <v>11</v>
      </c>
      <c r="D7140" s="35">
        <f t="shared" si="558"/>
        <v>298</v>
      </c>
      <c r="E7140" s="35">
        <f t="shared" si="559"/>
        <v>4</v>
      </c>
      <c r="F7140" s="35" t="str">
        <f t="shared" si="556"/>
        <v>Wednesday</v>
      </c>
      <c r="G7140" s="35">
        <f t="shared" si="557"/>
        <v>10</v>
      </c>
      <c r="H7140" s="34">
        <f>CONVERT(INDEX(Htg_StPt_Sch_EZ!$C$4:$I$27,MATCH(Schedules_8760!$C7140,Htg_StPt_Sch_EZ!$B$4:$B$27,0),MATCH(Schedules_8760!$F7140,Htg_StPt_Sch_EZ!$C$3:$I$3,0)),"F","C")</f>
        <v>20.555555555555554</v>
      </c>
      <c r="I7140" s="34">
        <f>CONVERT(INDEX(Htg_StPt_Sch_EZ!$C$31:$I$54,MATCH(Schedules_8760!$C7140,Htg_StPt_Sch_EZ!$B$31:$B$54,0),MATCH(Schedules_8760!$F7140,Htg_StPt_Sch_EZ!$C$30:$I$30,0)),"F","C")</f>
        <v>19.444444444444443</v>
      </c>
      <c r="J7140" s="34">
        <f>CONVERT(INDEX(Clg_StPt_Sch_EZ!$C$4:$I$27,MATCH(Schedules_8760!$C7140,Clg_StPt_Sch_EZ!$B$4:$B$27,0),MATCH(Schedules_8760!$F7140,Clg_StPt_Sch_EZ!$C$3:$I$3,0)),"F","C")</f>
        <v>25.555555555555554</v>
      </c>
      <c r="K7140" s="34">
        <f>CONVERT(INDEX(Clg_StPt_Sch_EZ!$C$31:$I$54,MATCH(Schedules_8760!$C7140,Clg_StPt_Sch_EZ!$B$31:$B$54,0),MATCH(Schedules_8760!$F7140,Clg_StPt_Sch_EZ!$C$30:$I$30,0)),"F","C")</f>
        <v>25</v>
      </c>
      <c r="L7140" s="34">
        <f>CONVERT(INDEX(DHW_StPt_Sch_EZ!$C$4:$I$27,MATCH(Schedules_8760!$C7140,DHW_StPt_Sch_EZ!$B$4:$B$27,0),MATCH(Schedules_8760!$F7140,DHW_StPt_Sch_EZ!$C$3:$I$3,0)),"F","C")</f>
        <v>53.333333333333329</v>
      </c>
      <c r="M7140" s="34">
        <f>CONVERT(INDEX(DHW_StPt_Sch_EZ!$C$31:$I$54,MATCH(Schedules_8760!$C7140,DHW_StPt_Sch_EZ!$B$31:$B$54,0),MATCH(Schedules_8760!$F7140,DHW_StPt_Sch_EZ!$C$30:$I$30,0)),"F","C")</f>
        <v>53.333333333333329</v>
      </c>
      <c r="N7140" s="12"/>
      <c r="O7140" s="12"/>
      <c r="P7140" s="12"/>
    </row>
    <row r="7141" spans="1:16" x14ac:dyDescent="0.25">
      <c r="A7141" s="35">
        <v>7140</v>
      </c>
      <c r="B7141" s="89">
        <v>298.45833333333331</v>
      </c>
      <c r="C7141" s="35">
        <f t="shared" si="555"/>
        <v>12</v>
      </c>
      <c r="D7141" s="35">
        <f t="shared" si="558"/>
        <v>298</v>
      </c>
      <c r="E7141" s="35">
        <f t="shared" si="559"/>
        <v>4</v>
      </c>
      <c r="F7141" s="35" t="str">
        <f t="shared" si="556"/>
        <v>Wednesday</v>
      </c>
      <c r="G7141" s="35">
        <f t="shared" si="557"/>
        <v>10</v>
      </c>
      <c r="H7141" s="34">
        <f>CONVERT(INDEX(Htg_StPt_Sch_EZ!$C$4:$I$27,MATCH(Schedules_8760!$C7141,Htg_StPt_Sch_EZ!$B$4:$B$27,0),MATCH(Schedules_8760!$F7141,Htg_StPt_Sch_EZ!$C$3:$I$3,0)),"F","C")</f>
        <v>20.555555555555554</v>
      </c>
      <c r="I7141" s="34">
        <f>CONVERT(INDEX(Htg_StPt_Sch_EZ!$C$31:$I$54,MATCH(Schedules_8760!$C7141,Htg_StPt_Sch_EZ!$B$31:$B$54,0),MATCH(Schedules_8760!$F7141,Htg_StPt_Sch_EZ!$C$30:$I$30,0)),"F","C")</f>
        <v>19.444444444444443</v>
      </c>
      <c r="J7141" s="34">
        <f>CONVERT(INDEX(Clg_StPt_Sch_EZ!$C$4:$I$27,MATCH(Schedules_8760!$C7141,Clg_StPt_Sch_EZ!$B$4:$B$27,0),MATCH(Schedules_8760!$F7141,Clg_StPt_Sch_EZ!$C$3:$I$3,0)),"F","C")</f>
        <v>25.555555555555554</v>
      </c>
      <c r="K7141" s="34">
        <f>CONVERT(INDEX(Clg_StPt_Sch_EZ!$C$31:$I$54,MATCH(Schedules_8760!$C7141,Clg_StPt_Sch_EZ!$B$31:$B$54,0),MATCH(Schedules_8760!$F7141,Clg_StPt_Sch_EZ!$C$30:$I$30,0)),"F","C")</f>
        <v>25</v>
      </c>
      <c r="L7141" s="34">
        <f>CONVERT(INDEX(DHW_StPt_Sch_EZ!$C$4:$I$27,MATCH(Schedules_8760!$C7141,DHW_StPt_Sch_EZ!$B$4:$B$27,0),MATCH(Schedules_8760!$F7141,DHW_StPt_Sch_EZ!$C$3:$I$3,0)),"F","C")</f>
        <v>53.333333333333329</v>
      </c>
      <c r="M7141" s="34">
        <f>CONVERT(INDEX(DHW_StPt_Sch_EZ!$C$31:$I$54,MATCH(Schedules_8760!$C7141,DHW_StPt_Sch_EZ!$B$31:$B$54,0),MATCH(Schedules_8760!$F7141,DHW_StPt_Sch_EZ!$C$30:$I$30,0)),"F","C")</f>
        <v>53.333333333333329</v>
      </c>
      <c r="N7141" s="12"/>
      <c r="O7141" s="12"/>
      <c r="P7141" s="12"/>
    </row>
    <row r="7142" spans="1:16" x14ac:dyDescent="0.25">
      <c r="A7142" s="35">
        <v>7141</v>
      </c>
      <c r="B7142" s="89">
        <v>298.5</v>
      </c>
      <c r="C7142" s="35">
        <f t="shared" si="555"/>
        <v>13</v>
      </c>
      <c r="D7142" s="35">
        <f t="shared" si="558"/>
        <v>298</v>
      </c>
      <c r="E7142" s="35">
        <f t="shared" si="559"/>
        <v>4</v>
      </c>
      <c r="F7142" s="35" t="str">
        <f t="shared" si="556"/>
        <v>Wednesday</v>
      </c>
      <c r="G7142" s="35">
        <f t="shared" si="557"/>
        <v>10</v>
      </c>
      <c r="H7142" s="34">
        <f>CONVERT(INDEX(Htg_StPt_Sch_EZ!$C$4:$I$27,MATCH(Schedules_8760!$C7142,Htg_StPt_Sch_EZ!$B$4:$B$27,0),MATCH(Schedules_8760!$F7142,Htg_StPt_Sch_EZ!$C$3:$I$3,0)),"F","C")</f>
        <v>20.555555555555554</v>
      </c>
      <c r="I7142" s="34">
        <f>CONVERT(INDEX(Htg_StPt_Sch_EZ!$C$31:$I$54,MATCH(Schedules_8760!$C7142,Htg_StPt_Sch_EZ!$B$31:$B$54,0),MATCH(Schedules_8760!$F7142,Htg_StPt_Sch_EZ!$C$30:$I$30,0)),"F","C")</f>
        <v>19.444444444444443</v>
      </c>
      <c r="J7142" s="34">
        <f>CONVERT(INDEX(Clg_StPt_Sch_EZ!$C$4:$I$27,MATCH(Schedules_8760!$C7142,Clg_StPt_Sch_EZ!$B$4:$B$27,0),MATCH(Schedules_8760!$F7142,Clg_StPt_Sch_EZ!$C$3:$I$3,0)),"F","C")</f>
        <v>25.555555555555554</v>
      </c>
      <c r="K7142" s="34">
        <f>CONVERT(INDEX(Clg_StPt_Sch_EZ!$C$31:$I$54,MATCH(Schedules_8760!$C7142,Clg_StPt_Sch_EZ!$B$31:$B$54,0),MATCH(Schedules_8760!$F7142,Clg_StPt_Sch_EZ!$C$30:$I$30,0)),"F","C")</f>
        <v>25</v>
      </c>
      <c r="L7142" s="34">
        <f>CONVERT(INDEX(DHW_StPt_Sch_EZ!$C$4:$I$27,MATCH(Schedules_8760!$C7142,DHW_StPt_Sch_EZ!$B$4:$B$27,0),MATCH(Schedules_8760!$F7142,DHW_StPt_Sch_EZ!$C$3:$I$3,0)),"F","C")</f>
        <v>53.333333333333329</v>
      </c>
      <c r="M7142" s="34">
        <f>CONVERT(INDEX(DHW_StPt_Sch_EZ!$C$31:$I$54,MATCH(Schedules_8760!$C7142,DHW_StPt_Sch_EZ!$B$31:$B$54,0),MATCH(Schedules_8760!$F7142,DHW_StPt_Sch_EZ!$C$30:$I$30,0)),"F","C")</f>
        <v>53.333333333333329</v>
      </c>
      <c r="N7142" s="12"/>
      <c r="O7142" s="12"/>
      <c r="P7142" s="12"/>
    </row>
    <row r="7143" spans="1:16" x14ac:dyDescent="0.25">
      <c r="A7143" s="35">
        <v>7142</v>
      </c>
      <c r="B7143" s="89">
        <v>298.54166666666669</v>
      </c>
      <c r="C7143" s="35">
        <f t="shared" si="555"/>
        <v>14</v>
      </c>
      <c r="D7143" s="35">
        <f t="shared" si="558"/>
        <v>298</v>
      </c>
      <c r="E7143" s="35">
        <f t="shared" si="559"/>
        <v>4</v>
      </c>
      <c r="F7143" s="35" t="str">
        <f t="shared" si="556"/>
        <v>Wednesday</v>
      </c>
      <c r="G7143" s="35">
        <f t="shared" si="557"/>
        <v>10</v>
      </c>
      <c r="H7143" s="34">
        <f>CONVERT(INDEX(Htg_StPt_Sch_EZ!$C$4:$I$27,MATCH(Schedules_8760!$C7143,Htg_StPt_Sch_EZ!$B$4:$B$27,0),MATCH(Schedules_8760!$F7143,Htg_StPt_Sch_EZ!$C$3:$I$3,0)),"F","C")</f>
        <v>20.555555555555554</v>
      </c>
      <c r="I7143" s="34">
        <f>CONVERT(INDEX(Htg_StPt_Sch_EZ!$C$31:$I$54,MATCH(Schedules_8760!$C7143,Htg_StPt_Sch_EZ!$B$31:$B$54,0),MATCH(Schedules_8760!$F7143,Htg_StPt_Sch_EZ!$C$30:$I$30,0)),"F","C")</f>
        <v>19.444444444444443</v>
      </c>
      <c r="J7143" s="34">
        <f>CONVERT(INDEX(Clg_StPt_Sch_EZ!$C$4:$I$27,MATCH(Schedules_8760!$C7143,Clg_StPt_Sch_EZ!$B$4:$B$27,0),MATCH(Schedules_8760!$F7143,Clg_StPt_Sch_EZ!$C$3:$I$3,0)),"F","C")</f>
        <v>25.555555555555554</v>
      </c>
      <c r="K7143" s="34">
        <f>CONVERT(INDEX(Clg_StPt_Sch_EZ!$C$31:$I$54,MATCH(Schedules_8760!$C7143,Clg_StPt_Sch_EZ!$B$31:$B$54,0),MATCH(Schedules_8760!$F7143,Clg_StPt_Sch_EZ!$C$30:$I$30,0)),"F","C")</f>
        <v>25</v>
      </c>
      <c r="L7143" s="34">
        <f>CONVERT(INDEX(DHW_StPt_Sch_EZ!$C$4:$I$27,MATCH(Schedules_8760!$C7143,DHW_StPt_Sch_EZ!$B$4:$B$27,0),MATCH(Schedules_8760!$F7143,DHW_StPt_Sch_EZ!$C$3:$I$3,0)),"F","C")</f>
        <v>53.333333333333329</v>
      </c>
      <c r="M7143" s="34">
        <f>CONVERT(INDEX(DHW_StPt_Sch_EZ!$C$31:$I$54,MATCH(Schedules_8760!$C7143,DHW_StPt_Sch_EZ!$B$31:$B$54,0),MATCH(Schedules_8760!$F7143,DHW_StPt_Sch_EZ!$C$30:$I$30,0)),"F","C")</f>
        <v>53.333333333333329</v>
      </c>
      <c r="N7143" s="12"/>
      <c r="O7143" s="12"/>
      <c r="P7143" s="12"/>
    </row>
    <row r="7144" spans="1:16" x14ac:dyDescent="0.25">
      <c r="A7144" s="35">
        <v>7143</v>
      </c>
      <c r="B7144" s="89">
        <v>298.58333333333331</v>
      </c>
      <c r="C7144" s="35">
        <f t="shared" si="555"/>
        <v>15</v>
      </c>
      <c r="D7144" s="35">
        <f t="shared" si="558"/>
        <v>298</v>
      </c>
      <c r="E7144" s="35">
        <f t="shared" si="559"/>
        <v>4</v>
      </c>
      <c r="F7144" s="35" t="str">
        <f t="shared" si="556"/>
        <v>Wednesday</v>
      </c>
      <c r="G7144" s="35">
        <f t="shared" si="557"/>
        <v>10</v>
      </c>
      <c r="H7144" s="34">
        <f>CONVERT(INDEX(Htg_StPt_Sch_EZ!$C$4:$I$27,MATCH(Schedules_8760!$C7144,Htg_StPt_Sch_EZ!$B$4:$B$27,0),MATCH(Schedules_8760!$F7144,Htg_StPt_Sch_EZ!$C$3:$I$3,0)),"F","C")</f>
        <v>20.555555555555554</v>
      </c>
      <c r="I7144" s="34">
        <f>CONVERT(INDEX(Htg_StPt_Sch_EZ!$C$31:$I$54,MATCH(Schedules_8760!$C7144,Htg_StPt_Sch_EZ!$B$31:$B$54,0),MATCH(Schedules_8760!$F7144,Htg_StPt_Sch_EZ!$C$30:$I$30,0)),"F","C")</f>
        <v>21.111111111111111</v>
      </c>
      <c r="J7144" s="34">
        <f>CONVERT(INDEX(Clg_StPt_Sch_EZ!$C$4:$I$27,MATCH(Schedules_8760!$C7144,Clg_StPt_Sch_EZ!$B$4:$B$27,0),MATCH(Schedules_8760!$F7144,Clg_StPt_Sch_EZ!$C$3:$I$3,0)),"F","C")</f>
        <v>25.555555555555554</v>
      </c>
      <c r="K7144" s="34">
        <f>CONVERT(INDEX(Clg_StPt_Sch_EZ!$C$31:$I$54,MATCH(Schedules_8760!$C7144,Clg_StPt_Sch_EZ!$B$31:$B$54,0),MATCH(Schedules_8760!$F7144,Clg_StPt_Sch_EZ!$C$30:$I$30,0)),"F","C")</f>
        <v>25</v>
      </c>
      <c r="L7144" s="34">
        <f>CONVERT(INDEX(DHW_StPt_Sch_EZ!$C$4:$I$27,MATCH(Schedules_8760!$C7144,DHW_StPt_Sch_EZ!$B$4:$B$27,0),MATCH(Schedules_8760!$F7144,DHW_StPt_Sch_EZ!$C$3:$I$3,0)),"F","C")</f>
        <v>53.333333333333329</v>
      </c>
      <c r="M7144" s="34">
        <f>CONVERT(INDEX(DHW_StPt_Sch_EZ!$C$31:$I$54,MATCH(Schedules_8760!$C7144,DHW_StPt_Sch_EZ!$B$31:$B$54,0),MATCH(Schedules_8760!$F7144,DHW_StPt_Sch_EZ!$C$30:$I$30,0)),"F","C")</f>
        <v>53.333333333333329</v>
      </c>
      <c r="N7144" s="12"/>
      <c r="O7144" s="12"/>
      <c r="P7144" s="12"/>
    </row>
    <row r="7145" spans="1:16" x14ac:dyDescent="0.25">
      <c r="A7145" s="35">
        <v>7144</v>
      </c>
      <c r="B7145" s="89">
        <v>298.625</v>
      </c>
      <c r="C7145" s="35">
        <f t="shared" si="555"/>
        <v>16</v>
      </c>
      <c r="D7145" s="35">
        <f t="shared" si="558"/>
        <v>298</v>
      </c>
      <c r="E7145" s="35">
        <f t="shared" si="559"/>
        <v>4</v>
      </c>
      <c r="F7145" s="35" t="str">
        <f t="shared" si="556"/>
        <v>Wednesday</v>
      </c>
      <c r="G7145" s="35">
        <f t="shared" si="557"/>
        <v>10</v>
      </c>
      <c r="H7145" s="34">
        <f>CONVERT(INDEX(Htg_StPt_Sch_EZ!$C$4:$I$27,MATCH(Schedules_8760!$C7145,Htg_StPt_Sch_EZ!$B$4:$B$27,0),MATCH(Schedules_8760!$F7145,Htg_StPt_Sch_EZ!$C$3:$I$3,0)),"F","C")</f>
        <v>20.555555555555554</v>
      </c>
      <c r="I7145" s="34">
        <f>CONVERT(INDEX(Htg_StPt_Sch_EZ!$C$31:$I$54,MATCH(Schedules_8760!$C7145,Htg_StPt_Sch_EZ!$B$31:$B$54,0),MATCH(Schedules_8760!$F7145,Htg_StPt_Sch_EZ!$C$30:$I$30,0)),"F","C")</f>
        <v>21.111111111111111</v>
      </c>
      <c r="J7145" s="34">
        <f>CONVERT(INDEX(Clg_StPt_Sch_EZ!$C$4:$I$27,MATCH(Schedules_8760!$C7145,Clg_StPt_Sch_EZ!$B$4:$B$27,0),MATCH(Schedules_8760!$F7145,Clg_StPt_Sch_EZ!$C$3:$I$3,0)),"F","C")</f>
        <v>25.555555555555554</v>
      </c>
      <c r="K7145" s="34">
        <f>CONVERT(INDEX(Clg_StPt_Sch_EZ!$C$31:$I$54,MATCH(Schedules_8760!$C7145,Clg_StPt_Sch_EZ!$B$31:$B$54,0),MATCH(Schedules_8760!$F7145,Clg_StPt_Sch_EZ!$C$30:$I$30,0)),"F","C")</f>
        <v>25</v>
      </c>
      <c r="L7145" s="34">
        <f>CONVERT(INDEX(DHW_StPt_Sch_EZ!$C$4:$I$27,MATCH(Schedules_8760!$C7145,DHW_StPt_Sch_EZ!$B$4:$B$27,0),MATCH(Schedules_8760!$F7145,DHW_StPt_Sch_EZ!$C$3:$I$3,0)),"F","C")</f>
        <v>53.333333333333329</v>
      </c>
      <c r="M7145" s="34">
        <f>CONVERT(INDEX(DHW_StPt_Sch_EZ!$C$31:$I$54,MATCH(Schedules_8760!$C7145,DHW_StPt_Sch_EZ!$B$31:$B$54,0),MATCH(Schedules_8760!$F7145,DHW_StPt_Sch_EZ!$C$30:$I$30,0)),"F","C")</f>
        <v>53.333333333333329</v>
      </c>
      <c r="N7145" s="12"/>
      <c r="O7145" s="12"/>
      <c r="P7145" s="12"/>
    </row>
    <row r="7146" spans="1:16" x14ac:dyDescent="0.25">
      <c r="A7146" s="35">
        <v>7145</v>
      </c>
      <c r="B7146" s="89">
        <v>298.66666666666669</v>
      </c>
      <c r="C7146" s="35">
        <f t="shared" si="555"/>
        <v>17</v>
      </c>
      <c r="D7146" s="35">
        <f t="shared" si="558"/>
        <v>298</v>
      </c>
      <c r="E7146" s="35">
        <f t="shared" si="559"/>
        <v>4</v>
      </c>
      <c r="F7146" s="35" t="str">
        <f t="shared" si="556"/>
        <v>Wednesday</v>
      </c>
      <c r="G7146" s="35">
        <f t="shared" si="557"/>
        <v>10</v>
      </c>
      <c r="H7146" s="34">
        <f>CONVERT(INDEX(Htg_StPt_Sch_EZ!$C$4:$I$27,MATCH(Schedules_8760!$C7146,Htg_StPt_Sch_EZ!$B$4:$B$27,0),MATCH(Schedules_8760!$F7146,Htg_StPt_Sch_EZ!$C$3:$I$3,0)),"F","C")</f>
        <v>20.555555555555554</v>
      </c>
      <c r="I7146" s="34">
        <f>CONVERT(INDEX(Htg_StPt_Sch_EZ!$C$31:$I$54,MATCH(Schedules_8760!$C7146,Htg_StPt_Sch_EZ!$B$31:$B$54,0),MATCH(Schedules_8760!$F7146,Htg_StPt_Sch_EZ!$C$30:$I$30,0)),"F","C")</f>
        <v>17.777777777777779</v>
      </c>
      <c r="J7146" s="34">
        <f>CONVERT(INDEX(Clg_StPt_Sch_EZ!$C$4:$I$27,MATCH(Schedules_8760!$C7146,Clg_StPt_Sch_EZ!$B$4:$B$27,0),MATCH(Schedules_8760!$F7146,Clg_StPt_Sch_EZ!$C$3:$I$3,0)),"F","C")</f>
        <v>25.555555555555554</v>
      </c>
      <c r="K7146" s="34">
        <f>CONVERT(INDEX(Clg_StPt_Sch_EZ!$C$31:$I$54,MATCH(Schedules_8760!$C7146,Clg_StPt_Sch_EZ!$B$31:$B$54,0),MATCH(Schedules_8760!$F7146,Clg_StPt_Sch_EZ!$C$30:$I$30,0)),"F","C")</f>
        <v>25</v>
      </c>
      <c r="L7146" s="34">
        <f>CONVERT(INDEX(DHW_StPt_Sch_EZ!$C$4:$I$27,MATCH(Schedules_8760!$C7146,DHW_StPt_Sch_EZ!$B$4:$B$27,0),MATCH(Schedules_8760!$F7146,DHW_StPt_Sch_EZ!$C$3:$I$3,0)),"F","C")</f>
        <v>53.333333333333329</v>
      </c>
      <c r="M7146" s="34">
        <f>CONVERT(INDEX(DHW_StPt_Sch_EZ!$C$31:$I$54,MATCH(Schedules_8760!$C7146,DHW_StPt_Sch_EZ!$B$31:$B$54,0),MATCH(Schedules_8760!$F7146,DHW_StPt_Sch_EZ!$C$30:$I$30,0)),"F","C")</f>
        <v>53.333333333333329</v>
      </c>
      <c r="N7146" s="12"/>
      <c r="O7146" s="12"/>
      <c r="P7146" s="12"/>
    </row>
    <row r="7147" spans="1:16" x14ac:dyDescent="0.25">
      <c r="A7147" s="35">
        <v>7146</v>
      </c>
      <c r="B7147" s="89">
        <v>298.70833333333331</v>
      </c>
      <c r="C7147" s="35">
        <f t="shared" si="555"/>
        <v>18</v>
      </c>
      <c r="D7147" s="35">
        <f t="shared" si="558"/>
        <v>298</v>
      </c>
      <c r="E7147" s="35">
        <f t="shared" si="559"/>
        <v>4</v>
      </c>
      <c r="F7147" s="35" t="str">
        <f t="shared" si="556"/>
        <v>Wednesday</v>
      </c>
      <c r="G7147" s="35">
        <f t="shared" si="557"/>
        <v>10</v>
      </c>
      <c r="H7147" s="34">
        <f>CONVERT(INDEX(Htg_StPt_Sch_EZ!$C$4:$I$27,MATCH(Schedules_8760!$C7147,Htg_StPt_Sch_EZ!$B$4:$B$27,0),MATCH(Schedules_8760!$F7147,Htg_StPt_Sch_EZ!$C$3:$I$3,0)),"F","C")</f>
        <v>20.555555555555554</v>
      </c>
      <c r="I7147" s="34">
        <f>CONVERT(INDEX(Htg_StPt_Sch_EZ!$C$31:$I$54,MATCH(Schedules_8760!$C7147,Htg_StPt_Sch_EZ!$B$31:$B$54,0),MATCH(Schedules_8760!$F7147,Htg_StPt_Sch_EZ!$C$30:$I$30,0)),"F","C")</f>
        <v>17.777777777777779</v>
      </c>
      <c r="J7147" s="34">
        <f>CONVERT(INDEX(Clg_StPt_Sch_EZ!$C$4:$I$27,MATCH(Schedules_8760!$C7147,Clg_StPt_Sch_EZ!$B$4:$B$27,0),MATCH(Schedules_8760!$F7147,Clg_StPt_Sch_EZ!$C$3:$I$3,0)),"F","C")</f>
        <v>25.555555555555554</v>
      </c>
      <c r="K7147" s="34">
        <f>CONVERT(INDEX(Clg_StPt_Sch_EZ!$C$31:$I$54,MATCH(Schedules_8760!$C7147,Clg_StPt_Sch_EZ!$B$31:$B$54,0),MATCH(Schedules_8760!$F7147,Clg_StPt_Sch_EZ!$C$30:$I$30,0)),"F","C")</f>
        <v>28.333333333333332</v>
      </c>
      <c r="L7147" s="34">
        <f>CONVERT(INDEX(DHW_StPt_Sch_EZ!$C$4:$I$27,MATCH(Schedules_8760!$C7147,DHW_StPt_Sch_EZ!$B$4:$B$27,0),MATCH(Schedules_8760!$F7147,DHW_StPt_Sch_EZ!$C$3:$I$3,0)),"F","C")</f>
        <v>53.333333333333329</v>
      </c>
      <c r="M7147" s="34">
        <f>CONVERT(INDEX(DHW_StPt_Sch_EZ!$C$31:$I$54,MATCH(Schedules_8760!$C7147,DHW_StPt_Sch_EZ!$B$31:$B$54,0),MATCH(Schedules_8760!$F7147,DHW_StPt_Sch_EZ!$C$30:$I$30,0)),"F","C")</f>
        <v>53.333333333333329</v>
      </c>
      <c r="N7147" s="12"/>
      <c r="O7147" s="12"/>
      <c r="P7147" s="12"/>
    </row>
    <row r="7148" spans="1:16" x14ac:dyDescent="0.25">
      <c r="A7148" s="35">
        <v>7147</v>
      </c>
      <c r="B7148" s="89">
        <v>298.75</v>
      </c>
      <c r="C7148" s="35">
        <f t="shared" si="555"/>
        <v>19</v>
      </c>
      <c r="D7148" s="35">
        <f t="shared" si="558"/>
        <v>298</v>
      </c>
      <c r="E7148" s="35">
        <f t="shared" si="559"/>
        <v>4</v>
      </c>
      <c r="F7148" s="35" t="str">
        <f t="shared" si="556"/>
        <v>Wednesday</v>
      </c>
      <c r="G7148" s="35">
        <f t="shared" si="557"/>
        <v>10</v>
      </c>
      <c r="H7148" s="34">
        <f>CONVERT(INDEX(Htg_StPt_Sch_EZ!$C$4:$I$27,MATCH(Schedules_8760!$C7148,Htg_StPt_Sch_EZ!$B$4:$B$27,0),MATCH(Schedules_8760!$F7148,Htg_StPt_Sch_EZ!$C$3:$I$3,0)),"F","C")</f>
        <v>20.555555555555554</v>
      </c>
      <c r="I7148" s="34">
        <f>CONVERT(INDEX(Htg_StPt_Sch_EZ!$C$31:$I$54,MATCH(Schedules_8760!$C7148,Htg_StPt_Sch_EZ!$B$31:$B$54,0),MATCH(Schedules_8760!$F7148,Htg_StPt_Sch_EZ!$C$30:$I$30,0)),"F","C")</f>
        <v>18.333333333333332</v>
      </c>
      <c r="J7148" s="34">
        <f>CONVERT(INDEX(Clg_StPt_Sch_EZ!$C$4:$I$27,MATCH(Schedules_8760!$C7148,Clg_StPt_Sch_EZ!$B$4:$B$27,0),MATCH(Schedules_8760!$F7148,Clg_StPt_Sch_EZ!$C$3:$I$3,0)),"F","C")</f>
        <v>25.555555555555554</v>
      </c>
      <c r="K7148" s="34">
        <f>CONVERT(INDEX(Clg_StPt_Sch_EZ!$C$31:$I$54,MATCH(Schedules_8760!$C7148,Clg_StPt_Sch_EZ!$B$31:$B$54,0),MATCH(Schedules_8760!$F7148,Clg_StPt_Sch_EZ!$C$30:$I$30,0)),"F","C")</f>
        <v>28.333333333333332</v>
      </c>
      <c r="L7148" s="34">
        <f>CONVERT(INDEX(DHW_StPt_Sch_EZ!$C$4:$I$27,MATCH(Schedules_8760!$C7148,DHW_StPt_Sch_EZ!$B$4:$B$27,0),MATCH(Schedules_8760!$F7148,DHW_StPt_Sch_EZ!$C$3:$I$3,0)),"F","C")</f>
        <v>53.333333333333329</v>
      </c>
      <c r="M7148" s="34">
        <f>CONVERT(INDEX(DHW_StPt_Sch_EZ!$C$31:$I$54,MATCH(Schedules_8760!$C7148,DHW_StPt_Sch_EZ!$B$31:$B$54,0),MATCH(Schedules_8760!$F7148,DHW_StPt_Sch_EZ!$C$30:$I$30,0)),"F","C")</f>
        <v>53.333333333333329</v>
      </c>
      <c r="N7148" s="12"/>
      <c r="O7148" s="12"/>
      <c r="P7148" s="12"/>
    </row>
    <row r="7149" spans="1:16" x14ac:dyDescent="0.25">
      <c r="A7149" s="35">
        <v>7148</v>
      </c>
      <c r="B7149" s="89">
        <v>298.79166666666669</v>
      </c>
      <c r="C7149" s="35">
        <f t="shared" si="555"/>
        <v>20</v>
      </c>
      <c r="D7149" s="35">
        <f t="shared" si="558"/>
        <v>298</v>
      </c>
      <c r="E7149" s="35">
        <f t="shared" si="559"/>
        <v>4</v>
      </c>
      <c r="F7149" s="35" t="str">
        <f t="shared" si="556"/>
        <v>Wednesday</v>
      </c>
      <c r="G7149" s="35">
        <f t="shared" si="557"/>
        <v>10</v>
      </c>
      <c r="H7149" s="34">
        <f>CONVERT(INDEX(Htg_StPt_Sch_EZ!$C$4:$I$27,MATCH(Schedules_8760!$C7149,Htg_StPt_Sch_EZ!$B$4:$B$27,0),MATCH(Schedules_8760!$F7149,Htg_StPt_Sch_EZ!$C$3:$I$3,0)),"F","C")</f>
        <v>20.555555555555554</v>
      </c>
      <c r="I7149" s="34">
        <f>CONVERT(INDEX(Htg_StPt_Sch_EZ!$C$31:$I$54,MATCH(Schedules_8760!$C7149,Htg_StPt_Sch_EZ!$B$31:$B$54,0),MATCH(Schedules_8760!$F7149,Htg_StPt_Sch_EZ!$C$30:$I$30,0)),"F","C")</f>
        <v>18.888888888888889</v>
      </c>
      <c r="J7149" s="34">
        <f>CONVERT(INDEX(Clg_StPt_Sch_EZ!$C$4:$I$27,MATCH(Schedules_8760!$C7149,Clg_StPt_Sch_EZ!$B$4:$B$27,0),MATCH(Schedules_8760!$F7149,Clg_StPt_Sch_EZ!$C$3:$I$3,0)),"F","C")</f>
        <v>25.555555555555554</v>
      </c>
      <c r="K7149" s="34">
        <f>CONVERT(INDEX(Clg_StPt_Sch_EZ!$C$31:$I$54,MATCH(Schedules_8760!$C7149,Clg_StPt_Sch_EZ!$B$31:$B$54,0),MATCH(Schedules_8760!$F7149,Clg_StPt_Sch_EZ!$C$30:$I$30,0)),"F","C")</f>
        <v>28.333333333333332</v>
      </c>
      <c r="L7149" s="34">
        <f>CONVERT(INDEX(DHW_StPt_Sch_EZ!$C$4:$I$27,MATCH(Schedules_8760!$C7149,DHW_StPt_Sch_EZ!$B$4:$B$27,0),MATCH(Schedules_8760!$F7149,DHW_StPt_Sch_EZ!$C$3:$I$3,0)),"F","C")</f>
        <v>53.333333333333329</v>
      </c>
      <c r="M7149" s="34">
        <f>CONVERT(INDEX(DHW_StPt_Sch_EZ!$C$31:$I$54,MATCH(Schedules_8760!$C7149,DHW_StPt_Sch_EZ!$B$31:$B$54,0),MATCH(Schedules_8760!$F7149,DHW_StPt_Sch_EZ!$C$30:$I$30,0)),"F","C")</f>
        <v>53.333333333333329</v>
      </c>
      <c r="N7149" s="12"/>
      <c r="O7149" s="12"/>
      <c r="P7149" s="12"/>
    </row>
    <row r="7150" spans="1:16" x14ac:dyDescent="0.25">
      <c r="A7150" s="35">
        <v>7149</v>
      </c>
      <c r="B7150" s="89">
        <v>298.83333333333331</v>
      </c>
      <c r="C7150" s="35">
        <f t="shared" si="555"/>
        <v>21</v>
      </c>
      <c r="D7150" s="35">
        <f t="shared" si="558"/>
        <v>298</v>
      </c>
      <c r="E7150" s="35">
        <f t="shared" si="559"/>
        <v>4</v>
      </c>
      <c r="F7150" s="35" t="str">
        <f t="shared" si="556"/>
        <v>Wednesday</v>
      </c>
      <c r="G7150" s="35">
        <f t="shared" si="557"/>
        <v>10</v>
      </c>
      <c r="H7150" s="34">
        <f>CONVERT(INDEX(Htg_StPt_Sch_EZ!$C$4:$I$27,MATCH(Schedules_8760!$C7150,Htg_StPt_Sch_EZ!$B$4:$B$27,0),MATCH(Schedules_8760!$F7150,Htg_StPt_Sch_EZ!$C$3:$I$3,0)),"F","C")</f>
        <v>20.555555555555554</v>
      </c>
      <c r="I7150" s="34">
        <f>CONVERT(INDEX(Htg_StPt_Sch_EZ!$C$31:$I$54,MATCH(Schedules_8760!$C7150,Htg_StPt_Sch_EZ!$B$31:$B$54,0),MATCH(Schedules_8760!$F7150,Htg_StPt_Sch_EZ!$C$30:$I$30,0)),"F","C")</f>
        <v>19.444444444444443</v>
      </c>
      <c r="J7150" s="34">
        <f>CONVERT(INDEX(Clg_StPt_Sch_EZ!$C$4:$I$27,MATCH(Schedules_8760!$C7150,Clg_StPt_Sch_EZ!$B$4:$B$27,0),MATCH(Schedules_8760!$F7150,Clg_StPt_Sch_EZ!$C$3:$I$3,0)),"F","C")</f>
        <v>25.555555555555554</v>
      </c>
      <c r="K7150" s="34">
        <f>CONVERT(INDEX(Clg_StPt_Sch_EZ!$C$31:$I$54,MATCH(Schedules_8760!$C7150,Clg_StPt_Sch_EZ!$B$31:$B$54,0),MATCH(Schedules_8760!$F7150,Clg_StPt_Sch_EZ!$C$30:$I$30,0)),"F","C")</f>
        <v>28.333333333333332</v>
      </c>
      <c r="L7150" s="34">
        <f>CONVERT(INDEX(DHW_StPt_Sch_EZ!$C$4:$I$27,MATCH(Schedules_8760!$C7150,DHW_StPt_Sch_EZ!$B$4:$B$27,0),MATCH(Schedules_8760!$F7150,DHW_StPt_Sch_EZ!$C$3:$I$3,0)),"F","C")</f>
        <v>53.333333333333329</v>
      </c>
      <c r="M7150" s="34">
        <f>CONVERT(INDEX(DHW_StPt_Sch_EZ!$C$31:$I$54,MATCH(Schedules_8760!$C7150,DHW_StPt_Sch_EZ!$B$31:$B$54,0),MATCH(Schedules_8760!$F7150,DHW_StPt_Sch_EZ!$C$30:$I$30,0)),"F","C")</f>
        <v>53.333333333333329</v>
      </c>
      <c r="N7150" s="12"/>
      <c r="O7150" s="12"/>
      <c r="P7150" s="12"/>
    </row>
    <row r="7151" spans="1:16" x14ac:dyDescent="0.25">
      <c r="A7151" s="35">
        <v>7150</v>
      </c>
      <c r="B7151" s="89">
        <v>298.875</v>
      </c>
      <c r="C7151" s="35">
        <f t="shared" si="555"/>
        <v>22</v>
      </c>
      <c r="D7151" s="35">
        <f t="shared" si="558"/>
        <v>298</v>
      </c>
      <c r="E7151" s="35">
        <f t="shared" si="559"/>
        <v>4</v>
      </c>
      <c r="F7151" s="35" t="str">
        <f t="shared" si="556"/>
        <v>Wednesday</v>
      </c>
      <c r="G7151" s="35">
        <f t="shared" si="557"/>
        <v>10</v>
      </c>
      <c r="H7151" s="34">
        <f>CONVERT(INDEX(Htg_StPt_Sch_EZ!$C$4:$I$27,MATCH(Schedules_8760!$C7151,Htg_StPt_Sch_EZ!$B$4:$B$27,0),MATCH(Schedules_8760!$F7151,Htg_StPt_Sch_EZ!$C$3:$I$3,0)),"F","C")</f>
        <v>20.555555555555554</v>
      </c>
      <c r="I7151" s="34">
        <f>CONVERT(INDEX(Htg_StPt_Sch_EZ!$C$31:$I$54,MATCH(Schedules_8760!$C7151,Htg_StPt_Sch_EZ!$B$31:$B$54,0),MATCH(Schedules_8760!$F7151,Htg_StPt_Sch_EZ!$C$30:$I$30,0)),"F","C")</f>
        <v>19.444444444444443</v>
      </c>
      <c r="J7151" s="34">
        <f>CONVERT(INDEX(Clg_StPt_Sch_EZ!$C$4:$I$27,MATCH(Schedules_8760!$C7151,Clg_StPt_Sch_EZ!$B$4:$B$27,0),MATCH(Schedules_8760!$F7151,Clg_StPt_Sch_EZ!$C$3:$I$3,0)),"F","C")</f>
        <v>25.555555555555554</v>
      </c>
      <c r="K7151" s="34">
        <f>CONVERT(INDEX(Clg_StPt_Sch_EZ!$C$31:$I$54,MATCH(Schedules_8760!$C7151,Clg_StPt_Sch_EZ!$B$31:$B$54,0),MATCH(Schedules_8760!$F7151,Clg_StPt_Sch_EZ!$C$30:$I$30,0)),"F","C")</f>
        <v>28.333333333333332</v>
      </c>
      <c r="L7151" s="34">
        <f>CONVERT(INDEX(DHW_StPt_Sch_EZ!$C$4:$I$27,MATCH(Schedules_8760!$C7151,DHW_StPt_Sch_EZ!$B$4:$B$27,0),MATCH(Schedules_8760!$F7151,DHW_StPt_Sch_EZ!$C$3:$I$3,0)),"F","C")</f>
        <v>53.333333333333329</v>
      </c>
      <c r="M7151" s="34">
        <f>CONVERT(INDEX(DHW_StPt_Sch_EZ!$C$31:$I$54,MATCH(Schedules_8760!$C7151,DHW_StPt_Sch_EZ!$B$31:$B$54,0),MATCH(Schedules_8760!$F7151,DHW_StPt_Sch_EZ!$C$30:$I$30,0)),"F","C")</f>
        <v>53.333333333333329</v>
      </c>
      <c r="N7151" s="12"/>
      <c r="O7151" s="12"/>
      <c r="P7151" s="12"/>
    </row>
    <row r="7152" spans="1:16" x14ac:dyDescent="0.25">
      <c r="A7152" s="35">
        <v>7151</v>
      </c>
      <c r="B7152" s="89">
        <v>298.91666666666669</v>
      </c>
      <c r="C7152" s="35">
        <f t="shared" si="555"/>
        <v>23</v>
      </c>
      <c r="D7152" s="35">
        <f t="shared" si="558"/>
        <v>298</v>
      </c>
      <c r="E7152" s="35">
        <f t="shared" si="559"/>
        <v>4</v>
      </c>
      <c r="F7152" s="35" t="str">
        <f t="shared" si="556"/>
        <v>Wednesday</v>
      </c>
      <c r="G7152" s="35">
        <f t="shared" si="557"/>
        <v>10</v>
      </c>
      <c r="H7152" s="34">
        <f>CONVERT(INDEX(Htg_StPt_Sch_EZ!$C$4:$I$27,MATCH(Schedules_8760!$C7152,Htg_StPt_Sch_EZ!$B$4:$B$27,0),MATCH(Schedules_8760!$F7152,Htg_StPt_Sch_EZ!$C$3:$I$3,0)),"F","C")</f>
        <v>20.555555555555554</v>
      </c>
      <c r="I7152" s="34">
        <f>CONVERT(INDEX(Htg_StPt_Sch_EZ!$C$31:$I$54,MATCH(Schedules_8760!$C7152,Htg_StPt_Sch_EZ!$B$31:$B$54,0),MATCH(Schedules_8760!$F7152,Htg_StPt_Sch_EZ!$C$30:$I$30,0)),"F","C")</f>
        <v>19.444444444444443</v>
      </c>
      <c r="J7152" s="34">
        <f>CONVERT(INDEX(Clg_StPt_Sch_EZ!$C$4:$I$27,MATCH(Schedules_8760!$C7152,Clg_StPt_Sch_EZ!$B$4:$B$27,0),MATCH(Schedules_8760!$F7152,Clg_StPt_Sch_EZ!$C$3:$I$3,0)),"F","C")</f>
        <v>25.555555555555554</v>
      </c>
      <c r="K7152" s="34">
        <f>CONVERT(INDEX(Clg_StPt_Sch_EZ!$C$31:$I$54,MATCH(Schedules_8760!$C7152,Clg_StPt_Sch_EZ!$B$31:$B$54,0),MATCH(Schedules_8760!$F7152,Clg_StPt_Sch_EZ!$C$30:$I$30,0)),"F","C")</f>
        <v>28.333333333333332</v>
      </c>
      <c r="L7152" s="34">
        <f>CONVERT(INDEX(DHW_StPt_Sch_EZ!$C$4:$I$27,MATCH(Schedules_8760!$C7152,DHW_StPt_Sch_EZ!$B$4:$B$27,0),MATCH(Schedules_8760!$F7152,DHW_StPt_Sch_EZ!$C$3:$I$3,0)),"F","C")</f>
        <v>53.333333333333329</v>
      </c>
      <c r="M7152" s="34">
        <f>CONVERT(INDEX(DHW_StPt_Sch_EZ!$C$31:$I$54,MATCH(Schedules_8760!$C7152,DHW_StPt_Sch_EZ!$B$31:$B$54,0),MATCH(Schedules_8760!$F7152,DHW_StPt_Sch_EZ!$C$30:$I$30,0)),"F","C")</f>
        <v>53.333333333333329</v>
      </c>
      <c r="N7152" s="12"/>
      <c r="O7152" s="12"/>
      <c r="P7152" s="12"/>
    </row>
    <row r="7153" spans="1:16" x14ac:dyDescent="0.25">
      <c r="A7153" s="35">
        <v>7152</v>
      </c>
      <c r="B7153" s="89">
        <v>298.95833333333331</v>
      </c>
      <c r="C7153" s="35">
        <f t="shared" si="555"/>
        <v>24</v>
      </c>
      <c r="D7153" s="35">
        <f t="shared" si="558"/>
        <v>298</v>
      </c>
      <c r="E7153" s="35">
        <f t="shared" si="559"/>
        <v>4</v>
      </c>
      <c r="F7153" s="35" t="str">
        <f t="shared" si="556"/>
        <v>Wednesday</v>
      </c>
      <c r="G7153" s="35">
        <f t="shared" si="557"/>
        <v>10</v>
      </c>
      <c r="H7153" s="34">
        <f>CONVERT(INDEX(Htg_StPt_Sch_EZ!$C$4:$I$27,MATCH(Schedules_8760!$C7153,Htg_StPt_Sch_EZ!$B$4:$B$27,0),MATCH(Schedules_8760!$F7153,Htg_StPt_Sch_EZ!$C$3:$I$3,0)),"F","C")</f>
        <v>20.555555555555554</v>
      </c>
      <c r="I7153" s="34">
        <f>CONVERT(INDEX(Htg_StPt_Sch_EZ!$C$31:$I$54,MATCH(Schedules_8760!$C7153,Htg_StPt_Sch_EZ!$B$31:$B$54,0),MATCH(Schedules_8760!$F7153,Htg_StPt_Sch_EZ!$C$30:$I$30,0)),"F","C")</f>
        <v>19.444444444444443</v>
      </c>
      <c r="J7153" s="34">
        <f>CONVERT(INDEX(Clg_StPt_Sch_EZ!$C$4:$I$27,MATCH(Schedules_8760!$C7153,Clg_StPt_Sch_EZ!$B$4:$B$27,0),MATCH(Schedules_8760!$F7153,Clg_StPt_Sch_EZ!$C$3:$I$3,0)),"F","C")</f>
        <v>25.555555555555554</v>
      </c>
      <c r="K7153" s="34">
        <f>CONVERT(INDEX(Clg_StPt_Sch_EZ!$C$31:$I$54,MATCH(Schedules_8760!$C7153,Clg_StPt_Sch_EZ!$B$31:$B$54,0),MATCH(Schedules_8760!$F7153,Clg_StPt_Sch_EZ!$C$30:$I$30,0)),"F","C")</f>
        <v>28.333333333333332</v>
      </c>
      <c r="L7153" s="34">
        <f>CONVERT(INDEX(DHW_StPt_Sch_EZ!$C$4:$I$27,MATCH(Schedules_8760!$C7153,DHW_StPt_Sch_EZ!$B$4:$B$27,0),MATCH(Schedules_8760!$F7153,DHW_StPt_Sch_EZ!$C$3:$I$3,0)),"F","C")</f>
        <v>53.333333333333329</v>
      </c>
      <c r="M7153" s="34">
        <f>CONVERT(INDEX(DHW_StPt_Sch_EZ!$C$31:$I$54,MATCH(Schedules_8760!$C7153,DHW_StPt_Sch_EZ!$B$31:$B$54,0),MATCH(Schedules_8760!$F7153,DHW_StPt_Sch_EZ!$C$30:$I$30,0)),"F","C")</f>
        <v>53.333333333333329</v>
      </c>
      <c r="N7153" s="12"/>
      <c r="O7153" s="12"/>
      <c r="P7153" s="12"/>
    </row>
    <row r="7154" spans="1:16" x14ac:dyDescent="0.25">
      <c r="A7154" s="35">
        <v>7153</v>
      </c>
      <c r="B7154" s="89">
        <v>299</v>
      </c>
      <c r="C7154" s="35">
        <f t="shared" si="555"/>
        <v>1</v>
      </c>
      <c r="D7154" s="35">
        <f t="shared" si="558"/>
        <v>299</v>
      </c>
      <c r="E7154" s="35">
        <f t="shared" si="559"/>
        <v>5</v>
      </c>
      <c r="F7154" s="35" t="str">
        <f t="shared" si="556"/>
        <v>Thursday</v>
      </c>
      <c r="G7154" s="35">
        <f t="shared" si="557"/>
        <v>10</v>
      </c>
      <c r="H7154" s="34">
        <f>CONVERT(INDEX(Htg_StPt_Sch_EZ!$C$4:$I$27,MATCH(Schedules_8760!$C7154,Htg_StPt_Sch_EZ!$B$4:$B$27,0),MATCH(Schedules_8760!$F7154,Htg_StPt_Sch_EZ!$C$3:$I$3,0)),"F","C")</f>
        <v>20.555555555555554</v>
      </c>
      <c r="I7154" s="34">
        <f>CONVERT(INDEX(Htg_StPt_Sch_EZ!$C$31:$I$54,MATCH(Schedules_8760!$C7154,Htg_StPt_Sch_EZ!$B$31:$B$54,0),MATCH(Schedules_8760!$F7154,Htg_StPt_Sch_EZ!$C$30:$I$30,0)),"F","C")</f>
        <v>19.444444444444443</v>
      </c>
      <c r="J7154" s="34">
        <f>CONVERT(INDEX(Clg_StPt_Sch_EZ!$C$4:$I$27,MATCH(Schedules_8760!$C7154,Clg_StPt_Sch_EZ!$B$4:$B$27,0),MATCH(Schedules_8760!$F7154,Clg_StPt_Sch_EZ!$C$3:$I$3,0)),"F","C")</f>
        <v>25.555555555555554</v>
      </c>
      <c r="K7154" s="34">
        <f>CONVERT(INDEX(Clg_StPt_Sch_EZ!$C$31:$I$54,MATCH(Schedules_8760!$C7154,Clg_StPt_Sch_EZ!$B$31:$B$54,0),MATCH(Schedules_8760!$F7154,Clg_StPt_Sch_EZ!$C$30:$I$30,0)),"F","C")</f>
        <v>28.333333333333332</v>
      </c>
      <c r="L7154" s="34">
        <f>CONVERT(INDEX(DHW_StPt_Sch_EZ!$C$4:$I$27,MATCH(Schedules_8760!$C7154,DHW_StPt_Sch_EZ!$B$4:$B$27,0),MATCH(Schedules_8760!$F7154,DHW_StPt_Sch_EZ!$C$3:$I$3,0)),"F","C")</f>
        <v>53.333333333333329</v>
      </c>
      <c r="M7154" s="34">
        <f>CONVERT(INDEX(DHW_StPt_Sch_EZ!$C$31:$I$54,MATCH(Schedules_8760!$C7154,DHW_StPt_Sch_EZ!$B$31:$B$54,0),MATCH(Schedules_8760!$F7154,DHW_StPt_Sch_EZ!$C$30:$I$30,0)),"F","C")</f>
        <v>53.333333333333329</v>
      </c>
      <c r="N7154" s="12"/>
      <c r="O7154" s="12"/>
      <c r="P7154" s="12"/>
    </row>
    <row r="7155" spans="1:16" x14ac:dyDescent="0.25">
      <c r="A7155" s="35">
        <v>7154</v>
      </c>
      <c r="B7155" s="89">
        <v>299.04166666666669</v>
      </c>
      <c r="C7155" s="35">
        <f t="shared" si="555"/>
        <v>2</v>
      </c>
      <c r="D7155" s="35">
        <f t="shared" si="558"/>
        <v>299</v>
      </c>
      <c r="E7155" s="35">
        <f t="shared" si="559"/>
        <v>5</v>
      </c>
      <c r="F7155" s="35" t="str">
        <f t="shared" si="556"/>
        <v>Thursday</v>
      </c>
      <c r="G7155" s="35">
        <f t="shared" si="557"/>
        <v>10</v>
      </c>
      <c r="H7155" s="34">
        <f>CONVERT(INDEX(Htg_StPt_Sch_EZ!$C$4:$I$27,MATCH(Schedules_8760!$C7155,Htg_StPt_Sch_EZ!$B$4:$B$27,0),MATCH(Schedules_8760!$F7155,Htg_StPt_Sch_EZ!$C$3:$I$3,0)),"F","C")</f>
        <v>20.555555555555554</v>
      </c>
      <c r="I7155" s="34">
        <f>CONVERT(INDEX(Htg_StPt_Sch_EZ!$C$31:$I$54,MATCH(Schedules_8760!$C7155,Htg_StPt_Sch_EZ!$B$31:$B$54,0),MATCH(Schedules_8760!$F7155,Htg_StPt_Sch_EZ!$C$30:$I$30,0)),"F","C")</f>
        <v>19.444444444444443</v>
      </c>
      <c r="J7155" s="34">
        <f>CONVERT(INDEX(Clg_StPt_Sch_EZ!$C$4:$I$27,MATCH(Schedules_8760!$C7155,Clg_StPt_Sch_EZ!$B$4:$B$27,0),MATCH(Schedules_8760!$F7155,Clg_StPt_Sch_EZ!$C$3:$I$3,0)),"F","C")</f>
        <v>25.555555555555554</v>
      </c>
      <c r="K7155" s="34">
        <f>CONVERT(INDEX(Clg_StPt_Sch_EZ!$C$31:$I$54,MATCH(Schedules_8760!$C7155,Clg_StPt_Sch_EZ!$B$31:$B$54,0),MATCH(Schedules_8760!$F7155,Clg_StPt_Sch_EZ!$C$30:$I$30,0)),"F","C")</f>
        <v>28.333333333333332</v>
      </c>
      <c r="L7155" s="34">
        <f>CONVERT(INDEX(DHW_StPt_Sch_EZ!$C$4:$I$27,MATCH(Schedules_8760!$C7155,DHW_StPt_Sch_EZ!$B$4:$B$27,0),MATCH(Schedules_8760!$F7155,DHW_StPt_Sch_EZ!$C$3:$I$3,0)),"F","C")</f>
        <v>53.333333333333329</v>
      </c>
      <c r="M7155" s="34">
        <f>CONVERT(INDEX(DHW_StPt_Sch_EZ!$C$31:$I$54,MATCH(Schedules_8760!$C7155,DHW_StPt_Sch_EZ!$B$31:$B$54,0),MATCH(Schedules_8760!$F7155,DHW_StPt_Sch_EZ!$C$30:$I$30,0)),"F","C")</f>
        <v>53.333333333333329</v>
      </c>
      <c r="N7155" s="12"/>
      <c r="O7155" s="12"/>
      <c r="P7155" s="12"/>
    </row>
    <row r="7156" spans="1:16" x14ac:dyDescent="0.25">
      <c r="A7156" s="35">
        <v>7155</v>
      </c>
      <c r="B7156" s="89">
        <v>299.08333333333331</v>
      </c>
      <c r="C7156" s="35">
        <f t="shared" si="555"/>
        <v>3</v>
      </c>
      <c r="D7156" s="35">
        <f t="shared" si="558"/>
        <v>299</v>
      </c>
      <c r="E7156" s="35">
        <f t="shared" si="559"/>
        <v>5</v>
      </c>
      <c r="F7156" s="35" t="str">
        <f t="shared" si="556"/>
        <v>Thursday</v>
      </c>
      <c r="G7156" s="35">
        <f t="shared" si="557"/>
        <v>10</v>
      </c>
      <c r="H7156" s="34">
        <f>CONVERT(INDEX(Htg_StPt_Sch_EZ!$C$4:$I$27,MATCH(Schedules_8760!$C7156,Htg_StPt_Sch_EZ!$B$4:$B$27,0),MATCH(Schedules_8760!$F7156,Htg_StPt_Sch_EZ!$C$3:$I$3,0)),"F","C")</f>
        <v>20.555555555555554</v>
      </c>
      <c r="I7156" s="34">
        <f>CONVERT(INDEX(Htg_StPt_Sch_EZ!$C$31:$I$54,MATCH(Schedules_8760!$C7156,Htg_StPt_Sch_EZ!$B$31:$B$54,0),MATCH(Schedules_8760!$F7156,Htg_StPt_Sch_EZ!$C$30:$I$30,0)),"F","C")</f>
        <v>19.444444444444443</v>
      </c>
      <c r="J7156" s="34">
        <f>CONVERT(INDEX(Clg_StPt_Sch_EZ!$C$4:$I$27,MATCH(Schedules_8760!$C7156,Clg_StPt_Sch_EZ!$B$4:$B$27,0),MATCH(Schedules_8760!$F7156,Clg_StPt_Sch_EZ!$C$3:$I$3,0)),"F","C")</f>
        <v>25.555555555555554</v>
      </c>
      <c r="K7156" s="34">
        <f>CONVERT(INDEX(Clg_StPt_Sch_EZ!$C$31:$I$54,MATCH(Schedules_8760!$C7156,Clg_StPt_Sch_EZ!$B$31:$B$54,0),MATCH(Schedules_8760!$F7156,Clg_StPt_Sch_EZ!$C$30:$I$30,0)),"F","C")</f>
        <v>28.333333333333332</v>
      </c>
      <c r="L7156" s="34">
        <f>CONVERT(INDEX(DHW_StPt_Sch_EZ!$C$4:$I$27,MATCH(Schedules_8760!$C7156,DHW_StPt_Sch_EZ!$B$4:$B$27,0),MATCH(Schedules_8760!$F7156,DHW_StPt_Sch_EZ!$C$3:$I$3,0)),"F","C")</f>
        <v>53.333333333333329</v>
      </c>
      <c r="M7156" s="34">
        <f>CONVERT(INDEX(DHW_StPt_Sch_EZ!$C$31:$I$54,MATCH(Schedules_8760!$C7156,DHW_StPt_Sch_EZ!$B$31:$B$54,0),MATCH(Schedules_8760!$F7156,DHW_StPt_Sch_EZ!$C$30:$I$30,0)),"F","C")</f>
        <v>53.333333333333329</v>
      </c>
      <c r="N7156" s="12"/>
      <c r="O7156" s="12"/>
      <c r="P7156" s="12"/>
    </row>
    <row r="7157" spans="1:16" x14ac:dyDescent="0.25">
      <c r="A7157" s="35">
        <v>7156</v>
      </c>
      <c r="B7157" s="89">
        <v>299.125</v>
      </c>
      <c r="C7157" s="35">
        <f t="shared" si="555"/>
        <v>4</v>
      </c>
      <c r="D7157" s="35">
        <f t="shared" si="558"/>
        <v>299</v>
      </c>
      <c r="E7157" s="35">
        <f t="shared" si="559"/>
        <v>5</v>
      </c>
      <c r="F7157" s="35" t="str">
        <f t="shared" si="556"/>
        <v>Thursday</v>
      </c>
      <c r="G7157" s="35">
        <f t="shared" si="557"/>
        <v>10</v>
      </c>
      <c r="H7157" s="34">
        <f>CONVERT(INDEX(Htg_StPt_Sch_EZ!$C$4:$I$27,MATCH(Schedules_8760!$C7157,Htg_StPt_Sch_EZ!$B$4:$B$27,0),MATCH(Schedules_8760!$F7157,Htg_StPt_Sch_EZ!$C$3:$I$3,0)),"F","C")</f>
        <v>20.555555555555554</v>
      </c>
      <c r="I7157" s="34">
        <f>CONVERT(INDEX(Htg_StPt_Sch_EZ!$C$31:$I$54,MATCH(Schedules_8760!$C7157,Htg_StPt_Sch_EZ!$B$31:$B$54,0),MATCH(Schedules_8760!$F7157,Htg_StPt_Sch_EZ!$C$30:$I$30,0)),"F","C")</f>
        <v>19.444444444444443</v>
      </c>
      <c r="J7157" s="34">
        <f>CONVERT(INDEX(Clg_StPt_Sch_EZ!$C$4:$I$27,MATCH(Schedules_8760!$C7157,Clg_StPt_Sch_EZ!$B$4:$B$27,0),MATCH(Schedules_8760!$F7157,Clg_StPt_Sch_EZ!$C$3:$I$3,0)),"F","C")</f>
        <v>25.555555555555554</v>
      </c>
      <c r="K7157" s="34">
        <f>CONVERT(INDEX(Clg_StPt_Sch_EZ!$C$31:$I$54,MATCH(Schedules_8760!$C7157,Clg_StPt_Sch_EZ!$B$31:$B$54,0),MATCH(Schedules_8760!$F7157,Clg_StPt_Sch_EZ!$C$30:$I$30,0)),"F","C")</f>
        <v>28.333333333333332</v>
      </c>
      <c r="L7157" s="34">
        <f>CONVERT(INDEX(DHW_StPt_Sch_EZ!$C$4:$I$27,MATCH(Schedules_8760!$C7157,DHW_StPt_Sch_EZ!$B$4:$B$27,0),MATCH(Schedules_8760!$F7157,DHW_StPt_Sch_EZ!$C$3:$I$3,0)),"F","C")</f>
        <v>53.333333333333329</v>
      </c>
      <c r="M7157" s="34">
        <f>CONVERT(INDEX(DHW_StPt_Sch_EZ!$C$31:$I$54,MATCH(Schedules_8760!$C7157,DHW_StPt_Sch_EZ!$B$31:$B$54,0),MATCH(Schedules_8760!$F7157,DHW_StPt_Sch_EZ!$C$30:$I$30,0)),"F","C")</f>
        <v>53.333333333333329</v>
      </c>
      <c r="N7157" s="12"/>
      <c r="O7157" s="12"/>
      <c r="P7157" s="12"/>
    </row>
    <row r="7158" spans="1:16" x14ac:dyDescent="0.25">
      <c r="A7158" s="35">
        <v>7157</v>
      </c>
      <c r="B7158" s="89">
        <v>299.16666666666669</v>
      </c>
      <c r="C7158" s="35">
        <f t="shared" si="555"/>
        <v>5</v>
      </c>
      <c r="D7158" s="35">
        <f t="shared" si="558"/>
        <v>299</v>
      </c>
      <c r="E7158" s="35">
        <f t="shared" si="559"/>
        <v>5</v>
      </c>
      <c r="F7158" s="35" t="str">
        <f t="shared" si="556"/>
        <v>Thursday</v>
      </c>
      <c r="G7158" s="35">
        <f t="shared" si="557"/>
        <v>10</v>
      </c>
      <c r="H7158" s="34">
        <f>CONVERT(INDEX(Htg_StPt_Sch_EZ!$C$4:$I$27,MATCH(Schedules_8760!$C7158,Htg_StPt_Sch_EZ!$B$4:$B$27,0),MATCH(Schedules_8760!$F7158,Htg_StPt_Sch_EZ!$C$3:$I$3,0)),"F","C")</f>
        <v>20.555555555555554</v>
      </c>
      <c r="I7158" s="34">
        <f>CONVERT(INDEX(Htg_StPt_Sch_EZ!$C$31:$I$54,MATCH(Schedules_8760!$C7158,Htg_StPt_Sch_EZ!$B$31:$B$54,0),MATCH(Schedules_8760!$F7158,Htg_StPt_Sch_EZ!$C$30:$I$30,0)),"F","C")</f>
        <v>19.444444444444443</v>
      </c>
      <c r="J7158" s="34">
        <f>CONVERT(INDEX(Clg_StPt_Sch_EZ!$C$4:$I$27,MATCH(Schedules_8760!$C7158,Clg_StPt_Sch_EZ!$B$4:$B$27,0),MATCH(Schedules_8760!$F7158,Clg_StPt_Sch_EZ!$C$3:$I$3,0)),"F","C")</f>
        <v>25.555555555555554</v>
      </c>
      <c r="K7158" s="34">
        <f>CONVERT(INDEX(Clg_StPt_Sch_EZ!$C$31:$I$54,MATCH(Schedules_8760!$C7158,Clg_StPt_Sch_EZ!$B$31:$B$54,0),MATCH(Schedules_8760!$F7158,Clg_StPt_Sch_EZ!$C$30:$I$30,0)),"F","C")</f>
        <v>28.333333333333332</v>
      </c>
      <c r="L7158" s="34">
        <f>CONVERT(INDEX(DHW_StPt_Sch_EZ!$C$4:$I$27,MATCH(Schedules_8760!$C7158,DHW_StPt_Sch_EZ!$B$4:$B$27,0),MATCH(Schedules_8760!$F7158,DHW_StPt_Sch_EZ!$C$3:$I$3,0)),"F","C")</f>
        <v>53.333333333333329</v>
      </c>
      <c r="M7158" s="34">
        <f>CONVERT(INDEX(DHW_StPt_Sch_EZ!$C$31:$I$54,MATCH(Schedules_8760!$C7158,DHW_StPt_Sch_EZ!$B$31:$B$54,0),MATCH(Schedules_8760!$F7158,DHW_StPt_Sch_EZ!$C$30:$I$30,0)),"F","C")</f>
        <v>53.333333333333329</v>
      </c>
      <c r="N7158" s="12"/>
      <c r="O7158" s="12"/>
      <c r="P7158" s="12"/>
    </row>
    <row r="7159" spans="1:16" x14ac:dyDescent="0.25">
      <c r="A7159" s="35">
        <v>7158</v>
      </c>
      <c r="B7159" s="89">
        <v>299.20833333333331</v>
      </c>
      <c r="C7159" s="35">
        <f t="shared" si="555"/>
        <v>6</v>
      </c>
      <c r="D7159" s="35">
        <f t="shared" si="558"/>
        <v>299</v>
      </c>
      <c r="E7159" s="35">
        <f t="shared" si="559"/>
        <v>5</v>
      </c>
      <c r="F7159" s="35" t="str">
        <f t="shared" si="556"/>
        <v>Thursday</v>
      </c>
      <c r="G7159" s="35">
        <f t="shared" si="557"/>
        <v>10</v>
      </c>
      <c r="H7159" s="34">
        <f>CONVERT(INDEX(Htg_StPt_Sch_EZ!$C$4:$I$27,MATCH(Schedules_8760!$C7159,Htg_StPt_Sch_EZ!$B$4:$B$27,0),MATCH(Schedules_8760!$F7159,Htg_StPt_Sch_EZ!$C$3:$I$3,0)),"F","C")</f>
        <v>20.555555555555554</v>
      </c>
      <c r="I7159" s="34">
        <f>CONVERT(INDEX(Htg_StPt_Sch_EZ!$C$31:$I$54,MATCH(Schedules_8760!$C7159,Htg_StPt_Sch_EZ!$B$31:$B$54,0),MATCH(Schedules_8760!$F7159,Htg_StPt_Sch_EZ!$C$30:$I$30,0)),"F","C")</f>
        <v>19.444444444444443</v>
      </c>
      <c r="J7159" s="34">
        <f>CONVERT(INDEX(Clg_StPt_Sch_EZ!$C$4:$I$27,MATCH(Schedules_8760!$C7159,Clg_StPt_Sch_EZ!$B$4:$B$27,0),MATCH(Schedules_8760!$F7159,Clg_StPt_Sch_EZ!$C$3:$I$3,0)),"F","C")</f>
        <v>25.555555555555554</v>
      </c>
      <c r="K7159" s="34">
        <f>CONVERT(INDEX(Clg_StPt_Sch_EZ!$C$31:$I$54,MATCH(Schedules_8760!$C7159,Clg_StPt_Sch_EZ!$B$31:$B$54,0),MATCH(Schedules_8760!$F7159,Clg_StPt_Sch_EZ!$C$30:$I$30,0)),"F","C")</f>
        <v>28.333333333333332</v>
      </c>
      <c r="L7159" s="34">
        <f>CONVERT(INDEX(DHW_StPt_Sch_EZ!$C$4:$I$27,MATCH(Schedules_8760!$C7159,DHW_StPt_Sch_EZ!$B$4:$B$27,0),MATCH(Schedules_8760!$F7159,DHW_StPt_Sch_EZ!$C$3:$I$3,0)),"F","C")</f>
        <v>53.333333333333329</v>
      </c>
      <c r="M7159" s="34">
        <f>CONVERT(INDEX(DHW_StPt_Sch_EZ!$C$31:$I$54,MATCH(Schedules_8760!$C7159,DHW_StPt_Sch_EZ!$B$31:$B$54,0),MATCH(Schedules_8760!$F7159,DHW_StPt_Sch_EZ!$C$30:$I$30,0)),"F","C")</f>
        <v>53.333333333333329</v>
      </c>
      <c r="N7159" s="12"/>
      <c r="O7159" s="12"/>
      <c r="P7159" s="12"/>
    </row>
    <row r="7160" spans="1:16" x14ac:dyDescent="0.25">
      <c r="A7160" s="35">
        <v>7159</v>
      </c>
      <c r="B7160" s="89">
        <v>299.25</v>
      </c>
      <c r="C7160" s="35">
        <f t="shared" si="555"/>
        <v>7</v>
      </c>
      <c r="D7160" s="35">
        <f t="shared" si="558"/>
        <v>299</v>
      </c>
      <c r="E7160" s="35">
        <f t="shared" si="559"/>
        <v>5</v>
      </c>
      <c r="F7160" s="35" t="str">
        <f t="shared" si="556"/>
        <v>Thursday</v>
      </c>
      <c r="G7160" s="35">
        <f t="shared" si="557"/>
        <v>10</v>
      </c>
      <c r="H7160" s="34">
        <f>CONVERT(INDEX(Htg_StPt_Sch_EZ!$C$4:$I$27,MATCH(Schedules_8760!$C7160,Htg_StPt_Sch_EZ!$B$4:$B$27,0),MATCH(Schedules_8760!$F7160,Htg_StPt_Sch_EZ!$C$3:$I$3,0)),"F","C")</f>
        <v>20.555555555555554</v>
      </c>
      <c r="I7160" s="34">
        <f>CONVERT(INDEX(Htg_StPt_Sch_EZ!$C$31:$I$54,MATCH(Schedules_8760!$C7160,Htg_StPt_Sch_EZ!$B$31:$B$54,0),MATCH(Schedules_8760!$F7160,Htg_StPt_Sch_EZ!$C$30:$I$30,0)),"F","C")</f>
        <v>19.444444444444443</v>
      </c>
      <c r="J7160" s="34">
        <f>CONVERT(INDEX(Clg_StPt_Sch_EZ!$C$4:$I$27,MATCH(Schedules_8760!$C7160,Clg_StPt_Sch_EZ!$B$4:$B$27,0),MATCH(Schedules_8760!$F7160,Clg_StPt_Sch_EZ!$C$3:$I$3,0)),"F","C")</f>
        <v>25.555555555555554</v>
      </c>
      <c r="K7160" s="34">
        <f>CONVERT(INDEX(Clg_StPt_Sch_EZ!$C$31:$I$54,MATCH(Schedules_8760!$C7160,Clg_StPt_Sch_EZ!$B$31:$B$54,0),MATCH(Schedules_8760!$F7160,Clg_StPt_Sch_EZ!$C$30:$I$30,0)),"F","C")</f>
        <v>28.333333333333332</v>
      </c>
      <c r="L7160" s="34">
        <f>CONVERT(INDEX(DHW_StPt_Sch_EZ!$C$4:$I$27,MATCH(Schedules_8760!$C7160,DHW_StPt_Sch_EZ!$B$4:$B$27,0),MATCH(Schedules_8760!$F7160,DHW_StPt_Sch_EZ!$C$3:$I$3,0)),"F","C")</f>
        <v>53.333333333333329</v>
      </c>
      <c r="M7160" s="34">
        <f>CONVERT(INDEX(DHW_StPt_Sch_EZ!$C$31:$I$54,MATCH(Schedules_8760!$C7160,DHW_StPt_Sch_EZ!$B$31:$B$54,0),MATCH(Schedules_8760!$F7160,DHW_StPt_Sch_EZ!$C$30:$I$30,0)),"F","C")</f>
        <v>53.333333333333329</v>
      </c>
      <c r="N7160" s="12"/>
      <c r="O7160" s="12"/>
      <c r="P7160" s="12"/>
    </row>
    <row r="7161" spans="1:16" x14ac:dyDescent="0.25">
      <c r="A7161" s="35">
        <v>7160</v>
      </c>
      <c r="B7161" s="89">
        <v>299.29166666666669</v>
      </c>
      <c r="C7161" s="35">
        <f t="shared" si="555"/>
        <v>8</v>
      </c>
      <c r="D7161" s="35">
        <f t="shared" si="558"/>
        <v>299</v>
      </c>
      <c r="E7161" s="35">
        <f t="shared" si="559"/>
        <v>5</v>
      </c>
      <c r="F7161" s="35" t="str">
        <f t="shared" si="556"/>
        <v>Thursday</v>
      </c>
      <c r="G7161" s="35">
        <f t="shared" si="557"/>
        <v>10</v>
      </c>
      <c r="H7161" s="34">
        <f>CONVERT(INDEX(Htg_StPt_Sch_EZ!$C$4:$I$27,MATCH(Schedules_8760!$C7161,Htg_StPt_Sch_EZ!$B$4:$B$27,0),MATCH(Schedules_8760!$F7161,Htg_StPt_Sch_EZ!$C$3:$I$3,0)),"F","C")</f>
        <v>20.555555555555554</v>
      </c>
      <c r="I7161" s="34">
        <f>CONVERT(INDEX(Htg_StPt_Sch_EZ!$C$31:$I$54,MATCH(Schedules_8760!$C7161,Htg_StPt_Sch_EZ!$B$31:$B$54,0),MATCH(Schedules_8760!$F7161,Htg_StPt_Sch_EZ!$C$30:$I$30,0)),"F","C")</f>
        <v>19.444444444444443</v>
      </c>
      <c r="J7161" s="34">
        <f>CONVERT(INDEX(Clg_StPt_Sch_EZ!$C$4:$I$27,MATCH(Schedules_8760!$C7161,Clg_StPt_Sch_EZ!$B$4:$B$27,0),MATCH(Schedules_8760!$F7161,Clg_StPt_Sch_EZ!$C$3:$I$3,0)),"F","C")</f>
        <v>25.555555555555554</v>
      </c>
      <c r="K7161" s="34">
        <f>CONVERT(INDEX(Clg_StPt_Sch_EZ!$C$31:$I$54,MATCH(Schedules_8760!$C7161,Clg_StPt_Sch_EZ!$B$31:$B$54,0),MATCH(Schedules_8760!$F7161,Clg_StPt_Sch_EZ!$C$30:$I$30,0)),"F","C")</f>
        <v>25</v>
      </c>
      <c r="L7161" s="34">
        <f>CONVERT(INDEX(DHW_StPt_Sch_EZ!$C$4:$I$27,MATCH(Schedules_8760!$C7161,DHW_StPt_Sch_EZ!$B$4:$B$27,0),MATCH(Schedules_8760!$F7161,DHW_StPt_Sch_EZ!$C$3:$I$3,0)),"F","C")</f>
        <v>53.333333333333329</v>
      </c>
      <c r="M7161" s="34">
        <f>CONVERT(INDEX(DHW_StPt_Sch_EZ!$C$31:$I$54,MATCH(Schedules_8760!$C7161,DHW_StPt_Sch_EZ!$B$31:$B$54,0),MATCH(Schedules_8760!$F7161,DHW_StPt_Sch_EZ!$C$30:$I$30,0)),"F","C")</f>
        <v>53.333333333333329</v>
      </c>
      <c r="N7161" s="12"/>
      <c r="O7161" s="12"/>
      <c r="P7161" s="12"/>
    </row>
    <row r="7162" spans="1:16" x14ac:dyDescent="0.25">
      <c r="A7162" s="35">
        <v>7161</v>
      </c>
      <c r="B7162" s="89">
        <v>299.33333333333331</v>
      </c>
      <c r="C7162" s="35">
        <f t="shared" si="555"/>
        <v>9</v>
      </c>
      <c r="D7162" s="35">
        <f t="shared" si="558"/>
        <v>299</v>
      </c>
      <c r="E7162" s="35">
        <f t="shared" si="559"/>
        <v>5</v>
      </c>
      <c r="F7162" s="35" t="str">
        <f t="shared" si="556"/>
        <v>Thursday</v>
      </c>
      <c r="G7162" s="35">
        <f t="shared" si="557"/>
        <v>10</v>
      </c>
      <c r="H7162" s="34">
        <f>CONVERT(INDEX(Htg_StPt_Sch_EZ!$C$4:$I$27,MATCH(Schedules_8760!$C7162,Htg_StPt_Sch_EZ!$B$4:$B$27,0),MATCH(Schedules_8760!$F7162,Htg_StPt_Sch_EZ!$C$3:$I$3,0)),"F","C")</f>
        <v>20.555555555555554</v>
      </c>
      <c r="I7162" s="34">
        <f>CONVERT(INDEX(Htg_StPt_Sch_EZ!$C$31:$I$54,MATCH(Schedules_8760!$C7162,Htg_StPt_Sch_EZ!$B$31:$B$54,0),MATCH(Schedules_8760!$F7162,Htg_StPt_Sch_EZ!$C$30:$I$30,0)),"F","C")</f>
        <v>19.444444444444443</v>
      </c>
      <c r="J7162" s="34">
        <f>CONVERT(INDEX(Clg_StPt_Sch_EZ!$C$4:$I$27,MATCH(Schedules_8760!$C7162,Clg_StPt_Sch_EZ!$B$4:$B$27,0),MATCH(Schedules_8760!$F7162,Clg_StPt_Sch_EZ!$C$3:$I$3,0)),"F","C")</f>
        <v>25.555555555555554</v>
      </c>
      <c r="K7162" s="34">
        <f>CONVERT(INDEX(Clg_StPt_Sch_EZ!$C$31:$I$54,MATCH(Schedules_8760!$C7162,Clg_StPt_Sch_EZ!$B$31:$B$54,0),MATCH(Schedules_8760!$F7162,Clg_StPt_Sch_EZ!$C$30:$I$30,0)),"F","C")</f>
        <v>25</v>
      </c>
      <c r="L7162" s="34">
        <f>CONVERT(INDEX(DHW_StPt_Sch_EZ!$C$4:$I$27,MATCH(Schedules_8760!$C7162,DHW_StPt_Sch_EZ!$B$4:$B$27,0),MATCH(Schedules_8760!$F7162,DHW_StPt_Sch_EZ!$C$3:$I$3,0)),"F","C")</f>
        <v>53.333333333333329</v>
      </c>
      <c r="M7162" s="34">
        <f>CONVERT(INDEX(DHW_StPt_Sch_EZ!$C$31:$I$54,MATCH(Schedules_8760!$C7162,DHW_StPt_Sch_EZ!$B$31:$B$54,0),MATCH(Schedules_8760!$F7162,DHW_StPt_Sch_EZ!$C$30:$I$30,0)),"F","C")</f>
        <v>53.333333333333329</v>
      </c>
      <c r="N7162" s="12"/>
      <c r="O7162" s="12"/>
      <c r="P7162" s="12"/>
    </row>
    <row r="7163" spans="1:16" x14ac:dyDescent="0.25">
      <c r="A7163" s="35">
        <v>7162</v>
      </c>
      <c r="B7163" s="89">
        <v>299.375</v>
      </c>
      <c r="C7163" s="35">
        <f t="shared" si="555"/>
        <v>10</v>
      </c>
      <c r="D7163" s="35">
        <f t="shared" si="558"/>
        <v>299</v>
      </c>
      <c r="E7163" s="35">
        <f t="shared" si="559"/>
        <v>5</v>
      </c>
      <c r="F7163" s="35" t="str">
        <f t="shared" si="556"/>
        <v>Thursday</v>
      </c>
      <c r="G7163" s="35">
        <f t="shared" si="557"/>
        <v>10</v>
      </c>
      <c r="H7163" s="34">
        <f>CONVERT(INDEX(Htg_StPt_Sch_EZ!$C$4:$I$27,MATCH(Schedules_8760!$C7163,Htg_StPt_Sch_EZ!$B$4:$B$27,0),MATCH(Schedules_8760!$F7163,Htg_StPt_Sch_EZ!$C$3:$I$3,0)),"F","C")</f>
        <v>20.555555555555554</v>
      </c>
      <c r="I7163" s="34">
        <f>CONVERT(INDEX(Htg_StPt_Sch_EZ!$C$31:$I$54,MATCH(Schedules_8760!$C7163,Htg_StPt_Sch_EZ!$B$31:$B$54,0),MATCH(Schedules_8760!$F7163,Htg_StPt_Sch_EZ!$C$30:$I$30,0)),"F","C")</f>
        <v>19.444444444444443</v>
      </c>
      <c r="J7163" s="34">
        <f>CONVERT(INDEX(Clg_StPt_Sch_EZ!$C$4:$I$27,MATCH(Schedules_8760!$C7163,Clg_StPt_Sch_EZ!$B$4:$B$27,0),MATCH(Schedules_8760!$F7163,Clg_StPt_Sch_EZ!$C$3:$I$3,0)),"F","C")</f>
        <v>25.555555555555554</v>
      </c>
      <c r="K7163" s="34">
        <f>CONVERT(INDEX(Clg_StPt_Sch_EZ!$C$31:$I$54,MATCH(Schedules_8760!$C7163,Clg_StPt_Sch_EZ!$B$31:$B$54,0),MATCH(Schedules_8760!$F7163,Clg_StPt_Sch_EZ!$C$30:$I$30,0)),"F","C")</f>
        <v>25</v>
      </c>
      <c r="L7163" s="34">
        <f>CONVERT(INDEX(DHW_StPt_Sch_EZ!$C$4:$I$27,MATCH(Schedules_8760!$C7163,DHW_StPt_Sch_EZ!$B$4:$B$27,0),MATCH(Schedules_8760!$F7163,DHW_StPt_Sch_EZ!$C$3:$I$3,0)),"F","C")</f>
        <v>53.333333333333329</v>
      </c>
      <c r="M7163" s="34">
        <f>CONVERT(INDEX(DHW_StPt_Sch_EZ!$C$31:$I$54,MATCH(Schedules_8760!$C7163,DHW_StPt_Sch_EZ!$B$31:$B$54,0),MATCH(Schedules_8760!$F7163,DHW_StPt_Sch_EZ!$C$30:$I$30,0)),"F","C")</f>
        <v>53.333333333333329</v>
      </c>
      <c r="N7163" s="12"/>
      <c r="O7163" s="12"/>
      <c r="P7163" s="12"/>
    </row>
    <row r="7164" spans="1:16" x14ac:dyDescent="0.25">
      <c r="A7164" s="35">
        <v>7163</v>
      </c>
      <c r="B7164" s="89">
        <v>299.41666666666669</v>
      </c>
      <c r="C7164" s="35">
        <f t="shared" si="555"/>
        <v>11</v>
      </c>
      <c r="D7164" s="35">
        <f t="shared" si="558"/>
        <v>299</v>
      </c>
      <c r="E7164" s="35">
        <f t="shared" si="559"/>
        <v>5</v>
      </c>
      <c r="F7164" s="35" t="str">
        <f t="shared" si="556"/>
        <v>Thursday</v>
      </c>
      <c r="G7164" s="35">
        <f t="shared" si="557"/>
        <v>10</v>
      </c>
      <c r="H7164" s="34">
        <f>CONVERT(INDEX(Htg_StPt_Sch_EZ!$C$4:$I$27,MATCH(Schedules_8760!$C7164,Htg_StPt_Sch_EZ!$B$4:$B$27,0),MATCH(Schedules_8760!$F7164,Htg_StPt_Sch_EZ!$C$3:$I$3,0)),"F","C")</f>
        <v>20.555555555555554</v>
      </c>
      <c r="I7164" s="34">
        <f>CONVERT(INDEX(Htg_StPt_Sch_EZ!$C$31:$I$54,MATCH(Schedules_8760!$C7164,Htg_StPt_Sch_EZ!$B$31:$B$54,0),MATCH(Schedules_8760!$F7164,Htg_StPt_Sch_EZ!$C$30:$I$30,0)),"F","C")</f>
        <v>19.444444444444443</v>
      </c>
      <c r="J7164" s="34">
        <f>CONVERT(INDEX(Clg_StPt_Sch_EZ!$C$4:$I$27,MATCH(Schedules_8760!$C7164,Clg_StPt_Sch_EZ!$B$4:$B$27,0),MATCH(Schedules_8760!$F7164,Clg_StPt_Sch_EZ!$C$3:$I$3,0)),"F","C")</f>
        <v>25.555555555555554</v>
      </c>
      <c r="K7164" s="34">
        <f>CONVERT(INDEX(Clg_StPt_Sch_EZ!$C$31:$I$54,MATCH(Schedules_8760!$C7164,Clg_StPt_Sch_EZ!$B$31:$B$54,0),MATCH(Schedules_8760!$F7164,Clg_StPt_Sch_EZ!$C$30:$I$30,0)),"F","C")</f>
        <v>25</v>
      </c>
      <c r="L7164" s="34">
        <f>CONVERT(INDEX(DHW_StPt_Sch_EZ!$C$4:$I$27,MATCH(Schedules_8760!$C7164,DHW_StPt_Sch_EZ!$B$4:$B$27,0),MATCH(Schedules_8760!$F7164,DHW_StPt_Sch_EZ!$C$3:$I$3,0)),"F","C")</f>
        <v>53.333333333333329</v>
      </c>
      <c r="M7164" s="34">
        <f>CONVERT(INDEX(DHW_StPt_Sch_EZ!$C$31:$I$54,MATCH(Schedules_8760!$C7164,DHW_StPt_Sch_EZ!$B$31:$B$54,0),MATCH(Schedules_8760!$F7164,DHW_StPt_Sch_EZ!$C$30:$I$30,0)),"F","C")</f>
        <v>53.333333333333329</v>
      </c>
      <c r="N7164" s="12"/>
      <c r="O7164" s="12"/>
      <c r="P7164" s="12"/>
    </row>
    <row r="7165" spans="1:16" x14ac:dyDescent="0.25">
      <c r="A7165" s="35">
        <v>7164</v>
      </c>
      <c r="B7165" s="89">
        <v>299.45833333333331</v>
      </c>
      <c r="C7165" s="35">
        <f t="shared" si="555"/>
        <v>12</v>
      </c>
      <c r="D7165" s="35">
        <f t="shared" si="558"/>
        <v>299</v>
      </c>
      <c r="E7165" s="35">
        <f t="shared" si="559"/>
        <v>5</v>
      </c>
      <c r="F7165" s="35" t="str">
        <f t="shared" si="556"/>
        <v>Thursday</v>
      </c>
      <c r="G7165" s="35">
        <f t="shared" si="557"/>
        <v>10</v>
      </c>
      <c r="H7165" s="34">
        <f>CONVERT(INDEX(Htg_StPt_Sch_EZ!$C$4:$I$27,MATCH(Schedules_8760!$C7165,Htg_StPt_Sch_EZ!$B$4:$B$27,0),MATCH(Schedules_8760!$F7165,Htg_StPt_Sch_EZ!$C$3:$I$3,0)),"F","C")</f>
        <v>20.555555555555554</v>
      </c>
      <c r="I7165" s="34">
        <f>CONVERT(INDEX(Htg_StPt_Sch_EZ!$C$31:$I$54,MATCH(Schedules_8760!$C7165,Htg_StPt_Sch_EZ!$B$31:$B$54,0),MATCH(Schedules_8760!$F7165,Htg_StPt_Sch_EZ!$C$30:$I$30,0)),"F","C")</f>
        <v>19.444444444444443</v>
      </c>
      <c r="J7165" s="34">
        <f>CONVERT(INDEX(Clg_StPt_Sch_EZ!$C$4:$I$27,MATCH(Schedules_8760!$C7165,Clg_StPt_Sch_EZ!$B$4:$B$27,0),MATCH(Schedules_8760!$F7165,Clg_StPt_Sch_EZ!$C$3:$I$3,0)),"F","C")</f>
        <v>25.555555555555554</v>
      </c>
      <c r="K7165" s="34">
        <f>CONVERT(INDEX(Clg_StPt_Sch_EZ!$C$31:$I$54,MATCH(Schedules_8760!$C7165,Clg_StPt_Sch_EZ!$B$31:$B$54,0),MATCH(Schedules_8760!$F7165,Clg_StPt_Sch_EZ!$C$30:$I$30,0)),"F","C")</f>
        <v>25</v>
      </c>
      <c r="L7165" s="34">
        <f>CONVERT(INDEX(DHW_StPt_Sch_EZ!$C$4:$I$27,MATCH(Schedules_8760!$C7165,DHW_StPt_Sch_EZ!$B$4:$B$27,0),MATCH(Schedules_8760!$F7165,DHW_StPt_Sch_EZ!$C$3:$I$3,0)),"F","C")</f>
        <v>53.333333333333329</v>
      </c>
      <c r="M7165" s="34">
        <f>CONVERT(INDEX(DHW_StPt_Sch_EZ!$C$31:$I$54,MATCH(Schedules_8760!$C7165,DHW_StPt_Sch_EZ!$B$31:$B$54,0),MATCH(Schedules_8760!$F7165,DHW_StPt_Sch_EZ!$C$30:$I$30,0)),"F","C")</f>
        <v>53.333333333333329</v>
      </c>
      <c r="N7165" s="12"/>
      <c r="O7165" s="12"/>
      <c r="P7165" s="12"/>
    </row>
    <row r="7166" spans="1:16" x14ac:dyDescent="0.25">
      <c r="A7166" s="35">
        <v>7165</v>
      </c>
      <c r="B7166" s="89">
        <v>299.5</v>
      </c>
      <c r="C7166" s="35">
        <f t="shared" si="555"/>
        <v>13</v>
      </c>
      <c r="D7166" s="35">
        <f t="shared" si="558"/>
        <v>299</v>
      </c>
      <c r="E7166" s="35">
        <f t="shared" si="559"/>
        <v>5</v>
      </c>
      <c r="F7166" s="35" t="str">
        <f t="shared" si="556"/>
        <v>Thursday</v>
      </c>
      <c r="G7166" s="35">
        <f t="shared" si="557"/>
        <v>10</v>
      </c>
      <c r="H7166" s="34">
        <f>CONVERT(INDEX(Htg_StPt_Sch_EZ!$C$4:$I$27,MATCH(Schedules_8760!$C7166,Htg_StPt_Sch_EZ!$B$4:$B$27,0),MATCH(Schedules_8760!$F7166,Htg_StPt_Sch_EZ!$C$3:$I$3,0)),"F","C")</f>
        <v>20.555555555555554</v>
      </c>
      <c r="I7166" s="34">
        <f>CONVERT(INDEX(Htg_StPt_Sch_EZ!$C$31:$I$54,MATCH(Schedules_8760!$C7166,Htg_StPt_Sch_EZ!$B$31:$B$54,0),MATCH(Schedules_8760!$F7166,Htg_StPt_Sch_EZ!$C$30:$I$30,0)),"F","C")</f>
        <v>19.444444444444443</v>
      </c>
      <c r="J7166" s="34">
        <f>CONVERT(INDEX(Clg_StPt_Sch_EZ!$C$4:$I$27,MATCH(Schedules_8760!$C7166,Clg_StPt_Sch_EZ!$B$4:$B$27,0),MATCH(Schedules_8760!$F7166,Clg_StPt_Sch_EZ!$C$3:$I$3,0)),"F","C")</f>
        <v>25.555555555555554</v>
      </c>
      <c r="K7166" s="34">
        <f>CONVERT(INDEX(Clg_StPt_Sch_EZ!$C$31:$I$54,MATCH(Schedules_8760!$C7166,Clg_StPt_Sch_EZ!$B$31:$B$54,0),MATCH(Schedules_8760!$F7166,Clg_StPt_Sch_EZ!$C$30:$I$30,0)),"F","C")</f>
        <v>25</v>
      </c>
      <c r="L7166" s="34">
        <f>CONVERT(INDEX(DHW_StPt_Sch_EZ!$C$4:$I$27,MATCH(Schedules_8760!$C7166,DHW_StPt_Sch_EZ!$B$4:$B$27,0),MATCH(Schedules_8760!$F7166,DHW_StPt_Sch_EZ!$C$3:$I$3,0)),"F","C")</f>
        <v>53.333333333333329</v>
      </c>
      <c r="M7166" s="34">
        <f>CONVERT(INDEX(DHW_StPt_Sch_EZ!$C$31:$I$54,MATCH(Schedules_8760!$C7166,DHW_StPt_Sch_EZ!$B$31:$B$54,0),MATCH(Schedules_8760!$F7166,DHW_StPt_Sch_EZ!$C$30:$I$30,0)),"F","C")</f>
        <v>53.333333333333329</v>
      </c>
      <c r="N7166" s="12"/>
      <c r="O7166" s="12"/>
      <c r="P7166" s="12"/>
    </row>
    <row r="7167" spans="1:16" x14ac:dyDescent="0.25">
      <c r="A7167" s="35">
        <v>7166</v>
      </c>
      <c r="B7167" s="89">
        <v>299.54166666666669</v>
      </c>
      <c r="C7167" s="35">
        <f t="shared" si="555"/>
        <v>14</v>
      </c>
      <c r="D7167" s="35">
        <f t="shared" si="558"/>
        <v>299</v>
      </c>
      <c r="E7167" s="35">
        <f t="shared" si="559"/>
        <v>5</v>
      </c>
      <c r="F7167" s="35" t="str">
        <f t="shared" si="556"/>
        <v>Thursday</v>
      </c>
      <c r="G7167" s="35">
        <f t="shared" si="557"/>
        <v>10</v>
      </c>
      <c r="H7167" s="34">
        <f>CONVERT(INDEX(Htg_StPt_Sch_EZ!$C$4:$I$27,MATCH(Schedules_8760!$C7167,Htg_StPt_Sch_EZ!$B$4:$B$27,0),MATCH(Schedules_8760!$F7167,Htg_StPt_Sch_EZ!$C$3:$I$3,0)),"F","C")</f>
        <v>20.555555555555554</v>
      </c>
      <c r="I7167" s="34">
        <f>CONVERT(INDEX(Htg_StPt_Sch_EZ!$C$31:$I$54,MATCH(Schedules_8760!$C7167,Htg_StPt_Sch_EZ!$B$31:$B$54,0),MATCH(Schedules_8760!$F7167,Htg_StPt_Sch_EZ!$C$30:$I$30,0)),"F","C")</f>
        <v>19.444444444444443</v>
      </c>
      <c r="J7167" s="34">
        <f>CONVERT(INDEX(Clg_StPt_Sch_EZ!$C$4:$I$27,MATCH(Schedules_8760!$C7167,Clg_StPt_Sch_EZ!$B$4:$B$27,0),MATCH(Schedules_8760!$F7167,Clg_StPt_Sch_EZ!$C$3:$I$3,0)),"F","C")</f>
        <v>25.555555555555554</v>
      </c>
      <c r="K7167" s="34">
        <f>CONVERT(INDEX(Clg_StPt_Sch_EZ!$C$31:$I$54,MATCH(Schedules_8760!$C7167,Clg_StPt_Sch_EZ!$B$31:$B$54,0),MATCH(Schedules_8760!$F7167,Clg_StPt_Sch_EZ!$C$30:$I$30,0)),"F","C")</f>
        <v>25</v>
      </c>
      <c r="L7167" s="34">
        <f>CONVERT(INDEX(DHW_StPt_Sch_EZ!$C$4:$I$27,MATCH(Schedules_8760!$C7167,DHW_StPt_Sch_EZ!$B$4:$B$27,0),MATCH(Schedules_8760!$F7167,DHW_StPt_Sch_EZ!$C$3:$I$3,0)),"F","C")</f>
        <v>53.333333333333329</v>
      </c>
      <c r="M7167" s="34">
        <f>CONVERT(INDEX(DHW_StPt_Sch_EZ!$C$31:$I$54,MATCH(Schedules_8760!$C7167,DHW_StPt_Sch_EZ!$B$31:$B$54,0),MATCH(Schedules_8760!$F7167,DHW_StPt_Sch_EZ!$C$30:$I$30,0)),"F","C")</f>
        <v>53.333333333333329</v>
      </c>
      <c r="N7167" s="12"/>
      <c r="O7167" s="12"/>
      <c r="P7167" s="12"/>
    </row>
    <row r="7168" spans="1:16" x14ac:dyDescent="0.25">
      <c r="A7168" s="35">
        <v>7167</v>
      </c>
      <c r="B7168" s="89">
        <v>299.58333333333331</v>
      </c>
      <c r="C7168" s="35">
        <f t="shared" si="555"/>
        <v>15</v>
      </c>
      <c r="D7168" s="35">
        <f t="shared" si="558"/>
        <v>299</v>
      </c>
      <c r="E7168" s="35">
        <f t="shared" si="559"/>
        <v>5</v>
      </c>
      <c r="F7168" s="35" t="str">
        <f t="shared" si="556"/>
        <v>Thursday</v>
      </c>
      <c r="G7168" s="35">
        <f t="shared" si="557"/>
        <v>10</v>
      </c>
      <c r="H7168" s="34">
        <f>CONVERT(INDEX(Htg_StPt_Sch_EZ!$C$4:$I$27,MATCH(Schedules_8760!$C7168,Htg_StPt_Sch_EZ!$B$4:$B$27,0),MATCH(Schedules_8760!$F7168,Htg_StPt_Sch_EZ!$C$3:$I$3,0)),"F","C")</f>
        <v>20.555555555555554</v>
      </c>
      <c r="I7168" s="34">
        <f>CONVERT(INDEX(Htg_StPt_Sch_EZ!$C$31:$I$54,MATCH(Schedules_8760!$C7168,Htg_StPt_Sch_EZ!$B$31:$B$54,0),MATCH(Schedules_8760!$F7168,Htg_StPt_Sch_EZ!$C$30:$I$30,0)),"F","C")</f>
        <v>21.111111111111111</v>
      </c>
      <c r="J7168" s="34">
        <f>CONVERT(INDEX(Clg_StPt_Sch_EZ!$C$4:$I$27,MATCH(Schedules_8760!$C7168,Clg_StPt_Sch_EZ!$B$4:$B$27,0),MATCH(Schedules_8760!$F7168,Clg_StPt_Sch_EZ!$C$3:$I$3,0)),"F","C")</f>
        <v>25.555555555555554</v>
      </c>
      <c r="K7168" s="34">
        <f>CONVERT(INDEX(Clg_StPt_Sch_EZ!$C$31:$I$54,MATCH(Schedules_8760!$C7168,Clg_StPt_Sch_EZ!$B$31:$B$54,0),MATCH(Schedules_8760!$F7168,Clg_StPt_Sch_EZ!$C$30:$I$30,0)),"F","C")</f>
        <v>25</v>
      </c>
      <c r="L7168" s="34">
        <f>CONVERT(INDEX(DHW_StPt_Sch_EZ!$C$4:$I$27,MATCH(Schedules_8760!$C7168,DHW_StPt_Sch_EZ!$B$4:$B$27,0),MATCH(Schedules_8760!$F7168,DHW_StPt_Sch_EZ!$C$3:$I$3,0)),"F","C")</f>
        <v>53.333333333333329</v>
      </c>
      <c r="M7168" s="34">
        <f>CONVERT(INDEX(DHW_StPt_Sch_EZ!$C$31:$I$54,MATCH(Schedules_8760!$C7168,DHW_StPt_Sch_EZ!$B$31:$B$54,0),MATCH(Schedules_8760!$F7168,DHW_StPt_Sch_EZ!$C$30:$I$30,0)),"F","C")</f>
        <v>53.333333333333329</v>
      </c>
      <c r="N7168" s="12"/>
      <c r="O7168" s="12"/>
      <c r="P7168" s="12"/>
    </row>
    <row r="7169" spans="1:16" x14ac:dyDescent="0.25">
      <c r="A7169" s="35">
        <v>7168</v>
      </c>
      <c r="B7169" s="89">
        <v>299.625</v>
      </c>
      <c r="C7169" s="35">
        <f t="shared" si="555"/>
        <v>16</v>
      </c>
      <c r="D7169" s="35">
        <f t="shared" si="558"/>
        <v>299</v>
      </c>
      <c r="E7169" s="35">
        <f t="shared" si="559"/>
        <v>5</v>
      </c>
      <c r="F7169" s="35" t="str">
        <f t="shared" si="556"/>
        <v>Thursday</v>
      </c>
      <c r="G7169" s="35">
        <f t="shared" si="557"/>
        <v>10</v>
      </c>
      <c r="H7169" s="34">
        <f>CONVERT(INDEX(Htg_StPt_Sch_EZ!$C$4:$I$27,MATCH(Schedules_8760!$C7169,Htg_StPt_Sch_EZ!$B$4:$B$27,0),MATCH(Schedules_8760!$F7169,Htg_StPt_Sch_EZ!$C$3:$I$3,0)),"F","C")</f>
        <v>20.555555555555554</v>
      </c>
      <c r="I7169" s="34">
        <f>CONVERT(INDEX(Htg_StPt_Sch_EZ!$C$31:$I$54,MATCH(Schedules_8760!$C7169,Htg_StPt_Sch_EZ!$B$31:$B$54,0),MATCH(Schedules_8760!$F7169,Htg_StPt_Sch_EZ!$C$30:$I$30,0)),"F","C")</f>
        <v>21.111111111111111</v>
      </c>
      <c r="J7169" s="34">
        <f>CONVERT(INDEX(Clg_StPt_Sch_EZ!$C$4:$I$27,MATCH(Schedules_8760!$C7169,Clg_StPt_Sch_EZ!$B$4:$B$27,0),MATCH(Schedules_8760!$F7169,Clg_StPt_Sch_EZ!$C$3:$I$3,0)),"F","C")</f>
        <v>25.555555555555554</v>
      </c>
      <c r="K7169" s="34">
        <f>CONVERT(INDEX(Clg_StPt_Sch_EZ!$C$31:$I$54,MATCH(Schedules_8760!$C7169,Clg_StPt_Sch_EZ!$B$31:$B$54,0),MATCH(Schedules_8760!$F7169,Clg_StPt_Sch_EZ!$C$30:$I$30,0)),"F","C")</f>
        <v>25</v>
      </c>
      <c r="L7169" s="34">
        <f>CONVERT(INDEX(DHW_StPt_Sch_EZ!$C$4:$I$27,MATCH(Schedules_8760!$C7169,DHW_StPt_Sch_EZ!$B$4:$B$27,0),MATCH(Schedules_8760!$F7169,DHW_StPt_Sch_EZ!$C$3:$I$3,0)),"F","C")</f>
        <v>53.333333333333329</v>
      </c>
      <c r="M7169" s="34">
        <f>CONVERT(INDEX(DHW_StPt_Sch_EZ!$C$31:$I$54,MATCH(Schedules_8760!$C7169,DHW_StPt_Sch_EZ!$B$31:$B$54,0),MATCH(Schedules_8760!$F7169,DHW_StPt_Sch_EZ!$C$30:$I$30,0)),"F","C")</f>
        <v>53.333333333333329</v>
      </c>
      <c r="N7169" s="12"/>
      <c r="O7169" s="12"/>
      <c r="P7169" s="12"/>
    </row>
    <row r="7170" spans="1:16" x14ac:dyDescent="0.25">
      <c r="A7170" s="35">
        <v>7169</v>
      </c>
      <c r="B7170" s="89">
        <v>299.66666666666669</v>
      </c>
      <c r="C7170" s="35">
        <f t="shared" ref="C7170:C7233" si="560">HOUR(B7170)+1</f>
        <v>17</v>
      </c>
      <c r="D7170" s="35">
        <f t="shared" si="558"/>
        <v>299</v>
      </c>
      <c r="E7170" s="35">
        <f t="shared" si="559"/>
        <v>5</v>
      </c>
      <c r="F7170" s="35" t="str">
        <f t="shared" ref="F7170:F7233" si="561">IF(E7170=1,"Sunday",IF(E7170=2,"Monday",IF(E7170=3,"Tuesday",IF(E7170=4,"Wednesday",IF(E7170=5,"Thursday",IF(E7170=6,"Friday","Saturday"))))))</f>
        <v>Thursday</v>
      </c>
      <c r="G7170" s="35">
        <f t="shared" ref="G7170:G7233" si="562">MONTH(B7170)</f>
        <v>10</v>
      </c>
      <c r="H7170" s="34">
        <f>CONVERT(INDEX(Htg_StPt_Sch_EZ!$C$4:$I$27,MATCH(Schedules_8760!$C7170,Htg_StPt_Sch_EZ!$B$4:$B$27,0),MATCH(Schedules_8760!$F7170,Htg_StPt_Sch_EZ!$C$3:$I$3,0)),"F","C")</f>
        <v>20.555555555555554</v>
      </c>
      <c r="I7170" s="34">
        <f>CONVERT(INDEX(Htg_StPt_Sch_EZ!$C$31:$I$54,MATCH(Schedules_8760!$C7170,Htg_StPt_Sch_EZ!$B$31:$B$54,0),MATCH(Schedules_8760!$F7170,Htg_StPt_Sch_EZ!$C$30:$I$30,0)),"F","C")</f>
        <v>17.777777777777779</v>
      </c>
      <c r="J7170" s="34">
        <f>CONVERT(INDEX(Clg_StPt_Sch_EZ!$C$4:$I$27,MATCH(Schedules_8760!$C7170,Clg_StPt_Sch_EZ!$B$4:$B$27,0),MATCH(Schedules_8760!$F7170,Clg_StPt_Sch_EZ!$C$3:$I$3,0)),"F","C")</f>
        <v>25.555555555555554</v>
      </c>
      <c r="K7170" s="34">
        <f>CONVERT(INDEX(Clg_StPt_Sch_EZ!$C$31:$I$54,MATCH(Schedules_8760!$C7170,Clg_StPt_Sch_EZ!$B$31:$B$54,0),MATCH(Schedules_8760!$F7170,Clg_StPt_Sch_EZ!$C$30:$I$30,0)),"F","C")</f>
        <v>25</v>
      </c>
      <c r="L7170" s="34">
        <f>CONVERT(INDEX(DHW_StPt_Sch_EZ!$C$4:$I$27,MATCH(Schedules_8760!$C7170,DHW_StPt_Sch_EZ!$B$4:$B$27,0),MATCH(Schedules_8760!$F7170,DHW_StPt_Sch_EZ!$C$3:$I$3,0)),"F","C")</f>
        <v>53.333333333333329</v>
      </c>
      <c r="M7170" s="34">
        <f>CONVERT(INDEX(DHW_StPt_Sch_EZ!$C$31:$I$54,MATCH(Schedules_8760!$C7170,DHW_StPt_Sch_EZ!$B$31:$B$54,0),MATCH(Schedules_8760!$F7170,DHW_StPt_Sch_EZ!$C$30:$I$30,0)),"F","C")</f>
        <v>53.333333333333329</v>
      </c>
      <c r="N7170" s="12"/>
      <c r="O7170" s="12"/>
      <c r="P7170" s="12"/>
    </row>
    <row r="7171" spans="1:16" x14ac:dyDescent="0.25">
      <c r="A7171" s="35">
        <v>7170</v>
      </c>
      <c r="B7171" s="89">
        <v>299.70833333333331</v>
      </c>
      <c r="C7171" s="35">
        <f t="shared" si="560"/>
        <v>18</v>
      </c>
      <c r="D7171" s="35">
        <f t="shared" ref="D7171:D7234" si="563">IF(C7171=1,D7170+1,D7170)</f>
        <v>299</v>
      </c>
      <c r="E7171" s="35">
        <f t="shared" ref="E7171:E7234" si="564">IF(AND(C7171=1,E7170=7),1,IF(C7171=1,E7170+1,E7170))</f>
        <v>5</v>
      </c>
      <c r="F7171" s="35" t="str">
        <f t="shared" si="561"/>
        <v>Thursday</v>
      </c>
      <c r="G7171" s="35">
        <f t="shared" si="562"/>
        <v>10</v>
      </c>
      <c r="H7171" s="34">
        <f>CONVERT(INDEX(Htg_StPt_Sch_EZ!$C$4:$I$27,MATCH(Schedules_8760!$C7171,Htg_StPt_Sch_EZ!$B$4:$B$27,0),MATCH(Schedules_8760!$F7171,Htg_StPt_Sch_EZ!$C$3:$I$3,0)),"F","C")</f>
        <v>20.555555555555554</v>
      </c>
      <c r="I7171" s="34">
        <f>CONVERT(INDEX(Htg_StPt_Sch_EZ!$C$31:$I$54,MATCH(Schedules_8760!$C7171,Htg_StPt_Sch_EZ!$B$31:$B$54,0),MATCH(Schedules_8760!$F7171,Htg_StPt_Sch_EZ!$C$30:$I$30,0)),"F","C")</f>
        <v>17.777777777777779</v>
      </c>
      <c r="J7171" s="34">
        <f>CONVERT(INDEX(Clg_StPt_Sch_EZ!$C$4:$I$27,MATCH(Schedules_8760!$C7171,Clg_StPt_Sch_EZ!$B$4:$B$27,0),MATCH(Schedules_8760!$F7171,Clg_StPt_Sch_EZ!$C$3:$I$3,0)),"F","C")</f>
        <v>25.555555555555554</v>
      </c>
      <c r="K7171" s="34">
        <f>CONVERT(INDEX(Clg_StPt_Sch_EZ!$C$31:$I$54,MATCH(Schedules_8760!$C7171,Clg_StPt_Sch_EZ!$B$31:$B$54,0),MATCH(Schedules_8760!$F7171,Clg_StPt_Sch_EZ!$C$30:$I$30,0)),"F","C")</f>
        <v>28.333333333333332</v>
      </c>
      <c r="L7171" s="34">
        <f>CONVERT(INDEX(DHW_StPt_Sch_EZ!$C$4:$I$27,MATCH(Schedules_8760!$C7171,DHW_StPt_Sch_EZ!$B$4:$B$27,0),MATCH(Schedules_8760!$F7171,DHW_StPt_Sch_EZ!$C$3:$I$3,0)),"F","C")</f>
        <v>53.333333333333329</v>
      </c>
      <c r="M7171" s="34">
        <f>CONVERT(INDEX(DHW_StPt_Sch_EZ!$C$31:$I$54,MATCH(Schedules_8760!$C7171,DHW_StPt_Sch_EZ!$B$31:$B$54,0),MATCH(Schedules_8760!$F7171,DHW_StPt_Sch_EZ!$C$30:$I$30,0)),"F","C")</f>
        <v>53.333333333333329</v>
      </c>
      <c r="N7171" s="12"/>
      <c r="O7171" s="12"/>
      <c r="P7171" s="12"/>
    </row>
    <row r="7172" spans="1:16" x14ac:dyDescent="0.25">
      <c r="A7172" s="35">
        <v>7171</v>
      </c>
      <c r="B7172" s="89">
        <v>299.75</v>
      </c>
      <c r="C7172" s="35">
        <f t="shared" si="560"/>
        <v>19</v>
      </c>
      <c r="D7172" s="35">
        <f t="shared" si="563"/>
        <v>299</v>
      </c>
      <c r="E7172" s="35">
        <f t="shared" si="564"/>
        <v>5</v>
      </c>
      <c r="F7172" s="35" t="str">
        <f t="shared" si="561"/>
        <v>Thursday</v>
      </c>
      <c r="G7172" s="35">
        <f t="shared" si="562"/>
        <v>10</v>
      </c>
      <c r="H7172" s="34">
        <f>CONVERT(INDEX(Htg_StPt_Sch_EZ!$C$4:$I$27,MATCH(Schedules_8760!$C7172,Htg_StPt_Sch_EZ!$B$4:$B$27,0),MATCH(Schedules_8760!$F7172,Htg_StPt_Sch_EZ!$C$3:$I$3,0)),"F","C")</f>
        <v>20.555555555555554</v>
      </c>
      <c r="I7172" s="34">
        <f>CONVERT(INDEX(Htg_StPt_Sch_EZ!$C$31:$I$54,MATCH(Schedules_8760!$C7172,Htg_StPt_Sch_EZ!$B$31:$B$54,0),MATCH(Schedules_8760!$F7172,Htg_StPt_Sch_EZ!$C$30:$I$30,0)),"F","C")</f>
        <v>18.333333333333332</v>
      </c>
      <c r="J7172" s="34">
        <f>CONVERT(INDEX(Clg_StPt_Sch_EZ!$C$4:$I$27,MATCH(Schedules_8760!$C7172,Clg_StPt_Sch_EZ!$B$4:$B$27,0),MATCH(Schedules_8760!$F7172,Clg_StPt_Sch_EZ!$C$3:$I$3,0)),"F","C")</f>
        <v>25.555555555555554</v>
      </c>
      <c r="K7172" s="34">
        <f>CONVERT(INDEX(Clg_StPt_Sch_EZ!$C$31:$I$54,MATCH(Schedules_8760!$C7172,Clg_StPt_Sch_EZ!$B$31:$B$54,0),MATCH(Schedules_8760!$F7172,Clg_StPt_Sch_EZ!$C$30:$I$30,0)),"F","C")</f>
        <v>28.333333333333332</v>
      </c>
      <c r="L7172" s="34">
        <f>CONVERT(INDEX(DHW_StPt_Sch_EZ!$C$4:$I$27,MATCH(Schedules_8760!$C7172,DHW_StPt_Sch_EZ!$B$4:$B$27,0),MATCH(Schedules_8760!$F7172,DHW_StPt_Sch_EZ!$C$3:$I$3,0)),"F","C")</f>
        <v>53.333333333333329</v>
      </c>
      <c r="M7172" s="34">
        <f>CONVERT(INDEX(DHW_StPt_Sch_EZ!$C$31:$I$54,MATCH(Schedules_8760!$C7172,DHW_StPt_Sch_EZ!$B$31:$B$54,0),MATCH(Schedules_8760!$F7172,DHW_StPt_Sch_EZ!$C$30:$I$30,0)),"F","C")</f>
        <v>53.333333333333329</v>
      </c>
      <c r="N7172" s="12"/>
      <c r="O7172" s="12"/>
      <c r="P7172" s="12"/>
    </row>
    <row r="7173" spans="1:16" x14ac:dyDescent="0.25">
      <c r="A7173" s="35">
        <v>7172</v>
      </c>
      <c r="B7173" s="89">
        <v>299.79166666666669</v>
      </c>
      <c r="C7173" s="35">
        <f t="shared" si="560"/>
        <v>20</v>
      </c>
      <c r="D7173" s="35">
        <f t="shared" si="563"/>
        <v>299</v>
      </c>
      <c r="E7173" s="35">
        <f t="shared" si="564"/>
        <v>5</v>
      </c>
      <c r="F7173" s="35" t="str">
        <f t="shared" si="561"/>
        <v>Thursday</v>
      </c>
      <c r="G7173" s="35">
        <f t="shared" si="562"/>
        <v>10</v>
      </c>
      <c r="H7173" s="34">
        <f>CONVERT(INDEX(Htg_StPt_Sch_EZ!$C$4:$I$27,MATCH(Schedules_8760!$C7173,Htg_StPt_Sch_EZ!$B$4:$B$27,0),MATCH(Schedules_8760!$F7173,Htg_StPt_Sch_EZ!$C$3:$I$3,0)),"F","C")</f>
        <v>20.555555555555554</v>
      </c>
      <c r="I7173" s="34">
        <f>CONVERT(INDEX(Htg_StPt_Sch_EZ!$C$31:$I$54,MATCH(Schedules_8760!$C7173,Htg_StPt_Sch_EZ!$B$31:$B$54,0),MATCH(Schedules_8760!$F7173,Htg_StPt_Sch_EZ!$C$30:$I$30,0)),"F","C")</f>
        <v>18.888888888888889</v>
      </c>
      <c r="J7173" s="34">
        <f>CONVERT(INDEX(Clg_StPt_Sch_EZ!$C$4:$I$27,MATCH(Schedules_8760!$C7173,Clg_StPt_Sch_EZ!$B$4:$B$27,0),MATCH(Schedules_8760!$F7173,Clg_StPt_Sch_EZ!$C$3:$I$3,0)),"F","C")</f>
        <v>25.555555555555554</v>
      </c>
      <c r="K7173" s="34">
        <f>CONVERT(INDEX(Clg_StPt_Sch_EZ!$C$31:$I$54,MATCH(Schedules_8760!$C7173,Clg_StPt_Sch_EZ!$B$31:$B$54,0),MATCH(Schedules_8760!$F7173,Clg_StPt_Sch_EZ!$C$30:$I$30,0)),"F","C")</f>
        <v>28.333333333333332</v>
      </c>
      <c r="L7173" s="34">
        <f>CONVERT(INDEX(DHW_StPt_Sch_EZ!$C$4:$I$27,MATCH(Schedules_8760!$C7173,DHW_StPt_Sch_EZ!$B$4:$B$27,0),MATCH(Schedules_8760!$F7173,DHW_StPt_Sch_EZ!$C$3:$I$3,0)),"F","C")</f>
        <v>53.333333333333329</v>
      </c>
      <c r="M7173" s="34">
        <f>CONVERT(INDEX(DHW_StPt_Sch_EZ!$C$31:$I$54,MATCH(Schedules_8760!$C7173,DHW_StPt_Sch_EZ!$B$31:$B$54,0),MATCH(Schedules_8760!$F7173,DHW_StPt_Sch_EZ!$C$30:$I$30,0)),"F","C")</f>
        <v>53.333333333333329</v>
      </c>
      <c r="N7173" s="12"/>
      <c r="O7173" s="12"/>
      <c r="P7173" s="12"/>
    </row>
    <row r="7174" spans="1:16" x14ac:dyDescent="0.25">
      <c r="A7174" s="35">
        <v>7173</v>
      </c>
      <c r="B7174" s="89">
        <v>299.83333333333331</v>
      </c>
      <c r="C7174" s="35">
        <f t="shared" si="560"/>
        <v>21</v>
      </c>
      <c r="D7174" s="35">
        <f t="shared" si="563"/>
        <v>299</v>
      </c>
      <c r="E7174" s="35">
        <f t="shared" si="564"/>
        <v>5</v>
      </c>
      <c r="F7174" s="35" t="str">
        <f t="shared" si="561"/>
        <v>Thursday</v>
      </c>
      <c r="G7174" s="35">
        <f t="shared" si="562"/>
        <v>10</v>
      </c>
      <c r="H7174" s="34">
        <f>CONVERT(INDEX(Htg_StPt_Sch_EZ!$C$4:$I$27,MATCH(Schedules_8760!$C7174,Htg_StPt_Sch_EZ!$B$4:$B$27,0),MATCH(Schedules_8760!$F7174,Htg_StPt_Sch_EZ!$C$3:$I$3,0)),"F","C")</f>
        <v>20.555555555555554</v>
      </c>
      <c r="I7174" s="34">
        <f>CONVERT(INDEX(Htg_StPt_Sch_EZ!$C$31:$I$54,MATCH(Schedules_8760!$C7174,Htg_StPt_Sch_EZ!$B$31:$B$54,0),MATCH(Schedules_8760!$F7174,Htg_StPt_Sch_EZ!$C$30:$I$30,0)),"F","C")</f>
        <v>19.444444444444443</v>
      </c>
      <c r="J7174" s="34">
        <f>CONVERT(INDEX(Clg_StPt_Sch_EZ!$C$4:$I$27,MATCH(Schedules_8760!$C7174,Clg_StPt_Sch_EZ!$B$4:$B$27,0),MATCH(Schedules_8760!$F7174,Clg_StPt_Sch_EZ!$C$3:$I$3,0)),"F","C")</f>
        <v>25.555555555555554</v>
      </c>
      <c r="K7174" s="34">
        <f>CONVERT(INDEX(Clg_StPt_Sch_EZ!$C$31:$I$54,MATCH(Schedules_8760!$C7174,Clg_StPt_Sch_EZ!$B$31:$B$54,0),MATCH(Schedules_8760!$F7174,Clg_StPt_Sch_EZ!$C$30:$I$30,0)),"F","C")</f>
        <v>28.333333333333332</v>
      </c>
      <c r="L7174" s="34">
        <f>CONVERT(INDEX(DHW_StPt_Sch_EZ!$C$4:$I$27,MATCH(Schedules_8760!$C7174,DHW_StPt_Sch_EZ!$B$4:$B$27,0),MATCH(Schedules_8760!$F7174,DHW_StPt_Sch_EZ!$C$3:$I$3,0)),"F","C")</f>
        <v>53.333333333333329</v>
      </c>
      <c r="M7174" s="34">
        <f>CONVERT(INDEX(DHW_StPt_Sch_EZ!$C$31:$I$54,MATCH(Schedules_8760!$C7174,DHW_StPt_Sch_EZ!$B$31:$B$54,0),MATCH(Schedules_8760!$F7174,DHW_StPt_Sch_EZ!$C$30:$I$30,0)),"F","C")</f>
        <v>53.333333333333329</v>
      </c>
      <c r="N7174" s="12"/>
      <c r="O7174" s="12"/>
      <c r="P7174" s="12"/>
    </row>
    <row r="7175" spans="1:16" x14ac:dyDescent="0.25">
      <c r="A7175" s="35">
        <v>7174</v>
      </c>
      <c r="B7175" s="89">
        <v>299.875</v>
      </c>
      <c r="C7175" s="35">
        <f t="shared" si="560"/>
        <v>22</v>
      </c>
      <c r="D7175" s="35">
        <f t="shared" si="563"/>
        <v>299</v>
      </c>
      <c r="E7175" s="35">
        <f t="shared" si="564"/>
        <v>5</v>
      </c>
      <c r="F7175" s="35" t="str">
        <f t="shared" si="561"/>
        <v>Thursday</v>
      </c>
      <c r="G7175" s="35">
        <f t="shared" si="562"/>
        <v>10</v>
      </c>
      <c r="H7175" s="34">
        <f>CONVERT(INDEX(Htg_StPt_Sch_EZ!$C$4:$I$27,MATCH(Schedules_8760!$C7175,Htg_StPt_Sch_EZ!$B$4:$B$27,0),MATCH(Schedules_8760!$F7175,Htg_StPt_Sch_EZ!$C$3:$I$3,0)),"F","C")</f>
        <v>20.555555555555554</v>
      </c>
      <c r="I7175" s="34">
        <f>CONVERT(INDEX(Htg_StPt_Sch_EZ!$C$31:$I$54,MATCH(Schedules_8760!$C7175,Htg_StPt_Sch_EZ!$B$31:$B$54,0),MATCH(Schedules_8760!$F7175,Htg_StPt_Sch_EZ!$C$30:$I$30,0)),"F","C")</f>
        <v>19.444444444444443</v>
      </c>
      <c r="J7175" s="34">
        <f>CONVERT(INDEX(Clg_StPt_Sch_EZ!$C$4:$I$27,MATCH(Schedules_8760!$C7175,Clg_StPt_Sch_EZ!$B$4:$B$27,0),MATCH(Schedules_8760!$F7175,Clg_StPt_Sch_EZ!$C$3:$I$3,0)),"F","C")</f>
        <v>25.555555555555554</v>
      </c>
      <c r="K7175" s="34">
        <f>CONVERT(INDEX(Clg_StPt_Sch_EZ!$C$31:$I$54,MATCH(Schedules_8760!$C7175,Clg_StPt_Sch_EZ!$B$31:$B$54,0),MATCH(Schedules_8760!$F7175,Clg_StPt_Sch_EZ!$C$30:$I$30,0)),"F","C")</f>
        <v>28.333333333333332</v>
      </c>
      <c r="L7175" s="34">
        <f>CONVERT(INDEX(DHW_StPt_Sch_EZ!$C$4:$I$27,MATCH(Schedules_8760!$C7175,DHW_StPt_Sch_EZ!$B$4:$B$27,0),MATCH(Schedules_8760!$F7175,DHW_StPt_Sch_EZ!$C$3:$I$3,0)),"F","C")</f>
        <v>53.333333333333329</v>
      </c>
      <c r="M7175" s="34">
        <f>CONVERT(INDEX(DHW_StPt_Sch_EZ!$C$31:$I$54,MATCH(Schedules_8760!$C7175,DHW_StPt_Sch_EZ!$B$31:$B$54,0),MATCH(Schedules_8760!$F7175,DHW_StPt_Sch_EZ!$C$30:$I$30,0)),"F","C")</f>
        <v>53.333333333333329</v>
      </c>
      <c r="N7175" s="12"/>
      <c r="O7175" s="12"/>
      <c r="P7175" s="12"/>
    </row>
    <row r="7176" spans="1:16" x14ac:dyDescent="0.25">
      <c r="A7176" s="35">
        <v>7175</v>
      </c>
      <c r="B7176" s="89">
        <v>299.91666666666669</v>
      </c>
      <c r="C7176" s="35">
        <f t="shared" si="560"/>
        <v>23</v>
      </c>
      <c r="D7176" s="35">
        <f t="shared" si="563"/>
        <v>299</v>
      </c>
      <c r="E7176" s="35">
        <f t="shared" si="564"/>
        <v>5</v>
      </c>
      <c r="F7176" s="35" t="str">
        <f t="shared" si="561"/>
        <v>Thursday</v>
      </c>
      <c r="G7176" s="35">
        <f t="shared" si="562"/>
        <v>10</v>
      </c>
      <c r="H7176" s="34">
        <f>CONVERT(INDEX(Htg_StPt_Sch_EZ!$C$4:$I$27,MATCH(Schedules_8760!$C7176,Htg_StPt_Sch_EZ!$B$4:$B$27,0),MATCH(Schedules_8760!$F7176,Htg_StPt_Sch_EZ!$C$3:$I$3,0)),"F","C")</f>
        <v>20.555555555555554</v>
      </c>
      <c r="I7176" s="34">
        <f>CONVERT(INDEX(Htg_StPt_Sch_EZ!$C$31:$I$54,MATCH(Schedules_8760!$C7176,Htg_StPt_Sch_EZ!$B$31:$B$54,0),MATCH(Schedules_8760!$F7176,Htg_StPt_Sch_EZ!$C$30:$I$30,0)),"F","C")</f>
        <v>19.444444444444443</v>
      </c>
      <c r="J7176" s="34">
        <f>CONVERT(INDEX(Clg_StPt_Sch_EZ!$C$4:$I$27,MATCH(Schedules_8760!$C7176,Clg_StPt_Sch_EZ!$B$4:$B$27,0),MATCH(Schedules_8760!$F7176,Clg_StPt_Sch_EZ!$C$3:$I$3,0)),"F","C")</f>
        <v>25.555555555555554</v>
      </c>
      <c r="K7176" s="34">
        <f>CONVERT(INDEX(Clg_StPt_Sch_EZ!$C$31:$I$54,MATCH(Schedules_8760!$C7176,Clg_StPt_Sch_EZ!$B$31:$B$54,0),MATCH(Schedules_8760!$F7176,Clg_StPt_Sch_EZ!$C$30:$I$30,0)),"F","C")</f>
        <v>28.333333333333332</v>
      </c>
      <c r="L7176" s="34">
        <f>CONVERT(INDEX(DHW_StPt_Sch_EZ!$C$4:$I$27,MATCH(Schedules_8760!$C7176,DHW_StPt_Sch_EZ!$B$4:$B$27,0),MATCH(Schedules_8760!$F7176,DHW_StPt_Sch_EZ!$C$3:$I$3,0)),"F","C")</f>
        <v>53.333333333333329</v>
      </c>
      <c r="M7176" s="34">
        <f>CONVERT(INDEX(DHW_StPt_Sch_EZ!$C$31:$I$54,MATCH(Schedules_8760!$C7176,DHW_StPt_Sch_EZ!$B$31:$B$54,0),MATCH(Schedules_8760!$F7176,DHW_StPt_Sch_EZ!$C$30:$I$30,0)),"F","C")</f>
        <v>53.333333333333329</v>
      </c>
      <c r="N7176" s="12"/>
      <c r="O7176" s="12"/>
      <c r="P7176" s="12"/>
    </row>
    <row r="7177" spans="1:16" x14ac:dyDescent="0.25">
      <c r="A7177" s="35">
        <v>7176</v>
      </c>
      <c r="B7177" s="89">
        <v>299.95833333333331</v>
      </c>
      <c r="C7177" s="35">
        <f t="shared" si="560"/>
        <v>24</v>
      </c>
      <c r="D7177" s="35">
        <f t="shared" si="563"/>
        <v>299</v>
      </c>
      <c r="E7177" s="35">
        <f t="shared" si="564"/>
        <v>5</v>
      </c>
      <c r="F7177" s="35" t="str">
        <f t="shared" si="561"/>
        <v>Thursday</v>
      </c>
      <c r="G7177" s="35">
        <f t="shared" si="562"/>
        <v>10</v>
      </c>
      <c r="H7177" s="34">
        <f>CONVERT(INDEX(Htg_StPt_Sch_EZ!$C$4:$I$27,MATCH(Schedules_8760!$C7177,Htg_StPt_Sch_EZ!$B$4:$B$27,0),MATCH(Schedules_8760!$F7177,Htg_StPt_Sch_EZ!$C$3:$I$3,0)),"F","C")</f>
        <v>20.555555555555554</v>
      </c>
      <c r="I7177" s="34">
        <f>CONVERT(INDEX(Htg_StPt_Sch_EZ!$C$31:$I$54,MATCH(Schedules_8760!$C7177,Htg_StPt_Sch_EZ!$B$31:$B$54,0),MATCH(Schedules_8760!$F7177,Htg_StPt_Sch_EZ!$C$30:$I$30,0)),"F","C")</f>
        <v>19.444444444444443</v>
      </c>
      <c r="J7177" s="34">
        <f>CONVERT(INDEX(Clg_StPt_Sch_EZ!$C$4:$I$27,MATCH(Schedules_8760!$C7177,Clg_StPt_Sch_EZ!$B$4:$B$27,0),MATCH(Schedules_8760!$F7177,Clg_StPt_Sch_EZ!$C$3:$I$3,0)),"F","C")</f>
        <v>25.555555555555554</v>
      </c>
      <c r="K7177" s="34">
        <f>CONVERT(INDEX(Clg_StPt_Sch_EZ!$C$31:$I$54,MATCH(Schedules_8760!$C7177,Clg_StPt_Sch_EZ!$B$31:$B$54,0),MATCH(Schedules_8760!$F7177,Clg_StPt_Sch_EZ!$C$30:$I$30,0)),"F","C")</f>
        <v>28.333333333333332</v>
      </c>
      <c r="L7177" s="34">
        <f>CONVERT(INDEX(DHW_StPt_Sch_EZ!$C$4:$I$27,MATCH(Schedules_8760!$C7177,DHW_StPt_Sch_EZ!$B$4:$B$27,0),MATCH(Schedules_8760!$F7177,DHW_StPt_Sch_EZ!$C$3:$I$3,0)),"F","C")</f>
        <v>53.333333333333329</v>
      </c>
      <c r="M7177" s="34">
        <f>CONVERT(INDEX(DHW_StPt_Sch_EZ!$C$31:$I$54,MATCH(Schedules_8760!$C7177,DHW_StPt_Sch_EZ!$B$31:$B$54,0),MATCH(Schedules_8760!$F7177,DHW_StPt_Sch_EZ!$C$30:$I$30,0)),"F","C")</f>
        <v>53.333333333333329</v>
      </c>
      <c r="N7177" s="12"/>
      <c r="O7177" s="12"/>
      <c r="P7177" s="12"/>
    </row>
    <row r="7178" spans="1:16" x14ac:dyDescent="0.25">
      <c r="A7178" s="35">
        <v>7177</v>
      </c>
      <c r="B7178" s="89">
        <v>300</v>
      </c>
      <c r="C7178" s="35">
        <f t="shared" si="560"/>
        <v>1</v>
      </c>
      <c r="D7178" s="35">
        <f t="shared" si="563"/>
        <v>300</v>
      </c>
      <c r="E7178" s="35">
        <f t="shared" si="564"/>
        <v>6</v>
      </c>
      <c r="F7178" s="35" t="str">
        <f t="shared" si="561"/>
        <v>Friday</v>
      </c>
      <c r="G7178" s="35">
        <f t="shared" si="562"/>
        <v>10</v>
      </c>
      <c r="H7178" s="34">
        <f>CONVERT(INDEX(Htg_StPt_Sch_EZ!$C$4:$I$27,MATCH(Schedules_8760!$C7178,Htg_StPt_Sch_EZ!$B$4:$B$27,0),MATCH(Schedules_8760!$F7178,Htg_StPt_Sch_EZ!$C$3:$I$3,0)),"F","C")</f>
        <v>20.555555555555554</v>
      </c>
      <c r="I7178" s="34">
        <f>CONVERT(INDEX(Htg_StPt_Sch_EZ!$C$31:$I$54,MATCH(Schedules_8760!$C7178,Htg_StPt_Sch_EZ!$B$31:$B$54,0),MATCH(Schedules_8760!$F7178,Htg_StPt_Sch_EZ!$C$30:$I$30,0)),"F","C")</f>
        <v>19.444444444444443</v>
      </c>
      <c r="J7178" s="34">
        <f>CONVERT(INDEX(Clg_StPt_Sch_EZ!$C$4:$I$27,MATCH(Schedules_8760!$C7178,Clg_StPt_Sch_EZ!$B$4:$B$27,0),MATCH(Schedules_8760!$F7178,Clg_StPt_Sch_EZ!$C$3:$I$3,0)),"F","C")</f>
        <v>25.555555555555554</v>
      </c>
      <c r="K7178" s="34">
        <f>CONVERT(INDEX(Clg_StPt_Sch_EZ!$C$31:$I$54,MATCH(Schedules_8760!$C7178,Clg_StPt_Sch_EZ!$B$31:$B$54,0),MATCH(Schedules_8760!$F7178,Clg_StPt_Sch_EZ!$C$30:$I$30,0)),"F","C")</f>
        <v>28.333333333333332</v>
      </c>
      <c r="L7178" s="34">
        <f>CONVERT(INDEX(DHW_StPt_Sch_EZ!$C$4:$I$27,MATCH(Schedules_8760!$C7178,DHW_StPt_Sch_EZ!$B$4:$B$27,0),MATCH(Schedules_8760!$F7178,DHW_StPt_Sch_EZ!$C$3:$I$3,0)),"F","C")</f>
        <v>53.333333333333329</v>
      </c>
      <c r="M7178" s="34">
        <f>CONVERT(INDEX(DHW_StPt_Sch_EZ!$C$31:$I$54,MATCH(Schedules_8760!$C7178,DHW_StPt_Sch_EZ!$B$31:$B$54,0),MATCH(Schedules_8760!$F7178,DHW_StPt_Sch_EZ!$C$30:$I$30,0)),"F","C")</f>
        <v>53.333333333333329</v>
      </c>
      <c r="N7178" s="12"/>
      <c r="O7178" s="12"/>
      <c r="P7178" s="12"/>
    </row>
    <row r="7179" spans="1:16" x14ac:dyDescent="0.25">
      <c r="A7179" s="35">
        <v>7178</v>
      </c>
      <c r="B7179" s="89">
        <v>300.04166666666669</v>
      </c>
      <c r="C7179" s="35">
        <f t="shared" si="560"/>
        <v>2</v>
      </c>
      <c r="D7179" s="35">
        <f t="shared" si="563"/>
        <v>300</v>
      </c>
      <c r="E7179" s="35">
        <f t="shared" si="564"/>
        <v>6</v>
      </c>
      <c r="F7179" s="35" t="str">
        <f t="shared" si="561"/>
        <v>Friday</v>
      </c>
      <c r="G7179" s="35">
        <f t="shared" si="562"/>
        <v>10</v>
      </c>
      <c r="H7179" s="34">
        <f>CONVERT(INDEX(Htg_StPt_Sch_EZ!$C$4:$I$27,MATCH(Schedules_8760!$C7179,Htg_StPt_Sch_EZ!$B$4:$B$27,0),MATCH(Schedules_8760!$F7179,Htg_StPt_Sch_EZ!$C$3:$I$3,0)),"F","C")</f>
        <v>20.555555555555554</v>
      </c>
      <c r="I7179" s="34">
        <f>CONVERT(INDEX(Htg_StPt_Sch_EZ!$C$31:$I$54,MATCH(Schedules_8760!$C7179,Htg_StPt_Sch_EZ!$B$31:$B$54,0),MATCH(Schedules_8760!$F7179,Htg_StPt_Sch_EZ!$C$30:$I$30,0)),"F","C")</f>
        <v>19.444444444444443</v>
      </c>
      <c r="J7179" s="34">
        <f>CONVERT(INDEX(Clg_StPt_Sch_EZ!$C$4:$I$27,MATCH(Schedules_8760!$C7179,Clg_StPt_Sch_EZ!$B$4:$B$27,0),MATCH(Schedules_8760!$F7179,Clg_StPt_Sch_EZ!$C$3:$I$3,0)),"F","C")</f>
        <v>25.555555555555554</v>
      </c>
      <c r="K7179" s="34">
        <f>CONVERT(INDEX(Clg_StPt_Sch_EZ!$C$31:$I$54,MATCH(Schedules_8760!$C7179,Clg_StPt_Sch_EZ!$B$31:$B$54,0),MATCH(Schedules_8760!$F7179,Clg_StPt_Sch_EZ!$C$30:$I$30,0)),"F","C")</f>
        <v>28.333333333333332</v>
      </c>
      <c r="L7179" s="34">
        <f>CONVERT(INDEX(DHW_StPt_Sch_EZ!$C$4:$I$27,MATCH(Schedules_8760!$C7179,DHW_StPt_Sch_EZ!$B$4:$B$27,0),MATCH(Schedules_8760!$F7179,DHW_StPt_Sch_EZ!$C$3:$I$3,0)),"F","C")</f>
        <v>53.333333333333329</v>
      </c>
      <c r="M7179" s="34">
        <f>CONVERT(INDEX(DHW_StPt_Sch_EZ!$C$31:$I$54,MATCH(Schedules_8760!$C7179,DHW_StPt_Sch_EZ!$B$31:$B$54,0),MATCH(Schedules_8760!$F7179,DHW_StPt_Sch_EZ!$C$30:$I$30,0)),"F","C")</f>
        <v>53.333333333333329</v>
      </c>
      <c r="N7179" s="12"/>
      <c r="O7179" s="12"/>
      <c r="P7179" s="12"/>
    </row>
    <row r="7180" spans="1:16" x14ac:dyDescent="0.25">
      <c r="A7180" s="35">
        <v>7179</v>
      </c>
      <c r="B7180" s="89">
        <v>300.08333333333331</v>
      </c>
      <c r="C7180" s="35">
        <f t="shared" si="560"/>
        <v>3</v>
      </c>
      <c r="D7180" s="35">
        <f t="shared" si="563"/>
        <v>300</v>
      </c>
      <c r="E7180" s="35">
        <f t="shared" si="564"/>
        <v>6</v>
      </c>
      <c r="F7180" s="35" t="str">
        <f t="shared" si="561"/>
        <v>Friday</v>
      </c>
      <c r="G7180" s="35">
        <f t="shared" si="562"/>
        <v>10</v>
      </c>
      <c r="H7180" s="34">
        <f>CONVERT(INDEX(Htg_StPt_Sch_EZ!$C$4:$I$27,MATCH(Schedules_8760!$C7180,Htg_StPt_Sch_EZ!$B$4:$B$27,0),MATCH(Schedules_8760!$F7180,Htg_StPt_Sch_EZ!$C$3:$I$3,0)),"F","C")</f>
        <v>20.555555555555554</v>
      </c>
      <c r="I7180" s="34">
        <f>CONVERT(INDEX(Htg_StPt_Sch_EZ!$C$31:$I$54,MATCH(Schedules_8760!$C7180,Htg_StPt_Sch_EZ!$B$31:$B$54,0),MATCH(Schedules_8760!$F7180,Htg_StPt_Sch_EZ!$C$30:$I$30,0)),"F","C")</f>
        <v>19.444444444444443</v>
      </c>
      <c r="J7180" s="34">
        <f>CONVERT(INDEX(Clg_StPt_Sch_EZ!$C$4:$I$27,MATCH(Schedules_8760!$C7180,Clg_StPt_Sch_EZ!$B$4:$B$27,0),MATCH(Schedules_8760!$F7180,Clg_StPt_Sch_EZ!$C$3:$I$3,0)),"F","C")</f>
        <v>25.555555555555554</v>
      </c>
      <c r="K7180" s="34">
        <f>CONVERT(INDEX(Clg_StPt_Sch_EZ!$C$31:$I$54,MATCH(Schedules_8760!$C7180,Clg_StPt_Sch_EZ!$B$31:$B$54,0),MATCH(Schedules_8760!$F7180,Clg_StPt_Sch_EZ!$C$30:$I$30,0)),"F","C")</f>
        <v>28.333333333333332</v>
      </c>
      <c r="L7180" s="34">
        <f>CONVERT(INDEX(DHW_StPt_Sch_EZ!$C$4:$I$27,MATCH(Schedules_8760!$C7180,DHW_StPt_Sch_EZ!$B$4:$B$27,0),MATCH(Schedules_8760!$F7180,DHW_StPt_Sch_EZ!$C$3:$I$3,0)),"F","C")</f>
        <v>53.333333333333329</v>
      </c>
      <c r="M7180" s="34">
        <f>CONVERT(INDEX(DHW_StPt_Sch_EZ!$C$31:$I$54,MATCH(Schedules_8760!$C7180,DHW_StPt_Sch_EZ!$B$31:$B$54,0),MATCH(Schedules_8760!$F7180,DHW_StPt_Sch_EZ!$C$30:$I$30,0)),"F","C")</f>
        <v>53.333333333333329</v>
      </c>
      <c r="N7180" s="12"/>
      <c r="O7180" s="12"/>
      <c r="P7180" s="12"/>
    </row>
    <row r="7181" spans="1:16" x14ac:dyDescent="0.25">
      <c r="A7181" s="35">
        <v>7180</v>
      </c>
      <c r="B7181" s="89">
        <v>300.125</v>
      </c>
      <c r="C7181" s="35">
        <f t="shared" si="560"/>
        <v>4</v>
      </c>
      <c r="D7181" s="35">
        <f t="shared" si="563"/>
        <v>300</v>
      </c>
      <c r="E7181" s="35">
        <f t="shared" si="564"/>
        <v>6</v>
      </c>
      <c r="F7181" s="35" t="str">
        <f t="shared" si="561"/>
        <v>Friday</v>
      </c>
      <c r="G7181" s="35">
        <f t="shared" si="562"/>
        <v>10</v>
      </c>
      <c r="H7181" s="34">
        <f>CONVERT(INDEX(Htg_StPt_Sch_EZ!$C$4:$I$27,MATCH(Schedules_8760!$C7181,Htg_StPt_Sch_EZ!$B$4:$B$27,0),MATCH(Schedules_8760!$F7181,Htg_StPt_Sch_EZ!$C$3:$I$3,0)),"F","C")</f>
        <v>20.555555555555554</v>
      </c>
      <c r="I7181" s="34">
        <f>CONVERT(INDEX(Htg_StPt_Sch_EZ!$C$31:$I$54,MATCH(Schedules_8760!$C7181,Htg_StPt_Sch_EZ!$B$31:$B$54,0),MATCH(Schedules_8760!$F7181,Htg_StPt_Sch_EZ!$C$30:$I$30,0)),"F","C")</f>
        <v>19.444444444444443</v>
      </c>
      <c r="J7181" s="34">
        <f>CONVERT(INDEX(Clg_StPt_Sch_EZ!$C$4:$I$27,MATCH(Schedules_8760!$C7181,Clg_StPt_Sch_EZ!$B$4:$B$27,0),MATCH(Schedules_8760!$F7181,Clg_StPt_Sch_EZ!$C$3:$I$3,0)),"F","C")</f>
        <v>25.555555555555554</v>
      </c>
      <c r="K7181" s="34">
        <f>CONVERT(INDEX(Clg_StPt_Sch_EZ!$C$31:$I$54,MATCH(Schedules_8760!$C7181,Clg_StPt_Sch_EZ!$B$31:$B$54,0),MATCH(Schedules_8760!$F7181,Clg_StPt_Sch_EZ!$C$30:$I$30,0)),"F","C")</f>
        <v>28.333333333333332</v>
      </c>
      <c r="L7181" s="34">
        <f>CONVERT(INDEX(DHW_StPt_Sch_EZ!$C$4:$I$27,MATCH(Schedules_8760!$C7181,DHW_StPt_Sch_EZ!$B$4:$B$27,0),MATCH(Schedules_8760!$F7181,DHW_StPt_Sch_EZ!$C$3:$I$3,0)),"F","C")</f>
        <v>53.333333333333329</v>
      </c>
      <c r="M7181" s="34">
        <f>CONVERT(INDEX(DHW_StPt_Sch_EZ!$C$31:$I$54,MATCH(Schedules_8760!$C7181,DHW_StPt_Sch_EZ!$B$31:$B$54,0),MATCH(Schedules_8760!$F7181,DHW_StPt_Sch_EZ!$C$30:$I$30,0)),"F","C")</f>
        <v>53.333333333333329</v>
      </c>
      <c r="N7181" s="12"/>
      <c r="O7181" s="12"/>
      <c r="P7181" s="12"/>
    </row>
    <row r="7182" spans="1:16" x14ac:dyDescent="0.25">
      <c r="A7182" s="35">
        <v>7181</v>
      </c>
      <c r="B7182" s="89">
        <v>300.16666666666669</v>
      </c>
      <c r="C7182" s="35">
        <f t="shared" si="560"/>
        <v>5</v>
      </c>
      <c r="D7182" s="35">
        <f t="shared" si="563"/>
        <v>300</v>
      </c>
      <c r="E7182" s="35">
        <f t="shared" si="564"/>
        <v>6</v>
      </c>
      <c r="F7182" s="35" t="str">
        <f t="shared" si="561"/>
        <v>Friday</v>
      </c>
      <c r="G7182" s="35">
        <f t="shared" si="562"/>
        <v>10</v>
      </c>
      <c r="H7182" s="34">
        <f>CONVERT(INDEX(Htg_StPt_Sch_EZ!$C$4:$I$27,MATCH(Schedules_8760!$C7182,Htg_StPt_Sch_EZ!$B$4:$B$27,0),MATCH(Schedules_8760!$F7182,Htg_StPt_Sch_EZ!$C$3:$I$3,0)),"F","C")</f>
        <v>20.555555555555554</v>
      </c>
      <c r="I7182" s="34">
        <f>CONVERT(INDEX(Htg_StPt_Sch_EZ!$C$31:$I$54,MATCH(Schedules_8760!$C7182,Htg_StPt_Sch_EZ!$B$31:$B$54,0),MATCH(Schedules_8760!$F7182,Htg_StPt_Sch_EZ!$C$30:$I$30,0)),"F","C")</f>
        <v>19.444444444444443</v>
      </c>
      <c r="J7182" s="34">
        <f>CONVERT(INDEX(Clg_StPt_Sch_EZ!$C$4:$I$27,MATCH(Schedules_8760!$C7182,Clg_StPt_Sch_EZ!$B$4:$B$27,0),MATCH(Schedules_8760!$F7182,Clg_StPt_Sch_EZ!$C$3:$I$3,0)),"F","C")</f>
        <v>25.555555555555554</v>
      </c>
      <c r="K7182" s="34">
        <f>CONVERT(INDEX(Clg_StPt_Sch_EZ!$C$31:$I$54,MATCH(Schedules_8760!$C7182,Clg_StPt_Sch_EZ!$B$31:$B$54,0),MATCH(Schedules_8760!$F7182,Clg_StPt_Sch_EZ!$C$30:$I$30,0)),"F","C")</f>
        <v>28.333333333333332</v>
      </c>
      <c r="L7182" s="34">
        <f>CONVERT(INDEX(DHW_StPt_Sch_EZ!$C$4:$I$27,MATCH(Schedules_8760!$C7182,DHW_StPt_Sch_EZ!$B$4:$B$27,0),MATCH(Schedules_8760!$F7182,DHW_StPt_Sch_EZ!$C$3:$I$3,0)),"F","C")</f>
        <v>53.333333333333329</v>
      </c>
      <c r="M7182" s="34">
        <f>CONVERT(INDEX(DHW_StPt_Sch_EZ!$C$31:$I$54,MATCH(Schedules_8760!$C7182,DHW_StPt_Sch_EZ!$B$31:$B$54,0),MATCH(Schedules_8760!$F7182,DHW_StPt_Sch_EZ!$C$30:$I$30,0)),"F","C")</f>
        <v>53.333333333333329</v>
      </c>
      <c r="N7182" s="12"/>
      <c r="O7182" s="12"/>
      <c r="P7182" s="12"/>
    </row>
    <row r="7183" spans="1:16" x14ac:dyDescent="0.25">
      <c r="A7183" s="35">
        <v>7182</v>
      </c>
      <c r="B7183" s="89">
        <v>300.20833333333331</v>
      </c>
      <c r="C7183" s="35">
        <f t="shared" si="560"/>
        <v>6</v>
      </c>
      <c r="D7183" s="35">
        <f t="shared" si="563"/>
        <v>300</v>
      </c>
      <c r="E7183" s="35">
        <f t="shared" si="564"/>
        <v>6</v>
      </c>
      <c r="F7183" s="35" t="str">
        <f t="shared" si="561"/>
        <v>Friday</v>
      </c>
      <c r="G7183" s="35">
        <f t="shared" si="562"/>
        <v>10</v>
      </c>
      <c r="H7183" s="34">
        <f>CONVERT(INDEX(Htg_StPt_Sch_EZ!$C$4:$I$27,MATCH(Schedules_8760!$C7183,Htg_StPt_Sch_EZ!$B$4:$B$27,0),MATCH(Schedules_8760!$F7183,Htg_StPt_Sch_EZ!$C$3:$I$3,0)),"F","C")</f>
        <v>20.555555555555554</v>
      </c>
      <c r="I7183" s="34">
        <f>CONVERT(INDEX(Htg_StPt_Sch_EZ!$C$31:$I$54,MATCH(Schedules_8760!$C7183,Htg_StPt_Sch_EZ!$B$31:$B$54,0),MATCH(Schedules_8760!$F7183,Htg_StPt_Sch_EZ!$C$30:$I$30,0)),"F","C")</f>
        <v>19.444444444444443</v>
      </c>
      <c r="J7183" s="34">
        <f>CONVERT(INDEX(Clg_StPt_Sch_EZ!$C$4:$I$27,MATCH(Schedules_8760!$C7183,Clg_StPt_Sch_EZ!$B$4:$B$27,0),MATCH(Schedules_8760!$F7183,Clg_StPt_Sch_EZ!$C$3:$I$3,0)),"F","C")</f>
        <v>25.555555555555554</v>
      </c>
      <c r="K7183" s="34">
        <f>CONVERT(INDEX(Clg_StPt_Sch_EZ!$C$31:$I$54,MATCH(Schedules_8760!$C7183,Clg_StPt_Sch_EZ!$B$31:$B$54,0),MATCH(Schedules_8760!$F7183,Clg_StPt_Sch_EZ!$C$30:$I$30,0)),"F","C")</f>
        <v>28.333333333333332</v>
      </c>
      <c r="L7183" s="34">
        <f>CONVERT(INDEX(DHW_StPt_Sch_EZ!$C$4:$I$27,MATCH(Schedules_8760!$C7183,DHW_StPt_Sch_EZ!$B$4:$B$27,0),MATCH(Schedules_8760!$F7183,DHW_StPt_Sch_EZ!$C$3:$I$3,0)),"F","C")</f>
        <v>53.333333333333329</v>
      </c>
      <c r="M7183" s="34">
        <f>CONVERT(INDEX(DHW_StPt_Sch_EZ!$C$31:$I$54,MATCH(Schedules_8760!$C7183,DHW_StPt_Sch_EZ!$B$31:$B$54,0),MATCH(Schedules_8760!$F7183,DHW_StPt_Sch_EZ!$C$30:$I$30,0)),"F","C")</f>
        <v>53.333333333333329</v>
      </c>
      <c r="N7183" s="12"/>
      <c r="O7183" s="12"/>
      <c r="P7183" s="12"/>
    </row>
    <row r="7184" spans="1:16" x14ac:dyDescent="0.25">
      <c r="A7184" s="35">
        <v>7183</v>
      </c>
      <c r="B7184" s="89">
        <v>300.25</v>
      </c>
      <c r="C7184" s="35">
        <f t="shared" si="560"/>
        <v>7</v>
      </c>
      <c r="D7184" s="35">
        <f t="shared" si="563"/>
        <v>300</v>
      </c>
      <c r="E7184" s="35">
        <f t="shared" si="564"/>
        <v>6</v>
      </c>
      <c r="F7184" s="35" t="str">
        <f t="shared" si="561"/>
        <v>Friday</v>
      </c>
      <c r="G7184" s="35">
        <f t="shared" si="562"/>
        <v>10</v>
      </c>
      <c r="H7184" s="34">
        <f>CONVERT(INDEX(Htg_StPt_Sch_EZ!$C$4:$I$27,MATCH(Schedules_8760!$C7184,Htg_StPt_Sch_EZ!$B$4:$B$27,0),MATCH(Schedules_8760!$F7184,Htg_StPt_Sch_EZ!$C$3:$I$3,0)),"F","C")</f>
        <v>20.555555555555554</v>
      </c>
      <c r="I7184" s="34">
        <f>CONVERT(INDEX(Htg_StPt_Sch_EZ!$C$31:$I$54,MATCH(Schedules_8760!$C7184,Htg_StPt_Sch_EZ!$B$31:$B$54,0),MATCH(Schedules_8760!$F7184,Htg_StPt_Sch_EZ!$C$30:$I$30,0)),"F","C")</f>
        <v>19.444444444444443</v>
      </c>
      <c r="J7184" s="34">
        <f>CONVERT(INDEX(Clg_StPt_Sch_EZ!$C$4:$I$27,MATCH(Schedules_8760!$C7184,Clg_StPt_Sch_EZ!$B$4:$B$27,0),MATCH(Schedules_8760!$F7184,Clg_StPt_Sch_EZ!$C$3:$I$3,0)),"F","C")</f>
        <v>25.555555555555554</v>
      </c>
      <c r="K7184" s="34">
        <f>CONVERT(INDEX(Clg_StPt_Sch_EZ!$C$31:$I$54,MATCH(Schedules_8760!$C7184,Clg_StPt_Sch_EZ!$B$31:$B$54,0),MATCH(Schedules_8760!$F7184,Clg_StPt_Sch_EZ!$C$30:$I$30,0)),"F","C")</f>
        <v>28.333333333333332</v>
      </c>
      <c r="L7184" s="34">
        <f>CONVERT(INDEX(DHW_StPt_Sch_EZ!$C$4:$I$27,MATCH(Schedules_8760!$C7184,DHW_StPt_Sch_EZ!$B$4:$B$27,0),MATCH(Schedules_8760!$F7184,DHW_StPt_Sch_EZ!$C$3:$I$3,0)),"F","C")</f>
        <v>53.333333333333329</v>
      </c>
      <c r="M7184" s="34">
        <f>CONVERT(INDEX(DHW_StPt_Sch_EZ!$C$31:$I$54,MATCH(Schedules_8760!$C7184,DHW_StPt_Sch_EZ!$B$31:$B$54,0),MATCH(Schedules_8760!$F7184,DHW_StPt_Sch_EZ!$C$30:$I$30,0)),"F","C")</f>
        <v>53.333333333333329</v>
      </c>
      <c r="N7184" s="12"/>
      <c r="O7184" s="12"/>
      <c r="P7184" s="12"/>
    </row>
    <row r="7185" spans="1:16" x14ac:dyDescent="0.25">
      <c r="A7185" s="35">
        <v>7184</v>
      </c>
      <c r="B7185" s="89">
        <v>300.29166666666669</v>
      </c>
      <c r="C7185" s="35">
        <f t="shared" si="560"/>
        <v>8</v>
      </c>
      <c r="D7185" s="35">
        <f t="shared" si="563"/>
        <v>300</v>
      </c>
      <c r="E7185" s="35">
        <f t="shared" si="564"/>
        <v>6</v>
      </c>
      <c r="F7185" s="35" t="str">
        <f t="shared" si="561"/>
        <v>Friday</v>
      </c>
      <c r="G7185" s="35">
        <f t="shared" si="562"/>
        <v>10</v>
      </c>
      <c r="H7185" s="34">
        <f>CONVERT(INDEX(Htg_StPt_Sch_EZ!$C$4:$I$27,MATCH(Schedules_8760!$C7185,Htg_StPt_Sch_EZ!$B$4:$B$27,0),MATCH(Schedules_8760!$F7185,Htg_StPt_Sch_EZ!$C$3:$I$3,0)),"F","C")</f>
        <v>20.555555555555554</v>
      </c>
      <c r="I7185" s="34">
        <f>CONVERT(INDEX(Htg_StPt_Sch_EZ!$C$31:$I$54,MATCH(Schedules_8760!$C7185,Htg_StPt_Sch_EZ!$B$31:$B$54,0),MATCH(Schedules_8760!$F7185,Htg_StPt_Sch_EZ!$C$30:$I$30,0)),"F","C")</f>
        <v>19.444444444444443</v>
      </c>
      <c r="J7185" s="34">
        <f>CONVERT(INDEX(Clg_StPt_Sch_EZ!$C$4:$I$27,MATCH(Schedules_8760!$C7185,Clg_StPt_Sch_EZ!$B$4:$B$27,0),MATCH(Schedules_8760!$F7185,Clg_StPt_Sch_EZ!$C$3:$I$3,0)),"F","C")</f>
        <v>25.555555555555554</v>
      </c>
      <c r="K7185" s="34">
        <f>CONVERT(INDEX(Clg_StPt_Sch_EZ!$C$31:$I$54,MATCH(Schedules_8760!$C7185,Clg_StPt_Sch_EZ!$B$31:$B$54,0),MATCH(Schedules_8760!$F7185,Clg_StPt_Sch_EZ!$C$30:$I$30,0)),"F","C")</f>
        <v>25</v>
      </c>
      <c r="L7185" s="34">
        <f>CONVERT(INDEX(DHW_StPt_Sch_EZ!$C$4:$I$27,MATCH(Schedules_8760!$C7185,DHW_StPt_Sch_EZ!$B$4:$B$27,0),MATCH(Schedules_8760!$F7185,DHW_StPt_Sch_EZ!$C$3:$I$3,0)),"F","C")</f>
        <v>53.333333333333329</v>
      </c>
      <c r="M7185" s="34">
        <f>CONVERT(INDEX(DHW_StPt_Sch_EZ!$C$31:$I$54,MATCH(Schedules_8760!$C7185,DHW_StPt_Sch_EZ!$B$31:$B$54,0),MATCH(Schedules_8760!$F7185,DHW_StPt_Sch_EZ!$C$30:$I$30,0)),"F","C")</f>
        <v>53.333333333333329</v>
      </c>
      <c r="N7185" s="12"/>
      <c r="O7185" s="12"/>
      <c r="P7185" s="12"/>
    </row>
    <row r="7186" spans="1:16" x14ac:dyDescent="0.25">
      <c r="A7186" s="35">
        <v>7185</v>
      </c>
      <c r="B7186" s="89">
        <v>300.33333333333331</v>
      </c>
      <c r="C7186" s="35">
        <f t="shared" si="560"/>
        <v>9</v>
      </c>
      <c r="D7186" s="35">
        <f t="shared" si="563"/>
        <v>300</v>
      </c>
      <c r="E7186" s="35">
        <f t="shared" si="564"/>
        <v>6</v>
      </c>
      <c r="F7186" s="35" t="str">
        <f t="shared" si="561"/>
        <v>Friday</v>
      </c>
      <c r="G7186" s="35">
        <f t="shared" si="562"/>
        <v>10</v>
      </c>
      <c r="H7186" s="34">
        <f>CONVERT(INDEX(Htg_StPt_Sch_EZ!$C$4:$I$27,MATCH(Schedules_8760!$C7186,Htg_StPt_Sch_EZ!$B$4:$B$27,0),MATCH(Schedules_8760!$F7186,Htg_StPt_Sch_EZ!$C$3:$I$3,0)),"F","C")</f>
        <v>20.555555555555554</v>
      </c>
      <c r="I7186" s="34">
        <f>CONVERT(INDEX(Htg_StPt_Sch_EZ!$C$31:$I$54,MATCH(Schedules_8760!$C7186,Htg_StPt_Sch_EZ!$B$31:$B$54,0),MATCH(Schedules_8760!$F7186,Htg_StPt_Sch_EZ!$C$30:$I$30,0)),"F","C")</f>
        <v>19.444444444444443</v>
      </c>
      <c r="J7186" s="34">
        <f>CONVERT(INDEX(Clg_StPt_Sch_EZ!$C$4:$I$27,MATCH(Schedules_8760!$C7186,Clg_StPt_Sch_EZ!$B$4:$B$27,0),MATCH(Schedules_8760!$F7186,Clg_StPt_Sch_EZ!$C$3:$I$3,0)),"F","C")</f>
        <v>25.555555555555554</v>
      </c>
      <c r="K7186" s="34">
        <f>CONVERT(INDEX(Clg_StPt_Sch_EZ!$C$31:$I$54,MATCH(Schedules_8760!$C7186,Clg_StPt_Sch_EZ!$B$31:$B$54,0),MATCH(Schedules_8760!$F7186,Clg_StPt_Sch_EZ!$C$30:$I$30,0)),"F","C")</f>
        <v>25</v>
      </c>
      <c r="L7186" s="34">
        <f>CONVERT(INDEX(DHW_StPt_Sch_EZ!$C$4:$I$27,MATCH(Schedules_8760!$C7186,DHW_StPt_Sch_EZ!$B$4:$B$27,0),MATCH(Schedules_8760!$F7186,DHW_StPt_Sch_EZ!$C$3:$I$3,0)),"F","C")</f>
        <v>53.333333333333329</v>
      </c>
      <c r="M7186" s="34">
        <f>CONVERT(INDEX(DHW_StPt_Sch_EZ!$C$31:$I$54,MATCH(Schedules_8760!$C7186,DHW_StPt_Sch_EZ!$B$31:$B$54,0),MATCH(Schedules_8760!$F7186,DHW_StPt_Sch_EZ!$C$30:$I$30,0)),"F","C")</f>
        <v>53.333333333333329</v>
      </c>
      <c r="N7186" s="12"/>
      <c r="O7186" s="12"/>
      <c r="P7186" s="12"/>
    </row>
    <row r="7187" spans="1:16" x14ac:dyDescent="0.25">
      <c r="A7187" s="35">
        <v>7186</v>
      </c>
      <c r="B7187" s="89">
        <v>300.375</v>
      </c>
      <c r="C7187" s="35">
        <f t="shared" si="560"/>
        <v>10</v>
      </c>
      <c r="D7187" s="35">
        <f t="shared" si="563"/>
        <v>300</v>
      </c>
      <c r="E7187" s="35">
        <f t="shared" si="564"/>
        <v>6</v>
      </c>
      <c r="F7187" s="35" t="str">
        <f t="shared" si="561"/>
        <v>Friday</v>
      </c>
      <c r="G7187" s="35">
        <f t="shared" si="562"/>
        <v>10</v>
      </c>
      <c r="H7187" s="34">
        <f>CONVERT(INDEX(Htg_StPt_Sch_EZ!$C$4:$I$27,MATCH(Schedules_8760!$C7187,Htg_StPt_Sch_EZ!$B$4:$B$27,0),MATCH(Schedules_8760!$F7187,Htg_StPt_Sch_EZ!$C$3:$I$3,0)),"F","C")</f>
        <v>20.555555555555554</v>
      </c>
      <c r="I7187" s="34">
        <f>CONVERT(INDEX(Htg_StPt_Sch_EZ!$C$31:$I$54,MATCH(Schedules_8760!$C7187,Htg_StPt_Sch_EZ!$B$31:$B$54,0),MATCH(Schedules_8760!$F7187,Htg_StPt_Sch_EZ!$C$30:$I$30,0)),"F","C")</f>
        <v>19.444444444444443</v>
      </c>
      <c r="J7187" s="34">
        <f>CONVERT(INDEX(Clg_StPt_Sch_EZ!$C$4:$I$27,MATCH(Schedules_8760!$C7187,Clg_StPt_Sch_EZ!$B$4:$B$27,0),MATCH(Schedules_8760!$F7187,Clg_StPt_Sch_EZ!$C$3:$I$3,0)),"F","C")</f>
        <v>25.555555555555554</v>
      </c>
      <c r="K7187" s="34">
        <f>CONVERT(INDEX(Clg_StPt_Sch_EZ!$C$31:$I$54,MATCH(Schedules_8760!$C7187,Clg_StPt_Sch_EZ!$B$31:$B$54,0),MATCH(Schedules_8760!$F7187,Clg_StPt_Sch_EZ!$C$30:$I$30,0)),"F","C")</f>
        <v>25</v>
      </c>
      <c r="L7187" s="34">
        <f>CONVERT(INDEX(DHW_StPt_Sch_EZ!$C$4:$I$27,MATCH(Schedules_8760!$C7187,DHW_StPt_Sch_EZ!$B$4:$B$27,0),MATCH(Schedules_8760!$F7187,DHW_StPt_Sch_EZ!$C$3:$I$3,0)),"F","C")</f>
        <v>53.333333333333329</v>
      </c>
      <c r="M7187" s="34">
        <f>CONVERT(INDEX(DHW_StPt_Sch_EZ!$C$31:$I$54,MATCH(Schedules_8760!$C7187,DHW_StPt_Sch_EZ!$B$31:$B$54,0),MATCH(Schedules_8760!$F7187,DHW_StPt_Sch_EZ!$C$30:$I$30,0)),"F","C")</f>
        <v>53.333333333333329</v>
      </c>
      <c r="N7187" s="12"/>
      <c r="O7187" s="12"/>
      <c r="P7187" s="12"/>
    </row>
    <row r="7188" spans="1:16" x14ac:dyDescent="0.25">
      <c r="A7188" s="35">
        <v>7187</v>
      </c>
      <c r="B7188" s="89">
        <v>300.41666666666669</v>
      </c>
      <c r="C7188" s="35">
        <f t="shared" si="560"/>
        <v>11</v>
      </c>
      <c r="D7188" s="35">
        <f t="shared" si="563"/>
        <v>300</v>
      </c>
      <c r="E7188" s="35">
        <f t="shared" si="564"/>
        <v>6</v>
      </c>
      <c r="F7188" s="35" t="str">
        <f t="shared" si="561"/>
        <v>Friday</v>
      </c>
      <c r="G7188" s="35">
        <f t="shared" si="562"/>
        <v>10</v>
      </c>
      <c r="H7188" s="34">
        <f>CONVERT(INDEX(Htg_StPt_Sch_EZ!$C$4:$I$27,MATCH(Schedules_8760!$C7188,Htg_StPt_Sch_EZ!$B$4:$B$27,0),MATCH(Schedules_8760!$F7188,Htg_StPt_Sch_EZ!$C$3:$I$3,0)),"F","C")</f>
        <v>20.555555555555554</v>
      </c>
      <c r="I7188" s="34">
        <f>CONVERT(INDEX(Htg_StPt_Sch_EZ!$C$31:$I$54,MATCH(Schedules_8760!$C7188,Htg_StPt_Sch_EZ!$B$31:$B$54,0),MATCH(Schedules_8760!$F7188,Htg_StPt_Sch_EZ!$C$30:$I$30,0)),"F","C")</f>
        <v>19.444444444444443</v>
      </c>
      <c r="J7188" s="34">
        <f>CONVERT(INDEX(Clg_StPt_Sch_EZ!$C$4:$I$27,MATCH(Schedules_8760!$C7188,Clg_StPt_Sch_EZ!$B$4:$B$27,0),MATCH(Schedules_8760!$F7188,Clg_StPt_Sch_EZ!$C$3:$I$3,0)),"F","C")</f>
        <v>25.555555555555554</v>
      </c>
      <c r="K7188" s="34">
        <f>CONVERT(INDEX(Clg_StPt_Sch_EZ!$C$31:$I$54,MATCH(Schedules_8760!$C7188,Clg_StPt_Sch_EZ!$B$31:$B$54,0),MATCH(Schedules_8760!$F7188,Clg_StPt_Sch_EZ!$C$30:$I$30,0)),"F","C")</f>
        <v>25</v>
      </c>
      <c r="L7188" s="34">
        <f>CONVERT(INDEX(DHW_StPt_Sch_EZ!$C$4:$I$27,MATCH(Schedules_8760!$C7188,DHW_StPt_Sch_EZ!$B$4:$B$27,0),MATCH(Schedules_8760!$F7188,DHW_StPt_Sch_EZ!$C$3:$I$3,0)),"F","C")</f>
        <v>53.333333333333329</v>
      </c>
      <c r="M7188" s="34">
        <f>CONVERT(INDEX(DHW_StPt_Sch_EZ!$C$31:$I$54,MATCH(Schedules_8760!$C7188,DHW_StPt_Sch_EZ!$B$31:$B$54,0),MATCH(Schedules_8760!$F7188,DHW_StPt_Sch_EZ!$C$30:$I$30,0)),"F","C")</f>
        <v>53.333333333333329</v>
      </c>
      <c r="N7188" s="12"/>
      <c r="O7188" s="12"/>
      <c r="P7188" s="12"/>
    </row>
    <row r="7189" spans="1:16" x14ac:dyDescent="0.25">
      <c r="A7189" s="35">
        <v>7188</v>
      </c>
      <c r="B7189" s="89">
        <v>300.45833333333331</v>
      </c>
      <c r="C7189" s="35">
        <f t="shared" si="560"/>
        <v>12</v>
      </c>
      <c r="D7189" s="35">
        <f t="shared" si="563"/>
        <v>300</v>
      </c>
      <c r="E7189" s="35">
        <f t="shared" si="564"/>
        <v>6</v>
      </c>
      <c r="F7189" s="35" t="str">
        <f t="shared" si="561"/>
        <v>Friday</v>
      </c>
      <c r="G7189" s="35">
        <f t="shared" si="562"/>
        <v>10</v>
      </c>
      <c r="H7189" s="34">
        <f>CONVERT(INDEX(Htg_StPt_Sch_EZ!$C$4:$I$27,MATCH(Schedules_8760!$C7189,Htg_StPt_Sch_EZ!$B$4:$B$27,0),MATCH(Schedules_8760!$F7189,Htg_StPt_Sch_EZ!$C$3:$I$3,0)),"F","C")</f>
        <v>20.555555555555554</v>
      </c>
      <c r="I7189" s="34">
        <f>CONVERT(INDEX(Htg_StPt_Sch_EZ!$C$31:$I$54,MATCH(Schedules_8760!$C7189,Htg_StPt_Sch_EZ!$B$31:$B$54,0),MATCH(Schedules_8760!$F7189,Htg_StPt_Sch_EZ!$C$30:$I$30,0)),"F","C")</f>
        <v>19.444444444444443</v>
      </c>
      <c r="J7189" s="34">
        <f>CONVERT(INDEX(Clg_StPt_Sch_EZ!$C$4:$I$27,MATCH(Schedules_8760!$C7189,Clg_StPt_Sch_EZ!$B$4:$B$27,0),MATCH(Schedules_8760!$F7189,Clg_StPt_Sch_EZ!$C$3:$I$3,0)),"F","C")</f>
        <v>25.555555555555554</v>
      </c>
      <c r="K7189" s="34">
        <f>CONVERT(INDEX(Clg_StPt_Sch_EZ!$C$31:$I$54,MATCH(Schedules_8760!$C7189,Clg_StPt_Sch_EZ!$B$31:$B$54,0),MATCH(Schedules_8760!$F7189,Clg_StPt_Sch_EZ!$C$30:$I$30,0)),"F","C")</f>
        <v>25</v>
      </c>
      <c r="L7189" s="34">
        <f>CONVERT(INDEX(DHW_StPt_Sch_EZ!$C$4:$I$27,MATCH(Schedules_8760!$C7189,DHW_StPt_Sch_EZ!$B$4:$B$27,0),MATCH(Schedules_8760!$F7189,DHW_StPt_Sch_EZ!$C$3:$I$3,0)),"F","C")</f>
        <v>53.333333333333329</v>
      </c>
      <c r="M7189" s="34">
        <f>CONVERT(INDEX(DHW_StPt_Sch_EZ!$C$31:$I$54,MATCH(Schedules_8760!$C7189,DHW_StPt_Sch_EZ!$B$31:$B$54,0),MATCH(Schedules_8760!$F7189,DHW_StPt_Sch_EZ!$C$30:$I$30,0)),"F","C")</f>
        <v>53.333333333333329</v>
      </c>
      <c r="N7189" s="12"/>
      <c r="O7189" s="12"/>
      <c r="P7189" s="12"/>
    </row>
    <row r="7190" spans="1:16" x14ac:dyDescent="0.25">
      <c r="A7190" s="35">
        <v>7189</v>
      </c>
      <c r="B7190" s="89">
        <v>300.5</v>
      </c>
      <c r="C7190" s="35">
        <f t="shared" si="560"/>
        <v>13</v>
      </c>
      <c r="D7190" s="35">
        <f t="shared" si="563"/>
        <v>300</v>
      </c>
      <c r="E7190" s="35">
        <f t="shared" si="564"/>
        <v>6</v>
      </c>
      <c r="F7190" s="35" t="str">
        <f t="shared" si="561"/>
        <v>Friday</v>
      </c>
      <c r="G7190" s="35">
        <f t="shared" si="562"/>
        <v>10</v>
      </c>
      <c r="H7190" s="34">
        <f>CONVERT(INDEX(Htg_StPt_Sch_EZ!$C$4:$I$27,MATCH(Schedules_8760!$C7190,Htg_StPt_Sch_EZ!$B$4:$B$27,0),MATCH(Schedules_8760!$F7190,Htg_StPt_Sch_EZ!$C$3:$I$3,0)),"F","C")</f>
        <v>20.555555555555554</v>
      </c>
      <c r="I7190" s="34">
        <f>CONVERT(INDEX(Htg_StPt_Sch_EZ!$C$31:$I$54,MATCH(Schedules_8760!$C7190,Htg_StPt_Sch_EZ!$B$31:$B$54,0),MATCH(Schedules_8760!$F7190,Htg_StPt_Sch_EZ!$C$30:$I$30,0)),"F","C")</f>
        <v>19.444444444444443</v>
      </c>
      <c r="J7190" s="34">
        <f>CONVERT(INDEX(Clg_StPt_Sch_EZ!$C$4:$I$27,MATCH(Schedules_8760!$C7190,Clg_StPt_Sch_EZ!$B$4:$B$27,0),MATCH(Schedules_8760!$F7190,Clg_StPt_Sch_EZ!$C$3:$I$3,0)),"F","C")</f>
        <v>25.555555555555554</v>
      </c>
      <c r="K7190" s="34">
        <f>CONVERT(INDEX(Clg_StPt_Sch_EZ!$C$31:$I$54,MATCH(Schedules_8760!$C7190,Clg_StPt_Sch_EZ!$B$31:$B$54,0),MATCH(Schedules_8760!$F7190,Clg_StPt_Sch_EZ!$C$30:$I$30,0)),"F","C")</f>
        <v>25</v>
      </c>
      <c r="L7190" s="34">
        <f>CONVERT(INDEX(DHW_StPt_Sch_EZ!$C$4:$I$27,MATCH(Schedules_8760!$C7190,DHW_StPt_Sch_EZ!$B$4:$B$27,0),MATCH(Schedules_8760!$F7190,DHW_StPt_Sch_EZ!$C$3:$I$3,0)),"F","C")</f>
        <v>53.333333333333329</v>
      </c>
      <c r="M7190" s="34">
        <f>CONVERT(INDEX(DHW_StPt_Sch_EZ!$C$31:$I$54,MATCH(Schedules_8760!$C7190,DHW_StPt_Sch_EZ!$B$31:$B$54,0),MATCH(Schedules_8760!$F7190,DHW_StPt_Sch_EZ!$C$30:$I$30,0)),"F","C")</f>
        <v>53.333333333333329</v>
      </c>
      <c r="N7190" s="12"/>
      <c r="O7190" s="12"/>
      <c r="P7190" s="12"/>
    </row>
    <row r="7191" spans="1:16" x14ac:dyDescent="0.25">
      <c r="A7191" s="35">
        <v>7190</v>
      </c>
      <c r="B7191" s="89">
        <v>300.54166666666669</v>
      </c>
      <c r="C7191" s="35">
        <f t="shared" si="560"/>
        <v>14</v>
      </c>
      <c r="D7191" s="35">
        <f t="shared" si="563"/>
        <v>300</v>
      </c>
      <c r="E7191" s="35">
        <f t="shared" si="564"/>
        <v>6</v>
      </c>
      <c r="F7191" s="35" t="str">
        <f t="shared" si="561"/>
        <v>Friday</v>
      </c>
      <c r="G7191" s="35">
        <f t="shared" si="562"/>
        <v>10</v>
      </c>
      <c r="H7191" s="34">
        <f>CONVERT(INDEX(Htg_StPt_Sch_EZ!$C$4:$I$27,MATCH(Schedules_8760!$C7191,Htg_StPt_Sch_EZ!$B$4:$B$27,0),MATCH(Schedules_8760!$F7191,Htg_StPt_Sch_EZ!$C$3:$I$3,0)),"F","C")</f>
        <v>20.555555555555554</v>
      </c>
      <c r="I7191" s="34">
        <f>CONVERT(INDEX(Htg_StPt_Sch_EZ!$C$31:$I$54,MATCH(Schedules_8760!$C7191,Htg_StPt_Sch_EZ!$B$31:$B$54,0),MATCH(Schedules_8760!$F7191,Htg_StPt_Sch_EZ!$C$30:$I$30,0)),"F","C")</f>
        <v>19.444444444444443</v>
      </c>
      <c r="J7191" s="34">
        <f>CONVERT(INDEX(Clg_StPt_Sch_EZ!$C$4:$I$27,MATCH(Schedules_8760!$C7191,Clg_StPt_Sch_EZ!$B$4:$B$27,0),MATCH(Schedules_8760!$F7191,Clg_StPt_Sch_EZ!$C$3:$I$3,0)),"F","C")</f>
        <v>25.555555555555554</v>
      </c>
      <c r="K7191" s="34">
        <f>CONVERT(INDEX(Clg_StPt_Sch_EZ!$C$31:$I$54,MATCH(Schedules_8760!$C7191,Clg_StPt_Sch_EZ!$B$31:$B$54,0),MATCH(Schedules_8760!$F7191,Clg_StPt_Sch_EZ!$C$30:$I$30,0)),"F","C")</f>
        <v>25</v>
      </c>
      <c r="L7191" s="34">
        <f>CONVERT(INDEX(DHW_StPt_Sch_EZ!$C$4:$I$27,MATCH(Schedules_8760!$C7191,DHW_StPt_Sch_EZ!$B$4:$B$27,0),MATCH(Schedules_8760!$F7191,DHW_StPt_Sch_EZ!$C$3:$I$3,0)),"F","C")</f>
        <v>53.333333333333329</v>
      </c>
      <c r="M7191" s="34">
        <f>CONVERT(INDEX(DHW_StPt_Sch_EZ!$C$31:$I$54,MATCH(Schedules_8760!$C7191,DHW_StPt_Sch_EZ!$B$31:$B$54,0),MATCH(Schedules_8760!$F7191,DHW_StPt_Sch_EZ!$C$30:$I$30,0)),"F","C")</f>
        <v>53.333333333333329</v>
      </c>
      <c r="N7191" s="12"/>
      <c r="O7191" s="12"/>
      <c r="P7191" s="12"/>
    </row>
    <row r="7192" spans="1:16" x14ac:dyDescent="0.25">
      <c r="A7192" s="35">
        <v>7191</v>
      </c>
      <c r="B7192" s="89">
        <v>300.58333333333331</v>
      </c>
      <c r="C7192" s="35">
        <f t="shared" si="560"/>
        <v>15</v>
      </c>
      <c r="D7192" s="35">
        <f t="shared" si="563"/>
        <v>300</v>
      </c>
      <c r="E7192" s="35">
        <f t="shared" si="564"/>
        <v>6</v>
      </c>
      <c r="F7192" s="35" t="str">
        <f t="shared" si="561"/>
        <v>Friday</v>
      </c>
      <c r="G7192" s="35">
        <f t="shared" si="562"/>
        <v>10</v>
      </c>
      <c r="H7192" s="34">
        <f>CONVERT(INDEX(Htg_StPt_Sch_EZ!$C$4:$I$27,MATCH(Schedules_8760!$C7192,Htg_StPt_Sch_EZ!$B$4:$B$27,0),MATCH(Schedules_8760!$F7192,Htg_StPt_Sch_EZ!$C$3:$I$3,0)),"F","C")</f>
        <v>20.555555555555554</v>
      </c>
      <c r="I7192" s="34">
        <f>CONVERT(INDEX(Htg_StPt_Sch_EZ!$C$31:$I$54,MATCH(Schedules_8760!$C7192,Htg_StPt_Sch_EZ!$B$31:$B$54,0),MATCH(Schedules_8760!$F7192,Htg_StPt_Sch_EZ!$C$30:$I$30,0)),"F","C")</f>
        <v>21.111111111111111</v>
      </c>
      <c r="J7192" s="34">
        <f>CONVERT(INDEX(Clg_StPt_Sch_EZ!$C$4:$I$27,MATCH(Schedules_8760!$C7192,Clg_StPt_Sch_EZ!$B$4:$B$27,0),MATCH(Schedules_8760!$F7192,Clg_StPt_Sch_EZ!$C$3:$I$3,0)),"F","C")</f>
        <v>25.555555555555554</v>
      </c>
      <c r="K7192" s="34">
        <f>CONVERT(INDEX(Clg_StPt_Sch_EZ!$C$31:$I$54,MATCH(Schedules_8760!$C7192,Clg_StPt_Sch_EZ!$B$31:$B$54,0),MATCH(Schedules_8760!$F7192,Clg_StPt_Sch_EZ!$C$30:$I$30,0)),"F","C")</f>
        <v>25</v>
      </c>
      <c r="L7192" s="34">
        <f>CONVERT(INDEX(DHW_StPt_Sch_EZ!$C$4:$I$27,MATCH(Schedules_8760!$C7192,DHW_StPt_Sch_EZ!$B$4:$B$27,0),MATCH(Schedules_8760!$F7192,DHW_StPt_Sch_EZ!$C$3:$I$3,0)),"F","C")</f>
        <v>53.333333333333329</v>
      </c>
      <c r="M7192" s="34">
        <f>CONVERT(INDEX(DHW_StPt_Sch_EZ!$C$31:$I$54,MATCH(Schedules_8760!$C7192,DHW_StPt_Sch_EZ!$B$31:$B$54,0),MATCH(Schedules_8760!$F7192,DHW_StPt_Sch_EZ!$C$30:$I$30,0)),"F","C")</f>
        <v>53.333333333333329</v>
      </c>
      <c r="N7192" s="12"/>
      <c r="O7192" s="12"/>
      <c r="P7192" s="12"/>
    </row>
    <row r="7193" spans="1:16" x14ac:dyDescent="0.25">
      <c r="A7193" s="35">
        <v>7192</v>
      </c>
      <c r="B7193" s="89">
        <v>300.625</v>
      </c>
      <c r="C7193" s="35">
        <f t="shared" si="560"/>
        <v>16</v>
      </c>
      <c r="D7193" s="35">
        <f t="shared" si="563"/>
        <v>300</v>
      </c>
      <c r="E7193" s="35">
        <f t="shared" si="564"/>
        <v>6</v>
      </c>
      <c r="F7193" s="35" t="str">
        <f t="shared" si="561"/>
        <v>Friday</v>
      </c>
      <c r="G7193" s="35">
        <f t="shared" si="562"/>
        <v>10</v>
      </c>
      <c r="H7193" s="34">
        <f>CONVERT(INDEX(Htg_StPt_Sch_EZ!$C$4:$I$27,MATCH(Schedules_8760!$C7193,Htg_StPt_Sch_EZ!$B$4:$B$27,0),MATCH(Schedules_8760!$F7193,Htg_StPt_Sch_EZ!$C$3:$I$3,0)),"F","C")</f>
        <v>20.555555555555554</v>
      </c>
      <c r="I7193" s="34">
        <f>CONVERT(INDEX(Htg_StPt_Sch_EZ!$C$31:$I$54,MATCH(Schedules_8760!$C7193,Htg_StPt_Sch_EZ!$B$31:$B$54,0),MATCH(Schedules_8760!$F7193,Htg_StPt_Sch_EZ!$C$30:$I$30,0)),"F","C")</f>
        <v>21.111111111111111</v>
      </c>
      <c r="J7193" s="34">
        <f>CONVERT(INDEX(Clg_StPt_Sch_EZ!$C$4:$I$27,MATCH(Schedules_8760!$C7193,Clg_StPt_Sch_EZ!$B$4:$B$27,0),MATCH(Schedules_8760!$F7193,Clg_StPt_Sch_EZ!$C$3:$I$3,0)),"F","C")</f>
        <v>25.555555555555554</v>
      </c>
      <c r="K7193" s="34">
        <f>CONVERT(INDEX(Clg_StPt_Sch_EZ!$C$31:$I$54,MATCH(Schedules_8760!$C7193,Clg_StPt_Sch_EZ!$B$31:$B$54,0),MATCH(Schedules_8760!$F7193,Clg_StPt_Sch_EZ!$C$30:$I$30,0)),"F","C")</f>
        <v>25</v>
      </c>
      <c r="L7193" s="34">
        <f>CONVERT(INDEX(DHW_StPt_Sch_EZ!$C$4:$I$27,MATCH(Schedules_8760!$C7193,DHW_StPt_Sch_EZ!$B$4:$B$27,0),MATCH(Schedules_8760!$F7193,DHW_StPt_Sch_EZ!$C$3:$I$3,0)),"F","C")</f>
        <v>53.333333333333329</v>
      </c>
      <c r="M7193" s="34">
        <f>CONVERT(INDEX(DHW_StPt_Sch_EZ!$C$31:$I$54,MATCH(Schedules_8760!$C7193,DHW_StPt_Sch_EZ!$B$31:$B$54,0),MATCH(Schedules_8760!$F7193,DHW_StPt_Sch_EZ!$C$30:$I$30,0)),"F","C")</f>
        <v>53.333333333333329</v>
      </c>
      <c r="N7193" s="12"/>
      <c r="O7193" s="12"/>
      <c r="P7193" s="12"/>
    </row>
    <row r="7194" spans="1:16" x14ac:dyDescent="0.25">
      <c r="A7194" s="35">
        <v>7193</v>
      </c>
      <c r="B7194" s="89">
        <v>300.66666666666669</v>
      </c>
      <c r="C7194" s="35">
        <f t="shared" si="560"/>
        <v>17</v>
      </c>
      <c r="D7194" s="35">
        <f t="shared" si="563"/>
        <v>300</v>
      </c>
      <c r="E7194" s="35">
        <f t="shared" si="564"/>
        <v>6</v>
      </c>
      <c r="F7194" s="35" t="str">
        <f t="shared" si="561"/>
        <v>Friday</v>
      </c>
      <c r="G7194" s="35">
        <f t="shared" si="562"/>
        <v>10</v>
      </c>
      <c r="H7194" s="34">
        <f>CONVERT(INDEX(Htg_StPt_Sch_EZ!$C$4:$I$27,MATCH(Schedules_8760!$C7194,Htg_StPt_Sch_EZ!$B$4:$B$27,0),MATCH(Schedules_8760!$F7194,Htg_StPt_Sch_EZ!$C$3:$I$3,0)),"F","C")</f>
        <v>20.555555555555554</v>
      </c>
      <c r="I7194" s="34">
        <f>CONVERT(INDEX(Htg_StPt_Sch_EZ!$C$31:$I$54,MATCH(Schedules_8760!$C7194,Htg_StPt_Sch_EZ!$B$31:$B$54,0),MATCH(Schedules_8760!$F7194,Htg_StPt_Sch_EZ!$C$30:$I$30,0)),"F","C")</f>
        <v>17.777777777777779</v>
      </c>
      <c r="J7194" s="34">
        <f>CONVERT(INDEX(Clg_StPt_Sch_EZ!$C$4:$I$27,MATCH(Schedules_8760!$C7194,Clg_StPt_Sch_EZ!$B$4:$B$27,0),MATCH(Schedules_8760!$F7194,Clg_StPt_Sch_EZ!$C$3:$I$3,0)),"F","C")</f>
        <v>25.555555555555554</v>
      </c>
      <c r="K7194" s="34">
        <f>CONVERT(INDEX(Clg_StPt_Sch_EZ!$C$31:$I$54,MATCH(Schedules_8760!$C7194,Clg_StPt_Sch_EZ!$B$31:$B$54,0),MATCH(Schedules_8760!$F7194,Clg_StPt_Sch_EZ!$C$30:$I$30,0)),"F","C")</f>
        <v>25</v>
      </c>
      <c r="L7194" s="34">
        <f>CONVERT(INDEX(DHW_StPt_Sch_EZ!$C$4:$I$27,MATCH(Schedules_8760!$C7194,DHW_StPt_Sch_EZ!$B$4:$B$27,0),MATCH(Schedules_8760!$F7194,DHW_StPt_Sch_EZ!$C$3:$I$3,0)),"F","C")</f>
        <v>53.333333333333329</v>
      </c>
      <c r="M7194" s="34">
        <f>CONVERT(INDEX(DHW_StPt_Sch_EZ!$C$31:$I$54,MATCH(Schedules_8760!$C7194,DHW_StPt_Sch_EZ!$B$31:$B$54,0),MATCH(Schedules_8760!$F7194,DHW_StPt_Sch_EZ!$C$30:$I$30,0)),"F","C")</f>
        <v>53.333333333333329</v>
      </c>
      <c r="N7194" s="12"/>
      <c r="O7194" s="12"/>
      <c r="P7194" s="12"/>
    </row>
    <row r="7195" spans="1:16" x14ac:dyDescent="0.25">
      <c r="A7195" s="35">
        <v>7194</v>
      </c>
      <c r="B7195" s="89">
        <v>300.70833333333331</v>
      </c>
      <c r="C7195" s="35">
        <f t="shared" si="560"/>
        <v>18</v>
      </c>
      <c r="D7195" s="35">
        <f t="shared" si="563"/>
        <v>300</v>
      </c>
      <c r="E7195" s="35">
        <f t="shared" si="564"/>
        <v>6</v>
      </c>
      <c r="F7195" s="35" t="str">
        <f t="shared" si="561"/>
        <v>Friday</v>
      </c>
      <c r="G7195" s="35">
        <f t="shared" si="562"/>
        <v>10</v>
      </c>
      <c r="H7195" s="34">
        <f>CONVERT(INDEX(Htg_StPt_Sch_EZ!$C$4:$I$27,MATCH(Schedules_8760!$C7195,Htg_StPt_Sch_EZ!$B$4:$B$27,0),MATCH(Schedules_8760!$F7195,Htg_StPt_Sch_EZ!$C$3:$I$3,0)),"F","C")</f>
        <v>20.555555555555554</v>
      </c>
      <c r="I7195" s="34">
        <f>CONVERT(INDEX(Htg_StPt_Sch_EZ!$C$31:$I$54,MATCH(Schedules_8760!$C7195,Htg_StPt_Sch_EZ!$B$31:$B$54,0),MATCH(Schedules_8760!$F7195,Htg_StPt_Sch_EZ!$C$30:$I$30,0)),"F","C")</f>
        <v>17.777777777777779</v>
      </c>
      <c r="J7195" s="34">
        <f>CONVERT(INDEX(Clg_StPt_Sch_EZ!$C$4:$I$27,MATCH(Schedules_8760!$C7195,Clg_StPt_Sch_EZ!$B$4:$B$27,0),MATCH(Schedules_8760!$F7195,Clg_StPt_Sch_EZ!$C$3:$I$3,0)),"F","C")</f>
        <v>25.555555555555554</v>
      </c>
      <c r="K7195" s="34">
        <f>CONVERT(INDEX(Clg_StPt_Sch_EZ!$C$31:$I$54,MATCH(Schedules_8760!$C7195,Clg_StPt_Sch_EZ!$B$31:$B$54,0),MATCH(Schedules_8760!$F7195,Clg_StPt_Sch_EZ!$C$30:$I$30,0)),"F","C")</f>
        <v>28.333333333333332</v>
      </c>
      <c r="L7195" s="34">
        <f>CONVERT(INDEX(DHW_StPt_Sch_EZ!$C$4:$I$27,MATCH(Schedules_8760!$C7195,DHW_StPt_Sch_EZ!$B$4:$B$27,0),MATCH(Schedules_8760!$F7195,DHW_StPt_Sch_EZ!$C$3:$I$3,0)),"F","C")</f>
        <v>53.333333333333329</v>
      </c>
      <c r="M7195" s="34">
        <f>CONVERT(INDEX(DHW_StPt_Sch_EZ!$C$31:$I$54,MATCH(Schedules_8760!$C7195,DHW_StPt_Sch_EZ!$B$31:$B$54,0),MATCH(Schedules_8760!$F7195,DHW_StPt_Sch_EZ!$C$30:$I$30,0)),"F","C")</f>
        <v>53.333333333333329</v>
      </c>
      <c r="N7195" s="12"/>
      <c r="O7195" s="12"/>
      <c r="P7195" s="12"/>
    </row>
    <row r="7196" spans="1:16" x14ac:dyDescent="0.25">
      <c r="A7196" s="35">
        <v>7195</v>
      </c>
      <c r="B7196" s="89">
        <v>300.75</v>
      </c>
      <c r="C7196" s="35">
        <f t="shared" si="560"/>
        <v>19</v>
      </c>
      <c r="D7196" s="35">
        <f t="shared" si="563"/>
        <v>300</v>
      </c>
      <c r="E7196" s="35">
        <f t="shared" si="564"/>
        <v>6</v>
      </c>
      <c r="F7196" s="35" t="str">
        <f t="shared" si="561"/>
        <v>Friday</v>
      </c>
      <c r="G7196" s="35">
        <f t="shared" si="562"/>
        <v>10</v>
      </c>
      <c r="H7196" s="34">
        <f>CONVERT(INDEX(Htg_StPt_Sch_EZ!$C$4:$I$27,MATCH(Schedules_8760!$C7196,Htg_StPt_Sch_EZ!$B$4:$B$27,0),MATCH(Schedules_8760!$F7196,Htg_StPt_Sch_EZ!$C$3:$I$3,0)),"F","C")</f>
        <v>20.555555555555554</v>
      </c>
      <c r="I7196" s="34">
        <f>CONVERT(INDEX(Htg_StPt_Sch_EZ!$C$31:$I$54,MATCH(Schedules_8760!$C7196,Htg_StPt_Sch_EZ!$B$31:$B$54,0),MATCH(Schedules_8760!$F7196,Htg_StPt_Sch_EZ!$C$30:$I$30,0)),"F","C")</f>
        <v>18.333333333333332</v>
      </c>
      <c r="J7196" s="34">
        <f>CONVERT(INDEX(Clg_StPt_Sch_EZ!$C$4:$I$27,MATCH(Schedules_8760!$C7196,Clg_StPt_Sch_EZ!$B$4:$B$27,0),MATCH(Schedules_8760!$F7196,Clg_StPt_Sch_EZ!$C$3:$I$3,0)),"F","C")</f>
        <v>25.555555555555554</v>
      </c>
      <c r="K7196" s="34">
        <f>CONVERT(INDEX(Clg_StPt_Sch_EZ!$C$31:$I$54,MATCH(Schedules_8760!$C7196,Clg_StPt_Sch_EZ!$B$31:$B$54,0),MATCH(Schedules_8760!$F7196,Clg_StPt_Sch_EZ!$C$30:$I$30,0)),"F","C")</f>
        <v>28.333333333333332</v>
      </c>
      <c r="L7196" s="34">
        <f>CONVERT(INDEX(DHW_StPt_Sch_EZ!$C$4:$I$27,MATCH(Schedules_8760!$C7196,DHW_StPt_Sch_EZ!$B$4:$B$27,0),MATCH(Schedules_8760!$F7196,DHW_StPt_Sch_EZ!$C$3:$I$3,0)),"F","C")</f>
        <v>53.333333333333329</v>
      </c>
      <c r="M7196" s="34">
        <f>CONVERT(INDEX(DHW_StPt_Sch_EZ!$C$31:$I$54,MATCH(Schedules_8760!$C7196,DHW_StPt_Sch_EZ!$B$31:$B$54,0),MATCH(Schedules_8760!$F7196,DHW_StPt_Sch_EZ!$C$30:$I$30,0)),"F","C")</f>
        <v>53.333333333333329</v>
      </c>
      <c r="N7196" s="12"/>
      <c r="O7196" s="12"/>
      <c r="P7196" s="12"/>
    </row>
    <row r="7197" spans="1:16" x14ac:dyDescent="0.25">
      <c r="A7197" s="35">
        <v>7196</v>
      </c>
      <c r="B7197" s="89">
        <v>300.79166666666669</v>
      </c>
      <c r="C7197" s="35">
        <f t="shared" si="560"/>
        <v>20</v>
      </c>
      <c r="D7197" s="35">
        <f t="shared" si="563"/>
        <v>300</v>
      </c>
      <c r="E7197" s="35">
        <f t="shared" si="564"/>
        <v>6</v>
      </c>
      <c r="F7197" s="35" t="str">
        <f t="shared" si="561"/>
        <v>Friday</v>
      </c>
      <c r="G7197" s="35">
        <f t="shared" si="562"/>
        <v>10</v>
      </c>
      <c r="H7197" s="34">
        <f>CONVERT(INDEX(Htg_StPt_Sch_EZ!$C$4:$I$27,MATCH(Schedules_8760!$C7197,Htg_StPt_Sch_EZ!$B$4:$B$27,0),MATCH(Schedules_8760!$F7197,Htg_StPt_Sch_EZ!$C$3:$I$3,0)),"F","C")</f>
        <v>20.555555555555554</v>
      </c>
      <c r="I7197" s="34">
        <f>CONVERT(INDEX(Htg_StPt_Sch_EZ!$C$31:$I$54,MATCH(Schedules_8760!$C7197,Htg_StPt_Sch_EZ!$B$31:$B$54,0),MATCH(Schedules_8760!$F7197,Htg_StPt_Sch_EZ!$C$30:$I$30,0)),"F","C")</f>
        <v>18.888888888888889</v>
      </c>
      <c r="J7197" s="34">
        <f>CONVERT(INDEX(Clg_StPt_Sch_EZ!$C$4:$I$27,MATCH(Schedules_8760!$C7197,Clg_StPt_Sch_EZ!$B$4:$B$27,0),MATCH(Schedules_8760!$F7197,Clg_StPt_Sch_EZ!$C$3:$I$3,0)),"F","C")</f>
        <v>25.555555555555554</v>
      </c>
      <c r="K7197" s="34">
        <f>CONVERT(INDEX(Clg_StPt_Sch_EZ!$C$31:$I$54,MATCH(Schedules_8760!$C7197,Clg_StPt_Sch_EZ!$B$31:$B$54,0),MATCH(Schedules_8760!$F7197,Clg_StPt_Sch_EZ!$C$30:$I$30,0)),"F","C")</f>
        <v>28.333333333333332</v>
      </c>
      <c r="L7197" s="34">
        <f>CONVERT(INDEX(DHW_StPt_Sch_EZ!$C$4:$I$27,MATCH(Schedules_8760!$C7197,DHW_StPt_Sch_EZ!$B$4:$B$27,0),MATCH(Schedules_8760!$F7197,DHW_StPt_Sch_EZ!$C$3:$I$3,0)),"F","C")</f>
        <v>53.333333333333329</v>
      </c>
      <c r="M7197" s="34">
        <f>CONVERT(INDEX(DHW_StPt_Sch_EZ!$C$31:$I$54,MATCH(Schedules_8760!$C7197,DHW_StPt_Sch_EZ!$B$31:$B$54,0),MATCH(Schedules_8760!$F7197,DHW_StPt_Sch_EZ!$C$30:$I$30,0)),"F","C")</f>
        <v>53.333333333333329</v>
      </c>
      <c r="N7197" s="12"/>
      <c r="O7197" s="12"/>
      <c r="P7197" s="12"/>
    </row>
    <row r="7198" spans="1:16" x14ac:dyDescent="0.25">
      <c r="A7198" s="35">
        <v>7197</v>
      </c>
      <c r="B7198" s="89">
        <v>300.83333333333331</v>
      </c>
      <c r="C7198" s="35">
        <f t="shared" si="560"/>
        <v>21</v>
      </c>
      <c r="D7198" s="35">
        <f t="shared" si="563"/>
        <v>300</v>
      </c>
      <c r="E7198" s="35">
        <f t="shared" si="564"/>
        <v>6</v>
      </c>
      <c r="F7198" s="35" t="str">
        <f t="shared" si="561"/>
        <v>Friday</v>
      </c>
      <c r="G7198" s="35">
        <f t="shared" si="562"/>
        <v>10</v>
      </c>
      <c r="H7198" s="34">
        <f>CONVERT(INDEX(Htg_StPt_Sch_EZ!$C$4:$I$27,MATCH(Schedules_8760!$C7198,Htg_StPt_Sch_EZ!$B$4:$B$27,0),MATCH(Schedules_8760!$F7198,Htg_StPt_Sch_EZ!$C$3:$I$3,0)),"F","C")</f>
        <v>20.555555555555554</v>
      </c>
      <c r="I7198" s="34">
        <f>CONVERT(INDEX(Htg_StPt_Sch_EZ!$C$31:$I$54,MATCH(Schedules_8760!$C7198,Htg_StPt_Sch_EZ!$B$31:$B$54,0),MATCH(Schedules_8760!$F7198,Htg_StPt_Sch_EZ!$C$30:$I$30,0)),"F","C")</f>
        <v>19.444444444444443</v>
      </c>
      <c r="J7198" s="34">
        <f>CONVERT(INDEX(Clg_StPt_Sch_EZ!$C$4:$I$27,MATCH(Schedules_8760!$C7198,Clg_StPt_Sch_EZ!$B$4:$B$27,0),MATCH(Schedules_8760!$F7198,Clg_StPt_Sch_EZ!$C$3:$I$3,0)),"F","C")</f>
        <v>25.555555555555554</v>
      </c>
      <c r="K7198" s="34">
        <f>CONVERT(INDEX(Clg_StPt_Sch_EZ!$C$31:$I$54,MATCH(Schedules_8760!$C7198,Clg_StPt_Sch_EZ!$B$31:$B$54,0),MATCH(Schedules_8760!$F7198,Clg_StPt_Sch_EZ!$C$30:$I$30,0)),"F","C")</f>
        <v>28.333333333333332</v>
      </c>
      <c r="L7198" s="34">
        <f>CONVERT(INDEX(DHW_StPt_Sch_EZ!$C$4:$I$27,MATCH(Schedules_8760!$C7198,DHW_StPt_Sch_EZ!$B$4:$B$27,0),MATCH(Schedules_8760!$F7198,DHW_StPt_Sch_EZ!$C$3:$I$3,0)),"F","C")</f>
        <v>53.333333333333329</v>
      </c>
      <c r="M7198" s="34">
        <f>CONVERT(INDEX(DHW_StPt_Sch_EZ!$C$31:$I$54,MATCH(Schedules_8760!$C7198,DHW_StPt_Sch_EZ!$B$31:$B$54,0),MATCH(Schedules_8760!$F7198,DHW_StPt_Sch_EZ!$C$30:$I$30,0)),"F","C")</f>
        <v>53.333333333333329</v>
      </c>
      <c r="N7198" s="12"/>
      <c r="O7198" s="12"/>
      <c r="P7198" s="12"/>
    </row>
    <row r="7199" spans="1:16" x14ac:dyDescent="0.25">
      <c r="A7199" s="35">
        <v>7198</v>
      </c>
      <c r="B7199" s="89">
        <v>300.875</v>
      </c>
      <c r="C7199" s="35">
        <f t="shared" si="560"/>
        <v>22</v>
      </c>
      <c r="D7199" s="35">
        <f t="shared" si="563"/>
        <v>300</v>
      </c>
      <c r="E7199" s="35">
        <f t="shared" si="564"/>
        <v>6</v>
      </c>
      <c r="F7199" s="35" t="str">
        <f t="shared" si="561"/>
        <v>Friday</v>
      </c>
      <c r="G7199" s="35">
        <f t="shared" si="562"/>
        <v>10</v>
      </c>
      <c r="H7199" s="34">
        <f>CONVERT(INDEX(Htg_StPt_Sch_EZ!$C$4:$I$27,MATCH(Schedules_8760!$C7199,Htg_StPt_Sch_EZ!$B$4:$B$27,0),MATCH(Schedules_8760!$F7199,Htg_StPt_Sch_EZ!$C$3:$I$3,0)),"F","C")</f>
        <v>20.555555555555554</v>
      </c>
      <c r="I7199" s="34">
        <f>CONVERT(INDEX(Htg_StPt_Sch_EZ!$C$31:$I$54,MATCH(Schedules_8760!$C7199,Htg_StPt_Sch_EZ!$B$31:$B$54,0),MATCH(Schedules_8760!$F7199,Htg_StPt_Sch_EZ!$C$30:$I$30,0)),"F","C")</f>
        <v>19.444444444444443</v>
      </c>
      <c r="J7199" s="34">
        <f>CONVERT(INDEX(Clg_StPt_Sch_EZ!$C$4:$I$27,MATCH(Schedules_8760!$C7199,Clg_StPt_Sch_EZ!$B$4:$B$27,0),MATCH(Schedules_8760!$F7199,Clg_StPt_Sch_EZ!$C$3:$I$3,0)),"F","C")</f>
        <v>25.555555555555554</v>
      </c>
      <c r="K7199" s="34">
        <f>CONVERT(INDEX(Clg_StPt_Sch_EZ!$C$31:$I$54,MATCH(Schedules_8760!$C7199,Clg_StPt_Sch_EZ!$B$31:$B$54,0),MATCH(Schedules_8760!$F7199,Clg_StPt_Sch_EZ!$C$30:$I$30,0)),"F","C")</f>
        <v>28.333333333333332</v>
      </c>
      <c r="L7199" s="34">
        <f>CONVERT(INDEX(DHW_StPt_Sch_EZ!$C$4:$I$27,MATCH(Schedules_8760!$C7199,DHW_StPt_Sch_EZ!$B$4:$B$27,0),MATCH(Schedules_8760!$F7199,DHW_StPt_Sch_EZ!$C$3:$I$3,0)),"F","C")</f>
        <v>53.333333333333329</v>
      </c>
      <c r="M7199" s="34">
        <f>CONVERT(INDEX(DHW_StPt_Sch_EZ!$C$31:$I$54,MATCH(Schedules_8760!$C7199,DHW_StPt_Sch_EZ!$B$31:$B$54,0),MATCH(Schedules_8760!$F7199,DHW_StPt_Sch_EZ!$C$30:$I$30,0)),"F","C")</f>
        <v>53.333333333333329</v>
      </c>
      <c r="N7199" s="12"/>
      <c r="O7199" s="12"/>
      <c r="P7199" s="12"/>
    </row>
    <row r="7200" spans="1:16" x14ac:dyDescent="0.25">
      <c r="A7200" s="35">
        <v>7199</v>
      </c>
      <c r="B7200" s="89">
        <v>300.91666666666669</v>
      </c>
      <c r="C7200" s="35">
        <f t="shared" si="560"/>
        <v>23</v>
      </c>
      <c r="D7200" s="35">
        <f t="shared" si="563"/>
        <v>300</v>
      </c>
      <c r="E7200" s="35">
        <f t="shared" si="564"/>
        <v>6</v>
      </c>
      <c r="F7200" s="35" t="str">
        <f t="shared" si="561"/>
        <v>Friday</v>
      </c>
      <c r="G7200" s="35">
        <f t="shared" si="562"/>
        <v>10</v>
      </c>
      <c r="H7200" s="34">
        <f>CONVERT(INDEX(Htg_StPt_Sch_EZ!$C$4:$I$27,MATCH(Schedules_8760!$C7200,Htg_StPt_Sch_EZ!$B$4:$B$27,0),MATCH(Schedules_8760!$F7200,Htg_StPt_Sch_EZ!$C$3:$I$3,0)),"F","C")</f>
        <v>20.555555555555554</v>
      </c>
      <c r="I7200" s="34">
        <f>CONVERT(INDEX(Htg_StPt_Sch_EZ!$C$31:$I$54,MATCH(Schedules_8760!$C7200,Htg_StPt_Sch_EZ!$B$31:$B$54,0),MATCH(Schedules_8760!$F7200,Htg_StPt_Sch_EZ!$C$30:$I$30,0)),"F","C")</f>
        <v>19.444444444444443</v>
      </c>
      <c r="J7200" s="34">
        <f>CONVERT(INDEX(Clg_StPt_Sch_EZ!$C$4:$I$27,MATCH(Schedules_8760!$C7200,Clg_StPt_Sch_EZ!$B$4:$B$27,0),MATCH(Schedules_8760!$F7200,Clg_StPt_Sch_EZ!$C$3:$I$3,0)),"F","C")</f>
        <v>25.555555555555554</v>
      </c>
      <c r="K7200" s="34">
        <f>CONVERT(INDEX(Clg_StPt_Sch_EZ!$C$31:$I$54,MATCH(Schedules_8760!$C7200,Clg_StPt_Sch_EZ!$B$31:$B$54,0),MATCH(Schedules_8760!$F7200,Clg_StPt_Sch_EZ!$C$30:$I$30,0)),"F","C")</f>
        <v>28.333333333333332</v>
      </c>
      <c r="L7200" s="34">
        <f>CONVERT(INDEX(DHW_StPt_Sch_EZ!$C$4:$I$27,MATCH(Schedules_8760!$C7200,DHW_StPt_Sch_EZ!$B$4:$B$27,0),MATCH(Schedules_8760!$F7200,DHW_StPt_Sch_EZ!$C$3:$I$3,0)),"F","C")</f>
        <v>53.333333333333329</v>
      </c>
      <c r="M7200" s="34">
        <f>CONVERT(INDEX(DHW_StPt_Sch_EZ!$C$31:$I$54,MATCH(Schedules_8760!$C7200,DHW_StPt_Sch_EZ!$B$31:$B$54,0),MATCH(Schedules_8760!$F7200,DHW_StPt_Sch_EZ!$C$30:$I$30,0)),"F","C")</f>
        <v>53.333333333333329</v>
      </c>
      <c r="N7200" s="12"/>
      <c r="O7200" s="12"/>
      <c r="P7200" s="12"/>
    </row>
    <row r="7201" spans="1:16" x14ac:dyDescent="0.25">
      <c r="A7201" s="35">
        <v>7200</v>
      </c>
      <c r="B7201" s="89">
        <v>300.95833333333331</v>
      </c>
      <c r="C7201" s="35">
        <f t="shared" si="560"/>
        <v>24</v>
      </c>
      <c r="D7201" s="35">
        <f t="shared" si="563"/>
        <v>300</v>
      </c>
      <c r="E7201" s="35">
        <f t="shared" si="564"/>
        <v>6</v>
      </c>
      <c r="F7201" s="35" t="str">
        <f t="shared" si="561"/>
        <v>Friday</v>
      </c>
      <c r="G7201" s="35">
        <f t="shared" si="562"/>
        <v>10</v>
      </c>
      <c r="H7201" s="34">
        <f>CONVERT(INDEX(Htg_StPt_Sch_EZ!$C$4:$I$27,MATCH(Schedules_8760!$C7201,Htg_StPt_Sch_EZ!$B$4:$B$27,0),MATCH(Schedules_8760!$F7201,Htg_StPt_Sch_EZ!$C$3:$I$3,0)),"F","C")</f>
        <v>20.555555555555554</v>
      </c>
      <c r="I7201" s="34">
        <f>CONVERT(INDEX(Htg_StPt_Sch_EZ!$C$31:$I$54,MATCH(Schedules_8760!$C7201,Htg_StPt_Sch_EZ!$B$31:$B$54,0),MATCH(Schedules_8760!$F7201,Htg_StPt_Sch_EZ!$C$30:$I$30,0)),"F","C")</f>
        <v>19.444444444444443</v>
      </c>
      <c r="J7201" s="34">
        <f>CONVERT(INDEX(Clg_StPt_Sch_EZ!$C$4:$I$27,MATCH(Schedules_8760!$C7201,Clg_StPt_Sch_EZ!$B$4:$B$27,0),MATCH(Schedules_8760!$F7201,Clg_StPt_Sch_EZ!$C$3:$I$3,0)),"F","C")</f>
        <v>25.555555555555554</v>
      </c>
      <c r="K7201" s="34">
        <f>CONVERT(INDEX(Clg_StPt_Sch_EZ!$C$31:$I$54,MATCH(Schedules_8760!$C7201,Clg_StPt_Sch_EZ!$B$31:$B$54,0),MATCH(Schedules_8760!$F7201,Clg_StPt_Sch_EZ!$C$30:$I$30,0)),"F","C")</f>
        <v>28.333333333333332</v>
      </c>
      <c r="L7201" s="34">
        <f>CONVERT(INDEX(DHW_StPt_Sch_EZ!$C$4:$I$27,MATCH(Schedules_8760!$C7201,DHW_StPt_Sch_EZ!$B$4:$B$27,0),MATCH(Schedules_8760!$F7201,DHW_StPt_Sch_EZ!$C$3:$I$3,0)),"F","C")</f>
        <v>53.333333333333329</v>
      </c>
      <c r="M7201" s="34">
        <f>CONVERT(INDEX(DHW_StPt_Sch_EZ!$C$31:$I$54,MATCH(Schedules_8760!$C7201,DHW_StPt_Sch_EZ!$B$31:$B$54,0),MATCH(Schedules_8760!$F7201,DHW_StPt_Sch_EZ!$C$30:$I$30,0)),"F","C")</f>
        <v>53.333333333333329</v>
      </c>
      <c r="N7201" s="12"/>
      <c r="O7201" s="12"/>
      <c r="P7201" s="12"/>
    </row>
    <row r="7202" spans="1:16" x14ac:dyDescent="0.25">
      <c r="A7202" s="35">
        <v>7201</v>
      </c>
      <c r="B7202" s="89">
        <v>301</v>
      </c>
      <c r="C7202" s="35">
        <f t="shared" si="560"/>
        <v>1</v>
      </c>
      <c r="D7202" s="35">
        <f t="shared" si="563"/>
        <v>301</v>
      </c>
      <c r="E7202" s="35">
        <f t="shared" si="564"/>
        <v>7</v>
      </c>
      <c r="F7202" s="35" t="str">
        <f t="shared" si="561"/>
        <v>Saturday</v>
      </c>
      <c r="G7202" s="35">
        <f t="shared" si="562"/>
        <v>10</v>
      </c>
      <c r="H7202" s="34">
        <f>CONVERT(INDEX(Htg_StPt_Sch_EZ!$C$4:$I$27,MATCH(Schedules_8760!$C7202,Htg_StPt_Sch_EZ!$B$4:$B$27,0),MATCH(Schedules_8760!$F7202,Htg_StPt_Sch_EZ!$C$3:$I$3,0)),"F","C")</f>
        <v>20.555555555555554</v>
      </c>
      <c r="I7202" s="34">
        <f>CONVERT(INDEX(Htg_StPt_Sch_EZ!$C$31:$I$54,MATCH(Schedules_8760!$C7202,Htg_StPt_Sch_EZ!$B$31:$B$54,0),MATCH(Schedules_8760!$F7202,Htg_StPt_Sch_EZ!$C$30:$I$30,0)),"F","C")</f>
        <v>19.444444444444443</v>
      </c>
      <c r="J7202" s="34">
        <f>CONVERT(INDEX(Clg_StPt_Sch_EZ!$C$4:$I$27,MATCH(Schedules_8760!$C7202,Clg_StPt_Sch_EZ!$B$4:$B$27,0),MATCH(Schedules_8760!$F7202,Clg_StPt_Sch_EZ!$C$3:$I$3,0)),"F","C")</f>
        <v>25.555555555555554</v>
      </c>
      <c r="K7202" s="34">
        <f>CONVERT(INDEX(Clg_StPt_Sch_EZ!$C$31:$I$54,MATCH(Schedules_8760!$C7202,Clg_StPt_Sch_EZ!$B$31:$B$54,0),MATCH(Schedules_8760!$F7202,Clg_StPt_Sch_EZ!$C$30:$I$30,0)),"F","C")</f>
        <v>28.333333333333332</v>
      </c>
      <c r="L7202" s="34">
        <f>CONVERT(INDEX(DHW_StPt_Sch_EZ!$C$4:$I$27,MATCH(Schedules_8760!$C7202,DHW_StPt_Sch_EZ!$B$4:$B$27,0),MATCH(Schedules_8760!$F7202,DHW_StPt_Sch_EZ!$C$3:$I$3,0)),"F","C")</f>
        <v>53.333333333333329</v>
      </c>
      <c r="M7202" s="34">
        <f>CONVERT(INDEX(DHW_StPt_Sch_EZ!$C$31:$I$54,MATCH(Schedules_8760!$C7202,DHW_StPt_Sch_EZ!$B$31:$B$54,0),MATCH(Schedules_8760!$F7202,DHW_StPt_Sch_EZ!$C$30:$I$30,0)),"F","C")</f>
        <v>53.333333333333329</v>
      </c>
      <c r="N7202" s="12"/>
      <c r="O7202" s="12"/>
      <c r="P7202" s="12"/>
    </row>
    <row r="7203" spans="1:16" x14ac:dyDescent="0.25">
      <c r="A7203" s="35">
        <v>7202</v>
      </c>
      <c r="B7203" s="89">
        <v>301.04166666666669</v>
      </c>
      <c r="C7203" s="35">
        <f t="shared" si="560"/>
        <v>2</v>
      </c>
      <c r="D7203" s="35">
        <f t="shared" si="563"/>
        <v>301</v>
      </c>
      <c r="E7203" s="35">
        <f t="shared" si="564"/>
        <v>7</v>
      </c>
      <c r="F7203" s="35" t="str">
        <f t="shared" si="561"/>
        <v>Saturday</v>
      </c>
      <c r="G7203" s="35">
        <f t="shared" si="562"/>
        <v>10</v>
      </c>
      <c r="H7203" s="34">
        <f>CONVERT(INDEX(Htg_StPt_Sch_EZ!$C$4:$I$27,MATCH(Schedules_8760!$C7203,Htg_StPt_Sch_EZ!$B$4:$B$27,0),MATCH(Schedules_8760!$F7203,Htg_StPt_Sch_EZ!$C$3:$I$3,0)),"F","C")</f>
        <v>20.555555555555554</v>
      </c>
      <c r="I7203" s="34">
        <f>CONVERT(INDEX(Htg_StPt_Sch_EZ!$C$31:$I$54,MATCH(Schedules_8760!$C7203,Htg_StPt_Sch_EZ!$B$31:$B$54,0),MATCH(Schedules_8760!$F7203,Htg_StPt_Sch_EZ!$C$30:$I$30,0)),"F","C")</f>
        <v>19.444444444444443</v>
      </c>
      <c r="J7203" s="34">
        <f>CONVERT(INDEX(Clg_StPt_Sch_EZ!$C$4:$I$27,MATCH(Schedules_8760!$C7203,Clg_StPt_Sch_EZ!$B$4:$B$27,0),MATCH(Schedules_8760!$F7203,Clg_StPt_Sch_EZ!$C$3:$I$3,0)),"F","C")</f>
        <v>25.555555555555554</v>
      </c>
      <c r="K7203" s="34">
        <f>CONVERT(INDEX(Clg_StPt_Sch_EZ!$C$31:$I$54,MATCH(Schedules_8760!$C7203,Clg_StPt_Sch_EZ!$B$31:$B$54,0),MATCH(Schedules_8760!$F7203,Clg_StPt_Sch_EZ!$C$30:$I$30,0)),"F","C")</f>
        <v>28.333333333333332</v>
      </c>
      <c r="L7203" s="34">
        <f>CONVERT(INDEX(DHW_StPt_Sch_EZ!$C$4:$I$27,MATCH(Schedules_8760!$C7203,DHW_StPt_Sch_EZ!$B$4:$B$27,0),MATCH(Schedules_8760!$F7203,DHW_StPt_Sch_EZ!$C$3:$I$3,0)),"F","C")</f>
        <v>53.333333333333329</v>
      </c>
      <c r="M7203" s="34">
        <f>CONVERT(INDEX(DHW_StPt_Sch_EZ!$C$31:$I$54,MATCH(Schedules_8760!$C7203,DHW_StPt_Sch_EZ!$B$31:$B$54,0),MATCH(Schedules_8760!$F7203,DHW_StPt_Sch_EZ!$C$30:$I$30,0)),"F","C")</f>
        <v>53.333333333333329</v>
      </c>
      <c r="N7203" s="12"/>
      <c r="O7203" s="12"/>
      <c r="P7203" s="12"/>
    </row>
    <row r="7204" spans="1:16" x14ac:dyDescent="0.25">
      <c r="A7204" s="35">
        <v>7203</v>
      </c>
      <c r="B7204" s="89">
        <v>301.08333333333331</v>
      </c>
      <c r="C7204" s="35">
        <f t="shared" si="560"/>
        <v>3</v>
      </c>
      <c r="D7204" s="35">
        <f t="shared" si="563"/>
        <v>301</v>
      </c>
      <c r="E7204" s="35">
        <f t="shared" si="564"/>
        <v>7</v>
      </c>
      <c r="F7204" s="35" t="str">
        <f t="shared" si="561"/>
        <v>Saturday</v>
      </c>
      <c r="G7204" s="35">
        <f t="shared" si="562"/>
        <v>10</v>
      </c>
      <c r="H7204" s="34">
        <f>CONVERT(INDEX(Htg_StPt_Sch_EZ!$C$4:$I$27,MATCH(Schedules_8760!$C7204,Htg_StPt_Sch_EZ!$B$4:$B$27,0),MATCH(Schedules_8760!$F7204,Htg_StPt_Sch_EZ!$C$3:$I$3,0)),"F","C")</f>
        <v>20.555555555555554</v>
      </c>
      <c r="I7204" s="34">
        <f>CONVERT(INDEX(Htg_StPt_Sch_EZ!$C$31:$I$54,MATCH(Schedules_8760!$C7204,Htg_StPt_Sch_EZ!$B$31:$B$54,0),MATCH(Schedules_8760!$F7204,Htg_StPt_Sch_EZ!$C$30:$I$30,0)),"F","C")</f>
        <v>19.444444444444443</v>
      </c>
      <c r="J7204" s="34">
        <f>CONVERT(INDEX(Clg_StPt_Sch_EZ!$C$4:$I$27,MATCH(Schedules_8760!$C7204,Clg_StPt_Sch_EZ!$B$4:$B$27,0),MATCH(Schedules_8760!$F7204,Clg_StPt_Sch_EZ!$C$3:$I$3,0)),"F","C")</f>
        <v>25.555555555555554</v>
      </c>
      <c r="K7204" s="34">
        <f>CONVERT(INDEX(Clg_StPt_Sch_EZ!$C$31:$I$54,MATCH(Schedules_8760!$C7204,Clg_StPt_Sch_EZ!$B$31:$B$54,0),MATCH(Schedules_8760!$F7204,Clg_StPt_Sch_EZ!$C$30:$I$30,0)),"F","C")</f>
        <v>28.333333333333332</v>
      </c>
      <c r="L7204" s="34">
        <f>CONVERT(INDEX(DHW_StPt_Sch_EZ!$C$4:$I$27,MATCH(Schedules_8760!$C7204,DHW_StPt_Sch_EZ!$B$4:$B$27,0),MATCH(Schedules_8760!$F7204,DHW_StPt_Sch_EZ!$C$3:$I$3,0)),"F","C")</f>
        <v>53.333333333333329</v>
      </c>
      <c r="M7204" s="34">
        <f>CONVERT(INDEX(DHW_StPt_Sch_EZ!$C$31:$I$54,MATCH(Schedules_8760!$C7204,DHW_StPt_Sch_EZ!$B$31:$B$54,0),MATCH(Schedules_8760!$F7204,DHW_StPt_Sch_EZ!$C$30:$I$30,0)),"F","C")</f>
        <v>53.333333333333329</v>
      </c>
      <c r="N7204" s="12"/>
      <c r="O7204" s="12"/>
      <c r="P7204" s="12"/>
    </row>
    <row r="7205" spans="1:16" x14ac:dyDescent="0.25">
      <c r="A7205" s="35">
        <v>7204</v>
      </c>
      <c r="B7205" s="89">
        <v>301.125</v>
      </c>
      <c r="C7205" s="35">
        <f t="shared" si="560"/>
        <v>4</v>
      </c>
      <c r="D7205" s="35">
        <f t="shared" si="563"/>
        <v>301</v>
      </c>
      <c r="E7205" s="35">
        <f t="shared" si="564"/>
        <v>7</v>
      </c>
      <c r="F7205" s="35" t="str">
        <f t="shared" si="561"/>
        <v>Saturday</v>
      </c>
      <c r="G7205" s="35">
        <f t="shared" si="562"/>
        <v>10</v>
      </c>
      <c r="H7205" s="34">
        <f>CONVERT(INDEX(Htg_StPt_Sch_EZ!$C$4:$I$27,MATCH(Schedules_8760!$C7205,Htg_StPt_Sch_EZ!$B$4:$B$27,0),MATCH(Schedules_8760!$F7205,Htg_StPt_Sch_EZ!$C$3:$I$3,0)),"F","C")</f>
        <v>20.555555555555554</v>
      </c>
      <c r="I7205" s="34">
        <f>CONVERT(INDEX(Htg_StPt_Sch_EZ!$C$31:$I$54,MATCH(Schedules_8760!$C7205,Htg_StPt_Sch_EZ!$B$31:$B$54,0),MATCH(Schedules_8760!$F7205,Htg_StPt_Sch_EZ!$C$30:$I$30,0)),"F","C")</f>
        <v>19.444444444444443</v>
      </c>
      <c r="J7205" s="34">
        <f>CONVERT(INDEX(Clg_StPt_Sch_EZ!$C$4:$I$27,MATCH(Schedules_8760!$C7205,Clg_StPt_Sch_EZ!$B$4:$B$27,0),MATCH(Schedules_8760!$F7205,Clg_StPt_Sch_EZ!$C$3:$I$3,0)),"F","C")</f>
        <v>25.555555555555554</v>
      </c>
      <c r="K7205" s="34">
        <f>CONVERT(INDEX(Clg_StPt_Sch_EZ!$C$31:$I$54,MATCH(Schedules_8760!$C7205,Clg_StPt_Sch_EZ!$B$31:$B$54,0),MATCH(Schedules_8760!$F7205,Clg_StPt_Sch_EZ!$C$30:$I$30,0)),"F","C")</f>
        <v>28.333333333333332</v>
      </c>
      <c r="L7205" s="34">
        <f>CONVERT(INDEX(DHW_StPt_Sch_EZ!$C$4:$I$27,MATCH(Schedules_8760!$C7205,DHW_StPt_Sch_EZ!$B$4:$B$27,0),MATCH(Schedules_8760!$F7205,DHW_StPt_Sch_EZ!$C$3:$I$3,0)),"F","C")</f>
        <v>53.333333333333329</v>
      </c>
      <c r="M7205" s="34">
        <f>CONVERT(INDEX(DHW_StPt_Sch_EZ!$C$31:$I$54,MATCH(Schedules_8760!$C7205,DHW_StPt_Sch_EZ!$B$31:$B$54,0),MATCH(Schedules_8760!$F7205,DHW_StPt_Sch_EZ!$C$30:$I$30,0)),"F","C")</f>
        <v>53.333333333333329</v>
      </c>
      <c r="N7205" s="12"/>
      <c r="O7205" s="12"/>
      <c r="P7205" s="12"/>
    </row>
    <row r="7206" spans="1:16" x14ac:dyDescent="0.25">
      <c r="A7206" s="35">
        <v>7205</v>
      </c>
      <c r="B7206" s="89">
        <v>301.16666666666669</v>
      </c>
      <c r="C7206" s="35">
        <f t="shared" si="560"/>
        <v>5</v>
      </c>
      <c r="D7206" s="35">
        <f t="shared" si="563"/>
        <v>301</v>
      </c>
      <c r="E7206" s="35">
        <f t="shared" si="564"/>
        <v>7</v>
      </c>
      <c r="F7206" s="35" t="str">
        <f t="shared" si="561"/>
        <v>Saturday</v>
      </c>
      <c r="G7206" s="35">
        <f t="shared" si="562"/>
        <v>10</v>
      </c>
      <c r="H7206" s="34">
        <f>CONVERT(INDEX(Htg_StPt_Sch_EZ!$C$4:$I$27,MATCH(Schedules_8760!$C7206,Htg_StPt_Sch_EZ!$B$4:$B$27,0),MATCH(Schedules_8760!$F7206,Htg_StPt_Sch_EZ!$C$3:$I$3,0)),"F","C")</f>
        <v>20.555555555555554</v>
      </c>
      <c r="I7206" s="34">
        <f>CONVERT(INDEX(Htg_StPt_Sch_EZ!$C$31:$I$54,MATCH(Schedules_8760!$C7206,Htg_StPt_Sch_EZ!$B$31:$B$54,0),MATCH(Schedules_8760!$F7206,Htg_StPt_Sch_EZ!$C$30:$I$30,0)),"F","C")</f>
        <v>19.444444444444443</v>
      </c>
      <c r="J7206" s="34">
        <f>CONVERT(INDEX(Clg_StPt_Sch_EZ!$C$4:$I$27,MATCH(Schedules_8760!$C7206,Clg_StPt_Sch_EZ!$B$4:$B$27,0),MATCH(Schedules_8760!$F7206,Clg_StPt_Sch_EZ!$C$3:$I$3,0)),"F","C")</f>
        <v>25.555555555555554</v>
      </c>
      <c r="K7206" s="34">
        <f>CONVERT(INDEX(Clg_StPt_Sch_EZ!$C$31:$I$54,MATCH(Schedules_8760!$C7206,Clg_StPt_Sch_EZ!$B$31:$B$54,0),MATCH(Schedules_8760!$F7206,Clg_StPt_Sch_EZ!$C$30:$I$30,0)),"F","C")</f>
        <v>28.333333333333332</v>
      </c>
      <c r="L7206" s="34">
        <f>CONVERT(INDEX(DHW_StPt_Sch_EZ!$C$4:$I$27,MATCH(Schedules_8760!$C7206,DHW_StPt_Sch_EZ!$B$4:$B$27,0),MATCH(Schedules_8760!$F7206,DHW_StPt_Sch_EZ!$C$3:$I$3,0)),"F","C")</f>
        <v>53.333333333333329</v>
      </c>
      <c r="M7206" s="34">
        <f>CONVERT(INDEX(DHW_StPt_Sch_EZ!$C$31:$I$54,MATCH(Schedules_8760!$C7206,DHW_StPt_Sch_EZ!$B$31:$B$54,0),MATCH(Schedules_8760!$F7206,DHW_StPt_Sch_EZ!$C$30:$I$30,0)),"F","C")</f>
        <v>53.333333333333329</v>
      </c>
      <c r="N7206" s="12"/>
      <c r="O7206" s="12"/>
      <c r="P7206" s="12"/>
    </row>
    <row r="7207" spans="1:16" x14ac:dyDescent="0.25">
      <c r="A7207" s="35">
        <v>7206</v>
      </c>
      <c r="B7207" s="89">
        <v>301.20833333333331</v>
      </c>
      <c r="C7207" s="35">
        <f t="shared" si="560"/>
        <v>6</v>
      </c>
      <c r="D7207" s="35">
        <f t="shared" si="563"/>
        <v>301</v>
      </c>
      <c r="E7207" s="35">
        <f t="shared" si="564"/>
        <v>7</v>
      </c>
      <c r="F7207" s="35" t="str">
        <f t="shared" si="561"/>
        <v>Saturday</v>
      </c>
      <c r="G7207" s="35">
        <f t="shared" si="562"/>
        <v>10</v>
      </c>
      <c r="H7207" s="34">
        <f>CONVERT(INDEX(Htg_StPt_Sch_EZ!$C$4:$I$27,MATCH(Schedules_8760!$C7207,Htg_StPt_Sch_EZ!$B$4:$B$27,0),MATCH(Schedules_8760!$F7207,Htg_StPt_Sch_EZ!$C$3:$I$3,0)),"F","C")</f>
        <v>20.555555555555554</v>
      </c>
      <c r="I7207" s="34">
        <f>CONVERT(INDEX(Htg_StPt_Sch_EZ!$C$31:$I$54,MATCH(Schedules_8760!$C7207,Htg_StPt_Sch_EZ!$B$31:$B$54,0),MATCH(Schedules_8760!$F7207,Htg_StPt_Sch_EZ!$C$30:$I$30,0)),"F","C")</f>
        <v>19.444444444444443</v>
      </c>
      <c r="J7207" s="34">
        <f>CONVERT(INDEX(Clg_StPt_Sch_EZ!$C$4:$I$27,MATCH(Schedules_8760!$C7207,Clg_StPt_Sch_EZ!$B$4:$B$27,0),MATCH(Schedules_8760!$F7207,Clg_StPt_Sch_EZ!$C$3:$I$3,0)),"F","C")</f>
        <v>25.555555555555554</v>
      </c>
      <c r="K7207" s="34">
        <f>CONVERT(INDEX(Clg_StPt_Sch_EZ!$C$31:$I$54,MATCH(Schedules_8760!$C7207,Clg_StPt_Sch_EZ!$B$31:$B$54,0),MATCH(Schedules_8760!$F7207,Clg_StPt_Sch_EZ!$C$30:$I$30,0)),"F","C")</f>
        <v>28.333333333333332</v>
      </c>
      <c r="L7207" s="34">
        <f>CONVERT(INDEX(DHW_StPt_Sch_EZ!$C$4:$I$27,MATCH(Schedules_8760!$C7207,DHW_StPt_Sch_EZ!$B$4:$B$27,0),MATCH(Schedules_8760!$F7207,DHW_StPt_Sch_EZ!$C$3:$I$3,0)),"F","C")</f>
        <v>53.333333333333329</v>
      </c>
      <c r="M7207" s="34">
        <f>CONVERT(INDEX(DHW_StPt_Sch_EZ!$C$31:$I$54,MATCH(Schedules_8760!$C7207,DHW_StPt_Sch_EZ!$B$31:$B$54,0),MATCH(Schedules_8760!$F7207,DHW_StPt_Sch_EZ!$C$30:$I$30,0)),"F","C")</f>
        <v>53.333333333333329</v>
      </c>
      <c r="N7207" s="12"/>
      <c r="O7207" s="12"/>
      <c r="P7207" s="12"/>
    </row>
    <row r="7208" spans="1:16" x14ac:dyDescent="0.25">
      <c r="A7208" s="35">
        <v>7207</v>
      </c>
      <c r="B7208" s="89">
        <v>301.25</v>
      </c>
      <c r="C7208" s="35">
        <f t="shared" si="560"/>
        <v>7</v>
      </c>
      <c r="D7208" s="35">
        <f t="shared" si="563"/>
        <v>301</v>
      </c>
      <c r="E7208" s="35">
        <f t="shared" si="564"/>
        <v>7</v>
      </c>
      <c r="F7208" s="35" t="str">
        <f t="shared" si="561"/>
        <v>Saturday</v>
      </c>
      <c r="G7208" s="35">
        <f t="shared" si="562"/>
        <v>10</v>
      </c>
      <c r="H7208" s="34">
        <f>CONVERT(INDEX(Htg_StPt_Sch_EZ!$C$4:$I$27,MATCH(Schedules_8760!$C7208,Htg_StPt_Sch_EZ!$B$4:$B$27,0),MATCH(Schedules_8760!$F7208,Htg_StPt_Sch_EZ!$C$3:$I$3,0)),"F","C")</f>
        <v>20.555555555555554</v>
      </c>
      <c r="I7208" s="34">
        <f>CONVERT(INDEX(Htg_StPt_Sch_EZ!$C$31:$I$54,MATCH(Schedules_8760!$C7208,Htg_StPt_Sch_EZ!$B$31:$B$54,0),MATCH(Schedules_8760!$F7208,Htg_StPt_Sch_EZ!$C$30:$I$30,0)),"F","C")</f>
        <v>19.444444444444443</v>
      </c>
      <c r="J7208" s="34">
        <f>CONVERT(INDEX(Clg_StPt_Sch_EZ!$C$4:$I$27,MATCH(Schedules_8760!$C7208,Clg_StPt_Sch_EZ!$B$4:$B$27,0),MATCH(Schedules_8760!$F7208,Clg_StPt_Sch_EZ!$C$3:$I$3,0)),"F","C")</f>
        <v>25.555555555555554</v>
      </c>
      <c r="K7208" s="34">
        <f>CONVERT(INDEX(Clg_StPt_Sch_EZ!$C$31:$I$54,MATCH(Schedules_8760!$C7208,Clg_StPt_Sch_EZ!$B$31:$B$54,0),MATCH(Schedules_8760!$F7208,Clg_StPt_Sch_EZ!$C$30:$I$30,0)),"F","C")</f>
        <v>28.333333333333332</v>
      </c>
      <c r="L7208" s="34">
        <f>CONVERT(INDEX(DHW_StPt_Sch_EZ!$C$4:$I$27,MATCH(Schedules_8760!$C7208,DHW_StPt_Sch_EZ!$B$4:$B$27,0),MATCH(Schedules_8760!$F7208,DHW_StPt_Sch_EZ!$C$3:$I$3,0)),"F","C")</f>
        <v>53.333333333333329</v>
      </c>
      <c r="M7208" s="34">
        <f>CONVERT(INDEX(DHW_StPt_Sch_EZ!$C$31:$I$54,MATCH(Schedules_8760!$C7208,DHW_StPt_Sch_EZ!$B$31:$B$54,0),MATCH(Schedules_8760!$F7208,DHW_StPt_Sch_EZ!$C$30:$I$30,0)),"F","C")</f>
        <v>53.333333333333329</v>
      </c>
      <c r="N7208" s="12"/>
      <c r="O7208" s="12"/>
      <c r="P7208" s="12"/>
    </row>
    <row r="7209" spans="1:16" x14ac:dyDescent="0.25">
      <c r="A7209" s="35">
        <v>7208</v>
      </c>
      <c r="B7209" s="89">
        <v>301.29166666666669</v>
      </c>
      <c r="C7209" s="35">
        <f t="shared" si="560"/>
        <v>8</v>
      </c>
      <c r="D7209" s="35">
        <f t="shared" si="563"/>
        <v>301</v>
      </c>
      <c r="E7209" s="35">
        <f t="shared" si="564"/>
        <v>7</v>
      </c>
      <c r="F7209" s="35" t="str">
        <f t="shared" si="561"/>
        <v>Saturday</v>
      </c>
      <c r="G7209" s="35">
        <f t="shared" si="562"/>
        <v>10</v>
      </c>
      <c r="H7209" s="34">
        <f>CONVERT(INDEX(Htg_StPt_Sch_EZ!$C$4:$I$27,MATCH(Schedules_8760!$C7209,Htg_StPt_Sch_EZ!$B$4:$B$27,0),MATCH(Schedules_8760!$F7209,Htg_StPt_Sch_EZ!$C$3:$I$3,0)),"F","C")</f>
        <v>20.555555555555554</v>
      </c>
      <c r="I7209" s="34">
        <f>CONVERT(INDEX(Htg_StPt_Sch_EZ!$C$31:$I$54,MATCH(Schedules_8760!$C7209,Htg_StPt_Sch_EZ!$B$31:$B$54,0),MATCH(Schedules_8760!$F7209,Htg_StPt_Sch_EZ!$C$30:$I$30,0)),"F","C")</f>
        <v>19.444444444444443</v>
      </c>
      <c r="J7209" s="34">
        <f>CONVERT(INDEX(Clg_StPt_Sch_EZ!$C$4:$I$27,MATCH(Schedules_8760!$C7209,Clg_StPt_Sch_EZ!$B$4:$B$27,0),MATCH(Schedules_8760!$F7209,Clg_StPt_Sch_EZ!$C$3:$I$3,0)),"F","C")</f>
        <v>25.555555555555554</v>
      </c>
      <c r="K7209" s="34">
        <f>CONVERT(INDEX(Clg_StPt_Sch_EZ!$C$31:$I$54,MATCH(Schedules_8760!$C7209,Clg_StPt_Sch_EZ!$B$31:$B$54,0),MATCH(Schedules_8760!$F7209,Clg_StPt_Sch_EZ!$C$30:$I$30,0)),"F","C")</f>
        <v>25</v>
      </c>
      <c r="L7209" s="34">
        <f>CONVERT(INDEX(DHW_StPt_Sch_EZ!$C$4:$I$27,MATCH(Schedules_8760!$C7209,DHW_StPt_Sch_EZ!$B$4:$B$27,0),MATCH(Schedules_8760!$F7209,DHW_StPt_Sch_EZ!$C$3:$I$3,0)),"F","C")</f>
        <v>53.333333333333329</v>
      </c>
      <c r="M7209" s="34">
        <f>CONVERT(INDEX(DHW_StPt_Sch_EZ!$C$31:$I$54,MATCH(Schedules_8760!$C7209,DHW_StPt_Sch_EZ!$B$31:$B$54,0),MATCH(Schedules_8760!$F7209,DHW_StPt_Sch_EZ!$C$30:$I$30,0)),"F","C")</f>
        <v>53.333333333333329</v>
      </c>
      <c r="N7209" s="12"/>
      <c r="O7209" s="12"/>
      <c r="P7209" s="12"/>
    </row>
    <row r="7210" spans="1:16" x14ac:dyDescent="0.25">
      <c r="A7210" s="35">
        <v>7209</v>
      </c>
      <c r="B7210" s="89">
        <v>301.33333333333331</v>
      </c>
      <c r="C7210" s="35">
        <f t="shared" si="560"/>
        <v>9</v>
      </c>
      <c r="D7210" s="35">
        <f t="shared" si="563"/>
        <v>301</v>
      </c>
      <c r="E7210" s="35">
        <f t="shared" si="564"/>
        <v>7</v>
      </c>
      <c r="F7210" s="35" t="str">
        <f t="shared" si="561"/>
        <v>Saturday</v>
      </c>
      <c r="G7210" s="35">
        <f t="shared" si="562"/>
        <v>10</v>
      </c>
      <c r="H7210" s="34">
        <f>CONVERT(INDEX(Htg_StPt_Sch_EZ!$C$4:$I$27,MATCH(Schedules_8760!$C7210,Htg_StPt_Sch_EZ!$B$4:$B$27,0),MATCH(Schedules_8760!$F7210,Htg_StPt_Sch_EZ!$C$3:$I$3,0)),"F","C")</f>
        <v>20.555555555555554</v>
      </c>
      <c r="I7210" s="34">
        <f>CONVERT(INDEX(Htg_StPt_Sch_EZ!$C$31:$I$54,MATCH(Schedules_8760!$C7210,Htg_StPt_Sch_EZ!$B$31:$B$54,0),MATCH(Schedules_8760!$F7210,Htg_StPt_Sch_EZ!$C$30:$I$30,0)),"F","C")</f>
        <v>19.444444444444443</v>
      </c>
      <c r="J7210" s="34">
        <f>CONVERT(INDEX(Clg_StPt_Sch_EZ!$C$4:$I$27,MATCH(Schedules_8760!$C7210,Clg_StPt_Sch_EZ!$B$4:$B$27,0),MATCH(Schedules_8760!$F7210,Clg_StPt_Sch_EZ!$C$3:$I$3,0)),"F","C")</f>
        <v>25.555555555555554</v>
      </c>
      <c r="K7210" s="34">
        <f>CONVERT(INDEX(Clg_StPt_Sch_EZ!$C$31:$I$54,MATCH(Schedules_8760!$C7210,Clg_StPt_Sch_EZ!$B$31:$B$54,0),MATCH(Schedules_8760!$F7210,Clg_StPt_Sch_EZ!$C$30:$I$30,0)),"F","C")</f>
        <v>25</v>
      </c>
      <c r="L7210" s="34">
        <f>CONVERT(INDEX(DHW_StPt_Sch_EZ!$C$4:$I$27,MATCH(Schedules_8760!$C7210,DHW_StPt_Sch_EZ!$B$4:$B$27,0),MATCH(Schedules_8760!$F7210,DHW_StPt_Sch_EZ!$C$3:$I$3,0)),"F","C")</f>
        <v>53.333333333333329</v>
      </c>
      <c r="M7210" s="34">
        <f>CONVERT(INDEX(DHW_StPt_Sch_EZ!$C$31:$I$54,MATCH(Schedules_8760!$C7210,DHW_StPt_Sch_EZ!$B$31:$B$54,0),MATCH(Schedules_8760!$F7210,DHW_StPt_Sch_EZ!$C$30:$I$30,0)),"F","C")</f>
        <v>53.333333333333329</v>
      </c>
      <c r="N7210" s="12"/>
      <c r="O7210" s="12"/>
      <c r="P7210" s="12"/>
    </row>
    <row r="7211" spans="1:16" x14ac:dyDescent="0.25">
      <c r="A7211" s="35">
        <v>7210</v>
      </c>
      <c r="B7211" s="89">
        <v>301.375</v>
      </c>
      <c r="C7211" s="35">
        <f t="shared" si="560"/>
        <v>10</v>
      </c>
      <c r="D7211" s="35">
        <f t="shared" si="563"/>
        <v>301</v>
      </c>
      <c r="E7211" s="35">
        <f t="shared" si="564"/>
        <v>7</v>
      </c>
      <c r="F7211" s="35" t="str">
        <f t="shared" si="561"/>
        <v>Saturday</v>
      </c>
      <c r="G7211" s="35">
        <f t="shared" si="562"/>
        <v>10</v>
      </c>
      <c r="H7211" s="34">
        <f>CONVERT(INDEX(Htg_StPt_Sch_EZ!$C$4:$I$27,MATCH(Schedules_8760!$C7211,Htg_StPt_Sch_EZ!$B$4:$B$27,0),MATCH(Schedules_8760!$F7211,Htg_StPt_Sch_EZ!$C$3:$I$3,0)),"F","C")</f>
        <v>20.555555555555554</v>
      </c>
      <c r="I7211" s="34">
        <f>CONVERT(INDEX(Htg_StPt_Sch_EZ!$C$31:$I$54,MATCH(Schedules_8760!$C7211,Htg_StPt_Sch_EZ!$B$31:$B$54,0),MATCH(Schedules_8760!$F7211,Htg_StPt_Sch_EZ!$C$30:$I$30,0)),"F","C")</f>
        <v>19.444444444444443</v>
      </c>
      <c r="J7211" s="34">
        <f>CONVERT(INDEX(Clg_StPt_Sch_EZ!$C$4:$I$27,MATCH(Schedules_8760!$C7211,Clg_StPt_Sch_EZ!$B$4:$B$27,0),MATCH(Schedules_8760!$F7211,Clg_StPt_Sch_EZ!$C$3:$I$3,0)),"F","C")</f>
        <v>25.555555555555554</v>
      </c>
      <c r="K7211" s="34">
        <f>CONVERT(INDEX(Clg_StPt_Sch_EZ!$C$31:$I$54,MATCH(Schedules_8760!$C7211,Clg_StPt_Sch_EZ!$B$31:$B$54,0),MATCH(Schedules_8760!$F7211,Clg_StPt_Sch_EZ!$C$30:$I$30,0)),"F","C")</f>
        <v>25</v>
      </c>
      <c r="L7211" s="34">
        <f>CONVERT(INDEX(DHW_StPt_Sch_EZ!$C$4:$I$27,MATCH(Schedules_8760!$C7211,DHW_StPt_Sch_EZ!$B$4:$B$27,0),MATCH(Schedules_8760!$F7211,DHW_StPt_Sch_EZ!$C$3:$I$3,0)),"F","C")</f>
        <v>53.333333333333329</v>
      </c>
      <c r="M7211" s="34">
        <f>CONVERT(INDEX(DHW_StPt_Sch_EZ!$C$31:$I$54,MATCH(Schedules_8760!$C7211,DHW_StPt_Sch_EZ!$B$31:$B$54,0),MATCH(Schedules_8760!$F7211,DHW_StPt_Sch_EZ!$C$30:$I$30,0)),"F","C")</f>
        <v>53.333333333333329</v>
      </c>
      <c r="N7211" s="12"/>
      <c r="O7211" s="12"/>
      <c r="P7211" s="12"/>
    </row>
    <row r="7212" spans="1:16" x14ac:dyDescent="0.25">
      <c r="A7212" s="35">
        <v>7211</v>
      </c>
      <c r="B7212" s="89">
        <v>301.41666666666669</v>
      </c>
      <c r="C7212" s="35">
        <f t="shared" si="560"/>
        <v>11</v>
      </c>
      <c r="D7212" s="35">
        <f t="shared" si="563"/>
        <v>301</v>
      </c>
      <c r="E7212" s="35">
        <f t="shared" si="564"/>
        <v>7</v>
      </c>
      <c r="F7212" s="35" t="str">
        <f t="shared" si="561"/>
        <v>Saturday</v>
      </c>
      <c r="G7212" s="35">
        <f t="shared" si="562"/>
        <v>10</v>
      </c>
      <c r="H7212" s="34">
        <f>CONVERT(INDEX(Htg_StPt_Sch_EZ!$C$4:$I$27,MATCH(Schedules_8760!$C7212,Htg_StPt_Sch_EZ!$B$4:$B$27,0),MATCH(Schedules_8760!$F7212,Htg_StPt_Sch_EZ!$C$3:$I$3,0)),"F","C")</f>
        <v>20.555555555555554</v>
      </c>
      <c r="I7212" s="34">
        <f>CONVERT(INDEX(Htg_StPt_Sch_EZ!$C$31:$I$54,MATCH(Schedules_8760!$C7212,Htg_StPt_Sch_EZ!$B$31:$B$54,0),MATCH(Schedules_8760!$F7212,Htg_StPt_Sch_EZ!$C$30:$I$30,0)),"F","C")</f>
        <v>19.444444444444443</v>
      </c>
      <c r="J7212" s="34">
        <f>CONVERT(INDEX(Clg_StPt_Sch_EZ!$C$4:$I$27,MATCH(Schedules_8760!$C7212,Clg_StPt_Sch_EZ!$B$4:$B$27,0),MATCH(Schedules_8760!$F7212,Clg_StPt_Sch_EZ!$C$3:$I$3,0)),"F","C")</f>
        <v>25.555555555555554</v>
      </c>
      <c r="K7212" s="34">
        <f>CONVERT(INDEX(Clg_StPt_Sch_EZ!$C$31:$I$54,MATCH(Schedules_8760!$C7212,Clg_StPt_Sch_EZ!$B$31:$B$54,0),MATCH(Schedules_8760!$F7212,Clg_StPt_Sch_EZ!$C$30:$I$30,0)),"F","C")</f>
        <v>25</v>
      </c>
      <c r="L7212" s="34">
        <f>CONVERT(INDEX(DHW_StPt_Sch_EZ!$C$4:$I$27,MATCH(Schedules_8760!$C7212,DHW_StPt_Sch_EZ!$B$4:$B$27,0),MATCH(Schedules_8760!$F7212,DHW_StPt_Sch_EZ!$C$3:$I$3,0)),"F","C")</f>
        <v>53.333333333333329</v>
      </c>
      <c r="M7212" s="34">
        <f>CONVERT(INDEX(DHW_StPt_Sch_EZ!$C$31:$I$54,MATCH(Schedules_8760!$C7212,DHW_StPt_Sch_EZ!$B$31:$B$54,0),MATCH(Schedules_8760!$F7212,DHW_StPt_Sch_EZ!$C$30:$I$30,0)),"F","C")</f>
        <v>53.333333333333329</v>
      </c>
      <c r="N7212" s="12"/>
      <c r="O7212" s="12"/>
      <c r="P7212" s="12"/>
    </row>
    <row r="7213" spans="1:16" x14ac:dyDescent="0.25">
      <c r="A7213" s="35">
        <v>7212</v>
      </c>
      <c r="B7213" s="89">
        <v>301.45833333333331</v>
      </c>
      <c r="C7213" s="35">
        <f t="shared" si="560"/>
        <v>12</v>
      </c>
      <c r="D7213" s="35">
        <f t="shared" si="563"/>
        <v>301</v>
      </c>
      <c r="E7213" s="35">
        <f t="shared" si="564"/>
        <v>7</v>
      </c>
      <c r="F7213" s="35" t="str">
        <f t="shared" si="561"/>
        <v>Saturday</v>
      </c>
      <c r="G7213" s="35">
        <f t="shared" si="562"/>
        <v>10</v>
      </c>
      <c r="H7213" s="34">
        <f>CONVERT(INDEX(Htg_StPt_Sch_EZ!$C$4:$I$27,MATCH(Schedules_8760!$C7213,Htg_StPt_Sch_EZ!$B$4:$B$27,0),MATCH(Schedules_8760!$F7213,Htg_StPt_Sch_EZ!$C$3:$I$3,0)),"F","C")</f>
        <v>20.555555555555554</v>
      </c>
      <c r="I7213" s="34">
        <f>CONVERT(INDEX(Htg_StPt_Sch_EZ!$C$31:$I$54,MATCH(Schedules_8760!$C7213,Htg_StPt_Sch_EZ!$B$31:$B$54,0),MATCH(Schedules_8760!$F7213,Htg_StPt_Sch_EZ!$C$30:$I$30,0)),"F","C")</f>
        <v>19.444444444444443</v>
      </c>
      <c r="J7213" s="34">
        <f>CONVERT(INDEX(Clg_StPt_Sch_EZ!$C$4:$I$27,MATCH(Schedules_8760!$C7213,Clg_StPt_Sch_EZ!$B$4:$B$27,0),MATCH(Schedules_8760!$F7213,Clg_StPt_Sch_EZ!$C$3:$I$3,0)),"F","C")</f>
        <v>25.555555555555554</v>
      </c>
      <c r="K7213" s="34">
        <f>CONVERT(INDEX(Clg_StPt_Sch_EZ!$C$31:$I$54,MATCH(Schedules_8760!$C7213,Clg_StPt_Sch_EZ!$B$31:$B$54,0),MATCH(Schedules_8760!$F7213,Clg_StPt_Sch_EZ!$C$30:$I$30,0)),"F","C")</f>
        <v>25</v>
      </c>
      <c r="L7213" s="34">
        <f>CONVERT(INDEX(DHW_StPt_Sch_EZ!$C$4:$I$27,MATCH(Schedules_8760!$C7213,DHW_StPt_Sch_EZ!$B$4:$B$27,0),MATCH(Schedules_8760!$F7213,DHW_StPt_Sch_EZ!$C$3:$I$3,0)),"F","C")</f>
        <v>53.333333333333329</v>
      </c>
      <c r="M7213" s="34">
        <f>CONVERT(INDEX(DHW_StPt_Sch_EZ!$C$31:$I$54,MATCH(Schedules_8760!$C7213,DHW_StPt_Sch_EZ!$B$31:$B$54,0),MATCH(Schedules_8760!$F7213,DHW_StPt_Sch_EZ!$C$30:$I$30,0)),"F","C")</f>
        <v>53.333333333333329</v>
      </c>
      <c r="N7213" s="12"/>
      <c r="O7213" s="12"/>
      <c r="P7213" s="12"/>
    </row>
    <row r="7214" spans="1:16" x14ac:dyDescent="0.25">
      <c r="A7214" s="35">
        <v>7213</v>
      </c>
      <c r="B7214" s="89">
        <v>301.5</v>
      </c>
      <c r="C7214" s="35">
        <f t="shared" si="560"/>
        <v>13</v>
      </c>
      <c r="D7214" s="35">
        <f t="shared" si="563"/>
        <v>301</v>
      </c>
      <c r="E7214" s="35">
        <f t="shared" si="564"/>
        <v>7</v>
      </c>
      <c r="F7214" s="35" t="str">
        <f t="shared" si="561"/>
        <v>Saturday</v>
      </c>
      <c r="G7214" s="35">
        <f t="shared" si="562"/>
        <v>10</v>
      </c>
      <c r="H7214" s="34">
        <f>CONVERT(INDEX(Htg_StPt_Sch_EZ!$C$4:$I$27,MATCH(Schedules_8760!$C7214,Htg_StPt_Sch_EZ!$B$4:$B$27,0),MATCH(Schedules_8760!$F7214,Htg_StPt_Sch_EZ!$C$3:$I$3,0)),"F","C")</f>
        <v>20.555555555555554</v>
      </c>
      <c r="I7214" s="34">
        <f>CONVERT(INDEX(Htg_StPt_Sch_EZ!$C$31:$I$54,MATCH(Schedules_8760!$C7214,Htg_StPt_Sch_EZ!$B$31:$B$54,0),MATCH(Schedules_8760!$F7214,Htg_StPt_Sch_EZ!$C$30:$I$30,0)),"F","C")</f>
        <v>19.444444444444443</v>
      </c>
      <c r="J7214" s="34">
        <f>CONVERT(INDEX(Clg_StPt_Sch_EZ!$C$4:$I$27,MATCH(Schedules_8760!$C7214,Clg_StPt_Sch_EZ!$B$4:$B$27,0),MATCH(Schedules_8760!$F7214,Clg_StPt_Sch_EZ!$C$3:$I$3,0)),"F","C")</f>
        <v>25.555555555555554</v>
      </c>
      <c r="K7214" s="34">
        <f>CONVERT(INDEX(Clg_StPt_Sch_EZ!$C$31:$I$54,MATCH(Schedules_8760!$C7214,Clg_StPt_Sch_EZ!$B$31:$B$54,0),MATCH(Schedules_8760!$F7214,Clg_StPt_Sch_EZ!$C$30:$I$30,0)),"F","C")</f>
        <v>25</v>
      </c>
      <c r="L7214" s="34">
        <f>CONVERT(INDEX(DHW_StPt_Sch_EZ!$C$4:$I$27,MATCH(Schedules_8760!$C7214,DHW_StPt_Sch_EZ!$B$4:$B$27,0),MATCH(Schedules_8760!$F7214,DHW_StPt_Sch_EZ!$C$3:$I$3,0)),"F","C")</f>
        <v>53.333333333333329</v>
      </c>
      <c r="M7214" s="34">
        <f>CONVERT(INDEX(DHW_StPt_Sch_EZ!$C$31:$I$54,MATCH(Schedules_8760!$C7214,DHW_StPt_Sch_EZ!$B$31:$B$54,0),MATCH(Schedules_8760!$F7214,DHW_StPt_Sch_EZ!$C$30:$I$30,0)),"F","C")</f>
        <v>53.333333333333329</v>
      </c>
      <c r="N7214" s="12"/>
      <c r="O7214" s="12"/>
      <c r="P7214" s="12"/>
    </row>
    <row r="7215" spans="1:16" x14ac:dyDescent="0.25">
      <c r="A7215" s="35">
        <v>7214</v>
      </c>
      <c r="B7215" s="89">
        <v>301.54166666666669</v>
      </c>
      <c r="C7215" s="35">
        <f t="shared" si="560"/>
        <v>14</v>
      </c>
      <c r="D7215" s="35">
        <f t="shared" si="563"/>
        <v>301</v>
      </c>
      <c r="E7215" s="35">
        <f t="shared" si="564"/>
        <v>7</v>
      </c>
      <c r="F7215" s="35" t="str">
        <f t="shared" si="561"/>
        <v>Saturday</v>
      </c>
      <c r="G7215" s="35">
        <f t="shared" si="562"/>
        <v>10</v>
      </c>
      <c r="H7215" s="34">
        <f>CONVERT(INDEX(Htg_StPt_Sch_EZ!$C$4:$I$27,MATCH(Schedules_8760!$C7215,Htg_StPt_Sch_EZ!$B$4:$B$27,0),MATCH(Schedules_8760!$F7215,Htg_StPt_Sch_EZ!$C$3:$I$3,0)),"F","C")</f>
        <v>20.555555555555554</v>
      </c>
      <c r="I7215" s="34">
        <f>CONVERT(INDEX(Htg_StPt_Sch_EZ!$C$31:$I$54,MATCH(Schedules_8760!$C7215,Htg_StPt_Sch_EZ!$B$31:$B$54,0),MATCH(Schedules_8760!$F7215,Htg_StPt_Sch_EZ!$C$30:$I$30,0)),"F","C")</f>
        <v>19.444444444444443</v>
      </c>
      <c r="J7215" s="34">
        <f>CONVERT(INDEX(Clg_StPt_Sch_EZ!$C$4:$I$27,MATCH(Schedules_8760!$C7215,Clg_StPt_Sch_EZ!$B$4:$B$27,0),MATCH(Schedules_8760!$F7215,Clg_StPt_Sch_EZ!$C$3:$I$3,0)),"F","C")</f>
        <v>25.555555555555554</v>
      </c>
      <c r="K7215" s="34">
        <f>CONVERT(INDEX(Clg_StPt_Sch_EZ!$C$31:$I$54,MATCH(Schedules_8760!$C7215,Clg_StPt_Sch_EZ!$B$31:$B$54,0),MATCH(Schedules_8760!$F7215,Clg_StPt_Sch_EZ!$C$30:$I$30,0)),"F","C")</f>
        <v>25</v>
      </c>
      <c r="L7215" s="34">
        <f>CONVERT(INDEX(DHW_StPt_Sch_EZ!$C$4:$I$27,MATCH(Schedules_8760!$C7215,DHW_StPt_Sch_EZ!$B$4:$B$27,0),MATCH(Schedules_8760!$F7215,DHW_StPt_Sch_EZ!$C$3:$I$3,0)),"F","C")</f>
        <v>53.333333333333329</v>
      </c>
      <c r="M7215" s="34">
        <f>CONVERT(INDEX(DHW_StPt_Sch_EZ!$C$31:$I$54,MATCH(Schedules_8760!$C7215,DHW_StPt_Sch_EZ!$B$31:$B$54,0),MATCH(Schedules_8760!$F7215,DHW_StPt_Sch_EZ!$C$30:$I$30,0)),"F","C")</f>
        <v>53.333333333333329</v>
      </c>
      <c r="N7215" s="12"/>
      <c r="O7215" s="12"/>
      <c r="P7215" s="12"/>
    </row>
    <row r="7216" spans="1:16" x14ac:dyDescent="0.25">
      <c r="A7216" s="35">
        <v>7215</v>
      </c>
      <c r="B7216" s="89">
        <v>301.58333333333331</v>
      </c>
      <c r="C7216" s="35">
        <f t="shared" si="560"/>
        <v>15</v>
      </c>
      <c r="D7216" s="35">
        <f t="shared" si="563"/>
        <v>301</v>
      </c>
      <c r="E7216" s="35">
        <f t="shared" si="564"/>
        <v>7</v>
      </c>
      <c r="F7216" s="35" t="str">
        <f t="shared" si="561"/>
        <v>Saturday</v>
      </c>
      <c r="G7216" s="35">
        <f t="shared" si="562"/>
        <v>10</v>
      </c>
      <c r="H7216" s="34">
        <f>CONVERT(INDEX(Htg_StPt_Sch_EZ!$C$4:$I$27,MATCH(Schedules_8760!$C7216,Htg_StPt_Sch_EZ!$B$4:$B$27,0),MATCH(Schedules_8760!$F7216,Htg_StPt_Sch_EZ!$C$3:$I$3,0)),"F","C")</f>
        <v>20.555555555555554</v>
      </c>
      <c r="I7216" s="34">
        <f>CONVERT(INDEX(Htg_StPt_Sch_EZ!$C$31:$I$54,MATCH(Schedules_8760!$C7216,Htg_StPt_Sch_EZ!$B$31:$B$54,0),MATCH(Schedules_8760!$F7216,Htg_StPt_Sch_EZ!$C$30:$I$30,0)),"F","C")</f>
        <v>21.111111111111111</v>
      </c>
      <c r="J7216" s="34">
        <f>CONVERT(INDEX(Clg_StPt_Sch_EZ!$C$4:$I$27,MATCH(Schedules_8760!$C7216,Clg_StPt_Sch_EZ!$B$4:$B$27,0),MATCH(Schedules_8760!$F7216,Clg_StPt_Sch_EZ!$C$3:$I$3,0)),"F","C")</f>
        <v>25.555555555555554</v>
      </c>
      <c r="K7216" s="34">
        <f>CONVERT(INDEX(Clg_StPt_Sch_EZ!$C$31:$I$54,MATCH(Schedules_8760!$C7216,Clg_StPt_Sch_EZ!$B$31:$B$54,0),MATCH(Schedules_8760!$F7216,Clg_StPt_Sch_EZ!$C$30:$I$30,0)),"F","C")</f>
        <v>25</v>
      </c>
      <c r="L7216" s="34">
        <f>CONVERT(INDEX(DHW_StPt_Sch_EZ!$C$4:$I$27,MATCH(Schedules_8760!$C7216,DHW_StPt_Sch_EZ!$B$4:$B$27,0),MATCH(Schedules_8760!$F7216,DHW_StPt_Sch_EZ!$C$3:$I$3,0)),"F","C")</f>
        <v>53.333333333333329</v>
      </c>
      <c r="M7216" s="34">
        <f>CONVERT(INDEX(DHW_StPt_Sch_EZ!$C$31:$I$54,MATCH(Schedules_8760!$C7216,DHW_StPt_Sch_EZ!$B$31:$B$54,0),MATCH(Schedules_8760!$F7216,DHW_StPt_Sch_EZ!$C$30:$I$30,0)),"F","C")</f>
        <v>53.333333333333329</v>
      </c>
      <c r="N7216" s="12"/>
      <c r="O7216" s="12"/>
      <c r="P7216" s="12"/>
    </row>
    <row r="7217" spans="1:16" x14ac:dyDescent="0.25">
      <c r="A7217" s="35">
        <v>7216</v>
      </c>
      <c r="B7217" s="89">
        <v>301.625</v>
      </c>
      <c r="C7217" s="35">
        <f t="shared" si="560"/>
        <v>16</v>
      </c>
      <c r="D7217" s="35">
        <f t="shared" si="563"/>
        <v>301</v>
      </c>
      <c r="E7217" s="35">
        <f t="shared" si="564"/>
        <v>7</v>
      </c>
      <c r="F7217" s="35" t="str">
        <f t="shared" si="561"/>
        <v>Saturday</v>
      </c>
      <c r="G7217" s="35">
        <f t="shared" si="562"/>
        <v>10</v>
      </c>
      <c r="H7217" s="34">
        <f>CONVERT(INDEX(Htg_StPt_Sch_EZ!$C$4:$I$27,MATCH(Schedules_8760!$C7217,Htg_StPt_Sch_EZ!$B$4:$B$27,0),MATCH(Schedules_8760!$F7217,Htg_StPt_Sch_EZ!$C$3:$I$3,0)),"F","C")</f>
        <v>20.555555555555554</v>
      </c>
      <c r="I7217" s="34">
        <f>CONVERT(INDEX(Htg_StPt_Sch_EZ!$C$31:$I$54,MATCH(Schedules_8760!$C7217,Htg_StPt_Sch_EZ!$B$31:$B$54,0),MATCH(Schedules_8760!$F7217,Htg_StPt_Sch_EZ!$C$30:$I$30,0)),"F","C")</f>
        <v>21.111111111111111</v>
      </c>
      <c r="J7217" s="34">
        <f>CONVERT(INDEX(Clg_StPt_Sch_EZ!$C$4:$I$27,MATCH(Schedules_8760!$C7217,Clg_StPt_Sch_EZ!$B$4:$B$27,0),MATCH(Schedules_8760!$F7217,Clg_StPt_Sch_EZ!$C$3:$I$3,0)),"F","C")</f>
        <v>25.555555555555554</v>
      </c>
      <c r="K7217" s="34">
        <f>CONVERT(INDEX(Clg_StPt_Sch_EZ!$C$31:$I$54,MATCH(Schedules_8760!$C7217,Clg_StPt_Sch_EZ!$B$31:$B$54,0),MATCH(Schedules_8760!$F7217,Clg_StPt_Sch_EZ!$C$30:$I$30,0)),"F","C")</f>
        <v>25</v>
      </c>
      <c r="L7217" s="34">
        <f>CONVERT(INDEX(DHW_StPt_Sch_EZ!$C$4:$I$27,MATCH(Schedules_8760!$C7217,DHW_StPt_Sch_EZ!$B$4:$B$27,0),MATCH(Schedules_8760!$F7217,DHW_StPt_Sch_EZ!$C$3:$I$3,0)),"F","C")</f>
        <v>53.333333333333329</v>
      </c>
      <c r="M7217" s="34">
        <f>CONVERT(INDEX(DHW_StPt_Sch_EZ!$C$31:$I$54,MATCH(Schedules_8760!$C7217,DHW_StPt_Sch_EZ!$B$31:$B$54,0),MATCH(Schedules_8760!$F7217,DHW_StPt_Sch_EZ!$C$30:$I$30,0)),"F","C")</f>
        <v>53.333333333333329</v>
      </c>
      <c r="N7217" s="12"/>
      <c r="O7217" s="12"/>
      <c r="P7217" s="12"/>
    </row>
    <row r="7218" spans="1:16" x14ac:dyDescent="0.25">
      <c r="A7218" s="35">
        <v>7217</v>
      </c>
      <c r="B7218" s="89">
        <v>301.66666666666669</v>
      </c>
      <c r="C7218" s="35">
        <f t="shared" si="560"/>
        <v>17</v>
      </c>
      <c r="D7218" s="35">
        <f t="shared" si="563"/>
        <v>301</v>
      </c>
      <c r="E7218" s="35">
        <f t="shared" si="564"/>
        <v>7</v>
      </c>
      <c r="F7218" s="35" t="str">
        <f t="shared" si="561"/>
        <v>Saturday</v>
      </c>
      <c r="G7218" s="35">
        <f t="shared" si="562"/>
        <v>10</v>
      </c>
      <c r="H7218" s="34">
        <f>CONVERT(INDEX(Htg_StPt_Sch_EZ!$C$4:$I$27,MATCH(Schedules_8760!$C7218,Htg_StPt_Sch_EZ!$B$4:$B$27,0),MATCH(Schedules_8760!$F7218,Htg_StPt_Sch_EZ!$C$3:$I$3,0)),"F","C")</f>
        <v>20.555555555555554</v>
      </c>
      <c r="I7218" s="34">
        <f>CONVERT(INDEX(Htg_StPt_Sch_EZ!$C$31:$I$54,MATCH(Schedules_8760!$C7218,Htg_StPt_Sch_EZ!$B$31:$B$54,0),MATCH(Schedules_8760!$F7218,Htg_StPt_Sch_EZ!$C$30:$I$30,0)),"F","C")</f>
        <v>17.777777777777779</v>
      </c>
      <c r="J7218" s="34">
        <f>CONVERT(INDEX(Clg_StPt_Sch_EZ!$C$4:$I$27,MATCH(Schedules_8760!$C7218,Clg_StPt_Sch_EZ!$B$4:$B$27,0),MATCH(Schedules_8760!$F7218,Clg_StPt_Sch_EZ!$C$3:$I$3,0)),"F","C")</f>
        <v>25.555555555555554</v>
      </c>
      <c r="K7218" s="34">
        <f>CONVERT(INDEX(Clg_StPt_Sch_EZ!$C$31:$I$54,MATCH(Schedules_8760!$C7218,Clg_StPt_Sch_EZ!$B$31:$B$54,0),MATCH(Schedules_8760!$F7218,Clg_StPt_Sch_EZ!$C$30:$I$30,0)),"F","C")</f>
        <v>25</v>
      </c>
      <c r="L7218" s="34">
        <f>CONVERT(INDEX(DHW_StPt_Sch_EZ!$C$4:$I$27,MATCH(Schedules_8760!$C7218,DHW_StPt_Sch_EZ!$B$4:$B$27,0),MATCH(Schedules_8760!$F7218,DHW_StPt_Sch_EZ!$C$3:$I$3,0)),"F","C")</f>
        <v>53.333333333333329</v>
      </c>
      <c r="M7218" s="34">
        <f>CONVERT(INDEX(DHW_StPt_Sch_EZ!$C$31:$I$54,MATCH(Schedules_8760!$C7218,DHW_StPt_Sch_EZ!$B$31:$B$54,0),MATCH(Schedules_8760!$F7218,DHW_StPt_Sch_EZ!$C$30:$I$30,0)),"F","C")</f>
        <v>53.333333333333329</v>
      </c>
      <c r="N7218" s="12"/>
      <c r="O7218" s="12"/>
      <c r="P7218" s="12"/>
    </row>
    <row r="7219" spans="1:16" x14ac:dyDescent="0.25">
      <c r="A7219" s="35">
        <v>7218</v>
      </c>
      <c r="B7219" s="89">
        <v>301.70833333333331</v>
      </c>
      <c r="C7219" s="35">
        <f t="shared" si="560"/>
        <v>18</v>
      </c>
      <c r="D7219" s="35">
        <f t="shared" si="563"/>
        <v>301</v>
      </c>
      <c r="E7219" s="35">
        <f t="shared" si="564"/>
        <v>7</v>
      </c>
      <c r="F7219" s="35" t="str">
        <f t="shared" si="561"/>
        <v>Saturday</v>
      </c>
      <c r="G7219" s="35">
        <f t="shared" si="562"/>
        <v>10</v>
      </c>
      <c r="H7219" s="34">
        <f>CONVERT(INDEX(Htg_StPt_Sch_EZ!$C$4:$I$27,MATCH(Schedules_8760!$C7219,Htg_StPt_Sch_EZ!$B$4:$B$27,0),MATCH(Schedules_8760!$F7219,Htg_StPt_Sch_EZ!$C$3:$I$3,0)),"F","C")</f>
        <v>20.555555555555554</v>
      </c>
      <c r="I7219" s="34">
        <f>CONVERT(INDEX(Htg_StPt_Sch_EZ!$C$31:$I$54,MATCH(Schedules_8760!$C7219,Htg_StPt_Sch_EZ!$B$31:$B$54,0),MATCH(Schedules_8760!$F7219,Htg_StPt_Sch_EZ!$C$30:$I$30,0)),"F","C")</f>
        <v>17.777777777777779</v>
      </c>
      <c r="J7219" s="34">
        <f>CONVERT(INDEX(Clg_StPt_Sch_EZ!$C$4:$I$27,MATCH(Schedules_8760!$C7219,Clg_StPt_Sch_EZ!$B$4:$B$27,0),MATCH(Schedules_8760!$F7219,Clg_StPt_Sch_EZ!$C$3:$I$3,0)),"F","C")</f>
        <v>25.555555555555554</v>
      </c>
      <c r="K7219" s="34">
        <f>CONVERT(INDEX(Clg_StPt_Sch_EZ!$C$31:$I$54,MATCH(Schedules_8760!$C7219,Clg_StPt_Sch_EZ!$B$31:$B$54,0),MATCH(Schedules_8760!$F7219,Clg_StPt_Sch_EZ!$C$30:$I$30,0)),"F","C")</f>
        <v>28.333333333333332</v>
      </c>
      <c r="L7219" s="34">
        <f>CONVERT(INDEX(DHW_StPt_Sch_EZ!$C$4:$I$27,MATCH(Schedules_8760!$C7219,DHW_StPt_Sch_EZ!$B$4:$B$27,0),MATCH(Schedules_8760!$F7219,DHW_StPt_Sch_EZ!$C$3:$I$3,0)),"F","C")</f>
        <v>53.333333333333329</v>
      </c>
      <c r="M7219" s="34">
        <f>CONVERT(INDEX(DHW_StPt_Sch_EZ!$C$31:$I$54,MATCH(Schedules_8760!$C7219,DHW_StPt_Sch_EZ!$B$31:$B$54,0),MATCH(Schedules_8760!$F7219,DHW_StPt_Sch_EZ!$C$30:$I$30,0)),"F","C")</f>
        <v>53.333333333333329</v>
      </c>
      <c r="N7219" s="12"/>
      <c r="O7219" s="12"/>
      <c r="P7219" s="12"/>
    </row>
    <row r="7220" spans="1:16" x14ac:dyDescent="0.25">
      <c r="A7220" s="35">
        <v>7219</v>
      </c>
      <c r="B7220" s="89">
        <v>301.75</v>
      </c>
      <c r="C7220" s="35">
        <f t="shared" si="560"/>
        <v>19</v>
      </c>
      <c r="D7220" s="35">
        <f t="shared" si="563"/>
        <v>301</v>
      </c>
      <c r="E7220" s="35">
        <f t="shared" si="564"/>
        <v>7</v>
      </c>
      <c r="F7220" s="35" t="str">
        <f t="shared" si="561"/>
        <v>Saturday</v>
      </c>
      <c r="G7220" s="35">
        <f t="shared" si="562"/>
        <v>10</v>
      </c>
      <c r="H7220" s="34">
        <f>CONVERT(INDEX(Htg_StPt_Sch_EZ!$C$4:$I$27,MATCH(Schedules_8760!$C7220,Htg_StPt_Sch_EZ!$B$4:$B$27,0),MATCH(Schedules_8760!$F7220,Htg_StPt_Sch_EZ!$C$3:$I$3,0)),"F","C")</f>
        <v>20.555555555555554</v>
      </c>
      <c r="I7220" s="34">
        <f>CONVERT(INDEX(Htg_StPt_Sch_EZ!$C$31:$I$54,MATCH(Schedules_8760!$C7220,Htg_StPt_Sch_EZ!$B$31:$B$54,0),MATCH(Schedules_8760!$F7220,Htg_StPt_Sch_EZ!$C$30:$I$30,0)),"F","C")</f>
        <v>18.333333333333332</v>
      </c>
      <c r="J7220" s="34">
        <f>CONVERT(INDEX(Clg_StPt_Sch_EZ!$C$4:$I$27,MATCH(Schedules_8760!$C7220,Clg_StPt_Sch_EZ!$B$4:$B$27,0),MATCH(Schedules_8760!$F7220,Clg_StPt_Sch_EZ!$C$3:$I$3,0)),"F","C")</f>
        <v>25.555555555555554</v>
      </c>
      <c r="K7220" s="34">
        <f>CONVERT(INDEX(Clg_StPt_Sch_EZ!$C$31:$I$54,MATCH(Schedules_8760!$C7220,Clg_StPt_Sch_EZ!$B$31:$B$54,0),MATCH(Schedules_8760!$F7220,Clg_StPt_Sch_EZ!$C$30:$I$30,0)),"F","C")</f>
        <v>28.333333333333332</v>
      </c>
      <c r="L7220" s="34">
        <f>CONVERT(INDEX(DHW_StPt_Sch_EZ!$C$4:$I$27,MATCH(Schedules_8760!$C7220,DHW_StPt_Sch_EZ!$B$4:$B$27,0),MATCH(Schedules_8760!$F7220,DHW_StPt_Sch_EZ!$C$3:$I$3,0)),"F","C")</f>
        <v>53.333333333333329</v>
      </c>
      <c r="M7220" s="34">
        <f>CONVERT(INDEX(DHW_StPt_Sch_EZ!$C$31:$I$54,MATCH(Schedules_8760!$C7220,DHW_StPt_Sch_EZ!$B$31:$B$54,0),MATCH(Schedules_8760!$F7220,DHW_StPt_Sch_EZ!$C$30:$I$30,0)),"F","C")</f>
        <v>53.333333333333329</v>
      </c>
      <c r="N7220" s="12"/>
      <c r="O7220" s="12"/>
      <c r="P7220" s="12"/>
    </row>
    <row r="7221" spans="1:16" x14ac:dyDescent="0.25">
      <c r="A7221" s="35">
        <v>7220</v>
      </c>
      <c r="B7221" s="89">
        <v>301.79166666666669</v>
      </c>
      <c r="C7221" s="35">
        <f t="shared" si="560"/>
        <v>20</v>
      </c>
      <c r="D7221" s="35">
        <f t="shared" si="563"/>
        <v>301</v>
      </c>
      <c r="E7221" s="35">
        <f t="shared" si="564"/>
        <v>7</v>
      </c>
      <c r="F7221" s="35" t="str">
        <f t="shared" si="561"/>
        <v>Saturday</v>
      </c>
      <c r="G7221" s="35">
        <f t="shared" si="562"/>
        <v>10</v>
      </c>
      <c r="H7221" s="34">
        <f>CONVERT(INDEX(Htg_StPt_Sch_EZ!$C$4:$I$27,MATCH(Schedules_8760!$C7221,Htg_StPt_Sch_EZ!$B$4:$B$27,0),MATCH(Schedules_8760!$F7221,Htg_StPt_Sch_EZ!$C$3:$I$3,0)),"F","C")</f>
        <v>20.555555555555554</v>
      </c>
      <c r="I7221" s="34">
        <f>CONVERT(INDEX(Htg_StPt_Sch_EZ!$C$31:$I$54,MATCH(Schedules_8760!$C7221,Htg_StPt_Sch_EZ!$B$31:$B$54,0),MATCH(Schedules_8760!$F7221,Htg_StPt_Sch_EZ!$C$30:$I$30,0)),"F","C")</f>
        <v>18.888888888888889</v>
      </c>
      <c r="J7221" s="34">
        <f>CONVERT(INDEX(Clg_StPt_Sch_EZ!$C$4:$I$27,MATCH(Schedules_8760!$C7221,Clg_StPt_Sch_EZ!$B$4:$B$27,0),MATCH(Schedules_8760!$F7221,Clg_StPt_Sch_EZ!$C$3:$I$3,0)),"F","C")</f>
        <v>25.555555555555554</v>
      </c>
      <c r="K7221" s="34">
        <f>CONVERT(INDEX(Clg_StPt_Sch_EZ!$C$31:$I$54,MATCH(Schedules_8760!$C7221,Clg_StPt_Sch_EZ!$B$31:$B$54,0),MATCH(Schedules_8760!$F7221,Clg_StPt_Sch_EZ!$C$30:$I$30,0)),"F","C")</f>
        <v>28.333333333333332</v>
      </c>
      <c r="L7221" s="34">
        <f>CONVERT(INDEX(DHW_StPt_Sch_EZ!$C$4:$I$27,MATCH(Schedules_8760!$C7221,DHW_StPt_Sch_EZ!$B$4:$B$27,0),MATCH(Schedules_8760!$F7221,DHW_StPt_Sch_EZ!$C$3:$I$3,0)),"F","C")</f>
        <v>53.333333333333329</v>
      </c>
      <c r="M7221" s="34">
        <f>CONVERT(INDEX(DHW_StPt_Sch_EZ!$C$31:$I$54,MATCH(Schedules_8760!$C7221,DHW_StPt_Sch_EZ!$B$31:$B$54,0),MATCH(Schedules_8760!$F7221,DHW_StPt_Sch_EZ!$C$30:$I$30,0)),"F","C")</f>
        <v>53.333333333333329</v>
      </c>
      <c r="N7221" s="12"/>
      <c r="O7221" s="12"/>
      <c r="P7221" s="12"/>
    </row>
    <row r="7222" spans="1:16" x14ac:dyDescent="0.25">
      <c r="A7222" s="35">
        <v>7221</v>
      </c>
      <c r="B7222" s="89">
        <v>301.83333333333331</v>
      </c>
      <c r="C7222" s="35">
        <f t="shared" si="560"/>
        <v>21</v>
      </c>
      <c r="D7222" s="35">
        <f t="shared" si="563"/>
        <v>301</v>
      </c>
      <c r="E7222" s="35">
        <f t="shared" si="564"/>
        <v>7</v>
      </c>
      <c r="F7222" s="35" t="str">
        <f t="shared" si="561"/>
        <v>Saturday</v>
      </c>
      <c r="G7222" s="35">
        <f t="shared" si="562"/>
        <v>10</v>
      </c>
      <c r="H7222" s="34">
        <f>CONVERT(INDEX(Htg_StPt_Sch_EZ!$C$4:$I$27,MATCH(Schedules_8760!$C7222,Htg_StPt_Sch_EZ!$B$4:$B$27,0),MATCH(Schedules_8760!$F7222,Htg_StPt_Sch_EZ!$C$3:$I$3,0)),"F","C")</f>
        <v>20.555555555555554</v>
      </c>
      <c r="I7222" s="34">
        <f>CONVERT(INDEX(Htg_StPt_Sch_EZ!$C$31:$I$54,MATCH(Schedules_8760!$C7222,Htg_StPt_Sch_EZ!$B$31:$B$54,0),MATCH(Schedules_8760!$F7222,Htg_StPt_Sch_EZ!$C$30:$I$30,0)),"F","C")</f>
        <v>19.444444444444443</v>
      </c>
      <c r="J7222" s="34">
        <f>CONVERT(INDEX(Clg_StPt_Sch_EZ!$C$4:$I$27,MATCH(Schedules_8760!$C7222,Clg_StPt_Sch_EZ!$B$4:$B$27,0),MATCH(Schedules_8760!$F7222,Clg_StPt_Sch_EZ!$C$3:$I$3,0)),"F","C")</f>
        <v>25.555555555555554</v>
      </c>
      <c r="K7222" s="34">
        <f>CONVERT(INDEX(Clg_StPt_Sch_EZ!$C$31:$I$54,MATCH(Schedules_8760!$C7222,Clg_StPt_Sch_EZ!$B$31:$B$54,0),MATCH(Schedules_8760!$F7222,Clg_StPt_Sch_EZ!$C$30:$I$30,0)),"F","C")</f>
        <v>28.333333333333332</v>
      </c>
      <c r="L7222" s="34">
        <f>CONVERT(INDEX(DHW_StPt_Sch_EZ!$C$4:$I$27,MATCH(Schedules_8760!$C7222,DHW_StPt_Sch_EZ!$B$4:$B$27,0),MATCH(Schedules_8760!$F7222,DHW_StPt_Sch_EZ!$C$3:$I$3,0)),"F","C")</f>
        <v>53.333333333333329</v>
      </c>
      <c r="M7222" s="34">
        <f>CONVERT(INDEX(DHW_StPt_Sch_EZ!$C$31:$I$54,MATCH(Schedules_8760!$C7222,DHW_StPt_Sch_EZ!$B$31:$B$54,0),MATCH(Schedules_8760!$F7222,DHW_StPt_Sch_EZ!$C$30:$I$30,0)),"F","C")</f>
        <v>53.333333333333329</v>
      </c>
      <c r="N7222" s="12"/>
      <c r="O7222" s="12"/>
      <c r="P7222" s="12"/>
    </row>
    <row r="7223" spans="1:16" x14ac:dyDescent="0.25">
      <c r="A7223" s="35">
        <v>7222</v>
      </c>
      <c r="B7223" s="89">
        <v>301.875</v>
      </c>
      <c r="C7223" s="35">
        <f t="shared" si="560"/>
        <v>22</v>
      </c>
      <c r="D7223" s="35">
        <f t="shared" si="563"/>
        <v>301</v>
      </c>
      <c r="E7223" s="35">
        <f t="shared" si="564"/>
        <v>7</v>
      </c>
      <c r="F7223" s="35" t="str">
        <f t="shared" si="561"/>
        <v>Saturday</v>
      </c>
      <c r="G7223" s="35">
        <f t="shared" si="562"/>
        <v>10</v>
      </c>
      <c r="H7223" s="34">
        <f>CONVERT(INDEX(Htg_StPt_Sch_EZ!$C$4:$I$27,MATCH(Schedules_8760!$C7223,Htg_StPt_Sch_EZ!$B$4:$B$27,0),MATCH(Schedules_8760!$F7223,Htg_StPt_Sch_EZ!$C$3:$I$3,0)),"F","C")</f>
        <v>20.555555555555554</v>
      </c>
      <c r="I7223" s="34">
        <f>CONVERT(INDEX(Htg_StPt_Sch_EZ!$C$31:$I$54,MATCH(Schedules_8760!$C7223,Htg_StPt_Sch_EZ!$B$31:$B$54,0),MATCH(Schedules_8760!$F7223,Htg_StPt_Sch_EZ!$C$30:$I$30,0)),"F","C")</f>
        <v>19.444444444444443</v>
      </c>
      <c r="J7223" s="34">
        <f>CONVERT(INDEX(Clg_StPt_Sch_EZ!$C$4:$I$27,MATCH(Schedules_8760!$C7223,Clg_StPt_Sch_EZ!$B$4:$B$27,0),MATCH(Schedules_8760!$F7223,Clg_StPt_Sch_EZ!$C$3:$I$3,0)),"F","C")</f>
        <v>25.555555555555554</v>
      </c>
      <c r="K7223" s="34">
        <f>CONVERT(INDEX(Clg_StPt_Sch_EZ!$C$31:$I$54,MATCH(Schedules_8760!$C7223,Clg_StPt_Sch_EZ!$B$31:$B$54,0),MATCH(Schedules_8760!$F7223,Clg_StPt_Sch_EZ!$C$30:$I$30,0)),"F","C")</f>
        <v>28.333333333333332</v>
      </c>
      <c r="L7223" s="34">
        <f>CONVERT(INDEX(DHW_StPt_Sch_EZ!$C$4:$I$27,MATCH(Schedules_8760!$C7223,DHW_StPt_Sch_EZ!$B$4:$B$27,0),MATCH(Schedules_8760!$F7223,DHW_StPt_Sch_EZ!$C$3:$I$3,0)),"F","C")</f>
        <v>53.333333333333329</v>
      </c>
      <c r="M7223" s="34">
        <f>CONVERT(INDEX(DHW_StPt_Sch_EZ!$C$31:$I$54,MATCH(Schedules_8760!$C7223,DHW_StPt_Sch_EZ!$B$31:$B$54,0),MATCH(Schedules_8760!$F7223,DHW_StPt_Sch_EZ!$C$30:$I$30,0)),"F","C")</f>
        <v>53.333333333333329</v>
      </c>
      <c r="N7223" s="12"/>
      <c r="O7223" s="12"/>
      <c r="P7223" s="12"/>
    </row>
    <row r="7224" spans="1:16" x14ac:dyDescent="0.25">
      <c r="A7224" s="35">
        <v>7223</v>
      </c>
      <c r="B7224" s="89">
        <v>301.91666666666669</v>
      </c>
      <c r="C7224" s="35">
        <f t="shared" si="560"/>
        <v>23</v>
      </c>
      <c r="D7224" s="35">
        <f t="shared" si="563"/>
        <v>301</v>
      </c>
      <c r="E7224" s="35">
        <f t="shared" si="564"/>
        <v>7</v>
      </c>
      <c r="F7224" s="35" t="str">
        <f t="shared" si="561"/>
        <v>Saturday</v>
      </c>
      <c r="G7224" s="35">
        <f t="shared" si="562"/>
        <v>10</v>
      </c>
      <c r="H7224" s="34">
        <f>CONVERT(INDEX(Htg_StPt_Sch_EZ!$C$4:$I$27,MATCH(Schedules_8760!$C7224,Htg_StPt_Sch_EZ!$B$4:$B$27,0),MATCH(Schedules_8760!$F7224,Htg_StPt_Sch_EZ!$C$3:$I$3,0)),"F","C")</f>
        <v>20.555555555555554</v>
      </c>
      <c r="I7224" s="34">
        <f>CONVERT(INDEX(Htg_StPt_Sch_EZ!$C$31:$I$54,MATCH(Schedules_8760!$C7224,Htg_StPt_Sch_EZ!$B$31:$B$54,0),MATCH(Schedules_8760!$F7224,Htg_StPt_Sch_EZ!$C$30:$I$30,0)),"F","C")</f>
        <v>19.444444444444443</v>
      </c>
      <c r="J7224" s="34">
        <f>CONVERT(INDEX(Clg_StPt_Sch_EZ!$C$4:$I$27,MATCH(Schedules_8760!$C7224,Clg_StPt_Sch_EZ!$B$4:$B$27,0),MATCH(Schedules_8760!$F7224,Clg_StPt_Sch_EZ!$C$3:$I$3,0)),"F","C")</f>
        <v>25.555555555555554</v>
      </c>
      <c r="K7224" s="34">
        <f>CONVERT(INDEX(Clg_StPt_Sch_EZ!$C$31:$I$54,MATCH(Schedules_8760!$C7224,Clg_StPt_Sch_EZ!$B$31:$B$54,0),MATCH(Schedules_8760!$F7224,Clg_StPt_Sch_EZ!$C$30:$I$30,0)),"F","C")</f>
        <v>28.333333333333332</v>
      </c>
      <c r="L7224" s="34">
        <f>CONVERT(INDEX(DHW_StPt_Sch_EZ!$C$4:$I$27,MATCH(Schedules_8760!$C7224,DHW_StPt_Sch_EZ!$B$4:$B$27,0),MATCH(Schedules_8760!$F7224,DHW_StPt_Sch_EZ!$C$3:$I$3,0)),"F","C")</f>
        <v>53.333333333333329</v>
      </c>
      <c r="M7224" s="34">
        <f>CONVERT(INDEX(DHW_StPt_Sch_EZ!$C$31:$I$54,MATCH(Schedules_8760!$C7224,DHW_StPt_Sch_EZ!$B$31:$B$54,0),MATCH(Schedules_8760!$F7224,DHW_StPt_Sch_EZ!$C$30:$I$30,0)),"F","C")</f>
        <v>53.333333333333329</v>
      </c>
      <c r="N7224" s="12"/>
      <c r="O7224" s="12"/>
      <c r="P7224" s="12"/>
    </row>
    <row r="7225" spans="1:16" x14ac:dyDescent="0.25">
      <c r="A7225" s="35">
        <v>7224</v>
      </c>
      <c r="B7225" s="89">
        <v>301.95833333333331</v>
      </c>
      <c r="C7225" s="35">
        <f t="shared" si="560"/>
        <v>24</v>
      </c>
      <c r="D7225" s="35">
        <f t="shared" si="563"/>
        <v>301</v>
      </c>
      <c r="E7225" s="35">
        <f t="shared" si="564"/>
        <v>7</v>
      </c>
      <c r="F7225" s="35" t="str">
        <f t="shared" si="561"/>
        <v>Saturday</v>
      </c>
      <c r="G7225" s="35">
        <f t="shared" si="562"/>
        <v>10</v>
      </c>
      <c r="H7225" s="34">
        <f>CONVERT(INDEX(Htg_StPt_Sch_EZ!$C$4:$I$27,MATCH(Schedules_8760!$C7225,Htg_StPt_Sch_EZ!$B$4:$B$27,0),MATCH(Schedules_8760!$F7225,Htg_StPt_Sch_EZ!$C$3:$I$3,0)),"F","C")</f>
        <v>20.555555555555554</v>
      </c>
      <c r="I7225" s="34">
        <f>CONVERT(INDEX(Htg_StPt_Sch_EZ!$C$31:$I$54,MATCH(Schedules_8760!$C7225,Htg_StPt_Sch_EZ!$B$31:$B$54,0),MATCH(Schedules_8760!$F7225,Htg_StPt_Sch_EZ!$C$30:$I$30,0)),"F","C")</f>
        <v>19.444444444444443</v>
      </c>
      <c r="J7225" s="34">
        <f>CONVERT(INDEX(Clg_StPt_Sch_EZ!$C$4:$I$27,MATCH(Schedules_8760!$C7225,Clg_StPt_Sch_EZ!$B$4:$B$27,0),MATCH(Schedules_8760!$F7225,Clg_StPt_Sch_EZ!$C$3:$I$3,0)),"F","C")</f>
        <v>25.555555555555554</v>
      </c>
      <c r="K7225" s="34">
        <f>CONVERT(INDEX(Clg_StPt_Sch_EZ!$C$31:$I$54,MATCH(Schedules_8760!$C7225,Clg_StPt_Sch_EZ!$B$31:$B$54,0),MATCH(Schedules_8760!$F7225,Clg_StPt_Sch_EZ!$C$30:$I$30,0)),"F","C")</f>
        <v>28.333333333333332</v>
      </c>
      <c r="L7225" s="34">
        <f>CONVERT(INDEX(DHW_StPt_Sch_EZ!$C$4:$I$27,MATCH(Schedules_8760!$C7225,DHW_StPt_Sch_EZ!$B$4:$B$27,0),MATCH(Schedules_8760!$F7225,DHW_StPt_Sch_EZ!$C$3:$I$3,0)),"F","C")</f>
        <v>53.333333333333329</v>
      </c>
      <c r="M7225" s="34">
        <f>CONVERT(INDEX(DHW_StPt_Sch_EZ!$C$31:$I$54,MATCH(Schedules_8760!$C7225,DHW_StPt_Sch_EZ!$B$31:$B$54,0),MATCH(Schedules_8760!$F7225,DHW_StPt_Sch_EZ!$C$30:$I$30,0)),"F","C")</f>
        <v>53.333333333333329</v>
      </c>
      <c r="N7225" s="12"/>
      <c r="O7225" s="12"/>
      <c r="P7225" s="12"/>
    </row>
    <row r="7226" spans="1:16" x14ac:dyDescent="0.25">
      <c r="A7226" s="35">
        <v>7225</v>
      </c>
      <c r="B7226" s="89">
        <v>302</v>
      </c>
      <c r="C7226" s="35">
        <f t="shared" si="560"/>
        <v>1</v>
      </c>
      <c r="D7226" s="35">
        <f t="shared" si="563"/>
        <v>302</v>
      </c>
      <c r="E7226" s="35">
        <f t="shared" si="564"/>
        <v>1</v>
      </c>
      <c r="F7226" s="35" t="str">
        <f t="shared" si="561"/>
        <v>Sunday</v>
      </c>
      <c r="G7226" s="35">
        <f t="shared" si="562"/>
        <v>10</v>
      </c>
      <c r="H7226" s="34">
        <f>CONVERT(INDEX(Htg_StPt_Sch_EZ!$C$4:$I$27,MATCH(Schedules_8760!$C7226,Htg_StPt_Sch_EZ!$B$4:$B$27,0),MATCH(Schedules_8760!$F7226,Htg_StPt_Sch_EZ!$C$3:$I$3,0)),"F","C")</f>
        <v>20.555555555555554</v>
      </c>
      <c r="I7226" s="34">
        <f>CONVERT(INDEX(Htg_StPt_Sch_EZ!$C$31:$I$54,MATCH(Schedules_8760!$C7226,Htg_StPt_Sch_EZ!$B$31:$B$54,0),MATCH(Schedules_8760!$F7226,Htg_StPt_Sch_EZ!$C$30:$I$30,0)),"F","C")</f>
        <v>19.444444444444443</v>
      </c>
      <c r="J7226" s="34">
        <f>CONVERT(INDEX(Clg_StPt_Sch_EZ!$C$4:$I$27,MATCH(Schedules_8760!$C7226,Clg_StPt_Sch_EZ!$B$4:$B$27,0),MATCH(Schedules_8760!$F7226,Clg_StPt_Sch_EZ!$C$3:$I$3,0)),"F","C")</f>
        <v>25.555555555555554</v>
      </c>
      <c r="K7226" s="34">
        <f>CONVERT(INDEX(Clg_StPt_Sch_EZ!$C$31:$I$54,MATCH(Schedules_8760!$C7226,Clg_StPt_Sch_EZ!$B$31:$B$54,0),MATCH(Schedules_8760!$F7226,Clg_StPt_Sch_EZ!$C$30:$I$30,0)),"F","C")</f>
        <v>28.333333333333332</v>
      </c>
      <c r="L7226" s="34">
        <f>CONVERT(INDEX(DHW_StPt_Sch_EZ!$C$4:$I$27,MATCH(Schedules_8760!$C7226,DHW_StPt_Sch_EZ!$B$4:$B$27,0),MATCH(Schedules_8760!$F7226,DHW_StPt_Sch_EZ!$C$3:$I$3,0)),"F","C")</f>
        <v>53.333333333333329</v>
      </c>
      <c r="M7226" s="34">
        <f>CONVERT(INDEX(DHW_StPt_Sch_EZ!$C$31:$I$54,MATCH(Schedules_8760!$C7226,DHW_StPt_Sch_EZ!$B$31:$B$54,0),MATCH(Schedules_8760!$F7226,DHW_StPt_Sch_EZ!$C$30:$I$30,0)),"F","C")</f>
        <v>53.333333333333329</v>
      </c>
      <c r="N7226" s="12"/>
      <c r="O7226" s="12"/>
      <c r="P7226" s="12"/>
    </row>
    <row r="7227" spans="1:16" x14ac:dyDescent="0.25">
      <c r="A7227" s="35">
        <v>7226</v>
      </c>
      <c r="B7227" s="89">
        <v>302.04166666666669</v>
      </c>
      <c r="C7227" s="35">
        <f t="shared" si="560"/>
        <v>2</v>
      </c>
      <c r="D7227" s="35">
        <f t="shared" si="563"/>
        <v>302</v>
      </c>
      <c r="E7227" s="35">
        <f t="shared" si="564"/>
        <v>1</v>
      </c>
      <c r="F7227" s="35" t="str">
        <f t="shared" si="561"/>
        <v>Sunday</v>
      </c>
      <c r="G7227" s="35">
        <f t="shared" si="562"/>
        <v>10</v>
      </c>
      <c r="H7227" s="34">
        <f>CONVERT(INDEX(Htg_StPt_Sch_EZ!$C$4:$I$27,MATCH(Schedules_8760!$C7227,Htg_StPt_Sch_EZ!$B$4:$B$27,0),MATCH(Schedules_8760!$F7227,Htg_StPt_Sch_EZ!$C$3:$I$3,0)),"F","C")</f>
        <v>20.555555555555554</v>
      </c>
      <c r="I7227" s="34">
        <f>CONVERT(INDEX(Htg_StPt_Sch_EZ!$C$31:$I$54,MATCH(Schedules_8760!$C7227,Htg_StPt_Sch_EZ!$B$31:$B$54,0),MATCH(Schedules_8760!$F7227,Htg_StPt_Sch_EZ!$C$30:$I$30,0)),"F","C")</f>
        <v>19.444444444444443</v>
      </c>
      <c r="J7227" s="34">
        <f>CONVERT(INDEX(Clg_StPt_Sch_EZ!$C$4:$I$27,MATCH(Schedules_8760!$C7227,Clg_StPt_Sch_EZ!$B$4:$B$27,0),MATCH(Schedules_8760!$F7227,Clg_StPt_Sch_EZ!$C$3:$I$3,0)),"F","C")</f>
        <v>25.555555555555554</v>
      </c>
      <c r="K7227" s="34">
        <f>CONVERT(INDEX(Clg_StPt_Sch_EZ!$C$31:$I$54,MATCH(Schedules_8760!$C7227,Clg_StPt_Sch_EZ!$B$31:$B$54,0),MATCH(Schedules_8760!$F7227,Clg_StPt_Sch_EZ!$C$30:$I$30,0)),"F","C")</f>
        <v>28.333333333333332</v>
      </c>
      <c r="L7227" s="34">
        <f>CONVERT(INDEX(DHW_StPt_Sch_EZ!$C$4:$I$27,MATCH(Schedules_8760!$C7227,DHW_StPt_Sch_EZ!$B$4:$B$27,0),MATCH(Schedules_8760!$F7227,DHW_StPt_Sch_EZ!$C$3:$I$3,0)),"F","C")</f>
        <v>53.333333333333329</v>
      </c>
      <c r="M7227" s="34">
        <f>CONVERT(INDEX(DHW_StPt_Sch_EZ!$C$31:$I$54,MATCH(Schedules_8760!$C7227,DHW_StPt_Sch_EZ!$B$31:$B$54,0),MATCH(Schedules_8760!$F7227,DHW_StPt_Sch_EZ!$C$30:$I$30,0)),"F","C")</f>
        <v>53.333333333333329</v>
      </c>
      <c r="N7227" s="12"/>
      <c r="O7227" s="12"/>
      <c r="P7227" s="12"/>
    </row>
    <row r="7228" spans="1:16" x14ac:dyDescent="0.25">
      <c r="A7228" s="35">
        <v>7227</v>
      </c>
      <c r="B7228" s="89">
        <v>302.08333333333331</v>
      </c>
      <c r="C7228" s="35">
        <f t="shared" si="560"/>
        <v>3</v>
      </c>
      <c r="D7228" s="35">
        <f t="shared" si="563"/>
        <v>302</v>
      </c>
      <c r="E7228" s="35">
        <f t="shared" si="564"/>
        <v>1</v>
      </c>
      <c r="F7228" s="35" t="str">
        <f t="shared" si="561"/>
        <v>Sunday</v>
      </c>
      <c r="G7228" s="35">
        <f t="shared" si="562"/>
        <v>10</v>
      </c>
      <c r="H7228" s="34">
        <f>CONVERT(INDEX(Htg_StPt_Sch_EZ!$C$4:$I$27,MATCH(Schedules_8760!$C7228,Htg_StPt_Sch_EZ!$B$4:$B$27,0),MATCH(Schedules_8760!$F7228,Htg_StPt_Sch_EZ!$C$3:$I$3,0)),"F","C")</f>
        <v>20.555555555555554</v>
      </c>
      <c r="I7228" s="34">
        <f>CONVERT(INDEX(Htg_StPt_Sch_EZ!$C$31:$I$54,MATCH(Schedules_8760!$C7228,Htg_StPt_Sch_EZ!$B$31:$B$54,0),MATCH(Schedules_8760!$F7228,Htg_StPt_Sch_EZ!$C$30:$I$30,0)),"F","C")</f>
        <v>19.444444444444443</v>
      </c>
      <c r="J7228" s="34">
        <f>CONVERT(INDEX(Clg_StPt_Sch_EZ!$C$4:$I$27,MATCH(Schedules_8760!$C7228,Clg_StPt_Sch_EZ!$B$4:$B$27,0),MATCH(Schedules_8760!$F7228,Clg_StPt_Sch_EZ!$C$3:$I$3,0)),"F","C")</f>
        <v>25.555555555555554</v>
      </c>
      <c r="K7228" s="34">
        <f>CONVERT(INDEX(Clg_StPt_Sch_EZ!$C$31:$I$54,MATCH(Schedules_8760!$C7228,Clg_StPt_Sch_EZ!$B$31:$B$54,0),MATCH(Schedules_8760!$F7228,Clg_StPt_Sch_EZ!$C$30:$I$30,0)),"F","C")</f>
        <v>28.333333333333332</v>
      </c>
      <c r="L7228" s="34">
        <f>CONVERT(INDEX(DHW_StPt_Sch_EZ!$C$4:$I$27,MATCH(Schedules_8760!$C7228,DHW_StPt_Sch_EZ!$B$4:$B$27,0),MATCH(Schedules_8760!$F7228,DHW_StPt_Sch_EZ!$C$3:$I$3,0)),"F","C")</f>
        <v>53.333333333333329</v>
      </c>
      <c r="M7228" s="34">
        <f>CONVERT(INDEX(DHW_StPt_Sch_EZ!$C$31:$I$54,MATCH(Schedules_8760!$C7228,DHW_StPt_Sch_EZ!$B$31:$B$54,0),MATCH(Schedules_8760!$F7228,DHW_StPt_Sch_EZ!$C$30:$I$30,0)),"F","C")</f>
        <v>53.333333333333329</v>
      </c>
      <c r="N7228" s="12"/>
      <c r="O7228" s="12"/>
      <c r="P7228" s="12"/>
    </row>
    <row r="7229" spans="1:16" x14ac:dyDescent="0.25">
      <c r="A7229" s="35">
        <v>7228</v>
      </c>
      <c r="B7229" s="89">
        <v>302.125</v>
      </c>
      <c r="C7229" s="35">
        <f t="shared" si="560"/>
        <v>4</v>
      </c>
      <c r="D7229" s="35">
        <f t="shared" si="563"/>
        <v>302</v>
      </c>
      <c r="E7229" s="35">
        <f t="shared" si="564"/>
        <v>1</v>
      </c>
      <c r="F7229" s="35" t="str">
        <f t="shared" si="561"/>
        <v>Sunday</v>
      </c>
      <c r="G7229" s="35">
        <f t="shared" si="562"/>
        <v>10</v>
      </c>
      <c r="H7229" s="34">
        <f>CONVERT(INDEX(Htg_StPt_Sch_EZ!$C$4:$I$27,MATCH(Schedules_8760!$C7229,Htg_StPt_Sch_EZ!$B$4:$B$27,0),MATCH(Schedules_8760!$F7229,Htg_StPt_Sch_EZ!$C$3:$I$3,0)),"F","C")</f>
        <v>20.555555555555554</v>
      </c>
      <c r="I7229" s="34">
        <f>CONVERT(INDEX(Htg_StPt_Sch_EZ!$C$31:$I$54,MATCH(Schedules_8760!$C7229,Htg_StPt_Sch_EZ!$B$31:$B$54,0),MATCH(Schedules_8760!$F7229,Htg_StPt_Sch_EZ!$C$30:$I$30,0)),"F","C")</f>
        <v>19.444444444444443</v>
      </c>
      <c r="J7229" s="34">
        <f>CONVERT(INDEX(Clg_StPt_Sch_EZ!$C$4:$I$27,MATCH(Schedules_8760!$C7229,Clg_StPt_Sch_EZ!$B$4:$B$27,0),MATCH(Schedules_8760!$F7229,Clg_StPt_Sch_EZ!$C$3:$I$3,0)),"F","C")</f>
        <v>25.555555555555554</v>
      </c>
      <c r="K7229" s="34">
        <f>CONVERT(INDEX(Clg_StPt_Sch_EZ!$C$31:$I$54,MATCH(Schedules_8760!$C7229,Clg_StPt_Sch_EZ!$B$31:$B$54,0),MATCH(Schedules_8760!$F7229,Clg_StPt_Sch_EZ!$C$30:$I$30,0)),"F","C")</f>
        <v>28.333333333333332</v>
      </c>
      <c r="L7229" s="34">
        <f>CONVERT(INDEX(DHW_StPt_Sch_EZ!$C$4:$I$27,MATCH(Schedules_8760!$C7229,DHW_StPt_Sch_EZ!$B$4:$B$27,0),MATCH(Schedules_8760!$F7229,DHW_StPt_Sch_EZ!$C$3:$I$3,0)),"F","C")</f>
        <v>53.333333333333329</v>
      </c>
      <c r="M7229" s="34">
        <f>CONVERT(INDEX(DHW_StPt_Sch_EZ!$C$31:$I$54,MATCH(Schedules_8760!$C7229,DHW_StPt_Sch_EZ!$B$31:$B$54,0),MATCH(Schedules_8760!$F7229,DHW_StPt_Sch_EZ!$C$30:$I$30,0)),"F","C")</f>
        <v>53.333333333333329</v>
      </c>
      <c r="N7229" s="12"/>
      <c r="O7229" s="12"/>
      <c r="P7229" s="12"/>
    </row>
    <row r="7230" spans="1:16" x14ac:dyDescent="0.25">
      <c r="A7230" s="35">
        <v>7229</v>
      </c>
      <c r="B7230" s="89">
        <v>302.16666666666669</v>
      </c>
      <c r="C7230" s="35">
        <f t="shared" si="560"/>
        <v>5</v>
      </c>
      <c r="D7230" s="35">
        <f t="shared" si="563"/>
        <v>302</v>
      </c>
      <c r="E7230" s="35">
        <f t="shared" si="564"/>
        <v>1</v>
      </c>
      <c r="F7230" s="35" t="str">
        <f t="shared" si="561"/>
        <v>Sunday</v>
      </c>
      <c r="G7230" s="35">
        <f t="shared" si="562"/>
        <v>10</v>
      </c>
      <c r="H7230" s="34">
        <f>CONVERT(INDEX(Htg_StPt_Sch_EZ!$C$4:$I$27,MATCH(Schedules_8760!$C7230,Htg_StPt_Sch_EZ!$B$4:$B$27,0),MATCH(Schedules_8760!$F7230,Htg_StPt_Sch_EZ!$C$3:$I$3,0)),"F","C")</f>
        <v>20.555555555555554</v>
      </c>
      <c r="I7230" s="34">
        <f>CONVERT(INDEX(Htg_StPt_Sch_EZ!$C$31:$I$54,MATCH(Schedules_8760!$C7230,Htg_StPt_Sch_EZ!$B$31:$B$54,0),MATCH(Schedules_8760!$F7230,Htg_StPt_Sch_EZ!$C$30:$I$30,0)),"F","C")</f>
        <v>19.444444444444443</v>
      </c>
      <c r="J7230" s="34">
        <f>CONVERT(INDEX(Clg_StPt_Sch_EZ!$C$4:$I$27,MATCH(Schedules_8760!$C7230,Clg_StPt_Sch_EZ!$B$4:$B$27,0),MATCH(Schedules_8760!$F7230,Clg_StPt_Sch_EZ!$C$3:$I$3,0)),"F","C")</f>
        <v>25.555555555555554</v>
      </c>
      <c r="K7230" s="34">
        <f>CONVERT(INDEX(Clg_StPt_Sch_EZ!$C$31:$I$54,MATCH(Schedules_8760!$C7230,Clg_StPt_Sch_EZ!$B$31:$B$54,0),MATCH(Schedules_8760!$F7230,Clg_StPt_Sch_EZ!$C$30:$I$30,0)),"F","C")</f>
        <v>28.333333333333332</v>
      </c>
      <c r="L7230" s="34">
        <f>CONVERT(INDEX(DHW_StPt_Sch_EZ!$C$4:$I$27,MATCH(Schedules_8760!$C7230,DHW_StPt_Sch_EZ!$B$4:$B$27,0),MATCH(Schedules_8760!$F7230,DHW_StPt_Sch_EZ!$C$3:$I$3,0)),"F","C")</f>
        <v>53.333333333333329</v>
      </c>
      <c r="M7230" s="34">
        <f>CONVERT(INDEX(DHW_StPt_Sch_EZ!$C$31:$I$54,MATCH(Schedules_8760!$C7230,DHW_StPt_Sch_EZ!$B$31:$B$54,0),MATCH(Schedules_8760!$F7230,DHW_StPt_Sch_EZ!$C$30:$I$30,0)),"F","C")</f>
        <v>53.333333333333329</v>
      </c>
      <c r="N7230" s="12"/>
      <c r="O7230" s="12"/>
      <c r="P7230" s="12"/>
    </row>
    <row r="7231" spans="1:16" x14ac:dyDescent="0.25">
      <c r="A7231" s="35">
        <v>7230</v>
      </c>
      <c r="B7231" s="89">
        <v>302.20833333333331</v>
      </c>
      <c r="C7231" s="35">
        <f t="shared" si="560"/>
        <v>6</v>
      </c>
      <c r="D7231" s="35">
        <f t="shared" si="563"/>
        <v>302</v>
      </c>
      <c r="E7231" s="35">
        <f t="shared" si="564"/>
        <v>1</v>
      </c>
      <c r="F7231" s="35" t="str">
        <f t="shared" si="561"/>
        <v>Sunday</v>
      </c>
      <c r="G7231" s="35">
        <f t="shared" si="562"/>
        <v>10</v>
      </c>
      <c r="H7231" s="34">
        <f>CONVERT(INDEX(Htg_StPt_Sch_EZ!$C$4:$I$27,MATCH(Schedules_8760!$C7231,Htg_StPt_Sch_EZ!$B$4:$B$27,0),MATCH(Schedules_8760!$F7231,Htg_StPt_Sch_EZ!$C$3:$I$3,0)),"F","C")</f>
        <v>20.555555555555554</v>
      </c>
      <c r="I7231" s="34">
        <f>CONVERT(INDEX(Htg_StPt_Sch_EZ!$C$31:$I$54,MATCH(Schedules_8760!$C7231,Htg_StPt_Sch_EZ!$B$31:$B$54,0),MATCH(Schedules_8760!$F7231,Htg_StPt_Sch_EZ!$C$30:$I$30,0)),"F","C")</f>
        <v>19.444444444444443</v>
      </c>
      <c r="J7231" s="34">
        <f>CONVERT(INDEX(Clg_StPt_Sch_EZ!$C$4:$I$27,MATCH(Schedules_8760!$C7231,Clg_StPt_Sch_EZ!$B$4:$B$27,0),MATCH(Schedules_8760!$F7231,Clg_StPt_Sch_EZ!$C$3:$I$3,0)),"F","C")</f>
        <v>25.555555555555554</v>
      </c>
      <c r="K7231" s="34">
        <f>CONVERT(INDEX(Clg_StPt_Sch_EZ!$C$31:$I$54,MATCH(Schedules_8760!$C7231,Clg_StPt_Sch_EZ!$B$31:$B$54,0),MATCH(Schedules_8760!$F7231,Clg_StPt_Sch_EZ!$C$30:$I$30,0)),"F","C")</f>
        <v>28.333333333333332</v>
      </c>
      <c r="L7231" s="34">
        <f>CONVERT(INDEX(DHW_StPt_Sch_EZ!$C$4:$I$27,MATCH(Schedules_8760!$C7231,DHW_StPt_Sch_EZ!$B$4:$B$27,0),MATCH(Schedules_8760!$F7231,DHW_StPt_Sch_EZ!$C$3:$I$3,0)),"F","C")</f>
        <v>53.333333333333329</v>
      </c>
      <c r="M7231" s="34">
        <f>CONVERT(INDEX(DHW_StPt_Sch_EZ!$C$31:$I$54,MATCH(Schedules_8760!$C7231,DHW_StPt_Sch_EZ!$B$31:$B$54,0),MATCH(Schedules_8760!$F7231,DHW_StPt_Sch_EZ!$C$30:$I$30,0)),"F","C")</f>
        <v>53.333333333333329</v>
      </c>
      <c r="N7231" s="12"/>
      <c r="O7231" s="12"/>
      <c r="P7231" s="12"/>
    </row>
    <row r="7232" spans="1:16" x14ac:dyDescent="0.25">
      <c r="A7232" s="35">
        <v>7231</v>
      </c>
      <c r="B7232" s="89">
        <v>302.25</v>
      </c>
      <c r="C7232" s="35">
        <f t="shared" si="560"/>
        <v>7</v>
      </c>
      <c r="D7232" s="35">
        <f t="shared" si="563"/>
        <v>302</v>
      </c>
      <c r="E7232" s="35">
        <f t="shared" si="564"/>
        <v>1</v>
      </c>
      <c r="F7232" s="35" t="str">
        <f t="shared" si="561"/>
        <v>Sunday</v>
      </c>
      <c r="G7232" s="35">
        <f t="shared" si="562"/>
        <v>10</v>
      </c>
      <c r="H7232" s="34">
        <f>CONVERT(INDEX(Htg_StPt_Sch_EZ!$C$4:$I$27,MATCH(Schedules_8760!$C7232,Htg_StPt_Sch_EZ!$B$4:$B$27,0),MATCH(Schedules_8760!$F7232,Htg_StPt_Sch_EZ!$C$3:$I$3,0)),"F","C")</f>
        <v>20.555555555555554</v>
      </c>
      <c r="I7232" s="34">
        <f>CONVERT(INDEX(Htg_StPt_Sch_EZ!$C$31:$I$54,MATCH(Schedules_8760!$C7232,Htg_StPt_Sch_EZ!$B$31:$B$54,0),MATCH(Schedules_8760!$F7232,Htg_StPt_Sch_EZ!$C$30:$I$30,0)),"F","C")</f>
        <v>19.444444444444443</v>
      </c>
      <c r="J7232" s="34">
        <f>CONVERT(INDEX(Clg_StPt_Sch_EZ!$C$4:$I$27,MATCH(Schedules_8760!$C7232,Clg_StPt_Sch_EZ!$B$4:$B$27,0),MATCH(Schedules_8760!$F7232,Clg_StPt_Sch_EZ!$C$3:$I$3,0)),"F","C")</f>
        <v>25.555555555555554</v>
      </c>
      <c r="K7232" s="34">
        <f>CONVERT(INDEX(Clg_StPt_Sch_EZ!$C$31:$I$54,MATCH(Schedules_8760!$C7232,Clg_StPt_Sch_EZ!$B$31:$B$54,0),MATCH(Schedules_8760!$F7232,Clg_StPt_Sch_EZ!$C$30:$I$30,0)),"F","C")</f>
        <v>28.333333333333332</v>
      </c>
      <c r="L7232" s="34">
        <f>CONVERT(INDEX(DHW_StPt_Sch_EZ!$C$4:$I$27,MATCH(Schedules_8760!$C7232,DHW_StPt_Sch_EZ!$B$4:$B$27,0),MATCH(Schedules_8760!$F7232,DHW_StPt_Sch_EZ!$C$3:$I$3,0)),"F","C")</f>
        <v>53.333333333333329</v>
      </c>
      <c r="M7232" s="34">
        <f>CONVERT(INDEX(DHW_StPt_Sch_EZ!$C$31:$I$54,MATCH(Schedules_8760!$C7232,DHW_StPt_Sch_EZ!$B$31:$B$54,0),MATCH(Schedules_8760!$F7232,DHW_StPt_Sch_EZ!$C$30:$I$30,0)),"F","C")</f>
        <v>53.333333333333329</v>
      </c>
      <c r="N7232" s="12"/>
      <c r="O7232" s="12"/>
      <c r="P7232" s="12"/>
    </row>
    <row r="7233" spans="1:16" x14ac:dyDescent="0.25">
      <c r="A7233" s="35">
        <v>7232</v>
      </c>
      <c r="B7233" s="89">
        <v>302.29166666666669</v>
      </c>
      <c r="C7233" s="35">
        <f t="shared" si="560"/>
        <v>8</v>
      </c>
      <c r="D7233" s="35">
        <f t="shared" si="563"/>
        <v>302</v>
      </c>
      <c r="E7233" s="35">
        <f t="shared" si="564"/>
        <v>1</v>
      </c>
      <c r="F7233" s="35" t="str">
        <f t="shared" si="561"/>
        <v>Sunday</v>
      </c>
      <c r="G7233" s="35">
        <f t="shared" si="562"/>
        <v>10</v>
      </c>
      <c r="H7233" s="34">
        <f>CONVERT(INDEX(Htg_StPt_Sch_EZ!$C$4:$I$27,MATCH(Schedules_8760!$C7233,Htg_StPt_Sch_EZ!$B$4:$B$27,0),MATCH(Schedules_8760!$F7233,Htg_StPt_Sch_EZ!$C$3:$I$3,0)),"F","C")</f>
        <v>20.555555555555554</v>
      </c>
      <c r="I7233" s="34">
        <f>CONVERT(INDEX(Htg_StPt_Sch_EZ!$C$31:$I$54,MATCH(Schedules_8760!$C7233,Htg_StPt_Sch_EZ!$B$31:$B$54,0),MATCH(Schedules_8760!$F7233,Htg_StPt_Sch_EZ!$C$30:$I$30,0)),"F","C")</f>
        <v>19.444444444444443</v>
      </c>
      <c r="J7233" s="34">
        <f>CONVERT(INDEX(Clg_StPt_Sch_EZ!$C$4:$I$27,MATCH(Schedules_8760!$C7233,Clg_StPt_Sch_EZ!$B$4:$B$27,0),MATCH(Schedules_8760!$F7233,Clg_StPt_Sch_EZ!$C$3:$I$3,0)),"F","C")</f>
        <v>25.555555555555554</v>
      </c>
      <c r="K7233" s="34">
        <f>CONVERT(INDEX(Clg_StPt_Sch_EZ!$C$31:$I$54,MATCH(Schedules_8760!$C7233,Clg_StPt_Sch_EZ!$B$31:$B$54,0),MATCH(Schedules_8760!$F7233,Clg_StPt_Sch_EZ!$C$30:$I$30,0)),"F","C")</f>
        <v>25</v>
      </c>
      <c r="L7233" s="34">
        <f>CONVERT(INDEX(DHW_StPt_Sch_EZ!$C$4:$I$27,MATCH(Schedules_8760!$C7233,DHW_StPt_Sch_EZ!$B$4:$B$27,0),MATCH(Schedules_8760!$F7233,DHW_StPt_Sch_EZ!$C$3:$I$3,0)),"F","C")</f>
        <v>53.333333333333329</v>
      </c>
      <c r="M7233" s="34">
        <f>CONVERT(INDEX(DHW_StPt_Sch_EZ!$C$31:$I$54,MATCH(Schedules_8760!$C7233,DHW_StPt_Sch_EZ!$B$31:$B$54,0),MATCH(Schedules_8760!$F7233,DHW_StPt_Sch_EZ!$C$30:$I$30,0)),"F","C")</f>
        <v>53.333333333333329</v>
      </c>
      <c r="N7233" s="12"/>
      <c r="O7233" s="12"/>
      <c r="P7233" s="12"/>
    </row>
    <row r="7234" spans="1:16" x14ac:dyDescent="0.25">
      <c r="A7234" s="35">
        <v>7233</v>
      </c>
      <c r="B7234" s="89">
        <v>302.33333333333331</v>
      </c>
      <c r="C7234" s="35">
        <f t="shared" ref="C7234:C7297" si="565">HOUR(B7234)+1</f>
        <v>9</v>
      </c>
      <c r="D7234" s="35">
        <f t="shared" si="563"/>
        <v>302</v>
      </c>
      <c r="E7234" s="35">
        <f t="shared" si="564"/>
        <v>1</v>
      </c>
      <c r="F7234" s="35" t="str">
        <f t="shared" ref="F7234:F7297" si="566">IF(E7234=1,"Sunday",IF(E7234=2,"Monday",IF(E7234=3,"Tuesday",IF(E7234=4,"Wednesday",IF(E7234=5,"Thursday",IF(E7234=6,"Friday","Saturday"))))))</f>
        <v>Sunday</v>
      </c>
      <c r="G7234" s="35">
        <f t="shared" ref="G7234:G7297" si="567">MONTH(B7234)</f>
        <v>10</v>
      </c>
      <c r="H7234" s="34">
        <f>CONVERT(INDEX(Htg_StPt_Sch_EZ!$C$4:$I$27,MATCH(Schedules_8760!$C7234,Htg_StPt_Sch_EZ!$B$4:$B$27,0),MATCH(Schedules_8760!$F7234,Htg_StPt_Sch_EZ!$C$3:$I$3,0)),"F","C")</f>
        <v>20.555555555555554</v>
      </c>
      <c r="I7234" s="34">
        <f>CONVERT(INDEX(Htg_StPt_Sch_EZ!$C$31:$I$54,MATCH(Schedules_8760!$C7234,Htg_StPt_Sch_EZ!$B$31:$B$54,0),MATCH(Schedules_8760!$F7234,Htg_StPt_Sch_EZ!$C$30:$I$30,0)),"F","C")</f>
        <v>19.444444444444443</v>
      </c>
      <c r="J7234" s="34">
        <f>CONVERT(INDEX(Clg_StPt_Sch_EZ!$C$4:$I$27,MATCH(Schedules_8760!$C7234,Clg_StPt_Sch_EZ!$B$4:$B$27,0),MATCH(Schedules_8760!$F7234,Clg_StPt_Sch_EZ!$C$3:$I$3,0)),"F","C")</f>
        <v>25.555555555555554</v>
      </c>
      <c r="K7234" s="34">
        <f>CONVERT(INDEX(Clg_StPt_Sch_EZ!$C$31:$I$54,MATCH(Schedules_8760!$C7234,Clg_StPt_Sch_EZ!$B$31:$B$54,0),MATCH(Schedules_8760!$F7234,Clg_StPt_Sch_EZ!$C$30:$I$30,0)),"F","C")</f>
        <v>25</v>
      </c>
      <c r="L7234" s="34">
        <f>CONVERT(INDEX(DHW_StPt_Sch_EZ!$C$4:$I$27,MATCH(Schedules_8760!$C7234,DHW_StPt_Sch_EZ!$B$4:$B$27,0),MATCH(Schedules_8760!$F7234,DHW_StPt_Sch_EZ!$C$3:$I$3,0)),"F","C")</f>
        <v>53.333333333333329</v>
      </c>
      <c r="M7234" s="34">
        <f>CONVERT(INDEX(DHW_StPt_Sch_EZ!$C$31:$I$54,MATCH(Schedules_8760!$C7234,DHW_StPt_Sch_EZ!$B$31:$B$54,0),MATCH(Schedules_8760!$F7234,DHW_StPt_Sch_EZ!$C$30:$I$30,0)),"F","C")</f>
        <v>53.333333333333329</v>
      </c>
      <c r="N7234" s="12"/>
      <c r="O7234" s="12"/>
      <c r="P7234" s="12"/>
    </row>
    <row r="7235" spans="1:16" x14ac:dyDescent="0.25">
      <c r="A7235" s="35">
        <v>7234</v>
      </c>
      <c r="B7235" s="89">
        <v>302.375</v>
      </c>
      <c r="C7235" s="35">
        <f t="shared" si="565"/>
        <v>10</v>
      </c>
      <c r="D7235" s="35">
        <f t="shared" ref="D7235:D7298" si="568">IF(C7235=1,D7234+1,D7234)</f>
        <v>302</v>
      </c>
      <c r="E7235" s="35">
        <f t="shared" ref="E7235:E7298" si="569">IF(AND(C7235=1,E7234=7),1,IF(C7235=1,E7234+1,E7234))</f>
        <v>1</v>
      </c>
      <c r="F7235" s="35" t="str">
        <f t="shared" si="566"/>
        <v>Sunday</v>
      </c>
      <c r="G7235" s="35">
        <f t="shared" si="567"/>
        <v>10</v>
      </c>
      <c r="H7235" s="34">
        <f>CONVERT(INDEX(Htg_StPt_Sch_EZ!$C$4:$I$27,MATCH(Schedules_8760!$C7235,Htg_StPt_Sch_EZ!$B$4:$B$27,0),MATCH(Schedules_8760!$F7235,Htg_StPt_Sch_EZ!$C$3:$I$3,0)),"F","C")</f>
        <v>20.555555555555554</v>
      </c>
      <c r="I7235" s="34">
        <f>CONVERT(INDEX(Htg_StPt_Sch_EZ!$C$31:$I$54,MATCH(Schedules_8760!$C7235,Htg_StPt_Sch_EZ!$B$31:$B$54,0),MATCH(Schedules_8760!$F7235,Htg_StPt_Sch_EZ!$C$30:$I$30,0)),"F","C")</f>
        <v>19.444444444444443</v>
      </c>
      <c r="J7235" s="34">
        <f>CONVERT(INDEX(Clg_StPt_Sch_EZ!$C$4:$I$27,MATCH(Schedules_8760!$C7235,Clg_StPt_Sch_EZ!$B$4:$B$27,0),MATCH(Schedules_8760!$F7235,Clg_StPt_Sch_EZ!$C$3:$I$3,0)),"F","C")</f>
        <v>25.555555555555554</v>
      </c>
      <c r="K7235" s="34">
        <f>CONVERT(INDEX(Clg_StPt_Sch_EZ!$C$31:$I$54,MATCH(Schedules_8760!$C7235,Clg_StPt_Sch_EZ!$B$31:$B$54,0),MATCH(Schedules_8760!$F7235,Clg_StPt_Sch_EZ!$C$30:$I$30,0)),"F","C")</f>
        <v>25</v>
      </c>
      <c r="L7235" s="34">
        <f>CONVERT(INDEX(DHW_StPt_Sch_EZ!$C$4:$I$27,MATCH(Schedules_8760!$C7235,DHW_StPt_Sch_EZ!$B$4:$B$27,0),MATCH(Schedules_8760!$F7235,DHW_StPt_Sch_EZ!$C$3:$I$3,0)),"F","C")</f>
        <v>53.333333333333329</v>
      </c>
      <c r="M7235" s="34">
        <f>CONVERT(INDEX(DHW_StPt_Sch_EZ!$C$31:$I$54,MATCH(Schedules_8760!$C7235,DHW_StPt_Sch_EZ!$B$31:$B$54,0),MATCH(Schedules_8760!$F7235,DHW_StPt_Sch_EZ!$C$30:$I$30,0)),"F","C")</f>
        <v>53.333333333333329</v>
      </c>
      <c r="N7235" s="12"/>
      <c r="O7235" s="12"/>
      <c r="P7235" s="12"/>
    </row>
    <row r="7236" spans="1:16" x14ac:dyDescent="0.25">
      <c r="A7236" s="35">
        <v>7235</v>
      </c>
      <c r="B7236" s="89">
        <v>302.41666666666669</v>
      </c>
      <c r="C7236" s="35">
        <f t="shared" si="565"/>
        <v>11</v>
      </c>
      <c r="D7236" s="35">
        <f t="shared" si="568"/>
        <v>302</v>
      </c>
      <c r="E7236" s="35">
        <f t="shared" si="569"/>
        <v>1</v>
      </c>
      <c r="F7236" s="35" t="str">
        <f t="shared" si="566"/>
        <v>Sunday</v>
      </c>
      <c r="G7236" s="35">
        <f t="shared" si="567"/>
        <v>10</v>
      </c>
      <c r="H7236" s="34">
        <f>CONVERT(INDEX(Htg_StPt_Sch_EZ!$C$4:$I$27,MATCH(Schedules_8760!$C7236,Htg_StPt_Sch_EZ!$B$4:$B$27,0),MATCH(Schedules_8760!$F7236,Htg_StPt_Sch_EZ!$C$3:$I$3,0)),"F","C")</f>
        <v>20.555555555555554</v>
      </c>
      <c r="I7236" s="34">
        <f>CONVERT(INDEX(Htg_StPt_Sch_EZ!$C$31:$I$54,MATCH(Schedules_8760!$C7236,Htg_StPt_Sch_EZ!$B$31:$B$54,0),MATCH(Schedules_8760!$F7236,Htg_StPt_Sch_EZ!$C$30:$I$30,0)),"F","C")</f>
        <v>19.444444444444443</v>
      </c>
      <c r="J7236" s="34">
        <f>CONVERT(INDEX(Clg_StPt_Sch_EZ!$C$4:$I$27,MATCH(Schedules_8760!$C7236,Clg_StPt_Sch_EZ!$B$4:$B$27,0),MATCH(Schedules_8760!$F7236,Clg_StPt_Sch_EZ!$C$3:$I$3,0)),"F","C")</f>
        <v>25.555555555555554</v>
      </c>
      <c r="K7236" s="34">
        <f>CONVERT(INDEX(Clg_StPt_Sch_EZ!$C$31:$I$54,MATCH(Schedules_8760!$C7236,Clg_StPt_Sch_EZ!$B$31:$B$54,0),MATCH(Schedules_8760!$F7236,Clg_StPt_Sch_EZ!$C$30:$I$30,0)),"F","C")</f>
        <v>25</v>
      </c>
      <c r="L7236" s="34">
        <f>CONVERT(INDEX(DHW_StPt_Sch_EZ!$C$4:$I$27,MATCH(Schedules_8760!$C7236,DHW_StPt_Sch_EZ!$B$4:$B$27,0),MATCH(Schedules_8760!$F7236,DHW_StPt_Sch_EZ!$C$3:$I$3,0)),"F","C")</f>
        <v>53.333333333333329</v>
      </c>
      <c r="M7236" s="34">
        <f>CONVERT(INDEX(DHW_StPt_Sch_EZ!$C$31:$I$54,MATCH(Schedules_8760!$C7236,DHW_StPt_Sch_EZ!$B$31:$B$54,0),MATCH(Schedules_8760!$F7236,DHW_StPt_Sch_EZ!$C$30:$I$30,0)),"F","C")</f>
        <v>53.333333333333329</v>
      </c>
      <c r="N7236" s="12"/>
      <c r="O7236" s="12"/>
      <c r="P7236" s="12"/>
    </row>
    <row r="7237" spans="1:16" x14ac:dyDescent="0.25">
      <c r="A7237" s="35">
        <v>7236</v>
      </c>
      <c r="B7237" s="89">
        <v>302.45833333333331</v>
      </c>
      <c r="C7237" s="35">
        <f t="shared" si="565"/>
        <v>12</v>
      </c>
      <c r="D7237" s="35">
        <f t="shared" si="568"/>
        <v>302</v>
      </c>
      <c r="E7237" s="35">
        <f t="shared" si="569"/>
        <v>1</v>
      </c>
      <c r="F7237" s="35" t="str">
        <f t="shared" si="566"/>
        <v>Sunday</v>
      </c>
      <c r="G7237" s="35">
        <f t="shared" si="567"/>
        <v>10</v>
      </c>
      <c r="H7237" s="34">
        <f>CONVERT(INDEX(Htg_StPt_Sch_EZ!$C$4:$I$27,MATCH(Schedules_8760!$C7237,Htg_StPt_Sch_EZ!$B$4:$B$27,0),MATCH(Schedules_8760!$F7237,Htg_StPt_Sch_EZ!$C$3:$I$3,0)),"F","C")</f>
        <v>20.555555555555554</v>
      </c>
      <c r="I7237" s="34">
        <f>CONVERT(INDEX(Htg_StPt_Sch_EZ!$C$31:$I$54,MATCH(Schedules_8760!$C7237,Htg_StPt_Sch_EZ!$B$31:$B$54,0),MATCH(Schedules_8760!$F7237,Htg_StPt_Sch_EZ!$C$30:$I$30,0)),"F","C")</f>
        <v>19.444444444444443</v>
      </c>
      <c r="J7237" s="34">
        <f>CONVERT(INDEX(Clg_StPt_Sch_EZ!$C$4:$I$27,MATCH(Schedules_8760!$C7237,Clg_StPt_Sch_EZ!$B$4:$B$27,0),MATCH(Schedules_8760!$F7237,Clg_StPt_Sch_EZ!$C$3:$I$3,0)),"F","C")</f>
        <v>25.555555555555554</v>
      </c>
      <c r="K7237" s="34">
        <f>CONVERT(INDEX(Clg_StPt_Sch_EZ!$C$31:$I$54,MATCH(Schedules_8760!$C7237,Clg_StPt_Sch_EZ!$B$31:$B$54,0),MATCH(Schedules_8760!$F7237,Clg_StPt_Sch_EZ!$C$30:$I$30,0)),"F","C")</f>
        <v>25</v>
      </c>
      <c r="L7237" s="34">
        <f>CONVERT(INDEX(DHW_StPt_Sch_EZ!$C$4:$I$27,MATCH(Schedules_8760!$C7237,DHW_StPt_Sch_EZ!$B$4:$B$27,0),MATCH(Schedules_8760!$F7237,DHW_StPt_Sch_EZ!$C$3:$I$3,0)),"F","C")</f>
        <v>53.333333333333329</v>
      </c>
      <c r="M7237" s="34">
        <f>CONVERT(INDEX(DHW_StPt_Sch_EZ!$C$31:$I$54,MATCH(Schedules_8760!$C7237,DHW_StPt_Sch_EZ!$B$31:$B$54,0),MATCH(Schedules_8760!$F7237,DHW_StPt_Sch_EZ!$C$30:$I$30,0)),"F","C")</f>
        <v>53.333333333333329</v>
      </c>
      <c r="N7237" s="12"/>
      <c r="O7237" s="12"/>
      <c r="P7237" s="12"/>
    </row>
    <row r="7238" spans="1:16" x14ac:dyDescent="0.25">
      <c r="A7238" s="35">
        <v>7237</v>
      </c>
      <c r="B7238" s="89">
        <v>302.5</v>
      </c>
      <c r="C7238" s="35">
        <f t="shared" si="565"/>
        <v>13</v>
      </c>
      <c r="D7238" s="35">
        <f t="shared" si="568"/>
        <v>302</v>
      </c>
      <c r="E7238" s="35">
        <f t="shared" si="569"/>
        <v>1</v>
      </c>
      <c r="F7238" s="35" t="str">
        <f t="shared" si="566"/>
        <v>Sunday</v>
      </c>
      <c r="G7238" s="35">
        <f t="shared" si="567"/>
        <v>10</v>
      </c>
      <c r="H7238" s="34">
        <f>CONVERT(INDEX(Htg_StPt_Sch_EZ!$C$4:$I$27,MATCH(Schedules_8760!$C7238,Htg_StPt_Sch_EZ!$B$4:$B$27,0),MATCH(Schedules_8760!$F7238,Htg_StPt_Sch_EZ!$C$3:$I$3,0)),"F","C")</f>
        <v>20.555555555555554</v>
      </c>
      <c r="I7238" s="34">
        <f>CONVERT(INDEX(Htg_StPt_Sch_EZ!$C$31:$I$54,MATCH(Schedules_8760!$C7238,Htg_StPt_Sch_EZ!$B$31:$B$54,0),MATCH(Schedules_8760!$F7238,Htg_StPt_Sch_EZ!$C$30:$I$30,0)),"F","C")</f>
        <v>19.444444444444443</v>
      </c>
      <c r="J7238" s="34">
        <f>CONVERT(INDEX(Clg_StPt_Sch_EZ!$C$4:$I$27,MATCH(Schedules_8760!$C7238,Clg_StPt_Sch_EZ!$B$4:$B$27,0),MATCH(Schedules_8760!$F7238,Clg_StPt_Sch_EZ!$C$3:$I$3,0)),"F","C")</f>
        <v>25.555555555555554</v>
      </c>
      <c r="K7238" s="34">
        <f>CONVERT(INDEX(Clg_StPt_Sch_EZ!$C$31:$I$54,MATCH(Schedules_8760!$C7238,Clg_StPt_Sch_EZ!$B$31:$B$54,0),MATCH(Schedules_8760!$F7238,Clg_StPt_Sch_EZ!$C$30:$I$30,0)),"F","C")</f>
        <v>25</v>
      </c>
      <c r="L7238" s="34">
        <f>CONVERT(INDEX(DHW_StPt_Sch_EZ!$C$4:$I$27,MATCH(Schedules_8760!$C7238,DHW_StPt_Sch_EZ!$B$4:$B$27,0),MATCH(Schedules_8760!$F7238,DHW_StPt_Sch_EZ!$C$3:$I$3,0)),"F","C")</f>
        <v>53.333333333333329</v>
      </c>
      <c r="M7238" s="34">
        <f>CONVERT(INDEX(DHW_StPt_Sch_EZ!$C$31:$I$54,MATCH(Schedules_8760!$C7238,DHW_StPt_Sch_EZ!$B$31:$B$54,0),MATCH(Schedules_8760!$F7238,DHW_StPt_Sch_EZ!$C$30:$I$30,0)),"F","C")</f>
        <v>53.333333333333329</v>
      </c>
      <c r="N7238" s="12"/>
      <c r="O7238" s="12"/>
      <c r="P7238" s="12"/>
    </row>
    <row r="7239" spans="1:16" x14ac:dyDescent="0.25">
      <c r="A7239" s="35">
        <v>7238</v>
      </c>
      <c r="B7239" s="89">
        <v>302.54166666666669</v>
      </c>
      <c r="C7239" s="35">
        <f t="shared" si="565"/>
        <v>14</v>
      </c>
      <c r="D7239" s="35">
        <f t="shared" si="568"/>
        <v>302</v>
      </c>
      <c r="E7239" s="35">
        <f t="shared" si="569"/>
        <v>1</v>
      </c>
      <c r="F7239" s="35" t="str">
        <f t="shared" si="566"/>
        <v>Sunday</v>
      </c>
      <c r="G7239" s="35">
        <f t="shared" si="567"/>
        <v>10</v>
      </c>
      <c r="H7239" s="34">
        <f>CONVERT(INDEX(Htg_StPt_Sch_EZ!$C$4:$I$27,MATCH(Schedules_8760!$C7239,Htg_StPt_Sch_EZ!$B$4:$B$27,0),MATCH(Schedules_8760!$F7239,Htg_StPt_Sch_EZ!$C$3:$I$3,0)),"F","C")</f>
        <v>20.555555555555554</v>
      </c>
      <c r="I7239" s="34">
        <f>CONVERT(INDEX(Htg_StPt_Sch_EZ!$C$31:$I$54,MATCH(Schedules_8760!$C7239,Htg_StPt_Sch_EZ!$B$31:$B$54,0),MATCH(Schedules_8760!$F7239,Htg_StPt_Sch_EZ!$C$30:$I$30,0)),"F","C")</f>
        <v>19.444444444444443</v>
      </c>
      <c r="J7239" s="34">
        <f>CONVERT(INDEX(Clg_StPt_Sch_EZ!$C$4:$I$27,MATCH(Schedules_8760!$C7239,Clg_StPt_Sch_EZ!$B$4:$B$27,0),MATCH(Schedules_8760!$F7239,Clg_StPt_Sch_EZ!$C$3:$I$3,0)),"F","C")</f>
        <v>25.555555555555554</v>
      </c>
      <c r="K7239" s="34">
        <f>CONVERT(INDEX(Clg_StPt_Sch_EZ!$C$31:$I$54,MATCH(Schedules_8760!$C7239,Clg_StPt_Sch_EZ!$B$31:$B$54,0),MATCH(Schedules_8760!$F7239,Clg_StPt_Sch_EZ!$C$30:$I$30,0)),"F","C")</f>
        <v>25</v>
      </c>
      <c r="L7239" s="34">
        <f>CONVERT(INDEX(DHW_StPt_Sch_EZ!$C$4:$I$27,MATCH(Schedules_8760!$C7239,DHW_StPt_Sch_EZ!$B$4:$B$27,0),MATCH(Schedules_8760!$F7239,DHW_StPt_Sch_EZ!$C$3:$I$3,0)),"F","C")</f>
        <v>53.333333333333329</v>
      </c>
      <c r="M7239" s="34">
        <f>CONVERT(INDEX(DHW_StPt_Sch_EZ!$C$31:$I$54,MATCH(Schedules_8760!$C7239,DHW_StPt_Sch_EZ!$B$31:$B$54,0),MATCH(Schedules_8760!$F7239,DHW_StPt_Sch_EZ!$C$30:$I$30,0)),"F","C")</f>
        <v>53.333333333333329</v>
      </c>
      <c r="N7239" s="12"/>
      <c r="O7239" s="12"/>
      <c r="P7239" s="12"/>
    </row>
    <row r="7240" spans="1:16" x14ac:dyDescent="0.25">
      <c r="A7240" s="35">
        <v>7239</v>
      </c>
      <c r="B7240" s="89">
        <v>302.58333333333331</v>
      </c>
      <c r="C7240" s="35">
        <f t="shared" si="565"/>
        <v>15</v>
      </c>
      <c r="D7240" s="35">
        <f t="shared" si="568"/>
        <v>302</v>
      </c>
      <c r="E7240" s="35">
        <f t="shared" si="569"/>
        <v>1</v>
      </c>
      <c r="F7240" s="35" t="str">
        <f t="shared" si="566"/>
        <v>Sunday</v>
      </c>
      <c r="G7240" s="35">
        <f t="shared" si="567"/>
        <v>10</v>
      </c>
      <c r="H7240" s="34">
        <f>CONVERT(INDEX(Htg_StPt_Sch_EZ!$C$4:$I$27,MATCH(Schedules_8760!$C7240,Htg_StPt_Sch_EZ!$B$4:$B$27,0),MATCH(Schedules_8760!$F7240,Htg_StPt_Sch_EZ!$C$3:$I$3,0)),"F","C")</f>
        <v>20.555555555555554</v>
      </c>
      <c r="I7240" s="34">
        <f>CONVERT(INDEX(Htg_StPt_Sch_EZ!$C$31:$I$54,MATCH(Schedules_8760!$C7240,Htg_StPt_Sch_EZ!$B$31:$B$54,0),MATCH(Schedules_8760!$F7240,Htg_StPt_Sch_EZ!$C$30:$I$30,0)),"F","C")</f>
        <v>21.111111111111111</v>
      </c>
      <c r="J7240" s="34">
        <f>CONVERT(INDEX(Clg_StPt_Sch_EZ!$C$4:$I$27,MATCH(Schedules_8760!$C7240,Clg_StPt_Sch_EZ!$B$4:$B$27,0),MATCH(Schedules_8760!$F7240,Clg_StPt_Sch_EZ!$C$3:$I$3,0)),"F","C")</f>
        <v>25.555555555555554</v>
      </c>
      <c r="K7240" s="34">
        <f>CONVERT(INDEX(Clg_StPt_Sch_EZ!$C$31:$I$54,MATCH(Schedules_8760!$C7240,Clg_StPt_Sch_EZ!$B$31:$B$54,0),MATCH(Schedules_8760!$F7240,Clg_StPt_Sch_EZ!$C$30:$I$30,0)),"F","C")</f>
        <v>25</v>
      </c>
      <c r="L7240" s="34">
        <f>CONVERT(INDEX(DHW_StPt_Sch_EZ!$C$4:$I$27,MATCH(Schedules_8760!$C7240,DHW_StPt_Sch_EZ!$B$4:$B$27,0),MATCH(Schedules_8760!$F7240,DHW_StPt_Sch_EZ!$C$3:$I$3,0)),"F","C")</f>
        <v>53.333333333333329</v>
      </c>
      <c r="M7240" s="34">
        <f>CONVERT(INDEX(DHW_StPt_Sch_EZ!$C$31:$I$54,MATCH(Schedules_8760!$C7240,DHW_StPt_Sch_EZ!$B$31:$B$54,0),MATCH(Schedules_8760!$F7240,DHW_StPt_Sch_EZ!$C$30:$I$30,0)),"F","C")</f>
        <v>53.333333333333329</v>
      </c>
      <c r="N7240" s="12"/>
      <c r="O7240" s="12"/>
      <c r="P7240" s="12"/>
    </row>
    <row r="7241" spans="1:16" x14ac:dyDescent="0.25">
      <c r="A7241" s="35">
        <v>7240</v>
      </c>
      <c r="B7241" s="89">
        <v>302.625</v>
      </c>
      <c r="C7241" s="35">
        <f t="shared" si="565"/>
        <v>16</v>
      </c>
      <c r="D7241" s="35">
        <f t="shared" si="568"/>
        <v>302</v>
      </c>
      <c r="E7241" s="35">
        <f t="shared" si="569"/>
        <v>1</v>
      </c>
      <c r="F7241" s="35" t="str">
        <f t="shared" si="566"/>
        <v>Sunday</v>
      </c>
      <c r="G7241" s="35">
        <f t="shared" si="567"/>
        <v>10</v>
      </c>
      <c r="H7241" s="34">
        <f>CONVERT(INDEX(Htg_StPt_Sch_EZ!$C$4:$I$27,MATCH(Schedules_8760!$C7241,Htg_StPt_Sch_EZ!$B$4:$B$27,0),MATCH(Schedules_8760!$F7241,Htg_StPt_Sch_EZ!$C$3:$I$3,0)),"F","C")</f>
        <v>20.555555555555554</v>
      </c>
      <c r="I7241" s="34">
        <f>CONVERT(INDEX(Htg_StPt_Sch_EZ!$C$31:$I$54,MATCH(Schedules_8760!$C7241,Htg_StPt_Sch_EZ!$B$31:$B$54,0),MATCH(Schedules_8760!$F7241,Htg_StPt_Sch_EZ!$C$30:$I$30,0)),"F","C")</f>
        <v>21.111111111111111</v>
      </c>
      <c r="J7241" s="34">
        <f>CONVERT(INDEX(Clg_StPt_Sch_EZ!$C$4:$I$27,MATCH(Schedules_8760!$C7241,Clg_StPt_Sch_EZ!$B$4:$B$27,0),MATCH(Schedules_8760!$F7241,Clg_StPt_Sch_EZ!$C$3:$I$3,0)),"F","C")</f>
        <v>25.555555555555554</v>
      </c>
      <c r="K7241" s="34">
        <f>CONVERT(INDEX(Clg_StPt_Sch_EZ!$C$31:$I$54,MATCH(Schedules_8760!$C7241,Clg_StPt_Sch_EZ!$B$31:$B$54,0),MATCH(Schedules_8760!$F7241,Clg_StPt_Sch_EZ!$C$30:$I$30,0)),"F","C")</f>
        <v>25</v>
      </c>
      <c r="L7241" s="34">
        <f>CONVERT(INDEX(DHW_StPt_Sch_EZ!$C$4:$I$27,MATCH(Schedules_8760!$C7241,DHW_StPt_Sch_EZ!$B$4:$B$27,0),MATCH(Schedules_8760!$F7241,DHW_StPt_Sch_EZ!$C$3:$I$3,0)),"F","C")</f>
        <v>53.333333333333329</v>
      </c>
      <c r="M7241" s="34">
        <f>CONVERT(INDEX(DHW_StPt_Sch_EZ!$C$31:$I$54,MATCH(Schedules_8760!$C7241,DHW_StPt_Sch_EZ!$B$31:$B$54,0),MATCH(Schedules_8760!$F7241,DHW_StPt_Sch_EZ!$C$30:$I$30,0)),"F","C")</f>
        <v>53.333333333333329</v>
      </c>
      <c r="N7241" s="12"/>
      <c r="O7241" s="12"/>
      <c r="P7241" s="12"/>
    </row>
    <row r="7242" spans="1:16" x14ac:dyDescent="0.25">
      <c r="A7242" s="35">
        <v>7241</v>
      </c>
      <c r="B7242" s="89">
        <v>302.66666666666669</v>
      </c>
      <c r="C7242" s="35">
        <f t="shared" si="565"/>
        <v>17</v>
      </c>
      <c r="D7242" s="35">
        <f t="shared" si="568"/>
        <v>302</v>
      </c>
      <c r="E7242" s="35">
        <f t="shared" si="569"/>
        <v>1</v>
      </c>
      <c r="F7242" s="35" t="str">
        <f t="shared" si="566"/>
        <v>Sunday</v>
      </c>
      <c r="G7242" s="35">
        <f t="shared" si="567"/>
        <v>10</v>
      </c>
      <c r="H7242" s="34">
        <f>CONVERT(INDEX(Htg_StPt_Sch_EZ!$C$4:$I$27,MATCH(Schedules_8760!$C7242,Htg_StPt_Sch_EZ!$B$4:$B$27,0),MATCH(Schedules_8760!$F7242,Htg_StPt_Sch_EZ!$C$3:$I$3,0)),"F","C")</f>
        <v>20.555555555555554</v>
      </c>
      <c r="I7242" s="34">
        <f>CONVERT(INDEX(Htg_StPt_Sch_EZ!$C$31:$I$54,MATCH(Schedules_8760!$C7242,Htg_StPt_Sch_EZ!$B$31:$B$54,0),MATCH(Schedules_8760!$F7242,Htg_StPt_Sch_EZ!$C$30:$I$30,0)),"F","C")</f>
        <v>17.777777777777779</v>
      </c>
      <c r="J7242" s="34">
        <f>CONVERT(INDEX(Clg_StPt_Sch_EZ!$C$4:$I$27,MATCH(Schedules_8760!$C7242,Clg_StPt_Sch_EZ!$B$4:$B$27,0),MATCH(Schedules_8760!$F7242,Clg_StPt_Sch_EZ!$C$3:$I$3,0)),"F","C")</f>
        <v>25.555555555555554</v>
      </c>
      <c r="K7242" s="34">
        <f>CONVERT(INDEX(Clg_StPt_Sch_EZ!$C$31:$I$54,MATCH(Schedules_8760!$C7242,Clg_StPt_Sch_EZ!$B$31:$B$54,0),MATCH(Schedules_8760!$F7242,Clg_StPt_Sch_EZ!$C$30:$I$30,0)),"F","C")</f>
        <v>25</v>
      </c>
      <c r="L7242" s="34">
        <f>CONVERT(INDEX(DHW_StPt_Sch_EZ!$C$4:$I$27,MATCH(Schedules_8760!$C7242,DHW_StPt_Sch_EZ!$B$4:$B$27,0),MATCH(Schedules_8760!$F7242,DHW_StPt_Sch_EZ!$C$3:$I$3,0)),"F","C")</f>
        <v>53.333333333333329</v>
      </c>
      <c r="M7242" s="34">
        <f>CONVERT(INDEX(DHW_StPt_Sch_EZ!$C$31:$I$54,MATCH(Schedules_8760!$C7242,DHW_StPt_Sch_EZ!$B$31:$B$54,0),MATCH(Schedules_8760!$F7242,DHW_StPt_Sch_EZ!$C$30:$I$30,0)),"F","C")</f>
        <v>53.333333333333329</v>
      </c>
      <c r="N7242" s="12"/>
      <c r="O7242" s="12"/>
      <c r="P7242" s="12"/>
    </row>
    <row r="7243" spans="1:16" x14ac:dyDescent="0.25">
      <c r="A7243" s="35">
        <v>7242</v>
      </c>
      <c r="B7243" s="89">
        <v>302.70833333333331</v>
      </c>
      <c r="C7243" s="35">
        <f t="shared" si="565"/>
        <v>18</v>
      </c>
      <c r="D7243" s="35">
        <f t="shared" si="568"/>
        <v>302</v>
      </c>
      <c r="E7243" s="35">
        <f t="shared" si="569"/>
        <v>1</v>
      </c>
      <c r="F7243" s="35" t="str">
        <f t="shared" si="566"/>
        <v>Sunday</v>
      </c>
      <c r="G7243" s="35">
        <f t="shared" si="567"/>
        <v>10</v>
      </c>
      <c r="H7243" s="34">
        <f>CONVERT(INDEX(Htg_StPt_Sch_EZ!$C$4:$I$27,MATCH(Schedules_8760!$C7243,Htg_StPt_Sch_EZ!$B$4:$B$27,0),MATCH(Schedules_8760!$F7243,Htg_StPt_Sch_EZ!$C$3:$I$3,0)),"F","C")</f>
        <v>20.555555555555554</v>
      </c>
      <c r="I7243" s="34">
        <f>CONVERT(INDEX(Htg_StPt_Sch_EZ!$C$31:$I$54,MATCH(Schedules_8760!$C7243,Htg_StPt_Sch_EZ!$B$31:$B$54,0),MATCH(Schedules_8760!$F7243,Htg_StPt_Sch_EZ!$C$30:$I$30,0)),"F","C")</f>
        <v>17.777777777777779</v>
      </c>
      <c r="J7243" s="34">
        <f>CONVERT(INDEX(Clg_StPt_Sch_EZ!$C$4:$I$27,MATCH(Schedules_8760!$C7243,Clg_StPt_Sch_EZ!$B$4:$B$27,0),MATCH(Schedules_8760!$F7243,Clg_StPt_Sch_EZ!$C$3:$I$3,0)),"F","C")</f>
        <v>25.555555555555554</v>
      </c>
      <c r="K7243" s="34">
        <f>CONVERT(INDEX(Clg_StPt_Sch_EZ!$C$31:$I$54,MATCH(Schedules_8760!$C7243,Clg_StPt_Sch_EZ!$B$31:$B$54,0),MATCH(Schedules_8760!$F7243,Clg_StPt_Sch_EZ!$C$30:$I$30,0)),"F","C")</f>
        <v>28.333333333333332</v>
      </c>
      <c r="L7243" s="34">
        <f>CONVERT(INDEX(DHW_StPt_Sch_EZ!$C$4:$I$27,MATCH(Schedules_8760!$C7243,DHW_StPt_Sch_EZ!$B$4:$B$27,0),MATCH(Schedules_8760!$F7243,DHW_StPt_Sch_EZ!$C$3:$I$3,0)),"F","C")</f>
        <v>53.333333333333329</v>
      </c>
      <c r="M7243" s="34">
        <f>CONVERT(INDEX(DHW_StPt_Sch_EZ!$C$31:$I$54,MATCH(Schedules_8760!$C7243,DHW_StPt_Sch_EZ!$B$31:$B$54,0),MATCH(Schedules_8760!$F7243,DHW_StPt_Sch_EZ!$C$30:$I$30,0)),"F","C")</f>
        <v>53.333333333333329</v>
      </c>
      <c r="N7243" s="12"/>
      <c r="O7243" s="12"/>
      <c r="P7243" s="12"/>
    </row>
    <row r="7244" spans="1:16" x14ac:dyDescent="0.25">
      <c r="A7244" s="35">
        <v>7243</v>
      </c>
      <c r="B7244" s="89">
        <v>302.75</v>
      </c>
      <c r="C7244" s="35">
        <f t="shared" si="565"/>
        <v>19</v>
      </c>
      <c r="D7244" s="35">
        <f t="shared" si="568"/>
        <v>302</v>
      </c>
      <c r="E7244" s="35">
        <f t="shared" si="569"/>
        <v>1</v>
      </c>
      <c r="F7244" s="35" t="str">
        <f t="shared" si="566"/>
        <v>Sunday</v>
      </c>
      <c r="G7244" s="35">
        <f t="shared" si="567"/>
        <v>10</v>
      </c>
      <c r="H7244" s="34">
        <f>CONVERT(INDEX(Htg_StPt_Sch_EZ!$C$4:$I$27,MATCH(Schedules_8760!$C7244,Htg_StPt_Sch_EZ!$B$4:$B$27,0),MATCH(Schedules_8760!$F7244,Htg_StPt_Sch_EZ!$C$3:$I$3,0)),"F","C")</f>
        <v>20.555555555555554</v>
      </c>
      <c r="I7244" s="34">
        <f>CONVERT(INDEX(Htg_StPt_Sch_EZ!$C$31:$I$54,MATCH(Schedules_8760!$C7244,Htg_StPt_Sch_EZ!$B$31:$B$54,0),MATCH(Schedules_8760!$F7244,Htg_StPt_Sch_EZ!$C$30:$I$30,0)),"F","C")</f>
        <v>18.333333333333332</v>
      </c>
      <c r="J7244" s="34">
        <f>CONVERT(INDEX(Clg_StPt_Sch_EZ!$C$4:$I$27,MATCH(Schedules_8760!$C7244,Clg_StPt_Sch_EZ!$B$4:$B$27,0),MATCH(Schedules_8760!$F7244,Clg_StPt_Sch_EZ!$C$3:$I$3,0)),"F","C")</f>
        <v>25.555555555555554</v>
      </c>
      <c r="K7244" s="34">
        <f>CONVERT(INDEX(Clg_StPt_Sch_EZ!$C$31:$I$54,MATCH(Schedules_8760!$C7244,Clg_StPt_Sch_EZ!$B$31:$B$54,0),MATCH(Schedules_8760!$F7244,Clg_StPt_Sch_EZ!$C$30:$I$30,0)),"F","C")</f>
        <v>28.333333333333332</v>
      </c>
      <c r="L7244" s="34">
        <f>CONVERT(INDEX(DHW_StPt_Sch_EZ!$C$4:$I$27,MATCH(Schedules_8760!$C7244,DHW_StPt_Sch_EZ!$B$4:$B$27,0),MATCH(Schedules_8760!$F7244,DHW_StPt_Sch_EZ!$C$3:$I$3,0)),"F","C")</f>
        <v>53.333333333333329</v>
      </c>
      <c r="M7244" s="34">
        <f>CONVERT(INDEX(DHW_StPt_Sch_EZ!$C$31:$I$54,MATCH(Schedules_8760!$C7244,DHW_StPt_Sch_EZ!$B$31:$B$54,0),MATCH(Schedules_8760!$F7244,DHW_StPt_Sch_EZ!$C$30:$I$30,0)),"F","C")</f>
        <v>53.333333333333329</v>
      </c>
      <c r="N7244" s="12"/>
      <c r="O7244" s="12"/>
      <c r="P7244" s="12"/>
    </row>
    <row r="7245" spans="1:16" x14ac:dyDescent="0.25">
      <c r="A7245" s="35">
        <v>7244</v>
      </c>
      <c r="B7245" s="89">
        <v>302.79166666666669</v>
      </c>
      <c r="C7245" s="35">
        <f t="shared" si="565"/>
        <v>20</v>
      </c>
      <c r="D7245" s="35">
        <f t="shared" si="568"/>
        <v>302</v>
      </c>
      <c r="E7245" s="35">
        <f t="shared" si="569"/>
        <v>1</v>
      </c>
      <c r="F7245" s="35" t="str">
        <f t="shared" si="566"/>
        <v>Sunday</v>
      </c>
      <c r="G7245" s="35">
        <f t="shared" si="567"/>
        <v>10</v>
      </c>
      <c r="H7245" s="34">
        <f>CONVERT(INDEX(Htg_StPt_Sch_EZ!$C$4:$I$27,MATCH(Schedules_8760!$C7245,Htg_StPt_Sch_EZ!$B$4:$B$27,0),MATCH(Schedules_8760!$F7245,Htg_StPt_Sch_EZ!$C$3:$I$3,0)),"F","C")</f>
        <v>20.555555555555554</v>
      </c>
      <c r="I7245" s="34">
        <f>CONVERT(INDEX(Htg_StPt_Sch_EZ!$C$31:$I$54,MATCH(Schedules_8760!$C7245,Htg_StPt_Sch_EZ!$B$31:$B$54,0),MATCH(Schedules_8760!$F7245,Htg_StPt_Sch_EZ!$C$30:$I$30,0)),"F","C")</f>
        <v>18.888888888888889</v>
      </c>
      <c r="J7245" s="34">
        <f>CONVERT(INDEX(Clg_StPt_Sch_EZ!$C$4:$I$27,MATCH(Schedules_8760!$C7245,Clg_StPt_Sch_EZ!$B$4:$B$27,0),MATCH(Schedules_8760!$F7245,Clg_StPt_Sch_EZ!$C$3:$I$3,0)),"F","C")</f>
        <v>25.555555555555554</v>
      </c>
      <c r="K7245" s="34">
        <f>CONVERT(INDEX(Clg_StPt_Sch_EZ!$C$31:$I$54,MATCH(Schedules_8760!$C7245,Clg_StPt_Sch_EZ!$B$31:$B$54,0),MATCH(Schedules_8760!$F7245,Clg_StPt_Sch_EZ!$C$30:$I$30,0)),"F","C")</f>
        <v>28.333333333333332</v>
      </c>
      <c r="L7245" s="34">
        <f>CONVERT(INDEX(DHW_StPt_Sch_EZ!$C$4:$I$27,MATCH(Schedules_8760!$C7245,DHW_StPt_Sch_EZ!$B$4:$B$27,0),MATCH(Schedules_8760!$F7245,DHW_StPt_Sch_EZ!$C$3:$I$3,0)),"F","C")</f>
        <v>53.333333333333329</v>
      </c>
      <c r="M7245" s="34">
        <f>CONVERT(INDEX(DHW_StPt_Sch_EZ!$C$31:$I$54,MATCH(Schedules_8760!$C7245,DHW_StPt_Sch_EZ!$B$31:$B$54,0),MATCH(Schedules_8760!$F7245,DHW_StPt_Sch_EZ!$C$30:$I$30,0)),"F","C")</f>
        <v>53.333333333333329</v>
      </c>
      <c r="N7245" s="12"/>
      <c r="O7245" s="12"/>
      <c r="P7245" s="12"/>
    </row>
    <row r="7246" spans="1:16" x14ac:dyDescent="0.25">
      <c r="A7246" s="35">
        <v>7245</v>
      </c>
      <c r="B7246" s="89">
        <v>302.83333333333331</v>
      </c>
      <c r="C7246" s="35">
        <f t="shared" si="565"/>
        <v>21</v>
      </c>
      <c r="D7246" s="35">
        <f t="shared" si="568"/>
        <v>302</v>
      </c>
      <c r="E7246" s="35">
        <f t="shared" si="569"/>
        <v>1</v>
      </c>
      <c r="F7246" s="35" t="str">
        <f t="shared" si="566"/>
        <v>Sunday</v>
      </c>
      <c r="G7246" s="35">
        <f t="shared" si="567"/>
        <v>10</v>
      </c>
      <c r="H7246" s="34">
        <f>CONVERT(INDEX(Htg_StPt_Sch_EZ!$C$4:$I$27,MATCH(Schedules_8760!$C7246,Htg_StPt_Sch_EZ!$B$4:$B$27,0),MATCH(Schedules_8760!$F7246,Htg_StPt_Sch_EZ!$C$3:$I$3,0)),"F","C")</f>
        <v>20.555555555555554</v>
      </c>
      <c r="I7246" s="34">
        <f>CONVERT(INDEX(Htg_StPt_Sch_EZ!$C$31:$I$54,MATCH(Schedules_8760!$C7246,Htg_StPt_Sch_EZ!$B$31:$B$54,0),MATCH(Schedules_8760!$F7246,Htg_StPt_Sch_EZ!$C$30:$I$30,0)),"F","C")</f>
        <v>19.444444444444443</v>
      </c>
      <c r="J7246" s="34">
        <f>CONVERT(INDEX(Clg_StPt_Sch_EZ!$C$4:$I$27,MATCH(Schedules_8760!$C7246,Clg_StPt_Sch_EZ!$B$4:$B$27,0),MATCH(Schedules_8760!$F7246,Clg_StPt_Sch_EZ!$C$3:$I$3,0)),"F","C")</f>
        <v>25.555555555555554</v>
      </c>
      <c r="K7246" s="34">
        <f>CONVERT(INDEX(Clg_StPt_Sch_EZ!$C$31:$I$54,MATCH(Schedules_8760!$C7246,Clg_StPt_Sch_EZ!$B$31:$B$54,0),MATCH(Schedules_8760!$F7246,Clg_StPt_Sch_EZ!$C$30:$I$30,0)),"F","C")</f>
        <v>28.333333333333332</v>
      </c>
      <c r="L7246" s="34">
        <f>CONVERT(INDEX(DHW_StPt_Sch_EZ!$C$4:$I$27,MATCH(Schedules_8760!$C7246,DHW_StPt_Sch_EZ!$B$4:$B$27,0),MATCH(Schedules_8760!$F7246,DHW_StPt_Sch_EZ!$C$3:$I$3,0)),"F","C")</f>
        <v>53.333333333333329</v>
      </c>
      <c r="M7246" s="34">
        <f>CONVERT(INDEX(DHW_StPt_Sch_EZ!$C$31:$I$54,MATCH(Schedules_8760!$C7246,DHW_StPt_Sch_EZ!$B$31:$B$54,0),MATCH(Schedules_8760!$F7246,DHW_StPt_Sch_EZ!$C$30:$I$30,0)),"F","C")</f>
        <v>53.333333333333329</v>
      </c>
      <c r="N7246" s="12"/>
      <c r="O7246" s="12"/>
      <c r="P7246" s="12"/>
    </row>
    <row r="7247" spans="1:16" x14ac:dyDescent="0.25">
      <c r="A7247" s="35">
        <v>7246</v>
      </c>
      <c r="B7247" s="89">
        <v>302.875</v>
      </c>
      <c r="C7247" s="35">
        <f t="shared" si="565"/>
        <v>22</v>
      </c>
      <c r="D7247" s="35">
        <f t="shared" si="568"/>
        <v>302</v>
      </c>
      <c r="E7247" s="35">
        <f t="shared" si="569"/>
        <v>1</v>
      </c>
      <c r="F7247" s="35" t="str">
        <f t="shared" si="566"/>
        <v>Sunday</v>
      </c>
      <c r="G7247" s="35">
        <f t="shared" si="567"/>
        <v>10</v>
      </c>
      <c r="H7247" s="34">
        <f>CONVERT(INDEX(Htg_StPt_Sch_EZ!$C$4:$I$27,MATCH(Schedules_8760!$C7247,Htg_StPt_Sch_EZ!$B$4:$B$27,0),MATCH(Schedules_8760!$F7247,Htg_StPt_Sch_EZ!$C$3:$I$3,0)),"F","C")</f>
        <v>20.555555555555554</v>
      </c>
      <c r="I7247" s="34">
        <f>CONVERT(INDEX(Htg_StPt_Sch_EZ!$C$31:$I$54,MATCH(Schedules_8760!$C7247,Htg_StPt_Sch_EZ!$B$31:$B$54,0),MATCH(Schedules_8760!$F7247,Htg_StPt_Sch_EZ!$C$30:$I$30,0)),"F","C")</f>
        <v>19.444444444444443</v>
      </c>
      <c r="J7247" s="34">
        <f>CONVERT(INDEX(Clg_StPt_Sch_EZ!$C$4:$I$27,MATCH(Schedules_8760!$C7247,Clg_StPt_Sch_EZ!$B$4:$B$27,0),MATCH(Schedules_8760!$F7247,Clg_StPt_Sch_EZ!$C$3:$I$3,0)),"F","C")</f>
        <v>25.555555555555554</v>
      </c>
      <c r="K7247" s="34">
        <f>CONVERT(INDEX(Clg_StPt_Sch_EZ!$C$31:$I$54,MATCH(Schedules_8760!$C7247,Clg_StPt_Sch_EZ!$B$31:$B$54,0),MATCH(Schedules_8760!$F7247,Clg_StPt_Sch_EZ!$C$30:$I$30,0)),"F","C")</f>
        <v>28.333333333333332</v>
      </c>
      <c r="L7247" s="34">
        <f>CONVERT(INDEX(DHW_StPt_Sch_EZ!$C$4:$I$27,MATCH(Schedules_8760!$C7247,DHW_StPt_Sch_EZ!$B$4:$B$27,0),MATCH(Schedules_8760!$F7247,DHW_StPt_Sch_EZ!$C$3:$I$3,0)),"F","C")</f>
        <v>53.333333333333329</v>
      </c>
      <c r="M7247" s="34">
        <f>CONVERT(INDEX(DHW_StPt_Sch_EZ!$C$31:$I$54,MATCH(Schedules_8760!$C7247,DHW_StPt_Sch_EZ!$B$31:$B$54,0),MATCH(Schedules_8760!$F7247,DHW_StPt_Sch_EZ!$C$30:$I$30,0)),"F","C")</f>
        <v>53.333333333333329</v>
      </c>
      <c r="N7247" s="12"/>
      <c r="O7247" s="12"/>
      <c r="P7247" s="12"/>
    </row>
    <row r="7248" spans="1:16" x14ac:dyDescent="0.25">
      <c r="A7248" s="35">
        <v>7247</v>
      </c>
      <c r="B7248" s="89">
        <v>302.91666666666669</v>
      </c>
      <c r="C7248" s="35">
        <f t="shared" si="565"/>
        <v>23</v>
      </c>
      <c r="D7248" s="35">
        <f t="shared" si="568"/>
        <v>302</v>
      </c>
      <c r="E7248" s="35">
        <f t="shared" si="569"/>
        <v>1</v>
      </c>
      <c r="F7248" s="35" t="str">
        <f t="shared" si="566"/>
        <v>Sunday</v>
      </c>
      <c r="G7248" s="35">
        <f t="shared" si="567"/>
        <v>10</v>
      </c>
      <c r="H7248" s="34">
        <f>CONVERT(INDEX(Htg_StPt_Sch_EZ!$C$4:$I$27,MATCH(Schedules_8760!$C7248,Htg_StPt_Sch_EZ!$B$4:$B$27,0),MATCH(Schedules_8760!$F7248,Htg_StPt_Sch_EZ!$C$3:$I$3,0)),"F","C")</f>
        <v>20.555555555555554</v>
      </c>
      <c r="I7248" s="34">
        <f>CONVERT(INDEX(Htg_StPt_Sch_EZ!$C$31:$I$54,MATCH(Schedules_8760!$C7248,Htg_StPt_Sch_EZ!$B$31:$B$54,0),MATCH(Schedules_8760!$F7248,Htg_StPt_Sch_EZ!$C$30:$I$30,0)),"F","C")</f>
        <v>19.444444444444443</v>
      </c>
      <c r="J7248" s="34">
        <f>CONVERT(INDEX(Clg_StPt_Sch_EZ!$C$4:$I$27,MATCH(Schedules_8760!$C7248,Clg_StPt_Sch_EZ!$B$4:$B$27,0),MATCH(Schedules_8760!$F7248,Clg_StPt_Sch_EZ!$C$3:$I$3,0)),"F","C")</f>
        <v>25.555555555555554</v>
      </c>
      <c r="K7248" s="34">
        <f>CONVERT(INDEX(Clg_StPt_Sch_EZ!$C$31:$I$54,MATCH(Schedules_8760!$C7248,Clg_StPt_Sch_EZ!$B$31:$B$54,0),MATCH(Schedules_8760!$F7248,Clg_StPt_Sch_EZ!$C$30:$I$30,0)),"F","C")</f>
        <v>28.333333333333332</v>
      </c>
      <c r="L7248" s="34">
        <f>CONVERT(INDEX(DHW_StPt_Sch_EZ!$C$4:$I$27,MATCH(Schedules_8760!$C7248,DHW_StPt_Sch_EZ!$B$4:$B$27,0),MATCH(Schedules_8760!$F7248,DHW_StPt_Sch_EZ!$C$3:$I$3,0)),"F","C")</f>
        <v>53.333333333333329</v>
      </c>
      <c r="M7248" s="34">
        <f>CONVERT(INDEX(DHW_StPt_Sch_EZ!$C$31:$I$54,MATCH(Schedules_8760!$C7248,DHW_StPt_Sch_EZ!$B$31:$B$54,0),MATCH(Schedules_8760!$F7248,DHW_StPt_Sch_EZ!$C$30:$I$30,0)),"F","C")</f>
        <v>53.333333333333329</v>
      </c>
      <c r="N7248" s="12"/>
      <c r="O7248" s="12"/>
      <c r="P7248" s="12"/>
    </row>
    <row r="7249" spans="1:16" x14ac:dyDescent="0.25">
      <c r="A7249" s="35">
        <v>7248</v>
      </c>
      <c r="B7249" s="89">
        <v>302.95833333333331</v>
      </c>
      <c r="C7249" s="35">
        <f t="shared" si="565"/>
        <v>24</v>
      </c>
      <c r="D7249" s="35">
        <f t="shared" si="568"/>
        <v>302</v>
      </c>
      <c r="E7249" s="35">
        <f t="shared" si="569"/>
        <v>1</v>
      </c>
      <c r="F7249" s="35" t="str">
        <f t="shared" si="566"/>
        <v>Sunday</v>
      </c>
      <c r="G7249" s="35">
        <f t="shared" si="567"/>
        <v>10</v>
      </c>
      <c r="H7249" s="34">
        <f>CONVERT(INDEX(Htg_StPt_Sch_EZ!$C$4:$I$27,MATCH(Schedules_8760!$C7249,Htg_StPt_Sch_EZ!$B$4:$B$27,0),MATCH(Schedules_8760!$F7249,Htg_StPt_Sch_EZ!$C$3:$I$3,0)),"F","C")</f>
        <v>20.555555555555554</v>
      </c>
      <c r="I7249" s="34">
        <f>CONVERT(INDEX(Htg_StPt_Sch_EZ!$C$31:$I$54,MATCH(Schedules_8760!$C7249,Htg_StPt_Sch_EZ!$B$31:$B$54,0),MATCH(Schedules_8760!$F7249,Htg_StPt_Sch_EZ!$C$30:$I$30,0)),"F","C")</f>
        <v>19.444444444444443</v>
      </c>
      <c r="J7249" s="34">
        <f>CONVERT(INDEX(Clg_StPt_Sch_EZ!$C$4:$I$27,MATCH(Schedules_8760!$C7249,Clg_StPt_Sch_EZ!$B$4:$B$27,0),MATCH(Schedules_8760!$F7249,Clg_StPt_Sch_EZ!$C$3:$I$3,0)),"F","C")</f>
        <v>25.555555555555554</v>
      </c>
      <c r="K7249" s="34">
        <f>CONVERT(INDEX(Clg_StPt_Sch_EZ!$C$31:$I$54,MATCH(Schedules_8760!$C7249,Clg_StPt_Sch_EZ!$B$31:$B$54,0),MATCH(Schedules_8760!$F7249,Clg_StPt_Sch_EZ!$C$30:$I$30,0)),"F","C")</f>
        <v>28.333333333333332</v>
      </c>
      <c r="L7249" s="34">
        <f>CONVERT(INDEX(DHW_StPt_Sch_EZ!$C$4:$I$27,MATCH(Schedules_8760!$C7249,DHW_StPt_Sch_EZ!$B$4:$B$27,0),MATCH(Schedules_8760!$F7249,DHW_StPt_Sch_EZ!$C$3:$I$3,0)),"F","C")</f>
        <v>53.333333333333329</v>
      </c>
      <c r="M7249" s="34">
        <f>CONVERT(INDEX(DHW_StPt_Sch_EZ!$C$31:$I$54,MATCH(Schedules_8760!$C7249,DHW_StPt_Sch_EZ!$B$31:$B$54,0),MATCH(Schedules_8760!$F7249,DHW_StPt_Sch_EZ!$C$30:$I$30,0)),"F","C")</f>
        <v>53.333333333333329</v>
      </c>
      <c r="N7249" s="12"/>
      <c r="O7249" s="12"/>
      <c r="P7249" s="12"/>
    </row>
    <row r="7250" spans="1:16" x14ac:dyDescent="0.25">
      <c r="A7250" s="35">
        <v>7249</v>
      </c>
      <c r="B7250" s="89">
        <v>303</v>
      </c>
      <c r="C7250" s="35">
        <f t="shared" si="565"/>
        <v>1</v>
      </c>
      <c r="D7250" s="35">
        <f t="shared" si="568"/>
        <v>303</v>
      </c>
      <c r="E7250" s="35">
        <f t="shared" si="569"/>
        <v>2</v>
      </c>
      <c r="F7250" s="35" t="str">
        <f t="shared" si="566"/>
        <v>Monday</v>
      </c>
      <c r="G7250" s="35">
        <f t="shared" si="567"/>
        <v>10</v>
      </c>
      <c r="H7250" s="34">
        <f>CONVERT(INDEX(Htg_StPt_Sch_EZ!$C$4:$I$27,MATCH(Schedules_8760!$C7250,Htg_StPt_Sch_EZ!$B$4:$B$27,0),MATCH(Schedules_8760!$F7250,Htg_StPt_Sch_EZ!$C$3:$I$3,0)),"F","C")</f>
        <v>20.555555555555554</v>
      </c>
      <c r="I7250" s="34">
        <f>CONVERT(INDEX(Htg_StPt_Sch_EZ!$C$31:$I$54,MATCH(Schedules_8760!$C7250,Htg_StPt_Sch_EZ!$B$31:$B$54,0),MATCH(Schedules_8760!$F7250,Htg_StPt_Sch_EZ!$C$30:$I$30,0)),"F","C")</f>
        <v>19.444444444444443</v>
      </c>
      <c r="J7250" s="34">
        <f>CONVERT(INDEX(Clg_StPt_Sch_EZ!$C$4:$I$27,MATCH(Schedules_8760!$C7250,Clg_StPt_Sch_EZ!$B$4:$B$27,0),MATCH(Schedules_8760!$F7250,Clg_StPt_Sch_EZ!$C$3:$I$3,0)),"F","C")</f>
        <v>25.555555555555554</v>
      </c>
      <c r="K7250" s="34">
        <f>CONVERT(INDEX(Clg_StPt_Sch_EZ!$C$31:$I$54,MATCH(Schedules_8760!$C7250,Clg_StPt_Sch_EZ!$B$31:$B$54,0),MATCH(Schedules_8760!$F7250,Clg_StPt_Sch_EZ!$C$30:$I$30,0)),"F","C")</f>
        <v>28.333333333333332</v>
      </c>
      <c r="L7250" s="34">
        <f>CONVERT(INDEX(DHW_StPt_Sch_EZ!$C$4:$I$27,MATCH(Schedules_8760!$C7250,DHW_StPt_Sch_EZ!$B$4:$B$27,0),MATCH(Schedules_8760!$F7250,DHW_StPt_Sch_EZ!$C$3:$I$3,0)),"F","C")</f>
        <v>53.333333333333329</v>
      </c>
      <c r="M7250" s="34">
        <f>CONVERT(INDEX(DHW_StPt_Sch_EZ!$C$31:$I$54,MATCH(Schedules_8760!$C7250,DHW_StPt_Sch_EZ!$B$31:$B$54,0),MATCH(Schedules_8760!$F7250,DHW_StPt_Sch_EZ!$C$30:$I$30,0)),"F","C")</f>
        <v>53.333333333333329</v>
      </c>
      <c r="N7250" s="12"/>
      <c r="O7250" s="12"/>
      <c r="P7250" s="12"/>
    </row>
    <row r="7251" spans="1:16" x14ac:dyDescent="0.25">
      <c r="A7251" s="35">
        <v>7250</v>
      </c>
      <c r="B7251" s="89">
        <v>303.04166666666669</v>
      </c>
      <c r="C7251" s="35">
        <f t="shared" si="565"/>
        <v>2</v>
      </c>
      <c r="D7251" s="35">
        <f t="shared" si="568"/>
        <v>303</v>
      </c>
      <c r="E7251" s="35">
        <f t="shared" si="569"/>
        <v>2</v>
      </c>
      <c r="F7251" s="35" t="str">
        <f t="shared" si="566"/>
        <v>Monday</v>
      </c>
      <c r="G7251" s="35">
        <f t="shared" si="567"/>
        <v>10</v>
      </c>
      <c r="H7251" s="34">
        <f>CONVERT(INDEX(Htg_StPt_Sch_EZ!$C$4:$I$27,MATCH(Schedules_8760!$C7251,Htg_StPt_Sch_EZ!$B$4:$B$27,0),MATCH(Schedules_8760!$F7251,Htg_StPt_Sch_EZ!$C$3:$I$3,0)),"F","C")</f>
        <v>20.555555555555554</v>
      </c>
      <c r="I7251" s="34">
        <f>CONVERT(INDEX(Htg_StPt_Sch_EZ!$C$31:$I$54,MATCH(Schedules_8760!$C7251,Htg_StPt_Sch_EZ!$B$31:$B$54,0),MATCH(Schedules_8760!$F7251,Htg_StPt_Sch_EZ!$C$30:$I$30,0)),"F","C")</f>
        <v>19.444444444444443</v>
      </c>
      <c r="J7251" s="34">
        <f>CONVERT(INDEX(Clg_StPt_Sch_EZ!$C$4:$I$27,MATCH(Schedules_8760!$C7251,Clg_StPt_Sch_EZ!$B$4:$B$27,0),MATCH(Schedules_8760!$F7251,Clg_StPt_Sch_EZ!$C$3:$I$3,0)),"F","C")</f>
        <v>25.555555555555554</v>
      </c>
      <c r="K7251" s="34">
        <f>CONVERT(INDEX(Clg_StPt_Sch_EZ!$C$31:$I$54,MATCH(Schedules_8760!$C7251,Clg_StPt_Sch_EZ!$B$31:$B$54,0),MATCH(Schedules_8760!$F7251,Clg_StPt_Sch_EZ!$C$30:$I$30,0)),"F","C")</f>
        <v>28.333333333333332</v>
      </c>
      <c r="L7251" s="34">
        <f>CONVERT(INDEX(DHW_StPt_Sch_EZ!$C$4:$I$27,MATCH(Schedules_8760!$C7251,DHW_StPt_Sch_EZ!$B$4:$B$27,0),MATCH(Schedules_8760!$F7251,DHW_StPt_Sch_EZ!$C$3:$I$3,0)),"F","C")</f>
        <v>53.333333333333329</v>
      </c>
      <c r="M7251" s="34">
        <f>CONVERT(INDEX(DHW_StPt_Sch_EZ!$C$31:$I$54,MATCH(Schedules_8760!$C7251,DHW_StPt_Sch_EZ!$B$31:$B$54,0),MATCH(Schedules_8760!$F7251,DHW_StPt_Sch_EZ!$C$30:$I$30,0)),"F","C")</f>
        <v>53.333333333333329</v>
      </c>
      <c r="N7251" s="12"/>
      <c r="O7251" s="12"/>
      <c r="P7251" s="12"/>
    </row>
    <row r="7252" spans="1:16" x14ac:dyDescent="0.25">
      <c r="A7252" s="35">
        <v>7251</v>
      </c>
      <c r="B7252" s="89">
        <v>303.08333333333331</v>
      </c>
      <c r="C7252" s="35">
        <f t="shared" si="565"/>
        <v>3</v>
      </c>
      <c r="D7252" s="35">
        <f t="shared" si="568"/>
        <v>303</v>
      </c>
      <c r="E7252" s="35">
        <f t="shared" si="569"/>
        <v>2</v>
      </c>
      <c r="F7252" s="35" t="str">
        <f t="shared" si="566"/>
        <v>Monday</v>
      </c>
      <c r="G7252" s="35">
        <f t="shared" si="567"/>
        <v>10</v>
      </c>
      <c r="H7252" s="34">
        <f>CONVERT(INDEX(Htg_StPt_Sch_EZ!$C$4:$I$27,MATCH(Schedules_8760!$C7252,Htg_StPt_Sch_EZ!$B$4:$B$27,0),MATCH(Schedules_8760!$F7252,Htg_StPt_Sch_EZ!$C$3:$I$3,0)),"F","C")</f>
        <v>20.555555555555554</v>
      </c>
      <c r="I7252" s="34">
        <f>CONVERT(INDEX(Htg_StPt_Sch_EZ!$C$31:$I$54,MATCH(Schedules_8760!$C7252,Htg_StPt_Sch_EZ!$B$31:$B$54,0),MATCH(Schedules_8760!$F7252,Htg_StPt_Sch_EZ!$C$30:$I$30,0)),"F","C")</f>
        <v>19.444444444444443</v>
      </c>
      <c r="J7252" s="34">
        <f>CONVERT(INDEX(Clg_StPt_Sch_EZ!$C$4:$I$27,MATCH(Schedules_8760!$C7252,Clg_StPt_Sch_EZ!$B$4:$B$27,0),MATCH(Schedules_8760!$F7252,Clg_StPt_Sch_EZ!$C$3:$I$3,0)),"F","C")</f>
        <v>25.555555555555554</v>
      </c>
      <c r="K7252" s="34">
        <f>CONVERT(INDEX(Clg_StPt_Sch_EZ!$C$31:$I$54,MATCH(Schedules_8760!$C7252,Clg_StPt_Sch_EZ!$B$31:$B$54,0),MATCH(Schedules_8760!$F7252,Clg_StPt_Sch_EZ!$C$30:$I$30,0)),"F","C")</f>
        <v>28.333333333333332</v>
      </c>
      <c r="L7252" s="34">
        <f>CONVERT(INDEX(DHW_StPt_Sch_EZ!$C$4:$I$27,MATCH(Schedules_8760!$C7252,DHW_StPt_Sch_EZ!$B$4:$B$27,0),MATCH(Schedules_8760!$F7252,DHW_StPt_Sch_EZ!$C$3:$I$3,0)),"F","C")</f>
        <v>53.333333333333329</v>
      </c>
      <c r="M7252" s="34">
        <f>CONVERT(INDEX(DHW_StPt_Sch_EZ!$C$31:$I$54,MATCH(Schedules_8760!$C7252,DHW_StPt_Sch_EZ!$B$31:$B$54,0),MATCH(Schedules_8760!$F7252,DHW_StPt_Sch_EZ!$C$30:$I$30,0)),"F","C")</f>
        <v>53.333333333333329</v>
      </c>
      <c r="N7252" s="12"/>
      <c r="O7252" s="12"/>
      <c r="P7252" s="12"/>
    </row>
    <row r="7253" spans="1:16" x14ac:dyDescent="0.25">
      <c r="A7253" s="35">
        <v>7252</v>
      </c>
      <c r="B7253" s="89">
        <v>303.125</v>
      </c>
      <c r="C7253" s="35">
        <f t="shared" si="565"/>
        <v>4</v>
      </c>
      <c r="D7253" s="35">
        <f t="shared" si="568"/>
        <v>303</v>
      </c>
      <c r="E7253" s="35">
        <f t="shared" si="569"/>
        <v>2</v>
      </c>
      <c r="F7253" s="35" t="str">
        <f t="shared" si="566"/>
        <v>Monday</v>
      </c>
      <c r="G7253" s="35">
        <f t="shared" si="567"/>
        <v>10</v>
      </c>
      <c r="H7253" s="34">
        <f>CONVERT(INDEX(Htg_StPt_Sch_EZ!$C$4:$I$27,MATCH(Schedules_8760!$C7253,Htg_StPt_Sch_EZ!$B$4:$B$27,0),MATCH(Schedules_8760!$F7253,Htg_StPt_Sch_EZ!$C$3:$I$3,0)),"F","C")</f>
        <v>20.555555555555554</v>
      </c>
      <c r="I7253" s="34">
        <f>CONVERT(INDEX(Htg_StPt_Sch_EZ!$C$31:$I$54,MATCH(Schedules_8760!$C7253,Htg_StPt_Sch_EZ!$B$31:$B$54,0),MATCH(Schedules_8760!$F7253,Htg_StPt_Sch_EZ!$C$30:$I$30,0)),"F","C")</f>
        <v>19.444444444444443</v>
      </c>
      <c r="J7253" s="34">
        <f>CONVERT(INDEX(Clg_StPt_Sch_EZ!$C$4:$I$27,MATCH(Schedules_8760!$C7253,Clg_StPt_Sch_EZ!$B$4:$B$27,0),MATCH(Schedules_8760!$F7253,Clg_StPt_Sch_EZ!$C$3:$I$3,0)),"F","C")</f>
        <v>25.555555555555554</v>
      </c>
      <c r="K7253" s="34">
        <f>CONVERT(INDEX(Clg_StPt_Sch_EZ!$C$31:$I$54,MATCH(Schedules_8760!$C7253,Clg_StPt_Sch_EZ!$B$31:$B$54,0),MATCH(Schedules_8760!$F7253,Clg_StPt_Sch_EZ!$C$30:$I$30,0)),"F","C")</f>
        <v>28.333333333333332</v>
      </c>
      <c r="L7253" s="34">
        <f>CONVERT(INDEX(DHW_StPt_Sch_EZ!$C$4:$I$27,MATCH(Schedules_8760!$C7253,DHW_StPt_Sch_EZ!$B$4:$B$27,0),MATCH(Schedules_8760!$F7253,DHW_StPt_Sch_EZ!$C$3:$I$3,0)),"F","C")</f>
        <v>53.333333333333329</v>
      </c>
      <c r="M7253" s="34">
        <f>CONVERT(INDEX(DHW_StPt_Sch_EZ!$C$31:$I$54,MATCH(Schedules_8760!$C7253,DHW_StPt_Sch_EZ!$B$31:$B$54,0),MATCH(Schedules_8760!$F7253,DHW_StPt_Sch_EZ!$C$30:$I$30,0)),"F","C")</f>
        <v>53.333333333333329</v>
      </c>
      <c r="N7253" s="12"/>
      <c r="O7253" s="12"/>
      <c r="P7253" s="12"/>
    </row>
    <row r="7254" spans="1:16" x14ac:dyDescent="0.25">
      <c r="A7254" s="35">
        <v>7253</v>
      </c>
      <c r="B7254" s="89">
        <v>303.16666666666669</v>
      </c>
      <c r="C7254" s="35">
        <f t="shared" si="565"/>
        <v>5</v>
      </c>
      <c r="D7254" s="35">
        <f t="shared" si="568"/>
        <v>303</v>
      </c>
      <c r="E7254" s="35">
        <f t="shared" si="569"/>
        <v>2</v>
      </c>
      <c r="F7254" s="35" t="str">
        <f t="shared" si="566"/>
        <v>Monday</v>
      </c>
      <c r="G7254" s="35">
        <f t="shared" si="567"/>
        <v>10</v>
      </c>
      <c r="H7254" s="34">
        <f>CONVERT(INDEX(Htg_StPt_Sch_EZ!$C$4:$I$27,MATCH(Schedules_8760!$C7254,Htg_StPt_Sch_EZ!$B$4:$B$27,0),MATCH(Schedules_8760!$F7254,Htg_StPt_Sch_EZ!$C$3:$I$3,0)),"F","C")</f>
        <v>20.555555555555554</v>
      </c>
      <c r="I7254" s="34">
        <f>CONVERT(INDEX(Htg_StPt_Sch_EZ!$C$31:$I$54,MATCH(Schedules_8760!$C7254,Htg_StPt_Sch_EZ!$B$31:$B$54,0),MATCH(Schedules_8760!$F7254,Htg_StPt_Sch_EZ!$C$30:$I$30,0)),"F","C")</f>
        <v>19.444444444444443</v>
      </c>
      <c r="J7254" s="34">
        <f>CONVERT(INDEX(Clg_StPt_Sch_EZ!$C$4:$I$27,MATCH(Schedules_8760!$C7254,Clg_StPt_Sch_EZ!$B$4:$B$27,0),MATCH(Schedules_8760!$F7254,Clg_StPt_Sch_EZ!$C$3:$I$3,0)),"F","C")</f>
        <v>25.555555555555554</v>
      </c>
      <c r="K7254" s="34">
        <f>CONVERT(INDEX(Clg_StPt_Sch_EZ!$C$31:$I$54,MATCH(Schedules_8760!$C7254,Clg_StPt_Sch_EZ!$B$31:$B$54,0),MATCH(Schedules_8760!$F7254,Clg_StPt_Sch_EZ!$C$30:$I$30,0)),"F","C")</f>
        <v>28.333333333333332</v>
      </c>
      <c r="L7254" s="34">
        <f>CONVERT(INDEX(DHW_StPt_Sch_EZ!$C$4:$I$27,MATCH(Schedules_8760!$C7254,DHW_StPt_Sch_EZ!$B$4:$B$27,0),MATCH(Schedules_8760!$F7254,DHW_StPt_Sch_EZ!$C$3:$I$3,0)),"F","C")</f>
        <v>53.333333333333329</v>
      </c>
      <c r="M7254" s="34">
        <f>CONVERT(INDEX(DHW_StPt_Sch_EZ!$C$31:$I$54,MATCH(Schedules_8760!$C7254,DHW_StPt_Sch_EZ!$B$31:$B$54,0),MATCH(Schedules_8760!$F7254,DHW_StPt_Sch_EZ!$C$30:$I$30,0)),"F","C")</f>
        <v>53.333333333333329</v>
      </c>
      <c r="N7254" s="12"/>
      <c r="O7254" s="12"/>
      <c r="P7254" s="12"/>
    </row>
    <row r="7255" spans="1:16" x14ac:dyDescent="0.25">
      <c r="A7255" s="35">
        <v>7254</v>
      </c>
      <c r="B7255" s="89">
        <v>303.20833333333331</v>
      </c>
      <c r="C7255" s="35">
        <f t="shared" si="565"/>
        <v>6</v>
      </c>
      <c r="D7255" s="35">
        <f t="shared" si="568"/>
        <v>303</v>
      </c>
      <c r="E7255" s="35">
        <f t="shared" si="569"/>
        <v>2</v>
      </c>
      <c r="F7255" s="35" t="str">
        <f t="shared" si="566"/>
        <v>Monday</v>
      </c>
      <c r="G7255" s="35">
        <f t="shared" si="567"/>
        <v>10</v>
      </c>
      <c r="H7255" s="34">
        <f>CONVERT(INDEX(Htg_StPt_Sch_EZ!$C$4:$I$27,MATCH(Schedules_8760!$C7255,Htg_StPt_Sch_EZ!$B$4:$B$27,0),MATCH(Schedules_8760!$F7255,Htg_StPt_Sch_EZ!$C$3:$I$3,0)),"F","C")</f>
        <v>20.555555555555554</v>
      </c>
      <c r="I7255" s="34">
        <f>CONVERT(INDEX(Htg_StPt_Sch_EZ!$C$31:$I$54,MATCH(Schedules_8760!$C7255,Htg_StPt_Sch_EZ!$B$31:$B$54,0),MATCH(Schedules_8760!$F7255,Htg_StPt_Sch_EZ!$C$30:$I$30,0)),"F","C")</f>
        <v>19.444444444444443</v>
      </c>
      <c r="J7255" s="34">
        <f>CONVERT(INDEX(Clg_StPt_Sch_EZ!$C$4:$I$27,MATCH(Schedules_8760!$C7255,Clg_StPt_Sch_EZ!$B$4:$B$27,0),MATCH(Schedules_8760!$F7255,Clg_StPt_Sch_EZ!$C$3:$I$3,0)),"F","C")</f>
        <v>25.555555555555554</v>
      </c>
      <c r="K7255" s="34">
        <f>CONVERT(INDEX(Clg_StPt_Sch_EZ!$C$31:$I$54,MATCH(Schedules_8760!$C7255,Clg_StPt_Sch_EZ!$B$31:$B$54,0),MATCH(Schedules_8760!$F7255,Clg_StPt_Sch_EZ!$C$30:$I$30,0)),"F","C")</f>
        <v>28.333333333333332</v>
      </c>
      <c r="L7255" s="34">
        <f>CONVERT(INDEX(DHW_StPt_Sch_EZ!$C$4:$I$27,MATCH(Schedules_8760!$C7255,DHW_StPt_Sch_EZ!$B$4:$B$27,0),MATCH(Schedules_8760!$F7255,DHW_StPt_Sch_EZ!$C$3:$I$3,0)),"F","C")</f>
        <v>53.333333333333329</v>
      </c>
      <c r="M7255" s="34">
        <f>CONVERT(INDEX(DHW_StPt_Sch_EZ!$C$31:$I$54,MATCH(Schedules_8760!$C7255,DHW_StPt_Sch_EZ!$B$31:$B$54,0),MATCH(Schedules_8760!$F7255,DHW_StPt_Sch_EZ!$C$30:$I$30,0)),"F","C")</f>
        <v>53.333333333333329</v>
      </c>
      <c r="N7255" s="12"/>
      <c r="O7255" s="12"/>
      <c r="P7255" s="12"/>
    </row>
    <row r="7256" spans="1:16" x14ac:dyDescent="0.25">
      <c r="A7256" s="35">
        <v>7255</v>
      </c>
      <c r="B7256" s="89">
        <v>303.25</v>
      </c>
      <c r="C7256" s="35">
        <f t="shared" si="565"/>
        <v>7</v>
      </c>
      <c r="D7256" s="35">
        <f t="shared" si="568"/>
        <v>303</v>
      </c>
      <c r="E7256" s="35">
        <f t="shared" si="569"/>
        <v>2</v>
      </c>
      <c r="F7256" s="35" t="str">
        <f t="shared" si="566"/>
        <v>Monday</v>
      </c>
      <c r="G7256" s="35">
        <f t="shared" si="567"/>
        <v>10</v>
      </c>
      <c r="H7256" s="34">
        <f>CONVERT(INDEX(Htg_StPt_Sch_EZ!$C$4:$I$27,MATCH(Schedules_8760!$C7256,Htg_StPt_Sch_EZ!$B$4:$B$27,0),MATCH(Schedules_8760!$F7256,Htg_StPt_Sch_EZ!$C$3:$I$3,0)),"F","C")</f>
        <v>20.555555555555554</v>
      </c>
      <c r="I7256" s="34">
        <f>CONVERT(INDEX(Htg_StPt_Sch_EZ!$C$31:$I$54,MATCH(Schedules_8760!$C7256,Htg_StPt_Sch_EZ!$B$31:$B$54,0),MATCH(Schedules_8760!$F7256,Htg_StPt_Sch_EZ!$C$30:$I$30,0)),"F","C")</f>
        <v>19.444444444444443</v>
      </c>
      <c r="J7256" s="34">
        <f>CONVERT(INDEX(Clg_StPt_Sch_EZ!$C$4:$I$27,MATCH(Schedules_8760!$C7256,Clg_StPt_Sch_EZ!$B$4:$B$27,0),MATCH(Schedules_8760!$F7256,Clg_StPt_Sch_EZ!$C$3:$I$3,0)),"F","C")</f>
        <v>25.555555555555554</v>
      </c>
      <c r="K7256" s="34">
        <f>CONVERT(INDEX(Clg_StPt_Sch_EZ!$C$31:$I$54,MATCH(Schedules_8760!$C7256,Clg_StPt_Sch_EZ!$B$31:$B$54,0),MATCH(Schedules_8760!$F7256,Clg_StPt_Sch_EZ!$C$30:$I$30,0)),"F","C")</f>
        <v>28.333333333333332</v>
      </c>
      <c r="L7256" s="34">
        <f>CONVERT(INDEX(DHW_StPt_Sch_EZ!$C$4:$I$27,MATCH(Schedules_8760!$C7256,DHW_StPt_Sch_EZ!$B$4:$B$27,0),MATCH(Schedules_8760!$F7256,DHW_StPt_Sch_EZ!$C$3:$I$3,0)),"F","C")</f>
        <v>53.333333333333329</v>
      </c>
      <c r="M7256" s="34">
        <f>CONVERT(INDEX(DHW_StPt_Sch_EZ!$C$31:$I$54,MATCH(Schedules_8760!$C7256,DHW_StPt_Sch_EZ!$B$31:$B$54,0),MATCH(Schedules_8760!$F7256,DHW_StPt_Sch_EZ!$C$30:$I$30,0)),"F","C")</f>
        <v>53.333333333333329</v>
      </c>
      <c r="N7256" s="12"/>
      <c r="O7256" s="12"/>
      <c r="P7256" s="12"/>
    </row>
    <row r="7257" spans="1:16" x14ac:dyDescent="0.25">
      <c r="A7257" s="35">
        <v>7256</v>
      </c>
      <c r="B7257" s="89">
        <v>303.29166666666669</v>
      </c>
      <c r="C7257" s="35">
        <f t="shared" si="565"/>
        <v>8</v>
      </c>
      <c r="D7257" s="35">
        <f t="shared" si="568"/>
        <v>303</v>
      </c>
      <c r="E7257" s="35">
        <f t="shared" si="569"/>
        <v>2</v>
      </c>
      <c r="F7257" s="35" t="str">
        <f t="shared" si="566"/>
        <v>Monday</v>
      </c>
      <c r="G7257" s="35">
        <f t="shared" si="567"/>
        <v>10</v>
      </c>
      <c r="H7257" s="34">
        <f>CONVERT(INDEX(Htg_StPt_Sch_EZ!$C$4:$I$27,MATCH(Schedules_8760!$C7257,Htg_StPt_Sch_EZ!$B$4:$B$27,0),MATCH(Schedules_8760!$F7257,Htg_StPt_Sch_EZ!$C$3:$I$3,0)),"F","C")</f>
        <v>20.555555555555554</v>
      </c>
      <c r="I7257" s="34">
        <f>CONVERT(INDEX(Htg_StPt_Sch_EZ!$C$31:$I$54,MATCH(Schedules_8760!$C7257,Htg_StPt_Sch_EZ!$B$31:$B$54,0),MATCH(Schedules_8760!$F7257,Htg_StPt_Sch_EZ!$C$30:$I$30,0)),"F","C")</f>
        <v>19.444444444444443</v>
      </c>
      <c r="J7257" s="34">
        <f>CONVERT(INDEX(Clg_StPt_Sch_EZ!$C$4:$I$27,MATCH(Schedules_8760!$C7257,Clg_StPt_Sch_EZ!$B$4:$B$27,0),MATCH(Schedules_8760!$F7257,Clg_StPt_Sch_EZ!$C$3:$I$3,0)),"F","C")</f>
        <v>25.555555555555554</v>
      </c>
      <c r="K7257" s="34">
        <f>CONVERT(INDEX(Clg_StPt_Sch_EZ!$C$31:$I$54,MATCH(Schedules_8760!$C7257,Clg_StPt_Sch_EZ!$B$31:$B$54,0),MATCH(Schedules_8760!$F7257,Clg_StPt_Sch_EZ!$C$30:$I$30,0)),"F","C")</f>
        <v>25</v>
      </c>
      <c r="L7257" s="34">
        <f>CONVERT(INDEX(DHW_StPt_Sch_EZ!$C$4:$I$27,MATCH(Schedules_8760!$C7257,DHW_StPt_Sch_EZ!$B$4:$B$27,0),MATCH(Schedules_8760!$F7257,DHW_StPt_Sch_EZ!$C$3:$I$3,0)),"F","C")</f>
        <v>53.333333333333329</v>
      </c>
      <c r="M7257" s="34">
        <f>CONVERT(INDEX(DHW_StPt_Sch_EZ!$C$31:$I$54,MATCH(Schedules_8760!$C7257,DHW_StPt_Sch_EZ!$B$31:$B$54,0),MATCH(Schedules_8760!$F7257,DHW_StPt_Sch_EZ!$C$30:$I$30,0)),"F","C")</f>
        <v>53.333333333333329</v>
      </c>
      <c r="N7257" s="12"/>
      <c r="O7257" s="12"/>
      <c r="P7257" s="12"/>
    </row>
    <row r="7258" spans="1:16" x14ac:dyDescent="0.25">
      <c r="A7258" s="35">
        <v>7257</v>
      </c>
      <c r="B7258" s="89">
        <v>303.33333333333331</v>
      </c>
      <c r="C7258" s="35">
        <f t="shared" si="565"/>
        <v>9</v>
      </c>
      <c r="D7258" s="35">
        <f t="shared" si="568"/>
        <v>303</v>
      </c>
      <c r="E7258" s="35">
        <f t="shared" si="569"/>
        <v>2</v>
      </c>
      <c r="F7258" s="35" t="str">
        <f t="shared" si="566"/>
        <v>Monday</v>
      </c>
      <c r="G7258" s="35">
        <f t="shared" si="567"/>
        <v>10</v>
      </c>
      <c r="H7258" s="34">
        <f>CONVERT(INDEX(Htg_StPt_Sch_EZ!$C$4:$I$27,MATCH(Schedules_8760!$C7258,Htg_StPt_Sch_EZ!$B$4:$B$27,0),MATCH(Schedules_8760!$F7258,Htg_StPt_Sch_EZ!$C$3:$I$3,0)),"F","C")</f>
        <v>20.555555555555554</v>
      </c>
      <c r="I7258" s="34">
        <f>CONVERT(INDEX(Htg_StPt_Sch_EZ!$C$31:$I$54,MATCH(Schedules_8760!$C7258,Htg_StPt_Sch_EZ!$B$31:$B$54,0),MATCH(Schedules_8760!$F7258,Htg_StPt_Sch_EZ!$C$30:$I$30,0)),"F","C")</f>
        <v>19.444444444444443</v>
      </c>
      <c r="J7258" s="34">
        <f>CONVERT(INDEX(Clg_StPt_Sch_EZ!$C$4:$I$27,MATCH(Schedules_8760!$C7258,Clg_StPt_Sch_EZ!$B$4:$B$27,0),MATCH(Schedules_8760!$F7258,Clg_StPt_Sch_EZ!$C$3:$I$3,0)),"F","C")</f>
        <v>25.555555555555554</v>
      </c>
      <c r="K7258" s="34">
        <f>CONVERT(INDEX(Clg_StPt_Sch_EZ!$C$31:$I$54,MATCH(Schedules_8760!$C7258,Clg_StPt_Sch_EZ!$B$31:$B$54,0),MATCH(Schedules_8760!$F7258,Clg_StPt_Sch_EZ!$C$30:$I$30,0)),"F","C")</f>
        <v>25</v>
      </c>
      <c r="L7258" s="34">
        <f>CONVERT(INDEX(DHW_StPt_Sch_EZ!$C$4:$I$27,MATCH(Schedules_8760!$C7258,DHW_StPt_Sch_EZ!$B$4:$B$27,0),MATCH(Schedules_8760!$F7258,DHW_StPt_Sch_EZ!$C$3:$I$3,0)),"F","C")</f>
        <v>53.333333333333329</v>
      </c>
      <c r="M7258" s="34">
        <f>CONVERT(INDEX(DHW_StPt_Sch_EZ!$C$31:$I$54,MATCH(Schedules_8760!$C7258,DHW_StPt_Sch_EZ!$B$31:$B$54,0),MATCH(Schedules_8760!$F7258,DHW_StPt_Sch_EZ!$C$30:$I$30,0)),"F","C")</f>
        <v>53.333333333333329</v>
      </c>
      <c r="N7258" s="12"/>
      <c r="O7258" s="12"/>
      <c r="P7258" s="12"/>
    </row>
    <row r="7259" spans="1:16" x14ac:dyDescent="0.25">
      <c r="A7259" s="35">
        <v>7258</v>
      </c>
      <c r="B7259" s="89">
        <v>303.375</v>
      </c>
      <c r="C7259" s="35">
        <f t="shared" si="565"/>
        <v>10</v>
      </c>
      <c r="D7259" s="35">
        <f t="shared" si="568"/>
        <v>303</v>
      </c>
      <c r="E7259" s="35">
        <f t="shared" si="569"/>
        <v>2</v>
      </c>
      <c r="F7259" s="35" t="str">
        <f t="shared" si="566"/>
        <v>Monday</v>
      </c>
      <c r="G7259" s="35">
        <f t="shared" si="567"/>
        <v>10</v>
      </c>
      <c r="H7259" s="34">
        <f>CONVERT(INDEX(Htg_StPt_Sch_EZ!$C$4:$I$27,MATCH(Schedules_8760!$C7259,Htg_StPt_Sch_EZ!$B$4:$B$27,0),MATCH(Schedules_8760!$F7259,Htg_StPt_Sch_EZ!$C$3:$I$3,0)),"F","C")</f>
        <v>20.555555555555554</v>
      </c>
      <c r="I7259" s="34">
        <f>CONVERT(INDEX(Htg_StPt_Sch_EZ!$C$31:$I$54,MATCH(Schedules_8760!$C7259,Htg_StPt_Sch_EZ!$B$31:$B$54,0),MATCH(Schedules_8760!$F7259,Htg_StPt_Sch_EZ!$C$30:$I$30,0)),"F","C")</f>
        <v>19.444444444444443</v>
      </c>
      <c r="J7259" s="34">
        <f>CONVERT(INDEX(Clg_StPt_Sch_EZ!$C$4:$I$27,MATCH(Schedules_8760!$C7259,Clg_StPt_Sch_EZ!$B$4:$B$27,0),MATCH(Schedules_8760!$F7259,Clg_StPt_Sch_EZ!$C$3:$I$3,0)),"F","C")</f>
        <v>25.555555555555554</v>
      </c>
      <c r="K7259" s="34">
        <f>CONVERT(INDEX(Clg_StPt_Sch_EZ!$C$31:$I$54,MATCH(Schedules_8760!$C7259,Clg_StPt_Sch_EZ!$B$31:$B$54,0),MATCH(Schedules_8760!$F7259,Clg_StPt_Sch_EZ!$C$30:$I$30,0)),"F","C")</f>
        <v>25</v>
      </c>
      <c r="L7259" s="34">
        <f>CONVERT(INDEX(DHW_StPt_Sch_EZ!$C$4:$I$27,MATCH(Schedules_8760!$C7259,DHW_StPt_Sch_EZ!$B$4:$B$27,0),MATCH(Schedules_8760!$F7259,DHW_StPt_Sch_EZ!$C$3:$I$3,0)),"F","C")</f>
        <v>53.333333333333329</v>
      </c>
      <c r="M7259" s="34">
        <f>CONVERT(INDEX(DHW_StPt_Sch_EZ!$C$31:$I$54,MATCH(Schedules_8760!$C7259,DHW_StPt_Sch_EZ!$B$31:$B$54,0),MATCH(Schedules_8760!$F7259,DHW_StPt_Sch_EZ!$C$30:$I$30,0)),"F","C")</f>
        <v>53.333333333333329</v>
      </c>
      <c r="N7259" s="12"/>
      <c r="O7259" s="12"/>
      <c r="P7259" s="12"/>
    </row>
    <row r="7260" spans="1:16" x14ac:dyDescent="0.25">
      <c r="A7260" s="35">
        <v>7259</v>
      </c>
      <c r="B7260" s="89">
        <v>303.41666666666669</v>
      </c>
      <c r="C7260" s="35">
        <f t="shared" si="565"/>
        <v>11</v>
      </c>
      <c r="D7260" s="35">
        <f t="shared" si="568"/>
        <v>303</v>
      </c>
      <c r="E7260" s="35">
        <f t="shared" si="569"/>
        <v>2</v>
      </c>
      <c r="F7260" s="35" t="str">
        <f t="shared" si="566"/>
        <v>Monday</v>
      </c>
      <c r="G7260" s="35">
        <f t="shared" si="567"/>
        <v>10</v>
      </c>
      <c r="H7260" s="34">
        <f>CONVERT(INDEX(Htg_StPt_Sch_EZ!$C$4:$I$27,MATCH(Schedules_8760!$C7260,Htg_StPt_Sch_EZ!$B$4:$B$27,0),MATCH(Schedules_8760!$F7260,Htg_StPt_Sch_EZ!$C$3:$I$3,0)),"F","C")</f>
        <v>20.555555555555554</v>
      </c>
      <c r="I7260" s="34">
        <f>CONVERT(INDEX(Htg_StPt_Sch_EZ!$C$31:$I$54,MATCH(Schedules_8760!$C7260,Htg_StPt_Sch_EZ!$B$31:$B$54,0),MATCH(Schedules_8760!$F7260,Htg_StPt_Sch_EZ!$C$30:$I$30,0)),"F","C")</f>
        <v>19.444444444444443</v>
      </c>
      <c r="J7260" s="34">
        <f>CONVERT(INDEX(Clg_StPt_Sch_EZ!$C$4:$I$27,MATCH(Schedules_8760!$C7260,Clg_StPt_Sch_EZ!$B$4:$B$27,0),MATCH(Schedules_8760!$F7260,Clg_StPt_Sch_EZ!$C$3:$I$3,0)),"F","C")</f>
        <v>25.555555555555554</v>
      </c>
      <c r="K7260" s="34">
        <f>CONVERT(INDEX(Clg_StPt_Sch_EZ!$C$31:$I$54,MATCH(Schedules_8760!$C7260,Clg_StPt_Sch_EZ!$B$31:$B$54,0),MATCH(Schedules_8760!$F7260,Clg_StPt_Sch_EZ!$C$30:$I$30,0)),"F","C")</f>
        <v>25</v>
      </c>
      <c r="L7260" s="34">
        <f>CONVERT(INDEX(DHW_StPt_Sch_EZ!$C$4:$I$27,MATCH(Schedules_8760!$C7260,DHW_StPt_Sch_EZ!$B$4:$B$27,0),MATCH(Schedules_8760!$F7260,DHW_StPt_Sch_EZ!$C$3:$I$3,0)),"F","C")</f>
        <v>53.333333333333329</v>
      </c>
      <c r="M7260" s="34">
        <f>CONVERT(INDEX(DHW_StPt_Sch_EZ!$C$31:$I$54,MATCH(Schedules_8760!$C7260,DHW_StPt_Sch_EZ!$B$31:$B$54,0),MATCH(Schedules_8760!$F7260,DHW_StPt_Sch_EZ!$C$30:$I$30,0)),"F","C")</f>
        <v>53.333333333333329</v>
      </c>
      <c r="N7260" s="12"/>
      <c r="O7260" s="12"/>
      <c r="P7260" s="12"/>
    </row>
    <row r="7261" spans="1:16" x14ac:dyDescent="0.25">
      <c r="A7261" s="35">
        <v>7260</v>
      </c>
      <c r="B7261" s="89">
        <v>303.45833333333331</v>
      </c>
      <c r="C7261" s="35">
        <f t="shared" si="565"/>
        <v>12</v>
      </c>
      <c r="D7261" s="35">
        <f t="shared" si="568"/>
        <v>303</v>
      </c>
      <c r="E7261" s="35">
        <f t="shared" si="569"/>
        <v>2</v>
      </c>
      <c r="F7261" s="35" t="str">
        <f t="shared" si="566"/>
        <v>Monday</v>
      </c>
      <c r="G7261" s="35">
        <f t="shared" si="567"/>
        <v>10</v>
      </c>
      <c r="H7261" s="34">
        <f>CONVERT(INDEX(Htg_StPt_Sch_EZ!$C$4:$I$27,MATCH(Schedules_8760!$C7261,Htg_StPt_Sch_EZ!$B$4:$B$27,0),MATCH(Schedules_8760!$F7261,Htg_StPt_Sch_EZ!$C$3:$I$3,0)),"F","C")</f>
        <v>20.555555555555554</v>
      </c>
      <c r="I7261" s="34">
        <f>CONVERT(INDEX(Htg_StPt_Sch_EZ!$C$31:$I$54,MATCH(Schedules_8760!$C7261,Htg_StPt_Sch_EZ!$B$31:$B$54,0),MATCH(Schedules_8760!$F7261,Htg_StPt_Sch_EZ!$C$30:$I$30,0)),"F","C")</f>
        <v>19.444444444444443</v>
      </c>
      <c r="J7261" s="34">
        <f>CONVERT(INDEX(Clg_StPt_Sch_EZ!$C$4:$I$27,MATCH(Schedules_8760!$C7261,Clg_StPt_Sch_EZ!$B$4:$B$27,0),MATCH(Schedules_8760!$F7261,Clg_StPt_Sch_EZ!$C$3:$I$3,0)),"F","C")</f>
        <v>25.555555555555554</v>
      </c>
      <c r="K7261" s="34">
        <f>CONVERT(INDEX(Clg_StPt_Sch_EZ!$C$31:$I$54,MATCH(Schedules_8760!$C7261,Clg_StPt_Sch_EZ!$B$31:$B$54,0),MATCH(Schedules_8760!$F7261,Clg_StPt_Sch_EZ!$C$30:$I$30,0)),"F","C")</f>
        <v>25</v>
      </c>
      <c r="L7261" s="34">
        <f>CONVERT(INDEX(DHW_StPt_Sch_EZ!$C$4:$I$27,MATCH(Schedules_8760!$C7261,DHW_StPt_Sch_EZ!$B$4:$B$27,0),MATCH(Schedules_8760!$F7261,DHW_StPt_Sch_EZ!$C$3:$I$3,0)),"F","C")</f>
        <v>53.333333333333329</v>
      </c>
      <c r="M7261" s="34">
        <f>CONVERT(INDEX(DHW_StPt_Sch_EZ!$C$31:$I$54,MATCH(Schedules_8760!$C7261,DHW_StPt_Sch_EZ!$B$31:$B$54,0),MATCH(Schedules_8760!$F7261,DHW_StPt_Sch_EZ!$C$30:$I$30,0)),"F","C")</f>
        <v>53.333333333333329</v>
      </c>
      <c r="N7261" s="12"/>
      <c r="O7261" s="12"/>
      <c r="P7261" s="12"/>
    </row>
    <row r="7262" spans="1:16" x14ac:dyDescent="0.25">
      <c r="A7262" s="35">
        <v>7261</v>
      </c>
      <c r="B7262" s="89">
        <v>303.5</v>
      </c>
      <c r="C7262" s="35">
        <f t="shared" si="565"/>
        <v>13</v>
      </c>
      <c r="D7262" s="35">
        <f t="shared" si="568"/>
        <v>303</v>
      </c>
      <c r="E7262" s="35">
        <f t="shared" si="569"/>
        <v>2</v>
      </c>
      <c r="F7262" s="35" t="str">
        <f t="shared" si="566"/>
        <v>Monday</v>
      </c>
      <c r="G7262" s="35">
        <f t="shared" si="567"/>
        <v>10</v>
      </c>
      <c r="H7262" s="34">
        <f>CONVERT(INDEX(Htg_StPt_Sch_EZ!$C$4:$I$27,MATCH(Schedules_8760!$C7262,Htg_StPt_Sch_EZ!$B$4:$B$27,0),MATCH(Schedules_8760!$F7262,Htg_StPt_Sch_EZ!$C$3:$I$3,0)),"F","C")</f>
        <v>20.555555555555554</v>
      </c>
      <c r="I7262" s="34">
        <f>CONVERT(INDEX(Htg_StPt_Sch_EZ!$C$31:$I$54,MATCH(Schedules_8760!$C7262,Htg_StPt_Sch_EZ!$B$31:$B$54,0),MATCH(Schedules_8760!$F7262,Htg_StPt_Sch_EZ!$C$30:$I$30,0)),"F","C")</f>
        <v>19.444444444444443</v>
      </c>
      <c r="J7262" s="34">
        <f>CONVERT(INDEX(Clg_StPt_Sch_EZ!$C$4:$I$27,MATCH(Schedules_8760!$C7262,Clg_StPt_Sch_EZ!$B$4:$B$27,0),MATCH(Schedules_8760!$F7262,Clg_StPt_Sch_EZ!$C$3:$I$3,0)),"F","C")</f>
        <v>25.555555555555554</v>
      </c>
      <c r="K7262" s="34">
        <f>CONVERT(INDEX(Clg_StPt_Sch_EZ!$C$31:$I$54,MATCH(Schedules_8760!$C7262,Clg_StPt_Sch_EZ!$B$31:$B$54,0),MATCH(Schedules_8760!$F7262,Clg_StPt_Sch_EZ!$C$30:$I$30,0)),"F","C")</f>
        <v>25</v>
      </c>
      <c r="L7262" s="34">
        <f>CONVERT(INDEX(DHW_StPt_Sch_EZ!$C$4:$I$27,MATCH(Schedules_8760!$C7262,DHW_StPt_Sch_EZ!$B$4:$B$27,0),MATCH(Schedules_8760!$F7262,DHW_StPt_Sch_EZ!$C$3:$I$3,0)),"F","C")</f>
        <v>53.333333333333329</v>
      </c>
      <c r="M7262" s="34">
        <f>CONVERT(INDEX(DHW_StPt_Sch_EZ!$C$31:$I$54,MATCH(Schedules_8760!$C7262,DHW_StPt_Sch_EZ!$B$31:$B$54,0),MATCH(Schedules_8760!$F7262,DHW_StPt_Sch_EZ!$C$30:$I$30,0)),"F","C")</f>
        <v>53.333333333333329</v>
      </c>
      <c r="N7262" s="12"/>
      <c r="O7262" s="12"/>
      <c r="P7262" s="12"/>
    </row>
    <row r="7263" spans="1:16" x14ac:dyDescent="0.25">
      <c r="A7263" s="35">
        <v>7262</v>
      </c>
      <c r="B7263" s="89">
        <v>303.54166666666669</v>
      </c>
      <c r="C7263" s="35">
        <f t="shared" si="565"/>
        <v>14</v>
      </c>
      <c r="D7263" s="35">
        <f t="shared" si="568"/>
        <v>303</v>
      </c>
      <c r="E7263" s="35">
        <f t="shared" si="569"/>
        <v>2</v>
      </c>
      <c r="F7263" s="35" t="str">
        <f t="shared" si="566"/>
        <v>Monday</v>
      </c>
      <c r="G7263" s="35">
        <f t="shared" si="567"/>
        <v>10</v>
      </c>
      <c r="H7263" s="34">
        <f>CONVERT(INDEX(Htg_StPt_Sch_EZ!$C$4:$I$27,MATCH(Schedules_8760!$C7263,Htg_StPt_Sch_EZ!$B$4:$B$27,0),MATCH(Schedules_8760!$F7263,Htg_StPt_Sch_EZ!$C$3:$I$3,0)),"F","C")</f>
        <v>20.555555555555554</v>
      </c>
      <c r="I7263" s="34">
        <f>CONVERT(INDEX(Htg_StPt_Sch_EZ!$C$31:$I$54,MATCH(Schedules_8760!$C7263,Htg_StPt_Sch_EZ!$B$31:$B$54,0),MATCH(Schedules_8760!$F7263,Htg_StPt_Sch_EZ!$C$30:$I$30,0)),"F","C")</f>
        <v>19.444444444444443</v>
      </c>
      <c r="J7263" s="34">
        <f>CONVERT(INDEX(Clg_StPt_Sch_EZ!$C$4:$I$27,MATCH(Schedules_8760!$C7263,Clg_StPt_Sch_EZ!$B$4:$B$27,0),MATCH(Schedules_8760!$F7263,Clg_StPt_Sch_EZ!$C$3:$I$3,0)),"F","C")</f>
        <v>25.555555555555554</v>
      </c>
      <c r="K7263" s="34">
        <f>CONVERT(INDEX(Clg_StPt_Sch_EZ!$C$31:$I$54,MATCH(Schedules_8760!$C7263,Clg_StPt_Sch_EZ!$B$31:$B$54,0),MATCH(Schedules_8760!$F7263,Clg_StPt_Sch_EZ!$C$30:$I$30,0)),"F","C")</f>
        <v>25</v>
      </c>
      <c r="L7263" s="34">
        <f>CONVERT(INDEX(DHW_StPt_Sch_EZ!$C$4:$I$27,MATCH(Schedules_8760!$C7263,DHW_StPt_Sch_EZ!$B$4:$B$27,0),MATCH(Schedules_8760!$F7263,DHW_StPt_Sch_EZ!$C$3:$I$3,0)),"F","C")</f>
        <v>53.333333333333329</v>
      </c>
      <c r="M7263" s="34">
        <f>CONVERT(INDEX(DHW_StPt_Sch_EZ!$C$31:$I$54,MATCH(Schedules_8760!$C7263,DHW_StPt_Sch_EZ!$B$31:$B$54,0),MATCH(Schedules_8760!$F7263,DHW_StPt_Sch_EZ!$C$30:$I$30,0)),"F","C")</f>
        <v>53.333333333333329</v>
      </c>
      <c r="N7263" s="12"/>
      <c r="O7263" s="12"/>
      <c r="P7263" s="12"/>
    </row>
    <row r="7264" spans="1:16" x14ac:dyDescent="0.25">
      <c r="A7264" s="35">
        <v>7263</v>
      </c>
      <c r="B7264" s="89">
        <v>303.58333333333331</v>
      </c>
      <c r="C7264" s="35">
        <f t="shared" si="565"/>
        <v>15</v>
      </c>
      <c r="D7264" s="35">
        <f t="shared" si="568"/>
        <v>303</v>
      </c>
      <c r="E7264" s="35">
        <f t="shared" si="569"/>
        <v>2</v>
      </c>
      <c r="F7264" s="35" t="str">
        <f t="shared" si="566"/>
        <v>Monday</v>
      </c>
      <c r="G7264" s="35">
        <f t="shared" si="567"/>
        <v>10</v>
      </c>
      <c r="H7264" s="34">
        <f>CONVERT(INDEX(Htg_StPt_Sch_EZ!$C$4:$I$27,MATCH(Schedules_8760!$C7264,Htg_StPt_Sch_EZ!$B$4:$B$27,0),MATCH(Schedules_8760!$F7264,Htg_StPt_Sch_EZ!$C$3:$I$3,0)),"F","C")</f>
        <v>20.555555555555554</v>
      </c>
      <c r="I7264" s="34">
        <f>CONVERT(INDEX(Htg_StPt_Sch_EZ!$C$31:$I$54,MATCH(Schedules_8760!$C7264,Htg_StPt_Sch_EZ!$B$31:$B$54,0),MATCH(Schedules_8760!$F7264,Htg_StPt_Sch_EZ!$C$30:$I$30,0)),"F","C")</f>
        <v>21.111111111111111</v>
      </c>
      <c r="J7264" s="34">
        <f>CONVERT(INDEX(Clg_StPt_Sch_EZ!$C$4:$I$27,MATCH(Schedules_8760!$C7264,Clg_StPt_Sch_EZ!$B$4:$B$27,0),MATCH(Schedules_8760!$F7264,Clg_StPt_Sch_EZ!$C$3:$I$3,0)),"F","C")</f>
        <v>25.555555555555554</v>
      </c>
      <c r="K7264" s="34">
        <f>CONVERT(INDEX(Clg_StPt_Sch_EZ!$C$31:$I$54,MATCH(Schedules_8760!$C7264,Clg_StPt_Sch_EZ!$B$31:$B$54,0),MATCH(Schedules_8760!$F7264,Clg_StPt_Sch_EZ!$C$30:$I$30,0)),"F","C")</f>
        <v>25</v>
      </c>
      <c r="L7264" s="34">
        <f>CONVERT(INDEX(DHW_StPt_Sch_EZ!$C$4:$I$27,MATCH(Schedules_8760!$C7264,DHW_StPt_Sch_EZ!$B$4:$B$27,0),MATCH(Schedules_8760!$F7264,DHW_StPt_Sch_EZ!$C$3:$I$3,0)),"F","C")</f>
        <v>53.333333333333329</v>
      </c>
      <c r="M7264" s="34">
        <f>CONVERT(INDEX(DHW_StPt_Sch_EZ!$C$31:$I$54,MATCH(Schedules_8760!$C7264,DHW_StPt_Sch_EZ!$B$31:$B$54,0),MATCH(Schedules_8760!$F7264,DHW_StPt_Sch_EZ!$C$30:$I$30,0)),"F","C")</f>
        <v>53.333333333333329</v>
      </c>
      <c r="N7264" s="12"/>
      <c r="O7264" s="12"/>
      <c r="P7264" s="12"/>
    </row>
    <row r="7265" spans="1:16" x14ac:dyDescent="0.25">
      <c r="A7265" s="35">
        <v>7264</v>
      </c>
      <c r="B7265" s="89">
        <v>303.625</v>
      </c>
      <c r="C7265" s="35">
        <f t="shared" si="565"/>
        <v>16</v>
      </c>
      <c r="D7265" s="35">
        <f t="shared" si="568"/>
        <v>303</v>
      </c>
      <c r="E7265" s="35">
        <f t="shared" si="569"/>
        <v>2</v>
      </c>
      <c r="F7265" s="35" t="str">
        <f t="shared" si="566"/>
        <v>Monday</v>
      </c>
      <c r="G7265" s="35">
        <f t="shared" si="567"/>
        <v>10</v>
      </c>
      <c r="H7265" s="34">
        <f>CONVERT(INDEX(Htg_StPt_Sch_EZ!$C$4:$I$27,MATCH(Schedules_8760!$C7265,Htg_StPt_Sch_EZ!$B$4:$B$27,0),MATCH(Schedules_8760!$F7265,Htg_StPt_Sch_EZ!$C$3:$I$3,0)),"F","C")</f>
        <v>20.555555555555554</v>
      </c>
      <c r="I7265" s="34">
        <f>CONVERT(INDEX(Htg_StPt_Sch_EZ!$C$31:$I$54,MATCH(Schedules_8760!$C7265,Htg_StPt_Sch_EZ!$B$31:$B$54,0),MATCH(Schedules_8760!$F7265,Htg_StPt_Sch_EZ!$C$30:$I$30,0)),"F","C")</f>
        <v>21.111111111111111</v>
      </c>
      <c r="J7265" s="34">
        <f>CONVERT(INDEX(Clg_StPt_Sch_EZ!$C$4:$I$27,MATCH(Schedules_8760!$C7265,Clg_StPt_Sch_EZ!$B$4:$B$27,0),MATCH(Schedules_8760!$F7265,Clg_StPt_Sch_EZ!$C$3:$I$3,0)),"F","C")</f>
        <v>25.555555555555554</v>
      </c>
      <c r="K7265" s="34">
        <f>CONVERT(INDEX(Clg_StPt_Sch_EZ!$C$31:$I$54,MATCH(Schedules_8760!$C7265,Clg_StPt_Sch_EZ!$B$31:$B$54,0),MATCH(Schedules_8760!$F7265,Clg_StPt_Sch_EZ!$C$30:$I$30,0)),"F","C")</f>
        <v>25</v>
      </c>
      <c r="L7265" s="34">
        <f>CONVERT(INDEX(DHW_StPt_Sch_EZ!$C$4:$I$27,MATCH(Schedules_8760!$C7265,DHW_StPt_Sch_EZ!$B$4:$B$27,0),MATCH(Schedules_8760!$F7265,DHW_StPt_Sch_EZ!$C$3:$I$3,0)),"F","C")</f>
        <v>53.333333333333329</v>
      </c>
      <c r="M7265" s="34">
        <f>CONVERT(INDEX(DHW_StPt_Sch_EZ!$C$31:$I$54,MATCH(Schedules_8760!$C7265,DHW_StPt_Sch_EZ!$B$31:$B$54,0),MATCH(Schedules_8760!$F7265,DHW_StPt_Sch_EZ!$C$30:$I$30,0)),"F","C")</f>
        <v>53.333333333333329</v>
      </c>
      <c r="N7265" s="12"/>
      <c r="O7265" s="12"/>
      <c r="P7265" s="12"/>
    </row>
    <row r="7266" spans="1:16" x14ac:dyDescent="0.25">
      <c r="A7266" s="35">
        <v>7265</v>
      </c>
      <c r="B7266" s="89">
        <v>303.66666666666669</v>
      </c>
      <c r="C7266" s="35">
        <f t="shared" si="565"/>
        <v>17</v>
      </c>
      <c r="D7266" s="35">
        <f t="shared" si="568"/>
        <v>303</v>
      </c>
      <c r="E7266" s="35">
        <f t="shared" si="569"/>
        <v>2</v>
      </c>
      <c r="F7266" s="35" t="str">
        <f t="shared" si="566"/>
        <v>Monday</v>
      </c>
      <c r="G7266" s="35">
        <f t="shared" si="567"/>
        <v>10</v>
      </c>
      <c r="H7266" s="34">
        <f>CONVERT(INDEX(Htg_StPt_Sch_EZ!$C$4:$I$27,MATCH(Schedules_8760!$C7266,Htg_StPt_Sch_EZ!$B$4:$B$27,0),MATCH(Schedules_8760!$F7266,Htg_StPt_Sch_EZ!$C$3:$I$3,0)),"F","C")</f>
        <v>20.555555555555554</v>
      </c>
      <c r="I7266" s="34">
        <f>CONVERT(INDEX(Htg_StPt_Sch_EZ!$C$31:$I$54,MATCH(Schedules_8760!$C7266,Htg_StPt_Sch_EZ!$B$31:$B$54,0),MATCH(Schedules_8760!$F7266,Htg_StPt_Sch_EZ!$C$30:$I$30,0)),"F","C")</f>
        <v>17.777777777777779</v>
      </c>
      <c r="J7266" s="34">
        <f>CONVERT(INDEX(Clg_StPt_Sch_EZ!$C$4:$I$27,MATCH(Schedules_8760!$C7266,Clg_StPt_Sch_EZ!$B$4:$B$27,0),MATCH(Schedules_8760!$F7266,Clg_StPt_Sch_EZ!$C$3:$I$3,0)),"F","C")</f>
        <v>25.555555555555554</v>
      </c>
      <c r="K7266" s="34">
        <f>CONVERT(INDEX(Clg_StPt_Sch_EZ!$C$31:$I$54,MATCH(Schedules_8760!$C7266,Clg_StPt_Sch_EZ!$B$31:$B$54,0),MATCH(Schedules_8760!$F7266,Clg_StPt_Sch_EZ!$C$30:$I$30,0)),"F","C")</f>
        <v>25</v>
      </c>
      <c r="L7266" s="34">
        <f>CONVERT(INDEX(DHW_StPt_Sch_EZ!$C$4:$I$27,MATCH(Schedules_8760!$C7266,DHW_StPt_Sch_EZ!$B$4:$B$27,0),MATCH(Schedules_8760!$F7266,DHW_StPt_Sch_EZ!$C$3:$I$3,0)),"F","C")</f>
        <v>53.333333333333329</v>
      </c>
      <c r="M7266" s="34">
        <f>CONVERT(INDEX(DHW_StPt_Sch_EZ!$C$31:$I$54,MATCH(Schedules_8760!$C7266,DHW_StPt_Sch_EZ!$B$31:$B$54,0),MATCH(Schedules_8760!$F7266,DHW_StPt_Sch_EZ!$C$30:$I$30,0)),"F","C")</f>
        <v>53.333333333333329</v>
      </c>
      <c r="N7266" s="12"/>
      <c r="O7266" s="12"/>
      <c r="P7266" s="12"/>
    </row>
    <row r="7267" spans="1:16" x14ac:dyDescent="0.25">
      <c r="A7267" s="35">
        <v>7266</v>
      </c>
      <c r="B7267" s="89">
        <v>303.70833333333331</v>
      </c>
      <c r="C7267" s="35">
        <f t="shared" si="565"/>
        <v>18</v>
      </c>
      <c r="D7267" s="35">
        <f t="shared" si="568"/>
        <v>303</v>
      </c>
      <c r="E7267" s="35">
        <f t="shared" si="569"/>
        <v>2</v>
      </c>
      <c r="F7267" s="35" t="str">
        <f t="shared" si="566"/>
        <v>Monday</v>
      </c>
      <c r="G7267" s="35">
        <f t="shared" si="567"/>
        <v>10</v>
      </c>
      <c r="H7267" s="34">
        <f>CONVERT(INDEX(Htg_StPt_Sch_EZ!$C$4:$I$27,MATCH(Schedules_8760!$C7267,Htg_StPt_Sch_EZ!$B$4:$B$27,0),MATCH(Schedules_8760!$F7267,Htg_StPt_Sch_EZ!$C$3:$I$3,0)),"F","C")</f>
        <v>20.555555555555554</v>
      </c>
      <c r="I7267" s="34">
        <f>CONVERT(INDEX(Htg_StPt_Sch_EZ!$C$31:$I$54,MATCH(Schedules_8760!$C7267,Htg_StPt_Sch_EZ!$B$31:$B$54,0),MATCH(Schedules_8760!$F7267,Htg_StPt_Sch_EZ!$C$30:$I$30,0)),"F","C")</f>
        <v>17.777777777777779</v>
      </c>
      <c r="J7267" s="34">
        <f>CONVERT(INDEX(Clg_StPt_Sch_EZ!$C$4:$I$27,MATCH(Schedules_8760!$C7267,Clg_StPt_Sch_EZ!$B$4:$B$27,0),MATCH(Schedules_8760!$F7267,Clg_StPt_Sch_EZ!$C$3:$I$3,0)),"F","C")</f>
        <v>25.555555555555554</v>
      </c>
      <c r="K7267" s="34">
        <f>CONVERT(INDEX(Clg_StPt_Sch_EZ!$C$31:$I$54,MATCH(Schedules_8760!$C7267,Clg_StPt_Sch_EZ!$B$31:$B$54,0),MATCH(Schedules_8760!$F7267,Clg_StPt_Sch_EZ!$C$30:$I$30,0)),"F","C")</f>
        <v>28.333333333333332</v>
      </c>
      <c r="L7267" s="34">
        <f>CONVERT(INDEX(DHW_StPt_Sch_EZ!$C$4:$I$27,MATCH(Schedules_8760!$C7267,DHW_StPt_Sch_EZ!$B$4:$B$27,0),MATCH(Schedules_8760!$F7267,DHW_StPt_Sch_EZ!$C$3:$I$3,0)),"F","C")</f>
        <v>53.333333333333329</v>
      </c>
      <c r="M7267" s="34">
        <f>CONVERT(INDEX(DHW_StPt_Sch_EZ!$C$31:$I$54,MATCH(Schedules_8760!$C7267,DHW_StPt_Sch_EZ!$B$31:$B$54,0),MATCH(Schedules_8760!$F7267,DHW_StPt_Sch_EZ!$C$30:$I$30,0)),"F","C")</f>
        <v>53.333333333333329</v>
      </c>
      <c r="N7267" s="12"/>
      <c r="O7267" s="12"/>
      <c r="P7267" s="12"/>
    </row>
    <row r="7268" spans="1:16" x14ac:dyDescent="0.25">
      <c r="A7268" s="35">
        <v>7267</v>
      </c>
      <c r="B7268" s="89">
        <v>303.75</v>
      </c>
      <c r="C7268" s="35">
        <f t="shared" si="565"/>
        <v>19</v>
      </c>
      <c r="D7268" s="35">
        <f t="shared" si="568"/>
        <v>303</v>
      </c>
      <c r="E7268" s="35">
        <f t="shared" si="569"/>
        <v>2</v>
      </c>
      <c r="F7268" s="35" t="str">
        <f t="shared" si="566"/>
        <v>Monday</v>
      </c>
      <c r="G7268" s="35">
        <f t="shared" si="567"/>
        <v>10</v>
      </c>
      <c r="H7268" s="34">
        <f>CONVERT(INDEX(Htg_StPt_Sch_EZ!$C$4:$I$27,MATCH(Schedules_8760!$C7268,Htg_StPt_Sch_EZ!$B$4:$B$27,0),MATCH(Schedules_8760!$F7268,Htg_StPt_Sch_EZ!$C$3:$I$3,0)),"F","C")</f>
        <v>20.555555555555554</v>
      </c>
      <c r="I7268" s="34">
        <f>CONVERT(INDEX(Htg_StPt_Sch_EZ!$C$31:$I$54,MATCH(Schedules_8760!$C7268,Htg_StPt_Sch_EZ!$B$31:$B$54,0),MATCH(Schedules_8760!$F7268,Htg_StPt_Sch_EZ!$C$30:$I$30,0)),"F","C")</f>
        <v>18.333333333333332</v>
      </c>
      <c r="J7268" s="34">
        <f>CONVERT(INDEX(Clg_StPt_Sch_EZ!$C$4:$I$27,MATCH(Schedules_8760!$C7268,Clg_StPt_Sch_EZ!$B$4:$B$27,0),MATCH(Schedules_8760!$F7268,Clg_StPt_Sch_EZ!$C$3:$I$3,0)),"F","C")</f>
        <v>25.555555555555554</v>
      </c>
      <c r="K7268" s="34">
        <f>CONVERT(INDEX(Clg_StPt_Sch_EZ!$C$31:$I$54,MATCH(Schedules_8760!$C7268,Clg_StPt_Sch_EZ!$B$31:$B$54,0),MATCH(Schedules_8760!$F7268,Clg_StPt_Sch_EZ!$C$30:$I$30,0)),"F","C")</f>
        <v>28.333333333333332</v>
      </c>
      <c r="L7268" s="34">
        <f>CONVERT(INDEX(DHW_StPt_Sch_EZ!$C$4:$I$27,MATCH(Schedules_8760!$C7268,DHW_StPt_Sch_EZ!$B$4:$B$27,0),MATCH(Schedules_8760!$F7268,DHW_StPt_Sch_EZ!$C$3:$I$3,0)),"F","C")</f>
        <v>53.333333333333329</v>
      </c>
      <c r="M7268" s="34">
        <f>CONVERT(INDEX(DHW_StPt_Sch_EZ!$C$31:$I$54,MATCH(Schedules_8760!$C7268,DHW_StPt_Sch_EZ!$B$31:$B$54,0),MATCH(Schedules_8760!$F7268,DHW_StPt_Sch_EZ!$C$30:$I$30,0)),"F","C")</f>
        <v>53.333333333333329</v>
      </c>
      <c r="N7268" s="12"/>
      <c r="O7268" s="12"/>
      <c r="P7268" s="12"/>
    </row>
    <row r="7269" spans="1:16" x14ac:dyDescent="0.25">
      <c r="A7269" s="35">
        <v>7268</v>
      </c>
      <c r="B7269" s="89">
        <v>303.79166666666669</v>
      </c>
      <c r="C7269" s="35">
        <f t="shared" si="565"/>
        <v>20</v>
      </c>
      <c r="D7269" s="35">
        <f t="shared" si="568"/>
        <v>303</v>
      </c>
      <c r="E7269" s="35">
        <f t="shared" si="569"/>
        <v>2</v>
      </c>
      <c r="F7269" s="35" t="str">
        <f t="shared" si="566"/>
        <v>Monday</v>
      </c>
      <c r="G7269" s="35">
        <f t="shared" si="567"/>
        <v>10</v>
      </c>
      <c r="H7269" s="34">
        <f>CONVERT(INDEX(Htg_StPt_Sch_EZ!$C$4:$I$27,MATCH(Schedules_8760!$C7269,Htg_StPt_Sch_EZ!$B$4:$B$27,0),MATCH(Schedules_8760!$F7269,Htg_StPt_Sch_EZ!$C$3:$I$3,0)),"F","C")</f>
        <v>20.555555555555554</v>
      </c>
      <c r="I7269" s="34">
        <f>CONVERT(INDEX(Htg_StPt_Sch_EZ!$C$31:$I$54,MATCH(Schedules_8760!$C7269,Htg_StPt_Sch_EZ!$B$31:$B$54,0),MATCH(Schedules_8760!$F7269,Htg_StPt_Sch_EZ!$C$30:$I$30,0)),"F","C")</f>
        <v>18.888888888888889</v>
      </c>
      <c r="J7269" s="34">
        <f>CONVERT(INDEX(Clg_StPt_Sch_EZ!$C$4:$I$27,MATCH(Schedules_8760!$C7269,Clg_StPt_Sch_EZ!$B$4:$B$27,0),MATCH(Schedules_8760!$F7269,Clg_StPt_Sch_EZ!$C$3:$I$3,0)),"F","C")</f>
        <v>25.555555555555554</v>
      </c>
      <c r="K7269" s="34">
        <f>CONVERT(INDEX(Clg_StPt_Sch_EZ!$C$31:$I$54,MATCH(Schedules_8760!$C7269,Clg_StPt_Sch_EZ!$B$31:$B$54,0),MATCH(Schedules_8760!$F7269,Clg_StPt_Sch_EZ!$C$30:$I$30,0)),"F","C")</f>
        <v>28.333333333333332</v>
      </c>
      <c r="L7269" s="34">
        <f>CONVERT(INDEX(DHW_StPt_Sch_EZ!$C$4:$I$27,MATCH(Schedules_8760!$C7269,DHW_StPt_Sch_EZ!$B$4:$B$27,0),MATCH(Schedules_8760!$F7269,DHW_StPt_Sch_EZ!$C$3:$I$3,0)),"F","C")</f>
        <v>53.333333333333329</v>
      </c>
      <c r="M7269" s="34">
        <f>CONVERT(INDEX(DHW_StPt_Sch_EZ!$C$31:$I$54,MATCH(Schedules_8760!$C7269,DHW_StPt_Sch_EZ!$B$31:$B$54,0),MATCH(Schedules_8760!$F7269,DHW_StPt_Sch_EZ!$C$30:$I$30,0)),"F","C")</f>
        <v>53.333333333333329</v>
      </c>
      <c r="N7269" s="12"/>
      <c r="O7269" s="12"/>
      <c r="P7269" s="12"/>
    </row>
    <row r="7270" spans="1:16" x14ac:dyDescent="0.25">
      <c r="A7270" s="35">
        <v>7269</v>
      </c>
      <c r="B7270" s="89">
        <v>303.83333333333331</v>
      </c>
      <c r="C7270" s="35">
        <f t="shared" si="565"/>
        <v>21</v>
      </c>
      <c r="D7270" s="35">
        <f t="shared" si="568"/>
        <v>303</v>
      </c>
      <c r="E7270" s="35">
        <f t="shared" si="569"/>
        <v>2</v>
      </c>
      <c r="F7270" s="35" t="str">
        <f t="shared" si="566"/>
        <v>Monday</v>
      </c>
      <c r="G7270" s="35">
        <f t="shared" si="567"/>
        <v>10</v>
      </c>
      <c r="H7270" s="34">
        <f>CONVERT(INDEX(Htg_StPt_Sch_EZ!$C$4:$I$27,MATCH(Schedules_8760!$C7270,Htg_StPt_Sch_EZ!$B$4:$B$27,0),MATCH(Schedules_8760!$F7270,Htg_StPt_Sch_EZ!$C$3:$I$3,0)),"F","C")</f>
        <v>20.555555555555554</v>
      </c>
      <c r="I7270" s="34">
        <f>CONVERT(INDEX(Htg_StPt_Sch_EZ!$C$31:$I$54,MATCH(Schedules_8760!$C7270,Htg_StPt_Sch_EZ!$B$31:$B$54,0),MATCH(Schedules_8760!$F7270,Htg_StPt_Sch_EZ!$C$30:$I$30,0)),"F","C")</f>
        <v>19.444444444444443</v>
      </c>
      <c r="J7270" s="34">
        <f>CONVERT(INDEX(Clg_StPt_Sch_EZ!$C$4:$I$27,MATCH(Schedules_8760!$C7270,Clg_StPt_Sch_EZ!$B$4:$B$27,0),MATCH(Schedules_8760!$F7270,Clg_StPt_Sch_EZ!$C$3:$I$3,0)),"F","C")</f>
        <v>25.555555555555554</v>
      </c>
      <c r="K7270" s="34">
        <f>CONVERT(INDEX(Clg_StPt_Sch_EZ!$C$31:$I$54,MATCH(Schedules_8760!$C7270,Clg_StPt_Sch_EZ!$B$31:$B$54,0),MATCH(Schedules_8760!$F7270,Clg_StPt_Sch_EZ!$C$30:$I$30,0)),"F","C")</f>
        <v>28.333333333333332</v>
      </c>
      <c r="L7270" s="34">
        <f>CONVERT(INDEX(DHW_StPt_Sch_EZ!$C$4:$I$27,MATCH(Schedules_8760!$C7270,DHW_StPt_Sch_EZ!$B$4:$B$27,0),MATCH(Schedules_8760!$F7270,DHW_StPt_Sch_EZ!$C$3:$I$3,0)),"F","C")</f>
        <v>53.333333333333329</v>
      </c>
      <c r="M7270" s="34">
        <f>CONVERT(INDEX(DHW_StPt_Sch_EZ!$C$31:$I$54,MATCH(Schedules_8760!$C7270,DHW_StPt_Sch_EZ!$B$31:$B$54,0),MATCH(Schedules_8760!$F7270,DHW_StPt_Sch_EZ!$C$30:$I$30,0)),"F","C")</f>
        <v>53.333333333333329</v>
      </c>
      <c r="N7270" s="12"/>
      <c r="O7270" s="12"/>
      <c r="P7270" s="12"/>
    </row>
    <row r="7271" spans="1:16" x14ac:dyDescent="0.25">
      <c r="A7271" s="35">
        <v>7270</v>
      </c>
      <c r="B7271" s="89">
        <v>303.875</v>
      </c>
      <c r="C7271" s="35">
        <f t="shared" si="565"/>
        <v>22</v>
      </c>
      <c r="D7271" s="35">
        <f t="shared" si="568"/>
        <v>303</v>
      </c>
      <c r="E7271" s="35">
        <f t="shared" si="569"/>
        <v>2</v>
      </c>
      <c r="F7271" s="35" t="str">
        <f t="shared" si="566"/>
        <v>Monday</v>
      </c>
      <c r="G7271" s="35">
        <f t="shared" si="567"/>
        <v>10</v>
      </c>
      <c r="H7271" s="34">
        <f>CONVERT(INDEX(Htg_StPt_Sch_EZ!$C$4:$I$27,MATCH(Schedules_8760!$C7271,Htg_StPt_Sch_EZ!$B$4:$B$27,0),MATCH(Schedules_8760!$F7271,Htg_StPt_Sch_EZ!$C$3:$I$3,0)),"F","C")</f>
        <v>20.555555555555554</v>
      </c>
      <c r="I7271" s="34">
        <f>CONVERT(INDEX(Htg_StPt_Sch_EZ!$C$31:$I$54,MATCH(Schedules_8760!$C7271,Htg_StPt_Sch_EZ!$B$31:$B$54,0),MATCH(Schedules_8760!$F7271,Htg_StPt_Sch_EZ!$C$30:$I$30,0)),"F","C")</f>
        <v>19.444444444444443</v>
      </c>
      <c r="J7271" s="34">
        <f>CONVERT(INDEX(Clg_StPt_Sch_EZ!$C$4:$I$27,MATCH(Schedules_8760!$C7271,Clg_StPt_Sch_EZ!$B$4:$B$27,0),MATCH(Schedules_8760!$F7271,Clg_StPt_Sch_EZ!$C$3:$I$3,0)),"F","C")</f>
        <v>25.555555555555554</v>
      </c>
      <c r="K7271" s="34">
        <f>CONVERT(INDEX(Clg_StPt_Sch_EZ!$C$31:$I$54,MATCH(Schedules_8760!$C7271,Clg_StPt_Sch_EZ!$B$31:$B$54,0),MATCH(Schedules_8760!$F7271,Clg_StPt_Sch_EZ!$C$30:$I$30,0)),"F","C")</f>
        <v>28.333333333333332</v>
      </c>
      <c r="L7271" s="34">
        <f>CONVERT(INDEX(DHW_StPt_Sch_EZ!$C$4:$I$27,MATCH(Schedules_8760!$C7271,DHW_StPt_Sch_EZ!$B$4:$B$27,0),MATCH(Schedules_8760!$F7271,DHW_StPt_Sch_EZ!$C$3:$I$3,0)),"F","C")</f>
        <v>53.333333333333329</v>
      </c>
      <c r="M7271" s="34">
        <f>CONVERT(INDEX(DHW_StPt_Sch_EZ!$C$31:$I$54,MATCH(Schedules_8760!$C7271,DHW_StPt_Sch_EZ!$B$31:$B$54,0),MATCH(Schedules_8760!$F7271,DHW_StPt_Sch_EZ!$C$30:$I$30,0)),"F","C")</f>
        <v>53.333333333333329</v>
      </c>
      <c r="N7271" s="12"/>
      <c r="O7271" s="12"/>
      <c r="P7271" s="12"/>
    </row>
    <row r="7272" spans="1:16" x14ac:dyDescent="0.25">
      <c r="A7272" s="35">
        <v>7271</v>
      </c>
      <c r="B7272" s="89">
        <v>303.91666666666669</v>
      </c>
      <c r="C7272" s="35">
        <f t="shared" si="565"/>
        <v>23</v>
      </c>
      <c r="D7272" s="35">
        <f t="shared" si="568"/>
        <v>303</v>
      </c>
      <c r="E7272" s="35">
        <f t="shared" si="569"/>
        <v>2</v>
      </c>
      <c r="F7272" s="35" t="str">
        <f t="shared" si="566"/>
        <v>Monday</v>
      </c>
      <c r="G7272" s="35">
        <f t="shared" si="567"/>
        <v>10</v>
      </c>
      <c r="H7272" s="34">
        <f>CONVERT(INDEX(Htg_StPt_Sch_EZ!$C$4:$I$27,MATCH(Schedules_8760!$C7272,Htg_StPt_Sch_EZ!$B$4:$B$27,0),MATCH(Schedules_8760!$F7272,Htg_StPt_Sch_EZ!$C$3:$I$3,0)),"F","C")</f>
        <v>20.555555555555554</v>
      </c>
      <c r="I7272" s="34">
        <f>CONVERT(INDEX(Htg_StPt_Sch_EZ!$C$31:$I$54,MATCH(Schedules_8760!$C7272,Htg_StPt_Sch_EZ!$B$31:$B$54,0),MATCH(Schedules_8760!$F7272,Htg_StPt_Sch_EZ!$C$30:$I$30,0)),"F","C")</f>
        <v>19.444444444444443</v>
      </c>
      <c r="J7272" s="34">
        <f>CONVERT(INDEX(Clg_StPt_Sch_EZ!$C$4:$I$27,MATCH(Schedules_8760!$C7272,Clg_StPt_Sch_EZ!$B$4:$B$27,0),MATCH(Schedules_8760!$F7272,Clg_StPt_Sch_EZ!$C$3:$I$3,0)),"F","C")</f>
        <v>25.555555555555554</v>
      </c>
      <c r="K7272" s="34">
        <f>CONVERT(INDEX(Clg_StPt_Sch_EZ!$C$31:$I$54,MATCH(Schedules_8760!$C7272,Clg_StPt_Sch_EZ!$B$31:$B$54,0),MATCH(Schedules_8760!$F7272,Clg_StPt_Sch_EZ!$C$30:$I$30,0)),"F","C")</f>
        <v>28.333333333333332</v>
      </c>
      <c r="L7272" s="34">
        <f>CONVERT(INDEX(DHW_StPt_Sch_EZ!$C$4:$I$27,MATCH(Schedules_8760!$C7272,DHW_StPt_Sch_EZ!$B$4:$B$27,0),MATCH(Schedules_8760!$F7272,DHW_StPt_Sch_EZ!$C$3:$I$3,0)),"F","C")</f>
        <v>53.333333333333329</v>
      </c>
      <c r="M7272" s="34">
        <f>CONVERT(INDEX(DHW_StPt_Sch_EZ!$C$31:$I$54,MATCH(Schedules_8760!$C7272,DHW_StPt_Sch_EZ!$B$31:$B$54,0),MATCH(Schedules_8760!$F7272,DHW_StPt_Sch_EZ!$C$30:$I$30,0)),"F","C")</f>
        <v>53.333333333333329</v>
      </c>
      <c r="N7272" s="12"/>
      <c r="O7272" s="12"/>
      <c r="P7272" s="12"/>
    </row>
    <row r="7273" spans="1:16" x14ac:dyDescent="0.25">
      <c r="A7273" s="35">
        <v>7272</v>
      </c>
      <c r="B7273" s="89">
        <v>303.95833333333331</v>
      </c>
      <c r="C7273" s="35">
        <f t="shared" si="565"/>
        <v>24</v>
      </c>
      <c r="D7273" s="35">
        <f t="shared" si="568"/>
        <v>303</v>
      </c>
      <c r="E7273" s="35">
        <f t="shared" si="569"/>
        <v>2</v>
      </c>
      <c r="F7273" s="35" t="str">
        <f t="shared" si="566"/>
        <v>Monday</v>
      </c>
      <c r="G7273" s="35">
        <f t="shared" si="567"/>
        <v>10</v>
      </c>
      <c r="H7273" s="34">
        <f>CONVERT(INDEX(Htg_StPt_Sch_EZ!$C$4:$I$27,MATCH(Schedules_8760!$C7273,Htg_StPt_Sch_EZ!$B$4:$B$27,0),MATCH(Schedules_8760!$F7273,Htg_StPt_Sch_EZ!$C$3:$I$3,0)),"F","C")</f>
        <v>20.555555555555554</v>
      </c>
      <c r="I7273" s="34">
        <f>CONVERT(INDEX(Htg_StPt_Sch_EZ!$C$31:$I$54,MATCH(Schedules_8760!$C7273,Htg_StPt_Sch_EZ!$B$31:$B$54,0),MATCH(Schedules_8760!$F7273,Htg_StPt_Sch_EZ!$C$30:$I$30,0)),"F","C")</f>
        <v>19.444444444444443</v>
      </c>
      <c r="J7273" s="34">
        <f>CONVERT(INDEX(Clg_StPt_Sch_EZ!$C$4:$I$27,MATCH(Schedules_8760!$C7273,Clg_StPt_Sch_EZ!$B$4:$B$27,0),MATCH(Schedules_8760!$F7273,Clg_StPt_Sch_EZ!$C$3:$I$3,0)),"F","C")</f>
        <v>25.555555555555554</v>
      </c>
      <c r="K7273" s="34">
        <f>CONVERT(INDEX(Clg_StPt_Sch_EZ!$C$31:$I$54,MATCH(Schedules_8760!$C7273,Clg_StPt_Sch_EZ!$B$31:$B$54,0),MATCH(Schedules_8760!$F7273,Clg_StPt_Sch_EZ!$C$30:$I$30,0)),"F","C")</f>
        <v>28.333333333333332</v>
      </c>
      <c r="L7273" s="34">
        <f>CONVERT(INDEX(DHW_StPt_Sch_EZ!$C$4:$I$27,MATCH(Schedules_8760!$C7273,DHW_StPt_Sch_EZ!$B$4:$B$27,0),MATCH(Schedules_8760!$F7273,DHW_StPt_Sch_EZ!$C$3:$I$3,0)),"F","C")</f>
        <v>53.333333333333329</v>
      </c>
      <c r="M7273" s="34">
        <f>CONVERT(INDEX(DHW_StPt_Sch_EZ!$C$31:$I$54,MATCH(Schedules_8760!$C7273,DHW_StPt_Sch_EZ!$B$31:$B$54,0),MATCH(Schedules_8760!$F7273,DHW_StPt_Sch_EZ!$C$30:$I$30,0)),"F","C")</f>
        <v>53.333333333333329</v>
      </c>
      <c r="N7273" s="12"/>
      <c r="O7273" s="12"/>
      <c r="P7273" s="12"/>
    </row>
    <row r="7274" spans="1:16" x14ac:dyDescent="0.25">
      <c r="A7274" s="35">
        <v>7273</v>
      </c>
      <c r="B7274" s="89">
        <v>304</v>
      </c>
      <c r="C7274" s="35">
        <f t="shared" si="565"/>
        <v>1</v>
      </c>
      <c r="D7274" s="35">
        <f t="shared" si="568"/>
        <v>304</v>
      </c>
      <c r="E7274" s="35">
        <f t="shared" si="569"/>
        <v>3</v>
      </c>
      <c r="F7274" s="35" t="str">
        <f t="shared" si="566"/>
        <v>Tuesday</v>
      </c>
      <c r="G7274" s="35">
        <f t="shared" si="567"/>
        <v>10</v>
      </c>
      <c r="H7274" s="34">
        <f>CONVERT(INDEX(Htg_StPt_Sch_EZ!$C$4:$I$27,MATCH(Schedules_8760!$C7274,Htg_StPt_Sch_EZ!$B$4:$B$27,0),MATCH(Schedules_8760!$F7274,Htg_StPt_Sch_EZ!$C$3:$I$3,0)),"F","C")</f>
        <v>20.555555555555554</v>
      </c>
      <c r="I7274" s="34">
        <f>CONVERT(INDEX(Htg_StPt_Sch_EZ!$C$31:$I$54,MATCH(Schedules_8760!$C7274,Htg_StPt_Sch_EZ!$B$31:$B$54,0),MATCH(Schedules_8760!$F7274,Htg_StPt_Sch_EZ!$C$30:$I$30,0)),"F","C")</f>
        <v>19.444444444444443</v>
      </c>
      <c r="J7274" s="34">
        <f>CONVERT(INDEX(Clg_StPt_Sch_EZ!$C$4:$I$27,MATCH(Schedules_8760!$C7274,Clg_StPt_Sch_EZ!$B$4:$B$27,0),MATCH(Schedules_8760!$F7274,Clg_StPt_Sch_EZ!$C$3:$I$3,0)),"F","C")</f>
        <v>25.555555555555554</v>
      </c>
      <c r="K7274" s="34">
        <f>CONVERT(INDEX(Clg_StPt_Sch_EZ!$C$31:$I$54,MATCH(Schedules_8760!$C7274,Clg_StPt_Sch_EZ!$B$31:$B$54,0),MATCH(Schedules_8760!$F7274,Clg_StPt_Sch_EZ!$C$30:$I$30,0)),"F","C")</f>
        <v>28.333333333333332</v>
      </c>
      <c r="L7274" s="34">
        <f>CONVERT(INDEX(DHW_StPt_Sch_EZ!$C$4:$I$27,MATCH(Schedules_8760!$C7274,DHW_StPt_Sch_EZ!$B$4:$B$27,0),MATCH(Schedules_8760!$F7274,DHW_StPt_Sch_EZ!$C$3:$I$3,0)),"F","C")</f>
        <v>53.333333333333329</v>
      </c>
      <c r="M7274" s="34">
        <f>CONVERT(INDEX(DHW_StPt_Sch_EZ!$C$31:$I$54,MATCH(Schedules_8760!$C7274,DHW_StPt_Sch_EZ!$B$31:$B$54,0),MATCH(Schedules_8760!$F7274,DHW_StPt_Sch_EZ!$C$30:$I$30,0)),"F","C")</f>
        <v>53.333333333333329</v>
      </c>
      <c r="N7274" s="12"/>
      <c r="O7274" s="12"/>
      <c r="P7274" s="12"/>
    </row>
    <row r="7275" spans="1:16" x14ac:dyDescent="0.25">
      <c r="A7275" s="35">
        <v>7274</v>
      </c>
      <c r="B7275" s="89">
        <v>304.04166666666669</v>
      </c>
      <c r="C7275" s="35">
        <f t="shared" si="565"/>
        <v>2</v>
      </c>
      <c r="D7275" s="35">
        <f t="shared" si="568"/>
        <v>304</v>
      </c>
      <c r="E7275" s="35">
        <f t="shared" si="569"/>
        <v>3</v>
      </c>
      <c r="F7275" s="35" t="str">
        <f t="shared" si="566"/>
        <v>Tuesday</v>
      </c>
      <c r="G7275" s="35">
        <f t="shared" si="567"/>
        <v>10</v>
      </c>
      <c r="H7275" s="34">
        <f>CONVERT(INDEX(Htg_StPt_Sch_EZ!$C$4:$I$27,MATCH(Schedules_8760!$C7275,Htg_StPt_Sch_EZ!$B$4:$B$27,0),MATCH(Schedules_8760!$F7275,Htg_StPt_Sch_EZ!$C$3:$I$3,0)),"F","C")</f>
        <v>20.555555555555554</v>
      </c>
      <c r="I7275" s="34">
        <f>CONVERT(INDEX(Htg_StPt_Sch_EZ!$C$31:$I$54,MATCH(Schedules_8760!$C7275,Htg_StPt_Sch_EZ!$B$31:$B$54,0),MATCH(Schedules_8760!$F7275,Htg_StPt_Sch_EZ!$C$30:$I$30,0)),"F","C")</f>
        <v>19.444444444444443</v>
      </c>
      <c r="J7275" s="34">
        <f>CONVERT(INDEX(Clg_StPt_Sch_EZ!$C$4:$I$27,MATCH(Schedules_8760!$C7275,Clg_StPt_Sch_EZ!$B$4:$B$27,0),MATCH(Schedules_8760!$F7275,Clg_StPt_Sch_EZ!$C$3:$I$3,0)),"F","C")</f>
        <v>25.555555555555554</v>
      </c>
      <c r="K7275" s="34">
        <f>CONVERT(INDEX(Clg_StPt_Sch_EZ!$C$31:$I$54,MATCH(Schedules_8760!$C7275,Clg_StPt_Sch_EZ!$B$31:$B$54,0),MATCH(Schedules_8760!$F7275,Clg_StPt_Sch_EZ!$C$30:$I$30,0)),"F","C")</f>
        <v>28.333333333333332</v>
      </c>
      <c r="L7275" s="34">
        <f>CONVERT(INDEX(DHW_StPt_Sch_EZ!$C$4:$I$27,MATCH(Schedules_8760!$C7275,DHW_StPt_Sch_EZ!$B$4:$B$27,0),MATCH(Schedules_8760!$F7275,DHW_StPt_Sch_EZ!$C$3:$I$3,0)),"F","C")</f>
        <v>53.333333333333329</v>
      </c>
      <c r="M7275" s="34">
        <f>CONVERT(INDEX(DHW_StPt_Sch_EZ!$C$31:$I$54,MATCH(Schedules_8760!$C7275,DHW_StPt_Sch_EZ!$B$31:$B$54,0),MATCH(Schedules_8760!$F7275,DHW_StPt_Sch_EZ!$C$30:$I$30,0)),"F","C")</f>
        <v>53.333333333333329</v>
      </c>
      <c r="N7275" s="12"/>
      <c r="O7275" s="12"/>
      <c r="P7275" s="12"/>
    </row>
    <row r="7276" spans="1:16" x14ac:dyDescent="0.25">
      <c r="A7276" s="35">
        <v>7275</v>
      </c>
      <c r="B7276" s="89">
        <v>304.08333333333331</v>
      </c>
      <c r="C7276" s="35">
        <f t="shared" si="565"/>
        <v>3</v>
      </c>
      <c r="D7276" s="35">
        <f t="shared" si="568"/>
        <v>304</v>
      </c>
      <c r="E7276" s="35">
        <f t="shared" si="569"/>
        <v>3</v>
      </c>
      <c r="F7276" s="35" t="str">
        <f t="shared" si="566"/>
        <v>Tuesday</v>
      </c>
      <c r="G7276" s="35">
        <f t="shared" si="567"/>
        <v>10</v>
      </c>
      <c r="H7276" s="34">
        <f>CONVERT(INDEX(Htg_StPt_Sch_EZ!$C$4:$I$27,MATCH(Schedules_8760!$C7276,Htg_StPt_Sch_EZ!$B$4:$B$27,0),MATCH(Schedules_8760!$F7276,Htg_StPt_Sch_EZ!$C$3:$I$3,0)),"F","C")</f>
        <v>20.555555555555554</v>
      </c>
      <c r="I7276" s="34">
        <f>CONVERT(INDEX(Htg_StPt_Sch_EZ!$C$31:$I$54,MATCH(Schedules_8760!$C7276,Htg_StPt_Sch_EZ!$B$31:$B$54,0),MATCH(Schedules_8760!$F7276,Htg_StPt_Sch_EZ!$C$30:$I$30,0)),"F","C")</f>
        <v>19.444444444444443</v>
      </c>
      <c r="J7276" s="34">
        <f>CONVERT(INDEX(Clg_StPt_Sch_EZ!$C$4:$I$27,MATCH(Schedules_8760!$C7276,Clg_StPt_Sch_EZ!$B$4:$B$27,0),MATCH(Schedules_8760!$F7276,Clg_StPt_Sch_EZ!$C$3:$I$3,0)),"F","C")</f>
        <v>25.555555555555554</v>
      </c>
      <c r="K7276" s="34">
        <f>CONVERT(INDEX(Clg_StPt_Sch_EZ!$C$31:$I$54,MATCH(Schedules_8760!$C7276,Clg_StPt_Sch_EZ!$B$31:$B$54,0),MATCH(Schedules_8760!$F7276,Clg_StPt_Sch_EZ!$C$30:$I$30,0)),"F","C")</f>
        <v>28.333333333333332</v>
      </c>
      <c r="L7276" s="34">
        <f>CONVERT(INDEX(DHW_StPt_Sch_EZ!$C$4:$I$27,MATCH(Schedules_8760!$C7276,DHW_StPt_Sch_EZ!$B$4:$B$27,0),MATCH(Schedules_8760!$F7276,DHW_StPt_Sch_EZ!$C$3:$I$3,0)),"F","C")</f>
        <v>53.333333333333329</v>
      </c>
      <c r="M7276" s="34">
        <f>CONVERT(INDEX(DHW_StPt_Sch_EZ!$C$31:$I$54,MATCH(Schedules_8760!$C7276,DHW_StPt_Sch_EZ!$B$31:$B$54,0),MATCH(Schedules_8760!$F7276,DHW_StPt_Sch_EZ!$C$30:$I$30,0)),"F","C")</f>
        <v>53.333333333333329</v>
      </c>
      <c r="N7276" s="12"/>
      <c r="O7276" s="12"/>
      <c r="P7276" s="12"/>
    </row>
    <row r="7277" spans="1:16" x14ac:dyDescent="0.25">
      <c r="A7277" s="35">
        <v>7276</v>
      </c>
      <c r="B7277" s="89">
        <v>304.125</v>
      </c>
      <c r="C7277" s="35">
        <f t="shared" si="565"/>
        <v>4</v>
      </c>
      <c r="D7277" s="35">
        <f t="shared" si="568"/>
        <v>304</v>
      </c>
      <c r="E7277" s="35">
        <f t="shared" si="569"/>
        <v>3</v>
      </c>
      <c r="F7277" s="35" t="str">
        <f t="shared" si="566"/>
        <v>Tuesday</v>
      </c>
      <c r="G7277" s="35">
        <f t="shared" si="567"/>
        <v>10</v>
      </c>
      <c r="H7277" s="34">
        <f>CONVERT(INDEX(Htg_StPt_Sch_EZ!$C$4:$I$27,MATCH(Schedules_8760!$C7277,Htg_StPt_Sch_EZ!$B$4:$B$27,0),MATCH(Schedules_8760!$F7277,Htg_StPt_Sch_EZ!$C$3:$I$3,0)),"F","C")</f>
        <v>20.555555555555554</v>
      </c>
      <c r="I7277" s="34">
        <f>CONVERT(INDEX(Htg_StPt_Sch_EZ!$C$31:$I$54,MATCH(Schedules_8760!$C7277,Htg_StPt_Sch_EZ!$B$31:$B$54,0),MATCH(Schedules_8760!$F7277,Htg_StPt_Sch_EZ!$C$30:$I$30,0)),"F","C")</f>
        <v>19.444444444444443</v>
      </c>
      <c r="J7277" s="34">
        <f>CONVERT(INDEX(Clg_StPt_Sch_EZ!$C$4:$I$27,MATCH(Schedules_8760!$C7277,Clg_StPt_Sch_EZ!$B$4:$B$27,0),MATCH(Schedules_8760!$F7277,Clg_StPt_Sch_EZ!$C$3:$I$3,0)),"F","C")</f>
        <v>25.555555555555554</v>
      </c>
      <c r="K7277" s="34">
        <f>CONVERT(INDEX(Clg_StPt_Sch_EZ!$C$31:$I$54,MATCH(Schedules_8760!$C7277,Clg_StPt_Sch_EZ!$B$31:$B$54,0),MATCH(Schedules_8760!$F7277,Clg_StPt_Sch_EZ!$C$30:$I$30,0)),"F","C")</f>
        <v>28.333333333333332</v>
      </c>
      <c r="L7277" s="34">
        <f>CONVERT(INDEX(DHW_StPt_Sch_EZ!$C$4:$I$27,MATCH(Schedules_8760!$C7277,DHW_StPt_Sch_EZ!$B$4:$B$27,0),MATCH(Schedules_8760!$F7277,DHW_StPt_Sch_EZ!$C$3:$I$3,0)),"F","C")</f>
        <v>53.333333333333329</v>
      </c>
      <c r="M7277" s="34">
        <f>CONVERT(INDEX(DHW_StPt_Sch_EZ!$C$31:$I$54,MATCH(Schedules_8760!$C7277,DHW_StPt_Sch_EZ!$B$31:$B$54,0),MATCH(Schedules_8760!$F7277,DHW_StPt_Sch_EZ!$C$30:$I$30,0)),"F","C")</f>
        <v>53.333333333333329</v>
      </c>
      <c r="N7277" s="12"/>
      <c r="O7277" s="12"/>
      <c r="P7277" s="12"/>
    </row>
    <row r="7278" spans="1:16" x14ac:dyDescent="0.25">
      <c r="A7278" s="35">
        <v>7277</v>
      </c>
      <c r="B7278" s="89">
        <v>304.16666666666669</v>
      </c>
      <c r="C7278" s="35">
        <f t="shared" si="565"/>
        <v>5</v>
      </c>
      <c r="D7278" s="35">
        <f t="shared" si="568"/>
        <v>304</v>
      </c>
      <c r="E7278" s="35">
        <f t="shared" si="569"/>
        <v>3</v>
      </c>
      <c r="F7278" s="35" t="str">
        <f t="shared" si="566"/>
        <v>Tuesday</v>
      </c>
      <c r="G7278" s="35">
        <f t="shared" si="567"/>
        <v>10</v>
      </c>
      <c r="H7278" s="34">
        <f>CONVERT(INDEX(Htg_StPt_Sch_EZ!$C$4:$I$27,MATCH(Schedules_8760!$C7278,Htg_StPt_Sch_EZ!$B$4:$B$27,0),MATCH(Schedules_8760!$F7278,Htg_StPt_Sch_EZ!$C$3:$I$3,0)),"F","C")</f>
        <v>20.555555555555554</v>
      </c>
      <c r="I7278" s="34">
        <f>CONVERT(INDEX(Htg_StPt_Sch_EZ!$C$31:$I$54,MATCH(Schedules_8760!$C7278,Htg_StPt_Sch_EZ!$B$31:$B$54,0),MATCH(Schedules_8760!$F7278,Htg_StPt_Sch_EZ!$C$30:$I$30,0)),"F","C")</f>
        <v>19.444444444444443</v>
      </c>
      <c r="J7278" s="34">
        <f>CONVERT(INDEX(Clg_StPt_Sch_EZ!$C$4:$I$27,MATCH(Schedules_8760!$C7278,Clg_StPt_Sch_EZ!$B$4:$B$27,0),MATCH(Schedules_8760!$F7278,Clg_StPt_Sch_EZ!$C$3:$I$3,0)),"F","C")</f>
        <v>25.555555555555554</v>
      </c>
      <c r="K7278" s="34">
        <f>CONVERT(INDEX(Clg_StPt_Sch_EZ!$C$31:$I$54,MATCH(Schedules_8760!$C7278,Clg_StPt_Sch_EZ!$B$31:$B$54,0),MATCH(Schedules_8760!$F7278,Clg_StPt_Sch_EZ!$C$30:$I$30,0)),"F","C")</f>
        <v>28.333333333333332</v>
      </c>
      <c r="L7278" s="34">
        <f>CONVERT(INDEX(DHW_StPt_Sch_EZ!$C$4:$I$27,MATCH(Schedules_8760!$C7278,DHW_StPt_Sch_EZ!$B$4:$B$27,0),MATCH(Schedules_8760!$F7278,DHW_StPt_Sch_EZ!$C$3:$I$3,0)),"F","C")</f>
        <v>53.333333333333329</v>
      </c>
      <c r="M7278" s="34">
        <f>CONVERT(INDEX(DHW_StPt_Sch_EZ!$C$31:$I$54,MATCH(Schedules_8760!$C7278,DHW_StPt_Sch_EZ!$B$31:$B$54,0),MATCH(Schedules_8760!$F7278,DHW_StPt_Sch_EZ!$C$30:$I$30,0)),"F","C")</f>
        <v>53.333333333333329</v>
      </c>
      <c r="N7278" s="12"/>
      <c r="O7278" s="12"/>
      <c r="P7278" s="12"/>
    </row>
    <row r="7279" spans="1:16" x14ac:dyDescent="0.25">
      <c r="A7279" s="35">
        <v>7278</v>
      </c>
      <c r="B7279" s="89">
        <v>304.20833333333331</v>
      </c>
      <c r="C7279" s="35">
        <f t="shared" si="565"/>
        <v>6</v>
      </c>
      <c r="D7279" s="35">
        <f t="shared" si="568"/>
        <v>304</v>
      </c>
      <c r="E7279" s="35">
        <f t="shared" si="569"/>
        <v>3</v>
      </c>
      <c r="F7279" s="35" t="str">
        <f t="shared" si="566"/>
        <v>Tuesday</v>
      </c>
      <c r="G7279" s="35">
        <f t="shared" si="567"/>
        <v>10</v>
      </c>
      <c r="H7279" s="34">
        <f>CONVERT(INDEX(Htg_StPt_Sch_EZ!$C$4:$I$27,MATCH(Schedules_8760!$C7279,Htg_StPt_Sch_EZ!$B$4:$B$27,0),MATCH(Schedules_8760!$F7279,Htg_StPt_Sch_EZ!$C$3:$I$3,0)),"F","C")</f>
        <v>20.555555555555554</v>
      </c>
      <c r="I7279" s="34">
        <f>CONVERT(INDEX(Htg_StPt_Sch_EZ!$C$31:$I$54,MATCH(Schedules_8760!$C7279,Htg_StPt_Sch_EZ!$B$31:$B$54,0),MATCH(Schedules_8760!$F7279,Htg_StPt_Sch_EZ!$C$30:$I$30,0)),"F","C")</f>
        <v>19.444444444444443</v>
      </c>
      <c r="J7279" s="34">
        <f>CONVERT(INDEX(Clg_StPt_Sch_EZ!$C$4:$I$27,MATCH(Schedules_8760!$C7279,Clg_StPt_Sch_EZ!$B$4:$B$27,0),MATCH(Schedules_8760!$F7279,Clg_StPt_Sch_EZ!$C$3:$I$3,0)),"F","C")</f>
        <v>25.555555555555554</v>
      </c>
      <c r="K7279" s="34">
        <f>CONVERT(INDEX(Clg_StPt_Sch_EZ!$C$31:$I$54,MATCH(Schedules_8760!$C7279,Clg_StPt_Sch_EZ!$B$31:$B$54,0),MATCH(Schedules_8760!$F7279,Clg_StPt_Sch_EZ!$C$30:$I$30,0)),"F","C")</f>
        <v>28.333333333333332</v>
      </c>
      <c r="L7279" s="34">
        <f>CONVERT(INDEX(DHW_StPt_Sch_EZ!$C$4:$I$27,MATCH(Schedules_8760!$C7279,DHW_StPt_Sch_EZ!$B$4:$B$27,0),MATCH(Schedules_8760!$F7279,DHW_StPt_Sch_EZ!$C$3:$I$3,0)),"F","C")</f>
        <v>53.333333333333329</v>
      </c>
      <c r="M7279" s="34">
        <f>CONVERT(INDEX(DHW_StPt_Sch_EZ!$C$31:$I$54,MATCH(Schedules_8760!$C7279,DHW_StPt_Sch_EZ!$B$31:$B$54,0),MATCH(Schedules_8760!$F7279,DHW_StPt_Sch_EZ!$C$30:$I$30,0)),"F","C")</f>
        <v>53.333333333333329</v>
      </c>
      <c r="N7279" s="12"/>
      <c r="O7279" s="12"/>
      <c r="P7279" s="12"/>
    </row>
    <row r="7280" spans="1:16" x14ac:dyDescent="0.25">
      <c r="A7280" s="35">
        <v>7279</v>
      </c>
      <c r="B7280" s="89">
        <v>304.25</v>
      </c>
      <c r="C7280" s="35">
        <f t="shared" si="565"/>
        <v>7</v>
      </c>
      <c r="D7280" s="35">
        <f t="shared" si="568"/>
        <v>304</v>
      </c>
      <c r="E7280" s="35">
        <f t="shared" si="569"/>
        <v>3</v>
      </c>
      <c r="F7280" s="35" t="str">
        <f t="shared" si="566"/>
        <v>Tuesday</v>
      </c>
      <c r="G7280" s="35">
        <f t="shared" si="567"/>
        <v>10</v>
      </c>
      <c r="H7280" s="34">
        <f>CONVERT(INDEX(Htg_StPt_Sch_EZ!$C$4:$I$27,MATCH(Schedules_8760!$C7280,Htg_StPt_Sch_EZ!$B$4:$B$27,0),MATCH(Schedules_8760!$F7280,Htg_StPt_Sch_EZ!$C$3:$I$3,0)),"F","C")</f>
        <v>20.555555555555554</v>
      </c>
      <c r="I7280" s="34">
        <f>CONVERT(INDEX(Htg_StPt_Sch_EZ!$C$31:$I$54,MATCH(Schedules_8760!$C7280,Htg_StPt_Sch_EZ!$B$31:$B$54,0),MATCH(Schedules_8760!$F7280,Htg_StPt_Sch_EZ!$C$30:$I$30,0)),"F","C")</f>
        <v>19.444444444444443</v>
      </c>
      <c r="J7280" s="34">
        <f>CONVERT(INDEX(Clg_StPt_Sch_EZ!$C$4:$I$27,MATCH(Schedules_8760!$C7280,Clg_StPt_Sch_EZ!$B$4:$B$27,0),MATCH(Schedules_8760!$F7280,Clg_StPt_Sch_EZ!$C$3:$I$3,0)),"F","C")</f>
        <v>25.555555555555554</v>
      </c>
      <c r="K7280" s="34">
        <f>CONVERT(INDEX(Clg_StPt_Sch_EZ!$C$31:$I$54,MATCH(Schedules_8760!$C7280,Clg_StPt_Sch_EZ!$B$31:$B$54,0),MATCH(Schedules_8760!$F7280,Clg_StPt_Sch_EZ!$C$30:$I$30,0)),"F","C")</f>
        <v>28.333333333333332</v>
      </c>
      <c r="L7280" s="34">
        <f>CONVERT(INDEX(DHW_StPt_Sch_EZ!$C$4:$I$27,MATCH(Schedules_8760!$C7280,DHW_StPt_Sch_EZ!$B$4:$B$27,0),MATCH(Schedules_8760!$F7280,DHW_StPt_Sch_EZ!$C$3:$I$3,0)),"F","C")</f>
        <v>53.333333333333329</v>
      </c>
      <c r="M7280" s="34">
        <f>CONVERT(INDEX(DHW_StPt_Sch_EZ!$C$31:$I$54,MATCH(Schedules_8760!$C7280,DHW_StPt_Sch_EZ!$B$31:$B$54,0),MATCH(Schedules_8760!$F7280,DHW_StPt_Sch_EZ!$C$30:$I$30,0)),"F","C")</f>
        <v>53.333333333333329</v>
      </c>
      <c r="N7280" s="12"/>
      <c r="O7280" s="12"/>
      <c r="P7280" s="12"/>
    </row>
    <row r="7281" spans="1:16" x14ac:dyDescent="0.25">
      <c r="A7281" s="35">
        <v>7280</v>
      </c>
      <c r="B7281" s="89">
        <v>304.29166666666669</v>
      </c>
      <c r="C7281" s="35">
        <f t="shared" si="565"/>
        <v>8</v>
      </c>
      <c r="D7281" s="35">
        <f t="shared" si="568"/>
        <v>304</v>
      </c>
      <c r="E7281" s="35">
        <f t="shared" si="569"/>
        <v>3</v>
      </c>
      <c r="F7281" s="35" t="str">
        <f t="shared" si="566"/>
        <v>Tuesday</v>
      </c>
      <c r="G7281" s="35">
        <f t="shared" si="567"/>
        <v>10</v>
      </c>
      <c r="H7281" s="34">
        <f>CONVERT(INDEX(Htg_StPt_Sch_EZ!$C$4:$I$27,MATCH(Schedules_8760!$C7281,Htg_StPt_Sch_EZ!$B$4:$B$27,0),MATCH(Schedules_8760!$F7281,Htg_StPt_Sch_EZ!$C$3:$I$3,0)),"F","C")</f>
        <v>20.555555555555554</v>
      </c>
      <c r="I7281" s="34">
        <f>CONVERT(INDEX(Htg_StPt_Sch_EZ!$C$31:$I$54,MATCH(Schedules_8760!$C7281,Htg_StPt_Sch_EZ!$B$31:$B$54,0),MATCH(Schedules_8760!$F7281,Htg_StPt_Sch_EZ!$C$30:$I$30,0)),"F","C")</f>
        <v>19.444444444444443</v>
      </c>
      <c r="J7281" s="34">
        <f>CONVERT(INDEX(Clg_StPt_Sch_EZ!$C$4:$I$27,MATCH(Schedules_8760!$C7281,Clg_StPt_Sch_EZ!$B$4:$B$27,0),MATCH(Schedules_8760!$F7281,Clg_StPt_Sch_EZ!$C$3:$I$3,0)),"F","C")</f>
        <v>25.555555555555554</v>
      </c>
      <c r="K7281" s="34">
        <f>CONVERT(INDEX(Clg_StPt_Sch_EZ!$C$31:$I$54,MATCH(Schedules_8760!$C7281,Clg_StPt_Sch_EZ!$B$31:$B$54,0),MATCH(Schedules_8760!$F7281,Clg_StPt_Sch_EZ!$C$30:$I$30,0)),"F","C")</f>
        <v>25</v>
      </c>
      <c r="L7281" s="34">
        <f>CONVERT(INDEX(DHW_StPt_Sch_EZ!$C$4:$I$27,MATCH(Schedules_8760!$C7281,DHW_StPt_Sch_EZ!$B$4:$B$27,0),MATCH(Schedules_8760!$F7281,DHW_StPt_Sch_EZ!$C$3:$I$3,0)),"F","C")</f>
        <v>53.333333333333329</v>
      </c>
      <c r="M7281" s="34">
        <f>CONVERT(INDEX(DHW_StPt_Sch_EZ!$C$31:$I$54,MATCH(Schedules_8760!$C7281,DHW_StPt_Sch_EZ!$B$31:$B$54,0),MATCH(Schedules_8760!$F7281,DHW_StPt_Sch_EZ!$C$30:$I$30,0)),"F","C")</f>
        <v>53.333333333333329</v>
      </c>
      <c r="N7281" s="12"/>
      <c r="O7281" s="12"/>
      <c r="P7281" s="12"/>
    </row>
    <row r="7282" spans="1:16" x14ac:dyDescent="0.25">
      <c r="A7282" s="35">
        <v>7281</v>
      </c>
      <c r="B7282" s="89">
        <v>304.33333333333331</v>
      </c>
      <c r="C7282" s="35">
        <f t="shared" si="565"/>
        <v>9</v>
      </c>
      <c r="D7282" s="35">
        <f t="shared" si="568"/>
        <v>304</v>
      </c>
      <c r="E7282" s="35">
        <f t="shared" si="569"/>
        <v>3</v>
      </c>
      <c r="F7282" s="35" t="str">
        <f t="shared" si="566"/>
        <v>Tuesday</v>
      </c>
      <c r="G7282" s="35">
        <f t="shared" si="567"/>
        <v>10</v>
      </c>
      <c r="H7282" s="34">
        <f>CONVERT(INDEX(Htg_StPt_Sch_EZ!$C$4:$I$27,MATCH(Schedules_8760!$C7282,Htg_StPt_Sch_EZ!$B$4:$B$27,0),MATCH(Schedules_8760!$F7282,Htg_StPt_Sch_EZ!$C$3:$I$3,0)),"F","C")</f>
        <v>20.555555555555554</v>
      </c>
      <c r="I7282" s="34">
        <f>CONVERT(INDEX(Htg_StPt_Sch_EZ!$C$31:$I$54,MATCH(Schedules_8760!$C7282,Htg_StPt_Sch_EZ!$B$31:$B$54,0),MATCH(Schedules_8760!$F7282,Htg_StPt_Sch_EZ!$C$30:$I$30,0)),"F","C")</f>
        <v>19.444444444444443</v>
      </c>
      <c r="J7282" s="34">
        <f>CONVERT(INDEX(Clg_StPt_Sch_EZ!$C$4:$I$27,MATCH(Schedules_8760!$C7282,Clg_StPt_Sch_EZ!$B$4:$B$27,0),MATCH(Schedules_8760!$F7282,Clg_StPt_Sch_EZ!$C$3:$I$3,0)),"F","C")</f>
        <v>25.555555555555554</v>
      </c>
      <c r="K7282" s="34">
        <f>CONVERT(INDEX(Clg_StPt_Sch_EZ!$C$31:$I$54,MATCH(Schedules_8760!$C7282,Clg_StPt_Sch_EZ!$B$31:$B$54,0),MATCH(Schedules_8760!$F7282,Clg_StPt_Sch_EZ!$C$30:$I$30,0)),"F","C")</f>
        <v>25</v>
      </c>
      <c r="L7282" s="34">
        <f>CONVERT(INDEX(DHW_StPt_Sch_EZ!$C$4:$I$27,MATCH(Schedules_8760!$C7282,DHW_StPt_Sch_EZ!$B$4:$B$27,0),MATCH(Schedules_8760!$F7282,DHW_StPt_Sch_EZ!$C$3:$I$3,0)),"F","C")</f>
        <v>53.333333333333329</v>
      </c>
      <c r="M7282" s="34">
        <f>CONVERT(INDEX(DHW_StPt_Sch_EZ!$C$31:$I$54,MATCH(Schedules_8760!$C7282,DHW_StPt_Sch_EZ!$B$31:$B$54,0),MATCH(Schedules_8760!$F7282,DHW_StPt_Sch_EZ!$C$30:$I$30,0)),"F","C")</f>
        <v>53.333333333333329</v>
      </c>
      <c r="N7282" s="12"/>
      <c r="O7282" s="12"/>
      <c r="P7282" s="12"/>
    </row>
    <row r="7283" spans="1:16" x14ac:dyDescent="0.25">
      <c r="A7283" s="35">
        <v>7282</v>
      </c>
      <c r="B7283" s="89">
        <v>304.375</v>
      </c>
      <c r="C7283" s="35">
        <f t="shared" si="565"/>
        <v>10</v>
      </c>
      <c r="D7283" s="35">
        <f t="shared" si="568"/>
        <v>304</v>
      </c>
      <c r="E7283" s="35">
        <f t="shared" si="569"/>
        <v>3</v>
      </c>
      <c r="F7283" s="35" t="str">
        <f t="shared" si="566"/>
        <v>Tuesday</v>
      </c>
      <c r="G7283" s="35">
        <f t="shared" si="567"/>
        <v>10</v>
      </c>
      <c r="H7283" s="34">
        <f>CONVERT(INDEX(Htg_StPt_Sch_EZ!$C$4:$I$27,MATCH(Schedules_8760!$C7283,Htg_StPt_Sch_EZ!$B$4:$B$27,0),MATCH(Schedules_8760!$F7283,Htg_StPt_Sch_EZ!$C$3:$I$3,0)),"F","C")</f>
        <v>20.555555555555554</v>
      </c>
      <c r="I7283" s="34">
        <f>CONVERT(INDEX(Htg_StPt_Sch_EZ!$C$31:$I$54,MATCH(Schedules_8760!$C7283,Htg_StPt_Sch_EZ!$B$31:$B$54,0),MATCH(Schedules_8760!$F7283,Htg_StPt_Sch_EZ!$C$30:$I$30,0)),"F","C")</f>
        <v>19.444444444444443</v>
      </c>
      <c r="J7283" s="34">
        <f>CONVERT(INDEX(Clg_StPt_Sch_EZ!$C$4:$I$27,MATCH(Schedules_8760!$C7283,Clg_StPt_Sch_EZ!$B$4:$B$27,0),MATCH(Schedules_8760!$F7283,Clg_StPt_Sch_EZ!$C$3:$I$3,0)),"F","C")</f>
        <v>25.555555555555554</v>
      </c>
      <c r="K7283" s="34">
        <f>CONVERT(INDEX(Clg_StPt_Sch_EZ!$C$31:$I$54,MATCH(Schedules_8760!$C7283,Clg_StPt_Sch_EZ!$B$31:$B$54,0),MATCH(Schedules_8760!$F7283,Clg_StPt_Sch_EZ!$C$30:$I$30,0)),"F","C")</f>
        <v>25</v>
      </c>
      <c r="L7283" s="34">
        <f>CONVERT(INDEX(DHW_StPt_Sch_EZ!$C$4:$I$27,MATCH(Schedules_8760!$C7283,DHW_StPt_Sch_EZ!$B$4:$B$27,0),MATCH(Schedules_8760!$F7283,DHW_StPt_Sch_EZ!$C$3:$I$3,0)),"F","C")</f>
        <v>53.333333333333329</v>
      </c>
      <c r="M7283" s="34">
        <f>CONVERT(INDEX(DHW_StPt_Sch_EZ!$C$31:$I$54,MATCH(Schedules_8760!$C7283,DHW_StPt_Sch_EZ!$B$31:$B$54,0),MATCH(Schedules_8760!$F7283,DHW_StPt_Sch_EZ!$C$30:$I$30,0)),"F","C")</f>
        <v>53.333333333333329</v>
      </c>
      <c r="N7283" s="12"/>
      <c r="O7283" s="12"/>
      <c r="P7283" s="12"/>
    </row>
    <row r="7284" spans="1:16" x14ac:dyDescent="0.25">
      <c r="A7284" s="35">
        <v>7283</v>
      </c>
      <c r="B7284" s="89">
        <v>304.41666666666669</v>
      </c>
      <c r="C7284" s="35">
        <f t="shared" si="565"/>
        <v>11</v>
      </c>
      <c r="D7284" s="35">
        <f t="shared" si="568"/>
        <v>304</v>
      </c>
      <c r="E7284" s="35">
        <f t="shared" si="569"/>
        <v>3</v>
      </c>
      <c r="F7284" s="35" t="str">
        <f t="shared" si="566"/>
        <v>Tuesday</v>
      </c>
      <c r="G7284" s="35">
        <f t="shared" si="567"/>
        <v>10</v>
      </c>
      <c r="H7284" s="34">
        <f>CONVERT(INDEX(Htg_StPt_Sch_EZ!$C$4:$I$27,MATCH(Schedules_8760!$C7284,Htg_StPt_Sch_EZ!$B$4:$B$27,0),MATCH(Schedules_8760!$F7284,Htg_StPt_Sch_EZ!$C$3:$I$3,0)),"F","C")</f>
        <v>20.555555555555554</v>
      </c>
      <c r="I7284" s="34">
        <f>CONVERT(INDEX(Htg_StPt_Sch_EZ!$C$31:$I$54,MATCH(Schedules_8760!$C7284,Htg_StPt_Sch_EZ!$B$31:$B$54,0),MATCH(Schedules_8760!$F7284,Htg_StPt_Sch_EZ!$C$30:$I$30,0)),"F","C")</f>
        <v>19.444444444444443</v>
      </c>
      <c r="J7284" s="34">
        <f>CONVERT(INDEX(Clg_StPt_Sch_EZ!$C$4:$I$27,MATCH(Schedules_8760!$C7284,Clg_StPt_Sch_EZ!$B$4:$B$27,0),MATCH(Schedules_8760!$F7284,Clg_StPt_Sch_EZ!$C$3:$I$3,0)),"F","C")</f>
        <v>25.555555555555554</v>
      </c>
      <c r="K7284" s="34">
        <f>CONVERT(INDEX(Clg_StPt_Sch_EZ!$C$31:$I$54,MATCH(Schedules_8760!$C7284,Clg_StPt_Sch_EZ!$B$31:$B$54,0),MATCH(Schedules_8760!$F7284,Clg_StPt_Sch_EZ!$C$30:$I$30,0)),"F","C")</f>
        <v>25</v>
      </c>
      <c r="L7284" s="34">
        <f>CONVERT(INDEX(DHW_StPt_Sch_EZ!$C$4:$I$27,MATCH(Schedules_8760!$C7284,DHW_StPt_Sch_EZ!$B$4:$B$27,0),MATCH(Schedules_8760!$F7284,DHW_StPt_Sch_EZ!$C$3:$I$3,0)),"F","C")</f>
        <v>53.333333333333329</v>
      </c>
      <c r="M7284" s="34">
        <f>CONVERT(INDEX(DHW_StPt_Sch_EZ!$C$31:$I$54,MATCH(Schedules_8760!$C7284,DHW_StPt_Sch_EZ!$B$31:$B$54,0),MATCH(Schedules_8760!$F7284,DHW_StPt_Sch_EZ!$C$30:$I$30,0)),"F","C")</f>
        <v>53.333333333333329</v>
      </c>
      <c r="N7284" s="12"/>
      <c r="O7284" s="12"/>
      <c r="P7284" s="12"/>
    </row>
    <row r="7285" spans="1:16" x14ac:dyDescent="0.25">
      <c r="A7285" s="35">
        <v>7284</v>
      </c>
      <c r="B7285" s="89">
        <v>304.45833333333331</v>
      </c>
      <c r="C7285" s="35">
        <f t="shared" si="565"/>
        <v>12</v>
      </c>
      <c r="D7285" s="35">
        <f t="shared" si="568"/>
        <v>304</v>
      </c>
      <c r="E7285" s="35">
        <f t="shared" si="569"/>
        <v>3</v>
      </c>
      <c r="F7285" s="35" t="str">
        <f t="shared" si="566"/>
        <v>Tuesday</v>
      </c>
      <c r="G7285" s="35">
        <f t="shared" si="567"/>
        <v>10</v>
      </c>
      <c r="H7285" s="34">
        <f>CONVERT(INDEX(Htg_StPt_Sch_EZ!$C$4:$I$27,MATCH(Schedules_8760!$C7285,Htg_StPt_Sch_EZ!$B$4:$B$27,0),MATCH(Schedules_8760!$F7285,Htg_StPt_Sch_EZ!$C$3:$I$3,0)),"F","C")</f>
        <v>20.555555555555554</v>
      </c>
      <c r="I7285" s="34">
        <f>CONVERT(INDEX(Htg_StPt_Sch_EZ!$C$31:$I$54,MATCH(Schedules_8760!$C7285,Htg_StPt_Sch_EZ!$B$31:$B$54,0),MATCH(Schedules_8760!$F7285,Htg_StPt_Sch_EZ!$C$30:$I$30,0)),"F","C")</f>
        <v>19.444444444444443</v>
      </c>
      <c r="J7285" s="34">
        <f>CONVERT(INDEX(Clg_StPt_Sch_EZ!$C$4:$I$27,MATCH(Schedules_8760!$C7285,Clg_StPt_Sch_EZ!$B$4:$B$27,0),MATCH(Schedules_8760!$F7285,Clg_StPt_Sch_EZ!$C$3:$I$3,0)),"F","C")</f>
        <v>25.555555555555554</v>
      </c>
      <c r="K7285" s="34">
        <f>CONVERT(INDEX(Clg_StPt_Sch_EZ!$C$31:$I$54,MATCH(Schedules_8760!$C7285,Clg_StPt_Sch_EZ!$B$31:$B$54,0),MATCH(Schedules_8760!$F7285,Clg_StPt_Sch_EZ!$C$30:$I$30,0)),"F","C")</f>
        <v>25</v>
      </c>
      <c r="L7285" s="34">
        <f>CONVERT(INDEX(DHW_StPt_Sch_EZ!$C$4:$I$27,MATCH(Schedules_8760!$C7285,DHW_StPt_Sch_EZ!$B$4:$B$27,0),MATCH(Schedules_8760!$F7285,DHW_StPt_Sch_EZ!$C$3:$I$3,0)),"F","C")</f>
        <v>53.333333333333329</v>
      </c>
      <c r="M7285" s="34">
        <f>CONVERT(INDEX(DHW_StPt_Sch_EZ!$C$31:$I$54,MATCH(Schedules_8760!$C7285,DHW_StPt_Sch_EZ!$B$31:$B$54,0),MATCH(Schedules_8760!$F7285,DHW_StPt_Sch_EZ!$C$30:$I$30,0)),"F","C")</f>
        <v>53.333333333333329</v>
      </c>
      <c r="N7285" s="12"/>
      <c r="O7285" s="12"/>
      <c r="P7285" s="12"/>
    </row>
    <row r="7286" spans="1:16" x14ac:dyDescent="0.25">
      <c r="A7286" s="35">
        <v>7285</v>
      </c>
      <c r="B7286" s="89">
        <v>304.5</v>
      </c>
      <c r="C7286" s="35">
        <f t="shared" si="565"/>
        <v>13</v>
      </c>
      <c r="D7286" s="35">
        <f t="shared" si="568"/>
        <v>304</v>
      </c>
      <c r="E7286" s="35">
        <f t="shared" si="569"/>
        <v>3</v>
      </c>
      <c r="F7286" s="35" t="str">
        <f t="shared" si="566"/>
        <v>Tuesday</v>
      </c>
      <c r="G7286" s="35">
        <f t="shared" si="567"/>
        <v>10</v>
      </c>
      <c r="H7286" s="34">
        <f>CONVERT(INDEX(Htg_StPt_Sch_EZ!$C$4:$I$27,MATCH(Schedules_8760!$C7286,Htg_StPt_Sch_EZ!$B$4:$B$27,0),MATCH(Schedules_8760!$F7286,Htg_StPt_Sch_EZ!$C$3:$I$3,0)),"F","C")</f>
        <v>20.555555555555554</v>
      </c>
      <c r="I7286" s="34">
        <f>CONVERT(INDEX(Htg_StPt_Sch_EZ!$C$31:$I$54,MATCH(Schedules_8760!$C7286,Htg_StPt_Sch_EZ!$B$31:$B$54,0),MATCH(Schedules_8760!$F7286,Htg_StPt_Sch_EZ!$C$30:$I$30,0)),"F","C")</f>
        <v>19.444444444444443</v>
      </c>
      <c r="J7286" s="34">
        <f>CONVERT(INDEX(Clg_StPt_Sch_EZ!$C$4:$I$27,MATCH(Schedules_8760!$C7286,Clg_StPt_Sch_EZ!$B$4:$B$27,0),MATCH(Schedules_8760!$F7286,Clg_StPt_Sch_EZ!$C$3:$I$3,0)),"F","C")</f>
        <v>25.555555555555554</v>
      </c>
      <c r="K7286" s="34">
        <f>CONVERT(INDEX(Clg_StPt_Sch_EZ!$C$31:$I$54,MATCH(Schedules_8760!$C7286,Clg_StPt_Sch_EZ!$B$31:$B$54,0),MATCH(Schedules_8760!$F7286,Clg_StPt_Sch_EZ!$C$30:$I$30,0)),"F","C")</f>
        <v>25</v>
      </c>
      <c r="L7286" s="34">
        <f>CONVERT(INDEX(DHW_StPt_Sch_EZ!$C$4:$I$27,MATCH(Schedules_8760!$C7286,DHW_StPt_Sch_EZ!$B$4:$B$27,0),MATCH(Schedules_8760!$F7286,DHW_StPt_Sch_EZ!$C$3:$I$3,0)),"F","C")</f>
        <v>53.333333333333329</v>
      </c>
      <c r="M7286" s="34">
        <f>CONVERT(INDEX(DHW_StPt_Sch_EZ!$C$31:$I$54,MATCH(Schedules_8760!$C7286,DHW_StPt_Sch_EZ!$B$31:$B$54,0),MATCH(Schedules_8760!$F7286,DHW_StPt_Sch_EZ!$C$30:$I$30,0)),"F","C")</f>
        <v>53.333333333333329</v>
      </c>
      <c r="N7286" s="12"/>
      <c r="O7286" s="12"/>
      <c r="P7286" s="12"/>
    </row>
    <row r="7287" spans="1:16" x14ac:dyDescent="0.25">
      <c r="A7287" s="35">
        <v>7286</v>
      </c>
      <c r="B7287" s="89">
        <v>304.54166666666669</v>
      </c>
      <c r="C7287" s="35">
        <f t="shared" si="565"/>
        <v>14</v>
      </c>
      <c r="D7287" s="35">
        <f t="shared" si="568"/>
        <v>304</v>
      </c>
      <c r="E7287" s="35">
        <f t="shared" si="569"/>
        <v>3</v>
      </c>
      <c r="F7287" s="35" t="str">
        <f t="shared" si="566"/>
        <v>Tuesday</v>
      </c>
      <c r="G7287" s="35">
        <f t="shared" si="567"/>
        <v>10</v>
      </c>
      <c r="H7287" s="34">
        <f>CONVERT(INDEX(Htg_StPt_Sch_EZ!$C$4:$I$27,MATCH(Schedules_8760!$C7287,Htg_StPt_Sch_EZ!$B$4:$B$27,0),MATCH(Schedules_8760!$F7287,Htg_StPt_Sch_EZ!$C$3:$I$3,0)),"F","C")</f>
        <v>20.555555555555554</v>
      </c>
      <c r="I7287" s="34">
        <f>CONVERT(INDEX(Htg_StPt_Sch_EZ!$C$31:$I$54,MATCH(Schedules_8760!$C7287,Htg_StPt_Sch_EZ!$B$31:$B$54,0),MATCH(Schedules_8760!$F7287,Htg_StPt_Sch_EZ!$C$30:$I$30,0)),"F","C")</f>
        <v>19.444444444444443</v>
      </c>
      <c r="J7287" s="34">
        <f>CONVERT(INDEX(Clg_StPt_Sch_EZ!$C$4:$I$27,MATCH(Schedules_8760!$C7287,Clg_StPt_Sch_EZ!$B$4:$B$27,0),MATCH(Schedules_8760!$F7287,Clg_StPt_Sch_EZ!$C$3:$I$3,0)),"F","C")</f>
        <v>25.555555555555554</v>
      </c>
      <c r="K7287" s="34">
        <f>CONVERT(INDEX(Clg_StPt_Sch_EZ!$C$31:$I$54,MATCH(Schedules_8760!$C7287,Clg_StPt_Sch_EZ!$B$31:$B$54,0),MATCH(Schedules_8760!$F7287,Clg_StPt_Sch_EZ!$C$30:$I$30,0)),"F","C")</f>
        <v>25</v>
      </c>
      <c r="L7287" s="34">
        <f>CONVERT(INDEX(DHW_StPt_Sch_EZ!$C$4:$I$27,MATCH(Schedules_8760!$C7287,DHW_StPt_Sch_EZ!$B$4:$B$27,0),MATCH(Schedules_8760!$F7287,DHW_StPt_Sch_EZ!$C$3:$I$3,0)),"F","C")</f>
        <v>53.333333333333329</v>
      </c>
      <c r="M7287" s="34">
        <f>CONVERT(INDEX(DHW_StPt_Sch_EZ!$C$31:$I$54,MATCH(Schedules_8760!$C7287,DHW_StPt_Sch_EZ!$B$31:$B$54,0),MATCH(Schedules_8760!$F7287,DHW_StPt_Sch_EZ!$C$30:$I$30,0)),"F","C")</f>
        <v>53.333333333333329</v>
      </c>
      <c r="N7287" s="12"/>
      <c r="O7287" s="12"/>
      <c r="P7287" s="12"/>
    </row>
    <row r="7288" spans="1:16" x14ac:dyDescent="0.25">
      <c r="A7288" s="35">
        <v>7287</v>
      </c>
      <c r="B7288" s="89">
        <v>304.58333333333331</v>
      </c>
      <c r="C7288" s="35">
        <f t="shared" si="565"/>
        <v>15</v>
      </c>
      <c r="D7288" s="35">
        <f t="shared" si="568"/>
        <v>304</v>
      </c>
      <c r="E7288" s="35">
        <f t="shared" si="569"/>
        <v>3</v>
      </c>
      <c r="F7288" s="35" t="str">
        <f t="shared" si="566"/>
        <v>Tuesday</v>
      </c>
      <c r="G7288" s="35">
        <f t="shared" si="567"/>
        <v>10</v>
      </c>
      <c r="H7288" s="34">
        <f>CONVERT(INDEX(Htg_StPt_Sch_EZ!$C$4:$I$27,MATCH(Schedules_8760!$C7288,Htg_StPt_Sch_EZ!$B$4:$B$27,0),MATCH(Schedules_8760!$F7288,Htg_StPt_Sch_EZ!$C$3:$I$3,0)),"F","C")</f>
        <v>20.555555555555554</v>
      </c>
      <c r="I7288" s="34">
        <f>CONVERT(INDEX(Htg_StPt_Sch_EZ!$C$31:$I$54,MATCH(Schedules_8760!$C7288,Htg_StPt_Sch_EZ!$B$31:$B$54,0),MATCH(Schedules_8760!$F7288,Htg_StPt_Sch_EZ!$C$30:$I$30,0)),"F","C")</f>
        <v>21.111111111111111</v>
      </c>
      <c r="J7288" s="34">
        <f>CONVERT(INDEX(Clg_StPt_Sch_EZ!$C$4:$I$27,MATCH(Schedules_8760!$C7288,Clg_StPt_Sch_EZ!$B$4:$B$27,0),MATCH(Schedules_8760!$F7288,Clg_StPt_Sch_EZ!$C$3:$I$3,0)),"F","C")</f>
        <v>25.555555555555554</v>
      </c>
      <c r="K7288" s="34">
        <f>CONVERT(INDEX(Clg_StPt_Sch_EZ!$C$31:$I$54,MATCH(Schedules_8760!$C7288,Clg_StPt_Sch_EZ!$B$31:$B$54,0),MATCH(Schedules_8760!$F7288,Clg_StPt_Sch_EZ!$C$30:$I$30,0)),"F","C")</f>
        <v>25</v>
      </c>
      <c r="L7288" s="34">
        <f>CONVERT(INDEX(DHW_StPt_Sch_EZ!$C$4:$I$27,MATCH(Schedules_8760!$C7288,DHW_StPt_Sch_EZ!$B$4:$B$27,0),MATCH(Schedules_8760!$F7288,DHW_StPt_Sch_EZ!$C$3:$I$3,0)),"F","C")</f>
        <v>53.333333333333329</v>
      </c>
      <c r="M7288" s="34">
        <f>CONVERT(INDEX(DHW_StPt_Sch_EZ!$C$31:$I$54,MATCH(Schedules_8760!$C7288,DHW_StPt_Sch_EZ!$B$31:$B$54,0),MATCH(Schedules_8760!$F7288,DHW_StPt_Sch_EZ!$C$30:$I$30,0)),"F","C")</f>
        <v>53.333333333333329</v>
      </c>
      <c r="N7288" s="12"/>
      <c r="O7288" s="12"/>
      <c r="P7288" s="12"/>
    </row>
    <row r="7289" spans="1:16" x14ac:dyDescent="0.25">
      <c r="A7289" s="35">
        <v>7288</v>
      </c>
      <c r="B7289" s="89">
        <v>304.625</v>
      </c>
      <c r="C7289" s="35">
        <f t="shared" si="565"/>
        <v>16</v>
      </c>
      <c r="D7289" s="35">
        <f t="shared" si="568"/>
        <v>304</v>
      </c>
      <c r="E7289" s="35">
        <f t="shared" si="569"/>
        <v>3</v>
      </c>
      <c r="F7289" s="35" t="str">
        <f t="shared" si="566"/>
        <v>Tuesday</v>
      </c>
      <c r="G7289" s="35">
        <f t="shared" si="567"/>
        <v>10</v>
      </c>
      <c r="H7289" s="34">
        <f>CONVERT(INDEX(Htg_StPt_Sch_EZ!$C$4:$I$27,MATCH(Schedules_8760!$C7289,Htg_StPt_Sch_EZ!$B$4:$B$27,0),MATCH(Schedules_8760!$F7289,Htg_StPt_Sch_EZ!$C$3:$I$3,0)),"F","C")</f>
        <v>20.555555555555554</v>
      </c>
      <c r="I7289" s="34">
        <f>CONVERT(INDEX(Htg_StPt_Sch_EZ!$C$31:$I$54,MATCH(Schedules_8760!$C7289,Htg_StPt_Sch_EZ!$B$31:$B$54,0),MATCH(Schedules_8760!$F7289,Htg_StPt_Sch_EZ!$C$30:$I$30,0)),"F","C")</f>
        <v>21.111111111111111</v>
      </c>
      <c r="J7289" s="34">
        <f>CONVERT(INDEX(Clg_StPt_Sch_EZ!$C$4:$I$27,MATCH(Schedules_8760!$C7289,Clg_StPt_Sch_EZ!$B$4:$B$27,0),MATCH(Schedules_8760!$F7289,Clg_StPt_Sch_EZ!$C$3:$I$3,0)),"F","C")</f>
        <v>25.555555555555554</v>
      </c>
      <c r="K7289" s="34">
        <f>CONVERT(INDEX(Clg_StPt_Sch_EZ!$C$31:$I$54,MATCH(Schedules_8760!$C7289,Clg_StPt_Sch_EZ!$B$31:$B$54,0),MATCH(Schedules_8760!$F7289,Clg_StPt_Sch_EZ!$C$30:$I$30,0)),"F","C")</f>
        <v>25</v>
      </c>
      <c r="L7289" s="34">
        <f>CONVERT(INDEX(DHW_StPt_Sch_EZ!$C$4:$I$27,MATCH(Schedules_8760!$C7289,DHW_StPt_Sch_EZ!$B$4:$B$27,0),MATCH(Schedules_8760!$F7289,DHW_StPt_Sch_EZ!$C$3:$I$3,0)),"F","C")</f>
        <v>53.333333333333329</v>
      </c>
      <c r="M7289" s="34">
        <f>CONVERT(INDEX(DHW_StPt_Sch_EZ!$C$31:$I$54,MATCH(Schedules_8760!$C7289,DHW_StPt_Sch_EZ!$B$31:$B$54,0),MATCH(Schedules_8760!$F7289,DHW_StPt_Sch_EZ!$C$30:$I$30,0)),"F","C")</f>
        <v>53.333333333333329</v>
      </c>
      <c r="N7289" s="12"/>
      <c r="O7289" s="12"/>
      <c r="P7289" s="12"/>
    </row>
    <row r="7290" spans="1:16" x14ac:dyDescent="0.25">
      <c r="A7290" s="35">
        <v>7289</v>
      </c>
      <c r="B7290" s="89">
        <v>304.66666666666669</v>
      </c>
      <c r="C7290" s="35">
        <f t="shared" si="565"/>
        <v>17</v>
      </c>
      <c r="D7290" s="35">
        <f t="shared" si="568"/>
        <v>304</v>
      </c>
      <c r="E7290" s="35">
        <f t="shared" si="569"/>
        <v>3</v>
      </c>
      <c r="F7290" s="35" t="str">
        <f t="shared" si="566"/>
        <v>Tuesday</v>
      </c>
      <c r="G7290" s="35">
        <f t="shared" si="567"/>
        <v>10</v>
      </c>
      <c r="H7290" s="34">
        <f>CONVERT(INDEX(Htg_StPt_Sch_EZ!$C$4:$I$27,MATCH(Schedules_8760!$C7290,Htg_StPt_Sch_EZ!$B$4:$B$27,0),MATCH(Schedules_8760!$F7290,Htg_StPt_Sch_EZ!$C$3:$I$3,0)),"F","C")</f>
        <v>20.555555555555554</v>
      </c>
      <c r="I7290" s="34">
        <f>CONVERT(INDEX(Htg_StPt_Sch_EZ!$C$31:$I$54,MATCH(Schedules_8760!$C7290,Htg_StPt_Sch_EZ!$B$31:$B$54,0),MATCH(Schedules_8760!$F7290,Htg_StPt_Sch_EZ!$C$30:$I$30,0)),"F","C")</f>
        <v>17.777777777777779</v>
      </c>
      <c r="J7290" s="34">
        <f>CONVERT(INDEX(Clg_StPt_Sch_EZ!$C$4:$I$27,MATCH(Schedules_8760!$C7290,Clg_StPt_Sch_EZ!$B$4:$B$27,0),MATCH(Schedules_8760!$F7290,Clg_StPt_Sch_EZ!$C$3:$I$3,0)),"F","C")</f>
        <v>25.555555555555554</v>
      </c>
      <c r="K7290" s="34">
        <f>CONVERT(INDEX(Clg_StPt_Sch_EZ!$C$31:$I$54,MATCH(Schedules_8760!$C7290,Clg_StPt_Sch_EZ!$B$31:$B$54,0),MATCH(Schedules_8760!$F7290,Clg_StPt_Sch_EZ!$C$30:$I$30,0)),"F","C")</f>
        <v>25</v>
      </c>
      <c r="L7290" s="34">
        <f>CONVERT(INDEX(DHW_StPt_Sch_EZ!$C$4:$I$27,MATCH(Schedules_8760!$C7290,DHW_StPt_Sch_EZ!$B$4:$B$27,0),MATCH(Schedules_8760!$F7290,DHW_StPt_Sch_EZ!$C$3:$I$3,0)),"F","C")</f>
        <v>53.333333333333329</v>
      </c>
      <c r="M7290" s="34">
        <f>CONVERT(INDEX(DHW_StPt_Sch_EZ!$C$31:$I$54,MATCH(Schedules_8760!$C7290,DHW_StPt_Sch_EZ!$B$31:$B$54,0),MATCH(Schedules_8760!$F7290,DHW_StPt_Sch_EZ!$C$30:$I$30,0)),"F","C")</f>
        <v>53.333333333333329</v>
      </c>
      <c r="N7290" s="12"/>
      <c r="O7290" s="12"/>
      <c r="P7290" s="12"/>
    </row>
    <row r="7291" spans="1:16" x14ac:dyDescent="0.25">
      <c r="A7291" s="35">
        <v>7290</v>
      </c>
      <c r="B7291" s="89">
        <v>304.70833333333331</v>
      </c>
      <c r="C7291" s="35">
        <f t="shared" si="565"/>
        <v>18</v>
      </c>
      <c r="D7291" s="35">
        <f t="shared" si="568"/>
        <v>304</v>
      </c>
      <c r="E7291" s="35">
        <f t="shared" si="569"/>
        <v>3</v>
      </c>
      <c r="F7291" s="35" t="str">
        <f t="shared" si="566"/>
        <v>Tuesday</v>
      </c>
      <c r="G7291" s="35">
        <f t="shared" si="567"/>
        <v>10</v>
      </c>
      <c r="H7291" s="34">
        <f>CONVERT(INDEX(Htg_StPt_Sch_EZ!$C$4:$I$27,MATCH(Schedules_8760!$C7291,Htg_StPt_Sch_EZ!$B$4:$B$27,0),MATCH(Schedules_8760!$F7291,Htg_StPt_Sch_EZ!$C$3:$I$3,0)),"F","C")</f>
        <v>20.555555555555554</v>
      </c>
      <c r="I7291" s="34">
        <f>CONVERT(INDEX(Htg_StPt_Sch_EZ!$C$31:$I$54,MATCH(Schedules_8760!$C7291,Htg_StPt_Sch_EZ!$B$31:$B$54,0),MATCH(Schedules_8760!$F7291,Htg_StPt_Sch_EZ!$C$30:$I$30,0)),"F","C")</f>
        <v>17.777777777777779</v>
      </c>
      <c r="J7291" s="34">
        <f>CONVERT(INDEX(Clg_StPt_Sch_EZ!$C$4:$I$27,MATCH(Schedules_8760!$C7291,Clg_StPt_Sch_EZ!$B$4:$B$27,0),MATCH(Schedules_8760!$F7291,Clg_StPt_Sch_EZ!$C$3:$I$3,0)),"F","C")</f>
        <v>25.555555555555554</v>
      </c>
      <c r="K7291" s="34">
        <f>CONVERT(INDEX(Clg_StPt_Sch_EZ!$C$31:$I$54,MATCH(Schedules_8760!$C7291,Clg_StPt_Sch_EZ!$B$31:$B$54,0),MATCH(Schedules_8760!$F7291,Clg_StPt_Sch_EZ!$C$30:$I$30,0)),"F","C")</f>
        <v>28.333333333333332</v>
      </c>
      <c r="L7291" s="34">
        <f>CONVERT(INDEX(DHW_StPt_Sch_EZ!$C$4:$I$27,MATCH(Schedules_8760!$C7291,DHW_StPt_Sch_EZ!$B$4:$B$27,0),MATCH(Schedules_8760!$F7291,DHW_StPt_Sch_EZ!$C$3:$I$3,0)),"F","C")</f>
        <v>53.333333333333329</v>
      </c>
      <c r="M7291" s="34">
        <f>CONVERT(INDEX(DHW_StPt_Sch_EZ!$C$31:$I$54,MATCH(Schedules_8760!$C7291,DHW_StPt_Sch_EZ!$B$31:$B$54,0),MATCH(Schedules_8760!$F7291,DHW_StPt_Sch_EZ!$C$30:$I$30,0)),"F","C")</f>
        <v>53.333333333333329</v>
      </c>
      <c r="N7291" s="12"/>
      <c r="O7291" s="12"/>
      <c r="P7291" s="12"/>
    </row>
    <row r="7292" spans="1:16" x14ac:dyDescent="0.25">
      <c r="A7292" s="35">
        <v>7291</v>
      </c>
      <c r="B7292" s="89">
        <v>304.75</v>
      </c>
      <c r="C7292" s="35">
        <f t="shared" si="565"/>
        <v>19</v>
      </c>
      <c r="D7292" s="35">
        <f t="shared" si="568"/>
        <v>304</v>
      </c>
      <c r="E7292" s="35">
        <f t="shared" si="569"/>
        <v>3</v>
      </c>
      <c r="F7292" s="35" t="str">
        <f t="shared" si="566"/>
        <v>Tuesday</v>
      </c>
      <c r="G7292" s="35">
        <f t="shared" si="567"/>
        <v>10</v>
      </c>
      <c r="H7292" s="34">
        <f>CONVERT(INDEX(Htg_StPt_Sch_EZ!$C$4:$I$27,MATCH(Schedules_8760!$C7292,Htg_StPt_Sch_EZ!$B$4:$B$27,0),MATCH(Schedules_8760!$F7292,Htg_StPt_Sch_EZ!$C$3:$I$3,0)),"F","C")</f>
        <v>20.555555555555554</v>
      </c>
      <c r="I7292" s="34">
        <f>CONVERT(INDEX(Htg_StPt_Sch_EZ!$C$31:$I$54,MATCH(Schedules_8760!$C7292,Htg_StPt_Sch_EZ!$B$31:$B$54,0),MATCH(Schedules_8760!$F7292,Htg_StPt_Sch_EZ!$C$30:$I$30,0)),"F","C")</f>
        <v>18.333333333333332</v>
      </c>
      <c r="J7292" s="34">
        <f>CONVERT(INDEX(Clg_StPt_Sch_EZ!$C$4:$I$27,MATCH(Schedules_8760!$C7292,Clg_StPt_Sch_EZ!$B$4:$B$27,0),MATCH(Schedules_8760!$F7292,Clg_StPt_Sch_EZ!$C$3:$I$3,0)),"F","C")</f>
        <v>25.555555555555554</v>
      </c>
      <c r="K7292" s="34">
        <f>CONVERT(INDEX(Clg_StPt_Sch_EZ!$C$31:$I$54,MATCH(Schedules_8760!$C7292,Clg_StPt_Sch_EZ!$B$31:$B$54,0),MATCH(Schedules_8760!$F7292,Clg_StPt_Sch_EZ!$C$30:$I$30,0)),"F","C")</f>
        <v>28.333333333333332</v>
      </c>
      <c r="L7292" s="34">
        <f>CONVERT(INDEX(DHW_StPt_Sch_EZ!$C$4:$I$27,MATCH(Schedules_8760!$C7292,DHW_StPt_Sch_EZ!$B$4:$B$27,0),MATCH(Schedules_8760!$F7292,DHW_StPt_Sch_EZ!$C$3:$I$3,0)),"F","C")</f>
        <v>53.333333333333329</v>
      </c>
      <c r="M7292" s="34">
        <f>CONVERT(INDEX(DHW_StPt_Sch_EZ!$C$31:$I$54,MATCH(Schedules_8760!$C7292,DHW_StPt_Sch_EZ!$B$31:$B$54,0),MATCH(Schedules_8760!$F7292,DHW_StPt_Sch_EZ!$C$30:$I$30,0)),"F","C")</f>
        <v>53.333333333333329</v>
      </c>
      <c r="N7292" s="12"/>
      <c r="O7292" s="12"/>
      <c r="P7292" s="12"/>
    </row>
    <row r="7293" spans="1:16" x14ac:dyDescent="0.25">
      <c r="A7293" s="35">
        <v>7292</v>
      </c>
      <c r="B7293" s="89">
        <v>304.79166666666669</v>
      </c>
      <c r="C7293" s="35">
        <f t="shared" si="565"/>
        <v>20</v>
      </c>
      <c r="D7293" s="35">
        <f t="shared" si="568"/>
        <v>304</v>
      </c>
      <c r="E7293" s="35">
        <f t="shared" si="569"/>
        <v>3</v>
      </c>
      <c r="F7293" s="35" t="str">
        <f t="shared" si="566"/>
        <v>Tuesday</v>
      </c>
      <c r="G7293" s="35">
        <f t="shared" si="567"/>
        <v>10</v>
      </c>
      <c r="H7293" s="34">
        <f>CONVERT(INDEX(Htg_StPt_Sch_EZ!$C$4:$I$27,MATCH(Schedules_8760!$C7293,Htg_StPt_Sch_EZ!$B$4:$B$27,0),MATCH(Schedules_8760!$F7293,Htg_StPt_Sch_EZ!$C$3:$I$3,0)),"F","C")</f>
        <v>20.555555555555554</v>
      </c>
      <c r="I7293" s="34">
        <f>CONVERT(INDEX(Htg_StPt_Sch_EZ!$C$31:$I$54,MATCH(Schedules_8760!$C7293,Htg_StPt_Sch_EZ!$B$31:$B$54,0),MATCH(Schedules_8760!$F7293,Htg_StPt_Sch_EZ!$C$30:$I$30,0)),"F","C")</f>
        <v>18.888888888888889</v>
      </c>
      <c r="J7293" s="34">
        <f>CONVERT(INDEX(Clg_StPt_Sch_EZ!$C$4:$I$27,MATCH(Schedules_8760!$C7293,Clg_StPt_Sch_EZ!$B$4:$B$27,0),MATCH(Schedules_8760!$F7293,Clg_StPt_Sch_EZ!$C$3:$I$3,0)),"F","C")</f>
        <v>25.555555555555554</v>
      </c>
      <c r="K7293" s="34">
        <f>CONVERT(INDEX(Clg_StPt_Sch_EZ!$C$31:$I$54,MATCH(Schedules_8760!$C7293,Clg_StPt_Sch_EZ!$B$31:$B$54,0),MATCH(Schedules_8760!$F7293,Clg_StPt_Sch_EZ!$C$30:$I$30,0)),"F","C")</f>
        <v>28.333333333333332</v>
      </c>
      <c r="L7293" s="34">
        <f>CONVERT(INDEX(DHW_StPt_Sch_EZ!$C$4:$I$27,MATCH(Schedules_8760!$C7293,DHW_StPt_Sch_EZ!$B$4:$B$27,0),MATCH(Schedules_8760!$F7293,DHW_StPt_Sch_EZ!$C$3:$I$3,0)),"F","C")</f>
        <v>53.333333333333329</v>
      </c>
      <c r="M7293" s="34">
        <f>CONVERT(INDEX(DHW_StPt_Sch_EZ!$C$31:$I$54,MATCH(Schedules_8760!$C7293,DHW_StPt_Sch_EZ!$B$31:$B$54,0),MATCH(Schedules_8760!$F7293,DHW_StPt_Sch_EZ!$C$30:$I$30,0)),"F","C")</f>
        <v>53.333333333333329</v>
      </c>
      <c r="N7293" s="12"/>
      <c r="O7293" s="12"/>
      <c r="P7293" s="12"/>
    </row>
    <row r="7294" spans="1:16" x14ac:dyDescent="0.25">
      <c r="A7294" s="35">
        <v>7293</v>
      </c>
      <c r="B7294" s="89">
        <v>304.83333333333331</v>
      </c>
      <c r="C7294" s="35">
        <f t="shared" si="565"/>
        <v>21</v>
      </c>
      <c r="D7294" s="35">
        <f t="shared" si="568"/>
        <v>304</v>
      </c>
      <c r="E7294" s="35">
        <f t="shared" si="569"/>
        <v>3</v>
      </c>
      <c r="F7294" s="35" t="str">
        <f t="shared" si="566"/>
        <v>Tuesday</v>
      </c>
      <c r="G7294" s="35">
        <f t="shared" si="567"/>
        <v>10</v>
      </c>
      <c r="H7294" s="34">
        <f>CONVERT(INDEX(Htg_StPt_Sch_EZ!$C$4:$I$27,MATCH(Schedules_8760!$C7294,Htg_StPt_Sch_EZ!$B$4:$B$27,0),MATCH(Schedules_8760!$F7294,Htg_StPt_Sch_EZ!$C$3:$I$3,0)),"F","C")</f>
        <v>20.555555555555554</v>
      </c>
      <c r="I7294" s="34">
        <f>CONVERT(INDEX(Htg_StPt_Sch_EZ!$C$31:$I$54,MATCH(Schedules_8760!$C7294,Htg_StPt_Sch_EZ!$B$31:$B$54,0),MATCH(Schedules_8760!$F7294,Htg_StPt_Sch_EZ!$C$30:$I$30,0)),"F","C")</f>
        <v>19.444444444444443</v>
      </c>
      <c r="J7294" s="34">
        <f>CONVERT(INDEX(Clg_StPt_Sch_EZ!$C$4:$I$27,MATCH(Schedules_8760!$C7294,Clg_StPt_Sch_EZ!$B$4:$B$27,0),MATCH(Schedules_8760!$F7294,Clg_StPt_Sch_EZ!$C$3:$I$3,0)),"F","C")</f>
        <v>25.555555555555554</v>
      </c>
      <c r="K7294" s="34">
        <f>CONVERT(INDEX(Clg_StPt_Sch_EZ!$C$31:$I$54,MATCH(Schedules_8760!$C7294,Clg_StPt_Sch_EZ!$B$31:$B$54,0),MATCH(Schedules_8760!$F7294,Clg_StPt_Sch_EZ!$C$30:$I$30,0)),"F","C")</f>
        <v>28.333333333333332</v>
      </c>
      <c r="L7294" s="34">
        <f>CONVERT(INDEX(DHW_StPt_Sch_EZ!$C$4:$I$27,MATCH(Schedules_8760!$C7294,DHW_StPt_Sch_EZ!$B$4:$B$27,0),MATCH(Schedules_8760!$F7294,DHW_StPt_Sch_EZ!$C$3:$I$3,0)),"F","C")</f>
        <v>53.333333333333329</v>
      </c>
      <c r="M7294" s="34">
        <f>CONVERT(INDEX(DHW_StPt_Sch_EZ!$C$31:$I$54,MATCH(Schedules_8760!$C7294,DHW_StPt_Sch_EZ!$B$31:$B$54,0),MATCH(Schedules_8760!$F7294,DHW_StPt_Sch_EZ!$C$30:$I$30,0)),"F","C")</f>
        <v>53.333333333333329</v>
      </c>
      <c r="N7294" s="12"/>
      <c r="O7294" s="12"/>
      <c r="P7294" s="12"/>
    </row>
    <row r="7295" spans="1:16" x14ac:dyDescent="0.25">
      <c r="A7295" s="35">
        <v>7294</v>
      </c>
      <c r="B7295" s="89">
        <v>304.875</v>
      </c>
      <c r="C7295" s="35">
        <f t="shared" si="565"/>
        <v>22</v>
      </c>
      <c r="D7295" s="35">
        <f t="shared" si="568"/>
        <v>304</v>
      </c>
      <c r="E7295" s="35">
        <f t="shared" si="569"/>
        <v>3</v>
      </c>
      <c r="F7295" s="35" t="str">
        <f t="shared" si="566"/>
        <v>Tuesday</v>
      </c>
      <c r="G7295" s="35">
        <f t="shared" si="567"/>
        <v>10</v>
      </c>
      <c r="H7295" s="34">
        <f>CONVERT(INDEX(Htg_StPt_Sch_EZ!$C$4:$I$27,MATCH(Schedules_8760!$C7295,Htg_StPt_Sch_EZ!$B$4:$B$27,0),MATCH(Schedules_8760!$F7295,Htg_StPt_Sch_EZ!$C$3:$I$3,0)),"F","C")</f>
        <v>20.555555555555554</v>
      </c>
      <c r="I7295" s="34">
        <f>CONVERT(INDEX(Htg_StPt_Sch_EZ!$C$31:$I$54,MATCH(Schedules_8760!$C7295,Htg_StPt_Sch_EZ!$B$31:$B$54,0),MATCH(Schedules_8760!$F7295,Htg_StPt_Sch_EZ!$C$30:$I$30,0)),"F","C")</f>
        <v>19.444444444444443</v>
      </c>
      <c r="J7295" s="34">
        <f>CONVERT(INDEX(Clg_StPt_Sch_EZ!$C$4:$I$27,MATCH(Schedules_8760!$C7295,Clg_StPt_Sch_EZ!$B$4:$B$27,0),MATCH(Schedules_8760!$F7295,Clg_StPt_Sch_EZ!$C$3:$I$3,0)),"F","C")</f>
        <v>25.555555555555554</v>
      </c>
      <c r="K7295" s="34">
        <f>CONVERT(INDEX(Clg_StPt_Sch_EZ!$C$31:$I$54,MATCH(Schedules_8760!$C7295,Clg_StPt_Sch_EZ!$B$31:$B$54,0),MATCH(Schedules_8760!$F7295,Clg_StPt_Sch_EZ!$C$30:$I$30,0)),"F","C")</f>
        <v>28.333333333333332</v>
      </c>
      <c r="L7295" s="34">
        <f>CONVERT(INDEX(DHW_StPt_Sch_EZ!$C$4:$I$27,MATCH(Schedules_8760!$C7295,DHW_StPt_Sch_EZ!$B$4:$B$27,0),MATCH(Schedules_8760!$F7295,DHW_StPt_Sch_EZ!$C$3:$I$3,0)),"F","C")</f>
        <v>53.333333333333329</v>
      </c>
      <c r="M7295" s="34">
        <f>CONVERT(INDEX(DHW_StPt_Sch_EZ!$C$31:$I$54,MATCH(Schedules_8760!$C7295,DHW_StPt_Sch_EZ!$B$31:$B$54,0),MATCH(Schedules_8760!$F7295,DHW_StPt_Sch_EZ!$C$30:$I$30,0)),"F","C")</f>
        <v>53.333333333333329</v>
      </c>
      <c r="N7295" s="12"/>
      <c r="O7295" s="12"/>
      <c r="P7295" s="12"/>
    </row>
    <row r="7296" spans="1:16" x14ac:dyDescent="0.25">
      <c r="A7296" s="35">
        <v>7295</v>
      </c>
      <c r="B7296" s="89">
        <v>304.91666666666669</v>
      </c>
      <c r="C7296" s="35">
        <f t="shared" si="565"/>
        <v>23</v>
      </c>
      <c r="D7296" s="35">
        <f t="shared" si="568"/>
        <v>304</v>
      </c>
      <c r="E7296" s="35">
        <f t="shared" si="569"/>
        <v>3</v>
      </c>
      <c r="F7296" s="35" t="str">
        <f t="shared" si="566"/>
        <v>Tuesday</v>
      </c>
      <c r="G7296" s="35">
        <f t="shared" si="567"/>
        <v>10</v>
      </c>
      <c r="H7296" s="34">
        <f>CONVERT(INDEX(Htg_StPt_Sch_EZ!$C$4:$I$27,MATCH(Schedules_8760!$C7296,Htg_StPt_Sch_EZ!$B$4:$B$27,0),MATCH(Schedules_8760!$F7296,Htg_StPt_Sch_EZ!$C$3:$I$3,0)),"F","C")</f>
        <v>20.555555555555554</v>
      </c>
      <c r="I7296" s="34">
        <f>CONVERT(INDEX(Htg_StPt_Sch_EZ!$C$31:$I$54,MATCH(Schedules_8760!$C7296,Htg_StPt_Sch_EZ!$B$31:$B$54,0),MATCH(Schedules_8760!$F7296,Htg_StPt_Sch_EZ!$C$30:$I$30,0)),"F","C")</f>
        <v>19.444444444444443</v>
      </c>
      <c r="J7296" s="34">
        <f>CONVERT(INDEX(Clg_StPt_Sch_EZ!$C$4:$I$27,MATCH(Schedules_8760!$C7296,Clg_StPt_Sch_EZ!$B$4:$B$27,0),MATCH(Schedules_8760!$F7296,Clg_StPt_Sch_EZ!$C$3:$I$3,0)),"F","C")</f>
        <v>25.555555555555554</v>
      </c>
      <c r="K7296" s="34">
        <f>CONVERT(INDEX(Clg_StPt_Sch_EZ!$C$31:$I$54,MATCH(Schedules_8760!$C7296,Clg_StPt_Sch_EZ!$B$31:$B$54,0),MATCH(Schedules_8760!$F7296,Clg_StPt_Sch_EZ!$C$30:$I$30,0)),"F","C")</f>
        <v>28.333333333333332</v>
      </c>
      <c r="L7296" s="34">
        <f>CONVERT(INDEX(DHW_StPt_Sch_EZ!$C$4:$I$27,MATCH(Schedules_8760!$C7296,DHW_StPt_Sch_EZ!$B$4:$B$27,0),MATCH(Schedules_8760!$F7296,DHW_StPt_Sch_EZ!$C$3:$I$3,0)),"F","C")</f>
        <v>53.333333333333329</v>
      </c>
      <c r="M7296" s="34">
        <f>CONVERT(INDEX(DHW_StPt_Sch_EZ!$C$31:$I$54,MATCH(Schedules_8760!$C7296,DHW_StPt_Sch_EZ!$B$31:$B$54,0),MATCH(Schedules_8760!$F7296,DHW_StPt_Sch_EZ!$C$30:$I$30,0)),"F","C")</f>
        <v>53.333333333333329</v>
      </c>
      <c r="N7296" s="12"/>
      <c r="O7296" s="12"/>
      <c r="P7296" s="12"/>
    </row>
    <row r="7297" spans="1:16" x14ac:dyDescent="0.25">
      <c r="A7297" s="35">
        <v>7296</v>
      </c>
      <c r="B7297" s="89">
        <v>304.95833333333331</v>
      </c>
      <c r="C7297" s="35">
        <f t="shared" si="565"/>
        <v>24</v>
      </c>
      <c r="D7297" s="35">
        <f t="shared" si="568"/>
        <v>304</v>
      </c>
      <c r="E7297" s="35">
        <f t="shared" si="569"/>
        <v>3</v>
      </c>
      <c r="F7297" s="35" t="str">
        <f t="shared" si="566"/>
        <v>Tuesday</v>
      </c>
      <c r="G7297" s="35">
        <f t="shared" si="567"/>
        <v>10</v>
      </c>
      <c r="H7297" s="34">
        <f>CONVERT(INDEX(Htg_StPt_Sch_EZ!$C$4:$I$27,MATCH(Schedules_8760!$C7297,Htg_StPt_Sch_EZ!$B$4:$B$27,0),MATCH(Schedules_8760!$F7297,Htg_StPt_Sch_EZ!$C$3:$I$3,0)),"F","C")</f>
        <v>20.555555555555554</v>
      </c>
      <c r="I7297" s="34">
        <f>CONVERT(INDEX(Htg_StPt_Sch_EZ!$C$31:$I$54,MATCH(Schedules_8760!$C7297,Htg_StPt_Sch_EZ!$B$31:$B$54,0),MATCH(Schedules_8760!$F7297,Htg_StPt_Sch_EZ!$C$30:$I$30,0)),"F","C")</f>
        <v>19.444444444444443</v>
      </c>
      <c r="J7297" s="34">
        <f>CONVERT(INDEX(Clg_StPt_Sch_EZ!$C$4:$I$27,MATCH(Schedules_8760!$C7297,Clg_StPt_Sch_EZ!$B$4:$B$27,0),MATCH(Schedules_8760!$F7297,Clg_StPt_Sch_EZ!$C$3:$I$3,0)),"F","C")</f>
        <v>25.555555555555554</v>
      </c>
      <c r="K7297" s="34">
        <f>CONVERT(INDEX(Clg_StPt_Sch_EZ!$C$31:$I$54,MATCH(Schedules_8760!$C7297,Clg_StPt_Sch_EZ!$B$31:$B$54,0),MATCH(Schedules_8760!$F7297,Clg_StPt_Sch_EZ!$C$30:$I$30,0)),"F","C")</f>
        <v>28.333333333333332</v>
      </c>
      <c r="L7297" s="34">
        <f>CONVERT(INDEX(DHW_StPt_Sch_EZ!$C$4:$I$27,MATCH(Schedules_8760!$C7297,DHW_StPt_Sch_EZ!$B$4:$B$27,0),MATCH(Schedules_8760!$F7297,DHW_StPt_Sch_EZ!$C$3:$I$3,0)),"F","C")</f>
        <v>53.333333333333329</v>
      </c>
      <c r="M7297" s="34">
        <f>CONVERT(INDEX(DHW_StPt_Sch_EZ!$C$31:$I$54,MATCH(Schedules_8760!$C7297,DHW_StPt_Sch_EZ!$B$31:$B$54,0),MATCH(Schedules_8760!$F7297,DHW_StPt_Sch_EZ!$C$30:$I$30,0)),"F","C")</f>
        <v>53.333333333333329</v>
      </c>
      <c r="N7297" s="12"/>
      <c r="O7297" s="12"/>
      <c r="P7297" s="12"/>
    </row>
    <row r="7298" spans="1:16" x14ac:dyDescent="0.25">
      <c r="A7298" s="35">
        <v>7297</v>
      </c>
      <c r="B7298" s="89">
        <v>305</v>
      </c>
      <c r="C7298" s="35">
        <f t="shared" ref="C7298:C7361" si="570">HOUR(B7298)+1</f>
        <v>1</v>
      </c>
      <c r="D7298" s="35">
        <f t="shared" si="568"/>
        <v>305</v>
      </c>
      <c r="E7298" s="35">
        <f t="shared" si="569"/>
        <v>4</v>
      </c>
      <c r="F7298" s="35" t="str">
        <f t="shared" ref="F7298:F7361" si="571">IF(E7298=1,"Sunday",IF(E7298=2,"Monday",IF(E7298=3,"Tuesday",IF(E7298=4,"Wednesday",IF(E7298=5,"Thursday",IF(E7298=6,"Friday","Saturday"))))))</f>
        <v>Wednesday</v>
      </c>
      <c r="G7298" s="35">
        <f t="shared" ref="G7298:G7361" si="572">MONTH(B7298)</f>
        <v>10</v>
      </c>
      <c r="H7298" s="34">
        <f>CONVERT(INDEX(Htg_StPt_Sch_EZ!$C$4:$I$27,MATCH(Schedules_8760!$C7298,Htg_StPt_Sch_EZ!$B$4:$B$27,0),MATCH(Schedules_8760!$F7298,Htg_StPt_Sch_EZ!$C$3:$I$3,0)),"F","C")</f>
        <v>20.555555555555554</v>
      </c>
      <c r="I7298" s="34">
        <f>CONVERT(INDEX(Htg_StPt_Sch_EZ!$C$31:$I$54,MATCH(Schedules_8760!$C7298,Htg_StPt_Sch_EZ!$B$31:$B$54,0),MATCH(Schedules_8760!$F7298,Htg_StPt_Sch_EZ!$C$30:$I$30,0)),"F","C")</f>
        <v>19.444444444444443</v>
      </c>
      <c r="J7298" s="34">
        <f>CONVERT(INDEX(Clg_StPt_Sch_EZ!$C$4:$I$27,MATCH(Schedules_8760!$C7298,Clg_StPt_Sch_EZ!$B$4:$B$27,0),MATCH(Schedules_8760!$F7298,Clg_StPt_Sch_EZ!$C$3:$I$3,0)),"F","C")</f>
        <v>25.555555555555554</v>
      </c>
      <c r="K7298" s="34">
        <f>CONVERT(INDEX(Clg_StPt_Sch_EZ!$C$31:$I$54,MATCH(Schedules_8760!$C7298,Clg_StPt_Sch_EZ!$B$31:$B$54,0),MATCH(Schedules_8760!$F7298,Clg_StPt_Sch_EZ!$C$30:$I$30,0)),"F","C")</f>
        <v>28.333333333333332</v>
      </c>
      <c r="L7298" s="34">
        <f>CONVERT(INDEX(DHW_StPt_Sch_EZ!$C$4:$I$27,MATCH(Schedules_8760!$C7298,DHW_StPt_Sch_EZ!$B$4:$B$27,0),MATCH(Schedules_8760!$F7298,DHW_StPt_Sch_EZ!$C$3:$I$3,0)),"F","C")</f>
        <v>53.333333333333329</v>
      </c>
      <c r="M7298" s="34">
        <f>CONVERT(INDEX(DHW_StPt_Sch_EZ!$C$31:$I$54,MATCH(Schedules_8760!$C7298,DHW_StPt_Sch_EZ!$B$31:$B$54,0),MATCH(Schedules_8760!$F7298,DHW_StPt_Sch_EZ!$C$30:$I$30,0)),"F","C")</f>
        <v>53.333333333333329</v>
      </c>
      <c r="N7298" s="12"/>
      <c r="O7298" s="12"/>
      <c r="P7298" s="12"/>
    </row>
    <row r="7299" spans="1:16" x14ac:dyDescent="0.25">
      <c r="A7299" s="35">
        <v>7298</v>
      </c>
      <c r="B7299" s="89">
        <v>305.04166666666669</v>
      </c>
      <c r="C7299" s="35">
        <f t="shared" si="570"/>
        <v>2</v>
      </c>
      <c r="D7299" s="35">
        <f t="shared" ref="D7299:D7362" si="573">IF(C7299=1,D7298+1,D7298)</f>
        <v>305</v>
      </c>
      <c r="E7299" s="35">
        <f t="shared" ref="E7299:E7362" si="574">IF(AND(C7299=1,E7298=7),1,IF(C7299=1,E7298+1,E7298))</f>
        <v>4</v>
      </c>
      <c r="F7299" s="35" t="str">
        <f t="shared" si="571"/>
        <v>Wednesday</v>
      </c>
      <c r="G7299" s="35">
        <f t="shared" si="572"/>
        <v>10</v>
      </c>
      <c r="H7299" s="34">
        <f>CONVERT(INDEX(Htg_StPt_Sch_EZ!$C$4:$I$27,MATCH(Schedules_8760!$C7299,Htg_StPt_Sch_EZ!$B$4:$B$27,0),MATCH(Schedules_8760!$F7299,Htg_StPt_Sch_EZ!$C$3:$I$3,0)),"F","C")</f>
        <v>20.555555555555554</v>
      </c>
      <c r="I7299" s="34">
        <f>CONVERT(INDEX(Htg_StPt_Sch_EZ!$C$31:$I$54,MATCH(Schedules_8760!$C7299,Htg_StPt_Sch_EZ!$B$31:$B$54,0),MATCH(Schedules_8760!$F7299,Htg_StPt_Sch_EZ!$C$30:$I$30,0)),"F","C")</f>
        <v>19.444444444444443</v>
      </c>
      <c r="J7299" s="34">
        <f>CONVERT(INDEX(Clg_StPt_Sch_EZ!$C$4:$I$27,MATCH(Schedules_8760!$C7299,Clg_StPt_Sch_EZ!$B$4:$B$27,0),MATCH(Schedules_8760!$F7299,Clg_StPt_Sch_EZ!$C$3:$I$3,0)),"F","C")</f>
        <v>25.555555555555554</v>
      </c>
      <c r="K7299" s="34">
        <f>CONVERT(INDEX(Clg_StPt_Sch_EZ!$C$31:$I$54,MATCH(Schedules_8760!$C7299,Clg_StPt_Sch_EZ!$B$31:$B$54,0),MATCH(Schedules_8760!$F7299,Clg_StPt_Sch_EZ!$C$30:$I$30,0)),"F","C")</f>
        <v>28.333333333333332</v>
      </c>
      <c r="L7299" s="34">
        <f>CONVERT(INDEX(DHW_StPt_Sch_EZ!$C$4:$I$27,MATCH(Schedules_8760!$C7299,DHW_StPt_Sch_EZ!$B$4:$B$27,0),MATCH(Schedules_8760!$F7299,DHW_StPt_Sch_EZ!$C$3:$I$3,0)),"F","C")</f>
        <v>53.333333333333329</v>
      </c>
      <c r="M7299" s="34">
        <f>CONVERT(INDEX(DHW_StPt_Sch_EZ!$C$31:$I$54,MATCH(Schedules_8760!$C7299,DHW_StPt_Sch_EZ!$B$31:$B$54,0),MATCH(Schedules_8760!$F7299,DHW_StPt_Sch_EZ!$C$30:$I$30,0)),"F","C")</f>
        <v>53.333333333333329</v>
      </c>
      <c r="N7299" s="12"/>
      <c r="O7299" s="12"/>
      <c r="P7299" s="12"/>
    </row>
    <row r="7300" spans="1:16" x14ac:dyDescent="0.25">
      <c r="A7300" s="35">
        <v>7299</v>
      </c>
      <c r="B7300" s="89">
        <v>305.08333333333331</v>
      </c>
      <c r="C7300" s="35">
        <f t="shared" si="570"/>
        <v>3</v>
      </c>
      <c r="D7300" s="35">
        <f t="shared" si="573"/>
        <v>305</v>
      </c>
      <c r="E7300" s="35">
        <f t="shared" si="574"/>
        <v>4</v>
      </c>
      <c r="F7300" s="35" t="str">
        <f t="shared" si="571"/>
        <v>Wednesday</v>
      </c>
      <c r="G7300" s="35">
        <f t="shared" si="572"/>
        <v>10</v>
      </c>
      <c r="H7300" s="34">
        <f>CONVERT(INDEX(Htg_StPt_Sch_EZ!$C$4:$I$27,MATCH(Schedules_8760!$C7300,Htg_StPt_Sch_EZ!$B$4:$B$27,0),MATCH(Schedules_8760!$F7300,Htg_StPt_Sch_EZ!$C$3:$I$3,0)),"F","C")</f>
        <v>20.555555555555554</v>
      </c>
      <c r="I7300" s="34">
        <f>CONVERT(INDEX(Htg_StPt_Sch_EZ!$C$31:$I$54,MATCH(Schedules_8760!$C7300,Htg_StPt_Sch_EZ!$B$31:$B$54,0),MATCH(Schedules_8760!$F7300,Htg_StPt_Sch_EZ!$C$30:$I$30,0)),"F","C")</f>
        <v>19.444444444444443</v>
      </c>
      <c r="J7300" s="34">
        <f>CONVERT(INDEX(Clg_StPt_Sch_EZ!$C$4:$I$27,MATCH(Schedules_8760!$C7300,Clg_StPt_Sch_EZ!$B$4:$B$27,0),MATCH(Schedules_8760!$F7300,Clg_StPt_Sch_EZ!$C$3:$I$3,0)),"F","C")</f>
        <v>25.555555555555554</v>
      </c>
      <c r="K7300" s="34">
        <f>CONVERT(INDEX(Clg_StPt_Sch_EZ!$C$31:$I$54,MATCH(Schedules_8760!$C7300,Clg_StPt_Sch_EZ!$B$31:$B$54,0),MATCH(Schedules_8760!$F7300,Clg_StPt_Sch_EZ!$C$30:$I$30,0)),"F","C")</f>
        <v>28.333333333333332</v>
      </c>
      <c r="L7300" s="34">
        <f>CONVERT(INDEX(DHW_StPt_Sch_EZ!$C$4:$I$27,MATCH(Schedules_8760!$C7300,DHW_StPt_Sch_EZ!$B$4:$B$27,0),MATCH(Schedules_8760!$F7300,DHW_StPt_Sch_EZ!$C$3:$I$3,0)),"F","C")</f>
        <v>53.333333333333329</v>
      </c>
      <c r="M7300" s="34">
        <f>CONVERT(INDEX(DHW_StPt_Sch_EZ!$C$31:$I$54,MATCH(Schedules_8760!$C7300,DHW_StPt_Sch_EZ!$B$31:$B$54,0),MATCH(Schedules_8760!$F7300,DHW_StPt_Sch_EZ!$C$30:$I$30,0)),"F","C")</f>
        <v>53.333333333333329</v>
      </c>
      <c r="N7300" s="12"/>
      <c r="O7300" s="12"/>
      <c r="P7300" s="12"/>
    </row>
    <row r="7301" spans="1:16" x14ac:dyDescent="0.25">
      <c r="A7301" s="35">
        <v>7300</v>
      </c>
      <c r="B7301" s="89">
        <v>305.125</v>
      </c>
      <c r="C7301" s="35">
        <f t="shared" si="570"/>
        <v>4</v>
      </c>
      <c r="D7301" s="35">
        <f t="shared" si="573"/>
        <v>305</v>
      </c>
      <c r="E7301" s="35">
        <f t="shared" si="574"/>
        <v>4</v>
      </c>
      <c r="F7301" s="35" t="str">
        <f t="shared" si="571"/>
        <v>Wednesday</v>
      </c>
      <c r="G7301" s="35">
        <f t="shared" si="572"/>
        <v>10</v>
      </c>
      <c r="H7301" s="34">
        <f>CONVERT(INDEX(Htg_StPt_Sch_EZ!$C$4:$I$27,MATCH(Schedules_8760!$C7301,Htg_StPt_Sch_EZ!$B$4:$B$27,0),MATCH(Schedules_8760!$F7301,Htg_StPt_Sch_EZ!$C$3:$I$3,0)),"F","C")</f>
        <v>20.555555555555554</v>
      </c>
      <c r="I7301" s="34">
        <f>CONVERT(INDEX(Htg_StPt_Sch_EZ!$C$31:$I$54,MATCH(Schedules_8760!$C7301,Htg_StPt_Sch_EZ!$B$31:$B$54,0),MATCH(Schedules_8760!$F7301,Htg_StPt_Sch_EZ!$C$30:$I$30,0)),"F","C")</f>
        <v>19.444444444444443</v>
      </c>
      <c r="J7301" s="34">
        <f>CONVERT(INDEX(Clg_StPt_Sch_EZ!$C$4:$I$27,MATCH(Schedules_8760!$C7301,Clg_StPt_Sch_EZ!$B$4:$B$27,0),MATCH(Schedules_8760!$F7301,Clg_StPt_Sch_EZ!$C$3:$I$3,0)),"F","C")</f>
        <v>25.555555555555554</v>
      </c>
      <c r="K7301" s="34">
        <f>CONVERT(INDEX(Clg_StPt_Sch_EZ!$C$31:$I$54,MATCH(Schedules_8760!$C7301,Clg_StPt_Sch_EZ!$B$31:$B$54,0),MATCH(Schedules_8760!$F7301,Clg_StPt_Sch_EZ!$C$30:$I$30,0)),"F","C")</f>
        <v>28.333333333333332</v>
      </c>
      <c r="L7301" s="34">
        <f>CONVERT(INDEX(DHW_StPt_Sch_EZ!$C$4:$I$27,MATCH(Schedules_8760!$C7301,DHW_StPt_Sch_EZ!$B$4:$B$27,0),MATCH(Schedules_8760!$F7301,DHW_StPt_Sch_EZ!$C$3:$I$3,0)),"F","C")</f>
        <v>53.333333333333329</v>
      </c>
      <c r="M7301" s="34">
        <f>CONVERT(INDEX(DHW_StPt_Sch_EZ!$C$31:$I$54,MATCH(Schedules_8760!$C7301,DHW_StPt_Sch_EZ!$B$31:$B$54,0),MATCH(Schedules_8760!$F7301,DHW_StPt_Sch_EZ!$C$30:$I$30,0)),"F","C")</f>
        <v>53.333333333333329</v>
      </c>
      <c r="N7301" s="12"/>
      <c r="O7301" s="12"/>
      <c r="P7301" s="12"/>
    </row>
    <row r="7302" spans="1:16" x14ac:dyDescent="0.25">
      <c r="A7302" s="35">
        <v>7301</v>
      </c>
      <c r="B7302" s="89">
        <v>305.16666666666669</v>
      </c>
      <c r="C7302" s="35">
        <f t="shared" si="570"/>
        <v>5</v>
      </c>
      <c r="D7302" s="35">
        <f t="shared" si="573"/>
        <v>305</v>
      </c>
      <c r="E7302" s="35">
        <f t="shared" si="574"/>
        <v>4</v>
      </c>
      <c r="F7302" s="35" t="str">
        <f t="shared" si="571"/>
        <v>Wednesday</v>
      </c>
      <c r="G7302" s="35">
        <f t="shared" si="572"/>
        <v>10</v>
      </c>
      <c r="H7302" s="34">
        <f>CONVERT(INDEX(Htg_StPt_Sch_EZ!$C$4:$I$27,MATCH(Schedules_8760!$C7302,Htg_StPt_Sch_EZ!$B$4:$B$27,0),MATCH(Schedules_8760!$F7302,Htg_StPt_Sch_EZ!$C$3:$I$3,0)),"F","C")</f>
        <v>20.555555555555554</v>
      </c>
      <c r="I7302" s="34">
        <f>CONVERT(INDEX(Htg_StPt_Sch_EZ!$C$31:$I$54,MATCH(Schedules_8760!$C7302,Htg_StPt_Sch_EZ!$B$31:$B$54,0),MATCH(Schedules_8760!$F7302,Htg_StPt_Sch_EZ!$C$30:$I$30,0)),"F","C")</f>
        <v>19.444444444444443</v>
      </c>
      <c r="J7302" s="34">
        <f>CONVERT(INDEX(Clg_StPt_Sch_EZ!$C$4:$I$27,MATCH(Schedules_8760!$C7302,Clg_StPt_Sch_EZ!$B$4:$B$27,0),MATCH(Schedules_8760!$F7302,Clg_StPt_Sch_EZ!$C$3:$I$3,0)),"F","C")</f>
        <v>25.555555555555554</v>
      </c>
      <c r="K7302" s="34">
        <f>CONVERT(INDEX(Clg_StPt_Sch_EZ!$C$31:$I$54,MATCH(Schedules_8760!$C7302,Clg_StPt_Sch_EZ!$B$31:$B$54,0),MATCH(Schedules_8760!$F7302,Clg_StPt_Sch_EZ!$C$30:$I$30,0)),"F","C")</f>
        <v>28.333333333333332</v>
      </c>
      <c r="L7302" s="34">
        <f>CONVERT(INDEX(DHW_StPt_Sch_EZ!$C$4:$I$27,MATCH(Schedules_8760!$C7302,DHW_StPt_Sch_EZ!$B$4:$B$27,0),MATCH(Schedules_8760!$F7302,DHW_StPt_Sch_EZ!$C$3:$I$3,0)),"F","C")</f>
        <v>53.333333333333329</v>
      </c>
      <c r="M7302" s="34">
        <f>CONVERT(INDEX(DHW_StPt_Sch_EZ!$C$31:$I$54,MATCH(Schedules_8760!$C7302,DHW_StPt_Sch_EZ!$B$31:$B$54,0),MATCH(Schedules_8760!$F7302,DHW_StPt_Sch_EZ!$C$30:$I$30,0)),"F","C")</f>
        <v>53.333333333333329</v>
      </c>
      <c r="N7302" s="12"/>
      <c r="O7302" s="12"/>
      <c r="P7302" s="12"/>
    </row>
    <row r="7303" spans="1:16" x14ac:dyDescent="0.25">
      <c r="A7303" s="35">
        <v>7302</v>
      </c>
      <c r="B7303" s="89">
        <v>305.20833333333331</v>
      </c>
      <c r="C7303" s="35">
        <f t="shared" si="570"/>
        <v>6</v>
      </c>
      <c r="D7303" s="35">
        <f t="shared" si="573"/>
        <v>305</v>
      </c>
      <c r="E7303" s="35">
        <f t="shared" si="574"/>
        <v>4</v>
      </c>
      <c r="F7303" s="35" t="str">
        <f t="shared" si="571"/>
        <v>Wednesday</v>
      </c>
      <c r="G7303" s="35">
        <f t="shared" si="572"/>
        <v>10</v>
      </c>
      <c r="H7303" s="34">
        <f>CONVERT(INDEX(Htg_StPt_Sch_EZ!$C$4:$I$27,MATCH(Schedules_8760!$C7303,Htg_StPt_Sch_EZ!$B$4:$B$27,0),MATCH(Schedules_8760!$F7303,Htg_StPt_Sch_EZ!$C$3:$I$3,0)),"F","C")</f>
        <v>20.555555555555554</v>
      </c>
      <c r="I7303" s="34">
        <f>CONVERT(INDEX(Htg_StPt_Sch_EZ!$C$31:$I$54,MATCH(Schedules_8760!$C7303,Htg_StPt_Sch_EZ!$B$31:$B$54,0),MATCH(Schedules_8760!$F7303,Htg_StPt_Sch_EZ!$C$30:$I$30,0)),"F","C")</f>
        <v>19.444444444444443</v>
      </c>
      <c r="J7303" s="34">
        <f>CONVERT(INDEX(Clg_StPt_Sch_EZ!$C$4:$I$27,MATCH(Schedules_8760!$C7303,Clg_StPt_Sch_EZ!$B$4:$B$27,0),MATCH(Schedules_8760!$F7303,Clg_StPt_Sch_EZ!$C$3:$I$3,0)),"F","C")</f>
        <v>25.555555555555554</v>
      </c>
      <c r="K7303" s="34">
        <f>CONVERT(INDEX(Clg_StPt_Sch_EZ!$C$31:$I$54,MATCH(Schedules_8760!$C7303,Clg_StPt_Sch_EZ!$B$31:$B$54,0),MATCH(Schedules_8760!$F7303,Clg_StPt_Sch_EZ!$C$30:$I$30,0)),"F","C")</f>
        <v>28.333333333333332</v>
      </c>
      <c r="L7303" s="34">
        <f>CONVERT(INDEX(DHW_StPt_Sch_EZ!$C$4:$I$27,MATCH(Schedules_8760!$C7303,DHW_StPt_Sch_EZ!$B$4:$B$27,0),MATCH(Schedules_8760!$F7303,DHW_StPt_Sch_EZ!$C$3:$I$3,0)),"F","C")</f>
        <v>53.333333333333329</v>
      </c>
      <c r="M7303" s="34">
        <f>CONVERT(INDEX(DHW_StPt_Sch_EZ!$C$31:$I$54,MATCH(Schedules_8760!$C7303,DHW_StPt_Sch_EZ!$B$31:$B$54,0),MATCH(Schedules_8760!$F7303,DHW_StPt_Sch_EZ!$C$30:$I$30,0)),"F","C")</f>
        <v>53.333333333333329</v>
      </c>
      <c r="N7303" s="12"/>
      <c r="O7303" s="12"/>
      <c r="P7303" s="12"/>
    </row>
    <row r="7304" spans="1:16" x14ac:dyDescent="0.25">
      <c r="A7304" s="35">
        <v>7303</v>
      </c>
      <c r="B7304" s="89">
        <v>305.25</v>
      </c>
      <c r="C7304" s="35">
        <f t="shared" si="570"/>
        <v>7</v>
      </c>
      <c r="D7304" s="35">
        <f t="shared" si="573"/>
        <v>305</v>
      </c>
      <c r="E7304" s="35">
        <f t="shared" si="574"/>
        <v>4</v>
      </c>
      <c r="F7304" s="35" t="str">
        <f t="shared" si="571"/>
        <v>Wednesday</v>
      </c>
      <c r="G7304" s="35">
        <f t="shared" si="572"/>
        <v>10</v>
      </c>
      <c r="H7304" s="34">
        <f>CONVERT(INDEX(Htg_StPt_Sch_EZ!$C$4:$I$27,MATCH(Schedules_8760!$C7304,Htg_StPt_Sch_EZ!$B$4:$B$27,0),MATCH(Schedules_8760!$F7304,Htg_StPt_Sch_EZ!$C$3:$I$3,0)),"F","C")</f>
        <v>20.555555555555554</v>
      </c>
      <c r="I7304" s="34">
        <f>CONVERT(INDEX(Htg_StPt_Sch_EZ!$C$31:$I$54,MATCH(Schedules_8760!$C7304,Htg_StPt_Sch_EZ!$B$31:$B$54,0),MATCH(Schedules_8760!$F7304,Htg_StPt_Sch_EZ!$C$30:$I$30,0)),"F","C")</f>
        <v>19.444444444444443</v>
      </c>
      <c r="J7304" s="34">
        <f>CONVERT(INDEX(Clg_StPt_Sch_EZ!$C$4:$I$27,MATCH(Schedules_8760!$C7304,Clg_StPt_Sch_EZ!$B$4:$B$27,0),MATCH(Schedules_8760!$F7304,Clg_StPt_Sch_EZ!$C$3:$I$3,0)),"F","C")</f>
        <v>25.555555555555554</v>
      </c>
      <c r="K7304" s="34">
        <f>CONVERT(INDEX(Clg_StPt_Sch_EZ!$C$31:$I$54,MATCH(Schedules_8760!$C7304,Clg_StPt_Sch_EZ!$B$31:$B$54,0),MATCH(Schedules_8760!$F7304,Clg_StPt_Sch_EZ!$C$30:$I$30,0)),"F","C")</f>
        <v>28.333333333333332</v>
      </c>
      <c r="L7304" s="34">
        <f>CONVERT(INDEX(DHW_StPt_Sch_EZ!$C$4:$I$27,MATCH(Schedules_8760!$C7304,DHW_StPt_Sch_EZ!$B$4:$B$27,0),MATCH(Schedules_8760!$F7304,DHW_StPt_Sch_EZ!$C$3:$I$3,0)),"F","C")</f>
        <v>53.333333333333329</v>
      </c>
      <c r="M7304" s="34">
        <f>CONVERT(INDEX(DHW_StPt_Sch_EZ!$C$31:$I$54,MATCH(Schedules_8760!$C7304,DHW_StPt_Sch_EZ!$B$31:$B$54,0),MATCH(Schedules_8760!$F7304,DHW_StPt_Sch_EZ!$C$30:$I$30,0)),"F","C")</f>
        <v>53.333333333333329</v>
      </c>
      <c r="N7304" s="12"/>
      <c r="O7304" s="12"/>
      <c r="P7304" s="12"/>
    </row>
    <row r="7305" spans="1:16" x14ac:dyDescent="0.25">
      <c r="A7305" s="35">
        <v>7304</v>
      </c>
      <c r="B7305" s="89">
        <v>305.29166666666669</v>
      </c>
      <c r="C7305" s="35">
        <f t="shared" si="570"/>
        <v>8</v>
      </c>
      <c r="D7305" s="35">
        <f t="shared" si="573"/>
        <v>305</v>
      </c>
      <c r="E7305" s="35">
        <f t="shared" si="574"/>
        <v>4</v>
      </c>
      <c r="F7305" s="35" t="str">
        <f t="shared" si="571"/>
        <v>Wednesday</v>
      </c>
      <c r="G7305" s="35">
        <f t="shared" si="572"/>
        <v>10</v>
      </c>
      <c r="H7305" s="34">
        <f>CONVERT(INDEX(Htg_StPt_Sch_EZ!$C$4:$I$27,MATCH(Schedules_8760!$C7305,Htg_StPt_Sch_EZ!$B$4:$B$27,0),MATCH(Schedules_8760!$F7305,Htg_StPt_Sch_EZ!$C$3:$I$3,0)),"F","C")</f>
        <v>20.555555555555554</v>
      </c>
      <c r="I7305" s="34">
        <f>CONVERT(INDEX(Htg_StPt_Sch_EZ!$C$31:$I$54,MATCH(Schedules_8760!$C7305,Htg_StPt_Sch_EZ!$B$31:$B$54,0),MATCH(Schedules_8760!$F7305,Htg_StPt_Sch_EZ!$C$30:$I$30,0)),"F","C")</f>
        <v>19.444444444444443</v>
      </c>
      <c r="J7305" s="34">
        <f>CONVERT(INDEX(Clg_StPt_Sch_EZ!$C$4:$I$27,MATCH(Schedules_8760!$C7305,Clg_StPt_Sch_EZ!$B$4:$B$27,0),MATCH(Schedules_8760!$F7305,Clg_StPt_Sch_EZ!$C$3:$I$3,0)),"F","C")</f>
        <v>25.555555555555554</v>
      </c>
      <c r="K7305" s="34">
        <f>CONVERT(INDEX(Clg_StPt_Sch_EZ!$C$31:$I$54,MATCH(Schedules_8760!$C7305,Clg_StPt_Sch_EZ!$B$31:$B$54,0),MATCH(Schedules_8760!$F7305,Clg_StPt_Sch_EZ!$C$30:$I$30,0)),"F","C")</f>
        <v>25</v>
      </c>
      <c r="L7305" s="34">
        <f>CONVERT(INDEX(DHW_StPt_Sch_EZ!$C$4:$I$27,MATCH(Schedules_8760!$C7305,DHW_StPt_Sch_EZ!$B$4:$B$27,0),MATCH(Schedules_8760!$F7305,DHW_StPt_Sch_EZ!$C$3:$I$3,0)),"F","C")</f>
        <v>53.333333333333329</v>
      </c>
      <c r="M7305" s="34">
        <f>CONVERT(INDEX(DHW_StPt_Sch_EZ!$C$31:$I$54,MATCH(Schedules_8760!$C7305,DHW_StPt_Sch_EZ!$B$31:$B$54,0),MATCH(Schedules_8760!$F7305,DHW_StPt_Sch_EZ!$C$30:$I$30,0)),"F","C")</f>
        <v>53.333333333333329</v>
      </c>
      <c r="N7305" s="12"/>
      <c r="O7305" s="12"/>
      <c r="P7305" s="12"/>
    </row>
    <row r="7306" spans="1:16" x14ac:dyDescent="0.25">
      <c r="A7306" s="35">
        <v>7305</v>
      </c>
      <c r="B7306" s="89">
        <v>305.33333333333331</v>
      </c>
      <c r="C7306" s="35">
        <f t="shared" si="570"/>
        <v>9</v>
      </c>
      <c r="D7306" s="35">
        <f t="shared" si="573"/>
        <v>305</v>
      </c>
      <c r="E7306" s="35">
        <f t="shared" si="574"/>
        <v>4</v>
      </c>
      <c r="F7306" s="35" t="str">
        <f t="shared" si="571"/>
        <v>Wednesday</v>
      </c>
      <c r="G7306" s="35">
        <f t="shared" si="572"/>
        <v>10</v>
      </c>
      <c r="H7306" s="34">
        <f>CONVERT(INDEX(Htg_StPt_Sch_EZ!$C$4:$I$27,MATCH(Schedules_8760!$C7306,Htg_StPt_Sch_EZ!$B$4:$B$27,0),MATCH(Schedules_8760!$F7306,Htg_StPt_Sch_EZ!$C$3:$I$3,0)),"F","C")</f>
        <v>20.555555555555554</v>
      </c>
      <c r="I7306" s="34">
        <f>CONVERT(INDEX(Htg_StPt_Sch_EZ!$C$31:$I$54,MATCH(Schedules_8760!$C7306,Htg_StPt_Sch_EZ!$B$31:$B$54,0),MATCH(Schedules_8760!$F7306,Htg_StPt_Sch_EZ!$C$30:$I$30,0)),"F","C")</f>
        <v>19.444444444444443</v>
      </c>
      <c r="J7306" s="34">
        <f>CONVERT(INDEX(Clg_StPt_Sch_EZ!$C$4:$I$27,MATCH(Schedules_8760!$C7306,Clg_StPt_Sch_EZ!$B$4:$B$27,0),MATCH(Schedules_8760!$F7306,Clg_StPt_Sch_EZ!$C$3:$I$3,0)),"F","C")</f>
        <v>25.555555555555554</v>
      </c>
      <c r="K7306" s="34">
        <f>CONVERT(INDEX(Clg_StPt_Sch_EZ!$C$31:$I$54,MATCH(Schedules_8760!$C7306,Clg_StPt_Sch_EZ!$B$31:$B$54,0),MATCH(Schedules_8760!$F7306,Clg_StPt_Sch_EZ!$C$30:$I$30,0)),"F","C")</f>
        <v>25</v>
      </c>
      <c r="L7306" s="34">
        <f>CONVERT(INDEX(DHW_StPt_Sch_EZ!$C$4:$I$27,MATCH(Schedules_8760!$C7306,DHW_StPt_Sch_EZ!$B$4:$B$27,0),MATCH(Schedules_8760!$F7306,DHW_StPt_Sch_EZ!$C$3:$I$3,0)),"F","C")</f>
        <v>53.333333333333329</v>
      </c>
      <c r="M7306" s="34">
        <f>CONVERT(INDEX(DHW_StPt_Sch_EZ!$C$31:$I$54,MATCH(Schedules_8760!$C7306,DHW_StPt_Sch_EZ!$B$31:$B$54,0),MATCH(Schedules_8760!$F7306,DHW_StPt_Sch_EZ!$C$30:$I$30,0)),"F","C")</f>
        <v>53.333333333333329</v>
      </c>
      <c r="N7306" s="12"/>
      <c r="O7306" s="12"/>
      <c r="P7306" s="12"/>
    </row>
    <row r="7307" spans="1:16" x14ac:dyDescent="0.25">
      <c r="A7307" s="35">
        <v>7306</v>
      </c>
      <c r="B7307" s="89">
        <v>305.375</v>
      </c>
      <c r="C7307" s="35">
        <f t="shared" si="570"/>
        <v>10</v>
      </c>
      <c r="D7307" s="35">
        <f t="shared" si="573"/>
        <v>305</v>
      </c>
      <c r="E7307" s="35">
        <f t="shared" si="574"/>
        <v>4</v>
      </c>
      <c r="F7307" s="35" t="str">
        <f t="shared" si="571"/>
        <v>Wednesday</v>
      </c>
      <c r="G7307" s="35">
        <f t="shared" si="572"/>
        <v>10</v>
      </c>
      <c r="H7307" s="34">
        <f>CONVERT(INDEX(Htg_StPt_Sch_EZ!$C$4:$I$27,MATCH(Schedules_8760!$C7307,Htg_StPt_Sch_EZ!$B$4:$B$27,0),MATCH(Schedules_8760!$F7307,Htg_StPt_Sch_EZ!$C$3:$I$3,0)),"F","C")</f>
        <v>20.555555555555554</v>
      </c>
      <c r="I7307" s="34">
        <f>CONVERT(INDEX(Htg_StPt_Sch_EZ!$C$31:$I$54,MATCH(Schedules_8760!$C7307,Htg_StPt_Sch_EZ!$B$31:$B$54,0),MATCH(Schedules_8760!$F7307,Htg_StPt_Sch_EZ!$C$30:$I$30,0)),"F","C")</f>
        <v>19.444444444444443</v>
      </c>
      <c r="J7307" s="34">
        <f>CONVERT(INDEX(Clg_StPt_Sch_EZ!$C$4:$I$27,MATCH(Schedules_8760!$C7307,Clg_StPt_Sch_EZ!$B$4:$B$27,0),MATCH(Schedules_8760!$F7307,Clg_StPt_Sch_EZ!$C$3:$I$3,0)),"F","C")</f>
        <v>25.555555555555554</v>
      </c>
      <c r="K7307" s="34">
        <f>CONVERT(INDEX(Clg_StPt_Sch_EZ!$C$31:$I$54,MATCH(Schedules_8760!$C7307,Clg_StPt_Sch_EZ!$B$31:$B$54,0),MATCH(Schedules_8760!$F7307,Clg_StPt_Sch_EZ!$C$30:$I$30,0)),"F","C")</f>
        <v>25</v>
      </c>
      <c r="L7307" s="34">
        <f>CONVERT(INDEX(DHW_StPt_Sch_EZ!$C$4:$I$27,MATCH(Schedules_8760!$C7307,DHW_StPt_Sch_EZ!$B$4:$B$27,0),MATCH(Schedules_8760!$F7307,DHW_StPt_Sch_EZ!$C$3:$I$3,0)),"F","C")</f>
        <v>53.333333333333329</v>
      </c>
      <c r="M7307" s="34">
        <f>CONVERT(INDEX(DHW_StPt_Sch_EZ!$C$31:$I$54,MATCH(Schedules_8760!$C7307,DHW_StPt_Sch_EZ!$B$31:$B$54,0),MATCH(Schedules_8760!$F7307,DHW_StPt_Sch_EZ!$C$30:$I$30,0)),"F","C")</f>
        <v>53.333333333333329</v>
      </c>
      <c r="N7307" s="12"/>
      <c r="O7307" s="12"/>
      <c r="P7307" s="12"/>
    </row>
    <row r="7308" spans="1:16" x14ac:dyDescent="0.25">
      <c r="A7308" s="35">
        <v>7307</v>
      </c>
      <c r="B7308" s="89">
        <v>305.41666666666669</v>
      </c>
      <c r="C7308" s="35">
        <f t="shared" si="570"/>
        <v>11</v>
      </c>
      <c r="D7308" s="35">
        <f t="shared" si="573"/>
        <v>305</v>
      </c>
      <c r="E7308" s="35">
        <f t="shared" si="574"/>
        <v>4</v>
      </c>
      <c r="F7308" s="35" t="str">
        <f t="shared" si="571"/>
        <v>Wednesday</v>
      </c>
      <c r="G7308" s="35">
        <f t="shared" si="572"/>
        <v>10</v>
      </c>
      <c r="H7308" s="34">
        <f>CONVERT(INDEX(Htg_StPt_Sch_EZ!$C$4:$I$27,MATCH(Schedules_8760!$C7308,Htg_StPt_Sch_EZ!$B$4:$B$27,0),MATCH(Schedules_8760!$F7308,Htg_StPt_Sch_EZ!$C$3:$I$3,0)),"F","C")</f>
        <v>20.555555555555554</v>
      </c>
      <c r="I7308" s="34">
        <f>CONVERT(INDEX(Htg_StPt_Sch_EZ!$C$31:$I$54,MATCH(Schedules_8760!$C7308,Htg_StPt_Sch_EZ!$B$31:$B$54,0),MATCH(Schedules_8760!$F7308,Htg_StPt_Sch_EZ!$C$30:$I$30,0)),"F","C")</f>
        <v>19.444444444444443</v>
      </c>
      <c r="J7308" s="34">
        <f>CONVERT(INDEX(Clg_StPt_Sch_EZ!$C$4:$I$27,MATCH(Schedules_8760!$C7308,Clg_StPt_Sch_EZ!$B$4:$B$27,0),MATCH(Schedules_8760!$F7308,Clg_StPt_Sch_EZ!$C$3:$I$3,0)),"F","C")</f>
        <v>25.555555555555554</v>
      </c>
      <c r="K7308" s="34">
        <f>CONVERT(INDEX(Clg_StPt_Sch_EZ!$C$31:$I$54,MATCH(Schedules_8760!$C7308,Clg_StPt_Sch_EZ!$B$31:$B$54,0),MATCH(Schedules_8760!$F7308,Clg_StPt_Sch_EZ!$C$30:$I$30,0)),"F","C")</f>
        <v>25</v>
      </c>
      <c r="L7308" s="34">
        <f>CONVERT(INDEX(DHW_StPt_Sch_EZ!$C$4:$I$27,MATCH(Schedules_8760!$C7308,DHW_StPt_Sch_EZ!$B$4:$B$27,0),MATCH(Schedules_8760!$F7308,DHW_StPt_Sch_EZ!$C$3:$I$3,0)),"F","C")</f>
        <v>53.333333333333329</v>
      </c>
      <c r="M7308" s="34">
        <f>CONVERT(INDEX(DHW_StPt_Sch_EZ!$C$31:$I$54,MATCH(Schedules_8760!$C7308,DHW_StPt_Sch_EZ!$B$31:$B$54,0),MATCH(Schedules_8760!$F7308,DHW_StPt_Sch_EZ!$C$30:$I$30,0)),"F","C")</f>
        <v>53.333333333333329</v>
      </c>
      <c r="N7308" s="12"/>
      <c r="O7308" s="12"/>
      <c r="P7308" s="12"/>
    </row>
    <row r="7309" spans="1:16" x14ac:dyDescent="0.25">
      <c r="A7309" s="35">
        <v>7308</v>
      </c>
      <c r="B7309" s="89">
        <v>305.45833333333331</v>
      </c>
      <c r="C7309" s="35">
        <f t="shared" si="570"/>
        <v>12</v>
      </c>
      <c r="D7309" s="35">
        <f t="shared" si="573"/>
        <v>305</v>
      </c>
      <c r="E7309" s="35">
        <f t="shared" si="574"/>
        <v>4</v>
      </c>
      <c r="F7309" s="35" t="str">
        <f t="shared" si="571"/>
        <v>Wednesday</v>
      </c>
      <c r="G7309" s="35">
        <f t="shared" si="572"/>
        <v>10</v>
      </c>
      <c r="H7309" s="34">
        <f>CONVERT(INDEX(Htg_StPt_Sch_EZ!$C$4:$I$27,MATCH(Schedules_8760!$C7309,Htg_StPt_Sch_EZ!$B$4:$B$27,0),MATCH(Schedules_8760!$F7309,Htg_StPt_Sch_EZ!$C$3:$I$3,0)),"F","C")</f>
        <v>20.555555555555554</v>
      </c>
      <c r="I7309" s="34">
        <f>CONVERT(INDEX(Htg_StPt_Sch_EZ!$C$31:$I$54,MATCH(Schedules_8760!$C7309,Htg_StPt_Sch_EZ!$B$31:$B$54,0),MATCH(Schedules_8760!$F7309,Htg_StPt_Sch_EZ!$C$30:$I$30,0)),"F","C")</f>
        <v>19.444444444444443</v>
      </c>
      <c r="J7309" s="34">
        <f>CONVERT(INDEX(Clg_StPt_Sch_EZ!$C$4:$I$27,MATCH(Schedules_8760!$C7309,Clg_StPt_Sch_EZ!$B$4:$B$27,0),MATCH(Schedules_8760!$F7309,Clg_StPt_Sch_EZ!$C$3:$I$3,0)),"F","C")</f>
        <v>25.555555555555554</v>
      </c>
      <c r="K7309" s="34">
        <f>CONVERT(INDEX(Clg_StPt_Sch_EZ!$C$31:$I$54,MATCH(Schedules_8760!$C7309,Clg_StPt_Sch_EZ!$B$31:$B$54,0),MATCH(Schedules_8760!$F7309,Clg_StPt_Sch_EZ!$C$30:$I$30,0)),"F","C")</f>
        <v>25</v>
      </c>
      <c r="L7309" s="34">
        <f>CONVERT(INDEX(DHW_StPt_Sch_EZ!$C$4:$I$27,MATCH(Schedules_8760!$C7309,DHW_StPt_Sch_EZ!$B$4:$B$27,0),MATCH(Schedules_8760!$F7309,DHW_StPt_Sch_EZ!$C$3:$I$3,0)),"F","C")</f>
        <v>53.333333333333329</v>
      </c>
      <c r="M7309" s="34">
        <f>CONVERT(INDEX(DHW_StPt_Sch_EZ!$C$31:$I$54,MATCH(Schedules_8760!$C7309,DHW_StPt_Sch_EZ!$B$31:$B$54,0),MATCH(Schedules_8760!$F7309,DHW_StPt_Sch_EZ!$C$30:$I$30,0)),"F","C")</f>
        <v>53.333333333333329</v>
      </c>
      <c r="N7309" s="12"/>
      <c r="O7309" s="12"/>
      <c r="P7309" s="12"/>
    </row>
    <row r="7310" spans="1:16" x14ac:dyDescent="0.25">
      <c r="A7310" s="35">
        <v>7309</v>
      </c>
      <c r="B7310" s="89">
        <v>305.5</v>
      </c>
      <c r="C7310" s="35">
        <f t="shared" si="570"/>
        <v>13</v>
      </c>
      <c r="D7310" s="35">
        <f t="shared" si="573"/>
        <v>305</v>
      </c>
      <c r="E7310" s="35">
        <f t="shared" si="574"/>
        <v>4</v>
      </c>
      <c r="F7310" s="35" t="str">
        <f t="shared" si="571"/>
        <v>Wednesday</v>
      </c>
      <c r="G7310" s="35">
        <f t="shared" si="572"/>
        <v>10</v>
      </c>
      <c r="H7310" s="34">
        <f>CONVERT(INDEX(Htg_StPt_Sch_EZ!$C$4:$I$27,MATCH(Schedules_8760!$C7310,Htg_StPt_Sch_EZ!$B$4:$B$27,0),MATCH(Schedules_8760!$F7310,Htg_StPt_Sch_EZ!$C$3:$I$3,0)),"F","C")</f>
        <v>20.555555555555554</v>
      </c>
      <c r="I7310" s="34">
        <f>CONVERT(INDEX(Htg_StPt_Sch_EZ!$C$31:$I$54,MATCH(Schedules_8760!$C7310,Htg_StPt_Sch_EZ!$B$31:$B$54,0),MATCH(Schedules_8760!$F7310,Htg_StPt_Sch_EZ!$C$30:$I$30,0)),"F","C")</f>
        <v>19.444444444444443</v>
      </c>
      <c r="J7310" s="34">
        <f>CONVERT(INDEX(Clg_StPt_Sch_EZ!$C$4:$I$27,MATCH(Schedules_8760!$C7310,Clg_StPt_Sch_EZ!$B$4:$B$27,0),MATCH(Schedules_8760!$F7310,Clg_StPt_Sch_EZ!$C$3:$I$3,0)),"F","C")</f>
        <v>25.555555555555554</v>
      </c>
      <c r="K7310" s="34">
        <f>CONVERT(INDEX(Clg_StPt_Sch_EZ!$C$31:$I$54,MATCH(Schedules_8760!$C7310,Clg_StPt_Sch_EZ!$B$31:$B$54,0),MATCH(Schedules_8760!$F7310,Clg_StPt_Sch_EZ!$C$30:$I$30,0)),"F","C")</f>
        <v>25</v>
      </c>
      <c r="L7310" s="34">
        <f>CONVERT(INDEX(DHW_StPt_Sch_EZ!$C$4:$I$27,MATCH(Schedules_8760!$C7310,DHW_StPt_Sch_EZ!$B$4:$B$27,0),MATCH(Schedules_8760!$F7310,DHW_StPt_Sch_EZ!$C$3:$I$3,0)),"F","C")</f>
        <v>53.333333333333329</v>
      </c>
      <c r="M7310" s="34">
        <f>CONVERT(INDEX(DHW_StPt_Sch_EZ!$C$31:$I$54,MATCH(Schedules_8760!$C7310,DHW_StPt_Sch_EZ!$B$31:$B$54,0),MATCH(Schedules_8760!$F7310,DHW_StPt_Sch_EZ!$C$30:$I$30,0)),"F","C")</f>
        <v>53.333333333333329</v>
      </c>
      <c r="N7310" s="12"/>
      <c r="O7310" s="12"/>
      <c r="P7310" s="12"/>
    </row>
    <row r="7311" spans="1:16" x14ac:dyDescent="0.25">
      <c r="A7311" s="35">
        <v>7310</v>
      </c>
      <c r="B7311" s="89">
        <v>305.54166666666669</v>
      </c>
      <c r="C7311" s="35">
        <f t="shared" si="570"/>
        <v>14</v>
      </c>
      <c r="D7311" s="35">
        <f t="shared" si="573"/>
        <v>305</v>
      </c>
      <c r="E7311" s="35">
        <f t="shared" si="574"/>
        <v>4</v>
      </c>
      <c r="F7311" s="35" t="str">
        <f t="shared" si="571"/>
        <v>Wednesday</v>
      </c>
      <c r="G7311" s="35">
        <f t="shared" si="572"/>
        <v>10</v>
      </c>
      <c r="H7311" s="34">
        <f>CONVERT(INDEX(Htg_StPt_Sch_EZ!$C$4:$I$27,MATCH(Schedules_8760!$C7311,Htg_StPt_Sch_EZ!$B$4:$B$27,0),MATCH(Schedules_8760!$F7311,Htg_StPt_Sch_EZ!$C$3:$I$3,0)),"F","C")</f>
        <v>20.555555555555554</v>
      </c>
      <c r="I7311" s="34">
        <f>CONVERT(INDEX(Htg_StPt_Sch_EZ!$C$31:$I$54,MATCH(Schedules_8760!$C7311,Htg_StPt_Sch_EZ!$B$31:$B$54,0),MATCH(Schedules_8760!$F7311,Htg_StPt_Sch_EZ!$C$30:$I$30,0)),"F","C")</f>
        <v>19.444444444444443</v>
      </c>
      <c r="J7311" s="34">
        <f>CONVERT(INDEX(Clg_StPt_Sch_EZ!$C$4:$I$27,MATCH(Schedules_8760!$C7311,Clg_StPt_Sch_EZ!$B$4:$B$27,0),MATCH(Schedules_8760!$F7311,Clg_StPt_Sch_EZ!$C$3:$I$3,0)),"F","C")</f>
        <v>25.555555555555554</v>
      </c>
      <c r="K7311" s="34">
        <f>CONVERT(INDEX(Clg_StPt_Sch_EZ!$C$31:$I$54,MATCH(Schedules_8760!$C7311,Clg_StPt_Sch_EZ!$B$31:$B$54,0),MATCH(Schedules_8760!$F7311,Clg_StPt_Sch_EZ!$C$30:$I$30,0)),"F","C")</f>
        <v>25</v>
      </c>
      <c r="L7311" s="34">
        <f>CONVERT(INDEX(DHW_StPt_Sch_EZ!$C$4:$I$27,MATCH(Schedules_8760!$C7311,DHW_StPt_Sch_EZ!$B$4:$B$27,0),MATCH(Schedules_8760!$F7311,DHW_StPt_Sch_EZ!$C$3:$I$3,0)),"F","C")</f>
        <v>53.333333333333329</v>
      </c>
      <c r="M7311" s="34">
        <f>CONVERT(INDEX(DHW_StPt_Sch_EZ!$C$31:$I$54,MATCH(Schedules_8760!$C7311,DHW_StPt_Sch_EZ!$B$31:$B$54,0),MATCH(Schedules_8760!$F7311,DHW_StPt_Sch_EZ!$C$30:$I$30,0)),"F","C")</f>
        <v>53.333333333333329</v>
      </c>
      <c r="N7311" s="12"/>
      <c r="O7311" s="12"/>
      <c r="P7311" s="12"/>
    </row>
    <row r="7312" spans="1:16" x14ac:dyDescent="0.25">
      <c r="A7312" s="35">
        <v>7311</v>
      </c>
      <c r="B7312" s="89">
        <v>305.58333333333331</v>
      </c>
      <c r="C7312" s="35">
        <f t="shared" si="570"/>
        <v>15</v>
      </c>
      <c r="D7312" s="35">
        <f t="shared" si="573"/>
        <v>305</v>
      </c>
      <c r="E7312" s="35">
        <f t="shared" si="574"/>
        <v>4</v>
      </c>
      <c r="F7312" s="35" t="str">
        <f t="shared" si="571"/>
        <v>Wednesday</v>
      </c>
      <c r="G7312" s="35">
        <f t="shared" si="572"/>
        <v>10</v>
      </c>
      <c r="H7312" s="34">
        <f>CONVERT(INDEX(Htg_StPt_Sch_EZ!$C$4:$I$27,MATCH(Schedules_8760!$C7312,Htg_StPt_Sch_EZ!$B$4:$B$27,0),MATCH(Schedules_8760!$F7312,Htg_StPt_Sch_EZ!$C$3:$I$3,0)),"F","C")</f>
        <v>20.555555555555554</v>
      </c>
      <c r="I7312" s="34">
        <f>CONVERT(INDEX(Htg_StPt_Sch_EZ!$C$31:$I$54,MATCH(Schedules_8760!$C7312,Htg_StPt_Sch_EZ!$B$31:$B$54,0),MATCH(Schedules_8760!$F7312,Htg_StPt_Sch_EZ!$C$30:$I$30,0)),"F","C")</f>
        <v>21.111111111111111</v>
      </c>
      <c r="J7312" s="34">
        <f>CONVERT(INDEX(Clg_StPt_Sch_EZ!$C$4:$I$27,MATCH(Schedules_8760!$C7312,Clg_StPt_Sch_EZ!$B$4:$B$27,0),MATCH(Schedules_8760!$F7312,Clg_StPt_Sch_EZ!$C$3:$I$3,0)),"F","C")</f>
        <v>25.555555555555554</v>
      </c>
      <c r="K7312" s="34">
        <f>CONVERT(INDEX(Clg_StPt_Sch_EZ!$C$31:$I$54,MATCH(Schedules_8760!$C7312,Clg_StPt_Sch_EZ!$B$31:$B$54,0),MATCH(Schedules_8760!$F7312,Clg_StPt_Sch_EZ!$C$30:$I$30,0)),"F","C")</f>
        <v>25</v>
      </c>
      <c r="L7312" s="34">
        <f>CONVERT(INDEX(DHW_StPt_Sch_EZ!$C$4:$I$27,MATCH(Schedules_8760!$C7312,DHW_StPt_Sch_EZ!$B$4:$B$27,0),MATCH(Schedules_8760!$F7312,DHW_StPt_Sch_EZ!$C$3:$I$3,0)),"F","C")</f>
        <v>53.333333333333329</v>
      </c>
      <c r="M7312" s="34">
        <f>CONVERT(INDEX(DHW_StPt_Sch_EZ!$C$31:$I$54,MATCH(Schedules_8760!$C7312,DHW_StPt_Sch_EZ!$B$31:$B$54,0),MATCH(Schedules_8760!$F7312,DHW_StPt_Sch_EZ!$C$30:$I$30,0)),"F","C")</f>
        <v>53.333333333333329</v>
      </c>
      <c r="N7312" s="12"/>
      <c r="O7312" s="12"/>
      <c r="P7312" s="12"/>
    </row>
    <row r="7313" spans="1:16" x14ac:dyDescent="0.25">
      <c r="A7313" s="35">
        <v>7312</v>
      </c>
      <c r="B7313" s="89">
        <v>305.625</v>
      </c>
      <c r="C7313" s="35">
        <f t="shared" si="570"/>
        <v>16</v>
      </c>
      <c r="D7313" s="35">
        <f t="shared" si="573"/>
        <v>305</v>
      </c>
      <c r="E7313" s="35">
        <f t="shared" si="574"/>
        <v>4</v>
      </c>
      <c r="F7313" s="35" t="str">
        <f t="shared" si="571"/>
        <v>Wednesday</v>
      </c>
      <c r="G7313" s="35">
        <f t="shared" si="572"/>
        <v>10</v>
      </c>
      <c r="H7313" s="34">
        <f>CONVERT(INDEX(Htg_StPt_Sch_EZ!$C$4:$I$27,MATCH(Schedules_8760!$C7313,Htg_StPt_Sch_EZ!$B$4:$B$27,0),MATCH(Schedules_8760!$F7313,Htg_StPt_Sch_EZ!$C$3:$I$3,0)),"F","C")</f>
        <v>20.555555555555554</v>
      </c>
      <c r="I7313" s="34">
        <f>CONVERT(INDEX(Htg_StPt_Sch_EZ!$C$31:$I$54,MATCH(Schedules_8760!$C7313,Htg_StPt_Sch_EZ!$B$31:$B$54,0),MATCH(Schedules_8760!$F7313,Htg_StPt_Sch_EZ!$C$30:$I$30,0)),"F","C")</f>
        <v>21.111111111111111</v>
      </c>
      <c r="J7313" s="34">
        <f>CONVERT(INDEX(Clg_StPt_Sch_EZ!$C$4:$I$27,MATCH(Schedules_8760!$C7313,Clg_StPt_Sch_EZ!$B$4:$B$27,0),MATCH(Schedules_8760!$F7313,Clg_StPt_Sch_EZ!$C$3:$I$3,0)),"F","C")</f>
        <v>25.555555555555554</v>
      </c>
      <c r="K7313" s="34">
        <f>CONVERT(INDEX(Clg_StPt_Sch_EZ!$C$31:$I$54,MATCH(Schedules_8760!$C7313,Clg_StPt_Sch_EZ!$B$31:$B$54,0),MATCH(Schedules_8760!$F7313,Clg_StPt_Sch_EZ!$C$30:$I$30,0)),"F","C")</f>
        <v>25</v>
      </c>
      <c r="L7313" s="34">
        <f>CONVERT(INDEX(DHW_StPt_Sch_EZ!$C$4:$I$27,MATCH(Schedules_8760!$C7313,DHW_StPt_Sch_EZ!$B$4:$B$27,0),MATCH(Schedules_8760!$F7313,DHW_StPt_Sch_EZ!$C$3:$I$3,0)),"F","C")</f>
        <v>53.333333333333329</v>
      </c>
      <c r="M7313" s="34">
        <f>CONVERT(INDEX(DHW_StPt_Sch_EZ!$C$31:$I$54,MATCH(Schedules_8760!$C7313,DHW_StPt_Sch_EZ!$B$31:$B$54,0),MATCH(Schedules_8760!$F7313,DHW_StPt_Sch_EZ!$C$30:$I$30,0)),"F","C")</f>
        <v>53.333333333333329</v>
      </c>
      <c r="N7313" s="12"/>
      <c r="O7313" s="12"/>
      <c r="P7313" s="12"/>
    </row>
    <row r="7314" spans="1:16" x14ac:dyDescent="0.25">
      <c r="A7314" s="35">
        <v>7313</v>
      </c>
      <c r="B7314" s="89">
        <v>305.66666666666669</v>
      </c>
      <c r="C7314" s="35">
        <f t="shared" si="570"/>
        <v>17</v>
      </c>
      <c r="D7314" s="35">
        <f t="shared" si="573"/>
        <v>305</v>
      </c>
      <c r="E7314" s="35">
        <f t="shared" si="574"/>
        <v>4</v>
      </c>
      <c r="F7314" s="35" t="str">
        <f t="shared" si="571"/>
        <v>Wednesday</v>
      </c>
      <c r="G7314" s="35">
        <f t="shared" si="572"/>
        <v>10</v>
      </c>
      <c r="H7314" s="34">
        <f>CONVERT(INDEX(Htg_StPt_Sch_EZ!$C$4:$I$27,MATCH(Schedules_8760!$C7314,Htg_StPt_Sch_EZ!$B$4:$B$27,0),MATCH(Schedules_8760!$F7314,Htg_StPt_Sch_EZ!$C$3:$I$3,0)),"F","C")</f>
        <v>20.555555555555554</v>
      </c>
      <c r="I7314" s="34">
        <f>CONVERT(INDEX(Htg_StPt_Sch_EZ!$C$31:$I$54,MATCH(Schedules_8760!$C7314,Htg_StPt_Sch_EZ!$B$31:$B$54,0),MATCH(Schedules_8760!$F7314,Htg_StPt_Sch_EZ!$C$30:$I$30,0)),"F","C")</f>
        <v>17.777777777777779</v>
      </c>
      <c r="J7314" s="34">
        <f>CONVERT(INDEX(Clg_StPt_Sch_EZ!$C$4:$I$27,MATCH(Schedules_8760!$C7314,Clg_StPt_Sch_EZ!$B$4:$B$27,0),MATCH(Schedules_8760!$F7314,Clg_StPt_Sch_EZ!$C$3:$I$3,0)),"F","C")</f>
        <v>25.555555555555554</v>
      </c>
      <c r="K7314" s="34">
        <f>CONVERT(INDEX(Clg_StPt_Sch_EZ!$C$31:$I$54,MATCH(Schedules_8760!$C7314,Clg_StPt_Sch_EZ!$B$31:$B$54,0),MATCH(Schedules_8760!$F7314,Clg_StPt_Sch_EZ!$C$30:$I$30,0)),"F","C")</f>
        <v>25</v>
      </c>
      <c r="L7314" s="34">
        <f>CONVERT(INDEX(DHW_StPt_Sch_EZ!$C$4:$I$27,MATCH(Schedules_8760!$C7314,DHW_StPt_Sch_EZ!$B$4:$B$27,0),MATCH(Schedules_8760!$F7314,DHW_StPt_Sch_EZ!$C$3:$I$3,0)),"F","C")</f>
        <v>53.333333333333329</v>
      </c>
      <c r="M7314" s="34">
        <f>CONVERT(INDEX(DHW_StPt_Sch_EZ!$C$31:$I$54,MATCH(Schedules_8760!$C7314,DHW_StPt_Sch_EZ!$B$31:$B$54,0),MATCH(Schedules_8760!$F7314,DHW_StPt_Sch_EZ!$C$30:$I$30,0)),"F","C")</f>
        <v>53.333333333333329</v>
      </c>
      <c r="N7314" s="12"/>
      <c r="O7314" s="12"/>
      <c r="P7314" s="12"/>
    </row>
    <row r="7315" spans="1:16" x14ac:dyDescent="0.25">
      <c r="A7315" s="35">
        <v>7314</v>
      </c>
      <c r="B7315" s="89">
        <v>305.70833333333331</v>
      </c>
      <c r="C7315" s="35">
        <f t="shared" si="570"/>
        <v>18</v>
      </c>
      <c r="D7315" s="35">
        <f t="shared" si="573"/>
        <v>305</v>
      </c>
      <c r="E7315" s="35">
        <f t="shared" si="574"/>
        <v>4</v>
      </c>
      <c r="F7315" s="35" t="str">
        <f t="shared" si="571"/>
        <v>Wednesday</v>
      </c>
      <c r="G7315" s="35">
        <f t="shared" si="572"/>
        <v>10</v>
      </c>
      <c r="H7315" s="34">
        <f>CONVERT(INDEX(Htg_StPt_Sch_EZ!$C$4:$I$27,MATCH(Schedules_8760!$C7315,Htg_StPt_Sch_EZ!$B$4:$B$27,0),MATCH(Schedules_8760!$F7315,Htg_StPt_Sch_EZ!$C$3:$I$3,0)),"F","C")</f>
        <v>20.555555555555554</v>
      </c>
      <c r="I7315" s="34">
        <f>CONVERT(INDEX(Htg_StPt_Sch_EZ!$C$31:$I$54,MATCH(Schedules_8760!$C7315,Htg_StPt_Sch_EZ!$B$31:$B$54,0),MATCH(Schedules_8760!$F7315,Htg_StPt_Sch_EZ!$C$30:$I$30,0)),"F","C")</f>
        <v>17.777777777777779</v>
      </c>
      <c r="J7315" s="34">
        <f>CONVERT(INDEX(Clg_StPt_Sch_EZ!$C$4:$I$27,MATCH(Schedules_8760!$C7315,Clg_StPt_Sch_EZ!$B$4:$B$27,0),MATCH(Schedules_8760!$F7315,Clg_StPt_Sch_EZ!$C$3:$I$3,0)),"F","C")</f>
        <v>25.555555555555554</v>
      </c>
      <c r="K7315" s="34">
        <f>CONVERT(INDEX(Clg_StPt_Sch_EZ!$C$31:$I$54,MATCH(Schedules_8760!$C7315,Clg_StPt_Sch_EZ!$B$31:$B$54,0),MATCH(Schedules_8760!$F7315,Clg_StPt_Sch_EZ!$C$30:$I$30,0)),"F","C")</f>
        <v>28.333333333333332</v>
      </c>
      <c r="L7315" s="34">
        <f>CONVERT(INDEX(DHW_StPt_Sch_EZ!$C$4:$I$27,MATCH(Schedules_8760!$C7315,DHW_StPt_Sch_EZ!$B$4:$B$27,0),MATCH(Schedules_8760!$F7315,DHW_StPt_Sch_EZ!$C$3:$I$3,0)),"F","C")</f>
        <v>53.333333333333329</v>
      </c>
      <c r="M7315" s="34">
        <f>CONVERT(INDEX(DHW_StPt_Sch_EZ!$C$31:$I$54,MATCH(Schedules_8760!$C7315,DHW_StPt_Sch_EZ!$B$31:$B$54,0),MATCH(Schedules_8760!$F7315,DHW_StPt_Sch_EZ!$C$30:$I$30,0)),"F","C")</f>
        <v>53.333333333333329</v>
      </c>
      <c r="N7315" s="12"/>
      <c r="O7315" s="12"/>
      <c r="P7315" s="12"/>
    </row>
    <row r="7316" spans="1:16" x14ac:dyDescent="0.25">
      <c r="A7316" s="35">
        <v>7315</v>
      </c>
      <c r="B7316" s="89">
        <v>305.75</v>
      </c>
      <c r="C7316" s="35">
        <f t="shared" si="570"/>
        <v>19</v>
      </c>
      <c r="D7316" s="35">
        <f t="shared" si="573"/>
        <v>305</v>
      </c>
      <c r="E7316" s="35">
        <f t="shared" si="574"/>
        <v>4</v>
      </c>
      <c r="F7316" s="35" t="str">
        <f t="shared" si="571"/>
        <v>Wednesday</v>
      </c>
      <c r="G7316" s="35">
        <f t="shared" si="572"/>
        <v>10</v>
      </c>
      <c r="H7316" s="34">
        <f>CONVERT(INDEX(Htg_StPt_Sch_EZ!$C$4:$I$27,MATCH(Schedules_8760!$C7316,Htg_StPt_Sch_EZ!$B$4:$B$27,0),MATCH(Schedules_8760!$F7316,Htg_StPt_Sch_EZ!$C$3:$I$3,0)),"F","C")</f>
        <v>20.555555555555554</v>
      </c>
      <c r="I7316" s="34">
        <f>CONVERT(INDEX(Htg_StPt_Sch_EZ!$C$31:$I$54,MATCH(Schedules_8760!$C7316,Htg_StPt_Sch_EZ!$B$31:$B$54,0),MATCH(Schedules_8760!$F7316,Htg_StPt_Sch_EZ!$C$30:$I$30,0)),"F","C")</f>
        <v>18.333333333333332</v>
      </c>
      <c r="J7316" s="34">
        <f>CONVERT(INDEX(Clg_StPt_Sch_EZ!$C$4:$I$27,MATCH(Schedules_8760!$C7316,Clg_StPt_Sch_EZ!$B$4:$B$27,0),MATCH(Schedules_8760!$F7316,Clg_StPt_Sch_EZ!$C$3:$I$3,0)),"F","C")</f>
        <v>25.555555555555554</v>
      </c>
      <c r="K7316" s="34">
        <f>CONVERT(INDEX(Clg_StPt_Sch_EZ!$C$31:$I$54,MATCH(Schedules_8760!$C7316,Clg_StPt_Sch_EZ!$B$31:$B$54,0),MATCH(Schedules_8760!$F7316,Clg_StPt_Sch_EZ!$C$30:$I$30,0)),"F","C")</f>
        <v>28.333333333333332</v>
      </c>
      <c r="L7316" s="34">
        <f>CONVERT(INDEX(DHW_StPt_Sch_EZ!$C$4:$I$27,MATCH(Schedules_8760!$C7316,DHW_StPt_Sch_EZ!$B$4:$B$27,0),MATCH(Schedules_8760!$F7316,DHW_StPt_Sch_EZ!$C$3:$I$3,0)),"F","C")</f>
        <v>53.333333333333329</v>
      </c>
      <c r="M7316" s="34">
        <f>CONVERT(INDEX(DHW_StPt_Sch_EZ!$C$31:$I$54,MATCH(Schedules_8760!$C7316,DHW_StPt_Sch_EZ!$B$31:$B$54,0),MATCH(Schedules_8760!$F7316,DHW_StPt_Sch_EZ!$C$30:$I$30,0)),"F","C")</f>
        <v>53.333333333333329</v>
      </c>
      <c r="N7316" s="12"/>
      <c r="O7316" s="12"/>
      <c r="P7316" s="12"/>
    </row>
    <row r="7317" spans="1:16" x14ac:dyDescent="0.25">
      <c r="A7317" s="35">
        <v>7316</v>
      </c>
      <c r="B7317" s="89">
        <v>305.79166666666669</v>
      </c>
      <c r="C7317" s="35">
        <f t="shared" si="570"/>
        <v>20</v>
      </c>
      <c r="D7317" s="35">
        <f t="shared" si="573"/>
        <v>305</v>
      </c>
      <c r="E7317" s="35">
        <f t="shared" si="574"/>
        <v>4</v>
      </c>
      <c r="F7317" s="35" t="str">
        <f t="shared" si="571"/>
        <v>Wednesday</v>
      </c>
      <c r="G7317" s="35">
        <f t="shared" si="572"/>
        <v>10</v>
      </c>
      <c r="H7317" s="34">
        <f>CONVERT(INDEX(Htg_StPt_Sch_EZ!$C$4:$I$27,MATCH(Schedules_8760!$C7317,Htg_StPt_Sch_EZ!$B$4:$B$27,0),MATCH(Schedules_8760!$F7317,Htg_StPt_Sch_EZ!$C$3:$I$3,0)),"F","C")</f>
        <v>20.555555555555554</v>
      </c>
      <c r="I7317" s="34">
        <f>CONVERT(INDEX(Htg_StPt_Sch_EZ!$C$31:$I$54,MATCH(Schedules_8760!$C7317,Htg_StPt_Sch_EZ!$B$31:$B$54,0),MATCH(Schedules_8760!$F7317,Htg_StPt_Sch_EZ!$C$30:$I$30,0)),"F","C")</f>
        <v>18.888888888888889</v>
      </c>
      <c r="J7317" s="34">
        <f>CONVERT(INDEX(Clg_StPt_Sch_EZ!$C$4:$I$27,MATCH(Schedules_8760!$C7317,Clg_StPt_Sch_EZ!$B$4:$B$27,0),MATCH(Schedules_8760!$F7317,Clg_StPt_Sch_EZ!$C$3:$I$3,0)),"F","C")</f>
        <v>25.555555555555554</v>
      </c>
      <c r="K7317" s="34">
        <f>CONVERT(INDEX(Clg_StPt_Sch_EZ!$C$31:$I$54,MATCH(Schedules_8760!$C7317,Clg_StPt_Sch_EZ!$B$31:$B$54,0),MATCH(Schedules_8760!$F7317,Clg_StPt_Sch_EZ!$C$30:$I$30,0)),"F","C")</f>
        <v>28.333333333333332</v>
      </c>
      <c r="L7317" s="34">
        <f>CONVERT(INDEX(DHW_StPt_Sch_EZ!$C$4:$I$27,MATCH(Schedules_8760!$C7317,DHW_StPt_Sch_EZ!$B$4:$B$27,0),MATCH(Schedules_8760!$F7317,DHW_StPt_Sch_EZ!$C$3:$I$3,0)),"F","C")</f>
        <v>53.333333333333329</v>
      </c>
      <c r="M7317" s="34">
        <f>CONVERT(INDEX(DHW_StPt_Sch_EZ!$C$31:$I$54,MATCH(Schedules_8760!$C7317,DHW_StPt_Sch_EZ!$B$31:$B$54,0),MATCH(Schedules_8760!$F7317,DHW_StPt_Sch_EZ!$C$30:$I$30,0)),"F","C")</f>
        <v>53.333333333333329</v>
      </c>
      <c r="N7317" s="12"/>
      <c r="O7317" s="12"/>
      <c r="P7317" s="12"/>
    </row>
    <row r="7318" spans="1:16" x14ac:dyDescent="0.25">
      <c r="A7318" s="35">
        <v>7317</v>
      </c>
      <c r="B7318" s="89">
        <v>305.83333333333331</v>
      </c>
      <c r="C7318" s="35">
        <f t="shared" si="570"/>
        <v>21</v>
      </c>
      <c r="D7318" s="35">
        <f t="shared" si="573"/>
        <v>305</v>
      </c>
      <c r="E7318" s="35">
        <f t="shared" si="574"/>
        <v>4</v>
      </c>
      <c r="F7318" s="35" t="str">
        <f t="shared" si="571"/>
        <v>Wednesday</v>
      </c>
      <c r="G7318" s="35">
        <f t="shared" si="572"/>
        <v>10</v>
      </c>
      <c r="H7318" s="34">
        <f>CONVERT(INDEX(Htg_StPt_Sch_EZ!$C$4:$I$27,MATCH(Schedules_8760!$C7318,Htg_StPt_Sch_EZ!$B$4:$B$27,0),MATCH(Schedules_8760!$F7318,Htg_StPt_Sch_EZ!$C$3:$I$3,0)),"F","C")</f>
        <v>20.555555555555554</v>
      </c>
      <c r="I7318" s="34">
        <f>CONVERT(INDEX(Htg_StPt_Sch_EZ!$C$31:$I$54,MATCH(Schedules_8760!$C7318,Htg_StPt_Sch_EZ!$B$31:$B$54,0),MATCH(Schedules_8760!$F7318,Htg_StPt_Sch_EZ!$C$30:$I$30,0)),"F","C")</f>
        <v>19.444444444444443</v>
      </c>
      <c r="J7318" s="34">
        <f>CONVERT(INDEX(Clg_StPt_Sch_EZ!$C$4:$I$27,MATCH(Schedules_8760!$C7318,Clg_StPt_Sch_EZ!$B$4:$B$27,0),MATCH(Schedules_8760!$F7318,Clg_StPt_Sch_EZ!$C$3:$I$3,0)),"F","C")</f>
        <v>25.555555555555554</v>
      </c>
      <c r="K7318" s="34">
        <f>CONVERT(INDEX(Clg_StPt_Sch_EZ!$C$31:$I$54,MATCH(Schedules_8760!$C7318,Clg_StPt_Sch_EZ!$B$31:$B$54,0),MATCH(Schedules_8760!$F7318,Clg_StPt_Sch_EZ!$C$30:$I$30,0)),"F","C")</f>
        <v>28.333333333333332</v>
      </c>
      <c r="L7318" s="34">
        <f>CONVERT(INDEX(DHW_StPt_Sch_EZ!$C$4:$I$27,MATCH(Schedules_8760!$C7318,DHW_StPt_Sch_EZ!$B$4:$B$27,0),MATCH(Schedules_8760!$F7318,DHW_StPt_Sch_EZ!$C$3:$I$3,0)),"F","C")</f>
        <v>53.333333333333329</v>
      </c>
      <c r="M7318" s="34">
        <f>CONVERT(INDEX(DHW_StPt_Sch_EZ!$C$31:$I$54,MATCH(Schedules_8760!$C7318,DHW_StPt_Sch_EZ!$B$31:$B$54,0),MATCH(Schedules_8760!$F7318,DHW_StPt_Sch_EZ!$C$30:$I$30,0)),"F","C")</f>
        <v>53.333333333333329</v>
      </c>
      <c r="N7318" s="12"/>
      <c r="O7318" s="12"/>
      <c r="P7318" s="12"/>
    </row>
    <row r="7319" spans="1:16" x14ac:dyDescent="0.25">
      <c r="A7319" s="35">
        <v>7318</v>
      </c>
      <c r="B7319" s="89">
        <v>305.875</v>
      </c>
      <c r="C7319" s="35">
        <f t="shared" si="570"/>
        <v>22</v>
      </c>
      <c r="D7319" s="35">
        <f t="shared" si="573"/>
        <v>305</v>
      </c>
      <c r="E7319" s="35">
        <f t="shared" si="574"/>
        <v>4</v>
      </c>
      <c r="F7319" s="35" t="str">
        <f t="shared" si="571"/>
        <v>Wednesday</v>
      </c>
      <c r="G7319" s="35">
        <f t="shared" si="572"/>
        <v>10</v>
      </c>
      <c r="H7319" s="34">
        <f>CONVERT(INDEX(Htg_StPt_Sch_EZ!$C$4:$I$27,MATCH(Schedules_8760!$C7319,Htg_StPt_Sch_EZ!$B$4:$B$27,0),MATCH(Schedules_8760!$F7319,Htg_StPt_Sch_EZ!$C$3:$I$3,0)),"F","C")</f>
        <v>20.555555555555554</v>
      </c>
      <c r="I7319" s="34">
        <f>CONVERT(INDEX(Htg_StPt_Sch_EZ!$C$31:$I$54,MATCH(Schedules_8760!$C7319,Htg_StPt_Sch_EZ!$B$31:$B$54,0),MATCH(Schedules_8760!$F7319,Htg_StPt_Sch_EZ!$C$30:$I$30,0)),"F","C")</f>
        <v>19.444444444444443</v>
      </c>
      <c r="J7319" s="34">
        <f>CONVERT(INDEX(Clg_StPt_Sch_EZ!$C$4:$I$27,MATCH(Schedules_8760!$C7319,Clg_StPt_Sch_EZ!$B$4:$B$27,0),MATCH(Schedules_8760!$F7319,Clg_StPt_Sch_EZ!$C$3:$I$3,0)),"F","C")</f>
        <v>25.555555555555554</v>
      </c>
      <c r="K7319" s="34">
        <f>CONVERT(INDEX(Clg_StPt_Sch_EZ!$C$31:$I$54,MATCH(Schedules_8760!$C7319,Clg_StPt_Sch_EZ!$B$31:$B$54,0),MATCH(Schedules_8760!$F7319,Clg_StPt_Sch_EZ!$C$30:$I$30,0)),"F","C")</f>
        <v>28.333333333333332</v>
      </c>
      <c r="L7319" s="34">
        <f>CONVERT(INDEX(DHW_StPt_Sch_EZ!$C$4:$I$27,MATCH(Schedules_8760!$C7319,DHW_StPt_Sch_EZ!$B$4:$B$27,0),MATCH(Schedules_8760!$F7319,DHW_StPt_Sch_EZ!$C$3:$I$3,0)),"F","C")</f>
        <v>53.333333333333329</v>
      </c>
      <c r="M7319" s="34">
        <f>CONVERT(INDEX(DHW_StPt_Sch_EZ!$C$31:$I$54,MATCH(Schedules_8760!$C7319,DHW_StPt_Sch_EZ!$B$31:$B$54,0),MATCH(Schedules_8760!$F7319,DHW_StPt_Sch_EZ!$C$30:$I$30,0)),"F","C")</f>
        <v>53.333333333333329</v>
      </c>
      <c r="N7319" s="12"/>
      <c r="O7319" s="12"/>
      <c r="P7319" s="12"/>
    </row>
    <row r="7320" spans="1:16" x14ac:dyDescent="0.25">
      <c r="A7320" s="35">
        <v>7319</v>
      </c>
      <c r="B7320" s="89">
        <v>305.91666666666669</v>
      </c>
      <c r="C7320" s="35">
        <f t="shared" si="570"/>
        <v>23</v>
      </c>
      <c r="D7320" s="35">
        <f t="shared" si="573"/>
        <v>305</v>
      </c>
      <c r="E7320" s="35">
        <f t="shared" si="574"/>
        <v>4</v>
      </c>
      <c r="F7320" s="35" t="str">
        <f t="shared" si="571"/>
        <v>Wednesday</v>
      </c>
      <c r="G7320" s="35">
        <f t="shared" si="572"/>
        <v>10</v>
      </c>
      <c r="H7320" s="34">
        <f>CONVERT(INDEX(Htg_StPt_Sch_EZ!$C$4:$I$27,MATCH(Schedules_8760!$C7320,Htg_StPt_Sch_EZ!$B$4:$B$27,0),MATCH(Schedules_8760!$F7320,Htg_StPt_Sch_EZ!$C$3:$I$3,0)),"F","C")</f>
        <v>20.555555555555554</v>
      </c>
      <c r="I7320" s="34">
        <f>CONVERT(INDEX(Htg_StPt_Sch_EZ!$C$31:$I$54,MATCH(Schedules_8760!$C7320,Htg_StPt_Sch_EZ!$B$31:$B$54,0),MATCH(Schedules_8760!$F7320,Htg_StPt_Sch_EZ!$C$30:$I$30,0)),"F","C")</f>
        <v>19.444444444444443</v>
      </c>
      <c r="J7320" s="34">
        <f>CONVERT(INDEX(Clg_StPt_Sch_EZ!$C$4:$I$27,MATCH(Schedules_8760!$C7320,Clg_StPt_Sch_EZ!$B$4:$B$27,0),MATCH(Schedules_8760!$F7320,Clg_StPt_Sch_EZ!$C$3:$I$3,0)),"F","C")</f>
        <v>25.555555555555554</v>
      </c>
      <c r="K7320" s="34">
        <f>CONVERT(INDEX(Clg_StPt_Sch_EZ!$C$31:$I$54,MATCH(Schedules_8760!$C7320,Clg_StPt_Sch_EZ!$B$31:$B$54,0),MATCH(Schedules_8760!$F7320,Clg_StPt_Sch_EZ!$C$30:$I$30,0)),"F","C")</f>
        <v>28.333333333333332</v>
      </c>
      <c r="L7320" s="34">
        <f>CONVERT(INDEX(DHW_StPt_Sch_EZ!$C$4:$I$27,MATCH(Schedules_8760!$C7320,DHW_StPt_Sch_EZ!$B$4:$B$27,0),MATCH(Schedules_8760!$F7320,DHW_StPt_Sch_EZ!$C$3:$I$3,0)),"F","C")</f>
        <v>53.333333333333329</v>
      </c>
      <c r="M7320" s="34">
        <f>CONVERT(INDEX(DHW_StPt_Sch_EZ!$C$31:$I$54,MATCH(Schedules_8760!$C7320,DHW_StPt_Sch_EZ!$B$31:$B$54,0),MATCH(Schedules_8760!$F7320,DHW_StPt_Sch_EZ!$C$30:$I$30,0)),"F","C")</f>
        <v>53.333333333333329</v>
      </c>
      <c r="N7320" s="12"/>
      <c r="O7320" s="12"/>
      <c r="P7320" s="12"/>
    </row>
    <row r="7321" spans="1:16" x14ac:dyDescent="0.25">
      <c r="A7321" s="35">
        <v>7320</v>
      </c>
      <c r="B7321" s="89">
        <v>305.95833333333331</v>
      </c>
      <c r="C7321" s="35">
        <f t="shared" si="570"/>
        <v>24</v>
      </c>
      <c r="D7321" s="35">
        <f t="shared" si="573"/>
        <v>305</v>
      </c>
      <c r="E7321" s="35">
        <f t="shared" si="574"/>
        <v>4</v>
      </c>
      <c r="F7321" s="35" t="str">
        <f t="shared" si="571"/>
        <v>Wednesday</v>
      </c>
      <c r="G7321" s="35">
        <f t="shared" si="572"/>
        <v>10</v>
      </c>
      <c r="H7321" s="34">
        <f>CONVERT(INDEX(Htg_StPt_Sch_EZ!$C$4:$I$27,MATCH(Schedules_8760!$C7321,Htg_StPt_Sch_EZ!$B$4:$B$27,0),MATCH(Schedules_8760!$F7321,Htg_StPt_Sch_EZ!$C$3:$I$3,0)),"F","C")</f>
        <v>20.555555555555554</v>
      </c>
      <c r="I7321" s="34">
        <f>CONVERT(INDEX(Htg_StPt_Sch_EZ!$C$31:$I$54,MATCH(Schedules_8760!$C7321,Htg_StPt_Sch_EZ!$B$31:$B$54,0),MATCH(Schedules_8760!$F7321,Htg_StPt_Sch_EZ!$C$30:$I$30,0)),"F","C")</f>
        <v>19.444444444444443</v>
      </c>
      <c r="J7321" s="34">
        <f>CONVERT(INDEX(Clg_StPt_Sch_EZ!$C$4:$I$27,MATCH(Schedules_8760!$C7321,Clg_StPt_Sch_EZ!$B$4:$B$27,0),MATCH(Schedules_8760!$F7321,Clg_StPt_Sch_EZ!$C$3:$I$3,0)),"F","C")</f>
        <v>25.555555555555554</v>
      </c>
      <c r="K7321" s="34">
        <f>CONVERT(INDEX(Clg_StPt_Sch_EZ!$C$31:$I$54,MATCH(Schedules_8760!$C7321,Clg_StPt_Sch_EZ!$B$31:$B$54,0),MATCH(Schedules_8760!$F7321,Clg_StPt_Sch_EZ!$C$30:$I$30,0)),"F","C")</f>
        <v>28.333333333333332</v>
      </c>
      <c r="L7321" s="34">
        <f>CONVERT(INDEX(DHW_StPt_Sch_EZ!$C$4:$I$27,MATCH(Schedules_8760!$C7321,DHW_StPt_Sch_EZ!$B$4:$B$27,0),MATCH(Schedules_8760!$F7321,DHW_StPt_Sch_EZ!$C$3:$I$3,0)),"F","C")</f>
        <v>53.333333333333329</v>
      </c>
      <c r="M7321" s="34">
        <f>CONVERT(INDEX(DHW_StPt_Sch_EZ!$C$31:$I$54,MATCH(Schedules_8760!$C7321,DHW_StPt_Sch_EZ!$B$31:$B$54,0),MATCH(Schedules_8760!$F7321,DHW_StPt_Sch_EZ!$C$30:$I$30,0)),"F","C")</f>
        <v>53.333333333333329</v>
      </c>
      <c r="N7321" s="12"/>
      <c r="O7321" s="12"/>
      <c r="P7321" s="12"/>
    </row>
    <row r="7322" spans="1:16" x14ac:dyDescent="0.25">
      <c r="A7322" s="35">
        <v>7321</v>
      </c>
      <c r="B7322" s="89">
        <v>306</v>
      </c>
      <c r="C7322" s="35">
        <f t="shared" si="570"/>
        <v>1</v>
      </c>
      <c r="D7322" s="35">
        <f t="shared" si="573"/>
        <v>306</v>
      </c>
      <c r="E7322" s="35">
        <f t="shared" si="574"/>
        <v>5</v>
      </c>
      <c r="F7322" s="35" t="str">
        <f t="shared" si="571"/>
        <v>Thursday</v>
      </c>
      <c r="G7322" s="35">
        <f t="shared" si="572"/>
        <v>11</v>
      </c>
      <c r="H7322" s="34">
        <f>CONVERT(INDEX(Htg_StPt_Sch_EZ!$C$4:$I$27,MATCH(Schedules_8760!$C7322,Htg_StPt_Sch_EZ!$B$4:$B$27,0),MATCH(Schedules_8760!$F7322,Htg_StPt_Sch_EZ!$C$3:$I$3,0)),"F","C")</f>
        <v>20.555555555555554</v>
      </c>
      <c r="I7322" s="34">
        <f>CONVERT(INDEX(Htg_StPt_Sch_EZ!$C$31:$I$54,MATCH(Schedules_8760!$C7322,Htg_StPt_Sch_EZ!$B$31:$B$54,0),MATCH(Schedules_8760!$F7322,Htg_StPt_Sch_EZ!$C$30:$I$30,0)),"F","C")</f>
        <v>19.444444444444443</v>
      </c>
      <c r="J7322" s="34">
        <f>CONVERT(INDEX(Clg_StPt_Sch_EZ!$C$4:$I$27,MATCH(Schedules_8760!$C7322,Clg_StPt_Sch_EZ!$B$4:$B$27,0),MATCH(Schedules_8760!$F7322,Clg_StPt_Sch_EZ!$C$3:$I$3,0)),"F","C")</f>
        <v>25.555555555555554</v>
      </c>
      <c r="K7322" s="34">
        <f>CONVERT(INDEX(Clg_StPt_Sch_EZ!$C$31:$I$54,MATCH(Schedules_8760!$C7322,Clg_StPt_Sch_EZ!$B$31:$B$54,0),MATCH(Schedules_8760!$F7322,Clg_StPt_Sch_EZ!$C$30:$I$30,0)),"F","C")</f>
        <v>28.333333333333332</v>
      </c>
      <c r="L7322" s="34">
        <f>CONVERT(INDEX(DHW_StPt_Sch_EZ!$C$4:$I$27,MATCH(Schedules_8760!$C7322,DHW_StPt_Sch_EZ!$B$4:$B$27,0),MATCH(Schedules_8760!$F7322,DHW_StPt_Sch_EZ!$C$3:$I$3,0)),"F","C")</f>
        <v>53.333333333333329</v>
      </c>
      <c r="M7322" s="34">
        <f>CONVERT(INDEX(DHW_StPt_Sch_EZ!$C$31:$I$54,MATCH(Schedules_8760!$C7322,DHW_StPt_Sch_EZ!$B$31:$B$54,0),MATCH(Schedules_8760!$F7322,DHW_StPt_Sch_EZ!$C$30:$I$30,0)),"F","C")</f>
        <v>53.333333333333329</v>
      </c>
      <c r="N7322" s="12"/>
      <c r="O7322" s="12"/>
      <c r="P7322" s="12"/>
    </row>
    <row r="7323" spans="1:16" x14ac:dyDescent="0.25">
      <c r="A7323" s="35">
        <v>7322</v>
      </c>
      <c r="B7323" s="89">
        <v>306.04166666666669</v>
      </c>
      <c r="C7323" s="35">
        <f t="shared" si="570"/>
        <v>2</v>
      </c>
      <c r="D7323" s="35">
        <f t="shared" si="573"/>
        <v>306</v>
      </c>
      <c r="E7323" s="35">
        <f t="shared" si="574"/>
        <v>5</v>
      </c>
      <c r="F7323" s="35" t="str">
        <f t="shared" si="571"/>
        <v>Thursday</v>
      </c>
      <c r="G7323" s="35">
        <f t="shared" si="572"/>
        <v>11</v>
      </c>
      <c r="H7323" s="34">
        <f>CONVERT(INDEX(Htg_StPt_Sch_EZ!$C$4:$I$27,MATCH(Schedules_8760!$C7323,Htg_StPt_Sch_EZ!$B$4:$B$27,0),MATCH(Schedules_8760!$F7323,Htg_StPt_Sch_EZ!$C$3:$I$3,0)),"F","C")</f>
        <v>20.555555555555554</v>
      </c>
      <c r="I7323" s="34">
        <f>CONVERT(INDEX(Htg_StPt_Sch_EZ!$C$31:$I$54,MATCH(Schedules_8760!$C7323,Htg_StPt_Sch_EZ!$B$31:$B$54,0),MATCH(Schedules_8760!$F7323,Htg_StPt_Sch_EZ!$C$30:$I$30,0)),"F","C")</f>
        <v>19.444444444444443</v>
      </c>
      <c r="J7323" s="34">
        <f>CONVERT(INDEX(Clg_StPt_Sch_EZ!$C$4:$I$27,MATCH(Schedules_8760!$C7323,Clg_StPt_Sch_EZ!$B$4:$B$27,0),MATCH(Schedules_8760!$F7323,Clg_StPt_Sch_EZ!$C$3:$I$3,0)),"F","C")</f>
        <v>25.555555555555554</v>
      </c>
      <c r="K7323" s="34">
        <f>CONVERT(INDEX(Clg_StPt_Sch_EZ!$C$31:$I$54,MATCH(Schedules_8760!$C7323,Clg_StPt_Sch_EZ!$B$31:$B$54,0),MATCH(Schedules_8760!$F7323,Clg_StPt_Sch_EZ!$C$30:$I$30,0)),"F","C")</f>
        <v>28.333333333333332</v>
      </c>
      <c r="L7323" s="34">
        <f>CONVERT(INDEX(DHW_StPt_Sch_EZ!$C$4:$I$27,MATCH(Schedules_8760!$C7323,DHW_StPt_Sch_EZ!$B$4:$B$27,0),MATCH(Schedules_8760!$F7323,DHW_StPt_Sch_EZ!$C$3:$I$3,0)),"F","C")</f>
        <v>53.333333333333329</v>
      </c>
      <c r="M7323" s="34">
        <f>CONVERT(INDEX(DHW_StPt_Sch_EZ!$C$31:$I$54,MATCH(Schedules_8760!$C7323,DHW_StPt_Sch_EZ!$B$31:$B$54,0),MATCH(Schedules_8760!$F7323,DHW_StPt_Sch_EZ!$C$30:$I$30,0)),"F","C")</f>
        <v>53.333333333333329</v>
      </c>
      <c r="N7323" s="12"/>
      <c r="O7323" s="12"/>
      <c r="P7323" s="12"/>
    </row>
    <row r="7324" spans="1:16" x14ac:dyDescent="0.25">
      <c r="A7324" s="35">
        <v>7323</v>
      </c>
      <c r="B7324" s="89">
        <v>306.08333333333331</v>
      </c>
      <c r="C7324" s="35">
        <f t="shared" si="570"/>
        <v>3</v>
      </c>
      <c r="D7324" s="35">
        <f t="shared" si="573"/>
        <v>306</v>
      </c>
      <c r="E7324" s="35">
        <f t="shared" si="574"/>
        <v>5</v>
      </c>
      <c r="F7324" s="35" t="str">
        <f t="shared" si="571"/>
        <v>Thursday</v>
      </c>
      <c r="G7324" s="35">
        <f t="shared" si="572"/>
        <v>11</v>
      </c>
      <c r="H7324" s="34">
        <f>CONVERT(INDEX(Htg_StPt_Sch_EZ!$C$4:$I$27,MATCH(Schedules_8760!$C7324,Htg_StPt_Sch_EZ!$B$4:$B$27,0),MATCH(Schedules_8760!$F7324,Htg_StPt_Sch_EZ!$C$3:$I$3,0)),"F","C")</f>
        <v>20.555555555555554</v>
      </c>
      <c r="I7324" s="34">
        <f>CONVERT(INDEX(Htg_StPt_Sch_EZ!$C$31:$I$54,MATCH(Schedules_8760!$C7324,Htg_StPt_Sch_EZ!$B$31:$B$54,0),MATCH(Schedules_8760!$F7324,Htg_StPt_Sch_EZ!$C$30:$I$30,0)),"F","C")</f>
        <v>19.444444444444443</v>
      </c>
      <c r="J7324" s="34">
        <f>CONVERT(INDEX(Clg_StPt_Sch_EZ!$C$4:$I$27,MATCH(Schedules_8760!$C7324,Clg_StPt_Sch_EZ!$B$4:$B$27,0),MATCH(Schedules_8760!$F7324,Clg_StPt_Sch_EZ!$C$3:$I$3,0)),"F","C")</f>
        <v>25.555555555555554</v>
      </c>
      <c r="K7324" s="34">
        <f>CONVERT(INDEX(Clg_StPt_Sch_EZ!$C$31:$I$54,MATCH(Schedules_8760!$C7324,Clg_StPt_Sch_EZ!$B$31:$B$54,0),MATCH(Schedules_8760!$F7324,Clg_StPt_Sch_EZ!$C$30:$I$30,0)),"F","C")</f>
        <v>28.333333333333332</v>
      </c>
      <c r="L7324" s="34">
        <f>CONVERT(INDEX(DHW_StPt_Sch_EZ!$C$4:$I$27,MATCH(Schedules_8760!$C7324,DHW_StPt_Sch_EZ!$B$4:$B$27,0),MATCH(Schedules_8760!$F7324,DHW_StPt_Sch_EZ!$C$3:$I$3,0)),"F","C")</f>
        <v>53.333333333333329</v>
      </c>
      <c r="M7324" s="34">
        <f>CONVERT(INDEX(DHW_StPt_Sch_EZ!$C$31:$I$54,MATCH(Schedules_8760!$C7324,DHW_StPt_Sch_EZ!$B$31:$B$54,0),MATCH(Schedules_8760!$F7324,DHW_StPt_Sch_EZ!$C$30:$I$30,0)),"F","C")</f>
        <v>53.333333333333329</v>
      </c>
      <c r="N7324" s="12"/>
      <c r="O7324" s="12"/>
      <c r="P7324" s="12"/>
    </row>
    <row r="7325" spans="1:16" x14ac:dyDescent="0.25">
      <c r="A7325" s="35">
        <v>7324</v>
      </c>
      <c r="B7325" s="89">
        <v>306.125</v>
      </c>
      <c r="C7325" s="35">
        <f t="shared" si="570"/>
        <v>4</v>
      </c>
      <c r="D7325" s="35">
        <f t="shared" si="573"/>
        <v>306</v>
      </c>
      <c r="E7325" s="35">
        <f t="shared" si="574"/>
        <v>5</v>
      </c>
      <c r="F7325" s="35" t="str">
        <f t="shared" si="571"/>
        <v>Thursday</v>
      </c>
      <c r="G7325" s="35">
        <f t="shared" si="572"/>
        <v>11</v>
      </c>
      <c r="H7325" s="34">
        <f>CONVERT(INDEX(Htg_StPt_Sch_EZ!$C$4:$I$27,MATCH(Schedules_8760!$C7325,Htg_StPt_Sch_EZ!$B$4:$B$27,0),MATCH(Schedules_8760!$F7325,Htg_StPt_Sch_EZ!$C$3:$I$3,0)),"F","C")</f>
        <v>20.555555555555554</v>
      </c>
      <c r="I7325" s="34">
        <f>CONVERT(INDEX(Htg_StPt_Sch_EZ!$C$31:$I$54,MATCH(Schedules_8760!$C7325,Htg_StPt_Sch_EZ!$B$31:$B$54,0),MATCH(Schedules_8760!$F7325,Htg_StPt_Sch_EZ!$C$30:$I$30,0)),"F","C")</f>
        <v>19.444444444444443</v>
      </c>
      <c r="J7325" s="34">
        <f>CONVERT(INDEX(Clg_StPt_Sch_EZ!$C$4:$I$27,MATCH(Schedules_8760!$C7325,Clg_StPt_Sch_EZ!$B$4:$B$27,0),MATCH(Schedules_8760!$F7325,Clg_StPt_Sch_EZ!$C$3:$I$3,0)),"F","C")</f>
        <v>25.555555555555554</v>
      </c>
      <c r="K7325" s="34">
        <f>CONVERT(INDEX(Clg_StPt_Sch_EZ!$C$31:$I$54,MATCH(Schedules_8760!$C7325,Clg_StPt_Sch_EZ!$B$31:$B$54,0),MATCH(Schedules_8760!$F7325,Clg_StPt_Sch_EZ!$C$30:$I$30,0)),"F","C")</f>
        <v>28.333333333333332</v>
      </c>
      <c r="L7325" s="34">
        <f>CONVERT(INDEX(DHW_StPt_Sch_EZ!$C$4:$I$27,MATCH(Schedules_8760!$C7325,DHW_StPt_Sch_EZ!$B$4:$B$27,0),MATCH(Schedules_8760!$F7325,DHW_StPt_Sch_EZ!$C$3:$I$3,0)),"F","C")</f>
        <v>53.333333333333329</v>
      </c>
      <c r="M7325" s="34">
        <f>CONVERT(INDEX(DHW_StPt_Sch_EZ!$C$31:$I$54,MATCH(Schedules_8760!$C7325,DHW_StPt_Sch_EZ!$B$31:$B$54,0),MATCH(Schedules_8760!$F7325,DHW_StPt_Sch_EZ!$C$30:$I$30,0)),"F","C")</f>
        <v>53.333333333333329</v>
      </c>
      <c r="N7325" s="12"/>
      <c r="O7325" s="12"/>
      <c r="P7325" s="12"/>
    </row>
    <row r="7326" spans="1:16" x14ac:dyDescent="0.25">
      <c r="A7326" s="35">
        <v>7325</v>
      </c>
      <c r="B7326" s="89">
        <v>306.16666666666669</v>
      </c>
      <c r="C7326" s="35">
        <f t="shared" si="570"/>
        <v>5</v>
      </c>
      <c r="D7326" s="35">
        <f t="shared" si="573"/>
        <v>306</v>
      </c>
      <c r="E7326" s="35">
        <f t="shared" si="574"/>
        <v>5</v>
      </c>
      <c r="F7326" s="35" t="str">
        <f t="shared" si="571"/>
        <v>Thursday</v>
      </c>
      <c r="G7326" s="35">
        <f t="shared" si="572"/>
        <v>11</v>
      </c>
      <c r="H7326" s="34">
        <f>CONVERT(INDEX(Htg_StPt_Sch_EZ!$C$4:$I$27,MATCH(Schedules_8760!$C7326,Htg_StPt_Sch_EZ!$B$4:$B$27,0),MATCH(Schedules_8760!$F7326,Htg_StPt_Sch_EZ!$C$3:$I$3,0)),"F","C")</f>
        <v>20.555555555555554</v>
      </c>
      <c r="I7326" s="34">
        <f>CONVERT(INDEX(Htg_StPt_Sch_EZ!$C$31:$I$54,MATCH(Schedules_8760!$C7326,Htg_StPt_Sch_EZ!$B$31:$B$54,0),MATCH(Schedules_8760!$F7326,Htg_StPt_Sch_EZ!$C$30:$I$30,0)),"F","C")</f>
        <v>19.444444444444443</v>
      </c>
      <c r="J7326" s="34">
        <f>CONVERT(INDEX(Clg_StPt_Sch_EZ!$C$4:$I$27,MATCH(Schedules_8760!$C7326,Clg_StPt_Sch_EZ!$B$4:$B$27,0),MATCH(Schedules_8760!$F7326,Clg_StPt_Sch_EZ!$C$3:$I$3,0)),"F","C")</f>
        <v>25.555555555555554</v>
      </c>
      <c r="K7326" s="34">
        <f>CONVERT(INDEX(Clg_StPt_Sch_EZ!$C$31:$I$54,MATCH(Schedules_8760!$C7326,Clg_StPt_Sch_EZ!$B$31:$B$54,0),MATCH(Schedules_8760!$F7326,Clg_StPt_Sch_EZ!$C$30:$I$30,0)),"F","C")</f>
        <v>28.333333333333332</v>
      </c>
      <c r="L7326" s="34">
        <f>CONVERT(INDEX(DHW_StPt_Sch_EZ!$C$4:$I$27,MATCH(Schedules_8760!$C7326,DHW_StPt_Sch_EZ!$B$4:$B$27,0),MATCH(Schedules_8760!$F7326,DHW_StPt_Sch_EZ!$C$3:$I$3,0)),"F","C")</f>
        <v>53.333333333333329</v>
      </c>
      <c r="M7326" s="34">
        <f>CONVERT(INDEX(DHW_StPt_Sch_EZ!$C$31:$I$54,MATCH(Schedules_8760!$C7326,DHW_StPt_Sch_EZ!$B$31:$B$54,0),MATCH(Schedules_8760!$F7326,DHW_StPt_Sch_EZ!$C$30:$I$30,0)),"F","C")</f>
        <v>53.333333333333329</v>
      </c>
      <c r="N7326" s="12"/>
      <c r="O7326" s="12"/>
      <c r="P7326" s="12"/>
    </row>
    <row r="7327" spans="1:16" x14ac:dyDescent="0.25">
      <c r="A7327" s="35">
        <v>7326</v>
      </c>
      <c r="B7327" s="89">
        <v>306.20833333333331</v>
      </c>
      <c r="C7327" s="35">
        <f t="shared" si="570"/>
        <v>6</v>
      </c>
      <c r="D7327" s="35">
        <f t="shared" si="573"/>
        <v>306</v>
      </c>
      <c r="E7327" s="35">
        <f t="shared" si="574"/>
        <v>5</v>
      </c>
      <c r="F7327" s="35" t="str">
        <f t="shared" si="571"/>
        <v>Thursday</v>
      </c>
      <c r="G7327" s="35">
        <f t="shared" si="572"/>
        <v>11</v>
      </c>
      <c r="H7327" s="34">
        <f>CONVERT(INDEX(Htg_StPt_Sch_EZ!$C$4:$I$27,MATCH(Schedules_8760!$C7327,Htg_StPt_Sch_EZ!$B$4:$B$27,0),MATCH(Schedules_8760!$F7327,Htg_StPt_Sch_EZ!$C$3:$I$3,0)),"F","C")</f>
        <v>20.555555555555554</v>
      </c>
      <c r="I7327" s="34">
        <f>CONVERT(INDEX(Htg_StPt_Sch_EZ!$C$31:$I$54,MATCH(Schedules_8760!$C7327,Htg_StPt_Sch_EZ!$B$31:$B$54,0),MATCH(Schedules_8760!$F7327,Htg_StPt_Sch_EZ!$C$30:$I$30,0)),"F","C")</f>
        <v>19.444444444444443</v>
      </c>
      <c r="J7327" s="34">
        <f>CONVERT(INDEX(Clg_StPt_Sch_EZ!$C$4:$I$27,MATCH(Schedules_8760!$C7327,Clg_StPt_Sch_EZ!$B$4:$B$27,0),MATCH(Schedules_8760!$F7327,Clg_StPt_Sch_EZ!$C$3:$I$3,0)),"F","C")</f>
        <v>25.555555555555554</v>
      </c>
      <c r="K7327" s="34">
        <f>CONVERT(INDEX(Clg_StPt_Sch_EZ!$C$31:$I$54,MATCH(Schedules_8760!$C7327,Clg_StPt_Sch_EZ!$B$31:$B$54,0),MATCH(Schedules_8760!$F7327,Clg_StPt_Sch_EZ!$C$30:$I$30,0)),"F","C")</f>
        <v>28.333333333333332</v>
      </c>
      <c r="L7327" s="34">
        <f>CONVERT(INDEX(DHW_StPt_Sch_EZ!$C$4:$I$27,MATCH(Schedules_8760!$C7327,DHW_StPt_Sch_EZ!$B$4:$B$27,0),MATCH(Schedules_8760!$F7327,DHW_StPt_Sch_EZ!$C$3:$I$3,0)),"F","C")</f>
        <v>53.333333333333329</v>
      </c>
      <c r="M7327" s="34">
        <f>CONVERT(INDEX(DHW_StPt_Sch_EZ!$C$31:$I$54,MATCH(Schedules_8760!$C7327,DHW_StPt_Sch_EZ!$B$31:$B$54,0),MATCH(Schedules_8760!$F7327,DHW_StPt_Sch_EZ!$C$30:$I$30,0)),"F","C")</f>
        <v>53.333333333333329</v>
      </c>
      <c r="N7327" s="12"/>
      <c r="O7327" s="12"/>
      <c r="P7327" s="12"/>
    </row>
    <row r="7328" spans="1:16" x14ac:dyDescent="0.25">
      <c r="A7328" s="35">
        <v>7327</v>
      </c>
      <c r="B7328" s="89">
        <v>306.25</v>
      </c>
      <c r="C7328" s="35">
        <f t="shared" si="570"/>
        <v>7</v>
      </c>
      <c r="D7328" s="35">
        <f t="shared" si="573"/>
        <v>306</v>
      </c>
      <c r="E7328" s="35">
        <f t="shared" si="574"/>
        <v>5</v>
      </c>
      <c r="F7328" s="35" t="str">
        <f t="shared" si="571"/>
        <v>Thursday</v>
      </c>
      <c r="G7328" s="35">
        <f t="shared" si="572"/>
        <v>11</v>
      </c>
      <c r="H7328" s="34">
        <f>CONVERT(INDEX(Htg_StPt_Sch_EZ!$C$4:$I$27,MATCH(Schedules_8760!$C7328,Htg_StPt_Sch_EZ!$B$4:$B$27,0),MATCH(Schedules_8760!$F7328,Htg_StPt_Sch_EZ!$C$3:$I$3,0)),"F","C")</f>
        <v>20.555555555555554</v>
      </c>
      <c r="I7328" s="34">
        <f>CONVERT(INDEX(Htg_StPt_Sch_EZ!$C$31:$I$54,MATCH(Schedules_8760!$C7328,Htg_StPt_Sch_EZ!$B$31:$B$54,0),MATCH(Schedules_8760!$F7328,Htg_StPt_Sch_EZ!$C$30:$I$30,0)),"F","C")</f>
        <v>19.444444444444443</v>
      </c>
      <c r="J7328" s="34">
        <f>CONVERT(INDEX(Clg_StPt_Sch_EZ!$C$4:$I$27,MATCH(Schedules_8760!$C7328,Clg_StPt_Sch_EZ!$B$4:$B$27,0),MATCH(Schedules_8760!$F7328,Clg_StPt_Sch_EZ!$C$3:$I$3,0)),"F","C")</f>
        <v>25.555555555555554</v>
      </c>
      <c r="K7328" s="34">
        <f>CONVERT(INDEX(Clg_StPt_Sch_EZ!$C$31:$I$54,MATCH(Schedules_8760!$C7328,Clg_StPt_Sch_EZ!$B$31:$B$54,0),MATCH(Schedules_8760!$F7328,Clg_StPt_Sch_EZ!$C$30:$I$30,0)),"F","C")</f>
        <v>28.333333333333332</v>
      </c>
      <c r="L7328" s="34">
        <f>CONVERT(INDEX(DHW_StPt_Sch_EZ!$C$4:$I$27,MATCH(Schedules_8760!$C7328,DHW_StPt_Sch_EZ!$B$4:$B$27,0),MATCH(Schedules_8760!$F7328,DHW_StPt_Sch_EZ!$C$3:$I$3,0)),"F","C")</f>
        <v>53.333333333333329</v>
      </c>
      <c r="M7328" s="34">
        <f>CONVERT(INDEX(DHW_StPt_Sch_EZ!$C$31:$I$54,MATCH(Schedules_8760!$C7328,DHW_StPt_Sch_EZ!$B$31:$B$54,0),MATCH(Schedules_8760!$F7328,DHW_StPt_Sch_EZ!$C$30:$I$30,0)),"F","C")</f>
        <v>53.333333333333329</v>
      </c>
      <c r="N7328" s="12"/>
      <c r="O7328" s="12"/>
      <c r="P7328" s="12"/>
    </row>
    <row r="7329" spans="1:16" x14ac:dyDescent="0.25">
      <c r="A7329" s="35">
        <v>7328</v>
      </c>
      <c r="B7329" s="89">
        <v>306.29166666666669</v>
      </c>
      <c r="C7329" s="35">
        <f t="shared" si="570"/>
        <v>8</v>
      </c>
      <c r="D7329" s="35">
        <f t="shared" si="573"/>
        <v>306</v>
      </c>
      <c r="E7329" s="35">
        <f t="shared" si="574"/>
        <v>5</v>
      </c>
      <c r="F7329" s="35" t="str">
        <f t="shared" si="571"/>
        <v>Thursday</v>
      </c>
      <c r="G7329" s="35">
        <f t="shared" si="572"/>
        <v>11</v>
      </c>
      <c r="H7329" s="34">
        <f>CONVERT(INDEX(Htg_StPt_Sch_EZ!$C$4:$I$27,MATCH(Schedules_8760!$C7329,Htg_StPt_Sch_EZ!$B$4:$B$27,0),MATCH(Schedules_8760!$F7329,Htg_StPt_Sch_EZ!$C$3:$I$3,0)),"F","C")</f>
        <v>20.555555555555554</v>
      </c>
      <c r="I7329" s="34">
        <f>CONVERT(INDEX(Htg_StPt_Sch_EZ!$C$31:$I$54,MATCH(Schedules_8760!$C7329,Htg_StPt_Sch_EZ!$B$31:$B$54,0),MATCH(Schedules_8760!$F7329,Htg_StPt_Sch_EZ!$C$30:$I$30,0)),"F","C")</f>
        <v>19.444444444444443</v>
      </c>
      <c r="J7329" s="34">
        <f>CONVERT(INDEX(Clg_StPt_Sch_EZ!$C$4:$I$27,MATCH(Schedules_8760!$C7329,Clg_StPt_Sch_EZ!$B$4:$B$27,0),MATCH(Schedules_8760!$F7329,Clg_StPt_Sch_EZ!$C$3:$I$3,0)),"F","C")</f>
        <v>25.555555555555554</v>
      </c>
      <c r="K7329" s="34">
        <f>CONVERT(INDEX(Clg_StPt_Sch_EZ!$C$31:$I$54,MATCH(Schedules_8760!$C7329,Clg_StPt_Sch_EZ!$B$31:$B$54,0),MATCH(Schedules_8760!$F7329,Clg_StPt_Sch_EZ!$C$30:$I$30,0)),"F","C")</f>
        <v>25</v>
      </c>
      <c r="L7329" s="34">
        <f>CONVERT(INDEX(DHW_StPt_Sch_EZ!$C$4:$I$27,MATCH(Schedules_8760!$C7329,DHW_StPt_Sch_EZ!$B$4:$B$27,0),MATCH(Schedules_8760!$F7329,DHW_StPt_Sch_EZ!$C$3:$I$3,0)),"F","C")</f>
        <v>53.333333333333329</v>
      </c>
      <c r="M7329" s="34">
        <f>CONVERT(INDEX(DHW_StPt_Sch_EZ!$C$31:$I$54,MATCH(Schedules_8760!$C7329,DHW_StPt_Sch_EZ!$B$31:$B$54,0),MATCH(Schedules_8760!$F7329,DHW_StPt_Sch_EZ!$C$30:$I$30,0)),"F","C")</f>
        <v>53.333333333333329</v>
      </c>
      <c r="N7329" s="12"/>
      <c r="O7329" s="12"/>
      <c r="P7329" s="12"/>
    </row>
    <row r="7330" spans="1:16" x14ac:dyDescent="0.25">
      <c r="A7330" s="35">
        <v>7329</v>
      </c>
      <c r="B7330" s="89">
        <v>306.33333333333331</v>
      </c>
      <c r="C7330" s="35">
        <f t="shared" si="570"/>
        <v>9</v>
      </c>
      <c r="D7330" s="35">
        <f t="shared" si="573"/>
        <v>306</v>
      </c>
      <c r="E7330" s="35">
        <f t="shared" si="574"/>
        <v>5</v>
      </c>
      <c r="F7330" s="35" t="str">
        <f t="shared" si="571"/>
        <v>Thursday</v>
      </c>
      <c r="G7330" s="35">
        <f t="shared" si="572"/>
        <v>11</v>
      </c>
      <c r="H7330" s="34">
        <f>CONVERT(INDEX(Htg_StPt_Sch_EZ!$C$4:$I$27,MATCH(Schedules_8760!$C7330,Htg_StPt_Sch_EZ!$B$4:$B$27,0),MATCH(Schedules_8760!$F7330,Htg_StPt_Sch_EZ!$C$3:$I$3,0)),"F","C")</f>
        <v>20.555555555555554</v>
      </c>
      <c r="I7330" s="34">
        <f>CONVERT(INDEX(Htg_StPt_Sch_EZ!$C$31:$I$54,MATCH(Schedules_8760!$C7330,Htg_StPt_Sch_EZ!$B$31:$B$54,0),MATCH(Schedules_8760!$F7330,Htg_StPt_Sch_EZ!$C$30:$I$30,0)),"F","C")</f>
        <v>19.444444444444443</v>
      </c>
      <c r="J7330" s="34">
        <f>CONVERT(INDEX(Clg_StPt_Sch_EZ!$C$4:$I$27,MATCH(Schedules_8760!$C7330,Clg_StPt_Sch_EZ!$B$4:$B$27,0),MATCH(Schedules_8760!$F7330,Clg_StPt_Sch_EZ!$C$3:$I$3,0)),"F","C")</f>
        <v>25.555555555555554</v>
      </c>
      <c r="K7330" s="34">
        <f>CONVERT(INDEX(Clg_StPt_Sch_EZ!$C$31:$I$54,MATCH(Schedules_8760!$C7330,Clg_StPt_Sch_EZ!$B$31:$B$54,0),MATCH(Schedules_8760!$F7330,Clg_StPt_Sch_EZ!$C$30:$I$30,0)),"F","C")</f>
        <v>25</v>
      </c>
      <c r="L7330" s="34">
        <f>CONVERT(INDEX(DHW_StPt_Sch_EZ!$C$4:$I$27,MATCH(Schedules_8760!$C7330,DHW_StPt_Sch_EZ!$B$4:$B$27,0),MATCH(Schedules_8760!$F7330,DHW_StPt_Sch_EZ!$C$3:$I$3,0)),"F","C")</f>
        <v>53.333333333333329</v>
      </c>
      <c r="M7330" s="34">
        <f>CONVERT(INDEX(DHW_StPt_Sch_EZ!$C$31:$I$54,MATCH(Schedules_8760!$C7330,DHW_StPt_Sch_EZ!$B$31:$B$54,0),MATCH(Schedules_8760!$F7330,DHW_StPt_Sch_EZ!$C$30:$I$30,0)),"F","C")</f>
        <v>53.333333333333329</v>
      </c>
      <c r="N7330" s="12"/>
      <c r="O7330" s="12"/>
      <c r="P7330" s="12"/>
    </row>
    <row r="7331" spans="1:16" x14ac:dyDescent="0.25">
      <c r="A7331" s="35">
        <v>7330</v>
      </c>
      <c r="B7331" s="89">
        <v>306.375</v>
      </c>
      <c r="C7331" s="35">
        <f t="shared" si="570"/>
        <v>10</v>
      </c>
      <c r="D7331" s="35">
        <f t="shared" si="573"/>
        <v>306</v>
      </c>
      <c r="E7331" s="35">
        <f t="shared" si="574"/>
        <v>5</v>
      </c>
      <c r="F7331" s="35" t="str">
        <f t="shared" si="571"/>
        <v>Thursday</v>
      </c>
      <c r="G7331" s="35">
        <f t="shared" si="572"/>
        <v>11</v>
      </c>
      <c r="H7331" s="34">
        <f>CONVERT(INDEX(Htg_StPt_Sch_EZ!$C$4:$I$27,MATCH(Schedules_8760!$C7331,Htg_StPt_Sch_EZ!$B$4:$B$27,0),MATCH(Schedules_8760!$F7331,Htg_StPt_Sch_EZ!$C$3:$I$3,0)),"F","C")</f>
        <v>20.555555555555554</v>
      </c>
      <c r="I7331" s="34">
        <f>CONVERT(INDEX(Htg_StPt_Sch_EZ!$C$31:$I$54,MATCH(Schedules_8760!$C7331,Htg_StPt_Sch_EZ!$B$31:$B$54,0),MATCH(Schedules_8760!$F7331,Htg_StPt_Sch_EZ!$C$30:$I$30,0)),"F","C")</f>
        <v>19.444444444444443</v>
      </c>
      <c r="J7331" s="34">
        <f>CONVERT(INDEX(Clg_StPt_Sch_EZ!$C$4:$I$27,MATCH(Schedules_8760!$C7331,Clg_StPt_Sch_EZ!$B$4:$B$27,0),MATCH(Schedules_8760!$F7331,Clg_StPt_Sch_EZ!$C$3:$I$3,0)),"F","C")</f>
        <v>25.555555555555554</v>
      </c>
      <c r="K7331" s="34">
        <f>CONVERT(INDEX(Clg_StPt_Sch_EZ!$C$31:$I$54,MATCH(Schedules_8760!$C7331,Clg_StPt_Sch_EZ!$B$31:$B$54,0),MATCH(Schedules_8760!$F7331,Clg_StPt_Sch_EZ!$C$30:$I$30,0)),"F","C")</f>
        <v>25</v>
      </c>
      <c r="L7331" s="34">
        <f>CONVERT(INDEX(DHW_StPt_Sch_EZ!$C$4:$I$27,MATCH(Schedules_8760!$C7331,DHW_StPt_Sch_EZ!$B$4:$B$27,0),MATCH(Schedules_8760!$F7331,DHW_StPt_Sch_EZ!$C$3:$I$3,0)),"F","C")</f>
        <v>53.333333333333329</v>
      </c>
      <c r="M7331" s="34">
        <f>CONVERT(INDEX(DHW_StPt_Sch_EZ!$C$31:$I$54,MATCH(Schedules_8760!$C7331,DHW_StPt_Sch_EZ!$B$31:$B$54,0),MATCH(Schedules_8760!$F7331,DHW_StPt_Sch_EZ!$C$30:$I$30,0)),"F","C")</f>
        <v>53.333333333333329</v>
      </c>
      <c r="N7331" s="12"/>
      <c r="O7331" s="12"/>
      <c r="P7331" s="12"/>
    </row>
    <row r="7332" spans="1:16" x14ac:dyDescent="0.25">
      <c r="A7332" s="35">
        <v>7331</v>
      </c>
      <c r="B7332" s="89">
        <v>306.41666666666669</v>
      </c>
      <c r="C7332" s="35">
        <f t="shared" si="570"/>
        <v>11</v>
      </c>
      <c r="D7332" s="35">
        <f t="shared" si="573"/>
        <v>306</v>
      </c>
      <c r="E7332" s="35">
        <f t="shared" si="574"/>
        <v>5</v>
      </c>
      <c r="F7332" s="35" t="str">
        <f t="shared" si="571"/>
        <v>Thursday</v>
      </c>
      <c r="G7332" s="35">
        <f t="shared" si="572"/>
        <v>11</v>
      </c>
      <c r="H7332" s="34">
        <f>CONVERT(INDEX(Htg_StPt_Sch_EZ!$C$4:$I$27,MATCH(Schedules_8760!$C7332,Htg_StPt_Sch_EZ!$B$4:$B$27,0),MATCH(Schedules_8760!$F7332,Htg_StPt_Sch_EZ!$C$3:$I$3,0)),"F","C")</f>
        <v>20.555555555555554</v>
      </c>
      <c r="I7332" s="34">
        <f>CONVERT(INDEX(Htg_StPt_Sch_EZ!$C$31:$I$54,MATCH(Schedules_8760!$C7332,Htg_StPt_Sch_EZ!$B$31:$B$54,0),MATCH(Schedules_8760!$F7332,Htg_StPt_Sch_EZ!$C$30:$I$30,0)),"F","C")</f>
        <v>19.444444444444443</v>
      </c>
      <c r="J7332" s="34">
        <f>CONVERT(INDEX(Clg_StPt_Sch_EZ!$C$4:$I$27,MATCH(Schedules_8760!$C7332,Clg_StPt_Sch_EZ!$B$4:$B$27,0),MATCH(Schedules_8760!$F7332,Clg_StPt_Sch_EZ!$C$3:$I$3,0)),"F","C")</f>
        <v>25.555555555555554</v>
      </c>
      <c r="K7332" s="34">
        <f>CONVERT(INDEX(Clg_StPt_Sch_EZ!$C$31:$I$54,MATCH(Schedules_8760!$C7332,Clg_StPt_Sch_EZ!$B$31:$B$54,0),MATCH(Schedules_8760!$F7332,Clg_StPt_Sch_EZ!$C$30:$I$30,0)),"F","C")</f>
        <v>25</v>
      </c>
      <c r="L7332" s="34">
        <f>CONVERT(INDEX(DHW_StPt_Sch_EZ!$C$4:$I$27,MATCH(Schedules_8760!$C7332,DHW_StPt_Sch_EZ!$B$4:$B$27,0),MATCH(Schedules_8760!$F7332,DHW_StPt_Sch_EZ!$C$3:$I$3,0)),"F","C")</f>
        <v>53.333333333333329</v>
      </c>
      <c r="M7332" s="34">
        <f>CONVERT(INDEX(DHW_StPt_Sch_EZ!$C$31:$I$54,MATCH(Schedules_8760!$C7332,DHW_StPt_Sch_EZ!$B$31:$B$54,0),MATCH(Schedules_8760!$F7332,DHW_StPt_Sch_EZ!$C$30:$I$30,0)),"F","C")</f>
        <v>53.333333333333329</v>
      </c>
      <c r="N7332" s="12"/>
      <c r="O7332" s="12"/>
      <c r="P7332" s="12"/>
    </row>
    <row r="7333" spans="1:16" x14ac:dyDescent="0.25">
      <c r="A7333" s="35">
        <v>7332</v>
      </c>
      <c r="B7333" s="89">
        <v>306.45833333333331</v>
      </c>
      <c r="C7333" s="35">
        <f t="shared" si="570"/>
        <v>12</v>
      </c>
      <c r="D7333" s="35">
        <f t="shared" si="573"/>
        <v>306</v>
      </c>
      <c r="E7333" s="35">
        <f t="shared" si="574"/>
        <v>5</v>
      </c>
      <c r="F7333" s="35" t="str">
        <f t="shared" si="571"/>
        <v>Thursday</v>
      </c>
      <c r="G7333" s="35">
        <f t="shared" si="572"/>
        <v>11</v>
      </c>
      <c r="H7333" s="34">
        <f>CONVERT(INDEX(Htg_StPt_Sch_EZ!$C$4:$I$27,MATCH(Schedules_8760!$C7333,Htg_StPt_Sch_EZ!$B$4:$B$27,0),MATCH(Schedules_8760!$F7333,Htg_StPt_Sch_EZ!$C$3:$I$3,0)),"F","C")</f>
        <v>20.555555555555554</v>
      </c>
      <c r="I7333" s="34">
        <f>CONVERT(INDEX(Htg_StPt_Sch_EZ!$C$31:$I$54,MATCH(Schedules_8760!$C7333,Htg_StPt_Sch_EZ!$B$31:$B$54,0),MATCH(Schedules_8760!$F7333,Htg_StPt_Sch_EZ!$C$30:$I$30,0)),"F","C")</f>
        <v>19.444444444444443</v>
      </c>
      <c r="J7333" s="34">
        <f>CONVERT(INDEX(Clg_StPt_Sch_EZ!$C$4:$I$27,MATCH(Schedules_8760!$C7333,Clg_StPt_Sch_EZ!$B$4:$B$27,0),MATCH(Schedules_8760!$F7333,Clg_StPt_Sch_EZ!$C$3:$I$3,0)),"F","C")</f>
        <v>25.555555555555554</v>
      </c>
      <c r="K7333" s="34">
        <f>CONVERT(INDEX(Clg_StPt_Sch_EZ!$C$31:$I$54,MATCH(Schedules_8760!$C7333,Clg_StPt_Sch_EZ!$B$31:$B$54,0),MATCH(Schedules_8760!$F7333,Clg_StPt_Sch_EZ!$C$30:$I$30,0)),"F","C")</f>
        <v>25</v>
      </c>
      <c r="L7333" s="34">
        <f>CONVERT(INDEX(DHW_StPt_Sch_EZ!$C$4:$I$27,MATCH(Schedules_8760!$C7333,DHW_StPt_Sch_EZ!$B$4:$B$27,0),MATCH(Schedules_8760!$F7333,DHW_StPt_Sch_EZ!$C$3:$I$3,0)),"F","C")</f>
        <v>53.333333333333329</v>
      </c>
      <c r="M7333" s="34">
        <f>CONVERT(INDEX(DHW_StPt_Sch_EZ!$C$31:$I$54,MATCH(Schedules_8760!$C7333,DHW_StPt_Sch_EZ!$B$31:$B$54,0),MATCH(Schedules_8760!$F7333,DHW_StPt_Sch_EZ!$C$30:$I$30,0)),"F","C")</f>
        <v>53.333333333333329</v>
      </c>
      <c r="N7333" s="12"/>
      <c r="O7333" s="12"/>
      <c r="P7333" s="12"/>
    </row>
    <row r="7334" spans="1:16" x14ac:dyDescent="0.25">
      <c r="A7334" s="35">
        <v>7333</v>
      </c>
      <c r="B7334" s="89">
        <v>306.5</v>
      </c>
      <c r="C7334" s="35">
        <f t="shared" si="570"/>
        <v>13</v>
      </c>
      <c r="D7334" s="35">
        <f t="shared" si="573"/>
        <v>306</v>
      </c>
      <c r="E7334" s="35">
        <f t="shared" si="574"/>
        <v>5</v>
      </c>
      <c r="F7334" s="35" t="str">
        <f t="shared" si="571"/>
        <v>Thursday</v>
      </c>
      <c r="G7334" s="35">
        <f t="shared" si="572"/>
        <v>11</v>
      </c>
      <c r="H7334" s="34">
        <f>CONVERT(INDEX(Htg_StPt_Sch_EZ!$C$4:$I$27,MATCH(Schedules_8760!$C7334,Htg_StPt_Sch_EZ!$B$4:$B$27,0),MATCH(Schedules_8760!$F7334,Htg_StPt_Sch_EZ!$C$3:$I$3,0)),"F","C")</f>
        <v>20.555555555555554</v>
      </c>
      <c r="I7334" s="34">
        <f>CONVERT(INDEX(Htg_StPt_Sch_EZ!$C$31:$I$54,MATCH(Schedules_8760!$C7334,Htg_StPt_Sch_EZ!$B$31:$B$54,0),MATCH(Schedules_8760!$F7334,Htg_StPt_Sch_EZ!$C$30:$I$30,0)),"F","C")</f>
        <v>19.444444444444443</v>
      </c>
      <c r="J7334" s="34">
        <f>CONVERT(INDEX(Clg_StPt_Sch_EZ!$C$4:$I$27,MATCH(Schedules_8760!$C7334,Clg_StPt_Sch_EZ!$B$4:$B$27,0),MATCH(Schedules_8760!$F7334,Clg_StPt_Sch_EZ!$C$3:$I$3,0)),"F","C")</f>
        <v>25.555555555555554</v>
      </c>
      <c r="K7334" s="34">
        <f>CONVERT(INDEX(Clg_StPt_Sch_EZ!$C$31:$I$54,MATCH(Schedules_8760!$C7334,Clg_StPt_Sch_EZ!$B$31:$B$54,0),MATCH(Schedules_8760!$F7334,Clg_StPt_Sch_EZ!$C$30:$I$30,0)),"F","C")</f>
        <v>25</v>
      </c>
      <c r="L7334" s="34">
        <f>CONVERT(INDEX(DHW_StPt_Sch_EZ!$C$4:$I$27,MATCH(Schedules_8760!$C7334,DHW_StPt_Sch_EZ!$B$4:$B$27,0),MATCH(Schedules_8760!$F7334,DHW_StPt_Sch_EZ!$C$3:$I$3,0)),"F","C")</f>
        <v>53.333333333333329</v>
      </c>
      <c r="M7334" s="34">
        <f>CONVERT(INDEX(DHW_StPt_Sch_EZ!$C$31:$I$54,MATCH(Schedules_8760!$C7334,DHW_StPt_Sch_EZ!$B$31:$B$54,0),MATCH(Schedules_8760!$F7334,DHW_StPt_Sch_EZ!$C$30:$I$30,0)),"F","C")</f>
        <v>53.333333333333329</v>
      </c>
      <c r="N7334" s="12"/>
      <c r="O7334" s="12"/>
      <c r="P7334" s="12"/>
    </row>
    <row r="7335" spans="1:16" x14ac:dyDescent="0.25">
      <c r="A7335" s="35">
        <v>7334</v>
      </c>
      <c r="B7335" s="89">
        <v>306.54166666666669</v>
      </c>
      <c r="C7335" s="35">
        <f t="shared" si="570"/>
        <v>14</v>
      </c>
      <c r="D7335" s="35">
        <f t="shared" si="573"/>
        <v>306</v>
      </c>
      <c r="E7335" s="35">
        <f t="shared" si="574"/>
        <v>5</v>
      </c>
      <c r="F7335" s="35" t="str">
        <f t="shared" si="571"/>
        <v>Thursday</v>
      </c>
      <c r="G7335" s="35">
        <f t="shared" si="572"/>
        <v>11</v>
      </c>
      <c r="H7335" s="34">
        <f>CONVERT(INDEX(Htg_StPt_Sch_EZ!$C$4:$I$27,MATCH(Schedules_8760!$C7335,Htg_StPt_Sch_EZ!$B$4:$B$27,0),MATCH(Schedules_8760!$F7335,Htg_StPt_Sch_EZ!$C$3:$I$3,0)),"F","C")</f>
        <v>20.555555555555554</v>
      </c>
      <c r="I7335" s="34">
        <f>CONVERT(INDEX(Htg_StPt_Sch_EZ!$C$31:$I$54,MATCH(Schedules_8760!$C7335,Htg_StPt_Sch_EZ!$B$31:$B$54,0),MATCH(Schedules_8760!$F7335,Htg_StPt_Sch_EZ!$C$30:$I$30,0)),"F","C")</f>
        <v>19.444444444444443</v>
      </c>
      <c r="J7335" s="34">
        <f>CONVERT(INDEX(Clg_StPt_Sch_EZ!$C$4:$I$27,MATCH(Schedules_8760!$C7335,Clg_StPt_Sch_EZ!$B$4:$B$27,0),MATCH(Schedules_8760!$F7335,Clg_StPt_Sch_EZ!$C$3:$I$3,0)),"F","C")</f>
        <v>25.555555555555554</v>
      </c>
      <c r="K7335" s="34">
        <f>CONVERT(INDEX(Clg_StPt_Sch_EZ!$C$31:$I$54,MATCH(Schedules_8760!$C7335,Clg_StPt_Sch_EZ!$B$31:$B$54,0),MATCH(Schedules_8760!$F7335,Clg_StPt_Sch_EZ!$C$30:$I$30,0)),"F","C")</f>
        <v>25</v>
      </c>
      <c r="L7335" s="34">
        <f>CONVERT(INDEX(DHW_StPt_Sch_EZ!$C$4:$I$27,MATCH(Schedules_8760!$C7335,DHW_StPt_Sch_EZ!$B$4:$B$27,0),MATCH(Schedules_8760!$F7335,DHW_StPt_Sch_EZ!$C$3:$I$3,0)),"F","C")</f>
        <v>53.333333333333329</v>
      </c>
      <c r="M7335" s="34">
        <f>CONVERT(INDEX(DHW_StPt_Sch_EZ!$C$31:$I$54,MATCH(Schedules_8760!$C7335,DHW_StPt_Sch_EZ!$B$31:$B$54,0),MATCH(Schedules_8760!$F7335,DHW_StPt_Sch_EZ!$C$30:$I$30,0)),"F","C")</f>
        <v>53.333333333333329</v>
      </c>
      <c r="N7335" s="12"/>
      <c r="O7335" s="12"/>
      <c r="P7335" s="12"/>
    </row>
    <row r="7336" spans="1:16" x14ac:dyDescent="0.25">
      <c r="A7336" s="35">
        <v>7335</v>
      </c>
      <c r="B7336" s="89">
        <v>306.58333333333331</v>
      </c>
      <c r="C7336" s="35">
        <f t="shared" si="570"/>
        <v>15</v>
      </c>
      <c r="D7336" s="35">
        <f t="shared" si="573"/>
        <v>306</v>
      </c>
      <c r="E7336" s="35">
        <f t="shared" si="574"/>
        <v>5</v>
      </c>
      <c r="F7336" s="35" t="str">
        <f t="shared" si="571"/>
        <v>Thursday</v>
      </c>
      <c r="G7336" s="35">
        <f t="shared" si="572"/>
        <v>11</v>
      </c>
      <c r="H7336" s="34">
        <f>CONVERT(INDEX(Htg_StPt_Sch_EZ!$C$4:$I$27,MATCH(Schedules_8760!$C7336,Htg_StPt_Sch_EZ!$B$4:$B$27,0),MATCH(Schedules_8760!$F7336,Htg_StPt_Sch_EZ!$C$3:$I$3,0)),"F","C")</f>
        <v>20.555555555555554</v>
      </c>
      <c r="I7336" s="34">
        <f>CONVERT(INDEX(Htg_StPt_Sch_EZ!$C$31:$I$54,MATCH(Schedules_8760!$C7336,Htg_StPt_Sch_EZ!$B$31:$B$54,0),MATCH(Schedules_8760!$F7336,Htg_StPt_Sch_EZ!$C$30:$I$30,0)),"F","C")</f>
        <v>21.111111111111111</v>
      </c>
      <c r="J7336" s="34">
        <f>CONVERT(INDEX(Clg_StPt_Sch_EZ!$C$4:$I$27,MATCH(Schedules_8760!$C7336,Clg_StPt_Sch_EZ!$B$4:$B$27,0),MATCH(Schedules_8760!$F7336,Clg_StPt_Sch_EZ!$C$3:$I$3,0)),"F","C")</f>
        <v>25.555555555555554</v>
      </c>
      <c r="K7336" s="34">
        <f>CONVERT(INDEX(Clg_StPt_Sch_EZ!$C$31:$I$54,MATCH(Schedules_8760!$C7336,Clg_StPt_Sch_EZ!$B$31:$B$54,0),MATCH(Schedules_8760!$F7336,Clg_StPt_Sch_EZ!$C$30:$I$30,0)),"F","C")</f>
        <v>25</v>
      </c>
      <c r="L7336" s="34">
        <f>CONVERT(INDEX(DHW_StPt_Sch_EZ!$C$4:$I$27,MATCH(Schedules_8760!$C7336,DHW_StPt_Sch_EZ!$B$4:$B$27,0),MATCH(Schedules_8760!$F7336,DHW_StPt_Sch_EZ!$C$3:$I$3,0)),"F","C")</f>
        <v>53.333333333333329</v>
      </c>
      <c r="M7336" s="34">
        <f>CONVERT(INDEX(DHW_StPt_Sch_EZ!$C$31:$I$54,MATCH(Schedules_8760!$C7336,DHW_StPt_Sch_EZ!$B$31:$B$54,0),MATCH(Schedules_8760!$F7336,DHW_StPt_Sch_EZ!$C$30:$I$30,0)),"F","C")</f>
        <v>53.333333333333329</v>
      </c>
      <c r="N7336" s="12"/>
      <c r="O7336" s="12"/>
      <c r="P7336" s="12"/>
    </row>
    <row r="7337" spans="1:16" x14ac:dyDescent="0.25">
      <c r="A7337" s="35">
        <v>7336</v>
      </c>
      <c r="B7337" s="89">
        <v>306.625</v>
      </c>
      <c r="C7337" s="35">
        <f t="shared" si="570"/>
        <v>16</v>
      </c>
      <c r="D7337" s="35">
        <f t="shared" si="573"/>
        <v>306</v>
      </c>
      <c r="E7337" s="35">
        <f t="shared" si="574"/>
        <v>5</v>
      </c>
      <c r="F7337" s="35" t="str">
        <f t="shared" si="571"/>
        <v>Thursday</v>
      </c>
      <c r="G7337" s="35">
        <f t="shared" si="572"/>
        <v>11</v>
      </c>
      <c r="H7337" s="34">
        <f>CONVERT(INDEX(Htg_StPt_Sch_EZ!$C$4:$I$27,MATCH(Schedules_8760!$C7337,Htg_StPt_Sch_EZ!$B$4:$B$27,0),MATCH(Schedules_8760!$F7337,Htg_StPt_Sch_EZ!$C$3:$I$3,0)),"F","C")</f>
        <v>20.555555555555554</v>
      </c>
      <c r="I7337" s="34">
        <f>CONVERT(INDEX(Htg_StPt_Sch_EZ!$C$31:$I$54,MATCH(Schedules_8760!$C7337,Htg_StPt_Sch_EZ!$B$31:$B$54,0),MATCH(Schedules_8760!$F7337,Htg_StPt_Sch_EZ!$C$30:$I$30,0)),"F","C")</f>
        <v>21.111111111111111</v>
      </c>
      <c r="J7337" s="34">
        <f>CONVERT(INDEX(Clg_StPt_Sch_EZ!$C$4:$I$27,MATCH(Schedules_8760!$C7337,Clg_StPt_Sch_EZ!$B$4:$B$27,0),MATCH(Schedules_8760!$F7337,Clg_StPt_Sch_EZ!$C$3:$I$3,0)),"F","C")</f>
        <v>25.555555555555554</v>
      </c>
      <c r="K7337" s="34">
        <f>CONVERT(INDEX(Clg_StPt_Sch_EZ!$C$31:$I$54,MATCH(Schedules_8760!$C7337,Clg_StPt_Sch_EZ!$B$31:$B$54,0),MATCH(Schedules_8760!$F7337,Clg_StPt_Sch_EZ!$C$30:$I$30,0)),"F","C")</f>
        <v>25</v>
      </c>
      <c r="L7337" s="34">
        <f>CONVERT(INDEX(DHW_StPt_Sch_EZ!$C$4:$I$27,MATCH(Schedules_8760!$C7337,DHW_StPt_Sch_EZ!$B$4:$B$27,0),MATCH(Schedules_8760!$F7337,DHW_StPt_Sch_EZ!$C$3:$I$3,0)),"F","C")</f>
        <v>53.333333333333329</v>
      </c>
      <c r="M7337" s="34">
        <f>CONVERT(INDEX(DHW_StPt_Sch_EZ!$C$31:$I$54,MATCH(Schedules_8760!$C7337,DHW_StPt_Sch_EZ!$B$31:$B$54,0),MATCH(Schedules_8760!$F7337,DHW_StPt_Sch_EZ!$C$30:$I$30,0)),"F","C")</f>
        <v>53.333333333333329</v>
      </c>
      <c r="N7337" s="12"/>
      <c r="O7337" s="12"/>
      <c r="P7337" s="12"/>
    </row>
    <row r="7338" spans="1:16" x14ac:dyDescent="0.25">
      <c r="A7338" s="35">
        <v>7337</v>
      </c>
      <c r="B7338" s="89">
        <v>306.66666666666669</v>
      </c>
      <c r="C7338" s="35">
        <f t="shared" si="570"/>
        <v>17</v>
      </c>
      <c r="D7338" s="35">
        <f t="shared" si="573"/>
        <v>306</v>
      </c>
      <c r="E7338" s="35">
        <f t="shared" si="574"/>
        <v>5</v>
      </c>
      <c r="F7338" s="35" t="str">
        <f t="shared" si="571"/>
        <v>Thursday</v>
      </c>
      <c r="G7338" s="35">
        <f t="shared" si="572"/>
        <v>11</v>
      </c>
      <c r="H7338" s="34">
        <f>CONVERT(INDEX(Htg_StPt_Sch_EZ!$C$4:$I$27,MATCH(Schedules_8760!$C7338,Htg_StPt_Sch_EZ!$B$4:$B$27,0),MATCH(Schedules_8760!$F7338,Htg_StPt_Sch_EZ!$C$3:$I$3,0)),"F","C")</f>
        <v>20.555555555555554</v>
      </c>
      <c r="I7338" s="34">
        <f>CONVERT(INDEX(Htg_StPt_Sch_EZ!$C$31:$I$54,MATCH(Schedules_8760!$C7338,Htg_StPt_Sch_EZ!$B$31:$B$54,0),MATCH(Schedules_8760!$F7338,Htg_StPt_Sch_EZ!$C$30:$I$30,0)),"F","C")</f>
        <v>17.777777777777779</v>
      </c>
      <c r="J7338" s="34">
        <f>CONVERT(INDEX(Clg_StPt_Sch_EZ!$C$4:$I$27,MATCH(Schedules_8760!$C7338,Clg_StPt_Sch_EZ!$B$4:$B$27,0),MATCH(Schedules_8760!$F7338,Clg_StPt_Sch_EZ!$C$3:$I$3,0)),"F","C")</f>
        <v>25.555555555555554</v>
      </c>
      <c r="K7338" s="34">
        <f>CONVERT(INDEX(Clg_StPt_Sch_EZ!$C$31:$I$54,MATCH(Schedules_8760!$C7338,Clg_StPt_Sch_EZ!$B$31:$B$54,0),MATCH(Schedules_8760!$F7338,Clg_StPt_Sch_EZ!$C$30:$I$30,0)),"F","C")</f>
        <v>25</v>
      </c>
      <c r="L7338" s="34">
        <f>CONVERT(INDEX(DHW_StPt_Sch_EZ!$C$4:$I$27,MATCH(Schedules_8760!$C7338,DHW_StPt_Sch_EZ!$B$4:$B$27,0),MATCH(Schedules_8760!$F7338,DHW_StPt_Sch_EZ!$C$3:$I$3,0)),"F","C")</f>
        <v>53.333333333333329</v>
      </c>
      <c r="M7338" s="34">
        <f>CONVERT(INDEX(DHW_StPt_Sch_EZ!$C$31:$I$54,MATCH(Schedules_8760!$C7338,DHW_StPt_Sch_EZ!$B$31:$B$54,0),MATCH(Schedules_8760!$F7338,DHW_StPt_Sch_EZ!$C$30:$I$30,0)),"F","C")</f>
        <v>53.333333333333329</v>
      </c>
      <c r="N7338" s="12"/>
      <c r="O7338" s="12"/>
      <c r="P7338" s="12"/>
    </row>
    <row r="7339" spans="1:16" x14ac:dyDescent="0.25">
      <c r="A7339" s="35">
        <v>7338</v>
      </c>
      <c r="B7339" s="89">
        <v>306.70833333333331</v>
      </c>
      <c r="C7339" s="35">
        <f t="shared" si="570"/>
        <v>18</v>
      </c>
      <c r="D7339" s="35">
        <f t="shared" si="573"/>
        <v>306</v>
      </c>
      <c r="E7339" s="35">
        <f t="shared" si="574"/>
        <v>5</v>
      </c>
      <c r="F7339" s="35" t="str">
        <f t="shared" si="571"/>
        <v>Thursday</v>
      </c>
      <c r="G7339" s="35">
        <f t="shared" si="572"/>
        <v>11</v>
      </c>
      <c r="H7339" s="34">
        <f>CONVERT(INDEX(Htg_StPt_Sch_EZ!$C$4:$I$27,MATCH(Schedules_8760!$C7339,Htg_StPt_Sch_EZ!$B$4:$B$27,0),MATCH(Schedules_8760!$F7339,Htg_StPt_Sch_EZ!$C$3:$I$3,0)),"F","C")</f>
        <v>20.555555555555554</v>
      </c>
      <c r="I7339" s="34">
        <f>CONVERT(INDEX(Htg_StPt_Sch_EZ!$C$31:$I$54,MATCH(Schedules_8760!$C7339,Htg_StPt_Sch_EZ!$B$31:$B$54,0),MATCH(Schedules_8760!$F7339,Htg_StPt_Sch_EZ!$C$30:$I$30,0)),"F","C")</f>
        <v>17.777777777777779</v>
      </c>
      <c r="J7339" s="34">
        <f>CONVERT(INDEX(Clg_StPt_Sch_EZ!$C$4:$I$27,MATCH(Schedules_8760!$C7339,Clg_StPt_Sch_EZ!$B$4:$B$27,0),MATCH(Schedules_8760!$F7339,Clg_StPt_Sch_EZ!$C$3:$I$3,0)),"F","C")</f>
        <v>25.555555555555554</v>
      </c>
      <c r="K7339" s="34">
        <f>CONVERT(INDEX(Clg_StPt_Sch_EZ!$C$31:$I$54,MATCH(Schedules_8760!$C7339,Clg_StPt_Sch_EZ!$B$31:$B$54,0),MATCH(Schedules_8760!$F7339,Clg_StPt_Sch_EZ!$C$30:$I$30,0)),"F","C")</f>
        <v>28.333333333333332</v>
      </c>
      <c r="L7339" s="34">
        <f>CONVERT(INDEX(DHW_StPt_Sch_EZ!$C$4:$I$27,MATCH(Schedules_8760!$C7339,DHW_StPt_Sch_EZ!$B$4:$B$27,0),MATCH(Schedules_8760!$F7339,DHW_StPt_Sch_EZ!$C$3:$I$3,0)),"F","C")</f>
        <v>53.333333333333329</v>
      </c>
      <c r="M7339" s="34">
        <f>CONVERT(INDEX(DHW_StPt_Sch_EZ!$C$31:$I$54,MATCH(Schedules_8760!$C7339,DHW_StPt_Sch_EZ!$B$31:$B$54,0),MATCH(Schedules_8760!$F7339,DHW_StPt_Sch_EZ!$C$30:$I$30,0)),"F","C")</f>
        <v>53.333333333333329</v>
      </c>
      <c r="N7339" s="12"/>
      <c r="O7339" s="12"/>
      <c r="P7339" s="12"/>
    </row>
    <row r="7340" spans="1:16" x14ac:dyDescent="0.25">
      <c r="A7340" s="35">
        <v>7339</v>
      </c>
      <c r="B7340" s="89">
        <v>306.75</v>
      </c>
      <c r="C7340" s="35">
        <f t="shared" si="570"/>
        <v>19</v>
      </c>
      <c r="D7340" s="35">
        <f t="shared" si="573"/>
        <v>306</v>
      </c>
      <c r="E7340" s="35">
        <f t="shared" si="574"/>
        <v>5</v>
      </c>
      <c r="F7340" s="35" t="str">
        <f t="shared" si="571"/>
        <v>Thursday</v>
      </c>
      <c r="G7340" s="35">
        <f t="shared" si="572"/>
        <v>11</v>
      </c>
      <c r="H7340" s="34">
        <f>CONVERT(INDEX(Htg_StPt_Sch_EZ!$C$4:$I$27,MATCH(Schedules_8760!$C7340,Htg_StPt_Sch_EZ!$B$4:$B$27,0),MATCH(Schedules_8760!$F7340,Htg_StPt_Sch_EZ!$C$3:$I$3,0)),"F","C")</f>
        <v>20.555555555555554</v>
      </c>
      <c r="I7340" s="34">
        <f>CONVERT(INDEX(Htg_StPt_Sch_EZ!$C$31:$I$54,MATCH(Schedules_8760!$C7340,Htg_StPt_Sch_EZ!$B$31:$B$54,0),MATCH(Schedules_8760!$F7340,Htg_StPt_Sch_EZ!$C$30:$I$30,0)),"F","C")</f>
        <v>18.333333333333332</v>
      </c>
      <c r="J7340" s="34">
        <f>CONVERT(INDEX(Clg_StPt_Sch_EZ!$C$4:$I$27,MATCH(Schedules_8760!$C7340,Clg_StPt_Sch_EZ!$B$4:$B$27,0),MATCH(Schedules_8760!$F7340,Clg_StPt_Sch_EZ!$C$3:$I$3,0)),"F","C")</f>
        <v>25.555555555555554</v>
      </c>
      <c r="K7340" s="34">
        <f>CONVERT(INDEX(Clg_StPt_Sch_EZ!$C$31:$I$54,MATCH(Schedules_8760!$C7340,Clg_StPt_Sch_EZ!$B$31:$B$54,0),MATCH(Schedules_8760!$F7340,Clg_StPt_Sch_EZ!$C$30:$I$30,0)),"F","C")</f>
        <v>28.333333333333332</v>
      </c>
      <c r="L7340" s="34">
        <f>CONVERT(INDEX(DHW_StPt_Sch_EZ!$C$4:$I$27,MATCH(Schedules_8760!$C7340,DHW_StPt_Sch_EZ!$B$4:$B$27,0),MATCH(Schedules_8760!$F7340,DHW_StPt_Sch_EZ!$C$3:$I$3,0)),"F","C")</f>
        <v>53.333333333333329</v>
      </c>
      <c r="M7340" s="34">
        <f>CONVERT(INDEX(DHW_StPt_Sch_EZ!$C$31:$I$54,MATCH(Schedules_8760!$C7340,DHW_StPt_Sch_EZ!$B$31:$B$54,0),MATCH(Schedules_8760!$F7340,DHW_StPt_Sch_EZ!$C$30:$I$30,0)),"F","C")</f>
        <v>53.333333333333329</v>
      </c>
      <c r="N7340" s="12"/>
      <c r="O7340" s="12"/>
      <c r="P7340" s="12"/>
    </row>
    <row r="7341" spans="1:16" x14ac:dyDescent="0.25">
      <c r="A7341" s="35">
        <v>7340</v>
      </c>
      <c r="B7341" s="89">
        <v>306.79166666666669</v>
      </c>
      <c r="C7341" s="35">
        <f t="shared" si="570"/>
        <v>20</v>
      </c>
      <c r="D7341" s="35">
        <f t="shared" si="573"/>
        <v>306</v>
      </c>
      <c r="E7341" s="35">
        <f t="shared" si="574"/>
        <v>5</v>
      </c>
      <c r="F7341" s="35" t="str">
        <f t="shared" si="571"/>
        <v>Thursday</v>
      </c>
      <c r="G7341" s="35">
        <f t="shared" si="572"/>
        <v>11</v>
      </c>
      <c r="H7341" s="34">
        <f>CONVERT(INDEX(Htg_StPt_Sch_EZ!$C$4:$I$27,MATCH(Schedules_8760!$C7341,Htg_StPt_Sch_EZ!$B$4:$B$27,0),MATCH(Schedules_8760!$F7341,Htg_StPt_Sch_EZ!$C$3:$I$3,0)),"F","C")</f>
        <v>20.555555555555554</v>
      </c>
      <c r="I7341" s="34">
        <f>CONVERT(INDEX(Htg_StPt_Sch_EZ!$C$31:$I$54,MATCH(Schedules_8760!$C7341,Htg_StPt_Sch_EZ!$B$31:$B$54,0),MATCH(Schedules_8760!$F7341,Htg_StPt_Sch_EZ!$C$30:$I$30,0)),"F","C")</f>
        <v>18.888888888888889</v>
      </c>
      <c r="J7341" s="34">
        <f>CONVERT(INDEX(Clg_StPt_Sch_EZ!$C$4:$I$27,MATCH(Schedules_8760!$C7341,Clg_StPt_Sch_EZ!$B$4:$B$27,0),MATCH(Schedules_8760!$F7341,Clg_StPt_Sch_EZ!$C$3:$I$3,0)),"F","C")</f>
        <v>25.555555555555554</v>
      </c>
      <c r="K7341" s="34">
        <f>CONVERT(INDEX(Clg_StPt_Sch_EZ!$C$31:$I$54,MATCH(Schedules_8760!$C7341,Clg_StPt_Sch_EZ!$B$31:$B$54,0),MATCH(Schedules_8760!$F7341,Clg_StPt_Sch_EZ!$C$30:$I$30,0)),"F","C")</f>
        <v>28.333333333333332</v>
      </c>
      <c r="L7341" s="34">
        <f>CONVERT(INDEX(DHW_StPt_Sch_EZ!$C$4:$I$27,MATCH(Schedules_8760!$C7341,DHW_StPt_Sch_EZ!$B$4:$B$27,0),MATCH(Schedules_8760!$F7341,DHW_StPt_Sch_EZ!$C$3:$I$3,0)),"F","C")</f>
        <v>53.333333333333329</v>
      </c>
      <c r="M7341" s="34">
        <f>CONVERT(INDEX(DHW_StPt_Sch_EZ!$C$31:$I$54,MATCH(Schedules_8760!$C7341,DHW_StPt_Sch_EZ!$B$31:$B$54,0),MATCH(Schedules_8760!$F7341,DHW_StPt_Sch_EZ!$C$30:$I$30,0)),"F","C")</f>
        <v>53.333333333333329</v>
      </c>
      <c r="N7341" s="12"/>
      <c r="O7341" s="12"/>
      <c r="P7341" s="12"/>
    </row>
    <row r="7342" spans="1:16" x14ac:dyDescent="0.25">
      <c r="A7342" s="35">
        <v>7341</v>
      </c>
      <c r="B7342" s="89">
        <v>306.83333333333331</v>
      </c>
      <c r="C7342" s="35">
        <f t="shared" si="570"/>
        <v>21</v>
      </c>
      <c r="D7342" s="35">
        <f t="shared" si="573"/>
        <v>306</v>
      </c>
      <c r="E7342" s="35">
        <f t="shared" si="574"/>
        <v>5</v>
      </c>
      <c r="F7342" s="35" t="str">
        <f t="shared" si="571"/>
        <v>Thursday</v>
      </c>
      <c r="G7342" s="35">
        <f t="shared" si="572"/>
        <v>11</v>
      </c>
      <c r="H7342" s="34">
        <f>CONVERT(INDEX(Htg_StPt_Sch_EZ!$C$4:$I$27,MATCH(Schedules_8760!$C7342,Htg_StPt_Sch_EZ!$B$4:$B$27,0),MATCH(Schedules_8760!$F7342,Htg_StPt_Sch_EZ!$C$3:$I$3,0)),"F","C")</f>
        <v>20.555555555555554</v>
      </c>
      <c r="I7342" s="34">
        <f>CONVERT(INDEX(Htg_StPt_Sch_EZ!$C$31:$I$54,MATCH(Schedules_8760!$C7342,Htg_StPt_Sch_EZ!$B$31:$B$54,0),MATCH(Schedules_8760!$F7342,Htg_StPt_Sch_EZ!$C$30:$I$30,0)),"F","C")</f>
        <v>19.444444444444443</v>
      </c>
      <c r="J7342" s="34">
        <f>CONVERT(INDEX(Clg_StPt_Sch_EZ!$C$4:$I$27,MATCH(Schedules_8760!$C7342,Clg_StPt_Sch_EZ!$B$4:$B$27,0),MATCH(Schedules_8760!$F7342,Clg_StPt_Sch_EZ!$C$3:$I$3,0)),"F","C")</f>
        <v>25.555555555555554</v>
      </c>
      <c r="K7342" s="34">
        <f>CONVERT(INDEX(Clg_StPt_Sch_EZ!$C$31:$I$54,MATCH(Schedules_8760!$C7342,Clg_StPt_Sch_EZ!$B$31:$B$54,0),MATCH(Schedules_8760!$F7342,Clg_StPt_Sch_EZ!$C$30:$I$30,0)),"F","C")</f>
        <v>28.333333333333332</v>
      </c>
      <c r="L7342" s="34">
        <f>CONVERT(INDEX(DHW_StPt_Sch_EZ!$C$4:$I$27,MATCH(Schedules_8760!$C7342,DHW_StPt_Sch_EZ!$B$4:$B$27,0),MATCH(Schedules_8760!$F7342,DHW_StPt_Sch_EZ!$C$3:$I$3,0)),"F","C")</f>
        <v>53.333333333333329</v>
      </c>
      <c r="M7342" s="34">
        <f>CONVERT(INDEX(DHW_StPt_Sch_EZ!$C$31:$I$54,MATCH(Schedules_8760!$C7342,DHW_StPt_Sch_EZ!$B$31:$B$54,0),MATCH(Schedules_8760!$F7342,DHW_StPt_Sch_EZ!$C$30:$I$30,0)),"F","C")</f>
        <v>53.333333333333329</v>
      </c>
      <c r="N7342" s="12"/>
      <c r="O7342" s="12"/>
      <c r="P7342" s="12"/>
    </row>
    <row r="7343" spans="1:16" x14ac:dyDescent="0.25">
      <c r="A7343" s="35">
        <v>7342</v>
      </c>
      <c r="B7343" s="89">
        <v>306.875</v>
      </c>
      <c r="C7343" s="35">
        <f t="shared" si="570"/>
        <v>22</v>
      </c>
      <c r="D7343" s="35">
        <f t="shared" si="573"/>
        <v>306</v>
      </c>
      <c r="E7343" s="35">
        <f t="shared" si="574"/>
        <v>5</v>
      </c>
      <c r="F7343" s="35" t="str">
        <f t="shared" si="571"/>
        <v>Thursday</v>
      </c>
      <c r="G7343" s="35">
        <f t="shared" si="572"/>
        <v>11</v>
      </c>
      <c r="H7343" s="34">
        <f>CONVERT(INDEX(Htg_StPt_Sch_EZ!$C$4:$I$27,MATCH(Schedules_8760!$C7343,Htg_StPt_Sch_EZ!$B$4:$B$27,0),MATCH(Schedules_8760!$F7343,Htg_StPt_Sch_EZ!$C$3:$I$3,0)),"F","C")</f>
        <v>20.555555555555554</v>
      </c>
      <c r="I7343" s="34">
        <f>CONVERT(INDEX(Htg_StPt_Sch_EZ!$C$31:$I$54,MATCH(Schedules_8760!$C7343,Htg_StPt_Sch_EZ!$B$31:$B$54,0),MATCH(Schedules_8760!$F7343,Htg_StPt_Sch_EZ!$C$30:$I$30,0)),"F","C")</f>
        <v>19.444444444444443</v>
      </c>
      <c r="J7343" s="34">
        <f>CONVERT(INDEX(Clg_StPt_Sch_EZ!$C$4:$I$27,MATCH(Schedules_8760!$C7343,Clg_StPt_Sch_EZ!$B$4:$B$27,0),MATCH(Schedules_8760!$F7343,Clg_StPt_Sch_EZ!$C$3:$I$3,0)),"F","C")</f>
        <v>25.555555555555554</v>
      </c>
      <c r="K7343" s="34">
        <f>CONVERT(INDEX(Clg_StPt_Sch_EZ!$C$31:$I$54,MATCH(Schedules_8760!$C7343,Clg_StPt_Sch_EZ!$B$31:$B$54,0),MATCH(Schedules_8760!$F7343,Clg_StPt_Sch_EZ!$C$30:$I$30,0)),"F","C")</f>
        <v>28.333333333333332</v>
      </c>
      <c r="L7343" s="34">
        <f>CONVERT(INDEX(DHW_StPt_Sch_EZ!$C$4:$I$27,MATCH(Schedules_8760!$C7343,DHW_StPt_Sch_EZ!$B$4:$B$27,0),MATCH(Schedules_8760!$F7343,DHW_StPt_Sch_EZ!$C$3:$I$3,0)),"F","C")</f>
        <v>53.333333333333329</v>
      </c>
      <c r="M7343" s="34">
        <f>CONVERT(INDEX(DHW_StPt_Sch_EZ!$C$31:$I$54,MATCH(Schedules_8760!$C7343,DHW_StPt_Sch_EZ!$B$31:$B$54,0),MATCH(Schedules_8760!$F7343,DHW_StPt_Sch_EZ!$C$30:$I$30,0)),"F","C")</f>
        <v>53.333333333333329</v>
      </c>
      <c r="N7343" s="12"/>
      <c r="O7343" s="12"/>
      <c r="P7343" s="12"/>
    </row>
    <row r="7344" spans="1:16" x14ac:dyDescent="0.25">
      <c r="A7344" s="35">
        <v>7343</v>
      </c>
      <c r="B7344" s="89">
        <v>306.91666666666669</v>
      </c>
      <c r="C7344" s="35">
        <f t="shared" si="570"/>
        <v>23</v>
      </c>
      <c r="D7344" s="35">
        <f t="shared" si="573"/>
        <v>306</v>
      </c>
      <c r="E7344" s="35">
        <f t="shared" si="574"/>
        <v>5</v>
      </c>
      <c r="F7344" s="35" t="str">
        <f t="shared" si="571"/>
        <v>Thursday</v>
      </c>
      <c r="G7344" s="35">
        <f t="shared" si="572"/>
        <v>11</v>
      </c>
      <c r="H7344" s="34">
        <f>CONVERT(INDEX(Htg_StPt_Sch_EZ!$C$4:$I$27,MATCH(Schedules_8760!$C7344,Htg_StPt_Sch_EZ!$B$4:$B$27,0),MATCH(Schedules_8760!$F7344,Htg_StPt_Sch_EZ!$C$3:$I$3,0)),"F","C")</f>
        <v>20.555555555555554</v>
      </c>
      <c r="I7344" s="34">
        <f>CONVERT(INDEX(Htg_StPt_Sch_EZ!$C$31:$I$54,MATCH(Schedules_8760!$C7344,Htg_StPt_Sch_EZ!$B$31:$B$54,0),MATCH(Schedules_8760!$F7344,Htg_StPt_Sch_EZ!$C$30:$I$30,0)),"F","C")</f>
        <v>19.444444444444443</v>
      </c>
      <c r="J7344" s="34">
        <f>CONVERT(INDEX(Clg_StPt_Sch_EZ!$C$4:$I$27,MATCH(Schedules_8760!$C7344,Clg_StPt_Sch_EZ!$B$4:$B$27,0),MATCH(Schedules_8760!$F7344,Clg_StPt_Sch_EZ!$C$3:$I$3,0)),"F","C")</f>
        <v>25.555555555555554</v>
      </c>
      <c r="K7344" s="34">
        <f>CONVERT(INDEX(Clg_StPt_Sch_EZ!$C$31:$I$54,MATCH(Schedules_8760!$C7344,Clg_StPt_Sch_EZ!$B$31:$B$54,0),MATCH(Schedules_8760!$F7344,Clg_StPt_Sch_EZ!$C$30:$I$30,0)),"F","C")</f>
        <v>28.333333333333332</v>
      </c>
      <c r="L7344" s="34">
        <f>CONVERT(INDEX(DHW_StPt_Sch_EZ!$C$4:$I$27,MATCH(Schedules_8760!$C7344,DHW_StPt_Sch_EZ!$B$4:$B$27,0),MATCH(Schedules_8760!$F7344,DHW_StPt_Sch_EZ!$C$3:$I$3,0)),"F","C")</f>
        <v>53.333333333333329</v>
      </c>
      <c r="M7344" s="34">
        <f>CONVERT(INDEX(DHW_StPt_Sch_EZ!$C$31:$I$54,MATCH(Schedules_8760!$C7344,DHW_StPt_Sch_EZ!$B$31:$B$54,0),MATCH(Schedules_8760!$F7344,DHW_StPt_Sch_EZ!$C$30:$I$30,0)),"F","C")</f>
        <v>53.333333333333329</v>
      </c>
      <c r="N7344" s="12"/>
      <c r="O7344" s="12"/>
      <c r="P7344" s="12"/>
    </row>
    <row r="7345" spans="1:16" x14ac:dyDescent="0.25">
      <c r="A7345" s="35">
        <v>7344</v>
      </c>
      <c r="B7345" s="89">
        <v>306.95833333333331</v>
      </c>
      <c r="C7345" s="35">
        <f t="shared" si="570"/>
        <v>24</v>
      </c>
      <c r="D7345" s="35">
        <f t="shared" si="573"/>
        <v>306</v>
      </c>
      <c r="E7345" s="35">
        <f t="shared" si="574"/>
        <v>5</v>
      </c>
      <c r="F7345" s="35" t="str">
        <f t="shared" si="571"/>
        <v>Thursday</v>
      </c>
      <c r="G7345" s="35">
        <f t="shared" si="572"/>
        <v>11</v>
      </c>
      <c r="H7345" s="34">
        <f>CONVERT(INDEX(Htg_StPt_Sch_EZ!$C$4:$I$27,MATCH(Schedules_8760!$C7345,Htg_StPt_Sch_EZ!$B$4:$B$27,0),MATCH(Schedules_8760!$F7345,Htg_StPt_Sch_EZ!$C$3:$I$3,0)),"F","C")</f>
        <v>20.555555555555554</v>
      </c>
      <c r="I7345" s="34">
        <f>CONVERT(INDEX(Htg_StPt_Sch_EZ!$C$31:$I$54,MATCH(Schedules_8760!$C7345,Htg_StPt_Sch_EZ!$B$31:$B$54,0),MATCH(Schedules_8760!$F7345,Htg_StPt_Sch_EZ!$C$30:$I$30,0)),"F","C")</f>
        <v>19.444444444444443</v>
      </c>
      <c r="J7345" s="34">
        <f>CONVERT(INDEX(Clg_StPt_Sch_EZ!$C$4:$I$27,MATCH(Schedules_8760!$C7345,Clg_StPt_Sch_EZ!$B$4:$B$27,0),MATCH(Schedules_8760!$F7345,Clg_StPt_Sch_EZ!$C$3:$I$3,0)),"F","C")</f>
        <v>25.555555555555554</v>
      </c>
      <c r="K7345" s="34">
        <f>CONVERT(INDEX(Clg_StPt_Sch_EZ!$C$31:$I$54,MATCH(Schedules_8760!$C7345,Clg_StPt_Sch_EZ!$B$31:$B$54,0),MATCH(Schedules_8760!$F7345,Clg_StPt_Sch_EZ!$C$30:$I$30,0)),"F","C")</f>
        <v>28.333333333333332</v>
      </c>
      <c r="L7345" s="34">
        <f>CONVERT(INDEX(DHW_StPt_Sch_EZ!$C$4:$I$27,MATCH(Schedules_8760!$C7345,DHW_StPt_Sch_EZ!$B$4:$B$27,0),MATCH(Schedules_8760!$F7345,DHW_StPt_Sch_EZ!$C$3:$I$3,0)),"F","C")</f>
        <v>53.333333333333329</v>
      </c>
      <c r="M7345" s="34">
        <f>CONVERT(INDEX(DHW_StPt_Sch_EZ!$C$31:$I$54,MATCH(Schedules_8760!$C7345,DHW_StPt_Sch_EZ!$B$31:$B$54,0),MATCH(Schedules_8760!$F7345,DHW_StPt_Sch_EZ!$C$30:$I$30,0)),"F","C")</f>
        <v>53.333333333333329</v>
      </c>
      <c r="N7345" s="12"/>
      <c r="O7345" s="12"/>
      <c r="P7345" s="12"/>
    </row>
    <row r="7346" spans="1:16" x14ac:dyDescent="0.25">
      <c r="A7346" s="35">
        <v>7345</v>
      </c>
      <c r="B7346" s="89">
        <v>307</v>
      </c>
      <c r="C7346" s="35">
        <f t="shared" si="570"/>
        <v>1</v>
      </c>
      <c r="D7346" s="35">
        <f t="shared" si="573"/>
        <v>307</v>
      </c>
      <c r="E7346" s="35">
        <f t="shared" si="574"/>
        <v>6</v>
      </c>
      <c r="F7346" s="35" t="str">
        <f t="shared" si="571"/>
        <v>Friday</v>
      </c>
      <c r="G7346" s="35">
        <f t="shared" si="572"/>
        <v>11</v>
      </c>
      <c r="H7346" s="34">
        <f>CONVERT(INDEX(Htg_StPt_Sch_EZ!$C$4:$I$27,MATCH(Schedules_8760!$C7346,Htg_StPt_Sch_EZ!$B$4:$B$27,0),MATCH(Schedules_8760!$F7346,Htg_StPt_Sch_EZ!$C$3:$I$3,0)),"F","C")</f>
        <v>20.555555555555554</v>
      </c>
      <c r="I7346" s="34">
        <f>CONVERT(INDEX(Htg_StPt_Sch_EZ!$C$31:$I$54,MATCH(Schedules_8760!$C7346,Htg_StPt_Sch_EZ!$B$31:$B$54,0),MATCH(Schedules_8760!$F7346,Htg_StPt_Sch_EZ!$C$30:$I$30,0)),"F","C")</f>
        <v>19.444444444444443</v>
      </c>
      <c r="J7346" s="34">
        <f>CONVERT(INDEX(Clg_StPt_Sch_EZ!$C$4:$I$27,MATCH(Schedules_8760!$C7346,Clg_StPt_Sch_EZ!$B$4:$B$27,0),MATCH(Schedules_8760!$F7346,Clg_StPt_Sch_EZ!$C$3:$I$3,0)),"F","C")</f>
        <v>25.555555555555554</v>
      </c>
      <c r="K7346" s="34">
        <f>CONVERT(INDEX(Clg_StPt_Sch_EZ!$C$31:$I$54,MATCH(Schedules_8760!$C7346,Clg_StPt_Sch_EZ!$B$31:$B$54,0),MATCH(Schedules_8760!$F7346,Clg_StPt_Sch_EZ!$C$30:$I$30,0)),"F","C")</f>
        <v>28.333333333333332</v>
      </c>
      <c r="L7346" s="34">
        <f>CONVERT(INDEX(DHW_StPt_Sch_EZ!$C$4:$I$27,MATCH(Schedules_8760!$C7346,DHW_StPt_Sch_EZ!$B$4:$B$27,0),MATCH(Schedules_8760!$F7346,DHW_StPt_Sch_EZ!$C$3:$I$3,0)),"F","C")</f>
        <v>53.333333333333329</v>
      </c>
      <c r="M7346" s="34">
        <f>CONVERT(INDEX(DHW_StPt_Sch_EZ!$C$31:$I$54,MATCH(Schedules_8760!$C7346,DHW_StPt_Sch_EZ!$B$31:$B$54,0),MATCH(Schedules_8760!$F7346,DHW_StPt_Sch_EZ!$C$30:$I$30,0)),"F","C")</f>
        <v>53.333333333333329</v>
      </c>
      <c r="N7346" s="12"/>
      <c r="O7346" s="12"/>
      <c r="P7346" s="12"/>
    </row>
    <row r="7347" spans="1:16" x14ac:dyDescent="0.25">
      <c r="A7347" s="35">
        <v>7346</v>
      </c>
      <c r="B7347" s="89">
        <v>307.04166666666669</v>
      </c>
      <c r="C7347" s="35">
        <f t="shared" si="570"/>
        <v>2</v>
      </c>
      <c r="D7347" s="35">
        <f t="shared" si="573"/>
        <v>307</v>
      </c>
      <c r="E7347" s="35">
        <f t="shared" si="574"/>
        <v>6</v>
      </c>
      <c r="F7347" s="35" t="str">
        <f t="shared" si="571"/>
        <v>Friday</v>
      </c>
      <c r="G7347" s="35">
        <f t="shared" si="572"/>
        <v>11</v>
      </c>
      <c r="H7347" s="34">
        <f>CONVERT(INDEX(Htg_StPt_Sch_EZ!$C$4:$I$27,MATCH(Schedules_8760!$C7347,Htg_StPt_Sch_EZ!$B$4:$B$27,0),MATCH(Schedules_8760!$F7347,Htg_StPt_Sch_EZ!$C$3:$I$3,0)),"F","C")</f>
        <v>20.555555555555554</v>
      </c>
      <c r="I7347" s="34">
        <f>CONVERT(INDEX(Htg_StPt_Sch_EZ!$C$31:$I$54,MATCH(Schedules_8760!$C7347,Htg_StPt_Sch_EZ!$B$31:$B$54,0),MATCH(Schedules_8760!$F7347,Htg_StPt_Sch_EZ!$C$30:$I$30,0)),"F","C")</f>
        <v>19.444444444444443</v>
      </c>
      <c r="J7347" s="34">
        <f>CONVERT(INDEX(Clg_StPt_Sch_EZ!$C$4:$I$27,MATCH(Schedules_8760!$C7347,Clg_StPt_Sch_EZ!$B$4:$B$27,0),MATCH(Schedules_8760!$F7347,Clg_StPt_Sch_EZ!$C$3:$I$3,0)),"F","C")</f>
        <v>25.555555555555554</v>
      </c>
      <c r="K7347" s="34">
        <f>CONVERT(INDEX(Clg_StPt_Sch_EZ!$C$31:$I$54,MATCH(Schedules_8760!$C7347,Clg_StPt_Sch_EZ!$B$31:$B$54,0),MATCH(Schedules_8760!$F7347,Clg_StPt_Sch_EZ!$C$30:$I$30,0)),"F","C")</f>
        <v>28.333333333333332</v>
      </c>
      <c r="L7347" s="34">
        <f>CONVERT(INDEX(DHW_StPt_Sch_EZ!$C$4:$I$27,MATCH(Schedules_8760!$C7347,DHW_StPt_Sch_EZ!$B$4:$B$27,0),MATCH(Schedules_8760!$F7347,DHW_StPt_Sch_EZ!$C$3:$I$3,0)),"F","C")</f>
        <v>53.333333333333329</v>
      </c>
      <c r="M7347" s="34">
        <f>CONVERT(INDEX(DHW_StPt_Sch_EZ!$C$31:$I$54,MATCH(Schedules_8760!$C7347,DHW_StPt_Sch_EZ!$B$31:$B$54,0),MATCH(Schedules_8760!$F7347,DHW_StPt_Sch_EZ!$C$30:$I$30,0)),"F","C")</f>
        <v>53.333333333333329</v>
      </c>
      <c r="N7347" s="12"/>
      <c r="O7347" s="12"/>
      <c r="P7347" s="12"/>
    </row>
    <row r="7348" spans="1:16" x14ac:dyDescent="0.25">
      <c r="A7348" s="35">
        <v>7347</v>
      </c>
      <c r="B7348" s="89">
        <v>307.08333333333331</v>
      </c>
      <c r="C7348" s="35">
        <f t="shared" si="570"/>
        <v>3</v>
      </c>
      <c r="D7348" s="35">
        <f t="shared" si="573"/>
        <v>307</v>
      </c>
      <c r="E7348" s="35">
        <f t="shared" si="574"/>
        <v>6</v>
      </c>
      <c r="F7348" s="35" t="str">
        <f t="shared" si="571"/>
        <v>Friday</v>
      </c>
      <c r="G7348" s="35">
        <f t="shared" si="572"/>
        <v>11</v>
      </c>
      <c r="H7348" s="34">
        <f>CONVERT(INDEX(Htg_StPt_Sch_EZ!$C$4:$I$27,MATCH(Schedules_8760!$C7348,Htg_StPt_Sch_EZ!$B$4:$B$27,0),MATCH(Schedules_8760!$F7348,Htg_StPt_Sch_EZ!$C$3:$I$3,0)),"F","C")</f>
        <v>20.555555555555554</v>
      </c>
      <c r="I7348" s="34">
        <f>CONVERT(INDEX(Htg_StPt_Sch_EZ!$C$31:$I$54,MATCH(Schedules_8760!$C7348,Htg_StPt_Sch_EZ!$B$31:$B$54,0),MATCH(Schedules_8760!$F7348,Htg_StPt_Sch_EZ!$C$30:$I$30,0)),"F","C")</f>
        <v>19.444444444444443</v>
      </c>
      <c r="J7348" s="34">
        <f>CONVERT(INDEX(Clg_StPt_Sch_EZ!$C$4:$I$27,MATCH(Schedules_8760!$C7348,Clg_StPt_Sch_EZ!$B$4:$B$27,0),MATCH(Schedules_8760!$F7348,Clg_StPt_Sch_EZ!$C$3:$I$3,0)),"F","C")</f>
        <v>25.555555555555554</v>
      </c>
      <c r="K7348" s="34">
        <f>CONVERT(INDEX(Clg_StPt_Sch_EZ!$C$31:$I$54,MATCH(Schedules_8760!$C7348,Clg_StPt_Sch_EZ!$B$31:$B$54,0),MATCH(Schedules_8760!$F7348,Clg_StPt_Sch_EZ!$C$30:$I$30,0)),"F","C")</f>
        <v>28.333333333333332</v>
      </c>
      <c r="L7348" s="34">
        <f>CONVERT(INDEX(DHW_StPt_Sch_EZ!$C$4:$I$27,MATCH(Schedules_8760!$C7348,DHW_StPt_Sch_EZ!$B$4:$B$27,0),MATCH(Schedules_8760!$F7348,DHW_StPt_Sch_EZ!$C$3:$I$3,0)),"F","C")</f>
        <v>53.333333333333329</v>
      </c>
      <c r="M7348" s="34">
        <f>CONVERT(INDEX(DHW_StPt_Sch_EZ!$C$31:$I$54,MATCH(Schedules_8760!$C7348,DHW_StPt_Sch_EZ!$B$31:$B$54,0),MATCH(Schedules_8760!$F7348,DHW_StPt_Sch_EZ!$C$30:$I$30,0)),"F","C")</f>
        <v>53.333333333333329</v>
      </c>
      <c r="N7348" s="12"/>
      <c r="O7348" s="12"/>
      <c r="P7348" s="12"/>
    </row>
    <row r="7349" spans="1:16" x14ac:dyDescent="0.25">
      <c r="A7349" s="35">
        <v>7348</v>
      </c>
      <c r="B7349" s="89">
        <v>307.125</v>
      </c>
      <c r="C7349" s="35">
        <f t="shared" si="570"/>
        <v>4</v>
      </c>
      <c r="D7349" s="35">
        <f t="shared" si="573"/>
        <v>307</v>
      </c>
      <c r="E7349" s="35">
        <f t="shared" si="574"/>
        <v>6</v>
      </c>
      <c r="F7349" s="35" t="str">
        <f t="shared" si="571"/>
        <v>Friday</v>
      </c>
      <c r="G7349" s="35">
        <f t="shared" si="572"/>
        <v>11</v>
      </c>
      <c r="H7349" s="34">
        <f>CONVERT(INDEX(Htg_StPt_Sch_EZ!$C$4:$I$27,MATCH(Schedules_8760!$C7349,Htg_StPt_Sch_EZ!$B$4:$B$27,0),MATCH(Schedules_8760!$F7349,Htg_StPt_Sch_EZ!$C$3:$I$3,0)),"F","C")</f>
        <v>20.555555555555554</v>
      </c>
      <c r="I7349" s="34">
        <f>CONVERT(INDEX(Htg_StPt_Sch_EZ!$C$31:$I$54,MATCH(Schedules_8760!$C7349,Htg_StPt_Sch_EZ!$B$31:$B$54,0),MATCH(Schedules_8760!$F7349,Htg_StPt_Sch_EZ!$C$30:$I$30,0)),"F","C")</f>
        <v>19.444444444444443</v>
      </c>
      <c r="J7349" s="34">
        <f>CONVERT(INDEX(Clg_StPt_Sch_EZ!$C$4:$I$27,MATCH(Schedules_8760!$C7349,Clg_StPt_Sch_EZ!$B$4:$B$27,0),MATCH(Schedules_8760!$F7349,Clg_StPt_Sch_EZ!$C$3:$I$3,0)),"F","C")</f>
        <v>25.555555555555554</v>
      </c>
      <c r="K7349" s="34">
        <f>CONVERT(INDEX(Clg_StPt_Sch_EZ!$C$31:$I$54,MATCH(Schedules_8760!$C7349,Clg_StPt_Sch_EZ!$B$31:$B$54,0),MATCH(Schedules_8760!$F7349,Clg_StPt_Sch_EZ!$C$30:$I$30,0)),"F","C")</f>
        <v>28.333333333333332</v>
      </c>
      <c r="L7349" s="34">
        <f>CONVERT(INDEX(DHW_StPt_Sch_EZ!$C$4:$I$27,MATCH(Schedules_8760!$C7349,DHW_StPt_Sch_EZ!$B$4:$B$27,0),MATCH(Schedules_8760!$F7349,DHW_StPt_Sch_EZ!$C$3:$I$3,0)),"F","C")</f>
        <v>53.333333333333329</v>
      </c>
      <c r="M7349" s="34">
        <f>CONVERT(INDEX(DHW_StPt_Sch_EZ!$C$31:$I$54,MATCH(Schedules_8760!$C7349,DHW_StPt_Sch_EZ!$B$31:$B$54,0),MATCH(Schedules_8760!$F7349,DHW_StPt_Sch_EZ!$C$30:$I$30,0)),"F","C")</f>
        <v>53.333333333333329</v>
      </c>
      <c r="N7349" s="12"/>
      <c r="O7349" s="12"/>
      <c r="P7349" s="12"/>
    </row>
    <row r="7350" spans="1:16" x14ac:dyDescent="0.25">
      <c r="A7350" s="35">
        <v>7349</v>
      </c>
      <c r="B7350" s="89">
        <v>307.16666666666669</v>
      </c>
      <c r="C7350" s="35">
        <f t="shared" si="570"/>
        <v>5</v>
      </c>
      <c r="D7350" s="35">
        <f t="shared" si="573"/>
        <v>307</v>
      </c>
      <c r="E7350" s="35">
        <f t="shared" si="574"/>
        <v>6</v>
      </c>
      <c r="F7350" s="35" t="str">
        <f t="shared" si="571"/>
        <v>Friday</v>
      </c>
      <c r="G7350" s="35">
        <f t="shared" si="572"/>
        <v>11</v>
      </c>
      <c r="H7350" s="34">
        <f>CONVERT(INDEX(Htg_StPt_Sch_EZ!$C$4:$I$27,MATCH(Schedules_8760!$C7350,Htg_StPt_Sch_EZ!$B$4:$B$27,0),MATCH(Schedules_8760!$F7350,Htg_StPt_Sch_EZ!$C$3:$I$3,0)),"F","C")</f>
        <v>20.555555555555554</v>
      </c>
      <c r="I7350" s="34">
        <f>CONVERT(INDEX(Htg_StPt_Sch_EZ!$C$31:$I$54,MATCH(Schedules_8760!$C7350,Htg_StPt_Sch_EZ!$B$31:$B$54,0),MATCH(Schedules_8760!$F7350,Htg_StPt_Sch_EZ!$C$30:$I$30,0)),"F","C")</f>
        <v>19.444444444444443</v>
      </c>
      <c r="J7350" s="34">
        <f>CONVERT(INDEX(Clg_StPt_Sch_EZ!$C$4:$I$27,MATCH(Schedules_8760!$C7350,Clg_StPt_Sch_EZ!$B$4:$B$27,0),MATCH(Schedules_8760!$F7350,Clg_StPt_Sch_EZ!$C$3:$I$3,0)),"F","C")</f>
        <v>25.555555555555554</v>
      </c>
      <c r="K7350" s="34">
        <f>CONVERT(INDEX(Clg_StPt_Sch_EZ!$C$31:$I$54,MATCH(Schedules_8760!$C7350,Clg_StPt_Sch_EZ!$B$31:$B$54,0),MATCH(Schedules_8760!$F7350,Clg_StPt_Sch_EZ!$C$30:$I$30,0)),"F","C")</f>
        <v>28.333333333333332</v>
      </c>
      <c r="L7350" s="34">
        <f>CONVERT(INDEX(DHW_StPt_Sch_EZ!$C$4:$I$27,MATCH(Schedules_8760!$C7350,DHW_StPt_Sch_EZ!$B$4:$B$27,0),MATCH(Schedules_8760!$F7350,DHW_StPt_Sch_EZ!$C$3:$I$3,0)),"F","C")</f>
        <v>53.333333333333329</v>
      </c>
      <c r="M7350" s="34">
        <f>CONVERT(INDEX(DHW_StPt_Sch_EZ!$C$31:$I$54,MATCH(Schedules_8760!$C7350,DHW_StPt_Sch_EZ!$B$31:$B$54,0),MATCH(Schedules_8760!$F7350,DHW_StPt_Sch_EZ!$C$30:$I$30,0)),"F","C")</f>
        <v>53.333333333333329</v>
      </c>
      <c r="N7350" s="12"/>
      <c r="O7350" s="12"/>
      <c r="P7350" s="12"/>
    </row>
    <row r="7351" spans="1:16" x14ac:dyDescent="0.25">
      <c r="A7351" s="35">
        <v>7350</v>
      </c>
      <c r="B7351" s="89">
        <v>307.20833333333331</v>
      </c>
      <c r="C7351" s="35">
        <f t="shared" si="570"/>
        <v>6</v>
      </c>
      <c r="D7351" s="35">
        <f t="shared" si="573"/>
        <v>307</v>
      </c>
      <c r="E7351" s="35">
        <f t="shared" si="574"/>
        <v>6</v>
      </c>
      <c r="F7351" s="35" t="str">
        <f t="shared" si="571"/>
        <v>Friday</v>
      </c>
      <c r="G7351" s="35">
        <f t="shared" si="572"/>
        <v>11</v>
      </c>
      <c r="H7351" s="34">
        <f>CONVERT(INDEX(Htg_StPt_Sch_EZ!$C$4:$I$27,MATCH(Schedules_8760!$C7351,Htg_StPt_Sch_EZ!$B$4:$B$27,0),MATCH(Schedules_8760!$F7351,Htg_StPt_Sch_EZ!$C$3:$I$3,0)),"F","C")</f>
        <v>20.555555555555554</v>
      </c>
      <c r="I7351" s="34">
        <f>CONVERT(INDEX(Htg_StPt_Sch_EZ!$C$31:$I$54,MATCH(Schedules_8760!$C7351,Htg_StPt_Sch_EZ!$B$31:$B$54,0),MATCH(Schedules_8760!$F7351,Htg_StPt_Sch_EZ!$C$30:$I$30,0)),"F","C")</f>
        <v>19.444444444444443</v>
      </c>
      <c r="J7351" s="34">
        <f>CONVERT(INDEX(Clg_StPt_Sch_EZ!$C$4:$I$27,MATCH(Schedules_8760!$C7351,Clg_StPt_Sch_EZ!$B$4:$B$27,0),MATCH(Schedules_8760!$F7351,Clg_StPt_Sch_EZ!$C$3:$I$3,0)),"F","C")</f>
        <v>25.555555555555554</v>
      </c>
      <c r="K7351" s="34">
        <f>CONVERT(INDEX(Clg_StPt_Sch_EZ!$C$31:$I$54,MATCH(Schedules_8760!$C7351,Clg_StPt_Sch_EZ!$B$31:$B$54,0),MATCH(Schedules_8760!$F7351,Clg_StPt_Sch_EZ!$C$30:$I$30,0)),"F","C")</f>
        <v>28.333333333333332</v>
      </c>
      <c r="L7351" s="34">
        <f>CONVERT(INDEX(DHW_StPt_Sch_EZ!$C$4:$I$27,MATCH(Schedules_8760!$C7351,DHW_StPt_Sch_EZ!$B$4:$B$27,0),MATCH(Schedules_8760!$F7351,DHW_StPt_Sch_EZ!$C$3:$I$3,0)),"F","C")</f>
        <v>53.333333333333329</v>
      </c>
      <c r="M7351" s="34">
        <f>CONVERT(INDEX(DHW_StPt_Sch_EZ!$C$31:$I$54,MATCH(Schedules_8760!$C7351,DHW_StPt_Sch_EZ!$B$31:$B$54,0),MATCH(Schedules_8760!$F7351,DHW_StPt_Sch_EZ!$C$30:$I$30,0)),"F","C")</f>
        <v>53.333333333333329</v>
      </c>
      <c r="N7351" s="12"/>
      <c r="O7351" s="12"/>
      <c r="P7351" s="12"/>
    </row>
    <row r="7352" spans="1:16" x14ac:dyDescent="0.25">
      <c r="A7352" s="35">
        <v>7351</v>
      </c>
      <c r="B7352" s="89">
        <v>307.25</v>
      </c>
      <c r="C7352" s="35">
        <f t="shared" si="570"/>
        <v>7</v>
      </c>
      <c r="D7352" s="35">
        <f t="shared" si="573"/>
        <v>307</v>
      </c>
      <c r="E7352" s="35">
        <f t="shared" si="574"/>
        <v>6</v>
      </c>
      <c r="F7352" s="35" t="str">
        <f t="shared" si="571"/>
        <v>Friday</v>
      </c>
      <c r="G7352" s="35">
        <f t="shared" si="572"/>
        <v>11</v>
      </c>
      <c r="H7352" s="34">
        <f>CONVERT(INDEX(Htg_StPt_Sch_EZ!$C$4:$I$27,MATCH(Schedules_8760!$C7352,Htg_StPt_Sch_EZ!$B$4:$B$27,0),MATCH(Schedules_8760!$F7352,Htg_StPt_Sch_EZ!$C$3:$I$3,0)),"F","C")</f>
        <v>20.555555555555554</v>
      </c>
      <c r="I7352" s="34">
        <f>CONVERT(INDEX(Htg_StPt_Sch_EZ!$C$31:$I$54,MATCH(Schedules_8760!$C7352,Htg_StPt_Sch_EZ!$B$31:$B$54,0),MATCH(Schedules_8760!$F7352,Htg_StPt_Sch_EZ!$C$30:$I$30,0)),"F","C")</f>
        <v>19.444444444444443</v>
      </c>
      <c r="J7352" s="34">
        <f>CONVERT(INDEX(Clg_StPt_Sch_EZ!$C$4:$I$27,MATCH(Schedules_8760!$C7352,Clg_StPt_Sch_EZ!$B$4:$B$27,0),MATCH(Schedules_8760!$F7352,Clg_StPt_Sch_EZ!$C$3:$I$3,0)),"F","C")</f>
        <v>25.555555555555554</v>
      </c>
      <c r="K7352" s="34">
        <f>CONVERT(INDEX(Clg_StPt_Sch_EZ!$C$31:$I$54,MATCH(Schedules_8760!$C7352,Clg_StPt_Sch_EZ!$B$31:$B$54,0),MATCH(Schedules_8760!$F7352,Clg_StPt_Sch_EZ!$C$30:$I$30,0)),"F","C")</f>
        <v>28.333333333333332</v>
      </c>
      <c r="L7352" s="34">
        <f>CONVERT(INDEX(DHW_StPt_Sch_EZ!$C$4:$I$27,MATCH(Schedules_8760!$C7352,DHW_StPt_Sch_EZ!$B$4:$B$27,0),MATCH(Schedules_8760!$F7352,DHW_StPt_Sch_EZ!$C$3:$I$3,0)),"F","C")</f>
        <v>53.333333333333329</v>
      </c>
      <c r="M7352" s="34">
        <f>CONVERT(INDEX(DHW_StPt_Sch_EZ!$C$31:$I$54,MATCH(Schedules_8760!$C7352,DHW_StPt_Sch_EZ!$B$31:$B$54,0),MATCH(Schedules_8760!$F7352,DHW_StPt_Sch_EZ!$C$30:$I$30,0)),"F","C")</f>
        <v>53.333333333333329</v>
      </c>
      <c r="N7352" s="12"/>
      <c r="O7352" s="12"/>
      <c r="P7352" s="12"/>
    </row>
    <row r="7353" spans="1:16" x14ac:dyDescent="0.25">
      <c r="A7353" s="35">
        <v>7352</v>
      </c>
      <c r="B7353" s="89">
        <v>307.29166666666669</v>
      </c>
      <c r="C7353" s="35">
        <f t="shared" si="570"/>
        <v>8</v>
      </c>
      <c r="D7353" s="35">
        <f t="shared" si="573"/>
        <v>307</v>
      </c>
      <c r="E7353" s="35">
        <f t="shared" si="574"/>
        <v>6</v>
      </c>
      <c r="F7353" s="35" t="str">
        <f t="shared" si="571"/>
        <v>Friday</v>
      </c>
      <c r="G7353" s="35">
        <f t="shared" si="572"/>
        <v>11</v>
      </c>
      <c r="H7353" s="34">
        <f>CONVERT(INDEX(Htg_StPt_Sch_EZ!$C$4:$I$27,MATCH(Schedules_8760!$C7353,Htg_StPt_Sch_EZ!$B$4:$B$27,0),MATCH(Schedules_8760!$F7353,Htg_StPt_Sch_EZ!$C$3:$I$3,0)),"F","C")</f>
        <v>20.555555555555554</v>
      </c>
      <c r="I7353" s="34">
        <f>CONVERT(INDEX(Htg_StPt_Sch_EZ!$C$31:$I$54,MATCH(Schedules_8760!$C7353,Htg_StPt_Sch_EZ!$B$31:$B$54,0),MATCH(Schedules_8760!$F7353,Htg_StPt_Sch_EZ!$C$30:$I$30,0)),"F","C")</f>
        <v>19.444444444444443</v>
      </c>
      <c r="J7353" s="34">
        <f>CONVERT(INDEX(Clg_StPt_Sch_EZ!$C$4:$I$27,MATCH(Schedules_8760!$C7353,Clg_StPt_Sch_EZ!$B$4:$B$27,0),MATCH(Schedules_8760!$F7353,Clg_StPt_Sch_EZ!$C$3:$I$3,0)),"F","C")</f>
        <v>25.555555555555554</v>
      </c>
      <c r="K7353" s="34">
        <f>CONVERT(INDEX(Clg_StPt_Sch_EZ!$C$31:$I$54,MATCH(Schedules_8760!$C7353,Clg_StPt_Sch_EZ!$B$31:$B$54,0),MATCH(Schedules_8760!$F7353,Clg_StPt_Sch_EZ!$C$30:$I$30,0)),"F","C")</f>
        <v>25</v>
      </c>
      <c r="L7353" s="34">
        <f>CONVERT(INDEX(DHW_StPt_Sch_EZ!$C$4:$I$27,MATCH(Schedules_8760!$C7353,DHW_StPt_Sch_EZ!$B$4:$B$27,0),MATCH(Schedules_8760!$F7353,DHW_StPt_Sch_EZ!$C$3:$I$3,0)),"F","C")</f>
        <v>53.333333333333329</v>
      </c>
      <c r="M7353" s="34">
        <f>CONVERT(INDEX(DHW_StPt_Sch_EZ!$C$31:$I$54,MATCH(Schedules_8760!$C7353,DHW_StPt_Sch_EZ!$B$31:$B$54,0),MATCH(Schedules_8760!$F7353,DHW_StPt_Sch_EZ!$C$30:$I$30,0)),"F","C")</f>
        <v>53.333333333333329</v>
      </c>
      <c r="N7353" s="12"/>
      <c r="O7353" s="12"/>
      <c r="P7353" s="12"/>
    </row>
    <row r="7354" spans="1:16" x14ac:dyDescent="0.25">
      <c r="A7354" s="35">
        <v>7353</v>
      </c>
      <c r="B7354" s="89">
        <v>307.33333333333331</v>
      </c>
      <c r="C7354" s="35">
        <f t="shared" si="570"/>
        <v>9</v>
      </c>
      <c r="D7354" s="35">
        <f t="shared" si="573"/>
        <v>307</v>
      </c>
      <c r="E7354" s="35">
        <f t="shared" si="574"/>
        <v>6</v>
      </c>
      <c r="F7354" s="35" t="str">
        <f t="shared" si="571"/>
        <v>Friday</v>
      </c>
      <c r="G7354" s="35">
        <f t="shared" si="572"/>
        <v>11</v>
      </c>
      <c r="H7354" s="34">
        <f>CONVERT(INDEX(Htg_StPt_Sch_EZ!$C$4:$I$27,MATCH(Schedules_8760!$C7354,Htg_StPt_Sch_EZ!$B$4:$B$27,0),MATCH(Schedules_8760!$F7354,Htg_StPt_Sch_EZ!$C$3:$I$3,0)),"F","C")</f>
        <v>20.555555555555554</v>
      </c>
      <c r="I7354" s="34">
        <f>CONVERT(INDEX(Htg_StPt_Sch_EZ!$C$31:$I$54,MATCH(Schedules_8760!$C7354,Htg_StPt_Sch_EZ!$B$31:$B$54,0),MATCH(Schedules_8760!$F7354,Htg_StPt_Sch_EZ!$C$30:$I$30,0)),"F","C")</f>
        <v>19.444444444444443</v>
      </c>
      <c r="J7354" s="34">
        <f>CONVERT(INDEX(Clg_StPt_Sch_EZ!$C$4:$I$27,MATCH(Schedules_8760!$C7354,Clg_StPt_Sch_EZ!$B$4:$B$27,0),MATCH(Schedules_8760!$F7354,Clg_StPt_Sch_EZ!$C$3:$I$3,0)),"F","C")</f>
        <v>25.555555555555554</v>
      </c>
      <c r="K7354" s="34">
        <f>CONVERT(INDEX(Clg_StPt_Sch_EZ!$C$31:$I$54,MATCH(Schedules_8760!$C7354,Clg_StPt_Sch_EZ!$B$31:$B$54,0),MATCH(Schedules_8760!$F7354,Clg_StPt_Sch_EZ!$C$30:$I$30,0)),"F","C")</f>
        <v>25</v>
      </c>
      <c r="L7354" s="34">
        <f>CONVERT(INDEX(DHW_StPt_Sch_EZ!$C$4:$I$27,MATCH(Schedules_8760!$C7354,DHW_StPt_Sch_EZ!$B$4:$B$27,0),MATCH(Schedules_8760!$F7354,DHW_StPt_Sch_EZ!$C$3:$I$3,0)),"F","C")</f>
        <v>53.333333333333329</v>
      </c>
      <c r="M7354" s="34">
        <f>CONVERT(INDEX(DHW_StPt_Sch_EZ!$C$31:$I$54,MATCH(Schedules_8760!$C7354,DHW_StPt_Sch_EZ!$B$31:$B$54,0),MATCH(Schedules_8760!$F7354,DHW_StPt_Sch_EZ!$C$30:$I$30,0)),"F","C")</f>
        <v>53.333333333333329</v>
      </c>
      <c r="N7354" s="12"/>
      <c r="O7354" s="12"/>
      <c r="P7354" s="12"/>
    </row>
    <row r="7355" spans="1:16" x14ac:dyDescent="0.25">
      <c r="A7355" s="35">
        <v>7354</v>
      </c>
      <c r="B7355" s="89">
        <v>307.375</v>
      </c>
      <c r="C7355" s="35">
        <f t="shared" si="570"/>
        <v>10</v>
      </c>
      <c r="D7355" s="35">
        <f t="shared" si="573"/>
        <v>307</v>
      </c>
      <c r="E7355" s="35">
        <f t="shared" si="574"/>
        <v>6</v>
      </c>
      <c r="F7355" s="35" t="str">
        <f t="shared" si="571"/>
        <v>Friday</v>
      </c>
      <c r="G7355" s="35">
        <f t="shared" si="572"/>
        <v>11</v>
      </c>
      <c r="H7355" s="34">
        <f>CONVERT(INDEX(Htg_StPt_Sch_EZ!$C$4:$I$27,MATCH(Schedules_8760!$C7355,Htg_StPt_Sch_EZ!$B$4:$B$27,0),MATCH(Schedules_8760!$F7355,Htg_StPt_Sch_EZ!$C$3:$I$3,0)),"F","C")</f>
        <v>20.555555555555554</v>
      </c>
      <c r="I7355" s="34">
        <f>CONVERT(INDEX(Htg_StPt_Sch_EZ!$C$31:$I$54,MATCH(Schedules_8760!$C7355,Htg_StPt_Sch_EZ!$B$31:$B$54,0),MATCH(Schedules_8760!$F7355,Htg_StPt_Sch_EZ!$C$30:$I$30,0)),"F","C")</f>
        <v>19.444444444444443</v>
      </c>
      <c r="J7355" s="34">
        <f>CONVERT(INDEX(Clg_StPt_Sch_EZ!$C$4:$I$27,MATCH(Schedules_8760!$C7355,Clg_StPt_Sch_EZ!$B$4:$B$27,0),MATCH(Schedules_8760!$F7355,Clg_StPt_Sch_EZ!$C$3:$I$3,0)),"F","C")</f>
        <v>25.555555555555554</v>
      </c>
      <c r="K7355" s="34">
        <f>CONVERT(INDEX(Clg_StPt_Sch_EZ!$C$31:$I$54,MATCH(Schedules_8760!$C7355,Clg_StPt_Sch_EZ!$B$31:$B$54,0),MATCH(Schedules_8760!$F7355,Clg_StPt_Sch_EZ!$C$30:$I$30,0)),"F","C")</f>
        <v>25</v>
      </c>
      <c r="L7355" s="34">
        <f>CONVERT(INDEX(DHW_StPt_Sch_EZ!$C$4:$I$27,MATCH(Schedules_8760!$C7355,DHW_StPt_Sch_EZ!$B$4:$B$27,0),MATCH(Schedules_8760!$F7355,DHW_StPt_Sch_EZ!$C$3:$I$3,0)),"F","C")</f>
        <v>53.333333333333329</v>
      </c>
      <c r="M7355" s="34">
        <f>CONVERT(INDEX(DHW_StPt_Sch_EZ!$C$31:$I$54,MATCH(Schedules_8760!$C7355,DHW_StPt_Sch_EZ!$B$31:$B$54,0),MATCH(Schedules_8760!$F7355,DHW_StPt_Sch_EZ!$C$30:$I$30,0)),"F","C")</f>
        <v>53.333333333333329</v>
      </c>
      <c r="N7355" s="12"/>
      <c r="O7355" s="12"/>
      <c r="P7355" s="12"/>
    </row>
    <row r="7356" spans="1:16" x14ac:dyDescent="0.25">
      <c r="A7356" s="35">
        <v>7355</v>
      </c>
      <c r="B7356" s="89">
        <v>307.41666666666669</v>
      </c>
      <c r="C7356" s="35">
        <f t="shared" si="570"/>
        <v>11</v>
      </c>
      <c r="D7356" s="35">
        <f t="shared" si="573"/>
        <v>307</v>
      </c>
      <c r="E7356" s="35">
        <f t="shared" si="574"/>
        <v>6</v>
      </c>
      <c r="F7356" s="35" t="str">
        <f t="shared" si="571"/>
        <v>Friday</v>
      </c>
      <c r="G7356" s="35">
        <f t="shared" si="572"/>
        <v>11</v>
      </c>
      <c r="H7356" s="34">
        <f>CONVERT(INDEX(Htg_StPt_Sch_EZ!$C$4:$I$27,MATCH(Schedules_8760!$C7356,Htg_StPt_Sch_EZ!$B$4:$B$27,0),MATCH(Schedules_8760!$F7356,Htg_StPt_Sch_EZ!$C$3:$I$3,0)),"F","C")</f>
        <v>20.555555555555554</v>
      </c>
      <c r="I7356" s="34">
        <f>CONVERT(INDEX(Htg_StPt_Sch_EZ!$C$31:$I$54,MATCH(Schedules_8760!$C7356,Htg_StPt_Sch_EZ!$B$31:$B$54,0),MATCH(Schedules_8760!$F7356,Htg_StPt_Sch_EZ!$C$30:$I$30,0)),"F","C")</f>
        <v>19.444444444444443</v>
      </c>
      <c r="J7356" s="34">
        <f>CONVERT(INDEX(Clg_StPt_Sch_EZ!$C$4:$I$27,MATCH(Schedules_8760!$C7356,Clg_StPt_Sch_EZ!$B$4:$B$27,0),MATCH(Schedules_8760!$F7356,Clg_StPt_Sch_EZ!$C$3:$I$3,0)),"F","C")</f>
        <v>25.555555555555554</v>
      </c>
      <c r="K7356" s="34">
        <f>CONVERT(INDEX(Clg_StPt_Sch_EZ!$C$31:$I$54,MATCH(Schedules_8760!$C7356,Clg_StPt_Sch_EZ!$B$31:$B$54,0),MATCH(Schedules_8760!$F7356,Clg_StPt_Sch_EZ!$C$30:$I$30,0)),"F","C")</f>
        <v>25</v>
      </c>
      <c r="L7356" s="34">
        <f>CONVERT(INDEX(DHW_StPt_Sch_EZ!$C$4:$I$27,MATCH(Schedules_8760!$C7356,DHW_StPt_Sch_EZ!$B$4:$B$27,0),MATCH(Schedules_8760!$F7356,DHW_StPt_Sch_EZ!$C$3:$I$3,0)),"F","C")</f>
        <v>53.333333333333329</v>
      </c>
      <c r="M7356" s="34">
        <f>CONVERT(INDEX(DHW_StPt_Sch_EZ!$C$31:$I$54,MATCH(Schedules_8760!$C7356,DHW_StPt_Sch_EZ!$B$31:$B$54,0),MATCH(Schedules_8760!$F7356,DHW_StPt_Sch_EZ!$C$30:$I$30,0)),"F","C")</f>
        <v>53.333333333333329</v>
      </c>
      <c r="N7356" s="12"/>
      <c r="O7356" s="12"/>
      <c r="P7356" s="12"/>
    </row>
    <row r="7357" spans="1:16" x14ac:dyDescent="0.25">
      <c r="A7357" s="35">
        <v>7356</v>
      </c>
      <c r="B7357" s="89">
        <v>307.45833333333331</v>
      </c>
      <c r="C7357" s="35">
        <f t="shared" si="570"/>
        <v>12</v>
      </c>
      <c r="D7357" s="35">
        <f t="shared" si="573"/>
        <v>307</v>
      </c>
      <c r="E7357" s="35">
        <f t="shared" si="574"/>
        <v>6</v>
      </c>
      <c r="F7357" s="35" t="str">
        <f t="shared" si="571"/>
        <v>Friday</v>
      </c>
      <c r="G7357" s="35">
        <f t="shared" si="572"/>
        <v>11</v>
      </c>
      <c r="H7357" s="34">
        <f>CONVERT(INDEX(Htg_StPt_Sch_EZ!$C$4:$I$27,MATCH(Schedules_8760!$C7357,Htg_StPt_Sch_EZ!$B$4:$B$27,0),MATCH(Schedules_8760!$F7357,Htg_StPt_Sch_EZ!$C$3:$I$3,0)),"F","C")</f>
        <v>20.555555555555554</v>
      </c>
      <c r="I7357" s="34">
        <f>CONVERT(INDEX(Htg_StPt_Sch_EZ!$C$31:$I$54,MATCH(Schedules_8760!$C7357,Htg_StPt_Sch_EZ!$B$31:$B$54,0),MATCH(Schedules_8760!$F7357,Htg_StPt_Sch_EZ!$C$30:$I$30,0)),"F","C")</f>
        <v>19.444444444444443</v>
      </c>
      <c r="J7357" s="34">
        <f>CONVERT(INDEX(Clg_StPt_Sch_EZ!$C$4:$I$27,MATCH(Schedules_8760!$C7357,Clg_StPt_Sch_EZ!$B$4:$B$27,0),MATCH(Schedules_8760!$F7357,Clg_StPt_Sch_EZ!$C$3:$I$3,0)),"F","C")</f>
        <v>25.555555555555554</v>
      </c>
      <c r="K7357" s="34">
        <f>CONVERT(INDEX(Clg_StPt_Sch_EZ!$C$31:$I$54,MATCH(Schedules_8760!$C7357,Clg_StPt_Sch_EZ!$B$31:$B$54,0),MATCH(Schedules_8760!$F7357,Clg_StPt_Sch_EZ!$C$30:$I$30,0)),"F","C")</f>
        <v>25</v>
      </c>
      <c r="L7357" s="34">
        <f>CONVERT(INDEX(DHW_StPt_Sch_EZ!$C$4:$I$27,MATCH(Schedules_8760!$C7357,DHW_StPt_Sch_EZ!$B$4:$B$27,0),MATCH(Schedules_8760!$F7357,DHW_StPt_Sch_EZ!$C$3:$I$3,0)),"F","C")</f>
        <v>53.333333333333329</v>
      </c>
      <c r="M7357" s="34">
        <f>CONVERT(INDEX(DHW_StPt_Sch_EZ!$C$31:$I$54,MATCH(Schedules_8760!$C7357,DHW_StPt_Sch_EZ!$B$31:$B$54,0),MATCH(Schedules_8760!$F7357,DHW_StPt_Sch_EZ!$C$30:$I$30,0)),"F","C")</f>
        <v>53.333333333333329</v>
      </c>
      <c r="N7357" s="12"/>
      <c r="O7357" s="12"/>
      <c r="P7357" s="12"/>
    </row>
    <row r="7358" spans="1:16" x14ac:dyDescent="0.25">
      <c r="A7358" s="35">
        <v>7357</v>
      </c>
      <c r="B7358" s="89">
        <v>307.5</v>
      </c>
      <c r="C7358" s="35">
        <f t="shared" si="570"/>
        <v>13</v>
      </c>
      <c r="D7358" s="35">
        <f t="shared" si="573"/>
        <v>307</v>
      </c>
      <c r="E7358" s="35">
        <f t="shared" si="574"/>
        <v>6</v>
      </c>
      <c r="F7358" s="35" t="str">
        <f t="shared" si="571"/>
        <v>Friday</v>
      </c>
      <c r="G7358" s="35">
        <f t="shared" si="572"/>
        <v>11</v>
      </c>
      <c r="H7358" s="34">
        <f>CONVERT(INDEX(Htg_StPt_Sch_EZ!$C$4:$I$27,MATCH(Schedules_8760!$C7358,Htg_StPt_Sch_EZ!$B$4:$B$27,0),MATCH(Schedules_8760!$F7358,Htg_StPt_Sch_EZ!$C$3:$I$3,0)),"F","C")</f>
        <v>20.555555555555554</v>
      </c>
      <c r="I7358" s="34">
        <f>CONVERT(INDEX(Htg_StPt_Sch_EZ!$C$31:$I$54,MATCH(Schedules_8760!$C7358,Htg_StPt_Sch_EZ!$B$31:$B$54,0),MATCH(Schedules_8760!$F7358,Htg_StPt_Sch_EZ!$C$30:$I$30,0)),"F","C")</f>
        <v>19.444444444444443</v>
      </c>
      <c r="J7358" s="34">
        <f>CONVERT(INDEX(Clg_StPt_Sch_EZ!$C$4:$I$27,MATCH(Schedules_8760!$C7358,Clg_StPt_Sch_EZ!$B$4:$B$27,0),MATCH(Schedules_8760!$F7358,Clg_StPt_Sch_EZ!$C$3:$I$3,0)),"F","C")</f>
        <v>25.555555555555554</v>
      </c>
      <c r="K7358" s="34">
        <f>CONVERT(INDEX(Clg_StPt_Sch_EZ!$C$31:$I$54,MATCH(Schedules_8760!$C7358,Clg_StPt_Sch_EZ!$B$31:$B$54,0),MATCH(Schedules_8760!$F7358,Clg_StPt_Sch_EZ!$C$30:$I$30,0)),"F","C")</f>
        <v>25</v>
      </c>
      <c r="L7358" s="34">
        <f>CONVERT(INDEX(DHW_StPt_Sch_EZ!$C$4:$I$27,MATCH(Schedules_8760!$C7358,DHW_StPt_Sch_EZ!$B$4:$B$27,0),MATCH(Schedules_8760!$F7358,DHW_StPt_Sch_EZ!$C$3:$I$3,0)),"F","C")</f>
        <v>53.333333333333329</v>
      </c>
      <c r="M7358" s="34">
        <f>CONVERT(INDEX(DHW_StPt_Sch_EZ!$C$31:$I$54,MATCH(Schedules_8760!$C7358,DHW_StPt_Sch_EZ!$B$31:$B$54,0),MATCH(Schedules_8760!$F7358,DHW_StPt_Sch_EZ!$C$30:$I$30,0)),"F","C")</f>
        <v>53.333333333333329</v>
      </c>
      <c r="N7358" s="12"/>
      <c r="O7358" s="12"/>
      <c r="P7358" s="12"/>
    </row>
    <row r="7359" spans="1:16" x14ac:dyDescent="0.25">
      <c r="A7359" s="35">
        <v>7358</v>
      </c>
      <c r="B7359" s="89">
        <v>307.54166666666669</v>
      </c>
      <c r="C7359" s="35">
        <f t="shared" si="570"/>
        <v>14</v>
      </c>
      <c r="D7359" s="35">
        <f t="shared" si="573"/>
        <v>307</v>
      </c>
      <c r="E7359" s="35">
        <f t="shared" si="574"/>
        <v>6</v>
      </c>
      <c r="F7359" s="35" t="str">
        <f t="shared" si="571"/>
        <v>Friday</v>
      </c>
      <c r="G7359" s="35">
        <f t="shared" si="572"/>
        <v>11</v>
      </c>
      <c r="H7359" s="34">
        <f>CONVERT(INDEX(Htg_StPt_Sch_EZ!$C$4:$I$27,MATCH(Schedules_8760!$C7359,Htg_StPt_Sch_EZ!$B$4:$B$27,0),MATCH(Schedules_8760!$F7359,Htg_StPt_Sch_EZ!$C$3:$I$3,0)),"F","C")</f>
        <v>20.555555555555554</v>
      </c>
      <c r="I7359" s="34">
        <f>CONVERT(INDEX(Htg_StPt_Sch_EZ!$C$31:$I$54,MATCH(Schedules_8760!$C7359,Htg_StPt_Sch_EZ!$B$31:$B$54,0),MATCH(Schedules_8760!$F7359,Htg_StPt_Sch_EZ!$C$30:$I$30,0)),"F","C")</f>
        <v>19.444444444444443</v>
      </c>
      <c r="J7359" s="34">
        <f>CONVERT(INDEX(Clg_StPt_Sch_EZ!$C$4:$I$27,MATCH(Schedules_8760!$C7359,Clg_StPt_Sch_EZ!$B$4:$B$27,0),MATCH(Schedules_8760!$F7359,Clg_StPt_Sch_EZ!$C$3:$I$3,0)),"F","C")</f>
        <v>25.555555555555554</v>
      </c>
      <c r="K7359" s="34">
        <f>CONVERT(INDEX(Clg_StPt_Sch_EZ!$C$31:$I$54,MATCH(Schedules_8760!$C7359,Clg_StPt_Sch_EZ!$B$31:$B$54,0),MATCH(Schedules_8760!$F7359,Clg_StPt_Sch_EZ!$C$30:$I$30,0)),"F","C")</f>
        <v>25</v>
      </c>
      <c r="L7359" s="34">
        <f>CONVERT(INDEX(DHW_StPt_Sch_EZ!$C$4:$I$27,MATCH(Schedules_8760!$C7359,DHW_StPt_Sch_EZ!$B$4:$B$27,0),MATCH(Schedules_8760!$F7359,DHW_StPt_Sch_EZ!$C$3:$I$3,0)),"F","C")</f>
        <v>53.333333333333329</v>
      </c>
      <c r="M7359" s="34">
        <f>CONVERT(INDEX(DHW_StPt_Sch_EZ!$C$31:$I$54,MATCH(Schedules_8760!$C7359,DHW_StPt_Sch_EZ!$B$31:$B$54,0),MATCH(Schedules_8760!$F7359,DHW_StPt_Sch_EZ!$C$30:$I$30,0)),"F","C")</f>
        <v>53.333333333333329</v>
      </c>
      <c r="N7359" s="12"/>
      <c r="O7359" s="12"/>
      <c r="P7359" s="12"/>
    </row>
    <row r="7360" spans="1:16" x14ac:dyDescent="0.25">
      <c r="A7360" s="35">
        <v>7359</v>
      </c>
      <c r="B7360" s="89">
        <v>307.58333333333331</v>
      </c>
      <c r="C7360" s="35">
        <f t="shared" si="570"/>
        <v>15</v>
      </c>
      <c r="D7360" s="35">
        <f t="shared" si="573"/>
        <v>307</v>
      </c>
      <c r="E7360" s="35">
        <f t="shared" si="574"/>
        <v>6</v>
      </c>
      <c r="F7360" s="35" t="str">
        <f t="shared" si="571"/>
        <v>Friday</v>
      </c>
      <c r="G7360" s="35">
        <f t="shared" si="572"/>
        <v>11</v>
      </c>
      <c r="H7360" s="34">
        <f>CONVERT(INDEX(Htg_StPt_Sch_EZ!$C$4:$I$27,MATCH(Schedules_8760!$C7360,Htg_StPt_Sch_EZ!$B$4:$B$27,0),MATCH(Schedules_8760!$F7360,Htg_StPt_Sch_EZ!$C$3:$I$3,0)),"F","C")</f>
        <v>20.555555555555554</v>
      </c>
      <c r="I7360" s="34">
        <f>CONVERT(INDEX(Htg_StPt_Sch_EZ!$C$31:$I$54,MATCH(Schedules_8760!$C7360,Htg_StPt_Sch_EZ!$B$31:$B$54,0),MATCH(Schedules_8760!$F7360,Htg_StPt_Sch_EZ!$C$30:$I$30,0)),"F","C")</f>
        <v>21.111111111111111</v>
      </c>
      <c r="J7360" s="34">
        <f>CONVERT(INDEX(Clg_StPt_Sch_EZ!$C$4:$I$27,MATCH(Schedules_8760!$C7360,Clg_StPt_Sch_EZ!$B$4:$B$27,0),MATCH(Schedules_8760!$F7360,Clg_StPt_Sch_EZ!$C$3:$I$3,0)),"F","C")</f>
        <v>25.555555555555554</v>
      </c>
      <c r="K7360" s="34">
        <f>CONVERT(INDEX(Clg_StPt_Sch_EZ!$C$31:$I$54,MATCH(Schedules_8760!$C7360,Clg_StPt_Sch_EZ!$B$31:$B$54,0),MATCH(Schedules_8760!$F7360,Clg_StPt_Sch_EZ!$C$30:$I$30,0)),"F","C")</f>
        <v>25</v>
      </c>
      <c r="L7360" s="34">
        <f>CONVERT(INDEX(DHW_StPt_Sch_EZ!$C$4:$I$27,MATCH(Schedules_8760!$C7360,DHW_StPt_Sch_EZ!$B$4:$B$27,0),MATCH(Schedules_8760!$F7360,DHW_StPt_Sch_EZ!$C$3:$I$3,0)),"F","C")</f>
        <v>53.333333333333329</v>
      </c>
      <c r="M7360" s="34">
        <f>CONVERT(INDEX(DHW_StPt_Sch_EZ!$C$31:$I$54,MATCH(Schedules_8760!$C7360,DHW_StPt_Sch_EZ!$B$31:$B$54,0),MATCH(Schedules_8760!$F7360,DHW_StPt_Sch_EZ!$C$30:$I$30,0)),"F","C")</f>
        <v>53.333333333333329</v>
      </c>
      <c r="N7360" s="12"/>
      <c r="O7360" s="12"/>
      <c r="P7360" s="12"/>
    </row>
    <row r="7361" spans="1:16" x14ac:dyDescent="0.25">
      <c r="A7361" s="35">
        <v>7360</v>
      </c>
      <c r="B7361" s="89">
        <v>307.625</v>
      </c>
      <c r="C7361" s="35">
        <f t="shared" si="570"/>
        <v>16</v>
      </c>
      <c r="D7361" s="35">
        <f t="shared" si="573"/>
        <v>307</v>
      </c>
      <c r="E7361" s="35">
        <f t="shared" si="574"/>
        <v>6</v>
      </c>
      <c r="F7361" s="35" t="str">
        <f t="shared" si="571"/>
        <v>Friday</v>
      </c>
      <c r="G7361" s="35">
        <f t="shared" si="572"/>
        <v>11</v>
      </c>
      <c r="H7361" s="34">
        <f>CONVERT(INDEX(Htg_StPt_Sch_EZ!$C$4:$I$27,MATCH(Schedules_8760!$C7361,Htg_StPt_Sch_EZ!$B$4:$B$27,0),MATCH(Schedules_8760!$F7361,Htg_StPt_Sch_EZ!$C$3:$I$3,0)),"F","C")</f>
        <v>20.555555555555554</v>
      </c>
      <c r="I7361" s="34">
        <f>CONVERT(INDEX(Htg_StPt_Sch_EZ!$C$31:$I$54,MATCH(Schedules_8760!$C7361,Htg_StPt_Sch_EZ!$B$31:$B$54,0),MATCH(Schedules_8760!$F7361,Htg_StPt_Sch_EZ!$C$30:$I$30,0)),"F","C")</f>
        <v>21.111111111111111</v>
      </c>
      <c r="J7361" s="34">
        <f>CONVERT(INDEX(Clg_StPt_Sch_EZ!$C$4:$I$27,MATCH(Schedules_8760!$C7361,Clg_StPt_Sch_EZ!$B$4:$B$27,0),MATCH(Schedules_8760!$F7361,Clg_StPt_Sch_EZ!$C$3:$I$3,0)),"F","C")</f>
        <v>25.555555555555554</v>
      </c>
      <c r="K7361" s="34">
        <f>CONVERT(INDEX(Clg_StPt_Sch_EZ!$C$31:$I$54,MATCH(Schedules_8760!$C7361,Clg_StPt_Sch_EZ!$B$31:$B$54,0),MATCH(Schedules_8760!$F7361,Clg_StPt_Sch_EZ!$C$30:$I$30,0)),"F","C")</f>
        <v>25</v>
      </c>
      <c r="L7361" s="34">
        <f>CONVERT(INDEX(DHW_StPt_Sch_EZ!$C$4:$I$27,MATCH(Schedules_8760!$C7361,DHW_StPt_Sch_EZ!$B$4:$B$27,0),MATCH(Schedules_8760!$F7361,DHW_StPt_Sch_EZ!$C$3:$I$3,0)),"F","C")</f>
        <v>53.333333333333329</v>
      </c>
      <c r="M7361" s="34">
        <f>CONVERT(INDEX(DHW_StPt_Sch_EZ!$C$31:$I$54,MATCH(Schedules_8760!$C7361,DHW_StPt_Sch_EZ!$B$31:$B$54,0),MATCH(Schedules_8760!$F7361,DHW_StPt_Sch_EZ!$C$30:$I$30,0)),"F","C")</f>
        <v>53.333333333333329</v>
      </c>
      <c r="N7361" s="12"/>
      <c r="O7361" s="12"/>
      <c r="P7361" s="12"/>
    </row>
    <row r="7362" spans="1:16" x14ac:dyDescent="0.25">
      <c r="A7362" s="35">
        <v>7361</v>
      </c>
      <c r="B7362" s="89">
        <v>307.66666666666669</v>
      </c>
      <c r="C7362" s="35">
        <f t="shared" ref="C7362:C7425" si="575">HOUR(B7362)+1</f>
        <v>17</v>
      </c>
      <c r="D7362" s="35">
        <f t="shared" si="573"/>
        <v>307</v>
      </c>
      <c r="E7362" s="35">
        <f t="shared" si="574"/>
        <v>6</v>
      </c>
      <c r="F7362" s="35" t="str">
        <f t="shared" ref="F7362:F7425" si="576">IF(E7362=1,"Sunday",IF(E7362=2,"Monday",IF(E7362=3,"Tuesday",IF(E7362=4,"Wednesday",IF(E7362=5,"Thursday",IF(E7362=6,"Friday","Saturday"))))))</f>
        <v>Friday</v>
      </c>
      <c r="G7362" s="35">
        <f t="shared" ref="G7362:G7425" si="577">MONTH(B7362)</f>
        <v>11</v>
      </c>
      <c r="H7362" s="34">
        <f>CONVERT(INDEX(Htg_StPt_Sch_EZ!$C$4:$I$27,MATCH(Schedules_8760!$C7362,Htg_StPt_Sch_EZ!$B$4:$B$27,0),MATCH(Schedules_8760!$F7362,Htg_StPt_Sch_EZ!$C$3:$I$3,0)),"F","C")</f>
        <v>20.555555555555554</v>
      </c>
      <c r="I7362" s="34">
        <f>CONVERT(INDEX(Htg_StPt_Sch_EZ!$C$31:$I$54,MATCH(Schedules_8760!$C7362,Htg_StPt_Sch_EZ!$B$31:$B$54,0),MATCH(Schedules_8760!$F7362,Htg_StPt_Sch_EZ!$C$30:$I$30,0)),"F","C")</f>
        <v>17.777777777777779</v>
      </c>
      <c r="J7362" s="34">
        <f>CONVERT(INDEX(Clg_StPt_Sch_EZ!$C$4:$I$27,MATCH(Schedules_8760!$C7362,Clg_StPt_Sch_EZ!$B$4:$B$27,0),MATCH(Schedules_8760!$F7362,Clg_StPt_Sch_EZ!$C$3:$I$3,0)),"F","C")</f>
        <v>25.555555555555554</v>
      </c>
      <c r="K7362" s="34">
        <f>CONVERT(INDEX(Clg_StPt_Sch_EZ!$C$31:$I$54,MATCH(Schedules_8760!$C7362,Clg_StPt_Sch_EZ!$B$31:$B$54,0),MATCH(Schedules_8760!$F7362,Clg_StPt_Sch_EZ!$C$30:$I$30,0)),"F","C")</f>
        <v>25</v>
      </c>
      <c r="L7362" s="34">
        <f>CONVERT(INDEX(DHW_StPt_Sch_EZ!$C$4:$I$27,MATCH(Schedules_8760!$C7362,DHW_StPt_Sch_EZ!$B$4:$B$27,0),MATCH(Schedules_8760!$F7362,DHW_StPt_Sch_EZ!$C$3:$I$3,0)),"F","C")</f>
        <v>53.333333333333329</v>
      </c>
      <c r="M7362" s="34">
        <f>CONVERT(INDEX(DHW_StPt_Sch_EZ!$C$31:$I$54,MATCH(Schedules_8760!$C7362,DHW_StPt_Sch_EZ!$B$31:$B$54,0),MATCH(Schedules_8760!$F7362,DHW_StPt_Sch_EZ!$C$30:$I$30,0)),"F","C")</f>
        <v>53.333333333333329</v>
      </c>
      <c r="N7362" s="12"/>
      <c r="O7362" s="12"/>
      <c r="P7362" s="12"/>
    </row>
    <row r="7363" spans="1:16" x14ac:dyDescent="0.25">
      <c r="A7363" s="35">
        <v>7362</v>
      </c>
      <c r="B7363" s="89">
        <v>307.70833333333331</v>
      </c>
      <c r="C7363" s="35">
        <f t="shared" si="575"/>
        <v>18</v>
      </c>
      <c r="D7363" s="35">
        <f t="shared" ref="D7363:D7426" si="578">IF(C7363=1,D7362+1,D7362)</f>
        <v>307</v>
      </c>
      <c r="E7363" s="35">
        <f t="shared" ref="E7363:E7426" si="579">IF(AND(C7363=1,E7362=7),1,IF(C7363=1,E7362+1,E7362))</f>
        <v>6</v>
      </c>
      <c r="F7363" s="35" t="str">
        <f t="shared" si="576"/>
        <v>Friday</v>
      </c>
      <c r="G7363" s="35">
        <f t="shared" si="577"/>
        <v>11</v>
      </c>
      <c r="H7363" s="34">
        <f>CONVERT(INDEX(Htg_StPt_Sch_EZ!$C$4:$I$27,MATCH(Schedules_8760!$C7363,Htg_StPt_Sch_EZ!$B$4:$B$27,0),MATCH(Schedules_8760!$F7363,Htg_StPt_Sch_EZ!$C$3:$I$3,0)),"F","C")</f>
        <v>20.555555555555554</v>
      </c>
      <c r="I7363" s="34">
        <f>CONVERT(INDEX(Htg_StPt_Sch_EZ!$C$31:$I$54,MATCH(Schedules_8760!$C7363,Htg_StPt_Sch_EZ!$B$31:$B$54,0),MATCH(Schedules_8760!$F7363,Htg_StPt_Sch_EZ!$C$30:$I$30,0)),"F","C")</f>
        <v>17.777777777777779</v>
      </c>
      <c r="J7363" s="34">
        <f>CONVERT(INDEX(Clg_StPt_Sch_EZ!$C$4:$I$27,MATCH(Schedules_8760!$C7363,Clg_StPt_Sch_EZ!$B$4:$B$27,0),MATCH(Schedules_8760!$F7363,Clg_StPt_Sch_EZ!$C$3:$I$3,0)),"F","C")</f>
        <v>25.555555555555554</v>
      </c>
      <c r="K7363" s="34">
        <f>CONVERT(INDEX(Clg_StPt_Sch_EZ!$C$31:$I$54,MATCH(Schedules_8760!$C7363,Clg_StPt_Sch_EZ!$B$31:$B$54,0),MATCH(Schedules_8760!$F7363,Clg_StPt_Sch_EZ!$C$30:$I$30,0)),"F","C")</f>
        <v>28.333333333333332</v>
      </c>
      <c r="L7363" s="34">
        <f>CONVERT(INDEX(DHW_StPt_Sch_EZ!$C$4:$I$27,MATCH(Schedules_8760!$C7363,DHW_StPt_Sch_EZ!$B$4:$B$27,0),MATCH(Schedules_8760!$F7363,DHW_StPt_Sch_EZ!$C$3:$I$3,0)),"F","C")</f>
        <v>53.333333333333329</v>
      </c>
      <c r="M7363" s="34">
        <f>CONVERT(INDEX(DHW_StPt_Sch_EZ!$C$31:$I$54,MATCH(Schedules_8760!$C7363,DHW_StPt_Sch_EZ!$B$31:$B$54,0),MATCH(Schedules_8760!$F7363,DHW_StPt_Sch_EZ!$C$30:$I$30,0)),"F","C")</f>
        <v>53.333333333333329</v>
      </c>
      <c r="N7363" s="12"/>
      <c r="O7363" s="12"/>
      <c r="P7363" s="12"/>
    </row>
    <row r="7364" spans="1:16" x14ac:dyDescent="0.25">
      <c r="A7364" s="35">
        <v>7363</v>
      </c>
      <c r="B7364" s="89">
        <v>307.75</v>
      </c>
      <c r="C7364" s="35">
        <f t="shared" si="575"/>
        <v>19</v>
      </c>
      <c r="D7364" s="35">
        <f t="shared" si="578"/>
        <v>307</v>
      </c>
      <c r="E7364" s="35">
        <f t="shared" si="579"/>
        <v>6</v>
      </c>
      <c r="F7364" s="35" t="str">
        <f t="shared" si="576"/>
        <v>Friday</v>
      </c>
      <c r="G7364" s="35">
        <f t="shared" si="577"/>
        <v>11</v>
      </c>
      <c r="H7364" s="34">
        <f>CONVERT(INDEX(Htg_StPt_Sch_EZ!$C$4:$I$27,MATCH(Schedules_8760!$C7364,Htg_StPt_Sch_EZ!$B$4:$B$27,0),MATCH(Schedules_8760!$F7364,Htg_StPt_Sch_EZ!$C$3:$I$3,0)),"F","C")</f>
        <v>20.555555555555554</v>
      </c>
      <c r="I7364" s="34">
        <f>CONVERT(INDEX(Htg_StPt_Sch_EZ!$C$31:$I$54,MATCH(Schedules_8760!$C7364,Htg_StPt_Sch_EZ!$B$31:$B$54,0),MATCH(Schedules_8760!$F7364,Htg_StPt_Sch_EZ!$C$30:$I$30,0)),"F","C")</f>
        <v>18.333333333333332</v>
      </c>
      <c r="J7364" s="34">
        <f>CONVERT(INDEX(Clg_StPt_Sch_EZ!$C$4:$I$27,MATCH(Schedules_8760!$C7364,Clg_StPt_Sch_EZ!$B$4:$B$27,0),MATCH(Schedules_8760!$F7364,Clg_StPt_Sch_EZ!$C$3:$I$3,0)),"F","C")</f>
        <v>25.555555555555554</v>
      </c>
      <c r="K7364" s="34">
        <f>CONVERT(INDEX(Clg_StPt_Sch_EZ!$C$31:$I$54,MATCH(Schedules_8760!$C7364,Clg_StPt_Sch_EZ!$B$31:$B$54,0),MATCH(Schedules_8760!$F7364,Clg_StPt_Sch_EZ!$C$30:$I$30,0)),"F","C")</f>
        <v>28.333333333333332</v>
      </c>
      <c r="L7364" s="34">
        <f>CONVERT(INDEX(DHW_StPt_Sch_EZ!$C$4:$I$27,MATCH(Schedules_8760!$C7364,DHW_StPt_Sch_EZ!$B$4:$B$27,0),MATCH(Schedules_8760!$F7364,DHW_StPt_Sch_EZ!$C$3:$I$3,0)),"F","C")</f>
        <v>53.333333333333329</v>
      </c>
      <c r="M7364" s="34">
        <f>CONVERT(INDEX(DHW_StPt_Sch_EZ!$C$31:$I$54,MATCH(Schedules_8760!$C7364,DHW_StPt_Sch_EZ!$B$31:$B$54,0),MATCH(Schedules_8760!$F7364,DHW_StPt_Sch_EZ!$C$30:$I$30,0)),"F","C")</f>
        <v>53.333333333333329</v>
      </c>
      <c r="N7364" s="12"/>
      <c r="O7364" s="12"/>
      <c r="P7364" s="12"/>
    </row>
    <row r="7365" spans="1:16" x14ac:dyDescent="0.25">
      <c r="A7365" s="35">
        <v>7364</v>
      </c>
      <c r="B7365" s="89">
        <v>307.79166666666669</v>
      </c>
      <c r="C7365" s="35">
        <f t="shared" si="575"/>
        <v>20</v>
      </c>
      <c r="D7365" s="35">
        <f t="shared" si="578"/>
        <v>307</v>
      </c>
      <c r="E7365" s="35">
        <f t="shared" si="579"/>
        <v>6</v>
      </c>
      <c r="F7365" s="35" t="str">
        <f t="shared" si="576"/>
        <v>Friday</v>
      </c>
      <c r="G7365" s="35">
        <f t="shared" si="577"/>
        <v>11</v>
      </c>
      <c r="H7365" s="34">
        <f>CONVERT(INDEX(Htg_StPt_Sch_EZ!$C$4:$I$27,MATCH(Schedules_8760!$C7365,Htg_StPt_Sch_EZ!$B$4:$B$27,0),MATCH(Schedules_8760!$F7365,Htg_StPt_Sch_EZ!$C$3:$I$3,0)),"F","C")</f>
        <v>20.555555555555554</v>
      </c>
      <c r="I7365" s="34">
        <f>CONVERT(INDEX(Htg_StPt_Sch_EZ!$C$31:$I$54,MATCH(Schedules_8760!$C7365,Htg_StPt_Sch_EZ!$B$31:$B$54,0),MATCH(Schedules_8760!$F7365,Htg_StPt_Sch_EZ!$C$30:$I$30,0)),"F","C")</f>
        <v>18.888888888888889</v>
      </c>
      <c r="J7365" s="34">
        <f>CONVERT(INDEX(Clg_StPt_Sch_EZ!$C$4:$I$27,MATCH(Schedules_8760!$C7365,Clg_StPt_Sch_EZ!$B$4:$B$27,0),MATCH(Schedules_8760!$F7365,Clg_StPt_Sch_EZ!$C$3:$I$3,0)),"F","C")</f>
        <v>25.555555555555554</v>
      </c>
      <c r="K7365" s="34">
        <f>CONVERT(INDEX(Clg_StPt_Sch_EZ!$C$31:$I$54,MATCH(Schedules_8760!$C7365,Clg_StPt_Sch_EZ!$B$31:$B$54,0),MATCH(Schedules_8760!$F7365,Clg_StPt_Sch_EZ!$C$30:$I$30,0)),"F","C")</f>
        <v>28.333333333333332</v>
      </c>
      <c r="L7365" s="34">
        <f>CONVERT(INDEX(DHW_StPt_Sch_EZ!$C$4:$I$27,MATCH(Schedules_8760!$C7365,DHW_StPt_Sch_EZ!$B$4:$B$27,0),MATCH(Schedules_8760!$F7365,DHW_StPt_Sch_EZ!$C$3:$I$3,0)),"F","C")</f>
        <v>53.333333333333329</v>
      </c>
      <c r="M7365" s="34">
        <f>CONVERT(INDEX(DHW_StPt_Sch_EZ!$C$31:$I$54,MATCH(Schedules_8760!$C7365,DHW_StPt_Sch_EZ!$B$31:$B$54,0),MATCH(Schedules_8760!$F7365,DHW_StPt_Sch_EZ!$C$30:$I$30,0)),"F","C")</f>
        <v>53.333333333333329</v>
      </c>
      <c r="N7365" s="12"/>
      <c r="O7365" s="12"/>
      <c r="P7365" s="12"/>
    </row>
    <row r="7366" spans="1:16" x14ac:dyDescent="0.25">
      <c r="A7366" s="35">
        <v>7365</v>
      </c>
      <c r="B7366" s="89">
        <v>307.83333333333331</v>
      </c>
      <c r="C7366" s="35">
        <f t="shared" si="575"/>
        <v>21</v>
      </c>
      <c r="D7366" s="35">
        <f t="shared" si="578"/>
        <v>307</v>
      </c>
      <c r="E7366" s="35">
        <f t="shared" si="579"/>
        <v>6</v>
      </c>
      <c r="F7366" s="35" t="str">
        <f t="shared" si="576"/>
        <v>Friday</v>
      </c>
      <c r="G7366" s="35">
        <f t="shared" si="577"/>
        <v>11</v>
      </c>
      <c r="H7366" s="34">
        <f>CONVERT(INDEX(Htg_StPt_Sch_EZ!$C$4:$I$27,MATCH(Schedules_8760!$C7366,Htg_StPt_Sch_EZ!$B$4:$B$27,0),MATCH(Schedules_8760!$F7366,Htg_StPt_Sch_EZ!$C$3:$I$3,0)),"F","C")</f>
        <v>20.555555555555554</v>
      </c>
      <c r="I7366" s="34">
        <f>CONVERT(INDEX(Htg_StPt_Sch_EZ!$C$31:$I$54,MATCH(Schedules_8760!$C7366,Htg_StPt_Sch_EZ!$B$31:$B$54,0),MATCH(Schedules_8760!$F7366,Htg_StPt_Sch_EZ!$C$30:$I$30,0)),"F","C")</f>
        <v>19.444444444444443</v>
      </c>
      <c r="J7366" s="34">
        <f>CONVERT(INDEX(Clg_StPt_Sch_EZ!$C$4:$I$27,MATCH(Schedules_8760!$C7366,Clg_StPt_Sch_EZ!$B$4:$B$27,0),MATCH(Schedules_8760!$F7366,Clg_StPt_Sch_EZ!$C$3:$I$3,0)),"F","C")</f>
        <v>25.555555555555554</v>
      </c>
      <c r="K7366" s="34">
        <f>CONVERT(INDEX(Clg_StPt_Sch_EZ!$C$31:$I$54,MATCH(Schedules_8760!$C7366,Clg_StPt_Sch_EZ!$B$31:$B$54,0),MATCH(Schedules_8760!$F7366,Clg_StPt_Sch_EZ!$C$30:$I$30,0)),"F","C")</f>
        <v>28.333333333333332</v>
      </c>
      <c r="L7366" s="34">
        <f>CONVERT(INDEX(DHW_StPt_Sch_EZ!$C$4:$I$27,MATCH(Schedules_8760!$C7366,DHW_StPt_Sch_EZ!$B$4:$B$27,0),MATCH(Schedules_8760!$F7366,DHW_StPt_Sch_EZ!$C$3:$I$3,0)),"F","C")</f>
        <v>53.333333333333329</v>
      </c>
      <c r="M7366" s="34">
        <f>CONVERT(INDEX(DHW_StPt_Sch_EZ!$C$31:$I$54,MATCH(Schedules_8760!$C7366,DHW_StPt_Sch_EZ!$B$31:$B$54,0),MATCH(Schedules_8760!$F7366,DHW_StPt_Sch_EZ!$C$30:$I$30,0)),"F","C")</f>
        <v>53.333333333333329</v>
      </c>
      <c r="N7366" s="12"/>
      <c r="O7366" s="12"/>
      <c r="P7366" s="12"/>
    </row>
    <row r="7367" spans="1:16" x14ac:dyDescent="0.25">
      <c r="A7367" s="35">
        <v>7366</v>
      </c>
      <c r="B7367" s="89">
        <v>307.875</v>
      </c>
      <c r="C7367" s="35">
        <f t="shared" si="575"/>
        <v>22</v>
      </c>
      <c r="D7367" s="35">
        <f t="shared" si="578"/>
        <v>307</v>
      </c>
      <c r="E7367" s="35">
        <f t="shared" si="579"/>
        <v>6</v>
      </c>
      <c r="F7367" s="35" t="str">
        <f t="shared" si="576"/>
        <v>Friday</v>
      </c>
      <c r="G7367" s="35">
        <f t="shared" si="577"/>
        <v>11</v>
      </c>
      <c r="H7367" s="34">
        <f>CONVERT(INDEX(Htg_StPt_Sch_EZ!$C$4:$I$27,MATCH(Schedules_8760!$C7367,Htg_StPt_Sch_EZ!$B$4:$B$27,0),MATCH(Schedules_8760!$F7367,Htg_StPt_Sch_EZ!$C$3:$I$3,0)),"F","C")</f>
        <v>20.555555555555554</v>
      </c>
      <c r="I7367" s="34">
        <f>CONVERT(INDEX(Htg_StPt_Sch_EZ!$C$31:$I$54,MATCH(Schedules_8760!$C7367,Htg_StPt_Sch_EZ!$B$31:$B$54,0),MATCH(Schedules_8760!$F7367,Htg_StPt_Sch_EZ!$C$30:$I$30,0)),"F","C")</f>
        <v>19.444444444444443</v>
      </c>
      <c r="J7367" s="34">
        <f>CONVERT(INDEX(Clg_StPt_Sch_EZ!$C$4:$I$27,MATCH(Schedules_8760!$C7367,Clg_StPt_Sch_EZ!$B$4:$B$27,0),MATCH(Schedules_8760!$F7367,Clg_StPt_Sch_EZ!$C$3:$I$3,0)),"F","C")</f>
        <v>25.555555555555554</v>
      </c>
      <c r="K7367" s="34">
        <f>CONVERT(INDEX(Clg_StPt_Sch_EZ!$C$31:$I$54,MATCH(Schedules_8760!$C7367,Clg_StPt_Sch_EZ!$B$31:$B$54,0),MATCH(Schedules_8760!$F7367,Clg_StPt_Sch_EZ!$C$30:$I$30,0)),"F","C")</f>
        <v>28.333333333333332</v>
      </c>
      <c r="L7367" s="34">
        <f>CONVERT(INDEX(DHW_StPt_Sch_EZ!$C$4:$I$27,MATCH(Schedules_8760!$C7367,DHW_StPt_Sch_EZ!$B$4:$B$27,0),MATCH(Schedules_8760!$F7367,DHW_StPt_Sch_EZ!$C$3:$I$3,0)),"F","C")</f>
        <v>53.333333333333329</v>
      </c>
      <c r="M7367" s="34">
        <f>CONVERT(INDEX(DHW_StPt_Sch_EZ!$C$31:$I$54,MATCH(Schedules_8760!$C7367,DHW_StPt_Sch_EZ!$B$31:$B$54,0),MATCH(Schedules_8760!$F7367,DHW_StPt_Sch_EZ!$C$30:$I$30,0)),"F","C")</f>
        <v>53.333333333333329</v>
      </c>
      <c r="N7367" s="12"/>
      <c r="O7367" s="12"/>
      <c r="P7367" s="12"/>
    </row>
    <row r="7368" spans="1:16" x14ac:dyDescent="0.25">
      <c r="A7368" s="35">
        <v>7367</v>
      </c>
      <c r="B7368" s="89">
        <v>307.91666666666669</v>
      </c>
      <c r="C7368" s="35">
        <f t="shared" si="575"/>
        <v>23</v>
      </c>
      <c r="D7368" s="35">
        <f t="shared" si="578"/>
        <v>307</v>
      </c>
      <c r="E7368" s="35">
        <f t="shared" si="579"/>
        <v>6</v>
      </c>
      <c r="F7368" s="35" t="str">
        <f t="shared" si="576"/>
        <v>Friday</v>
      </c>
      <c r="G7368" s="35">
        <f t="shared" si="577"/>
        <v>11</v>
      </c>
      <c r="H7368" s="34">
        <f>CONVERT(INDEX(Htg_StPt_Sch_EZ!$C$4:$I$27,MATCH(Schedules_8760!$C7368,Htg_StPt_Sch_EZ!$B$4:$B$27,0),MATCH(Schedules_8760!$F7368,Htg_StPt_Sch_EZ!$C$3:$I$3,0)),"F","C")</f>
        <v>20.555555555555554</v>
      </c>
      <c r="I7368" s="34">
        <f>CONVERT(INDEX(Htg_StPt_Sch_EZ!$C$31:$I$54,MATCH(Schedules_8760!$C7368,Htg_StPt_Sch_EZ!$B$31:$B$54,0),MATCH(Schedules_8760!$F7368,Htg_StPt_Sch_EZ!$C$30:$I$30,0)),"F","C")</f>
        <v>19.444444444444443</v>
      </c>
      <c r="J7368" s="34">
        <f>CONVERT(INDEX(Clg_StPt_Sch_EZ!$C$4:$I$27,MATCH(Schedules_8760!$C7368,Clg_StPt_Sch_EZ!$B$4:$B$27,0),MATCH(Schedules_8760!$F7368,Clg_StPt_Sch_EZ!$C$3:$I$3,0)),"F","C")</f>
        <v>25.555555555555554</v>
      </c>
      <c r="K7368" s="34">
        <f>CONVERT(INDEX(Clg_StPt_Sch_EZ!$C$31:$I$54,MATCH(Schedules_8760!$C7368,Clg_StPt_Sch_EZ!$B$31:$B$54,0),MATCH(Schedules_8760!$F7368,Clg_StPt_Sch_EZ!$C$30:$I$30,0)),"F","C")</f>
        <v>28.333333333333332</v>
      </c>
      <c r="L7368" s="34">
        <f>CONVERT(INDEX(DHW_StPt_Sch_EZ!$C$4:$I$27,MATCH(Schedules_8760!$C7368,DHW_StPt_Sch_EZ!$B$4:$B$27,0),MATCH(Schedules_8760!$F7368,DHW_StPt_Sch_EZ!$C$3:$I$3,0)),"F","C")</f>
        <v>53.333333333333329</v>
      </c>
      <c r="M7368" s="34">
        <f>CONVERT(INDEX(DHW_StPt_Sch_EZ!$C$31:$I$54,MATCH(Schedules_8760!$C7368,DHW_StPt_Sch_EZ!$B$31:$B$54,0),MATCH(Schedules_8760!$F7368,DHW_StPt_Sch_EZ!$C$30:$I$30,0)),"F","C")</f>
        <v>53.333333333333329</v>
      </c>
      <c r="N7368" s="12"/>
      <c r="O7368" s="12"/>
      <c r="P7368" s="12"/>
    </row>
    <row r="7369" spans="1:16" x14ac:dyDescent="0.25">
      <c r="A7369" s="35">
        <v>7368</v>
      </c>
      <c r="B7369" s="89">
        <v>307.95833333333331</v>
      </c>
      <c r="C7369" s="35">
        <f t="shared" si="575"/>
        <v>24</v>
      </c>
      <c r="D7369" s="35">
        <f t="shared" si="578"/>
        <v>307</v>
      </c>
      <c r="E7369" s="35">
        <f t="shared" si="579"/>
        <v>6</v>
      </c>
      <c r="F7369" s="35" t="str">
        <f t="shared" si="576"/>
        <v>Friday</v>
      </c>
      <c r="G7369" s="35">
        <f t="shared" si="577"/>
        <v>11</v>
      </c>
      <c r="H7369" s="34">
        <f>CONVERT(INDEX(Htg_StPt_Sch_EZ!$C$4:$I$27,MATCH(Schedules_8760!$C7369,Htg_StPt_Sch_EZ!$B$4:$B$27,0),MATCH(Schedules_8760!$F7369,Htg_StPt_Sch_EZ!$C$3:$I$3,0)),"F","C")</f>
        <v>20.555555555555554</v>
      </c>
      <c r="I7369" s="34">
        <f>CONVERT(INDEX(Htg_StPt_Sch_EZ!$C$31:$I$54,MATCH(Schedules_8760!$C7369,Htg_StPt_Sch_EZ!$B$31:$B$54,0),MATCH(Schedules_8760!$F7369,Htg_StPt_Sch_EZ!$C$30:$I$30,0)),"F","C")</f>
        <v>19.444444444444443</v>
      </c>
      <c r="J7369" s="34">
        <f>CONVERT(INDEX(Clg_StPt_Sch_EZ!$C$4:$I$27,MATCH(Schedules_8760!$C7369,Clg_StPt_Sch_EZ!$B$4:$B$27,0),MATCH(Schedules_8760!$F7369,Clg_StPt_Sch_EZ!$C$3:$I$3,0)),"F","C")</f>
        <v>25.555555555555554</v>
      </c>
      <c r="K7369" s="34">
        <f>CONVERT(INDEX(Clg_StPt_Sch_EZ!$C$31:$I$54,MATCH(Schedules_8760!$C7369,Clg_StPt_Sch_EZ!$B$31:$B$54,0),MATCH(Schedules_8760!$F7369,Clg_StPt_Sch_EZ!$C$30:$I$30,0)),"F","C")</f>
        <v>28.333333333333332</v>
      </c>
      <c r="L7369" s="34">
        <f>CONVERT(INDEX(DHW_StPt_Sch_EZ!$C$4:$I$27,MATCH(Schedules_8760!$C7369,DHW_StPt_Sch_EZ!$B$4:$B$27,0),MATCH(Schedules_8760!$F7369,DHW_StPt_Sch_EZ!$C$3:$I$3,0)),"F","C")</f>
        <v>53.333333333333329</v>
      </c>
      <c r="M7369" s="34">
        <f>CONVERT(INDEX(DHW_StPt_Sch_EZ!$C$31:$I$54,MATCH(Schedules_8760!$C7369,DHW_StPt_Sch_EZ!$B$31:$B$54,0),MATCH(Schedules_8760!$F7369,DHW_StPt_Sch_EZ!$C$30:$I$30,0)),"F","C")</f>
        <v>53.333333333333329</v>
      </c>
      <c r="N7369" s="12"/>
      <c r="O7369" s="12"/>
      <c r="P7369" s="12"/>
    </row>
    <row r="7370" spans="1:16" x14ac:dyDescent="0.25">
      <c r="A7370" s="35">
        <v>7369</v>
      </c>
      <c r="B7370" s="89">
        <v>308</v>
      </c>
      <c r="C7370" s="35">
        <f t="shared" si="575"/>
        <v>1</v>
      </c>
      <c r="D7370" s="35">
        <f t="shared" si="578"/>
        <v>308</v>
      </c>
      <c r="E7370" s="35">
        <f t="shared" si="579"/>
        <v>7</v>
      </c>
      <c r="F7370" s="35" t="str">
        <f t="shared" si="576"/>
        <v>Saturday</v>
      </c>
      <c r="G7370" s="35">
        <f t="shared" si="577"/>
        <v>11</v>
      </c>
      <c r="H7370" s="34">
        <f>CONVERT(INDEX(Htg_StPt_Sch_EZ!$C$4:$I$27,MATCH(Schedules_8760!$C7370,Htg_StPt_Sch_EZ!$B$4:$B$27,0),MATCH(Schedules_8760!$F7370,Htg_StPt_Sch_EZ!$C$3:$I$3,0)),"F","C")</f>
        <v>20.555555555555554</v>
      </c>
      <c r="I7370" s="34">
        <f>CONVERT(INDEX(Htg_StPt_Sch_EZ!$C$31:$I$54,MATCH(Schedules_8760!$C7370,Htg_StPt_Sch_EZ!$B$31:$B$54,0),MATCH(Schedules_8760!$F7370,Htg_StPt_Sch_EZ!$C$30:$I$30,0)),"F","C")</f>
        <v>19.444444444444443</v>
      </c>
      <c r="J7370" s="34">
        <f>CONVERT(INDEX(Clg_StPt_Sch_EZ!$C$4:$I$27,MATCH(Schedules_8760!$C7370,Clg_StPt_Sch_EZ!$B$4:$B$27,0),MATCH(Schedules_8760!$F7370,Clg_StPt_Sch_EZ!$C$3:$I$3,0)),"F","C")</f>
        <v>25.555555555555554</v>
      </c>
      <c r="K7370" s="34">
        <f>CONVERT(INDEX(Clg_StPt_Sch_EZ!$C$31:$I$54,MATCH(Schedules_8760!$C7370,Clg_StPt_Sch_EZ!$B$31:$B$54,0),MATCH(Schedules_8760!$F7370,Clg_StPt_Sch_EZ!$C$30:$I$30,0)),"F","C")</f>
        <v>28.333333333333332</v>
      </c>
      <c r="L7370" s="34">
        <f>CONVERT(INDEX(DHW_StPt_Sch_EZ!$C$4:$I$27,MATCH(Schedules_8760!$C7370,DHW_StPt_Sch_EZ!$B$4:$B$27,0),MATCH(Schedules_8760!$F7370,DHW_StPt_Sch_EZ!$C$3:$I$3,0)),"F","C")</f>
        <v>53.333333333333329</v>
      </c>
      <c r="M7370" s="34">
        <f>CONVERT(INDEX(DHW_StPt_Sch_EZ!$C$31:$I$54,MATCH(Schedules_8760!$C7370,DHW_StPt_Sch_EZ!$B$31:$B$54,0),MATCH(Schedules_8760!$F7370,DHW_StPt_Sch_EZ!$C$30:$I$30,0)),"F","C")</f>
        <v>53.333333333333329</v>
      </c>
      <c r="N7370" s="12"/>
      <c r="O7370" s="12"/>
      <c r="P7370" s="12"/>
    </row>
    <row r="7371" spans="1:16" x14ac:dyDescent="0.25">
      <c r="A7371" s="35">
        <v>7370</v>
      </c>
      <c r="B7371" s="89">
        <v>308.04166666666669</v>
      </c>
      <c r="C7371" s="35">
        <f t="shared" si="575"/>
        <v>2</v>
      </c>
      <c r="D7371" s="35">
        <f t="shared" si="578"/>
        <v>308</v>
      </c>
      <c r="E7371" s="35">
        <f t="shared" si="579"/>
        <v>7</v>
      </c>
      <c r="F7371" s="35" t="str">
        <f t="shared" si="576"/>
        <v>Saturday</v>
      </c>
      <c r="G7371" s="35">
        <f t="shared" si="577"/>
        <v>11</v>
      </c>
      <c r="H7371" s="34">
        <f>CONVERT(INDEX(Htg_StPt_Sch_EZ!$C$4:$I$27,MATCH(Schedules_8760!$C7371,Htg_StPt_Sch_EZ!$B$4:$B$27,0),MATCH(Schedules_8760!$F7371,Htg_StPt_Sch_EZ!$C$3:$I$3,0)),"F","C")</f>
        <v>20.555555555555554</v>
      </c>
      <c r="I7371" s="34">
        <f>CONVERT(INDEX(Htg_StPt_Sch_EZ!$C$31:$I$54,MATCH(Schedules_8760!$C7371,Htg_StPt_Sch_EZ!$B$31:$B$54,0),MATCH(Schedules_8760!$F7371,Htg_StPt_Sch_EZ!$C$30:$I$30,0)),"F","C")</f>
        <v>19.444444444444443</v>
      </c>
      <c r="J7371" s="34">
        <f>CONVERT(INDEX(Clg_StPt_Sch_EZ!$C$4:$I$27,MATCH(Schedules_8760!$C7371,Clg_StPt_Sch_EZ!$B$4:$B$27,0),MATCH(Schedules_8760!$F7371,Clg_StPt_Sch_EZ!$C$3:$I$3,0)),"F","C")</f>
        <v>25.555555555555554</v>
      </c>
      <c r="K7371" s="34">
        <f>CONVERT(INDEX(Clg_StPt_Sch_EZ!$C$31:$I$54,MATCH(Schedules_8760!$C7371,Clg_StPt_Sch_EZ!$B$31:$B$54,0),MATCH(Schedules_8760!$F7371,Clg_StPt_Sch_EZ!$C$30:$I$30,0)),"F","C")</f>
        <v>28.333333333333332</v>
      </c>
      <c r="L7371" s="34">
        <f>CONVERT(INDEX(DHW_StPt_Sch_EZ!$C$4:$I$27,MATCH(Schedules_8760!$C7371,DHW_StPt_Sch_EZ!$B$4:$B$27,0),MATCH(Schedules_8760!$F7371,DHW_StPt_Sch_EZ!$C$3:$I$3,0)),"F","C")</f>
        <v>53.333333333333329</v>
      </c>
      <c r="M7371" s="34">
        <f>CONVERT(INDEX(DHW_StPt_Sch_EZ!$C$31:$I$54,MATCH(Schedules_8760!$C7371,DHW_StPt_Sch_EZ!$B$31:$B$54,0),MATCH(Schedules_8760!$F7371,DHW_StPt_Sch_EZ!$C$30:$I$30,0)),"F","C")</f>
        <v>53.333333333333329</v>
      </c>
      <c r="N7371" s="12"/>
      <c r="O7371" s="12"/>
      <c r="P7371" s="12"/>
    </row>
    <row r="7372" spans="1:16" x14ac:dyDescent="0.25">
      <c r="A7372" s="35">
        <v>7371</v>
      </c>
      <c r="B7372" s="89">
        <v>308.08333333333331</v>
      </c>
      <c r="C7372" s="35">
        <f t="shared" si="575"/>
        <v>3</v>
      </c>
      <c r="D7372" s="35">
        <f t="shared" si="578"/>
        <v>308</v>
      </c>
      <c r="E7372" s="35">
        <f t="shared" si="579"/>
        <v>7</v>
      </c>
      <c r="F7372" s="35" t="str">
        <f t="shared" si="576"/>
        <v>Saturday</v>
      </c>
      <c r="G7372" s="35">
        <f t="shared" si="577"/>
        <v>11</v>
      </c>
      <c r="H7372" s="34">
        <f>CONVERT(INDEX(Htg_StPt_Sch_EZ!$C$4:$I$27,MATCH(Schedules_8760!$C7372,Htg_StPt_Sch_EZ!$B$4:$B$27,0),MATCH(Schedules_8760!$F7372,Htg_StPt_Sch_EZ!$C$3:$I$3,0)),"F","C")</f>
        <v>20.555555555555554</v>
      </c>
      <c r="I7372" s="34">
        <f>CONVERT(INDEX(Htg_StPt_Sch_EZ!$C$31:$I$54,MATCH(Schedules_8760!$C7372,Htg_StPt_Sch_EZ!$B$31:$B$54,0),MATCH(Schedules_8760!$F7372,Htg_StPt_Sch_EZ!$C$30:$I$30,0)),"F","C")</f>
        <v>19.444444444444443</v>
      </c>
      <c r="J7372" s="34">
        <f>CONVERT(INDEX(Clg_StPt_Sch_EZ!$C$4:$I$27,MATCH(Schedules_8760!$C7372,Clg_StPt_Sch_EZ!$B$4:$B$27,0),MATCH(Schedules_8760!$F7372,Clg_StPt_Sch_EZ!$C$3:$I$3,0)),"F","C")</f>
        <v>25.555555555555554</v>
      </c>
      <c r="K7372" s="34">
        <f>CONVERT(INDEX(Clg_StPt_Sch_EZ!$C$31:$I$54,MATCH(Schedules_8760!$C7372,Clg_StPt_Sch_EZ!$B$31:$B$54,0),MATCH(Schedules_8760!$F7372,Clg_StPt_Sch_EZ!$C$30:$I$30,0)),"F","C")</f>
        <v>28.333333333333332</v>
      </c>
      <c r="L7372" s="34">
        <f>CONVERT(INDEX(DHW_StPt_Sch_EZ!$C$4:$I$27,MATCH(Schedules_8760!$C7372,DHW_StPt_Sch_EZ!$B$4:$B$27,0),MATCH(Schedules_8760!$F7372,DHW_StPt_Sch_EZ!$C$3:$I$3,0)),"F","C")</f>
        <v>53.333333333333329</v>
      </c>
      <c r="M7372" s="34">
        <f>CONVERT(INDEX(DHW_StPt_Sch_EZ!$C$31:$I$54,MATCH(Schedules_8760!$C7372,DHW_StPt_Sch_EZ!$B$31:$B$54,0),MATCH(Schedules_8760!$F7372,DHW_StPt_Sch_EZ!$C$30:$I$30,0)),"F","C")</f>
        <v>53.333333333333329</v>
      </c>
      <c r="N7372" s="12"/>
      <c r="O7372" s="12"/>
      <c r="P7372" s="12"/>
    </row>
    <row r="7373" spans="1:16" x14ac:dyDescent="0.25">
      <c r="A7373" s="35">
        <v>7372</v>
      </c>
      <c r="B7373" s="89">
        <v>308.125</v>
      </c>
      <c r="C7373" s="35">
        <f t="shared" si="575"/>
        <v>4</v>
      </c>
      <c r="D7373" s="35">
        <f t="shared" si="578"/>
        <v>308</v>
      </c>
      <c r="E7373" s="35">
        <f t="shared" si="579"/>
        <v>7</v>
      </c>
      <c r="F7373" s="35" t="str">
        <f t="shared" si="576"/>
        <v>Saturday</v>
      </c>
      <c r="G7373" s="35">
        <f t="shared" si="577"/>
        <v>11</v>
      </c>
      <c r="H7373" s="34">
        <f>CONVERT(INDEX(Htg_StPt_Sch_EZ!$C$4:$I$27,MATCH(Schedules_8760!$C7373,Htg_StPt_Sch_EZ!$B$4:$B$27,0),MATCH(Schedules_8760!$F7373,Htg_StPt_Sch_EZ!$C$3:$I$3,0)),"F","C")</f>
        <v>20.555555555555554</v>
      </c>
      <c r="I7373" s="34">
        <f>CONVERT(INDEX(Htg_StPt_Sch_EZ!$C$31:$I$54,MATCH(Schedules_8760!$C7373,Htg_StPt_Sch_EZ!$B$31:$B$54,0),MATCH(Schedules_8760!$F7373,Htg_StPt_Sch_EZ!$C$30:$I$30,0)),"F","C")</f>
        <v>19.444444444444443</v>
      </c>
      <c r="J7373" s="34">
        <f>CONVERT(INDEX(Clg_StPt_Sch_EZ!$C$4:$I$27,MATCH(Schedules_8760!$C7373,Clg_StPt_Sch_EZ!$B$4:$B$27,0),MATCH(Schedules_8760!$F7373,Clg_StPt_Sch_EZ!$C$3:$I$3,0)),"F","C")</f>
        <v>25.555555555555554</v>
      </c>
      <c r="K7373" s="34">
        <f>CONVERT(INDEX(Clg_StPt_Sch_EZ!$C$31:$I$54,MATCH(Schedules_8760!$C7373,Clg_StPt_Sch_EZ!$B$31:$B$54,0),MATCH(Schedules_8760!$F7373,Clg_StPt_Sch_EZ!$C$30:$I$30,0)),"F","C")</f>
        <v>28.333333333333332</v>
      </c>
      <c r="L7373" s="34">
        <f>CONVERT(INDEX(DHW_StPt_Sch_EZ!$C$4:$I$27,MATCH(Schedules_8760!$C7373,DHW_StPt_Sch_EZ!$B$4:$B$27,0),MATCH(Schedules_8760!$F7373,DHW_StPt_Sch_EZ!$C$3:$I$3,0)),"F","C")</f>
        <v>53.333333333333329</v>
      </c>
      <c r="M7373" s="34">
        <f>CONVERT(INDEX(DHW_StPt_Sch_EZ!$C$31:$I$54,MATCH(Schedules_8760!$C7373,DHW_StPt_Sch_EZ!$B$31:$B$54,0),MATCH(Schedules_8760!$F7373,DHW_StPt_Sch_EZ!$C$30:$I$30,0)),"F","C")</f>
        <v>53.333333333333329</v>
      </c>
      <c r="N7373" s="12"/>
      <c r="O7373" s="12"/>
      <c r="P7373" s="12"/>
    </row>
    <row r="7374" spans="1:16" x14ac:dyDescent="0.25">
      <c r="A7374" s="35">
        <v>7373</v>
      </c>
      <c r="B7374" s="89">
        <v>308.16666666666669</v>
      </c>
      <c r="C7374" s="35">
        <f t="shared" si="575"/>
        <v>5</v>
      </c>
      <c r="D7374" s="35">
        <f t="shared" si="578"/>
        <v>308</v>
      </c>
      <c r="E7374" s="35">
        <f t="shared" si="579"/>
        <v>7</v>
      </c>
      <c r="F7374" s="35" t="str">
        <f t="shared" si="576"/>
        <v>Saturday</v>
      </c>
      <c r="G7374" s="35">
        <f t="shared" si="577"/>
        <v>11</v>
      </c>
      <c r="H7374" s="34">
        <f>CONVERT(INDEX(Htg_StPt_Sch_EZ!$C$4:$I$27,MATCH(Schedules_8760!$C7374,Htg_StPt_Sch_EZ!$B$4:$B$27,0),MATCH(Schedules_8760!$F7374,Htg_StPt_Sch_EZ!$C$3:$I$3,0)),"F","C")</f>
        <v>20.555555555555554</v>
      </c>
      <c r="I7374" s="34">
        <f>CONVERT(INDEX(Htg_StPt_Sch_EZ!$C$31:$I$54,MATCH(Schedules_8760!$C7374,Htg_StPt_Sch_EZ!$B$31:$B$54,0),MATCH(Schedules_8760!$F7374,Htg_StPt_Sch_EZ!$C$30:$I$30,0)),"F","C")</f>
        <v>19.444444444444443</v>
      </c>
      <c r="J7374" s="34">
        <f>CONVERT(INDEX(Clg_StPt_Sch_EZ!$C$4:$I$27,MATCH(Schedules_8760!$C7374,Clg_StPt_Sch_EZ!$B$4:$B$27,0),MATCH(Schedules_8760!$F7374,Clg_StPt_Sch_EZ!$C$3:$I$3,0)),"F","C")</f>
        <v>25.555555555555554</v>
      </c>
      <c r="K7374" s="34">
        <f>CONVERT(INDEX(Clg_StPt_Sch_EZ!$C$31:$I$54,MATCH(Schedules_8760!$C7374,Clg_StPt_Sch_EZ!$B$31:$B$54,0),MATCH(Schedules_8760!$F7374,Clg_StPt_Sch_EZ!$C$30:$I$30,0)),"F","C")</f>
        <v>28.333333333333332</v>
      </c>
      <c r="L7374" s="34">
        <f>CONVERT(INDEX(DHW_StPt_Sch_EZ!$C$4:$I$27,MATCH(Schedules_8760!$C7374,DHW_StPt_Sch_EZ!$B$4:$B$27,0),MATCH(Schedules_8760!$F7374,DHW_StPt_Sch_EZ!$C$3:$I$3,0)),"F","C")</f>
        <v>53.333333333333329</v>
      </c>
      <c r="M7374" s="34">
        <f>CONVERT(INDEX(DHW_StPt_Sch_EZ!$C$31:$I$54,MATCH(Schedules_8760!$C7374,DHW_StPt_Sch_EZ!$B$31:$B$54,0),MATCH(Schedules_8760!$F7374,DHW_StPt_Sch_EZ!$C$30:$I$30,0)),"F","C")</f>
        <v>53.333333333333329</v>
      </c>
      <c r="N7374" s="12"/>
      <c r="O7374" s="12"/>
      <c r="P7374" s="12"/>
    </row>
    <row r="7375" spans="1:16" x14ac:dyDescent="0.25">
      <c r="A7375" s="35">
        <v>7374</v>
      </c>
      <c r="B7375" s="89">
        <v>308.20833333333331</v>
      </c>
      <c r="C7375" s="35">
        <f t="shared" si="575"/>
        <v>6</v>
      </c>
      <c r="D7375" s="35">
        <f t="shared" si="578"/>
        <v>308</v>
      </c>
      <c r="E7375" s="35">
        <f t="shared" si="579"/>
        <v>7</v>
      </c>
      <c r="F7375" s="35" t="str">
        <f t="shared" si="576"/>
        <v>Saturday</v>
      </c>
      <c r="G7375" s="35">
        <f t="shared" si="577"/>
        <v>11</v>
      </c>
      <c r="H7375" s="34">
        <f>CONVERT(INDEX(Htg_StPt_Sch_EZ!$C$4:$I$27,MATCH(Schedules_8760!$C7375,Htg_StPt_Sch_EZ!$B$4:$B$27,0),MATCH(Schedules_8760!$F7375,Htg_StPt_Sch_EZ!$C$3:$I$3,0)),"F","C")</f>
        <v>20.555555555555554</v>
      </c>
      <c r="I7375" s="34">
        <f>CONVERT(INDEX(Htg_StPt_Sch_EZ!$C$31:$I$54,MATCH(Schedules_8760!$C7375,Htg_StPt_Sch_EZ!$B$31:$B$54,0),MATCH(Schedules_8760!$F7375,Htg_StPt_Sch_EZ!$C$30:$I$30,0)),"F","C")</f>
        <v>19.444444444444443</v>
      </c>
      <c r="J7375" s="34">
        <f>CONVERT(INDEX(Clg_StPt_Sch_EZ!$C$4:$I$27,MATCH(Schedules_8760!$C7375,Clg_StPt_Sch_EZ!$B$4:$B$27,0),MATCH(Schedules_8760!$F7375,Clg_StPt_Sch_EZ!$C$3:$I$3,0)),"F","C")</f>
        <v>25.555555555555554</v>
      </c>
      <c r="K7375" s="34">
        <f>CONVERT(INDEX(Clg_StPt_Sch_EZ!$C$31:$I$54,MATCH(Schedules_8760!$C7375,Clg_StPt_Sch_EZ!$B$31:$B$54,0),MATCH(Schedules_8760!$F7375,Clg_StPt_Sch_EZ!$C$30:$I$30,0)),"F","C")</f>
        <v>28.333333333333332</v>
      </c>
      <c r="L7375" s="34">
        <f>CONVERT(INDEX(DHW_StPt_Sch_EZ!$C$4:$I$27,MATCH(Schedules_8760!$C7375,DHW_StPt_Sch_EZ!$B$4:$B$27,0),MATCH(Schedules_8760!$F7375,DHW_StPt_Sch_EZ!$C$3:$I$3,0)),"F","C")</f>
        <v>53.333333333333329</v>
      </c>
      <c r="M7375" s="34">
        <f>CONVERT(INDEX(DHW_StPt_Sch_EZ!$C$31:$I$54,MATCH(Schedules_8760!$C7375,DHW_StPt_Sch_EZ!$B$31:$B$54,0),MATCH(Schedules_8760!$F7375,DHW_StPt_Sch_EZ!$C$30:$I$30,0)),"F","C")</f>
        <v>53.333333333333329</v>
      </c>
      <c r="N7375" s="12"/>
      <c r="O7375" s="12"/>
      <c r="P7375" s="12"/>
    </row>
    <row r="7376" spans="1:16" x14ac:dyDescent="0.25">
      <c r="A7376" s="35">
        <v>7375</v>
      </c>
      <c r="B7376" s="89">
        <v>308.25</v>
      </c>
      <c r="C7376" s="35">
        <f t="shared" si="575"/>
        <v>7</v>
      </c>
      <c r="D7376" s="35">
        <f t="shared" si="578"/>
        <v>308</v>
      </c>
      <c r="E7376" s="35">
        <f t="shared" si="579"/>
        <v>7</v>
      </c>
      <c r="F7376" s="35" t="str">
        <f t="shared" si="576"/>
        <v>Saturday</v>
      </c>
      <c r="G7376" s="35">
        <f t="shared" si="577"/>
        <v>11</v>
      </c>
      <c r="H7376" s="34">
        <f>CONVERT(INDEX(Htg_StPt_Sch_EZ!$C$4:$I$27,MATCH(Schedules_8760!$C7376,Htg_StPt_Sch_EZ!$B$4:$B$27,0),MATCH(Schedules_8760!$F7376,Htg_StPt_Sch_EZ!$C$3:$I$3,0)),"F","C")</f>
        <v>20.555555555555554</v>
      </c>
      <c r="I7376" s="34">
        <f>CONVERT(INDEX(Htg_StPt_Sch_EZ!$C$31:$I$54,MATCH(Schedules_8760!$C7376,Htg_StPt_Sch_EZ!$B$31:$B$54,0),MATCH(Schedules_8760!$F7376,Htg_StPt_Sch_EZ!$C$30:$I$30,0)),"F","C")</f>
        <v>19.444444444444443</v>
      </c>
      <c r="J7376" s="34">
        <f>CONVERT(INDEX(Clg_StPt_Sch_EZ!$C$4:$I$27,MATCH(Schedules_8760!$C7376,Clg_StPt_Sch_EZ!$B$4:$B$27,0),MATCH(Schedules_8760!$F7376,Clg_StPt_Sch_EZ!$C$3:$I$3,0)),"F","C")</f>
        <v>25.555555555555554</v>
      </c>
      <c r="K7376" s="34">
        <f>CONVERT(INDEX(Clg_StPt_Sch_EZ!$C$31:$I$54,MATCH(Schedules_8760!$C7376,Clg_StPt_Sch_EZ!$B$31:$B$54,0),MATCH(Schedules_8760!$F7376,Clg_StPt_Sch_EZ!$C$30:$I$30,0)),"F","C")</f>
        <v>28.333333333333332</v>
      </c>
      <c r="L7376" s="34">
        <f>CONVERT(INDEX(DHW_StPt_Sch_EZ!$C$4:$I$27,MATCH(Schedules_8760!$C7376,DHW_StPt_Sch_EZ!$B$4:$B$27,0),MATCH(Schedules_8760!$F7376,DHW_StPt_Sch_EZ!$C$3:$I$3,0)),"F","C")</f>
        <v>53.333333333333329</v>
      </c>
      <c r="M7376" s="34">
        <f>CONVERT(INDEX(DHW_StPt_Sch_EZ!$C$31:$I$54,MATCH(Schedules_8760!$C7376,DHW_StPt_Sch_EZ!$B$31:$B$54,0),MATCH(Schedules_8760!$F7376,DHW_StPt_Sch_EZ!$C$30:$I$30,0)),"F","C")</f>
        <v>53.333333333333329</v>
      </c>
      <c r="N7376" s="12"/>
      <c r="O7376" s="12"/>
      <c r="P7376" s="12"/>
    </row>
    <row r="7377" spans="1:16" x14ac:dyDescent="0.25">
      <c r="A7377" s="35">
        <v>7376</v>
      </c>
      <c r="B7377" s="89">
        <v>308.29166666666669</v>
      </c>
      <c r="C7377" s="35">
        <f t="shared" si="575"/>
        <v>8</v>
      </c>
      <c r="D7377" s="35">
        <f t="shared" si="578"/>
        <v>308</v>
      </c>
      <c r="E7377" s="35">
        <f t="shared" si="579"/>
        <v>7</v>
      </c>
      <c r="F7377" s="35" t="str">
        <f t="shared" si="576"/>
        <v>Saturday</v>
      </c>
      <c r="G7377" s="35">
        <f t="shared" si="577"/>
        <v>11</v>
      </c>
      <c r="H7377" s="34">
        <f>CONVERT(INDEX(Htg_StPt_Sch_EZ!$C$4:$I$27,MATCH(Schedules_8760!$C7377,Htg_StPt_Sch_EZ!$B$4:$B$27,0),MATCH(Schedules_8760!$F7377,Htg_StPt_Sch_EZ!$C$3:$I$3,0)),"F","C")</f>
        <v>20.555555555555554</v>
      </c>
      <c r="I7377" s="34">
        <f>CONVERT(INDEX(Htg_StPt_Sch_EZ!$C$31:$I$54,MATCH(Schedules_8760!$C7377,Htg_StPt_Sch_EZ!$B$31:$B$54,0),MATCH(Schedules_8760!$F7377,Htg_StPt_Sch_EZ!$C$30:$I$30,0)),"F","C")</f>
        <v>19.444444444444443</v>
      </c>
      <c r="J7377" s="34">
        <f>CONVERT(INDEX(Clg_StPt_Sch_EZ!$C$4:$I$27,MATCH(Schedules_8760!$C7377,Clg_StPt_Sch_EZ!$B$4:$B$27,0),MATCH(Schedules_8760!$F7377,Clg_StPt_Sch_EZ!$C$3:$I$3,0)),"F","C")</f>
        <v>25.555555555555554</v>
      </c>
      <c r="K7377" s="34">
        <f>CONVERT(INDEX(Clg_StPt_Sch_EZ!$C$31:$I$54,MATCH(Schedules_8760!$C7377,Clg_StPt_Sch_EZ!$B$31:$B$54,0),MATCH(Schedules_8760!$F7377,Clg_StPt_Sch_EZ!$C$30:$I$30,0)),"F","C")</f>
        <v>25</v>
      </c>
      <c r="L7377" s="34">
        <f>CONVERT(INDEX(DHW_StPt_Sch_EZ!$C$4:$I$27,MATCH(Schedules_8760!$C7377,DHW_StPt_Sch_EZ!$B$4:$B$27,0),MATCH(Schedules_8760!$F7377,DHW_StPt_Sch_EZ!$C$3:$I$3,0)),"F","C")</f>
        <v>53.333333333333329</v>
      </c>
      <c r="M7377" s="34">
        <f>CONVERT(INDEX(DHW_StPt_Sch_EZ!$C$31:$I$54,MATCH(Schedules_8760!$C7377,DHW_StPt_Sch_EZ!$B$31:$B$54,0),MATCH(Schedules_8760!$F7377,DHW_StPt_Sch_EZ!$C$30:$I$30,0)),"F","C")</f>
        <v>53.333333333333329</v>
      </c>
      <c r="N7377" s="12"/>
      <c r="O7377" s="12"/>
      <c r="P7377" s="12"/>
    </row>
    <row r="7378" spans="1:16" x14ac:dyDescent="0.25">
      <c r="A7378" s="35">
        <v>7377</v>
      </c>
      <c r="B7378" s="89">
        <v>308.33333333333331</v>
      </c>
      <c r="C7378" s="35">
        <f t="shared" si="575"/>
        <v>9</v>
      </c>
      <c r="D7378" s="35">
        <f t="shared" si="578"/>
        <v>308</v>
      </c>
      <c r="E7378" s="35">
        <f t="shared" si="579"/>
        <v>7</v>
      </c>
      <c r="F7378" s="35" t="str">
        <f t="shared" si="576"/>
        <v>Saturday</v>
      </c>
      <c r="G7378" s="35">
        <f t="shared" si="577"/>
        <v>11</v>
      </c>
      <c r="H7378" s="34">
        <f>CONVERT(INDEX(Htg_StPt_Sch_EZ!$C$4:$I$27,MATCH(Schedules_8760!$C7378,Htg_StPt_Sch_EZ!$B$4:$B$27,0),MATCH(Schedules_8760!$F7378,Htg_StPt_Sch_EZ!$C$3:$I$3,0)),"F","C")</f>
        <v>20.555555555555554</v>
      </c>
      <c r="I7378" s="34">
        <f>CONVERT(INDEX(Htg_StPt_Sch_EZ!$C$31:$I$54,MATCH(Schedules_8760!$C7378,Htg_StPt_Sch_EZ!$B$31:$B$54,0),MATCH(Schedules_8760!$F7378,Htg_StPt_Sch_EZ!$C$30:$I$30,0)),"F","C")</f>
        <v>19.444444444444443</v>
      </c>
      <c r="J7378" s="34">
        <f>CONVERT(INDEX(Clg_StPt_Sch_EZ!$C$4:$I$27,MATCH(Schedules_8760!$C7378,Clg_StPt_Sch_EZ!$B$4:$B$27,0),MATCH(Schedules_8760!$F7378,Clg_StPt_Sch_EZ!$C$3:$I$3,0)),"F","C")</f>
        <v>25.555555555555554</v>
      </c>
      <c r="K7378" s="34">
        <f>CONVERT(INDEX(Clg_StPt_Sch_EZ!$C$31:$I$54,MATCH(Schedules_8760!$C7378,Clg_StPt_Sch_EZ!$B$31:$B$54,0),MATCH(Schedules_8760!$F7378,Clg_StPt_Sch_EZ!$C$30:$I$30,0)),"F","C")</f>
        <v>25</v>
      </c>
      <c r="L7378" s="34">
        <f>CONVERT(INDEX(DHW_StPt_Sch_EZ!$C$4:$I$27,MATCH(Schedules_8760!$C7378,DHW_StPt_Sch_EZ!$B$4:$B$27,0),MATCH(Schedules_8760!$F7378,DHW_StPt_Sch_EZ!$C$3:$I$3,0)),"F","C")</f>
        <v>53.333333333333329</v>
      </c>
      <c r="M7378" s="34">
        <f>CONVERT(INDEX(DHW_StPt_Sch_EZ!$C$31:$I$54,MATCH(Schedules_8760!$C7378,DHW_StPt_Sch_EZ!$B$31:$B$54,0),MATCH(Schedules_8760!$F7378,DHW_StPt_Sch_EZ!$C$30:$I$30,0)),"F","C")</f>
        <v>53.333333333333329</v>
      </c>
      <c r="N7378" s="12"/>
      <c r="O7378" s="12"/>
      <c r="P7378" s="12"/>
    </row>
    <row r="7379" spans="1:16" x14ac:dyDescent="0.25">
      <c r="A7379" s="35">
        <v>7378</v>
      </c>
      <c r="B7379" s="89">
        <v>308.375</v>
      </c>
      <c r="C7379" s="35">
        <f t="shared" si="575"/>
        <v>10</v>
      </c>
      <c r="D7379" s="35">
        <f t="shared" si="578"/>
        <v>308</v>
      </c>
      <c r="E7379" s="35">
        <f t="shared" si="579"/>
        <v>7</v>
      </c>
      <c r="F7379" s="35" t="str">
        <f t="shared" si="576"/>
        <v>Saturday</v>
      </c>
      <c r="G7379" s="35">
        <f t="shared" si="577"/>
        <v>11</v>
      </c>
      <c r="H7379" s="34">
        <f>CONVERT(INDEX(Htg_StPt_Sch_EZ!$C$4:$I$27,MATCH(Schedules_8760!$C7379,Htg_StPt_Sch_EZ!$B$4:$B$27,0),MATCH(Schedules_8760!$F7379,Htg_StPt_Sch_EZ!$C$3:$I$3,0)),"F","C")</f>
        <v>20.555555555555554</v>
      </c>
      <c r="I7379" s="34">
        <f>CONVERT(INDEX(Htg_StPt_Sch_EZ!$C$31:$I$54,MATCH(Schedules_8760!$C7379,Htg_StPt_Sch_EZ!$B$31:$B$54,0),MATCH(Schedules_8760!$F7379,Htg_StPt_Sch_EZ!$C$30:$I$30,0)),"F","C")</f>
        <v>19.444444444444443</v>
      </c>
      <c r="J7379" s="34">
        <f>CONVERT(INDEX(Clg_StPt_Sch_EZ!$C$4:$I$27,MATCH(Schedules_8760!$C7379,Clg_StPt_Sch_EZ!$B$4:$B$27,0),MATCH(Schedules_8760!$F7379,Clg_StPt_Sch_EZ!$C$3:$I$3,0)),"F","C")</f>
        <v>25.555555555555554</v>
      </c>
      <c r="K7379" s="34">
        <f>CONVERT(INDEX(Clg_StPt_Sch_EZ!$C$31:$I$54,MATCH(Schedules_8760!$C7379,Clg_StPt_Sch_EZ!$B$31:$B$54,0),MATCH(Schedules_8760!$F7379,Clg_StPt_Sch_EZ!$C$30:$I$30,0)),"F","C")</f>
        <v>25</v>
      </c>
      <c r="L7379" s="34">
        <f>CONVERT(INDEX(DHW_StPt_Sch_EZ!$C$4:$I$27,MATCH(Schedules_8760!$C7379,DHW_StPt_Sch_EZ!$B$4:$B$27,0),MATCH(Schedules_8760!$F7379,DHW_StPt_Sch_EZ!$C$3:$I$3,0)),"F","C")</f>
        <v>53.333333333333329</v>
      </c>
      <c r="M7379" s="34">
        <f>CONVERT(INDEX(DHW_StPt_Sch_EZ!$C$31:$I$54,MATCH(Schedules_8760!$C7379,DHW_StPt_Sch_EZ!$B$31:$B$54,0),MATCH(Schedules_8760!$F7379,DHW_StPt_Sch_EZ!$C$30:$I$30,0)),"F","C")</f>
        <v>53.333333333333329</v>
      </c>
      <c r="N7379" s="12"/>
      <c r="O7379" s="12"/>
      <c r="P7379" s="12"/>
    </row>
    <row r="7380" spans="1:16" x14ac:dyDescent="0.25">
      <c r="A7380" s="35">
        <v>7379</v>
      </c>
      <c r="B7380" s="89">
        <v>308.41666666666669</v>
      </c>
      <c r="C7380" s="35">
        <f t="shared" si="575"/>
        <v>11</v>
      </c>
      <c r="D7380" s="35">
        <f t="shared" si="578"/>
        <v>308</v>
      </c>
      <c r="E7380" s="35">
        <f t="shared" si="579"/>
        <v>7</v>
      </c>
      <c r="F7380" s="35" t="str">
        <f t="shared" si="576"/>
        <v>Saturday</v>
      </c>
      <c r="G7380" s="35">
        <f t="shared" si="577"/>
        <v>11</v>
      </c>
      <c r="H7380" s="34">
        <f>CONVERT(INDEX(Htg_StPt_Sch_EZ!$C$4:$I$27,MATCH(Schedules_8760!$C7380,Htg_StPt_Sch_EZ!$B$4:$B$27,0),MATCH(Schedules_8760!$F7380,Htg_StPt_Sch_EZ!$C$3:$I$3,0)),"F","C")</f>
        <v>20.555555555555554</v>
      </c>
      <c r="I7380" s="34">
        <f>CONVERT(INDEX(Htg_StPt_Sch_EZ!$C$31:$I$54,MATCH(Schedules_8760!$C7380,Htg_StPt_Sch_EZ!$B$31:$B$54,0),MATCH(Schedules_8760!$F7380,Htg_StPt_Sch_EZ!$C$30:$I$30,0)),"F","C")</f>
        <v>19.444444444444443</v>
      </c>
      <c r="J7380" s="34">
        <f>CONVERT(INDEX(Clg_StPt_Sch_EZ!$C$4:$I$27,MATCH(Schedules_8760!$C7380,Clg_StPt_Sch_EZ!$B$4:$B$27,0),MATCH(Schedules_8760!$F7380,Clg_StPt_Sch_EZ!$C$3:$I$3,0)),"F","C")</f>
        <v>25.555555555555554</v>
      </c>
      <c r="K7380" s="34">
        <f>CONVERT(INDEX(Clg_StPt_Sch_EZ!$C$31:$I$54,MATCH(Schedules_8760!$C7380,Clg_StPt_Sch_EZ!$B$31:$B$54,0),MATCH(Schedules_8760!$F7380,Clg_StPt_Sch_EZ!$C$30:$I$30,0)),"F","C")</f>
        <v>25</v>
      </c>
      <c r="L7380" s="34">
        <f>CONVERT(INDEX(DHW_StPt_Sch_EZ!$C$4:$I$27,MATCH(Schedules_8760!$C7380,DHW_StPt_Sch_EZ!$B$4:$B$27,0),MATCH(Schedules_8760!$F7380,DHW_StPt_Sch_EZ!$C$3:$I$3,0)),"F","C")</f>
        <v>53.333333333333329</v>
      </c>
      <c r="M7380" s="34">
        <f>CONVERT(INDEX(DHW_StPt_Sch_EZ!$C$31:$I$54,MATCH(Schedules_8760!$C7380,DHW_StPt_Sch_EZ!$B$31:$B$54,0),MATCH(Schedules_8760!$F7380,DHW_StPt_Sch_EZ!$C$30:$I$30,0)),"F","C")</f>
        <v>53.333333333333329</v>
      </c>
      <c r="N7380" s="12"/>
      <c r="O7380" s="12"/>
      <c r="P7380" s="12"/>
    </row>
    <row r="7381" spans="1:16" x14ac:dyDescent="0.25">
      <c r="A7381" s="35">
        <v>7380</v>
      </c>
      <c r="B7381" s="89">
        <v>308.45833333333331</v>
      </c>
      <c r="C7381" s="35">
        <f t="shared" si="575"/>
        <v>12</v>
      </c>
      <c r="D7381" s="35">
        <f t="shared" si="578"/>
        <v>308</v>
      </c>
      <c r="E7381" s="35">
        <f t="shared" si="579"/>
        <v>7</v>
      </c>
      <c r="F7381" s="35" t="str">
        <f t="shared" si="576"/>
        <v>Saturday</v>
      </c>
      <c r="G7381" s="35">
        <f t="shared" si="577"/>
        <v>11</v>
      </c>
      <c r="H7381" s="34">
        <f>CONVERT(INDEX(Htg_StPt_Sch_EZ!$C$4:$I$27,MATCH(Schedules_8760!$C7381,Htg_StPt_Sch_EZ!$B$4:$B$27,0),MATCH(Schedules_8760!$F7381,Htg_StPt_Sch_EZ!$C$3:$I$3,0)),"F","C")</f>
        <v>20.555555555555554</v>
      </c>
      <c r="I7381" s="34">
        <f>CONVERT(INDEX(Htg_StPt_Sch_EZ!$C$31:$I$54,MATCH(Schedules_8760!$C7381,Htg_StPt_Sch_EZ!$B$31:$B$54,0),MATCH(Schedules_8760!$F7381,Htg_StPt_Sch_EZ!$C$30:$I$30,0)),"F","C")</f>
        <v>19.444444444444443</v>
      </c>
      <c r="J7381" s="34">
        <f>CONVERT(INDEX(Clg_StPt_Sch_EZ!$C$4:$I$27,MATCH(Schedules_8760!$C7381,Clg_StPt_Sch_EZ!$B$4:$B$27,0),MATCH(Schedules_8760!$F7381,Clg_StPt_Sch_EZ!$C$3:$I$3,0)),"F","C")</f>
        <v>25.555555555555554</v>
      </c>
      <c r="K7381" s="34">
        <f>CONVERT(INDEX(Clg_StPt_Sch_EZ!$C$31:$I$54,MATCH(Schedules_8760!$C7381,Clg_StPt_Sch_EZ!$B$31:$B$54,0),MATCH(Schedules_8760!$F7381,Clg_StPt_Sch_EZ!$C$30:$I$30,0)),"F","C")</f>
        <v>25</v>
      </c>
      <c r="L7381" s="34">
        <f>CONVERT(INDEX(DHW_StPt_Sch_EZ!$C$4:$I$27,MATCH(Schedules_8760!$C7381,DHW_StPt_Sch_EZ!$B$4:$B$27,0),MATCH(Schedules_8760!$F7381,DHW_StPt_Sch_EZ!$C$3:$I$3,0)),"F","C")</f>
        <v>53.333333333333329</v>
      </c>
      <c r="M7381" s="34">
        <f>CONVERT(INDEX(DHW_StPt_Sch_EZ!$C$31:$I$54,MATCH(Schedules_8760!$C7381,DHW_StPt_Sch_EZ!$B$31:$B$54,0),MATCH(Schedules_8760!$F7381,DHW_StPt_Sch_EZ!$C$30:$I$30,0)),"F","C")</f>
        <v>53.333333333333329</v>
      </c>
      <c r="N7381" s="12"/>
      <c r="O7381" s="12"/>
      <c r="P7381" s="12"/>
    </row>
    <row r="7382" spans="1:16" x14ac:dyDescent="0.25">
      <c r="A7382" s="35">
        <v>7381</v>
      </c>
      <c r="B7382" s="89">
        <v>308.5</v>
      </c>
      <c r="C7382" s="35">
        <f t="shared" si="575"/>
        <v>13</v>
      </c>
      <c r="D7382" s="35">
        <f t="shared" si="578"/>
        <v>308</v>
      </c>
      <c r="E7382" s="35">
        <f t="shared" si="579"/>
        <v>7</v>
      </c>
      <c r="F7382" s="35" t="str">
        <f t="shared" si="576"/>
        <v>Saturday</v>
      </c>
      <c r="G7382" s="35">
        <f t="shared" si="577"/>
        <v>11</v>
      </c>
      <c r="H7382" s="34">
        <f>CONVERT(INDEX(Htg_StPt_Sch_EZ!$C$4:$I$27,MATCH(Schedules_8760!$C7382,Htg_StPt_Sch_EZ!$B$4:$B$27,0),MATCH(Schedules_8760!$F7382,Htg_StPt_Sch_EZ!$C$3:$I$3,0)),"F","C")</f>
        <v>20.555555555555554</v>
      </c>
      <c r="I7382" s="34">
        <f>CONVERT(INDEX(Htg_StPt_Sch_EZ!$C$31:$I$54,MATCH(Schedules_8760!$C7382,Htg_StPt_Sch_EZ!$B$31:$B$54,0),MATCH(Schedules_8760!$F7382,Htg_StPt_Sch_EZ!$C$30:$I$30,0)),"F","C")</f>
        <v>19.444444444444443</v>
      </c>
      <c r="J7382" s="34">
        <f>CONVERT(INDEX(Clg_StPt_Sch_EZ!$C$4:$I$27,MATCH(Schedules_8760!$C7382,Clg_StPt_Sch_EZ!$B$4:$B$27,0),MATCH(Schedules_8760!$F7382,Clg_StPt_Sch_EZ!$C$3:$I$3,0)),"F","C")</f>
        <v>25.555555555555554</v>
      </c>
      <c r="K7382" s="34">
        <f>CONVERT(INDEX(Clg_StPt_Sch_EZ!$C$31:$I$54,MATCH(Schedules_8760!$C7382,Clg_StPt_Sch_EZ!$B$31:$B$54,0),MATCH(Schedules_8760!$F7382,Clg_StPt_Sch_EZ!$C$30:$I$30,0)),"F","C")</f>
        <v>25</v>
      </c>
      <c r="L7382" s="34">
        <f>CONVERT(INDEX(DHW_StPt_Sch_EZ!$C$4:$I$27,MATCH(Schedules_8760!$C7382,DHW_StPt_Sch_EZ!$B$4:$B$27,0),MATCH(Schedules_8760!$F7382,DHW_StPt_Sch_EZ!$C$3:$I$3,0)),"F","C")</f>
        <v>53.333333333333329</v>
      </c>
      <c r="M7382" s="34">
        <f>CONVERT(INDEX(DHW_StPt_Sch_EZ!$C$31:$I$54,MATCH(Schedules_8760!$C7382,DHW_StPt_Sch_EZ!$B$31:$B$54,0),MATCH(Schedules_8760!$F7382,DHW_StPt_Sch_EZ!$C$30:$I$30,0)),"F","C")</f>
        <v>53.333333333333329</v>
      </c>
      <c r="N7382" s="12"/>
      <c r="O7382" s="12"/>
      <c r="P7382" s="12"/>
    </row>
    <row r="7383" spans="1:16" x14ac:dyDescent="0.25">
      <c r="A7383" s="35">
        <v>7382</v>
      </c>
      <c r="B7383" s="89">
        <v>308.54166666666669</v>
      </c>
      <c r="C7383" s="35">
        <f t="shared" si="575"/>
        <v>14</v>
      </c>
      <c r="D7383" s="35">
        <f t="shared" si="578"/>
        <v>308</v>
      </c>
      <c r="E7383" s="35">
        <f t="shared" si="579"/>
        <v>7</v>
      </c>
      <c r="F7383" s="35" t="str">
        <f t="shared" si="576"/>
        <v>Saturday</v>
      </c>
      <c r="G7383" s="35">
        <f t="shared" si="577"/>
        <v>11</v>
      </c>
      <c r="H7383" s="34">
        <f>CONVERT(INDEX(Htg_StPt_Sch_EZ!$C$4:$I$27,MATCH(Schedules_8760!$C7383,Htg_StPt_Sch_EZ!$B$4:$B$27,0),MATCH(Schedules_8760!$F7383,Htg_StPt_Sch_EZ!$C$3:$I$3,0)),"F","C")</f>
        <v>20.555555555555554</v>
      </c>
      <c r="I7383" s="34">
        <f>CONVERT(INDEX(Htg_StPt_Sch_EZ!$C$31:$I$54,MATCH(Schedules_8760!$C7383,Htg_StPt_Sch_EZ!$B$31:$B$54,0),MATCH(Schedules_8760!$F7383,Htg_StPt_Sch_EZ!$C$30:$I$30,0)),"F","C")</f>
        <v>19.444444444444443</v>
      </c>
      <c r="J7383" s="34">
        <f>CONVERT(INDEX(Clg_StPt_Sch_EZ!$C$4:$I$27,MATCH(Schedules_8760!$C7383,Clg_StPt_Sch_EZ!$B$4:$B$27,0),MATCH(Schedules_8760!$F7383,Clg_StPt_Sch_EZ!$C$3:$I$3,0)),"F","C")</f>
        <v>25.555555555555554</v>
      </c>
      <c r="K7383" s="34">
        <f>CONVERT(INDEX(Clg_StPt_Sch_EZ!$C$31:$I$54,MATCH(Schedules_8760!$C7383,Clg_StPt_Sch_EZ!$B$31:$B$54,0),MATCH(Schedules_8760!$F7383,Clg_StPt_Sch_EZ!$C$30:$I$30,0)),"F","C")</f>
        <v>25</v>
      </c>
      <c r="L7383" s="34">
        <f>CONVERT(INDEX(DHW_StPt_Sch_EZ!$C$4:$I$27,MATCH(Schedules_8760!$C7383,DHW_StPt_Sch_EZ!$B$4:$B$27,0),MATCH(Schedules_8760!$F7383,DHW_StPt_Sch_EZ!$C$3:$I$3,0)),"F","C")</f>
        <v>53.333333333333329</v>
      </c>
      <c r="M7383" s="34">
        <f>CONVERT(INDEX(DHW_StPt_Sch_EZ!$C$31:$I$54,MATCH(Schedules_8760!$C7383,DHW_StPt_Sch_EZ!$B$31:$B$54,0),MATCH(Schedules_8760!$F7383,DHW_StPt_Sch_EZ!$C$30:$I$30,0)),"F","C")</f>
        <v>53.333333333333329</v>
      </c>
      <c r="N7383" s="12"/>
      <c r="O7383" s="12"/>
      <c r="P7383" s="12"/>
    </row>
    <row r="7384" spans="1:16" x14ac:dyDescent="0.25">
      <c r="A7384" s="35">
        <v>7383</v>
      </c>
      <c r="B7384" s="89">
        <v>308.58333333333331</v>
      </c>
      <c r="C7384" s="35">
        <f t="shared" si="575"/>
        <v>15</v>
      </c>
      <c r="D7384" s="35">
        <f t="shared" si="578"/>
        <v>308</v>
      </c>
      <c r="E7384" s="35">
        <f t="shared" si="579"/>
        <v>7</v>
      </c>
      <c r="F7384" s="35" t="str">
        <f t="shared" si="576"/>
        <v>Saturday</v>
      </c>
      <c r="G7384" s="35">
        <f t="shared" si="577"/>
        <v>11</v>
      </c>
      <c r="H7384" s="34">
        <f>CONVERT(INDEX(Htg_StPt_Sch_EZ!$C$4:$I$27,MATCH(Schedules_8760!$C7384,Htg_StPt_Sch_EZ!$B$4:$B$27,0),MATCH(Schedules_8760!$F7384,Htg_StPt_Sch_EZ!$C$3:$I$3,0)),"F","C")</f>
        <v>20.555555555555554</v>
      </c>
      <c r="I7384" s="34">
        <f>CONVERT(INDEX(Htg_StPt_Sch_EZ!$C$31:$I$54,MATCH(Schedules_8760!$C7384,Htg_StPt_Sch_EZ!$B$31:$B$54,0),MATCH(Schedules_8760!$F7384,Htg_StPt_Sch_EZ!$C$30:$I$30,0)),"F","C")</f>
        <v>21.111111111111111</v>
      </c>
      <c r="J7384" s="34">
        <f>CONVERT(INDEX(Clg_StPt_Sch_EZ!$C$4:$I$27,MATCH(Schedules_8760!$C7384,Clg_StPt_Sch_EZ!$B$4:$B$27,0),MATCH(Schedules_8760!$F7384,Clg_StPt_Sch_EZ!$C$3:$I$3,0)),"F","C")</f>
        <v>25.555555555555554</v>
      </c>
      <c r="K7384" s="34">
        <f>CONVERT(INDEX(Clg_StPt_Sch_EZ!$C$31:$I$54,MATCH(Schedules_8760!$C7384,Clg_StPt_Sch_EZ!$B$31:$B$54,0),MATCH(Schedules_8760!$F7384,Clg_StPt_Sch_EZ!$C$30:$I$30,0)),"F","C")</f>
        <v>25</v>
      </c>
      <c r="L7384" s="34">
        <f>CONVERT(INDEX(DHW_StPt_Sch_EZ!$C$4:$I$27,MATCH(Schedules_8760!$C7384,DHW_StPt_Sch_EZ!$B$4:$B$27,0),MATCH(Schedules_8760!$F7384,DHW_StPt_Sch_EZ!$C$3:$I$3,0)),"F","C")</f>
        <v>53.333333333333329</v>
      </c>
      <c r="M7384" s="34">
        <f>CONVERT(INDEX(DHW_StPt_Sch_EZ!$C$31:$I$54,MATCH(Schedules_8760!$C7384,DHW_StPt_Sch_EZ!$B$31:$B$54,0),MATCH(Schedules_8760!$F7384,DHW_StPt_Sch_EZ!$C$30:$I$30,0)),"F","C")</f>
        <v>53.333333333333329</v>
      </c>
      <c r="N7384" s="12"/>
      <c r="O7384" s="12"/>
      <c r="P7384" s="12"/>
    </row>
    <row r="7385" spans="1:16" x14ac:dyDescent="0.25">
      <c r="A7385" s="35">
        <v>7384</v>
      </c>
      <c r="B7385" s="89">
        <v>308.625</v>
      </c>
      <c r="C7385" s="35">
        <f t="shared" si="575"/>
        <v>16</v>
      </c>
      <c r="D7385" s="35">
        <f t="shared" si="578"/>
        <v>308</v>
      </c>
      <c r="E7385" s="35">
        <f t="shared" si="579"/>
        <v>7</v>
      </c>
      <c r="F7385" s="35" t="str">
        <f t="shared" si="576"/>
        <v>Saturday</v>
      </c>
      <c r="G7385" s="35">
        <f t="shared" si="577"/>
        <v>11</v>
      </c>
      <c r="H7385" s="34">
        <f>CONVERT(INDEX(Htg_StPt_Sch_EZ!$C$4:$I$27,MATCH(Schedules_8760!$C7385,Htg_StPt_Sch_EZ!$B$4:$B$27,0),MATCH(Schedules_8760!$F7385,Htg_StPt_Sch_EZ!$C$3:$I$3,0)),"F","C")</f>
        <v>20.555555555555554</v>
      </c>
      <c r="I7385" s="34">
        <f>CONVERT(INDEX(Htg_StPt_Sch_EZ!$C$31:$I$54,MATCH(Schedules_8760!$C7385,Htg_StPt_Sch_EZ!$B$31:$B$54,0),MATCH(Schedules_8760!$F7385,Htg_StPt_Sch_EZ!$C$30:$I$30,0)),"F","C")</f>
        <v>21.111111111111111</v>
      </c>
      <c r="J7385" s="34">
        <f>CONVERT(INDEX(Clg_StPt_Sch_EZ!$C$4:$I$27,MATCH(Schedules_8760!$C7385,Clg_StPt_Sch_EZ!$B$4:$B$27,0),MATCH(Schedules_8760!$F7385,Clg_StPt_Sch_EZ!$C$3:$I$3,0)),"F","C")</f>
        <v>25.555555555555554</v>
      </c>
      <c r="K7385" s="34">
        <f>CONVERT(INDEX(Clg_StPt_Sch_EZ!$C$31:$I$54,MATCH(Schedules_8760!$C7385,Clg_StPt_Sch_EZ!$B$31:$B$54,0),MATCH(Schedules_8760!$F7385,Clg_StPt_Sch_EZ!$C$30:$I$30,0)),"F","C")</f>
        <v>25</v>
      </c>
      <c r="L7385" s="34">
        <f>CONVERT(INDEX(DHW_StPt_Sch_EZ!$C$4:$I$27,MATCH(Schedules_8760!$C7385,DHW_StPt_Sch_EZ!$B$4:$B$27,0),MATCH(Schedules_8760!$F7385,DHW_StPt_Sch_EZ!$C$3:$I$3,0)),"F","C")</f>
        <v>53.333333333333329</v>
      </c>
      <c r="M7385" s="34">
        <f>CONVERT(INDEX(DHW_StPt_Sch_EZ!$C$31:$I$54,MATCH(Schedules_8760!$C7385,DHW_StPt_Sch_EZ!$B$31:$B$54,0),MATCH(Schedules_8760!$F7385,DHW_StPt_Sch_EZ!$C$30:$I$30,0)),"F","C")</f>
        <v>53.333333333333329</v>
      </c>
      <c r="N7385" s="12"/>
      <c r="O7385" s="12"/>
      <c r="P7385" s="12"/>
    </row>
    <row r="7386" spans="1:16" x14ac:dyDescent="0.25">
      <c r="A7386" s="35">
        <v>7385</v>
      </c>
      <c r="B7386" s="89">
        <v>308.66666666666669</v>
      </c>
      <c r="C7386" s="35">
        <f t="shared" si="575"/>
        <v>17</v>
      </c>
      <c r="D7386" s="35">
        <f t="shared" si="578"/>
        <v>308</v>
      </c>
      <c r="E7386" s="35">
        <f t="shared" si="579"/>
        <v>7</v>
      </c>
      <c r="F7386" s="35" t="str">
        <f t="shared" si="576"/>
        <v>Saturday</v>
      </c>
      <c r="G7386" s="35">
        <f t="shared" si="577"/>
        <v>11</v>
      </c>
      <c r="H7386" s="34">
        <f>CONVERT(INDEX(Htg_StPt_Sch_EZ!$C$4:$I$27,MATCH(Schedules_8760!$C7386,Htg_StPt_Sch_EZ!$B$4:$B$27,0),MATCH(Schedules_8760!$F7386,Htg_StPt_Sch_EZ!$C$3:$I$3,0)),"F","C")</f>
        <v>20.555555555555554</v>
      </c>
      <c r="I7386" s="34">
        <f>CONVERT(INDEX(Htg_StPt_Sch_EZ!$C$31:$I$54,MATCH(Schedules_8760!$C7386,Htg_StPt_Sch_EZ!$B$31:$B$54,0),MATCH(Schedules_8760!$F7386,Htg_StPt_Sch_EZ!$C$30:$I$30,0)),"F","C")</f>
        <v>17.777777777777779</v>
      </c>
      <c r="J7386" s="34">
        <f>CONVERT(INDEX(Clg_StPt_Sch_EZ!$C$4:$I$27,MATCH(Schedules_8760!$C7386,Clg_StPt_Sch_EZ!$B$4:$B$27,0),MATCH(Schedules_8760!$F7386,Clg_StPt_Sch_EZ!$C$3:$I$3,0)),"F","C")</f>
        <v>25.555555555555554</v>
      </c>
      <c r="K7386" s="34">
        <f>CONVERT(INDEX(Clg_StPt_Sch_EZ!$C$31:$I$54,MATCH(Schedules_8760!$C7386,Clg_StPt_Sch_EZ!$B$31:$B$54,0),MATCH(Schedules_8760!$F7386,Clg_StPt_Sch_EZ!$C$30:$I$30,0)),"F","C")</f>
        <v>25</v>
      </c>
      <c r="L7386" s="34">
        <f>CONVERT(INDEX(DHW_StPt_Sch_EZ!$C$4:$I$27,MATCH(Schedules_8760!$C7386,DHW_StPt_Sch_EZ!$B$4:$B$27,0),MATCH(Schedules_8760!$F7386,DHW_StPt_Sch_EZ!$C$3:$I$3,0)),"F","C")</f>
        <v>53.333333333333329</v>
      </c>
      <c r="M7386" s="34">
        <f>CONVERT(INDEX(DHW_StPt_Sch_EZ!$C$31:$I$54,MATCH(Schedules_8760!$C7386,DHW_StPt_Sch_EZ!$B$31:$B$54,0),MATCH(Schedules_8760!$F7386,DHW_StPt_Sch_EZ!$C$30:$I$30,0)),"F","C")</f>
        <v>53.333333333333329</v>
      </c>
      <c r="N7386" s="12"/>
      <c r="O7386" s="12"/>
      <c r="P7386" s="12"/>
    </row>
    <row r="7387" spans="1:16" x14ac:dyDescent="0.25">
      <c r="A7387" s="35">
        <v>7386</v>
      </c>
      <c r="B7387" s="89">
        <v>308.70833333333331</v>
      </c>
      <c r="C7387" s="35">
        <f t="shared" si="575"/>
        <v>18</v>
      </c>
      <c r="D7387" s="35">
        <f t="shared" si="578"/>
        <v>308</v>
      </c>
      <c r="E7387" s="35">
        <f t="shared" si="579"/>
        <v>7</v>
      </c>
      <c r="F7387" s="35" t="str">
        <f t="shared" si="576"/>
        <v>Saturday</v>
      </c>
      <c r="G7387" s="35">
        <f t="shared" si="577"/>
        <v>11</v>
      </c>
      <c r="H7387" s="34">
        <f>CONVERT(INDEX(Htg_StPt_Sch_EZ!$C$4:$I$27,MATCH(Schedules_8760!$C7387,Htg_StPt_Sch_EZ!$B$4:$B$27,0),MATCH(Schedules_8760!$F7387,Htg_StPt_Sch_EZ!$C$3:$I$3,0)),"F","C")</f>
        <v>20.555555555555554</v>
      </c>
      <c r="I7387" s="34">
        <f>CONVERT(INDEX(Htg_StPt_Sch_EZ!$C$31:$I$54,MATCH(Schedules_8760!$C7387,Htg_StPt_Sch_EZ!$B$31:$B$54,0),MATCH(Schedules_8760!$F7387,Htg_StPt_Sch_EZ!$C$30:$I$30,0)),"F","C")</f>
        <v>17.777777777777779</v>
      </c>
      <c r="J7387" s="34">
        <f>CONVERT(INDEX(Clg_StPt_Sch_EZ!$C$4:$I$27,MATCH(Schedules_8760!$C7387,Clg_StPt_Sch_EZ!$B$4:$B$27,0),MATCH(Schedules_8760!$F7387,Clg_StPt_Sch_EZ!$C$3:$I$3,0)),"F","C")</f>
        <v>25.555555555555554</v>
      </c>
      <c r="K7387" s="34">
        <f>CONVERT(INDEX(Clg_StPt_Sch_EZ!$C$31:$I$54,MATCH(Schedules_8760!$C7387,Clg_StPt_Sch_EZ!$B$31:$B$54,0),MATCH(Schedules_8760!$F7387,Clg_StPt_Sch_EZ!$C$30:$I$30,0)),"F","C")</f>
        <v>28.333333333333332</v>
      </c>
      <c r="L7387" s="34">
        <f>CONVERT(INDEX(DHW_StPt_Sch_EZ!$C$4:$I$27,MATCH(Schedules_8760!$C7387,DHW_StPt_Sch_EZ!$B$4:$B$27,0),MATCH(Schedules_8760!$F7387,DHW_StPt_Sch_EZ!$C$3:$I$3,0)),"F","C")</f>
        <v>53.333333333333329</v>
      </c>
      <c r="M7387" s="34">
        <f>CONVERT(INDEX(DHW_StPt_Sch_EZ!$C$31:$I$54,MATCH(Schedules_8760!$C7387,DHW_StPt_Sch_EZ!$B$31:$B$54,0),MATCH(Schedules_8760!$F7387,DHW_StPt_Sch_EZ!$C$30:$I$30,0)),"F","C")</f>
        <v>53.333333333333329</v>
      </c>
      <c r="N7387" s="12"/>
      <c r="O7387" s="12"/>
      <c r="P7387" s="12"/>
    </row>
    <row r="7388" spans="1:16" x14ac:dyDescent="0.25">
      <c r="A7388" s="35">
        <v>7387</v>
      </c>
      <c r="B7388" s="89">
        <v>308.75</v>
      </c>
      <c r="C7388" s="35">
        <f t="shared" si="575"/>
        <v>19</v>
      </c>
      <c r="D7388" s="35">
        <f t="shared" si="578"/>
        <v>308</v>
      </c>
      <c r="E7388" s="35">
        <f t="shared" si="579"/>
        <v>7</v>
      </c>
      <c r="F7388" s="35" t="str">
        <f t="shared" si="576"/>
        <v>Saturday</v>
      </c>
      <c r="G7388" s="35">
        <f t="shared" si="577"/>
        <v>11</v>
      </c>
      <c r="H7388" s="34">
        <f>CONVERT(INDEX(Htg_StPt_Sch_EZ!$C$4:$I$27,MATCH(Schedules_8760!$C7388,Htg_StPt_Sch_EZ!$B$4:$B$27,0),MATCH(Schedules_8760!$F7388,Htg_StPt_Sch_EZ!$C$3:$I$3,0)),"F","C")</f>
        <v>20.555555555555554</v>
      </c>
      <c r="I7388" s="34">
        <f>CONVERT(INDEX(Htg_StPt_Sch_EZ!$C$31:$I$54,MATCH(Schedules_8760!$C7388,Htg_StPt_Sch_EZ!$B$31:$B$54,0),MATCH(Schedules_8760!$F7388,Htg_StPt_Sch_EZ!$C$30:$I$30,0)),"F","C")</f>
        <v>18.333333333333332</v>
      </c>
      <c r="J7388" s="34">
        <f>CONVERT(INDEX(Clg_StPt_Sch_EZ!$C$4:$I$27,MATCH(Schedules_8760!$C7388,Clg_StPt_Sch_EZ!$B$4:$B$27,0),MATCH(Schedules_8760!$F7388,Clg_StPt_Sch_EZ!$C$3:$I$3,0)),"F","C")</f>
        <v>25.555555555555554</v>
      </c>
      <c r="K7388" s="34">
        <f>CONVERT(INDEX(Clg_StPt_Sch_EZ!$C$31:$I$54,MATCH(Schedules_8760!$C7388,Clg_StPt_Sch_EZ!$B$31:$B$54,0),MATCH(Schedules_8760!$F7388,Clg_StPt_Sch_EZ!$C$30:$I$30,0)),"F","C")</f>
        <v>28.333333333333332</v>
      </c>
      <c r="L7388" s="34">
        <f>CONVERT(INDEX(DHW_StPt_Sch_EZ!$C$4:$I$27,MATCH(Schedules_8760!$C7388,DHW_StPt_Sch_EZ!$B$4:$B$27,0),MATCH(Schedules_8760!$F7388,DHW_StPt_Sch_EZ!$C$3:$I$3,0)),"F","C")</f>
        <v>53.333333333333329</v>
      </c>
      <c r="M7388" s="34">
        <f>CONVERT(INDEX(DHW_StPt_Sch_EZ!$C$31:$I$54,MATCH(Schedules_8760!$C7388,DHW_StPt_Sch_EZ!$B$31:$B$54,0),MATCH(Schedules_8760!$F7388,DHW_StPt_Sch_EZ!$C$30:$I$30,0)),"F","C")</f>
        <v>53.333333333333329</v>
      </c>
      <c r="N7388" s="12"/>
      <c r="O7388" s="12"/>
      <c r="P7388" s="12"/>
    </row>
    <row r="7389" spans="1:16" x14ac:dyDescent="0.25">
      <c r="A7389" s="35">
        <v>7388</v>
      </c>
      <c r="B7389" s="89">
        <v>308.79166666666669</v>
      </c>
      <c r="C7389" s="35">
        <f t="shared" si="575"/>
        <v>20</v>
      </c>
      <c r="D7389" s="35">
        <f t="shared" si="578"/>
        <v>308</v>
      </c>
      <c r="E7389" s="35">
        <f t="shared" si="579"/>
        <v>7</v>
      </c>
      <c r="F7389" s="35" t="str">
        <f t="shared" si="576"/>
        <v>Saturday</v>
      </c>
      <c r="G7389" s="35">
        <f t="shared" si="577"/>
        <v>11</v>
      </c>
      <c r="H7389" s="34">
        <f>CONVERT(INDEX(Htg_StPt_Sch_EZ!$C$4:$I$27,MATCH(Schedules_8760!$C7389,Htg_StPt_Sch_EZ!$B$4:$B$27,0),MATCH(Schedules_8760!$F7389,Htg_StPt_Sch_EZ!$C$3:$I$3,0)),"F","C")</f>
        <v>20.555555555555554</v>
      </c>
      <c r="I7389" s="34">
        <f>CONVERT(INDEX(Htg_StPt_Sch_EZ!$C$31:$I$54,MATCH(Schedules_8760!$C7389,Htg_StPt_Sch_EZ!$B$31:$B$54,0),MATCH(Schedules_8760!$F7389,Htg_StPt_Sch_EZ!$C$30:$I$30,0)),"F","C")</f>
        <v>18.888888888888889</v>
      </c>
      <c r="J7389" s="34">
        <f>CONVERT(INDEX(Clg_StPt_Sch_EZ!$C$4:$I$27,MATCH(Schedules_8760!$C7389,Clg_StPt_Sch_EZ!$B$4:$B$27,0),MATCH(Schedules_8760!$F7389,Clg_StPt_Sch_EZ!$C$3:$I$3,0)),"F","C")</f>
        <v>25.555555555555554</v>
      </c>
      <c r="K7389" s="34">
        <f>CONVERT(INDEX(Clg_StPt_Sch_EZ!$C$31:$I$54,MATCH(Schedules_8760!$C7389,Clg_StPt_Sch_EZ!$B$31:$B$54,0),MATCH(Schedules_8760!$F7389,Clg_StPt_Sch_EZ!$C$30:$I$30,0)),"F","C")</f>
        <v>28.333333333333332</v>
      </c>
      <c r="L7389" s="34">
        <f>CONVERT(INDEX(DHW_StPt_Sch_EZ!$C$4:$I$27,MATCH(Schedules_8760!$C7389,DHW_StPt_Sch_EZ!$B$4:$B$27,0),MATCH(Schedules_8760!$F7389,DHW_StPt_Sch_EZ!$C$3:$I$3,0)),"F","C")</f>
        <v>53.333333333333329</v>
      </c>
      <c r="M7389" s="34">
        <f>CONVERT(INDEX(DHW_StPt_Sch_EZ!$C$31:$I$54,MATCH(Schedules_8760!$C7389,DHW_StPt_Sch_EZ!$B$31:$B$54,0),MATCH(Schedules_8760!$F7389,DHW_StPt_Sch_EZ!$C$30:$I$30,0)),"F","C")</f>
        <v>53.333333333333329</v>
      </c>
      <c r="N7389" s="12"/>
      <c r="O7389" s="12"/>
      <c r="P7389" s="12"/>
    </row>
    <row r="7390" spans="1:16" x14ac:dyDescent="0.25">
      <c r="A7390" s="35">
        <v>7389</v>
      </c>
      <c r="B7390" s="89">
        <v>308.83333333333331</v>
      </c>
      <c r="C7390" s="35">
        <f t="shared" si="575"/>
        <v>21</v>
      </c>
      <c r="D7390" s="35">
        <f t="shared" si="578"/>
        <v>308</v>
      </c>
      <c r="E7390" s="35">
        <f t="shared" si="579"/>
        <v>7</v>
      </c>
      <c r="F7390" s="35" t="str">
        <f t="shared" si="576"/>
        <v>Saturday</v>
      </c>
      <c r="G7390" s="35">
        <f t="shared" si="577"/>
        <v>11</v>
      </c>
      <c r="H7390" s="34">
        <f>CONVERT(INDEX(Htg_StPt_Sch_EZ!$C$4:$I$27,MATCH(Schedules_8760!$C7390,Htg_StPt_Sch_EZ!$B$4:$B$27,0),MATCH(Schedules_8760!$F7390,Htg_StPt_Sch_EZ!$C$3:$I$3,0)),"F","C")</f>
        <v>20.555555555555554</v>
      </c>
      <c r="I7390" s="34">
        <f>CONVERT(INDEX(Htg_StPt_Sch_EZ!$C$31:$I$54,MATCH(Schedules_8760!$C7390,Htg_StPt_Sch_EZ!$B$31:$B$54,0),MATCH(Schedules_8760!$F7390,Htg_StPt_Sch_EZ!$C$30:$I$30,0)),"F","C")</f>
        <v>19.444444444444443</v>
      </c>
      <c r="J7390" s="34">
        <f>CONVERT(INDEX(Clg_StPt_Sch_EZ!$C$4:$I$27,MATCH(Schedules_8760!$C7390,Clg_StPt_Sch_EZ!$B$4:$B$27,0),MATCH(Schedules_8760!$F7390,Clg_StPt_Sch_EZ!$C$3:$I$3,0)),"F","C")</f>
        <v>25.555555555555554</v>
      </c>
      <c r="K7390" s="34">
        <f>CONVERT(INDEX(Clg_StPt_Sch_EZ!$C$31:$I$54,MATCH(Schedules_8760!$C7390,Clg_StPt_Sch_EZ!$B$31:$B$54,0),MATCH(Schedules_8760!$F7390,Clg_StPt_Sch_EZ!$C$30:$I$30,0)),"F","C")</f>
        <v>28.333333333333332</v>
      </c>
      <c r="L7390" s="34">
        <f>CONVERT(INDEX(DHW_StPt_Sch_EZ!$C$4:$I$27,MATCH(Schedules_8760!$C7390,DHW_StPt_Sch_EZ!$B$4:$B$27,0),MATCH(Schedules_8760!$F7390,DHW_StPt_Sch_EZ!$C$3:$I$3,0)),"F","C")</f>
        <v>53.333333333333329</v>
      </c>
      <c r="M7390" s="34">
        <f>CONVERT(INDEX(DHW_StPt_Sch_EZ!$C$31:$I$54,MATCH(Schedules_8760!$C7390,DHW_StPt_Sch_EZ!$B$31:$B$54,0),MATCH(Schedules_8760!$F7390,DHW_StPt_Sch_EZ!$C$30:$I$30,0)),"F","C")</f>
        <v>53.333333333333329</v>
      </c>
      <c r="N7390" s="12"/>
      <c r="O7390" s="12"/>
      <c r="P7390" s="12"/>
    </row>
    <row r="7391" spans="1:16" x14ac:dyDescent="0.25">
      <c r="A7391" s="35">
        <v>7390</v>
      </c>
      <c r="B7391" s="89">
        <v>308.875</v>
      </c>
      <c r="C7391" s="35">
        <f t="shared" si="575"/>
        <v>22</v>
      </c>
      <c r="D7391" s="35">
        <f t="shared" si="578"/>
        <v>308</v>
      </c>
      <c r="E7391" s="35">
        <f t="shared" si="579"/>
        <v>7</v>
      </c>
      <c r="F7391" s="35" t="str">
        <f t="shared" si="576"/>
        <v>Saturday</v>
      </c>
      <c r="G7391" s="35">
        <f t="shared" si="577"/>
        <v>11</v>
      </c>
      <c r="H7391" s="34">
        <f>CONVERT(INDEX(Htg_StPt_Sch_EZ!$C$4:$I$27,MATCH(Schedules_8760!$C7391,Htg_StPt_Sch_EZ!$B$4:$B$27,0),MATCH(Schedules_8760!$F7391,Htg_StPt_Sch_EZ!$C$3:$I$3,0)),"F","C")</f>
        <v>20.555555555555554</v>
      </c>
      <c r="I7391" s="34">
        <f>CONVERT(INDEX(Htg_StPt_Sch_EZ!$C$31:$I$54,MATCH(Schedules_8760!$C7391,Htg_StPt_Sch_EZ!$B$31:$B$54,0),MATCH(Schedules_8760!$F7391,Htg_StPt_Sch_EZ!$C$30:$I$30,0)),"F","C")</f>
        <v>19.444444444444443</v>
      </c>
      <c r="J7391" s="34">
        <f>CONVERT(INDEX(Clg_StPt_Sch_EZ!$C$4:$I$27,MATCH(Schedules_8760!$C7391,Clg_StPt_Sch_EZ!$B$4:$B$27,0),MATCH(Schedules_8760!$F7391,Clg_StPt_Sch_EZ!$C$3:$I$3,0)),"F","C")</f>
        <v>25.555555555555554</v>
      </c>
      <c r="K7391" s="34">
        <f>CONVERT(INDEX(Clg_StPt_Sch_EZ!$C$31:$I$54,MATCH(Schedules_8760!$C7391,Clg_StPt_Sch_EZ!$B$31:$B$54,0),MATCH(Schedules_8760!$F7391,Clg_StPt_Sch_EZ!$C$30:$I$30,0)),"F","C")</f>
        <v>28.333333333333332</v>
      </c>
      <c r="L7391" s="34">
        <f>CONVERT(INDEX(DHW_StPt_Sch_EZ!$C$4:$I$27,MATCH(Schedules_8760!$C7391,DHW_StPt_Sch_EZ!$B$4:$B$27,0),MATCH(Schedules_8760!$F7391,DHW_StPt_Sch_EZ!$C$3:$I$3,0)),"F","C")</f>
        <v>53.333333333333329</v>
      </c>
      <c r="M7391" s="34">
        <f>CONVERT(INDEX(DHW_StPt_Sch_EZ!$C$31:$I$54,MATCH(Schedules_8760!$C7391,DHW_StPt_Sch_EZ!$B$31:$B$54,0),MATCH(Schedules_8760!$F7391,DHW_StPt_Sch_EZ!$C$30:$I$30,0)),"F","C")</f>
        <v>53.333333333333329</v>
      </c>
      <c r="N7391" s="12"/>
      <c r="O7391" s="12"/>
      <c r="P7391" s="12"/>
    </row>
    <row r="7392" spans="1:16" x14ac:dyDescent="0.25">
      <c r="A7392" s="35">
        <v>7391</v>
      </c>
      <c r="B7392" s="89">
        <v>308.91666666666669</v>
      </c>
      <c r="C7392" s="35">
        <f t="shared" si="575"/>
        <v>23</v>
      </c>
      <c r="D7392" s="35">
        <f t="shared" si="578"/>
        <v>308</v>
      </c>
      <c r="E7392" s="35">
        <f t="shared" si="579"/>
        <v>7</v>
      </c>
      <c r="F7392" s="35" t="str">
        <f t="shared" si="576"/>
        <v>Saturday</v>
      </c>
      <c r="G7392" s="35">
        <f t="shared" si="577"/>
        <v>11</v>
      </c>
      <c r="H7392" s="34">
        <f>CONVERT(INDEX(Htg_StPt_Sch_EZ!$C$4:$I$27,MATCH(Schedules_8760!$C7392,Htg_StPt_Sch_EZ!$B$4:$B$27,0),MATCH(Schedules_8760!$F7392,Htg_StPt_Sch_EZ!$C$3:$I$3,0)),"F","C")</f>
        <v>20.555555555555554</v>
      </c>
      <c r="I7392" s="34">
        <f>CONVERT(INDEX(Htg_StPt_Sch_EZ!$C$31:$I$54,MATCH(Schedules_8760!$C7392,Htg_StPt_Sch_EZ!$B$31:$B$54,0),MATCH(Schedules_8760!$F7392,Htg_StPt_Sch_EZ!$C$30:$I$30,0)),"F","C")</f>
        <v>19.444444444444443</v>
      </c>
      <c r="J7392" s="34">
        <f>CONVERT(INDEX(Clg_StPt_Sch_EZ!$C$4:$I$27,MATCH(Schedules_8760!$C7392,Clg_StPt_Sch_EZ!$B$4:$B$27,0),MATCH(Schedules_8760!$F7392,Clg_StPt_Sch_EZ!$C$3:$I$3,0)),"F","C")</f>
        <v>25.555555555555554</v>
      </c>
      <c r="K7392" s="34">
        <f>CONVERT(INDEX(Clg_StPt_Sch_EZ!$C$31:$I$54,MATCH(Schedules_8760!$C7392,Clg_StPt_Sch_EZ!$B$31:$B$54,0),MATCH(Schedules_8760!$F7392,Clg_StPt_Sch_EZ!$C$30:$I$30,0)),"F","C")</f>
        <v>28.333333333333332</v>
      </c>
      <c r="L7392" s="34">
        <f>CONVERT(INDEX(DHW_StPt_Sch_EZ!$C$4:$I$27,MATCH(Schedules_8760!$C7392,DHW_StPt_Sch_EZ!$B$4:$B$27,0),MATCH(Schedules_8760!$F7392,DHW_StPt_Sch_EZ!$C$3:$I$3,0)),"F","C")</f>
        <v>53.333333333333329</v>
      </c>
      <c r="M7392" s="34">
        <f>CONVERT(INDEX(DHW_StPt_Sch_EZ!$C$31:$I$54,MATCH(Schedules_8760!$C7392,DHW_StPt_Sch_EZ!$B$31:$B$54,0),MATCH(Schedules_8760!$F7392,DHW_StPt_Sch_EZ!$C$30:$I$30,0)),"F","C")</f>
        <v>53.333333333333329</v>
      </c>
      <c r="N7392" s="12"/>
      <c r="O7392" s="12"/>
      <c r="P7392" s="12"/>
    </row>
    <row r="7393" spans="1:16" x14ac:dyDescent="0.25">
      <c r="A7393" s="35">
        <v>7392</v>
      </c>
      <c r="B7393" s="89">
        <v>308.95833333333331</v>
      </c>
      <c r="C7393" s="35">
        <f t="shared" si="575"/>
        <v>24</v>
      </c>
      <c r="D7393" s="35">
        <f t="shared" si="578"/>
        <v>308</v>
      </c>
      <c r="E7393" s="35">
        <f t="shared" si="579"/>
        <v>7</v>
      </c>
      <c r="F7393" s="35" t="str">
        <f t="shared" si="576"/>
        <v>Saturday</v>
      </c>
      <c r="G7393" s="35">
        <f t="shared" si="577"/>
        <v>11</v>
      </c>
      <c r="H7393" s="34">
        <f>CONVERT(INDEX(Htg_StPt_Sch_EZ!$C$4:$I$27,MATCH(Schedules_8760!$C7393,Htg_StPt_Sch_EZ!$B$4:$B$27,0),MATCH(Schedules_8760!$F7393,Htg_StPt_Sch_EZ!$C$3:$I$3,0)),"F","C")</f>
        <v>20.555555555555554</v>
      </c>
      <c r="I7393" s="34">
        <f>CONVERT(INDEX(Htg_StPt_Sch_EZ!$C$31:$I$54,MATCH(Schedules_8760!$C7393,Htg_StPt_Sch_EZ!$B$31:$B$54,0),MATCH(Schedules_8760!$F7393,Htg_StPt_Sch_EZ!$C$30:$I$30,0)),"F","C")</f>
        <v>19.444444444444443</v>
      </c>
      <c r="J7393" s="34">
        <f>CONVERT(INDEX(Clg_StPt_Sch_EZ!$C$4:$I$27,MATCH(Schedules_8760!$C7393,Clg_StPt_Sch_EZ!$B$4:$B$27,0),MATCH(Schedules_8760!$F7393,Clg_StPt_Sch_EZ!$C$3:$I$3,0)),"F","C")</f>
        <v>25.555555555555554</v>
      </c>
      <c r="K7393" s="34">
        <f>CONVERT(INDEX(Clg_StPt_Sch_EZ!$C$31:$I$54,MATCH(Schedules_8760!$C7393,Clg_StPt_Sch_EZ!$B$31:$B$54,0),MATCH(Schedules_8760!$F7393,Clg_StPt_Sch_EZ!$C$30:$I$30,0)),"F","C")</f>
        <v>28.333333333333332</v>
      </c>
      <c r="L7393" s="34">
        <f>CONVERT(INDEX(DHW_StPt_Sch_EZ!$C$4:$I$27,MATCH(Schedules_8760!$C7393,DHW_StPt_Sch_EZ!$B$4:$B$27,0),MATCH(Schedules_8760!$F7393,DHW_StPt_Sch_EZ!$C$3:$I$3,0)),"F","C")</f>
        <v>53.333333333333329</v>
      </c>
      <c r="M7393" s="34">
        <f>CONVERT(INDEX(DHW_StPt_Sch_EZ!$C$31:$I$54,MATCH(Schedules_8760!$C7393,DHW_StPt_Sch_EZ!$B$31:$B$54,0),MATCH(Schedules_8760!$F7393,DHW_StPt_Sch_EZ!$C$30:$I$30,0)),"F","C")</f>
        <v>53.333333333333329</v>
      </c>
      <c r="N7393" s="12"/>
      <c r="O7393" s="12"/>
      <c r="P7393" s="12"/>
    </row>
    <row r="7394" spans="1:16" x14ac:dyDescent="0.25">
      <c r="A7394" s="35">
        <v>7393</v>
      </c>
      <c r="B7394" s="89">
        <v>309</v>
      </c>
      <c r="C7394" s="35">
        <f t="shared" si="575"/>
        <v>1</v>
      </c>
      <c r="D7394" s="35">
        <f t="shared" si="578"/>
        <v>309</v>
      </c>
      <c r="E7394" s="35">
        <f t="shared" si="579"/>
        <v>1</v>
      </c>
      <c r="F7394" s="35" t="str">
        <f t="shared" si="576"/>
        <v>Sunday</v>
      </c>
      <c r="G7394" s="35">
        <f t="shared" si="577"/>
        <v>11</v>
      </c>
      <c r="H7394" s="34">
        <f>CONVERT(INDEX(Htg_StPt_Sch_EZ!$C$4:$I$27,MATCH(Schedules_8760!$C7394,Htg_StPt_Sch_EZ!$B$4:$B$27,0),MATCH(Schedules_8760!$F7394,Htg_StPt_Sch_EZ!$C$3:$I$3,0)),"F","C")</f>
        <v>20.555555555555554</v>
      </c>
      <c r="I7394" s="34">
        <f>CONVERT(INDEX(Htg_StPt_Sch_EZ!$C$31:$I$54,MATCH(Schedules_8760!$C7394,Htg_StPt_Sch_EZ!$B$31:$B$54,0),MATCH(Schedules_8760!$F7394,Htg_StPt_Sch_EZ!$C$30:$I$30,0)),"F","C")</f>
        <v>19.444444444444443</v>
      </c>
      <c r="J7394" s="34">
        <f>CONVERT(INDEX(Clg_StPt_Sch_EZ!$C$4:$I$27,MATCH(Schedules_8760!$C7394,Clg_StPt_Sch_EZ!$B$4:$B$27,0),MATCH(Schedules_8760!$F7394,Clg_StPt_Sch_EZ!$C$3:$I$3,0)),"F","C")</f>
        <v>25.555555555555554</v>
      </c>
      <c r="K7394" s="34">
        <f>CONVERT(INDEX(Clg_StPt_Sch_EZ!$C$31:$I$54,MATCH(Schedules_8760!$C7394,Clg_StPt_Sch_EZ!$B$31:$B$54,0),MATCH(Schedules_8760!$F7394,Clg_StPt_Sch_EZ!$C$30:$I$30,0)),"F","C")</f>
        <v>28.333333333333332</v>
      </c>
      <c r="L7394" s="34">
        <f>CONVERT(INDEX(DHW_StPt_Sch_EZ!$C$4:$I$27,MATCH(Schedules_8760!$C7394,DHW_StPt_Sch_EZ!$B$4:$B$27,0),MATCH(Schedules_8760!$F7394,DHW_StPt_Sch_EZ!$C$3:$I$3,0)),"F","C")</f>
        <v>53.333333333333329</v>
      </c>
      <c r="M7394" s="34">
        <f>CONVERT(INDEX(DHW_StPt_Sch_EZ!$C$31:$I$54,MATCH(Schedules_8760!$C7394,DHW_StPt_Sch_EZ!$B$31:$B$54,0),MATCH(Schedules_8760!$F7394,DHW_StPt_Sch_EZ!$C$30:$I$30,0)),"F","C")</f>
        <v>53.333333333333329</v>
      </c>
      <c r="N7394" s="12"/>
      <c r="O7394" s="12"/>
      <c r="P7394" s="12"/>
    </row>
    <row r="7395" spans="1:16" x14ac:dyDescent="0.25">
      <c r="A7395" s="35">
        <v>7394</v>
      </c>
      <c r="B7395" s="89">
        <v>309.04166666666669</v>
      </c>
      <c r="C7395" s="35">
        <f t="shared" si="575"/>
        <v>2</v>
      </c>
      <c r="D7395" s="35">
        <f t="shared" si="578"/>
        <v>309</v>
      </c>
      <c r="E7395" s="35">
        <f t="shared" si="579"/>
        <v>1</v>
      </c>
      <c r="F7395" s="35" t="str">
        <f t="shared" si="576"/>
        <v>Sunday</v>
      </c>
      <c r="G7395" s="35">
        <f t="shared" si="577"/>
        <v>11</v>
      </c>
      <c r="H7395" s="34">
        <f>CONVERT(INDEX(Htg_StPt_Sch_EZ!$C$4:$I$27,MATCH(Schedules_8760!$C7395,Htg_StPt_Sch_EZ!$B$4:$B$27,0),MATCH(Schedules_8760!$F7395,Htg_StPt_Sch_EZ!$C$3:$I$3,0)),"F","C")</f>
        <v>20.555555555555554</v>
      </c>
      <c r="I7395" s="34">
        <f>CONVERT(INDEX(Htg_StPt_Sch_EZ!$C$31:$I$54,MATCH(Schedules_8760!$C7395,Htg_StPt_Sch_EZ!$B$31:$B$54,0),MATCH(Schedules_8760!$F7395,Htg_StPt_Sch_EZ!$C$30:$I$30,0)),"F","C")</f>
        <v>19.444444444444443</v>
      </c>
      <c r="J7395" s="34">
        <f>CONVERT(INDEX(Clg_StPt_Sch_EZ!$C$4:$I$27,MATCH(Schedules_8760!$C7395,Clg_StPt_Sch_EZ!$B$4:$B$27,0),MATCH(Schedules_8760!$F7395,Clg_StPt_Sch_EZ!$C$3:$I$3,0)),"F","C")</f>
        <v>25.555555555555554</v>
      </c>
      <c r="K7395" s="34">
        <f>CONVERT(INDEX(Clg_StPt_Sch_EZ!$C$31:$I$54,MATCH(Schedules_8760!$C7395,Clg_StPt_Sch_EZ!$B$31:$B$54,0),MATCH(Schedules_8760!$F7395,Clg_StPt_Sch_EZ!$C$30:$I$30,0)),"F","C")</f>
        <v>28.333333333333332</v>
      </c>
      <c r="L7395" s="34">
        <f>CONVERT(INDEX(DHW_StPt_Sch_EZ!$C$4:$I$27,MATCH(Schedules_8760!$C7395,DHW_StPt_Sch_EZ!$B$4:$B$27,0),MATCH(Schedules_8760!$F7395,DHW_StPt_Sch_EZ!$C$3:$I$3,0)),"F","C")</f>
        <v>53.333333333333329</v>
      </c>
      <c r="M7395" s="34">
        <f>CONVERT(INDEX(DHW_StPt_Sch_EZ!$C$31:$I$54,MATCH(Schedules_8760!$C7395,DHW_StPt_Sch_EZ!$B$31:$B$54,0),MATCH(Schedules_8760!$F7395,DHW_StPt_Sch_EZ!$C$30:$I$30,0)),"F","C")</f>
        <v>53.333333333333329</v>
      </c>
      <c r="N7395" s="12"/>
      <c r="O7395" s="12"/>
      <c r="P7395" s="12"/>
    </row>
    <row r="7396" spans="1:16" x14ac:dyDescent="0.25">
      <c r="A7396" s="35">
        <v>7395</v>
      </c>
      <c r="B7396" s="89">
        <v>309.08333333333331</v>
      </c>
      <c r="C7396" s="35">
        <f t="shared" si="575"/>
        <v>3</v>
      </c>
      <c r="D7396" s="35">
        <f t="shared" si="578"/>
        <v>309</v>
      </c>
      <c r="E7396" s="35">
        <f t="shared" si="579"/>
        <v>1</v>
      </c>
      <c r="F7396" s="35" t="str">
        <f t="shared" si="576"/>
        <v>Sunday</v>
      </c>
      <c r="G7396" s="35">
        <f t="shared" si="577"/>
        <v>11</v>
      </c>
      <c r="H7396" s="34">
        <f>CONVERT(INDEX(Htg_StPt_Sch_EZ!$C$4:$I$27,MATCH(Schedules_8760!$C7396,Htg_StPt_Sch_EZ!$B$4:$B$27,0),MATCH(Schedules_8760!$F7396,Htg_StPt_Sch_EZ!$C$3:$I$3,0)),"F","C")</f>
        <v>20.555555555555554</v>
      </c>
      <c r="I7396" s="34">
        <f>CONVERT(INDEX(Htg_StPt_Sch_EZ!$C$31:$I$54,MATCH(Schedules_8760!$C7396,Htg_StPt_Sch_EZ!$B$31:$B$54,0),MATCH(Schedules_8760!$F7396,Htg_StPt_Sch_EZ!$C$30:$I$30,0)),"F","C")</f>
        <v>19.444444444444443</v>
      </c>
      <c r="J7396" s="34">
        <f>CONVERT(INDEX(Clg_StPt_Sch_EZ!$C$4:$I$27,MATCH(Schedules_8760!$C7396,Clg_StPt_Sch_EZ!$B$4:$B$27,0),MATCH(Schedules_8760!$F7396,Clg_StPt_Sch_EZ!$C$3:$I$3,0)),"F","C")</f>
        <v>25.555555555555554</v>
      </c>
      <c r="K7396" s="34">
        <f>CONVERT(INDEX(Clg_StPt_Sch_EZ!$C$31:$I$54,MATCH(Schedules_8760!$C7396,Clg_StPt_Sch_EZ!$B$31:$B$54,0),MATCH(Schedules_8760!$F7396,Clg_StPt_Sch_EZ!$C$30:$I$30,0)),"F","C")</f>
        <v>28.333333333333332</v>
      </c>
      <c r="L7396" s="34">
        <f>CONVERT(INDEX(DHW_StPt_Sch_EZ!$C$4:$I$27,MATCH(Schedules_8760!$C7396,DHW_StPt_Sch_EZ!$B$4:$B$27,0),MATCH(Schedules_8760!$F7396,DHW_StPt_Sch_EZ!$C$3:$I$3,0)),"F","C")</f>
        <v>53.333333333333329</v>
      </c>
      <c r="M7396" s="34">
        <f>CONVERT(INDEX(DHW_StPt_Sch_EZ!$C$31:$I$54,MATCH(Schedules_8760!$C7396,DHW_StPt_Sch_EZ!$B$31:$B$54,0),MATCH(Schedules_8760!$F7396,DHW_StPt_Sch_EZ!$C$30:$I$30,0)),"F","C")</f>
        <v>53.333333333333329</v>
      </c>
      <c r="N7396" s="12"/>
      <c r="O7396" s="12"/>
      <c r="P7396" s="12"/>
    </row>
    <row r="7397" spans="1:16" x14ac:dyDescent="0.25">
      <c r="A7397" s="35">
        <v>7396</v>
      </c>
      <c r="B7397" s="89">
        <v>309.125</v>
      </c>
      <c r="C7397" s="35">
        <f t="shared" si="575"/>
        <v>4</v>
      </c>
      <c r="D7397" s="35">
        <f t="shared" si="578"/>
        <v>309</v>
      </c>
      <c r="E7397" s="35">
        <f t="shared" si="579"/>
        <v>1</v>
      </c>
      <c r="F7397" s="35" t="str">
        <f t="shared" si="576"/>
        <v>Sunday</v>
      </c>
      <c r="G7397" s="35">
        <f t="shared" si="577"/>
        <v>11</v>
      </c>
      <c r="H7397" s="34">
        <f>CONVERT(INDEX(Htg_StPt_Sch_EZ!$C$4:$I$27,MATCH(Schedules_8760!$C7397,Htg_StPt_Sch_EZ!$B$4:$B$27,0),MATCH(Schedules_8760!$F7397,Htg_StPt_Sch_EZ!$C$3:$I$3,0)),"F","C")</f>
        <v>20.555555555555554</v>
      </c>
      <c r="I7397" s="34">
        <f>CONVERT(INDEX(Htg_StPt_Sch_EZ!$C$31:$I$54,MATCH(Schedules_8760!$C7397,Htg_StPt_Sch_EZ!$B$31:$B$54,0),MATCH(Schedules_8760!$F7397,Htg_StPt_Sch_EZ!$C$30:$I$30,0)),"F","C")</f>
        <v>19.444444444444443</v>
      </c>
      <c r="J7397" s="34">
        <f>CONVERT(INDEX(Clg_StPt_Sch_EZ!$C$4:$I$27,MATCH(Schedules_8760!$C7397,Clg_StPt_Sch_EZ!$B$4:$B$27,0),MATCH(Schedules_8760!$F7397,Clg_StPt_Sch_EZ!$C$3:$I$3,0)),"F","C")</f>
        <v>25.555555555555554</v>
      </c>
      <c r="K7397" s="34">
        <f>CONVERT(INDEX(Clg_StPt_Sch_EZ!$C$31:$I$54,MATCH(Schedules_8760!$C7397,Clg_StPt_Sch_EZ!$B$31:$B$54,0),MATCH(Schedules_8760!$F7397,Clg_StPt_Sch_EZ!$C$30:$I$30,0)),"F","C")</f>
        <v>28.333333333333332</v>
      </c>
      <c r="L7397" s="34">
        <f>CONVERT(INDEX(DHW_StPt_Sch_EZ!$C$4:$I$27,MATCH(Schedules_8760!$C7397,DHW_StPt_Sch_EZ!$B$4:$B$27,0),MATCH(Schedules_8760!$F7397,DHW_StPt_Sch_EZ!$C$3:$I$3,0)),"F","C")</f>
        <v>53.333333333333329</v>
      </c>
      <c r="M7397" s="34">
        <f>CONVERT(INDEX(DHW_StPt_Sch_EZ!$C$31:$I$54,MATCH(Schedules_8760!$C7397,DHW_StPt_Sch_EZ!$B$31:$B$54,0),MATCH(Schedules_8760!$F7397,DHW_StPt_Sch_EZ!$C$30:$I$30,0)),"F","C")</f>
        <v>53.333333333333329</v>
      </c>
      <c r="N7397" s="12"/>
      <c r="O7397" s="12"/>
      <c r="P7397" s="12"/>
    </row>
    <row r="7398" spans="1:16" x14ac:dyDescent="0.25">
      <c r="A7398" s="35">
        <v>7397</v>
      </c>
      <c r="B7398" s="89">
        <v>309.16666666666669</v>
      </c>
      <c r="C7398" s="35">
        <f t="shared" si="575"/>
        <v>5</v>
      </c>
      <c r="D7398" s="35">
        <f t="shared" si="578"/>
        <v>309</v>
      </c>
      <c r="E7398" s="35">
        <f t="shared" si="579"/>
        <v>1</v>
      </c>
      <c r="F7398" s="35" t="str">
        <f t="shared" si="576"/>
        <v>Sunday</v>
      </c>
      <c r="G7398" s="35">
        <f t="shared" si="577"/>
        <v>11</v>
      </c>
      <c r="H7398" s="34">
        <f>CONVERT(INDEX(Htg_StPt_Sch_EZ!$C$4:$I$27,MATCH(Schedules_8760!$C7398,Htg_StPt_Sch_EZ!$B$4:$B$27,0),MATCH(Schedules_8760!$F7398,Htg_StPt_Sch_EZ!$C$3:$I$3,0)),"F","C")</f>
        <v>20.555555555555554</v>
      </c>
      <c r="I7398" s="34">
        <f>CONVERT(INDEX(Htg_StPt_Sch_EZ!$C$31:$I$54,MATCH(Schedules_8760!$C7398,Htg_StPt_Sch_EZ!$B$31:$B$54,0),MATCH(Schedules_8760!$F7398,Htg_StPt_Sch_EZ!$C$30:$I$30,0)),"F","C")</f>
        <v>19.444444444444443</v>
      </c>
      <c r="J7398" s="34">
        <f>CONVERT(INDEX(Clg_StPt_Sch_EZ!$C$4:$I$27,MATCH(Schedules_8760!$C7398,Clg_StPt_Sch_EZ!$B$4:$B$27,0),MATCH(Schedules_8760!$F7398,Clg_StPt_Sch_EZ!$C$3:$I$3,0)),"F","C")</f>
        <v>25.555555555555554</v>
      </c>
      <c r="K7398" s="34">
        <f>CONVERT(INDEX(Clg_StPt_Sch_EZ!$C$31:$I$54,MATCH(Schedules_8760!$C7398,Clg_StPt_Sch_EZ!$B$31:$B$54,0),MATCH(Schedules_8760!$F7398,Clg_StPt_Sch_EZ!$C$30:$I$30,0)),"F","C")</f>
        <v>28.333333333333332</v>
      </c>
      <c r="L7398" s="34">
        <f>CONVERT(INDEX(DHW_StPt_Sch_EZ!$C$4:$I$27,MATCH(Schedules_8760!$C7398,DHW_StPt_Sch_EZ!$B$4:$B$27,0),MATCH(Schedules_8760!$F7398,DHW_StPt_Sch_EZ!$C$3:$I$3,0)),"F","C")</f>
        <v>53.333333333333329</v>
      </c>
      <c r="M7398" s="34">
        <f>CONVERT(INDEX(DHW_StPt_Sch_EZ!$C$31:$I$54,MATCH(Schedules_8760!$C7398,DHW_StPt_Sch_EZ!$B$31:$B$54,0),MATCH(Schedules_8760!$F7398,DHW_StPt_Sch_EZ!$C$30:$I$30,0)),"F","C")</f>
        <v>53.333333333333329</v>
      </c>
      <c r="N7398" s="12"/>
      <c r="O7398" s="12"/>
      <c r="P7398" s="12"/>
    </row>
    <row r="7399" spans="1:16" x14ac:dyDescent="0.25">
      <c r="A7399" s="35">
        <v>7398</v>
      </c>
      <c r="B7399" s="89">
        <v>309.20833333333331</v>
      </c>
      <c r="C7399" s="35">
        <f t="shared" si="575"/>
        <v>6</v>
      </c>
      <c r="D7399" s="35">
        <f t="shared" si="578"/>
        <v>309</v>
      </c>
      <c r="E7399" s="35">
        <f t="shared" si="579"/>
        <v>1</v>
      </c>
      <c r="F7399" s="35" t="str">
        <f t="shared" si="576"/>
        <v>Sunday</v>
      </c>
      <c r="G7399" s="35">
        <f t="shared" si="577"/>
        <v>11</v>
      </c>
      <c r="H7399" s="34">
        <f>CONVERT(INDEX(Htg_StPt_Sch_EZ!$C$4:$I$27,MATCH(Schedules_8760!$C7399,Htg_StPt_Sch_EZ!$B$4:$B$27,0),MATCH(Schedules_8760!$F7399,Htg_StPt_Sch_EZ!$C$3:$I$3,0)),"F","C")</f>
        <v>20.555555555555554</v>
      </c>
      <c r="I7399" s="34">
        <f>CONVERT(INDEX(Htg_StPt_Sch_EZ!$C$31:$I$54,MATCH(Schedules_8760!$C7399,Htg_StPt_Sch_EZ!$B$31:$B$54,0),MATCH(Schedules_8760!$F7399,Htg_StPt_Sch_EZ!$C$30:$I$30,0)),"F","C")</f>
        <v>19.444444444444443</v>
      </c>
      <c r="J7399" s="34">
        <f>CONVERT(INDEX(Clg_StPt_Sch_EZ!$C$4:$I$27,MATCH(Schedules_8760!$C7399,Clg_StPt_Sch_EZ!$B$4:$B$27,0),MATCH(Schedules_8760!$F7399,Clg_StPt_Sch_EZ!$C$3:$I$3,0)),"F","C")</f>
        <v>25.555555555555554</v>
      </c>
      <c r="K7399" s="34">
        <f>CONVERT(INDEX(Clg_StPt_Sch_EZ!$C$31:$I$54,MATCH(Schedules_8760!$C7399,Clg_StPt_Sch_EZ!$B$31:$B$54,0),MATCH(Schedules_8760!$F7399,Clg_StPt_Sch_EZ!$C$30:$I$30,0)),"F","C")</f>
        <v>28.333333333333332</v>
      </c>
      <c r="L7399" s="34">
        <f>CONVERT(INDEX(DHW_StPt_Sch_EZ!$C$4:$I$27,MATCH(Schedules_8760!$C7399,DHW_StPt_Sch_EZ!$B$4:$B$27,0),MATCH(Schedules_8760!$F7399,DHW_StPt_Sch_EZ!$C$3:$I$3,0)),"F","C")</f>
        <v>53.333333333333329</v>
      </c>
      <c r="M7399" s="34">
        <f>CONVERT(INDEX(DHW_StPt_Sch_EZ!$C$31:$I$54,MATCH(Schedules_8760!$C7399,DHW_StPt_Sch_EZ!$B$31:$B$54,0),MATCH(Schedules_8760!$F7399,DHW_StPt_Sch_EZ!$C$30:$I$30,0)),"F","C")</f>
        <v>53.333333333333329</v>
      </c>
      <c r="N7399" s="12"/>
      <c r="O7399" s="12"/>
      <c r="P7399" s="12"/>
    </row>
    <row r="7400" spans="1:16" x14ac:dyDescent="0.25">
      <c r="A7400" s="35">
        <v>7399</v>
      </c>
      <c r="B7400" s="89">
        <v>309.25</v>
      </c>
      <c r="C7400" s="35">
        <f t="shared" si="575"/>
        <v>7</v>
      </c>
      <c r="D7400" s="35">
        <f t="shared" si="578"/>
        <v>309</v>
      </c>
      <c r="E7400" s="35">
        <f t="shared" si="579"/>
        <v>1</v>
      </c>
      <c r="F7400" s="35" t="str">
        <f t="shared" si="576"/>
        <v>Sunday</v>
      </c>
      <c r="G7400" s="35">
        <f t="shared" si="577"/>
        <v>11</v>
      </c>
      <c r="H7400" s="34">
        <f>CONVERT(INDEX(Htg_StPt_Sch_EZ!$C$4:$I$27,MATCH(Schedules_8760!$C7400,Htg_StPt_Sch_EZ!$B$4:$B$27,0),MATCH(Schedules_8760!$F7400,Htg_StPt_Sch_EZ!$C$3:$I$3,0)),"F","C")</f>
        <v>20.555555555555554</v>
      </c>
      <c r="I7400" s="34">
        <f>CONVERT(INDEX(Htg_StPt_Sch_EZ!$C$31:$I$54,MATCH(Schedules_8760!$C7400,Htg_StPt_Sch_EZ!$B$31:$B$54,0),MATCH(Schedules_8760!$F7400,Htg_StPt_Sch_EZ!$C$30:$I$30,0)),"F","C")</f>
        <v>19.444444444444443</v>
      </c>
      <c r="J7400" s="34">
        <f>CONVERT(INDEX(Clg_StPt_Sch_EZ!$C$4:$I$27,MATCH(Schedules_8760!$C7400,Clg_StPt_Sch_EZ!$B$4:$B$27,0),MATCH(Schedules_8760!$F7400,Clg_StPt_Sch_EZ!$C$3:$I$3,0)),"F","C")</f>
        <v>25.555555555555554</v>
      </c>
      <c r="K7400" s="34">
        <f>CONVERT(INDEX(Clg_StPt_Sch_EZ!$C$31:$I$54,MATCH(Schedules_8760!$C7400,Clg_StPt_Sch_EZ!$B$31:$B$54,0),MATCH(Schedules_8760!$F7400,Clg_StPt_Sch_EZ!$C$30:$I$30,0)),"F","C")</f>
        <v>28.333333333333332</v>
      </c>
      <c r="L7400" s="34">
        <f>CONVERT(INDEX(DHW_StPt_Sch_EZ!$C$4:$I$27,MATCH(Schedules_8760!$C7400,DHW_StPt_Sch_EZ!$B$4:$B$27,0),MATCH(Schedules_8760!$F7400,DHW_StPt_Sch_EZ!$C$3:$I$3,0)),"F","C")</f>
        <v>53.333333333333329</v>
      </c>
      <c r="M7400" s="34">
        <f>CONVERT(INDEX(DHW_StPt_Sch_EZ!$C$31:$I$54,MATCH(Schedules_8760!$C7400,DHW_StPt_Sch_EZ!$B$31:$B$54,0),MATCH(Schedules_8760!$F7400,DHW_StPt_Sch_EZ!$C$30:$I$30,0)),"F","C")</f>
        <v>53.333333333333329</v>
      </c>
      <c r="N7400" s="12"/>
      <c r="O7400" s="12"/>
      <c r="P7400" s="12"/>
    </row>
    <row r="7401" spans="1:16" x14ac:dyDescent="0.25">
      <c r="A7401" s="35">
        <v>7400</v>
      </c>
      <c r="B7401" s="89">
        <v>309.29166666666669</v>
      </c>
      <c r="C7401" s="35">
        <f t="shared" si="575"/>
        <v>8</v>
      </c>
      <c r="D7401" s="35">
        <f t="shared" si="578"/>
        <v>309</v>
      </c>
      <c r="E7401" s="35">
        <f t="shared" si="579"/>
        <v>1</v>
      </c>
      <c r="F7401" s="35" t="str">
        <f t="shared" si="576"/>
        <v>Sunday</v>
      </c>
      <c r="G7401" s="35">
        <f t="shared" si="577"/>
        <v>11</v>
      </c>
      <c r="H7401" s="34">
        <f>CONVERT(INDEX(Htg_StPt_Sch_EZ!$C$4:$I$27,MATCH(Schedules_8760!$C7401,Htg_StPt_Sch_EZ!$B$4:$B$27,0),MATCH(Schedules_8760!$F7401,Htg_StPt_Sch_EZ!$C$3:$I$3,0)),"F","C")</f>
        <v>20.555555555555554</v>
      </c>
      <c r="I7401" s="34">
        <f>CONVERT(INDEX(Htg_StPt_Sch_EZ!$C$31:$I$54,MATCH(Schedules_8760!$C7401,Htg_StPt_Sch_EZ!$B$31:$B$54,0),MATCH(Schedules_8760!$F7401,Htg_StPt_Sch_EZ!$C$30:$I$30,0)),"F","C")</f>
        <v>19.444444444444443</v>
      </c>
      <c r="J7401" s="34">
        <f>CONVERT(INDEX(Clg_StPt_Sch_EZ!$C$4:$I$27,MATCH(Schedules_8760!$C7401,Clg_StPt_Sch_EZ!$B$4:$B$27,0),MATCH(Schedules_8760!$F7401,Clg_StPt_Sch_EZ!$C$3:$I$3,0)),"F","C")</f>
        <v>25.555555555555554</v>
      </c>
      <c r="K7401" s="34">
        <f>CONVERT(INDEX(Clg_StPt_Sch_EZ!$C$31:$I$54,MATCH(Schedules_8760!$C7401,Clg_StPt_Sch_EZ!$B$31:$B$54,0),MATCH(Schedules_8760!$F7401,Clg_StPt_Sch_EZ!$C$30:$I$30,0)),"F","C")</f>
        <v>25</v>
      </c>
      <c r="L7401" s="34">
        <f>CONVERT(INDEX(DHW_StPt_Sch_EZ!$C$4:$I$27,MATCH(Schedules_8760!$C7401,DHW_StPt_Sch_EZ!$B$4:$B$27,0),MATCH(Schedules_8760!$F7401,DHW_StPt_Sch_EZ!$C$3:$I$3,0)),"F","C")</f>
        <v>53.333333333333329</v>
      </c>
      <c r="M7401" s="34">
        <f>CONVERT(INDEX(DHW_StPt_Sch_EZ!$C$31:$I$54,MATCH(Schedules_8760!$C7401,DHW_StPt_Sch_EZ!$B$31:$B$54,0),MATCH(Schedules_8760!$F7401,DHW_StPt_Sch_EZ!$C$30:$I$30,0)),"F","C")</f>
        <v>53.333333333333329</v>
      </c>
      <c r="N7401" s="12"/>
      <c r="O7401" s="12"/>
      <c r="P7401" s="12"/>
    </row>
    <row r="7402" spans="1:16" x14ac:dyDescent="0.25">
      <c r="A7402" s="35">
        <v>7401</v>
      </c>
      <c r="B7402" s="89">
        <v>309.33333333333331</v>
      </c>
      <c r="C7402" s="35">
        <f t="shared" si="575"/>
        <v>9</v>
      </c>
      <c r="D7402" s="35">
        <f t="shared" si="578"/>
        <v>309</v>
      </c>
      <c r="E7402" s="35">
        <f t="shared" si="579"/>
        <v>1</v>
      </c>
      <c r="F7402" s="35" t="str">
        <f t="shared" si="576"/>
        <v>Sunday</v>
      </c>
      <c r="G7402" s="35">
        <f t="shared" si="577"/>
        <v>11</v>
      </c>
      <c r="H7402" s="34">
        <f>CONVERT(INDEX(Htg_StPt_Sch_EZ!$C$4:$I$27,MATCH(Schedules_8760!$C7402,Htg_StPt_Sch_EZ!$B$4:$B$27,0),MATCH(Schedules_8760!$F7402,Htg_StPt_Sch_EZ!$C$3:$I$3,0)),"F","C")</f>
        <v>20.555555555555554</v>
      </c>
      <c r="I7402" s="34">
        <f>CONVERT(INDEX(Htg_StPt_Sch_EZ!$C$31:$I$54,MATCH(Schedules_8760!$C7402,Htg_StPt_Sch_EZ!$B$31:$B$54,0),MATCH(Schedules_8760!$F7402,Htg_StPt_Sch_EZ!$C$30:$I$30,0)),"F","C")</f>
        <v>19.444444444444443</v>
      </c>
      <c r="J7402" s="34">
        <f>CONVERT(INDEX(Clg_StPt_Sch_EZ!$C$4:$I$27,MATCH(Schedules_8760!$C7402,Clg_StPt_Sch_EZ!$B$4:$B$27,0),MATCH(Schedules_8760!$F7402,Clg_StPt_Sch_EZ!$C$3:$I$3,0)),"F","C")</f>
        <v>25.555555555555554</v>
      </c>
      <c r="K7402" s="34">
        <f>CONVERT(INDEX(Clg_StPt_Sch_EZ!$C$31:$I$54,MATCH(Schedules_8760!$C7402,Clg_StPt_Sch_EZ!$B$31:$B$54,0),MATCH(Schedules_8760!$F7402,Clg_StPt_Sch_EZ!$C$30:$I$30,0)),"F","C")</f>
        <v>25</v>
      </c>
      <c r="L7402" s="34">
        <f>CONVERT(INDEX(DHW_StPt_Sch_EZ!$C$4:$I$27,MATCH(Schedules_8760!$C7402,DHW_StPt_Sch_EZ!$B$4:$B$27,0),MATCH(Schedules_8760!$F7402,DHW_StPt_Sch_EZ!$C$3:$I$3,0)),"F","C")</f>
        <v>53.333333333333329</v>
      </c>
      <c r="M7402" s="34">
        <f>CONVERT(INDEX(DHW_StPt_Sch_EZ!$C$31:$I$54,MATCH(Schedules_8760!$C7402,DHW_StPt_Sch_EZ!$B$31:$B$54,0),MATCH(Schedules_8760!$F7402,DHW_StPt_Sch_EZ!$C$30:$I$30,0)),"F","C")</f>
        <v>53.333333333333329</v>
      </c>
      <c r="N7402" s="12"/>
      <c r="O7402" s="12"/>
      <c r="P7402" s="12"/>
    </row>
    <row r="7403" spans="1:16" x14ac:dyDescent="0.25">
      <c r="A7403" s="35">
        <v>7402</v>
      </c>
      <c r="B7403" s="89">
        <v>309.375</v>
      </c>
      <c r="C7403" s="35">
        <f t="shared" si="575"/>
        <v>10</v>
      </c>
      <c r="D7403" s="35">
        <f t="shared" si="578"/>
        <v>309</v>
      </c>
      <c r="E7403" s="35">
        <f t="shared" si="579"/>
        <v>1</v>
      </c>
      <c r="F7403" s="35" t="str">
        <f t="shared" si="576"/>
        <v>Sunday</v>
      </c>
      <c r="G7403" s="35">
        <f t="shared" si="577"/>
        <v>11</v>
      </c>
      <c r="H7403" s="34">
        <f>CONVERT(INDEX(Htg_StPt_Sch_EZ!$C$4:$I$27,MATCH(Schedules_8760!$C7403,Htg_StPt_Sch_EZ!$B$4:$B$27,0),MATCH(Schedules_8760!$F7403,Htg_StPt_Sch_EZ!$C$3:$I$3,0)),"F","C")</f>
        <v>20.555555555555554</v>
      </c>
      <c r="I7403" s="34">
        <f>CONVERT(INDEX(Htg_StPt_Sch_EZ!$C$31:$I$54,MATCH(Schedules_8760!$C7403,Htg_StPt_Sch_EZ!$B$31:$B$54,0),MATCH(Schedules_8760!$F7403,Htg_StPt_Sch_EZ!$C$30:$I$30,0)),"F","C")</f>
        <v>19.444444444444443</v>
      </c>
      <c r="J7403" s="34">
        <f>CONVERT(INDEX(Clg_StPt_Sch_EZ!$C$4:$I$27,MATCH(Schedules_8760!$C7403,Clg_StPt_Sch_EZ!$B$4:$B$27,0),MATCH(Schedules_8760!$F7403,Clg_StPt_Sch_EZ!$C$3:$I$3,0)),"F","C")</f>
        <v>25.555555555555554</v>
      </c>
      <c r="K7403" s="34">
        <f>CONVERT(INDEX(Clg_StPt_Sch_EZ!$C$31:$I$54,MATCH(Schedules_8760!$C7403,Clg_StPt_Sch_EZ!$B$31:$B$54,0),MATCH(Schedules_8760!$F7403,Clg_StPt_Sch_EZ!$C$30:$I$30,0)),"F","C")</f>
        <v>25</v>
      </c>
      <c r="L7403" s="34">
        <f>CONVERT(INDEX(DHW_StPt_Sch_EZ!$C$4:$I$27,MATCH(Schedules_8760!$C7403,DHW_StPt_Sch_EZ!$B$4:$B$27,0),MATCH(Schedules_8760!$F7403,DHW_StPt_Sch_EZ!$C$3:$I$3,0)),"F","C")</f>
        <v>53.333333333333329</v>
      </c>
      <c r="M7403" s="34">
        <f>CONVERT(INDEX(DHW_StPt_Sch_EZ!$C$31:$I$54,MATCH(Schedules_8760!$C7403,DHW_StPt_Sch_EZ!$B$31:$B$54,0),MATCH(Schedules_8760!$F7403,DHW_StPt_Sch_EZ!$C$30:$I$30,0)),"F","C")</f>
        <v>53.333333333333329</v>
      </c>
      <c r="N7403" s="12"/>
      <c r="O7403" s="12"/>
      <c r="P7403" s="12"/>
    </row>
    <row r="7404" spans="1:16" x14ac:dyDescent="0.25">
      <c r="A7404" s="35">
        <v>7403</v>
      </c>
      <c r="B7404" s="89">
        <v>309.41666666666669</v>
      </c>
      <c r="C7404" s="35">
        <f t="shared" si="575"/>
        <v>11</v>
      </c>
      <c r="D7404" s="35">
        <f t="shared" si="578"/>
        <v>309</v>
      </c>
      <c r="E7404" s="35">
        <f t="shared" si="579"/>
        <v>1</v>
      </c>
      <c r="F7404" s="35" t="str">
        <f t="shared" si="576"/>
        <v>Sunday</v>
      </c>
      <c r="G7404" s="35">
        <f t="shared" si="577"/>
        <v>11</v>
      </c>
      <c r="H7404" s="34">
        <f>CONVERT(INDEX(Htg_StPt_Sch_EZ!$C$4:$I$27,MATCH(Schedules_8760!$C7404,Htg_StPt_Sch_EZ!$B$4:$B$27,0),MATCH(Schedules_8760!$F7404,Htg_StPt_Sch_EZ!$C$3:$I$3,0)),"F","C")</f>
        <v>20.555555555555554</v>
      </c>
      <c r="I7404" s="34">
        <f>CONVERT(INDEX(Htg_StPt_Sch_EZ!$C$31:$I$54,MATCH(Schedules_8760!$C7404,Htg_StPt_Sch_EZ!$B$31:$B$54,0),MATCH(Schedules_8760!$F7404,Htg_StPt_Sch_EZ!$C$30:$I$30,0)),"F","C")</f>
        <v>19.444444444444443</v>
      </c>
      <c r="J7404" s="34">
        <f>CONVERT(INDEX(Clg_StPt_Sch_EZ!$C$4:$I$27,MATCH(Schedules_8760!$C7404,Clg_StPt_Sch_EZ!$B$4:$B$27,0),MATCH(Schedules_8760!$F7404,Clg_StPt_Sch_EZ!$C$3:$I$3,0)),"F","C")</f>
        <v>25.555555555555554</v>
      </c>
      <c r="K7404" s="34">
        <f>CONVERT(INDEX(Clg_StPt_Sch_EZ!$C$31:$I$54,MATCH(Schedules_8760!$C7404,Clg_StPt_Sch_EZ!$B$31:$B$54,0),MATCH(Schedules_8760!$F7404,Clg_StPt_Sch_EZ!$C$30:$I$30,0)),"F","C")</f>
        <v>25</v>
      </c>
      <c r="L7404" s="34">
        <f>CONVERT(INDEX(DHW_StPt_Sch_EZ!$C$4:$I$27,MATCH(Schedules_8760!$C7404,DHW_StPt_Sch_EZ!$B$4:$B$27,0),MATCH(Schedules_8760!$F7404,DHW_StPt_Sch_EZ!$C$3:$I$3,0)),"F","C")</f>
        <v>53.333333333333329</v>
      </c>
      <c r="M7404" s="34">
        <f>CONVERT(INDEX(DHW_StPt_Sch_EZ!$C$31:$I$54,MATCH(Schedules_8760!$C7404,DHW_StPt_Sch_EZ!$B$31:$B$54,0),MATCH(Schedules_8760!$F7404,DHW_StPt_Sch_EZ!$C$30:$I$30,0)),"F","C")</f>
        <v>53.333333333333329</v>
      </c>
      <c r="N7404" s="12"/>
      <c r="O7404" s="12"/>
      <c r="P7404" s="12"/>
    </row>
    <row r="7405" spans="1:16" x14ac:dyDescent="0.25">
      <c r="A7405" s="35">
        <v>7404</v>
      </c>
      <c r="B7405" s="89">
        <v>309.45833333333331</v>
      </c>
      <c r="C7405" s="35">
        <f t="shared" si="575"/>
        <v>12</v>
      </c>
      <c r="D7405" s="35">
        <f t="shared" si="578"/>
        <v>309</v>
      </c>
      <c r="E7405" s="35">
        <f t="shared" si="579"/>
        <v>1</v>
      </c>
      <c r="F7405" s="35" t="str">
        <f t="shared" si="576"/>
        <v>Sunday</v>
      </c>
      <c r="G7405" s="35">
        <f t="shared" si="577"/>
        <v>11</v>
      </c>
      <c r="H7405" s="34">
        <f>CONVERT(INDEX(Htg_StPt_Sch_EZ!$C$4:$I$27,MATCH(Schedules_8760!$C7405,Htg_StPt_Sch_EZ!$B$4:$B$27,0),MATCH(Schedules_8760!$F7405,Htg_StPt_Sch_EZ!$C$3:$I$3,0)),"F","C")</f>
        <v>20.555555555555554</v>
      </c>
      <c r="I7405" s="34">
        <f>CONVERT(INDEX(Htg_StPt_Sch_EZ!$C$31:$I$54,MATCH(Schedules_8760!$C7405,Htg_StPt_Sch_EZ!$B$31:$B$54,0),MATCH(Schedules_8760!$F7405,Htg_StPt_Sch_EZ!$C$30:$I$30,0)),"F","C")</f>
        <v>19.444444444444443</v>
      </c>
      <c r="J7405" s="34">
        <f>CONVERT(INDEX(Clg_StPt_Sch_EZ!$C$4:$I$27,MATCH(Schedules_8760!$C7405,Clg_StPt_Sch_EZ!$B$4:$B$27,0),MATCH(Schedules_8760!$F7405,Clg_StPt_Sch_EZ!$C$3:$I$3,0)),"F","C")</f>
        <v>25.555555555555554</v>
      </c>
      <c r="K7405" s="34">
        <f>CONVERT(INDEX(Clg_StPt_Sch_EZ!$C$31:$I$54,MATCH(Schedules_8760!$C7405,Clg_StPt_Sch_EZ!$B$31:$B$54,0),MATCH(Schedules_8760!$F7405,Clg_StPt_Sch_EZ!$C$30:$I$30,0)),"F","C")</f>
        <v>25</v>
      </c>
      <c r="L7405" s="34">
        <f>CONVERT(INDEX(DHW_StPt_Sch_EZ!$C$4:$I$27,MATCH(Schedules_8760!$C7405,DHW_StPt_Sch_EZ!$B$4:$B$27,0),MATCH(Schedules_8760!$F7405,DHW_StPt_Sch_EZ!$C$3:$I$3,0)),"F","C")</f>
        <v>53.333333333333329</v>
      </c>
      <c r="M7405" s="34">
        <f>CONVERT(INDEX(DHW_StPt_Sch_EZ!$C$31:$I$54,MATCH(Schedules_8760!$C7405,DHW_StPt_Sch_EZ!$B$31:$B$54,0),MATCH(Schedules_8760!$F7405,DHW_StPt_Sch_EZ!$C$30:$I$30,0)),"F","C")</f>
        <v>53.333333333333329</v>
      </c>
      <c r="N7405" s="12"/>
      <c r="O7405" s="12"/>
      <c r="P7405" s="12"/>
    </row>
    <row r="7406" spans="1:16" x14ac:dyDescent="0.25">
      <c r="A7406" s="35">
        <v>7405</v>
      </c>
      <c r="B7406" s="89">
        <v>309.5</v>
      </c>
      <c r="C7406" s="35">
        <f t="shared" si="575"/>
        <v>13</v>
      </c>
      <c r="D7406" s="35">
        <f t="shared" si="578"/>
        <v>309</v>
      </c>
      <c r="E7406" s="35">
        <f t="shared" si="579"/>
        <v>1</v>
      </c>
      <c r="F7406" s="35" t="str">
        <f t="shared" si="576"/>
        <v>Sunday</v>
      </c>
      <c r="G7406" s="35">
        <f t="shared" si="577"/>
        <v>11</v>
      </c>
      <c r="H7406" s="34">
        <f>CONVERT(INDEX(Htg_StPt_Sch_EZ!$C$4:$I$27,MATCH(Schedules_8760!$C7406,Htg_StPt_Sch_EZ!$B$4:$B$27,0),MATCH(Schedules_8760!$F7406,Htg_StPt_Sch_EZ!$C$3:$I$3,0)),"F","C")</f>
        <v>20.555555555555554</v>
      </c>
      <c r="I7406" s="34">
        <f>CONVERT(INDEX(Htg_StPt_Sch_EZ!$C$31:$I$54,MATCH(Schedules_8760!$C7406,Htg_StPt_Sch_EZ!$B$31:$B$54,0),MATCH(Schedules_8760!$F7406,Htg_StPt_Sch_EZ!$C$30:$I$30,0)),"F","C")</f>
        <v>19.444444444444443</v>
      </c>
      <c r="J7406" s="34">
        <f>CONVERT(INDEX(Clg_StPt_Sch_EZ!$C$4:$I$27,MATCH(Schedules_8760!$C7406,Clg_StPt_Sch_EZ!$B$4:$B$27,0),MATCH(Schedules_8760!$F7406,Clg_StPt_Sch_EZ!$C$3:$I$3,0)),"F","C")</f>
        <v>25.555555555555554</v>
      </c>
      <c r="K7406" s="34">
        <f>CONVERT(INDEX(Clg_StPt_Sch_EZ!$C$31:$I$54,MATCH(Schedules_8760!$C7406,Clg_StPt_Sch_EZ!$B$31:$B$54,0),MATCH(Schedules_8760!$F7406,Clg_StPt_Sch_EZ!$C$30:$I$30,0)),"F","C")</f>
        <v>25</v>
      </c>
      <c r="L7406" s="34">
        <f>CONVERT(INDEX(DHW_StPt_Sch_EZ!$C$4:$I$27,MATCH(Schedules_8760!$C7406,DHW_StPt_Sch_EZ!$B$4:$B$27,0),MATCH(Schedules_8760!$F7406,DHW_StPt_Sch_EZ!$C$3:$I$3,0)),"F","C")</f>
        <v>53.333333333333329</v>
      </c>
      <c r="M7406" s="34">
        <f>CONVERT(INDEX(DHW_StPt_Sch_EZ!$C$31:$I$54,MATCH(Schedules_8760!$C7406,DHW_StPt_Sch_EZ!$B$31:$B$54,0),MATCH(Schedules_8760!$F7406,DHW_StPt_Sch_EZ!$C$30:$I$30,0)),"F","C")</f>
        <v>53.333333333333329</v>
      </c>
      <c r="N7406" s="12"/>
      <c r="O7406" s="12"/>
      <c r="P7406" s="12"/>
    </row>
    <row r="7407" spans="1:16" x14ac:dyDescent="0.25">
      <c r="A7407" s="35">
        <v>7406</v>
      </c>
      <c r="B7407" s="89">
        <v>309.54166666666669</v>
      </c>
      <c r="C7407" s="35">
        <f t="shared" si="575"/>
        <v>14</v>
      </c>
      <c r="D7407" s="35">
        <f t="shared" si="578"/>
        <v>309</v>
      </c>
      <c r="E7407" s="35">
        <f t="shared" si="579"/>
        <v>1</v>
      </c>
      <c r="F7407" s="35" t="str">
        <f t="shared" si="576"/>
        <v>Sunday</v>
      </c>
      <c r="G7407" s="35">
        <f t="shared" si="577"/>
        <v>11</v>
      </c>
      <c r="H7407" s="34">
        <f>CONVERT(INDEX(Htg_StPt_Sch_EZ!$C$4:$I$27,MATCH(Schedules_8760!$C7407,Htg_StPt_Sch_EZ!$B$4:$B$27,0),MATCH(Schedules_8760!$F7407,Htg_StPt_Sch_EZ!$C$3:$I$3,0)),"F","C")</f>
        <v>20.555555555555554</v>
      </c>
      <c r="I7407" s="34">
        <f>CONVERT(INDEX(Htg_StPt_Sch_EZ!$C$31:$I$54,MATCH(Schedules_8760!$C7407,Htg_StPt_Sch_EZ!$B$31:$B$54,0),MATCH(Schedules_8760!$F7407,Htg_StPt_Sch_EZ!$C$30:$I$30,0)),"F","C")</f>
        <v>19.444444444444443</v>
      </c>
      <c r="J7407" s="34">
        <f>CONVERT(INDEX(Clg_StPt_Sch_EZ!$C$4:$I$27,MATCH(Schedules_8760!$C7407,Clg_StPt_Sch_EZ!$B$4:$B$27,0),MATCH(Schedules_8760!$F7407,Clg_StPt_Sch_EZ!$C$3:$I$3,0)),"F","C")</f>
        <v>25.555555555555554</v>
      </c>
      <c r="K7407" s="34">
        <f>CONVERT(INDEX(Clg_StPt_Sch_EZ!$C$31:$I$54,MATCH(Schedules_8760!$C7407,Clg_StPt_Sch_EZ!$B$31:$B$54,0),MATCH(Schedules_8760!$F7407,Clg_StPt_Sch_EZ!$C$30:$I$30,0)),"F","C")</f>
        <v>25</v>
      </c>
      <c r="L7407" s="34">
        <f>CONVERT(INDEX(DHW_StPt_Sch_EZ!$C$4:$I$27,MATCH(Schedules_8760!$C7407,DHW_StPt_Sch_EZ!$B$4:$B$27,0),MATCH(Schedules_8760!$F7407,DHW_StPt_Sch_EZ!$C$3:$I$3,0)),"F","C")</f>
        <v>53.333333333333329</v>
      </c>
      <c r="M7407" s="34">
        <f>CONVERT(INDEX(DHW_StPt_Sch_EZ!$C$31:$I$54,MATCH(Schedules_8760!$C7407,DHW_StPt_Sch_EZ!$B$31:$B$54,0),MATCH(Schedules_8760!$F7407,DHW_StPt_Sch_EZ!$C$30:$I$30,0)),"F","C")</f>
        <v>53.333333333333329</v>
      </c>
      <c r="N7407" s="12"/>
      <c r="O7407" s="12"/>
      <c r="P7407" s="12"/>
    </row>
    <row r="7408" spans="1:16" x14ac:dyDescent="0.25">
      <c r="A7408" s="35">
        <v>7407</v>
      </c>
      <c r="B7408" s="89">
        <v>309.58333333333331</v>
      </c>
      <c r="C7408" s="35">
        <f t="shared" si="575"/>
        <v>15</v>
      </c>
      <c r="D7408" s="35">
        <f t="shared" si="578"/>
        <v>309</v>
      </c>
      <c r="E7408" s="35">
        <f t="shared" si="579"/>
        <v>1</v>
      </c>
      <c r="F7408" s="35" t="str">
        <f t="shared" si="576"/>
        <v>Sunday</v>
      </c>
      <c r="G7408" s="35">
        <f t="shared" si="577"/>
        <v>11</v>
      </c>
      <c r="H7408" s="34">
        <f>CONVERT(INDEX(Htg_StPt_Sch_EZ!$C$4:$I$27,MATCH(Schedules_8760!$C7408,Htg_StPt_Sch_EZ!$B$4:$B$27,0),MATCH(Schedules_8760!$F7408,Htg_StPt_Sch_EZ!$C$3:$I$3,0)),"F","C")</f>
        <v>20.555555555555554</v>
      </c>
      <c r="I7408" s="34">
        <f>CONVERT(INDEX(Htg_StPt_Sch_EZ!$C$31:$I$54,MATCH(Schedules_8760!$C7408,Htg_StPt_Sch_EZ!$B$31:$B$54,0),MATCH(Schedules_8760!$F7408,Htg_StPt_Sch_EZ!$C$30:$I$30,0)),"F","C")</f>
        <v>21.111111111111111</v>
      </c>
      <c r="J7408" s="34">
        <f>CONVERT(INDEX(Clg_StPt_Sch_EZ!$C$4:$I$27,MATCH(Schedules_8760!$C7408,Clg_StPt_Sch_EZ!$B$4:$B$27,0),MATCH(Schedules_8760!$F7408,Clg_StPt_Sch_EZ!$C$3:$I$3,0)),"F","C")</f>
        <v>25.555555555555554</v>
      </c>
      <c r="K7408" s="34">
        <f>CONVERT(INDEX(Clg_StPt_Sch_EZ!$C$31:$I$54,MATCH(Schedules_8760!$C7408,Clg_StPt_Sch_EZ!$B$31:$B$54,0),MATCH(Schedules_8760!$F7408,Clg_StPt_Sch_EZ!$C$30:$I$30,0)),"F","C")</f>
        <v>25</v>
      </c>
      <c r="L7408" s="34">
        <f>CONVERT(INDEX(DHW_StPt_Sch_EZ!$C$4:$I$27,MATCH(Schedules_8760!$C7408,DHW_StPt_Sch_EZ!$B$4:$B$27,0),MATCH(Schedules_8760!$F7408,DHW_StPt_Sch_EZ!$C$3:$I$3,0)),"F","C")</f>
        <v>53.333333333333329</v>
      </c>
      <c r="M7408" s="34">
        <f>CONVERT(INDEX(DHW_StPt_Sch_EZ!$C$31:$I$54,MATCH(Schedules_8760!$C7408,DHW_StPt_Sch_EZ!$B$31:$B$54,0),MATCH(Schedules_8760!$F7408,DHW_StPt_Sch_EZ!$C$30:$I$30,0)),"F","C")</f>
        <v>53.333333333333329</v>
      </c>
      <c r="N7408" s="12"/>
      <c r="O7408" s="12"/>
      <c r="P7408" s="12"/>
    </row>
    <row r="7409" spans="1:16" x14ac:dyDescent="0.25">
      <c r="A7409" s="35">
        <v>7408</v>
      </c>
      <c r="B7409" s="89">
        <v>309.625</v>
      </c>
      <c r="C7409" s="35">
        <f t="shared" si="575"/>
        <v>16</v>
      </c>
      <c r="D7409" s="35">
        <f t="shared" si="578"/>
        <v>309</v>
      </c>
      <c r="E7409" s="35">
        <f t="shared" si="579"/>
        <v>1</v>
      </c>
      <c r="F7409" s="35" t="str">
        <f t="shared" si="576"/>
        <v>Sunday</v>
      </c>
      <c r="G7409" s="35">
        <f t="shared" si="577"/>
        <v>11</v>
      </c>
      <c r="H7409" s="34">
        <f>CONVERT(INDEX(Htg_StPt_Sch_EZ!$C$4:$I$27,MATCH(Schedules_8760!$C7409,Htg_StPt_Sch_EZ!$B$4:$B$27,0),MATCH(Schedules_8760!$F7409,Htg_StPt_Sch_EZ!$C$3:$I$3,0)),"F","C")</f>
        <v>20.555555555555554</v>
      </c>
      <c r="I7409" s="34">
        <f>CONVERT(INDEX(Htg_StPt_Sch_EZ!$C$31:$I$54,MATCH(Schedules_8760!$C7409,Htg_StPt_Sch_EZ!$B$31:$B$54,0),MATCH(Schedules_8760!$F7409,Htg_StPt_Sch_EZ!$C$30:$I$30,0)),"F","C")</f>
        <v>21.111111111111111</v>
      </c>
      <c r="J7409" s="34">
        <f>CONVERT(INDEX(Clg_StPt_Sch_EZ!$C$4:$I$27,MATCH(Schedules_8760!$C7409,Clg_StPt_Sch_EZ!$B$4:$B$27,0),MATCH(Schedules_8760!$F7409,Clg_StPt_Sch_EZ!$C$3:$I$3,0)),"F","C")</f>
        <v>25.555555555555554</v>
      </c>
      <c r="K7409" s="34">
        <f>CONVERT(INDEX(Clg_StPt_Sch_EZ!$C$31:$I$54,MATCH(Schedules_8760!$C7409,Clg_StPt_Sch_EZ!$B$31:$B$54,0),MATCH(Schedules_8760!$F7409,Clg_StPt_Sch_EZ!$C$30:$I$30,0)),"F","C")</f>
        <v>25</v>
      </c>
      <c r="L7409" s="34">
        <f>CONVERT(INDEX(DHW_StPt_Sch_EZ!$C$4:$I$27,MATCH(Schedules_8760!$C7409,DHW_StPt_Sch_EZ!$B$4:$B$27,0),MATCH(Schedules_8760!$F7409,DHW_StPt_Sch_EZ!$C$3:$I$3,0)),"F","C")</f>
        <v>53.333333333333329</v>
      </c>
      <c r="M7409" s="34">
        <f>CONVERT(INDEX(DHW_StPt_Sch_EZ!$C$31:$I$54,MATCH(Schedules_8760!$C7409,DHW_StPt_Sch_EZ!$B$31:$B$54,0),MATCH(Schedules_8760!$F7409,DHW_StPt_Sch_EZ!$C$30:$I$30,0)),"F","C")</f>
        <v>53.333333333333329</v>
      </c>
      <c r="N7409" s="12"/>
      <c r="O7409" s="12"/>
      <c r="P7409" s="12"/>
    </row>
    <row r="7410" spans="1:16" x14ac:dyDescent="0.25">
      <c r="A7410" s="35">
        <v>7409</v>
      </c>
      <c r="B7410" s="89">
        <v>309.66666666666669</v>
      </c>
      <c r="C7410" s="35">
        <f t="shared" si="575"/>
        <v>17</v>
      </c>
      <c r="D7410" s="35">
        <f t="shared" si="578"/>
        <v>309</v>
      </c>
      <c r="E7410" s="35">
        <f t="shared" si="579"/>
        <v>1</v>
      </c>
      <c r="F7410" s="35" t="str">
        <f t="shared" si="576"/>
        <v>Sunday</v>
      </c>
      <c r="G7410" s="35">
        <f t="shared" si="577"/>
        <v>11</v>
      </c>
      <c r="H7410" s="34">
        <f>CONVERT(INDEX(Htg_StPt_Sch_EZ!$C$4:$I$27,MATCH(Schedules_8760!$C7410,Htg_StPt_Sch_EZ!$B$4:$B$27,0),MATCH(Schedules_8760!$F7410,Htg_StPt_Sch_EZ!$C$3:$I$3,0)),"F","C")</f>
        <v>20.555555555555554</v>
      </c>
      <c r="I7410" s="34">
        <f>CONVERT(INDEX(Htg_StPt_Sch_EZ!$C$31:$I$54,MATCH(Schedules_8760!$C7410,Htg_StPt_Sch_EZ!$B$31:$B$54,0),MATCH(Schedules_8760!$F7410,Htg_StPt_Sch_EZ!$C$30:$I$30,0)),"F","C")</f>
        <v>17.777777777777779</v>
      </c>
      <c r="J7410" s="34">
        <f>CONVERT(INDEX(Clg_StPt_Sch_EZ!$C$4:$I$27,MATCH(Schedules_8760!$C7410,Clg_StPt_Sch_EZ!$B$4:$B$27,0),MATCH(Schedules_8760!$F7410,Clg_StPt_Sch_EZ!$C$3:$I$3,0)),"F","C")</f>
        <v>25.555555555555554</v>
      </c>
      <c r="K7410" s="34">
        <f>CONVERT(INDEX(Clg_StPt_Sch_EZ!$C$31:$I$54,MATCH(Schedules_8760!$C7410,Clg_StPt_Sch_EZ!$B$31:$B$54,0),MATCH(Schedules_8760!$F7410,Clg_StPt_Sch_EZ!$C$30:$I$30,0)),"F","C")</f>
        <v>25</v>
      </c>
      <c r="L7410" s="34">
        <f>CONVERT(INDEX(DHW_StPt_Sch_EZ!$C$4:$I$27,MATCH(Schedules_8760!$C7410,DHW_StPt_Sch_EZ!$B$4:$B$27,0),MATCH(Schedules_8760!$F7410,DHW_StPt_Sch_EZ!$C$3:$I$3,0)),"F","C")</f>
        <v>53.333333333333329</v>
      </c>
      <c r="M7410" s="34">
        <f>CONVERT(INDEX(DHW_StPt_Sch_EZ!$C$31:$I$54,MATCH(Schedules_8760!$C7410,DHW_StPt_Sch_EZ!$B$31:$B$54,0),MATCH(Schedules_8760!$F7410,DHW_StPt_Sch_EZ!$C$30:$I$30,0)),"F","C")</f>
        <v>53.333333333333329</v>
      </c>
      <c r="N7410" s="12"/>
      <c r="O7410" s="12"/>
      <c r="P7410" s="12"/>
    </row>
    <row r="7411" spans="1:16" x14ac:dyDescent="0.25">
      <c r="A7411" s="35">
        <v>7410</v>
      </c>
      <c r="B7411" s="89">
        <v>309.70833333333331</v>
      </c>
      <c r="C7411" s="35">
        <f t="shared" si="575"/>
        <v>18</v>
      </c>
      <c r="D7411" s="35">
        <f t="shared" si="578"/>
        <v>309</v>
      </c>
      <c r="E7411" s="35">
        <f t="shared" si="579"/>
        <v>1</v>
      </c>
      <c r="F7411" s="35" t="str">
        <f t="shared" si="576"/>
        <v>Sunday</v>
      </c>
      <c r="G7411" s="35">
        <f t="shared" si="577"/>
        <v>11</v>
      </c>
      <c r="H7411" s="34">
        <f>CONVERT(INDEX(Htg_StPt_Sch_EZ!$C$4:$I$27,MATCH(Schedules_8760!$C7411,Htg_StPt_Sch_EZ!$B$4:$B$27,0),MATCH(Schedules_8760!$F7411,Htg_StPt_Sch_EZ!$C$3:$I$3,0)),"F","C")</f>
        <v>20.555555555555554</v>
      </c>
      <c r="I7411" s="34">
        <f>CONVERT(INDEX(Htg_StPt_Sch_EZ!$C$31:$I$54,MATCH(Schedules_8760!$C7411,Htg_StPt_Sch_EZ!$B$31:$B$54,0),MATCH(Schedules_8760!$F7411,Htg_StPt_Sch_EZ!$C$30:$I$30,0)),"F","C")</f>
        <v>17.777777777777779</v>
      </c>
      <c r="J7411" s="34">
        <f>CONVERT(INDEX(Clg_StPt_Sch_EZ!$C$4:$I$27,MATCH(Schedules_8760!$C7411,Clg_StPt_Sch_EZ!$B$4:$B$27,0),MATCH(Schedules_8760!$F7411,Clg_StPt_Sch_EZ!$C$3:$I$3,0)),"F","C")</f>
        <v>25.555555555555554</v>
      </c>
      <c r="K7411" s="34">
        <f>CONVERT(INDEX(Clg_StPt_Sch_EZ!$C$31:$I$54,MATCH(Schedules_8760!$C7411,Clg_StPt_Sch_EZ!$B$31:$B$54,0),MATCH(Schedules_8760!$F7411,Clg_StPt_Sch_EZ!$C$30:$I$30,0)),"F","C")</f>
        <v>28.333333333333332</v>
      </c>
      <c r="L7411" s="34">
        <f>CONVERT(INDEX(DHW_StPt_Sch_EZ!$C$4:$I$27,MATCH(Schedules_8760!$C7411,DHW_StPt_Sch_EZ!$B$4:$B$27,0),MATCH(Schedules_8760!$F7411,DHW_StPt_Sch_EZ!$C$3:$I$3,0)),"F","C")</f>
        <v>53.333333333333329</v>
      </c>
      <c r="M7411" s="34">
        <f>CONVERT(INDEX(DHW_StPt_Sch_EZ!$C$31:$I$54,MATCH(Schedules_8760!$C7411,DHW_StPt_Sch_EZ!$B$31:$B$54,0),MATCH(Schedules_8760!$F7411,DHW_StPt_Sch_EZ!$C$30:$I$30,0)),"F","C")</f>
        <v>53.333333333333329</v>
      </c>
      <c r="N7411" s="12"/>
      <c r="O7411" s="12"/>
      <c r="P7411" s="12"/>
    </row>
    <row r="7412" spans="1:16" x14ac:dyDescent="0.25">
      <c r="A7412" s="35">
        <v>7411</v>
      </c>
      <c r="B7412" s="89">
        <v>309.75</v>
      </c>
      <c r="C7412" s="35">
        <f t="shared" si="575"/>
        <v>19</v>
      </c>
      <c r="D7412" s="35">
        <f t="shared" si="578"/>
        <v>309</v>
      </c>
      <c r="E7412" s="35">
        <f t="shared" si="579"/>
        <v>1</v>
      </c>
      <c r="F7412" s="35" t="str">
        <f t="shared" si="576"/>
        <v>Sunday</v>
      </c>
      <c r="G7412" s="35">
        <f t="shared" si="577"/>
        <v>11</v>
      </c>
      <c r="H7412" s="34">
        <f>CONVERT(INDEX(Htg_StPt_Sch_EZ!$C$4:$I$27,MATCH(Schedules_8760!$C7412,Htg_StPt_Sch_EZ!$B$4:$B$27,0),MATCH(Schedules_8760!$F7412,Htg_StPt_Sch_EZ!$C$3:$I$3,0)),"F","C")</f>
        <v>20.555555555555554</v>
      </c>
      <c r="I7412" s="34">
        <f>CONVERT(INDEX(Htg_StPt_Sch_EZ!$C$31:$I$54,MATCH(Schedules_8760!$C7412,Htg_StPt_Sch_EZ!$B$31:$B$54,0),MATCH(Schedules_8760!$F7412,Htg_StPt_Sch_EZ!$C$30:$I$30,0)),"F","C")</f>
        <v>18.333333333333332</v>
      </c>
      <c r="J7412" s="34">
        <f>CONVERT(INDEX(Clg_StPt_Sch_EZ!$C$4:$I$27,MATCH(Schedules_8760!$C7412,Clg_StPt_Sch_EZ!$B$4:$B$27,0),MATCH(Schedules_8760!$F7412,Clg_StPt_Sch_EZ!$C$3:$I$3,0)),"F","C")</f>
        <v>25.555555555555554</v>
      </c>
      <c r="K7412" s="34">
        <f>CONVERT(INDEX(Clg_StPt_Sch_EZ!$C$31:$I$54,MATCH(Schedules_8760!$C7412,Clg_StPt_Sch_EZ!$B$31:$B$54,0),MATCH(Schedules_8760!$F7412,Clg_StPt_Sch_EZ!$C$30:$I$30,0)),"F","C")</f>
        <v>28.333333333333332</v>
      </c>
      <c r="L7412" s="34">
        <f>CONVERT(INDEX(DHW_StPt_Sch_EZ!$C$4:$I$27,MATCH(Schedules_8760!$C7412,DHW_StPt_Sch_EZ!$B$4:$B$27,0),MATCH(Schedules_8760!$F7412,DHW_StPt_Sch_EZ!$C$3:$I$3,0)),"F","C")</f>
        <v>53.333333333333329</v>
      </c>
      <c r="M7412" s="34">
        <f>CONVERT(INDEX(DHW_StPt_Sch_EZ!$C$31:$I$54,MATCH(Schedules_8760!$C7412,DHW_StPt_Sch_EZ!$B$31:$B$54,0),MATCH(Schedules_8760!$F7412,DHW_StPt_Sch_EZ!$C$30:$I$30,0)),"F","C")</f>
        <v>53.333333333333329</v>
      </c>
      <c r="N7412" s="12"/>
      <c r="O7412" s="12"/>
      <c r="P7412" s="12"/>
    </row>
    <row r="7413" spans="1:16" x14ac:dyDescent="0.25">
      <c r="A7413" s="35">
        <v>7412</v>
      </c>
      <c r="B7413" s="89">
        <v>309.79166666666669</v>
      </c>
      <c r="C7413" s="35">
        <f t="shared" si="575"/>
        <v>20</v>
      </c>
      <c r="D7413" s="35">
        <f t="shared" si="578"/>
        <v>309</v>
      </c>
      <c r="E7413" s="35">
        <f t="shared" si="579"/>
        <v>1</v>
      </c>
      <c r="F7413" s="35" t="str">
        <f t="shared" si="576"/>
        <v>Sunday</v>
      </c>
      <c r="G7413" s="35">
        <f t="shared" si="577"/>
        <v>11</v>
      </c>
      <c r="H7413" s="34">
        <f>CONVERT(INDEX(Htg_StPt_Sch_EZ!$C$4:$I$27,MATCH(Schedules_8760!$C7413,Htg_StPt_Sch_EZ!$B$4:$B$27,0),MATCH(Schedules_8760!$F7413,Htg_StPt_Sch_EZ!$C$3:$I$3,0)),"F","C")</f>
        <v>20.555555555555554</v>
      </c>
      <c r="I7413" s="34">
        <f>CONVERT(INDEX(Htg_StPt_Sch_EZ!$C$31:$I$54,MATCH(Schedules_8760!$C7413,Htg_StPt_Sch_EZ!$B$31:$B$54,0),MATCH(Schedules_8760!$F7413,Htg_StPt_Sch_EZ!$C$30:$I$30,0)),"F","C")</f>
        <v>18.888888888888889</v>
      </c>
      <c r="J7413" s="34">
        <f>CONVERT(INDEX(Clg_StPt_Sch_EZ!$C$4:$I$27,MATCH(Schedules_8760!$C7413,Clg_StPt_Sch_EZ!$B$4:$B$27,0),MATCH(Schedules_8760!$F7413,Clg_StPt_Sch_EZ!$C$3:$I$3,0)),"F","C")</f>
        <v>25.555555555555554</v>
      </c>
      <c r="K7413" s="34">
        <f>CONVERT(INDEX(Clg_StPt_Sch_EZ!$C$31:$I$54,MATCH(Schedules_8760!$C7413,Clg_StPt_Sch_EZ!$B$31:$B$54,0),MATCH(Schedules_8760!$F7413,Clg_StPt_Sch_EZ!$C$30:$I$30,0)),"F","C")</f>
        <v>28.333333333333332</v>
      </c>
      <c r="L7413" s="34">
        <f>CONVERT(INDEX(DHW_StPt_Sch_EZ!$C$4:$I$27,MATCH(Schedules_8760!$C7413,DHW_StPt_Sch_EZ!$B$4:$B$27,0),MATCH(Schedules_8760!$F7413,DHW_StPt_Sch_EZ!$C$3:$I$3,0)),"F","C")</f>
        <v>53.333333333333329</v>
      </c>
      <c r="M7413" s="34">
        <f>CONVERT(INDEX(DHW_StPt_Sch_EZ!$C$31:$I$54,MATCH(Schedules_8760!$C7413,DHW_StPt_Sch_EZ!$B$31:$B$54,0),MATCH(Schedules_8760!$F7413,DHW_StPt_Sch_EZ!$C$30:$I$30,0)),"F","C")</f>
        <v>53.333333333333329</v>
      </c>
      <c r="N7413" s="12"/>
      <c r="O7413" s="12"/>
      <c r="P7413" s="12"/>
    </row>
    <row r="7414" spans="1:16" x14ac:dyDescent="0.25">
      <c r="A7414" s="35">
        <v>7413</v>
      </c>
      <c r="B7414" s="89">
        <v>309.83333333333331</v>
      </c>
      <c r="C7414" s="35">
        <f t="shared" si="575"/>
        <v>21</v>
      </c>
      <c r="D7414" s="35">
        <f t="shared" si="578"/>
        <v>309</v>
      </c>
      <c r="E7414" s="35">
        <f t="shared" si="579"/>
        <v>1</v>
      </c>
      <c r="F7414" s="35" t="str">
        <f t="shared" si="576"/>
        <v>Sunday</v>
      </c>
      <c r="G7414" s="35">
        <f t="shared" si="577"/>
        <v>11</v>
      </c>
      <c r="H7414" s="34">
        <f>CONVERT(INDEX(Htg_StPt_Sch_EZ!$C$4:$I$27,MATCH(Schedules_8760!$C7414,Htg_StPt_Sch_EZ!$B$4:$B$27,0),MATCH(Schedules_8760!$F7414,Htg_StPt_Sch_EZ!$C$3:$I$3,0)),"F","C")</f>
        <v>20.555555555555554</v>
      </c>
      <c r="I7414" s="34">
        <f>CONVERT(INDEX(Htg_StPt_Sch_EZ!$C$31:$I$54,MATCH(Schedules_8760!$C7414,Htg_StPt_Sch_EZ!$B$31:$B$54,0),MATCH(Schedules_8760!$F7414,Htg_StPt_Sch_EZ!$C$30:$I$30,0)),"F","C")</f>
        <v>19.444444444444443</v>
      </c>
      <c r="J7414" s="34">
        <f>CONVERT(INDEX(Clg_StPt_Sch_EZ!$C$4:$I$27,MATCH(Schedules_8760!$C7414,Clg_StPt_Sch_EZ!$B$4:$B$27,0),MATCH(Schedules_8760!$F7414,Clg_StPt_Sch_EZ!$C$3:$I$3,0)),"F","C")</f>
        <v>25.555555555555554</v>
      </c>
      <c r="K7414" s="34">
        <f>CONVERT(INDEX(Clg_StPt_Sch_EZ!$C$31:$I$54,MATCH(Schedules_8760!$C7414,Clg_StPt_Sch_EZ!$B$31:$B$54,0),MATCH(Schedules_8760!$F7414,Clg_StPt_Sch_EZ!$C$30:$I$30,0)),"F","C")</f>
        <v>28.333333333333332</v>
      </c>
      <c r="L7414" s="34">
        <f>CONVERT(INDEX(DHW_StPt_Sch_EZ!$C$4:$I$27,MATCH(Schedules_8760!$C7414,DHW_StPt_Sch_EZ!$B$4:$B$27,0),MATCH(Schedules_8760!$F7414,DHW_StPt_Sch_EZ!$C$3:$I$3,0)),"F","C")</f>
        <v>53.333333333333329</v>
      </c>
      <c r="M7414" s="34">
        <f>CONVERT(INDEX(DHW_StPt_Sch_EZ!$C$31:$I$54,MATCH(Schedules_8760!$C7414,DHW_StPt_Sch_EZ!$B$31:$B$54,0),MATCH(Schedules_8760!$F7414,DHW_StPt_Sch_EZ!$C$30:$I$30,0)),"F","C")</f>
        <v>53.333333333333329</v>
      </c>
      <c r="N7414" s="12"/>
      <c r="O7414" s="12"/>
      <c r="P7414" s="12"/>
    </row>
    <row r="7415" spans="1:16" x14ac:dyDescent="0.25">
      <c r="A7415" s="35">
        <v>7414</v>
      </c>
      <c r="B7415" s="89">
        <v>309.875</v>
      </c>
      <c r="C7415" s="35">
        <f t="shared" si="575"/>
        <v>22</v>
      </c>
      <c r="D7415" s="35">
        <f t="shared" si="578"/>
        <v>309</v>
      </c>
      <c r="E7415" s="35">
        <f t="shared" si="579"/>
        <v>1</v>
      </c>
      <c r="F7415" s="35" t="str">
        <f t="shared" si="576"/>
        <v>Sunday</v>
      </c>
      <c r="G7415" s="35">
        <f t="shared" si="577"/>
        <v>11</v>
      </c>
      <c r="H7415" s="34">
        <f>CONVERT(INDEX(Htg_StPt_Sch_EZ!$C$4:$I$27,MATCH(Schedules_8760!$C7415,Htg_StPt_Sch_EZ!$B$4:$B$27,0),MATCH(Schedules_8760!$F7415,Htg_StPt_Sch_EZ!$C$3:$I$3,0)),"F","C")</f>
        <v>20.555555555555554</v>
      </c>
      <c r="I7415" s="34">
        <f>CONVERT(INDEX(Htg_StPt_Sch_EZ!$C$31:$I$54,MATCH(Schedules_8760!$C7415,Htg_StPt_Sch_EZ!$B$31:$B$54,0),MATCH(Schedules_8760!$F7415,Htg_StPt_Sch_EZ!$C$30:$I$30,0)),"F","C")</f>
        <v>19.444444444444443</v>
      </c>
      <c r="J7415" s="34">
        <f>CONVERT(INDEX(Clg_StPt_Sch_EZ!$C$4:$I$27,MATCH(Schedules_8760!$C7415,Clg_StPt_Sch_EZ!$B$4:$B$27,0),MATCH(Schedules_8760!$F7415,Clg_StPt_Sch_EZ!$C$3:$I$3,0)),"F","C")</f>
        <v>25.555555555555554</v>
      </c>
      <c r="K7415" s="34">
        <f>CONVERT(INDEX(Clg_StPt_Sch_EZ!$C$31:$I$54,MATCH(Schedules_8760!$C7415,Clg_StPt_Sch_EZ!$B$31:$B$54,0),MATCH(Schedules_8760!$F7415,Clg_StPt_Sch_EZ!$C$30:$I$30,0)),"F","C")</f>
        <v>28.333333333333332</v>
      </c>
      <c r="L7415" s="34">
        <f>CONVERT(INDEX(DHW_StPt_Sch_EZ!$C$4:$I$27,MATCH(Schedules_8760!$C7415,DHW_StPt_Sch_EZ!$B$4:$B$27,0),MATCH(Schedules_8760!$F7415,DHW_StPt_Sch_EZ!$C$3:$I$3,0)),"F","C")</f>
        <v>53.333333333333329</v>
      </c>
      <c r="M7415" s="34">
        <f>CONVERT(INDEX(DHW_StPt_Sch_EZ!$C$31:$I$54,MATCH(Schedules_8760!$C7415,DHW_StPt_Sch_EZ!$B$31:$B$54,0),MATCH(Schedules_8760!$F7415,DHW_StPt_Sch_EZ!$C$30:$I$30,0)),"F","C")</f>
        <v>53.333333333333329</v>
      </c>
      <c r="N7415" s="12"/>
      <c r="O7415" s="12"/>
      <c r="P7415" s="12"/>
    </row>
    <row r="7416" spans="1:16" x14ac:dyDescent="0.25">
      <c r="A7416" s="35">
        <v>7415</v>
      </c>
      <c r="B7416" s="89">
        <v>309.91666666666669</v>
      </c>
      <c r="C7416" s="35">
        <f t="shared" si="575"/>
        <v>23</v>
      </c>
      <c r="D7416" s="35">
        <f t="shared" si="578"/>
        <v>309</v>
      </c>
      <c r="E7416" s="35">
        <f t="shared" si="579"/>
        <v>1</v>
      </c>
      <c r="F7416" s="35" t="str">
        <f t="shared" si="576"/>
        <v>Sunday</v>
      </c>
      <c r="G7416" s="35">
        <f t="shared" si="577"/>
        <v>11</v>
      </c>
      <c r="H7416" s="34">
        <f>CONVERT(INDEX(Htg_StPt_Sch_EZ!$C$4:$I$27,MATCH(Schedules_8760!$C7416,Htg_StPt_Sch_EZ!$B$4:$B$27,0),MATCH(Schedules_8760!$F7416,Htg_StPt_Sch_EZ!$C$3:$I$3,0)),"F","C")</f>
        <v>20.555555555555554</v>
      </c>
      <c r="I7416" s="34">
        <f>CONVERT(INDEX(Htg_StPt_Sch_EZ!$C$31:$I$54,MATCH(Schedules_8760!$C7416,Htg_StPt_Sch_EZ!$B$31:$B$54,0),MATCH(Schedules_8760!$F7416,Htg_StPt_Sch_EZ!$C$30:$I$30,0)),"F","C")</f>
        <v>19.444444444444443</v>
      </c>
      <c r="J7416" s="34">
        <f>CONVERT(INDEX(Clg_StPt_Sch_EZ!$C$4:$I$27,MATCH(Schedules_8760!$C7416,Clg_StPt_Sch_EZ!$B$4:$B$27,0),MATCH(Schedules_8760!$F7416,Clg_StPt_Sch_EZ!$C$3:$I$3,0)),"F","C")</f>
        <v>25.555555555555554</v>
      </c>
      <c r="K7416" s="34">
        <f>CONVERT(INDEX(Clg_StPt_Sch_EZ!$C$31:$I$54,MATCH(Schedules_8760!$C7416,Clg_StPt_Sch_EZ!$B$31:$B$54,0),MATCH(Schedules_8760!$F7416,Clg_StPt_Sch_EZ!$C$30:$I$30,0)),"F","C")</f>
        <v>28.333333333333332</v>
      </c>
      <c r="L7416" s="34">
        <f>CONVERT(INDEX(DHW_StPt_Sch_EZ!$C$4:$I$27,MATCH(Schedules_8760!$C7416,DHW_StPt_Sch_EZ!$B$4:$B$27,0),MATCH(Schedules_8760!$F7416,DHW_StPt_Sch_EZ!$C$3:$I$3,0)),"F","C")</f>
        <v>53.333333333333329</v>
      </c>
      <c r="M7416" s="34">
        <f>CONVERT(INDEX(DHW_StPt_Sch_EZ!$C$31:$I$54,MATCH(Schedules_8760!$C7416,DHW_StPt_Sch_EZ!$B$31:$B$54,0),MATCH(Schedules_8760!$F7416,DHW_StPt_Sch_EZ!$C$30:$I$30,0)),"F","C")</f>
        <v>53.333333333333329</v>
      </c>
      <c r="N7416" s="12"/>
      <c r="O7416" s="12"/>
      <c r="P7416" s="12"/>
    </row>
    <row r="7417" spans="1:16" x14ac:dyDescent="0.25">
      <c r="A7417" s="35">
        <v>7416</v>
      </c>
      <c r="B7417" s="89">
        <v>309.95833333333331</v>
      </c>
      <c r="C7417" s="35">
        <f t="shared" si="575"/>
        <v>24</v>
      </c>
      <c r="D7417" s="35">
        <f t="shared" si="578"/>
        <v>309</v>
      </c>
      <c r="E7417" s="35">
        <f t="shared" si="579"/>
        <v>1</v>
      </c>
      <c r="F7417" s="35" t="str">
        <f t="shared" si="576"/>
        <v>Sunday</v>
      </c>
      <c r="G7417" s="35">
        <f t="shared" si="577"/>
        <v>11</v>
      </c>
      <c r="H7417" s="34">
        <f>CONVERT(INDEX(Htg_StPt_Sch_EZ!$C$4:$I$27,MATCH(Schedules_8760!$C7417,Htg_StPt_Sch_EZ!$B$4:$B$27,0),MATCH(Schedules_8760!$F7417,Htg_StPt_Sch_EZ!$C$3:$I$3,0)),"F","C")</f>
        <v>20.555555555555554</v>
      </c>
      <c r="I7417" s="34">
        <f>CONVERT(INDEX(Htg_StPt_Sch_EZ!$C$31:$I$54,MATCH(Schedules_8760!$C7417,Htg_StPt_Sch_EZ!$B$31:$B$54,0),MATCH(Schedules_8760!$F7417,Htg_StPt_Sch_EZ!$C$30:$I$30,0)),"F","C")</f>
        <v>19.444444444444443</v>
      </c>
      <c r="J7417" s="34">
        <f>CONVERT(INDEX(Clg_StPt_Sch_EZ!$C$4:$I$27,MATCH(Schedules_8760!$C7417,Clg_StPt_Sch_EZ!$B$4:$B$27,0),MATCH(Schedules_8760!$F7417,Clg_StPt_Sch_EZ!$C$3:$I$3,0)),"F","C")</f>
        <v>25.555555555555554</v>
      </c>
      <c r="K7417" s="34">
        <f>CONVERT(INDEX(Clg_StPt_Sch_EZ!$C$31:$I$54,MATCH(Schedules_8760!$C7417,Clg_StPt_Sch_EZ!$B$31:$B$54,0),MATCH(Schedules_8760!$F7417,Clg_StPt_Sch_EZ!$C$30:$I$30,0)),"F","C")</f>
        <v>28.333333333333332</v>
      </c>
      <c r="L7417" s="34">
        <f>CONVERT(INDEX(DHW_StPt_Sch_EZ!$C$4:$I$27,MATCH(Schedules_8760!$C7417,DHW_StPt_Sch_EZ!$B$4:$B$27,0),MATCH(Schedules_8760!$F7417,DHW_StPt_Sch_EZ!$C$3:$I$3,0)),"F","C")</f>
        <v>53.333333333333329</v>
      </c>
      <c r="M7417" s="34">
        <f>CONVERT(INDEX(DHW_StPt_Sch_EZ!$C$31:$I$54,MATCH(Schedules_8760!$C7417,DHW_StPt_Sch_EZ!$B$31:$B$54,0),MATCH(Schedules_8760!$F7417,DHW_StPt_Sch_EZ!$C$30:$I$30,0)),"F","C")</f>
        <v>53.333333333333329</v>
      </c>
      <c r="N7417" s="12"/>
      <c r="O7417" s="12"/>
      <c r="P7417" s="12"/>
    </row>
    <row r="7418" spans="1:16" x14ac:dyDescent="0.25">
      <c r="A7418" s="35">
        <v>7417</v>
      </c>
      <c r="B7418" s="89">
        <v>310</v>
      </c>
      <c r="C7418" s="35">
        <f t="shared" si="575"/>
        <v>1</v>
      </c>
      <c r="D7418" s="35">
        <f t="shared" si="578"/>
        <v>310</v>
      </c>
      <c r="E7418" s="35">
        <f t="shared" si="579"/>
        <v>2</v>
      </c>
      <c r="F7418" s="35" t="str">
        <f t="shared" si="576"/>
        <v>Monday</v>
      </c>
      <c r="G7418" s="35">
        <f t="shared" si="577"/>
        <v>11</v>
      </c>
      <c r="H7418" s="34">
        <f>CONVERT(INDEX(Htg_StPt_Sch_EZ!$C$4:$I$27,MATCH(Schedules_8760!$C7418,Htg_StPt_Sch_EZ!$B$4:$B$27,0),MATCH(Schedules_8760!$F7418,Htg_StPt_Sch_EZ!$C$3:$I$3,0)),"F","C")</f>
        <v>20.555555555555554</v>
      </c>
      <c r="I7418" s="34">
        <f>CONVERT(INDEX(Htg_StPt_Sch_EZ!$C$31:$I$54,MATCH(Schedules_8760!$C7418,Htg_StPt_Sch_EZ!$B$31:$B$54,0),MATCH(Schedules_8760!$F7418,Htg_StPt_Sch_EZ!$C$30:$I$30,0)),"F","C")</f>
        <v>19.444444444444443</v>
      </c>
      <c r="J7418" s="34">
        <f>CONVERT(INDEX(Clg_StPt_Sch_EZ!$C$4:$I$27,MATCH(Schedules_8760!$C7418,Clg_StPt_Sch_EZ!$B$4:$B$27,0),MATCH(Schedules_8760!$F7418,Clg_StPt_Sch_EZ!$C$3:$I$3,0)),"F","C")</f>
        <v>25.555555555555554</v>
      </c>
      <c r="K7418" s="34">
        <f>CONVERT(INDEX(Clg_StPt_Sch_EZ!$C$31:$I$54,MATCH(Schedules_8760!$C7418,Clg_StPt_Sch_EZ!$B$31:$B$54,0),MATCH(Schedules_8760!$F7418,Clg_StPt_Sch_EZ!$C$30:$I$30,0)),"F","C")</f>
        <v>28.333333333333332</v>
      </c>
      <c r="L7418" s="34">
        <f>CONVERT(INDEX(DHW_StPt_Sch_EZ!$C$4:$I$27,MATCH(Schedules_8760!$C7418,DHW_StPt_Sch_EZ!$B$4:$B$27,0),MATCH(Schedules_8760!$F7418,DHW_StPt_Sch_EZ!$C$3:$I$3,0)),"F","C")</f>
        <v>53.333333333333329</v>
      </c>
      <c r="M7418" s="34">
        <f>CONVERT(INDEX(DHW_StPt_Sch_EZ!$C$31:$I$54,MATCH(Schedules_8760!$C7418,DHW_StPt_Sch_EZ!$B$31:$B$54,0),MATCH(Schedules_8760!$F7418,DHW_StPt_Sch_EZ!$C$30:$I$30,0)),"F","C")</f>
        <v>53.333333333333329</v>
      </c>
      <c r="N7418" s="12"/>
      <c r="O7418" s="12"/>
      <c r="P7418" s="12"/>
    </row>
    <row r="7419" spans="1:16" x14ac:dyDescent="0.25">
      <c r="A7419" s="35">
        <v>7418</v>
      </c>
      <c r="B7419" s="89">
        <v>310.04166666666669</v>
      </c>
      <c r="C7419" s="35">
        <f t="shared" si="575"/>
        <v>2</v>
      </c>
      <c r="D7419" s="35">
        <f t="shared" si="578"/>
        <v>310</v>
      </c>
      <c r="E7419" s="35">
        <f t="shared" si="579"/>
        <v>2</v>
      </c>
      <c r="F7419" s="35" t="str">
        <f t="shared" si="576"/>
        <v>Monday</v>
      </c>
      <c r="G7419" s="35">
        <f t="shared" si="577"/>
        <v>11</v>
      </c>
      <c r="H7419" s="34">
        <f>CONVERT(INDEX(Htg_StPt_Sch_EZ!$C$4:$I$27,MATCH(Schedules_8760!$C7419,Htg_StPt_Sch_EZ!$B$4:$B$27,0),MATCH(Schedules_8760!$F7419,Htg_StPt_Sch_EZ!$C$3:$I$3,0)),"F","C")</f>
        <v>20.555555555555554</v>
      </c>
      <c r="I7419" s="34">
        <f>CONVERT(INDEX(Htg_StPt_Sch_EZ!$C$31:$I$54,MATCH(Schedules_8760!$C7419,Htg_StPt_Sch_EZ!$B$31:$B$54,0),MATCH(Schedules_8760!$F7419,Htg_StPt_Sch_EZ!$C$30:$I$30,0)),"F","C")</f>
        <v>19.444444444444443</v>
      </c>
      <c r="J7419" s="34">
        <f>CONVERT(INDEX(Clg_StPt_Sch_EZ!$C$4:$I$27,MATCH(Schedules_8760!$C7419,Clg_StPt_Sch_EZ!$B$4:$B$27,0),MATCH(Schedules_8760!$F7419,Clg_StPt_Sch_EZ!$C$3:$I$3,0)),"F","C")</f>
        <v>25.555555555555554</v>
      </c>
      <c r="K7419" s="34">
        <f>CONVERT(INDEX(Clg_StPt_Sch_EZ!$C$31:$I$54,MATCH(Schedules_8760!$C7419,Clg_StPt_Sch_EZ!$B$31:$B$54,0),MATCH(Schedules_8760!$F7419,Clg_StPt_Sch_EZ!$C$30:$I$30,0)),"F","C")</f>
        <v>28.333333333333332</v>
      </c>
      <c r="L7419" s="34">
        <f>CONVERT(INDEX(DHW_StPt_Sch_EZ!$C$4:$I$27,MATCH(Schedules_8760!$C7419,DHW_StPt_Sch_EZ!$B$4:$B$27,0),MATCH(Schedules_8760!$F7419,DHW_StPt_Sch_EZ!$C$3:$I$3,0)),"F","C")</f>
        <v>53.333333333333329</v>
      </c>
      <c r="M7419" s="34">
        <f>CONVERT(INDEX(DHW_StPt_Sch_EZ!$C$31:$I$54,MATCH(Schedules_8760!$C7419,DHW_StPt_Sch_EZ!$B$31:$B$54,0),MATCH(Schedules_8760!$F7419,DHW_StPt_Sch_EZ!$C$30:$I$30,0)),"F","C")</f>
        <v>53.333333333333329</v>
      </c>
      <c r="N7419" s="12"/>
      <c r="O7419" s="12"/>
      <c r="P7419" s="12"/>
    </row>
    <row r="7420" spans="1:16" x14ac:dyDescent="0.25">
      <c r="A7420" s="35">
        <v>7419</v>
      </c>
      <c r="B7420" s="89">
        <v>310.08333333333331</v>
      </c>
      <c r="C7420" s="35">
        <f t="shared" si="575"/>
        <v>3</v>
      </c>
      <c r="D7420" s="35">
        <f t="shared" si="578"/>
        <v>310</v>
      </c>
      <c r="E7420" s="35">
        <f t="shared" si="579"/>
        <v>2</v>
      </c>
      <c r="F7420" s="35" t="str">
        <f t="shared" si="576"/>
        <v>Monday</v>
      </c>
      <c r="G7420" s="35">
        <f t="shared" si="577"/>
        <v>11</v>
      </c>
      <c r="H7420" s="34">
        <f>CONVERT(INDEX(Htg_StPt_Sch_EZ!$C$4:$I$27,MATCH(Schedules_8760!$C7420,Htg_StPt_Sch_EZ!$B$4:$B$27,0),MATCH(Schedules_8760!$F7420,Htg_StPt_Sch_EZ!$C$3:$I$3,0)),"F","C")</f>
        <v>20.555555555555554</v>
      </c>
      <c r="I7420" s="34">
        <f>CONVERT(INDEX(Htg_StPt_Sch_EZ!$C$31:$I$54,MATCH(Schedules_8760!$C7420,Htg_StPt_Sch_EZ!$B$31:$B$54,0),MATCH(Schedules_8760!$F7420,Htg_StPt_Sch_EZ!$C$30:$I$30,0)),"F","C")</f>
        <v>19.444444444444443</v>
      </c>
      <c r="J7420" s="34">
        <f>CONVERT(INDEX(Clg_StPt_Sch_EZ!$C$4:$I$27,MATCH(Schedules_8760!$C7420,Clg_StPt_Sch_EZ!$B$4:$B$27,0),MATCH(Schedules_8760!$F7420,Clg_StPt_Sch_EZ!$C$3:$I$3,0)),"F","C")</f>
        <v>25.555555555555554</v>
      </c>
      <c r="K7420" s="34">
        <f>CONVERT(INDEX(Clg_StPt_Sch_EZ!$C$31:$I$54,MATCH(Schedules_8760!$C7420,Clg_StPt_Sch_EZ!$B$31:$B$54,0),MATCH(Schedules_8760!$F7420,Clg_StPt_Sch_EZ!$C$30:$I$30,0)),"F","C")</f>
        <v>28.333333333333332</v>
      </c>
      <c r="L7420" s="34">
        <f>CONVERT(INDEX(DHW_StPt_Sch_EZ!$C$4:$I$27,MATCH(Schedules_8760!$C7420,DHW_StPt_Sch_EZ!$B$4:$B$27,0),MATCH(Schedules_8760!$F7420,DHW_StPt_Sch_EZ!$C$3:$I$3,0)),"F","C")</f>
        <v>53.333333333333329</v>
      </c>
      <c r="M7420" s="34">
        <f>CONVERT(INDEX(DHW_StPt_Sch_EZ!$C$31:$I$54,MATCH(Schedules_8760!$C7420,DHW_StPt_Sch_EZ!$B$31:$B$54,0),MATCH(Schedules_8760!$F7420,DHW_StPt_Sch_EZ!$C$30:$I$30,0)),"F","C")</f>
        <v>53.333333333333329</v>
      </c>
      <c r="N7420" s="12"/>
      <c r="O7420" s="12"/>
      <c r="P7420" s="12"/>
    </row>
    <row r="7421" spans="1:16" x14ac:dyDescent="0.25">
      <c r="A7421" s="35">
        <v>7420</v>
      </c>
      <c r="B7421" s="89">
        <v>310.125</v>
      </c>
      <c r="C7421" s="35">
        <f t="shared" si="575"/>
        <v>4</v>
      </c>
      <c r="D7421" s="35">
        <f t="shared" si="578"/>
        <v>310</v>
      </c>
      <c r="E7421" s="35">
        <f t="shared" si="579"/>
        <v>2</v>
      </c>
      <c r="F7421" s="35" t="str">
        <f t="shared" si="576"/>
        <v>Monday</v>
      </c>
      <c r="G7421" s="35">
        <f t="shared" si="577"/>
        <v>11</v>
      </c>
      <c r="H7421" s="34">
        <f>CONVERT(INDEX(Htg_StPt_Sch_EZ!$C$4:$I$27,MATCH(Schedules_8760!$C7421,Htg_StPt_Sch_EZ!$B$4:$B$27,0),MATCH(Schedules_8760!$F7421,Htg_StPt_Sch_EZ!$C$3:$I$3,0)),"F","C")</f>
        <v>20.555555555555554</v>
      </c>
      <c r="I7421" s="34">
        <f>CONVERT(INDEX(Htg_StPt_Sch_EZ!$C$31:$I$54,MATCH(Schedules_8760!$C7421,Htg_StPt_Sch_EZ!$B$31:$B$54,0),MATCH(Schedules_8760!$F7421,Htg_StPt_Sch_EZ!$C$30:$I$30,0)),"F","C")</f>
        <v>19.444444444444443</v>
      </c>
      <c r="J7421" s="34">
        <f>CONVERT(INDEX(Clg_StPt_Sch_EZ!$C$4:$I$27,MATCH(Schedules_8760!$C7421,Clg_StPt_Sch_EZ!$B$4:$B$27,0),MATCH(Schedules_8760!$F7421,Clg_StPt_Sch_EZ!$C$3:$I$3,0)),"F","C")</f>
        <v>25.555555555555554</v>
      </c>
      <c r="K7421" s="34">
        <f>CONVERT(INDEX(Clg_StPt_Sch_EZ!$C$31:$I$54,MATCH(Schedules_8760!$C7421,Clg_StPt_Sch_EZ!$B$31:$B$54,0),MATCH(Schedules_8760!$F7421,Clg_StPt_Sch_EZ!$C$30:$I$30,0)),"F","C")</f>
        <v>28.333333333333332</v>
      </c>
      <c r="L7421" s="34">
        <f>CONVERT(INDEX(DHW_StPt_Sch_EZ!$C$4:$I$27,MATCH(Schedules_8760!$C7421,DHW_StPt_Sch_EZ!$B$4:$B$27,0),MATCH(Schedules_8760!$F7421,DHW_StPt_Sch_EZ!$C$3:$I$3,0)),"F","C")</f>
        <v>53.333333333333329</v>
      </c>
      <c r="M7421" s="34">
        <f>CONVERT(INDEX(DHW_StPt_Sch_EZ!$C$31:$I$54,MATCH(Schedules_8760!$C7421,DHW_StPt_Sch_EZ!$B$31:$B$54,0),MATCH(Schedules_8760!$F7421,DHW_StPt_Sch_EZ!$C$30:$I$30,0)),"F","C")</f>
        <v>53.333333333333329</v>
      </c>
      <c r="N7421" s="12"/>
      <c r="O7421" s="12"/>
      <c r="P7421" s="12"/>
    </row>
    <row r="7422" spans="1:16" x14ac:dyDescent="0.25">
      <c r="A7422" s="35">
        <v>7421</v>
      </c>
      <c r="B7422" s="89">
        <v>310.16666666666669</v>
      </c>
      <c r="C7422" s="35">
        <f t="shared" si="575"/>
        <v>5</v>
      </c>
      <c r="D7422" s="35">
        <f t="shared" si="578"/>
        <v>310</v>
      </c>
      <c r="E7422" s="35">
        <f t="shared" si="579"/>
        <v>2</v>
      </c>
      <c r="F7422" s="35" t="str">
        <f t="shared" si="576"/>
        <v>Monday</v>
      </c>
      <c r="G7422" s="35">
        <f t="shared" si="577"/>
        <v>11</v>
      </c>
      <c r="H7422" s="34">
        <f>CONVERT(INDEX(Htg_StPt_Sch_EZ!$C$4:$I$27,MATCH(Schedules_8760!$C7422,Htg_StPt_Sch_EZ!$B$4:$B$27,0),MATCH(Schedules_8760!$F7422,Htg_StPt_Sch_EZ!$C$3:$I$3,0)),"F","C")</f>
        <v>20.555555555555554</v>
      </c>
      <c r="I7422" s="34">
        <f>CONVERT(INDEX(Htg_StPt_Sch_EZ!$C$31:$I$54,MATCH(Schedules_8760!$C7422,Htg_StPt_Sch_EZ!$B$31:$B$54,0),MATCH(Schedules_8760!$F7422,Htg_StPt_Sch_EZ!$C$30:$I$30,0)),"F","C")</f>
        <v>19.444444444444443</v>
      </c>
      <c r="J7422" s="34">
        <f>CONVERT(INDEX(Clg_StPt_Sch_EZ!$C$4:$I$27,MATCH(Schedules_8760!$C7422,Clg_StPt_Sch_EZ!$B$4:$B$27,0),MATCH(Schedules_8760!$F7422,Clg_StPt_Sch_EZ!$C$3:$I$3,0)),"F","C")</f>
        <v>25.555555555555554</v>
      </c>
      <c r="K7422" s="34">
        <f>CONVERT(INDEX(Clg_StPt_Sch_EZ!$C$31:$I$54,MATCH(Schedules_8760!$C7422,Clg_StPt_Sch_EZ!$B$31:$B$54,0),MATCH(Schedules_8760!$F7422,Clg_StPt_Sch_EZ!$C$30:$I$30,0)),"F","C")</f>
        <v>28.333333333333332</v>
      </c>
      <c r="L7422" s="34">
        <f>CONVERT(INDEX(DHW_StPt_Sch_EZ!$C$4:$I$27,MATCH(Schedules_8760!$C7422,DHW_StPt_Sch_EZ!$B$4:$B$27,0),MATCH(Schedules_8760!$F7422,DHW_StPt_Sch_EZ!$C$3:$I$3,0)),"F","C")</f>
        <v>53.333333333333329</v>
      </c>
      <c r="M7422" s="34">
        <f>CONVERT(INDEX(DHW_StPt_Sch_EZ!$C$31:$I$54,MATCH(Schedules_8760!$C7422,DHW_StPt_Sch_EZ!$B$31:$B$54,0),MATCH(Schedules_8760!$F7422,DHW_StPt_Sch_EZ!$C$30:$I$30,0)),"F","C")</f>
        <v>53.333333333333329</v>
      </c>
      <c r="N7422" s="12"/>
      <c r="O7422" s="12"/>
      <c r="P7422" s="12"/>
    </row>
    <row r="7423" spans="1:16" x14ac:dyDescent="0.25">
      <c r="A7423" s="35">
        <v>7422</v>
      </c>
      <c r="B7423" s="89">
        <v>310.20833333333331</v>
      </c>
      <c r="C7423" s="35">
        <f t="shared" si="575"/>
        <v>6</v>
      </c>
      <c r="D7423" s="35">
        <f t="shared" si="578"/>
        <v>310</v>
      </c>
      <c r="E7423" s="35">
        <f t="shared" si="579"/>
        <v>2</v>
      </c>
      <c r="F7423" s="35" t="str">
        <f t="shared" si="576"/>
        <v>Monday</v>
      </c>
      <c r="G7423" s="35">
        <f t="shared" si="577"/>
        <v>11</v>
      </c>
      <c r="H7423" s="34">
        <f>CONVERT(INDEX(Htg_StPt_Sch_EZ!$C$4:$I$27,MATCH(Schedules_8760!$C7423,Htg_StPt_Sch_EZ!$B$4:$B$27,0),MATCH(Schedules_8760!$F7423,Htg_StPt_Sch_EZ!$C$3:$I$3,0)),"F","C")</f>
        <v>20.555555555555554</v>
      </c>
      <c r="I7423" s="34">
        <f>CONVERT(INDEX(Htg_StPt_Sch_EZ!$C$31:$I$54,MATCH(Schedules_8760!$C7423,Htg_StPt_Sch_EZ!$B$31:$B$54,0),MATCH(Schedules_8760!$F7423,Htg_StPt_Sch_EZ!$C$30:$I$30,0)),"F","C")</f>
        <v>19.444444444444443</v>
      </c>
      <c r="J7423" s="34">
        <f>CONVERT(INDEX(Clg_StPt_Sch_EZ!$C$4:$I$27,MATCH(Schedules_8760!$C7423,Clg_StPt_Sch_EZ!$B$4:$B$27,0),MATCH(Schedules_8760!$F7423,Clg_StPt_Sch_EZ!$C$3:$I$3,0)),"F","C")</f>
        <v>25.555555555555554</v>
      </c>
      <c r="K7423" s="34">
        <f>CONVERT(INDEX(Clg_StPt_Sch_EZ!$C$31:$I$54,MATCH(Schedules_8760!$C7423,Clg_StPt_Sch_EZ!$B$31:$B$54,0),MATCH(Schedules_8760!$F7423,Clg_StPt_Sch_EZ!$C$30:$I$30,0)),"F","C")</f>
        <v>28.333333333333332</v>
      </c>
      <c r="L7423" s="34">
        <f>CONVERT(INDEX(DHW_StPt_Sch_EZ!$C$4:$I$27,MATCH(Schedules_8760!$C7423,DHW_StPt_Sch_EZ!$B$4:$B$27,0),MATCH(Schedules_8760!$F7423,DHW_StPt_Sch_EZ!$C$3:$I$3,0)),"F","C")</f>
        <v>53.333333333333329</v>
      </c>
      <c r="M7423" s="34">
        <f>CONVERT(INDEX(DHW_StPt_Sch_EZ!$C$31:$I$54,MATCH(Schedules_8760!$C7423,DHW_StPt_Sch_EZ!$B$31:$B$54,0),MATCH(Schedules_8760!$F7423,DHW_StPt_Sch_EZ!$C$30:$I$30,0)),"F","C")</f>
        <v>53.333333333333329</v>
      </c>
      <c r="N7423" s="12"/>
      <c r="O7423" s="12"/>
      <c r="P7423" s="12"/>
    </row>
    <row r="7424" spans="1:16" x14ac:dyDescent="0.25">
      <c r="A7424" s="35">
        <v>7423</v>
      </c>
      <c r="B7424" s="89">
        <v>310.25</v>
      </c>
      <c r="C7424" s="35">
        <f t="shared" si="575"/>
        <v>7</v>
      </c>
      <c r="D7424" s="35">
        <f t="shared" si="578"/>
        <v>310</v>
      </c>
      <c r="E7424" s="35">
        <f t="shared" si="579"/>
        <v>2</v>
      </c>
      <c r="F7424" s="35" t="str">
        <f t="shared" si="576"/>
        <v>Monday</v>
      </c>
      <c r="G7424" s="35">
        <f t="shared" si="577"/>
        <v>11</v>
      </c>
      <c r="H7424" s="34">
        <f>CONVERT(INDEX(Htg_StPt_Sch_EZ!$C$4:$I$27,MATCH(Schedules_8760!$C7424,Htg_StPt_Sch_EZ!$B$4:$B$27,0),MATCH(Schedules_8760!$F7424,Htg_StPt_Sch_EZ!$C$3:$I$3,0)),"F","C")</f>
        <v>20.555555555555554</v>
      </c>
      <c r="I7424" s="34">
        <f>CONVERT(INDEX(Htg_StPt_Sch_EZ!$C$31:$I$54,MATCH(Schedules_8760!$C7424,Htg_StPt_Sch_EZ!$B$31:$B$54,0),MATCH(Schedules_8760!$F7424,Htg_StPt_Sch_EZ!$C$30:$I$30,0)),"F","C")</f>
        <v>19.444444444444443</v>
      </c>
      <c r="J7424" s="34">
        <f>CONVERT(INDEX(Clg_StPt_Sch_EZ!$C$4:$I$27,MATCH(Schedules_8760!$C7424,Clg_StPt_Sch_EZ!$B$4:$B$27,0),MATCH(Schedules_8760!$F7424,Clg_StPt_Sch_EZ!$C$3:$I$3,0)),"F","C")</f>
        <v>25.555555555555554</v>
      </c>
      <c r="K7424" s="34">
        <f>CONVERT(INDEX(Clg_StPt_Sch_EZ!$C$31:$I$54,MATCH(Schedules_8760!$C7424,Clg_StPt_Sch_EZ!$B$31:$B$54,0),MATCH(Schedules_8760!$F7424,Clg_StPt_Sch_EZ!$C$30:$I$30,0)),"F","C")</f>
        <v>28.333333333333332</v>
      </c>
      <c r="L7424" s="34">
        <f>CONVERT(INDEX(DHW_StPt_Sch_EZ!$C$4:$I$27,MATCH(Schedules_8760!$C7424,DHW_StPt_Sch_EZ!$B$4:$B$27,0),MATCH(Schedules_8760!$F7424,DHW_StPt_Sch_EZ!$C$3:$I$3,0)),"F","C")</f>
        <v>53.333333333333329</v>
      </c>
      <c r="M7424" s="34">
        <f>CONVERT(INDEX(DHW_StPt_Sch_EZ!$C$31:$I$54,MATCH(Schedules_8760!$C7424,DHW_StPt_Sch_EZ!$B$31:$B$54,0),MATCH(Schedules_8760!$F7424,DHW_StPt_Sch_EZ!$C$30:$I$30,0)),"F","C")</f>
        <v>53.333333333333329</v>
      </c>
      <c r="N7424" s="12"/>
      <c r="O7424" s="12"/>
      <c r="P7424" s="12"/>
    </row>
    <row r="7425" spans="1:16" x14ac:dyDescent="0.25">
      <c r="A7425" s="35">
        <v>7424</v>
      </c>
      <c r="B7425" s="89">
        <v>310.29166666666669</v>
      </c>
      <c r="C7425" s="35">
        <f t="shared" si="575"/>
        <v>8</v>
      </c>
      <c r="D7425" s="35">
        <f t="shared" si="578"/>
        <v>310</v>
      </c>
      <c r="E7425" s="35">
        <f t="shared" si="579"/>
        <v>2</v>
      </c>
      <c r="F7425" s="35" t="str">
        <f t="shared" si="576"/>
        <v>Monday</v>
      </c>
      <c r="G7425" s="35">
        <f t="shared" si="577"/>
        <v>11</v>
      </c>
      <c r="H7425" s="34">
        <f>CONVERT(INDEX(Htg_StPt_Sch_EZ!$C$4:$I$27,MATCH(Schedules_8760!$C7425,Htg_StPt_Sch_EZ!$B$4:$B$27,0),MATCH(Schedules_8760!$F7425,Htg_StPt_Sch_EZ!$C$3:$I$3,0)),"F","C")</f>
        <v>20.555555555555554</v>
      </c>
      <c r="I7425" s="34">
        <f>CONVERT(INDEX(Htg_StPt_Sch_EZ!$C$31:$I$54,MATCH(Schedules_8760!$C7425,Htg_StPt_Sch_EZ!$B$31:$B$54,0),MATCH(Schedules_8760!$F7425,Htg_StPt_Sch_EZ!$C$30:$I$30,0)),"F","C")</f>
        <v>19.444444444444443</v>
      </c>
      <c r="J7425" s="34">
        <f>CONVERT(INDEX(Clg_StPt_Sch_EZ!$C$4:$I$27,MATCH(Schedules_8760!$C7425,Clg_StPt_Sch_EZ!$B$4:$B$27,0),MATCH(Schedules_8760!$F7425,Clg_StPt_Sch_EZ!$C$3:$I$3,0)),"F","C")</f>
        <v>25.555555555555554</v>
      </c>
      <c r="K7425" s="34">
        <f>CONVERT(INDEX(Clg_StPt_Sch_EZ!$C$31:$I$54,MATCH(Schedules_8760!$C7425,Clg_StPt_Sch_EZ!$B$31:$B$54,0),MATCH(Schedules_8760!$F7425,Clg_StPt_Sch_EZ!$C$30:$I$30,0)),"F","C")</f>
        <v>25</v>
      </c>
      <c r="L7425" s="34">
        <f>CONVERT(INDEX(DHW_StPt_Sch_EZ!$C$4:$I$27,MATCH(Schedules_8760!$C7425,DHW_StPt_Sch_EZ!$B$4:$B$27,0),MATCH(Schedules_8760!$F7425,DHW_StPt_Sch_EZ!$C$3:$I$3,0)),"F","C")</f>
        <v>53.333333333333329</v>
      </c>
      <c r="M7425" s="34">
        <f>CONVERT(INDEX(DHW_StPt_Sch_EZ!$C$31:$I$54,MATCH(Schedules_8760!$C7425,DHW_StPt_Sch_EZ!$B$31:$B$54,0),MATCH(Schedules_8760!$F7425,DHW_StPt_Sch_EZ!$C$30:$I$30,0)),"F","C")</f>
        <v>53.333333333333329</v>
      </c>
      <c r="N7425" s="12"/>
      <c r="O7425" s="12"/>
      <c r="P7425" s="12"/>
    </row>
    <row r="7426" spans="1:16" x14ac:dyDescent="0.25">
      <c r="A7426" s="35">
        <v>7425</v>
      </c>
      <c r="B7426" s="89">
        <v>310.33333333333331</v>
      </c>
      <c r="C7426" s="35">
        <f t="shared" ref="C7426:C7489" si="580">HOUR(B7426)+1</f>
        <v>9</v>
      </c>
      <c r="D7426" s="35">
        <f t="shared" si="578"/>
        <v>310</v>
      </c>
      <c r="E7426" s="35">
        <f t="shared" si="579"/>
        <v>2</v>
      </c>
      <c r="F7426" s="35" t="str">
        <f t="shared" ref="F7426:F7489" si="581">IF(E7426=1,"Sunday",IF(E7426=2,"Monday",IF(E7426=3,"Tuesday",IF(E7426=4,"Wednesday",IF(E7426=5,"Thursday",IF(E7426=6,"Friday","Saturday"))))))</f>
        <v>Monday</v>
      </c>
      <c r="G7426" s="35">
        <f t="shared" ref="G7426:G7489" si="582">MONTH(B7426)</f>
        <v>11</v>
      </c>
      <c r="H7426" s="34">
        <f>CONVERT(INDEX(Htg_StPt_Sch_EZ!$C$4:$I$27,MATCH(Schedules_8760!$C7426,Htg_StPt_Sch_EZ!$B$4:$B$27,0),MATCH(Schedules_8760!$F7426,Htg_StPt_Sch_EZ!$C$3:$I$3,0)),"F","C")</f>
        <v>20.555555555555554</v>
      </c>
      <c r="I7426" s="34">
        <f>CONVERT(INDEX(Htg_StPt_Sch_EZ!$C$31:$I$54,MATCH(Schedules_8760!$C7426,Htg_StPt_Sch_EZ!$B$31:$B$54,0),MATCH(Schedules_8760!$F7426,Htg_StPt_Sch_EZ!$C$30:$I$30,0)),"F","C")</f>
        <v>19.444444444444443</v>
      </c>
      <c r="J7426" s="34">
        <f>CONVERT(INDEX(Clg_StPt_Sch_EZ!$C$4:$I$27,MATCH(Schedules_8760!$C7426,Clg_StPt_Sch_EZ!$B$4:$B$27,0),MATCH(Schedules_8760!$F7426,Clg_StPt_Sch_EZ!$C$3:$I$3,0)),"F","C")</f>
        <v>25.555555555555554</v>
      </c>
      <c r="K7426" s="34">
        <f>CONVERT(INDEX(Clg_StPt_Sch_EZ!$C$31:$I$54,MATCH(Schedules_8760!$C7426,Clg_StPt_Sch_EZ!$B$31:$B$54,0),MATCH(Schedules_8760!$F7426,Clg_StPt_Sch_EZ!$C$30:$I$30,0)),"F","C")</f>
        <v>25</v>
      </c>
      <c r="L7426" s="34">
        <f>CONVERT(INDEX(DHW_StPt_Sch_EZ!$C$4:$I$27,MATCH(Schedules_8760!$C7426,DHW_StPt_Sch_EZ!$B$4:$B$27,0),MATCH(Schedules_8760!$F7426,DHW_StPt_Sch_EZ!$C$3:$I$3,0)),"F","C")</f>
        <v>53.333333333333329</v>
      </c>
      <c r="M7426" s="34">
        <f>CONVERT(INDEX(DHW_StPt_Sch_EZ!$C$31:$I$54,MATCH(Schedules_8760!$C7426,DHW_StPt_Sch_EZ!$B$31:$B$54,0),MATCH(Schedules_8760!$F7426,DHW_StPt_Sch_EZ!$C$30:$I$30,0)),"F","C")</f>
        <v>53.333333333333329</v>
      </c>
      <c r="N7426" s="12"/>
      <c r="O7426" s="12"/>
      <c r="P7426" s="12"/>
    </row>
    <row r="7427" spans="1:16" x14ac:dyDescent="0.25">
      <c r="A7427" s="35">
        <v>7426</v>
      </c>
      <c r="B7427" s="89">
        <v>310.375</v>
      </c>
      <c r="C7427" s="35">
        <f t="shared" si="580"/>
        <v>10</v>
      </c>
      <c r="D7427" s="35">
        <f t="shared" ref="D7427:D7490" si="583">IF(C7427=1,D7426+1,D7426)</f>
        <v>310</v>
      </c>
      <c r="E7427" s="35">
        <f t="shared" ref="E7427:E7490" si="584">IF(AND(C7427=1,E7426=7),1,IF(C7427=1,E7426+1,E7426))</f>
        <v>2</v>
      </c>
      <c r="F7427" s="35" t="str">
        <f t="shared" si="581"/>
        <v>Monday</v>
      </c>
      <c r="G7427" s="35">
        <f t="shared" si="582"/>
        <v>11</v>
      </c>
      <c r="H7427" s="34">
        <f>CONVERT(INDEX(Htg_StPt_Sch_EZ!$C$4:$I$27,MATCH(Schedules_8760!$C7427,Htg_StPt_Sch_EZ!$B$4:$B$27,0),MATCH(Schedules_8760!$F7427,Htg_StPt_Sch_EZ!$C$3:$I$3,0)),"F","C")</f>
        <v>20.555555555555554</v>
      </c>
      <c r="I7427" s="34">
        <f>CONVERT(INDEX(Htg_StPt_Sch_EZ!$C$31:$I$54,MATCH(Schedules_8760!$C7427,Htg_StPt_Sch_EZ!$B$31:$B$54,0),MATCH(Schedules_8760!$F7427,Htg_StPt_Sch_EZ!$C$30:$I$30,0)),"F","C")</f>
        <v>19.444444444444443</v>
      </c>
      <c r="J7427" s="34">
        <f>CONVERT(INDEX(Clg_StPt_Sch_EZ!$C$4:$I$27,MATCH(Schedules_8760!$C7427,Clg_StPt_Sch_EZ!$B$4:$B$27,0),MATCH(Schedules_8760!$F7427,Clg_StPt_Sch_EZ!$C$3:$I$3,0)),"F","C")</f>
        <v>25.555555555555554</v>
      </c>
      <c r="K7427" s="34">
        <f>CONVERT(INDEX(Clg_StPt_Sch_EZ!$C$31:$I$54,MATCH(Schedules_8760!$C7427,Clg_StPt_Sch_EZ!$B$31:$B$54,0),MATCH(Schedules_8760!$F7427,Clg_StPt_Sch_EZ!$C$30:$I$30,0)),"F","C")</f>
        <v>25</v>
      </c>
      <c r="L7427" s="34">
        <f>CONVERT(INDEX(DHW_StPt_Sch_EZ!$C$4:$I$27,MATCH(Schedules_8760!$C7427,DHW_StPt_Sch_EZ!$B$4:$B$27,0),MATCH(Schedules_8760!$F7427,DHW_StPt_Sch_EZ!$C$3:$I$3,0)),"F","C")</f>
        <v>53.333333333333329</v>
      </c>
      <c r="M7427" s="34">
        <f>CONVERT(INDEX(DHW_StPt_Sch_EZ!$C$31:$I$54,MATCH(Schedules_8760!$C7427,DHW_StPt_Sch_EZ!$B$31:$B$54,0),MATCH(Schedules_8760!$F7427,DHW_StPt_Sch_EZ!$C$30:$I$30,0)),"F","C")</f>
        <v>53.333333333333329</v>
      </c>
      <c r="N7427" s="12"/>
      <c r="O7427" s="12"/>
      <c r="P7427" s="12"/>
    </row>
    <row r="7428" spans="1:16" x14ac:dyDescent="0.25">
      <c r="A7428" s="35">
        <v>7427</v>
      </c>
      <c r="B7428" s="89">
        <v>310.41666666666669</v>
      </c>
      <c r="C7428" s="35">
        <f t="shared" si="580"/>
        <v>11</v>
      </c>
      <c r="D7428" s="35">
        <f t="shared" si="583"/>
        <v>310</v>
      </c>
      <c r="E7428" s="35">
        <f t="shared" si="584"/>
        <v>2</v>
      </c>
      <c r="F7428" s="35" t="str">
        <f t="shared" si="581"/>
        <v>Monday</v>
      </c>
      <c r="G7428" s="35">
        <f t="shared" si="582"/>
        <v>11</v>
      </c>
      <c r="H7428" s="34">
        <f>CONVERT(INDEX(Htg_StPt_Sch_EZ!$C$4:$I$27,MATCH(Schedules_8760!$C7428,Htg_StPt_Sch_EZ!$B$4:$B$27,0),MATCH(Schedules_8760!$F7428,Htg_StPt_Sch_EZ!$C$3:$I$3,0)),"F","C")</f>
        <v>20.555555555555554</v>
      </c>
      <c r="I7428" s="34">
        <f>CONVERT(INDEX(Htg_StPt_Sch_EZ!$C$31:$I$54,MATCH(Schedules_8760!$C7428,Htg_StPt_Sch_EZ!$B$31:$B$54,0),MATCH(Schedules_8760!$F7428,Htg_StPt_Sch_EZ!$C$30:$I$30,0)),"F","C")</f>
        <v>19.444444444444443</v>
      </c>
      <c r="J7428" s="34">
        <f>CONVERT(INDEX(Clg_StPt_Sch_EZ!$C$4:$I$27,MATCH(Schedules_8760!$C7428,Clg_StPt_Sch_EZ!$B$4:$B$27,0),MATCH(Schedules_8760!$F7428,Clg_StPt_Sch_EZ!$C$3:$I$3,0)),"F","C")</f>
        <v>25.555555555555554</v>
      </c>
      <c r="K7428" s="34">
        <f>CONVERT(INDEX(Clg_StPt_Sch_EZ!$C$31:$I$54,MATCH(Schedules_8760!$C7428,Clg_StPt_Sch_EZ!$B$31:$B$54,0),MATCH(Schedules_8760!$F7428,Clg_StPt_Sch_EZ!$C$30:$I$30,0)),"F","C")</f>
        <v>25</v>
      </c>
      <c r="L7428" s="34">
        <f>CONVERT(INDEX(DHW_StPt_Sch_EZ!$C$4:$I$27,MATCH(Schedules_8760!$C7428,DHW_StPt_Sch_EZ!$B$4:$B$27,0),MATCH(Schedules_8760!$F7428,DHW_StPt_Sch_EZ!$C$3:$I$3,0)),"F","C")</f>
        <v>53.333333333333329</v>
      </c>
      <c r="M7428" s="34">
        <f>CONVERT(INDEX(DHW_StPt_Sch_EZ!$C$31:$I$54,MATCH(Schedules_8760!$C7428,DHW_StPt_Sch_EZ!$B$31:$B$54,0),MATCH(Schedules_8760!$F7428,DHW_StPt_Sch_EZ!$C$30:$I$30,0)),"F","C")</f>
        <v>53.333333333333329</v>
      </c>
      <c r="N7428" s="12"/>
      <c r="O7428" s="12"/>
      <c r="P7428" s="12"/>
    </row>
    <row r="7429" spans="1:16" x14ac:dyDescent="0.25">
      <c r="A7429" s="35">
        <v>7428</v>
      </c>
      <c r="B7429" s="89">
        <v>310.45833333333331</v>
      </c>
      <c r="C7429" s="35">
        <f t="shared" si="580"/>
        <v>12</v>
      </c>
      <c r="D7429" s="35">
        <f t="shared" si="583"/>
        <v>310</v>
      </c>
      <c r="E7429" s="35">
        <f t="shared" si="584"/>
        <v>2</v>
      </c>
      <c r="F7429" s="35" t="str">
        <f t="shared" si="581"/>
        <v>Monday</v>
      </c>
      <c r="G7429" s="35">
        <f t="shared" si="582"/>
        <v>11</v>
      </c>
      <c r="H7429" s="34">
        <f>CONVERT(INDEX(Htg_StPt_Sch_EZ!$C$4:$I$27,MATCH(Schedules_8760!$C7429,Htg_StPt_Sch_EZ!$B$4:$B$27,0),MATCH(Schedules_8760!$F7429,Htg_StPt_Sch_EZ!$C$3:$I$3,0)),"F","C")</f>
        <v>20.555555555555554</v>
      </c>
      <c r="I7429" s="34">
        <f>CONVERT(INDEX(Htg_StPt_Sch_EZ!$C$31:$I$54,MATCH(Schedules_8760!$C7429,Htg_StPt_Sch_EZ!$B$31:$B$54,0),MATCH(Schedules_8760!$F7429,Htg_StPt_Sch_EZ!$C$30:$I$30,0)),"F","C")</f>
        <v>19.444444444444443</v>
      </c>
      <c r="J7429" s="34">
        <f>CONVERT(INDEX(Clg_StPt_Sch_EZ!$C$4:$I$27,MATCH(Schedules_8760!$C7429,Clg_StPt_Sch_EZ!$B$4:$B$27,0),MATCH(Schedules_8760!$F7429,Clg_StPt_Sch_EZ!$C$3:$I$3,0)),"F","C")</f>
        <v>25.555555555555554</v>
      </c>
      <c r="K7429" s="34">
        <f>CONVERT(INDEX(Clg_StPt_Sch_EZ!$C$31:$I$54,MATCH(Schedules_8760!$C7429,Clg_StPt_Sch_EZ!$B$31:$B$54,0),MATCH(Schedules_8760!$F7429,Clg_StPt_Sch_EZ!$C$30:$I$30,0)),"F","C")</f>
        <v>25</v>
      </c>
      <c r="L7429" s="34">
        <f>CONVERT(INDEX(DHW_StPt_Sch_EZ!$C$4:$I$27,MATCH(Schedules_8760!$C7429,DHW_StPt_Sch_EZ!$B$4:$B$27,0),MATCH(Schedules_8760!$F7429,DHW_StPt_Sch_EZ!$C$3:$I$3,0)),"F","C")</f>
        <v>53.333333333333329</v>
      </c>
      <c r="M7429" s="34">
        <f>CONVERT(INDEX(DHW_StPt_Sch_EZ!$C$31:$I$54,MATCH(Schedules_8760!$C7429,DHW_StPt_Sch_EZ!$B$31:$B$54,0),MATCH(Schedules_8760!$F7429,DHW_StPt_Sch_EZ!$C$30:$I$30,0)),"F","C")</f>
        <v>53.333333333333329</v>
      </c>
      <c r="N7429" s="12"/>
      <c r="O7429" s="12"/>
      <c r="P7429" s="12"/>
    </row>
    <row r="7430" spans="1:16" x14ac:dyDescent="0.25">
      <c r="A7430" s="35">
        <v>7429</v>
      </c>
      <c r="B7430" s="89">
        <v>310.5</v>
      </c>
      <c r="C7430" s="35">
        <f t="shared" si="580"/>
        <v>13</v>
      </c>
      <c r="D7430" s="35">
        <f t="shared" si="583"/>
        <v>310</v>
      </c>
      <c r="E7430" s="35">
        <f t="shared" si="584"/>
        <v>2</v>
      </c>
      <c r="F7430" s="35" t="str">
        <f t="shared" si="581"/>
        <v>Monday</v>
      </c>
      <c r="G7430" s="35">
        <f t="shared" si="582"/>
        <v>11</v>
      </c>
      <c r="H7430" s="34">
        <f>CONVERT(INDEX(Htg_StPt_Sch_EZ!$C$4:$I$27,MATCH(Schedules_8760!$C7430,Htg_StPt_Sch_EZ!$B$4:$B$27,0),MATCH(Schedules_8760!$F7430,Htg_StPt_Sch_EZ!$C$3:$I$3,0)),"F","C")</f>
        <v>20.555555555555554</v>
      </c>
      <c r="I7430" s="34">
        <f>CONVERT(INDEX(Htg_StPt_Sch_EZ!$C$31:$I$54,MATCH(Schedules_8760!$C7430,Htg_StPt_Sch_EZ!$B$31:$B$54,0),MATCH(Schedules_8760!$F7430,Htg_StPt_Sch_EZ!$C$30:$I$30,0)),"F","C")</f>
        <v>19.444444444444443</v>
      </c>
      <c r="J7430" s="34">
        <f>CONVERT(INDEX(Clg_StPt_Sch_EZ!$C$4:$I$27,MATCH(Schedules_8760!$C7430,Clg_StPt_Sch_EZ!$B$4:$B$27,0),MATCH(Schedules_8760!$F7430,Clg_StPt_Sch_EZ!$C$3:$I$3,0)),"F","C")</f>
        <v>25.555555555555554</v>
      </c>
      <c r="K7430" s="34">
        <f>CONVERT(INDEX(Clg_StPt_Sch_EZ!$C$31:$I$54,MATCH(Schedules_8760!$C7430,Clg_StPt_Sch_EZ!$B$31:$B$54,0),MATCH(Schedules_8760!$F7430,Clg_StPt_Sch_EZ!$C$30:$I$30,0)),"F","C")</f>
        <v>25</v>
      </c>
      <c r="L7430" s="34">
        <f>CONVERT(INDEX(DHW_StPt_Sch_EZ!$C$4:$I$27,MATCH(Schedules_8760!$C7430,DHW_StPt_Sch_EZ!$B$4:$B$27,0),MATCH(Schedules_8760!$F7430,DHW_StPt_Sch_EZ!$C$3:$I$3,0)),"F","C")</f>
        <v>53.333333333333329</v>
      </c>
      <c r="M7430" s="34">
        <f>CONVERT(INDEX(DHW_StPt_Sch_EZ!$C$31:$I$54,MATCH(Schedules_8760!$C7430,DHW_StPt_Sch_EZ!$B$31:$B$54,0),MATCH(Schedules_8760!$F7430,DHW_StPt_Sch_EZ!$C$30:$I$30,0)),"F","C")</f>
        <v>53.333333333333329</v>
      </c>
      <c r="N7430" s="12"/>
      <c r="O7430" s="12"/>
      <c r="P7430" s="12"/>
    </row>
    <row r="7431" spans="1:16" x14ac:dyDescent="0.25">
      <c r="A7431" s="35">
        <v>7430</v>
      </c>
      <c r="B7431" s="89">
        <v>310.54166666666669</v>
      </c>
      <c r="C7431" s="35">
        <f t="shared" si="580"/>
        <v>14</v>
      </c>
      <c r="D7431" s="35">
        <f t="shared" si="583"/>
        <v>310</v>
      </c>
      <c r="E7431" s="35">
        <f t="shared" si="584"/>
        <v>2</v>
      </c>
      <c r="F7431" s="35" t="str">
        <f t="shared" si="581"/>
        <v>Monday</v>
      </c>
      <c r="G7431" s="35">
        <f t="shared" si="582"/>
        <v>11</v>
      </c>
      <c r="H7431" s="34">
        <f>CONVERT(INDEX(Htg_StPt_Sch_EZ!$C$4:$I$27,MATCH(Schedules_8760!$C7431,Htg_StPt_Sch_EZ!$B$4:$B$27,0),MATCH(Schedules_8760!$F7431,Htg_StPt_Sch_EZ!$C$3:$I$3,0)),"F","C")</f>
        <v>20.555555555555554</v>
      </c>
      <c r="I7431" s="34">
        <f>CONVERT(INDEX(Htg_StPt_Sch_EZ!$C$31:$I$54,MATCH(Schedules_8760!$C7431,Htg_StPt_Sch_EZ!$B$31:$B$54,0),MATCH(Schedules_8760!$F7431,Htg_StPt_Sch_EZ!$C$30:$I$30,0)),"F","C")</f>
        <v>19.444444444444443</v>
      </c>
      <c r="J7431" s="34">
        <f>CONVERT(INDEX(Clg_StPt_Sch_EZ!$C$4:$I$27,MATCH(Schedules_8760!$C7431,Clg_StPt_Sch_EZ!$B$4:$B$27,0),MATCH(Schedules_8760!$F7431,Clg_StPt_Sch_EZ!$C$3:$I$3,0)),"F","C")</f>
        <v>25.555555555555554</v>
      </c>
      <c r="K7431" s="34">
        <f>CONVERT(INDEX(Clg_StPt_Sch_EZ!$C$31:$I$54,MATCH(Schedules_8760!$C7431,Clg_StPt_Sch_EZ!$B$31:$B$54,0),MATCH(Schedules_8760!$F7431,Clg_StPt_Sch_EZ!$C$30:$I$30,0)),"F","C")</f>
        <v>25</v>
      </c>
      <c r="L7431" s="34">
        <f>CONVERT(INDEX(DHW_StPt_Sch_EZ!$C$4:$I$27,MATCH(Schedules_8760!$C7431,DHW_StPt_Sch_EZ!$B$4:$B$27,0),MATCH(Schedules_8760!$F7431,DHW_StPt_Sch_EZ!$C$3:$I$3,0)),"F","C")</f>
        <v>53.333333333333329</v>
      </c>
      <c r="M7431" s="34">
        <f>CONVERT(INDEX(DHW_StPt_Sch_EZ!$C$31:$I$54,MATCH(Schedules_8760!$C7431,DHW_StPt_Sch_EZ!$B$31:$B$54,0),MATCH(Schedules_8760!$F7431,DHW_StPt_Sch_EZ!$C$30:$I$30,0)),"F","C")</f>
        <v>53.333333333333329</v>
      </c>
      <c r="N7431" s="12"/>
      <c r="O7431" s="12"/>
      <c r="P7431" s="12"/>
    </row>
    <row r="7432" spans="1:16" x14ac:dyDescent="0.25">
      <c r="A7432" s="35">
        <v>7431</v>
      </c>
      <c r="B7432" s="89">
        <v>310.58333333333331</v>
      </c>
      <c r="C7432" s="35">
        <f t="shared" si="580"/>
        <v>15</v>
      </c>
      <c r="D7432" s="35">
        <f t="shared" si="583"/>
        <v>310</v>
      </c>
      <c r="E7432" s="35">
        <f t="shared" si="584"/>
        <v>2</v>
      </c>
      <c r="F7432" s="35" t="str">
        <f t="shared" si="581"/>
        <v>Monday</v>
      </c>
      <c r="G7432" s="35">
        <f t="shared" si="582"/>
        <v>11</v>
      </c>
      <c r="H7432" s="34">
        <f>CONVERT(INDEX(Htg_StPt_Sch_EZ!$C$4:$I$27,MATCH(Schedules_8760!$C7432,Htg_StPt_Sch_EZ!$B$4:$B$27,0),MATCH(Schedules_8760!$F7432,Htg_StPt_Sch_EZ!$C$3:$I$3,0)),"F","C")</f>
        <v>20.555555555555554</v>
      </c>
      <c r="I7432" s="34">
        <f>CONVERT(INDEX(Htg_StPt_Sch_EZ!$C$31:$I$54,MATCH(Schedules_8760!$C7432,Htg_StPt_Sch_EZ!$B$31:$B$54,0),MATCH(Schedules_8760!$F7432,Htg_StPt_Sch_EZ!$C$30:$I$30,0)),"F","C")</f>
        <v>21.111111111111111</v>
      </c>
      <c r="J7432" s="34">
        <f>CONVERT(INDEX(Clg_StPt_Sch_EZ!$C$4:$I$27,MATCH(Schedules_8760!$C7432,Clg_StPt_Sch_EZ!$B$4:$B$27,0),MATCH(Schedules_8760!$F7432,Clg_StPt_Sch_EZ!$C$3:$I$3,0)),"F","C")</f>
        <v>25.555555555555554</v>
      </c>
      <c r="K7432" s="34">
        <f>CONVERT(INDEX(Clg_StPt_Sch_EZ!$C$31:$I$54,MATCH(Schedules_8760!$C7432,Clg_StPt_Sch_EZ!$B$31:$B$54,0),MATCH(Schedules_8760!$F7432,Clg_StPt_Sch_EZ!$C$30:$I$30,0)),"F","C")</f>
        <v>25</v>
      </c>
      <c r="L7432" s="34">
        <f>CONVERT(INDEX(DHW_StPt_Sch_EZ!$C$4:$I$27,MATCH(Schedules_8760!$C7432,DHW_StPt_Sch_EZ!$B$4:$B$27,0),MATCH(Schedules_8760!$F7432,DHW_StPt_Sch_EZ!$C$3:$I$3,0)),"F","C")</f>
        <v>53.333333333333329</v>
      </c>
      <c r="M7432" s="34">
        <f>CONVERT(INDEX(DHW_StPt_Sch_EZ!$C$31:$I$54,MATCH(Schedules_8760!$C7432,DHW_StPt_Sch_EZ!$B$31:$B$54,0),MATCH(Schedules_8760!$F7432,DHW_StPt_Sch_EZ!$C$30:$I$30,0)),"F","C")</f>
        <v>53.333333333333329</v>
      </c>
      <c r="N7432" s="12"/>
      <c r="O7432" s="12"/>
      <c r="P7432" s="12"/>
    </row>
    <row r="7433" spans="1:16" x14ac:dyDescent="0.25">
      <c r="A7433" s="35">
        <v>7432</v>
      </c>
      <c r="B7433" s="89">
        <v>310.625</v>
      </c>
      <c r="C7433" s="35">
        <f t="shared" si="580"/>
        <v>16</v>
      </c>
      <c r="D7433" s="35">
        <f t="shared" si="583"/>
        <v>310</v>
      </c>
      <c r="E7433" s="35">
        <f t="shared" si="584"/>
        <v>2</v>
      </c>
      <c r="F7433" s="35" t="str">
        <f t="shared" si="581"/>
        <v>Monday</v>
      </c>
      <c r="G7433" s="35">
        <f t="shared" si="582"/>
        <v>11</v>
      </c>
      <c r="H7433" s="34">
        <f>CONVERT(INDEX(Htg_StPt_Sch_EZ!$C$4:$I$27,MATCH(Schedules_8760!$C7433,Htg_StPt_Sch_EZ!$B$4:$B$27,0),MATCH(Schedules_8760!$F7433,Htg_StPt_Sch_EZ!$C$3:$I$3,0)),"F","C")</f>
        <v>20.555555555555554</v>
      </c>
      <c r="I7433" s="34">
        <f>CONVERT(INDEX(Htg_StPt_Sch_EZ!$C$31:$I$54,MATCH(Schedules_8760!$C7433,Htg_StPt_Sch_EZ!$B$31:$B$54,0),MATCH(Schedules_8760!$F7433,Htg_StPt_Sch_EZ!$C$30:$I$30,0)),"F","C")</f>
        <v>21.111111111111111</v>
      </c>
      <c r="J7433" s="34">
        <f>CONVERT(INDEX(Clg_StPt_Sch_EZ!$C$4:$I$27,MATCH(Schedules_8760!$C7433,Clg_StPt_Sch_EZ!$B$4:$B$27,0),MATCH(Schedules_8760!$F7433,Clg_StPt_Sch_EZ!$C$3:$I$3,0)),"F","C")</f>
        <v>25.555555555555554</v>
      </c>
      <c r="K7433" s="34">
        <f>CONVERT(INDEX(Clg_StPt_Sch_EZ!$C$31:$I$54,MATCH(Schedules_8760!$C7433,Clg_StPt_Sch_EZ!$B$31:$B$54,0),MATCH(Schedules_8760!$F7433,Clg_StPt_Sch_EZ!$C$30:$I$30,0)),"F","C")</f>
        <v>25</v>
      </c>
      <c r="L7433" s="34">
        <f>CONVERT(INDEX(DHW_StPt_Sch_EZ!$C$4:$I$27,MATCH(Schedules_8760!$C7433,DHW_StPt_Sch_EZ!$B$4:$B$27,0),MATCH(Schedules_8760!$F7433,DHW_StPt_Sch_EZ!$C$3:$I$3,0)),"F","C")</f>
        <v>53.333333333333329</v>
      </c>
      <c r="M7433" s="34">
        <f>CONVERT(INDEX(DHW_StPt_Sch_EZ!$C$31:$I$54,MATCH(Schedules_8760!$C7433,DHW_StPt_Sch_EZ!$B$31:$B$54,0),MATCH(Schedules_8760!$F7433,DHW_StPt_Sch_EZ!$C$30:$I$30,0)),"F","C")</f>
        <v>53.333333333333329</v>
      </c>
      <c r="N7433" s="12"/>
      <c r="O7433" s="12"/>
      <c r="P7433" s="12"/>
    </row>
    <row r="7434" spans="1:16" x14ac:dyDescent="0.25">
      <c r="A7434" s="35">
        <v>7433</v>
      </c>
      <c r="B7434" s="89">
        <v>310.66666666666669</v>
      </c>
      <c r="C7434" s="35">
        <f t="shared" si="580"/>
        <v>17</v>
      </c>
      <c r="D7434" s="35">
        <f t="shared" si="583"/>
        <v>310</v>
      </c>
      <c r="E7434" s="35">
        <f t="shared" si="584"/>
        <v>2</v>
      </c>
      <c r="F7434" s="35" t="str">
        <f t="shared" si="581"/>
        <v>Monday</v>
      </c>
      <c r="G7434" s="35">
        <f t="shared" si="582"/>
        <v>11</v>
      </c>
      <c r="H7434" s="34">
        <f>CONVERT(INDEX(Htg_StPt_Sch_EZ!$C$4:$I$27,MATCH(Schedules_8760!$C7434,Htg_StPt_Sch_EZ!$B$4:$B$27,0),MATCH(Schedules_8760!$F7434,Htg_StPt_Sch_EZ!$C$3:$I$3,0)),"F","C")</f>
        <v>20.555555555555554</v>
      </c>
      <c r="I7434" s="34">
        <f>CONVERT(INDEX(Htg_StPt_Sch_EZ!$C$31:$I$54,MATCH(Schedules_8760!$C7434,Htg_StPt_Sch_EZ!$B$31:$B$54,0),MATCH(Schedules_8760!$F7434,Htg_StPt_Sch_EZ!$C$30:$I$30,0)),"F","C")</f>
        <v>17.777777777777779</v>
      </c>
      <c r="J7434" s="34">
        <f>CONVERT(INDEX(Clg_StPt_Sch_EZ!$C$4:$I$27,MATCH(Schedules_8760!$C7434,Clg_StPt_Sch_EZ!$B$4:$B$27,0),MATCH(Schedules_8760!$F7434,Clg_StPt_Sch_EZ!$C$3:$I$3,0)),"F","C")</f>
        <v>25.555555555555554</v>
      </c>
      <c r="K7434" s="34">
        <f>CONVERT(INDEX(Clg_StPt_Sch_EZ!$C$31:$I$54,MATCH(Schedules_8760!$C7434,Clg_StPt_Sch_EZ!$B$31:$B$54,0),MATCH(Schedules_8760!$F7434,Clg_StPt_Sch_EZ!$C$30:$I$30,0)),"F","C")</f>
        <v>25</v>
      </c>
      <c r="L7434" s="34">
        <f>CONVERT(INDEX(DHW_StPt_Sch_EZ!$C$4:$I$27,MATCH(Schedules_8760!$C7434,DHW_StPt_Sch_EZ!$B$4:$B$27,0),MATCH(Schedules_8760!$F7434,DHW_StPt_Sch_EZ!$C$3:$I$3,0)),"F","C")</f>
        <v>53.333333333333329</v>
      </c>
      <c r="M7434" s="34">
        <f>CONVERT(INDEX(DHW_StPt_Sch_EZ!$C$31:$I$54,MATCH(Schedules_8760!$C7434,DHW_StPt_Sch_EZ!$B$31:$B$54,0),MATCH(Schedules_8760!$F7434,DHW_StPt_Sch_EZ!$C$30:$I$30,0)),"F","C")</f>
        <v>53.333333333333329</v>
      </c>
      <c r="N7434" s="12"/>
      <c r="O7434" s="12"/>
      <c r="P7434" s="12"/>
    </row>
    <row r="7435" spans="1:16" x14ac:dyDescent="0.25">
      <c r="A7435" s="35">
        <v>7434</v>
      </c>
      <c r="B7435" s="89">
        <v>310.70833333333331</v>
      </c>
      <c r="C7435" s="35">
        <f t="shared" si="580"/>
        <v>18</v>
      </c>
      <c r="D7435" s="35">
        <f t="shared" si="583"/>
        <v>310</v>
      </c>
      <c r="E7435" s="35">
        <f t="shared" si="584"/>
        <v>2</v>
      </c>
      <c r="F7435" s="35" t="str">
        <f t="shared" si="581"/>
        <v>Monday</v>
      </c>
      <c r="G7435" s="35">
        <f t="shared" si="582"/>
        <v>11</v>
      </c>
      <c r="H7435" s="34">
        <f>CONVERT(INDEX(Htg_StPt_Sch_EZ!$C$4:$I$27,MATCH(Schedules_8760!$C7435,Htg_StPt_Sch_EZ!$B$4:$B$27,0),MATCH(Schedules_8760!$F7435,Htg_StPt_Sch_EZ!$C$3:$I$3,0)),"F","C")</f>
        <v>20.555555555555554</v>
      </c>
      <c r="I7435" s="34">
        <f>CONVERT(INDEX(Htg_StPt_Sch_EZ!$C$31:$I$54,MATCH(Schedules_8760!$C7435,Htg_StPt_Sch_EZ!$B$31:$B$54,0),MATCH(Schedules_8760!$F7435,Htg_StPt_Sch_EZ!$C$30:$I$30,0)),"F","C")</f>
        <v>17.777777777777779</v>
      </c>
      <c r="J7435" s="34">
        <f>CONVERT(INDEX(Clg_StPt_Sch_EZ!$C$4:$I$27,MATCH(Schedules_8760!$C7435,Clg_StPt_Sch_EZ!$B$4:$B$27,0),MATCH(Schedules_8760!$F7435,Clg_StPt_Sch_EZ!$C$3:$I$3,0)),"F","C")</f>
        <v>25.555555555555554</v>
      </c>
      <c r="K7435" s="34">
        <f>CONVERT(INDEX(Clg_StPt_Sch_EZ!$C$31:$I$54,MATCH(Schedules_8760!$C7435,Clg_StPt_Sch_EZ!$B$31:$B$54,0),MATCH(Schedules_8760!$F7435,Clg_StPt_Sch_EZ!$C$30:$I$30,0)),"F","C")</f>
        <v>28.333333333333332</v>
      </c>
      <c r="L7435" s="34">
        <f>CONVERT(INDEX(DHW_StPt_Sch_EZ!$C$4:$I$27,MATCH(Schedules_8760!$C7435,DHW_StPt_Sch_EZ!$B$4:$B$27,0),MATCH(Schedules_8760!$F7435,DHW_StPt_Sch_EZ!$C$3:$I$3,0)),"F","C")</f>
        <v>53.333333333333329</v>
      </c>
      <c r="M7435" s="34">
        <f>CONVERT(INDEX(DHW_StPt_Sch_EZ!$C$31:$I$54,MATCH(Schedules_8760!$C7435,DHW_StPt_Sch_EZ!$B$31:$B$54,0),MATCH(Schedules_8760!$F7435,DHW_StPt_Sch_EZ!$C$30:$I$30,0)),"F","C")</f>
        <v>53.333333333333329</v>
      </c>
      <c r="N7435" s="12"/>
      <c r="O7435" s="12"/>
      <c r="P7435" s="12"/>
    </row>
    <row r="7436" spans="1:16" x14ac:dyDescent="0.25">
      <c r="A7436" s="35">
        <v>7435</v>
      </c>
      <c r="B7436" s="89">
        <v>310.75</v>
      </c>
      <c r="C7436" s="35">
        <f t="shared" si="580"/>
        <v>19</v>
      </c>
      <c r="D7436" s="35">
        <f t="shared" si="583"/>
        <v>310</v>
      </c>
      <c r="E7436" s="35">
        <f t="shared" si="584"/>
        <v>2</v>
      </c>
      <c r="F7436" s="35" t="str">
        <f t="shared" si="581"/>
        <v>Monday</v>
      </c>
      <c r="G7436" s="35">
        <f t="shared" si="582"/>
        <v>11</v>
      </c>
      <c r="H7436" s="34">
        <f>CONVERT(INDEX(Htg_StPt_Sch_EZ!$C$4:$I$27,MATCH(Schedules_8760!$C7436,Htg_StPt_Sch_EZ!$B$4:$B$27,0),MATCH(Schedules_8760!$F7436,Htg_StPt_Sch_EZ!$C$3:$I$3,0)),"F","C")</f>
        <v>20.555555555555554</v>
      </c>
      <c r="I7436" s="34">
        <f>CONVERT(INDEX(Htg_StPt_Sch_EZ!$C$31:$I$54,MATCH(Schedules_8760!$C7436,Htg_StPt_Sch_EZ!$B$31:$B$54,0),MATCH(Schedules_8760!$F7436,Htg_StPt_Sch_EZ!$C$30:$I$30,0)),"F","C")</f>
        <v>18.333333333333332</v>
      </c>
      <c r="J7436" s="34">
        <f>CONVERT(INDEX(Clg_StPt_Sch_EZ!$C$4:$I$27,MATCH(Schedules_8760!$C7436,Clg_StPt_Sch_EZ!$B$4:$B$27,0),MATCH(Schedules_8760!$F7436,Clg_StPt_Sch_EZ!$C$3:$I$3,0)),"F","C")</f>
        <v>25.555555555555554</v>
      </c>
      <c r="K7436" s="34">
        <f>CONVERT(INDEX(Clg_StPt_Sch_EZ!$C$31:$I$54,MATCH(Schedules_8760!$C7436,Clg_StPt_Sch_EZ!$B$31:$B$54,0),MATCH(Schedules_8760!$F7436,Clg_StPt_Sch_EZ!$C$30:$I$30,0)),"F","C")</f>
        <v>28.333333333333332</v>
      </c>
      <c r="L7436" s="34">
        <f>CONVERT(INDEX(DHW_StPt_Sch_EZ!$C$4:$I$27,MATCH(Schedules_8760!$C7436,DHW_StPt_Sch_EZ!$B$4:$B$27,0),MATCH(Schedules_8760!$F7436,DHW_StPt_Sch_EZ!$C$3:$I$3,0)),"F","C")</f>
        <v>53.333333333333329</v>
      </c>
      <c r="M7436" s="34">
        <f>CONVERT(INDEX(DHW_StPt_Sch_EZ!$C$31:$I$54,MATCH(Schedules_8760!$C7436,DHW_StPt_Sch_EZ!$B$31:$B$54,0),MATCH(Schedules_8760!$F7436,DHW_StPt_Sch_EZ!$C$30:$I$30,0)),"F","C")</f>
        <v>53.333333333333329</v>
      </c>
      <c r="N7436" s="12"/>
      <c r="O7436" s="12"/>
      <c r="P7436" s="12"/>
    </row>
    <row r="7437" spans="1:16" x14ac:dyDescent="0.25">
      <c r="A7437" s="35">
        <v>7436</v>
      </c>
      <c r="B7437" s="89">
        <v>310.79166666666669</v>
      </c>
      <c r="C7437" s="35">
        <f t="shared" si="580"/>
        <v>20</v>
      </c>
      <c r="D7437" s="35">
        <f t="shared" si="583"/>
        <v>310</v>
      </c>
      <c r="E7437" s="35">
        <f t="shared" si="584"/>
        <v>2</v>
      </c>
      <c r="F7437" s="35" t="str">
        <f t="shared" si="581"/>
        <v>Monday</v>
      </c>
      <c r="G7437" s="35">
        <f t="shared" si="582"/>
        <v>11</v>
      </c>
      <c r="H7437" s="34">
        <f>CONVERT(INDEX(Htg_StPt_Sch_EZ!$C$4:$I$27,MATCH(Schedules_8760!$C7437,Htg_StPt_Sch_EZ!$B$4:$B$27,0),MATCH(Schedules_8760!$F7437,Htg_StPt_Sch_EZ!$C$3:$I$3,0)),"F","C")</f>
        <v>20.555555555555554</v>
      </c>
      <c r="I7437" s="34">
        <f>CONVERT(INDEX(Htg_StPt_Sch_EZ!$C$31:$I$54,MATCH(Schedules_8760!$C7437,Htg_StPt_Sch_EZ!$B$31:$B$54,0),MATCH(Schedules_8760!$F7437,Htg_StPt_Sch_EZ!$C$30:$I$30,0)),"F","C")</f>
        <v>18.888888888888889</v>
      </c>
      <c r="J7437" s="34">
        <f>CONVERT(INDEX(Clg_StPt_Sch_EZ!$C$4:$I$27,MATCH(Schedules_8760!$C7437,Clg_StPt_Sch_EZ!$B$4:$B$27,0),MATCH(Schedules_8760!$F7437,Clg_StPt_Sch_EZ!$C$3:$I$3,0)),"F","C")</f>
        <v>25.555555555555554</v>
      </c>
      <c r="K7437" s="34">
        <f>CONVERT(INDEX(Clg_StPt_Sch_EZ!$C$31:$I$54,MATCH(Schedules_8760!$C7437,Clg_StPt_Sch_EZ!$B$31:$B$54,0),MATCH(Schedules_8760!$F7437,Clg_StPt_Sch_EZ!$C$30:$I$30,0)),"F","C")</f>
        <v>28.333333333333332</v>
      </c>
      <c r="L7437" s="34">
        <f>CONVERT(INDEX(DHW_StPt_Sch_EZ!$C$4:$I$27,MATCH(Schedules_8760!$C7437,DHW_StPt_Sch_EZ!$B$4:$B$27,0),MATCH(Schedules_8760!$F7437,DHW_StPt_Sch_EZ!$C$3:$I$3,0)),"F","C")</f>
        <v>53.333333333333329</v>
      </c>
      <c r="M7437" s="34">
        <f>CONVERT(INDEX(DHW_StPt_Sch_EZ!$C$31:$I$54,MATCH(Schedules_8760!$C7437,DHW_StPt_Sch_EZ!$B$31:$B$54,0),MATCH(Schedules_8760!$F7437,DHW_StPt_Sch_EZ!$C$30:$I$30,0)),"F","C")</f>
        <v>53.333333333333329</v>
      </c>
      <c r="N7437" s="12"/>
      <c r="O7437" s="12"/>
      <c r="P7437" s="12"/>
    </row>
    <row r="7438" spans="1:16" x14ac:dyDescent="0.25">
      <c r="A7438" s="35">
        <v>7437</v>
      </c>
      <c r="B7438" s="89">
        <v>310.83333333333331</v>
      </c>
      <c r="C7438" s="35">
        <f t="shared" si="580"/>
        <v>21</v>
      </c>
      <c r="D7438" s="35">
        <f t="shared" si="583"/>
        <v>310</v>
      </c>
      <c r="E7438" s="35">
        <f t="shared" si="584"/>
        <v>2</v>
      </c>
      <c r="F7438" s="35" t="str">
        <f t="shared" si="581"/>
        <v>Monday</v>
      </c>
      <c r="G7438" s="35">
        <f t="shared" si="582"/>
        <v>11</v>
      </c>
      <c r="H7438" s="34">
        <f>CONVERT(INDEX(Htg_StPt_Sch_EZ!$C$4:$I$27,MATCH(Schedules_8760!$C7438,Htg_StPt_Sch_EZ!$B$4:$B$27,0),MATCH(Schedules_8760!$F7438,Htg_StPt_Sch_EZ!$C$3:$I$3,0)),"F","C")</f>
        <v>20.555555555555554</v>
      </c>
      <c r="I7438" s="34">
        <f>CONVERT(INDEX(Htg_StPt_Sch_EZ!$C$31:$I$54,MATCH(Schedules_8760!$C7438,Htg_StPt_Sch_EZ!$B$31:$B$54,0),MATCH(Schedules_8760!$F7438,Htg_StPt_Sch_EZ!$C$30:$I$30,0)),"F","C")</f>
        <v>19.444444444444443</v>
      </c>
      <c r="J7438" s="34">
        <f>CONVERT(INDEX(Clg_StPt_Sch_EZ!$C$4:$I$27,MATCH(Schedules_8760!$C7438,Clg_StPt_Sch_EZ!$B$4:$B$27,0),MATCH(Schedules_8760!$F7438,Clg_StPt_Sch_EZ!$C$3:$I$3,0)),"F","C")</f>
        <v>25.555555555555554</v>
      </c>
      <c r="K7438" s="34">
        <f>CONVERT(INDEX(Clg_StPt_Sch_EZ!$C$31:$I$54,MATCH(Schedules_8760!$C7438,Clg_StPt_Sch_EZ!$B$31:$B$54,0),MATCH(Schedules_8760!$F7438,Clg_StPt_Sch_EZ!$C$30:$I$30,0)),"F","C")</f>
        <v>28.333333333333332</v>
      </c>
      <c r="L7438" s="34">
        <f>CONVERT(INDEX(DHW_StPt_Sch_EZ!$C$4:$I$27,MATCH(Schedules_8760!$C7438,DHW_StPt_Sch_EZ!$B$4:$B$27,0),MATCH(Schedules_8760!$F7438,DHW_StPt_Sch_EZ!$C$3:$I$3,0)),"F","C")</f>
        <v>53.333333333333329</v>
      </c>
      <c r="M7438" s="34">
        <f>CONVERT(INDEX(DHW_StPt_Sch_EZ!$C$31:$I$54,MATCH(Schedules_8760!$C7438,DHW_StPt_Sch_EZ!$B$31:$B$54,0),MATCH(Schedules_8760!$F7438,DHW_StPt_Sch_EZ!$C$30:$I$30,0)),"F","C")</f>
        <v>53.333333333333329</v>
      </c>
      <c r="N7438" s="12"/>
      <c r="O7438" s="12"/>
      <c r="P7438" s="12"/>
    </row>
    <row r="7439" spans="1:16" x14ac:dyDescent="0.25">
      <c r="A7439" s="35">
        <v>7438</v>
      </c>
      <c r="B7439" s="89">
        <v>310.875</v>
      </c>
      <c r="C7439" s="35">
        <f t="shared" si="580"/>
        <v>22</v>
      </c>
      <c r="D7439" s="35">
        <f t="shared" si="583"/>
        <v>310</v>
      </c>
      <c r="E7439" s="35">
        <f t="shared" si="584"/>
        <v>2</v>
      </c>
      <c r="F7439" s="35" t="str">
        <f t="shared" si="581"/>
        <v>Monday</v>
      </c>
      <c r="G7439" s="35">
        <f t="shared" si="582"/>
        <v>11</v>
      </c>
      <c r="H7439" s="34">
        <f>CONVERT(INDEX(Htg_StPt_Sch_EZ!$C$4:$I$27,MATCH(Schedules_8760!$C7439,Htg_StPt_Sch_EZ!$B$4:$B$27,0),MATCH(Schedules_8760!$F7439,Htg_StPt_Sch_EZ!$C$3:$I$3,0)),"F","C")</f>
        <v>20.555555555555554</v>
      </c>
      <c r="I7439" s="34">
        <f>CONVERT(INDEX(Htg_StPt_Sch_EZ!$C$31:$I$54,MATCH(Schedules_8760!$C7439,Htg_StPt_Sch_EZ!$B$31:$B$54,0),MATCH(Schedules_8760!$F7439,Htg_StPt_Sch_EZ!$C$30:$I$30,0)),"F","C")</f>
        <v>19.444444444444443</v>
      </c>
      <c r="J7439" s="34">
        <f>CONVERT(INDEX(Clg_StPt_Sch_EZ!$C$4:$I$27,MATCH(Schedules_8760!$C7439,Clg_StPt_Sch_EZ!$B$4:$B$27,0),MATCH(Schedules_8760!$F7439,Clg_StPt_Sch_EZ!$C$3:$I$3,0)),"F","C")</f>
        <v>25.555555555555554</v>
      </c>
      <c r="K7439" s="34">
        <f>CONVERT(INDEX(Clg_StPt_Sch_EZ!$C$31:$I$54,MATCH(Schedules_8760!$C7439,Clg_StPt_Sch_EZ!$B$31:$B$54,0),MATCH(Schedules_8760!$F7439,Clg_StPt_Sch_EZ!$C$30:$I$30,0)),"F","C")</f>
        <v>28.333333333333332</v>
      </c>
      <c r="L7439" s="34">
        <f>CONVERT(INDEX(DHW_StPt_Sch_EZ!$C$4:$I$27,MATCH(Schedules_8760!$C7439,DHW_StPt_Sch_EZ!$B$4:$B$27,0),MATCH(Schedules_8760!$F7439,DHW_StPt_Sch_EZ!$C$3:$I$3,0)),"F","C")</f>
        <v>53.333333333333329</v>
      </c>
      <c r="M7439" s="34">
        <f>CONVERT(INDEX(DHW_StPt_Sch_EZ!$C$31:$I$54,MATCH(Schedules_8760!$C7439,DHW_StPt_Sch_EZ!$B$31:$B$54,0),MATCH(Schedules_8760!$F7439,DHW_StPt_Sch_EZ!$C$30:$I$30,0)),"F","C")</f>
        <v>53.333333333333329</v>
      </c>
      <c r="N7439" s="12"/>
      <c r="O7439" s="12"/>
      <c r="P7439" s="12"/>
    </row>
    <row r="7440" spans="1:16" x14ac:dyDescent="0.25">
      <c r="A7440" s="35">
        <v>7439</v>
      </c>
      <c r="B7440" s="89">
        <v>310.91666666666669</v>
      </c>
      <c r="C7440" s="35">
        <f t="shared" si="580"/>
        <v>23</v>
      </c>
      <c r="D7440" s="35">
        <f t="shared" si="583"/>
        <v>310</v>
      </c>
      <c r="E7440" s="35">
        <f t="shared" si="584"/>
        <v>2</v>
      </c>
      <c r="F7440" s="35" t="str">
        <f t="shared" si="581"/>
        <v>Monday</v>
      </c>
      <c r="G7440" s="35">
        <f t="shared" si="582"/>
        <v>11</v>
      </c>
      <c r="H7440" s="34">
        <f>CONVERT(INDEX(Htg_StPt_Sch_EZ!$C$4:$I$27,MATCH(Schedules_8760!$C7440,Htg_StPt_Sch_EZ!$B$4:$B$27,0),MATCH(Schedules_8760!$F7440,Htg_StPt_Sch_EZ!$C$3:$I$3,0)),"F","C")</f>
        <v>20.555555555555554</v>
      </c>
      <c r="I7440" s="34">
        <f>CONVERT(INDEX(Htg_StPt_Sch_EZ!$C$31:$I$54,MATCH(Schedules_8760!$C7440,Htg_StPt_Sch_EZ!$B$31:$B$54,0),MATCH(Schedules_8760!$F7440,Htg_StPt_Sch_EZ!$C$30:$I$30,0)),"F","C")</f>
        <v>19.444444444444443</v>
      </c>
      <c r="J7440" s="34">
        <f>CONVERT(INDEX(Clg_StPt_Sch_EZ!$C$4:$I$27,MATCH(Schedules_8760!$C7440,Clg_StPt_Sch_EZ!$B$4:$B$27,0),MATCH(Schedules_8760!$F7440,Clg_StPt_Sch_EZ!$C$3:$I$3,0)),"F","C")</f>
        <v>25.555555555555554</v>
      </c>
      <c r="K7440" s="34">
        <f>CONVERT(INDEX(Clg_StPt_Sch_EZ!$C$31:$I$54,MATCH(Schedules_8760!$C7440,Clg_StPt_Sch_EZ!$B$31:$B$54,0),MATCH(Schedules_8760!$F7440,Clg_StPt_Sch_EZ!$C$30:$I$30,0)),"F","C")</f>
        <v>28.333333333333332</v>
      </c>
      <c r="L7440" s="34">
        <f>CONVERT(INDEX(DHW_StPt_Sch_EZ!$C$4:$I$27,MATCH(Schedules_8760!$C7440,DHW_StPt_Sch_EZ!$B$4:$B$27,0),MATCH(Schedules_8760!$F7440,DHW_StPt_Sch_EZ!$C$3:$I$3,0)),"F","C")</f>
        <v>53.333333333333329</v>
      </c>
      <c r="M7440" s="34">
        <f>CONVERT(INDEX(DHW_StPt_Sch_EZ!$C$31:$I$54,MATCH(Schedules_8760!$C7440,DHW_StPt_Sch_EZ!$B$31:$B$54,0),MATCH(Schedules_8760!$F7440,DHW_StPt_Sch_EZ!$C$30:$I$30,0)),"F","C")</f>
        <v>53.333333333333329</v>
      </c>
      <c r="N7440" s="12"/>
      <c r="O7440" s="12"/>
      <c r="P7440" s="12"/>
    </row>
    <row r="7441" spans="1:16" x14ac:dyDescent="0.25">
      <c r="A7441" s="35">
        <v>7440</v>
      </c>
      <c r="B7441" s="89">
        <v>310.95833333333331</v>
      </c>
      <c r="C7441" s="35">
        <f t="shared" si="580"/>
        <v>24</v>
      </c>
      <c r="D7441" s="35">
        <f t="shared" si="583"/>
        <v>310</v>
      </c>
      <c r="E7441" s="35">
        <f t="shared" si="584"/>
        <v>2</v>
      </c>
      <c r="F7441" s="35" t="str">
        <f t="shared" si="581"/>
        <v>Monday</v>
      </c>
      <c r="G7441" s="35">
        <f t="shared" si="582"/>
        <v>11</v>
      </c>
      <c r="H7441" s="34">
        <f>CONVERT(INDEX(Htg_StPt_Sch_EZ!$C$4:$I$27,MATCH(Schedules_8760!$C7441,Htg_StPt_Sch_EZ!$B$4:$B$27,0),MATCH(Schedules_8760!$F7441,Htg_StPt_Sch_EZ!$C$3:$I$3,0)),"F","C")</f>
        <v>20.555555555555554</v>
      </c>
      <c r="I7441" s="34">
        <f>CONVERT(INDEX(Htg_StPt_Sch_EZ!$C$31:$I$54,MATCH(Schedules_8760!$C7441,Htg_StPt_Sch_EZ!$B$31:$B$54,0),MATCH(Schedules_8760!$F7441,Htg_StPt_Sch_EZ!$C$30:$I$30,0)),"F","C")</f>
        <v>19.444444444444443</v>
      </c>
      <c r="J7441" s="34">
        <f>CONVERT(INDEX(Clg_StPt_Sch_EZ!$C$4:$I$27,MATCH(Schedules_8760!$C7441,Clg_StPt_Sch_EZ!$B$4:$B$27,0),MATCH(Schedules_8760!$F7441,Clg_StPt_Sch_EZ!$C$3:$I$3,0)),"F","C")</f>
        <v>25.555555555555554</v>
      </c>
      <c r="K7441" s="34">
        <f>CONVERT(INDEX(Clg_StPt_Sch_EZ!$C$31:$I$54,MATCH(Schedules_8760!$C7441,Clg_StPt_Sch_EZ!$B$31:$B$54,0),MATCH(Schedules_8760!$F7441,Clg_StPt_Sch_EZ!$C$30:$I$30,0)),"F","C")</f>
        <v>28.333333333333332</v>
      </c>
      <c r="L7441" s="34">
        <f>CONVERT(INDEX(DHW_StPt_Sch_EZ!$C$4:$I$27,MATCH(Schedules_8760!$C7441,DHW_StPt_Sch_EZ!$B$4:$B$27,0),MATCH(Schedules_8760!$F7441,DHW_StPt_Sch_EZ!$C$3:$I$3,0)),"F","C")</f>
        <v>53.333333333333329</v>
      </c>
      <c r="M7441" s="34">
        <f>CONVERT(INDEX(DHW_StPt_Sch_EZ!$C$31:$I$54,MATCH(Schedules_8760!$C7441,DHW_StPt_Sch_EZ!$B$31:$B$54,0),MATCH(Schedules_8760!$F7441,DHW_StPt_Sch_EZ!$C$30:$I$30,0)),"F","C")</f>
        <v>53.333333333333329</v>
      </c>
      <c r="N7441" s="12"/>
      <c r="O7441" s="12"/>
      <c r="P7441" s="12"/>
    </row>
    <row r="7442" spans="1:16" x14ac:dyDescent="0.25">
      <c r="A7442" s="35">
        <v>7441</v>
      </c>
      <c r="B7442" s="89">
        <v>311</v>
      </c>
      <c r="C7442" s="35">
        <f t="shared" si="580"/>
        <v>1</v>
      </c>
      <c r="D7442" s="35">
        <f t="shared" si="583"/>
        <v>311</v>
      </c>
      <c r="E7442" s="35">
        <f t="shared" si="584"/>
        <v>3</v>
      </c>
      <c r="F7442" s="35" t="str">
        <f t="shared" si="581"/>
        <v>Tuesday</v>
      </c>
      <c r="G7442" s="35">
        <f t="shared" si="582"/>
        <v>11</v>
      </c>
      <c r="H7442" s="34">
        <f>CONVERT(INDEX(Htg_StPt_Sch_EZ!$C$4:$I$27,MATCH(Schedules_8760!$C7442,Htg_StPt_Sch_EZ!$B$4:$B$27,0),MATCH(Schedules_8760!$F7442,Htg_StPt_Sch_EZ!$C$3:$I$3,0)),"F","C")</f>
        <v>20.555555555555554</v>
      </c>
      <c r="I7442" s="34">
        <f>CONVERT(INDEX(Htg_StPt_Sch_EZ!$C$31:$I$54,MATCH(Schedules_8760!$C7442,Htg_StPt_Sch_EZ!$B$31:$B$54,0),MATCH(Schedules_8760!$F7442,Htg_StPt_Sch_EZ!$C$30:$I$30,0)),"F","C")</f>
        <v>19.444444444444443</v>
      </c>
      <c r="J7442" s="34">
        <f>CONVERT(INDEX(Clg_StPt_Sch_EZ!$C$4:$I$27,MATCH(Schedules_8760!$C7442,Clg_StPt_Sch_EZ!$B$4:$B$27,0),MATCH(Schedules_8760!$F7442,Clg_StPt_Sch_EZ!$C$3:$I$3,0)),"F","C")</f>
        <v>25.555555555555554</v>
      </c>
      <c r="K7442" s="34">
        <f>CONVERT(INDEX(Clg_StPt_Sch_EZ!$C$31:$I$54,MATCH(Schedules_8760!$C7442,Clg_StPt_Sch_EZ!$B$31:$B$54,0),MATCH(Schedules_8760!$F7442,Clg_StPt_Sch_EZ!$C$30:$I$30,0)),"F","C")</f>
        <v>28.333333333333332</v>
      </c>
      <c r="L7442" s="34">
        <f>CONVERT(INDEX(DHW_StPt_Sch_EZ!$C$4:$I$27,MATCH(Schedules_8760!$C7442,DHW_StPt_Sch_EZ!$B$4:$B$27,0),MATCH(Schedules_8760!$F7442,DHW_StPt_Sch_EZ!$C$3:$I$3,0)),"F","C")</f>
        <v>53.333333333333329</v>
      </c>
      <c r="M7442" s="34">
        <f>CONVERT(INDEX(DHW_StPt_Sch_EZ!$C$31:$I$54,MATCH(Schedules_8760!$C7442,DHW_StPt_Sch_EZ!$B$31:$B$54,0),MATCH(Schedules_8760!$F7442,DHW_StPt_Sch_EZ!$C$30:$I$30,0)),"F","C")</f>
        <v>53.333333333333329</v>
      </c>
      <c r="N7442" s="12"/>
      <c r="O7442" s="12"/>
      <c r="P7442" s="12"/>
    </row>
    <row r="7443" spans="1:16" x14ac:dyDescent="0.25">
      <c r="A7443" s="35">
        <v>7442</v>
      </c>
      <c r="B7443" s="89">
        <v>311.04166666666669</v>
      </c>
      <c r="C7443" s="35">
        <f t="shared" si="580"/>
        <v>2</v>
      </c>
      <c r="D7443" s="35">
        <f t="shared" si="583"/>
        <v>311</v>
      </c>
      <c r="E7443" s="35">
        <f t="shared" si="584"/>
        <v>3</v>
      </c>
      <c r="F7443" s="35" t="str">
        <f t="shared" si="581"/>
        <v>Tuesday</v>
      </c>
      <c r="G7443" s="35">
        <f t="shared" si="582"/>
        <v>11</v>
      </c>
      <c r="H7443" s="34">
        <f>CONVERT(INDEX(Htg_StPt_Sch_EZ!$C$4:$I$27,MATCH(Schedules_8760!$C7443,Htg_StPt_Sch_EZ!$B$4:$B$27,0),MATCH(Schedules_8760!$F7443,Htg_StPt_Sch_EZ!$C$3:$I$3,0)),"F","C")</f>
        <v>20.555555555555554</v>
      </c>
      <c r="I7443" s="34">
        <f>CONVERT(INDEX(Htg_StPt_Sch_EZ!$C$31:$I$54,MATCH(Schedules_8760!$C7443,Htg_StPt_Sch_EZ!$B$31:$B$54,0),MATCH(Schedules_8760!$F7443,Htg_StPt_Sch_EZ!$C$30:$I$30,0)),"F","C")</f>
        <v>19.444444444444443</v>
      </c>
      <c r="J7443" s="34">
        <f>CONVERT(INDEX(Clg_StPt_Sch_EZ!$C$4:$I$27,MATCH(Schedules_8760!$C7443,Clg_StPt_Sch_EZ!$B$4:$B$27,0),MATCH(Schedules_8760!$F7443,Clg_StPt_Sch_EZ!$C$3:$I$3,0)),"F","C")</f>
        <v>25.555555555555554</v>
      </c>
      <c r="K7443" s="34">
        <f>CONVERT(INDEX(Clg_StPt_Sch_EZ!$C$31:$I$54,MATCH(Schedules_8760!$C7443,Clg_StPt_Sch_EZ!$B$31:$B$54,0),MATCH(Schedules_8760!$F7443,Clg_StPt_Sch_EZ!$C$30:$I$30,0)),"F","C")</f>
        <v>28.333333333333332</v>
      </c>
      <c r="L7443" s="34">
        <f>CONVERT(INDEX(DHW_StPt_Sch_EZ!$C$4:$I$27,MATCH(Schedules_8760!$C7443,DHW_StPt_Sch_EZ!$B$4:$B$27,0),MATCH(Schedules_8760!$F7443,DHW_StPt_Sch_EZ!$C$3:$I$3,0)),"F","C")</f>
        <v>53.333333333333329</v>
      </c>
      <c r="M7443" s="34">
        <f>CONVERT(INDEX(DHW_StPt_Sch_EZ!$C$31:$I$54,MATCH(Schedules_8760!$C7443,DHW_StPt_Sch_EZ!$B$31:$B$54,0),MATCH(Schedules_8760!$F7443,DHW_StPt_Sch_EZ!$C$30:$I$30,0)),"F","C")</f>
        <v>53.333333333333329</v>
      </c>
      <c r="N7443" s="12"/>
      <c r="O7443" s="12"/>
      <c r="P7443" s="12"/>
    </row>
    <row r="7444" spans="1:16" x14ac:dyDescent="0.25">
      <c r="A7444" s="35">
        <v>7443</v>
      </c>
      <c r="B7444" s="89">
        <v>311.08333333333331</v>
      </c>
      <c r="C7444" s="35">
        <f t="shared" si="580"/>
        <v>3</v>
      </c>
      <c r="D7444" s="35">
        <f t="shared" si="583"/>
        <v>311</v>
      </c>
      <c r="E7444" s="35">
        <f t="shared" si="584"/>
        <v>3</v>
      </c>
      <c r="F7444" s="35" t="str">
        <f t="shared" si="581"/>
        <v>Tuesday</v>
      </c>
      <c r="G7444" s="35">
        <f t="shared" si="582"/>
        <v>11</v>
      </c>
      <c r="H7444" s="34">
        <f>CONVERT(INDEX(Htg_StPt_Sch_EZ!$C$4:$I$27,MATCH(Schedules_8760!$C7444,Htg_StPt_Sch_EZ!$B$4:$B$27,0),MATCH(Schedules_8760!$F7444,Htg_StPt_Sch_EZ!$C$3:$I$3,0)),"F","C")</f>
        <v>20.555555555555554</v>
      </c>
      <c r="I7444" s="34">
        <f>CONVERT(INDEX(Htg_StPt_Sch_EZ!$C$31:$I$54,MATCH(Schedules_8760!$C7444,Htg_StPt_Sch_EZ!$B$31:$B$54,0),MATCH(Schedules_8760!$F7444,Htg_StPt_Sch_EZ!$C$30:$I$30,0)),"F","C")</f>
        <v>19.444444444444443</v>
      </c>
      <c r="J7444" s="34">
        <f>CONVERT(INDEX(Clg_StPt_Sch_EZ!$C$4:$I$27,MATCH(Schedules_8760!$C7444,Clg_StPt_Sch_EZ!$B$4:$B$27,0),MATCH(Schedules_8760!$F7444,Clg_StPt_Sch_EZ!$C$3:$I$3,0)),"F","C")</f>
        <v>25.555555555555554</v>
      </c>
      <c r="K7444" s="34">
        <f>CONVERT(INDEX(Clg_StPt_Sch_EZ!$C$31:$I$54,MATCH(Schedules_8760!$C7444,Clg_StPt_Sch_EZ!$B$31:$B$54,0),MATCH(Schedules_8760!$F7444,Clg_StPt_Sch_EZ!$C$30:$I$30,0)),"F","C")</f>
        <v>28.333333333333332</v>
      </c>
      <c r="L7444" s="34">
        <f>CONVERT(INDEX(DHW_StPt_Sch_EZ!$C$4:$I$27,MATCH(Schedules_8760!$C7444,DHW_StPt_Sch_EZ!$B$4:$B$27,0),MATCH(Schedules_8760!$F7444,DHW_StPt_Sch_EZ!$C$3:$I$3,0)),"F","C")</f>
        <v>53.333333333333329</v>
      </c>
      <c r="M7444" s="34">
        <f>CONVERT(INDEX(DHW_StPt_Sch_EZ!$C$31:$I$54,MATCH(Schedules_8760!$C7444,DHW_StPt_Sch_EZ!$B$31:$B$54,0),MATCH(Schedules_8760!$F7444,DHW_StPt_Sch_EZ!$C$30:$I$30,0)),"F","C")</f>
        <v>53.333333333333329</v>
      </c>
      <c r="N7444" s="12"/>
      <c r="O7444" s="12"/>
      <c r="P7444" s="12"/>
    </row>
    <row r="7445" spans="1:16" x14ac:dyDescent="0.25">
      <c r="A7445" s="35">
        <v>7444</v>
      </c>
      <c r="B7445" s="89">
        <v>311.125</v>
      </c>
      <c r="C7445" s="35">
        <f t="shared" si="580"/>
        <v>4</v>
      </c>
      <c r="D7445" s="35">
        <f t="shared" si="583"/>
        <v>311</v>
      </c>
      <c r="E7445" s="35">
        <f t="shared" si="584"/>
        <v>3</v>
      </c>
      <c r="F7445" s="35" t="str">
        <f t="shared" si="581"/>
        <v>Tuesday</v>
      </c>
      <c r="G7445" s="35">
        <f t="shared" si="582"/>
        <v>11</v>
      </c>
      <c r="H7445" s="34">
        <f>CONVERT(INDEX(Htg_StPt_Sch_EZ!$C$4:$I$27,MATCH(Schedules_8760!$C7445,Htg_StPt_Sch_EZ!$B$4:$B$27,0),MATCH(Schedules_8760!$F7445,Htg_StPt_Sch_EZ!$C$3:$I$3,0)),"F","C")</f>
        <v>20.555555555555554</v>
      </c>
      <c r="I7445" s="34">
        <f>CONVERT(INDEX(Htg_StPt_Sch_EZ!$C$31:$I$54,MATCH(Schedules_8760!$C7445,Htg_StPt_Sch_EZ!$B$31:$B$54,0),MATCH(Schedules_8760!$F7445,Htg_StPt_Sch_EZ!$C$30:$I$30,0)),"F","C")</f>
        <v>19.444444444444443</v>
      </c>
      <c r="J7445" s="34">
        <f>CONVERT(INDEX(Clg_StPt_Sch_EZ!$C$4:$I$27,MATCH(Schedules_8760!$C7445,Clg_StPt_Sch_EZ!$B$4:$B$27,0),MATCH(Schedules_8760!$F7445,Clg_StPt_Sch_EZ!$C$3:$I$3,0)),"F","C")</f>
        <v>25.555555555555554</v>
      </c>
      <c r="K7445" s="34">
        <f>CONVERT(INDEX(Clg_StPt_Sch_EZ!$C$31:$I$54,MATCH(Schedules_8760!$C7445,Clg_StPt_Sch_EZ!$B$31:$B$54,0),MATCH(Schedules_8760!$F7445,Clg_StPt_Sch_EZ!$C$30:$I$30,0)),"F","C")</f>
        <v>28.333333333333332</v>
      </c>
      <c r="L7445" s="34">
        <f>CONVERT(INDEX(DHW_StPt_Sch_EZ!$C$4:$I$27,MATCH(Schedules_8760!$C7445,DHW_StPt_Sch_EZ!$B$4:$B$27,0),MATCH(Schedules_8760!$F7445,DHW_StPt_Sch_EZ!$C$3:$I$3,0)),"F","C")</f>
        <v>53.333333333333329</v>
      </c>
      <c r="M7445" s="34">
        <f>CONVERT(INDEX(DHW_StPt_Sch_EZ!$C$31:$I$54,MATCH(Schedules_8760!$C7445,DHW_StPt_Sch_EZ!$B$31:$B$54,0),MATCH(Schedules_8760!$F7445,DHW_StPt_Sch_EZ!$C$30:$I$30,0)),"F","C")</f>
        <v>53.333333333333329</v>
      </c>
      <c r="N7445" s="12"/>
      <c r="O7445" s="12"/>
      <c r="P7445" s="12"/>
    </row>
    <row r="7446" spans="1:16" x14ac:dyDescent="0.25">
      <c r="A7446" s="35">
        <v>7445</v>
      </c>
      <c r="B7446" s="89">
        <v>311.16666666666669</v>
      </c>
      <c r="C7446" s="35">
        <f t="shared" si="580"/>
        <v>5</v>
      </c>
      <c r="D7446" s="35">
        <f t="shared" si="583"/>
        <v>311</v>
      </c>
      <c r="E7446" s="35">
        <f t="shared" si="584"/>
        <v>3</v>
      </c>
      <c r="F7446" s="35" t="str">
        <f t="shared" si="581"/>
        <v>Tuesday</v>
      </c>
      <c r="G7446" s="35">
        <f t="shared" si="582"/>
        <v>11</v>
      </c>
      <c r="H7446" s="34">
        <f>CONVERT(INDEX(Htg_StPt_Sch_EZ!$C$4:$I$27,MATCH(Schedules_8760!$C7446,Htg_StPt_Sch_EZ!$B$4:$B$27,0),MATCH(Schedules_8760!$F7446,Htg_StPt_Sch_EZ!$C$3:$I$3,0)),"F","C")</f>
        <v>20.555555555555554</v>
      </c>
      <c r="I7446" s="34">
        <f>CONVERT(INDEX(Htg_StPt_Sch_EZ!$C$31:$I$54,MATCH(Schedules_8760!$C7446,Htg_StPt_Sch_EZ!$B$31:$B$54,0),MATCH(Schedules_8760!$F7446,Htg_StPt_Sch_EZ!$C$30:$I$30,0)),"F","C")</f>
        <v>19.444444444444443</v>
      </c>
      <c r="J7446" s="34">
        <f>CONVERT(INDEX(Clg_StPt_Sch_EZ!$C$4:$I$27,MATCH(Schedules_8760!$C7446,Clg_StPt_Sch_EZ!$B$4:$B$27,0),MATCH(Schedules_8760!$F7446,Clg_StPt_Sch_EZ!$C$3:$I$3,0)),"F","C")</f>
        <v>25.555555555555554</v>
      </c>
      <c r="K7446" s="34">
        <f>CONVERT(INDEX(Clg_StPt_Sch_EZ!$C$31:$I$54,MATCH(Schedules_8760!$C7446,Clg_StPt_Sch_EZ!$B$31:$B$54,0),MATCH(Schedules_8760!$F7446,Clg_StPt_Sch_EZ!$C$30:$I$30,0)),"F","C")</f>
        <v>28.333333333333332</v>
      </c>
      <c r="L7446" s="34">
        <f>CONVERT(INDEX(DHW_StPt_Sch_EZ!$C$4:$I$27,MATCH(Schedules_8760!$C7446,DHW_StPt_Sch_EZ!$B$4:$B$27,0),MATCH(Schedules_8760!$F7446,DHW_StPt_Sch_EZ!$C$3:$I$3,0)),"F","C")</f>
        <v>53.333333333333329</v>
      </c>
      <c r="M7446" s="34">
        <f>CONVERT(INDEX(DHW_StPt_Sch_EZ!$C$31:$I$54,MATCH(Schedules_8760!$C7446,DHW_StPt_Sch_EZ!$B$31:$B$54,0),MATCH(Schedules_8760!$F7446,DHW_StPt_Sch_EZ!$C$30:$I$30,0)),"F","C")</f>
        <v>53.333333333333329</v>
      </c>
      <c r="N7446" s="12"/>
      <c r="O7446" s="12"/>
      <c r="P7446" s="12"/>
    </row>
    <row r="7447" spans="1:16" x14ac:dyDescent="0.25">
      <c r="A7447" s="35">
        <v>7446</v>
      </c>
      <c r="B7447" s="89">
        <v>311.20833333333331</v>
      </c>
      <c r="C7447" s="35">
        <f t="shared" si="580"/>
        <v>6</v>
      </c>
      <c r="D7447" s="35">
        <f t="shared" si="583"/>
        <v>311</v>
      </c>
      <c r="E7447" s="35">
        <f t="shared" si="584"/>
        <v>3</v>
      </c>
      <c r="F7447" s="35" t="str">
        <f t="shared" si="581"/>
        <v>Tuesday</v>
      </c>
      <c r="G7447" s="35">
        <f t="shared" si="582"/>
        <v>11</v>
      </c>
      <c r="H7447" s="34">
        <f>CONVERT(INDEX(Htg_StPt_Sch_EZ!$C$4:$I$27,MATCH(Schedules_8760!$C7447,Htg_StPt_Sch_EZ!$B$4:$B$27,0),MATCH(Schedules_8760!$F7447,Htg_StPt_Sch_EZ!$C$3:$I$3,0)),"F","C")</f>
        <v>20.555555555555554</v>
      </c>
      <c r="I7447" s="34">
        <f>CONVERT(INDEX(Htg_StPt_Sch_EZ!$C$31:$I$54,MATCH(Schedules_8760!$C7447,Htg_StPt_Sch_EZ!$B$31:$B$54,0),MATCH(Schedules_8760!$F7447,Htg_StPt_Sch_EZ!$C$30:$I$30,0)),"F","C")</f>
        <v>19.444444444444443</v>
      </c>
      <c r="J7447" s="34">
        <f>CONVERT(INDEX(Clg_StPt_Sch_EZ!$C$4:$I$27,MATCH(Schedules_8760!$C7447,Clg_StPt_Sch_EZ!$B$4:$B$27,0),MATCH(Schedules_8760!$F7447,Clg_StPt_Sch_EZ!$C$3:$I$3,0)),"F","C")</f>
        <v>25.555555555555554</v>
      </c>
      <c r="K7447" s="34">
        <f>CONVERT(INDEX(Clg_StPt_Sch_EZ!$C$31:$I$54,MATCH(Schedules_8760!$C7447,Clg_StPt_Sch_EZ!$B$31:$B$54,0),MATCH(Schedules_8760!$F7447,Clg_StPt_Sch_EZ!$C$30:$I$30,0)),"F","C")</f>
        <v>28.333333333333332</v>
      </c>
      <c r="L7447" s="34">
        <f>CONVERT(INDEX(DHW_StPt_Sch_EZ!$C$4:$I$27,MATCH(Schedules_8760!$C7447,DHW_StPt_Sch_EZ!$B$4:$B$27,0),MATCH(Schedules_8760!$F7447,DHW_StPt_Sch_EZ!$C$3:$I$3,0)),"F","C")</f>
        <v>53.333333333333329</v>
      </c>
      <c r="M7447" s="34">
        <f>CONVERT(INDEX(DHW_StPt_Sch_EZ!$C$31:$I$54,MATCH(Schedules_8760!$C7447,DHW_StPt_Sch_EZ!$B$31:$B$54,0),MATCH(Schedules_8760!$F7447,DHW_StPt_Sch_EZ!$C$30:$I$30,0)),"F","C")</f>
        <v>53.333333333333329</v>
      </c>
      <c r="N7447" s="12"/>
      <c r="O7447" s="12"/>
      <c r="P7447" s="12"/>
    </row>
    <row r="7448" spans="1:16" x14ac:dyDescent="0.25">
      <c r="A7448" s="35">
        <v>7447</v>
      </c>
      <c r="B7448" s="89">
        <v>311.25</v>
      </c>
      <c r="C7448" s="35">
        <f t="shared" si="580"/>
        <v>7</v>
      </c>
      <c r="D7448" s="35">
        <f t="shared" si="583"/>
        <v>311</v>
      </c>
      <c r="E7448" s="35">
        <f t="shared" si="584"/>
        <v>3</v>
      </c>
      <c r="F7448" s="35" t="str">
        <f t="shared" si="581"/>
        <v>Tuesday</v>
      </c>
      <c r="G7448" s="35">
        <f t="shared" si="582"/>
        <v>11</v>
      </c>
      <c r="H7448" s="34">
        <f>CONVERT(INDEX(Htg_StPt_Sch_EZ!$C$4:$I$27,MATCH(Schedules_8760!$C7448,Htg_StPt_Sch_EZ!$B$4:$B$27,0),MATCH(Schedules_8760!$F7448,Htg_StPt_Sch_EZ!$C$3:$I$3,0)),"F","C")</f>
        <v>20.555555555555554</v>
      </c>
      <c r="I7448" s="34">
        <f>CONVERT(INDEX(Htg_StPt_Sch_EZ!$C$31:$I$54,MATCH(Schedules_8760!$C7448,Htg_StPt_Sch_EZ!$B$31:$B$54,0),MATCH(Schedules_8760!$F7448,Htg_StPt_Sch_EZ!$C$30:$I$30,0)),"F","C")</f>
        <v>19.444444444444443</v>
      </c>
      <c r="J7448" s="34">
        <f>CONVERT(INDEX(Clg_StPt_Sch_EZ!$C$4:$I$27,MATCH(Schedules_8760!$C7448,Clg_StPt_Sch_EZ!$B$4:$B$27,0),MATCH(Schedules_8760!$F7448,Clg_StPt_Sch_EZ!$C$3:$I$3,0)),"F","C")</f>
        <v>25.555555555555554</v>
      </c>
      <c r="K7448" s="34">
        <f>CONVERT(INDEX(Clg_StPt_Sch_EZ!$C$31:$I$54,MATCH(Schedules_8760!$C7448,Clg_StPt_Sch_EZ!$B$31:$B$54,0),MATCH(Schedules_8760!$F7448,Clg_StPt_Sch_EZ!$C$30:$I$30,0)),"F","C")</f>
        <v>28.333333333333332</v>
      </c>
      <c r="L7448" s="34">
        <f>CONVERT(INDEX(DHW_StPt_Sch_EZ!$C$4:$I$27,MATCH(Schedules_8760!$C7448,DHW_StPt_Sch_EZ!$B$4:$B$27,0),MATCH(Schedules_8760!$F7448,DHW_StPt_Sch_EZ!$C$3:$I$3,0)),"F","C")</f>
        <v>53.333333333333329</v>
      </c>
      <c r="M7448" s="34">
        <f>CONVERT(INDEX(DHW_StPt_Sch_EZ!$C$31:$I$54,MATCH(Schedules_8760!$C7448,DHW_StPt_Sch_EZ!$B$31:$B$54,0),MATCH(Schedules_8760!$F7448,DHW_StPt_Sch_EZ!$C$30:$I$30,0)),"F","C")</f>
        <v>53.333333333333329</v>
      </c>
      <c r="N7448" s="12"/>
      <c r="O7448" s="12"/>
      <c r="P7448" s="12"/>
    </row>
    <row r="7449" spans="1:16" x14ac:dyDescent="0.25">
      <c r="A7449" s="35">
        <v>7448</v>
      </c>
      <c r="B7449" s="89">
        <v>311.29166666666669</v>
      </c>
      <c r="C7449" s="35">
        <f t="shared" si="580"/>
        <v>8</v>
      </c>
      <c r="D7449" s="35">
        <f t="shared" si="583"/>
        <v>311</v>
      </c>
      <c r="E7449" s="35">
        <f t="shared" si="584"/>
        <v>3</v>
      </c>
      <c r="F7449" s="35" t="str">
        <f t="shared" si="581"/>
        <v>Tuesday</v>
      </c>
      <c r="G7449" s="35">
        <f t="shared" si="582"/>
        <v>11</v>
      </c>
      <c r="H7449" s="34">
        <f>CONVERT(INDEX(Htg_StPt_Sch_EZ!$C$4:$I$27,MATCH(Schedules_8760!$C7449,Htg_StPt_Sch_EZ!$B$4:$B$27,0),MATCH(Schedules_8760!$F7449,Htg_StPt_Sch_EZ!$C$3:$I$3,0)),"F","C")</f>
        <v>20.555555555555554</v>
      </c>
      <c r="I7449" s="34">
        <f>CONVERT(INDEX(Htg_StPt_Sch_EZ!$C$31:$I$54,MATCH(Schedules_8760!$C7449,Htg_StPt_Sch_EZ!$B$31:$B$54,0),MATCH(Schedules_8760!$F7449,Htg_StPt_Sch_EZ!$C$30:$I$30,0)),"F","C")</f>
        <v>19.444444444444443</v>
      </c>
      <c r="J7449" s="34">
        <f>CONVERT(INDEX(Clg_StPt_Sch_EZ!$C$4:$I$27,MATCH(Schedules_8760!$C7449,Clg_StPt_Sch_EZ!$B$4:$B$27,0),MATCH(Schedules_8760!$F7449,Clg_StPt_Sch_EZ!$C$3:$I$3,0)),"F","C")</f>
        <v>25.555555555555554</v>
      </c>
      <c r="K7449" s="34">
        <f>CONVERT(INDEX(Clg_StPt_Sch_EZ!$C$31:$I$54,MATCH(Schedules_8760!$C7449,Clg_StPt_Sch_EZ!$B$31:$B$54,0),MATCH(Schedules_8760!$F7449,Clg_StPt_Sch_EZ!$C$30:$I$30,0)),"F","C")</f>
        <v>25</v>
      </c>
      <c r="L7449" s="34">
        <f>CONVERT(INDEX(DHW_StPt_Sch_EZ!$C$4:$I$27,MATCH(Schedules_8760!$C7449,DHW_StPt_Sch_EZ!$B$4:$B$27,0),MATCH(Schedules_8760!$F7449,DHW_StPt_Sch_EZ!$C$3:$I$3,0)),"F","C")</f>
        <v>53.333333333333329</v>
      </c>
      <c r="M7449" s="34">
        <f>CONVERT(INDEX(DHW_StPt_Sch_EZ!$C$31:$I$54,MATCH(Schedules_8760!$C7449,DHW_StPt_Sch_EZ!$B$31:$B$54,0),MATCH(Schedules_8760!$F7449,DHW_StPt_Sch_EZ!$C$30:$I$30,0)),"F","C")</f>
        <v>53.333333333333329</v>
      </c>
      <c r="N7449" s="12"/>
      <c r="O7449" s="12"/>
      <c r="P7449" s="12"/>
    </row>
    <row r="7450" spans="1:16" x14ac:dyDescent="0.25">
      <c r="A7450" s="35">
        <v>7449</v>
      </c>
      <c r="B7450" s="89">
        <v>311.33333333333331</v>
      </c>
      <c r="C7450" s="35">
        <f t="shared" si="580"/>
        <v>9</v>
      </c>
      <c r="D7450" s="35">
        <f t="shared" si="583"/>
        <v>311</v>
      </c>
      <c r="E7450" s="35">
        <f t="shared" si="584"/>
        <v>3</v>
      </c>
      <c r="F7450" s="35" t="str">
        <f t="shared" si="581"/>
        <v>Tuesday</v>
      </c>
      <c r="G7450" s="35">
        <f t="shared" si="582"/>
        <v>11</v>
      </c>
      <c r="H7450" s="34">
        <f>CONVERT(INDEX(Htg_StPt_Sch_EZ!$C$4:$I$27,MATCH(Schedules_8760!$C7450,Htg_StPt_Sch_EZ!$B$4:$B$27,0),MATCH(Schedules_8760!$F7450,Htg_StPt_Sch_EZ!$C$3:$I$3,0)),"F","C")</f>
        <v>20.555555555555554</v>
      </c>
      <c r="I7450" s="34">
        <f>CONVERT(INDEX(Htg_StPt_Sch_EZ!$C$31:$I$54,MATCH(Schedules_8760!$C7450,Htg_StPt_Sch_EZ!$B$31:$B$54,0),MATCH(Schedules_8760!$F7450,Htg_StPt_Sch_EZ!$C$30:$I$30,0)),"F","C")</f>
        <v>19.444444444444443</v>
      </c>
      <c r="J7450" s="34">
        <f>CONVERT(INDEX(Clg_StPt_Sch_EZ!$C$4:$I$27,MATCH(Schedules_8760!$C7450,Clg_StPt_Sch_EZ!$B$4:$B$27,0),MATCH(Schedules_8760!$F7450,Clg_StPt_Sch_EZ!$C$3:$I$3,0)),"F","C")</f>
        <v>25.555555555555554</v>
      </c>
      <c r="K7450" s="34">
        <f>CONVERT(INDEX(Clg_StPt_Sch_EZ!$C$31:$I$54,MATCH(Schedules_8760!$C7450,Clg_StPt_Sch_EZ!$B$31:$B$54,0),MATCH(Schedules_8760!$F7450,Clg_StPt_Sch_EZ!$C$30:$I$30,0)),"F","C")</f>
        <v>25</v>
      </c>
      <c r="L7450" s="34">
        <f>CONVERT(INDEX(DHW_StPt_Sch_EZ!$C$4:$I$27,MATCH(Schedules_8760!$C7450,DHW_StPt_Sch_EZ!$B$4:$B$27,0),MATCH(Schedules_8760!$F7450,DHW_StPt_Sch_EZ!$C$3:$I$3,0)),"F","C")</f>
        <v>53.333333333333329</v>
      </c>
      <c r="M7450" s="34">
        <f>CONVERT(INDEX(DHW_StPt_Sch_EZ!$C$31:$I$54,MATCH(Schedules_8760!$C7450,DHW_StPt_Sch_EZ!$B$31:$B$54,0),MATCH(Schedules_8760!$F7450,DHW_StPt_Sch_EZ!$C$30:$I$30,0)),"F","C")</f>
        <v>53.333333333333329</v>
      </c>
      <c r="N7450" s="12"/>
      <c r="O7450" s="12"/>
      <c r="P7450" s="12"/>
    </row>
    <row r="7451" spans="1:16" x14ac:dyDescent="0.25">
      <c r="A7451" s="35">
        <v>7450</v>
      </c>
      <c r="B7451" s="89">
        <v>311.375</v>
      </c>
      <c r="C7451" s="35">
        <f t="shared" si="580"/>
        <v>10</v>
      </c>
      <c r="D7451" s="35">
        <f t="shared" si="583"/>
        <v>311</v>
      </c>
      <c r="E7451" s="35">
        <f t="shared" si="584"/>
        <v>3</v>
      </c>
      <c r="F7451" s="35" t="str">
        <f t="shared" si="581"/>
        <v>Tuesday</v>
      </c>
      <c r="G7451" s="35">
        <f t="shared" si="582"/>
        <v>11</v>
      </c>
      <c r="H7451" s="34">
        <f>CONVERT(INDEX(Htg_StPt_Sch_EZ!$C$4:$I$27,MATCH(Schedules_8760!$C7451,Htg_StPt_Sch_EZ!$B$4:$B$27,0),MATCH(Schedules_8760!$F7451,Htg_StPt_Sch_EZ!$C$3:$I$3,0)),"F","C")</f>
        <v>20.555555555555554</v>
      </c>
      <c r="I7451" s="34">
        <f>CONVERT(INDEX(Htg_StPt_Sch_EZ!$C$31:$I$54,MATCH(Schedules_8760!$C7451,Htg_StPt_Sch_EZ!$B$31:$B$54,0),MATCH(Schedules_8760!$F7451,Htg_StPt_Sch_EZ!$C$30:$I$30,0)),"F","C")</f>
        <v>19.444444444444443</v>
      </c>
      <c r="J7451" s="34">
        <f>CONVERT(INDEX(Clg_StPt_Sch_EZ!$C$4:$I$27,MATCH(Schedules_8760!$C7451,Clg_StPt_Sch_EZ!$B$4:$B$27,0),MATCH(Schedules_8760!$F7451,Clg_StPt_Sch_EZ!$C$3:$I$3,0)),"F","C")</f>
        <v>25.555555555555554</v>
      </c>
      <c r="K7451" s="34">
        <f>CONVERT(INDEX(Clg_StPt_Sch_EZ!$C$31:$I$54,MATCH(Schedules_8760!$C7451,Clg_StPt_Sch_EZ!$B$31:$B$54,0),MATCH(Schedules_8760!$F7451,Clg_StPt_Sch_EZ!$C$30:$I$30,0)),"F","C")</f>
        <v>25</v>
      </c>
      <c r="L7451" s="34">
        <f>CONVERT(INDEX(DHW_StPt_Sch_EZ!$C$4:$I$27,MATCH(Schedules_8760!$C7451,DHW_StPt_Sch_EZ!$B$4:$B$27,0),MATCH(Schedules_8760!$F7451,DHW_StPt_Sch_EZ!$C$3:$I$3,0)),"F","C")</f>
        <v>53.333333333333329</v>
      </c>
      <c r="M7451" s="34">
        <f>CONVERT(INDEX(DHW_StPt_Sch_EZ!$C$31:$I$54,MATCH(Schedules_8760!$C7451,DHW_StPt_Sch_EZ!$B$31:$B$54,0),MATCH(Schedules_8760!$F7451,DHW_StPt_Sch_EZ!$C$30:$I$30,0)),"F","C")</f>
        <v>53.333333333333329</v>
      </c>
      <c r="N7451" s="12"/>
      <c r="O7451" s="12"/>
      <c r="P7451" s="12"/>
    </row>
    <row r="7452" spans="1:16" x14ac:dyDescent="0.25">
      <c r="A7452" s="35">
        <v>7451</v>
      </c>
      <c r="B7452" s="89">
        <v>311.41666666666669</v>
      </c>
      <c r="C7452" s="35">
        <f t="shared" si="580"/>
        <v>11</v>
      </c>
      <c r="D7452" s="35">
        <f t="shared" si="583"/>
        <v>311</v>
      </c>
      <c r="E7452" s="35">
        <f t="shared" si="584"/>
        <v>3</v>
      </c>
      <c r="F7452" s="35" t="str">
        <f t="shared" si="581"/>
        <v>Tuesday</v>
      </c>
      <c r="G7452" s="35">
        <f t="shared" si="582"/>
        <v>11</v>
      </c>
      <c r="H7452" s="34">
        <f>CONVERT(INDEX(Htg_StPt_Sch_EZ!$C$4:$I$27,MATCH(Schedules_8760!$C7452,Htg_StPt_Sch_EZ!$B$4:$B$27,0),MATCH(Schedules_8760!$F7452,Htg_StPt_Sch_EZ!$C$3:$I$3,0)),"F","C")</f>
        <v>20.555555555555554</v>
      </c>
      <c r="I7452" s="34">
        <f>CONVERT(INDEX(Htg_StPt_Sch_EZ!$C$31:$I$54,MATCH(Schedules_8760!$C7452,Htg_StPt_Sch_EZ!$B$31:$B$54,0),MATCH(Schedules_8760!$F7452,Htg_StPt_Sch_EZ!$C$30:$I$30,0)),"F","C")</f>
        <v>19.444444444444443</v>
      </c>
      <c r="J7452" s="34">
        <f>CONVERT(INDEX(Clg_StPt_Sch_EZ!$C$4:$I$27,MATCH(Schedules_8760!$C7452,Clg_StPt_Sch_EZ!$B$4:$B$27,0),MATCH(Schedules_8760!$F7452,Clg_StPt_Sch_EZ!$C$3:$I$3,0)),"F","C")</f>
        <v>25.555555555555554</v>
      </c>
      <c r="K7452" s="34">
        <f>CONVERT(INDEX(Clg_StPt_Sch_EZ!$C$31:$I$54,MATCH(Schedules_8760!$C7452,Clg_StPt_Sch_EZ!$B$31:$B$54,0),MATCH(Schedules_8760!$F7452,Clg_StPt_Sch_EZ!$C$30:$I$30,0)),"F","C")</f>
        <v>25</v>
      </c>
      <c r="L7452" s="34">
        <f>CONVERT(INDEX(DHW_StPt_Sch_EZ!$C$4:$I$27,MATCH(Schedules_8760!$C7452,DHW_StPt_Sch_EZ!$B$4:$B$27,0),MATCH(Schedules_8760!$F7452,DHW_StPt_Sch_EZ!$C$3:$I$3,0)),"F","C")</f>
        <v>53.333333333333329</v>
      </c>
      <c r="M7452" s="34">
        <f>CONVERT(INDEX(DHW_StPt_Sch_EZ!$C$31:$I$54,MATCH(Schedules_8760!$C7452,DHW_StPt_Sch_EZ!$B$31:$B$54,0),MATCH(Schedules_8760!$F7452,DHW_StPt_Sch_EZ!$C$30:$I$30,0)),"F","C")</f>
        <v>53.333333333333329</v>
      </c>
      <c r="N7452" s="12"/>
      <c r="O7452" s="12"/>
      <c r="P7452" s="12"/>
    </row>
    <row r="7453" spans="1:16" x14ac:dyDescent="0.25">
      <c r="A7453" s="35">
        <v>7452</v>
      </c>
      <c r="B7453" s="89">
        <v>311.45833333333331</v>
      </c>
      <c r="C7453" s="35">
        <f t="shared" si="580"/>
        <v>12</v>
      </c>
      <c r="D7453" s="35">
        <f t="shared" si="583"/>
        <v>311</v>
      </c>
      <c r="E7453" s="35">
        <f t="shared" si="584"/>
        <v>3</v>
      </c>
      <c r="F7453" s="35" t="str">
        <f t="shared" si="581"/>
        <v>Tuesday</v>
      </c>
      <c r="G7453" s="35">
        <f t="shared" si="582"/>
        <v>11</v>
      </c>
      <c r="H7453" s="34">
        <f>CONVERT(INDEX(Htg_StPt_Sch_EZ!$C$4:$I$27,MATCH(Schedules_8760!$C7453,Htg_StPt_Sch_EZ!$B$4:$B$27,0),MATCH(Schedules_8760!$F7453,Htg_StPt_Sch_EZ!$C$3:$I$3,0)),"F","C")</f>
        <v>20.555555555555554</v>
      </c>
      <c r="I7453" s="34">
        <f>CONVERT(INDEX(Htg_StPt_Sch_EZ!$C$31:$I$54,MATCH(Schedules_8760!$C7453,Htg_StPt_Sch_EZ!$B$31:$B$54,0),MATCH(Schedules_8760!$F7453,Htg_StPt_Sch_EZ!$C$30:$I$30,0)),"F","C")</f>
        <v>19.444444444444443</v>
      </c>
      <c r="J7453" s="34">
        <f>CONVERT(INDEX(Clg_StPt_Sch_EZ!$C$4:$I$27,MATCH(Schedules_8760!$C7453,Clg_StPt_Sch_EZ!$B$4:$B$27,0),MATCH(Schedules_8760!$F7453,Clg_StPt_Sch_EZ!$C$3:$I$3,0)),"F","C")</f>
        <v>25.555555555555554</v>
      </c>
      <c r="K7453" s="34">
        <f>CONVERT(INDEX(Clg_StPt_Sch_EZ!$C$31:$I$54,MATCH(Schedules_8760!$C7453,Clg_StPt_Sch_EZ!$B$31:$B$54,0),MATCH(Schedules_8760!$F7453,Clg_StPt_Sch_EZ!$C$30:$I$30,0)),"F","C")</f>
        <v>25</v>
      </c>
      <c r="L7453" s="34">
        <f>CONVERT(INDEX(DHW_StPt_Sch_EZ!$C$4:$I$27,MATCH(Schedules_8760!$C7453,DHW_StPt_Sch_EZ!$B$4:$B$27,0),MATCH(Schedules_8760!$F7453,DHW_StPt_Sch_EZ!$C$3:$I$3,0)),"F","C")</f>
        <v>53.333333333333329</v>
      </c>
      <c r="M7453" s="34">
        <f>CONVERT(INDEX(DHW_StPt_Sch_EZ!$C$31:$I$54,MATCH(Schedules_8760!$C7453,DHW_StPt_Sch_EZ!$B$31:$B$54,0),MATCH(Schedules_8760!$F7453,DHW_StPt_Sch_EZ!$C$30:$I$30,0)),"F","C")</f>
        <v>53.333333333333329</v>
      </c>
      <c r="N7453" s="12"/>
      <c r="O7453" s="12"/>
      <c r="P7453" s="12"/>
    </row>
    <row r="7454" spans="1:16" x14ac:dyDescent="0.25">
      <c r="A7454" s="35">
        <v>7453</v>
      </c>
      <c r="B7454" s="89">
        <v>311.5</v>
      </c>
      <c r="C7454" s="35">
        <f t="shared" si="580"/>
        <v>13</v>
      </c>
      <c r="D7454" s="35">
        <f t="shared" si="583"/>
        <v>311</v>
      </c>
      <c r="E7454" s="35">
        <f t="shared" si="584"/>
        <v>3</v>
      </c>
      <c r="F7454" s="35" t="str">
        <f t="shared" si="581"/>
        <v>Tuesday</v>
      </c>
      <c r="G7454" s="35">
        <f t="shared" si="582"/>
        <v>11</v>
      </c>
      <c r="H7454" s="34">
        <f>CONVERT(INDEX(Htg_StPt_Sch_EZ!$C$4:$I$27,MATCH(Schedules_8760!$C7454,Htg_StPt_Sch_EZ!$B$4:$B$27,0),MATCH(Schedules_8760!$F7454,Htg_StPt_Sch_EZ!$C$3:$I$3,0)),"F","C")</f>
        <v>20.555555555555554</v>
      </c>
      <c r="I7454" s="34">
        <f>CONVERT(INDEX(Htg_StPt_Sch_EZ!$C$31:$I$54,MATCH(Schedules_8760!$C7454,Htg_StPt_Sch_EZ!$B$31:$B$54,0),MATCH(Schedules_8760!$F7454,Htg_StPt_Sch_EZ!$C$30:$I$30,0)),"F","C")</f>
        <v>19.444444444444443</v>
      </c>
      <c r="J7454" s="34">
        <f>CONVERT(INDEX(Clg_StPt_Sch_EZ!$C$4:$I$27,MATCH(Schedules_8760!$C7454,Clg_StPt_Sch_EZ!$B$4:$B$27,0),MATCH(Schedules_8760!$F7454,Clg_StPt_Sch_EZ!$C$3:$I$3,0)),"F","C")</f>
        <v>25.555555555555554</v>
      </c>
      <c r="K7454" s="34">
        <f>CONVERT(INDEX(Clg_StPt_Sch_EZ!$C$31:$I$54,MATCH(Schedules_8760!$C7454,Clg_StPt_Sch_EZ!$B$31:$B$54,0),MATCH(Schedules_8760!$F7454,Clg_StPt_Sch_EZ!$C$30:$I$30,0)),"F","C")</f>
        <v>25</v>
      </c>
      <c r="L7454" s="34">
        <f>CONVERT(INDEX(DHW_StPt_Sch_EZ!$C$4:$I$27,MATCH(Schedules_8760!$C7454,DHW_StPt_Sch_EZ!$B$4:$B$27,0),MATCH(Schedules_8760!$F7454,DHW_StPt_Sch_EZ!$C$3:$I$3,0)),"F","C")</f>
        <v>53.333333333333329</v>
      </c>
      <c r="M7454" s="34">
        <f>CONVERT(INDEX(DHW_StPt_Sch_EZ!$C$31:$I$54,MATCH(Schedules_8760!$C7454,DHW_StPt_Sch_EZ!$B$31:$B$54,0),MATCH(Schedules_8760!$F7454,DHW_StPt_Sch_EZ!$C$30:$I$30,0)),"F","C")</f>
        <v>53.333333333333329</v>
      </c>
      <c r="N7454" s="12"/>
      <c r="O7454" s="12"/>
      <c r="P7454" s="12"/>
    </row>
    <row r="7455" spans="1:16" x14ac:dyDescent="0.25">
      <c r="A7455" s="35">
        <v>7454</v>
      </c>
      <c r="B7455" s="89">
        <v>311.54166666666669</v>
      </c>
      <c r="C7455" s="35">
        <f t="shared" si="580"/>
        <v>14</v>
      </c>
      <c r="D7455" s="35">
        <f t="shared" si="583"/>
        <v>311</v>
      </c>
      <c r="E7455" s="35">
        <f t="shared" si="584"/>
        <v>3</v>
      </c>
      <c r="F7455" s="35" t="str">
        <f t="shared" si="581"/>
        <v>Tuesday</v>
      </c>
      <c r="G7455" s="35">
        <f t="shared" si="582"/>
        <v>11</v>
      </c>
      <c r="H7455" s="34">
        <f>CONVERT(INDEX(Htg_StPt_Sch_EZ!$C$4:$I$27,MATCH(Schedules_8760!$C7455,Htg_StPt_Sch_EZ!$B$4:$B$27,0),MATCH(Schedules_8760!$F7455,Htg_StPt_Sch_EZ!$C$3:$I$3,0)),"F","C")</f>
        <v>20.555555555555554</v>
      </c>
      <c r="I7455" s="34">
        <f>CONVERT(INDEX(Htg_StPt_Sch_EZ!$C$31:$I$54,MATCH(Schedules_8760!$C7455,Htg_StPt_Sch_EZ!$B$31:$B$54,0),MATCH(Schedules_8760!$F7455,Htg_StPt_Sch_EZ!$C$30:$I$30,0)),"F","C")</f>
        <v>19.444444444444443</v>
      </c>
      <c r="J7455" s="34">
        <f>CONVERT(INDEX(Clg_StPt_Sch_EZ!$C$4:$I$27,MATCH(Schedules_8760!$C7455,Clg_StPt_Sch_EZ!$B$4:$B$27,0),MATCH(Schedules_8760!$F7455,Clg_StPt_Sch_EZ!$C$3:$I$3,0)),"F","C")</f>
        <v>25.555555555555554</v>
      </c>
      <c r="K7455" s="34">
        <f>CONVERT(INDEX(Clg_StPt_Sch_EZ!$C$31:$I$54,MATCH(Schedules_8760!$C7455,Clg_StPt_Sch_EZ!$B$31:$B$54,0),MATCH(Schedules_8760!$F7455,Clg_StPt_Sch_EZ!$C$30:$I$30,0)),"F","C")</f>
        <v>25</v>
      </c>
      <c r="L7455" s="34">
        <f>CONVERT(INDEX(DHW_StPt_Sch_EZ!$C$4:$I$27,MATCH(Schedules_8760!$C7455,DHW_StPt_Sch_EZ!$B$4:$B$27,0),MATCH(Schedules_8760!$F7455,DHW_StPt_Sch_EZ!$C$3:$I$3,0)),"F","C")</f>
        <v>53.333333333333329</v>
      </c>
      <c r="M7455" s="34">
        <f>CONVERT(INDEX(DHW_StPt_Sch_EZ!$C$31:$I$54,MATCH(Schedules_8760!$C7455,DHW_StPt_Sch_EZ!$B$31:$B$54,0),MATCH(Schedules_8760!$F7455,DHW_StPt_Sch_EZ!$C$30:$I$30,0)),"F","C")</f>
        <v>53.333333333333329</v>
      </c>
      <c r="N7455" s="12"/>
      <c r="O7455" s="12"/>
      <c r="P7455" s="12"/>
    </row>
    <row r="7456" spans="1:16" x14ac:dyDescent="0.25">
      <c r="A7456" s="35">
        <v>7455</v>
      </c>
      <c r="B7456" s="89">
        <v>311.58333333333331</v>
      </c>
      <c r="C7456" s="35">
        <f t="shared" si="580"/>
        <v>15</v>
      </c>
      <c r="D7456" s="35">
        <f t="shared" si="583"/>
        <v>311</v>
      </c>
      <c r="E7456" s="35">
        <f t="shared" si="584"/>
        <v>3</v>
      </c>
      <c r="F7456" s="35" t="str">
        <f t="shared" si="581"/>
        <v>Tuesday</v>
      </c>
      <c r="G7456" s="35">
        <f t="shared" si="582"/>
        <v>11</v>
      </c>
      <c r="H7456" s="34">
        <f>CONVERT(INDEX(Htg_StPt_Sch_EZ!$C$4:$I$27,MATCH(Schedules_8760!$C7456,Htg_StPt_Sch_EZ!$B$4:$B$27,0),MATCH(Schedules_8760!$F7456,Htg_StPt_Sch_EZ!$C$3:$I$3,0)),"F","C")</f>
        <v>20.555555555555554</v>
      </c>
      <c r="I7456" s="34">
        <f>CONVERT(INDEX(Htg_StPt_Sch_EZ!$C$31:$I$54,MATCH(Schedules_8760!$C7456,Htg_StPt_Sch_EZ!$B$31:$B$54,0),MATCH(Schedules_8760!$F7456,Htg_StPt_Sch_EZ!$C$30:$I$30,0)),"F","C")</f>
        <v>21.111111111111111</v>
      </c>
      <c r="J7456" s="34">
        <f>CONVERT(INDEX(Clg_StPt_Sch_EZ!$C$4:$I$27,MATCH(Schedules_8760!$C7456,Clg_StPt_Sch_EZ!$B$4:$B$27,0),MATCH(Schedules_8760!$F7456,Clg_StPt_Sch_EZ!$C$3:$I$3,0)),"F","C")</f>
        <v>25.555555555555554</v>
      </c>
      <c r="K7456" s="34">
        <f>CONVERT(INDEX(Clg_StPt_Sch_EZ!$C$31:$I$54,MATCH(Schedules_8760!$C7456,Clg_StPt_Sch_EZ!$B$31:$B$54,0),MATCH(Schedules_8760!$F7456,Clg_StPt_Sch_EZ!$C$30:$I$30,0)),"F","C")</f>
        <v>25</v>
      </c>
      <c r="L7456" s="34">
        <f>CONVERT(INDEX(DHW_StPt_Sch_EZ!$C$4:$I$27,MATCH(Schedules_8760!$C7456,DHW_StPt_Sch_EZ!$B$4:$B$27,0),MATCH(Schedules_8760!$F7456,DHW_StPt_Sch_EZ!$C$3:$I$3,0)),"F","C")</f>
        <v>53.333333333333329</v>
      </c>
      <c r="M7456" s="34">
        <f>CONVERT(INDEX(DHW_StPt_Sch_EZ!$C$31:$I$54,MATCH(Schedules_8760!$C7456,DHW_StPt_Sch_EZ!$B$31:$B$54,0),MATCH(Schedules_8760!$F7456,DHW_StPt_Sch_EZ!$C$30:$I$30,0)),"F","C")</f>
        <v>53.333333333333329</v>
      </c>
      <c r="N7456" s="12"/>
      <c r="O7456" s="12"/>
      <c r="P7456" s="12"/>
    </row>
    <row r="7457" spans="1:16" x14ac:dyDescent="0.25">
      <c r="A7457" s="35">
        <v>7456</v>
      </c>
      <c r="B7457" s="89">
        <v>311.625</v>
      </c>
      <c r="C7457" s="35">
        <f t="shared" si="580"/>
        <v>16</v>
      </c>
      <c r="D7457" s="35">
        <f t="shared" si="583"/>
        <v>311</v>
      </c>
      <c r="E7457" s="35">
        <f t="shared" si="584"/>
        <v>3</v>
      </c>
      <c r="F7457" s="35" t="str">
        <f t="shared" si="581"/>
        <v>Tuesday</v>
      </c>
      <c r="G7457" s="35">
        <f t="shared" si="582"/>
        <v>11</v>
      </c>
      <c r="H7457" s="34">
        <f>CONVERT(INDEX(Htg_StPt_Sch_EZ!$C$4:$I$27,MATCH(Schedules_8760!$C7457,Htg_StPt_Sch_EZ!$B$4:$B$27,0),MATCH(Schedules_8760!$F7457,Htg_StPt_Sch_EZ!$C$3:$I$3,0)),"F","C")</f>
        <v>20.555555555555554</v>
      </c>
      <c r="I7457" s="34">
        <f>CONVERT(INDEX(Htg_StPt_Sch_EZ!$C$31:$I$54,MATCH(Schedules_8760!$C7457,Htg_StPt_Sch_EZ!$B$31:$B$54,0),MATCH(Schedules_8760!$F7457,Htg_StPt_Sch_EZ!$C$30:$I$30,0)),"F","C")</f>
        <v>21.111111111111111</v>
      </c>
      <c r="J7457" s="34">
        <f>CONVERT(INDEX(Clg_StPt_Sch_EZ!$C$4:$I$27,MATCH(Schedules_8760!$C7457,Clg_StPt_Sch_EZ!$B$4:$B$27,0),MATCH(Schedules_8760!$F7457,Clg_StPt_Sch_EZ!$C$3:$I$3,0)),"F","C")</f>
        <v>25.555555555555554</v>
      </c>
      <c r="K7457" s="34">
        <f>CONVERT(INDEX(Clg_StPt_Sch_EZ!$C$31:$I$54,MATCH(Schedules_8760!$C7457,Clg_StPt_Sch_EZ!$B$31:$B$54,0),MATCH(Schedules_8760!$F7457,Clg_StPt_Sch_EZ!$C$30:$I$30,0)),"F","C")</f>
        <v>25</v>
      </c>
      <c r="L7457" s="34">
        <f>CONVERT(INDEX(DHW_StPt_Sch_EZ!$C$4:$I$27,MATCH(Schedules_8760!$C7457,DHW_StPt_Sch_EZ!$B$4:$B$27,0),MATCH(Schedules_8760!$F7457,DHW_StPt_Sch_EZ!$C$3:$I$3,0)),"F","C")</f>
        <v>53.333333333333329</v>
      </c>
      <c r="M7457" s="34">
        <f>CONVERT(INDEX(DHW_StPt_Sch_EZ!$C$31:$I$54,MATCH(Schedules_8760!$C7457,DHW_StPt_Sch_EZ!$B$31:$B$54,0),MATCH(Schedules_8760!$F7457,DHW_StPt_Sch_EZ!$C$30:$I$30,0)),"F","C")</f>
        <v>53.333333333333329</v>
      </c>
      <c r="N7457" s="12"/>
      <c r="O7457" s="12"/>
      <c r="P7457" s="12"/>
    </row>
    <row r="7458" spans="1:16" x14ac:dyDescent="0.25">
      <c r="A7458" s="35">
        <v>7457</v>
      </c>
      <c r="B7458" s="89">
        <v>311.66666666666669</v>
      </c>
      <c r="C7458" s="35">
        <f t="shared" si="580"/>
        <v>17</v>
      </c>
      <c r="D7458" s="35">
        <f t="shared" si="583"/>
        <v>311</v>
      </c>
      <c r="E7458" s="35">
        <f t="shared" si="584"/>
        <v>3</v>
      </c>
      <c r="F7458" s="35" t="str">
        <f t="shared" si="581"/>
        <v>Tuesday</v>
      </c>
      <c r="G7458" s="35">
        <f t="shared" si="582"/>
        <v>11</v>
      </c>
      <c r="H7458" s="34">
        <f>CONVERT(INDEX(Htg_StPt_Sch_EZ!$C$4:$I$27,MATCH(Schedules_8760!$C7458,Htg_StPt_Sch_EZ!$B$4:$B$27,0),MATCH(Schedules_8760!$F7458,Htg_StPt_Sch_EZ!$C$3:$I$3,0)),"F","C")</f>
        <v>20.555555555555554</v>
      </c>
      <c r="I7458" s="34">
        <f>CONVERT(INDEX(Htg_StPt_Sch_EZ!$C$31:$I$54,MATCH(Schedules_8760!$C7458,Htg_StPt_Sch_EZ!$B$31:$B$54,0),MATCH(Schedules_8760!$F7458,Htg_StPt_Sch_EZ!$C$30:$I$30,0)),"F","C")</f>
        <v>17.777777777777779</v>
      </c>
      <c r="J7458" s="34">
        <f>CONVERT(INDEX(Clg_StPt_Sch_EZ!$C$4:$I$27,MATCH(Schedules_8760!$C7458,Clg_StPt_Sch_EZ!$B$4:$B$27,0),MATCH(Schedules_8760!$F7458,Clg_StPt_Sch_EZ!$C$3:$I$3,0)),"F","C")</f>
        <v>25.555555555555554</v>
      </c>
      <c r="K7458" s="34">
        <f>CONVERT(INDEX(Clg_StPt_Sch_EZ!$C$31:$I$54,MATCH(Schedules_8760!$C7458,Clg_StPt_Sch_EZ!$B$31:$B$54,0),MATCH(Schedules_8760!$F7458,Clg_StPt_Sch_EZ!$C$30:$I$30,0)),"F","C")</f>
        <v>25</v>
      </c>
      <c r="L7458" s="34">
        <f>CONVERT(INDEX(DHW_StPt_Sch_EZ!$C$4:$I$27,MATCH(Schedules_8760!$C7458,DHW_StPt_Sch_EZ!$B$4:$B$27,0),MATCH(Schedules_8760!$F7458,DHW_StPt_Sch_EZ!$C$3:$I$3,0)),"F","C")</f>
        <v>53.333333333333329</v>
      </c>
      <c r="M7458" s="34">
        <f>CONVERT(INDEX(DHW_StPt_Sch_EZ!$C$31:$I$54,MATCH(Schedules_8760!$C7458,DHW_StPt_Sch_EZ!$B$31:$B$54,0),MATCH(Schedules_8760!$F7458,DHW_StPt_Sch_EZ!$C$30:$I$30,0)),"F","C")</f>
        <v>53.333333333333329</v>
      </c>
      <c r="N7458" s="12"/>
      <c r="O7458" s="12"/>
      <c r="P7458" s="12"/>
    </row>
    <row r="7459" spans="1:16" x14ac:dyDescent="0.25">
      <c r="A7459" s="35">
        <v>7458</v>
      </c>
      <c r="B7459" s="89">
        <v>311.70833333333331</v>
      </c>
      <c r="C7459" s="35">
        <f t="shared" si="580"/>
        <v>18</v>
      </c>
      <c r="D7459" s="35">
        <f t="shared" si="583"/>
        <v>311</v>
      </c>
      <c r="E7459" s="35">
        <f t="shared" si="584"/>
        <v>3</v>
      </c>
      <c r="F7459" s="35" t="str">
        <f t="shared" si="581"/>
        <v>Tuesday</v>
      </c>
      <c r="G7459" s="35">
        <f t="shared" si="582"/>
        <v>11</v>
      </c>
      <c r="H7459" s="34">
        <f>CONVERT(INDEX(Htg_StPt_Sch_EZ!$C$4:$I$27,MATCH(Schedules_8760!$C7459,Htg_StPt_Sch_EZ!$B$4:$B$27,0),MATCH(Schedules_8760!$F7459,Htg_StPt_Sch_EZ!$C$3:$I$3,0)),"F","C")</f>
        <v>20.555555555555554</v>
      </c>
      <c r="I7459" s="34">
        <f>CONVERT(INDEX(Htg_StPt_Sch_EZ!$C$31:$I$54,MATCH(Schedules_8760!$C7459,Htg_StPt_Sch_EZ!$B$31:$B$54,0),MATCH(Schedules_8760!$F7459,Htg_StPt_Sch_EZ!$C$30:$I$30,0)),"F","C")</f>
        <v>17.777777777777779</v>
      </c>
      <c r="J7459" s="34">
        <f>CONVERT(INDEX(Clg_StPt_Sch_EZ!$C$4:$I$27,MATCH(Schedules_8760!$C7459,Clg_StPt_Sch_EZ!$B$4:$B$27,0),MATCH(Schedules_8760!$F7459,Clg_StPt_Sch_EZ!$C$3:$I$3,0)),"F","C")</f>
        <v>25.555555555555554</v>
      </c>
      <c r="K7459" s="34">
        <f>CONVERT(INDEX(Clg_StPt_Sch_EZ!$C$31:$I$54,MATCH(Schedules_8760!$C7459,Clg_StPt_Sch_EZ!$B$31:$B$54,0),MATCH(Schedules_8760!$F7459,Clg_StPt_Sch_EZ!$C$30:$I$30,0)),"F","C")</f>
        <v>28.333333333333332</v>
      </c>
      <c r="L7459" s="34">
        <f>CONVERT(INDEX(DHW_StPt_Sch_EZ!$C$4:$I$27,MATCH(Schedules_8760!$C7459,DHW_StPt_Sch_EZ!$B$4:$B$27,0),MATCH(Schedules_8760!$F7459,DHW_StPt_Sch_EZ!$C$3:$I$3,0)),"F","C")</f>
        <v>53.333333333333329</v>
      </c>
      <c r="M7459" s="34">
        <f>CONVERT(INDEX(DHW_StPt_Sch_EZ!$C$31:$I$54,MATCH(Schedules_8760!$C7459,DHW_StPt_Sch_EZ!$B$31:$B$54,0),MATCH(Schedules_8760!$F7459,DHW_StPt_Sch_EZ!$C$30:$I$30,0)),"F","C")</f>
        <v>53.333333333333329</v>
      </c>
      <c r="N7459" s="12"/>
      <c r="O7459" s="12"/>
      <c r="P7459" s="12"/>
    </row>
    <row r="7460" spans="1:16" x14ac:dyDescent="0.25">
      <c r="A7460" s="35">
        <v>7459</v>
      </c>
      <c r="B7460" s="89">
        <v>311.75</v>
      </c>
      <c r="C7460" s="35">
        <f t="shared" si="580"/>
        <v>19</v>
      </c>
      <c r="D7460" s="35">
        <f t="shared" si="583"/>
        <v>311</v>
      </c>
      <c r="E7460" s="35">
        <f t="shared" si="584"/>
        <v>3</v>
      </c>
      <c r="F7460" s="35" t="str">
        <f t="shared" si="581"/>
        <v>Tuesday</v>
      </c>
      <c r="G7460" s="35">
        <f t="shared" si="582"/>
        <v>11</v>
      </c>
      <c r="H7460" s="34">
        <f>CONVERT(INDEX(Htg_StPt_Sch_EZ!$C$4:$I$27,MATCH(Schedules_8760!$C7460,Htg_StPt_Sch_EZ!$B$4:$B$27,0),MATCH(Schedules_8760!$F7460,Htg_StPt_Sch_EZ!$C$3:$I$3,0)),"F","C")</f>
        <v>20.555555555555554</v>
      </c>
      <c r="I7460" s="34">
        <f>CONVERT(INDEX(Htg_StPt_Sch_EZ!$C$31:$I$54,MATCH(Schedules_8760!$C7460,Htg_StPt_Sch_EZ!$B$31:$B$54,0),MATCH(Schedules_8760!$F7460,Htg_StPt_Sch_EZ!$C$30:$I$30,0)),"F","C")</f>
        <v>18.333333333333332</v>
      </c>
      <c r="J7460" s="34">
        <f>CONVERT(INDEX(Clg_StPt_Sch_EZ!$C$4:$I$27,MATCH(Schedules_8760!$C7460,Clg_StPt_Sch_EZ!$B$4:$B$27,0),MATCH(Schedules_8760!$F7460,Clg_StPt_Sch_EZ!$C$3:$I$3,0)),"F","C")</f>
        <v>25.555555555555554</v>
      </c>
      <c r="K7460" s="34">
        <f>CONVERT(INDEX(Clg_StPt_Sch_EZ!$C$31:$I$54,MATCH(Schedules_8760!$C7460,Clg_StPt_Sch_EZ!$B$31:$B$54,0),MATCH(Schedules_8760!$F7460,Clg_StPt_Sch_EZ!$C$30:$I$30,0)),"F","C")</f>
        <v>28.333333333333332</v>
      </c>
      <c r="L7460" s="34">
        <f>CONVERT(INDEX(DHW_StPt_Sch_EZ!$C$4:$I$27,MATCH(Schedules_8760!$C7460,DHW_StPt_Sch_EZ!$B$4:$B$27,0),MATCH(Schedules_8760!$F7460,DHW_StPt_Sch_EZ!$C$3:$I$3,0)),"F","C")</f>
        <v>53.333333333333329</v>
      </c>
      <c r="M7460" s="34">
        <f>CONVERT(INDEX(DHW_StPt_Sch_EZ!$C$31:$I$54,MATCH(Schedules_8760!$C7460,DHW_StPt_Sch_EZ!$B$31:$B$54,0),MATCH(Schedules_8760!$F7460,DHW_StPt_Sch_EZ!$C$30:$I$30,0)),"F","C")</f>
        <v>53.333333333333329</v>
      </c>
      <c r="N7460" s="12"/>
      <c r="O7460" s="12"/>
      <c r="P7460" s="12"/>
    </row>
    <row r="7461" spans="1:16" x14ac:dyDescent="0.25">
      <c r="A7461" s="35">
        <v>7460</v>
      </c>
      <c r="B7461" s="89">
        <v>311.79166666666669</v>
      </c>
      <c r="C7461" s="35">
        <f t="shared" si="580"/>
        <v>20</v>
      </c>
      <c r="D7461" s="35">
        <f t="shared" si="583"/>
        <v>311</v>
      </c>
      <c r="E7461" s="35">
        <f t="shared" si="584"/>
        <v>3</v>
      </c>
      <c r="F7461" s="35" t="str">
        <f t="shared" si="581"/>
        <v>Tuesday</v>
      </c>
      <c r="G7461" s="35">
        <f t="shared" si="582"/>
        <v>11</v>
      </c>
      <c r="H7461" s="34">
        <f>CONVERT(INDEX(Htg_StPt_Sch_EZ!$C$4:$I$27,MATCH(Schedules_8760!$C7461,Htg_StPt_Sch_EZ!$B$4:$B$27,0),MATCH(Schedules_8760!$F7461,Htg_StPt_Sch_EZ!$C$3:$I$3,0)),"F","C")</f>
        <v>20.555555555555554</v>
      </c>
      <c r="I7461" s="34">
        <f>CONVERT(INDEX(Htg_StPt_Sch_EZ!$C$31:$I$54,MATCH(Schedules_8760!$C7461,Htg_StPt_Sch_EZ!$B$31:$B$54,0),MATCH(Schedules_8760!$F7461,Htg_StPt_Sch_EZ!$C$30:$I$30,0)),"F","C")</f>
        <v>18.888888888888889</v>
      </c>
      <c r="J7461" s="34">
        <f>CONVERT(INDEX(Clg_StPt_Sch_EZ!$C$4:$I$27,MATCH(Schedules_8760!$C7461,Clg_StPt_Sch_EZ!$B$4:$B$27,0),MATCH(Schedules_8760!$F7461,Clg_StPt_Sch_EZ!$C$3:$I$3,0)),"F","C")</f>
        <v>25.555555555555554</v>
      </c>
      <c r="K7461" s="34">
        <f>CONVERT(INDEX(Clg_StPt_Sch_EZ!$C$31:$I$54,MATCH(Schedules_8760!$C7461,Clg_StPt_Sch_EZ!$B$31:$B$54,0),MATCH(Schedules_8760!$F7461,Clg_StPt_Sch_EZ!$C$30:$I$30,0)),"F","C")</f>
        <v>28.333333333333332</v>
      </c>
      <c r="L7461" s="34">
        <f>CONVERT(INDEX(DHW_StPt_Sch_EZ!$C$4:$I$27,MATCH(Schedules_8760!$C7461,DHW_StPt_Sch_EZ!$B$4:$B$27,0),MATCH(Schedules_8760!$F7461,DHW_StPt_Sch_EZ!$C$3:$I$3,0)),"F","C")</f>
        <v>53.333333333333329</v>
      </c>
      <c r="M7461" s="34">
        <f>CONVERT(INDEX(DHW_StPt_Sch_EZ!$C$31:$I$54,MATCH(Schedules_8760!$C7461,DHW_StPt_Sch_EZ!$B$31:$B$54,0),MATCH(Schedules_8760!$F7461,DHW_StPt_Sch_EZ!$C$30:$I$30,0)),"F","C")</f>
        <v>53.333333333333329</v>
      </c>
      <c r="N7461" s="12"/>
      <c r="O7461" s="12"/>
      <c r="P7461" s="12"/>
    </row>
    <row r="7462" spans="1:16" x14ac:dyDescent="0.25">
      <c r="A7462" s="35">
        <v>7461</v>
      </c>
      <c r="B7462" s="89">
        <v>311.83333333333331</v>
      </c>
      <c r="C7462" s="35">
        <f t="shared" si="580"/>
        <v>21</v>
      </c>
      <c r="D7462" s="35">
        <f t="shared" si="583"/>
        <v>311</v>
      </c>
      <c r="E7462" s="35">
        <f t="shared" si="584"/>
        <v>3</v>
      </c>
      <c r="F7462" s="35" t="str">
        <f t="shared" si="581"/>
        <v>Tuesday</v>
      </c>
      <c r="G7462" s="35">
        <f t="shared" si="582"/>
        <v>11</v>
      </c>
      <c r="H7462" s="34">
        <f>CONVERT(INDEX(Htg_StPt_Sch_EZ!$C$4:$I$27,MATCH(Schedules_8760!$C7462,Htg_StPt_Sch_EZ!$B$4:$B$27,0),MATCH(Schedules_8760!$F7462,Htg_StPt_Sch_EZ!$C$3:$I$3,0)),"F","C")</f>
        <v>20.555555555555554</v>
      </c>
      <c r="I7462" s="34">
        <f>CONVERT(INDEX(Htg_StPt_Sch_EZ!$C$31:$I$54,MATCH(Schedules_8760!$C7462,Htg_StPt_Sch_EZ!$B$31:$B$54,0),MATCH(Schedules_8760!$F7462,Htg_StPt_Sch_EZ!$C$30:$I$30,0)),"F","C")</f>
        <v>19.444444444444443</v>
      </c>
      <c r="J7462" s="34">
        <f>CONVERT(INDEX(Clg_StPt_Sch_EZ!$C$4:$I$27,MATCH(Schedules_8760!$C7462,Clg_StPt_Sch_EZ!$B$4:$B$27,0),MATCH(Schedules_8760!$F7462,Clg_StPt_Sch_EZ!$C$3:$I$3,0)),"F","C")</f>
        <v>25.555555555555554</v>
      </c>
      <c r="K7462" s="34">
        <f>CONVERT(INDEX(Clg_StPt_Sch_EZ!$C$31:$I$54,MATCH(Schedules_8760!$C7462,Clg_StPt_Sch_EZ!$B$31:$B$54,0),MATCH(Schedules_8760!$F7462,Clg_StPt_Sch_EZ!$C$30:$I$30,0)),"F","C")</f>
        <v>28.333333333333332</v>
      </c>
      <c r="L7462" s="34">
        <f>CONVERT(INDEX(DHW_StPt_Sch_EZ!$C$4:$I$27,MATCH(Schedules_8760!$C7462,DHW_StPt_Sch_EZ!$B$4:$B$27,0),MATCH(Schedules_8760!$F7462,DHW_StPt_Sch_EZ!$C$3:$I$3,0)),"F","C")</f>
        <v>53.333333333333329</v>
      </c>
      <c r="M7462" s="34">
        <f>CONVERT(INDEX(DHW_StPt_Sch_EZ!$C$31:$I$54,MATCH(Schedules_8760!$C7462,DHW_StPt_Sch_EZ!$B$31:$B$54,0),MATCH(Schedules_8760!$F7462,DHW_StPt_Sch_EZ!$C$30:$I$30,0)),"F","C")</f>
        <v>53.333333333333329</v>
      </c>
      <c r="N7462" s="12"/>
      <c r="O7462" s="12"/>
      <c r="P7462" s="12"/>
    </row>
    <row r="7463" spans="1:16" x14ac:dyDescent="0.25">
      <c r="A7463" s="35">
        <v>7462</v>
      </c>
      <c r="B7463" s="89">
        <v>311.875</v>
      </c>
      <c r="C7463" s="35">
        <f t="shared" si="580"/>
        <v>22</v>
      </c>
      <c r="D7463" s="35">
        <f t="shared" si="583"/>
        <v>311</v>
      </c>
      <c r="E7463" s="35">
        <f t="shared" si="584"/>
        <v>3</v>
      </c>
      <c r="F7463" s="35" t="str">
        <f t="shared" si="581"/>
        <v>Tuesday</v>
      </c>
      <c r="G7463" s="35">
        <f t="shared" si="582"/>
        <v>11</v>
      </c>
      <c r="H7463" s="34">
        <f>CONVERT(INDEX(Htg_StPt_Sch_EZ!$C$4:$I$27,MATCH(Schedules_8760!$C7463,Htg_StPt_Sch_EZ!$B$4:$B$27,0),MATCH(Schedules_8760!$F7463,Htg_StPt_Sch_EZ!$C$3:$I$3,0)),"F","C")</f>
        <v>20.555555555555554</v>
      </c>
      <c r="I7463" s="34">
        <f>CONVERT(INDEX(Htg_StPt_Sch_EZ!$C$31:$I$54,MATCH(Schedules_8760!$C7463,Htg_StPt_Sch_EZ!$B$31:$B$54,0),MATCH(Schedules_8760!$F7463,Htg_StPt_Sch_EZ!$C$30:$I$30,0)),"F","C")</f>
        <v>19.444444444444443</v>
      </c>
      <c r="J7463" s="34">
        <f>CONVERT(INDEX(Clg_StPt_Sch_EZ!$C$4:$I$27,MATCH(Schedules_8760!$C7463,Clg_StPt_Sch_EZ!$B$4:$B$27,0),MATCH(Schedules_8760!$F7463,Clg_StPt_Sch_EZ!$C$3:$I$3,0)),"F","C")</f>
        <v>25.555555555555554</v>
      </c>
      <c r="K7463" s="34">
        <f>CONVERT(INDEX(Clg_StPt_Sch_EZ!$C$31:$I$54,MATCH(Schedules_8760!$C7463,Clg_StPt_Sch_EZ!$B$31:$B$54,0),MATCH(Schedules_8760!$F7463,Clg_StPt_Sch_EZ!$C$30:$I$30,0)),"F","C")</f>
        <v>28.333333333333332</v>
      </c>
      <c r="L7463" s="34">
        <f>CONVERT(INDEX(DHW_StPt_Sch_EZ!$C$4:$I$27,MATCH(Schedules_8760!$C7463,DHW_StPt_Sch_EZ!$B$4:$B$27,0),MATCH(Schedules_8760!$F7463,DHW_StPt_Sch_EZ!$C$3:$I$3,0)),"F","C")</f>
        <v>53.333333333333329</v>
      </c>
      <c r="M7463" s="34">
        <f>CONVERT(INDEX(DHW_StPt_Sch_EZ!$C$31:$I$54,MATCH(Schedules_8760!$C7463,DHW_StPt_Sch_EZ!$B$31:$B$54,0),MATCH(Schedules_8760!$F7463,DHW_StPt_Sch_EZ!$C$30:$I$30,0)),"F","C")</f>
        <v>53.333333333333329</v>
      </c>
      <c r="N7463" s="12"/>
      <c r="O7463" s="12"/>
      <c r="P7463" s="12"/>
    </row>
    <row r="7464" spans="1:16" x14ac:dyDescent="0.25">
      <c r="A7464" s="35">
        <v>7463</v>
      </c>
      <c r="B7464" s="89">
        <v>311.91666666666669</v>
      </c>
      <c r="C7464" s="35">
        <f t="shared" si="580"/>
        <v>23</v>
      </c>
      <c r="D7464" s="35">
        <f t="shared" si="583"/>
        <v>311</v>
      </c>
      <c r="E7464" s="35">
        <f t="shared" si="584"/>
        <v>3</v>
      </c>
      <c r="F7464" s="35" t="str">
        <f t="shared" si="581"/>
        <v>Tuesday</v>
      </c>
      <c r="G7464" s="35">
        <f t="shared" si="582"/>
        <v>11</v>
      </c>
      <c r="H7464" s="34">
        <f>CONVERT(INDEX(Htg_StPt_Sch_EZ!$C$4:$I$27,MATCH(Schedules_8760!$C7464,Htg_StPt_Sch_EZ!$B$4:$B$27,0),MATCH(Schedules_8760!$F7464,Htg_StPt_Sch_EZ!$C$3:$I$3,0)),"F","C")</f>
        <v>20.555555555555554</v>
      </c>
      <c r="I7464" s="34">
        <f>CONVERT(INDEX(Htg_StPt_Sch_EZ!$C$31:$I$54,MATCH(Schedules_8760!$C7464,Htg_StPt_Sch_EZ!$B$31:$B$54,0),MATCH(Schedules_8760!$F7464,Htg_StPt_Sch_EZ!$C$30:$I$30,0)),"F","C")</f>
        <v>19.444444444444443</v>
      </c>
      <c r="J7464" s="34">
        <f>CONVERT(INDEX(Clg_StPt_Sch_EZ!$C$4:$I$27,MATCH(Schedules_8760!$C7464,Clg_StPt_Sch_EZ!$B$4:$B$27,0),MATCH(Schedules_8760!$F7464,Clg_StPt_Sch_EZ!$C$3:$I$3,0)),"F","C")</f>
        <v>25.555555555555554</v>
      </c>
      <c r="K7464" s="34">
        <f>CONVERT(INDEX(Clg_StPt_Sch_EZ!$C$31:$I$54,MATCH(Schedules_8760!$C7464,Clg_StPt_Sch_EZ!$B$31:$B$54,0),MATCH(Schedules_8760!$F7464,Clg_StPt_Sch_EZ!$C$30:$I$30,0)),"F","C")</f>
        <v>28.333333333333332</v>
      </c>
      <c r="L7464" s="34">
        <f>CONVERT(INDEX(DHW_StPt_Sch_EZ!$C$4:$I$27,MATCH(Schedules_8760!$C7464,DHW_StPt_Sch_EZ!$B$4:$B$27,0),MATCH(Schedules_8760!$F7464,DHW_StPt_Sch_EZ!$C$3:$I$3,0)),"F","C")</f>
        <v>53.333333333333329</v>
      </c>
      <c r="M7464" s="34">
        <f>CONVERT(INDEX(DHW_StPt_Sch_EZ!$C$31:$I$54,MATCH(Schedules_8760!$C7464,DHW_StPt_Sch_EZ!$B$31:$B$54,0),MATCH(Schedules_8760!$F7464,DHW_StPt_Sch_EZ!$C$30:$I$30,0)),"F","C")</f>
        <v>53.333333333333329</v>
      </c>
      <c r="N7464" s="12"/>
      <c r="O7464" s="12"/>
      <c r="P7464" s="12"/>
    </row>
    <row r="7465" spans="1:16" x14ac:dyDescent="0.25">
      <c r="A7465" s="35">
        <v>7464</v>
      </c>
      <c r="B7465" s="89">
        <v>311.95833333333331</v>
      </c>
      <c r="C7465" s="35">
        <f t="shared" si="580"/>
        <v>24</v>
      </c>
      <c r="D7465" s="35">
        <f t="shared" si="583"/>
        <v>311</v>
      </c>
      <c r="E7465" s="35">
        <f t="shared" si="584"/>
        <v>3</v>
      </c>
      <c r="F7465" s="35" t="str">
        <f t="shared" si="581"/>
        <v>Tuesday</v>
      </c>
      <c r="G7465" s="35">
        <f t="shared" si="582"/>
        <v>11</v>
      </c>
      <c r="H7465" s="34">
        <f>CONVERT(INDEX(Htg_StPt_Sch_EZ!$C$4:$I$27,MATCH(Schedules_8760!$C7465,Htg_StPt_Sch_EZ!$B$4:$B$27,0),MATCH(Schedules_8760!$F7465,Htg_StPt_Sch_EZ!$C$3:$I$3,0)),"F","C")</f>
        <v>20.555555555555554</v>
      </c>
      <c r="I7465" s="34">
        <f>CONVERT(INDEX(Htg_StPt_Sch_EZ!$C$31:$I$54,MATCH(Schedules_8760!$C7465,Htg_StPt_Sch_EZ!$B$31:$B$54,0),MATCH(Schedules_8760!$F7465,Htg_StPt_Sch_EZ!$C$30:$I$30,0)),"F","C")</f>
        <v>19.444444444444443</v>
      </c>
      <c r="J7465" s="34">
        <f>CONVERT(INDEX(Clg_StPt_Sch_EZ!$C$4:$I$27,MATCH(Schedules_8760!$C7465,Clg_StPt_Sch_EZ!$B$4:$B$27,0),MATCH(Schedules_8760!$F7465,Clg_StPt_Sch_EZ!$C$3:$I$3,0)),"F","C")</f>
        <v>25.555555555555554</v>
      </c>
      <c r="K7465" s="34">
        <f>CONVERT(INDEX(Clg_StPt_Sch_EZ!$C$31:$I$54,MATCH(Schedules_8760!$C7465,Clg_StPt_Sch_EZ!$B$31:$B$54,0),MATCH(Schedules_8760!$F7465,Clg_StPt_Sch_EZ!$C$30:$I$30,0)),"F","C")</f>
        <v>28.333333333333332</v>
      </c>
      <c r="L7465" s="34">
        <f>CONVERT(INDEX(DHW_StPt_Sch_EZ!$C$4:$I$27,MATCH(Schedules_8760!$C7465,DHW_StPt_Sch_EZ!$B$4:$B$27,0),MATCH(Schedules_8760!$F7465,DHW_StPt_Sch_EZ!$C$3:$I$3,0)),"F","C")</f>
        <v>53.333333333333329</v>
      </c>
      <c r="M7465" s="34">
        <f>CONVERT(INDEX(DHW_StPt_Sch_EZ!$C$31:$I$54,MATCH(Schedules_8760!$C7465,DHW_StPt_Sch_EZ!$B$31:$B$54,0),MATCH(Schedules_8760!$F7465,DHW_StPt_Sch_EZ!$C$30:$I$30,0)),"F","C")</f>
        <v>53.333333333333329</v>
      </c>
      <c r="N7465" s="12"/>
      <c r="O7465" s="12"/>
      <c r="P7465" s="12"/>
    </row>
    <row r="7466" spans="1:16" x14ac:dyDescent="0.25">
      <c r="A7466" s="35">
        <v>7465</v>
      </c>
      <c r="B7466" s="89">
        <v>312</v>
      </c>
      <c r="C7466" s="35">
        <f t="shared" si="580"/>
        <v>1</v>
      </c>
      <c r="D7466" s="35">
        <f t="shared" si="583"/>
        <v>312</v>
      </c>
      <c r="E7466" s="35">
        <f t="shared" si="584"/>
        <v>4</v>
      </c>
      <c r="F7466" s="35" t="str">
        <f t="shared" si="581"/>
        <v>Wednesday</v>
      </c>
      <c r="G7466" s="35">
        <f t="shared" si="582"/>
        <v>11</v>
      </c>
      <c r="H7466" s="34">
        <f>CONVERT(INDEX(Htg_StPt_Sch_EZ!$C$4:$I$27,MATCH(Schedules_8760!$C7466,Htg_StPt_Sch_EZ!$B$4:$B$27,0),MATCH(Schedules_8760!$F7466,Htg_StPt_Sch_EZ!$C$3:$I$3,0)),"F","C")</f>
        <v>20.555555555555554</v>
      </c>
      <c r="I7466" s="34">
        <f>CONVERT(INDEX(Htg_StPt_Sch_EZ!$C$31:$I$54,MATCH(Schedules_8760!$C7466,Htg_StPt_Sch_EZ!$B$31:$B$54,0),MATCH(Schedules_8760!$F7466,Htg_StPt_Sch_EZ!$C$30:$I$30,0)),"F","C")</f>
        <v>19.444444444444443</v>
      </c>
      <c r="J7466" s="34">
        <f>CONVERT(INDEX(Clg_StPt_Sch_EZ!$C$4:$I$27,MATCH(Schedules_8760!$C7466,Clg_StPt_Sch_EZ!$B$4:$B$27,0),MATCH(Schedules_8760!$F7466,Clg_StPt_Sch_EZ!$C$3:$I$3,0)),"F","C")</f>
        <v>25.555555555555554</v>
      </c>
      <c r="K7466" s="34">
        <f>CONVERT(INDEX(Clg_StPt_Sch_EZ!$C$31:$I$54,MATCH(Schedules_8760!$C7466,Clg_StPt_Sch_EZ!$B$31:$B$54,0),MATCH(Schedules_8760!$F7466,Clg_StPt_Sch_EZ!$C$30:$I$30,0)),"F","C")</f>
        <v>28.333333333333332</v>
      </c>
      <c r="L7466" s="34">
        <f>CONVERT(INDEX(DHW_StPt_Sch_EZ!$C$4:$I$27,MATCH(Schedules_8760!$C7466,DHW_StPt_Sch_EZ!$B$4:$B$27,0),MATCH(Schedules_8760!$F7466,DHW_StPt_Sch_EZ!$C$3:$I$3,0)),"F","C")</f>
        <v>53.333333333333329</v>
      </c>
      <c r="M7466" s="34">
        <f>CONVERT(INDEX(DHW_StPt_Sch_EZ!$C$31:$I$54,MATCH(Schedules_8760!$C7466,DHW_StPt_Sch_EZ!$B$31:$B$54,0),MATCH(Schedules_8760!$F7466,DHW_StPt_Sch_EZ!$C$30:$I$30,0)),"F","C")</f>
        <v>53.333333333333329</v>
      </c>
      <c r="N7466" s="12"/>
      <c r="O7466" s="12"/>
      <c r="P7466" s="12"/>
    </row>
    <row r="7467" spans="1:16" x14ac:dyDescent="0.25">
      <c r="A7467" s="35">
        <v>7466</v>
      </c>
      <c r="B7467" s="89">
        <v>312.04166666666669</v>
      </c>
      <c r="C7467" s="35">
        <f t="shared" si="580"/>
        <v>2</v>
      </c>
      <c r="D7467" s="35">
        <f t="shared" si="583"/>
        <v>312</v>
      </c>
      <c r="E7467" s="35">
        <f t="shared" si="584"/>
        <v>4</v>
      </c>
      <c r="F7467" s="35" t="str">
        <f t="shared" si="581"/>
        <v>Wednesday</v>
      </c>
      <c r="G7467" s="35">
        <f t="shared" si="582"/>
        <v>11</v>
      </c>
      <c r="H7467" s="34">
        <f>CONVERT(INDEX(Htg_StPt_Sch_EZ!$C$4:$I$27,MATCH(Schedules_8760!$C7467,Htg_StPt_Sch_EZ!$B$4:$B$27,0),MATCH(Schedules_8760!$F7467,Htg_StPt_Sch_EZ!$C$3:$I$3,0)),"F","C")</f>
        <v>20.555555555555554</v>
      </c>
      <c r="I7467" s="34">
        <f>CONVERT(INDEX(Htg_StPt_Sch_EZ!$C$31:$I$54,MATCH(Schedules_8760!$C7467,Htg_StPt_Sch_EZ!$B$31:$B$54,0),MATCH(Schedules_8760!$F7467,Htg_StPt_Sch_EZ!$C$30:$I$30,0)),"F","C")</f>
        <v>19.444444444444443</v>
      </c>
      <c r="J7467" s="34">
        <f>CONVERT(INDEX(Clg_StPt_Sch_EZ!$C$4:$I$27,MATCH(Schedules_8760!$C7467,Clg_StPt_Sch_EZ!$B$4:$B$27,0),MATCH(Schedules_8760!$F7467,Clg_StPt_Sch_EZ!$C$3:$I$3,0)),"F","C")</f>
        <v>25.555555555555554</v>
      </c>
      <c r="K7467" s="34">
        <f>CONVERT(INDEX(Clg_StPt_Sch_EZ!$C$31:$I$54,MATCH(Schedules_8760!$C7467,Clg_StPt_Sch_EZ!$B$31:$B$54,0),MATCH(Schedules_8760!$F7467,Clg_StPt_Sch_EZ!$C$30:$I$30,0)),"F","C")</f>
        <v>28.333333333333332</v>
      </c>
      <c r="L7467" s="34">
        <f>CONVERT(INDEX(DHW_StPt_Sch_EZ!$C$4:$I$27,MATCH(Schedules_8760!$C7467,DHW_StPt_Sch_EZ!$B$4:$B$27,0),MATCH(Schedules_8760!$F7467,DHW_StPt_Sch_EZ!$C$3:$I$3,0)),"F","C")</f>
        <v>53.333333333333329</v>
      </c>
      <c r="M7467" s="34">
        <f>CONVERT(INDEX(DHW_StPt_Sch_EZ!$C$31:$I$54,MATCH(Schedules_8760!$C7467,DHW_StPt_Sch_EZ!$B$31:$B$54,0),MATCH(Schedules_8760!$F7467,DHW_StPt_Sch_EZ!$C$30:$I$30,0)),"F","C")</f>
        <v>53.333333333333329</v>
      </c>
      <c r="N7467" s="12"/>
      <c r="O7467" s="12"/>
      <c r="P7467" s="12"/>
    </row>
    <row r="7468" spans="1:16" x14ac:dyDescent="0.25">
      <c r="A7468" s="35">
        <v>7467</v>
      </c>
      <c r="B7468" s="89">
        <v>312.08333333333331</v>
      </c>
      <c r="C7468" s="35">
        <f t="shared" si="580"/>
        <v>3</v>
      </c>
      <c r="D7468" s="35">
        <f t="shared" si="583"/>
        <v>312</v>
      </c>
      <c r="E7468" s="35">
        <f t="shared" si="584"/>
        <v>4</v>
      </c>
      <c r="F7468" s="35" t="str">
        <f t="shared" si="581"/>
        <v>Wednesday</v>
      </c>
      <c r="G7468" s="35">
        <f t="shared" si="582"/>
        <v>11</v>
      </c>
      <c r="H7468" s="34">
        <f>CONVERT(INDEX(Htg_StPt_Sch_EZ!$C$4:$I$27,MATCH(Schedules_8760!$C7468,Htg_StPt_Sch_EZ!$B$4:$B$27,0),MATCH(Schedules_8760!$F7468,Htg_StPt_Sch_EZ!$C$3:$I$3,0)),"F","C")</f>
        <v>20.555555555555554</v>
      </c>
      <c r="I7468" s="34">
        <f>CONVERT(INDEX(Htg_StPt_Sch_EZ!$C$31:$I$54,MATCH(Schedules_8760!$C7468,Htg_StPt_Sch_EZ!$B$31:$B$54,0),MATCH(Schedules_8760!$F7468,Htg_StPt_Sch_EZ!$C$30:$I$30,0)),"F","C")</f>
        <v>19.444444444444443</v>
      </c>
      <c r="J7468" s="34">
        <f>CONVERT(INDEX(Clg_StPt_Sch_EZ!$C$4:$I$27,MATCH(Schedules_8760!$C7468,Clg_StPt_Sch_EZ!$B$4:$B$27,0),MATCH(Schedules_8760!$F7468,Clg_StPt_Sch_EZ!$C$3:$I$3,0)),"F","C")</f>
        <v>25.555555555555554</v>
      </c>
      <c r="K7468" s="34">
        <f>CONVERT(INDEX(Clg_StPt_Sch_EZ!$C$31:$I$54,MATCH(Schedules_8760!$C7468,Clg_StPt_Sch_EZ!$B$31:$B$54,0),MATCH(Schedules_8760!$F7468,Clg_StPt_Sch_EZ!$C$30:$I$30,0)),"F","C")</f>
        <v>28.333333333333332</v>
      </c>
      <c r="L7468" s="34">
        <f>CONVERT(INDEX(DHW_StPt_Sch_EZ!$C$4:$I$27,MATCH(Schedules_8760!$C7468,DHW_StPt_Sch_EZ!$B$4:$B$27,0),MATCH(Schedules_8760!$F7468,DHW_StPt_Sch_EZ!$C$3:$I$3,0)),"F","C")</f>
        <v>53.333333333333329</v>
      </c>
      <c r="M7468" s="34">
        <f>CONVERT(INDEX(DHW_StPt_Sch_EZ!$C$31:$I$54,MATCH(Schedules_8760!$C7468,DHW_StPt_Sch_EZ!$B$31:$B$54,0),MATCH(Schedules_8760!$F7468,DHW_StPt_Sch_EZ!$C$30:$I$30,0)),"F","C")</f>
        <v>53.333333333333329</v>
      </c>
      <c r="N7468" s="12"/>
      <c r="O7468" s="12"/>
      <c r="P7468" s="12"/>
    </row>
    <row r="7469" spans="1:16" x14ac:dyDescent="0.25">
      <c r="A7469" s="35">
        <v>7468</v>
      </c>
      <c r="B7469" s="89">
        <v>312.125</v>
      </c>
      <c r="C7469" s="35">
        <f t="shared" si="580"/>
        <v>4</v>
      </c>
      <c r="D7469" s="35">
        <f t="shared" si="583"/>
        <v>312</v>
      </c>
      <c r="E7469" s="35">
        <f t="shared" si="584"/>
        <v>4</v>
      </c>
      <c r="F7469" s="35" t="str">
        <f t="shared" si="581"/>
        <v>Wednesday</v>
      </c>
      <c r="G7469" s="35">
        <f t="shared" si="582"/>
        <v>11</v>
      </c>
      <c r="H7469" s="34">
        <f>CONVERT(INDEX(Htg_StPt_Sch_EZ!$C$4:$I$27,MATCH(Schedules_8760!$C7469,Htg_StPt_Sch_EZ!$B$4:$B$27,0),MATCH(Schedules_8760!$F7469,Htg_StPt_Sch_EZ!$C$3:$I$3,0)),"F","C")</f>
        <v>20.555555555555554</v>
      </c>
      <c r="I7469" s="34">
        <f>CONVERT(INDEX(Htg_StPt_Sch_EZ!$C$31:$I$54,MATCH(Schedules_8760!$C7469,Htg_StPt_Sch_EZ!$B$31:$B$54,0),MATCH(Schedules_8760!$F7469,Htg_StPt_Sch_EZ!$C$30:$I$30,0)),"F","C")</f>
        <v>19.444444444444443</v>
      </c>
      <c r="J7469" s="34">
        <f>CONVERT(INDEX(Clg_StPt_Sch_EZ!$C$4:$I$27,MATCH(Schedules_8760!$C7469,Clg_StPt_Sch_EZ!$B$4:$B$27,0),MATCH(Schedules_8760!$F7469,Clg_StPt_Sch_EZ!$C$3:$I$3,0)),"F","C")</f>
        <v>25.555555555555554</v>
      </c>
      <c r="K7469" s="34">
        <f>CONVERT(INDEX(Clg_StPt_Sch_EZ!$C$31:$I$54,MATCH(Schedules_8760!$C7469,Clg_StPt_Sch_EZ!$B$31:$B$54,0),MATCH(Schedules_8760!$F7469,Clg_StPt_Sch_EZ!$C$30:$I$30,0)),"F","C")</f>
        <v>28.333333333333332</v>
      </c>
      <c r="L7469" s="34">
        <f>CONVERT(INDEX(DHW_StPt_Sch_EZ!$C$4:$I$27,MATCH(Schedules_8760!$C7469,DHW_StPt_Sch_EZ!$B$4:$B$27,0),MATCH(Schedules_8760!$F7469,DHW_StPt_Sch_EZ!$C$3:$I$3,0)),"F","C")</f>
        <v>53.333333333333329</v>
      </c>
      <c r="M7469" s="34">
        <f>CONVERT(INDEX(DHW_StPt_Sch_EZ!$C$31:$I$54,MATCH(Schedules_8760!$C7469,DHW_StPt_Sch_EZ!$B$31:$B$54,0),MATCH(Schedules_8760!$F7469,DHW_StPt_Sch_EZ!$C$30:$I$30,0)),"F","C")</f>
        <v>53.333333333333329</v>
      </c>
      <c r="N7469" s="12"/>
      <c r="O7469" s="12"/>
      <c r="P7469" s="12"/>
    </row>
    <row r="7470" spans="1:16" x14ac:dyDescent="0.25">
      <c r="A7470" s="35">
        <v>7469</v>
      </c>
      <c r="B7470" s="89">
        <v>312.16666666666669</v>
      </c>
      <c r="C7470" s="35">
        <f t="shared" si="580"/>
        <v>5</v>
      </c>
      <c r="D7470" s="35">
        <f t="shared" si="583"/>
        <v>312</v>
      </c>
      <c r="E7470" s="35">
        <f t="shared" si="584"/>
        <v>4</v>
      </c>
      <c r="F7470" s="35" t="str">
        <f t="shared" si="581"/>
        <v>Wednesday</v>
      </c>
      <c r="G7470" s="35">
        <f t="shared" si="582"/>
        <v>11</v>
      </c>
      <c r="H7470" s="34">
        <f>CONVERT(INDEX(Htg_StPt_Sch_EZ!$C$4:$I$27,MATCH(Schedules_8760!$C7470,Htg_StPt_Sch_EZ!$B$4:$B$27,0),MATCH(Schedules_8760!$F7470,Htg_StPt_Sch_EZ!$C$3:$I$3,0)),"F","C")</f>
        <v>20.555555555555554</v>
      </c>
      <c r="I7470" s="34">
        <f>CONVERT(INDEX(Htg_StPt_Sch_EZ!$C$31:$I$54,MATCH(Schedules_8760!$C7470,Htg_StPt_Sch_EZ!$B$31:$B$54,0),MATCH(Schedules_8760!$F7470,Htg_StPt_Sch_EZ!$C$30:$I$30,0)),"F","C")</f>
        <v>19.444444444444443</v>
      </c>
      <c r="J7470" s="34">
        <f>CONVERT(INDEX(Clg_StPt_Sch_EZ!$C$4:$I$27,MATCH(Schedules_8760!$C7470,Clg_StPt_Sch_EZ!$B$4:$B$27,0),MATCH(Schedules_8760!$F7470,Clg_StPt_Sch_EZ!$C$3:$I$3,0)),"F","C")</f>
        <v>25.555555555555554</v>
      </c>
      <c r="K7470" s="34">
        <f>CONVERT(INDEX(Clg_StPt_Sch_EZ!$C$31:$I$54,MATCH(Schedules_8760!$C7470,Clg_StPt_Sch_EZ!$B$31:$B$54,0),MATCH(Schedules_8760!$F7470,Clg_StPt_Sch_EZ!$C$30:$I$30,0)),"F","C")</f>
        <v>28.333333333333332</v>
      </c>
      <c r="L7470" s="34">
        <f>CONVERT(INDEX(DHW_StPt_Sch_EZ!$C$4:$I$27,MATCH(Schedules_8760!$C7470,DHW_StPt_Sch_EZ!$B$4:$B$27,0),MATCH(Schedules_8760!$F7470,DHW_StPt_Sch_EZ!$C$3:$I$3,0)),"F","C")</f>
        <v>53.333333333333329</v>
      </c>
      <c r="M7470" s="34">
        <f>CONVERT(INDEX(DHW_StPt_Sch_EZ!$C$31:$I$54,MATCH(Schedules_8760!$C7470,DHW_StPt_Sch_EZ!$B$31:$B$54,0),MATCH(Schedules_8760!$F7470,DHW_StPt_Sch_EZ!$C$30:$I$30,0)),"F","C")</f>
        <v>53.333333333333329</v>
      </c>
      <c r="N7470" s="12"/>
      <c r="O7470" s="12"/>
      <c r="P7470" s="12"/>
    </row>
    <row r="7471" spans="1:16" x14ac:dyDescent="0.25">
      <c r="A7471" s="35">
        <v>7470</v>
      </c>
      <c r="B7471" s="89">
        <v>312.20833333333331</v>
      </c>
      <c r="C7471" s="35">
        <f t="shared" si="580"/>
        <v>6</v>
      </c>
      <c r="D7471" s="35">
        <f t="shared" si="583"/>
        <v>312</v>
      </c>
      <c r="E7471" s="35">
        <f t="shared" si="584"/>
        <v>4</v>
      </c>
      <c r="F7471" s="35" t="str">
        <f t="shared" si="581"/>
        <v>Wednesday</v>
      </c>
      <c r="G7471" s="35">
        <f t="shared" si="582"/>
        <v>11</v>
      </c>
      <c r="H7471" s="34">
        <f>CONVERT(INDEX(Htg_StPt_Sch_EZ!$C$4:$I$27,MATCH(Schedules_8760!$C7471,Htg_StPt_Sch_EZ!$B$4:$B$27,0),MATCH(Schedules_8760!$F7471,Htg_StPt_Sch_EZ!$C$3:$I$3,0)),"F","C")</f>
        <v>20.555555555555554</v>
      </c>
      <c r="I7471" s="34">
        <f>CONVERT(INDEX(Htg_StPt_Sch_EZ!$C$31:$I$54,MATCH(Schedules_8760!$C7471,Htg_StPt_Sch_EZ!$B$31:$B$54,0),MATCH(Schedules_8760!$F7471,Htg_StPt_Sch_EZ!$C$30:$I$30,0)),"F","C")</f>
        <v>19.444444444444443</v>
      </c>
      <c r="J7471" s="34">
        <f>CONVERT(INDEX(Clg_StPt_Sch_EZ!$C$4:$I$27,MATCH(Schedules_8760!$C7471,Clg_StPt_Sch_EZ!$B$4:$B$27,0),MATCH(Schedules_8760!$F7471,Clg_StPt_Sch_EZ!$C$3:$I$3,0)),"F","C")</f>
        <v>25.555555555555554</v>
      </c>
      <c r="K7471" s="34">
        <f>CONVERT(INDEX(Clg_StPt_Sch_EZ!$C$31:$I$54,MATCH(Schedules_8760!$C7471,Clg_StPt_Sch_EZ!$B$31:$B$54,0),MATCH(Schedules_8760!$F7471,Clg_StPt_Sch_EZ!$C$30:$I$30,0)),"F","C")</f>
        <v>28.333333333333332</v>
      </c>
      <c r="L7471" s="34">
        <f>CONVERT(INDEX(DHW_StPt_Sch_EZ!$C$4:$I$27,MATCH(Schedules_8760!$C7471,DHW_StPt_Sch_EZ!$B$4:$B$27,0),MATCH(Schedules_8760!$F7471,DHW_StPt_Sch_EZ!$C$3:$I$3,0)),"F","C")</f>
        <v>53.333333333333329</v>
      </c>
      <c r="M7471" s="34">
        <f>CONVERT(INDEX(DHW_StPt_Sch_EZ!$C$31:$I$54,MATCH(Schedules_8760!$C7471,DHW_StPt_Sch_EZ!$B$31:$B$54,0),MATCH(Schedules_8760!$F7471,DHW_StPt_Sch_EZ!$C$30:$I$30,0)),"F","C")</f>
        <v>53.333333333333329</v>
      </c>
      <c r="N7471" s="12"/>
      <c r="O7471" s="12"/>
      <c r="P7471" s="12"/>
    </row>
    <row r="7472" spans="1:16" x14ac:dyDescent="0.25">
      <c r="A7472" s="35">
        <v>7471</v>
      </c>
      <c r="B7472" s="89">
        <v>312.25</v>
      </c>
      <c r="C7472" s="35">
        <f t="shared" si="580"/>
        <v>7</v>
      </c>
      <c r="D7472" s="35">
        <f t="shared" si="583"/>
        <v>312</v>
      </c>
      <c r="E7472" s="35">
        <f t="shared" si="584"/>
        <v>4</v>
      </c>
      <c r="F7472" s="35" t="str">
        <f t="shared" si="581"/>
        <v>Wednesday</v>
      </c>
      <c r="G7472" s="35">
        <f t="shared" si="582"/>
        <v>11</v>
      </c>
      <c r="H7472" s="34">
        <f>CONVERT(INDEX(Htg_StPt_Sch_EZ!$C$4:$I$27,MATCH(Schedules_8760!$C7472,Htg_StPt_Sch_EZ!$B$4:$B$27,0),MATCH(Schedules_8760!$F7472,Htg_StPt_Sch_EZ!$C$3:$I$3,0)),"F","C")</f>
        <v>20.555555555555554</v>
      </c>
      <c r="I7472" s="34">
        <f>CONVERT(INDEX(Htg_StPt_Sch_EZ!$C$31:$I$54,MATCH(Schedules_8760!$C7472,Htg_StPt_Sch_EZ!$B$31:$B$54,0),MATCH(Schedules_8760!$F7472,Htg_StPt_Sch_EZ!$C$30:$I$30,0)),"F","C")</f>
        <v>19.444444444444443</v>
      </c>
      <c r="J7472" s="34">
        <f>CONVERT(INDEX(Clg_StPt_Sch_EZ!$C$4:$I$27,MATCH(Schedules_8760!$C7472,Clg_StPt_Sch_EZ!$B$4:$B$27,0),MATCH(Schedules_8760!$F7472,Clg_StPt_Sch_EZ!$C$3:$I$3,0)),"F","C")</f>
        <v>25.555555555555554</v>
      </c>
      <c r="K7472" s="34">
        <f>CONVERT(INDEX(Clg_StPt_Sch_EZ!$C$31:$I$54,MATCH(Schedules_8760!$C7472,Clg_StPt_Sch_EZ!$B$31:$B$54,0),MATCH(Schedules_8760!$F7472,Clg_StPt_Sch_EZ!$C$30:$I$30,0)),"F","C")</f>
        <v>28.333333333333332</v>
      </c>
      <c r="L7472" s="34">
        <f>CONVERT(INDEX(DHW_StPt_Sch_EZ!$C$4:$I$27,MATCH(Schedules_8760!$C7472,DHW_StPt_Sch_EZ!$B$4:$B$27,0),MATCH(Schedules_8760!$F7472,DHW_StPt_Sch_EZ!$C$3:$I$3,0)),"F","C")</f>
        <v>53.333333333333329</v>
      </c>
      <c r="M7472" s="34">
        <f>CONVERT(INDEX(DHW_StPt_Sch_EZ!$C$31:$I$54,MATCH(Schedules_8760!$C7472,DHW_StPt_Sch_EZ!$B$31:$B$54,0),MATCH(Schedules_8760!$F7472,DHW_StPt_Sch_EZ!$C$30:$I$30,0)),"F","C")</f>
        <v>53.333333333333329</v>
      </c>
      <c r="N7472" s="12"/>
      <c r="O7472" s="12"/>
      <c r="P7472" s="12"/>
    </row>
    <row r="7473" spans="1:16" x14ac:dyDescent="0.25">
      <c r="A7473" s="35">
        <v>7472</v>
      </c>
      <c r="B7473" s="89">
        <v>312.29166666666669</v>
      </c>
      <c r="C7473" s="35">
        <f t="shared" si="580"/>
        <v>8</v>
      </c>
      <c r="D7473" s="35">
        <f t="shared" si="583"/>
        <v>312</v>
      </c>
      <c r="E7473" s="35">
        <f t="shared" si="584"/>
        <v>4</v>
      </c>
      <c r="F7473" s="35" t="str">
        <f t="shared" si="581"/>
        <v>Wednesday</v>
      </c>
      <c r="G7473" s="35">
        <f t="shared" si="582"/>
        <v>11</v>
      </c>
      <c r="H7473" s="34">
        <f>CONVERT(INDEX(Htg_StPt_Sch_EZ!$C$4:$I$27,MATCH(Schedules_8760!$C7473,Htg_StPt_Sch_EZ!$B$4:$B$27,0),MATCH(Schedules_8760!$F7473,Htg_StPt_Sch_EZ!$C$3:$I$3,0)),"F","C")</f>
        <v>20.555555555555554</v>
      </c>
      <c r="I7473" s="34">
        <f>CONVERT(INDEX(Htg_StPt_Sch_EZ!$C$31:$I$54,MATCH(Schedules_8760!$C7473,Htg_StPt_Sch_EZ!$B$31:$B$54,0),MATCH(Schedules_8760!$F7473,Htg_StPt_Sch_EZ!$C$30:$I$30,0)),"F","C")</f>
        <v>19.444444444444443</v>
      </c>
      <c r="J7473" s="34">
        <f>CONVERT(INDEX(Clg_StPt_Sch_EZ!$C$4:$I$27,MATCH(Schedules_8760!$C7473,Clg_StPt_Sch_EZ!$B$4:$B$27,0),MATCH(Schedules_8760!$F7473,Clg_StPt_Sch_EZ!$C$3:$I$3,0)),"F","C")</f>
        <v>25.555555555555554</v>
      </c>
      <c r="K7473" s="34">
        <f>CONVERT(INDEX(Clg_StPt_Sch_EZ!$C$31:$I$54,MATCH(Schedules_8760!$C7473,Clg_StPt_Sch_EZ!$B$31:$B$54,0),MATCH(Schedules_8760!$F7473,Clg_StPt_Sch_EZ!$C$30:$I$30,0)),"F","C")</f>
        <v>25</v>
      </c>
      <c r="L7473" s="34">
        <f>CONVERT(INDEX(DHW_StPt_Sch_EZ!$C$4:$I$27,MATCH(Schedules_8760!$C7473,DHW_StPt_Sch_EZ!$B$4:$B$27,0),MATCH(Schedules_8760!$F7473,DHW_StPt_Sch_EZ!$C$3:$I$3,0)),"F","C")</f>
        <v>53.333333333333329</v>
      </c>
      <c r="M7473" s="34">
        <f>CONVERT(INDEX(DHW_StPt_Sch_EZ!$C$31:$I$54,MATCH(Schedules_8760!$C7473,DHW_StPt_Sch_EZ!$B$31:$B$54,0),MATCH(Schedules_8760!$F7473,DHW_StPt_Sch_EZ!$C$30:$I$30,0)),"F","C")</f>
        <v>53.333333333333329</v>
      </c>
      <c r="N7473" s="12"/>
      <c r="O7473" s="12"/>
      <c r="P7473" s="12"/>
    </row>
    <row r="7474" spans="1:16" x14ac:dyDescent="0.25">
      <c r="A7474" s="35">
        <v>7473</v>
      </c>
      <c r="B7474" s="89">
        <v>312.33333333333331</v>
      </c>
      <c r="C7474" s="35">
        <f t="shared" si="580"/>
        <v>9</v>
      </c>
      <c r="D7474" s="35">
        <f t="shared" si="583"/>
        <v>312</v>
      </c>
      <c r="E7474" s="35">
        <f t="shared" si="584"/>
        <v>4</v>
      </c>
      <c r="F7474" s="35" t="str">
        <f t="shared" si="581"/>
        <v>Wednesday</v>
      </c>
      <c r="G7474" s="35">
        <f t="shared" si="582"/>
        <v>11</v>
      </c>
      <c r="H7474" s="34">
        <f>CONVERT(INDEX(Htg_StPt_Sch_EZ!$C$4:$I$27,MATCH(Schedules_8760!$C7474,Htg_StPt_Sch_EZ!$B$4:$B$27,0),MATCH(Schedules_8760!$F7474,Htg_StPt_Sch_EZ!$C$3:$I$3,0)),"F","C")</f>
        <v>20.555555555555554</v>
      </c>
      <c r="I7474" s="34">
        <f>CONVERT(INDEX(Htg_StPt_Sch_EZ!$C$31:$I$54,MATCH(Schedules_8760!$C7474,Htg_StPt_Sch_EZ!$B$31:$B$54,0),MATCH(Schedules_8760!$F7474,Htg_StPt_Sch_EZ!$C$30:$I$30,0)),"F","C")</f>
        <v>19.444444444444443</v>
      </c>
      <c r="J7474" s="34">
        <f>CONVERT(INDEX(Clg_StPt_Sch_EZ!$C$4:$I$27,MATCH(Schedules_8760!$C7474,Clg_StPt_Sch_EZ!$B$4:$B$27,0),MATCH(Schedules_8760!$F7474,Clg_StPt_Sch_EZ!$C$3:$I$3,0)),"F","C")</f>
        <v>25.555555555555554</v>
      </c>
      <c r="K7474" s="34">
        <f>CONVERT(INDEX(Clg_StPt_Sch_EZ!$C$31:$I$54,MATCH(Schedules_8760!$C7474,Clg_StPt_Sch_EZ!$B$31:$B$54,0),MATCH(Schedules_8760!$F7474,Clg_StPt_Sch_EZ!$C$30:$I$30,0)),"F","C")</f>
        <v>25</v>
      </c>
      <c r="L7474" s="34">
        <f>CONVERT(INDEX(DHW_StPt_Sch_EZ!$C$4:$I$27,MATCH(Schedules_8760!$C7474,DHW_StPt_Sch_EZ!$B$4:$B$27,0),MATCH(Schedules_8760!$F7474,DHW_StPt_Sch_EZ!$C$3:$I$3,0)),"F","C")</f>
        <v>53.333333333333329</v>
      </c>
      <c r="M7474" s="34">
        <f>CONVERT(INDEX(DHW_StPt_Sch_EZ!$C$31:$I$54,MATCH(Schedules_8760!$C7474,DHW_StPt_Sch_EZ!$B$31:$B$54,0),MATCH(Schedules_8760!$F7474,DHW_StPt_Sch_EZ!$C$30:$I$30,0)),"F","C")</f>
        <v>53.333333333333329</v>
      </c>
      <c r="N7474" s="12"/>
      <c r="O7474" s="12"/>
      <c r="P7474" s="12"/>
    </row>
    <row r="7475" spans="1:16" x14ac:dyDescent="0.25">
      <c r="A7475" s="35">
        <v>7474</v>
      </c>
      <c r="B7475" s="89">
        <v>312.375</v>
      </c>
      <c r="C7475" s="35">
        <f t="shared" si="580"/>
        <v>10</v>
      </c>
      <c r="D7475" s="35">
        <f t="shared" si="583"/>
        <v>312</v>
      </c>
      <c r="E7475" s="35">
        <f t="shared" si="584"/>
        <v>4</v>
      </c>
      <c r="F7475" s="35" t="str">
        <f t="shared" si="581"/>
        <v>Wednesday</v>
      </c>
      <c r="G7475" s="35">
        <f t="shared" si="582"/>
        <v>11</v>
      </c>
      <c r="H7475" s="34">
        <f>CONVERT(INDEX(Htg_StPt_Sch_EZ!$C$4:$I$27,MATCH(Schedules_8760!$C7475,Htg_StPt_Sch_EZ!$B$4:$B$27,0),MATCH(Schedules_8760!$F7475,Htg_StPt_Sch_EZ!$C$3:$I$3,0)),"F","C")</f>
        <v>20.555555555555554</v>
      </c>
      <c r="I7475" s="34">
        <f>CONVERT(INDEX(Htg_StPt_Sch_EZ!$C$31:$I$54,MATCH(Schedules_8760!$C7475,Htg_StPt_Sch_EZ!$B$31:$B$54,0),MATCH(Schedules_8760!$F7475,Htg_StPt_Sch_EZ!$C$30:$I$30,0)),"F","C")</f>
        <v>19.444444444444443</v>
      </c>
      <c r="J7475" s="34">
        <f>CONVERT(INDEX(Clg_StPt_Sch_EZ!$C$4:$I$27,MATCH(Schedules_8760!$C7475,Clg_StPt_Sch_EZ!$B$4:$B$27,0),MATCH(Schedules_8760!$F7475,Clg_StPt_Sch_EZ!$C$3:$I$3,0)),"F","C")</f>
        <v>25.555555555555554</v>
      </c>
      <c r="K7475" s="34">
        <f>CONVERT(INDEX(Clg_StPt_Sch_EZ!$C$31:$I$54,MATCH(Schedules_8760!$C7475,Clg_StPt_Sch_EZ!$B$31:$B$54,0),MATCH(Schedules_8760!$F7475,Clg_StPt_Sch_EZ!$C$30:$I$30,0)),"F","C")</f>
        <v>25</v>
      </c>
      <c r="L7475" s="34">
        <f>CONVERT(INDEX(DHW_StPt_Sch_EZ!$C$4:$I$27,MATCH(Schedules_8760!$C7475,DHW_StPt_Sch_EZ!$B$4:$B$27,0),MATCH(Schedules_8760!$F7475,DHW_StPt_Sch_EZ!$C$3:$I$3,0)),"F","C")</f>
        <v>53.333333333333329</v>
      </c>
      <c r="M7475" s="34">
        <f>CONVERT(INDEX(DHW_StPt_Sch_EZ!$C$31:$I$54,MATCH(Schedules_8760!$C7475,DHW_StPt_Sch_EZ!$B$31:$B$54,0),MATCH(Schedules_8760!$F7475,DHW_StPt_Sch_EZ!$C$30:$I$30,0)),"F","C")</f>
        <v>53.333333333333329</v>
      </c>
      <c r="N7475" s="12"/>
      <c r="O7475" s="12"/>
      <c r="P7475" s="12"/>
    </row>
    <row r="7476" spans="1:16" x14ac:dyDescent="0.25">
      <c r="A7476" s="35">
        <v>7475</v>
      </c>
      <c r="B7476" s="89">
        <v>312.41666666666669</v>
      </c>
      <c r="C7476" s="35">
        <f t="shared" si="580"/>
        <v>11</v>
      </c>
      <c r="D7476" s="35">
        <f t="shared" si="583"/>
        <v>312</v>
      </c>
      <c r="E7476" s="35">
        <f t="shared" si="584"/>
        <v>4</v>
      </c>
      <c r="F7476" s="35" t="str">
        <f t="shared" si="581"/>
        <v>Wednesday</v>
      </c>
      <c r="G7476" s="35">
        <f t="shared" si="582"/>
        <v>11</v>
      </c>
      <c r="H7476" s="34">
        <f>CONVERT(INDEX(Htg_StPt_Sch_EZ!$C$4:$I$27,MATCH(Schedules_8760!$C7476,Htg_StPt_Sch_EZ!$B$4:$B$27,0),MATCH(Schedules_8760!$F7476,Htg_StPt_Sch_EZ!$C$3:$I$3,0)),"F","C")</f>
        <v>20.555555555555554</v>
      </c>
      <c r="I7476" s="34">
        <f>CONVERT(INDEX(Htg_StPt_Sch_EZ!$C$31:$I$54,MATCH(Schedules_8760!$C7476,Htg_StPt_Sch_EZ!$B$31:$B$54,0),MATCH(Schedules_8760!$F7476,Htg_StPt_Sch_EZ!$C$30:$I$30,0)),"F","C")</f>
        <v>19.444444444444443</v>
      </c>
      <c r="J7476" s="34">
        <f>CONVERT(INDEX(Clg_StPt_Sch_EZ!$C$4:$I$27,MATCH(Schedules_8760!$C7476,Clg_StPt_Sch_EZ!$B$4:$B$27,0),MATCH(Schedules_8760!$F7476,Clg_StPt_Sch_EZ!$C$3:$I$3,0)),"F","C")</f>
        <v>25.555555555555554</v>
      </c>
      <c r="K7476" s="34">
        <f>CONVERT(INDEX(Clg_StPt_Sch_EZ!$C$31:$I$54,MATCH(Schedules_8760!$C7476,Clg_StPt_Sch_EZ!$B$31:$B$54,0),MATCH(Schedules_8760!$F7476,Clg_StPt_Sch_EZ!$C$30:$I$30,0)),"F","C")</f>
        <v>25</v>
      </c>
      <c r="L7476" s="34">
        <f>CONVERT(INDEX(DHW_StPt_Sch_EZ!$C$4:$I$27,MATCH(Schedules_8760!$C7476,DHW_StPt_Sch_EZ!$B$4:$B$27,0),MATCH(Schedules_8760!$F7476,DHW_StPt_Sch_EZ!$C$3:$I$3,0)),"F","C")</f>
        <v>53.333333333333329</v>
      </c>
      <c r="M7476" s="34">
        <f>CONVERT(INDEX(DHW_StPt_Sch_EZ!$C$31:$I$54,MATCH(Schedules_8760!$C7476,DHW_StPt_Sch_EZ!$B$31:$B$54,0),MATCH(Schedules_8760!$F7476,DHW_StPt_Sch_EZ!$C$30:$I$30,0)),"F","C")</f>
        <v>53.333333333333329</v>
      </c>
      <c r="N7476" s="12"/>
      <c r="O7476" s="12"/>
      <c r="P7476" s="12"/>
    </row>
    <row r="7477" spans="1:16" x14ac:dyDescent="0.25">
      <c r="A7477" s="35">
        <v>7476</v>
      </c>
      <c r="B7477" s="89">
        <v>312.45833333333331</v>
      </c>
      <c r="C7477" s="35">
        <f t="shared" si="580"/>
        <v>12</v>
      </c>
      <c r="D7477" s="35">
        <f t="shared" si="583"/>
        <v>312</v>
      </c>
      <c r="E7477" s="35">
        <f t="shared" si="584"/>
        <v>4</v>
      </c>
      <c r="F7477" s="35" t="str">
        <f t="shared" si="581"/>
        <v>Wednesday</v>
      </c>
      <c r="G7477" s="35">
        <f t="shared" si="582"/>
        <v>11</v>
      </c>
      <c r="H7477" s="34">
        <f>CONVERT(INDEX(Htg_StPt_Sch_EZ!$C$4:$I$27,MATCH(Schedules_8760!$C7477,Htg_StPt_Sch_EZ!$B$4:$B$27,0),MATCH(Schedules_8760!$F7477,Htg_StPt_Sch_EZ!$C$3:$I$3,0)),"F","C")</f>
        <v>20.555555555555554</v>
      </c>
      <c r="I7477" s="34">
        <f>CONVERT(INDEX(Htg_StPt_Sch_EZ!$C$31:$I$54,MATCH(Schedules_8760!$C7477,Htg_StPt_Sch_EZ!$B$31:$B$54,0),MATCH(Schedules_8760!$F7477,Htg_StPt_Sch_EZ!$C$30:$I$30,0)),"F","C")</f>
        <v>19.444444444444443</v>
      </c>
      <c r="J7477" s="34">
        <f>CONVERT(INDEX(Clg_StPt_Sch_EZ!$C$4:$I$27,MATCH(Schedules_8760!$C7477,Clg_StPt_Sch_EZ!$B$4:$B$27,0),MATCH(Schedules_8760!$F7477,Clg_StPt_Sch_EZ!$C$3:$I$3,0)),"F","C")</f>
        <v>25.555555555555554</v>
      </c>
      <c r="K7477" s="34">
        <f>CONVERT(INDEX(Clg_StPt_Sch_EZ!$C$31:$I$54,MATCH(Schedules_8760!$C7477,Clg_StPt_Sch_EZ!$B$31:$B$54,0),MATCH(Schedules_8760!$F7477,Clg_StPt_Sch_EZ!$C$30:$I$30,0)),"F","C")</f>
        <v>25</v>
      </c>
      <c r="L7477" s="34">
        <f>CONVERT(INDEX(DHW_StPt_Sch_EZ!$C$4:$I$27,MATCH(Schedules_8760!$C7477,DHW_StPt_Sch_EZ!$B$4:$B$27,0),MATCH(Schedules_8760!$F7477,DHW_StPt_Sch_EZ!$C$3:$I$3,0)),"F","C")</f>
        <v>53.333333333333329</v>
      </c>
      <c r="M7477" s="34">
        <f>CONVERT(INDEX(DHW_StPt_Sch_EZ!$C$31:$I$54,MATCH(Schedules_8760!$C7477,DHW_StPt_Sch_EZ!$B$31:$B$54,0),MATCH(Schedules_8760!$F7477,DHW_StPt_Sch_EZ!$C$30:$I$30,0)),"F","C")</f>
        <v>53.333333333333329</v>
      </c>
      <c r="N7477" s="12"/>
      <c r="O7477" s="12"/>
      <c r="P7477" s="12"/>
    </row>
    <row r="7478" spans="1:16" x14ac:dyDescent="0.25">
      <c r="A7478" s="35">
        <v>7477</v>
      </c>
      <c r="B7478" s="89">
        <v>312.5</v>
      </c>
      <c r="C7478" s="35">
        <f t="shared" si="580"/>
        <v>13</v>
      </c>
      <c r="D7478" s="35">
        <f t="shared" si="583"/>
        <v>312</v>
      </c>
      <c r="E7478" s="35">
        <f t="shared" si="584"/>
        <v>4</v>
      </c>
      <c r="F7478" s="35" t="str">
        <f t="shared" si="581"/>
        <v>Wednesday</v>
      </c>
      <c r="G7478" s="35">
        <f t="shared" si="582"/>
        <v>11</v>
      </c>
      <c r="H7478" s="34">
        <f>CONVERT(INDEX(Htg_StPt_Sch_EZ!$C$4:$I$27,MATCH(Schedules_8760!$C7478,Htg_StPt_Sch_EZ!$B$4:$B$27,0),MATCH(Schedules_8760!$F7478,Htg_StPt_Sch_EZ!$C$3:$I$3,0)),"F","C")</f>
        <v>20.555555555555554</v>
      </c>
      <c r="I7478" s="34">
        <f>CONVERT(INDEX(Htg_StPt_Sch_EZ!$C$31:$I$54,MATCH(Schedules_8760!$C7478,Htg_StPt_Sch_EZ!$B$31:$B$54,0),MATCH(Schedules_8760!$F7478,Htg_StPt_Sch_EZ!$C$30:$I$30,0)),"F","C")</f>
        <v>19.444444444444443</v>
      </c>
      <c r="J7478" s="34">
        <f>CONVERT(INDEX(Clg_StPt_Sch_EZ!$C$4:$I$27,MATCH(Schedules_8760!$C7478,Clg_StPt_Sch_EZ!$B$4:$B$27,0),MATCH(Schedules_8760!$F7478,Clg_StPt_Sch_EZ!$C$3:$I$3,0)),"F","C")</f>
        <v>25.555555555555554</v>
      </c>
      <c r="K7478" s="34">
        <f>CONVERT(INDEX(Clg_StPt_Sch_EZ!$C$31:$I$54,MATCH(Schedules_8760!$C7478,Clg_StPt_Sch_EZ!$B$31:$B$54,0),MATCH(Schedules_8760!$F7478,Clg_StPt_Sch_EZ!$C$30:$I$30,0)),"F","C")</f>
        <v>25</v>
      </c>
      <c r="L7478" s="34">
        <f>CONVERT(INDEX(DHW_StPt_Sch_EZ!$C$4:$I$27,MATCH(Schedules_8760!$C7478,DHW_StPt_Sch_EZ!$B$4:$B$27,0),MATCH(Schedules_8760!$F7478,DHW_StPt_Sch_EZ!$C$3:$I$3,0)),"F","C")</f>
        <v>53.333333333333329</v>
      </c>
      <c r="M7478" s="34">
        <f>CONVERT(INDEX(DHW_StPt_Sch_EZ!$C$31:$I$54,MATCH(Schedules_8760!$C7478,DHW_StPt_Sch_EZ!$B$31:$B$54,0),MATCH(Schedules_8760!$F7478,DHW_StPt_Sch_EZ!$C$30:$I$30,0)),"F","C")</f>
        <v>53.333333333333329</v>
      </c>
      <c r="N7478" s="12"/>
      <c r="O7478" s="12"/>
      <c r="P7478" s="12"/>
    </row>
    <row r="7479" spans="1:16" x14ac:dyDescent="0.25">
      <c r="A7479" s="35">
        <v>7478</v>
      </c>
      <c r="B7479" s="89">
        <v>312.54166666666669</v>
      </c>
      <c r="C7479" s="35">
        <f t="shared" si="580"/>
        <v>14</v>
      </c>
      <c r="D7479" s="35">
        <f t="shared" si="583"/>
        <v>312</v>
      </c>
      <c r="E7479" s="35">
        <f t="shared" si="584"/>
        <v>4</v>
      </c>
      <c r="F7479" s="35" t="str">
        <f t="shared" si="581"/>
        <v>Wednesday</v>
      </c>
      <c r="G7479" s="35">
        <f t="shared" si="582"/>
        <v>11</v>
      </c>
      <c r="H7479" s="34">
        <f>CONVERT(INDEX(Htg_StPt_Sch_EZ!$C$4:$I$27,MATCH(Schedules_8760!$C7479,Htg_StPt_Sch_EZ!$B$4:$B$27,0),MATCH(Schedules_8760!$F7479,Htg_StPt_Sch_EZ!$C$3:$I$3,0)),"F","C")</f>
        <v>20.555555555555554</v>
      </c>
      <c r="I7479" s="34">
        <f>CONVERT(INDEX(Htg_StPt_Sch_EZ!$C$31:$I$54,MATCH(Schedules_8760!$C7479,Htg_StPt_Sch_EZ!$B$31:$B$54,0),MATCH(Schedules_8760!$F7479,Htg_StPt_Sch_EZ!$C$30:$I$30,0)),"F","C")</f>
        <v>19.444444444444443</v>
      </c>
      <c r="J7479" s="34">
        <f>CONVERT(INDEX(Clg_StPt_Sch_EZ!$C$4:$I$27,MATCH(Schedules_8760!$C7479,Clg_StPt_Sch_EZ!$B$4:$B$27,0),MATCH(Schedules_8760!$F7479,Clg_StPt_Sch_EZ!$C$3:$I$3,0)),"F","C")</f>
        <v>25.555555555555554</v>
      </c>
      <c r="K7479" s="34">
        <f>CONVERT(INDEX(Clg_StPt_Sch_EZ!$C$31:$I$54,MATCH(Schedules_8760!$C7479,Clg_StPt_Sch_EZ!$B$31:$B$54,0),MATCH(Schedules_8760!$F7479,Clg_StPt_Sch_EZ!$C$30:$I$30,0)),"F","C")</f>
        <v>25</v>
      </c>
      <c r="L7479" s="34">
        <f>CONVERT(INDEX(DHW_StPt_Sch_EZ!$C$4:$I$27,MATCH(Schedules_8760!$C7479,DHW_StPt_Sch_EZ!$B$4:$B$27,0),MATCH(Schedules_8760!$F7479,DHW_StPt_Sch_EZ!$C$3:$I$3,0)),"F","C")</f>
        <v>53.333333333333329</v>
      </c>
      <c r="M7479" s="34">
        <f>CONVERT(INDEX(DHW_StPt_Sch_EZ!$C$31:$I$54,MATCH(Schedules_8760!$C7479,DHW_StPt_Sch_EZ!$B$31:$B$54,0),MATCH(Schedules_8760!$F7479,DHW_StPt_Sch_EZ!$C$30:$I$30,0)),"F","C")</f>
        <v>53.333333333333329</v>
      </c>
      <c r="N7479" s="12"/>
      <c r="O7479" s="12"/>
      <c r="P7479" s="12"/>
    </row>
    <row r="7480" spans="1:16" x14ac:dyDescent="0.25">
      <c r="A7480" s="35">
        <v>7479</v>
      </c>
      <c r="B7480" s="89">
        <v>312.58333333333331</v>
      </c>
      <c r="C7480" s="35">
        <f t="shared" si="580"/>
        <v>15</v>
      </c>
      <c r="D7480" s="35">
        <f t="shared" si="583"/>
        <v>312</v>
      </c>
      <c r="E7480" s="35">
        <f t="shared" si="584"/>
        <v>4</v>
      </c>
      <c r="F7480" s="35" t="str">
        <f t="shared" si="581"/>
        <v>Wednesday</v>
      </c>
      <c r="G7480" s="35">
        <f t="shared" si="582"/>
        <v>11</v>
      </c>
      <c r="H7480" s="34">
        <f>CONVERT(INDEX(Htg_StPt_Sch_EZ!$C$4:$I$27,MATCH(Schedules_8760!$C7480,Htg_StPt_Sch_EZ!$B$4:$B$27,0),MATCH(Schedules_8760!$F7480,Htg_StPt_Sch_EZ!$C$3:$I$3,0)),"F","C")</f>
        <v>20.555555555555554</v>
      </c>
      <c r="I7480" s="34">
        <f>CONVERT(INDEX(Htg_StPt_Sch_EZ!$C$31:$I$54,MATCH(Schedules_8760!$C7480,Htg_StPt_Sch_EZ!$B$31:$B$54,0),MATCH(Schedules_8760!$F7480,Htg_StPt_Sch_EZ!$C$30:$I$30,0)),"F","C")</f>
        <v>21.111111111111111</v>
      </c>
      <c r="J7480" s="34">
        <f>CONVERT(INDEX(Clg_StPt_Sch_EZ!$C$4:$I$27,MATCH(Schedules_8760!$C7480,Clg_StPt_Sch_EZ!$B$4:$B$27,0),MATCH(Schedules_8760!$F7480,Clg_StPt_Sch_EZ!$C$3:$I$3,0)),"F","C")</f>
        <v>25.555555555555554</v>
      </c>
      <c r="K7480" s="34">
        <f>CONVERT(INDEX(Clg_StPt_Sch_EZ!$C$31:$I$54,MATCH(Schedules_8760!$C7480,Clg_StPt_Sch_EZ!$B$31:$B$54,0),MATCH(Schedules_8760!$F7480,Clg_StPt_Sch_EZ!$C$30:$I$30,0)),"F","C")</f>
        <v>25</v>
      </c>
      <c r="L7480" s="34">
        <f>CONVERT(INDEX(DHW_StPt_Sch_EZ!$C$4:$I$27,MATCH(Schedules_8760!$C7480,DHW_StPt_Sch_EZ!$B$4:$B$27,0),MATCH(Schedules_8760!$F7480,DHW_StPt_Sch_EZ!$C$3:$I$3,0)),"F","C")</f>
        <v>53.333333333333329</v>
      </c>
      <c r="M7480" s="34">
        <f>CONVERT(INDEX(DHW_StPt_Sch_EZ!$C$31:$I$54,MATCH(Schedules_8760!$C7480,DHW_StPt_Sch_EZ!$B$31:$B$54,0),MATCH(Schedules_8760!$F7480,DHW_StPt_Sch_EZ!$C$30:$I$30,0)),"F","C")</f>
        <v>53.333333333333329</v>
      </c>
      <c r="N7480" s="12"/>
      <c r="O7480" s="12"/>
      <c r="P7480" s="12"/>
    </row>
    <row r="7481" spans="1:16" x14ac:dyDescent="0.25">
      <c r="A7481" s="35">
        <v>7480</v>
      </c>
      <c r="B7481" s="89">
        <v>312.625</v>
      </c>
      <c r="C7481" s="35">
        <f t="shared" si="580"/>
        <v>16</v>
      </c>
      <c r="D7481" s="35">
        <f t="shared" si="583"/>
        <v>312</v>
      </c>
      <c r="E7481" s="35">
        <f t="shared" si="584"/>
        <v>4</v>
      </c>
      <c r="F7481" s="35" t="str">
        <f t="shared" si="581"/>
        <v>Wednesday</v>
      </c>
      <c r="G7481" s="35">
        <f t="shared" si="582"/>
        <v>11</v>
      </c>
      <c r="H7481" s="34">
        <f>CONVERT(INDEX(Htg_StPt_Sch_EZ!$C$4:$I$27,MATCH(Schedules_8760!$C7481,Htg_StPt_Sch_EZ!$B$4:$B$27,0),MATCH(Schedules_8760!$F7481,Htg_StPt_Sch_EZ!$C$3:$I$3,0)),"F","C")</f>
        <v>20.555555555555554</v>
      </c>
      <c r="I7481" s="34">
        <f>CONVERT(INDEX(Htg_StPt_Sch_EZ!$C$31:$I$54,MATCH(Schedules_8760!$C7481,Htg_StPt_Sch_EZ!$B$31:$B$54,0),MATCH(Schedules_8760!$F7481,Htg_StPt_Sch_EZ!$C$30:$I$30,0)),"F","C")</f>
        <v>21.111111111111111</v>
      </c>
      <c r="J7481" s="34">
        <f>CONVERT(INDEX(Clg_StPt_Sch_EZ!$C$4:$I$27,MATCH(Schedules_8760!$C7481,Clg_StPt_Sch_EZ!$B$4:$B$27,0),MATCH(Schedules_8760!$F7481,Clg_StPt_Sch_EZ!$C$3:$I$3,0)),"F","C")</f>
        <v>25.555555555555554</v>
      </c>
      <c r="K7481" s="34">
        <f>CONVERT(INDEX(Clg_StPt_Sch_EZ!$C$31:$I$54,MATCH(Schedules_8760!$C7481,Clg_StPt_Sch_EZ!$B$31:$B$54,0),MATCH(Schedules_8760!$F7481,Clg_StPt_Sch_EZ!$C$30:$I$30,0)),"F","C")</f>
        <v>25</v>
      </c>
      <c r="L7481" s="34">
        <f>CONVERT(INDEX(DHW_StPt_Sch_EZ!$C$4:$I$27,MATCH(Schedules_8760!$C7481,DHW_StPt_Sch_EZ!$B$4:$B$27,0),MATCH(Schedules_8760!$F7481,DHW_StPt_Sch_EZ!$C$3:$I$3,0)),"F","C")</f>
        <v>53.333333333333329</v>
      </c>
      <c r="M7481" s="34">
        <f>CONVERT(INDEX(DHW_StPt_Sch_EZ!$C$31:$I$54,MATCH(Schedules_8760!$C7481,DHW_StPt_Sch_EZ!$B$31:$B$54,0),MATCH(Schedules_8760!$F7481,DHW_StPt_Sch_EZ!$C$30:$I$30,0)),"F","C")</f>
        <v>53.333333333333329</v>
      </c>
      <c r="N7481" s="12"/>
      <c r="O7481" s="12"/>
      <c r="P7481" s="12"/>
    </row>
    <row r="7482" spans="1:16" x14ac:dyDescent="0.25">
      <c r="A7482" s="35">
        <v>7481</v>
      </c>
      <c r="B7482" s="89">
        <v>312.66666666666669</v>
      </c>
      <c r="C7482" s="35">
        <f t="shared" si="580"/>
        <v>17</v>
      </c>
      <c r="D7482" s="35">
        <f t="shared" si="583"/>
        <v>312</v>
      </c>
      <c r="E7482" s="35">
        <f t="shared" si="584"/>
        <v>4</v>
      </c>
      <c r="F7482" s="35" t="str">
        <f t="shared" si="581"/>
        <v>Wednesday</v>
      </c>
      <c r="G7482" s="35">
        <f t="shared" si="582"/>
        <v>11</v>
      </c>
      <c r="H7482" s="34">
        <f>CONVERT(INDEX(Htg_StPt_Sch_EZ!$C$4:$I$27,MATCH(Schedules_8760!$C7482,Htg_StPt_Sch_EZ!$B$4:$B$27,0),MATCH(Schedules_8760!$F7482,Htg_StPt_Sch_EZ!$C$3:$I$3,0)),"F","C")</f>
        <v>20.555555555555554</v>
      </c>
      <c r="I7482" s="34">
        <f>CONVERT(INDEX(Htg_StPt_Sch_EZ!$C$31:$I$54,MATCH(Schedules_8760!$C7482,Htg_StPt_Sch_EZ!$B$31:$B$54,0),MATCH(Schedules_8760!$F7482,Htg_StPt_Sch_EZ!$C$30:$I$30,0)),"F","C")</f>
        <v>17.777777777777779</v>
      </c>
      <c r="J7482" s="34">
        <f>CONVERT(INDEX(Clg_StPt_Sch_EZ!$C$4:$I$27,MATCH(Schedules_8760!$C7482,Clg_StPt_Sch_EZ!$B$4:$B$27,0),MATCH(Schedules_8760!$F7482,Clg_StPt_Sch_EZ!$C$3:$I$3,0)),"F","C")</f>
        <v>25.555555555555554</v>
      </c>
      <c r="K7482" s="34">
        <f>CONVERT(INDEX(Clg_StPt_Sch_EZ!$C$31:$I$54,MATCH(Schedules_8760!$C7482,Clg_StPt_Sch_EZ!$B$31:$B$54,0),MATCH(Schedules_8760!$F7482,Clg_StPt_Sch_EZ!$C$30:$I$30,0)),"F","C")</f>
        <v>25</v>
      </c>
      <c r="L7482" s="34">
        <f>CONVERT(INDEX(DHW_StPt_Sch_EZ!$C$4:$I$27,MATCH(Schedules_8760!$C7482,DHW_StPt_Sch_EZ!$B$4:$B$27,0),MATCH(Schedules_8760!$F7482,DHW_StPt_Sch_EZ!$C$3:$I$3,0)),"F","C")</f>
        <v>53.333333333333329</v>
      </c>
      <c r="M7482" s="34">
        <f>CONVERT(INDEX(DHW_StPt_Sch_EZ!$C$31:$I$54,MATCH(Schedules_8760!$C7482,DHW_StPt_Sch_EZ!$B$31:$B$54,0),MATCH(Schedules_8760!$F7482,DHW_StPt_Sch_EZ!$C$30:$I$30,0)),"F","C")</f>
        <v>53.333333333333329</v>
      </c>
      <c r="N7482" s="12"/>
      <c r="O7482" s="12"/>
      <c r="P7482" s="12"/>
    </row>
    <row r="7483" spans="1:16" x14ac:dyDescent="0.25">
      <c r="A7483" s="35">
        <v>7482</v>
      </c>
      <c r="B7483" s="89">
        <v>312.70833333333331</v>
      </c>
      <c r="C7483" s="35">
        <f t="shared" si="580"/>
        <v>18</v>
      </c>
      <c r="D7483" s="35">
        <f t="shared" si="583"/>
        <v>312</v>
      </c>
      <c r="E7483" s="35">
        <f t="shared" si="584"/>
        <v>4</v>
      </c>
      <c r="F7483" s="35" t="str">
        <f t="shared" si="581"/>
        <v>Wednesday</v>
      </c>
      <c r="G7483" s="35">
        <f t="shared" si="582"/>
        <v>11</v>
      </c>
      <c r="H7483" s="34">
        <f>CONVERT(INDEX(Htg_StPt_Sch_EZ!$C$4:$I$27,MATCH(Schedules_8760!$C7483,Htg_StPt_Sch_EZ!$B$4:$B$27,0),MATCH(Schedules_8760!$F7483,Htg_StPt_Sch_EZ!$C$3:$I$3,0)),"F","C")</f>
        <v>20.555555555555554</v>
      </c>
      <c r="I7483" s="34">
        <f>CONVERT(INDEX(Htg_StPt_Sch_EZ!$C$31:$I$54,MATCH(Schedules_8760!$C7483,Htg_StPt_Sch_EZ!$B$31:$B$54,0),MATCH(Schedules_8760!$F7483,Htg_StPt_Sch_EZ!$C$30:$I$30,0)),"F","C")</f>
        <v>17.777777777777779</v>
      </c>
      <c r="J7483" s="34">
        <f>CONVERT(INDEX(Clg_StPt_Sch_EZ!$C$4:$I$27,MATCH(Schedules_8760!$C7483,Clg_StPt_Sch_EZ!$B$4:$B$27,0),MATCH(Schedules_8760!$F7483,Clg_StPt_Sch_EZ!$C$3:$I$3,0)),"F","C")</f>
        <v>25.555555555555554</v>
      </c>
      <c r="K7483" s="34">
        <f>CONVERT(INDEX(Clg_StPt_Sch_EZ!$C$31:$I$54,MATCH(Schedules_8760!$C7483,Clg_StPt_Sch_EZ!$B$31:$B$54,0),MATCH(Schedules_8760!$F7483,Clg_StPt_Sch_EZ!$C$30:$I$30,0)),"F","C")</f>
        <v>28.333333333333332</v>
      </c>
      <c r="L7483" s="34">
        <f>CONVERT(INDEX(DHW_StPt_Sch_EZ!$C$4:$I$27,MATCH(Schedules_8760!$C7483,DHW_StPt_Sch_EZ!$B$4:$B$27,0),MATCH(Schedules_8760!$F7483,DHW_StPt_Sch_EZ!$C$3:$I$3,0)),"F","C")</f>
        <v>53.333333333333329</v>
      </c>
      <c r="M7483" s="34">
        <f>CONVERT(INDEX(DHW_StPt_Sch_EZ!$C$31:$I$54,MATCH(Schedules_8760!$C7483,DHW_StPt_Sch_EZ!$B$31:$B$54,0),MATCH(Schedules_8760!$F7483,DHW_StPt_Sch_EZ!$C$30:$I$30,0)),"F","C")</f>
        <v>53.333333333333329</v>
      </c>
      <c r="N7483" s="12"/>
      <c r="O7483" s="12"/>
      <c r="P7483" s="12"/>
    </row>
    <row r="7484" spans="1:16" x14ac:dyDescent="0.25">
      <c r="A7484" s="35">
        <v>7483</v>
      </c>
      <c r="B7484" s="89">
        <v>312.75</v>
      </c>
      <c r="C7484" s="35">
        <f t="shared" si="580"/>
        <v>19</v>
      </c>
      <c r="D7484" s="35">
        <f t="shared" si="583"/>
        <v>312</v>
      </c>
      <c r="E7484" s="35">
        <f t="shared" si="584"/>
        <v>4</v>
      </c>
      <c r="F7484" s="35" t="str">
        <f t="shared" si="581"/>
        <v>Wednesday</v>
      </c>
      <c r="G7484" s="35">
        <f t="shared" si="582"/>
        <v>11</v>
      </c>
      <c r="H7484" s="34">
        <f>CONVERT(INDEX(Htg_StPt_Sch_EZ!$C$4:$I$27,MATCH(Schedules_8760!$C7484,Htg_StPt_Sch_EZ!$B$4:$B$27,0),MATCH(Schedules_8760!$F7484,Htg_StPt_Sch_EZ!$C$3:$I$3,0)),"F","C")</f>
        <v>20.555555555555554</v>
      </c>
      <c r="I7484" s="34">
        <f>CONVERT(INDEX(Htg_StPt_Sch_EZ!$C$31:$I$54,MATCH(Schedules_8760!$C7484,Htg_StPt_Sch_EZ!$B$31:$B$54,0),MATCH(Schedules_8760!$F7484,Htg_StPt_Sch_EZ!$C$30:$I$30,0)),"F","C")</f>
        <v>18.333333333333332</v>
      </c>
      <c r="J7484" s="34">
        <f>CONVERT(INDEX(Clg_StPt_Sch_EZ!$C$4:$I$27,MATCH(Schedules_8760!$C7484,Clg_StPt_Sch_EZ!$B$4:$B$27,0),MATCH(Schedules_8760!$F7484,Clg_StPt_Sch_EZ!$C$3:$I$3,0)),"F","C")</f>
        <v>25.555555555555554</v>
      </c>
      <c r="K7484" s="34">
        <f>CONVERT(INDEX(Clg_StPt_Sch_EZ!$C$31:$I$54,MATCH(Schedules_8760!$C7484,Clg_StPt_Sch_EZ!$B$31:$B$54,0),MATCH(Schedules_8760!$F7484,Clg_StPt_Sch_EZ!$C$30:$I$30,0)),"F","C")</f>
        <v>28.333333333333332</v>
      </c>
      <c r="L7484" s="34">
        <f>CONVERT(INDEX(DHW_StPt_Sch_EZ!$C$4:$I$27,MATCH(Schedules_8760!$C7484,DHW_StPt_Sch_EZ!$B$4:$B$27,0),MATCH(Schedules_8760!$F7484,DHW_StPt_Sch_EZ!$C$3:$I$3,0)),"F","C")</f>
        <v>53.333333333333329</v>
      </c>
      <c r="M7484" s="34">
        <f>CONVERT(INDEX(DHW_StPt_Sch_EZ!$C$31:$I$54,MATCH(Schedules_8760!$C7484,DHW_StPt_Sch_EZ!$B$31:$B$54,0),MATCH(Schedules_8760!$F7484,DHW_StPt_Sch_EZ!$C$30:$I$30,0)),"F","C")</f>
        <v>53.333333333333329</v>
      </c>
      <c r="N7484" s="12"/>
      <c r="O7484" s="12"/>
      <c r="P7484" s="12"/>
    </row>
    <row r="7485" spans="1:16" x14ac:dyDescent="0.25">
      <c r="A7485" s="35">
        <v>7484</v>
      </c>
      <c r="B7485" s="89">
        <v>312.79166666666669</v>
      </c>
      <c r="C7485" s="35">
        <f t="shared" si="580"/>
        <v>20</v>
      </c>
      <c r="D7485" s="35">
        <f t="shared" si="583"/>
        <v>312</v>
      </c>
      <c r="E7485" s="35">
        <f t="shared" si="584"/>
        <v>4</v>
      </c>
      <c r="F7485" s="35" t="str">
        <f t="shared" si="581"/>
        <v>Wednesday</v>
      </c>
      <c r="G7485" s="35">
        <f t="shared" si="582"/>
        <v>11</v>
      </c>
      <c r="H7485" s="34">
        <f>CONVERT(INDEX(Htg_StPt_Sch_EZ!$C$4:$I$27,MATCH(Schedules_8760!$C7485,Htg_StPt_Sch_EZ!$B$4:$B$27,0),MATCH(Schedules_8760!$F7485,Htg_StPt_Sch_EZ!$C$3:$I$3,0)),"F","C")</f>
        <v>20.555555555555554</v>
      </c>
      <c r="I7485" s="34">
        <f>CONVERT(INDEX(Htg_StPt_Sch_EZ!$C$31:$I$54,MATCH(Schedules_8760!$C7485,Htg_StPt_Sch_EZ!$B$31:$B$54,0),MATCH(Schedules_8760!$F7485,Htg_StPt_Sch_EZ!$C$30:$I$30,0)),"F","C")</f>
        <v>18.888888888888889</v>
      </c>
      <c r="J7485" s="34">
        <f>CONVERT(INDEX(Clg_StPt_Sch_EZ!$C$4:$I$27,MATCH(Schedules_8760!$C7485,Clg_StPt_Sch_EZ!$B$4:$B$27,0),MATCH(Schedules_8760!$F7485,Clg_StPt_Sch_EZ!$C$3:$I$3,0)),"F","C")</f>
        <v>25.555555555555554</v>
      </c>
      <c r="K7485" s="34">
        <f>CONVERT(INDEX(Clg_StPt_Sch_EZ!$C$31:$I$54,MATCH(Schedules_8760!$C7485,Clg_StPt_Sch_EZ!$B$31:$B$54,0),MATCH(Schedules_8760!$F7485,Clg_StPt_Sch_EZ!$C$30:$I$30,0)),"F","C")</f>
        <v>28.333333333333332</v>
      </c>
      <c r="L7485" s="34">
        <f>CONVERT(INDEX(DHW_StPt_Sch_EZ!$C$4:$I$27,MATCH(Schedules_8760!$C7485,DHW_StPt_Sch_EZ!$B$4:$B$27,0),MATCH(Schedules_8760!$F7485,DHW_StPt_Sch_EZ!$C$3:$I$3,0)),"F","C")</f>
        <v>53.333333333333329</v>
      </c>
      <c r="M7485" s="34">
        <f>CONVERT(INDEX(DHW_StPt_Sch_EZ!$C$31:$I$54,MATCH(Schedules_8760!$C7485,DHW_StPt_Sch_EZ!$B$31:$B$54,0),MATCH(Schedules_8760!$F7485,DHW_StPt_Sch_EZ!$C$30:$I$30,0)),"F","C")</f>
        <v>53.333333333333329</v>
      </c>
      <c r="N7485" s="12"/>
      <c r="O7485" s="12"/>
      <c r="P7485" s="12"/>
    </row>
    <row r="7486" spans="1:16" x14ac:dyDescent="0.25">
      <c r="A7486" s="35">
        <v>7485</v>
      </c>
      <c r="B7486" s="89">
        <v>312.83333333333331</v>
      </c>
      <c r="C7486" s="35">
        <f t="shared" si="580"/>
        <v>21</v>
      </c>
      <c r="D7486" s="35">
        <f t="shared" si="583"/>
        <v>312</v>
      </c>
      <c r="E7486" s="35">
        <f t="shared" si="584"/>
        <v>4</v>
      </c>
      <c r="F7486" s="35" t="str">
        <f t="shared" si="581"/>
        <v>Wednesday</v>
      </c>
      <c r="G7486" s="35">
        <f t="shared" si="582"/>
        <v>11</v>
      </c>
      <c r="H7486" s="34">
        <f>CONVERT(INDEX(Htg_StPt_Sch_EZ!$C$4:$I$27,MATCH(Schedules_8760!$C7486,Htg_StPt_Sch_EZ!$B$4:$B$27,0),MATCH(Schedules_8760!$F7486,Htg_StPt_Sch_EZ!$C$3:$I$3,0)),"F","C")</f>
        <v>20.555555555555554</v>
      </c>
      <c r="I7486" s="34">
        <f>CONVERT(INDEX(Htg_StPt_Sch_EZ!$C$31:$I$54,MATCH(Schedules_8760!$C7486,Htg_StPt_Sch_EZ!$B$31:$B$54,0),MATCH(Schedules_8760!$F7486,Htg_StPt_Sch_EZ!$C$30:$I$30,0)),"F","C")</f>
        <v>19.444444444444443</v>
      </c>
      <c r="J7486" s="34">
        <f>CONVERT(INDEX(Clg_StPt_Sch_EZ!$C$4:$I$27,MATCH(Schedules_8760!$C7486,Clg_StPt_Sch_EZ!$B$4:$B$27,0),MATCH(Schedules_8760!$F7486,Clg_StPt_Sch_EZ!$C$3:$I$3,0)),"F","C")</f>
        <v>25.555555555555554</v>
      </c>
      <c r="K7486" s="34">
        <f>CONVERT(INDEX(Clg_StPt_Sch_EZ!$C$31:$I$54,MATCH(Schedules_8760!$C7486,Clg_StPt_Sch_EZ!$B$31:$B$54,0),MATCH(Schedules_8760!$F7486,Clg_StPt_Sch_EZ!$C$30:$I$30,0)),"F","C")</f>
        <v>28.333333333333332</v>
      </c>
      <c r="L7486" s="34">
        <f>CONVERT(INDEX(DHW_StPt_Sch_EZ!$C$4:$I$27,MATCH(Schedules_8760!$C7486,DHW_StPt_Sch_EZ!$B$4:$B$27,0),MATCH(Schedules_8760!$F7486,DHW_StPt_Sch_EZ!$C$3:$I$3,0)),"F","C")</f>
        <v>53.333333333333329</v>
      </c>
      <c r="M7486" s="34">
        <f>CONVERT(INDEX(DHW_StPt_Sch_EZ!$C$31:$I$54,MATCH(Schedules_8760!$C7486,DHW_StPt_Sch_EZ!$B$31:$B$54,0),MATCH(Schedules_8760!$F7486,DHW_StPt_Sch_EZ!$C$30:$I$30,0)),"F","C")</f>
        <v>53.333333333333329</v>
      </c>
      <c r="N7486" s="12"/>
      <c r="O7486" s="12"/>
      <c r="P7486" s="12"/>
    </row>
    <row r="7487" spans="1:16" x14ac:dyDescent="0.25">
      <c r="A7487" s="35">
        <v>7486</v>
      </c>
      <c r="B7487" s="89">
        <v>312.875</v>
      </c>
      <c r="C7487" s="35">
        <f t="shared" si="580"/>
        <v>22</v>
      </c>
      <c r="D7487" s="35">
        <f t="shared" si="583"/>
        <v>312</v>
      </c>
      <c r="E7487" s="35">
        <f t="shared" si="584"/>
        <v>4</v>
      </c>
      <c r="F7487" s="35" t="str">
        <f t="shared" si="581"/>
        <v>Wednesday</v>
      </c>
      <c r="G7487" s="35">
        <f t="shared" si="582"/>
        <v>11</v>
      </c>
      <c r="H7487" s="34">
        <f>CONVERT(INDEX(Htg_StPt_Sch_EZ!$C$4:$I$27,MATCH(Schedules_8760!$C7487,Htg_StPt_Sch_EZ!$B$4:$B$27,0),MATCH(Schedules_8760!$F7487,Htg_StPt_Sch_EZ!$C$3:$I$3,0)),"F","C")</f>
        <v>20.555555555555554</v>
      </c>
      <c r="I7487" s="34">
        <f>CONVERT(INDEX(Htg_StPt_Sch_EZ!$C$31:$I$54,MATCH(Schedules_8760!$C7487,Htg_StPt_Sch_EZ!$B$31:$B$54,0),MATCH(Schedules_8760!$F7487,Htg_StPt_Sch_EZ!$C$30:$I$30,0)),"F","C")</f>
        <v>19.444444444444443</v>
      </c>
      <c r="J7487" s="34">
        <f>CONVERT(INDEX(Clg_StPt_Sch_EZ!$C$4:$I$27,MATCH(Schedules_8760!$C7487,Clg_StPt_Sch_EZ!$B$4:$B$27,0),MATCH(Schedules_8760!$F7487,Clg_StPt_Sch_EZ!$C$3:$I$3,0)),"F","C")</f>
        <v>25.555555555555554</v>
      </c>
      <c r="K7487" s="34">
        <f>CONVERT(INDEX(Clg_StPt_Sch_EZ!$C$31:$I$54,MATCH(Schedules_8760!$C7487,Clg_StPt_Sch_EZ!$B$31:$B$54,0),MATCH(Schedules_8760!$F7487,Clg_StPt_Sch_EZ!$C$30:$I$30,0)),"F","C")</f>
        <v>28.333333333333332</v>
      </c>
      <c r="L7487" s="34">
        <f>CONVERT(INDEX(DHW_StPt_Sch_EZ!$C$4:$I$27,MATCH(Schedules_8760!$C7487,DHW_StPt_Sch_EZ!$B$4:$B$27,0),MATCH(Schedules_8760!$F7487,DHW_StPt_Sch_EZ!$C$3:$I$3,0)),"F","C")</f>
        <v>53.333333333333329</v>
      </c>
      <c r="M7487" s="34">
        <f>CONVERT(INDEX(DHW_StPt_Sch_EZ!$C$31:$I$54,MATCH(Schedules_8760!$C7487,DHW_StPt_Sch_EZ!$B$31:$B$54,0),MATCH(Schedules_8760!$F7487,DHW_StPt_Sch_EZ!$C$30:$I$30,0)),"F","C")</f>
        <v>53.333333333333329</v>
      </c>
      <c r="N7487" s="12"/>
      <c r="O7487" s="12"/>
      <c r="P7487" s="12"/>
    </row>
    <row r="7488" spans="1:16" x14ac:dyDescent="0.25">
      <c r="A7488" s="35">
        <v>7487</v>
      </c>
      <c r="B7488" s="89">
        <v>312.91666666666669</v>
      </c>
      <c r="C7488" s="35">
        <f t="shared" si="580"/>
        <v>23</v>
      </c>
      <c r="D7488" s="35">
        <f t="shared" si="583"/>
        <v>312</v>
      </c>
      <c r="E7488" s="35">
        <f t="shared" si="584"/>
        <v>4</v>
      </c>
      <c r="F7488" s="35" t="str">
        <f t="shared" si="581"/>
        <v>Wednesday</v>
      </c>
      <c r="G7488" s="35">
        <f t="shared" si="582"/>
        <v>11</v>
      </c>
      <c r="H7488" s="34">
        <f>CONVERT(INDEX(Htg_StPt_Sch_EZ!$C$4:$I$27,MATCH(Schedules_8760!$C7488,Htg_StPt_Sch_EZ!$B$4:$B$27,0),MATCH(Schedules_8760!$F7488,Htg_StPt_Sch_EZ!$C$3:$I$3,0)),"F","C")</f>
        <v>20.555555555555554</v>
      </c>
      <c r="I7488" s="34">
        <f>CONVERT(INDEX(Htg_StPt_Sch_EZ!$C$31:$I$54,MATCH(Schedules_8760!$C7488,Htg_StPt_Sch_EZ!$B$31:$B$54,0),MATCH(Schedules_8760!$F7488,Htg_StPt_Sch_EZ!$C$30:$I$30,0)),"F","C")</f>
        <v>19.444444444444443</v>
      </c>
      <c r="J7488" s="34">
        <f>CONVERT(INDEX(Clg_StPt_Sch_EZ!$C$4:$I$27,MATCH(Schedules_8760!$C7488,Clg_StPt_Sch_EZ!$B$4:$B$27,0),MATCH(Schedules_8760!$F7488,Clg_StPt_Sch_EZ!$C$3:$I$3,0)),"F","C")</f>
        <v>25.555555555555554</v>
      </c>
      <c r="K7488" s="34">
        <f>CONVERT(INDEX(Clg_StPt_Sch_EZ!$C$31:$I$54,MATCH(Schedules_8760!$C7488,Clg_StPt_Sch_EZ!$B$31:$B$54,0),MATCH(Schedules_8760!$F7488,Clg_StPt_Sch_EZ!$C$30:$I$30,0)),"F","C")</f>
        <v>28.333333333333332</v>
      </c>
      <c r="L7488" s="34">
        <f>CONVERT(INDEX(DHW_StPt_Sch_EZ!$C$4:$I$27,MATCH(Schedules_8760!$C7488,DHW_StPt_Sch_EZ!$B$4:$B$27,0),MATCH(Schedules_8760!$F7488,DHW_StPt_Sch_EZ!$C$3:$I$3,0)),"F","C")</f>
        <v>53.333333333333329</v>
      </c>
      <c r="M7488" s="34">
        <f>CONVERT(INDEX(DHW_StPt_Sch_EZ!$C$31:$I$54,MATCH(Schedules_8760!$C7488,DHW_StPt_Sch_EZ!$B$31:$B$54,0),MATCH(Schedules_8760!$F7488,DHW_StPt_Sch_EZ!$C$30:$I$30,0)),"F","C")</f>
        <v>53.333333333333329</v>
      </c>
      <c r="N7488" s="12"/>
      <c r="O7488" s="12"/>
      <c r="P7488" s="12"/>
    </row>
    <row r="7489" spans="1:16" x14ac:dyDescent="0.25">
      <c r="A7489" s="35">
        <v>7488</v>
      </c>
      <c r="B7489" s="89">
        <v>312.95833333333331</v>
      </c>
      <c r="C7489" s="35">
        <f t="shared" si="580"/>
        <v>24</v>
      </c>
      <c r="D7489" s="35">
        <f t="shared" si="583"/>
        <v>312</v>
      </c>
      <c r="E7489" s="35">
        <f t="shared" si="584"/>
        <v>4</v>
      </c>
      <c r="F7489" s="35" t="str">
        <f t="shared" si="581"/>
        <v>Wednesday</v>
      </c>
      <c r="G7489" s="35">
        <f t="shared" si="582"/>
        <v>11</v>
      </c>
      <c r="H7489" s="34">
        <f>CONVERT(INDEX(Htg_StPt_Sch_EZ!$C$4:$I$27,MATCH(Schedules_8760!$C7489,Htg_StPt_Sch_EZ!$B$4:$B$27,0),MATCH(Schedules_8760!$F7489,Htg_StPt_Sch_EZ!$C$3:$I$3,0)),"F","C")</f>
        <v>20.555555555555554</v>
      </c>
      <c r="I7489" s="34">
        <f>CONVERT(INDEX(Htg_StPt_Sch_EZ!$C$31:$I$54,MATCH(Schedules_8760!$C7489,Htg_StPt_Sch_EZ!$B$31:$B$54,0),MATCH(Schedules_8760!$F7489,Htg_StPt_Sch_EZ!$C$30:$I$30,0)),"F","C")</f>
        <v>19.444444444444443</v>
      </c>
      <c r="J7489" s="34">
        <f>CONVERT(INDEX(Clg_StPt_Sch_EZ!$C$4:$I$27,MATCH(Schedules_8760!$C7489,Clg_StPt_Sch_EZ!$B$4:$B$27,0),MATCH(Schedules_8760!$F7489,Clg_StPt_Sch_EZ!$C$3:$I$3,0)),"F","C")</f>
        <v>25.555555555555554</v>
      </c>
      <c r="K7489" s="34">
        <f>CONVERT(INDEX(Clg_StPt_Sch_EZ!$C$31:$I$54,MATCH(Schedules_8760!$C7489,Clg_StPt_Sch_EZ!$B$31:$B$54,0),MATCH(Schedules_8760!$F7489,Clg_StPt_Sch_EZ!$C$30:$I$30,0)),"F","C")</f>
        <v>28.333333333333332</v>
      </c>
      <c r="L7489" s="34">
        <f>CONVERT(INDEX(DHW_StPt_Sch_EZ!$C$4:$I$27,MATCH(Schedules_8760!$C7489,DHW_StPt_Sch_EZ!$B$4:$B$27,0),MATCH(Schedules_8760!$F7489,DHW_StPt_Sch_EZ!$C$3:$I$3,0)),"F","C")</f>
        <v>53.333333333333329</v>
      </c>
      <c r="M7489" s="34">
        <f>CONVERT(INDEX(DHW_StPt_Sch_EZ!$C$31:$I$54,MATCH(Schedules_8760!$C7489,DHW_StPt_Sch_EZ!$B$31:$B$54,0),MATCH(Schedules_8760!$F7489,DHW_StPt_Sch_EZ!$C$30:$I$30,0)),"F","C")</f>
        <v>53.333333333333329</v>
      </c>
      <c r="N7489" s="12"/>
      <c r="O7489" s="12"/>
      <c r="P7489" s="12"/>
    </row>
    <row r="7490" spans="1:16" x14ac:dyDescent="0.25">
      <c r="A7490" s="35">
        <v>7489</v>
      </c>
      <c r="B7490" s="89">
        <v>313</v>
      </c>
      <c r="C7490" s="35">
        <f t="shared" ref="C7490:C7553" si="585">HOUR(B7490)+1</f>
        <v>1</v>
      </c>
      <c r="D7490" s="35">
        <f t="shared" si="583"/>
        <v>313</v>
      </c>
      <c r="E7490" s="35">
        <f t="shared" si="584"/>
        <v>5</v>
      </c>
      <c r="F7490" s="35" t="str">
        <f t="shared" ref="F7490:F7553" si="586">IF(E7490=1,"Sunday",IF(E7490=2,"Monday",IF(E7490=3,"Tuesday",IF(E7490=4,"Wednesday",IF(E7490=5,"Thursday",IF(E7490=6,"Friday","Saturday"))))))</f>
        <v>Thursday</v>
      </c>
      <c r="G7490" s="35">
        <f t="shared" ref="G7490:G7553" si="587">MONTH(B7490)</f>
        <v>11</v>
      </c>
      <c r="H7490" s="34">
        <f>CONVERT(INDEX(Htg_StPt_Sch_EZ!$C$4:$I$27,MATCH(Schedules_8760!$C7490,Htg_StPt_Sch_EZ!$B$4:$B$27,0),MATCH(Schedules_8760!$F7490,Htg_StPt_Sch_EZ!$C$3:$I$3,0)),"F","C")</f>
        <v>20.555555555555554</v>
      </c>
      <c r="I7490" s="34">
        <f>CONVERT(INDEX(Htg_StPt_Sch_EZ!$C$31:$I$54,MATCH(Schedules_8760!$C7490,Htg_StPt_Sch_EZ!$B$31:$B$54,0),MATCH(Schedules_8760!$F7490,Htg_StPt_Sch_EZ!$C$30:$I$30,0)),"F","C")</f>
        <v>19.444444444444443</v>
      </c>
      <c r="J7490" s="34">
        <f>CONVERT(INDEX(Clg_StPt_Sch_EZ!$C$4:$I$27,MATCH(Schedules_8760!$C7490,Clg_StPt_Sch_EZ!$B$4:$B$27,0),MATCH(Schedules_8760!$F7490,Clg_StPt_Sch_EZ!$C$3:$I$3,0)),"F","C")</f>
        <v>25.555555555555554</v>
      </c>
      <c r="K7490" s="34">
        <f>CONVERT(INDEX(Clg_StPt_Sch_EZ!$C$31:$I$54,MATCH(Schedules_8760!$C7490,Clg_StPt_Sch_EZ!$B$31:$B$54,0),MATCH(Schedules_8760!$F7490,Clg_StPt_Sch_EZ!$C$30:$I$30,0)),"F","C")</f>
        <v>28.333333333333332</v>
      </c>
      <c r="L7490" s="34">
        <f>CONVERT(INDEX(DHW_StPt_Sch_EZ!$C$4:$I$27,MATCH(Schedules_8760!$C7490,DHW_StPt_Sch_EZ!$B$4:$B$27,0),MATCH(Schedules_8760!$F7490,DHW_StPt_Sch_EZ!$C$3:$I$3,0)),"F","C")</f>
        <v>53.333333333333329</v>
      </c>
      <c r="M7490" s="34">
        <f>CONVERT(INDEX(DHW_StPt_Sch_EZ!$C$31:$I$54,MATCH(Schedules_8760!$C7490,DHW_StPt_Sch_EZ!$B$31:$B$54,0),MATCH(Schedules_8760!$F7490,DHW_StPt_Sch_EZ!$C$30:$I$30,0)),"F","C")</f>
        <v>53.333333333333329</v>
      </c>
      <c r="N7490" s="12"/>
      <c r="O7490" s="12"/>
      <c r="P7490" s="12"/>
    </row>
    <row r="7491" spans="1:16" x14ac:dyDescent="0.25">
      <c r="A7491" s="35">
        <v>7490</v>
      </c>
      <c r="B7491" s="89">
        <v>313.04166666666669</v>
      </c>
      <c r="C7491" s="35">
        <f t="shared" si="585"/>
        <v>2</v>
      </c>
      <c r="D7491" s="35">
        <f t="shared" ref="D7491:D7554" si="588">IF(C7491=1,D7490+1,D7490)</f>
        <v>313</v>
      </c>
      <c r="E7491" s="35">
        <f t="shared" ref="E7491:E7554" si="589">IF(AND(C7491=1,E7490=7),1,IF(C7491=1,E7490+1,E7490))</f>
        <v>5</v>
      </c>
      <c r="F7491" s="35" t="str">
        <f t="shared" si="586"/>
        <v>Thursday</v>
      </c>
      <c r="G7491" s="35">
        <f t="shared" si="587"/>
        <v>11</v>
      </c>
      <c r="H7491" s="34">
        <f>CONVERT(INDEX(Htg_StPt_Sch_EZ!$C$4:$I$27,MATCH(Schedules_8760!$C7491,Htg_StPt_Sch_EZ!$B$4:$B$27,0),MATCH(Schedules_8760!$F7491,Htg_StPt_Sch_EZ!$C$3:$I$3,0)),"F","C")</f>
        <v>20.555555555555554</v>
      </c>
      <c r="I7491" s="34">
        <f>CONVERT(INDEX(Htg_StPt_Sch_EZ!$C$31:$I$54,MATCH(Schedules_8760!$C7491,Htg_StPt_Sch_EZ!$B$31:$B$54,0),MATCH(Schedules_8760!$F7491,Htg_StPt_Sch_EZ!$C$30:$I$30,0)),"F","C")</f>
        <v>19.444444444444443</v>
      </c>
      <c r="J7491" s="34">
        <f>CONVERT(INDEX(Clg_StPt_Sch_EZ!$C$4:$I$27,MATCH(Schedules_8760!$C7491,Clg_StPt_Sch_EZ!$B$4:$B$27,0),MATCH(Schedules_8760!$F7491,Clg_StPt_Sch_EZ!$C$3:$I$3,0)),"F","C")</f>
        <v>25.555555555555554</v>
      </c>
      <c r="K7491" s="34">
        <f>CONVERT(INDEX(Clg_StPt_Sch_EZ!$C$31:$I$54,MATCH(Schedules_8760!$C7491,Clg_StPt_Sch_EZ!$B$31:$B$54,0),MATCH(Schedules_8760!$F7491,Clg_StPt_Sch_EZ!$C$30:$I$30,0)),"F","C")</f>
        <v>28.333333333333332</v>
      </c>
      <c r="L7491" s="34">
        <f>CONVERT(INDEX(DHW_StPt_Sch_EZ!$C$4:$I$27,MATCH(Schedules_8760!$C7491,DHW_StPt_Sch_EZ!$B$4:$B$27,0),MATCH(Schedules_8760!$F7491,DHW_StPt_Sch_EZ!$C$3:$I$3,0)),"F","C")</f>
        <v>53.333333333333329</v>
      </c>
      <c r="M7491" s="34">
        <f>CONVERT(INDEX(DHW_StPt_Sch_EZ!$C$31:$I$54,MATCH(Schedules_8760!$C7491,DHW_StPt_Sch_EZ!$B$31:$B$54,0),MATCH(Schedules_8760!$F7491,DHW_StPt_Sch_EZ!$C$30:$I$30,0)),"F","C")</f>
        <v>53.333333333333329</v>
      </c>
      <c r="N7491" s="12"/>
      <c r="O7491" s="12"/>
      <c r="P7491" s="12"/>
    </row>
    <row r="7492" spans="1:16" x14ac:dyDescent="0.25">
      <c r="A7492" s="35">
        <v>7491</v>
      </c>
      <c r="B7492" s="89">
        <v>313.08333333333331</v>
      </c>
      <c r="C7492" s="35">
        <f t="shared" si="585"/>
        <v>3</v>
      </c>
      <c r="D7492" s="35">
        <f t="shared" si="588"/>
        <v>313</v>
      </c>
      <c r="E7492" s="35">
        <f t="shared" si="589"/>
        <v>5</v>
      </c>
      <c r="F7492" s="35" t="str">
        <f t="shared" si="586"/>
        <v>Thursday</v>
      </c>
      <c r="G7492" s="35">
        <f t="shared" si="587"/>
        <v>11</v>
      </c>
      <c r="H7492" s="34">
        <f>CONVERT(INDEX(Htg_StPt_Sch_EZ!$C$4:$I$27,MATCH(Schedules_8760!$C7492,Htg_StPt_Sch_EZ!$B$4:$B$27,0),MATCH(Schedules_8760!$F7492,Htg_StPt_Sch_EZ!$C$3:$I$3,0)),"F","C")</f>
        <v>20.555555555555554</v>
      </c>
      <c r="I7492" s="34">
        <f>CONVERT(INDEX(Htg_StPt_Sch_EZ!$C$31:$I$54,MATCH(Schedules_8760!$C7492,Htg_StPt_Sch_EZ!$B$31:$B$54,0),MATCH(Schedules_8760!$F7492,Htg_StPt_Sch_EZ!$C$30:$I$30,0)),"F","C")</f>
        <v>19.444444444444443</v>
      </c>
      <c r="J7492" s="34">
        <f>CONVERT(INDEX(Clg_StPt_Sch_EZ!$C$4:$I$27,MATCH(Schedules_8760!$C7492,Clg_StPt_Sch_EZ!$B$4:$B$27,0),MATCH(Schedules_8760!$F7492,Clg_StPt_Sch_EZ!$C$3:$I$3,0)),"F","C")</f>
        <v>25.555555555555554</v>
      </c>
      <c r="K7492" s="34">
        <f>CONVERT(INDEX(Clg_StPt_Sch_EZ!$C$31:$I$54,MATCH(Schedules_8760!$C7492,Clg_StPt_Sch_EZ!$B$31:$B$54,0),MATCH(Schedules_8760!$F7492,Clg_StPt_Sch_EZ!$C$30:$I$30,0)),"F","C")</f>
        <v>28.333333333333332</v>
      </c>
      <c r="L7492" s="34">
        <f>CONVERT(INDEX(DHW_StPt_Sch_EZ!$C$4:$I$27,MATCH(Schedules_8760!$C7492,DHW_StPt_Sch_EZ!$B$4:$B$27,0),MATCH(Schedules_8760!$F7492,DHW_StPt_Sch_EZ!$C$3:$I$3,0)),"F","C")</f>
        <v>53.333333333333329</v>
      </c>
      <c r="M7492" s="34">
        <f>CONVERT(INDEX(DHW_StPt_Sch_EZ!$C$31:$I$54,MATCH(Schedules_8760!$C7492,DHW_StPt_Sch_EZ!$B$31:$B$54,0),MATCH(Schedules_8760!$F7492,DHW_StPt_Sch_EZ!$C$30:$I$30,0)),"F","C")</f>
        <v>53.333333333333329</v>
      </c>
      <c r="N7492" s="12"/>
      <c r="O7492" s="12"/>
      <c r="P7492" s="12"/>
    </row>
    <row r="7493" spans="1:16" x14ac:dyDescent="0.25">
      <c r="A7493" s="35">
        <v>7492</v>
      </c>
      <c r="B7493" s="89">
        <v>313.125</v>
      </c>
      <c r="C7493" s="35">
        <f t="shared" si="585"/>
        <v>4</v>
      </c>
      <c r="D7493" s="35">
        <f t="shared" si="588"/>
        <v>313</v>
      </c>
      <c r="E7493" s="35">
        <f t="shared" si="589"/>
        <v>5</v>
      </c>
      <c r="F7493" s="35" t="str">
        <f t="shared" si="586"/>
        <v>Thursday</v>
      </c>
      <c r="G7493" s="35">
        <f t="shared" si="587"/>
        <v>11</v>
      </c>
      <c r="H7493" s="34">
        <f>CONVERT(INDEX(Htg_StPt_Sch_EZ!$C$4:$I$27,MATCH(Schedules_8760!$C7493,Htg_StPt_Sch_EZ!$B$4:$B$27,0),MATCH(Schedules_8760!$F7493,Htg_StPt_Sch_EZ!$C$3:$I$3,0)),"F","C")</f>
        <v>20.555555555555554</v>
      </c>
      <c r="I7493" s="34">
        <f>CONVERT(INDEX(Htg_StPt_Sch_EZ!$C$31:$I$54,MATCH(Schedules_8760!$C7493,Htg_StPt_Sch_EZ!$B$31:$B$54,0),MATCH(Schedules_8760!$F7493,Htg_StPt_Sch_EZ!$C$30:$I$30,0)),"F","C")</f>
        <v>19.444444444444443</v>
      </c>
      <c r="J7493" s="34">
        <f>CONVERT(INDEX(Clg_StPt_Sch_EZ!$C$4:$I$27,MATCH(Schedules_8760!$C7493,Clg_StPt_Sch_EZ!$B$4:$B$27,0),MATCH(Schedules_8760!$F7493,Clg_StPt_Sch_EZ!$C$3:$I$3,0)),"F","C")</f>
        <v>25.555555555555554</v>
      </c>
      <c r="K7493" s="34">
        <f>CONVERT(INDEX(Clg_StPt_Sch_EZ!$C$31:$I$54,MATCH(Schedules_8760!$C7493,Clg_StPt_Sch_EZ!$B$31:$B$54,0),MATCH(Schedules_8760!$F7493,Clg_StPt_Sch_EZ!$C$30:$I$30,0)),"F","C")</f>
        <v>28.333333333333332</v>
      </c>
      <c r="L7493" s="34">
        <f>CONVERT(INDEX(DHW_StPt_Sch_EZ!$C$4:$I$27,MATCH(Schedules_8760!$C7493,DHW_StPt_Sch_EZ!$B$4:$B$27,0),MATCH(Schedules_8760!$F7493,DHW_StPt_Sch_EZ!$C$3:$I$3,0)),"F","C")</f>
        <v>53.333333333333329</v>
      </c>
      <c r="M7493" s="34">
        <f>CONVERT(INDEX(DHW_StPt_Sch_EZ!$C$31:$I$54,MATCH(Schedules_8760!$C7493,DHW_StPt_Sch_EZ!$B$31:$B$54,0),MATCH(Schedules_8760!$F7493,DHW_StPt_Sch_EZ!$C$30:$I$30,0)),"F","C")</f>
        <v>53.333333333333329</v>
      </c>
      <c r="N7493" s="12"/>
      <c r="O7493" s="12"/>
      <c r="P7493" s="12"/>
    </row>
    <row r="7494" spans="1:16" x14ac:dyDescent="0.25">
      <c r="A7494" s="35">
        <v>7493</v>
      </c>
      <c r="B7494" s="89">
        <v>313.16666666666669</v>
      </c>
      <c r="C7494" s="35">
        <f t="shared" si="585"/>
        <v>5</v>
      </c>
      <c r="D7494" s="35">
        <f t="shared" si="588"/>
        <v>313</v>
      </c>
      <c r="E7494" s="35">
        <f t="shared" si="589"/>
        <v>5</v>
      </c>
      <c r="F7494" s="35" t="str">
        <f t="shared" si="586"/>
        <v>Thursday</v>
      </c>
      <c r="G7494" s="35">
        <f t="shared" si="587"/>
        <v>11</v>
      </c>
      <c r="H7494" s="34">
        <f>CONVERT(INDEX(Htg_StPt_Sch_EZ!$C$4:$I$27,MATCH(Schedules_8760!$C7494,Htg_StPt_Sch_EZ!$B$4:$B$27,0),MATCH(Schedules_8760!$F7494,Htg_StPt_Sch_EZ!$C$3:$I$3,0)),"F","C")</f>
        <v>20.555555555555554</v>
      </c>
      <c r="I7494" s="34">
        <f>CONVERT(INDEX(Htg_StPt_Sch_EZ!$C$31:$I$54,MATCH(Schedules_8760!$C7494,Htg_StPt_Sch_EZ!$B$31:$B$54,0),MATCH(Schedules_8760!$F7494,Htg_StPt_Sch_EZ!$C$30:$I$30,0)),"F","C")</f>
        <v>19.444444444444443</v>
      </c>
      <c r="J7494" s="34">
        <f>CONVERT(INDEX(Clg_StPt_Sch_EZ!$C$4:$I$27,MATCH(Schedules_8760!$C7494,Clg_StPt_Sch_EZ!$B$4:$B$27,0),MATCH(Schedules_8760!$F7494,Clg_StPt_Sch_EZ!$C$3:$I$3,0)),"F","C")</f>
        <v>25.555555555555554</v>
      </c>
      <c r="K7494" s="34">
        <f>CONVERT(INDEX(Clg_StPt_Sch_EZ!$C$31:$I$54,MATCH(Schedules_8760!$C7494,Clg_StPt_Sch_EZ!$B$31:$B$54,0),MATCH(Schedules_8760!$F7494,Clg_StPt_Sch_EZ!$C$30:$I$30,0)),"F","C")</f>
        <v>28.333333333333332</v>
      </c>
      <c r="L7494" s="34">
        <f>CONVERT(INDEX(DHW_StPt_Sch_EZ!$C$4:$I$27,MATCH(Schedules_8760!$C7494,DHW_StPt_Sch_EZ!$B$4:$B$27,0),MATCH(Schedules_8760!$F7494,DHW_StPt_Sch_EZ!$C$3:$I$3,0)),"F","C")</f>
        <v>53.333333333333329</v>
      </c>
      <c r="M7494" s="34">
        <f>CONVERT(INDEX(DHW_StPt_Sch_EZ!$C$31:$I$54,MATCH(Schedules_8760!$C7494,DHW_StPt_Sch_EZ!$B$31:$B$54,0),MATCH(Schedules_8760!$F7494,DHW_StPt_Sch_EZ!$C$30:$I$30,0)),"F","C")</f>
        <v>53.333333333333329</v>
      </c>
      <c r="N7494" s="12"/>
      <c r="O7494" s="12"/>
      <c r="P7494" s="12"/>
    </row>
    <row r="7495" spans="1:16" x14ac:dyDescent="0.25">
      <c r="A7495" s="35">
        <v>7494</v>
      </c>
      <c r="B7495" s="89">
        <v>313.20833333333331</v>
      </c>
      <c r="C7495" s="35">
        <f t="shared" si="585"/>
        <v>6</v>
      </c>
      <c r="D7495" s="35">
        <f t="shared" si="588"/>
        <v>313</v>
      </c>
      <c r="E7495" s="35">
        <f t="shared" si="589"/>
        <v>5</v>
      </c>
      <c r="F7495" s="35" t="str">
        <f t="shared" si="586"/>
        <v>Thursday</v>
      </c>
      <c r="G7495" s="35">
        <f t="shared" si="587"/>
        <v>11</v>
      </c>
      <c r="H7495" s="34">
        <f>CONVERT(INDEX(Htg_StPt_Sch_EZ!$C$4:$I$27,MATCH(Schedules_8760!$C7495,Htg_StPt_Sch_EZ!$B$4:$B$27,0),MATCH(Schedules_8760!$F7495,Htg_StPt_Sch_EZ!$C$3:$I$3,0)),"F","C")</f>
        <v>20.555555555555554</v>
      </c>
      <c r="I7495" s="34">
        <f>CONVERT(INDEX(Htg_StPt_Sch_EZ!$C$31:$I$54,MATCH(Schedules_8760!$C7495,Htg_StPt_Sch_EZ!$B$31:$B$54,0),MATCH(Schedules_8760!$F7495,Htg_StPt_Sch_EZ!$C$30:$I$30,0)),"F","C")</f>
        <v>19.444444444444443</v>
      </c>
      <c r="J7495" s="34">
        <f>CONVERT(INDEX(Clg_StPt_Sch_EZ!$C$4:$I$27,MATCH(Schedules_8760!$C7495,Clg_StPt_Sch_EZ!$B$4:$B$27,0),MATCH(Schedules_8760!$F7495,Clg_StPt_Sch_EZ!$C$3:$I$3,0)),"F","C")</f>
        <v>25.555555555555554</v>
      </c>
      <c r="K7495" s="34">
        <f>CONVERT(INDEX(Clg_StPt_Sch_EZ!$C$31:$I$54,MATCH(Schedules_8760!$C7495,Clg_StPt_Sch_EZ!$B$31:$B$54,0),MATCH(Schedules_8760!$F7495,Clg_StPt_Sch_EZ!$C$30:$I$30,0)),"F","C")</f>
        <v>28.333333333333332</v>
      </c>
      <c r="L7495" s="34">
        <f>CONVERT(INDEX(DHW_StPt_Sch_EZ!$C$4:$I$27,MATCH(Schedules_8760!$C7495,DHW_StPt_Sch_EZ!$B$4:$B$27,0),MATCH(Schedules_8760!$F7495,DHW_StPt_Sch_EZ!$C$3:$I$3,0)),"F","C")</f>
        <v>53.333333333333329</v>
      </c>
      <c r="M7495" s="34">
        <f>CONVERT(INDEX(DHW_StPt_Sch_EZ!$C$31:$I$54,MATCH(Schedules_8760!$C7495,DHW_StPt_Sch_EZ!$B$31:$B$54,0),MATCH(Schedules_8760!$F7495,DHW_StPt_Sch_EZ!$C$30:$I$30,0)),"F","C")</f>
        <v>53.333333333333329</v>
      </c>
      <c r="N7495" s="12"/>
      <c r="O7495" s="12"/>
      <c r="P7495" s="12"/>
    </row>
    <row r="7496" spans="1:16" x14ac:dyDescent="0.25">
      <c r="A7496" s="35">
        <v>7495</v>
      </c>
      <c r="B7496" s="89">
        <v>313.25</v>
      </c>
      <c r="C7496" s="35">
        <f t="shared" si="585"/>
        <v>7</v>
      </c>
      <c r="D7496" s="35">
        <f t="shared" si="588"/>
        <v>313</v>
      </c>
      <c r="E7496" s="35">
        <f t="shared" si="589"/>
        <v>5</v>
      </c>
      <c r="F7496" s="35" t="str">
        <f t="shared" si="586"/>
        <v>Thursday</v>
      </c>
      <c r="G7496" s="35">
        <f t="shared" si="587"/>
        <v>11</v>
      </c>
      <c r="H7496" s="34">
        <f>CONVERT(INDEX(Htg_StPt_Sch_EZ!$C$4:$I$27,MATCH(Schedules_8760!$C7496,Htg_StPt_Sch_EZ!$B$4:$B$27,0),MATCH(Schedules_8760!$F7496,Htg_StPt_Sch_EZ!$C$3:$I$3,0)),"F","C")</f>
        <v>20.555555555555554</v>
      </c>
      <c r="I7496" s="34">
        <f>CONVERT(INDEX(Htg_StPt_Sch_EZ!$C$31:$I$54,MATCH(Schedules_8760!$C7496,Htg_StPt_Sch_EZ!$B$31:$B$54,0),MATCH(Schedules_8760!$F7496,Htg_StPt_Sch_EZ!$C$30:$I$30,0)),"F","C")</f>
        <v>19.444444444444443</v>
      </c>
      <c r="J7496" s="34">
        <f>CONVERT(INDEX(Clg_StPt_Sch_EZ!$C$4:$I$27,MATCH(Schedules_8760!$C7496,Clg_StPt_Sch_EZ!$B$4:$B$27,0),MATCH(Schedules_8760!$F7496,Clg_StPt_Sch_EZ!$C$3:$I$3,0)),"F","C")</f>
        <v>25.555555555555554</v>
      </c>
      <c r="K7496" s="34">
        <f>CONVERT(INDEX(Clg_StPt_Sch_EZ!$C$31:$I$54,MATCH(Schedules_8760!$C7496,Clg_StPt_Sch_EZ!$B$31:$B$54,0),MATCH(Schedules_8760!$F7496,Clg_StPt_Sch_EZ!$C$30:$I$30,0)),"F","C")</f>
        <v>28.333333333333332</v>
      </c>
      <c r="L7496" s="34">
        <f>CONVERT(INDEX(DHW_StPt_Sch_EZ!$C$4:$I$27,MATCH(Schedules_8760!$C7496,DHW_StPt_Sch_EZ!$B$4:$B$27,0),MATCH(Schedules_8760!$F7496,DHW_StPt_Sch_EZ!$C$3:$I$3,0)),"F","C")</f>
        <v>53.333333333333329</v>
      </c>
      <c r="M7496" s="34">
        <f>CONVERT(INDEX(DHW_StPt_Sch_EZ!$C$31:$I$54,MATCH(Schedules_8760!$C7496,DHW_StPt_Sch_EZ!$B$31:$B$54,0),MATCH(Schedules_8760!$F7496,DHW_StPt_Sch_EZ!$C$30:$I$30,0)),"F","C")</f>
        <v>53.333333333333329</v>
      </c>
      <c r="N7496" s="12"/>
      <c r="O7496" s="12"/>
      <c r="P7496" s="12"/>
    </row>
    <row r="7497" spans="1:16" x14ac:dyDescent="0.25">
      <c r="A7497" s="35">
        <v>7496</v>
      </c>
      <c r="B7497" s="89">
        <v>313.29166666666669</v>
      </c>
      <c r="C7497" s="35">
        <f t="shared" si="585"/>
        <v>8</v>
      </c>
      <c r="D7497" s="35">
        <f t="shared" si="588"/>
        <v>313</v>
      </c>
      <c r="E7497" s="35">
        <f t="shared" si="589"/>
        <v>5</v>
      </c>
      <c r="F7497" s="35" t="str">
        <f t="shared" si="586"/>
        <v>Thursday</v>
      </c>
      <c r="G7497" s="35">
        <f t="shared" si="587"/>
        <v>11</v>
      </c>
      <c r="H7497" s="34">
        <f>CONVERT(INDEX(Htg_StPt_Sch_EZ!$C$4:$I$27,MATCH(Schedules_8760!$C7497,Htg_StPt_Sch_EZ!$B$4:$B$27,0),MATCH(Schedules_8760!$F7497,Htg_StPt_Sch_EZ!$C$3:$I$3,0)),"F","C")</f>
        <v>20.555555555555554</v>
      </c>
      <c r="I7497" s="34">
        <f>CONVERT(INDEX(Htg_StPt_Sch_EZ!$C$31:$I$54,MATCH(Schedules_8760!$C7497,Htg_StPt_Sch_EZ!$B$31:$B$54,0),MATCH(Schedules_8760!$F7497,Htg_StPt_Sch_EZ!$C$30:$I$30,0)),"F","C")</f>
        <v>19.444444444444443</v>
      </c>
      <c r="J7497" s="34">
        <f>CONVERT(INDEX(Clg_StPt_Sch_EZ!$C$4:$I$27,MATCH(Schedules_8760!$C7497,Clg_StPt_Sch_EZ!$B$4:$B$27,0),MATCH(Schedules_8760!$F7497,Clg_StPt_Sch_EZ!$C$3:$I$3,0)),"F","C")</f>
        <v>25.555555555555554</v>
      </c>
      <c r="K7497" s="34">
        <f>CONVERT(INDEX(Clg_StPt_Sch_EZ!$C$31:$I$54,MATCH(Schedules_8760!$C7497,Clg_StPt_Sch_EZ!$B$31:$B$54,0),MATCH(Schedules_8760!$F7497,Clg_StPt_Sch_EZ!$C$30:$I$30,0)),"F","C")</f>
        <v>25</v>
      </c>
      <c r="L7497" s="34">
        <f>CONVERT(INDEX(DHW_StPt_Sch_EZ!$C$4:$I$27,MATCH(Schedules_8760!$C7497,DHW_StPt_Sch_EZ!$B$4:$B$27,0),MATCH(Schedules_8760!$F7497,DHW_StPt_Sch_EZ!$C$3:$I$3,0)),"F","C")</f>
        <v>53.333333333333329</v>
      </c>
      <c r="M7497" s="34">
        <f>CONVERT(INDEX(DHW_StPt_Sch_EZ!$C$31:$I$54,MATCH(Schedules_8760!$C7497,DHW_StPt_Sch_EZ!$B$31:$B$54,0),MATCH(Schedules_8760!$F7497,DHW_StPt_Sch_EZ!$C$30:$I$30,0)),"F","C")</f>
        <v>53.333333333333329</v>
      </c>
      <c r="N7497" s="12"/>
      <c r="O7497" s="12"/>
      <c r="P7497" s="12"/>
    </row>
    <row r="7498" spans="1:16" x14ac:dyDescent="0.25">
      <c r="A7498" s="35">
        <v>7497</v>
      </c>
      <c r="B7498" s="89">
        <v>313.33333333333331</v>
      </c>
      <c r="C7498" s="35">
        <f t="shared" si="585"/>
        <v>9</v>
      </c>
      <c r="D7498" s="35">
        <f t="shared" si="588"/>
        <v>313</v>
      </c>
      <c r="E7498" s="35">
        <f t="shared" si="589"/>
        <v>5</v>
      </c>
      <c r="F7498" s="35" t="str">
        <f t="shared" si="586"/>
        <v>Thursday</v>
      </c>
      <c r="G7498" s="35">
        <f t="shared" si="587"/>
        <v>11</v>
      </c>
      <c r="H7498" s="34">
        <f>CONVERT(INDEX(Htg_StPt_Sch_EZ!$C$4:$I$27,MATCH(Schedules_8760!$C7498,Htg_StPt_Sch_EZ!$B$4:$B$27,0),MATCH(Schedules_8760!$F7498,Htg_StPt_Sch_EZ!$C$3:$I$3,0)),"F","C")</f>
        <v>20.555555555555554</v>
      </c>
      <c r="I7498" s="34">
        <f>CONVERT(INDEX(Htg_StPt_Sch_EZ!$C$31:$I$54,MATCH(Schedules_8760!$C7498,Htg_StPt_Sch_EZ!$B$31:$B$54,0),MATCH(Schedules_8760!$F7498,Htg_StPt_Sch_EZ!$C$30:$I$30,0)),"F","C")</f>
        <v>19.444444444444443</v>
      </c>
      <c r="J7498" s="34">
        <f>CONVERT(INDEX(Clg_StPt_Sch_EZ!$C$4:$I$27,MATCH(Schedules_8760!$C7498,Clg_StPt_Sch_EZ!$B$4:$B$27,0),MATCH(Schedules_8760!$F7498,Clg_StPt_Sch_EZ!$C$3:$I$3,0)),"F","C")</f>
        <v>25.555555555555554</v>
      </c>
      <c r="K7498" s="34">
        <f>CONVERT(INDEX(Clg_StPt_Sch_EZ!$C$31:$I$54,MATCH(Schedules_8760!$C7498,Clg_StPt_Sch_EZ!$B$31:$B$54,0),MATCH(Schedules_8760!$F7498,Clg_StPt_Sch_EZ!$C$30:$I$30,0)),"F","C")</f>
        <v>25</v>
      </c>
      <c r="L7498" s="34">
        <f>CONVERT(INDEX(DHW_StPt_Sch_EZ!$C$4:$I$27,MATCH(Schedules_8760!$C7498,DHW_StPt_Sch_EZ!$B$4:$B$27,0),MATCH(Schedules_8760!$F7498,DHW_StPt_Sch_EZ!$C$3:$I$3,0)),"F","C")</f>
        <v>53.333333333333329</v>
      </c>
      <c r="M7498" s="34">
        <f>CONVERT(INDEX(DHW_StPt_Sch_EZ!$C$31:$I$54,MATCH(Schedules_8760!$C7498,DHW_StPt_Sch_EZ!$B$31:$B$54,0),MATCH(Schedules_8760!$F7498,DHW_StPt_Sch_EZ!$C$30:$I$30,0)),"F","C")</f>
        <v>53.333333333333329</v>
      </c>
      <c r="N7498" s="12"/>
      <c r="O7498" s="12"/>
      <c r="P7498" s="12"/>
    </row>
    <row r="7499" spans="1:16" x14ac:dyDescent="0.25">
      <c r="A7499" s="35">
        <v>7498</v>
      </c>
      <c r="B7499" s="89">
        <v>313.375</v>
      </c>
      <c r="C7499" s="35">
        <f t="shared" si="585"/>
        <v>10</v>
      </c>
      <c r="D7499" s="35">
        <f t="shared" si="588"/>
        <v>313</v>
      </c>
      <c r="E7499" s="35">
        <f t="shared" si="589"/>
        <v>5</v>
      </c>
      <c r="F7499" s="35" t="str">
        <f t="shared" si="586"/>
        <v>Thursday</v>
      </c>
      <c r="G7499" s="35">
        <f t="shared" si="587"/>
        <v>11</v>
      </c>
      <c r="H7499" s="34">
        <f>CONVERT(INDEX(Htg_StPt_Sch_EZ!$C$4:$I$27,MATCH(Schedules_8760!$C7499,Htg_StPt_Sch_EZ!$B$4:$B$27,0),MATCH(Schedules_8760!$F7499,Htg_StPt_Sch_EZ!$C$3:$I$3,0)),"F","C")</f>
        <v>20.555555555555554</v>
      </c>
      <c r="I7499" s="34">
        <f>CONVERT(INDEX(Htg_StPt_Sch_EZ!$C$31:$I$54,MATCH(Schedules_8760!$C7499,Htg_StPt_Sch_EZ!$B$31:$B$54,0),MATCH(Schedules_8760!$F7499,Htg_StPt_Sch_EZ!$C$30:$I$30,0)),"F","C")</f>
        <v>19.444444444444443</v>
      </c>
      <c r="J7499" s="34">
        <f>CONVERT(INDEX(Clg_StPt_Sch_EZ!$C$4:$I$27,MATCH(Schedules_8760!$C7499,Clg_StPt_Sch_EZ!$B$4:$B$27,0),MATCH(Schedules_8760!$F7499,Clg_StPt_Sch_EZ!$C$3:$I$3,0)),"F","C")</f>
        <v>25.555555555555554</v>
      </c>
      <c r="K7499" s="34">
        <f>CONVERT(INDEX(Clg_StPt_Sch_EZ!$C$31:$I$54,MATCH(Schedules_8760!$C7499,Clg_StPt_Sch_EZ!$B$31:$B$54,0),MATCH(Schedules_8760!$F7499,Clg_StPt_Sch_EZ!$C$30:$I$30,0)),"F","C")</f>
        <v>25</v>
      </c>
      <c r="L7499" s="34">
        <f>CONVERT(INDEX(DHW_StPt_Sch_EZ!$C$4:$I$27,MATCH(Schedules_8760!$C7499,DHW_StPt_Sch_EZ!$B$4:$B$27,0),MATCH(Schedules_8760!$F7499,DHW_StPt_Sch_EZ!$C$3:$I$3,0)),"F","C")</f>
        <v>53.333333333333329</v>
      </c>
      <c r="M7499" s="34">
        <f>CONVERT(INDEX(DHW_StPt_Sch_EZ!$C$31:$I$54,MATCH(Schedules_8760!$C7499,DHW_StPt_Sch_EZ!$B$31:$B$54,0),MATCH(Schedules_8760!$F7499,DHW_StPt_Sch_EZ!$C$30:$I$30,0)),"F","C")</f>
        <v>53.333333333333329</v>
      </c>
      <c r="N7499" s="12"/>
      <c r="O7499" s="12"/>
      <c r="P7499" s="12"/>
    </row>
    <row r="7500" spans="1:16" x14ac:dyDescent="0.25">
      <c r="A7500" s="35">
        <v>7499</v>
      </c>
      <c r="B7500" s="89">
        <v>313.41666666666669</v>
      </c>
      <c r="C7500" s="35">
        <f t="shared" si="585"/>
        <v>11</v>
      </c>
      <c r="D7500" s="35">
        <f t="shared" si="588"/>
        <v>313</v>
      </c>
      <c r="E7500" s="35">
        <f t="shared" si="589"/>
        <v>5</v>
      </c>
      <c r="F7500" s="35" t="str">
        <f t="shared" si="586"/>
        <v>Thursday</v>
      </c>
      <c r="G7500" s="35">
        <f t="shared" si="587"/>
        <v>11</v>
      </c>
      <c r="H7500" s="34">
        <f>CONVERT(INDEX(Htg_StPt_Sch_EZ!$C$4:$I$27,MATCH(Schedules_8760!$C7500,Htg_StPt_Sch_EZ!$B$4:$B$27,0),MATCH(Schedules_8760!$F7500,Htg_StPt_Sch_EZ!$C$3:$I$3,0)),"F","C")</f>
        <v>20.555555555555554</v>
      </c>
      <c r="I7500" s="34">
        <f>CONVERT(INDEX(Htg_StPt_Sch_EZ!$C$31:$I$54,MATCH(Schedules_8760!$C7500,Htg_StPt_Sch_EZ!$B$31:$B$54,0),MATCH(Schedules_8760!$F7500,Htg_StPt_Sch_EZ!$C$30:$I$30,0)),"F","C")</f>
        <v>19.444444444444443</v>
      </c>
      <c r="J7500" s="34">
        <f>CONVERT(INDEX(Clg_StPt_Sch_EZ!$C$4:$I$27,MATCH(Schedules_8760!$C7500,Clg_StPt_Sch_EZ!$B$4:$B$27,0),MATCH(Schedules_8760!$F7500,Clg_StPt_Sch_EZ!$C$3:$I$3,0)),"F","C")</f>
        <v>25.555555555555554</v>
      </c>
      <c r="K7500" s="34">
        <f>CONVERT(INDEX(Clg_StPt_Sch_EZ!$C$31:$I$54,MATCH(Schedules_8760!$C7500,Clg_StPt_Sch_EZ!$B$31:$B$54,0),MATCH(Schedules_8760!$F7500,Clg_StPt_Sch_EZ!$C$30:$I$30,0)),"F","C")</f>
        <v>25</v>
      </c>
      <c r="L7500" s="34">
        <f>CONVERT(INDEX(DHW_StPt_Sch_EZ!$C$4:$I$27,MATCH(Schedules_8760!$C7500,DHW_StPt_Sch_EZ!$B$4:$B$27,0),MATCH(Schedules_8760!$F7500,DHW_StPt_Sch_EZ!$C$3:$I$3,0)),"F","C")</f>
        <v>53.333333333333329</v>
      </c>
      <c r="M7500" s="34">
        <f>CONVERT(INDEX(DHW_StPt_Sch_EZ!$C$31:$I$54,MATCH(Schedules_8760!$C7500,DHW_StPt_Sch_EZ!$B$31:$B$54,0),MATCH(Schedules_8760!$F7500,DHW_StPt_Sch_EZ!$C$30:$I$30,0)),"F","C")</f>
        <v>53.333333333333329</v>
      </c>
      <c r="N7500" s="12"/>
      <c r="O7500" s="12"/>
      <c r="P7500" s="12"/>
    </row>
    <row r="7501" spans="1:16" x14ac:dyDescent="0.25">
      <c r="A7501" s="35">
        <v>7500</v>
      </c>
      <c r="B7501" s="89">
        <v>313.45833333333331</v>
      </c>
      <c r="C7501" s="35">
        <f t="shared" si="585"/>
        <v>12</v>
      </c>
      <c r="D7501" s="35">
        <f t="shared" si="588"/>
        <v>313</v>
      </c>
      <c r="E7501" s="35">
        <f t="shared" si="589"/>
        <v>5</v>
      </c>
      <c r="F7501" s="35" t="str">
        <f t="shared" si="586"/>
        <v>Thursday</v>
      </c>
      <c r="G7501" s="35">
        <f t="shared" si="587"/>
        <v>11</v>
      </c>
      <c r="H7501" s="34">
        <f>CONVERT(INDEX(Htg_StPt_Sch_EZ!$C$4:$I$27,MATCH(Schedules_8760!$C7501,Htg_StPt_Sch_EZ!$B$4:$B$27,0),MATCH(Schedules_8760!$F7501,Htg_StPt_Sch_EZ!$C$3:$I$3,0)),"F","C")</f>
        <v>20.555555555555554</v>
      </c>
      <c r="I7501" s="34">
        <f>CONVERT(INDEX(Htg_StPt_Sch_EZ!$C$31:$I$54,MATCH(Schedules_8760!$C7501,Htg_StPt_Sch_EZ!$B$31:$B$54,0),MATCH(Schedules_8760!$F7501,Htg_StPt_Sch_EZ!$C$30:$I$30,0)),"F","C")</f>
        <v>19.444444444444443</v>
      </c>
      <c r="J7501" s="34">
        <f>CONVERT(INDEX(Clg_StPt_Sch_EZ!$C$4:$I$27,MATCH(Schedules_8760!$C7501,Clg_StPt_Sch_EZ!$B$4:$B$27,0),MATCH(Schedules_8760!$F7501,Clg_StPt_Sch_EZ!$C$3:$I$3,0)),"F","C")</f>
        <v>25.555555555555554</v>
      </c>
      <c r="K7501" s="34">
        <f>CONVERT(INDEX(Clg_StPt_Sch_EZ!$C$31:$I$54,MATCH(Schedules_8760!$C7501,Clg_StPt_Sch_EZ!$B$31:$B$54,0),MATCH(Schedules_8760!$F7501,Clg_StPt_Sch_EZ!$C$30:$I$30,0)),"F","C")</f>
        <v>25</v>
      </c>
      <c r="L7501" s="34">
        <f>CONVERT(INDEX(DHW_StPt_Sch_EZ!$C$4:$I$27,MATCH(Schedules_8760!$C7501,DHW_StPt_Sch_EZ!$B$4:$B$27,0),MATCH(Schedules_8760!$F7501,DHW_StPt_Sch_EZ!$C$3:$I$3,0)),"F","C")</f>
        <v>53.333333333333329</v>
      </c>
      <c r="M7501" s="34">
        <f>CONVERT(INDEX(DHW_StPt_Sch_EZ!$C$31:$I$54,MATCH(Schedules_8760!$C7501,DHW_StPt_Sch_EZ!$B$31:$B$54,0),MATCH(Schedules_8760!$F7501,DHW_StPt_Sch_EZ!$C$30:$I$30,0)),"F","C")</f>
        <v>53.333333333333329</v>
      </c>
      <c r="N7501" s="12"/>
      <c r="O7501" s="12"/>
      <c r="P7501" s="12"/>
    </row>
    <row r="7502" spans="1:16" x14ac:dyDescent="0.25">
      <c r="A7502" s="35">
        <v>7501</v>
      </c>
      <c r="B7502" s="89">
        <v>313.5</v>
      </c>
      <c r="C7502" s="35">
        <f t="shared" si="585"/>
        <v>13</v>
      </c>
      <c r="D7502" s="35">
        <f t="shared" si="588"/>
        <v>313</v>
      </c>
      <c r="E7502" s="35">
        <f t="shared" si="589"/>
        <v>5</v>
      </c>
      <c r="F7502" s="35" t="str">
        <f t="shared" si="586"/>
        <v>Thursday</v>
      </c>
      <c r="G7502" s="35">
        <f t="shared" si="587"/>
        <v>11</v>
      </c>
      <c r="H7502" s="34">
        <f>CONVERT(INDEX(Htg_StPt_Sch_EZ!$C$4:$I$27,MATCH(Schedules_8760!$C7502,Htg_StPt_Sch_EZ!$B$4:$B$27,0),MATCH(Schedules_8760!$F7502,Htg_StPt_Sch_EZ!$C$3:$I$3,0)),"F","C")</f>
        <v>20.555555555555554</v>
      </c>
      <c r="I7502" s="34">
        <f>CONVERT(INDEX(Htg_StPt_Sch_EZ!$C$31:$I$54,MATCH(Schedules_8760!$C7502,Htg_StPt_Sch_EZ!$B$31:$B$54,0),MATCH(Schedules_8760!$F7502,Htg_StPt_Sch_EZ!$C$30:$I$30,0)),"F","C")</f>
        <v>19.444444444444443</v>
      </c>
      <c r="J7502" s="34">
        <f>CONVERT(INDEX(Clg_StPt_Sch_EZ!$C$4:$I$27,MATCH(Schedules_8760!$C7502,Clg_StPt_Sch_EZ!$B$4:$B$27,0),MATCH(Schedules_8760!$F7502,Clg_StPt_Sch_EZ!$C$3:$I$3,0)),"F","C")</f>
        <v>25.555555555555554</v>
      </c>
      <c r="K7502" s="34">
        <f>CONVERT(INDEX(Clg_StPt_Sch_EZ!$C$31:$I$54,MATCH(Schedules_8760!$C7502,Clg_StPt_Sch_EZ!$B$31:$B$54,0),MATCH(Schedules_8760!$F7502,Clg_StPt_Sch_EZ!$C$30:$I$30,0)),"F","C")</f>
        <v>25</v>
      </c>
      <c r="L7502" s="34">
        <f>CONVERT(INDEX(DHW_StPt_Sch_EZ!$C$4:$I$27,MATCH(Schedules_8760!$C7502,DHW_StPt_Sch_EZ!$B$4:$B$27,0),MATCH(Schedules_8760!$F7502,DHW_StPt_Sch_EZ!$C$3:$I$3,0)),"F","C")</f>
        <v>53.333333333333329</v>
      </c>
      <c r="M7502" s="34">
        <f>CONVERT(INDEX(DHW_StPt_Sch_EZ!$C$31:$I$54,MATCH(Schedules_8760!$C7502,DHW_StPt_Sch_EZ!$B$31:$B$54,0),MATCH(Schedules_8760!$F7502,DHW_StPt_Sch_EZ!$C$30:$I$30,0)),"F","C")</f>
        <v>53.333333333333329</v>
      </c>
      <c r="N7502" s="12"/>
      <c r="O7502" s="12"/>
      <c r="P7502" s="12"/>
    </row>
    <row r="7503" spans="1:16" x14ac:dyDescent="0.25">
      <c r="A7503" s="35">
        <v>7502</v>
      </c>
      <c r="B7503" s="89">
        <v>313.54166666666669</v>
      </c>
      <c r="C7503" s="35">
        <f t="shared" si="585"/>
        <v>14</v>
      </c>
      <c r="D7503" s="35">
        <f t="shared" si="588"/>
        <v>313</v>
      </c>
      <c r="E7503" s="35">
        <f t="shared" si="589"/>
        <v>5</v>
      </c>
      <c r="F7503" s="35" t="str">
        <f t="shared" si="586"/>
        <v>Thursday</v>
      </c>
      <c r="G7503" s="35">
        <f t="shared" si="587"/>
        <v>11</v>
      </c>
      <c r="H7503" s="34">
        <f>CONVERT(INDEX(Htg_StPt_Sch_EZ!$C$4:$I$27,MATCH(Schedules_8760!$C7503,Htg_StPt_Sch_EZ!$B$4:$B$27,0),MATCH(Schedules_8760!$F7503,Htg_StPt_Sch_EZ!$C$3:$I$3,0)),"F","C")</f>
        <v>20.555555555555554</v>
      </c>
      <c r="I7503" s="34">
        <f>CONVERT(INDEX(Htg_StPt_Sch_EZ!$C$31:$I$54,MATCH(Schedules_8760!$C7503,Htg_StPt_Sch_EZ!$B$31:$B$54,0),MATCH(Schedules_8760!$F7503,Htg_StPt_Sch_EZ!$C$30:$I$30,0)),"F","C")</f>
        <v>19.444444444444443</v>
      </c>
      <c r="J7503" s="34">
        <f>CONVERT(INDEX(Clg_StPt_Sch_EZ!$C$4:$I$27,MATCH(Schedules_8760!$C7503,Clg_StPt_Sch_EZ!$B$4:$B$27,0),MATCH(Schedules_8760!$F7503,Clg_StPt_Sch_EZ!$C$3:$I$3,0)),"F","C")</f>
        <v>25.555555555555554</v>
      </c>
      <c r="K7503" s="34">
        <f>CONVERT(INDEX(Clg_StPt_Sch_EZ!$C$31:$I$54,MATCH(Schedules_8760!$C7503,Clg_StPt_Sch_EZ!$B$31:$B$54,0),MATCH(Schedules_8760!$F7503,Clg_StPt_Sch_EZ!$C$30:$I$30,0)),"F","C")</f>
        <v>25</v>
      </c>
      <c r="L7503" s="34">
        <f>CONVERT(INDEX(DHW_StPt_Sch_EZ!$C$4:$I$27,MATCH(Schedules_8760!$C7503,DHW_StPt_Sch_EZ!$B$4:$B$27,0),MATCH(Schedules_8760!$F7503,DHW_StPt_Sch_EZ!$C$3:$I$3,0)),"F","C")</f>
        <v>53.333333333333329</v>
      </c>
      <c r="M7503" s="34">
        <f>CONVERT(INDEX(DHW_StPt_Sch_EZ!$C$31:$I$54,MATCH(Schedules_8760!$C7503,DHW_StPt_Sch_EZ!$B$31:$B$54,0),MATCH(Schedules_8760!$F7503,DHW_StPt_Sch_EZ!$C$30:$I$30,0)),"F","C")</f>
        <v>53.333333333333329</v>
      </c>
      <c r="N7503" s="12"/>
      <c r="O7503" s="12"/>
      <c r="P7503" s="12"/>
    </row>
    <row r="7504" spans="1:16" x14ac:dyDescent="0.25">
      <c r="A7504" s="35">
        <v>7503</v>
      </c>
      <c r="B7504" s="89">
        <v>313.58333333333331</v>
      </c>
      <c r="C7504" s="35">
        <f t="shared" si="585"/>
        <v>15</v>
      </c>
      <c r="D7504" s="35">
        <f t="shared" si="588"/>
        <v>313</v>
      </c>
      <c r="E7504" s="35">
        <f t="shared" si="589"/>
        <v>5</v>
      </c>
      <c r="F7504" s="35" t="str">
        <f t="shared" si="586"/>
        <v>Thursday</v>
      </c>
      <c r="G7504" s="35">
        <f t="shared" si="587"/>
        <v>11</v>
      </c>
      <c r="H7504" s="34">
        <f>CONVERT(INDEX(Htg_StPt_Sch_EZ!$C$4:$I$27,MATCH(Schedules_8760!$C7504,Htg_StPt_Sch_EZ!$B$4:$B$27,0),MATCH(Schedules_8760!$F7504,Htg_StPt_Sch_EZ!$C$3:$I$3,0)),"F","C")</f>
        <v>20.555555555555554</v>
      </c>
      <c r="I7504" s="34">
        <f>CONVERT(INDEX(Htg_StPt_Sch_EZ!$C$31:$I$54,MATCH(Schedules_8760!$C7504,Htg_StPt_Sch_EZ!$B$31:$B$54,0),MATCH(Schedules_8760!$F7504,Htg_StPt_Sch_EZ!$C$30:$I$30,0)),"F","C")</f>
        <v>21.111111111111111</v>
      </c>
      <c r="J7504" s="34">
        <f>CONVERT(INDEX(Clg_StPt_Sch_EZ!$C$4:$I$27,MATCH(Schedules_8760!$C7504,Clg_StPt_Sch_EZ!$B$4:$B$27,0),MATCH(Schedules_8760!$F7504,Clg_StPt_Sch_EZ!$C$3:$I$3,0)),"F","C")</f>
        <v>25.555555555555554</v>
      </c>
      <c r="K7504" s="34">
        <f>CONVERT(INDEX(Clg_StPt_Sch_EZ!$C$31:$I$54,MATCH(Schedules_8760!$C7504,Clg_StPt_Sch_EZ!$B$31:$B$54,0),MATCH(Schedules_8760!$F7504,Clg_StPt_Sch_EZ!$C$30:$I$30,0)),"F","C")</f>
        <v>25</v>
      </c>
      <c r="L7504" s="34">
        <f>CONVERT(INDEX(DHW_StPt_Sch_EZ!$C$4:$I$27,MATCH(Schedules_8760!$C7504,DHW_StPt_Sch_EZ!$B$4:$B$27,0),MATCH(Schedules_8760!$F7504,DHW_StPt_Sch_EZ!$C$3:$I$3,0)),"F","C")</f>
        <v>53.333333333333329</v>
      </c>
      <c r="M7504" s="34">
        <f>CONVERT(INDEX(DHW_StPt_Sch_EZ!$C$31:$I$54,MATCH(Schedules_8760!$C7504,DHW_StPt_Sch_EZ!$B$31:$B$54,0),MATCH(Schedules_8760!$F7504,DHW_StPt_Sch_EZ!$C$30:$I$30,0)),"F","C")</f>
        <v>53.333333333333329</v>
      </c>
      <c r="N7504" s="12"/>
      <c r="O7504" s="12"/>
      <c r="P7504" s="12"/>
    </row>
    <row r="7505" spans="1:16" x14ac:dyDescent="0.25">
      <c r="A7505" s="35">
        <v>7504</v>
      </c>
      <c r="B7505" s="89">
        <v>313.625</v>
      </c>
      <c r="C7505" s="35">
        <f t="shared" si="585"/>
        <v>16</v>
      </c>
      <c r="D7505" s="35">
        <f t="shared" si="588"/>
        <v>313</v>
      </c>
      <c r="E7505" s="35">
        <f t="shared" si="589"/>
        <v>5</v>
      </c>
      <c r="F7505" s="35" t="str">
        <f t="shared" si="586"/>
        <v>Thursday</v>
      </c>
      <c r="G7505" s="35">
        <f t="shared" si="587"/>
        <v>11</v>
      </c>
      <c r="H7505" s="34">
        <f>CONVERT(INDEX(Htg_StPt_Sch_EZ!$C$4:$I$27,MATCH(Schedules_8760!$C7505,Htg_StPt_Sch_EZ!$B$4:$B$27,0),MATCH(Schedules_8760!$F7505,Htg_StPt_Sch_EZ!$C$3:$I$3,0)),"F","C")</f>
        <v>20.555555555555554</v>
      </c>
      <c r="I7505" s="34">
        <f>CONVERT(INDEX(Htg_StPt_Sch_EZ!$C$31:$I$54,MATCH(Schedules_8760!$C7505,Htg_StPt_Sch_EZ!$B$31:$B$54,0),MATCH(Schedules_8760!$F7505,Htg_StPt_Sch_EZ!$C$30:$I$30,0)),"F","C")</f>
        <v>21.111111111111111</v>
      </c>
      <c r="J7505" s="34">
        <f>CONVERT(INDEX(Clg_StPt_Sch_EZ!$C$4:$I$27,MATCH(Schedules_8760!$C7505,Clg_StPt_Sch_EZ!$B$4:$B$27,0),MATCH(Schedules_8760!$F7505,Clg_StPt_Sch_EZ!$C$3:$I$3,0)),"F","C")</f>
        <v>25.555555555555554</v>
      </c>
      <c r="K7505" s="34">
        <f>CONVERT(INDEX(Clg_StPt_Sch_EZ!$C$31:$I$54,MATCH(Schedules_8760!$C7505,Clg_StPt_Sch_EZ!$B$31:$B$54,0),MATCH(Schedules_8760!$F7505,Clg_StPt_Sch_EZ!$C$30:$I$30,0)),"F","C")</f>
        <v>25</v>
      </c>
      <c r="L7505" s="34">
        <f>CONVERT(INDEX(DHW_StPt_Sch_EZ!$C$4:$I$27,MATCH(Schedules_8760!$C7505,DHW_StPt_Sch_EZ!$B$4:$B$27,0),MATCH(Schedules_8760!$F7505,DHW_StPt_Sch_EZ!$C$3:$I$3,0)),"F","C")</f>
        <v>53.333333333333329</v>
      </c>
      <c r="M7505" s="34">
        <f>CONVERT(INDEX(DHW_StPt_Sch_EZ!$C$31:$I$54,MATCH(Schedules_8760!$C7505,DHW_StPt_Sch_EZ!$B$31:$B$54,0),MATCH(Schedules_8760!$F7505,DHW_StPt_Sch_EZ!$C$30:$I$30,0)),"F","C")</f>
        <v>53.333333333333329</v>
      </c>
      <c r="N7505" s="12"/>
      <c r="O7505" s="12"/>
      <c r="P7505" s="12"/>
    </row>
    <row r="7506" spans="1:16" x14ac:dyDescent="0.25">
      <c r="A7506" s="35">
        <v>7505</v>
      </c>
      <c r="B7506" s="89">
        <v>313.66666666666669</v>
      </c>
      <c r="C7506" s="35">
        <f t="shared" si="585"/>
        <v>17</v>
      </c>
      <c r="D7506" s="35">
        <f t="shared" si="588"/>
        <v>313</v>
      </c>
      <c r="E7506" s="35">
        <f t="shared" si="589"/>
        <v>5</v>
      </c>
      <c r="F7506" s="35" t="str">
        <f t="shared" si="586"/>
        <v>Thursday</v>
      </c>
      <c r="G7506" s="35">
        <f t="shared" si="587"/>
        <v>11</v>
      </c>
      <c r="H7506" s="34">
        <f>CONVERT(INDEX(Htg_StPt_Sch_EZ!$C$4:$I$27,MATCH(Schedules_8760!$C7506,Htg_StPt_Sch_EZ!$B$4:$B$27,0),MATCH(Schedules_8760!$F7506,Htg_StPt_Sch_EZ!$C$3:$I$3,0)),"F","C")</f>
        <v>20.555555555555554</v>
      </c>
      <c r="I7506" s="34">
        <f>CONVERT(INDEX(Htg_StPt_Sch_EZ!$C$31:$I$54,MATCH(Schedules_8760!$C7506,Htg_StPt_Sch_EZ!$B$31:$B$54,0),MATCH(Schedules_8760!$F7506,Htg_StPt_Sch_EZ!$C$30:$I$30,0)),"F","C")</f>
        <v>17.777777777777779</v>
      </c>
      <c r="J7506" s="34">
        <f>CONVERT(INDEX(Clg_StPt_Sch_EZ!$C$4:$I$27,MATCH(Schedules_8760!$C7506,Clg_StPt_Sch_EZ!$B$4:$B$27,0),MATCH(Schedules_8760!$F7506,Clg_StPt_Sch_EZ!$C$3:$I$3,0)),"F","C")</f>
        <v>25.555555555555554</v>
      </c>
      <c r="K7506" s="34">
        <f>CONVERT(INDEX(Clg_StPt_Sch_EZ!$C$31:$I$54,MATCH(Schedules_8760!$C7506,Clg_StPt_Sch_EZ!$B$31:$B$54,0),MATCH(Schedules_8760!$F7506,Clg_StPt_Sch_EZ!$C$30:$I$30,0)),"F","C")</f>
        <v>25</v>
      </c>
      <c r="L7506" s="34">
        <f>CONVERT(INDEX(DHW_StPt_Sch_EZ!$C$4:$I$27,MATCH(Schedules_8760!$C7506,DHW_StPt_Sch_EZ!$B$4:$B$27,0),MATCH(Schedules_8760!$F7506,DHW_StPt_Sch_EZ!$C$3:$I$3,0)),"F","C")</f>
        <v>53.333333333333329</v>
      </c>
      <c r="M7506" s="34">
        <f>CONVERT(INDEX(DHW_StPt_Sch_EZ!$C$31:$I$54,MATCH(Schedules_8760!$C7506,DHW_StPt_Sch_EZ!$B$31:$B$54,0),MATCH(Schedules_8760!$F7506,DHW_StPt_Sch_EZ!$C$30:$I$30,0)),"F","C")</f>
        <v>53.333333333333329</v>
      </c>
      <c r="N7506" s="12"/>
      <c r="O7506" s="12"/>
      <c r="P7506" s="12"/>
    </row>
    <row r="7507" spans="1:16" x14ac:dyDescent="0.25">
      <c r="A7507" s="35">
        <v>7506</v>
      </c>
      <c r="B7507" s="89">
        <v>313.70833333333331</v>
      </c>
      <c r="C7507" s="35">
        <f t="shared" si="585"/>
        <v>18</v>
      </c>
      <c r="D7507" s="35">
        <f t="shared" si="588"/>
        <v>313</v>
      </c>
      <c r="E7507" s="35">
        <f t="shared" si="589"/>
        <v>5</v>
      </c>
      <c r="F7507" s="35" t="str">
        <f t="shared" si="586"/>
        <v>Thursday</v>
      </c>
      <c r="G7507" s="35">
        <f t="shared" si="587"/>
        <v>11</v>
      </c>
      <c r="H7507" s="34">
        <f>CONVERT(INDEX(Htg_StPt_Sch_EZ!$C$4:$I$27,MATCH(Schedules_8760!$C7507,Htg_StPt_Sch_EZ!$B$4:$B$27,0),MATCH(Schedules_8760!$F7507,Htg_StPt_Sch_EZ!$C$3:$I$3,0)),"F","C")</f>
        <v>20.555555555555554</v>
      </c>
      <c r="I7507" s="34">
        <f>CONVERT(INDEX(Htg_StPt_Sch_EZ!$C$31:$I$54,MATCH(Schedules_8760!$C7507,Htg_StPt_Sch_EZ!$B$31:$B$54,0),MATCH(Schedules_8760!$F7507,Htg_StPt_Sch_EZ!$C$30:$I$30,0)),"F","C")</f>
        <v>17.777777777777779</v>
      </c>
      <c r="J7507" s="34">
        <f>CONVERT(INDEX(Clg_StPt_Sch_EZ!$C$4:$I$27,MATCH(Schedules_8760!$C7507,Clg_StPt_Sch_EZ!$B$4:$B$27,0),MATCH(Schedules_8760!$F7507,Clg_StPt_Sch_EZ!$C$3:$I$3,0)),"F","C")</f>
        <v>25.555555555555554</v>
      </c>
      <c r="K7507" s="34">
        <f>CONVERT(INDEX(Clg_StPt_Sch_EZ!$C$31:$I$54,MATCH(Schedules_8760!$C7507,Clg_StPt_Sch_EZ!$B$31:$B$54,0),MATCH(Schedules_8760!$F7507,Clg_StPt_Sch_EZ!$C$30:$I$30,0)),"F","C")</f>
        <v>28.333333333333332</v>
      </c>
      <c r="L7507" s="34">
        <f>CONVERT(INDEX(DHW_StPt_Sch_EZ!$C$4:$I$27,MATCH(Schedules_8760!$C7507,DHW_StPt_Sch_EZ!$B$4:$B$27,0),MATCH(Schedules_8760!$F7507,DHW_StPt_Sch_EZ!$C$3:$I$3,0)),"F","C")</f>
        <v>53.333333333333329</v>
      </c>
      <c r="M7507" s="34">
        <f>CONVERT(INDEX(DHW_StPt_Sch_EZ!$C$31:$I$54,MATCH(Schedules_8760!$C7507,DHW_StPt_Sch_EZ!$B$31:$B$54,0),MATCH(Schedules_8760!$F7507,DHW_StPt_Sch_EZ!$C$30:$I$30,0)),"F","C")</f>
        <v>53.333333333333329</v>
      </c>
      <c r="N7507" s="12"/>
      <c r="O7507" s="12"/>
      <c r="P7507" s="12"/>
    </row>
    <row r="7508" spans="1:16" x14ac:dyDescent="0.25">
      <c r="A7508" s="35">
        <v>7507</v>
      </c>
      <c r="B7508" s="89">
        <v>313.75</v>
      </c>
      <c r="C7508" s="35">
        <f t="shared" si="585"/>
        <v>19</v>
      </c>
      <c r="D7508" s="35">
        <f t="shared" si="588"/>
        <v>313</v>
      </c>
      <c r="E7508" s="35">
        <f t="shared" si="589"/>
        <v>5</v>
      </c>
      <c r="F7508" s="35" t="str">
        <f t="shared" si="586"/>
        <v>Thursday</v>
      </c>
      <c r="G7508" s="35">
        <f t="shared" si="587"/>
        <v>11</v>
      </c>
      <c r="H7508" s="34">
        <f>CONVERT(INDEX(Htg_StPt_Sch_EZ!$C$4:$I$27,MATCH(Schedules_8760!$C7508,Htg_StPt_Sch_EZ!$B$4:$B$27,0),MATCH(Schedules_8760!$F7508,Htg_StPt_Sch_EZ!$C$3:$I$3,0)),"F","C")</f>
        <v>20.555555555555554</v>
      </c>
      <c r="I7508" s="34">
        <f>CONVERT(INDEX(Htg_StPt_Sch_EZ!$C$31:$I$54,MATCH(Schedules_8760!$C7508,Htg_StPt_Sch_EZ!$B$31:$B$54,0),MATCH(Schedules_8760!$F7508,Htg_StPt_Sch_EZ!$C$30:$I$30,0)),"F","C")</f>
        <v>18.333333333333332</v>
      </c>
      <c r="J7508" s="34">
        <f>CONVERT(INDEX(Clg_StPt_Sch_EZ!$C$4:$I$27,MATCH(Schedules_8760!$C7508,Clg_StPt_Sch_EZ!$B$4:$B$27,0),MATCH(Schedules_8760!$F7508,Clg_StPt_Sch_EZ!$C$3:$I$3,0)),"F","C")</f>
        <v>25.555555555555554</v>
      </c>
      <c r="K7508" s="34">
        <f>CONVERT(INDEX(Clg_StPt_Sch_EZ!$C$31:$I$54,MATCH(Schedules_8760!$C7508,Clg_StPt_Sch_EZ!$B$31:$B$54,0),MATCH(Schedules_8760!$F7508,Clg_StPt_Sch_EZ!$C$30:$I$30,0)),"F","C")</f>
        <v>28.333333333333332</v>
      </c>
      <c r="L7508" s="34">
        <f>CONVERT(INDEX(DHW_StPt_Sch_EZ!$C$4:$I$27,MATCH(Schedules_8760!$C7508,DHW_StPt_Sch_EZ!$B$4:$B$27,0),MATCH(Schedules_8760!$F7508,DHW_StPt_Sch_EZ!$C$3:$I$3,0)),"F","C")</f>
        <v>53.333333333333329</v>
      </c>
      <c r="M7508" s="34">
        <f>CONVERT(INDEX(DHW_StPt_Sch_EZ!$C$31:$I$54,MATCH(Schedules_8760!$C7508,DHW_StPt_Sch_EZ!$B$31:$B$54,0),MATCH(Schedules_8760!$F7508,DHW_StPt_Sch_EZ!$C$30:$I$30,0)),"F","C")</f>
        <v>53.333333333333329</v>
      </c>
      <c r="N7508" s="12"/>
      <c r="O7508" s="12"/>
      <c r="P7508" s="12"/>
    </row>
    <row r="7509" spans="1:16" x14ac:dyDescent="0.25">
      <c r="A7509" s="35">
        <v>7508</v>
      </c>
      <c r="B7509" s="89">
        <v>313.79166666666669</v>
      </c>
      <c r="C7509" s="35">
        <f t="shared" si="585"/>
        <v>20</v>
      </c>
      <c r="D7509" s="35">
        <f t="shared" si="588"/>
        <v>313</v>
      </c>
      <c r="E7509" s="35">
        <f t="shared" si="589"/>
        <v>5</v>
      </c>
      <c r="F7509" s="35" t="str">
        <f t="shared" si="586"/>
        <v>Thursday</v>
      </c>
      <c r="G7509" s="35">
        <f t="shared" si="587"/>
        <v>11</v>
      </c>
      <c r="H7509" s="34">
        <f>CONVERT(INDEX(Htg_StPt_Sch_EZ!$C$4:$I$27,MATCH(Schedules_8760!$C7509,Htg_StPt_Sch_EZ!$B$4:$B$27,0),MATCH(Schedules_8760!$F7509,Htg_StPt_Sch_EZ!$C$3:$I$3,0)),"F","C")</f>
        <v>20.555555555555554</v>
      </c>
      <c r="I7509" s="34">
        <f>CONVERT(INDEX(Htg_StPt_Sch_EZ!$C$31:$I$54,MATCH(Schedules_8760!$C7509,Htg_StPt_Sch_EZ!$B$31:$B$54,0),MATCH(Schedules_8760!$F7509,Htg_StPt_Sch_EZ!$C$30:$I$30,0)),"F","C")</f>
        <v>18.888888888888889</v>
      </c>
      <c r="J7509" s="34">
        <f>CONVERT(INDEX(Clg_StPt_Sch_EZ!$C$4:$I$27,MATCH(Schedules_8760!$C7509,Clg_StPt_Sch_EZ!$B$4:$B$27,0),MATCH(Schedules_8760!$F7509,Clg_StPt_Sch_EZ!$C$3:$I$3,0)),"F","C")</f>
        <v>25.555555555555554</v>
      </c>
      <c r="K7509" s="34">
        <f>CONVERT(INDEX(Clg_StPt_Sch_EZ!$C$31:$I$54,MATCH(Schedules_8760!$C7509,Clg_StPt_Sch_EZ!$B$31:$B$54,0),MATCH(Schedules_8760!$F7509,Clg_StPt_Sch_EZ!$C$30:$I$30,0)),"F","C")</f>
        <v>28.333333333333332</v>
      </c>
      <c r="L7509" s="34">
        <f>CONVERT(INDEX(DHW_StPt_Sch_EZ!$C$4:$I$27,MATCH(Schedules_8760!$C7509,DHW_StPt_Sch_EZ!$B$4:$B$27,0),MATCH(Schedules_8760!$F7509,DHW_StPt_Sch_EZ!$C$3:$I$3,0)),"F","C")</f>
        <v>53.333333333333329</v>
      </c>
      <c r="M7509" s="34">
        <f>CONVERT(INDEX(DHW_StPt_Sch_EZ!$C$31:$I$54,MATCH(Schedules_8760!$C7509,DHW_StPt_Sch_EZ!$B$31:$B$54,0),MATCH(Schedules_8760!$F7509,DHW_StPt_Sch_EZ!$C$30:$I$30,0)),"F","C")</f>
        <v>53.333333333333329</v>
      </c>
      <c r="N7509" s="12"/>
      <c r="O7509" s="12"/>
      <c r="P7509" s="12"/>
    </row>
    <row r="7510" spans="1:16" x14ac:dyDescent="0.25">
      <c r="A7510" s="35">
        <v>7509</v>
      </c>
      <c r="B7510" s="89">
        <v>313.83333333333331</v>
      </c>
      <c r="C7510" s="35">
        <f t="shared" si="585"/>
        <v>21</v>
      </c>
      <c r="D7510" s="35">
        <f t="shared" si="588"/>
        <v>313</v>
      </c>
      <c r="E7510" s="35">
        <f t="shared" si="589"/>
        <v>5</v>
      </c>
      <c r="F7510" s="35" t="str">
        <f t="shared" si="586"/>
        <v>Thursday</v>
      </c>
      <c r="G7510" s="35">
        <f t="shared" si="587"/>
        <v>11</v>
      </c>
      <c r="H7510" s="34">
        <f>CONVERT(INDEX(Htg_StPt_Sch_EZ!$C$4:$I$27,MATCH(Schedules_8760!$C7510,Htg_StPt_Sch_EZ!$B$4:$B$27,0),MATCH(Schedules_8760!$F7510,Htg_StPt_Sch_EZ!$C$3:$I$3,0)),"F","C")</f>
        <v>20.555555555555554</v>
      </c>
      <c r="I7510" s="34">
        <f>CONVERT(INDEX(Htg_StPt_Sch_EZ!$C$31:$I$54,MATCH(Schedules_8760!$C7510,Htg_StPt_Sch_EZ!$B$31:$B$54,0),MATCH(Schedules_8760!$F7510,Htg_StPt_Sch_EZ!$C$30:$I$30,0)),"F","C")</f>
        <v>19.444444444444443</v>
      </c>
      <c r="J7510" s="34">
        <f>CONVERT(INDEX(Clg_StPt_Sch_EZ!$C$4:$I$27,MATCH(Schedules_8760!$C7510,Clg_StPt_Sch_EZ!$B$4:$B$27,0),MATCH(Schedules_8760!$F7510,Clg_StPt_Sch_EZ!$C$3:$I$3,0)),"F","C")</f>
        <v>25.555555555555554</v>
      </c>
      <c r="K7510" s="34">
        <f>CONVERT(INDEX(Clg_StPt_Sch_EZ!$C$31:$I$54,MATCH(Schedules_8760!$C7510,Clg_StPt_Sch_EZ!$B$31:$B$54,0),MATCH(Schedules_8760!$F7510,Clg_StPt_Sch_EZ!$C$30:$I$30,0)),"F","C")</f>
        <v>28.333333333333332</v>
      </c>
      <c r="L7510" s="34">
        <f>CONVERT(INDEX(DHW_StPt_Sch_EZ!$C$4:$I$27,MATCH(Schedules_8760!$C7510,DHW_StPt_Sch_EZ!$B$4:$B$27,0),MATCH(Schedules_8760!$F7510,DHW_StPt_Sch_EZ!$C$3:$I$3,0)),"F","C")</f>
        <v>53.333333333333329</v>
      </c>
      <c r="M7510" s="34">
        <f>CONVERT(INDEX(DHW_StPt_Sch_EZ!$C$31:$I$54,MATCH(Schedules_8760!$C7510,DHW_StPt_Sch_EZ!$B$31:$B$54,0),MATCH(Schedules_8760!$F7510,DHW_StPt_Sch_EZ!$C$30:$I$30,0)),"F","C")</f>
        <v>53.333333333333329</v>
      </c>
      <c r="N7510" s="12"/>
      <c r="O7510" s="12"/>
      <c r="P7510" s="12"/>
    </row>
    <row r="7511" spans="1:16" x14ac:dyDescent="0.25">
      <c r="A7511" s="35">
        <v>7510</v>
      </c>
      <c r="B7511" s="89">
        <v>313.875</v>
      </c>
      <c r="C7511" s="35">
        <f t="shared" si="585"/>
        <v>22</v>
      </c>
      <c r="D7511" s="35">
        <f t="shared" si="588"/>
        <v>313</v>
      </c>
      <c r="E7511" s="35">
        <f t="shared" si="589"/>
        <v>5</v>
      </c>
      <c r="F7511" s="35" t="str">
        <f t="shared" si="586"/>
        <v>Thursday</v>
      </c>
      <c r="G7511" s="35">
        <f t="shared" si="587"/>
        <v>11</v>
      </c>
      <c r="H7511" s="34">
        <f>CONVERT(INDEX(Htg_StPt_Sch_EZ!$C$4:$I$27,MATCH(Schedules_8760!$C7511,Htg_StPt_Sch_EZ!$B$4:$B$27,0),MATCH(Schedules_8760!$F7511,Htg_StPt_Sch_EZ!$C$3:$I$3,0)),"F","C")</f>
        <v>20.555555555555554</v>
      </c>
      <c r="I7511" s="34">
        <f>CONVERT(INDEX(Htg_StPt_Sch_EZ!$C$31:$I$54,MATCH(Schedules_8760!$C7511,Htg_StPt_Sch_EZ!$B$31:$B$54,0),MATCH(Schedules_8760!$F7511,Htg_StPt_Sch_EZ!$C$30:$I$30,0)),"F","C")</f>
        <v>19.444444444444443</v>
      </c>
      <c r="J7511" s="34">
        <f>CONVERT(INDEX(Clg_StPt_Sch_EZ!$C$4:$I$27,MATCH(Schedules_8760!$C7511,Clg_StPt_Sch_EZ!$B$4:$B$27,0),MATCH(Schedules_8760!$F7511,Clg_StPt_Sch_EZ!$C$3:$I$3,0)),"F","C")</f>
        <v>25.555555555555554</v>
      </c>
      <c r="K7511" s="34">
        <f>CONVERT(INDEX(Clg_StPt_Sch_EZ!$C$31:$I$54,MATCH(Schedules_8760!$C7511,Clg_StPt_Sch_EZ!$B$31:$B$54,0),MATCH(Schedules_8760!$F7511,Clg_StPt_Sch_EZ!$C$30:$I$30,0)),"F","C")</f>
        <v>28.333333333333332</v>
      </c>
      <c r="L7511" s="34">
        <f>CONVERT(INDEX(DHW_StPt_Sch_EZ!$C$4:$I$27,MATCH(Schedules_8760!$C7511,DHW_StPt_Sch_EZ!$B$4:$B$27,0),MATCH(Schedules_8760!$F7511,DHW_StPt_Sch_EZ!$C$3:$I$3,0)),"F","C")</f>
        <v>53.333333333333329</v>
      </c>
      <c r="M7511" s="34">
        <f>CONVERT(INDEX(DHW_StPt_Sch_EZ!$C$31:$I$54,MATCH(Schedules_8760!$C7511,DHW_StPt_Sch_EZ!$B$31:$B$54,0),MATCH(Schedules_8760!$F7511,DHW_StPt_Sch_EZ!$C$30:$I$30,0)),"F","C")</f>
        <v>53.333333333333329</v>
      </c>
      <c r="N7511" s="12"/>
      <c r="O7511" s="12"/>
      <c r="P7511" s="12"/>
    </row>
    <row r="7512" spans="1:16" x14ac:dyDescent="0.25">
      <c r="A7512" s="35">
        <v>7511</v>
      </c>
      <c r="B7512" s="89">
        <v>313.91666666666669</v>
      </c>
      <c r="C7512" s="35">
        <f t="shared" si="585"/>
        <v>23</v>
      </c>
      <c r="D7512" s="35">
        <f t="shared" si="588"/>
        <v>313</v>
      </c>
      <c r="E7512" s="35">
        <f t="shared" si="589"/>
        <v>5</v>
      </c>
      <c r="F7512" s="35" t="str">
        <f t="shared" si="586"/>
        <v>Thursday</v>
      </c>
      <c r="G7512" s="35">
        <f t="shared" si="587"/>
        <v>11</v>
      </c>
      <c r="H7512" s="34">
        <f>CONVERT(INDEX(Htg_StPt_Sch_EZ!$C$4:$I$27,MATCH(Schedules_8760!$C7512,Htg_StPt_Sch_EZ!$B$4:$B$27,0),MATCH(Schedules_8760!$F7512,Htg_StPt_Sch_EZ!$C$3:$I$3,0)),"F","C")</f>
        <v>20.555555555555554</v>
      </c>
      <c r="I7512" s="34">
        <f>CONVERT(INDEX(Htg_StPt_Sch_EZ!$C$31:$I$54,MATCH(Schedules_8760!$C7512,Htg_StPt_Sch_EZ!$B$31:$B$54,0),MATCH(Schedules_8760!$F7512,Htg_StPt_Sch_EZ!$C$30:$I$30,0)),"F","C")</f>
        <v>19.444444444444443</v>
      </c>
      <c r="J7512" s="34">
        <f>CONVERT(INDEX(Clg_StPt_Sch_EZ!$C$4:$I$27,MATCH(Schedules_8760!$C7512,Clg_StPt_Sch_EZ!$B$4:$B$27,0),MATCH(Schedules_8760!$F7512,Clg_StPt_Sch_EZ!$C$3:$I$3,0)),"F","C")</f>
        <v>25.555555555555554</v>
      </c>
      <c r="K7512" s="34">
        <f>CONVERT(INDEX(Clg_StPt_Sch_EZ!$C$31:$I$54,MATCH(Schedules_8760!$C7512,Clg_StPt_Sch_EZ!$B$31:$B$54,0),MATCH(Schedules_8760!$F7512,Clg_StPt_Sch_EZ!$C$30:$I$30,0)),"F","C")</f>
        <v>28.333333333333332</v>
      </c>
      <c r="L7512" s="34">
        <f>CONVERT(INDEX(DHW_StPt_Sch_EZ!$C$4:$I$27,MATCH(Schedules_8760!$C7512,DHW_StPt_Sch_EZ!$B$4:$B$27,0),MATCH(Schedules_8760!$F7512,DHW_StPt_Sch_EZ!$C$3:$I$3,0)),"F","C")</f>
        <v>53.333333333333329</v>
      </c>
      <c r="M7512" s="34">
        <f>CONVERT(INDEX(DHW_StPt_Sch_EZ!$C$31:$I$54,MATCH(Schedules_8760!$C7512,DHW_StPt_Sch_EZ!$B$31:$B$54,0),MATCH(Schedules_8760!$F7512,DHW_StPt_Sch_EZ!$C$30:$I$30,0)),"F","C")</f>
        <v>53.333333333333329</v>
      </c>
      <c r="N7512" s="12"/>
      <c r="O7512" s="12"/>
      <c r="P7512" s="12"/>
    </row>
    <row r="7513" spans="1:16" x14ac:dyDescent="0.25">
      <c r="A7513" s="35">
        <v>7512</v>
      </c>
      <c r="B7513" s="89">
        <v>313.95833333333331</v>
      </c>
      <c r="C7513" s="35">
        <f t="shared" si="585"/>
        <v>24</v>
      </c>
      <c r="D7513" s="35">
        <f t="shared" si="588"/>
        <v>313</v>
      </c>
      <c r="E7513" s="35">
        <f t="shared" si="589"/>
        <v>5</v>
      </c>
      <c r="F7513" s="35" t="str">
        <f t="shared" si="586"/>
        <v>Thursday</v>
      </c>
      <c r="G7513" s="35">
        <f t="shared" si="587"/>
        <v>11</v>
      </c>
      <c r="H7513" s="34">
        <f>CONVERT(INDEX(Htg_StPt_Sch_EZ!$C$4:$I$27,MATCH(Schedules_8760!$C7513,Htg_StPt_Sch_EZ!$B$4:$B$27,0),MATCH(Schedules_8760!$F7513,Htg_StPt_Sch_EZ!$C$3:$I$3,0)),"F","C")</f>
        <v>20.555555555555554</v>
      </c>
      <c r="I7513" s="34">
        <f>CONVERT(INDEX(Htg_StPt_Sch_EZ!$C$31:$I$54,MATCH(Schedules_8760!$C7513,Htg_StPt_Sch_EZ!$B$31:$B$54,0),MATCH(Schedules_8760!$F7513,Htg_StPt_Sch_EZ!$C$30:$I$30,0)),"F","C")</f>
        <v>19.444444444444443</v>
      </c>
      <c r="J7513" s="34">
        <f>CONVERT(INDEX(Clg_StPt_Sch_EZ!$C$4:$I$27,MATCH(Schedules_8760!$C7513,Clg_StPt_Sch_EZ!$B$4:$B$27,0),MATCH(Schedules_8760!$F7513,Clg_StPt_Sch_EZ!$C$3:$I$3,0)),"F","C")</f>
        <v>25.555555555555554</v>
      </c>
      <c r="K7513" s="34">
        <f>CONVERT(INDEX(Clg_StPt_Sch_EZ!$C$31:$I$54,MATCH(Schedules_8760!$C7513,Clg_StPt_Sch_EZ!$B$31:$B$54,0),MATCH(Schedules_8760!$F7513,Clg_StPt_Sch_EZ!$C$30:$I$30,0)),"F","C")</f>
        <v>28.333333333333332</v>
      </c>
      <c r="L7513" s="34">
        <f>CONVERT(INDEX(DHW_StPt_Sch_EZ!$C$4:$I$27,MATCH(Schedules_8760!$C7513,DHW_StPt_Sch_EZ!$B$4:$B$27,0),MATCH(Schedules_8760!$F7513,DHW_StPt_Sch_EZ!$C$3:$I$3,0)),"F","C")</f>
        <v>53.333333333333329</v>
      </c>
      <c r="M7513" s="34">
        <f>CONVERT(INDEX(DHW_StPt_Sch_EZ!$C$31:$I$54,MATCH(Schedules_8760!$C7513,DHW_StPt_Sch_EZ!$B$31:$B$54,0),MATCH(Schedules_8760!$F7513,DHW_StPt_Sch_EZ!$C$30:$I$30,0)),"F","C")</f>
        <v>53.333333333333329</v>
      </c>
      <c r="N7513" s="12"/>
      <c r="O7513" s="12"/>
      <c r="P7513" s="12"/>
    </row>
    <row r="7514" spans="1:16" x14ac:dyDescent="0.25">
      <c r="A7514" s="35">
        <v>7513</v>
      </c>
      <c r="B7514" s="89">
        <v>314</v>
      </c>
      <c r="C7514" s="35">
        <f t="shared" si="585"/>
        <v>1</v>
      </c>
      <c r="D7514" s="35">
        <f t="shared" si="588"/>
        <v>314</v>
      </c>
      <c r="E7514" s="35">
        <f t="shared" si="589"/>
        <v>6</v>
      </c>
      <c r="F7514" s="35" t="str">
        <f t="shared" si="586"/>
        <v>Friday</v>
      </c>
      <c r="G7514" s="35">
        <f t="shared" si="587"/>
        <v>11</v>
      </c>
      <c r="H7514" s="34">
        <f>CONVERT(INDEX(Htg_StPt_Sch_EZ!$C$4:$I$27,MATCH(Schedules_8760!$C7514,Htg_StPt_Sch_EZ!$B$4:$B$27,0),MATCH(Schedules_8760!$F7514,Htg_StPt_Sch_EZ!$C$3:$I$3,0)),"F","C")</f>
        <v>20.555555555555554</v>
      </c>
      <c r="I7514" s="34">
        <f>CONVERT(INDEX(Htg_StPt_Sch_EZ!$C$31:$I$54,MATCH(Schedules_8760!$C7514,Htg_StPt_Sch_EZ!$B$31:$B$54,0),MATCH(Schedules_8760!$F7514,Htg_StPt_Sch_EZ!$C$30:$I$30,0)),"F","C")</f>
        <v>19.444444444444443</v>
      </c>
      <c r="J7514" s="34">
        <f>CONVERT(INDEX(Clg_StPt_Sch_EZ!$C$4:$I$27,MATCH(Schedules_8760!$C7514,Clg_StPt_Sch_EZ!$B$4:$B$27,0),MATCH(Schedules_8760!$F7514,Clg_StPt_Sch_EZ!$C$3:$I$3,0)),"F","C")</f>
        <v>25.555555555555554</v>
      </c>
      <c r="K7514" s="34">
        <f>CONVERT(INDEX(Clg_StPt_Sch_EZ!$C$31:$I$54,MATCH(Schedules_8760!$C7514,Clg_StPt_Sch_EZ!$B$31:$B$54,0),MATCH(Schedules_8760!$F7514,Clg_StPt_Sch_EZ!$C$30:$I$30,0)),"F","C")</f>
        <v>28.333333333333332</v>
      </c>
      <c r="L7514" s="34">
        <f>CONVERT(INDEX(DHW_StPt_Sch_EZ!$C$4:$I$27,MATCH(Schedules_8760!$C7514,DHW_StPt_Sch_EZ!$B$4:$B$27,0),MATCH(Schedules_8760!$F7514,DHW_StPt_Sch_EZ!$C$3:$I$3,0)),"F","C")</f>
        <v>53.333333333333329</v>
      </c>
      <c r="M7514" s="34">
        <f>CONVERT(INDEX(DHW_StPt_Sch_EZ!$C$31:$I$54,MATCH(Schedules_8760!$C7514,DHW_StPt_Sch_EZ!$B$31:$B$54,0),MATCH(Schedules_8760!$F7514,DHW_StPt_Sch_EZ!$C$30:$I$30,0)),"F","C")</f>
        <v>53.333333333333329</v>
      </c>
      <c r="N7514" s="12"/>
      <c r="O7514" s="12"/>
      <c r="P7514" s="12"/>
    </row>
    <row r="7515" spans="1:16" x14ac:dyDescent="0.25">
      <c r="A7515" s="35">
        <v>7514</v>
      </c>
      <c r="B7515" s="89">
        <v>314.04166666666669</v>
      </c>
      <c r="C7515" s="35">
        <f t="shared" si="585"/>
        <v>2</v>
      </c>
      <c r="D7515" s="35">
        <f t="shared" si="588"/>
        <v>314</v>
      </c>
      <c r="E7515" s="35">
        <f t="shared" si="589"/>
        <v>6</v>
      </c>
      <c r="F7515" s="35" t="str">
        <f t="shared" si="586"/>
        <v>Friday</v>
      </c>
      <c r="G7515" s="35">
        <f t="shared" si="587"/>
        <v>11</v>
      </c>
      <c r="H7515" s="34">
        <f>CONVERT(INDEX(Htg_StPt_Sch_EZ!$C$4:$I$27,MATCH(Schedules_8760!$C7515,Htg_StPt_Sch_EZ!$B$4:$B$27,0),MATCH(Schedules_8760!$F7515,Htg_StPt_Sch_EZ!$C$3:$I$3,0)),"F","C")</f>
        <v>20.555555555555554</v>
      </c>
      <c r="I7515" s="34">
        <f>CONVERT(INDEX(Htg_StPt_Sch_EZ!$C$31:$I$54,MATCH(Schedules_8760!$C7515,Htg_StPt_Sch_EZ!$B$31:$B$54,0),MATCH(Schedules_8760!$F7515,Htg_StPt_Sch_EZ!$C$30:$I$30,0)),"F","C")</f>
        <v>19.444444444444443</v>
      </c>
      <c r="J7515" s="34">
        <f>CONVERT(INDEX(Clg_StPt_Sch_EZ!$C$4:$I$27,MATCH(Schedules_8760!$C7515,Clg_StPt_Sch_EZ!$B$4:$B$27,0),MATCH(Schedules_8760!$F7515,Clg_StPt_Sch_EZ!$C$3:$I$3,0)),"F","C")</f>
        <v>25.555555555555554</v>
      </c>
      <c r="K7515" s="34">
        <f>CONVERT(INDEX(Clg_StPt_Sch_EZ!$C$31:$I$54,MATCH(Schedules_8760!$C7515,Clg_StPt_Sch_EZ!$B$31:$B$54,0),MATCH(Schedules_8760!$F7515,Clg_StPt_Sch_EZ!$C$30:$I$30,0)),"F","C")</f>
        <v>28.333333333333332</v>
      </c>
      <c r="L7515" s="34">
        <f>CONVERT(INDEX(DHW_StPt_Sch_EZ!$C$4:$I$27,MATCH(Schedules_8760!$C7515,DHW_StPt_Sch_EZ!$B$4:$B$27,0),MATCH(Schedules_8760!$F7515,DHW_StPt_Sch_EZ!$C$3:$I$3,0)),"F","C")</f>
        <v>53.333333333333329</v>
      </c>
      <c r="M7515" s="34">
        <f>CONVERT(INDEX(DHW_StPt_Sch_EZ!$C$31:$I$54,MATCH(Schedules_8760!$C7515,DHW_StPt_Sch_EZ!$B$31:$B$54,0),MATCH(Schedules_8760!$F7515,DHW_StPt_Sch_EZ!$C$30:$I$30,0)),"F","C")</f>
        <v>53.333333333333329</v>
      </c>
      <c r="N7515" s="12"/>
      <c r="O7515" s="12"/>
      <c r="P7515" s="12"/>
    </row>
    <row r="7516" spans="1:16" x14ac:dyDescent="0.25">
      <c r="A7516" s="35">
        <v>7515</v>
      </c>
      <c r="B7516" s="89">
        <v>314.08333333333331</v>
      </c>
      <c r="C7516" s="35">
        <f t="shared" si="585"/>
        <v>3</v>
      </c>
      <c r="D7516" s="35">
        <f t="shared" si="588"/>
        <v>314</v>
      </c>
      <c r="E7516" s="35">
        <f t="shared" si="589"/>
        <v>6</v>
      </c>
      <c r="F7516" s="35" t="str">
        <f t="shared" si="586"/>
        <v>Friday</v>
      </c>
      <c r="G7516" s="35">
        <f t="shared" si="587"/>
        <v>11</v>
      </c>
      <c r="H7516" s="34">
        <f>CONVERT(INDEX(Htg_StPt_Sch_EZ!$C$4:$I$27,MATCH(Schedules_8760!$C7516,Htg_StPt_Sch_EZ!$B$4:$B$27,0),MATCH(Schedules_8760!$F7516,Htg_StPt_Sch_EZ!$C$3:$I$3,0)),"F","C")</f>
        <v>20.555555555555554</v>
      </c>
      <c r="I7516" s="34">
        <f>CONVERT(INDEX(Htg_StPt_Sch_EZ!$C$31:$I$54,MATCH(Schedules_8760!$C7516,Htg_StPt_Sch_EZ!$B$31:$B$54,0),MATCH(Schedules_8760!$F7516,Htg_StPt_Sch_EZ!$C$30:$I$30,0)),"F","C")</f>
        <v>19.444444444444443</v>
      </c>
      <c r="J7516" s="34">
        <f>CONVERT(INDEX(Clg_StPt_Sch_EZ!$C$4:$I$27,MATCH(Schedules_8760!$C7516,Clg_StPt_Sch_EZ!$B$4:$B$27,0),MATCH(Schedules_8760!$F7516,Clg_StPt_Sch_EZ!$C$3:$I$3,0)),"F","C")</f>
        <v>25.555555555555554</v>
      </c>
      <c r="K7516" s="34">
        <f>CONVERT(INDEX(Clg_StPt_Sch_EZ!$C$31:$I$54,MATCH(Schedules_8760!$C7516,Clg_StPt_Sch_EZ!$B$31:$B$54,0),MATCH(Schedules_8760!$F7516,Clg_StPt_Sch_EZ!$C$30:$I$30,0)),"F","C")</f>
        <v>28.333333333333332</v>
      </c>
      <c r="L7516" s="34">
        <f>CONVERT(INDEX(DHW_StPt_Sch_EZ!$C$4:$I$27,MATCH(Schedules_8760!$C7516,DHW_StPt_Sch_EZ!$B$4:$B$27,0),MATCH(Schedules_8760!$F7516,DHW_StPt_Sch_EZ!$C$3:$I$3,0)),"F","C")</f>
        <v>53.333333333333329</v>
      </c>
      <c r="M7516" s="34">
        <f>CONVERT(INDEX(DHW_StPt_Sch_EZ!$C$31:$I$54,MATCH(Schedules_8760!$C7516,DHW_StPt_Sch_EZ!$B$31:$B$54,0),MATCH(Schedules_8760!$F7516,DHW_StPt_Sch_EZ!$C$30:$I$30,0)),"F","C")</f>
        <v>53.333333333333329</v>
      </c>
      <c r="N7516" s="12"/>
      <c r="O7516" s="12"/>
      <c r="P7516" s="12"/>
    </row>
    <row r="7517" spans="1:16" x14ac:dyDescent="0.25">
      <c r="A7517" s="35">
        <v>7516</v>
      </c>
      <c r="B7517" s="89">
        <v>314.125</v>
      </c>
      <c r="C7517" s="35">
        <f t="shared" si="585"/>
        <v>4</v>
      </c>
      <c r="D7517" s="35">
        <f t="shared" si="588"/>
        <v>314</v>
      </c>
      <c r="E7517" s="35">
        <f t="shared" si="589"/>
        <v>6</v>
      </c>
      <c r="F7517" s="35" t="str">
        <f t="shared" si="586"/>
        <v>Friday</v>
      </c>
      <c r="G7517" s="35">
        <f t="shared" si="587"/>
        <v>11</v>
      </c>
      <c r="H7517" s="34">
        <f>CONVERT(INDEX(Htg_StPt_Sch_EZ!$C$4:$I$27,MATCH(Schedules_8760!$C7517,Htg_StPt_Sch_EZ!$B$4:$B$27,0),MATCH(Schedules_8760!$F7517,Htg_StPt_Sch_EZ!$C$3:$I$3,0)),"F","C")</f>
        <v>20.555555555555554</v>
      </c>
      <c r="I7517" s="34">
        <f>CONVERT(INDEX(Htg_StPt_Sch_EZ!$C$31:$I$54,MATCH(Schedules_8760!$C7517,Htg_StPt_Sch_EZ!$B$31:$B$54,0),MATCH(Schedules_8760!$F7517,Htg_StPt_Sch_EZ!$C$30:$I$30,0)),"F","C")</f>
        <v>19.444444444444443</v>
      </c>
      <c r="J7517" s="34">
        <f>CONVERT(INDEX(Clg_StPt_Sch_EZ!$C$4:$I$27,MATCH(Schedules_8760!$C7517,Clg_StPt_Sch_EZ!$B$4:$B$27,0),MATCH(Schedules_8760!$F7517,Clg_StPt_Sch_EZ!$C$3:$I$3,0)),"F","C")</f>
        <v>25.555555555555554</v>
      </c>
      <c r="K7517" s="34">
        <f>CONVERT(INDEX(Clg_StPt_Sch_EZ!$C$31:$I$54,MATCH(Schedules_8760!$C7517,Clg_StPt_Sch_EZ!$B$31:$B$54,0),MATCH(Schedules_8760!$F7517,Clg_StPt_Sch_EZ!$C$30:$I$30,0)),"F","C")</f>
        <v>28.333333333333332</v>
      </c>
      <c r="L7517" s="34">
        <f>CONVERT(INDEX(DHW_StPt_Sch_EZ!$C$4:$I$27,MATCH(Schedules_8760!$C7517,DHW_StPt_Sch_EZ!$B$4:$B$27,0),MATCH(Schedules_8760!$F7517,DHW_StPt_Sch_EZ!$C$3:$I$3,0)),"F","C")</f>
        <v>53.333333333333329</v>
      </c>
      <c r="M7517" s="34">
        <f>CONVERT(INDEX(DHW_StPt_Sch_EZ!$C$31:$I$54,MATCH(Schedules_8760!$C7517,DHW_StPt_Sch_EZ!$B$31:$B$54,0),MATCH(Schedules_8760!$F7517,DHW_StPt_Sch_EZ!$C$30:$I$30,0)),"F","C")</f>
        <v>53.333333333333329</v>
      </c>
      <c r="N7517" s="12"/>
      <c r="O7517" s="12"/>
      <c r="P7517" s="12"/>
    </row>
    <row r="7518" spans="1:16" x14ac:dyDescent="0.25">
      <c r="A7518" s="35">
        <v>7517</v>
      </c>
      <c r="B7518" s="89">
        <v>314.16666666666669</v>
      </c>
      <c r="C7518" s="35">
        <f t="shared" si="585"/>
        <v>5</v>
      </c>
      <c r="D7518" s="35">
        <f t="shared" si="588"/>
        <v>314</v>
      </c>
      <c r="E7518" s="35">
        <f t="shared" si="589"/>
        <v>6</v>
      </c>
      <c r="F7518" s="35" t="str">
        <f t="shared" si="586"/>
        <v>Friday</v>
      </c>
      <c r="G7518" s="35">
        <f t="shared" si="587"/>
        <v>11</v>
      </c>
      <c r="H7518" s="34">
        <f>CONVERT(INDEX(Htg_StPt_Sch_EZ!$C$4:$I$27,MATCH(Schedules_8760!$C7518,Htg_StPt_Sch_EZ!$B$4:$B$27,0),MATCH(Schedules_8760!$F7518,Htg_StPt_Sch_EZ!$C$3:$I$3,0)),"F","C")</f>
        <v>20.555555555555554</v>
      </c>
      <c r="I7518" s="34">
        <f>CONVERT(INDEX(Htg_StPt_Sch_EZ!$C$31:$I$54,MATCH(Schedules_8760!$C7518,Htg_StPt_Sch_EZ!$B$31:$B$54,0),MATCH(Schedules_8760!$F7518,Htg_StPt_Sch_EZ!$C$30:$I$30,0)),"F","C")</f>
        <v>19.444444444444443</v>
      </c>
      <c r="J7518" s="34">
        <f>CONVERT(INDEX(Clg_StPt_Sch_EZ!$C$4:$I$27,MATCH(Schedules_8760!$C7518,Clg_StPt_Sch_EZ!$B$4:$B$27,0),MATCH(Schedules_8760!$F7518,Clg_StPt_Sch_EZ!$C$3:$I$3,0)),"F","C")</f>
        <v>25.555555555555554</v>
      </c>
      <c r="K7518" s="34">
        <f>CONVERT(INDEX(Clg_StPt_Sch_EZ!$C$31:$I$54,MATCH(Schedules_8760!$C7518,Clg_StPt_Sch_EZ!$B$31:$B$54,0),MATCH(Schedules_8760!$F7518,Clg_StPt_Sch_EZ!$C$30:$I$30,0)),"F","C")</f>
        <v>28.333333333333332</v>
      </c>
      <c r="L7518" s="34">
        <f>CONVERT(INDEX(DHW_StPt_Sch_EZ!$C$4:$I$27,MATCH(Schedules_8760!$C7518,DHW_StPt_Sch_EZ!$B$4:$B$27,0),MATCH(Schedules_8760!$F7518,DHW_StPt_Sch_EZ!$C$3:$I$3,0)),"F","C")</f>
        <v>53.333333333333329</v>
      </c>
      <c r="M7518" s="34">
        <f>CONVERT(INDEX(DHW_StPt_Sch_EZ!$C$31:$I$54,MATCH(Schedules_8760!$C7518,DHW_StPt_Sch_EZ!$B$31:$B$54,0),MATCH(Schedules_8760!$F7518,DHW_StPt_Sch_EZ!$C$30:$I$30,0)),"F","C")</f>
        <v>53.333333333333329</v>
      </c>
      <c r="N7518" s="12"/>
      <c r="O7518" s="12"/>
      <c r="P7518" s="12"/>
    </row>
    <row r="7519" spans="1:16" x14ac:dyDescent="0.25">
      <c r="A7519" s="35">
        <v>7518</v>
      </c>
      <c r="B7519" s="89">
        <v>314.20833333333331</v>
      </c>
      <c r="C7519" s="35">
        <f t="shared" si="585"/>
        <v>6</v>
      </c>
      <c r="D7519" s="35">
        <f t="shared" si="588"/>
        <v>314</v>
      </c>
      <c r="E7519" s="35">
        <f t="shared" si="589"/>
        <v>6</v>
      </c>
      <c r="F7519" s="35" t="str">
        <f t="shared" si="586"/>
        <v>Friday</v>
      </c>
      <c r="G7519" s="35">
        <f t="shared" si="587"/>
        <v>11</v>
      </c>
      <c r="H7519" s="34">
        <f>CONVERT(INDEX(Htg_StPt_Sch_EZ!$C$4:$I$27,MATCH(Schedules_8760!$C7519,Htg_StPt_Sch_EZ!$B$4:$B$27,0),MATCH(Schedules_8760!$F7519,Htg_StPt_Sch_EZ!$C$3:$I$3,0)),"F","C")</f>
        <v>20.555555555555554</v>
      </c>
      <c r="I7519" s="34">
        <f>CONVERT(INDEX(Htg_StPt_Sch_EZ!$C$31:$I$54,MATCH(Schedules_8760!$C7519,Htg_StPt_Sch_EZ!$B$31:$B$54,0),MATCH(Schedules_8760!$F7519,Htg_StPt_Sch_EZ!$C$30:$I$30,0)),"F","C")</f>
        <v>19.444444444444443</v>
      </c>
      <c r="J7519" s="34">
        <f>CONVERT(INDEX(Clg_StPt_Sch_EZ!$C$4:$I$27,MATCH(Schedules_8760!$C7519,Clg_StPt_Sch_EZ!$B$4:$B$27,0),MATCH(Schedules_8760!$F7519,Clg_StPt_Sch_EZ!$C$3:$I$3,0)),"F","C")</f>
        <v>25.555555555555554</v>
      </c>
      <c r="K7519" s="34">
        <f>CONVERT(INDEX(Clg_StPt_Sch_EZ!$C$31:$I$54,MATCH(Schedules_8760!$C7519,Clg_StPt_Sch_EZ!$B$31:$B$54,0),MATCH(Schedules_8760!$F7519,Clg_StPt_Sch_EZ!$C$30:$I$30,0)),"F","C")</f>
        <v>28.333333333333332</v>
      </c>
      <c r="L7519" s="34">
        <f>CONVERT(INDEX(DHW_StPt_Sch_EZ!$C$4:$I$27,MATCH(Schedules_8760!$C7519,DHW_StPt_Sch_EZ!$B$4:$B$27,0),MATCH(Schedules_8760!$F7519,DHW_StPt_Sch_EZ!$C$3:$I$3,0)),"F","C")</f>
        <v>53.333333333333329</v>
      </c>
      <c r="M7519" s="34">
        <f>CONVERT(INDEX(DHW_StPt_Sch_EZ!$C$31:$I$54,MATCH(Schedules_8760!$C7519,DHW_StPt_Sch_EZ!$B$31:$B$54,0),MATCH(Schedules_8760!$F7519,DHW_StPt_Sch_EZ!$C$30:$I$30,0)),"F","C")</f>
        <v>53.333333333333329</v>
      </c>
      <c r="N7519" s="12"/>
      <c r="O7519" s="12"/>
      <c r="P7519" s="12"/>
    </row>
    <row r="7520" spans="1:16" x14ac:dyDescent="0.25">
      <c r="A7520" s="35">
        <v>7519</v>
      </c>
      <c r="B7520" s="89">
        <v>314.25</v>
      </c>
      <c r="C7520" s="35">
        <f t="shared" si="585"/>
        <v>7</v>
      </c>
      <c r="D7520" s="35">
        <f t="shared" si="588"/>
        <v>314</v>
      </c>
      <c r="E7520" s="35">
        <f t="shared" si="589"/>
        <v>6</v>
      </c>
      <c r="F7520" s="35" t="str">
        <f t="shared" si="586"/>
        <v>Friday</v>
      </c>
      <c r="G7520" s="35">
        <f t="shared" si="587"/>
        <v>11</v>
      </c>
      <c r="H7520" s="34">
        <f>CONVERT(INDEX(Htg_StPt_Sch_EZ!$C$4:$I$27,MATCH(Schedules_8760!$C7520,Htg_StPt_Sch_EZ!$B$4:$B$27,0),MATCH(Schedules_8760!$F7520,Htg_StPt_Sch_EZ!$C$3:$I$3,0)),"F","C")</f>
        <v>20.555555555555554</v>
      </c>
      <c r="I7520" s="34">
        <f>CONVERT(INDEX(Htg_StPt_Sch_EZ!$C$31:$I$54,MATCH(Schedules_8760!$C7520,Htg_StPt_Sch_EZ!$B$31:$B$54,0),MATCH(Schedules_8760!$F7520,Htg_StPt_Sch_EZ!$C$30:$I$30,0)),"F","C")</f>
        <v>19.444444444444443</v>
      </c>
      <c r="J7520" s="34">
        <f>CONVERT(INDEX(Clg_StPt_Sch_EZ!$C$4:$I$27,MATCH(Schedules_8760!$C7520,Clg_StPt_Sch_EZ!$B$4:$B$27,0),MATCH(Schedules_8760!$F7520,Clg_StPt_Sch_EZ!$C$3:$I$3,0)),"F","C")</f>
        <v>25.555555555555554</v>
      </c>
      <c r="K7520" s="34">
        <f>CONVERT(INDEX(Clg_StPt_Sch_EZ!$C$31:$I$54,MATCH(Schedules_8760!$C7520,Clg_StPt_Sch_EZ!$B$31:$B$54,0),MATCH(Schedules_8760!$F7520,Clg_StPt_Sch_EZ!$C$30:$I$30,0)),"F","C")</f>
        <v>28.333333333333332</v>
      </c>
      <c r="L7520" s="34">
        <f>CONVERT(INDEX(DHW_StPt_Sch_EZ!$C$4:$I$27,MATCH(Schedules_8760!$C7520,DHW_StPt_Sch_EZ!$B$4:$B$27,0),MATCH(Schedules_8760!$F7520,DHW_StPt_Sch_EZ!$C$3:$I$3,0)),"F","C")</f>
        <v>53.333333333333329</v>
      </c>
      <c r="M7520" s="34">
        <f>CONVERT(INDEX(DHW_StPt_Sch_EZ!$C$31:$I$54,MATCH(Schedules_8760!$C7520,DHW_StPt_Sch_EZ!$B$31:$B$54,0),MATCH(Schedules_8760!$F7520,DHW_StPt_Sch_EZ!$C$30:$I$30,0)),"F","C")</f>
        <v>53.333333333333329</v>
      </c>
      <c r="N7520" s="12"/>
      <c r="O7520" s="12"/>
      <c r="P7520" s="12"/>
    </row>
    <row r="7521" spans="1:16" x14ac:dyDescent="0.25">
      <c r="A7521" s="35">
        <v>7520</v>
      </c>
      <c r="B7521" s="89">
        <v>314.29166666666669</v>
      </c>
      <c r="C7521" s="35">
        <f t="shared" si="585"/>
        <v>8</v>
      </c>
      <c r="D7521" s="35">
        <f t="shared" si="588"/>
        <v>314</v>
      </c>
      <c r="E7521" s="35">
        <f t="shared" si="589"/>
        <v>6</v>
      </c>
      <c r="F7521" s="35" t="str">
        <f t="shared" si="586"/>
        <v>Friday</v>
      </c>
      <c r="G7521" s="35">
        <f t="shared" si="587"/>
        <v>11</v>
      </c>
      <c r="H7521" s="34">
        <f>CONVERT(INDEX(Htg_StPt_Sch_EZ!$C$4:$I$27,MATCH(Schedules_8760!$C7521,Htg_StPt_Sch_EZ!$B$4:$B$27,0),MATCH(Schedules_8760!$F7521,Htg_StPt_Sch_EZ!$C$3:$I$3,0)),"F","C")</f>
        <v>20.555555555555554</v>
      </c>
      <c r="I7521" s="34">
        <f>CONVERT(INDEX(Htg_StPt_Sch_EZ!$C$31:$I$54,MATCH(Schedules_8760!$C7521,Htg_StPt_Sch_EZ!$B$31:$B$54,0),MATCH(Schedules_8760!$F7521,Htg_StPt_Sch_EZ!$C$30:$I$30,0)),"F","C")</f>
        <v>19.444444444444443</v>
      </c>
      <c r="J7521" s="34">
        <f>CONVERT(INDEX(Clg_StPt_Sch_EZ!$C$4:$I$27,MATCH(Schedules_8760!$C7521,Clg_StPt_Sch_EZ!$B$4:$B$27,0),MATCH(Schedules_8760!$F7521,Clg_StPt_Sch_EZ!$C$3:$I$3,0)),"F","C")</f>
        <v>25.555555555555554</v>
      </c>
      <c r="K7521" s="34">
        <f>CONVERT(INDEX(Clg_StPt_Sch_EZ!$C$31:$I$54,MATCH(Schedules_8760!$C7521,Clg_StPt_Sch_EZ!$B$31:$B$54,0),MATCH(Schedules_8760!$F7521,Clg_StPt_Sch_EZ!$C$30:$I$30,0)),"F","C")</f>
        <v>25</v>
      </c>
      <c r="L7521" s="34">
        <f>CONVERT(INDEX(DHW_StPt_Sch_EZ!$C$4:$I$27,MATCH(Schedules_8760!$C7521,DHW_StPt_Sch_EZ!$B$4:$B$27,0),MATCH(Schedules_8760!$F7521,DHW_StPt_Sch_EZ!$C$3:$I$3,0)),"F","C")</f>
        <v>53.333333333333329</v>
      </c>
      <c r="M7521" s="34">
        <f>CONVERT(INDEX(DHW_StPt_Sch_EZ!$C$31:$I$54,MATCH(Schedules_8760!$C7521,DHW_StPt_Sch_EZ!$B$31:$B$54,0),MATCH(Schedules_8760!$F7521,DHW_StPt_Sch_EZ!$C$30:$I$30,0)),"F","C")</f>
        <v>53.333333333333329</v>
      </c>
      <c r="N7521" s="12"/>
      <c r="O7521" s="12"/>
      <c r="P7521" s="12"/>
    </row>
    <row r="7522" spans="1:16" x14ac:dyDescent="0.25">
      <c r="A7522" s="35">
        <v>7521</v>
      </c>
      <c r="B7522" s="89">
        <v>314.33333333333331</v>
      </c>
      <c r="C7522" s="35">
        <f t="shared" si="585"/>
        <v>9</v>
      </c>
      <c r="D7522" s="35">
        <f t="shared" si="588"/>
        <v>314</v>
      </c>
      <c r="E7522" s="35">
        <f t="shared" si="589"/>
        <v>6</v>
      </c>
      <c r="F7522" s="35" t="str">
        <f t="shared" si="586"/>
        <v>Friday</v>
      </c>
      <c r="G7522" s="35">
        <f t="shared" si="587"/>
        <v>11</v>
      </c>
      <c r="H7522" s="34">
        <f>CONVERT(INDEX(Htg_StPt_Sch_EZ!$C$4:$I$27,MATCH(Schedules_8760!$C7522,Htg_StPt_Sch_EZ!$B$4:$B$27,0),MATCH(Schedules_8760!$F7522,Htg_StPt_Sch_EZ!$C$3:$I$3,0)),"F","C")</f>
        <v>20.555555555555554</v>
      </c>
      <c r="I7522" s="34">
        <f>CONVERT(INDEX(Htg_StPt_Sch_EZ!$C$31:$I$54,MATCH(Schedules_8760!$C7522,Htg_StPt_Sch_EZ!$B$31:$B$54,0),MATCH(Schedules_8760!$F7522,Htg_StPt_Sch_EZ!$C$30:$I$30,0)),"F","C")</f>
        <v>19.444444444444443</v>
      </c>
      <c r="J7522" s="34">
        <f>CONVERT(INDEX(Clg_StPt_Sch_EZ!$C$4:$I$27,MATCH(Schedules_8760!$C7522,Clg_StPt_Sch_EZ!$B$4:$B$27,0),MATCH(Schedules_8760!$F7522,Clg_StPt_Sch_EZ!$C$3:$I$3,0)),"F","C")</f>
        <v>25.555555555555554</v>
      </c>
      <c r="K7522" s="34">
        <f>CONVERT(INDEX(Clg_StPt_Sch_EZ!$C$31:$I$54,MATCH(Schedules_8760!$C7522,Clg_StPt_Sch_EZ!$B$31:$B$54,0),MATCH(Schedules_8760!$F7522,Clg_StPt_Sch_EZ!$C$30:$I$30,0)),"F","C")</f>
        <v>25</v>
      </c>
      <c r="L7522" s="34">
        <f>CONVERT(INDEX(DHW_StPt_Sch_EZ!$C$4:$I$27,MATCH(Schedules_8760!$C7522,DHW_StPt_Sch_EZ!$B$4:$B$27,0),MATCH(Schedules_8760!$F7522,DHW_StPt_Sch_EZ!$C$3:$I$3,0)),"F","C")</f>
        <v>53.333333333333329</v>
      </c>
      <c r="M7522" s="34">
        <f>CONVERT(INDEX(DHW_StPt_Sch_EZ!$C$31:$I$54,MATCH(Schedules_8760!$C7522,DHW_StPt_Sch_EZ!$B$31:$B$54,0),MATCH(Schedules_8760!$F7522,DHW_StPt_Sch_EZ!$C$30:$I$30,0)),"F","C")</f>
        <v>53.333333333333329</v>
      </c>
      <c r="N7522" s="12"/>
      <c r="O7522" s="12"/>
      <c r="P7522" s="12"/>
    </row>
    <row r="7523" spans="1:16" x14ac:dyDescent="0.25">
      <c r="A7523" s="35">
        <v>7522</v>
      </c>
      <c r="B7523" s="89">
        <v>314.375</v>
      </c>
      <c r="C7523" s="35">
        <f t="shared" si="585"/>
        <v>10</v>
      </c>
      <c r="D7523" s="35">
        <f t="shared" si="588"/>
        <v>314</v>
      </c>
      <c r="E7523" s="35">
        <f t="shared" si="589"/>
        <v>6</v>
      </c>
      <c r="F7523" s="35" t="str">
        <f t="shared" si="586"/>
        <v>Friday</v>
      </c>
      <c r="G7523" s="35">
        <f t="shared" si="587"/>
        <v>11</v>
      </c>
      <c r="H7523" s="34">
        <f>CONVERT(INDEX(Htg_StPt_Sch_EZ!$C$4:$I$27,MATCH(Schedules_8760!$C7523,Htg_StPt_Sch_EZ!$B$4:$B$27,0),MATCH(Schedules_8760!$F7523,Htg_StPt_Sch_EZ!$C$3:$I$3,0)),"F","C")</f>
        <v>20.555555555555554</v>
      </c>
      <c r="I7523" s="34">
        <f>CONVERT(INDEX(Htg_StPt_Sch_EZ!$C$31:$I$54,MATCH(Schedules_8760!$C7523,Htg_StPt_Sch_EZ!$B$31:$B$54,0),MATCH(Schedules_8760!$F7523,Htg_StPt_Sch_EZ!$C$30:$I$30,0)),"F","C")</f>
        <v>19.444444444444443</v>
      </c>
      <c r="J7523" s="34">
        <f>CONVERT(INDEX(Clg_StPt_Sch_EZ!$C$4:$I$27,MATCH(Schedules_8760!$C7523,Clg_StPt_Sch_EZ!$B$4:$B$27,0),MATCH(Schedules_8760!$F7523,Clg_StPt_Sch_EZ!$C$3:$I$3,0)),"F","C")</f>
        <v>25.555555555555554</v>
      </c>
      <c r="K7523" s="34">
        <f>CONVERT(INDEX(Clg_StPt_Sch_EZ!$C$31:$I$54,MATCH(Schedules_8760!$C7523,Clg_StPt_Sch_EZ!$B$31:$B$54,0),MATCH(Schedules_8760!$F7523,Clg_StPt_Sch_EZ!$C$30:$I$30,0)),"F","C")</f>
        <v>25</v>
      </c>
      <c r="L7523" s="34">
        <f>CONVERT(INDEX(DHW_StPt_Sch_EZ!$C$4:$I$27,MATCH(Schedules_8760!$C7523,DHW_StPt_Sch_EZ!$B$4:$B$27,0),MATCH(Schedules_8760!$F7523,DHW_StPt_Sch_EZ!$C$3:$I$3,0)),"F","C")</f>
        <v>53.333333333333329</v>
      </c>
      <c r="M7523" s="34">
        <f>CONVERT(INDEX(DHW_StPt_Sch_EZ!$C$31:$I$54,MATCH(Schedules_8760!$C7523,DHW_StPt_Sch_EZ!$B$31:$B$54,0),MATCH(Schedules_8760!$F7523,DHW_StPt_Sch_EZ!$C$30:$I$30,0)),"F","C")</f>
        <v>53.333333333333329</v>
      </c>
      <c r="N7523" s="12"/>
      <c r="O7523" s="12"/>
      <c r="P7523" s="12"/>
    </row>
    <row r="7524" spans="1:16" x14ac:dyDescent="0.25">
      <c r="A7524" s="35">
        <v>7523</v>
      </c>
      <c r="B7524" s="89">
        <v>314.41666666666669</v>
      </c>
      <c r="C7524" s="35">
        <f t="shared" si="585"/>
        <v>11</v>
      </c>
      <c r="D7524" s="35">
        <f t="shared" si="588"/>
        <v>314</v>
      </c>
      <c r="E7524" s="35">
        <f t="shared" si="589"/>
        <v>6</v>
      </c>
      <c r="F7524" s="35" t="str">
        <f t="shared" si="586"/>
        <v>Friday</v>
      </c>
      <c r="G7524" s="35">
        <f t="shared" si="587"/>
        <v>11</v>
      </c>
      <c r="H7524" s="34">
        <f>CONVERT(INDEX(Htg_StPt_Sch_EZ!$C$4:$I$27,MATCH(Schedules_8760!$C7524,Htg_StPt_Sch_EZ!$B$4:$B$27,0),MATCH(Schedules_8760!$F7524,Htg_StPt_Sch_EZ!$C$3:$I$3,0)),"F","C")</f>
        <v>20.555555555555554</v>
      </c>
      <c r="I7524" s="34">
        <f>CONVERT(INDEX(Htg_StPt_Sch_EZ!$C$31:$I$54,MATCH(Schedules_8760!$C7524,Htg_StPt_Sch_EZ!$B$31:$B$54,0),MATCH(Schedules_8760!$F7524,Htg_StPt_Sch_EZ!$C$30:$I$30,0)),"F","C")</f>
        <v>19.444444444444443</v>
      </c>
      <c r="J7524" s="34">
        <f>CONVERT(INDEX(Clg_StPt_Sch_EZ!$C$4:$I$27,MATCH(Schedules_8760!$C7524,Clg_StPt_Sch_EZ!$B$4:$B$27,0),MATCH(Schedules_8760!$F7524,Clg_StPt_Sch_EZ!$C$3:$I$3,0)),"F","C")</f>
        <v>25.555555555555554</v>
      </c>
      <c r="K7524" s="34">
        <f>CONVERT(INDEX(Clg_StPt_Sch_EZ!$C$31:$I$54,MATCH(Schedules_8760!$C7524,Clg_StPt_Sch_EZ!$B$31:$B$54,0),MATCH(Schedules_8760!$F7524,Clg_StPt_Sch_EZ!$C$30:$I$30,0)),"F","C")</f>
        <v>25</v>
      </c>
      <c r="L7524" s="34">
        <f>CONVERT(INDEX(DHW_StPt_Sch_EZ!$C$4:$I$27,MATCH(Schedules_8760!$C7524,DHW_StPt_Sch_EZ!$B$4:$B$27,0),MATCH(Schedules_8760!$F7524,DHW_StPt_Sch_EZ!$C$3:$I$3,0)),"F","C")</f>
        <v>53.333333333333329</v>
      </c>
      <c r="M7524" s="34">
        <f>CONVERT(INDEX(DHW_StPt_Sch_EZ!$C$31:$I$54,MATCH(Schedules_8760!$C7524,DHW_StPt_Sch_EZ!$B$31:$B$54,0),MATCH(Schedules_8760!$F7524,DHW_StPt_Sch_EZ!$C$30:$I$30,0)),"F","C")</f>
        <v>53.333333333333329</v>
      </c>
      <c r="N7524" s="12"/>
      <c r="O7524" s="12"/>
      <c r="P7524" s="12"/>
    </row>
    <row r="7525" spans="1:16" x14ac:dyDescent="0.25">
      <c r="A7525" s="35">
        <v>7524</v>
      </c>
      <c r="B7525" s="89">
        <v>314.45833333333331</v>
      </c>
      <c r="C7525" s="35">
        <f t="shared" si="585"/>
        <v>12</v>
      </c>
      <c r="D7525" s="35">
        <f t="shared" si="588"/>
        <v>314</v>
      </c>
      <c r="E7525" s="35">
        <f t="shared" si="589"/>
        <v>6</v>
      </c>
      <c r="F7525" s="35" t="str">
        <f t="shared" si="586"/>
        <v>Friday</v>
      </c>
      <c r="G7525" s="35">
        <f t="shared" si="587"/>
        <v>11</v>
      </c>
      <c r="H7525" s="34">
        <f>CONVERT(INDEX(Htg_StPt_Sch_EZ!$C$4:$I$27,MATCH(Schedules_8760!$C7525,Htg_StPt_Sch_EZ!$B$4:$B$27,0),MATCH(Schedules_8760!$F7525,Htg_StPt_Sch_EZ!$C$3:$I$3,0)),"F","C")</f>
        <v>20.555555555555554</v>
      </c>
      <c r="I7525" s="34">
        <f>CONVERT(INDEX(Htg_StPt_Sch_EZ!$C$31:$I$54,MATCH(Schedules_8760!$C7525,Htg_StPt_Sch_EZ!$B$31:$B$54,0),MATCH(Schedules_8760!$F7525,Htg_StPt_Sch_EZ!$C$30:$I$30,0)),"F","C")</f>
        <v>19.444444444444443</v>
      </c>
      <c r="J7525" s="34">
        <f>CONVERT(INDEX(Clg_StPt_Sch_EZ!$C$4:$I$27,MATCH(Schedules_8760!$C7525,Clg_StPt_Sch_EZ!$B$4:$B$27,0),MATCH(Schedules_8760!$F7525,Clg_StPt_Sch_EZ!$C$3:$I$3,0)),"F","C")</f>
        <v>25.555555555555554</v>
      </c>
      <c r="K7525" s="34">
        <f>CONVERT(INDEX(Clg_StPt_Sch_EZ!$C$31:$I$54,MATCH(Schedules_8760!$C7525,Clg_StPt_Sch_EZ!$B$31:$B$54,0),MATCH(Schedules_8760!$F7525,Clg_StPt_Sch_EZ!$C$30:$I$30,0)),"F","C")</f>
        <v>25</v>
      </c>
      <c r="L7525" s="34">
        <f>CONVERT(INDEX(DHW_StPt_Sch_EZ!$C$4:$I$27,MATCH(Schedules_8760!$C7525,DHW_StPt_Sch_EZ!$B$4:$B$27,0),MATCH(Schedules_8760!$F7525,DHW_StPt_Sch_EZ!$C$3:$I$3,0)),"F","C")</f>
        <v>53.333333333333329</v>
      </c>
      <c r="M7525" s="34">
        <f>CONVERT(INDEX(DHW_StPt_Sch_EZ!$C$31:$I$54,MATCH(Schedules_8760!$C7525,DHW_StPt_Sch_EZ!$B$31:$B$54,0),MATCH(Schedules_8760!$F7525,DHW_StPt_Sch_EZ!$C$30:$I$30,0)),"F","C")</f>
        <v>53.333333333333329</v>
      </c>
      <c r="N7525" s="12"/>
      <c r="O7525" s="12"/>
      <c r="P7525" s="12"/>
    </row>
    <row r="7526" spans="1:16" x14ac:dyDescent="0.25">
      <c r="A7526" s="35">
        <v>7525</v>
      </c>
      <c r="B7526" s="89">
        <v>314.5</v>
      </c>
      <c r="C7526" s="35">
        <f t="shared" si="585"/>
        <v>13</v>
      </c>
      <c r="D7526" s="35">
        <f t="shared" si="588"/>
        <v>314</v>
      </c>
      <c r="E7526" s="35">
        <f t="shared" si="589"/>
        <v>6</v>
      </c>
      <c r="F7526" s="35" t="str">
        <f t="shared" si="586"/>
        <v>Friday</v>
      </c>
      <c r="G7526" s="35">
        <f t="shared" si="587"/>
        <v>11</v>
      </c>
      <c r="H7526" s="34">
        <f>CONVERT(INDEX(Htg_StPt_Sch_EZ!$C$4:$I$27,MATCH(Schedules_8760!$C7526,Htg_StPt_Sch_EZ!$B$4:$B$27,0),MATCH(Schedules_8760!$F7526,Htg_StPt_Sch_EZ!$C$3:$I$3,0)),"F","C")</f>
        <v>20.555555555555554</v>
      </c>
      <c r="I7526" s="34">
        <f>CONVERT(INDEX(Htg_StPt_Sch_EZ!$C$31:$I$54,MATCH(Schedules_8760!$C7526,Htg_StPt_Sch_EZ!$B$31:$B$54,0),MATCH(Schedules_8760!$F7526,Htg_StPt_Sch_EZ!$C$30:$I$30,0)),"F","C")</f>
        <v>19.444444444444443</v>
      </c>
      <c r="J7526" s="34">
        <f>CONVERT(INDEX(Clg_StPt_Sch_EZ!$C$4:$I$27,MATCH(Schedules_8760!$C7526,Clg_StPt_Sch_EZ!$B$4:$B$27,0),MATCH(Schedules_8760!$F7526,Clg_StPt_Sch_EZ!$C$3:$I$3,0)),"F","C")</f>
        <v>25.555555555555554</v>
      </c>
      <c r="K7526" s="34">
        <f>CONVERT(INDEX(Clg_StPt_Sch_EZ!$C$31:$I$54,MATCH(Schedules_8760!$C7526,Clg_StPt_Sch_EZ!$B$31:$B$54,0),MATCH(Schedules_8760!$F7526,Clg_StPt_Sch_EZ!$C$30:$I$30,0)),"F","C")</f>
        <v>25</v>
      </c>
      <c r="L7526" s="34">
        <f>CONVERT(INDEX(DHW_StPt_Sch_EZ!$C$4:$I$27,MATCH(Schedules_8760!$C7526,DHW_StPt_Sch_EZ!$B$4:$B$27,0),MATCH(Schedules_8760!$F7526,DHW_StPt_Sch_EZ!$C$3:$I$3,0)),"F","C")</f>
        <v>53.333333333333329</v>
      </c>
      <c r="M7526" s="34">
        <f>CONVERT(INDEX(DHW_StPt_Sch_EZ!$C$31:$I$54,MATCH(Schedules_8760!$C7526,DHW_StPt_Sch_EZ!$B$31:$B$54,0),MATCH(Schedules_8760!$F7526,DHW_StPt_Sch_EZ!$C$30:$I$30,0)),"F","C")</f>
        <v>53.333333333333329</v>
      </c>
      <c r="N7526" s="12"/>
      <c r="O7526" s="12"/>
      <c r="P7526" s="12"/>
    </row>
    <row r="7527" spans="1:16" x14ac:dyDescent="0.25">
      <c r="A7527" s="35">
        <v>7526</v>
      </c>
      <c r="B7527" s="89">
        <v>314.54166666666669</v>
      </c>
      <c r="C7527" s="35">
        <f t="shared" si="585"/>
        <v>14</v>
      </c>
      <c r="D7527" s="35">
        <f t="shared" si="588"/>
        <v>314</v>
      </c>
      <c r="E7527" s="35">
        <f t="shared" si="589"/>
        <v>6</v>
      </c>
      <c r="F7527" s="35" t="str">
        <f t="shared" si="586"/>
        <v>Friday</v>
      </c>
      <c r="G7527" s="35">
        <f t="shared" si="587"/>
        <v>11</v>
      </c>
      <c r="H7527" s="34">
        <f>CONVERT(INDEX(Htg_StPt_Sch_EZ!$C$4:$I$27,MATCH(Schedules_8760!$C7527,Htg_StPt_Sch_EZ!$B$4:$B$27,0),MATCH(Schedules_8760!$F7527,Htg_StPt_Sch_EZ!$C$3:$I$3,0)),"F","C")</f>
        <v>20.555555555555554</v>
      </c>
      <c r="I7527" s="34">
        <f>CONVERT(INDEX(Htg_StPt_Sch_EZ!$C$31:$I$54,MATCH(Schedules_8760!$C7527,Htg_StPt_Sch_EZ!$B$31:$B$54,0),MATCH(Schedules_8760!$F7527,Htg_StPt_Sch_EZ!$C$30:$I$30,0)),"F","C")</f>
        <v>19.444444444444443</v>
      </c>
      <c r="J7527" s="34">
        <f>CONVERT(INDEX(Clg_StPt_Sch_EZ!$C$4:$I$27,MATCH(Schedules_8760!$C7527,Clg_StPt_Sch_EZ!$B$4:$B$27,0),MATCH(Schedules_8760!$F7527,Clg_StPt_Sch_EZ!$C$3:$I$3,0)),"F","C")</f>
        <v>25.555555555555554</v>
      </c>
      <c r="K7527" s="34">
        <f>CONVERT(INDEX(Clg_StPt_Sch_EZ!$C$31:$I$54,MATCH(Schedules_8760!$C7527,Clg_StPt_Sch_EZ!$B$31:$B$54,0),MATCH(Schedules_8760!$F7527,Clg_StPt_Sch_EZ!$C$30:$I$30,0)),"F","C")</f>
        <v>25</v>
      </c>
      <c r="L7527" s="34">
        <f>CONVERT(INDEX(DHW_StPt_Sch_EZ!$C$4:$I$27,MATCH(Schedules_8760!$C7527,DHW_StPt_Sch_EZ!$B$4:$B$27,0),MATCH(Schedules_8760!$F7527,DHW_StPt_Sch_EZ!$C$3:$I$3,0)),"F","C")</f>
        <v>53.333333333333329</v>
      </c>
      <c r="M7527" s="34">
        <f>CONVERT(INDEX(DHW_StPt_Sch_EZ!$C$31:$I$54,MATCH(Schedules_8760!$C7527,DHW_StPt_Sch_EZ!$B$31:$B$54,0),MATCH(Schedules_8760!$F7527,DHW_StPt_Sch_EZ!$C$30:$I$30,0)),"F","C")</f>
        <v>53.333333333333329</v>
      </c>
      <c r="N7527" s="12"/>
      <c r="O7527" s="12"/>
      <c r="P7527" s="12"/>
    </row>
    <row r="7528" spans="1:16" x14ac:dyDescent="0.25">
      <c r="A7528" s="35">
        <v>7527</v>
      </c>
      <c r="B7528" s="89">
        <v>314.58333333333331</v>
      </c>
      <c r="C7528" s="35">
        <f t="shared" si="585"/>
        <v>15</v>
      </c>
      <c r="D7528" s="35">
        <f t="shared" si="588"/>
        <v>314</v>
      </c>
      <c r="E7528" s="35">
        <f t="shared" si="589"/>
        <v>6</v>
      </c>
      <c r="F7528" s="35" t="str">
        <f t="shared" si="586"/>
        <v>Friday</v>
      </c>
      <c r="G7528" s="35">
        <f t="shared" si="587"/>
        <v>11</v>
      </c>
      <c r="H7528" s="34">
        <f>CONVERT(INDEX(Htg_StPt_Sch_EZ!$C$4:$I$27,MATCH(Schedules_8760!$C7528,Htg_StPt_Sch_EZ!$B$4:$B$27,0),MATCH(Schedules_8760!$F7528,Htg_StPt_Sch_EZ!$C$3:$I$3,0)),"F","C")</f>
        <v>20.555555555555554</v>
      </c>
      <c r="I7528" s="34">
        <f>CONVERT(INDEX(Htg_StPt_Sch_EZ!$C$31:$I$54,MATCH(Schedules_8760!$C7528,Htg_StPt_Sch_EZ!$B$31:$B$54,0),MATCH(Schedules_8760!$F7528,Htg_StPt_Sch_EZ!$C$30:$I$30,0)),"F","C")</f>
        <v>21.111111111111111</v>
      </c>
      <c r="J7528" s="34">
        <f>CONVERT(INDEX(Clg_StPt_Sch_EZ!$C$4:$I$27,MATCH(Schedules_8760!$C7528,Clg_StPt_Sch_EZ!$B$4:$B$27,0),MATCH(Schedules_8760!$F7528,Clg_StPt_Sch_EZ!$C$3:$I$3,0)),"F","C")</f>
        <v>25.555555555555554</v>
      </c>
      <c r="K7528" s="34">
        <f>CONVERT(INDEX(Clg_StPt_Sch_EZ!$C$31:$I$54,MATCH(Schedules_8760!$C7528,Clg_StPt_Sch_EZ!$B$31:$B$54,0),MATCH(Schedules_8760!$F7528,Clg_StPt_Sch_EZ!$C$30:$I$30,0)),"F","C")</f>
        <v>25</v>
      </c>
      <c r="L7528" s="34">
        <f>CONVERT(INDEX(DHW_StPt_Sch_EZ!$C$4:$I$27,MATCH(Schedules_8760!$C7528,DHW_StPt_Sch_EZ!$B$4:$B$27,0),MATCH(Schedules_8760!$F7528,DHW_StPt_Sch_EZ!$C$3:$I$3,0)),"F","C")</f>
        <v>53.333333333333329</v>
      </c>
      <c r="M7528" s="34">
        <f>CONVERT(INDEX(DHW_StPt_Sch_EZ!$C$31:$I$54,MATCH(Schedules_8760!$C7528,DHW_StPt_Sch_EZ!$B$31:$B$54,0),MATCH(Schedules_8760!$F7528,DHW_StPt_Sch_EZ!$C$30:$I$30,0)),"F","C")</f>
        <v>53.333333333333329</v>
      </c>
      <c r="N7528" s="12"/>
      <c r="O7528" s="12"/>
      <c r="P7528" s="12"/>
    </row>
    <row r="7529" spans="1:16" x14ac:dyDescent="0.25">
      <c r="A7529" s="35">
        <v>7528</v>
      </c>
      <c r="B7529" s="89">
        <v>314.625</v>
      </c>
      <c r="C7529" s="35">
        <f t="shared" si="585"/>
        <v>16</v>
      </c>
      <c r="D7529" s="35">
        <f t="shared" si="588"/>
        <v>314</v>
      </c>
      <c r="E7529" s="35">
        <f t="shared" si="589"/>
        <v>6</v>
      </c>
      <c r="F7529" s="35" t="str">
        <f t="shared" si="586"/>
        <v>Friday</v>
      </c>
      <c r="G7529" s="35">
        <f t="shared" si="587"/>
        <v>11</v>
      </c>
      <c r="H7529" s="34">
        <f>CONVERT(INDEX(Htg_StPt_Sch_EZ!$C$4:$I$27,MATCH(Schedules_8760!$C7529,Htg_StPt_Sch_EZ!$B$4:$B$27,0),MATCH(Schedules_8760!$F7529,Htg_StPt_Sch_EZ!$C$3:$I$3,0)),"F","C")</f>
        <v>20.555555555555554</v>
      </c>
      <c r="I7529" s="34">
        <f>CONVERT(INDEX(Htg_StPt_Sch_EZ!$C$31:$I$54,MATCH(Schedules_8760!$C7529,Htg_StPt_Sch_EZ!$B$31:$B$54,0),MATCH(Schedules_8760!$F7529,Htg_StPt_Sch_EZ!$C$30:$I$30,0)),"F","C")</f>
        <v>21.111111111111111</v>
      </c>
      <c r="J7529" s="34">
        <f>CONVERT(INDEX(Clg_StPt_Sch_EZ!$C$4:$I$27,MATCH(Schedules_8760!$C7529,Clg_StPt_Sch_EZ!$B$4:$B$27,0),MATCH(Schedules_8760!$F7529,Clg_StPt_Sch_EZ!$C$3:$I$3,0)),"F","C")</f>
        <v>25.555555555555554</v>
      </c>
      <c r="K7529" s="34">
        <f>CONVERT(INDEX(Clg_StPt_Sch_EZ!$C$31:$I$54,MATCH(Schedules_8760!$C7529,Clg_StPt_Sch_EZ!$B$31:$B$54,0),MATCH(Schedules_8760!$F7529,Clg_StPt_Sch_EZ!$C$30:$I$30,0)),"F","C")</f>
        <v>25</v>
      </c>
      <c r="L7529" s="34">
        <f>CONVERT(INDEX(DHW_StPt_Sch_EZ!$C$4:$I$27,MATCH(Schedules_8760!$C7529,DHW_StPt_Sch_EZ!$B$4:$B$27,0),MATCH(Schedules_8760!$F7529,DHW_StPt_Sch_EZ!$C$3:$I$3,0)),"F","C")</f>
        <v>53.333333333333329</v>
      </c>
      <c r="M7529" s="34">
        <f>CONVERT(INDEX(DHW_StPt_Sch_EZ!$C$31:$I$54,MATCH(Schedules_8760!$C7529,DHW_StPt_Sch_EZ!$B$31:$B$54,0),MATCH(Schedules_8760!$F7529,DHW_StPt_Sch_EZ!$C$30:$I$30,0)),"F","C")</f>
        <v>53.333333333333329</v>
      </c>
      <c r="N7529" s="12"/>
      <c r="O7529" s="12"/>
      <c r="P7529" s="12"/>
    </row>
    <row r="7530" spans="1:16" x14ac:dyDescent="0.25">
      <c r="A7530" s="35">
        <v>7529</v>
      </c>
      <c r="B7530" s="89">
        <v>314.66666666666669</v>
      </c>
      <c r="C7530" s="35">
        <f t="shared" si="585"/>
        <v>17</v>
      </c>
      <c r="D7530" s="35">
        <f t="shared" si="588"/>
        <v>314</v>
      </c>
      <c r="E7530" s="35">
        <f t="shared" si="589"/>
        <v>6</v>
      </c>
      <c r="F7530" s="35" t="str">
        <f t="shared" si="586"/>
        <v>Friday</v>
      </c>
      <c r="G7530" s="35">
        <f t="shared" si="587"/>
        <v>11</v>
      </c>
      <c r="H7530" s="34">
        <f>CONVERT(INDEX(Htg_StPt_Sch_EZ!$C$4:$I$27,MATCH(Schedules_8760!$C7530,Htg_StPt_Sch_EZ!$B$4:$B$27,0),MATCH(Schedules_8760!$F7530,Htg_StPt_Sch_EZ!$C$3:$I$3,0)),"F","C")</f>
        <v>20.555555555555554</v>
      </c>
      <c r="I7530" s="34">
        <f>CONVERT(INDEX(Htg_StPt_Sch_EZ!$C$31:$I$54,MATCH(Schedules_8760!$C7530,Htg_StPt_Sch_EZ!$B$31:$B$54,0),MATCH(Schedules_8760!$F7530,Htg_StPt_Sch_EZ!$C$30:$I$30,0)),"F","C")</f>
        <v>17.777777777777779</v>
      </c>
      <c r="J7530" s="34">
        <f>CONVERT(INDEX(Clg_StPt_Sch_EZ!$C$4:$I$27,MATCH(Schedules_8760!$C7530,Clg_StPt_Sch_EZ!$B$4:$B$27,0),MATCH(Schedules_8760!$F7530,Clg_StPt_Sch_EZ!$C$3:$I$3,0)),"F","C")</f>
        <v>25.555555555555554</v>
      </c>
      <c r="K7530" s="34">
        <f>CONVERT(INDEX(Clg_StPt_Sch_EZ!$C$31:$I$54,MATCH(Schedules_8760!$C7530,Clg_StPt_Sch_EZ!$B$31:$B$54,0),MATCH(Schedules_8760!$F7530,Clg_StPt_Sch_EZ!$C$30:$I$30,0)),"F","C")</f>
        <v>25</v>
      </c>
      <c r="L7530" s="34">
        <f>CONVERT(INDEX(DHW_StPt_Sch_EZ!$C$4:$I$27,MATCH(Schedules_8760!$C7530,DHW_StPt_Sch_EZ!$B$4:$B$27,0),MATCH(Schedules_8760!$F7530,DHW_StPt_Sch_EZ!$C$3:$I$3,0)),"F","C")</f>
        <v>53.333333333333329</v>
      </c>
      <c r="M7530" s="34">
        <f>CONVERT(INDEX(DHW_StPt_Sch_EZ!$C$31:$I$54,MATCH(Schedules_8760!$C7530,DHW_StPt_Sch_EZ!$B$31:$B$54,0),MATCH(Schedules_8760!$F7530,DHW_StPt_Sch_EZ!$C$30:$I$30,0)),"F","C")</f>
        <v>53.333333333333329</v>
      </c>
      <c r="N7530" s="12"/>
      <c r="O7530" s="12"/>
      <c r="P7530" s="12"/>
    </row>
    <row r="7531" spans="1:16" x14ac:dyDescent="0.25">
      <c r="A7531" s="35">
        <v>7530</v>
      </c>
      <c r="B7531" s="89">
        <v>314.70833333333331</v>
      </c>
      <c r="C7531" s="35">
        <f t="shared" si="585"/>
        <v>18</v>
      </c>
      <c r="D7531" s="35">
        <f t="shared" si="588"/>
        <v>314</v>
      </c>
      <c r="E7531" s="35">
        <f t="shared" si="589"/>
        <v>6</v>
      </c>
      <c r="F7531" s="35" t="str">
        <f t="shared" si="586"/>
        <v>Friday</v>
      </c>
      <c r="G7531" s="35">
        <f t="shared" si="587"/>
        <v>11</v>
      </c>
      <c r="H7531" s="34">
        <f>CONVERT(INDEX(Htg_StPt_Sch_EZ!$C$4:$I$27,MATCH(Schedules_8760!$C7531,Htg_StPt_Sch_EZ!$B$4:$B$27,0),MATCH(Schedules_8760!$F7531,Htg_StPt_Sch_EZ!$C$3:$I$3,0)),"F","C")</f>
        <v>20.555555555555554</v>
      </c>
      <c r="I7531" s="34">
        <f>CONVERT(INDEX(Htg_StPt_Sch_EZ!$C$31:$I$54,MATCH(Schedules_8760!$C7531,Htg_StPt_Sch_EZ!$B$31:$B$54,0),MATCH(Schedules_8760!$F7531,Htg_StPt_Sch_EZ!$C$30:$I$30,0)),"F","C")</f>
        <v>17.777777777777779</v>
      </c>
      <c r="J7531" s="34">
        <f>CONVERT(INDEX(Clg_StPt_Sch_EZ!$C$4:$I$27,MATCH(Schedules_8760!$C7531,Clg_StPt_Sch_EZ!$B$4:$B$27,0),MATCH(Schedules_8760!$F7531,Clg_StPt_Sch_EZ!$C$3:$I$3,0)),"F","C")</f>
        <v>25.555555555555554</v>
      </c>
      <c r="K7531" s="34">
        <f>CONVERT(INDEX(Clg_StPt_Sch_EZ!$C$31:$I$54,MATCH(Schedules_8760!$C7531,Clg_StPt_Sch_EZ!$B$31:$B$54,0),MATCH(Schedules_8760!$F7531,Clg_StPt_Sch_EZ!$C$30:$I$30,0)),"F","C")</f>
        <v>28.333333333333332</v>
      </c>
      <c r="L7531" s="34">
        <f>CONVERT(INDEX(DHW_StPt_Sch_EZ!$C$4:$I$27,MATCH(Schedules_8760!$C7531,DHW_StPt_Sch_EZ!$B$4:$B$27,0),MATCH(Schedules_8760!$F7531,DHW_StPt_Sch_EZ!$C$3:$I$3,0)),"F","C")</f>
        <v>53.333333333333329</v>
      </c>
      <c r="M7531" s="34">
        <f>CONVERT(INDEX(DHW_StPt_Sch_EZ!$C$31:$I$54,MATCH(Schedules_8760!$C7531,DHW_StPt_Sch_EZ!$B$31:$B$54,0),MATCH(Schedules_8760!$F7531,DHW_StPt_Sch_EZ!$C$30:$I$30,0)),"F","C")</f>
        <v>53.333333333333329</v>
      </c>
      <c r="N7531" s="12"/>
      <c r="O7531" s="12"/>
      <c r="P7531" s="12"/>
    </row>
    <row r="7532" spans="1:16" x14ac:dyDescent="0.25">
      <c r="A7532" s="35">
        <v>7531</v>
      </c>
      <c r="B7532" s="89">
        <v>314.75</v>
      </c>
      <c r="C7532" s="35">
        <f t="shared" si="585"/>
        <v>19</v>
      </c>
      <c r="D7532" s="35">
        <f t="shared" si="588"/>
        <v>314</v>
      </c>
      <c r="E7532" s="35">
        <f t="shared" si="589"/>
        <v>6</v>
      </c>
      <c r="F7532" s="35" t="str">
        <f t="shared" si="586"/>
        <v>Friday</v>
      </c>
      <c r="G7532" s="35">
        <f t="shared" si="587"/>
        <v>11</v>
      </c>
      <c r="H7532" s="34">
        <f>CONVERT(INDEX(Htg_StPt_Sch_EZ!$C$4:$I$27,MATCH(Schedules_8760!$C7532,Htg_StPt_Sch_EZ!$B$4:$B$27,0),MATCH(Schedules_8760!$F7532,Htg_StPt_Sch_EZ!$C$3:$I$3,0)),"F","C")</f>
        <v>20.555555555555554</v>
      </c>
      <c r="I7532" s="34">
        <f>CONVERT(INDEX(Htg_StPt_Sch_EZ!$C$31:$I$54,MATCH(Schedules_8760!$C7532,Htg_StPt_Sch_EZ!$B$31:$B$54,0),MATCH(Schedules_8760!$F7532,Htg_StPt_Sch_EZ!$C$30:$I$30,0)),"F","C")</f>
        <v>18.333333333333332</v>
      </c>
      <c r="J7532" s="34">
        <f>CONVERT(INDEX(Clg_StPt_Sch_EZ!$C$4:$I$27,MATCH(Schedules_8760!$C7532,Clg_StPt_Sch_EZ!$B$4:$B$27,0),MATCH(Schedules_8760!$F7532,Clg_StPt_Sch_EZ!$C$3:$I$3,0)),"F","C")</f>
        <v>25.555555555555554</v>
      </c>
      <c r="K7532" s="34">
        <f>CONVERT(INDEX(Clg_StPt_Sch_EZ!$C$31:$I$54,MATCH(Schedules_8760!$C7532,Clg_StPt_Sch_EZ!$B$31:$B$54,0),MATCH(Schedules_8760!$F7532,Clg_StPt_Sch_EZ!$C$30:$I$30,0)),"F","C")</f>
        <v>28.333333333333332</v>
      </c>
      <c r="L7532" s="34">
        <f>CONVERT(INDEX(DHW_StPt_Sch_EZ!$C$4:$I$27,MATCH(Schedules_8760!$C7532,DHW_StPt_Sch_EZ!$B$4:$B$27,0),MATCH(Schedules_8760!$F7532,DHW_StPt_Sch_EZ!$C$3:$I$3,0)),"F","C")</f>
        <v>53.333333333333329</v>
      </c>
      <c r="M7532" s="34">
        <f>CONVERT(INDEX(DHW_StPt_Sch_EZ!$C$31:$I$54,MATCH(Schedules_8760!$C7532,DHW_StPt_Sch_EZ!$B$31:$B$54,0),MATCH(Schedules_8760!$F7532,DHW_StPt_Sch_EZ!$C$30:$I$30,0)),"F","C")</f>
        <v>53.333333333333329</v>
      </c>
      <c r="N7532" s="12"/>
      <c r="O7532" s="12"/>
      <c r="P7532" s="12"/>
    </row>
    <row r="7533" spans="1:16" x14ac:dyDescent="0.25">
      <c r="A7533" s="35">
        <v>7532</v>
      </c>
      <c r="B7533" s="89">
        <v>314.79166666666669</v>
      </c>
      <c r="C7533" s="35">
        <f t="shared" si="585"/>
        <v>20</v>
      </c>
      <c r="D7533" s="35">
        <f t="shared" si="588"/>
        <v>314</v>
      </c>
      <c r="E7533" s="35">
        <f t="shared" si="589"/>
        <v>6</v>
      </c>
      <c r="F7533" s="35" t="str">
        <f t="shared" si="586"/>
        <v>Friday</v>
      </c>
      <c r="G7533" s="35">
        <f t="shared" si="587"/>
        <v>11</v>
      </c>
      <c r="H7533" s="34">
        <f>CONVERT(INDEX(Htg_StPt_Sch_EZ!$C$4:$I$27,MATCH(Schedules_8760!$C7533,Htg_StPt_Sch_EZ!$B$4:$B$27,0),MATCH(Schedules_8760!$F7533,Htg_StPt_Sch_EZ!$C$3:$I$3,0)),"F","C")</f>
        <v>20.555555555555554</v>
      </c>
      <c r="I7533" s="34">
        <f>CONVERT(INDEX(Htg_StPt_Sch_EZ!$C$31:$I$54,MATCH(Schedules_8760!$C7533,Htg_StPt_Sch_EZ!$B$31:$B$54,0),MATCH(Schedules_8760!$F7533,Htg_StPt_Sch_EZ!$C$30:$I$30,0)),"F","C")</f>
        <v>18.888888888888889</v>
      </c>
      <c r="J7533" s="34">
        <f>CONVERT(INDEX(Clg_StPt_Sch_EZ!$C$4:$I$27,MATCH(Schedules_8760!$C7533,Clg_StPt_Sch_EZ!$B$4:$B$27,0),MATCH(Schedules_8760!$F7533,Clg_StPt_Sch_EZ!$C$3:$I$3,0)),"F","C")</f>
        <v>25.555555555555554</v>
      </c>
      <c r="K7533" s="34">
        <f>CONVERT(INDEX(Clg_StPt_Sch_EZ!$C$31:$I$54,MATCH(Schedules_8760!$C7533,Clg_StPt_Sch_EZ!$B$31:$B$54,0),MATCH(Schedules_8760!$F7533,Clg_StPt_Sch_EZ!$C$30:$I$30,0)),"F","C")</f>
        <v>28.333333333333332</v>
      </c>
      <c r="L7533" s="34">
        <f>CONVERT(INDEX(DHW_StPt_Sch_EZ!$C$4:$I$27,MATCH(Schedules_8760!$C7533,DHW_StPt_Sch_EZ!$B$4:$B$27,0),MATCH(Schedules_8760!$F7533,DHW_StPt_Sch_EZ!$C$3:$I$3,0)),"F","C")</f>
        <v>53.333333333333329</v>
      </c>
      <c r="M7533" s="34">
        <f>CONVERT(INDEX(DHW_StPt_Sch_EZ!$C$31:$I$54,MATCH(Schedules_8760!$C7533,DHW_StPt_Sch_EZ!$B$31:$B$54,0),MATCH(Schedules_8760!$F7533,DHW_StPt_Sch_EZ!$C$30:$I$30,0)),"F","C")</f>
        <v>53.333333333333329</v>
      </c>
      <c r="N7533" s="12"/>
      <c r="O7533" s="12"/>
      <c r="P7533" s="12"/>
    </row>
    <row r="7534" spans="1:16" x14ac:dyDescent="0.25">
      <c r="A7534" s="35">
        <v>7533</v>
      </c>
      <c r="B7534" s="89">
        <v>314.83333333333331</v>
      </c>
      <c r="C7534" s="35">
        <f t="shared" si="585"/>
        <v>21</v>
      </c>
      <c r="D7534" s="35">
        <f t="shared" si="588"/>
        <v>314</v>
      </c>
      <c r="E7534" s="35">
        <f t="shared" si="589"/>
        <v>6</v>
      </c>
      <c r="F7534" s="35" t="str">
        <f t="shared" si="586"/>
        <v>Friday</v>
      </c>
      <c r="G7534" s="35">
        <f t="shared" si="587"/>
        <v>11</v>
      </c>
      <c r="H7534" s="34">
        <f>CONVERT(INDEX(Htg_StPt_Sch_EZ!$C$4:$I$27,MATCH(Schedules_8760!$C7534,Htg_StPt_Sch_EZ!$B$4:$B$27,0),MATCH(Schedules_8760!$F7534,Htg_StPt_Sch_EZ!$C$3:$I$3,0)),"F","C")</f>
        <v>20.555555555555554</v>
      </c>
      <c r="I7534" s="34">
        <f>CONVERT(INDEX(Htg_StPt_Sch_EZ!$C$31:$I$54,MATCH(Schedules_8760!$C7534,Htg_StPt_Sch_EZ!$B$31:$B$54,0),MATCH(Schedules_8760!$F7534,Htg_StPt_Sch_EZ!$C$30:$I$30,0)),"F","C")</f>
        <v>19.444444444444443</v>
      </c>
      <c r="J7534" s="34">
        <f>CONVERT(INDEX(Clg_StPt_Sch_EZ!$C$4:$I$27,MATCH(Schedules_8760!$C7534,Clg_StPt_Sch_EZ!$B$4:$B$27,0),MATCH(Schedules_8760!$F7534,Clg_StPt_Sch_EZ!$C$3:$I$3,0)),"F","C")</f>
        <v>25.555555555555554</v>
      </c>
      <c r="K7534" s="34">
        <f>CONVERT(INDEX(Clg_StPt_Sch_EZ!$C$31:$I$54,MATCH(Schedules_8760!$C7534,Clg_StPt_Sch_EZ!$B$31:$B$54,0),MATCH(Schedules_8760!$F7534,Clg_StPt_Sch_EZ!$C$30:$I$30,0)),"F","C")</f>
        <v>28.333333333333332</v>
      </c>
      <c r="L7534" s="34">
        <f>CONVERT(INDEX(DHW_StPt_Sch_EZ!$C$4:$I$27,MATCH(Schedules_8760!$C7534,DHW_StPt_Sch_EZ!$B$4:$B$27,0),MATCH(Schedules_8760!$F7534,DHW_StPt_Sch_EZ!$C$3:$I$3,0)),"F","C")</f>
        <v>53.333333333333329</v>
      </c>
      <c r="M7534" s="34">
        <f>CONVERT(INDEX(DHW_StPt_Sch_EZ!$C$31:$I$54,MATCH(Schedules_8760!$C7534,DHW_StPt_Sch_EZ!$B$31:$B$54,0),MATCH(Schedules_8760!$F7534,DHW_StPt_Sch_EZ!$C$30:$I$30,0)),"F","C")</f>
        <v>53.333333333333329</v>
      </c>
      <c r="N7534" s="12"/>
      <c r="O7534" s="12"/>
      <c r="P7534" s="12"/>
    </row>
    <row r="7535" spans="1:16" x14ac:dyDescent="0.25">
      <c r="A7535" s="35">
        <v>7534</v>
      </c>
      <c r="B7535" s="89">
        <v>314.875</v>
      </c>
      <c r="C7535" s="35">
        <f t="shared" si="585"/>
        <v>22</v>
      </c>
      <c r="D7535" s="35">
        <f t="shared" si="588"/>
        <v>314</v>
      </c>
      <c r="E7535" s="35">
        <f t="shared" si="589"/>
        <v>6</v>
      </c>
      <c r="F7535" s="35" t="str">
        <f t="shared" si="586"/>
        <v>Friday</v>
      </c>
      <c r="G7535" s="35">
        <f t="shared" si="587"/>
        <v>11</v>
      </c>
      <c r="H7535" s="34">
        <f>CONVERT(INDEX(Htg_StPt_Sch_EZ!$C$4:$I$27,MATCH(Schedules_8760!$C7535,Htg_StPt_Sch_EZ!$B$4:$B$27,0),MATCH(Schedules_8760!$F7535,Htg_StPt_Sch_EZ!$C$3:$I$3,0)),"F","C")</f>
        <v>20.555555555555554</v>
      </c>
      <c r="I7535" s="34">
        <f>CONVERT(INDEX(Htg_StPt_Sch_EZ!$C$31:$I$54,MATCH(Schedules_8760!$C7535,Htg_StPt_Sch_EZ!$B$31:$B$54,0),MATCH(Schedules_8760!$F7535,Htg_StPt_Sch_EZ!$C$30:$I$30,0)),"F","C")</f>
        <v>19.444444444444443</v>
      </c>
      <c r="J7535" s="34">
        <f>CONVERT(INDEX(Clg_StPt_Sch_EZ!$C$4:$I$27,MATCH(Schedules_8760!$C7535,Clg_StPt_Sch_EZ!$B$4:$B$27,0),MATCH(Schedules_8760!$F7535,Clg_StPt_Sch_EZ!$C$3:$I$3,0)),"F","C")</f>
        <v>25.555555555555554</v>
      </c>
      <c r="K7535" s="34">
        <f>CONVERT(INDEX(Clg_StPt_Sch_EZ!$C$31:$I$54,MATCH(Schedules_8760!$C7535,Clg_StPt_Sch_EZ!$B$31:$B$54,0),MATCH(Schedules_8760!$F7535,Clg_StPt_Sch_EZ!$C$30:$I$30,0)),"F","C")</f>
        <v>28.333333333333332</v>
      </c>
      <c r="L7535" s="34">
        <f>CONVERT(INDEX(DHW_StPt_Sch_EZ!$C$4:$I$27,MATCH(Schedules_8760!$C7535,DHW_StPt_Sch_EZ!$B$4:$B$27,0),MATCH(Schedules_8760!$F7535,DHW_StPt_Sch_EZ!$C$3:$I$3,0)),"F","C")</f>
        <v>53.333333333333329</v>
      </c>
      <c r="M7535" s="34">
        <f>CONVERT(INDEX(DHW_StPt_Sch_EZ!$C$31:$I$54,MATCH(Schedules_8760!$C7535,DHW_StPt_Sch_EZ!$B$31:$B$54,0),MATCH(Schedules_8760!$F7535,DHW_StPt_Sch_EZ!$C$30:$I$30,0)),"F","C")</f>
        <v>53.333333333333329</v>
      </c>
      <c r="N7535" s="12"/>
      <c r="O7535" s="12"/>
      <c r="P7535" s="12"/>
    </row>
    <row r="7536" spans="1:16" x14ac:dyDescent="0.25">
      <c r="A7536" s="35">
        <v>7535</v>
      </c>
      <c r="B7536" s="89">
        <v>314.91666666666669</v>
      </c>
      <c r="C7536" s="35">
        <f t="shared" si="585"/>
        <v>23</v>
      </c>
      <c r="D7536" s="35">
        <f t="shared" si="588"/>
        <v>314</v>
      </c>
      <c r="E7536" s="35">
        <f t="shared" si="589"/>
        <v>6</v>
      </c>
      <c r="F7536" s="35" t="str">
        <f t="shared" si="586"/>
        <v>Friday</v>
      </c>
      <c r="G7536" s="35">
        <f t="shared" si="587"/>
        <v>11</v>
      </c>
      <c r="H7536" s="34">
        <f>CONVERT(INDEX(Htg_StPt_Sch_EZ!$C$4:$I$27,MATCH(Schedules_8760!$C7536,Htg_StPt_Sch_EZ!$B$4:$B$27,0),MATCH(Schedules_8760!$F7536,Htg_StPt_Sch_EZ!$C$3:$I$3,0)),"F","C")</f>
        <v>20.555555555555554</v>
      </c>
      <c r="I7536" s="34">
        <f>CONVERT(INDEX(Htg_StPt_Sch_EZ!$C$31:$I$54,MATCH(Schedules_8760!$C7536,Htg_StPt_Sch_EZ!$B$31:$B$54,0),MATCH(Schedules_8760!$F7536,Htg_StPt_Sch_EZ!$C$30:$I$30,0)),"F","C")</f>
        <v>19.444444444444443</v>
      </c>
      <c r="J7536" s="34">
        <f>CONVERT(INDEX(Clg_StPt_Sch_EZ!$C$4:$I$27,MATCH(Schedules_8760!$C7536,Clg_StPt_Sch_EZ!$B$4:$B$27,0),MATCH(Schedules_8760!$F7536,Clg_StPt_Sch_EZ!$C$3:$I$3,0)),"F","C")</f>
        <v>25.555555555555554</v>
      </c>
      <c r="K7536" s="34">
        <f>CONVERT(INDEX(Clg_StPt_Sch_EZ!$C$31:$I$54,MATCH(Schedules_8760!$C7536,Clg_StPt_Sch_EZ!$B$31:$B$54,0),MATCH(Schedules_8760!$F7536,Clg_StPt_Sch_EZ!$C$30:$I$30,0)),"F","C")</f>
        <v>28.333333333333332</v>
      </c>
      <c r="L7536" s="34">
        <f>CONVERT(INDEX(DHW_StPt_Sch_EZ!$C$4:$I$27,MATCH(Schedules_8760!$C7536,DHW_StPt_Sch_EZ!$B$4:$B$27,0),MATCH(Schedules_8760!$F7536,DHW_StPt_Sch_EZ!$C$3:$I$3,0)),"F","C")</f>
        <v>53.333333333333329</v>
      </c>
      <c r="M7536" s="34">
        <f>CONVERT(INDEX(DHW_StPt_Sch_EZ!$C$31:$I$54,MATCH(Schedules_8760!$C7536,DHW_StPt_Sch_EZ!$B$31:$B$54,0),MATCH(Schedules_8760!$F7536,DHW_StPt_Sch_EZ!$C$30:$I$30,0)),"F","C")</f>
        <v>53.333333333333329</v>
      </c>
      <c r="N7536" s="12"/>
      <c r="O7536" s="12"/>
      <c r="P7536" s="12"/>
    </row>
    <row r="7537" spans="1:16" x14ac:dyDescent="0.25">
      <c r="A7537" s="35">
        <v>7536</v>
      </c>
      <c r="B7537" s="89">
        <v>314.95833333333331</v>
      </c>
      <c r="C7537" s="35">
        <f t="shared" si="585"/>
        <v>24</v>
      </c>
      <c r="D7537" s="35">
        <f t="shared" si="588"/>
        <v>314</v>
      </c>
      <c r="E7537" s="35">
        <f t="shared" si="589"/>
        <v>6</v>
      </c>
      <c r="F7537" s="35" t="str">
        <f t="shared" si="586"/>
        <v>Friday</v>
      </c>
      <c r="G7537" s="35">
        <f t="shared" si="587"/>
        <v>11</v>
      </c>
      <c r="H7537" s="34">
        <f>CONVERT(INDEX(Htg_StPt_Sch_EZ!$C$4:$I$27,MATCH(Schedules_8760!$C7537,Htg_StPt_Sch_EZ!$B$4:$B$27,0),MATCH(Schedules_8760!$F7537,Htg_StPt_Sch_EZ!$C$3:$I$3,0)),"F","C")</f>
        <v>20.555555555555554</v>
      </c>
      <c r="I7537" s="34">
        <f>CONVERT(INDEX(Htg_StPt_Sch_EZ!$C$31:$I$54,MATCH(Schedules_8760!$C7537,Htg_StPt_Sch_EZ!$B$31:$B$54,0),MATCH(Schedules_8760!$F7537,Htg_StPt_Sch_EZ!$C$30:$I$30,0)),"F","C")</f>
        <v>19.444444444444443</v>
      </c>
      <c r="J7537" s="34">
        <f>CONVERT(INDEX(Clg_StPt_Sch_EZ!$C$4:$I$27,MATCH(Schedules_8760!$C7537,Clg_StPt_Sch_EZ!$B$4:$B$27,0),MATCH(Schedules_8760!$F7537,Clg_StPt_Sch_EZ!$C$3:$I$3,0)),"F","C")</f>
        <v>25.555555555555554</v>
      </c>
      <c r="K7537" s="34">
        <f>CONVERT(INDEX(Clg_StPt_Sch_EZ!$C$31:$I$54,MATCH(Schedules_8760!$C7537,Clg_StPt_Sch_EZ!$B$31:$B$54,0),MATCH(Schedules_8760!$F7537,Clg_StPt_Sch_EZ!$C$30:$I$30,0)),"F","C")</f>
        <v>28.333333333333332</v>
      </c>
      <c r="L7537" s="34">
        <f>CONVERT(INDEX(DHW_StPt_Sch_EZ!$C$4:$I$27,MATCH(Schedules_8760!$C7537,DHW_StPt_Sch_EZ!$B$4:$B$27,0),MATCH(Schedules_8760!$F7537,DHW_StPt_Sch_EZ!$C$3:$I$3,0)),"F","C")</f>
        <v>53.333333333333329</v>
      </c>
      <c r="M7537" s="34">
        <f>CONVERT(INDEX(DHW_StPt_Sch_EZ!$C$31:$I$54,MATCH(Schedules_8760!$C7537,DHW_StPt_Sch_EZ!$B$31:$B$54,0),MATCH(Schedules_8760!$F7537,DHW_StPt_Sch_EZ!$C$30:$I$30,0)),"F","C")</f>
        <v>53.333333333333329</v>
      </c>
      <c r="N7537" s="12"/>
      <c r="O7537" s="12"/>
      <c r="P7537" s="12"/>
    </row>
    <row r="7538" spans="1:16" x14ac:dyDescent="0.25">
      <c r="A7538" s="35">
        <v>7537</v>
      </c>
      <c r="B7538" s="89">
        <v>315</v>
      </c>
      <c r="C7538" s="35">
        <f t="shared" si="585"/>
        <v>1</v>
      </c>
      <c r="D7538" s="35">
        <f t="shared" si="588"/>
        <v>315</v>
      </c>
      <c r="E7538" s="35">
        <f t="shared" si="589"/>
        <v>7</v>
      </c>
      <c r="F7538" s="35" t="str">
        <f t="shared" si="586"/>
        <v>Saturday</v>
      </c>
      <c r="G7538" s="35">
        <f t="shared" si="587"/>
        <v>11</v>
      </c>
      <c r="H7538" s="34">
        <f>CONVERT(INDEX(Htg_StPt_Sch_EZ!$C$4:$I$27,MATCH(Schedules_8760!$C7538,Htg_StPt_Sch_EZ!$B$4:$B$27,0),MATCH(Schedules_8760!$F7538,Htg_StPt_Sch_EZ!$C$3:$I$3,0)),"F","C")</f>
        <v>20.555555555555554</v>
      </c>
      <c r="I7538" s="34">
        <f>CONVERT(INDEX(Htg_StPt_Sch_EZ!$C$31:$I$54,MATCH(Schedules_8760!$C7538,Htg_StPt_Sch_EZ!$B$31:$B$54,0),MATCH(Schedules_8760!$F7538,Htg_StPt_Sch_EZ!$C$30:$I$30,0)),"F","C")</f>
        <v>19.444444444444443</v>
      </c>
      <c r="J7538" s="34">
        <f>CONVERT(INDEX(Clg_StPt_Sch_EZ!$C$4:$I$27,MATCH(Schedules_8760!$C7538,Clg_StPt_Sch_EZ!$B$4:$B$27,0),MATCH(Schedules_8760!$F7538,Clg_StPt_Sch_EZ!$C$3:$I$3,0)),"F","C")</f>
        <v>25.555555555555554</v>
      </c>
      <c r="K7538" s="34">
        <f>CONVERT(INDEX(Clg_StPt_Sch_EZ!$C$31:$I$54,MATCH(Schedules_8760!$C7538,Clg_StPt_Sch_EZ!$B$31:$B$54,0),MATCH(Schedules_8760!$F7538,Clg_StPt_Sch_EZ!$C$30:$I$30,0)),"F","C")</f>
        <v>28.333333333333332</v>
      </c>
      <c r="L7538" s="34">
        <f>CONVERT(INDEX(DHW_StPt_Sch_EZ!$C$4:$I$27,MATCH(Schedules_8760!$C7538,DHW_StPt_Sch_EZ!$B$4:$B$27,0),MATCH(Schedules_8760!$F7538,DHW_StPt_Sch_EZ!$C$3:$I$3,0)),"F","C")</f>
        <v>53.333333333333329</v>
      </c>
      <c r="M7538" s="34">
        <f>CONVERT(INDEX(DHW_StPt_Sch_EZ!$C$31:$I$54,MATCH(Schedules_8760!$C7538,DHW_StPt_Sch_EZ!$B$31:$B$54,0),MATCH(Schedules_8760!$F7538,DHW_StPt_Sch_EZ!$C$30:$I$30,0)),"F","C")</f>
        <v>53.333333333333329</v>
      </c>
      <c r="N7538" s="12"/>
      <c r="O7538" s="12"/>
      <c r="P7538" s="12"/>
    </row>
    <row r="7539" spans="1:16" x14ac:dyDescent="0.25">
      <c r="A7539" s="35">
        <v>7538</v>
      </c>
      <c r="B7539" s="89">
        <v>315.04166666666669</v>
      </c>
      <c r="C7539" s="35">
        <f t="shared" si="585"/>
        <v>2</v>
      </c>
      <c r="D7539" s="35">
        <f t="shared" si="588"/>
        <v>315</v>
      </c>
      <c r="E7539" s="35">
        <f t="shared" si="589"/>
        <v>7</v>
      </c>
      <c r="F7539" s="35" t="str">
        <f t="shared" si="586"/>
        <v>Saturday</v>
      </c>
      <c r="G7539" s="35">
        <f t="shared" si="587"/>
        <v>11</v>
      </c>
      <c r="H7539" s="34">
        <f>CONVERT(INDEX(Htg_StPt_Sch_EZ!$C$4:$I$27,MATCH(Schedules_8760!$C7539,Htg_StPt_Sch_EZ!$B$4:$B$27,0),MATCH(Schedules_8760!$F7539,Htg_StPt_Sch_EZ!$C$3:$I$3,0)),"F","C")</f>
        <v>20.555555555555554</v>
      </c>
      <c r="I7539" s="34">
        <f>CONVERT(INDEX(Htg_StPt_Sch_EZ!$C$31:$I$54,MATCH(Schedules_8760!$C7539,Htg_StPt_Sch_EZ!$B$31:$B$54,0),MATCH(Schedules_8760!$F7539,Htg_StPt_Sch_EZ!$C$30:$I$30,0)),"F","C")</f>
        <v>19.444444444444443</v>
      </c>
      <c r="J7539" s="34">
        <f>CONVERT(INDEX(Clg_StPt_Sch_EZ!$C$4:$I$27,MATCH(Schedules_8760!$C7539,Clg_StPt_Sch_EZ!$B$4:$B$27,0),MATCH(Schedules_8760!$F7539,Clg_StPt_Sch_EZ!$C$3:$I$3,0)),"F","C")</f>
        <v>25.555555555555554</v>
      </c>
      <c r="K7539" s="34">
        <f>CONVERT(INDEX(Clg_StPt_Sch_EZ!$C$31:$I$54,MATCH(Schedules_8760!$C7539,Clg_StPt_Sch_EZ!$B$31:$B$54,0),MATCH(Schedules_8760!$F7539,Clg_StPt_Sch_EZ!$C$30:$I$30,0)),"F","C")</f>
        <v>28.333333333333332</v>
      </c>
      <c r="L7539" s="34">
        <f>CONVERT(INDEX(DHW_StPt_Sch_EZ!$C$4:$I$27,MATCH(Schedules_8760!$C7539,DHW_StPt_Sch_EZ!$B$4:$B$27,0),MATCH(Schedules_8760!$F7539,DHW_StPt_Sch_EZ!$C$3:$I$3,0)),"F","C")</f>
        <v>53.333333333333329</v>
      </c>
      <c r="M7539" s="34">
        <f>CONVERT(INDEX(DHW_StPt_Sch_EZ!$C$31:$I$54,MATCH(Schedules_8760!$C7539,DHW_StPt_Sch_EZ!$B$31:$B$54,0),MATCH(Schedules_8760!$F7539,DHW_StPt_Sch_EZ!$C$30:$I$30,0)),"F","C")</f>
        <v>53.333333333333329</v>
      </c>
      <c r="N7539" s="12"/>
      <c r="O7539" s="12"/>
      <c r="P7539" s="12"/>
    </row>
    <row r="7540" spans="1:16" x14ac:dyDescent="0.25">
      <c r="A7540" s="35">
        <v>7539</v>
      </c>
      <c r="B7540" s="89">
        <v>315.08333333333331</v>
      </c>
      <c r="C7540" s="35">
        <f t="shared" si="585"/>
        <v>3</v>
      </c>
      <c r="D7540" s="35">
        <f t="shared" si="588"/>
        <v>315</v>
      </c>
      <c r="E7540" s="35">
        <f t="shared" si="589"/>
        <v>7</v>
      </c>
      <c r="F7540" s="35" t="str">
        <f t="shared" si="586"/>
        <v>Saturday</v>
      </c>
      <c r="G7540" s="35">
        <f t="shared" si="587"/>
        <v>11</v>
      </c>
      <c r="H7540" s="34">
        <f>CONVERT(INDEX(Htg_StPt_Sch_EZ!$C$4:$I$27,MATCH(Schedules_8760!$C7540,Htg_StPt_Sch_EZ!$B$4:$B$27,0),MATCH(Schedules_8760!$F7540,Htg_StPt_Sch_EZ!$C$3:$I$3,0)),"F","C")</f>
        <v>20.555555555555554</v>
      </c>
      <c r="I7540" s="34">
        <f>CONVERT(INDEX(Htg_StPt_Sch_EZ!$C$31:$I$54,MATCH(Schedules_8760!$C7540,Htg_StPt_Sch_EZ!$B$31:$B$54,0),MATCH(Schedules_8760!$F7540,Htg_StPt_Sch_EZ!$C$30:$I$30,0)),"F","C")</f>
        <v>19.444444444444443</v>
      </c>
      <c r="J7540" s="34">
        <f>CONVERT(INDEX(Clg_StPt_Sch_EZ!$C$4:$I$27,MATCH(Schedules_8760!$C7540,Clg_StPt_Sch_EZ!$B$4:$B$27,0),MATCH(Schedules_8760!$F7540,Clg_StPt_Sch_EZ!$C$3:$I$3,0)),"F","C")</f>
        <v>25.555555555555554</v>
      </c>
      <c r="K7540" s="34">
        <f>CONVERT(INDEX(Clg_StPt_Sch_EZ!$C$31:$I$54,MATCH(Schedules_8760!$C7540,Clg_StPt_Sch_EZ!$B$31:$B$54,0),MATCH(Schedules_8760!$F7540,Clg_StPt_Sch_EZ!$C$30:$I$30,0)),"F","C")</f>
        <v>28.333333333333332</v>
      </c>
      <c r="L7540" s="34">
        <f>CONVERT(INDEX(DHW_StPt_Sch_EZ!$C$4:$I$27,MATCH(Schedules_8760!$C7540,DHW_StPt_Sch_EZ!$B$4:$B$27,0),MATCH(Schedules_8760!$F7540,DHW_StPt_Sch_EZ!$C$3:$I$3,0)),"F","C")</f>
        <v>53.333333333333329</v>
      </c>
      <c r="M7540" s="34">
        <f>CONVERT(INDEX(DHW_StPt_Sch_EZ!$C$31:$I$54,MATCH(Schedules_8760!$C7540,DHW_StPt_Sch_EZ!$B$31:$B$54,0),MATCH(Schedules_8760!$F7540,DHW_StPt_Sch_EZ!$C$30:$I$30,0)),"F","C")</f>
        <v>53.333333333333329</v>
      </c>
      <c r="N7540" s="12"/>
      <c r="O7540" s="12"/>
      <c r="P7540" s="12"/>
    </row>
    <row r="7541" spans="1:16" x14ac:dyDescent="0.25">
      <c r="A7541" s="35">
        <v>7540</v>
      </c>
      <c r="B7541" s="89">
        <v>315.125</v>
      </c>
      <c r="C7541" s="35">
        <f t="shared" si="585"/>
        <v>4</v>
      </c>
      <c r="D7541" s="35">
        <f t="shared" si="588"/>
        <v>315</v>
      </c>
      <c r="E7541" s="35">
        <f t="shared" si="589"/>
        <v>7</v>
      </c>
      <c r="F7541" s="35" t="str">
        <f t="shared" si="586"/>
        <v>Saturday</v>
      </c>
      <c r="G7541" s="35">
        <f t="shared" si="587"/>
        <v>11</v>
      </c>
      <c r="H7541" s="34">
        <f>CONVERT(INDEX(Htg_StPt_Sch_EZ!$C$4:$I$27,MATCH(Schedules_8760!$C7541,Htg_StPt_Sch_EZ!$B$4:$B$27,0),MATCH(Schedules_8760!$F7541,Htg_StPt_Sch_EZ!$C$3:$I$3,0)),"F","C")</f>
        <v>20.555555555555554</v>
      </c>
      <c r="I7541" s="34">
        <f>CONVERT(INDEX(Htg_StPt_Sch_EZ!$C$31:$I$54,MATCH(Schedules_8760!$C7541,Htg_StPt_Sch_EZ!$B$31:$B$54,0),MATCH(Schedules_8760!$F7541,Htg_StPt_Sch_EZ!$C$30:$I$30,0)),"F","C")</f>
        <v>19.444444444444443</v>
      </c>
      <c r="J7541" s="34">
        <f>CONVERT(INDEX(Clg_StPt_Sch_EZ!$C$4:$I$27,MATCH(Schedules_8760!$C7541,Clg_StPt_Sch_EZ!$B$4:$B$27,0),MATCH(Schedules_8760!$F7541,Clg_StPt_Sch_EZ!$C$3:$I$3,0)),"F","C")</f>
        <v>25.555555555555554</v>
      </c>
      <c r="K7541" s="34">
        <f>CONVERT(INDEX(Clg_StPt_Sch_EZ!$C$31:$I$54,MATCH(Schedules_8760!$C7541,Clg_StPt_Sch_EZ!$B$31:$B$54,0),MATCH(Schedules_8760!$F7541,Clg_StPt_Sch_EZ!$C$30:$I$30,0)),"F","C")</f>
        <v>28.333333333333332</v>
      </c>
      <c r="L7541" s="34">
        <f>CONVERT(INDEX(DHW_StPt_Sch_EZ!$C$4:$I$27,MATCH(Schedules_8760!$C7541,DHW_StPt_Sch_EZ!$B$4:$B$27,0),MATCH(Schedules_8760!$F7541,DHW_StPt_Sch_EZ!$C$3:$I$3,0)),"F","C")</f>
        <v>53.333333333333329</v>
      </c>
      <c r="M7541" s="34">
        <f>CONVERT(INDEX(DHW_StPt_Sch_EZ!$C$31:$I$54,MATCH(Schedules_8760!$C7541,DHW_StPt_Sch_EZ!$B$31:$B$54,0),MATCH(Schedules_8760!$F7541,DHW_StPt_Sch_EZ!$C$30:$I$30,0)),"F","C")</f>
        <v>53.333333333333329</v>
      </c>
      <c r="N7541" s="12"/>
      <c r="O7541" s="12"/>
      <c r="P7541" s="12"/>
    </row>
    <row r="7542" spans="1:16" x14ac:dyDescent="0.25">
      <c r="A7542" s="35">
        <v>7541</v>
      </c>
      <c r="B7542" s="89">
        <v>315.16666666666669</v>
      </c>
      <c r="C7542" s="35">
        <f t="shared" si="585"/>
        <v>5</v>
      </c>
      <c r="D7542" s="35">
        <f t="shared" si="588"/>
        <v>315</v>
      </c>
      <c r="E7542" s="35">
        <f t="shared" si="589"/>
        <v>7</v>
      </c>
      <c r="F7542" s="35" t="str">
        <f t="shared" si="586"/>
        <v>Saturday</v>
      </c>
      <c r="G7542" s="35">
        <f t="shared" si="587"/>
        <v>11</v>
      </c>
      <c r="H7542" s="34">
        <f>CONVERT(INDEX(Htg_StPt_Sch_EZ!$C$4:$I$27,MATCH(Schedules_8760!$C7542,Htg_StPt_Sch_EZ!$B$4:$B$27,0),MATCH(Schedules_8760!$F7542,Htg_StPt_Sch_EZ!$C$3:$I$3,0)),"F","C")</f>
        <v>20.555555555555554</v>
      </c>
      <c r="I7542" s="34">
        <f>CONVERT(INDEX(Htg_StPt_Sch_EZ!$C$31:$I$54,MATCH(Schedules_8760!$C7542,Htg_StPt_Sch_EZ!$B$31:$B$54,0),MATCH(Schedules_8760!$F7542,Htg_StPt_Sch_EZ!$C$30:$I$30,0)),"F","C")</f>
        <v>19.444444444444443</v>
      </c>
      <c r="J7542" s="34">
        <f>CONVERT(INDEX(Clg_StPt_Sch_EZ!$C$4:$I$27,MATCH(Schedules_8760!$C7542,Clg_StPt_Sch_EZ!$B$4:$B$27,0),MATCH(Schedules_8760!$F7542,Clg_StPt_Sch_EZ!$C$3:$I$3,0)),"F","C")</f>
        <v>25.555555555555554</v>
      </c>
      <c r="K7542" s="34">
        <f>CONVERT(INDEX(Clg_StPt_Sch_EZ!$C$31:$I$54,MATCH(Schedules_8760!$C7542,Clg_StPt_Sch_EZ!$B$31:$B$54,0),MATCH(Schedules_8760!$F7542,Clg_StPt_Sch_EZ!$C$30:$I$30,0)),"F","C")</f>
        <v>28.333333333333332</v>
      </c>
      <c r="L7542" s="34">
        <f>CONVERT(INDEX(DHW_StPt_Sch_EZ!$C$4:$I$27,MATCH(Schedules_8760!$C7542,DHW_StPt_Sch_EZ!$B$4:$B$27,0),MATCH(Schedules_8760!$F7542,DHW_StPt_Sch_EZ!$C$3:$I$3,0)),"F","C")</f>
        <v>53.333333333333329</v>
      </c>
      <c r="M7542" s="34">
        <f>CONVERT(INDEX(DHW_StPt_Sch_EZ!$C$31:$I$54,MATCH(Schedules_8760!$C7542,DHW_StPt_Sch_EZ!$B$31:$B$54,0),MATCH(Schedules_8760!$F7542,DHW_StPt_Sch_EZ!$C$30:$I$30,0)),"F","C")</f>
        <v>53.333333333333329</v>
      </c>
      <c r="N7542" s="12"/>
      <c r="O7542" s="12"/>
      <c r="P7542" s="12"/>
    </row>
    <row r="7543" spans="1:16" x14ac:dyDescent="0.25">
      <c r="A7543" s="35">
        <v>7542</v>
      </c>
      <c r="B7543" s="89">
        <v>315.20833333333331</v>
      </c>
      <c r="C7543" s="35">
        <f t="shared" si="585"/>
        <v>6</v>
      </c>
      <c r="D7543" s="35">
        <f t="shared" si="588"/>
        <v>315</v>
      </c>
      <c r="E7543" s="35">
        <f t="shared" si="589"/>
        <v>7</v>
      </c>
      <c r="F7543" s="35" t="str">
        <f t="shared" si="586"/>
        <v>Saturday</v>
      </c>
      <c r="G7543" s="35">
        <f t="shared" si="587"/>
        <v>11</v>
      </c>
      <c r="H7543" s="34">
        <f>CONVERT(INDEX(Htg_StPt_Sch_EZ!$C$4:$I$27,MATCH(Schedules_8760!$C7543,Htg_StPt_Sch_EZ!$B$4:$B$27,0),MATCH(Schedules_8760!$F7543,Htg_StPt_Sch_EZ!$C$3:$I$3,0)),"F","C")</f>
        <v>20.555555555555554</v>
      </c>
      <c r="I7543" s="34">
        <f>CONVERT(INDEX(Htg_StPt_Sch_EZ!$C$31:$I$54,MATCH(Schedules_8760!$C7543,Htg_StPt_Sch_EZ!$B$31:$B$54,0),MATCH(Schedules_8760!$F7543,Htg_StPt_Sch_EZ!$C$30:$I$30,0)),"F","C")</f>
        <v>19.444444444444443</v>
      </c>
      <c r="J7543" s="34">
        <f>CONVERT(INDEX(Clg_StPt_Sch_EZ!$C$4:$I$27,MATCH(Schedules_8760!$C7543,Clg_StPt_Sch_EZ!$B$4:$B$27,0),MATCH(Schedules_8760!$F7543,Clg_StPt_Sch_EZ!$C$3:$I$3,0)),"F","C")</f>
        <v>25.555555555555554</v>
      </c>
      <c r="K7543" s="34">
        <f>CONVERT(INDEX(Clg_StPt_Sch_EZ!$C$31:$I$54,MATCH(Schedules_8760!$C7543,Clg_StPt_Sch_EZ!$B$31:$B$54,0),MATCH(Schedules_8760!$F7543,Clg_StPt_Sch_EZ!$C$30:$I$30,0)),"F","C")</f>
        <v>28.333333333333332</v>
      </c>
      <c r="L7543" s="34">
        <f>CONVERT(INDEX(DHW_StPt_Sch_EZ!$C$4:$I$27,MATCH(Schedules_8760!$C7543,DHW_StPt_Sch_EZ!$B$4:$B$27,0),MATCH(Schedules_8760!$F7543,DHW_StPt_Sch_EZ!$C$3:$I$3,0)),"F","C")</f>
        <v>53.333333333333329</v>
      </c>
      <c r="M7543" s="34">
        <f>CONVERT(INDEX(DHW_StPt_Sch_EZ!$C$31:$I$54,MATCH(Schedules_8760!$C7543,DHW_StPt_Sch_EZ!$B$31:$B$54,0),MATCH(Schedules_8760!$F7543,DHW_StPt_Sch_EZ!$C$30:$I$30,0)),"F","C")</f>
        <v>53.333333333333329</v>
      </c>
      <c r="N7543" s="12"/>
      <c r="O7543" s="12"/>
      <c r="P7543" s="12"/>
    </row>
    <row r="7544" spans="1:16" x14ac:dyDescent="0.25">
      <c r="A7544" s="35">
        <v>7543</v>
      </c>
      <c r="B7544" s="89">
        <v>315.25</v>
      </c>
      <c r="C7544" s="35">
        <f t="shared" si="585"/>
        <v>7</v>
      </c>
      <c r="D7544" s="35">
        <f t="shared" si="588"/>
        <v>315</v>
      </c>
      <c r="E7544" s="35">
        <f t="shared" si="589"/>
        <v>7</v>
      </c>
      <c r="F7544" s="35" t="str">
        <f t="shared" si="586"/>
        <v>Saturday</v>
      </c>
      <c r="G7544" s="35">
        <f t="shared" si="587"/>
        <v>11</v>
      </c>
      <c r="H7544" s="34">
        <f>CONVERT(INDEX(Htg_StPt_Sch_EZ!$C$4:$I$27,MATCH(Schedules_8760!$C7544,Htg_StPt_Sch_EZ!$B$4:$B$27,0),MATCH(Schedules_8760!$F7544,Htg_StPt_Sch_EZ!$C$3:$I$3,0)),"F","C")</f>
        <v>20.555555555555554</v>
      </c>
      <c r="I7544" s="34">
        <f>CONVERT(INDEX(Htg_StPt_Sch_EZ!$C$31:$I$54,MATCH(Schedules_8760!$C7544,Htg_StPt_Sch_EZ!$B$31:$B$54,0),MATCH(Schedules_8760!$F7544,Htg_StPt_Sch_EZ!$C$30:$I$30,0)),"F","C")</f>
        <v>19.444444444444443</v>
      </c>
      <c r="J7544" s="34">
        <f>CONVERT(INDEX(Clg_StPt_Sch_EZ!$C$4:$I$27,MATCH(Schedules_8760!$C7544,Clg_StPt_Sch_EZ!$B$4:$B$27,0),MATCH(Schedules_8760!$F7544,Clg_StPt_Sch_EZ!$C$3:$I$3,0)),"F","C")</f>
        <v>25.555555555555554</v>
      </c>
      <c r="K7544" s="34">
        <f>CONVERT(INDEX(Clg_StPt_Sch_EZ!$C$31:$I$54,MATCH(Schedules_8760!$C7544,Clg_StPt_Sch_EZ!$B$31:$B$54,0),MATCH(Schedules_8760!$F7544,Clg_StPt_Sch_EZ!$C$30:$I$30,0)),"F","C")</f>
        <v>28.333333333333332</v>
      </c>
      <c r="L7544" s="34">
        <f>CONVERT(INDEX(DHW_StPt_Sch_EZ!$C$4:$I$27,MATCH(Schedules_8760!$C7544,DHW_StPt_Sch_EZ!$B$4:$B$27,0),MATCH(Schedules_8760!$F7544,DHW_StPt_Sch_EZ!$C$3:$I$3,0)),"F","C")</f>
        <v>53.333333333333329</v>
      </c>
      <c r="M7544" s="34">
        <f>CONVERT(INDEX(DHW_StPt_Sch_EZ!$C$31:$I$54,MATCH(Schedules_8760!$C7544,DHW_StPt_Sch_EZ!$B$31:$B$54,0),MATCH(Schedules_8760!$F7544,DHW_StPt_Sch_EZ!$C$30:$I$30,0)),"F","C")</f>
        <v>53.333333333333329</v>
      </c>
      <c r="N7544" s="12"/>
      <c r="O7544" s="12"/>
      <c r="P7544" s="12"/>
    </row>
    <row r="7545" spans="1:16" x14ac:dyDescent="0.25">
      <c r="A7545" s="35">
        <v>7544</v>
      </c>
      <c r="B7545" s="89">
        <v>315.29166666666669</v>
      </c>
      <c r="C7545" s="35">
        <f t="shared" si="585"/>
        <v>8</v>
      </c>
      <c r="D7545" s="35">
        <f t="shared" si="588"/>
        <v>315</v>
      </c>
      <c r="E7545" s="35">
        <f t="shared" si="589"/>
        <v>7</v>
      </c>
      <c r="F7545" s="35" t="str">
        <f t="shared" si="586"/>
        <v>Saturday</v>
      </c>
      <c r="G7545" s="35">
        <f t="shared" si="587"/>
        <v>11</v>
      </c>
      <c r="H7545" s="34">
        <f>CONVERT(INDEX(Htg_StPt_Sch_EZ!$C$4:$I$27,MATCH(Schedules_8760!$C7545,Htg_StPt_Sch_EZ!$B$4:$B$27,0),MATCH(Schedules_8760!$F7545,Htg_StPt_Sch_EZ!$C$3:$I$3,0)),"F","C")</f>
        <v>20.555555555555554</v>
      </c>
      <c r="I7545" s="34">
        <f>CONVERT(INDEX(Htg_StPt_Sch_EZ!$C$31:$I$54,MATCH(Schedules_8760!$C7545,Htg_StPt_Sch_EZ!$B$31:$B$54,0),MATCH(Schedules_8760!$F7545,Htg_StPt_Sch_EZ!$C$30:$I$30,0)),"F","C")</f>
        <v>19.444444444444443</v>
      </c>
      <c r="J7545" s="34">
        <f>CONVERT(INDEX(Clg_StPt_Sch_EZ!$C$4:$I$27,MATCH(Schedules_8760!$C7545,Clg_StPt_Sch_EZ!$B$4:$B$27,0),MATCH(Schedules_8760!$F7545,Clg_StPt_Sch_EZ!$C$3:$I$3,0)),"F","C")</f>
        <v>25.555555555555554</v>
      </c>
      <c r="K7545" s="34">
        <f>CONVERT(INDEX(Clg_StPt_Sch_EZ!$C$31:$I$54,MATCH(Schedules_8760!$C7545,Clg_StPt_Sch_EZ!$B$31:$B$54,0),MATCH(Schedules_8760!$F7545,Clg_StPt_Sch_EZ!$C$30:$I$30,0)),"F","C")</f>
        <v>25</v>
      </c>
      <c r="L7545" s="34">
        <f>CONVERT(INDEX(DHW_StPt_Sch_EZ!$C$4:$I$27,MATCH(Schedules_8760!$C7545,DHW_StPt_Sch_EZ!$B$4:$B$27,0),MATCH(Schedules_8760!$F7545,DHW_StPt_Sch_EZ!$C$3:$I$3,0)),"F","C")</f>
        <v>53.333333333333329</v>
      </c>
      <c r="M7545" s="34">
        <f>CONVERT(INDEX(DHW_StPt_Sch_EZ!$C$31:$I$54,MATCH(Schedules_8760!$C7545,DHW_StPt_Sch_EZ!$B$31:$B$54,0),MATCH(Schedules_8760!$F7545,DHW_StPt_Sch_EZ!$C$30:$I$30,0)),"F","C")</f>
        <v>53.333333333333329</v>
      </c>
      <c r="N7545" s="12"/>
      <c r="O7545" s="12"/>
      <c r="P7545" s="12"/>
    </row>
    <row r="7546" spans="1:16" x14ac:dyDescent="0.25">
      <c r="A7546" s="35">
        <v>7545</v>
      </c>
      <c r="B7546" s="89">
        <v>315.33333333333331</v>
      </c>
      <c r="C7546" s="35">
        <f t="shared" si="585"/>
        <v>9</v>
      </c>
      <c r="D7546" s="35">
        <f t="shared" si="588"/>
        <v>315</v>
      </c>
      <c r="E7546" s="35">
        <f t="shared" si="589"/>
        <v>7</v>
      </c>
      <c r="F7546" s="35" t="str">
        <f t="shared" si="586"/>
        <v>Saturday</v>
      </c>
      <c r="G7546" s="35">
        <f t="shared" si="587"/>
        <v>11</v>
      </c>
      <c r="H7546" s="34">
        <f>CONVERT(INDEX(Htg_StPt_Sch_EZ!$C$4:$I$27,MATCH(Schedules_8760!$C7546,Htg_StPt_Sch_EZ!$B$4:$B$27,0),MATCH(Schedules_8760!$F7546,Htg_StPt_Sch_EZ!$C$3:$I$3,0)),"F","C")</f>
        <v>20.555555555555554</v>
      </c>
      <c r="I7546" s="34">
        <f>CONVERT(INDEX(Htg_StPt_Sch_EZ!$C$31:$I$54,MATCH(Schedules_8760!$C7546,Htg_StPt_Sch_EZ!$B$31:$B$54,0),MATCH(Schedules_8760!$F7546,Htg_StPt_Sch_EZ!$C$30:$I$30,0)),"F","C")</f>
        <v>19.444444444444443</v>
      </c>
      <c r="J7546" s="34">
        <f>CONVERT(INDEX(Clg_StPt_Sch_EZ!$C$4:$I$27,MATCH(Schedules_8760!$C7546,Clg_StPt_Sch_EZ!$B$4:$B$27,0),MATCH(Schedules_8760!$F7546,Clg_StPt_Sch_EZ!$C$3:$I$3,0)),"F","C")</f>
        <v>25.555555555555554</v>
      </c>
      <c r="K7546" s="34">
        <f>CONVERT(INDEX(Clg_StPt_Sch_EZ!$C$31:$I$54,MATCH(Schedules_8760!$C7546,Clg_StPt_Sch_EZ!$B$31:$B$54,0),MATCH(Schedules_8760!$F7546,Clg_StPt_Sch_EZ!$C$30:$I$30,0)),"F","C")</f>
        <v>25</v>
      </c>
      <c r="L7546" s="34">
        <f>CONVERT(INDEX(DHW_StPt_Sch_EZ!$C$4:$I$27,MATCH(Schedules_8760!$C7546,DHW_StPt_Sch_EZ!$B$4:$B$27,0),MATCH(Schedules_8760!$F7546,DHW_StPt_Sch_EZ!$C$3:$I$3,0)),"F","C")</f>
        <v>53.333333333333329</v>
      </c>
      <c r="M7546" s="34">
        <f>CONVERT(INDEX(DHW_StPt_Sch_EZ!$C$31:$I$54,MATCH(Schedules_8760!$C7546,DHW_StPt_Sch_EZ!$B$31:$B$54,0),MATCH(Schedules_8760!$F7546,DHW_StPt_Sch_EZ!$C$30:$I$30,0)),"F","C")</f>
        <v>53.333333333333329</v>
      </c>
      <c r="N7546" s="12"/>
      <c r="O7546" s="12"/>
      <c r="P7546" s="12"/>
    </row>
    <row r="7547" spans="1:16" x14ac:dyDescent="0.25">
      <c r="A7547" s="35">
        <v>7546</v>
      </c>
      <c r="B7547" s="89">
        <v>315.375</v>
      </c>
      <c r="C7547" s="35">
        <f t="shared" si="585"/>
        <v>10</v>
      </c>
      <c r="D7547" s="35">
        <f t="shared" si="588"/>
        <v>315</v>
      </c>
      <c r="E7547" s="35">
        <f t="shared" si="589"/>
        <v>7</v>
      </c>
      <c r="F7547" s="35" t="str">
        <f t="shared" si="586"/>
        <v>Saturday</v>
      </c>
      <c r="G7547" s="35">
        <f t="shared" si="587"/>
        <v>11</v>
      </c>
      <c r="H7547" s="34">
        <f>CONVERT(INDEX(Htg_StPt_Sch_EZ!$C$4:$I$27,MATCH(Schedules_8760!$C7547,Htg_StPt_Sch_EZ!$B$4:$B$27,0),MATCH(Schedules_8760!$F7547,Htg_StPt_Sch_EZ!$C$3:$I$3,0)),"F","C")</f>
        <v>20.555555555555554</v>
      </c>
      <c r="I7547" s="34">
        <f>CONVERT(INDEX(Htg_StPt_Sch_EZ!$C$31:$I$54,MATCH(Schedules_8760!$C7547,Htg_StPt_Sch_EZ!$B$31:$B$54,0),MATCH(Schedules_8760!$F7547,Htg_StPt_Sch_EZ!$C$30:$I$30,0)),"F","C")</f>
        <v>19.444444444444443</v>
      </c>
      <c r="J7547" s="34">
        <f>CONVERT(INDEX(Clg_StPt_Sch_EZ!$C$4:$I$27,MATCH(Schedules_8760!$C7547,Clg_StPt_Sch_EZ!$B$4:$B$27,0),MATCH(Schedules_8760!$F7547,Clg_StPt_Sch_EZ!$C$3:$I$3,0)),"F","C")</f>
        <v>25.555555555555554</v>
      </c>
      <c r="K7547" s="34">
        <f>CONVERT(INDEX(Clg_StPt_Sch_EZ!$C$31:$I$54,MATCH(Schedules_8760!$C7547,Clg_StPt_Sch_EZ!$B$31:$B$54,0),MATCH(Schedules_8760!$F7547,Clg_StPt_Sch_EZ!$C$30:$I$30,0)),"F","C")</f>
        <v>25</v>
      </c>
      <c r="L7547" s="34">
        <f>CONVERT(INDEX(DHW_StPt_Sch_EZ!$C$4:$I$27,MATCH(Schedules_8760!$C7547,DHW_StPt_Sch_EZ!$B$4:$B$27,0),MATCH(Schedules_8760!$F7547,DHW_StPt_Sch_EZ!$C$3:$I$3,0)),"F","C")</f>
        <v>53.333333333333329</v>
      </c>
      <c r="M7547" s="34">
        <f>CONVERT(INDEX(DHW_StPt_Sch_EZ!$C$31:$I$54,MATCH(Schedules_8760!$C7547,DHW_StPt_Sch_EZ!$B$31:$B$54,0),MATCH(Schedules_8760!$F7547,DHW_StPt_Sch_EZ!$C$30:$I$30,0)),"F","C")</f>
        <v>53.333333333333329</v>
      </c>
      <c r="N7547" s="12"/>
      <c r="O7547" s="12"/>
      <c r="P7547" s="12"/>
    </row>
    <row r="7548" spans="1:16" x14ac:dyDescent="0.25">
      <c r="A7548" s="35">
        <v>7547</v>
      </c>
      <c r="B7548" s="89">
        <v>315.41666666666669</v>
      </c>
      <c r="C7548" s="35">
        <f t="shared" si="585"/>
        <v>11</v>
      </c>
      <c r="D7548" s="35">
        <f t="shared" si="588"/>
        <v>315</v>
      </c>
      <c r="E7548" s="35">
        <f t="shared" si="589"/>
        <v>7</v>
      </c>
      <c r="F7548" s="35" t="str">
        <f t="shared" si="586"/>
        <v>Saturday</v>
      </c>
      <c r="G7548" s="35">
        <f t="shared" si="587"/>
        <v>11</v>
      </c>
      <c r="H7548" s="34">
        <f>CONVERT(INDEX(Htg_StPt_Sch_EZ!$C$4:$I$27,MATCH(Schedules_8760!$C7548,Htg_StPt_Sch_EZ!$B$4:$B$27,0),MATCH(Schedules_8760!$F7548,Htg_StPt_Sch_EZ!$C$3:$I$3,0)),"F","C")</f>
        <v>20.555555555555554</v>
      </c>
      <c r="I7548" s="34">
        <f>CONVERT(INDEX(Htg_StPt_Sch_EZ!$C$31:$I$54,MATCH(Schedules_8760!$C7548,Htg_StPt_Sch_EZ!$B$31:$B$54,0),MATCH(Schedules_8760!$F7548,Htg_StPt_Sch_EZ!$C$30:$I$30,0)),"F","C")</f>
        <v>19.444444444444443</v>
      </c>
      <c r="J7548" s="34">
        <f>CONVERT(INDEX(Clg_StPt_Sch_EZ!$C$4:$I$27,MATCH(Schedules_8760!$C7548,Clg_StPt_Sch_EZ!$B$4:$B$27,0),MATCH(Schedules_8760!$F7548,Clg_StPt_Sch_EZ!$C$3:$I$3,0)),"F","C")</f>
        <v>25.555555555555554</v>
      </c>
      <c r="K7548" s="34">
        <f>CONVERT(INDEX(Clg_StPt_Sch_EZ!$C$31:$I$54,MATCH(Schedules_8760!$C7548,Clg_StPt_Sch_EZ!$B$31:$B$54,0),MATCH(Schedules_8760!$F7548,Clg_StPt_Sch_EZ!$C$30:$I$30,0)),"F","C")</f>
        <v>25</v>
      </c>
      <c r="L7548" s="34">
        <f>CONVERT(INDEX(DHW_StPt_Sch_EZ!$C$4:$I$27,MATCH(Schedules_8760!$C7548,DHW_StPt_Sch_EZ!$B$4:$B$27,0),MATCH(Schedules_8760!$F7548,DHW_StPt_Sch_EZ!$C$3:$I$3,0)),"F","C")</f>
        <v>53.333333333333329</v>
      </c>
      <c r="M7548" s="34">
        <f>CONVERT(INDEX(DHW_StPt_Sch_EZ!$C$31:$I$54,MATCH(Schedules_8760!$C7548,DHW_StPt_Sch_EZ!$B$31:$B$54,0),MATCH(Schedules_8760!$F7548,DHW_StPt_Sch_EZ!$C$30:$I$30,0)),"F","C")</f>
        <v>53.333333333333329</v>
      </c>
      <c r="N7548" s="12"/>
      <c r="O7548" s="12"/>
      <c r="P7548" s="12"/>
    </row>
    <row r="7549" spans="1:16" x14ac:dyDescent="0.25">
      <c r="A7549" s="35">
        <v>7548</v>
      </c>
      <c r="B7549" s="89">
        <v>315.45833333333331</v>
      </c>
      <c r="C7549" s="35">
        <f t="shared" si="585"/>
        <v>12</v>
      </c>
      <c r="D7549" s="35">
        <f t="shared" si="588"/>
        <v>315</v>
      </c>
      <c r="E7549" s="35">
        <f t="shared" si="589"/>
        <v>7</v>
      </c>
      <c r="F7549" s="35" t="str">
        <f t="shared" si="586"/>
        <v>Saturday</v>
      </c>
      <c r="G7549" s="35">
        <f t="shared" si="587"/>
        <v>11</v>
      </c>
      <c r="H7549" s="34">
        <f>CONVERT(INDEX(Htg_StPt_Sch_EZ!$C$4:$I$27,MATCH(Schedules_8760!$C7549,Htg_StPt_Sch_EZ!$B$4:$B$27,0),MATCH(Schedules_8760!$F7549,Htg_StPt_Sch_EZ!$C$3:$I$3,0)),"F","C")</f>
        <v>20.555555555555554</v>
      </c>
      <c r="I7549" s="34">
        <f>CONVERT(INDEX(Htg_StPt_Sch_EZ!$C$31:$I$54,MATCH(Schedules_8760!$C7549,Htg_StPt_Sch_EZ!$B$31:$B$54,0),MATCH(Schedules_8760!$F7549,Htg_StPt_Sch_EZ!$C$30:$I$30,0)),"F","C")</f>
        <v>19.444444444444443</v>
      </c>
      <c r="J7549" s="34">
        <f>CONVERT(INDEX(Clg_StPt_Sch_EZ!$C$4:$I$27,MATCH(Schedules_8760!$C7549,Clg_StPt_Sch_EZ!$B$4:$B$27,0),MATCH(Schedules_8760!$F7549,Clg_StPt_Sch_EZ!$C$3:$I$3,0)),"F","C")</f>
        <v>25.555555555555554</v>
      </c>
      <c r="K7549" s="34">
        <f>CONVERT(INDEX(Clg_StPt_Sch_EZ!$C$31:$I$54,MATCH(Schedules_8760!$C7549,Clg_StPt_Sch_EZ!$B$31:$B$54,0),MATCH(Schedules_8760!$F7549,Clg_StPt_Sch_EZ!$C$30:$I$30,0)),"F","C")</f>
        <v>25</v>
      </c>
      <c r="L7549" s="34">
        <f>CONVERT(INDEX(DHW_StPt_Sch_EZ!$C$4:$I$27,MATCH(Schedules_8760!$C7549,DHW_StPt_Sch_EZ!$B$4:$B$27,0),MATCH(Schedules_8760!$F7549,DHW_StPt_Sch_EZ!$C$3:$I$3,0)),"F","C")</f>
        <v>53.333333333333329</v>
      </c>
      <c r="M7549" s="34">
        <f>CONVERT(INDEX(DHW_StPt_Sch_EZ!$C$31:$I$54,MATCH(Schedules_8760!$C7549,DHW_StPt_Sch_EZ!$B$31:$B$54,0),MATCH(Schedules_8760!$F7549,DHW_StPt_Sch_EZ!$C$30:$I$30,0)),"F","C")</f>
        <v>53.333333333333329</v>
      </c>
      <c r="N7549" s="12"/>
      <c r="O7549" s="12"/>
      <c r="P7549" s="12"/>
    </row>
    <row r="7550" spans="1:16" x14ac:dyDescent="0.25">
      <c r="A7550" s="35">
        <v>7549</v>
      </c>
      <c r="B7550" s="89">
        <v>315.5</v>
      </c>
      <c r="C7550" s="35">
        <f t="shared" si="585"/>
        <v>13</v>
      </c>
      <c r="D7550" s="35">
        <f t="shared" si="588"/>
        <v>315</v>
      </c>
      <c r="E7550" s="35">
        <f t="shared" si="589"/>
        <v>7</v>
      </c>
      <c r="F7550" s="35" t="str">
        <f t="shared" si="586"/>
        <v>Saturday</v>
      </c>
      <c r="G7550" s="35">
        <f t="shared" si="587"/>
        <v>11</v>
      </c>
      <c r="H7550" s="34">
        <f>CONVERT(INDEX(Htg_StPt_Sch_EZ!$C$4:$I$27,MATCH(Schedules_8760!$C7550,Htg_StPt_Sch_EZ!$B$4:$B$27,0),MATCH(Schedules_8760!$F7550,Htg_StPt_Sch_EZ!$C$3:$I$3,0)),"F","C")</f>
        <v>20.555555555555554</v>
      </c>
      <c r="I7550" s="34">
        <f>CONVERT(INDEX(Htg_StPt_Sch_EZ!$C$31:$I$54,MATCH(Schedules_8760!$C7550,Htg_StPt_Sch_EZ!$B$31:$B$54,0),MATCH(Schedules_8760!$F7550,Htg_StPt_Sch_EZ!$C$30:$I$30,0)),"F","C")</f>
        <v>19.444444444444443</v>
      </c>
      <c r="J7550" s="34">
        <f>CONVERT(INDEX(Clg_StPt_Sch_EZ!$C$4:$I$27,MATCH(Schedules_8760!$C7550,Clg_StPt_Sch_EZ!$B$4:$B$27,0),MATCH(Schedules_8760!$F7550,Clg_StPt_Sch_EZ!$C$3:$I$3,0)),"F","C")</f>
        <v>25.555555555555554</v>
      </c>
      <c r="K7550" s="34">
        <f>CONVERT(INDEX(Clg_StPt_Sch_EZ!$C$31:$I$54,MATCH(Schedules_8760!$C7550,Clg_StPt_Sch_EZ!$B$31:$B$54,0),MATCH(Schedules_8760!$F7550,Clg_StPt_Sch_EZ!$C$30:$I$30,0)),"F","C")</f>
        <v>25</v>
      </c>
      <c r="L7550" s="34">
        <f>CONVERT(INDEX(DHW_StPt_Sch_EZ!$C$4:$I$27,MATCH(Schedules_8760!$C7550,DHW_StPt_Sch_EZ!$B$4:$B$27,0),MATCH(Schedules_8760!$F7550,DHW_StPt_Sch_EZ!$C$3:$I$3,0)),"F","C")</f>
        <v>53.333333333333329</v>
      </c>
      <c r="M7550" s="34">
        <f>CONVERT(INDEX(DHW_StPt_Sch_EZ!$C$31:$I$54,MATCH(Schedules_8760!$C7550,DHW_StPt_Sch_EZ!$B$31:$B$54,0),MATCH(Schedules_8760!$F7550,DHW_StPt_Sch_EZ!$C$30:$I$30,0)),"F","C")</f>
        <v>53.333333333333329</v>
      </c>
      <c r="N7550" s="12"/>
      <c r="O7550" s="12"/>
      <c r="P7550" s="12"/>
    </row>
    <row r="7551" spans="1:16" x14ac:dyDescent="0.25">
      <c r="A7551" s="35">
        <v>7550</v>
      </c>
      <c r="B7551" s="89">
        <v>315.54166666666669</v>
      </c>
      <c r="C7551" s="35">
        <f t="shared" si="585"/>
        <v>14</v>
      </c>
      <c r="D7551" s="35">
        <f t="shared" si="588"/>
        <v>315</v>
      </c>
      <c r="E7551" s="35">
        <f t="shared" si="589"/>
        <v>7</v>
      </c>
      <c r="F7551" s="35" t="str">
        <f t="shared" si="586"/>
        <v>Saturday</v>
      </c>
      <c r="G7551" s="35">
        <f t="shared" si="587"/>
        <v>11</v>
      </c>
      <c r="H7551" s="34">
        <f>CONVERT(INDEX(Htg_StPt_Sch_EZ!$C$4:$I$27,MATCH(Schedules_8760!$C7551,Htg_StPt_Sch_EZ!$B$4:$B$27,0),MATCH(Schedules_8760!$F7551,Htg_StPt_Sch_EZ!$C$3:$I$3,0)),"F","C")</f>
        <v>20.555555555555554</v>
      </c>
      <c r="I7551" s="34">
        <f>CONVERT(INDEX(Htg_StPt_Sch_EZ!$C$31:$I$54,MATCH(Schedules_8760!$C7551,Htg_StPt_Sch_EZ!$B$31:$B$54,0),MATCH(Schedules_8760!$F7551,Htg_StPt_Sch_EZ!$C$30:$I$30,0)),"F","C")</f>
        <v>19.444444444444443</v>
      </c>
      <c r="J7551" s="34">
        <f>CONVERT(INDEX(Clg_StPt_Sch_EZ!$C$4:$I$27,MATCH(Schedules_8760!$C7551,Clg_StPt_Sch_EZ!$B$4:$B$27,0),MATCH(Schedules_8760!$F7551,Clg_StPt_Sch_EZ!$C$3:$I$3,0)),"F","C")</f>
        <v>25.555555555555554</v>
      </c>
      <c r="K7551" s="34">
        <f>CONVERT(INDEX(Clg_StPt_Sch_EZ!$C$31:$I$54,MATCH(Schedules_8760!$C7551,Clg_StPt_Sch_EZ!$B$31:$B$54,0),MATCH(Schedules_8760!$F7551,Clg_StPt_Sch_EZ!$C$30:$I$30,0)),"F","C")</f>
        <v>25</v>
      </c>
      <c r="L7551" s="34">
        <f>CONVERT(INDEX(DHW_StPt_Sch_EZ!$C$4:$I$27,MATCH(Schedules_8760!$C7551,DHW_StPt_Sch_EZ!$B$4:$B$27,0),MATCH(Schedules_8760!$F7551,DHW_StPt_Sch_EZ!$C$3:$I$3,0)),"F","C")</f>
        <v>53.333333333333329</v>
      </c>
      <c r="M7551" s="34">
        <f>CONVERT(INDEX(DHW_StPt_Sch_EZ!$C$31:$I$54,MATCH(Schedules_8760!$C7551,DHW_StPt_Sch_EZ!$B$31:$B$54,0),MATCH(Schedules_8760!$F7551,DHW_StPt_Sch_EZ!$C$30:$I$30,0)),"F","C")</f>
        <v>53.333333333333329</v>
      </c>
      <c r="N7551" s="12"/>
      <c r="O7551" s="12"/>
      <c r="P7551" s="12"/>
    </row>
    <row r="7552" spans="1:16" x14ac:dyDescent="0.25">
      <c r="A7552" s="35">
        <v>7551</v>
      </c>
      <c r="B7552" s="89">
        <v>315.58333333333331</v>
      </c>
      <c r="C7552" s="35">
        <f t="shared" si="585"/>
        <v>15</v>
      </c>
      <c r="D7552" s="35">
        <f t="shared" si="588"/>
        <v>315</v>
      </c>
      <c r="E7552" s="35">
        <f t="shared" si="589"/>
        <v>7</v>
      </c>
      <c r="F7552" s="35" t="str">
        <f t="shared" si="586"/>
        <v>Saturday</v>
      </c>
      <c r="G7552" s="35">
        <f t="shared" si="587"/>
        <v>11</v>
      </c>
      <c r="H7552" s="34">
        <f>CONVERT(INDEX(Htg_StPt_Sch_EZ!$C$4:$I$27,MATCH(Schedules_8760!$C7552,Htg_StPt_Sch_EZ!$B$4:$B$27,0),MATCH(Schedules_8760!$F7552,Htg_StPt_Sch_EZ!$C$3:$I$3,0)),"F","C")</f>
        <v>20.555555555555554</v>
      </c>
      <c r="I7552" s="34">
        <f>CONVERT(INDEX(Htg_StPt_Sch_EZ!$C$31:$I$54,MATCH(Schedules_8760!$C7552,Htg_StPt_Sch_EZ!$B$31:$B$54,0),MATCH(Schedules_8760!$F7552,Htg_StPt_Sch_EZ!$C$30:$I$30,0)),"F","C")</f>
        <v>21.111111111111111</v>
      </c>
      <c r="J7552" s="34">
        <f>CONVERT(INDEX(Clg_StPt_Sch_EZ!$C$4:$I$27,MATCH(Schedules_8760!$C7552,Clg_StPt_Sch_EZ!$B$4:$B$27,0),MATCH(Schedules_8760!$F7552,Clg_StPt_Sch_EZ!$C$3:$I$3,0)),"F","C")</f>
        <v>25.555555555555554</v>
      </c>
      <c r="K7552" s="34">
        <f>CONVERT(INDEX(Clg_StPt_Sch_EZ!$C$31:$I$54,MATCH(Schedules_8760!$C7552,Clg_StPt_Sch_EZ!$B$31:$B$54,0),MATCH(Schedules_8760!$F7552,Clg_StPt_Sch_EZ!$C$30:$I$30,0)),"F","C")</f>
        <v>25</v>
      </c>
      <c r="L7552" s="34">
        <f>CONVERT(INDEX(DHW_StPt_Sch_EZ!$C$4:$I$27,MATCH(Schedules_8760!$C7552,DHW_StPt_Sch_EZ!$B$4:$B$27,0),MATCH(Schedules_8760!$F7552,DHW_StPt_Sch_EZ!$C$3:$I$3,0)),"F","C")</f>
        <v>53.333333333333329</v>
      </c>
      <c r="M7552" s="34">
        <f>CONVERT(INDEX(DHW_StPt_Sch_EZ!$C$31:$I$54,MATCH(Schedules_8760!$C7552,DHW_StPt_Sch_EZ!$B$31:$B$54,0),MATCH(Schedules_8760!$F7552,DHW_StPt_Sch_EZ!$C$30:$I$30,0)),"F","C")</f>
        <v>53.333333333333329</v>
      </c>
      <c r="N7552" s="12"/>
      <c r="O7552" s="12"/>
      <c r="P7552" s="12"/>
    </row>
    <row r="7553" spans="1:16" x14ac:dyDescent="0.25">
      <c r="A7553" s="35">
        <v>7552</v>
      </c>
      <c r="B7553" s="89">
        <v>315.625</v>
      </c>
      <c r="C7553" s="35">
        <f t="shared" si="585"/>
        <v>16</v>
      </c>
      <c r="D7553" s="35">
        <f t="shared" si="588"/>
        <v>315</v>
      </c>
      <c r="E7553" s="35">
        <f t="shared" si="589"/>
        <v>7</v>
      </c>
      <c r="F7553" s="35" t="str">
        <f t="shared" si="586"/>
        <v>Saturday</v>
      </c>
      <c r="G7553" s="35">
        <f t="shared" si="587"/>
        <v>11</v>
      </c>
      <c r="H7553" s="34">
        <f>CONVERT(INDEX(Htg_StPt_Sch_EZ!$C$4:$I$27,MATCH(Schedules_8760!$C7553,Htg_StPt_Sch_EZ!$B$4:$B$27,0),MATCH(Schedules_8760!$F7553,Htg_StPt_Sch_EZ!$C$3:$I$3,0)),"F","C")</f>
        <v>20.555555555555554</v>
      </c>
      <c r="I7553" s="34">
        <f>CONVERT(INDEX(Htg_StPt_Sch_EZ!$C$31:$I$54,MATCH(Schedules_8760!$C7553,Htg_StPt_Sch_EZ!$B$31:$B$54,0),MATCH(Schedules_8760!$F7553,Htg_StPt_Sch_EZ!$C$30:$I$30,0)),"F","C")</f>
        <v>21.111111111111111</v>
      </c>
      <c r="J7553" s="34">
        <f>CONVERT(INDEX(Clg_StPt_Sch_EZ!$C$4:$I$27,MATCH(Schedules_8760!$C7553,Clg_StPt_Sch_EZ!$B$4:$B$27,0),MATCH(Schedules_8760!$F7553,Clg_StPt_Sch_EZ!$C$3:$I$3,0)),"F","C")</f>
        <v>25.555555555555554</v>
      </c>
      <c r="K7553" s="34">
        <f>CONVERT(INDEX(Clg_StPt_Sch_EZ!$C$31:$I$54,MATCH(Schedules_8760!$C7553,Clg_StPt_Sch_EZ!$B$31:$B$54,0),MATCH(Schedules_8760!$F7553,Clg_StPt_Sch_EZ!$C$30:$I$30,0)),"F","C")</f>
        <v>25</v>
      </c>
      <c r="L7553" s="34">
        <f>CONVERT(INDEX(DHW_StPt_Sch_EZ!$C$4:$I$27,MATCH(Schedules_8760!$C7553,DHW_StPt_Sch_EZ!$B$4:$B$27,0),MATCH(Schedules_8760!$F7553,DHW_StPt_Sch_EZ!$C$3:$I$3,0)),"F","C")</f>
        <v>53.333333333333329</v>
      </c>
      <c r="M7553" s="34">
        <f>CONVERT(INDEX(DHW_StPt_Sch_EZ!$C$31:$I$54,MATCH(Schedules_8760!$C7553,DHW_StPt_Sch_EZ!$B$31:$B$54,0),MATCH(Schedules_8760!$F7553,DHW_StPt_Sch_EZ!$C$30:$I$30,0)),"F","C")</f>
        <v>53.333333333333329</v>
      </c>
      <c r="N7553" s="12"/>
      <c r="O7553" s="12"/>
      <c r="P7553" s="12"/>
    </row>
    <row r="7554" spans="1:16" x14ac:dyDescent="0.25">
      <c r="A7554" s="35">
        <v>7553</v>
      </c>
      <c r="B7554" s="89">
        <v>315.66666666666669</v>
      </c>
      <c r="C7554" s="35">
        <f t="shared" ref="C7554:C7617" si="590">HOUR(B7554)+1</f>
        <v>17</v>
      </c>
      <c r="D7554" s="35">
        <f t="shared" si="588"/>
        <v>315</v>
      </c>
      <c r="E7554" s="35">
        <f t="shared" si="589"/>
        <v>7</v>
      </c>
      <c r="F7554" s="35" t="str">
        <f t="shared" ref="F7554:F7617" si="591">IF(E7554=1,"Sunday",IF(E7554=2,"Monday",IF(E7554=3,"Tuesday",IF(E7554=4,"Wednesday",IF(E7554=5,"Thursday",IF(E7554=6,"Friday","Saturday"))))))</f>
        <v>Saturday</v>
      </c>
      <c r="G7554" s="35">
        <f t="shared" ref="G7554:G7617" si="592">MONTH(B7554)</f>
        <v>11</v>
      </c>
      <c r="H7554" s="34">
        <f>CONVERT(INDEX(Htg_StPt_Sch_EZ!$C$4:$I$27,MATCH(Schedules_8760!$C7554,Htg_StPt_Sch_EZ!$B$4:$B$27,0),MATCH(Schedules_8760!$F7554,Htg_StPt_Sch_EZ!$C$3:$I$3,0)),"F","C")</f>
        <v>20.555555555555554</v>
      </c>
      <c r="I7554" s="34">
        <f>CONVERT(INDEX(Htg_StPt_Sch_EZ!$C$31:$I$54,MATCH(Schedules_8760!$C7554,Htg_StPt_Sch_EZ!$B$31:$B$54,0),MATCH(Schedules_8760!$F7554,Htg_StPt_Sch_EZ!$C$30:$I$30,0)),"F","C")</f>
        <v>17.777777777777779</v>
      </c>
      <c r="J7554" s="34">
        <f>CONVERT(INDEX(Clg_StPt_Sch_EZ!$C$4:$I$27,MATCH(Schedules_8760!$C7554,Clg_StPt_Sch_EZ!$B$4:$B$27,0),MATCH(Schedules_8760!$F7554,Clg_StPt_Sch_EZ!$C$3:$I$3,0)),"F","C")</f>
        <v>25.555555555555554</v>
      </c>
      <c r="K7554" s="34">
        <f>CONVERT(INDEX(Clg_StPt_Sch_EZ!$C$31:$I$54,MATCH(Schedules_8760!$C7554,Clg_StPt_Sch_EZ!$B$31:$B$54,0),MATCH(Schedules_8760!$F7554,Clg_StPt_Sch_EZ!$C$30:$I$30,0)),"F","C")</f>
        <v>25</v>
      </c>
      <c r="L7554" s="34">
        <f>CONVERT(INDEX(DHW_StPt_Sch_EZ!$C$4:$I$27,MATCH(Schedules_8760!$C7554,DHW_StPt_Sch_EZ!$B$4:$B$27,0),MATCH(Schedules_8760!$F7554,DHW_StPt_Sch_EZ!$C$3:$I$3,0)),"F","C")</f>
        <v>53.333333333333329</v>
      </c>
      <c r="M7554" s="34">
        <f>CONVERT(INDEX(DHW_StPt_Sch_EZ!$C$31:$I$54,MATCH(Schedules_8760!$C7554,DHW_StPt_Sch_EZ!$B$31:$B$54,0),MATCH(Schedules_8760!$F7554,DHW_StPt_Sch_EZ!$C$30:$I$30,0)),"F","C")</f>
        <v>53.333333333333329</v>
      </c>
      <c r="N7554" s="12"/>
      <c r="O7554" s="12"/>
      <c r="P7554" s="12"/>
    </row>
    <row r="7555" spans="1:16" x14ac:dyDescent="0.25">
      <c r="A7555" s="35">
        <v>7554</v>
      </c>
      <c r="B7555" s="89">
        <v>315.70833333333331</v>
      </c>
      <c r="C7555" s="35">
        <f t="shared" si="590"/>
        <v>18</v>
      </c>
      <c r="D7555" s="35">
        <f t="shared" ref="D7555:D7618" si="593">IF(C7555=1,D7554+1,D7554)</f>
        <v>315</v>
      </c>
      <c r="E7555" s="35">
        <f t="shared" ref="E7555:E7618" si="594">IF(AND(C7555=1,E7554=7),1,IF(C7555=1,E7554+1,E7554))</f>
        <v>7</v>
      </c>
      <c r="F7555" s="35" t="str">
        <f t="shared" si="591"/>
        <v>Saturday</v>
      </c>
      <c r="G7555" s="35">
        <f t="shared" si="592"/>
        <v>11</v>
      </c>
      <c r="H7555" s="34">
        <f>CONVERT(INDEX(Htg_StPt_Sch_EZ!$C$4:$I$27,MATCH(Schedules_8760!$C7555,Htg_StPt_Sch_EZ!$B$4:$B$27,0),MATCH(Schedules_8760!$F7555,Htg_StPt_Sch_EZ!$C$3:$I$3,0)),"F","C")</f>
        <v>20.555555555555554</v>
      </c>
      <c r="I7555" s="34">
        <f>CONVERT(INDEX(Htg_StPt_Sch_EZ!$C$31:$I$54,MATCH(Schedules_8760!$C7555,Htg_StPt_Sch_EZ!$B$31:$B$54,0),MATCH(Schedules_8760!$F7555,Htg_StPt_Sch_EZ!$C$30:$I$30,0)),"F","C")</f>
        <v>17.777777777777779</v>
      </c>
      <c r="J7555" s="34">
        <f>CONVERT(INDEX(Clg_StPt_Sch_EZ!$C$4:$I$27,MATCH(Schedules_8760!$C7555,Clg_StPt_Sch_EZ!$B$4:$B$27,0),MATCH(Schedules_8760!$F7555,Clg_StPt_Sch_EZ!$C$3:$I$3,0)),"F","C")</f>
        <v>25.555555555555554</v>
      </c>
      <c r="K7555" s="34">
        <f>CONVERT(INDEX(Clg_StPt_Sch_EZ!$C$31:$I$54,MATCH(Schedules_8760!$C7555,Clg_StPt_Sch_EZ!$B$31:$B$54,0),MATCH(Schedules_8760!$F7555,Clg_StPt_Sch_EZ!$C$30:$I$30,0)),"F","C")</f>
        <v>28.333333333333332</v>
      </c>
      <c r="L7555" s="34">
        <f>CONVERT(INDEX(DHW_StPt_Sch_EZ!$C$4:$I$27,MATCH(Schedules_8760!$C7555,DHW_StPt_Sch_EZ!$B$4:$B$27,0),MATCH(Schedules_8760!$F7555,DHW_StPt_Sch_EZ!$C$3:$I$3,0)),"F","C")</f>
        <v>53.333333333333329</v>
      </c>
      <c r="M7555" s="34">
        <f>CONVERT(INDEX(DHW_StPt_Sch_EZ!$C$31:$I$54,MATCH(Schedules_8760!$C7555,DHW_StPt_Sch_EZ!$B$31:$B$54,0),MATCH(Schedules_8760!$F7555,DHW_StPt_Sch_EZ!$C$30:$I$30,0)),"F","C")</f>
        <v>53.333333333333329</v>
      </c>
      <c r="N7555" s="12"/>
      <c r="O7555" s="12"/>
      <c r="P7555" s="12"/>
    </row>
    <row r="7556" spans="1:16" x14ac:dyDescent="0.25">
      <c r="A7556" s="35">
        <v>7555</v>
      </c>
      <c r="B7556" s="89">
        <v>315.75</v>
      </c>
      <c r="C7556" s="35">
        <f t="shared" si="590"/>
        <v>19</v>
      </c>
      <c r="D7556" s="35">
        <f t="shared" si="593"/>
        <v>315</v>
      </c>
      <c r="E7556" s="35">
        <f t="shared" si="594"/>
        <v>7</v>
      </c>
      <c r="F7556" s="35" t="str">
        <f t="shared" si="591"/>
        <v>Saturday</v>
      </c>
      <c r="G7556" s="35">
        <f t="shared" si="592"/>
        <v>11</v>
      </c>
      <c r="H7556" s="34">
        <f>CONVERT(INDEX(Htg_StPt_Sch_EZ!$C$4:$I$27,MATCH(Schedules_8760!$C7556,Htg_StPt_Sch_EZ!$B$4:$B$27,0),MATCH(Schedules_8760!$F7556,Htg_StPt_Sch_EZ!$C$3:$I$3,0)),"F","C")</f>
        <v>20.555555555555554</v>
      </c>
      <c r="I7556" s="34">
        <f>CONVERT(INDEX(Htg_StPt_Sch_EZ!$C$31:$I$54,MATCH(Schedules_8760!$C7556,Htg_StPt_Sch_EZ!$B$31:$B$54,0),MATCH(Schedules_8760!$F7556,Htg_StPt_Sch_EZ!$C$30:$I$30,0)),"F","C")</f>
        <v>18.333333333333332</v>
      </c>
      <c r="J7556" s="34">
        <f>CONVERT(INDEX(Clg_StPt_Sch_EZ!$C$4:$I$27,MATCH(Schedules_8760!$C7556,Clg_StPt_Sch_EZ!$B$4:$B$27,0),MATCH(Schedules_8760!$F7556,Clg_StPt_Sch_EZ!$C$3:$I$3,0)),"F","C")</f>
        <v>25.555555555555554</v>
      </c>
      <c r="K7556" s="34">
        <f>CONVERT(INDEX(Clg_StPt_Sch_EZ!$C$31:$I$54,MATCH(Schedules_8760!$C7556,Clg_StPt_Sch_EZ!$B$31:$B$54,0),MATCH(Schedules_8760!$F7556,Clg_StPt_Sch_EZ!$C$30:$I$30,0)),"F","C")</f>
        <v>28.333333333333332</v>
      </c>
      <c r="L7556" s="34">
        <f>CONVERT(INDEX(DHW_StPt_Sch_EZ!$C$4:$I$27,MATCH(Schedules_8760!$C7556,DHW_StPt_Sch_EZ!$B$4:$B$27,0),MATCH(Schedules_8760!$F7556,DHW_StPt_Sch_EZ!$C$3:$I$3,0)),"F","C")</f>
        <v>53.333333333333329</v>
      </c>
      <c r="M7556" s="34">
        <f>CONVERT(INDEX(DHW_StPt_Sch_EZ!$C$31:$I$54,MATCH(Schedules_8760!$C7556,DHW_StPt_Sch_EZ!$B$31:$B$54,0),MATCH(Schedules_8760!$F7556,DHW_StPt_Sch_EZ!$C$30:$I$30,0)),"F","C")</f>
        <v>53.333333333333329</v>
      </c>
      <c r="N7556" s="12"/>
      <c r="O7556" s="12"/>
      <c r="P7556" s="12"/>
    </row>
    <row r="7557" spans="1:16" x14ac:dyDescent="0.25">
      <c r="A7557" s="35">
        <v>7556</v>
      </c>
      <c r="B7557" s="89">
        <v>315.79166666666669</v>
      </c>
      <c r="C7557" s="35">
        <f t="shared" si="590"/>
        <v>20</v>
      </c>
      <c r="D7557" s="35">
        <f t="shared" si="593"/>
        <v>315</v>
      </c>
      <c r="E7557" s="35">
        <f t="shared" si="594"/>
        <v>7</v>
      </c>
      <c r="F7557" s="35" t="str">
        <f t="shared" si="591"/>
        <v>Saturday</v>
      </c>
      <c r="G7557" s="35">
        <f t="shared" si="592"/>
        <v>11</v>
      </c>
      <c r="H7557" s="34">
        <f>CONVERT(INDEX(Htg_StPt_Sch_EZ!$C$4:$I$27,MATCH(Schedules_8760!$C7557,Htg_StPt_Sch_EZ!$B$4:$B$27,0),MATCH(Schedules_8760!$F7557,Htg_StPt_Sch_EZ!$C$3:$I$3,0)),"F","C")</f>
        <v>20.555555555555554</v>
      </c>
      <c r="I7557" s="34">
        <f>CONVERT(INDEX(Htg_StPt_Sch_EZ!$C$31:$I$54,MATCH(Schedules_8760!$C7557,Htg_StPt_Sch_EZ!$B$31:$B$54,0),MATCH(Schedules_8760!$F7557,Htg_StPt_Sch_EZ!$C$30:$I$30,0)),"F","C")</f>
        <v>18.888888888888889</v>
      </c>
      <c r="J7557" s="34">
        <f>CONVERT(INDEX(Clg_StPt_Sch_EZ!$C$4:$I$27,MATCH(Schedules_8760!$C7557,Clg_StPt_Sch_EZ!$B$4:$B$27,0),MATCH(Schedules_8760!$F7557,Clg_StPt_Sch_EZ!$C$3:$I$3,0)),"F","C")</f>
        <v>25.555555555555554</v>
      </c>
      <c r="K7557" s="34">
        <f>CONVERT(INDEX(Clg_StPt_Sch_EZ!$C$31:$I$54,MATCH(Schedules_8760!$C7557,Clg_StPt_Sch_EZ!$B$31:$B$54,0),MATCH(Schedules_8760!$F7557,Clg_StPt_Sch_EZ!$C$30:$I$30,0)),"F","C")</f>
        <v>28.333333333333332</v>
      </c>
      <c r="L7557" s="34">
        <f>CONVERT(INDEX(DHW_StPt_Sch_EZ!$C$4:$I$27,MATCH(Schedules_8760!$C7557,DHW_StPt_Sch_EZ!$B$4:$B$27,0),MATCH(Schedules_8760!$F7557,DHW_StPt_Sch_EZ!$C$3:$I$3,0)),"F","C")</f>
        <v>53.333333333333329</v>
      </c>
      <c r="M7557" s="34">
        <f>CONVERT(INDEX(DHW_StPt_Sch_EZ!$C$31:$I$54,MATCH(Schedules_8760!$C7557,DHW_StPt_Sch_EZ!$B$31:$B$54,0),MATCH(Schedules_8760!$F7557,DHW_StPt_Sch_EZ!$C$30:$I$30,0)),"F","C")</f>
        <v>53.333333333333329</v>
      </c>
      <c r="N7557" s="12"/>
      <c r="O7557" s="12"/>
      <c r="P7557" s="12"/>
    </row>
    <row r="7558" spans="1:16" x14ac:dyDescent="0.25">
      <c r="A7558" s="35">
        <v>7557</v>
      </c>
      <c r="B7558" s="89">
        <v>315.83333333333331</v>
      </c>
      <c r="C7558" s="35">
        <f t="shared" si="590"/>
        <v>21</v>
      </c>
      <c r="D7558" s="35">
        <f t="shared" si="593"/>
        <v>315</v>
      </c>
      <c r="E7558" s="35">
        <f t="shared" si="594"/>
        <v>7</v>
      </c>
      <c r="F7558" s="35" t="str">
        <f t="shared" si="591"/>
        <v>Saturday</v>
      </c>
      <c r="G7558" s="35">
        <f t="shared" si="592"/>
        <v>11</v>
      </c>
      <c r="H7558" s="34">
        <f>CONVERT(INDEX(Htg_StPt_Sch_EZ!$C$4:$I$27,MATCH(Schedules_8760!$C7558,Htg_StPt_Sch_EZ!$B$4:$B$27,0),MATCH(Schedules_8760!$F7558,Htg_StPt_Sch_EZ!$C$3:$I$3,0)),"F","C")</f>
        <v>20.555555555555554</v>
      </c>
      <c r="I7558" s="34">
        <f>CONVERT(INDEX(Htg_StPt_Sch_EZ!$C$31:$I$54,MATCH(Schedules_8760!$C7558,Htg_StPt_Sch_EZ!$B$31:$B$54,0),MATCH(Schedules_8760!$F7558,Htg_StPt_Sch_EZ!$C$30:$I$30,0)),"F","C")</f>
        <v>19.444444444444443</v>
      </c>
      <c r="J7558" s="34">
        <f>CONVERT(INDEX(Clg_StPt_Sch_EZ!$C$4:$I$27,MATCH(Schedules_8760!$C7558,Clg_StPt_Sch_EZ!$B$4:$B$27,0),MATCH(Schedules_8760!$F7558,Clg_StPt_Sch_EZ!$C$3:$I$3,0)),"F","C")</f>
        <v>25.555555555555554</v>
      </c>
      <c r="K7558" s="34">
        <f>CONVERT(INDEX(Clg_StPt_Sch_EZ!$C$31:$I$54,MATCH(Schedules_8760!$C7558,Clg_StPt_Sch_EZ!$B$31:$B$54,0),MATCH(Schedules_8760!$F7558,Clg_StPt_Sch_EZ!$C$30:$I$30,0)),"F","C")</f>
        <v>28.333333333333332</v>
      </c>
      <c r="L7558" s="34">
        <f>CONVERT(INDEX(DHW_StPt_Sch_EZ!$C$4:$I$27,MATCH(Schedules_8760!$C7558,DHW_StPt_Sch_EZ!$B$4:$B$27,0),MATCH(Schedules_8760!$F7558,DHW_StPt_Sch_EZ!$C$3:$I$3,0)),"F","C")</f>
        <v>53.333333333333329</v>
      </c>
      <c r="M7558" s="34">
        <f>CONVERT(INDEX(DHW_StPt_Sch_EZ!$C$31:$I$54,MATCH(Schedules_8760!$C7558,DHW_StPt_Sch_EZ!$B$31:$B$54,0),MATCH(Schedules_8760!$F7558,DHW_StPt_Sch_EZ!$C$30:$I$30,0)),"F","C")</f>
        <v>53.333333333333329</v>
      </c>
      <c r="N7558" s="12"/>
      <c r="O7558" s="12"/>
      <c r="P7558" s="12"/>
    </row>
    <row r="7559" spans="1:16" x14ac:dyDescent="0.25">
      <c r="A7559" s="35">
        <v>7558</v>
      </c>
      <c r="B7559" s="89">
        <v>315.875</v>
      </c>
      <c r="C7559" s="35">
        <f t="shared" si="590"/>
        <v>22</v>
      </c>
      <c r="D7559" s="35">
        <f t="shared" si="593"/>
        <v>315</v>
      </c>
      <c r="E7559" s="35">
        <f t="shared" si="594"/>
        <v>7</v>
      </c>
      <c r="F7559" s="35" t="str">
        <f t="shared" si="591"/>
        <v>Saturday</v>
      </c>
      <c r="G7559" s="35">
        <f t="shared" si="592"/>
        <v>11</v>
      </c>
      <c r="H7559" s="34">
        <f>CONVERT(INDEX(Htg_StPt_Sch_EZ!$C$4:$I$27,MATCH(Schedules_8760!$C7559,Htg_StPt_Sch_EZ!$B$4:$B$27,0),MATCH(Schedules_8760!$F7559,Htg_StPt_Sch_EZ!$C$3:$I$3,0)),"F","C")</f>
        <v>20.555555555555554</v>
      </c>
      <c r="I7559" s="34">
        <f>CONVERT(INDEX(Htg_StPt_Sch_EZ!$C$31:$I$54,MATCH(Schedules_8760!$C7559,Htg_StPt_Sch_EZ!$B$31:$B$54,0),MATCH(Schedules_8760!$F7559,Htg_StPt_Sch_EZ!$C$30:$I$30,0)),"F","C")</f>
        <v>19.444444444444443</v>
      </c>
      <c r="J7559" s="34">
        <f>CONVERT(INDEX(Clg_StPt_Sch_EZ!$C$4:$I$27,MATCH(Schedules_8760!$C7559,Clg_StPt_Sch_EZ!$B$4:$B$27,0),MATCH(Schedules_8760!$F7559,Clg_StPt_Sch_EZ!$C$3:$I$3,0)),"F","C")</f>
        <v>25.555555555555554</v>
      </c>
      <c r="K7559" s="34">
        <f>CONVERT(INDEX(Clg_StPt_Sch_EZ!$C$31:$I$54,MATCH(Schedules_8760!$C7559,Clg_StPt_Sch_EZ!$B$31:$B$54,0),MATCH(Schedules_8760!$F7559,Clg_StPt_Sch_EZ!$C$30:$I$30,0)),"F","C")</f>
        <v>28.333333333333332</v>
      </c>
      <c r="L7559" s="34">
        <f>CONVERT(INDEX(DHW_StPt_Sch_EZ!$C$4:$I$27,MATCH(Schedules_8760!$C7559,DHW_StPt_Sch_EZ!$B$4:$B$27,0),MATCH(Schedules_8760!$F7559,DHW_StPt_Sch_EZ!$C$3:$I$3,0)),"F","C")</f>
        <v>53.333333333333329</v>
      </c>
      <c r="M7559" s="34">
        <f>CONVERT(INDEX(DHW_StPt_Sch_EZ!$C$31:$I$54,MATCH(Schedules_8760!$C7559,DHW_StPt_Sch_EZ!$B$31:$B$54,0),MATCH(Schedules_8760!$F7559,DHW_StPt_Sch_EZ!$C$30:$I$30,0)),"F","C")</f>
        <v>53.333333333333329</v>
      </c>
      <c r="N7559" s="12"/>
      <c r="O7559" s="12"/>
      <c r="P7559" s="12"/>
    </row>
    <row r="7560" spans="1:16" x14ac:dyDescent="0.25">
      <c r="A7560" s="35">
        <v>7559</v>
      </c>
      <c r="B7560" s="89">
        <v>315.91666666666669</v>
      </c>
      <c r="C7560" s="35">
        <f t="shared" si="590"/>
        <v>23</v>
      </c>
      <c r="D7560" s="35">
        <f t="shared" si="593"/>
        <v>315</v>
      </c>
      <c r="E7560" s="35">
        <f t="shared" si="594"/>
        <v>7</v>
      </c>
      <c r="F7560" s="35" t="str">
        <f t="shared" si="591"/>
        <v>Saturday</v>
      </c>
      <c r="G7560" s="35">
        <f t="shared" si="592"/>
        <v>11</v>
      </c>
      <c r="H7560" s="34">
        <f>CONVERT(INDEX(Htg_StPt_Sch_EZ!$C$4:$I$27,MATCH(Schedules_8760!$C7560,Htg_StPt_Sch_EZ!$B$4:$B$27,0),MATCH(Schedules_8760!$F7560,Htg_StPt_Sch_EZ!$C$3:$I$3,0)),"F","C")</f>
        <v>20.555555555555554</v>
      </c>
      <c r="I7560" s="34">
        <f>CONVERT(INDEX(Htg_StPt_Sch_EZ!$C$31:$I$54,MATCH(Schedules_8760!$C7560,Htg_StPt_Sch_EZ!$B$31:$B$54,0),MATCH(Schedules_8760!$F7560,Htg_StPt_Sch_EZ!$C$30:$I$30,0)),"F","C")</f>
        <v>19.444444444444443</v>
      </c>
      <c r="J7560" s="34">
        <f>CONVERT(INDEX(Clg_StPt_Sch_EZ!$C$4:$I$27,MATCH(Schedules_8760!$C7560,Clg_StPt_Sch_EZ!$B$4:$B$27,0),MATCH(Schedules_8760!$F7560,Clg_StPt_Sch_EZ!$C$3:$I$3,0)),"F","C")</f>
        <v>25.555555555555554</v>
      </c>
      <c r="K7560" s="34">
        <f>CONVERT(INDEX(Clg_StPt_Sch_EZ!$C$31:$I$54,MATCH(Schedules_8760!$C7560,Clg_StPt_Sch_EZ!$B$31:$B$54,0),MATCH(Schedules_8760!$F7560,Clg_StPt_Sch_EZ!$C$30:$I$30,0)),"F","C")</f>
        <v>28.333333333333332</v>
      </c>
      <c r="L7560" s="34">
        <f>CONVERT(INDEX(DHW_StPt_Sch_EZ!$C$4:$I$27,MATCH(Schedules_8760!$C7560,DHW_StPt_Sch_EZ!$B$4:$B$27,0),MATCH(Schedules_8760!$F7560,DHW_StPt_Sch_EZ!$C$3:$I$3,0)),"F","C")</f>
        <v>53.333333333333329</v>
      </c>
      <c r="M7560" s="34">
        <f>CONVERT(INDEX(DHW_StPt_Sch_EZ!$C$31:$I$54,MATCH(Schedules_8760!$C7560,DHW_StPt_Sch_EZ!$B$31:$B$54,0),MATCH(Schedules_8760!$F7560,DHW_StPt_Sch_EZ!$C$30:$I$30,0)),"F","C")</f>
        <v>53.333333333333329</v>
      </c>
      <c r="N7560" s="12"/>
      <c r="O7560" s="12"/>
      <c r="P7560" s="12"/>
    </row>
    <row r="7561" spans="1:16" x14ac:dyDescent="0.25">
      <c r="A7561" s="35">
        <v>7560</v>
      </c>
      <c r="B7561" s="89">
        <v>315.95833333333331</v>
      </c>
      <c r="C7561" s="35">
        <f t="shared" si="590"/>
        <v>24</v>
      </c>
      <c r="D7561" s="35">
        <f t="shared" si="593"/>
        <v>315</v>
      </c>
      <c r="E7561" s="35">
        <f t="shared" si="594"/>
        <v>7</v>
      </c>
      <c r="F7561" s="35" t="str">
        <f t="shared" si="591"/>
        <v>Saturday</v>
      </c>
      <c r="G7561" s="35">
        <f t="shared" si="592"/>
        <v>11</v>
      </c>
      <c r="H7561" s="34">
        <f>CONVERT(INDEX(Htg_StPt_Sch_EZ!$C$4:$I$27,MATCH(Schedules_8760!$C7561,Htg_StPt_Sch_EZ!$B$4:$B$27,0),MATCH(Schedules_8760!$F7561,Htg_StPt_Sch_EZ!$C$3:$I$3,0)),"F","C")</f>
        <v>20.555555555555554</v>
      </c>
      <c r="I7561" s="34">
        <f>CONVERT(INDEX(Htg_StPt_Sch_EZ!$C$31:$I$54,MATCH(Schedules_8760!$C7561,Htg_StPt_Sch_EZ!$B$31:$B$54,0),MATCH(Schedules_8760!$F7561,Htg_StPt_Sch_EZ!$C$30:$I$30,0)),"F","C")</f>
        <v>19.444444444444443</v>
      </c>
      <c r="J7561" s="34">
        <f>CONVERT(INDEX(Clg_StPt_Sch_EZ!$C$4:$I$27,MATCH(Schedules_8760!$C7561,Clg_StPt_Sch_EZ!$B$4:$B$27,0),MATCH(Schedules_8760!$F7561,Clg_StPt_Sch_EZ!$C$3:$I$3,0)),"F","C")</f>
        <v>25.555555555555554</v>
      </c>
      <c r="K7561" s="34">
        <f>CONVERT(INDEX(Clg_StPt_Sch_EZ!$C$31:$I$54,MATCH(Schedules_8760!$C7561,Clg_StPt_Sch_EZ!$B$31:$B$54,0),MATCH(Schedules_8760!$F7561,Clg_StPt_Sch_EZ!$C$30:$I$30,0)),"F","C")</f>
        <v>28.333333333333332</v>
      </c>
      <c r="L7561" s="34">
        <f>CONVERT(INDEX(DHW_StPt_Sch_EZ!$C$4:$I$27,MATCH(Schedules_8760!$C7561,DHW_StPt_Sch_EZ!$B$4:$B$27,0),MATCH(Schedules_8760!$F7561,DHW_StPt_Sch_EZ!$C$3:$I$3,0)),"F","C")</f>
        <v>53.333333333333329</v>
      </c>
      <c r="M7561" s="34">
        <f>CONVERT(INDEX(DHW_StPt_Sch_EZ!$C$31:$I$54,MATCH(Schedules_8760!$C7561,DHW_StPt_Sch_EZ!$B$31:$B$54,0),MATCH(Schedules_8760!$F7561,DHW_StPt_Sch_EZ!$C$30:$I$30,0)),"F","C")</f>
        <v>53.333333333333329</v>
      </c>
      <c r="N7561" s="12"/>
      <c r="O7561" s="12"/>
      <c r="P7561" s="12"/>
    </row>
    <row r="7562" spans="1:16" x14ac:dyDescent="0.25">
      <c r="A7562" s="35">
        <v>7561</v>
      </c>
      <c r="B7562" s="89">
        <v>316</v>
      </c>
      <c r="C7562" s="35">
        <f t="shared" si="590"/>
        <v>1</v>
      </c>
      <c r="D7562" s="35">
        <f t="shared" si="593"/>
        <v>316</v>
      </c>
      <c r="E7562" s="35">
        <f t="shared" si="594"/>
        <v>1</v>
      </c>
      <c r="F7562" s="35" t="str">
        <f t="shared" si="591"/>
        <v>Sunday</v>
      </c>
      <c r="G7562" s="35">
        <f t="shared" si="592"/>
        <v>11</v>
      </c>
      <c r="H7562" s="34">
        <f>CONVERT(INDEX(Htg_StPt_Sch_EZ!$C$4:$I$27,MATCH(Schedules_8760!$C7562,Htg_StPt_Sch_EZ!$B$4:$B$27,0),MATCH(Schedules_8760!$F7562,Htg_StPt_Sch_EZ!$C$3:$I$3,0)),"F","C")</f>
        <v>20.555555555555554</v>
      </c>
      <c r="I7562" s="34">
        <f>CONVERT(INDEX(Htg_StPt_Sch_EZ!$C$31:$I$54,MATCH(Schedules_8760!$C7562,Htg_StPt_Sch_EZ!$B$31:$B$54,0),MATCH(Schedules_8760!$F7562,Htg_StPt_Sch_EZ!$C$30:$I$30,0)),"F","C")</f>
        <v>19.444444444444443</v>
      </c>
      <c r="J7562" s="34">
        <f>CONVERT(INDEX(Clg_StPt_Sch_EZ!$C$4:$I$27,MATCH(Schedules_8760!$C7562,Clg_StPt_Sch_EZ!$B$4:$B$27,0),MATCH(Schedules_8760!$F7562,Clg_StPt_Sch_EZ!$C$3:$I$3,0)),"F","C")</f>
        <v>25.555555555555554</v>
      </c>
      <c r="K7562" s="34">
        <f>CONVERT(INDEX(Clg_StPt_Sch_EZ!$C$31:$I$54,MATCH(Schedules_8760!$C7562,Clg_StPt_Sch_EZ!$B$31:$B$54,0),MATCH(Schedules_8760!$F7562,Clg_StPt_Sch_EZ!$C$30:$I$30,0)),"F","C")</f>
        <v>28.333333333333332</v>
      </c>
      <c r="L7562" s="34">
        <f>CONVERT(INDEX(DHW_StPt_Sch_EZ!$C$4:$I$27,MATCH(Schedules_8760!$C7562,DHW_StPt_Sch_EZ!$B$4:$B$27,0),MATCH(Schedules_8760!$F7562,DHW_StPt_Sch_EZ!$C$3:$I$3,0)),"F","C")</f>
        <v>53.333333333333329</v>
      </c>
      <c r="M7562" s="34">
        <f>CONVERT(INDEX(DHW_StPt_Sch_EZ!$C$31:$I$54,MATCH(Schedules_8760!$C7562,DHW_StPt_Sch_EZ!$B$31:$B$54,0),MATCH(Schedules_8760!$F7562,DHW_StPt_Sch_EZ!$C$30:$I$30,0)),"F","C")</f>
        <v>53.333333333333329</v>
      </c>
      <c r="N7562" s="12"/>
      <c r="O7562" s="12"/>
      <c r="P7562" s="12"/>
    </row>
    <row r="7563" spans="1:16" x14ac:dyDescent="0.25">
      <c r="A7563" s="35">
        <v>7562</v>
      </c>
      <c r="B7563" s="89">
        <v>316.04166666666669</v>
      </c>
      <c r="C7563" s="35">
        <f t="shared" si="590"/>
        <v>2</v>
      </c>
      <c r="D7563" s="35">
        <f t="shared" si="593"/>
        <v>316</v>
      </c>
      <c r="E7563" s="35">
        <f t="shared" si="594"/>
        <v>1</v>
      </c>
      <c r="F7563" s="35" t="str">
        <f t="shared" si="591"/>
        <v>Sunday</v>
      </c>
      <c r="G7563" s="35">
        <f t="shared" si="592"/>
        <v>11</v>
      </c>
      <c r="H7563" s="34">
        <f>CONVERT(INDEX(Htg_StPt_Sch_EZ!$C$4:$I$27,MATCH(Schedules_8760!$C7563,Htg_StPt_Sch_EZ!$B$4:$B$27,0),MATCH(Schedules_8760!$F7563,Htg_StPt_Sch_EZ!$C$3:$I$3,0)),"F","C")</f>
        <v>20.555555555555554</v>
      </c>
      <c r="I7563" s="34">
        <f>CONVERT(INDEX(Htg_StPt_Sch_EZ!$C$31:$I$54,MATCH(Schedules_8760!$C7563,Htg_StPt_Sch_EZ!$B$31:$B$54,0),MATCH(Schedules_8760!$F7563,Htg_StPt_Sch_EZ!$C$30:$I$30,0)),"F","C")</f>
        <v>19.444444444444443</v>
      </c>
      <c r="J7563" s="34">
        <f>CONVERT(INDEX(Clg_StPt_Sch_EZ!$C$4:$I$27,MATCH(Schedules_8760!$C7563,Clg_StPt_Sch_EZ!$B$4:$B$27,0),MATCH(Schedules_8760!$F7563,Clg_StPt_Sch_EZ!$C$3:$I$3,0)),"F","C")</f>
        <v>25.555555555555554</v>
      </c>
      <c r="K7563" s="34">
        <f>CONVERT(INDEX(Clg_StPt_Sch_EZ!$C$31:$I$54,MATCH(Schedules_8760!$C7563,Clg_StPt_Sch_EZ!$B$31:$B$54,0),MATCH(Schedules_8760!$F7563,Clg_StPt_Sch_EZ!$C$30:$I$30,0)),"F","C")</f>
        <v>28.333333333333332</v>
      </c>
      <c r="L7563" s="34">
        <f>CONVERT(INDEX(DHW_StPt_Sch_EZ!$C$4:$I$27,MATCH(Schedules_8760!$C7563,DHW_StPt_Sch_EZ!$B$4:$B$27,0),MATCH(Schedules_8760!$F7563,DHW_StPt_Sch_EZ!$C$3:$I$3,0)),"F","C")</f>
        <v>53.333333333333329</v>
      </c>
      <c r="M7563" s="34">
        <f>CONVERT(INDEX(DHW_StPt_Sch_EZ!$C$31:$I$54,MATCH(Schedules_8760!$C7563,DHW_StPt_Sch_EZ!$B$31:$B$54,0),MATCH(Schedules_8760!$F7563,DHW_StPt_Sch_EZ!$C$30:$I$30,0)),"F","C")</f>
        <v>53.333333333333329</v>
      </c>
      <c r="N7563" s="12"/>
      <c r="O7563" s="12"/>
      <c r="P7563" s="12"/>
    </row>
    <row r="7564" spans="1:16" x14ac:dyDescent="0.25">
      <c r="A7564" s="35">
        <v>7563</v>
      </c>
      <c r="B7564" s="89">
        <v>316.08333333333331</v>
      </c>
      <c r="C7564" s="35">
        <f t="shared" si="590"/>
        <v>3</v>
      </c>
      <c r="D7564" s="35">
        <f t="shared" si="593"/>
        <v>316</v>
      </c>
      <c r="E7564" s="35">
        <f t="shared" si="594"/>
        <v>1</v>
      </c>
      <c r="F7564" s="35" t="str">
        <f t="shared" si="591"/>
        <v>Sunday</v>
      </c>
      <c r="G7564" s="35">
        <f t="shared" si="592"/>
        <v>11</v>
      </c>
      <c r="H7564" s="34">
        <f>CONVERT(INDEX(Htg_StPt_Sch_EZ!$C$4:$I$27,MATCH(Schedules_8760!$C7564,Htg_StPt_Sch_EZ!$B$4:$B$27,0),MATCH(Schedules_8760!$F7564,Htg_StPt_Sch_EZ!$C$3:$I$3,0)),"F","C")</f>
        <v>20.555555555555554</v>
      </c>
      <c r="I7564" s="34">
        <f>CONVERT(INDEX(Htg_StPt_Sch_EZ!$C$31:$I$54,MATCH(Schedules_8760!$C7564,Htg_StPt_Sch_EZ!$B$31:$B$54,0),MATCH(Schedules_8760!$F7564,Htg_StPt_Sch_EZ!$C$30:$I$30,0)),"F","C")</f>
        <v>19.444444444444443</v>
      </c>
      <c r="J7564" s="34">
        <f>CONVERT(INDEX(Clg_StPt_Sch_EZ!$C$4:$I$27,MATCH(Schedules_8760!$C7564,Clg_StPt_Sch_EZ!$B$4:$B$27,0),MATCH(Schedules_8760!$F7564,Clg_StPt_Sch_EZ!$C$3:$I$3,0)),"F","C")</f>
        <v>25.555555555555554</v>
      </c>
      <c r="K7564" s="34">
        <f>CONVERT(INDEX(Clg_StPt_Sch_EZ!$C$31:$I$54,MATCH(Schedules_8760!$C7564,Clg_StPt_Sch_EZ!$B$31:$B$54,0),MATCH(Schedules_8760!$F7564,Clg_StPt_Sch_EZ!$C$30:$I$30,0)),"F","C")</f>
        <v>28.333333333333332</v>
      </c>
      <c r="L7564" s="34">
        <f>CONVERT(INDEX(DHW_StPt_Sch_EZ!$C$4:$I$27,MATCH(Schedules_8760!$C7564,DHW_StPt_Sch_EZ!$B$4:$B$27,0),MATCH(Schedules_8760!$F7564,DHW_StPt_Sch_EZ!$C$3:$I$3,0)),"F","C")</f>
        <v>53.333333333333329</v>
      </c>
      <c r="M7564" s="34">
        <f>CONVERT(INDEX(DHW_StPt_Sch_EZ!$C$31:$I$54,MATCH(Schedules_8760!$C7564,DHW_StPt_Sch_EZ!$B$31:$B$54,0),MATCH(Schedules_8760!$F7564,DHW_StPt_Sch_EZ!$C$30:$I$30,0)),"F","C")</f>
        <v>53.333333333333329</v>
      </c>
      <c r="N7564" s="12"/>
      <c r="O7564" s="12"/>
      <c r="P7564" s="12"/>
    </row>
    <row r="7565" spans="1:16" x14ac:dyDescent="0.25">
      <c r="A7565" s="35">
        <v>7564</v>
      </c>
      <c r="B7565" s="89">
        <v>316.125</v>
      </c>
      <c r="C7565" s="35">
        <f t="shared" si="590"/>
        <v>4</v>
      </c>
      <c r="D7565" s="35">
        <f t="shared" si="593"/>
        <v>316</v>
      </c>
      <c r="E7565" s="35">
        <f t="shared" si="594"/>
        <v>1</v>
      </c>
      <c r="F7565" s="35" t="str">
        <f t="shared" si="591"/>
        <v>Sunday</v>
      </c>
      <c r="G7565" s="35">
        <f t="shared" si="592"/>
        <v>11</v>
      </c>
      <c r="H7565" s="34">
        <f>CONVERT(INDEX(Htg_StPt_Sch_EZ!$C$4:$I$27,MATCH(Schedules_8760!$C7565,Htg_StPt_Sch_EZ!$B$4:$B$27,0),MATCH(Schedules_8760!$F7565,Htg_StPt_Sch_EZ!$C$3:$I$3,0)),"F","C")</f>
        <v>20.555555555555554</v>
      </c>
      <c r="I7565" s="34">
        <f>CONVERT(INDEX(Htg_StPt_Sch_EZ!$C$31:$I$54,MATCH(Schedules_8760!$C7565,Htg_StPt_Sch_EZ!$B$31:$B$54,0),MATCH(Schedules_8760!$F7565,Htg_StPt_Sch_EZ!$C$30:$I$30,0)),"F","C")</f>
        <v>19.444444444444443</v>
      </c>
      <c r="J7565" s="34">
        <f>CONVERT(INDEX(Clg_StPt_Sch_EZ!$C$4:$I$27,MATCH(Schedules_8760!$C7565,Clg_StPt_Sch_EZ!$B$4:$B$27,0),MATCH(Schedules_8760!$F7565,Clg_StPt_Sch_EZ!$C$3:$I$3,0)),"F","C")</f>
        <v>25.555555555555554</v>
      </c>
      <c r="K7565" s="34">
        <f>CONVERT(INDEX(Clg_StPt_Sch_EZ!$C$31:$I$54,MATCH(Schedules_8760!$C7565,Clg_StPt_Sch_EZ!$B$31:$B$54,0),MATCH(Schedules_8760!$F7565,Clg_StPt_Sch_EZ!$C$30:$I$30,0)),"F","C")</f>
        <v>28.333333333333332</v>
      </c>
      <c r="L7565" s="34">
        <f>CONVERT(INDEX(DHW_StPt_Sch_EZ!$C$4:$I$27,MATCH(Schedules_8760!$C7565,DHW_StPt_Sch_EZ!$B$4:$B$27,0),MATCH(Schedules_8760!$F7565,DHW_StPt_Sch_EZ!$C$3:$I$3,0)),"F","C")</f>
        <v>53.333333333333329</v>
      </c>
      <c r="M7565" s="34">
        <f>CONVERT(INDEX(DHW_StPt_Sch_EZ!$C$31:$I$54,MATCH(Schedules_8760!$C7565,DHW_StPt_Sch_EZ!$B$31:$B$54,0),MATCH(Schedules_8760!$F7565,DHW_StPt_Sch_EZ!$C$30:$I$30,0)),"F","C")</f>
        <v>53.333333333333329</v>
      </c>
      <c r="N7565" s="12"/>
      <c r="O7565" s="12"/>
      <c r="P7565" s="12"/>
    </row>
    <row r="7566" spans="1:16" x14ac:dyDescent="0.25">
      <c r="A7566" s="35">
        <v>7565</v>
      </c>
      <c r="B7566" s="89">
        <v>316.16666666666669</v>
      </c>
      <c r="C7566" s="35">
        <f t="shared" si="590"/>
        <v>5</v>
      </c>
      <c r="D7566" s="35">
        <f t="shared" si="593"/>
        <v>316</v>
      </c>
      <c r="E7566" s="35">
        <f t="shared" si="594"/>
        <v>1</v>
      </c>
      <c r="F7566" s="35" t="str">
        <f t="shared" si="591"/>
        <v>Sunday</v>
      </c>
      <c r="G7566" s="35">
        <f t="shared" si="592"/>
        <v>11</v>
      </c>
      <c r="H7566" s="34">
        <f>CONVERT(INDEX(Htg_StPt_Sch_EZ!$C$4:$I$27,MATCH(Schedules_8760!$C7566,Htg_StPt_Sch_EZ!$B$4:$B$27,0),MATCH(Schedules_8760!$F7566,Htg_StPt_Sch_EZ!$C$3:$I$3,0)),"F","C")</f>
        <v>20.555555555555554</v>
      </c>
      <c r="I7566" s="34">
        <f>CONVERT(INDEX(Htg_StPt_Sch_EZ!$C$31:$I$54,MATCH(Schedules_8760!$C7566,Htg_StPt_Sch_EZ!$B$31:$B$54,0),MATCH(Schedules_8760!$F7566,Htg_StPt_Sch_EZ!$C$30:$I$30,0)),"F","C")</f>
        <v>19.444444444444443</v>
      </c>
      <c r="J7566" s="34">
        <f>CONVERT(INDEX(Clg_StPt_Sch_EZ!$C$4:$I$27,MATCH(Schedules_8760!$C7566,Clg_StPt_Sch_EZ!$B$4:$B$27,0),MATCH(Schedules_8760!$F7566,Clg_StPt_Sch_EZ!$C$3:$I$3,0)),"F","C")</f>
        <v>25.555555555555554</v>
      </c>
      <c r="K7566" s="34">
        <f>CONVERT(INDEX(Clg_StPt_Sch_EZ!$C$31:$I$54,MATCH(Schedules_8760!$C7566,Clg_StPt_Sch_EZ!$B$31:$B$54,0),MATCH(Schedules_8760!$F7566,Clg_StPt_Sch_EZ!$C$30:$I$30,0)),"F","C")</f>
        <v>28.333333333333332</v>
      </c>
      <c r="L7566" s="34">
        <f>CONVERT(INDEX(DHW_StPt_Sch_EZ!$C$4:$I$27,MATCH(Schedules_8760!$C7566,DHW_StPt_Sch_EZ!$B$4:$B$27,0),MATCH(Schedules_8760!$F7566,DHW_StPt_Sch_EZ!$C$3:$I$3,0)),"F","C")</f>
        <v>53.333333333333329</v>
      </c>
      <c r="M7566" s="34">
        <f>CONVERT(INDEX(DHW_StPt_Sch_EZ!$C$31:$I$54,MATCH(Schedules_8760!$C7566,DHW_StPt_Sch_EZ!$B$31:$B$54,0),MATCH(Schedules_8760!$F7566,DHW_StPt_Sch_EZ!$C$30:$I$30,0)),"F","C")</f>
        <v>53.333333333333329</v>
      </c>
      <c r="N7566" s="12"/>
      <c r="O7566" s="12"/>
      <c r="P7566" s="12"/>
    </row>
    <row r="7567" spans="1:16" x14ac:dyDescent="0.25">
      <c r="A7567" s="35">
        <v>7566</v>
      </c>
      <c r="B7567" s="89">
        <v>316.20833333333331</v>
      </c>
      <c r="C7567" s="35">
        <f t="shared" si="590"/>
        <v>6</v>
      </c>
      <c r="D7567" s="35">
        <f t="shared" si="593"/>
        <v>316</v>
      </c>
      <c r="E7567" s="35">
        <f t="shared" si="594"/>
        <v>1</v>
      </c>
      <c r="F7567" s="35" t="str">
        <f t="shared" si="591"/>
        <v>Sunday</v>
      </c>
      <c r="G7567" s="35">
        <f t="shared" si="592"/>
        <v>11</v>
      </c>
      <c r="H7567" s="34">
        <f>CONVERT(INDEX(Htg_StPt_Sch_EZ!$C$4:$I$27,MATCH(Schedules_8760!$C7567,Htg_StPt_Sch_EZ!$B$4:$B$27,0),MATCH(Schedules_8760!$F7567,Htg_StPt_Sch_EZ!$C$3:$I$3,0)),"F","C")</f>
        <v>20.555555555555554</v>
      </c>
      <c r="I7567" s="34">
        <f>CONVERT(INDEX(Htg_StPt_Sch_EZ!$C$31:$I$54,MATCH(Schedules_8760!$C7567,Htg_StPt_Sch_EZ!$B$31:$B$54,0),MATCH(Schedules_8760!$F7567,Htg_StPt_Sch_EZ!$C$30:$I$30,0)),"F","C")</f>
        <v>19.444444444444443</v>
      </c>
      <c r="J7567" s="34">
        <f>CONVERT(INDEX(Clg_StPt_Sch_EZ!$C$4:$I$27,MATCH(Schedules_8760!$C7567,Clg_StPt_Sch_EZ!$B$4:$B$27,0),MATCH(Schedules_8760!$F7567,Clg_StPt_Sch_EZ!$C$3:$I$3,0)),"F","C")</f>
        <v>25.555555555555554</v>
      </c>
      <c r="K7567" s="34">
        <f>CONVERT(INDEX(Clg_StPt_Sch_EZ!$C$31:$I$54,MATCH(Schedules_8760!$C7567,Clg_StPt_Sch_EZ!$B$31:$B$54,0),MATCH(Schedules_8760!$F7567,Clg_StPt_Sch_EZ!$C$30:$I$30,0)),"F","C")</f>
        <v>28.333333333333332</v>
      </c>
      <c r="L7567" s="34">
        <f>CONVERT(INDEX(DHW_StPt_Sch_EZ!$C$4:$I$27,MATCH(Schedules_8760!$C7567,DHW_StPt_Sch_EZ!$B$4:$B$27,0),MATCH(Schedules_8760!$F7567,DHW_StPt_Sch_EZ!$C$3:$I$3,0)),"F","C")</f>
        <v>53.333333333333329</v>
      </c>
      <c r="M7567" s="34">
        <f>CONVERT(INDEX(DHW_StPt_Sch_EZ!$C$31:$I$54,MATCH(Schedules_8760!$C7567,DHW_StPt_Sch_EZ!$B$31:$B$54,0),MATCH(Schedules_8760!$F7567,DHW_StPt_Sch_EZ!$C$30:$I$30,0)),"F","C")</f>
        <v>53.333333333333329</v>
      </c>
      <c r="N7567" s="12"/>
      <c r="O7567" s="12"/>
      <c r="P7567" s="12"/>
    </row>
    <row r="7568" spans="1:16" x14ac:dyDescent="0.25">
      <c r="A7568" s="35">
        <v>7567</v>
      </c>
      <c r="B7568" s="89">
        <v>316.25</v>
      </c>
      <c r="C7568" s="35">
        <f t="shared" si="590"/>
        <v>7</v>
      </c>
      <c r="D7568" s="35">
        <f t="shared" si="593"/>
        <v>316</v>
      </c>
      <c r="E7568" s="35">
        <f t="shared" si="594"/>
        <v>1</v>
      </c>
      <c r="F7568" s="35" t="str">
        <f t="shared" si="591"/>
        <v>Sunday</v>
      </c>
      <c r="G7568" s="35">
        <f t="shared" si="592"/>
        <v>11</v>
      </c>
      <c r="H7568" s="34">
        <f>CONVERT(INDEX(Htg_StPt_Sch_EZ!$C$4:$I$27,MATCH(Schedules_8760!$C7568,Htg_StPt_Sch_EZ!$B$4:$B$27,0),MATCH(Schedules_8760!$F7568,Htg_StPt_Sch_EZ!$C$3:$I$3,0)),"F","C")</f>
        <v>20.555555555555554</v>
      </c>
      <c r="I7568" s="34">
        <f>CONVERT(INDEX(Htg_StPt_Sch_EZ!$C$31:$I$54,MATCH(Schedules_8760!$C7568,Htg_StPt_Sch_EZ!$B$31:$B$54,0),MATCH(Schedules_8760!$F7568,Htg_StPt_Sch_EZ!$C$30:$I$30,0)),"F","C")</f>
        <v>19.444444444444443</v>
      </c>
      <c r="J7568" s="34">
        <f>CONVERT(INDEX(Clg_StPt_Sch_EZ!$C$4:$I$27,MATCH(Schedules_8760!$C7568,Clg_StPt_Sch_EZ!$B$4:$B$27,0),MATCH(Schedules_8760!$F7568,Clg_StPt_Sch_EZ!$C$3:$I$3,0)),"F","C")</f>
        <v>25.555555555555554</v>
      </c>
      <c r="K7568" s="34">
        <f>CONVERT(INDEX(Clg_StPt_Sch_EZ!$C$31:$I$54,MATCH(Schedules_8760!$C7568,Clg_StPt_Sch_EZ!$B$31:$B$54,0),MATCH(Schedules_8760!$F7568,Clg_StPt_Sch_EZ!$C$30:$I$30,0)),"F","C")</f>
        <v>28.333333333333332</v>
      </c>
      <c r="L7568" s="34">
        <f>CONVERT(INDEX(DHW_StPt_Sch_EZ!$C$4:$I$27,MATCH(Schedules_8760!$C7568,DHW_StPt_Sch_EZ!$B$4:$B$27,0),MATCH(Schedules_8760!$F7568,DHW_StPt_Sch_EZ!$C$3:$I$3,0)),"F","C")</f>
        <v>53.333333333333329</v>
      </c>
      <c r="M7568" s="34">
        <f>CONVERT(INDEX(DHW_StPt_Sch_EZ!$C$31:$I$54,MATCH(Schedules_8760!$C7568,DHW_StPt_Sch_EZ!$B$31:$B$54,0),MATCH(Schedules_8760!$F7568,DHW_StPt_Sch_EZ!$C$30:$I$30,0)),"F","C")</f>
        <v>53.333333333333329</v>
      </c>
      <c r="N7568" s="12"/>
      <c r="O7568" s="12"/>
      <c r="P7568" s="12"/>
    </row>
    <row r="7569" spans="1:16" x14ac:dyDescent="0.25">
      <c r="A7569" s="35">
        <v>7568</v>
      </c>
      <c r="B7569" s="89">
        <v>316.29166666666669</v>
      </c>
      <c r="C7569" s="35">
        <f t="shared" si="590"/>
        <v>8</v>
      </c>
      <c r="D7569" s="35">
        <f t="shared" si="593"/>
        <v>316</v>
      </c>
      <c r="E7569" s="35">
        <f t="shared" si="594"/>
        <v>1</v>
      </c>
      <c r="F7569" s="35" t="str">
        <f t="shared" si="591"/>
        <v>Sunday</v>
      </c>
      <c r="G7569" s="35">
        <f t="shared" si="592"/>
        <v>11</v>
      </c>
      <c r="H7569" s="34">
        <f>CONVERT(INDEX(Htg_StPt_Sch_EZ!$C$4:$I$27,MATCH(Schedules_8760!$C7569,Htg_StPt_Sch_EZ!$B$4:$B$27,0),MATCH(Schedules_8760!$F7569,Htg_StPt_Sch_EZ!$C$3:$I$3,0)),"F","C")</f>
        <v>20.555555555555554</v>
      </c>
      <c r="I7569" s="34">
        <f>CONVERT(INDEX(Htg_StPt_Sch_EZ!$C$31:$I$54,MATCH(Schedules_8760!$C7569,Htg_StPt_Sch_EZ!$B$31:$B$54,0),MATCH(Schedules_8760!$F7569,Htg_StPt_Sch_EZ!$C$30:$I$30,0)),"F","C")</f>
        <v>19.444444444444443</v>
      </c>
      <c r="J7569" s="34">
        <f>CONVERT(INDEX(Clg_StPt_Sch_EZ!$C$4:$I$27,MATCH(Schedules_8760!$C7569,Clg_StPt_Sch_EZ!$B$4:$B$27,0),MATCH(Schedules_8760!$F7569,Clg_StPt_Sch_EZ!$C$3:$I$3,0)),"F","C")</f>
        <v>25.555555555555554</v>
      </c>
      <c r="K7569" s="34">
        <f>CONVERT(INDEX(Clg_StPt_Sch_EZ!$C$31:$I$54,MATCH(Schedules_8760!$C7569,Clg_StPt_Sch_EZ!$B$31:$B$54,0),MATCH(Schedules_8760!$F7569,Clg_StPt_Sch_EZ!$C$30:$I$30,0)),"F","C")</f>
        <v>25</v>
      </c>
      <c r="L7569" s="34">
        <f>CONVERT(INDEX(DHW_StPt_Sch_EZ!$C$4:$I$27,MATCH(Schedules_8760!$C7569,DHW_StPt_Sch_EZ!$B$4:$B$27,0),MATCH(Schedules_8760!$F7569,DHW_StPt_Sch_EZ!$C$3:$I$3,0)),"F","C")</f>
        <v>53.333333333333329</v>
      </c>
      <c r="M7569" s="34">
        <f>CONVERT(INDEX(DHW_StPt_Sch_EZ!$C$31:$I$54,MATCH(Schedules_8760!$C7569,DHW_StPt_Sch_EZ!$B$31:$B$54,0),MATCH(Schedules_8760!$F7569,DHW_StPt_Sch_EZ!$C$30:$I$30,0)),"F","C")</f>
        <v>53.333333333333329</v>
      </c>
      <c r="N7569" s="12"/>
      <c r="O7569" s="12"/>
      <c r="P7569" s="12"/>
    </row>
    <row r="7570" spans="1:16" x14ac:dyDescent="0.25">
      <c r="A7570" s="35">
        <v>7569</v>
      </c>
      <c r="B7570" s="89">
        <v>316.33333333333331</v>
      </c>
      <c r="C7570" s="35">
        <f t="shared" si="590"/>
        <v>9</v>
      </c>
      <c r="D7570" s="35">
        <f t="shared" si="593"/>
        <v>316</v>
      </c>
      <c r="E7570" s="35">
        <f t="shared" si="594"/>
        <v>1</v>
      </c>
      <c r="F7570" s="35" t="str">
        <f t="shared" si="591"/>
        <v>Sunday</v>
      </c>
      <c r="G7570" s="35">
        <f t="shared" si="592"/>
        <v>11</v>
      </c>
      <c r="H7570" s="34">
        <f>CONVERT(INDEX(Htg_StPt_Sch_EZ!$C$4:$I$27,MATCH(Schedules_8760!$C7570,Htg_StPt_Sch_EZ!$B$4:$B$27,0),MATCH(Schedules_8760!$F7570,Htg_StPt_Sch_EZ!$C$3:$I$3,0)),"F","C")</f>
        <v>20.555555555555554</v>
      </c>
      <c r="I7570" s="34">
        <f>CONVERT(INDEX(Htg_StPt_Sch_EZ!$C$31:$I$54,MATCH(Schedules_8760!$C7570,Htg_StPt_Sch_EZ!$B$31:$B$54,0),MATCH(Schedules_8760!$F7570,Htg_StPt_Sch_EZ!$C$30:$I$30,0)),"F","C")</f>
        <v>19.444444444444443</v>
      </c>
      <c r="J7570" s="34">
        <f>CONVERT(INDEX(Clg_StPt_Sch_EZ!$C$4:$I$27,MATCH(Schedules_8760!$C7570,Clg_StPt_Sch_EZ!$B$4:$B$27,0),MATCH(Schedules_8760!$F7570,Clg_StPt_Sch_EZ!$C$3:$I$3,0)),"F","C")</f>
        <v>25.555555555555554</v>
      </c>
      <c r="K7570" s="34">
        <f>CONVERT(INDEX(Clg_StPt_Sch_EZ!$C$31:$I$54,MATCH(Schedules_8760!$C7570,Clg_StPt_Sch_EZ!$B$31:$B$54,0),MATCH(Schedules_8760!$F7570,Clg_StPt_Sch_EZ!$C$30:$I$30,0)),"F","C")</f>
        <v>25</v>
      </c>
      <c r="L7570" s="34">
        <f>CONVERT(INDEX(DHW_StPt_Sch_EZ!$C$4:$I$27,MATCH(Schedules_8760!$C7570,DHW_StPt_Sch_EZ!$B$4:$B$27,0),MATCH(Schedules_8760!$F7570,DHW_StPt_Sch_EZ!$C$3:$I$3,0)),"F","C")</f>
        <v>53.333333333333329</v>
      </c>
      <c r="M7570" s="34">
        <f>CONVERT(INDEX(DHW_StPt_Sch_EZ!$C$31:$I$54,MATCH(Schedules_8760!$C7570,DHW_StPt_Sch_EZ!$B$31:$B$54,0),MATCH(Schedules_8760!$F7570,DHW_StPt_Sch_EZ!$C$30:$I$30,0)),"F","C")</f>
        <v>53.333333333333329</v>
      </c>
      <c r="N7570" s="12"/>
      <c r="O7570" s="12"/>
      <c r="P7570" s="12"/>
    </row>
    <row r="7571" spans="1:16" x14ac:dyDescent="0.25">
      <c r="A7571" s="35">
        <v>7570</v>
      </c>
      <c r="B7571" s="89">
        <v>316.375</v>
      </c>
      <c r="C7571" s="35">
        <f t="shared" si="590"/>
        <v>10</v>
      </c>
      <c r="D7571" s="35">
        <f t="shared" si="593"/>
        <v>316</v>
      </c>
      <c r="E7571" s="35">
        <f t="shared" si="594"/>
        <v>1</v>
      </c>
      <c r="F7571" s="35" t="str">
        <f t="shared" si="591"/>
        <v>Sunday</v>
      </c>
      <c r="G7571" s="35">
        <f t="shared" si="592"/>
        <v>11</v>
      </c>
      <c r="H7571" s="34">
        <f>CONVERT(INDEX(Htg_StPt_Sch_EZ!$C$4:$I$27,MATCH(Schedules_8760!$C7571,Htg_StPt_Sch_EZ!$B$4:$B$27,0),MATCH(Schedules_8760!$F7571,Htg_StPt_Sch_EZ!$C$3:$I$3,0)),"F","C")</f>
        <v>20.555555555555554</v>
      </c>
      <c r="I7571" s="34">
        <f>CONVERT(INDEX(Htg_StPt_Sch_EZ!$C$31:$I$54,MATCH(Schedules_8760!$C7571,Htg_StPt_Sch_EZ!$B$31:$B$54,0),MATCH(Schedules_8760!$F7571,Htg_StPt_Sch_EZ!$C$30:$I$30,0)),"F","C")</f>
        <v>19.444444444444443</v>
      </c>
      <c r="J7571" s="34">
        <f>CONVERT(INDEX(Clg_StPt_Sch_EZ!$C$4:$I$27,MATCH(Schedules_8760!$C7571,Clg_StPt_Sch_EZ!$B$4:$B$27,0),MATCH(Schedules_8760!$F7571,Clg_StPt_Sch_EZ!$C$3:$I$3,0)),"F","C")</f>
        <v>25.555555555555554</v>
      </c>
      <c r="K7571" s="34">
        <f>CONVERT(INDEX(Clg_StPt_Sch_EZ!$C$31:$I$54,MATCH(Schedules_8760!$C7571,Clg_StPt_Sch_EZ!$B$31:$B$54,0),MATCH(Schedules_8760!$F7571,Clg_StPt_Sch_EZ!$C$30:$I$30,0)),"F","C")</f>
        <v>25</v>
      </c>
      <c r="L7571" s="34">
        <f>CONVERT(INDEX(DHW_StPt_Sch_EZ!$C$4:$I$27,MATCH(Schedules_8760!$C7571,DHW_StPt_Sch_EZ!$B$4:$B$27,0),MATCH(Schedules_8760!$F7571,DHW_StPt_Sch_EZ!$C$3:$I$3,0)),"F","C")</f>
        <v>53.333333333333329</v>
      </c>
      <c r="M7571" s="34">
        <f>CONVERT(INDEX(DHW_StPt_Sch_EZ!$C$31:$I$54,MATCH(Schedules_8760!$C7571,DHW_StPt_Sch_EZ!$B$31:$B$54,0),MATCH(Schedules_8760!$F7571,DHW_StPt_Sch_EZ!$C$30:$I$30,0)),"F","C")</f>
        <v>53.333333333333329</v>
      </c>
      <c r="N7571" s="12"/>
      <c r="O7571" s="12"/>
      <c r="P7571" s="12"/>
    </row>
    <row r="7572" spans="1:16" x14ac:dyDescent="0.25">
      <c r="A7572" s="35">
        <v>7571</v>
      </c>
      <c r="B7572" s="89">
        <v>316.41666666666669</v>
      </c>
      <c r="C7572" s="35">
        <f t="shared" si="590"/>
        <v>11</v>
      </c>
      <c r="D7572" s="35">
        <f t="shared" si="593"/>
        <v>316</v>
      </c>
      <c r="E7572" s="35">
        <f t="shared" si="594"/>
        <v>1</v>
      </c>
      <c r="F7572" s="35" t="str">
        <f t="shared" si="591"/>
        <v>Sunday</v>
      </c>
      <c r="G7572" s="35">
        <f t="shared" si="592"/>
        <v>11</v>
      </c>
      <c r="H7572" s="34">
        <f>CONVERT(INDEX(Htg_StPt_Sch_EZ!$C$4:$I$27,MATCH(Schedules_8760!$C7572,Htg_StPt_Sch_EZ!$B$4:$B$27,0),MATCH(Schedules_8760!$F7572,Htg_StPt_Sch_EZ!$C$3:$I$3,0)),"F","C")</f>
        <v>20.555555555555554</v>
      </c>
      <c r="I7572" s="34">
        <f>CONVERT(INDEX(Htg_StPt_Sch_EZ!$C$31:$I$54,MATCH(Schedules_8760!$C7572,Htg_StPt_Sch_EZ!$B$31:$B$54,0),MATCH(Schedules_8760!$F7572,Htg_StPt_Sch_EZ!$C$30:$I$30,0)),"F","C")</f>
        <v>19.444444444444443</v>
      </c>
      <c r="J7572" s="34">
        <f>CONVERT(INDEX(Clg_StPt_Sch_EZ!$C$4:$I$27,MATCH(Schedules_8760!$C7572,Clg_StPt_Sch_EZ!$B$4:$B$27,0),MATCH(Schedules_8760!$F7572,Clg_StPt_Sch_EZ!$C$3:$I$3,0)),"F","C")</f>
        <v>25.555555555555554</v>
      </c>
      <c r="K7572" s="34">
        <f>CONVERT(INDEX(Clg_StPt_Sch_EZ!$C$31:$I$54,MATCH(Schedules_8760!$C7572,Clg_StPt_Sch_EZ!$B$31:$B$54,0),MATCH(Schedules_8760!$F7572,Clg_StPt_Sch_EZ!$C$30:$I$30,0)),"F","C")</f>
        <v>25</v>
      </c>
      <c r="L7572" s="34">
        <f>CONVERT(INDEX(DHW_StPt_Sch_EZ!$C$4:$I$27,MATCH(Schedules_8760!$C7572,DHW_StPt_Sch_EZ!$B$4:$B$27,0),MATCH(Schedules_8760!$F7572,DHW_StPt_Sch_EZ!$C$3:$I$3,0)),"F","C")</f>
        <v>53.333333333333329</v>
      </c>
      <c r="M7572" s="34">
        <f>CONVERT(INDEX(DHW_StPt_Sch_EZ!$C$31:$I$54,MATCH(Schedules_8760!$C7572,DHW_StPt_Sch_EZ!$B$31:$B$54,0),MATCH(Schedules_8760!$F7572,DHW_StPt_Sch_EZ!$C$30:$I$30,0)),"F","C")</f>
        <v>53.333333333333329</v>
      </c>
      <c r="N7572" s="12"/>
      <c r="O7572" s="12"/>
      <c r="P7572" s="12"/>
    </row>
    <row r="7573" spans="1:16" x14ac:dyDescent="0.25">
      <c r="A7573" s="35">
        <v>7572</v>
      </c>
      <c r="B7573" s="89">
        <v>316.45833333333331</v>
      </c>
      <c r="C7573" s="35">
        <f t="shared" si="590"/>
        <v>12</v>
      </c>
      <c r="D7573" s="35">
        <f t="shared" si="593"/>
        <v>316</v>
      </c>
      <c r="E7573" s="35">
        <f t="shared" si="594"/>
        <v>1</v>
      </c>
      <c r="F7573" s="35" t="str">
        <f t="shared" si="591"/>
        <v>Sunday</v>
      </c>
      <c r="G7573" s="35">
        <f t="shared" si="592"/>
        <v>11</v>
      </c>
      <c r="H7573" s="34">
        <f>CONVERT(INDEX(Htg_StPt_Sch_EZ!$C$4:$I$27,MATCH(Schedules_8760!$C7573,Htg_StPt_Sch_EZ!$B$4:$B$27,0),MATCH(Schedules_8760!$F7573,Htg_StPt_Sch_EZ!$C$3:$I$3,0)),"F","C")</f>
        <v>20.555555555555554</v>
      </c>
      <c r="I7573" s="34">
        <f>CONVERT(INDEX(Htg_StPt_Sch_EZ!$C$31:$I$54,MATCH(Schedules_8760!$C7573,Htg_StPt_Sch_EZ!$B$31:$B$54,0),MATCH(Schedules_8760!$F7573,Htg_StPt_Sch_EZ!$C$30:$I$30,0)),"F","C")</f>
        <v>19.444444444444443</v>
      </c>
      <c r="J7573" s="34">
        <f>CONVERT(INDEX(Clg_StPt_Sch_EZ!$C$4:$I$27,MATCH(Schedules_8760!$C7573,Clg_StPt_Sch_EZ!$B$4:$B$27,0),MATCH(Schedules_8760!$F7573,Clg_StPt_Sch_EZ!$C$3:$I$3,0)),"F","C")</f>
        <v>25.555555555555554</v>
      </c>
      <c r="K7573" s="34">
        <f>CONVERT(INDEX(Clg_StPt_Sch_EZ!$C$31:$I$54,MATCH(Schedules_8760!$C7573,Clg_StPt_Sch_EZ!$B$31:$B$54,0),MATCH(Schedules_8760!$F7573,Clg_StPt_Sch_EZ!$C$30:$I$30,0)),"F","C")</f>
        <v>25</v>
      </c>
      <c r="L7573" s="34">
        <f>CONVERT(INDEX(DHW_StPt_Sch_EZ!$C$4:$I$27,MATCH(Schedules_8760!$C7573,DHW_StPt_Sch_EZ!$B$4:$B$27,0),MATCH(Schedules_8760!$F7573,DHW_StPt_Sch_EZ!$C$3:$I$3,0)),"F","C")</f>
        <v>53.333333333333329</v>
      </c>
      <c r="M7573" s="34">
        <f>CONVERT(INDEX(DHW_StPt_Sch_EZ!$C$31:$I$54,MATCH(Schedules_8760!$C7573,DHW_StPt_Sch_EZ!$B$31:$B$54,0),MATCH(Schedules_8760!$F7573,DHW_StPt_Sch_EZ!$C$30:$I$30,0)),"F","C")</f>
        <v>53.333333333333329</v>
      </c>
      <c r="N7573" s="12"/>
      <c r="O7573" s="12"/>
      <c r="P7573" s="12"/>
    </row>
    <row r="7574" spans="1:16" x14ac:dyDescent="0.25">
      <c r="A7574" s="35">
        <v>7573</v>
      </c>
      <c r="B7574" s="89">
        <v>316.5</v>
      </c>
      <c r="C7574" s="35">
        <f t="shared" si="590"/>
        <v>13</v>
      </c>
      <c r="D7574" s="35">
        <f t="shared" si="593"/>
        <v>316</v>
      </c>
      <c r="E7574" s="35">
        <f t="shared" si="594"/>
        <v>1</v>
      </c>
      <c r="F7574" s="35" t="str">
        <f t="shared" si="591"/>
        <v>Sunday</v>
      </c>
      <c r="G7574" s="35">
        <f t="shared" si="592"/>
        <v>11</v>
      </c>
      <c r="H7574" s="34">
        <f>CONVERT(INDEX(Htg_StPt_Sch_EZ!$C$4:$I$27,MATCH(Schedules_8760!$C7574,Htg_StPt_Sch_EZ!$B$4:$B$27,0),MATCH(Schedules_8760!$F7574,Htg_StPt_Sch_EZ!$C$3:$I$3,0)),"F","C")</f>
        <v>20.555555555555554</v>
      </c>
      <c r="I7574" s="34">
        <f>CONVERT(INDEX(Htg_StPt_Sch_EZ!$C$31:$I$54,MATCH(Schedules_8760!$C7574,Htg_StPt_Sch_EZ!$B$31:$B$54,0),MATCH(Schedules_8760!$F7574,Htg_StPt_Sch_EZ!$C$30:$I$30,0)),"F","C")</f>
        <v>19.444444444444443</v>
      </c>
      <c r="J7574" s="34">
        <f>CONVERT(INDEX(Clg_StPt_Sch_EZ!$C$4:$I$27,MATCH(Schedules_8760!$C7574,Clg_StPt_Sch_EZ!$B$4:$B$27,0),MATCH(Schedules_8760!$F7574,Clg_StPt_Sch_EZ!$C$3:$I$3,0)),"F","C")</f>
        <v>25.555555555555554</v>
      </c>
      <c r="K7574" s="34">
        <f>CONVERT(INDEX(Clg_StPt_Sch_EZ!$C$31:$I$54,MATCH(Schedules_8760!$C7574,Clg_StPt_Sch_EZ!$B$31:$B$54,0),MATCH(Schedules_8760!$F7574,Clg_StPt_Sch_EZ!$C$30:$I$30,0)),"F","C")</f>
        <v>25</v>
      </c>
      <c r="L7574" s="34">
        <f>CONVERT(INDEX(DHW_StPt_Sch_EZ!$C$4:$I$27,MATCH(Schedules_8760!$C7574,DHW_StPt_Sch_EZ!$B$4:$B$27,0),MATCH(Schedules_8760!$F7574,DHW_StPt_Sch_EZ!$C$3:$I$3,0)),"F","C")</f>
        <v>53.333333333333329</v>
      </c>
      <c r="M7574" s="34">
        <f>CONVERT(INDEX(DHW_StPt_Sch_EZ!$C$31:$I$54,MATCH(Schedules_8760!$C7574,DHW_StPt_Sch_EZ!$B$31:$B$54,0),MATCH(Schedules_8760!$F7574,DHW_StPt_Sch_EZ!$C$30:$I$30,0)),"F","C")</f>
        <v>53.333333333333329</v>
      </c>
      <c r="N7574" s="12"/>
      <c r="O7574" s="12"/>
      <c r="P7574" s="12"/>
    </row>
    <row r="7575" spans="1:16" x14ac:dyDescent="0.25">
      <c r="A7575" s="35">
        <v>7574</v>
      </c>
      <c r="B7575" s="89">
        <v>316.54166666666669</v>
      </c>
      <c r="C7575" s="35">
        <f t="shared" si="590"/>
        <v>14</v>
      </c>
      <c r="D7575" s="35">
        <f t="shared" si="593"/>
        <v>316</v>
      </c>
      <c r="E7575" s="35">
        <f t="shared" si="594"/>
        <v>1</v>
      </c>
      <c r="F7575" s="35" t="str">
        <f t="shared" si="591"/>
        <v>Sunday</v>
      </c>
      <c r="G7575" s="35">
        <f t="shared" si="592"/>
        <v>11</v>
      </c>
      <c r="H7575" s="34">
        <f>CONVERT(INDEX(Htg_StPt_Sch_EZ!$C$4:$I$27,MATCH(Schedules_8760!$C7575,Htg_StPt_Sch_EZ!$B$4:$B$27,0),MATCH(Schedules_8760!$F7575,Htg_StPt_Sch_EZ!$C$3:$I$3,0)),"F","C")</f>
        <v>20.555555555555554</v>
      </c>
      <c r="I7575" s="34">
        <f>CONVERT(INDEX(Htg_StPt_Sch_EZ!$C$31:$I$54,MATCH(Schedules_8760!$C7575,Htg_StPt_Sch_EZ!$B$31:$B$54,0),MATCH(Schedules_8760!$F7575,Htg_StPt_Sch_EZ!$C$30:$I$30,0)),"F","C")</f>
        <v>19.444444444444443</v>
      </c>
      <c r="J7575" s="34">
        <f>CONVERT(INDEX(Clg_StPt_Sch_EZ!$C$4:$I$27,MATCH(Schedules_8760!$C7575,Clg_StPt_Sch_EZ!$B$4:$B$27,0),MATCH(Schedules_8760!$F7575,Clg_StPt_Sch_EZ!$C$3:$I$3,0)),"F","C")</f>
        <v>25.555555555555554</v>
      </c>
      <c r="K7575" s="34">
        <f>CONVERT(INDEX(Clg_StPt_Sch_EZ!$C$31:$I$54,MATCH(Schedules_8760!$C7575,Clg_StPt_Sch_EZ!$B$31:$B$54,0),MATCH(Schedules_8760!$F7575,Clg_StPt_Sch_EZ!$C$30:$I$30,0)),"F","C")</f>
        <v>25</v>
      </c>
      <c r="L7575" s="34">
        <f>CONVERT(INDEX(DHW_StPt_Sch_EZ!$C$4:$I$27,MATCH(Schedules_8760!$C7575,DHW_StPt_Sch_EZ!$B$4:$B$27,0),MATCH(Schedules_8760!$F7575,DHW_StPt_Sch_EZ!$C$3:$I$3,0)),"F","C")</f>
        <v>53.333333333333329</v>
      </c>
      <c r="M7575" s="34">
        <f>CONVERT(INDEX(DHW_StPt_Sch_EZ!$C$31:$I$54,MATCH(Schedules_8760!$C7575,DHW_StPt_Sch_EZ!$B$31:$B$54,0),MATCH(Schedules_8760!$F7575,DHW_StPt_Sch_EZ!$C$30:$I$30,0)),"F","C")</f>
        <v>53.333333333333329</v>
      </c>
      <c r="N7575" s="12"/>
      <c r="O7575" s="12"/>
      <c r="P7575" s="12"/>
    </row>
    <row r="7576" spans="1:16" x14ac:dyDescent="0.25">
      <c r="A7576" s="35">
        <v>7575</v>
      </c>
      <c r="B7576" s="89">
        <v>316.58333333333331</v>
      </c>
      <c r="C7576" s="35">
        <f t="shared" si="590"/>
        <v>15</v>
      </c>
      <c r="D7576" s="35">
        <f t="shared" si="593"/>
        <v>316</v>
      </c>
      <c r="E7576" s="35">
        <f t="shared" si="594"/>
        <v>1</v>
      </c>
      <c r="F7576" s="35" t="str">
        <f t="shared" si="591"/>
        <v>Sunday</v>
      </c>
      <c r="G7576" s="35">
        <f t="shared" si="592"/>
        <v>11</v>
      </c>
      <c r="H7576" s="34">
        <f>CONVERT(INDEX(Htg_StPt_Sch_EZ!$C$4:$I$27,MATCH(Schedules_8760!$C7576,Htg_StPt_Sch_EZ!$B$4:$B$27,0),MATCH(Schedules_8760!$F7576,Htg_StPt_Sch_EZ!$C$3:$I$3,0)),"F","C")</f>
        <v>20.555555555555554</v>
      </c>
      <c r="I7576" s="34">
        <f>CONVERT(INDEX(Htg_StPt_Sch_EZ!$C$31:$I$54,MATCH(Schedules_8760!$C7576,Htg_StPt_Sch_EZ!$B$31:$B$54,0),MATCH(Schedules_8760!$F7576,Htg_StPt_Sch_EZ!$C$30:$I$30,0)),"F","C")</f>
        <v>21.111111111111111</v>
      </c>
      <c r="J7576" s="34">
        <f>CONVERT(INDEX(Clg_StPt_Sch_EZ!$C$4:$I$27,MATCH(Schedules_8760!$C7576,Clg_StPt_Sch_EZ!$B$4:$B$27,0),MATCH(Schedules_8760!$F7576,Clg_StPt_Sch_EZ!$C$3:$I$3,0)),"F","C")</f>
        <v>25.555555555555554</v>
      </c>
      <c r="K7576" s="34">
        <f>CONVERT(INDEX(Clg_StPt_Sch_EZ!$C$31:$I$54,MATCH(Schedules_8760!$C7576,Clg_StPt_Sch_EZ!$B$31:$B$54,0),MATCH(Schedules_8760!$F7576,Clg_StPt_Sch_EZ!$C$30:$I$30,0)),"F","C")</f>
        <v>25</v>
      </c>
      <c r="L7576" s="34">
        <f>CONVERT(INDEX(DHW_StPt_Sch_EZ!$C$4:$I$27,MATCH(Schedules_8760!$C7576,DHW_StPt_Sch_EZ!$B$4:$B$27,0),MATCH(Schedules_8760!$F7576,DHW_StPt_Sch_EZ!$C$3:$I$3,0)),"F","C")</f>
        <v>53.333333333333329</v>
      </c>
      <c r="M7576" s="34">
        <f>CONVERT(INDEX(DHW_StPt_Sch_EZ!$C$31:$I$54,MATCH(Schedules_8760!$C7576,DHW_StPt_Sch_EZ!$B$31:$B$54,0),MATCH(Schedules_8760!$F7576,DHW_StPt_Sch_EZ!$C$30:$I$30,0)),"F","C")</f>
        <v>53.333333333333329</v>
      </c>
      <c r="N7576" s="12"/>
      <c r="O7576" s="12"/>
      <c r="P7576" s="12"/>
    </row>
    <row r="7577" spans="1:16" x14ac:dyDescent="0.25">
      <c r="A7577" s="35">
        <v>7576</v>
      </c>
      <c r="B7577" s="89">
        <v>316.625</v>
      </c>
      <c r="C7577" s="35">
        <f t="shared" si="590"/>
        <v>16</v>
      </c>
      <c r="D7577" s="35">
        <f t="shared" si="593"/>
        <v>316</v>
      </c>
      <c r="E7577" s="35">
        <f t="shared" si="594"/>
        <v>1</v>
      </c>
      <c r="F7577" s="35" t="str">
        <f t="shared" si="591"/>
        <v>Sunday</v>
      </c>
      <c r="G7577" s="35">
        <f t="shared" si="592"/>
        <v>11</v>
      </c>
      <c r="H7577" s="34">
        <f>CONVERT(INDEX(Htg_StPt_Sch_EZ!$C$4:$I$27,MATCH(Schedules_8760!$C7577,Htg_StPt_Sch_EZ!$B$4:$B$27,0),MATCH(Schedules_8760!$F7577,Htg_StPt_Sch_EZ!$C$3:$I$3,0)),"F","C")</f>
        <v>20.555555555555554</v>
      </c>
      <c r="I7577" s="34">
        <f>CONVERT(INDEX(Htg_StPt_Sch_EZ!$C$31:$I$54,MATCH(Schedules_8760!$C7577,Htg_StPt_Sch_EZ!$B$31:$B$54,0),MATCH(Schedules_8760!$F7577,Htg_StPt_Sch_EZ!$C$30:$I$30,0)),"F","C")</f>
        <v>21.111111111111111</v>
      </c>
      <c r="J7577" s="34">
        <f>CONVERT(INDEX(Clg_StPt_Sch_EZ!$C$4:$I$27,MATCH(Schedules_8760!$C7577,Clg_StPt_Sch_EZ!$B$4:$B$27,0),MATCH(Schedules_8760!$F7577,Clg_StPt_Sch_EZ!$C$3:$I$3,0)),"F","C")</f>
        <v>25.555555555555554</v>
      </c>
      <c r="K7577" s="34">
        <f>CONVERT(INDEX(Clg_StPt_Sch_EZ!$C$31:$I$54,MATCH(Schedules_8760!$C7577,Clg_StPt_Sch_EZ!$B$31:$B$54,0),MATCH(Schedules_8760!$F7577,Clg_StPt_Sch_EZ!$C$30:$I$30,0)),"F","C")</f>
        <v>25</v>
      </c>
      <c r="L7577" s="34">
        <f>CONVERT(INDEX(DHW_StPt_Sch_EZ!$C$4:$I$27,MATCH(Schedules_8760!$C7577,DHW_StPt_Sch_EZ!$B$4:$B$27,0),MATCH(Schedules_8760!$F7577,DHW_StPt_Sch_EZ!$C$3:$I$3,0)),"F","C")</f>
        <v>53.333333333333329</v>
      </c>
      <c r="M7577" s="34">
        <f>CONVERT(INDEX(DHW_StPt_Sch_EZ!$C$31:$I$54,MATCH(Schedules_8760!$C7577,DHW_StPt_Sch_EZ!$B$31:$B$54,0),MATCH(Schedules_8760!$F7577,DHW_StPt_Sch_EZ!$C$30:$I$30,0)),"F","C")</f>
        <v>53.333333333333329</v>
      </c>
      <c r="N7577" s="12"/>
      <c r="O7577" s="12"/>
      <c r="P7577" s="12"/>
    </row>
    <row r="7578" spans="1:16" x14ac:dyDescent="0.25">
      <c r="A7578" s="35">
        <v>7577</v>
      </c>
      <c r="B7578" s="89">
        <v>316.66666666666669</v>
      </c>
      <c r="C7578" s="35">
        <f t="shared" si="590"/>
        <v>17</v>
      </c>
      <c r="D7578" s="35">
        <f t="shared" si="593"/>
        <v>316</v>
      </c>
      <c r="E7578" s="35">
        <f t="shared" si="594"/>
        <v>1</v>
      </c>
      <c r="F7578" s="35" t="str">
        <f t="shared" si="591"/>
        <v>Sunday</v>
      </c>
      <c r="G7578" s="35">
        <f t="shared" si="592"/>
        <v>11</v>
      </c>
      <c r="H7578" s="34">
        <f>CONVERT(INDEX(Htg_StPt_Sch_EZ!$C$4:$I$27,MATCH(Schedules_8760!$C7578,Htg_StPt_Sch_EZ!$B$4:$B$27,0),MATCH(Schedules_8760!$F7578,Htg_StPt_Sch_EZ!$C$3:$I$3,0)),"F","C")</f>
        <v>20.555555555555554</v>
      </c>
      <c r="I7578" s="34">
        <f>CONVERT(INDEX(Htg_StPt_Sch_EZ!$C$31:$I$54,MATCH(Schedules_8760!$C7578,Htg_StPt_Sch_EZ!$B$31:$B$54,0),MATCH(Schedules_8760!$F7578,Htg_StPt_Sch_EZ!$C$30:$I$30,0)),"F","C")</f>
        <v>17.777777777777779</v>
      </c>
      <c r="J7578" s="34">
        <f>CONVERT(INDEX(Clg_StPt_Sch_EZ!$C$4:$I$27,MATCH(Schedules_8760!$C7578,Clg_StPt_Sch_EZ!$B$4:$B$27,0),MATCH(Schedules_8760!$F7578,Clg_StPt_Sch_EZ!$C$3:$I$3,0)),"F","C")</f>
        <v>25.555555555555554</v>
      </c>
      <c r="K7578" s="34">
        <f>CONVERT(INDEX(Clg_StPt_Sch_EZ!$C$31:$I$54,MATCH(Schedules_8760!$C7578,Clg_StPt_Sch_EZ!$B$31:$B$54,0),MATCH(Schedules_8760!$F7578,Clg_StPt_Sch_EZ!$C$30:$I$30,0)),"F","C")</f>
        <v>25</v>
      </c>
      <c r="L7578" s="34">
        <f>CONVERT(INDEX(DHW_StPt_Sch_EZ!$C$4:$I$27,MATCH(Schedules_8760!$C7578,DHW_StPt_Sch_EZ!$B$4:$B$27,0),MATCH(Schedules_8760!$F7578,DHW_StPt_Sch_EZ!$C$3:$I$3,0)),"F","C")</f>
        <v>53.333333333333329</v>
      </c>
      <c r="M7578" s="34">
        <f>CONVERT(INDEX(DHW_StPt_Sch_EZ!$C$31:$I$54,MATCH(Schedules_8760!$C7578,DHW_StPt_Sch_EZ!$B$31:$B$54,0),MATCH(Schedules_8760!$F7578,DHW_StPt_Sch_EZ!$C$30:$I$30,0)),"F","C")</f>
        <v>53.333333333333329</v>
      </c>
      <c r="N7578" s="12"/>
      <c r="O7578" s="12"/>
      <c r="P7578" s="12"/>
    </row>
    <row r="7579" spans="1:16" x14ac:dyDescent="0.25">
      <c r="A7579" s="35">
        <v>7578</v>
      </c>
      <c r="B7579" s="89">
        <v>316.70833333333331</v>
      </c>
      <c r="C7579" s="35">
        <f t="shared" si="590"/>
        <v>18</v>
      </c>
      <c r="D7579" s="35">
        <f t="shared" si="593"/>
        <v>316</v>
      </c>
      <c r="E7579" s="35">
        <f t="shared" si="594"/>
        <v>1</v>
      </c>
      <c r="F7579" s="35" t="str">
        <f t="shared" si="591"/>
        <v>Sunday</v>
      </c>
      <c r="G7579" s="35">
        <f t="shared" si="592"/>
        <v>11</v>
      </c>
      <c r="H7579" s="34">
        <f>CONVERT(INDEX(Htg_StPt_Sch_EZ!$C$4:$I$27,MATCH(Schedules_8760!$C7579,Htg_StPt_Sch_EZ!$B$4:$B$27,0),MATCH(Schedules_8760!$F7579,Htg_StPt_Sch_EZ!$C$3:$I$3,0)),"F","C")</f>
        <v>20.555555555555554</v>
      </c>
      <c r="I7579" s="34">
        <f>CONVERT(INDEX(Htg_StPt_Sch_EZ!$C$31:$I$54,MATCH(Schedules_8760!$C7579,Htg_StPt_Sch_EZ!$B$31:$B$54,0),MATCH(Schedules_8760!$F7579,Htg_StPt_Sch_EZ!$C$30:$I$30,0)),"F","C")</f>
        <v>17.777777777777779</v>
      </c>
      <c r="J7579" s="34">
        <f>CONVERT(INDEX(Clg_StPt_Sch_EZ!$C$4:$I$27,MATCH(Schedules_8760!$C7579,Clg_StPt_Sch_EZ!$B$4:$B$27,0),MATCH(Schedules_8760!$F7579,Clg_StPt_Sch_EZ!$C$3:$I$3,0)),"F","C")</f>
        <v>25.555555555555554</v>
      </c>
      <c r="K7579" s="34">
        <f>CONVERT(INDEX(Clg_StPt_Sch_EZ!$C$31:$I$54,MATCH(Schedules_8760!$C7579,Clg_StPt_Sch_EZ!$B$31:$B$54,0),MATCH(Schedules_8760!$F7579,Clg_StPt_Sch_EZ!$C$30:$I$30,0)),"F","C")</f>
        <v>28.333333333333332</v>
      </c>
      <c r="L7579" s="34">
        <f>CONVERT(INDEX(DHW_StPt_Sch_EZ!$C$4:$I$27,MATCH(Schedules_8760!$C7579,DHW_StPt_Sch_EZ!$B$4:$B$27,0),MATCH(Schedules_8760!$F7579,DHW_StPt_Sch_EZ!$C$3:$I$3,0)),"F","C")</f>
        <v>53.333333333333329</v>
      </c>
      <c r="M7579" s="34">
        <f>CONVERT(INDEX(DHW_StPt_Sch_EZ!$C$31:$I$54,MATCH(Schedules_8760!$C7579,DHW_StPt_Sch_EZ!$B$31:$B$54,0),MATCH(Schedules_8760!$F7579,DHW_StPt_Sch_EZ!$C$30:$I$30,0)),"F","C")</f>
        <v>53.333333333333329</v>
      </c>
      <c r="N7579" s="12"/>
      <c r="O7579" s="12"/>
      <c r="P7579" s="12"/>
    </row>
    <row r="7580" spans="1:16" x14ac:dyDescent="0.25">
      <c r="A7580" s="35">
        <v>7579</v>
      </c>
      <c r="B7580" s="89">
        <v>316.75</v>
      </c>
      <c r="C7580" s="35">
        <f t="shared" si="590"/>
        <v>19</v>
      </c>
      <c r="D7580" s="35">
        <f t="shared" si="593"/>
        <v>316</v>
      </c>
      <c r="E7580" s="35">
        <f t="shared" si="594"/>
        <v>1</v>
      </c>
      <c r="F7580" s="35" t="str">
        <f t="shared" si="591"/>
        <v>Sunday</v>
      </c>
      <c r="G7580" s="35">
        <f t="shared" si="592"/>
        <v>11</v>
      </c>
      <c r="H7580" s="34">
        <f>CONVERT(INDEX(Htg_StPt_Sch_EZ!$C$4:$I$27,MATCH(Schedules_8760!$C7580,Htg_StPt_Sch_EZ!$B$4:$B$27,0),MATCH(Schedules_8760!$F7580,Htg_StPt_Sch_EZ!$C$3:$I$3,0)),"F","C")</f>
        <v>20.555555555555554</v>
      </c>
      <c r="I7580" s="34">
        <f>CONVERT(INDEX(Htg_StPt_Sch_EZ!$C$31:$I$54,MATCH(Schedules_8760!$C7580,Htg_StPt_Sch_EZ!$B$31:$B$54,0),MATCH(Schedules_8760!$F7580,Htg_StPt_Sch_EZ!$C$30:$I$30,0)),"F","C")</f>
        <v>18.333333333333332</v>
      </c>
      <c r="J7580" s="34">
        <f>CONVERT(INDEX(Clg_StPt_Sch_EZ!$C$4:$I$27,MATCH(Schedules_8760!$C7580,Clg_StPt_Sch_EZ!$B$4:$B$27,0),MATCH(Schedules_8760!$F7580,Clg_StPt_Sch_EZ!$C$3:$I$3,0)),"F","C")</f>
        <v>25.555555555555554</v>
      </c>
      <c r="K7580" s="34">
        <f>CONVERT(INDEX(Clg_StPt_Sch_EZ!$C$31:$I$54,MATCH(Schedules_8760!$C7580,Clg_StPt_Sch_EZ!$B$31:$B$54,0),MATCH(Schedules_8760!$F7580,Clg_StPt_Sch_EZ!$C$30:$I$30,0)),"F","C")</f>
        <v>28.333333333333332</v>
      </c>
      <c r="L7580" s="34">
        <f>CONVERT(INDEX(DHW_StPt_Sch_EZ!$C$4:$I$27,MATCH(Schedules_8760!$C7580,DHW_StPt_Sch_EZ!$B$4:$B$27,0),MATCH(Schedules_8760!$F7580,DHW_StPt_Sch_EZ!$C$3:$I$3,0)),"F","C")</f>
        <v>53.333333333333329</v>
      </c>
      <c r="M7580" s="34">
        <f>CONVERT(INDEX(DHW_StPt_Sch_EZ!$C$31:$I$54,MATCH(Schedules_8760!$C7580,DHW_StPt_Sch_EZ!$B$31:$B$54,0),MATCH(Schedules_8760!$F7580,DHW_StPt_Sch_EZ!$C$30:$I$30,0)),"F","C")</f>
        <v>53.333333333333329</v>
      </c>
      <c r="N7580" s="12"/>
      <c r="O7580" s="12"/>
      <c r="P7580" s="12"/>
    </row>
    <row r="7581" spans="1:16" x14ac:dyDescent="0.25">
      <c r="A7581" s="35">
        <v>7580</v>
      </c>
      <c r="B7581" s="89">
        <v>316.79166666666669</v>
      </c>
      <c r="C7581" s="35">
        <f t="shared" si="590"/>
        <v>20</v>
      </c>
      <c r="D7581" s="35">
        <f t="shared" si="593"/>
        <v>316</v>
      </c>
      <c r="E7581" s="35">
        <f t="shared" si="594"/>
        <v>1</v>
      </c>
      <c r="F7581" s="35" t="str">
        <f t="shared" si="591"/>
        <v>Sunday</v>
      </c>
      <c r="G7581" s="35">
        <f t="shared" si="592"/>
        <v>11</v>
      </c>
      <c r="H7581" s="34">
        <f>CONVERT(INDEX(Htg_StPt_Sch_EZ!$C$4:$I$27,MATCH(Schedules_8760!$C7581,Htg_StPt_Sch_EZ!$B$4:$B$27,0),MATCH(Schedules_8760!$F7581,Htg_StPt_Sch_EZ!$C$3:$I$3,0)),"F","C")</f>
        <v>20.555555555555554</v>
      </c>
      <c r="I7581" s="34">
        <f>CONVERT(INDEX(Htg_StPt_Sch_EZ!$C$31:$I$54,MATCH(Schedules_8760!$C7581,Htg_StPt_Sch_EZ!$B$31:$B$54,0),MATCH(Schedules_8760!$F7581,Htg_StPt_Sch_EZ!$C$30:$I$30,0)),"F","C")</f>
        <v>18.888888888888889</v>
      </c>
      <c r="J7581" s="34">
        <f>CONVERT(INDEX(Clg_StPt_Sch_EZ!$C$4:$I$27,MATCH(Schedules_8760!$C7581,Clg_StPt_Sch_EZ!$B$4:$B$27,0),MATCH(Schedules_8760!$F7581,Clg_StPt_Sch_EZ!$C$3:$I$3,0)),"F","C")</f>
        <v>25.555555555555554</v>
      </c>
      <c r="K7581" s="34">
        <f>CONVERT(INDEX(Clg_StPt_Sch_EZ!$C$31:$I$54,MATCH(Schedules_8760!$C7581,Clg_StPt_Sch_EZ!$B$31:$B$54,0),MATCH(Schedules_8760!$F7581,Clg_StPt_Sch_EZ!$C$30:$I$30,0)),"F","C")</f>
        <v>28.333333333333332</v>
      </c>
      <c r="L7581" s="34">
        <f>CONVERT(INDEX(DHW_StPt_Sch_EZ!$C$4:$I$27,MATCH(Schedules_8760!$C7581,DHW_StPt_Sch_EZ!$B$4:$B$27,0),MATCH(Schedules_8760!$F7581,DHW_StPt_Sch_EZ!$C$3:$I$3,0)),"F","C")</f>
        <v>53.333333333333329</v>
      </c>
      <c r="M7581" s="34">
        <f>CONVERT(INDEX(DHW_StPt_Sch_EZ!$C$31:$I$54,MATCH(Schedules_8760!$C7581,DHW_StPt_Sch_EZ!$B$31:$B$54,0),MATCH(Schedules_8760!$F7581,DHW_StPt_Sch_EZ!$C$30:$I$30,0)),"F","C")</f>
        <v>53.333333333333329</v>
      </c>
      <c r="N7581" s="12"/>
      <c r="O7581" s="12"/>
      <c r="P7581" s="12"/>
    </row>
    <row r="7582" spans="1:16" x14ac:dyDescent="0.25">
      <c r="A7582" s="35">
        <v>7581</v>
      </c>
      <c r="B7582" s="89">
        <v>316.83333333333331</v>
      </c>
      <c r="C7582" s="35">
        <f t="shared" si="590"/>
        <v>21</v>
      </c>
      <c r="D7582" s="35">
        <f t="shared" si="593"/>
        <v>316</v>
      </c>
      <c r="E7582" s="35">
        <f t="shared" si="594"/>
        <v>1</v>
      </c>
      <c r="F7582" s="35" t="str">
        <f t="shared" si="591"/>
        <v>Sunday</v>
      </c>
      <c r="G7582" s="35">
        <f t="shared" si="592"/>
        <v>11</v>
      </c>
      <c r="H7582" s="34">
        <f>CONVERT(INDEX(Htg_StPt_Sch_EZ!$C$4:$I$27,MATCH(Schedules_8760!$C7582,Htg_StPt_Sch_EZ!$B$4:$B$27,0),MATCH(Schedules_8760!$F7582,Htg_StPt_Sch_EZ!$C$3:$I$3,0)),"F","C")</f>
        <v>20.555555555555554</v>
      </c>
      <c r="I7582" s="34">
        <f>CONVERT(INDEX(Htg_StPt_Sch_EZ!$C$31:$I$54,MATCH(Schedules_8760!$C7582,Htg_StPt_Sch_EZ!$B$31:$B$54,0),MATCH(Schedules_8760!$F7582,Htg_StPt_Sch_EZ!$C$30:$I$30,0)),"F","C")</f>
        <v>19.444444444444443</v>
      </c>
      <c r="J7582" s="34">
        <f>CONVERT(INDEX(Clg_StPt_Sch_EZ!$C$4:$I$27,MATCH(Schedules_8760!$C7582,Clg_StPt_Sch_EZ!$B$4:$B$27,0),MATCH(Schedules_8760!$F7582,Clg_StPt_Sch_EZ!$C$3:$I$3,0)),"F","C")</f>
        <v>25.555555555555554</v>
      </c>
      <c r="K7582" s="34">
        <f>CONVERT(INDEX(Clg_StPt_Sch_EZ!$C$31:$I$54,MATCH(Schedules_8760!$C7582,Clg_StPt_Sch_EZ!$B$31:$B$54,0),MATCH(Schedules_8760!$F7582,Clg_StPt_Sch_EZ!$C$30:$I$30,0)),"F","C")</f>
        <v>28.333333333333332</v>
      </c>
      <c r="L7582" s="34">
        <f>CONVERT(INDEX(DHW_StPt_Sch_EZ!$C$4:$I$27,MATCH(Schedules_8760!$C7582,DHW_StPt_Sch_EZ!$B$4:$B$27,0),MATCH(Schedules_8760!$F7582,DHW_StPt_Sch_EZ!$C$3:$I$3,0)),"F","C")</f>
        <v>53.333333333333329</v>
      </c>
      <c r="M7582" s="34">
        <f>CONVERT(INDEX(DHW_StPt_Sch_EZ!$C$31:$I$54,MATCH(Schedules_8760!$C7582,DHW_StPt_Sch_EZ!$B$31:$B$54,0),MATCH(Schedules_8760!$F7582,DHW_StPt_Sch_EZ!$C$30:$I$30,0)),"F","C")</f>
        <v>53.333333333333329</v>
      </c>
      <c r="N7582" s="12"/>
      <c r="O7582" s="12"/>
      <c r="P7582" s="12"/>
    </row>
    <row r="7583" spans="1:16" x14ac:dyDescent="0.25">
      <c r="A7583" s="35">
        <v>7582</v>
      </c>
      <c r="B7583" s="89">
        <v>316.875</v>
      </c>
      <c r="C7583" s="35">
        <f t="shared" si="590"/>
        <v>22</v>
      </c>
      <c r="D7583" s="35">
        <f t="shared" si="593"/>
        <v>316</v>
      </c>
      <c r="E7583" s="35">
        <f t="shared" si="594"/>
        <v>1</v>
      </c>
      <c r="F7583" s="35" t="str">
        <f t="shared" si="591"/>
        <v>Sunday</v>
      </c>
      <c r="G7583" s="35">
        <f t="shared" si="592"/>
        <v>11</v>
      </c>
      <c r="H7583" s="34">
        <f>CONVERT(INDEX(Htg_StPt_Sch_EZ!$C$4:$I$27,MATCH(Schedules_8760!$C7583,Htg_StPt_Sch_EZ!$B$4:$B$27,0),MATCH(Schedules_8760!$F7583,Htg_StPt_Sch_EZ!$C$3:$I$3,0)),"F","C")</f>
        <v>20.555555555555554</v>
      </c>
      <c r="I7583" s="34">
        <f>CONVERT(INDEX(Htg_StPt_Sch_EZ!$C$31:$I$54,MATCH(Schedules_8760!$C7583,Htg_StPt_Sch_EZ!$B$31:$B$54,0),MATCH(Schedules_8760!$F7583,Htg_StPt_Sch_EZ!$C$30:$I$30,0)),"F","C")</f>
        <v>19.444444444444443</v>
      </c>
      <c r="J7583" s="34">
        <f>CONVERT(INDEX(Clg_StPt_Sch_EZ!$C$4:$I$27,MATCH(Schedules_8760!$C7583,Clg_StPt_Sch_EZ!$B$4:$B$27,0),MATCH(Schedules_8760!$F7583,Clg_StPt_Sch_EZ!$C$3:$I$3,0)),"F","C")</f>
        <v>25.555555555555554</v>
      </c>
      <c r="K7583" s="34">
        <f>CONVERT(INDEX(Clg_StPt_Sch_EZ!$C$31:$I$54,MATCH(Schedules_8760!$C7583,Clg_StPt_Sch_EZ!$B$31:$B$54,0),MATCH(Schedules_8760!$F7583,Clg_StPt_Sch_EZ!$C$30:$I$30,0)),"F","C")</f>
        <v>28.333333333333332</v>
      </c>
      <c r="L7583" s="34">
        <f>CONVERT(INDEX(DHW_StPt_Sch_EZ!$C$4:$I$27,MATCH(Schedules_8760!$C7583,DHW_StPt_Sch_EZ!$B$4:$B$27,0),MATCH(Schedules_8760!$F7583,DHW_StPt_Sch_EZ!$C$3:$I$3,0)),"F","C")</f>
        <v>53.333333333333329</v>
      </c>
      <c r="M7583" s="34">
        <f>CONVERT(INDEX(DHW_StPt_Sch_EZ!$C$31:$I$54,MATCH(Schedules_8760!$C7583,DHW_StPt_Sch_EZ!$B$31:$B$54,0),MATCH(Schedules_8760!$F7583,DHW_StPt_Sch_EZ!$C$30:$I$30,0)),"F","C")</f>
        <v>53.333333333333329</v>
      </c>
      <c r="N7583" s="12"/>
      <c r="O7583" s="12"/>
      <c r="P7583" s="12"/>
    </row>
    <row r="7584" spans="1:16" x14ac:dyDescent="0.25">
      <c r="A7584" s="35">
        <v>7583</v>
      </c>
      <c r="B7584" s="89">
        <v>316.91666666666669</v>
      </c>
      <c r="C7584" s="35">
        <f t="shared" si="590"/>
        <v>23</v>
      </c>
      <c r="D7584" s="35">
        <f t="shared" si="593"/>
        <v>316</v>
      </c>
      <c r="E7584" s="35">
        <f t="shared" si="594"/>
        <v>1</v>
      </c>
      <c r="F7584" s="35" t="str">
        <f t="shared" si="591"/>
        <v>Sunday</v>
      </c>
      <c r="G7584" s="35">
        <f t="shared" si="592"/>
        <v>11</v>
      </c>
      <c r="H7584" s="34">
        <f>CONVERT(INDEX(Htg_StPt_Sch_EZ!$C$4:$I$27,MATCH(Schedules_8760!$C7584,Htg_StPt_Sch_EZ!$B$4:$B$27,0),MATCH(Schedules_8760!$F7584,Htg_StPt_Sch_EZ!$C$3:$I$3,0)),"F","C")</f>
        <v>20.555555555555554</v>
      </c>
      <c r="I7584" s="34">
        <f>CONVERT(INDEX(Htg_StPt_Sch_EZ!$C$31:$I$54,MATCH(Schedules_8760!$C7584,Htg_StPt_Sch_EZ!$B$31:$B$54,0),MATCH(Schedules_8760!$F7584,Htg_StPt_Sch_EZ!$C$30:$I$30,0)),"F","C")</f>
        <v>19.444444444444443</v>
      </c>
      <c r="J7584" s="34">
        <f>CONVERT(INDEX(Clg_StPt_Sch_EZ!$C$4:$I$27,MATCH(Schedules_8760!$C7584,Clg_StPt_Sch_EZ!$B$4:$B$27,0),MATCH(Schedules_8760!$F7584,Clg_StPt_Sch_EZ!$C$3:$I$3,0)),"F","C")</f>
        <v>25.555555555555554</v>
      </c>
      <c r="K7584" s="34">
        <f>CONVERT(INDEX(Clg_StPt_Sch_EZ!$C$31:$I$54,MATCH(Schedules_8760!$C7584,Clg_StPt_Sch_EZ!$B$31:$B$54,0),MATCH(Schedules_8760!$F7584,Clg_StPt_Sch_EZ!$C$30:$I$30,0)),"F","C")</f>
        <v>28.333333333333332</v>
      </c>
      <c r="L7584" s="34">
        <f>CONVERT(INDEX(DHW_StPt_Sch_EZ!$C$4:$I$27,MATCH(Schedules_8760!$C7584,DHW_StPt_Sch_EZ!$B$4:$B$27,0),MATCH(Schedules_8760!$F7584,DHW_StPt_Sch_EZ!$C$3:$I$3,0)),"F","C")</f>
        <v>53.333333333333329</v>
      </c>
      <c r="M7584" s="34">
        <f>CONVERT(INDEX(DHW_StPt_Sch_EZ!$C$31:$I$54,MATCH(Schedules_8760!$C7584,DHW_StPt_Sch_EZ!$B$31:$B$54,0),MATCH(Schedules_8760!$F7584,DHW_StPt_Sch_EZ!$C$30:$I$30,0)),"F","C")</f>
        <v>53.333333333333329</v>
      </c>
      <c r="N7584" s="12"/>
      <c r="O7584" s="12"/>
      <c r="P7584" s="12"/>
    </row>
    <row r="7585" spans="1:16" x14ac:dyDescent="0.25">
      <c r="A7585" s="35">
        <v>7584</v>
      </c>
      <c r="B7585" s="89">
        <v>316.95833333333331</v>
      </c>
      <c r="C7585" s="35">
        <f t="shared" si="590"/>
        <v>24</v>
      </c>
      <c r="D7585" s="35">
        <f t="shared" si="593"/>
        <v>316</v>
      </c>
      <c r="E7585" s="35">
        <f t="shared" si="594"/>
        <v>1</v>
      </c>
      <c r="F7585" s="35" t="str">
        <f t="shared" si="591"/>
        <v>Sunday</v>
      </c>
      <c r="G7585" s="35">
        <f t="shared" si="592"/>
        <v>11</v>
      </c>
      <c r="H7585" s="34">
        <f>CONVERT(INDEX(Htg_StPt_Sch_EZ!$C$4:$I$27,MATCH(Schedules_8760!$C7585,Htg_StPt_Sch_EZ!$B$4:$B$27,0),MATCH(Schedules_8760!$F7585,Htg_StPt_Sch_EZ!$C$3:$I$3,0)),"F","C")</f>
        <v>20.555555555555554</v>
      </c>
      <c r="I7585" s="34">
        <f>CONVERT(INDEX(Htg_StPt_Sch_EZ!$C$31:$I$54,MATCH(Schedules_8760!$C7585,Htg_StPt_Sch_EZ!$B$31:$B$54,0),MATCH(Schedules_8760!$F7585,Htg_StPt_Sch_EZ!$C$30:$I$30,0)),"F","C")</f>
        <v>19.444444444444443</v>
      </c>
      <c r="J7585" s="34">
        <f>CONVERT(INDEX(Clg_StPt_Sch_EZ!$C$4:$I$27,MATCH(Schedules_8760!$C7585,Clg_StPt_Sch_EZ!$B$4:$B$27,0),MATCH(Schedules_8760!$F7585,Clg_StPt_Sch_EZ!$C$3:$I$3,0)),"F","C")</f>
        <v>25.555555555555554</v>
      </c>
      <c r="K7585" s="34">
        <f>CONVERT(INDEX(Clg_StPt_Sch_EZ!$C$31:$I$54,MATCH(Schedules_8760!$C7585,Clg_StPt_Sch_EZ!$B$31:$B$54,0),MATCH(Schedules_8760!$F7585,Clg_StPt_Sch_EZ!$C$30:$I$30,0)),"F","C")</f>
        <v>28.333333333333332</v>
      </c>
      <c r="L7585" s="34">
        <f>CONVERT(INDEX(DHW_StPt_Sch_EZ!$C$4:$I$27,MATCH(Schedules_8760!$C7585,DHW_StPt_Sch_EZ!$B$4:$B$27,0),MATCH(Schedules_8760!$F7585,DHW_StPt_Sch_EZ!$C$3:$I$3,0)),"F","C")</f>
        <v>53.333333333333329</v>
      </c>
      <c r="M7585" s="34">
        <f>CONVERT(INDEX(DHW_StPt_Sch_EZ!$C$31:$I$54,MATCH(Schedules_8760!$C7585,DHW_StPt_Sch_EZ!$B$31:$B$54,0),MATCH(Schedules_8760!$F7585,DHW_StPt_Sch_EZ!$C$30:$I$30,0)),"F","C")</f>
        <v>53.333333333333329</v>
      </c>
      <c r="N7585" s="12"/>
      <c r="O7585" s="12"/>
      <c r="P7585" s="12"/>
    </row>
    <row r="7586" spans="1:16" x14ac:dyDescent="0.25">
      <c r="A7586" s="35">
        <v>7585</v>
      </c>
      <c r="B7586" s="89">
        <v>317</v>
      </c>
      <c r="C7586" s="35">
        <f t="shared" si="590"/>
        <v>1</v>
      </c>
      <c r="D7586" s="35">
        <f t="shared" si="593"/>
        <v>317</v>
      </c>
      <c r="E7586" s="35">
        <f t="shared" si="594"/>
        <v>2</v>
      </c>
      <c r="F7586" s="35" t="str">
        <f t="shared" si="591"/>
        <v>Monday</v>
      </c>
      <c r="G7586" s="35">
        <f t="shared" si="592"/>
        <v>11</v>
      </c>
      <c r="H7586" s="34">
        <f>CONVERT(INDEX(Htg_StPt_Sch_EZ!$C$4:$I$27,MATCH(Schedules_8760!$C7586,Htg_StPt_Sch_EZ!$B$4:$B$27,0),MATCH(Schedules_8760!$F7586,Htg_StPt_Sch_EZ!$C$3:$I$3,0)),"F","C")</f>
        <v>20.555555555555554</v>
      </c>
      <c r="I7586" s="34">
        <f>CONVERT(INDEX(Htg_StPt_Sch_EZ!$C$31:$I$54,MATCH(Schedules_8760!$C7586,Htg_StPt_Sch_EZ!$B$31:$B$54,0),MATCH(Schedules_8760!$F7586,Htg_StPt_Sch_EZ!$C$30:$I$30,0)),"F","C")</f>
        <v>19.444444444444443</v>
      </c>
      <c r="J7586" s="34">
        <f>CONVERT(INDEX(Clg_StPt_Sch_EZ!$C$4:$I$27,MATCH(Schedules_8760!$C7586,Clg_StPt_Sch_EZ!$B$4:$B$27,0),MATCH(Schedules_8760!$F7586,Clg_StPt_Sch_EZ!$C$3:$I$3,0)),"F","C")</f>
        <v>25.555555555555554</v>
      </c>
      <c r="K7586" s="34">
        <f>CONVERT(INDEX(Clg_StPt_Sch_EZ!$C$31:$I$54,MATCH(Schedules_8760!$C7586,Clg_StPt_Sch_EZ!$B$31:$B$54,0),MATCH(Schedules_8760!$F7586,Clg_StPt_Sch_EZ!$C$30:$I$30,0)),"F","C")</f>
        <v>28.333333333333332</v>
      </c>
      <c r="L7586" s="34">
        <f>CONVERT(INDEX(DHW_StPt_Sch_EZ!$C$4:$I$27,MATCH(Schedules_8760!$C7586,DHW_StPt_Sch_EZ!$B$4:$B$27,0),MATCH(Schedules_8760!$F7586,DHW_StPt_Sch_EZ!$C$3:$I$3,0)),"F","C")</f>
        <v>53.333333333333329</v>
      </c>
      <c r="M7586" s="34">
        <f>CONVERT(INDEX(DHW_StPt_Sch_EZ!$C$31:$I$54,MATCH(Schedules_8760!$C7586,DHW_StPt_Sch_EZ!$B$31:$B$54,0),MATCH(Schedules_8760!$F7586,DHW_StPt_Sch_EZ!$C$30:$I$30,0)),"F","C")</f>
        <v>53.333333333333329</v>
      </c>
      <c r="N7586" s="12"/>
      <c r="O7586" s="12"/>
      <c r="P7586" s="12"/>
    </row>
    <row r="7587" spans="1:16" x14ac:dyDescent="0.25">
      <c r="A7587" s="35">
        <v>7586</v>
      </c>
      <c r="B7587" s="89">
        <v>317.04166666666669</v>
      </c>
      <c r="C7587" s="35">
        <f t="shared" si="590"/>
        <v>2</v>
      </c>
      <c r="D7587" s="35">
        <f t="shared" si="593"/>
        <v>317</v>
      </c>
      <c r="E7587" s="35">
        <f t="shared" si="594"/>
        <v>2</v>
      </c>
      <c r="F7587" s="35" t="str">
        <f t="shared" si="591"/>
        <v>Monday</v>
      </c>
      <c r="G7587" s="35">
        <f t="shared" si="592"/>
        <v>11</v>
      </c>
      <c r="H7587" s="34">
        <f>CONVERT(INDEX(Htg_StPt_Sch_EZ!$C$4:$I$27,MATCH(Schedules_8760!$C7587,Htg_StPt_Sch_EZ!$B$4:$B$27,0),MATCH(Schedules_8760!$F7587,Htg_StPt_Sch_EZ!$C$3:$I$3,0)),"F","C")</f>
        <v>20.555555555555554</v>
      </c>
      <c r="I7587" s="34">
        <f>CONVERT(INDEX(Htg_StPt_Sch_EZ!$C$31:$I$54,MATCH(Schedules_8760!$C7587,Htg_StPt_Sch_EZ!$B$31:$B$54,0),MATCH(Schedules_8760!$F7587,Htg_StPt_Sch_EZ!$C$30:$I$30,0)),"F","C")</f>
        <v>19.444444444444443</v>
      </c>
      <c r="J7587" s="34">
        <f>CONVERT(INDEX(Clg_StPt_Sch_EZ!$C$4:$I$27,MATCH(Schedules_8760!$C7587,Clg_StPt_Sch_EZ!$B$4:$B$27,0),MATCH(Schedules_8760!$F7587,Clg_StPt_Sch_EZ!$C$3:$I$3,0)),"F","C")</f>
        <v>25.555555555555554</v>
      </c>
      <c r="K7587" s="34">
        <f>CONVERT(INDEX(Clg_StPt_Sch_EZ!$C$31:$I$54,MATCH(Schedules_8760!$C7587,Clg_StPt_Sch_EZ!$B$31:$B$54,0),MATCH(Schedules_8760!$F7587,Clg_StPt_Sch_EZ!$C$30:$I$30,0)),"F","C")</f>
        <v>28.333333333333332</v>
      </c>
      <c r="L7587" s="34">
        <f>CONVERT(INDEX(DHW_StPt_Sch_EZ!$C$4:$I$27,MATCH(Schedules_8760!$C7587,DHW_StPt_Sch_EZ!$B$4:$B$27,0),MATCH(Schedules_8760!$F7587,DHW_StPt_Sch_EZ!$C$3:$I$3,0)),"F","C")</f>
        <v>53.333333333333329</v>
      </c>
      <c r="M7587" s="34">
        <f>CONVERT(INDEX(DHW_StPt_Sch_EZ!$C$31:$I$54,MATCH(Schedules_8760!$C7587,DHW_StPt_Sch_EZ!$B$31:$B$54,0),MATCH(Schedules_8760!$F7587,DHW_StPt_Sch_EZ!$C$30:$I$30,0)),"F","C")</f>
        <v>53.333333333333329</v>
      </c>
      <c r="N7587" s="12"/>
      <c r="O7587" s="12"/>
      <c r="P7587" s="12"/>
    </row>
    <row r="7588" spans="1:16" x14ac:dyDescent="0.25">
      <c r="A7588" s="35">
        <v>7587</v>
      </c>
      <c r="B7588" s="89">
        <v>317.08333333333331</v>
      </c>
      <c r="C7588" s="35">
        <f t="shared" si="590"/>
        <v>3</v>
      </c>
      <c r="D7588" s="35">
        <f t="shared" si="593"/>
        <v>317</v>
      </c>
      <c r="E7588" s="35">
        <f t="shared" si="594"/>
        <v>2</v>
      </c>
      <c r="F7588" s="35" t="str">
        <f t="shared" si="591"/>
        <v>Monday</v>
      </c>
      <c r="G7588" s="35">
        <f t="shared" si="592"/>
        <v>11</v>
      </c>
      <c r="H7588" s="34">
        <f>CONVERT(INDEX(Htg_StPt_Sch_EZ!$C$4:$I$27,MATCH(Schedules_8760!$C7588,Htg_StPt_Sch_EZ!$B$4:$B$27,0),MATCH(Schedules_8760!$F7588,Htg_StPt_Sch_EZ!$C$3:$I$3,0)),"F","C")</f>
        <v>20.555555555555554</v>
      </c>
      <c r="I7588" s="34">
        <f>CONVERT(INDEX(Htg_StPt_Sch_EZ!$C$31:$I$54,MATCH(Schedules_8760!$C7588,Htg_StPt_Sch_EZ!$B$31:$B$54,0),MATCH(Schedules_8760!$F7588,Htg_StPt_Sch_EZ!$C$30:$I$30,0)),"F","C")</f>
        <v>19.444444444444443</v>
      </c>
      <c r="J7588" s="34">
        <f>CONVERT(INDEX(Clg_StPt_Sch_EZ!$C$4:$I$27,MATCH(Schedules_8760!$C7588,Clg_StPt_Sch_EZ!$B$4:$B$27,0),MATCH(Schedules_8760!$F7588,Clg_StPt_Sch_EZ!$C$3:$I$3,0)),"F","C")</f>
        <v>25.555555555555554</v>
      </c>
      <c r="K7588" s="34">
        <f>CONVERT(INDEX(Clg_StPt_Sch_EZ!$C$31:$I$54,MATCH(Schedules_8760!$C7588,Clg_StPt_Sch_EZ!$B$31:$B$54,0),MATCH(Schedules_8760!$F7588,Clg_StPt_Sch_EZ!$C$30:$I$30,0)),"F","C")</f>
        <v>28.333333333333332</v>
      </c>
      <c r="L7588" s="34">
        <f>CONVERT(INDEX(DHW_StPt_Sch_EZ!$C$4:$I$27,MATCH(Schedules_8760!$C7588,DHW_StPt_Sch_EZ!$B$4:$B$27,0),MATCH(Schedules_8760!$F7588,DHW_StPt_Sch_EZ!$C$3:$I$3,0)),"F","C")</f>
        <v>53.333333333333329</v>
      </c>
      <c r="M7588" s="34">
        <f>CONVERT(INDEX(DHW_StPt_Sch_EZ!$C$31:$I$54,MATCH(Schedules_8760!$C7588,DHW_StPt_Sch_EZ!$B$31:$B$54,0),MATCH(Schedules_8760!$F7588,DHW_StPt_Sch_EZ!$C$30:$I$30,0)),"F","C")</f>
        <v>53.333333333333329</v>
      </c>
      <c r="N7588" s="12"/>
      <c r="O7588" s="12"/>
      <c r="P7588" s="12"/>
    </row>
    <row r="7589" spans="1:16" x14ac:dyDescent="0.25">
      <c r="A7589" s="35">
        <v>7588</v>
      </c>
      <c r="B7589" s="89">
        <v>317.125</v>
      </c>
      <c r="C7589" s="35">
        <f t="shared" si="590"/>
        <v>4</v>
      </c>
      <c r="D7589" s="35">
        <f t="shared" si="593"/>
        <v>317</v>
      </c>
      <c r="E7589" s="35">
        <f t="shared" si="594"/>
        <v>2</v>
      </c>
      <c r="F7589" s="35" t="str">
        <f t="shared" si="591"/>
        <v>Monday</v>
      </c>
      <c r="G7589" s="35">
        <f t="shared" si="592"/>
        <v>11</v>
      </c>
      <c r="H7589" s="34">
        <f>CONVERT(INDEX(Htg_StPt_Sch_EZ!$C$4:$I$27,MATCH(Schedules_8760!$C7589,Htg_StPt_Sch_EZ!$B$4:$B$27,0),MATCH(Schedules_8760!$F7589,Htg_StPt_Sch_EZ!$C$3:$I$3,0)),"F","C")</f>
        <v>20.555555555555554</v>
      </c>
      <c r="I7589" s="34">
        <f>CONVERT(INDEX(Htg_StPt_Sch_EZ!$C$31:$I$54,MATCH(Schedules_8760!$C7589,Htg_StPt_Sch_EZ!$B$31:$B$54,0),MATCH(Schedules_8760!$F7589,Htg_StPt_Sch_EZ!$C$30:$I$30,0)),"F","C")</f>
        <v>19.444444444444443</v>
      </c>
      <c r="J7589" s="34">
        <f>CONVERT(INDEX(Clg_StPt_Sch_EZ!$C$4:$I$27,MATCH(Schedules_8760!$C7589,Clg_StPt_Sch_EZ!$B$4:$B$27,0),MATCH(Schedules_8760!$F7589,Clg_StPt_Sch_EZ!$C$3:$I$3,0)),"F","C")</f>
        <v>25.555555555555554</v>
      </c>
      <c r="K7589" s="34">
        <f>CONVERT(INDEX(Clg_StPt_Sch_EZ!$C$31:$I$54,MATCH(Schedules_8760!$C7589,Clg_StPt_Sch_EZ!$B$31:$B$54,0),MATCH(Schedules_8760!$F7589,Clg_StPt_Sch_EZ!$C$30:$I$30,0)),"F","C")</f>
        <v>28.333333333333332</v>
      </c>
      <c r="L7589" s="34">
        <f>CONVERT(INDEX(DHW_StPt_Sch_EZ!$C$4:$I$27,MATCH(Schedules_8760!$C7589,DHW_StPt_Sch_EZ!$B$4:$B$27,0),MATCH(Schedules_8760!$F7589,DHW_StPt_Sch_EZ!$C$3:$I$3,0)),"F","C")</f>
        <v>53.333333333333329</v>
      </c>
      <c r="M7589" s="34">
        <f>CONVERT(INDEX(DHW_StPt_Sch_EZ!$C$31:$I$54,MATCH(Schedules_8760!$C7589,DHW_StPt_Sch_EZ!$B$31:$B$54,0),MATCH(Schedules_8760!$F7589,DHW_StPt_Sch_EZ!$C$30:$I$30,0)),"F","C")</f>
        <v>53.333333333333329</v>
      </c>
      <c r="N7589" s="12"/>
      <c r="O7589" s="12"/>
      <c r="P7589" s="12"/>
    </row>
    <row r="7590" spans="1:16" x14ac:dyDescent="0.25">
      <c r="A7590" s="35">
        <v>7589</v>
      </c>
      <c r="B7590" s="89">
        <v>317.16666666666669</v>
      </c>
      <c r="C7590" s="35">
        <f t="shared" si="590"/>
        <v>5</v>
      </c>
      <c r="D7590" s="35">
        <f t="shared" si="593"/>
        <v>317</v>
      </c>
      <c r="E7590" s="35">
        <f t="shared" si="594"/>
        <v>2</v>
      </c>
      <c r="F7590" s="35" t="str">
        <f t="shared" si="591"/>
        <v>Monday</v>
      </c>
      <c r="G7590" s="35">
        <f t="shared" si="592"/>
        <v>11</v>
      </c>
      <c r="H7590" s="34">
        <f>CONVERT(INDEX(Htg_StPt_Sch_EZ!$C$4:$I$27,MATCH(Schedules_8760!$C7590,Htg_StPt_Sch_EZ!$B$4:$B$27,0),MATCH(Schedules_8760!$F7590,Htg_StPt_Sch_EZ!$C$3:$I$3,0)),"F","C")</f>
        <v>20.555555555555554</v>
      </c>
      <c r="I7590" s="34">
        <f>CONVERT(INDEX(Htg_StPt_Sch_EZ!$C$31:$I$54,MATCH(Schedules_8760!$C7590,Htg_StPt_Sch_EZ!$B$31:$B$54,0),MATCH(Schedules_8760!$F7590,Htg_StPt_Sch_EZ!$C$30:$I$30,0)),"F","C")</f>
        <v>19.444444444444443</v>
      </c>
      <c r="J7590" s="34">
        <f>CONVERT(INDEX(Clg_StPt_Sch_EZ!$C$4:$I$27,MATCH(Schedules_8760!$C7590,Clg_StPt_Sch_EZ!$B$4:$B$27,0),MATCH(Schedules_8760!$F7590,Clg_StPt_Sch_EZ!$C$3:$I$3,0)),"F","C")</f>
        <v>25.555555555555554</v>
      </c>
      <c r="K7590" s="34">
        <f>CONVERT(INDEX(Clg_StPt_Sch_EZ!$C$31:$I$54,MATCH(Schedules_8760!$C7590,Clg_StPt_Sch_EZ!$B$31:$B$54,0),MATCH(Schedules_8760!$F7590,Clg_StPt_Sch_EZ!$C$30:$I$30,0)),"F","C")</f>
        <v>28.333333333333332</v>
      </c>
      <c r="L7590" s="34">
        <f>CONVERT(INDEX(DHW_StPt_Sch_EZ!$C$4:$I$27,MATCH(Schedules_8760!$C7590,DHW_StPt_Sch_EZ!$B$4:$B$27,0),MATCH(Schedules_8760!$F7590,DHW_StPt_Sch_EZ!$C$3:$I$3,0)),"F","C")</f>
        <v>53.333333333333329</v>
      </c>
      <c r="M7590" s="34">
        <f>CONVERT(INDEX(DHW_StPt_Sch_EZ!$C$31:$I$54,MATCH(Schedules_8760!$C7590,DHW_StPt_Sch_EZ!$B$31:$B$54,0),MATCH(Schedules_8760!$F7590,DHW_StPt_Sch_EZ!$C$30:$I$30,0)),"F","C")</f>
        <v>53.333333333333329</v>
      </c>
      <c r="N7590" s="12"/>
      <c r="O7590" s="12"/>
      <c r="P7590" s="12"/>
    </row>
    <row r="7591" spans="1:16" x14ac:dyDescent="0.25">
      <c r="A7591" s="35">
        <v>7590</v>
      </c>
      <c r="B7591" s="89">
        <v>317.20833333333331</v>
      </c>
      <c r="C7591" s="35">
        <f t="shared" si="590"/>
        <v>6</v>
      </c>
      <c r="D7591" s="35">
        <f t="shared" si="593"/>
        <v>317</v>
      </c>
      <c r="E7591" s="35">
        <f t="shared" si="594"/>
        <v>2</v>
      </c>
      <c r="F7591" s="35" t="str">
        <f t="shared" si="591"/>
        <v>Monday</v>
      </c>
      <c r="G7591" s="35">
        <f t="shared" si="592"/>
        <v>11</v>
      </c>
      <c r="H7591" s="34">
        <f>CONVERT(INDEX(Htg_StPt_Sch_EZ!$C$4:$I$27,MATCH(Schedules_8760!$C7591,Htg_StPt_Sch_EZ!$B$4:$B$27,0),MATCH(Schedules_8760!$F7591,Htg_StPt_Sch_EZ!$C$3:$I$3,0)),"F","C")</f>
        <v>20.555555555555554</v>
      </c>
      <c r="I7591" s="34">
        <f>CONVERT(INDEX(Htg_StPt_Sch_EZ!$C$31:$I$54,MATCH(Schedules_8760!$C7591,Htg_StPt_Sch_EZ!$B$31:$B$54,0),MATCH(Schedules_8760!$F7591,Htg_StPt_Sch_EZ!$C$30:$I$30,0)),"F","C")</f>
        <v>19.444444444444443</v>
      </c>
      <c r="J7591" s="34">
        <f>CONVERT(INDEX(Clg_StPt_Sch_EZ!$C$4:$I$27,MATCH(Schedules_8760!$C7591,Clg_StPt_Sch_EZ!$B$4:$B$27,0),MATCH(Schedules_8760!$F7591,Clg_StPt_Sch_EZ!$C$3:$I$3,0)),"F","C")</f>
        <v>25.555555555555554</v>
      </c>
      <c r="K7591" s="34">
        <f>CONVERT(INDEX(Clg_StPt_Sch_EZ!$C$31:$I$54,MATCH(Schedules_8760!$C7591,Clg_StPt_Sch_EZ!$B$31:$B$54,0),MATCH(Schedules_8760!$F7591,Clg_StPt_Sch_EZ!$C$30:$I$30,0)),"F","C")</f>
        <v>28.333333333333332</v>
      </c>
      <c r="L7591" s="34">
        <f>CONVERT(INDEX(DHW_StPt_Sch_EZ!$C$4:$I$27,MATCH(Schedules_8760!$C7591,DHW_StPt_Sch_EZ!$B$4:$B$27,0),MATCH(Schedules_8760!$F7591,DHW_StPt_Sch_EZ!$C$3:$I$3,0)),"F","C")</f>
        <v>53.333333333333329</v>
      </c>
      <c r="M7591" s="34">
        <f>CONVERT(INDEX(DHW_StPt_Sch_EZ!$C$31:$I$54,MATCH(Schedules_8760!$C7591,DHW_StPt_Sch_EZ!$B$31:$B$54,0),MATCH(Schedules_8760!$F7591,DHW_StPt_Sch_EZ!$C$30:$I$30,0)),"F","C")</f>
        <v>53.333333333333329</v>
      </c>
      <c r="N7591" s="12"/>
      <c r="O7591" s="12"/>
      <c r="P7591" s="12"/>
    </row>
    <row r="7592" spans="1:16" x14ac:dyDescent="0.25">
      <c r="A7592" s="35">
        <v>7591</v>
      </c>
      <c r="B7592" s="89">
        <v>317.25</v>
      </c>
      <c r="C7592" s="35">
        <f t="shared" si="590"/>
        <v>7</v>
      </c>
      <c r="D7592" s="35">
        <f t="shared" si="593"/>
        <v>317</v>
      </c>
      <c r="E7592" s="35">
        <f t="shared" si="594"/>
        <v>2</v>
      </c>
      <c r="F7592" s="35" t="str">
        <f t="shared" si="591"/>
        <v>Monday</v>
      </c>
      <c r="G7592" s="35">
        <f t="shared" si="592"/>
        <v>11</v>
      </c>
      <c r="H7592" s="34">
        <f>CONVERT(INDEX(Htg_StPt_Sch_EZ!$C$4:$I$27,MATCH(Schedules_8760!$C7592,Htg_StPt_Sch_EZ!$B$4:$B$27,0),MATCH(Schedules_8760!$F7592,Htg_StPt_Sch_EZ!$C$3:$I$3,0)),"F","C")</f>
        <v>20.555555555555554</v>
      </c>
      <c r="I7592" s="34">
        <f>CONVERT(INDEX(Htg_StPt_Sch_EZ!$C$31:$I$54,MATCH(Schedules_8760!$C7592,Htg_StPt_Sch_EZ!$B$31:$B$54,0),MATCH(Schedules_8760!$F7592,Htg_StPt_Sch_EZ!$C$30:$I$30,0)),"F","C")</f>
        <v>19.444444444444443</v>
      </c>
      <c r="J7592" s="34">
        <f>CONVERT(INDEX(Clg_StPt_Sch_EZ!$C$4:$I$27,MATCH(Schedules_8760!$C7592,Clg_StPt_Sch_EZ!$B$4:$B$27,0),MATCH(Schedules_8760!$F7592,Clg_StPt_Sch_EZ!$C$3:$I$3,0)),"F","C")</f>
        <v>25.555555555555554</v>
      </c>
      <c r="K7592" s="34">
        <f>CONVERT(INDEX(Clg_StPt_Sch_EZ!$C$31:$I$54,MATCH(Schedules_8760!$C7592,Clg_StPt_Sch_EZ!$B$31:$B$54,0),MATCH(Schedules_8760!$F7592,Clg_StPt_Sch_EZ!$C$30:$I$30,0)),"F","C")</f>
        <v>28.333333333333332</v>
      </c>
      <c r="L7592" s="34">
        <f>CONVERT(INDEX(DHW_StPt_Sch_EZ!$C$4:$I$27,MATCH(Schedules_8760!$C7592,DHW_StPt_Sch_EZ!$B$4:$B$27,0),MATCH(Schedules_8760!$F7592,DHW_StPt_Sch_EZ!$C$3:$I$3,0)),"F","C")</f>
        <v>53.333333333333329</v>
      </c>
      <c r="M7592" s="34">
        <f>CONVERT(INDEX(DHW_StPt_Sch_EZ!$C$31:$I$54,MATCH(Schedules_8760!$C7592,DHW_StPt_Sch_EZ!$B$31:$B$54,0),MATCH(Schedules_8760!$F7592,DHW_StPt_Sch_EZ!$C$30:$I$30,0)),"F","C")</f>
        <v>53.333333333333329</v>
      </c>
      <c r="N7592" s="12"/>
      <c r="O7592" s="12"/>
      <c r="P7592" s="12"/>
    </row>
    <row r="7593" spans="1:16" x14ac:dyDescent="0.25">
      <c r="A7593" s="35">
        <v>7592</v>
      </c>
      <c r="B7593" s="89">
        <v>317.29166666666669</v>
      </c>
      <c r="C7593" s="35">
        <f t="shared" si="590"/>
        <v>8</v>
      </c>
      <c r="D7593" s="35">
        <f t="shared" si="593"/>
        <v>317</v>
      </c>
      <c r="E7593" s="35">
        <f t="shared" si="594"/>
        <v>2</v>
      </c>
      <c r="F7593" s="35" t="str">
        <f t="shared" si="591"/>
        <v>Monday</v>
      </c>
      <c r="G7593" s="35">
        <f t="shared" si="592"/>
        <v>11</v>
      </c>
      <c r="H7593" s="34">
        <f>CONVERT(INDEX(Htg_StPt_Sch_EZ!$C$4:$I$27,MATCH(Schedules_8760!$C7593,Htg_StPt_Sch_EZ!$B$4:$B$27,0),MATCH(Schedules_8760!$F7593,Htg_StPt_Sch_EZ!$C$3:$I$3,0)),"F","C")</f>
        <v>20.555555555555554</v>
      </c>
      <c r="I7593" s="34">
        <f>CONVERT(INDEX(Htg_StPt_Sch_EZ!$C$31:$I$54,MATCH(Schedules_8760!$C7593,Htg_StPt_Sch_EZ!$B$31:$B$54,0),MATCH(Schedules_8760!$F7593,Htg_StPt_Sch_EZ!$C$30:$I$30,0)),"F","C")</f>
        <v>19.444444444444443</v>
      </c>
      <c r="J7593" s="34">
        <f>CONVERT(INDEX(Clg_StPt_Sch_EZ!$C$4:$I$27,MATCH(Schedules_8760!$C7593,Clg_StPt_Sch_EZ!$B$4:$B$27,0),MATCH(Schedules_8760!$F7593,Clg_StPt_Sch_EZ!$C$3:$I$3,0)),"F","C")</f>
        <v>25.555555555555554</v>
      </c>
      <c r="K7593" s="34">
        <f>CONVERT(INDEX(Clg_StPt_Sch_EZ!$C$31:$I$54,MATCH(Schedules_8760!$C7593,Clg_StPt_Sch_EZ!$B$31:$B$54,0),MATCH(Schedules_8760!$F7593,Clg_StPt_Sch_EZ!$C$30:$I$30,0)),"F","C")</f>
        <v>25</v>
      </c>
      <c r="L7593" s="34">
        <f>CONVERT(INDEX(DHW_StPt_Sch_EZ!$C$4:$I$27,MATCH(Schedules_8760!$C7593,DHW_StPt_Sch_EZ!$B$4:$B$27,0),MATCH(Schedules_8760!$F7593,DHW_StPt_Sch_EZ!$C$3:$I$3,0)),"F","C")</f>
        <v>53.333333333333329</v>
      </c>
      <c r="M7593" s="34">
        <f>CONVERT(INDEX(DHW_StPt_Sch_EZ!$C$31:$I$54,MATCH(Schedules_8760!$C7593,DHW_StPt_Sch_EZ!$B$31:$B$54,0),MATCH(Schedules_8760!$F7593,DHW_StPt_Sch_EZ!$C$30:$I$30,0)),"F","C")</f>
        <v>53.333333333333329</v>
      </c>
      <c r="N7593" s="12"/>
      <c r="O7593" s="12"/>
      <c r="P7593" s="12"/>
    </row>
    <row r="7594" spans="1:16" x14ac:dyDescent="0.25">
      <c r="A7594" s="35">
        <v>7593</v>
      </c>
      <c r="B7594" s="89">
        <v>317.33333333333331</v>
      </c>
      <c r="C7594" s="35">
        <f t="shared" si="590"/>
        <v>9</v>
      </c>
      <c r="D7594" s="35">
        <f t="shared" si="593"/>
        <v>317</v>
      </c>
      <c r="E7594" s="35">
        <f t="shared" si="594"/>
        <v>2</v>
      </c>
      <c r="F7594" s="35" t="str">
        <f t="shared" si="591"/>
        <v>Monday</v>
      </c>
      <c r="G7594" s="35">
        <f t="shared" si="592"/>
        <v>11</v>
      </c>
      <c r="H7594" s="34">
        <f>CONVERT(INDEX(Htg_StPt_Sch_EZ!$C$4:$I$27,MATCH(Schedules_8760!$C7594,Htg_StPt_Sch_EZ!$B$4:$B$27,0),MATCH(Schedules_8760!$F7594,Htg_StPt_Sch_EZ!$C$3:$I$3,0)),"F","C")</f>
        <v>20.555555555555554</v>
      </c>
      <c r="I7594" s="34">
        <f>CONVERT(INDEX(Htg_StPt_Sch_EZ!$C$31:$I$54,MATCH(Schedules_8760!$C7594,Htg_StPt_Sch_EZ!$B$31:$B$54,0),MATCH(Schedules_8760!$F7594,Htg_StPt_Sch_EZ!$C$30:$I$30,0)),"F","C")</f>
        <v>19.444444444444443</v>
      </c>
      <c r="J7594" s="34">
        <f>CONVERT(INDEX(Clg_StPt_Sch_EZ!$C$4:$I$27,MATCH(Schedules_8760!$C7594,Clg_StPt_Sch_EZ!$B$4:$B$27,0),MATCH(Schedules_8760!$F7594,Clg_StPt_Sch_EZ!$C$3:$I$3,0)),"F","C")</f>
        <v>25.555555555555554</v>
      </c>
      <c r="K7594" s="34">
        <f>CONVERT(INDEX(Clg_StPt_Sch_EZ!$C$31:$I$54,MATCH(Schedules_8760!$C7594,Clg_StPt_Sch_EZ!$B$31:$B$54,0),MATCH(Schedules_8760!$F7594,Clg_StPt_Sch_EZ!$C$30:$I$30,0)),"F","C")</f>
        <v>25</v>
      </c>
      <c r="L7594" s="34">
        <f>CONVERT(INDEX(DHW_StPt_Sch_EZ!$C$4:$I$27,MATCH(Schedules_8760!$C7594,DHW_StPt_Sch_EZ!$B$4:$B$27,0),MATCH(Schedules_8760!$F7594,DHW_StPt_Sch_EZ!$C$3:$I$3,0)),"F","C")</f>
        <v>53.333333333333329</v>
      </c>
      <c r="M7594" s="34">
        <f>CONVERT(INDEX(DHW_StPt_Sch_EZ!$C$31:$I$54,MATCH(Schedules_8760!$C7594,DHW_StPt_Sch_EZ!$B$31:$B$54,0),MATCH(Schedules_8760!$F7594,DHW_StPt_Sch_EZ!$C$30:$I$30,0)),"F","C")</f>
        <v>53.333333333333329</v>
      </c>
      <c r="N7594" s="12"/>
      <c r="O7594" s="12"/>
      <c r="P7594" s="12"/>
    </row>
    <row r="7595" spans="1:16" x14ac:dyDescent="0.25">
      <c r="A7595" s="35">
        <v>7594</v>
      </c>
      <c r="B7595" s="89">
        <v>317.375</v>
      </c>
      <c r="C7595" s="35">
        <f t="shared" si="590"/>
        <v>10</v>
      </c>
      <c r="D7595" s="35">
        <f t="shared" si="593"/>
        <v>317</v>
      </c>
      <c r="E7595" s="35">
        <f t="shared" si="594"/>
        <v>2</v>
      </c>
      <c r="F7595" s="35" t="str">
        <f t="shared" si="591"/>
        <v>Monday</v>
      </c>
      <c r="G7595" s="35">
        <f t="shared" si="592"/>
        <v>11</v>
      </c>
      <c r="H7595" s="34">
        <f>CONVERT(INDEX(Htg_StPt_Sch_EZ!$C$4:$I$27,MATCH(Schedules_8760!$C7595,Htg_StPt_Sch_EZ!$B$4:$B$27,0),MATCH(Schedules_8760!$F7595,Htg_StPt_Sch_EZ!$C$3:$I$3,0)),"F","C")</f>
        <v>20.555555555555554</v>
      </c>
      <c r="I7595" s="34">
        <f>CONVERT(INDEX(Htg_StPt_Sch_EZ!$C$31:$I$54,MATCH(Schedules_8760!$C7595,Htg_StPt_Sch_EZ!$B$31:$B$54,0),MATCH(Schedules_8760!$F7595,Htg_StPt_Sch_EZ!$C$30:$I$30,0)),"F","C")</f>
        <v>19.444444444444443</v>
      </c>
      <c r="J7595" s="34">
        <f>CONVERT(INDEX(Clg_StPt_Sch_EZ!$C$4:$I$27,MATCH(Schedules_8760!$C7595,Clg_StPt_Sch_EZ!$B$4:$B$27,0),MATCH(Schedules_8760!$F7595,Clg_StPt_Sch_EZ!$C$3:$I$3,0)),"F","C")</f>
        <v>25.555555555555554</v>
      </c>
      <c r="K7595" s="34">
        <f>CONVERT(INDEX(Clg_StPt_Sch_EZ!$C$31:$I$54,MATCH(Schedules_8760!$C7595,Clg_StPt_Sch_EZ!$B$31:$B$54,0),MATCH(Schedules_8760!$F7595,Clg_StPt_Sch_EZ!$C$30:$I$30,0)),"F","C")</f>
        <v>25</v>
      </c>
      <c r="L7595" s="34">
        <f>CONVERT(INDEX(DHW_StPt_Sch_EZ!$C$4:$I$27,MATCH(Schedules_8760!$C7595,DHW_StPt_Sch_EZ!$B$4:$B$27,0),MATCH(Schedules_8760!$F7595,DHW_StPt_Sch_EZ!$C$3:$I$3,0)),"F","C")</f>
        <v>53.333333333333329</v>
      </c>
      <c r="M7595" s="34">
        <f>CONVERT(INDEX(DHW_StPt_Sch_EZ!$C$31:$I$54,MATCH(Schedules_8760!$C7595,DHW_StPt_Sch_EZ!$B$31:$B$54,0),MATCH(Schedules_8760!$F7595,DHW_StPt_Sch_EZ!$C$30:$I$30,0)),"F","C")</f>
        <v>53.333333333333329</v>
      </c>
      <c r="N7595" s="12"/>
      <c r="O7595" s="12"/>
      <c r="P7595" s="12"/>
    </row>
    <row r="7596" spans="1:16" x14ac:dyDescent="0.25">
      <c r="A7596" s="35">
        <v>7595</v>
      </c>
      <c r="B7596" s="89">
        <v>317.41666666666669</v>
      </c>
      <c r="C7596" s="35">
        <f t="shared" si="590"/>
        <v>11</v>
      </c>
      <c r="D7596" s="35">
        <f t="shared" si="593"/>
        <v>317</v>
      </c>
      <c r="E7596" s="35">
        <f t="shared" si="594"/>
        <v>2</v>
      </c>
      <c r="F7596" s="35" t="str">
        <f t="shared" si="591"/>
        <v>Monday</v>
      </c>
      <c r="G7596" s="35">
        <f t="shared" si="592"/>
        <v>11</v>
      </c>
      <c r="H7596" s="34">
        <f>CONVERT(INDEX(Htg_StPt_Sch_EZ!$C$4:$I$27,MATCH(Schedules_8760!$C7596,Htg_StPt_Sch_EZ!$B$4:$B$27,0),MATCH(Schedules_8760!$F7596,Htg_StPt_Sch_EZ!$C$3:$I$3,0)),"F","C")</f>
        <v>20.555555555555554</v>
      </c>
      <c r="I7596" s="34">
        <f>CONVERT(INDEX(Htg_StPt_Sch_EZ!$C$31:$I$54,MATCH(Schedules_8760!$C7596,Htg_StPt_Sch_EZ!$B$31:$B$54,0),MATCH(Schedules_8760!$F7596,Htg_StPt_Sch_EZ!$C$30:$I$30,0)),"F","C")</f>
        <v>19.444444444444443</v>
      </c>
      <c r="J7596" s="34">
        <f>CONVERT(INDEX(Clg_StPt_Sch_EZ!$C$4:$I$27,MATCH(Schedules_8760!$C7596,Clg_StPt_Sch_EZ!$B$4:$B$27,0),MATCH(Schedules_8760!$F7596,Clg_StPt_Sch_EZ!$C$3:$I$3,0)),"F","C")</f>
        <v>25.555555555555554</v>
      </c>
      <c r="K7596" s="34">
        <f>CONVERT(INDEX(Clg_StPt_Sch_EZ!$C$31:$I$54,MATCH(Schedules_8760!$C7596,Clg_StPt_Sch_EZ!$B$31:$B$54,0),MATCH(Schedules_8760!$F7596,Clg_StPt_Sch_EZ!$C$30:$I$30,0)),"F","C")</f>
        <v>25</v>
      </c>
      <c r="L7596" s="34">
        <f>CONVERT(INDEX(DHW_StPt_Sch_EZ!$C$4:$I$27,MATCH(Schedules_8760!$C7596,DHW_StPt_Sch_EZ!$B$4:$B$27,0),MATCH(Schedules_8760!$F7596,DHW_StPt_Sch_EZ!$C$3:$I$3,0)),"F","C")</f>
        <v>53.333333333333329</v>
      </c>
      <c r="M7596" s="34">
        <f>CONVERT(INDEX(DHW_StPt_Sch_EZ!$C$31:$I$54,MATCH(Schedules_8760!$C7596,DHW_StPt_Sch_EZ!$B$31:$B$54,0),MATCH(Schedules_8760!$F7596,DHW_StPt_Sch_EZ!$C$30:$I$30,0)),"F","C")</f>
        <v>53.333333333333329</v>
      </c>
      <c r="N7596" s="12"/>
      <c r="O7596" s="12"/>
      <c r="P7596" s="12"/>
    </row>
    <row r="7597" spans="1:16" x14ac:dyDescent="0.25">
      <c r="A7597" s="35">
        <v>7596</v>
      </c>
      <c r="B7597" s="89">
        <v>317.45833333333331</v>
      </c>
      <c r="C7597" s="35">
        <f t="shared" si="590"/>
        <v>12</v>
      </c>
      <c r="D7597" s="35">
        <f t="shared" si="593"/>
        <v>317</v>
      </c>
      <c r="E7597" s="35">
        <f t="shared" si="594"/>
        <v>2</v>
      </c>
      <c r="F7597" s="35" t="str">
        <f t="shared" si="591"/>
        <v>Monday</v>
      </c>
      <c r="G7597" s="35">
        <f t="shared" si="592"/>
        <v>11</v>
      </c>
      <c r="H7597" s="34">
        <f>CONVERT(INDEX(Htg_StPt_Sch_EZ!$C$4:$I$27,MATCH(Schedules_8760!$C7597,Htg_StPt_Sch_EZ!$B$4:$B$27,0),MATCH(Schedules_8760!$F7597,Htg_StPt_Sch_EZ!$C$3:$I$3,0)),"F","C")</f>
        <v>20.555555555555554</v>
      </c>
      <c r="I7597" s="34">
        <f>CONVERT(INDEX(Htg_StPt_Sch_EZ!$C$31:$I$54,MATCH(Schedules_8760!$C7597,Htg_StPt_Sch_EZ!$B$31:$B$54,0),MATCH(Schedules_8760!$F7597,Htg_StPt_Sch_EZ!$C$30:$I$30,0)),"F","C")</f>
        <v>19.444444444444443</v>
      </c>
      <c r="J7597" s="34">
        <f>CONVERT(INDEX(Clg_StPt_Sch_EZ!$C$4:$I$27,MATCH(Schedules_8760!$C7597,Clg_StPt_Sch_EZ!$B$4:$B$27,0),MATCH(Schedules_8760!$F7597,Clg_StPt_Sch_EZ!$C$3:$I$3,0)),"F","C")</f>
        <v>25.555555555555554</v>
      </c>
      <c r="K7597" s="34">
        <f>CONVERT(INDEX(Clg_StPt_Sch_EZ!$C$31:$I$54,MATCH(Schedules_8760!$C7597,Clg_StPt_Sch_EZ!$B$31:$B$54,0),MATCH(Schedules_8760!$F7597,Clg_StPt_Sch_EZ!$C$30:$I$30,0)),"F","C")</f>
        <v>25</v>
      </c>
      <c r="L7597" s="34">
        <f>CONVERT(INDEX(DHW_StPt_Sch_EZ!$C$4:$I$27,MATCH(Schedules_8760!$C7597,DHW_StPt_Sch_EZ!$B$4:$B$27,0),MATCH(Schedules_8760!$F7597,DHW_StPt_Sch_EZ!$C$3:$I$3,0)),"F","C")</f>
        <v>53.333333333333329</v>
      </c>
      <c r="M7597" s="34">
        <f>CONVERT(INDEX(DHW_StPt_Sch_EZ!$C$31:$I$54,MATCH(Schedules_8760!$C7597,DHW_StPt_Sch_EZ!$B$31:$B$54,0),MATCH(Schedules_8760!$F7597,DHW_StPt_Sch_EZ!$C$30:$I$30,0)),"F","C")</f>
        <v>53.333333333333329</v>
      </c>
      <c r="N7597" s="12"/>
      <c r="O7597" s="12"/>
      <c r="P7597" s="12"/>
    </row>
    <row r="7598" spans="1:16" x14ac:dyDescent="0.25">
      <c r="A7598" s="35">
        <v>7597</v>
      </c>
      <c r="B7598" s="89">
        <v>317.5</v>
      </c>
      <c r="C7598" s="35">
        <f t="shared" si="590"/>
        <v>13</v>
      </c>
      <c r="D7598" s="35">
        <f t="shared" si="593"/>
        <v>317</v>
      </c>
      <c r="E7598" s="35">
        <f t="shared" si="594"/>
        <v>2</v>
      </c>
      <c r="F7598" s="35" t="str">
        <f t="shared" si="591"/>
        <v>Monday</v>
      </c>
      <c r="G7598" s="35">
        <f t="shared" si="592"/>
        <v>11</v>
      </c>
      <c r="H7598" s="34">
        <f>CONVERT(INDEX(Htg_StPt_Sch_EZ!$C$4:$I$27,MATCH(Schedules_8760!$C7598,Htg_StPt_Sch_EZ!$B$4:$B$27,0),MATCH(Schedules_8760!$F7598,Htg_StPt_Sch_EZ!$C$3:$I$3,0)),"F","C")</f>
        <v>20.555555555555554</v>
      </c>
      <c r="I7598" s="34">
        <f>CONVERT(INDEX(Htg_StPt_Sch_EZ!$C$31:$I$54,MATCH(Schedules_8760!$C7598,Htg_StPt_Sch_EZ!$B$31:$B$54,0),MATCH(Schedules_8760!$F7598,Htg_StPt_Sch_EZ!$C$30:$I$30,0)),"F","C")</f>
        <v>19.444444444444443</v>
      </c>
      <c r="J7598" s="34">
        <f>CONVERT(INDEX(Clg_StPt_Sch_EZ!$C$4:$I$27,MATCH(Schedules_8760!$C7598,Clg_StPt_Sch_EZ!$B$4:$B$27,0),MATCH(Schedules_8760!$F7598,Clg_StPt_Sch_EZ!$C$3:$I$3,0)),"F","C")</f>
        <v>25.555555555555554</v>
      </c>
      <c r="K7598" s="34">
        <f>CONVERT(INDEX(Clg_StPt_Sch_EZ!$C$31:$I$54,MATCH(Schedules_8760!$C7598,Clg_StPt_Sch_EZ!$B$31:$B$54,0),MATCH(Schedules_8760!$F7598,Clg_StPt_Sch_EZ!$C$30:$I$30,0)),"F","C")</f>
        <v>25</v>
      </c>
      <c r="L7598" s="34">
        <f>CONVERT(INDEX(DHW_StPt_Sch_EZ!$C$4:$I$27,MATCH(Schedules_8760!$C7598,DHW_StPt_Sch_EZ!$B$4:$B$27,0),MATCH(Schedules_8760!$F7598,DHW_StPt_Sch_EZ!$C$3:$I$3,0)),"F","C")</f>
        <v>53.333333333333329</v>
      </c>
      <c r="M7598" s="34">
        <f>CONVERT(INDEX(DHW_StPt_Sch_EZ!$C$31:$I$54,MATCH(Schedules_8760!$C7598,DHW_StPt_Sch_EZ!$B$31:$B$54,0),MATCH(Schedules_8760!$F7598,DHW_StPt_Sch_EZ!$C$30:$I$30,0)),"F","C")</f>
        <v>53.333333333333329</v>
      </c>
      <c r="N7598" s="12"/>
      <c r="O7598" s="12"/>
      <c r="P7598" s="12"/>
    </row>
    <row r="7599" spans="1:16" x14ac:dyDescent="0.25">
      <c r="A7599" s="35">
        <v>7598</v>
      </c>
      <c r="B7599" s="89">
        <v>317.54166666666669</v>
      </c>
      <c r="C7599" s="35">
        <f t="shared" si="590"/>
        <v>14</v>
      </c>
      <c r="D7599" s="35">
        <f t="shared" si="593"/>
        <v>317</v>
      </c>
      <c r="E7599" s="35">
        <f t="shared" si="594"/>
        <v>2</v>
      </c>
      <c r="F7599" s="35" t="str">
        <f t="shared" si="591"/>
        <v>Monday</v>
      </c>
      <c r="G7599" s="35">
        <f t="shared" si="592"/>
        <v>11</v>
      </c>
      <c r="H7599" s="34">
        <f>CONVERT(INDEX(Htg_StPt_Sch_EZ!$C$4:$I$27,MATCH(Schedules_8760!$C7599,Htg_StPt_Sch_EZ!$B$4:$B$27,0),MATCH(Schedules_8760!$F7599,Htg_StPt_Sch_EZ!$C$3:$I$3,0)),"F","C")</f>
        <v>20.555555555555554</v>
      </c>
      <c r="I7599" s="34">
        <f>CONVERT(INDEX(Htg_StPt_Sch_EZ!$C$31:$I$54,MATCH(Schedules_8760!$C7599,Htg_StPt_Sch_EZ!$B$31:$B$54,0),MATCH(Schedules_8760!$F7599,Htg_StPt_Sch_EZ!$C$30:$I$30,0)),"F","C")</f>
        <v>19.444444444444443</v>
      </c>
      <c r="J7599" s="34">
        <f>CONVERT(INDEX(Clg_StPt_Sch_EZ!$C$4:$I$27,MATCH(Schedules_8760!$C7599,Clg_StPt_Sch_EZ!$B$4:$B$27,0),MATCH(Schedules_8760!$F7599,Clg_StPt_Sch_EZ!$C$3:$I$3,0)),"F","C")</f>
        <v>25.555555555555554</v>
      </c>
      <c r="K7599" s="34">
        <f>CONVERT(INDEX(Clg_StPt_Sch_EZ!$C$31:$I$54,MATCH(Schedules_8760!$C7599,Clg_StPt_Sch_EZ!$B$31:$B$54,0),MATCH(Schedules_8760!$F7599,Clg_StPt_Sch_EZ!$C$30:$I$30,0)),"F","C")</f>
        <v>25</v>
      </c>
      <c r="L7599" s="34">
        <f>CONVERT(INDEX(DHW_StPt_Sch_EZ!$C$4:$I$27,MATCH(Schedules_8760!$C7599,DHW_StPt_Sch_EZ!$B$4:$B$27,0),MATCH(Schedules_8760!$F7599,DHW_StPt_Sch_EZ!$C$3:$I$3,0)),"F","C")</f>
        <v>53.333333333333329</v>
      </c>
      <c r="M7599" s="34">
        <f>CONVERT(INDEX(DHW_StPt_Sch_EZ!$C$31:$I$54,MATCH(Schedules_8760!$C7599,DHW_StPt_Sch_EZ!$B$31:$B$54,0),MATCH(Schedules_8760!$F7599,DHW_StPt_Sch_EZ!$C$30:$I$30,0)),"F","C")</f>
        <v>53.333333333333329</v>
      </c>
      <c r="N7599" s="12"/>
      <c r="O7599" s="12"/>
      <c r="P7599" s="12"/>
    </row>
    <row r="7600" spans="1:16" x14ac:dyDescent="0.25">
      <c r="A7600" s="35">
        <v>7599</v>
      </c>
      <c r="B7600" s="89">
        <v>317.58333333333331</v>
      </c>
      <c r="C7600" s="35">
        <f t="shared" si="590"/>
        <v>15</v>
      </c>
      <c r="D7600" s="35">
        <f t="shared" si="593"/>
        <v>317</v>
      </c>
      <c r="E7600" s="35">
        <f t="shared" si="594"/>
        <v>2</v>
      </c>
      <c r="F7600" s="35" t="str">
        <f t="shared" si="591"/>
        <v>Monday</v>
      </c>
      <c r="G7600" s="35">
        <f t="shared" si="592"/>
        <v>11</v>
      </c>
      <c r="H7600" s="34">
        <f>CONVERT(INDEX(Htg_StPt_Sch_EZ!$C$4:$I$27,MATCH(Schedules_8760!$C7600,Htg_StPt_Sch_EZ!$B$4:$B$27,0),MATCH(Schedules_8760!$F7600,Htg_StPt_Sch_EZ!$C$3:$I$3,0)),"F","C")</f>
        <v>20.555555555555554</v>
      </c>
      <c r="I7600" s="34">
        <f>CONVERT(INDEX(Htg_StPt_Sch_EZ!$C$31:$I$54,MATCH(Schedules_8760!$C7600,Htg_StPt_Sch_EZ!$B$31:$B$54,0),MATCH(Schedules_8760!$F7600,Htg_StPt_Sch_EZ!$C$30:$I$30,0)),"F","C")</f>
        <v>21.111111111111111</v>
      </c>
      <c r="J7600" s="34">
        <f>CONVERT(INDEX(Clg_StPt_Sch_EZ!$C$4:$I$27,MATCH(Schedules_8760!$C7600,Clg_StPt_Sch_EZ!$B$4:$B$27,0),MATCH(Schedules_8760!$F7600,Clg_StPt_Sch_EZ!$C$3:$I$3,0)),"F","C")</f>
        <v>25.555555555555554</v>
      </c>
      <c r="K7600" s="34">
        <f>CONVERT(INDEX(Clg_StPt_Sch_EZ!$C$31:$I$54,MATCH(Schedules_8760!$C7600,Clg_StPt_Sch_EZ!$B$31:$B$54,0),MATCH(Schedules_8760!$F7600,Clg_StPt_Sch_EZ!$C$30:$I$30,0)),"F","C")</f>
        <v>25</v>
      </c>
      <c r="L7600" s="34">
        <f>CONVERT(INDEX(DHW_StPt_Sch_EZ!$C$4:$I$27,MATCH(Schedules_8760!$C7600,DHW_StPt_Sch_EZ!$B$4:$B$27,0),MATCH(Schedules_8760!$F7600,DHW_StPt_Sch_EZ!$C$3:$I$3,0)),"F","C")</f>
        <v>53.333333333333329</v>
      </c>
      <c r="M7600" s="34">
        <f>CONVERT(INDEX(DHW_StPt_Sch_EZ!$C$31:$I$54,MATCH(Schedules_8760!$C7600,DHW_StPt_Sch_EZ!$B$31:$B$54,0),MATCH(Schedules_8760!$F7600,DHW_StPt_Sch_EZ!$C$30:$I$30,0)),"F","C")</f>
        <v>53.333333333333329</v>
      </c>
      <c r="N7600" s="12"/>
      <c r="O7600" s="12"/>
      <c r="P7600" s="12"/>
    </row>
    <row r="7601" spans="1:16" x14ac:dyDescent="0.25">
      <c r="A7601" s="35">
        <v>7600</v>
      </c>
      <c r="B7601" s="89">
        <v>317.625</v>
      </c>
      <c r="C7601" s="35">
        <f t="shared" si="590"/>
        <v>16</v>
      </c>
      <c r="D7601" s="35">
        <f t="shared" si="593"/>
        <v>317</v>
      </c>
      <c r="E7601" s="35">
        <f t="shared" si="594"/>
        <v>2</v>
      </c>
      <c r="F7601" s="35" t="str">
        <f t="shared" si="591"/>
        <v>Monday</v>
      </c>
      <c r="G7601" s="35">
        <f t="shared" si="592"/>
        <v>11</v>
      </c>
      <c r="H7601" s="34">
        <f>CONVERT(INDEX(Htg_StPt_Sch_EZ!$C$4:$I$27,MATCH(Schedules_8760!$C7601,Htg_StPt_Sch_EZ!$B$4:$B$27,0),MATCH(Schedules_8760!$F7601,Htg_StPt_Sch_EZ!$C$3:$I$3,0)),"F","C")</f>
        <v>20.555555555555554</v>
      </c>
      <c r="I7601" s="34">
        <f>CONVERT(INDEX(Htg_StPt_Sch_EZ!$C$31:$I$54,MATCH(Schedules_8760!$C7601,Htg_StPt_Sch_EZ!$B$31:$B$54,0),MATCH(Schedules_8760!$F7601,Htg_StPt_Sch_EZ!$C$30:$I$30,0)),"F","C")</f>
        <v>21.111111111111111</v>
      </c>
      <c r="J7601" s="34">
        <f>CONVERT(INDEX(Clg_StPt_Sch_EZ!$C$4:$I$27,MATCH(Schedules_8760!$C7601,Clg_StPt_Sch_EZ!$B$4:$B$27,0),MATCH(Schedules_8760!$F7601,Clg_StPt_Sch_EZ!$C$3:$I$3,0)),"F","C")</f>
        <v>25.555555555555554</v>
      </c>
      <c r="K7601" s="34">
        <f>CONVERT(INDEX(Clg_StPt_Sch_EZ!$C$31:$I$54,MATCH(Schedules_8760!$C7601,Clg_StPt_Sch_EZ!$B$31:$B$54,0),MATCH(Schedules_8760!$F7601,Clg_StPt_Sch_EZ!$C$30:$I$30,0)),"F","C")</f>
        <v>25</v>
      </c>
      <c r="L7601" s="34">
        <f>CONVERT(INDEX(DHW_StPt_Sch_EZ!$C$4:$I$27,MATCH(Schedules_8760!$C7601,DHW_StPt_Sch_EZ!$B$4:$B$27,0),MATCH(Schedules_8760!$F7601,DHW_StPt_Sch_EZ!$C$3:$I$3,0)),"F","C")</f>
        <v>53.333333333333329</v>
      </c>
      <c r="M7601" s="34">
        <f>CONVERT(INDEX(DHW_StPt_Sch_EZ!$C$31:$I$54,MATCH(Schedules_8760!$C7601,DHW_StPt_Sch_EZ!$B$31:$B$54,0),MATCH(Schedules_8760!$F7601,DHW_StPt_Sch_EZ!$C$30:$I$30,0)),"F","C")</f>
        <v>53.333333333333329</v>
      </c>
      <c r="N7601" s="12"/>
      <c r="O7601" s="12"/>
      <c r="P7601" s="12"/>
    </row>
    <row r="7602" spans="1:16" x14ac:dyDescent="0.25">
      <c r="A7602" s="35">
        <v>7601</v>
      </c>
      <c r="B7602" s="89">
        <v>317.66666666666669</v>
      </c>
      <c r="C7602" s="35">
        <f t="shared" si="590"/>
        <v>17</v>
      </c>
      <c r="D7602" s="35">
        <f t="shared" si="593"/>
        <v>317</v>
      </c>
      <c r="E7602" s="35">
        <f t="shared" si="594"/>
        <v>2</v>
      </c>
      <c r="F7602" s="35" t="str">
        <f t="shared" si="591"/>
        <v>Monday</v>
      </c>
      <c r="G7602" s="35">
        <f t="shared" si="592"/>
        <v>11</v>
      </c>
      <c r="H7602" s="34">
        <f>CONVERT(INDEX(Htg_StPt_Sch_EZ!$C$4:$I$27,MATCH(Schedules_8760!$C7602,Htg_StPt_Sch_EZ!$B$4:$B$27,0),MATCH(Schedules_8760!$F7602,Htg_StPt_Sch_EZ!$C$3:$I$3,0)),"F","C")</f>
        <v>20.555555555555554</v>
      </c>
      <c r="I7602" s="34">
        <f>CONVERT(INDEX(Htg_StPt_Sch_EZ!$C$31:$I$54,MATCH(Schedules_8760!$C7602,Htg_StPt_Sch_EZ!$B$31:$B$54,0),MATCH(Schedules_8760!$F7602,Htg_StPt_Sch_EZ!$C$30:$I$30,0)),"F","C")</f>
        <v>17.777777777777779</v>
      </c>
      <c r="J7602" s="34">
        <f>CONVERT(INDEX(Clg_StPt_Sch_EZ!$C$4:$I$27,MATCH(Schedules_8760!$C7602,Clg_StPt_Sch_EZ!$B$4:$B$27,0),MATCH(Schedules_8760!$F7602,Clg_StPt_Sch_EZ!$C$3:$I$3,0)),"F","C")</f>
        <v>25.555555555555554</v>
      </c>
      <c r="K7602" s="34">
        <f>CONVERT(INDEX(Clg_StPt_Sch_EZ!$C$31:$I$54,MATCH(Schedules_8760!$C7602,Clg_StPt_Sch_EZ!$B$31:$B$54,0),MATCH(Schedules_8760!$F7602,Clg_StPt_Sch_EZ!$C$30:$I$30,0)),"F","C")</f>
        <v>25</v>
      </c>
      <c r="L7602" s="34">
        <f>CONVERT(INDEX(DHW_StPt_Sch_EZ!$C$4:$I$27,MATCH(Schedules_8760!$C7602,DHW_StPt_Sch_EZ!$B$4:$B$27,0),MATCH(Schedules_8760!$F7602,DHW_StPt_Sch_EZ!$C$3:$I$3,0)),"F","C")</f>
        <v>53.333333333333329</v>
      </c>
      <c r="M7602" s="34">
        <f>CONVERT(INDEX(DHW_StPt_Sch_EZ!$C$31:$I$54,MATCH(Schedules_8760!$C7602,DHW_StPt_Sch_EZ!$B$31:$B$54,0),MATCH(Schedules_8760!$F7602,DHW_StPt_Sch_EZ!$C$30:$I$30,0)),"F","C")</f>
        <v>53.333333333333329</v>
      </c>
      <c r="N7602" s="12"/>
      <c r="O7602" s="12"/>
      <c r="P7602" s="12"/>
    </row>
    <row r="7603" spans="1:16" x14ac:dyDescent="0.25">
      <c r="A7603" s="35">
        <v>7602</v>
      </c>
      <c r="B7603" s="89">
        <v>317.70833333333331</v>
      </c>
      <c r="C7603" s="35">
        <f t="shared" si="590"/>
        <v>18</v>
      </c>
      <c r="D7603" s="35">
        <f t="shared" si="593"/>
        <v>317</v>
      </c>
      <c r="E7603" s="35">
        <f t="shared" si="594"/>
        <v>2</v>
      </c>
      <c r="F7603" s="35" t="str">
        <f t="shared" si="591"/>
        <v>Monday</v>
      </c>
      <c r="G7603" s="35">
        <f t="shared" si="592"/>
        <v>11</v>
      </c>
      <c r="H7603" s="34">
        <f>CONVERT(INDEX(Htg_StPt_Sch_EZ!$C$4:$I$27,MATCH(Schedules_8760!$C7603,Htg_StPt_Sch_EZ!$B$4:$B$27,0),MATCH(Schedules_8760!$F7603,Htg_StPt_Sch_EZ!$C$3:$I$3,0)),"F","C")</f>
        <v>20.555555555555554</v>
      </c>
      <c r="I7603" s="34">
        <f>CONVERT(INDEX(Htg_StPt_Sch_EZ!$C$31:$I$54,MATCH(Schedules_8760!$C7603,Htg_StPt_Sch_EZ!$B$31:$B$54,0),MATCH(Schedules_8760!$F7603,Htg_StPt_Sch_EZ!$C$30:$I$30,0)),"F","C")</f>
        <v>17.777777777777779</v>
      </c>
      <c r="J7603" s="34">
        <f>CONVERT(INDEX(Clg_StPt_Sch_EZ!$C$4:$I$27,MATCH(Schedules_8760!$C7603,Clg_StPt_Sch_EZ!$B$4:$B$27,0),MATCH(Schedules_8760!$F7603,Clg_StPt_Sch_EZ!$C$3:$I$3,0)),"F","C")</f>
        <v>25.555555555555554</v>
      </c>
      <c r="K7603" s="34">
        <f>CONVERT(INDEX(Clg_StPt_Sch_EZ!$C$31:$I$54,MATCH(Schedules_8760!$C7603,Clg_StPt_Sch_EZ!$B$31:$B$54,0),MATCH(Schedules_8760!$F7603,Clg_StPt_Sch_EZ!$C$30:$I$30,0)),"F","C")</f>
        <v>28.333333333333332</v>
      </c>
      <c r="L7603" s="34">
        <f>CONVERT(INDEX(DHW_StPt_Sch_EZ!$C$4:$I$27,MATCH(Schedules_8760!$C7603,DHW_StPt_Sch_EZ!$B$4:$B$27,0),MATCH(Schedules_8760!$F7603,DHW_StPt_Sch_EZ!$C$3:$I$3,0)),"F","C")</f>
        <v>53.333333333333329</v>
      </c>
      <c r="M7603" s="34">
        <f>CONVERT(INDEX(DHW_StPt_Sch_EZ!$C$31:$I$54,MATCH(Schedules_8760!$C7603,DHW_StPt_Sch_EZ!$B$31:$B$54,0),MATCH(Schedules_8760!$F7603,DHW_StPt_Sch_EZ!$C$30:$I$30,0)),"F","C")</f>
        <v>53.333333333333329</v>
      </c>
      <c r="N7603" s="12"/>
      <c r="O7603" s="12"/>
      <c r="P7603" s="12"/>
    </row>
    <row r="7604" spans="1:16" x14ac:dyDescent="0.25">
      <c r="A7604" s="35">
        <v>7603</v>
      </c>
      <c r="B7604" s="89">
        <v>317.75</v>
      </c>
      <c r="C7604" s="35">
        <f t="shared" si="590"/>
        <v>19</v>
      </c>
      <c r="D7604" s="35">
        <f t="shared" si="593"/>
        <v>317</v>
      </c>
      <c r="E7604" s="35">
        <f t="shared" si="594"/>
        <v>2</v>
      </c>
      <c r="F7604" s="35" t="str">
        <f t="shared" si="591"/>
        <v>Monday</v>
      </c>
      <c r="G7604" s="35">
        <f t="shared" si="592"/>
        <v>11</v>
      </c>
      <c r="H7604" s="34">
        <f>CONVERT(INDEX(Htg_StPt_Sch_EZ!$C$4:$I$27,MATCH(Schedules_8760!$C7604,Htg_StPt_Sch_EZ!$B$4:$B$27,0),MATCH(Schedules_8760!$F7604,Htg_StPt_Sch_EZ!$C$3:$I$3,0)),"F","C")</f>
        <v>20.555555555555554</v>
      </c>
      <c r="I7604" s="34">
        <f>CONVERT(INDEX(Htg_StPt_Sch_EZ!$C$31:$I$54,MATCH(Schedules_8760!$C7604,Htg_StPt_Sch_EZ!$B$31:$B$54,0),MATCH(Schedules_8760!$F7604,Htg_StPt_Sch_EZ!$C$30:$I$30,0)),"F","C")</f>
        <v>18.333333333333332</v>
      </c>
      <c r="J7604" s="34">
        <f>CONVERT(INDEX(Clg_StPt_Sch_EZ!$C$4:$I$27,MATCH(Schedules_8760!$C7604,Clg_StPt_Sch_EZ!$B$4:$B$27,0),MATCH(Schedules_8760!$F7604,Clg_StPt_Sch_EZ!$C$3:$I$3,0)),"F","C")</f>
        <v>25.555555555555554</v>
      </c>
      <c r="K7604" s="34">
        <f>CONVERT(INDEX(Clg_StPt_Sch_EZ!$C$31:$I$54,MATCH(Schedules_8760!$C7604,Clg_StPt_Sch_EZ!$B$31:$B$54,0),MATCH(Schedules_8760!$F7604,Clg_StPt_Sch_EZ!$C$30:$I$30,0)),"F","C")</f>
        <v>28.333333333333332</v>
      </c>
      <c r="L7604" s="34">
        <f>CONVERT(INDEX(DHW_StPt_Sch_EZ!$C$4:$I$27,MATCH(Schedules_8760!$C7604,DHW_StPt_Sch_EZ!$B$4:$B$27,0),MATCH(Schedules_8760!$F7604,DHW_StPt_Sch_EZ!$C$3:$I$3,0)),"F","C")</f>
        <v>53.333333333333329</v>
      </c>
      <c r="M7604" s="34">
        <f>CONVERT(INDEX(DHW_StPt_Sch_EZ!$C$31:$I$54,MATCH(Schedules_8760!$C7604,DHW_StPt_Sch_EZ!$B$31:$B$54,0),MATCH(Schedules_8760!$F7604,DHW_StPt_Sch_EZ!$C$30:$I$30,0)),"F","C")</f>
        <v>53.333333333333329</v>
      </c>
      <c r="N7604" s="12"/>
      <c r="O7604" s="12"/>
      <c r="P7604" s="12"/>
    </row>
    <row r="7605" spans="1:16" x14ac:dyDescent="0.25">
      <c r="A7605" s="35">
        <v>7604</v>
      </c>
      <c r="B7605" s="89">
        <v>317.79166666666669</v>
      </c>
      <c r="C7605" s="35">
        <f t="shared" si="590"/>
        <v>20</v>
      </c>
      <c r="D7605" s="35">
        <f t="shared" si="593"/>
        <v>317</v>
      </c>
      <c r="E7605" s="35">
        <f t="shared" si="594"/>
        <v>2</v>
      </c>
      <c r="F7605" s="35" t="str">
        <f t="shared" si="591"/>
        <v>Monday</v>
      </c>
      <c r="G7605" s="35">
        <f t="shared" si="592"/>
        <v>11</v>
      </c>
      <c r="H7605" s="34">
        <f>CONVERT(INDEX(Htg_StPt_Sch_EZ!$C$4:$I$27,MATCH(Schedules_8760!$C7605,Htg_StPt_Sch_EZ!$B$4:$B$27,0),MATCH(Schedules_8760!$F7605,Htg_StPt_Sch_EZ!$C$3:$I$3,0)),"F","C")</f>
        <v>20.555555555555554</v>
      </c>
      <c r="I7605" s="34">
        <f>CONVERT(INDEX(Htg_StPt_Sch_EZ!$C$31:$I$54,MATCH(Schedules_8760!$C7605,Htg_StPt_Sch_EZ!$B$31:$B$54,0),MATCH(Schedules_8760!$F7605,Htg_StPt_Sch_EZ!$C$30:$I$30,0)),"F","C")</f>
        <v>18.888888888888889</v>
      </c>
      <c r="J7605" s="34">
        <f>CONVERT(INDEX(Clg_StPt_Sch_EZ!$C$4:$I$27,MATCH(Schedules_8760!$C7605,Clg_StPt_Sch_EZ!$B$4:$B$27,0),MATCH(Schedules_8760!$F7605,Clg_StPt_Sch_EZ!$C$3:$I$3,0)),"F","C")</f>
        <v>25.555555555555554</v>
      </c>
      <c r="K7605" s="34">
        <f>CONVERT(INDEX(Clg_StPt_Sch_EZ!$C$31:$I$54,MATCH(Schedules_8760!$C7605,Clg_StPt_Sch_EZ!$B$31:$B$54,0),MATCH(Schedules_8760!$F7605,Clg_StPt_Sch_EZ!$C$30:$I$30,0)),"F","C")</f>
        <v>28.333333333333332</v>
      </c>
      <c r="L7605" s="34">
        <f>CONVERT(INDEX(DHW_StPt_Sch_EZ!$C$4:$I$27,MATCH(Schedules_8760!$C7605,DHW_StPt_Sch_EZ!$B$4:$B$27,0),MATCH(Schedules_8760!$F7605,DHW_StPt_Sch_EZ!$C$3:$I$3,0)),"F","C")</f>
        <v>53.333333333333329</v>
      </c>
      <c r="M7605" s="34">
        <f>CONVERT(INDEX(DHW_StPt_Sch_EZ!$C$31:$I$54,MATCH(Schedules_8760!$C7605,DHW_StPt_Sch_EZ!$B$31:$B$54,0),MATCH(Schedules_8760!$F7605,DHW_StPt_Sch_EZ!$C$30:$I$30,0)),"F","C")</f>
        <v>53.333333333333329</v>
      </c>
      <c r="N7605" s="12"/>
      <c r="O7605" s="12"/>
      <c r="P7605" s="12"/>
    </row>
    <row r="7606" spans="1:16" x14ac:dyDescent="0.25">
      <c r="A7606" s="35">
        <v>7605</v>
      </c>
      <c r="B7606" s="89">
        <v>317.83333333333331</v>
      </c>
      <c r="C7606" s="35">
        <f t="shared" si="590"/>
        <v>21</v>
      </c>
      <c r="D7606" s="35">
        <f t="shared" si="593"/>
        <v>317</v>
      </c>
      <c r="E7606" s="35">
        <f t="shared" si="594"/>
        <v>2</v>
      </c>
      <c r="F7606" s="35" t="str">
        <f t="shared" si="591"/>
        <v>Monday</v>
      </c>
      <c r="G7606" s="35">
        <f t="shared" si="592"/>
        <v>11</v>
      </c>
      <c r="H7606" s="34">
        <f>CONVERT(INDEX(Htg_StPt_Sch_EZ!$C$4:$I$27,MATCH(Schedules_8760!$C7606,Htg_StPt_Sch_EZ!$B$4:$B$27,0),MATCH(Schedules_8760!$F7606,Htg_StPt_Sch_EZ!$C$3:$I$3,0)),"F","C")</f>
        <v>20.555555555555554</v>
      </c>
      <c r="I7606" s="34">
        <f>CONVERT(INDEX(Htg_StPt_Sch_EZ!$C$31:$I$54,MATCH(Schedules_8760!$C7606,Htg_StPt_Sch_EZ!$B$31:$B$54,0),MATCH(Schedules_8760!$F7606,Htg_StPt_Sch_EZ!$C$30:$I$30,0)),"F","C")</f>
        <v>19.444444444444443</v>
      </c>
      <c r="J7606" s="34">
        <f>CONVERT(INDEX(Clg_StPt_Sch_EZ!$C$4:$I$27,MATCH(Schedules_8760!$C7606,Clg_StPt_Sch_EZ!$B$4:$B$27,0),MATCH(Schedules_8760!$F7606,Clg_StPt_Sch_EZ!$C$3:$I$3,0)),"F","C")</f>
        <v>25.555555555555554</v>
      </c>
      <c r="K7606" s="34">
        <f>CONVERT(INDEX(Clg_StPt_Sch_EZ!$C$31:$I$54,MATCH(Schedules_8760!$C7606,Clg_StPt_Sch_EZ!$B$31:$B$54,0),MATCH(Schedules_8760!$F7606,Clg_StPt_Sch_EZ!$C$30:$I$30,0)),"F","C")</f>
        <v>28.333333333333332</v>
      </c>
      <c r="L7606" s="34">
        <f>CONVERT(INDEX(DHW_StPt_Sch_EZ!$C$4:$I$27,MATCH(Schedules_8760!$C7606,DHW_StPt_Sch_EZ!$B$4:$B$27,0),MATCH(Schedules_8760!$F7606,DHW_StPt_Sch_EZ!$C$3:$I$3,0)),"F","C")</f>
        <v>53.333333333333329</v>
      </c>
      <c r="M7606" s="34">
        <f>CONVERT(INDEX(DHW_StPt_Sch_EZ!$C$31:$I$54,MATCH(Schedules_8760!$C7606,DHW_StPt_Sch_EZ!$B$31:$B$54,0),MATCH(Schedules_8760!$F7606,DHW_StPt_Sch_EZ!$C$30:$I$30,0)),"F","C")</f>
        <v>53.333333333333329</v>
      </c>
      <c r="N7606" s="12"/>
      <c r="O7606" s="12"/>
      <c r="P7606" s="12"/>
    </row>
    <row r="7607" spans="1:16" x14ac:dyDescent="0.25">
      <c r="A7607" s="35">
        <v>7606</v>
      </c>
      <c r="B7607" s="89">
        <v>317.875</v>
      </c>
      <c r="C7607" s="35">
        <f t="shared" si="590"/>
        <v>22</v>
      </c>
      <c r="D7607" s="35">
        <f t="shared" si="593"/>
        <v>317</v>
      </c>
      <c r="E7607" s="35">
        <f t="shared" si="594"/>
        <v>2</v>
      </c>
      <c r="F7607" s="35" t="str">
        <f t="shared" si="591"/>
        <v>Monday</v>
      </c>
      <c r="G7607" s="35">
        <f t="shared" si="592"/>
        <v>11</v>
      </c>
      <c r="H7607" s="34">
        <f>CONVERT(INDEX(Htg_StPt_Sch_EZ!$C$4:$I$27,MATCH(Schedules_8760!$C7607,Htg_StPt_Sch_EZ!$B$4:$B$27,0),MATCH(Schedules_8760!$F7607,Htg_StPt_Sch_EZ!$C$3:$I$3,0)),"F","C")</f>
        <v>20.555555555555554</v>
      </c>
      <c r="I7607" s="34">
        <f>CONVERT(INDEX(Htg_StPt_Sch_EZ!$C$31:$I$54,MATCH(Schedules_8760!$C7607,Htg_StPt_Sch_EZ!$B$31:$B$54,0),MATCH(Schedules_8760!$F7607,Htg_StPt_Sch_EZ!$C$30:$I$30,0)),"F","C")</f>
        <v>19.444444444444443</v>
      </c>
      <c r="J7607" s="34">
        <f>CONVERT(INDEX(Clg_StPt_Sch_EZ!$C$4:$I$27,MATCH(Schedules_8760!$C7607,Clg_StPt_Sch_EZ!$B$4:$B$27,0),MATCH(Schedules_8760!$F7607,Clg_StPt_Sch_EZ!$C$3:$I$3,0)),"F","C")</f>
        <v>25.555555555555554</v>
      </c>
      <c r="K7607" s="34">
        <f>CONVERT(INDEX(Clg_StPt_Sch_EZ!$C$31:$I$54,MATCH(Schedules_8760!$C7607,Clg_StPt_Sch_EZ!$B$31:$B$54,0),MATCH(Schedules_8760!$F7607,Clg_StPt_Sch_EZ!$C$30:$I$30,0)),"F","C")</f>
        <v>28.333333333333332</v>
      </c>
      <c r="L7607" s="34">
        <f>CONVERT(INDEX(DHW_StPt_Sch_EZ!$C$4:$I$27,MATCH(Schedules_8760!$C7607,DHW_StPt_Sch_EZ!$B$4:$B$27,0),MATCH(Schedules_8760!$F7607,DHW_StPt_Sch_EZ!$C$3:$I$3,0)),"F","C")</f>
        <v>53.333333333333329</v>
      </c>
      <c r="M7607" s="34">
        <f>CONVERT(INDEX(DHW_StPt_Sch_EZ!$C$31:$I$54,MATCH(Schedules_8760!$C7607,DHW_StPt_Sch_EZ!$B$31:$B$54,0),MATCH(Schedules_8760!$F7607,DHW_StPt_Sch_EZ!$C$30:$I$30,0)),"F","C")</f>
        <v>53.333333333333329</v>
      </c>
      <c r="N7607" s="12"/>
      <c r="O7607" s="12"/>
      <c r="P7607" s="12"/>
    </row>
    <row r="7608" spans="1:16" x14ac:dyDescent="0.25">
      <c r="A7608" s="35">
        <v>7607</v>
      </c>
      <c r="B7608" s="89">
        <v>317.91666666666669</v>
      </c>
      <c r="C7608" s="35">
        <f t="shared" si="590"/>
        <v>23</v>
      </c>
      <c r="D7608" s="35">
        <f t="shared" si="593"/>
        <v>317</v>
      </c>
      <c r="E7608" s="35">
        <f t="shared" si="594"/>
        <v>2</v>
      </c>
      <c r="F7608" s="35" t="str">
        <f t="shared" si="591"/>
        <v>Monday</v>
      </c>
      <c r="G7608" s="35">
        <f t="shared" si="592"/>
        <v>11</v>
      </c>
      <c r="H7608" s="34">
        <f>CONVERT(INDEX(Htg_StPt_Sch_EZ!$C$4:$I$27,MATCH(Schedules_8760!$C7608,Htg_StPt_Sch_EZ!$B$4:$B$27,0),MATCH(Schedules_8760!$F7608,Htg_StPt_Sch_EZ!$C$3:$I$3,0)),"F","C")</f>
        <v>20.555555555555554</v>
      </c>
      <c r="I7608" s="34">
        <f>CONVERT(INDEX(Htg_StPt_Sch_EZ!$C$31:$I$54,MATCH(Schedules_8760!$C7608,Htg_StPt_Sch_EZ!$B$31:$B$54,0),MATCH(Schedules_8760!$F7608,Htg_StPt_Sch_EZ!$C$30:$I$30,0)),"F","C")</f>
        <v>19.444444444444443</v>
      </c>
      <c r="J7608" s="34">
        <f>CONVERT(INDEX(Clg_StPt_Sch_EZ!$C$4:$I$27,MATCH(Schedules_8760!$C7608,Clg_StPt_Sch_EZ!$B$4:$B$27,0),MATCH(Schedules_8760!$F7608,Clg_StPt_Sch_EZ!$C$3:$I$3,0)),"F","C")</f>
        <v>25.555555555555554</v>
      </c>
      <c r="K7608" s="34">
        <f>CONVERT(INDEX(Clg_StPt_Sch_EZ!$C$31:$I$54,MATCH(Schedules_8760!$C7608,Clg_StPt_Sch_EZ!$B$31:$B$54,0),MATCH(Schedules_8760!$F7608,Clg_StPt_Sch_EZ!$C$30:$I$30,0)),"F","C")</f>
        <v>28.333333333333332</v>
      </c>
      <c r="L7608" s="34">
        <f>CONVERT(INDEX(DHW_StPt_Sch_EZ!$C$4:$I$27,MATCH(Schedules_8760!$C7608,DHW_StPt_Sch_EZ!$B$4:$B$27,0),MATCH(Schedules_8760!$F7608,DHW_StPt_Sch_EZ!$C$3:$I$3,0)),"F","C")</f>
        <v>53.333333333333329</v>
      </c>
      <c r="M7608" s="34">
        <f>CONVERT(INDEX(DHW_StPt_Sch_EZ!$C$31:$I$54,MATCH(Schedules_8760!$C7608,DHW_StPt_Sch_EZ!$B$31:$B$54,0),MATCH(Schedules_8760!$F7608,DHW_StPt_Sch_EZ!$C$30:$I$30,0)),"F","C")</f>
        <v>53.333333333333329</v>
      </c>
      <c r="N7608" s="12"/>
      <c r="O7608" s="12"/>
      <c r="P7608" s="12"/>
    </row>
    <row r="7609" spans="1:16" x14ac:dyDescent="0.25">
      <c r="A7609" s="35">
        <v>7608</v>
      </c>
      <c r="B7609" s="89">
        <v>317.95833333333331</v>
      </c>
      <c r="C7609" s="35">
        <f t="shared" si="590"/>
        <v>24</v>
      </c>
      <c r="D7609" s="35">
        <f t="shared" si="593"/>
        <v>317</v>
      </c>
      <c r="E7609" s="35">
        <f t="shared" si="594"/>
        <v>2</v>
      </c>
      <c r="F7609" s="35" t="str">
        <f t="shared" si="591"/>
        <v>Monday</v>
      </c>
      <c r="G7609" s="35">
        <f t="shared" si="592"/>
        <v>11</v>
      </c>
      <c r="H7609" s="34">
        <f>CONVERT(INDEX(Htg_StPt_Sch_EZ!$C$4:$I$27,MATCH(Schedules_8760!$C7609,Htg_StPt_Sch_EZ!$B$4:$B$27,0),MATCH(Schedules_8760!$F7609,Htg_StPt_Sch_EZ!$C$3:$I$3,0)),"F","C")</f>
        <v>20.555555555555554</v>
      </c>
      <c r="I7609" s="34">
        <f>CONVERT(INDEX(Htg_StPt_Sch_EZ!$C$31:$I$54,MATCH(Schedules_8760!$C7609,Htg_StPt_Sch_EZ!$B$31:$B$54,0),MATCH(Schedules_8760!$F7609,Htg_StPt_Sch_EZ!$C$30:$I$30,0)),"F","C")</f>
        <v>19.444444444444443</v>
      </c>
      <c r="J7609" s="34">
        <f>CONVERT(INDEX(Clg_StPt_Sch_EZ!$C$4:$I$27,MATCH(Schedules_8760!$C7609,Clg_StPt_Sch_EZ!$B$4:$B$27,0),MATCH(Schedules_8760!$F7609,Clg_StPt_Sch_EZ!$C$3:$I$3,0)),"F","C")</f>
        <v>25.555555555555554</v>
      </c>
      <c r="K7609" s="34">
        <f>CONVERT(INDEX(Clg_StPt_Sch_EZ!$C$31:$I$54,MATCH(Schedules_8760!$C7609,Clg_StPt_Sch_EZ!$B$31:$B$54,0),MATCH(Schedules_8760!$F7609,Clg_StPt_Sch_EZ!$C$30:$I$30,0)),"F","C")</f>
        <v>28.333333333333332</v>
      </c>
      <c r="L7609" s="34">
        <f>CONVERT(INDEX(DHW_StPt_Sch_EZ!$C$4:$I$27,MATCH(Schedules_8760!$C7609,DHW_StPt_Sch_EZ!$B$4:$B$27,0),MATCH(Schedules_8760!$F7609,DHW_StPt_Sch_EZ!$C$3:$I$3,0)),"F","C")</f>
        <v>53.333333333333329</v>
      </c>
      <c r="M7609" s="34">
        <f>CONVERT(INDEX(DHW_StPt_Sch_EZ!$C$31:$I$54,MATCH(Schedules_8760!$C7609,DHW_StPt_Sch_EZ!$B$31:$B$54,0),MATCH(Schedules_8760!$F7609,DHW_StPt_Sch_EZ!$C$30:$I$30,0)),"F","C")</f>
        <v>53.333333333333329</v>
      </c>
      <c r="N7609" s="12"/>
      <c r="O7609" s="12"/>
      <c r="P7609" s="12"/>
    </row>
    <row r="7610" spans="1:16" x14ac:dyDescent="0.25">
      <c r="A7610" s="35">
        <v>7609</v>
      </c>
      <c r="B7610" s="89">
        <v>318</v>
      </c>
      <c r="C7610" s="35">
        <f t="shared" si="590"/>
        <v>1</v>
      </c>
      <c r="D7610" s="35">
        <f t="shared" si="593"/>
        <v>318</v>
      </c>
      <c r="E7610" s="35">
        <f t="shared" si="594"/>
        <v>3</v>
      </c>
      <c r="F7610" s="35" t="str">
        <f t="shared" si="591"/>
        <v>Tuesday</v>
      </c>
      <c r="G7610" s="35">
        <f t="shared" si="592"/>
        <v>11</v>
      </c>
      <c r="H7610" s="34">
        <f>CONVERT(INDEX(Htg_StPt_Sch_EZ!$C$4:$I$27,MATCH(Schedules_8760!$C7610,Htg_StPt_Sch_EZ!$B$4:$B$27,0),MATCH(Schedules_8760!$F7610,Htg_StPt_Sch_EZ!$C$3:$I$3,0)),"F","C")</f>
        <v>20.555555555555554</v>
      </c>
      <c r="I7610" s="34">
        <f>CONVERT(INDEX(Htg_StPt_Sch_EZ!$C$31:$I$54,MATCH(Schedules_8760!$C7610,Htg_StPt_Sch_EZ!$B$31:$B$54,0),MATCH(Schedules_8760!$F7610,Htg_StPt_Sch_EZ!$C$30:$I$30,0)),"F","C")</f>
        <v>19.444444444444443</v>
      </c>
      <c r="J7610" s="34">
        <f>CONVERT(INDEX(Clg_StPt_Sch_EZ!$C$4:$I$27,MATCH(Schedules_8760!$C7610,Clg_StPt_Sch_EZ!$B$4:$B$27,0),MATCH(Schedules_8760!$F7610,Clg_StPt_Sch_EZ!$C$3:$I$3,0)),"F","C")</f>
        <v>25.555555555555554</v>
      </c>
      <c r="K7610" s="34">
        <f>CONVERT(INDEX(Clg_StPt_Sch_EZ!$C$31:$I$54,MATCH(Schedules_8760!$C7610,Clg_StPt_Sch_EZ!$B$31:$B$54,0),MATCH(Schedules_8760!$F7610,Clg_StPt_Sch_EZ!$C$30:$I$30,0)),"F","C")</f>
        <v>28.333333333333332</v>
      </c>
      <c r="L7610" s="34">
        <f>CONVERT(INDEX(DHW_StPt_Sch_EZ!$C$4:$I$27,MATCH(Schedules_8760!$C7610,DHW_StPt_Sch_EZ!$B$4:$B$27,0),MATCH(Schedules_8760!$F7610,DHW_StPt_Sch_EZ!$C$3:$I$3,0)),"F","C")</f>
        <v>53.333333333333329</v>
      </c>
      <c r="M7610" s="34">
        <f>CONVERT(INDEX(DHW_StPt_Sch_EZ!$C$31:$I$54,MATCH(Schedules_8760!$C7610,DHW_StPt_Sch_EZ!$B$31:$B$54,0),MATCH(Schedules_8760!$F7610,DHW_StPt_Sch_EZ!$C$30:$I$30,0)),"F","C")</f>
        <v>53.333333333333329</v>
      </c>
      <c r="N7610" s="12"/>
      <c r="O7610" s="12"/>
      <c r="P7610" s="12"/>
    </row>
    <row r="7611" spans="1:16" x14ac:dyDescent="0.25">
      <c r="A7611" s="35">
        <v>7610</v>
      </c>
      <c r="B7611" s="89">
        <v>318.04166666666669</v>
      </c>
      <c r="C7611" s="35">
        <f t="shared" si="590"/>
        <v>2</v>
      </c>
      <c r="D7611" s="35">
        <f t="shared" si="593"/>
        <v>318</v>
      </c>
      <c r="E7611" s="35">
        <f t="shared" si="594"/>
        <v>3</v>
      </c>
      <c r="F7611" s="35" t="str">
        <f t="shared" si="591"/>
        <v>Tuesday</v>
      </c>
      <c r="G7611" s="35">
        <f t="shared" si="592"/>
        <v>11</v>
      </c>
      <c r="H7611" s="34">
        <f>CONVERT(INDEX(Htg_StPt_Sch_EZ!$C$4:$I$27,MATCH(Schedules_8760!$C7611,Htg_StPt_Sch_EZ!$B$4:$B$27,0),MATCH(Schedules_8760!$F7611,Htg_StPt_Sch_EZ!$C$3:$I$3,0)),"F","C")</f>
        <v>20.555555555555554</v>
      </c>
      <c r="I7611" s="34">
        <f>CONVERT(INDEX(Htg_StPt_Sch_EZ!$C$31:$I$54,MATCH(Schedules_8760!$C7611,Htg_StPt_Sch_EZ!$B$31:$B$54,0),MATCH(Schedules_8760!$F7611,Htg_StPt_Sch_EZ!$C$30:$I$30,0)),"F","C")</f>
        <v>19.444444444444443</v>
      </c>
      <c r="J7611" s="34">
        <f>CONVERT(INDEX(Clg_StPt_Sch_EZ!$C$4:$I$27,MATCH(Schedules_8760!$C7611,Clg_StPt_Sch_EZ!$B$4:$B$27,0),MATCH(Schedules_8760!$F7611,Clg_StPt_Sch_EZ!$C$3:$I$3,0)),"F","C")</f>
        <v>25.555555555555554</v>
      </c>
      <c r="K7611" s="34">
        <f>CONVERT(INDEX(Clg_StPt_Sch_EZ!$C$31:$I$54,MATCH(Schedules_8760!$C7611,Clg_StPt_Sch_EZ!$B$31:$B$54,0),MATCH(Schedules_8760!$F7611,Clg_StPt_Sch_EZ!$C$30:$I$30,0)),"F","C")</f>
        <v>28.333333333333332</v>
      </c>
      <c r="L7611" s="34">
        <f>CONVERT(INDEX(DHW_StPt_Sch_EZ!$C$4:$I$27,MATCH(Schedules_8760!$C7611,DHW_StPt_Sch_EZ!$B$4:$B$27,0),MATCH(Schedules_8760!$F7611,DHW_StPt_Sch_EZ!$C$3:$I$3,0)),"F","C")</f>
        <v>53.333333333333329</v>
      </c>
      <c r="M7611" s="34">
        <f>CONVERT(INDEX(DHW_StPt_Sch_EZ!$C$31:$I$54,MATCH(Schedules_8760!$C7611,DHW_StPt_Sch_EZ!$B$31:$B$54,0),MATCH(Schedules_8760!$F7611,DHW_StPt_Sch_EZ!$C$30:$I$30,0)),"F","C")</f>
        <v>53.333333333333329</v>
      </c>
      <c r="N7611" s="12"/>
      <c r="O7611" s="12"/>
      <c r="P7611" s="12"/>
    </row>
    <row r="7612" spans="1:16" x14ac:dyDescent="0.25">
      <c r="A7612" s="35">
        <v>7611</v>
      </c>
      <c r="B7612" s="89">
        <v>318.08333333333331</v>
      </c>
      <c r="C7612" s="35">
        <f t="shared" si="590"/>
        <v>3</v>
      </c>
      <c r="D7612" s="35">
        <f t="shared" si="593"/>
        <v>318</v>
      </c>
      <c r="E7612" s="35">
        <f t="shared" si="594"/>
        <v>3</v>
      </c>
      <c r="F7612" s="35" t="str">
        <f t="shared" si="591"/>
        <v>Tuesday</v>
      </c>
      <c r="G7612" s="35">
        <f t="shared" si="592"/>
        <v>11</v>
      </c>
      <c r="H7612" s="34">
        <f>CONVERT(INDEX(Htg_StPt_Sch_EZ!$C$4:$I$27,MATCH(Schedules_8760!$C7612,Htg_StPt_Sch_EZ!$B$4:$B$27,0),MATCH(Schedules_8760!$F7612,Htg_StPt_Sch_EZ!$C$3:$I$3,0)),"F","C")</f>
        <v>20.555555555555554</v>
      </c>
      <c r="I7612" s="34">
        <f>CONVERT(INDEX(Htg_StPt_Sch_EZ!$C$31:$I$54,MATCH(Schedules_8760!$C7612,Htg_StPt_Sch_EZ!$B$31:$B$54,0),MATCH(Schedules_8760!$F7612,Htg_StPt_Sch_EZ!$C$30:$I$30,0)),"F","C")</f>
        <v>19.444444444444443</v>
      </c>
      <c r="J7612" s="34">
        <f>CONVERT(INDEX(Clg_StPt_Sch_EZ!$C$4:$I$27,MATCH(Schedules_8760!$C7612,Clg_StPt_Sch_EZ!$B$4:$B$27,0),MATCH(Schedules_8760!$F7612,Clg_StPt_Sch_EZ!$C$3:$I$3,0)),"F","C")</f>
        <v>25.555555555555554</v>
      </c>
      <c r="K7612" s="34">
        <f>CONVERT(INDEX(Clg_StPt_Sch_EZ!$C$31:$I$54,MATCH(Schedules_8760!$C7612,Clg_StPt_Sch_EZ!$B$31:$B$54,0),MATCH(Schedules_8760!$F7612,Clg_StPt_Sch_EZ!$C$30:$I$30,0)),"F","C")</f>
        <v>28.333333333333332</v>
      </c>
      <c r="L7612" s="34">
        <f>CONVERT(INDEX(DHW_StPt_Sch_EZ!$C$4:$I$27,MATCH(Schedules_8760!$C7612,DHW_StPt_Sch_EZ!$B$4:$B$27,0),MATCH(Schedules_8760!$F7612,DHW_StPt_Sch_EZ!$C$3:$I$3,0)),"F","C")</f>
        <v>53.333333333333329</v>
      </c>
      <c r="M7612" s="34">
        <f>CONVERT(INDEX(DHW_StPt_Sch_EZ!$C$31:$I$54,MATCH(Schedules_8760!$C7612,DHW_StPt_Sch_EZ!$B$31:$B$54,0),MATCH(Schedules_8760!$F7612,DHW_StPt_Sch_EZ!$C$30:$I$30,0)),"F","C")</f>
        <v>53.333333333333329</v>
      </c>
      <c r="N7612" s="12"/>
      <c r="O7612" s="12"/>
      <c r="P7612" s="12"/>
    </row>
    <row r="7613" spans="1:16" x14ac:dyDescent="0.25">
      <c r="A7613" s="35">
        <v>7612</v>
      </c>
      <c r="B7613" s="89">
        <v>318.125</v>
      </c>
      <c r="C7613" s="35">
        <f t="shared" si="590"/>
        <v>4</v>
      </c>
      <c r="D7613" s="35">
        <f t="shared" si="593"/>
        <v>318</v>
      </c>
      <c r="E7613" s="35">
        <f t="shared" si="594"/>
        <v>3</v>
      </c>
      <c r="F7613" s="35" t="str">
        <f t="shared" si="591"/>
        <v>Tuesday</v>
      </c>
      <c r="G7613" s="35">
        <f t="shared" si="592"/>
        <v>11</v>
      </c>
      <c r="H7613" s="34">
        <f>CONVERT(INDEX(Htg_StPt_Sch_EZ!$C$4:$I$27,MATCH(Schedules_8760!$C7613,Htg_StPt_Sch_EZ!$B$4:$B$27,0),MATCH(Schedules_8760!$F7613,Htg_StPt_Sch_EZ!$C$3:$I$3,0)),"F","C")</f>
        <v>20.555555555555554</v>
      </c>
      <c r="I7613" s="34">
        <f>CONVERT(INDEX(Htg_StPt_Sch_EZ!$C$31:$I$54,MATCH(Schedules_8760!$C7613,Htg_StPt_Sch_EZ!$B$31:$B$54,0),MATCH(Schedules_8760!$F7613,Htg_StPt_Sch_EZ!$C$30:$I$30,0)),"F","C")</f>
        <v>19.444444444444443</v>
      </c>
      <c r="J7613" s="34">
        <f>CONVERT(INDEX(Clg_StPt_Sch_EZ!$C$4:$I$27,MATCH(Schedules_8760!$C7613,Clg_StPt_Sch_EZ!$B$4:$B$27,0),MATCH(Schedules_8760!$F7613,Clg_StPt_Sch_EZ!$C$3:$I$3,0)),"F","C")</f>
        <v>25.555555555555554</v>
      </c>
      <c r="K7613" s="34">
        <f>CONVERT(INDEX(Clg_StPt_Sch_EZ!$C$31:$I$54,MATCH(Schedules_8760!$C7613,Clg_StPt_Sch_EZ!$B$31:$B$54,0),MATCH(Schedules_8760!$F7613,Clg_StPt_Sch_EZ!$C$30:$I$30,0)),"F","C")</f>
        <v>28.333333333333332</v>
      </c>
      <c r="L7613" s="34">
        <f>CONVERT(INDEX(DHW_StPt_Sch_EZ!$C$4:$I$27,MATCH(Schedules_8760!$C7613,DHW_StPt_Sch_EZ!$B$4:$B$27,0),MATCH(Schedules_8760!$F7613,DHW_StPt_Sch_EZ!$C$3:$I$3,0)),"F","C")</f>
        <v>53.333333333333329</v>
      </c>
      <c r="M7613" s="34">
        <f>CONVERT(INDEX(DHW_StPt_Sch_EZ!$C$31:$I$54,MATCH(Schedules_8760!$C7613,DHW_StPt_Sch_EZ!$B$31:$B$54,0),MATCH(Schedules_8760!$F7613,DHW_StPt_Sch_EZ!$C$30:$I$30,0)),"F","C")</f>
        <v>53.333333333333329</v>
      </c>
      <c r="N7613" s="12"/>
      <c r="O7613" s="12"/>
      <c r="P7613" s="12"/>
    </row>
    <row r="7614" spans="1:16" x14ac:dyDescent="0.25">
      <c r="A7614" s="35">
        <v>7613</v>
      </c>
      <c r="B7614" s="89">
        <v>318.16666666666669</v>
      </c>
      <c r="C7614" s="35">
        <f t="shared" si="590"/>
        <v>5</v>
      </c>
      <c r="D7614" s="35">
        <f t="shared" si="593"/>
        <v>318</v>
      </c>
      <c r="E7614" s="35">
        <f t="shared" si="594"/>
        <v>3</v>
      </c>
      <c r="F7614" s="35" t="str">
        <f t="shared" si="591"/>
        <v>Tuesday</v>
      </c>
      <c r="G7614" s="35">
        <f t="shared" si="592"/>
        <v>11</v>
      </c>
      <c r="H7614" s="34">
        <f>CONVERT(INDEX(Htg_StPt_Sch_EZ!$C$4:$I$27,MATCH(Schedules_8760!$C7614,Htg_StPt_Sch_EZ!$B$4:$B$27,0),MATCH(Schedules_8760!$F7614,Htg_StPt_Sch_EZ!$C$3:$I$3,0)),"F","C")</f>
        <v>20.555555555555554</v>
      </c>
      <c r="I7614" s="34">
        <f>CONVERT(INDEX(Htg_StPt_Sch_EZ!$C$31:$I$54,MATCH(Schedules_8760!$C7614,Htg_StPt_Sch_EZ!$B$31:$B$54,0),MATCH(Schedules_8760!$F7614,Htg_StPt_Sch_EZ!$C$30:$I$30,0)),"F","C")</f>
        <v>19.444444444444443</v>
      </c>
      <c r="J7614" s="34">
        <f>CONVERT(INDEX(Clg_StPt_Sch_EZ!$C$4:$I$27,MATCH(Schedules_8760!$C7614,Clg_StPt_Sch_EZ!$B$4:$B$27,0),MATCH(Schedules_8760!$F7614,Clg_StPt_Sch_EZ!$C$3:$I$3,0)),"F","C")</f>
        <v>25.555555555555554</v>
      </c>
      <c r="K7614" s="34">
        <f>CONVERT(INDEX(Clg_StPt_Sch_EZ!$C$31:$I$54,MATCH(Schedules_8760!$C7614,Clg_StPt_Sch_EZ!$B$31:$B$54,0),MATCH(Schedules_8760!$F7614,Clg_StPt_Sch_EZ!$C$30:$I$30,0)),"F","C")</f>
        <v>28.333333333333332</v>
      </c>
      <c r="L7614" s="34">
        <f>CONVERT(INDEX(DHW_StPt_Sch_EZ!$C$4:$I$27,MATCH(Schedules_8760!$C7614,DHW_StPt_Sch_EZ!$B$4:$B$27,0),MATCH(Schedules_8760!$F7614,DHW_StPt_Sch_EZ!$C$3:$I$3,0)),"F","C")</f>
        <v>53.333333333333329</v>
      </c>
      <c r="M7614" s="34">
        <f>CONVERT(INDEX(DHW_StPt_Sch_EZ!$C$31:$I$54,MATCH(Schedules_8760!$C7614,DHW_StPt_Sch_EZ!$B$31:$B$54,0),MATCH(Schedules_8760!$F7614,DHW_StPt_Sch_EZ!$C$30:$I$30,0)),"F","C")</f>
        <v>53.333333333333329</v>
      </c>
      <c r="N7614" s="12"/>
      <c r="O7614" s="12"/>
      <c r="P7614" s="12"/>
    </row>
    <row r="7615" spans="1:16" x14ac:dyDescent="0.25">
      <c r="A7615" s="35">
        <v>7614</v>
      </c>
      <c r="B7615" s="89">
        <v>318.20833333333331</v>
      </c>
      <c r="C7615" s="35">
        <f t="shared" si="590"/>
        <v>6</v>
      </c>
      <c r="D7615" s="35">
        <f t="shared" si="593"/>
        <v>318</v>
      </c>
      <c r="E7615" s="35">
        <f t="shared" si="594"/>
        <v>3</v>
      </c>
      <c r="F7615" s="35" t="str">
        <f t="shared" si="591"/>
        <v>Tuesday</v>
      </c>
      <c r="G7615" s="35">
        <f t="shared" si="592"/>
        <v>11</v>
      </c>
      <c r="H7615" s="34">
        <f>CONVERT(INDEX(Htg_StPt_Sch_EZ!$C$4:$I$27,MATCH(Schedules_8760!$C7615,Htg_StPt_Sch_EZ!$B$4:$B$27,0),MATCH(Schedules_8760!$F7615,Htg_StPt_Sch_EZ!$C$3:$I$3,0)),"F","C")</f>
        <v>20.555555555555554</v>
      </c>
      <c r="I7615" s="34">
        <f>CONVERT(INDEX(Htg_StPt_Sch_EZ!$C$31:$I$54,MATCH(Schedules_8760!$C7615,Htg_StPt_Sch_EZ!$B$31:$B$54,0),MATCH(Schedules_8760!$F7615,Htg_StPt_Sch_EZ!$C$30:$I$30,0)),"F","C")</f>
        <v>19.444444444444443</v>
      </c>
      <c r="J7615" s="34">
        <f>CONVERT(INDEX(Clg_StPt_Sch_EZ!$C$4:$I$27,MATCH(Schedules_8760!$C7615,Clg_StPt_Sch_EZ!$B$4:$B$27,0),MATCH(Schedules_8760!$F7615,Clg_StPt_Sch_EZ!$C$3:$I$3,0)),"F","C")</f>
        <v>25.555555555555554</v>
      </c>
      <c r="K7615" s="34">
        <f>CONVERT(INDEX(Clg_StPt_Sch_EZ!$C$31:$I$54,MATCH(Schedules_8760!$C7615,Clg_StPt_Sch_EZ!$B$31:$B$54,0),MATCH(Schedules_8760!$F7615,Clg_StPt_Sch_EZ!$C$30:$I$30,0)),"F","C")</f>
        <v>28.333333333333332</v>
      </c>
      <c r="L7615" s="34">
        <f>CONVERT(INDEX(DHW_StPt_Sch_EZ!$C$4:$I$27,MATCH(Schedules_8760!$C7615,DHW_StPt_Sch_EZ!$B$4:$B$27,0),MATCH(Schedules_8760!$F7615,DHW_StPt_Sch_EZ!$C$3:$I$3,0)),"F","C")</f>
        <v>53.333333333333329</v>
      </c>
      <c r="M7615" s="34">
        <f>CONVERT(INDEX(DHW_StPt_Sch_EZ!$C$31:$I$54,MATCH(Schedules_8760!$C7615,DHW_StPt_Sch_EZ!$B$31:$B$54,0),MATCH(Schedules_8760!$F7615,DHW_StPt_Sch_EZ!$C$30:$I$30,0)),"F","C")</f>
        <v>53.333333333333329</v>
      </c>
      <c r="N7615" s="12"/>
      <c r="O7615" s="12"/>
      <c r="P7615" s="12"/>
    </row>
    <row r="7616" spans="1:16" x14ac:dyDescent="0.25">
      <c r="A7616" s="35">
        <v>7615</v>
      </c>
      <c r="B7616" s="89">
        <v>318.25</v>
      </c>
      <c r="C7616" s="35">
        <f t="shared" si="590"/>
        <v>7</v>
      </c>
      <c r="D7616" s="35">
        <f t="shared" si="593"/>
        <v>318</v>
      </c>
      <c r="E7616" s="35">
        <f t="shared" si="594"/>
        <v>3</v>
      </c>
      <c r="F7616" s="35" t="str">
        <f t="shared" si="591"/>
        <v>Tuesday</v>
      </c>
      <c r="G7616" s="35">
        <f t="shared" si="592"/>
        <v>11</v>
      </c>
      <c r="H7616" s="34">
        <f>CONVERT(INDEX(Htg_StPt_Sch_EZ!$C$4:$I$27,MATCH(Schedules_8760!$C7616,Htg_StPt_Sch_EZ!$B$4:$B$27,0),MATCH(Schedules_8760!$F7616,Htg_StPt_Sch_EZ!$C$3:$I$3,0)),"F","C")</f>
        <v>20.555555555555554</v>
      </c>
      <c r="I7616" s="34">
        <f>CONVERT(INDEX(Htg_StPt_Sch_EZ!$C$31:$I$54,MATCH(Schedules_8760!$C7616,Htg_StPt_Sch_EZ!$B$31:$B$54,0),MATCH(Schedules_8760!$F7616,Htg_StPt_Sch_EZ!$C$30:$I$30,0)),"F","C")</f>
        <v>19.444444444444443</v>
      </c>
      <c r="J7616" s="34">
        <f>CONVERT(INDEX(Clg_StPt_Sch_EZ!$C$4:$I$27,MATCH(Schedules_8760!$C7616,Clg_StPt_Sch_EZ!$B$4:$B$27,0),MATCH(Schedules_8760!$F7616,Clg_StPt_Sch_EZ!$C$3:$I$3,0)),"F","C")</f>
        <v>25.555555555555554</v>
      </c>
      <c r="K7616" s="34">
        <f>CONVERT(INDEX(Clg_StPt_Sch_EZ!$C$31:$I$54,MATCH(Schedules_8760!$C7616,Clg_StPt_Sch_EZ!$B$31:$B$54,0),MATCH(Schedules_8760!$F7616,Clg_StPt_Sch_EZ!$C$30:$I$30,0)),"F","C")</f>
        <v>28.333333333333332</v>
      </c>
      <c r="L7616" s="34">
        <f>CONVERT(INDEX(DHW_StPt_Sch_EZ!$C$4:$I$27,MATCH(Schedules_8760!$C7616,DHW_StPt_Sch_EZ!$B$4:$B$27,0),MATCH(Schedules_8760!$F7616,DHW_StPt_Sch_EZ!$C$3:$I$3,0)),"F","C")</f>
        <v>53.333333333333329</v>
      </c>
      <c r="M7616" s="34">
        <f>CONVERT(INDEX(DHW_StPt_Sch_EZ!$C$31:$I$54,MATCH(Schedules_8760!$C7616,DHW_StPt_Sch_EZ!$B$31:$B$54,0),MATCH(Schedules_8760!$F7616,DHW_StPt_Sch_EZ!$C$30:$I$30,0)),"F","C")</f>
        <v>53.333333333333329</v>
      </c>
      <c r="N7616" s="12"/>
      <c r="O7616" s="12"/>
      <c r="P7616" s="12"/>
    </row>
    <row r="7617" spans="1:16" x14ac:dyDescent="0.25">
      <c r="A7617" s="35">
        <v>7616</v>
      </c>
      <c r="B7617" s="89">
        <v>318.29166666666669</v>
      </c>
      <c r="C7617" s="35">
        <f t="shared" si="590"/>
        <v>8</v>
      </c>
      <c r="D7617" s="35">
        <f t="shared" si="593"/>
        <v>318</v>
      </c>
      <c r="E7617" s="35">
        <f t="shared" si="594"/>
        <v>3</v>
      </c>
      <c r="F7617" s="35" t="str">
        <f t="shared" si="591"/>
        <v>Tuesday</v>
      </c>
      <c r="G7617" s="35">
        <f t="shared" si="592"/>
        <v>11</v>
      </c>
      <c r="H7617" s="34">
        <f>CONVERT(INDEX(Htg_StPt_Sch_EZ!$C$4:$I$27,MATCH(Schedules_8760!$C7617,Htg_StPt_Sch_EZ!$B$4:$B$27,0),MATCH(Schedules_8760!$F7617,Htg_StPt_Sch_EZ!$C$3:$I$3,0)),"F","C")</f>
        <v>20.555555555555554</v>
      </c>
      <c r="I7617" s="34">
        <f>CONVERT(INDEX(Htg_StPt_Sch_EZ!$C$31:$I$54,MATCH(Schedules_8760!$C7617,Htg_StPt_Sch_EZ!$B$31:$B$54,0),MATCH(Schedules_8760!$F7617,Htg_StPt_Sch_EZ!$C$30:$I$30,0)),"F","C")</f>
        <v>19.444444444444443</v>
      </c>
      <c r="J7617" s="34">
        <f>CONVERT(INDEX(Clg_StPt_Sch_EZ!$C$4:$I$27,MATCH(Schedules_8760!$C7617,Clg_StPt_Sch_EZ!$B$4:$B$27,0),MATCH(Schedules_8760!$F7617,Clg_StPt_Sch_EZ!$C$3:$I$3,0)),"F","C")</f>
        <v>25.555555555555554</v>
      </c>
      <c r="K7617" s="34">
        <f>CONVERT(INDEX(Clg_StPt_Sch_EZ!$C$31:$I$54,MATCH(Schedules_8760!$C7617,Clg_StPt_Sch_EZ!$B$31:$B$54,0),MATCH(Schedules_8760!$F7617,Clg_StPt_Sch_EZ!$C$30:$I$30,0)),"F","C")</f>
        <v>25</v>
      </c>
      <c r="L7617" s="34">
        <f>CONVERT(INDEX(DHW_StPt_Sch_EZ!$C$4:$I$27,MATCH(Schedules_8760!$C7617,DHW_StPt_Sch_EZ!$B$4:$B$27,0),MATCH(Schedules_8760!$F7617,DHW_StPt_Sch_EZ!$C$3:$I$3,0)),"F","C")</f>
        <v>53.333333333333329</v>
      </c>
      <c r="M7617" s="34">
        <f>CONVERT(INDEX(DHW_StPt_Sch_EZ!$C$31:$I$54,MATCH(Schedules_8760!$C7617,DHW_StPt_Sch_EZ!$B$31:$B$54,0),MATCH(Schedules_8760!$F7617,DHW_StPt_Sch_EZ!$C$30:$I$30,0)),"F","C")</f>
        <v>53.333333333333329</v>
      </c>
      <c r="N7617" s="12"/>
      <c r="O7617" s="12"/>
      <c r="P7617" s="12"/>
    </row>
    <row r="7618" spans="1:16" x14ac:dyDescent="0.25">
      <c r="A7618" s="35">
        <v>7617</v>
      </c>
      <c r="B7618" s="89">
        <v>318.33333333333331</v>
      </c>
      <c r="C7618" s="35">
        <f t="shared" ref="C7618:C7681" si="595">HOUR(B7618)+1</f>
        <v>9</v>
      </c>
      <c r="D7618" s="35">
        <f t="shared" si="593"/>
        <v>318</v>
      </c>
      <c r="E7618" s="35">
        <f t="shared" si="594"/>
        <v>3</v>
      </c>
      <c r="F7618" s="35" t="str">
        <f t="shared" ref="F7618:F7681" si="596">IF(E7618=1,"Sunday",IF(E7618=2,"Monday",IF(E7618=3,"Tuesday",IF(E7618=4,"Wednesday",IF(E7618=5,"Thursday",IF(E7618=6,"Friday","Saturday"))))))</f>
        <v>Tuesday</v>
      </c>
      <c r="G7618" s="35">
        <f t="shared" ref="G7618:G7681" si="597">MONTH(B7618)</f>
        <v>11</v>
      </c>
      <c r="H7618" s="34">
        <f>CONVERT(INDEX(Htg_StPt_Sch_EZ!$C$4:$I$27,MATCH(Schedules_8760!$C7618,Htg_StPt_Sch_EZ!$B$4:$B$27,0),MATCH(Schedules_8760!$F7618,Htg_StPt_Sch_EZ!$C$3:$I$3,0)),"F","C")</f>
        <v>20.555555555555554</v>
      </c>
      <c r="I7618" s="34">
        <f>CONVERT(INDEX(Htg_StPt_Sch_EZ!$C$31:$I$54,MATCH(Schedules_8760!$C7618,Htg_StPt_Sch_EZ!$B$31:$B$54,0),MATCH(Schedules_8760!$F7618,Htg_StPt_Sch_EZ!$C$30:$I$30,0)),"F","C")</f>
        <v>19.444444444444443</v>
      </c>
      <c r="J7618" s="34">
        <f>CONVERT(INDEX(Clg_StPt_Sch_EZ!$C$4:$I$27,MATCH(Schedules_8760!$C7618,Clg_StPt_Sch_EZ!$B$4:$B$27,0),MATCH(Schedules_8760!$F7618,Clg_StPt_Sch_EZ!$C$3:$I$3,0)),"F","C")</f>
        <v>25.555555555555554</v>
      </c>
      <c r="K7618" s="34">
        <f>CONVERT(INDEX(Clg_StPt_Sch_EZ!$C$31:$I$54,MATCH(Schedules_8760!$C7618,Clg_StPt_Sch_EZ!$B$31:$B$54,0),MATCH(Schedules_8760!$F7618,Clg_StPt_Sch_EZ!$C$30:$I$30,0)),"F","C")</f>
        <v>25</v>
      </c>
      <c r="L7618" s="34">
        <f>CONVERT(INDEX(DHW_StPt_Sch_EZ!$C$4:$I$27,MATCH(Schedules_8760!$C7618,DHW_StPt_Sch_EZ!$B$4:$B$27,0),MATCH(Schedules_8760!$F7618,DHW_StPt_Sch_EZ!$C$3:$I$3,0)),"F","C")</f>
        <v>53.333333333333329</v>
      </c>
      <c r="M7618" s="34">
        <f>CONVERT(INDEX(DHW_StPt_Sch_EZ!$C$31:$I$54,MATCH(Schedules_8760!$C7618,DHW_StPt_Sch_EZ!$B$31:$B$54,0),MATCH(Schedules_8760!$F7618,DHW_StPt_Sch_EZ!$C$30:$I$30,0)),"F","C")</f>
        <v>53.333333333333329</v>
      </c>
      <c r="N7618" s="12"/>
      <c r="O7618" s="12"/>
      <c r="P7618" s="12"/>
    </row>
    <row r="7619" spans="1:16" x14ac:dyDescent="0.25">
      <c r="A7619" s="35">
        <v>7618</v>
      </c>
      <c r="B7619" s="89">
        <v>318.375</v>
      </c>
      <c r="C7619" s="35">
        <f t="shared" si="595"/>
        <v>10</v>
      </c>
      <c r="D7619" s="35">
        <f t="shared" ref="D7619:D7682" si="598">IF(C7619=1,D7618+1,D7618)</f>
        <v>318</v>
      </c>
      <c r="E7619" s="35">
        <f t="shared" ref="E7619:E7682" si="599">IF(AND(C7619=1,E7618=7),1,IF(C7619=1,E7618+1,E7618))</f>
        <v>3</v>
      </c>
      <c r="F7619" s="35" t="str">
        <f t="shared" si="596"/>
        <v>Tuesday</v>
      </c>
      <c r="G7619" s="35">
        <f t="shared" si="597"/>
        <v>11</v>
      </c>
      <c r="H7619" s="34">
        <f>CONVERT(INDEX(Htg_StPt_Sch_EZ!$C$4:$I$27,MATCH(Schedules_8760!$C7619,Htg_StPt_Sch_EZ!$B$4:$B$27,0),MATCH(Schedules_8760!$F7619,Htg_StPt_Sch_EZ!$C$3:$I$3,0)),"F","C")</f>
        <v>20.555555555555554</v>
      </c>
      <c r="I7619" s="34">
        <f>CONVERT(INDEX(Htg_StPt_Sch_EZ!$C$31:$I$54,MATCH(Schedules_8760!$C7619,Htg_StPt_Sch_EZ!$B$31:$B$54,0),MATCH(Schedules_8760!$F7619,Htg_StPt_Sch_EZ!$C$30:$I$30,0)),"F","C")</f>
        <v>19.444444444444443</v>
      </c>
      <c r="J7619" s="34">
        <f>CONVERT(INDEX(Clg_StPt_Sch_EZ!$C$4:$I$27,MATCH(Schedules_8760!$C7619,Clg_StPt_Sch_EZ!$B$4:$B$27,0),MATCH(Schedules_8760!$F7619,Clg_StPt_Sch_EZ!$C$3:$I$3,0)),"F","C")</f>
        <v>25.555555555555554</v>
      </c>
      <c r="K7619" s="34">
        <f>CONVERT(INDEX(Clg_StPt_Sch_EZ!$C$31:$I$54,MATCH(Schedules_8760!$C7619,Clg_StPt_Sch_EZ!$B$31:$B$54,0),MATCH(Schedules_8760!$F7619,Clg_StPt_Sch_EZ!$C$30:$I$30,0)),"F","C")</f>
        <v>25</v>
      </c>
      <c r="L7619" s="34">
        <f>CONVERT(INDEX(DHW_StPt_Sch_EZ!$C$4:$I$27,MATCH(Schedules_8760!$C7619,DHW_StPt_Sch_EZ!$B$4:$B$27,0),MATCH(Schedules_8760!$F7619,DHW_StPt_Sch_EZ!$C$3:$I$3,0)),"F","C")</f>
        <v>53.333333333333329</v>
      </c>
      <c r="M7619" s="34">
        <f>CONVERT(INDEX(DHW_StPt_Sch_EZ!$C$31:$I$54,MATCH(Schedules_8760!$C7619,DHW_StPt_Sch_EZ!$B$31:$B$54,0),MATCH(Schedules_8760!$F7619,DHW_StPt_Sch_EZ!$C$30:$I$30,0)),"F","C")</f>
        <v>53.333333333333329</v>
      </c>
      <c r="N7619" s="12"/>
      <c r="O7619" s="12"/>
      <c r="P7619" s="12"/>
    </row>
    <row r="7620" spans="1:16" x14ac:dyDescent="0.25">
      <c r="A7620" s="35">
        <v>7619</v>
      </c>
      <c r="B7620" s="89">
        <v>318.41666666666669</v>
      </c>
      <c r="C7620" s="35">
        <f t="shared" si="595"/>
        <v>11</v>
      </c>
      <c r="D7620" s="35">
        <f t="shared" si="598"/>
        <v>318</v>
      </c>
      <c r="E7620" s="35">
        <f t="shared" si="599"/>
        <v>3</v>
      </c>
      <c r="F7620" s="35" t="str">
        <f t="shared" si="596"/>
        <v>Tuesday</v>
      </c>
      <c r="G7620" s="35">
        <f t="shared" si="597"/>
        <v>11</v>
      </c>
      <c r="H7620" s="34">
        <f>CONVERT(INDEX(Htg_StPt_Sch_EZ!$C$4:$I$27,MATCH(Schedules_8760!$C7620,Htg_StPt_Sch_EZ!$B$4:$B$27,0),MATCH(Schedules_8760!$F7620,Htg_StPt_Sch_EZ!$C$3:$I$3,0)),"F","C")</f>
        <v>20.555555555555554</v>
      </c>
      <c r="I7620" s="34">
        <f>CONVERT(INDEX(Htg_StPt_Sch_EZ!$C$31:$I$54,MATCH(Schedules_8760!$C7620,Htg_StPt_Sch_EZ!$B$31:$B$54,0),MATCH(Schedules_8760!$F7620,Htg_StPt_Sch_EZ!$C$30:$I$30,0)),"F","C")</f>
        <v>19.444444444444443</v>
      </c>
      <c r="J7620" s="34">
        <f>CONVERT(INDEX(Clg_StPt_Sch_EZ!$C$4:$I$27,MATCH(Schedules_8760!$C7620,Clg_StPt_Sch_EZ!$B$4:$B$27,0),MATCH(Schedules_8760!$F7620,Clg_StPt_Sch_EZ!$C$3:$I$3,0)),"F","C")</f>
        <v>25.555555555555554</v>
      </c>
      <c r="K7620" s="34">
        <f>CONVERT(INDEX(Clg_StPt_Sch_EZ!$C$31:$I$54,MATCH(Schedules_8760!$C7620,Clg_StPt_Sch_EZ!$B$31:$B$54,0),MATCH(Schedules_8760!$F7620,Clg_StPt_Sch_EZ!$C$30:$I$30,0)),"F","C")</f>
        <v>25</v>
      </c>
      <c r="L7620" s="34">
        <f>CONVERT(INDEX(DHW_StPt_Sch_EZ!$C$4:$I$27,MATCH(Schedules_8760!$C7620,DHW_StPt_Sch_EZ!$B$4:$B$27,0),MATCH(Schedules_8760!$F7620,DHW_StPt_Sch_EZ!$C$3:$I$3,0)),"F","C")</f>
        <v>53.333333333333329</v>
      </c>
      <c r="M7620" s="34">
        <f>CONVERT(INDEX(DHW_StPt_Sch_EZ!$C$31:$I$54,MATCH(Schedules_8760!$C7620,DHW_StPt_Sch_EZ!$B$31:$B$54,0),MATCH(Schedules_8760!$F7620,DHW_StPt_Sch_EZ!$C$30:$I$30,0)),"F","C")</f>
        <v>53.333333333333329</v>
      </c>
      <c r="N7620" s="12"/>
      <c r="O7620" s="12"/>
      <c r="P7620" s="12"/>
    </row>
    <row r="7621" spans="1:16" x14ac:dyDescent="0.25">
      <c r="A7621" s="35">
        <v>7620</v>
      </c>
      <c r="B7621" s="89">
        <v>318.45833333333331</v>
      </c>
      <c r="C7621" s="35">
        <f t="shared" si="595"/>
        <v>12</v>
      </c>
      <c r="D7621" s="35">
        <f t="shared" si="598"/>
        <v>318</v>
      </c>
      <c r="E7621" s="35">
        <f t="shared" si="599"/>
        <v>3</v>
      </c>
      <c r="F7621" s="35" t="str">
        <f t="shared" si="596"/>
        <v>Tuesday</v>
      </c>
      <c r="G7621" s="35">
        <f t="shared" si="597"/>
        <v>11</v>
      </c>
      <c r="H7621" s="34">
        <f>CONVERT(INDEX(Htg_StPt_Sch_EZ!$C$4:$I$27,MATCH(Schedules_8760!$C7621,Htg_StPt_Sch_EZ!$B$4:$B$27,0),MATCH(Schedules_8760!$F7621,Htg_StPt_Sch_EZ!$C$3:$I$3,0)),"F","C")</f>
        <v>20.555555555555554</v>
      </c>
      <c r="I7621" s="34">
        <f>CONVERT(INDEX(Htg_StPt_Sch_EZ!$C$31:$I$54,MATCH(Schedules_8760!$C7621,Htg_StPt_Sch_EZ!$B$31:$B$54,0),MATCH(Schedules_8760!$F7621,Htg_StPt_Sch_EZ!$C$30:$I$30,0)),"F","C")</f>
        <v>19.444444444444443</v>
      </c>
      <c r="J7621" s="34">
        <f>CONVERT(INDEX(Clg_StPt_Sch_EZ!$C$4:$I$27,MATCH(Schedules_8760!$C7621,Clg_StPt_Sch_EZ!$B$4:$B$27,0),MATCH(Schedules_8760!$F7621,Clg_StPt_Sch_EZ!$C$3:$I$3,0)),"F","C")</f>
        <v>25.555555555555554</v>
      </c>
      <c r="K7621" s="34">
        <f>CONVERT(INDEX(Clg_StPt_Sch_EZ!$C$31:$I$54,MATCH(Schedules_8760!$C7621,Clg_StPt_Sch_EZ!$B$31:$B$54,0),MATCH(Schedules_8760!$F7621,Clg_StPt_Sch_EZ!$C$30:$I$30,0)),"F","C")</f>
        <v>25</v>
      </c>
      <c r="L7621" s="34">
        <f>CONVERT(INDEX(DHW_StPt_Sch_EZ!$C$4:$I$27,MATCH(Schedules_8760!$C7621,DHW_StPt_Sch_EZ!$B$4:$B$27,0),MATCH(Schedules_8760!$F7621,DHW_StPt_Sch_EZ!$C$3:$I$3,0)),"F","C")</f>
        <v>53.333333333333329</v>
      </c>
      <c r="M7621" s="34">
        <f>CONVERT(INDEX(DHW_StPt_Sch_EZ!$C$31:$I$54,MATCH(Schedules_8760!$C7621,DHW_StPt_Sch_EZ!$B$31:$B$54,0),MATCH(Schedules_8760!$F7621,DHW_StPt_Sch_EZ!$C$30:$I$30,0)),"F","C")</f>
        <v>53.333333333333329</v>
      </c>
      <c r="N7621" s="12"/>
      <c r="O7621" s="12"/>
      <c r="P7621" s="12"/>
    </row>
    <row r="7622" spans="1:16" x14ac:dyDescent="0.25">
      <c r="A7622" s="35">
        <v>7621</v>
      </c>
      <c r="B7622" s="89">
        <v>318.5</v>
      </c>
      <c r="C7622" s="35">
        <f t="shared" si="595"/>
        <v>13</v>
      </c>
      <c r="D7622" s="35">
        <f t="shared" si="598"/>
        <v>318</v>
      </c>
      <c r="E7622" s="35">
        <f t="shared" si="599"/>
        <v>3</v>
      </c>
      <c r="F7622" s="35" t="str">
        <f t="shared" si="596"/>
        <v>Tuesday</v>
      </c>
      <c r="G7622" s="35">
        <f t="shared" si="597"/>
        <v>11</v>
      </c>
      <c r="H7622" s="34">
        <f>CONVERT(INDEX(Htg_StPt_Sch_EZ!$C$4:$I$27,MATCH(Schedules_8760!$C7622,Htg_StPt_Sch_EZ!$B$4:$B$27,0),MATCH(Schedules_8760!$F7622,Htg_StPt_Sch_EZ!$C$3:$I$3,0)),"F","C")</f>
        <v>20.555555555555554</v>
      </c>
      <c r="I7622" s="34">
        <f>CONVERT(INDEX(Htg_StPt_Sch_EZ!$C$31:$I$54,MATCH(Schedules_8760!$C7622,Htg_StPt_Sch_EZ!$B$31:$B$54,0),MATCH(Schedules_8760!$F7622,Htg_StPt_Sch_EZ!$C$30:$I$30,0)),"F","C")</f>
        <v>19.444444444444443</v>
      </c>
      <c r="J7622" s="34">
        <f>CONVERT(INDEX(Clg_StPt_Sch_EZ!$C$4:$I$27,MATCH(Schedules_8760!$C7622,Clg_StPt_Sch_EZ!$B$4:$B$27,0),MATCH(Schedules_8760!$F7622,Clg_StPt_Sch_EZ!$C$3:$I$3,0)),"F","C")</f>
        <v>25.555555555555554</v>
      </c>
      <c r="K7622" s="34">
        <f>CONVERT(INDEX(Clg_StPt_Sch_EZ!$C$31:$I$54,MATCH(Schedules_8760!$C7622,Clg_StPt_Sch_EZ!$B$31:$B$54,0),MATCH(Schedules_8760!$F7622,Clg_StPt_Sch_EZ!$C$30:$I$30,0)),"F","C")</f>
        <v>25</v>
      </c>
      <c r="L7622" s="34">
        <f>CONVERT(INDEX(DHW_StPt_Sch_EZ!$C$4:$I$27,MATCH(Schedules_8760!$C7622,DHW_StPt_Sch_EZ!$B$4:$B$27,0),MATCH(Schedules_8760!$F7622,DHW_StPt_Sch_EZ!$C$3:$I$3,0)),"F","C")</f>
        <v>53.333333333333329</v>
      </c>
      <c r="M7622" s="34">
        <f>CONVERT(INDEX(DHW_StPt_Sch_EZ!$C$31:$I$54,MATCH(Schedules_8760!$C7622,DHW_StPt_Sch_EZ!$B$31:$B$54,0),MATCH(Schedules_8760!$F7622,DHW_StPt_Sch_EZ!$C$30:$I$30,0)),"F","C")</f>
        <v>53.333333333333329</v>
      </c>
      <c r="N7622" s="12"/>
      <c r="O7622" s="12"/>
      <c r="P7622" s="12"/>
    </row>
    <row r="7623" spans="1:16" x14ac:dyDescent="0.25">
      <c r="A7623" s="35">
        <v>7622</v>
      </c>
      <c r="B7623" s="89">
        <v>318.54166666666669</v>
      </c>
      <c r="C7623" s="35">
        <f t="shared" si="595"/>
        <v>14</v>
      </c>
      <c r="D7623" s="35">
        <f t="shared" si="598"/>
        <v>318</v>
      </c>
      <c r="E7623" s="35">
        <f t="shared" si="599"/>
        <v>3</v>
      </c>
      <c r="F7623" s="35" t="str">
        <f t="shared" si="596"/>
        <v>Tuesday</v>
      </c>
      <c r="G7623" s="35">
        <f t="shared" si="597"/>
        <v>11</v>
      </c>
      <c r="H7623" s="34">
        <f>CONVERT(INDEX(Htg_StPt_Sch_EZ!$C$4:$I$27,MATCH(Schedules_8760!$C7623,Htg_StPt_Sch_EZ!$B$4:$B$27,0),MATCH(Schedules_8760!$F7623,Htg_StPt_Sch_EZ!$C$3:$I$3,0)),"F","C")</f>
        <v>20.555555555555554</v>
      </c>
      <c r="I7623" s="34">
        <f>CONVERT(INDEX(Htg_StPt_Sch_EZ!$C$31:$I$54,MATCH(Schedules_8760!$C7623,Htg_StPt_Sch_EZ!$B$31:$B$54,0),MATCH(Schedules_8760!$F7623,Htg_StPt_Sch_EZ!$C$30:$I$30,0)),"F","C")</f>
        <v>19.444444444444443</v>
      </c>
      <c r="J7623" s="34">
        <f>CONVERT(INDEX(Clg_StPt_Sch_EZ!$C$4:$I$27,MATCH(Schedules_8760!$C7623,Clg_StPt_Sch_EZ!$B$4:$B$27,0),MATCH(Schedules_8760!$F7623,Clg_StPt_Sch_EZ!$C$3:$I$3,0)),"F","C")</f>
        <v>25.555555555555554</v>
      </c>
      <c r="K7623" s="34">
        <f>CONVERT(INDEX(Clg_StPt_Sch_EZ!$C$31:$I$54,MATCH(Schedules_8760!$C7623,Clg_StPt_Sch_EZ!$B$31:$B$54,0),MATCH(Schedules_8760!$F7623,Clg_StPt_Sch_EZ!$C$30:$I$30,0)),"F","C")</f>
        <v>25</v>
      </c>
      <c r="L7623" s="34">
        <f>CONVERT(INDEX(DHW_StPt_Sch_EZ!$C$4:$I$27,MATCH(Schedules_8760!$C7623,DHW_StPt_Sch_EZ!$B$4:$B$27,0),MATCH(Schedules_8760!$F7623,DHW_StPt_Sch_EZ!$C$3:$I$3,0)),"F","C")</f>
        <v>53.333333333333329</v>
      </c>
      <c r="M7623" s="34">
        <f>CONVERT(INDEX(DHW_StPt_Sch_EZ!$C$31:$I$54,MATCH(Schedules_8760!$C7623,DHW_StPt_Sch_EZ!$B$31:$B$54,0),MATCH(Schedules_8760!$F7623,DHW_StPt_Sch_EZ!$C$30:$I$30,0)),"F","C")</f>
        <v>53.333333333333329</v>
      </c>
      <c r="N7623" s="12"/>
      <c r="O7623" s="12"/>
      <c r="P7623" s="12"/>
    </row>
    <row r="7624" spans="1:16" x14ac:dyDescent="0.25">
      <c r="A7624" s="35">
        <v>7623</v>
      </c>
      <c r="B7624" s="89">
        <v>318.58333333333331</v>
      </c>
      <c r="C7624" s="35">
        <f t="shared" si="595"/>
        <v>15</v>
      </c>
      <c r="D7624" s="35">
        <f t="shared" si="598"/>
        <v>318</v>
      </c>
      <c r="E7624" s="35">
        <f t="shared" si="599"/>
        <v>3</v>
      </c>
      <c r="F7624" s="35" t="str">
        <f t="shared" si="596"/>
        <v>Tuesday</v>
      </c>
      <c r="G7624" s="35">
        <f t="shared" si="597"/>
        <v>11</v>
      </c>
      <c r="H7624" s="34">
        <f>CONVERT(INDEX(Htg_StPt_Sch_EZ!$C$4:$I$27,MATCH(Schedules_8760!$C7624,Htg_StPt_Sch_EZ!$B$4:$B$27,0),MATCH(Schedules_8760!$F7624,Htg_StPt_Sch_EZ!$C$3:$I$3,0)),"F","C")</f>
        <v>20.555555555555554</v>
      </c>
      <c r="I7624" s="34">
        <f>CONVERT(INDEX(Htg_StPt_Sch_EZ!$C$31:$I$54,MATCH(Schedules_8760!$C7624,Htg_StPt_Sch_EZ!$B$31:$B$54,0),MATCH(Schedules_8760!$F7624,Htg_StPt_Sch_EZ!$C$30:$I$30,0)),"F","C")</f>
        <v>21.111111111111111</v>
      </c>
      <c r="J7624" s="34">
        <f>CONVERT(INDEX(Clg_StPt_Sch_EZ!$C$4:$I$27,MATCH(Schedules_8760!$C7624,Clg_StPt_Sch_EZ!$B$4:$B$27,0),MATCH(Schedules_8760!$F7624,Clg_StPt_Sch_EZ!$C$3:$I$3,0)),"F","C")</f>
        <v>25.555555555555554</v>
      </c>
      <c r="K7624" s="34">
        <f>CONVERT(INDEX(Clg_StPt_Sch_EZ!$C$31:$I$54,MATCH(Schedules_8760!$C7624,Clg_StPt_Sch_EZ!$B$31:$B$54,0),MATCH(Schedules_8760!$F7624,Clg_StPt_Sch_EZ!$C$30:$I$30,0)),"F","C")</f>
        <v>25</v>
      </c>
      <c r="L7624" s="34">
        <f>CONVERT(INDEX(DHW_StPt_Sch_EZ!$C$4:$I$27,MATCH(Schedules_8760!$C7624,DHW_StPt_Sch_EZ!$B$4:$B$27,0),MATCH(Schedules_8760!$F7624,DHW_StPt_Sch_EZ!$C$3:$I$3,0)),"F","C")</f>
        <v>53.333333333333329</v>
      </c>
      <c r="M7624" s="34">
        <f>CONVERT(INDEX(DHW_StPt_Sch_EZ!$C$31:$I$54,MATCH(Schedules_8760!$C7624,DHW_StPt_Sch_EZ!$B$31:$B$54,0),MATCH(Schedules_8760!$F7624,DHW_StPt_Sch_EZ!$C$30:$I$30,0)),"F","C")</f>
        <v>53.333333333333329</v>
      </c>
      <c r="N7624" s="12"/>
      <c r="O7624" s="12"/>
      <c r="P7624" s="12"/>
    </row>
    <row r="7625" spans="1:16" x14ac:dyDescent="0.25">
      <c r="A7625" s="35">
        <v>7624</v>
      </c>
      <c r="B7625" s="89">
        <v>318.625</v>
      </c>
      <c r="C7625" s="35">
        <f t="shared" si="595"/>
        <v>16</v>
      </c>
      <c r="D7625" s="35">
        <f t="shared" si="598"/>
        <v>318</v>
      </c>
      <c r="E7625" s="35">
        <f t="shared" si="599"/>
        <v>3</v>
      </c>
      <c r="F7625" s="35" t="str">
        <f t="shared" si="596"/>
        <v>Tuesday</v>
      </c>
      <c r="G7625" s="35">
        <f t="shared" si="597"/>
        <v>11</v>
      </c>
      <c r="H7625" s="34">
        <f>CONVERT(INDEX(Htg_StPt_Sch_EZ!$C$4:$I$27,MATCH(Schedules_8760!$C7625,Htg_StPt_Sch_EZ!$B$4:$B$27,0),MATCH(Schedules_8760!$F7625,Htg_StPt_Sch_EZ!$C$3:$I$3,0)),"F","C")</f>
        <v>20.555555555555554</v>
      </c>
      <c r="I7625" s="34">
        <f>CONVERT(INDEX(Htg_StPt_Sch_EZ!$C$31:$I$54,MATCH(Schedules_8760!$C7625,Htg_StPt_Sch_EZ!$B$31:$B$54,0),MATCH(Schedules_8760!$F7625,Htg_StPt_Sch_EZ!$C$30:$I$30,0)),"F","C")</f>
        <v>21.111111111111111</v>
      </c>
      <c r="J7625" s="34">
        <f>CONVERT(INDEX(Clg_StPt_Sch_EZ!$C$4:$I$27,MATCH(Schedules_8760!$C7625,Clg_StPt_Sch_EZ!$B$4:$B$27,0),MATCH(Schedules_8760!$F7625,Clg_StPt_Sch_EZ!$C$3:$I$3,0)),"F","C")</f>
        <v>25.555555555555554</v>
      </c>
      <c r="K7625" s="34">
        <f>CONVERT(INDEX(Clg_StPt_Sch_EZ!$C$31:$I$54,MATCH(Schedules_8760!$C7625,Clg_StPt_Sch_EZ!$B$31:$B$54,0),MATCH(Schedules_8760!$F7625,Clg_StPt_Sch_EZ!$C$30:$I$30,0)),"F","C")</f>
        <v>25</v>
      </c>
      <c r="L7625" s="34">
        <f>CONVERT(INDEX(DHW_StPt_Sch_EZ!$C$4:$I$27,MATCH(Schedules_8760!$C7625,DHW_StPt_Sch_EZ!$B$4:$B$27,0),MATCH(Schedules_8760!$F7625,DHW_StPt_Sch_EZ!$C$3:$I$3,0)),"F","C")</f>
        <v>53.333333333333329</v>
      </c>
      <c r="M7625" s="34">
        <f>CONVERT(INDEX(DHW_StPt_Sch_EZ!$C$31:$I$54,MATCH(Schedules_8760!$C7625,DHW_StPt_Sch_EZ!$B$31:$B$54,0),MATCH(Schedules_8760!$F7625,DHW_StPt_Sch_EZ!$C$30:$I$30,0)),"F","C")</f>
        <v>53.333333333333329</v>
      </c>
      <c r="N7625" s="12"/>
      <c r="O7625" s="12"/>
      <c r="P7625" s="12"/>
    </row>
    <row r="7626" spans="1:16" x14ac:dyDescent="0.25">
      <c r="A7626" s="35">
        <v>7625</v>
      </c>
      <c r="B7626" s="89">
        <v>318.66666666666669</v>
      </c>
      <c r="C7626" s="35">
        <f t="shared" si="595"/>
        <v>17</v>
      </c>
      <c r="D7626" s="35">
        <f t="shared" si="598"/>
        <v>318</v>
      </c>
      <c r="E7626" s="35">
        <f t="shared" si="599"/>
        <v>3</v>
      </c>
      <c r="F7626" s="35" t="str">
        <f t="shared" si="596"/>
        <v>Tuesday</v>
      </c>
      <c r="G7626" s="35">
        <f t="shared" si="597"/>
        <v>11</v>
      </c>
      <c r="H7626" s="34">
        <f>CONVERT(INDEX(Htg_StPt_Sch_EZ!$C$4:$I$27,MATCH(Schedules_8760!$C7626,Htg_StPt_Sch_EZ!$B$4:$B$27,0),MATCH(Schedules_8760!$F7626,Htg_StPt_Sch_EZ!$C$3:$I$3,0)),"F","C")</f>
        <v>20.555555555555554</v>
      </c>
      <c r="I7626" s="34">
        <f>CONVERT(INDEX(Htg_StPt_Sch_EZ!$C$31:$I$54,MATCH(Schedules_8760!$C7626,Htg_StPt_Sch_EZ!$B$31:$B$54,0),MATCH(Schedules_8760!$F7626,Htg_StPt_Sch_EZ!$C$30:$I$30,0)),"F","C")</f>
        <v>17.777777777777779</v>
      </c>
      <c r="J7626" s="34">
        <f>CONVERT(INDEX(Clg_StPt_Sch_EZ!$C$4:$I$27,MATCH(Schedules_8760!$C7626,Clg_StPt_Sch_EZ!$B$4:$B$27,0),MATCH(Schedules_8760!$F7626,Clg_StPt_Sch_EZ!$C$3:$I$3,0)),"F","C")</f>
        <v>25.555555555555554</v>
      </c>
      <c r="K7626" s="34">
        <f>CONVERT(INDEX(Clg_StPt_Sch_EZ!$C$31:$I$54,MATCH(Schedules_8760!$C7626,Clg_StPt_Sch_EZ!$B$31:$B$54,0),MATCH(Schedules_8760!$F7626,Clg_StPt_Sch_EZ!$C$30:$I$30,0)),"F","C")</f>
        <v>25</v>
      </c>
      <c r="L7626" s="34">
        <f>CONVERT(INDEX(DHW_StPt_Sch_EZ!$C$4:$I$27,MATCH(Schedules_8760!$C7626,DHW_StPt_Sch_EZ!$B$4:$B$27,0),MATCH(Schedules_8760!$F7626,DHW_StPt_Sch_EZ!$C$3:$I$3,0)),"F","C")</f>
        <v>53.333333333333329</v>
      </c>
      <c r="M7626" s="34">
        <f>CONVERT(INDEX(DHW_StPt_Sch_EZ!$C$31:$I$54,MATCH(Schedules_8760!$C7626,DHW_StPt_Sch_EZ!$B$31:$B$54,0),MATCH(Schedules_8760!$F7626,DHW_StPt_Sch_EZ!$C$30:$I$30,0)),"F","C")</f>
        <v>53.333333333333329</v>
      </c>
      <c r="N7626" s="12"/>
      <c r="O7626" s="12"/>
      <c r="P7626" s="12"/>
    </row>
    <row r="7627" spans="1:16" x14ac:dyDescent="0.25">
      <c r="A7627" s="35">
        <v>7626</v>
      </c>
      <c r="B7627" s="89">
        <v>318.70833333333331</v>
      </c>
      <c r="C7627" s="35">
        <f t="shared" si="595"/>
        <v>18</v>
      </c>
      <c r="D7627" s="35">
        <f t="shared" si="598"/>
        <v>318</v>
      </c>
      <c r="E7627" s="35">
        <f t="shared" si="599"/>
        <v>3</v>
      </c>
      <c r="F7627" s="35" t="str">
        <f t="shared" si="596"/>
        <v>Tuesday</v>
      </c>
      <c r="G7627" s="35">
        <f t="shared" si="597"/>
        <v>11</v>
      </c>
      <c r="H7627" s="34">
        <f>CONVERT(INDEX(Htg_StPt_Sch_EZ!$C$4:$I$27,MATCH(Schedules_8760!$C7627,Htg_StPt_Sch_EZ!$B$4:$B$27,0),MATCH(Schedules_8760!$F7627,Htg_StPt_Sch_EZ!$C$3:$I$3,0)),"F","C")</f>
        <v>20.555555555555554</v>
      </c>
      <c r="I7627" s="34">
        <f>CONVERT(INDEX(Htg_StPt_Sch_EZ!$C$31:$I$54,MATCH(Schedules_8760!$C7627,Htg_StPt_Sch_EZ!$B$31:$B$54,0),MATCH(Schedules_8760!$F7627,Htg_StPt_Sch_EZ!$C$30:$I$30,0)),"F","C")</f>
        <v>17.777777777777779</v>
      </c>
      <c r="J7627" s="34">
        <f>CONVERT(INDEX(Clg_StPt_Sch_EZ!$C$4:$I$27,MATCH(Schedules_8760!$C7627,Clg_StPt_Sch_EZ!$B$4:$B$27,0),MATCH(Schedules_8760!$F7627,Clg_StPt_Sch_EZ!$C$3:$I$3,0)),"F","C")</f>
        <v>25.555555555555554</v>
      </c>
      <c r="K7627" s="34">
        <f>CONVERT(INDEX(Clg_StPt_Sch_EZ!$C$31:$I$54,MATCH(Schedules_8760!$C7627,Clg_StPt_Sch_EZ!$B$31:$B$54,0),MATCH(Schedules_8760!$F7627,Clg_StPt_Sch_EZ!$C$30:$I$30,0)),"F","C")</f>
        <v>28.333333333333332</v>
      </c>
      <c r="L7627" s="34">
        <f>CONVERT(INDEX(DHW_StPt_Sch_EZ!$C$4:$I$27,MATCH(Schedules_8760!$C7627,DHW_StPt_Sch_EZ!$B$4:$B$27,0),MATCH(Schedules_8760!$F7627,DHW_StPt_Sch_EZ!$C$3:$I$3,0)),"F","C")</f>
        <v>53.333333333333329</v>
      </c>
      <c r="M7627" s="34">
        <f>CONVERT(INDEX(DHW_StPt_Sch_EZ!$C$31:$I$54,MATCH(Schedules_8760!$C7627,DHW_StPt_Sch_EZ!$B$31:$B$54,0),MATCH(Schedules_8760!$F7627,DHW_StPt_Sch_EZ!$C$30:$I$30,0)),"F","C")</f>
        <v>53.333333333333329</v>
      </c>
      <c r="N7627" s="12"/>
      <c r="O7627" s="12"/>
      <c r="P7627" s="12"/>
    </row>
    <row r="7628" spans="1:16" x14ac:dyDescent="0.25">
      <c r="A7628" s="35">
        <v>7627</v>
      </c>
      <c r="B7628" s="89">
        <v>318.75</v>
      </c>
      <c r="C7628" s="35">
        <f t="shared" si="595"/>
        <v>19</v>
      </c>
      <c r="D7628" s="35">
        <f t="shared" si="598"/>
        <v>318</v>
      </c>
      <c r="E7628" s="35">
        <f t="shared" si="599"/>
        <v>3</v>
      </c>
      <c r="F7628" s="35" t="str">
        <f t="shared" si="596"/>
        <v>Tuesday</v>
      </c>
      <c r="G7628" s="35">
        <f t="shared" si="597"/>
        <v>11</v>
      </c>
      <c r="H7628" s="34">
        <f>CONVERT(INDEX(Htg_StPt_Sch_EZ!$C$4:$I$27,MATCH(Schedules_8760!$C7628,Htg_StPt_Sch_EZ!$B$4:$B$27,0),MATCH(Schedules_8760!$F7628,Htg_StPt_Sch_EZ!$C$3:$I$3,0)),"F","C")</f>
        <v>20.555555555555554</v>
      </c>
      <c r="I7628" s="34">
        <f>CONVERT(INDEX(Htg_StPt_Sch_EZ!$C$31:$I$54,MATCH(Schedules_8760!$C7628,Htg_StPt_Sch_EZ!$B$31:$B$54,0),MATCH(Schedules_8760!$F7628,Htg_StPt_Sch_EZ!$C$30:$I$30,0)),"F","C")</f>
        <v>18.333333333333332</v>
      </c>
      <c r="J7628" s="34">
        <f>CONVERT(INDEX(Clg_StPt_Sch_EZ!$C$4:$I$27,MATCH(Schedules_8760!$C7628,Clg_StPt_Sch_EZ!$B$4:$B$27,0),MATCH(Schedules_8760!$F7628,Clg_StPt_Sch_EZ!$C$3:$I$3,0)),"F","C")</f>
        <v>25.555555555555554</v>
      </c>
      <c r="K7628" s="34">
        <f>CONVERT(INDEX(Clg_StPt_Sch_EZ!$C$31:$I$54,MATCH(Schedules_8760!$C7628,Clg_StPt_Sch_EZ!$B$31:$B$54,0),MATCH(Schedules_8760!$F7628,Clg_StPt_Sch_EZ!$C$30:$I$30,0)),"F","C")</f>
        <v>28.333333333333332</v>
      </c>
      <c r="L7628" s="34">
        <f>CONVERT(INDEX(DHW_StPt_Sch_EZ!$C$4:$I$27,MATCH(Schedules_8760!$C7628,DHW_StPt_Sch_EZ!$B$4:$B$27,0),MATCH(Schedules_8760!$F7628,DHW_StPt_Sch_EZ!$C$3:$I$3,0)),"F","C")</f>
        <v>53.333333333333329</v>
      </c>
      <c r="M7628" s="34">
        <f>CONVERT(INDEX(DHW_StPt_Sch_EZ!$C$31:$I$54,MATCH(Schedules_8760!$C7628,DHW_StPt_Sch_EZ!$B$31:$B$54,0),MATCH(Schedules_8760!$F7628,DHW_StPt_Sch_EZ!$C$30:$I$30,0)),"F","C")</f>
        <v>53.333333333333329</v>
      </c>
      <c r="N7628" s="12"/>
      <c r="O7628" s="12"/>
      <c r="P7628" s="12"/>
    </row>
    <row r="7629" spans="1:16" x14ac:dyDescent="0.25">
      <c r="A7629" s="35">
        <v>7628</v>
      </c>
      <c r="B7629" s="89">
        <v>318.79166666666669</v>
      </c>
      <c r="C7629" s="35">
        <f t="shared" si="595"/>
        <v>20</v>
      </c>
      <c r="D7629" s="35">
        <f t="shared" si="598"/>
        <v>318</v>
      </c>
      <c r="E7629" s="35">
        <f t="shared" si="599"/>
        <v>3</v>
      </c>
      <c r="F7629" s="35" t="str">
        <f t="shared" si="596"/>
        <v>Tuesday</v>
      </c>
      <c r="G7629" s="35">
        <f t="shared" si="597"/>
        <v>11</v>
      </c>
      <c r="H7629" s="34">
        <f>CONVERT(INDEX(Htg_StPt_Sch_EZ!$C$4:$I$27,MATCH(Schedules_8760!$C7629,Htg_StPt_Sch_EZ!$B$4:$B$27,0),MATCH(Schedules_8760!$F7629,Htg_StPt_Sch_EZ!$C$3:$I$3,0)),"F","C")</f>
        <v>20.555555555555554</v>
      </c>
      <c r="I7629" s="34">
        <f>CONVERT(INDEX(Htg_StPt_Sch_EZ!$C$31:$I$54,MATCH(Schedules_8760!$C7629,Htg_StPt_Sch_EZ!$B$31:$B$54,0),MATCH(Schedules_8760!$F7629,Htg_StPt_Sch_EZ!$C$30:$I$30,0)),"F","C")</f>
        <v>18.888888888888889</v>
      </c>
      <c r="J7629" s="34">
        <f>CONVERT(INDEX(Clg_StPt_Sch_EZ!$C$4:$I$27,MATCH(Schedules_8760!$C7629,Clg_StPt_Sch_EZ!$B$4:$B$27,0),MATCH(Schedules_8760!$F7629,Clg_StPt_Sch_EZ!$C$3:$I$3,0)),"F","C")</f>
        <v>25.555555555555554</v>
      </c>
      <c r="K7629" s="34">
        <f>CONVERT(INDEX(Clg_StPt_Sch_EZ!$C$31:$I$54,MATCH(Schedules_8760!$C7629,Clg_StPt_Sch_EZ!$B$31:$B$54,0),MATCH(Schedules_8760!$F7629,Clg_StPt_Sch_EZ!$C$30:$I$30,0)),"F","C")</f>
        <v>28.333333333333332</v>
      </c>
      <c r="L7629" s="34">
        <f>CONVERT(INDEX(DHW_StPt_Sch_EZ!$C$4:$I$27,MATCH(Schedules_8760!$C7629,DHW_StPt_Sch_EZ!$B$4:$B$27,0),MATCH(Schedules_8760!$F7629,DHW_StPt_Sch_EZ!$C$3:$I$3,0)),"F","C")</f>
        <v>53.333333333333329</v>
      </c>
      <c r="M7629" s="34">
        <f>CONVERT(INDEX(DHW_StPt_Sch_EZ!$C$31:$I$54,MATCH(Schedules_8760!$C7629,DHW_StPt_Sch_EZ!$B$31:$B$54,0),MATCH(Schedules_8760!$F7629,DHW_StPt_Sch_EZ!$C$30:$I$30,0)),"F","C")</f>
        <v>53.333333333333329</v>
      </c>
      <c r="N7629" s="12"/>
      <c r="O7629" s="12"/>
      <c r="P7629" s="12"/>
    </row>
    <row r="7630" spans="1:16" x14ac:dyDescent="0.25">
      <c r="A7630" s="35">
        <v>7629</v>
      </c>
      <c r="B7630" s="89">
        <v>318.83333333333331</v>
      </c>
      <c r="C7630" s="35">
        <f t="shared" si="595"/>
        <v>21</v>
      </c>
      <c r="D7630" s="35">
        <f t="shared" si="598"/>
        <v>318</v>
      </c>
      <c r="E7630" s="35">
        <f t="shared" si="599"/>
        <v>3</v>
      </c>
      <c r="F7630" s="35" t="str">
        <f t="shared" si="596"/>
        <v>Tuesday</v>
      </c>
      <c r="G7630" s="35">
        <f t="shared" si="597"/>
        <v>11</v>
      </c>
      <c r="H7630" s="34">
        <f>CONVERT(INDEX(Htg_StPt_Sch_EZ!$C$4:$I$27,MATCH(Schedules_8760!$C7630,Htg_StPt_Sch_EZ!$B$4:$B$27,0),MATCH(Schedules_8760!$F7630,Htg_StPt_Sch_EZ!$C$3:$I$3,0)),"F","C")</f>
        <v>20.555555555555554</v>
      </c>
      <c r="I7630" s="34">
        <f>CONVERT(INDEX(Htg_StPt_Sch_EZ!$C$31:$I$54,MATCH(Schedules_8760!$C7630,Htg_StPt_Sch_EZ!$B$31:$B$54,0),MATCH(Schedules_8760!$F7630,Htg_StPt_Sch_EZ!$C$30:$I$30,0)),"F","C")</f>
        <v>19.444444444444443</v>
      </c>
      <c r="J7630" s="34">
        <f>CONVERT(INDEX(Clg_StPt_Sch_EZ!$C$4:$I$27,MATCH(Schedules_8760!$C7630,Clg_StPt_Sch_EZ!$B$4:$B$27,0),MATCH(Schedules_8760!$F7630,Clg_StPt_Sch_EZ!$C$3:$I$3,0)),"F","C")</f>
        <v>25.555555555555554</v>
      </c>
      <c r="K7630" s="34">
        <f>CONVERT(INDEX(Clg_StPt_Sch_EZ!$C$31:$I$54,MATCH(Schedules_8760!$C7630,Clg_StPt_Sch_EZ!$B$31:$B$54,0),MATCH(Schedules_8760!$F7630,Clg_StPt_Sch_EZ!$C$30:$I$30,0)),"F","C")</f>
        <v>28.333333333333332</v>
      </c>
      <c r="L7630" s="34">
        <f>CONVERT(INDEX(DHW_StPt_Sch_EZ!$C$4:$I$27,MATCH(Schedules_8760!$C7630,DHW_StPt_Sch_EZ!$B$4:$B$27,0),MATCH(Schedules_8760!$F7630,DHW_StPt_Sch_EZ!$C$3:$I$3,0)),"F","C")</f>
        <v>53.333333333333329</v>
      </c>
      <c r="M7630" s="34">
        <f>CONVERT(INDEX(DHW_StPt_Sch_EZ!$C$31:$I$54,MATCH(Schedules_8760!$C7630,DHW_StPt_Sch_EZ!$B$31:$B$54,0),MATCH(Schedules_8760!$F7630,DHW_StPt_Sch_EZ!$C$30:$I$30,0)),"F","C")</f>
        <v>53.333333333333329</v>
      </c>
      <c r="N7630" s="12"/>
      <c r="O7630" s="12"/>
      <c r="P7630" s="12"/>
    </row>
    <row r="7631" spans="1:16" x14ac:dyDescent="0.25">
      <c r="A7631" s="35">
        <v>7630</v>
      </c>
      <c r="B7631" s="89">
        <v>318.875</v>
      </c>
      <c r="C7631" s="35">
        <f t="shared" si="595"/>
        <v>22</v>
      </c>
      <c r="D7631" s="35">
        <f t="shared" si="598"/>
        <v>318</v>
      </c>
      <c r="E7631" s="35">
        <f t="shared" si="599"/>
        <v>3</v>
      </c>
      <c r="F7631" s="35" t="str">
        <f t="shared" si="596"/>
        <v>Tuesday</v>
      </c>
      <c r="G7631" s="35">
        <f t="shared" si="597"/>
        <v>11</v>
      </c>
      <c r="H7631" s="34">
        <f>CONVERT(INDEX(Htg_StPt_Sch_EZ!$C$4:$I$27,MATCH(Schedules_8760!$C7631,Htg_StPt_Sch_EZ!$B$4:$B$27,0),MATCH(Schedules_8760!$F7631,Htg_StPt_Sch_EZ!$C$3:$I$3,0)),"F","C")</f>
        <v>20.555555555555554</v>
      </c>
      <c r="I7631" s="34">
        <f>CONVERT(INDEX(Htg_StPt_Sch_EZ!$C$31:$I$54,MATCH(Schedules_8760!$C7631,Htg_StPt_Sch_EZ!$B$31:$B$54,0),MATCH(Schedules_8760!$F7631,Htg_StPt_Sch_EZ!$C$30:$I$30,0)),"F","C")</f>
        <v>19.444444444444443</v>
      </c>
      <c r="J7631" s="34">
        <f>CONVERT(INDEX(Clg_StPt_Sch_EZ!$C$4:$I$27,MATCH(Schedules_8760!$C7631,Clg_StPt_Sch_EZ!$B$4:$B$27,0),MATCH(Schedules_8760!$F7631,Clg_StPt_Sch_EZ!$C$3:$I$3,0)),"F","C")</f>
        <v>25.555555555555554</v>
      </c>
      <c r="K7631" s="34">
        <f>CONVERT(INDEX(Clg_StPt_Sch_EZ!$C$31:$I$54,MATCH(Schedules_8760!$C7631,Clg_StPt_Sch_EZ!$B$31:$B$54,0),MATCH(Schedules_8760!$F7631,Clg_StPt_Sch_EZ!$C$30:$I$30,0)),"F","C")</f>
        <v>28.333333333333332</v>
      </c>
      <c r="L7631" s="34">
        <f>CONVERT(INDEX(DHW_StPt_Sch_EZ!$C$4:$I$27,MATCH(Schedules_8760!$C7631,DHW_StPt_Sch_EZ!$B$4:$B$27,0),MATCH(Schedules_8760!$F7631,DHW_StPt_Sch_EZ!$C$3:$I$3,0)),"F","C")</f>
        <v>53.333333333333329</v>
      </c>
      <c r="M7631" s="34">
        <f>CONVERT(INDEX(DHW_StPt_Sch_EZ!$C$31:$I$54,MATCH(Schedules_8760!$C7631,DHW_StPt_Sch_EZ!$B$31:$B$54,0),MATCH(Schedules_8760!$F7631,DHW_StPt_Sch_EZ!$C$30:$I$30,0)),"F","C")</f>
        <v>53.333333333333329</v>
      </c>
      <c r="N7631" s="12"/>
      <c r="O7631" s="12"/>
      <c r="P7631" s="12"/>
    </row>
    <row r="7632" spans="1:16" x14ac:dyDescent="0.25">
      <c r="A7632" s="35">
        <v>7631</v>
      </c>
      <c r="B7632" s="89">
        <v>318.91666666666669</v>
      </c>
      <c r="C7632" s="35">
        <f t="shared" si="595"/>
        <v>23</v>
      </c>
      <c r="D7632" s="35">
        <f t="shared" si="598"/>
        <v>318</v>
      </c>
      <c r="E7632" s="35">
        <f t="shared" si="599"/>
        <v>3</v>
      </c>
      <c r="F7632" s="35" t="str">
        <f t="shared" si="596"/>
        <v>Tuesday</v>
      </c>
      <c r="G7632" s="35">
        <f t="shared" si="597"/>
        <v>11</v>
      </c>
      <c r="H7632" s="34">
        <f>CONVERT(INDEX(Htg_StPt_Sch_EZ!$C$4:$I$27,MATCH(Schedules_8760!$C7632,Htg_StPt_Sch_EZ!$B$4:$B$27,0),MATCH(Schedules_8760!$F7632,Htg_StPt_Sch_EZ!$C$3:$I$3,0)),"F","C")</f>
        <v>20.555555555555554</v>
      </c>
      <c r="I7632" s="34">
        <f>CONVERT(INDEX(Htg_StPt_Sch_EZ!$C$31:$I$54,MATCH(Schedules_8760!$C7632,Htg_StPt_Sch_EZ!$B$31:$B$54,0),MATCH(Schedules_8760!$F7632,Htg_StPt_Sch_EZ!$C$30:$I$30,0)),"F","C")</f>
        <v>19.444444444444443</v>
      </c>
      <c r="J7632" s="34">
        <f>CONVERT(INDEX(Clg_StPt_Sch_EZ!$C$4:$I$27,MATCH(Schedules_8760!$C7632,Clg_StPt_Sch_EZ!$B$4:$B$27,0),MATCH(Schedules_8760!$F7632,Clg_StPt_Sch_EZ!$C$3:$I$3,0)),"F","C")</f>
        <v>25.555555555555554</v>
      </c>
      <c r="K7632" s="34">
        <f>CONVERT(INDEX(Clg_StPt_Sch_EZ!$C$31:$I$54,MATCH(Schedules_8760!$C7632,Clg_StPt_Sch_EZ!$B$31:$B$54,0),MATCH(Schedules_8760!$F7632,Clg_StPt_Sch_EZ!$C$30:$I$30,0)),"F","C")</f>
        <v>28.333333333333332</v>
      </c>
      <c r="L7632" s="34">
        <f>CONVERT(INDEX(DHW_StPt_Sch_EZ!$C$4:$I$27,MATCH(Schedules_8760!$C7632,DHW_StPt_Sch_EZ!$B$4:$B$27,0),MATCH(Schedules_8760!$F7632,DHW_StPt_Sch_EZ!$C$3:$I$3,0)),"F","C")</f>
        <v>53.333333333333329</v>
      </c>
      <c r="M7632" s="34">
        <f>CONVERT(INDEX(DHW_StPt_Sch_EZ!$C$31:$I$54,MATCH(Schedules_8760!$C7632,DHW_StPt_Sch_EZ!$B$31:$B$54,0),MATCH(Schedules_8760!$F7632,DHW_StPt_Sch_EZ!$C$30:$I$30,0)),"F","C")</f>
        <v>53.333333333333329</v>
      </c>
      <c r="N7632" s="12"/>
      <c r="O7632" s="12"/>
      <c r="P7632" s="12"/>
    </row>
    <row r="7633" spans="1:16" x14ac:dyDescent="0.25">
      <c r="A7633" s="35">
        <v>7632</v>
      </c>
      <c r="B7633" s="89">
        <v>318.95833333333331</v>
      </c>
      <c r="C7633" s="35">
        <f t="shared" si="595"/>
        <v>24</v>
      </c>
      <c r="D7633" s="35">
        <f t="shared" si="598"/>
        <v>318</v>
      </c>
      <c r="E7633" s="35">
        <f t="shared" si="599"/>
        <v>3</v>
      </c>
      <c r="F7633" s="35" t="str">
        <f t="shared" si="596"/>
        <v>Tuesday</v>
      </c>
      <c r="G7633" s="35">
        <f t="shared" si="597"/>
        <v>11</v>
      </c>
      <c r="H7633" s="34">
        <f>CONVERT(INDEX(Htg_StPt_Sch_EZ!$C$4:$I$27,MATCH(Schedules_8760!$C7633,Htg_StPt_Sch_EZ!$B$4:$B$27,0),MATCH(Schedules_8760!$F7633,Htg_StPt_Sch_EZ!$C$3:$I$3,0)),"F","C")</f>
        <v>20.555555555555554</v>
      </c>
      <c r="I7633" s="34">
        <f>CONVERT(INDEX(Htg_StPt_Sch_EZ!$C$31:$I$54,MATCH(Schedules_8760!$C7633,Htg_StPt_Sch_EZ!$B$31:$B$54,0),MATCH(Schedules_8760!$F7633,Htg_StPt_Sch_EZ!$C$30:$I$30,0)),"F","C")</f>
        <v>19.444444444444443</v>
      </c>
      <c r="J7633" s="34">
        <f>CONVERT(INDEX(Clg_StPt_Sch_EZ!$C$4:$I$27,MATCH(Schedules_8760!$C7633,Clg_StPt_Sch_EZ!$B$4:$B$27,0),MATCH(Schedules_8760!$F7633,Clg_StPt_Sch_EZ!$C$3:$I$3,0)),"F","C")</f>
        <v>25.555555555555554</v>
      </c>
      <c r="K7633" s="34">
        <f>CONVERT(INDEX(Clg_StPt_Sch_EZ!$C$31:$I$54,MATCH(Schedules_8760!$C7633,Clg_StPt_Sch_EZ!$B$31:$B$54,0),MATCH(Schedules_8760!$F7633,Clg_StPt_Sch_EZ!$C$30:$I$30,0)),"F","C")</f>
        <v>28.333333333333332</v>
      </c>
      <c r="L7633" s="34">
        <f>CONVERT(INDEX(DHW_StPt_Sch_EZ!$C$4:$I$27,MATCH(Schedules_8760!$C7633,DHW_StPt_Sch_EZ!$B$4:$B$27,0),MATCH(Schedules_8760!$F7633,DHW_StPt_Sch_EZ!$C$3:$I$3,0)),"F","C")</f>
        <v>53.333333333333329</v>
      </c>
      <c r="M7633" s="34">
        <f>CONVERT(INDEX(DHW_StPt_Sch_EZ!$C$31:$I$54,MATCH(Schedules_8760!$C7633,DHW_StPt_Sch_EZ!$B$31:$B$54,0),MATCH(Schedules_8760!$F7633,DHW_StPt_Sch_EZ!$C$30:$I$30,0)),"F","C")</f>
        <v>53.333333333333329</v>
      </c>
      <c r="N7633" s="12"/>
      <c r="O7633" s="12"/>
      <c r="P7633" s="12"/>
    </row>
    <row r="7634" spans="1:16" x14ac:dyDescent="0.25">
      <c r="A7634" s="35">
        <v>7633</v>
      </c>
      <c r="B7634" s="89">
        <v>319</v>
      </c>
      <c r="C7634" s="35">
        <f t="shared" si="595"/>
        <v>1</v>
      </c>
      <c r="D7634" s="35">
        <f t="shared" si="598"/>
        <v>319</v>
      </c>
      <c r="E7634" s="35">
        <f t="shared" si="599"/>
        <v>4</v>
      </c>
      <c r="F7634" s="35" t="str">
        <f t="shared" si="596"/>
        <v>Wednesday</v>
      </c>
      <c r="G7634" s="35">
        <f t="shared" si="597"/>
        <v>11</v>
      </c>
      <c r="H7634" s="34">
        <f>CONVERT(INDEX(Htg_StPt_Sch_EZ!$C$4:$I$27,MATCH(Schedules_8760!$C7634,Htg_StPt_Sch_EZ!$B$4:$B$27,0),MATCH(Schedules_8760!$F7634,Htg_StPt_Sch_EZ!$C$3:$I$3,0)),"F","C")</f>
        <v>20.555555555555554</v>
      </c>
      <c r="I7634" s="34">
        <f>CONVERT(INDEX(Htg_StPt_Sch_EZ!$C$31:$I$54,MATCH(Schedules_8760!$C7634,Htg_StPt_Sch_EZ!$B$31:$B$54,0),MATCH(Schedules_8760!$F7634,Htg_StPt_Sch_EZ!$C$30:$I$30,0)),"F","C")</f>
        <v>19.444444444444443</v>
      </c>
      <c r="J7634" s="34">
        <f>CONVERT(INDEX(Clg_StPt_Sch_EZ!$C$4:$I$27,MATCH(Schedules_8760!$C7634,Clg_StPt_Sch_EZ!$B$4:$B$27,0),MATCH(Schedules_8760!$F7634,Clg_StPt_Sch_EZ!$C$3:$I$3,0)),"F","C")</f>
        <v>25.555555555555554</v>
      </c>
      <c r="K7634" s="34">
        <f>CONVERT(INDEX(Clg_StPt_Sch_EZ!$C$31:$I$54,MATCH(Schedules_8760!$C7634,Clg_StPt_Sch_EZ!$B$31:$B$54,0),MATCH(Schedules_8760!$F7634,Clg_StPt_Sch_EZ!$C$30:$I$30,0)),"F","C")</f>
        <v>28.333333333333332</v>
      </c>
      <c r="L7634" s="34">
        <f>CONVERT(INDEX(DHW_StPt_Sch_EZ!$C$4:$I$27,MATCH(Schedules_8760!$C7634,DHW_StPt_Sch_EZ!$B$4:$B$27,0),MATCH(Schedules_8760!$F7634,DHW_StPt_Sch_EZ!$C$3:$I$3,0)),"F","C")</f>
        <v>53.333333333333329</v>
      </c>
      <c r="M7634" s="34">
        <f>CONVERT(INDEX(DHW_StPt_Sch_EZ!$C$31:$I$54,MATCH(Schedules_8760!$C7634,DHW_StPt_Sch_EZ!$B$31:$B$54,0),MATCH(Schedules_8760!$F7634,DHW_StPt_Sch_EZ!$C$30:$I$30,0)),"F","C")</f>
        <v>53.333333333333329</v>
      </c>
      <c r="N7634" s="12"/>
      <c r="O7634" s="12"/>
      <c r="P7634" s="12"/>
    </row>
    <row r="7635" spans="1:16" x14ac:dyDescent="0.25">
      <c r="A7635" s="35">
        <v>7634</v>
      </c>
      <c r="B7635" s="89">
        <v>319.04166666666669</v>
      </c>
      <c r="C7635" s="35">
        <f t="shared" si="595"/>
        <v>2</v>
      </c>
      <c r="D7635" s="35">
        <f t="shared" si="598"/>
        <v>319</v>
      </c>
      <c r="E7635" s="35">
        <f t="shared" si="599"/>
        <v>4</v>
      </c>
      <c r="F7635" s="35" t="str">
        <f t="shared" si="596"/>
        <v>Wednesday</v>
      </c>
      <c r="G7635" s="35">
        <f t="shared" si="597"/>
        <v>11</v>
      </c>
      <c r="H7635" s="34">
        <f>CONVERT(INDEX(Htg_StPt_Sch_EZ!$C$4:$I$27,MATCH(Schedules_8760!$C7635,Htg_StPt_Sch_EZ!$B$4:$B$27,0),MATCH(Schedules_8760!$F7635,Htg_StPt_Sch_EZ!$C$3:$I$3,0)),"F","C")</f>
        <v>20.555555555555554</v>
      </c>
      <c r="I7635" s="34">
        <f>CONVERT(INDEX(Htg_StPt_Sch_EZ!$C$31:$I$54,MATCH(Schedules_8760!$C7635,Htg_StPt_Sch_EZ!$B$31:$B$54,0),MATCH(Schedules_8760!$F7635,Htg_StPt_Sch_EZ!$C$30:$I$30,0)),"F","C")</f>
        <v>19.444444444444443</v>
      </c>
      <c r="J7635" s="34">
        <f>CONVERT(INDEX(Clg_StPt_Sch_EZ!$C$4:$I$27,MATCH(Schedules_8760!$C7635,Clg_StPt_Sch_EZ!$B$4:$B$27,0),MATCH(Schedules_8760!$F7635,Clg_StPt_Sch_EZ!$C$3:$I$3,0)),"F","C")</f>
        <v>25.555555555555554</v>
      </c>
      <c r="K7635" s="34">
        <f>CONVERT(INDEX(Clg_StPt_Sch_EZ!$C$31:$I$54,MATCH(Schedules_8760!$C7635,Clg_StPt_Sch_EZ!$B$31:$B$54,0),MATCH(Schedules_8760!$F7635,Clg_StPt_Sch_EZ!$C$30:$I$30,0)),"F","C")</f>
        <v>28.333333333333332</v>
      </c>
      <c r="L7635" s="34">
        <f>CONVERT(INDEX(DHW_StPt_Sch_EZ!$C$4:$I$27,MATCH(Schedules_8760!$C7635,DHW_StPt_Sch_EZ!$B$4:$B$27,0),MATCH(Schedules_8760!$F7635,DHW_StPt_Sch_EZ!$C$3:$I$3,0)),"F","C")</f>
        <v>53.333333333333329</v>
      </c>
      <c r="M7635" s="34">
        <f>CONVERT(INDEX(DHW_StPt_Sch_EZ!$C$31:$I$54,MATCH(Schedules_8760!$C7635,DHW_StPt_Sch_EZ!$B$31:$B$54,0),MATCH(Schedules_8760!$F7635,DHW_StPt_Sch_EZ!$C$30:$I$30,0)),"F","C")</f>
        <v>53.333333333333329</v>
      </c>
      <c r="N7635" s="12"/>
      <c r="O7635" s="12"/>
      <c r="P7635" s="12"/>
    </row>
    <row r="7636" spans="1:16" x14ac:dyDescent="0.25">
      <c r="A7636" s="35">
        <v>7635</v>
      </c>
      <c r="B7636" s="89">
        <v>319.08333333333331</v>
      </c>
      <c r="C7636" s="35">
        <f t="shared" si="595"/>
        <v>3</v>
      </c>
      <c r="D7636" s="35">
        <f t="shared" si="598"/>
        <v>319</v>
      </c>
      <c r="E7636" s="35">
        <f t="shared" si="599"/>
        <v>4</v>
      </c>
      <c r="F7636" s="35" t="str">
        <f t="shared" si="596"/>
        <v>Wednesday</v>
      </c>
      <c r="G7636" s="35">
        <f t="shared" si="597"/>
        <v>11</v>
      </c>
      <c r="H7636" s="34">
        <f>CONVERT(INDEX(Htg_StPt_Sch_EZ!$C$4:$I$27,MATCH(Schedules_8760!$C7636,Htg_StPt_Sch_EZ!$B$4:$B$27,0),MATCH(Schedules_8760!$F7636,Htg_StPt_Sch_EZ!$C$3:$I$3,0)),"F","C")</f>
        <v>20.555555555555554</v>
      </c>
      <c r="I7636" s="34">
        <f>CONVERT(INDEX(Htg_StPt_Sch_EZ!$C$31:$I$54,MATCH(Schedules_8760!$C7636,Htg_StPt_Sch_EZ!$B$31:$B$54,0),MATCH(Schedules_8760!$F7636,Htg_StPt_Sch_EZ!$C$30:$I$30,0)),"F","C")</f>
        <v>19.444444444444443</v>
      </c>
      <c r="J7636" s="34">
        <f>CONVERT(INDEX(Clg_StPt_Sch_EZ!$C$4:$I$27,MATCH(Schedules_8760!$C7636,Clg_StPt_Sch_EZ!$B$4:$B$27,0),MATCH(Schedules_8760!$F7636,Clg_StPt_Sch_EZ!$C$3:$I$3,0)),"F","C")</f>
        <v>25.555555555555554</v>
      </c>
      <c r="K7636" s="34">
        <f>CONVERT(INDEX(Clg_StPt_Sch_EZ!$C$31:$I$54,MATCH(Schedules_8760!$C7636,Clg_StPt_Sch_EZ!$B$31:$B$54,0),MATCH(Schedules_8760!$F7636,Clg_StPt_Sch_EZ!$C$30:$I$30,0)),"F","C")</f>
        <v>28.333333333333332</v>
      </c>
      <c r="L7636" s="34">
        <f>CONVERT(INDEX(DHW_StPt_Sch_EZ!$C$4:$I$27,MATCH(Schedules_8760!$C7636,DHW_StPt_Sch_EZ!$B$4:$B$27,0),MATCH(Schedules_8760!$F7636,DHW_StPt_Sch_EZ!$C$3:$I$3,0)),"F","C")</f>
        <v>53.333333333333329</v>
      </c>
      <c r="M7636" s="34">
        <f>CONVERT(INDEX(DHW_StPt_Sch_EZ!$C$31:$I$54,MATCH(Schedules_8760!$C7636,DHW_StPt_Sch_EZ!$B$31:$B$54,0),MATCH(Schedules_8760!$F7636,DHW_StPt_Sch_EZ!$C$30:$I$30,0)),"F","C")</f>
        <v>53.333333333333329</v>
      </c>
      <c r="N7636" s="12"/>
      <c r="O7636" s="12"/>
      <c r="P7636" s="12"/>
    </row>
    <row r="7637" spans="1:16" x14ac:dyDescent="0.25">
      <c r="A7637" s="35">
        <v>7636</v>
      </c>
      <c r="B7637" s="89">
        <v>319.125</v>
      </c>
      <c r="C7637" s="35">
        <f t="shared" si="595"/>
        <v>4</v>
      </c>
      <c r="D7637" s="35">
        <f t="shared" si="598"/>
        <v>319</v>
      </c>
      <c r="E7637" s="35">
        <f t="shared" si="599"/>
        <v>4</v>
      </c>
      <c r="F7637" s="35" t="str">
        <f t="shared" si="596"/>
        <v>Wednesday</v>
      </c>
      <c r="G7637" s="35">
        <f t="shared" si="597"/>
        <v>11</v>
      </c>
      <c r="H7637" s="34">
        <f>CONVERT(INDEX(Htg_StPt_Sch_EZ!$C$4:$I$27,MATCH(Schedules_8760!$C7637,Htg_StPt_Sch_EZ!$B$4:$B$27,0),MATCH(Schedules_8760!$F7637,Htg_StPt_Sch_EZ!$C$3:$I$3,0)),"F","C")</f>
        <v>20.555555555555554</v>
      </c>
      <c r="I7637" s="34">
        <f>CONVERT(INDEX(Htg_StPt_Sch_EZ!$C$31:$I$54,MATCH(Schedules_8760!$C7637,Htg_StPt_Sch_EZ!$B$31:$B$54,0),MATCH(Schedules_8760!$F7637,Htg_StPt_Sch_EZ!$C$30:$I$30,0)),"F","C")</f>
        <v>19.444444444444443</v>
      </c>
      <c r="J7637" s="34">
        <f>CONVERT(INDEX(Clg_StPt_Sch_EZ!$C$4:$I$27,MATCH(Schedules_8760!$C7637,Clg_StPt_Sch_EZ!$B$4:$B$27,0),MATCH(Schedules_8760!$F7637,Clg_StPt_Sch_EZ!$C$3:$I$3,0)),"F","C")</f>
        <v>25.555555555555554</v>
      </c>
      <c r="K7637" s="34">
        <f>CONVERT(INDEX(Clg_StPt_Sch_EZ!$C$31:$I$54,MATCH(Schedules_8760!$C7637,Clg_StPt_Sch_EZ!$B$31:$B$54,0),MATCH(Schedules_8760!$F7637,Clg_StPt_Sch_EZ!$C$30:$I$30,0)),"F","C")</f>
        <v>28.333333333333332</v>
      </c>
      <c r="L7637" s="34">
        <f>CONVERT(INDEX(DHW_StPt_Sch_EZ!$C$4:$I$27,MATCH(Schedules_8760!$C7637,DHW_StPt_Sch_EZ!$B$4:$B$27,0),MATCH(Schedules_8760!$F7637,DHW_StPt_Sch_EZ!$C$3:$I$3,0)),"F","C")</f>
        <v>53.333333333333329</v>
      </c>
      <c r="M7637" s="34">
        <f>CONVERT(INDEX(DHW_StPt_Sch_EZ!$C$31:$I$54,MATCH(Schedules_8760!$C7637,DHW_StPt_Sch_EZ!$B$31:$B$54,0),MATCH(Schedules_8760!$F7637,DHW_StPt_Sch_EZ!$C$30:$I$30,0)),"F","C")</f>
        <v>53.333333333333329</v>
      </c>
      <c r="N7637" s="12"/>
      <c r="O7637" s="12"/>
      <c r="P7637" s="12"/>
    </row>
    <row r="7638" spans="1:16" x14ac:dyDescent="0.25">
      <c r="A7638" s="35">
        <v>7637</v>
      </c>
      <c r="B7638" s="89">
        <v>319.16666666666669</v>
      </c>
      <c r="C7638" s="35">
        <f t="shared" si="595"/>
        <v>5</v>
      </c>
      <c r="D7638" s="35">
        <f t="shared" si="598"/>
        <v>319</v>
      </c>
      <c r="E7638" s="35">
        <f t="shared" si="599"/>
        <v>4</v>
      </c>
      <c r="F7638" s="35" t="str">
        <f t="shared" si="596"/>
        <v>Wednesday</v>
      </c>
      <c r="G7638" s="35">
        <f t="shared" si="597"/>
        <v>11</v>
      </c>
      <c r="H7638" s="34">
        <f>CONVERT(INDEX(Htg_StPt_Sch_EZ!$C$4:$I$27,MATCH(Schedules_8760!$C7638,Htg_StPt_Sch_EZ!$B$4:$B$27,0),MATCH(Schedules_8760!$F7638,Htg_StPt_Sch_EZ!$C$3:$I$3,0)),"F","C")</f>
        <v>20.555555555555554</v>
      </c>
      <c r="I7638" s="34">
        <f>CONVERT(INDEX(Htg_StPt_Sch_EZ!$C$31:$I$54,MATCH(Schedules_8760!$C7638,Htg_StPt_Sch_EZ!$B$31:$B$54,0),MATCH(Schedules_8760!$F7638,Htg_StPt_Sch_EZ!$C$30:$I$30,0)),"F","C")</f>
        <v>19.444444444444443</v>
      </c>
      <c r="J7638" s="34">
        <f>CONVERT(INDEX(Clg_StPt_Sch_EZ!$C$4:$I$27,MATCH(Schedules_8760!$C7638,Clg_StPt_Sch_EZ!$B$4:$B$27,0),MATCH(Schedules_8760!$F7638,Clg_StPt_Sch_EZ!$C$3:$I$3,0)),"F","C")</f>
        <v>25.555555555555554</v>
      </c>
      <c r="K7638" s="34">
        <f>CONVERT(INDEX(Clg_StPt_Sch_EZ!$C$31:$I$54,MATCH(Schedules_8760!$C7638,Clg_StPt_Sch_EZ!$B$31:$B$54,0),MATCH(Schedules_8760!$F7638,Clg_StPt_Sch_EZ!$C$30:$I$30,0)),"F","C")</f>
        <v>28.333333333333332</v>
      </c>
      <c r="L7638" s="34">
        <f>CONVERT(INDEX(DHW_StPt_Sch_EZ!$C$4:$I$27,MATCH(Schedules_8760!$C7638,DHW_StPt_Sch_EZ!$B$4:$B$27,0),MATCH(Schedules_8760!$F7638,DHW_StPt_Sch_EZ!$C$3:$I$3,0)),"F","C")</f>
        <v>53.333333333333329</v>
      </c>
      <c r="M7638" s="34">
        <f>CONVERT(INDEX(DHW_StPt_Sch_EZ!$C$31:$I$54,MATCH(Schedules_8760!$C7638,DHW_StPt_Sch_EZ!$B$31:$B$54,0),MATCH(Schedules_8760!$F7638,DHW_StPt_Sch_EZ!$C$30:$I$30,0)),"F","C")</f>
        <v>53.333333333333329</v>
      </c>
      <c r="N7638" s="12"/>
      <c r="O7638" s="12"/>
      <c r="P7638" s="12"/>
    </row>
    <row r="7639" spans="1:16" x14ac:dyDescent="0.25">
      <c r="A7639" s="35">
        <v>7638</v>
      </c>
      <c r="B7639" s="89">
        <v>319.20833333333331</v>
      </c>
      <c r="C7639" s="35">
        <f t="shared" si="595"/>
        <v>6</v>
      </c>
      <c r="D7639" s="35">
        <f t="shared" si="598"/>
        <v>319</v>
      </c>
      <c r="E7639" s="35">
        <f t="shared" si="599"/>
        <v>4</v>
      </c>
      <c r="F7639" s="35" t="str">
        <f t="shared" si="596"/>
        <v>Wednesday</v>
      </c>
      <c r="G7639" s="35">
        <f t="shared" si="597"/>
        <v>11</v>
      </c>
      <c r="H7639" s="34">
        <f>CONVERT(INDEX(Htg_StPt_Sch_EZ!$C$4:$I$27,MATCH(Schedules_8760!$C7639,Htg_StPt_Sch_EZ!$B$4:$B$27,0),MATCH(Schedules_8760!$F7639,Htg_StPt_Sch_EZ!$C$3:$I$3,0)),"F","C")</f>
        <v>20.555555555555554</v>
      </c>
      <c r="I7639" s="34">
        <f>CONVERT(INDEX(Htg_StPt_Sch_EZ!$C$31:$I$54,MATCH(Schedules_8760!$C7639,Htg_StPt_Sch_EZ!$B$31:$B$54,0),MATCH(Schedules_8760!$F7639,Htg_StPt_Sch_EZ!$C$30:$I$30,0)),"F","C")</f>
        <v>19.444444444444443</v>
      </c>
      <c r="J7639" s="34">
        <f>CONVERT(INDEX(Clg_StPt_Sch_EZ!$C$4:$I$27,MATCH(Schedules_8760!$C7639,Clg_StPt_Sch_EZ!$B$4:$B$27,0),MATCH(Schedules_8760!$F7639,Clg_StPt_Sch_EZ!$C$3:$I$3,0)),"F","C")</f>
        <v>25.555555555555554</v>
      </c>
      <c r="K7639" s="34">
        <f>CONVERT(INDEX(Clg_StPt_Sch_EZ!$C$31:$I$54,MATCH(Schedules_8760!$C7639,Clg_StPt_Sch_EZ!$B$31:$B$54,0),MATCH(Schedules_8760!$F7639,Clg_StPt_Sch_EZ!$C$30:$I$30,0)),"F","C")</f>
        <v>28.333333333333332</v>
      </c>
      <c r="L7639" s="34">
        <f>CONVERT(INDEX(DHW_StPt_Sch_EZ!$C$4:$I$27,MATCH(Schedules_8760!$C7639,DHW_StPt_Sch_EZ!$B$4:$B$27,0),MATCH(Schedules_8760!$F7639,DHW_StPt_Sch_EZ!$C$3:$I$3,0)),"F","C")</f>
        <v>53.333333333333329</v>
      </c>
      <c r="M7639" s="34">
        <f>CONVERT(INDEX(DHW_StPt_Sch_EZ!$C$31:$I$54,MATCH(Schedules_8760!$C7639,DHW_StPt_Sch_EZ!$B$31:$B$54,0),MATCH(Schedules_8760!$F7639,DHW_StPt_Sch_EZ!$C$30:$I$30,0)),"F","C")</f>
        <v>53.333333333333329</v>
      </c>
      <c r="N7639" s="12"/>
      <c r="O7639" s="12"/>
      <c r="P7639" s="12"/>
    </row>
    <row r="7640" spans="1:16" x14ac:dyDescent="0.25">
      <c r="A7640" s="35">
        <v>7639</v>
      </c>
      <c r="B7640" s="89">
        <v>319.25</v>
      </c>
      <c r="C7640" s="35">
        <f t="shared" si="595"/>
        <v>7</v>
      </c>
      <c r="D7640" s="35">
        <f t="shared" si="598"/>
        <v>319</v>
      </c>
      <c r="E7640" s="35">
        <f t="shared" si="599"/>
        <v>4</v>
      </c>
      <c r="F7640" s="35" t="str">
        <f t="shared" si="596"/>
        <v>Wednesday</v>
      </c>
      <c r="G7640" s="35">
        <f t="shared" si="597"/>
        <v>11</v>
      </c>
      <c r="H7640" s="34">
        <f>CONVERT(INDEX(Htg_StPt_Sch_EZ!$C$4:$I$27,MATCH(Schedules_8760!$C7640,Htg_StPt_Sch_EZ!$B$4:$B$27,0),MATCH(Schedules_8760!$F7640,Htg_StPt_Sch_EZ!$C$3:$I$3,0)),"F","C")</f>
        <v>20.555555555555554</v>
      </c>
      <c r="I7640" s="34">
        <f>CONVERT(INDEX(Htg_StPt_Sch_EZ!$C$31:$I$54,MATCH(Schedules_8760!$C7640,Htg_StPt_Sch_EZ!$B$31:$B$54,0),MATCH(Schedules_8760!$F7640,Htg_StPt_Sch_EZ!$C$30:$I$30,0)),"F","C")</f>
        <v>19.444444444444443</v>
      </c>
      <c r="J7640" s="34">
        <f>CONVERT(INDEX(Clg_StPt_Sch_EZ!$C$4:$I$27,MATCH(Schedules_8760!$C7640,Clg_StPt_Sch_EZ!$B$4:$B$27,0),MATCH(Schedules_8760!$F7640,Clg_StPt_Sch_EZ!$C$3:$I$3,0)),"F","C")</f>
        <v>25.555555555555554</v>
      </c>
      <c r="K7640" s="34">
        <f>CONVERT(INDEX(Clg_StPt_Sch_EZ!$C$31:$I$54,MATCH(Schedules_8760!$C7640,Clg_StPt_Sch_EZ!$B$31:$B$54,0),MATCH(Schedules_8760!$F7640,Clg_StPt_Sch_EZ!$C$30:$I$30,0)),"F","C")</f>
        <v>28.333333333333332</v>
      </c>
      <c r="L7640" s="34">
        <f>CONVERT(INDEX(DHW_StPt_Sch_EZ!$C$4:$I$27,MATCH(Schedules_8760!$C7640,DHW_StPt_Sch_EZ!$B$4:$B$27,0),MATCH(Schedules_8760!$F7640,DHW_StPt_Sch_EZ!$C$3:$I$3,0)),"F","C")</f>
        <v>53.333333333333329</v>
      </c>
      <c r="M7640" s="34">
        <f>CONVERT(INDEX(DHW_StPt_Sch_EZ!$C$31:$I$54,MATCH(Schedules_8760!$C7640,DHW_StPt_Sch_EZ!$B$31:$B$54,0),MATCH(Schedules_8760!$F7640,DHW_StPt_Sch_EZ!$C$30:$I$30,0)),"F","C")</f>
        <v>53.333333333333329</v>
      </c>
      <c r="N7640" s="12"/>
      <c r="O7640" s="12"/>
      <c r="P7640" s="12"/>
    </row>
    <row r="7641" spans="1:16" x14ac:dyDescent="0.25">
      <c r="A7641" s="35">
        <v>7640</v>
      </c>
      <c r="B7641" s="89">
        <v>319.29166666666669</v>
      </c>
      <c r="C7641" s="35">
        <f t="shared" si="595"/>
        <v>8</v>
      </c>
      <c r="D7641" s="35">
        <f t="shared" si="598"/>
        <v>319</v>
      </c>
      <c r="E7641" s="35">
        <f t="shared" si="599"/>
        <v>4</v>
      </c>
      <c r="F7641" s="35" t="str">
        <f t="shared" si="596"/>
        <v>Wednesday</v>
      </c>
      <c r="G7641" s="35">
        <f t="shared" si="597"/>
        <v>11</v>
      </c>
      <c r="H7641" s="34">
        <f>CONVERT(INDEX(Htg_StPt_Sch_EZ!$C$4:$I$27,MATCH(Schedules_8760!$C7641,Htg_StPt_Sch_EZ!$B$4:$B$27,0),MATCH(Schedules_8760!$F7641,Htg_StPt_Sch_EZ!$C$3:$I$3,0)),"F","C")</f>
        <v>20.555555555555554</v>
      </c>
      <c r="I7641" s="34">
        <f>CONVERT(INDEX(Htg_StPt_Sch_EZ!$C$31:$I$54,MATCH(Schedules_8760!$C7641,Htg_StPt_Sch_EZ!$B$31:$B$54,0),MATCH(Schedules_8760!$F7641,Htg_StPt_Sch_EZ!$C$30:$I$30,0)),"F","C")</f>
        <v>19.444444444444443</v>
      </c>
      <c r="J7641" s="34">
        <f>CONVERT(INDEX(Clg_StPt_Sch_EZ!$C$4:$I$27,MATCH(Schedules_8760!$C7641,Clg_StPt_Sch_EZ!$B$4:$B$27,0),MATCH(Schedules_8760!$F7641,Clg_StPt_Sch_EZ!$C$3:$I$3,0)),"F","C")</f>
        <v>25.555555555555554</v>
      </c>
      <c r="K7641" s="34">
        <f>CONVERT(INDEX(Clg_StPt_Sch_EZ!$C$31:$I$54,MATCH(Schedules_8760!$C7641,Clg_StPt_Sch_EZ!$B$31:$B$54,0),MATCH(Schedules_8760!$F7641,Clg_StPt_Sch_EZ!$C$30:$I$30,0)),"F","C")</f>
        <v>25</v>
      </c>
      <c r="L7641" s="34">
        <f>CONVERT(INDEX(DHW_StPt_Sch_EZ!$C$4:$I$27,MATCH(Schedules_8760!$C7641,DHW_StPt_Sch_EZ!$B$4:$B$27,0),MATCH(Schedules_8760!$F7641,DHW_StPt_Sch_EZ!$C$3:$I$3,0)),"F","C")</f>
        <v>53.333333333333329</v>
      </c>
      <c r="M7641" s="34">
        <f>CONVERT(INDEX(DHW_StPt_Sch_EZ!$C$31:$I$54,MATCH(Schedules_8760!$C7641,DHW_StPt_Sch_EZ!$B$31:$B$54,0),MATCH(Schedules_8760!$F7641,DHW_StPt_Sch_EZ!$C$30:$I$30,0)),"F","C")</f>
        <v>53.333333333333329</v>
      </c>
      <c r="N7641" s="12"/>
      <c r="O7641" s="12"/>
      <c r="P7641" s="12"/>
    </row>
    <row r="7642" spans="1:16" x14ac:dyDescent="0.25">
      <c r="A7642" s="35">
        <v>7641</v>
      </c>
      <c r="B7642" s="89">
        <v>319.33333333333331</v>
      </c>
      <c r="C7642" s="35">
        <f t="shared" si="595"/>
        <v>9</v>
      </c>
      <c r="D7642" s="35">
        <f t="shared" si="598"/>
        <v>319</v>
      </c>
      <c r="E7642" s="35">
        <f t="shared" si="599"/>
        <v>4</v>
      </c>
      <c r="F7642" s="35" t="str">
        <f t="shared" si="596"/>
        <v>Wednesday</v>
      </c>
      <c r="G7642" s="35">
        <f t="shared" si="597"/>
        <v>11</v>
      </c>
      <c r="H7642" s="34">
        <f>CONVERT(INDEX(Htg_StPt_Sch_EZ!$C$4:$I$27,MATCH(Schedules_8760!$C7642,Htg_StPt_Sch_EZ!$B$4:$B$27,0),MATCH(Schedules_8760!$F7642,Htg_StPt_Sch_EZ!$C$3:$I$3,0)),"F","C")</f>
        <v>20.555555555555554</v>
      </c>
      <c r="I7642" s="34">
        <f>CONVERT(INDEX(Htg_StPt_Sch_EZ!$C$31:$I$54,MATCH(Schedules_8760!$C7642,Htg_StPt_Sch_EZ!$B$31:$B$54,0),MATCH(Schedules_8760!$F7642,Htg_StPt_Sch_EZ!$C$30:$I$30,0)),"F","C")</f>
        <v>19.444444444444443</v>
      </c>
      <c r="J7642" s="34">
        <f>CONVERT(INDEX(Clg_StPt_Sch_EZ!$C$4:$I$27,MATCH(Schedules_8760!$C7642,Clg_StPt_Sch_EZ!$B$4:$B$27,0),MATCH(Schedules_8760!$F7642,Clg_StPt_Sch_EZ!$C$3:$I$3,0)),"F","C")</f>
        <v>25.555555555555554</v>
      </c>
      <c r="K7642" s="34">
        <f>CONVERT(INDEX(Clg_StPt_Sch_EZ!$C$31:$I$54,MATCH(Schedules_8760!$C7642,Clg_StPt_Sch_EZ!$B$31:$B$54,0),MATCH(Schedules_8760!$F7642,Clg_StPt_Sch_EZ!$C$30:$I$30,0)),"F","C")</f>
        <v>25</v>
      </c>
      <c r="L7642" s="34">
        <f>CONVERT(INDEX(DHW_StPt_Sch_EZ!$C$4:$I$27,MATCH(Schedules_8760!$C7642,DHW_StPt_Sch_EZ!$B$4:$B$27,0),MATCH(Schedules_8760!$F7642,DHW_StPt_Sch_EZ!$C$3:$I$3,0)),"F","C")</f>
        <v>53.333333333333329</v>
      </c>
      <c r="M7642" s="34">
        <f>CONVERT(INDEX(DHW_StPt_Sch_EZ!$C$31:$I$54,MATCH(Schedules_8760!$C7642,DHW_StPt_Sch_EZ!$B$31:$B$54,0),MATCH(Schedules_8760!$F7642,DHW_StPt_Sch_EZ!$C$30:$I$30,0)),"F","C")</f>
        <v>53.333333333333329</v>
      </c>
      <c r="N7642" s="12"/>
      <c r="O7642" s="12"/>
      <c r="P7642" s="12"/>
    </row>
    <row r="7643" spans="1:16" x14ac:dyDescent="0.25">
      <c r="A7643" s="35">
        <v>7642</v>
      </c>
      <c r="B7643" s="89">
        <v>319.375</v>
      </c>
      <c r="C7643" s="35">
        <f t="shared" si="595"/>
        <v>10</v>
      </c>
      <c r="D7643" s="35">
        <f t="shared" si="598"/>
        <v>319</v>
      </c>
      <c r="E7643" s="35">
        <f t="shared" si="599"/>
        <v>4</v>
      </c>
      <c r="F7643" s="35" t="str">
        <f t="shared" si="596"/>
        <v>Wednesday</v>
      </c>
      <c r="G7643" s="35">
        <f t="shared" si="597"/>
        <v>11</v>
      </c>
      <c r="H7643" s="34">
        <f>CONVERT(INDEX(Htg_StPt_Sch_EZ!$C$4:$I$27,MATCH(Schedules_8760!$C7643,Htg_StPt_Sch_EZ!$B$4:$B$27,0),MATCH(Schedules_8760!$F7643,Htg_StPt_Sch_EZ!$C$3:$I$3,0)),"F","C")</f>
        <v>20.555555555555554</v>
      </c>
      <c r="I7643" s="34">
        <f>CONVERT(INDEX(Htg_StPt_Sch_EZ!$C$31:$I$54,MATCH(Schedules_8760!$C7643,Htg_StPt_Sch_EZ!$B$31:$B$54,0),MATCH(Schedules_8760!$F7643,Htg_StPt_Sch_EZ!$C$30:$I$30,0)),"F","C")</f>
        <v>19.444444444444443</v>
      </c>
      <c r="J7643" s="34">
        <f>CONVERT(INDEX(Clg_StPt_Sch_EZ!$C$4:$I$27,MATCH(Schedules_8760!$C7643,Clg_StPt_Sch_EZ!$B$4:$B$27,0),MATCH(Schedules_8760!$F7643,Clg_StPt_Sch_EZ!$C$3:$I$3,0)),"F","C")</f>
        <v>25.555555555555554</v>
      </c>
      <c r="K7643" s="34">
        <f>CONVERT(INDEX(Clg_StPt_Sch_EZ!$C$31:$I$54,MATCH(Schedules_8760!$C7643,Clg_StPt_Sch_EZ!$B$31:$B$54,0),MATCH(Schedules_8760!$F7643,Clg_StPt_Sch_EZ!$C$30:$I$30,0)),"F","C")</f>
        <v>25</v>
      </c>
      <c r="L7643" s="34">
        <f>CONVERT(INDEX(DHW_StPt_Sch_EZ!$C$4:$I$27,MATCH(Schedules_8760!$C7643,DHW_StPt_Sch_EZ!$B$4:$B$27,0),MATCH(Schedules_8760!$F7643,DHW_StPt_Sch_EZ!$C$3:$I$3,0)),"F","C")</f>
        <v>53.333333333333329</v>
      </c>
      <c r="M7643" s="34">
        <f>CONVERT(INDEX(DHW_StPt_Sch_EZ!$C$31:$I$54,MATCH(Schedules_8760!$C7643,DHW_StPt_Sch_EZ!$B$31:$B$54,0),MATCH(Schedules_8760!$F7643,DHW_StPt_Sch_EZ!$C$30:$I$30,0)),"F","C")</f>
        <v>53.333333333333329</v>
      </c>
      <c r="N7643" s="12"/>
      <c r="O7643" s="12"/>
      <c r="P7643" s="12"/>
    </row>
    <row r="7644" spans="1:16" x14ac:dyDescent="0.25">
      <c r="A7644" s="35">
        <v>7643</v>
      </c>
      <c r="B7644" s="89">
        <v>319.41666666666669</v>
      </c>
      <c r="C7644" s="35">
        <f t="shared" si="595"/>
        <v>11</v>
      </c>
      <c r="D7644" s="35">
        <f t="shared" si="598"/>
        <v>319</v>
      </c>
      <c r="E7644" s="35">
        <f t="shared" si="599"/>
        <v>4</v>
      </c>
      <c r="F7644" s="35" t="str">
        <f t="shared" si="596"/>
        <v>Wednesday</v>
      </c>
      <c r="G7644" s="35">
        <f t="shared" si="597"/>
        <v>11</v>
      </c>
      <c r="H7644" s="34">
        <f>CONVERT(INDEX(Htg_StPt_Sch_EZ!$C$4:$I$27,MATCH(Schedules_8760!$C7644,Htg_StPt_Sch_EZ!$B$4:$B$27,0),MATCH(Schedules_8760!$F7644,Htg_StPt_Sch_EZ!$C$3:$I$3,0)),"F","C")</f>
        <v>20.555555555555554</v>
      </c>
      <c r="I7644" s="34">
        <f>CONVERT(INDEX(Htg_StPt_Sch_EZ!$C$31:$I$54,MATCH(Schedules_8760!$C7644,Htg_StPt_Sch_EZ!$B$31:$B$54,0),MATCH(Schedules_8760!$F7644,Htg_StPt_Sch_EZ!$C$30:$I$30,0)),"F","C")</f>
        <v>19.444444444444443</v>
      </c>
      <c r="J7644" s="34">
        <f>CONVERT(INDEX(Clg_StPt_Sch_EZ!$C$4:$I$27,MATCH(Schedules_8760!$C7644,Clg_StPt_Sch_EZ!$B$4:$B$27,0),MATCH(Schedules_8760!$F7644,Clg_StPt_Sch_EZ!$C$3:$I$3,0)),"F","C")</f>
        <v>25.555555555555554</v>
      </c>
      <c r="K7644" s="34">
        <f>CONVERT(INDEX(Clg_StPt_Sch_EZ!$C$31:$I$54,MATCH(Schedules_8760!$C7644,Clg_StPt_Sch_EZ!$B$31:$B$54,0),MATCH(Schedules_8760!$F7644,Clg_StPt_Sch_EZ!$C$30:$I$30,0)),"F","C")</f>
        <v>25</v>
      </c>
      <c r="L7644" s="34">
        <f>CONVERT(INDEX(DHW_StPt_Sch_EZ!$C$4:$I$27,MATCH(Schedules_8760!$C7644,DHW_StPt_Sch_EZ!$B$4:$B$27,0),MATCH(Schedules_8760!$F7644,DHW_StPt_Sch_EZ!$C$3:$I$3,0)),"F","C")</f>
        <v>53.333333333333329</v>
      </c>
      <c r="M7644" s="34">
        <f>CONVERT(INDEX(DHW_StPt_Sch_EZ!$C$31:$I$54,MATCH(Schedules_8760!$C7644,DHW_StPt_Sch_EZ!$B$31:$B$54,0),MATCH(Schedules_8760!$F7644,DHW_StPt_Sch_EZ!$C$30:$I$30,0)),"F","C")</f>
        <v>53.333333333333329</v>
      </c>
      <c r="N7644" s="12"/>
      <c r="O7644" s="12"/>
      <c r="P7644" s="12"/>
    </row>
    <row r="7645" spans="1:16" x14ac:dyDescent="0.25">
      <c r="A7645" s="35">
        <v>7644</v>
      </c>
      <c r="B7645" s="89">
        <v>319.45833333333331</v>
      </c>
      <c r="C7645" s="35">
        <f t="shared" si="595"/>
        <v>12</v>
      </c>
      <c r="D7645" s="35">
        <f t="shared" si="598"/>
        <v>319</v>
      </c>
      <c r="E7645" s="35">
        <f t="shared" si="599"/>
        <v>4</v>
      </c>
      <c r="F7645" s="35" t="str">
        <f t="shared" si="596"/>
        <v>Wednesday</v>
      </c>
      <c r="G7645" s="35">
        <f t="shared" si="597"/>
        <v>11</v>
      </c>
      <c r="H7645" s="34">
        <f>CONVERT(INDEX(Htg_StPt_Sch_EZ!$C$4:$I$27,MATCH(Schedules_8760!$C7645,Htg_StPt_Sch_EZ!$B$4:$B$27,0),MATCH(Schedules_8760!$F7645,Htg_StPt_Sch_EZ!$C$3:$I$3,0)),"F","C")</f>
        <v>20.555555555555554</v>
      </c>
      <c r="I7645" s="34">
        <f>CONVERT(INDEX(Htg_StPt_Sch_EZ!$C$31:$I$54,MATCH(Schedules_8760!$C7645,Htg_StPt_Sch_EZ!$B$31:$B$54,0),MATCH(Schedules_8760!$F7645,Htg_StPt_Sch_EZ!$C$30:$I$30,0)),"F","C")</f>
        <v>19.444444444444443</v>
      </c>
      <c r="J7645" s="34">
        <f>CONVERT(INDEX(Clg_StPt_Sch_EZ!$C$4:$I$27,MATCH(Schedules_8760!$C7645,Clg_StPt_Sch_EZ!$B$4:$B$27,0),MATCH(Schedules_8760!$F7645,Clg_StPt_Sch_EZ!$C$3:$I$3,0)),"F","C")</f>
        <v>25.555555555555554</v>
      </c>
      <c r="K7645" s="34">
        <f>CONVERT(INDEX(Clg_StPt_Sch_EZ!$C$31:$I$54,MATCH(Schedules_8760!$C7645,Clg_StPt_Sch_EZ!$B$31:$B$54,0),MATCH(Schedules_8760!$F7645,Clg_StPt_Sch_EZ!$C$30:$I$30,0)),"F","C")</f>
        <v>25</v>
      </c>
      <c r="L7645" s="34">
        <f>CONVERT(INDEX(DHW_StPt_Sch_EZ!$C$4:$I$27,MATCH(Schedules_8760!$C7645,DHW_StPt_Sch_EZ!$B$4:$B$27,0),MATCH(Schedules_8760!$F7645,DHW_StPt_Sch_EZ!$C$3:$I$3,0)),"F","C")</f>
        <v>53.333333333333329</v>
      </c>
      <c r="M7645" s="34">
        <f>CONVERT(INDEX(DHW_StPt_Sch_EZ!$C$31:$I$54,MATCH(Schedules_8760!$C7645,DHW_StPt_Sch_EZ!$B$31:$B$54,0),MATCH(Schedules_8760!$F7645,DHW_StPt_Sch_EZ!$C$30:$I$30,0)),"F","C")</f>
        <v>53.333333333333329</v>
      </c>
      <c r="N7645" s="12"/>
      <c r="O7645" s="12"/>
      <c r="P7645" s="12"/>
    </row>
    <row r="7646" spans="1:16" x14ac:dyDescent="0.25">
      <c r="A7646" s="35">
        <v>7645</v>
      </c>
      <c r="B7646" s="89">
        <v>319.5</v>
      </c>
      <c r="C7646" s="35">
        <f t="shared" si="595"/>
        <v>13</v>
      </c>
      <c r="D7646" s="35">
        <f t="shared" si="598"/>
        <v>319</v>
      </c>
      <c r="E7646" s="35">
        <f t="shared" si="599"/>
        <v>4</v>
      </c>
      <c r="F7646" s="35" t="str">
        <f t="shared" si="596"/>
        <v>Wednesday</v>
      </c>
      <c r="G7646" s="35">
        <f t="shared" si="597"/>
        <v>11</v>
      </c>
      <c r="H7646" s="34">
        <f>CONVERT(INDEX(Htg_StPt_Sch_EZ!$C$4:$I$27,MATCH(Schedules_8760!$C7646,Htg_StPt_Sch_EZ!$B$4:$B$27,0),MATCH(Schedules_8760!$F7646,Htg_StPt_Sch_EZ!$C$3:$I$3,0)),"F","C")</f>
        <v>20.555555555555554</v>
      </c>
      <c r="I7646" s="34">
        <f>CONVERT(INDEX(Htg_StPt_Sch_EZ!$C$31:$I$54,MATCH(Schedules_8760!$C7646,Htg_StPt_Sch_EZ!$B$31:$B$54,0),MATCH(Schedules_8760!$F7646,Htg_StPt_Sch_EZ!$C$30:$I$30,0)),"F","C")</f>
        <v>19.444444444444443</v>
      </c>
      <c r="J7646" s="34">
        <f>CONVERT(INDEX(Clg_StPt_Sch_EZ!$C$4:$I$27,MATCH(Schedules_8760!$C7646,Clg_StPt_Sch_EZ!$B$4:$B$27,0),MATCH(Schedules_8760!$F7646,Clg_StPt_Sch_EZ!$C$3:$I$3,0)),"F","C")</f>
        <v>25.555555555555554</v>
      </c>
      <c r="K7646" s="34">
        <f>CONVERT(INDEX(Clg_StPt_Sch_EZ!$C$31:$I$54,MATCH(Schedules_8760!$C7646,Clg_StPt_Sch_EZ!$B$31:$B$54,0),MATCH(Schedules_8760!$F7646,Clg_StPt_Sch_EZ!$C$30:$I$30,0)),"F","C")</f>
        <v>25</v>
      </c>
      <c r="L7646" s="34">
        <f>CONVERT(INDEX(DHW_StPt_Sch_EZ!$C$4:$I$27,MATCH(Schedules_8760!$C7646,DHW_StPt_Sch_EZ!$B$4:$B$27,0),MATCH(Schedules_8760!$F7646,DHW_StPt_Sch_EZ!$C$3:$I$3,0)),"F","C")</f>
        <v>53.333333333333329</v>
      </c>
      <c r="M7646" s="34">
        <f>CONVERT(INDEX(DHW_StPt_Sch_EZ!$C$31:$I$54,MATCH(Schedules_8760!$C7646,DHW_StPt_Sch_EZ!$B$31:$B$54,0),MATCH(Schedules_8760!$F7646,DHW_StPt_Sch_EZ!$C$30:$I$30,0)),"F","C")</f>
        <v>53.333333333333329</v>
      </c>
      <c r="N7646" s="12"/>
      <c r="O7646" s="12"/>
      <c r="P7646" s="12"/>
    </row>
    <row r="7647" spans="1:16" x14ac:dyDescent="0.25">
      <c r="A7647" s="35">
        <v>7646</v>
      </c>
      <c r="B7647" s="89">
        <v>319.54166666666669</v>
      </c>
      <c r="C7647" s="35">
        <f t="shared" si="595"/>
        <v>14</v>
      </c>
      <c r="D7647" s="35">
        <f t="shared" si="598"/>
        <v>319</v>
      </c>
      <c r="E7647" s="35">
        <f t="shared" si="599"/>
        <v>4</v>
      </c>
      <c r="F7647" s="35" t="str">
        <f t="shared" si="596"/>
        <v>Wednesday</v>
      </c>
      <c r="G7647" s="35">
        <f t="shared" si="597"/>
        <v>11</v>
      </c>
      <c r="H7647" s="34">
        <f>CONVERT(INDEX(Htg_StPt_Sch_EZ!$C$4:$I$27,MATCH(Schedules_8760!$C7647,Htg_StPt_Sch_EZ!$B$4:$B$27,0),MATCH(Schedules_8760!$F7647,Htg_StPt_Sch_EZ!$C$3:$I$3,0)),"F","C")</f>
        <v>20.555555555555554</v>
      </c>
      <c r="I7647" s="34">
        <f>CONVERT(INDEX(Htg_StPt_Sch_EZ!$C$31:$I$54,MATCH(Schedules_8760!$C7647,Htg_StPt_Sch_EZ!$B$31:$B$54,0),MATCH(Schedules_8760!$F7647,Htg_StPt_Sch_EZ!$C$30:$I$30,0)),"F","C")</f>
        <v>19.444444444444443</v>
      </c>
      <c r="J7647" s="34">
        <f>CONVERT(INDEX(Clg_StPt_Sch_EZ!$C$4:$I$27,MATCH(Schedules_8760!$C7647,Clg_StPt_Sch_EZ!$B$4:$B$27,0),MATCH(Schedules_8760!$F7647,Clg_StPt_Sch_EZ!$C$3:$I$3,0)),"F","C")</f>
        <v>25.555555555555554</v>
      </c>
      <c r="K7647" s="34">
        <f>CONVERT(INDEX(Clg_StPt_Sch_EZ!$C$31:$I$54,MATCH(Schedules_8760!$C7647,Clg_StPt_Sch_EZ!$B$31:$B$54,0),MATCH(Schedules_8760!$F7647,Clg_StPt_Sch_EZ!$C$30:$I$30,0)),"F","C")</f>
        <v>25</v>
      </c>
      <c r="L7647" s="34">
        <f>CONVERT(INDEX(DHW_StPt_Sch_EZ!$C$4:$I$27,MATCH(Schedules_8760!$C7647,DHW_StPt_Sch_EZ!$B$4:$B$27,0),MATCH(Schedules_8760!$F7647,DHW_StPt_Sch_EZ!$C$3:$I$3,0)),"F","C")</f>
        <v>53.333333333333329</v>
      </c>
      <c r="M7647" s="34">
        <f>CONVERT(INDEX(DHW_StPt_Sch_EZ!$C$31:$I$54,MATCH(Schedules_8760!$C7647,DHW_StPt_Sch_EZ!$B$31:$B$54,0),MATCH(Schedules_8760!$F7647,DHW_StPt_Sch_EZ!$C$30:$I$30,0)),"F","C")</f>
        <v>53.333333333333329</v>
      </c>
      <c r="N7647" s="12"/>
      <c r="O7647" s="12"/>
      <c r="P7647" s="12"/>
    </row>
    <row r="7648" spans="1:16" x14ac:dyDescent="0.25">
      <c r="A7648" s="35">
        <v>7647</v>
      </c>
      <c r="B7648" s="89">
        <v>319.58333333333331</v>
      </c>
      <c r="C7648" s="35">
        <f t="shared" si="595"/>
        <v>15</v>
      </c>
      <c r="D7648" s="35">
        <f t="shared" si="598"/>
        <v>319</v>
      </c>
      <c r="E7648" s="35">
        <f t="shared" si="599"/>
        <v>4</v>
      </c>
      <c r="F7648" s="35" t="str">
        <f t="shared" si="596"/>
        <v>Wednesday</v>
      </c>
      <c r="G7648" s="35">
        <f t="shared" si="597"/>
        <v>11</v>
      </c>
      <c r="H7648" s="34">
        <f>CONVERT(INDEX(Htg_StPt_Sch_EZ!$C$4:$I$27,MATCH(Schedules_8760!$C7648,Htg_StPt_Sch_EZ!$B$4:$B$27,0),MATCH(Schedules_8760!$F7648,Htg_StPt_Sch_EZ!$C$3:$I$3,0)),"F","C")</f>
        <v>20.555555555555554</v>
      </c>
      <c r="I7648" s="34">
        <f>CONVERT(INDEX(Htg_StPt_Sch_EZ!$C$31:$I$54,MATCH(Schedules_8760!$C7648,Htg_StPt_Sch_EZ!$B$31:$B$54,0),MATCH(Schedules_8760!$F7648,Htg_StPt_Sch_EZ!$C$30:$I$30,0)),"F","C")</f>
        <v>21.111111111111111</v>
      </c>
      <c r="J7648" s="34">
        <f>CONVERT(INDEX(Clg_StPt_Sch_EZ!$C$4:$I$27,MATCH(Schedules_8760!$C7648,Clg_StPt_Sch_EZ!$B$4:$B$27,0),MATCH(Schedules_8760!$F7648,Clg_StPt_Sch_EZ!$C$3:$I$3,0)),"F","C")</f>
        <v>25.555555555555554</v>
      </c>
      <c r="K7648" s="34">
        <f>CONVERT(INDEX(Clg_StPt_Sch_EZ!$C$31:$I$54,MATCH(Schedules_8760!$C7648,Clg_StPt_Sch_EZ!$B$31:$B$54,0),MATCH(Schedules_8760!$F7648,Clg_StPt_Sch_EZ!$C$30:$I$30,0)),"F","C")</f>
        <v>25</v>
      </c>
      <c r="L7648" s="34">
        <f>CONVERT(INDEX(DHW_StPt_Sch_EZ!$C$4:$I$27,MATCH(Schedules_8760!$C7648,DHW_StPt_Sch_EZ!$B$4:$B$27,0),MATCH(Schedules_8760!$F7648,DHW_StPt_Sch_EZ!$C$3:$I$3,0)),"F","C")</f>
        <v>53.333333333333329</v>
      </c>
      <c r="M7648" s="34">
        <f>CONVERT(INDEX(DHW_StPt_Sch_EZ!$C$31:$I$54,MATCH(Schedules_8760!$C7648,DHW_StPt_Sch_EZ!$B$31:$B$54,0),MATCH(Schedules_8760!$F7648,DHW_StPt_Sch_EZ!$C$30:$I$30,0)),"F","C")</f>
        <v>53.333333333333329</v>
      </c>
      <c r="N7648" s="12"/>
      <c r="O7648" s="12"/>
      <c r="P7648" s="12"/>
    </row>
    <row r="7649" spans="1:16" x14ac:dyDescent="0.25">
      <c r="A7649" s="35">
        <v>7648</v>
      </c>
      <c r="B7649" s="89">
        <v>319.625</v>
      </c>
      <c r="C7649" s="35">
        <f t="shared" si="595"/>
        <v>16</v>
      </c>
      <c r="D7649" s="35">
        <f t="shared" si="598"/>
        <v>319</v>
      </c>
      <c r="E7649" s="35">
        <f t="shared" si="599"/>
        <v>4</v>
      </c>
      <c r="F7649" s="35" t="str">
        <f t="shared" si="596"/>
        <v>Wednesday</v>
      </c>
      <c r="G7649" s="35">
        <f t="shared" si="597"/>
        <v>11</v>
      </c>
      <c r="H7649" s="34">
        <f>CONVERT(INDEX(Htg_StPt_Sch_EZ!$C$4:$I$27,MATCH(Schedules_8760!$C7649,Htg_StPt_Sch_EZ!$B$4:$B$27,0),MATCH(Schedules_8760!$F7649,Htg_StPt_Sch_EZ!$C$3:$I$3,0)),"F","C")</f>
        <v>20.555555555555554</v>
      </c>
      <c r="I7649" s="34">
        <f>CONVERT(INDEX(Htg_StPt_Sch_EZ!$C$31:$I$54,MATCH(Schedules_8760!$C7649,Htg_StPt_Sch_EZ!$B$31:$B$54,0),MATCH(Schedules_8760!$F7649,Htg_StPt_Sch_EZ!$C$30:$I$30,0)),"F","C")</f>
        <v>21.111111111111111</v>
      </c>
      <c r="J7649" s="34">
        <f>CONVERT(INDEX(Clg_StPt_Sch_EZ!$C$4:$I$27,MATCH(Schedules_8760!$C7649,Clg_StPt_Sch_EZ!$B$4:$B$27,0),MATCH(Schedules_8760!$F7649,Clg_StPt_Sch_EZ!$C$3:$I$3,0)),"F","C")</f>
        <v>25.555555555555554</v>
      </c>
      <c r="K7649" s="34">
        <f>CONVERT(INDEX(Clg_StPt_Sch_EZ!$C$31:$I$54,MATCH(Schedules_8760!$C7649,Clg_StPt_Sch_EZ!$B$31:$B$54,0),MATCH(Schedules_8760!$F7649,Clg_StPt_Sch_EZ!$C$30:$I$30,0)),"F","C")</f>
        <v>25</v>
      </c>
      <c r="L7649" s="34">
        <f>CONVERT(INDEX(DHW_StPt_Sch_EZ!$C$4:$I$27,MATCH(Schedules_8760!$C7649,DHW_StPt_Sch_EZ!$B$4:$B$27,0),MATCH(Schedules_8760!$F7649,DHW_StPt_Sch_EZ!$C$3:$I$3,0)),"F","C")</f>
        <v>53.333333333333329</v>
      </c>
      <c r="M7649" s="34">
        <f>CONVERT(INDEX(DHW_StPt_Sch_EZ!$C$31:$I$54,MATCH(Schedules_8760!$C7649,DHW_StPt_Sch_EZ!$B$31:$B$54,0),MATCH(Schedules_8760!$F7649,DHW_StPt_Sch_EZ!$C$30:$I$30,0)),"F","C")</f>
        <v>53.333333333333329</v>
      </c>
      <c r="N7649" s="12"/>
      <c r="O7649" s="12"/>
      <c r="P7649" s="12"/>
    </row>
    <row r="7650" spans="1:16" x14ac:dyDescent="0.25">
      <c r="A7650" s="35">
        <v>7649</v>
      </c>
      <c r="B7650" s="89">
        <v>319.66666666666669</v>
      </c>
      <c r="C7650" s="35">
        <f t="shared" si="595"/>
        <v>17</v>
      </c>
      <c r="D7650" s="35">
        <f t="shared" si="598"/>
        <v>319</v>
      </c>
      <c r="E7650" s="35">
        <f t="shared" si="599"/>
        <v>4</v>
      </c>
      <c r="F7650" s="35" t="str">
        <f t="shared" si="596"/>
        <v>Wednesday</v>
      </c>
      <c r="G7650" s="35">
        <f t="shared" si="597"/>
        <v>11</v>
      </c>
      <c r="H7650" s="34">
        <f>CONVERT(INDEX(Htg_StPt_Sch_EZ!$C$4:$I$27,MATCH(Schedules_8760!$C7650,Htg_StPt_Sch_EZ!$B$4:$B$27,0),MATCH(Schedules_8760!$F7650,Htg_StPt_Sch_EZ!$C$3:$I$3,0)),"F","C")</f>
        <v>20.555555555555554</v>
      </c>
      <c r="I7650" s="34">
        <f>CONVERT(INDEX(Htg_StPt_Sch_EZ!$C$31:$I$54,MATCH(Schedules_8760!$C7650,Htg_StPt_Sch_EZ!$B$31:$B$54,0),MATCH(Schedules_8760!$F7650,Htg_StPt_Sch_EZ!$C$30:$I$30,0)),"F","C")</f>
        <v>17.777777777777779</v>
      </c>
      <c r="J7650" s="34">
        <f>CONVERT(INDEX(Clg_StPt_Sch_EZ!$C$4:$I$27,MATCH(Schedules_8760!$C7650,Clg_StPt_Sch_EZ!$B$4:$B$27,0),MATCH(Schedules_8760!$F7650,Clg_StPt_Sch_EZ!$C$3:$I$3,0)),"F","C")</f>
        <v>25.555555555555554</v>
      </c>
      <c r="K7650" s="34">
        <f>CONVERT(INDEX(Clg_StPt_Sch_EZ!$C$31:$I$54,MATCH(Schedules_8760!$C7650,Clg_StPt_Sch_EZ!$B$31:$B$54,0),MATCH(Schedules_8760!$F7650,Clg_StPt_Sch_EZ!$C$30:$I$30,0)),"F","C")</f>
        <v>25</v>
      </c>
      <c r="L7650" s="34">
        <f>CONVERT(INDEX(DHW_StPt_Sch_EZ!$C$4:$I$27,MATCH(Schedules_8760!$C7650,DHW_StPt_Sch_EZ!$B$4:$B$27,0),MATCH(Schedules_8760!$F7650,DHW_StPt_Sch_EZ!$C$3:$I$3,0)),"F","C")</f>
        <v>53.333333333333329</v>
      </c>
      <c r="M7650" s="34">
        <f>CONVERT(INDEX(DHW_StPt_Sch_EZ!$C$31:$I$54,MATCH(Schedules_8760!$C7650,DHW_StPt_Sch_EZ!$B$31:$B$54,0),MATCH(Schedules_8760!$F7650,DHW_StPt_Sch_EZ!$C$30:$I$30,0)),"F","C")</f>
        <v>53.333333333333329</v>
      </c>
      <c r="N7650" s="12"/>
      <c r="O7650" s="12"/>
      <c r="P7650" s="12"/>
    </row>
    <row r="7651" spans="1:16" x14ac:dyDescent="0.25">
      <c r="A7651" s="35">
        <v>7650</v>
      </c>
      <c r="B7651" s="89">
        <v>319.70833333333331</v>
      </c>
      <c r="C7651" s="35">
        <f t="shared" si="595"/>
        <v>18</v>
      </c>
      <c r="D7651" s="35">
        <f t="shared" si="598"/>
        <v>319</v>
      </c>
      <c r="E7651" s="35">
        <f t="shared" si="599"/>
        <v>4</v>
      </c>
      <c r="F7651" s="35" t="str">
        <f t="shared" si="596"/>
        <v>Wednesday</v>
      </c>
      <c r="G7651" s="35">
        <f t="shared" si="597"/>
        <v>11</v>
      </c>
      <c r="H7651" s="34">
        <f>CONVERT(INDEX(Htg_StPt_Sch_EZ!$C$4:$I$27,MATCH(Schedules_8760!$C7651,Htg_StPt_Sch_EZ!$B$4:$B$27,0),MATCH(Schedules_8760!$F7651,Htg_StPt_Sch_EZ!$C$3:$I$3,0)),"F","C")</f>
        <v>20.555555555555554</v>
      </c>
      <c r="I7651" s="34">
        <f>CONVERT(INDEX(Htg_StPt_Sch_EZ!$C$31:$I$54,MATCH(Schedules_8760!$C7651,Htg_StPt_Sch_EZ!$B$31:$B$54,0),MATCH(Schedules_8760!$F7651,Htg_StPt_Sch_EZ!$C$30:$I$30,0)),"F","C")</f>
        <v>17.777777777777779</v>
      </c>
      <c r="J7651" s="34">
        <f>CONVERT(INDEX(Clg_StPt_Sch_EZ!$C$4:$I$27,MATCH(Schedules_8760!$C7651,Clg_StPt_Sch_EZ!$B$4:$B$27,0),MATCH(Schedules_8760!$F7651,Clg_StPt_Sch_EZ!$C$3:$I$3,0)),"F","C")</f>
        <v>25.555555555555554</v>
      </c>
      <c r="K7651" s="34">
        <f>CONVERT(INDEX(Clg_StPt_Sch_EZ!$C$31:$I$54,MATCH(Schedules_8760!$C7651,Clg_StPt_Sch_EZ!$B$31:$B$54,0),MATCH(Schedules_8760!$F7651,Clg_StPt_Sch_EZ!$C$30:$I$30,0)),"F","C")</f>
        <v>28.333333333333332</v>
      </c>
      <c r="L7651" s="34">
        <f>CONVERT(INDEX(DHW_StPt_Sch_EZ!$C$4:$I$27,MATCH(Schedules_8760!$C7651,DHW_StPt_Sch_EZ!$B$4:$B$27,0),MATCH(Schedules_8760!$F7651,DHW_StPt_Sch_EZ!$C$3:$I$3,0)),"F","C")</f>
        <v>53.333333333333329</v>
      </c>
      <c r="M7651" s="34">
        <f>CONVERT(INDEX(DHW_StPt_Sch_EZ!$C$31:$I$54,MATCH(Schedules_8760!$C7651,DHW_StPt_Sch_EZ!$B$31:$B$54,0),MATCH(Schedules_8760!$F7651,DHW_StPt_Sch_EZ!$C$30:$I$30,0)),"F","C")</f>
        <v>53.333333333333329</v>
      </c>
      <c r="N7651" s="12"/>
      <c r="O7651" s="12"/>
      <c r="P7651" s="12"/>
    </row>
    <row r="7652" spans="1:16" x14ac:dyDescent="0.25">
      <c r="A7652" s="35">
        <v>7651</v>
      </c>
      <c r="B7652" s="89">
        <v>319.75</v>
      </c>
      <c r="C7652" s="35">
        <f t="shared" si="595"/>
        <v>19</v>
      </c>
      <c r="D7652" s="35">
        <f t="shared" si="598"/>
        <v>319</v>
      </c>
      <c r="E7652" s="35">
        <f t="shared" si="599"/>
        <v>4</v>
      </c>
      <c r="F7652" s="35" t="str">
        <f t="shared" si="596"/>
        <v>Wednesday</v>
      </c>
      <c r="G7652" s="35">
        <f t="shared" si="597"/>
        <v>11</v>
      </c>
      <c r="H7652" s="34">
        <f>CONVERT(INDEX(Htg_StPt_Sch_EZ!$C$4:$I$27,MATCH(Schedules_8760!$C7652,Htg_StPt_Sch_EZ!$B$4:$B$27,0),MATCH(Schedules_8760!$F7652,Htg_StPt_Sch_EZ!$C$3:$I$3,0)),"F","C")</f>
        <v>20.555555555555554</v>
      </c>
      <c r="I7652" s="34">
        <f>CONVERT(INDEX(Htg_StPt_Sch_EZ!$C$31:$I$54,MATCH(Schedules_8760!$C7652,Htg_StPt_Sch_EZ!$B$31:$B$54,0),MATCH(Schedules_8760!$F7652,Htg_StPt_Sch_EZ!$C$30:$I$30,0)),"F","C")</f>
        <v>18.333333333333332</v>
      </c>
      <c r="J7652" s="34">
        <f>CONVERT(INDEX(Clg_StPt_Sch_EZ!$C$4:$I$27,MATCH(Schedules_8760!$C7652,Clg_StPt_Sch_EZ!$B$4:$B$27,0),MATCH(Schedules_8760!$F7652,Clg_StPt_Sch_EZ!$C$3:$I$3,0)),"F","C")</f>
        <v>25.555555555555554</v>
      </c>
      <c r="K7652" s="34">
        <f>CONVERT(INDEX(Clg_StPt_Sch_EZ!$C$31:$I$54,MATCH(Schedules_8760!$C7652,Clg_StPt_Sch_EZ!$B$31:$B$54,0),MATCH(Schedules_8760!$F7652,Clg_StPt_Sch_EZ!$C$30:$I$30,0)),"F","C")</f>
        <v>28.333333333333332</v>
      </c>
      <c r="L7652" s="34">
        <f>CONVERT(INDEX(DHW_StPt_Sch_EZ!$C$4:$I$27,MATCH(Schedules_8760!$C7652,DHW_StPt_Sch_EZ!$B$4:$B$27,0),MATCH(Schedules_8760!$F7652,DHW_StPt_Sch_EZ!$C$3:$I$3,0)),"F","C")</f>
        <v>53.333333333333329</v>
      </c>
      <c r="M7652" s="34">
        <f>CONVERT(INDEX(DHW_StPt_Sch_EZ!$C$31:$I$54,MATCH(Schedules_8760!$C7652,DHW_StPt_Sch_EZ!$B$31:$B$54,0),MATCH(Schedules_8760!$F7652,DHW_StPt_Sch_EZ!$C$30:$I$30,0)),"F","C")</f>
        <v>53.333333333333329</v>
      </c>
      <c r="N7652" s="12"/>
      <c r="O7652" s="12"/>
      <c r="P7652" s="12"/>
    </row>
    <row r="7653" spans="1:16" x14ac:dyDescent="0.25">
      <c r="A7653" s="35">
        <v>7652</v>
      </c>
      <c r="B7653" s="89">
        <v>319.79166666666669</v>
      </c>
      <c r="C7653" s="35">
        <f t="shared" si="595"/>
        <v>20</v>
      </c>
      <c r="D7653" s="35">
        <f t="shared" si="598"/>
        <v>319</v>
      </c>
      <c r="E7653" s="35">
        <f t="shared" si="599"/>
        <v>4</v>
      </c>
      <c r="F7653" s="35" t="str">
        <f t="shared" si="596"/>
        <v>Wednesday</v>
      </c>
      <c r="G7653" s="35">
        <f t="shared" si="597"/>
        <v>11</v>
      </c>
      <c r="H7653" s="34">
        <f>CONVERT(INDEX(Htg_StPt_Sch_EZ!$C$4:$I$27,MATCH(Schedules_8760!$C7653,Htg_StPt_Sch_EZ!$B$4:$B$27,0),MATCH(Schedules_8760!$F7653,Htg_StPt_Sch_EZ!$C$3:$I$3,0)),"F","C")</f>
        <v>20.555555555555554</v>
      </c>
      <c r="I7653" s="34">
        <f>CONVERT(INDEX(Htg_StPt_Sch_EZ!$C$31:$I$54,MATCH(Schedules_8760!$C7653,Htg_StPt_Sch_EZ!$B$31:$B$54,0),MATCH(Schedules_8760!$F7653,Htg_StPt_Sch_EZ!$C$30:$I$30,0)),"F","C")</f>
        <v>18.888888888888889</v>
      </c>
      <c r="J7653" s="34">
        <f>CONVERT(INDEX(Clg_StPt_Sch_EZ!$C$4:$I$27,MATCH(Schedules_8760!$C7653,Clg_StPt_Sch_EZ!$B$4:$B$27,0),MATCH(Schedules_8760!$F7653,Clg_StPt_Sch_EZ!$C$3:$I$3,0)),"F","C")</f>
        <v>25.555555555555554</v>
      </c>
      <c r="K7653" s="34">
        <f>CONVERT(INDEX(Clg_StPt_Sch_EZ!$C$31:$I$54,MATCH(Schedules_8760!$C7653,Clg_StPt_Sch_EZ!$B$31:$B$54,0),MATCH(Schedules_8760!$F7653,Clg_StPt_Sch_EZ!$C$30:$I$30,0)),"F","C")</f>
        <v>28.333333333333332</v>
      </c>
      <c r="L7653" s="34">
        <f>CONVERT(INDEX(DHW_StPt_Sch_EZ!$C$4:$I$27,MATCH(Schedules_8760!$C7653,DHW_StPt_Sch_EZ!$B$4:$B$27,0),MATCH(Schedules_8760!$F7653,DHW_StPt_Sch_EZ!$C$3:$I$3,0)),"F","C")</f>
        <v>53.333333333333329</v>
      </c>
      <c r="M7653" s="34">
        <f>CONVERT(INDEX(DHW_StPt_Sch_EZ!$C$31:$I$54,MATCH(Schedules_8760!$C7653,DHW_StPt_Sch_EZ!$B$31:$B$54,0),MATCH(Schedules_8760!$F7653,DHW_StPt_Sch_EZ!$C$30:$I$30,0)),"F","C")</f>
        <v>53.333333333333329</v>
      </c>
      <c r="N7653" s="12"/>
      <c r="O7653" s="12"/>
      <c r="P7653" s="12"/>
    </row>
    <row r="7654" spans="1:16" x14ac:dyDescent="0.25">
      <c r="A7654" s="35">
        <v>7653</v>
      </c>
      <c r="B7654" s="89">
        <v>319.83333333333331</v>
      </c>
      <c r="C7654" s="35">
        <f t="shared" si="595"/>
        <v>21</v>
      </c>
      <c r="D7654" s="35">
        <f t="shared" si="598"/>
        <v>319</v>
      </c>
      <c r="E7654" s="35">
        <f t="shared" si="599"/>
        <v>4</v>
      </c>
      <c r="F7654" s="35" t="str">
        <f t="shared" si="596"/>
        <v>Wednesday</v>
      </c>
      <c r="G7654" s="35">
        <f t="shared" si="597"/>
        <v>11</v>
      </c>
      <c r="H7654" s="34">
        <f>CONVERT(INDEX(Htg_StPt_Sch_EZ!$C$4:$I$27,MATCH(Schedules_8760!$C7654,Htg_StPt_Sch_EZ!$B$4:$B$27,0),MATCH(Schedules_8760!$F7654,Htg_StPt_Sch_EZ!$C$3:$I$3,0)),"F","C")</f>
        <v>20.555555555555554</v>
      </c>
      <c r="I7654" s="34">
        <f>CONVERT(INDEX(Htg_StPt_Sch_EZ!$C$31:$I$54,MATCH(Schedules_8760!$C7654,Htg_StPt_Sch_EZ!$B$31:$B$54,0),MATCH(Schedules_8760!$F7654,Htg_StPt_Sch_EZ!$C$30:$I$30,0)),"F","C")</f>
        <v>19.444444444444443</v>
      </c>
      <c r="J7654" s="34">
        <f>CONVERT(INDEX(Clg_StPt_Sch_EZ!$C$4:$I$27,MATCH(Schedules_8760!$C7654,Clg_StPt_Sch_EZ!$B$4:$B$27,0),MATCH(Schedules_8760!$F7654,Clg_StPt_Sch_EZ!$C$3:$I$3,0)),"F","C")</f>
        <v>25.555555555555554</v>
      </c>
      <c r="K7654" s="34">
        <f>CONVERT(INDEX(Clg_StPt_Sch_EZ!$C$31:$I$54,MATCH(Schedules_8760!$C7654,Clg_StPt_Sch_EZ!$B$31:$B$54,0),MATCH(Schedules_8760!$F7654,Clg_StPt_Sch_EZ!$C$30:$I$30,0)),"F","C")</f>
        <v>28.333333333333332</v>
      </c>
      <c r="L7654" s="34">
        <f>CONVERT(INDEX(DHW_StPt_Sch_EZ!$C$4:$I$27,MATCH(Schedules_8760!$C7654,DHW_StPt_Sch_EZ!$B$4:$B$27,0),MATCH(Schedules_8760!$F7654,DHW_StPt_Sch_EZ!$C$3:$I$3,0)),"F","C")</f>
        <v>53.333333333333329</v>
      </c>
      <c r="M7654" s="34">
        <f>CONVERT(INDEX(DHW_StPt_Sch_EZ!$C$31:$I$54,MATCH(Schedules_8760!$C7654,DHW_StPt_Sch_EZ!$B$31:$B$54,0),MATCH(Schedules_8760!$F7654,DHW_StPt_Sch_EZ!$C$30:$I$30,0)),"F","C")</f>
        <v>53.333333333333329</v>
      </c>
      <c r="N7654" s="12"/>
      <c r="O7654" s="12"/>
      <c r="P7654" s="12"/>
    </row>
    <row r="7655" spans="1:16" x14ac:dyDescent="0.25">
      <c r="A7655" s="35">
        <v>7654</v>
      </c>
      <c r="B7655" s="89">
        <v>319.875</v>
      </c>
      <c r="C7655" s="35">
        <f t="shared" si="595"/>
        <v>22</v>
      </c>
      <c r="D7655" s="35">
        <f t="shared" si="598"/>
        <v>319</v>
      </c>
      <c r="E7655" s="35">
        <f t="shared" si="599"/>
        <v>4</v>
      </c>
      <c r="F7655" s="35" t="str">
        <f t="shared" si="596"/>
        <v>Wednesday</v>
      </c>
      <c r="G7655" s="35">
        <f t="shared" si="597"/>
        <v>11</v>
      </c>
      <c r="H7655" s="34">
        <f>CONVERT(INDEX(Htg_StPt_Sch_EZ!$C$4:$I$27,MATCH(Schedules_8760!$C7655,Htg_StPt_Sch_EZ!$B$4:$B$27,0),MATCH(Schedules_8760!$F7655,Htg_StPt_Sch_EZ!$C$3:$I$3,0)),"F","C")</f>
        <v>20.555555555555554</v>
      </c>
      <c r="I7655" s="34">
        <f>CONVERT(INDEX(Htg_StPt_Sch_EZ!$C$31:$I$54,MATCH(Schedules_8760!$C7655,Htg_StPt_Sch_EZ!$B$31:$B$54,0),MATCH(Schedules_8760!$F7655,Htg_StPt_Sch_EZ!$C$30:$I$30,0)),"F","C")</f>
        <v>19.444444444444443</v>
      </c>
      <c r="J7655" s="34">
        <f>CONVERT(INDEX(Clg_StPt_Sch_EZ!$C$4:$I$27,MATCH(Schedules_8760!$C7655,Clg_StPt_Sch_EZ!$B$4:$B$27,0),MATCH(Schedules_8760!$F7655,Clg_StPt_Sch_EZ!$C$3:$I$3,0)),"F","C")</f>
        <v>25.555555555555554</v>
      </c>
      <c r="K7655" s="34">
        <f>CONVERT(INDEX(Clg_StPt_Sch_EZ!$C$31:$I$54,MATCH(Schedules_8760!$C7655,Clg_StPt_Sch_EZ!$B$31:$B$54,0),MATCH(Schedules_8760!$F7655,Clg_StPt_Sch_EZ!$C$30:$I$30,0)),"F","C")</f>
        <v>28.333333333333332</v>
      </c>
      <c r="L7655" s="34">
        <f>CONVERT(INDEX(DHW_StPt_Sch_EZ!$C$4:$I$27,MATCH(Schedules_8760!$C7655,DHW_StPt_Sch_EZ!$B$4:$B$27,0),MATCH(Schedules_8760!$F7655,DHW_StPt_Sch_EZ!$C$3:$I$3,0)),"F","C")</f>
        <v>53.333333333333329</v>
      </c>
      <c r="M7655" s="34">
        <f>CONVERT(INDEX(DHW_StPt_Sch_EZ!$C$31:$I$54,MATCH(Schedules_8760!$C7655,DHW_StPt_Sch_EZ!$B$31:$B$54,0),MATCH(Schedules_8760!$F7655,DHW_StPt_Sch_EZ!$C$30:$I$30,0)),"F","C")</f>
        <v>53.333333333333329</v>
      </c>
      <c r="N7655" s="12"/>
      <c r="O7655" s="12"/>
      <c r="P7655" s="12"/>
    </row>
    <row r="7656" spans="1:16" x14ac:dyDescent="0.25">
      <c r="A7656" s="35">
        <v>7655</v>
      </c>
      <c r="B7656" s="89">
        <v>319.91666666666669</v>
      </c>
      <c r="C7656" s="35">
        <f t="shared" si="595"/>
        <v>23</v>
      </c>
      <c r="D7656" s="35">
        <f t="shared" si="598"/>
        <v>319</v>
      </c>
      <c r="E7656" s="35">
        <f t="shared" si="599"/>
        <v>4</v>
      </c>
      <c r="F7656" s="35" t="str">
        <f t="shared" si="596"/>
        <v>Wednesday</v>
      </c>
      <c r="G7656" s="35">
        <f t="shared" si="597"/>
        <v>11</v>
      </c>
      <c r="H7656" s="34">
        <f>CONVERT(INDEX(Htg_StPt_Sch_EZ!$C$4:$I$27,MATCH(Schedules_8760!$C7656,Htg_StPt_Sch_EZ!$B$4:$B$27,0),MATCH(Schedules_8760!$F7656,Htg_StPt_Sch_EZ!$C$3:$I$3,0)),"F","C")</f>
        <v>20.555555555555554</v>
      </c>
      <c r="I7656" s="34">
        <f>CONVERT(INDEX(Htg_StPt_Sch_EZ!$C$31:$I$54,MATCH(Schedules_8760!$C7656,Htg_StPt_Sch_EZ!$B$31:$B$54,0),MATCH(Schedules_8760!$F7656,Htg_StPt_Sch_EZ!$C$30:$I$30,0)),"F","C")</f>
        <v>19.444444444444443</v>
      </c>
      <c r="J7656" s="34">
        <f>CONVERT(INDEX(Clg_StPt_Sch_EZ!$C$4:$I$27,MATCH(Schedules_8760!$C7656,Clg_StPt_Sch_EZ!$B$4:$B$27,0),MATCH(Schedules_8760!$F7656,Clg_StPt_Sch_EZ!$C$3:$I$3,0)),"F","C")</f>
        <v>25.555555555555554</v>
      </c>
      <c r="K7656" s="34">
        <f>CONVERT(INDEX(Clg_StPt_Sch_EZ!$C$31:$I$54,MATCH(Schedules_8760!$C7656,Clg_StPt_Sch_EZ!$B$31:$B$54,0),MATCH(Schedules_8760!$F7656,Clg_StPt_Sch_EZ!$C$30:$I$30,0)),"F","C")</f>
        <v>28.333333333333332</v>
      </c>
      <c r="L7656" s="34">
        <f>CONVERT(INDEX(DHW_StPt_Sch_EZ!$C$4:$I$27,MATCH(Schedules_8760!$C7656,DHW_StPt_Sch_EZ!$B$4:$B$27,0),MATCH(Schedules_8760!$F7656,DHW_StPt_Sch_EZ!$C$3:$I$3,0)),"F","C")</f>
        <v>53.333333333333329</v>
      </c>
      <c r="M7656" s="34">
        <f>CONVERT(INDEX(DHW_StPt_Sch_EZ!$C$31:$I$54,MATCH(Schedules_8760!$C7656,DHW_StPt_Sch_EZ!$B$31:$B$54,0),MATCH(Schedules_8760!$F7656,DHW_StPt_Sch_EZ!$C$30:$I$30,0)),"F","C")</f>
        <v>53.333333333333329</v>
      </c>
      <c r="N7656" s="12"/>
      <c r="O7656" s="12"/>
      <c r="P7656" s="12"/>
    </row>
    <row r="7657" spans="1:16" x14ac:dyDescent="0.25">
      <c r="A7657" s="35">
        <v>7656</v>
      </c>
      <c r="B7657" s="89">
        <v>319.95833333333331</v>
      </c>
      <c r="C7657" s="35">
        <f t="shared" si="595"/>
        <v>24</v>
      </c>
      <c r="D7657" s="35">
        <f t="shared" si="598"/>
        <v>319</v>
      </c>
      <c r="E7657" s="35">
        <f t="shared" si="599"/>
        <v>4</v>
      </c>
      <c r="F7657" s="35" t="str">
        <f t="shared" si="596"/>
        <v>Wednesday</v>
      </c>
      <c r="G7657" s="35">
        <f t="shared" si="597"/>
        <v>11</v>
      </c>
      <c r="H7657" s="34">
        <f>CONVERT(INDEX(Htg_StPt_Sch_EZ!$C$4:$I$27,MATCH(Schedules_8760!$C7657,Htg_StPt_Sch_EZ!$B$4:$B$27,0),MATCH(Schedules_8760!$F7657,Htg_StPt_Sch_EZ!$C$3:$I$3,0)),"F","C")</f>
        <v>20.555555555555554</v>
      </c>
      <c r="I7657" s="34">
        <f>CONVERT(INDEX(Htg_StPt_Sch_EZ!$C$31:$I$54,MATCH(Schedules_8760!$C7657,Htg_StPt_Sch_EZ!$B$31:$B$54,0),MATCH(Schedules_8760!$F7657,Htg_StPt_Sch_EZ!$C$30:$I$30,0)),"F","C")</f>
        <v>19.444444444444443</v>
      </c>
      <c r="J7657" s="34">
        <f>CONVERT(INDEX(Clg_StPt_Sch_EZ!$C$4:$I$27,MATCH(Schedules_8760!$C7657,Clg_StPt_Sch_EZ!$B$4:$B$27,0),MATCH(Schedules_8760!$F7657,Clg_StPt_Sch_EZ!$C$3:$I$3,0)),"F","C")</f>
        <v>25.555555555555554</v>
      </c>
      <c r="K7657" s="34">
        <f>CONVERT(INDEX(Clg_StPt_Sch_EZ!$C$31:$I$54,MATCH(Schedules_8760!$C7657,Clg_StPt_Sch_EZ!$B$31:$B$54,0),MATCH(Schedules_8760!$F7657,Clg_StPt_Sch_EZ!$C$30:$I$30,0)),"F","C")</f>
        <v>28.333333333333332</v>
      </c>
      <c r="L7657" s="34">
        <f>CONVERT(INDEX(DHW_StPt_Sch_EZ!$C$4:$I$27,MATCH(Schedules_8760!$C7657,DHW_StPt_Sch_EZ!$B$4:$B$27,0),MATCH(Schedules_8760!$F7657,DHW_StPt_Sch_EZ!$C$3:$I$3,0)),"F","C")</f>
        <v>53.333333333333329</v>
      </c>
      <c r="M7657" s="34">
        <f>CONVERT(INDEX(DHW_StPt_Sch_EZ!$C$31:$I$54,MATCH(Schedules_8760!$C7657,DHW_StPt_Sch_EZ!$B$31:$B$54,0),MATCH(Schedules_8760!$F7657,DHW_StPt_Sch_EZ!$C$30:$I$30,0)),"F","C")</f>
        <v>53.333333333333329</v>
      </c>
      <c r="N7657" s="12"/>
      <c r="O7657" s="12"/>
      <c r="P7657" s="12"/>
    </row>
    <row r="7658" spans="1:16" x14ac:dyDescent="0.25">
      <c r="A7658" s="35">
        <v>7657</v>
      </c>
      <c r="B7658" s="89">
        <v>320</v>
      </c>
      <c r="C7658" s="35">
        <f t="shared" si="595"/>
        <v>1</v>
      </c>
      <c r="D7658" s="35">
        <f t="shared" si="598"/>
        <v>320</v>
      </c>
      <c r="E7658" s="35">
        <f t="shared" si="599"/>
        <v>5</v>
      </c>
      <c r="F7658" s="35" t="str">
        <f t="shared" si="596"/>
        <v>Thursday</v>
      </c>
      <c r="G7658" s="35">
        <f t="shared" si="597"/>
        <v>11</v>
      </c>
      <c r="H7658" s="34">
        <f>CONVERT(INDEX(Htg_StPt_Sch_EZ!$C$4:$I$27,MATCH(Schedules_8760!$C7658,Htg_StPt_Sch_EZ!$B$4:$B$27,0),MATCH(Schedules_8760!$F7658,Htg_StPt_Sch_EZ!$C$3:$I$3,0)),"F","C")</f>
        <v>20.555555555555554</v>
      </c>
      <c r="I7658" s="34">
        <f>CONVERT(INDEX(Htg_StPt_Sch_EZ!$C$31:$I$54,MATCH(Schedules_8760!$C7658,Htg_StPt_Sch_EZ!$B$31:$B$54,0),MATCH(Schedules_8760!$F7658,Htg_StPt_Sch_EZ!$C$30:$I$30,0)),"F","C")</f>
        <v>19.444444444444443</v>
      </c>
      <c r="J7658" s="34">
        <f>CONVERT(INDEX(Clg_StPt_Sch_EZ!$C$4:$I$27,MATCH(Schedules_8760!$C7658,Clg_StPt_Sch_EZ!$B$4:$B$27,0),MATCH(Schedules_8760!$F7658,Clg_StPt_Sch_EZ!$C$3:$I$3,0)),"F","C")</f>
        <v>25.555555555555554</v>
      </c>
      <c r="K7658" s="34">
        <f>CONVERT(INDEX(Clg_StPt_Sch_EZ!$C$31:$I$54,MATCH(Schedules_8760!$C7658,Clg_StPt_Sch_EZ!$B$31:$B$54,0),MATCH(Schedules_8760!$F7658,Clg_StPt_Sch_EZ!$C$30:$I$30,0)),"F","C")</f>
        <v>28.333333333333332</v>
      </c>
      <c r="L7658" s="34">
        <f>CONVERT(INDEX(DHW_StPt_Sch_EZ!$C$4:$I$27,MATCH(Schedules_8760!$C7658,DHW_StPt_Sch_EZ!$B$4:$B$27,0),MATCH(Schedules_8760!$F7658,DHW_StPt_Sch_EZ!$C$3:$I$3,0)),"F","C")</f>
        <v>53.333333333333329</v>
      </c>
      <c r="M7658" s="34">
        <f>CONVERT(INDEX(DHW_StPt_Sch_EZ!$C$31:$I$54,MATCH(Schedules_8760!$C7658,DHW_StPt_Sch_EZ!$B$31:$B$54,0),MATCH(Schedules_8760!$F7658,DHW_StPt_Sch_EZ!$C$30:$I$30,0)),"F","C")</f>
        <v>53.333333333333329</v>
      </c>
      <c r="N7658" s="12"/>
      <c r="O7658" s="12"/>
      <c r="P7658" s="12"/>
    </row>
    <row r="7659" spans="1:16" x14ac:dyDescent="0.25">
      <c r="A7659" s="35">
        <v>7658</v>
      </c>
      <c r="B7659" s="89">
        <v>320.04166666666669</v>
      </c>
      <c r="C7659" s="35">
        <f t="shared" si="595"/>
        <v>2</v>
      </c>
      <c r="D7659" s="35">
        <f t="shared" si="598"/>
        <v>320</v>
      </c>
      <c r="E7659" s="35">
        <f t="shared" si="599"/>
        <v>5</v>
      </c>
      <c r="F7659" s="35" t="str">
        <f t="shared" si="596"/>
        <v>Thursday</v>
      </c>
      <c r="G7659" s="35">
        <f t="shared" si="597"/>
        <v>11</v>
      </c>
      <c r="H7659" s="34">
        <f>CONVERT(INDEX(Htg_StPt_Sch_EZ!$C$4:$I$27,MATCH(Schedules_8760!$C7659,Htg_StPt_Sch_EZ!$B$4:$B$27,0),MATCH(Schedules_8760!$F7659,Htg_StPt_Sch_EZ!$C$3:$I$3,0)),"F","C")</f>
        <v>20.555555555555554</v>
      </c>
      <c r="I7659" s="34">
        <f>CONVERT(INDEX(Htg_StPt_Sch_EZ!$C$31:$I$54,MATCH(Schedules_8760!$C7659,Htg_StPt_Sch_EZ!$B$31:$B$54,0),MATCH(Schedules_8760!$F7659,Htg_StPt_Sch_EZ!$C$30:$I$30,0)),"F","C")</f>
        <v>19.444444444444443</v>
      </c>
      <c r="J7659" s="34">
        <f>CONVERT(INDEX(Clg_StPt_Sch_EZ!$C$4:$I$27,MATCH(Schedules_8760!$C7659,Clg_StPt_Sch_EZ!$B$4:$B$27,0),MATCH(Schedules_8760!$F7659,Clg_StPt_Sch_EZ!$C$3:$I$3,0)),"F","C")</f>
        <v>25.555555555555554</v>
      </c>
      <c r="K7659" s="34">
        <f>CONVERT(INDEX(Clg_StPt_Sch_EZ!$C$31:$I$54,MATCH(Schedules_8760!$C7659,Clg_StPt_Sch_EZ!$B$31:$B$54,0),MATCH(Schedules_8760!$F7659,Clg_StPt_Sch_EZ!$C$30:$I$30,0)),"F","C")</f>
        <v>28.333333333333332</v>
      </c>
      <c r="L7659" s="34">
        <f>CONVERT(INDEX(DHW_StPt_Sch_EZ!$C$4:$I$27,MATCH(Schedules_8760!$C7659,DHW_StPt_Sch_EZ!$B$4:$B$27,0),MATCH(Schedules_8760!$F7659,DHW_StPt_Sch_EZ!$C$3:$I$3,0)),"F","C")</f>
        <v>53.333333333333329</v>
      </c>
      <c r="M7659" s="34">
        <f>CONVERT(INDEX(DHW_StPt_Sch_EZ!$C$31:$I$54,MATCH(Schedules_8760!$C7659,DHW_StPt_Sch_EZ!$B$31:$B$54,0),MATCH(Schedules_8760!$F7659,DHW_StPt_Sch_EZ!$C$30:$I$30,0)),"F","C")</f>
        <v>53.333333333333329</v>
      </c>
      <c r="N7659" s="12"/>
      <c r="O7659" s="12"/>
      <c r="P7659" s="12"/>
    </row>
    <row r="7660" spans="1:16" x14ac:dyDescent="0.25">
      <c r="A7660" s="35">
        <v>7659</v>
      </c>
      <c r="B7660" s="89">
        <v>320.08333333333331</v>
      </c>
      <c r="C7660" s="35">
        <f t="shared" si="595"/>
        <v>3</v>
      </c>
      <c r="D7660" s="35">
        <f t="shared" si="598"/>
        <v>320</v>
      </c>
      <c r="E7660" s="35">
        <f t="shared" si="599"/>
        <v>5</v>
      </c>
      <c r="F7660" s="35" t="str">
        <f t="shared" si="596"/>
        <v>Thursday</v>
      </c>
      <c r="G7660" s="35">
        <f t="shared" si="597"/>
        <v>11</v>
      </c>
      <c r="H7660" s="34">
        <f>CONVERT(INDEX(Htg_StPt_Sch_EZ!$C$4:$I$27,MATCH(Schedules_8760!$C7660,Htg_StPt_Sch_EZ!$B$4:$B$27,0),MATCH(Schedules_8760!$F7660,Htg_StPt_Sch_EZ!$C$3:$I$3,0)),"F","C")</f>
        <v>20.555555555555554</v>
      </c>
      <c r="I7660" s="34">
        <f>CONVERT(INDEX(Htg_StPt_Sch_EZ!$C$31:$I$54,MATCH(Schedules_8760!$C7660,Htg_StPt_Sch_EZ!$B$31:$B$54,0),MATCH(Schedules_8760!$F7660,Htg_StPt_Sch_EZ!$C$30:$I$30,0)),"F","C")</f>
        <v>19.444444444444443</v>
      </c>
      <c r="J7660" s="34">
        <f>CONVERT(INDEX(Clg_StPt_Sch_EZ!$C$4:$I$27,MATCH(Schedules_8760!$C7660,Clg_StPt_Sch_EZ!$B$4:$B$27,0),MATCH(Schedules_8760!$F7660,Clg_StPt_Sch_EZ!$C$3:$I$3,0)),"F","C")</f>
        <v>25.555555555555554</v>
      </c>
      <c r="K7660" s="34">
        <f>CONVERT(INDEX(Clg_StPt_Sch_EZ!$C$31:$I$54,MATCH(Schedules_8760!$C7660,Clg_StPt_Sch_EZ!$B$31:$B$54,0),MATCH(Schedules_8760!$F7660,Clg_StPt_Sch_EZ!$C$30:$I$30,0)),"F","C")</f>
        <v>28.333333333333332</v>
      </c>
      <c r="L7660" s="34">
        <f>CONVERT(INDEX(DHW_StPt_Sch_EZ!$C$4:$I$27,MATCH(Schedules_8760!$C7660,DHW_StPt_Sch_EZ!$B$4:$B$27,0),MATCH(Schedules_8760!$F7660,DHW_StPt_Sch_EZ!$C$3:$I$3,0)),"F","C")</f>
        <v>53.333333333333329</v>
      </c>
      <c r="M7660" s="34">
        <f>CONVERT(INDEX(DHW_StPt_Sch_EZ!$C$31:$I$54,MATCH(Schedules_8760!$C7660,DHW_StPt_Sch_EZ!$B$31:$B$54,0),MATCH(Schedules_8760!$F7660,DHW_StPt_Sch_EZ!$C$30:$I$30,0)),"F","C")</f>
        <v>53.333333333333329</v>
      </c>
      <c r="N7660" s="12"/>
      <c r="O7660" s="12"/>
      <c r="P7660" s="12"/>
    </row>
    <row r="7661" spans="1:16" x14ac:dyDescent="0.25">
      <c r="A7661" s="35">
        <v>7660</v>
      </c>
      <c r="B7661" s="89">
        <v>320.125</v>
      </c>
      <c r="C7661" s="35">
        <f t="shared" si="595"/>
        <v>4</v>
      </c>
      <c r="D7661" s="35">
        <f t="shared" si="598"/>
        <v>320</v>
      </c>
      <c r="E7661" s="35">
        <f t="shared" si="599"/>
        <v>5</v>
      </c>
      <c r="F7661" s="35" t="str">
        <f t="shared" si="596"/>
        <v>Thursday</v>
      </c>
      <c r="G7661" s="35">
        <f t="shared" si="597"/>
        <v>11</v>
      </c>
      <c r="H7661" s="34">
        <f>CONVERT(INDEX(Htg_StPt_Sch_EZ!$C$4:$I$27,MATCH(Schedules_8760!$C7661,Htg_StPt_Sch_EZ!$B$4:$B$27,0),MATCH(Schedules_8760!$F7661,Htg_StPt_Sch_EZ!$C$3:$I$3,0)),"F","C")</f>
        <v>20.555555555555554</v>
      </c>
      <c r="I7661" s="34">
        <f>CONVERT(INDEX(Htg_StPt_Sch_EZ!$C$31:$I$54,MATCH(Schedules_8760!$C7661,Htg_StPt_Sch_EZ!$B$31:$B$54,0),MATCH(Schedules_8760!$F7661,Htg_StPt_Sch_EZ!$C$30:$I$30,0)),"F","C")</f>
        <v>19.444444444444443</v>
      </c>
      <c r="J7661" s="34">
        <f>CONVERT(INDEX(Clg_StPt_Sch_EZ!$C$4:$I$27,MATCH(Schedules_8760!$C7661,Clg_StPt_Sch_EZ!$B$4:$B$27,0),MATCH(Schedules_8760!$F7661,Clg_StPt_Sch_EZ!$C$3:$I$3,0)),"F","C")</f>
        <v>25.555555555555554</v>
      </c>
      <c r="K7661" s="34">
        <f>CONVERT(INDEX(Clg_StPt_Sch_EZ!$C$31:$I$54,MATCH(Schedules_8760!$C7661,Clg_StPt_Sch_EZ!$B$31:$B$54,0),MATCH(Schedules_8760!$F7661,Clg_StPt_Sch_EZ!$C$30:$I$30,0)),"F","C")</f>
        <v>28.333333333333332</v>
      </c>
      <c r="L7661" s="34">
        <f>CONVERT(INDEX(DHW_StPt_Sch_EZ!$C$4:$I$27,MATCH(Schedules_8760!$C7661,DHW_StPt_Sch_EZ!$B$4:$B$27,0),MATCH(Schedules_8760!$F7661,DHW_StPt_Sch_EZ!$C$3:$I$3,0)),"F","C")</f>
        <v>53.333333333333329</v>
      </c>
      <c r="M7661" s="34">
        <f>CONVERT(INDEX(DHW_StPt_Sch_EZ!$C$31:$I$54,MATCH(Schedules_8760!$C7661,DHW_StPt_Sch_EZ!$B$31:$B$54,0),MATCH(Schedules_8760!$F7661,DHW_StPt_Sch_EZ!$C$30:$I$30,0)),"F","C")</f>
        <v>53.333333333333329</v>
      </c>
      <c r="N7661" s="12"/>
      <c r="O7661" s="12"/>
      <c r="P7661" s="12"/>
    </row>
    <row r="7662" spans="1:16" x14ac:dyDescent="0.25">
      <c r="A7662" s="35">
        <v>7661</v>
      </c>
      <c r="B7662" s="89">
        <v>320.16666666666669</v>
      </c>
      <c r="C7662" s="35">
        <f t="shared" si="595"/>
        <v>5</v>
      </c>
      <c r="D7662" s="35">
        <f t="shared" si="598"/>
        <v>320</v>
      </c>
      <c r="E7662" s="35">
        <f t="shared" si="599"/>
        <v>5</v>
      </c>
      <c r="F7662" s="35" t="str">
        <f t="shared" si="596"/>
        <v>Thursday</v>
      </c>
      <c r="G7662" s="35">
        <f t="shared" si="597"/>
        <v>11</v>
      </c>
      <c r="H7662" s="34">
        <f>CONVERT(INDEX(Htg_StPt_Sch_EZ!$C$4:$I$27,MATCH(Schedules_8760!$C7662,Htg_StPt_Sch_EZ!$B$4:$B$27,0),MATCH(Schedules_8760!$F7662,Htg_StPt_Sch_EZ!$C$3:$I$3,0)),"F","C")</f>
        <v>20.555555555555554</v>
      </c>
      <c r="I7662" s="34">
        <f>CONVERT(INDEX(Htg_StPt_Sch_EZ!$C$31:$I$54,MATCH(Schedules_8760!$C7662,Htg_StPt_Sch_EZ!$B$31:$B$54,0),MATCH(Schedules_8760!$F7662,Htg_StPt_Sch_EZ!$C$30:$I$30,0)),"F","C")</f>
        <v>19.444444444444443</v>
      </c>
      <c r="J7662" s="34">
        <f>CONVERT(INDEX(Clg_StPt_Sch_EZ!$C$4:$I$27,MATCH(Schedules_8760!$C7662,Clg_StPt_Sch_EZ!$B$4:$B$27,0),MATCH(Schedules_8760!$F7662,Clg_StPt_Sch_EZ!$C$3:$I$3,0)),"F","C")</f>
        <v>25.555555555555554</v>
      </c>
      <c r="K7662" s="34">
        <f>CONVERT(INDEX(Clg_StPt_Sch_EZ!$C$31:$I$54,MATCH(Schedules_8760!$C7662,Clg_StPt_Sch_EZ!$B$31:$B$54,0),MATCH(Schedules_8760!$F7662,Clg_StPt_Sch_EZ!$C$30:$I$30,0)),"F","C")</f>
        <v>28.333333333333332</v>
      </c>
      <c r="L7662" s="34">
        <f>CONVERT(INDEX(DHW_StPt_Sch_EZ!$C$4:$I$27,MATCH(Schedules_8760!$C7662,DHW_StPt_Sch_EZ!$B$4:$B$27,0),MATCH(Schedules_8760!$F7662,DHW_StPt_Sch_EZ!$C$3:$I$3,0)),"F","C")</f>
        <v>53.333333333333329</v>
      </c>
      <c r="M7662" s="34">
        <f>CONVERT(INDEX(DHW_StPt_Sch_EZ!$C$31:$I$54,MATCH(Schedules_8760!$C7662,DHW_StPt_Sch_EZ!$B$31:$B$54,0),MATCH(Schedules_8760!$F7662,DHW_StPt_Sch_EZ!$C$30:$I$30,0)),"F","C")</f>
        <v>53.333333333333329</v>
      </c>
      <c r="N7662" s="12"/>
      <c r="O7662" s="12"/>
      <c r="P7662" s="12"/>
    </row>
    <row r="7663" spans="1:16" x14ac:dyDescent="0.25">
      <c r="A7663" s="35">
        <v>7662</v>
      </c>
      <c r="B7663" s="89">
        <v>320.20833333333331</v>
      </c>
      <c r="C7663" s="35">
        <f t="shared" si="595"/>
        <v>6</v>
      </c>
      <c r="D7663" s="35">
        <f t="shared" si="598"/>
        <v>320</v>
      </c>
      <c r="E7663" s="35">
        <f t="shared" si="599"/>
        <v>5</v>
      </c>
      <c r="F7663" s="35" t="str">
        <f t="shared" si="596"/>
        <v>Thursday</v>
      </c>
      <c r="G7663" s="35">
        <f t="shared" si="597"/>
        <v>11</v>
      </c>
      <c r="H7663" s="34">
        <f>CONVERT(INDEX(Htg_StPt_Sch_EZ!$C$4:$I$27,MATCH(Schedules_8760!$C7663,Htg_StPt_Sch_EZ!$B$4:$B$27,0),MATCH(Schedules_8760!$F7663,Htg_StPt_Sch_EZ!$C$3:$I$3,0)),"F","C")</f>
        <v>20.555555555555554</v>
      </c>
      <c r="I7663" s="34">
        <f>CONVERT(INDEX(Htg_StPt_Sch_EZ!$C$31:$I$54,MATCH(Schedules_8760!$C7663,Htg_StPt_Sch_EZ!$B$31:$B$54,0),MATCH(Schedules_8760!$F7663,Htg_StPt_Sch_EZ!$C$30:$I$30,0)),"F","C")</f>
        <v>19.444444444444443</v>
      </c>
      <c r="J7663" s="34">
        <f>CONVERT(INDEX(Clg_StPt_Sch_EZ!$C$4:$I$27,MATCH(Schedules_8760!$C7663,Clg_StPt_Sch_EZ!$B$4:$B$27,0),MATCH(Schedules_8760!$F7663,Clg_StPt_Sch_EZ!$C$3:$I$3,0)),"F","C")</f>
        <v>25.555555555555554</v>
      </c>
      <c r="K7663" s="34">
        <f>CONVERT(INDEX(Clg_StPt_Sch_EZ!$C$31:$I$54,MATCH(Schedules_8760!$C7663,Clg_StPt_Sch_EZ!$B$31:$B$54,0),MATCH(Schedules_8760!$F7663,Clg_StPt_Sch_EZ!$C$30:$I$30,0)),"F","C")</f>
        <v>28.333333333333332</v>
      </c>
      <c r="L7663" s="34">
        <f>CONVERT(INDEX(DHW_StPt_Sch_EZ!$C$4:$I$27,MATCH(Schedules_8760!$C7663,DHW_StPt_Sch_EZ!$B$4:$B$27,0),MATCH(Schedules_8760!$F7663,DHW_StPt_Sch_EZ!$C$3:$I$3,0)),"F","C")</f>
        <v>53.333333333333329</v>
      </c>
      <c r="M7663" s="34">
        <f>CONVERT(INDEX(DHW_StPt_Sch_EZ!$C$31:$I$54,MATCH(Schedules_8760!$C7663,DHW_StPt_Sch_EZ!$B$31:$B$54,0),MATCH(Schedules_8760!$F7663,DHW_StPt_Sch_EZ!$C$30:$I$30,0)),"F","C")</f>
        <v>53.333333333333329</v>
      </c>
      <c r="N7663" s="12"/>
      <c r="O7663" s="12"/>
      <c r="P7663" s="12"/>
    </row>
    <row r="7664" spans="1:16" x14ac:dyDescent="0.25">
      <c r="A7664" s="35">
        <v>7663</v>
      </c>
      <c r="B7664" s="89">
        <v>320.25</v>
      </c>
      <c r="C7664" s="35">
        <f t="shared" si="595"/>
        <v>7</v>
      </c>
      <c r="D7664" s="35">
        <f t="shared" si="598"/>
        <v>320</v>
      </c>
      <c r="E7664" s="35">
        <f t="shared" si="599"/>
        <v>5</v>
      </c>
      <c r="F7664" s="35" t="str">
        <f t="shared" si="596"/>
        <v>Thursday</v>
      </c>
      <c r="G7664" s="35">
        <f t="shared" si="597"/>
        <v>11</v>
      </c>
      <c r="H7664" s="34">
        <f>CONVERT(INDEX(Htg_StPt_Sch_EZ!$C$4:$I$27,MATCH(Schedules_8760!$C7664,Htg_StPt_Sch_EZ!$B$4:$B$27,0),MATCH(Schedules_8760!$F7664,Htg_StPt_Sch_EZ!$C$3:$I$3,0)),"F","C")</f>
        <v>20.555555555555554</v>
      </c>
      <c r="I7664" s="34">
        <f>CONVERT(INDEX(Htg_StPt_Sch_EZ!$C$31:$I$54,MATCH(Schedules_8760!$C7664,Htg_StPt_Sch_EZ!$B$31:$B$54,0),MATCH(Schedules_8760!$F7664,Htg_StPt_Sch_EZ!$C$30:$I$30,0)),"F","C")</f>
        <v>19.444444444444443</v>
      </c>
      <c r="J7664" s="34">
        <f>CONVERT(INDEX(Clg_StPt_Sch_EZ!$C$4:$I$27,MATCH(Schedules_8760!$C7664,Clg_StPt_Sch_EZ!$B$4:$B$27,0),MATCH(Schedules_8760!$F7664,Clg_StPt_Sch_EZ!$C$3:$I$3,0)),"F","C")</f>
        <v>25.555555555555554</v>
      </c>
      <c r="K7664" s="34">
        <f>CONVERT(INDEX(Clg_StPt_Sch_EZ!$C$31:$I$54,MATCH(Schedules_8760!$C7664,Clg_StPt_Sch_EZ!$B$31:$B$54,0),MATCH(Schedules_8760!$F7664,Clg_StPt_Sch_EZ!$C$30:$I$30,0)),"F","C")</f>
        <v>28.333333333333332</v>
      </c>
      <c r="L7664" s="34">
        <f>CONVERT(INDEX(DHW_StPt_Sch_EZ!$C$4:$I$27,MATCH(Schedules_8760!$C7664,DHW_StPt_Sch_EZ!$B$4:$B$27,0),MATCH(Schedules_8760!$F7664,DHW_StPt_Sch_EZ!$C$3:$I$3,0)),"F","C")</f>
        <v>53.333333333333329</v>
      </c>
      <c r="M7664" s="34">
        <f>CONVERT(INDEX(DHW_StPt_Sch_EZ!$C$31:$I$54,MATCH(Schedules_8760!$C7664,DHW_StPt_Sch_EZ!$B$31:$B$54,0),MATCH(Schedules_8760!$F7664,DHW_StPt_Sch_EZ!$C$30:$I$30,0)),"F","C")</f>
        <v>53.333333333333329</v>
      </c>
      <c r="N7664" s="12"/>
      <c r="O7664" s="12"/>
      <c r="P7664" s="12"/>
    </row>
    <row r="7665" spans="1:16" x14ac:dyDescent="0.25">
      <c r="A7665" s="35">
        <v>7664</v>
      </c>
      <c r="B7665" s="89">
        <v>320.29166666666669</v>
      </c>
      <c r="C7665" s="35">
        <f t="shared" si="595"/>
        <v>8</v>
      </c>
      <c r="D7665" s="35">
        <f t="shared" si="598"/>
        <v>320</v>
      </c>
      <c r="E7665" s="35">
        <f t="shared" si="599"/>
        <v>5</v>
      </c>
      <c r="F7665" s="35" t="str">
        <f t="shared" si="596"/>
        <v>Thursday</v>
      </c>
      <c r="G7665" s="35">
        <f t="shared" si="597"/>
        <v>11</v>
      </c>
      <c r="H7665" s="34">
        <f>CONVERT(INDEX(Htg_StPt_Sch_EZ!$C$4:$I$27,MATCH(Schedules_8760!$C7665,Htg_StPt_Sch_EZ!$B$4:$B$27,0),MATCH(Schedules_8760!$F7665,Htg_StPt_Sch_EZ!$C$3:$I$3,0)),"F","C")</f>
        <v>20.555555555555554</v>
      </c>
      <c r="I7665" s="34">
        <f>CONVERT(INDEX(Htg_StPt_Sch_EZ!$C$31:$I$54,MATCH(Schedules_8760!$C7665,Htg_StPt_Sch_EZ!$B$31:$B$54,0),MATCH(Schedules_8760!$F7665,Htg_StPt_Sch_EZ!$C$30:$I$30,0)),"F","C")</f>
        <v>19.444444444444443</v>
      </c>
      <c r="J7665" s="34">
        <f>CONVERT(INDEX(Clg_StPt_Sch_EZ!$C$4:$I$27,MATCH(Schedules_8760!$C7665,Clg_StPt_Sch_EZ!$B$4:$B$27,0),MATCH(Schedules_8760!$F7665,Clg_StPt_Sch_EZ!$C$3:$I$3,0)),"F","C")</f>
        <v>25.555555555555554</v>
      </c>
      <c r="K7665" s="34">
        <f>CONVERT(INDEX(Clg_StPt_Sch_EZ!$C$31:$I$54,MATCH(Schedules_8760!$C7665,Clg_StPt_Sch_EZ!$B$31:$B$54,0),MATCH(Schedules_8760!$F7665,Clg_StPt_Sch_EZ!$C$30:$I$30,0)),"F","C")</f>
        <v>25</v>
      </c>
      <c r="L7665" s="34">
        <f>CONVERT(INDEX(DHW_StPt_Sch_EZ!$C$4:$I$27,MATCH(Schedules_8760!$C7665,DHW_StPt_Sch_EZ!$B$4:$B$27,0),MATCH(Schedules_8760!$F7665,DHW_StPt_Sch_EZ!$C$3:$I$3,0)),"F","C")</f>
        <v>53.333333333333329</v>
      </c>
      <c r="M7665" s="34">
        <f>CONVERT(INDEX(DHW_StPt_Sch_EZ!$C$31:$I$54,MATCH(Schedules_8760!$C7665,DHW_StPt_Sch_EZ!$B$31:$B$54,0),MATCH(Schedules_8760!$F7665,DHW_StPt_Sch_EZ!$C$30:$I$30,0)),"F","C")</f>
        <v>53.333333333333329</v>
      </c>
      <c r="N7665" s="12"/>
      <c r="O7665" s="12"/>
      <c r="P7665" s="12"/>
    </row>
    <row r="7666" spans="1:16" x14ac:dyDescent="0.25">
      <c r="A7666" s="35">
        <v>7665</v>
      </c>
      <c r="B7666" s="89">
        <v>320.33333333333331</v>
      </c>
      <c r="C7666" s="35">
        <f t="shared" si="595"/>
        <v>9</v>
      </c>
      <c r="D7666" s="35">
        <f t="shared" si="598"/>
        <v>320</v>
      </c>
      <c r="E7666" s="35">
        <f t="shared" si="599"/>
        <v>5</v>
      </c>
      <c r="F7666" s="35" t="str">
        <f t="shared" si="596"/>
        <v>Thursday</v>
      </c>
      <c r="G7666" s="35">
        <f t="shared" si="597"/>
        <v>11</v>
      </c>
      <c r="H7666" s="34">
        <f>CONVERT(INDEX(Htg_StPt_Sch_EZ!$C$4:$I$27,MATCH(Schedules_8760!$C7666,Htg_StPt_Sch_EZ!$B$4:$B$27,0),MATCH(Schedules_8760!$F7666,Htg_StPt_Sch_EZ!$C$3:$I$3,0)),"F","C")</f>
        <v>20.555555555555554</v>
      </c>
      <c r="I7666" s="34">
        <f>CONVERT(INDEX(Htg_StPt_Sch_EZ!$C$31:$I$54,MATCH(Schedules_8760!$C7666,Htg_StPt_Sch_EZ!$B$31:$B$54,0),MATCH(Schedules_8760!$F7666,Htg_StPt_Sch_EZ!$C$30:$I$30,0)),"F","C")</f>
        <v>19.444444444444443</v>
      </c>
      <c r="J7666" s="34">
        <f>CONVERT(INDEX(Clg_StPt_Sch_EZ!$C$4:$I$27,MATCH(Schedules_8760!$C7666,Clg_StPt_Sch_EZ!$B$4:$B$27,0),MATCH(Schedules_8760!$F7666,Clg_StPt_Sch_EZ!$C$3:$I$3,0)),"F","C")</f>
        <v>25.555555555555554</v>
      </c>
      <c r="K7666" s="34">
        <f>CONVERT(INDEX(Clg_StPt_Sch_EZ!$C$31:$I$54,MATCH(Schedules_8760!$C7666,Clg_StPt_Sch_EZ!$B$31:$B$54,0),MATCH(Schedules_8760!$F7666,Clg_StPt_Sch_EZ!$C$30:$I$30,0)),"F","C")</f>
        <v>25</v>
      </c>
      <c r="L7666" s="34">
        <f>CONVERT(INDEX(DHW_StPt_Sch_EZ!$C$4:$I$27,MATCH(Schedules_8760!$C7666,DHW_StPt_Sch_EZ!$B$4:$B$27,0),MATCH(Schedules_8760!$F7666,DHW_StPt_Sch_EZ!$C$3:$I$3,0)),"F","C")</f>
        <v>53.333333333333329</v>
      </c>
      <c r="M7666" s="34">
        <f>CONVERT(INDEX(DHW_StPt_Sch_EZ!$C$31:$I$54,MATCH(Schedules_8760!$C7666,DHW_StPt_Sch_EZ!$B$31:$B$54,0),MATCH(Schedules_8760!$F7666,DHW_StPt_Sch_EZ!$C$30:$I$30,0)),"F","C")</f>
        <v>53.333333333333329</v>
      </c>
      <c r="N7666" s="12"/>
      <c r="O7666" s="12"/>
      <c r="P7666" s="12"/>
    </row>
    <row r="7667" spans="1:16" x14ac:dyDescent="0.25">
      <c r="A7667" s="35">
        <v>7666</v>
      </c>
      <c r="B7667" s="89">
        <v>320.375</v>
      </c>
      <c r="C7667" s="35">
        <f t="shared" si="595"/>
        <v>10</v>
      </c>
      <c r="D7667" s="35">
        <f t="shared" si="598"/>
        <v>320</v>
      </c>
      <c r="E7667" s="35">
        <f t="shared" si="599"/>
        <v>5</v>
      </c>
      <c r="F7667" s="35" t="str">
        <f t="shared" si="596"/>
        <v>Thursday</v>
      </c>
      <c r="G7667" s="35">
        <f t="shared" si="597"/>
        <v>11</v>
      </c>
      <c r="H7667" s="34">
        <f>CONVERT(INDEX(Htg_StPt_Sch_EZ!$C$4:$I$27,MATCH(Schedules_8760!$C7667,Htg_StPt_Sch_EZ!$B$4:$B$27,0),MATCH(Schedules_8760!$F7667,Htg_StPt_Sch_EZ!$C$3:$I$3,0)),"F","C")</f>
        <v>20.555555555555554</v>
      </c>
      <c r="I7667" s="34">
        <f>CONVERT(INDEX(Htg_StPt_Sch_EZ!$C$31:$I$54,MATCH(Schedules_8760!$C7667,Htg_StPt_Sch_EZ!$B$31:$B$54,0),MATCH(Schedules_8760!$F7667,Htg_StPt_Sch_EZ!$C$30:$I$30,0)),"F","C")</f>
        <v>19.444444444444443</v>
      </c>
      <c r="J7667" s="34">
        <f>CONVERT(INDEX(Clg_StPt_Sch_EZ!$C$4:$I$27,MATCH(Schedules_8760!$C7667,Clg_StPt_Sch_EZ!$B$4:$B$27,0),MATCH(Schedules_8760!$F7667,Clg_StPt_Sch_EZ!$C$3:$I$3,0)),"F","C")</f>
        <v>25.555555555555554</v>
      </c>
      <c r="K7667" s="34">
        <f>CONVERT(INDEX(Clg_StPt_Sch_EZ!$C$31:$I$54,MATCH(Schedules_8760!$C7667,Clg_StPt_Sch_EZ!$B$31:$B$54,0),MATCH(Schedules_8760!$F7667,Clg_StPt_Sch_EZ!$C$30:$I$30,0)),"F","C")</f>
        <v>25</v>
      </c>
      <c r="L7667" s="34">
        <f>CONVERT(INDEX(DHW_StPt_Sch_EZ!$C$4:$I$27,MATCH(Schedules_8760!$C7667,DHW_StPt_Sch_EZ!$B$4:$B$27,0),MATCH(Schedules_8760!$F7667,DHW_StPt_Sch_EZ!$C$3:$I$3,0)),"F","C")</f>
        <v>53.333333333333329</v>
      </c>
      <c r="M7667" s="34">
        <f>CONVERT(INDEX(DHW_StPt_Sch_EZ!$C$31:$I$54,MATCH(Schedules_8760!$C7667,DHW_StPt_Sch_EZ!$B$31:$B$54,0),MATCH(Schedules_8760!$F7667,DHW_StPt_Sch_EZ!$C$30:$I$30,0)),"F","C")</f>
        <v>53.333333333333329</v>
      </c>
      <c r="N7667" s="12"/>
      <c r="O7667" s="12"/>
      <c r="P7667" s="12"/>
    </row>
    <row r="7668" spans="1:16" x14ac:dyDescent="0.25">
      <c r="A7668" s="35">
        <v>7667</v>
      </c>
      <c r="B7668" s="89">
        <v>320.41666666666669</v>
      </c>
      <c r="C7668" s="35">
        <f t="shared" si="595"/>
        <v>11</v>
      </c>
      <c r="D7668" s="35">
        <f t="shared" si="598"/>
        <v>320</v>
      </c>
      <c r="E7668" s="35">
        <f t="shared" si="599"/>
        <v>5</v>
      </c>
      <c r="F7668" s="35" t="str">
        <f t="shared" si="596"/>
        <v>Thursday</v>
      </c>
      <c r="G7668" s="35">
        <f t="shared" si="597"/>
        <v>11</v>
      </c>
      <c r="H7668" s="34">
        <f>CONVERT(INDEX(Htg_StPt_Sch_EZ!$C$4:$I$27,MATCH(Schedules_8760!$C7668,Htg_StPt_Sch_EZ!$B$4:$B$27,0),MATCH(Schedules_8760!$F7668,Htg_StPt_Sch_EZ!$C$3:$I$3,0)),"F","C")</f>
        <v>20.555555555555554</v>
      </c>
      <c r="I7668" s="34">
        <f>CONVERT(INDEX(Htg_StPt_Sch_EZ!$C$31:$I$54,MATCH(Schedules_8760!$C7668,Htg_StPt_Sch_EZ!$B$31:$B$54,0),MATCH(Schedules_8760!$F7668,Htg_StPt_Sch_EZ!$C$30:$I$30,0)),"F","C")</f>
        <v>19.444444444444443</v>
      </c>
      <c r="J7668" s="34">
        <f>CONVERT(INDEX(Clg_StPt_Sch_EZ!$C$4:$I$27,MATCH(Schedules_8760!$C7668,Clg_StPt_Sch_EZ!$B$4:$B$27,0),MATCH(Schedules_8760!$F7668,Clg_StPt_Sch_EZ!$C$3:$I$3,0)),"F","C")</f>
        <v>25.555555555555554</v>
      </c>
      <c r="K7668" s="34">
        <f>CONVERT(INDEX(Clg_StPt_Sch_EZ!$C$31:$I$54,MATCH(Schedules_8760!$C7668,Clg_StPt_Sch_EZ!$B$31:$B$54,0),MATCH(Schedules_8760!$F7668,Clg_StPt_Sch_EZ!$C$30:$I$30,0)),"F","C")</f>
        <v>25</v>
      </c>
      <c r="L7668" s="34">
        <f>CONVERT(INDEX(DHW_StPt_Sch_EZ!$C$4:$I$27,MATCH(Schedules_8760!$C7668,DHW_StPt_Sch_EZ!$B$4:$B$27,0),MATCH(Schedules_8760!$F7668,DHW_StPt_Sch_EZ!$C$3:$I$3,0)),"F","C")</f>
        <v>53.333333333333329</v>
      </c>
      <c r="M7668" s="34">
        <f>CONVERT(INDEX(DHW_StPt_Sch_EZ!$C$31:$I$54,MATCH(Schedules_8760!$C7668,DHW_StPt_Sch_EZ!$B$31:$B$54,0),MATCH(Schedules_8760!$F7668,DHW_StPt_Sch_EZ!$C$30:$I$30,0)),"F","C")</f>
        <v>53.333333333333329</v>
      </c>
      <c r="N7668" s="12"/>
      <c r="O7668" s="12"/>
      <c r="P7668" s="12"/>
    </row>
    <row r="7669" spans="1:16" x14ac:dyDescent="0.25">
      <c r="A7669" s="35">
        <v>7668</v>
      </c>
      <c r="B7669" s="89">
        <v>320.45833333333331</v>
      </c>
      <c r="C7669" s="35">
        <f t="shared" si="595"/>
        <v>12</v>
      </c>
      <c r="D7669" s="35">
        <f t="shared" si="598"/>
        <v>320</v>
      </c>
      <c r="E7669" s="35">
        <f t="shared" si="599"/>
        <v>5</v>
      </c>
      <c r="F7669" s="35" t="str">
        <f t="shared" si="596"/>
        <v>Thursday</v>
      </c>
      <c r="G7669" s="35">
        <f t="shared" si="597"/>
        <v>11</v>
      </c>
      <c r="H7669" s="34">
        <f>CONVERT(INDEX(Htg_StPt_Sch_EZ!$C$4:$I$27,MATCH(Schedules_8760!$C7669,Htg_StPt_Sch_EZ!$B$4:$B$27,0),MATCH(Schedules_8760!$F7669,Htg_StPt_Sch_EZ!$C$3:$I$3,0)),"F","C")</f>
        <v>20.555555555555554</v>
      </c>
      <c r="I7669" s="34">
        <f>CONVERT(INDEX(Htg_StPt_Sch_EZ!$C$31:$I$54,MATCH(Schedules_8760!$C7669,Htg_StPt_Sch_EZ!$B$31:$B$54,0),MATCH(Schedules_8760!$F7669,Htg_StPt_Sch_EZ!$C$30:$I$30,0)),"F","C")</f>
        <v>19.444444444444443</v>
      </c>
      <c r="J7669" s="34">
        <f>CONVERT(INDEX(Clg_StPt_Sch_EZ!$C$4:$I$27,MATCH(Schedules_8760!$C7669,Clg_StPt_Sch_EZ!$B$4:$B$27,0),MATCH(Schedules_8760!$F7669,Clg_StPt_Sch_EZ!$C$3:$I$3,0)),"F","C")</f>
        <v>25.555555555555554</v>
      </c>
      <c r="K7669" s="34">
        <f>CONVERT(INDEX(Clg_StPt_Sch_EZ!$C$31:$I$54,MATCH(Schedules_8760!$C7669,Clg_StPt_Sch_EZ!$B$31:$B$54,0),MATCH(Schedules_8760!$F7669,Clg_StPt_Sch_EZ!$C$30:$I$30,0)),"F","C")</f>
        <v>25</v>
      </c>
      <c r="L7669" s="34">
        <f>CONVERT(INDEX(DHW_StPt_Sch_EZ!$C$4:$I$27,MATCH(Schedules_8760!$C7669,DHW_StPt_Sch_EZ!$B$4:$B$27,0),MATCH(Schedules_8760!$F7669,DHW_StPt_Sch_EZ!$C$3:$I$3,0)),"F","C")</f>
        <v>53.333333333333329</v>
      </c>
      <c r="M7669" s="34">
        <f>CONVERT(INDEX(DHW_StPt_Sch_EZ!$C$31:$I$54,MATCH(Schedules_8760!$C7669,DHW_StPt_Sch_EZ!$B$31:$B$54,0),MATCH(Schedules_8760!$F7669,DHW_StPt_Sch_EZ!$C$30:$I$30,0)),"F","C")</f>
        <v>53.333333333333329</v>
      </c>
      <c r="N7669" s="12"/>
      <c r="O7669" s="12"/>
      <c r="P7669" s="12"/>
    </row>
    <row r="7670" spans="1:16" x14ac:dyDescent="0.25">
      <c r="A7670" s="35">
        <v>7669</v>
      </c>
      <c r="B7670" s="89">
        <v>320.5</v>
      </c>
      <c r="C7670" s="35">
        <f t="shared" si="595"/>
        <v>13</v>
      </c>
      <c r="D7670" s="35">
        <f t="shared" si="598"/>
        <v>320</v>
      </c>
      <c r="E7670" s="35">
        <f t="shared" si="599"/>
        <v>5</v>
      </c>
      <c r="F7670" s="35" t="str">
        <f t="shared" si="596"/>
        <v>Thursday</v>
      </c>
      <c r="G7670" s="35">
        <f t="shared" si="597"/>
        <v>11</v>
      </c>
      <c r="H7670" s="34">
        <f>CONVERT(INDEX(Htg_StPt_Sch_EZ!$C$4:$I$27,MATCH(Schedules_8760!$C7670,Htg_StPt_Sch_EZ!$B$4:$B$27,0),MATCH(Schedules_8760!$F7670,Htg_StPt_Sch_EZ!$C$3:$I$3,0)),"F","C")</f>
        <v>20.555555555555554</v>
      </c>
      <c r="I7670" s="34">
        <f>CONVERT(INDEX(Htg_StPt_Sch_EZ!$C$31:$I$54,MATCH(Schedules_8760!$C7670,Htg_StPt_Sch_EZ!$B$31:$B$54,0),MATCH(Schedules_8760!$F7670,Htg_StPt_Sch_EZ!$C$30:$I$30,0)),"F","C")</f>
        <v>19.444444444444443</v>
      </c>
      <c r="J7670" s="34">
        <f>CONVERT(INDEX(Clg_StPt_Sch_EZ!$C$4:$I$27,MATCH(Schedules_8760!$C7670,Clg_StPt_Sch_EZ!$B$4:$B$27,0),MATCH(Schedules_8760!$F7670,Clg_StPt_Sch_EZ!$C$3:$I$3,0)),"F","C")</f>
        <v>25.555555555555554</v>
      </c>
      <c r="K7670" s="34">
        <f>CONVERT(INDEX(Clg_StPt_Sch_EZ!$C$31:$I$54,MATCH(Schedules_8760!$C7670,Clg_StPt_Sch_EZ!$B$31:$B$54,0),MATCH(Schedules_8760!$F7670,Clg_StPt_Sch_EZ!$C$30:$I$30,0)),"F","C")</f>
        <v>25</v>
      </c>
      <c r="L7670" s="34">
        <f>CONVERT(INDEX(DHW_StPt_Sch_EZ!$C$4:$I$27,MATCH(Schedules_8760!$C7670,DHW_StPt_Sch_EZ!$B$4:$B$27,0),MATCH(Schedules_8760!$F7670,DHW_StPt_Sch_EZ!$C$3:$I$3,0)),"F","C")</f>
        <v>53.333333333333329</v>
      </c>
      <c r="M7670" s="34">
        <f>CONVERT(INDEX(DHW_StPt_Sch_EZ!$C$31:$I$54,MATCH(Schedules_8760!$C7670,DHW_StPt_Sch_EZ!$B$31:$B$54,0),MATCH(Schedules_8760!$F7670,DHW_StPt_Sch_EZ!$C$30:$I$30,0)),"F","C")</f>
        <v>53.333333333333329</v>
      </c>
      <c r="N7670" s="12"/>
      <c r="O7670" s="12"/>
      <c r="P7670" s="12"/>
    </row>
    <row r="7671" spans="1:16" x14ac:dyDescent="0.25">
      <c r="A7671" s="35">
        <v>7670</v>
      </c>
      <c r="B7671" s="89">
        <v>320.54166666666669</v>
      </c>
      <c r="C7671" s="35">
        <f t="shared" si="595"/>
        <v>14</v>
      </c>
      <c r="D7671" s="35">
        <f t="shared" si="598"/>
        <v>320</v>
      </c>
      <c r="E7671" s="35">
        <f t="shared" si="599"/>
        <v>5</v>
      </c>
      <c r="F7671" s="35" t="str">
        <f t="shared" si="596"/>
        <v>Thursday</v>
      </c>
      <c r="G7671" s="35">
        <f t="shared" si="597"/>
        <v>11</v>
      </c>
      <c r="H7671" s="34">
        <f>CONVERT(INDEX(Htg_StPt_Sch_EZ!$C$4:$I$27,MATCH(Schedules_8760!$C7671,Htg_StPt_Sch_EZ!$B$4:$B$27,0),MATCH(Schedules_8760!$F7671,Htg_StPt_Sch_EZ!$C$3:$I$3,0)),"F","C")</f>
        <v>20.555555555555554</v>
      </c>
      <c r="I7671" s="34">
        <f>CONVERT(INDEX(Htg_StPt_Sch_EZ!$C$31:$I$54,MATCH(Schedules_8760!$C7671,Htg_StPt_Sch_EZ!$B$31:$B$54,0),MATCH(Schedules_8760!$F7671,Htg_StPt_Sch_EZ!$C$30:$I$30,0)),"F","C")</f>
        <v>19.444444444444443</v>
      </c>
      <c r="J7671" s="34">
        <f>CONVERT(INDEX(Clg_StPt_Sch_EZ!$C$4:$I$27,MATCH(Schedules_8760!$C7671,Clg_StPt_Sch_EZ!$B$4:$B$27,0),MATCH(Schedules_8760!$F7671,Clg_StPt_Sch_EZ!$C$3:$I$3,0)),"F","C")</f>
        <v>25.555555555555554</v>
      </c>
      <c r="K7671" s="34">
        <f>CONVERT(INDEX(Clg_StPt_Sch_EZ!$C$31:$I$54,MATCH(Schedules_8760!$C7671,Clg_StPt_Sch_EZ!$B$31:$B$54,0),MATCH(Schedules_8760!$F7671,Clg_StPt_Sch_EZ!$C$30:$I$30,0)),"F","C")</f>
        <v>25</v>
      </c>
      <c r="L7671" s="34">
        <f>CONVERT(INDEX(DHW_StPt_Sch_EZ!$C$4:$I$27,MATCH(Schedules_8760!$C7671,DHW_StPt_Sch_EZ!$B$4:$B$27,0),MATCH(Schedules_8760!$F7671,DHW_StPt_Sch_EZ!$C$3:$I$3,0)),"F","C")</f>
        <v>53.333333333333329</v>
      </c>
      <c r="M7671" s="34">
        <f>CONVERT(INDEX(DHW_StPt_Sch_EZ!$C$31:$I$54,MATCH(Schedules_8760!$C7671,DHW_StPt_Sch_EZ!$B$31:$B$54,0),MATCH(Schedules_8760!$F7671,DHW_StPt_Sch_EZ!$C$30:$I$30,0)),"F","C")</f>
        <v>53.333333333333329</v>
      </c>
      <c r="N7671" s="12"/>
      <c r="O7671" s="12"/>
      <c r="P7671" s="12"/>
    </row>
    <row r="7672" spans="1:16" x14ac:dyDescent="0.25">
      <c r="A7672" s="35">
        <v>7671</v>
      </c>
      <c r="B7672" s="89">
        <v>320.58333333333331</v>
      </c>
      <c r="C7672" s="35">
        <f t="shared" si="595"/>
        <v>15</v>
      </c>
      <c r="D7672" s="35">
        <f t="shared" si="598"/>
        <v>320</v>
      </c>
      <c r="E7672" s="35">
        <f t="shared" si="599"/>
        <v>5</v>
      </c>
      <c r="F7672" s="35" t="str">
        <f t="shared" si="596"/>
        <v>Thursday</v>
      </c>
      <c r="G7672" s="35">
        <f t="shared" si="597"/>
        <v>11</v>
      </c>
      <c r="H7672" s="34">
        <f>CONVERT(INDEX(Htg_StPt_Sch_EZ!$C$4:$I$27,MATCH(Schedules_8760!$C7672,Htg_StPt_Sch_EZ!$B$4:$B$27,0),MATCH(Schedules_8760!$F7672,Htg_StPt_Sch_EZ!$C$3:$I$3,0)),"F","C")</f>
        <v>20.555555555555554</v>
      </c>
      <c r="I7672" s="34">
        <f>CONVERT(INDEX(Htg_StPt_Sch_EZ!$C$31:$I$54,MATCH(Schedules_8760!$C7672,Htg_StPt_Sch_EZ!$B$31:$B$54,0),MATCH(Schedules_8760!$F7672,Htg_StPt_Sch_EZ!$C$30:$I$30,0)),"F","C")</f>
        <v>21.111111111111111</v>
      </c>
      <c r="J7672" s="34">
        <f>CONVERT(INDEX(Clg_StPt_Sch_EZ!$C$4:$I$27,MATCH(Schedules_8760!$C7672,Clg_StPt_Sch_EZ!$B$4:$B$27,0),MATCH(Schedules_8760!$F7672,Clg_StPt_Sch_EZ!$C$3:$I$3,0)),"F","C")</f>
        <v>25.555555555555554</v>
      </c>
      <c r="K7672" s="34">
        <f>CONVERT(INDEX(Clg_StPt_Sch_EZ!$C$31:$I$54,MATCH(Schedules_8760!$C7672,Clg_StPt_Sch_EZ!$B$31:$B$54,0),MATCH(Schedules_8760!$F7672,Clg_StPt_Sch_EZ!$C$30:$I$30,0)),"F","C")</f>
        <v>25</v>
      </c>
      <c r="L7672" s="34">
        <f>CONVERT(INDEX(DHW_StPt_Sch_EZ!$C$4:$I$27,MATCH(Schedules_8760!$C7672,DHW_StPt_Sch_EZ!$B$4:$B$27,0),MATCH(Schedules_8760!$F7672,DHW_StPt_Sch_EZ!$C$3:$I$3,0)),"F","C")</f>
        <v>53.333333333333329</v>
      </c>
      <c r="M7672" s="34">
        <f>CONVERT(INDEX(DHW_StPt_Sch_EZ!$C$31:$I$54,MATCH(Schedules_8760!$C7672,DHW_StPt_Sch_EZ!$B$31:$B$54,0),MATCH(Schedules_8760!$F7672,DHW_StPt_Sch_EZ!$C$30:$I$30,0)),"F","C")</f>
        <v>53.333333333333329</v>
      </c>
      <c r="N7672" s="12"/>
      <c r="O7672" s="12"/>
      <c r="P7672" s="12"/>
    </row>
    <row r="7673" spans="1:16" x14ac:dyDescent="0.25">
      <c r="A7673" s="35">
        <v>7672</v>
      </c>
      <c r="B7673" s="89">
        <v>320.625</v>
      </c>
      <c r="C7673" s="35">
        <f t="shared" si="595"/>
        <v>16</v>
      </c>
      <c r="D7673" s="35">
        <f t="shared" si="598"/>
        <v>320</v>
      </c>
      <c r="E7673" s="35">
        <f t="shared" si="599"/>
        <v>5</v>
      </c>
      <c r="F7673" s="35" t="str">
        <f t="shared" si="596"/>
        <v>Thursday</v>
      </c>
      <c r="G7673" s="35">
        <f t="shared" si="597"/>
        <v>11</v>
      </c>
      <c r="H7673" s="34">
        <f>CONVERT(INDEX(Htg_StPt_Sch_EZ!$C$4:$I$27,MATCH(Schedules_8760!$C7673,Htg_StPt_Sch_EZ!$B$4:$B$27,0),MATCH(Schedules_8760!$F7673,Htg_StPt_Sch_EZ!$C$3:$I$3,0)),"F","C")</f>
        <v>20.555555555555554</v>
      </c>
      <c r="I7673" s="34">
        <f>CONVERT(INDEX(Htg_StPt_Sch_EZ!$C$31:$I$54,MATCH(Schedules_8760!$C7673,Htg_StPt_Sch_EZ!$B$31:$B$54,0),MATCH(Schedules_8760!$F7673,Htg_StPt_Sch_EZ!$C$30:$I$30,0)),"F","C")</f>
        <v>21.111111111111111</v>
      </c>
      <c r="J7673" s="34">
        <f>CONVERT(INDEX(Clg_StPt_Sch_EZ!$C$4:$I$27,MATCH(Schedules_8760!$C7673,Clg_StPt_Sch_EZ!$B$4:$B$27,0),MATCH(Schedules_8760!$F7673,Clg_StPt_Sch_EZ!$C$3:$I$3,0)),"F","C")</f>
        <v>25.555555555555554</v>
      </c>
      <c r="K7673" s="34">
        <f>CONVERT(INDEX(Clg_StPt_Sch_EZ!$C$31:$I$54,MATCH(Schedules_8760!$C7673,Clg_StPt_Sch_EZ!$B$31:$B$54,0),MATCH(Schedules_8760!$F7673,Clg_StPt_Sch_EZ!$C$30:$I$30,0)),"F","C")</f>
        <v>25</v>
      </c>
      <c r="L7673" s="34">
        <f>CONVERT(INDEX(DHW_StPt_Sch_EZ!$C$4:$I$27,MATCH(Schedules_8760!$C7673,DHW_StPt_Sch_EZ!$B$4:$B$27,0),MATCH(Schedules_8760!$F7673,DHW_StPt_Sch_EZ!$C$3:$I$3,0)),"F","C")</f>
        <v>53.333333333333329</v>
      </c>
      <c r="M7673" s="34">
        <f>CONVERT(INDEX(DHW_StPt_Sch_EZ!$C$31:$I$54,MATCH(Schedules_8760!$C7673,DHW_StPt_Sch_EZ!$B$31:$B$54,0),MATCH(Schedules_8760!$F7673,DHW_StPt_Sch_EZ!$C$30:$I$30,0)),"F","C")</f>
        <v>53.333333333333329</v>
      </c>
      <c r="N7673" s="12"/>
      <c r="O7673" s="12"/>
      <c r="P7673" s="12"/>
    </row>
    <row r="7674" spans="1:16" x14ac:dyDescent="0.25">
      <c r="A7674" s="35">
        <v>7673</v>
      </c>
      <c r="B7674" s="89">
        <v>320.66666666666669</v>
      </c>
      <c r="C7674" s="35">
        <f t="shared" si="595"/>
        <v>17</v>
      </c>
      <c r="D7674" s="35">
        <f t="shared" si="598"/>
        <v>320</v>
      </c>
      <c r="E7674" s="35">
        <f t="shared" si="599"/>
        <v>5</v>
      </c>
      <c r="F7674" s="35" t="str">
        <f t="shared" si="596"/>
        <v>Thursday</v>
      </c>
      <c r="G7674" s="35">
        <f t="shared" si="597"/>
        <v>11</v>
      </c>
      <c r="H7674" s="34">
        <f>CONVERT(INDEX(Htg_StPt_Sch_EZ!$C$4:$I$27,MATCH(Schedules_8760!$C7674,Htg_StPt_Sch_EZ!$B$4:$B$27,0),MATCH(Schedules_8760!$F7674,Htg_StPt_Sch_EZ!$C$3:$I$3,0)),"F","C")</f>
        <v>20.555555555555554</v>
      </c>
      <c r="I7674" s="34">
        <f>CONVERT(INDEX(Htg_StPt_Sch_EZ!$C$31:$I$54,MATCH(Schedules_8760!$C7674,Htg_StPt_Sch_EZ!$B$31:$B$54,0),MATCH(Schedules_8760!$F7674,Htg_StPt_Sch_EZ!$C$30:$I$30,0)),"F","C")</f>
        <v>17.777777777777779</v>
      </c>
      <c r="J7674" s="34">
        <f>CONVERT(INDEX(Clg_StPt_Sch_EZ!$C$4:$I$27,MATCH(Schedules_8760!$C7674,Clg_StPt_Sch_EZ!$B$4:$B$27,0),MATCH(Schedules_8760!$F7674,Clg_StPt_Sch_EZ!$C$3:$I$3,0)),"F","C")</f>
        <v>25.555555555555554</v>
      </c>
      <c r="K7674" s="34">
        <f>CONVERT(INDEX(Clg_StPt_Sch_EZ!$C$31:$I$54,MATCH(Schedules_8760!$C7674,Clg_StPt_Sch_EZ!$B$31:$B$54,0),MATCH(Schedules_8760!$F7674,Clg_StPt_Sch_EZ!$C$30:$I$30,0)),"F","C")</f>
        <v>25</v>
      </c>
      <c r="L7674" s="34">
        <f>CONVERT(INDEX(DHW_StPt_Sch_EZ!$C$4:$I$27,MATCH(Schedules_8760!$C7674,DHW_StPt_Sch_EZ!$B$4:$B$27,0),MATCH(Schedules_8760!$F7674,DHW_StPt_Sch_EZ!$C$3:$I$3,0)),"F","C")</f>
        <v>53.333333333333329</v>
      </c>
      <c r="M7674" s="34">
        <f>CONVERT(INDEX(DHW_StPt_Sch_EZ!$C$31:$I$54,MATCH(Schedules_8760!$C7674,DHW_StPt_Sch_EZ!$B$31:$B$54,0),MATCH(Schedules_8760!$F7674,DHW_StPt_Sch_EZ!$C$30:$I$30,0)),"F","C")</f>
        <v>53.333333333333329</v>
      </c>
      <c r="N7674" s="12"/>
      <c r="O7674" s="12"/>
      <c r="P7674" s="12"/>
    </row>
    <row r="7675" spans="1:16" x14ac:dyDescent="0.25">
      <c r="A7675" s="35">
        <v>7674</v>
      </c>
      <c r="B7675" s="89">
        <v>320.70833333333331</v>
      </c>
      <c r="C7675" s="35">
        <f t="shared" si="595"/>
        <v>18</v>
      </c>
      <c r="D7675" s="35">
        <f t="shared" si="598"/>
        <v>320</v>
      </c>
      <c r="E7675" s="35">
        <f t="shared" si="599"/>
        <v>5</v>
      </c>
      <c r="F7675" s="35" t="str">
        <f t="shared" si="596"/>
        <v>Thursday</v>
      </c>
      <c r="G7675" s="35">
        <f t="shared" si="597"/>
        <v>11</v>
      </c>
      <c r="H7675" s="34">
        <f>CONVERT(INDEX(Htg_StPt_Sch_EZ!$C$4:$I$27,MATCH(Schedules_8760!$C7675,Htg_StPt_Sch_EZ!$B$4:$B$27,0),MATCH(Schedules_8760!$F7675,Htg_StPt_Sch_EZ!$C$3:$I$3,0)),"F","C")</f>
        <v>20.555555555555554</v>
      </c>
      <c r="I7675" s="34">
        <f>CONVERT(INDEX(Htg_StPt_Sch_EZ!$C$31:$I$54,MATCH(Schedules_8760!$C7675,Htg_StPt_Sch_EZ!$B$31:$B$54,0),MATCH(Schedules_8760!$F7675,Htg_StPt_Sch_EZ!$C$30:$I$30,0)),"F","C")</f>
        <v>17.777777777777779</v>
      </c>
      <c r="J7675" s="34">
        <f>CONVERT(INDEX(Clg_StPt_Sch_EZ!$C$4:$I$27,MATCH(Schedules_8760!$C7675,Clg_StPt_Sch_EZ!$B$4:$B$27,0),MATCH(Schedules_8760!$F7675,Clg_StPt_Sch_EZ!$C$3:$I$3,0)),"F","C")</f>
        <v>25.555555555555554</v>
      </c>
      <c r="K7675" s="34">
        <f>CONVERT(INDEX(Clg_StPt_Sch_EZ!$C$31:$I$54,MATCH(Schedules_8760!$C7675,Clg_StPt_Sch_EZ!$B$31:$B$54,0),MATCH(Schedules_8760!$F7675,Clg_StPt_Sch_EZ!$C$30:$I$30,0)),"F","C")</f>
        <v>28.333333333333332</v>
      </c>
      <c r="L7675" s="34">
        <f>CONVERT(INDEX(DHW_StPt_Sch_EZ!$C$4:$I$27,MATCH(Schedules_8760!$C7675,DHW_StPt_Sch_EZ!$B$4:$B$27,0),MATCH(Schedules_8760!$F7675,DHW_StPt_Sch_EZ!$C$3:$I$3,0)),"F","C")</f>
        <v>53.333333333333329</v>
      </c>
      <c r="M7675" s="34">
        <f>CONVERT(INDEX(DHW_StPt_Sch_EZ!$C$31:$I$54,MATCH(Schedules_8760!$C7675,DHW_StPt_Sch_EZ!$B$31:$B$54,0),MATCH(Schedules_8760!$F7675,DHW_StPt_Sch_EZ!$C$30:$I$30,0)),"F","C")</f>
        <v>53.333333333333329</v>
      </c>
      <c r="N7675" s="12"/>
      <c r="O7675" s="12"/>
      <c r="P7675" s="12"/>
    </row>
    <row r="7676" spans="1:16" x14ac:dyDescent="0.25">
      <c r="A7676" s="35">
        <v>7675</v>
      </c>
      <c r="B7676" s="89">
        <v>320.75</v>
      </c>
      <c r="C7676" s="35">
        <f t="shared" si="595"/>
        <v>19</v>
      </c>
      <c r="D7676" s="35">
        <f t="shared" si="598"/>
        <v>320</v>
      </c>
      <c r="E7676" s="35">
        <f t="shared" si="599"/>
        <v>5</v>
      </c>
      <c r="F7676" s="35" t="str">
        <f t="shared" si="596"/>
        <v>Thursday</v>
      </c>
      <c r="G7676" s="35">
        <f t="shared" si="597"/>
        <v>11</v>
      </c>
      <c r="H7676" s="34">
        <f>CONVERT(INDEX(Htg_StPt_Sch_EZ!$C$4:$I$27,MATCH(Schedules_8760!$C7676,Htg_StPt_Sch_EZ!$B$4:$B$27,0),MATCH(Schedules_8760!$F7676,Htg_StPt_Sch_EZ!$C$3:$I$3,0)),"F","C")</f>
        <v>20.555555555555554</v>
      </c>
      <c r="I7676" s="34">
        <f>CONVERT(INDEX(Htg_StPt_Sch_EZ!$C$31:$I$54,MATCH(Schedules_8760!$C7676,Htg_StPt_Sch_EZ!$B$31:$B$54,0),MATCH(Schedules_8760!$F7676,Htg_StPt_Sch_EZ!$C$30:$I$30,0)),"F","C")</f>
        <v>18.333333333333332</v>
      </c>
      <c r="J7676" s="34">
        <f>CONVERT(INDEX(Clg_StPt_Sch_EZ!$C$4:$I$27,MATCH(Schedules_8760!$C7676,Clg_StPt_Sch_EZ!$B$4:$B$27,0),MATCH(Schedules_8760!$F7676,Clg_StPt_Sch_EZ!$C$3:$I$3,0)),"F","C")</f>
        <v>25.555555555555554</v>
      </c>
      <c r="K7676" s="34">
        <f>CONVERT(INDEX(Clg_StPt_Sch_EZ!$C$31:$I$54,MATCH(Schedules_8760!$C7676,Clg_StPt_Sch_EZ!$B$31:$B$54,0),MATCH(Schedules_8760!$F7676,Clg_StPt_Sch_EZ!$C$30:$I$30,0)),"F","C")</f>
        <v>28.333333333333332</v>
      </c>
      <c r="L7676" s="34">
        <f>CONVERT(INDEX(DHW_StPt_Sch_EZ!$C$4:$I$27,MATCH(Schedules_8760!$C7676,DHW_StPt_Sch_EZ!$B$4:$B$27,0),MATCH(Schedules_8760!$F7676,DHW_StPt_Sch_EZ!$C$3:$I$3,0)),"F","C")</f>
        <v>53.333333333333329</v>
      </c>
      <c r="M7676" s="34">
        <f>CONVERT(INDEX(DHW_StPt_Sch_EZ!$C$31:$I$54,MATCH(Schedules_8760!$C7676,DHW_StPt_Sch_EZ!$B$31:$B$54,0),MATCH(Schedules_8760!$F7676,DHW_StPt_Sch_EZ!$C$30:$I$30,0)),"F","C")</f>
        <v>53.333333333333329</v>
      </c>
      <c r="N7676" s="12"/>
      <c r="O7676" s="12"/>
      <c r="P7676" s="12"/>
    </row>
    <row r="7677" spans="1:16" x14ac:dyDescent="0.25">
      <c r="A7677" s="35">
        <v>7676</v>
      </c>
      <c r="B7677" s="89">
        <v>320.79166666666669</v>
      </c>
      <c r="C7677" s="35">
        <f t="shared" si="595"/>
        <v>20</v>
      </c>
      <c r="D7677" s="35">
        <f t="shared" si="598"/>
        <v>320</v>
      </c>
      <c r="E7677" s="35">
        <f t="shared" si="599"/>
        <v>5</v>
      </c>
      <c r="F7677" s="35" t="str">
        <f t="shared" si="596"/>
        <v>Thursday</v>
      </c>
      <c r="G7677" s="35">
        <f t="shared" si="597"/>
        <v>11</v>
      </c>
      <c r="H7677" s="34">
        <f>CONVERT(INDEX(Htg_StPt_Sch_EZ!$C$4:$I$27,MATCH(Schedules_8760!$C7677,Htg_StPt_Sch_EZ!$B$4:$B$27,0),MATCH(Schedules_8760!$F7677,Htg_StPt_Sch_EZ!$C$3:$I$3,0)),"F","C")</f>
        <v>20.555555555555554</v>
      </c>
      <c r="I7677" s="34">
        <f>CONVERT(INDEX(Htg_StPt_Sch_EZ!$C$31:$I$54,MATCH(Schedules_8760!$C7677,Htg_StPt_Sch_EZ!$B$31:$B$54,0),MATCH(Schedules_8760!$F7677,Htg_StPt_Sch_EZ!$C$30:$I$30,0)),"F","C")</f>
        <v>18.888888888888889</v>
      </c>
      <c r="J7677" s="34">
        <f>CONVERT(INDEX(Clg_StPt_Sch_EZ!$C$4:$I$27,MATCH(Schedules_8760!$C7677,Clg_StPt_Sch_EZ!$B$4:$B$27,0),MATCH(Schedules_8760!$F7677,Clg_StPt_Sch_EZ!$C$3:$I$3,0)),"F","C")</f>
        <v>25.555555555555554</v>
      </c>
      <c r="K7677" s="34">
        <f>CONVERT(INDEX(Clg_StPt_Sch_EZ!$C$31:$I$54,MATCH(Schedules_8760!$C7677,Clg_StPt_Sch_EZ!$B$31:$B$54,0),MATCH(Schedules_8760!$F7677,Clg_StPt_Sch_EZ!$C$30:$I$30,0)),"F","C")</f>
        <v>28.333333333333332</v>
      </c>
      <c r="L7677" s="34">
        <f>CONVERT(INDEX(DHW_StPt_Sch_EZ!$C$4:$I$27,MATCH(Schedules_8760!$C7677,DHW_StPt_Sch_EZ!$B$4:$B$27,0),MATCH(Schedules_8760!$F7677,DHW_StPt_Sch_EZ!$C$3:$I$3,0)),"F","C")</f>
        <v>53.333333333333329</v>
      </c>
      <c r="M7677" s="34">
        <f>CONVERT(INDEX(DHW_StPt_Sch_EZ!$C$31:$I$54,MATCH(Schedules_8760!$C7677,DHW_StPt_Sch_EZ!$B$31:$B$54,0),MATCH(Schedules_8760!$F7677,DHW_StPt_Sch_EZ!$C$30:$I$30,0)),"F","C")</f>
        <v>53.333333333333329</v>
      </c>
      <c r="N7677" s="12"/>
      <c r="O7677" s="12"/>
      <c r="P7677" s="12"/>
    </row>
    <row r="7678" spans="1:16" x14ac:dyDescent="0.25">
      <c r="A7678" s="35">
        <v>7677</v>
      </c>
      <c r="B7678" s="89">
        <v>320.83333333333331</v>
      </c>
      <c r="C7678" s="35">
        <f t="shared" si="595"/>
        <v>21</v>
      </c>
      <c r="D7678" s="35">
        <f t="shared" si="598"/>
        <v>320</v>
      </c>
      <c r="E7678" s="35">
        <f t="shared" si="599"/>
        <v>5</v>
      </c>
      <c r="F7678" s="35" t="str">
        <f t="shared" si="596"/>
        <v>Thursday</v>
      </c>
      <c r="G7678" s="35">
        <f t="shared" si="597"/>
        <v>11</v>
      </c>
      <c r="H7678" s="34">
        <f>CONVERT(INDEX(Htg_StPt_Sch_EZ!$C$4:$I$27,MATCH(Schedules_8760!$C7678,Htg_StPt_Sch_EZ!$B$4:$B$27,0),MATCH(Schedules_8760!$F7678,Htg_StPt_Sch_EZ!$C$3:$I$3,0)),"F","C")</f>
        <v>20.555555555555554</v>
      </c>
      <c r="I7678" s="34">
        <f>CONVERT(INDEX(Htg_StPt_Sch_EZ!$C$31:$I$54,MATCH(Schedules_8760!$C7678,Htg_StPt_Sch_EZ!$B$31:$B$54,0),MATCH(Schedules_8760!$F7678,Htg_StPt_Sch_EZ!$C$30:$I$30,0)),"F","C")</f>
        <v>19.444444444444443</v>
      </c>
      <c r="J7678" s="34">
        <f>CONVERT(INDEX(Clg_StPt_Sch_EZ!$C$4:$I$27,MATCH(Schedules_8760!$C7678,Clg_StPt_Sch_EZ!$B$4:$B$27,0),MATCH(Schedules_8760!$F7678,Clg_StPt_Sch_EZ!$C$3:$I$3,0)),"F","C")</f>
        <v>25.555555555555554</v>
      </c>
      <c r="K7678" s="34">
        <f>CONVERT(INDEX(Clg_StPt_Sch_EZ!$C$31:$I$54,MATCH(Schedules_8760!$C7678,Clg_StPt_Sch_EZ!$B$31:$B$54,0),MATCH(Schedules_8760!$F7678,Clg_StPt_Sch_EZ!$C$30:$I$30,0)),"F","C")</f>
        <v>28.333333333333332</v>
      </c>
      <c r="L7678" s="34">
        <f>CONVERT(INDEX(DHW_StPt_Sch_EZ!$C$4:$I$27,MATCH(Schedules_8760!$C7678,DHW_StPt_Sch_EZ!$B$4:$B$27,0),MATCH(Schedules_8760!$F7678,DHW_StPt_Sch_EZ!$C$3:$I$3,0)),"F","C")</f>
        <v>53.333333333333329</v>
      </c>
      <c r="M7678" s="34">
        <f>CONVERT(INDEX(DHW_StPt_Sch_EZ!$C$31:$I$54,MATCH(Schedules_8760!$C7678,DHW_StPt_Sch_EZ!$B$31:$B$54,0),MATCH(Schedules_8760!$F7678,DHW_StPt_Sch_EZ!$C$30:$I$30,0)),"F","C")</f>
        <v>53.333333333333329</v>
      </c>
      <c r="N7678" s="12"/>
      <c r="O7678" s="12"/>
      <c r="P7678" s="12"/>
    </row>
    <row r="7679" spans="1:16" x14ac:dyDescent="0.25">
      <c r="A7679" s="35">
        <v>7678</v>
      </c>
      <c r="B7679" s="89">
        <v>320.875</v>
      </c>
      <c r="C7679" s="35">
        <f t="shared" si="595"/>
        <v>22</v>
      </c>
      <c r="D7679" s="35">
        <f t="shared" si="598"/>
        <v>320</v>
      </c>
      <c r="E7679" s="35">
        <f t="shared" si="599"/>
        <v>5</v>
      </c>
      <c r="F7679" s="35" t="str">
        <f t="shared" si="596"/>
        <v>Thursday</v>
      </c>
      <c r="G7679" s="35">
        <f t="shared" si="597"/>
        <v>11</v>
      </c>
      <c r="H7679" s="34">
        <f>CONVERT(INDEX(Htg_StPt_Sch_EZ!$C$4:$I$27,MATCH(Schedules_8760!$C7679,Htg_StPt_Sch_EZ!$B$4:$B$27,0),MATCH(Schedules_8760!$F7679,Htg_StPt_Sch_EZ!$C$3:$I$3,0)),"F","C")</f>
        <v>20.555555555555554</v>
      </c>
      <c r="I7679" s="34">
        <f>CONVERT(INDEX(Htg_StPt_Sch_EZ!$C$31:$I$54,MATCH(Schedules_8760!$C7679,Htg_StPt_Sch_EZ!$B$31:$B$54,0),MATCH(Schedules_8760!$F7679,Htg_StPt_Sch_EZ!$C$30:$I$30,0)),"F","C")</f>
        <v>19.444444444444443</v>
      </c>
      <c r="J7679" s="34">
        <f>CONVERT(INDEX(Clg_StPt_Sch_EZ!$C$4:$I$27,MATCH(Schedules_8760!$C7679,Clg_StPt_Sch_EZ!$B$4:$B$27,0),MATCH(Schedules_8760!$F7679,Clg_StPt_Sch_EZ!$C$3:$I$3,0)),"F","C")</f>
        <v>25.555555555555554</v>
      </c>
      <c r="K7679" s="34">
        <f>CONVERT(INDEX(Clg_StPt_Sch_EZ!$C$31:$I$54,MATCH(Schedules_8760!$C7679,Clg_StPt_Sch_EZ!$B$31:$B$54,0),MATCH(Schedules_8760!$F7679,Clg_StPt_Sch_EZ!$C$30:$I$30,0)),"F","C")</f>
        <v>28.333333333333332</v>
      </c>
      <c r="L7679" s="34">
        <f>CONVERT(INDEX(DHW_StPt_Sch_EZ!$C$4:$I$27,MATCH(Schedules_8760!$C7679,DHW_StPt_Sch_EZ!$B$4:$B$27,0),MATCH(Schedules_8760!$F7679,DHW_StPt_Sch_EZ!$C$3:$I$3,0)),"F","C")</f>
        <v>53.333333333333329</v>
      </c>
      <c r="M7679" s="34">
        <f>CONVERT(INDEX(DHW_StPt_Sch_EZ!$C$31:$I$54,MATCH(Schedules_8760!$C7679,DHW_StPt_Sch_EZ!$B$31:$B$54,0),MATCH(Schedules_8760!$F7679,DHW_StPt_Sch_EZ!$C$30:$I$30,0)),"F","C")</f>
        <v>53.333333333333329</v>
      </c>
      <c r="N7679" s="12"/>
      <c r="O7679" s="12"/>
      <c r="P7679" s="12"/>
    </row>
    <row r="7680" spans="1:16" x14ac:dyDescent="0.25">
      <c r="A7680" s="35">
        <v>7679</v>
      </c>
      <c r="B7680" s="89">
        <v>320.91666666666669</v>
      </c>
      <c r="C7680" s="35">
        <f t="shared" si="595"/>
        <v>23</v>
      </c>
      <c r="D7680" s="35">
        <f t="shared" si="598"/>
        <v>320</v>
      </c>
      <c r="E7680" s="35">
        <f t="shared" si="599"/>
        <v>5</v>
      </c>
      <c r="F7680" s="35" t="str">
        <f t="shared" si="596"/>
        <v>Thursday</v>
      </c>
      <c r="G7680" s="35">
        <f t="shared" si="597"/>
        <v>11</v>
      </c>
      <c r="H7680" s="34">
        <f>CONVERT(INDEX(Htg_StPt_Sch_EZ!$C$4:$I$27,MATCH(Schedules_8760!$C7680,Htg_StPt_Sch_EZ!$B$4:$B$27,0),MATCH(Schedules_8760!$F7680,Htg_StPt_Sch_EZ!$C$3:$I$3,0)),"F","C")</f>
        <v>20.555555555555554</v>
      </c>
      <c r="I7680" s="34">
        <f>CONVERT(INDEX(Htg_StPt_Sch_EZ!$C$31:$I$54,MATCH(Schedules_8760!$C7680,Htg_StPt_Sch_EZ!$B$31:$B$54,0),MATCH(Schedules_8760!$F7680,Htg_StPt_Sch_EZ!$C$30:$I$30,0)),"F","C")</f>
        <v>19.444444444444443</v>
      </c>
      <c r="J7680" s="34">
        <f>CONVERT(INDEX(Clg_StPt_Sch_EZ!$C$4:$I$27,MATCH(Schedules_8760!$C7680,Clg_StPt_Sch_EZ!$B$4:$B$27,0),MATCH(Schedules_8760!$F7680,Clg_StPt_Sch_EZ!$C$3:$I$3,0)),"F","C")</f>
        <v>25.555555555555554</v>
      </c>
      <c r="K7680" s="34">
        <f>CONVERT(INDEX(Clg_StPt_Sch_EZ!$C$31:$I$54,MATCH(Schedules_8760!$C7680,Clg_StPt_Sch_EZ!$B$31:$B$54,0),MATCH(Schedules_8760!$F7680,Clg_StPt_Sch_EZ!$C$30:$I$30,0)),"F","C")</f>
        <v>28.333333333333332</v>
      </c>
      <c r="L7680" s="34">
        <f>CONVERT(INDEX(DHW_StPt_Sch_EZ!$C$4:$I$27,MATCH(Schedules_8760!$C7680,DHW_StPt_Sch_EZ!$B$4:$B$27,0),MATCH(Schedules_8760!$F7680,DHW_StPt_Sch_EZ!$C$3:$I$3,0)),"F","C")</f>
        <v>53.333333333333329</v>
      </c>
      <c r="M7680" s="34">
        <f>CONVERT(INDEX(DHW_StPt_Sch_EZ!$C$31:$I$54,MATCH(Schedules_8760!$C7680,DHW_StPt_Sch_EZ!$B$31:$B$54,0),MATCH(Schedules_8760!$F7680,DHW_StPt_Sch_EZ!$C$30:$I$30,0)),"F","C")</f>
        <v>53.333333333333329</v>
      </c>
      <c r="N7680" s="12"/>
      <c r="O7680" s="12"/>
      <c r="P7680" s="12"/>
    </row>
    <row r="7681" spans="1:16" x14ac:dyDescent="0.25">
      <c r="A7681" s="35">
        <v>7680</v>
      </c>
      <c r="B7681" s="89">
        <v>320.95833333333331</v>
      </c>
      <c r="C7681" s="35">
        <f t="shared" si="595"/>
        <v>24</v>
      </c>
      <c r="D7681" s="35">
        <f t="shared" si="598"/>
        <v>320</v>
      </c>
      <c r="E7681" s="35">
        <f t="shared" si="599"/>
        <v>5</v>
      </c>
      <c r="F7681" s="35" t="str">
        <f t="shared" si="596"/>
        <v>Thursday</v>
      </c>
      <c r="G7681" s="35">
        <f t="shared" si="597"/>
        <v>11</v>
      </c>
      <c r="H7681" s="34">
        <f>CONVERT(INDEX(Htg_StPt_Sch_EZ!$C$4:$I$27,MATCH(Schedules_8760!$C7681,Htg_StPt_Sch_EZ!$B$4:$B$27,0),MATCH(Schedules_8760!$F7681,Htg_StPt_Sch_EZ!$C$3:$I$3,0)),"F","C")</f>
        <v>20.555555555555554</v>
      </c>
      <c r="I7681" s="34">
        <f>CONVERT(INDEX(Htg_StPt_Sch_EZ!$C$31:$I$54,MATCH(Schedules_8760!$C7681,Htg_StPt_Sch_EZ!$B$31:$B$54,0),MATCH(Schedules_8760!$F7681,Htg_StPt_Sch_EZ!$C$30:$I$30,0)),"F","C")</f>
        <v>19.444444444444443</v>
      </c>
      <c r="J7681" s="34">
        <f>CONVERT(INDEX(Clg_StPt_Sch_EZ!$C$4:$I$27,MATCH(Schedules_8760!$C7681,Clg_StPt_Sch_EZ!$B$4:$B$27,0),MATCH(Schedules_8760!$F7681,Clg_StPt_Sch_EZ!$C$3:$I$3,0)),"F","C")</f>
        <v>25.555555555555554</v>
      </c>
      <c r="K7681" s="34">
        <f>CONVERT(INDEX(Clg_StPt_Sch_EZ!$C$31:$I$54,MATCH(Schedules_8760!$C7681,Clg_StPt_Sch_EZ!$B$31:$B$54,0),MATCH(Schedules_8760!$F7681,Clg_StPt_Sch_EZ!$C$30:$I$30,0)),"F","C")</f>
        <v>28.333333333333332</v>
      </c>
      <c r="L7681" s="34">
        <f>CONVERT(INDEX(DHW_StPt_Sch_EZ!$C$4:$I$27,MATCH(Schedules_8760!$C7681,DHW_StPt_Sch_EZ!$B$4:$B$27,0),MATCH(Schedules_8760!$F7681,DHW_StPt_Sch_EZ!$C$3:$I$3,0)),"F","C")</f>
        <v>53.333333333333329</v>
      </c>
      <c r="M7681" s="34">
        <f>CONVERT(INDEX(DHW_StPt_Sch_EZ!$C$31:$I$54,MATCH(Schedules_8760!$C7681,DHW_StPt_Sch_EZ!$B$31:$B$54,0),MATCH(Schedules_8760!$F7681,DHW_StPt_Sch_EZ!$C$30:$I$30,0)),"F","C")</f>
        <v>53.333333333333329</v>
      </c>
      <c r="N7681" s="12"/>
      <c r="O7681" s="12"/>
      <c r="P7681" s="12"/>
    </row>
    <row r="7682" spans="1:16" x14ac:dyDescent="0.25">
      <c r="A7682" s="35">
        <v>7681</v>
      </c>
      <c r="B7682" s="89">
        <v>321</v>
      </c>
      <c r="C7682" s="35">
        <f t="shared" ref="C7682:C7745" si="600">HOUR(B7682)+1</f>
        <v>1</v>
      </c>
      <c r="D7682" s="35">
        <f t="shared" si="598"/>
        <v>321</v>
      </c>
      <c r="E7682" s="35">
        <f t="shared" si="599"/>
        <v>6</v>
      </c>
      <c r="F7682" s="35" t="str">
        <f t="shared" ref="F7682:F7745" si="601">IF(E7682=1,"Sunday",IF(E7682=2,"Monday",IF(E7682=3,"Tuesday",IF(E7682=4,"Wednesday",IF(E7682=5,"Thursday",IF(E7682=6,"Friday","Saturday"))))))</f>
        <v>Friday</v>
      </c>
      <c r="G7682" s="35">
        <f t="shared" ref="G7682:G7745" si="602">MONTH(B7682)</f>
        <v>11</v>
      </c>
      <c r="H7682" s="34">
        <f>CONVERT(INDEX(Htg_StPt_Sch_EZ!$C$4:$I$27,MATCH(Schedules_8760!$C7682,Htg_StPt_Sch_EZ!$B$4:$B$27,0),MATCH(Schedules_8760!$F7682,Htg_StPt_Sch_EZ!$C$3:$I$3,0)),"F","C")</f>
        <v>20.555555555555554</v>
      </c>
      <c r="I7682" s="34">
        <f>CONVERT(INDEX(Htg_StPt_Sch_EZ!$C$31:$I$54,MATCH(Schedules_8760!$C7682,Htg_StPt_Sch_EZ!$B$31:$B$54,0),MATCH(Schedules_8760!$F7682,Htg_StPt_Sch_EZ!$C$30:$I$30,0)),"F","C")</f>
        <v>19.444444444444443</v>
      </c>
      <c r="J7682" s="34">
        <f>CONVERT(INDEX(Clg_StPt_Sch_EZ!$C$4:$I$27,MATCH(Schedules_8760!$C7682,Clg_StPt_Sch_EZ!$B$4:$B$27,0),MATCH(Schedules_8760!$F7682,Clg_StPt_Sch_EZ!$C$3:$I$3,0)),"F","C")</f>
        <v>25.555555555555554</v>
      </c>
      <c r="K7682" s="34">
        <f>CONVERT(INDEX(Clg_StPt_Sch_EZ!$C$31:$I$54,MATCH(Schedules_8760!$C7682,Clg_StPt_Sch_EZ!$B$31:$B$54,0),MATCH(Schedules_8760!$F7682,Clg_StPt_Sch_EZ!$C$30:$I$30,0)),"F","C")</f>
        <v>28.333333333333332</v>
      </c>
      <c r="L7682" s="34">
        <f>CONVERT(INDEX(DHW_StPt_Sch_EZ!$C$4:$I$27,MATCH(Schedules_8760!$C7682,DHW_StPt_Sch_EZ!$B$4:$B$27,0),MATCH(Schedules_8760!$F7682,DHW_StPt_Sch_EZ!$C$3:$I$3,0)),"F","C")</f>
        <v>53.333333333333329</v>
      </c>
      <c r="M7682" s="34">
        <f>CONVERT(INDEX(DHW_StPt_Sch_EZ!$C$31:$I$54,MATCH(Schedules_8760!$C7682,DHW_StPt_Sch_EZ!$B$31:$B$54,0),MATCH(Schedules_8760!$F7682,DHW_StPt_Sch_EZ!$C$30:$I$30,0)),"F","C")</f>
        <v>53.333333333333329</v>
      </c>
      <c r="N7682" s="12"/>
      <c r="O7682" s="12"/>
      <c r="P7682" s="12"/>
    </row>
    <row r="7683" spans="1:16" x14ac:dyDescent="0.25">
      <c r="A7683" s="35">
        <v>7682</v>
      </c>
      <c r="B7683" s="89">
        <v>321.04166666666669</v>
      </c>
      <c r="C7683" s="35">
        <f t="shared" si="600"/>
        <v>2</v>
      </c>
      <c r="D7683" s="35">
        <f t="shared" ref="D7683:D7746" si="603">IF(C7683=1,D7682+1,D7682)</f>
        <v>321</v>
      </c>
      <c r="E7683" s="35">
        <f t="shared" ref="E7683:E7746" si="604">IF(AND(C7683=1,E7682=7),1,IF(C7683=1,E7682+1,E7682))</f>
        <v>6</v>
      </c>
      <c r="F7683" s="35" t="str">
        <f t="shared" si="601"/>
        <v>Friday</v>
      </c>
      <c r="G7683" s="35">
        <f t="shared" si="602"/>
        <v>11</v>
      </c>
      <c r="H7683" s="34">
        <f>CONVERT(INDEX(Htg_StPt_Sch_EZ!$C$4:$I$27,MATCH(Schedules_8760!$C7683,Htg_StPt_Sch_EZ!$B$4:$B$27,0),MATCH(Schedules_8760!$F7683,Htg_StPt_Sch_EZ!$C$3:$I$3,0)),"F","C")</f>
        <v>20.555555555555554</v>
      </c>
      <c r="I7683" s="34">
        <f>CONVERT(INDEX(Htg_StPt_Sch_EZ!$C$31:$I$54,MATCH(Schedules_8760!$C7683,Htg_StPt_Sch_EZ!$B$31:$B$54,0),MATCH(Schedules_8760!$F7683,Htg_StPt_Sch_EZ!$C$30:$I$30,0)),"F","C")</f>
        <v>19.444444444444443</v>
      </c>
      <c r="J7683" s="34">
        <f>CONVERT(INDEX(Clg_StPt_Sch_EZ!$C$4:$I$27,MATCH(Schedules_8760!$C7683,Clg_StPt_Sch_EZ!$B$4:$B$27,0),MATCH(Schedules_8760!$F7683,Clg_StPt_Sch_EZ!$C$3:$I$3,0)),"F","C")</f>
        <v>25.555555555555554</v>
      </c>
      <c r="K7683" s="34">
        <f>CONVERT(INDEX(Clg_StPt_Sch_EZ!$C$31:$I$54,MATCH(Schedules_8760!$C7683,Clg_StPt_Sch_EZ!$B$31:$B$54,0),MATCH(Schedules_8760!$F7683,Clg_StPt_Sch_EZ!$C$30:$I$30,0)),"F","C")</f>
        <v>28.333333333333332</v>
      </c>
      <c r="L7683" s="34">
        <f>CONVERT(INDEX(DHW_StPt_Sch_EZ!$C$4:$I$27,MATCH(Schedules_8760!$C7683,DHW_StPt_Sch_EZ!$B$4:$B$27,0),MATCH(Schedules_8760!$F7683,DHW_StPt_Sch_EZ!$C$3:$I$3,0)),"F","C")</f>
        <v>53.333333333333329</v>
      </c>
      <c r="M7683" s="34">
        <f>CONVERT(INDEX(DHW_StPt_Sch_EZ!$C$31:$I$54,MATCH(Schedules_8760!$C7683,DHW_StPt_Sch_EZ!$B$31:$B$54,0),MATCH(Schedules_8760!$F7683,DHW_StPt_Sch_EZ!$C$30:$I$30,0)),"F","C")</f>
        <v>53.333333333333329</v>
      </c>
      <c r="N7683" s="12"/>
      <c r="O7683" s="12"/>
      <c r="P7683" s="12"/>
    </row>
    <row r="7684" spans="1:16" x14ac:dyDescent="0.25">
      <c r="A7684" s="35">
        <v>7683</v>
      </c>
      <c r="B7684" s="89">
        <v>321.08333333333331</v>
      </c>
      <c r="C7684" s="35">
        <f t="shared" si="600"/>
        <v>3</v>
      </c>
      <c r="D7684" s="35">
        <f t="shared" si="603"/>
        <v>321</v>
      </c>
      <c r="E7684" s="35">
        <f t="shared" si="604"/>
        <v>6</v>
      </c>
      <c r="F7684" s="35" t="str">
        <f t="shared" si="601"/>
        <v>Friday</v>
      </c>
      <c r="G7684" s="35">
        <f t="shared" si="602"/>
        <v>11</v>
      </c>
      <c r="H7684" s="34">
        <f>CONVERT(INDEX(Htg_StPt_Sch_EZ!$C$4:$I$27,MATCH(Schedules_8760!$C7684,Htg_StPt_Sch_EZ!$B$4:$B$27,0),MATCH(Schedules_8760!$F7684,Htg_StPt_Sch_EZ!$C$3:$I$3,0)),"F","C")</f>
        <v>20.555555555555554</v>
      </c>
      <c r="I7684" s="34">
        <f>CONVERT(INDEX(Htg_StPt_Sch_EZ!$C$31:$I$54,MATCH(Schedules_8760!$C7684,Htg_StPt_Sch_EZ!$B$31:$B$54,0),MATCH(Schedules_8760!$F7684,Htg_StPt_Sch_EZ!$C$30:$I$30,0)),"F","C")</f>
        <v>19.444444444444443</v>
      </c>
      <c r="J7684" s="34">
        <f>CONVERT(INDEX(Clg_StPt_Sch_EZ!$C$4:$I$27,MATCH(Schedules_8760!$C7684,Clg_StPt_Sch_EZ!$B$4:$B$27,0),MATCH(Schedules_8760!$F7684,Clg_StPt_Sch_EZ!$C$3:$I$3,0)),"F","C")</f>
        <v>25.555555555555554</v>
      </c>
      <c r="K7684" s="34">
        <f>CONVERT(INDEX(Clg_StPt_Sch_EZ!$C$31:$I$54,MATCH(Schedules_8760!$C7684,Clg_StPt_Sch_EZ!$B$31:$B$54,0),MATCH(Schedules_8760!$F7684,Clg_StPt_Sch_EZ!$C$30:$I$30,0)),"F","C")</f>
        <v>28.333333333333332</v>
      </c>
      <c r="L7684" s="34">
        <f>CONVERT(INDEX(DHW_StPt_Sch_EZ!$C$4:$I$27,MATCH(Schedules_8760!$C7684,DHW_StPt_Sch_EZ!$B$4:$B$27,0),MATCH(Schedules_8760!$F7684,DHW_StPt_Sch_EZ!$C$3:$I$3,0)),"F","C")</f>
        <v>53.333333333333329</v>
      </c>
      <c r="M7684" s="34">
        <f>CONVERT(INDEX(DHW_StPt_Sch_EZ!$C$31:$I$54,MATCH(Schedules_8760!$C7684,DHW_StPt_Sch_EZ!$B$31:$B$54,0),MATCH(Schedules_8760!$F7684,DHW_StPt_Sch_EZ!$C$30:$I$30,0)),"F","C")</f>
        <v>53.333333333333329</v>
      </c>
      <c r="N7684" s="12"/>
      <c r="O7684" s="12"/>
      <c r="P7684" s="12"/>
    </row>
    <row r="7685" spans="1:16" x14ac:dyDescent="0.25">
      <c r="A7685" s="35">
        <v>7684</v>
      </c>
      <c r="B7685" s="89">
        <v>321.125</v>
      </c>
      <c r="C7685" s="35">
        <f t="shared" si="600"/>
        <v>4</v>
      </c>
      <c r="D7685" s="35">
        <f t="shared" si="603"/>
        <v>321</v>
      </c>
      <c r="E7685" s="35">
        <f t="shared" si="604"/>
        <v>6</v>
      </c>
      <c r="F7685" s="35" t="str">
        <f t="shared" si="601"/>
        <v>Friday</v>
      </c>
      <c r="G7685" s="35">
        <f t="shared" si="602"/>
        <v>11</v>
      </c>
      <c r="H7685" s="34">
        <f>CONVERT(INDEX(Htg_StPt_Sch_EZ!$C$4:$I$27,MATCH(Schedules_8760!$C7685,Htg_StPt_Sch_EZ!$B$4:$B$27,0),MATCH(Schedules_8760!$F7685,Htg_StPt_Sch_EZ!$C$3:$I$3,0)),"F","C")</f>
        <v>20.555555555555554</v>
      </c>
      <c r="I7685" s="34">
        <f>CONVERT(INDEX(Htg_StPt_Sch_EZ!$C$31:$I$54,MATCH(Schedules_8760!$C7685,Htg_StPt_Sch_EZ!$B$31:$B$54,0),MATCH(Schedules_8760!$F7685,Htg_StPt_Sch_EZ!$C$30:$I$30,0)),"F","C")</f>
        <v>19.444444444444443</v>
      </c>
      <c r="J7685" s="34">
        <f>CONVERT(INDEX(Clg_StPt_Sch_EZ!$C$4:$I$27,MATCH(Schedules_8760!$C7685,Clg_StPt_Sch_EZ!$B$4:$B$27,0),MATCH(Schedules_8760!$F7685,Clg_StPt_Sch_EZ!$C$3:$I$3,0)),"F","C")</f>
        <v>25.555555555555554</v>
      </c>
      <c r="K7685" s="34">
        <f>CONVERT(INDEX(Clg_StPt_Sch_EZ!$C$31:$I$54,MATCH(Schedules_8760!$C7685,Clg_StPt_Sch_EZ!$B$31:$B$54,0),MATCH(Schedules_8760!$F7685,Clg_StPt_Sch_EZ!$C$30:$I$30,0)),"F","C")</f>
        <v>28.333333333333332</v>
      </c>
      <c r="L7685" s="34">
        <f>CONVERT(INDEX(DHW_StPt_Sch_EZ!$C$4:$I$27,MATCH(Schedules_8760!$C7685,DHW_StPt_Sch_EZ!$B$4:$B$27,0),MATCH(Schedules_8760!$F7685,DHW_StPt_Sch_EZ!$C$3:$I$3,0)),"F","C")</f>
        <v>53.333333333333329</v>
      </c>
      <c r="M7685" s="34">
        <f>CONVERT(INDEX(DHW_StPt_Sch_EZ!$C$31:$I$54,MATCH(Schedules_8760!$C7685,DHW_StPt_Sch_EZ!$B$31:$B$54,0),MATCH(Schedules_8760!$F7685,DHW_StPt_Sch_EZ!$C$30:$I$30,0)),"F","C")</f>
        <v>53.333333333333329</v>
      </c>
      <c r="N7685" s="12"/>
      <c r="O7685" s="12"/>
      <c r="P7685" s="12"/>
    </row>
    <row r="7686" spans="1:16" x14ac:dyDescent="0.25">
      <c r="A7686" s="35">
        <v>7685</v>
      </c>
      <c r="B7686" s="89">
        <v>321.16666666666669</v>
      </c>
      <c r="C7686" s="35">
        <f t="shared" si="600"/>
        <v>5</v>
      </c>
      <c r="D7686" s="35">
        <f t="shared" si="603"/>
        <v>321</v>
      </c>
      <c r="E7686" s="35">
        <f t="shared" si="604"/>
        <v>6</v>
      </c>
      <c r="F7686" s="35" t="str">
        <f t="shared" si="601"/>
        <v>Friday</v>
      </c>
      <c r="G7686" s="35">
        <f t="shared" si="602"/>
        <v>11</v>
      </c>
      <c r="H7686" s="34">
        <f>CONVERT(INDEX(Htg_StPt_Sch_EZ!$C$4:$I$27,MATCH(Schedules_8760!$C7686,Htg_StPt_Sch_EZ!$B$4:$B$27,0),MATCH(Schedules_8760!$F7686,Htg_StPt_Sch_EZ!$C$3:$I$3,0)),"F","C")</f>
        <v>20.555555555555554</v>
      </c>
      <c r="I7686" s="34">
        <f>CONVERT(INDEX(Htg_StPt_Sch_EZ!$C$31:$I$54,MATCH(Schedules_8760!$C7686,Htg_StPt_Sch_EZ!$B$31:$B$54,0),MATCH(Schedules_8760!$F7686,Htg_StPt_Sch_EZ!$C$30:$I$30,0)),"F","C")</f>
        <v>19.444444444444443</v>
      </c>
      <c r="J7686" s="34">
        <f>CONVERT(INDEX(Clg_StPt_Sch_EZ!$C$4:$I$27,MATCH(Schedules_8760!$C7686,Clg_StPt_Sch_EZ!$B$4:$B$27,0),MATCH(Schedules_8760!$F7686,Clg_StPt_Sch_EZ!$C$3:$I$3,0)),"F","C")</f>
        <v>25.555555555555554</v>
      </c>
      <c r="K7686" s="34">
        <f>CONVERT(INDEX(Clg_StPt_Sch_EZ!$C$31:$I$54,MATCH(Schedules_8760!$C7686,Clg_StPt_Sch_EZ!$B$31:$B$54,0),MATCH(Schedules_8760!$F7686,Clg_StPt_Sch_EZ!$C$30:$I$30,0)),"F","C")</f>
        <v>28.333333333333332</v>
      </c>
      <c r="L7686" s="34">
        <f>CONVERT(INDEX(DHW_StPt_Sch_EZ!$C$4:$I$27,MATCH(Schedules_8760!$C7686,DHW_StPt_Sch_EZ!$B$4:$B$27,0),MATCH(Schedules_8760!$F7686,DHW_StPt_Sch_EZ!$C$3:$I$3,0)),"F","C")</f>
        <v>53.333333333333329</v>
      </c>
      <c r="M7686" s="34">
        <f>CONVERT(INDEX(DHW_StPt_Sch_EZ!$C$31:$I$54,MATCH(Schedules_8760!$C7686,DHW_StPt_Sch_EZ!$B$31:$B$54,0),MATCH(Schedules_8760!$F7686,DHW_StPt_Sch_EZ!$C$30:$I$30,0)),"F","C")</f>
        <v>53.333333333333329</v>
      </c>
      <c r="N7686" s="12"/>
      <c r="O7686" s="12"/>
      <c r="P7686" s="12"/>
    </row>
    <row r="7687" spans="1:16" x14ac:dyDescent="0.25">
      <c r="A7687" s="35">
        <v>7686</v>
      </c>
      <c r="B7687" s="89">
        <v>321.20833333333331</v>
      </c>
      <c r="C7687" s="35">
        <f t="shared" si="600"/>
        <v>6</v>
      </c>
      <c r="D7687" s="35">
        <f t="shared" si="603"/>
        <v>321</v>
      </c>
      <c r="E7687" s="35">
        <f t="shared" si="604"/>
        <v>6</v>
      </c>
      <c r="F7687" s="35" t="str">
        <f t="shared" si="601"/>
        <v>Friday</v>
      </c>
      <c r="G7687" s="35">
        <f t="shared" si="602"/>
        <v>11</v>
      </c>
      <c r="H7687" s="34">
        <f>CONVERT(INDEX(Htg_StPt_Sch_EZ!$C$4:$I$27,MATCH(Schedules_8760!$C7687,Htg_StPt_Sch_EZ!$B$4:$B$27,0),MATCH(Schedules_8760!$F7687,Htg_StPt_Sch_EZ!$C$3:$I$3,0)),"F","C")</f>
        <v>20.555555555555554</v>
      </c>
      <c r="I7687" s="34">
        <f>CONVERT(INDEX(Htg_StPt_Sch_EZ!$C$31:$I$54,MATCH(Schedules_8760!$C7687,Htg_StPt_Sch_EZ!$B$31:$B$54,0),MATCH(Schedules_8760!$F7687,Htg_StPt_Sch_EZ!$C$30:$I$30,0)),"F","C")</f>
        <v>19.444444444444443</v>
      </c>
      <c r="J7687" s="34">
        <f>CONVERT(INDEX(Clg_StPt_Sch_EZ!$C$4:$I$27,MATCH(Schedules_8760!$C7687,Clg_StPt_Sch_EZ!$B$4:$B$27,0),MATCH(Schedules_8760!$F7687,Clg_StPt_Sch_EZ!$C$3:$I$3,0)),"F","C")</f>
        <v>25.555555555555554</v>
      </c>
      <c r="K7687" s="34">
        <f>CONVERT(INDEX(Clg_StPt_Sch_EZ!$C$31:$I$54,MATCH(Schedules_8760!$C7687,Clg_StPt_Sch_EZ!$B$31:$B$54,0),MATCH(Schedules_8760!$F7687,Clg_StPt_Sch_EZ!$C$30:$I$30,0)),"F","C")</f>
        <v>28.333333333333332</v>
      </c>
      <c r="L7687" s="34">
        <f>CONVERT(INDEX(DHW_StPt_Sch_EZ!$C$4:$I$27,MATCH(Schedules_8760!$C7687,DHW_StPt_Sch_EZ!$B$4:$B$27,0),MATCH(Schedules_8760!$F7687,DHW_StPt_Sch_EZ!$C$3:$I$3,0)),"F","C")</f>
        <v>53.333333333333329</v>
      </c>
      <c r="M7687" s="34">
        <f>CONVERT(INDEX(DHW_StPt_Sch_EZ!$C$31:$I$54,MATCH(Schedules_8760!$C7687,DHW_StPt_Sch_EZ!$B$31:$B$54,0),MATCH(Schedules_8760!$F7687,DHW_StPt_Sch_EZ!$C$30:$I$30,0)),"F","C")</f>
        <v>53.333333333333329</v>
      </c>
      <c r="N7687" s="12"/>
      <c r="O7687" s="12"/>
      <c r="P7687" s="12"/>
    </row>
    <row r="7688" spans="1:16" x14ac:dyDescent="0.25">
      <c r="A7688" s="35">
        <v>7687</v>
      </c>
      <c r="B7688" s="89">
        <v>321.25</v>
      </c>
      <c r="C7688" s="35">
        <f t="shared" si="600"/>
        <v>7</v>
      </c>
      <c r="D7688" s="35">
        <f t="shared" si="603"/>
        <v>321</v>
      </c>
      <c r="E7688" s="35">
        <f t="shared" si="604"/>
        <v>6</v>
      </c>
      <c r="F7688" s="35" t="str">
        <f t="shared" si="601"/>
        <v>Friday</v>
      </c>
      <c r="G7688" s="35">
        <f t="shared" si="602"/>
        <v>11</v>
      </c>
      <c r="H7688" s="34">
        <f>CONVERT(INDEX(Htg_StPt_Sch_EZ!$C$4:$I$27,MATCH(Schedules_8760!$C7688,Htg_StPt_Sch_EZ!$B$4:$B$27,0),MATCH(Schedules_8760!$F7688,Htg_StPt_Sch_EZ!$C$3:$I$3,0)),"F","C")</f>
        <v>20.555555555555554</v>
      </c>
      <c r="I7688" s="34">
        <f>CONVERT(INDEX(Htg_StPt_Sch_EZ!$C$31:$I$54,MATCH(Schedules_8760!$C7688,Htg_StPt_Sch_EZ!$B$31:$B$54,0),MATCH(Schedules_8760!$F7688,Htg_StPt_Sch_EZ!$C$30:$I$30,0)),"F","C")</f>
        <v>19.444444444444443</v>
      </c>
      <c r="J7688" s="34">
        <f>CONVERT(INDEX(Clg_StPt_Sch_EZ!$C$4:$I$27,MATCH(Schedules_8760!$C7688,Clg_StPt_Sch_EZ!$B$4:$B$27,0),MATCH(Schedules_8760!$F7688,Clg_StPt_Sch_EZ!$C$3:$I$3,0)),"F","C")</f>
        <v>25.555555555555554</v>
      </c>
      <c r="K7688" s="34">
        <f>CONVERT(INDEX(Clg_StPt_Sch_EZ!$C$31:$I$54,MATCH(Schedules_8760!$C7688,Clg_StPt_Sch_EZ!$B$31:$B$54,0),MATCH(Schedules_8760!$F7688,Clg_StPt_Sch_EZ!$C$30:$I$30,0)),"F","C")</f>
        <v>28.333333333333332</v>
      </c>
      <c r="L7688" s="34">
        <f>CONVERT(INDEX(DHW_StPt_Sch_EZ!$C$4:$I$27,MATCH(Schedules_8760!$C7688,DHW_StPt_Sch_EZ!$B$4:$B$27,0),MATCH(Schedules_8760!$F7688,DHW_StPt_Sch_EZ!$C$3:$I$3,0)),"F","C")</f>
        <v>53.333333333333329</v>
      </c>
      <c r="M7688" s="34">
        <f>CONVERT(INDEX(DHW_StPt_Sch_EZ!$C$31:$I$54,MATCH(Schedules_8760!$C7688,DHW_StPt_Sch_EZ!$B$31:$B$54,0),MATCH(Schedules_8760!$F7688,DHW_StPt_Sch_EZ!$C$30:$I$30,0)),"F","C")</f>
        <v>53.333333333333329</v>
      </c>
      <c r="N7688" s="12"/>
      <c r="O7688" s="12"/>
      <c r="P7688" s="12"/>
    </row>
    <row r="7689" spans="1:16" x14ac:dyDescent="0.25">
      <c r="A7689" s="35">
        <v>7688</v>
      </c>
      <c r="B7689" s="89">
        <v>321.29166666666669</v>
      </c>
      <c r="C7689" s="35">
        <f t="shared" si="600"/>
        <v>8</v>
      </c>
      <c r="D7689" s="35">
        <f t="shared" si="603"/>
        <v>321</v>
      </c>
      <c r="E7689" s="35">
        <f t="shared" si="604"/>
        <v>6</v>
      </c>
      <c r="F7689" s="35" t="str">
        <f t="shared" si="601"/>
        <v>Friday</v>
      </c>
      <c r="G7689" s="35">
        <f t="shared" si="602"/>
        <v>11</v>
      </c>
      <c r="H7689" s="34">
        <f>CONVERT(INDEX(Htg_StPt_Sch_EZ!$C$4:$I$27,MATCH(Schedules_8760!$C7689,Htg_StPt_Sch_EZ!$B$4:$B$27,0),MATCH(Schedules_8760!$F7689,Htg_StPt_Sch_EZ!$C$3:$I$3,0)),"F","C")</f>
        <v>20.555555555555554</v>
      </c>
      <c r="I7689" s="34">
        <f>CONVERT(INDEX(Htg_StPt_Sch_EZ!$C$31:$I$54,MATCH(Schedules_8760!$C7689,Htg_StPt_Sch_EZ!$B$31:$B$54,0),MATCH(Schedules_8760!$F7689,Htg_StPt_Sch_EZ!$C$30:$I$30,0)),"F","C")</f>
        <v>19.444444444444443</v>
      </c>
      <c r="J7689" s="34">
        <f>CONVERT(INDEX(Clg_StPt_Sch_EZ!$C$4:$I$27,MATCH(Schedules_8760!$C7689,Clg_StPt_Sch_EZ!$B$4:$B$27,0),MATCH(Schedules_8760!$F7689,Clg_StPt_Sch_EZ!$C$3:$I$3,0)),"F","C")</f>
        <v>25.555555555555554</v>
      </c>
      <c r="K7689" s="34">
        <f>CONVERT(INDEX(Clg_StPt_Sch_EZ!$C$31:$I$54,MATCH(Schedules_8760!$C7689,Clg_StPt_Sch_EZ!$B$31:$B$54,0),MATCH(Schedules_8760!$F7689,Clg_StPt_Sch_EZ!$C$30:$I$30,0)),"F","C")</f>
        <v>25</v>
      </c>
      <c r="L7689" s="34">
        <f>CONVERT(INDEX(DHW_StPt_Sch_EZ!$C$4:$I$27,MATCH(Schedules_8760!$C7689,DHW_StPt_Sch_EZ!$B$4:$B$27,0),MATCH(Schedules_8760!$F7689,DHW_StPt_Sch_EZ!$C$3:$I$3,0)),"F","C")</f>
        <v>53.333333333333329</v>
      </c>
      <c r="M7689" s="34">
        <f>CONVERT(INDEX(DHW_StPt_Sch_EZ!$C$31:$I$54,MATCH(Schedules_8760!$C7689,DHW_StPt_Sch_EZ!$B$31:$B$54,0),MATCH(Schedules_8760!$F7689,DHW_StPt_Sch_EZ!$C$30:$I$30,0)),"F","C")</f>
        <v>53.333333333333329</v>
      </c>
      <c r="N7689" s="12"/>
      <c r="O7689" s="12"/>
      <c r="P7689" s="12"/>
    </row>
    <row r="7690" spans="1:16" x14ac:dyDescent="0.25">
      <c r="A7690" s="35">
        <v>7689</v>
      </c>
      <c r="B7690" s="89">
        <v>321.33333333333331</v>
      </c>
      <c r="C7690" s="35">
        <f t="shared" si="600"/>
        <v>9</v>
      </c>
      <c r="D7690" s="35">
        <f t="shared" si="603"/>
        <v>321</v>
      </c>
      <c r="E7690" s="35">
        <f t="shared" si="604"/>
        <v>6</v>
      </c>
      <c r="F7690" s="35" t="str">
        <f t="shared" si="601"/>
        <v>Friday</v>
      </c>
      <c r="G7690" s="35">
        <f t="shared" si="602"/>
        <v>11</v>
      </c>
      <c r="H7690" s="34">
        <f>CONVERT(INDEX(Htg_StPt_Sch_EZ!$C$4:$I$27,MATCH(Schedules_8760!$C7690,Htg_StPt_Sch_EZ!$B$4:$B$27,0),MATCH(Schedules_8760!$F7690,Htg_StPt_Sch_EZ!$C$3:$I$3,0)),"F","C")</f>
        <v>20.555555555555554</v>
      </c>
      <c r="I7690" s="34">
        <f>CONVERT(INDEX(Htg_StPt_Sch_EZ!$C$31:$I$54,MATCH(Schedules_8760!$C7690,Htg_StPt_Sch_EZ!$B$31:$B$54,0),MATCH(Schedules_8760!$F7690,Htg_StPt_Sch_EZ!$C$30:$I$30,0)),"F","C")</f>
        <v>19.444444444444443</v>
      </c>
      <c r="J7690" s="34">
        <f>CONVERT(INDEX(Clg_StPt_Sch_EZ!$C$4:$I$27,MATCH(Schedules_8760!$C7690,Clg_StPt_Sch_EZ!$B$4:$B$27,0),MATCH(Schedules_8760!$F7690,Clg_StPt_Sch_EZ!$C$3:$I$3,0)),"F","C")</f>
        <v>25.555555555555554</v>
      </c>
      <c r="K7690" s="34">
        <f>CONVERT(INDEX(Clg_StPt_Sch_EZ!$C$31:$I$54,MATCH(Schedules_8760!$C7690,Clg_StPt_Sch_EZ!$B$31:$B$54,0),MATCH(Schedules_8760!$F7690,Clg_StPt_Sch_EZ!$C$30:$I$30,0)),"F","C")</f>
        <v>25</v>
      </c>
      <c r="L7690" s="34">
        <f>CONVERT(INDEX(DHW_StPt_Sch_EZ!$C$4:$I$27,MATCH(Schedules_8760!$C7690,DHW_StPt_Sch_EZ!$B$4:$B$27,0),MATCH(Schedules_8760!$F7690,DHW_StPt_Sch_EZ!$C$3:$I$3,0)),"F","C")</f>
        <v>53.333333333333329</v>
      </c>
      <c r="M7690" s="34">
        <f>CONVERT(INDEX(DHW_StPt_Sch_EZ!$C$31:$I$54,MATCH(Schedules_8760!$C7690,DHW_StPt_Sch_EZ!$B$31:$B$54,0),MATCH(Schedules_8760!$F7690,DHW_StPt_Sch_EZ!$C$30:$I$30,0)),"F","C")</f>
        <v>53.333333333333329</v>
      </c>
      <c r="N7690" s="12"/>
      <c r="O7690" s="12"/>
      <c r="P7690" s="12"/>
    </row>
    <row r="7691" spans="1:16" x14ac:dyDescent="0.25">
      <c r="A7691" s="35">
        <v>7690</v>
      </c>
      <c r="B7691" s="89">
        <v>321.375</v>
      </c>
      <c r="C7691" s="35">
        <f t="shared" si="600"/>
        <v>10</v>
      </c>
      <c r="D7691" s="35">
        <f t="shared" si="603"/>
        <v>321</v>
      </c>
      <c r="E7691" s="35">
        <f t="shared" si="604"/>
        <v>6</v>
      </c>
      <c r="F7691" s="35" t="str">
        <f t="shared" si="601"/>
        <v>Friday</v>
      </c>
      <c r="G7691" s="35">
        <f t="shared" si="602"/>
        <v>11</v>
      </c>
      <c r="H7691" s="34">
        <f>CONVERT(INDEX(Htg_StPt_Sch_EZ!$C$4:$I$27,MATCH(Schedules_8760!$C7691,Htg_StPt_Sch_EZ!$B$4:$B$27,0),MATCH(Schedules_8760!$F7691,Htg_StPt_Sch_EZ!$C$3:$I$3,0)),"F","C")</f>
        <v>20.555555555555554</v>
      </c>
      <c r="I7691" s="34">
        <f>CONVERT(INDEX(Htg_StPt_Sch_EZ!$C$31:$I$54,MATCH(Schedules_8760!$C7691,Htg_StPt_Sch_EZ!$B$31:$B$54,0),MATCH(Schedules_8760!$F7691,Htg_StPt_Sch_EZ!$C$30:$I$30,0)),"F","C")</f>
        <v>19.444444444444443</v>
      </c>
      <c r="J7691" s="34">
        <f>CONVERT(INDEX(Clg_StPt_Sch_EZ!$C$4:$I$27,MATCH(Schedules_8760!$C7691,Clg_StPt_Sch_EZ!$B$4:$B$27,0),MATCH(Schedules_8760!$F7691,Clg_StPt_Sch_EZ!$C$3:$I$3,0)),"F","C")</f>
        <v>25.555555555555554</v>
      </c>
      <c r="K7691" s="34">
        <f>CONVERT(INDEX(Clg_StPt_Sch_EZ!$C$31:$I$54,MATCH(Schedules_8760!$C7691,Clg_StPt_Sch_EZ!$B$31:$B$54,0),MATCH(Schedules_8760!$F7691,Clg_StPt_Sch_EZ!$C$30:$I$30,0)),"F","C")</f>
        <v>25</v>
      </c>
      <c r="L7691" s="34">
        <f>CONVERT(INDEX(DHW_StPt_Sch_EZ!$C$4:$I$27,MATCH(Schedules_8760!$C7691,DHW_StPt_Sch_EZ!$B$4:$B$27,0),MATCH(Schedules_8760!$F7691,DHW_StPt_Sch_EZ!$C$3:$I$3,0)),"F","C")</f>
        <v>53.333333333333329</v>
      </c>
      <c r="M7691" s="34">
        <f>CONVERT(INDEX(DHW_StPt_Sch_EZ!$C$31:$I$54,MATCH(Schedules_8760!$C7691,DHW_StPt_Sch_EZ!$B$31:$B$54,0),MATCH(Schedules_8760!$F7691,DHW_StPt_Sch_EZ!$C$30:$I$30,0)),"F","C")</f>
        <v>53.333333333333329</v>
      </c>
      <c r="N7691" s="12"/>
      <c r="O7691" s="12"/>
      <c r="P7691" s="12"/>
    </row>
    <row r="7692" spans="1:16" x14ac:dyDescent="0.25">
      <c r="A7692" s="35">
        <v>7691</v>
      </c>
      <c r="B7692" s="89">
        <v>321.41666666666669</v>
      </c>
      <c r="C7692" s="35">
        <f t="shared" si="600"/>
        <v>11</v>
      </c>
      <c r="D7692" s="35">
        <f t="shared" si="603"/>
        <v>321</v>
      </c>
      <c r="E7692" s="35">
        <f t="shared" si="604"/>
        <v>6</v>
      </c>
      <c r="F7692" s="35" t="str">
        <f t="shared" si="601"/>
        <v>Friday</v>
      </c>
      <c r="G7692" s="35">
        <f t="shared" si="602"/>
        <v>11</v>
      </c>
      <c r="H7692" s="34">
        <f>CONVERT(INDEX(Htg_StPt_Sch_EZ!$C$4:$I$27,MATCH(Schedules_8760!$C7692,Htg_StPt_Sch_EZ!$B$4:$B$27,0),MATCH(Schedules_8760!$F7692,Htg_StPt_Sch_EZ!$C$3:$I$3,0)),"F","C")</f>
        <v>20.555555555555554</v>
      </c>
      <c r="I7692" s="34">
        <f>CONVERT(INDEX(Htg_StPt_Sch_EZ!$C$31:$I$54,MATCH(Schedules_8760!$C7692,Htg_StPt_Sch_EZ!$B$31:$B$54,0),MATCH(Schedules_8760!$F7692,Htg_StPt_Sch_EZ!$C$30:$I$30,0)),"F","C")</f>
        <v>19.444444444444443</v>
      </c>
      <c r="J7692" s="34">
        <f>CONVERT(INDEX(Clg_StPt_Sch_EZ!$C$4:$I$27,MATCH(Schedules_8760!$C7692,Clg_StPt_Sch_EZ!$B$4:$B$27,0),MATCH(Schedules_8760!$F7692,Clg_StPt_Sch_EZ!$C$3:$I$3,0)),"F","C")</f>
        <v>25.555555555555554</v>
      </c>
      <c r="K7692" s="34">
        <f>CONVERT(INDEX(Clg_StPt_Sch_EZ!$C$31:$I$54,MATCH(Schedules_8760!$C7692,Clg_StPt_Sch_EZ!$B$31:$B$54,0),MATCH(Schedules_8760!$F7692,Clg_StPt_Sch_EZ!$C$30:$I$30,0)),"F","C")</f>
        <v>25</v>
      </c>
      <c r="L7692" s="34">
        <f>CONVERT(INDEX(DHW_StPt_Sch_EZ!$C$4:$I$27,MATCH(Schedules_8760!$C7692,DHW_StPt_Sch_EZ!$B$4:$B$27,0),MATCH(Schedules_8760!$F7692,DHW_StPt_Sch_EZ!$C$3:$I$3,0)),"F","C")</f>
        <v>53.333333333333329</v>
      </c>
      <c r="M7692" s="34">
        <f>CONVERT(INDEX(DHW_StPt_Sch_EZ!$C$31:$I$54,MATCH(Schedules_8760!$C7692,DHW_StPt_Sch_EZ!$B$31:$B$54,0),MATCH(Schedules_8760!$F7692,DHW_StPt_Sch_EZ!$C$30:$I$30,0)),"F","C")</f>
        <v>53.333333333333329</v>
      </c>
      <c r="N7692" s="12"/>
      <c r="O7692" s="12"/>
      <c r="P7692" s="12"/>
    </row>
    <row r="7693" spans="1:16" x14ac:dyDescent="0.25">
      <c r="A7693" s="35">
        <v>7692</v>
      </c>
      <c r="B7693" s="89">
        <v>321.45833333333331</v>
      </c>
      <c r="C7693" s="35">
        <f t="shared" si="600"/>
        <v>12</v>
      </c>
      <c r="D7693" s="35">
        <f t="shared" si="603"/>
        <v>321</v>
      </c>
      <c r="E7693" s="35">
        <f t="shared" si="604"/>
        <v>6</v>
      </c>
      <c r="F7693" s="35" t="str">
        <f t="shared" si="601"/>
        <v>Friday</v>
      </c>
      <c r="G7693" s="35">
        <f t="shared" si="602"/>
        <v>11</v>
      </c>
      <c r="H7693" s="34">
        <f>CONVERT(INDEX(Htg_StPt_Sch_EZ!$C$4:$I$27,MATCH(Schedules_8760!$C7693,Htg_StPt_Sch_EZ!$B$4:$B$27,0),MATCH(Schedules_8760!$F7693,Htg_StPt_Sch_EZ!$C$3:$I$3,0)),"F","C")</f>
        <v>20.555555555555554</v>
      </c>
      <c r="I7693" s="34">
        <f>CONVERT(INDEX(Htg_StPt_Sch_EZ!$C$31:$I$54,MATCH(Schedules_8760!$C7693,Htg_StPt_Sch_EZ!$B$31:$B$54,0),MATCH(Schedules_8760!$F7693,Htg_StPt_Sch_EZ!$C$30:$I$30,0)),"F","C")</f>
        <v>19.444444444444443</v>
      </c>
      <c r="J7693" s="34">
        <f>CONVERT(INDEX(Clg_StPt_Sch_EZ!$C$4:$I$27,MATCH(Schedules_8760!$C7693,Clg_StPt_Sch_EZ!$B$4:$B$27,0),MATCH(Schedules_8760!$F7693,Clg_StPt_Sch_EZ!$C$3:$I$3,0)),"F","C")</f>
        <v>25.555555555555554</v>
      </c>
      <c r="K7693" s="34">
        <f>CONVERT(INDEX(Clg_StPt_Sch_EZ!$C$31:$I$54,MATCH(Schedules_8760!$C7693,Clg_StPt_Sch_EZ!$B$31:$B$54,0),MATCH(Schedules_8760!$F7693,Clg_StPt_Sch_EZ!$C$30:$I$30,0)),"F","C")</f>
        <v>25</v>
      </c>
      <c r="L7693" s="34">
        <f>CONVERT(INDEX(DHW_StPt_Sch_EZ!$C$4:$I$27,MATCH(Schedules_8760!$C7693,DHW_StPt_Sch_EZ!$B$4:$B$27,0),MATCH(Schedules_8760!$F7693,DHW_StPt_Sch_EZ!$C$3:$I$3,0)),"F","C")</f>
        <v>53.333333333333329</v>
      </c>
      <c r="M7693" s="34">
        <f>CONVERT(INDEX(DHW_StPt_Sch_EZ!$C$31:$I$54,MATCH(Schedules_8760!$C7693,DHW_StPt_Sch_EZ!$B$31:$B$54,0),MATCH(Schedules_8760!$F7693,DHW_StPt_Sch_EZ!$C$30:$I$30,0)),"F","C")</f>
        <v>53.333333333333329</v>
      </c>
      <c r="N7693" s="12"/>
      <c r="O7693" s="12"/>
      <c r="P7693" s="12"/>
    </row>
    <row r="7694" spans="1:16" x14ac:dyDescent="0.25">
      <c r="A7694" s="35">
        <v>7693</v>
      </c>
      <c r="B7694" s="89">
        <v>321.5</v>
      </c>
      <c r="C7694" s="35">
        <f t="shared" si="600"/>
        <v>13</v>
      </c>
      <c r="D7694" s="35">
        <f t="shared" si="603"/>
        <v>321</v>
      </c>
      <c r="E7694" s="35">
        <f t="shared" si="604"/>
        <v>6</v>
      </c>
      <c r="F7694" s="35" t="str">
        <f t="shared" si="601"/>
        <v>Friday</v>
      </c>
      <c r="G7694" s="35">
        <f t="shared" si="602"/>
        <v>11</v>
      </c>
      <c r="H7694" s="34">
        <f>CONVERT(INDEX(Htg_StPt_Sch_EZ!$C$4:$I$27,MATCH(Schedules_8760!$C7694,Htg_StPt_Sch_EZ!$B$4:$B$27,0),MATCH(Schedules_8760!$F7694,Htg_StPt_Sch_EZ!$C$3:$I$3,0)),"F","C")</f>
        <v>20.555555555555554</v>
      </c>
      <c r="I7694" s="34">
        <f>CONVERT(INDEX(Htg_StPt_Sch_EZ!$C$31:$I$54,MATCH(Schedules_8760!$C7694,Htg_StPt_Sch_EZ!$B$31:$B$54,0),MATCH(Schedules_8760!$F7694,Htg_StPt_Sch_EZ!$C$30:$I$30,0)),"F","C")</f>
        <v>19.444444444444443</v>
      </c>
      <c r="J7694" s="34">
        <f>CONVERT(INDEX(Clg_StPt_Sch_EZ!$C$4:$I$27,MATCH(Schedules_8760!$C7694,Clg_StPt_Sch_EZ!$B$4:$B$27,0),MATCH(Schedules_8760!$F7694,Clg_StPt_Sch_EZ!$C$3:$I$3,0)),"F","C")</f>
        <v>25.555555555555554</v>
      </c>
      <c r="K7694" s="34">
        <f>CONVERT(INDEX(Clg_StPt_Sch_EZ!$C$31:$I$54,MATCH(Schedules_8760!$C7694,Clg_StPt_Sch_EZ!$B$31:$B$54,0),MATCH(Schedules_8760!$F7694,Clg_StPt_Sch_EZ!$C$30:$I$30,0)),"F","C")</f>
        <v>25</v>
      </c>
      <c r="L7694" s="34">
        <f>CONVERT(INDEX(DHW_StPt_Sch_EZ!$C$4:$I$27,MATCH(Schedules_8760!$C7694,DHW_StPt_Sch_EZ!$B$4:$B$27,0),MATCH(Schedules_8760!$F7694,DHW_StPt_Sch_EZ!$C$3:$I$3,0)),"F","C")</f>
        <v>53.333333333333329</v>
      </c>
      <c r="M7694" s="34">
        <f>CONVERT(INDEX(DHW_StPt_Sch_EZ!$C$31:$I$54,MATCH(Schedules_8760!$C7694,DHW_StPt_Sch_EZ!$B$31:$B$54,0),MATCH(Schedules_8760!$F7694,DHW_StPt_Sch_EZ!$C$30:$I$30,0)),"F","C")</f>
        <v>53.333333333333329</v>
      </c>
      <c r="N7694" s="12"/>
      <c r="O7694" s="12"/>
      <c r="P7694" s="12"/>
    </row>
    <row r="7695" spans="1:16" x14ac:dyDescent="0.25">
      <c r="A7695" s="35">
        <v>7694</v>
      </c>
      <c r="B7695" s="89">
        <v>321.54166666666669</v>
      </c>
      <c r="C7695" s="35">
        <f t="shared" si="600"/>
        <v>14</v>
      </c>
      <c r="D7695" s="35">
        <f t="shared" si="603"/>
        <v>321</v>
      </c>
      <c r="E7695" s="35">
        <f t="shared" si="604"/>
        <v>6</v>
      </c>
      <c r="F7695" s="35" t="str">
        <f t="shared" si="601"/>
        <v>Friday</v>
      </c>
      <c r="G7695" s="35">
        <f t="shared" si="602"/>
        <v>11</v>
      </c>
      <c r="H7695" s="34">
        <f>CONVERT(INDEX(Htg_StPt_Sch_EZ!$C$4:$I$27,MATCH(Schedules_8760!$C7695,Htg_StPt_Sch_EZ!$B$4:$B$27,0),MATCH(Schedules_8760!$F7695,Htg_StPt_Sch_EZ!$C$3:$I$3,0)),"F","C")</f>
        <v>20.555555555555554</v>
      </c>
      <c r="I7695" s="34">
        <f>CONVERT(INDEX(Htg_StPt_Sch_EZ!$C$31:$I$54,MATCH(Schedules_8760!$C7695,Htg_StPt_Sch_EZ!$B$31:$B$54,0),MATCH(Schedules_8760!$F7695,Htg_StPt_Sch_EZ!$C$30:$I$30,0)),"F","C")</f>
        <v>19.444444444444443</v>
      </c>
      <c r="J7695" s="34">
        <f>CONVERT(INDEX(Clg_StPt_Sch_EZ!$C$4:$I$27,MATCH(Schedules_8760!$C7695,Clg_StPt_Sch_EZ!$B$4:$B$27,0),MATCH(Schedules_8760!$F7695,Clg_StPt_Sch_EZ!$C$3:$I$3,0)),"F","C")</f>
        <v>25.555555555555554</v>
      </c>
      <c r="K7695" s="34">
        <f>CONVERT(INDEX(Clg_StPt_Sch_EZ!$C$31:$I$54,MATCH(Schedules_8760!$C7695,Clg_StPt_Sch_EZ!$B$31:$B$54,0),MATCH(Schedules_8760!$F7695,Clg_StPt_Sch_EZ!$C$30:$I$30,0)),"F","C")</f>
        <v>25</v>
      </c>
      <c r="L7695" s="34">
        <f>CONVERT(INDEX(DHW_StPt_Sch_EZ!$C$4:$I$27,MATCH(Schedules_8760!$C7695,DHW_StPt_Sch_EZ!$B$4:$B$27,0),MATCH(Schedules_8760!$F7695,DHW_StPt_Sch_EZ!$C$3:$I$3,0)),"F","C")</f>
        <v>53.333333333333329</v>
      </c>
      <c r="M7695" s="34">
        <f>CONVERT(INDEX(DHW_StPt_Sch_EZ!$C$31:$I$54,MATCH(Schedules_8760!$C7695,DHW_StPt_Sch_EZ!$B$31:$B$54,0),MATCH(Schedules_8760!$F7695,DHW_StPt_Sch_EZ!$C$30:$I$30,0)),"F","C")</f>
        <v>53.333333333333329</v>
      </c>
      <c r="N7695" s="12"/>
      <c r="O7695" s="12"/>
      <c r="P7695" s="12"/>
    </row>
    <row r="7696" spans="1:16" x14ac:dyDescent="0.25">
      <c r="A7696" s="35">
        <v>7695</v>
      </c>
      <c r="B7696" s="89">
        <v>321.58333333333331</v>
      </c>
      <c r="C7696" s="35">
        <f t="shared" si="600"/>
        <v>15</v>
      </c>
      <c r="D7696" s="35">
        <f t="shared" si="603"/>
        <v>321</v>
      </c>
      <c r="E7696" s="35">
        <f t="shared" si="604"/>
        <v>6</v>
      </c>
      <c r="F7696" s="35" t="str">
        <f t="shared" si="601"/>
        <v>Friday</v>
      </c>
      <c r="G7696" s="35">
        <f t="shared" si="602"/>
        <v>11</v>
      </c>
      <c r="H7696" s="34">
        <f>CONVERT(INDEX(Htg_StPt_Sch_EZ!$C$4:$I$27,MATCH(Schedules_8760!$C7696,Htg_StPt_Sch_EZ!$B$4:$B$27,0),MATCH(Schedules_8760!$F7696,Htg_StPt_Sch_EZ!$C$3:$I$3,0)),"F","C")</f>
        <v>20.555555555555554</v>
      </c>
      <c r="I7696" s="34">
        <f>CONVERT(INDEX(Htg_StPt_Sch_EZ!$C$31:$I$54,MATCH(Schedules_8760!$C7696,Htg_StPt_Sch_EZ!$B$31:$B$54,0),MATCH(Schedules_8760!$F7696,Htg_StPt_Sch_EZ!$C$30:$I$30,0)),"F","C")</f>
        <v>21.111111111111111</v>
      </c>
      <c r="J7696" s="34">
        <f>CONVERT(INDEX(Clg_StPt_Sch_EZ!$C$4:$I$27,MATCH(Schedules_8760!$C7696,Clg_StPt_Sch_EZ!$B$4:$B$27,0),MATCH(Schedules_8760!$F7696,Clg_StPt_Sch_EZ!$C$3:$I$3,0)),"F","C")</f>
        <v>25.555555555555554</v>
      </c>
      <c r="K7696" s="34">
        <f>CONVERT(INDEX(Clg_StPt_Sch_EZ!$C$31:$I$54,MATCH(Schedules_8760!$C7696,Clg_StPt_Sch_EZ!$B$31:$B$54,0),MATCH(Schedules_8760!$F7696,Clg_StPt_Sch_EZ!$C$30:$I$30,0)),"F","C")</f>
        <v>25</v>
      </c>
      <c r="L7696" s="34">
        <f>CONVERT(INDEX(DHW_StPt_Sch_EZ!$C$4:$I$27,MATCH(Schedules_8760!$C7696,DHW_StPt_Sch_EZ!$B$4:$B$27,0),MATCH(Schedules_8760!$F7696,DHW_StPt_Sch_EZ!$C$3:$I$3,0)),"F","C")</f>
        <v>53.333333333333329</v>
      </c>
      <c r="M7696" s="34">
        <f>CONVERT(INDEX(DHW_StPt_Sch_EZ!$C$31:$I$54,MATCH(Schedules_8760!$C7696,DHW_StPt_Sch_EZ!$B$31:$B$54,0),MATCH(Schedules_8760!$F7696,DHW_StPt_Sch_EZ!$C$30:$I$30,0)),"F","C")</f>
        <v>53.333333333333329</v>
      </c>
      <c r="N7696" s="12"/>
      <c r="O7696" s="12"/>
      <c r="P7696" s="12"/>
    </row>
    <row r="7697" spans="1:16" x14ac:dyDescent="0.25">
      <c r="A7697" s="35">
        <v>7696</v>
      </c>
      <c r="B7697" s="89">
        <v>321.625</v>
      </c>
      <c r="C7697" s="35">
        <f t="shared" si="600"/>
        <v>16</v>
      </c>
      <c r="D7697" s="35">
        <f t="shared" si="603"/>
        <v>321</v>
      </c>
      <c r="E7697" s="35">
        <f t="shared" si="604"/>
        <v>6</v>
      </c>
      <c r="F7697" s="35" t="str">
        <f t="shared" si="601"/>
        <v>Friday</v>
      </c>
      <c r="G7697" s="35">
        <f t="shared" si="602"/>
        <v>11</v>
      </c>
      <c r="H7697" s="34">
        <f>CONVERT(INDEX(Htg_StPt_Sch_EZ!$C$4:$I$27,MATCH(Schedules_8760!$C7697,Htg_StPt_Sch_EZ!$B$4:$B$27,0),MATCH(Schedules_8760!$F7697,Htg_StPt_Sch_EZ!$C$3:$I$3,0)),"F","C")</f>
        <v>20.555555555555554</v>
      </c>
      <c r="I7697" s="34">
        <f>CONVERT(INDEX(Htg_StPt_Sch_EZ!$C$31:$I$54,MATCH(Schedules_8760!$C7697,Htg_StPt_Sch_EZ!$B$31:$B$54,0),MATCH(Schedules_8760!$F7697,Htg_StPt_Sch_EZ!$C$30:$I$30,0)),"F","C")</f>
        <v>21.111111111111111</v>
      </c>
      <c r="J7697" s="34">
        <f>CONVERT(INDEX(Clg_StPt_Sch_EZ!$C$4:$I$27,MATCH(Schedules_8760!$C7697,Clg_StPt_Sch_EZ!$B$4:$B$27,0),MATCH(Schedules_8760!$F7697,Clg_StPt_Sch_EZ!$C$3:$I$3,0)),"F","C")</f>
        <v>25.555555555555554</v>
      </c>
      <c r="K7697" s="34">
        <f>CONVERT(INDEX(Clg_StPt_Sch_EZ!$C$31:$I$54,MATCH(Schedules_8760!$C7697,Clg_StPt_Sch_EZ!$B$31:$B$54,0),MATCH(Schedules_8760!$F7697,Clg_StPt_Sch_EZ!$C$30:$I$30,0)),"F","C")</f>
        <v>25</v>
      </c>
      <c r="L7697" s="34">
        <f>CONVERT(INDEX(DHW_StPt_Sch_EZ!$C$4:$I$27,MATCH(Schedules_8760!$C7697,DHW_StPt_Sch_EZ!$B$4:$B$27,0),MATCH(Schedules_8760!$F7697,DHW_StPt_Sch_EZ!$C$3:$I$3,0)),"F","C")</f>
        <v>53.333333333333329</v>
      </c>
      <c r="M7697" s="34">
        <f>CONVERT(INDEX(DHW_StPt_Sch_EZ!$C$31:$I$54,MATCH(Schedules_8760!$C7697,DHW_StPt_Sch_EZ!$B$31:$B$54,0),MATCH(Schedules_8760!$F7697,DHW_StPt_Sch_EZ!$C$30:$I$30,0)),"F","C")</f>
        <v>53.333333333333329</v>
      </c>
      <c r="N7697" s="12"/>
      <c r="O7697" s="12"/>
      <c r="P7697" s="12"/>
    </row>
    <row r="7698" spans="1:16" x14ac:dyDescent="0.25">
      <c r="A7698" s="35">
        <v>7697</v>
      </c>
      <c r="B7698" s="89">
        <v>321.66666666666669</v>
      </c>
      <c r="C7698" s="35">
        <f t="shared" si="600"/>
        <v>17</v>
      </c>
      <c r="D7698" s="35">
        <f t="shared" si="603"/>
        <v>321</v>
      </c>
      <c r="E7698" s="35">
        <f t="shared" si="604"/>
        <v>6</v>
      </c>
      <c r="F7698" s="35" t="str">
        <f t="shared" si="601"/>
        <v>Friday</v>
      </c>
      <c r="G7698" s="35">
        <f t="shared" si="602"/>
        <v>11</v>
      </c>
      <c r="H7698" s="34">
        <f>CONVERT(INDEX(Htg_StPt_Sch_EZ!$C$4:$I$27,MATCH(Schedules_8760!$C7698,Htg_StPt_Sch_EZ!$B$4:$B$27,0),MATCH(Schedules_8760!$F7698,Htg_StPt_Sch_EZ!$C$3:$I$3,0)),"F","C")</f>
        <v>20.555555555555554</v>
      </c>
      <c r="I7698" s="34">
        <f>CONVERT(INDEX(Htg_StPt_Sch_EZ!$C$31:$I$54,MATCH(Schedules_8760!$C7698,Htg_StPt_Sch_EZ!$B$31:$B$54,0),MATCH(Schedules_8760!$F7698,Htg_StPt_Sch_EZ!$C$30:$I$30,0)),"F","C")</f>
        <v>17.777777777777779</v>
      </c>
      <c r="J7698" s="34">
        <f>CONVERT(INDEX(Clg_StPt_Sch_EZ!$C$4:$I$27,MATCH(Schedules_8760!$C7698,Clg_StPt_Sch_EZ!$B$4:$B$27,0),MATCH(Schedules_8760!$F7698,Clg_StPt_Sch_EZ!$C$3:$I$3,0)),"F","C")</f>
        <v>25.555555555555554</v>
      </c>
      <c r="K7698" s="34">
        <f>CONVERT(INDEX(Clg_StPt_Sch_EZ!$C$31:$I$54,MATCH(Schedules_8760!$C7698,Clg_StPt_Sch_EZ!$B$31:$B$54,0),MATCH(Schedules_8760!$F7698,Clg_StPt_Sch_EZ!$C$30:$I$30,0)),"F","C")</f>
        <v>25</v>
      </c>
      <c r="L7698" s="34">
        <f>CONVERT(INDEX(DHW_StPt_Sch_EZ!$C$4:$I$27,MATCH(Schedules_8760!$C7698,DHW_StPt_Sch_EZ!$B$4:$B$27,0),MATCH(Schedules_8760!$F7698,DHW_StPt_Sch_EZ!$C$3:$I$3,0)),"F","C")</f>
        <v>53.333333333333329</v>
      </c>
      <c r="M7698" s="34">
        <f>CONVERT(INDEX(DHW_StPt_Sch_EZ!$C$31:$I$54,MATCH(Schedules_8760!$C7698,DHW_StPt_Sch_EZ!$B$31:$B$54,0),MATCH(Schedules_8760!$F7698,DHW_StPt_Sch_EZ!$C$30:$I$30,0)),"F","C")</f>
        <v>53.333333333333329</v>
      </c>
      <c r="N7698" s="12"/>
      <c r="O7698" s="12"/>
      <c r="P7698" s="12"/>
    </row>
    <row r="7699" spans="1:16" x14ac:dyDescent="0.25">
      <c r="A7699" s="35">
        <v>7698</v>
      </c>
      <c r="B7699" s="89">
        <v>321.70833333333331</v>
      </c>
      <c r="C7699" s="35">
        <f t="shared" si="600"/>
        <v>18</v>
      </c>
      <c r="D7699" s="35">
        <f t="shared" si="603"/>
        <v>321</v>
      </c>
      <c r="E7699" s="35">
        <f t="shared" si="604"/>
        <v>6</v>
      </c>
      <c r="F7699" s="35" t="str">
        <f t="shared" si="601"/>
        <v>Friday</v>
      </c>
      <c r="G7699" s="35">
        <f t="shared" si="602"/>
        <v>11</v>
      </c>
      <c r="H7699" s="34">
        <f>CONVERT(INDEX(Htg_StPt_Sch_EZ!$C$4:$I$27,MATCH(Schedules_8760!$C7699,Htg_StPt_Sch_EZ!$B$4:$B$27,0),MATCH(Schedules_8760!$F7699,Htg_StPt_Sch_EZ!$C$3:$I$3,0)),"F","C")</f>
        <v>20.555555555555554</v>
      </c>
      <c r="I7699" s="34">
        <f>CONVERT(INDEX(Htg_StPt_Sch_EZ!$C$31:$I$54,MATCH(Schedules_8760!$C7699,Htg_StPt_Sch_EZ!$B$31:$B$54,0),MATCH(Schedules_8760!$F7699,Htg_StPt_Sch_EZ!$C$30:$I$30,0)),"F","C")</f>
        <v>17.777777777777779</v>
      </c>
      <c r="J7699" s="34">
        <f>CONVERT(INDEX(Clg_StPt_Sch_EZ!$C$4:$I$27,MATCH(Schedules_8760!$C7699,Clg_StPt_Sch_EZ!$B$4:$B$27,0),MATCH(Schedules_8760!$F7699,Clg_StPt_Sch_EZ!$C$3:$I$3,0)),"F","C")</f>
        <v>25.555555555555554</v>
      </c>
      <c r="K7699" s="34">
        <f>CONVERT(INDEX(Clg_StPt_Sch_EZ!$C$31:$I$54,MATCH(Schedules_8760!$C7699,Clg_StPt_Sch_EZ!$B$31:$B$54,0),MATCH(Schedules_8760!$F7699,Clg_StPt_Sch_EZ!$C$30:$I$30,0)),"F","C")</f>
        <v>28.333333333333332</v>
      </c>
      <c r="L7699" s="34">
        <f>CONVERT(INDEX(DHW_StPt_Sch_EZ!$C$4:$I$27,MATCH(Schedules_8760!$C7699,DHW_StPt_Sch_EZ!$B$4:$B$27,0),MATCH(Schedules_8760!$F7699,DHW_StPt_Sch_EZ!$C$3:$I$3,0)),"F","C")</f>
        <v>53.333333333333329</v>
      </c>
      <c r="M7699" s="34">
        <f>CONVERT(INDEX(DHW_StPt_Sch_EZ!$C$31:$I$54,MATCH(Schedules_8760!$C7699,DHW_StPt_Sch_EZ!$B$31:$B$54,0),MATCH(Schedules_8760!$F7699,DHW_StPt_Sch_EZ!$C$30:$I$30,0)),"F","C")</f>
        <v>53.333333333333329</v>
      </c>
      <c r="N7699" s="12"/>
      <c r="O7699" s="12"/>
      <c r="P7699" s="12"/>
    </row>
    <row r="7700" spans="1:16" x14ac:dyDescent="0.25">
      <c r="A7700" s="35">
        <v>7699</v>
      </c>
      <c r="B7700" s="89">
        <v>321.75</v>
      </c>
      <c r="C7700" s="35">
        <f t="shared" si="600"/>
        <v>19</v>
      </c>
      <c r="D7700" s="35">
        <f t="shared" si="603"/>
        <v>321</v>
      </c>
      <c r="E7700" s="35">
        <f t="shared" si="604"/>
        <v>6</v>
      </c>
      <c r="F7700" s="35" t="str">
        <f t="shared" si="601"/>
        <v>Friday</v>
      </c>
      <c r="G7700" s="35">
        <f t="shared" si="602"/>
        <v>11</v>
      </c>
      <c r="H7700" s="34">
        <f>CONVERT(INDEX(Htg_StPt_Sch_EZ!$C$4:$I$27,MATCH(Schedules_8760!$C7700,Htg_StPt_Sch_EZ!$B$4:$B$27,0),MATCH(Schedules_8760!$F7700,Htg_StPt_Sch_EZ!$C$3:$I$3,0)),"F","C")</f>
        <v>20.555555555555554</v>
      </c>
      <c r="I7700" s="34">
        <f>CONVERT(INDEX(Htg_StPt_Sch_EZ!$C$31:$I$54,MATCH(Schedules_8760!$C7700,Htg_StPt_Sch_EZ!$B$31:$B$54,0),MATCH(Schedules_8760!$F7700,Htg_StPt_Sch_EZ!$C$30:$I$30,0)),"F","C")</f>
        <v>18.333333333333332</v>
      </c>
      <c r="J7700" s="34">
        <f>CONVERT(INDEX(Clg_StPt_Sch_EZ!$C$4:$I$27,MATCH(Schedules_8760!$C7700,Clg_StPt_Sch_EZ!$B$4:$B$27,0),MATCH(Schedules_8760!$F7700,Clg_StPt_Sch_EZ!$C$3:$I$3,0)),"F","C")</f>
        <v>25.555555555555554</v>
      </c>
      <c r="K7700" s="34">
        <f>CONVERT(INDEX(Clg_StPt_Sch_EZ!$C$31:$I$54,MATCH(Schedules_8760!$C7700,Clg_StPt_Sch_EZ!$B$31:$B$54,0),MATCH(Schedules_8760!$F7700,Clg_StPt_Sch_EZ!$C$30:$I$30,0)),"F","C")</f>
        <v>28.333333333333332</v>
      </c>
      <c r="L7700" s="34">
        <f>CONVERT(INDEX(DHW_StPt_Sch_EZ!$C$4:$I$27,MATCH(Schedules_8760!$C7700,DHW_StPt_Sch_EZ!$B$4:$B$27,0),MATCH(Schedules_8760!$F7700,DHW_StPt_Sch_EZ!$C$3:$I$3,0)),"F","C")</f>
        <v>53.333333333333329</v>
      </c>
      <c r="M7700" s="34">
        <f>CONVERT(INDEX(DHW_StPt_Sch_EZ!$C$31:$I$54,MATCH(Schedules_8760!$C7700,DHW_StPt_Sch_EZ!$B$31:$B$54,0),MATCH(Schedules_8760!$F7700,DHW_StPt_Sch_EZ!$C$30:$I$30,0)),"F","C")</f>
        <v>53.333333333333329</v>
      </c>
      <c r="N7700" s="12"/>
      <c r="O7700" s="12"/>
      <c r="P7700" s="12"/>
    </row>
    <row r="7701" spans="1:16" x14ac:dyDescent="0.25">
      <c r="A7701" s="35">
        <v>7700</v>
      </c>
      <c r="B7701" s="89">
        <v>321.79166666666669</v>
      </c>
      <c r="C7701" s="35">
        <f t="shared" si="600"/>
        <v>20</v>
      </c>
      <c r="D7701" s="35">
        <f t="shared" si="603"/>
        <v>321</v>
      </c>
      <c r="E7701" s="35">
        <f t="shared" si="604"/>
        <v>6</v>
      </c>
      <c r="F7701" s="35" t="str">
        <f t="shared" si="601"/>
        <v>Friday</v>
      </c>
      <c r="G7701" s="35">
        <f t="shared" si="602"/>
        <v>11</v>
      </c>
      <c r="H7701" s="34">
        <f>CONVERT(INDEX(Htg_StPt_Sch_EZ!$C$4:$I$27,MATCH(Schedules_8760!$C7701,Htg_StPt_Sch_EZ!$B$4:$B$27,0),MATCH(Schedules_8760!$F7701,Htg_StPt_Sch_EZ!$C$3:$I$3,0)),"F","C")</f>
        <v>20.555555555555554</v>
      </c>
      <c r="I7701" s="34">
        <f>CONVERT(INDEX(Htg_StPt_Sch_EZ!$C$31:$I$54,MATCH(Schedules_8760!$C7701,Htg_StPt_Sch_EZ!$B$31:$B$54,0),MATCH(Schedules_8760!$F7701,Htg_StPt_Sch_EZ!$C$30:$I$30,0)),"F","C")</f>
        <v>18.888888888888889</v>
      </c>
      <c r="J7701" s="34">
        <f>CONVERT(INDEX(Clg_StPt_Sch_EZ!$C$4:$I$27,MATCH(Schedules_8760!$C7701,Clg_StPt_Sch_EZ!$B$4:$B$27,0),MATCH(Schedules_8760!$F7701,Clg_StPt_Sch_EZ!$C$3:$I$3,0)),"F","C")</f>
        <v>25.555555555555554</v>
      </c>
      <c r="K7701" s="34">
        <f>CONVERT(INDEX(Clg_StPt_Sch_EZ!$C$31:$I$54,MATCH(Schedules_8760!$C7701,Clg_StPt_Sch_EZ!$B$31:$B$54,0),MATCH(Schedules_8760!$F7701,Clg_StPt_Sch_EZ!$C$30:$I$30,0)),"F","C")</f>
        <v>28.333333333333332</v>
      </c>
      <c r="L7701" s="34">
        <f>CONVERT(INDEX(DHW_StPt_Sch_EZ!$C$4:$I$27,MATCH(Schedules_8760!$C7701,DHW_StPt_Sch_EZ!$B$4:$B$27,0),MATCH(Schedules_8760!$F7701,DHW_StPt_Sch_EZ!$C$3:$I$3,0)),"F","C")</f>
        <v>53.333333333333329</v>
      </c>
      <c r="M7701" s="34">
        <f>CONVERT(INDEX(DHW_StPt_Sch_EZ!$C$31:$I$54,MATCH(Schedules_8760!$C7701,DHW_StPt_Sch_EZ!$B$31:$B$54,0),MATCH(Schedules_8760!$F7701,DHW_StPt_Sch_EZ!$C$30:$I$30,0)),"F","C")</f>
        <v>53.333333333333329</v>
      </c>
      <c r="N7701" s="12"/>
      <c r="O7701" s="12"/>
      <c r="P7701" s="12"/>
    </row>
    <row r="7702" spans="1:16" x14ac:dyDescent="0.25">
      <c r="A7702" s="35">
        <v>7701</v>
      </c>
      <c r="B7702" s="89">
        <v>321.83333333333331</v>
      </c>
      <c r="C7702" s="35">
        <f t="shared" si="600"/>
        <v>21</v>
      </c>
      <c r="D7702" s="35">
        <f t="shared" si="603"/>
        <v>321</v>
      </c>
      <c r="E7702" s="35">
        <f t="shared" si="604"/>
        <v>6</v>
      </c>
      <c r="F7702" s="35" t="str">
        <f t="shared" si="601"/>
        <v>Friday</v>
      </c>
      <c r="G7702" s="35">
        <f t="shared" si="602"/>
        <v>11</v>
      </c>
      <c r="H7702" s="34">
        <f>CONVERT(INDEX(Htg_StPt_Sch_EZ!$C$4:$I$27,MATCH(Schedules_8760!$C7702,Htg_StPt_Sch_EZ!$B$4:$B$27,0),MATCH(Schedules_8760!$F7702,Htg_StPt_Sch_EZ!$C$3:$I$3,0)),"F","C")</f>
        <v>20.555555555555554</v>
      </c>
      <c r="I7702" s="34">
        <f>CONVERT(INDEX(Htg_StPt_Sch_EZ!$C$31:$I$54,MATCH(Schedules_8760!$C7702,Htg_StPt_Sch_EZ!$B$31:$B$54,0),MATCH(Schedules_8760!$F7702,Htg_StPt_Sch_EZ!$C$30:$I$30,0)),"F","C")</f>
        <v>19.444444444444443</v>
      </c>
      <c r="J7702" s="34">
        <f>CONVERT(INDEX(Clg_StPt_Sch_EZ!$C$4:$I$27,MATCH(Schedules_8760!$C7702,Clg_StPt_Sch_EZ!$B$4:$B$27,0),MATCH(Schedules_8760!$F7702,Clg_StPt_Sch_EZ!$C$3:$I$3,0)),"F","C")</f>
        <v>25.555555555555554</v>
      </c>
      <c r="K7702" s="34">
        <f>CONVERT(INDEX(Clg_StPt_Sch_EZ!$C$31:$I$54,MATCH(Schedules_8760!$C7702,Clg_StPt_Sch_EZ!$B$31:$B$54,0),MATCH(Schedules_8760!$F7702,Clg_StPt_Sch_EZ!$C$30:$I$30,0)),"F","C")</f>
        <v>28.333333333333332</v>
      </c>
      <c r="L7702" s="34">
        <f>CONVERT(INDEX(DHW_StPt_Sch_EZ!$C$4:$I$27,MATCH(Schedules_8760!$C7702,DHW_StPt_Sch_EZ!$B$4:$B$27,0),MATCH(Schedules_8760!$F7702,DHW_StPt_Sch_EZ!$C$3:$I$3,0)),"F","C")</f>
        <v>53.333333333333329</v>
      </c>
      <c r="M7702" s="34">
        <f>CONVERT(INDEX(DHW_StPt_Sch_EZ!$C$31:$I$54,MATCH(Schedules_8760!$C7702,DHW_StPt_Sch_EZ!$B$31:$B$54,0),MATCH(Schedules_8760!$F7702,DHW_StPt_Sch_EZ!$C$30:$I$30,0)),"F","C")</f>
        <v>53.333333333333329</v>
      </c>
      <c r="N7702" s="12"/>
      <c r="O7702" s="12"/>
      <c r="P7702" s="12"/>
    </row>
    <row r="7703" spans="1:16" x14ac:dyDescent="0.25">
      <c r="A7703" s="35">
        <v>7702</v>
      </c>
      <c r="B7703" s="89">
        <v>321.875</v>
      </c>
      <c r="C7703" s="35">
        <f t="shared" si="600"/>
        <v>22</v>
      </c>
      <c r="D7703" s="35">
        <f t="shared" si="603"/>
        <v>321</v>
      </c>
      <c r="E7703" s="35">
        <f t="shared" si="604"/>
        <v>6</v>
      </c>
      <c r="F7703" s="35" t="str">
        <f t="shared" si="601"/>
        <v>Friday</v>
      </c>
      <c r="G7703" s="35">
        <f t="shared" si="602"/>
        <v>11</v>
      </c>
      <c r="H7703" s="34">
        <f>CONVERT(INDEX(Htg_StPt_Sch_EZ!$C$4:$I$27,MATCH(Schedules_8760!$C7703,Htg_StPt_Sch_EZ!$B$4:$B$27,0),MATCH(Schedules_8760!$F7703,Htg_StPt_Sch_EZ!$C$3:$I$3,0)),"F","C")</f>
        <v>20.555555555555554</v>
      </c>
      <c r="I7703" s="34">
        <f>CONVERT(INDEX(Htg_StPt_Sch_EZ!$C$31:$I$54,MATCH(Schedules_8760!$C7703,Htg_StPt_Sch_EZ!$B$31:$B$54,0),MATCH(Schedules_8760!$F7703,Htg_StPt_Sch_EZ!$C$30:$I$30,0)),"F","C")</f>
        <v>19.444444444444443</v>
      </c>
      <c r="J7703" s="34">
        <f>CONVERT(INDEX(Clg_StPt_Sch_EZ!$C$4:$I$27,MATCH(Schedules_8760!$C7703,Clg_StPt_Sch_EZ!$B$4:$B$27,0),MATCH(Schedules_8760!$F7703,Clg_StPt_Sch_EZ!$C$3:$I$3,0)),"F","C")</f>
        <v>25.555555555555554</v>
      </c>
      <c r="K7703" s="34">
        <f>CONVERT(INDEX(Clg_StPt_Sch_EZ!$C$31:$I$54,MATCH(Schedules_8760!$C7703,Clg_StPt_Sch_EZ!$B$31:$B$54,0),MATCH(Schedules_8760!$F7703,Clg_StPt_Sch_EZ!$C$30:$I$30,0)),"F","C")</f>
        <v>28.333333333333332</v>
      </c>
      <c r="L7703" s="34">
        <f>CONVERT(INDEX(DHW_StPt_Sch_EZ!$C$4:$I$27,MATCH(Schedules_8760!$C7703,DHW_StPt_Sch_EZ!$B$4:$B$27,0),MATCH(Schedules_8760!$F7703,DHW_StPt_Sch_EZ!$C$3:$I$3,0)),"F","C")</f>
        <v>53.333333333333329</v>
      </c>
      <c r="M7703" s="34">
        <f>CONVERT(INDEX(DHW_StPt_Sch_EZ!$C$31:$I$54,MATCH(Schedules_8760!$C7703,DHW_StPt_Sch_EZ!$B$31:$B$54,0),MATCH(Schedules_8760!$F7703,DHW_StPt_Sch_EZ!$C$30:$I$30,0)),"F","C")</f>
        <v>53.333333333333329</v>
      </c>
      <c r="N7703" s="12"/>
      <c r="O7703" s="12"/>
      <c r="P7703" s="12"/>
    </row>
    <row r="7704" spans="1:16" x14ac:dyDescent="0.25">
      <c r="A7704" s="35">
        <v>7703</v>
      </c>
      <c r="B7704" s="89">
        <v>321.91666666666669</v>
      </c>
      <c r="C7704" s="35">
        <f t="shared" si="600"/>
        <v>23</v>
      </c>
      <c r="D7704" s="35">
        <f t="shared" si="603"/>
        <v>321</v>
      </c>
      <c r="E7704" s="35">
        <f t="shared" si="604"/>
        <v>6</v>
      </c>
      <c r="F7704" s="35" t="str">
        <f t="shared" si="601"/>
        <v>Friday</v>
      </c>
      <c r="G7704" s="35">
        <f t="shared" si="602"/>
        <v>11</v>
      </c>
      <c r="H7704" s="34">
        <f>CONVERT(INDEX(Htg_StPt_Sch_EZ!$C$4:$I$27,MATCH(Schedules_8760!$C7704,Htg_StPt_Sch_EZ!$B$4:$B$27,0),MATCH(Schedules_8760!$F7704,Htg_StPt_Sch_EZ!$C$3:$I$3,0)),"F","C")</f>
        <v>20.555555555555554</v>
      </c>
      <c r="I7704" s="34">
        <f>CONVERT(INDEX(Htg_StPt_Sch_EZ!$C$31:$I$54,MATCH(Schedules_8760!$C7704,Htg_StPt_Sch_EZ!$B$31:$B$54,0),MATCH(Schedules_8760!$F7704,Htg_StPt_Sch_EZ!$C$30:$I$30,0)),"F","C")</f>
        <v>19.444444444444443</v>
      </c>
      <c r="J7704" s="34">
        <f>CONVERT(INDEX(Clg_StPt_Sch_EZ!$C$4:$I$27,MATCH(Schedules_8760!$C7704,Clg_StPt_Sch_EZ!$B$4:$B$27,0),MATCH(Schedules_8760!$F7704,Clg_StPt_Sch_EZ!$C$3:$I$3,0)),"F","C")</f>
        <v>25.555555555555554</v>
      </c>
      <c r="K7704" s="34">
        <f>CONVERT(INDEX(Clg_StPt_Sch_EZ!$C$31:$I$54,MATCH(Schedules_8760!$C7704,Clg_StPt_Sch_EZ!$B$31:$B$54,0),MATCH(Schedules_8760!$F7704,Clg_StPt_Sch_EZ!$C$30:$I$30,0)),"F","C")</f>
        <v>28.333333333333332</v>
      </c>
      <c r="L7704" s="34">
        <f>CONVERT(INDEX(DHW_StPt_Sch_EZ!$C$4:$I$27,MATCH(Schedules_8760!$C7704,DHW_StPt_Sch_EZ!$B$4:$B$27,0),MATCH(Schedules_8760!$F7704,DHW_StPt_Sch_EZ!$C$3:$I$3,0)),"F","C")</f>
        <v>53.333333333333329</v>
      </c>
      <c r="M7704" s="34">
        <f>CONVERT(INDEX(DHW_StPt_Sch_EZ!$C$31:$I$54,MATCH(Schedules_8760!$C7704,DHW_StPt_Sch_EZ!$B$31:$B$54,0),MATCH(Schedules_8760!$F7704,DHW_StPt_Sch_EZ!$C$30:$I$30,0)),"F","C")</f>
        <v>53.333333333333329</v>
      </c>
      <c r="N7704" s="12"/>
      <c r="O7704" s="12"/>
      <c r="P7704" s="12"/>
    </row>
    <row r="7705" spans="1:16" x14ac:dyDescent="0.25">
      <c r="A7705" s="35">
        <v>7704</v>
      </c>
      <c r="B7705" s="89">
        <v>321.95833333333331</v>
      </c>
      <c r="C7705" s="35">
        <f t="shared" si="600"/>
        <v>24</v>
      </c>
      <c r="D7705" s="35">
        <f t="shared" si="603"/>
        <v>321</v>
      </c>
      <c r="E7705" s="35">
        <f t="shared" si="604"/>
        <v>6</v>
      </c>
      <c r="F7705" s="35" t="str">
        <f t="shared" si="601"/>
        <v>Friday</v>
      </c>
      <c r="G7705" s="35">
        <f t="shared" si="602"/>
        <v>11</v>
      </c>
      <c r="H7705" s="34">
        <f>CONVERT(INDEX(Htg_StPt_Sch_EZ!$C$4:$I$27,MATCH(Schedules_8760!$C7705,Htg_StPt_Sch_EZ!$B$4:$B$27,0),MATCH(Schedules_8760!$F7705,Htg_StPt_Sch_EZ!$C$3:$I$3,0)),"F","C")</f>
        <v>20.555555555555554</v>
      </c>
      <c r="I7705" s="34">
        <f>CONVERT(INDEX(Htg_StPt_Sch_EZ!$C$31:$I$54,MATCH(Schedules_8760!$C7705,Htg_StPt_Sch_EZ!$B$31:$B$54,0),MATCH(Schedules_8760!$F7705,Htg_StPt_Sch_EZ!$C$30:$I$30,0)),"F","C")</f>
        <v>19.444444444444443</v>
      </c>
      <c r="J7705" s="34">
        <f>CONVERT(INDEX(Clg_StPt_Sch_EZ!$C$4:$I$27,MATCH(Schedules_8760!$C7705,Clg_StPt_Sch_EZ!$B$4:$B$27,0),MATCH(Schedules_8760!$F7705,Clg_StPt_Sch_EZ!$C$3:$I$3,0)),"F","C")</f>
        <v>25.555555555555554</v>
      </c>
      <c r="K7705" s="34">
        <f>CONVERT(INDEX(Clg_StPt_Sch_EZ!$C$31:$I$54,MATCH(Schedules_8760!$C7705,Clg_StPt_Sch_EZ!$B$31:$B$54,0),MATCH(Schedules_8760!$F7705,Clg_StPt_Sch_EZ!$C$30:$I$30,0)),"F","C")</f>
        <v>28.333333333333332</v>
      </c>
      <c r="L7705" s="34">
        <f>CONVERT(INDEX(DHW_StPt_Sch_EZ!$C$4:$I$27,MATCH(Schedules_8760!$C7705,DHW_StPt_Sch_EZ!$B$4:$B$27,0),MATCH(Schedules_8760!$F7705,DHW_StPt_Sch_EZ!$C$3:$I$3,0)),"F","C")</f>
        <v>53.333333333333329</v>
      </c>
      <c r="M7705" s="34">
        <f>CONVERT(INDEX(DHW_StPt_Sch_EZ!$C$31:$I$54,MATCH(Schedules_8760!$C7705,DHW_StPt_Sch_EZ!$B$31:$B$54,0),MATCH(Schedules_8760!$F7705,DHW_StPt_Sch_EZ!$C$30:$I$30,0)),"F","C")</f>
        <v>53.333333333333329</v>
      </c>
      <c r="N7705" s="12"/>
      <c r="O7705" s="12"/>
      <c r="P7705" s="12"/>
    </row>
    <row r="7706" spans="1:16" x14ac:dyDescent="0.25">
      <c r="A7706" s="35">
        <v>7705</v>
      </c>
      <c r="B7706" s="89">
        <v>322</v>
      </c>
      <c r="C7706" s="35">
        <f t="shared" si="600"/>
        <v>1</v>
      </c>
      <c r="D7706" s="35">
        <f t="shared" si="603"/>
        <v>322</v>
      </c>
      <c r="E7706" s="35">
        <f t="shared" si="604"/>
        <v>7</v>
      </c>
      <c r="F7706" s="35" t="str">
        <f t="shared" si="601"/>
        <v>Saturday</v>
      </c>
      <c r="G7706" s="35">
        <f t="shared" si="602"/>
        <v>11</v>
      </c>
      <c r="H7706" s="34">
        <f>CONVERT(INDEX(Htg_StPt_Sch_EZ!$C$4:$I$27,MATCH(Schedules_8760!$C7706,Htg_StPt_Sch_EZ!$B$4:$B$27,0),MATCH(Schedules_8760!$F7706,Htg_StPt_Sch_EZ!$C$3:$I$3,0)),"F","C")</f>
        <v>20.555555555555554</v>
      </c>
      <c r="I7706" s="34">
        <f>CONVERT(INDEX(Htg_StPt_Sch_EZ!$C$31:$I$54,MATCH(Schedules_8760!$C7706,Htg_StPt_Sch_EZ!$B$31:$B$54,0),MATCH(Schedules_8760!$F7706,Htg_StPt_Sch_EZ!$C$30:$I$30,0)),"F","C")</f>
        <v>19.444444444444443</v>
      </c>
      <c r="J7706" s="34">
        <f>CONVERT(INDEX(Clg_StPt_Sch_EZ!$C$4:$I$27,MATCH(Schedules_8760!$C7706,Clg_StPt_Sch_EZ!$B$4:$B$27,0),MATCH(Schedules_8760!$F7706,Clg_StPt_Sch_EZ!$C$3:$I$3,0)),"F","C")</f>
        <v>25.555555555555554</v>
      </c>
      <c r="K7706" s="34">
        <f>CONVERT(INDEX(Clg_StPt_Sch_EZ!$C$31:$I$54,MATCH(Schedules_8760!$C7706,Clg_StPt_Sch_EZ!$B$31:$B$54,0),MATCH(Schedules_8760!$F7706,Clg_StPt_Sch_EZ!$C$30:$I$30,0)),"F","C")</f>
        <v>28.333333333333332</v>
      </c>
      <c r="L7706" s="34">
        <f>CONVERT(INDEX(DHW_StPt_Sch_EZ!$C$4:$I$27,MATCH(Schedules_8760!$C7706,DHW_StPt_Sch_EZ!$B$4:$B$27,0),MATCH(Schedules_8760!$F7706,DHW_StPt_Sch_EZ!$C$3:$I$3,0)),"F","C")</f>
        <v>53.333333333333329</v>
      </c>
      <c r="M7706" s="34">
        <f>CONVERT(INDEX(DHW_StPt_Sch_EZ!$C$31:$I$54,MATCH(Schedules_8760!$C7706,DHW_StPt_Sch_EZ!$B$31:$B$54,0),MATCH(Schedules_8760!$F7706,DHW_StPt_Sch_EZ!$C$30:$I$30,0)),"F","C")</f>
        <v>53.333333333333329</v>
      </c>
      <c r="N7706" s="12"/>
      <c r="O7706" s="12"/>
      <c r="P7706" s="12"/>
    </row>
    <row r="7707" spans="1:16" x14ac:dyDescent="0.25">
      <c r="A7707" s="35">
        <v>7706</v>
      </c>
      <c r="B7707" s="89">
        <v>322.04166666666669</v>
      </c>
      <c r="C7707" s="35">
        <f t="shared" si="600"/>
        <v>2</v>
      </c>
      <c r="D7707" s="35">
        <f t="shared" si="603"/>
        <v>322</v>
      </c>
      <c r="E7707" s="35">
        <f t="shared" si="604"/>
        <v>7</v>
      </c>
      <c r="F7707" s="35" t="str">
        <f t="shared" si="601"/>
        <v>Saturday</v>
      </c>
      <c r="G7707" s="35">
        <f t="shared" si="602"/>
        <v>11</v>
      </c>
      <c r="H7707" s="34">
        <f>CONVERT(INDEX(Htg_StPt_Sch_EZ!$C$4:$I$27,MATCH(Schedules_8760!$C7707,Htg_StPt_Sch_EZ!$B$4:$B$27,0),MATCH(Schedules_8760!$F7707,Htg_StPt_Sch_EZ!$C$3:$I$3,0)),"F","C")</f>
        <v>20.555555555555554</v>
      </c>
      <c r="I7707" s="34">
        <f>CONVERT(INDEX(Htg_StPt_Sch_EZ!$C$31:$I$54,MATCH(Schedules_8760!$C7707,Htg_StPt_Sch_EZ!$B$31:$B$54,0),MATCH(Schedules_8760!$F7707,Htg_StPt_Sch_EZ!$C$30:$I$30,0)),"F","C")</f>
        <v>19.444444444444443</v>
      </c>
      <c r="J7707" s="34">
        <f>CONVERT(INDEX(Clg_StPt_Sch_EZ!$C$4:$I$27,MATCH(Schedules_8760!$C7707,Clg_StPt_Sch_EZ!$B$4:$B$27,0),MATCH(Schedules_8760!$F7707,Clg_StPt_Sch_EZ!$C$3:$I$3,0)),"F","C")</f>
        <v>25.555555555555554</v>
      </c>
      <c r="K7707" s="34">
        <f>CONVERT(INDEX(Clg_StPt_Sch_EZ!$C$31:$I$54,MATCH(Schedules_8760!$C7707,Clg_StPt_Sch_EZ!$B$31:$B$54,0),MATCH(Schedules_8760!$F7707,Clg_StPt_Sch_EZ!$C$30:$I$30,0)),"F","C")</f>
        <v>28.333333333333332</v>
      </c>
      <c r="L7707" s="34">
        <f>CONVERT(INDEX(DHW_StPt_Sch_EZ!$C$4:$I$27,MATCH(Schedules_8760!$C7707,DHW_StPt_Sch_EZ!$B$4:$B$27,0),MATCH(Schedules_8760!$F7707,DHW_StPt_Sch_EZ!$C$3:$I$3,0)),"F","C")</f>
        <v>53.333333333333329</v>
      </c>
      <c r="M7707" s="34">
        <f>CONVERT(INDEX(DHW_StPt_Sch_EZ!$C$31:$I$54,MATCH(Schedules_8760!$C7707,DHW_StPt_Sch_EZ!$B$31:$B$54,0),MATCH(Schedules_8760!$F7707,DHW_StPt_Sch_EZ!$C$30:$I$30,0)),"F","C")</f>
        <v>53.333333333333329</v>
      </c>
      <c r="N7707" s="12"/>
      <c r="O7707" s="12"/>
      <c r="P7707" s="12"/>
    </row>
    <row r="7708" spans="1:16" x14ac:dyDescent="0.25">
      <c r="A7708" s="35">
        <v>7707</v>
      </c>
      <c r="B7708" s="89">
        <v>322.08333333333331</v>
      </c>
      <c r="C7708" s="35">
        <f t="shared" si="600"/>
        <v>3</v>
      </c>
      <c r="D7708" s="35">
        <f t="shared" si="603"/>
        <v>322</v>
      </c>
      <c r="E7708" s="35">
        <f t="shared" si="604"/>
        <v>7</v>
      </c>
      <c r="F7708" s="35" t="str">
        <f t="shared" si="601"/>
        <v>Saturday</v>
      </c>
      <c r="G7708" s="35">
        <f t="shared" si="602"/>
        <v>11</v>
      </c>
      <c r="H7708" s="34">
        <f>CONVERT(INDEX(Htg_StPt_Sch_EZ!$C$4:$I$27,MATCH(Schedules_8760!$C7708,Htg_StPt_Sch_EZ!$B$4:$B$27,0),MATCH(Schedules_8760!$F7708,Htg_StPt_Sch_EZ!$C$3:$I$3,0)),"F","C")</f>
        <v>20.555555555555554</v>
      </c>
      <c r="I7708" s="34">
        <f>CONVERT(INDEX(Htg_StPt_Sch_EZ!$C$31:$I$54,MATCH(Schedules_8760!$C7708,Htg_StPt_Sch_EZ!$B$31:$B$54,0),MATCH(Schedules_8760!$F7708,Htg_StPt_Sch_EZ!$C$30:$I$30,0)),"F","C")</f>
        <v>19.444444444444443</v>
      </c>
      <c r="J7708" s="34">
        <f>CONVERT(INDEX(Clg_StPt_Sch_EZ!$C$4:$I$27,MATCH(Schedules_8760!$C7708,Clg_StPt_Sch_EZ!$B$4:$B$27,0),MATCH(Schedules_8760!$F7708,Clg_StPt_Sch_EZ!$C$3:$I$3,0)),"F","C")</f>
        <v>25.555555555555554</v>
      </c>
      <c r="K7708" s="34">
        <f>CONVERT(INDEX(Clg_StPt_Sch_EZ!$C$31:$I$54,MATCH(Schedules_8760!$C7708,Clg_StPt_Sch_EZ!$B$31:$B$54,0),MATCH(Schedules_8760!$F7708,Clg_StPt_Sch_EZ!$C$30:$I$30,0)),"F","C")</f>
        <v>28.333333333333332</v>
      </c>
      <c r="L7708" s="34">
        <f>CONVERT(INDEX(DHW_StPt_Sch_EZ!$C$4:$I$27,MATCH(Schedules_8760!$C7708,DHW_StPt_Sch_EZ!$B$4:$B$27,0),MATCH(Schedules_8760!$F7708,DHW_StPt_Sch_EZ!$C$3:$I$3,0)),"F","C")</f>
        <v>53.333333333333329</v>
      </c>
      <c r="M7708" s="34">
        <f>CONVERT(INDEX(DHW_StPt_Sch_EZ!$C$31:$I$54,MATCH(Schedules_8760!$C7708,DHW_StPt_Sch_EZ!$B$31:$B$54,0),MATCH(Schedules_8760!$F7708,DHW_StPt_Sch_EZ!$C$30:$I$30,0)),"F","C")</f>
        <v>53.333333333333329</v>
      </c>
      <c r="N7708" s="12"/>
      <c r="O7708" s="12"/>
      <c r="P7708" s="12"/>
    </row>
    <row r="7709" spans="1:16" x14ac:dyDescent="0.25">
      <c r="A7709" s="35">
        <v>7708</v>
      </c>
      <c r="B7709" s="89">
        <v>322.125</v>
      </c>
      <c r="C7709" s="35">
        <f t="shared" si="600"/>
        <v>4</v>
      </c>
      <c r="D7709" s="35">
        <f t="shared" si="603"/>
        <v>322</v>
      </c>
      <c r="E7709" s="35">
        <f t="shared" si="604"/>
        <v>7</v>
      </c>
      <c r="F7709" s="35" t="str">
        <f t="shared" si="601"/>
        <v>Saturday</v>
      </c>
      <c r="G7709" s="35">
        <f t="shared" si="602"/>
        <v>11</v>
      </c>
      <c r="H7709" s="34">
        <f>CONVERT(INDEX(Htg_StPt_Sch_EZ!$C$4:$I$27,MATCH(Schedules_8760!$C7709,Htg_StPt_Sch_EZ!$B$4:$B$27,0),MATCH(Schedules_8760!$F7709,Htg_StPt_Sch_EZ!$C$3:$I$3,0)),"F","C")</f>
        <v>20.555555555555554</v>
      </c>
      <c r="I7709" s="34">
        <f>CONVERT(INDEX(Htg_StPt_Sch_EZ!$C$31:$I$54,MATCH(Schedules_8760!$C7709,Htg_StPt_Sch_EZ!$B$31:$B$54,0),MATCH(Schedules_8760!$F7709,Htg_StPt_Sch_EZ!$C$30:$I$30,0)),"F","C")</f>
        <v>19.444444444444443</v>
      </c>
      <c r="J7709" s="34">
        <f>CONVERT(INDEX(Clg_StPt_Sch_EZ!$C$4:$I$27,MATCH(Schedules_8760!$C7709,Clg_StPt_Sch_EZ!$B$4:$B$27,0),MATCH(Schedules_8760!$F7709,Clg_StPt_Sch_EZ!$C$3:$I$3,0)),"F","C")</f>
        <v>25.555555555555554</v>
      </c>
      <c r="K7709" s="34">
        <f>CONVERT(INDEX(Clg_StPt_Sch_EZ!$C$31:$I$54,MATCH(Schedules_8760!$C7709,Clg_StPt_Sch_EZ!$B$31:$B$54,0),MATCH(Schedules_8760!$F7709,Clg_StPt_Sch_EZ!$C$30:$I$30,0)),"F","C")</f>
        <v>28.333333333333332</v>
      </c>
      <c r="L7709" s="34">
        <f>CONVERT(INDEX(DHW_StPt_Sch_EZ!$C$4:$I$27,MATCH(Schedules_8760!$C7709,DHW_StPt_Sch_EZ!$B$4:$B$27,0),MATCH(Schedules_8760!$F7709,DHW_StPt_Sch_EZ!$C$3:$I$3,0)),"F","C")</f>
        <v>53.333333333333329</v>
      </c>
      <c r="M7709" s="34">
        <f>CONVERT(INDEX(DHW_StPt_Sch_EZ!$C$31:$I$54,MATCH(Schedules_8760!$C7709,DHW_StPt_Sch_EZ!$B$31:$B$54,0),MATCH(Schedules_8760!$F7709,DHW_StPt_Sch_EZ!$C$30:$I$30,0)),"F","C")</f>
        <v>53.333333333333329</v>
      </c>
      <c r="N7709" s="12"/>
      <c r="O7709" s="12"/>
      <c r="P7709" s="12"/>
    </row>
    <row r="7710" spans="1:16" x14ac:dyDescent="0.25">
      <c r="A7710" s="35">
        <v>7709</v>
      </c>
      <c r="B7710" s="89">
        <v>322.16666666666669</v>
      </c>
      <c r="C7710" s="35">
        <f t="shared" si="600"/>
        <v>5</v>
      </c>
      <c r="D7710" s="35">
        <f t="shared" si="603"/>
        <v>322</v>
      </c>
      <c r="E7710" s="35">
        <f t="shared" si="604"/>
        <v>7</v>
      </c>
      <c r="F7710" s="35" t="str">
        <f t="shared" si="601"/>
        <v>Saturday</v>
      </c>
      <c r="G7710" s="35">
        <f t="shared" si="602"/>
        <v>11</v>
      </c>
      <c r="H7710" s="34">
        <f>CONVERT(INDEX(Htg_StPt_Sch_EZ!$C$4:$I$27,MATCH(Schedules_8760!$C7710,Htg_StPt_Sch_EZ!$B$4:$B$27,0),MATCH(Schedules_8760!$F7710,Htg_StPt_Sch_EZ!$C$3:$I$3,0)),"F","C")</f>
        <v>20.555555555555554</v>
      </c>
      <c r="I7710" s="34">
        <f>CONVERT(INDEX(Htg_StPt_Sch_EZ!$C$31:$I$54,MATCH(Schedules_8760!$C7710,Htg_StPt_Sch_EZ!$B$31:$B$54,0),MATCH(Schedules_8760!$F7710,Htg_StPt_Sch_EZ!$C$30:$I$30,0)),"F","C")</f>
        <v>19.444444444444443</v>
      </c>
      <c r="J7710" s="34">
        <f>CONVERT(INDEX(Clg_StPt_Sch_EZ!$C$4:$I$27,MATCH(Schedules_8760!$C7710,Clg_StPt_Sch_EZ!$B$4:$B$27,0),MATCH(Schedules_8760!$F7710,Clg_StPt_Sch_EZ!$C$3:$I$3,0)),"F","C")</f>
        <v>25.555555555555554</v>
      </c>
      <c r="K7710" s="34">
        <f>CONVERT(INDEX(Clg_StPt_Sch_EZ!$C$31:$I$54,MATCH(Schedules_8760!$C7710,Clg_StPt_Sch_EZ!$B$31:$B$54,0),MATCH(Schedules_8760!$F7710,Clg_StPt_Sch_EZ!$C$30:$I$30,0)),"F","C")</f>
        <v>28.333333333333332</v>
      </c>
      <c r="L7710" s="34">
        <f>CONVERT(INDEX(DHW_StPt_Sch_EZ!$C$4:$I$27,MATCH(Schedules_8760!$C7710,DHW_StPt_Sch_EZ!$B$4:$B$27,0),MATCH(Schedules_8760!$F7710,DHW_StPt_Sch_EZ!$C$3:$I$3,0)),"F","C")</f>
        <v>53.333333333333329</v>
      </c>
      <c r="M7710" s="34">
        <f>CONVERT(INDEX(DHW_StPt_Sch_EZ!$C$31:$I$54,MATCH(Schedules_8760!$C7710,DHW_StPt_Sch_EZ!$B$31:$B$54,0),MATCH(Schedules_8760!$F7710,DHW_StPt_Sch_EZ!$C$30:$I$30,0)),"F","C")</f>
        <v>53.333333333333329</v>
      </c>
      <c r="N7710" s="12"/>
      <c r="O7710" s="12"/>
      <c r="P7710" s="12"/>
    </row>
    <row r="7711" spans="1:16" x14ac:dyDescent="0.25">
      <c r="A7711" s="35">
        <v>7710</v>
      </c>
      <c r="B7711" s="89">
        <v>322.20833333333331</v>
      </c>
      <c r="C7711" s="35">
        <f t="shared" si="600"/>
        <v>6</v>
      </c>
      <c r="D7711" s="35">
        <f t="shared" si="603"/>
        <v>322</v>
      </c>
      <c r="E7711" s="35">
        <f t="shared" si="604"/>
        <v>7</v>
      </c>
      <c r="F7711" s="35" t="str">
        <f t="shared" si="601"/>
        <v>Saturday</v>
      </c>
      <c r="G7711" s="35">
        <f t="shared" si="602"/>
        <v>11</v>
      </c>
      <c r="H7711" s="34">
        <f>CONVERT(INDEX(Htg_StPt_Sch_EZ!$C$4:$I$27,MATCH(Schedules_8760!$C7711,Htg_StPt_Sch_EZ!$B$4:$B$27,0),MATCH(Schedules_8760!$F7711,Htg_StPt_Sch_EZ!$C$3:$I$3,0)),"F","C")</f>
        <v>20.555555555555554</v>
      </c>
      <c r="I7711" s="34">
        <f>CONVERT(INDEX(Htg_StPt_Sch_EZ!$C$31:$I$54,MATCH(Schedules_8760!$C7711,Htg_StPt_Sch_EZ!$B$31:$B$54,0),MATCH(Schedules_8760!$F7711,Htg_StPt_Sch_EZ!$C$30:$I$30,0)),"F","C")</f>
        <v>19.444444444444443</v>
      </c>
      <c r="J7711" s="34">
        <f>CONVERT(INDEX(Clg_StPt_Sch_EZ!$C$4:$I$27,MATCH(Schedules_8760!$C7711,Clg_StPt_Sch_EZ!$B$4:$B$27,0),MATCH(Schedules_8760!$F7711,Clg_StPt_Sch_EZ!$C$3:$I$3,0)),"F","C")</f>
        <v>25.555555555555554</v>
      </c>
      <c r="K7711" s="34">
        <f>CONVERT(INDEX(Clg_StPt_Sch_EZ!$C$31:$I$54,MATCH(Schedules_8760!$C7711,Clg_StPt_Sch_EZ!$B$31:$B$54,0),MATCH(Schedules_8760!$F7711,Clg_StPt_Sch_EZ!$C$30:$I$30,0)),"F","C")</f>
        <v>28.333333333333332</v>
      </c>
      <c r="L7711" s="34">
        <f>CONVERT(INDEX(DHW_StPt_Sch_EZ!$C$4:$I$27,MATCH(Schedules_8760!$C7711,DHW_StPt_Sch_EZ!$B$4:$B$27,0),MATCH(Schedules_8760!$F7711,DHW_StPt_Sch_EZ!$C$3:$I$3,0)),"F","C")</f>
        <v>53.333333333333329</v>
      </c>
      <c r="M7711" s="34">
        <f>CONVERT(INDEX(DHW_StPt_Sch_EZ!$C$31:$I$54,MATCH(Schedules_8760!$C7711,DHW_StPt_Sch_EZ!$B$31:$B$54,0),MATCH(Schedules_8760!$F7711,DHW_StPt_Sch_EZ!$C$30:$I$30,0)),"F","C")</f>
        <v>53.333333333333329</v>
      </c>
      <c r="N7711" s="12"/>
      <c r="O7711" s="12"/>
      <c r="P7711" s="12"/>
    </row>
    <row r="7712" spans="1:16" x14ac:dyDescent="0.25">
      <c r="A7712" s="35">
        <v>7711</v>
      </c>
      <c r="B7712" s="89">
        <v>322.25</v>
      </c>
      <c r="C7712" s="35">
        <f t="shared" si="600"/>
        <v>7</v>
      </c>
      <c r="D7712" s="35">
        <f t="shared" si="603"/>
        <v>322</v>
      </c>
      <c r="E7712" s="35">
        <f t="shared" si="604"/>
        <v>7</v>
      </c>
      <c r="F7712" s="35" t="str">
        <f t="shared" si="601"/>
        <v>Saturday</v>
      </c>
      <c r="G7712" s="35">
        <f t="shared" si="602"/>
        <v>11</v>
      </c>
      <c r="H7712" s="34">
        <f>CONVERT(INDEX(Htg_StPt_Sch_EZ!$C$4:$I$27,MATCH(Schedules_8760!$C7712,Htg_StPt_Sch_EZ!$B$4:$B$27,0),MATCH(Schedules_8760!$F7712,Htg_StPt_Sch_EZ!$C$3:$I$3,0)),"F","C")</f>
        <v>20.555555555555554</v>
      </c>
      <c r="I7712" s="34">
        <f>CONVERT(INDEX(Htg_StPt_Sch_EZ!$C$31:$I$54,MATCH(Schedules_8760!$C7712,Htg_StPt_Sch_EZ!$B$31:$B$54,0),MATCH(Schedules_8760!$F7712,Htg_StPt_Sch_EZ!$C$30:$I$30,0)),"F","C")</f>
        <v>19.444444444444443</v>
      </c>
      <c r="J7712" s="34">
        <f>CONVERT(INDEX(Clg_StPt_Sch_EZ!$C$4:$I$27,MATCH(Schedules_8760!$C7712,Clg_StPt_Sch_EZ!$B$4:$B$27,0),MATCH(Schedules_8760!$F7712,Clg_StPt_Sch_EZ!$C$3:$I$3,0)),"F","C")</f>
        <v>25.555555555555554</v>
      </c>
      <c r="K7712" s="34">
        <f>CONVERT(INDEX(Clg_StPt_Sch_EZ!$C$31:$I$54,MATCH(Schedules_8760!$C7712,Clg_StPt_Sch_EZ!$B$31:$B$54,0),MATCH(Schedules_8760!$F7712,Clg_StPt_Sch_EZ!$C$30:$I$30,0)),"F","C")</f>
        <v>28.333333333333332</v>
      </c>
      <c r="L7712" s="34">
        <f>CONVERT(INDEX(DHW_StPt_Sch_EZ!$C$4:$I$27,MATCH(Schedules_8760!$C7712,DHW_StPt_Sch_EZ!$B$4:$B$27,0),MATCH(Schedules_8760!$F7712,DHW_StPt_Sch_EZ!$C$3:$I$3,0)),"F","C")</f>
        <v>53.333333333333329</v>
      </c>
      <c r="M7712" s="34">
        <f>CONVERT(INDEX(DHW_StPt_Sch_EZ!$C$31:$I$54,MATCH(Schedules_8760!$C7712,DHW_StPt_Sch_EZ!$B$31:$B$54,0),MATCH(Schedules_8760!$F7712,DHW_StPt_Sch_EZ!$C$30:$I$30,0)),"F","C")</f>
        <v>53.333333333333329</v>
      </c>
      <c r="N7712" s="12"/>
      <c r="O7712" s="12"/>
      <c r="P7712" s="12"/>
    </row>
    <row r="7713" spans="1:16" x14ac:dyDescent="0.25">
      <c r="A7713" s="35">
        <v>7712</v>
      </c>
      <c r="B7713" s="89">
        <v>322.29166666666669</v>
      </c>
      <c r="C7713" s="35">
        <f t="shared" si="600"/>
        <v>8</v>
      </c>
      <c r="D7713" s="35">
        <f t="shared" si="603"/>
        <v>322</v>
      </c>
      <c r="E7713" s="35">
        <f t="shared" si="604"/>
        <v>7</v>
      </c>
      <c r="F7713" s="35" t="str">
        <f t="shared" si="601"/>
        <v>Saturday</v>
      </c>
      <c r="G7713" s="35">
        <f t="shared" si="602"/>
        <v>11</v>
      </c>
      <c r="H7713" s="34">
        <f>CONVERT(INDEX(Htg_StPt_Sch_EZ!$C$4:$I$27,MATCH(Schedules_8760!$C7713,Htg_StPt_Sch_EZ!$B$4:$B$27,0),MATCH(Schedules_8760!$F7713,Htg_StPt_Sch_EZ!$C$3:$I$3,0)),"F","C")</f>
        <v>20.555555555555554</v>
      </c>
      <c r="I7713" s="34">
        <f>CONVERT(INDEX(Htg_StPt_Sch_EZ!$C$31:$I$54,MATCH(Schedules_8760!$C7713,Htg_StPt_Sch_EZ!$B$31:$B$54,0),MATCH(Schedules_8760!$F7713,Htg_StPt_Sch_EZ!$C$30:$I$30,0)),"F","C")</f>
        <v>19.444444444444443</v>
      </c>
      <c r="J7713" s="34">
        <f>CONVERT(INDEX(Clg_StPt_Sch_EZ!$C$4:$I$27,MATCH(Schedules_8760!$C7713,Clg_StPt_Sch_EZ!$B$4:$B$27,0),MATCH(Schedules_8760!$F7713,Clg_StPt_Sch_EZ!$C$3:$I$3,0)),"F","C")</f>
        <v>25.555555555555554</v>
      </c>
      <c r="K7713" s="34">
        <f>CONVERT(INDEX(Clg_StPt_Sch_EZ!$C$31:$I$54,MATCH(Schedules_8760!$C7713,Clg_StPt_Sch_EZ!$B$31:$B$54,0),MATCH(Schedules_8760!$F7713,Clg_StPt_Sch_EZ!$C$30:$I$30,0)),"F","C")</f>
        <v>25</v>
      </c>
      <c r="L7713" s="34">
        <f>CONVERT(INDEX(DHW_StPt_Sch_EZ!$C$4:$I$27,MATCH(Schedules_8760!$C7713,DHW_StPt_Sch_EZ!$B$4:$B$27,0),MATCH(Schedules_8760!$F7713,DHW_StPt_Sch_EZ!$C$3:$I$3,0)),"F","C")</f>
        <v>53.333333333333329</v>
      </c>
      <c r="M7713" s="34">
        <f>CONVERT(INDEX(DHW_StPt_Sch_EZ!$C$31:$I$54,MATCH(Schedules_8760!$C7713,DHW_StPt_Sch_EZ!$B$31:$B$54,0),MATCH(Schedules_8760!$F7713,DHW_StPt_Sch_EZ!$C$30:$I$30,0)),"F","C")</f>
        <v>53.333333333333329</v>
      </c>
      <c r="N7713" s="12"/>
      <c r="O7713" s="12"/>
      <c r="P7713" s="12"/>
    </row>
    <row r="7714" spans="1:16" x14ac:dyDescent="0.25">
      <c r="A7714" s="35">
        <v>7713</v>
      </c>
      <c r="B7714" s="89">
        <v>322.33333333333331</v>
      </c>
      <c r="C7714" s="35">
        <f t="shared" si="600"/>
        <v>9</v>
      </c>
      <c r="D7714" s="35">
        <f t="shared" si="603"/>
        <v>322</v>
      </c>
      <c r="E7714" s="35">
        <f t="shared" si="604"/>
        <v>7</v>
      </c>
      <c r="F7714" s="35" t="str">
        <f t="shared" si="601"/>
        <v>Saturday</v>
      </c>
      <c r="G7714" s="35">
        <f t="shared" si="602"/>
        <v>11</v>
      </c>
      <c r="H7714" s="34">
        <f>CONVERT(INDEX(Htg_StPt_Sch_EZ!$C$4:$I$27,MATCH(Schedules_8760!$C7714,Htg_StPt_Sch_EZ!$B$4:$B$27,0),MATCH(Schedules_8760!$F7714,Htg_StPt_Sch_EZ!$C$3:$I$3,0)),"F","C")</f>
        <v>20.555555555555554</v>
      </c>
      <c r="I7714" s="34">
        <f>CONVERT(INDEX(Htg_StPt_Sch_EZ!$C$31:$I$54,MATCH(Schedules_8760!$C7714,Htg_StPt_Sch_EZ!$B$31:$B$54,0),MATCH(Schedules_8760!$F7714,Htg_StPt_Sch_EZ!$C$30:$I$30,0)),"F","C")</f>
        <v>19.444444444444443</v>
      </c>
      <c r="J7714" s="34">
        <f>CONVERT(INDEX(Clg_StPt_Sch_EZ!$C$4:$I$27,MATCH(Schedules_8760!$C7714,Clg_StPt_Sch_EZ!$B$4:$B$27,0),MATCH(Schedules_8760!$F7714,Clg_StPt_Sch_EZ!$C$3:$I$3,0)),"F","C")</f>
        <v>25.555555555555554</v>
      </c>
      <c r="K7714" s="34">
        <f>CONVERT(INDEX(Clg_StPt_Sch_EZ!$C$31:$I$54,MATCH(Schedules_8760!$C7714,Clg_StPt_Sch_EZ!$B$31:$B$54,0),MATCH(Schedules_8760!$F7714,Clg_StPt_Sch_EZ!$C$30:$I$30,0)),"F","C")</f>
        <v>25</v>
      </c>
      <c r="L7714" s="34">
        <f>CONVERT(INDEX(DHW_StPt_Sch_EZ!$C$4:$I$27,MATCH(Schedules_8760!$C7714,DHW_StPt_Sch_EZ!$B$4:$B$27,0),MATCH(Schedules_8760!$F7714,DHW_StPt_Sch_EZ!$C$3:$I$3,0)),"F","C")</f>
        <v>53.333333333333329</v>
      </c>
      <c r="M7714" s="34">
        <f>CONVERT(INDEX(DHW_StPt_Sch_EZ!$C$31:$I$54,MATCH(Schedules_8760!$C7714,DHW_StPt_Sch_EZ!$B$31:$B$54,0),MATCH(Schedules_8760!$F7714,DHW_StPt_Sch_EZ!$C$30:$I$30,0)),"F","C")</f>
        <v>53.333333333333329</v>
      </c>
      <c r="N7714" s="12"/>
      <c r="O7714" s="12"/>
      <c r="P7714" s="12"/>
    </row>
    <row r="7715" spans="1:16" x14ac:dyDescent="0.25">
      <c r="A7715" s="35">
        <v>7714</v>
      </c>
      <c r="B7715" s="89">
        <v>322.375</v>
      </c>
      <c r="C7715" s="35">
        <f t="shared" si="600"/>
        <v>10</v>
      </c>
      <c r="D7715" s="35">
        <f t="shared" si="603"/>
        <v>322</v>
      </c>
      <c r="E7715" s="35">
        <f t="shared" si="604"/>
        <v>7</v>
      </c>
      <c r="F7715" s="35" t="str">
        <f t="shared" si="601"/>
        <v>Saturday</v>
      </c>
      <c r="G7715" s="35">
        <f t="shared" si="602"/>
        <v>11</v>
      </c>
      <c r="H7715" s="34">
        <f>CONVERT(INDEX(Htg_StPt_Sch_EZ!$C$4:$I$27,MATCH(Schedules_8760!$C7715,Htg_StPt_Sch_EZ!$B$4:$B$27,0),MATCH(Schedules_8760!$F7715,Htg_StPt_Sch_EZ!$C$3:$I$3,0)),"F","C")</f>
        <v>20.555555555555554</v>
      </c>
      <c r="I7715" s="34">
        <f>CONVERT(INDEX(Htg_StPt_Sch_EZ!$C$31:$I$54,MATCH(Schedules_8760!$C7715,Htg_StPt_Sch_EZ!$B$31:$B$54,0),MATCH(Schedules_8760!$F7715,Htg_StPt_Sch_EZ!$C$30:$I$30,0)),"F","C")</f>
        <v>19.444444444444443</v>
      </c>
      <c r="J7715" s="34">
        <f>CONVERT(INDEX(Clg_StPt_Sch_EZ!$C$4:$I$27,MATCH(Schedules_8760!$C7715,Clg_StPt_Sch_EZ!$B$4:$B$27,0),MATCH(Schedules_8760!$F7715,Clg_StPt_Sch_EZ!$C$3:$I$3,0)),"F","C")</f>
        <v>25.555555555555554</v>
      </c>
      <c r="K7715" s="34">
        <f>CONVERT(INDEX(Clg_StPt_Sch_EZ!$C$31:$I$54,MATCH(Schedules_8760!$C7715,Clg_StPt_Sch_EZ!$B$31:$B$54,0),MATCH(Schedules_8760!$F7715,Clg_StPt_Sch_EZ!$C$30:$I$30,0)),"F","C")</f>
        <v>25</v>
      </c>
      <c r="L7715" s="34">
        <f>CONVERT(INDEX(DHW_StPt_Sch_EZ!$C$4:$I$27,MATCH(Schedules_8760!$C7715,DHW_StPt_Sch_EZ!$B$4:$B$27,0),MATCH(Schedules_8760!$F7715,DHW_StPt_Sch_EZ!$C$3:$I$3,0)),"F","C")</f>
        <v>53.333333333333329</v>
      </c>
      <c r="M7715" s="34">
        <f>CONVERT(INDEX(DHW_StPt_Sch_EZ!$C$31:$I$54,MATCH(Schedules_8760!$C7715,DHW_StPt_Sch_EZ!$B$31:$B$54,0),MATCH(Schedules_8760!$F7715,DHW_StPt_Sch_EZ!$C$30:$I$30,0)),"F","C")</f>
        <v>53.333333333333329</v>
      </c>
      <c r="N7715" s="12"/>
      <c r="O7715" s="12"/>
      <c r="P7715" s="12"/>
    </row>
    <row r="7716" spans="1:16" x14ac:dyDescent="0.25">
      <c r="A7716" s="35">
        <v>7715</v>
      </c>
      <c r="B7716" s="89">
        <v>322.41666666666669</v>
      </c>
      <c r="C7716" s="35">
        <f t="shared" si="600"/>
        <v>11</v>
      </c>
      <c r="D7716" s="35">
        <f t="shared" si="603"/>
        <v>322</v>
      </c>
      <c r="E7716" s="35">
        <f t="shared" si="604"/>
        <v>7</v>
      </c>
      <c r="F7716" s="35" t="str">
        <f t="shared" si="601"/>
        <v>Saturday</v>
      </c>
      <c r="G7716" s="35">
        <f t="shared" si="602"/>
        <v>11</v>
      </c>
      <c r="H7716" s="34">
        <f>CONVERT(INDEX(Htg_StPt_Sch_EZ!$C$4:$I$27,MATCH(Schedules_8760!$C7716,Htg_StPt_Sch_EZ!$B$4:$B$27,0),MATCH(Schedules_8760!$F7716,Htg_StPt_Sch_EZ!$C$3:$I$3,0)),"F","C")</f>
        <v>20.555555555555554</v>
      </c>
      <c r="I7716" s="34">
        <f>CONVERT(INDEX(Htg_StPt_Sch_EZ!$C$31:$I$54,MATCH(Schedules_8760!$C7716,Htg_StPt_Sch_EZ!$B$31:$B$54,0),MATCH(Schedules_8760!$F7716,Htg_StPt_Sch_EZ!$C$30:$I$30,0)),"F","C")</f>
        <v>19.444444444444443</v>
      </c>
      <c r="J7716" s="34">
        <f>CONVERT(INDEX(Clg_StPt_Sch_EZ!$C$4:$I$27,MATCH(Schedules_8760!$C7716,Clg_StPt_Sch_EZ!$B$4:$B$27,0),MATCH(Schedules_8760!$F7716,Clg_StPt_Sch_EZ!$C$3:$I$3,0)),"F","C")</f>
        <v>25.555555555555554</v>
      </c>
      <c r="K7716" s="34">
        <f>CONVERT(INDEX(Clg_StPt_Sch_EZ!$C$31:$I$54,MATCH(Schedules_8760!$C7716,Clg_StPt_Sch_EZ!$B$31:$B$54,0),MATCH(Schedules_8760!$F7716,Clg_StPt_Sch_EZ!$C$30:$I$30,0)),"F","C")</f>
        <v>25</v>
      </c>
      <c r="L7716" s="34">
        <f>CONVERT(INDEX(DHW_StPt_Sch_EZ!$C$4:$I$27,MATCH(Schedules_8760!$C7716,DHW_StPt_Sch_EZ!$B$4:$B$27,0),MATCH(Schedules_8760!$F7716,DHW_StPt_Sch_EZ!$C$3:$I$3,0)),"F","C")</f>
        <v>53.333333333333329</v>
      </c>
      <c r="M7716" s="34">
        <f>CONVERT(INDEX(DHW_StPt_Sch_EZ!$C$31:$I$54,MATCH(Schedules_8760!$C7716,DHW_StPt_Sch_EZ!$B$31:$B$54,0),MATCH(Schedules_8760!$F7716,DHW_StPt_Sch_EZ!$C$30:$I$30,0)),"F","C")</f>
        <v>53.333333333333329</v>
      </c>
      <c r="N7716" s="12"/>
      <c r="O7716" s="12"/>
      <c r="P7716" s="12"/>
    </row>
    <row r="7717" spans="1:16" x14ac:dyDescent="0.25">
      <c r="A7717" s="35">
        <v>7716</v>
      </c>
      <c r="B7717" s="89">
        <v>322.45833333333331</v>
      </c>
      <c r="C7717" s="35">
        <f t="shared" si="600"/>
        <v>12</v>
      </c>
      <c r="D7717" s="35">
        <f t="shared" si="603"/>
        <v>322</v>
      </c>
      <c r="E7717" s="35">
        <f t="shared" si="604"/>
        <v>7</v>
      </c>
      <c r="F7717" s="35" t="str">
        <f t="shared" si="601"/>
        <v>Saturday</v>
      </c>
      <c r="G7717" s="35">
        <f t="shared" si="602"/>
        <v>11</v>
      </c>
      <c r="H7717" s="34">
        <f>CONVERT(INDEX(Htg_StPt_Sch_EZ!$C$4:$I$27,MATCH(Schedules_8760!$C7717,Htg_StPt_Sch_EZ!$B$4:$B$27,0),MATCH(Schedules_8760!$F7717,Htg_StPt_Sch_EZ!$C$3:$I$3,0)),"F","C")</f>
        <v>20.555555555555554</v>
      </c>
      <c r="I7717" s="34">
        <f>CONVERT(INDEX(Htg_StPt_Sch_EZ!$C$31:$I$54,MATCH(Schedules_8760!$C7717,Htg_StPt_Sch_EZ!$B$31:$B$54,0),MATCH(Schedules_8760!$F7717,Htg_StPt_Sch_EZ!$C$30:$I$30,0)),"F","C")</f>
        <v>19.444444444444443</v>
      </c>
      <c r="J7717" s="34">
        <f>CONVERT(INDEX(Clg_StPt_Sch_EZ!$C$4:$I$27,MATCH(Schedules_8760!$C7717,Clg_StPt_Sch_EZ!$B$4:$B$27,0),MATCH(Schedules_8760!$F7717,Clg_StPt_Sch_EZ!$C$3:$I$3,0)),"F","C")</f>
        <v>25.555555555555554</v>
      </c>
      <c r="K7717" s="34">
        <f>CONVERT(INDEX(Clg_StPt_Sch_EZ!$C$31:$I$54,MATCH(Schedules_8760!$C7717,Clg_StPt_Sch_EZ!$B$31:$B$54,0),MATCH(Schedules_8760!$F7717,Clg_StPt_Sch_EZ!$C$30:$I$30,0)),"F","C")</f>
        <v>25</v>
      </c>
      <c r="L7717" s="34">
        <f>CONVERT(INDEX(DHW_StPt_Sch_EZ!$C$4:$I$27,MATCH(Schedules_8760!$C7717,DHW_StPt_Sch_EZ!$B$4:$B$27,0),MATCH(Schedules_8760!$F7717,DHW_StPt_Sch_EZ!$C$3:$I$3,0)),"F","C")</f>
        <v>53.333333333333329</v>
      </c>
      <c r="M7717" s="34">
        <f>CONVERT(INDEX(DHW_StPt_Sch_EZ!$C$31:$I$54,MATCH(Schedules_8760!$C7717,DHW_StPt_Sch_EZ!$B$31:$B$54,0),MATCH(Schedules_8760!$F7717,DHW_StPt_Sch_EZ!$C$30:$I$30,0)),"F","C")</f>
        <v>53.333333333333329</v>
      </c>
      <c r="N7717" s="12"/>
      <c r="O7717" s="12"/>
      <c r="P7717" s="12"/>
    </row>
    <row r="7718" spans="1:16" x14ac:dyDescent="0.25">
      <c r="A7718" s="35">
        <v>7717</v>
      </c>
      <c r="B7718" s="89">
        <v>322.5</v>
      </c>
      <c r="C7718" s="35">
        <f t="shared" si="600"/>
        <v>13</v>
      </c>
      <c r="D7718" s="35">
        <f t="shared" si="603"/>
        <v>322</v>
      </c>
      <c r="E7718" s="35">
        <f t="shared" si="604"/>
        <v>7</v>
      </c>
      <c r="F7718" s="35" t="str">
        <f t="shared" si="601"/>
        <v>Saturday</v>
      </c>
      <c r="G7718" s="35">
        <f t="shared" si="602"/>
        <v>11</v>
      </c>
      <c r="H7718" s="34">
        <f>CONVERT(INDEX(Htg_StPt_Sch_EZ!$C$4:$I$27,MATCH(Schedules_8760!$C7718,Htg_StPt_Sch_EZ!$B$4:$B$27,0),MATCH(Schedules_8760!$F7718,Htg_StPt_Sch_EZ!$C$3:$I$3,0)),"F","C")</f>
        <v>20.555555555555554</v>
      </c>
      <c r="I7718" s="34">
        <f>CONVERT(INDEX(Htg_StPt_Sch_EZ!$C$31:$I$54,MATCH(Schedules_8760!$C7718,Htg_StPt_Sch_EZ!$B$31:$B$54,0),MATCH(Schedules_8760!$F7718,Htg_StPt_Sch_EZ!$C$30:$I$30,0)),"F","C")</f>
        <v>19.444444444444443</v>
      </c>
      <c r="J7718" s="34">
        <f>CONVERT(INDEX(Clg_StPt_Sch_EZ!$C$4:$I$27,MATCH(Schedules_8760!$C7718,Clg_StPt_Sch_EZ!$B$4:$B$27,0),MATCH(Schedules_8760!$F7718,Clg_StPt_Sch_EZ!$C$3:$I$3,0)),"F","C")</f>
        <v>25.555555555555554</v>
      </c>
      <c r="K7718" s="34">
        <f>CONVERT(INDEX(Clg_StPt_Sch_EZ!$C$31:$I$54,MATCH(Schedules_8760!$C7718,Clg_StPt_Sch_EZ!$B$31:$B$54,0),MATCH(Schedules_8760!$F7718,Clg_StPt_Sch_EZ!$C$30:$I$30,0)),"F","C")</f>
        <v>25</v>
      </c>
      <c r="L7718" s="34">
        <f>CONVERT(INDEX(DHW_StPt_Sch_EZ!$C$4:$I$27,MATCH(Schedules_8760!$C7718,DHW_StPt_Sch_EZ!$B$4:$B$27,0),MATCH(Schedules_8760!$F7718,DHW_StPt_Sch_EZ!$C$3:$I$3,0)),"F","C")</f>
        <v>53.333333333333329</v>
      </c>
      <c r="M7718" s="34">
        <f>CONVERT(INDEX(DHW_StPt_Sch_EZ!$C$31:$I$54,MATCH(Schedules_8760!$C7718,DHW_StPt_Sch_EZ!$B$31:$B$54,0),MATCH(Schedules_8760!$F7718,DHW_StPt_Sch_EZ!$C$30:$I$30,0)),"F","C")</f>
        <v>53.333333333333329</v>
      </c>
      <c r="N7718" s="12"/>
      <c r="O7718" s="12"/>
      <c r="P7718" s="12"/>
    </row>
    <row r="7719" spans="1:16" x14ac:dyDescent="0.25">
      <c r="A7719" s="35">
        <v>7718</v>
      </c>
      <c r="B7719" s="89">
        <v>322.54166666666669</v>
      </c>
      <c r="C7719" s="35">
        <f t="shared" si="600"/>
        <v>14</v>
      </c>
      <c r="D7719" s="35">
        <f t="shared" si="603"/>
        <v>322</v>
      </c>
      <c r="E7719" s="35">
        <f t="shared" si="604"/>
        <v>7</v>
      </c>
      <c r="F7719" s="35" t="str">
        <f t="shared" si="601"/>
        <v>Saturday</v>
      </c>
      <c r="G7719" s="35">
        <f t="shared" si="602"/>
        <v>11</v>
      </c>
      <c r="H7719" s="34">
        <f>CONVERT(INDEX(Htg_StPt_Sch_EZ!$C$4:$I$27,MATCH(Schedules_8760!$C7719,Htg_StPt_Sch_EZ!$B$4:$B$27,0),MATCH(Schedules_8760!$F7719,Htg_StPt_Sch_EZ!$C$3:$I$3,0)),"F","C")</f>
        <v>20.555555555555554</v>
      </c>
      <c r="I7719" s="34">
        <f>CONVERT(INDEX(Htg_StPt_Sch_EZ!$C$31:$I$54,MATCH(Schedules_8760!$C7719,Htg_StPt_Sch_EZ!$B$31:$B$54,0),MATCH(Schedules_8760!$F7719,Htg_StPt_Sch_EZ!$C$30:$I$30,0)),"F","C")</f>
        <v>19.444444444444443</v>
      </c>
      <c r="J7719" s="34">
        <f>CONVERT(INDEX(Clg_StPt_Sch_EZ!$C$4:$I$27,MATCH(Schedules_8760!$C7719,Clg_StPt_Sch_EZ!$B$4:$B$27,0),MATCH(Schedules_8760!$F7719,Clg_StPt_Sch_EZ!$C$3:$I$3,0)),"F","C")</f>
        <v>25.555555555555554</v>
      </c>
      <c r="K7719" s="34">
        <f>CONVERT(INDEX(Clg_StPt_Sch_EZ!$C$31:$I$54,MATCH(Schedules_8760!$C7719,Clg_StPt_Sch_EZ!$B$31:$B$54,0),MATCH(Schedules_8760!$F7719,Clg_StPt_Sch_EZ!$C$30:$I$30,0)),"F","C")</f>
        <v>25</v>
      </c>
      <c r="L7719" s="34">
        <f>CONVERT(INDEX(DHW_StPt_Sch_EZ!$C$4:$I$27,MATCH(Schedules_8760!$C7719,DHW_StPt_Sch_EZ!$B$4:$B$27,0),MATCH(Schedules_8760!$F7719,DHW_StPt_Sch_EZ!$C$3:$I$3,0)),"F","C")</f>
        <v>53.333333333333329</v>
      </c>
      <c r="M7719" s="34">
        <f>CONVERT(INDEX(DHW_StPt_Sch_EZ!$C$31:$I$54,MATCH(Schedules_8760!$C7719,DHW_StPt_Sch_EZ!$B$31:$B$54,0),MATCH(Schedules_8760!$F7719,DHW_StPt_Sch_EZ!$C$30:$I$30,0)),"F","C")</f>
        <v>53.333333333333329</v>
      </c>
      <c r="N7719" s="12"/>
      <c r="O7719" s="12"/>
      <c r="P7719" s="12"/>
    </row>
    <row r="7720" spans="1:16" x14ac:dyDescent="0.25">
      <c r="A7720" s="35">
        <v>7719</v>
      </c>
      <c r="B7720" s="89">
        <v>322.58333333333331</v>
      </c>
      <c r="C7720" s="35">
        <f t="shared" si="600"/>
        <v>15</v>
      </c>
      <c r="D7720" s="35">
        <f t="shared" si="603"/>
        <v>322</v>
      </c>
      <c r="E7720" s="35">
        <f t="shared" si="604"/>
        <v>7</v>
      </c>
      <c r="F7720" s="35" t="str">
        <f t="shared" si="601"/>
        <v>Saturday</v>
      </c>
      <c r="G7720" s="35">
        <f t="shared" si="602"/>
        <v>11</v>
      </c>
      <c r="H7720" s="34">
        <f>CONVERT(INDEX(Htg_StPt_Sch_EZ!$C$4:$I$27,MATCH(Schedules_8760!$C7720,Htg_StPt_Sch_EZ!$B$4:$B$27,0),MATCH(Schedules_8760!$F7720,Htg_StPt_Sch_EZ!$C$3:$I$3,0)),"F","C")</f>
        <v>20.555555555555554</v>
      </c>
      <c r="I7720" s="34">
        <f>CONVERT(INDEX(Htg_StPt_Sch_EZ!$C$31:$I$54,MATCH(Schedules_8760!$C7720,Htg_StPt_Sch_EZ!$B$31:$B$54,0),MATCH(Schedules_8760!$F7720,Htg_StPt_Sch_EZ!$C$30:$I$30,0)),"F","C")</f>
        <v>21.111111111111111</v>
      </c>
      <c r="J7720" s="34">
        <f>CONVERT(INDEX(Clg_StPt_Sch_EZ!$C$4:$I$27,MATCH(Schedules_8760!$C7720,Clg_StPt_Sch_EZ!$B$4:$B$27,0),MATCH(Schedules_8760!$F7720,Clg_StPt_Sch_EZ!$C$3:$I$3,0)),"F","C")</f>
        <v>25.555555555555554</v>
      </c>
      <c r="K7720" s="34">
        <f>CONVERT(INDEX(Clg_StPt_Sch_EZ!$C$31:$I$54,MATCH(Schedules_8760!$C7720,Clg_StPt_Sch_EZ!$B$31:$B$54,0),MATCH(Schedules_8760!$F7720,Clg_StPt_Sch_EZ!$C$30:$I$30,0)),"F","C")</f>
        <v>25</v>
      </c>
      <c r="L7720" s="34">
        <f>CONVERT(INDEX(DHW_StPt_Sch_EZ!$C$4:$I$27,MATCH(Schedules_8760!$C7720,DHW_StPt_Sch_EZ!$B$4:$B$27,0),MATCH(Schedules_8760!$F7720,DHW_StPt_Sch_EZ!$C$3:$I$3,0)),"F","C")</f>
        <v>53.333333333333329</v>
      </c>
      <c r="M7720" s="34">
        <f>CONVERT(INDEX(DHW_StPt_Sch_EZ!$C$31:$I$54,MATCH(Schedules_8760!$C7720,DHW_StPt_Sch_EZ!$B$31:$B$54,0),MATCH(Schedules_8760!$F7720,DHW_StPt_Sch_EZ!$C$30:$I$30,0)),"F","C")</f>
        <v>53.333333333333329</v>
      </c>
      <c r="N7720" s="12"/>
      <c r="O7720" s="12"/>
      <c r="P7720" s="12"/>
    </row>
    <row r="7721" spans="1:16" x14ac:dyDescent="0.25">
      <c r="A7721" s="35">
        <v>7720</v>
      </c>
      <c r="B7721" s="89">
        <v>322.625</v>
      </c>
      <c r="C7721" s="35">
        <f t="shared" si="600"/>
        <v>16</v>
      </c>
      <c r="D7721" s="35">
        <f t="shared" si="603"/>
        <v>322</v>
      </c>
      <c r="E7721" s="35">
        <f t="shared" si="604"/>
        <v>7</v>
      </c>
      <c r="F7721" s="35" t="str">
        <f t="shared" si="601"/>
        <v>Saturday</v>
      </c>
      <c r="G7721" s="35">
        <f t="shared" si="602"/>
        <v>11</v>
      </c>
      <c r="H7721" s="34">
        <f>CONVERT(INDEX(Htg_StPt_Sch_EZ!$C$4:$I$27,MATCH(Schedules_8760!$C7721,Htg_StPt_Sch_EZ!$B$4:$B$27,0),MATCH(Schedules_8760!$F7721,Htg_StPt_Sch_EZ!$C$3:$I$3,0)),"F","C")</f>
        <v>20.555555555555554</v>
      </c>
      <c r="I7721" s="34">
        <f>CONVERT(INDEX(Htg_StPt_Sch_EZ!$C$31:$I$54,MATCH(Schedules_8760!$C7721,Htg_StPt_Sch_EZ!$B$31:$B$54,0),MATCH(Schedules_8760!$F7721,Htg_StPt_Sch_EZ!$C$30:$I$30,0)),"F","C")</f>
        <v>21.111111111111111</v>
      </c>
      <c r="J7721" s="34">
        <f>CONVERT(INDEX(Clg_StPt_Sch_EZ!$C$4:$I$27,MATCH(Schedules_8760!$C7721,Clg_StPt_Sch_EZ!$B$4:$B$27,0),MATCH(Schedules_8760!$F7721,Clg_StPt_Sch_EZ!$C$3:$I$3,0)),"F","C")</f>
        <v>25.555555555555554</v>
      </c>
      <c r="K7721" s="34">
        <f>CONVERT(INDEX(Clg_StPt_Sch_EZ!$C$31:$I$54,MATCH(Schedules_8760!$C7721,Clg_StPt_Sch_EZ!$B$31:$B$54,0),MATCH(Schedules_8760!$F7721,Clg_StPt_Sch_EZ!$C$30:$I$30,0)),"F","C")</f>
        <v>25</v>
      </c>
      <c r="L7721" s="34">
        <f>CONVERT(INDEX(DHW_StPt_Sch_EZ!$C$4:$I$27,MATCH(Schedules_8760!$C7721,DHW_StPt_Sch_EZ!$B$4:$B$27,0),MATCH(Schedules_8760!$F7721,DHW_StPt_Sch_EZ!$C$3:$I$3,0)),"F","C")</f>
        <v>53.333333333333329</v>
      </c>
      <c r="M7721" s="34">
        <f>CONVERT(INDEX(DHW_StPt_Sch_EZ!$C$31:$I$54,MATCH(Schedules_8760!$C7721,DHW_StPt_Sch_EZ!$B$31:$B$54,0),MATCH(Schedules_8760!$F7721,DHW_StPt_Sch_EZ!$C$30:$I$30,0)),"F","C")</f>
        <v>53.333333333333329</v>
      </c>
      <c r="N7721" s="12"/>
      <c r="O7721" s="12"/>
      <c r="P7721" s="12"/>
    </row>
    <row r="7722" spans="1:16" x14ac:dyDescent="0.25">
      <c r="A7722" s="35">
        <v>7721</v>
      </c>
      <c r="B7722" s="89">
        <v>322.66666666666669</v>
      </c>
      <c r="C7722" s="35">
        <f t="shared" si="600"/>
        <v>17</v>
      </c>
      <c r="D7722" s="35">
        <f t="shared" si="603"/>
        <v>322</v>
      </c>
      <c r="E7722" s="35">
        <f t="shared" si="604"/>
        <v>7</v>
      </c>
      <c r="F7722" s="35" t="str">
        <f t="shared" si="601"/>
        <v>Saturday</v>
      </c>
      <c r="G7722" s="35">
        <f t="shared" si="602"/>
        <v>11</v>
      </c>
      <c r="H7722" s="34">
        <f>CONVERT(INDEX(Htg_StPt_Sch_EZ!$C$4:$I$27,MATCH(Schedules_8760!$C7722,Htg_StPt_Sch_EZ!$B$4:$B$27,0),MATCH(Schedules_8760!$F7722,Htg_StPt_Sch_EZ!$C$3:$I$3,0)),"F","C")</f>
        <v>20.555555555555554</v>
      </c>
      <c r="I7722" s="34">
        <f>CONVERT(INDEX(Htg_StPt_Sch_EZ!$C$31:$I$54,MATCH(Schedules_8760!$C7722,Htg_StPt_Sch_EZ!$B$31:$B$54,0),MATCH(Schedules_8760!$F7722,Htg_StPt_Sch_EZ!$C$30:$I$30,0)),"F","C")</f>
        <v>17.777777777777779</v>
      </c>
      <c r="J7722" s="34">
        <f>CONVERT(INDEX(Clg_StPt_Sch_EZ!$C$4:$I$27,MATCH(Schedules_8760!$C7722,Clg_StPt_Sch_EZ!$B$4:$B$27,0),MATCH(Schedules_8760!$F7722,Clg_StPt_Sch_EZ!$C$3:$I$3,0)),"F","C")</f>
        <v>25.555555555555554</v>
      </c>
      <c r="K7722" s="34">
        <f>CONVERT(INDEX(Clg_StPt_Sch_EZ!$C$31:$I$54,MATCH(Schedules_8760!$C7722,Clg_StPt_Sch_EZ!$B$31:$B$54,0),MATCH(Schedules_8760!$F7722,Clg_StPt_Sch_EZ!$C$30:$I$30,0)),"F","C")</f>
        <v>25</v>
      </c>
      <c r="L7722" s="34">
        <f>CONVERT(INDEX(DHW_StPt_Sch_EZ!$C$4:$I$27,MATCH(Schedules_8760!$C7722,DHW_StPt_Sch_EZ!$B$4:$B$27,0),MATCH(Schedules_8760!$F7722,DHW_StPt_Sch_EZ!$C$3:$I$3,0)),"F","C")</f>
        <v>53.333333333333329</v>
      </c>
      <c r="M7722" s="34">
        <f>CONVERT(INDEX(DHW_StPt_Sch_EZ!$C$31:$I$54,MATCH(Schedules_8760!$C7722,DHW_StPt_Sch_EZ!$B$31:$B$54,0),MATCH(Schedules_8760!$F7722,DHW_StPt_Sch_EZ!$C$30:$I$30,0)),"F","C")</f>
        <v>53.333333333333329</v>
      </c>
      <c r="N7722" s="12"/>
      <c r="O7722" s="12"/>
      <c r="P7722" s="12"/>
    </row>
    <row r="7723" spans="1:16" x14ac:dyDescent="0.25">
      <c r="A7723" s="35">
        <v>7722</v>
      </c>
      <c r="B7723" s="89">
        <v>322.70833333333331</v>
      </c>
      <c r="C7723" s="35">
        <f t="shared" si="600"/>
        <v>18</v>
      </c>
      <c r="D7723" s="35">
        <f t="shared" si="603"/>
        <v>322</v>
      </c>
      <c r="E7723" s="35">
        <f t="shared" si="604"/>
        <v>7</v>
      </c>
      <c r="F7723" s="35" t="str">
        <f t="shared" si="601"/>
        <v>Saturday</v>
      </c>
      <c r="G7723" s="35">
        <f t="shared" si="602"/>
        <v>11</v>
      </c>
      <c r="H7723" s="34">
        <f>CONVERT(INDEX(Htg_StPt_Sch_EZ!$C$4:$I$27,MATCH(Schedules_8760!$C7723,Htg_StPt_Sch_EZ!$B$4:$B$27,0),MATCH(Schedules_8760!$F7723,Htg_StPt_Sch_EZ!$C$3:$I$3,0)),"F","C")</f>
        <v>20.555555555555554</v>
      </c>
      <c r="I7723" s="34">
        <f>CONVERT(INDEX(Htg_StPt_Sch_EZ!$C$31:$I$54,MATCH(Schedules_8760!$C7723,Htg_StPt_Sch_EZ!$B$31:$B$54,0),MATCH(Schedules_8760!$F7723,Htg_StPt_Sch_EZ!$C$30:$I$30,0)),"F","C")</f>
        <v>17.777777777777779</v>
      </c>
      <c r="J7723" s="34">
        <f>CONVERT(INDEX(Clg_StPt_Sch_EZ!$C$4:$I$27,MATCH(Schedules_8760!$C7723,Clg_StPt_Sch_EZ!$B$4:$B$27,0),MATCH(Schedules_8760!$F7723,Clg_StPt_Sch_EZ!$C$3:$I$3,0)),"F","C")</f>
        <v>25.555555555555554</v>
      </c>
      <c r="K7723" s="34">
        <f>CONVERT(INDEX(Clg_StPt_Sch_EZ!$C$31:$I$54,MATCH(Schedules_8760!$C7723,Clg_StPt_Sch_EZ!$B$31:$B$54,0),MATCH(Schedules_8760!$F7723,Clg_StPt_Sch_EZ!$C$30:$I$30,0)),"F","C")</f>
        <v>28.333333333333332</v>
      </c>
      <c r="L7723" s="34">
        <f>CONVERT(INDEX(DHW_StPt_Sch_EZ!$C$4:$I$27,MATCH(Schedules_8760!$C7723,DHW_StPt_Sch_EZ!$B$4:$B$27,0),MATCH(Schedules_8760!$F7723,DHW_StPt_Sch_EZ!$C$3:$I$3,0)),"F","C")</f>
        <v>53.333333333333329</v>
      </c>
      <c r="M7723" s="34">
        <f>CONVERT(INDEX(DHW_StPt_Sch_EZ!$C$31:$I$54,MATCH(Schedules_8760!$C7723,DHW_StPt_Sch_EZ!$B$31:$B$54,0),MATCH(Schedules_8760!$F7723,DHW_StPt_Sch_EZ!$C$30:$I$30,0)),"F","C")</f>
        <v>53.333333333333329</v>
      </c>
      <c r="N7723" s="12"/>
      <c r="O7723" s="12"/>
      <c r="P7723" s="12"/>
    </row>
    <row r="7724" spans="1:16" x14ac:dyDescent="0.25">
      <c r="A7724" s="35">
        <v>7723</v>
      </c>
      <c r="B7724" s="89">
        <v>322.75</v>
      </c>
      <c r="C7724" s="35">
        <f t="shared" si="600"/>
        <v>19</v>
      </c>
      <c r="D7724" s="35">
        <f t="shared" si="603"/>
        <v>322</v>
      </c>
      <c r="E7724" s="35">
        <f t="shared" si="604"/>
        <v>7</v>
      </c>
      <c r="F7724" s="35" t="str">
        <f t="shared" si="601"/>
        <v>Saturday</v>
      </c>
      <c r="G7724" s="35">
        <f t="shared" si="602"/>
        <v>11</v>
      </c>
      <c r="H7724" s="34">
        <f>CONVERT(INDEX(Htg_StPt_Sch_EZ!$C$4:$I$27,MATCH(Schedules_8760!$C7724,Htg_StPt_Sch_EZ!$B$4:$B$27,0),MATCH(Schedules_8760!$F7724,Htg_StPt_Sch_EZ!$C$3:$I$3,0)),"F","C")</f>
        <v>20.555555555555554</v>
      </c>
      <c r="I7724" s="34">
        <f>CONVERT(INDEX(Htg_StPt_Sch_EZ!$C$31:$I$54,MATCH(Schedules_8760!$C7724,Htg_StPt_Sch_EZ!$B$31:$B$54,0),MATCH(Schedules_8760!$F7724,Htg_StPt_Sch_EZ!$C$30:$I$30,0)),"F","C")</f>
        <v>18.333333333333332</v>
      </c>
      <c r="J7724" s="34">
        <f>CONVERT(INDEX(Clg_StPt_Sch_EZ!$C$4:$I$27,MATCH(Schedules_8760!$C7724,Clg_StPt_Sch_EZ!$B$4:$B$27,0),MATCH(Schedules_8760!$F7724,Clg_StPt_Sch_EZ!$C$3:$I$3,0)),"F","C")</f>
        <v>25.555555555555554</v>
      </c>
      <c r="K7724" s="34">
        <f>CONVERT(INDEX(Clg_StPt_Sch_EZ!$C$31:$I$54,MATCH(Schedules_8760!$C7724,Clg_StPt_Sch_EZ!$B$31:$B$54,0),MATCH(Schedules_8760!$F7724,Clg_StPt_Sch_EZ!$C$30:$I$30,0)),"F","C")</f>
        <v>28.333333333333332</v>
      </c>
      <c r="L7724" s="34">
        <f>CONVERT(INDEX(DHW_StPt_Sch_EZ!$C$4:$I$27,MATCH(Schedules_8760!$C7724,DHW_StPt_Sch_EZ!$B$4:$B$27,0),MATCH(Schedules_8760!$F7724,DHW_StPt_Sch_EZ!$C$3:$I$3,0)),"F","C")</f>
        <v>53.333333333333329</v>
      </c>
      <c r="M7724" s="34">
        <f>CONVERT(INDEX(DHW_StPt_Sch_EZ!$C$31:$I$54,MATCH(Schedules_8760!$C7724,DHW_StPt_Sch_EZ!$B$31:$B$54,0),MATCH(Schedules_8760!$F7724,DHW_StPt_Sch_EZ!$C$30:$I$30,0)),"F","C")</f>
        <v>53.333333333333329</v>
      </c>
      <c r="N7724" s="12"/>
      <c r="O7724" s="12"/>
      <c r="P7724" s="12"/>
    </row>
    <row r="7725" spans="1:16" x14ac:dyDescent="0.25">
      <c r="A7725" s="35">
        <v>7724</v>
      </c>
      <c r="B7725" s="89">
        <v>322.79166666666669</v>
      </c>
      <c r="C7725" s="35">
        <f t="shared" si="600"/>
        <v>20</v>
      </c>
      <c r="D7725" s="35">
        <f t="shared" si="603"/>
        <v>322</v>
      </c>
      <c r="E7725" s="35">
        <f t="shared" si="604"/>
        <v>7</v>
      </c>
      <c r="F7725" s="35" t="str">
        <f t="shared" si="601"/>
        <v>Saturday</v>
      </c>
      <c r="G7725" s="35">
        <f t="shared" si="602"/>
        <v>11</v>
      </c>
      <c r="H7725" s="34">
        <f>CONVERT(INDEX(Htg_StPt_Sch_EZ!$C$4:$I$27,MATCH(Schedules_8760!$C7725,Htg_StPt_Sch_EZ!$B$4:$B$27,0),MATCH(Schedules_8760!$F7725,Htg_StPt_Sch_EZ!$C$3:$I$3,0)),"F","C")</f>
        <v>20.555555555555554</v>
      </c>
      <c r="I7725" s="34">
        <f>CONVERT(INDEX(Htg_StPt_Sch_EZ!$C$31:$I$54,MATCH(Schedules_8760!$C7725,Htg_StPt_Sch_EZ!$B$31:$B$54,0),MATCH(Schedules_8760!$F7725,Htg_StPt_Sch_EZ!$C$30:$I$30,0)),"F","C")</f>
        <v>18.888888888888889</v>
      </c>
      <c r="J7725" s="34">
        <f>CONVERT(INDEX(Clg_StPt_Sch_EZ!$C$4:$I$27,MATCH(Schedules_8760!$C7725,Clg_StPt_Sch_EZ!$B$4:$B$27,0),MATCH(Schedules_8760!$F7725,Clg_StPt_Sch_EZ!$C$3:$I$3,0)),"F","C")</f>
        <v>25.555555555555554</v>
      </c>
      <c r="K7725" s="34">
        <f>CONVERT(INDEX(Clg_StPt_Sch_EZ!$C$31:$I$54,MATCH(Schedules_8760!$C7725,Clg_StPt_Sch_EZ!$B$31:$B$54,0),MATCH(Schedules_8760!$F7725,Clg_StPt_Sch_EZ!$C$30:$I$30,0)),"F","C")</f>
        <v>28.333333333333332</v>
      </c>
      <c r="L7725" s="34">
        <f>CONVERT(INDEX(DHW_StPt_Sch_EZ!$C$4:$I$27,MATCH(Schedules_8760!$C7725,DHW_StPt_Sch_EZ!$B$4:$B$27,0),MATCH(Schedules_8760!$F7725,DHW_StPt_Sch_EZ!$C$3:$I$3,0)),"F","C")</f>
        <v>53.333333333333329</v>
      </c>
      <c r="M7725" s="34">
        <f>CONVERT(INDEX(DHW_StPt_Sch_EZ!$C$31:$I$54,MATCH(Schedules_8760!$C7725,DHW_StPt_Sch_EZ!$B$31:$B$54,0),MATCH(Schedules_8760!$F7725,DHW_StPt_Sch_EZ!$C$30:$I$30,0)),"F","C")</f>
        <v>53.333333333333329</v>
      </c>
      <c r="N7725" s="12"/>
      <c r="O7725" s="12"/>
      <c r="P7725" s="12"/>
    </row>
    <row r="7726" spans="1:16" x14ac:dyDescent="0.25">
      <c r="A7726" s="35">
        <v>7725</v>
      </c>
      <c r="B7726" s="89">
        <v>322.83333333333331</v>
      </c>
      <c r="C7726" s="35">
        <f t="shared" si="600"/>
        <v>21</v>
      </c>
      <c r="D7726" s="35">
        <f t="shared" si="603"/>
        <v>322</v>
      </c>
      <c r="E7726" s="35">
        <f t="shared" si="604"/>
        <v>7</v>
      </c>
      <c r="F7726" s="35" t="str">
        <f t="shared" si="601"/>
        <v>Saturday</v>
      </c>
      <c r="G7726" s="35">
        <f t="shared" si="602"/>
        <v>11</v>
      </c>
      <c r="H7726" s="34">
        <f>CONVERT(INDEX(Htg_StPt_Sch_EZ!$C$4:$I$27,MATCH(Schedules_8760!$C7726,Htg_StPt_Sch_EZ!$B$4:$B$27,0),MATCH(Schedules_8760!$F7726,Htg_StPt_Sch_EZ!$C$3:$I$3,0)),"F","C")</f>
        <v>20.555555555555554</v>
      </c>
      <c r="I7726" s="34">
        <f>CONVERT(INDEX(Htg_StPt_Sch_EZ!$C$31:$I$54,MATCH(Schedules_8760!$C7726,Htg_StPt_Sch_EZ!$B$31:$B$54,0),MATCH(Schedules_8760!$F7726,Htg_StPt_Sch_EZ!$C$30:$I$30,0)),"F","C")</f>
        <v>19.444444444444443</v>
      </c>
      <c r="J7726" s="34">
        <f>CONVERT(INDEX(Clg_StPt_Sch_EZ!$C$4:$I$27,MATCH(Schedules_8760!$C7726,Clg_StPt_Sch_EZ!$B$4:$B$27,0),MATCH(Schedules_8760!$F7726,Clg_StPt_Sch_EZ!$C$3:$I$3,0)),"F","C")</f>
        <v>25.555555555555554</v>
      </c>
      <c r="K7726" s="34">
        <f>CONVERT(INDEX(Clg_StPt_Sch_EZ!$C$31:$I$54,MATCH(Schedules_8760!$C7726,Clg_StPt_Sch_EZ!$B$31:$B$54,0),MATCH(Schedules_8760!$F7726,Clg_StPt_Sch_EZ!$C$30:$I$30,0)),"F","C")</f>
        <v>28.333333333333332</v>
      </c>
      <c r="L7726" s="34">
        <f>CONVERT(INDEX(DHW_StPt_Sch_EZ!$C$4:$I$27,MATCH(Schedules_8760!$C7726,DHW_StPt_Sch_EZ!$B$4:$B$27,0),MATCH(Schedules_8760!$F7726,DHW_StPt_Sch_EZ!$C$3:$I$3,0)),"F","C")</f>
        <v>53.333333333333329</v>
      </c>
      <c r="M7726" s="34">
        <f>CONVERT(INDEX(DHW_StPt_Sch_EZ!$C$31:$I$54,MATCH(Schedules_8760!$C7726,DHW_StPt_Sch_EZ!$B$31:$B$54,0),MATCH(Schedules_8760!$F7726,DHW_StPt_Sch_EZ!$C$30:$I$30,0)),"F","C")</f>
        <v>53.333333333333329</v>
      </c>
      <c r="N7726" s="12"/>
      <c r="O7726" s="12"/>
      <c r="P7726" s="12"/>
    </row>
    <row r="7727" spans="1:16" x14ac:dyDescent="0.25">
      <c r="A7727" s="35">
        <v>7726</v>
      </c>
      <c r="B7727" s="89">
        <v>322.875</v>
      </c>
      <c r="C7727" s="35">
        <f t="shared" si="600"/>
        <v>22</v>
      </c>
      <c r="D7727" s="35">
        <f t="shared" si="603"/>
        <v>322</v>
      </c>
      <c r="E7727" s="35">
        <f t="shared" si="604"/>
        <v>7</v>
      </c>
      <c r="F7727" s="35" t="str">
        <f t="shared" si="601"/>
        <v>Saturday</v>
      </c>
      <c r="G7727" s="35">
        <f t="shared" si="602"/>
        <v>11</v>
      </c>
      <c r="H7727" s="34">
        <f>CONVERT(INDEX(Htg_StPt_Sch_EZ!$C$4:$I$27,MATCH(Schedules_8760!$C7727,Htg_StPt_Sch_EZ!$B$4:$B$27,0),MATCH(Schedules_8760!$F7727,Htg_StPt_Sch_EZ!$C$3:$I$3,0)),"F","C")</f>
        <v>20.555555555555554</v>
      </c>
      <c r="I7727" s="34">
        <f>CONVERT(INDEX(Htg_StPt_Sch_EZ!$C$31:$I$54,MATCH(Schedules_8760!$C7727,Htg_StPt_Sch_EZ!$B$31:$B$54,0),MATCH(Schedules_8760!$F7727,Htg_StPt_Sch_EZ!$C$30:$I$30,0)),"F","C")</f>
        <v>19.444444444444443</v>
      </c>
      <c r="J7727" s="34">
        <f>CONVERT(INDEX(Clg_StPt_Sch_EZ!$C$4:$I$27,MATCH(Schedules_8760!$C7727,Clg_StPt_Sch_EZ!$B$4:$B$27,0),MATCH(Schedules_8760!$F7727,Clg_StPt_Sch_EZ!$C$3:$I$3,0)),"F","C")</f>
        <v>25.555555555555554</v>
      </c>
      <c r="K7727" s="34">
        <f>CONVERT(INDEX(Clg_StPt_Sch_EZ!$C$31:$I$54,MATCH(Schedules_8760!$C7727,Clg_StPt_Sch_EZ!$B$31:$B$54,0),MATCH(Schedules_8760!$F7727,Clg_StPt_Sch_EZ!$C$30:$I$30,0)),"F","C")</f>
        <v>28.333333333333332</v>
      </c>
      <c r="L7727" s="34">
        <f>CONVERT(INDEX(DHW_StPt_Sch_EZ!$C$4:$I$27,MATCH(Schedules_8760!$C7727,DHW_StPt_Sch_EZ!$B$4:$B$27,0),MATCH(Schedules_8760!$F7727,DHW_StPt_Sch_EZ!$C$3:$I$3,0)),"F","C")</f>
        <v>53.333333333333329</v>
      </c>
      <c r="M7727" s="34">
        <f>CONVERT(INDEX(DHW_StPt_Sch_EZ!$C$31:$I$54,MATCH(Schedules_8760!$C7727,DHW_StPt_Sch_EZ!$B$31:$B$54,0),MATCH(Schedules_8760!$F7727,DHW_StPt_Sch_EZ!$C$30:$I$30,0)),"F","C")</f>
        <v>53.333333333333329</v>
      </c>
      <c r="N7727" s="12"/>
      <c r="O7727" s="12"/>
      <c r="P7727" s="12"/>
    </row>
    <row r="7728" spans="1:16" x14ac:dyDescent="0.25">
      <c r="A7728" s="35">
        <v>7727</v>
      </c>
      <c r="B7728" s="89">
        <v>322.91666666666669</v>
      </c>
      <c r="C7728" s="35">
        <f t="shared" si="600"/>
        <v>23</v>
      </c>
      <c r="D7728" s="35">
        <f t="shared" si="603"/>
        <v>322</v>
      </c>
      <c r="E7728" s="35">
        <f t="shared" si="604"/>
        <v>7</v>
      </c>
      <c r="F7728" s="35" t="str">
        <f t="shared" si="601"/>
        <v>Saturday</v>
      </c>
      <c r="G7728" s="35">
        <f t="shared" si="602"/>
        <v>11</v>
      </c>
      <c r="H7728" s="34">
        <f>CONVERT(INDEX(Htg_StPt_Sch_EZ!$C$4:$I$27,MATCH(Schedules_8760!$C7728,Htg_StPt_Sch_EZ!$B$4:$B$27,0),MATCH(Schedules_8760!$F7728,Htg_StPt_Sch_EZ!$C$3:$I$3,0)),"F","C")</f>
        <v>20.555555555555554</v>
      </c>
      <c r="I7728" s="34">
        <f>CONVERT(INDEX(Htg_StPt_Sch_EZ!$C$31:$I$54,MATCH(Schedules_8760!$C7728,Htg_StPt_Sch_EZ!$B$31:$B$54,0),MATCH(Schedules_8760!$F7728,Htg_StPt_Sch_EZ!$C$30:$I$30,0)),"F","C")</f>
        <v>19.444444444444443</v>
      </c>
      <c r="J7728" s="34">
        <f>CONVERT(INDEX(Clg_StPt_Sch_EZ!$C$4:$I$27,MATCH(Schedules_8760!$C7728,Clg_StPt_Sch_EZ!$B$4:$B$27,0),MATCH(Schedules_8760!$F7728,Clg_StPt_Sch_EZ!$C$3:$I$3,0)),"F","C")</f>
        <v>25.555555555555554</v>
      </c>
      <c r="K7728" s="34">
        <f>CONVERT(INDEX(Clg_StPt_Sch_EZ!$C$31:$I$54,MATCH(Schedules_8760!$C7728,Clg_StPt_Sch_EZ!$B$31:$B$54,0),MATCH(Schedules_8760!$F7728,Clg_StPt_Sch_EZ!$C$30:$I$30,0)),"F","C")</f>
        <v>28.333333333333332</v>
      </c>
      <c r="L7728" s="34">
        <f>CONVERT(INDEX(DHW_StPt_Sch_EZ!$C$4:$I$27,MATCH(Schedules_8760!$C7728,DHW_StPt_Sch_EZ!$B$4:$B$27,0),MATCH(Schedules_8760!$F7728,DHW_StPt_Sch_EZ!$C$3:$I$3,0)),"F","C")</f>
        <v>53.333333333333329</v>
      </c>
      <c r="M7728" s="34">
        <f>CONVERT(INDEX(DHW_StPt_Sch_EZ!$C$31:$I$54,MATCH(Schedules_8760!$C7728,DHW_StPt_Sch_EZ!$B$31:$B$54,0),MATCH(Schedules_8760!$F7728,DHW_StPt_Sch_EZ!$C$30:$I$30,0)),"F","C")</f>
        <v>53.333333333333329</v>
      </c>
      <c r="N7728" s="12"/>
      <c r="O7728" s="12"/>
      <c r="P7728" s="12"/>
    </row>
    <row r="7729" spans="1:16" x14ac:dyDescent="0.25">
      <c r="A7729" s="35">
        <v>7728</v>
      </c>
      <c r="B7729" s="89">
        <v>322.95833333333331</v>
      </c>
      <c r="C7729" s="35">
        <f t="shared" si="600"/>
        <v>24</v>
      </c>
      <c r="D7729" s="35">
        <f t="shared" si="603"/>
        <v>322</v>
      </c>
      <c r="E7729" s="35">
        <f t="shared" si="604"/>
        <v>7</v>
      </c>
      <c r="F7729" s="35" t="str">
        <f t="shared" si="601"/>
        <v>Saturday</v>
      </c>
      <c r="G7729" s="35">
        <f t="shared" si="602"/>
        <v>11</v>
      </c>
      <c r="H7729" s="34">
        <f>CONVERT(INDEX(Htg_StPt_Sch_EZ!$C$4:$I$27,MATCH(Schedules_8760!$C7729,Htg_StPt_Sch_EZ!$B$4:$B$27,0),MATCH(Schedules_8760!$F7729,Htg_StPt_Sch_EZ!$C$3:$I$3,0)),"F","C")</f>
        <v>20.555555555555554</v>
      </c>
      <c r="I7729" s="34">
        <f>CONVERT(INDEX(Htg_StPt_Sch_EZ!$C$31:$I$54,MATCH(Schedules_8760!$C7729,Htg_StPt_Sch_EZ!$B$31:$B$54,0),MATCH(Schedules_8760!$F7729,Htg_StPt_Sch_EZ!$C$30:$I$30,0)),"F","C")</f>
        <v>19.444444444444443</v>
      </c>
      <c r="J7729" s="34">
        <f>CONVERT(INDEX(Clg_StPt_Sch_EZ!$C$4:$I$27,MATCH(Schedules_8760!$C7729,Clg_StPt_Sch_EZ!$B$4:$B$27,0),MATCH(Schedules_8760!$F7729,Clg_StPt_Sch_EZ!$C$3:$I$3,0)),"F","C")</f>
        <v>25.555555555555554</v>
      </c>
      <c r="K7729" s="34">
        <f>CONVERT(INDEX(Clg_StPt_Sch_EZ!$C$31:$I$54,MATCH(Schedules_8760!$C7729,Clg_StPt_Sch_EZ!$B$31:$B$54,0),MATCH(Schedules_8760!$F7729,Clg_StPt_Sch_EZ!$C$30:$I$30,0)),"F","C")</f>
        <v>28.333333333333332</v>
      </c>
      <c r="L7729" s="34">
        <f>CONVERT(INDEX(DHW_StPt_Sch_EZ!$C$4:$I$27,MATCH(Schedules_8760!$C7729,DHW_StPt_Sch_EZ!$B$4:$B$27,0),MATCH(Schedules_8760!$F7729,DHW_StPt_Sch_EZ!$C$3:$I$3,0)),"F","C")</f>
        <v>53.333333333333329</v>
      </c>
      <c r="M7729" s="34">
        <f>CONVERT(INDEX(DHW_StPt_Sch_EZ!$C$31:$I$54,MATCH(Schedules_8760!$C7729,DHW_StPt_Sch_EZ!$B$31:$B$54,0),MATCH(Schedules_8760!$F7729,DHW_StPt_Sch_EZ!$C$30:$I$30,0)),"F","C")</f>
        <v>53.333333333333329</v>
      </c>
      <c r="N7729" s="12"/>
      <c r="O7729" s="12"/>
      <c r="P7729" s="12"/>
    </row>
    <row r="7730" spans="1:16" x14ac:dyDescent="0.25">
      <c r="A7730" s="35">
        <v>7729</v>
      </c>
      <c r="B7730" s="89">
        <v>323</v>
      </c>
      <c r="C7730" s="35">
        <f t="shared" si="600"/>
        <v>1</v>
      </c>
      <c r="D7730" s="35">
        <f t="shared" si="603"/>
        <v>323</v>
      </c>
      <c r="E7730" s="35">
        <f t="shared" si="604"/>
        <v>1</v>
      </c>
      <c r="F7730" s="35" t="str">
        <f t="shared" si="601"/>
        <v>Sunday</v>
      </c>
      <c r="G7730" s="35">
        <f t="shared" si="602"/>
        <v>11</v>
      </c>
      <c r="H7730" s="34">
        <f>CONVERT(INDEX(Htg_StPt_Sch_EZ!$C$4:$I$27,MATCH(Schedules_8760!$C7730,Htg_StPt_Sch_EZ!$B$4:$B$27,0),MATCH(Schedules_8760!$F7730,Htg_StPt_Sch_EZ!$C$3:$I$3,0)),"F","C")</f>
        <v>20.555555555555554</v>
      </c>
      <c r="I7730" s="34">
        <f>CONVERT(INDEX(Htg_StPt_Sch_EZ!$C$31:$I$54,MATCH(Schedules_8760!$C7730,Htg_StPt_Sch_EZ!$B$31:$B$54,0),MATCH(Schedules_8760!$F7730,Htg_StPt_Sch_EZ!$C$30:$I$30,0)),"F","C")</f>
        <v>19.444444444444443</v>
      </c>
      <c r="J7730" s="34">
        <f>CONVERT(INDEX(Clg_StPt_Sch_EZ!$C$4:$I$27,MATCH(Schedules_8760!$C7730,Clg_StPt_Sch_EZ!$B$4:$B$27,0),MATCH(Schedules_8760!$F7730,Clg_StPt_Sch_EZ!$C$3:$I$3,0)),"F","C")</f>
        <v>25.555555555555554</v>
      </c>
      <c r="K7730" s="34">
        <f>CONVERT(INDEX(Clg_StPt_Sch_EZ!$C$31:$I$54,MATCH(Schedules_8760!$C7730,Clg_StPt_Sch_EZ!$B$31:$B$54,0),MATCH(Schedules_8760!$F7730,Clg_StPt_Sch_EZ!$C$30:$I$30,0)),"F","C")</f>
        <v>28.333333333333332</v>
      </c>
      <c r="L7730" s="34">
        <f>CONVERT(INDEX(DHW_StPt_Sch_EZ!$C$4:$I$27,MATCH(Schedules_8760!$C7730,DHW_StPt_Sch_EZ!$B$4:$B$27,0),MATCH(Schedules_8760!$F7730,DHW_StPt_Sch_EZ!$C$3:$I$3,0)),"F","C")</f>
        <v>53.333333333333329</v>
      </c>
      <c r="M7730" s="34">
        <f>CONVERT(INDEX(DHW_StPt_Sch_EZ!$C$31:$I$54,MATCH(Schedules_8760!$C7730,DHW_StPt_Sch_EZ!$B$31:$B$54,0),MATCH(Schedules_8760!$F7730,DHW_StPt_Sch_EZ!$C$30:$I$30,0)),"F","C")</f>
        <v>53.333333333333329</v>
      </c>
      <c r="N7730" s="12"/>
      <c r="O7730" s="12"/>
      <c r="P7730" s="12"/>
    </row>
    <row r="7731" spans="1:16" x14ac:dyDescent="0.25">
      <c r="A7731" s="35">
        <v>7730</v>
      </c>
      <c r="B7731" s="89">
        <v>323.04166666666669</v>
      </c>
      <c r="C7731" s="35">
        <f t="shared" si="600"/>
        <v>2</v>
      </c>
      <c r="D7731" s="35">
        <f t="shared" si="603"/>
        <v>323</v>
      </c>
      <c r="E7731" s="35">
        <f t="shared" si="604"/>
        <v>1</v>
      </c>
      <c r="F7731" s="35" t="str">
        <f t="shared" si="601"/>
        <v>Sunday</v>
      </c>
      <c r="G7731" s="35">
        <f t="shared" si="602"/>
        <v>11</v>
      </c>
      <c r="H7731" s="34">
        <f>CONVERT(INDEX(Htg_StPt_Sch_EZ!$C$4:$I$27,MATCH(Schedules_8760!$C7731,Htg_StPt_Sch_EZ!$B$4:$B$27,0),MATCH(Schedules_8760!$F7731,Htg_StPt_Sch_EZ!$C$3:$I$3,0)),"F","C")</f>
        <v>20.555555555555554</v>
      </c>
      <c r="I7731" s="34">
        <f>CONVERT(INDEX(Htg_StPt_Sch_EZ!$C$31:$I$54,MATCH(Schedules_8760!$C7731,Htg_StPt_Sch_EZ!$B$31:$B$54,0),MATCH(Schedules_8760!$F7731,Htg_StPt_Sch_EZ!$C$30:$I$30,0)),"F","C")</f>
        <v>19.444444444444443</v>
      </c>
      <c r="J7731" s="34">
        <f>CONVERT(INDEX(Clg_StPt_Sch_EZ!$C$4:$I$27,MATCH(Schedules_8760!$C7731,Clg_StPt_Sch_EZ!$B$4:$B$27,0),MATCH(Schedules_8760!$F7731,Clg_StPt_Sch_EZ!$C$3:$I$3,0)),"F","C")</f>
        <v>25.555555555555554</v>
      </c>
      <c r="K7731" s="34">
        <f>CONVERT(INDEX(Clg_StPt_Sch_EZ!$C$31:$I$54,MATCH(Schedules_8760!$C7731,Clg_StPt_Sch_EZ!$B$31:$B$54,0),MATCH(Schedules_8760!$F7731,Clg_StPt_Sch_EZ!$C$30:$I$30,0)),"F","C")</f>
        <v>28.333333333333332</v>
      </c>
      <c r="L7731" s="34">
        <f>CONVERT(INDEX(DHW_StPt_Sch_EZ!$C$4:$I$27,MATCH(Schedules_8760!$C7731,DHW_StPt_Sch_EZ!$B$4:$B$27,0),MATCH(Schedules_8760!$F7731,DHW_StPt_Sch_EZ!$C$3:$I$3,0)),"F","C")</f>
        <v>53.333333333333329</v>
      </c>
      <c r="M7731" s="34">
        <f>CONVERT(INDEX(DHW_StPt_Sch_EZ!$C$31:$I$54,MATCH(Schedules_8760!$C7731,DHW_StPt_Sch_EZ!$B$31:$B$54,0),MATCH(Schedules_8760!$F7731,DHW_StPt_Sch_EZ!$C$30:$I$30,0)),"F","C")</f>
        <v>53.333333333333329</v>
      </c>
      <c r="N7731" s="12"/>
      <c r="O7731" s="12"/>
      <c r="P7731" s="12"/>
    </row>
    <row r="7732" spans="1:16" x14ac:dyDescent="0.25">
      <c r="A7732" s="35">
        <v>7731</v>
      </c>
      <c r="B7732" s="89">
        <v>323.08333333333331</v>
      </c>
      <c r="C7732" s="35">
        <f t="shared" si="600"/>
        <v>3</v>
      </c>
      <c r="D7732" s="35">
        <f t="shared" si="603"/>
        <v>323</v>
      </c>
      <c r="E7732" s="35">
        <f t="shared" si="604"/>
        <v>1</v>
      </c>
      <c r="F7732" s="35" t="str">
        <f t="shared" si="601"/>
        <v>Sunday</v>
      </c>
      <c r="G7732" s="35">
        <f t="shared" si="602"/>
        <v>11</v>
      </c>
      <c r="H7732" s="34">
        <f>CONVERT(INDEX(Htg_StPt_Sch_EZ!$C$4:$I$27,MATCH(Schedules_8760!$C7732,Htg_StPt_Sch_EZ!$B$4:$B$27,0),MATCH(Schedules_8760!$F7732,Htg_StPt_Sch_EZ!$C$3:$I$3,0)),"F","C")</f>
        <v>20.555555555555554</v>
      </c>
      <c r="I7732" s="34">
        <f>CONVERT(INDEX(Htg_StPt_Sch_EZ!$C$31:$I$54,MATCH(Schedules_8760!$C7732,Htg_StPt_Sch_EZ!$B$31:$B$54,0),MATCH(Schedules_8760!$F7732,Htg_StPt_Sch_EZ!$C$30:$I$30,0)),"F","C")</f>
        <v>19.444444444444443</v>
      </c>
      <c r="J7732" s="34">
        <f>CONVERT(INDEX(Clg_StPt_Sch_EZ!$C$4:$I$27,MATCH(Schedules_8760!$C7732,Clg_StPt_Sch_EZ!$B$4:$B$27,0),MATCH(Schedules_8760!$F7732,Clg_StPt_Sch_EZ!$C$3:$I$3,0)),"F","C")</f>
        <v>25.555555555555554</v>
      </c>
      <c r="K7732" s="34">
        <f>CONVERT(INDEX(Clg_StPt_Sch_EZ!$C$31:$I$54,MATCH(Schedules_8760!$C7732,Clg_StPt_Sch_EZ!$B$31:$B$54,0),MATCH(Schedules_8760!$F7732,Clg_StPt_Sch_EZ!$C$30:$I$30,0)),"F","C")</f>
        <v>28.333333333333332</v>
      </c>
      <c r="L7732" s="34">
        <f>CONVERT(INDEX(DHW_StPt_Sch_EZ!$C$4:$I$27,MATCH(Schedules_8760!$C7732,DHW_StPt_Sch_EZ!$B$4:$B$27,0),MATCH(Schedules_8760!$F7732,DHW_StPt_Sch_EZ!$C$3:$I$3,0)),"F","C")</f>
        <v>53.333333333333329</v>
      </c>
      <c r="M7732" s="34">
        <f>CONVERT(INDEX(DHW_StPt_Sch_EZ!$C$31:$I$54,MATCH(Schedules_8760!$C7732,DHW_StPt_Sch_EZ!$B$31:$B$54,0),MATCH(Schedules_8760!$F7732,DHW_StPt_Sch_EZ!$C$30:$I$30,0)),"F","C")</f>
        <v>53.333333333333329</v>
      </c>
      <c r="N7732" s="12"/>
      <c r="O7732" s="12"/>
      <c r="P7732" s="12"/>
    </row>
    <row r="7733" spans="1:16" x14ac:dyDescent="0.25">
      <c r="A7733" s="35">
        <v>7732</v>
      </c>
      <c r="B7733" s="89">
        <v>323.125</v>
      </c>
      <c r="C7733" s="35">
        <f t="shared" si="600"/>
        <v>4</v>
      </c>
      <c r="D7733" s="35">
        <f t="shared" si="603"/>
        <v>323</v>
      </c>
      <c r="E7733" s="35">
        <f t="shared" si="604"/>
        <v>1</v>
      </c>
      <c r="F7733" s="35" t="str">
        <f t="shared" si="601"/>
        <v>Sunday</v>
      </c>
      <c r="G7733" s="35">
        <f t="shared" si="602"/>
        <v>11</v>
      </c>
      <c r="H7733" s="34">
        <f>CONVERT(INDEX(Htg_StPt_Sch_EZ!$C$4:$I$27,MATCH(Schedules_8760!$C7733,Htg_StPt_Sch_EZ!$B$4:$B$27,0),MATCH(Schedules_8760!$F7733,Htg_StPt_Sch_EZ!$C$3:$I$3,0)),"F","C")</f>
        <v>20.555555555555554</v>
      </c>
      <c r="I7733" s="34">
        <f>CONVERT(INDEX(Htg_StPt_Sch_EZ!$C$31:$I$54,MATCH(Schedules_8760!$C7733,Htg_StPt_Sch_EZ!$B$31:$B$54,0),MATCH(Schedules_8760!$F7733,Htg_StPt_Sch_EZ!$C$30:$I$30,0)),"F","C")</f>
        <v>19.444444444444443</v>
      </c>
      <c r="J7733" s="34">
        <f>CONVERT(INDEX(Clg_StPt_Sch_EZ!$C$4:$I$27,MATCH(Schedules_8760!$C7733,Clg_StPt_Sch_EZ!$B$4:$B$27,0),MATCH(Schedules_8760!$F7733,Clg_StPt_Sch_EZ!$C$3:$I$3,0)),"F","C")</f>
        <v>25.555555555555554</v>
      </c>
      <c r="K7733" s="34">
        <f>CONVERT(INDEX(Clg_StPt_Sch_EZ!$C$31:$I$54,MATCH(Schedules_8760!$C7733,Clg_StPt_Sch_EZ!$B$31:$B$54,0),MATCH(Schedules_8760!$F7733,Clg_StPt_Sch_EZ!$C$30:$I$30,0)),"F","C")</f>
        <v>28.333333333333332</v>
      </c>
      <c r="L7733" s="34">
        <f>CONVERT(INDEX(DHW_StPt_Sch_EZ!$C$4:$I$27,MATCH(Schedules_8760!$C7733,DHW_StPt_Sch_EZ!$B$4:$B$27,0),MATCH(Schedules_8760!$F7733,DHW_StPt_Sch_EZ!$C$3:$I$3,0)),"F","C")</f>
        <v>53.333333333333329</v>
      </c>
      <c r="M7733" s="34">
        <f>CONVERT(INDEX(DHW_StPt_Sch_EZ!$C$31:$I$54,MATCH(Schedules_8760!$C7733,DHW_StPt_Sch_EZ!$B$31:$B$54,0),MATCH(Schedules_8760!$F7733,DHW_StPt_Sch_EZ!$C$30:$I$30,0)),"F","C")</f>
        <v>53.333333333333329</v>
      </c>
      <c r="N7733" s="12"/>
      <c r="O7733" s="12"/>
      <c r="P7733" s="12"/>
    </row>
    <row r="7734" spans="1:16" x14ac:dyDescent="0.25">
      <c r="A7734" s="35">
        <v>7733</v>
      </c>
      <c r="B7734" s="89">
        <v>323.16666666666669</v>
      </c>
      <c r="C7734" s="35">
        <f t="shared" si="600"/>
        <v>5</v>
      </c>
      <c r="D7734" s="35">
        <f t="shared" si="603"/>
        <v>323</v>
      </c>
      <c r="E7734" s="35">
        <f t="shared" si="604"/>
        <v>1</v>
      </c>
      <c r="F7734" s="35" t="str">
        <f t="shared" si="601"/>
        <v>Sunday</v>
      </c>
      <c r="G7734" s="35">
        <f t="shared" si="602"/>
        <v>11</v>
      </c>
      <c r="H7734" s="34">
        <f>CONVERT(INDEX(Htg_StPt_Sch_EZ!$C$4:$I$27,MATCH(Schedules_8760!$C7734,Htg_StPt_Sch_EZ!$B$4:$B$27,0),MATCH(Schedules_8760!$F7734,Htg_StPt_Sch_EZ!$C$3:$I$3,0)),"F","C")</f>
        <v>20.555555555555554</v>
      </c>
      <c r="I7734" s="34">
        <f>CONVERT(INDEX(Htg_StPt_Sch_EZ!$C$31:$I$54,MATCH(Schedules_8760!$C7734,Htg_StPt_Sch_EZ!$B$31:$B$54,0),MATCH(Schedules_8760!$F7734,Htg_StPt_Sch_EZ!$C$30:$I$30,0)),"F","C")</f>
        <v>19.444444444444443</v>
      </c>
      <c r="J7734" s="34">
        <f>CONVERT(INDEX(Clg_StPt_Sch_EZ!$C$4:$I$27,MATCH(Schedules_8760!$C7734,Clg_StPt_Sch_EZ!$B$4:$B$27,0),MATCH(Schedules_8760!$F7734,Clg_StPt_Sch_EZ!$C$3:$I$3,0)),"F","C")</f>
        <v>25.555555555555554</v>
      </c>
      <c r="K7734" s="34">
        <f>CONVERT(INDEX(Clg_StPt_Sch_EZ!$C$31:$I$54,MATCH(Schedules_8760!$C7734,Clg_StPt_Sch_EZ!$B$31:$B$54,0),MATCH(Schedules_8760!$F7734,Clg_StPt_Sch_EZ!$C$30:$I$30,0)),"F","C")</f>
        <v>28.333333333333332</v>
      </c>
      <c r="L7734" s="34">
        <f>CONVERT(INDEX(DHW_StPt_Sch_EZ!$C$4:$I$27,MATCH(Schedules_8760!$C7734,DHW_StPt_Sch_EZ!$B$4:$B$27,0),MATCH(Schedules_8760!$F7734,DHW_StPt_Sch_EZ!$C$3:$I$3,0)),"F","C")</f>
        <v>53.333333333333329</v>
      </c>
      <c r="M7734" s="34">
        <f>CONVERT(INDEX(DHW_StPt_Sch_EZ!$C$31:$I$54,MATCH(Schedules_8760!$C7734,DHW_StPt_Sch_EZ!$B$31:$B$54,0),MATCH(Schedules_8760!$F7734,DHW_StPt_Sch_EZ!$C$30:$I$30,0)),"F","C")</f>
        <v>53.333333333333329</v>
      </c>
      <c r="N7734" s="12"/>
      <c r="O7734" s="12"/>
      <c r="P7734" s="12"/>
    </row>
    <row r="7735" spans="1:16" x14ac:dyDescent="0.25">
      <c r="A7735" s="35">
        <v>7734</v>
      </c>
      <c r="B7735" s="89">
        <v>323.20833333333331</v>
      </c>
      <c r="C7735" s="35">
        <f t="shared" si="600"/>
        <v>6</v>
      </c>
      <c r="D7735" s="35">
        <f t="shared" si="603"/>
        <v>323</v>
      </c>
      <c r="E7735" s="35">
        <f t="shared" si="604"/>
        <v>1</v>
      </c>
      <c r="F7735" s="35" t="str">
        <f t="shared" si="601"/>
        <v>Sunday</v>
      </c>
      <c r="G7735" s="35">
        <f t="shared" si="602"/>
        <v>11</v>
      </c>
      <c r="H7735" s="34">
        <f>CONVERT(INDEX(Htg_StPt_Sch_EZ!$C$4:$I$27,MATCH(Schedules_8760!$C7735,Htg_StPt_Sch_EZ!$B$4:$B$27,0),MATCH(Schedules_8760!$F7735,Htg_StPt_Sch_EZ!$C$3:$I$3,0)),"F","C")</f>
        <v>20.555555555555554</v>
      </c>
      <c r="I7735" s="34">
        <f>CONVERT(INDEX(Htg_StPt_Sch_EZ!$C$31:$I$54,MATCH(Schedules_8760!$C7735,Htg_StPt_Sch_EZ!$B$31:$B$54,0),MATCH(Schedules_8760!$F7735,Htg_StPt_Sch_EZ!$C$30:$I$30,0)),"F","C")</f>
        <v>19.444444444444443</v>
      </c>
      <c r="J7735" s="34">
        <f>CONVERT(INDEX(Clg_StPt_Sch_EZ!$C$4:$I$27,MATCH(Schedules_8760!$C7735,Clg_StPt_Sch_EZ!$B$4:$B$27,0),MATCH(Schedules_8760!$F7735,Clg_StPt_Sch_EZ!$C$3:$I$3,0)),"F","C")</f>
        <v>25.555555555555554</v>
      </c>
      <c r="K7735" s="34">
        <f>CONVERT(INDEX(Clg_StPt_Sch_EZ!$C$31:$I$54,MATCH(Schedules_8760!$C7735,Clg_StPt_Sch_EZ!$B$31:$B$54,0),MATCH(Schedules_8760!$F7735,Clg_StPt_Sch_EZ!$C$30:$I$30,0)),"F","C")</f>
        <v>28.333333333333332</v>
      </c>
      <c r="L7735" s="34">
        <f>CONVERT(INDEX(DHW_StPt_Sch_EZ!$C$4:$I$27,MATCH(Schedules_8760!$C7735,DHW_StPt_Sch_EZ!$B$4:$B$27,0),MATCH(Schedules_8760!$F7735,DHW_StPt_Sch_EZ!$C$3:$I$3,0)),"F","C")</f>
        <v>53.333333333333329</v>
      </c>
      <c r="M7735" s="34">
        <f>CONVERT(INDEX(DHW_StPt_Sch_EZ!$C$31:$I$54,MATCH(Schedules_8760!$C7735,DHW_StPt_Sch_EZ!$B$31:$B$54,0),MATCH(Schedules_8760!$F7735,DHW_StPt_Sch_EZ!$C$30:$I$30,0)),"F","C")</f>
        <v>53.333333333333329</v>
      </c>
      <c r="N7735" s="12"/>
      <c r="O7735" s="12"/>
      <c r="P7735" s="12"/>
    </row>
    <row r="7736" spans="1:16" x14ac:dyDescent="0.25">
      <c r="A7736" s="35">
        <v>7735</v>
      </c>
      <c r="B7736" s="89">
        <v>323.25</v>
      </c>
      <c r="C7736" s="35">
        <f t="shared" si="600"/>
        <v>7</v>
      </c>
      <c r="D7736" s="35">
        <f t="shared" si="603"/>
        <v>323</v>
      </c>
      <c r="E7736" s="35">
        <f t="shared" si="604"/>
        <v>1</v>
      </c>
      <c r="F7736" s="35" t="str">
        <f t="shared" si="601"/>
        <v>Sunday</v>
      </c>
      <c r="G7736" s="35">
        <f t="shared" si="602"/>
        <v>11</v>
      </c>
      <c r="H7736" s="34">
        <f>CONVERT(INDEX(Htg_StPt_Sch_EZ!$C$4:$I$27,MATCH(Schedules_8760!$C7736,Htg_StPt_Sch_EZ!$B$4:$B$27,0),MATCH(Schedules_8760!$F7736,Htg_StPt_Sch_EZ!$C$3:$I$3,0)),"F","C")</f>
        <v>20.555555555555554</v>
      </c>
      <c r="I7736" s="34">
        <f>CONVERT(INDEX(Htg_StPt_Sch_EZ!$C$31:$I$54,MATCH(Schedules_8760!$C7736,Htg_StPt_Sch_EZ!$B$31:$B$54,0),MATCH(Schedules_8760!$F7736,Htg_StPt_Sch_EZ!$C$30:$I$30,0)),"F","C")</f>
        <v>19.444444444444443</v>
      </c>
      <c r="J7736" s="34">
        <f>CONVERT(INDEX(Clg_StPt_Sch_EZ!$C$4:$I$27,MATCH(Schedules_8760!$C7736,Clg_StPt_Sch_EZ!$B$4:$B$27,0),MATCH(Schedules_8760!$F7736,Clg_StPt_Sch_EZ!$C$3:$I$3,0)),"F","C")</f>
        <v>25.555555555555554</v>
      </c>
      <c r="K7736" s="34">
        <f>CONVERT(INDEX(Clg_StPt_Sch_EZ!$C$31:$I$54,MATCH(Schedules_8760!$C7736,Clg_StPt_Sch_EZ!$B$31:$B$54,0),MATCH(Schedules_8760!$F7736,Clg_StPt_Sch_EZ!$C$30:$I$30,0)),"F","C")</f>
        <v>28.333333333333332</v>
      </c>
      <c r="L7736" s="34">
        <f>CONVERT(INDEX(DHW_StPt_Sch_EZ!$C$4:$I$27,MATCH(Schedules_8760!$C7736,DHW_StPt_Sch_EZ!$B$4:$B$27,0),MATCH(Schedules_8760!$F7736,DHW_StPt_Sch_EZ!$C$3:$I$3,0)),"F","C")</f>
        <v>53.333333333333329</v>
      </c>
      <c r="M7736" s="34">
        <f>CONVERT(INDEX(DHW_StPt_Sch_EZ!$C$31:$I$54,MATCH(Schedules_8760!$C7736,DHW_StPt_Sch_EZ!$B$31:$B$54,0),MATCH(Schedules_8760!$F7736,DHW_StPt_Sch_EZ!$C$30:$I$30,0)),"F","C")</f>
        <v>53.333333333333329</v>
      </c>
      <c r="N7736" s="12"/>
      <c r="O7736" s="12"/>
      <c r="P7736" s="12"/>
    </row>
    <row r="7737" spans="1:16" x14ac:dyDescent="0.25">
      <c r="A7737" s="35">
        <v>7736</v>
      </c>
      <c r="B7737" s="89">
        <v>323.29166666666669</v>
      </c>
      <c r="C7737" s="35">
        <f t="shared" si="600"/>
        <v>8</v>
      </c>
      <c r="D7737" s="35">
        <f t="shared" si="603"/>
        <v>323</v>
      </c>
      <c r="E7737" s="35">
        <f t="shared" si="604"/>
        <v>1</v>
      </c>
      <c r="F7737" s="35" t="str">
        <f t="shared" si="601"/>
        <v>Sunday</v>
      </c>
      <c r="G7737" s="35">
        <f t="shared" si="602"/>
        <v>11</v>
      </c>
      <c r="H7737" s="34">
        <f>CONVERT(INDEX(Htg_StPt_Sch_EZ!$C$4:$I$27,MATCH(Schedules_8760!$C7737,Htg_StPt_Sch_EZ!$B$4:$B$27,0),MATCH(Schedules_8760!$F7737,Htg_StPt_Sch_EZ!$C$3:$I$3,0)),"F","C")</f>
        <v>20.555555555555554</v>
      </c>
      <c r="I7737" s="34">
        <f>CONVERT(INDEX(Htg_StPt_Sch_EZ!$C$31:$I$54,MATCH(Schedules_8760!$C7737,Htg_StPt_Sch_EZ!$B$31:$B$54,0),MATCH(Schedules_8760!$F7737,Htg_StPt_Sch_EZ!$C$30:$I$30,0)),"F","C")</f>
        <v>19.444444444444443</v>
      </c>
      <c r="J7737" s="34">
        <f>CONVERT(INDEX(Clg_StPt_Sch_EZ!$C$4:$I$27,MATCH(Schedules_8760!$C7737,Clg_StPt_Sch_EZ!$B$4:$B$27,0),MATCH(Schedules_8760!$F7737,Clg_StPt_Sch_EZ!$C$3:$I$3,0)),"F","C")</f>
        <v>25.555555555555554</v>
      </c>
      <c r="K7737" s="34">
        <f>CONVERT(INDEX(Clg_StPt_Sch_EZ!$C$31:$I$54,MATCH(Schedules_8760!$C7737,Clg_StPt_Sch_EZ!$B$31:$B$54,0),MATCH(Schedules_8760!$F7737,Clg_StPt_Sch_EZ!$C$30:$I$30,0)),"F","C")</f>
        <v>25</v>
      </c>
      <c r="L7737" s="34">
        <f>CONVERT(INDEX(DHW_StPt_Sch_EZ!$C$4:$I$27,MATCH(Schedules_8760!$C7737,DHW_StPt_Sch_EZ!$B$4:$B$27,0),MATCH(Schedules_8760!$F7737,DHW_StPt_Sch_EZ!$C$3:$I$3,0)),"F","C")</f>
        <v>53.333333333333329</v>
      </c>
      <c r="M7737" s="34">
        <f>CONVERT(INDEX(DHW_StPt_Sch_EZ!$C$31:$I$54,MATCH(Schedules_8760!$C7737,DHW_StPt_Sch_EZ!$B$31:$B$54,0),MATCH(Schedules_8760!$F7737,DHW_StPt_Sch_EZ!$C$30:$I$30,0)),"F","C")</f>
        <v>53.333333333333329</v>
      </c>
      <c r="N7737" s="12"/>
      <c r="O7737" s="12"/>
      <c r="P7737" s="12"/>
    </row>
    <row r="7738" spans="1:16" x14ac:dyDescent="0.25">
      <c r="A7738" s="35">
        <v>7737</v>
      </c>
      <c r="B7738" s="89">
        <v>323.33333333333331</v>
      </c>
      <c r="C7738" s="35">
        <f t="shared" si="600"/>
        <v>9</v>
      </c>
      <c r="D7738" s="35">
        <f t="shared" si="603"/>
        <v>323</v>
      </c>
      <c r="E7738" s="35">
        <f t="shared" si="604"/>
        <v>1</v>
      </c>
      <c r="F7738" s="35" t="str">
        <f t="shared" si="601"/>
        <v>Sunday</v>
      </c>
      <c r="G7738" s="35">
        <f t="shared" si="602"/>
        <v>11</v>
      </c>
      <c r="H7738" s="34">
        <f>CONVERT(INDEX(Htg_StPt_Sch_EZ!$C$4:$I$27,MATCH(Schedules_8760!$C7738,Htg_StPt_Sch_EZ!$B$4:$B$27,0),MATCH(Schedules_8760!$F7738,Htg_StPt_Sch_EZ!$C$3:$I$3,0)),"F","C")</f>
        <v>20.555555555555554</v>
      </c>
      <c r="I7738" s="34">
        <f>CONVERT(INDEX(Htg_StPt_Sch_EZ!$C$31:$I$54,MATCH(Schedules_8760!$C7738,Htg_StPt_Sch_EZ!$B$31:$B$54,0),MATCH(Schedules_8760!$F7738,Htg_StPt_Sch_EZ!$C$30:$I$30,0)),"F","C")</f>
        <v>19.444444444444443</v>
      </c>
      <c r="J7738" s="34">
        <f>CONVERT(INDEX(Clg_StPt_Sch_EZ!$C$4:$I$27,MATCH(Schedules_8760!$C7738,Clg_StPt_Sch_EZ!$B$4:$B$27,0),MATCH(Schedules_8760!$F7738,Clg_StPt_Sch_EZ!$C$3:$I$3,0)),"F","C")</f>
        <v>25.555555555555554</v>
      </c>
      <c r="K7738" s="34">
        <f>CONVERT(INDEX(Clg_StPt_Sch_EZ!$C$31:$I$54,MATCH(Schedules_8760!$C7738,Clg_StPt_Sch_EZ!$B$31:$B$54,0),MATCH(Schedules_8760!$F7738,Clg_StPt_Sch_EZ!$C$30:$I$30,0)),"F","C")</f>
        <v>25</v>
      </c>
      <c r="L7738" s="34">
        <f>CONVERT(INDEX(DHW_StPt_Sch_EZ!$C$4:$I$27,MATCH(Schedules_8760!$C7738,DHW_StPt_Sch_EZ!$B$4:$B$27,0),MATCH(Schedules_8760!$F7738,DHW_StPt_Sch_EZ!$C$3:$I$3,0)),"F","C")</f>
        <v>53.333333333333329</v>
      </c>
      <c r="M7738" s="34">
        <f>CONVERT(INDEX(DHW_StPt_Sch_EZ!$C$31:$I$54,MATCH(Schedules_8760!$C7738,DHW_StPt_Sch_EZ!$B$31:$B$54,0),MATCH(Schedules_8760!$F7738,DHW_StPt_Sch_EZ!$C$30:$I$30,0)),"F","C")</f>
        <v>53.333333333333329</v>
      </c>
      <c r="N7738" s="12"/>
      <c r="O7738" s="12"/>
      <c r="P7738" s="12"/>
    </row>
    <row r="7739" spans="1:16" x14ac:dyDescent="0.25">
      <c r="A7739" s="35">
        <v>7738</v>
      </c>
      <c r="B7739" s="89">
        <v>323.375</v>
      </c>
      <c r="C7739" s="35">
        <f t="shared" si="600"/>
        <v>10</v>
      </c>
      <c r="D7739" s="35">
        <f t="shared" si="603"/>
        <v>323</v>
      </c>
      <c r="E7739" s="35">
        <f t="shared" si="604"/>
        <v>1</v>
      </c>
      <c r="F7739" s="35" t="str">
        <f t="shared" si="601"/>
        <v>Sunday</v>
      </c>
      <c r="G7739" s="35">
        <f t="shared" si="602"/>
        <v>11</v>
      </c>
      <c r="H7739" s="34">
        <f>CONVERT(INDEX(Htg_StPt_Sch_EZ!$C$4:$I$27,MATCH(Schedules_8760!$C7739,Htg_StPt_Sch_EZ!$B$4:$B$27,0),MATCH(Schedules_8760!$F7739,Htg_StPt_Sch_EZ!$C$3:$I$3,0)),"F","C")</f>
        <v>20.555555555555554</v>
      </c>
      <c r="I7739" s="34">
        <f>CONVERT(INDEX(Htg_StPt_Sch_EZ!$C$31:$I$54,MATCH(Schedules_8760!$C7739,Htg_StPt_Sch_EZ!$B$31:$B$54,0),MATCH(Schedules_8760!$F7739,Htg_StPt_Sch_EZ!$C$30:$I$30,0)),"F","C")</f>
        <v>19.444444444444443</v>
      </c>
      <c r="J7739" s="34">
        <f>CONVERT(INDEX(Clg_StPt_Sch_EZ!$C$4:$I$27,MATCH(Schedules_8760!$C7739,Clg_StPt_Sch_EZ!$B$4:$B$27,0),MATCH(Schedules_8760!$F7739,Clg_StPt_Sch_EZ!$C$3:$I$3,0)),"F","C")</f>
        <v>25.555555555555554</v>
      </c>
      <c r="K7739" s="34">
        <f>CONVERT(INDEX(Clg_StPt_Sch_EZ!$C$31:$I$54,MATCH(Schedules_8760!$C7739,Clg_StPt_Sch_EZ!$B$31:$B$54,0),MATCH(Schedules_8760!$F7739,Clg_StPt_Sch_EZ!$C$30:$I$30,0)),"F","C")</f>
        <v>25</v>
      </c>
      <c r="L7739" s="34">
        <f>CONVERT(INDEX(DHW_StPt_Sch_EZ!$C$4:$I$27,MATCH(Schedules_8760!$C7739,DHW_StPt_Sch_EZ!$B$4:$B$27,0),MATCH(Schedules_8760!$F7739,DHW_StPt_Sch_EZ!$C$3:$I$3,0)),"F","C")</f>
        <v>53.333333333333329</v>
      </c>
      <c r="M7739" s="34">
        <f>CONVERT(INDEX(DHW_StPt_Sch_EZ!$C$31:$I$54,MATCH(Schedules_8760!$C7739,DHW_StPt_Sch_EZ!$B$31:$B$54,0),MATCH(Schedules_8760!$F7739,DHW_StPt_Sch_EZ!$C$30:$I$30,0)),"F","C")</f>
        <v>53.333333333333329</v>
      </c>
      <c r="N7739" s="12"/>
      <c r="O7739" s="12"/>
      <c r="P7739" s="12"/>
    </row>
    <row r="7740" spans="1:16" x14ac:dyDescent="0.25">
      <c r="A7740" s="35">
        <v>7739</v>
      </c>
      <c r="B7740" s="89">
        <v>323.41666666666669</v>
      </c>
      <c r="C7740" s="35">
        <f t="shared" si="600"/>
        <v>11</v>
      </c>
      <c r="D7740" s="35">
        <f t="shared" si="603"/>
        <v>323</v>
      </c>
      <c r="E7740" s="35">
        <f t="shared" si="604"/>
        <v>1</v>
      </c>
      <c r="F7740" s="35" t="str">
        <f t="shared" si="601"/>
        <v>Sunday</v>
      </c>
      <c r="G7740" s="35">
        <f t="shared" si="602"/>
        <v>11</v>
      </c>
      <c r="H7740" s="34">
        <f>CONVERT(INDEX(Htg_StPt_Sch_EZ!$C$4:$I$27,MATCH(Schedules_8760!$C7740,Htg_StPt_Sch_EZ!$B$4:$B$27,0),MATCH(Schedules_8760!$F7740,Htg_StPt_Sch_EZ!$C$3:$I$3,0)),"F","C")</f>
        <v>20.555555555555554</v>
      </c>
      <c r="I7740" s="34">
        <f>CONVERT(INDEX(Htg_StPt_Sch_EZ!$C$31:$I$54,MATCH(Schedules_8760!$C7740,Htg_StPt_Sch_EZ!$B$31:$B$54,0),MATCH(Schedules_8760!$F7740,Htg_StPt_Sch_EZ!$C$30:$I$30,0)),"F","C")</f>
        <v>19.444444444444443</v>
      </c>
      <c r="J7740" s="34">
        <f>CONVERT(INDEX(Clg_StPt_Sch_EZ!$C$4:$I$27,MATCH(Schedules_8760!$C7740,Clg_StPt_Sch_EZ!$B$4:$B$27,0),MATCH(Schedules_8760!$F7740,Clg_StPt_Sch_EZ!$C$3:$I$3,0)),"F","C")</f>
        <v>25.555555555555554</v>
      </c>
      <c r="K7740" s="34">
        <f>CONVERT(INDEX(Clg_StPt_Sch_EZ!$C$31:$I$54,MATCH(Schedules_8760!$C7740,Clg_StPt_Sch_EZ!$B$31:$B$54,0),MATCH(Schedules_8760!$F7740,Clg_StPt_Sch_EZ!$C$30:$I$30,0)),"F","C")</f>
        <v>25</v>
      </c>
      <c r="L7740" s="34">
        <f>CONVERT(INDEX(DHW_StPt_Sch_EZ!$C$4:$I$27,MATCH(Schedules_8760!$C7740,DHW_StPt_Sch_EZ!$B$4:$B$27,0),MATCH(Schedules_8760!$F7740,DHW_StPt_Sch_EZ!$C$3:$I$3,0)),"F","C")</f>
        <v>53.333333333333329</v>
      </c>
      <c r="M7740" s="34">
        <f>CONVERT(INDEX(DHW_StPt_Sch_EZ!$C$31:$I$54,MATCH(Schedules_8760!$C7740,DHW_StPt_Sch_EZ!$B$31:$B$54,0),MATCH(Schedules_8760!$F7740,DHW_StPt_Sch_EZ!$C$30:$I$30,0)),"F","C")</f>
        <v>53.333333333333329</v>
      </c>
      <c r="N7740" s="12"/>
      <c r="O7740" s="12"/>
      <c r="P7740" s="12"/>
    </row>
    <row r="7741" spans="1:16" x14ac:dyDescent="0.25">
      <c r="A7741" s="35">
        <v>7740</v>
      </c>
      <c r="B7741" s="89">
        <v>323.45833333333331</v>
      </c>
      <c r="C7741" s="35">
        <f t="shared" si="600"/>
        <v>12</v>
      </c>
      <c r="D7741" s="35">
        <f t="shared" si="603"/>
        <v>323</v>
      </c>
      <c r="E7741" s="35">
        <f t="shared" si="604"/>
        <v>1</v>
      </c>
      <c r="F7741" s="35" t="str">
        <f t="shared" si="601"/>
        <v>Sunday</v>
      </c>
      <c r="G7741" s="35">
        <f t="shared" si="602"/>
        <v>11</v>
      </c>
      <c r="H7741" s="34">
        <f>CONVERT(INDEX(Htg_StPt_Sch_EZ!$C$4:$I$27,MATCH(Schedules_8760!$C7741,Htg_StPt_Sch_EZ!$B$4:$B$27,0),MATCH(Schedules_8760!$F7741,Htg_StPt_Sch_EZ!$C$3:$I$3,0)),"F","C")</f>
        <v>20.555555555555554</v>
      </c>
      <c r="I7741" s="34">
        <f>CONVERT(INDEX(Htg_StPt_Sch_EZ!$C$31:$I$54,MATCH(Schedules_8760!$C7741,Htg_StPt_Sch_EZ!$B$31:$B$54,0),MATCH(Schedules_8760!$F7741,Htg_StPt_Sch_EZ!$C$30:$I$30,0)),"F","C")</f>
        <v>19.444444444444443</v>
      </c>
      <c r="J7741" s="34">
        <f>CONVERT(INDEX(Clg_StPt_Sch_EZ!$C$4:$I$27,MATCH(Schedules_8760!$C7741,Clg_StPt_Sch_EZ!$B$4:$B$27,0),MATCH(Schedules_8760!$F7741,Clg_StPt_Sch_EZ!$C$3:$I$3,0)),"F","C")</f>
        <v>25.555555555555554</v>
      </c>
      <c r="K7741" s="34">
        <f>CONVERT(INDEX(Clg_StPt_Sch_EZ!$C$31:$I$54,MATCH(Schedules_8760!$C7741,Clg_StPt_Sch_EZ!$B$31:$B$54,0),MATCH(Schedules_8760!$F7741,Clg_StPt_Sch_EZ!$C$30:$I$30,0)),"F","C")</f>
        <v>25</v>
      </c>
      <c r="L7741" s="34">
        <f>CONVERT(INDEX(DHW_StPt_Sch_EZ!$C$4:$I$27,MATCH(Schedules_8760!$C7741,DHW_StPt_Sch_EZ!$B$4:$B$27,0),MATCH(Schedules_8760!$F7741,DHW_StPt_Sch_EZ!$C$3:$I$3,0)),"F","C")</f>
        <v>53.333333333333329</v>
      </c>
      <c r="M7741" s="34">
        <f>CONVERT(INDEX(DHW_StPt_Sch_EZ!$C$31:$I$54,MATCH(Schedules_8760!$C7741,DHW_StPt_Sch_EZ!$B$31:$B$54,0),MATCH(Schedules_8760!$F7741,DHW_StPt_Sch_EZ!$C$30:$I$30,0)),"F","C")</f>
        <v>53.333333333333329</v>
      </c>
      <c r="N7741" s="12"/>
      <c r="O7741" s="12"/>
      <c r="P7741" s="12"/>
    </row>
    <row r="7742" spans="1:16" x14ac:dyDescent="0.25">
      <c r="A7742" s="35">
        <v>7741</v>
      </c>
      <c r="B7742" s="89">
        <v>323.5</v>
      </c>
      <c r="C7742" s="35">
        <f t="shared" si="600"/>
        <v>13</v>
      </c>
      <c r="D7742" s="35">
        <f t="shared" si="603"/>
        <v>323</v>
      </c>
      <c r="E7742" s="35">
        <f t="shared" si="604"/>
        <v>1</v>
      </c>
      <c r="F7742" s="35" t="str">
        <f t="shared" si="601"/>
        <v>Sunday</v>
      </c>
      <c r="G7742" s="35">
        <f t="shared" si="602"/>
        <v>11</v>
      </c>
      <c r="H7742" s="34">
        <f>CONVERT(INDEX(Htg_StPt_Sch_EZ!$C$4:$I$27,MATCH(Schedules_8760!$C7742,Htg_StPt_Sch_EZ!$B$4:$B$27,0),MATCH(Schedules_8760!$F7742,Htg_StPt_Sch_EZ!$C$3:$I$3,0)),"F","C")</f>
        <v>20.555555555555554</v>
      </c>
      <c r="I7742" s="34">
        <f>CONVERT(INDEX(Htg_StPt_Sch_EZ!$C$31:$I$54,MATCH(Schedules_8760!$C7742,Htg_StPt_Sch_EZ!$B$31:$B$54,0),MATCH(Schedules_8760!$F7742,Htg_StPt_Sch_EZ!$C$30:$I$30,0)),"F","C")</f>
        <v>19.444444444444443</v>
      </c>
      <c r="J7742" s="34">
        <f>CONVERT(INDEX(Clg_StPt_Sch_EZ!$C$4:$I$27,MATCH(Schedules_8760!$C7742,Clg_StPt_Sch_EZ!$B$4:$B$27,0),MATCH(Schedules_8760!$F7742,Clg_StPt_Sch_EZ!$C$3:$I$3,0)),"F","C")</f>
        <v>25.555555555555554</v>
      </c>
      <c r="K7742" s="34">
        <f>CONVERT(INDEX(Clg_StPt_Sch_EZ!$C$31:$I$54,MATCH(Schedules_8760!$C7742,Clg_StPt_Sch_EZ!$B$31:$B$54,0),MATCH(Schedules_8760!$F7742,Clg_StPt_Sch_EZ!$C$30:$I$30,0)),"F","C")</f>
        <v>25</v>
      </c>
      <c r="L7742" s="34">
        <f>CONVERT(INDEX(DHW_StPt_Sch_EZ!$C$4:$I$27,MATCH(Schedules_8760!$C7742,DHW_StPt_Sch_EZ!$B$4:$B$27,0),MATCH(Schedules_8760!$F7742,DHW_StPt_Sch_EZ!$C$3:$I$3,0)),"F","C")</f>
        <v>53.333333333333329</v>
      </c>
      <c r="M7742" s="34">
        <f>CONVERT(INDEX(DHW_StPt_Sch_EZ!$C$31:$I$54,MATCH(Schedules_8760!$C7742,DHW_StPt_Sch_EZ!$B$31:$B$54,0),MATCH(Schedules_8760!$F7742,DHW_StPt_Sch_EZ!$C$30:$I$30,0)),"F","C")</f>
        <v>53.333333333333329</v>
      </c>
      <c r="N7742" s="12"/>
      <c r="O7742" s="12"/>
      <c r="P7742" s="12"/>
    </row>
    <row r="7743" spans="1:16" x14ac:dyDescent="0.25">
      <c r="A7743" s="35">
        <v>7742</v>
      </c>
      <c r="B7743" s="89">
        <v>323.54166666666669</v>
      </c>
      <c r="C7743" s="35">
        <f t="shared" si="600"/>
        <v>14</v>
      </c>
      <c r="D7743" s="35">
        <f t="shared" si="603"/>
        <v>323</v>
      </c>
      <c r="E7743" s="35">
        <f t="shared" si="604"/>
        <v>1</v>
      </c>
      <c r="F7743" s="35" t="str">
        <f t="shared" si="601"/>
        <v>Sunday</v>
      </c>
      <c r="G7743" s="35">
        <f t="shared" si="602"/>
        <v>11</v>
      </c>
      <c r="H7743" s="34">
        <f>CONVERT(INDEX(Htg_StPt_Sch_EZ!$C$4:$I$27,MATCH(Schedules_8760!$C7743,Htg_StPt_Sch_EZ!$B$4:$B$27,0),MATCH(Schedules_8760!$F7743,Htg_StPt_Sch_EZ!$C$3:$I$3,0)),"F","C")</f>
        <v>20.555555555555554</v>
      </c>
      <c r="I7743" s="34">
        <f>CONVERT(INDEX(Htg_StPt_Sch_EZ!$C$31:$I$54,MATCH(Schedules_8760!$C7743,Htg_StPt_Sch_EZ!$B$31:$B$54,0),MATCH(Schedules_8760!$F7743,Htg_StPt_Sch_EZ!$C$30:$I$30,0)),"F","C")</f>
        <v>19.444444444444443</v>
      </c>
      <c r="J7743" s="34">
        <f>CONVERT(INDEX(Clg_StPt_Sch_EZ!$C$4:$I$27,MATCH(Schedules_8760!$C7743,Clg_StPt_Sch_EZ!$B$4:$B$27,0),MATCH(Schedules_8760!$F7743,Clg_StPt_Sch_EZ!$C$3:$I$3,0)),"F","C")</f>
        <v>25.555555555555554</v>
      </c>
      <c r="K7743" s="34">
        <f>CONVERT(INDEX(Clg_StPt_Sch_EZ!$C$31:$I$54,MATCH(Schedules_8760!$C7743,Clg_StPt_Sch_EZ!$B$31:$B$54,0),MATCH(Schedules_8760!$F7743,Clg_StPt_Sch_EZ!$C$30:$I$30,0)),"F","C")</f>
        <v>25</v>
      </c>
      <c r="L7743" s="34">
        <f>CONVERT(INDEX(DHW_StPt_Sch_EZ!$C$4:$I$27,MATCH(Schedules_8760!$C7743,DHW_StPt_Sch_EZ!$B$4:$B$27,0),MATCH(Schedules_8760!$F7743,DHW_StPt_Sch_EZ!$C$3:$I$3,0)),"F","C")</f>
        <v>53.333333333333329</v>
      </c>
      <c r="M7743" s="34">
        <f>CONVERT(INDEX(DHW_StPt_Sch_EZ!$C$31:$I$54,MATCH(Schedules_8760!$C7743,DHW_StPt_Sch_EZ!$B$31:$B$54,0),MATCH(Schedules_8760!$F7743,DHW_StPt_Sch_EZ!$C$30:$I$30,0)),"F","C")</f>
        <v>53.333333333333329</v>
      </c>
      <c r="N7743" s="12"/>
      <c r="O7743" s="12"/>
      <c r="P7743" s="12"/>
    </row>
    <row r="7744" spans="1:16" x14ac:dyDescent="0.25">
      <c r="A7744" s="35">
        <v>7743</v>
      </c>
      <c r="B7744" s="89">
        <v>323.58333333333331</v>
      </c>
      <c r="C7744" s="35">
        <f t="shared" si="600"/>
        <v>15</v>
      </c>
      <c r="D7744" s="35">
        <f t="shared" si="603"/>
        <v>323</v>
      </c>
      <c r="E7744" s="35">
        <f t="shared" si="604"/>
        <v>1</v>
      </c>
      <c r="F7744" s="35" t="str">
        <f t="shared" si="601"/>
        <v>Sunday</v>
      </c>
      <c r="G7744" s="35">
        <f t="shared" si="602"/>
        <v>11</v>
      </c>
      <c r="H7744" s="34">
        <f>CONVERT(INDEX(Htg_StPt_Sch_EZ!$C$4:$I$27,MATCH(Schedules_8760!$C7744,Htg_StPt_Sch_EZ!$B$4:$B$27,0),MATCH(Schedules_8760!$F7744,Htg_StPt_Sch_EZ!$C$3:$I$3,0)),"F","C")</f>
        <v>20.555555555555554</v>
      </c>
      <c r="I7744" s="34">
        <f>CONVERT(INDEX(Htg_StPt_Sch_EZ!$C$31:$I$54,MATCH(Schedules_8760!$C7744,Htg_StPt_Sch_EZ!$B$31:$B$54,0),MATCH(Schedules_8760!$F7744,Htg_StPt_Sch_EZ!$C$30:$I$30,0)),"F","C")</f>
        <v>21.111111111111111</v>
      </c>
      <c r="J7744" s="34">
        <f>CONVERT(INDEX(Clg_StPt_Sch_EZ!$C$4:$I$27,MATCH(Schedules_8760!$C7744,Clg_StPt_Sch_EZ!$B$4:$B$27,0),MATCH(Schedules_8760!$F7744,Clg_StPt_Sch_EZ!$C$3:$I$3,0)),"F","C")</f>
        <v>25.555555555555554</v>
      </c>
      <c r="K7744" s="34">
        <f>CONVERT(INDEX(Clg_StPt_Sch_EZ!$C$31:$I$54,MATCH(Schedules_8760!$C7744,Clg_StPt_Sch_EZ!$B$31:$B$54,0),MATCH(Schedules_8760!$F7744,Clg_StPt_Sch_EZ!$C$30:$I$30,0)),"F","C")</f>
        <v>25</v>
      </c>
      <c r="L7744" s="34">
        <f>CONVERT(INDEX(DHW_StPt_Sch_EZ!$C$4:$I$27,MATCH(Schedules_8760!$C7744,DHW_StPt_Sch_EZ!$B$4:$B$27,0),MATCH(Schedules_8760!$F7744,DHW_StPt_Sch_EZ!$C$3:$I$3,0)),"F","C")</f>
        <v>53.333333333333329</v>
      </c>
      <c r="M7744" s="34">
        <f>CONVERT(INDEX(DHW_StPt_Sch_EZ!$C$31:$I$54,MATCH(Schedules_8760!$C7744,DHW_StPt_Sch_EZ!$B$31:$B$54,0),MATCH(Schedules_8760!$F7744,DHW_StPt_Sch_EZ!$C$30:$I$30,0)),"F","C")</f>
        <v>53.333333333333329</v>
      </c>
      <c r="N7744" s="12"/>
      <c r="O7744" s="12"/>
      <c r="P7744" s="12"/>
    </row>
    <row r="7745" spans="1:16" x14ac:dyDescent="0.25">
      <c r="A7745" s="35">
        <v>7744</v>
      </c>
      <c r="B7745" s="89">
        <v>323.625</v>
      </c>
      <c r="C7745" s="35">
        <f t="shared" si="600"/>
        <v>16</v>
      </c>
      <c r="D7745" s="35">
        <f t="shared" si="603"/>
        <v>323</v>
      </c>
      <c r="E7745" s="35">
        <f t="shared" si="604"/>
        <v>1</v>
      </c>
      <c r="F7745" s="35" t="str">
        <f t="shared" si="601"/>
        <v>Sunday</v>
      </c>
      <c r="G7745" s="35">
        <f t="shared" si="602"/>
        <v>11</v>
      </c>
      <c r="H7745" s="34">
        <f>CONVERT(INDEX(Htg_StPt_Sch_EZ!$C$4:$I$27,MATCH(Schedules_8760!$C7745,Htg_StPt_Sch_EZ!$B$4:$B$27,0),MATCH(Schedules_8760!$F7745,Htg_StPt_Sch_EZ!$C$3:$I$3,0)),"F","C")</f>
        <v>20.555555555555554</v>
      </c>
      <c r="I7745" s="34">
        <f>CONVERT(INDEX(Htg_StPt_Sch_EZ!$C$31:$I$54,MATCH(Schedules_8760!$C7745,Htg_StPt_Sch_EZ!$B$31:$B$54,0),MATCH(Schedules_8760!$F7745,Htg_StPt_Sch_EZ!$C$30:$I$30,0)),"F","C")</f>
        <v>21.111111111111111</v>
      </c>
      <c r="J7745" s="34">
        <f>CONVERT(INDEX(Clg_StPt_Sch_EZ!$C$4:$I$27,MATCH(Schedules_8760!$C7745,Clg_StPt_Sch_EZ!$B$4:$B$27,0),MATCH(Schedules_8760!$F7745,Clg_StPt_Sch_EZ!$C$3:$I$3,0)),"F","C")</f>
        <v>25.555555555555554</v>
      </c>
      <c r="K7745" s="34">
        <f>CONVERT(INDEX(Clg_StPt_Sch_EZ!$C$31:$I$54,MATCH(Schedules_8760!$C7745,Clg_StPt_Sch_EZ!$B$31:$B$54,0),MATCH(Schedules_8760!$F7745,Clg_StPt_Sch_EZ!$C$30:$I$30,0)),"F","C")</f>
        <v>25</v>
      </c>
      <c r="L7745" s="34">
        <f>CONVERT(INDEX(DHW_StPt_Sch_EZ!$C$4:$I$27,MATCH(Schedules_8760!$C7745,DHW_StPt_Sch_EZ!$B$4:$B$27,0),MATCH(Schedules_8760!$F7745,DHW_StPt_Sch_EZ!$C$3:$I$3,0)),"F","C")</f>
        <v>53.333333333333329</v>
      </c>
      <c r="M7745" s="34">
        <f>CONVERT(INDEX(DHW_StPt_Sch_EZ!$C$31:$I$54,MATCH(Schedules_8760!$C7745,DHW_StPt_Sch_EZ!$B$31:$B$54,0),MATCH(Schedules_8760!$F7745,DHW_StPt_Sch_EZ!$C$30:$I$30,0)),"F","C")</f>
        <v>53.333333333333329</v>
      </c>
      <c r="N7745" s="12"/>
      <c r="O7745" s="12"/>
      <c r="P7745" s="12"/>
    </row>
    <row r="7746" spans="1:16" x14ac:dyDescent="0.25">
      <c r="A7746" s="35">
        <v>7745</v>
      </c>
      <c r="B7746" s="89">
        <v>323.66666666666669</v>
      </c>
      <c r="C7746" s="35">
        <f t="shared" ref="C7746:C7809" si="605">HOUR(B7746)+1</f>
        <v>17</v>
      </c>
      <c r="D7746" s="35">
        <f t="shared" si="603"/>
        <v>323</v>
      </c>
      <c r="E7746" s="35">
        <f t="shared" si="604"/>
        <v>1</v>
      </c>
      <c r="F7746" s="35" t="str">
        <f t="shared" ref="F7746:F7809" si="606">IF(E7746=1,"Sunday",IF(E7746=2,"Monday",IF(E7746=3,"Tuesday",IF(E7746=4,"Wednesday",IF(E7746=5,"Thursday",IF(E7746=6,"Friday","Saturday"))))))</f>
        <v>Sunday</v>
      </c>
      <c r="G7746" s="35">
        <f t="shared" ref="G7746:G7809" si="607">MONTH(B7746)</f>
        <v>11</v>
      </c>
      <c r="H7746" s="34">
        <f>CONVERT(INDEX(Htg_StPt_Sch_EZ!$C$4:$I$27,MATCH(Schedules_8760!$C7746,Htg_StPt_Sch_EZ!$B$4:$B$27,0),MATCH(Schedules_8760!$F7746,Htg_StPt_Sch_EZ!$C$3:$I$3,0)),"F","C")</f>
        <v>20.555555555555554</v>
      </c>
      <c r="I7746" s="34">
        <f>CONVERT(INDEX(Htg_StPt_Sch_EZ!$C$31:$I$54,MATCH(Schedules_8760!$C7746,Htg_StPt_Sch_EZ!$B$31:$B$54,0),MATCH(Schedules_8760!$F7746,Htg_StPt_Sch_EZ!$C$30:$I$30,0)),"F","C")</f>
        <v>17.777777777777779</v>
      </c>
      <c r="J7746" s="34">
        <f>CONVERT(INDEX(Clg_StPt_Sch_EZ!$C$4:$I$27,MATCH(Schedules_8760!$C7746,Clg_StPt_Sch_EZ!$B$4:$B$27,0),MATCH(Schedules_8760!$F7746,Clg_StPt_Sch_EZ!$C$3:$I$3,0)),"F","C")</f>
        <v>25.555555555555554</v>
      </c>
      <c r="K7746" s="34">
        <f>CONVERT(INDEX(Clg_StPt_Sch_EZ!$C$31:$I$54,MATCH(Schedules_8760!$C7746,Clg_StPt_Sch_EZ!$B$31:$B$54,0),MATCH(Schedules_8760!$F7746,Clg_StPt_Sch_EZ!$C$30:$I$30,0)),"F","C")</f>
        <v>25</v>
      </c>
      <c r="L7746" s="34">
        <f>CONVERT(INDEX(DHW_StPt_Sch_EZ!$C$4:$I$27,MATCH(Schedules_8760!$C7746,DHW_StPt_Sch_EZ!$B$4:$B$27,0),MATCH(Schedules_8760!$F7746,DHW_StPt_Sch_EZ!$C$3:$I$3,0)),"F","C")</f>
        <v>53.333333333333329</v>
      </c>
      <c r="M7746" s="34">
        <f>CONVERT(INDEX(DHW_StPt_Sch_EZ!$C$31:$I$54,MATCH(Schedules_8760!$C7746,DHW_StPt_Sch_EZ!$B$31:$B$54,0),MATCH(Schedules_8760!$F7746,DHW_StPt_Sch_EZ!$C$30:$I$30,0)),"F","C")</f>
        <v>53.333333333333329</v>
      </c>
      <c r="N7746" s="12"/>
      <c r="O7746" s="12"/>
      <c r="P7746" s="12"/>
    </row>
    <row r="7747" spans="1:16" x14ac:dyDescent="0.25">
      <c r="A7747" s="35">
        <v>7746</v>
      </c>
      <c r="B7747" s="89">
        <v>323.70833333333331</v>
      </c>
      <c r="C7747" s="35">
        <f t="shared" si="605"/>
        <v>18</v>
      </c>
      <c r="D7747" s="35">
        <f t="shared" ref="D7747:D7810" si="608">IF(C7747=1,D7746+1,D7746)</f>
        <v>323</v>
      </c>
      <c r="E7747" s="35">
        <f t="shared" ref="E7747:E7810" si="609">IF(AND(C7747=1,E7746=7),1,IF(C7747=1,E7746+1,E7746))</f>
        <v>1</v>
      </c>
      <c r="F7747" s="35" t="str">
        <f t="shared" si="606"/>
        <v>Sunday</v>
      </c>
      <c r="G7747" s="35">
        <f t="shared" si="607"/>
        <v>11</v>
      </c>
      <c r="H7747" s="34">
        <f>CONVERT(INDEX(Htg_StPt_Sch_EZ!$C$4:$I$27,MATCH(Schedules_8760!$C7747,Htg_StPt_Sch_EZ!$B$4:$B$27,0),MATCH(Schedules_8760!$F7747,Htg_StPt_Sch_EZ!$C$3:$I$3,0)),"F","C")</f>
        <v>20.555555555555554</v>
      </c>
      <c r="I7747" s="34">
        <f>CONVERT(INDEX(Htg_StPt_Sch_EZ!$C$31:$I$54,MATCH(Schedules_8760!$C7747,Htg_StPt_Sch_EZ!$B$31:$B$54,0),MATCH(Schedules_8760!$F7747,Htg_StPt_Sch_EZ!$C$30:$I$30,0)),"F","C")</f>
        <v>17.777777777777779</v>
      </c>
      <c r="J7747" s="34">
        <f>CONVERT(INDEX(Clg_StPt_Sch_EZ!$C$4:$I$27,MATCH(Schedules_8760!$C7747,Clg_StPt_Sch_EZ!$B$4:$B$27,0),MATCH(Schedules_8760!$F7747,Clg_StPt_Sch_EZ!$C$3:$I$3,0)),"F","C")</f>
        <v>25.555555555555554</v>
      </c>
      <c r="K7747" s="34">
        <f>CONVERT(INDEX(Clg_StPt_Sch_EZ!$C$31:$I$54,MATCH(Schedules_8760!$C7747,Clg_StPt_Sch_EZ!$B$31:$B$54,0),MATCH(Schedules_8760!$F7747,Clg_StPt_Sch_EZ!$C$30:$I$30,0)),"F","C")</f>
        <v>28.333333333333332</v>
      </c>
      <c r="L7747" s="34">
        <f>CONVERT(INDEX(DHW_StPt_Sch_EZ!$C$4:$I$27,MATCH(Schedules_8760!$C7747,DHW_StPt_Sch_EZ!$B$4:$B$27,0),MATCH(Schedules_8760!$F7747,DHW_StPt_Sch_EZ!$C$3:$I$3,0)),"F","C")</f>
        <v>53.333333333333329</v>
      </c>
      <c r="M7747" s="34">
        <f>CONVERT(INDEX(DHW_StPt_Sch_EZ!$C$31:$I$54,MATCH(Schedules_8760!$C7747,DHW_StPt_Sch_EZ!$B$31:$B$54,0),MATCH(Schedules_8760!$F7747,DHW_StPt_Sch_EZ!$C$30:$I$30,0)),"F","C")</f>
        <v>53.333333333333329</v>
      </c>
      <c r="N7747" s="12"/>
      <c r="O7747" s="12"/>
      <c r="P7747" s="12"/>
    </row>
    <row r="7748" spans="1:16" x14ac:dyDescent="0.25">
      <c r="A7748" s="35">
        <v>7747</v>
      </c>
      <c r="B7748" s="89">
        <v>323.75</v>
      </c>
      <c r="C7748" s="35">
        <f t="shared" si="605"/>
        <v>19</v>
      </c>
      <c r="D7748" s="35">
        <f t="shared" si="608"/>
        <v>323</v>
      </c>
      <c r="E7748" s="35">
        <f t="shared" si="609"/>
        <v>1</v>
      </c>
      <c r="F7748" s="35" t="str">
        <f t="shared" si="606"/>
        <v>Sunday</v>
      </c>
      <c r="G7748" s="35">
        <f t="shared" si="607"/>
        <v>11</v>
      </c>
      <c r="H7748" s="34">
        <f>CONVERT(INDEX(Htg_StPt_Sch_EZ!$C$4:$I$27,MATCH(Schedules_8760!$C7748,Htg_StPt_Sch_EZ!$B$4:$B$27,0),MATCH(Schedules_8760!$F7748,Htg_StPt_Sch_EZ!$C$3:$I$3,0)),"F","C")</f>
        <v>20.555555555555554</v>
      </c>
      <c r="I7748" s="34">
        <f>CONVERT(INDEX(Htg_StPt_Sch_EZ!$C$31:$I$54,MATCH(Schedules_8760!$C7748,Htg_StPt_Sch_EZ!$B$31:$B$54,0),MATCH(Schedules_8760!$F7748,Htg_StPt_Sch_EZ!$C$30:$I$30,0)),"F","C")</f>
        <v>18.333333333333332</v>
      </c>
      <c r="J7748" s="34">
        <f>CONVERT(INDEX(Clg_StPt_Sch_EZ!$C$4:$I$27,MATCH(Schedules_8760!$C7748,Clg_StPt_Sch_EZ!$B$4:$B$27,0),MATCH(Schedules_8760!$F7748,Clg_StPt_Sch_EZ!$C$3:$I$3,0)),"F","C")</f>
        <v>25.555555555555554</v>
      </c>
      <c r="K7748" s="34">
        <f>CONVERT(INDEX(Clg_StPt_Sch_EZ!$C$31:$I$54,MATCH(Schedules_8760!$C7748,Clg_StPt_Sch_EZ!$B$31:$B$54,0),MATCH(Schedules_8760!$F7748,Clg_StPt_Sch_EZ!$C$30:$I$30,0)),"F","C")</f>
        <v>28.333333333333332</v>
      </c>
      <c r="L7748" s="34">
        <f>CONVERT(INDEX(DHW_StPt_Sch_EZ!$C$4:$I$27,MATCH(Schedules_8760!$C7748,DHW_StPt_Sch_EZ!$B$4:$B$27,0),MATCH(Schedules_8760!$F7748,DHW_StPt_Sch_EZ!$C$3:$I$3,0)),"F","C")</f>
        <v>53.333333333333329</v>
      </c>
      <c r="M7748" s="34">
        <f>CONVERT(INDEX(DHW_StPt_Sch_EZ!$C$31:$I$54,MATCH(Schedules_8760!$C7748,DHW_StPt_Sch_EZ!$B$31:$B$54,0),MATCH(Schedules_8760!$F7748,DHW_StPt_Sch_EZ!$C$30:$I$30,0)),"F","C")</f>
        <v>53.333333333333329</v>
      </c>
      <c r="N7748" s="12"/>
      <c r="O7748" s="12"/>
      <c r="P7748" s="12"/>
    </row>
    <row r="7749" spans="1:16" x14ac:dyDescent="0.25">
      <c r="A7749" s="35">
        <v>7748</v>
      </c>
      <c r="B7749" s="89">
        <v>323.79166666666669</v>
      </c>
      <c r="C7749" s="35">
        <f t="shared" si="605"/>
        <v>20</v>
      </c>
      <c r="D7749" s="35">
        <f t="shared" si="608"/>
        <v>323</v>
      </c>
      <c r="E7749" s="35">
        <f t="shared" si="609"/>
        <v>1</v>
      </c>
      <c r="F7749" s="35" t="str">
        <f t="shared" si="606"/>
        <v>Sunday</v>
      </c>
      <c r="G7749" s="35">
        <f t="shared" si="607"/>
        <v>11</v>
      </c>
      <c r="H7749" s="34">
        <f>CONVERT(INDEX(Htg_StPt_Sch_EZ!$C$4:$I$27,MATCH(Schedules_8760!$C7749,Htg_StPt_Sch_EZ!$B$4:$B$27,0),MATCH(Schedules_8760!$F7749,Htg_StPt_Sch_EZ!$C$3:$I$3,0)),"F","C")</f>
        <v>20.555555555555554</v>
      </c>
      <c r="I7749" s="34">
        <f>CONVERT(INDEX(Htg_StPt_Sch_EZ!$C$31:$I$54,MATCH(Schedules_8760!$C7749,Htg_StPt_Sch_EZ!$B$31:$B$54,0),MATCH(Schedules_8760!$F7749,Htg_StPt_Sch_EZ!$C$30:$I$30,0)),"F","C")</f>
        <v>18.888888888888889</v>
      </c>
      <c r="J7749" s="34">
        <f>CONVERT(INDEX(Clg_StPt_Sch_EZ!$C$4:$I$27,MATCH(Schedules_8760!$C7749,Clg_StPt_Sch_EZ!$B$4:$B$27,0),MATCH(Schedules_8760!$F7749,Clg_StPt_Sch_EZ!$C$3:$I$3,0)),"F","C")</f>
        <v>25.555555555555554</v>
      </c>
      <c r="K7749" s="34">
        <f>CONVERT(INDEX(Clg_StPt_Sch_EZ!$C$31:$I$54,MATCH(Schedules_8760!$C7749,Clg_StPt_Sch_EZ!$B$31:$B$54,0),MATCH(Schedules_8760!$F7749,Clg_StPt_Sch_EZ!$C$30:$I$30,0)),"F","C")</f>
        <v>28.333333333333332</v>
      </c>
      <c r="L7749" s="34">
        <f>CONVERT(INDEX(DHW_StPt_Sch_EZ!$C$4:$I$27,MATCH(Schedules_8760!$C7749,DHW_StPt_Sch_EZ!$B$4:$B$27,0),MATCH(Schedules_8760!$F7749,DHW_StPt_Sch_EZ!$C$3:$I$3,0)),"F","C")</f>
        <v>53.333333333333329</v>
      </c>
      <c r="M7749" s="34">
        <f>CONVERT(INDEX(DHW_StPt_Sch_EZ!$C$31:$I$54,MATCH(Schedules_8760!$C7749,DHW_StPt_Sch_EZ!$B$31:$B$54,0),MATCH(Schedules_8760!$F7749,DHW_StPt_Sch_EZ!$C$30:$I$30,0)),"F","C")</f>
        <v>53.333333333333329</v>
      </c>
      <c r="N7749" s="12"/>
      <c r="O7749" s="12"/>
      <c r="P7749" s="12"/>
    </row>
    <row r="7750" spans="1:16" x14ac:dyDescent="0.25">
      <c r="A7750" s="35">
        <v>7749</v>
      </c>
      <c r="B7750" s="89">
        <v>323.83333333333331</v>
      </c>
      <c r="C7750" s="35">
        <f t="shared" si="605"/>
        <v>21</v>
      </c>
      <c r="D7750" s="35">
        <f t="shared" si="608"/>
        <v>323</v>
      </c>
      <c r="E7750" s="35">
        <f t="shared" si="609"/>
        <v>1</v>
      </c>
      <c r="F7750" s="35" t="str">
        <f t="shared" si="606"/>
        <v>Sunday</v>
      </c>
      <c r="G7750" s="35">
        <f t="shared" si="607"/>
        <v>11</v>
      </c>
      <c r="H7750" s="34">
        <f>CONVERT(INDEX(Htg_StPt_Sch_EZ!$C$4:$I$27,MATCH(Schedules_8760!$C7750,Htg_StPt_Sch_EZ!$B$4:$B$27,0),MATCH(Schedules_8760!$F7750,Htg_StPt_Sch_EZ!$C$3:$I$3,0)),"F","C")</f>
        <v>20.555555555555554</v>
      </c>
      <c r="I7750" s="34">
        <f>CONVERT(INDEX(Htg_StPt_Sch_EZ!$C$31:$I$54,MATCH(Schedules_8760!$C7750,Htg_StPt_Sch_EZ!$B$31:$B$54,0),MATCH(Schedules_8760!$F7750,Htg_StPt_Sch_EZ!$C$30:$I$30,0)),"F","C")</f>
        <v>19.444444444444443</v>
      </c>
      <c r="J7750" s="34">
        <f>CONVERT(INDEX(Clg_StPt_Sch_EZ!$C$4:$I$27,MATCH(Schedules_8760!$C7750,Clg_StPt_Sch_EZ!$B$4:$B$27,0),MATCH(Schedules_8760!$F7750,Clg_StPt_Sch_EZ!$C$3:$I$3,0)),"F","C")</f>
        <v>25.555555555555554</v>
      </c>
      <c r="K7750" s="34">
        <f>CONVERT(INDEX(Clg_StPt_Sch_EZ!$C$31:$I$54,MATCH(Schedules_8760!$C7750,Clg_StPt_Sch_EZ!$B$31:$B$54,0),MATCH(Schedules_8760!$F7750,Clg_StPt_Sch_EZ!$C$30:$I$30,0)),"F","C")</f>
        <v>28.333333333333332</v>
      </c>
      <c r="L7750" s="34">
        <f>CONVERT(INDEX(DHW_StPt_Sch_EZ!$C$4:$I$27,MATCH(Schedules_8760!$C7750,DHW_StPt_Sch_EZ!$B$4:$B$27,0),MATCH(Schedules_8760!$F7750,DHW_StPt_Sch_EZ!$C$3:$I$3,0)),"F","C")</f>
        <v>53.333333333333329</v>
      </c>
      <c r="M7750" s="34">
        <f>CONVERT(INDEX(DHW_StPt_Sch_EZ!$C$31:$I$54,MATCH(Schedules_8760!$C7750,DHW_StPt_Sch_EZ!$B$31:$B$54,0),MATCH(Schedules_8760!$F7750,DHW_StPt_Sch_EZ!$C$30:$I$30,0)),"F","C")</f>
        <v>53.333333333333329</v>
      </c>
      <c r="N7750" s="12"/>
      <c r="O7750" s="12"/>
      <c r="P7750" s="12"/>
    </row>
    <row r="7751" spans="1:16" x14ac:dyDescent="0.25">
      <c r="A7751" s="35">
        <v>7750</v>
      </c>
      <c r="B7751" s="89">
        <v>323.875</v>
      </c>
      <c r="C7751" s="35">
        <f t="shared" si="605"/>
        <v>22</v>
      </c>
      <c r="D7751" s="35">
        <f t="shared" si="608"/>
        <v>323</v>
      </c>
      <c r="E7751" s="35">
        <f t="shared" si="609"/>
        <v>1</v>
      </c>
      <c r="F7751" s="35" t="str">
        <f t="shared" si="606"/>
        <v>Sunday</v>
      </c>
      <c r="G7751" s="35">
        <f t="shared" si="607"/>
        <v>11</v>
      </c>
      <c r="H7751" s="34">
        <f>CONVERT(INDEX(Htg_StPt_Sch_EZ!$C$4:$I$27,MATCH(Schedules_8760!$C7751,Htg_StPt_Sch_EZ!$B$4:$B$27,0),MATCH(Schedules_8760!$F7751,Htg_StPt_Sch_EZ!$C$3:$I$3,0)),"F","C")</f>
        <v>20.555555555555554</v>
      </c>
      <c r="I7751" s="34">
        <f>CONVERT(INDEX(Htg_StPt_Sch_EZ!$C$31:$I$54,MATCH(Schedules_8760!$C7751,Htg_StPt_Sch_EZ!$B$31:$B$54,0),MATCH(Schedules_8760!$F7751,Htg_StPt_Sch_EZ!$C$30:$I$30,0)),"F","C")</f>
        <v>19.444444444444443</v>
      </c>
      <c r="J7751" s="34">
        <f>CONVERT(INDEX(Clg_StPt_Sch_EZ!$C$4:$I$27,MATCH(Schedules_8760!$C7751,Clg_StPt_Sch_EZ!$B$4:$B$27,0),MATCH(Schedules_8760!$F7751,Clg_StPt_Sch_EZ!$C$3:$I$3,0)),"F","C")</f>
        <v>25.555555555555554</v>
      </c>
      <c r="K7751" s="34">
        <f>CONVERT(INDEX(Clg_StPt_Sch_EZ!$C$31:$I$54,MATCH(Schedules_8760!$C7751,Clg_StPt_Sch_EZ!$B$31:$B$54,0),MATCH(Schedules_8760!$F7751,Clg_StPt_Sch_EZ!$C$30:$I$30,0)),"F","C")</f>
        <v>28.333333333333332</v>
      </c>
      <c r="L7751" s="34">
        <f>CONVERT(INDEX(DHW_StPt_Sch_EZ!$C$4:$I$27,MATCH(Schedules_8760!$C7751,DHW_StPt_Sch_EZ!$B$4:$B$27,0),MATCH(Schedules_8760!$F7751,DHW_StPt_Sch_EZ!$C$3:$I$3,0)),"F","C")</f>
        <v>53.333333333333329</v>
      </c>
      <c r="M7751" s="34">
        <f>CONVERT(INDEX(DHW_StPt_Sch_EZ!$C$31:$I$54,MATCH(Schedules_8760!$C7751,DHW_StPt_Sch_EZ!$B$31:$B$54,0),MATCH(Schedules_8760!$F7751,DHW_StPt_Sch_EZ!$C$30:$I$30,0)),"F","C")</f>
        <v>53.333333333333329</v>
      </c>
      <c r="N7751" s="12"/>
      <c r="O7751" s="12"/>
      <c r="P7751" s="12"/>
    </row>
    <row r="7752" spans="1:16" x14ac:dyDescent="0.25">
      <c r="A7752" s="35">
        <v>7751</v>
      </c>
      <c r="B7752" s="89">
        <v>323.91666666666669</v>
      </c>
      <c r="C7752" s="35">
        <f t="shared" si="605"/>
        <v>23</v>
      </c>
      <c r="D7752" s="35">
        <f t="shared" si="608"/>
        <v>323</v>
      </c>
      <c r="E7752" s="35">
        <f t="shared" si="609"/>
        <v>1</v>
      </c>
      <c r="F7752" s="35" t="str">
        <f t="shared" si="606"/>
        <v>Sunday</v>
      </c>
      <c r="G7752" s="35">
        <f t="shared" si="607"/>
        <v>11</v>
      </c>
      <c r="H7752" s="34">
        <f>CONVERT(INDEX(Htg_StPt_Sch_EZ!$C$4:$I$27,MATCH(Schedules_8760!$C7752,Htg_StPt_Sch_EZ!$B$4:$B$27,0),MATCH(Schedules_8760!$F7752,Htg_StPt_Sch_EZ!$C$3:$I$3,0)),"F","C")</f>
        <v>20.555555555555554</v>
      </c>
      <c r="I7752" s="34">
        <f>CONVERT(INDEX(Htg_StPt_Sch_EZ!$C$31:$I$54,MATCH(Schedules_8760!$C7752,Htg_StPt_Sch_EZ!$B$31:$B$54,0),MATCH(Schedules_8760!$F7752,Htg_StPt_Sch_EZ!$C$30:$I$30,0)),"F","C")</f>
        <v>19.444444444444443</v>
      </c>
      <c r="J7752" s="34">
        <f>CONVERT(INDEX(Clg_StPt_Sch_EZ!$C$4:$I$27,MATCH(Schedules_8760!$C7752,Clg_StPt_Sch_EZ!$B$4:$B$27,0),MATCH(Schedules_8760!$F7752,Clg_StPt_Sch_EZ!$C$3:$I$3,0)),"F","C")</f>
        <v>25.555555555555554</v>
      </c>
      <c r="K7752" s="34">
        <f>CONVERT(INDEX(Clg_StPt_Sch_EZ!$C$31:$I$54,MATCH(Schedules_8760!$C7752,Clg_StPt_Sch_EZ!$B$31:$B$54,0),MATCH(Schedules_8760!$F7752,Clg_StPt_Sch_EZ!$C$30:$I$30,0)),"F","C")</f>
        <v>28.333333333333332</v>
      </c>
      <c r="L7752" s="34">
        <f>CONVERT(INDEX(DHW_StPt_Sch_EZ!$C$4:$I$27,MATCH(Schedules_8760!$C7752,DHW_StPt_Sch_EZ!$B$4:$B$27,0),MATCH(Schedules_8760!$F7752,DHW_StPt_Sch_EZ!$C$3:$I$3,0)),"F","C")</f>
        <v>53.333333333333329</v>
      </c>
      <c r="M7752" s="34">
        <f>CONVERT(INDEX(DHW_StPt_Sch_EZ!$C$31:$I$54,MATCH(Schedules_8760!$C7752,DHW_StPt_Sch_EZ!$B$31:$B$54,0),MATCH(Schedules_8760!$F7752,DHW_StPt_Sch_EZ!$C$30:$I$30,0)),"F","C")</f>
        <v>53.333333333333329</v>
      </c>
      <c r="N7752" s="12"/>
      <c r="O7752" s="12"/>
      <c r="P7752" s="12"/>
    </row>
    <row r="7753" spans="1:16" x14ac:dyDescent="0.25">
      <c r="A7753" s="35">
        <v>7752</v>
      </c>
      <c r="B7753" s="89">
        <v>323.95833333333331</v>
      </c>
      <c r="C7753" s="35">
        <f t="shared" si="605"/>
        <v>24</v>
      </c>
      <c r="D7753" s="35">
        <f t="shared" si="608"/>
        <v>323</v>
      </c>
      <c r="E7753" s="35">
        <f t="shared" si="609"/>
        <v>1</v>
      </c>
      <c r="F7753" s="35" t="str">
        <f t="shared" si="606"/>
        <v>Sunday</v>
      </c>
      <c r="G7753" s="35">
        <f t="shared" si="607"/>
        <v>11</v>
      </c>
      <c r="H7753" s="34">
        <f>CONVERT(INDEX(Htg_StPt_Sch_EZ!$C$4:$I$27,MATCH(Schedules_8760!$C7753,Htg_StPt_Sch_EZ!$B$4:$B$27,0),MATCH(Schedules_8760!$F7753,Htg_StPt_Sch_EZ!$C$3:$I$3,0)),"F","C")</f>
        <v>20.555555555555554</v>
      </c>
      <c r="I7753" s="34">
        <f>CONVERT(INDEX(Htg_StPt_Sch_EZ!$C$31:$I$54,MATCH(Schedules_8760!$C7753,Htg_StPt_Sch_EZ!$B$31:$B$54,0),MATCH(Schedules_8760!$F7753,Htg_StPt_Sch_EZ!$C$30:$I$30,0)),"F","C")</f>
        <v>19.444444444444443</v>
      </c>
      <c r="J7753" s="34">
        <f>CONVERT(INDEX(Clg_StPt_Sch_EZ!$C$4:$I$27,MATCH(Schedules_8760!$C7753,Clg_StPt_Sch_EZ!$B$4:$B$27,0),MATCH(Schedules_8760!$F7753,Clg_StPt_Sch_EZ!$C$3:$I$3,0)),"F","C")</f>
        <v>25.555555555555554</v>
      </c>
      <c r="K7753" s="34">
        <f>CONVERT(INDEX(Clg_StPt_Sch_EZ!$C$31:$I$54,MATCH(Schedules_8760!$C7753,Clg_StPt_Sch_EZ!$B$31:$B$54,0),MATCH(Schedules_8760!$F7753,Clg_StPt_Sch_EZ!$C$30:$I$30,0)),"F","C")</f>
        <v>28.333333333333332</v>
      </c>
      <c r="L7753" s="34">
        <f>CONVERT(INDEX(DHW_StPt_Sch_EZ!$C$4:$I$27,MATCH(Schedules_8760!$C7753,DHW_StPt_Sch_EZ!$B$4:$B$27,0),MATCH(Schedules_8760!$F7753,DHW_StPt_Sch_EZ!$C$3:$I$3,0)),"F","C")</f>
        <v>53.333333333333329</v>
      </c>
      <c r="M7753" s="34">
        <f>CONVERT(INDEX(DHW_StPt_Sch_EZ!$C$31:$I$54,MATCH(Schedules_8760!$C7753,DHW_StPt_Sch_EZ!$B$31:$B$54,0),MATCH(Schedules_8760!$F7753,DHW_StPt_Sch_EZ!$C$30:$I$30,0)),"F","C")</f>
        <v>53.333333333333329</v>
      </c>
      <c r="N7753" s="12"/>
      <c r="O7753" s="12"/>
      <c r="P7753" s="12"/>
    </row>
    <row r="7754" spans="1:16" x14ac:dyDescent="0.25">
      <c r="A7754" s="35">
        <v>7753</v>
      </c>
      <c r="B7754" s="89">
        <v>324</v>
      </c>
      <c r="C7754" s="35">
        <f t="shared" si="605"/>
        <v>1</v>
      </c>
      <c r="D7754" s="35">
        <f t="shared" si="608"/>
        <v>324</v>
      </c>
      <c r="E7754" s="35">
        <f t="shared" si="609"/>
        <v>2</v>
      </c>
      <c r="F7754" s="35" t="str">
        <f t="shared" si="606"/>
        <v>Monday</v>
      </c>
      <c r="G7754" s="35">
        <f t="shared" si="607"/>
        <v>11</v>
      </c>
      <c r="H7754" s="34">
        <f>CONVERT(INDEX(Htg_StPt_Sch_EZ!$C$4:$I$27,MATCH(Schedules_8760!$C7754,Htg_StPt_Sch_EZ!$B$4:$B$27,0),MATCH(Schedules_8760!$F7754,Htg_StPt_Sch_EZ!$C$3:$I$3,0)),"F","C")</f>
        <v>20.555555555555554</v>
      </c>
      <c r="I7754" s="34">
        <f>CONVERT(INDEX(Htg_StPt_Sch_EZ!$C$31:$I$54,MATCH(Schedules_8760!$C7754,Htg_StPt_Sch_EZ!$B$31:$B$54,0),MATCH(Schedules_8760!$F7754,Htg_StPt_Sch_EZ!$C$30:$I$30,0)),"F","C")</f>
        <v>19.444444444444443</v>
      </c>
      <c r="J7754" s="34">
        <f>CONVERT(INDEX(Clg_StPt_Sch_EZ!$C$4:$I$27,MATCH(Schedules_8760!$C7754,Clg_StPt_Sch_EZ!$B$4:$B$27,0),MATCH(Schedules_8760!$F7754,Clg_StPt_Sch_EZ!$C$3:$I$3,0)),"F","C")</f>
        <v>25.555555555555554</v>
      </c>
      <c r="K7754" s="34">
        <f>CONVERT(INDEX(Clg_StPt_Sch_EZ!$C$31:$I$54,MATCH(Schedules_8760!$C7754,Clg_StPt_Sch_EZ!$B$31:$B$54,0),MATCH(Schedules_8760!$F7754,Clg_StPt_Sch_EZ!$C$30:$I$30,0)),"F","C")</f>
        <v>28.333333333333332</v>
      </c>
      <c r="L7754" s="34">
        <f>CONVERT(INDEX(DHW_StPt_Sch_EZ!$C$4:$I$27,MATCH(Schedules_8760!$C7754,DHW_StPt_Sch_EZ!$B$4:$B$27,0),MATCH(Schedules_8760!$F7754,DHW_StPt_Sch_EZ!$C$3:$I$3,0)),"F","C")</f>
        <v>53.333333333333329</v>
      </c>
      <c r="M7754" s="34">
        <f>CONVERT(INDEX(DHW_StPt_Sch_EZ!$C$31:$I$54,MATCH(Schedules_8760!$C7754,DHW_StPt_Sch_EZ!$B$31:$B$54,0),MATCH(Schedules_8760!$F7754,DHW_StPt_Sch_EZ!$C$30:$I$30,0)),"F","C")</f>
        <v>53.333333333333329</v>
      </c>
      <c r="N7754" s="12"/>
      <c r="O7754" s="12"/>
      <c r="P7754" s="12"/>
    </row>
    <row r="7755" spans="1:16" x14ac:dyDescent="0.25">
      <c r="A7755" s="35">
        <v>7754</v>
      </c>
      <c r="B7755" s="89">
        <v>324.04166666666669</v>
      </c>
      <c r="C7755" s="35">
        <f t="shared" si="605"/>
        <v>2</v>
      </c>
      <c r="D7755" s="35">
        <f t="shared" si="608"/>
        <v>324</v>
      </c>
      <c r="E7755" s="35">
        <f t="shared" si="609"/>
        <v>2</v>
      </c>
      <c r="F7755" s="35" t="str">
        <f t="shared" si="606"/>
        <v>Monday</v>
      </c>
      <c r="G7755" s="35">
        <f t="shared" si="607"/>
        <v>11</v>
      </c>
      <c r="H7755" s="34">
        <f>CONVERT(INDEX(Htg_StPt_Sch_EZ!$C$4:$I$27,MATCH(Schedules_8760!$C7755,Htg_StPt_Sch_EZ!$B$4:$B$27,0),MATCH(Schedules_8760!$F7755,Htg_StPt_Sch_EZ!$C$3:$I$3,0)),"F","C")</f>
        <v>20.555555555555554</v>
      </c>
      <c r="I7755" s="34">
        <f>CONVERT(INDEX(Htg_StPt_Sch_EZ!$C$31:$I$54,MATCH(Schedules_8760!$C7755,Htg_StPt_Sch_EZ!$B$31:$B$54,0),MATCH(Schedules_8760!$F7755,Htg_StPt_Sch_EZ!$C$30:$I$30,0)),"F","C")</f>
        <v>19.444444444444443</v>
      </c>
      <c r="J7755" s="34">
        <f>CONVERT(INDEX(Clg_StPt_Sch_EZ!$C$4:$I$27,MATCH(Schedules_8760!$C7755,Clg_StPt_Sch_EZ!$B$4:$B$27,0),MATCH(Schedules_8760!$F7755,Clg_StPt_Sch_EZ!$C$3:$I$3,0)),"F","C")</f>
        <v>25.555555555555554</v>
      </c>
      <c r="K7755" s="34">
        <f>CONVERT(INDEX(Clg_StPt_Sch_EZ!$C$31:$I$54,MATCH(Schedules_8760!$C7755,Clg_StPt_Sch_EZ!$B$31:$B$54,0),MATCH(Schedules_8760!$F7755,Clg_StPt_Sch_EZ!$C$30:$I$30,0)),"F","C")</f>
        <v>28.333333333333332</v>
      </c>
      <c r="L7755" s="34">
        <f>CONVERT(INDEX(DHW_StPt_Sch_EZ!$C$4:$I$27,MATCH(Schedules_8760!$C7755,DHW_StPt_Sch_EZ!$B$4:$B$27,0),MATCH(Schedules_8760!$F7755,DHW_StPt_Sch_EZ!$C$3:$I$3,0)),"F","C")</f>
        <v>53.333333333333329</v>
      </c>
      <c r="M7755" s="34">
        <f>CONVERT(INDEX(DHW_StPt_Sch_EZ!$C$31:$I$54,MATCH(Schedules_8760!$C7755,DHW_StPt_Sch_EZ!$B$31:$B$54,0),MATCH(Schedules_8760!$F7755,DHW_StPt_Sch_EZ!$C$30:$I$30,0)),"F","C")</f>
        <v>53.333333333333329</v>
      </c>
      <c r="N7755" s="12"/>
      <c r="O7755" s="12"/>
      <c r="P7755" s="12"/>
    </row>
    <row r="7756" spans="1:16" x14ac:dyDescent="0.25">
      <c r="A7756" s="35">
        <v>7755</v>
      </c>
      <c r="B7756" s="89">
        <v>324.08333333333331</v>
      </c>
      <c r="C7756" s="35">
        <f t="shared" si="605"/>
        <v>3</v>
      </c>
      <c r="D7756" s="35">
        <f t="shared" si="608"/>
        <v>324</v>
      </c>
      <c r="E7756" s="35">
        <f t="shared" si="609"/>
        <v>2</v>
      </c>
      <c r="F7756" s="35" t="str">
        <f t="shared" si="606"/>
        <v>Monday</v>
      </c>
      <c r="G7756" s="35">
        <f t="shared" si="607"/>
        <v>11</v>
      </c>
      <c r="H7756" s="34">
        <f>CONVERT(INDEX(Htg_StPt_Sch_EZ!$C$4:$I$27,MATCH(Schedules_8760!$C7756,Htg_StPt_Sch_EZ!$B$4:$B$27,0),MATCH(Schedules_8760!$F7756,Htg_StPt_Sch_EZ!$C$3:$I$3,0)),"F","C")</f>
        <v>20.555555555555554</v>
      </c>
      <c r="I7756" s="34">
        <f>CONVERT(INDEX(Htg_StPt_Sch_EZ!$C$31:$I$54,MATCH(Schedules_8760!$C7756,Htg_StPt_Sch_EZ!$B$31:$B$54,0),MATCH(Schedules_8760!$F7756,Htg_StPt_Sch_EZ!$C$30:$I$30,0)),"F","C")</f>
        <v>19.444444444444443</v>
      </c>
      <c r="J7756" s="34">
        <f>CONVERT(INDEX(Clg_StPt_Sch_EZ!$C$4:$I$27,MATCH(Schedules_8760!$C7756,Clg_StPt_Sch_EZ!$B$4:$B$27,0),MATCH(Schedules_8760!$F7756,Clg_StPt_Sch_EZ!$C$3:$I$3,0)),"F","C")</f>
        <v>25.555555555555554</v>
      </c>
      <c r="K7756" s="34">
        <f>CONVERT(INDEX(Clg_StPt_Sch_EZ!$C$31:$I$54,MATCH(Schedules_8760!$C7756,Clg_StPt_Sch_EZ!$B$31:$B$54,0),MATCH(Schedules_8760!$F7756,Clg_StPt_Sch_EZ!$C$30:$I$30,0)),"F","C")</f>
        <v>28.333333333333332</v>
      </c>
      <c r="L7756" s="34">
        <f>CONVERT(INDEX(DHW_StPt_Sch_EZ!$C$4:$I$27,MATCH(Schedules_8760!$C7756,DHW_StPt_Sch_EZ!$B$4:$B$27,0),MATCH(Schedules_8760!$F7756,DHW_StPt_Sch_EZ!$C$3:$I$3,0)),"F","C")</f>
        <v>53.333333333333329</v>
      </c>
      <c r="M7756" s="34">
        <f>CONVERT(INDEX(DHW_StPt_Sch_EZ!$C$31:$I$54,MATCH(Schedules_8760!$C7756,DHW_StPt_Sch_EZ!$B$31:$B$54,0),MATCH(Schedules_8760!$F7756,DHW_StPt_Sch_EZ!$C$30:$I$30,0)),"F","C")</f>
        <v>53.333333333333329</v>
      </c>
      <c r="N7756" s="12"/>
      <c r="O7756" s="12"/>
      <c r="P7756" s="12"/>
    </row>
    <row r="7757" spans="1:16" x14ac:dyDescent="0.25">
      <c r="A7757" s="35">
        <v>7756</v>
      </c>
      <c r="B7757" s="89">
        <v>324.125</v>
      </c>
      <c r="C7757" s="35">
        <f t="shared" si="605"/>
        <v>4</v>
      </c>
      <c r="D7757" s="35">
        <f t="shared" si="608"/>
        <v>324</v>
      </c>
      <c r="E7757" s="35">
        <f t="shared" si="609"/>
        <v>2</v>
      </c>
      <c r="F7757" s="35" t="str">
        <f t="shared" si="606"/>
        <v>Monday</v>
      </c>
      <c r="G7757" s="35">
        <f t="shared" si="607"/>
        <v>11</v>
      </c>
      <c r="H7757" s="34">
        <f>CONVERT(INDEX(Htg_StPt_Sch_EZ!$C$4:$I$27,MATCH(Schedules_8760!$C7757,Htg_StPt_Sch_EZ!$B$4:$B$27,0),MATCH(Schedules_8760!$F7757,Htg_StPt_Sch_EZ!$C$3:$I$3,0)),"F","C")</f>
        <v>20.555555555555554</v>
      </c>
      <c r="I7757" s="34">
        <f>CONVERT(INDEX(Htg_StPt_Sch_EZ!$C$31:$I$54,MATCH(Schedules_8760!$C7757,Htg_StPt_Sch_EZ!$B$31:$B$54,0),MATCH(Schedules_8760!$F7757,Htg_StPt_Sch_EZ!$C$30:$I$30,0)),"F","C")</f>
        <v>19.444444444444443</v>
      </c>
      <c r="J7757" s="34">
        <f>CONVERT(INDEX(Clg_StPt_Sch_EZ!$C$4:$I$27,MATCH(Schedules_8760!$C7757,Clg_StPt_Sch_EZ!$B$4:$B$27,0),MATCH(Schedules_8760!$F7757,Clg_StPt_Sch_EZ!$C$3:$I$3,0)),"F","C")</f>
        <v>25.555555555555554</v>
      </c>
      <c r="K7757" s="34">
        <f>CONVERT(INDEX(Clg_StPt_Sch_EZ!$C$31:$I$54,MATCH(Schedules_8760!$C7757,Clg_StPt_Sch_EZ!$B$31:$B$54,0),MATCH(Schedules_8760!$F7757,Clg_StPt_Sch_EZ!$C$30:$I$30,0)),"F","C")</f>
        <v>28.333333333333332</v>
      </c>
      <c r="L7757" s="34">
        <f>CONVERT(INDEX(DHW_StPt_Sch_EZ!$C$4:$I$27,MATCH(Schedules_8760!$C7757,DHW_StPt_Sch_EZ!$B$4:$B$27,0),MATCH(Schedules_8760!$F7757,DHW_StPt_Sch_EZ!$C$3:$I$3,0)),"F","C")</f>
        <v>53.333333333333329</v>
      </c>
      <c r="M7757" s="34">
        <f>CONVERT(INDEX(DHW_StPt_Sch_EZ!$C$31:$I$54,MATCH(Schedules_8760!$C7757,DHW_StPt_Sch_EZ!$B$31:$B$54,0),MATCH(Schedules_8760!$F7757,DHW_StPt_Sch_EZ!$C$30:$I$30,0)),"F","C")</f>
        <v>53.333333333333329</v>
      </c>
      <c r="N7757" s="12"/>
      <c r="O7757" s="12"/>
      <c r="P7757" s="12"/>
    </row>
    <row r="7758" spans="1:16" x14ac:dyDescent="0.25">
      <c r="A7758" s="35">
        <v>7757</v>
      </c>
      <c r="B7758" s="89">
        <v>324.16666666666669</v>
      </c>
      <c r="C7758" s="35">
        <f t="shared" si="605"/>
        <v>5</v>
      </c>
      <c r="D7758" s="35">
        <f t="shared" si="608"/>
        <v>324</v>
      </c>
      <c r="E7758" s="35">
        <f t="shared" si="609"/>
        <v>2</v>
      </c>
      <c r="F7758" s="35" t="str">
        <f t="shared" si="606"/>
        <v>Monday</v>
      </c>
      <c r="G7758" s="35">
        <f t="shared" si="607"/>
        <v>11</v>
      </c>
      <c r="H7758" s="34">
        <f>CONVERT(INDEX(Htg_StPt_Sch_EZ!$C$4:$I$27,MATCH(Schedules_8760!$C7758,Htg_StPt_Sch_EZ!$B$4:$B$27,0),MATCH(Schedules_8760!$F7758,Htg_StPt_Sch_EZ!$C$3:$I$3,0)),"F","C")</f>
        <v>20.555555555555554</v>
      </c>
      <c r="I7758" s="34">
        <f>CONVERT(INDEX(Htg_StPt_Sch_EZ!$C$31:$I$54,MATCH(Schedules_8760!$C7758,Htg_StPt_Sch_EZ!$B$31:$B$54,0),MATCH(Schedules_8760!$F7758,Htg_StPt_Sch_EZ!$C$30:$I$30,0)),"F","C")</f>
        <v>19.444444444444443</v>
      </c>
      <c r="J7758" s="34">
        <f>CONVERT(INDEX(Clg_StPt_Sch_EZ!$C$4:$I$27,MATCH(Schedules_8760!$C7758,Clg_StPt_Sch_EZ!$B$4:$B$27,0),MATCH(Schedules_8760!$F7758,Clg_StPt_Sch_EZ!$C$3:$I$3,0)),"F","C")</f>
        <v>25.555555555555554</v>
      </c>
      <c r="K7758" s="34">
        <f>CONVERT(INDEX(Clg_StPt_Sch_EZ!$C$31:$I$54,MATCH(Schedules_8760!$C7758,Clg_StPt_Sch_EZ!$B$31:$B$54,0),MATCH(Schedules_8760!$F7758,Clg_StPt_Sch_EZ!$C$30:$I$30,0)),"F","C")</f>
        <v>28.333333333333332</v>
      </c>
      <c r="L7758" s="34">
        <f>CONVERT(INDEX(DHW_StPt_Sch_EZ!$C$4:$I$27,MATCH(Schedules_8760!$C7758,DHW_StPt_Sch_EZ!$B$4:$B$27,0),MATCH(Schedules_8760!$F7758,DHW_StPt_Sch_EZ!$C$3:$I$3,0)),"F","C")</f>
        <v>53.333333333333329</v>
      </c>
      <c r="M7758" s="34">
        <f>CONVERT(INDEX(DHW_StPt_Sch_EZ!$C$31:$I$54,MATCH(Schedules_8760!$C7758,DHW_StPt_Sch_EZ!$B$31:$B$54,0),MATCH(Schedules_8760!$F7758,DHW_StPt_Sch_EZ!$C$30:$I$30,0)),"F","C")</f>
        <v>53.333333333333329</v>
      </c>
      <c r="N7758" s="12"/>
      <c r="O7758" s="12"/>
      <c r="P7758" s="12"/>
    </row>
    <row r="7759" spans="1:16" x14ac:dyDescent="0.25">
      <c r="A7759" s="35">
        <v>7758</v>
      </c>
      <c r="B7759" s="89">
        <v>324.20833333333331</v>
      </c>
      <c r="C7759" s="35">
        <f t="shared" si="605"/>
        <v>6</v>
      </c>
      <c r="D7759" s="35">
        <f t="shared" si="608"/>
        <v>324</v>
      </c>
      <c r="E7759" s="35">
        <f t="shared" si="609"/>
        <v>2</v>
      </c>
      <c r="F7759" s="35" t="str">
        <f t="shared" si="606"/>
        <v>Monday</v>
      </c>
      <c r="G7759" s="35">
        <f t="shared" si="607"/>
        <v>11</v>
      </c>
      <c r="H7759" s="34">
        <f>CONVERT(INDEX(Htg_StPt_Sch_EZ!$C$4:$I$27,MATCH(Schedules_8760!$C7759,Htg_StPt_Sch_EZ!$B$4:$B$27,0),MATCH(Schedules_8760!$F7759,Htg_StPt_Sch_EZ!$C$3:$I$3,0)),"F","C")</f>
        <v>20.555555555555554</v>
      </c>
      <c r="I7759" s="34">
        <f>CONVERT(INDEX(Htg_StPt_Sch_EZ!$C$31:$I$54,MATCH(Schedules_8760!$C7759,Htg_StPt_Sch_EZ!$B$31:$B$54,0),MATCH(Schedules_8760!$F7759,Htg_StPt_Sch_EZ!$C$30:$I$30,0)),"F","C")</f>
        <v>19.444444444444443</v>
      </c>
      <c r="J7759" s="34">
        <f>CONVERT(INDEX(Clg_StPt_Sch_EZ!$C$4:$I$27,MATCH(Schedules_8760!$C7759,Clg_StPt_Sch_EZ!$B$4:$B$27,0),MATCH(Schedules_8760!$F7759,Clg_StPt_Sch_EZ!$C$3:$I$3,0)),"F","C")</f>
        <v>25.555555555555554</v>
      </c>
      <c r="K7759" s="34">
        <f>CONVERT(INDEX(Clg_StPt_Sch_EZ!$C$31:$I$54,MATCH(Schedules_8760!$C7759,Clg_StPt_Sch_EZ!$B$31:$B$54,0),MATCH(Schedules_8760!$F7759,Clg_StPt_Sch_EZ!$C$30:$I$30,0)),"F","C")</f>
        <v>28.333333333333332</v>
      </c>
      <c r="L7759" s="34">
        <f>CONVERT(INDEX(DHW_StPt_Sch_EZ!$C$4:$I$27,MATCH(Schedules_8760!$C7759,DHW_StPt_Sch_EZ!$B$4:$B$27,0),MATCH(Schedules_8760!$F7759,DHW_StPt_Sch_EZ!$C$3:$I$3,0)),"F","C")</f>
        <v>53.333333333333329</v>
      </c>
      <c r="M7759" s="34">
        <f>CONVERT(INDEX(DHW_StPt_Sch_EZ!$C$31:$I$54,MATCH(Schedules_8760!$C7759,DHW_StPt_Sch_EZ!$B$31:$B$54,0),MATCH(Schedules_8760!$F7759,DHW_StPt_Sch_EZ!$C$30:$I$30,0)),"F","C")</f>
        <v>53.333333333333329</v>
      </c>
      <c r="N7759" s="12"/>
      <c r="O7759" s="12"/>
      <c r="P7759" s="12"/>
    </row>
    <row r="7760" spans="1:16" x14ac:dyDescent="0.25">
      <c r="A7760" s="35">
        <v>7759</v>
      </c>
      <c r="B7760" s="89">
        <v>324.25</v>
      </c>
      <c r="C7760" s="35">
        <f t="shared" si="605"/>
        <v>7</v>
      </c>
      <c r="D7760" s="35">
        <f t="shared" si="608"/>
        <v>324</v>
      </c>
      <c r="E7760" s="35">
        <f t="shared" si="609"/>
        <v>2</v>
      </c>
      <c r="F7760" s="35" t="str">
        <f t="shared" si="606"/>
        <v>Monday</v>
      </c>
      <c r="G7760" s="35">
        <f t="shared" si="607"/>
        <v>11</v>
      </c>
      <c r="H7760" s="34">
        <f>CONVERT(INDEX(Htg_StPt_Sch_EZ!$C$4:$I$27,MATCH(Schedules_8760!$C7760,Htg_StPt_Sch_EZ!$B$4:$B$27,0),MATCH(Schedules_8760!$F7760,Htg_StPt_Sch_EZ!$C$3:$I$3,0)),"F","C")</f>
        <v>20.555555555555554</v>
      </c>
      <c r="I7760" s="34">
        <f>CONVERT(INDEX(Htg_StPt_Sch_EZ!$C$31:$I$54,MATCH(Schedules_8760!$C7760,Htg_StPt_Sch_EZ!$B$31:$B$54,0),MATCH(Schedules_8760!$F7760,Htg_StPt_Sch_EZ!$C$30:$I$30,0)),"F","C")</f>
        <v>19.444444444444443</v>
      </c>
      <c r="J7760" s="34">
        <f>CONVERT(INDEX(Clg_StPt_Sch_EZ!$C$4:$I$27,MATCH(Schedules_8760!$C7760,Clg_StPt_Sch_EZ!$B$4:$B$27,0),MATCH(Schedules_8760!$F7760,Clg_StPt_Sch_EZ!$C$3:$I$3,0)),"F","C")</f>
        <v>25.555555555555554</v>
      </c>
      <c r="K7760" s="34">
        <f>CONVERT(INDEX(Clg_StPt_Sch_EZ!$C$31:$I$54,MATCH(Schedules_8760!$C7760,Clg_StPt_Sch_EZ!$B$31:$B$54,0),MATCH(Schedules_8760!$F7760,Clg_StPt_Sch_EZ!$C$30:$I$30,0)),"F","C")</f>
        <v>28.333333333333332</v>
      </c>
      <c r="L7760" s="34">
        <f>CONVERT(INDEX(DHW_StPt_Sch_EZ!$C$4:$I$27,MATCH(Schedules_8760!$C7760,DHW_StPt_Sch_EZ!$B$4:$B$27,0),MATCH(Schedules_8760!$F7760,DHW_StPt_Sch_EZ!$C$3:$I$3,0)),"F","C")</f>
        <v>53.333333333333329</v>
      </c>
      <c r="M7760" s="34">
        <f>CONVERT(INDEX(DHW_StPt_Sch_EZ!$C$31:$I$54,MATCH(Schedules_8760!$C7760,DHW_StPt_Sch_EZ!$B$31:$B$54,0),MATCH(Schedules_8760!$F7760,DHW_StPt_Sch_EZ!$C$30:$I$30,0)),"F","C")</f>
        <v>53.333333333333329</v>
      </c>
      <c r="N7760" s="12"/>
      <c r="O7760" s="12"/>
      <c r="P7760" s="12"/>
    </row>
    <row r="7761" spans="1:16" x14ac:dyDescent="0.25">
      <c r="A7761" s="35">
        <v>7760</v>
      </c>
      <c r="B7761" s="89">
        <v>324.29166666666669</v>
      </c>
      <c r="C7761" s="35">
        <f t="shared" si="605"/>
        <v>8</v>
      </c>
      <c r="D7761" s="35">
        <f t="shared" si="608"/>
        <v>324</v>
      </c>
      <c r="E7761" s="35">
        <f t="shared" si="609"/>
        <v>2</v>
      </c>
      <c r="F7761" s="35" t="str">
        <f t="shared" si="606"/>
        <v>Monday</v>
      </c>
      <c r="G7761" s="35">
        <f t="shared" si="607"/>
        <v>11</v>
      </c>
      <c r="H7761" s="34">
        <f>CONVERT(INDEX(Htg_StPt_Sch_EZ!$C$4:$I$27,MATCH(Schedules_8760!$C7761,Htg_StPt_Sch_EZ!$B$4:$B$27,0),MATCH(Schedules_8760!$F7761,Htg_StPt_Sch_EZ!$C$3:$I$3,0)),"F","C")</f>
        <v>20.555555555555554</v>
      </c>
      <c r="I7761" s="34">
        <f>CONVERT(INDEX(Htg_StPt_Sch_EZ!$C$31:$I$54,MATCH(Schedules_8760!$C7761,Htg_StPt_Sch_EZ!$B$31:$B$54,0),MATCH(Schedules_8760!$F7761,Htg_StPt_Sch_EZ!$C$30:$I$30,0)),"F","C")</f>
        <v>19.444444444444443</v>
      </c>
      <c r="J7761" s="34">
        <f>CONVERT(INDEX(Clg_StPt_Sch_EZ!$C$4:$I$27,MATCH(Schedules_8760!$C7761,Clg_StPt_Sch_EZ!$B$4:$B$27,0),MATCH(Schedules_8760!$F7761,Clg_StPt_Sch_EZ!$C$3:$I$3,0)),"F","C")</f>
        <v>25.555555555555554</v>
      </c>
      <c r="K7761" s="34">
        <f>CONVERT(INDEX(Clg_StPt_Sch_EZ!$C$31:$I$54,MATCH(Schedules_8760!$C7761,Clg_StPt_Sch_EZ!$B$31:$B$54,0),MATCH(Schedules_8760!$F7761,Clg_StPt_Sch_EZ!$C$30:$I$30,0)),"F","C")</f>
        <v>25</v>
      </c>
      <c r="L7761" s="34">
        <f>CONVERT(INDEX(DHW_StPt_Sch_EZ!$C$4:$I$27,MATCH(Schedules_8760!$C7761,DHW_StPt_Sch_EZ!$B$4:$B$27,0),MATCH(Schedules_8760!$F7761,DHW_StPt_Sch_EZ!$C$3:$I$3,0)),"F","C")</f>
        <v>53.333333333333329</v>
      </c>
      <c r="M7761" s="34">
        <f>CONVERT(INDEX(DHW_StPt_Sch_EZ!$C$31:$I$54,MATCH(Schedules_8760!$C7761,DHW_StPt_Sch_EZ!$B$31:$B$54,0),MATCH(Schedules_8760!$F7761,DHW_StPt_Sch_EZ!$C$30:$I$30,0)),"F","C")</f>
        <v>53.333333333333329</v>
      </c>
      <c r="N7761" s="12"/>
      <c r="O7761" s="12"/>
      <c r="P7761" s="12"/>
    </row>
    <row r="7762" spans="1:16" x14ac:dyDescent="0.25">
      <c r="A7762" s="35">
        <v>7761</v>
      </c>
      <c r="B7762" s="89">
        <v>324.33333333333331</v>
      </c>
      <c r="C7762" s="35">
        <f t="shared" si="605"/>
        <v>9</v>
      </c>
      <c r="D7762" s="35">
        <f t="shared" si="608"/>
        <v>324</v>
      </c>
      <c r="E7762" s="35">
        <f t="shared" si="609"/>
        <v>2</v>
      </c>
      <c r="F7762" s="35" t="str">
        <f t="shared" si="606"/>
        <v>Monday</v>
      </c>
      <c r="G7762" s="35">
        <f t="shared" si="607"/>
        <v>11</v>
      </c>
      <c r="H7762" s="34">
        <f>CONVERT(INDEX(Htg_StPt_Sch_EZ!$C$4:$I$27,MATCH(Schedules_8760!$C7762,Htg_StPt_Sch_EZ!$B$4:$B$27,0),MATCH(Schedules_8760!$F7762,Htg_StPt_Sch_EZ!$C$3:$I$3,0)),"F","C")</f>
        <v>20.555555555555554</v>
      </c>
      <c r="I7762" s="34">
        <f>CONVERT(INDEX(Htg_StPt_Sch_EZ!$C$31:$I$54,MATCH(Schedules_8760!$C7762,Htg_StPt_Sch_EZ!$B$31:$B$54,0),MATCH(Schedules_8760!$F7762,Htg_StPt_Sch_EZ!$C$30:$I$30,0)),"F","C")</f>
        <v>19.444444444444443</v>
      </c>
      <c r="J7762" s="34">
        <f>CONVERT(INDEX(Clg_StPt_Sch_EZ!$C$4:$I$27,MATCH(Schedules_8760!$C7762,Clg_StPt_Sch_EZ!$B$4:$B$27,0),MATCH(Schedules_8760!$F7762,Clg_StPt_Sch_EZ!$C$3:$I$3,0)),"F","C")</f>
        <v>25.555555555555554</v>
      </c>
      <c r="K7762" s="34">
        <f>CONVERT(INDEX(Clg_StPt_Sch_EZ!$C$31:$I$54,MATCH(Schedules_8760!$C7762,Clg_StPt_Sch_EZ!$B$31:$B$54,0),MATCH(Schedules_8760!$F7762,Clg_StPt_Sch_EZ!$C$30:$I$30,0)),"F","C")</f>
        <v>25</v>
      </c>
      <c r="L7762" s="34">
        <f>CONVERT(INDEX(DHW_StPt_Sch_EZ!$C$4:$I$27,MATCH(Schedules_8760!$C7762,DHW_StPt_Sch_EZ!$B$4:$B$27,0),MATCH(Schedules_8760!$F7762,DHW_StPt_Sch_EZ!$C$3:$I$3,0)),"F","C")</f>
        <v>53.333333333333329</v>
      </c>
      <c r="M7762" s="34">
        <f>CONVERT(INDEX(DHW_StPt_Sch_EZ!$C$31:$I$54,MATCH(Schedules_8760!$C7762,DHW_StPt_Sch_EZ!$B$31:$B$54,0),MATCH(Schedules_8760!$F7762,DHW_StPt_Sch_EZ!$C$30:$I$30,0)),"F","C")</f>
        <v>53.333333333333329</v>
      </c>
      <c r="N7762" s="12"/>
      <c r="O7762" s="12"/>
      <c r="P7762" s="12"/>
    </row>
    <row r="7763" spans="1:16" x14ac:dyDescent="0.25">
      <c r="A7763" s="35">
        <v>7762</v>
      </c>
      <c r="B7763" s="89">
        <v>324.375</v>
      </c>
      <c r="C7763" s="35">
        <f t="shared" si="605"/>
        <v>10</v>
      </c>
      <c r="D7763" s="35">
        <f t="shared" si="608"/>
        <v>324</v>
      </c>
      <c r="E7763" s="35">
        <f t="shared" si="609"/>
        <v>2</v>
      </c>
      <c r="F7763" s="35" t="str">
        <f t="shared" si="606"/>
        <v>Monday</v>
      </c>
      <c r="G7763" s="35">
        <f t="shared" si="607"/>
        <v>11</v>
      </c>
      <c r="H7763" s="34">
        <f>CONVERT(INDEX(Htg_StPt_Sch_EZ!$C$4:$I$27,MATCH(Schedules_8760!$C7763,Htg_StPt_Sch_EZ!$B$4:$B$27,0),MATCH(Schedules_8760!$F7763,Htg_StPt_Sch_EZ!$C$3:$I$3,0)),"F","C")</f>
        <v>20.555555555555554</v>
      </c>
      <c r="I7763" s="34">
        <f>CONVERT(INDEX(Htg_StPt_Sch_EZ!$C$31:$I$54,MATCH(Schedules_8760!$C7763,Htg_StPt_Sch_EZ!$B$31:$B$54,0),MATCH(Schedules_8760!$F7763,Htg_StPt_Sch_EZ!$C$30:$I$30,0)),"F","C")</f>
        <v>19.444444444444443</v>
      </c>
      <c r="J7763" s="34">
        <f>CONVERT(INDEX(Clg_StPt_Sch_EZ!$C$4:$I$27,MATCH(Schedules_8760!$C7763,Clg_StPt_Sch_EZ!$B$4:$B$27,0),MATCH(Schedules_8760!$F7763,Clg_StPt_Sch_EZ!$C$3:$I$3,0)),"F","C")</f>
        <v>25.555555555555554</v>
      </c>
      <c r="K7763" s="34">
        <f>CONVERT(INDEX(Clg_StPt_Sch_EZ!$C$31:$I$54,MATCH(Schedules_8760!$C7763,Clg_StPt_Sch_EZ!$B$31:$B$54,0),MATCH(Schedules_8760!$F7763,Clg_StPt_Sch_EZ!$C$30:$I$30,0)),"F","C")</f>
        <v>25</v>
      </c>
      <c r="L7763" s="34">
        <f>CONVERT(INDEX(DHW_StPt_Sch_EZ!$C$4:$I$27,MATCH(Schedules_8760!$C7763,DHW_StPt_Sch_EZ!$B$4:$B$27,0),MATCH(Schedules_8760!$F7763,DHW_StPt_Sch_EZ!$C$3:$I$3,0)),"F","C")</f>
        <v>53.333333333333329</v>
      </c>
      <c r="M7763" s="34">
        <f>CONVERT(INDEX(DHW_StPt_Sch_EZ!$C$31:$I$54,MATCH(Schedules_8760!$C7763,DHW_StPt_Sch_EZ!$B$31:$B$54,0),MATCH(Schedules_8760!$F7763,DHW_StPt_Sch_EZ!$C$30:$I$30,0)),"F","C")</f>
        <v>53.333333333333329</v>
      </c>
      <c r="N7763" s="12"/>
      <c r="O7763" s="12"/>
      <c r="P7763" s="12"/>
    </row>
    <row r="7764" spans="1:16" x14ac:dyDescent="0.25">
      <c r="A7764" s="35">
        <v>7763</v>
      </c>
      <c r="B7764" s="89">
        <v>324.41666666666669</v>
      </c>
      <c r="C7764" s="35">
        <f t="shared" si="605"/>
        <v>11</v>
      </c>
      <c r="D7764" s="35">
        <f t="shared" si="608"/>
        <v>324</v>
      </c>
      <c r="E7764" s="35">
        <f t="shared" si="609"/>
        <v>2</v>
      </c>
      <c r="F7764" s="35" t="str">
        <f t="shared" si="606"/>
        <v>Monday</v>
      </c>
      <c r="G7764" s="35">
        <f t="shared" si="607"/>
        <v>11</v>
      </c>
      <c r="H7764" s="34">
        <f>CONVERT(INDEX(Htg_StPt_Sch_EZ!$C$4:$I$27,MATCH(Schedules_8760!$C7764,Htg_StPt_Sch_EZ!$B$4:$B$27,0),MATCH(Schedules_8760!$F7764,Htg_StPt_Sch_EZ!$C$3:$I$3,0)),"F","C")</f>
        <v>20.555555555555554</v>
      </c>
      <c r="I7764" s="34">
        <f>CONVERT(INDEX(Htg_StPt_Sch_EZ!$C$31:$I$54,MATCH(Schedules_8760!$C7764,Htg_StPt_Sch_EZ!$B$31:$B$54,0),MATCH(Schedules_8760!$F7764,Htg_StPt_Sch_EZ!$C$30:$I$30,0)),"F","C")</f>
        <v>19.444444444444443</v>
      </c>
      <c r="J7764" s="34">
        <f>CONVERT(INDEX(Clg_StPt_Sch_EZ!$C$4:$I$27,MATCH(Schedules_8760!$C7764,Clg_StPt_Sch_EZ!$B$4:$B$27,0),MATCH(Schedules_8760!$F7764,Clg_StPt_Sch_EZ!$C$3:$I$3,0)),"F","C")</f>
        <v>25.555555555555554</v>
      </c>
      <c r="K7764" s="34">
        <f>CONVERT(INDEX(Clg_StPt_Sch_EZ!$C$31:$I$54,MATCH(Schedules_8760!$C7764,Clg_StPt_Sch_EZ!$B$31:$B$54,0),MATCH(Schedules_8760!$F7764,Clg_StPt_Sch_EZ!$C$30:$I$30,0)),"F","C")</f>
        <v>25</v>
      </c>
      <c r="L7764" s="34">
        <f>CONVERT(INDEX(DHW_StPt_Sch_EZ!$C$4:$I$27,MATCH(Schedules_8760!$C7764,DHW_StPt_Sch_EZ!$B$4:$B$27,0),MATCH(Schedules_8760!$F7764,DHW_StPt_Sch_EZ!$C$3:$I$3,0)),"F","C")</f>
        <v>53.333333333333329</v>
      </c>
      <c r="M7764" s="34">
        <f>CONVERT(INDEX(DHW_StPt_Sch_EZ!$C$31:$I$54,MATCH(Schedules_8760!$C7764,DHW_StPt_Sch_EZ!$B$31:$B$54,0),MATCH(Schedules_8760!$F7764,DHW_StPt_Sch_EZ!$C$30:$I$30,0)),"F","C")</f>
        <v>53.333333333333329</v>
      </c>
      <c r="N7764" s="12"/>
      <c r="O7764" s="12"/>
      <c r="P7764" s="12"/>
    </row>
    <row r="7765" spans="1:16" x14ac:dyDescent="0.25">
      <c r="A7765" s="35">
        <v>7764</v>
      </c>
      <c r="B7765" s="89">
        <v>324.45833333333331</v>
      </c>
      <c r="C7765" s="35">
        <f t="shared" si="605"/>
        <v>12</v>
      </c>
      <c r="D7765" s="35">
        <f t="shared" si="608"/>
        <v>324</v>
      </c>
      <c r="E7765" s="35">
        <f t="shared" si="609"/>
        <v>2</v>
      </c>
      <c r="F7765" s="35" t="str">
        <f t="shared" si="606"/>
        <v>Monday</v>
      </c>
      <c r="G7765" s="35">
        <f t="shared" si="607"/>
        <v>11</v>
      </c>
      <c r="H7765" s="34">
        <f>CONVERT(INDEX(Htg_StPt_Sch_EZ!$C$4:$I$27,MATCH(Schedules_8760!$C7765,Htg_StPt_Sch_EZ!$B$4:$B$27,0),MATCH(Schedules_8760!$F7765,Htg_StPt_Sch_EZ!$C$3:$I$3,0)),"F","C")</f>
        <v>20.555555555555554</v>
      </c>
      <c r="I7765" s="34">
        <f>CONVERT(INDEX(Htg_StPt_Sch_EZ!$C$31:$I$54,MATCH(Schedules_8760!$C7765,Htg_StPt_Sch_EZ!$B$31:$B$54,0),MATCH(Schedules_8760!$F7765,Htg_StPt_Sch_EZ!$C$30:$I$30,0)),"F","C")</f>
        <v>19.444444444444443</v>
      </c>
      <c r="J7765" s="34">
        <f>CONVERT(INDEX(Clg_StPt_Sch_EZ!$C$4:$I$27,MATCH(Schedules_8760!$C7765,Clg_StPt_Sch_EZ!$B$4:$B$27,0),MATCH(Schedules_8760!$F7765,Clg_StPt_Sch_EZ!$C$3:$I$3,0)),"F","C")</f>
        <v>25.555555555555554</v>
      </c>
      <c r="K7765" s="34">
        <f>CONVERT(INDEX(Clg_StPt_Sch_EZ!$C$31:$I$54,MATCH(Schedules_8760!$C7765,Clg_StPt_Sch_EZ!$B$31:$B$54,0),MATCH(Schedules_8760!$F7765,Clg_StPt_Sch_EZ!$C$30:$I$30,0)),"F","C")</f>
        <v>25</v>
      </c>
      <c r="L7765" s="34">
        <f>CONVERT(INDEX(DHW_StPt_Sch_EZ!$C$4:$I$27,MATCH(Schedules_8760!$C7765,DHW_StPt_Sch_EZ!$B$4:$B$27,0),MATCH(Schedules_8760!$F7765,DHW_StPt_Sch_EZ!$C$3:$I$3,0)),"F","C")</f>
        <v>53.333333333333329</v>
      </c>
      <c r="M7765" s="34">
        <f>CONVERT(INDEX(DHW_StPt_Sch_EZ!$C$31:$I$54,MATCH(Schedules_8760!$C7765,DHW_StPt_Sch_EZ!$B$31:$B$54,0),MATCH(Schedules_8760!$F7765,DHW_StPt_Sch_EZ!$C$30:$I$30,0)),"F","C")</f>
        <v>53.333333333333329</v>
      </c>
      <c r="N7765" s="12"/>
      <c r="O7765" s="12"/>
      <c r="P7765" s="12"/>
    </row>
    <row r="7766" spans="1:16" x14ac:dyDescent="0.25">
      <c r="A7766" s="35">
        <v>7765</v>
      </c>
      <c r="B7766" s="89">
        <v>324.5</v>
      </c>
      <c r="C7766" s="35">
        <f t="shared" si="605"/>
        <v>13</v>
      </c>
      <c r="D7766" s="35">
        <f t="shared" si="608"/>
        <v>324</v>
      </c>
      <c r="E7766" s="35">
        <f t="shared" si="609"/>
        <v>2</v>
      </c>
      <c r="F7766" s="35" t="str">
        <f t="shared" si="606"/>
        <v>Monday</v>
      </c>
      <c r="G7766" s="35">
        <f t="shared" si="607"/>
        <v>11</v>
      </c>
      <c r="H7766" s="34">
        <f>CONVERT(INDEX(Htg_StPt_Sch_EZ!$C$4:$I$27,MATCH(Schedules_8760!$C7766,Htg_StPt_Sch_EZ!$B$4:$B$27,0),MATCH(Schedules_8760!$F7766,Htg_StPt_Sch_EZ!$C$3:$I$3,0)),"F","C")</f>
        <v>20.555555555555554</v>
      </c>
      <c r="I7766" s="34">
        <f>CONVERT(INDEX(Htg_StPt_Sch_EZ!$C$31:$I$54,MATCH(Schedules_8760!$C7766,Htg_StPt_Sch_EZ!$B$31:$B$54,0),MATCH(Schedules_8760!$F7766,Htg_StPt_Sch_EZ!$C$30:$I$30,0)),"F","C")</f>
        <v>19.444444444444443</v>
      </c>
      <c r="J7766" s="34">
        <f>CONVERT(INDEX(Clg_StPt_Sch_EZ!$C$4:$I$27,MATCH(Schedules_8760!$C7766,Clg_StPt_Sch_EZ!$B$4:$B$27,0),MATCH(Schedules_8760!$F7766,Clg_StPt_Sch_EZ!$C$3:$I$3,0)),"F","C")</f>
        <v>25.555555555555554</v>
      </c>
      <c r="K7766" s="34">
        <f>CONVERT(INDEX(Clg_StPt_Sch_EZ!$C$31:$I$54,MATCH(Schedules_8760!$C7766,Clg_StPt_Sch_EZ!$B$31:$B$54,0),MATCH(Schedules_8760!$F7766,Clg_StPt_Sch_EZ!$C$30:$I$30,0)),"F","C")</f>
        <v>25</v>
      </c>
      <c r="L7766" s="34">
        <f>CONVERT(INDEX(DHW_StPt_Sch_EZ!$C$4:$I$27,MATCH(Schedules_8760!$C7766,DHW_StPt_Sch_EZ!$B$4:$B$27,0),MATCH(Schedules_8760!$F7766,DHW_StPt_Sch_EZ!$C$3:$I$3,0)),"F","C")</f>
        <v>53.333333333333329</v>
      </c>
      <c r="M7766" s="34">
        <f>CONVERT(INDEX(DHW_StPt_Sch_EZ!$C$31:$I$54,MATCH(Schedules_8760!$C7766,DHW_StPt_Sch_EZ!$B$31:$B$54,0),MATCH(Schedules_8760!$F7766,DHW_StPt_Sch_EZ!$C$30:$I$30,0)),"F","C")</f>
        <v>53.333333333333329</v>
      </c>
      <c r="N7766" s="12"/>
      <c r="O7766" s="12"/>
      <c r="P7766" s="12"/>
    </row>
    <row r="7767" spans="1:16" x14ac:dyDescent="0.25">
      <c r="A7767" s="35">
        <v>7766</v>
      </c>
      <c r="B7767" s="89">
        <v>324.54166666666669</v>
      </c>
      <c r="C7767" s="35">
        <f t="shared" si="605"/>
        <v>14</v>
      </c>
      <c r="D7767" s="35">
        <f t="shared" si="608"/>
        <v>324</v>
      </c>
      <c r="E7767" s="35">
        <f t="shared" si="609"/>
        <v>2</v>
      </c>
      <c r="F7767" s="35" t="str">
        <f t="shared" si="606"/>
        <v>Monday</v>
      </c>
      <c r="G7767" s="35">
        <f t="shared" si="607"/>
        <v>11</v>
      </c>
      <c r="H7767" s="34">
        <f>CONVERT(INDEX(Htg_StPt_Sch_EZ!$C$4:$I$27,MATCH(Schedules_8760!$C7767,Htg_StPt_Sch_EZ!$B$4:$B$27,0),MATCH(Schedules_8760!$F7767,Htg_StPt_Sch_EZ!$C$3:$I$3,0)),"F","C")</f>
        <v>20.555555555555554</v>
      </c>
      <c r="I7767" s="34">
        <f>CONVERT(INDEX(Htg_StPt_Sch_EZ!$C$31:$I$54,MATCH(Schedules_8760!$C7767,Htg_StPt_Sch_EZ!$B$31:$B$54,0),MATCH(Schedules_8760!$F7767,Htg_StPt_Sch_EZ!$C$30:$I$30,0)),"F","C")</f>
        <v>19.444444444444443</v>
      </c>
      <c r="J7767" s="34">
        <f>CONVERT(INDEX(Clg_StPt_Sch_EZ!$C$4:$I$27,MATCH(Schedules_8760!$C7767,Clg_StPt_Sch_EZ!$B$4:$B$27,0),MATCH(Schedules_8760!$F7767,Clg_StPt_Sch_EZ!$C$3:$I$3,0)),"F","C")</f>
        <v>25.555555555555554</v>
      </c>
      <c r="K7767" s="34">
        <f>CONVERT(INDEX(Clg_StPt_Sch_EZ!$C$31:$I$54,MATCH(Schedules_8760!$C7767,Clg_StPt_Sch_EZ!$B$31:$B$54,0),MATCH(Schedules_8760!$F7767,Clg_StPt_Sch_EZ!$C$30:$I$30,0)),"F","C")</f>
        <v>25</v>
      </c>
      <c r="L7767" s="34">
        <f>CONVERT(INDEX(DHW_StPt_Sch_EZ!$C$4:$I$27,MATCH(Schedules_8760!$C7767,DHW_StPt_Sch_EZ!$B$4:$B$27,0),MATCH(Schedules_8760!$F7767,DHW_StPt_Sch_EZ!$C$3:$I$3,0)),"F","C")</f>
        <v>53.333333333333329</v>
      </c>
      <c r="M7767" s="34">
        <f>CONVERT(INDEX(DHW_StPt_Sch_EZ!$C$31:$I$54,MATCH(Schedules_8760!$C7767,DHW_StPt_Sch_EZ!$B$31:$B$54,0),MATCH(Schedules_8760!$F7767,DHW_StPt_Sch_EZ!$C$30:$I$30,0)),"F","C")</f>
        <v>53.333333333333329</v>
      </c>
      <c r="N7767" s="12"/>
      <c r="O7767" s="12"/>
      <c r="P7767" s="12"/>
    </row>
    <row r="7768" spans="1:16" x14ac:dyDescent="0.25">
      <c r="A7768" s="35">
        <v>7767</v>
      </c>
      <c r="B7768" s="89">
        <v>324.58333333333331</v>
      </c>
      <c r="C7768" s="35">
        <f t="shared" si="605"/>
        <v>15</v>
      </c>
      <c r="D7768" s="35">
        <f t="shared" si="608"/>
        <v>324</v>
      </c>
      <c r="E7768" s="35">
        <f t="shared" si="609"/>
        <v>2</v>
      </c>
      <c r="F7768" s="35" t="str">
        <f t="shared" si="606"/>
        <v>Monday</v>
      </c>
      <c r="G7768" s="35">
        <f t="shared" si="607"/>
        <v>11</v>
      </c>
      <c r="H7768" s="34">
        <f>CONVERT(INDEX(Htg_StPt_Sch_EZ!$C$4:$I$27,MATCH(Schedules_8760!$C7768,Htg_StPt_Sch_EZ!$B$4:$B$27,0),MATCH(Schedules_8760!$F7768,Htg_StPt_Sch_EZ!$C$3:$I$3,0)),"F","C")</f>
        <v>20.555555555555554</v>
      </c>
      <c r="I7768" s="34">
        <f>CONVERT(INDEX(Htg_StPt_Sch_EZ!$C$31:$I$54,MATCH(Schedules_8760!$C7768,Htg_StPt_Sch_EZ!$B$31:$B$54,0),MATCH(Schedules_8760!$F7768,Htg_StPt_Sch_EZ!$C$30:$I$30,0)),"F","C")</f>
        <v>21.111111111111111</v>
      </c>
      <c r="J7768" s="34">
        <f>CONVERT(INDEX(Clg_StPt_Sch_EZ!$C$4:$I$27,MATCH(Schedules_8760!$C7768,Clg_StPt_Sch_EZ!$B$4:$B$27,0),MATCH(Schedules_8760!$F7768,Clg_StPt_Sch_EZ!$C$3:$I$3,0)),"F","C")</f>
        <v>25.555555555555554</v>
      </c>
      <c r="K7768" s="34">
        <f>CONVERT(INDEX(Clg_StPt_Sch_EZ!$C$31:$I$54,MATCH(Schedules_8760!$C7768,Clg_StPt_Sch_EZ!$B$31:$B$54,0),MATCH(Schedules_8760!$F7768,Clg_StPt_Sch_EZ!$C$30:$I$30,0)),"F","C")</f>
        <v>25</v>
      </c>
      <c r="L7768" s="34">
        <f>CONVERT(INDEX(DHW_StPt_Sch_EZ!$C$4:$I$27,MATCH(Schedules_8760!$C7768,DHW_StPt_Sch_EZ!$B$4:$B$27,0),MATCH(Schedules_8760!$F7768,DHW_StPt_Sch_EZ!$C$3:$I$3,0)),"F","C")</f>
        <v>53.333333333333329</v>
      </c>
      <c r="M7768" s="34">
        <f>CONVERT(INDEX(DHW_StPt_Sch_EZ!$C$31:$I$54,MATCH(Schedules_8760!$C7768,DHW_StPt_Sch_EZ!$B$31:$B$54,0),MATCH(Schedules_8760!$F7768,DHW_StPt_Sch_EZ!$C$30:$I$30,0)),"F","C")</f>
        <v>53.333333333333329</v>
      </c>
      <c r="N7768" s="12"/>
      <c r="O7768" s="12"/>
      <c r="P7768" s="12"/>
    </row>
    <row r="7769" spans="1:16" x14ac:dyDescent="0.25">
      <c r="A7769" s="35">
        <v>7768</v>
      </c>
      <c r="B7769" s="89">
        <v>324.625</v>
      </c>
      <c r="C7769" s="35">
        <f t="shared" si="605"/>
        <v>16</v>
      </c>
      <c r="D7769" s="35">
        <f t="shared" si="608"/>
        <v>324</v>
      </c>
      <c r="E7769" s="35">
        <f t="shared" si="609"/>
        <v>2</v>
      </c>
      <c r="F7769" s="35" t="str">
        <f t="shared" si="606"/>
        <v>Monday</v>
      </c>
      <c r="G7769" s="35">
        <f t="shared" si="607"/>
        <v>11</v>
      </c>
      <c r="H7769" s="34">
        <f>CONVERT(INDEX(Htg_StPt_Sch_EZ!$C$4:$I$27,MATCH(Schedules_8760!$C7769,Htg_StPt_Sch_EZ!$B$4:$B$27,0),MATCH(Schedules_8760!$F7769,Htg_StPt_Sch_EZ!$C$3:$I$3,0)),"F","C")</f>
        <v>20.555555555555554</v>
      </c>
      <c r="I7769" s="34">
        <f>CONVERT(INDEX(Htg_StPt_Sch_EZ!$C$31:$I$54,MATCH(Schedules_8760!$C7769,Htg_StPt_Sch_EZ!$B$31:$B$54,0),MATCH(Schedules_8760!$F7769,Htg_StPt_Sch_EZ!$C$30:$I$30,0)),"F","C")</f>
        <v>21.111111111111111</v>
      </c>
      <c r="J7769" s="34">
        <f>CONVERT(INDEX(Clg_StPt_Sch_EZ!$C$4:$I$27,MATCH(Schedules_8760!$C7769,Clg_StPt_Sch_EZ!$B$4:$B$27,0),MATCH(Schedules_8760!$F7769,Clg_StPt_Sch_EZ!$C$3:$I$3,0)),"F","C")</f>
        <v>25.555555555555554</v>
      </c>
      <c r="K7769" s="34">
        <f>CONVERT(INDEX(Clg_StPt_Sch_EZ!$C$31:$I$54,MATCH(Schedules_8760!$C7769,Clg_StPt_Sch_EZ!$B$31:$B$54,0),MATCH(Schedules_8760!$F7769,Clg_StPt_Sch_EZ!$C$30:$I$30,0)),"F","C")</f>
        <v>25</v>
      </c>
      <c r="L7769" s="34">
        <f>CONVERT(INDEX(DHW_StPt_Sch_EZ!$C$4:$I$27,MATCH(Schedules_8760!$C7769,DHW_StPt_Sch_EZ!$B$4:$B$27,0),MATCH(Schedules_8760!$F7769,DHW_StPt_Sch_EZ!$C$3:$I$3,0)),"F","C")</f>
        <v>53.333333333333329</v>
      </c>
      <c r="M7769" s="34">
        <f>CONVERT(INDEX(DHW_StPt_Sch_EZ!$C$31:$I$54,MATCH(Schedules_8760!$C7769,DHW_StPt_Sch_EZ!$B$31:$B$54,0),MATCH(Schedules_8760!$F7769,DHW_StPt_Sch_EZ!$C$30:$I$30,0)),"F","C")</f>
        <v>53.333333333333329</v>
      </c>
      <c r="N7769" s="12"/>
      <c r="O7769" s="12"/>
      <c r="P7769" s="12"/>
    </row>
    <row r="7770" spans="1:16" x14ac:dyDescent="0.25">
      <c r="A7770" s="35">
        <v>7769</v>
      </c>
      <c r="B7770" s="89">
        <v>324.66666666666669</v>
      </c>
      <c r="C7770" s="35">
        <f t="shared" si="605"/>
        <v>17</v>
      </c>
      <c r="D7770" s="35">
        <f t="shared" si="608"/>
        <v>324</v>
      </c>
      <c r="E7770" s="35">
        <f t="shared" si="609"/>
        <v>2</v>
      </c>
      <c r="F7770" s="35" t="str">
        <f t="shared" si="606"/>
        <v>Monday</v>
      </c>
      <c r="G7770" s="35">
        <f t="shared" si="607"/>
        <v>11</v>
      </c>
      <c r="H7770" s="34">
        <f>CONVERT(INDEX(Htg_StPt_Sch_EZ!$C$4:$I$27,MATCH(Schedules_8760!$C7770,Htg_StPt_Sch_EZ!$B$4:$B$27,0),MATCH(Schedules_8760!$F7770,Htg_StPt_Sch_EZ!$C$3:$I$3,0)),"F","C")</f>
        <v>20.555555555555554</v>
      </c>
      <c r="I7770" s="34">
        <f>CONVERT(INDEX(Htg_StPt_Sch_EZ!$C$31:$I$54,MATCH(Schedules_8760!$C7770,Htg_StPt_Sch_EZ!$B$31:$B$54,0),MATCH(Schedules_8760!$F7770,Htg_StPt_Sch_EZ!$C$30:$I$30,0)),"F","C")</f>
        <v>17.777777777777779</v>
      </c>
      <c r="J7770" s="34">
        <f>CONVERT(INDEX(Clg_StPt_Sch_EZ!$C$4:$I$27,MATCH(Schedules_8760!$C7770,Clg_StPt_Sch_EZ!$B$4:$B$27,0),MATCH(Schedules_8760!$F7770,Clg_StPt_Sch_EZ!$C$3:$I$3,0)),"F","C")</f>
        <v>25.555555555555554</v>
      </c>
      <c r="K7770" s="34">
        <f>CONVERT(INDEX(Clg_StPt_Sch_EZ!$C$31:$I$54,MATCH(Schedules_8760!$C7770,Clg_StPt_Sch_EZ!$B$31:$B$54,0),MATCH(Schedules_8760!$F7770,Clg_StPt_Sch_EZ!$C$30:$I$30,0)),"F","C")</f>
        <v>25</v>
      </c>
      <c r="L7770" s="34">
        <f>CONVERT(INDEX(DHW_StPt_Sch_EZ!$C$4:$I$27,MATCH(Schedules_8760!$C7770,DHW_StPt_Sch_EZ!$B$4:$B$27,0),MATCH(Schedules_8760!$F7770,DHW_StPt_Sch_EZ!$C$3:$I$3,0)),"F","C")</f>
        <v>53.333333333333329</v>
      </c>
      <c r="M7770" s="34">
        <f>CONVERT(INDEX(DHW_StPt_Sch_EZ!$C$31:$I$54,MATCH(Schedules_8760!$C7770,DHW_StPt_Sch_EZ!$B$31:$B$54,0),MATCH(Schedules_8760!$F7770,DHW_StPt_Sch_EZ!$C$30:$I$30,0)),"F","C")</f>
        <v>53.333333333333329</v>
      </c>
      <c r="N7770" s="12"/>
      <c r="O7770" s="12"/>
      <c r="P7770" s="12"/>
    </row>
    <row r="7771" spans="1:16" x14ac:dyDescent="0.25">
      <c r="A7771" s="35">
        <v>7770</v>
      </c>
      <c r="B7771" s="89">
        <v>324.70833333333331</v>
      </c>
      <c r="C7771" s="35">
        <f t="shared" si="605"/>
        <v>18</v>
      </c>
      <c r="D7771" s="35">
        <f t="shared" si="608"/>
        <v>324</v>
      </c>
      <c r="E7771" s="35">
        <f t="shared" si="609"/>
        <v>2</v>
      </c>
      <c r="F7771" s="35" t="str">
        <f t="shared" si="606"/>
        <v>Monday</v>
      </c>
      <c r="G7771" s="35">
        <f t="shared" si="607"/>
        <v>11</v>
      </c>
      <c r="H7771" s="34">
        <f>CONVERT(INDEX(Htg_StPt_Sch_EZ!$C$4:$I$27,MATCH(Schedules_8760!$C7771,Htg_StPt_Sch_EZ!$B$4:$B$27,0),MATCH(Schedules_8760!$F7771,Htg_StPt_Sch_EZ!$C$3:$I$3,0)),"F","C")</f>
        <v>20.555555555555554</v>
      </c>
      <c r="I7771" s="34">
        <f>CONVERT(INDEX(Htg_StPt_Sch_EZ!$C$31:$I$54,MATCH(Schedules_8760!$C7771,Htg_StPt_Sch_EZ!$B$31:$B$54,0),MATCH(Schedules_8760!$F7771,Htg_StPt_Sch_EZ!$C$30:$I$30,0)),"F","C")</f>
        <v>17.777777777777779</v>
      </c>
      <c r="J7771" s="34">
        <f>CONVERT(INDEX(Clg_StPt_Sch_EZ!$C$4:$I$27,MATCH(Schedules_8760!$C7771,Clg_StPt_Sch_EZ!$B$4:$B$27,0),MATCH(Schedules_8760!$F7771,Clg_StPt_Sch_EZ!$C$3:$I$3,0)),"F","C")</f>
        <v>25.555555555555554</v>
      </c>
      <c r="K7771" s="34">
        <f>CONVERT(INDEX(Clg_StPt_Sch_EZ!$C$31:$I$54,MATCH(Schedules_8760!$C7771,Clg_StPt_Sch_EZ!$B$31:$B$54,0),MATCH(Schedules_8760!$F7771,Clg_StPt_Sch_EZ!$C$30:$I$30,0)),"F","C")</f>
        <v>28.333333333333332</v>
      </c>
      <c r="L7771" s="34">
        <f>CONVERT(INDEX(DHW_StPt_Sch_EZ!$C$4:$I$27,MATCH(Schedules_8760!$C7771,DHW_StPt_Sch_EZ!$B$4:$B$27,0),MATCH(Schedules_8760!$F7771,DHW_StPt_Sch_EZ!$C$3:$I$3,0)),"F","C")</f>
        <v>53.333333333333329</v>
      </c>
      <c r="M7771" s="34">
        <f>CONVERT(INDEX(DHW_StPt_Sch_EZ!$C$31:$I$54,MATCH(Schedules_8760!$C7771,DHW_StPt_Sch_EZ!$B$31:$B$54,0),MATCH(Schedules_8760!$F7771,DHW_StPt_Sch_EZ!$C$30:$I$30,0)),"F","C")</f>
        <v>53.333333333333329</v>
      </c>
      <c r="N7771" s="12"/>
      <c r="O7771" s="12"/>
      <c r="P7771" s="12"/>
    </row>
    <row r="7772" spans="1:16" x14ac:dyDescent="0.25">
      <c r="A7772" s="35">
        <v>7771</v>
      </c>
      <c r="B7772" s="89">
        <v>324.75</v>
      </c>
      <c r="C7772" s="35">
        <f t="shared" si="605"/>
        <v>19</v>
      </c>
      <c r="D7772" s="35">
        <f t="shared" si="608"/>
        <v>324</v>
      </c>
      <c r="E7772" s="35">
        <f t="shared" si="609"/>
        <v>2</v>
      </c>
      <c r="F7772" s="35" t="str">
        <f t="shared" si="606"/>
        <v>Monday</v>
      </c>
      <c r="G7772" s="35">
        <f t="shared" si="607"/>
        <v>11</v>
      </c>
      <c r="H7772" s="34">
        <f>CONVERT(INDEX(Htg_StPt_Sch_EZ!$C$4:$I$27,MATCH(Schedules_8760!$C7772,Htg_StPt_Sch_EZ!$B$4:$B$27,0),MATCH(Schedules_8760!$F7772,Htg_StPt_Sch_EZ!$C$3:$I$3,0)),"F","C")</f>
        <v>20.555555555555554</v>
      </c>
      <c r="I7772" s="34">
        <f>CONVERT(INDEX(Htg_StPt_Sch_EZ!$C$31:$I$54,MATCH(Schedules_8760!$C7772,Htg_StPt_Sch_EZ!$B$31:$B$54,0),MATCH(Schedules_8760!$F7772,Htg_StPt_Sch_EZ!$C$30:$I$30,0)),"F","C")</f>
        <v>18.333333333333332</v>
      </c>
      <c r="J7772" s="34">
        <f>CONVERT(INDEX(Clg_StPt_Sch_EZ!$C$4:$I$27,MATCH(Schedules_8760!$C7772,Clg_StPt_Sch_EZ!$B$4:$B$27,0),MATCH(Schedules_8760!$F7772,Clg_StPt_Sch_EZ!$C$3:$I$3,0)),"F","C")</f>
        <v>25.555555555555554</v>
      </c>
      <c r="K7772" s="34">
        <f>CONVERT(INDEX(Clg_StPt_Sch_EZ!$C$31:$I$54,MATCH(Schedules_8760!$C7772,Clg_StPt_Sch_EZ!$B$31:$B$54,0),MATCH(Schedules_8760!$F7772,Clg_StPt_Sch_EZ!$C$30:$I$30,0)),"F","C")</f>
        <v>28.333333333333332</v>
      </c>
      <c r="L7772" s="34">
        <f>CONVERT(INDEX(DHW_StPt_Sch_EZ!$C$4:$I$27,MATCH(Schedules_8760!$C7772,DHW_StPt_Sch_EZ!$B$4:$B$27,0),MATCH(Schedules_8760!$F7772,DHW_StPt_Sch_EZ!$C$3:$I$3,0)),"F","C")</f>
        <v>53.333333333333329</v>
      </c>
      <c r="M7772" s="34">
        <f>CONVERT(INDEX(DHW_StPt_Sch_EZ!$C$31:$I$54,MATCH(Schedules_8760!$C7772,DHW_StPt_Sch_EZ!$B$31:$B$54,0),MATCH(Schedules_8760!$F7772,DHW_StPt_Sch_EZ!$C$30:$I$30,0)),"F","C")</f>
        <v>53.333333333333329</v>
      </c>
      <c r="N7772" s="12"/>
      <c r="O7772" s="12"/>
      <c r="P7772" s="12"/>
    </row>
    <row r="7773" spans="1:16" x14ac:dyDescent="0.25">
      <c r="A7773" s="35">
        <v>7772</v>
      </c>
      <c r="B7773" s="89">
        <v>324.79166666666669</v>
      </c>
      <c r="C7773" s="35">
        <f t="shared" si="605"/>
        <v>20</v>
      </c>
      <c r="D7773" s="35">
        <f t="shared" si="608"/>
        <v>324</v>
      </c>
      <c r="E7773" s="35">
        <f t="shared" si="609"/>
        <v>2</v>
      </c>
      <c r="F7773" s="35" t="str">
        <f t="shared" si="606"/>
        <v>Monday</v>
      </c>
      <c r="G7773" s="35">
        <f t="shared" si="607"/>
        <v>11</v>
      </c>
      <c r="H7773" s="34">
        <f>CONVERT(INDEX(Htg_StPt_Sch_EZ!$C$4:$I$27,MATCH(Schedules_8760!$C7773,Htg_StPt_Sch_EZ!$B$4:$B$27,0),MATCH(Schedules_8760!$F7773,Htg_StPt_Sch_EZ!$C$3:$I$3,0)),"F","C")</f>
        <v>20.555555555555554</v>
      </c>
      <c r="I7773" s="34">
        <f>CONVERT(INDEX(Htg_StPt_Sch_EZ!$C$31:$I$54,MATCH(Schedules_8760!$C7773,Htg_StPt_Sch_EZ!$B$31:$B$54,0),MATCH(Schedules_8760!$F7773,Htg_StPt_Sch_EZ!$C$30:$I$30,0)),"F","C")</f>
        <v>18.888888888888889</v>
      </c>
      <c r="J7773" s="34">
        <f>CONVERT(INDEX(Clg_StPt_Sch_EZ!$C$4:$I$27,MATCH(Schedules_8760!$C7773,Clg_StPt_Sch_EZ!$B$4:$B$27,0),MATCH(Schedules_8760!$F7773,Clg_StPt_Sch_EZ!$C$3:$I$3,0)),"F","C")</f>
        <v>25.555555555555554</v>
      </c>
      <c r="K7773" s="34">
        <f>CONVERT(INDEX(Clg_StPt_Sch_EZ!$C$31:$I$54,MATCH(Schedules_8760!$C7773,Clg_StPt_Sch_EZ!$B$31:$B$54,0),MATCH(Schedules_8760!$F7773,Clg_StPt_Sch_EZ!$C$30:$I$30,0)),"F","C")</f>
        <v>28.333333333333332</v>
      </c>
      <c r="L7773" s="34">
        <f>CONVERT(INDEX(DHW_StPt_Sch_EZ!$C$4:$I$27,MATCH(Schedules_8760!$C7773,DHW_StPt_Sch_EZ!$B$4:$B$27,0),MATCH(Schedules_8760!$F7773,DHW_StPt_Sch_EZ!$C$3:$I$3,0)),"F","C")</f>
        <v>53.333333333333329</v>
      </c>
      <c r="M7773" s="34">
        <f>CONVERT(INDEX(DHW_StPt_Sch_EZ!$C$31:$I$54,MATCH(Schedules_8760!$C7773,DHW_StPt_Sch_EZ!$B$31:$B$54,0),MATCH(Schedules_8760!$F7773,DHW_StPt_Sch_EZ!$C$30:$I$30,0)),"F","C")</f>
        <v>53.333333333333329</v>
      </c>
      <c r="N7773" s="12"/>
      <c r="O7773" s="12"/>
      <c r="P7773" s="12"/>
    </row>
    <row r="7774" spans="1:16" x14ac:dyDescent="0.25">
      <c r="A7774" s="35">
        <v>7773</v>
      </c>
      <c r="B7774" s="89">
        <v>324.83333333333331</v>
      </c>
      <c r="C7774" s="35">
        <f t="shared" si="605"/>
        <v>21</v>
      </c>
      <c r="D7774" s="35">
        <f t="shared" si="608"/>
        <v>324</v>
      </c>
      <c r="E7774" s="35">
        <f t="shared" si="609"/>
        <v>2</v>
      </c>
      <c r="F7774" s="35" t="str">
        <f t="shared" si="606"/>
        <v>Monday</v>
      </c>
      <c r="G7774" s="35">
        <f t="shared" si="607"/>
        <v>11</v>
      </c>
      <c r="H7774" s="34">
        <f>CONVERT(INDEX(Htg_StPt_Sch_EZ!$C$4:$I$27,MATCH(Schedules_8760!$C7774,Htg_StPt_Sch_EZ!$B$4:$B$27,0),MATCH(Schedules_8760!$F7774,Htg_StPt_Sch_EZ!$C$3:$I$3,0)),"F","C")</f>
        <v>20.555555555555554</v>
      </c>
      <c r="I7774" s="34">
        <f>CONVERT(INDEX(Htg_StPt_Sch_EZ!$C$31:$I$54,MATCH(Schedules_8760!$C7774,Htg_StPt_Sch_EZ!$B$31:$B$54,0),MATCH(Schedules_8760!$F7774,Htg_StPt_Sch_EZ!$C$30:$I$30,0)),"F","C")</f>
        <v>19.444444444444443</v>
      </c>
      <c r="J7774" s="34">
        <f>CONVERT(INDEX(Clg_StPt_Sch_EZ!$C$4:$I$27,MATCH(Schedules_8760!$C7774,Clg_StPt_Sch_EZ!$B$4:$B$27,0),MATCH(Schedules_8760!$F7774,Clg_StPt_Sch_EZ!$C$3:$I$3,0)),"F","C")</f>
        <v>25.555555555555554</v>
      </c>
      <c r="K7774" s="34">
        <f>CONVERT(INDEX(Clg_StPt_Sch_EZ!$C$31:$I$54,MATCH(Schedules_8760!$C7774,Clg_StPt_Sch_EZ!$B$31:$B$54,0),MATCH(Schedules_8760!$F7774,Clg_StPt_Sch_EZ!$C$30:$I$30,0)),"F","C")</f>
        <v>28.333333333333332</v>
      </c>
      <c r="L7774" s="34">
        <f>CONVERT(INDEX(DHW_StPt_Sch_EZ!$C$4:$I$27,MATCH(Schedules_8760!$C7774,DHW_StPt_Sch_EZ!$B$4:$B$27,0),MATCH(Schedules_8760!$F7774,DHW_StPt_Sch_EZ!$C$3:$I$3,0)),"F","C")</f>
        <v>53.333333333333329</v>
      </c>
      <c r="M7774" s="34">
        <f>CONVERT(INDEX(DHW_StPt_Sch_EZ!$C$31:$I$54,MATCH(Schedules_8760!$C7774,DHW_StPt_Sch_EZ!$B$31:$B$54,0),MATCH(Schedules_8760!$F7774,DHW_StPt_Sch_EZ!$C$30:$I$30,0)),"F","C")</f>
        <v>53.333333333333329</v>
      </c>
      <c r="N7774" s="12"/>
      <c r="O7774" s="12"/>
      <c r="P7774" s="12"/>
    </row>
    <row r="7775" spans="1:16" x14ac:dyDescent="0.25">
      <c r="A7775" s="35">
        <v>7774</v>
      </c>
      <c r="B7775" s="89">
        <v>324.875</v>
      </c>
      <c r="C7775" s="35">
        <f t="shared" si="605"/>
        <v>22</v>
      </c>
      <c r="D7775" s="35">
        <f t="shared" si="608"/>
        <v>324</v>
      </c>
      <c r="E7775" s="35">
        <f t="shared" si="609"/>
        <v>2</v>
      </c>
      <c r="F7775" s="35" t="str">
        <f t="shared" si="606"/>
        <v>Monday</v>
      </c>
      <c r="G7775" s="35">
        <f t="shared" si="607"/>
        <v>11</v>
      </c>
      <c r="H7775" s="34">
        <f>CONVERT(INDEX(Htg_StPt_Sch_EZ!$C$4:$I$27,MATCH(Schedules_8760!$C7775,Htg_StPt_Sch_EZ!$B$4:$B$27,0),MATCH(Schedules_8760!$F7775,Htg_StPt_Sch_EZ!$C$3:$I$3,0)),"F","C")</f>
        <v>20.555555555555554</v>
      </c>
      <c r="I7775" s="34">
        <f>CONVERT(INDEX(Htg_StPt_Sch_EZ!$C$31:$I$54,MATCH(Schedules_8760!$C7775,Htg_StPt_Sch_EZ!$B$31:$B$54,0),MATCH(Schedules_8760!$F7775,Htg_StPt_Sch_EZ!$C$30:$I$30,0)),"F","C")</f>
        <v>19.444444444444443</v>
      </c>
      <c r="J7775" s="34">
        <f>CONVERT(INDEX(Clg_StPt_Sch_EZ!$C$4:$I$27,MATCH(Schedules_8760!$C7775,Clg_StPt_Sch_EZ!$B$4:$B$27,0),MATCH(Schedules_8760!$F7775,Clg_StPt_Sch_EZ!$C$3:$I$3,0)),"F","C")</f>
        <v>25.555555555555554</v>
      </c>
      <c r="K7775" s="34">
        <f>CONVERT(INDEX(Clg_StPt_Sch_EZ!$C$31:$I$54,MATCH(Schedules_8760!$C7775,Clg_StPt_Sch_EZ!$B$31:$B$54,0),MATCH(Schedules_8760!$F7775,Clg_StPt_Sch_EZ!$C$30:$I$30,0)),"F","C")</f>
        <v>28.333333333333332</v>
      </c>
      <c r="L7775" s="34">
        <f>CONVERT(INDEX(DHW_StPt_Sch_EZ!$C$4:$I$27,MATCH(Schedules_8760!$C7775,DHW_StPt_Sch_EZ!$B$4:$B$27,0),MATCH(Schedules_8760!$F7775,DHW_StPt_Sch_EZ!$C$3:$I$3,0)),"F","C")</f>
        <v>53.333333333333329</v>
      </c>
      <c r="M7775" s="34">
        <f>CONVERT(INDEX(DHW_StPt_Sch_EZ!$C$31:$I$54,MATCH(Schedules_8760!$C7775,DHW_StPt_Sch_EZ!$B$31:$B$54,0),MATCH(Schedules_8760!$F7775,DHW_StPt_Sch_EZ!$C$30:$I$30,0)),"F","C")</f>
        <v>53.333333333333329</v>
      </c>
      <c r="N7775" s="12"/>
      <c r="O7775" s="12"/>
      <c r="P7775" s="12"/>
    </row>
    <row r="7776" spans="1:16" x14ac:dyDescent="0.25">
      <c r="A7776" s="35">
        <v>7775</v>
      </c>
      <c r="B7776" s="89">
        <v>324.91666666666669</v>
      </c>
      <c r="C7776" s="35">
        <f t="shared" si="605"/>
        <v>23</v>
      </c>
      <c r="D7776" s="35">
        <f t="shared" si="608"/>
        <v>324</v>
      </c>
      <c r="E7776" s="35">
        <f t="shared" si="609"/>
        <v>2</v>
      </c>
      <c r="F7776" s="35" t="str">
        <f t="shared" si="606"/>
        <v>Monday</v>
      </c>
      <c r="G7776" s="35">
        <f t="shared" si="607"/>
        <v>11</v>
      </c>
      <c r="H7776" s="34">
        <f>CONVERT(INDEX(Htg_StPt_Sch_EZ!$C$4:$I$27,MATCH(Schedules_8760!$C7776,Htg_StPt_Sch_EZ!$B$4:$B$27,0),MATCH(Schedules_8760!$F7776,Htg_StPt_Sch_EZ!$C$3:$I$3,0)),"F","C")</f>
        <v>20.555555555555554</v>
      </c>
      <c r="I7776" s="34">
        <f>CONVERT(INDEX(Htg_StPt_Sch_EZ!$C$31:$I$54,MATCH(Schedules_8760!$C7776,Htg_StPt_Sch_EZ!$B$31:$B$54,0),MATCH(Schedules_8760!$F7776,Htg_StPt_Sch_EZ!$C$30:$I$30,0)),"F","C")</f>
        <v>19.444444444444443</v>
      </c>
      <c r="J7776" s="34">
        <f>CONVERT(INDEX(Clg_StPt_Sch_EZ!$C$4:$I$27,MATCH(Schedules_8760!$C7776,Clg_StPt_Sch_EZ!$B$4:$B$27,0),MATCH(Schedules_8760!$F7776,Clg_StPt_Sch_EZ!$C$3:$I$3,0)),"F","C")</f>
        <v>25.555555555555554</v>
      </c>
      <c r="K7776" s="34">
        <f>CONVERT(INDEX(Clg_StPt_Sch_EZ!$C$31:$I$54,MATCH(Schedules_8760!$C7776,Clg_StPt_Sch_EZ!$B$31:$B$54,0),MATCH(Schedules_8760!$F7776,Clg_StPt_Sch_EZ!$C$30:$I$30,0)),"F","C")</f>
        <v>28.333333333333332</v>
      </c>
      <c r="L7776" s="34">
        <f>CONVERT(INDEX(DHW_StPt_Sch_EZ!$C$4:$I$27,MATCH(Schedules_8760!$C7776,DHW_StPt_Sch_EZ!$B$4:$B$27,0),MATCH(Schedules_8760!$F7776,DHW_StPt_Sch_EZ!$C$3:$I$3,0)),"F","C")</f>
        <v>53.333333333333329</v>
      </c>
      <c r="M7776" s="34">
        <f>CONVERT(INDEX(DHW_StPt_Sch_EZ!$C$31:$I$54,MATCH(Schedules_8760!$C7776,DHW_StPt_Sch_EZ!$B$31:$B$54,0),MATCH(Schedules_8760!$F7776,DHW_StPt_Sch_EZ!$C$30:$I$30,0)),"F","C")</f>
        <v>53.333333333333329</v>
      </c>
      <c r="N7776" s="12"/>
      <c r="O7776" s="12"/>
      <c r="P7776" s="12"/>
    </row>
    <row r="7777" spans="1:16" x14ac:dyDescent="0.25">
      <c r="A7777" s="35">
        <v>7776</v>
      </c>
      <c r="B7777" s="89">
        <v>324.95833333333331</v>
      </c>
      <c r="C7777" s="35">
        <f t="shared" si="605"/>
        <v>24</v>
      </c>
      <c r="D7777" s="35">
        <f t="shared" si="608"/>
        <v>324</v>
      </c>
      <c r="E7777" s="35">
        <f t="shared" si="609"/>
        <v>2</v>
      </c>
      <c r="F7777" s="35" t="str">
        <f t="shared" si="606"/>
        <v>Monday</v>
      </c>
      <c r="G7777" s="35">
        <f t="shared" si="607"/>
        <v>11</v>
      </c>
      <c r="H7777" s="34">
        <f>CONVERT(INDEX(Htg_StPt_Sch_EZ!$C$4:$I$27,MATCH(Schedules_8760!$C7777,Htg_StPt_Sch_EZ!$B$4:$B$27,0),MATCH(Schedules_8760!$F7777,Htg_StPt_Sch_EZ!$C$3:$I$3,0)),"F","C")</f>
        <v>20.555555555555554</v>
      </c>
      <c r="I7777" s="34">
        <f>CONVERT(INDEX(Htg_StPt_Sch_EZ!$C$31:$I$54,MATCH(Schedules_8760!$C7777,Htg_StPt_Sch_EZ!$B$31:$B$54,0),MATCH(Schedules_8760!$F7777,Htg_StPt_Sch_EZ!$C$30:$I$30,0)),"F","C")</f>
        <v>19.444444444444443</v>
      </c>
      <c r="J7777" s="34">
        <f>CONVERT(INDEX(Clg_StPt_Sch_EZ!$C$4:$I$27,MATCH(Schedules_8760!$C7777,Clg_StPt_Sch_EZ!$B$4:$B$27,0),MATCH(Schedules_8760!$F7777,Clg_StPt_Sch_EZ!$C$3:$I$3,0)),"F","C")</f>
        <v>25.555555555555554</v>
      </c>
      <c r="K7777" s="34">
        <f>CONVERT(INDEX(Clg_StPt_Sch_EZ!$C$31:$I$54,MATCH(Schedules_8760!$C7777,Clg_StPt_Sch_EZ!$B$31:$B$54,0),MATCH(Schedules_8760!$F7777,Clg_StPt_Sch_EZ!$C$30:$I$30,0)),"F","C")</f>
        <v>28.333333333333332</v>
      </c>
      <c r="L7777" s="34">
        <f>CONVERT(INDEX(DHW_StPt_Sch_EZ!$C$4:$I$27,MATCH(Schedules_8760!$C7777,DHW_StPt_Sch_EZ!$B$4:$B$27,0),MATCH(Schedules_8760!$F7777,DHW_StPt_Sch_EZ!$C$3:$I$3,0)),"F","C")</f>
        <v>53.333333333333329</v>
      </c>
      <c r="M7777" s="34">
        <f>CONVERT(INDEX(DHW_StPt_Sch_EZ!$C$31:$I$54,MATCH(Schedules_8760!$C7777,DHW_StPt_Sch_EZ!$B$31:$B$54,0),MATCH(Schedules_8760!$F7777,DHW_StPt_Sch_EZ!$C$30:$I$30,0)),"F","C")</f>
        <v>53.333333333333329</v>
      </c>
      <c r="N7777" s="12"/>
      <c r="O7777" s="12"/>
      <c r="P7777" s="12"/>
    </row>
    <row r="7778" spans="1:16" x14ac:dyDescent="0.25">
      <c r="A7778" s="35">
        <v>7777</v>
      </c>
      <c r="B7778" s="89">
        <v>325</v>
      </c>
      <c r="C7778" s="35">
        <f t="shared" si="605"/>
        <v>1</v>
      </c>
      <c r="D7778" s="35">
        <f t="shared" si="608"/>
        <v>325</v>
      </c>
      <c r="E7778" s="35">
        <f t="shared" si="609"/>
        <v>3</v>
      </c>
      <c r="F7778" s="35" t="str">
        <f t="shared" si="606"/>
        <v>Tuesday</v>
      </c>
      <c r="G7778" s="35">
        <f t="shared" si="607"/>
        <v>11</v>
      </c>
      <c r="H7778" s="34">
        <f>CONVERT(INDEX(Htg_StPt_Sch_EZ!$C$4:$I$27,MATCH(Schedules_8760!$C7778,Htg_StPt_Sch_EZ!$B$4:$B$27,0),MATCH(Schedules_8760!$F7778,Htg_StPt_Sch_EZ!$C$3:$I$3,0)),"F","C")</f>
        <v>20.555555555555554</v>
      </c>
      <c r="I7778" s="34">
        <f>CONVERT(INDEX(Htg_StPt_Sch_EZ!$C$31:$I$54,MATCH(Schedules_8760!$C7778,Htg_StPt_Sch_EZ!$B$31:$B$54,0),MATCH(Schedules_8760!$F7778,Htg_StPt_Sch_EZ!$C$30:$I$30,0)),"F","C")</f>
        <v>19.444444444444443</v>
      </c>
      <c r="J7778" s="34">
        <f>CONVERT(INDEX(Clg_StPt_Sch_EZ!$C$4:$I$27,MATCH(Schedules_8760!$C7778,Clg_StPt_Sch_EZ!$B$4:$B$27,0),MATCH(Schedules_8760!$F7778,Clg_StPt_Sch_EZ!$C$3:$I$3,0)),"F","C")</f>
        <v>25.555555555555554</v>
      </c>
      <c r="K7778" s="34">
        <f>CONVERT(INDEX(Clg_StPt_Sch_EZ!$C$31:$I$54,MATCH(Schedules_8760!$C7778,Clg_StPt_Sch_EZ!$B$31:$B$54,0),MATCH(Schedules_8760!$F7778,Clg_StPt_Sch_EZ!$C$30:$I$30,0)),"F","C")</f>
        <v>28.333333333333332</v>
      </c>
      <c r="L7778" s="34">
        <f>CONVERT(INDEX(DHW_StPt_Sch_EZ!$C$4:$I$27,MATCH(Schedules_8760!$C7778,DHW_StPt_Sch_EZ!$B$4:$B$27,0),MATCH(Schedules_8760!$F7778,DHW_StPt_Sch_EZ!$C$3:$I$3,0)),"F","C")</f>
        <v>53.333333333333329</v>
      </c>
      <c r="M7778" s="34">
        <f>CONVERT(INDEX(DHW_StPt_Sch_EZ!$C$31:$I$54,MATCH(Schedules_8760!$C7778,DHW_StPt_Sch_EZ!$B$31:$B$54,0),MATCH(Schedules_8760!$F7778,DHW_StPt_Sch_EZ!$C$30:$I$30,0)),"F","C")</f>
        <v>53.333333333333329</v>
      </c>
      <c r="N7778" s="12"/>
      <c r="O7778" s="12"/>
      <c r="P7778" s="12"/>
    </row>
    <row r="7779" spans="1:16" x14ac:dyDescent="0.25">
      <c r="A7779" s="35">
        <v>7778</v>
      </c>
      <c r="B7779" s="89">
        <v>325.04166666666669</v>
      </c>
      <c r="C7779" s="35">
        <f t="shared" si="605"/>
        <v>2</v>
      </c>
      <c r="D7779" s="35">
        <f t="shared" si="608"/>
        <v>325</v>
      </c>
      <c r="E7779" s="35">
        <f t="shared" si="609"/>
        <v>3</v>
      </c>
      <c r="F7779" s="35" t="str">
        <f t="shared" si="606"/>
        <v>Tuesday</v>
      </c>
      <c r="G7779" s="35">
        <f t="shared" si="607"/>
        <v>11</v>
      </c>
      <c r="H7779" s="34">
        <f>CONVERT(INDEX(Htg_StPt_Sch_EZ!$C$4:$I$27,MATCH(Schedules_8760!$C7779,Htg_StPt_Sch_EZ!$B$4:$B$27,0),MATCH(Schedules_8760!$F7779,Htg_StPt_Sch_EZ!$C$3:$I$3,0)),"F","C")</f>
        <v>20.555555555555554</v>
      </c>
      <c r="I7779" s="34">
        <f>CONVERT(INDEX(Htg_StPt_Sch_EZ!$C$31:$I$54,MATCH(Schedules_8760!$C7779,Htg_StPt_Sch_EZ!$B$31:$B$54,0),MATCH(Schedules_8760!$F7779,Htg_StPt_Sch_EZ!$C$30:$I$30,0)),"F","C")</f>
        <v>19.444444444444443</v>
      </c>
      <c r="J7779" s="34">
        <f>CONVERT(INDEX(Clg_StPt_Sch_EZ!$C$4:$I$27,MATCH(Schedules_8760!$C7779,Clg_StPt_Sch_EZ!$B$4:$B$27,0),MATCH(Schedules_8760!$F7779,Clg_StPt_Sch_EZ!$C$3:$I$3,0)),"F","C")</f>
        <v>25.555555555555554</v>
      </c>
      <c r="K7779" s="34">
        <f>CONVERT(INDEX(Clg_StPt_Sch_EZ!$C$31:$I$54,MATCH(Schedules_8760!$C7779,Clg_StPt_Sch_EZ!$B$31:$B$54,0),MATCH(Schedules_8760!$F7779,Clg_StPt_Sch_EZ!$C$30:$I$30,0)),"F","C")</f>
        <v>28.333333333333332</v>
      </c>
      <c r="L7779" s="34">
        <f>CONVERT(INDEX(DHW_StPt_Sch_EZ!$C$4:$I$27,MATCH(Schedules_8760!$C7779,DHW_StPt_Sch_EZ!$B$4:$B$27,0),MATCH(Schedules_8760!$F7779,DHW_StPt_Sch_EZ!$C$3:$I$3,0)),"F","C")</f>
        <v>53.333333333333329</v>
      </c>
      <c r="M7779" s="34">
        <f>CONVERT(INDEX(DHW_StPt_Sch_EZ!$C$31:$I$54,MATCH(Schedules_8760!$C7779,DHW_StPt_Sch_EZ!$B$31:$B$54,0),MATCH(Schedules_8760!$F7779,DHW_StPt_Sch_EZ!$C$30:$I$30,0)),"F","C")</f>
        <v>53.333333333333329</v>
      </c>
      <c r="N7779" s="12"/>
      <c r="O7779" s="12"/>
      <c r="P7779" s="12"/>
    </row>
    <row r="7780" spans="1:16" x14ac:dyDescent="0.25">
      <c r="A7780" s="35">
        <v>7779</v>
      </c>
      <c r="B7780" s="89">
        <v>325.08333333333331</v>
      </c>
      <c r="C7780" s="35">
        <f t="shared" si="605"/>
        <v>3</v>
      </c>
      <c r="D7780" s="35">
        <f t="shared" si="608"/>
        <v>325</v>
      </c>
      <c r="E7780" s="35">
        <f t="shared" si="609"/>
        <v>3</v>
      </c>
      <c r="F7780" s="35" t="str">
        <f t="shared" si="606"/>
        <v>Tuesday</v>
      </c>
      <c r="G7780" s="35">
        <f t="shared" si="607"/>
        <v>11</v>
      </c>
      <c r="H7780" s="34">
        <f>CONVERT(INDEX(Htg_StPt_Sch_EZ!$C$4:$I$27,MATCH(Schedules_8760!$C7780,Htg_StPt_Sch_EZ!$B$4:$B$27,0),MATCH(Schedules_8760!$F7780,Htg_StPt_Sch_EZ!$C$3:$I$3,0)),"F","C")</f>
        <v>20.555555555555554</v>
      </c>
      <c r="I7780" s="34">
        <f>CONVERT(INDEX(Htg_StPt_Sch_EZ!$C$31:$I$54,MATCH(Schedules_8760!$C7780,Htg_StPt_Sch_EZ!$B$31:$B$54,0),MATCH(Schedules_8760!$F7780,Htg_StPt_Sch_EZ!$C$30:$I$30,0)),"F","C")</f>
        <v>19.444444444444443</v>
      </c>
      <c r="J7780" s="34">
        <f>CONVERT(INDEX(Clg_StPt_Sch_EZ!$C$4:$I$27,MATCH(Schedules_8760!$C7780,Clg_StPt_Sch_EZ!$B$4:$B$27,0),MATCH(Schedules_8760!$F7780,Clg_StPt_Sch_EZ!$C$3:$I$3,0)),"F","C")</f>
        <v>25.555555555555554</v>
      </c>
      <c r="K7780" s="34">
        <f>CONVERT(INDEX(Clg_StPt_Sch_EZ!$C$31:$I$54,MATCH(Schedules_8760!$C7780,Clg_StPt_Sch_EZ!$B$31:$B$54,0),MATCH(Schedules_8760!$F7780,Clg_StPt_Sch_EZ!$C$30:$I$30,0)),"F","C")</f>
        <v>28.333333333333332</v>
      </c>
      <c r="L7780" s="34">
        <f>CONVERT(INDEX(DHW_StPt_Sch_EZ!$C$4:$I$27,MATCH(Schedules_8760!$C7780,DHW_StPt_Sch_EZ!$B$4:$B$27,0),MATCH(Schedules_8760!$F7780,DHW_StPt_Sch_EZ!$C$3:$I$3,0)),"F","C")</f>
        <v>53.333333333333329</v>
      </c>
      <c r="M7780" s="34">
        <f>CONVERT(INDEX(DHW_StPt_Sch_EZ!$C$31:$I$54,MATCH(Schedules_8760!$C7780,DHW_StPt_Sch_EZ!$B$31:$B$54,0),MATCH(Schedules_8760!$F7780,DHW_StPt_Sch_EZ!$C$30:$I$30,0)),"F","C")</f>
        <v>53.333333333333329</v>
      </c>
      <c r="N7780" s="12"/>
      <c r="O7780" s="12"/>
      <c r="P7780" s="12"/>
    </row>
    <row r="7781" spans="1:16" x14ac:dyDescent="0.25">
      <c r="A7781" s="35">
        <v>7780</v>
      </c>
      <c r="B7781" s="89">
        <v>325.125</v>
      </c>
      <c r="C7781" s="35">
        <f t="shared" si="605"/>
        <v>4</v>
      </c>
      <c r="D7781" s="35">
        <f t="shared" si="608"/>
        <v>325</v>
      </c>
      <c r="E7781" s="35">
        <f t="shared" si="609"/>
        <v>3</v>
      </c>
      <c r="F7781" s="35" t="str">
        <f t="shared" si="606"/>
        <v>Tuesday</v>
      </c>
      <c r="G7781" s="35">
        <f t="shared" si="607"/>
        <v>11</v>
      </c>
      <c r="H7781" s="34">
        <f>CONVERT(INDEX(Htg_StPt_Sch_EZ!$C$4:$I$27,MATCH(Schedules_8760!$C7781,Htg_StPt_Sch_EZ!$B$4:$B$27,0),MATCH(Schedules_8760!$F7781,Htg_StPt_Sch_EZ!$C$3:$I$3,0)),"F","C")</f>
        <v>20.555555555555554</v>
      </c>
      <c r="I7781" s="34">
        <f>CONVERT(INDEX(Htg_StPt_Sch_EZ!$C$31:$I$54,MATCH(Schedules_8760!$C7781,Htg_StPt_Sch_EZ!$B$31:$B$54,0),MATCH(Schedules_8760!$F7781,Htg_StPt_Sch_EZ!$C$30:$I$30,0)),"F","C")</f>
        <v>19.444444444444443</v>
      </c>
      <c r="J7781" s="34">
        <f>CONVERT(INDEX(Clg_StPt_Sch_EZ!$C$4:$I$27,MATCH(Schedules_8760!$C7781,Clg_StPt_Sch_EZ!$B$4:$B$27,0),MATCH(Schedules_8760!$F7781,Clg_StPt_Sch_EZ!$C$3:$I$3,0)),"F","C")</f>
        <v>25.555555555555554</v>
      </c>
      <c r="K7781" s="34">
        <f>CONVERT(INDEX(Clg_StPt_Sch_EZ!$C$31:$I$54,MATCH(Schedules_8760!$C7781,Clg_StPt_Sch_EZ!$B$31:$B$54,0),MATCH(Schedules_8760!$F7781,Clg_StPt_Sch_EZ!$C$30:$I$30,0)),"F","C")</f>
        <v>28.333333333333332</v>
      </c>
      <c r="L7781" s="34">
        <f>CONVERT(INDEX(DHW_StPt_Sch_EZ!$C$4:$I$27,MATCH(Schedules_8760!$C7781,DHW_StPt_Sch_EZ!$B$4:$B$27,0),MATCH(Schedules_8760!$F7781,DHW_StPt_Sch_EZ!$C$3:$I$3,0)),"F","C")</f>
        <v>53.333333333333329</v>
      </c>
      <c r="M7781" s="34">
        <f>CONVERT(INDEX(DHW_StPt_Sch_EZ!$C$31:$I$54,MATCH(Schedules_8760!$C7781,DHW_StPt_Sch_EZ!$B$31:$B$54,0),MATCH(Schedules_8760!$F7781,DHW_StPt_Sch_EZ!$C$30:$I$30,0)),"F","C")</f>
        <v>53.333333333333329</v>
      </c>
      <c r="N7781" s="12"/>
      <c r="O7781" s="12"/>
      <c r="P7781" s="12"/>
    </row>
    <row r="7782" spans="1:16" x14ac:dyDescent="0.25">
      <c r="A7782" s="35">
        <v>7781</v>
      </c>
      <c r="B7782" s="89">
        <v>325.16666666666669</v>
      </c>
      <c r="C7782" s="35">
        <f t="shared" si="605"/>
        <v>5</v>
      </c>
      <c r="D7782" s="35">
        <f t="shared" si="608"/>
        <v>325</v>
      </c>
      <c r="E7782" s="35">
        <f t="shared" si="609"/>
        <v>3</v>
      </c>
      <c r="F7782" s="35" t="str">
        <f t="shared" si="606"/>
        <v>Tuesday</v>
      </c>
      <c r="G7782" s="35">
        <f t="shared" si="607"/>
        <v>11</v>
      </c>
      <c r="H7782" s="34">
        <f>CONVERT(INDEX(Htg_StPt_Sch_EZ!$C$4:$I$27,MATCH(Schedules_8760!$C7782,Htg_StPt_Sch_EZ!$B$4:$B$27,0),MATCH(Schedules_8760!$F7782,Htg_StPt_Sch_EZ!$C$3:$I$3,0)),"F","C")</f>
        <v>20.555555555555554</v>
      </c>
      <c r="I7782" s="34">
        <f>CONVERT(INDEX(Htg_StPt_Sch_EZ!$C$31:$I$54,MATCH(Schedules_8760!$C7782,Htg_StPt_Sch_EZ!$B$31:$B$54,0),MATCH(Schedules_8760!$F7782,Htg_StPt_Sch_EZ!$C$30:$I$30,0)),"F","C")</f>
        <v>19.444444444444443</v>
      </c>
      <c r="J7782" s="34">
        <f>CONVERT(INDEX(Clg_StPt_Sch_EZ!$C$4:$I$27,MATCH(Schedules_8760!$C7782,Clg_StPt_Sch_EZ!$B$4:$B$27,0),MATCH(Schedules_8760!$F7782,Clg_StPt_Sch_EZ!$C$3:$I$3,0)),"F","C")</f>
        <v>25.555555555555554</v>
      </c>
      <c r="K7782" s="34">
        <f>CONVERT(INDEX(Clg_StPt_Sch_EZ!$C$31:$I$54,MATCH(Schedules_8760!$C7782,Clg_StPt_Sch_EZ!$B$31:$B$54,0),MATCH(Schedules_8760!$F7782,Clg_StPt_Sch_EZ!$C$30:$I$30,0)),"F","C")</f>
        <v>28.333333333333332</v>
      </c>
      <c r="L7782" s="34">
        <f>CONVERT(INDEX(DHW_StPt_Sch_EZ!$C$4:$I$27,MATCH(Schedules_8760!$C7782,DHW_StPt_Sch_EZ!$B$4:$B$27,0),MATCH(Schedules_8760!$F7782,DHW_StPt_Sch_EZ!$C$3:$I$3,0)),"F","C")</f>
        <v>53.333333333333329</v>
      </c>
      <c r="M7782" s="34">
        <f>CONVERT(INDEX(DHW_StPt_Sch_EZ!$C$31:$I$54,MATCH(Schedules_8760!$C7782,DHW_StPt_Sch_EZ!$B$31:$B$54,0),MATCH(Schedules_8760!$F7782,DHW_StPt_Sch_EZ!$C$30:$I$30,0)),"F","C")</f>
        <v>53.333333333333329</v>
      </c>
      <c r="N7782" s="12"/>
      <c r="O7782" s="12"/>
      <c r="P7782" s="12"/>
    </row>
    <row r="7783" spans="1:16" x14ac:dyDescent="0.25">
      <c r="A7783" s="35">
        <v>7782</v>
      </c>
      <c r="B7783" s="89">
        <v>325.20833333333331</v>
      </c>
      <c r="C7783" s="35">
        <f t="shared" si="605"/>
        <v>6</v>
      </c>
      <c r="D7783" s="35">
        <f t="shared" si="608"/>
        <v>325</v>
      </c>
      <c r="E7783" s="35">
        <f t="shared" si="609"/>
        <v>3</v>
      </c>
      <c r="F7783" s="35" t="str">
        <f t="shared" si="606"/>
        <v>Tuesday</v>
      </c>
      <c r="G7783" s="35">
        <f t="shared" si="607"/>
        <v>11</v>
      </c>
      <c r="H7783" s="34">
        <f>CONVERT(INDEX(Htg_StPt_Sch_EZ!$C$4:$I$27,MATCH(Schedules_8760!$C7783,Htg_StPt_Sch_EZ!$B$4:$B$27,0),MATCH(Schedules_8760!$F7783,Htg_StPt_Sch_EZ!$C$3:$I$3,0)),"F","C")</f>
        <v>20.555555555555554</v>
      </c>
      <c r="I7783" s="34">
        <f>CONVERT(INDEX(Htg_StPt_Sch_EZ!$C$31:$I$54,MATCH(Schedules_8760!$C7783,Htg_StPt_Sch_EZ!$B$31:$B$54,0),MATCH(Schedules_8760!$F7783,Htg_StPt_Sch_EZ!$C$30:$I$30,0)),"F","C")</f>
        <v>19.444444444444443</v>
      </c>
      <c r="J7783" s="34">
        <f>CONVERT(INDEX(Clg_StPt_Sch_EZ!$C$4:$I$27,MATCH(Schedules_8760!$C7783,Clg_StPt_Sch_EZ!$B$4:$B$27,0),MATCH(Schedules_8760!$F7783,Clg_StPt_Sch_EZ!$C$3:$I$3,0)),"F","C")</f>
        <v>25.555555555555554</v>
      </c>
      <c r="K7783" s="34">
        <f>CONVERT(INDEX(Clg_StPt_Sch_EZ!$C$31:$I$54,MATCH(Schedules_8760!$C7783,Clg_StPt_Sch_EZ!$B$31:$B$54,0),MATCH(Schedules_8760!$F7783,Clg_StPt_Sch_EZ!$C$30:$I$30,0)),"F","C")</f>
        <v>28.333333333333332</v>
      </c>
      <c r="L7783" s="34">
        <f>CONVERT(INDEX(DHW_StPt_Sch_EZ!$C$4:$I$27,MATCH(Schedules_8760!$C7783,DHW_StPt_Sch_EZ!$B$4:$B$27,0),MATCH(Schedules_8760!$F7783,DHW_StPt_Sch_EZ!$C$3:$I$3,0)),"F","C")</f>
        <v>53.333333333333329</v>
      </c>
      <c r="M7783" s="34">
        <f>CONVERT(INDEX(DHW_StPt_Sch_EZ!$C$31:$I$54,MATCH(Schedules_8760!$C7783,DHW_StPt_Sch_EZ!$B$31:$B$54,0),MATCH(Schedules_8760!$F7783,DHW_StPt_Sch_EZ!$C$30:$I$30,0)),"F","C")</f>
        <v>53.333333333333329</v>
      </c>
      <c r="N7783" s="12"/>
      <c r="O7783" s="12"/>
      <c r="P7783" s="12"/>
    </row>
    <row r="7784" spans="1:16" x14ac:dyDescent="0.25">
      <c r="A7784" s="35">
        <v>7783</v>
      </c>
      <c r="B7784" s="89">
        <v>325.25</v>
      </c>
      <c r="C7784" s="35">
        <f t="shared" si="605"/>
        <v>7</v>
      </c>
      <c r="D7784" s="35">
        <f t="shared" si="608"/>
        <v>325</v>
      </c>
      <c r="E7784" s="35">
        <f t="shared" si="609"/>
        <v>3</v>
      </c>
      <c r="F7784" s="35" t="str">
        <f t="shared" si="606"/>
        <v>Tuesday</v>
      </c>
      <c r="G7784" s="35">
        <f t="shared" si="607"/>
        <v>11</v>
      </c>
      <c r="H7784" s="34">
        <f>CONVERT(INDEX(Htg_StPt_Sch_EZ!$C$4:$I$27,MATCH(Schedules_8760!$C7784,Htg_StPt_Sch_EZ!$B$4:$B$27,0),MATCH(Schedules_8760!$F7784,Htg_StPt_Sch_EZ!$C$3:$I$3,0)),"F","C")</f>
        <v>20.555555555555554</v>
      </c>
      <c r="I7784" s="34">
        <f>CONVERT(INDEX(Htg_StPt_Sch_EZ!$C$31:$I$54,MATCH(Schedules_8760!$C7784,Htg_StPt_Sch_EZ!$B$31:$B$54,0),MATCH(Schedules_8760!$F7784,Htg_StPt_Sch_EZ!$C$30:$I$30,0)),"F","C")</f>
        <v>19.444444444444443</v>
      </c>
      <c r="J7784" s="34">
        <f>CONVERT(INDEX(Clg_StPt_Sch_EZ!$C$4:$I$27,MATCH(Schedules_8760!$C7784,Clg_StPt_Sch_EZ!$B$4:$B$27,0),MATCH(Schedules_8760!$F7784,Clg_StPt_Sch_EZ!$C$3:$I$3,0)),"F","C")</f>
        <v>25.555555555555554</v>
      </c>
      <c r="K7784" s="34">
        <f>CONVERT(INDEX(Clg_StPt_Sch_EZ!$C$31:$I$54,MATCH(Schedules_8760!$C7784,Clg_StPt_Sch_EZ!$B$31:$B$54,0),MATCH(Schedules_8760!$F7784,Clg_StPt_Sch_EZ!$C$30:$I$30,0)),"F","C")</f>
        <v>28.333333333333332</v>
      </c>
      <c r="L7784" s="34">
        <f>CONVERT(INDEX(DHW_StPt_Sch_EZ!$C$4:$I$27,MATCH(Schedules_8760!$C7784,DHW_StPt_Sch_EZ!$B$4:$B$27,0),MATCH(Schedules_8760!$F7784,DHW_StPt_Sch_EZ!$C$3:$I$3,0)),"F","C")</f>
        <v>53.333333333333329</v>
      </c>
      <c r="M7784" s="34">
        <f>CONVERT(INDEX(DHW_StPt_Sch_EZ!$C$31:$I$54,MATCH(Schedules_8760!$C7784,DHW_StPt_Sch_EZ!$B$31:$B$54,0),MATCH(Schedules_8760!$F7784,DHW_StPt_Sch_EZ!$C$30:$I$30,0)),"F","C")</f>
        <v>53.333333333333329</v>
      </c>
      <c r="N7784" s="12"/>
      <c r="O7784" s="12"/>
      <c r="P7784" s="12"/>
    </row>
    <row r="7785" spans="1:16" x14ac:dyDescent="0.25">
      <c r="A7785" s="35">
        <v>7784</v>
      </c>
      <c r="B7785" s="89">
        <v>325.29166666666669</v>
      </c>
      <c r="C7785" s="35">
        <f t="shared" si="605"/>
        <v>8</v>
      </c>
      <c r="D7785" s="35">
        <f t="shared" si="608"/>
        <v>325</v>
      </c>
      <c r="E7785" s="35">
        <f t="shared" si="609"/>
        <v>3</v>
      </c>
      <c r="F7785" s="35" t="str">
        <f t="shared" si="606"/>
        <v>Tuesday</v>
      </c>
      <c r="G7785" s="35">
        <f t="shared" si="607"/>
        <v>11</v>
      </c>
      <c r="H7785" s="34">
        <f>CONVERT(INDEX(Htg_StPt_Sch_EZ!$C$4:$I$27,MATCH(Schedules_8760!$C7785,Htg_StPt_Sch_EZ!$B$4:$B$27,0),MATCH(Schedules_8760!$F7785,Htg_StPt_Sch_EZ!$C$3:$I$3,0)),"F","C")</f>
        <v>20.555555555555554</v>
      </c>
      <c r="I7785" s="34">
        <f>CONVERT(INDEX(Htg_StPt_Sch_EZ!$C$31:$I$54,MATCH(Schedules_8760!$C7785,Htg_StPt_Sch_EZ!$B$31:$B$54,0),MATCH(Schedules_8760!$F7785,Htg_StPt_Sch_EZ!$C$30:$I$30,0)),"F","C")</f>
        <v>19.444444444444443</v>
      </c>
      <c r="J7785" s="34">
        <f>CONVERT(INDEX(Clg_StPt_Sch_EZ!$C$4:$I$27,MATCH(Schedules_8760!$C7785,Clg_StPt_Sch_EZ!$B$4:$B$27,0),MATCH(Schedules_8760!$F7785,Clg_StPt_Sch_EZ!$C$3:$I$3,0)),"F","C")</f>
        <v>25.555555555555554</v>
      </c>
      <c r="K7785" s="34">
        <f>CONVERT(INDEX(Clg_StPt_Sch_EZ!$C$31:$I$54,MATCH(Schedules_8760!$C7785,Clg_StPt_Sch_EZ!$B$31:$B$54,0),MATCH(Schedules_8760!$F7785,Clg_StPt_Sch_EZ!$C$30:$I$30,0)),"F","C")</f>
        <v>25</v>
      </c>
      <c r="L7785" s="34">
        <f>CONVERT(INDEX(DHW_StPt_Sch_EZ!$C$4:$I$27,MATCH(Schedules_8760!$C7785,DHW_StPt_Sch_EZ!$B$4:$B$27,0),MATCH(Schedules_8760!$F7785,DHW_StPt_Sch_EZ!$C$3:$I$3,0)),"F","C")</f>
        <v>53.333333333333329</v>
      </c>
      <c r="M7785" s="34">
        <f>CONVERT(INDEX(DHW_StPt_Sch_EZ!$C$31:$I$54,MATCH(Schedules_8760!$C7785,DHW_StPt_Sch_EZ!$B$31:$B$54,0),MATCH(Schedules_8760!$F7785,DHW_StPt_Sch_EZ!$C$30:$I$30,0)),"F","C")</f>
        <v>53.333333333333329</v>
      </c>
      <c r="N7785" s="12"/>
      <c r="O7785" s="12"/>
      <c r="P7785" s="12"/>
    </row>
    <row r="7786" spans="1:16" x14ac:dyDescent="0.25">
      <c r="A7786" s="35">
        <v>7785</v>
      </c>
      <c r="B7786" s="89">
        <v>325.33333333333331</v>
      </c>
      <c r="C7786" s="35">
        <f t="shared" si="605"/>
        <v>9</v>
      </c>
      <c r="D7786" s="35">
        <f t="shared" si="608"/>
        <v>325</v>
      </c>
      <c r="E7786" s="35">
        <f t="shared" si="609"/>
        <v>3</v>
      </c>
      <c r="F7786" s="35" t="str">
        <f t="shared" si="606"/>
        <v>Tuesday</v>
      </c>
      <c r="G7786" s="35">
        <f t="shared" si="607"/>
        <v>11</v>
      </c>
      <c r="H7786" s="34">
        <f>CONVERT(INDEX(Htg_StPt_Sch_EZ!$C$4:$I$27,MATCH(Schedules_8760!$C7786,Htg_StPt_Sch_EZ!$B$4:$B$27,0),MATCH(Schedules_8760!$F7786,Htg_StPt_Sch_EZ!$C$3:$I$3,0)),"F","C")</f>
        <v>20.555555555555554</v>
      </c>
      <c r="I7786" s="34">
        <f>CONVERT(INDEX(Htg_StPt_Sch_EZ!$C$31:$I$54,MATCH(Schedules_8760!$C7786,Htg_StPt_Sch_EZ!$B$31:$B$54,0),MATCH(Schedules_8760!$F7786,Htg_StPt_Sch_EZ!$C$30:$I$30,0)),"F","C")</f>
        <v>19.444444444444443</v>
      </c>
      <c r="J7786" s="34">
        <f>CONVERT(INDEX(Clg_StPt_Sch_EZ!$C$4:$I$27,MATCH(Schedules_8760!$C7786,Clg_StPt_Sch_EZ!$B$4:$B$27,0),MATCH(Schedules_8760!$F7786,Clg_StPt_Sch_EZ!$C$3:$I$3,0)),"F","C")</f>
        <v>25.555555555555554</v>
      </c>
      <c r="K7786" s="34">
        <f>CONVERT(INDEX(Clg_StPt_Sch_EZ!$C$31:$I$54,MATCH(Schedules_8760!$C7786,Clg_StPt_Sch_EZ!$B$31:$B$54,0),MATCH(Schedules_8760!$F7786,Clg_StPt_Sch_EZ!$C$30:$I$30,0)),"F","C")</f>
        <v>25</v>
      </c>
      <c r="L7786" s="34">
        <f>CONVERT(INDEX(DHW_StPt_Sch_EZ!$C$4:$I$27,MATCH(Schedules_8760!$C7786,DHW_StPt_Sch_EZ!$B$4:$B$27,0),MATCH(Schedules_8760!$F7786,DHW_StPt_Sch_EZ!$C$3:$I$3,0)),"F","C")</f>
        <v>53.333333333333329</v>
      </c>
      <c r="M7786" s="34">
        <f>CONVERT(INDEX(DHW_StPt_Sch_EZ!$C$31:$I$54,MATCH(Schedules_8760!$C7786,DHW_StPt_Sch_EZ!$B$31:$B$54,0),MATCH(Schedules_8760!$F7786,DHW_StPt_Sch_EZ!$C$30:$I$30,0)),"F","C")</f>
        <v>53.333333333333329</v>
      </c>
      <c r="N7786" s="12"/>
      <c r="O7786" s="12"/>
      <c r="P7786" s="12"/>
    </row>
    <row r="7787" spans="1:16" x14ac:dyDescent="0.25">
      <c r="A7787" s="35">
        <v>7786</v>
      </c>
      <c r="B7787" s="89">
        <v>325.375</v>
      </c>
      <c r="C7787" s="35">
        <f t="shared" si="605"/>
        <v>10</v>
      </c>
      <c r="D7787" s="35">
        <f t="shared" si="608"/>
        <v>325</v>
      </c>
      <c r="E7787" s="35">
        <f t="shared" si="609"/>
        <v>3</v>
      </c>
      <c r="F7787" s="35" t="str">
        <f t="shared" si="606"/>
        <v>Tuesday</v>
      </c>
      <c r="G7787" s="35">
        <f t="shared" si="607"/>
        <v>11</v>
      </c>
      <c r="H7787" s="34">
        <f>CONVERT(INDEX(Htg_StPt_Sch_EZ!$C$4:$I$27,MATCH(Schedules_8760!$C7787,Htg_StPt_Sch_EZ!$B$4:$B$27,0),MATCH(Schedules_8760!$F7787,Htg_StPt_Sch_EZ!$C$3:$I$3,0)),"F","C")</f>
        <v>20.555555555555554</v>
      </c>
      <c r="I7787" s="34">
        <f>CONVERT(INDEX(Htg_StPt_Sch_EZ!$C$31:$I$54,MATCH(Schedules_8760!$C7787,Htg_StPt_Sch_EZ!$B$31:$B$54,0),MATCH(Schedules_8760!$F7787,Htg_StPt_Sch_EZ!$C$30:$I$30,0)),"F","C")</f>
        <v>19.444444444444443</v>
      </c>
      <c r="J7787" s="34">
        <f>CONVERT(INDEX(Clg_StPt_Sch_EZ!$C$4:$I$27,MATCH(Schedules_8760!$C7787,Clg_StPt_Sch_EZ!$B$4:$B$27,0),MATCH(Schedules_8760!$F7787,Clg_StPt_Sch_EZ!$C$3:$I$3,0)),"F","C")</f>
        <v>25.555555555555554</v>
      </c>
      <c r="K7787" s="34">
        <f>CONVERT(INDEX(Clg_StPt_Sch_EZ!$C$31:$I$54,MATCH(Schedules_8760!$C7787,Clg_StPt_Sch_EZ!$B$31:$B$54,0),MATCH(Schedules_8760!$F7787,Clg_StPt_Sch_EZ!$C$30:$I$30,0)),"F","C")</f>
        <v>25</v>
      </c>
      <c r="L7787" s="34">
        <f>CONVERT(INDEX(DHW_StPt_Sch_EZ!$C$4:$I$27,MATCH(Schedules_8760!$C7787,DHW_StPt_Sch_EZ!$B$4:$B$27,0),MATCH(Schedules_8760!$F7787,DHW_StPt_Sch_EZ!$C$3:$I$3,0)),"F","C")</f>
        <v>53.333333333333329</v>
      </c>
      <c r="M7787" s="34">
        <f>CONVERT(INDEX(DHW_StPt_Sch_EZ!$C$31:$I$54,MATCH(Schedules_8760!$C7787,DHW_StPt_Sch_EZ!$B$31:$B$54,0),MATCH(Schedules_8760!$F7787,DHW_StPt_Sch_EZ!$C$30:$I$30,0)),"F","C")</f>
        <v>53.333333333333329</v>
      </c>
      <c r="N7787" s="12"/>
      <c r="O7787" s="12"/>
      <c r="P7787" s="12"/>
    </row>
    <row r="7788" spans="1:16" x14ac:dyDescent="0.25">
      <c r="A7788" s="35">
        <v>7787</v>
      </c>
      <c r="B7788" s="89">
        <v>325.41666666666669</v>
      </c>
      <c r="C7788" s="35">
        <f t="shared" si="605"/>
        <v>11</v>
      </c>
      <c r="D7788" s="35">
        <f t="shared" si="608"/>
        <v>325</v>
      </c>
      <c r="E7788" s="35">
        <f t="shared" si="609"/>
        <v>3</v>
      </c>
      <c r="F7788" s="35" t="str">
        <f t="shared" si="606"/>
        <v>Tuesday</v>
      </c>
      <c r="G7788" s="35">
        <f t="shared" si="607"/>
        <v>11</v>
      </c>
      <c r="H7788" s="34">
        <f>CONVERT(INDEX(Htg_StPt_Sch_EZ!$C$4:$I$27,MATCH(Schedules_8760!$C7788,Htg_StPt_Sch_EZ!$B$4:$B$27,0),MATCH(Schedules_8760!$F7788,Htg_StPt_Sch_EZ!$C$3:$I$3,0)),"F","C")</f>
        <v>20.555555555555554</v>
      </c>
      <c r="I7788" s="34">
        <f>CONVERT(INDEX(Htg_StPt_Sch_EZ!$C$31:$I$54,MATCH(Schedules_8760!$C7788,Htg_StPt_Sch_EZ!$B$31:$B$54,0),MATCH(Schedules_8760!$F7788,Htg_StPt_Sch_EZ!$C$30:$I$30,0)),"F","C")</f>
        <v>19.444444444444443</v>
      </c>
      <c r="J7788" s="34">
        <f>CONVERT(INDEX(Clg_StPt_Sch_EZ!$C$4:$I$27,MATCH(Schedules_8760!$C7788,Clg_StPt_Sch_EZ!$B$4:$B$27,0),MATCH(Schedules_8760!$F7788,Clg_StPt_Sch_EZ!$C$3:$I$3,0)),"F","C")</f>
        <v>25.555555555555554</v>
      </c>
      <c r="K7788" s="34">
        <f>CONVERT(INDEX(Clg_StPt_Sch_EZ!$C$31:$I$54,MATCH(Schedules_8760!$C7788,Clg_StPt_Sch_EZ!$B$31:$B$54,0),MATCH(Schedules_8760!$F7788,Clg_StPt_Sch_EZ!$C$30:$I$30,0)),"F","C")</f>
        <v>25</v>
      </c>
      <c r="L7788" s="34">
        <f>CONVERT(INDEX(DHW_StPt_Sch_EZ!$C$4:$I$27,MATCH(Schedules_8760!$C7788,DHW_StPt_Sch_EZ!$B$4:$B$27,0),MATCH(Schedules_8760!$F7788,DHW_StPt_Sch_EZ!$C$3:$I$3,0)),"F","C")</f>
        <v>53.333333333333329</v>
      </c>
      <c r="M7788" s="34">
        <f>CONVERT(INDEX(DHW_StPt_Sch_EZ!$C$31:$I$54,MATCH(Schedules_8760!$C7788,DHW_StPt_Sch_EZ!$B$31:$B$54,0),MATCH(Schedules_8760!$F7788,DHW_StPt_Sch_EZ!$C$30:$I$30,0)),"F","C")</f>
        <v>53.333333333333329</v>
      </c>
      <c r="N7788" s="12"/>
      <c r="O7788" s="12"/>
      <c r="P7788" s="12"/>
    </row>
    <row r="7789" spans="1:16" x14ac:dyDescent="0.25">
      <c r="A7789" s="35">
        <v>7788</v>
      </c>
      <c r="B7789" s="89">
        <v>325.45833333333331</v>
      </c>
      <c r="C7789" s="35">
        <f t="shared" si="605"/>
        <v>12</v>
      </c>
      <c r="D7789" s="35">
        <f t="shared" si="608"/>
        <v>325</v>
      </c>
      <c r="E7789" s="35">
        <f t="shared" si="609"/>
        <v>3</v>
      </c>
      <c r="F7789" s="35" t="str">
        <f t="shared" si="606"/>
        <v>Tuesday</v>
      </c>
      <c r="G7789" s="35">
        <f t="shared" si="607"/>
        <v>11</v>
      </c>
      <c r="H7789" s="34">
        <f>CONVERT(INDEX(Htg_StPt_Sch_EZ!$C$4:$I$27,MATCH(Schedules_8760!$C7789,Htg_StPt_Sch_EZ!$B$4:$B$27,0),MATCH(Schedules_8760!$F7789,Htg_StPt_Sch_EZ!$C$3:$I$3,0)),"F","C")</f>
        <v>20.555555555555554</v>
      </c>
      <c r="I7789" s="34">
        <f>CONVERT(INDEX(Htg_StPt_Sch_EZ!$C$31:$I$54,MATCH(Schedules_8760!$C7789,Htg_StPt_Sch_EZ!$B$31:$B$54,0),MATCH(Schedules_8760!$F7789,Htg_StPt_Sch_EZ!$C$30:$I$30,0)),"F","C")</f>
        <v>19.444444444444443</v>
      </c>
      <c r="J7789" s="34">
        <f>CONVERT(INDEX(Clg_StPt_Sch_EZ!$C$4:$I$27,MATCH(Schedules_8760!$C7789,Clg_StPt_Sch_EZ!$B$4:$B$27,0),MATCH(Schedules_8760!$F7789,Clg_StPt_Sch_EZ!$C$3:$I$3,0)),"F","C")</f>
        <v>25.555555555555554</v>
      </c>
      <c r="K7789" s="34">
        <f>CONVERT(INDEX(Clg_StPt_Sch_EZ!$C$31:$I$54,MATCH(Schedules_8760!$C7789,Clg_StPt_Sch_EZ!$B$31:$B$54,0),MATCH(Schedules_8760!$F7789,Clg_StPt_Sch_EZ!$C$30:$I$30,0)),"F","C")</f>
        <v>25</v>
      </c>
      <c r="L7789" s="34">
        <f>CONVERT(INDEX(DHW_StPt_Sch_EZ!$C$4:$I$27,MATCH(Schedules_8760!$C7789,DHW_StPt_Sch_EZ!$B$4:$B$27,0),MATCH(Schedules_8760!$F7789,DHW_StPt_Sch_EZ!$C$3:$I$3,0)),"F","C")</f>
        <v>53.333333333333329</v>
      </c>
      <c r="M7789" s="34">
        <f>CONVERT(INDEX(DHW_StPt_Sch_EZ!$C$31:$I$54,MATCH(Schedules_8760!$C7789,DHW_StPt_Sch_EZ!$B$31:$B$54,0),MATCH(Schedules_8760!$F7789,DHW_StPt_Sch_EZ!$C$30:$I$30,0)),"F","C")</f>
        <v>53.333333333333329</v>
      </c>
      <c r="N7789" s="12"/>
      <c r="O7789" s="12"/>
      <c r="P7789" s="12"/>
    </row>
    <row r="7790" spans="1:16" x14ac:dyDescent="0.25">
      <c r="A7790" s="35">
        <v>7789</v>
      </c>
      <c r="B7790" s="89">
        <v>325.5</v>
      </c>
      <c r="C7790" s="35">
        <f t="shared" si="605"/>
        <v>13</v>
      </c>
      <c r="D7790" s="35">
        <f t="shared" si="608"/>
        <v>325</v>
      </c>
      <c r="E7790" s="35">
        <f t="shared" si="609"/>
        <v>3</v>
      </c>
      <c r="F7790" s="35" t="str">
        <f t="shared" si="606"/>
        <v>Tuesday</v>
      </c>
      <c r="G7790" s="35">
        <f t="shared" si="607"/>
        <v>11</v>
      </c>
      <c r="H7790" s="34">
        <f>CONVERT(INDEX(Htg_StPt_Sch_EZ!$C$4:$I$27,MATCH(Schedules_8760!$C7790,Htg_StPt_Sch_EZ!$B$4:$B$27,0),MATCH(Schedules_8760!$F7790,Htg_StPt_Sch_EZ!$C$3:$I$3,0)),"F","C")</f>
        <v>20.555555555555554</v>
      </c>
      <c r="I7790" s="34">
        <f>CONVERT(INDEX(Htg_StPt_Sch_EZ!$C$31:$I$54,MATCH(Schedules_8760!$C7790,Htg_StPt_Sch_EZ!$B$31:$B$54,0),MATCH(Schedules_8760!$F7790,Htg_StPt_Sch_EZ!$C$30:$I$30,0)),"F","C")</f>
        <v>19.444444444444443</v>
      </c>
      <c r="J7790" s="34">
        <f>CONVERT(INDEX(Clg_StPt_Sch_EZ!$C$4:$I$27,MATCH(Schedules_8760!$C7790,Clg_StPt_Sch_EZ!$B$4:$B$27,0),MATCH(Schedules_8760!$F7790,Clg_StPt_Sch_EZ!$C$3:$I$3,0)),"F","C")</f>
        <v>25.555555555555554</v>
      </c>
      <c r="K7790" s="34">
        <f>CONVERT(INDEX(Clg_StPt_Sch_EZ!$C$31:$I$54,MATCH(Schedules_8760!$C7790,Clg_StPt_Sch_EZ!$B$31:$B$54,0),MATCH(Schedules_8760!$F7790,Clg_StPt_Sch_EZ!$C$30:$I$30,0)),"F","C")</f>
        <v>25</v>
      </c>
      <c r="L7790" s="34">
        <f>CONVERT(INDEX(DHW_StPt_Sch_EZ!$C$4:$I$27,MATCH(Schedules_8760!$C7790,DHW_StPt_Sch_EZ!$B$4:$B$27,0),MATCH(Schedules_8760!$F7790,DHW_StPt_Sch_EZ!$C$3:$I$3,0)),"F","C")</f>
        <v>53.333333333333329</v>
      </c>
      <c r="M7790" s="34">
        <f>CONVERT(INDEX(DHW_StPt_Sch_EZ!$C$31:$I$54,MATCH(Schedules_8760!$C7790,DHW_StPt_Sch_EZ!$B$31:$B$54,0),MATCH(Schedules_8760!$F7790,DHW_StPt_Sch_EZ!$C$30:$I$30,0)),"F","C")</f>
        <v>53.333333333333329</v>
      </c>
      <c r="N7790" s="12"/>
      <c r="O7790" s="12"/>
      <c r="P7790" s="12"/>
    </row>
    <row r="7791" spans="1:16" x14ac:dyDescent="0.25">
      <c r="A7791" s="35">
        <v>7790</v>
      </c>
      <c r="B7791" s="89">
        <v>325.54166666666669</v>
      </c>
      <c r="C7791" s="35">
        <f t="shared" si="605"/>
        <v>14</v>
      </c>
      <c r="D7791" s="35">
        <f t="shared" si="608"/>
        <v>325</v>
      </c>
      <c r="E7791" s="35">
        <f t="shared" si="609"/>
        <v>3</v>
      </c>
      <c r="F7791" s="35" t="str">
        <f t="shared" si="606"/>
        <v>Tuesday</v>
      </c>
      <c r="G7791" s="35">
        <f t="shared" si="607"/>
        <v>11</v>
      </c>
      <c r="H7791" s="34">
        <f>CONVERT(INDEX(Htg_StPt_Sch_EZ!$C$4:$I$27,MATCH(Schedules_8760!$C7791,Htg_StPt_Sch_EZ!$B$4:$B$27,0),MATCH(Schedules_8760!$F7791,Htg_StPt_Sch_EZ!$C$3:$I$3,0)),"F","C")</f>
        <v>20.555555555555554</v>
      </c>
      <c r="I7791" s="34">
        <f>CONVERT(INDEX(Htg_StPt_Sch_EZ!$C$31:$I$54,MATCH(Schedules_8760!$C7791,Htg_StPt_Sch_EZ!$B$31:$B$54,0),MATCH(Schedules_8760!$F7791,Htg_StPt_Sch_EZ!$C$30:$I$30,0)),"F","C")</f>
        <v>19.444444444444443</v>
      </c>
      <c r="J7791" s="34">
        <f>CONVERT(INDEX(Clg_StPt_Sch_EZ!$C$4:$I$27,MATCH(Schedules_8760!$C7791,Clg_StPt_Sch_EZ!$B$4:$B$27,0),MATCH(Schedules_8760!$F7791,Clg_StPt_Sch_EZ!$C$3:$I$3,0)),"F","C")</f>
        <v>25.555555555555554</v>
      </c>
      <c r="K7791" s="34">
        <f>CONVERT(INDEX(Clg_StPt_Sch_EZ!$C$31:$I$54,MATCH(Schedules_8760!$C7791,Clg_StPt_Sch_EZ!$B$31:$B$54,0),MATCH(Schedules_8760!$F7791,Clg_StPt_Sch_EZ!$C$30:$I$30,0)),"F","C")</f>
        <v>25</v>
      </c>
      <c r="L7791" s="34">
        <f>CONVERT(INDEX(DHW_StPt_Sch_EZ!$C$4:$I$27,MATCH(Schedules_8760!$C7791,DHW_StPt_Sch_EZ!$B$4:$B$27,0),MATCH(Schedules_8760!$F7791,DHW_StPt_Sch_EZ!$C$3:$I$3,0)),"F","C")</f>
        <v>53.333333333333329</v>
      </c>
      <c r="M7791" s="34">
        <f>CONVERT(INDEX(DHW_StPt_Sch_EZ!$C$31:$I$54,MATCH(Schedules_8760!$C7791,DHW_StPt_Sch_EZ!$B$31:$B$54,0),MATCH(Schedules_8760!$F7791,DHW_StPt_Sch_EZ!$C$30:$I$30,0)),"F","C")</f>
        <v>53.333333333333329</v>
      </c>
      <c r="N7791" s="12"/>
      <c r="O7791" s="12"/>
      <c r="P7791" s="12"/>
    </row>
    <row r="7792" spans="1:16" x14ac:dyDescent="0.25">
      <c r="A7792" s="35">
        <v>7791</v>
      </c>
      <c r="B7792" s="89">
        <v>325.58333333333331</v>
      </c>
      <c r="C7792" s="35">
        <f t="shared" si="605"/>
        <v>15</v>
      </c>
      <c r="D7792" s="35">
        <f t="shared" si="608"/>
        <v>325</v>
      </c>
      <c r="E7792" s="35">
        <f t="shared" si="609"/>
        <v>3</v>
      </c>
      <c r="F7792" s="35" t="str">
        <f t="shared" si="606"/>
        <v>Tuesday</v>
      </c>
      <c r="G7792" s="35">
        <f t="shared" si="607"/>
        <v>11</v>
      </c>
      <c r="H7792" s="34">
        <f>CONVERT(INDEX(Htg_StPt_Sch_EZ!$C$4:$I$27,MATCH(Schedules_8760!$C7792,Htg_StPt_Sch_EZ!$B$4:$B$27,0),MATCH(Schedules_8760!$F7792,Htg_StPt_Sch_EZ!$C$3:$I$3,0)),"F","C")</f>
        <v>20.555555555555554</v>
      </c>
      <c r="I7792" s="34">
        <f>CONVERT(INDEX(Htg_StPt_Sch_EZ!$C$31:$I$54,MATCH(Schedules_8760!$C7792,Htg_StPt_Sch_EZ!$B$31:$B$54,0),MATCH(Schedules_8760!$F7792,Htg_StPt_Sch_EZ!$C$30:$I$30,0)),"F","C")</f>
        <v>21.111111111111111</v>
      </c>
      <c r="J7792" s="34">
        <f>CONVERT(INDEX(Clg_StPt_Sch_EZ!$C$4:$I$27,MATCH(Schedules_8760!$C7792,Clg_StPt_Sch_EZ!$B$4:$B$27,0),MATCH(Schedules_8760!$F7792,Clg_StPt_Sch_EZ!$C$3:$I$3,0)),"F","C")</f>
        <v>25.555555555555554</v>
      </c>
      <c r="K7792" s="34">
        <f>CONVERT(INDEX(Clg_StPt_Sch_EZ!$C$31:$I$54,MATCH(Schedules_8760!$C7792,Clg_StPt_Sch_EZ!$B$31:$B$54,0),MATCH(Schedules_8760!$F7792,Clg_StPt_Sch_EZ!$C$30:$I$30,0)),"F","C")</f>
        <v>25</v>
      </c>
      <c r="L7792" s="34">
        <f>CONVERT(INDEX(DHW_StPt_Sch_EZ!$C$4:$I$27,MATCH(Schedules_8760!$C7792,DHW_StPt_Sch_EZ!$B$4:$B$27,0),MATCH(Schedules_8760!$F7792,DHW_StPt_Sch_EZ!$C$3:$I$3,0)),"F","C")</f>
        <v>53.333333333333329</v>
      </c>
      <c r="M7792" s="34">
        <f>CONVERT(INDEX(DHW_StPt_Sch_EZ!$C$31:$I$54,MATCH(Schedules_8760!$C7792,DHW_StPt_Sch_EZ!$B$31:$B$54,0),MATCH(Schedules_8760!$F7792,DHW_StPt_Sch_EZ!$C$30:$I$30,0)),"F","C")</f>
        <v>53.333333333333329</v>
      </c>
      <c r="N7792" s="12"/>
      <c r="O7792" s="12"/>
      <c r="P7792" s="12"/>
    </row>
    <row r="7793" spans="1:16" x14ac:dyDescent="0.25">
      <c r="A7793" s="35">
        <v>7792</v>
      </c>
      <c r="B7793" s="89">
        <v>325.625</v>
      </c>
      <c r="C7793" s="35">
        <f t="shared" si="605"/>
        <v>16</v>
      </c>
      <c r="D7793" s="35">
        <f t="shared" si="608"/>
        <v>325</v>
      </c>
      <c r="E7793" s="35">
        <f t="shared" si="609"/>
        <v>3</v>
      </c>
      <c r="F7793" s="35" t="str">
        <f t="shared" si="606"/>
        <v>Tuesday</v>
      </c>
      <c r="G7793" s="35">
        <f t="shared" si="607"/>
        <v>11</v>
      </c>
      <c r="H7793" s="34">
        <f>CONVERT(INDEX(Htg_StPt_Sch_EZ!$C$4:$I$27,MATCH(Schedules_8760!$C7793,Htg_StPt_Sch_EZ!$B$4:$B$27,0),MATCH(Schedules_8760!$F7793,Htg_StPt_Sch_EZ!$C$3:$I$3,0)),"F","C")</f>
        <v>20.555555555555554</v>
      </c>
      <c r="I7793" s="34">
        <f>CONVERT(INDEX(Htg_StPt_Sch_EZ!$C$31:$I$54,MATCH(Schedules_8760!$C7793,Htg_StPt_Sch_EZ!$B$31:$B$54,0),MATCH(Schedules_8760!$F7793,Htg_StPt_Sch_EZ!$C$30:$I$30,0)),"F","C")</f>
        <v>21.111111111111111</v>
      </c>
      <c r="J7793" s="34">
        <f>CONVERT(INDEX(Clg_StPt_Sch_EZ!$C$4:$I$27,MATCH(Schedules_8760!$C7793,Clg_StPt_Sch_EZ!$B$4:$B$27,0),MATCH(Schedules_8760!$F7793,Clg_StPt_Sch_EZ!$C$3:$I$3,0)),"F","C")</f>
        <v>25.555555555555554</v>
      </c>
      <c r="K7793" s="34">
        <f>CONVERT(INDEX(Clg_StPt_Sch_EZ!$C$31:$I$54,MATCH(Schedules_8760!$C7793,Clg_StPt_Sch_EZ!$B$31:$B$54,0),MATCH(Schedules_8760!$F7793,Clg_StPt_Sch_EZ!$C$30:$I$30,0)),"F","C")</f>
        <v>25</v>
      </c>
      <c r="L7793" s="34">
        <f>CONVERT(INDEX(DHW_StPt_Sch_EZ!$C$4:$I$27,MATCH(Schedules_8760!$C7793,DHW_StPt_Sch_EZ!$B$4:$B$27,0),MATCH(Schedules_8760!$F7793,DHW_StPt_Sch_EZ!$C$3:$I$3,0)),"F","C")</f>
        <v>53.333333333333329</v>
      </c>
      <c r="M7793" s="34">
        <f>CONVERT(INDEX(DHW_StPt_Sch_EZ!$C$31:$I$54,MATCH(Schedules_8760!$C7793,DHW_StPt_Sch_EZ!$B$31:$B$54,0),MATCH(Schedules_8760!$F7793,DHW_StPt_Sch_EZ!$C$30:$I$30,0)),"F","C")</f>
        <v>53.333333333333329</v>
      </c>
      <c r="N7793" s="12"/>
      <c r="O7793" s="12"/>
      <c r="P7793" s="12"/>
    </row>
    <row r="7794" spans="1:16" x14ac:dyDescent="0.25">
      <c r="A7794" s="35">
        <v>7793</v>
      </c>
      <c r="B7794" s="89">
        <v>325.66666666666669</v>
      </c>
      <c r="C7794" s="35">
        <f t="shared" si="605"/>
        <v>17</v>
      </c>
      <c r="D7794" s="35">
        <f t="shared" si="608"/>
        <v>325</v>
      </c>
      <c r="E7794" s="35">
        <f t="shared" si="609"/>
        <v>3</v>
      </c>
      <c r="F7794" s="35" t="str">
        <f t="shared" si="606"/>
        <v>Tuesday</v>
      </c>
      <c r="G7794" s="35">
        <f t="shared" si="607"/>
        <v>11</v>
      </c>
      <c r="H7794" s="34">
        <f>CONVERT(INDEX(Htg_StPt_Sch_EZ!$C$4:$I$27,MATCH(Schedules_8760!$C7794,Htg_StPt_Sch_EZ!$B$4:$B$27,0),MATCH(Schedules_8760!$F7794,Htg_StPt_Sch_EZ!$C$3:$I$3,0)),"F","C")</f>
        <v>20.555555555555554</v>
      </c>
      <c r="I7794" s="34">
        <f>CONVERT(INDEX(Htg_StPt_Sch_EZ!$C$31:$I$54,MATCH(Schedules_8760!$C7794,Htg_StPt_Sch_EZ!$B$31:$B$54,0),MATCH(Schedules_8760!$F7794,Htg_StPt_Sch_EZ!$C$30:$I$30,0)),"F","C")</f>
        <v>17.777777777777779</v>
      </c>
      <c r="J7794" s="34">
        <f>CONVERT(INDEX(Clg_StPt_Sch_EZ!$C$4:$I$27,MATCH(Schedules_8760!$C7794,Clg_StPt_Sch_EZ!$B$4:$B$27,0),MATCH(Schedules_8760!$F7794,Clg_StPt_Sch_EZ!$C$3:$I$3,0)),"F","C")</f>
        <v>25.555555555555554</v>
      </c>
      <c r="K7794" s="34">
        <f>CONVERT(INDEX(Clg_StPt_Sch_EZ!$C$31:$I$54,MATCH(Schedules_8760!$C7794,Clg_StPt_Sch_EZ!$B$31:$B$54,0),MATCH(Schedules_8760!$F7794,Clg_StPt_Sch_EZ!$C$30:$I$30,0)),"F","C")</f>
        <v>25</v>
      </c>
      <c r="L7794" s="34">
        <f>CONVERT(INDEX(DHW_StPt_Sch_EZ!$C$4:$I$27,MATCH(Schedules_8760!$C7794,DHW_StPt_Sch_EZ!$B$4:$B$27,0),MATCH(Schedules_8760!$F7794,DHW_StPt_Sch_EZ!$C$3:$I$3,0)),"F","C")</f>
        <v>53.333333333333329</v>
      </c>
      <c r="M7794" s="34">
        <f>CONVERT(INDEX(DHW_StPt_Sch_EZ!$C$31:$I$54,MATCH(Schedules_8760!$C7794,DHW_StPt_Sch_EZ!$B$31:$B$54,0),MATCH(Schedules_8760!$F7794,DHW_StPt_Sch_EZ!$C$30:$I$30,0)),"F","C")</f>
        <v>53.333333333333329</v>
      </c>
      <c r="N7794" s="12"/>
      <c r="O7794" s="12"/>
      <c r="P7794" s="12"/>
    </row>
    <row r="7795" spans="1:16" x14ac:dyDescent="0.25">
      <c r="A7795" s="35">
        <v>7794</v>
      </c>
      <c r="B7795" s="89">
        <v>325.70833333333331</v>
      </c>
      <c r="C7795" s="35">
        <f t="shared" si="605"/>
        <v>18</v>
      </c>
      <c r="D7795" s="35">
        <f t="shared" si="608"/>
        <v>325</v>
      </c>
      <c r="E7795" s="35">
        <f t="shared" si="609"/>
        <v>3</v>
      </c>
      <c r="F7795" s="35" t="str">
        <f t="shared" si="606"/>
        <v>Tuesday</v>
      </c>
      <c r="G7795" s="35">
        <f t="shared" si="607"/>
        <v>11</v>
      </c>
      <c r="H7795" s="34">
        <f>CONVERT(INDEX(Htg_StPt_Sch_EZ!$C$4:$I$27,MATCH(Schedules_8760!$C7795,Htg_StPt_Sch_EZ!$B$4:$B$27,0),MATCH(Schedules_8760!$F7795,Htg_StPt_Sch_EZ!$C$3:$I$3,0)),"F","C")</f>
        <v>20.555555555555554</v>
      </c>
      <c r="I7795" s="34">
        <f>CONVERT(INDEX(Htg_StPt_Sch_EZ!$C$31:$I$54,MATCH(Schedules_8760!$C7795,Htg_StPt_Sch_EZ!$B$31:$B$54,0),MATCH(Schedules_8760!$F7795,Htg_StPt_Sch_EZ!$C$30:$I$30,0)),"F","C")</f>
        <v>17.777777777777779</v>
      </c>
      <c r="J7795" s="34">
        <f>CONVERT(INDEX(Clg_StPt_Sch_EZ!$C$4:$I$27,MATCH(Schedules_8760!$C7795,Clg_StPt_Sch_EZ!$B$4:$B$27,0),MATCH(Schedules_8760!$F7795,Clg_StPt_Sch_EZ!$C$3:$I$3,0)),"F","C")</f>
        <v>25.555555555555554</v>
      </c>
      <c r="K7795" s="34">
        <f>CONVERT(INDEX(Clg_StPt_Sch_EZ!$C$31:$I$54,MATCH(Schedules_8760!$C7795,Clg_StPt_Sch_EZ!$B$31:$B$54,0),MATCH(Schedules_8760!$F7795,Clg_StPt_Sch_EZ!$C$30:$I$30,0)),"F","C")</f>
        <v>28.333333333333332</v>
      </c>
      <c r="L7795" s="34">
        <f>CONVERT(INDEX(DHW_StPt_Sch_EZ!$C$4:$I$27,MATCH(Schedules_8760!$C7795,DHW_StPt_Sch_EZ!$B$4:$B$27,0),MATCH(Schedules_8760!$F7795,DHW_StPt_Sch_EZ!$C$3:$I$3,0)),"F","C")</f>
        <v>53.333333333333329</v>
      </c>
      <c r="M7795" s="34">
        <f>CONVERT(INDEX(DHW_StPt_Sch_EZ!$C$31:$I$54,MATCH(Schedules_8760!$C7795,DHW_StPt_Sch_EZ!$B$31:$B$54,0),MATCH(Schedules_8760!$F7795,DHW_StPt_Sch_EZ!$C$30:$I$30,0)),"F","C")</f>
        <v>53.333333333333329</v>
      </c>
      <c r="N7795" s="12"/>
      <c r="O7795" s="12"/>
      <c r="P7795" s="12"/>
    </row>
    <row r="7796" spans="1:16" x14ac:dyDescent="0.25">
      <c r="A7796" s="35">
        <v>7795</v>
      </c>
      <c r="B7796" s="89">
        <v>325.75</v>
      </c>
      <c r="C7796" s="35">
        <f t="shared" si="605"/>
        <v>19</v>
      </c>
      <c r="D7796" s="35">
        <f t="shared" si="608"/>
        <v>325</v>
      </c>
      <c r="E7796" s="35">
        <f t="shared" si="609"/>
        <v>3</v>
      </c>
      <c r="F7796" s="35" t="str">
        <f t="shared" si="606"/>
        <v>Tuesday</v>
      </c>
      <c r="G7796" s="35">
        <f t="shared" si="607"/>
        <v>11</v>
      </c>
      <c r="H7796" s="34">
        <f>CONVERT(INDEX(Htg_StPt_Sch_EZ!$C$4:$I$27,MATCH(Schedules_8760!$C7796,Htg_StPt_Sch_EZ!$B$4:$B$27,0),MATCH(Schedules_8760!$F7796,Htg_StPt_Sch_EZ!$C$3:$I$3,0)),"F","C")</f>
        <v>20.555555555555554</v>
      </c>
      <c r="I7796" s="34">
        <f>CONVERT(INDEX(Htg_StPt_Sch_EZ!$C$31:$I$54,MATCH(Schedules_8760!$C7796,Htg_StPt_Sch_EZ!$B$31:$B$54,0),MATCH(Schedules_8760!$F7796,Htg_StPt_Sch_EZ!$C$30:$I$30,0)),"F","C")</f>
        <v>18.333333333333332</v>
      </c>
      <c r="J7796" s="34">
        <f>CONVERT(INDEX(Clg_StPt_Sch_EZ!$C$4:$I$27,MATCH(Schedules_8760!$C7796,Clg_StPt_Sch_EZ!$B$4:$B$27,0),MATCH(Schedules_8760!$F7796,Clg_StPt_Sch_EZ!$C$3:$I$3,0)),"F","C")</f>
        <v>25.555555555555554</v>
      </c>
      <c r="K7796" s="34">
        <f>CONVERT(INDEX(Clg_StPt_Sch_EZ!$C$31:$I$54,MATCH(Schedules_8760!$C7796,Clg_StPt_Sch_EZ!$B$31:$B$54,0),MATCH(Schedules_8760!$F7796,Clg_StPt_Sch_EZ!$C$30:$I$30,0)),"F","C")</f>
        <v>28.333333333333332</v>
      </c>
      <c r="L7796" s="34">
        <f>CONVERT(INDEX(DHW_StPt_Sch_EZ!$C$4:$I$27,MATCH(Schedules_8760!$C7796,DHW_StPt_Sch_EZ!$B$4:$B$27,0),MATCH(Schedules_8760!$F7796,DHW_StPt_Sch_EZ!$C$3:$I$3,0)),"F","C")</f>
        <v>53.333333333333329</v>
      </c>
      <c r="M7796" s="34">
        <f>CONVERT(INDEX(DHW_StPt_Sch_EZ!$C$31:$I$54,MATCH(Schedules_8760!$C7796,DHW_StPt_Sch_EZ!$B$31:$B$54,0),MATCH(Schedules_8760!$F7796,DHW_StPt_Sch_EZ!$C$30:$I$30,0)),"F","C")</f>
        <v>53.333333333333329</v>
      </c>
      <c r="N7796" s="12"/>
      <c r="O7796" s="12"/>
      <c r="P7796" s="12"/>
    </row>
    <row r="7797" spans="1:16" x14ac:dyDescent="0.25">
      <c r="A7797" s="35">
        <v>7796</v>
      </c>
      <c r="B7797" s="89">
        <v>325.79166666666669</v>
      </c>
      <c r="C7797" s="35">
        <f t="shared" si="605"/>
        <v>20</v>
      </c>
      <c r="D7797" s="35">
        <f t="shared" si="608"/>
        <v>325</v>
      </c>
      <c r="E7797" s="35">
        <f t="shared" si="609"/>
        <v>3</v>
      </c>
      <c r="F7797" s="35" t="str">
        <f t="shared" si="606"/>
        <v>Tuesday</v>
      </c>
      <c r="G7797" s="35">
        <f t="shared" si="607"/>
        <v>11</v>
      </c>
      <c r="H7797" s="34">
        <f>CONVERT(INDEX(Htg_StPt_Sch_EZ!$C$4:$I$27,MATCH(Schedules_8760!$C7797,Htg_StPt_Sch_EZ!$B$4:$B$27,0),MATCH(Schedules_8760!$F7797,Htg_StPt_Sch_EZ!$C$3:$I$3,0)),"F","C")</f>
        <v>20.555555555555554</v>
      </c>
      <c r="I7797" s="34">
        <f>CONVERT(INDEX(Htg_StPt_Sch_EZ!$C$31:$I$54,MATCH(Schedules_8760!$C7797,Htg_StPt_Sch_EZ!$B$31:$B$54,0),MATCH(Schedules_8760!$F7797,Htg_StPt_Sch_EZ!$C$30:$I$30,0)),"F","C")</f>
        <v>18.888888888888889</v>
      </c>
      <c r="J7797" s="34">
        <f>CONVERT(INDEX(Clg_StPt_Sch_EZ!$C$4:$I$27,MATCH(Schedules_8760!$C7797,Clg_StPt_Sch_EZ!$B$4:$B$27,0),MATCH(Schedules_8760!$F7797,Clg_StPt_Sch_EZ!$C$3:$I$3,0)),"F","C")</f>
        <v>25.555555555555554</v>
      </c>
      <c r="K7797" s="34">
        <f>CONVERT(INDEX(Clg_StPt_Sch_EZ!$C$31:$I$54,MATCH(Schedules_8760!$C7797,Clg_StPt_Sch_EZ!$B$31:$B$54,0),MATCH(Schedules_8760!$F7797,Clg_StPt_Sch_EZ!$C$30:$I$30,0)),"F","C")</f>
        <v>28.333333333333332</v>
      </c>
      <c r="L7797" s="34">
        <f>CONVERT(INDEX(DHW_StPt_Sch_EZ!$C$4:$I$27,MATCH(Schedules_8760!$C7797,DHW_StPt_Sch_EZ!$B$4:$B$27,0),MATCH(Schedules_8760!$F7797,DHW_StPt_Sch_EZ!$C$3:$I$3,0)),"F","C")</f>
        <v>53.333333333333329</v>
      </c>
      <c r="M7797" s="34">
        <f>CONVERT(INDEX(DHW_StPt_Sch_EZ!$C$31:$I$54,MATCH(Schedules_8760!$C7797,DHW_StPt_Sch_EZ!$B$31:$B$54,0),MATCH(Schedules_8760!$F7797,DHW_StPt_Sch_EZ!$C$30:$I$30,0)),"F","C")</f>
        <v>53.333333333333329</v>
      </c>
      <c r="N7797" s="12"/>
      <c r="O7797" s="12"/>
      <c r="P7797" s="12"/>
    </row>
    <row r="7798" spans="1:16" x14ac:dyDescent="0.25">
      <c r="A7798" s="35">
        <v>7797</v>
      </c>
      <c r="B7798" s="89">
        <v>325.83333333333331</v>
      </c>
      <c r="C7798" s="35">
        <f t="shared" si="605"/>
        <v>21</v>
      </c>
      <c r="D7798" s="35">
        <f t="shared" si="608"/>
        <v>325</v>
      </c>
      <c r="E7798" s="35">
        <f t="shared" si="609"/>
        <v>3</v>
      </c>
      <c r="F7798" s="35" t="str">
        <f t="shared" si="606"/>
        <v>Tuesday</v>
      </c>
      <c r="G7798" s="35">
        <f t="shared" si="607"/>
        <v>11</v>
      </c>
      <c r="H7798" s="34">
        <f>CONVERT(INDEX(Htg_StPt_Sch_EZ!$C$4:$I$27,MATCH(Schedules_8760!$C7798,Htg_StPt_Sch_EZ!$B$4:$B$27,0),MATCH(Schedules_8760!$F7798,Htg_StPt_Sch_EZ!$C$3:$I$3,0)),"F","C")</f>
        <v>20.555555555555554</v>
      </c>
      <c r="I7798" s="34">
        <f>CONVERT(INDEX(Htg_StPt_Sch_EZ!$C$31:$I$54,MATCH(Schedules_8760!$C7798,Htg_StPt_Sch_EZ!$B$31:$B$54,0),MATCH(Schedules_8760!$F7798,Htg_StPt_Sch_EZ!$C$30:$I$30,0)),"F","C")</f>
        <v>19.444444444444443</v>
      </c>
      <c r="J7798" s="34">
        <f>CONVERT(INDEX(Clg_StPt_Sch_EZ!$C$4:$I$27,MATCH(Schedules_8760!$C7798,Clg_StPt_Sch_EZ!$B$4:$B$27,0),MATCH(Schedules_8760!$F7798,Clg_StPt_Sch_EZ!$C$3:$I$3,0)),"F","C")</f>
        <v>25.555555555555554</v>
      </c>
      <c r="K7798" s="34">
        <f>CONVERT(INDEX(Clg_StPt_Sch_EZ!$C$31:$I$54,MATCH(Schedules_8760!$C7798,Clg_StPt_Sch_EZ!$B$31:$B$54,0),MATCH(Schedules_8760!$F7798,Clg_StPt_Sch_EZ!$C$30:$I$30,0)),"F","C")</f>
        <v>28.333333333333332</v>
      </c>
      <c r="L7798" s="34">
        <f>CONVERT(INDEX(DHW_StPt_Sch_EZ!$C$4:$I$27,MATCH(Schedules_8760!$C7798,DHW_StPt_Sch_EZ!$B$4:$B$27,0),MATCH(Schedules_8760!$F7798,DHW_StPt_Sch_EZ!$C$3:$I$3,0)),"F","C")</f>
        <v>53.333333333333329</v>
      </c>
      <c r="M7798" s="34">
        <f>CONVERT(INDEX(DHW_StPt_Sch_EZ!$C$31:$I$54,MATCH(Schedules_8760!$C7798,DHW_StPt_Sch_EZ!$B$31:$B$54,0),MATCH(Schedules_8760!$F7798,DHW_StPt_Sch_EZ!$C$30:$I$30,0)),"F","C")</f>
        <v>53.333333333333329</v>
      </c>
      <c r="N7798" s="12"/>
      <c r="O7798" s="12"/>
      <c r="P7798" s="12"/>
    </row>
    <row r="7799" spans="1:16" x14ac:dyDescent="0.25">
      <c r="A7799" s="35">
        <v>7798</v>
      </c>
      <c r="B7799" s="89">
        <v>325.875</v>
      </c>
      <c r="C7799" s="35">
        <f t="shared" si="605"/>
        <v>22</v>
      </c>
      <c r="D7799" s="35">
        <f t="shared" si="608"/>
        <v>325</v>
      </c>
      <c r="E7799" s="35">
        <f t="shared" si="609"/>
        <v>3</v>
      </c>
      <c r="F7799" s="35" t="str">
        <f t="shared" si="606"/>
        <v>Tuesday</v>
      </c>
      <c r="G7799" s="35">
        <f t="shared" si="607"/>
        <v>11</v>
      </c>
      <c r="H7799" s="34">
        <f>CONVERT(INDEX(Htg_StPt_Sch_EZ!$C$4:$I$27,MATCH(Schedules_8760!$C7799,Htg_StPt_Sch_EZ!$B$4:$B$27,0),MATCH(Schedules_8760!$F7799,Htg_StPt_Sch_EZ!$C$3:$I$3,0)),"F","C")</f>
        <v>20.555555555555554</v>
      </c>
      <c r="I7799" s="34">
        <f>CONVERT(INDEX(Htg_StPt_Sch_EZ!$C$31:$I$54,MATCH(Schedules_8760!$C7799,Htg_StPt_Sch_EZ!$B$31:$B$54,0),MATCH(Schedules_8760!$F7799,Htg_StPt_Sch_EZ!$C$30:$I$30,0)),"F","C")</f>
        <v>19.444444444444443</v>
      </c>
      <c r="J7799" s="34">
        <f>CONVERT(INDEX(Clg_StPt_Sch_EZ!$C$4:$I$27,MATCH(Schedules_8760!$C7799,Clg_StPt_Sch_EZ!$B$4:$B$27,0),MATCH(Schedules_8760!$F7799,Clg_StPt_Sch_EZ!$C$3:$I$3,0)),"F","C")</f>
        <v>25.555555555555554</v>
      </c>
      <c r="K7799" s="34">
        <f>CONVERT(INDEX(Clg_StPt_Sch_EZ!$C$31:$I$54,MATCH(Schedules_8760!$C7799,Clg_StPt_Sch_EZ!$B$31:$B$54,0),MATCH(Schedules_8760!$F7799,Clg_StPt_Sch_EZ!$C$30:$I$30,0)),"F","C")</f>
        <v>28.333333333333332</v>
      </c>
      <c r="L7799" s="34">
        <f>CONVERT(INDEX(DHW_StPt_Sch_EZ!$C$4:$I$27,MATCH(Schedules_8760!$C7799,DHW_StPt_Sch_EZ!$B$4:$B$27,0),MATCH(Schedules_8760!$F7799,DHW_StPt_Sch_EZ!$C$3:$I$3,0)),"F","C")</f>
        <v>53.333333333333329</v>
      </c>
      <c r="M7799" s="34">
        <f>CONVERT(INDEX(DHW_StPt_Sch_EZ!$C$31:$I$54,MATCH(Schedules_8760!$C7799,DHW_StPt_Sch_EZ!$B$31:$B$54,0),MATCH(Schedules_8760!$F7799,DHW_StPt_Sch_EZ!$C$30:$I$30,0)),"F","C")</f>
        <v>53.333333333333329</v>
      </c>
      <c r="N7799" s="12"/>
      <c r="O7799" s="12"/>
      <c r="P7799" s="12"/>
    </row>
    <row r="7800" spans="1:16" x14ac:dyDescent="0.25">
      <c r="A7800" s="35">
        <v>7799</v>
      </c>
      <c r="B7800" s="89">
        <v>325.91666666666669</v>
      </c>
      <c r="C7800" s="35">
        <f t="shared" si="605"/>
        <v>23</v>
      </c>
      <c r="D7800" s="35">
        <f t="shared" si="608"/>
        <v>325</v>
      </c>
      <c r="E7800" s="35">
        <f t="shared" si="609"/>
        <v>3</v>
      </c>
      <c r="F7800" s="35" t="str">
        <f t="shared" si="606"/>
        <v>Tuesday</v>
      </c>
      <c r="G7800" s="35">
        <f t="shared" si="607"/>
        <v>11</v>
      </c>
      <c r="H7800" s="34">
        <f>CONVERT(INDEX(Htg_StPt_Sch_EZ!$C$4:$I$27,MATCH(Schedules_8760!$C7800,Htg_StPt_Sch_EZ!$B$4:$B$27,0),MATCH(Schedules_8760!$F7800,Htg_StPt_Sch_EZ!$C$3:$I$3,0)),"F","C")</f>
        <v>20.555555555555554</v>
      </c>
      <c r="I7800" s="34">
        <f>CONVERT(INDEX(Htg_StPt_Sch_EZ!$C$31:$I$54,MATCH(Schedules_8760!$C7800,Htg_StPt_Sch_EZ!$B$31:$B$54,0),MATCH(Schedules_8760!$F7800,Htg_StPt_Sch_EZ!$C$30:$I$30,0)),"F","C")</f>
        <v>19.444444444444443</v>
      </c>
      <c r="J7800" s="34">
        <f>CONVERT(INDEX(Clg_StPt_Sch_EZ!$C$4:$I$27,MATCH(Schedules_8760!$C7800,Clg_StPt_Sch_EZ!$B$4:$B$27,0),MATCH(Schedules_8760!$F7800,Clg_StPt_Sch_EZ!$C$3:$I$3,0)),"F","C")</f>
        <v>25.555555555555554</v>
      </c>
      <c r="K7800" s="34">
        <f>CONVERT(INDEX(Clg_StPt_Sch_EZ!$C$31:$I$54,MATCH(Schedules_8760!$C7800,Clg_StPt_Sch_EZ!$B$31:$B$54,0),MATCH(Schedules_8760!$F7800,Clg_StPt_Sch_EZ!$C$30:$I$30,0)),"F","C")</f>
        <v>28.333333333333332</v>
      </c>
      <c r="L7800" s="34">
        <f>CONVERT(INDEX(DHW_StPt_Sch_EZ!$C$4:$I$27,MATCH(Schedules_8760!$C7800,DHW_StPt_Sch_EZ!$B$4:$B$27,0),MATCH(Schedules_8760!$F7800,DHW_StPt_Sch_EZ!$C$3:$I$3,0)),"F","C")</f>
        <v>53.333333333333329</v>
      </c>
      <c r="M7800" s="34">
        <f>CONVERT(INDEX(DHW_StPt_Sch_EZ!$C$31:$I$54,MATCH(Schedules_8760!$C7800,DHW_StPt_Sch_EZ!$B$31:$B$54,0),MATCH(Schedules_8760!$F7800,DHW_StPt_Sch_EZ!$C$30:$I$30,0)),"F","C")</f>
        <v>53.333333333333329</v>
      </c>
      <c r="N7800" s="12"/>
      <c r="O7800" s="12"/>
      <c r="P7800" s="12"/>
    </row>
    <row r="7801" spans="1:16" x14ac:dyDescent="0.25">
      <c r="A7801" s="35">
        <v>7800</v>
      </c>
      <c r="B7801" s="89">
        <v>325.95833333333331</v>
      </c>
      <c r="C7801" s="35">
        <f t="shared" si="605"/>
        <v>24</v>
      </c>
      <c r="D7801" s="35">
        <f t="shared" si="608"/>
        <v>325</v>
      </c>
      <c r="E7801" s="35">
        <f t="shared" si="609"/>
        <v>3</v>
      </c>
      <c r="F7801" s="35" t="str">
        <f t="shared" si="606"/>
        <v>Tuesday</v>
      </c>
      <c r="G7801" s="35">
        <f t="shared" si="607"/>
        <v>11</v>
      </c>
      <c r="H7801" s="34">
        <f>CONVERT(INDEX(Htg_StPt_Sch_EZ!$C$4:$I$27,MATCH(Schedules_8760!$C7801,Htg_StPt_Sch_EZ!$B$4:$B$27,0),MATCH(Schedules_8760!$F7801,Htg_StPt_Sch_EZ!$C$3:$I$3,0)),"F","C")</f>
        <v>20.555555555555554</v>
      </c>
      <c r="I7801" s="34">
        <f>CONVERT(INDEX(Htg_StPt_Sch_EZ!$C$31:$I$54,MATCH(Schedules_8760!$C7801,Htg_StPt_Sch_EZ!$B$31:$B$54,0),MATCH(Schedules_8760!$F7801,Htg_StPt_Sch_EZ!$C$30:$I$30,0)),"F","C")</f>
        <v>19.444444444444443</v>
      </c>
      <c r="J7801" s="34">
        <f>CONVERT(INDEX(Clg_StPt_Sch_EZ!$C$4:$I$27,MATCH(Schedules_8760!$C7801,Clg_StPt_Sch_EZ!$B$4:$B$27,0),MATCH(Schedules_8760!$F7801,Clg_StPt_Sch_EZ!$C$3:$I$3,0)),"F","C")</f>
        <v>25.555555555555554</v>
      </c>
      <c r="K7801" s="34">
        <f>CONVERT(INDEX(Clg_StPt_Sch_EZ!$C$31:$I$54,MATCH(Schedules_8760!$C7801,Clg_StPt_Sch_EZ!$B$31:$B$54,0),MATCH(Schedules_8760!$F7801,Clg_StPt_Sch_EZ!$C$30:$I$30,0)),"F","C")</f>
        <v>28.333333333333332</v>
      </c>
      <c r="L7801" s="34">
        <f>CONVERT(INDEX(DHW_StPt_Sch_EZ!$C$4:$I$27,MATCH(Schedules_8760!$C7801,DHW_StPt_Sch_EZ!$B$4:$B$27,0),MATCH(Schedules_8760!$F7801,DHW_StPt_Sch_EZ!$C$3:$I$3,0)),"F","C")</f>
        <v>53.333333333333329</v>
      </c>
      <c r="M7801" s="34">
        <f>CONVERT(INDEX(DHW_StPt_Sch_EZ!$C$31:$I$54,MATCH(Schedules_8760!$C7801,DHW_StPt_Sch_EZ!$B$31:$B$54,0),MATCH(Schedules_8760!$F7801,DHW_StPt_Sch_EZ!$C$30:$I$30,0)),"F","C")</f>
        <v>53.333333333333329</v>
      </c>
      <c r="N7801" s="12"/>
      <c r="O7801" s="12"/>
      <c r="P7801" s="12"/>
    </row>
    <row r="7802" spans="1:16" x14ac:dyDescent="0.25">
      <c r="A7802" s="35">
        <v>7801</v>
      </c>
      <c r="B7802" s="89">
        <v>326</v>
      </c>
      <c r="C7802" s="35">
        <f t="shared" si="605"/>
        <v>1</v>
      </c>
      <c r="D7802" s="35">
        <f t="shared" si="608"/>
        <v>326</v>
      </c>
      <c r="E7802" s="35">
        <f t="shared" si="609"/>
        <v>4</v>
      </c>
      <c r="F7802" s="35" t="str">
        <f t="shared" si="606"/>
        <v>Wednesday</v>
      </c>
      <c r="G7802" s="35">
        <f t="shared" si="607"/>
        <v>11</v>
      </c>
      <c r="H7802" s="34">
        <f>CONVERT(INDEX(Htg_StPt_Sch_EZ!$C$4:$I$27,MATCH(Schedules_8760!$C7802,Htg_StPt_Sch_EZ!$B$4:$B$27,0),MATCH(Schedules_8760!$F7802,Htg_StPt_Sch_EZ!$C$3:$I$3,0)),"F","C")</f>
        <v>20.555555555555554</v>
      </c>
      <c r="I7802" s="34">
        <f>CONVERT(INDEX(Htg_StPt_Sch_EZ!$C$31:$I$54,MATCH(Schedules_8760!$C7802,Htg_StPt_Sch_EZ!$B$31:$B$54,0),MATCH(Schedules_8760!$F7802,Htg_StPt_Sch_EZ!$C$30:$I$30,0)),"F","C")</f>
        <v>19.444444444444443</v>
      </c>
      <c r="J7802" s="34">
        <f>CONVERT(INDEX(Clg_StPt_Sch_EZ!$C$4:$I$27,MATCH(Schedules_8760!$C7802,Clg_StPt_Sch_EZ!$B$4:$B$27,0),MATCH(Schedules_8760!$F7802,Clg_StPt_Sch_EZ!$C$3:$I$3,0)),"F","C")</f>
        <v>25.555555555555554</v>
      </c>
      <c r="K7802" s="34">
        <f>CONVERT(INDEX(Clg_StPt_Sch_EZ!$C$31:$I$54,MATCH(Schedules_8760!$C7802,Clg_StPt_Sch_EZ!$B$31:$B$54,0),MATCH(Schedules_8760!$F7802,Clg_StPt_Sch_EZ!$C$30:$I$30,0)),"F","C")</f>
        <v>28.333333333333332</v>
      </c>
      <c r="L7802" s="34">
        <f>CONVERT(INDEX(DHW_StPt_Sch_EZ!$C$4:$I$27,MATCH(Schedules_8760!$C7802,DHW_StPt_Sch_EZ!$B$4:$B$27,0),MATCH(Schedules_8760!$F7802,DHW_StPt_Sch_EZ!$C$3:$I$3,0)),"F","C")</f>
        <v>53.333333333333329</v>
      </c>
      <c r="M7802" s="34">
        <f>CONVERT(INDEX(DHW_StPt_Sch_EZ!$C$31:$I$54,MATCH(Schedules_8760!$C7802,DHW_StPt_Sch_EZ!$B$31:$B$54,0),MATCH(Schedules_8760!$F7802,DHW_StPt_Sch_EZ!$C$30:$I$30,0)),"F","C")</f>
        <v>53.333333333333329</v>
      </c>
      <c r="N7802" s="12"/>
      <c r="O7802" s="12"/>
      <c r="P7802" s="12"/>
    </row>
    <row r="7803" spans="1:16" x14ac:dyDescent="0.25">
      <c r="A7803" s="35">
        <v>7802</v>
      </c>
      <c r="B7803" s="89">
        <v>326.04166666666669</v>
      </c>
      <c r="C7803" s="35">
        <f t="shared" si="605"/>
        <v>2</v>
      </c>
      <c r="D7803" s="35">
        <f t="shared" si="608"/>
        <v>326</v>
      </c>
      <c r="E7803" s="35">
        <f t="shared" si="609"/>
        <v>4</v>
      </c>
      <c r="F7803" s="35" t="str">
        <f t="shared" si="606"/>
        <v>Wednesday</v>
      </c>
      <c r="G7803" s="35">
        <f t="shared" si="607"/>
        <v>11</v>
      </c>
      <c r="H7803" s="34">
        <f>CONVERT(INDEX(Htg_StPt_Sch_EZ!$C$4:$I$27,MATCH(Schedules_8760!$C7803,Htg_StPt_Sch_EZ!$B$4:$B$27,0),MATCH(Schedules_8760!$F7803,Htg_StPt_Sch_EZ!$C$3:$I$3,0)),"F","C")</f>
        <v>20.555555555555554</v>
      </c>
      <c r="I7803" s="34">
        <f>CONVERT(INDEX(Htg_StPt_Sch_EZ!$C$31:$I$54,MATCH(Schedules_8760!$C7803,Htg_StPt_Sch_EZ!$B$31:$B$54,0),MATCH(Schedules_8760!$F7803,Htg_StPt_Sch_EZ!$C$30:$I$30,0)),"F","C")</f>
        <v>19.444444444444443</v>
      </c>
      <c r="J7803" s="34">
        <f>CONVERT(INDEX(Clg_StPt_Sch_EZ!$C$4:$I$27,MATCH(Schedules_8760!$C7803,Clg_StPt_Sch_EZ!$B$4:$B$27,0),MATCH(Schedules_8760!$F7803,Clg_StPt_Sch_EZ!$C$3:$I$3,0)),"F","C")</f>
        <v>25.555555555555554</v>
      </c>
      <c r="K7803" s="34">
        <f>CONVERT(INDEX(Clg_StPt_Sch_EZ!$C$31:$I$54,MATCH(Schedules_8760!$C7803,Clg_StPt_Sch_EZ!$B$31:$B$54,0),MATCH(Schedules_8760!$F7803,Clg_StPt_Sch_EZ!$C$30:$I$30,0)),"F","C")</f>
        <v>28.333333333333332</v>
      </c>
      <c r="L7803" s="34">
        <f>CONVERT(INDEX(DHW_StPt_Sch_EZ!$C$4:$I$27,MATCH(Schedules_8760!$C7803,DHW_StPt_Sch_EZ!$B$4:$B$27,0),MATCH(Schedules_8760!$F7803,DHW_StPt_Sch_EZ!$C$3:$I$3,0)),"F","C")</f>
        <v>53.333333333333329</v>
      </c>
      <c r="M7803" s="34">
        <f>CONVERT(INDEX(DHW_StPt_Sch_EZ!$C$31:$I$54,MATCH(Schedules_8760!$C7803,DHW_StPt_Sch_EZ!$B$31:$B$54,0),MATCH(Schedules_8760!$F7803,DHW_StPt_Sch_EZ!$C$30:$I$30,0)),"F","C")</f>
        <v>53.333333333333329</v>
      </c>
      <c r="N7803" s="12"/>
      <c r="O7803" s="12"/>
      <c r="P7803" s="12"/>
    </row>
    <row r="7804" spans="1:16" x14ac:dyDescent="0.25">
      <c r="A7804" s="35">
        <v>7803</v>
      </c>
      <c r="B7804" s="89">
        <v>326.08333333333331</v>
      </c>
      <c r="C7804" s="35">
        <f t="shared" si="605"/>
        <v>3</v>
      </c>
      <c r="D7804" s="35">
        <f t="shared" si="608"/>
        <v>326</v>
      </c>
      <c r="E7804" s="35">
        <f t="shared" si="609"/>
        <v>4</v>
      </c>
      <c r="F7804" s="35" t="str">
        <f t="shared" si="606"/>
        <v>Wednesday</v>
      </c>
      <c r="G7804" s="35">
        <f t="shared" si="607"/>
        <v>11</v>
      </c>
      <c r="H7804" s="34">
        <f>CONVERT(INDEX(Htg_StPt_Sch_EZ!$C$4:$I$27,MATCH(Schedules_8760!$C7804,Htg_StPt_Sch_EZ!$B$4:$B$27,0),MATCH(Schedules_8760!$F7804,Htg_StPt_Sch_EZ!$C$3:$I$3,0)),"F","C")</f>
        <v>20.555555555555554</v>
      </c>
      <c r="I7804" s="34">
        <f>CONVERT(INDEX(Htg_StPt_Sch_EZ!$C$31:$I$54,MATCH(Schedules_8760!$C7804,Htg_StPt_Sch_EZ!$B$31:$B$54,0),MATCH(Schedules_8760!$F7804,Htg_StPt_Sch_EZ!$C$30:$I$30,0)),"F","C")</f>
        <v>19.444444444444443</v>
      </c>
      <c r="J7804" s="34">
        <f>CONVERT(INDEX(Clg_StPt_Sch_EZ!$C$4:$I$27,MATCH(Schedules_8760!$C7804,Clg_StPt_Sch_EZ!$B$4:$B$27,0),MATCH(Schedules_8760!$F7804,Clg_StPt_Sch_EZ!$C$3:$I$3,0)),"F","C")</f>
        <v>25.555555555555554</v>
      </c>
      <c r="K7804" s="34">
        <f>CONVERT(INDEX(Clg_StPt_Sch_EZ!$C$31:$I$54,MATCH(Schedules_8760!$C7804,Clg_StPt_Sch_EZ!$B$31:$B$54,0),MATCH(Schedules_8760!$F7804,Clg_StPt_Sch_EZ!$C$30:$I$30,0)),"F","C")</f>
        <v>28.333333333333332</v>
      </c>
      <c r="L7804" s="34">
        <f>CONVERT(INDEX(DHW_StPt_Sch_EZ!$C$4:$I$27,MATCH(Schedules_8760!$C7804,DHW_StPt_Sch_EZ!$B$4:$B$27,0),MATCH(Schedules_8760!$F7804,DHW_StPt_Sch_EZ!$C$3:$I$3,0)),"F","C")</f>
        <v>53.333333333333329</v>
      </c>
      <c r="M7804" s="34">
        <f>CONVERT(INDEX(DHW_StPt_Sch_EZ!$C$31:$I$54,MATCH(Schedules_8760!$C7804,DHW_StPt_Sch_EZ!$B$31:$B$54,0),MATCH(Schedules_8760!$F7804,DHW_StPt_Sch_EZ!$C$30:$I$30,0)),"F","C")</f>
        <v>53.333333333333329</v>
      </c>
      <c r="N7804" s="12"/>
      <c r="O7804" s="12"/>
      <c r="P7804" s="12"/>
    </row>
    <row r="7805" spans="1:16" x14ac:dyDescent="0.25">
      <c r="A7805" s="35">
        <v>7804</v>
      </c>
      <c r="B7805" s="89">
        <v>326.125</v>
      </c>
      <c r="C7805" s="35">
        <f t="shared" si="605"/>
        <v>4</v>
      </c>
      <c r="D7805" s="35">
        <f t="shared" si="608"/>
        <v>326</v>
      </c>
      <c r="E7805" s="35">
        <f t="shared" si="609"/>
        <v>4</v>
      </c>
      <c r="F7805" s="35" t="str">
        <f t="shared" si="606"/>
        <v>Wednesday</v>
      </c>
      <c r="G7805" s="35">
        <f t="shared" si="607"/>
        <v>11</v>
      </c>
      <c r="H7805" s="34">
        <f>CONVERT(INDEX(Htg_StPt_Sch_EZ!$C$4:$I$27,MATCH(Schedules_8760!$C7805,Htg_StPt_Sch_EZ!$B$4:$B$27,0),MATCH(Schedules_8760!$F7805,Htg_StPt_Sch_EZ!$C$3:$I$3,0)),"F","C")</f>
        <v>20.555555555555554</v>
      </c>
      <c r="I7805" s="34">
        <f>CONVERT(INDEX(Htg_StPt_Sch_EZ!$C$31:$I$54,MATCH(Schedules_8760!$C7805,Htg_StPt_Sch_EZ!$B$31:$B$54,0),MATCH(Schedules_8760!$F7805,Htg_StPt_Sch_EZ!$C$30:$I$30,0)),"F","C")</f>
        <v>19.444444444444443</v>
      </c>
      <c r="J7805" s="34">
        <f>CONVERT(INDEX(Clg_StPt_Sch_EZ!$C$4:$I$27,MATCH(Schedules_8760!$C7805,Clg_StPt_Sch_EZ!$B$4:$B$27,0),MATCH(Schedules_8760!$F7805,Clg_StPt_Sch_EZ!$C$3:$I$3,0)),"F","C")</f>
        <v>25.555555555555554</v>
      </c>
      <c r="K7805" s="34">
        <f>CONVERT(INDEX(Clg_StPt_Sch_EZ!$C$31:$I$54,MATCH(Schedules_8760!$C7805,Clg_StPt_Sch_EZ!$B$31:$B$54,0),MATCH(Schedules_8760!$F7805,Clg_StPt_Sch_EZ!$C$30:$I$30,0)),"F","C")</f>
        <v>28.333333333333332</v>
      </c>
      <c r="L7805" s="34">
        <f>CONVERT(INDEX(DHW_StPt_Sch_EZ!$C$4:$I$27,MATCH(Schedules_8760!$C7805,DHW_StPt_Sch_EZ!$B$4:$B$27,0),MATCH(Schedules_8760!$F7805,DHW_StPt_Sch_EZ!$C$3:$I$3,0)),"F","C")</f>
        <v>53.333333333333329</v>
      </c>
      <c r="M7805" s="34">
        <f>CONVERT(INDEX(DHW_StPt_Sch_EZ!$C$31:$I$54,MATCH(Schedules_8760!$C7805,DHW_StPt_Sch_EZ!$B$31:$B$54,0),MATCH(Schedules_8760!$F7805,DHW_StPt_Sch_EZ!$C$30:$I$30,0)),"F","C")</f>
        <v>53.333333333333329</v>
      </c>
      <c r="N7805" s="12"/>
      <c r="O7805" s="12"/>
      <c r="P7805" s="12"/>
    </row>
    <row r="7806" spans="1:16" x14ac:dyDescent="0.25">
      <c r="A7806" s="35">
        <v>7805</v>
      </c>
      <c r="B7806" s="89">
        <v>326.16666666666669</v>
      </c>
      <c r="C7806" s="35">
        <f t="shared" si="605"/>
        <v>5</v>
      </c>
      <c r="D7806" s="35">
        <f t="shared" si="608"/>
        <v>326</v>
      </c>
      <c r="E7806" s="35">
        <f t="shared" si="609"/>
        <v>4</v>
      </c>
      <c r="F7806" s="35" t="str">
        <f t="shared" si="606"/>
        <v>Wednesday</v>
      </c>
      <c r="G7806" s="35">
        <f t="shared" si="607"/>
        <v>11</v>
      </c>
      <c r="H7806" s="34">
        <f>CONVERT(INDEX(Htg_StPt_Sch_EZ!$C$4:$I$27,MATCH(Schedules_8760!$C7806,Htg_StPt_Sch_EZ!$B$4:$B$27,0),MATCH(Schedules_8760!$F7806,Htg_StPt_Sch_EZ!$C$3:$I$3,0)),"F","C")</f>
        <v>20.555555555555554</v>
      </c>
      <c r="I7806" s="34">
        <f>CONVERT(INDEX(Htg_StPt_Sch_EZ!$C$31:$I$54,MATCH(Schedules_8760!$C7806,Htg_StPt_Sch_EZ!$B$31:$B$54,0),MATCH(Schedules_8760!$F7806,Htg_StPt_Sch_EZ!$C$30:$I$30,0)),"F","C")</f>
        <v>19.444444444444443</v>
      </c>
      <c r="J7806" s="34">
        <f>CONVERT(INDEX(Clg_StPt_Sch_EZ!$C$4:$I$27,MATCH(Schedules_8760!$C7806,Clg_StPt_Sch_EZ!$B$4:$B$27,0),MATCH(Schedules_8760!$F7806,Clg_StPt_Sch_EZ!$C$3:$I$3,0)),"F","C")</f>
        <v>25.555555555555554</v>
      </c>
      <c r="K7806" s="34">
        <f>CONVERT(INDEX(Clg_StPt_Sch_EZ!$C$31:$I$54,MATCH(Schedules_8760!$C7806,Clg_StPt_Sch_EZ!$B$31:$B$54,0),MATCH(Schedules_8760!$F7806,Clg_StPt_Sch_EZ!$C$30:$I$30,0)),"F","C")</f>
        <v>28.333333333333332</v>
      </c>
      <c r="L7806" s="34">
        <f>CONVERT(INDEX(DHW_StPt_Sch_EZ!$C$4:$I$27,MATCH(Schedules_8760!$C7806,DHW_StPt_Sch_EZ!$B$4:$B$27,0),MATCH(Schedules_8760!$F7806,DHW_StPt_Sch_EZ!$C$3:$I$3,0)),"F","C")</f>
        <v>53.333333333333329</v>
      </c>
      <c r="M7806" s="34">
        <f>CONVERT(INDEX(DHW_StPt_Sch_EZ!$C$31:$I$54,MATCH(Schedules_8760!$C7806,DHW_StPt_Sch_EZ!$B$31:$B$54,0),MATCH(Schedules_8760!$F7806,DHW_StPt_Sch_EZ!$C$30:$I$30,0)),"F","C")</f>
        <v>53.333333333333329</v>
      </c>
      <c r="N7806" s="12"/>
      <c r="O7806" s="12"/>
      <c r="P7806" s="12"/>
    </row>
    <row r="7807" spans="1:16" x14ac:dyDescent="0.25">
      <c r="A7807" s="35">
        <v>7806</v>
      </c>
      <c r="B7807" s="89">
        <v>326.20833333333331</v>
      </c>
      <c r="C7807" s="35">
        <f t="shared" si="605"/>
        <v>6</v>
      </c>
      <c r="D7807" s="35">
        <f t="shared" si="608"/>
        <v>326</v>
      </c>
      <c r="E7807" s="35">
        <f t="shared" si="609"/>
        <v>4</v>
      </c>
      <c r="F7807" s="35" t="str">
        <f t="shared" si="606"/>
        <v>Wednesday</v>
      </c>
      <c r="G7807" s="35">
        <f t="shared" si="607"/>
        <v>11</v>
      </c>
      <c r="H7807" s="34">
        <f>CONVERT(INDEX(Htg_StPt_Sch_EZ!$C$4:$I$27,MATCH(Schedules_8760!$C7807,Htg_StPt_Sch_EZ!$B$4:$B$27,0),MATCH(Schedules_8760!$F7807,Htg_StPt_Sch_EZ!$C$3:$I$3,0)),"F","C")</f>
        <v>20.555555555555554</v>
      </c>
      <c r="I7807" s="34">
        <f>CONVERT(INDEX(Htg_StPt_Sch_EZ!$C$31:$I$54,MATCH(Schedules_8760!$C7807,Htg_StPt_Sch_EZ!$B$31:$B$54,0),MATCH(Schedules_8760!$F7807,Htg_StPt_Sch_EZ!$C$30:$I$30,0)),"F","C")</f>
        <v>19.444444444444443</v>
      </c>
      <c r="J7807" s="34">
        <f>CONVERT(INDEX(Clg_StPt_Sch_EZ!$C$4:$I$27,MATCH(Schedules_8760!$C7807,Clg_StPt_Sch_EZ!$B$4:$B$27,0),MATCH(Schedules_8760!$F7807,Clg_StPt_Sch_EZ!$C$3:$I$3,0)),"F","C")</f>
        <v>25.555555555555554</v>
      </c>
      <c r="K7807" s="34">
        <f>CONVERT(INDEX(Clg_StPt_Sch_EZ!$C$31:$I$54,MATCH(Schedules_8760!$C7807,Clg_StPt_Sch_EZ!$B$31:$B$54,0),MATCH(Schedules_8760!$F7807,Clg_StPt_Sch_EZ!$C$30:$I$30,0)),"F","C")</f>
        <v>28.333333333333332</v>
      </c>
      <c r="L7807" s="34">
        <f>CONVERT(INDEX(DHW_StPt_Sch_EZ!$C$4:$I$27,MATCH(Schedules_8760!$C7807,DHW_StPt_Sch_EZ!$B$4:$B$27,0),MATCH(Schedules_8760!$F7807,DHW_StPt_Sch_EZ!$C$3:$I$3,0)),"F","C")</f>
        <v>53.333333333333329</v>
      </c>
      <c r="M7807" s="34">
        <f>CONVERT(INDEX(DHW_StPt_Sch_EZ!$C$31:$I$54,MATCH(Schedules_8760!$C7807,DHW_StPt_Sch_EZ!$B$31:$B$54,0),MATCH(Schedules_8760!$F7807,DHW_StPt_Sch_EZ!$C$30:$I$30,0)),"F","C")</f>
        <v>53.333333333333329</v>
      </c>
      <c r="N7807" s="12"/>
      <c r="O7807" s="12"/>
      <c r="P7807" s="12"/>
    </row>
    <row r="7808" spans="1:16" x14ac:dyDescent="0.25">
      <c r="A7808" s="35">
        <v>7807</v>
      </c>
      <c r="B7808" s="89">
        <v>326.25</v>
      </c>
      <c r="C7808" s="35">
        <f t="shared" si="605"/>
        <v>7</v>
      </c>
      <c r="D7808" s="35">
        <f t="shared" si="608"/>
        <v>326</v>
      </c>
      <c r="E7808" s="35">
        <f t="shared" si="609"/>
        <v>4</v>
      </c>
      <c r="F7808" s="35" t="str">
        <f t="shared" si="606"/>
        <v>Wednesday</v>
      </c>
      <c r="G7808" s="35">
        <f t="shared" si="607"/>
        <v>11</v>
      </c>
      <c r="H7808" s="34">
        <f>CONVERT(INDEX(Htg_StPt_Sch_EZ!$C$4:$I$27,MATCH(Schedules_8760!$C7808,Htg_StPt_Sch_EZ!$B$4:$B$27,0),MATCH(Schedules_8760!$F7808,Htg_StPt_Sch_EZ!$C$3:$I$3,0)),"F","C")</f>
        <v>20.555555555555554</v>
      </c>
      <c r="I7808" s="34">
        <f>CONVERT(INDEX(Htg_StPt_Sch_EZ!$C$31:$I$54,MATCH(Schedules_8760!$C7808,Htg_StPt_Sch_EZ!$B$31:$B$54,0),MATCH(Schedules_8760!$F7808,Htg_StPt_Sch_EZ!$C$30:$I$30,0)),"F","C")</f>
        <v>19.444444444444443</v>
      </c>
      <c r="J7808" s="34">
        <f>CONVERT(INDEX(Clg_StPt_Sch_EZ!$C$4:$I$27,MATCH(Schedules_8760!$C7808,Clg_StPt_Sch_EZ!$B$4:$B$27,0),MATCH(Schedules_8760!$F7808,Clg_StPt_Sch_EZ!$C$3:$I$3,0)),"F","C")</f>
        <v>25.555555555555554</v>
      </c>
      <c r="K7808" s="34">
        <f>CONVERT(INDEX(Clg_StPt_Sch_EZ!$C$31:$I$54,MATCH(Schedules_8760!$C7808,Clg_StPt_Sch_EZ!$B$31:$B$54,0),MATCH(Schedules_8760!$F7808,Clg_StPt_Sch_EZ!$C$30:$I$30,0)),"F","C")</f>
        <v>28.333333333333332</v>
      </c>
      <c r="L7808" s="34">
        <f>CONVERT(INDEX(DHW_StPt_Sch_EZ!$C$4:$I$27,MATCH(Schedules_8760!$C7808,DHW_StPt_Sch_EZ!$B$4:$B$27,0),MATCH(Schedules_8760!$F7808,DHW_StPt_Sch_EZ!$C$3:$I$3,0)),"F","C")</f>
        <v>53.333333333333329</v>
      </c>
      <c r="M7808" s="34">
        <f>CONVERT(INDEX(DHW_StPt_Sch_EZ!$C$31:$I$54,MATCH(Schedules_8760!$C7808,DHW_StPt_Sch_EZ!$B$31:$B$54,0),MATCH(Schedules_8760!$F7808,DHW_StPt_Sch_EZ!$C$30:$I$30,0)),"F","C")</f>
        <v>53.333333333333329</v>
      </c>
      <c r="N7808" s="12"/>
      <c r="O7808" s="12"/>
      <c r="P7808" s="12"/>
    </row>
    <row r="7809" spans="1:16" x14ac:dyDescent="0.25">
      <c r="A7809" s="35">
        <v>7808</v>
      </c>
      <c r="B7809" s="89">
        <v>326.29166666666669</v>
      </c>
      <c r="C7809" s="35">
        <f t="shared" si="605"/>
        <v>8</v>
      </c>
      <c r="D7809" s="35">
        <f t="shared" si="608"/>
        <v>326</v>
      </c>
      <c r="E7809" s="35">
        <f t="shared" si="609"/>
        <v>4</v>
      </c>
      <c r="F7809" s="35" t="str">
        <f t="shared" si="606"/>
        <v>Wednesday</v>
      </c>
      <c r="G7809" s="35">
        <f t="shared" si="607"/>
        <v>11</v>
      </c>
      <c r="H7809" s="34">
        <f>CONVERT(INDEX(Htg_StPt_Sch_EZ!$C$4:$I$27,MATCH(Schedules_8760!$C7809,Htg_StPt_Sch_EZ!$B$4:$B$27,0),MATCH(Schedules_8760!$F7809,Htg_StPt_Sch_EZ!$C$3:$I$3,0)),"F","C")</f>
        <v>20.555555555555554</v>
      </c>
      <c r="I7809" s="34">
        <f>CONVERT(INDEX(Htg_StPt_Sch_EZ!$C$31:$I$54,MATCH(Schedules_8760!$C7809,Htg_StPt_Sch_EZ!$B$31:$B$54,0),MATCH(Schedules_8760!$F7809,Htg_StPt_Sch_EZ!$C$30:$I$30,0)),"F","C")</f>
        <v>19.444444444444443</v>
      </c>
      <c r="J7809" s="34">
        <f>CONVERT(INDEX(Clg_StPt_Sch_EZ!$C$4:$I$27,MATCH(Schedules_8760!$C7809,Clg_StPt_Sch_EZ!$B$4:$B$27,0),MATCH(Schedules_8760!$F7809,Clg_StPt_Sch_EZ!$C$3:$I$3,0)),"F","C")</f>
        <v>25.555555555555554</v>
      </c>
      <c r="K7809" s="34">
        <f>CONVERT(INDEX(Clg_StPt_Sch_EZ!$C$31:$I$54,MATCH(Schedules_8760!$C7809,Clg_StPt_Sch_EZ!$B$31:$B$54,0),MATCH(Schedules_8760!$F7809,Clg_StPt_Sch_EZ!$C$30:$I$30,0)),"F","C")</f>
        <v>25</v>
      </c>
      <c r="L7809" s="34">
        <f>CONVERT(INDEX(DHW_StPt_Sch_EZ!$C$4:$I$27,MATCH(Schedules_8760!$C7809,DHW_StPt_Sch_EZ!$B$4:$B$27,0),MATCH(Schedules_8760!$F7809,DHW_StPt_Sch_EZ!$C$3:$I$3,0)),"F","C")</f>
        <v>53.333333333333329</v>
      </c>
      <c r="M7809" s="34">
        <f>CONVERT(INDEX(DHW_StPt_Sch_EZ!$C$31:$I$54,MATCH(Schedules_8760!$C7809,DHW_StPt_Sch_EZ!$B$31:$B$54,0),MATCH(Schedules_8760!$F7809,DHW_StPt_Sch_EZ!$C$30:$I$30,0)),"F","C")</f>
        <v>53.333333333333329</v>
      </c>
      <c r="N7809" s="12"/>
      <c r="O7809" s="12"/>
      <c r="P7809" s="12"/>
    </row>
    <row r="7810" spans="1:16" x14ac:dyDescent="0.25">
      <c r="A7810" s="35">
        <v>7809</v>
      </c>
      <c r="B7810" s="89">
        <v>326.33333333333331</v>
      </c>
      <c r="C7810" s="35">
        <f t="shared" ref="C7810:C7873" si="610">HOUR(B7810)+1</f>
        <v>9</v>
      </c>
      <c r="D7810" s="35">
        <f t="shared" si="608"/>
        <v>326</v>
      </c>
      <c r="E7810" s="35">
        <f t="shared" si="609"/>
        <v>4</v>
      </c>
      <c r="F7810" s="35" t="str">
        <f t="shared" ref="F7810:F7873" si="611">IF(E7810=1,"Sunday",IF(E7810=2,"Monday",IF(E7810=3,"Tuesday",IF(E7810=4,"Wednesday",IF(E7810=5,"Thursday",IF(E7810=6,"Friday","Saturday"))))))</f>
        <v>Wednesday</v>
      </c>
      <c r="G7810" s="35">
        <f t="shared" ref="G7810:G7873" si="612">MONTH(B7810)</f>
        <v>11</v>
      </c>
      <c r="H7810" s="34">
        <f>CONVERT(INDEX(Htg_StPt_Sch_EZ!$C$4:$I$27,MATCH(Schedules_8760!$C7810,Htg_StPt_Sch_EZ!$B$4:$B$27,0),MATCH(Schedules_8760!$F7810,Htg_StPt_Sch_EZ!$C$3:$I$3,0)),"F","C")</f>
        <v>20.555555555555554</v>
      </c>
      <c r="I7810" s="34">
        <f>CONVERT(INDEX(Htg_StPt_Sch_EZ!$C$31:$I$54,MATCH(Schedules_8760!$C7810,Htg_StPt_Sch_EZ!$B$31:$B$54,0),MATCH(Schedules_8760!$F7810,Htg_StPt_Sch_EZ!$C$30:$I$30,0)),"F","C")</f>
        <v>19.444444444444443</v>
      </c>
      <c r="J7810" s="34">
        <f>CONVERT(INDEX(Clg_StPt_Sch_EZ!$C$4:$I$27,MATCH(Schedules_8760!$C7810,Clg_StPt_Sch_EZ!$B$4:$B$27,0),MATCH(Schedules_8760!$F7810,Clg_StPt_Sch_EZ!$C$3:$I$3,0)),"F","C")</f>
        <v>25.555555555555554</v>
      </c>
      <c r="K7810" s="34">
        <f>CONVERT(INDEX(Clg_StPt_Sch_EZ!$C$31:$I$54,MATCH(Schedules_8760!$C7810,Clg_StPt_Sch_EZ!$B$31:$B$54,0),MATCH(Schedules_8760!$F7810,Clg_StPt_Sch_EZ!$C$30:$I$30,0)),"F","C")</f>
        <v>25</v>
      </c>
      <c r="L7810" s="34">
        <f>CONVERT(INDEX(DHW_StPt_Sch_EZ!$C$4:$I$27,MATCH(Schedules_8760!$C7810,DHW_StPt_Sch_EZ!$B$4:$B$27,0),MATCH(Schedules_8760!$F7810,DHW_StPt_Sch_EZ!$C$3:$I$3,0)),"F","C")</f>
        <v>53.333333333333329</v>
      </c>
      <c r="M7810" s="34">
        <f>CONVERT(INDEX(DHW_StPt_Sch_EZ!$C$31:$I$54,MATCH(Schedules_8760!$C7810,DHW_StPt_Sch_EZ!$B$31:$B$54,0),MATCH(Schedules_8760!$F7810,DHW_StPt_Sch_EZ!$C$30:$I$30,0)),"F","C")</f>
        <v>53.333333333333329</v>
      </c>
      <c r="N7810" s="12"/>
      <c r="O7810" s="12"/>
      <c r="P7810" s="12"/>
    </row>
    <row r="7811" spans="1:16" x14ac:dyDescent="0.25">
      <c r="A7811" s="35">
        <v>7810</v>
      </c>
      <c r="B7811" s="89">
        <v>326.375</v>
      </c>
      <c r="C7811" s="35">
        <f t="shared" si="610"/>
        <v>10</v>
      </c>
      <c r="D7811" s="35">
        <f t="shared" ref="D7811:D7874" si="613">IF(C7811=1,D7810+1,D7810)</f>
        <v>326</v>
      </c>
      <c r="E7811" s="35">
        <f t="shared" ref="E7811:E7874" si="614">IF(AND(C7811=1,E7810=7),1,IF(C7811=1,E7810+1,E7810))</f>
        <v>4</v>
      </c>
      <c r="F7811" s="35" t="str">
        <f t="shared" si="611"/>
        <v>Wednesday</v>
      </c>
      <c r="G7811" s="35">
        <f t="shared" si="612"/>
        <v>11</v>
      </c>
      <c r="H7811" s="34">
        <f>CONVERT(INDEX(Htg_StPt_Sch_EZ!$C$4:$I$27,MATCH(Schedules_8760!$C7811,Htg_StPt_Sch_EZ!$B$4:$B$27,0),MATCH(Schedules_8760!$F7811,Htg_StPt_Sch_EZ!$C$3:$I$3,0)),"F","C")</f>
        <v>20.555555555555554</v>
      </c>
      <c r="I7811" s="34">
        <f>CONVERT(INDEX(Htg_StPt_Sch_EZ!$C$31:$I$54,MATCH(Schedules_8760!$C7811,Htg_StPt_Sch_EZ!$B$31:$B$54,0),MATCH(Schedules_8760!$F7811,Htg_StPt_Sch_EZ!$C$30:$I$30,0)),"F","C")</f>
        <v>19.444444444444443</v>
      </c>
      <c r="J7811" s="34">
        <f>CONVERT(INDEX(Clg_StPt_Sch_EZ!$C$4:$I$27,MATCH(Schedules_8760!$C7811,Clg_StPt_Sch_EZ!$B$4:$B$27,0),MATCH(Schedules_8760!$F7811,Clg_StPt_Sch_EZ!$C$3:$I$3,0)),"F","C")</f>
        <v>25.555555555555554</v>
      </c>
      <c r="K7811" s="34">
        <f>CONVERT(INDEX(Clg_StPt_Sch_EZ!$C$31:$I$54,MATCH(Schedules_8760!$C7811,Clg_StPt_Sch_EZ!$B$31:$B$54,0),MATCH(Schedules_8760!$F7811,Clg_StPt_Sch_EZ!$C$30:$I$30,0)),"F","C")</f>
        <v>25</v>
      </c>
      <c r="L7811" s="34">
        <f>CONVERT(INDEX(DHW_StPt_Sch_EZ!$C$4:$I$27,MATCH(Schedules_8760!$C7811,DHW_StPt_Sch_EZ!$B$4:$B$27,0),MATCH(Schedules_8760!$F7811,DHW_StPt_Sch_EZ!$C$3:$I$3,0)),"F","C")</f>
        <v>53.333333333333329</v>
      </c>
      <c r="M7811" s="34">
        <f>CONVERT(INDEX(DHW_StPt_Sch_EZ!$C$31:$I$54,MATCH(Schedules_8760!$C7811,DHW_StPt_Sch_EZ!$B$31:$B$54,0),MATCH(Schedules_8760!$F7811,DHW_StPt_Sch_EZ!$C$30:$I$30,0)),"F","C")</f>
        <v>53.333333333333329</v>
      </c>
      <c r="N7811" s="12"/>
      <c r="O7811" s="12"/>
      <c r="P7811" s="12"/>
    </row>
    <row r="7812" spans="1:16" x14ac:dyDescent="0.25">
      <c r="A7812" s="35">
        <v>7811</v>
      </c>
      <c r="B7812" s="89">
        <v>326.41666666666669</v>
      </c>
      <c r="C7812" s="35">
        <f t="shared" si="610"/>
        <v>11</v>
      </c>
      <c r="D7812" s="35">
        <f t="shared" si="613"/>
        <v>326</v>
      </c>
      <c r="E7812" s="35">
        <f t="shared" si="614"/>
        <v>4</v>
      </c>
      <c r="F7812" s="35" t="str">
        <f t="shared" si="611"/>
        <v>Wednesday</v>
      </c>
      <c r="G7812" s="35">
        <f t="shared" si="612"/>
        <v>11</v>
      </c>
      <c r="H7812" s="34">
        <f>CONVERT(INDEX(Htg_StPt_Sch_EZ!$C$4:$I$27,MATCH(Schedules_8760!$C7812,Htg_StPt_Sch_EZ!$B$4:$B$27,0),MATCH(Schedules_8760!$F7812,Htg_StPt_Sch_EZ!$C$3:$I$3,0)),"F","C")</f>
        <v>20.555555555555554</v>
      </c>
      <c r="I7812" s="34">
        <f>CONVERT(INDEX(Htg_StPt_Sch_EZ!$C$31:$I$54,MATCH(Schedules_8760!$C7812,Htg_StPt_Sch_EZ!$B$31:$B$54,0),MATCH(Schedules_8760!$F7812,Htg_StPt_Sch_EZ!$C$30:$I$30,0)),"F","C")</f>
        <v>19.444444444444443</v>
      </c>
      <c r="J7812" s="34">
        <f>CONVERT(INDEX(Clg_StPt_Sch_EZ!$C$4:$I$27,MATCH(Schedules_8760!$C7812,Clg_StPt_Sch_EZ!$B$4:$B$27,0),MATCH(Schedules_8760!$F7812,Clg_StPt_Sch_EZ!$C$3:$I$3,0)),"F","C")</f>
        <v>25.555555555555554</v>
      </c>
      <c r="K7812" s="34">
        <f>CONVERT(INDEX(Clg_StPt_Sch_EZ!$C$31:$I$54,MATCH(Schedules_8760!$C7812,Clg_StPt_Sch_EZ!$B$31:$B$54,0),MATCH(Schedules_8760!$F7812,Clg_StPt_Sch_EZ!$C$30:$I$30,0)),"F","C")</f>
        <v>25</v>
      </c>
      <c r="L7812" s="34">
        <f>CONVERT(INDEX(DHW_StPt_Sch_EZ!$C$4:$I$27,MATCH(Schedules_8760!$C7812,DHW_StPt_Sch_EZ!$B$4:$B$27,0),MATCH(Schedules_8760!$F7812,DHW_StPt_Sch_EZ!$C$3:$I$3,0)),"F","C")</f>
        <v>53.333333333333329</v>
      </c>
      <c r="M7812" s="34">
        <f>CONVERT(INDEX(DHW_StPt_Sch_EZ!$C$31:$I$54,MATCH(Schedules_8760!$C7812,DHW_StPt_Sch_EZ!$B$31:$B$54,0),MATCH(Schedules_8760!$F7812,DHW_StPt_Sch_EZ!$C$30:$I$30,0)),"F","C")</f>
        <v>53.333333333333329</v>
      </c>
      <c r="N7812" s="12"/>
      <c r="O7812" s="12"/>
      <c r="P7812" s="12"/>
    </row>
    <row r="7813" spans="1:16" x14ac:dyDescent="0.25">
      <c r="A7813" s="35">
        <v>7812</v>
      </c>
      <c r="B7813" s="89">
        <v>326.45833333333331</v>
      </c>
      <c r="C7813" s="35">
        <f t="shared" si="610"/>
        <v>12</v>
      </c>
      <c r="D7813" s="35">
        <f t="shared" si="613"/>
        <v>326</v>
      </c>
      <c r="E7813" s="35">
        <f t="shared" si="614"/>
        <v>4</v>
      </c>
      <c r="F7813" s="35" t="str">
        <f t="shared" si="611"/>
        <v>Wednesday</v>
      </c>
      <c r="G7813" s="35">
        <f t="shared" si="612"/>
        <v>11</v>
      </c>
      <c r="H7813" s="34">
        <f>CONVERT(INDEX(Htg_StPt_Sch_EZ!$C$4:$I$27,MATCH(Schedules_8760!$C7813,Htg_StPt_Sch_EZ!$B$4:$B$27,0),MATCH(Schedules_8760!$F7813,Htg_StPt_Sch_EZ!$C$3:$I$3,0)),"F","C")</f>
        <v>20.555555555555554</v>
      </c>
      <c r="I7813" s="34">
        <f>CONVERT(INDEX(Htg_StPt_Sch_EZ!$C$31:$I$54,MATCH(Schedules_8760!$C7813,Htg_StPt_Sch_EZ!$B$31:$B$54,0),MATCH(Schedules_8760!$F7813,Htg_StPt_Sch_EZ!$C$30:$I$30,0)),"F","C")</f>
        <v>19.444444444444443</v>
      </c>
      <c r="J7813" s="34">
        <f>CONVERT(INDEX(Clg_StPt_Sch_EZ!$C$4:$I$27,MATCH(Schedules_8760!$C7813,Clg_StPt_Sch_EZ!$B$4:$B$27,0),MATCH(Schedules_8760!$F7813,Clg_StPt_Sch_EZ!$C$3:$I$3,0)),"F","C")</f>
        <v>25.555555555555554</v>
      </c>
      <c r="K7813" s="34">
        <f>CONVERT(INDEX(Clg_StPt_Sch_EZ!$C$31:$I$54,MATCH(Schedules_8760!$C7813,Clg_StPt_Sch_EZ!$B$31:$B$54,0),MATCH(Schedules_8760!$F7813,Clg_StPt_Sch_EZ!$C$30:$I$30,0)),"F","C")</f>
        <v>25</v>
      </c>
      <c r="L7813" s="34">
        <f>CONVERT(INDEX(DHW_StPt_Sch_EZ!$C$4:$I$27,MATCH(Schedules_8760!$C7813,DHW_StPt_Sch_EZ!$B$4:$B$27,0),MATCH(Schedules_8760!$F7813,DHW_StPt_Sch_EZ!$C$3:$I$3,0)),"F","C")</f>
        <v>53.333333333333329</v>
      </c>
      <c r="M7813" s="34">
        <f>CONVERT(INDEX(DHW_StPt_Sch_EZ!$C$31:$I$54,MATCH(Schedules_8760!$C7813,DHW_StPt_Sch_EZ!$B$31:$B$54,0),MATCH(Schedules_8760!$F7813,DHW_StPt_Sch_EZ!$C$30:$I$30,0)),"F","C")</f>
        <v>53.333333333333329</v>
      </c>
      <c r="N7813" s="12"/>
      <c r="O7813" s="12"/>
      <c r="P7813" s="12"/>
    </row>
    <row r="7814" spans="1:16" x14ac:dyDescent="0.25">
      <c r="A7814" s="35">
        <v>7813</v>
      </c>
      <c r="B7814" s="89">
        <v>326.5</v>
      </c>
      <c r="C7814" s="35">
        <f t="shared" si="610"/>
        <v>13</v>
      </c>
      <c r="D7814" s="35">
        <f t="shared" si="613"/>
        <v>326</v>
      </c>
      <c r="E7814" s="35">
        <f t="shared" si="614"/>
        <v>4</v>
      </c>
      <c r="F7814" s="35" t="str">
        <f t="shared" si="611"/>
        <v>Wednesday</v>
      </c>
      <c r="G7814" s="35">
        <f t="shared" si="612"/>
        <v>11</v>
      </c>
      <c r="H7814" s="34">
        <f>CONVERT(INDEX(Htg_StPt_Sch_EZ!$C$4:$I$27,MATCH(Schedules_8760!$C7814,Htg_StPt_Sch_EZ!$B$4:$B$27,0),MATCH(Schedules_8760!$F7814,Htg_StPt_Sch_EZ!$C$3:$I$3,0)),"F","C")</f>
        <v>20.555555555555554</v>
      </c>
      <c r="I7814" s="34">
        <f>CONVERT(INDEX(Htg_StPt_Sch_EZ!$C$31:$I$54,MATCH(Schedules_8760!$C7814,Htg_StPt_Sch_EZ!$B$31:$B$54,0),MATCH(Schedules_8760!$F7814,Htg_StPt_Sch_EZ!$C$30:$I$30,0)),"F","C")</f>
        <v>19.444444444444443</v>
      </c>
      <c r="J7814" s="34">
        <f>CONVERT(INDEX(Clg_StPt_Sch_EZ!$C$4:$I$27,MATCH(Schedules_8760!$C7814,Clg_StPt_Sch_EZ!$B$4:$B$27,0),MATCH(Schedules_8760!$F7814,Clg_StPt_Sch_EZ!$C$3:$I$3,0)),"F","C")</f>
        <v>25.555555555555554</v>
      </c>
      <c r="K7814" s="34">
        <f>CONVERT(INDEX(Clg_StPt_Sch_EZ!$C$31:$I$54,MATCH(Schedules_8760!$C7814,Clg_StPt_Sch_EZ!$B$31:$B$54,0),MATCH(Schedules_8760!$F7814,Clg_StPt_Sch_EZ!$C$30:$I$30,0)),"F","C")</f>
        <v>25</v>
      </c>
      <c r="L7814" s="34">
        <f>CONVERT(INDEX(DHW_StPt_Sch_EZ!$C$4:$I$27,MATCH(Schedules_8760!$C7814,DHW_StPt_Sch_EZ!$B$4:$B$27,0),MATCH(Schedules_8760!$F7814,DHW_StPt_Sch_EZ!$C$3:$I$3,0)),"F","C")</f>
        <v>53.333333333333329</v>
      </c>
      <c r="M7814" s="34">
        <f>CONVERT(INDEX(DHW_StPt_Sch_EZ!$C$31:$I$54,MATCH(Schedules_8760!$C7814,DHW_StPt_Sch_EZ!$B$31:$B$54,0),MATCH(Schedules_8760!$F7814,DHW_StPt_Sch_EZ!$C$30:$I$30,0)),"F","C")</f>
        <v>53.333333333333329</v>
      </c>
      <c r="N7814" s="12"/>
      <c r="O7814" s="12"/>
      <c r="P7814" s="12"/>
    </row>
    <row r="7815" spans="1:16" x14ac:dyDescent="0.25">
      <c r="A7815" s="35">
        <v>7814</v>
      </c>
      <c r="B7815" s="89">
        <v>326.54166666666669</v>
      </c>
      <c r="C7815" s="35">
        <f t="shared" si="610"/>
        <v>14</v>
      </c>
      <c r="D7815" s="35">
        <f t="shared" si="613"/>
        <v>326</v>
      </c>
      <c r="E7815" s="35">
        <f t="shared" si="614"/>
        <v>4</v>
      </c>
      <c r="F7815" s="35" t="str">
        <f t="shared" si="611"/>
        <v>Wednesday</v>
      </c>
      <c r="G7815" s="35">
        <f t="shared" si="612"/>
        <v>11</v>
      </c>
      <c r="H7815" s="34">
        <f>CONVERT(INDEX(Htg_StPt_Sch_EZ!$C$4:$I$27,MATCH(Schedules_8760!$C7815,Htg_StPt_Sch_EZ!$B$4:$B$27,0),MATCH(Schedules_8760!$F7815,Htg_StPt_Sch_EZ!$C$3:$I$3,0)),"F","C")</f>
        <v>20.555555555555554</v>
      </c>
      <c r="I7815" s="34">
        <f>CONVERT(INDEX(Htg_StPt_Sch_EZ!$C$31:$I$54,MATCH(Schedules_8760!$C7815,Htg_StPt_Sch_EZ!$B$31:$B$54,0),MATCH(Schedules_8760!$F7815,Htg_StPt_Sch_EZ!$C$30:$I$30,0)),"F","C")</f>
        <v>19.444444444444443</v>
      </c>
      <c r="J7815" s="34">
        <f>CONVERT(INDEX(Clg_StPt_Sch_EZ!$C$4:$I$27,MATCH(Schedules_8760!$C7815,Clg_StPt_Sch_EZ!$B$4:$B$27,0),MATCH(Schedules_8760!$F7815,Clg_StPt_Sch_EZ!$C$3:$I$3,0)),"F","C")</f>
        <v>25.555555555555554</v>
      </c>
      <c r="K7815" s="34">
        <f>CONVERT(INDEX(Clg_StPt_Sch_EZ!$C$31:$I$54,MATCH(Schedules_8760!$C7815,Clg_StPt_Sch_EZ!$B$31:$B$54,0),MATCH(Schedules_8760!$F7815,Clg_StPt_Sch_EZ!$C$30:$I$30,0)),"F","C")</f>
        <v>25</v>
      </c>
      <c r="L7815" s="34">
        <f>CONVERT(INDEX(DHW_StPt_Sch_EZ!$C$4:$I$27,MATCH(Schedules_8760!$C7815,DHW_StPt_Sch_EZ!$B$4:$B$27,0),MATCH(Schedules_8760!$F7815,DHW_StPt_Sch_EZ!$C$3:$I$3,0)),"F","C")</f>
        <v>53.333333333333329</v>
      </c>
      <c r="M7815" s="34">
        <f>CONVERT(INDEX(DHW_StPt_Sch_EZ!$C$31:$I$54,MATCH(Schedules_8760!$C7815,DHW_StPt_Sch_EZ!$B$31:$B$54,0),MATCH(Schedules_8760!$F7815,DHW_StPt_Sch_EZ!$C$30:$I$30,0)),"F","C")</f>
        <v>53.333333333333329</v>
      </c>
      <c r="N7815" s="12"/>
      <c r="O7815" s="12"/>
      <c r="P7815" s="12"/>
    </row>
    <row r="7816" spans="1:16" x14ac:dyDescent="0.25">
      <c r="A7816" s="35">
        <v>7815</v>
      </c>
      <c r="B7816" s="89">
        <v>326.58333333333331</v>
      </c>
      <c r="C7816" s="35">
        <f t="shared" si="610"/>
        <v>15</v>
      </c>
      <c r="D7816" s="35">
        <f t="shared" si="613"/>
        <v>326</v>
      </c>
      <c r="E7816" s="35">
        <f t="shared" si="614"/>
        <v>4</v>
      </c>
      <c r="F7816" s="35" t="str">
        <f t="shared" si="611"/>
        <v>Wednesday</v>
      </c>
      <c r="G7816" s="35">
        <f t="shared" si="612"/>
        <v>11</v>
      </c>
      <c r="H7816" s="34">
        <f>CONVERT(INDEX(Htg_StPt_Sch_EZ!$C$4:$I$27,MATCH(Schedules_8760!$C7816,Htg_StPt_Sch_EZ!$B$4:$B$27,0),MATCH(Schedules_8760!$F7816,Htg_StPt_Sch_EZ!$C$3:$I$3,0)),"F","C")</f>
        <v>20.555555555555554</v>
      </c>
      <c r="I7816" s="34">
        <f>CONVERT(INDEX(Htg_StPt_Sch_EZ!$C$31:$I$54,MATCH(Schedules_8760!$C7816,Htg_StPt_Sch_EZ!$B$31:$B$54,0),MATCH(Schedules_8760!$F7816,Htg_StPt_Sch_EZ!$C$30:$I$30,0)),"F","C")</f>
        <v>21.111111111111111</v>
      </c>
      <c r="J7816" s="34">
        <f>CONVERT(INDEX(Clg_StPt_Sch_EZ!$C$4:$I$27,MATCH(Schedules_8760!$C7816,Clg_StPt_Sch_EZ!$B$4:$B$27,0),MATCH(Schedules_8760!$F7816,Clg_StPt_Sch_EZ!$C$3:$I$3,0)),"F","C")</f>
        <v>25.555555555555554</v>
      </c>
      <c r="K7816" s="34">
        <f>CONVERT(INDEX(Clg_StPt_Sch_EZ!$C$31:$I$54,MATCH(Schedules_8760!$C7816,Clg_StPt_Sch_EZ!$B$31:$B$54,0),MATCH(Schedules_8760!$F7816,Clg_StPt_Sch_EZ!$C$30:$I$30,0)),"F","C")</f>
        <v>25</v>
      </c>
      <c r="L7816" s="34">
        <f>CONVERT(INDEX(DHW_StPt_Sch_EZ!$C$4:$I$27,MATCH(Schedules_8760!$C7816,DHW_StPt_Sch_EZ!$B$4:$B$27,0),MATCH(Schedules_8760!$F7816,DHW_StPt_Sch_EZ!$C$3:$I$3,0)),"F","C")</f>
        <v>53.333333333333329</v>
      </c>
      <c r="M7816" s="34">
        <f>CONVERT(INDEX(DHW_StPt_Sch_EZ!$C$31:$I$54,MATCH(Schedules_8760!$C7816,DHW_StPt_Sch_EZ!$B$31:$B$54,0),MATCH(Schedules_8760!$F7816,DHW_StPt_Sch_EZ!$C$30:$I$30,0)),"F","C")</f>
        <v>53.333333333333329</v>
      </c>
      <c r="N7816" s="12"/>
      <c r="O7816" s="12"/>
      <c r="P7816" s="12"/>
    </row>
    <row r="7817" spans="1:16" x14ac:dyDescent="0.25">
      <c r="A7817" s="35">
        <v>7816</v>
      </c>
      <c r="B7817" s="89">
        <v>326.625</v>
      </c>
      <c r="C7817" s="35">
        <f t="shared" si="610"/>
        <v>16</v>
      </c>
      <c r="D7817" s="35">
        <f t="shared" si="613"/>
        <v>326</v>
      </c>
      <c r="E7817" s="35">
        <f t="shared" si="614"/>
        <v>4</v>
      </c>
      <c r="F7817" s="35" t="str">
        <f t="shared" si="611"/>
        <v>Wednesday</v>
      </c>
      <c r="G7817" s="35">
        <f t="shared" si="612"/>
        <v>11</v>
      </c>
      <c r="H7817" s="34">
        <f>CONVERT(INDEX(Htg_StPt_Sch_EZ!$C$4:$I$27,MATCH(Schedules_8760!$C7817,Htg_StPt_Sch_EZ!$B$4:$B$27,0),MATCH(Schedules_8760!$F7817,Htg_StPt_Sch_EZ!$C$3:$I$3,0)),"F","C")</f>
        <v>20.555555555555554</v>
      </c>
      <c r="I7817" s="34">
        <f>CONVERT(INDEX(Htg_StPt_Sch_EZ!$C$31:$I$54,MATCH(Schedules_8760!$C7817,Htg_StPt_Sch_EZ!$B$31:$B$54,0),MATCH(Schedules_8760!$F7817,Htg_StPt_Sch_EZ!$C$30:$I$30,0)),"F","C")</f>
        <v>21.111111111111111</v>
      </c>
      <c r="J7817" s="34">
        <f>CONVERT(INDEX(Clg_StPt_Sch_EZ!$C$4:$I$27,MATCH(Schedules_8760!$C7817,Clg_StPt_Sch_EZ!$B$4:$B$27,0),MATCH(Schedules_8760!$F7817,Clg_StPt_Sch_EZ!$C$3:$I$3,0)),"F","C")</f>
        <v>25.555555555555554</v>
      </c>
      <c r="K7817" s="34">
        <f>CONVERT(INDEX(Clg_StPt_Sch_EZ!$C$31:$I$54,MATCH(Schedules_8760!$C7817,Clg_StPt_Sch_EZ!$B$31:$B$54,0),MATCH(Schedules_8760!$F7817,Clg_StPt_Sch_EZ!$C$30:$I$30,0)),"F","C")</f>
        <v>25</v>
      </c>
      <c r="L7817" s="34">
        <f>CONVERT(INDEX(DHW_StPt_Sch_EZ!$C$4:$I$27,MATCH(Schedules_8760!$C7817,DHW_StPt_Sch_EZ!$B$4:$B$27,0),MATCH(Schedules_8760!$F7817,DHW_StPt_Sch_EZ!$C$3:$I$3,0)),"F","C")</f>
        <v>53.333333333333329</v>
      </c>
      <c r="M7817" s="34">
        <f>CONVERT(INDEX(DHW_StPt_Sch_EZ!$C$31:$I$54,MATCH(Schedules_8760!$C7817,DHW_StPt_Sch_EZ!$B$31:$B$54,0),MATCH(Schedules_8760!$F7817,DHW_StPt_Sch_EZ!$C$30:$I$30,0)),"F","C")</f>
        <v>53.333333333333329</v>
      </c>
      <c r="N7817" s="12"/>
      <c r="O7817" s="12"/>
      <c r="P7817" s="12"/>
    </row>
    <row r="7818" spans="1:16" x14ac:dyDescent="0.25">
      <c r="A7818" s="35">
        <v>7817</v>
      </c>
      <c r="B7818" s="89">
        <v>326.66666666666669</v>
      </c>
      <c r="C7818" s="35">
        <f t="shared" si="610"/>
        <v>17</v>
      </c>
      <c r="D7818" s="35">
        <f t="shared" si="613"/>
        <v>326</v>
      </c>
      <c r="E7818" s="35">
        <f t="shared" si="614"/>
        <v>4</v>
      </c>
      <c r="F7818" s="35" t="str">
        <f t="shared" si="611"/>
        <v>Wednesday</v>
      </c>
      <c r="G7818" s="35">
        <f t="shared" si="612"/>
        <v>11</v>
      </c>
      <c r="H7818" s="34">
        <f>CONVERT(INDEX(Htg_StPt_Sch_EZ!$C$4:$I$27,MATCH(Schedules_8760!$C7818,Htg_StPt_Sch_EZ!$B$4:$B$27,0),MATCH(Schedules_8760!$F7818,Htg_StPt_Sch_EZ!$C$3:$I$3,0)),"F","C")</f>
        <v>20.555555555555554</v>
      </c>
      <c r="I7818" s="34">
        <f>CONVERT(INDEX(Htg_StPt_Sch_EZ!$C$31:$I$54,MATCH(Schedules_8760!$C7818,Htg_StPt_Sch_EZ!$B$31:$B$54,0),MATCH(Schedules_8760!$F7818,Htg_StPt_Sch_EZ!$C$30:$I$30,0)),"F","C")</f>
        <v>17.777777777777779</v>
      </c>
      <c r="J7818" s="34">
        <f>CONVERT(INDEX(Clg_StPt_Sch_EZ!$C$4:$I$27,MATCH(Schedules_8760!$C7818,Clg_StPt_Sch_EZ!$B$4:$B$27,0),MATCH(Schedules_8760!$F7818,Clg_StPt_Sch_EZ!$C$3:$I$3,0)),"F","C")</f>
        <v>25.555555555555554</v>
      </c>
      <c r="K7818" s="34">
        <f>CONVERT(INDEX(Clg_StPt_Sch_EZ!$C$31:$I$54,MATCH(Schedules_8760!$C7818,Clg_StPt_Sch_EZ!$B$31:$B$54,0),MATCH(Schedules_8760!$F7818,Clg_StPt_Sch_EZ!$C$30:$I$30,0)),"F","C")</f>
        <v>25</v>
      </c>
      <c r="L7818" s="34">
        <f>CONVERT(INDEX(DHW_StPt_Sch_EZ!$C$4:$I$27,MATCH(Schedules_8760!$C7818,DHW_StPt_Sch_EZ!$B$4:$B$27,0),MATCH(Schedules_8760!$F7818,DHW_StPt_Sch_EZ!$C$3:$I$3,0)),"F","C")</f>
        <v>53.333333333333329</v>
      </c>
      <c r="M7818" s="34">
        <f>CONVERT(INDEX(DHW_StPt_Sch_EZ!$C$31:$I$54,MATCH(Schedules_8760!$C7818,DHW_StPt_Sch_EZ!$B$31:$B$54,0),MATCH(Schedules_8760!$F7818,DHW_StPt_Sch_EZ!$C$30:$I$30,0)),"F","C")</f>
        <v>53.333333333333329</v>
      </c>
      <c r="N7818" s="12"/>
      <c r="O7818" s="12"/>
      <c r="P7818" s="12"/>
    </row>
    <row r="7819" spans="1:16" x14ac:dyDescent="0.25">
      <c r="A7819" s="35">
        <v>7818</v>
      </c>
      <c r="B7819" s="89">
        <v>326.70833333333331</v>
      </c>
      <c r="C7819" s="35">
        <f t="shared" si="610"/>
        <v>18</v>
      </c>
      <c r="D7819" s="35">
        <f t="shared" si="613"/>
        <v>326</v>
      </c>
      <c r="E7819" s="35">
        <f t="shared" si="614"/>
        <v>4</v>
      </c>
      <c r="F7819" s="35" t="str">
        <f t="shared" si="611"/>
        <v>Wednesday</v>
      </c>
      <c r="G7819" s="35">
        <f t="shared" si="612"/>
        <v>11</v>
      </c>
      <c r="H7819" s="34">
        <f>CONVERT(INDEX(Htg_StPt_Sch_EZ!$C$4:$I$27,MATCH(Schedules_8760!$C7819,Htg_StPt_Sch_EZ!$B$4:$B$27,0),MATCH(Schedules_8760!$F7819,Htg_StPt_Sch_EZ!$C$3:$I$3,0)),"F","C")</f>
        <v>20.555555555555554</v>
      </c>
      <c r="I7819" s="34">
        <f>CONVERT(INDEX(Htg_StPt_Sch_EZ!$C$31:$I$54,MATCH(Schedules_8760!$C7819,Htg_StPt_Sch_EZ!$B$31:$B$54,0),MATCH(Schedules_8760!$F7819,Htg_StPt_Sch_EZ!$C$30:$I$30,0)),"F","C")</f>
        <v>17.777777777777779</v>
      </c>
      <c r="J7819" s="34">
        <f>CONVERT(INDEX(Clg_StPt_Sch_EZ!$C$4:$I$27,MATCH(Schedules_8760!$C7819,Clg_StPt_Sch_EZ!$B$4:$B$27,0),MATCH(Schedules_8760!$F7819,Clg_StPt_Sch_EZ!$C$3:$I$3,0)),"F","C")</f>
        <v>25.555555555555554</v>
      </c>
      <c r="K7819" s="34">
        <f>CONVERT(INDEX(Clg_StPt_Sch_EZ!$C$31:$I$54,MATCH(Schedules_8760!$C7819,Clg_StPt_Sch_EZ!$B$31:$B$54,0),MATCH(Schedules_8760!$F7819,Clg_StPt_Sch_EZ!$C$30:$I$30,0)),"F","C")</f>
        <v>28.333333333333332</v>
      </c>
      <c r="L7819" s="34">
        <f>CONVERT(INDEX(DHW_StPt_Sch_EZ!$C$4:$I$27,MATCH(Schedules_8760!$C7819,DHW_StPt_Sch_EZ!$B$4:$B$27,0),MATCH(Schedules_8760!$F7819,DHW_StPt_Sch_EZ!$C$3:$I$3,0)),"F","C")</f>
        <v>53.333333333333329</v>
      </c>
      <c r="M7819" s="34">
        <f>CONVERT(INDEX(DHW_StPt_Sch_EZ!$C$31:$I$54,MATCH(Schedules_8760!$C7819,DHW_StPt_Sch_EZ!$B$31:$B$54,0),MATCH(Schedules_8760!$F7819,DHW_StPt_Sch_EZ!$C$30:$I$30,0)),"F","C")</f>
        <v>53.333333333333329</v>
      </c>
      <c r="N7819" s="12"/>
      <c r="O7819" s="12"/>
      <c r="P7819" s="12"/>
    </row>
    <row r="7820" spans="1:16" x14ac:dyDescent="0.25">
      <c r="A7820" s="35">
        <v>7819</v>
      </c>
      <c r="B7820" s="89">
        <v>326.75</v>
      </c>
      <c r="C7820" s="35">
        <f t="shared" si="610"/>
        <v>19</v>
      </c>
      <c r="D7820" s="35">
        <f t="shared" si="613"/>
        <v>326</v>
      </c>
      <c r="E7820" s="35">
        <f t="shared" si="614"/>
        <v>4</v>
      </c>
      <c r="F7820" s="35" t="str">
        <f t="shared" si="611"/>
        <v>Wednesday</v>
      </c>
      <c r="G7820" s="35">
        <f t="shared" si="612"/>
        <v>11</v>
      </c>
      <c r="H7820" s="34">
        <f>CONVERT(INDEX(Htg_StPt_Sch_EZ!$C$4:$I$27,MATCH(Schedules_8760!$C7820,Htg_StPt_Sch_EZ!$B$4:$B$27,0),MATCH(Schedules_8760!$F7820,Htg_StPt_Sch_EZ!$C$3:$I$3,0)),"F","C")</f>
        <v>20.555555555555554</v>
      </c>
      <c r="I7820" s="34">
        <f>CONVERT(INDEX(Htg_StPt_Sch_EZ!$C$31:$I$54,MATCH(Schedules_8760!$C7820,Htg_StPt_Sch_EZ!$B$31:$B$54,0),MATCH(Schedules_8760!$F7820,Htg_StPt_Sch_EZ!$C$30:$I$30,0)),"F","C")</f>
        <v>18.333333333333332</v>
      </c>
      <c r="J7820" s="34">
        <f>CONVERT(INDEX(Clg_StPt_Sch_EZ!$C$4:$I$27,MATCH(Schedules_8760!$C7820,Clg_StPt_Sch_EZ!$B$4:$B$27,0),MATCH(Schedules_8760!$F7820,Clg_StPt_Sch_EZ!$C$3:$I$3,0)),"F","C")</f>
        <v>25.555555555555554</v>
      </c>
      <c r="K7820" s="34">
        <f>CONVERT(INDEX(Clg_StPt_Sch_EZ!$C$31:$I$54,MATCH(Schedules_8760!$C7820,Clg_StPt_Sch_EZ!$B$31:$B$54,0),MATCH(Schedules_8760!$F7820,Clg_StPt_Sch_EZ!$C$30:$I$30,0)),"F","C")</f>
        <v>28.333333333333332</v>
      </c>
      <c r="L7820" s="34">
        <f>CONVERT(INDEX(DHW_StPt_Sch_EZ!$C$4:$I$27,MATCH(Schedules_8760!$C7820,DHW_StPt_Sch_EZ!$B$4:$B$27,0),MATCH(Schedules_8760!$F7820,DHW_StPt_Sch_EZ!$C$3:$I$3,0)),"F","C")</f>
        <v>53.333333333333329</v>
      </c>
      <c r="M7820" s="34">
        <f>CONVERT(INDEX(DHW_StPt_Sch_EZ!$C$31:$I$54,MATCH(Schedules_8760!$C7820,DHW_StPt_Sch_EZ!$B$31:$B$54,0),MATCH(Schedules_8760!$F7820,DHW_StPt_Sch_EZ!$C$30:$I$30,0)),"F","C")</f>
        <v>53.333333333333329</v>
      </c>
      <c r="N7820" s="12"/>
      <c r="O7820" s="12"/>
      <c r="P7820" s="12"/>
    </row>
    <row r="7821" spans="1:16" x14ac:dyDescent="0.25">
      <c r="A7821" s="35">
        <v>7820</v>
      </c>
      <c r="B7821" s="89">
        <v>326.79166666666669</v>
      </c>
      <c r="C7821" s="35">
        <f t="shared" si="610"/>
        <v>20</v>
      </c>
      <c r="D7821" s="35">
        <f t="shared" si="613"/>
        <v>326</v>
      </c>
      <c r="E7821" s="35">
        <f t="shared" si="614"/>
        <v>4</v>
      </c>
      <c r="F7821" s="35" t="str">
        <f t="shared" si="611"/>
        <v>Wednesday</v>
      </c>
      <c r="G7821" s="35">
        <f t="shared" si="612"/>
        <v>11</v>
      </c>
      <c r="H7821" s="34">
        <f>CONVERT(INDEX(Htg_StPt_Sch_EZ!$C$4:$I$27,MATCH(Schedules_8760!$C7821,Htg_StPt_Sch_EZ!$B$4:$B$27,0),MATCH(Schedules_8760!$F7821,Htg_StPt_Sch_EZ!$C$3:$I$3,0)),"F","C")</f>
        <v>20.555555555555554</v>
      </c>
      <c r="I7821" s="34">
        <f>CONVERT(INDEX(Htg_StPt_Sch_EZ!$C$31:$I$54,MATCH(Schedules_8760!$C7821,Htg_StPt_Sch_EZ!$B$31:$B$54,0),MATCH(Schedules_8760!$F7821,Htg_StPt_Sch_EZ!$C$30:$I$30,0)),"F","C")</f>
        <v>18.888888888888889</v>
      </c>
      <c r="J7821" s="34">
        <f>CONVERT(INDEX(Clg_StPt_Sch_EZ!$C$4:$I$27,MATCH(Schedules_8760!$C7821,Clg_StPt_Sch_EZ!$B$4:$B$27,0),MATCH(Schedules_8760!$F7821,Clg_StPt_Sch_EZ!$C$3:$I$3,0)),"F","C")</f>
        <v>25.555555555555554</v>
      </c>
      <c r="K7821" s="34">
        <f>CONVERT(INDEX(Clg_StPt_Sch_EZ!$C$31:$I$54,MATCH(Schedules_8760!$C7821,Clg_StPt_Sch_EZ!$B$31:$B$54,0),MATCH(Schedules_8760!$F7821,Clg_StPt_Sch_EZ!$C$30:$I$30,0)),"F","C")</f>
        <v>28.333333333333332</v>
      </c>
      <c r="L7821" s="34">
        <f>CONVERT(INDEX(DHW_StPt_Sch_EZ!$C$4:$I$27,MATCH(Schedules_8760!$C7821,DHW_StPt_Sch_EZ!$B$4:$B$27,0),MATCH(Schedules_8760!$F7821,DHW_StPt_Sch_EZ!$C$3:$I$3,0)),"F","C")</f>
        <v>53.333333333333329</v>
      </c>
      <c r="M7821" s="34">
        <f>CONVERT(INDEX(DHW_StPt_Sch_EZ!$C$31:$I$54,MATCH(Schedules_8760!$C7821,DHW_StPt_Sch_EZ!$B$31:$B$54,0),MATCH(Schedules_8760!$F7821,DHW_StPt_Sch_EZ!$C$30:$I$30,0)),"F","C")</f>
        <v>53.333333333333329</v>
      </c>
      <c r="N7821" s="12"/>
      <c r="O7821" s="12"/>
      <c r="P7821" s="12"/>
    </row>
    <row r="7822" spans="1:16" x14ac:dyDescent="0.25">
      <c r="A7822" s="35">
        <v>7821</v>
      </c>
      <c r="B7822" s="89">
        <v>326.83333333333331</v>
      </c>
      <c r="C7822" s="35">
        <f t="shared" si="610"/>
        <v>21</v>
      </c>
      <c r="D7822" s="35">
        <f t="shared" si="613"/>
        <v>326</v>
      </c>
      <c r="E7822" s="35">
        <f t="shared" si="614"/>
        <v>4</v>
      </c>
      <c r="F7822" s="35" t="str">
        <f t="shared" si="611"/>
        <v>Wednesday</v>
      </c>
      <c r="G7822" s="35">
        <f t="shared" si="612"/>
        <v>11</v>
      </c>
      <c r="H7822" s="34">
        <f>CONVERT(INDEX(Htg_StPt_Sch_EZ!$C$4:$I$27,MATCH(Schedules_8760!$C7822,Htg_StPt_Sch_EZ!$B$4:$B$27,0),MATCH(Schedules_8760!$F7822,Htg_StPt_Sch_EZ!$C$3:$I$3,0)),"F","C")</f>
        <v>20.555555555555554</v>
      </c>
      <c r="I7822" s="34">
        <f>CONVERT(INDEX(Htg_StPt_Sch_EZ!$C$31:$I$54,MATCH(Schedules_8760!$C7822,Htg_StPt_Sch_EZ!$B$31:$B$54,0),MATCH(Schedules_8760!$F7822,Htg_StPt_Sch_EZ!$C$30:$I$30,0)),"F","C")</f>
        <v>19.444444444444443</v>
      </c>
      <c r="J7822" s="34">
        <f>CONVERT(INDEX(Clg_StPt_Sch_EZ!$C$4:$I$27,MATCH(Schedules_8760!$C7822,Clg_StPt_Sch_EZ!$B$4:$B$27,0),MATCH(Schedules_8760!$F7822,Clg_StPt_Sch_EZ!$C$3:$I$3,0)),"F","C")</f>
        <v>25.555555555555554</v>
      </c>
      <c r="K7822" s="34">
        <f>CONVERT(INDEX(Clg_StPt_Sch_EZ!$C$31:$I$54,MATCH(Schedules_8760!$C7822,Clg_StPt_Sch_EZ!$B$31:$B$54,0),MATCH(Schedules_8760!$F7822,Clg_StPt_Sch_EZ!$C$30:$I$30,0)),"F","C")</f>
        <v>28.333333333333332</v>
      </c>
      <c r="L7822" s="34">
        <f>CONVERT(INDEX(DHW_StPt_Sch_EZ!$C$4:$I$27,MATCH(Schedules_8760!$C7822,DHW_StPt_Sch_EZ!$B$4:$B$27,0),MATCH(Schedules_8760!$F7822,DHW_StPt_Sch_EZ!$C$3:$I$3,0)),"F","C")</f>
        <v>53.333333333333329</v>
      </c>
      <c r="M7822" s="34">
        <f>CONVERT(INDEX(DHW_StPt_Sch_EZ!$C$31:$I$54,MATCH(Schedules_8760!$C7822,DHW_StPt_Sch_EZ!$B$31:$B$54,0),MATCH(Schedules_8760!$F7822,DHW_StPt_Sch_EZ!$C$30:$I$30,0)),"F","C")</f>
        <v>53.333333333333329</v>
      </c>
      <c r="N7822" s="12"/>
      <c r="O7822" s="12"/>
      <c r="P7822" s="12"/>
    </row>
    <row r="7823" spans="1:16" x14ac:dyDescent="0.25">
      <c r="A7823" s="35">
        <v>7822</v>
      </c>
      <c r="B7823" s="89">
        <v>326.875</v>
      </c>
      <c r="C7823" s="35">
        <f t="shared" si="610"/>
        <v>22</v>
      </c>
      <c r="D7823" s="35">
        <f t="shared" si="613"/>
        <v>326</v>
      </c>
      <c r="E7823" s="35">
        <f t="shared" si="614"/>
        <v>4</v>
      </c>
      <c r="F7823" s="35" t="str">
        <f t="shared" si="611"/>
        <v>Wednesday</v>
      </c>
      <c r="G7823" s="35">
        <f t="shared" si="612"/>
        <v>11</v>
      </c>
      <c r="H7823" s="34">
        <f>CONVERT(INDEX(Htg_StPt_Sch_EZ!$C$4:$I$27,MATCH(Schedules_8760!$C7823,Htg_StPt_Sch_EZ!$B$4:$B$27,0),MATCH(Schedules_8760!$F7823,Htg_StPt_Sch_EZ!$C$3:$I$3,0)),"F","C")</f>
        <v>20.555555555555554</v>
      </c>
      <c r="I7823" s="34">
        <f>CONVERT(INDEX(Htg_StPt_Sch_EZ!$C$31:$I$54,MATCH(Schedules_8760!$C7823,Htg_StPt_Sch_EZ!$B$31:$B$54,0),MATCH(Schedules_8760!$F7823,Htg_StPt_Sch_EZ!$C$30:$I$30,0)),"F","C")</f>
        <v>19.444444444444443</v>
      </c>
      <c r="J7823" s="34">
        <f>CONVERT(INDEX(Clg_StPt_Sch_EZ!$C$4:$I$27,MATCH(Schedules_8760!$C7823,Clg_StPt_Sch_EZ!$B$4:$B$27,0),MATCH(Schedules_8760!$F7823,Clg_StPt_Sch_EZ!$C$3:$I$3,0)),"F","C")</f>
        <v>25.555555555555554</v>
      </c>
      <c r="K7823" s="34">
        <f>CONVERT(INDEX(Clg_StPt_Sch_EZ!$C$31:$I$54,MATCH(Schedules_8760!$C7823,Clg_StPt_Sch_EZ!$B$31:$B$54,0),MATCH(Schedules_8760!$F7823,Clg_StPt_Sch_EZ!$C$30:$I$30,0)),"F","C")</f>
        <v>28.333333333333332</v>
      </c>
      <c r="L7823" s="34">
        <f>CONVERT(INDEX(DHW_StPt_Sch_EZ!$C$4:$I$27,MATCH(Schedules_8760!$C7823,DHW_StPt_Sch_EZ!$B$4:$B$27,0),MATCH(Schedules_8760!$F7823,DHW_StPt_Sch_EZ!$C$3:$I$3,0)),"F","C")</f>
        <v>53.333333333333329</v>
      </c>
      <c r="M7823" s="34">
        <f>CONVERT(INDEX(DHW_StPt_Sch_EZ!$C$31:$I$54,MATCH(Schedules_8760!$C7823,DHW_StPt_Sch_EZ!$B$31:$B$54,0),MATCH(Schedules_8760!$F7823,DHW_StPt_Sch_EZ!$C$30:$I$30,0)),"F","C")</f>
        <v>53.333333333333329</v>
      </c>
      <c r="N7823" s="12"/>
      <c r="O7823" s="12"/>
      <c r="P7823" s="12"/>
    </row>
    <row r="7824" spans="1:16" x14ac:dyDescent="0.25">
      <c r="A7824" s="35">
        <v>7823</v>
      </c>
      <c r="B7824" s="89">
        <v>326.91666666666669</v>
      </c>
      <c r="C7824" s="35">
        <f t="shared" si="610"/>
        <v>23</v>
      </c>
      <c r="D7824" s="35">
        <f t="shared" si="613"/>
        <v>326</v>
      </c>
      <c r="E7824" s="35">
        <f t="shared" si="614"/>
        <v>4</v>
      </c>
      <c r="F7824" s="35" t="str">
        <f t="shared" si="611"/>
        <v>Wednesday</v>
      </c>
      <c r="G7824" s="35">
        <f t="shared" si="612"/>
        <v>11</v>
      </c>
      <c r="H7824" s="34">
        <f>CONVERT(INDEX(Htg_StPt_Sch_EZ!$C$4:$I$27,MATCH(Schedules_8760!$C7824,Htg_StPt_Sch_EZ!$B$4:$B$27,0),MATCH(Schedules_8760!$F7824,Htg_StPt_Sch_EZ!$C$3:$I$3,0)),"F","C")</f>
        <v>20.555555555555554</v>
      </c>
      <c r="I7824" s="34">
        <f>CONVERT(INDEX(Htg_StPt_Sch_EZ!$C$31:$I$54,MATCH(Schedules_8760!$C7824,Htg_StPt_Sch_EZ!$B$31:$B$54,0),MATCH(Schedules_8760!$F7824,Htg_StPt_Sch_EZ!$C$30:$I$30,0)),"F","C")</f>
        <v>19.444444444444443</v>
      </c>
      <c r="J7824" s="34">
        <f>CONVERT(INDEX(Clg_StPt_Sch_EZ!$C$4:$I$27,MATCH(Schedules_8760!$C7824,Clg_StPt_Sch_EZ!$B$4:$B$27,0),MATCH(Schedules_8760!$F7824,Clg_StPt_Sch_EZ!$C$3:$I$3,0)),"F","C")</f>
        <v>25.555555555555554</v>
      </c>
      <c r="K7824" s="34">
        <f>CONVERT(INDEX(Clg_StPt_Sch_EZ!$C$31:$I$54,MATCH(Schedules_8760!$C7824,Clg_StPt_Sch_EZ!$B$31:$B$54,0),MATCH(Schedules_8760!$F7824,Clg_StPt_Sch_EZ!$C$30:$I$30,0)),"F","C")</f>
        <v>28.333333333333332</v>
      </c>
      <c r="L7824" s="34">
        <f>CONVERT(INDEX(DHW_StPt_Sch_EZ!$C$4:$I$27,MATCH(Schedules_8760!$C7824,DHW_StPt_Sch_EZ!$B$4:$B$27,0),MATCH(Schedules_8760!$F7824,DHW_StPt_Sch_EZ!$C$3:$I$3,0)),"F","C")</f>
        <v>53.333333333333329</v>
      </c>
      <c r="M7824" s="34">
        <f>CONVERT(INDEX(DHW_StPt_Sch_EZ!$C$31:$I$54,MATCH(Schedules_8760!$C7824,DHW_StPt_Sch_EZ!$B$31:$B$54,0),MATCH(Schedules_8760!$F7824,DHW_StPt_Sch_EZ!$C$30:$I$30,0)),"F","C")</f>
        <v>53.333333333333329</v>
      </c>
      <c r="N7824" s="12"/>
      <c r="O7824" s="12"/>
      <c r="P7824" s="12"/>
    </row>
    <row r="7825" spans="1:16" x14ac:dyDescent="0.25">
      <c r="A7825" s="35">
        <v>7824</v>
      </c>
      <c r="B7825" s="89">
        <v>326.95833333333331</v>
      </c>
      <c r="C7825" s="35">
        <f t="shared" si="610"/>
        <v>24</v>
      </c>
      <c r="D7825" s="35">
        <f t="shared" si="613"/>
        <v>326</v>
      </c>
      <c r="E7825" s="35">
        <f t="shared" si="614"/>
        <v>4</v>
      </c>
      <c r="F7825" s="35" t="str">
        <f t="shared" si="611"/>
        <v>Wednesday</v>
      </c>
      <c r="G7825" s="35">
        <f t="shared" si="612"/>
        <v>11</v>
      </c>
      <c r="H7825" s="34">
        <f>CONVERT(INDEX(Htg_StPt_Sch_EZ!$C$4:$I$27,MATCH(Schedules_8760!$C7825,Htg_StPt_Sch_EZ!$B$4:$B$27,0),MATCH(Schedules_8760!$F7825,Htg_StPt_Sch_EZ!$C$3:$I$3,0)),"F","C")</f>
        <v>20.555555555555554</v>
      </c>
      <c r="I7825" s="34">
        <f>CONVERT(INDEX(Htg_StPt_Sch_EZ!$C$31:$I$54,MATCH(Schedules_8760!$C7825,Htg_StPt_Sch_EZ!$B$31:$B$54,0),MATCH(Schedules_8760!$F7825,Htg_StPt_Sch_EZ!$C$30:$I$30,0)),"F","C")</f>
        <v>19.444444444444443</v>
      </c>
      <c r="J7825" s="34">
        <f>CONVERT(INDEX(Clg_StPt_Sch_EZ!$C$4:$I$27,MATCH(Schedules_8760!$C7825,Clg_StPt_Sch_EZ!$B$4:$B$27,0),MATCH(Schedules_8760!$F7825,Clg_StPt_Sch_EZ!$C$3:$I$3,0)),"F","C")</f>
        <v>25.555555555555554</v>
      </c>
      <c r="K7825" s="34">
        <f>CONVERT(INDEX(Clg_StPt_Sch_EZ!$C$31:$I$54,MATCH(Schedules_8760!$C7825,Clg_StPt_Sch_EZ!$B$31:$B$54,0),MATCH(Schedules_8760!$F7825,Clg_StPt_Sch_EZ!$C$30:$I$30,0)),"F","C")</f>
        <v>28.333333333333332</v>
      </c>
      <c r="L7825" s="34">
        <f>CONVERT(INDEX(DHW_StPt_Sch_EZ!$C$4:$I$27,MATCH(Schedules_8760!$C7825,DHW_StPt_Sch_EZ!$B$4:$B$27,0),MATCH(Schedules_8760!$F7825,DHW_StPt_Sch_EZ!$C$3:$I$3,0)),"F","C")</f>
        <v>53.333333333333329</v>
      </c>
      <c r="M7825" s="34">
        <f>CONVERT(INDEX(DHW_StPt_Sch_EZ!$C$31:$I$54,MATCH(Schedules_8760!$C7825,DHW_StPt_Sch_EZ!$B$31:$B$54,0),MATCH(Schedules_8760!$F7825,DHW_StPt_Sch_EZ!$C$30:$I$30,0)),"F","C")</f>
        <v>53.333333333333329</v>
      </c>
      <c r="N7825" s="12"/>
      <c r="O7825" s="12"/>
      <c r="P7825" s="12"/>
    </row>
    <row r="7826" spans="1:16" x14ac:dyDescent="0.25">
      <c r="A7826" s="35">
        <v>7825</v>
      </c>
      <c r="B7826" s="89">
        <v>327</v>
      </c>
      <c r="C7826" s="35">
        <f t="shared" si="610"/>
        <v>1</v>
      </c>
      <c r="D7826" s="35">
        <f t="shared" si="613"/>
        <v>327</v>
      </c>
      <c r="E7826" s="35">
        <f t="shared" si="614"/>
        <v>5</v>
      </c>
      <c r="F7826" s="35" t="str">
        <f t="shared" si="611"/>
        <v>Thursday</v>
      </c>
      <c r="G7826" s="35">
        <f t="shared" si="612"/>
        <v>11</v>
      </c>
      <c r="H7826" s="34">
        <f>CONVERT(INDEX(Htg_StPt_Sch_EZ!$C$4:$I$27,MATCH(Schedules_8760!$C7826,Htg_StPt_Sch_EZ!$B$4:$B$27,0),MATCH(Schedules_8760!$F7826,Htg_StPt_Sch_EZ!$C$3:$I$3,0)),"F","C")</f>
        <v>20.555555555555554</v>
      </c>
      <c r="I7826" s="34">
        <f>CONVERT(INDEX(Htg_StPt_Sch_EZ!$C$31:$I$54,MATCH(Schedules_8760!$C7826,Htg_StPt_Sch_EZ!$B$31:$B$54,0),MATCH(Schedules_8760!$F7826,Htg_StPt_Sch_EZ!$C$30:$I$30,0)),"F","C")</f>
        <v>19.444444444444443</v>
      </c>
      <c r="J7826" s="34">
        <f>CONVERT(INDEX(Clg_StPt_Sch_EZ!$C$4:$I$27,MATCH(Schedules_8760!$C7826,Clg_StPt_Sch_EZ!$B$4:$B$27,0),MATCH(Schedules_8760!$F7826,Clg_StPt_Sch_EZ!$C$3:$I$3,0)),"F","C")</f>
        <v>25.555555555555554</v>
      </c>
      <c r="K7826" s="34">
        <f>CONVERT(INDEX(Clg_StPt_Sch_EZ!$C$31:$I$54,MATCH(Schedules_8760!$C7826,Clg_StPt_Sch_EZ!$B$31:$B$54,0),MATCH(Schedules_8760!$F7826,Clg_StPt_Sch_EZ!$C$30:$I$30,0)),"F","C")</f>
        <v>28.333333333333332</v>
      </c>
      <c r="L7826" s="34">
        <f>CONVERT(INDEX(DHW_StPt_Sch_EZ!$C$4:$I$27,MATCH(Schedules_8760!$C7826,DHW_StPt_Sch_EZ!$B$4:$B$27,0),MATCH(Schedules_8760!$F7826,DHW_StPt_Sch_EZ!$C$3:$I$3,0)),"F","C")</f>
        <v>53.333333333333329</v>
      </c>
      <c r="M7826" s="34">
        <f>CONVERT(INDEX(DHW_StPt_Sch_EZ!$C$31:$I$54,MATCH(Schedules_8760!$C7826,DHW_StPt_Sch_EZ!$B$31:$B$54,0),MATCH(Schedules_8760!$F7826,DHW_StPt_Sch_EZ!$C$30:$I$30,0)),"F","C")</f>
        <v>53.333333333333329</v>
      </c>
      <c r="N7826" s="12"/>
      <c r="O7826" s="12"/>
      <c r="P7826" s="12"/>
    </row>
    <row r="7827" spans="1:16" x14ac:dyDescent="0.25">
      <c r="A7827" s="35">
        <v>7826</v>
      </c>
      <c r="B7827" s="89">
        <v>327.04166666666669</v>
      </c>
      <c r="C7827" s="35">
        <f t="shared" si="610"/>
        <v>2</v>
      </c>
      <c r="D7827" s="35">
        <f t="shared" si="613"/>
        <v>327</v>
      </c>
      <c r="E7827" s="35">
        <f t="shared" si="614"/>
        <v>5</v>
      </c>
      <c r="F7827" s="35" t="str">
        <f t="shared" si="611"/>
        <v>Thursday</v>
      </c>
      <c r="G7827" s="35">
        <f t="shared" si="612"/>
        <v>11</v>
      </c>
      <c r="H7827" s="34">
        <f>CONVERT(INDEX(Htg_StPt_Sch_EZ!$C$4:$I$27,MATCH(Schedules_8760!$C7827,Htg_StPt_Sch_EZ!$B$4:$B$27,0),MATCH(Schedules_8760!$F7827,Htg_StPt_Sch_EZ!$C$3:$I$3,0)),"F","C")</f>
        <v>20.555555555555554</v>
      </c>
      <c r="I7827" s="34">
        <f>CONVERT(INDEX(Htg_StPt_Sch_EZ!$C$31:$I$54,MATCH(Schedules_8760!$C7827,Htg_StPt_Sch_EZ!$B$31:$B$54,0),MATCH(Schedules_8760!$F7827,Htg_StPt_Sch_EZ!$C$30:$I$30,0)),"F","C")</f>
        <v>19.444444444444443</v>
      </c>
      <c r="J7827" s="34">
        <f>CONVERT(INDEX(Clg_StPt_Sch_EZ!$C$4:$I$27,MATCH(Schedules_8760!$C7827,Clg_StPt_Sch_EZ!$B$4:$B$27,0),MATCH(Schedules_8760!$F7827,Clg_StPt_Sch_EZ!$C$3:$I$3,0)),"F","C")</f>
        <v>25.555555555555554</v>
      </c>
      <c r="K7827" s="34">
        <f>CONVERT(INDEX(Clg_StPt_Sch_EZ!$C$31:$I$54,MATCH(Schedules_8760!$C7827,Clg_StPt_Sch_EZ!$B$31:$B$54,0),MATCH(Schedules_8760!$F7827,Clg_StPt_Sch_EZ!$C$30:$I$30,0)),"F","C")</f>
        <v>28.333333333333332</v>
      </c>
      <c r="L7827" s="34">
        <f>CONVERT(INDEX(DHW_StPt_Sch_EZ!$C$4:$I$27,MATCH(Schedules_8760!$C7827,DHW_StPt_Sch_EZ!$B$4:$B$27,0),MATCH(Schedules_8760!$F7827,DHW_StPt_Sch_EZ!$C$3:$I$3,0)),"F","C")</f>
        <v>53.333333333333329</v>
      </c>
      <c r="M7827" s="34">
        <f>CONVERT(INDEX(DHW_StPt_Sch_EZ!$C$31:$I$54,MATCH(Schedules_8760!$C7827,DHW_StPt_Sch_EZ!$B$31:$B$54,0),MATCH(Schedules_8760!$F7827,DHW_StPt_Sch_EZ!$C$30:$I$30,0)),"F","C")</f>
        <v>53.333333333333329</v>
      </c>
      <c r="N7827" s="12"/>
      <c r="O7827" s="12"/>
      <c r="P7827" s="12"/>
    </row>
    <row r="7828" spans="1:16" x14ac:dyDescent="0.25">
      <c r="A7828" s="35">
        <v>7827</v>
      </c>
      <c r="B7828" s="89">
        <v>327.08333333333331</v>
      </c>
      <c r="C7828" s="35">
        <f t="shared" si="610"/>
        <v>3</v>
      </c>
      <c r="D7828" s="35">
        <f t="shared" si="613"/>
        <v>327</v>
      </c>
      <c r="E7828" s="35">
        <f t="shared" si="614"/>
        <v>5</v>
      </c>
      <c r="F7828" s="35" t="str">
        <f t="shared" si="611"/>
        <v>Thursday</v>
      </c>
      <c r="G7828" s="35">
        <f t="shared" si="612"/>
        <v>11</v>
      </c>
      <c r="H7828" s="34">
        <f>CONVERT(INDEX(Htg_StPt_Sch_EZ!$C$4:$I$27,MATCH(Schedules_8760!$C7828,Htg_StPt_Sch_EZ!$B$4:$B$27,0),MATCH(Schedules_8760!$F7828,Htg_StPt_Sch_EZ!$C$3:$I$3,0)),"F","C")</f>
        <v>20.555555555555554</v>
      </c>
      <c r="I7828" s="34">
        <f>CONVERT(INDEX(Htg_StPt_Sch_EZ!$C$31:$I$54,MATCH(Schedules_8760!$C7828,Htg_StPt_Sch_EZ!$B$31:$B$54,0),MATCH(Schedules_8760!$F7828,Htg_StPt_Sch_EZ!$C$30:$I$30,0)),"F","C")</f>
        <v>19.444444444444443</v>
      </c>
      <c r="J7828" s="34">
        <f>CONVERT(INDEX(Clg_StPt_Sch_EZ!$C$4:$I$27,MATCH(Schedules_8760!$C7828,Clg_StPt_Sch_EZ!$B$4:$B$27,0),MATCH(Schedules_8760!$F7828,Clg_StPt_Sch_EZ!$C$3:$I$3,0)),"F","C")</f>
        <v>25.555555555555554</v>
      </c>
      <c r="K7828" s="34">
        <f>CONVERT(INDEX(Clg_StPt_Sch_EZ!$C$31:$I$54,MATCH(Schedules_8760!$C7828,Clg_StPt_Sch_EZ!$B$31:$B$54,0),MATCH(Schedules_8760!$F7828,Clg_StPt_Sch_EZ!$C$30:$I$30,0)),"F","C")</f>
        <v>28.333333333333332</v>
      </c>
      <c r="L7828" s="34">
        <f>CONVERT(INDEX(DHW_StPt_Sch_EZ!$C$4:$I$27,MATCH(Schedules_8760!$C7828,DHW_StPt_Sch_EZ!$B$4:$B$27,0),MATCH(Schedules_8760!$F7828,DHW_StPt_Sch_EZ!$C$3:$I$3,0)),"F","C")</f>
        <v>53.333333333333329</v>
      </c>
      <c r="M7828" s="34">
        <f>CONVERT(INDEX(DHW_StPt_Sch_EZ!$C$31:$I$54,MATCH(Schedules_8760!$C7828,DHW_StPt_Sch_EZ!$B$31:$B$54,0),MATCH(Schedules_8760!$F7828,DHW_StPt_Sch_EZ!$C$30:$I$30,0)),"F","C")</f>
        <v>53.333333333333329</v>
      </c>
      <c r="N7828" s="12"/>
      <c r="O7828" s="12"/>
      <c r="P7828" s="12"/>
    </row>
    <row r="7829" spans="1:16" x14ac:dyDescent="0.25">
      <c r="A7829" s="35">
        <v>7828</v>
      </c>
      <c r="B7829" s="89">
        <v>327.125</v>
      </c>
      <c r="C7829" s="35">
        <f t="shared" si="610"/>
        <v>4</v>
      </c>
      <c r="D7829" s="35">
        <f t="shared" si="613"/>
        <v>327</v>
      </c>
      <c r="E7829" s="35">
        <f t="shared" si="614"/>
        <v>5</v>
      </c>
      <c r="F7829" s="35" t="str">
        <f t="shared" si="611"/>
        <v>Thursday</v>
      </c>
      <c r="G7829" s="35">
        <f t="shared" si="612"/>
        <v>11</v>
      </c>
      <c r="H7829" s="34">
        <f>CONVERT(INDEX(Htg_StPt_Sch_EZ!$C$4:$I$27,MATCH(Schedules_8760!$C7829,Htg_StPt_Sch_EZ!$B$4:$B$27,0),MATCH(Schedules_8760!$F7829,Htg_StPt_Sch_EZ!$C$3:$I$3,0)),"F","C")</f>
        <v>20.555555555555554</v>
      </c>
      <c r="I7829" s="34">
        <f>CONVERT(INDEX(Htg_StPt_Sch_EZ!$C$31:$I$54,MATCH(Schedules_8760!$C7829,Htg_StPt_Sch_EZ!$B$31:$B$54,0),MATCH(Schedules_8760!$F7829,Htg_StPt_Sch_EZ!$C$30:$I$30,0)),"F","C")</f>
        <v>19.444444444444443</v>
      </c>
      <c r="J7829" s="34">
        <f>CONVERT(INDEX(Clg_StPt_Sch_EZ!$C$4:$I$27,MATCH(Schedules_8760!$C7829,Clg_StPt_Sch_EZ!$B$4:$B$27,0),MATCH(Schedules_8760!$F7829,Clg_StPt_Sch_EZ!$C$3:$I$3,0)),"F","C")</f>
        <v>25.555555555555554</v>
      </c>
      <c r="K7829" s="34">
        <f>CONVERT(INDEX(Clg_StPt_Sch_EZ!$C$31:$I$54,MATCH(Schedules_8760!$C7829,Clg_StPt_Sch_EZ!$B$31:$B$54,0),MATCH(Schedules_8760!$F7829,Clg_StPt_Sch_EZ!$C$30:$I$30,0)),"F","C")</f>
        <v>28.333333333333332</v>
      </c>
      <c r="L7829" s="34">
        <f>CONVERT(INDEX(DHW_StPt_Sch_EZ!$C$4:$I$27,MATCH(Schedules_8760!$C7829,DHW_StPt_Sch_EZ!$B$4:$B$27,0),MATCH(Schedules_8760!$F7829,DHW_StPt_Sch_EZ!$C$3:$I$3,0)),"F","C")</f>
        <v>53.333333333333329</v>
      </c>
      <c r="M7829" s="34">
        <f>CONVERT(INDEX(DHW_StPt_Sch_EZ!$C$31:$I$54,MATCH(Schedules_8760!$C7829,DHW_StPt_Sch_EZ!$B$31:$B$54,0),MATCH(Schedules_8760!$F7829,DHW_StPt_Sch_EZ!$C$30:$I$30,0)),"F","C")</f>
        <v>53.333333333333329</v>
      </c>
      <c r="N7829" s="12"/>
      <c r="O7829" s="12"/>
      <c r="P7829" s="12"/>
    </row>
    <row r="7830" spans="1:16" x14ac:dyDescent="0.25">
      <c r="A7830" s="35">
        <v>7829</v>
      </c>
      <c r="B7830" s="89">
        <v>327.16666666666669</v>
      </c>
      <c r="C7830" s="35">
        <f t="shared" si="610"/>
        <v>5</v>
      </c>
      <c r="D7830" s="35">
        <f t="shared" si="613"/>
        <v>327</v>
      </c>
      <c r="E7830" s="35">
        <f t="shared" si="614"/>
        <v>5</v>
      </c>
      <c r="F7830" s="35" t="str">
        <f t="shared" si="611"/>
        <v>Thursday</v>
      </c>
      <c r="G7830" s="35">
        <f t="shared" si="612"/>
        <v>11</v>
      </c>
      <c r="H7830" s="34">
        <f>CONVERT(INDEX(Htg_StPt_Sch_EZ!$C$4:$I$27,MATCH(Schedules_8760!$C7830,Htg_StPt_Sch_EZ!$B$4:$B$27,0),MATCH(Schedules_8760!$F7830,Htg_StPt_Sch_EZ!$C$3:$I$3,0)),"F","C")</f>
        <v>20.555555555555554</v>
      </c>
      <c r="I7830" s="34">
        <f>CONVERT(INDEX(Htg_StPt_Sch_EZ!$C$31:$I$54,MATCH(Schedules_8760!$C7830,Htg_StPt_Sch_EZ!$B$31:$B$54,0),MATCH(Schedules_8760!$F7830,Htg_StPt_Sch_EZ!$C$30:$I$30,0)),"F","C")</f>
        <v>19.444444444444443</v>
      </c>
      <c r="J7830" s="34">
        <f>CONVERT(INDEX(Clg_StPt_Sch_EZ!$C$4:$I$27,MATCH(Schedules_8760!$C7830,Clg_StPt_Sch_EZ!$B$4:$B$27,0),MATCH(Schedules_8760!$F7830,Clg_StPt_Sch_EZ!$C$3:$I$3,0)),"F","C")</f>
        <v>25.555555555555554</v>
      </c>
      <c r="K7830" s="34">
        <f>CONVERT(INDEX(Clg_StPt_Sch_EZ!$C$31:$I$54,MATCH(Schedules_8760!$C7830,Clg_StPt_Sch_EZ!$B$31:$B$54,0),MATCH(Schedules_8760!$F7830,Clg_StPt_Sch_EZ!$C$30:$I$30,0)),"F","C")</f>
        <v>28.333333333333332</v>
      </c>
      <c r="L7830" s="34">
        <f>CONVERT(INDEX(DHW_StPt_Sch_EZ!$C$4:$I$27,MATCH(Schedules_8760!$C7830,DHW_StPt_Sch_EZ!$B$4:$B$27,0),MATCH(Schedules_8760!$F7830,DHW_StPt_Sch_EZ!$C$3:$I$3,0)),"F","C")</f>
        <v>53.333333333333329</v>
      </c>
      <c r="M7830" s="34">
        <f>CONVERT(INDEX(DHW_StPt_Sch_EZ!$C$31:$I$54,MATCH(Schedules_8760!$C7830,DHW_StPt_Sch_EZ!$B$31:$B$54,0),MATCH(Schedules_8760!$F7830,DHW_StPt_Sch_EZ!$C$30:$I$30,0)),"F","C")</f>
        <v>53.333333333333329</v>
      </c>
      <c r="N7830" s="12"/>
      <c r="O7830" s="12"/>
      <c r="P7830" s="12"/>
    </row>
    <row r="7831" spans="1:16" x14ac:dyDescent="0.25">
      <c r="A7831" s="35">
        <v>7830</v>
      </c>
      <c r="B7831" s="89">
        <v>327.20833333333331</v>
      </c>
      <c r="C7831" s="35">
        <f t="shared" si="610"/>
        <v>6</v>
      </c>
      <c r="D7831" s="35">
        <f t="shared" si="613"/>
        <v>327</v>
      </c>
      <c r="E7831" s="35">
        <f t="shared" si="614"/>
        <v>5</v>
      </c>
      <c r="F7831" s="35" t="str">
        <f t="shared" si="611"/>
        <v>Thursday</v>
      </c>
      <c r="G7831" s="35">
        <f t="shared" si="612"/>
        <v>11</v>
      </c>
      <c r="H7831" s="34">
        <f>CONVERT(INDEX(Htg_StPt_Sch_EZ!$C$4:$I$27,MATCH(Schedules_8760!$C7831,Htg_StPt_Sch_EZ!$B$4:$B$27,0),MATCH(Schedules_8760!$F7831,Htg_StPt_Sch_EZ!$C$3:$I$3,0)),"F","C")</f>
        <v>20.555555555555554</v>
      </c>
      <c r="I7831" s="34">
        <f>CONVERT(INDEX(Htg_StPt_Sch_EZ!$C$31:$I$54,MATCH(Schedules_8760!$C7831,Htg_StPt_Sch_EZ!$B$31:$B$54,0),MATCH(Schedules_8760!$F7831,Htg_StPt_Sch_EZ!$C$30:$I$30,0)),"F","C")</f>
        <v>19.444444444444443</v>
      </c>
      <c r="J7831" s="34">
        <f>CONVERT(INDEX(Clg_StPt_Sch_EZ!$C$4:$I$27,MATCH(Schedules_8760!$C7831,Clg_StPt_Sch_EZ!$B$4:$B$27,0),MATCH(Schedules_8760!$F7831,Clg_StPt_Sch_EZ!$C$3:$I$3,0)),"F","C")</f>
        <v>25.555555555555554</v>
      </c>
      <c r="K7831" s="34">
        <f>CONVERT(INDEX(Clg_StPt_Sch_EZ!$C$31:$I$54,MATCH(Schedules_8760!$C7831,Clg_StPt_Sch_EZ!$B$31:$B$54,0),MATCH(Schedules_8760!$F7831,Clg_StPt_Sch_EZ!$C$30:$I$30,0)),"F","C")</f>
        <v>28.333333333333332</v>
      </c>
      <c r="L7831" s="34">
        <f>CONVERT(INDEX(DHW_StPt_Sch_EZ!$C$4:$I$27,MATCH(Schedules_8760!$C7831,DHW_StPt_Sch_EZ!$B$4:$B$27,0),MATCH(Schedules_8760!$F7831,DHW_StPt_Sch_EZ!$C$3:$I$3,0)),"F","C")</f>
        <v>53.333333333333329</v>
      </c>
      <c r="M7831" s="34">
        <f>CONVERT(INDEX(DHW_StPt_Sch_EZ!$C$31:$I$54,MATCH(Schedules_8760!$C7831,DHW_StPt_Sch_EZ!$B$31:$B$54,0),MATCH(Schedules_8760!$F7831,DHW_StPt_Sch_EZ!$C$30:$I$30,0)),"F","C")</f>
        <v>53.333333333333329</v>
      </c>
      <c r="N7831" s="12"/>
      <c r="O7831" s="12"/>
      <c r="P7831" s="12"/>
    </row>
    <row r="7832" spans="1:16" x14ac:dyDescent="0.25">
      <c r="A7832" s="35">
        <v>7831</v>
      </c>
      <c r="B7832" s="89">
        <v>327.25</v>
      </c>
      <c r="C7832" s="35">
        <f t="shared" si="610"/>
        <v>7</v>
      </c>
      <c r="D7832" s="35">
        <f t="shared" si="613"/>
        <v>327</v>
      </c>
      <c r="E7832" s="35">
        <f t="shared" si="614"/>
        <v>5</v>
      </c>
      <c r="F7832" s="35" t="str">
        <f t="shared" si="611"/>
        <v>Thursday</v>
      </c>
      <c r="G7832" s="35">
        <f t="shared" si="612"/>
        <v>11</v>
      </c>
      <c r="H7832" s="34">
        <f>CONVERT(INDEX(Htg_StPt_Sch_EZ!$C$4:$I$27,MATCH(Schedules_8760!$C7832,Htg_StPt_Sch_EZ!$B$4:$B$27,0),MATCH(Schedules_8760!$F7832,Htg_StPt_Sch_EZ!$C$3:$I$3,0)),"F","C")</f>
        <v>20.555555555555554</v>
      </c>
      <c r="I7832" s="34">
        <f>CONVERT(INDEX(Htg_StPt_Sch_EZ!$C$31:$I$54,MATCH(Schedules_8760!$C7832,Htg_StPt_Sch_EZ!$B$31:$B$54,0),MATCH(Schedules_8760!$F7832,Htg_StPt_Sch_EZ!$C$30:$I$30,0)),"F","C")</f>
        <v>19.444444444444443</v>
      </c>
      <c r="J7832" s="34">
        <f>CONVERT(INDEX(Clg_StPt_Sch_EZ!$C$4:$I$27,MATCH(Schedules_8760!$C7832,Clg_StPt_Sch_EZ!$B$4:$B$27,0),MATCH(Schedules_8760!$F7832,Clg_StPt_Sch_EZ!$C$3:$I$3,0)),"F","C")</f>
        <v>25.555555555555554</v>
      </c>
      <c r="K7832" s="34">
        <f>CONVERT(INDEX(Clg_StPt_Sch_EZ!$C$31:$I$54,MATCH(Schedules_8760!$C7832,Clg_StPt_Sch_EZ!$B$31:$B$54,0),MATCH(Schedules_8760!$F7832,Clg_StPt_Sch_EZ!$C$30:$I$30,0)),"F","C")</f>
        <v>28.333333333333332</v>
      </c>
      <c r="L7832" s="34">
        <f>CONVERT(INDEX(DHW_StPt_Sch_EZ!$C$4:$I$27,MATCH(Schedules_8760!$C7832,DHW_StPt_Sch_EZ!$B$4:$B$27,0),MATCH(Schedules_8760!$F7832,DHW_StPt_Sch_EZ!$C$3:$I$3,0)),"F","C")</f>
        <v>53.333333333333329</v>
      </c>
      <c r="M7832" s="34">
        <f>CONVERT(INDEX(DHW_StPt_Sch_EZ!$C$31:$I$54,MATCH(Schedules_8760!$C7832,DHW_StPt_Sch_EZ!$B$31:$B$54,0),MATCH(Schedules_8760!$F7832,DHW_StPt_Sch_EZ!$C$30:$I$30,0)),"F","C")</f>
        <v>53.333333333333329</v>
      </c>
      <c r="N7832" s="12"/>
      <c r="O7832" s="12"/>
      <c r="P7832" s="12"/>
    </row>
    <row r="7833" spans="1:16" x14ac:dyDescent="0.25">
      <c r="A7833" s="35">
        <v>7832</v>
      </c>
      <c r="B7833" s="89">
        <v>327.29166666666669</v>
      </c>
      <c r="C7833" s="35">
        <f t="shared" si="610"/>
        <v>8</v>
      </c>
      <c r="D7833" s="35">
        <f t="shared" si="613"/>
        <v>327</v>
      </c>
      <c r="E7833" s="35">
        <f t="shared" si="614"/>
        <v>5</v>
      </c>
      <c r="F7833" s="35" t="str">
        <f t="shared" si="611"/>
        <v>Thursday</v>
      </c>
      <c r="G7833" s="35">
        <f t="shared" si="612"/>
        <v>11</v>
      </c>
      <c r="H7833" s="34">
        <f>CONVERT(INDEX(Htg_StPt_Sch_EZ!$C$4:$I$27,MATCH(Schedules_8760!$C7833,Htg_StPt_Sch_EZ!$B$4:$B$27,0),MATCH(Schedules_8760!$F7833,Htg_StPt_Sch_EZ!$C$3:$I$3,0)),"F","C")</f>
        <v>20.555555555555554</v>
      </c>
      <c r="I7833" s="34">
        <f>CONVERT(INDEX(Htg_StPt_Sch_EZ!$C$31:$I$54,MATCH(Schedules_8760!$C7833,Htg_StPt_Sch_EZ!$B$31:$B$54,0),MATCH(Schedules_8760!$F7833,Htg_StPt_Sch_EZ!$C$30:$I$30,0)),"F","C")</f>
        <v>19.444444444444443</v>
      </c>
      <c r="J7833" s="34">
        <f>CONVERT(INDEX(Clg_StPt_Sch_EZ!$C$4:$I$27,MATCH(Schedules_8760!$C7833,Clg_StPt_Sch_EZ!$B$4:$B$27,0),MATCH(Schedules_8760!$F7833,Clg_StPt_Sch_EZ!$C$3:$I$3,0)),"F","C")</f>
        <v>25.555555555555554</v>
      </c>
      <c r="K7833" s="34">
        <f>CONVERT(INDEX(Clg_StPt_Sch_EZ!$C$31:$I$54,MATCH(Schedules_8760!$C7833,Clg_StPt_Sch_EZ!$B$31:$B$54,0),MATCH(Schedules_8760!$F7833,Clg_StPt_Sch_EZ!$C$30:$I$30,0)),"F","C")</f>
        <v>25</v>
      </c>
      <c r="L7833" s="34">
        <f>CONVERT(INDEX(DHW_StPt_Sch_EZ!$C$4:$I$27,MATCH(Schedules_8760!$C7833,DHW_StPt_Sch_EZ!$B$4:$B$27,0),MATCH(Schedules_8760!$F7833,DHW_StPt_Sch_EZ!$C$3:$I$3,0)),"F","C")</f>
        <v>53.333333333333329</v>
      </c>
      <c r="M7833" s="34">
        <f>CONVERT(INDEX(DHW_StPt_Sch_EZ!$C$31:$I$54,MATCH(Schedules_8760!$C7833,DHW_StPt_Sch_EZ!$B$31:$B$54,0),MATCH(Schedules_8760!$F7833,DHW_StPt_Sch_EZ!$C$30:$I$30,0)),"F","C")</f>
        <v>53.333333333333329</v>
      </c>
      <c r="N7833" s="12"/>
      <c r="O7833" s="12"/>
      <c r="P7833" s="12"/>
    </row>
    <row r="7834" spans="1:16" x14ac:dyDescent="0.25">
      <c r="A7834" s="35">
        <v>7833</v>
      </c>
      <c r="B7834" s="89">
        <v>327.33333333333331</v>
      </c>
      <c r="C7834" s="35">
        <f t="shared" si="610"/>
        <v>9</v>
      </c>
      <c r="D7834" s="35">
        <f t="shared" si="613"/>
        <v>327</v>
      </c>
      <c r="E7834" s="35">
        <f t="shared" si="614"/>
        <v>5</v>
      </c>
      <c r="F7834" s="35" t="str">
        <f t="shared" si="611"/>
        <v>Thursday</v>
      </c>
      <c r="G7834" s="35">
        <f t="shared" si="612"/>
        <v>11</v>
      </c>
      <c r="H7834" s="34">
        <f>CONVERT(INDEX(Htg_StPt_Sch_EZ!$C$4:$I$27,MATCH(Schedules_8760!$C7834,Htg_StPt_Sch_EZ!$B$4:$B$27,0),MATCH(Schedules_8760!$F7834,Htg_StPt_Sch_EZ!$C$3:$I$3,0)),"F","C")</f>
        <v>20.555555555555554</v>
      </c>
      <c r="I7834" s="34">
        <f>CONVERT(INDEX(Htg_StPt_Sch_EZ!$C$31:$I$54,MATCH(Schedules_8760!$C7834,Htg_StPt_Sch_EZ!$B$31:$B$54,0),MATCH(Schedules_8760!$F7834,Htg_StPt_Sch_EZ!$C$30:$I$30,0)),"F","C")</f>
        <v>19.444444444444443</v>
      </c>
      <c r="J7834" s="34">
        <f>CONVERT(INDEX(Clg_StPt_Sch_EZ!$C$4:$I$27,MATCH(Schedules_8760!$C7834,Clg_StPt_Sch_EZ!$B$4:$B$27,0),MATCH(Schedules_8760!$F7834,Clg_StPt_Sch_EZ!$C$3:$I$3,0)),"F","C")</f>
        <v>25.555555555555554</v>
      </c>
      <c r="K7834" s="34">
        <f>CONVERT(INDEX(Clg_StPt_Sch_EZ!$C$31:$I$54,MATCH(Schedules_8760!$C7834,Clg_StPt_Sch_EZ!$B$31:$B$54,0),MATCH(Schedules_8760!$F7834,Clg_StPt_Sch_EZ!$C$30:$I$30,0)),"F","C")</f>
        <v>25</v>
      </c>
      <c r="L7834" s="34">
        <f>CONVERT(INDEX(DHW_StPt_Sch_EZ!$C$4:$I$27,MATCH(Schedules_8760!$C7834,DHW_StPt_Sch_EZ!$B$4:$B$27,0),MATCH(Schedules_8760!$F7834,DHW_StPt_Sch_EZ!$C$3:$I$3,0)),"F","C")</f>
        <v>53.333333333333329</v>
      </c>
      <c r="M7834" s="34">
        <f>CONVERT(INDEX(DHW_StPt_Sch_EZ!$C$31:$I$54,MATCH(Schedules_8760!$C7834,DHW_StPt_Sch_EZ!$B$31:$B$54,0),MATCH(Schedules_8760!$F7834,DHW_StPt_Sch_EZ!$C$30:$I$30,0)),"F","C")</f>
        <v>53.333333333333329</v>
      </c>
      <c r="N7834" s="12"/>
      <c r="O7834" s="12"/>
      <c r="P7834" s="12"/>
    </row>
    <row r="7835" spans="1:16" x14ac:dyDescent="0.25">
      <c r="A7835" s="35">
        <v>7834</v>
      </c>
      <c r="B7835" s="89">
        <v>327.375</v>
      </c>
      <c r="C7835" s="35">
        <f t="shared" si="610"/>
        <v>10</v>
      </c>
      <c r="D7835" s="35">
        <f t="shared" si="613"/>
        <v>327</v>
      </c>
      <c r="E7835" s="35">
        <f t="shared" si="614"/>
        <v>5</v>
      </c>
      <c r="F7835" s="35" t="str">
        <f t="shared" si="611"/>
        <v>Thursday</v>
      </c>
      <c r="G7835" s="35">
        <f t="shared" si="612"/>
        <v>11</v>
      </c>
      <c r="H7835" s="34">
        <f>CONVERT(INDEX(Htg_StPt_Sch_EZ!$C$4:$I$27,MATCH(Schedules_8760!$C7835,Htg_StPt_Sch_EZ!$B$4:$B$27,0),MATCH(Schedules_8760!$F7835,Htg_StPt_Sch_EZ!$C$3:$I$3,0)),"F","C")</f>
        <v>20.555555555555554</v>
      </c>
      <c r="I7835" s="34">
        <f>CONVERT(INDEX(Htg_StPt_Sch_EZ!$C$31:$I$54,MATCH(Schedules_8760!$C7835,Htg_StPt_Sch_EZ!$B$31:$B$54,0),MATCH(Schedules_8760!$F7835,Htg_StPt_Sch_EZ!$C$30:$I$30,0)),"F","C")</f>
        <v>19.444444444444443</v>
      </c>
      <c r="J7835" s="34">
        <f>CONVERT(INDEX(Clg_StPt_Sch_EZ!$C$4:$I$27,MATCH(Schedules_8760!$C7835,Clg_StPt_Sch_EZ!$B$4:$B$27,0),MATCH(Schedules_8760!$F7835,Clg_StPt_Sch_EZ!$C$3:$I$3,0)),"F","C")</f>
        <v>25.555555555555554</v>
      </c>
      <c r="K7835" s="34">
        <f>CONVERT(INDEX(Clg_StPt_Sch_EZ!$C$31:$I$54,MATCH(Schedules_8760!$C7835,Clg_StPt_Sch_EZ!$B$31:$B$54,0),MATCH(Schedules_8760!$F7835,Clg_StPt_Sch_EZ!$C$30:$I$30,0)),"F","C")</f>
        <v>25</v>
      </c>
      <c r="L7835" s="34">
        <f>CONVERT(INDEX(DHW_StPt_Sch_EZ!$C$4:$I$27,MATCH(Schedules_8760!$C7835,DHW_StPt_Sch_EZ!$B$4:$B$27,0),MATCH(Schedules_8760!$F7835,DHW_StPt_Sch_EZ!$C$3:$I$3,0)),"F","C")</f>
        <v>53.333333333333329</v>
      </c>
      <c r="M7835" s="34">
        <f>CONVERT(INDEX(DHW_StPt_Sch_EZ!$C$31:$I$54,MATCH(Schedules_8760!$C7835,DHW_StPt_Sch_EZ!$B$31:$B$54,0),MATCH(Schedules_8760!$F7835,DHW_StPt_Sch_EZ!$C$30:$I$30,0)),"F","C")</f>
        <v>53.333333333333329</v>
      </c>
      <c r="N7835" s="12"/>
      <c r="O7835" s="12"/>
      <c r="P7835" s="12"/>
    </row>
    <row r="7836" spans="1:16" x14ac:dyDescent="0.25">
      <c r="A7836" s="35">
        <v>7835</v>
      </c>
      <c r="B7836" s="89">
        <v>327.41666666666669</v>
      </c>
      <c r="C7836" s="35">
        <f t="shared" si="610"/>
        <v>11</v>
      </c>
      <c r="D7836" s="35">
        <f t="shared" si="613"/>
        <v>327</v>
      </c>
      <c r="E7836" s="35">
        <f t="shared" si="614"/>
        <v>5</v>
      </c>
      <c r="F7836" s="35" t="str">
        <f t="shared" si="611"/>
        <v>Thursday</v>
      </c>
      <c r="G7836" s="35">
        <f t="shared" si="612"/>
        <v>11</v>
      </c>
      <c r="H7836" s="34">
        <f>CONVERT(INDEX(Htg_StPt_Sch_EZ!$C$4:$I$27,MATCH(Schedules_8760!$C7836,Htg_StPt_Sch_EZ!$B$4:$B$27,0),MATCH(Schedules_8760!$F7836,Htg_StPt_Sch_EZ!$C$3:$I$3,0)),"F","C")</f>
        <v>20.555555555555554</v>
      </c>
      <c r="I7836" s="34">
        <f>CONVERT(INDEX(Htg_StPt_Sch_EZ!$C$31:$I$54,MATCH(Schedules_8760!$C7836,Htg_StPt_Sch_EZ!$B$31:$B$54,0),MATCH(Schedules_8760!$F7836,Htg_StPt_Sch_EZ!$C$30:$I$30,0)),"F","C")</f>
        <v>19.444444444444443</v>
      </c>
      <c r="J7836" s="34">
        <f>CONVERT(INDEX(Clg_StPt_Sch_EZ!$C$4:$I$27,MATCH(Schedules_8760!$C7836,Clg_StPt_Sch_EZ!$B$4:$B$27,0),MATCH(Schedules_8760!$F7836,Clg_StPt_Sch_EZ!$C$3:$I$3,0)),"F","C")</f>
        <v>25.555555555555554</v>
      </c>
      <c r="K7836" s="34">
        <f>CONVERT(INDEX(Clg_StPt_Sch_EZ!$C$31:$I$54,MATCH(Schedules_8760!$C7836,Clg_StPt_Sch_EZ!$B$31:$B$54,0),MATCH(Schedules_8760!$F7836,Clg_StPt_Sch_EZ!$C$30:$I$30,0)),"F","C")</f>
        <v>25</v>
      </c>
      <c r="L7836" s="34">
        <f>CONVERT(INDEX(DHW_StPt_Sch_EZ!$C$4:$I$27,MATCH(Schedules_8760!$C7836,DHW_StPt_Sch_EZ!$B$4:$B$27,0),MATCH(Schedules_8760!$F7836,DHW_StPt_Sch_EZ!$C$3:$I$3,0)),"F","C")</f>
        <v>53.333333333333329</v>
      </c>
      <c r="M7836" s="34">
        <f>CONVERT(INDEX(DHW_StPt_Sch_EZ!$C$31:$I$54,MATCH(Schedules_8760!$C7836,DHW_StPt_Sch_EZ!$B$31:$B$54,0),MATCH(Schedules_8760!$F7836,DHW_StPt_Sch_EZ!$C$30:$I$30,0)),"F","C")</f>
        <v>53.333333333333329</v>
      </c>
      <c r="N7836" s="12"/>
      <c r="O7836" s="12"/>
      <c r="P7836" s="12"/>
    </row>
    <row r="7837" spans="1:16" x14ac:dyDescent="0.25">
      <c r="A7837" s="35">
        <v>7836</v>
      </c>
      <c r="B7837" s="89">
        <v>327.45833333333331</v>
      </c>
      <c r="C7837" s="35">
        <f t="shared" si="610"/>
        <v>12</v>
      </c>
      <c r="D7837" s="35">
        <f t="shared" si="613"/>
        <v>327</v>
      </c>
      <c r="E7837" s="35">
        <f t="shared" si="614"/>
        <v>5</v>
      </c>
      <c r="F7837" s="35" t="str">
        <f t="shared" si="611"/>
        <v>Thursday</v>
      </c>
      <c r="G7837" s="35">
        <f t="shared" si="612"/>
        <v>11</v>
      </c>
      <c r="H7837" s="34">
        <f>CONVERT(INDEX(Htg_StPt_Sch_EZ!$C$4:$I$27,MATCH(Schedules_8760!$C7837,Htg_StPt_Sch_EZ!$B$4:$B$27,0),MATCH(Schedules_8760!$F7837,Htg_StPt_Sch_EZ!$C$3:$I$3,0)),"F","C")</f>
        <v>20.555555555555554</v>
      </c>
      <c r="I7837" s="34">
        <f>CONVERT(INDEX(Htg_StPt_Sch_EZ!$C$31:$I$54,MATCH(Schedules_8760!$C7837,Htg_StPt_Sch_EZ!$B$31:$B$54,0),MATCH(Schedules_8760!$F7837,Htg_StPt_Sch_EZ!$C$30:$I$30,0)),"F","C")</f>
        <v>19.444444444444443</v>
      </c>
      <c r="J7837" s="34">
        <f>CONVERT(INDEX(Clg_StPt_Sch_EZ!$C$4:$I$27,MATCH(Schedules_8760!$C7837,Clg_StPt_Sch_EZ!$B$4:$B$27,0),MATCH(Schedules_8760!$F7837,Clg_StPt_Sch_EZ!$C$3:$I$3,0)),"F","C")</f>
        <v>25.555555555555554</v>
      </c>
      <c r="K7837" s="34">
        <f>CONVERT(INDEX(Clg_StPt_Sch_EZ!$C$31:$I$54,MATCH(Schedules_8760!$C7837,Clg_StPt_Sch_EZ!$B$31:$B$54,0),MATCH(Schedules_8760!$F7837,Clg_StPt_Sch_EZ!$C$30:$I$30,0)),"F","C")</f>
        <v>25</v>
      </c>
      <c r="L7837" s="34">
        <f>CONVERT(INDEX(DHW_StPt_Sch_EZ!$C$4:$I$27,MATCH(Schedules_8760!$C7837,DHW_StPt_Sch_EZ!$B$4:$B$27,0),MATCH(Schedules_8760!$F7837,DHW_StPt_Sch_EZ!$C$3:$I$3,0)),"F","C")</f>
        <v>53.333333333333329</v>
      </c>
      <c r="M7837" s="34">
        <f>CONVERT(INDEX(DHW_StPt_Sch_EZ!$C$31:$I$54,MATCH(Schedules_8760!$C7837,DHW_StPt_Sch_EZ!$B$31:$B$54,0),MATCH(Schedules_8760!$F7837,DHW_StPt_Sch_EZ!$C$30:$I$30,0)),"F","C")</f>
        <v>53.333333333333329</v>
      </c>
      <c r="N7837" s="12"/>
      <c r="O7837" s="12"/>
      <c r="P7837" s="12"/>
    </row>
    <row r="7838" spans="1:16" x14ac:dyDescent="0.25">
      <c r="A7838" s="35">
        <v>7837</v>
      </c>
      <c r="B7838" s="89">
        <v>327.5</v>
      </c>
      <c r="C7838" s="35">
        <f t="shared" si="610"/>
        <v>13</v>
      </c>
      <c r="D7838" s="35">
        <f t="shared" si="613"/>
        <v>327</v>
      </c>
      <c r="E7838" s="35">
        <f t="shared" si="614"/>
        <v>5</v>
      </c>
      <c r="F7838" s="35" t="str">
        <f t="shared" si="611"/>
        <v>Thursday</v>
      </c>
      <c r="G7838" s="35">
        <f t="shared" si="612"/>
        <v>11</v>
      </c>
      <c r="H7838" s="34">
        <f>CONVERT(INDEX(Htg_StPt_Sch_EZ!$C$4:$I$27,MATCH(Schedules_8760!$C7838,Htg_StPt_Sch_EZ!$B$4:$B$27,0),MATCH(Schedules_8760!$F7838,Htg_StPt_Sch_EZ!$C$3:$I$3,0)),"F","C")</f>
        <v>20.555555555555554</v>
      </c>
      <c r="I7838" s="34">
        <f>CONVERT(INDEX(Htg_StPt_Sch_EZ!$C$31:$I$54,MATCH(Schedules_8760!$C7838,Htg_StPt_Sch_EZ!$B$31:$B$54,0),MATCH(Schedules_8760!$F7838,Htg_StPt_Sch_EZ!$C$30:$I$30,0)),"F","C")</f>
        <v>19.444444444444443</v>
      </c>
      <c r="J7838" s="34">
        <f>CONVERT(INDEX(Clg_StPt_Sch_EZ!$C$4:$I$27,MATCH(Schedules_8760!$C7838,Clg_StPt_Sch_EZ!$B$4:$B$27,0),MATCH(Schedules_8760!$F7838,Clg_StPt_Sch_EZ!$C$3:$I$3,0)),"F","C")</f>
        <v>25.555555555555554</v>
      </c>
      <c r="K7838" s="34">
        <f>CONVERT(INDEX(Clg_StPt_Sch_EZ!$C$31:$I$54,MATCH(Schedules_8760!$C7838,Clg_StPt_Sch_EZ!$B$31:$B$54,0),MATCH(Schedules_8760!$F7838,Clg_StPt_Sch_EZ!$C$30:$I$30,0)),"F","C")</f>
        <v>25</v>
      </c>
      <c r="L7838" s="34">
        <f>CONVERT(INDEX(DHW_StPt_Sch_EZ!$C$4:$I$27,MATCH(Schedules_8760!$C7838,DHW_StPt_Sch_EZ!$B$4:$B$27,0),MATCH(Schedules_8760!$F7838,DHW_StPt_Sch_EZ!$C$3:$I$3,0)),"F","C")</f>
        <v>53.333333333333329</v>
      </c>
      <c r="M7838" s="34">
        <f>CONVERT(INDEX(DHW_StPt_Sch_EZ!$C$31:$I$54,MATCH(Schedules_8760!$C7838,DHW_StPt_Sch_EZ!$B$31:$B$54,0),MATCH(Schedules_8760!$F7838,DHW_StPt_Sch_EZ!$C$30:$I$30,0)),"F","C")</f>
        <v>53.333333333333329</v>
      </c>
      <c r="N7838" s="12"/>
      <c r="O7838" s="12"/>
      <c r="P7838" s="12"/>
    </row>
    <row r="7839" spans="1:16" x14ac:dyDescent="0.25">
      <c r="A7839" s="35">
        <v>7838</v>
      </c>
      <c r="B7839" s="89">
        <v>327.54166666666669</v>
      </c>
      <c r="C7839" s="35">
        <f t="shared" si="610"/>
        <v>14</v>
      </c>
      <c r="D7839" s="35">
        <f t="shared" si="613"/>
        <v>327</v>
      </c>
      <c r="E7839" s="35">
        <f t="shared" si="614"/>
        <v>5</v>
      </c>
      <c r="F7839" s="35" t="str">
        <f t="shared" si="611"/>
        <v>Thursday</v>
      </c>
      <c r="G7839" s="35">
        <f t="shared" si="612"/>
        <v>11</v>
      </c>
      <c r="H7839" s="34">
        <f>CONVERT(INDEX(Htg_StPt_Sch_EZ!$C$4:$I$27,MATCH(Schedules_8760!$C7839,Htg_StPt_Sch_EZ!$B$4:$B$27,0),MATCH(Schedules_8760!$F7839,Htg_StPt_Sch_EZ!$C$3:$I$3,0)),"F","C")</f>
        <v>20.555555555555554</v>
      </c>
      <c r="I7839" s="34">
        <f>CONVERT(INDEX(Htg_StPt_Sch_EZ!$C$31:$I$54,MATCH(Schedules_8760!$C7839,Htg_StPt_Sch_EZ!$B$31:$B$54,0),MATCH(Schedules_8760!$F7839,Htg_StPt_Sch_EZ!$C$30:$I$30,0)),"F","C")</f>
        <v>19.444444444444443</v>
      </c>
      <c r="J7839" s="34">
        <f>CONVERT(INDEX(Clg_StPt_Sch_EZ!$C$4:$I$27,MATCH(Schedules_8760!$C7839,Clg_StPt_Sch_EZ!$B$4:$B$27,0),MATCH(Schedules_8760!$F7839,Clg_StPt_Sch_EZ!$C$3:$I$3,0)),"F","C")</f>
        <v>25.555555555555554</v>
      </c>
      <c r="K7839" s="34">
        <f>CONVERT(INDEX(Clg_StPt_Sch_EZ!$C$31:$I$54,MATCH(Schedules_8760!$C7839,Clg_StPt_Sch_EZ!$B$31:$B$54,0),MATCH(Schedules_8760!$F7839,Clg_StPt_Sch_EZ!$C$30:$I$30,0)),"F","C")</f>
        <v>25</v>
      </c>
      <c r="L7839" s="34">
        <f>CONVERT(INDEX(DHW_StPt_Sch_EZ!$C$4:$I$27,MATCH(Schedules_8760!$C7839,DHW_StPt_Sch_EZ!$B$4:$B$27,0),MATCH(Schedules_8760!$F7839,DHW_StPt_Sch_EZ!$C$3:$I$3,0)),"F","C")</f>
        <v>53.333333333333329</v>
      </c>
      <c r="M7839" s="34">
        <f>CONVERT(INDEX(DHW_StPt_Sch_EZ!$C$31:$I$54,MATCH(Schedules_8760!$C7839,DHW_StPt_Sch_EZ!$B$31:$B$54,0),MATCH(Schedules_8760!$F7839,DHW_StPt_Sch_EZ!$C$30:$I$30,0)),"F","C")</f>
        <v>53.333333333333329</v>
      </c>
      <c r="N7839" s="12"/>
      <c r="O7839" s="12"/>
      <c r="P7839" s="12"/>
    </row>
    <row r="7840" spans="1:16" x14ac:dyDescent="0.25">
      <c r="A7840" s="35">
        <v>7839</v>
      </c>
      <c r="B7840" s="89">
        <v>327.58333333333331</v>
      </c>
      <c r="C7840" s="35">
        <f t="shared" si="610"/>
        <v>15</v>
      </c>
      <c r="D7840" s="35">
        <f t="shared" si="613"/>
        <v>327</v>
      </c>
      <c r="E7840" s="35">
        <f t="shared" si="614"/>
        <v>5</v>
      </c>
      <c r="F7840" s="35" t="str">
        <f t="shared" si="611"/>
        <v>Thursday</v>
      </c>
      <c r="G7840" s="35">
        <f t="shared" si="612"/>
        <v>11</v>
      </c>
      <c r="H7840" s="34">
        <f>CONVERT(INDEX(Htg_StPt_Sch_EZ!$C$4:$I$27,MATCH(Schedules_8760!$C7840,Htg_StPt_Sch_EZ!$B$4:$B$27,0),MATCH(Schedules_8760!$F7840,Htg_StPt_Sch_EZ!$C$3:$I$3,0)),"F","C")</f>
        <v>20.555555555555554</v>
      </c>
      <c r="I7840" s="34">
        <f>CONVERT(INDEX(Htg_StPt_Sch_EZ!$C$31:$I$54,MATCH(Schedules_8760!$C7840,Htg_StPt_Sch_EZ!$B$31:$B$54,0),MATCH(Schedules_8760!$F7840,Htg_StPt_Sch_EZ!$C$30:$I$30,0)),"F","C")</f>
        <v>21.111111111111111</v>
      </c>
      <c r="J7840" s="34">
        <f>CONVERT(INDEX(Clg_StPt_Sch_EZ!$C$4:$I$27,MATCH(Schedules_8760!$C7840,Clg_StPt_Sch_EZ!$B$4:$B$27,0),MATCH(Schedules_8760!$F7840,Clg_StPt_Sch_EZ!$C$3:$I$3,0)),"F","C")</f>
        <v>25.555555555555554</v>
      </c>
      <c r="K7840" s="34">
        <f>CONVERT(INDEX(Clg_StPt_Sch_EZ!$C$31:$I$54,MATCH(Schedules_8760!$C7840,Clg_StPt_Sch_EZ!$B$31:$B$54,0),MATCH(Schedules_8760!$F7840,Clg_StPt_Sch_EZ!$C$30:$I$30,0)),"F","C")</f>
        <v>25</v>
      </c>
      <c r="L7840" s="34">
        <f>CONVERT(INDEX(DHW_StPt_Sch_EZ!$C$4:$I$27,MATCH(Schedules_8760!$C7840,DHW_StPt_Sch_EZ!$B$4:$B$27,0),MATCH(Schedules_8760!$F7840,DHW_StPt_Sch_EZ!$C$3:$I$3,0)),"F","C")</f>
        <v>53.333333333333329</v>
      </c>
      <c r="M7840" s="34">
        <f>CONVERT(INDEX(DHW_StPt_Sch_EZ!$C$31:$I$54,MATCH(Schedules_8760!$C7840,DHW_StPt_Sch_EZ!$B$31:$B$54,0),MATCH(Schedules_8760!$F7840,DHW_StPt_Sch_EZ!$C$30:$I$30,0)),"F","C")</f>
        <v>53.333333333333329</v>
      </c>
      <c r="N7840" s="12"/>
      <c r="O7840" s="12"/>
      <c r="P7840" s="12"/>
    </row>
    <row r="7841" spans="1:16" x14ac:dyDescent="0.25">
      <c r="A7841" s="35">
        <v>7840</v>
      </c>
      <c r="B7841" s="89">
        <v>327.625</v>
      </c>
      <c r="C7841" s="35">
        <f t="shared" si="610"/>
        <v>16</v>
      </c>
      <c r="D7841" s="35">
        <f t="shared" si="613"/>
        <v>327</v>
      </c>
      <c r="E7841" s="35">
        <f t="shared" si="614"/>
        <v>5</v>
      </c>
      <c r="F7841" s="35" t="str">
        <f t="shared" si="611"/>
        <v>Thursday</v>
      </c>
      <c r="G7841" s="35">
        <f t="shared" si="612"/>
        <v>11</v>
      </c>
      <c r="H7841" s="34">
        <f>CONVERT(INDEX(Htg_StPt_Sch_EZ!$C$4:$I$27,MATCH(Schedules_8760!$C7841,Htg_StPt_Sch_EZ!$B$4:$B$27,0),MATCH(Schedules_8760!$F7841,Htg_StPt_Sch_EZ!$C$3:$I$3,0)),"F","C")</f>
        <v>20.555555555555554</v>
      </c>
      <c r="I7841" s="34">
        <f>CONVERT(INDEX(Htg_StPt_Sch_EZ!$C$31:$I$54,MATCH(Schedules_8760!$C7841,Htg_StPt_Sch_EZ!$B$31:$B$54,0),MATCH(Schedules_8760!$F7841,Htg_StPt_Sch_EZ!$C$30:$I$30,0)),"F","C")</f>
        <v>21.111111111111111</v>
      </c>
      <c r="J7841" s="34">
        <f>CONVERT(INDEX(Clg_StPt_Sch_EZ!$C$4:$I$27,MATCH(Schedules_8760!$C7841,Clg_StPt_Sch_EZ!$B$4:$B$27,0),MATCH(Schedules_8760!$F7841,Clg_StPt_Sch_EZ!$C$3:$I$3,0)),"F","C")</f>
        <v>25.555555555555554</v>
      </c>
      <c r="K7841" s="34">
        <f>CONVERT(INDEX(Clg_StPt_Sch_EZ!$C$31:$I$54,MATCH(Schedules_8760!$C7841,Clg_StPt_Sch_EZ!$B$31:$B$54,0),MATCH(Schedules_8760!$F7841,Clg_StPt_Sch_EZ!$C$30:$I$30,0)),"F","C")</f>
        <v>25</v>
      </c>
      <c r="L7841" s="34">
        <f>CONVERT(INDEX(DHW_StPt_Sch_EZ!$C$4:$I$27,MATCH(Schedules_8760!$C7841,DHW_StPt_Sch_EZ!$B$4:$B$27,0),MATCH(Schedules_8760!$F7841,DHW_StPt_Sch_EZ!$C$3:$I$3,0)),"F","C")</f>
        <v>53.333333333333329</v>
      </c>
      <c r="M7841" s="34">
        <f>CONVERT(INDEX(DHW_StPt_Sch_EZ!$C$31:$I$54,MATCH(Schedules_8760!$C7841,DHW_StPt_Sch_EZ!$B$31:$B$54,0),MATCH(Schedules_8760!$F7841,DHW_StPt_Sch_EZ!$C$30:$I$30,0)),"F","C")</f>
        <v>53.333333333333329</v>
      </c>
      <c r="N7841" s="12"/>
      <c r="O7841" s="12"/>
      <c r="P7841" s="12"/>
    </row>
    <row r="7842" spans="1:16" x14ac:dyDescent="0.25">
      <c r="A7842" s="35">
        <v>7841</v>
      </c>
      <c r="B7842" s="89">
        <v>327.66666666666669</v>
      </c>
      <c r="C7842" s="35">
        <f t="shared" si="610"/>
        <v>17</v>
      </c>
      <c r="D7842" s="35">
        <f t="shared" si="613"/>
        <v>327</v>
      </c>
      <c r="E7842" s="35">
        <f t="shared" si="614"/>
        <v>5</v>
      </c>
      <c r="F7842" s="35" t="str">
        <f t="shared" si="611"/>
        <v>Thursday</v>
      </c>
      <c r="G7842" s="35">
        <f t="shared" si="612"/>
        <v>11</v>
      </c>
      <c r="H7842" s="34">
        <f>CONVERT(INDEX(Htg_StPt_Sch_EZ!$C$4:$I$27,MATCH(Schedules_8760!$C7842,Htg_StPt_Sch_EZ!$B$4:$B$27,0),MATCH(Schedules_8760!$F7842,Htg_StPt_Sch_EZ!$C$3:$I$3,0)),"F","C")</f>
        <v>20.555555555555554</v>
      </c>
      <c r="I7842" s="34">
        <f>CONVERT(INDEX(Htg_StPt_Sch_EZ!$C$31:$I$54,MATCH(Schedules_8760!$C7842,Htg_StPt_Sch_EZ!$B$31:$B$54,0),MATCH(Schedules_8760!$F7842,Htg_StPt_Sch_EZ!$C$30:$I$30,0)),"F","C")</f>
        <v>17.777777777777779</v>
      </c>
      <c r="J7842" s="34">
        <f>CONVERT(INDEX(Clg_StPt_Sch_EZ!$C$4:$I$27,MATCH(Schedules_8760!$C7842,Clg_StPt_Sch_EZ!$B$4:$B$27,0),MATCH(Schedules_8760!$F7842,Clg_StPt_Sch_EZ!$C$3:$I$3,0)),"F","C")</f>
        <v>25.555555555555554</v>
      </c>
      <c r="K7842" s="34">
        <f>CONVERT(INDEX(Clg_StPt_Sch_EZ!$C$31:$I$54,MATCH(Schedules_8760!$C7842,Clg_StPt_Sch_EZ!$B$31:$B$54,0),MATCH(Schedules_8760!$F7842,Clg_StPt_Sch_EZ!$C$30:$I$30,0)),"F","C")</f>
        <v>25</v>
      </c>
      <c r="L7842" s="34">
        <f>CONVERT(INDEX(DHW_StPt_Sch_EZ!$C$4:$I$27,MATCH(Schedules_8760!$C7842,DHW_StPt_Sch_EZ!$B$4:$B$27,0),MATCH(Schedules_8760!$F7842,DHW_StPt_Sch_EZ!$C$3:$I$3,0)),"F","C")</f>
        <v>53.333333333333329</v>
      </c>
      <c r="M7842" s="34">
        <f>CONVERT(INDEX(DHW_StPt_Sch_EZ!$C$31:$I$54,MATCH(Schedules_8760!$C7842,DHW_StPt_Sch_EZ!$B$31:$B$54,0),MATCH(Schedules_8760!$F7842,DHW_StPt_Sch_EZ!$C$30:$I$30,0)),"F","C")</f>
        <v>53.333333333333329</v>
      </c>
      <c r="N7842" s="12"/>
      <c r="O7842" s="12"/>
      <c r="P7842" s="12"/>
    </row>
    <row r="7843" spans="1:16" x14ac:dyDescent="0.25">
      <c r="A7843" s="35">
        <v>7842</v>
      </c>
      <c r="B7843" s="89">
        <v>327.70833333333331</v>
      </c>
      <c r="C7843" s="35">
        <f t="shared" si="610"/>
        <v>18</v>
      </c>
      <c r="D7843" s="35">
        <f t="shared" si="613"/>
        <v>327</v>
      </c>
      <c r="E7843" s="35">
        <f t="shared" si="614"/>
        <v>5</v>
      </c>
      <c r="F7843" s="35" t="str">
        <f t="shared" si="611"/>
        <v>Thursday</v>
      </c>
      <c r="G7843" s="35">
        <f t="shared" si="612"/>
        <v>11</v>
      </c>
      <c r="H7843" s="34">
        <f>CONVERT(INDEX(Htg_StPt_Sch_EZ!$C$4:$I$27,MATCH(Schedules_8760!$C7843,Htg_StPt_Sch_EZ!$B$4:$B$27,0),MATCH(Schedules_8760!$F7843,Htg_StPt_Sch_EZ!$C$3:$I$3,0)),"F","C")</f>
        <v>20.555555555555554</v>
      </c>
      <c r="I7843" s="34">
        <f>CONVERT(INDEX(Htg_StPt_Sch_EZ!$C$31:$I$54,MATCH(Schedules_8760!$C7843,Htg_StPt_Sch_EZ!$B$31:$B$54,0),MATCH(Schedules_8760!$F7843,Htg_StPt_Sch_EZ!$C$30:$I$30,0)),"F","C")</f>
        <v>17.777777777777779</v>
      </c>
      <c r="J7843" s="34">
        <f>CONVERT(INDEX(Clg_StPt_Sch_EZ!$C$4:$I$27,MATCH(Schedules_8760!$C7843,Clg_StPt_Sch_EZ!$B$4:$B$27,0),MATCH(Schedules_8760!$F7843,Clg_StPt_Sch_EZ!$C$3:$I$3,0)),"F","C")</f>
        <v>25.555555555555554</v>
      </c>
      <c r="K7843" s="34">
        <f>CONVERT(INDEX(Clg_StPt_Sch_EZ!$C$31:$I$54,MATCH(Schedules_8760!$C7843,Clg_StPt_Sch_EZ!$B$31:$B$54,0),MATCH(Schedules_8760!$F7843,Clg_StPt_Sch_EZ!$C$30:$I$30,0)),"F","C")</f>
        <v>28.333333333333332</v>
      </c>
      <c r="L7843" s="34">
        <f>CONVERT(INDEX(DHW_StPt_Sch_EZ!$C$4:$I$27,MATCH(Schedules_8760!$C7843,DHW_StPt_Sch_EZ!$B$4:$B$27,0),MATCH(Schedules_8760!$F7843,DHW_StPt_Sch_EZ!$C$3:$I$3,0)),"F","C")</f>
        <v>53.333333333333329</v>
      </c>
      <c r="M7843" s="34">
        <f>CONVERT(INDEX(DHW_StPt_Sch_EZ!$C$31:$I$54,MATCH(Schedules_8760!$C7843,DHW_StPt_Sch_EZ!$B$31:$B$54,0),MATCH(Schedules_8760!$F7843,DHW_StPt_Sch_EZ!$C$30:$I$30,0)),"F","C")</f>
        <v>53.333333333333329</v>
      </c>
      <c r="N7843" s="12"/>
      <c r="O7843" s="12"/>
      <c r="P7843" s="12"/>
    </row>
    <row r="7844" spans="1:16" x14ac:dyDescent="0.25">
      <c r="A7844" s="35">
        <v>7843</v>
      </c>
      <c r="B7844" s="89">
        <v>327.75</v>
      </c>
      <c r="C7844" s="35">
        <f t="shared" si="610"/>
        <v>19</v>
      </c>
      <c r="D7844" s="35">
        <f t="shared" si="613"/>
        <v>327</v>
      </c>
      <c r="E7844" s="35">
        <f t="shared" si="614"/>
        <v>5</v>
      </c>
      <c r="F7844" s="35" t="str">
        <f t="shared" si="611"/>
        <v>Thursday</v>
      </c>
      <c r="G7844" s="35">
        <f t="shared" si="612"/>
        <v>11</v>
      </c>
      <c r="H7844" s="34">
        <f>CONVERT(INDEX(Htg_StPt_Sch_EZ!$C$4:$I$27,MATCH(Schedules_8760!$C7844,Htg_StPt_Sch_EZ!$B$4:$B$27,0),MATCH(Schedules_8760!$F7844,Htg_StPt_Sch_EZ!$C$3:$I$3,0)),"F","C")</f>
        <v>20.555555555555554</v>
      </c>
      <c r="I7844" s="34">
        <f>CONVERT(INDEX(Htg_StPt_Sch_EZ!$C$31:$I$54,MATCH(Schedules_8760!$C7844,Htg_StPt_Sch_EZ!$B$31:$B$54,0),MATCH(Schedules_8760!$F7844,Htg_StPt_Sch_EZ!$C$30:$I$30,0)),"F","C")</f>
        <v>18.333333333333332</v>
      </c>
      <c r="J7844" s="34">
        <f>CONVERT(INDEX(Clg_StPt_Sch_EZ!$C$4:$I$27,MATCH(Schedules_8760!$C7844,Clg_StPt_Sch_EZ!$B$4:$B$27,0),MATCH(Schedules_8760!$F7844,Clg_StPt_Sch_EZ!$C$3:$I$3,0)),"F","C")</f>
        <v>25.555555555555554</v>
      </c>
      <c r="K7844" s="34">
        <f>CONVERT(INDEX(Clg_StPt_Sch_EZ!$C$31:$I$54,MATCH(Schedules_8760!$C7844,Clg_StPt_Sch_EZ!$B$31:$B$54,0),MATCH(Schedules_8760!$F7844,Clg_StPt_Sch_EZ!$C$30:$I$30,0)),"F","C")</f>
        <v>28.333333333333332</v>
      </c>
      <c r="L7844" s="34">
        <f>CONVERT(INDEX(DHW_StPt_Sch_EZ!$C$4:$I$27,MATCH(Schedules_8760!$C7844,DHW_StPt_Sch_EZ!$B$4:$B$27,0),MATCH(Schedules_8760!$F7844,DHW_StPt_Sch_EZ!$C$3:$I$3,0)),"F","C")</f>
        <v>53.333333333333329</v>
      </c>
      <c r="M7844" s="34">
        <f>CONVERT(INDEX(DHW_StPt_Sch_EZ!$C$31:$I$54,MATCH(Schedules_8760!$C7844,DHW_StPt_Sch_EZ!$B$31:$B$54,0),MATCH(Schedules_8760!$F7844,DHW_StPt_Sch_EZ!$C$30:$I$30,0)),"F","C")</f>
        <v>53.333333333333329</v>
      </c>
      <c r="N7844" s="12"/>
      <c r="O7844" s="12"/>
      <c r="P7844" s="12"/>
    </row>
    <row r="7845" spans="1:16" x14ac:dyDescent="0.25">
      <c r="A7845" s="35">
        <v>7844</v>
      </c>
      <c r="B7845" s="89">
        <v>327.79166666666669</v>
      </c>
      <c r="C7845" s="35">
        <f t="shared" si="610"/>
        <v>20</v>
      </c>
      <c r="D7845" s="35">
        <f t="shared" si="613"/>
        <v>327</v>
      </c>
      <c r="E7845" s="35">
        <f t="shared" si="614"/>
        <v>5</v>
      </c>
      <c r="F7845" s="35" t="str">
        <f t="shared" si="611"/>
        <v>Thursday</v>
      </c>
      <c r="G7845" s="35">
        <f t="shared" si="612"/>
        <v>11</v>
      </c>
      <c r="H7845" s="34">
        <f>CONVERT(INDEX(Htg_StPt_Sch_EZ!$C$4:$I$27,MATCH(Schedules_8760!$C7845,Htg_StPt_Sch_EZ!$B$4:$B$27,0),MATCH(Schedules_8760!$F7845,Htg_StPt_Sch_EZ!$C$3:$I$3,0)),"F","C")</f>
        <v>20.555555555555554</v>
      </c>
      <c r="I7845" s="34">
        <f>CONVERT(INDEX(Htg_StPt_Sch_EZ!$C$31:$I$54,MATCH(Schedules_8760!$C7845,Htg_StPt_Sch_EZ!$B$31:$B$54,0),MATCH(Schedules_8760!$F7845,Htg_StPt_Sch_EZ!$C$30:$I$30,0)),"F","C")</f>
        <v>18.888888888888889</v>
      </c>
      <c r="J7845" s="34">
        <f>CONVERT(INDEX(Clg_StPt_Sch_EZ!$C$4:$I$27,MATCH(Schedules_8760!$C7845,Clg_StPt_Sch_EZ!$B$4:$B$27,0),MATCH(Schedules_8760!$F7845,Clg_StPt_Sch_EZ!$C$3:$I$3,0)),"F","C")</f>
        <v>25.555555555555554</v>
      </c>
      <c r="K7845" s="34">
        <f>CONVERT(INDEX(Clg_StPt_Sch_EZ!$C$31:$I$54,MATCH(Schedules_8760!$C7845,Clg_StPt_Sch_EZ!$B$31:$B$54,0),MATCH(Schedules_8760!$F7845,Clg_StPt_Sch_EZ!$C$30:$I$30,0)),"F","C")</f>
        <v>28.333333333333332</v>
      </c>
      <c r="L7845" s="34">
        <f>CONVERT(INDEX(DHW_StPt_Sch_EZ!$C$4:$I$27,MATCH(Schedules_8760!$C7845,DHW_StPt_Sch_EZ!$B$4:$B$27,0),MATCH(Schedules_8760!$F7845,DHW_StPt_Sch_EZ!$C$3:$I$3,0)),"F","C")</f>
        <v>53.333333333333329</v>
      </c>
      <c r="M7845" s="34">
        <f>CONVERT(INDEX(DHW_StPt_Sch_EZ!$C$31:$I$54,MATCH(Schedules_8760!$C7845,DHW_StPt_Sch_EZ!$B$31:$B$54,0),MATCH(Schedules_8760!$F7845,DHW_StPt_Sch_EZ!$C$30:$I$30,0)),"F","C")</f>
        <v>53.333333333333329</v>
      </c>
      <c r="N7845" s="12"/>
      <c r="O7845" s="12"/>
      <c r="P7845" s="12"/>
    </row>
    <row r="7846" spans="1:16" x14ac:dyDescent="0.25">
      <c r="A7846" s="35">
        <v>7845</v>
      </c>
      <c r="B7846" s="89">
        <v>327.83333333333331</v>
      </c>
      <c r="C7846" s="35">
        <f t="shared" si="610"/>
        <v>21</v>
      </c>
      <c r="D7846" s="35">
        <f t="shared" si="613"/>
        <v>327</v>
      </c>
      <c r="E7846" s="35">
        <f t="shared" si="614"/>
        <v>5</v>
      </c>
      <c r="F7846" s="35" t="str">
        <f t="shared" si="611"/>
        <v>Thursday</v>
      </c>
      <c r="G7846" s="35">
        <f t="shared" si="612"/>
        <v>11</v>
      </c>
      <c r="H7846" s="34">
        <f>CONVERT(INDEX(Htg_StPt_Sch_EZ!$C$4:$I$27,MATCH(Schedules_8760!$C7846,Htg_StPt_Sch_EZ!$B$4:$B$27,0),MATCH(Schedules_8760!$F7846,Htg_StPt_Sch_EZ!$C$3:$I$3,0)),"F","C")</f>
        <v>20.555555555555554</v>
      </c>
      <c r="I7846" s="34">
        <f>CONVERT(INDEX(Htg_StPt_Sch_EZ!$C$31:$I$54,MATCH(Schedules_8760!$C7846,Htg_StPt_Sch_EZ!$B$31:$B$54,0),MATCH(Schedules_8760!$F7846,Htg_StPt_Sch_EZ!$C$30:$I$30,0)),"F","C")</f>
        <v>19.444444444444443</v>
      </c>
      <c r="J7846" s="34">
        <f>CONVERT(INDEX(Clg_StPt_Sch_EZ!$C$4:$I$27,MATCH(Schedules_8760!$C7846,Clg_StPt_Sch_EZ!$B$4:$B$27,0),MATCH(Schedules_8760!$F7846,Clg_StPt_Sch_EZ!$C$3:$I$3,0)),"F","C")</f>
        <v>25.555555555555554</v>
      </c>
      <c r="K7846" s="34">
        <f>CONVERT(INDEX(Clg_StPt_Sch_EZ!$C$31:$I$54,MATCH(Schedules_8760!$C7846,Clg_StPt_Sch_EZ!$B$31:$B$54,0),MATCH(Schedules_8760!$F7846,Clg_StPt_Sch_EZ!$C$30:$I$30,0)),"F","C")</f>
        <v>28.333333333333332</v>
      </c>
      <c r="L7846" s="34">
        <f>CONVERT(INDEX(DHW_StPt_Sch_EZ!$C$4:$I$27,MATCH(Schedules_8760!$C7846,DHW_StPt_Sch_EZ!$B$4:$B$27,0),MATCH(Schedules_8760!$F7846,DHW_StPt_Sch_EZ!$C$3:$I$3,0)),"F","C")</f>
        <v>53.333333333333329</v>
      </c>
      <c r="M7846" s="34">
        <f>CONVERT(INDEX(DHW_StPt_Sch_EZ!$C$31:$I$54,MATCH(Schedules_8760!$C7846,DHW_StPt_Sch_EZ!$B$31:$B$54,0),MATCH(Schedules_8760!$F7846,DHW_StPt_Sch_EZ!$C$30:$I$30,0)),"F","C")</f>
        <v>53.333333333333329</v>
      </c>
      <c r="N7846" s="12"/>
      <c r="O7846" s="12"/>
      <c r="P7846" s="12"/>
    </row>
    <row r="7847" spans="1:16" x14ac:dyDescent="0.25">
      <c r="A7847" s="35">
        <v>7846</v>
      </c>
      <c r="B7847" s="89">
        <v>327.875</v>
      </c>
      <c r="C7847" s="35">
        <f t="shared" si="610"/>
        <v>22</v>
      </c>
      <c r="D7847" s="35">
        <f t="shared" si="613"/>
        <v>327</v>
      </c>
      <c r="E7847" s="35">
        <f t="shared" si="614"/>
        <v>5</v>
      </c>
      <c r="F7847" s="35" t="str">
        <f t="shared" si="611"/>
        <v>Thursday</v>
      </c>
      <c r="G7847" s="35">
        <f t="shared" si="612"/>
        <v>11</v>
      </c>
      <c r="H7847" s="34">
        <f>CONVERT(INDEX(Htg_StPt_Sch_EZ!$C$4:$I$27,MATCH(Schedules_8760!$C7847,Htg_StPt_Sch_EZ!$B$4:$B$27,0),MATCH(Schedules_8760!$F7847,Htg_StPt_Sch_EZ!$C$3:$I$3,0)),"F","C")</f>
        <v>20.555555555555554</v>
      </c>
      <c r="I7847" s="34">
        <f>CONVERT(INDEX(Htg_StPt_Sch_EZ!$C$31:$I$54,MATCH(Schedules_8760!$C7847,Htg_StPt_Sch_EZ!$B$31:$B$54,0),MATCH(Schedules_8760!$F7847,Htg_StPt_Sch_EZ!$C$30:$I$30,0)),"F","C")</f>
        <v>19.444444444444443</v>
      </c>
      <c r="J7847" s="34">
        <f>CONVERT(INDEX(Clg_StPt_Sch_EZ!$C$4:$I$27,MATCH(Schedules_8760!$C7847,Clg_StPt_Sch_EZ!$B$4:$B$27,0),MATCH(Schedules_8760!$F7847,Clg_StPt_Sch_EZ!$C$3:$I$3,0)),"F","C")</f>
        <v>25.555555555555554</v>
      </c>
      <c r="K7847" s="34">
        <f>CONVERT(INDEX(Clg_StPt_Sch_EZ!$C$31:$I$54,MATCH(Schedules_8760!$C7847,Clg_StPt_Sch_EZ!$B$31:$B$54,0),MATCH(Schedules_8760!$F7847,Clg_StPt_Sch_EZ!$C$30:$I$30,0)),"F","C")</f>
        <v>28.333333333333332</v>
      </c>
      <c r="L7847" s="34">
        <f>CONVERT(INDEX(DHW_StPt_Sch_EZ!$C$4:$I$27,MATCH(Schedules_8760!$C7847,DHW_StPt_Sch_EZ!$B$4:$B$27,0),MATCH(Schedules_8760!$F7847,DHW_StPt_Sch_EZ!$C$3:$I$3,0)),"F","C")</f>
        <v>53.333333333333329</v>
      </c>
      <c r="M7847" s="34">
        <f>CONVERT(INDEX(DHW_StPt_Sch_EZ!$C$31:$I$54,MATCH(Schedules_8760!$C7847,DHW_StPt_Sch_EZ!$B$31:$B$54,0),MATCH(Schedules_8760!$F7847,DHW_StPt_Sch_EZ!$C$30:$I$30,0)),"F","C")</f>
        <v>53.333333333333329</v>
      </c>
      <c r="N7847" s="12"/>
      <c r="O7847" s="12"/>
      <c r="P7847" s="12"/>
    </row>
    <row r="7848" spans="1:16" x14ac:dyDescent="0.25">
      <c r="A7848" s="35">
        <v>7847</v>
      </c>
      <c r="B7848" s="89">
        <v>327.91666666666669</v>
      </c>
      <c r="C7848" s="35">
        <f t="shared" si="610"/>
        <v>23</v>
      </c>
      <c r="D7848" s="35">
        <f t="shared" si="613"/>
        <v>327</v>
      </c>
      <c r="E7848" s="35">
        <f t="shared" si="614"/>
        <v>5</v>
      </c>
      <c r="F7848" s="35" t="str">
        <f t="shared" si="611"/>
        <v>Thursday</v>
      </c>
      <c r="G7848" s="35">
        <f t="shared" si="612"/>
        <v>11</v>
      </c>
      <c r="H7848" s="34">
        <f>CONVERT(INDEX(Htg_StPt_Sch_EZ!$C$4:$I$27,MATCH(Schedules_8760!$C7848,Htg_StPt_Sch_EZ!$B$4:$B$27,0),MATCH(Schedules_8760!$F7848,Htg_StPt_Sch_EZ!$C$3:$I$3,0)),"F","C")</f>
        <v>20.555555555555554</v>
      </c>
      <c r="I7848" s="34">
        <f>CONVERT(INDEX(Htg_StPt_Sch_EZ!$C$31:$I$54,MATCH(Schedules_8760!$C7848,Htg_StPt_Sch_EZ!$B$31:$B$54,0),MATCH(Schedules_8760!$F7848,Htg_StPt_Sch_EZ!$C$30:$I$30,0)),"F","C")</f>
        <v>19.444444444444443</v>
      </c>
      <c r="J7848" s="34">
        <f>CONVERT(INDEX(Clg_StPt_Sch_EZ!$C$4:$I$27,MATCH(Schedules_8760!$C7848,Clg_StPt_Sch_EZ!$B$4:$B$27,0),MATCH(Schedules_8760!$F7848,Clg_StPt_Sch_EZ!$C$3:$I$3,0)),"F","C")</f>
        <v>25.555555555555554</v>
      </c>
      <c r="K7848" s="34">
        <f>CONVERT(INDEX(Clg_StPt_Sch_EZ!$C$31:$I$54,MATCH(Schedules_8760!$C7848,Clg_StPt_Sch_EZ!$B$31:$B$54,0),MATCH(Schedules_8760!$F7848,Clg_StPt_Sch_EZ!$C$30:$I$30,0)),"F","C")</f>
        <v>28.333333333333332</v>
      </c>
      <c r="L7848" s="34">
        <f>CONVERT(INDEX(DHW_StPt_Sch_EZ!$C$4:$I$27,MATCH(Schedules_8760!$C7848,DHW_StPt_Sch_EZ!$B$4:$B$27,0),MATCH(Schedules_8760!$F7848,DHW_StPt_Sch_EZ!$C$3:$I$3,0)),"F","C")</f>
        <v>53.333333333333329</v>
      </c>
      <c r="M7848" s="34">
        <f>CONVERT(INDEX(DHW_StPt_Sch_EZ!$C$31:$I$54,MATCH(Schedules_8760!$C7848,DHW_StPt_Sch_EZ!$B$31:$B$54,0),MATCH(Schedules_8760!$F7848,DHW_StPt_Sch_EZ!$C$30:$I$30,0)),"F","C")</f>
        <v>53.333333333333329</v>
      </c>
      <c r="N7848" s="12"/>
      <c r="O7848" s="12"/>
      <c r="P7848" s="12"/>
    </row>
    <row r="7849" spans="1:16" x14ac:dyDescent="0.25">
      <c r="A7849" s="35">
        <v>7848</v>
      </c>
      <c r="B7849" s="89">
        <v>327.95833333333331</v>
      </c>
      <c r="C7849" s="35">
        <f t="shared" si="610"/>
        <v>24</v>
      </c>
      <c r="D7849" s="35">
        <f t="shared" si="613"/>
        <v>327</v>
      </c>
      <c r="E7849" s="35">
        <f t="shared" si="614"/>
        <v>5</v>
      </c>
      <c r="F7849" s="35" t="str">
        <f t="shared" si="611"/>
        <v>Thursday</v>
      </c>
      <c r="G7849" s="35">
        <f t="shared" si="612"/>
        <v>11</v>
      </c>
      <c r="H7849" s="34">
        <f>CONVERT(INDEX(Htg_StPt_Sch_EZ!$C$4:$I$27,MATCH(Schedules_8760!$C7849,Htg_StPt_Sch_EZ!$B$4:$B$27,0),MATCH(Schedules_8760!$F7849,Htg_StPt_Sch_EZ!$C$3:$I$3,0)),"F","C")</f>
        <v>20.555555555555554</v>
      </c>
      <c r="I7849" s="34">
        <f>CONVERT(INDEX(Htg_StPt_Sch_EZ!$C$31:$I$54,MATCH(Schedules_8760!$C7849,Htg_StPt_Sch_EZ!$B$31:$B$54,0),MATCH(Schedules_8760!$F7849,Htg_StPt_Sch_EZ!$C$30:$I$30,0)),"F","C")</f>
        <v>19.444444444444443</v>
      </c>
      <c r="J7849" s="34">
        <f>CONVERT(INDEX(Clg_StPt_Sch_EZ!$C$4:$I$27,MATCH(Schedules_8760!$C7849,Clg_StPt_Sch_EZ!$B$4:$B$27,0),MATCH(Schedules_8760!$F7849,Clg_StPt_Sch_EZ!$C$3:$I$3,0)),"F","C")</f>
        <v>25.555555555555554</v>
      </c>
      <c r="K7849" s="34">
        <f>CONVERT(INDEX(Clg_StPt_Sch_EZ!$C$31:$I$54,MATCH(Schedules_8760!$C7849,Clg_StPt_Sch_EZ!$B$31:$B$54,0),MATCH(Schedules_8760!$F7849,Clg_StPt_Sch_EZ!$C$30:$I$30,0)),"F","C")</f>
        <v>28.333333333333332</v>
      </c>
      <c r="L7849" s="34">
        <f>CONVERT(INDEX(DHW_StPt_Sch_EZ!$C$4:$I$27,MATCH(Schedules_8760!$C7849,DHW_StPt_Sch_EZ!$B$4:$B$27,0),MATCH(Schedules_8760!$F7849,DHW_StPt_Sch_EZ!$C$3:$I$3,0)),"F","C")</f>
        <v>53.333333333333329</v>
      </c>
      <c r="M7849" s="34">
        <f>CONVERT(INDEX(DHW_StPt_Sch_EZ!$C$31:$I$54,MATCH(Schedules_8760!$C7849,DHW_StPt_Sch_EZ!$B$31:$B$54,0),MATCH(Schedules_8760!$F7849,DHW_StPt_Sch_EZ!$C$30:$I$30,0)),"F","C")</f>
        <v>53.333333333333329</v>
      </c>
      <c r="N7849" s="12"/>
      <c r="O7849" s="12"/>
      <c r="P7849" s="12"/>
    </row>
    <row r="7850" spans="1:16" x14ac:dyDescent="0.25">
      <c r="A7850" s="35">
        <v>7849</v>
      </c>
      <c r="B7850" s="89">
        <v>328</v>
      </c>
      <c r="C7850" s="35">
        <f t="shared" si="610"/>
        <v>1</v>
      </c>
      <c r="D7850" s="35">
        <f t="shared" si="613"/>
        <v>328</v>
      </c>
      <c r="E7850" s="35">
        <f t="shared" si="614"/>
        <v>6</v>
      </c>
      <c r="F7850" s="35" t="str">
        <f t="shared" si="611"/>
        <v>Friday</v>
      </c>
      <c r="G7850" s="35">
        <f t="shared" si="612"/>
        <v>11</v>
      </c>
      <c r="H7850" s="34">
        <f>CONVERT(INDEX(Htg_StPt_Sch_EZ!$C$4:$I$27,MATCH(Schedules_8760!$C7850,Htg_StPt_Sch_EZ!$B$4:$B$27,0),MATCH(Schedules_8760!$F7850,Htg_StPt_Sch_EZ!$C$3:$I$3,0)),"F","C")</f>
        <v>20.555555555555554</v>
      </c>
      <c r="I7850" s="34">
        <f>CONVERT(INDEX(Htg_StPt_Sch_EZ!$C$31:$I$54,MATCH(Schedules_8760!$C7850,Htg_StPt_Sch_EZ!$B$31:$B$54,0),MATCH(Schedules_8760!$F7850,Htg_StPt_Sch_EZ!$C$30:$I$30,0)),"F","C")</f>
        <v>19.444444444444443</v>
      </c>
      <c r="J7850" s="34">
        <f>CONVERT(INDEX(Clg_StPt_Sch_EZ!$C$4:$I$27,MATCH(Schedules_8760!$C7850,Clg_StPt_Sch_EZ!$B$4:$B$27,0),MATCH(Schedules_8760!$F7850,Clg_StPt_Sch_EZ!$C$3:$I$3,0)),"F","C")</f>
        <v>25.555555555555554</v>
      </c>
      <c r="K7850" s="34">
        <f>CONVERT(INDEX(Clg_StPt_Sch_EZ!$C$31:$I$54,MATCH(Schedules_8760!$C7850,Clg_StPt_Sch_EZ!$B$31:$B$54,0),MATCH(Schedules_8760!$F7850,Clg_StPt_Sch_EZ!$C$30:$I$30,0)),"F","C")</f>
        <v>28.333333333333332</v>
      </c>
      <c r="L7850" s="34">
        <f>CONVERT(INDEX(DHW_StPt_Sch_EZ!$C$4:$I$27,MATCH(Schedules_8760!$C7850,DHW_StPt_Sch_EZ!$B$4:$B$27,0),MATCH(Schedules_8760!$F7850,DHW_StPt_Sch_EZ!$C$3:$I$3,0)),"F","C")</f>
        <v>53.333333333333329</v>
      </c>
      <c r="M7850" s="34">
        <f>CONVERT(INDEX(DHW_StPt_Sch_EZ!$C$31:$I$54,MATCH(Schedules_8760!$C7850,DHW_StPt_Sch_EZ!$B$31:$B$54,0),MATCH(Schedules_8760!$F7850,DHW_StPt_Sch_EZ!$C$30:$I$30,0)),"F","C")</f>
        <v>53.333333333333329</v>
      </c>
      <c r="N7850" s="12"/>
      <c r="O7850" s="12"/>
      <c r="P7850" s="12"/>
    </row>
    <row r="7851" spans="1:16" x14ac:dyDescent="0.25">
      <c r="A7851" s="35">
        <v>7850</v>
      </c>
      <c r="B7851" s="89">
        <v>328.04166666666669</v>
      </c>
      <c r="C7851" s="35">
        <f t="shared" si="610"/>
        <v>2</v>
      </c>
      <c r="D7851" s="35">
        <f t="shared" si="613"/>
        <v>328</v>
      </c>
      <c r="E7851" s="35">
        <f t="shared" si="614"/>
        <v>6</v>
      </c>
      <c r="F7851" s="35" t="str">
        <f t="shared" si="611"/>
        <v>Friday</v>
      </c>
      <c r="G7851" s="35">
        <f t="shared" si="612"/>
        <v>11</v>
      </c>
      <c r="H7851" s="34">
        <f>CONVERT(INDEX(Htg_StPt_Sch_EZ!$C$4:$I$27,MATCH(Schedules_8760!$C7851,Htg_StPt_Sch_EZ!$B$4:$B$27,0),MATCH(Schedules_8760!$F7851,Htg_StPt_Sch_EZ!$C$3:$I$3,0)),"F","C")</f>
        <v>20.555555555555554</v>
      </c>
      <c r="I7851" s="34">
        <f>CONVERT(INDEX(Htg_StPt_Sch_EZ!$C$31:$I$54,MATCH(Schedules_8760!$C7851,Htg_StPt_Sch_EZ!$B$31:$B$54,0),MATCH(Schedules_8760!$F7851,Htg_StPt_Sch_EZ!$C$30:$I$30,0)),"F","C")</f>
        <v>19.444444444444443</v>
      </c>
      <c r="J7851" s="34">
        <f>CONVERT(INDEX(Clg_StPt_Sch_EZ!$C$4:$I$27,MATCH(Schedules_8760!$C7851,Clg_StPt_Sch_EZ!$B$4:$B$27,0),MATCH(Schedules_8760!$F7851,Clg_StPt_Sch_EZ!$C$3:$I$3,0)),"F","C")</f>
        <v>25.555555555555554</v>
      </c>
      <c r="K7851" s="34">
        <f>CONVERT(INDEX(Clg_StPt_Sch_EZ!$C$31:$I$54,MATCH(Schedules_8760!$C7851,Clg_StPt_Sch_EZ!$B$31:$B$54,0),MATCH(Schedules_8760!$F7851,Clg_StPt_Sch_EZ!$C$30:$I$30,0)),"F","C")</f>
        <v>28.333333333333332</v>
      </c>
      <c r="L7851" s="34">
        <f>CONVERT(INDEX(DHW_StPt_Sch_EZ!$C$4:$I$27,MATCH(Schedules_8760!$C7851,DHW_StPt_Sch_EZ!$B$4:$B$27,0),MATCH(Schedules_8760!$F7851,DHW_StPt_Sch_EZ!$C$3:$I$3,0)),"F","C")</f>
        <v>53.333333333333329</v>
      </c>
      <c r="M7851" s="34">
        <f>CONVERT(INDEX(DHW_StPt_Sch_EZ!$C$31:$I$54,MATCH(Schedules_8760!$C7851,DHW_StPt_Sch_EZ!$B$31:$B$54,0),MATCH(Schedules_8760!$F7851,DHW_StPt_Sch_EZ!$C$30:$I$30,0)),"F","C")</f>
        <v>53.333333333333329</v>
      </c>
      <c r="N7851" s="12"/>
      <c r="O7851" s="12"/>
      <c r="P7851" s="12"/>
    </row>
    <row r="7852" spans="1:16" x14ac:dyDescent="0.25">
      <c r="A7852" s="35">
        <v>7851</v>
      </c>
      <c r="B7852" s="89">
        <v>328.08333333333331</v>
      </c>
      <c r="C7852" s="35">
        <f t="shared" si="610"/>
        <v>3</v>
      </c>
      <c r="D7852" s="35">
        <f t="shared" si="613"/>
        <v>328</v>
      </c>
      <c r="E7852" s="35">
        <f t="shared" si="614"/>
        <v>6</v>
      </c>
      <c r="F7852" s="35" t="str">
        <f t="shared" si="611"/>
        <v>Friday</v>
      </c>
      <c r="G7852" s="35">
        <f t="shared" si="612"/>
        <v>11</v>
      </c>
      <c r="H7852" s="34">
        <f>CONVERT(INDEX(Htg_StPt_Sch_EZ!$C$4:$I$27,MATCH(Schedules_8760!$C7852,Htg_StPt_Sch_EZ!$B$4:$B$27,0),MATCH(Schedules_8760!$F7852,Htg_StPt_Sch_EZ!$C$3:$I$3,0)),"F","C")</f>
        <v>20.555555555555554</v>
      </c>
      <c r="I7852" s="34">
        <f>CONVERT(INDEX(Htg_StPt_Sch_EZ!$C$31:$I$54,MATCH(Schedules_8760!$C7852,Htg_StPt_Sch_EZ!$B$31:$B$54,0),MATCH(Schedules_8760!$F7852,Htg_StPt_Sch_EZ!$C$30:$I$30,0)),"F","C")</f>
        <v>19.444444444444443</v>
      </c>
      <c r="J7852" s="34">
        <f>CONVERT(INDEX(Clg_StPt_Sch_EZ!$C$4:$I$27,MATCH(Schedules_8760!$C7852,Clg_StPt_Sch_EZ!$B$4:$B$27,0),MATCH(Schedules_8760!$F7852,Clg_StPt_Sch_EZ!$C$3:$I$3,0)),"F","C")</f>
        <v>25.555555555555554</v>
      </c>
      <c r="K7852" s="34">
        <f>CONVERT(INDEX(Clg_StPt_Sch_EZ!$C$31:$I$54,MATCH(Schedules_8760!$C7852,Clg_StPt_Sch_EZ!$B$31:$B$54,0),MATCH(Schedules_8760!$F7852,Clg_StPt_Sch_EZ!$C$30:$I$30,0)),"F","C")</f>
        <v>28.333333333333332</v>
      </c>
      <c r="L7852" s="34">
        <f>CONVERT(INDEX(DHW_StPt_Sch_EZ!$C$4:$I$27,MATCH(Schedules_8760!$C7852,DHW_StPt_Sch_EZ!$B$4:$B$27,0),MATCH(Schedules_8760!$F7852,DHW_StPt_Sch_EZ!$C$3:$I$3,0)),"F","C")</f>
        <v>53.333333333333329</v>
      </c>
      <c r="M7852" s="34">
        <f>CONVERT(INDEX(DHW_StPt_Sch_EZ!$C$31:$I$54,MATCH(Schedules_8760!$C7852,DHW_StPt_Sch_EZ!$B$31:$B$54,0),MATCH(Schedules_8760!$F7852,DHW_StPt_Sch_EZ!$C$30:$I$30,0)),"F","C")</f>
        <v>53.333333333333329</v>
      </c>
      <c r="N7852" s="12"/>
      <c r="O7852" s="12"/>
      <c r="P7852" s="12"/>
    </row>
    <row r="7853" spans="1:16" x14ac:dyDescent="0.25">
      <c r="A7853" s="35">
        <v>7852</v>
      </c>
      <c r="B7853" s="89">
        <v>328.125</v>
      </c>
      <c r="C7853" s="35">
        <f t="shared" si="610"/>
        <v>4</v>
      </c>
      <c r="D7853" s="35">
        <f t="shared" si="613"/>
        <v>328</v>
      </c>
      <c r="E7853" s="35">
        <f t="shared" si="614"/>
        <v>6</v>
      </c>
      <c r="F7853" s="35" t="str">
        <f t="shared" si="611"/>
        <v>Friday</v>
      </c>
      <c r="G7853" s="35">
        <f t="shared" si="612"/>
        <v>11</v>
      </c>
      <c r="H7853" s="34">
        <f>CONVERT(INDEX(Htg_StPt_Sch_EZ!$C$4:$I$27,MATCH(Schedules_8760!$C7853,Htg_StPt_Sch_EZ!$B$4:$B$27,0),MATCH(Schedules_8760!$F7853,Htg_StPt_Sch_EZ!$C$3:$I$3,0)),"F","C")</f>
        <v>20.555555555555554</v>
      </c>
      <c r="I7853" s="34">
        <f>CONVERT(INDEX(Htg_StPt_Sch_EZ!$C$31:$I$54,MATCH(Schedules_8760!$C7853,Htg_StPt_Sch_EZ!$B$31:$B$54,0),MATCH(Schedules_8760!$F7853,Htg_StPt_Sch_EZ!$C$30:$I$30,0)),"F","C")</f>
        <v>19.444444444444443</v>
      </c>
      <c r="J7853" s="34">
        <f>CONVERT(INDEX(Clg_StPt_Sch_EZ!$C$4:$I$27,MATCH(Schedules_8760!$C7853,Clg_StPt_Sch_EZ!$B$4:$B$27,0),MATCH(Schedules_8760!$F7853,Clg_StPt_Sch_EZ!$C$3:$I$3,0)),"F","C")</f>
        <v>25.555555555555554</v>
      </c>
      <c r="K7853" s="34">
        <f>CONVERT(INDEX(Clg_StPt_Sch_EZ!$C$31:$I$54,MATCH(Schedules_8760!$C7853,Clg_StPt_Sch_EZ!$B$31:$B$54,0),MATCH(Schedules_8760!$F7853,Clg_StPt_Sch_EZ!$C$30:$I$30,0)),"F","C")</f>
        <v>28.333333333333332</v>
      </c>
      <c r="L7853" s="34">
        <f>CONVERT(INDEX(DHW_StPt_Sch_EZ!$C$4:$I$27,MATCH(Schedules_8760!$C7853,DHW_StPt_Sch_EZ!$B$4:$B$27,0),MATCH(Schedules_8760!$F7853,DHW_StPt_Sch_EZ!$C$3:$I$3,0)),"F","C")</f>
        <v>53.333333333333329</v>
      </c>
      <c r="M7853" s="34">
        <f>CONVERT(INDEX(DHW_StPt_Sch_EZ!$C$31:$I$54,MATCH(Schedules_8760!$C7853,DHW_StPt_Sch_EZ!$B$31:$B$54,0),MATCH(Schedules_8760!$F7853,DHW_StPt_Sch_EZ!$C$30:$I$30,0)),"F","C")</f>
        <v>53.333333333333329</v>
      </c>
      <c r="N7853" s="12"/>
      <c r="O7853" s="12"/>
      <c r="P7853" s="12"/>
    </row>
    <row r="7854" spans="1:16" x14ac:dyDescent="0.25">
      <c r="A7854" s="35">
        <v>7853</v>
      </c>
      <c r="B7854" s="89">
        <v>328.16666666666669</v>
      </c>
      <c r="C7854" s="35">
        <f t="shared" si="610"/>
        <v>5</v>
      </c>
      <c r="D7854" s="35">
        <f t="shared" si="613"/>
        <v>328</v>
      </c>
      <c r="E7854" s="35">
        <f t="shared" si="614"/>
        <v>6</v>
      </c>
      <c r="F7854" s="35" t="str">
        <f t="shared" si="611"/>
        <v>Friday</v>
      </c>
      <c r="G7854" s="35">
        <f t="shared" si="612"/>
        <v>11</v>
      </c>
      <c r="H7854" s="34">
        <f>CONVERT(INDEX(Htg_StPt_Sch_EZ!$C$4:$I$27,MATCH(Schedules_8760!$C7854,Htg_StPt_Sch_EZ!$B$4:$B$27,0),MATCH(Schedules_8760!$F7854,Htg_StPt_Sch_EZ!$C$3:$I$3,0)),"F","C")</f>
        <v>20.555555555555554</v>
      </c>
      <c r="I7854" s="34">
        <f>CONVERT(INDEX(Htg_StPt_Sch_EZ!$C$31:$I$54,MATCH(Schedules_8760!$C7854,Htg_StPt_Sch_EZ!$B$31:$B$54,0),MATCH(Schedules_8760!$F7854,Htg_StPt_Sch_EZ!$C$30:$I$30,0)),"F","C")</f>
        <v>19.444444444444443</v>
      </c>
      <c r="J7854" s="34">
        <f>CONVERT(INDEX(Clg_StPt_Sch_EZ!$C$4:$I$27,MATCH(Schedules_8760!$C7854,Clg_StPt_Sch_EZ!$B$4:$B$27,0),MATCH(Schedules_8760!$F7854,Clg_StPt_Sch_EZ!$C$3:$I$3,0)),"F","C")</f>
        <v>25.555555555555554</v>
      </c>
      <c r="K7854" s="34">
        <f>CONVERT(INDEX(Clg_StPt_Sch_EZ!$C$31:$I$54,MATCH(Schedules_8760!$C7854,Clg_StPt_Sch_EZ!$B$31:$B$54,0),MATCH(Schedules_8760!$F7854,Clg_StPt_Sch_EZ!$C$30:$I$30,0)),"F","C")</f>
        <v>28.333333333333332</v>
      </c>
      <c r="L7854" s="34">
        <f>CONVERT(INDEX(DHW_StPt_Sch_EZ!$C$4:$I$27,MATCH(Schedules_8760!$C7854,DHW_StPt_Sch_EZ!$B$4:$B$27,0),MATCH(Schedules_8760!$F7854,DHW_StPt_Sch_EZ!$C$3:$I$3,0)),"F","C")</f>
        <v>53.333333333333329</v>
      </c>
      <c r="M7854" s="34">
        <f>CONVERT(INDEX(DHW_StPt_Sch_EZ!$C$31:$I$54,MATCH(Schedules_8760!$C7854,DHW_StPt_Sch_EZ!$B$31:$B$54,0),MATCH(Schedules_8760!$F7854,DHW_StPt_Sch_EZ!$C$30:$I$30,0)),"F","C")</f>
        <v>53.333333333333329</v>
      </c>
      <c r="N7854" s="12"/>
      <c r="O7854" s="12"/>
      <c r="P7854" s="12"/>
    </row>
    <row r="7855" spans="1:16" x14ac:dyDescent="0.25">
      <c r="A7855" s="35">
        <v>7854</v>
      </c>
      <c r="B7855" s="89">
        <v>328.20833333333331</v>
      </c>
      <c r="C7855" s="35">
        <f t="shared" si="610"/>
        <v>6</v>
      </c>
      <c r="D7855" s="35">
        <f t="shared" si="613"/>
        <v>328</v>
      </c>
      <c r="E7855" s="35">
        <f t="shared" si="614"/>
        <v>6</v>
      </c>
      <c r="F7855" s="35" t="str">
        <f t="shared" si="611"/>
        <v>Friday</v>
      </c>
      <c r="G7855" s="35">
        <f t="shared" si="612"/>
        <v>11</v>
      </c>
      <c r="H7855" s="34">
        <f>CONVERT(INDEX(Htg_StPt_Sch_EZ!$C$4:$I$27,MATCH(Schedules_8760!$C7855,Htg_StPt_Sch_EZ!$B$4:$B$27,0),MATCH(Schedules_8760!$F7855,Htg_StPt_Sch_EZ!$C$3:$I$3,0)),"F","C")</f>
        <v>20.555555555555554</v>
      </c>
      <c r="I7855" s="34">
        <f>CONVERT(INDEX(Htg_StPt_Sch_EZ!$C$31:$I$54,MATCH(Schedules_8760!$C7855,Htg_StPt_Sch_EZ!$B$31:$B$54,0),MATCH(Schedules_8760!$F7855,Htg_StPt_Sch_EZ!$C$30:$I$30,0)),"F","C")</f>
        <v>19.444444444444443</v>
      </c>
      <c r="J7855" s="34">
        <f>CONVERT(INDEX(Clg_StPt_Sch_EZ!$C$4:$I$27,MATCH(Schedules_8760!$C7855,Clg_StPt_Sch_EZ!$B$4:$B$27,0),MATCH(Schedules_8760!$F7855,Clg_StPt_Sch_EZ!$C$3:$I$3,0)),"F","C")</f>
        <v>25.555555555555554</v>
      </c>
      <c r="K7855" s="34">
        <f>CONVERT(INDEX(Clg_StPt_Sch_EZ!$C$31:$I$54,MATCH(Schedules_8760!$C7855,Clg_StPt_Sch_EZ!$B$31:$B$54,0),MATCH(Schedules_8760!$F7855,Clg_StPt_Sch_EZ!$C$30:$I$30,0)),"F","C")</f>
        <v>28.333333333333332</v>
      </c>
      <c r="L7855" s="34">
        <f>CONVERT(INDEX(DHW_StPt_Sch_EZ!$C$4:$I$27,MATCH(Schedules_8760!$C7855,DHW_StPt_Sch_EZ!$B$4:$B$27,0),MATCH(Schedules_8760!$F7855,DHW_StPt_Sch_EZ!$C$3:$I$3,0)),"F","C")</f>
        <v>53.333333333333329</v>
      </c>
      <c r="M7855" s="34">
        <f>CONVERT(INDEX(DHW_StPt_Sch_EZ!$C$31:$I$54,MATCH(Schedules_8760!$C7855,DHW_StPt_Sch_EZ!$B$31:$B$54,0),MATCH(Schedules_8760!$F7855,DHW_StPt_Sch_EZ!$C$30:$I$30,0)),"F","C")</f>
        <v>53.333333333333329</v>
      </c>
      <c r="N7855" s="12"/>
      <c r="O7855" s="12"/>
      <c r="P7855" s="12"/>
    </row>
    <row r="7856" spans="1:16" x14ac:dyDescent="0.25">
      <c r="A7856" s="35">
        <v>7855</v>
      </c>
      <c r="B7856" s="89">
        <v>328.25</v>
      </c>
      <c r="C7856" s="35">
        <f t="shared" si="610"/>
        <v>7</v>
      </c>
      <c r="D7856" s="35">
        <f t="shared" si="613"/>
        <v>328</v>
      </c>
      <c r="E7856" s="35">
        <f t="shared" si="614"/>
        <v>6</v>
      </c>
      <c r="F7856" s="35" t="str">
        <f t="shared" si="611"/>
        <v>Friday</v>
      </c>
      <c r="G7856" s="35">
        <f t="shared" si="612"/>
        <v>11</v>
      </c>
      <c r="H7856" s="34">
        <f>CONVERT(INDEX(Htg_StPt_Sch_EZ!$C$4:$I$27,MATCH(Schedules_8760!$C7856,Htg_StPt_Sch_EZ!$B$4:$B$27,0),MATCH(Schedules_8760!$F7856,Htg_StPt_Sch_EZ!$C$3:$I$3,0)),"F","C")</f>
        <v>20.555555555555554</v>
      </c>
      <c r="I7856" s="34">
        <f>CONVERT(INDEX(Htg_StPt_Sch_EZ!$C$31:$I$54,MATCH(Schedules_8760!$C7856,Htg_StPt_Sch_EZ!$B$31:$B$54,0),MATCH(Schedules_8760!$F7856,Htg_StPt_Sch_EZ!$C$30:$I$30,0)),"F","C")</f>
        <v>19.444444444444443</v>
      </c>
      <c r="J7856" s="34">
        <f>CONVERT(INDEX(Clg_StPt_Sch_EZ!$C$4:$I$27,MATCH(Schedules_8760!$C7856,Clg_StPt_Sch_EZ!$B$4:$B$27,0),MATCH(Schedules_8760!$F7856,Clg_StPt_Sch_EZ!$C$3:$I$3,0)),"F","C")</f>
        <v>25.555555555555554</v>
      </c>
      <c r="K7856" s="34">
        <f>CONVERT(INDEX(Clg_StPt_Sch_EZ!$C$31:$I$54,MATCH(Schedules_8760!$C7856,Clg_StPt_Sch_EZ!$B$31:$B$54,0),MATCH(Schedules_8760!$F7856,Clg_StPt_Sch_EZ!$C$30:$I$30,0)),"F","C")</f>
        <v>28.333333333333332</v>
      </c>
      <c r="L7856" s="34">
        <f>CONVERT(INDEX(DHW_StPt_Sch_EZ!$C$4:$I$27,MATCH(Schedules_8760!$C7856,DHW_StPt_Sch_EZ!$B$4:$B$27,0),MATCH(Schedules_8760!$F7856,DHW_StPt_Sch_EZ!$C$3:$I$3,0)),"F","C")</f>
        <v>53.333333333333329</v>
      </c>
      <c r="M7856" s="34">
        <f>CONVERT(INDEX(DHW_StPt_Sch_EZ!$C$31:$I$54,MATCH(Schedules_8760!$C7856,DHW_StPt_Sch_EZ!$B$31:$B$54,0),MATCH(Schedules_8760!$F7856,DHW_StPt_Sch_EZ!$C$30:$I$30,0)),"F","C")</f>
        <v>53.333333333333329</v>
      </c>
      <c r="N7856" s="12"/>
      <c r="O7856" s="12"/>
      <c r="P7856" s="12"/>
    </row>
    <row r="7857" spans="1:16" x14ac:dyDescent="0.25">
      <c r="A7857" s="35">
        <v>7856</v>
      </c>
      <c r="B7857" s="89">
        <v>328.29166666666669</v>
      </c>
      <c r="C7857" s="35">
        <f t="shared" si="610"/>
        <v>8</v>
      </c>
      <c r="D7857" s="35">
        <f t="shared" si="613"/>
        <v>328</v>
      </c>
      <c r="E7857" s="35">
        <f t="shared" si="614"/>
        <v>6</v>
      </c>
      <c r="F7857" s="35" t="str">
        <f t="shared" si="611"/>
        <v>Friday</v>
      </c>
      <c r="G7857" s="35">
        <f t="shared" si="612"/>
        <v>11</v>
      </c>
      <c r="H7857" s="34">
        <f>CONVERT(INDEX(Htg_StPt_Sch_EZ!$C$4:$I$27,MATCH(Schedules_8760!$C7857,Htg_StPt_Sch_EZ!$B$4:$B$27,0),MATCH(Schedules_8760!$F7857,Htg_StPt_Sch_EZ!$C$3:$I$3,0)),"F","C")</f>
        <v>20.555555555555554</v>
      </c>
      <c r="I7857" s="34">
        <f>CONVERT(INDEX(Htg_StPt_Sch_EZ!$C$31:$I$54,MATCH(Schedules_8760!$C7857,Htg_StPt_Sch_EZ!$B$31:$B$54,0),MATCH(Schedules_8760!$F7857,Htg_StPt_Sch_EZ!$C$30:$I$30,0)),"F","C")</f>
        <v>19.444444444444443</v>
      </c>
      <c r="J7857" s="34">
        <f>CONVERT(INDEX(Clg_StPt_Sch_EZ!$C$4:$I$27,MATCH(Schedules_8760!$C7857,Clg_StPt_Sch_EZ!$B$4:$B$27,0),MATCH(Schedules_8760!$F7857,Clg_StPt_Sch_EZ!$C$3:$I$3,0)),"F","C")</f>
        <v>25.555555555555554</v>
      </c>
      <c r="K7857" s="34">
        <f>CONVERT(INDEX(Clg_StPt_Sch_EZ!$C$31:$I$54,MATCH(Schedules_8760!$C7857,Clg_StPt_Sch_EZ!$B$31:$B$54,0),MATCH(Schedules_8760!$F7857,Clg_StPt_Sch_EZ!$C$30:$I$30,0)),"F","C")</f>
        <v>25</v>
      </c>
      <c r="L7857" s="34">
        <f>CONVERT(INDEX(DHW_StPt_Sch_EZ!$C$4:$I$27,MATCH(Schedules_8760!$C7857,DHW_StPt_Sch_EZ!$B$4:$B$27,0),MATCH(Schedules_8760!$F7857,DHW_StPt_Sch_EZ!$C$3:$I$3,0)),"F","C")</f>
        <v>53.333333333333329</v>
      </c>
      <c r="M7857" s="34">
        <f>CONVERT(INDEX(DHW_StPt_Sch_EZ!$C$31:$I$54,MATCH(Schedules_8760!$C7857,DHW_StPt_Sch_EZ!$B$31:$B$54,0),MATCH(Schedules_8760!$F7857,DHW_StPt_Sch_EZ!$C$30:$I$30,0)),"F","C")</f>
        <v>53.333333333333329</v>
      </c>
      <c r="N7857" s="12"/>
      <c r="O7857" s="12"/>
      <c r="P7857" s="12"/>
    </row>
    <row r="7858" spans="1:16" x14ac:dyDescent="0.25">
      <c r="A7858" s="35">
        <v>7857</v>
      </c>
      <c r="B7858" s="89">
        <v>328.33333333333331</v>
      </c>
      <c r="C7858" s="35">
        <f t="shared" si="610"/>
        <v>9</v>
      </c>
      <c r="D7858" s="35">
        <f t="shared" si="613"/>
        <v>328</v>
      </c>
      <c r="E7858" s="35">
        <f t="shared" si="614"/>
        <v>6</v>
      </c>
      <c r="F7858" s="35" t="str">
        <f t="shared" si="611"/>
        <v>Friday</v>
      </c>
      <c r="G7858" s="35">
        <f t="shared" si="612"/>
        <v>11</v>
      </c>
      <c r="H7858" s="34">
        <f>CONVERT(INDEX(Htg_StPt_Sch_EZ!$C$4:$I$27,MATCH(Schedules_8760!$C7858,Htg_StPt_Sch_EZ!$B$4:$B$27,0),MATCH(Schedules_8760!$F7858,Htg_StPt_Sch_EZ!$C$3:$I$3,0)),"F","C")</f>
        <v>20.555555555555554</v>
      </c>
      <c r="I7858" s="34">
        <f>CONVERT(INDEX(Htg_StPt_Sch_EZ!$C$31:$I$54,MATCH(Schedules_8760!$C7858,Htg_StPt_Sch_EZ!$B$31:$B$54,0),MATCH(Schedules_8760!$F7858,Htg_StPt_Sch_EZ!$C$30:$I$30,0)),"F","C")</f>
        <v>19.444444444444443</v>
      </c>
      <c r="J7858" s="34">
        <f>CONVERT(INDEX(Clg_StPt_Sch_EZ!$C$4:$I$27,MATCH(Schedules_8760!$C7858,Clg_StPt_Sch_EZ!$B$4:$B$27,0),MATCH(Schedules_8760!$F7858,Clg_StPt_Sch_EZ!$C$3:$I$3,0)),"F","C")</f>
        <v>25.555555555555554</v>
      </c>
      <c r="K7858" s="34">
        <f>CONVERT(INDEX(Clg_StPt_Sch_EZ!$C$31:$I$54,MATCH(Schedules_8760!$C7858,Clg_StPt_Sch_EZ!$B$31:$B$54,0),MATCH(Schedules_8760!$F7858,Clg_StPt_Sch_EZ!$C$30:$I$30,0)),"F","C")</f>
        <v>25</v>
      </c>
      <c r="L7858" s="34">
        <f>CONVERT(INDEX(DHW_StPt_Sch_EZ!$C$4:$I$27,MATCH(Schedules_8760!$C7858,DHW_StPt_Sch_EZ!$B$4:$B$27,0),MATCH(Schedules_8760!$F7858,DHW_StPt_Sch_EZ!$C$3:$I$3,0)),"F","C")</f>
        <v>53.333333333333329</v>
      </c>
      <c r="M7858" s="34">
        <f>CONVERT(INDEX(DHW_StPt_Sch_EZ!$C$31:$I$54,MATCH(Schedules_8760!$C7858,DHW_StPt_Sch_EZ!$B$31:$B$54,0),MATCH(Schedules_8760!$F7858,DHW_StPt_Sch_EZ!$C$30:$I$30,0)),"F","C")</f>
        <v>53.333333333333329</v>
      </c>
      <c r="N7858" s="12"/>
      <c r="O7858" s="12"/>
      <c r="P7858" s="12"/>
    </row>
    <row r="7859" spans="1:16" x14ac:dyDescent="0.25">
      <c r="A7859" s="35">
        <v>7858</v>
      </c>
      <c r="B7859" s="89">
        <v>328.375</v>
      </c>
      <c r="C7859" s="35">
        <f t="shared" si="610"/>
        <v>10</v>
      </c>
      <c r="D7859" s="35">
        <f t="shared" si="613"/>
        <v>328</v>
      </c>
      <c r="E7859" s="35">
        <f t="shared" si="614"/>
        <v>6</v>
      </c>
      <c r="F7859" s="35" t="str">
        <f t="shared" si="611"/>
        <v>Friday</v>
      </c>
      <c r="G7859" s="35">
        <f t="shared" si="612"/>
        <v>11</v>
      </c>
      <c r="H7859" s="34">
        <f>CONVERT(INDEX(Htg_StPt_Sch_EZ!$C$4:$I$27,MATCH(Schedules_8760!$C7859,Htg_StPt_Sch_EZ!$B$4:$B$27,0),MATCH(Schedules_8760!$F7859,Htg_StPt_Sch_EZ!$C$3:$I$3,0)),"F","C")</f>
        <v>20.555555555555554</v>
      </c>
      <c r="I7859" s="34">
        <f>CONVERT(INDEX(Htg_StPt_Sch_EZ!$C$31:$I$54,MATCH(Schedules_8760!$C7859,Htg_StPt_Sch_EZ!$B$31:$B$54,0),MATCH(Schedules_8760!$F7859,Htg_StPt_Sch_EZ!$C$30:$I$30,0)),"F","C")</f>
        <v>19.444444444444443</v>
      </c>
      <c r="J7859" s="34">
        <f>CONVERT(INDEX(Clg_StPt_Sch_EZ!$C$4:$I$27,MATCH(Schedules_8760!$C7859,Clg_StPt_Sch_EZ!$B$4:$B$27,0),MATCH(Schedules_8760!$F7859,Clg_StPt_Sch_EZ!$C$3:$I$3,0)),"F","C")</f>
        <v>25.555555555555554</v>
      </c>
      <c r="K7859" s="34">
        <f>CONVERT(INDEX(Clg_StPt_Sch_EZ!$C$31:$I$54,MATCH(Schedules_8760!$C7859,Clg_StPt_Sch_EZ!$B$31:$B$54,0),MATCH(Schedules_8760!$F7859,Clg_StPt_Sch_EZ!$C$30:$I$30,0)),"F","C")</f>
        <v>25</v>
      </c>
      <c r="L7859" s="34">
        <f>CONVERT(INDEX(DHW_StPt_Sch_EZ!$C$4:$I$27,MATCH(Schedules_8760!$C7859,DHW_StPt_Sch_EZ!$B$4:$B$27,0),MATCH(Schedules_8760!$F7859,DHW_StPt_Sch_EZ!$C$3:$I$3,0)),"F","C")</f>
        <v>53.333333333333329</v>
      </c>
      <c r="M7859" s="34">
        <f>CONVERT(INDEX(DHW_StPt_Sch_EZ!$C$31:$I$54,MATCH(Schedules_8760!$C7859,DHW_StPt_Sch_EZ!$B$31:$B$54,0),MATCH(Schedules_8760!$F7859,DHW_StPt_Sch_EZ!$C$30:$I$30,0)),"F","C")</f>
        <v>53.333333333333329</v>
      </c>
      <c r="N7859" s="12"/>
      <c r="O7859" s="12"/>
      <c r="P7859" s="12"/>
    </row>
    <row r="7860" spans="1:16" x14ac:dyDescent="0.25">
      <c r="A7860" s="35">
        <v>7859</v>
      </c>
      <c r="B7860" s="89">
        <v>328.41666666666669</v>
      </c>
      <c r="C7860" s="35">
        <f t="shared" si="610"/>
        <v>11</v>
      </c>
      <c r="D7860" s="35">
        <f t="shared" si="613"/>
        <v>328</v>
      </c>
      <c r="E7860" s="35">
        <f t="shared" si="614"/>
        <v>6</v>
      </c>
      <c r="F7860" s="35" t="str">
        <f t="shared" si="611"/>
        <v>Friday</v>
      </c>
      <c r="G7860" s="35">
        <f t="shared" si="612"/>
        <v>11</v>
      </c>
      <c r="H7860" s="34">
        <f>CONVERT(INDEX(Htg_StPt_Sch_EZ!$C$4:$I$27,MATCH(Schedules_8760!$C7860,Htg_StPt_Sch_EZ!$B$4:$B$27,0),MATCH(Schedules_8760!$F7860,Htg_StPt_Sch_EZ!$C$3:$I$3,0)),"F","C")</f>
        <v>20.555555555555554</v>
      </c>
      <c r="I7860" s="34">
        <f>CONVERT(INDEX(Htg_StPt_Sch_EZ!$C$31:$I$54,MATCH(Schedules_8760!$C7860,Htg_StPt_Sch_EZ!$B$31:$B$54,0),MATCH(Schedules_8760!$F7860,Htg_StPt_Sch_EZ!$C$30:$I$30,0)),"F","C")</f>
        <v>19.444444444444443</v>
      </c>
      <c r="J7860" s="34">
        <f>CONVERT(INDEX(Clg_StPt_Sch_EZ!$C$4:$I$27,MATCH(Schedules_8760!$C7860,Clg_StPt_Sch_EZ!$B$4:$B$27,0),MATCH(Schedules_8760!$F7860,Clg_StPt_Sch_EZ!$C$3:$I$3,0)),"F","C")</f>
        <v>25.555555555555554</v>
      </c>
      <c r="K7860" s="34">
        <f>CONVERT(INDEX(Clg_StPt_Sch_EZ!$C$31:$I$54,MATCH(Schedules_8760!$C7860,Clg_StPt_Sch_EZ!$B$31:$B$54,0),MATCH(Schedules_8760!$F7860,Clg_StPt_Sch_EZ!$C$30:$I$30,0)),"F","C")</f>
        <v>25</v>
      </c>
      <c r="L7860" s="34">
        <f>CONVERT(INDEX(DHW_StPt_Sch_EZ!$C$4:$I$27,MATCH(Schedules_8760!$C7860,DHW_StPt_Sch_EZ!$B$4:$B$27,0),MATCH(Schedules_8760!$F7860,DHW_StPt_Sch_EZ!$C$3:$I$3,0)),"F","C")</f>
        <v>53.333333333333329</v>
      </c>
      <c r="M7860" s="34">
        <f>CONVERT(INDEX(DHW_StPt_Sch_EZ!$C$31:$I$54,MATCH(Schedules_8760!$C7860,DHW_StPt_Sch_EZ!$B$31:$B$54,0),MATCH(Schedules_8760!$F7860,DHW_StPt_Sch_EZ!$C$30:$I$30,0)),"F","C")</f>
        <v>53.333333333333329</v>
      </c>
      <c r="N7860" s="12"/>
      <c r="O7860" s="12"/>
      <c r="P7860" s="12"/>
    </row>
    <row r="7861" spans="1:16" x14ac:dyDescent="0.25">
      <c r="A7861" s="35">
        <v>7860</v>
      </c>
      <c r="B7861" s="89">
        <v>328.45833333333331</v>
      </c>
      <c r="C7861" s="35">
        <f t="shared" si="610"/>
        <v>12</v>
      </c>
      <c r="D7861" s="35">
        <f t="shared" si="613"/>
        <v>328</v>
      </c>
      <c r="E7861" s="35">
        <f t="shared" si="614"/>
        <v>6</v>
      </c>
      <c r="F7861" s="35" t="str">
        <f t="shared" si="611"/>
        <v>Friday</v>
      </c>
      <c r="G7861" s="35">
        <f t="shared" si="612"/>
        <v>11</v>
      </c>
      <c r="H7861" s="34">
        <f>CONVERT(INDEX(Htg_StPt_Sch_EZ!$C$4:$I$27,MATCH(Schedules_8760!$C7861,Htg_StPt_Sch_EZ!$B$4:$B$27,0),MATCH(Schedules_8760!$F7861,Htg_StPt_Sch_EZ!$C$3:$I$3,0)),"F","C")</f>
        <v>20.555555555555554</v>
      </c>
      <c r="I7861" s="34">
        <f>CONVERT(INDEX(Htg_StPt_Sch_EZ!$C$31:$I$54,MATCH(Schedules_8760!$C7861,Htg_StPt_Sch_EZ!$B$31:$B$54,0),MATCH(Schedules_8760!$F7861,Htg_StPt_Sch_EZ!$C$30:$I$30,0)),"F","C")</f>
        <v>19.444444444444443</v>
      </c>
      <c r="J7861" s="34">
        <f>CONVERT(INDEX(Clg_StPt_Sch_EZ!$C$4:$I$27,MATCH(Schedules_8760!$C7861,Clg_StPt_Sch_EZ!$B$4:$B$27,0),MATCH(Schedules_8760!$F7861,Clg_StPt_Sch_EZ!$C$3:$I$3,0)),"F","C")</f>
        <v>25.555555555555554</v>
      </c>
      <c r="K7861" s="34">
        <f>CONVERT(INDEX(Clg_StPt_Sch_EZ!$C$31:$I$54,MATCH(Schedules_8760!$C7861,Clg_StPt_Sch_EZ!$B$31:$B$54,0),MATCH(Schedules_8760!$F7861,Clg_StPt_Sch_EZ!$C$30:$I$30,0)),"F","C")</f>
        <v>25</v>
      </c>
      <c r="L7861" s="34">
        <f>CONVERT(INDEX(DHW_StPt_Sch_EZ!$C$4:$I$27,MATCH(Schedules_8760!$C7861,DHW_StPt_Sch_EZ!$B$4:$B$27,0),MATCH(Schedules_8760!$F7861,DHW_StPt_Sch_EZ!$C$3:$I$3,0)),"F","C")</f>
        <v>53.333333333333329</v>
      </c>
      <c r="M7861" s="34">
        <f>CONVERT(INDEX(DHW_StPt_Sch_EZ!$C$31:$I$54,MATCH(Schedules_8760!$C7861,DHW_StPt_Sch_EZ!$B$31:$B$54,0),MATCH(Schedules_8760!$F7861,DHW_StPt_Sch_EZ!$C$30:$I$30,0)),"F","C")</f>
        <v>53.333333333333329</v>
      </c>
      <c r="N7861" s="12"/>
      <c r="O7861" s="12"/>
      <c r="P7861" s="12"/>
    </row>
    <row r="7862" spans="1:16" x14ac:dyDescent="0.25">
      <c r="A7862" s="35">
        <v>7861</v>
      </c>
      <c r="B7862" s="89">
        <v>328.5</v>
      </c>
      <c r="C7862" s="35">
        <f t="shared" si="610"/>
        <v>13</v>
      </c>
      <c r="D7862" s="35">
        <f t="shared" si="613"/>
        <v>328</v>
      </c>
      <c r="E7862" s="35">
        <f t="shared" si="614"/>
        <v>6</v>
      </c>
      <c r="F7862" s="35" t="str">
        <f t="shared" si="611"/>
        <v>Friday</v>
      </c>
      <c r="G7862" s="35">
        <f t="shared" si="612"/>
        <v>11</v>
      </c>
      <c r="H7862" s="34">
        <f>CONVERT(INDEX(Htg_StPt_Sch_EZ!$C$4:$I$27,MATCH(Schedules_8760!$C7862,Htg_StPt_Sch_EZ!$B$4:$B$27,0),MATCH(Schedules_8760!$F7862,Htg_StPt_Sch_EZ!$C$3:$I$3,0)),"F","C")</f>
        <v>20.555555555555554</v>
      </c>
      <c r="I7862" s="34">
        <f>CONVERT(INDEX(Htg_StPt_Sch_EZ!$C$31:$I$54,MATCH(Schedules_8760!$C7862,Htg_StPt_Sch_EZ!$B$31:$B$54,0),MATCH(Schedules_8760!$F7862,Htg_StPt_Sch_EZ!$C$30:$I$30,0)),"F","C")</f>
        <v>19.444444444444443</v>
      </c>
      <c r="J7862" s="34">
        <f>CONVERT(INDEX(Clg_StPt_Sch_EZ!$C$4:$I$27,MATCH(Schedules_8760!$C7862,Clg_StPt_Sch_EZ!$B$4:$B$27,0),MATCH(Schedules_8760!$F7862,Clg_StPt_Sch_EZ!$C$3:$I$3,0)),"F","C")</f>
        <v>25.555555555555554</v>
      </c>
      <c r="K7862" s="34">
        <f>CONVERT(INDEX(Clg_StPt_Sch_EZ!$C$31:$I$54,MATCH(Schedules_8760!$C7862,Clg_StPt_Sch_EZ!$B$31:$B$54,0),MATCH(Schedules_8760!$F7862,Clg_StPt_Sch_EZ!$C$30:$I$30,0)),"F","C")</f>
        <v>25</v>
      </c>
      <c r="L7862" s="34">
        <f>CONVERT(INDEX(DHW_StPt_Sch_EZ!$C$4:$I$27,MATCH(Schedules_8760!$C7862,DHW_StPt_Sch_EZ!$B$4:$B$27,0),MATCH(Schedules_8760!$F7862,DHW_StPt_Sch_EZ!$C$3:$I$3,0)),"F","C")</f>
        <v>53.333333333333329</v>
      </c>
      <c r="M7862" s="34">
        <f>CONVERT(INDEX(DHW_StPt_Sch_EZ!$C$31:$I$54,MATCH(Schedules_8760!$C7862,DHW_StPt_Sch_EZ!$B$31:$B$54,0),MATCH(Schedules_8760!$F7862,DHW_StPt_Sch_EZ!$C$30:$I$30,0)),"F","C")</f>
        <v>53.333333333333329</v>
      </c>
      <c r="N7862" s="12"/>
      <c r="O7862" s="12"/>
      <c r="P7862" s="12"/>
    </row>
    <row r="7863" spans="1:16" x14ac:dyDescent="0.25">
      <c r="A7863" s="35">
        <v>7862</v>
      </c>
      <c r="B7863" s="89">
        <v>328.54166666666669</v>
      </c>
      <c r="C7863" s="35">
        <f t="shared" si="610"/>
        <v>14</v>
      </c>
      <c r="D7863" s="35">
        <f t="shared" si="613"/>
        <v>328</v>
      </c>
      <c r="E7863" s="35">
        <f t="shared" si="614"/>
        <v>6</v>
      </c>
      <c r="F7863" s="35" t="str">
        <f t="shared" si="611"/>
        <v>Friday</v>
      </c>
      <c r="G7863" s="35">
        <f t="shared" si="612"/>
        <v>11</v>
      </c>
      <c r="H7863" s="34">
        <f>CONVERT(INDEX(Htg_StPt_Sch_EZ!$C$4:$I$27,MATCH(Schedules_8760!$C7863,Htg_StPt_Sch_EZ!$B$4:$B$27,0),MATCH(Schedules_8760!$F7863,Htg_StPt_Sch_EZ!$C$3:$I$3,0)),"F","C")</f>
        <v>20.555555555555554</v>
      </c>
      <c r="I7863" s="34">
        <f>CONVERT(INDEX(Htg_StPt_Sch_EZ!$C$31:$I$54,MATCH(Schedules_8760!$C7863,Htg_StPt_Sch_EZ!$B$31:$B$54,0),MATCH(Schedules_8760!$F7863,Htg_StPt_Sch_EZ!$C$30:$I$30,0)),"F","C")</f>
        <v>19.444444444444443</v>
      </c>
      <c r="J7863" s="34">
        <f>CONVERT(INDEX(Clg_StPt_Sch_EZ!$C$4:$I$27,MATCH(Schedules_8760!$C7863,Clg_StPt_Sch_EZ!$B$4:$B$27,0),MATCH(Schedules_8760!$F7863,Clg_StPt_Sch_EZ!$C$3:$I$3,0)),"F","C")</f>
        <v>25.555555555555554</v>
      </c>
      <c r="K7863" s="34">
        <f>CONVERT(INDEX(Clg_StPt_Sch_EZ!$C$31:$I$54,MATCH(Schedules_8760!$C7863,Clg_StPt_Sch_EZ!$B$31:$B$54,0),MATCH(Schedules_8760!$F7863,Clg_StPt_Sch_EZ!$C$30:$I$30,0)),"F","C")</f>
        <v>25</v>
      </c>
      <c r="L7863" s="34">
        <f>CONVERT(INDEX(DHW_StPt_Sch_EZ!$C$4:$I$27,MATCH(Schedules_8760!$C7863,DHW_StPt_Sch_EZ!$B$4:$B$27,0),MATCH(Schedules_8760!$F7863,DHW_StPt_Sch_EZ!$C$3:$I$3,0)),"F","C")</f>
        <v>53.333333333333329</v>
      </c>
      <c r="M7863" s="34">
        <f>CONVERT(INDEX(DHW_StPt_Sch_EZ!$C$31:$I$54,MATCH(Schedules_8760!$C7863,DHW_StPt_Sch_EZ!$B$31:$B$54,0),MATCH(Schedules_8760!$F7863,DHW_StPt_Sch_EZ!$C$30:$I$30,0)),"F","C")</f>
        <v>53.333333333333329</v>
      </c>
      <c r="N7863" s="12"/>
      <c r="O7863" s="12"/>
      <c r="P7863" s="12"/>
    </row>
    <row r="7864" spans="1:16" x14ac:dyDescent="0.25">
      <c r="A7864" s="35">
        <v>7863</v>
      </c>
      <c r="B7864" s="89">
        <v>328.58333333333331</v>
      </c>
      <c r="C7864" s="35">
        <f t="shared" si="610"/>
        <v>15</v>
      </c>
      <c r="D7864" s="35">
        <f t="shared" si="613"/>
        <v>328</v>
      </c>
      <c r="E7864" s="35">
        <f t="shared" si="614"/>
        <v>6</v>
      </c>
      <c r="F7864" s="35" t="str">
        <f t="shared" si="611"/>
        <v>Friday</v>
      </c>
      <c r="G7864" s="35">
        <f t="shared" si="612"/>
        <v>11</v>
      </c>
      <c r="H7864" s="34">
        <f>CONVERT(INDEX(Htg_StPt_Sch_EZ!$C$4:$I$27,MATCH(Schedules_8760!$C7864,Htg_StPt_Sch_EZ!$B$4:$B$27,0),MATCH(Schedules_8760!$F7864,Htg_StPt_Sch_EZ!$C$3:$I$3,0)),"F","C")</f>
        <v>20.555555555555554</v>
      </c>
      <c r="I7864" s="34">
        <f>CONVERT(INDEX(Htg_StPt_Sch_EZ!$C$31:$I$54,MATCH(Schedules_8760!$C7864,Htg_StPt_Sch_EZ!$B$31:$B$54,0),MATCH(Schedules_8760!$F7864,Htg_StPt_Sch_EZ!$C$30:$I$30,0)),"F","C")</f>
        <v>21.111111111111111</v>
      </c>
      <c r="J7864" s="34">
        <f>CONVERT(INDEX(Clg_StPt_Sch_EZ!$C$4:$I$27,MATCH(Schedules_8760!$C7864,Clg_StPt_Sch_EZ!$B$4:$B$27,0),MATCH(Schedules_8760!$F7864,Clg_StPt_Sch_EZ!$C$3:$I$3,0)),"F","C")</f>
        <v>25.555555555555554</v>
      </c>
      <c r="K7864" s="34">
        <f>CONVERT(INDEX(Clg_StPt_Sch_EZ!$C$31:$I$54,MATCH(Schedules_8760!$C7864,Clg_StPt_Sch_EZ!$B$31:$B$54,0),MATCH(Schedules_8760!$F7864,Clg_StPt_Sch_EZ!$C$30:$I$30,0)),"F","C")</f>
        <v>25</v>
      </c>
      <c r="L7864" s="34">
        <f>CONVERT(INDEX(DHW_StPt_Sch_EZ!$C$4:$I$27,MATCH(Schedules_8760!$C7864,DHW_StPt_Sch_EZ!$B$4:$B$27,0),MATCH(Schedules_8760!$F7864,DHW_StPt_Sch_EZ!$C$3:$I$3,0)),"F","C")</f>
        <v>53.333333333333329</v>
      </c>
      <c r="M7864" s="34">
        <f>CONVERT(INDEX(DHW_StPt_Sch_EZ!$C$31:$I$54,MATCH(Schedules_8760!$C7864,DHW_StPt_Sch_EZ!$B$31:$B$54,0),MATCH(Schedules_8760!$F7864,DHW_StPt_Sch_EZ!$C$30:$I$30,0)),"F","C")</f>
        <v>53.333333333333329</v>
      </c>
      <c r="N7864" s="12"/>
      <c r="O7864" s="12"/>
      <c r="P7864" s="12"/>
    </row>
    <row r="7865" spans="1:16" x14ac:dyDescent="0.25">
      <c r="A7865" s="35">
        <v>7864</v>
      </c>
      <c r="B7865" s="89">
        <v>328.625</v>
      </c>
      <c r="C7865" s="35">
        <f t="shared" si="610"/>
        <v>16</v>
      </c>
      <c r="D7865" s="35">
        <f t="shared" si="613"/>
        <v>328</v>
      </c>
      <c r="E7865" s="35">
        <f t="shared" si="614"/>
        <v>6</v>
      </c>
      <c r="F7865" s="35" t="str">
        <f t="shared" si="611"/>
        <v>Friday</v>
      </c>
      <c r="G7865" s="35">
        <f t="shared" si="612"/>
        <v>11</v>
      </c>
      <c r="H7865" s="34">
        <f>CONVERT(INDEX(Htg_StPt_Sch_EZ!$C$4:$I$27,MATCH(Schedules_8760!$C7865,Htg_StPt_Sch_EZ!$B$4:$B$27,0),MATCH(Schedules_8760!$F7865,Htg_StPt_Sch_EZ!$C$3:$I$3,0)),"F","C")</f>
        <v>20.555555555555554</v>
      </c>
      <c r="I7865" s="34">
        <f>CONVERT(INDEX(Htg_StPt_Sch_EZ!$C$31:$I$54,MATCH(Schedules_8760!$C7865,Htg_StPt_Sch_EZ!$B$31:$B$54,0),MATCH(Schedules_8760!$F7865,Htg_StPt_Sch_EZ!$C$30:$I$30,0)),"F","C")</f>
        <v>21.111111111111111</v>
      </c>
      <c r="J7865" s="34">
        <f>CONVERT(INDEX(Clg_StPt_Sch_EZ!$C$4:$I$27,MATCH(Schedules_8760!$C7865,Clg_StPt_Sch_EZ!$B$4:$B$27,0),MATCH(Schedules_8760!$F7865,Clg_StPt_Sch_EZ!$C$3:$I$3,0)),"F","C")</f>
        <v>25.555555555555554</v>
      </c>
      <c r="K7865" s="34">
        <f>CONVERT(INDEX(Clg_StPt_Sch_EZ!$C$31:$I$54,MATCH(Schedules_8760!$C7865,Clg_StPt_Sch_EZ!$B$31:$B$54,0),MATCH(Schedules_8760!$F7865,Clg_StPt_Sch_EZ!$C$30:$I$30,0)),"F","C")</f>
        <v>25</v>
      </c>
      <c r="L7865" s="34">
        <f>CONVERT(INDEX(DHW_StPt_Sch_EZ!$C$4:$I$27,MATCH(Schedules_8760!$C7865,DHW_StPt_Sch_EZ!$B$4:$B$27,0),MATCH(Schedules_8760!$F7865,DHW_StPt_Sch_EZ!$C$3:$I$3,0)),"F","C")</f>
        <v>53.333333333333329</v>
      </c>
      <c r="M7865" s="34">
        <f>CONVERT(INDEX(DHW_StPt_Sch_EZ!$C$31:$I$54,MATCH(Schedules_8760!$C7865,DHW_StPt_Sch_EZ!$B$31:$B$54,0),MATCH(Schedules_8760!$F7865,DHW_StPt_Sch_EZ!$C$30:$I$30,0)),"F","C")</f>
        <v>53.333333333333329</v>
      </c>
      <c r="N7865" s="12"/>
      <c r="O7865" s="12"/>
      <c r="P7865" s="12"/>
    </row>
    <row r="7866" spans="1:16" x14ac:dyDescent="0.25">
      <c r="A7866" s="35">
        <v>7865</v>
      </c>
      <c r="B7866" s="89">
        <v>328.66666666666669</v>
      </c>
      <c r="C7866" s="35">
        <f t="shared" si="610"/>
        <v>17</v>
      </c>
      <c r="D7866" s="35">
        <f t="shared" si="613"/>
        <v>328</v>
      </c>
      <c r="E7866" s="35">
        <f t="shared" si="614"/>
        <v>6</v>
      </c>
      <c r="F7866" s="35" t="str">
        <f t="shared" si="611"/>
        <v>Friday</v>
      </c>
      <c r="G7866" s="35">
        <f t="shared" si="612"/>
        <v>11</v>
      </c>
      <c r="H7866" s="34">
        <f>CONVERT(INDEX(Htg_StPt_Sch_EZ!$C$4:$I$27,MATCH(Schedules_8760!$C7866,Htg_StPt_Sch_EZ!$B$4:$B$27,0),MATCH(Schedules_8760!$F7866,Htg_StPt_Sch_EZ!$C$3:$I$3,0)),"F","C")</f>
        <v>20.555555555555554</v>
      </c>
      <c r="I7866" s="34">
        <f>CONVERT(INDEX(Htg_StPt_Sch_EZ!$C$31:$I$54,MATCH(Schedules_8760!$C7866,Htg_StPt_Sch_EZ!$B$31:$B$54,0),MATCH(Schedules_8760!$F7866,Htg_StPt_Sch_EZ!$C$30:$I$30,0)),"F","C")</f>
        <v>17.777777777777779</v>
      </c>
      <c r="J7866" s="34">
        <f>CONVERT(INDEX(Clg_StPt_Sch_EZ!$C$4:$I$27,MATCH(Schedules_8760!$C7866,Clg_StPt_Sch_EZ!$B$4:$B$27,0),MATCH(Schedules_8760!$F7866,Clg_StPt_Sch_EZ!$C$3:$I$3,0)),"F","C")</f>
        <v>25.555555555555554</v>
      </c>
      <c r="K7866" s="34">
        <f>CONVERT(INDEX(Clg_StPt_Sch_EZ!$C$31:$I$54,MATCH(Schedules_8760!$C7866,Clg_StPt_Sch_EZ!$B$31:$B$54,0),MATCH(Schedules_8760!$F7866,Clg_StPt_Sch_EZ!$C$30:$I$30,0)),"F","C")</f>
        <v>25</v>
      </c>
      <c r="L7866" s="34">
        <f>CONVERT(INDEX(DHW_StPt_Sch_EZ!$C$4:$I$27,MATCH(Schedules_8760!$C7866,DHW_StPt_Sch_EZ!$B$4:$B$27,0),MATCH(Schedules_8760!$F7866,DHW_StPt_Sch_EZ!$C$3:$I$3,0)),"F","C")</f>
        <v>53.333333333333329</v>
      </c>
      <c r="M7866" s="34">
        <f>CONVERT(INDEX(DHW_StPt_Sch_EZ!$C$31:$I$54,MATCH(Schedules_8760!$C7866,DHW_StPt_Sch_EZ!$B$31:$B$54,0),MATCH(Schedules_8760!$F7866,DHW_StPt_Sch_EZ!$C$30:$I$30,0)),"F","C")</f>
        <v>53.333333333333329</v>
      </c>
      <c r="N7866" s="12"/>
      <c r="O7866" s="12"/>
      <c r="P7866" s="12"/>
    </row>
    <row r="7867" spans="1:16" x14ac:dyDescent="0.25">
      <c r="A7867" s="35">
        <v>7866</v>
      </c>
      <c r="B7867" s="89">
        <v>328.70833333333331</v>
      </c>
      <c r="C7867" s="35">
        <f t="shared" si="610"/>
        <v>18</v>
      </c>
      <c r="D7867" s="35">
        <f t="shared" si="613"/>
        <v>328</v>
      </c>
      <c r="E7867" s="35">
        <f t="shared" si="614"/>
        <v>6</v>
      </c>
      <c r="F7867" s="35" t="str">
        <f t="shared" si="611"/>
        <v>Friday</v>
      </c>
      <c r="G7867" s="35">
        <f t="shared" si="612"/>
        <v>11</v>
      </c>
      <c r="H7867" s="34">
        <f>CONVERT(INDEX(Htg_StPt_Sch_EZ!$C$4:$I$27,MATCH(Schedules_8760!$C7867,Htg_StPt_Sch_EZ!$B$4:$B$27,0),MATCH(Schedules_8760!$F7867,Htg_StPt_Sch_EZ!$C$3:$I$3,0)),"F","C")</f>
        <v>20.555555555555554</v>
      </c>
      <c r="I7867" s="34">
        <f>CONVERT(INDEX(Htg_StPt_Sch_EZ!$C$31:$I$54,MATCH(Schedules_8760!$C7867,Htg_StPt_Sch_EZ!$B$31:$B$54,0),MATCH(Schedules_8760!$F7867,Htg_StPt_Sch_EZ!$C$30:$I$30,0)),"F","C")</f>
        <v>17.777777777777779</v>
      </c>
      <c r="J7867" s="34">
        <f>CONVERT(INDEX(Clg_StPt_Sch_EZ!$C$4:$I$27,MATCH(Schedules_8760!$C7867,Clg_StPt_Sch_EZ!$B$4:$B$27,0),MATCH(Schedules_8760!$F7867,Clg_StPt_Sch_EZ!$C$3:$I$3,0)),"F","C")</f>
        <v>25.555555555555554</v>
      </c>
      <c r="K7867" s="34">
        <f>CONVERT(INDEX(Clg_StPt_Sch_EZ!$C$31:$I$54,MATCH(Schedules_8760!$C7867,Clg_StPt_Sch_EZ!$B$31:$B$54,0),MATCH(Schedules_8760!$F7867,Clg_StPt_Sch_EZ!$C$30:$I$30,0)),"F","C")</f>
        <v>28.333333333333332</v>
      </c>
      <c r="L7867" s="34">
        <f>CONVERT(INDEX(DHW_StPt_Sch_EZ!$C$4:$I$27,MATCH(Schedules_8760!$C7867,DHW_StPt_Sch_EZ!$B$4:$B$27,0),MATCH(Schedules_8760!$F7867,DHW_StPt_Sch_EZ!$C$3:$I$3,0)),"F","C")</f>
        <v>53.333333333333329</v>
      </c>
      <c r="M7867" s="34">
        <f>CONVERT(INDEX(DHW_StPt_Sch_EZ!$C$31:$I$54,MATCH(Schedules_8760!$C7867,DHW_StPt_Sch_EZ!$B$31:$B$54,0),MATCH(Schedules_8760!$F7867,DHW_StPt_Sch_EZ!$C$30:$I$30,0)),"F","C")</f>
        <v>53.333333333333329</v>
      </c>
      <c r="N7867" s="12"/>
      <c r="O7867" s="12"/>
      <c r="P7867" s="12"/>
    </row>
    <row r="7868" spans="1:16" x14ac:dyDescent="0.25">
      <c r="A7868" s="35">
        <v>7867</v>
      </c>
      <c r="B7868" s="89">
        <v>328.75</v>
      </c>
      <c r="C7868" s="35">
        <f t="shared" si="610"/>
        <v>19</v>
      </c>
      <c r="D7868" s="35">
        <f t="shared" si="613"/>
        <v>328</v>
      </c>
      <c r="E7868" s="35">
        <f t="shared" si="614"/>
        <v>6</v>
      </c>
      <c r="F7868" s="35" t="str">
        <f t="shared" si="611"/>
        <v>Friday</v>
      </c>
      <c r="G7868" s="35">
        <f t="shared" si="612"/>
        <v>11</v>
      </c>
      <c r="H7868" s="34">
        <f>CONVERT(INDEX(Htg_StPt_Sch_EZ!$C$4:$I$27,MATCH(Schedules_8760!$C7868,Htg_StPt_Sch_EZ!$B$4:$B$27,0),MATCH(Schedules_8760!$F7868,Htg_StPt_Sch_EZ!$C$3:$I$3,0)),"F","C")</f>
        <v>20.555555555555554</v>
      </c>
      <c r="I7868" s="34">
        <f>CONVERT(INDEX(Htg_StPt_Sch_EZ!$C$31:$I$54,MATCH(Schedules_8760!$C7868,Htg_StPt_Sch_EZ!$B$31:$B$54,0),MATCH(Schedules_8760!$F7868,Htg_StPt_Sch_EZ!$C$30:$I$30,0)),"F","C")</f>
        <v>18.333333333333332</v>
      </c>
      <c r="J7868" s="34">
        <f>CONVERT(INDEX(Clg_StPt_Sch_EZ!$C$4:$I$27,MATCH(Schedules_8760!$C7868,Clg_StPt_Sch_EZ!$B$4:$B$27,0),MATCH(Schedules_8760!$F7868,Clg_StPt_Sch_EZ!$C$3:$I$3,0)),"F","C")</f>
        <v>25.555555555555554</v>
      </c>
      <c r="K7868" s="34">
        <f>CONVERT(INDEX(Clg_StPt_Sch_EZ!$C$31:$I$54,MATCH(Schedules_8760!$C7868,Clg_StPt_Sch_EZ!$B$31:$B$54,0),MATCH(Schedules_8760!$F7868,Clg_StPt_Sch_EZ!$C$30:$I$30,0)),"F","C")</f>
        <v>28.333333333333332</v>
      </c>
      <c r="L7868" s="34">
        <f>CONVERT(INDEX(DHW_StPt_Sch_EZ!$C$4:$I$27,MATCH(Schedules_8760!$C7868,DHW_StPt_Sch_EZ!$B$4:$B$27,0),MATCH(Schedules_8760!$F7868,DHW_StPt_Sch_EZ!$C$3:$I$3,0)),"F","C")</f>
        <v>53.333333333333329</v>
      </c>
      <c r="M7868" s="34">
        <f>CONVERT(INDEX(DHW_StPt_Sch_EZ!$C$31:$I$54,MATCH(Schedules_8760!$C7868,DHW_StPt_Sch_EZ!$B$31:$B$54,0),MATCH(Schedules_8760!$F7868,DHW_StPt_Sch_EZ!$C$30:$I$30,0)),"F","C")</f>
        <v>53.333333333333329</v>
      </c>
      <c r="N7868" s="12"/>
      <c r="O7868" s="12"/>
      <c r="P7868" s="12"/>
    </row>
    <row r="7869" spans="1:16" x14ac:dyDescent="0.25">
      <c r="A7869" s="35">
        <v>7868</v>
      </c>
      <c r="B7869" s="89">
        <v>328.79166666666669</v>
      </c>
      <c r="C7869" s="35">
        <f t="shared" si="610"/>
        <v>20</v>
      </c>
      <c r="D7869" s="35">
        <f t="shared" si="613"/>
        <v>328</v>
      </c>
      <c r="E7869" s="35">
        <f t="shared" si="614"/>
        <v>6</v>
      </c>
      <c r="F7869" s="35" t="str">
        <f t="shared" si="611"/>
        <v>Friday</v>
      </c>
      <c r="G7869" s="35">
        <f t="shared" si="612"/>
        <v>11</v>
      </c>
      <c r="H7869" s="34">
        <f>CONVERT(INDEX(Htg_StPt_Sch_EZ!$C$4:$I$27,MATCH(Schedules_8760!$C7869,Htg_StPt_Sch_EZ!$B$4:$B$27,0),MATCH(Schedules_8760!$F7869,Htg_StPt_Sch_EZ!$C$3:$I$3,0)),"F","C")</f>
        <v>20.555555555555554</v>
      </c>
      <c r="I7869" s="34">
        <f>CONVERT(INDEX(Htg_StPt_Sch_EZ!$C$31:$I$54,MATCH(Schedules_8760!$C7869,Htg_StPt_Sch_EZ!$B$31:$B$54,0),MATCH(Schedules_8760!$F7869,Htg_StPt_Sch_EZ!$C$30:$I$30,0)),"F","C")</f>
        <v>18.888888888888889</v>
      </c>
      <c r="J7869" s="34">
        <f>CONVERT(INDEX(Clg_StPt_Sch_EZ!$C$4:$I$27,MATCH(Schedules_8760!$C7869,Clg_StPt_Sch_EZ!$B$4:$B$27,0),MATCH(Schedules_8760!$F7869,Clg_StPt_Sch_EZ!$C$3:$I$3,0)),"F","C")</f>
        <v>25.555555555555554</v>
      </c>
      <c r="K7869" s="34">
        <f>CONVERT(INDEX(Clg_StPt_Sch_EZ!$C$31:$I$54,MATCH(Schedules_8760!$C7869,Clg_StPt_Sch_EZ!$B$31:$B$54,0),MATCH(Schedules_8760!$F7869,Clg_StPt_Sch_EZ!$C$30:$I$30,0)),"F","C")</f>
        <v>28.333333333333332</v>
      </c>
      <c r="L7869" s="34">
        <f>CONVERT(INDEX(DHW_StPt_Sch_EZ!$C$4:$I$27,MATCH(Schedules_8760!$C7869,DHW_StPt_Sch_EZ!$B$4:$B$27,0),MATCH(Schedules_8760!$F7869,DHW_StPt_Sch_EZ!$C$3:$I$3,0)),"F","C")</f>
        <v>53.333333333333329</v>
      </c>
      <c r="M7869" s="34">
        <f>CONVERT(INDEX(DHW_StPt_Sch_EZ!$C$31:$I$54,MATCH(Schedules_8760!$C7869,DHW_StPt_Sch_EZ!$B$31:$B$54,0),MATCH(Schedules_8760!$F7869,DHW_StPt_Sch_EZ!$C$30:$I$30,0)),"F","C")</f>
        <v>53.333333333333329</v>
      </c>
      <c r="N7869" s="12"/>
      <c r="O7869" s="12"/>
      <c r="P7869" s="12"/>
    </row>
    <row r="7870" spans="1:16" x14ac:dyDescent="0.25">
      <c r="A7870" s="35">
        <v>7869</v>
      </c>
      <c r="B7870" s="89">
        <v>328.83333333333331</v>
      </c>
      <c r="C7870" s="35">
        <f t="shared" si="610"/>
        <v>21</v>
      </c>
      <c r="D7870" s="35">
        <f t="shared" si="613"/>
        <v>328</v>
      </c>
      <c r="E7870" s="35">
        <f t="shared" si="614"/>
        <v>6</v>
      </c>
      <c r="F7870" s="35" t="str">
        <f t="shared" si="611"/>
        <v>Friday</v>
      </c>
      <c r="G7870" s="35">
        <f t="shared" si="612"/>
        <v>11</v>
      </c>
      <c r="H7870" s="34">
        <f>CONVERT(INDEX(Htg_StPt_Sch_EZ!$C$4:$I$27,MATCH(Schedules_8760!$C7870,Htg_StPt_Sch_EZ!$B$4:$B$27,0),MATCH(Schedules_8760!$F7870,Htg_StPt_Sch_EZ!$C$3:$I$3,0)),"F","C")</f>
        <v>20.555555555555554</v>
      </c>
      <c r="I7870" s="34">
        <f>CONVERT(INDEX(Htg_StPt_Sch_EZ!$C$31:$I$54,MATCH(Schedules_8760!$C7870,Htg_StPt_Sch_EZ!$B$31:$B$54,0),MATCH(Schedules_8760!$F7870,Htg_StPt_Sch_EZ!$C$30:$I$30,0)),"F","C")</f>
        <v>19.444444444444443</v>
      </c>
      <c r="J7870" s="34">
        <f>CONVERT(INDEX(Clg_StPt_Sch_EZ!$C$4:$I$27,MATCH(Schedules_8760!$C7870,Clg_StPt_Sch_EZ!$B$4:$B$27,0),MATCH(Schedules_8760!$F7870,Clg_StPt_Sch_EZ!$C$3:$I$3,0)),"F","C")</f>
        <v>25.555555555555554</v>
      </c>
      <c r="K7870" s="34">
        <f>CONVERT(INDEX(Clg_StPt_Sch_EZ!$C$31:$I$54,MATCH(Schedules_8760!$C7870,Clg_StPt_Sch_EZ!$B$31:$B$54,0),MATCH(Schedules_8760!$F7870,Clg_StPt_Sch_EZ!$C$30:$I$30,0)),"F","C")</f>
        <v>28.333333333333332</v>
      </c>
      <c r="L7870" s="34">
        <f>CONVERT(INDEX(DHW_StPt_Sch_EZ!$C$4:$I$27,MATCH(Schedules_8760!$C7870,DHW_StPt_Sch_EZ!$B$4:$B$27,0),MATCH(Schedules_8760!$F7870,DHW_StPt_Sch_EZ!$C$3:$I$3,0)),"F","C")</f>
        <v>53.333333333333329</v>
      </c>
      <c r="M7870" s="34">
        <f>CONVERT(INDEX(DHW_StPt_Sch_EZ!$C$31:$I$54,MATCH(Schedules_8760!$C7870,DHW_StPt_Sch_EZ!$B$31:$B$54,0),MATCH(Schedules_8760!$F7870,DHW_StPt_Sch_EZ!$C$30:$I$30,0)),"F","C")</f>
        <v>53.333333333333329</v>
      </c>
      <c r="N7870" s="12"/>
      <c r="O7870" s="12"/>
      <c r="P7870" s="12"/>
    </row>
    <row r="7871" spans="1:16" x14ac:dyDescent="0.25">
      <c r="A7871" s="35">
        <v>7870</v>
      </c>
      <c r="B7871" s="89">
        <v>328.875</v>
      </c>
      <c r="C7871" s="35">
        <f t="shared" si="610"/>
        <v>22</v>
      </c>
      <c r="D7871" s="35">
        <f t="shared" si="613"/>
        <v>328</v>
      </c>
      <c r="E7871" s="35">
        <f t="shared" si="614"/>
        <v>6</v>
      </c>
      <c r="F7871" s="35" t="str">
        <f t="shared" si="611"/>
        <v>Friday</v>
      </c>
      <c r="G7871" s="35">
        <f t="shared" si="612"/>
        <v>11</v>
      </c>
      <c r="H7871" s="34">
        <f>CONVERT(INDEX(Htg_StPt_Sch_EZ!$C$4:$I$27,MATCH(Schedules_8760!$C7871,Htg_StPt_Sch_EZ!$B$4:$B$27,0),MATCH(Schedules_8760!$F7871,Htg_StPt_Sch_EZ!$C$3:$I$3,0)),"F","C")</f>
        <v>20.555555555555554</v>
      </c>
      <c r="I7871" s="34">
        <f>CONVERT(INDEX(Htg_StPt_Sch_EZ!$C$31:$I$54,MATCH(Schedules_8760!$C7871,Htg_StPt_Sch_EZ!$B$31:$B$54,0),MATCH(Schedules_8760!$F7871,Htg_StPt_Sch_EZ!$C$30:$I$30,0)),"F","C")</f>
        <v>19.444444444444443</v>
      </c>
      <c r="J7871" s="34">
        <f>CONVERT(INDEX(Clg_StPt_Sch_EZ!$C$4:$I$27,MATCH(Schedules_8760!$C7871,Clg_StPt_Sch_EZ!$B$4:$B$27,0),MATCH(Schedules_8760!$F7871,Clg_StPt_Sch_EZ!$C$3:$I$3,0)),"F","C")</f>
        <v>25.555555555555554</v>
      </c>
      <c r="K7871" s="34">
        <f>CONVERT(INDEX(Clg_StPt_Sch_EZ!$C$31:$I$54,MATCH(Schedules_8760!$C7871,Clg_StPt_Sch_EZ!$B$31:$B$54,0),MATCH(Schedules_8760!$F7871,Clg_StPt_Sch_EZ!$C$30:$I$30,0)),"F","C")</f>
        <v>28.333333333333332</v>
      </c>
      <c r="L7871" s="34">
        <f>CONVERT(INDEX(DHW_StPt_Sch_EZ!$C$4:$I$27,MATCH(Schedules_8760!$C7871,DHW_StPt_Sch_EZ!$B$4:$B$27,0),MATCH(Schedules_8760!$F7871,DHW_StPt_Sch_EZ!$C$3:$I$3,0)),"F","C")</f>
        <v>53.333333333333329</v>
      </c>
      <c r="M7871" s="34">
        <f>CONVERT(INDEX(DHW_StPt_Sch_EZ!$C$31:$I$54,MATCH(Schedules_8760!$C7871,DHW_StPt_Sch_EZ!$B$31:$B$54,0),MATCH(Schedules_8760!$F7871,DHW_StPt_Sch_EZ!$C$30:$I$30,0)),"F","C")</f>
        <v>53.333333333333329</v>
      </c>
      <c r="N7871" s="12"/>
      <c r="O7871" s="12"/>
      <c r="P7871" s="12"/>
    </row>
    <row r="7872" spans="1:16" x14ac:dyDescent="0.25">
      <c r="A7872" s="35">
        <v>7871</v>
      </c>
      <c r="B7872" s="89">
        <v>328.91666666666669</v>
      </c>
      <c r="C7872" s="35">
        <f t="shared" si="610"/>
        <v>23</v>
      </c>
      <c r="D7872" s="35">
        <f t="shared" si="613"/>
        <v>328</v>
      </c>
      <c r="E7872" s="35">
        <f t="shared" si="614"/>
        <v>6</v>
      </c>
      <c r="F7872" s="35" t="str">
        <f t="shared" si="611"/>
        <v>Friday</v>
      </c>
      <c r="G7872" s="35">
        <f t="shared" si="612"/>
        <v>11</v>
      </c>
      <c r="H7872" s="34">
        <f>CONVERT(INDEX(Htg_StPt_Sch_EZ!$C$4:$I$27,MATCH(Schedules_8760!$C7872,Htg_StPt_Sch_EZ!$B$4:$B$27,0),MATCH(Schedules_8760!$F7872,Htg_StPt_Sch_EZ!$C$3:$I$3,0)),"F","C")</f>
        <v>20.555555555555554</v>
      </c>
      <c r="I7872" s="34">
        <f>CONVERT(INDEX(Htg_StPt_Sch_EZ!$C$31:$I$54,MATCH(Schedules_8760!$C7872,Htg_StPt_Sch_EZ!$B$31:$B$54,0),MATCH(Schedules_8760!$F7872,Htg_StPt_Sch_EZ!$C$30:$I$30,0)),"F","C")</f>
        <v>19.444444444444443</v>
      </c>
      <c r="J7872" s="34">
        <f>CONVERT(INDEX(Clg_StPt_Sch_EZ!$C$4:$I$27,MATCH(Schedules_8760!$C7872,Clg_StPt_Sch_EZ!$B$4:$B$27,0),MATCH(Schedules_8760!$F7872,Clg_StPt_Sch_EZ!$C$3:$I$3,0)),"F","C")</f>
        <v>25.555555555555554</v>
      </c>
      <c r="K7872" s="34">
        <f>CONVERT(INDEX(Clg_StPt_Sch_EZ!$C$31:$I$54,MATCH(Schedules_8760!$C7872,Clg_StPt_Sch_EZ!$B$31:$B$54,0),MATCH(Schedules_8760!$F7872,Clg_StPt_Sch_EZ!$C$30:$I$30,0)),"F","C")</f>
        <v>28.333333333333332</v>
      </c>
      <c r="L7872" s="34">
        <f>CONVERT(INDEX(DHW_StPt_Sch_EZ!$C$4:$I$27,MATCH(Schedules_8760!$C7872,DHW_StPt_Sch_EZ!$B$4:$B$27,0),MATCH(Schedules_8760!$F7872,DHW_StPt_Sch_EZ!$C$3:$I$3,0)),"F","C")</f>
        <v>53.333333333333329</v>
      </c>
      <c r="M7872" s="34">
        <f>CONVERT(INDEX(DHW_StPt_Sch_EZ!$C$31:$I$54,MATCH(Schedules_8760!$C7872,DHW_StPt_Sch_EZ!$B$31:$B$54,0),MATCH(Schedules_8760!$F7872,DHW_StPt_Sch_EZ!$C$30:$I$30,0)),"F","C")</f>
        <v>53.333333333333329</v>
      </c>
      <c r="N7872" s="12"/>
      <c r="O7872" s="12"/>
      <c r="P7872" s="12"/>
    </row>
    <row r="7873" spans="1:16" x14ac:dyDescent="0.25">
      <c r="A7873" s="35">
        <v>7872</v>
      </c>
      <c r="B7873" s="89">
        <v>328.95833333333331</v>
      </c>
      <c r="C7873" s="35">
        <f t="shared" si="610"/>
        <v>24</v>
      </c>
      <c r="D7873" s="35">
        <f t="shared" si="613"/>
        <v>328</v>
      </c>
      <c r="E7873" s="35">
        <f t="shared" si="614"/>
        <v>6</v>
      </c>
      <c r="F7873" s="35" t="str">
        <f t="shared" si="611"/>
        <v>Friday</v>
      </c>
      <c r="G7873" s="35">
        <f t="shared" si="612"/>
        <v>11</v>
      </c>
      <c r="H7873" s="34">
        <f>CONVERT(INDEX(Htg_StPt_Sch_EZ!$C$4:$I$27,MATCH(Schedules_8760!$C7873,Htg_StPt_Sch_EZ!$B$4:$B$27,0),MATCH(Schedules_8760!$F7873,Htg_StPt_Sch_EZ!$C$3:$I$3,0)),"F","C")</f>
        <v>20.555555555555554</v>
      </c>
      <c r="I7873" s="34">
        <f>CONVERT(INDEX(Htg_StPt_Sch_EZ!$C$31:$I$54,MATCH(Schedules_8760!$C7873,Htg_StPt_Sch_EZ!$B$31:$B$54,0),MATCH(Schedules_8760!$F7873,Htg_StPt_Sch_EZ!$C$30:$I$30,0)),"F","C")</f>
        <v>19.444444444444443</v>
      </c>
      <c r="J7873" s="34">
        <f>CONVERT(INDEX(Clg_StPt_Sch_EZ!$C$4:$I$27,MATCH(Schedules_8760!$C7873,Clg_StPt_Sch_EZ!$B$4:$B$27,0),MATCH(Schedules_8760!$F7873,Clg_StPt_Sch_EZ!$C$3:$I$3,0)),"F","C")</f>
        <v>25.555555555555554</v>
      </c>
      <c r="K7873" s="34">
        <f>CONVERT(INDEX(Clg_StPt_Sch_EZ!$C$31:$I$54,MATCH(Schedules_8760!$C7873,Clg_StPt_Sch_EZ!$B$31:$B$54,0),MATCH(Schedules_8760!$F7873,Clg_StPt_Sch_EZ!$C$30:$I$30,0)),"F","C")</f>
        <v>28.333333333333332</v>
      </c>
      <c r="L7873" s="34">
        <f>CONVERT(INDEX(DHW_StPt_Sch_EZ!$C$4:$I$27,MATCH(Schedules_8760!$C7873,DHW_StPt_Sch_EZ!$B$4:$B$27,0),MATCH(Schedules_8760!$F7873,DHW_StPt_Sch_EZ!$C$3:$I$3,0)),"F","C")</f>
        <v>53.333333333333329</v>
      </c>
      <c r="M7873" s="34">
        <f>CONVERT(INDEX(DHW_StPt_Sch_EZ!$C$31:$I$54,MATCH(Schedules_8760!$C7873,DHW_StPt_Sch_EZ!$B$31:$B$54,0),MATCH(Schedules_8760!$F7873,DHW_StPt_Sch_EZ!$C$30:$I$30,0)),"F","C")</f>
        <v>53.333333333333329</v>
      </c>
      <c r="N7873" s="12"/>
      <c r="O7873" s="12"/>
      <c r="P7873" s="12"/>
    </row>
    <row r="7874" spans="1:16" x14ac:dyDescent="0.25">
      <c r="A7874" s="35">
        <v>7873</v>
      </c>
      <c r="B7874" s="89">
        <v>329</v>
      </c>
      <c r="C7874" s="35">
        <f t="shared" ref="C7874:C7937" si="615">HOUR(B7874)+1</f>
        <v>1</v>
      </c>
      <c r="D7874" s="35">
        <f t="shared" si="613"/>
        <v>329</v>
      </c>
      <c r="E7874" s="35">
        <f t="shared" si="614"/>
        <v>7</v>
      </c>
      <c r="F7874" s="35" t="str">
        <f t="shared" ref="F7874:F7937" si="616">IF(E7874=1,"Sunday",IF(E7874=2,"Monday",IF(E7874=3,"Tuesday",IF(E7874=4,"Wednesday",IF(E7874=5,"Thursday",IF(E7874=6,"Friday","Saturday"))))))</f>
        <v>Saturday</v>
      </c>
      <c r="G7874" s="35">
        <f t="shared" ref="G7874:G7937" si="617">MONTH(B7874)</f>
        <v>11</v>
      </c>
      <c r="H7874" s="34">
        <f>CONVERT(INDEX(Htg_StPt_Sch_EZ!$C$4:$I$27,MATCH(Schedules_8760!$C7874,Htg_StPt_Sch_EZ!$B$4:$B$27,0),MATCH(Schedules_8760!$F7874,Htg_StPt_Sch_EZ!$C$3:$I$3,0)),"F","C")</f>
        <v>20.555555555555554</v>
      </c>
      <c r="I7874" s="34">
        <f>CONVERT(INDEX(Htg_StPt_Sch_EZ!$C$31:$I$54,MATCH(Schedules_8760!$C7874,Htg_StPt_Sch_EZ!$B$31:$B$54,0),MATCH(Schedules_8760!$F7874,Htg_StPt_Sch_EZ!$C$30:$I$30,0)),"F","C")</f>
        <v>19.444444444444443</v>
      </c>
      <c r="J7874" s="34">
        <f>CONVERT(INDEX(Clg_StPt_Sch_EZ!$C$4:$I$27,MATCH(Schedules_8760!$C7874,Clg_StPt_Sch_EZ!$B$4:$B$27,0),MATCH(Schedules_8760!$F7874,Clg_StPt_Sch_EZ!$C$3:$I$3,0)),"F","C")</f>
        <v>25.555555555555554</v>
      </c>
      <c r="K7874" s="34">
        <f>CONVERT(INDEX(Clg_StPt_Sch_EZ!$C$31:$I$54,MATCH(Schedules_8760!$C7874,Clg_StPt_Sch_EZ!$B$31:$B$54,0),MATCH(Schedules_8760!$F7874,Clg_StPt_Sch_EZ!$C$30:$I$30,0)),"F","C")</f>
        <v>28.333333333333332</v>
      </c>
      <c r="L7874" s="34">
        <f>CONVERT(INDEX(DHW_StPt_Sch_EZ!$C$4:$I$27,MATCH(Schedules_8760!$C7874,DHW_StPt_Sch_EZ!$B$4:$B$27,0),MATCH(Schedules_8760!$F7874,DHW_StPt_Sch_EZ!$C$3:$I$3,0)),"F","C")</f>
        <v>53.333333333333329</v>
      </c>
      <c r="M7874" s="34">
        <f>CONVERT(INDEX(DHW_StPt_Sch_EZ!$C$31:$I$54,MATCH(Schedules_8760!$C7874,DHW_StPt_Sch_EZ!$B$31:$B$54,0),MATCH(Schedules_8760!$F7874,DHW_StPt_Sch_EZ!$C$30:$I$30,0)),"F","C")</f>
        <v>53.333333333333329</v>
      </c>
      <c r="N7874" s="12"/>
      <c r="O7874" s="12"/>
      <c r="P7874" s="12"/>
    </row>
    <row r="7875" spans="1:16" x14ac:dyDescent="0.25">
      <c r="A7875" s="35">
        <v>7874</v>
      </c>
      <c r="B7875" s="89">
        <v>329.04166666666669</v>
      </c>
      <c r="C7875" s="35">
        <f t="shared" si="615"/>
        <v>2</v>
      </c>
      <c r="D7875" s="35">
        <f t="shared" ref="D7875:D7938" si="618">IF(C7875=1,D7874+1,D7874)</f>
        <v>329</v>
      </c>
      <c r="E7875" s="35">
        <f t="shared" ref="E7875:E7938" si="619">IF(AND(C7875=1,E7874=7),1,IF(C7875=1,E7874+1,E7874))</f>
        <v>7</v>
      </c>
      <c r="F7875" s="35" t="str">
        <f t="shared" si="616"/>
        <v>Saturday</v>
      </c>
      <c r="G7875" s="35">
        <f t="shared" si="617"/>
        <v>11</v>
      </c>
      <c r="H7875" s="34">
        <f>CONVERT(INDEX(Htg_StPt_Sch_EZ!$C$4:$I$27,MATCH(Schedules_8760!$C7875,Htg_StPt_Sch_EZ!$B$4:$B$27,0),MATCH(Schedules_8760!$F7875,Htg_StPt_Sch_EZ!$C$3:$I$3,0)),"F","C")</f>
        <v>20.555555555555554</v>
      </c>
      <c r="I7875" s="34">
        <f>CONVERT(INDEX(Htg_StPt_Sch_EZ!$C$31:$I$54,MATCH(Schedules_8760!$C7875,Htg_StPt_Sch_EZ!$B$31:$B$54,0),MATCH(Schedules_8760!$F7875,Htg_StPt_Sch_EZ!$C$30:$I$30,0)),"F","C")</f>
        <v>19.444444444444443</v>
      </c>
      <c r="J7875" s="34">
        <f>CONVERT(INDEX(Clg_StPt_Sch_EZ!$C$4:$I$27,MATCH(Schedules_8760!$C7875,Clg_StPt_Sch_EZ!$B$4:$B$27,0),MATCH(Schedules_8760!$F7875,Clg_StPt_Sch_EZ!$C$3:$I$3,0)),"F","C")</f>
        <v>25.555555555555554</v>
      </c>
      <c r="K7875" s="34">
        <f>CONVERT(INDEX(Clg_StPt_Sch_EZ!$C$31:$I$54,MATCH(Schedules_8760!$C7875,Clg_StPt_Sch_EZ!$B$31:$B$54,0),MATCH(Schedules_8760!$F7875,Clg_StPt_Sch_EZ!$C$30:$I$30,0)),"F","C")</f>
        <v>28.333333333333332</v>
      </c>
      <c r="L7875" s="34">
        <f>CONVERT(INDEX(DHW_StPt_Sch_EZ!$C$4:$I$27,MATCH(Schedules_8760!$C7875,DHW_StPt_Sch_EZ!$B$4:$B$27,0),MATCH(Schedules_8760!$F7875,DHW_StPt_Sch_EZ!$C$3:$I$3,0)),"F","C")</f>
        <v>53.333333333333329</v>
      </c>
      <c r="M7875" s="34">
        <f>CONVERT(INDEX(DHW_StPt_Sch_EZ!$C$31:$I$54,MATCH(Schedules_8760!$C7875,DHW_StPt_Sch_EZ!$B$31:$B$54,0),MATCH(Schedules_8760!$F7875,DHW_StPt_Sch_EZ!$C$30:$I$30,0)),"F","C")</f>
        <v>53.333333333333329</v>
      </c>
      <c r="N7875" s="12"/>
      <c r="O7875" s="12"/>
      <c r="P7875" s="12"/>
    </row>
    <row r="7876" spans="1:16" x14ac:dyDescent="0.25">
      <c r="A7876" s="35">
        <v>7875</v>
      </c>
      <c r="B7876" s="89">
        <v>329.08333333333331</v>
      </c>
      <c r="C7876" s="35">
        <f t="shared" si="615"/>
        <v>3</v>
      </c>
      <c r="D7876" s="35">
        <f t="shared" si="618"/>
        <v>329</v>
      </c>
      <c r="E7876" s="35">
        <f t="shared" si="619"/>
        <v>7</v>
      </c>
      <c r="F7876" s="35" t="str">
        <f t="shared" si="616"/>
        <v>Saturday</v>
      </c>
      <c r="G7876" s="35">
        <f t="shared" si="617"/>
        <v>11</v>
      </c>
      <c r="H7876" s="34">
        <f>CONVERT(INDEX(Htg_StPt_Sch_EZ!$C$4:$I$27,MATCH(Schedules_8760!$C7876,Htg_StPt_Sch_EZ!$B$4:$B$27,0),MATCH(Schedules_8760!$F7876,Htg_StPt_Sch_EZ!$C$3:$I$3,0)),"F","C")</f>
        <v>20.555555555555554</v>
      </c>
      <c r="I7876" s="34">
        <f>CONVERT(INDEX(Htg_StPt_Sch_EZ!$C$31:$I$54,MATCH(Schedules_8760!$C7876,Htg_StPt_Sch_EZ!$B$31:$B$54,0),MATCH(Schedules_8760!$F7876,Htg_StPt_Sch_EZ!$C$30:$I$30,0)),"F","C")</f>
        <v>19.444444444444443</v>
      </c>
      <c r="J7876" s="34">
        <f>CONVERT(INDEX(Clg_StPt_Sch_EZ!$C$4:$I$27,MATCH(Schedules_8760!$C7876,Clg_StPt_Sch_EZ!$B$4:$B$27,0),MATCH(Schedules_8760!$F7876,Clg_StPt_Sch_EZ!$C$3:$I$3,0)),"F","C")</f>
        <v>25.555555555555554</v>
      </c>
      <c r="K7876" s="34">
        <f>CONVERT(INDEX(Clg_StPt_Sch_EZ!$C$31:$I$54,MATCH(Schedules_8760!$C7876,Clg_StPt_Sch_EZ!$B$31:$B$54,0),MATCH(Schedules_8760!$F7876,Clg_StPt_Sch_EZ!$C$30:$I$30,0)),"F","C")</f>
        <v>28.333333333333332</v>
      </c>
      <c r="L7876" s="34">
        <f>CONVERT(INDEX(DHW_StPt_Sch_EZ!$C$4:$I$27,MATCH(Schedules_8760!$C7876,DHW_StPt_Sch_EZ!$B$4:$B$27,0),MATCH(Schedules_8760!$F7876,DHW_StPt_Sch_EZ!$C$3:$I$3,0)),"F","C")</f>
        <v>53.333333333333329</v>
      </c>
      <c r="M7876" s="34">
        <f>CONVERT(INDEX(DHW_StPt_Sch_EZ!$C$31:$I$54,MATCH(Schedules_8760!$C7876,DHW_StPt_Sch_EZ!$B$31:$B$54,0),MATCH(Schedules_8760!$F7876,DHW_StPt_Sch_EZ!$C$30:$I$30,0)),"F","C")</f>
        <v>53.333333333333329</v>
      </c>
      <c r="N7876" s="12"/>
      <c r="O7876" s="12"/>
      <c r="P7876" s="12"/>
    </row>
    <row r="7877" spans="1:16" x14ac:dyDescent="0.25">
      <c r="A7877" s="35">
        <v>7876</v>
      </c>
      <c r="B7877" s="89">
        <v>329.125</v>
      </c>
      <c r="C7877" s="35">
        <f t="shared" si="615"/>
        <v>4</v>
      </c>
      <c r="D7877" s="35">
        <f t="shared" si="618"/>
        <v>329</v>
      </c>
      <c r="E7877" s="35">
        <f t="shared" si="619"/>
        <v>7</v>
      </c>
      <c r="F7877" s="35" t="str">
        <f t="shared" si="616"/>
        <v>Saturday</v>
      </c>
      <c r="G7877" s="35">
        <f t="shared" si="617"/>
        <v>11</v>
      </c>
      <c r="H7877" s="34">
        <f>CONVERT(INDEX(Htg_StPt_Sch_EZ!$C$4:$I$27,MATCH(Schedules_8760!$C7877,Htg_StPt_Sch_EZ!$B$4:$B$27,0),MATCH(Schedules_8760!$F7877,Htg_StPt_Sch_EZ!$C$3:$I$3,0)),"F","C")</f>
        <v>20.555555555555554</v>
      </c>
      <c r="I7877" s="34">
        <f>CONVERT(INDEX(Htg_StPt_Sch_EZ!$C$31:$I$54,MATCH(Schedules_8760!$C7877,Htg_StPt_Sch_EZ!$B$31:$B$54,0),MATCH(Schedules_8760!$F7877,Htg_StPt_Sch_EZ!$C$30:$I$30,0)),"F","C")</f>
        <v>19.444444444444443</v>
      </c>
      <c r="J7877" s="34">
        <f>CONVERT(INDEX(Clg_StPt_Sch_EZ!$C$4:$I$27,MATCH(Schedules_8760!$C7877,Clg_StPt_Sch_EZ!$B$4:$B$27,0),MATCH(Schedules_8760!$F7877,Clg_StPt_Sch_EZ!$C$3:$I$3,0)),"F","C")</f>
        <v>25.555555555555554</v>
      </c>
      <c r="K7877" s="34">
        <f>CONVERT(INDEX(Clg_StPt_Sch_EZ!$C$31:$I$54,MATCH(Schedules_8760!$C7877,Clg_StPt_Sch_EZ!$B$31:$B$54,0),MATCH(Schedules_8760!$F7877,Clg_StPt_Sch_EZ!$C$30:$I$30,0)),"F","C")</f>
        <v>28.333333333333332</v>
      </c>
      <c r="L7877" s="34">
        <f>CONVERT(INDEX(DHW_StPt_Sch_EZ!$C$4:$I$27,MATCH(Schedules_8760!$C7877,DHW_StPt_Sch_EZ!$B$4:$B$27,0),MATCH(Schedules_8760!$F7877,DHW_StPt_Sch_EZ!$C$3:$I$3,0)),"F","C")</f>
        <v>53.333333333333329</v>
      </c>
      <c r="M7877" s="34">
        <f>CONVERT(INDEX(DHW_StPt_Sch_EZ!$C$31:$I$54,MATCH(Schedules_8760!$C7877,DHW_StPt_Sch_EZ!$B$31:$B$54,0),MATCH(Schedules_8760!$F7877,DHW_StPt_Sch_EZ!$C$30:$I$30,0)),"F","C")</f>
        <v>53.333333333333329</v>
      </c>
      <c r="N7877" s="12"/>
      <c r="O7877" s="12"/>
      <c r="P7877" s="12"/>
    </row>
    <row r="7878" spans="1:16" x14ac:dyDescent="0.25">
      <c r="A7878" s="35">
        <v>7877</v>
      </c>
      <c r="B7878" s="89">
        <v>329.16666666666669</v>
      </c>
      <c r="C7878" s="35">
        <f t="shared" si="615"/>
        <v>5</v>
      </c>
      <c r="D7878" s="35">
        <f t="shared" si="618"/>
        <v>329</v>
      </c>
      <c r="E7878" s="35">
        <f t="shared" si="619"/>
        <v>7</v>
      </c>
      <c r="F7878" s="35" t="str">
        <f t="shared" si="616"/>
        <v>Saturday</v>
      </c>
      <c r="G7878" s="35">
        <f t="shared" si="617"/>
        <v>11</v>
      </c>
      <c r="H7878" s="34">
        <f>CONVERT(INDEX(Htg_StPt_Sch_EZ!$C$4:$I$27,MATCH(Schedules_8760!$C7878,Htg_StPt_Sch_EZ!$B$4:$B$27,0),MATCH(Schedules_8760!$F7878,Htg_StPt_Sch_EZ!$C$3:$I$3,0)),"F","C")</f>
        <v>20.555555555555554</v>
      </c>
      <c r="I7878" s="34">
        <f>CONVERT(INDEX(Htg_StPt_Sch_EZ!$C$31:$I$54,MATCH(Schedules_8760!$C7878,Htg_StPt_Sch_EZ!$B$31:$B$54,0),MATCH(Schedules_8760!$F7878,Htg_StPt_Sch_EZ!$C$30:$I$30,0)),"F","C")</f>
        <v>19.444444444444443</v>
      </c>
      <c r="J7878" s="34">
        <f>CONVERT(INDEX(Clg_StPt_Sch_EZ!$C$4:$I$27,MATCH(Schedules_8760!$C7878,Clg_StPt_Sch_EZ!$B$4:$B$27,0),MATCH(Schedules_8760!$F7878,Clg_StPt_Sch_EZ!$C$3:$I$3,0)),"F","C")</f>
        <v>25.555555555555554</v>
      </c>
      <c r="K7878" s="34">
        <f>CONVERT(INDEX(Clg_StPt_Sch_EZ!$C$31:$I$54,MATCH(Schedules_8760!$C7878,Clg_StPt_Sch_EZ!$B$31:$B$54,0),MATCH(Schedules_8760!$F7878,Clg_StPt_Sch_EZ!$C$30:$I$30,0)),"F","C")</f>
        <v>28.333333333333332</v>
      </c>
      <c r="L7878" s="34">
        <f>CONVERT(INDEX(DHW_StPt_Sch_EZ!$C$4:$I$27,MATCH(Schedules_8760!$C7878,DHW_StPt_Sch_EZ!$B$4:$B$27,0),MATCH(Schedules_8760!$F7878,DHW_StPt_Sch_EZ!$C$3:$I$3,0)),"F","C")</f>
        <v>53.333333333333329</v>
      </c>
      <c r="M7878" s="34">
        <f>CONVERT(INDEX(DHW_StPt_Sch_EZ!$C$31:$I$54,MATCH(Schedules_8760!$C7878,DHW_StPt_Sch_EZ!$B$31:$B$54,0),MATCH(Schedules_8760!$F7878,DHW_StPt_Sch_EZ!$C$30:$I$30,0)),"F","C")</f>
        <v>53.333333333333329</v>
      </c>
      <c r="N7878" s="12"/>
      <c r="O7878" s="12"/>
      <c r="P7878" s="12"/>
    </row>
    <row r="7879" spans="1:16" x14ac:dyDescent="0.25">
      <c r="A7879" s="35">
        <v>7878</v>
      </c>
      <c r="B7879" s="89">
        <v>329.20833333333331</v>
      </c>
      <c r="C7879" s="35">
        <f t="shared" si="615"/>
        <v>6</v>
      </c>
      <c r="D7879" s="35">
        <f t="shared" si="618"/>
        <v>329</v>
      </c>
      <c r="E7879" s="35">
        <f t="shared" si="619"/>
        <v>7</v>
      </c>
      <c r="F7879" s="35" t="str">
        <f t="shared" si="616"/>
        <v>Saturday</v>
      </c>
      <c r="G7879" s="35">
        <f t="shared" si="617"/>
        <v>11</v>
      </c>
      <c r="H7879" s="34">
        <f>CONVERT(INDEX(Htg_StPt_Sch_EZ!$C$4:$I$27,MATCH(Schedules_8760!$C7879,Htg_StPt_Sch_EZ!$B$4:$B$27,0),MATCH(Schedules_8760!$F7879,Htg_StPt_Sch_EZ!$C$3:$I$3,0)),"F","C")</f>
        <v>20.555555555555554</v>
      </c>
      <c r="I7879" s="34">
        <f>CONVERT(INDEX(Htg_StPt_Sch_EZ!$C$31:$I$54,MATCH(Schedules_8760!$C7879,Htg_StPt_Sch_EZ!$B$31:$B$54,0),MATCH(Schedules_8760!$F7879,Htg_StPt_Sch_EZ!$C$30:$I$30,0)),"F","C")</f>
        <v>19.444444444444443</v>
      </c>
      <c r="J7879" s="34">
        <f>CONVERT(INDEX(Clg_StPt_Sch_EZ!$C$4:$I$27,MATCH(Schedules_8760!$C7879,Clg_StPt_Sch_EZ!$B$4:$B$27,0),MATCH(Schedules_8760!$F7879,Clg_StPt_Sch_EZ!$C$3:$I$3,0)),"F","C")</f>
        <v>25.555555555555554</v>
      </c>
      <c r="K7879" s="34">
        <f>CONVERT(INDEX(Clg_StPt_Sch_EZ!$C$31:$I$54,MATCH(Schedules_8760!$C7879,Clg_StPt_Sch_EZ!$B$31:$B$54,0),MATCH(Schedules_8760!$F7879,Clg_StPt_Sch_EZ!$C$30:$I$30,0)),"F","C")</f>
        <v>28.333333333333332</v>
      </c>
      <c r="L7879" s="34">
        <f>CONVERT(INDEX(DHW_StPt_Sch_EZ!$C$4:$I$27,MATCH(Schedules_8760!$C7879,DHW_StPt_Sch_EZ!$B$4:$B$27,0),MATCH(Schedules_8760!$F7879,DHW_StPt_Sch_EZ!$C$3:$I$3,0)),"F","C")</f>
        <v>53.333333333333329</v>
      </c>
      <c r="M7879" s="34">
        <f>CONVERT(INDEX(DHW_StPt_Sch_EZ!$C$31:$I$54,MATCH(Schedules_8760!$C7879,DHW_StPt_Sch_EZ!$B$31:$B$54,0),MATCH(Schedules_8760!$F7879,DHW_StPt_Sch_EZ!$C$30:$I$30,0)),"F","C")</f>
        <v>53.333333333333329</v>
      </c>
      <c r="N7879" s="12"/>
      <c r="O7879" s="12"/>
      <c r="P7879" s="12"/>
    </row>
    <row r="7880" spans="1:16" x14ac:dyDescent="0.25">
      <c r="A7880" s="35">
        <v>7879</v>
      </c>
      <c r="B7880" s="89">
        <v>329.25</v>
      </c>
      <c r="C7880" s="35">
        <f t="shared" si="615"/>
        <v>7</v>
      </c>
      <c r="D7880" s="35">
        <f t="shared" si="618"/>
        <v>329</v>
      </c>
      <c r="E7880" s="35">
        <f t="shared" si="619"/>
        <v>7</v>
      </c>
      <c r="F7880" s="35" t="str">
        <f t="shared" si="616"/>
        <v>Saturday</v>
      </c>
      <c r="G7880" s="35">
        <f t="shared" si="617"/>
        <v>11</v>
      </c>
      <c r="H7880" s="34">
        <f>CONVERT(INDEX(Htg_StPt_Sch_EZ!$C$4:$I$27,MATCH(Schedules_8760!$C7880,Htg_StPt_Sch_EZ!$B$4:$B$27,0),MATCH(Schedules_8760!$F7880,Htg_StPt_Sch_EZ!$C$3:$I$3,0)),"F","C")</f>
        <v>20.555555555555554</v>
      </c>
      <c r="I7880" s="34">
        <f>CONVERT(INDEX(Htg_StPt_Sch_EZ!$C$31:$I$54,MATCH(Schedules_8760!$C7880,Htg_StPt_Sch_EZ!$B$31:$B$54,0),MATCH(Schedules_8760!$F7880,Htg_StPt_Sch_EZ!$C$30:$I$30,0)),"F","C")</f>
        <v>19.444444444444443</v>
      </c>
      <c r="J7880" s="34">
        <f>CONVERT(INDEX(Clg_StPt_Sch_EZ!$C$4:$I$27,MATCH(Schedules_8760!$C7880,Clg_StPt_Sch_EZ!$B$4:$B$27,0),MATCH(Schedules_8760!$F7880,Clg_StPt_Sch_EZ!$C$3:$I$3,0)),"F","C")</f>
        <v>25.555555555555554</v>
      </c>
      <c r="K7880" s="34">
        <f>CONVERT(INDEX(Clg_StPt_Sch_EZ!$C$31:$I$54,MATCH(Schedules_8760!$C7880,Clg_StPt_Sch_EZ!$B$31:$B$54,0),MATCH(Schedules_8760!$F7880,Clg_StPt_Sch_EZ!$C$30:$I$30,0)),"F","C")</f>
        <v>28.333333333333332</v>
      </c>
      <c r="L7880" s="34">
        <f>CONVERT(INDEX(DHW_StPt_Sch_EZ!$C$4:$I$27,MATCH(Schedules_8760!$C7880,DHW_StPt_Sch_EZ!$B$4:$B$27,0),MATCH(Schedules_8760!$F7880,DHW_StPt_Sch_EZ!$C$3:$I$3,0)),"F","C")</f>
        <v>53.333333333333329</v>
      </c>
      <c r="M7880" s="34">
        <f>CONVERT(INDEX(DHW_StPt_Sch_EZ!$C$31:$I$54,MATCH(Schedules_8760!$C7880,DHW_StPt_Sch_EZ!$B$31:$B$54,0),MATCH(Schedules_8760!$F7880,DHW_StPt_Sch_EZ!$C$30:$I$30,0)),"F","C")</f>
        <v>53.333333333333329</v>
      </c>
      <c r="N7880" s="12"/>
      <c r="O7880" s="12"/>
      <c r="P7880" s="12"/>
    </row>
    <row r="7881" spans="1:16" x14ac:dyDescent="0.25">
      <c r="A7881" s="35">
        <v>7880</v>
      </c>
      <c r="B7881" s="89">
        <v>329.29166666666669</v>
      </c>
      <c r="C7881" s="35">
        <f t="shared" si="615"/>
        <v>8</v>
      </c>
      <c r="D7881" s="35">
        <f t="shared" si="618"/>
        <v>329</v>
      </c>
      <c r="E7881" s="35">
        <f t="shared" si="619"/>
        <v>7</v>
      </c>
      <c r="F7881" s="35" t="str">
        <f t="shared" si="616"/>
        <v>Saturday</v>
      </c>
      <c r="G7881" s="35">
        <f t="shared" si="617"/>
        <v>11</v>
      </c>
      <c r="H7881" s="34">
        <f>CONVERT(INDEX(Htg_StPt_Sch_EZ!$C$4:$I$27,MATCH(Schedules_8760!$C7881,Htg_StPt_Sch_EZ!$B$4:$B$27,0),MATCH(Schedules_8760!$F7881,Htg_StPt_Sch_EZ!$C$3:$I$3,0)),"F","C")</f>
        <v>20.555555555555554</v>
      </c>
      <c r="I7881" s="34">
        <f>CONVERT(INDEX(Htg_StPt_Sch_EZ!$C$31:$I$54,MATCH(Schedules_8760!$C7881,Htg_StPt_Sch_EZ!$B$31:$B$54,0),MATCH(Schedules_8760!$F7881,Htg_StPt_Sch_EZ!$C$30:$I$30,0)),"F","C")</f>
        <v>19.444444444444443</v>
      </c>
      <c r="J7881" s="34">
        <f>CONVERT(INDEX(Clg_StPt_Sch_EZ!$C$4:$I$27,MATCH(Schedules_8760!$C7881,Clg_StPt_Sch_EZ!$B$4:$B$27,0),MATCH(Schedules_8760!$F7881,Clg_StPt_Sch_EZ!$C$3:$I$3,0)),"F","C")</f>
        <v>25.555555555555554</v>
      </c>
      <c r="K7881" s="34">
        <f>CONVERT(INDEX(Clg_StPt_Sch_EZ!$C$31:$I$54,MATCH(Schedules_8760!$C7881,Clg_StPt_Sch_EZ!$B$31:$B$54,0),MATCH(Schedules_8760!$F7881,Clg_StPt_Sch_EZ!$C$30:$I$30,0)),"F","C")</f>
        <v>25</v>
      </c>
      <c r="L7881" s="34">
        <f>CONVERT(INDEX(DHW_StPt_Sch_EZ!$C$4:$I$27,MATCH(Schedules_8760!$C7881,DHW_StPt_Sch_EZ!$B$4:$B$27,0),MATCH(Schedules_8760!$F7881,DHW_StPt_Sch_EZ!$C$3:$I$3,0)),"F","C")</f>
        <v>53.333333333333329</v>
      </c>
      <c r="M7881" s="34">
        <f>CONVERT(INDEX(DHW_StPt_Sch_EZ!$C$31:$I$54,MATCH(Schedules_8760!$C7881,DHW_StPt_Sch_EZ!$B$31:$B$54,0),MATCH(Schedules_8760!$F7881,DHW_StPt_Sch_EZ!$C$30:$I$30,0)),"F","C")</f>
        <v>53.333333333333329</v>
      </c>
      <c r="N7881" s="12"/>
      <c r="O7881" s="12"/>
      <c r="P7881" s="12"/>
    </row>
    <row r="7882" spans="1:16" x14ac:dyDescent="0.25">
      <c r="A7882" s="35">
        <v>7881</v>
      </c>
      <c r="B7882" s="89">
        <v>329.33333333333331</v>
      </c>
      <c r="C7882" s="35">
        <f t="shared" si="615"/>
        <v>9</v>
      </c>
      <c r="D7882" s="35">
        <f t="shared" si="618"/>
        <v>329</v>
      </c>
      <c r="E7882" s="35">
        <f t="shared" si="619"/>
        <v>7</v>
      </c>
      <c r="F7882" s="35" t="str">
        <f t="shared" si="616"/>
        <v>Saturday</v>
      </c>
      <c r="G7882" s="35">
        <f t="shared" si="617"/>
        <v>11</v>
      </c>
      <c r="H7882" s="34">
        <f>CONVERT(INDEX(Htg_StPt_Sch_EZ!$C$4:$I$27,MATCH(Schedules_8760!$C7882,Htg_StPt_Sch_EZ!$B$4:$B$27,0),MATCH(Schedules_8760!$F7882,Htg_StPt_Sch_EZ!$C$3:$I$3,0)),"F","C")</f>
        <v>20.555555555555554</v>
      </c>
      <c r="I7882" s="34">
        <f>CONVERT(INDEX(Htg_StPt_Sch_EZ!$C$31:$I$54,MATCH(Schedules_8760!$C7882,Htg_StPt_Sch_EZ!$B$31:$B$54,0),MATCH(Schedules_8760!$F7882,Htg_StPt_Sch_EZ!$C$30:$I$30,0)),"F","C")</f>
        <v>19.444444444444443</v>
      </c>
      <c r="J7882" s="34">
        <f>CONVERT(INDEX(Clg_StPt_Sch_EZ!$C$4:$I$27,MATCH(Schedules_8760!$C7882,Clg_StPt_Sch_EZ!$B$4:$B$27,0),MATCH(Schedules_8760!$F7882,Clg_StPt_Sch_EZ!$C$3:$I$3,0)),"F","C")</f>
        <v>25.555555555555554</v>
      </c>
      <c r="K7882" s="34">
        <f>CONVERT(INDEX(Clg_StPt_Sch_EZ!$C$31:$I$54,MATCH(Schedules_8760!$C7882,Clg_StPt_Sch_EZ!$B$31:$B$54,0),MATCH(Schedules_8760!$F7882,Clg_StPt_Sch_EZ!$C$30:$I$30,0)),"F","C")</f>
        <v>25</v>
      </c>
      <c r="L7882" s="34">
        <f>CONVERT(INDEX(DHW_StPt_Sch_EZ!$C$4:$I$27,MATCH(Schedules_8760!$C7882,DHW_StPt_Sch_EZ!$B$4:$B$27,0),MATCH(Schedules_8760!$F7882,DHW_StPt_Sch_EZ!$C$3:$I$3,0)),"F","C")</f>
        <v>53.333333333333329</v>
      </c>
      <c r="M7882" s="34">
        <f>CONVERT(INDEX(DHW_StPt_Sch_EZ!$C$31:$I$54,MATCH(Schedules_8760!$C7882,DHW_StPt_Sch_EZ!$B$31:$B$54,0),MATCH(Schedules_8760!$F7882,DHW_StPt_Sch_EZ!$C$30:$I$30,0)),"F","C")</f>
        <v>53.333333333333329</v>
      </c>
      <c r="N7882" s="12"/>
      <c r="O7882" s="12"/>
      <c r="P7882" s="12"/>
    </row>
    <row r="7883" spans="1:16" x14ac:dyDescent="0.25">
      <c r="A7883" s="35">
        <v>7882</v>
      </c>
      <c r="B7883" s="89">
        <v>329.375</v>
      </c>
      <c r="C7883" s="35">
        <f t="shared" si="615"/>
        <v>10</v>
      </c>
      <c r="D7883" s="35">
        <f t="shared" si="618"/>
        <v>329</v>
      </c>
      <c r="E7883" s="35">
        <f t="shared" si="619"/>
        <v>7</v>
      </c>
      <c r="F7883" s="35" t="str">
        <f t="shared" si="616"/>
        <v>Saturday</v>
      </c>
      <c r="G7883" s="35">
        <f t="shared" si="617"/>
        <v>11</v>
      </c>
      <c r="H7883" s="34">
        <f>CONVERT(INDEX(Htg_StPt_Sch_EZ!$C$4:$I$27,MATCH(Schedules_8760!$C7883,Htg_StPt_Sch_EZ!$B$4:$B$27,0),MATCH(Schedules_8760!$F7883,Htg_StPt_Sch_EZ!$C$3:$I$3,0)),"F","C")</f>
        <v>20.555555555555554</v>
      </c>
      <c r="I7883" s="34">
        <f>CONVERT(INDEX(Htg_StPt_Sch_EZ!$C$31:$I$54,MATCH(Schedules_8760!$C7883,Htg_StPt_Sch_EZ!$B$31:$B$54,0),MATCH(Schedules_8760!$F7883,Htg_StPt_Sch_EZ!$C$30:$I$30,0)),"F","C")</f>
        <v>19.444444444444443</v>
      </c>
      <c r="J7883" s="34">
        <f>CONVERT(INDEX(Clg_StPt_Sch_EZ!$C$4:$I$27,MATCH(Schedules_8760!$C7883,Clg_StPt_Sch_EZ!$B$4:$B$27,0),MATCH(Schedules_8760!$F7883,Clg_StPt_Sch_EZ!$C$3:$I$3,0)),"F","C")</f>
        <v>25.555555555555554</v>
      </c>
      <c r="K7883" s="34">
        <f>CONVERT(INDEX(Clg_StPt_Sch_EZ!$C$31:$I$54,MATCH(Schedules_8760!$C7883,Clg_StPt_Sch_EZ!$B$31:$B$54,0),MATCH(Schedules_8760!$F7883,Clg_StPt_Sch_EZ!$C$30:$I$30,0)),"F","C")</f>
        <v>25</v>
      </c>
      <c r="L7883" s="34">
        <f>CONVERT(INDEX(DHW_StPt_Sch_EZ!$C$4:$I$27,MATCH(Schedules_8760!$C7883,DHW_StPt_Sch_EZ!$B$4:$B$27,0),MATCH(Schedules_8760!$F7883,DHW_StPt_Sch_EZ!$C$3:$I$3,0)),"F","C")</f>
        <v>53.333333333333329</v>
      </c>
      <c r="M7883" s="34">
        <f>CONVERT(INDEX(DHW_StPt_Sch_EZ!$C$31:$I$54,MATCH(Schedules_8760!$C7883,DHW_StPt_Sch_EZ!$B$31:$B$54,0),MATCH(Schedules_8760!$F7883,DHW_StPt_Sch_EZ!$C$30:$I$30,0)),"F","C")</f>
        <v>53.333333333333329</v>
      </c>
      <c r="N7883" s="12"/>
      <c r="O7883" s="12"/>
      <c r="P7883" s="12"/>
    </row>
    <row r="7884" spans="1:16" x14ac:dyDescent="0.25">
      <c r="A7884" s="35">
        <v>7883</v>
      </c>
      <c r="B7884" s="89">
        <v>329.41666666666669</v>
      </c>
      <c r="C7884" s="35">
        <f t="shared" si="615"/>
        <v>11</v>
      </c>
      <c r="D7884" s="35">
        <f t="shared" si="618"/>
        <v>329</v>
      </c>
      <c r="E7884" s="35">
        <f t="shared" si="619"/>
        <v>7</v>
      </c>
      <c r="F7884" s="35" t="str">
        <f t="shared" si="616"/>
        <v>Saturday</v>
      </c>
      <c r="G7884" s="35">
        <f t="shared" si="617"/>
        <v>11</v>
      </c>
      <c r="H7884" s="34">
        <f>CONVERT(INDEX(Htg_StPt_Sch_EZ!$C$4:$I$27,MATCH(Schedules_8760!$C7884,Htg_StPt_Sch_EZ!$B$4:$B$27,0),MATCH(Schedules_8760!$F7884,Htg_StPt_Sch_EZ!$C$3:$I$3,0)),"F","C")</f>
        <v>20.555555555555554</v>
      </c>
      <c r="I7884" s="34">
        <f>CONVERT(INDEX(Htg_StPt_Sch_EZ!$C$31:$I$54,MATCH(Schedules_8760!$C7884,Htg_StPt_Sch_EZ!$B$31:$B$54,0),MATCH(Schedules_8760!$F7884,Htg_StPt_Sch_EZ!$C$30:$I$30,0)),"F","C")</f>
        <v>19.444444444444443</v>
      </c>
      <c r="J7884" s="34">
        <f>CONVERT(INDEX(Clg_StPt_Sch_EZ!$C$4:$I$27,MATCH(Schedules_8760!$C7884,Clg_StPt_Sch_EZ!$B$4:$B$27,0),MATCH(Schedules_8760!$F7884,Clg_StPt_Sch_EZ!$C$3:$I$3,0)),"F","C")</f>
        <v>25.555555555555554</v>
      </c>
      <c r="K7884" s="34">
        <f>CONVERT(INDEX(Clg_StPt_Sch_EZ!$C$31:$I$54,MATCH(Schedules_8760!$C7884,Clg_StPt_Sch_EZ!$B$31:$B$54,0),MATCH(Schedules_8760!$F7884,Clg_StPt_Sch_EZ!$C$30:$I$30,0)),"F","C")</f>
        <v>25</v>
      </c>
      <c r="L7884" s="34">
        <f>CONVERT(INDEX(DHW_StPt_Sch_EZ!$C$4:$I$27,MATCH(Schedules_8760!$C7884,DHW_StPt_Sch_EZ!$B$4:$B$27,0),MATCH(Schedules_8760!$F7884,DHW_StPt_Sch_EZ!$C$3:$I$3,0)),"F","C")</f>
        <v>53.333333333333329</v>
      </c>
      <c r="M7884" s="34">
        <f>CONVERT(INDEX(DHW_StPt_Sch_EZ!$C$31:$I$54,MATCH(Schedules_8760!$C7884,DHW_StPt_Sch_EZ!$B$31:$B$54,0),MATCH(Schedules_8760!$F7884,DHW_StPt_Sch_EZ!$C$30:$I$30,0)),"F","C")</f>
        <v>53.333333333333329</v>
      </c>
      <c r="N7884" s="12"/>
      <c r="O7884" s="12"/>
      <c r="P7884" s="12"/>
    </row>
    <row r="7885" spans="1:16" x14ac:dyDescent="0.25">
      <c r="A7885" s="35">
        <v>7884</v>
      </c>
      <c r="B7885" s="89">
        <v>329.45833333333331</v>
      </c>
      <c r="C7885" s="35">
        <f t="shared" si="615"/>
        <v>12</v>
      </c>
      <c r="D7885" s="35">
        <f t="shared" si="618"/>
        <v>329</v>
      </c>
      <c r="E7885" s="35">
        <f t="shared" si="619"/>
        <v>7</v>
      </c>
      <c r="F7885" s="35" t="str">
        <f t="shared" si="616"/>
        <v>Saturday</v>
      </c>
      <c r="G7885" s="35">
        <f t="shared" si="617"/>
        <v>11</v>
      </c>
      <c r="H7885" s="34">
        <f>CONVERT(INDEX(Htg_StPt_Sch_EZ!$C$4:$I$27,MATCH(Schedules_8760!$C7885,Htg_StPt_Sch_EZ!$B$4:$B$27,0),MATCH(Schedules_8760!$F7885,Htg_StPt_Sch_EZ!$C$3:$I$3,0)),"F","C")</f>
        <v>20.555555555555554</v>
      </c>
      <c r="I7885" s="34">
        <f>CONVERT(INDEX(Htg_StPt_Sch_EZ!$C$31:$I$54,MATCH(Schedules_8760!$C7885,Htg_StPt_Sch_EZ!$B$31:$B$54,0),MATCH(Schedules_8760!$F7885,Htg_StPt_Sch_EZ!$C$30:$I$30,0)),"F","C")</f>
        <v>19.444444444444443</v>
      </c>
      <c r="J7885" s="34">
        <f>CONVERT(INDEX(Clg_StPt_Sch_EZ!$C$4:$I$27,MATCH(Schedules_8760!$C7885,Clg_StPt_Sch_EZ!$B$4:$B$27,0),MATCH(Schedules_8760!$F7885,Clg_StPt_Sch_EZ!$C$3:$I$3,0)),"F","C")</f>
        <v>25.555555555555554</v>
      </c>
      <c r="K7885" s="34">
        <f>CONVERT(INDEX(Clg_StPt_Sch_EZ!$C$31:$I$54,MATCH(Schedules_8760!$C7885,Clg_StPt_Sch_EZ!$B$31:$B$54,0),MATCH(Schedules_8760!$F7885,Clg_StPt_Sch_EZ!$C$30:$I$30,0)),"F","C")</f>
        <v>25</v>
      </c>
      <c r="L7885" s="34">
        <f>CONVERT(INDEX(DHW_StPt_Sch_EZ!$C$4:$I$27,MATCH(Schedules_8760!$C7885,DHW_StPt_Sch_EZ!$B$4:$B$27,0),MATCH(Schedules_8760!$F7885,DHW_StPt_Sch_EZ!$C$3:$I$3,0)),"F","C")</f>
        <v>53.333333333333329</v>
      </c>
      <c r="M7885" s="34">
        <f>CONVERT(INDEX(DHW_StPt_Sch_EZ!$C$31:$I$54,MATCH(Schedules_8760!$C7885,DHW_StPt_Sch_EZ!$B$31:$B$54,0),MATCH(Schedules_8760!$F7885,DHW_StPt_Sch_EZ!$C$30:$I$30,0)),"F","C")</f>
        <v>53.333333333333329</v>
      </c>
      <c r="N7885" s="12"/>
      <c r="O7885" s="12"/>
      <c r="P7885" s="12"/>
    </row>
    <row r="7886" spans="1:16" x14ac:dyDescent="0.25">
      <c r="A7886" s="35">
        <v>7885</v>
      </c>
      <c r="B7886" s="89">
        <v>329.5</v>
      </c>
      <c r="C7886" s="35">
        <f t="shared" si="615"/>
        <v>13</v>
      </c>
      <c r="D7886" s="35">
        <f t="shared" si="618"/>
        <v>329</v>
      </c>
      <c r="E7886" s="35">
        <f t="shared" si="619"/>
        <v>7</v>
      </c>
      <c r="F7886" s="35" t="str">
        <f t="shared" si="616"/>
        <v>Saturday</v>
      </c>
      <c r="G7886" s="35">
        <f t="shared" si="617"/>
        <v>11</v>
      </c>
      <c r="H7886" s="34">
        <f>CONVERT(INDEX(Htg_StPt_Sch_EZ!$C$4:$I$27,MATCH(Schedules_8760!$C7886,Htg_StPt_Sch_EZ!$B$4:$B$27,0),MATCH(Schedules_8760!$F7886,Htg_StPt_Sch_EZ!$C$3:$I$3,0)),"F","C")</f>
        <v>20.555555555555554</v>
      </c>
      <c r="I7886" s="34">
        <f>CONVERT(INDEX(Htg_StPt_Sch_EZ!$C$31:$I$54,MATCH(Schedules_8760!$C7886,Htg_StPt_Sch_EZ!$B$31:$B$54,0),MATCH(Schedules_8760!$F7886,Htg_StPt_Sch_EZ!$C$30:$I$30,0)),"F","C")</f>
        <v>19.444444444444443</v>
      </c>
      <c r="J7886" s="34">
        <f>CONVERT(INDEX(Clg_StPt_Sch_EZ!$C$4:$I$27,MATCH(Schedules_8760!$C7886,Clg_StPt_Sch_EZ!$B$4:$B$27,0),MATCH(Schedules_8760!$F7886,Clg_StPt_Sch_EZ!$C$3:$I$3,0)),"F","C")</f>
        <v>25.555555555555554</v>
      </c>
      <c r="K7886" s="34">
        <f>CONVERT(INDEX(Clg_StPt_Sch_EZ!$C$31:$I$54,MATCH(Schedules_8760!$C7886,Clg_StPt_Sch_EZ!$B$31:$B$54,0),MATCH(Schedules_8760!$F7886,Clg_StPt_Sch_EZ!$C$30:$I$30,0)),"F","C")</f>
        <v>25</v>
      </c>
      <c r="L7886" s="34">
        <f>CONVERT(INDEX(DHW_StPt_Sch_EZ!$C$4:$I$27,MATCH(Schedules_8760!$C7886,DHW_StPt_Sch_EZ!$B$4:$B$27,0),MATCH(Schedules_8760!$F7886,DHW_StPt_Sch_EZ!$C$3:$I$3,0)),"F","C")</f>
        <v>53.333333333333329</v>
      </c>
      <c r="M7886" s="34">
        <f>CONVERT(INDEX(DHW_StPt_Sch_EZ!$C$31:$I$54,MATCH(Schedules_8760!$C7886,DHW_StPt_Sch_EZ!$B$31:$B$54,0),MATCH(Schedules_8760!$F7886,DHW_StPt_Sch_EZ!$C$30:$I$30,0)),"F","C")</f>
        <v>53.333333333333329</v>
      </c>
      <c r="N7886" s="12"/>
      <c r="O7886" s="12"/>
      <c r="P7886" s="12"/>
    </row>
    <row r="7887" spans="1:16" x14ac:dyDescent="0.25">
      <c r="A7887" s="35">
        <v>7886</v>
      </c>
      <c r="B7887" s="89">
        <v>329.54166666666669</v>
      </c>
      <c r="C7887" s="35">
        <f t="shared" si="615"/>
        <v>14</v>
      </c>
      <c r="D7887" s="35">
        <f t="shared" si="618"/>
        <v>329</v>
      </c>
      <c r="E7887" s="35">
        <f t="shared" si="619"/>
        <v>7</v>
      </c>
      <c r="F7887" s="35" t="str">
        <f t="shared" si="616"/>
        <v>Saturday</v>
      </c>
      <c r="G7887" s="35">
        <f t="shared" si="617"/>
        <v>11</v>
      </c>
      <c r="H7887" s="34">
        <f>CONVERT(INDEX(Htg_StPt_Sch_EZ!$C$4:$I$27,MATCH(Schedules_8760!$C7887,Htg_StPt_Sch_EZ!$B$4:$B$27,0),MATCH(Schedules_8760!$F7887,Htg_StPt_Sch_EZ!$C$3:$I$3,0)),"F","C")</f>
        <v>20.555555555555554</v>
      </c>
      <c r="I7887" s="34">
        <f>CONVERT(INDEX(Htg_StPt_Sch_EZ!$C$31:$I$54,MATCH(Schedules_8760!$C7887,Htg_StPt_Sch_EZ!$B$31:$B$54,0),MATCH(Schedules_8760!$F7887,Htg_StPt_Sch_EZ!$C$30:$I$30,0)),"F","C")</f>
        <v>19.444444444444443</v>
      </c>
      <c r="J7887" s="34">
        <f>CONVERT(INDEX(Clg_StPt_Sch_EZ!$C$4:$I$27,MATCH(Schedules_8760!$C7887,Clg_StPt_Sch_EZ!$B$4:$B$27,0),MATCH(Schedules_8760!$F7887,Clg_StPt_Sch_EZ!$C$3:$I$3,0)),"F","C")</f>
        <v>25.555555555555554</v>
      </c>
      <c r="K7887" s="34">
        <f>CONVERT(INDEX(Clg_StPt_Sch_EZ!$C$31:$I$54,MATCH(Schedules_8760!$C7887,Clg_StPt_Sch_EZ!$B$31:$B$54,0),MATCH(Schedules_8760!$F7887,Clg_StPt_Sch_EZ!$C$30:$I$30,0)),"F","C")</f>
        <v>25</v>
      </c>
      <c r="L7887" s="34">
        <f>CONVERT(INDEX(DHW_StPt_Sch_EZ!$C$4:$I$27,MATCH(Schedules_8760!$C7887,DHW_StPt_Sch_EZ!$B$4:$B$27,0),MATCH(Schedules_8760!$F7887,DHW_StPt_Sch_EZ!$C$3:$I$3,0)),"F","C")</f>
        <v>53.333333333333329</v>
      </c>
      <c r="M7887" s="34">
        <f>CONVERT(INDEX(DHW_StPt_Sch_EZ!$C$31:$I$54,MATCH(Schedules_8760!$C7887,DHW_StPt_Sch_EZ!$B$31:$B$54,0),MATCH(Schedules_8760!$F7887,DHW_StPt_Sch_EZ!$C$30:$I$30,0)),"F","C")</f>
        <v>53.333333333333329</v>
      </c>
      <c r="N7887" s="12"/>
      <c r="O7887" s="12"/>
      <c r="P7887" s="12"/>
    </row>
    <row r="7888" spans="1:16" x14ac:dyDescent="0.25">
      <c r="A7888" s="35">
        <v>7887</v>
      </c>
      <c r="B7888" s="89">
        <v>329.58333333333331</v>
      </c>
      <c r="C7888" s="35">
        <f t="shared" si="615"/>
        <v>15</v>
      </c>
      <c r="D7888" s="35">
        <f t="shared" si="618"/>
        <v>329</v>
      </c>
      <c r="E7888" s="35">
        <f t="shared" si="619"/>
        <v>7</v>
      </c>
      <c r="F7888" s="35" t="str">
        <f t="shared" si="616"/>
        <v>Saturday</v>
      </c>
      <c r="G7888" s="35">
        <f t="shared" si="617"/>
        <v>11</v>
      </c>
      <c r="H7888" s="34">
        <f>CONVERT(INDEX(Htg_StPt_Sch_EZ!$C$4:$I$27,MATCH(Schedules_8760!$C7888,Htg_StPt_Sch_EZ!$B$4:$B$27,0),MATCH(Schedules_8760!$F7888,Htg_StPt_Sch_EZ!$C$3:$I$3,0)),"F","C")</f>
        <v>20.555555555555554</v>
      </c>
      <c r="I7888" s="34">
        <f>CONVERT(INDEX(Htg_StPt_Sch_EZ!$C$31:$I$54,MATCH(Schedules_8760!$C7888,Htg_StPt_Sch_EZ!$B$31:$B$54,0),MATCH(Schedules_8760!$F7888,Htg_StPt_Sch_EZ!$C$30:$I$30,0)),"F","C")</f>
        <v>21.111111111111111</v>
      </c>
      <c r="J7888" s="34">
        <f>CONVERT(INDEX(Clg_StPt_Sch_EZ!$C$4:$I$27,MATCH(Schedules_8760!$C7888,Clg_StPt_Sch_EZ!$B$4:$B$27,0),MATCH(Schedules_8760!$F7888,Clg_StPt_Sch_EZ!$C$3:$I$3,0)),"F","C")</f>
        <v>25.555555555555554</v>
      </c>
      <c r="K7888" s="34">
        <f>CONVERT(INDEX(Clg_StPt_Sch_EZ!$C$31:$I$54,MATCH(Schedules_8760!$C7888,Clg_StPt_Sch_EZ!$B$31:$B$54,0),MATCH(Schedules_8760!$F7888,Clg_StPt_Sch_EZ!$C$30:$I$30,0)),"F","C")</f>
        <v>25</v>
      </c>
      <c r="L7888" s="34">
        <f>CONVERT(INDEX(DHW_StPt_Sch_EZ!$C$4:$I$27,MATCH(Schedules_8760!$C7888,DHW_StPt_Sch_EZ!$B$4:$B$27,0),MATCH(Schedules_8760!$F7888,DHW_StPt_Sch_EZ!$C$3:$I$3,0)),"F","C")</f>
        <v>53.333333333333329</v>
      </c>
      <c r="M7888" s="34">
        <f>CONVERT(INDEX(DHW_StPt_Sch_EZ!$C$31:$I$54,MATCH(Schedules_8760!$C7888,DHW_StPt_Sch_EZ!$B$31:$B$54,0),MATCH(Schedules_8760!$F7888,DHW_StPt_Sch_EZ!$C$30:$I$30,0)),"F","C")</f>
        <v>53.333333333333329</v>
      </c>
      <c r="N7888" s="12"/>
      <c r="O7888" s="12"/>
      <c r="P7888" s="12"/>
    </row>
    <row r="7889" spans="1:16" x14ac:dyDescent="0.25">
      <c r="A7889" s="35">
        <v>7888</v>
      </c>
      <c r="B7889" s="89">
        <v>329.625</v>
      </c>
      <c r="C7889" s="35">
        <f t="shared" si="615"/>
        <v>16</v>
      </c>
      <c r="D7889" s="35">
        <f t="shared" si="618"/>
        <v>329</v>
      </c>
      <c r="E7889" s="35">
        <f t="shared" si="619"/>
        <v>7</v>
      </c>
      <c r="F7889" s="35" t="str">
        <f t="shared" si="616"/>
        <v>Saturday</v>
      </c>
      <c r="G7889" s="35">
        <f t="shared" si="617"/>
        <v>11</v>
      </c>
      <c r="H7889" s="34">
        <f>CONVERT(INDEX(Htg_StPt_Sch_EZ!$C$4:$I$27,MATCH(Schedules_8760!$C7889,Htg_StPt_Sch_EZ!$B$4:$B$27,0),MATCH(Schedules_8760!$F7889,Htg_StPt_Sch_EZ!$C$3:$I$3,0)),"F","C")</f>
        <v>20.555555555555554</v>
      </c>
      <c r="I7889" s="34">
        <f>CONVERT(INDEX(Htg_StPt_Sch_EZ!$C$31:$I$54,MATCH(Schedules_8760!$C7889,Htg_StPt_Sch_EZ!$B$31:$B$54,0),MATCH(Schedules_8760!$F7889,Htg_StPt_Sch_EZ!$C$30:$I$30,0)),"F","C")</f>
        <v>21.111111111111111</v>
      </c>
      <c r="J7889" s="34">
        <f>CONVERT(INDEX(Clg_StPt_Sch_EZ!$C$4:$I$27,MATCH(Schedules_8760!$C7889,Clg_StPt_Sch_EZ!$B$4:$B$27,0),MATCH(Schedules_8760!$F7889,Clg_StPt_Sch_EZ!$C$3:$I$3,0)),"F","C")</f>
        <v>25.555555555555554</v>
      </c>
      <c r="K7889" s="34">
        <f>CONVERT(INDEX(Clg_StPt_Sch_EZ!$C$31:$I$54,MATCH(Schedules_8760!$C7889,Clg_StPt_Sch_EZ!$B$31:$B$54,0),MATCH(Schedules_8760!$F7889,Clg_StPt_Sch_EZ!$C$30:$I$30,0)),"F","C")</f>
        <v>25</v>
      </c>
      <c r="L7889" s="34">
        <f>CONVERT(INDEX(DHW_StPt_Sch_EZ!$C$4:$I$27,MATCH(Schedules_8760!$C7889,DHW_StPt_Sch_EZ!$B$4:$B$27,0),MATCH(Schedules_8760!$F7889,DHW_StPt_Sch_EZ!$C$3:$I$3,0)),"F","C")</f>
        <v>53.333333333333329</v>
      </c>
      <c r="M7889" s="34">
        <f>CONVERT(INDEX(DHW_StPt_Sch_EZ!$C$31:$I$54,MATCH(Schedules_8760!$C7889,DHW_StPt_Sch_EZ!$B$31:$B$54,0),MATCH(Schedules_8760!$F7889,DHW_StPt_Sch_EZ!$C$30:$I$30,0)),"F","C")</f>
        <v>53.333333333333329</v>
      </c>
      <c r="N7889" s="12"/>
      <c r="O7889" s="12"/>
      <c r="P7889" s="12"/>
    </row>
    <row r="7890" spans="1:16" x14ac:dyDescent="0.25">
      <c r="A7890" s="35">
        <v>7889</v>
      </c>
      <c r="B7890" s="89">
        <v>329.66666666666669</v>
      </c>
      <c r="C7890" s="35">
        <f t="shared" si="615"/>
        <v>17</v>
      </c>
      <c r="D7890" s="35">
        <f t="shared" si="618"/>
        <v>329</v>
      </c>
      <c r="E7890" s="35">
        <f t="shared" si="619"/>
        <v>7</v>
      </c>
      <c r="F7890" s="35" t="str">
        <f t="shared" si="616"/>
        <v>Saturday</v>
      </c>
      <c r="G7890" s="35">
        <f t="shared" si="617"/>
        <v>11</v>
      </c>
      <c r="H7890" s="34">
        <f>CONVERT(INDEX(Htg_StPt_Sch_EZ!$C$4:$I$27,MATCH(Schedules_8760!$C7890,Htg_StPt_Sch_EZ!$B$4:$B$27,0),MATCH(Schedules_8760!$F7890,Htg_StPt_Sch_EZ!$C$3:$I$3,0)),"F","C")</f>
        <v>20.555555555555554</v>
      </c>
      <c r="I7890" s="34">
        <f>CONVERT(INDEX(Htg_StPt_Sch_EZ!$C$31:$I$54,MATCH(Schedules_8760!$C7890,Htg_StPt_Sch_EZ!$B$31:$B$54,0),MATCH(Schedules_8760!$F7890,Htg_StPt_Sch_EZ!$C$30:$I$30,0)),"F","C")</f>
        <v>17.777777777777779</v>
      </c>
      <c r="J7890" s="34">
        <f>CONVERT(INDEX(Clg_StPt_Sch_EZ!$C$4:$I$27,MATCH(Schedules_8760!$C7890,Clg_StPt_Sch_EZ!$B$4:$B$27,0),MATCH(Schedules_8760!$F7890,Clg_StPt_Sch_EZ!$C$3:$I$3,0)),"F","C")</f>
        <v>25.555555555555554</v>
      </c>
      <c r="K7890" s="34">
        <f>CONVERT(INDEX(Clg_StPt_Sch_EZ!$C$31:$I$54,MATCH(Schedules_8760!$C7890,Clg_StPt_Sch_EZ!$B$31:$B$54,0),MATCH(Schedules_8760!$F7890,Clg_StPt_Sch_EZ!$C$30:$I$30,0)),"F","C")</f>
        <v>25</v>
      </c>
      <c r="L7890" s="34">
        <f>CONVERT(INDEX(DHW_StPt_Sch_EZ!$C$4:$I$27,MATCH(Schedules_8760!$C7890,DHW_StPt_Sch_EZ!$B$4:$B$27,0),MATCH(Schedules_8760!$F7890,DHW_StPt_Sch_EZ!$C$3:$I$3,0)),"F","C")</f>
        <v>53.333333333333329</v>
      </c>
      <c r="M7890" s="34">
        <f>CONVERT(INDEX(DHW_StPt_Sch_EZ!$C$31:$I$54,MATCH(Schedules_8760!$C7890,DHW_StPt_Sch_EZ!$B$31:$B$54,0),MATCH(Schedules_8760!$F7890,DHW_StPt_Sch_EZ!$C$30:$I$30,0)),"F","C")</f>
        <v>53.333333333333329</v>
      </c>
      <c r="N7890" s="12"/>
      <c r="O7890" s="12"/>
      <c r="P7890" s="12"/>
    </row>
    <row r="7891" spans="1:16" x14ac:dyDescent="0.25">
      <c r="A7891" s="35">
        <v>7890</v>
      </c>
      <c r="B7891" s="89">
        <v>329.70833333333331</v>
      </c>
      <c r="C7891" s="35">
        <f t="shared" si="615"/>
        <v>18</v>
      </c>
      <c r="D7891" s="35">
        <f t="shared" si="618"/>
        <v>329</v>
      </c>
      <c r="E7891" s="35">
        <f t="shared" si="619"/>
        <v>7</v>
      </c>
      <c r="F7891" s="35" t="str">
        <f t="shared" si="616"/>
        <v>Saturday</v>
      </c>
      <c r="G7891" s="35">
        <f t="shared" si="617"/>
        <v>11</v>
      </c>
      <c r="H7891" s="34">
        <f>CONVERT(INDEX(Htg_StPt_Sch_EZ!$C$4:$I$27,MATCH(Schedules_8760!$C7891,Htg_StPt_Sch_EZ!$B$4:$B$27,0),MATCH(Schedules_8760!$F7891,Htg_StPt_Sch_EZ!$C$3:$I$3,0)),"F","C")</f>
        <v>20.555555555555554</v>
      </c>
      <c r="I7891" s="34">
        <f>CONVERT(INDEX(Htg_StPt_Sch_EZ!$C$31:$I$54,MATCH(Schedules_8760!$C7891,Htg_StPt_Sch_EZ!$B$31:$B$54,0),MATCH(Schedules_8760!$F7891,Htg_StPt_Sch_EZ!$C$30:$I$30,0)),"F","C")</f>
        <v>17.777777777777779</v>
      </c>
      <c r="J7891" s="34">
        <f>CONVERT(INDEX(Clg_StPt_Sch_EZ!$C$4:$I$27,MATCH(Schedules_8760!$C7891,Clg_StPt_Sch_EZ!$B$4:$B$27,0),MATCH(Schedules_8760!$F7891,Clg_StPt_Sch_EZ!$C$3:$I$3,0)),"F","C")</f>
        <v>25.555555555555554</v>
      </c>
      <c r="K7891" s="34">
        <f>CONVERT(INDEX(Clg_StPt_Sch_EZ!$C$31:$I$54,MATCH(Schedules_8760!$C7891,Clg_StPt_Sch_EZ!$B$31:$B$54,0),MATCH(Schedules_8760!$F7891,Clg_StPt_Sch_EZ!$C$30:$I$30,0)),"F","C")</f>
        <v>28.333333333333332</v>
      </c>
      <c r="L7891" s="34">
        <f>CONVERT(INDEX(DHW_StPt_Sch_EZ!$C$4:$I$27,MATCH(Schedules_8760!$C7891,DHW_StPt_Sch_EZ!$B$4:$B$27,0),MATCH(Schedules_8760!$F7891,DHW_StPt_Sch_EZ!$C$3:$I$3,0)),"F","C")</f>
        <v>53.333333333333329</v>
      </c>
      <c r="M7891" s="34">
        <f>CONVERT(INDEX(DHW_StPt_Sch_EZ!$C$31:$I$54,MATCH(Schedules_8760!$C7891,DHW_StPt_Sch_EZ!$B$31:$B$54,0),MATCH(Schedules_8760!$F7891,DHW_StPt_Sch_EZ!$C$30:$I$30,0)),"F","C")</f>
        <v>53.333333333333329</v>
      </c>
      <c r="N7891" s="12"/>
      <c r="O7891" s="12"/>
      <c r="P7891" s="12"/>
    </row>
    <row r="7892" spans="1:16" x14ac:dyDescent="0.25">
      <c r="A7892" s="35">
        <v>7891</v>
      </c>
      <c r="B7892" s="89">
        <v>329.75</v>
      </c>
      <c r="C7892" s="35">
        <f t="shared" si="615"/>
        <v>19</v>
      </c>
      <c r="D7892" s="35">
        <f t="shared" si="618"/>
        <v>329</v>
      </c>
      <c r="E7892" s="35">
        <f t="shared" si="619"/>
        <v>7</v>
      </c>
      <c r="F7892" s="35" t="str">
        <f t="shared" si="616"/>
        <v>Saturday</v>
      </c>
      <c r="G7892" s="35">
        <f t="shared" si="617"/>
        <v>11</v>
      </c>
      <c r="H7892" s="34">
        <f>CONVERT(INDEX(Htg_StPt_Sch_EZ!$C$4:$I$27,MATCH(Schedules_8760!$C7892,Htg_StPt_Sch_EZ!$B$4:$B$27,0),MATCH(Schedules_8760!$F7892,Htg_StPt_Sch_EZ!$C$3:$I$3,0)),"F","C")</f>
        <v>20.555555555555554</v>
      </c>
      <c r="I7892" s="34">
        <f>CONVERT(INDEX(Htg_StPt_Sch_EZ!$C$31:$I$54,MATCH(Schedules_8760!$C7892,Htg_StPt_Sch_EZ!$B$31:$B$54,0),MATCH(Schedules_8760!$F7892,Htg_StPt_Sch_EZ!$C$30:$I$30,0)),"F","C")</f>
        <v>18.333333333333332</v>
      </c>
      <c r="J7892" s="34">
        <f>CONVERT(INDEX(Clg_StPt_Sch_EZ!$C$4:$I$27,MATCH(Schedules_8760!$C7892,Clg_StPt_Sch_EZ!$B$4:$B$27,0),MATCH(Schedules_8760!$F7892,Clg_StPt_Sch_EZ!$C$3:$I$3,0)),"F","C")</f>
        <v>25.555555555555554</v>
      </c>
      <c r="K7892" s="34">
        <f>CONVERT(INDEX(Clg_StPt_Sch_EZ!$C$31:$I$54,MATCH(Schedules_8760!$C7892,Clg_StPt_Sch_EZ!$B$31:$B$54,0),MATCH(Schedules_8760!$F7892,Clg_StPt_Sch_EZ!$C$30:$I$30,0)),"F","C")</f>
        <v>28.333333333333332</v>
      </c>
      <c r="L7892" s="34">
        <f>CONVERT(INDEX(DHW_StPt_Sch_EZ!$C$4:$I$27,MATCH(Schedules_8760!$C7892,DHW_StPt_Sch_EZ!$B$4:$B$27,0),MATCH(Schedules_8760!$F7892,DHW_StPt_Sch_EZ!$C$3:$I$3,0)),"F","C")</f>
        <v>53.333333333333329</v>
      </c>
      <c r="M7892" s="34">
        <f>CONVERT(INDEX(DHW_StPt_Sch_EZ!$C$31:$I$54,MATCH(Schedules_8760!$C7892,DHW_StPt_Sch_EZ!$B$31:$B$54,0),MATCH(Schedules_8760!$F7892,DHW_StPt_Sch_EZ!$C$30:$I$30,0)),"F","C")</f>
        <v>53.333333333333329</v>
      </c>
      <c r="N7892" s="12"/>
      <c r="O7892" s="12"/>
      <c r="P7892" s="12"/>
    </row>
    <row r="7893" spans="1:16" x14ac:dyDescent="0.25">
      <c r="A7893" s="35">
        <v>7892</v>
      </c>
      <c r="B7893" s="89">
        <v>329.79166666666669</v>
      </c>
      <c r="C7893" s="35">
        <f t="shared" si="615"/>
        <v>20</v>
      </c>
      <c r="D7893" s="35">
        <f t="shared" si="618"/>
        <v>329</v>
      </c>
      <c r="E7893" s="35">
        <f t="shared" si="619"/>
        <v>7</v>
      </c>
      <c r="F7893" s="35" t="str">
        <f t="shared" si="616"/>
        <v>Saturday</v>
      </c>
      <c r="G7893" s="35">
        <f t="shared" si="617"/>
        <v>11</v>
      </c>
      <c r="H7893" s="34">
        <f>CONVERT(INDEX(Htg_StPt_Sch_EZ!$C$4:$I$27,MATCH(Schedules_8760!$C7893,Htg_StPt_Sch_EZ!$B$4:$B$27,0),MATCH(Schedules_8760!$F7893,Htg_StPt_Sch_EZ!$C$3:$I$3,0)),"F","C")</f>
        <v>20.555555555555554</v>
      </c>
      <c r="I7893" s="34">
        <f>CONVERT(INDEX(Htg_StPt_Sch_EZ!$C$31:$I$54,MATCH(Schedules_8760!$C7893,Htg_StPt_Sch_EZ!$B$31:$B$54,0),MATCH(Schedules_8760!$F7893,Htg_StPt_Sch_EZ!$C$30:$I$30,0)),"F","C")</f>
        <v>18.888888888888889</v>
      </c>
      <c r="J7893" s="34">
        <f>CONVERT(INDEX(Clg_StPt_Sch_EZ!$C$4:$I$27,MATCH(Schedules_8760!$C7893,Clg_StPt_Sch_EZ!$B$4:$B$27,0),MATCH(Schedules_8760!$F7893,Clg_StPt_Sch_EZ!$C$3:$I$3,0)),"F","C")</f>
        <v>25.555555555555554</v>
      </c>
      <c r="K7893" s="34">
        <f>CONVERT(INDEX(Clg_StPt_Sch_EZ!$C$31:$I$54,MATCH(Schedules_8760!$C7893,Clg_StPt_Sch_EZ!$B$31:$B$54,0),MATCH(Schedules_8760!$F7893,Clg_StPt_Sch_EZ!$C$30:$I$30,0)),"F","C")</f>
        <v>28.333333333333332</v>
      </c>
      <c r="L7893" s="34">
        <f>CONVERT(INDEX(DHW_StPt_Sch_EZ!$C$4:$I$27,MATCH(Schedules_8760!$C7893,DHW_StPt_Sch_EZ!$B$4:$B$27,0),MATCH(Schedules_8760!$F7893,DHW_StPt_Sch_EZ!$C$3:$I$3,0)),"F","C")</f>
        <v>53.333333333333329</v>
      </c>
      <c r="M7893" s="34">
        <f>CONVERT(INDEX(DHW_StPt_Sch_EZ!$C$31:$I$54,MATCH(Schedules_8760!$C7893,DHW_StPt_Sch_EZ!$B$31:$B$54,0),MATCH(Schedules_8760!$F7893,DHW_StPt_Sch_EZ!$C$30:$I$30,0)),"F","C")</f>
        <v>53.333333333333329</v>
      </c>
      <c r="N7893" s="12"/>
      <c r="O7893" s="12"/>
      <c r="P7893" s="12"/>
    </row>
    <row r="7894" spans="1:16" x14ac:dyDescent="0.25">
      <c r="A7894" s="35">
        <v>7893</v>
      </c>
      <c r="B7894" s="89">
        <v>329.83333333333331</v>
      </c>
      <c r="C7894" s="35">
        <f t="shared" si="615"/>
        <v>21</v>
      </c>
      <c r="D7894" s="35">
        <f t="shared" si="618"/>
        <v>329</v>
      </c>
      <c r="E7894" s="35">
        <f t="shared" si="619"/>
        <v>7</v>
      </c>
      <c r="F7894" s="35" t="str">
        <f t="shared" si="616"/>
        <v>Saturday</v>
      </c>
      <c r="G7894" s="35">
        <f t="shared" si="617"/>
        <v>11</v>
      </c>
      <c r="H7894" s="34">
        <f>CONVERT(INDEX(Htg_StPt_Sch_EZ!$C$4:$I$27,MATCH(Schedules_8760!$C7894,Htg_StPt_Sch_EZ!$B$4:$B$27,0),MATCH(Schedules_8760!$F7894,Htg_StPt_Sch_EZ!$C$3:$I$3,0)),"F","C")</f>
        <v>20.555555555555554</v>
      </c>
      <c r="I7894" s="34">
        <f>CONVERT(INDEX(Htg_StPt_Sch_EZ!$C$31:$I$54,MATCH(Schedules_8760!$C7894,Htg_StPt_Sch_EZ!$B$31:$B$54,0),MATCH(Schedules_8760!$F7894,Htg_StPt_Sch_EZ!$C$30:$I$30,0)),"F","C")</f>
        <v>19.444444444444443</v>
      </c>
      <c r="J7894" s="34">
        <f>CONVERT(INDEX(Clg_StPt_Sch_EZ!$C$4:$I$27,MATCH(Schedules_8760!$C7894,Clg_StPt_Sch_EZ!$B$4:$B$27,0),MATCH(Schedules_8760!$F7894,Clg_StPt_Sch_EZ!$C$3:$I$3,0)),"F","C")</f>
        <v>25.555555555555554</v>
      </c>
      <c r="K7894" s="34">
        <f>CONVERT(INDEX(Clg_StPt_Sch_EZ!$C$31:$I$54,MATCH(Schedules_8760!$C7894,Clg_StPt_Sch_EZ!$B$31:$B$54,0),MATCH(Schedules_8760!$F7894,Clg_StPt_Sch_EZ!$C$30:$I$30,0)),"F","C")</f>
        <v>28.333333333333332</v>
      </c>
      <c r="L7894" s="34">
        <f>CONVERT(INDEX(DHW_StPt_Sch_EZ!$C$4:$I$27,MATCH(Schedules_8760!$C7894,DHW_StPt_Sch_EZ!$B$4:$B$27,0),MATCH(Schedules_8760!$F7894,DHW_StPt_Sch_EZ!$C$3:$I$3,0)),"F","C")</f>
        <v>53.333333333333329</v>
      </c>
      <c r="M7894" s="34">
        <f>CONVERT(INDEX(DHW_StPt_Sch_EZ!$C$31:$I$54,MATCH(Schedules_8760!$C7894,DHW_StPt_Sch_EZ!$B$31:$B$54,0),MATCH(Schedules_8760!$F7894,DHW_StPt_Sch_EZ!$C$30:$I$30,0)),"F","C")</f>
        <v>53.333333333333329</v>
      </c>
      <c r="N7894" s="12"/>
      <c r="O7894" s="12"/>
      <c r="P7894" s="12"/>
    </row>
    <row r="7895" spans="1:16" x14ac:dyDescent="0.25">
      <c r="A7895" s="35">
        <v>7894</v>
      </c>
      <c r="B7895" s="89">
        <v>329.875</v>
      </c>
      <c r="C7895" s="35">
        <f t="shared" si="615"/>
        <v>22</v>
      </c>
      <c r="D7895" s="35">
        <f t="shared" si="618"/>
        <v>329</v>
      </c>
      <c r="E7895" s="35">
        <f t="shared" si="619"/>
        <v>7</v>
      </c>
      <c r="F7895" s="35" t="str">
        <f t="shared" si="616"/>
        <v>Saturday</v>
      </c>
      <c r="G7895" s="35">
        <f t="shared" si="617"/>
        <v>11</v>
      </c>
      <c r="H7895" s="34">
        <f>CONVERT(INDEX(Htg_StPt_Sch_EZ!$C$4:$I$27,MATCH(Schedules_8760!$C7895,Htg_StPt_Sch_EZ!$B$4:$B$27,0),MATCH(Schedules_8760!$F7895,Htg_StPt_Sch_EZ!$C$3:$I$3,0)),"F","C")</f>
        <v>20.555555555555554</v>
      </c>
      <c r="I7895" s="34">
        <f>CONVERT(INDEX(Htg_StPt_Sch_EZ!$C$31:$I$54,MATCH(Schedules_8760!$C7895,Htg_StPt_Sch_EZ!$B$31:$B$54,0),MATCH(Schedules_8760!$F7895,Htg_StPt_Sch_EZ!$C$30:$I$30,0)),"F","C")</f>
        <v>19.444444444444443</v>
      </c>
      <c r="J7895" s="34">
        <f>CONVERT(INDEX(Clg_StPt_Sch_EZ!$C$4:$I$27,MATCH(Schedules_8760!$C7895,Clg_StPt_Sch_EZ!$B$4:$B$27,0),MATCH(Schedules_8760!$F7895,Clg_StPt_Sch_EZ!$C$3:$I$3,0)),"F","C")</f>
        <v>25.555555555555554</v>
      </c>
      <c r="K7895" s="34">
        <f>CONVERT(INDEX(Clg_StPt_Sch_EZ!$C$31:$I$54,MATCH(Schedules_8760!$C7895,Clg_StPt_Sch_EZ!$B$31:$B$54,0),MATCH(Schedules_8760!$F7895,Clg_StPt_Sch_EZ!$C$30:$I$30,0)),"F","C")</f>
        <v>28.333333333333332</v>
      </c>
      <c r="L7895" s="34">
        <f>CONVERT(INDEX(DHW_StPt_Sch_EZ!$C$4:$I$27,MATCH(Schedules_8760!$C7895,DHW_StPt_Sch_EZ!$B$4:$B$27,0),MATCH(Schedules_8760!$F7895,DHW_StPt_Sch_EZ!$C$3:$I$3,0)),"F","C")</f>
        <v>53.333333333333329</v>
      </c>
      <c r="M7895" s="34">
        <f>CONVERT(INDEX(DHW_StPt_Sch_EZ!$C$31:$I$54,MATCH(Schedules_8760!$C7895,DHW_StPt_Sch_EZ!$B$31:$B$54,0),MATCH(Schedules_8760!$F7895,DHW_StPt_Sch_EZ!$C$30:$I$30,0)),"F","C")</f>
        <v>53.333333333333329</v>
      </c>
      <c r="N7895" s="12"/>
      <c r="O7895" s="12"/>
      <c r="P7895" s="12"/>
    </row>
    <row r="7896" spans="1:16" x14ac:dyDescent="0.25">
      <c r="A7896" s="35">
        <v>7895</v>
      </c>
      <c r="B7896" s="89">
        <v>329.91666666666669</v>
      </c>
      <c r="C7896" s="35">
        <f t="shared" si="615"/>
        <v>23</v>
      </c>
      <c r="D7896" s="35">
        <f t="shared" si="618"/>
        <v>329</v>
      </c>
      <c r="E7896" s="35">
        <f t="shared" si="619"/>
        <v>7</v>
      </c>
      <c r="F7896" s="35" t="str">
        <f t="shared" si="616"/>
        <v>Saturday</v>
      </c>
      <c r="G7896" s="35">
        <f t="shared" si="617"/>
        <v>11</v>
      </c>
      <c r="H7896" s="34">
        <f>CONVERT(INDEX(Htg_StPt_Sch_EZ!$C$4:$I$27,MATCH(Schedules_8760!$C7896,Htg_StPt_Sch_EZ!$B$4:$B$27,0),MATCH(Schedules_8760!$F7896,Htg_StPt_Sch_EZ!$C$3:$I$3,0)),"F","C")</f>
        <v>20.555555555555554</v>
      </c>
      <c r="I7896" s="34">
        <f>CONVERT(INDEX(Htg_StPt_Sch_EZ!$C$31:$I$54,MATCH(Schedules_8760!$C7896,Htg_StPt_Sch_EZ!$B$31:$B$54,0),MATCH(Schedules_8760!$F7896,Htg_StPt_Sch_EZ!$C$30:$I$30,0)),"F","C")</f>
        <v>19.444444444444443</v>
      </c>
      <c r="J7896" s="34">
        <f>CONVERT(INDEX(Clg_StPt_Sch_EZ!$C$4:$I$27,MATCH(Schedules_8760!$C7896,Clg_StPt_Sch_EZ!$B$4:$B$27,0),MATCH(Schedules_8760!$F7896,Clg_StPt_Sch_EZ!$C$3:$I$3,0)),"F","C")</f>
        <v>25.555555555555554</v>
      </c>
      <c r="K7896" s="34">
        <f>CONVERT(INDEX(Clg_StPt_Sch_EZ!$C$31:$I$54,MATCH(Schedules_8760!$C7896,Clg_StPt_Sch_EZ!$B$31:$B$54,0),MATCH(Schedules_8760!$F7896,Clg_StPt_Sch_EZ!$C$30:$I$30,0)),"F","C")</f>
        <v>28.333333333333332</v>
      </c>
      <c r="L7896" s="34">
        <f>CONVERT(INDEX(DHW_StPt_Sch_EZ!$C$4:$I$27,MATCH(Schedules_8760!$C7896,DHW_StPt_Sch_EZ!$B$4:$B$27,0),MATCH(Schedules_8760!$F7896,DHW_StPt_Sch_EZ!$C$3:$I$3,0)),"F","C")</f>
        <v>53.333333333333329</v>
      </c>
      <c r="M7896" s="34">
        <f>CONVERT(INDEX(DHW_StPt_Sch_EZ!$C$31:$I$54,MATCH(Schedules_8760!$C7896,DHW_StPt_Sch_EZ!$B$31:$B$54,0),MATCH(Schedules_8760!$F7896,DHW_StPt_Sch_EZ!$C$30:$I$30,0)),"F","C")</f>
        <v>53.333333333333329</v>
      </c>
      <c r="N7896" s="12"/>
      <c r="O7896" s="12"/>
      <c r="P7896" s="12"/>
    </row>
    <row r="7897" spans="1:16" x14ac:dyDescent="0.25">
      <c r="A7897" s="35">
        <v>7896</v>
      </c>
      <c r="B7897" s="89">
        <v>329.95833333333331</v>
      </c>
      <c r="C7897" s="35">
        <f t="shared" si="615"/>
        <v>24</v>
      </c>
      <c r="D7897" s="35">
        <f t="shared" si="618"/>
        <v>329</v>
      </c>
      <c r="E7897" s="35">
        <f t="shared" si="619"/>
        <v>7</v>
      </c>
      <c r="F7897" s="35" t="str">
        <f t="shared" si="616"/>
        <v>Saturday</v>
      </c>
      <c r="G7897" s="35">
        <f t="shared" si="617"/>
        <v>11</v>
      </c>
      <c r="H7897" s="34">
        <f>CONVERT(INDEX(Htg_StPt_Sch_EZ!$C$4:$I$27,MATCH(Schedules_8760!$C7897,Htg_StPt_Sch_EZ!$B$4:$B$27,0),MATCH(Schedules_8760!$F7897,Htg_StPt_Sch_EZ!$C$3:$I$3,0)),"F","C")</f>
        <v>20.555555555555554</v>
      </c>
      <c r="I7897" s="34">
        <f>CONVERT(INDEX(Htg_StPt_Sch_EZ!$C$31:$I$54,MATCH(Schedules_8760!$C7897,Htg_StPt_Sch_EZ!$B$31:$B$54,0),MATCH(Schedules_8760!$F7897,Htg_StPt_Sch_EZ!$C$30:$I$30,0)),"F","C")</f>
        <v>19.444444444444443</v>
      </c>
      <c r="J7897" s="34">
        <f>CONVERT(INDEX(Clg_StPt_Sch_EZ!$C$4:$I$27,MATCH(Schedules_8760!$C7897,Clg_StPt_Sch_EZ!$B$4:$B$27,0),MATCH(Schedules_8760!$F7897,Clg_StPt_Sch_EZ!$C$3:$I$3,0)),"F","C")</f>
        <v>25.555555555555554</v>
      </c>
      <c r="K7897" s="34">
        <f>CONVERT(INDEX(Clg_StPt_Sch_EZ!$C$31:$I$54,MATCH(Schedules_8760!$C7897,Clg_StPt_Sch_EZ!$B$31:$B$54,0),MATCH(Schedules_8760!$F7897,Clg_StPt_Sch_EZ!$C$30:$I$30,0)),"F","C")</f>
        <v>28.333333333333332</v>
      </c>
      <c r="L7897" s="34">
        <f>CONVERT(INDEX(DHW_StPt_Sch_EZ!$C$4:$I$27,MATCH(Schedules_8760!$C7897,DHW_StPt_Sch_EZ!$B$4:$B$27,0),MATCH(Schedules_8760!$F7897,DHW_StPt_Sch_EZ!$C$3:$I$3,0)),"F","C")</f>
        <v>53.333333333333329</v>
      </c>
      <c r="M7897" s="34">
        <f>CONVERT(INDEX(DHW_StPt_Sch_EZ!$C$31:$I$54,MATCH(Schedules_8760!$C7897,DHW_StPt_Sch_EZ!$B$31:$B$54,0),MATCH(Schedules_8760!$F7897,DHW_StPt_Sch_EZ!$C$30:$I$30,0)),"F","C")</f>
        <v>53.333333333333329</v>
      </c>
      <c r="N7897" s="12"/>
      <c r="O7897" s="12"/>
      <c r="P7897" s="12"/>
    </row>
    <row r="7898" spans="1:16" x14ac:dyDescent="0.25">
      <c r="A7898" s="35">
        <v>7897</v>
      </c>
      <c r="B7898" s="89">
        <v>330</v>
      </c>
      <c r="C7898" s="35">
        <f t="shared" si="615"/>
        <v>1</v>
      </c>
      <c r="D7898" s="35">
        <f t="shared" si="618"/>
        <v>330</v>
      </c>
      <c r="E7898" s="35">
        <f t="shared" si="619"/>
        <v>1</v>
      </c>
      <c r="F7898" s="35" t="str">
        <f t="shared" si="616"/>
        <v>Sunday</v>
      </c>
      <c r="G7898" s="35">
        <f t="shared" si="617"/>
        <v>11</v>
      </c>
      <c r="H7898" s="34">
        <f>CONVERT(INDEX(Htg_StPt_Sch_EZ!$C$4:$I$27,MATCH(Schedules_8760!$C7898,Htg_StPt_Sch_EZ!$B$4:$B$27,0),MATCH(Schedules_8760!$F7898,Htg_StPt_Sch_EZ!$C$3:$I$3,0)),"F","C")</f>
        <v>20.555555555555554</v>
      </c>
      <c r="I7898" s="34">
        <f>CONVERT(INDEX(Htg_StPt_Sch_EZ!$C$31:$I$54,MATCH(Schedules_8760!$C7898,Htg_StPt_Sch_EZ!$B$31:$B$54,0),MATCH(Schedules_8760!$F7898,Htg_StPt_Sch_EZ!$C$30:$I$30,0)),"F","C")</f>
        <v>19.444444444444443</v>
      </c>
      <c r="J7898" s="34">
        <f>CONVERT(INDEX(Clg_StPt_Sch_EZ!$C$4:$I$27,MATCH(Schedules_8760!$C7898,Clg_StPt_Sch_EZ!$B$4:$B$27,0),MATCH(Schedules_8760!$F7898,Clg_StPt_Sch_EZ!$C$3:$I$3,0)),"F","C")</f>
        <v>25.555555555555554</v>
      </c>
      <c r="K7898" s="34">
        <f>CONVERT(INDEX(Clg_StPt_Sch_EZ!$C$31:$I$54,MATCH(Schedules_8760!$C7898,Clg_StPt_Sch_EZ!$B$31:$B$54,0),MATCH(Schedules_8760!$F7898,Clg_StPt_Sch_EZ!$C$30:$I$30,0)),"F","C")</f>
        <v>28.333333333333332</v>
      </c>
      <c r="L7898" s="34">
        <f>CONVERT(INDEX(DHW_StPt_Sch_EZ!$C$4:$I$27,MATCH(Schedules_8760!$C7898,DHW_StPt_Sch_EZ!$B$4:$B$27,0),MATCH(Schedules_8760!$F7898,DHW_StPt_Sch_EZ!$C$3:$I$3,0)),"F","C")</f>
        <v>53.333333333333329</v>
      </c>
      <c r="M7898" s="34">
        <f>CONVERT(INDEX(DHW_StPt_Sch_EZ!$C$31:$I$54,MATCH(Schedules_8760!$C7898,DHW_StPt_Sch_EZ!$B$31:$B$54,0),MATCH(Schedules_8760!$F7898,DHW_StPt_Sch_EZ!$C$30:$I$30,0)),"F","C")</f>
        <v>53.333333333333329</v>
      </c>
      <c r="N7898" s="12"/>
      <c r="O7898" s="12"/>
      <c r="P7898" s="12"/>
    </row>
    <row r="7899" spans="1:16" x14ac:dyDescent="0.25">
      <c r="A7899" s="35">
        <v>7898</v>
      </c>
      <c r="B7899" s="89">
        <v>330.04166666666669</v>
      </c>
      <c r="C7899" s="35">
        <f t="shared" si="615"/>
        <v>2</v>
      </c>
      <c r="D7899" s="35">
        <f t="shared" si="618"/>
        <v>330</v>
      </c>
      <c r="E7899" s="35">
        <f t="shared" si="619"/>
        <v>1</v>
      </c>
      <c r="F7899" s="35" t="str">
        <f t="shared" si="616"/>
        <v>Sunday</v>
      </c>
      <c r="G7899" s="35">
        <f t="shared" si="617"/>
        <v>11</v>
      </c>
      <c r="H7899" s="34">
        <f>CONVERT(INDEX(Htg_StPt_Sch_EZ!$C$4:$I$27,MATCH(Schedules_8760!$C7899,Htg_StPt_Sch_EZ!$B$4:$B$27,0),MATCH(Schedules_8760!$F7899,Htg_StPt_Sch_EZ!$C$3:$I$3,0)),"F","C")</f>
        <v>20.555555555555554</v>
      </c>
      <c r="I7899" s="34">
        <f>CONVERT(INDEX(Htg_StPt_Sch_EZ!$C$31:$I$54,MATCH(Schedules_8760!$C7899,Htg_StPt_Sch_EZ!$B$31:$B$54,0),MATCH(Schedules_8760!$F7899,Htg_StPt_Sch_EZ!$C$30:$I$30,0)),"F","C")</f>
        <v>19.444444444444443</v>
      </c>
      <c r="J7899" s="34">
        <f>CONVERT(INDEX(Clg_StPt_Sch_EZ!$C$4:$I$27,MATCH(Schedules_8760!$C7899,Clg_StPt_Sch_EZ!$B$4:$B$27,0),MATCH(Schedules_8760!$F7899,Clg_StPt_Sch_EZ!$C$3:$I$3,0)),"F","C")</f>
        <v>25.555555555555554</v>
      </c>
      <c r="K7899" s="34">
        <f>CONVERT(INDEX(Clg_StPt_Sch_EZ!$C$31:$I$54,MATCH(Schedules_8760!$C7899,Clg_StPt_Sch_EZ!$B$31:$B$54,0),MATCH(Schedules_8760!$F7899,Clg_StPt_Sch_EZ!$C$30:$I$30,0)),"F","C")</f>
        <v>28.333333333333332</v>
      </c>
      <c r="L7899" s="34">
        <f>CONVERT(INDEX(DHW_StPt_Sch_EZ!$C$4:$I$27,MATCH(Schedules_8760!$C7899,DHW_StPt_Sch_EZ!$B$4:$B$27,0),MATCH(Schedules_8760!$F7899,DHW_StPt_Sch_EZ!$C$3:$I$3,0)),"F","C")</f>
        <v>53.333333333333329</v>
      </c>
      <c r="M7899" s="34">
        <f>CONVERT(INDEX(DHW_StPt_Sch_EZ!$C$31:$I$54,MATCH(Schedules_8760!$C7899,DHW_StPt_Sch_EZ!$B$31:$B$54,0),MATCH(Schedules_8760!$F7899,DHW_StPt_Sch_EZ!$C$30:$I$30,0)),"F","C")</f>
        <v>53.333333333333329</v>
      </c>
      <c r="N7899" s="12"/>
      <c r="O7899" s="12"/>
      <c r="P7899" s="12"/>
    </row>
    <row r="7900" spans="1:16" x14ac:dyDescent="0.25">
      <c r="A7900" s="35">
        <v>7899</v>
      </c>
      <c r="B7900" s="89">
        <v>330.08333333333331</v>
      </c>
      <c r="C7900" s="35">
        <f t="shared" si="615"/>
        <v>3</v>
      </c>
      <c r="D7900" s="35">
        <f t="shared" si="618"/>
        <v>330</v>
      </c>
      <c r="E7900" s="35">
        <f t="shared" si="619"/>
        <v>1</v>
      </c>
      <c r="F7900" s="35" t="str">
        <f t="shared" si="616"/>
        <v>Sunday</v>
      </c>
      <c r="G7900" s="35">
        <f t="shared" si="617"/>
        <v>11</v>
      </c>
      <c r="H7900" s="34">
        <f>CONVERT(INDEX(Htg_StPt_Sch_EZ!$C$4:$I$27,MATCH(Schedules_8760!$C7900,Htg_StPt_Sch_EZ!$B$4:$B$27,0),MATCH(Schedules_8760!$F7900,Htg_StPt_Sch_EZ!$C$3:$I$3,0)),"F","C")</f>
        <v>20.555555555555554</v>
      </c>
      <c r="I7900" s="34">
        <f>CONVERT(INDEX(Htg_StPt_Sch_EZ!$C$31:$I$54,MATCH(Schedules_8760!$C7900,Htg_StPt_Sch_EZ!$B$31:$B$54,0),MATCH(Schedules_8760!$F7900,Htg_StPt_Sch_EZ!$C$30:$I$30,0)),"F","C")</f>
        <v>19.444444444444443</v>
      </c>
      <c r="J7900" s="34">
        <f>CONVERT(INDEX(Clg_StPt_Sch_EZ!$C$4:$I$27,MATCH(Schedules_8760!$C7900,Clg_StPt_Sch_EZ!$B$4:$B$27,0),MATCH(Schedules_8760!$F7900,Clg_StPt_Sch_EZ!$C$3:$I$3,0)),"F","C")</f>
        <v>25.555555555555554</v>
      </c>
      <c r="K7900" s="34">
        <f>CONVERT(INDEX(Clg_StPt_Sch_EZ!$C$31:$I$54,MATCH(Schedules_8760!$C7900,Clg_StPt_Sch_EZ!$B$31:$B$54,0),MATCH(Schedules_8760!$F7900,Clg_StPt_Sch_EZ!$C$30:$I$30,0)),"F","C")</f>
        <v>28.333333333333332</v>
      </c>
      <c r="L7900" s="34">
        <f>CONVERT(INDEX(DHW_StPt_Sch_EZ!$C$4:$I$27,MATCH(Schedules_8760!$C7900,DHW_StPt_Sch_EZ!$B$4:$B$27,0),MATCH(Schedules_8760!$F7900,DHW_StPt_Sch_EZ!$C$3:$I$3,0)),"F","C")</f>
        <v>53.333333333333329</v>
      </c>
      <c r="M7900" s="34">
        <f>CONVERT(INDEX(DHW_StPt_Sch_EZ!$C$31:$I$54,MATCH(Schedules_8760!$C7900,DHW_StPt_Sch_EZ!$B$31:$B$54,0),MATCH(Schedules_8760!$F7900,DHW_StPt_Sch_EZ!$C$30:$I$30,0)),"F","C")</f>
        <v>53.333333333333329</v>
      </c>
      <c r="N7900" s="12"/>
      <c r="O7900" s="12"/>
      <c r="P7900" s="12"/>
    </row>
    <row r="7901" spans="1:16" x14ac:dyDescent="0.25">
      <c r="A7901" s="35">
        <v>7900</v>
      </c>
      <c r="B7901" s="89">
        <v>330.125</v>
      </c>
      <c r="C7901" s="35">
        <f t="shared" si="615"/>
        <v>4</v>
      </c>
      <c r="D7901" s="35">
        <f t="shared" si="618"/>
        <v>330</v>
      </c>
      <c r="E7901" s="35">
        <f t="shared" si="619"/>
        <v>1</v>
      </c>
      <c r="F7901" s="35" t="str">
        <f t="shared" si="616"/>
        <v>Sunday</v>
      </c>
      <c r="G7901" s="35">
        <f t="shared" si="617"/>
        <v>11</v>
      </c>
      <c r="H7901" s="34">
        <f>CONVERT(INDEX(Htg_StPt_Sch_EZ!$C$4:$I$27,MATCH(Schedules_8760!$C7901,Htg_StPt_Sch_EZ!$B$4:$B$27,0),MATCH(Schedules_8760!$F7901,Htg_StPt_Sch_EZ!$C$3:$I$3,0)),"F","C")</f>
        <v>20.555555555555554</v>
      </c>
      <c r="I7901" s="34">
        <f>CONVERT(INDEX(Htg_StPt_Sch_EZ!$C$31:$I$54,MATCH(Schedules_8760!$C7901,Htg_StPt_Sch_EZ!$B$31:$B$54,0),MATCH(Schedules_8760!$F7901,Htg_StPt_Sch_EZ!$C$30:$I$30,0)),"F","C")</f>
        <v>19.444444444444443</v>
      </c>
      <c r="J7901" s="34">
        <f>CONVERT(INDEX(Clg_StPt_Sch_EZ!$C$4:$I$27,MATCH(Schedules_8760!$C7901,Clg_StPt_Sch_EZ!$B$4:$B$27,0),MATCH(Schedules_8760!$F7901,Clg_StPt_Sch_EZ!$C$3:$I$3,0)),"F","C")</f>
        <v>25.555555555555554</v>
      </c>
      <c r="K7901" s="34">
        <f>CONVERT(INDEX(Clg_StPt_Sch_EZ!$C$31:$I$54,MATCH(Schedules_8760!$C7901,Clg_StPt_Sch_EZ!$B$31:$B$54,0),MATCH(Schedules_8760!$F7901,Clg_StPt_Sch_EZ!$C$30:$I$30,0)),"F","C")</f>
        <v>28.333333333333332</v>
      </c>
      <c r="L7901" s="34">
        <f>CONVERT(INDEX(DHW_StPt_Sch_EZ!$C$4:$I$27,MATCH(Schedules_8760!$C7901,DHW_StPt_Sch_EZ!$B$4:$B$27,0),MATCH(Schedules_8760!$F7901,DHW_StPt_Sch_EZ!$C$3:$I$3,0)),"F","C")</f>
        <v>53.333333333333329</v>
      </c>
      <c r="M7901" s="34">
        <f>CONVERT(INDEX(DHW_StPt_Sch_EZ!$C$31:$I$54,MATCH(Schedules_8760!$C7901,DHW_StPt_Sch_EZ!$B$31:$B$54,0),MATCH(Schedules_8760!$F7901,DHW_StPt_Sch_EZ!$C$30:$I$30,0)),"F","C")</f>
        <v>53.333333333333329</v>
      </c>
      <c r="N7901" s="12"/>
      <c r="O7901" s="12"/>
      <c r="P7901" s="12"/>
    </row>
    <row r="7902" spans="1:16" x14ac:dyDescent="0.25">
      <c r="A7902" s="35">
        <v>7901</v>
      </c>
      <c r="B7902" s="89">
        <v>330.16666666666669</v>
      </c>
      <c r="C7902" s="35">
        <f t="shared" si="615"/>
        <v>5</v>
      </c>
      <c r="D7902" s="35">
        <f t="shared" si="618"/>
        <v>330</v>
      </c>
      <c r="E7902" s="35">
        <f t="shared" si="619"/>
        <v>1</v>
      </c>
      <c r="F7902" s="35" t="str">
        <f t="shared" si="616"/>
        <v>Sunday</v>
      </c>
      <c r="G7902" s="35">
        <f t="shared" si="617"/>
        <v>11</v>
      </c>
      <c r="H7902" s="34">
        <f>CONVERT(INDEX(Htg_StPt_Sch_EZ!$C$4:$I$27,MATCH(Schedules_8760!$C7902,Htg_StPt_Sch_EZ!$B$4:$B$27,0),MATCH(Schedules_8760!$F7902,Htg_StPt_Sch_EZ!$C$3:$I$3,0)),"F","C")</f>
        <v>20.555555555555554</v>
      </c>
      <c r="I7902" s="34">
        <f>CONVERT(INDEX(Htg_StPt_Sch_EZ!$C$31:$I$54,MATCH(Schedules_8760!$C7902,Htg_StPt_Sch_EZ!$B$31:$B$54,0),MATCH(Schedules_8760!$F7902,Htg_StPt_Sch_EZ!$C$30:$I$30,0)),"F","C")</f>
        <v>19.444444444444443</v>
      </c>
      <c r="J7902" s="34">
        <f>CONVERT(INDEX(Clg_StPt_Sch_EZ!$C$4:$I$27,MATCH(Schedules_8760!$C7902,Clg_StPt_Sch_EZ!$B$4:$B$27,0),MATCH(Schedules_8760!$F7902,Clg_StPt_Sch_EZ!$C$3:$I$3,0)),"F","C")</f>
        <v>25.555555555555554</v>
      </c>
      <c r="K7902" s="34">
        <f>CONVERT(INDEX(Clg_StPt_Sch_EZ!$C$31:$I$54,MATCH(Schedules_8760!$C7902,Clg_StPt_Sch_EZ!$B$31:$B$54,0),MATCH(Schedules_8760!$F7902,Clg_StPt_Sch_EZ!$C$30:$I$30,0)),"F","C")</f>
        <v>28.333333333333332</v>
      </c>
      <c r="L7902" s="34">
        <f>CONVERT(INDEX(DHW_StPt_Sch_EZ!$C$4:$I$27,MATCH(Schedules_8760!$C7902,DHW_StPt_Sch_EZ!$B$4:$B$27,0),MATCH(Schedules_8760!$F7902,DHW_StPt_Sch_EZ!$C$3:$I$3,0)),"F","C")</f>
        <v>53.333333333333329</v>
      </c>
      <c r="M7902" s="34">
        <f>CONVERT(INDEX(DHW_StPt_Sch_EZ!$C$31:$I$54,MATCH(Schedules_8760!$C7902,DHW_StPt_Sch_EZ!$B$31:$B$54,0),MATCH(Schedules_8760!$F7902,DHW_StPt_Sch_EZ!$C$30:$I$30,0)),"F","C")</f>
        <v>53.333333333333329</v>
      </c>
      <c r="N7902" s="12"/>
      <c r="O7902" s="12"/>
      <c r="P7902" s="12"/>
    </row>
    <row r="7903" spans="1:16" x14ac:dyDescent="0.25">
      <c r="A7903" s="35">
        <v>7902</v>
      </c>
      <c r="B7903" s="89">
        <v>330.20833333333331</v>
      </c>
      <c r="C7903" s="35">
        <f t="shared" si="615"/>
        <v>6</v>
      </c>
      <c r="D7903" s="35">
        <f t="shared" si="618"/>
        <v>330</v>
      </c>
      <c r="E7903" s="35">
        <f t="shared" si="619"/>
        <v>1</v>
      </c>
      <c r="F7903" s="35" t="str">
        <f t="shared" si="616"/>
        <v>Sunday</v>
      </c>
      <c r="G7903" s="35">
        <f t="shared" si="617"/>
        <v>11</v>
      </c>
      <c r="H7903" s="34">
        <f>CONVERT(INDEX(Htg_StPt_Sch_EZ!$C$4:$I$27,MATCH(Schedules_8760!$C7903,Htg_StPt_Sch_EZ!$B$4:$B$27,0),MATCH(Schedules_8760!$F7903,Htg_StPt_Sch_EZ!$C$3:$I$3,0)),"F","C")</f>
        <v>20.555555555555554</v>
      </c>
      <c r="I7903" s="34">
        <f>CONVERT(INDEX(Htg_StPt_Sch_EZ!$C$31:$I$54,MATCH(Schedules_8760!$C7903,Htg_StPt_Sch_EZ!$B$31:$B$54,0),MATCH(Schedules_8760!$F7903,Htg_StPt_Sch_EZ!$C$30:$I$30,0)),"F","C")</f>
        <v>19.444444444444443</v>
      </c>
      <c r="J7903" s="34">
        <f>CONVERT(INDEX(Clg_StPt_Sch_EZ!$C$4:$I$27,MATCH(Schedules_8760!$C7903,Clg_StPt_Sch_EZ!$B$4:$B$27,0),MATCH(Schedules_8760!$F7903,Clg_StPt_Sch_EZ!$C$3:$I$3,0)),"F","C")</f>
        <v>25.555555555555554</v>
      </c>
      <c r="K7903" s="34">
        <f>CONVERT(INDEX(Clg_StPt_Sch_EZ!$C$31:$I$54,MATCH(Schedules_8760!$C7903,Clg_StPt_Sch_EZ!$B$31:$B$54,0),MATCH(Schedules_8760!$F7903,Clg_StPt_Sch_EZ!$C$30:$I$30,0)),"F","C")</f>
        <v>28.333333333333332</v>
      </c>
      <c r="L7903" s="34">
        <f>CONVERT(INDEX(DHW_StPt_Sch_EZ!$C$4:$I$27,MATCH(Schedules_8760!$C7903,DHW_StPt_Sch_EZ!$B$4:$B$27,0),MATCH(Schedules_8760!$F7903,DHW_StPt_Sch_EZ!$C$3:$I$3,0)),"F","C")</f>
        <v>53.333333333333329</v>
      </c>
      <c r="M7903" s="34">
        <f>CONVERT(INDEX(DHW_StPt_Sch_EZ!$C$31:$I$54,MATCH(Schedules_8760!$C7903,DHW_StPt_Sch_EZ!$B$31:$B$54,0),MATCH(Schedules_8760!$F7903,DHW_StPt_Sch_EZ!$C$30:$I$30,0)),"F","C")</f>
        <v>53.333333333333329</v>
      </c>
      <c r="N7903" s="12"/>
      <c r="O7903" s="12"/>
      <c r="P7903" s="12"/>
    </row>
    <row r="7904" spans="1:16" x14ac:dyDescent="0.25">
      <c r="A7904" s="35">
        <v>7903</v>
      </c>
      <c r="B7904" s="89">
        <v>330.25</v>
      </c>
      <c r="C7904" s="35">
        <f t="shared" si="615"/>
        <v>7</v>
      </c>
      <c r="D7904" s="35">
        <f t="shared" si="618"/>
        <v>330</v>
      </c>
      <c r="E7904" s="35">
        <f t="shared" si="619"/>
        <v>1</v>
      </c>
      <c r="F7904" s="35" t="str">
        <f t="shared" si="616"/>
        <v>Sunday</v>
      </c>
      <c r="G7904" s="35">
        <f t="shared" si="617"/>
        <v>11</v>
      </c>
      <c r="H7904" s="34">
        <f>CONVERT(INDEX(Htg_StPt_Sch_EZ!$C$4:$I$27,MATCH(Schedules_8760!$C7904,Htg_StPt_Sch_EZ!$B$4:$B$27,0),MATCH(Schedules_8760!$F7904,Htg_StPt_Sch_EZ!$C$3:$I$3,0)),"F","C")</f>
        <v>20.555555555555554</v>
      </c>
      <c r="I7904" s="34">
        <f>CONVERT(INDEX(Htg_StPt_Sch_EZ!$C$31:$I$54,MATCH(Schedules_8760!$C7904,Htg_StPt_Sch_EZ!$B$31:$B$54,0),MATCH(Schedules_8760!$F7904,Htg_StPt_Sch_EZ!$C$30:$I$30,0)),"F","C")</f>
        <v>19.444444444444443</v>
      </c>
      <c r="J7904" s="34">
        <f>CONVERT(INDEX(Clg_StPt_Sch_EZ!$C$4:$I$27,MATCH(Schedules_8760!$C7904,Clg_StPt_Sch_EZ!$B$4:$B$27,0),MATCH(Schedules_8760!$F7904,Clg_StPt_Sch_EZ!$C$3:$I$3,0)),"F","C")</f>
        <v>25.555555555555554</v>
      </c>
      <c r="K7904" s="34">
        <f>CONVERT(INDEX(Clg_StPt_Sch_EZ!$C$31:$I$54,MATCH(Schedules_8760!$C7904,Clg_StPt_Sch_EZ!$B$31:$B$54,0),MATCH(Schedules_8760!$F7904,Clg_StPt_Sch_EZ!$C$30:$I$30,0)),"F","C")</f>
        <v>28.333333333333332</v>
      </c>
      <c r="L7904" s="34">
        <f>CONVERT(INDEX(DHW_StPt_Sch_EZ!$C$4:$I$27,MATCH(Schedules_8760!$C7904,DHW_StPt_Sch_EZ!$B$4:$B$27,0),MATCH(Schedules_8760!$F7904,DHW_StPt_Sch_EZ!$C$3:$I$3,0)),"F","C")</f>
        <v>53.333333333333329</v>
      </c>
      <c r="M7904" s="34">
        <f>CONVERT(INDEX(DHW_StPt_Sch_EZ!$C$31:$I$54,MATCH(Schedules_8760!$C7904,DHW_StPt_Sch_EZ!$B$31:$B$54,0),MATCH(Schedules_8760!$F7904,DHW_StPt_Sch_EZ!$C$30:$I$30,0)),"F","C")</f>
        <v>53.333333333333329</v>
      </c>
      <c r="N7904" s="12"/>
      <c r="O7904" s="12"/>
      <c r="P7904" s="12"/>
    </row>
    <row r="7905" spans="1:16" x14ac:dyDescent="0.25">
      <c r="A7905" s="35">
        <v>7904</v>
      </c>
      <c r="B7905" s="89">
        <v>330.29166666666669</v>
      </c>
      <c r="C7905" s="35">
        <f t="shared" si="615"/>
        <v>8</v>
      </c>
      <c r="D7905" s="35">
        <f t="shared" si="618"/>
        <v>330</v>
      </c>
      <c r="E7905" s="35">
        <f t="shared" si="619"/>
        <v>1</v>
      </c>
      <c r="F7905" s="35" t="str">
        <f t="shared" si="616"/>
        <v>Sunday</v>
      </c>
      <c r="G7905" s="35">
        <f t="shared" si="617"/>
        <v>11</v>
      </c>
      <c r="H7905" s="34">
        <f>CONVERT(INDEX(Htg_StPt_Sch_EZ!$C$4:$I$27,MATCH(Schedules_8760!$C7905,Htg_StPt_Sch_EZ!$B$4:$B$27,0),MATCH(Schedules_8760!$F7905,Htg_StPt_Sch_EZ!$C$3:$I$3,0)),"F","C")</f>
        <v>20.555555555555554</v>
      </c>
      <c r="I7905" s="34">
        <f>CONVERT(INDEX(Htg_StPt_Sch_EZ!$C$31:$I$54,MATCH(Schedules_8760!$C7905,Htg_StPt_Sch_EZ!$B$31:$B$54,0),MATCH(Schedules_8760!$F7905,Htg_StPt_Sch_EZ!$C$30:$I$30,0)),"F","C")</f>
        <v>19.444444444444443</v>
      </c>
      <c r="J7905" s="34">
        <f>CONVERT(INDEX(Clg_StPt_Sch_EZ!$C$4:$I$27,MATCH(Schedules_8760!$C7905,Clg_StPt_Sch_EZ!$B$4:$B$27,0),MATCH(Schedules_8760!$F7905,Clg_StPt_Sch_EZ!$C$3:$I$3,0)),"F","C")</f>
        <v>25.555555555555554</v>
      </c>
      <c r="K7905" s="34">
        <f>CONVERT(INDEX(Clg_StPt_Sch_EZ!$C$31:$I$54,MATCH(Schedules_8760!$C7905,Clg_StPt_Sch_EZ!$B$31:$B$54,0),MATCH(Schedules_8760!$F7905,Clg_StPt_Sch_EZ!$C$30:$I$30,0)),"F","C")</f>
        <v>25</v>
      </c>
      <c r="L7905" s="34">
        <f>CONVERT(INDEX(DHW_StPt_Sch_EZ!$C$4:$I$27,MATCH(Schedules_8760!$C7905,DHW_StPt_Sch_EZ!$B$4:$B$27,0),MATCH(Schedules_8760!$F7905,DHW_StPt_Sch_EZ!$C$3:$I$3,0)),"F","C")</f>
        <v>53.333333333333329</v>
      </c>
      <c r="M7905" s="34">
        <f>CONVERT(INDEX(DHW_StPt_Sch_EZ!$C$31:$I$54,MATCH(Schedules_8760!$C7905,DHW_StPt_Sch_EZ!$B$31:$B$54,0),MATCH(Schedules_8760!$F7905,DHW_StPt_Sch_EZ!$C$30:$I$30,0)),"F","C")</f>
        <v>53.333333333333329</v>
      </c>
      <c r="N7905" s="12"/>
      <c r="O7905" s="12"/>
      <c r="P7905" s="12"/>
    </row>
    <row r="7906" spans="1:16" x14ac:dyDescent="0.25">
      <c r="A7906" s="35">
        <v>7905</v>
      </c>
      <c r="B7906" s="89">
        <v>330.33333333333331</v>
      </c>
      <c r="C7906" s="35">
        <f t="shared" si="615"/>
        <v>9</v>
      </c>
      <c r="D7906" s="35">
        <f t="shared" si="618"/>
        <v>330</v>
      </c>
      <c r="E7906" s="35">
        <f t="shared" si="619"/>
        <v>1</v>
      </c>
      <c r="F7906" s="35" t="str">
        <f t="shared" si="616"/>
        <v>Sunday</v>
      </c>
      <c r="G7906" s="35">
        <f t="shared" si="617"/>
        <v>11</v>
      </c>
      <c r="H7906" s="34">
        <f>CONVERT(INDEX(Htg_StPt_Sch_EZ!$C$4:$I$27,MATCH(Schedules_8760!$C7906,Htg_StPt_Sch_EZ!$B$4:$B$27,0),MATCH(Schedules_8760!$F7906,Htg_StPt_Sch_EZ!$C$3:$I$3,0)),"F","C")</f>
        <v>20.555555555555554</v>
      </c>
      <c r="I7906" s="34">
        <f>CONVERT(INDEX(Htg_StPt_Sch_EZ!$C$31:$I$54,MATCH(Schedules_8760!$C7906,Htg_StPt_Sch_EZ!$B$31:$B$54,0),MATCH(Schedules_8760!$F7906,Htg_StPt_Sch_EZ!$C$30:$I$30,0)),"F","C")</f>
        <v>19.444444444444443</v>
      </c>
      <c r="J7906" s="34">
        <f>CONVERT(INDEX(Clg_StPt_Sch_EZ!$C$4:$I$27,MATCH(Schedules_8760!$C7906,Clg_StPt_Sch_EZ!$B$4:$B$27,0),MATCH(Schedules_8760!$F7906,Clg_StPt_Sch_EZ!$C$3:$I$3,0)),"F","C")</f>
        <v>25.555555555555554</v>
      </c>
      <c r="K7906" s="34">
        <f>CONVERT(INDEX(Clg_StPt_Sch_EZ!$C$31:$I$54,MATCH(Schedules_8760!$C7906,Clg_StPt_Sch_EZ!$B$31:$B$54,0),MATCH(Schedules_8760!$F7906,Clg_StPt_Sch_EZ!$C$30:$I$30,0)),"F","C")</f>
        <v>25</v>
      </c>
      <c r="L7906" s="34">
        <f>CONVERT(INDEX(DHW_StPt_Sch_EZ!$C$4:$I$27,MATCH(Schedules_8760!$C7906,DHW_StPt_Sch_EZ!$B$4:$B$27,0),MATCH(Schedules_8760!$F7906,DHW_StPt_Sch_EZ!$C$3:$I$3,0)),"F","C")</f>
        <v>53.333333333333329</v>
      </c>
      <c r="M7906" s="34">
        <f>CONVERT(INDEX(DHW_StPt_Sch_EZ!$C$31:$I$54,MATCH(Schedules_8760!$C7906,DHW_StPt_Sch_EZ!$B$31:$B$54,0),MATCH(Schedules_8760!$F7906,DHW_StPt_Sch_EZ!$C$30:$I$30,0)),"F","C")</f>
        <v>53.333333333333329</v>
      </c>
      <c r="N7906" s="12"/>
      <c r="O7906" s="12"/>
      <c r="P7906" s="12"/>
    </row>
    <row r="7907" spans="1:16" x14ac:dyDescent="0.25">
      <c r="A7907" s="35">
        <v>7906</v>
      </c>
      <c r="B7907" s="89">
        <v>330.375</v>
      </c>
      <c r="C7907" s="35">
        <f t="shared" si="615"/>
        <v>10</v>
      </c>
      <c r="D7907" s="35">
        <f t="shared" si="618"/>
        <v>330</v>
      </c>
      <c r="E7907" s="35">
        <f t="shared" si="619"/>
        <v>1</v>
      </c>
      <c r="F7907" s="35" t="str">
        <f t="shared" si="616"/>
        <v>Sunday</v>
      </c>
      <c r="G7907" s="35">
        <f t="shared" si="617"/>
        <v>11</v>
      </c>
      <c r="H7907" s="34">
        <f>CONVERT(INDEX(Htg_StPt_Sch_EZ!$C$4:$I$27,MATCH(Schedules_8760!$C7907,Htg_StPt_Sch_EZ!$B$4:$B$27,0),MATCH(Schedules_8760!$F7907,Htg_StPt_Sch_EZ!$C$3:$I$3,0)),"F","C")</f>
        <v>20.555555555555554</v>
      </c>
      <c r="I7907" s="34">
        <f>CONVERT(INDEX(Htg_StPt_Sch_EZ!$C$31:$I$54,MATCH(Schedules_8760!$C7907,Htg_StPt_Sch_EZ!$B$31:$B$54,0),MATCH(Schedules_8760!$F7907,Htg_StPt_Sch_EZ!$C$30:$I$30,0)),"F","C")</f>
        <v>19.444444444444443</v>
      </c>
      <c r="J7907" s="34">
        <f>CONVERT(INDEX(Clg_StPt_Sch_EZ!$C$4:$I$27,MATCH(Schedules_8760!$C7907,Clg_StPt_Sch_EZ!$B$4:$B$27,0),MATCH(Schedules_8760!$F7907,Clg_StPt_Sch_EZ!$C$3:$I$3,0)),"F","C")</f>
        <v>25.555555555555554</v>
      </c>
      <c r="K7907" s="34">
        <f>CONVERT(INDEX(Clg_StPt_Sch_EZ!$C$31:$I$54,MATCH(Schedules_8760!$C7907,Clg_StPt_Sch_EZ!$B$31:$B$54,0),MATCH(Schedules_8760!$F7907,Clg_StPt_Sch_EZ!$C$30:$I$30,0)),"F","C")</f>
        <v>25</v>
      </c>
      <c r="L7907" s="34">
        <f>CONVERT(INDEX(DHW_StPt_Sch_EZ!$C$4:$I$27,MATCH(Schedules_8760!$C7907,DHW_StPt_Sch_EZ!$B$4:$B$27,0),MATCH(Schedules_8760!$F7907,DHW_StPt_Sch_EZ!$C$3:$I$3,0)),"F","C")</f>
        <v>53.333333333333329</v>
      </c>
      <c r="M7907" s="34">
        <f>CONVERT(INDEX(DHW_StPt_Sch_EZ!$C$31:$I$54,MATCH(Schedules_8760!$C7907,DHW_StPt_Sch_EZ!$B$31:$B$54,0),MATCH(Schedules_8760!$F7907,DHW_StPt_Sch_EZ!$C$30:$I$30,0)),"F","C")</f>
        <v>53.333333333333329</v>
      </c>
      <c r="N7907" s="12"/>
      <c r="O7907" s="12"/>
      <c r="P7907" s="12"/>
    </row>
    <row r="7908" spans="1:16" x14ac:dyDescent="0.25">
      <c r="A7908" s="35">
        <v>7907</v>
      </c>
      <c r="B7908" s="89">
        <v>330.41666666666669</v>
      </c>
      <c r="C7908" s="35">
        <f t="shared" si="615"/>
        <v>11</v>
      </c>
      <c r="D7908" s="35">
        <f t="shared" si="618"/>
        <v>330</v>
      </c>
      <c r="E7908" s="35">
        <f t="shared" si="619"/>
        <v>1</v>
      </c>
      <c r="F7908" s="35" t="str">
        <f t="shared" si="616"/>
        <v>Sunday</v>
      </c>
      <c r="G7908" s="35">
        <f t="shared" si="617"/>
        <v>11</v>
      </c>
      <c r="H7908" s="34">
        <f>CONVERT(INDEX(Htg_StPt_Sch_EZ!$C$4:$I$27,MATCH(Schedules_8760!$C7908,Htg_StPt_Sch_EZ!$B$4:$B$27,0),MATCH(Schedules_8760!$F7908,Htg_StPt_Sch_EZ!$C$3:$I$3,0)),"F","C")</f>
        <v>20.555555555555554</v>
      </c>
      <c r="I7908" s="34">
        <f>CONVERT(INDEX(Htg_StPt_Sch_EZ!$C$31:$I$54,MATCH(Schedules_8760!$C7908,Htg_StPt_Sch_EZ!$B$31:$B$54,0),MATCH(Schedules_8760!$F7908,Htg_StPt_Sch_EZ!$C$30:$I$30,0)),"F","C")</f>
        <v>19.444444444444443</v>
      </c>
      <c r="J7908" s="34">
        <f>CONVERT(INDEX(Clg_StPt_Sch_EZ!$C$4:$I$27,MATCH(Schedules_8760!$C7908,Clg_StPt_Sch_EZ!$B$4:$B$27,0),MATCH(Schedules_8760!$F7908,Clg_StPt_Sch_EZ!$C$3:$I$3,0)),"F","C")</f>
        <v>25.555555555555554</v>
      </c>
      <c r="K7908" s="34">
        <f>CONVERT(INDEX(Clg_StPt_Sch_EZ!$C$31:$I$54,MATCH(Schedules_8760!$C7908,Clg_StPt_Sch_EZ!$B$31:$B$54,0),MATCH(Schedules_8760!$F7908,Clg_StPt_Sch_EZ!$C$30:$I$30,0)),"F","C")</f>
        <v>25</v>
      </c>
      <c r="L7908" s="34">
        <f>CONVERT(INDEX(DHW_StPt_Sch_EZ!$C$4:$I$27,MATCH(Schedules_8760!$C7908,DHW_StPt_Sch_EZ!$B$4:$B$27,0),MATCH(Schedules_8760!$F7908,DHW_StPt_Sch_EZ!$C$3:$I$3,0)),"F","C")</f>
        <v>53.333333333333329</v>
      </c>
      <c r="M7908" s="34">
        <f>CONVERT(INDEX(DHW_StPt_Sch_EZ!$C$31:$I$54,MATCH(Schedules_8760!$C7908,DHW_StPt_Sch_EZ!$B$31:$B$54,0),MATCH(Schedules_8760!$F7908,DHW_StPt_Sch_EZ!$C$30:$I$30,0)),"F","C")</f>
        <v>53.333333333333329</v>
      </c>
      <c r="N7908" s="12"/>
      <c r="O7908" s="12"/>
      <c r="P7908" s="12"/>
    </row>
    <row r="7909" spans="1:16" x14ac:dyDescent="0.25">
      <c r="A7909" s="35">
        <v>7908</v>
      </c>
      <c r="B7909" s="89">
        <v>330.45833333333331</v>
      </c>
      <c r="C7909" s="35">
        <f t="shared" si="615"/>
        <v>12</v>
      </c>
      <c r="D7909" s="35">
        <f t="shared" si="618"/>
        <v>330</v>
      </c>
      <c r="E7909" s="35">
        <f t="shared" si="619"/>
        <v>1</v>
      </c>
      <c r="F7909" s="35" t="str">
        <f t="shared" si="616"/>
        <v>Sunday</v>
      </c>
      <c r="G7909" s="35">
        <f t="shared" si="617"/>
        <v>11</v>
      </c>
      <c r="H7909" s="34">
        <f>CONVERT(INDEX(Htg_StPt_Sch_EZ!$C$4:$I$27,MATCH(Schedules_8760!$C7909,Htg_StPt_Sch_EZ!$B$4:$B$27,0),MATCH(Schedules_8760!$F7909,Htg_StPt_Sch_EZ!$C$3:$I$3,0)),"F","C")</f>
        <v>20.555555555555554</v>
      </c>
      <c r="I7909" s="34">
        <f>CONVERT(INDEX(Htg_StPt_Sch_EZ!$C$31:$I$54,MATCH(Schedules_8760!$C7909,Htg_StPt_Sch_EZ!$B$31:$B$54,0),MATCH(Schedules_8760!$F7909,Htg_StPt_Sch_EZ!$C$30:$I$30,0)),"F","C")</f>
        <v>19.444444444444443</v>
      </c>
      <c r="J7909" s="34">
        <f>CONVERT(INDEX(Clg_StPt_Sch_EZ!$C$4:$I$27,MATCH(Schedules_8760!$C7909,Clg_StPt_Sch_EZ!$B$4:$B$27,0),MATCH(Schedules_8760!$F7909,Clg_StPt_Sch_EZ!$C$3:$I$3,0)),"F","C")</f>
        <v>25.555555555555554</v>
      </c>
      <c r="K7909" s="34">
        <f>CONVERT(INDEX(Clg_StPt_Sch_EZ!$C$31:$I$54,MATCH(Schedules_8760!$C7909,Clg_StPt_Sch_EZ!$B$31:$B$54,0),MATCH(Schedules_8760!$F7909,Clg_StPt_Sch_EZ!$C$30:$I$30,0)),"F","C")</f>
        <v>25</v>
      </c>
      <c r="L7909" s="34">
        <f>CONVERT(INDEX(DHW_StPt_Sch_EZ!$C$4:$I$27,MATCH(Schedules_8760!$C7909,DHW_StPt_Sch_EZ!$B$4:$B$27,0),MATCH(Schedules_8760!$F7909,DHW_StPt_Sch_EZ!$C$3:$I$3,0)),"F","C")</f>
        <v>53.333333333333329</v>
      </c>
      <c r="M7909" s="34">
        <f>CONVERT(INDEX(DHW_StPt_Sch_EZ!$C$31:$I$54,MATCH(Schedules_8760!$C7909,DHW_StPt_Sch_EZ!$B$31:$B$54,0),MATCH(Schedules_8760!$F7909,DHW_StPt_Sch_EZ!$C$30:$I$30,0)),"F","C")</f>
        <v>53.333333333333329</v>
      </c>
      <c r="N7909" s="12"/>
      <c r="O7909" s="12"/>
      <c r="P7909" s="12"/>
    </row>
    <row r="7910" spans="1:16" x14ac:dyDescent="0.25">
      <c r="A7910" s="35">
        <v>7909</v>
      </c>
      <c r="B7910" s="89">
        <v>330.5</v>
      </c>
      <c r="C7910" s="35">
        <f t="shared" si="615"/>
        <v>13</v>
      </c>
      <c r="D7910" s="35">
        <f t="shared" si="618"/>
        <v>330</v>
      </c>
      <c r="E7910" s="35">
        <f t="shared" si="619"/>
        <v>1</v>
      </c>
      <c r="F7910" s="35" t="str">
        <f t="shared" si="616"/>
        <v>Sunday</v>
      </c>
      <c r="G7910" s="35">
        <f t="shared" si="617"/>
        <v>11</v>
      </c>
      <c r="H7910" s="34">
        <f>CONVERT(INDEX(Htg_StPt_Sch_EZ!$C$4:$I$27,MATCH(Schedules_8760!$C7910,Htg_StPt_Sch_EZ!$B$4:$B$27,0),MATCH(Schedules_8760!$F7910,Htg_StPt_Sch_EZ!$C$3:$I$3,0)),"F","C")</f>
        <v>20.555555555555554</v>
      </c>
      <c r="I7910" s="34">
        <f>CONVERT(INDEX(Htg_StPt_Sch_EZ!$C$31:$I$54,MATCH(Schedules_8760!$C7910,Htg_StPt_Sch_EZ!$B$31:$B$54,0),MATCH(Schedules_8760!$F7910,Htg_StPt_Sch_EZ!$C$30:$I$30,0)),"F","C")</f>
        <v>19.444444444444443</v>
      </c>
      <c r="J7910" s="34">
        <f>CONVERT(INDEX(Clg_StPt_Sch_EZ!$C$4:$I$27,MATCH(Schedules_8760!$C7910,Clg_StPt_Sch_EZ!$B$4:$B$27,0),MATCH(Schedules_8760!$F7910,Clg_StPt_Sch_EZ!$C$3:$I$3,0)),"F","C")</f>
        <v>25.555555555555554</v>
      </c>
      <c r="K7910" s="34">
        <f>CONVERT(INDEX(Clg_StPt_Sch_EZ!$C$31:$I$54,MATCH(Schedules_8760!$C7910,Clg_StPt_Sch_EZ!$B$31:$B$54,0),MATCH(Schedules_8760!$F7910,Clg_StPt_Sch_EZ!$C$30:$I$30,0)),"F","C")</f>
        <v>25</v>
      </c>
      <c r="L7910" s="34">
        <f>CONVERT(INDEX(DHW_StPt_Sch_EZ!$C$4:$I$27,MATCH(Schedules_8760!$C7910,DHW_StPt_Sch_EZ!$B$4:$B$27,0),MATCH(Schedules_8760!$F7910,DHW_StPt_Sch_EZ!$C$3:$I$3,0)),"F","C")</f>
        <v>53.333333333333329</v>
      </c>
      <c r="M7910" s="34">
        <f>CONVERT(INDEX(DHW_StPt_Sch_EZ!$C$31:$I$54,MATCH(Schedules_8760!$C7910,DHW_StPt_Sch_EZ!$B$31:$B$54,0),MATCH(Schedules_8760!$F7910,DHW_StPt_Sch_EZ!$C$30:$I$30,0)),"F","C")</f>
        <v>53.333333333333329</v>
      </c>
      <c r="N7910" s="12"/>
      <c r="O7910" s="12"/>
      <c r="P7910" s="12"/>
    </row>
    <row r="7911" spans="1:16" x14ac:dyDescent="0.25">
      <c r="A7911" s="35">
        <v>7910</v>
      </c>
      <c r="B7911" s="89">
        <v>330.54166666666669</v>
      </c>
      <c r="C7911" s="35">
        <f t="shared" si="615"/>
        <v>14</v>
      </c>
      <c r="D7911" s="35">
        <f t="shared" si="618"/>
        <v>330</v>
      </c>
      <c r="E7911" s="35">
        <f t="shared" si="619"/>
        <v>1</v>
      </c>
      <c r="F7911" s="35" t="str">
        <f t="shared" si="616"/>
        <v>Sunday</v>
      </c>
      <c r="G7911" s="35">
        <f t="shared" si="617"/>
        <v>11</v>
      </c>
      <c r="H7911" s="34">
        <f>CONVERT(INDEX(Htg_StPt_Sch_EZ!$C$4:$I$27,MATCH(Schedules_8760!$C7911,Htg_StPt_Sch_EZ!$B$4:$B$27,0),MATCH(Schedules_8760!$F7911,Htg_StPt_Sch_EZ!$C$3:$I$3,0)),"F","C")</f>
        <v>20.555555555555554</v>
      </c>
      <c r="I7911" s="34">
        <f>CONVERT(INDEX(Htg_StPt_Sch_EZ!$C$31:$I$54,MATCH(Schedules_8760!$C7911,Htg_StPt_Sch_EZ!$B$31:$B$54,0),MATCH(Schedules_8760!$F7911,Htg_StPt_Sch_EZ!$C$30:$I$30,0)),"F","C")</f>
        <v>19.444444444444443</v>
      </c>
      <c r="J7911" s="34">
        <f>CONVERT(INDEX(Clg_StPt_Sch_EZ!$C$4:$I$27,MATCH(Schedules_8760!$C7911,Clg_StPt_Sch_EZ!$B$4:$B$27,0),MATCH(Schedules_8760!$F7911,Clg_StPt_Sch_EZ!$C$3:$I$3,0)),"F","C")</f>
        <v>25.555555555555554</v>
      </c>
      <c r="K7911" s="34">
        <f>CONVERT(INDEX(Clg_StPt_Sch_EZ!$C$31:$I$54,MATCH(Schedules_8760!$C7911,Clg_StPt_Sch_EZ!$B$31:$B$54,0),MATCH(Schedules_8760!$F7911,Clg_StPt_Sch_EZ!$C$30:$I$30,0)),"F","C")</f>
        <v>25</v>
      </c>
      <c r="L7911" s="34">
        <f>CONVERT(INDEX(DHW_StPt_Sch_EZ!$C$4:$I$27,MATCH(Schedules_8760!$C7911,DHW_StPt_Sch_EZ!$B$4:$B$27,0),MATCH(Schedules_8760!$F7911,DHW_StPt_Sch_EZ!$C$3:$I$3,0)),"F","C")</f>
        <v>53.333333333333329</v>
      </c>
      <c r="M7911" s="34">
        <f>CONVERT(INDEX(DHW_StPt_Sch_EZ!$C$31:$I$54,MATCH(Schedules_8760!$C7911,DHW_StPt_Sch_EZ!$B$31:$B$54,0),MATCH(Schedules_8760!$F7911,DHW_StPt_Sch_EZ!$C$30:$I$30,0)),"F","C")</f>
        <v>53.333333333333329</v>
      </c>
      <c r="N7911" s="12"/>
      <c r="O7911" s="12"/>
      <c r="P7911" s="12"/>
    </row>
    <row r="7912" spans="1:16" x14ac:dyDescent="0.25">
      <c r="A7912" s="35">
        <v>7911</v>
      </c>
      <c r="B7912" s="89">
        <v>330.58333333333331</v>
      </c>
      <c r="C7912" s="35">
        <f t="shared" si="615"/>
        <v>15</v>
      </c>
      <c r="D7912" s="35">
        <f t="shared" si="618"/>
        <v>330</v>
      </c>
      <c r="E7912" s="35">
        <f t="shared" si="619"/>
        <v>1</v>
      </c>
      <c r="F7912" s="35" t="str">
        <f t="shared" si="616"/>
        <v>Sunday</v>
      </c>
      <c r="G7912" s="35">
        <f t="shared" si="617"/>
        <v>11</v>
      </c>
      <c r="H7912" s="34">
        <f>CONVERT(INDEX(Htg_StPt_Sch_EZ!$C$4:$I$27,MATCH(Schedules_8760!$C7912,Htg_StPt_Sch_EZ!$B$4:$B$27,0),MATCH(Schedules_8760!$F7912,Htg_StPt_Sch_EZ!$C$3:$I$3,0)),"F","C")</f>
        <v>20.555555555555554</v>
      </c>
      <c r="I7912" s="34">
        <f>CONVERT(INDEX(Htg_StPt_Sch_EZ!$C$31:$I$54,MATCH(Schedules_8760!$C7912,Htg_StPt_Sch_EZ!$B$31:$B$54,0),MATCH(Schedules_8760!$F7912,Htg_StPt_Sch_EZ!$C$30:$I$30,0)),"F","C")</f>
        <v>21.111111111111111</v>
      </c>
      <c r="J7912" s="34">
        <f>CONVERT(INDEX(Clg_StPt_Sch_EZ!$C$4:$I$27,MATCH(Schedules_8760!$C7912,Clg_StPt_Sch_EZ!$B$4:$B$27,0),MATCH(Schedules_8760!$F7912,Clg_StPt_Sch_EZ!$C$3:$I$3,0)),"F","C")</f>
        <v>25.555555555555554</v>
      </c>
      <c r="K7912" s="34">
        <f>CONVERT(INDEX(Clg_StPt_Sch_EZ!$C$31:$I$54,MATCH(Schedules_8760!$C7912,Clg_StPt_Sch_EZ!$B$31:$B$54,0),MATCH(Schedules_8760!$F7912,Clg_StPt_Sch_EZ!$C$30:$I$30,0)),"F","C")</f>
        <v>25</v>
      </c>
      <c r="L7912" s="34">
        <f>CONVERT(INDEX(DHW_StPt_Sch_EZ!$C$4:$I$27,MATCH(Schedules_8760!$C7912,DHW_StPt_Sch_EZ!$B$4:$B$27,0),MATCH(Schedules_8760!$F7912,DHW_StPt_Sch_EZ!$C$3:$I$3,0)),"F","C")</f>
        <v>53.333333333333329</v>
      </c>
      <c r="M7912" s="34">
        <f>CONVERT(INDEX(DHW_StPt_Sch_EZ!$C$31:$I$54,MATCH(Schedules_8760!$C7912,DHW_StPt_Sch_EZ!$B$31:$B$54,0),MATCH(Schedules_8760!$F7912,DHW_StPt_Sch_EZ!$C$30:$I$30,0)),"F","C")</f>
        <v>53.333333333333329</v>
      </c>
      <c r="N7912" s="12"/>
      <c r="O7912" s="12"/>
      <c r="P7912" s="12"/>
    </row>
    <row r="7913" spans="1:16" x14ac:dyDescent="0.25">
      <c r="A7913" s="35">
        <v>7912</v>
      </c>
      <c r="B7913" s="89">
        <v>330.625</v>
      </c>
      <c r="C7913" s="35">
        <f t="shared" si="615"/>
        <v>16</v>
      </c>
      <c r="D7913" s="35">
        <f t="shared" si="618"/>
        <v>330</v>
      </c>
      <c r="E7913" s="35">
        <f t="shared" si="619"/>
        <v>1</v>
      </c>
      <c r="F7913" s="35" t="str">
        <f t="shared" si="616"/>
        <v>Sunday</v>
      </c>
      <c r="G7913" s="35">
        <f t="shared" si="617"/>
        <v>11</v>
      </c>
      <c r="H7913" s="34">
        <f>CONVERT(INDEX(Htg_StPt_Sch_EZ!$C$4:$I$27,MATCH(Schedules_8760!$C7913,Htg_StPt_Sch_EZ!$B$4:$B$27,0),MATCH(Schedules_8760!$F7913,Htg_StPt_Sch_EZ!$C$3:$I$3,0)),"F","C")</f>
        <v>20.555555555555554</v>
      </c>
      <c r="I7913" s="34">
        <f>CONVERT(INDEX(Htg_StPt_Sch_EZ!$C$31:$I$54,MATCH(Schedules_8760!$C7913,Htg_StPt_Sch_EZ!$B$31:$B$54,0),MATCH(Schedules_8760!$F7913,Htg_StPt_Sch_EZ!$C$30:$I$30,0)),"F","C")</f>
        <v>21.111111111111111</v>
      </c>
      <c r="J7913" s="34">
        <f>CONVERT(INDEX(Clg_StPt_Sch_EZ!$C$4:$I$27,MATCH(Schedules_8760!$C7913,Clg_StPt_Sch_EZ!$B$4:$B$27,0),MATCH(Schedules_8760!$F7913,Clg_StPt_Sch_EZ!$C$3:$I$3,0)),"F","C")</f>
        <v>25.555555555555554</v>
      </c>
      <c r="K7913" s="34">
        <f>CONVERT(INDEX(Clg_StPt_Sch_EZ!$C$31:$I$54,MATCH(Schedules_8760!$C7913,Clg_StPt_Sch_EZ!$B$31:$B$54,0),MATCH(Schedules_8760!$F7913,Clg_StPt_Sch_EZ!$C$30:$I$30,0)),"F","C")</f>
        <v>25</v>
      </c>
      <c r="L7913" s="34">
        <f>CONVERT(INDEX(DHW_StPt_Sch_EZ!$C$4:$I$27,MATCH(Schedules_8760!$C7913,DHW_StPt_Sch_EZ!$B$4:$B$27,0),MATCH(Schedules_8760!$F7913,DHW_StPt_Sch_EZ!$C$3:$I$3,0)),"F","C")</f>
        <v>53.333333333333329</v>
      </c>
      <c r="M7913" s="34">
        <f>CONVERT(INDEX(DHW_StPt_Sch_EZ!$C$31:$I$54,MATCH(Schedules_8760!$C7913,DHW_StPt_Sch_EZ!$B$31:$B$54,0),MATCH(Schedules_8760!$F7913,DHW_StPt_Sch_EZ!$C$30:$I$30,0)),"F","C")</f>
        <v>53.333333333333329</v>
      </c>
      <c r="N7913" s="12"/>
      <c r="O7913" s="12"/>
      <c r="P7913" s="12"/>
    </row>
    <row r="7914" spans="1:16" x14ac:dyDescent="0.25">
      <c r="A7914" s="35">
        <v>7913</v>
      </c>
      <c r="B7914" s="89">
        <v>330.66666666666669</v>
      </c>
      <c r="C7914" s="35">
        <f t="shared" si="615"/>
        <v>17</v>
      </c>
      <c r="D7914" s="35">
        <f t="shared" si="618"/>
        <v>330</v>
      </c>
      <c r="E7914" s="35">
        <f t="shared" si="619"/>
        <v>1</v>
      </c>
      <c r="F7914" s="35" t="str">
        <f t="shared" si="616"/>
        <v>Sunday</v>
      </c>
      <c r="G7914" s="35">
        <f t="shared" si="617"/>
        <v>11</v>
      </c>
      <c r="H7914" s="34">
        <f>CONVERT(INDEX(Htg_StPt_Sch_EZ!$C$4:$I$27,MATCH(Schedules_8760!$C7914,Htg_StPt_Sch_EZ!$B$4:$B$27,0),MATCH(Schedules_8760!$F7914,Htg_StPt_Sch_EZ!$C$3:$I$3,0)),"F","C")</f>
        <v>20.555555555555554</v>
      </c>
      <c r="I7914" s="34">
        <f>CONVERT(INDEX(Htg_StPt_Sch_EZ!$C$31:$I$54,MATCH(Schedules_8760!$C7914,Htg_StPt_Sch_EZ!$B$31:$B$54,0),MATCH(Schedules_8760!$F7914,Htg_StPt_Sch_EZ!$C$30:$I$30,0)),"F","C")</f>
        <v>17.777777777777779</v>
      </c>
      <c r="J7914" s="34">
        <f>CONVERT(INDEX(Clg_StPt_Sch_EZ!$C$4:$I$27,MATCH(Schedules_8760!$C7914,Clg_StPt_Sch_EZ!$B$4:$B$27,0),MATCH(Schedules_8760!$F7914,Clg_StPt_Sch_EZ!$C$3:$I$3,0)),"F","C")</f>
        <v>25.555555555555554</v>
      </c>
      <c r="K7914" s="34">
        <f>CONVERT(INDEX(Clg_StPt_Sch_EZ!$C$31:$I$54,MATCH(Schedules_8760!$C7914,Clg_StPt_Sch_EZ!$B$31:$B$54,0),MATCH(Schedules_8760!$F7914,Clg_StPt_Sch_EZ!$C$30:$I$30,0)),"F","C")</f>
        <v>25</v>
      </c>
      <c r="L7914" s="34">
        <f>CONVERT(INDEX(DHW_StPt_Sch_EZ!$C$4:$I$27,MATCH(Schedules_8760!$C7914,DHW_StPt_Sch_EZ!$B$4:$B$27,0),MATCH(Schedules_8760!$F7914,DHW_StPt_Sch_EZ!$C$3:$I$3,0)),"F","C")</f>
        <v>53.333333333333329</v>
      </c>
      <c r="M7914" s="34">
        <f>CONVERT(INDEX(DHW_StPt_Sch_EZ!$C$31:$I$54,MATCH(Schedules_8760!$C7914,DHW_StPt_Sch_EZ!$B$31:$B$54,0),MATCH(Schedules_8760!$F7914,DHW_StPt_Sch_EZ!$C$30:$I$30,0)),"F","C")</f>
        <v>53.333333333333329</v>
      </c>
      <c r="N7914" s="12"/>
      <c r="O7914" s="12"/>
      <c r="P7914" s="12"/>
    </row>
    <row r="7915" spans="1:16" x14ac:dyDescent="0.25">
      <c r="A7915" s="35">
        <v>7914</v>
      </c>
      <c r="B7915" s="89">
        <v>330.70833333333331</v>
      </c>
      <c r="C7915" s="35">
        <f t="shared" si="615"/>
        <v>18</v>
      </c>
      <c r="D7915" s="35">
        <f t="shared" si="618"/>
        <v>330</v>
      </c>
      <c r="E7915" s="35">
        <f t="shared" si="619"/>
        <v>1</v>
      </c>
      <c r="F7915" s="35" t="str">
        <f t="shared" si="616"/>
        <v>Sunday</v>
      </c>
      <c r="G7915" s="35">
        <f t="shared" si="617"/>
        <v>11</v>
      </c>
      <c r="H7915" s="34">
        <f>CONVERT(INDEX(Htg_StPt_Sch_EZ!$C$4:$I$27,MATCH(Schedules_8760!$C7915,Htg_StPt_Sch_EZ!$B$4:$B$27,0),MATCH(Schedules_8760!$F7915,Htg_StPt_Sch_EZ!$C$3:$I$3,0)),"F","C")</f>
        <v>20.555555555555554</v>
      </c>
      <c r="I7915" s="34">
        <f>CONVERT(INDEX(Htg_StPt_Sch_EZ!$C$31:$I$54,MATCH(Schedules_8760!$C7915,Htg_StPt_Sch_EZ!$B$31:$B$54,0),MATCH(Schedules_8760!$F7915,Htg_StPt_Sch_EZ!$C$30:$I$30,0)),"F","C")</f>
        <v>17.777777777777779</v>
      </c>
      <c r="J7915" s="34">
        <f>CONVERT(INDEX(Clg_StPt_Sch_EZ!$C$4:$I$27,MATCH(Schedules_8760!$C7915,Clg_StPt_Sch_EZ!$B$4:$B$27,0),MATCH(Schedules_8760!$F7915,Clg_StPt_Sch_EZ!$C$3:$I$3,0)),"F","C")</f>
        <v>25.555555555555554</v>
      </c>
      <c r="K7915" s="34">
        <f>CONVERT(INDEX(Clg_StPt_Sch_EZ!$C$31:$I$54,MATCH(Schedules_8760!$C7915,Clg_StPt_Sch_EZ!$B$31:$B$54,0),MATCH(Schedules_8760!$F7915,Clg_StPt_Sch_EZ!$C$30:$I$30,0)),"F","C")</f>
        <v>28.333333333333332</v>
      </c>
      <c r="L7915" s="34">
        <f>CONVERT(INDEX(DHW_StPt_Sch_EZ!$C$4:$I$27,MATCH(Schedules_8760!$C7915,DHW_StPt_Sch_EZ!$B$4:$B$27,0),MATCH(Schedules_8760!$F7915,DHW_StPt_Sch_EZ!$C$3:$I$3,0)),"F","C")</f>
        <v>53.333333333333329</v>
      </c>
      <c r="M7915" s="34">
        <f>CONVERT(INDEX(DHW_StPt_Sch_EZ!$C$31:$I$54,MATCH(Schedules_8760!$C7915,DHW_StPt_Sch_EZ!$B$31:$B$54,0),MATCH(Schedules_8760!$F7915,DHW_StPt_Sch_EZ!$C$30:$I$30,0)),"F","C")</f>
        <v>53.333333333333329</v>
      </c>
      <c r="N7915" s="12"/>
      <c r="O7915" s="12"/>
      <c r="P7915" s="12"/>
    </row>
    <row r="7916" spans="1:16" x14ac:dyDescent="0.25">
      <c r="A7916" s="35">
        <v>7915</v>
      </c>
      <c r="B7916" s="89">
        <v>330.75</v>
      </c>
      <c r="C7916" s="35">
        <f t="shared" si="615"/>
        <v>19</v>
      </c>
      <c r="D7916" s="35">
        <f t="shared" si="618"/>
        <v>330</v>
      </c>
      <c r="E7916" s="35">
        <f t="shared" si="619"/>
        <v>1</v>
      </c>
      <c r="F7916" s="35" t="str">
        <f t="shared" si="616"/>
        <v>Sunday</v>
      </c>
      <c r="G7916" s="35">
        <f t="shared" si="617"/>
        <v>11</v>
      </c>
      <c r="H7916" s="34">
        <f>CONVERT(INDEX(Htg_StPt_Sch_EZ!$C$4:$I$27,MATCH(Schedules_8760!$C7916,Htg_StPt_Sch_EZ!$B$4:$B$27,0),MATCH(Schedules_8760!$F7916,Htg_StPt_Sch_EZ!$C$3:$I$3,0)),"F","C")</f>
        <v>20.555555555555554</v>
      </c>
      <c r="I7916" s="34">
        <f>CONVERT(INDEX(Htg_StPt_Sch_EZ!$C$31:$I$54,MATCH(Schedules_8760!$C7916,Htg_StPt_Sch_EZ!$B$31:$B$54,0),MATCH(Schedules_8760!$F7916,Htg_StPt_Sch_EZ!$C$30:$I$30,0)),"F","C")</f>
        <v>18.333333333333332</v>
      </c>
      <c r="J7916" s="34">
        <f>CONVERT(INDEX(Clg_StPt_Sch_EZ!$C$4:$I$27,MATCH(Schedules_8760!$C7916,Clg_StPt_Sch_EZ!$B$4:$B$27,0),MATCH(Schedules_8760!$F7916,Clg_StPt_Sch_EZ!$C$3:$I$3,0)),"F","C")</f>
        <v>25.555555555555554</v>
      </c>
      <c r="K7916" s="34">
        <f>CONVERT(INDEX(Clg_StPt_Sch_EZ!$C$31:$I$54,MATCH(Schedules_8760!$C7916,Clg_StPt_Sch_EZ!$B$31:$B$54,0),MATCH(Schedules_8760!$F7916,Clg_StPt_Sch_EZ!$C$30:$I$30,0)),"F","C")</f>
        <v>28.333333333333332</v>
      </c>
      <c r="L7916" s="34">
        <f>CONVERT(INDEX(DHW_StPt_Sch_EZ!$C$4:$I$27,MATCH(Schedules_8760!$C7916,DHW_StPt_Sch_EZ!$B$4:$B$27,0),MATCH(Schedules_8760!$F7916,DHW_StPt_Sch_EZ!$C$3:$I$3,0)),"F","C")</f>
        <v>53.333333333333329</v>
      </c>
      <c r="M7916" s="34">
        <f>CONVERT(INDEX(DHW_StPt_Sch_EZ!$C$31:$I$54,MATCH(Schedules_8760!$C7916,DHW_StPt_Sch_EZ!$B$31:$B$54,0),MATCH(Schedules_8760!$F7916,DHW_StPt_Sch_EZ!$C$30:$I$30,0)),"F","C")</f>
        <v>53.333333333333329</v>
      </c>
      <c r="N7916" s="12"/>
      <c r="O7916" s="12"/>
      <c r="P7916" s="12"/>
    </row>
    <row r="7917" spans="1:16" x14ac:dyDescent="0.25">
      <c r="A7917" s="35">
        <v>7916</v>
      </c>
      <c r="B7917" s="89">
        <v>330.79166666666669</v>
      </c>
      <c r="C7917" s="35">
        <f t="shared" si="615"/>
        <v>20</v>
      </c>
      <c r="D7917" s="35">
        <f t="shared" si="618"/>
        <v>330</v>
      </c>
      <c r="E7917" s="35">
        <f t="shared" si="619"/>
        <v>1</v>
      </c>
      <c r="F7917" s="35" t="str">
        <f t="shared" si="616"/>
        <v>Sunday</v>
      </c>
      <c r="G7917" s="35">
        <f t="shared" si="617"/>
        <v>11</v>
      </c>
      <c r="H7917" s="34">
        <f>CONVERT(INDEX(Htg_StPt_Sch_EZ!$C$4:$I$27,MATCH(Schedules_8760!$C7917,Htg_StPt_Sch_EZ!$B$4:$B$27,0),MATCH(Schedules_8760!$F7917,Htg_StPt_Sch_EZ!$C$3:$I$3,0)),"F","C")</f>
        <v>20.555555555555554</v>
      </c>
      <c r="I7917" s="34">
        <f>CONVERT(INDEX(Htg_StPt_Sch_EZ!$C$31:$I$54,MATCH(Schedules_8760!$C7917,Htg_StPt_Sch_EZ!$B$31:$B$54,0),MATCH(Schedules_8760!$F7917,Htg_StPt_Sch_EZ!$C$30:$I$30,0)),"F","C")</f>
        <v>18.888888888888889</v>
      </c>
      <c r="J7917" s="34">
        <f>CONVERT(INDEX(Clg_StPt_Sch_EZ!$C$4:$I$27,MATCH(Schedules_8760!$C7917,Clg_StPt_Sch_EZ!$B$4:$B$27,0),MATCH(Schedules_8760!$F7917,Clg_StPt_Sch_EZ!$C$3:$I$3,0)),"F","C")</f>
        <v>25.555555555555554</v>
      </c>
      <c r="K7917" s="34">
        <f>CONVERT(INDEX(Clg_StPt_Sch_EZ!$C$31:$I$54,MATCH(Schedules_8760!$C7917,Clg_StPt_Sch_EZ!$B$31:$B$54,0),MATCH(Schedules_8760!$F7917,Clg_StPt_Sch_EZ!$C$30:$I$30,0)),"F","C")</f>
        <v>28.333333333333332</v>
      </c>
      <c r="L7917" s="34">
        <f>CONVERT(INDEX(DHW_StPt_Sch_EZ!$C$4:$I$27,MATCH(Schedules_8760!$C7917,DHW_StPt_Sch_EZ!$B$4:$B$27,0),MATCH(Schedules_8760!$F7917,DHW_StPt_Sch_EZ!$C$3:$I$3,0)),"F","C")</f>
        <v>53.333333333333329</v>
      </c>
      <c r="M7917" s="34">
        <f>CONVERT(INDEX(DHW_StPt_Sch_EZ!$C$31:$I$54,MATCH(Schedules_8760!$C7917,DHW_StPt_Sch_EZ!$B$31:$B$54,0),MATCH(Schedules_8760!$F7917,DHW_StPt_Sch_EZ!$C$30:$I$30,0)),"F","C")</f>
        <v>53.333333333333329</v>
      </c>
      <c r="N7917" s="12"/>
      <c r="O7917" s="12"/>
      <c r="P7917" s="12"/>
    </row>
    <row r="7918" spans="1:16" x14ac:dyDescent="0.25">
      <c r="A7918" s="35">
        <v>7917</v>
      </c>
      <c r="B7918" s="89">
        <v>330.83333333333331</v>
      </c>
      <c r="C7918" s="35">
        <f t="shared" si="615"/>
        <v>21</v>
      </c>
      <c r="D7918" s="35">
        <f t="shared" si="618"/>
        <v>330</v>
      </c>
      <c r="E7918" s="35">
        <f t="shared" si="619"/>
        <v>1</v>
      </c>
      <c r="F7918" s="35" t="str">
        <f t="shared" si="616"/>
        <v>Sunday</v>
      </c>
      <c r="G7918" s="35">
        <f t="shared" si="617"/>
        <v>11</v>
      </c>
      <c r="H7918" s="34">
        <f>CONVERT(INDEX(Htg_StPt_Sch_EZ!$C$4:$I$27,MATCH(Schedules_8760!$C7918,Htg_StPt_Sch_EZ!$B$4:$B$27,0),MATCH(Schedules_8760!$F7918,Htg_StPt_Sch_EZ!$C$3:$I$3,0)),"F","C")</f>
        <v>20.555555555555554</v>
      </c>
      <c r="I7918" s="34">
        <f>CONVERT(INDEX(Htg_StPt_Sch_EZ!$C$31:$I$54,MATCH(Schedules_8760!$C7918,Htg_StPt_Sch_EZ!$B$31:$B$54,0),MATCH(Schedules_8760!$F7918,Htg_StPt_Sch_EZ!$C$30:$I$30,0)),"F","C")</f>
        <v>19.444444444444443</v>
      </c>
      <c r="J7918" s="34">
        <f>CONVERT(INDEX(Clg_StPt_Sch_EZ!$C$4:$I$27,MATCH(Schedules_8760!$C7918,Clg_StPt_Sch_EZ!$B$4:$B$27,0),MATCH(Schedules_8760!$F7918,Clg_StPt_Sch_EZ!$C$3:$I$3,0)),"F","C")</f>
        <v>25.555555555555554</v>
      </c>
      <c r="K7918" s="34">
        <f>CONVERT(INDEX(Clg_StPt_Sch_EZ!$C$31:$I$54,MATCH(Schedules_8760!$C7918,Clg_StPt_Sch_EZ!$B$31:$B$54,0),MATCH(Schedules_8760!$F7918,Clg_StPt_Sch_EZ!$C$30:$I$30,0)),"F","C")</f>
        <v>28.333333333333332</v>
      </c>
      <c r="L7918" s="34">
        <f>CONVERT(INDEX(DHW_StPt_Sch_EZ!$C$4:$I$27,MATCH(Schedules_8760!$C7918,DHW_StPt_Sch_EZ!$B$4:$B$27,0),MATCH(Schedules_8760!$F7918,DHW_StPt_Sch_EZ!$C$3:$I$3,0)),"F","C")</f>
        <v>53.333333333333329</v>
      </c>
      <c r="M7918" s="34">
        <f>CONVERT(INDEX(DHW_StPt_Sch_EZ!$C$31:$I$54,MATCH(Schedules_8760!$C7918,DHW_StPt_Sch_EZ!$B$31:$B$54,0),MATCH(Schedules_8760!$F7918,DHW_StPt_Sch_EZ!$C$30:$I$30,0)),"F","C")</f>
        <v>53.333333333333329</v>
      </c>
      <c r="N7918" s="12"/>
      <c r="O7918" s="12"/>
      <c r="P7918" s="12"/>
    </row>
    <row r="7919" spans="1:16" x14ac:dyDescent="0.25">
      <c r="A7919" s="35">
        <v>7918</v>
      </c>
      <c r="B7919" s="89">
        <v>330.875</v>
      </c>
      <c r="C7919" s="35">
        <f t="shared" si="615"/>
        <v>22</v>
      </c>
      <c r="D7919" s="35">
        <f t="shared" si="618"/>
        <v>330</v>
      </c>
      <c r="E7919" s="35">
        <f t="shared" si="619"/>
        <v>1</v>
      </c>
      <c r="F7919" s="35" t="str">
        <f t="shared" si="616"/>
        <v>Sunday</v>
      </c>
      <c r="G7919" s="35">
        <f t="shared" si="617"/>
        <v>11</v>
      </c>
      <c r="H7919" s="34">
        <f>CONVERT(INDEX(Htg_StPt_Sch_EZ!$C$4:$I$27,MATCH(Schedules_8760!$C7919,Htg_StPt_Sch_EZ!$B$4:$B$27,0),MATCH(Schedules_8760!$F7919,Htg_StPt_Sch_EZ!$C$3:$I$3,0)),"F","C")</f>
        <v>20.555555555555554</v>
      </c>
      <c r="I7919" s="34">
        <f>CONVERT(INDEX(Htg_StPt_Sch_EZ!$C$31:$I$54,MATCH(Schedules_8760!$C7919,Htg_StPt_Sch_EZ!$B$31:$B$54,0),MATCH(Schedules_8760!$F7919,Htg_StPt_Sch_EZ!$C$30:$I$30,0)),"F","C")</f>
        <v>19.444444444444443</v>
      </c>
      <c r="J7919" s="34">
        <f>CONVERT(INDEX(Clg_StPt_Sch_EZ!$C$4:$I$27,MATCH(Schedules_8760!$C7919,Clg_StPt_Sch_EZ!$B$4:$B$27,0),MATCH(Schedules_8760!$F7919,Clg_StPt_Sch_EZ!$C$3:$I$3,0)),"F","C")</f>
        <v>25.555555555555554</v>
      </c>
      <c r="K7919" s="34">
        <f>CONVERT(INDEX(Clg_StPt_Sch_EZ!$C$31:$I$54,MATCH(Schedules_8760!$C7919,Clg_StPt_Sch_EZ!$B$31:$B$54,0),MATCH(Schedules_8760!$F7919,Clg_StPt_Sch_EZ!$C$30:$I$30,0)),"F","C")</f>
        <v>28.333333333333332</v>
      </c>
      <c r="L7919" s="34">
        <f>CONVERT(INDEX(DHW_StPt_Sch_EZ!$C$4:$I$27,MATCH(Schedules_8760!$C7919,DHW_StPt_Sch_EZ!$B$4:$B$27,0),MATCH(Schedules_8760!$F7919,DHW_StPt_Sch_EZ!$C$3:$I$3,0)),"F","C")</f>
        <v>53.333333333333329</v>
      </c>
      <c r="M7919" s="34">
        <f>CONVERT(INDEX(DHW_StPt_Sch_EZ!$C$31:$I$54,MATCH(Schedules_8760!$C7919,DHW_StPt_Sch_EZ!$B$31:$B$54,0),MATCH(Schedules_8760!$F7919,DHW_StPt_Sch_EZ!$C$30:$I$30,0)),"F","C")</f>
        <v>53.333333333333329</v>
      </c>
      <c r="N7919" s="12"/>
      <c r="O7919" s="12"/>
      <c r="P7919" s="12"/>
    </row>
    <row r="7920" spans="1:16" x14ac:dyDescent="0.25">
      <c r="A7920" s="35">
        <v>7919</v>
      </c>
      <c r="B7920" s="89">
        <v>330.91666666666669</v>
      </c>
      <c r="C7920" s="35">
        <f t="shared" si="615"/>
        <v>23</v>
      </c>
      <c r="D7920" s="35">
        <f t="shared" si="618"/>
        <v>330</v>
      </c>
      <c r="E7920" s="35">
        <f t="shared" si="619"/>
        <v>1</v>
      </c>
      <c r="F7920" s="35" t="str">
        <f t="shared" si="616"/>
        <v>Sunday</v>
      </c>
      <c r="G7920" s="35">
        <f t="shared" si="617"/>
        <v>11</v>
      </c>
      <c r="H7920" s="34">
        <f>CONVERT(INDEX(Htg_StPt_Sch_EZ!$C$4:$I$27,MATCH(Schedules_8760!$C7920,Htg_StPt_Sch_EZ!$B$4:$B$27,0),MATCH(Schedules_8760!$F7920,Htg_StPt_Sch_EZ!$C$3:$I$3,0)),"F","C")</f>
        <v>20.555555555555554</v>
      </c>
      <c r="I7920" s="34">
        <f>CONVERT(INDEX(Htg_StPt_Sch_EZ!$C$31:$I$54,MATCH(Schedules_8760!$C7920,Htg_StPt_Sch_EZ!$B$31:$B$54,0),MATCH(Schedules_8760!$F7920,Htg_StPt_Sch_EZ!$C$30:$I$30,0)),"F","C")</f>
        <v>19.444444444444443</v>
      </c>
      <c r="J7920" s="34">
        <f>CONVERT(INDEX(Clg_StPt_Sch_EZ!$C$4:$I$27,MATCH(Schedules_8760!$C7920,Clg_StPt_Sch_EZ!$B$4:$B$27,0),MATCH(Schedules_8760!$F7920,Clg_StPt_Sch_EZ!$C$3:$I$3,0)),"F","C")</f>
        <v>25.555555555555554</v>
      </c>
      <c r="K7920" s="34">
        <f>CONVERT(INDEX(Clg_StPt_Sch_EZ!$C$31:$I$54,MATCH(Schedules_8760!$C7920,Clg_StPt_Sch_EZ!$B$31:$B$54,0),MATCH(Schedules_8760!$F7920,Clg_StPt_Sch_EZ!$C$30:$I$30,0)),"F","C")</f>
        <v>28.333333333333332</v>
      </c>
      <c r="L7920" s="34">
        <f>CONVERT(INDEX(DHW_StPt_Sch_EZ!$C$4:$I$27,MATCH(Schedules_8760!$C7920,DHW_StPt_Sch_EZ!$B$4:$B$27,0),MATCH(Schedules_8760!$F7920,DHW_StPt_Sch_EZ!$C$3:$I$3,0)),"F","C")</f>
        <v>53.333333333333329</v>
      </c>
      <c r="M7920" s="34">
        <f>CONVERT(INDEX(DHW_StPt_Sch_EZ!$C$31:$I$54,MATCH(Schedules_8760!$C7920,DHW_StPt_Sch_EZ!$B$31:$B$54,0),MATCH(Schedules_8760!$F7920,DHW_StPt_Sch_EZ!$C$30:$I$30,0)),"F","C")</f>
        <v>53.333333333333329</v>
      </c>
      <c r="N7920" s="12"/>
      <c r="O7920" s="12"/>
      <c r="P7920" s="12"/>
    </row>
    <row r="7921" spans="1:16" x14ac:dyDescent="0.25">
      <c r="A7921" s="35">
        <v>7920</v>
      </c>
      <c r="B7921" s="89">
        <v>330.95833333333331</v>
      </c>
      <c r="C7921" s="35">
        <f t="shared" si="615"/>
        <v>24</v>
      </c>
      <c r="D7921" s="35">
        <f t="shared" si="618"/>
        <v>330</v>
      </c>
      <c r="E7921" s="35">
        <f t="shared" si="619"/>
        <v>1</v>
      </c>
      <c r="F7921" s="35" t="str">
        <f t="shared" si="616"/>
        <v>Sunday</v>
      </c>
      <c r="G7921" s="35">
        <f t="shared" si="617"/>
        <v>11</v>
      </c>
      <c r="H7921" s="34">
        <f>CONVERT(INDEX(Htg_StPt_Sch_EZ!$C$4:$I$27,MATCH(Schedules_8760!$C7921,Htg_StPt_Sch_EZ!$B$4:$B$27,0),MATCH(Schedules_8760!$F7921,Htg_StPt_Sch_EZ!$C$3:$I$3,0)),"F","C")</f>
        <v>20.555555555555554</v>
      </c>
      <c r="I7921" s="34">
        <f>CONVERT(INDEX(Htg_StPt_Sch_EZ!$C$31:$I$54,MATCH(Schedules_8760!$C7921,Htg_StPt_Sch_EZ!$B$31:$B$54,0),MATCH(Schedules_8760!$F7921,Htg_StPt_Sch_EZ!$C$30:$I$30,0)),"F","C")</f>
        <v>19.444444444444443</v>
      </c>
      <c r="J7921" s="34">
        <f>CONVERT(INDEX(Clg_StPt_Sch_EZ!$C$4:$I$27,MATCH(Schedules_8760!$C7921,Clg_StPt_Sch_EZ!$B$4:$B$27,0),MATCH(Schedules_8760!$F7921,Clg_StPt_Sch_EZ!$C$3:$I$3,0)),"F","C")</f>
        <v>25.555555555555554</v>
      </c>
      <c r="K7921" s="34">
        <f>CONVERT(INDEX(Clg_StPt_Sch_EZ!$C$31:$I$54,MATCH(Schedules_8760!$C7921,Clg_StPt_Sch_EZ!$B$31:$B$54,0),MATCH(Schedules_8760!$F7921,Clg_StPt_Sch_EZ!$C$30:$I$30,0)),"F","C")</f>
        <v>28.333333333333332</v>
      </c>
      <c r="L7921" s="34">
        <f>CONVERT(INDEX(DHW_StPt_Sch_EZ!$C$4:$I$27,MATCH(Schedules_8760!$C7921,DHW_StPt_Sch_EZ!$B$4:$B$27,0),MATCH(Schedules_8760!$F7921,DHW_StPt_Sch_EZ!$C$3:$I$3,0)),"F","C")</f>
        <v>53.333333333333329</v>
      </c>
      <c r="M7921" s="34">
        <f>CONVERT(INDEX(DHW_StPt_Sch_EZ!$C$31:$I$54,MATCH(Schedules_8760!$C7921,DHW_StPt_Sch_EZ!$B$31:$B$54,0),MATCH(Schedules_8760!$F7921,DHW_StPt_Sch_EZ!$C$30:$I$30,0)),"F","C")</f>
        <v>53.333333333333329</v>
      </c>
      <c r="N7921" s="12"/>
      <c r="O7921" s="12"/>
      <c r="P7921" s="12"/>
    </row>
    <row r="7922" spans="1:16" x14ac:dyDescent="0.25">
      <c r="A7922" s="35">
        <v>7921</v>
      </c>
      <c r="B7922" s="89">
        <v>331</v>
      </c>
      <c r="C7922" s="35">
        <f t="shared" si="615"/>
        <v>1</v>
      </c>
      <c r="D7922" s="35">
        <f t="shared" si="618"/>
        <v>331</v>
      </c>
      <c r="E7922" s="35">
        <f t="shared" si="619"/>
        <v>2</v>
      </c>
      <c r="F7922" s="35" t="str">
        <f t="shared" si="616"/>
        <v>Monday</v>
      </c>
      <c r="G7922" s="35">
        <f t="shared" si="617"/>
        <v>11</v>
      </c>
      <c r="H7922" s="34">
        <f>CONVERT(INDEX(Htg_StPt_Sch_EZ!$C$4:$I$27,MATCH(Schedules_8760!$C7922,Htg_StPt_Sch_EZ!$B$4:$B$27,0),MATCH(Schedules_8760!$F7922,Htg_StPt_Sch_EZ!$C$3:$I$3,0)),"F","C")</f>
        <v>20.555555555555554</v>
      </c>
      <c r="I7922" s="34">
        <f>CONVERT(INDEX(Htg_StPt_Sch_EZ!$C$31:$I$54,MATCH(Schedules_8760!$C7922,Htg_StPt_Sch_EZ!$B$31:$B$54,0),MATCH(Schedules_8760!$F7922,Htg_StPt_Sch_EZ!$C$30:$I$30,0)),"F","C")</f>
        <v>19.444444444444443</v>
      </c>
      <c r="J7922" s="34">
        <f>CONVERT(INDEX(Clg_StPt_Sch_EZ!$C$4:$I$27,MATCH(Schedules_8760!$C7922,Clg_StPt_Sch_EZ!$B$4:$B$27,0),MATCH(Schedules_8760!$F7922,Clg_StPt_Sch_EZ!$C$3:$I$3,0)),"F","C")</f>
        <v>25.555555555555554</v>
      </c>
      <c r="K7922" s="34">
        <f>CONVERT(INDEX(Clg_StPt_Sch_EZ!$C$31:$I$54,MATCH(Schedules_8760!$C7922,Clg_StPt_Sch_EZ!$B$31:$B$54,0),MATCH(Schedules_8760!$F7922,Clg_StPt_Sch_EZ!$C$30:$I$30,0)),"F","C")</f>
        <v>28.333333333333332</v>
      </c>
      <c r="L7922" s="34">
        <f>CONVERT(INDEX(DHW_StPt_Sch_EZ!$C$4:$I$27,MATCH(Schedules_8760!$C7922,DHW_StPt_Sch_EZ!$B$4:$B$27,0),MATCH(Schedules_8760!$F7922,DHW_StPt_Sch_EZ!$C$3:$I$3,0)),"F","C")</f>
        <v>53.333333333333329</v>
      </c>
      <c r="M7922" s="34">
        <f>CONVERT(INDEX(DHW_StPt_Sch_EZ!$C$31:$I$54,MATCH(Schedules_8760!$C7922,DHW_StPt_Sch_EZ!$B$31:$B$54,0),MATCH(Schedules_8760!$F7922,DHW_StPt_Sch_EZ!$C$30:$I$30,0)),"F","C")</f>
        <v>53.333333333333329</v>
      </c>
      <c r="N7922" s="12"/>
      <c r="O7922" s="12"/>
      <c r="P7922" s="12"/>
    </row>
    <row r="7923" spans="1:16" x14ac:dyDescent="0.25">
      <c r="A7923" s="35">
        <v>7922</v>
      </c>
      <c r="B7923" s="89">
        <v>331.04166666666669</v>
      </c>
      <c r="C7923" s="35">
        <f t="shared" si="615"/>
        <v>2</v>
      </c>
      <c r="D7923" s="35">
        <f t="shared" si="618"/>
        <v>331</v>
      </c>
      <c r="E7923" s="35">
        <f t="shared" si="619"/>
        <v>2</v>
      </c>
      <c r="F7923" s="35" t="str">
        <f t="shared" si="616"/>
        <v>Monday</v>
      </c>
      <c r="G7923" s="35">
        <f t="shared" si="617"/>
        <v>11</v>
      </c>
      <c r="H7923" s="34">
        <f>CONVERT(INDEX(Htg_StPt_Sch_EZ!$C$4:$I$27,MATCH(Schedules_8760!$C7923,Htg_StPt_Sch_EZ!$B$4:$B$27,0),MATCH(Schedules_8760!$F7923,Htg_StPt_Sch_EZ!$C$3:$I$3,0)),"F","C")</f>
        <v>20.555555555555554</v>
      </c>
      <c r="I7923" s="34">
        <f>CONVERT(INDEX(Htg_StPt_Sch_EZ!$C$31:$I$54,MATCH(Schedules_8760!$C7923,Htg_StPt_Sch_EZ!$B$31:$B$54,0),MATCH(Schedules_8760!$F7923,Htg_StPt_Sch_EZ!$C$30:$I$30,0)),"F","C")</f>
        <v>19.444444444444443</v>
      </c>
      <c r="J7923" s="34">
        <f>CONVERT(INDEX(Clg_StPt_Sch_EZ!$C$4:$I$27,MATCH(Schedules_8760!$C7923,Clg_StPt_Sch_EZ!$B$4:$B$27,0),MATCH(Schedules_8760!$F7923,Clg_StPt_Sch_EZ!$C$3:$I$3,0)),"F","C")</f>
        <v>25.555555555555554</v>
      </c>
      <c r="K7923" s="34">
        <f>CONVERT(INDEX(Clg_StPt_Sch_EZ!$C$31:$I$54,MATCH(Schedules_8760!$C7923,Clg_StPt_Sch_EZ!$B$31:$B$54,0),MATCH(Schedules_8760!$F7923,Clg_StPt_Sch_EZ!$C$30:$I$30,0)),"F","C")</f>
        <v>28.333333333333332</v>
      </c>
      <c r="L7923" s="34">
        <f>CONVERT(INDEX(DHW_StPt_Sch_EZ!$C$4:$I$27,MATCH(Schedules_8760!$C7923,DHW_StPt_Sch_EZ!$B$4:$B$27,0),MATCH(Schedules_8760!$F7923,DHW_StPt_Sch_EZ!$C$3:$I$3,0)),"F","C")</f>
        <v>53.333333333333329</v>
      </c>
      <c r="M7923" s="34">
        <f>CONVERT(INDEX(DHW_StPt_Sch_EZ!$C$31:$I$54,MATCH(Schedules_8760!$C7923,DHW_StPt_Sch_EZ!$B$31:$B$54,0),MATCH(Schedules_8760!$F7923,DHW_StPt_Sch_EZ!$C$30:$I$30,0)),"F","C")</f>
        <v>53.333333333333329</v>
      </c>
      <c r="N7923" s="12"/>
      <c r="O7923" s="12"/>
      <c r="P7923" s="12"/>
    </row>
    <row r="7924" spans="1:16" x14ac:dyDescent="0.25">
      <c r="A7924" s="35">
        <v>7923</v>
      </c>
      <c r="B7924" s="89">
        <v>331.08333333333331</v>
      </c>
      <c r="C7924" s="35">
        <f t="shared" si="615"/>
        <v>3</v>
      </c>
      <c r="D7924" s="35">
        <f t="shared" si="618"/>
        <v>331</v>
      </c>
      <c r="E7924" s="35">
        <f t="shared" si="619"/>
        <v>2</v>
      </c>
      <c r="F7924" s="35" t="str">
        <f t="shared" si="616"/>
        <v>Monday</v>
      </c>
      <c r="G7924" s="35">
        <f t="shared" si="617"/>
        <v>11</v>
      </c>
      <c r="H7924" s="34">
        <f>CONVERT(INDEX(Htg_StPt_Sch_EZ!$C$4:$I$27,MATCH(Schedules_8760!$C7924,Htg_StPt_Sch_EZ!$B$4:$B$27,0),MATCH(Schedules_8760!$F7924,Htg_StPt_Sch_EZ!$C$3:$I$3,0)),"F","C")</f>
        <v>20.555555555555554</v>
      </c>
      <c r="I7924" s="34">
        <f>CONVERT(INDEX(Htg_StPt_Sch_EZ!$C$31:$I$54,MATCH(Schedules_8760!$C7924,Htg_StPt_Sch_EZ!$B$31:$B$54,0),MATCH(Schedules_8760!$F7924,Htg_StPt_Sch_EZ!$C$30:$I$30,0)),"F","C")</f>
        <v>19.444444444444443</v>
      </c>
      <c r="J7924" s="34">
        <f>CONVERT(INDEX(Clg_StPt_Sch_EZ!$C$4:$I$27,MATCH(Schedules_8760!$C7924,Clg_StPt_Sch_EZ!$B$4:$B$27,0),MATCH(Schedules_8760!$F7924,Clg_StPt_Sch_EZ!$C$3:$I$3,0)),"F","C")</f>
        <v>25.555555555555554</v>
      </c>
      <c r="K7924" s="34">
        <f>CONVERT(INDEX(Clg_StPt_Sch_EZ!$C$31:$I$54,MATCH(Schedules_8760!$C7924,Clg_StPt_Sch_EZ!$B$31:$B$54,0),MATCH(Schedules_8760!$F7924,Clg_StPt_Sch_EZ!$C$30:$I$30,0)),"F","C")</f>
        <v>28.333333333333332</v>
      </c>
      <c r="L7924" s="34">
        <f>CONVERT(INDEX(DHW_StPt_Sch_EZ!$C$4:$I$27,MATCH(Schedules_8760!$C7924,DHW_StPt_Sch_EZ!$B$4:$B$27,0),MATCH(Schedules_8760!$F7924,DHW_StPt_Sch_EZ!$C$3:$I$3,0)),"F","C")</f>
        <v>53.333333333333329</v>
      </c>
      <c r="M7924" s="34">
        <f>CONVERT(INDEX(DHW_StPt_Sch_EZ!$C$31:$I$54,MATCH(Schedules_8760!$C7924,DHW_StPt_Sch_EZ!$B$31:$B$54,0),MATCH(Schedules_8760!$F7924,DHW_StPt_Sch_EZ!$C$30:$I$30,0)),"F","C")</f>
        <v>53.333333333333329</v>
      </c>
      <c r="N7924" s="12"/>
      <c r="O7924" s="12"/>
      <c r="P7924" s="12"/>
    </row>
    <row r="7925" spans="1:16" x14ac:dyDescent="0.25">
      <c r="A7925" s="35">
        <v>7924</v>
      </c>
      <c r="B7925" s="89">
        <v>331.125</v>
      </c>
      <c r="C7925" s="35">
        <f t="shared" si="615"/>
        <v>4</v>
      </c>
      <c r="D7925" s="35">
        <f t="shared" si="618"/>
        <v>331</v>
      </c>
      <c r="E7925" s="35">
        <f t="shared" si="619"/>
        <v>2</v>
      </c>
      <c r="F7925" s="35" t="str">
        <f t="shared" si="616"/>
        <v>Monday</v>
      </c>
      <c r="G7925" s="35">
        <f t="shared" si="617"/>
        <v>11</v>
      </c>
      <c r="H7925" s="34">
        <f>CONVERT(INDEX(Htg_StPt_Sch_EZ!$C$4:$I$27,MATCH(Schedules_8760!$C7925,Htg_StPt_Sch_EZ!$B$4:$B$27,0),MATCH(Schedules_8760!$F7925,Htg_StPt_Sch_EZ!$C$3:$I$3,0)),"F","C")</f>
        <v>20.555555555555554</v>
      </c>
      <c r="I7925" s="34">
        <f>CONVERT(INDEX(Htg_StPt_Sch_EZ!$C$31:$I$54,MATCH(Schedules_8760!$C7925,Htg_StPt_Sch_EZ!$B$31:$B$54,0),MATCH(Schedules_8760!$F7925,Htg_StPt_Sch_EZ!$C$30:$I$30,0)),"F","C")</f>
        <v>19.444444444444443</v>
      </c>
      <c r="J7925" s="34">
        <f>CONVERT(INDEX(Clg_StPt_Sch_EZ!$C$4:$I$27,MATCH(Schedules_8760!$C7925,Clg_StPt_Sch_EZ!$B$4:$B$27,0),MATCH(Schedules_8760!$F7925,Clg_StPt_Sch_EZ!$C$3:$I$3,0)),"F","C")</f>
        <v>25.555555555555554</v>
      </c>
      <c r="K7925" s="34">
        <f>CONVERT(INDEX(Clg_StPt_Sch_EZ!$C$31:$I$54,MATCH(Schedules_8760!$C7925,Clg_StPt_Sch_EZ!$B$31:$B$54,0),MATCH(Schedules_8760!$F7925,Clg_StPt_Sch_EZ!$C$30:$I$30,0)),"F","C")</f>
        <v>28.333333333333332</v>
      </c>
      <c r="L7925" s="34">
        <f>CONVERT(INDEX(DHW_StPt_Sch_EZ!$C$4:$I$27,MATCH(Schedules_8760!$C7925,DHW_StPt_Sch_EZ!$B$4:$B$27,0),MATCH(Schedules_8760!$F7925,DHW_StPt_Sch_EZ!$C$3:$I$3,0)),"F","C")</f>
        <v>53.333333333333329</v>
      </c>
      <c r="M7925" s="34">
        <f>CONVERT(INDEX(DHW_StPt_Sch_EZ!$C$31:$I$54,MATCH(Schedules_8760!$C7925,DHW_StPt_Sch_EZ!$B$31:$B$54,0),MATCH(Schedules_8760!$F7925,DHW_StPt_Sch_EZ!$C$30:$I$30,0)),"F","C")</f>
        <v>53.333333333333329</v>
      </c>
      <c r="N7925" s="12"/>
      <c r="O7925" s="12"/>
      <c r="P7925" s="12"/>
    </row>
    <row r="7926" spans="1:16" x14ac:dyDescent="0.25">
      <c r="A7926" s="35">
        <v>7925</v>
      </c>
      <c r="B7926" s="89">
        <v>331.16666666666669</v>
      </c>
      <c r="C7926" s="35">
        <f t="shared" si="615"/>
        <v>5</v>
      </c>
      <c r="D7926" s="35">
        <f t="shared" si="618"/>
        <v>331</v>
      </c>
      <c r="E7926" s="35">
        <f t="shared" si="619"/>
        <v>2</v>
      </c>
      <c r="F7926" s="35" t="str">
        <f t="shared" si="616"/>
        <v>Monday</v>
      </c>
      <c r="G7926" s="35">
        <f t="shared" si="617"/>
        <v>11</v>
      </c>
      <c r="H7926" s="34">
        <f>CONVERT(INDEX(Htg_StPt_Sch_EZ!$C$4:$I$27,MATCH(Schedules_8760!$C7926,Htg_StPt_Sch_EZ!$B$4:$B$27,0),MATCH(Schedules_8760!$F7926,Htg_StPt_Sch_EZ!$C$3:$I$3,0)),"F","C")</f>
        <v>20.555555555555554</v>
      </c>
      <c r="I7926" s="34">
        <f>CONVERT(INDEX(Htg_StPt_Sch_EZ!$C$31:$I$54,MATCH(Schedules_8760!$C7926,Htg_StPt_Sch_EZ!$B$31:$B$54,0),MATCH(Schedules_8760!$F7926,Htg_StPt_Sch_EZ!$C$30:$I$30,0)),"F","C")</f>
        <v>19.444444444444443</v>
      </c>
      <c r="J7926" s="34">
        <f>CONVERT(INDEX(Clg_StPt_Sch_EZ!$C$4:$I$27,MATCH(Schedules_8760!$C7926,Clg_StPt_Sch_EZ!$B$4:$B$27,0),MATCH(Schedules_8760!$F7926,Clg_StPt_Sch_EZ!$C$3:$I$3,0)),"F","C")</f>
        <v>25.555555555555554</v>
      </c>
      <c r="K7926" s="34">
        <f>CONVERT(INDEX(Clg_StPt_Sch_EZ!$C$31:$I$54,MATCH(Schedules_8760!$C7926,Clg_StPt_Sch_EZ!$B$31:$B$54,0),MATCH(Schedules_8760!$F7926,Clg_StPt_Sch_EZ!$C$30:$I$30,0)),"F","C")</f>
        <v>28.333333333333332</v>
      </c>
      <c r="L7926" s="34">
        <f>CONVERT(INDEX(DHW_StPt_Sch_EZ!$C$4:$I$27,MATCH(Schedules_8760!$C7926,DHW_StPt_Sch_EZ!$B$4:$B$27,0),MATCH(Schedules_8760!$F7926,DHW_StPt_Sch_EZ!$C$3:$I$3,0)),"F","C")</f>
        <v>53.333333333333329</v>
      </c>
      <c r="M7926" s="34">
        <f>CONVERT(INDEX(DHW_StPt_Sch_EZ!$C$31:$I$54,MATCH(Schedules_8760!$C7926,DHW_StPt_Sch_EZ!$B$31:$B$54,0),MATCH(Schedules_8760!$F7926,DHW_StPt_Sch_EZ!$C$30:$I$30,0)),"F","C")</f>
        <v>53.333333333333329</v>
      </c>
      <c r="N7926" s="12"/>
      <c r="O7926" s="12"/>
      <c r="P7926" s="12"/>
    </row>
    <row r="7927" spans="1:16" x14ac:dyDescent="0.25">
      <c r="A7927" s="35">
        <v>7926</v>
      </c>
      <c r="B7927" s="89">
        <v>331.20833333333331</v>
      </c>
      <c r="C7927" s="35">
        <f t="shared" si="615"/>
        <v>6</v>
      </c>
      <c r="D7927" s="35">
        <f t="shared" si="618"/>
        <v>331</v>
      </c>
      <c r="E7927" s="35">
        <f t="shared" si="619"/>
        <v>2</v>
      </c>
      <c r="F7927" s="35" t="str">
        <f t="shared" si="616"/>
        <v>Monday</v>
      </c>
      <c r="G7927" s="35">
        <f t="shared" si="617"/>
        <v>11</v>
      </c>
      <c r="H7927" s="34">
        <f>CONVERT(INDEX(Htg_StPt_Sch_EZ!$C$4:$I$27,MATCH(Schedules_8760!$C7927,Htg_StPt_Sch_EZ!$B$4:$B$27,0),MATCH(Schedules_8760!$F7927,Htg_StPt_Sch_EZ!$C$3:$I$3,0)),"F","C")</f>
        <v>20.555555555555554</v>
      </c>
      <c r="I7927" s="34">
        <f>CONVERT(INDEX(Htg_StPt_Sch_EZ!$C$31:$I$54,MATCH(Schedules_8760!$C7927,Htg_StPt_Sch_EZ!$B$31:$B$54,0),MATCH(Schedules_8760!$F7927,Htg_StPt_Sch_EZ!$C$30:$I$30,0)),"F","C")</f>
        <v>19.444444444444443</v>
      </c>
      <c r="J7927" s="34">
        <f>CONVERT(INDEX(Clg_StPt_Sch_EZ!$C$4:$I$27,MATCH(Schedules_8760!$C7927,Clg_StPt_Sch_EZ!$B$4:$B$27,0),MATCH(Schedules_8760!$F7927,Clg_StPt_Sch_EZ!$C$3:$I$3,0)),"F","C")</f>
        <v>25.555555555555554</v>
      </c>
      <c r="K7927" s="34">
        <f>CONVERT(INDEX(Clg_StPt_Sch_EZ!$C$31:$I$54,MATCH(Schedules_8760!$C7927,Clg_StPt_Sch_EZ!$B$31:$B$54,0),MATCH(Schedules_8760!$F7927,Clg_StPt_Sch_EZ!$C$30:$I$30,0)),"F","C")</f>
        <v>28.333333333333332</v>
      </c>
      <c r="L7927" s="34">
        <f>CONVERT(INDEX(DHW_StPt_Sch_EZ!$C$4:$I$27,MATCH(Schedules_8760!$C7927,DHW_StPt_Sch_EZ!$B$4:$B$27,0),MATCH(Schedules_8760!$F7927,DHW_StPt_Sch_EZ!$C$3:$I$3,0)),"F","C")</f>
        <v>53.333333333333329</v>
      </c>
      <c r="M7927" s="34">
        <f>CONVERT(INDEX(DHW_StPt_Sch_EZ!$C$31:$I$54,MATCH(Schedules_8760!$C7927,DHW_StPt_Sch_EZ!$B$31:$B$54,0),MATCH(Schedules_8760!$F7927,DHW_StPt_Sch_EZ!$C$30:$I$30,0)),"F","C")</f>
        <v>53.333333333333329</v>
      </c>
      <c r="N7927" s="12"/>
      <c r="O7927" s="12"/>
      <c r="P7927" s="12"/>
    </row>
    <row r="7928" spans="1:16" x14ac:dyDescent="0.25">
      <c r="A7928" s="35">
        <v>7927</v>
      </c>
      <c r="B7928" s="89">
        <v>331.25</v>
      </c>
      <c r="C7928" s="35">
        <f t="shared" si="615"/>
        <v>7</v>
      </c>
      <c r="D7928" s="35">
        <f t="shared" si="618"/>
        <v>331</v>
      </c>
      <c r="E7928" s="35">
        <f t="shared" si="619"/>
        <v>2</v>
      </c>
      <c r="F7928" s="35" t="str">
        <f t="shared" si="616"/>
        <v>Monday</v>
      </c>
      <c r="G7928" s="35">
        <f t="shared" si="617"/>
        <v>11</v>
      </c>
      <c r="H7928" s="34">
        <f>CONVERT(INDEX(Htg_StPt_Sch_EZ!$C$4:$I$27,MATCH(Schedules_8760!$C7928,Htg_StPt_Sch_EZ!$B$4:$B$27,0),MATCH(Schedules_8760!$F7928,Htg_StPt_Sch_EZ!$C$3:$I$3,0)),"F","C")</f>
        <v>20.555555555555554</v>
      </c>
      <c r="I7928" s="34">
        <f>CONVERT(INDEX(Htg_StPt_Sch_EZ!$C$31:$I$54,MATCH(Schedules_8760!$C7928,Htg_StPt_Sch_EZ!$B$31:$B$54,0),MATCH(Schedules_8760!$F7928,Htg_StPt_Sch_EZ!$C$30:$I$30,0)),"F","C")</f>
        <v>19.444444444444443</v>
      </c>
      <c r="J7928" s="34">
        <f>CONVERT(INDEX(Clg_StPt_Sch_EZ!$C$4:$I$27,MATCH(Schedules_8760!$C7928,Clg_StPt_Sch_EZ!$B$4:$B$27,0),MATCH(Schedules_8760!$F7928,Clg_StPt_Sch_EZ!$C$3:$I$3,0)),"F","C")</f>
        <v>25.555555555555554</v>
      </c>
      <c r="K7928" s="34">
        <f>CONVERT(INDEX(Clg_StPt_Sch_EZ!$C$31:$I$54,MATCH(Schedules_8760!$C7928,Clg_StPt_Sch_EZ!$B$31:$B$54,0),MATCH(Schedules_8760!$F7928,Clg_StPt_Sch_EZ!$C$30:$I$30,0)),"F","C")</f>
        <v>28.333333333333332</v>
      </c>
      <c r="L7928" s="34">
        <f>CONVERT(INDEX(DHW_StPt_Sch_EZ!$C$4:$I$27,MATCH(Schedules_8760!$C7928,DHW_StPt_Sch_EZ!$B$4:$B$27,0),MATCH(Schedules_8760!$F7928,DHW_StPt_Sch_EZ!$C$3:$I$3,0)),"F","C")</f>
        <v>53.333333333333329</v>
      </c>
      <c r="M7928" s="34">
        <f>CONVERT(INDEX(DHW_StPt_Sch_EZ!$C$31:$I$54,MATCH(Schedules_8760!$C7928,DHW_StPt_Sch_EZ!$B$31:$B$54,0),MATCH(Schedules_8760!$F7928,DHW_StPt_Sch_EZ!$C$30:$I$30,0)),"F","C")</f>
        <v>53.333333333333329</v>
      </c>
      <c r="N7928" s="12"/>
      <c r="O7928" s="12"/>
      <c r="P7928" s="12"/>
    </row>
    <row r="7929" spans="1:16" x14ac:dyDescent="0.25">
      <c r="A7929" s="35">
        <v>7928</v>
      </c>
      <c r="B7929" s="89">
        <v>331.29166666666669</v>
      </c>
      <c r="C7929" s="35">
        <f t="shared" si="615"/>
        <v>8</v>
      </c>
      <c r="D7929" s="35">
        <f t="shared" si="618"/>
        <v>331</v>
      </c>
      <c r="E7929" s="35">
        <f t="shared" si="619"/>
        <v>2</v>
      </c>
      <c r="F7929" s="35" t="str">
        <f t="shared" si="616"/>
        <v>Monday</v>
      </c>
      <c r="G7929" s="35">
        <f t="shared" si="617"/>
        <v>11</v>
      </c>
      <c r="H7929" s="34">
        <f>CONVERT(INDEX(Htg_StPt_Sch_EZ!$C$4:$I$27,MATCH(Schedules_8760!$C7929,Htg_StPt_Sch_EZ!$B$4:$B$27,0),MATCH(Schedules_8760!$F7929,Htg_StPt_Sch_EZ!$C$3:$I$3,0)),"F","C")</f>
        <v>20.555555555555554</v>
      </c>
      <c r="I7929" s="34">
        <f>CONVERT(INDEX(Htg_StPt_Sch_EZ!$C$31:$I$54,MATCH(Schedules_8760!$C7929,Htg_StPt_Sch_EZ!$B$31:$B$54,0),MATCH(Schedules_8760!$F7929,Htg_StPt_Sch_EZ!$C$30:$I$30,0)),"F","C")</f>
        <v>19.444444444444443</v>
      </c>
      <c r="J7929" s="34">
        <f>CONVERT(INDEX(Clg_StPt_Sch_EZ!$C$4:$I$27,MATCH(Schedules_8760!$C7929,Clg_StPt_Sch_EZ!$B$4:$B$27,0),MATCH(Schedules_8760!$F7929,Clg_StPt_Sch_EZ!$C$3:$I$3,0)),"F","C")</f>
        <v>25.555555555555554</v>
      </c>
      <c r="K7929" s="34">
        <f>CONVERT(INDEX(Clg_StPt_Sch_EZ!$C$31:$I$54,MATCH(Schedules_8760!$C7929,Clg_StPt_Sch_EZ!$B$31:$B$54,0),MATCH(Schedules_8760!$F7929,Clg_StPt_Sch_EZ!$C$30:$I$30,0)),"F","C")</f>
        <v>25</v>
      </c>
      <c r="L7929" s="34">
        <f>CONVERT(INDEX(DHW_StPt_Sch_EZ!$C$4:$I$27,MATCH(Schedules_8760!$C7929,DHW_StPt_Sch_EZ!$B$4:$B$27,0),MATCH(Schedules_8760!$F7929,DHW_StPt_Sch_EZ!$C$3:$I$3,0)),"F","C")</f>
        <v>53.333333333333329</v>
      </c>
      <c r="M7929" s="34">
        <f>CONVERT(INDEX(DHW_StPt_Sch_EZ!$C$31:$I$54,MATCH(Schedules_8760!$C7929,DHW_StPt_Sch_EZ!$B$31:$B$54,0),MATCH(Schedules_8760!$F7929,DHW_StPt_Sch_EZ!$C$30:$I$30,0)),"F","C")</f>
        <v>53.333333333333329</v>
      </c>
      <c r="N7929" s="12"/>
      <c r="O7929" s="12"/>
      <c r="P7929" s="12"/>
    </row>
    <row r="7930" spans="1:16" x14ac:dyDescent="0.25">
      <c r="A7930" s="35">
        <v>7929</v>
      </c>
      <c r="B7930" s="89">
        <v>331.33333333333331</v>
      </c>
      <c r="C7930" s="35">
        <f t="shared" si="615"/>
        <v>9</v>
      </c>
      <c r="D7930" s="35">
        <f t="shared" si="618"/>
        <v>331</v>
      </c>
      <c r="E7930" s="35">
        <f t="shared" si="619"/>
        <v>2</v>
      </c>
      <c r="F7930" s="35" t="str">
        <f t="shared" si="616"/>
        <v>Monday</v>
      </c>
      <c r="G7930" s="35">
        <f t="shared" si="617"/>
        <v>11</v>
      </c>
      <c r="H7930" s="34">
        <f>CONVERT(INDEX(Htg_StPt_Sch_EZ!$C$4:$I$27,MATCH(Schedules_8760!$C7930,Htg_StPt_Sch_EZ!$B$4:$B$27,0),MATCH(Schedules_8760!$F7930,Htg_StPt_Sch_EZ!$C$3:$I$3,0)),"F","C")</f>
        <v>20.555555555555554</v>
      </c>
      <c r="I7930" s="34">
        <f>CONVERT(INDEX(Htg_StPt_Sch_EZ!$C$31:$I$54,MATCH(Schedules_8760!$C7930,Htg_StPt_Sch_EZ!$B$31:$B$54,0),MATCH(Schedules_8760!$F7930,Htg_StPt_Sch_EZ!$C$30:$I$30,0)),"F","C")</f>
        <v>19.444444444444443</v>
      </c>
      <c r="J7930" s="34">
        <f>CONVERT(INDEX(Clg_StPt_Sch_EZ!$C$4:$I$27,MATCH(Schedules_8760!$C7930,Clg_StPt_Sch_EZ!$B$4:$B$27,0),MATCH(Schedules_8760!$F7930,Clg_StPt_Sch_EZ!$C$3:$I$3,0)),"F","C")</f>
        <v>25.555555555555554</v>
      </c>
      <c r="K7930" s="34">
        <f>CONVERT(INDEX(Clg_StPt_Sch_EZ!$C$31:$I$54,MATCH(Schedules_8760!$C7930,Clg_StPt_Sch_EZ!$B$31:$B$54,0),MATCH(Schedules_8760!$F7930,Clg_StPt_Sch_EZ!$C$30:$I$30,0)),"F","C")</f>
        <v>25</v>
      </c>
      <c r="L7930" s="34">
        <f>CONVERT(INDEX(DHW_StPt_Sch_EZ!$C$4:$I$27,MATCH(Schedules_8760!$C7930,DHW_StPt_Sch_EZ!$B$4:$B$27,0),MATCH(Schedules_8760!$F7930,DHW_StPt_Sch_EZ!$C$3:$I$3,0)),"F","C")</f>
        <v>53.333333333333329</v>
      </c>
      <c r="M7930" s="34">
        <f>CONVERT(INDEX(DHW_StPt_Sch_EZ!$C$31:$I$54,MATCH(Schedules_8760!$C7930,DHW_StPt_Sch_EZ!$B$31:$B$54,0),MATCH(Schedules_8760!$F7930,DHW_StPt_Sch_EZ!$C$30:$I$30,0)),"F","C")</f>
        <v>53.333333333333329</v>
      </c>
      <c r="N7930" s="12"/>
      <c r="O7930" s="12"/>
      <c r="P7930" s="12"/>
    </row>
    <row r="7931" spans="1:16" x14ac:dyDescent="0.25">
      <c r="A7931" s="35">
        <v>7930</v>
      </c>
      <c r="B7931" s="89">
        <v>331.375</v>
      </c>
      <c r="C7931" s="35">
        <f t="shared" si="615"/>
        <v>10</v>
      </c>
      <c r="D7931" s="35">
        <f t="shared" si="618"/>
        <v>331</v>
      </c>
      <c r="E7931" s="35">
        <f t="shared" si="619"/>
        <v>2</v>
      </c>
      <c r="F7931" s="35" t="str">
        <f t="shared" si="616"/>
        <v>Monday</v>
      </c>
      <c r="G7931" s="35">
        <f t="shared" si="617"/>
        <v>11</v>
      </c>
      <c r="H7931" s="34">
        <f>CONVERT(INDEX(Htg_StPt_Sch_EZ!$C$4:$I$27,MATCH(Schedules_8760!$C7931,Htg_StPt_Sch_EZ!$B$4:$B$27,0),MATCH(Schedules_8760!$F7931,Htg_StPt_Sch_EZ!$C$3:$I$3,0)),"F","C")</f>
        <v>20.555555555555554</v>
      </c>
      <c r="I7931" s="34">
        <f>CONVERT(INDEX(Htg_StPt_Sch_EZ!$C$31:$I$54,MATCH(Schedules_8760!$C7931,Htg_StPt_Sch_EZ!$B$31:$B$54,0),MATCH(Schedules_8760!$F7931,Htg_StPt_Sch_EZ!$C$30:$I$30,0)),"F","C")</f>
        <v>19.444444444444443</v>
      </c>
      <c r="J7931" s="34">
        <f>CONVERT(INDEX(Clg_StPt_Sch_EZ!$C$4:$I$27,MATCH(Schedules_8760!$C7931,Clg_StPt_Sch_EZ!$B$4:$B$27,0),MATCH(Schedules_8760!$F7931,Clg_StPt_Sch_EZ!$C$3:$I$3,0)),"F","C")</f>
        <v>25.555555555555554</v>
      </c>
      <c r="K7931" s="34">
        <f>CONVERT(INDEX(Clg_StPt_Sch_EZ!$C$31:$I$54,MATCH(Schedules_8760!$C7931,Clg_StPt_Sch_EZ!$B$31:$B$54,0),MATCH(Schedules_8760!$F7931,Clg_StPt_Sch_EZ!$C$30:$I$30,0)),"F","C")</f>
        <v>25</v>
      </c>
      <c r="L7931" s="34">
        <f>CONVERT(INDEX(DHW_StPt_Sch_EZ!$C$4:$I$27,MATCH(Schedules_8760!$C7931,DHW_StPt_Sch_EZ!$B$4:$B$27,0),MATCH(Schedules_8760!$F7931,DHW_StPt_Sch_EZ!$C$3:$I$3,0)),"F","C")</f>
        <v>53.333333333333329</v>
      </c>
      <c r="M7931" s="34">
        <f>CONVERT(INDEX(DHW_StPt_Sch_EZ!$C$31:$I$54,MATCH(Schedules_8760!$C7931,DHW_StPt_Sch_EZ!$B$31:$B$54,0),MATCH(Schedules_8760!$F7931,DHW_StPt_Sch_EZ!$C$30:$I$30,0)),"F","C")</f>
        <v>53.333333333333329</v>
      </c>
      <c r="N7931" s="12"/>
      <c r="O7931" s="12"/>
      <c r="P7931" s="12"/>
    </row>
    <row r="7932" spans="1:16" x14ac:dyDescent="0.25">
      <c r="A7932" s="35">
        <v>7931</v>
      </c>
      <c r="B7932" s="89">
        <v>331.41666666666669</v>
      </c>
      <c r="C7932" s="35">
        <f t="shared" si="615"/>
        <v>11</v>
      </c>
      <c r="D7932" s="35">
        <f t="shared" si="618"/>
        <v>331</v>
      </c>
      <c r="E7932" s="35">
        <f t="shared" si="619"/>
        <v>2</v>
      </c>
      <c r="F7932" s="35" t="str">
        <f t="shared" si="616"/>
        <v>Monday</v>
      </c>
      <c r="G7932" s="35">
        <f t="shared" si="617"/>
        <v>11</v>
      </c>
      <c r="H7932" s="34">
        <f>CONVERT(INDEX(Htg_StPt_Sch_EZ!$C$4:$I$27,MATCH(Schedules_8760!$C7932,Htg_StPt_Sch_EZ!$B$4:$B$27,0),MATCH(Schedules_8760!$F7932,Htg_StPt_Sch_EZ!$C$3:$I$3,0)),"F","C")</f>
        <v>20.555555555555554</v>
      </c>
      <c r="I7932" s="34">
        <f>CONVERT(INDEX(Htg_StPt_Sch_EZ!$C$31:$I$54,MATCH(Schedules_8760!$C7932,Htg_StPt_Sch_EZ!$B$31:$B$54,0),MATCH(Schedules_8760!$F7932,Htg_StPt_Sch_EZ!$C$30:$I$30,0)),"F","C")</f>
        <v>19.444444444444443</v>
      </c>
      <c r="J7932" s="34">
        <f>CONVERT(INDEX(Clg_StPt_Sch_EZ!$C$4:$I$27,MATCH(Schedules_8760!$C7932,Clg_StPt_Sch_EZ!$B$4:$B$27,0),MATCH(Schedules_8760!$F7932,Clg_StPt_Sch_EZ!$C$3:$I$3,0)),"F","C")</f>
        <v>25.555555555555554</v>
      </c>
      <c r="K7932" s="34">
        <f>CONVERT(INDEX(Clg_StPt_Sch_EZ!$C$31:$I$54,MATCH(Schedules_8760!$C7932,Clg_StPt_Sch_EZ!$B$31:$B$54,0),MATCH(Schedules_8760!$F7932,Clg_StPt_Sch_EZ!$C$30:$I$30,0)),"F","C")</f>
        <v>25</v>
      </c>
      <c r="L7932" s="34">
        <f>CONVERT(INDEX(DHW_StPt_Sch_EZ!$C$4:$I$27,MATCH(Schedules_8760!$C7932,DHW_StPt_Sch_EZ!$B$4:$B$27,0),MATCH(Schedules_8760!$F7932,DHW_StPt_Sch_EZ!$C$3:$I$3,0)),"F","C")</f>
        <v>53.333333333333329</v>
      </c>
      <c r="M7932" s="34">
        <f>CONVERT(INDEX(DHW_StPt_Sch_EZ!$C$31:$I$54,MATCH(Schedules_8760!$C7932,DHW_StPt_Sch_EZ!$B$31:$B$54,0),MATCH(Schedules_8760!$F7932,DHW_StPt_Sch_EZ!$C$30:$I$30,0)),"F","C")</f>
        <v>53.333333333333329</v>
      </c>
      <c r="N7932" s="12"/>
      <c r="O7932" s="12"/>
      <c r="P7932" s="12"/>
    </row>
    <row r="7933" spans="1:16" x14ac:dyDescent="0.25">
      <c r="A7933" s="35">
        <v>7932</v>
      </c>
      <c r="B7933" s="89">
        <v>331.45833333333331</v>
      </c>
      <c r="C7933" s="35">
        <f t="shared" si="615"/>
        <v>12</v>
      </c>
      <c r="D7933" s="35">
        <f t="shared" si="618"/>
        <v>331</v>
      </c>
      <c r="E7933" s="35">
        <f t="shared" si="619"/>
        <v>2</v>
      </c>
      <c r="F7933" s="35" t="str">
        <f t="shared" si="616"/>
        <v>Monday</v>
      </c>
      <c r="G7933" s="35">
        <f t="shared" si="617"/>
        <v>11</v>
      </c>
      <c r="H7933" s="34">
        <f>CONVERT(INDEX(Htg_StPt_Sch_EZ!$C$4:$I$27,MATCH(Schedules_8760!$C7933,Htg_StPt_Sch_EZ!$B$4:$B$27,0),MATCH(Schedules_8760!$F7933,Htg_StPt_Sch_EZ!$C$3:$I$3,0)),"F","C")</f>
        <v>20.555555555555554</v>
      </c>
      <c r="I7933" s="34">
        <f>CONVERT(INDEX(Htg_StPt_Sch_EZ!$C$31:$I$54,MATCH(Schedules_8760!$C7933,Htg_StPt_Sch_EZ!$B$31:$B$54,0),MATCH(Schedules_8760!$F7933,Htg_StPt_Sch_EZ!$C$30:$I$30,0)),"F","C")</f>
        <v>19.444444444444443</v>
      </c>
      <c r="J7933" s="34">
        <f>CONVERT(INDEX(Clg_StPt_Sch_EZ!$C$4:$I$27,MATCH(Schedules_8760!$C7933,Clg_StPt_Sch_EZ!$B$4:$B$27,0),MATCH(Schedules_8760!$F7933,Clg_StPt_Sch_EZ!$C$3:$I$3,0)),"F","C")</f>
        <v>25.555555555555554</v>
      </c>
      <c r="K7933" s="34">
        <f>CONVERT(INDEX(Clg_StPt_Sch_EZ!$C$31:$I$54,MATCH(Schedules_8760!$C7933,Clg_StPt_Sch_EZ!$B$31:$B$54,0),MATCH(Schedules_8760!$F7933,Clg_StPt_Sch_EZ!$C$30:$I$30,0)),"F","C")</f>
        <v>25</v>
      </c>
      <c r="L7933" s="34">
        <f>CONVERT(INDEX(DHW_StPt_Sch_EZ!$C$4:$I$27,MATCH(Schedules_8760!$C7933,DHW_StPt_Sch_EZ!$B$4:$B$27,0),MATCH(Schedules_8760!$F7933,DHW_StPt_Sch_EZ!$C$3:$I$3,0)),"F","C")</f>
        <v>53.333333333333329</v>
      </c>
      <c r="M7933" s="34">
        <f>CONVERT(INDEX(DHW_StPt_Sch_EZ!$C$31:$I$54,MATCH(Schedules_8760!$C7933,DHW_StPt_Sch_EZ!$B$31:$B$54,0),MATCH(Schedules_8760!$F7933,DHW_StPt_Sch_EZ!$C$30:$I$30,0)),"F","C")</f>
        <v>53.333333333333329</v>
      </c>
      <c r="N7933" s="12"/>
      <c r="O7933" s="12"/>
      <c r="P7933" s="12"/>
    </row>
    <row r="7934" spans="1:16" x14ac:dyDescent="0.25">
      <c r="A7934" s="35">
        <v>7933</v>
      </c>
      <c r="B7934" s="89">
        <v>331.5</v>
      </c>
      <c r="C7934" s="35">
        <f t="shared" si="615"/>
        <v>13</v>
      </c>
      <c r="D7934" s="35">
        <f t="shared" si="618"/>
        <v>331</v>
      </c>
      <c r="E7934" s="35">
        <f t="shared" si="619"/>
        <v>2</v>
      </c>
      <c r="F7934" s="35" t="str">
        <f t="shared" si="616"/>
        <v>Monday</v>
      </c>
      <c r="G7934" s="35">
        <f t="shared" si="617"/>
        <v>11</v>
      </c>
      <c r="H7934" s="34">
        <f>CONVERT(INDEX(Htg_StPt_Sch_EZ!$C$4:$I$27,MATCH(Schedules_8760!$C7934,Htg_StPt_Sch_EZ!$B$4:$B$27,0),MATCH(Schedules_8760!$F7934,Htg_StPt_Sch_EZ!$C$3:$I$3,0)),"F","C")</f>
        <v>20.555555555555554</v>
      </c>
      <c r="I7934" s="34">
        <f>CONVERT(INDEX(Htg_StPt_Sch_EZ!$C$31:$I$54,MATCH(Schedules_8760!$C7934,Htg_StPt_Sch_EZ!$B$31:$B$54,0),MATCH(Schedules_8760!$F7934,Htg_StPt_Sch_EZ!$C$30:$I$30,0)),"F","C")</f>
        <v>19.444444444444443</v>
      </c>
      <c r="J7934" s="34">
        <f>CONVERT(INDEX(Clg_StPt_Sch_EZ!$C$4:$I$27,MATCH(Schedules_8760!$C7934,Clg_StPt_Sch_EZ!$B$4:$B$27,0),MATCH(Schedules_8760!$F7934,Clg_StPt_Sch_EZ!$C$3:$I$3,0)),"F","C")</f>
        <v>25.555555555555554</v>
      </c>
      <c r="K7934" s="34">
        <f>CONVERT(INDEX(Clg_StPt_Sch_EZ!$C$31:$I$54,MATCH(Schedules_8760!$C7934,Clg_StPt_Sch_EZ!$B$31:$B$54,0),MATCH(Schedules_8760!$F7934,Clg_StPt_Sch_EZ!$C$30:$I$30,0)),"F","C")</f>
        <v>25</v>
      </c>
      <c r="L7934" s="34">
        <f>CONVERT(INDEX(DHW_StPt_Sch_EZ!$C$4:$I$27,MATCH(Schedules_8760!$C7934,DHW_StPt_Sch_EZ!$B$4:$B$27,0),MATCH(Schedules_8760!$F7934,DHW_StPt_Sch_EZ!$C$3:$I$3,0)),"F","C")</f>
        <v>53.333333333333329</v>
      </c>
      <c r="M7934" s="34">
        <f>CONVERT(INDEX(DHW_StPt_Sch_EZ!$C$31:$I$54,MATCH(Schedules_8760!$C7934,DHW_StPt_Sch_EZ!$B$31:$B$54,0),MATCH(Schedules_8760!$F7934,DHW_StPt_Sch_EZ!$C$30:$I$30,0)),"F","C")</f>
        <v>53.333333333333329</v>
      </c>
      <c r="N7934" s="12"/>
      <c r="O7934" s="12"/>
      <c r="P7934" s="12"/>
    </row>
    <row r="7935" spans="1:16" x14ac:dyDescent="0.25">
      <c r="A7935" s="35">
        <v>7934</v>
      </c>
      <c r="B7935" s="89">
        <v>331.54166666666669</v>
      </c>
      <c r="C7935" s="35">
        <f t="shared" si="615"/>
        <v>14</v>
      </c>
      <c r="D7935" s="35">
        <f t="shared" si="618"/>
        <v>331</v>
      </c>
      <c r="E7935" s="35">
        <f t="shared" si="619"/>
        <v>2</v>
      </c>
      <c r="F7935" s="35" t="str">
        <f t="shared" si="616"/>
        <v>Monday</v>
      </c>
      <c r="G7935" s="35">
        <f t="shared" si="617"/>
        <v>11</v>
      </c>
      <c r="H7935" s="34">
        <f>CONVERT(INDEX(Htg_StPt_Sch_EZ!$C$4:$I$27,MATCH(Schedules_8760!$C7935,Htg_StPt_Sch_EZ!$B$4:$B$27,0),MATCH(Schedules_8760!$F7935,Htg_StPt_Sch_EZ!$C$3:$I$3,0)),"F","C")</f>
        <v>20.555555555555554</v>
      </c>
      <c r="I7935" s="34">
        <f>CONVERT(INDEX(Htg_StPt_Sch_EZ!$C$31:$I$54,MATCH(Schedules_8760!$C7935,Htg_StPt_Sch_EZ!$B$31:$B$54,0),MATCH(Schedules_8760!$F7935,Htg_StPt_Sch_EZ!$C$30:$I$30,0)),"F","C")</f>
        <v>19.444444444444443</v>
      </c>
      <c r="J7935" s="34">
        <f>CONVERT(INDEX(Clg_StPt_Sch_EZ!$C$4:$I$27,MATCH(Schedules_8760!$C7935,Clg_StPt_Sch_EZ!$B$4:$B$27,0),MATCH(Schedules_8760!$F7935,Clg_StPt_Sch_EZ!$C$3:$I$3,0)),"F","C")</f>
        <v>25.555555555555554</v>
      </c>
      <c r="K7935" s="34">
        <f>CONVERT(INDEX(Clg_StPt_Sch_EZ!$C$31:$I$54,MATCH(Schedules_8760!$C7935,Clg_StPt_Sch_EZ!$B$31:$B$54,0),MATCH(Schedules_8760!$F7935,Clg_StPt_Sch_EZ!$C$30:$I$30,0)),"F","C")</f>
        <v>25</v>
      </c>
      <c r="L7935" s="34">
        <f>CONVERT(INDEX(DHW_StPt_Sch_EZ!$C$4:$I$27,MATCH(Schedules_8760!$C7935,DHW_StPt_Sch_EZ!$B$4:$B$27,0),MATCH(Schedules_8760!$F7935,DHW_StPt_Sch_EZ!$C$3:$I$3,0)),"F","C")</f>
        <v>53.333333333333329</v>
      </c>
      <c r="M7935" s="34">
        <f>CONVERT(INDEX(DHW_StPt_Sch_EZ!$C$31:$I$54,MATCH(Schedules_8760!$C7935,DHW_StPt_Sch_EZ!$B$31:$B$54,0),MATCH(Schedules_8760!$F7935,DHW_StPt_Sch_EZ!$C$30:$I$30,0)),"F","C")</f>
        <v>53.333333333333329</v>
      </c>
      <c r="N7935" s="12"/>
      <c r="O7935" s="12"/>
      <c r="P7935" s="12"/>
    </row>
    <row r="7936" spans="1:16" x14ac:dyDescent="0.25">
      <c r="A7936" s="35">
        <v>7935</v>
      </c>
      <c r="B7936" s="89">
        <v>331.58333333333331</v>
      </c>
      <c r="C7936" s="35">
        <f t="shared" si="615"/>
        <v>15</v>
      </c>
      <c r="D7936" s="35">
        <f t="shared" si="618"/>
        <v>331</v>
      </c>
      <c r="E7936" s="35">
        <f t="shared" si="619"/>
        <v>2</v>
      </c>
      <c r="F7936" s="35" t="str">
        <f t="shared" si="616"/>
        <v>Monday</v>
      </c>
      <c r="G7936" s="35">
        <f t="shared" si="617"/>
        <v>11</v>
      </c>
      <c r="H7936" s="34">
        <f>CONVERT(INDEX(Htg_StPt_Sch_EZ!$C$4:$I$27,MATCH(Schedules_8760!$C7936,Htg_StPt_Sch_EZ!$B$4:$B$27,0),MATCH(Schedules_8760!$F7936,Htg_StPt_Sch_EZ!$C$3:$I$3,0)),"F","C")</f>
        <v>20.555555555555554</v>
      </c>
      <c r="I7936" s="34">
        <f>CONVERT(INDEX(Htg_StPt_Sch_EZ!$C$31:$I$54,MATCH(Schedules_8760!$C7936,Htg_StPt_Sch_EZ!$B$31:$B$54,0),MATCH(Schedules_8760!$F7936,Htg_StPt_Sch_EZ!$C$30:$I$30,0)),"F","C")</f>
        <v>21.111111111111111</v>
      </c>
      <c r="J7936" s="34">
        <f>CONVERT(INDEX(Clg_StPt_Sch_EZ!$C$4:$I$27,MATCH(Schedules_8760!$C7936,Clg_StPt_Sch_EZ!$B$4:$B$27,0),MATCH(Schedules_8760!$F7936,Clg_StPt_Sch_EZ!$C$3:$I$3,0)),"F","C")</f>
        <v>25.555555555555554</v>
      </c>
      <c r="K7936" s="34">
        <f>CONVERT(INDEX(Clg_StPt_Sch_EZ!$C$31:$I$54,MATCH(Schedules_8760!$C7936,Clg_StPt_Sch_EZ!$B$31:$B$54,0),MATCH(Schedules_8760!$F7936,Clg_StPt_Sch_EZ!$C$30:$I$30,0)),"F","C")</f>
        <v>25</v>
      </c>
      <c r="L7936" s="34">
        <f>CONVERT(INDEX(DHW_StPt_Sch_EZ!$C$4:$I$27,MATCH(Schedules_8760!$C7936,DHW_StPt_Sch_EZ!$B$4:$B$27,0),MATCH(Schedules_8760!$F7936,DHW_StPt_Sch_EZ!$C$3:$I$3,0)),"F","C")</f>
        <v>53.333333333333329</v>
      </c>
      <c r="M7936" s="34">
        <f>CONVERT(INDEX(DHW_StPt_Sch_EZ!$C$31:$I$54,MATCH(Schedules_8760!$C7936,DHW_StPt_Sch_EZ!$B$31:$B$54,0),MATCH(Schedules_8760!$F7936,DHW_StPt_Sch_EZ!$C$30:$I$30,0)),"F","C")</f>
        <v>53.333333333333329</v>
      </c>
      <c r="N7936" s="12"/>
      <c r="O7936" s="12"/>
      <c r="P7936" s="12"/>
    </row>
    <row r="7937" spans="1:16" x14ac:dyDescent="0.25">
      <c r="A7937" s="35">
        <v>7936</v>
      </c>
      <c r="B7937" s="89">
        <v>331.625</v>
      </c>
      <c r="C7937" s="35">
        <f t="shared" si="615"/>
        <v>16</v>
      </c>
      <c r="D7937" s="35">
        <f t="shared" si="618"/>
        <v>331</v>
      </c>
      <c r="E7937" s="35">
        <f t="shared" si="619"/>
        <v>2</v>
      </c>
      <c r="F7937" s="35" t="str">
        <f t="shared" si="616"/>
        <v>Monday</v>
      </c>
      <c r="G7937" s="35">
        <f t="shared" si="617"/>
        <v>11</v>
      </c>
      <c r="H7937" s="34">
        <f>CONVERT(INDEX(Htg_StPt_Sch_EZ!$C$4:$I$27,MATCH(Schedules_8760!$C7937,Htg_StPt_Sch_EZ!$B$4:$B$27,0),MATCH(Schedules_8760!$F7937,Htg_StPt_Sch_EZ!$C$3:$I$3,0)),"F","C")</f>
        <v>20.555555555555554</v>
      </c>
      <c r="I7937" s="34">
        <f>CONVERT(INDEX(Htg_StPt_Sch_EZ!$C$31:$I$54,MATCH(Schedules_8760!$C7937,Htg_StPt_Sch_EZ!$B$31:$B$54,0),MATCH(Schedules_8760!$F7937,Htg_StPt_Sch_EZ!$C$30:$I$30,0)),"F","C")</f>
        <v>21.111111111111111</v>
      </c>
      <c r="J7937" s="34">
        <f>CONVERT(INDEX(Clg_StPt_Sch_EZ!$C$4:$I$27,MATCH(Schedules_8760!$C7937,Clg_StPt_Sch_EZ!$B$4:$B$27,0),MATCH(Schedules_8760!$F7937,Clg_StPt_Sch_EZ!$C$3:$I$3,0)),"F","C")</f>
        <v>25.555555555555554</v>
      </c>
      <c r="K7937" s="34">
        <f>CONVERT(INDEX(Clg_StPt_Sch_EZ!$C$31:$I$54,MATCH(Schedules_8760!$C7937,Clg_StPt_Sch_EZ!$B$31:$B$54,0),MATCH(Schedules_8760!$F7937,Clg_StPt_Sch_EZ!$C$30:$I$30,0)),"F","C")</f>
        <v>25</v>
      </c>
      <c r="L7937" s="34">
        <f>CONVERT(INDEX(DHW_StPt_Sch_EZ!$C$4:$I$27,MATCH(Schedules_8760!$C7937,DHW_StPt_Sch_EZ!$B$4:$B$27,0),MATCH(Schedules_8760!$F7937,DHW_StPt_Sch_EZ!$C$3:$I$3,0)),"F","C")</f>
        <v>53.333333333333329</v>
      </c>
      <c r="M7937" s="34">
        <f>CONVERT(INDEX(DHW_StPt_Sch_EZ!$C$31:$I$54,MATCH(Schedules_8760!$C7937,DHW_StPt_Sch_EZ!$B$31:$B$54,0),MATCH(Schedules_8760!$F7937,DHW_StPt_Sch_EZ!$C$30:$I$30,0)),"F","C")</f>
        <v>53.333333333333329</v>
      </c>
      <c r="N7937" s="12"/>
      <c r="O7937" s="12"/>
      <c r="P7937" s="12"/>
    </row>
    <row r="7938" spans="1:16" x14ac:dyDescent="0.25">
      <c r="A7938" s="35">
        <v>7937</v>
      </c>
      <c r="B7938" s="89">
        <v>331.66666666666669</v>
      </c>
      <c r="C7938" s="35">
        <f t="shared" ref="C7938:C8001" si="620">HOUR(B7938)+1</f>
        <v>17</v>
      </c>
      <c r="D7938" s="35">
        <f t="shared" si="618"/>
        <v>331</v>
      </c>
      <c r="E7938" s="35">
        <f t="shared" si="619"/>
        <v>2</v>
      </c>
      <c r="F7938" s="35" t="str">
        <f t="shared" ref="F7938:F8001" si="621">IF(E7938=1,"Sunday",IF(E7938=2,"Monday",IF(E7938=3,"Tuesday",IF(E7938=4,"Wednesday",IF(E7938=5,"Thursday",IF(E7938=6,"Friday","Saturday"))))))</f>
        <v>Monday</v>
      </c>
      <c r="G7938" s="35">
        <f t="shared" ref="G7938:G8001" si="622">MONTH(B7938)</f>
        <v>11</v>
      </c>
      <c r="H7938" s="34">
        <f>CONVERT(INDEX(Htg_StPt_Sch_EZ!$C$4:$I$27,MATCH(Schedules_8760!$C7938,Htg_StPt_Sch_EZ!$B$4:$B$27,0),MATCH(Schedules_8760!$F7938,Htg_StPt_Sch_EZ!$C$3:$I$3,0)),"F","C")</f>
        <v>20.555555555555554</v>
      </c>
      <c r="I7938" s="34">
        <f>CONVERT(INDEX(Htg_StPt_Sch_EZ!$C$31:$I$54,MATCH(Schedules_8760!$C7938,Htg_StPt_Sch_EZ!$B$31:$B$54,0),MATCH(Schedules_8760!$F7938,Htg_StPt_Sch_EZ!$C$30:$I$30,0)),"F","C")</f>
        <v>17.777777777777779</v>
      </c>
      <c r="J7938" s="34">
        <f>CONVERT(INDEX(Clg_StPt_Sch_EZ!$C$4:$I$27,MATCH(Schedules_8760!$C7938,Clg_StPt_Sch_EZ!$B$4:$B$27,0),MATCH(Schedules_8760!$F7938,Clg_StPt_Sch_EZ!$C$3:$I$3,0)),"F","C")</f>
        <v>25.555555555555554</v>
      </c>
      <c r="K7938" s="34">
        <f>CONVERT(INDEX(Clg_StPt_Sch_EZ!$C$31:$I$54,MATCH(Schedules_8760!$C7938,Clg_StPt_Sch_EZ!$B$31:$B$54,0),MATCH(Schedules_8760!$F7938,Clg_StPt_Sch_EZ!$C$30:$I$30,0)),"F","C")</f>
        <v>25</v>
      </c>
      <c r="L7938" s="34">
        <f>CONVERT(INDEX(DHW_StPt_Sch_EZ!$C$4:$I$27,MATCH(Schedules_8760!$C7938,DHW_StPt_Sch_EZ!$B$4:$B$27,0),MATCH(Schedules_8760!$F7938,DHW_StPt_Sch_EZ!$C$3:$I$3,0)),"F","C")</f>
        <v>53.333333333333329</v>
      </c>
      <c r="M7938" s="34">
        <f>CONVERT(INDEX(DHW_StPt_Sch_EZ!$C$31:$I$54,MATCH(Schedules_8760!$C7938,DHW_StPt_Sch_EZ!$B$31:$B$54,0),MATCH(Schedules_8760!$F7938,DHW_StPt_Sch_EZ!$C$30:$I$30,0)),"F","C")</f>
        <v>53.333333333333329</v>
      </c>
      <c r="N7938" s="12"/>
      <c r="O7938" s="12"/>
      <c r="P7938" s="12"/>
    </row>
    <row r="7939" spans="1:16" x14ac:dyDescent="0.25">
      <c r="A7939" s="35">
        <v>7938</v>
      </c>
      <c r="B7939" s="89">
        <v>331.70833333333331</v>
      </c>
      <c r="C7939" s="35">
        <f t="shared" si="620"/>
        <v>18</v>
      </c>
      <c r="D7939" s="35">
        <f t="shared" ref="D7939:D8002" si="623">IF(C7939=1,D7938+1,D7938)</f>
        <v>331</v>
      </c>
      <c r="E7939" s="35">
        <f t="shared" ref="E7939:E8002" si="624">IF(AND(C7939=1,E7938=7),1,IF(C7939=1,E7938+1,E7938))</f>
        <v>2</v>
      </c>
      <c r="F7939" s="35" t="str">
        <f t="shared" si="621"/>
        <v>Monday</v>
      </c>
      <c r="G7939" s="35">
        <f t="shared" si="622"/>
        <v>11</v>
      </c>
      <c r="H7939" s="34">
        <f>CONVERT(INDEX(Htg_StPt_Sch_EZ!$C$4:$I$27,MATCH(Schedules_8760!$C7939,Htg_StPt_Sch_EZ!$B$4:$B$27,0),MATCH(Schedules_8760!$F7939,Htg_StPt_Sch_EZ!$C$3:$I$3,0)),"F","C")</f>
        <v>20.555555555555554</v>
      </c>
      <c r="I7939" s="34">
        <f>CONVERT(INDEX(Htg_StPt_Sch_EZ!$C$31:$I$54,MATCH(Schedules_8760!$C7939,Htg_StPt_Sch_EZ!$B$31:$B$54,0),MATCH(Schedules_8760!$F7939,Htg_StPt_Sch_EZ!$C$30:$I$30,0)),"F","C")</f>
        <v>17.777777777777779</v>
      </c>
      <c r="J7939" s="34">
        <f>CONVERT(INDEX(Clg_StPt_Sch_EZ!$C$4:$I$27,MATCH(Schedules_8760!$C7939,Clg_StPt_Sch_EZ!$B$4:$B$27,0),MATCH(Schedules_8760!$F7939,Clg_StPt_Sch_EZ!$C$3:$I$3,0)),"F","C")</f>
        <v>25.555555555555554</v>
      </c>
      <c r="K7939" s="34">
        <f>CONVERT(INDEX(Clg_StPt_Sch_EZ!$C$31:$I$54,MATCH(Schedules_8760!$C7939,Clg_StPt_Sch_EZ!$B$31:$B$54,0),MATCH(Schedules_8760!$F7939,Clg_StPt_Sch_EZ!$C$30:$I$30,0)),"F","C")</f>
        <v>28.333333333333332</v>
      </c>
      <c r="L7939" s="34">
        <f>CONVERT(INDEX(DHW_StPt_Sch_EZ!$C$4:$I$27,MATCH(Schedules_8760!$C7939,DHW_StPt_Sch_EZ!$B$4:$B$27,0),MATCH(Schedules_8760!$F7939,DHW_StPt_Sch_EZ!$C$3:$I$3,0)),"F","C")</f>
        <v>53.333333333333329</v>
      </c>
      <c r="M7939" s="34">
        <f>CONVERT(INDEX(DHW_StPt_Sch_EZ!$C$31:$I$54,MATCH(Schedules_8760!$C7939,DHW_StPt_Sch_EZ!$B$31:$B$54,0),MATCH(Schedules_8760!$F7939,DHW_StPt_Sch_EZ!$C$30:$I$30,0)),"F","C")</f>
        <v>53.333333333333329</v>
      </c>
      <c r="N7939" s="12"/>
      <c r="O7939" s="12"/>
      <c r="P7939" s="12"/>
    </row>
    <row r="7940" spans="1:16" x14ac:dyDescent="0.25">
      <c r="A7940" s="35">
        <v>7939</v>
      </c>
      <c r="B7940" s="89">
        <v>331.75</v>
      </c>
      <c r="C7940" s="35">
        <f t="shared" si="620"/>
        <v>19</v>
      </c>
      <c r="D7940" s="35">
        <f t="shared" si="623"/>
        <v>331</v>
      </c>
      <c r="E7940" s="35">
        <f t="shared" si="624"/>
        <v>2</v>
      </c>
      <c r="F7940" s="35" t="str">
        <f t="shared" si="621"/>
        <v>Monday</v>
      </c>
      <c r="G7940" s="35">
        <f t="shared" si="622"/>
        <v>11</v>
      </c>
      <c r="H7940" s="34">
        <f>CONVERT(INDEX(Htg_StPt_Sch_EZ!$C$4:$I$27,MATCH(Schedules_8760!$C7940,Htg_StPt_Sch_EZ!$B$4:$B$27,0),MATCH(Schedules_8760!$F7940,Htg_StPt_Sch_EZ!$C$3:$I$3,0)),"F","C")</f>
        <v>20.555555555555554</v>
      </c>
      <c r="I7940" s="34">
        <f>CONVERT(INDEX(Htg_StPt_Sch_EZ!$C$31:$I$54,MATCH(Schedules_8760!$C7940,Htg_StPt_Sch_EZ!$B$31:$B$54,0),MATCH(Schedules_8760!$F7940,Htg_StPt_Sch_EZ!$C$30:$I$30,0)),"F","C")</f>
        <v>18.333333333333332</v>
      </c>
      <c r="J7940" s="34">
        <f>CONVERT(INDEX(Clg_StPt_Sch_EZ!$C$4:$I$27,MATCH(Schedules_8760!$C7940,Clg_StPt_Sch_EZ!$B$4:$B$27,0),MATCH(Schedules_8760!$F7940,Clg_StPt_Sch_EZ!$C$3:$I$3,0)),"F","C")</f>
        <v>25.555555555555554</v>
      </c>
      <c r="K7940" s="34">
        <f>CONVERT(INDEX(Clg_StPt_Sch_EZ!$C$31:$I$54,MATCH(Schedules_8760!$C7940,Clg_StPt_Sch_EZ!$B$31:$B$54,0),MATCH(Schedules_8760!$F7940,Clg_StPt_Sch_EZ!$C$30:$I$30,0)),"F","C")</f>
        <v>28.333333333333332</v>
      </c>
      <c r="L7940" s="34">
        <f>CONVERT(INDEX(DHW_StPt_Sch_EZ!$C$4:$I$27,MATCH(Schedules_8760!$C7940,DHW_StPt_Sch_EZ!$B$4:$B$27,0),MATCH(Schedules_8760!$F7940,DHW_StPt_Sch_EZ!$C$3:$I$3,0)),"F","C")</f>
        <v>53.333333333333329</v>
      </c>
      <c r="M7940" s="34">
        <f>CONVERT(INDEX(DHW_StPt_Sch_EZ!$C$31:$I$54,MATCH(Schedules_8760!$C7940,DHW_StPt_Sch_EZ!$B$31:$B$54,0),MATCH(Schedules_8760!$F7940,DHW_StPt_Sch_EZ!$C$30:$I$30,0)),"F","C")</f>
        <v>53.333333333333329</v>
      </c>
      <c r="N7940" s="12"/>
      <c r="O7940" s="12"/>
      <c r="P7940" s="12"/>
    </row>
    <row r="7941" spans="1:16" x14ac:dyDescent="0.25">
      <c r="A7941" s="35">
        <v>7940</v>
      </c>
      <c r="B7941" s="89">
        <v>331.79166666666669</v>
      </c>
      <c r="C7941" s="35">
        <f t="shared" si="620"/>
        <v>20</v>
      </c>
      <c r="D7941" s="35">
        <f t="shared" si="623"/>
        <v>331</v>
      </c>
      <c r="E7941" s="35">
        <f t="shared" si="624"/>
        <v>2</v>
      </c>
      <c r="F7941" s="35" t="str">
        <f t="shared" si="621"/>
        <v>Monday</v>
      </c>
      <c r="G7941" s="35">
        <f t="shared" si="622"/>
        <v>11</v>
      </c>
      <c r="H7941" s="34">
        <f>CONVERT(INDEX(Htg_StPt_Sch_EZ!$C$4:$I$27,MATCH(Schedules_8760!$C7941,Htg_StPt_Sch_EZ!$B$4:$B$27,0),MATCH(Schedules_8760!$F7941,Htg_StPt_Sch_EZ!$C$3:$I$3,0)),"F","C")</f>
        <v>20.555555555555554</v>
      </c>
      <c r="I7941" s="34">
        <f>CONVERT(INDEX(Htg_StPt_Sch_EZ!$C$31:$I$54,MATCH(Schedules_8760!$C7941,Htg_StPt_Sch_EZ!$B$31:$B$54,0),MATCH(Schedules_8760!$F7941,Htg_StPt_Sch_EZ!$C$30:$I$30,0)),"F","C")</f>
        <v>18.888888888888889</v>
      </c>
      <c r="J7941" s="34">
        <f>CONVERT(INDEX(Clg_StPt_Sch_EZ!$C$4:$I$27,MATCH(Schedules_8760!$C7941,Clg_StPt_Sch_EZ!$B$4:$B$27,0),MATCH(Schedules_8760!$F7941,Clg_StPt_Sch_EZ!$C$3:$I$3,0)),"F","C")</f>
        <v>25.555555555555554</v>
      </c>
      <c r="K7941" s="34">
        <f>CONVERT(INDEX(Clg_StPt_Sch_EZ!$C$31:$I$54,MATCH(Schedules_8760!$C7941,Clg_StPt_Sch_EZ!$B$31:$B$54,0),MATCH(Schedules_8760!$F7941,Clg_StPt_Sch_EZ!$C$30:$I$30,0)),"F","C")</f>
        <v>28.333333333333332</v>
      </c>
      <c r="L7941" s="34">
        <f>CONVERT(INDEX(DHW_StPt_Sch_EZ!$C$4:$I$27,MATCH(Schedules_8760!$C7941,DHW_StPt_Sch_EZ!$B$4:$B$27,0),MATCH(Schedules_8760!$F7941,DHW_StPt_Sch_EZ!$C$3:$I$3,0)),"F","C")</f>
        <v>53.333333333333329</v>
      </c>
      <c r="M7941" s="34">
        <f>CONVERT(INDEX(DHW_StPt_Sch_EZ!$C$31:$I$54,MATCH(Schedules_8760!$C7941,DHW_StPt_Sch_EZ!$B$31:$B$54,0),MATCH(Schedules_8760!$F7941,DHW_StPt_Sch_EZ!$C$30:$I$30,0)),"F","C")</f>
        <v>53.333333333333329</v>
      </c>
      <c r="N7941" s="12"/>
      <c r="O7941" s="12"/>
      <c r="P7941" s="12"/>
    </row>
    <row r="7942" spans="1:16" x14ac:dyDescent="0.25">
      <c r="A7942" s="35">
        <v>7941</v>
      </c>
      <c r="B7942" s="89">
        <v>331.83333333333331</v>
      </c>
      <c r="C7942" s="35">
        <f t="shared" si="620"/>
        <v>21</v>
      </c>
      <c r="D7942" s="35">
        <f t="shared" si="623"/>
        <v>331</v>
      </c>
      <c r="E7942" s="35">
        <f t="shared" si="624"/>
        <v>2</v>
      </c>
      <c r="F7942" s="35" t="str">
        <f t="shared" si="621"/>
        <v>Monday</v>
      </c>
      <c r="G7942" s="35">
        <f t="shared" si="622"/>
        <v>11</v>
      </c>
      <c r="H7942" s="34">
        <f>CONVERT(INDEX(Htg_StPt_Sch_EZ!$C$4:$I$27,MATCH(Schedules_8760!$C7942,Htg_StPt_Sch_EZ!$B$4:$B$27,0),MATCH(Schedules_8760!$F7942,Htg_StPt_Sch_EZ!$C$3:$I$3,0)),"F","C")</f>
        <v>20.555555555555554</v>
      </c>
      <c r="I7942" s="34">
        <f>CONVERT(INDEX(Htg_StPt_Sch_EZ!$C$31:$I$54,MATCH(Schedules_8760!$C7942,Htg_StPt_Sch_EZ!$B$31:$B$54,0),MATCH(Schedules_8760!$F7942,Htg_StPt_Sch_EZ!$C$30:$I$30,0)),"F","C")</f>
        <v>19.444444444444443</v>
      </c>
      <c r="J7942" s="34">
        <f>CONVERT(INDEX(Clg_StPt_Sch_EZ!$C$4:$I$27,MATCH(Schedules_8760!$C7942,Clg_StPt_Sch_EZ!$B$4:$B$27,0),MATCH(Schedules_8760!$F7942,Clg_StPt_Sch_EZ!$C$3:$I$3,0)),"F","C")</f>
        <v>25.555555555555554</v>
      </c>
      <c r="K7942" s="34">
        <f>CONVERT(INDEX(Clg_StPt_Sch_EZ!$C$31:$I$54,MATCH(Schedules_8760!$C7942,Clg_StPt_Sch_EZ!$B$31:$B$54,0),MATCH(Schedules_8760!$F7942,Clg_StPt_Sch_EZ!$C$30:$I$30,0)),"F","C")</f>
        <v>28.333333333333332</v>
      </c>
      <c r="L7942" s="34">
        <f>CONVERT(INDEX(DHW_StPt_Sch_EZ!$C$4:$I$27,MATCH(Schedules_8760!$C7942,DHW_StPt_Sch_EZ!$B$4:$B$27,0),MATCH(Schedules_8760!$F7942,DHW_StPt_Sch_EZ!$C$3:$I$3,0)),"F","C")</f>
        <v>53.333333333333329</v>
      </c>
      <c r="M7942" s="34">
        <f>CONVERT(INDEX(DHW_StPt_Sch_EZ!$C$31:$I$54,MATCH(Schedules_8760!$C7942,DHW_StPt_Sch_EZ!$B$31:$B$54,0),MATCH(Schedules_8760!$F7942,DHW_StPt_Sch_EZ!$C$30:$I$30,0)),"F","C")</f>
        <v>53.333333333333329</v>
      </c>
      <c r="N7942" s="12"/>
      <c r="O7942" s="12"/>
      <c r="P7942" s="12"/>
    </row>
    <row r="7943" spans="1:16" x14ac:dyDescent="0.25">
      <c r="A7943" s="35">
        <v>7942</v>
      </c>
      <c r="B7943" s="89">
        <v>331.875</v>
      </c>
      <c r="C7943" s="35">
        <f t="shared" si="620"/>
        <v>22</v>
      </c>
      <c r="D7943" s="35">
        <f t="shared" si="623"/>
        <v>331</v>
      </c>
      <c r="E7943" s="35">
        <f t="shared" si="624"/>
        <v>2</v>
      </c>
      <c r="F7943" s="35" t="str">
        <f t="shared" si="621"/>
        <v>Monday</v>
      </c>
      <c r="G7943" s="35">
        <f t="shared" si="622"/>
        <v>11</v>
      </c>
      <c r="H7943" s="34">
        <f>CONVERT(INDEX(Htg_StPt_Sch_EZ!$C$4:$I$27,MATCH(Schedules_8760!$C7943,Htg_StPt_Sch_EZ!$B$4:$B$27,0),MATCH(Schedules_8760!$F7943,Htg_StPt_Sch_EZ!$C$3:$I$3,0)),"F","C")</f>
        <v>20.555555555555554</v>
      </c>
      <c r="I7943" s="34">
        <f>CONVERT(INDEX(Htg_StPt_Sch_EZ!$C$31:$I$54,MATCH(Schedules_8760!$C7943,Htg_StPt_Sch_EZ!$B$31:$B$54,0),MATCH(Schedules_8760!$F7943,Htg_StPt_Sch_EZ!$C$30:$I$30,0)),"F","C")</f>
        <v>19.444444444444443</v>
      </c>
      <c r="J7943" s="34">
        <f>CONVERT(INDEX(Clg_StPt_Sch_EZ!$C$4:$I$27,MATCH(Schedules_8760!$C7943,Clg_StPt_Sch_EZ!$B$4:$B$27,0),MATCH(Schedules_8760!$F7943,Clg_StPt_Sch_EZ!$C$3:$I$3,0)),"F","C")</f>
        <v>25.555555555555554</v>
      </c>
      <c r="K7943" s="34">
        <f>CONVERT(INDEX(Clg_StPt_Sch_EZ!$C$31:$I$54,MATCH(Schedules_8760!$C7943,Clg_StPt_Sch_EZ!$B$31:$B$54,0),MATCH(Schedules_8760!$F7943,Clg_StPt_Sch_EZ!$C$30:$I$30,0)),"F","C")</f>
        <v>28.333333333333332</v>
      </c>
      <c r="L7943" s="34">
        <f>CONVERT(INDEX(DHW_StPt_Sch_EZ!$C$4:$I$27,MATCH(Schedules_8760!$C7943,DHW_StPt_Sch_EZ!$B$4:$B$27,0),MATCH(Schedules_8760!$F7943,DHW_StPt_Sch_EZ!$C$3:$I$3,0)),"F","C")</f>
        <v>53.333333333333329</v>
      </c>
      <c r="M7943" s="34">
        <f>CONVERT(INDEX(DHW_StPt_Sch_EZ!$C$31:$I$54,MATCH(Schedules_8760!$C7943,DHW_StPt_Sch_EZ!$B$31:$B$54,0),MATCH(Schedules_8760!$F7943,DHW_StPt_Sch_EZ!$C$30:$I$30,0)),"F","C")</f>
        <v>53.333333333333329</v>
      </c>
      <c r="N7943" s="12"/>
      <c r="O7943" s="12"/>
      <c r="P7943" s="12"/>
    </row>
    <row r="7944" spans="1:16" x14ac:dyDescent="0.25">
      <c r="A7944" s="35">
        <v>7943</v>
      </c>
      <c r="B7944" s="89">
        <v>331.91666666666669</v>
      </c>
      <c r="C7944" s="35">
        <f t="shared" si="620"/>
        <v>23</v>
      </c>
      <c r="D7944" s="35">
        <f t="shared" si="623"/>
        <v>331</v>
      </c>
      <c r="E7944" s="35">
        <f t="shared" si="624"/>
        <v>2</v>
      </c>
      <c r="F7944" s="35" t="str">
        <f t="shared" si="621"/>
        <v>Monday</v>
      </c>
      <c r="G7944" s="35">
        <f t="shared" si="622"/>
        <v>11</v>
      </c>
      <c r="H7944" s="34">
        <f>CONVERT(INDEX(Htg_StPt_Sch_EZ!$C$4:$I$27,MATCH(Schedules_8760!$C7944,Htg_StPt_Sch_EZ!$B$4:$B$27,0),MATCH(Schedules_8760!$F7944,Htg_StPt_Sch_EZ!$C$3:$I$3,0)),"F","C")</f>
        <v>20.555555555555554</v>
      </c>
      <c r="I7944" s="34">
        <f>CONVERT(INDEX(Htg_StPt_Sch_EZ!$C$31:$I$54,MATCH(Schedules_8760!$C7944,Htg_StPt_Sch_EZ!$B$31:$B$54,0),MATCH(Schedules_8760!$F7944,Htg_StPt_Sch_EZ!$C$30:$I$30,0)),"F","C")</f>
        <v>19.444444444444443</v>
      </c>
      <c r="J7944" s="34">
        <f>CONVERT(INDEX(Clg_StPt_Sch_EZ!$C$4:$I$27,MATCH(Schedules_8760!$C7944,Clg_StPt_Sch_EZ!$B$4:$B$27,0),MATCH(Schedules_8760!$F7944,Clg_StPt_Sch_EZ!$C$3:$I$3,0)),"F","C")</f>
        <v>25.555555555555554</v>
      </c>
      <c r="K7944" s="34">
        <f>CONVERT(INDEX(Clg_StPt_Sch_EZ!$C$31:$I$54,MATCH(Schedules_8760!$C7944,Clg_StPt_Sch_EZ!$B$31:$B$54,0),MATCH(Schedules_8760!$F7944,Clg_StPt_Sch_EZ!$C$30:$I$30,0)),"F","C")</f>
        <v>28.333333333333332</v>
      </c>
      <c r="L7944" s="34">
        <f>CONVERT(INDEX(DHW_StPt_Sch_EZ!$C$4:$I$27,MATCH(Schedules_8760!$C7944,DHW_StPt_Sch_EZ!$B$4:$B$27,0),MATCH(Schedules_8760!$F7944,DHW_StPt_Sch_EZ!$C$3:$I$3,0)),"F","C")</f>
        <v>53.333333333333329</v>
      </c>
      <c r="M7944" s="34">
        <f>CONVERT(INDEX(DHW_StPt_Sch_EZ!$C$31:$I$54,MATCH(Schedules_8760!$C7944,DHW_StPt_Sch_EZ!$B$31:$B$54,0),MATCH(Schedules_8760!$F7944,DHW_StPt_Sch_EZ!$C$30:$I$30,0)),"F","C")</f>
        <v>53.333333333333329</v>
      </c>
      <c r="N7944" s="12"/>
      <c r="O7944" s="12"/>
      <c r="P7944" s="12"/>
    </row>
    <row r="7945" spans="1:16" x14ac:dyDescent="0.25">
      <c r="A7945" s="35">
        <v>7944</v>
      </c>
      <c r="B7945" s="89">
        <v>331.95833333333331</v>
      </c>
      <c r="C7945" s="35">
        <f t="shared" si="620"/>
        <v>24</v>
      </c>
      <c r="D7945" s="35">
        <f t="shared" si="623"/>
        <v>331</v>
      </c>
      <c r="E7945" s="35">
        <f t="shared" si="624"/>
        <v>2</v>
      </c>
      <c r="F7945" s="35" t="str">
        <f t="shared" si="621"/>
        <v>Monday</v>
      </c>
      <c r="G7945" s="35">
        <f t="shared" si="622"/>
        <v>11</v>
      </c>
      <c r="H7945" s="34">
        <f>CONVERT(INDEX(Htg_StPt_Sch_EZ!$C$4:$I$27,MATCH(Schedules_8760!$C7945,Htg_StPt_Sch_EZ!$B$4:$B$27,0),MATCH(Schedules_8760!$F7945,Htg_StPt_Sch_EZ!$C$3:$I$3,0)),"F","C")</f>
        <v>20.555555555555554</v>
      </c>
      <c r="I7945" s="34">
        <f>CONVERT(INDEX(Htg_StPt_Sch_EZ!$C$31:$I$54,MATCH(Schedules_8760!$C7945,Htg_StPt_Sch_EZ!$B$31:$B$54,0),MATCH(Schedules_8760!$F7945,Htg_StPt_Sch_EZ!$C$30:$I$30,0)),"F","C")</f>
        <v>19.444444444444443</v>
      </c>
      <c r="J7945" s="34">
        <f>CONVERT(INDEX(Clg_StPt_Sch_EZ!$C$4:$I$27,MATCH(Schedules_8760!$C7945,Clg_StPt_Sch_EZ!$B$4:$B$27,0),MATCH(Schedules_8760!$F7945,Clg_StPt_Sch_EZ!$C$3:$I$3,0)),"F","C")</f>
        <v>25.555555555555554</v>
      </c>
      <c r="K7945" s="34">
        <f>CONVERT(INDEX(Clg_StPt_Sch_EZ!$C$31:$I$54,MATCH(Schedules_8760!$C7945,Clg_StPt_Sch_EZ!$B$31:$B$54,0),MATCH(Schedules_8760!$F7945,Clg_StPt_Sch_EZ!$C$30:$I$30,0)),"F","C")</f>
        <v>28.333333333333332</v>
      </c>
      <c r="L7945" s="34">
        <f>CONVERT(INDEX(DHW_StPt_Sch_EZ!$C$4:$I$27,MATCH(Schedules_8760!$C7945,DHW_StPt_Sch_EZ!$B$4:$B$27,0),MATCH(Schedules_8760!$F7945,DHW_StPt_Sch_EZ!$C$3:$I$3,0)),"F","C")</f>
        <v>53.333333333333329</v>
      </c>
      <c r="M7945" s="34">
        <f>CONVERT(INDEX(DHW_StPt_Sch_EZ!$C$31:$I$54,MATCH(Schedules_8760!$C7945,DHW_StPt_Sch_EZ!$B$31:$B$54,0),MATCH(Schedules_8760!$F7945,DHW_StPt_Sch_EZ!$C$30:$I$30,0)),"F","C")</f>
        <v>53.333333333333329</v>
      </c>
      <c r="N7945" s="12"/>
      <c r="O7945" s="12"/>
      <c r="P7945" s="12"/>
    </row>
    <row r="7946" spans="1:16" x14ac:dyDescent="0.25">
      <c r="A7946" s="35">
        <v>7945</v>
      </c>
      <c r="B7946" s="89">
        <v>332</v>
      </c>
      <c r="C7946" s="35">
        <f t="shared" si="620"/>
        <v>1</v>
      </c>
      <c r="D7946" s="35">
        <f t="shared" si="623"/>
        <v>332</v>
      </c>
      <c r="E7946" s="35">
        <f t="shared" si="624"/>
        <v>3</v>
      </c>
      <c r="F7946" s="35" t="str">
        <f t="shared" si="621"/>
        <v>Tuesday</v>
      </c>
      <c r="G7946" s="35">
        <f t="shared" si="622"/>
        <v>11</v>
      </c>
      <c r="H7946" s="34">
        <f>CONVERT(INDEX(Htg_StPt_Sch_EZ!$C$4:$I$27,MATCH(Schedules_8760!$C7946,Htg_StPt_Sch_EZ!$B$4:$B$27,0),MATCH(Schedules_8760!$F7946,Htg_StPt_Sch_EZ!$C$3:$I$3,0)),"F","C")</f>
        <v>20.555555555555554</v>
      </c>
      <c r="I7946" s="34">
        <f>CONVERT(INDEX(Htg_StPt_Sch_EZ!$C$31:$I$54,MATCH(Schedules_8760!$C7946,Htg_StPt_Sch_EZ!$B$31:$B$54,0),MATCH(Schedules_8760!$F7946,Htg_StPt_Sch_EZ!$C$30:$I$30,0)),"F","C")</f>
        <v>19.444444444444443</v>
      </c>
      <c r="J7946" s="34">
        <f>CONVERT(INDEX(Clg_StPt_Sch_EZ!$C$4:$I$27,MATCH(Schedules_8760!$C7946,Clg_StPt_Sch_EZ!$B$4:$B$27,0),MATCH(Schedules_8760!$F7946,Clg_StPt_Sch_EZ!$C$3:$I$3,0)),"F","C")</f>
        <v>25.555555555555554</v>
      </c>
      <c r="K7946" s="34">
        <f>CONVERT(INDEX(Clg_StPt_Sch_EZ!$C$31:$I$54,MATCH(Schedules_8760!$C7946,Clg_StPt_Sch_EZ!$B$31:$B$54,0),MATCH(Schedules_8760!$F7946,Clg_StPt_Sch_EZ!$C$30:$I$30,0)),"F","C")</f>
        <v>28.333333333333332</v>
      </c>
      <c r="L7946" s="34">
        <f>CONVERT(INDEX(DHW_StPt_Sch_EZ!$C$4:$I$27,MATCH(Schedules_8760!$C7946,DHW_StPt_Sch_EZ!$B$4:$B$27,0),MATCH(Schedules_8760!$F7946,DHW_StPt_Sch_EZ!$C$3:$I$3,0)),"F","C")</f>
        <v>53.333333333333329</v>
      </c>
      <c r="M7946" s="34">
        <f>CONVERT(INDEX(DHW_StPt_Sch_EZ!$C$31:$I$54,MATCH(Schedules_8760!$C7946,DHW_StPt_Sch_EZ!$B$31:$B$54,0),MATCH(Schedules_8760!$F7946,DHW_StPt_Sch_EZ!$C$30:$I$30,0)),"F","C")</f>
        <v>53.333333333333329</v>
      </c>
      <c r="N7946" s="12"/>
      <c r="O7946" s="12"/>
      <c r="P7946" s="12"/>
    </row>
    <row r="7947" spans="1:16" x14ac:dyDescent="0.25">
      <c r="A7947" s="35">
        <v>7946</v>
      </c>
      <c r="B7947" s="89">
        <v>332.04166666666669</v>
      </c>
      <c r="C7947" s="35">
        <f t="shared" si="620"/>
        <v>2</v>
      </c>
      <c r="D7947" s="35">
        <f t="shared" si="623"/>
        <v>332</v>
      </c>
      <c r="E7947" s="35">
        <f t="shared" si="624"/>
        <v>3</v>
      </c>
      <c r="F7947" s="35" t="str">
        <f t="shared" si="621"/>
        <v>Tuesday</v>
      </c>
      <c r="G7947" s="35">
        <f t="shared" si="622"/>
        <v>11</v>
      </c>
      <c r="H7947" s="34">
        <f>CONVERT(INDEX(Htg_StPt_Sch_EZ!$C$4:$I$27,MATCH(Schedules_8760!$C7947,Htg_StPt_Sch_EZ!$B$4:$B$27,0),MATCH(Schedules_8760!$F7947,Htg_StPt_Sch_EZ!$C$3:$I$3,0)),"F","C")</f>
        <v>20.555555555555554</v>
      </c>
      <c r="I7947" s="34">
        <f>CONVERT(INDEX(Htg_StPt_Sch_EZ!$C$31:$I$54,MATCH(Schedules_8760!$C7947,Htg_StPt_Sch_EZ!$B$31:$B$54,0),MATCH(Schedules_8760!$F7947,Htg_StPt_Sch_EZ!$C$30:$I$30,0)),"F","C")</f>
        <v>19.444444444444443</v>
      </c>
      <c r="J7947" s="34">
        <f>CONVERT(INDEX(Clg_StPt_Sch_EZ!$C$4:$I$27,MATCH(Schedules_8760!$C7947,Clg_StPt_Sch_EZ!$B$4:$B$27,0),MATCH(Schedules_8760!$F7947,Clg_StPt_Sch_EZ!$C$3:$I$3,0)),"F","C")</f>
        <v>25.555555555555554</v>
      </c>
      <c r="K7947" s="34">
        <f>CONVERT(INDEX(Clg_StPt_Sch_EZ!$C$31:$I$54,MATCH(Schedules_8760!$C7947,Clg_StPt_Sch_EZ!$B$31:$B$54,0),MATCH(Schedules_8760!$F7947,Clg_StPt_Sch_EZ!$C$30:$I$30,0)),"F","C")</f>
        <v>28.333333333333332</v>
      </c>
      <c r="L7947" s="34">
        <f>CONVERT(INDEX(DHW_StPt_Sch_EZ!$C$4:$I$27,MATCH(Schedules_8760!$C7947,DHW_StPt_Sch_EZ!$B$4:$B$27,0),MATCH(Schedules_8760!$F7947,DHW_StPt_Sch_EZ!$C$3:$I$3,0)),"F","C")</f>
        <v>53.333333333333329</v>
      </c>
      <c r="M7947" s="34">
        <f>CONVERT(INDEX(DHW_StPt_Sch_EZ!$C$31:$I$54,MATCH(Schedules_8760!$C7947,DHW_StPt_Sch_EZ!$B$31:$B$54,0),MATCH(Schedules_8760!$F7947,DHW_StPt_Sch_EZ!$C$30:$I$30,0)),"F","C")</f>
        <v>53.333333333333329</v>
      </c>
      <c r="N7947" s="12"/>
      <c r="O7947" s="12"/>
      <c r="P7947" s="12"/>
    </row>
    <row r="7948" spans="1:16" x14ac:dyDescent="0.25">
      <c r="A7948" s="35">
        <v>7947</v>
      </c>
      <c r="B7948" s="89">
        <v>332.08333333333331</v>
      </c>
      <c r="C7948" s="35">
        <f t="shared" si="620"/>
        <v>3</v>
      </c>
      <c r="D7948" s="35">
        <f t="shared" si="623"/>
        <v>332</v>
      </c>
      <c r="E7948" s="35">
        <f t="shared" si="624"/>
        <v>3</v>
      </c>
      <c r="F7948" s="35" t="str">
        <f t="shared" si="621"/>
        <v>Tuesday</v>
      </c>
      <c r="G7948" s="35">
        <f t="shared" si="622"/>
        <v>11</v>
      </c>
      <c r="H7948" s="34">
        <f>CONVERT(INDEX(Htg_StPt_Sch_EZ!$C$4:$I$27,MATCH(Schedules_8760!$C7948,Htg_StPt_Sch_EZ!$B$4:$B$27,0),MATCH(Schedules_8760!$F7948,Htg_StPt_Sch_EZ!$C$3:$I$3,0)),"F","C")</f>
        <v>20.555555555555554</v>
      </c>
      <c r="I7948" s="34">
        <f>CONVERT(INDEX(Htg_StPt_Sch_EZ!$C$31:$I$54,MATCH(Schedules_8760!$C7948,Htg_StPt_Sch_EZ!$B$31:$B$54,0),MATCH(Schedules_8760!$F7948,Htg_StPt_Sch_EZ!$C$30:$I$30,0)),"F","C")</f>
        <v>19.444444444444443</v>
      </c>
      <c r="J7948" s="34">
        <f>CONVERT(INDEX(Clg_StPt_Sch_EZ!$C$4:$I$27,MATCH(Schedules_8760!$C7948,Clg_StPt_Sch_EZ!$B$4:$B$27,0),MATCH(Schedules_8760!$F7948,Clg_StPt_Sch_EZ!$C$3:$I$3,0)),"F","C")</f>
        <v>25.555555555555554</v>
      </c>
      <c r="K7948" s="34">
        <f>CONVERT(INDEX(Clg_StPt_Sch_EZ!$C$31:$I$54,MATCH(Schedules_8760!$C7948,Clg_StPt_Sch_EZ!$B$31:$B$54,0),MATCH(Schedules_8760!$F7948,Clg_StPt_Sch_EZ!$C$30:$I$30,0)),"F","C")</f>
        <v>28.333333333333332</v>
      </c>
      <c r="L7948" s="34">
        <f>CONVERT(INDEX(DHW_StPt_Sch_EZ!$C$4:$I$27,MATCH(Schedules_8760!$C7948,DHW_StPt_Sch_EZ!$B$4:$B$27,0),MATCH(Schedules_8760!$F7948,DHW_StPt_Sch_EZ!$C$3:$I$3,0)),"F","C")</f>
        <v>53.333333333333329</v>
      </c>
      <c r="M7948" s="34">
        <f>CONVERT(INDEX(DHW_StPt_Sch_EZ!$C$31:$I$54,MATCH(Schedules_8760!$C7948,DHW_StPt_Sch_EZ!$B$31:$B$54,0),MATCH(Schedules_8760!$F7948,DHW_StPt_Sch_EZ!$C$30:$I$30,0)),"F","C")</f>
        <v>53.333333333333329</v>
      </c>
      <c r="N7948" s="12"/>
      <c r="O7948" s="12"/>
      <c r="P7948" s="12"/>
    </row>
    <row r="7949" spans="1:16" x14ac:dyDescent="0.25">
      <c r="A7949" s="35">
        <v>7948</v>
      </c>
      <c r="B7949" s="89">
        <v>332.125</v>
      </c>
      <c r="C7949" s="35">
        <f t="shared" si="620"/>
        <v>4</v>
      </c>
      <c r="D7949" s="35">
        <f t="shared" si="623"/>
        <v>332</v>
      </c>
      <c r="E7949" s="35">
        <f t="shared" si="624"/>
        <v>3</v>
      </c>
      <c r="F7949" s="35" t="str">
        <f t="shared" si="621"/>
        <v>Tuesday</v>
      </c>
      <c r="G7949" s="35">
        <f t="shared" si="622"/>
        <v>11</v>
      </c>
      <c r="H7949" s="34">
        <f>CONVERT(INDEX(Htg_StPt_Sch_EZ!$C$4:$I$27,MATCH(Schedules_8760!$C7949,Htg_StPt_Sch_EZ!$B$4:$B$27,0),MATCH(Schedules_8760!$F7949,Htg_StPt_Sch_EZ!$C$3:$I$3,0)),"F","C")</f>
        <v>20.555555555555554</v>
      </c>
      <c r="I7949" s="34">
        <f>CONVERT(INDEX(Htg_StPt_Sch_EZ!$C$31:$I$54,MATCH(Schedules_8760!$C7949,Htg_StPt_Sch_EZ!$B$31:$B$54,0),MATCH(Schedules_8760!$F7949,Htg_StPt_Sch_EZ!$C$30:$I$30,0)),"F","C")</f>
        <v>19.444444444444443</v>
      </c>
      <c r="J7949" s="34">
        <f>CONVERT(INDEX(Clg_StPt_Sch_EZ!$C$4:$I$27,MATCH(Schedules_8760!$C7949,Clg_StPt_Sch_EZ!$B$4:$B$27,0),MATCH(Schedules_8760!$F7949,Clg_StPt_Sch_EZ!$C$3:$I$3,0)),"F","C")</f>
        <v>25.555555555555554</v>
      </c>
      <c r="K7949" s="34">
        <f>CONVERT(INDEX(Clg_StPt_Sch_EZ!$C$31:$I$54,MATCH(Schedules_8760!$C7949,Clg_StPt_Sch_EZ!$B$31:$B$54,0),MATCH(Schedules_8760!$F7949,Clg_StPt_Sch_EZ!$C$30:$I$30,0)),"F","C")</f>
        <v>28.333333333333332</v>
      </c>
      <c r="L7949" s="34">
        <f>CONVERT(INDEX(DHW_StPt_Sch_EZ!$C$4:$I$27,MATCH(Schedules_8760!$C7949,DHW_StPt_Sch_EZ!$B$4:$B$27,0),MATCH(Schedules_8760!$F7949,DHW_StPt_Sch_EZ!$C$3:$I$3,0)),"F","C")</f>
        <v>53.333333333333329</v>
      </c>
      <c r="M7949" s="34">
        <f>CONVERT(INDEX(DHW_StPt_Sch_EZ!$C$31:$I$54,MATCH(Schedules_8760!$C7949,DHW_StPt_Sch_EZ!$B$31:$B$54,0),MATCH(Schedules_8760!$F7949,DHW_StPt_Sch_EZ!$C$30:$I$30,0)),"F","C")</f>
        <v>53.333333333333329</v>
      </c>
      <c r="N7949" s="12"/>
      <c r="O7949" s="12"/>
      <c r="P7949" s="12"/>
    </row>
    <row r="7950" spans="1:16" x14ac:dyDescent="0.25">
      <c r="A7950" s="35">
        <v>7949</v>
      </c>
      <c r="B7950" s="89">
        <v>332.16666666666669</v>
      </c>
      <c r="C7950" s="35">
        <f t="shared" si="620"/>
        <v>5</v>
      </c>
      <c r="D7950" s="35">
        <f t="shared" si="623"/>
        <v>332</v>
      </c>
      <c r="E7950" s="35">
        <f t="shared" si="624"/>
        <v>3</v>
      </c>
      <c r="F7950" s="35" t="str">
        <f t="shared" si="621"/>
        <v>Tuesday</v>
      </c>
      <c r="G7950" s="35">
        <f t="shared" si="622"/>
        <v>11</v>
      </c>
      <c r="H7950" s="34">
        <f>CONVERT(INDEX(Htg_StPt_Sch_EZ!$C$4:$I$27,MATCH(Schedules_8760!$C7950,Htg_StPt_Sch_EZ!$B$4:$B$27,0),MATCH(Schedules_8760!$F7950,Htg_StPt_Sch_EZ!$C$3:$I$3,0)),"F","C")</f>
        <v>20.555555555555554</v>
      </c>
      <c r="I7950" s="34">
        <f>CONVERT(INDEX(Htg_StPt_Sch_EZ!$C$31:$I$54,MATCH(Schedules_8760!$C7950,Htg_StPt_Sch_EZ!$B$31:$B$54,0),MATCH(Schedules_8760!$F7950,Htg_StPt_Sch_EZ!$C$30:$I$30,0)),"F","C")</f>
        <v>19.444444444444443</v>
      </c>
      <c r="J7950" s="34">
        <f>CONVERT(INDEX(Clg_StPt_Sch_EZ!$C$4:$I$27,MATCH(Schedules_8760!$C7950,Clg_StPt_Sch_EZ!$B$4:$B$27,0),MATCH(Schedules_8760!$F7950,Clg_StPt_Sch_EZ!$C$3:$I$3,0)),"F","C")</f>
        <v>25.555555555555554</v>
      </c>
      <c r="K7950" s="34">
        <f>CONVERT(INDEX(Clg_StPt_Sch_EZ!$C$31:$I$54,MATCH(Schedules_8760!$C7950,Clg_StPt_Sch_EZ!$B$31:$B$54,0),MATCH(Schedules_8760!$F7950,Clg_StPt_Sch_EZ!$C$30:$I$30,0)),"F","C")</f>
        <v>28.333333333333332</v>
      </c>
      <c r="L7950" s="34">
        <f>CONVERT(INDEX(DHW_StPt_Sch_EZ!$C$4:$I$27,MATCH(Schedules_8760!$C7950,DHW_StPt_Sch_EZ!$B$4:$B$27,0),MATCH(Schedules_8760!$F7950,DHW_StPt_Sch_EZ!$C$3:$I$3,0)),"F","C")</f>
        <v>53.333333333333329</v>
      </c>
      <c r="M7950" s="34">
        <f>CONVERT(INDEX(DHW_StPt_Sch_EZ!$C$31:$I$54,MATCH(Schedules_8760!$C7950,DHW_StPt_Sch_EZ!$B$31:$B$54,0),MATCH(Schedules_8760!$F7950,DHW_StPt_Sch_EZ!$C$30:$I$30,0)),"F","C")</f>
        <v>53.333333333333329</v>
      </c>
      <c r="N7950" s="12"/>
      <c r="O7950" s="12"/>
      <c r="P7950" s="12"/>
    </row>
    <row r="7951" spans="1:16" x14ac:dyDescent="0.25">
      <c r="A7951" s="35">
        <v>7950</v>
      </c>
      <c r="B7951" s="89">
        <v>332.20833333333331</v>
      </c>
      <c r="C7951" s="35">
        <f t="shared" si="620"/>
        <v>6</v>
      </c>
      <c r="D7951" s="35">
        <f t="shared" si="623"/>
        <v>332</v>
      </c>
      <c r="E7951" s="35">
        <f t="shared" si="624"/>
        <v>3</v>
      </c>
      <c r="F7951" s="35" t="str">
        <f t="shared" si="621"/>
        <v>Tuesday</v>
      </c>
      <c r="G7951" s="35">
        <f t="shared" si="622"/>
        <v>11</v>
      </c>
      <c r="H7951" s="34">
        <f>CONVERT(INDEX(Htg_StPt_Sch_EZ!$C$4:$I$27,MATCH(Schedules_8760!$C7951,Htg_StPt_Sch_EZ!$B$4:$B$27,0),MATCH(Schedules_8760!$F7951,Htg_StPt_Sch_EZ!$C$3:$I$3,0)),"F","C")</f>
        <v>20.555555555555554</v>
      </c>
      <c r="I7951" s="34">
        <f>CONVERT(INDEX(Htg_StPt_Sch_EZ!$C$31:$I$54,MATCH(Schedules_8760!$C7951,Htg_StPt_Sch_EZ!$B$31:$B$54,0),MATCH(Schedules_8760!$F7951,Htg_StPt_Sch_EZ!$C$30:$I$30,0)),"F","C")</f>
        <v>19.444444444444443</v>
      </c>
      <c r="J7951" s="34">
        <f>CONVERT(INDEX(Clg_StPt_Sch_EZ!$C$4:$I$27,MATCH(Schedules_8760!$C7951,Clg_StPt_Sch_EZ!$B$4:$B$27,0),MATCH(Schedules_8760!$F7951,Clg_StPt_Sch_EZ!$C$3:$I$3,0)),"F","C")</f>
        <v>25.555555555555554</v>
      </c>
      <c r="K7951" s="34">
        <f>CONVERT(INDEX(Clg_StPt_Sch_EZ!$C$31:$I$54,MATCH(Schedules_8760!$C7951,Clg_StPt_Sch_EZ!$B$31:$B$54,0),MATCH(Schedules_8760!$F7951,Clg_StPt_Sch_EZ!$C$30:$I$30,0)),"F","C")</f>
        <v>28.333333333333332</v>
      </c>
      <c r="L7951" s="34">
        <f>CONVERT(INDEX(DHW_StPt_Sch_EZ!$C$4:$I$27,MATCH(Schedules_8760!$C7951,DHW_StPt_Sch_EZ!$B$4:$B$27,0),MATCH(Schedules_8760!$F7951,DHW_StPt_Sch_EZ!$C$3:$I$3,0)),"F","C")</f>
        <v>53.333333333333329</v>
      </c>
      <c r="M7951" s="34">
        <f>CONVERT(INDEX(DHW_StPt_Sch_EZ!$C$31:$I$54,MATCH(Schedules_8760!$C7951,DHW_StPt_Sch_EZ!$B$31:$B$54,0),MATCH(Schedules_8760!$F7951,DHW_StPt_Sch_EZ!$C$30:$I$30,0)),"F","C")</f>
        <v>53.333333333333329</v>
      </c>
      <c r="N7951" s="12"/>
      <c r="O7951" s="12"/>
      <c r="P7951" s="12"/>
    </row>
    <row r="7952" spans="1:16" x14ac:dyDescent="0.25">
      <c r="A7952" s="35">
        <v>7951</v>
      </c>
      <c r="B7952" s="89">
        <v>332.25</v>
      </c>
      <c r="C7952" s="35">
        <f t="shared" si="620"/>
        <v>7</v>
      </c>
      <c r="D7952" s="35">
        <f t="shared" si="623"/>
        <v>332</v>
      </c>
      <c r="E7952" s="35">
        <f t="shared" si="624"/>
        <v>3</v>
      </c>
      <c r="F7952" s="35" t="str">
        <f t="shared" si="621"/>
        <v>Tuesday</v>
      </c>
      <c r="G7952" s="35">
        <f t="shared" si="622"/>
        <v>11</v>
      </c>
      <c r="H7952" s="34">
        <f>CONVERT(INDEX(Htg_StPt_Sch_EZ!$C$4:$I$27,MATCH(Schedules_8760!$C7952,Htg_StPt_Sch_EZ!$B$4:$B$27,0),MATCH(Schedules_8760!$F7952,Htg_StPt_Sch_EZ!$C$3:$I$3,0)),"F","C")</f>
        <v>20.555555555555554</v>
      </c>
      <c r="I7952" s="34">
        <f>CONVERT(INDEX(Htg_StPt_Sch_EZ!$C$31:$I$54,MATCH(Schedules_8760!$C7952,Htg_StPt_Sch_EZ!$B$31:$B$54,0),MATCH(Schedules_8760!$F7952,Htg_StPt_Sch_EZ!$C$30:$I$30,0)),"F","C")</f>
        <v>19.444444444444443</v>
      </c>
      <c r="J7952" s="34">
        <f>CONVERT(INDEX(Clg_StPt_Sch_EZ!$C$4:$I$27,MATCH(Schedules_8760!$C7952,Clg_StPt_Sch_EZ!$B$4:$B$27,0),MATCH(Schedules_8760!$F7952,Clg_StPt_Sch_EZ!$C$3:$I$3,0)),"F","C")</f>
        <v>25.555555555555554</v>
      </c>
      <c r="K7952" s="34">
        <f>CONVERT(INDEX(Clg_StPt_Sch_EZ!$C$31:$I$54,MATCH(Schedules_8760!$C7952,Clg_StPt_Sch_EZ!$B$31:$B$54,0),MATCH(Schedules_8760!$F7952,Clg_StPt_Sch_EZ!$C$30:$I$30,0)),"F","C")</f>
        <v>28.333333333333332</v>
      </c>
      <c r="L7952" s="34">
        <f>CONVERT(INDEX(DHW_StPt_Sch_EZ!$C$4:$I$27,MATCH(Schedules_8760!$C7952,DHW_StPt_Sch_EZ!$B$4:$B$27,0),MATCH(Schedules_8760!$F7952,DHW_StPt_Sch_EZ!$C$3:$I$3,0)),"F","C")</f>
        <v>53.333333333333329</v>
      </c>
      <c r="M7952" s="34">
        <f>CONVERT(INDEX(DHW_StPt_Sch_EZ!$C$31:$I$54,MATCH(Schedules_8760!$C7952,DHW_StPt_Sch_EZ!$B$31:$B$54,0),MATCH(Schedules_8760!$F7952,DHW_StPt_Sch_EZ!$C$30:$I$30,0)),"F","C")</f>
        <v>53.333333333333329</v>
      </c>
      <c r="N7952" s="12"/>
      <c r="O7952" s="12"/>
      <c r="P7952" s="12"/>
    </row>
    <row r="7953" spans="1:16" x14ac:dyDescent="0.25">
      <c r="A7953" s="35">
        <v>7952</v>
      </c>
      <c r="B7953" s="89">
        <v>332.29166666666669</v>
      </c>
      <c r="C7953" s="35">
        <f t="shared" si="620"/>
        <v>8</v>
      </c>
      <c r="D7953" s="35">
        <f t="shared" si="623"/>
        <v>332</v>
      </c>
      <c r="E7953" s="35">
        <f t="shared" si="624"/>
        <v>3</v>
      </c>
      <c r="F7953" s="35" t="str">
        <f t="shared" si="621"/>
        <v>Tuesday</v>
      </c>
      <c r="G7953" s="35">
        <f t="shared" si="622"/>
        <v>11</v>
      </c>
      <c r="H7953" s="34">
        <f>CONVERT(INDEX(Htg_StPt_Sch_EZ!$C$4:$I$27,MATCH(Schedules_8760!$C7953,Htg_StPt_Sch_EZ!$B$4:$B$27,0),MATCH(Schedules_8760!$F7953,Htg_StPt_Sch_EZ!$C$3:$I$3,0)),"F","C")</f>
        <v>20.555555555555554</v>
      </c>
      <c r="I7953" s="34">
        <f>CONVERT(INDEX(Htg_StPt_Sch_EZ!$C$31:$I$54,MATCH(Schedules_8760!$C7953,Htg_StPt_Sch_EZ!$B$31:$B$54,0),MATCH(Schedules_8760!$F7953,Htg_StPt_Sch_EZ!$C$30:$I$30,0)),"F","C")</f>
        <v>19.444444444444443</v>
      </c>
      <c r="J7953" s="34">
        <f>CONVERT(INDEX(Clg_StPt_Sch_EZ!$C$4:$I$27,MATCH(Schedules_8760!$C7953,Clg_StPt_Sch_EZ!$B$4:$B$27,0),MATCH(Schedules_8760!$F7953,Clg_StPt_Sch_EZ!$C$3:$I$3,0)),"F","C")</f>
        <v>25.555555555555554</v>
      </c>
      <c r="K7953" s="34">
        <f>CONVERT(INDEX(Clg_StPt_Sch_EZ!$C$31:$I$54,MATCH(Schedules_8760!$C7953,Clg_StPt_Sch_EZ!$B$31:$B$54,0),MATCH(Schedules_8760!$F7953,Clg_StPt_Sch_EZ!$C$30:$I$30,0)),"F","C")</f>
        <v>25</v>
      </c>
      <c r="L7953" s="34">
        <f>CONVERT(INDEX(DHW_StPt_Sch_EZ!$C$4:$I$27,MATCH(Schedules_8760!$C7953,DHW_StPt_Sch_EZ!$B$4:$B$27,0),MATCH(Schedules_8760!$F7953,DHW_StPt_Sch_EZ!$C$3:$I$3,0)),"F","C")</f>
        <v>53.333333333333329</v>
      </c>
      <c r="M7953" s="34">
        <f>CONVERT(INDEX(DHW_StPt_Sch_EZ!$C$31:$I$54,MATCH(Schedules_8760!$C7953,DHW_StPt_Sch_EZ!$B$31:$B$54,0),MATCH(Schedules_8760!$F7953,DHW_StPt_Sch_EZ!$C$30:$I$30,0)),"F","C")</f>
        <v>53.333333333333329</v>
      </c>
      <c r="N7953" s="12"/>
      <c r="O7953" s="12"/>
      <c r="P7953" s="12"/>
    </row>
    <row r="7954" spans="1:16" x14ac:dyDescent="0.25">
      <c r="A7954" s="35">
        <v>7953</v>
      </c>
      <c r="B7954" s="89">
        <v>332.33333333333331</v>
      </c>
      <c r="C7954" s="35">
        <f t="shared" si="620"/>
        <v>9</v>
      </c>
      <c r="D7954" s="35">
        <f t="shared" si="623"/>
        <v>332</v>
      </c>
      <c r="E7954" s="35">
        <f t="shared" si="624"/>
        <v>3</v>
      </c>
      <c r="F7954" s="35" t="str">
        <f t="shared" si="621"/>
        <v>Tuesday</v>
      </c>
      <c r="G7954" s="35">
        <f t="shared" si="622"/>
        <v>11</v>
      </c>
      <c r="H7954" s="34">
        <f>CONVERT(INDEX(Htg_StPt_Sch_EZ!$C$4:$I$27,MATCH(Schedules_8760!$C7954,Htg_StPt_Sch_EZ!$B$4:$B$27,0),MATCH(Schedules_8760!$F7954,Htg_StPt_Sch_EZ!$C$3:$I$3,0)),"F","C")</f>
        <v>20.555555555555554</v>
      </c>
      <c r="I7954" s="34">
        <f>CONVERT(INDEX(Htg_StPt_Sch_EZ!$C$31:$I$54,MATCH(Schedules_8760!$C7954,Htg_StPt_Sch_EZ!$B$31:$B$54,0),MATCH(Schedules_8760!$F7954,Htg_StPt_Sch_EZ!$C$30:$I$30,0)),"F","C")</f>
        <v>19.444444444444443</v>
      </c>
      <c r="J7954" s="34">
        <f>CONVERT(INDEX(Clg_StPt_Sch_EZ!$C$4:$I$27,MATCH(Schedules_8760!$C7954,Clg_StPt_Sch_EZ!$B$4:$B$27,0),MATCH(Schedules_8760!$F7954,Clg_StPt_Sch_EZ!$C$3:$I$3,0)),"F","C")</f>
        <v>25.555555555555554</v>
      </c>
      <c r="K7954" s="34">
        <f>CONVERT(INDEX(Clg_StPt_Sch_EZ!$C$31:$I$54,MATCH(Schedules_8760!$C7954,Clg_StPt_Sch_EZ!$B$31:$B$54,0),MATCH(Schedules_8760!$F7954,Clg_StPt_Sch_EZ!$C$30:$I$30,0)),"F","C")</f>
        <v>25</v>
      </c>
      <c r="L7954" s="34">
        <f>CONVERT(INDEX(DHW_StPt_Sch_EZ!$C$4:$I$27,MATCH(Schedules_8760!$C7954,DHW_StPt_Sch_EZ!$B$4:$B$27,0),MATCH(Schedules_8760!$F7954,DHW_StPt_Sch_EZ!$C$3:$I$3,0)),"F","C")</f>
        <v>53.333333333333329</v>
      </c>
      <c r="M7954" s="34">
        <f>CONVERT(INDEX(DHW_StPt_Sch_EZ!$C$31:$I$54,MATCH(Schedules_8760!$C7954,DHW_StPt_Sch_EZ!$B$31:$B$54,0),MATCH(Schedules_8760!$F7954,DHW_StPt_Sch_EZ!$C$30:$I$30,0)),"F","C")</f>
        <v>53.333333333333329</v>
      </c>
      <c r="N7954" s="12"/>
      <c r="O7954" s="12"/>
      <c r="P7954" s="12"/>
    </row>
    <row r="7955" spans="1:16" x14ac:dyDescent="0.25">
      <c r="A7955" s="35">
        <v>7954</v>
      </c>
      <c r="B7955" s="89">
        <v>332.375</v>
      </c>
      <c r="C7955" s="35">
        <f t="shared" si="620"/>
        <v>10</v>
      </c>
      <c r="D7955" s="35">
        <f t="shared" si="623"/>
        <v>332</v>
      </c>
      <c r="E7955" s="35">
        <f t="shared" si="624"/>
        <v>3</v>
      </c>
      <c r="F7955" s="35" t="str">
        <f t="shared" si="621"/>
        <v>Tuesday</v>
      </c>
      <c r="G7955" s="35">
        <f t="shared" si="622"/>
        <v>11</v>
      </c>
      <c r="H7955" s="34">
        <f>CONVERT(INDEX(Htg_StPt_Sch_EZ!$C$4:$I$27,MATCH(Schedules_8760!$C7955,Htg_StPt_Sch_EZ!$B$4:$B$27,0),MATCH(Schedules_8760!$F7955,Htg_StPt_Sch_EZ!$C$3:$I$3,0)),"F","C")</f>
        <v>20.555555555555554</v>
      </c>
      <c r="I7955" s="34">
        <f>CONVERT(INDEX(Htg_StPt_Sch_EZ!$C$31:$I$54,MATCH(Schedules_8760!$C7955,Htg_StPt_Sch_EZ!$B$31:$B$54,0),MATCH(Schedules_8760!$F7955,Htg_StPt_Sch_EZ!$C$30:$I$30,0)),"F","C")</f>
        <v>19.444444444444443</v>
      </c>
      <c r="J7955" s="34">
        <f>CONVERT(INDEX(Clg_StPt_Sch_EZ!$C$4:$I$27,MATCH(Schedules_8760!$C7955,Clg_StPt_Sch_EZ!$B$4:$B$27,0),MATCH(Schedules_8760!$F7955,Clg_StPt_Sch_EZ!$C$3:$I$3,0)),"F","C")</f>
        <v>25.555555555555554</v>
      </c>
      <c r="K7955" s="34">
        <f>CONVERT(INDEX(Clg_StPt_Sch_EZ!$C$31:$I$54,MATCH(Schedules_8760!$C7955,Clg_StPt_Sch_EZ!$B$31:$B$54,0),MATCH(Schedules_8760!$F7955,Clg_StPt_Sch_EZ!$C$30:$I$30,0)),"F","C")</f>
        <v>25</v>
      </c>
      <c r="L7955" s="34">
        <f>CONVERT(INDEX(DHW_StPt_Sch_EZ!$C$4:$I$27,MATCH(Schedules_8760!$C7955,DHW_StPt_Sch_EZ!$B$4:$B$27,0),MATCH(Schedules_8760!$F7955,DHW_StPt_Sch_EZ!$C$3:$I$3,0)),"F","C")</f>
        <v>53.333333333333329</v>
      </c>
      <c r="M7955" s="34">
        <f>CONVERT(INDEX(DHW_StPt_Sch_EZ!$C$31:$I$54,MATCH(Schedules_8760!$C7955,DHW_StPt_Sch_EZ!$B$31:$B$54,0),MATCH(Schedules_8760!$F7955,DHW_StPt_Sch_EZ!$C$30:$I$30,0)),"F","C")</f>
        <v>53.333333333333329</v>
      </c>
      <c r="N7955" s="12"/>
      <c r="O7955" s="12"/>
      <c r="P7955" s="12"/>
    </row>
    <row r="7956" spans="1:16" x14ac:dyDescent="0.25">
      <c r="A7956" s="35">
        <v>7955</v>
      </c>
      <c r="B7956" s="89">
        <v>332.41666666666669</v>
      </c>
      <c r="C7956" s="35">
        <f t="shared" si="620"/>
        <v>11</v>
      </c>
      <c r="D7956" s="35">
        <f t="shared" si="623"/>
        <v>332</v>
      </c>
      <c r="E7956" s="35">
        <f t="shared" si="624"/>
        <v>3</v>
      </c>
      <c r="F7956" s="35" t="str">
        <f t="shared" si="621"/>
        <v>Tuesday</v>
      </c>
      <c r="G7956" s="35">
        <f t="shared" si="622"/>
        <v>11</v>
      </c>
      <c r="H7956" s="34">
        <f>CONVERT(INDEX(Htg_StPt_Sch_EZ!$C$4:$I$27,MATCH(Schedules_8760!$C7956,Htg_StPt_Sch_EZ!$B$4:$B$27,0),MATCH(Schedules_8760!$F7956,Htg_StPt_Sch_EZ!$C$3:$I$3,0)),"F","C")</f>
        <v>20.555555555555554</v>
      </c>
      <c r="I7956" s="34">
        <f>CONVERT(INDEX(Htg_StPt_Sch_EZ!$C$31:$I$54,MATCH(Schedules_8760!$C7956,Htg_StPt_Sch_EZ!$B$31:$B$54,0),MATCH(Schedules_8760!$F7956,Htg_StPt_Sch_EZ!$C$30:$I$30,0)),"F","C")</f>
        <v>19.444444444444443</v>
      </c>
      <c r="J7956" s="34">
        <f>CONVERT(INDEX(Clg_StPt_Sch_EZ!$C$4:$I$27,MATCH(Schedules_8760!$C7956,Clg_StPt_Sch_EZ!$B$4:$B$27,0),MATCH(Schedules_8760!$F7956,Clg_StPt_Sch_EZ!$C$3:$I$3,0)),"F","C")</f>
        <v>25.555555555555554</v>
      </c>
      <c r="K7956" s="34">
        <f>CONVERT(INDEX(Clg_StPt_Sch_EZ!$C$31:$I$54,MATCH(Schedules_8760!$C7956,Clg_StPt_Sch_EZ!$B$31:$B$54,0),MATCH(Schedules_8760!$F7956,Clg_StPt_Sch_EZ!$C$30:$I$30,0)),"F","C")</f>
        <v>25</v>
      </c>
      <c r="L7956" s="34">
        <f>CONVERT(INDEX(DHW_StPt_Sch_EZ!$C$4:$I$27,MATCH(Schedules_8760!$C7956,DHW_StPt_Sch_EZ!$B$4:$B$27,0),MATCH(Schedules_8760!$F7956,DHW_StPt_Sch_EZ!$C$3:$I$3,0)),"F","C")</f>
        <v>53.333333333333329</v>
      </c>
      <c r="M7956" s="34">
        <f>CONVERT(INDEX(DHW_StPt_Sch_EZ!$C$31:$I$54,MATCH(Schedules_8760!$C7956,DHW_StPt_Sch_EZ!$B$31:$B$54,0),MATCH(Schedules_8760!$F7956,DHW_StPt_Sch_EZ!$C$30:$I$30,0)),"F","C")</f>
        <v>53.333333333333329</v>
      </c>
      <c r="N7956" s="12"/>
      <c r="O7956" s="12"/>
      <c r="P7956" s="12"/>
    </row>
    <row r="7957" spans="1:16" x14ac:dyDescent="0.25">
      <c r="A7957" s="35">
        <v>7956</v>
      </c>
      <c r="B7957" s="89">
        <v>332.45833333333331</v>
      </c>
      <c r="C7957" s="35">
        <f t="shared" si="620"/>
        <v>12</v>
      </c>
      <c r="D7957" s="35">
        <f t="shared" si="623"/>
        <v>332</v>
      </c>
      <c r="E7957" s="35">
        <f t="shared" si="624"/>
        <v>3</v>
      </c>
      <c r="F7957" s="35" t="str">
        <f t="shared" si="621"/>
        <v>Tuesday</v>
      </c>
      <c r="G7957" s="35">
        <f t="shared" si="622"/>
        <v>11</v>
      </c>
      <c r="H7957" s="34">
        <f>CONVERT(INDEX(Htg_StPt_Sch_EZ!$C$4:$I$27,MATCH(Schedules_8760!$C7957,Htg_StPt_Sch_EZ!$B$4:$B$27,0),MATCH(Schedules_8760!$F7957,Htg_StPt_Sch_EZ!$C$3:$I$3,0)),"F","C")</f>
        <v>20.555555555555554</v>
      </c>
      <c r="I7957" s="34">
        <f>CONVERT(INDEX(Htg_StPt_Sch_EZ!$C$31:$I$54,MATCH(Schedules_8760!$C7957,Htg_StPt_Sch_EZ!$B$31:$B$54,0),MATCH(Schedules_8760!$F7957,Htg_StPt_Sch_EZ!$C$30:$I$30,0)),"F","C")</f>
        <v>19.444444444444443</v>
      </c>
      <c r="J7957" s="34">
        <f>CONVERT(INDEX(Clg_StPt_Sch_EZ!$C$4:$I$27,MATCH(Schedules_8760!$C7957,Clg_StPt_Sch_EZ!$B$4:$B$27,0),MATCH(Schedules_8760!$F7957,Clg_StPt_Sch_EZ!$C$3:$I$3,0)),"F","C")</f>
        <v>25.555555555555554</v>
      </c>
      <c r="K7957" s="34">
        <f>CONVERT(INDEX(Clg_StPt_Sch_EZ!$C$31:$I$54,MATCH(Schedules_8760!$C7957,Clg_StPt_Sch_EZ!$B$31:$B$54,0),MATCH(Schedules_8760!$F7957,Clg_StPt_Sch_EZ!$C$30:$I$30,0)),"F","C")</f>
        <v>25</v>
      </c>
      <c r="L7957" s="34">
        <f>CONVERT(INDEX(DHW_StPt_Sch_EZ!$C$4:$I$27,MATCH(Schedules_8760!$C7957,DHW_StPt_Sch_EZ!$B$4:$B$27,0),MATCH(Schedules_8760!$F7957,DHW_StPt_Sch_EZ!$C$3:$I$3,0)),"F","C")</f>
        <v>53.333333333333329</v>
      </c>
      <c r="M7957" s="34">
        <f>CONVERT(INDEX(DHW_StPt_Sch_EZ!$C$31:$I$54,MATCH(Schedules_8760!$C7957,DHW_StPt_Sch_EZ!$B$31:$B$54,0),MATCH(Schedules_8760!$F7957,DHW_StPt_Sch_EZ!$C$30:$I$30,0)),"F","C")</f>
        <v>53.333333333333329</v>
      </c>
      <c r="N7957" s="12"/>
      <c r="O7957" s="12"/>
      <c r="P7957" s="12"/>
    </row>
    <row r="7958" spans="1:16" x14ac:dyDescent="0.25">
      <c r="A7958" s="35">
        <v>7957</v>
      </c>
      <c r="B7958" s="89">
        <v>332.5</v>
      </c>
      <c r="C7958" s="35">
        <f t="shared" si="620"/>
        <v>13</v>
      </c>
      <c r="D7958" s="35">
        <f t="shared" si="623"/>
        <v>332</v>
      </c>
      <c r="E7958" s="35">
        <f t="shared" si="624"/>
        <v>3</v>
      </c>
      <c r="F7958" s="35" t="str">
        <f t="shared" si="621"/>
        <v>Tuesday</v>
      </c>
      <c r="G7958" s="35">
        <f t="shared" si="622"/>
        <v>11</v>
      </c>
      <c r="H7958" s="34">
        <f>CONVERT(INDEX(Htg_StPt_Sch_EZ!$C$4:$I$27,MATCH(Schedules_8760!$C7958,Htg_StPt_Sch_EZ!$B$4:$B$27,0),MATCH(Schedules_8760!$F7958,Htg_StPt_Sch_EZ!$C$3:$I$3,0)),"F","C")</f>
        <v>20.555555555555554</v>
      </c>
      <c r="I7958" s="34">
        <f>CONVERT(INDEX(Htg_StPt_Sch_EZ!$C$31:$I$54,MATCH(Schedules_8760!$C7958,Htg_StPt_Sch_EZ!$B$31:$B$54,0),MATCH(Schedules_8760!$F7958,Htg_StPt_Sch_EZ!$C$30:$I$30,0)),"F","C")</f>
        <v>19.444444444444443</v>
      </c>
      <c r="J7958" s="34">
        <f>CONVERT(INDEX(Clg_StPt_Sch_EZ!$C$4:$I$27,MATCH(Schedules_8760!$C7958,Clg_StPt_Sch_EZ!$B$4:$B$27,0),MATCH(Schedules_8760!$F7958,Clg_StPt_Sch_EZ!$C$3:$I$3,0)),"F","C")</f>
        <v>25.555555555555554</v>
      </c>
      <c r="K7958" s="34">
        <f>CONVERT(INDEX(Clg_StPt_Sch_EZ!$C$31:$I$54,MATCH(Schedules_8760!$C7958,Clg_StPt_Sch_EZ!$B$31:$B$54,0),MATCH(Schedules_8760!$F7958,Clg_StPt_Sch_EZ!$C$30:$I$30,0)),"F","C")</f>
        <v>25</v>
      </c>
      <c r="L7958" s="34">
        <f>CONVERT(INDEX(DHW_StPt_Sch_EZ!$C$4:$I$27,MATCH(Schedules_8760!$C7958,DHW_StPt_Sch_EZ!$B$4:$B$27,0),MATCH(Schedules_8760!$F7958,DHW_StPt_Sch_EZ!$C$3:$I$3,0)),"F","C")</f>
        <v>53.333333333333329</v>
      </c>
      <c r="M7958" s="34">
        <f>CONVERT(INDEX(DHW_StPt_Sch_EZ!$C$31:$I$54,MATCH(Schedules_8760!$C7958,DHW_StPt_Sch_EZ!$B$31:$B$54,0),MATCH(Schedules_8760!$F7958,DHW_StPt_Sch_EZ!$C$30:$I$30,0)),"F","C")</f>
        <v>53.333333333333329</v>
      </c>
      <c r="N7958" s="12"/>
      <c r="O7958" s="12"/>
      <c r="P7958" s="12"/>
    </row>
    <row r="7959" spans="1:16" x14ac:dyDescent="0.25">
      <c r="A7959" s="35">
        <v>7958</v>
      </c>
      <c r="B7959" s="89">
        <v>332.54166666666669</v>
      </c>
      <c r="C7959" s="35">
        <f t="shared" si="620"/>
        <v>14</v>
      </c>
      <c r="D7959" s="35">
        <f t="shared" si="623"/>
        <v>332</v>
      </c>
      <c r="E7959" s="35">
        <f t="shared" si="624"/>
        <v>3</v>
      </c>
      <c r="F7959" s="35" t="str">
        <f t="shared" si="621"/>
        <v>Tuesday</v>
      </c>
      <c r="G7959" s="35">
        <f t="shared" si="622"/>
        <v>11</v>
      </c>
      <c r="H7959" s="34">
        <f>CONVERT(INDEX(Htg_StPt_Sch_EZ!$C$4:$I$27,MATCH(Schedules_8760!$C7959,Htg_StPt_Sch_EZ!$B$4:$B$27,0),MATCH(Schedules_8760!$F7959,Htg_StPt_Sch_EZ!$C$3:$I$3,0)),"F","C")</f>
        <v>20.555555555555554</v>
      </c>
      <c r="I7959" s="34">
        <f>CONVERT(INDEX(Htg_StPt_Sch_EZ!$C$31:$I$54,MATCH(Schedules_8760!$C7959,Htg_StPt_Sch_EZ!$B$31:$B$54,0),MATCH(Schedules_8760!$F7959,Htg_StPt_Sch_EZ!$C$30:$I$30,0)),"F","C")</f>
        <v>19.444444444444443</v>
      </c>
      <c r="J7959" s="34">
        <f>CONVERT(INDEX(Clg_StPt_Sch_EZ!$C$4:$I$27,MATCH(Schedules_8760!$C7959,Clg_StPt_Sch_EZ!$B$4:$B$27,0),MATCH(Schedules_8760!$F7959,Clg_StPt_Sch_EZ!$C$3:$I$3,0)),"F","C")</f>
        <v>25.555555555555554</v>
      </c>
      <c r="K7959" s="34">
        <f>CONVERT(INDEX(Clg_StPt_Sch_EZ!$C$31:$I$54,MATCH(Schedules_8760!$C7959,Clg_StPt_Sch_EZ!$B$31:$B$54,0),MATCH(Schedules_8760!$F7959,Clg_StPt_Sch_EZ!$C$30:$I$30,0)),"F","C")</f>
        <v>25</v>
      </c>
      <c r="L7959" s="34">
        <f>CONVERT(INDEX(DHW_StPt_Sch_EZ!$C$4:$I$27,MATCH(Schedules_8760!$C7959,DHW_StPt_Sch_EZ!$B$4:$B$27,0),MATCH(Schedules_8760!$F7959,DHW_StPt_Sch_EZ!$C$3:$I$3,0)),"F","C")</f>
        <v>53.333333333333329</v>
      </c>
      <c r="M7959" s="34">
        <f>CONVERT(INDEX(DHW_StPt_Sch_EZ!$C$31:$I$54,MATCH(Schedules_8760!$C7959,DHW_StPt_Sch_EZ!$B$31:$B$54,0),MATCH(Schedules_8760!$F7959,DHW_StPt_Sch_EZ!$C$30:$I$30,0)),"F","C")</f>
        <v>53.333333333333329</v>
      </c>
      <c r="N7959" s="12"/>
      <c r="O7959" s="12"/>
      <c r="P7959" s="12"/>
    </row>
    <row r="7960" spans="1:16" x14ac:dyDescent="0.25">
      <c r="A7960" s="35">
        <v>7959</v>
      </c>
      <c r="B7960" s="89">
        <v>332.58333333333331</v>
      </c>
      <c r="C7960" s="35">
        <f t="shared" si="620"/>
        <v>15</v>
      </c>
      <c r="D7960" s="35">
        <f t="shared" si="623"/>
        <v>332</v>
      </c>
      <c r="E7960" s="35">
        <f t="shared" si="624"/>
        <v>3</v>
      </c>
      <c r="F7960" s="35" t="str">
        <f t="shared" si="621"/>
        <v>Tuesday</v>
      </c>
      <c r="G7960" s="35">
        <f t="shared" si="622"/>
        <v>11</v>
      </c>
      <c r="H7960" s="34">
        <f>CONVERT(INDEX(Htg_StPt_Sch_EZ!$C$4:$I$27,MATCH(Schedules_8760!$C7960,Htg_StPt_Sch_EZ!$B$4:$B$27,0),MATCH(Schedules_8760!$F7960,Htg_StPt_Sch_EZ!$C$3:$I$3,0)),"F","C")</f>
        <v>20.555555555555554</v>
      </c>
      <c r="I7960" s="34">
        <f>CONVERT(INDEX(Htg_StPt_Sch_EZ!$C$31:$I$54,MATCH(Schedules_8760!$C7960,Htg_StPt_Sch_EZ!$B$31:$B$54,0),MATCH(Schedules_8760!$F7960,Htg_StPt_Sch_EZ!$C$30:$I$30,0)),"F","C")</f>
        <v>21.111111111111111</v>
      </c>
      <c r="J7960" s="34">
        <f>CONVERT(INDEX(Clg_StPt_Sch_EZ!$C$4:$I$27,MATCH(Schedules_8760!$C7960,Clg_StPt_Sch_EZ!$B$4:$B$27,0),MATCH(Schedules_8760!$F7960,Clg_StPt_Sch_EZ!$C$3:$I$3,0)),"F","C")</f>
        <v>25.555555555555554</v>
      </c>
      <c r="K7960" s="34">
        <f>CONVERT(INDEX(Clg_StPt_Sch_EZ!$C$31:$I$54,MATCH(Schedules_8760!$C7960,Clg_StPt_Sch_EZ!$B$31:$B$54,0),MATCH(Schedules_8760!$F7960,Clg_StPt_Sch_EZ!$C$30:$I$30,0)),"F","C")</f>
        <v>25</v>
      </c>
      <c r="L7960" s="34">
        <f>CONVERT(INDEX(DHW_StPt_Sch_EZ!$C$4:$I$27,MATCH(Schedules_8760!$C7960,DHW_StPt_Sch_EZ!$B$4:$B$27,0),MATCH(Schedules_8760!$F7960,DHW_StPt_Sch_EZ!$C$3:$I$3,0)),"F","C")</f>
        <v>53.333333333333329</v>
      </c>
      <c r="M7960" s="34">
        <f>CONVERT(INDEX(DHW_StPt_Sch_EZ!$C$31:$I$54,MATCH(Schedules_8760!$C7960,DHW_StPt_Sch_EZ!$B$31:$B$54,0),MATCH(Schedules_8760!$F7960,DHW_StPt_Sch_EZ!$C$30:$I$30,0)),"F","C")</f>
        <v>53.333333333333329</v>
      </c>
      <c r="N7960" s="12"/>
      <c r="O7960" s="12"/>
      <c r="P7960" s="12"/>
    </row>
    <row r="7961" spans="1:16" x14ac:dyDescent="0.25">
      <c r="A7961" s="35">
        <v>7960</v>
      </c>
      <c r="B7961" s="89">
        <v>332.625</v>
      </c>
      <c r="C7961" s="35">
        <f t="shared" si="620"/>
        <v>16</v>
      </c>
      <c r="D7961" s="35">
        <f t="shared" si="623"/>
        <v>332</v>
      </c>
      <c r="E7961" s="35">
        <f t="shared" si="624"/>
        <v>3</v>
      </c>
      <c r="F7961" s="35" t="str">
        <f t="shared" si="621"/>
        <v>Tuesday</v>
      </c>
      <c r="G7961" s="35">
        <f t="shared" si="622"/>
        <v>11</v>
      </c>
      <c r="H7961" s="34">
        <f>CONVERT(INDEX(Htg_StPt_Sch_EZ!$C$4:$I$27,MATCH(Schedules_8760!$C7961,Htg_StPt_Sch_EZ!$B$4:$B$27,0),MATCH(Schedules_8760!$F7961,Htg_StPt_Sch_EZ!$C$3:$I$3,0)),"F","C")</f>
        <v>20.555555555555554</v>
      </c>
      <c r="I7961" s="34">
        <f>CONVERT(INDEX(Htg_StPt_Sch_EZ!$C$31:$I$54,MATCH(Schedules_8760!$C7961,Htg_StPt_Sch_EZ!$B$31:$B$54,0),MATCH(Schedules_8760!$F7961,Htg_StPt_Sch_EZ!$C$30:$I$30,0)),"F","C")</f>
        <v>21.111111111111111</v>
      </c>
      <c r="J7961" s="34">
        <f>CONVERT(INDEX(Clg_StPt_Sch_EZ!$C$4:$I$27,MATCH(Schedules_8760!$C7961,Clg_StPt_Sch_EZ!$B$4:$B$27,0),MATCH(Schedules_8760!$F7961,Clg_StPt_Sch_EZ!$C$3:$I$3,0)),"F","C")</f>
        <v>25.555555555555554</v>
      </c>
      <c r="K7961" s="34">
        <f>CONVERT(INDEX(Clg_StPt_Sch_EZ!$C$31:$I$54,MATCH(Schedules_8760!$C7961,Clg_StPt_Sch_EZ!$B$31:$B$54,0),MATCH(Schedules_8760!$F7961,Clg_StPt_Sch_EZ!$C$30:$I$30,0)),"F","C")</f>
        <v>25</v>
      </c>
      <c r="L7961" s="34">
        <f>CONVERT(INDEX(DHW_StPt_Sch_EZ!$C$4:$I$27,MATCH(Schedules_8760!$C7961,DHW_StPt_Sch_EZ!$B$4:$B$27,0),MATCH(Schedules_8760!$F7961,DHW_StPt_Sch_EZ!$C$3:$I$3,0)),"F","C")</f>
        <v>53.333333333333329</v>
      </c>
      <c r="M7961" s="34">
        <f>CONVERT(INDEX(DHW_StPt_Sch_EZ!$C$31:$I$54,MATCH(Schedules_8760!$C7961,DHW_StPt_Sch_EZ!$B$31:$B$54,0),MATCH(Schedules_8760!$F7961,DHW_StPt_Sch_EZ!$C$30:$I$30,0)),"F","C")</f>
        <v>53.333333333333329</v>
      </c>
      <c r="N7961" s="12"/>
      <c r="O7961" s="12"/>
      <c r="P7961" s="12"/>
    </row>
    <row r="7962" spans="1:16" x14ac:dyDescent="0.25">
      <c r="A7962" s="35">
        <v>7961</v>
      </c>
      <c r="B7962" s="89">
        <v>332.66666666666669</v>
      </c>
      <c r="C7962" s="35">
        <f t="shared" si="620"/>
        <v>17</v>
      </c>
      <c r="D7962" s="35">
        <f t="shared" si="623"/>
        <v>332</v>
      </c>
      <c r="E7962" s="35">
        <f t="shared" si="624"/>
        <v>3</v>
      </c>
      <c r="F7962" s="35" t="str">
        <f t="shared" si="621"/>
        <v>Tuesday</v>
      </c>
      <c r="G7962" s="35">
        <f t="shared" si="622"/>
        <v>11</v>
      </c>
      <c r="H7962" s="34">
        <f>CONVERT(INDEX(Htg_StPt_Sch_EZ!$C$4:$I$27,MATCH(Schedules_8760!$C7962,Htg_StPt_Sch_EZ!$B$4:$B$27,0),MATCH(Schedules_8760!$F7962,Htg_StPt_Sch_EZ!$C$3:$I$3,0)),"F","C")</f>
        <v>20.555555555555554</v>
      </c>
      <c r="I7962" s="34">
        <f>CONVERT(INDEX(Htg_StPt_Sch_EZ!$C$31:$I$54,MATCH(Schedules_8760!$C7962,Htg_StPt_Sch_EZ!$B$31:$B$54,0),MATCH(Schedules_8760!$F7962,Htg_StPt_Sch_EZ!$C$30:$I$30,0)),"F","C")</f>
        <v>17.777777777777779</v>
      </c>
      <c r="J7962" s="34">
        <f>CONVERT(INDEX(Clg_StPt_Sch_EZ!$C$4:$I$27,MATCH(Schedules_8760!$C7962,Clg_StPt_Sch_EZ!$B$4:$B$27,0),MATCH(Schedules_8760!$F7962,Clg_StPt_Sch_EZ!$C$3:$I$3,0)),"F","C")</f>
        <v>25.555555555555554</v>
      </c>
      <c r="K7962" s="34">
        <f>CONVERT(INDEX(Clg_StPt_Sch_EZ!$C$31:$I$54,MATCH(Schedules_8760!$C7962,Clg_StPt_Sch_EZ!$B$31:$B$54,0),MATCH(Schedules_8760!$F7962,Clg_StPt_Sch_EZ!$C$30:$I$30,0)),"F","C")</f>
        <v>25</v>
      </c>
      <c r="L7962" s="34">
        <f>CONVERT(INDEX(DHW_StPt_Sch_EZ!$C$4:$I$27,MATCH(Schedules_8760!$C7962,DHW_StPt_Sch_EZ!$B$4:$B$27,0),MATCH(Schedules_8760!$F7962,DHW_StPt_Sch_EZ!$C$3:$I$3,0)),"F","C")</f>
        <v>53.333333333333329</v>
      </c>
      <c r="M7962" s="34">
        <f>CONVERT(INDEX(DHW_StPt_Sch_EZ!$C$31:$I$54,MATCH(Schedules_8760!$C7962,DHW_StPt_Sch_EZ!$B$31:$B$54,0),MATCH(Schedules_8760!$F7962,DHW_StPt_Sch_EZ!$C$30:$I$30,0)),"F","C")</f>
        <v>53.333333333333329</v>
      </c>
      <c r="N7962" s="12"/>
      <c r="O7962" s="12"/>
      <c r="P7962" s="12"/>
    </row>
    <row r="7963" spans="1:16" x14ac:dyDescent="0.25">
      <c r="A7963" s="35">
        <v>7962</v>
      </c>
      <c r="B7963" s="89">
        <v>332.70833333333331</v>
      </c>
      <c r="C7963" s="35">
        <f t="shared" si="620"/>
        <v>18</v>
      </c>
      <c r="D7963" s="35">
        <f t="shared" si="623"/>
        <v>332</v>
      </c>
      <c r="E7963" s="35">
        <f t="shared" si="624"/>
        <v>3</v>
      </c>
      <c r="F7963" s="35" t="str">
        <f t="shared" si="621"/>
        <v>Tuesday</v>
      </c>
      <c r="G7963" s="35">
        <f t="shared" si="622"/>
        <v>11</v>
      </c>
      <c r="H7963" s="34">
        <f>CONVERT(INDEX(Htg_StPt_Sch_EZ!$C$4:$I$27,MATCH(Schedules_8760!$C7963,Htg_StPt_Sch_EZ!$B$4:$B$27,0),MATCH(Schedules_8760!$F7963,Htg_StPt_Sch_EZ!$C$3:$I$3,0)),"F","C")</f>
        <v>20.555555555555554</v>
      </c>
      <c r="I7963" s="34">
        <f>CONVERT(INDEX(Htg_StPt_Sch_EZ!$C$31:$I$54,MATCH(Schedules_8760!$C7963,Htg_StPt_Sch_EZ!$B$31:$B$54,0),MATCH(Schedules_8760!$F7963,Htg_StPt_Sch_EZ!$C$30:$I$30,0)),"F","C")</f>
        <v>17.777777777777779</v>
      </c>
      <c r="J7963" s="34">
        <f>CONVERT(INDEX(Clg_StPt_Sch_EZ!$C$4:$I$27,MATCH(Schedules_8760!$C7963,Clg_StPt_Sch_EZ!$B$4:$B$27,0),MATCH(Schedules_8760!$F7963,Clg_StPt_Sch_EZ!$C$3:$I$3,0)),"F","C")</f>
        <v>25.555555555555554</v>
      </c>
      <c r="K7963" s="34">
        <f>CONVERT(INDEX(Clg_StPt_Sch_EZ!$C$31:$I$54,MATCH(Schedules_8760!$C7963,Clg_StPt_Sch_EZ!$B$31:$B$54,0),MATCH(Schedules_8760!$F7963,Clg_StPt_Sch_EZ!$C$30:$I$30,0)),"F","C")</f>
        <v>28.333333333333332</v>
      </c>
      <c r="L7963" s="34">
        <f>CONVERT(INDEX(DHW_StPt_Sch_EZ!$C$4:$I$27,MATCH(Schedules_8760!$C7963,DHW_StPt_Sch_EZ!$B$4:$B$27,0),MATCH(Schedules_8760!$F7963,DHW_StPt_Sch_EZ!$C$3:$I$3,0)),"F","C")</f>
        <v>53.333333333333329</v>
      </c>
      <c r="M7963" s="34">
        <f>CONVERT(INDEX(DHW_StPt_Sch_EZ!$C$31:$I$54,MATCH(Schedules_8760!$C7963,DHW_StPt_Sch_EZ!$B$31:$B$54,0),MATCH(Schedules_8760!$F7963,DHW_StPt_Sch_EZ!$C$30:$I$30,0)),"F","C")</f>
        <v>53.333333333333329</v>
      </c>
      <c r="N7963" s="12"/>
      <c r="O7963" s="12"/>
      <c r="P7963" s="12"/>
    </row>
    <row r="7964" spans="1:16" x14ac:dyDescent="0.25">
      <c r="A7964" s="35">
        <v>7963</v>
      </c>
      <c r="B7964" s="89">
        <v>332.75</v>
      </c>
      <c r="C7964" s="35">
        <f t="shared" si="620"/>
        <v>19</v>
      </c>
      <c r="D7964" s="35">
        <f t="shared" si="623"/>
        <v>332</v>
      </c>
      <c r="E7964" s="35">
        <f t="shared" si="624"/>
        <v>3</v>
      </c>
      <c r="F7964" s="35" t="str">
        <f t="shared" si="621"/>
        <v>Tuesday</v>
      </c>
      <c r="G7964" s="35">
        <f t="shared" si="622"/>
        <v>11</v>
      </c>
      <c r="H7964" s="34">
        <f>CONVERT(INDEX(Htg_StPt_Sch_EZ!$C$4:$I$27,MATCH(Schedules_8760!$C7964,Htg_StPt_Sch_EZ!$B$4:$B$27,0),MATCH(Schedules_8760!$F7964,Htg_StPt_Sch_EZ!$C$3:$I$3,0)),"F","C")</f>
        <v>20.555555555555554</v>
      </c>
      <c r="I7964" s="34">
        <f>CONVERT(INDEX(Htg_StPt_Sch_EZ!$C$31:$I$54,MATCH(Schedules_8760!$C7964,Htg_StPt_Sch_EZ!$B$31:$B$54,0),MATCH(Schedules_8760!$F7964,Htg_StPt_Sch_EZ!$C$30:$I$30,0)),"F","C")</f>
        <v>18.333333333333332</v>
      </c>
      <c r="J7964" s="34">
        <f>CONVERT(INDEX(Clg_StPt_Sch_EZ!$C$4:$I$27,MATCH(Schedules_8760!$C7964,Clg_StPt_Sch_EZ!$B$4:$B$27,0),MATCH(Schedules_8760!$F7964,Clg_StPt_Sch_EZ!$C$3:$I$3,0)),"F","C")</f>
        <v>25.555555555555554</v>
      </c>
      <c r="K7964" s="34">
        <f>CONVERT(INDEX(Clg_StPt_Sch_EZ!$C$31:$I$54,MATCH(Schedules_8760!$C7964,Clg_StPt_Sch_EZ!$B$31:$B$54,0),MATCH(Schedules_8760!$F7964,Clg_StPt_Sch_EZ!$C$30:$I$30,0)),"F","C")</f>
        <v>28.333333333333332</v>
      </c>
      <c r="L7964" s="34">
        <f>CONVERT(INDEX(DHW_StPt_Sch_EZ!$C$4:$I$27,MATCH(Schedules_8760!$C7964,DHW_StPt_Sch_EZ!$B$4:$B$27,0),MATCH(Schedules_8760!$F7964,DHW_StPt_Sch_EZ!$C$3:$I$3,0)),"F","C")</f>
        <v>53.333333333333329</v>
      </c>
      <c r="M7964" s="34">
        <f>CONVERT(INDEX(DHW_StPt_Sch_EZ!$C$31:$I$54,MATCH(Schedules_8760!$C7964,DHW_StPt_Sch_EZ!$B$31:$B$54,0),MATCH(Schedules_8760!$F7964,DHW_StPt_Sch_EZ!$C$30:$I$30,0)),"F","C")</f>
        <v>53.333333333333329</v>
      </c>
      <c r="N7964" s="12"/>
      <c r="O7964" s="12"/>
      <c r="P7964" s="12"/>
    </row>
    <row r="7965" spans="1:16" x14ac:dyDescent="0.25">
      <c r="A7965" s="35">
        <v>7964</v>
      </c>
      <c r="B7965" s="89">
        <v>332.79166666666669</v>
      </c>
      <c r="C7965" s="35">
        <f t="shared" si="620"/>
        <v>20</v>
      </c>
      <c r="D7965" s="35">
        <f t="shared" si="623"/>
        <v>332</v>
      </c>
      <c r="E7965" s="35">
        <f t="shared" si="624"/>
        <v>3</v>
      </c>
      <c r="F7965" s="35" t="str">
        <f t="shared" si="621"/>
        <v>Tuesday</v>
      </c>
      <c r="G7965" s="35">
        <f t="shared" si="622"/>
        <v>11</v>
      </c>
      <c r="H7965" s="34">
        <f>CONVERT(INDEX(Htg_StPt_Sch_EZ!$C$4:$I$27,MATCH(Schedules_8760!$C7965,Htg_StPt_Sch_EZ!$B$4:$B$27,0),MATCH(Schedules_8760!$F7965,Htg_StPt_Sch_EZ!$C$3:$I$3,0)),"F","C")</f>
        <v>20.555555555555554</v>
      </c>
      <c r="I7965" s="34">
        <f>CONVERT(INDEX(Htg_StPt_Sch_EZ!$C$31:$I$54,MATCH(Schedules_8760!$C7965,Htg_StPt_Sch_EZ!$B$31:$B$54,0),MATCH(Schedules_8760!$F7965,Htg_StPt_Sch_EZ!$C$30:$I$30,0)),"F","C")</f>
        <v>18.888888888888889</v>
      </c>
      <c r="J7965" s="34">
        <f>CONVERT(INDEX(Clg_StPt_Sch_EZ!$C$4:$I$27,MATCH(Schedules_8760!$C7965,Clg_StPt_Sch_EZ!$B$4:$B$27,0),MATCH(Schedules_8760!$F7965,Clg_StPt_Sch_EZ!$C$3:$I$3,0)),"F","C")</f>
        <v>25.555555555555554</v>
      </c>
      <c r="K7965" s="34">
        <f>CONVERT(INDEX(Clg_StPt_Sch_EZ!$C$31:$I$54,MATCH(Schedules_8760!$C7965,Clg_StPt_Sch_EZ!$B$31:$B$54,0),MATCH(Schedules_8760!$F7965,Clg_StPt_Sch_EZ!$C$30:$I$30,0)),"F","C")</f>
        <v>28.333333333333332</v>
      </c>
      <c r="L7965" s="34">
        <f>CONVERT(INDEX(DHW_StPt_Sch_EZ!$C$4:$I$27,MATCH(Schedules_8760!$C7965,DHW_StPt_Sch_EZ!$B$4:$B$27,0),MATCH(Schedules_8760!$F7965,DHW_StPt_Sch_EZ!$C$3:$I$3,0)),"F","C")</f>
        <v>53.333333333333329</v>
      </c>
      <c r="M7965" s="34">
        <f>CONVERT(INDEX(DHW_StPt_Sch_EZ!$C$31:$I$54,MATCH(Schedules_8760!$C7965,DHW_StPt_Sch_EZ!$B$31:$B$54,0),MATCH(Schedules_8760!$F7965,DHW_StPt_Sch_EZ!$C$30:$I$30,0)),"F","C")</f>
        <v>53.333333333333329</v>
      </c>
      <c r="N7965" s="12"/>
      <c r="O7965" s="12"/>
      <c r="P7965" s="12"/>
    </row>
    <row r="7966" spans="1:16" x14ac:dyDescent="0.25">
      <c r="A7966" s="35">
        <v>7965</v>
      </c>
      <c r="B7966" s="89">
        <v>332.83333333333331</v>
      </c>
      <c r="C7966" s="35">
        <f t="shared" si="620"/>
        <v>21</v>
      </c>
      <c r="D7966" s="35">
        <f t="shared" si="623"/>
        <v>332</v>
      </c>
      <c r="E7966" s="35">
        <f t="shared" si="624"/>
        <v>3</v>
      </c>
      <c r="F7966" s="35" t="str">
        <f t="shared" si="621"/>
        <v>Tuesday</v>
      </c>
      <c r="G7966" s="35">
        <f t="shared" si="622"/>
        <v>11</v>
      </c>
      <c r="H7966" s="34">
        <f>CONVERT(INDEX(Htg_StPt_Sch_EZ!$C$4:$I$27,MATCH(Schedules_8760!$C7966,Htg_StPt_Sch_EZ!$B$4:$B$27,0),MATCH(Schedules_8760!$F7966,Htg_StPt_Sch_EZ!$C$3:$I$3,0)),"F","C")</f>
        <v>20.555555555555554</v>
      </c>
      <c r="I7966" s="34">
        <f>CONVERT(INDEX(Htg_StPt_Sch_EZ!$C$31:$I$54,MATCH(Schedules_8760!$C7966,Htg_StPt_Sch_EZ!$B$31:$B$54,0),MATCH(Schedules_8760!$F7966,Htg_StPt_Sch_EZ!$C$30:$I$30,0)),"F","C")</f>
        <v>19.444444444444443</v>
      </c>
      <c r="J7966" s="34">
        <f>CONVERT(INDEX(Clg_StPt_Sch_EZ!$C$4:$I$27,MATCH(Schedules_8760!$C7966,Clg_StPt_Sch_EZ!$B$4:$B$27,0),MATCH(Schedules_8760!$F7966,Clg_StPt_Sch_EZ!$C$3:$I$3,0)),"F","C")</f>
        <v>25.555555555555554</v>
      </c>
      <c r="K7966" s="34">
        <f>CONVERT(INDEX(Clg_StPt_Sch_EZ!$C$31:$I$54,MATCH(Schedules_8760!$C7966,Clg_StPt_Sch_EZ!$B$31:$B$54,0),MATCH(Schedules_8760!$F7966,Clg_StPt_Sch_EZ!$C$30:$I$30,0)),"F","C")</f>
        <v>28.333333333333332</v>
      </c>
      <c r="L7966" s="34">
        <f>CONVERT(INDEX(DHW_StPt_Sch_EZ!$C$4:$I$27,MATCH(Schedules_8760!$C7966,DHW_StPt_Sch_EZ!$B$4:$B$27,0),MATCH(Schedules_8760!$F7966,DHW_StPt_Sch_EZ!$C$3:$I$3,0)),"F","C")</f>
        <v>53.333333333333329</v>
      </c>
      <c r="M7966" s="34">
        <f>CONVERT(INDEX(DHW_StPt_Sch_EZ!$C$31:$I$54,MATCH(Schedules_8760!$C7966,DHW_StPt_Sch_EZ!$B$31:$B$54,0),MATCH(Schedules_8760!$F7966,DHW_StPt_Sch_EZ!$C$30:$I$30,0)),"F","C")</f>
        <v>53.333333333333329</v>
      </c>
      <c r="N7966" s="12"/>
      <c r="O7966" s="12"/>
      <c r="P7966" s="12"/>
    </row>
    <row r="7967" spans="1:16" x14ac:dyDescent="0.25">
      <c r="A7967" s="35">
        <v>7966</v>
      </c>
      <c r="B7967" s="89">
        <v>332.875</v>
      </c>
      <c r="C7967" s="35">
        <f t="shared" si="620"/>
        <v>22</v>
      </c>
      <c r="D7967" s="35">
        <f t="shared" si="623"/>
        <v>332</v>
      </c>
      <c r="E7967" s="35">
        <f t="shared" si="624"/>
        <v>3</v>
      </c>
      <c r="F7967" s="35" t="str">
        <f t="shared" si="621"/>
        <v>Tuesday</v>
      </c>
      <c r="G7967" s="35">
        <f t="shared" si="622"/>
        <v>11</v>
      </c>
      <c r="H7967" s="34">
        <f>CONVERT(INDEX(Htg_StPt_Sch_EZ!$C$4:$I$27,MATCH(Schedules_8760!$C7967,Htg_StPt_Sch_EZ!$B$4:$B$27,0),MATCH(Schedules_8760!$F7967,Htg_StPt_Sch_EZ!$C$3:$I$3,0)),"F","C")</f>
        <v>20.555555555555554</v>
      </c>
      <c r="I7967" s="34">
        <f>CONVERT(INDEX(Htg_StPt_Sch_EZ!$C$31:$I$54,MATCH(Schedules_8760!$C7967,Htg_StPt_Sch_EZ!$B$31:$B$54,0),MATCH(Schedules_8760!$F7967,Htg_StPt_Sch_EZ!$C$30:$I$30,0)),"F","C")</f>
        <v>19.444444444444443</v>
      </c>
      <c r="J7967" s="34">
        <f>CONVERT(INDEX(Clg_StPt_Sch_EZ!$C$4:$I$27,MATCH(Schedules_8760!$C7967,Clg_StPt_Sch_EZ!$B$4:$B$27,0),MATCH(Schedules_8760!$F7967,Clg_StPt_Sch_EZ!$C$3:$I$3,0)),"F","C")</f>
        <v>25.555555555555554</v>
      </c>
      <c r="K7967" s="34">
        <f>CONVERT(INDEX(Clg_StPt_Sch_EZ!$C$31:$I$54,MATCH(Schedules_8760!$C7967,Clg_StPt_Sch_EZ!$B$31:$B$54,0),MATCH(Schedules_8760!$F7967,Clg_StPt_Sch_EZ!$C$30:$I$30,0)),"F","C")</f>
        <v>28.333333333333332</v>
      </c>
      <c r="L7967" s="34">
        <f>CONVERT(INDEX(DHW_StPt_Sch_EZ!$C$4:$I$27,MATCH(Schedules_8760!$C7967,DHW_StPt_Sch_EZ!$B$4:$B$27,0),MATCH(Schedules_8760!$F7967,DHW_StPt_Sch_EZ!$C$3:$I$3,0)),"F","C")</f>
        <v>53.333333333333329</v>
      </c>
      <c r="M7967" s="34">
        <f>CONVERT(INDEX(DHW_StPt_Sch_EZ!$C$31:$I$54,MATCH(Schedules_8760!$C7967,DHW_StPt_Sch_EZ!$B$31:$B$54,0),MATCH(Schedules_8760!$F7967,DHW_StPt_Sch_EZ!$C$30:$I$30,0)),"F","C")</f>
        <v>53.333333333333329</v>
      </c>
      <c r="N7967" s="12"/>
      <c r="O7967" s="12"/>
      <c r="P7967" s="12"/>
    </row>
    <row r="7968" spans="1:16" x14ac:dyDescent="0.25">
      <c r="A7968" s="35">
        <v>7967</v>
      </c>
      <c r="B7968" s="89">
        <v>332.91666666666669</v>
      </c>
      <c r="C7968" s="35">
        <f t="shared" si="620"/>
        <v>23</v>
      </c>
      <c r="D7968" s="35">
        <f t="shared" si="623"/>
        <v>332</v>
      </c>
      <c r="E7968" s="35">
        <f t="shared" si="624"/>
        <v>3</v>
      </c>
      <c r="F7968" s="35" t="str">
        <f t="shared" si="621"/>
        <v>Tuesday</v>
      </c>
      <c r="G7968" s="35">
        <f t="shared" si="622"/>
        <v>11</v>
      </c>
      <c r="H7968" s="34">
        <f>CONVERT(INDEX(Htg_StPt_Sch_EZ!$C$4:$I$27,MATCH(Schedules_8760!$C7968,Htg_StPt_Sch_EZ!$B$4:$B$27,0),MATCH(Schedules_8760!$F7968,Htg_StPt_Sch_EZ!$C$3:$I$3,0)),"F","C")</f>
        <v>20.555555555555554</v>
      </c>
      <c r="I7968" s="34">
        <f>CONVERT(INDEX(Htg_StPt_Sch_EZ!$C$31:$I$54,MATCH(Schedules_8760!$C7968,Htg_StPt_Sch_EZ!$B$31:$B$54,0),MATCH(Schedules_8760!$F7968,Htg_StPt_Sch_EZ!$C$30:$I$30,0)),"F","C")</f>
        <v>19.444444444444443</v>
      </c>
      <c r="J7968" s="34">
        <f>CONVERT(INDEX(Clg_StPt_Sch_EZ!$C$4:$I$27,MATCH(Schedules_8760!$C7968,Clg_StPt_Sch_EZ!$B$4:$B$27,0),MATCH(Schedules_8760!$F7968,Clg_StPt_Sch_EZ!$C$3:$I$3,0)),"F","C")</f>
        <v>25.555555555555554</v>
      </c>
      <c r="K7968" s="34">
        <f>CONVERT(INDEX(Clg_StPt_Sch_EZ!$C$31:$I$54,MATCH(Schedules_8760!$C7968,Clg_StPt_Sch_EZ!$B$31:$B$54,0),MATCH(Schedules_8760!$F7968,Clg_StPt_Sch_EZ!$C$30:$I$30,0)),"F","C")</f>
        <v>28.333333333333332</v>
      </c>
      <c r="L7968" s="34">
        <f>CONVERT(INDEX(DHW_StPt_Sch_EZ!$C$4:$I$27,MATCH(Schedules_8760!$C7968,DHW_StPt_Sch_EZ!$B$4:$B$27,0),MATCH(Schedules_8760!$F7968,DHW_StPt_Sch_EZ!$C$3:$I$3,0)),"F","C")</f>
        <v>53.333333333333329</v>
      </c>
      <c r="M7968" s="34">
        <f>CONVERT(INDEX(DHW_StPt_Sch_EZ!$C$31:$I$54,MATCH(Schedules_8760!$C7968,DHW_StPt_Sch_EZ!$B$31:$B$54,0),MATCH(Schedules_8760!$F7968,DHW_StPt_Sch_EZ!$C$30:$I$30,0)),"F","C")</f>
        <v>53.333333333333329</v>
      </c>
      <c r="N7968" s="12"/>
      <c r="O7968" s="12"/>
      <c r="P7968" s="12"/>
    </row>
    <row r="7969" spans="1:16" x14ac:dyDescent="0.25">
      <c r="A7969" s="35">
        <v>7968</v>
      </c>
      <c r="B7969" s="89">
        <v>332.95833333333331</v>
      </c>
      <c r="C7969" s="35">
        <f t="shared" si="620"/>
        <v>24</v>
      </c>
      <c r="D7969" s="35">
        <f t="shared" si="623"/>
        <v>332</v>
      </c>
      <c r="E7969" s="35">
        <f t="shared" si="624"/>
        <v>3</v>
      </c>
      <c r="F7969" s="35" t="str">
        <f t="shared" si="621"/>
        <v>Tuesday</v>
      </c>
      <c r="G7969" s="35">
        <f t="shared" si="622"/>
        <v>11</v>
      </c>
      <c r="H7969" s="34">
        <f>CONVERT(INDEX(Htg_StPt_Sch_EZ!$C$4:$I$27,MATCH(Schedules_8760!$C7969,Htg_StPt_Sch_EZ!$B$4:$B$27,0),MATCH(Schedules_8760!$F7969,Htg_StPt_Sch_EZ!$C$3:$I$3,0)),"F","C")</f>
        <v>20.555555555555554</v>
      </c>
      <c r="I7969" s="34">
        <f>CONVERT(INDEX(Htg_StPt_Sch_EZ!$C$31:$I$54,MATCH(Schedules_8760!$C7969,Htg_StPt_Sch_EZ!$B$31:$B$54,0),MATCH(Schedules_8760!$F7969,Htg_StPt_Sch_EZ!$C$30:$I$30,0)),"F","C")</f>
        <v>19.444444444444443</v>
      </c>
      <c r="J7969" s="34">
        <f>CONVERT(INDEX(Clg_StPt_Sch_EZ!$C$4:$I$27,MATCH(Schedules_8760!$C7969,Clg_StPt_Sch_EZ!$B$4:$B$27,0),MATCH(Schedules_8760!$F7969,Clg_StPt_Sch_EZ!$C$3:$I$3,0)),"F","C")</f>
        <v>25.555555555555554</v>
      </c>
      <c r="K7969" s="34">
        <f>CONVERT(INDEX(Clg_StPt_Sch_EZ!$C$31:$I$54,MATCH(Schedules_8760!$C7969,Clg_StPt_Sch_EZ!$B$31:$B$54,0),MATCH(Schedules_8760!$F7969,Clg_StPt_Sch_EZ!$C$30:$I$30,0)),"F","C")</f>
        <v>28.333333333333332</v>
      </c>
      <c r="L7969" s="34">
        <f>CONVERT(INDEX(DHW_StPt_Sch_EZ!$C$4:$I$27,MATCH(Schedules_8760!$C7969,DHW_StPt_Sch_EZ!$B$4:$B$27,0),MATCH(Schedules_8760!$F7969,DHW_StPt_Sch_EZ!$C$3:$I$3,0)),"F","C")</f>
        <v>53.333333333333329</v>
      </c>
      <c r="M7969" s="34">
        <f>CONVERT(INDEX(DHW_StPt_Sch_EZ!$C$31:$I$54,MATCH(Schedules_8760!$C7969,DHW_StPt_Sch_EZ!$B$31:$B$54,0),MATCH(Schedules_8760!$F7969,DHW_StPt_Sch_EZ!$C$30:$I$30,0)),"F","C")</f>
        <v>53.333333333333329</v>
      </c>
      <c r="N7969" s="12"/>
      <c r="O7969" s="12"/>
      <c r="P7969" s="12"/>
    </row>
    <row r="7970" spans="1:16" x14ac:dyDescent="0.25">
      <c r="A7970" s="35">
        <v>7969</v>
      </c>
      <c r="B7970" s="89">
        <v>333</v>
      </c>
      <c r="C7970" s="35">
        <f t="shared" si="620"/>
        <v>1</v>
      </c>
      <c r="D7970" s="35">
        <f t="shared" si="623"/>
        <v>333</v>
      </c>
      <c r="E7970" s="35">
        <f t="shared" si="624"/>
        <v>4</v>
      </c>
      <c r="F7970" s="35" t="str">
        <f t="shared" si="621"/>
        <v>Wednesday</v>
      </c>
      <c r="G7970" s="35">
        <f t="shared" si="622"/>
        <v>11</v>
      </c>
      <c r="H7970" s="34">
        <f>CONVERT(INDEX(Htg_StPt_Sch_EZ!$C$4:$I$27,MATCH(Schedules_8760!$C7970,Htg_StPt_Sch_EZ!$B$4:$B$27,0),MATCH(Schedules_8760!$F7970,Htg_StPt_Sch_EZ!$C$3:$I$3,0)),"F","C")</f>
        <v>20.555555555555554</v>
      </c>
      <c r="I7970" s="34">
        <f>CONVERT(INDEX(Htg_StPt_Sch_EZ!$C$31:$I$54,MATCH(Schedules_8760!$C7970,Htg_StPt_Sch_EZ!$B$31:$B$54,0),MATCH(Schedules_8760!$F7970,Htg_StPt_Sch_EZ!$C$30:$I$30,0)),"F","C")</f>
        <v>19.444444444444443</v>
      </c>
      <c r="J7970" s="34">
        <f>CONVERT(INDEX(Clg_StPt_Sch_EZ!$C$4:$I$27,MATCH(Schedules_8760!$C7970,Clg_StPt_Sch_EZ!$B$4:$B$27,0),MATCH(Schedules_8760!$F7970,Clg_StPt_Sch_EZ!$C$3:$I$3,0)),"F","C")</f>
        <v>25.555555555555554</v>
      </c>
      <c r="K7970" s="34">
        <f>CONVERT(INDEX(Clg_StPt_Sch_EZ!$C$31:$I$54,MATCH(Schedules_8760!$C7970,Clg_StPt_Sch_EZ!$B$31:$B$54,0),MATCH(Schedules_8760!$F7970,Clg_StPt_Sch_EZ!$C$30:$I$30,0)),"F","C")</f>
        <v>28.333333333333332</v>
      </c>
      <c r="L7970" s="34">
        <f>CONVERT(INDEX(DHW_StPt_Sch_EZ!$C$4:$I$27,MATCH(Schedules_8760!$C7970,DHW_StPt_Sch_EZ!$B$4:$B$27,0),MATCH(Schedules_8760!$F7970,DHW_StPt_Sch_EZ!$C$3:$I$3,0)),"F","C")</f>
        <v>53.333333333333329</v>
      </c>
      <c r="M7970" s="34">
        <f>CONVERT(INDEX(DHW_StPt_Sch_EZ!$C$31:$I$54,MATCH(Schedules_8760!$C7970,DHW_StPt_Sch_EZ!$B$31:$B$54,0),MATCH(Schedules_8760!$F7970,DHW_StPt_Sch_EZ!$C$30:$I$30,0)),"F","C")</f>
        <v>53.333333333333329</v>
      </c>
      <c r="N7970" s="12"/>
      <c r="O7970" s="12"/>
      <c r="P7970" s="12"/>
    </row>
    <row r="7971" spans="1:16" x14ac:dyDescent="0.25">
      <c r="A7971" s="35">
        <v>7970</v>
      </c>
      <c r="B7971" s="89">
        <v>333.04166666666669</v>
      </c>
      <c r="C7971" s="35">
        <f t="shared" si="620"/>
        <v>2</v>
      </c>
      <c r="D7971" s="35">
        <f t="shared" si="623"/>
        <v>333</v>
      </c>
      <c r="E7971" s="35">
        <f t="shared" si="624"/>
        <v>4</v>
      </c>
      <c r="F7971" s="35" t="str">
        <f t="shared" si="621"/>
        <v>Wednesday</v>
      </c>
      <c r="G7971" s="35">
        <f t="shared" si="622"/>
        <v>11</v>
      </c>
      <c r="H7971" s="34">
        <f>CONVERT(INDEX(Htg_StPt_Sch_EZ!$C$4:$I$27,MATCH(Schedules_8760!$C7971,Htg_StPt_Sch_EZ!$B$4:$B$27,0),MATCH(Schedules_8760!$F7971,Htg_StPt_Sch_EZ!$C$3:$I$3,0)),"F","C")</f>
        <v>20.555555555555554</v>
      </c>
      <c r="I7971" s="34">
        <f>CONVERT(INDEX(Htg_StPt_Sch_EZ!$C$31:$I$54,MATCH(Schedules_8760!$C7971,Htg_StPt_Sch_EZ!$B$31:$B$54,0),MATCH(Schedules_8760!$F7971,Htg_StPt_Sch_EZ!$C$30:$I$30,0)),"F","C")</f>
        <v>19.444444444444443</v>
      </c>
      <c r="J7971" s="34">
        <f>CONVERT(INDEX(Clg_StPt_Sch_EZ!$C$4:$I$27,MATCH(Schedules_8760!$C7971,Clg_StPt_Sch_EZ!$B$4:$B$27,0),MATCH(Schedules_8760!$F7971,Clg_StPt_Sch_EZ!$C$3:$I$3,0)),"F","C")</f>
        <v>25.555555555555554</v>
      </c>
      <c r="K7971" s="34">
        <f>CONVERT(INDEX(Clg_StPt_Sch_EZ!$C$31:$I$54,MATCH(Schedules_8760!$C7971,Clg_StPt_Sch_EZ!$B$31:$B$54,0),MATCH(Schedules_8760!$F7971,Clg_StPt_Sch_EZ!$C$30:$I$30,0)),"F","C")</f>
        <v>28.333333333333332</v>
      </c>
      <c r="L7971" s="34">
        <f>CONVERT(INDEX(DHW_StPt_Sch_EZ!$C$4:$I$27,MATCH(Schedules_8760!$C7971,DHW_StPt_Sch_EZ!$B$4:$B$27,0),MATCH(Schedules_8760!$F7971,DHW_StPt_Sch_EZ!$C$3:$I$3,0)),"F","C")</f>
        <v>53.333333333333329</v>
      </c>
      <c r="M7971" s="34">
        <f>CONVERT(INDEX(DHW_StPt_Sch_EZ!$C$31:$I$54,MATCH(Schedules_8760!$C7971,DHW_StPt_Sch_EZ!$B$31:$B$54,0),MATCH(Schedules_8760!$F7971,DHW_StPt_Sch_EZ!$C$30:$I$30,0)),"F","C")</f>
        <v>53.333333333333329</v>
      </c>
      <c r="N7971" s="12"/>
      <c r="O7971" s="12"/>
      <c r="P7971" s="12"/>
    </row>
    <row r="7972" spans="1:16" x14ac:dyDescent="0.25">
      <c r="A7972" s="35">
        <v>7971</v>
      </c>
      <c r="B7972" s="89">
        <v>333.08333333333331</v>
      </c>
      <c r="C7972" s="35">
        <f t="shared" si="620"/>
        <v>3</v>
      </c>
      <c r="D7972" s="35">
        <f t="shared" si="623"/>
        <v>333</v>
      </c>
      <c r="E7972" s="35">
        <f t="shared" si="624"/>
        <v>4</v>
      </c>
      <c r="F7972" s="35" t="str">
        <f t="shared" si="621"/>
        <v>Wednesday</v>
      </c>
      <c r="G7972" s="35">
        <f t="shared" si="622"/>
        <v>11</v>
      </c>
      <c r="H7972" s="34">
        <f>CONVERT(INDEX(Htg_StPt_Sch_EZ!$C$4:$I$27,MATCH(Schedules_8760!$C7972,Htg_StPt_Sch_EZ!$B$4:$B$27,0),MATCH(Schedules_8760!$F7972,Htg_StPt_Sch_EZ!$C$3:$I$3,0)),"F","C")</f>
        <v>20.555555555555554</v>
      </c>
      <c r="I7972" s="34">
        <f>CONVERT(INDEX(Htg_StPt_Sch_EZ!$C$31:$I$54,MATCH(Schedules_8760!$C7972,Htg_StPt_Sch_EZ!$B$31:$B$54,0),MATCH(Schedules_8760!$F7972,Htg_StPt_Sch_EZ!$C$30:$I$30,0)),"F","C")</f>
        <v>19.444444444444443</v>
      </c>
      <c r="J7972" s="34">
        <f>CONVERT(INDEX(Clg_StPt_Sch_EZ!$C$4:$I$27,MATCH(Schedules_8760!$C7972,Clg_StPt_Sch_EZ!$B$4:$B$27,0),MATCH(Schedules_8760!$F7972,Clg_StPt_Sch_EZ!$C$3:$I$3,0)),"F","C")</f>
        <v>25.555555555555554</v>
      </c>
      <c r="K7972" s="34">
        <f>CONVERT(INDEX(Clg_StPt_Sch_EZ!$C$31:$I$54,MATCH(Schedules_8760!$C7972,Clg_StPt_Sch_EZ!$B$31:$B$54,0),MATCH(Schedules_8760!$F7972,Clg_StPt_Sch_EZ!$C$30:$I$30,0)),"F","C")</f>
        <v>28.333333333333332</v>
      </c>
      <c r="L7972" s="34">
        <f>CONVERT(INDEX(DHW_StPt_Sch_EZ!$C$4:$I$27,MATCH(Schedules_8760!$C7972,DHW_StPt_Sch_EZ!$B$4:$B$27,0),MATCH(Schedules_8760!$F7972,DHW_StPt_Sch_EZ!$C$3:$I$3,0)),"F","C")</f>
        <v>53.333333333333329</v>
      </c>
      <c r="M7972" s="34">
        <f>CONVERT(INDEX(DHW_StPt_Sch_EZ!$C$31:$I$54,MATCH(Schedules_8760!$C7972,DHW_StPt_Sch_EZ!$B$31:$B$54,0),MATCH(Schedules_8760!$F7972,DHW_StPt_Sch_EZ!$C$30:$I$30,0)),"F","C")</f>
        <v>53.333333333333329</v>
      </c>
      <c r="N7972" s="12"/>
      <c r="O7972" s="12"/>
      <c r="P7972" s="12"/>
    </row>
    <row r="7973" spans="1:16" x14ac:dyDescent="0.25">
      <c r="A7973" s="35">
        <v>7972</v>
      </c>
      <c r="B7973" s="89">
        <v>333.125</v>
      </c>
      <c r="C7973" s="35">
        <f t="shared" si="620"/>
        <v>4</v>
      </c>
      <c r="D7973" s="35">
        <f t="shared" si="623"/>
        <v>333</v>
      </c>
      <c r="E7973" s="35">
        <f t="shared" si="624"/>
        <v>4</v>
      </c>
      <c r="F7973" s="35" t="str">
        <f t="shared" si="621"/>
        <v>Wednesday</v>
      </c>
      <c r="G7973" s="35">
        <f t="shared" si="622"/>
        <v>11</v>
      </c>
      <c r="H7973" s="34">
        <f>CONVERT(INDEX(Htg_StPt_Sch_EZ!$C$4:$I$27,MATCH(Schedules_8760!$C7973,Htg_StPt_Sch_EZ!$B$4:$B$27,0),MATCH(Schedules_8760!$F7973,Htg_StPt_Sch_EZ!$C$3:$I$3,0)),"F","C")</f>
        <v>20.555555555555554</v>
      </c>
      <c r="I7973" s="34">
        <f>CONVERT(INDEX(Htg_StPt_Sch_EZ!$C$31:$I$54,MATCH(Schedules_8760!$C7973,Htg_StPt_Sch_EZ!$B$31:$B$54,0),MATCH(Schedules_8760!$F7973,Htg_StPt_Sch_EZ!$C$30:$I$30,0)),"F","C")</f>
        <v>19.444444444444443</v>
      </c>
      <c r="J7973" s="34">
        <f>CONVERT(INDEX(Clg_StPt_Sch_EZ!$C$4:$I$27,MATCH(Schedules_8760!$C7973,Clg_StPt_Sch_EZ!$B$4:$B$27,0),MATCH(Schedules_8760!$F7973,Clg_StPt_Sch_EZ!$C$3:$I$3,0)),"F","C")</f>
        <v>25.555555555555554</v>
      </c>
      <c r="K7973" s="34">
        <f>CONVERT(INDEX(Clg_StPt_Sch_EZ!$C$31:$I$54,MATCH(Schedules_8760!$C7973,Clg_StPt_Sch_EZ!$B$31:$B$54,0),MATCH(Schedules_8760!$F7973,Clg_StPt_Sch_EZ!$C$30:$I$30,0)),"F","C")</f>
        <v>28.333333333333332</v>
      </c>
      <c r="L7973" s="34">
        <f>CONVERT(INDEX(DHW_StPt_Sch_EZ!$C$4:$I$27,MATCH(Schedules_8760!$C7973,DHW_StPt_Sch_EZ!$B$4:$B$27,0),MATCH(Schedules_8760!$F7973,DHW_StPt_Sch_EZ!$C$3:$I$3,0)),"F","C")</f>
        <v>53.333333333333329</v>
      </c>
      <c r="M7973" s="34">
        <f>CONVERT(INDEX(DHW_StPt_Sch_EZ!$C$31:$I$54,MATCH(Schedules_8760!$C7973,DHW_StPt_Sch_EZ!$B$31:$B$54,0),MATCH(Schedules_8760!$F7973,DHW_StPt_Sch_EZ!$C$30:$I$30,0)),"F","C")</f>
        <v>53.333333333333329</v>
      </c>
      <c r="N7973" s="12"/>
      <c r="O7973" s="12"/>
      <c r="P7973" s="12"/>
    </row>
    <row r="7974" spans="1:16" x14ac:dyDescent="0.25">
      <c r="A7974" s="35">
        <v>7973</v>
      </c>
      <c r="B7974" s="89">
        <v>333.16666666666669</v>
      </c>
      <c r="C7974" s="35">
        <f t="shared" si="620"/>
        <v>5</v>
      </c>
      <c r="D7974" s="35">
        <f t="shared" si="623"/>
        <v>333</v>
      </c>
      <c r="E7974" s="35">
        <f t="shared" si="624"/>
        <v>4</v>
      </c>
      <c r="F7974" s="35" t="str">
        <f t="shared" si="621"/>
        <v>Wednesday</v>
      </c>
      <c r="G7974" s="35">
        <f t="shared" si="622"/>
        <v>11</v>
      </c>
      <c r="H7974" s="34">
        <f>CONVERT(INDEX(Htg_StPt_Sch_EZ!$C$4:$I$27,MATCH(Schedules_8760!$C7974,Htg_StPt_Sch_EZ!$B$4:$B$27,0),MATCH(Schedules_8760!$F7974,Htg_StPt_Sch_EZ!$C$3:$I$3,0)),"F","C")</f>
        <v>20.555555555555554</v>
      </c>
      <c r="I7974" s="34">
        <f>CONVERT(INDEX(Htg_StPt_Sch_EZ!$C$31:$I$54,MATCH(Schedules_8760!$C7974,Htg_StPt_Sch_EZ!$B$31:$B$54,0),MATCH(Schedules_8760!$F7974,Htg_StPt_Sch_EZ!$C$30:$I$30,0)),"F","C")</f>
        <v>19.444444444444443</v>
      </c>
      <c r="J7974" s="34">
        <f>CONVERT(INDEX(Clg_StPt_Sch_EZ!$C$4:$I$27,MATCH(Schedules_8760!$C7974,Clg_StPt_Sch_EZ!$B$4:$B$27,0),MATCH(Schedules_8760!$F7974,Clg_StPt_Sch_EZ!$C$3:$I$3,0)),"F","C")</f>
        <v>25.555555555555554</v>
      </c>
      <c r="K7974" s="34">
        <f>CONVERT(INDEX(Clg_StPt_Sch_EZ!$C$31:$I$54,MATCH(Schedules_8760!$C7974,Clg_StPt_Sch_EZ!$B$31:$B$54,0),MATCH(Schedules_8760!$F7974,Clg_StPt_Sch_EZ!$C$30:$I$30,0)),"F","C")</f>
        <v>28.333333333333332</v>
      </c>
      <c r="L7974" s="34">
        <f>CONVERT(INDEX(DHW_StPt_Sch_EZ!$C$4:$I$27,MATCH(Schedules_8760!$C7974,DHW_StPt_Sch_EZ!$B$4:$B$27,0),MATCH(Schedules_8760!$F7974,DHW_StPt_Sch_EZ!$C$3:$I$3,0)),"F","C")</f>
        <v>53.333333333333329</v>
      </c>
      <c r="M7974" s="34">
        <f>CONVERT(INDEX(DHW_StPt_Sch_EZ!$C$31:$I$54,MATCH(Schedules_8760!$C7974,DHW_StPt_Sch_EZ!$B$31:$B$54,0),MATCH(Schedules_8760!$F7974,DHW_StPt_Sch_EZ!$C$30:$I$30,0)),"F","C")</f>
        <v>53.333333333333329</v>
      </c>
      <c r="N7974" s="12"/>
      <c r="O7974" s="12"/>
      <c r="P7974" s="12"/>
    </row>
    <row r="7975" spans="1:16" x14ac:dyDescent="0.25">
      <c r="A7975" s="35">
        <v>7974</v>
      </c>
      <c r="B7975" s="89">
        <v>333.20833333333331</v>
      </c>
      <c r="C7975" s="35">
        <f t="shared" si="620"/>
        <v>6</v>
      </c>
      <c r="D7975" s="35">
        <f t="shared" si="623"/>
        <v>333</v>
      </c>
      <c r="E7975" s="35">
        <f t="shared" si="624"/>
        <v>4</v>
      </c>
      <c r="F7975" s="35" t="str">
        <f t="shared" si="621"/>
        <v>Wednesday</v>
      </c>
      <c r="G7975" s="35">
        <f t="shared" si="622"/>
        <v>11</v>
      </c>
      <c r="H7975" s="34">
        <f>CONVERT(INDEX(Htg_StPt_Sch_EZ!$C$4:$I$27,MATCH(Schedules_8760!$C7975,Htg_StPt_Sch_EZ!$B$4:$B$27,0),MATCH(Schedules_8760!$F7975,Htg_StPt_Sch_EZ!$C$3:$I$3,0)),"F","C")</f>
        <v>20.555555555555554</v>
      </c>
      <c r="I7975" s="34">
        <f>CONVERT(INDEX(Htg_StPt_Sch_EZ!$C$31:$I$54,MATCH(Schedules_8760!$C7975,Htg_StPt_Sch_EZ!$B$31:$B$54,0),MATCH(Schedules_8760!$F7975,Htg_StPt_Sch_EZ!$C$30:$I$30,0)),"F","C")</f>
        <v>19.444444444444443</v>
      </c>
      <c r="J7975" s="34">
        <f>CONVERT(INDEX(Clg_StPt_Sch_EZ!$C$4:$I$27,MATCH(Schedules_8760!$C7975,Clg_StPt_Sch_EZ!$B$4:$B$27,0),MATCH(Schedules_8760!$F7975,Clg_StPt_Sch_EZ!$C$3:$I$3,0)),"F","C")</f>
        <v>25.555555555555554</v>
      </c>
      <c r="K7975" s="34">
        <f>CONVERT(INDEX(Clg_StPt_Sch_EZ!$C$31:$I$54,MATCH(Schedules_8760!$C7975,Clg_StPt_Sch_EZ!$B$31:$B$54,0),MATCH(Schedules_8760!$F7975,Clg_StPt_Sch_EZ!$C$30:$I$30,0)),"F","C")</f>
        <v>28.333333333333332</v>
      </c>
      <c r="L7975" s="34">
        <f>CONVERT(INDEX(DHW_StPt_Sch_EZ!$C$4:$I$27,MATCH(Schedules_8760!$C7975,DHW_StPt_Sch_EZ!$B$4:$B$27,0),MATCH(Schedules_8760!$F7975,DHW_StPt_Sch_EZ!$C$3:$I$3,0)),"F","C")</f>
        <v>53.333333333333329</v>
      </c>
      <c r="M7975" s="34">
        <f>CONVERT(INDEX(DHW_StPt_Sch_EZ!$C$31:$I$54,MATCH(Schedules_8760!$C7975,DHW_StPt_Sch_EZ!$B$31:$B$54,0),MATCH(Schedules_8760!$F7975,DHW_StPt_Sch_EZ!$C$30:$I$30,0)),"F","C")</f>
        <v>53.333333333333329</v>
      </c>
      <c r="N7975" s="12"/>
      <c r="O7975" s="12"/>
      <c r="P7975" s="12"/>
    </row>
    <row r="7976" spans="1:16" x14ac:dyDescent="0.25">
      <c r="A7976" s="35">
        <v>7975</v>
      </c>
      <c r="B7976" s="89">
        <v>333.25</v>
      </c>
      <c r="C7976" s="35">
        <f t="shared" si="620"/>
        <v>7</v>
      </c>
      <c r="D7976" s="35">
        <f t="shared" si="623"/>
        <v>333</v>
      </c>
      <c r="E7976" s="35">
        <f t="shared" si="624"/>
        <v>4</v>
      </c>
      <c r="F7976" s="35" t="str">
        <f t="shared" si="621"/>
        <v>Wednesday</v>
      </c>
      <c r="G7976" s="35">
        <f t="shared" si="622"/>
        <v>11</v>
      </c>
      <c r="H7976" s="34">
        <f>CONVERT(INDEX(Htg_StPt_Sch_EZ!$C$4:$I$27,MATCH(Schedules_8760!$C7976,Htg_StPt_Sch_EZ!$B$4:$B$27,0),MATCH(Schedules_8760!$F7976,Htg_StPt_Sch_EZ!$C$3:$I$3,0)),"F","C")</f>
        <v>20.555555555555554</v>
      </c>
      <c r="I7976" s="34">
        <f>CONVERT(INDEX(Htg_StPt_Sch_EZ!$C$31:$I$54,MATCH(Schedules_8760!$C7976,Htg_StPt_Sch_EZ!$B$31:$B$54,0),MATCH(Schedules_8760!$F7976,Htg_StPt_Sch_EZ!$C$30:$I$30,0)),"F","C")</f>
        <v>19.444444444444443</v>
      </c>
      <c r="J7976" s="34">
        <f>CONVERT(INDEX(Clg_StPt_Sch_EZ!$C$4:$I$27,MATCH(Schedules_8760!$C7976,Clg_StPt_Sch_EZ!$B$4:$B$27,0),MATCH(Schedules_8760!$F7976,Clg_StPt_Sch_EZ!$C$3:$I$3,0)),"F","C")</f>
        <v>25.555555555555554</v>
      </c>
      <c r="K7976" s="34">
        <f>CONVERT(INDEX(Clg_StPt_Sch_EZ!$C$31:$I$54,MATCH(Schedules_8760!$C7976,Clg_StPt_Sch_EZ!$B$31:$B$54,0),MATCH(Schedules_8760!$F7976,Clg_StPt_Sch_EZ!$C$30:$I$30,0)),"F","C")</f>
        <v>28.333333333333332</v>
      </c>
      <c r="L7976" s="34">
        <f>CONVERT(INDEX(DHW_StPt_Sch_EZ!$C$4:$I$27,MATCH(Schedules_8760!$C7976,DHW_StPt_Sch_EZ!$B$4:$B$27,0),MATCH(Schedules_8760!$F7976,DHW_StPt_Sch_EZ!$C$3:$I$3,0)),"F","C")</f>
        <v>53.333333333333329</v>
      </c>
      <c r="M7976" s="34">
        <f>CONVERT(INDEX(DHW_StPt_Sch_EZ!$C$31:$I$54,MATCH(Schedules_8760!$C7976,DHW_StPt_Sch_EZ!$B$31:$B$54,0),MATCH(Schedules_8760!$F7976,DHW_StPt_Sch_EZ!$C$30:$I$30,0)),"F","C")</f>
        <v>53.333333333333329</v>
      </c>
      <c r="N7976" s="12"/>
      <c r="O7976" s="12"/>
      <c r="P7976" s="12"/>
    </row>
    <row r="7977" spans="1:16" x14ac:dyDescent="0.25">
      <c r="A7977" s="35">
        <v>7976</v>
      </c>
      <c r="B7977" s="89">
        <v>333.29166666666669</v>
      </c>
      <c r="C7977" s="35">
        <f t="shared" si="620"/>
        <v>8</v>
      </c>
      <c r="D7977" s="35">
        <f t="shared" si="623"/>
        <v>333</v>
      </c>
      <c r="E7977" s="35">
        <f t="shared" si="624"/>
        <v>4</v>
      </c>
      <c r="F7977" s="35" t="str">
        <f t="shared" si="621"/>
        <v>Wednesday</v>
      </c>
      <c r="G7977" s="35">
        <f t="shared" si="622"/>
        <v>11</v>
      </c>
      <c r="H7977" s="34">
        <f>CONVERT(INDEX(Htg_StPt_Sch_EZ!$C$4:$I$27,MATCH(Schedules_8760!$C7977,Htg_StPt_Sch_EZ!$B$4:$B$27,0),MATCH(Schedules_8760!$F7977,Htg_StPt_Sch_EZ!$C$3:$I$3,0)),"F","C")</f>
        <v>20.555555555555554</v>
      </c>
      <c r="I7977" s="34">
        <f>CONVERT(INDEX(Htg_StPt_Sch_EZ!$C$31:$I$54,MATCH(Schedules_8760!$C7977,Htg_StPt_Sch_EZ!$B$31:$B$54,0),MATCH(Schedules_8760!$F7977,Htg_StPt_Sch_EZ!$C$30:$I$30,0)),"F","C")</f>
        <v>19.444444444444443</v>
      </c>
      <c r="J7977" s="34">
        <f>CONVERT(INDEX(Clg_StPt_Sch_EZ!$C$4:$I$27,MATCH(Schedules_8760!$C7977,Clg_StPt_Sch_EZ!$B$4:$B$27,0),MATCH(Schedules_8760!$F7977,Clg_StPt_Sch_EZ!$C$3:$I$3,0)),"F","C")</f>
        <v>25.555555555555554</v>
      </c>
      <c r="K7977" s="34">
        <f>CONVERT(INDEX(Clg_StPt_Sch_EZ!$C$31:$I$54,MATCH(Schedules_8760!$C7977,Clg_StPt_Sch_EZ!$B$31:$B$54,0),MATCH(Schedules_8760!$F7977,Clg_StPt_Sch_EZ!$C$30:$I$30,0)),"F","C")</f>
        <v>25</v>
      </c>
      <c r="L7977" s="34">
        <f>CONVERT(INDEX(DHW_StPt_Sch_EZ!$C$4:$I$27,MATCH(Schedules_8760!$C7977,DHW_StPt_Sch_EZ!$B$4:$B$27,0),MATCH(Schedules_8760!$F7977,DHW_StPt_Sch_EZ!$C$3:$I$3,0)),"F","C")</f>
        <v>53.333333333333329</v>
      </c>
      <c r="M7977" s="34">
        <f>CONVERT(INDEX(DHW_StPt_Sch_EZ!$C$31:$I$54,MATCH(Schedules_8760!$C7977,DHW_StPt_Sch_EZ!$B$31:$B$54,0),MATCH(Schedules_8760!$F7977,DHW_StPt_Sch_EZ!$C$30:$I$30,0)),"F","C")</f>
        <v>53.333333333333329</v>
      </c>
      <c r="N7977" s="12"/>
      <c r="O7977" s="12"/>
      <c r="P7977" s="12"/>
    </row>
    <row r="7978" spans="1:16" x14ac:dyDescent="0.25">
      <c r="A7978" s="35">
        <v>7977</v>
      </c>
      <c r="B7978" s="89">
        <v>333.33333333333331</v>
      </c>
      <c r="C7978" s="35">
        <f t="shared" si="620"/>
        <v>9</v>
      </c>
      <c r="D7978" s="35">
        <f t="shared" si="623"/>
        <v>333</v>
      </c>
      <c r="E7978" s="35">
        <f t="shared" si="624"/>
        <v>4</v>
      </c>
      <c r="F7978" s="35" t="str">
        <f t="shared" si="621"/>
        <v>Wednesday</v>
      </c>
      <c r="G7978" s="35">
        <f t="shared" si="622"/>
        <v>11</v>
      </c>
      <c r="H7978" s="34">
        <f>CONVERT(INDEX(Htg_StPt_Sch_EZ!$C$4:$I$27,MATCH(Schedules_8760!$C7978,Htg_StPt_Sch_EZ!$B$4:$B$27,0),MATCH(Schedules_8760!$F7978,Htg_StPt_Sch_EZ!$C$3:$I$3,0)),"F","C")</f>
        <v>20.555555555555554</v>
      </c>
      <c r="I7978" s="34">
        <f>CONVERT(INDEX(Htg_StPt_Sch_EZ!$C$31:$I$54,MATCH(Schedules_8760!$C7978,Htg_StPt_Sch_EZ!$B$31:$B$54,0),MATCH(Schedules_8760!$F7978,Htg_StPt_Sch_EZ!$C$30:$I$30,0)),"F","C")</f>
        <v>19.444444444444443</v>
      </c>
      <c r="J7978" s="34">
        <f>CONVERT(INDEX(Clg_StPt_Sch_EZ!$C$4:$I$27,MATCH(Schedules_8760!$C7978,Clg_StPt_Sch_EZ!$B$4:$B$27,0),MATCH(Schedules_8760!$F7978,Clg_StPt_Sch_EZ!$C$3:$I$3,0)),"F","C")</f>
        <v>25.555555555555554</v>
      </c>
      <c r="K7978" s="34">
        <f>CONVERT(INDEX(Clg_StPt_Sch_EZ!$C$31:$I$54,MATCH(Schedules_8760!$C7978,Clg_StPt_Sch_EZ!$B$31:$B$54,0),MATCH(Schedules_8760!$F7978,Clg_StPt_Sch_EZ!$C$30:$I$30,0)),"F","C")</f>
        <v>25</v>
      </c>
      <c r="L7978" s="34">
        <f>CONVERT(INDEX(DHW_StPt_Sch_EZ!$C$4:$I$27,MATCH(Schedules_8760!$C7978,DHW_StPt_Sch_EZ!$B$4:$B$27,0),MATCH(Schedules_8760!$F7978,DHW_StPt_Sch_EZ!$C$3:$I$3,0)),"F","C")</f>
        <v>53.333333333333329</v>
      </c>
      <c r="M7978" s="34">
        <f>CONVERT(INDEX(DHW_StPt_Sch_EZ!$C$31:$I$54,MATCH(Schedules_8760!$C7978,DHW_StPt_Sch_EZ!$B$31:$B$54,0),MATCH(Schedules_8760!$F7978,DHW_StPt_Sch_EZ!$C$30:$I$30,0)),"F","C")</f>
        <v>53.333333333333329</v>
      </c>
      <c r="N7978" s="12"/>
      <c r="O7978" s="12"/>
      <c r="P7978" s="12"/>
    </row>
    <row r="7979" spans="1:16" x14ac:dyDescent="0.25">
      <c r="A7979" s="35">
        <v>7978</v>
      </c>
      <c r="B7979" s="89">
        <v>333.375</v>
      </c>
      <c r="C7979" s="35">
        <f t="shared" si="620"/>
        <v>10</v>
      </c>
      <c r="D7979" s="35">
        <f t="shared" si="623"/>
        <v>333</v>
      </c>
      <c r="E7979" s="35">
        <f t="shared" si="624"/>
        <v>4</v>
      </c>
      <c r="F7979" s="35" t="str">
        <f t="shared" si="621"/>
        <v>Wednesday</v>
      </c>
      <c r="G7979" s="35">
        <f t="shared" si="622"/>
        <v>11</v>
      </c>
      <c r="H7979" s="34">
        <f>CONVERT(INDEX(Htg_StPt_Sch_EZ!$C$4:$I$27,MATCH(Schedules_8760!$C7979,Htg_StPt_Sch_EZ!$B$4:$B$27,0),MATCH(Schedules_8760!$F7979,Htg_StPt_Sch_EZ!$C$3:$I$3,0)),"F","C")</f>
        <v>20.555555555555554</v>
      </c>
      <c r="I7979" s="34">
        <f>CONVERT(INDEX(Htg_StPt_Sch_EZ!$C$31:$I$54,MATCH(Schedules_8760!$C7979,Htg_StPt_Sch_EZ!$B$31:$B$54,0),MATCH(Schedules_8760!$F7979,Htg_StPt_Sch_EZ!$C$30:$I$30,0)),"F","C")</f>
        <v>19.444444444444443</v>
      </c>
      <c r="J7979" s="34">
        <f>CONVERT(INDEX(Clg_StPt_Sch_EZ!$C$4:$I$27,MATCH(Schedules_8760!$C7979,Clg_StPt_Sch_EZ!$B$4:$B$27,0),MATCH(Schedules_8760!$F7979,Clg_StPt_Sch_EZ!$C$3:$I$3,0)),"F","C")</f>
        <v>25.555555555555554</v>
      </c>
      <c r="K7979" s="34">
        <f>CONVERT(INDEX(Clg_StPt_Sch_EZ!$C$31:$I$54,MATCH(Schedules_8760!$C7979,Clg_StPt_Sch_EZ!$B$31:$B$54,0),MATCH(Schedules_8760!$F7979,Clg_StPt_Sch_EZ!$C$30:$I$30,0)),"F","C")</f>
        <v>25</v>
      </c>
      <c r="L7979" s="34">
        <f>CONVERT(INDEX(DHW_StPt_Sch_EZ!$C$4:$I$27,MATCH(Schedules_8760!$C7979,DHW_StPt_Sch_EZ!$B$4:$B$27,0),MATCH(Schedules_8760!$F7979,DHW_StPt_Sch_EZ!$C$3:$I$3,0)),"F","C")</f>
        <v>53.333333333333329</v>
      </c>
      <c r="M7979" s="34">
        <f>CONVERT(INDEX(DHW_StPt_Sch_EZ!$C$31:$I$54,MATCH(Schedules_8760!$C7979,DHW_StPt_Sch_EZ!$B$31:$B$54,0),MATCH(Schedules_8760!$F7979,DHW_StPt_Sch_EZ!$C$30:$I$30,0)),"F","C")</f>
        <v>53.333333333333329</v>
      </c>
      <c r="N7979" s="12"/>
      <c r="O7979" s="12"/>
      <c r="P7979" s="12"/>
    </row>
    <row r="7980" spans="1:16" x14ac:dyDescent="0.25">
      <c r="A7980" s="35">
        <v>7979</v>
      </c>
      <c r="B7980" s="89">
        <v>333.41666666666669</v>
      </c>
      <c r="C7980" s="35">
        <f t="shared" si="620"/>
        <v>11</v>
      </c>
      <c r="D7980" s="35">
        <f t="shared" si="623"/>
        <v>333</v>
      </c>
      <c r="E7980" s="35">
        <f t="shared" si="624"/>
        <v>4</v>
      </c>
      <c r="F7980" s="35" t="str">
        <f t="shared" si="621"/>
        <v>Wednesday</v>
      </c>
      <c r="G7980" s="35">
        <f t="shared" si="622"/>
        <v>11</v>
      </c>
      <c r="H7980" s="34">
        <f>CONVERT(INDEX(Htg_StPt_Sch_EZ!$C$4:$I$27,MATCH(Schedules_8760!$C7980,Htg_StPt_Sch_EZ!$B$4:$B$27,0),MATCH(Schedules_8760!$F7980,Htg_StPt_Sch_EZ!$C$3:$I$3,0)),"F","C")</f>
        <v>20.555555555555554</v>
      </c>
      <c r="I7980" s="34">
        <f>CONVERT(INDEX(Htg_StPt_Sch_EZ!$C$31:$I$54,MATCH(Schedules_8760!$C7980,Htg_StPt_Sch_EZ!$B$31:$B$54,0),MATCH(Schedules_8760!$F7980,Htg_StPt_Sch_EZ!$C$30:$I$30,0)),"F","C")</f>
        <v>19.444444444444443</v>
      </c>
      <c r="J7980" s="34">
        <f>CONVERT(INDEX(Clg_StPt_Sch_EZ!$C$4:$I$27,MATCH(Schedules_8760!$C7980,Clg_StPt_Sch_EZ!$B$4:$B$27,0),MATCH(Schedules_8760!$F7980,Clg_StPt_Sch_EZ!$C$3:$I$3,0)),"F","C")</f>
        <v>25.555555555555554</v>
      </c>
      <c r="K7980" s="34">
        <f>CONVERT(INDEX(Clg_StPt_Sch_EZ!$C$31:$I$54,MATCH(Schedules_8760!$C7980,Clg_StPt_Sch_EZ!$B$31:$B$54,0),MATCH(Schedules_8760!$F7980,Clg_StPt_Sch_EZ!$C$30:$I$30,0)),"F","C")</f>
        <v>25</v>
      </c>
      <c r="L7980" s="34">
        <f>CONVERT(INDEX(DHW_StPt_Sch_EZ!$C$4:$I$27,MATCH(Schedules_8760!$C7980,DHW_StPt_Sch_EZ!$B$4:$B$27,0),MATCH(Schedules_8760!$F7980,DHW_StPt_Sch_EZ!$C$3:$I$3,0)),"F","C")</f>
        <v>53.333333333333329</v>
      </c>
      <c r="M7980" s="34">
        <f>CONVERT(INDEX(DHW_StPt_Sch_EZ!$C$31:$I$54,MATCH(Schedules_8760!$C7980,DHW_StPt_Sch_EZ!$B$31:$B$54,0),MATCH(Schedules_8760!$F7980,DHW_StPt_Sch_EZ!$C$30:$I$30,0)),"F","C")</f>
        <v>53.333333333333329</v>
      </c>
      <c r="N7980" s="12"/>
      <c r="O7980" s="12"/>
      <c r="P7980" s="12"/>
    </row>
    <row r="7981" spans="1:16" x14ac:dyDescent="0.25">
      <c r="A7981" s="35">
        <v>7980</v>
      </c>
      <c r="B7981" s="89">
        <v>333.45833333333331</v>
      </c>
      <c r="C7981" s="35">
        <f t="shared" si="620"/>
        <v>12</v>
      </c>
      <c r="D7981" s="35">
        <f t="shared" si="623"/>
        <v>333</v>
      </c>
      <c r="E7981" s="35">
        <f t="shared" si="624"/>
        <v>4</v>
      </c>
      <c r="F7981" s="35" t="str">
        <f t="shared" si="621"/>
        <v>Wednesday</v>
      </c>
      <c r="G7981" s="35">
        <f t="shared" si="622"/>
        <v>11</v>
      </c>
      <c r="H7981" s="34">
        <f>CONVERT(INDEX(Htg_StPt_Sch_EZ!$C$4:$I$27,MATCH(Schedules_8760!$C7981,Htg_StPt_Sch_EZ!$B$4:$B$27,0),MATCH(Schedules_8760!$F7981,Htg_StPt_Sch_EZ!$C$3:$I$3,0)),"F","C")</f>
        <v>20.555555555555554</v>
      </c>
      <c r="I7981" s="34">
        <f>CONVERT(INDEX(Htg_StPt_Sch_EZ!$C$31:$I$54,MATCH(Schedules_8760!$C7981,Htg_StPt_Sch_EZ!$B$31:$B$54,0),MATCH(Schedules_8760!$F7981,Htg_StPt_Sch_EZ!$C$30:$I$30,0)),"F","C")</f>
        <v>19.444444444444443</v>
      </c>
      <c r="J7981" s="34">
        <f>CONVERT(INDEX(Clg_StPt_Sch_EZ!$C$4:$I$27,MATCH(Schedules_8760!$C7981,Clg_StPt_Sch_EZ!$B$4:$B$27,0),MATCH(Schedules_8760!$F7981,Clg_StPt_Sch_EZ!$C$3:$I$3,0)),"F","C")</f>
        <v>25.555555555555554</v>
      </c>
      <c r="K7981" s="34">
        <f>CONVERT(INDEX(Clg_StPt_Sch_EZ!$C$31:$I$54,MATCH(Schedules_8760!$C7981,Clg_StPt_Sch_EZ!$B$31:$B$54,0),MATCH(Schedules_8760!$F7981,Clg_StPt_Sch_EZ!$C$30:$I$30,0)),"F","C")</f>
        <v>25</v>
      </c>
      <c r="L7981" s="34">
        <f>CONVERT(INDEX(DHW_StPt_Sch_EZ!$C$4:$I$27,MATCH(Schedules_8760!$C7981,DHW_StPt_Sch_EZ!$B$4:$B$27,0),MATCH(Schedules_8760!$F7981,DHW_StPt_Sch_EZ!$C$3:$I$3,0)),"F","C")</f>
        <v>53.333333333333329</v>
      </c>
      <c r="M7981" s="34">
        <f>CONVERT(INDEX(DHW_StPt_Sch_EZ!$C$31:$I$54,MATCH(Schedules_8760!$C7981,DHW_StPt_Sch_EZ!$B$31:$B$54,0),MATCH(Schedules_8760!$F7981,DHW_StPt_Sch_EZ!$C$30:$I$30,0)),"F","C")</f>
        <v>53.333333333333329</v>
      </c>
      <c r="N7981" s="12"/>
      <c r="O7981" s="12"/>
      <c r="P7981" s="12"/>
    </row>
    <row r="7982" spans="1:16" x14ac:dyDescent="0.25">
      <c r="A7982" s="35">
        <v>7981</v>
      </c>
      <c r="B7982" s="89">
        <v>333.5</v>
      </c>
      <c r="C7982" s="35">
        <f t="shared" si="620"/>
        <v>13</v>
      </c>
      <c r="D7982" s="35">
        <f t="shared" si="623"/>
        <v>333</v>
      </c>
      <c r="E7982" s="35">
        <f t="shared" si="624"/>
        <v>4</v>
      </c>
      <c r="F7982" s="35" t="str">
        <f t="shared" si="621"/>
        <v>Wednesday</v>
      </c>
      <c r="G7982" s="35">
        <f t="shared" si="622"/>
        <v>11</v>
      </c>
      <c r="H7982" s="34">
        <f>CONVERT(INDEX(Htg_StPt_Sch_EZ!$C$4:$I$27,MATCH(Schedules_8760!$C7982,Htg_StPt_Sch_EZ!$B$4:$B$27,0),MATCH(Schedules_8760!$F7982,Htg_StPt_Sch_EZ!$C$3:$I$3,0)),"F","C")</f>
        <v>20.555555555555554</v>
      </c>
      <c r="I7982" s="34">
        <f>CONVERT(INDEX(Htg_StPt_Sch_EZ!$C$31:$I$54,MATCH(Schedules_8760!$C7982,Htg_StPt_Sch_EZ!$B$31:$B$54,0),MATCH(Schedules_8760!$F7982,Htg_StPt_Sch_EZ!$C$30:$I$30,0)),"F","C")</f>
        <v>19.444444444444443</v>
      </c>
      <c r="J7982" s="34">
        <f>CONVERT(INDEX(Clg_StPt_Sch_EZ!$C$4:$I$27,MATCH(Schedules_8760!$C7982,Clg_StPt_Sch_EZ!$B$4:$B$27,0),MATCH(Schedules_8760!$F7982,Clg_StPt_Sch_EZ!$C$3:$I$3,0)),"F","C")</f>
        <v>25.555555555555554</v>
      </c>
      <c r="K7982" s="34">
        <f>CONVERT(INDEX(Clg_StPt_Sch_EZ!$C$31:$I$54,MATCH(Schedules_8760!$C7982,Clg_StPt_Sch_EZ!$B$31:$B$54,0),MATCH(Schedules_8760!$F7982,Clg_StPt_Sch_EZ!$C$30:$I$30,0)),"F","C")</f>
        <v>25</v>
      </c>
      <c r="L7982" s="34">
        <f>CONVERT(INDEX(DHW_StPt_Sch_EZ!$C$4:$I$27,MATCH(Schedules_8760!$C7982,DHW_StPt_Sch_EZ!$B$4:$B$27,0),MATCH(Schedules_8760!$F7982,DHW_StPt_Sch_EZ!$C$3:$I$3,0)),"F","C")</f>
        <v>53.333333333333329</v>
      </c>
      <c r="M7982" s="34">
        <f>CONVERT(INDEX(DHW_StPt_Sch_EZ!$C$31:$I$54,MATCH(Schedules_8760!$C7982,DHW_StPt_Sch_EZ!$B$31:$B$54,0),MATCH(Schedules_8760!$F7982,DHW_StPt_Sch_EZ!$C$30:$I$30,0)),"F","C")</f>
        <v>53.333333333333329</v>
      </c>
      <c r="N7982" s="12"/>
      <c r="O7982" s="12"/>
      <c r="P7982" s="12"/>
    </row>
    <row r="7983" spans="1:16" x14ac:dyDescent="0.25">
      <c r="A7983" s="35">
        <v>7982</v>
      </c>
      <c r="B7983" s="89">
        <v>333.54166666666669</v>
      </c>
      <c r="C7983" s="35">
        <f t="shared" si="620"/>
        <v>14</v>
      </c>
      <c r="D7983" s="35">
        <f t="shared" si="623"/>
        <v>333</v>
      </c>
      <c r="E7983" s="35">
        <f t="shared" si="624"/>
        <v>4</v>
      </c>
      <c r="F7983" s="35" t="str">
        <f t="shared" si="621"/>
        <v>Wednesday</v>
      </c>
      <c r="G7983" s="35">
        <f t="shared" si="622"/>
        <v>11</v>
      </c>
      <c r="H7983" s="34">
        <f>CONVERT(INDEX(Htg_StPt_Sch_EZ!$C$4:$I$27,MATCH(Schedules_8760!$C7983,Htg_StPt_Sch_EZ!$B$4:$B$27,0),MATCH(Schedules_8760!$F7983,Htg_StPt_Sch_EZ!$C$3:$I$3,0)),"F","C")</f>
        <v>20.555555555555554</v>
      </c>
      <c r="I7983" s="34">
        <f>CONVERT(INDEX(Htg_StPt_Sch_EZ!$C$31:$I$54,MATCH(Schedules_8760!$C7983,Htg_StPt_Sch_EZ!$B$31:$B$54,0),MATCH(Schedules_8760!$F7983,Htg_StPt_Sch_EZ!$C$30:$I$30,0)),"F","C")</f>
        <v>19.444444444444443</v>
      </c>
      <c r="J7983" s="34">
        <f>CONVERT(INDEX(Clg_StPt_Sch_EZ!$C$4:$I$27,MATCH(Schedules_8760!$C7983,Clg_StPt_Sch_EZ!$B$4:$B$27,0),MATCH(Schedules_8760!$F7983,Clg_StPt_Sch_EZ!$C$3:$I$3,0)),"F","C")</f>
        <v>25.555555555555554</v>
      </c>
      <c r="K7983" s="34">
        <f>CONVERT(INDEX(Clg_StPt_Sch_EZ!$C$31:$I$54,MATCH(Schedules_8760!$C7983,Clg_StPt_Sch_EZ!$B$31:$B$54,0),MATCH(Schedules_8760!$F7983,Clg_StPt_Sch_EZ!$C$30:$I$30,0)),"F","C")</f>
        <v>25</v>
      </c>
      <c r="L7983" s="34">
        <f>CONVERT(INDEX(DHW_StPt_Sch_EZ!$C$4:$I$27,MATCH(Schedules_8760!$C7983,DHW_StPt_Sch_EZ!$B$4:$B$27,0),MATCH(Schedules_8760!$F7983,DHW_StPt_Sch_EZ!$C$3:$I$3,0)),"F","C")</f>
        <v>53.333333333333329</v>
      </c>
      <c r="M7983" s="34">
        <f>CONVERT(INDEX(DHW_StPt_Sch_EZ!$C$31:$I$54,MATCH(Schedules_8760!$C7983,DHW_StPt_Sch_EZ!$B$31:$B$54,0),MATCH(Schedules_8760!$F7983,DHW_StPt_Sch_EZ!$C$30:$I$30,0)),"F","C")</f>
        <v>53.333333333333329</v>
      </c>
      <c r="N7983" s="12"/>
      <c r="O7983" s="12"/>
      <c r="P7983" s="12"/>
    </row>
    <row r="7984" spans="1:16" x14ac:dyDescent="0.25">
      <c r="A7984" s="35">
        <v>7983</v>
      </c>
      <c r="B7984" s="89">
        <v>333.58333333333331</v>
      </c>
      <c r="C7984" s="35">
        <f t="shared" si="620"/>
        <v>15</v>
      </c>
      <c r="D7984" s="35">
        <f t="shared" si="623"/>
        <v>333</v>
      </c>
      <c r="E7984" s="35">
        <f t="shared" si="624"/>
        <v>4</v>
      </c>
      <c r="F7984" s="35" t="str">
        <f t="shared" si="621"/>
        <v>Wednesday</v>
      </c>
      <c r="G7984" s="35">
        <f t="shared" si="622"/>
        <v>11</v>
      </c>
      <c r="H7984" s="34">
        <f>CONVERT(INDEX(Htg_StPt_Sch_EZ!$C$4:$I$27,MATCH(Schedules_8760!$C7984,Htg_StPt_Sch_EZ!$B$4:$B$27,0),MATCH(Schedules_8760!$F7984,Htg_StPt_Sch_EZ!$C$3:$I$3,0)),"F","C")</f>
        <v>20.555555555555554</v>
      </c>
      <c r="I7984" s="34">
        <f>CONVERT(INDEX(Htg_StPt_Sch_EZ!$C$31:$I$54,MATCH(Schedules_8760!$C7984,Htg_StPt_Sch_EZ!$B$31:$B$54,0),MATCH(Schedules_8760!$F7984,Htg_StPt_Sch_EZ!$C$30:$I$30,0)),"F","C")</f>
        <v>21.111111111111111</v>
      </c>
      <c r="J7984" s="34">
        <f>CONVERT(INDEX(Clg_StPt_Sch_EZ!$C$4:$I$27,MATCH(Schedules_8760!$C7984,Clg_StPt_Sch_EZ!$B$4:$B$27,0),MATCH(Schedules_8760!$F7984,Clg_StPt_Sch_EZ!$C$3:$I$3,0)),"F","C")</f>
        <v>25.555555555555554</v>
      </c>
      <c r="K7984" s="34">
        <f>CONVERT(INDEX(Clg_StPt_Sch_EZ!$C$31:$I$54,MATCH(Schedules_8760!$C7984,Clg_StPt_Sch_EZ!$B$31:$B$54,0),MATCH(Schedules_8760!$F7984,Clg_StPt_Sch_EZ!$C$30:$I$30,0)),"F","C")</f>
        <v>25</v>
      </c>
      <c r="L7984" s="34">
        <f>CONVERT(INDEX(DHW_StPt_Sch_EZ!$C$4:$I$27,MATCH(Schedules_8760!$C7984,DHW_StPt_Sch_EZ!$B$4:$B$27,0),MATCH(Schedules_8760!$F7984,DHW_StPt_Sch_EZ!$C$3:$I$3,0)),"F","C")</f>
        <v>53.333333333333329</v>
      </c>
      <c r="M7984" s="34">
        <f>CONVERT(INDEX(DHW_StPt_Sch_EZ!$C$31:$I$54,MATCH(Schedules_8760!$C7984,DHW_StPt_Sch_EZ!$B$31:$B$54,0),MATCH(Schedules_8760!$F7984,DHW_StPt_Sch_EZ!$C$30:$I$30,0)),"F","C")</f>
        <v>53.333333333333329</v>
      </c>
      <c r="N7984" s="12"/>
      <c r="O7984" s="12"/>
      <c r="P7984" s="12"/>
    </row>
    <row r="7985" spans="1:16" x14ac:dyDescent="0.25">
      <c r="A7985" s="35">
        <v>7984</v>
      </c>
      <c r="B7985" s="89">
        <v>333.625</v>
      </c>
      <c r="C7985" s="35">
        <f t="shared" si="620"/>
        <v>16</v>
      </c>
      <c r="D7985" s="35">
        <f t="shared" si="623"/>
        <v>333</v>
      </c>
      <c r="E7985" s="35">
        <f t="shared" si="624"/>
        <v>4</v>
      </c>
      <c r="F7985" s="35" t="str">
        <f t="shared" si="621"/>
        <v>Wednesday</v>
      </c>
      <c r="G7985" s="35">
        <f t="shared" si="622"/>
        <v>11</v>
      </c>
      <c r="H7985" s="34">
        <f>CONVERT(INDEX(Htg_StPt_Sch_EZ!$C$4:$I$27,MATCH(Schedules_8760!$C7985,Htg_StPt_Sch_EZ!$B$4:$B$27,0),MATCH(Schedules_8760!$F7985,Htg_StPt_Sch_EZ!$C$3:$I$3,0)),"F","C")</f>
        <v>20.555555555555554</v>
      </c>
      <c r="I7985" s="34">
        <f>CONVERT(INDEX(Htg_StPt_Sch_EZ!$C$31:$I$54,MATCH(Schedules_8760!$C7985,Htg_StPt_Sch_EZ!$B$31:$B$54,0),MATCH(Schedules_8760!$F7985,Htg_StPt_Sch_EZ!$C$30:$I$30,0)),"F","C")</f>
        <v>21.111111111111111</v>
      </c>
      <c r="J7985" s="34">
        <f>CONVERT(INDEX(Clg_StPt_Sch_EZ!$C$4:$I$27,MATCH(Schedules_8760!$C7985,Clg_StPt_Sch_EZ!$B$4:$B$27,0),MATCH(Schedules_8760!$F7985,Clg_StPt_Sch_EZ!$C$3:$I$3,0)),"F","C")</f>
        <v>25.555555555555554</v>
      </c>
      <c r="K7985" s="34">
        <f>CONVERT(INDEX(Clg_StPt_Sch_EZ!$C$31:$I$54,MATCH(Schedules_8760!$C7985,Clg_StPt_Sch_EZ!$B$31:$B$54,0),MATCH(Schedules_8760!$F7985,Clg_StPt_Sch_EZ!$C$30:$I$30,0)),"F","C")</f>
        <v>25</v>
      </c>
      <c r="L7985" s="34">
        <f>CONVERT(INDEX(DHW_StPt_Sch_EZ!$C$4:$I$27,MATCH(Schedules_8760!$C7985,DHW_StPt_Sch_EZ!$B$4:$B$27,0),MATCH(Schedules_8760!$F7985,DHW_StPt_Sch_EZ!$C$3:$I$3,0)),"F","C")</f>
        <v>53.333333333333329</v>
      </c>
      <c r="M7985" s="34">
        <f>CONVERT(INDEX(DHW_StPt_Sch_EZ!$C$31:$I$54,MATCH(Schedules_8760!$C7985,DHW_StPt_Sch_EZ!$B$31:$B$54,0),MATCH(Schedules_8760!$F7985,DHW_StPt_Sch_EZ!$C$30:$I$30,0)),"F","C")</f>
        <v>53.333333333333329</v>
      </c>
      <c r="N7985" s="12"/>
      <c r="O7985" s="12"/>
      <c r="P7985" s="12"/>
    </row>
    <row r="7986" spans="1:16" x14ac:dyDescent="0.25">
      <c r="A7986" s="35">
        <v>7985</v>
      </c>
      <c r="B7986" s="89">
        <v>333.66666666666669</v>
      </c>
      <c r="C7986" s="35">
        <f t="shared" si="620"/>
        <v>17</v>
      </c>
      <c r="D7986" s="35">
        <f t="shared" si="623"/>
        <v>333</v>
      </c>
      <c r="E7986" s="35">
        <f t="shared" si="624"/>
        <v>4</v>
      </c>
      <c r="F7986" s="35" t="str">
        <f t="shared" si="621"/>
        <v>Wednesday</v>
      </c>
      <c r="G7986" s="35">
        <f t="shared" si="622"/>
        <v>11</v>
      </c>
      <c r="H7986" s="34">
        <f>CONVERT(INDEX(Htg_StPt_Sch_EZ!$C$4:$I$27,MATCH(Schedules_8760!$C7986,Htg_StPt_Sch_EZ!$B$4:$B$27,0),MATCH(Schedules_8760!$F7986,Htg_StPt_Sch_EZ!$C$3:$I$3,0)),"F","C")</f>
        <v>20.555555555555554</v>
      </c>
      <c r="I7986" s="34">
        <f>CONVERT(INDEX(Htg_StPt_Sch_EZ!$C$31:$I$54,MATCH(Schedules_8760!$C7986,Htg_StPt_Sch_EZ!$B$31:$B$54,0),MATCH(Schedules_8760!$F7986,Htg_StPt_Sch_EZ!$C$30:$I$30,0)),"F","C")</f>
        <v>17.777777777777779</v>
      </c>
      <c r="J7986" s="34">
        <f>CONVERT(INDEX(Clg_StPt_Sch_EZ!$C$4:$I$27,MATCH(Schedules_8760!$C7986,Clg_StPt_Sch_EZ!$B$4:$B$27,0),MATCH(Schedules_8760!$F7986,Clg_StPt_Sch_EZ!$C$3:$I$3,0)),"F","C")</f>
        <v>25.555555555555554</v>
      </c>
      <c r="K7986" s="34">
        <f>CONVERT(INDEX(Clg_StPt_Sch_EZ!$C$31:$I$54,MATCH(Schedules_8760!$C7986,Clg_StPt_Sch_EZ!$B$31:$B$54,0),MATCH(Schedules_8760!$F7986,Clg_StPt_Sch_EZ!$C$30:$I$30,0)),"F","C")</f>
        <v>25</v>
      </c>
      <c r="L7986" s="34">
        <f>CONVERT(INDEX(DHW_StPt_Sch_EZ!$C$4:$I$27,MATCH(Schedules_8760!$C7986,DHW_StPt_Sch_EZ!$B$4:$B$27,0),MATCH(Schedules_8760!$F7986,DHW_StPt_Sch_EZ!$C$3:$I$3,0)),"F","C")</f>
        <v>53.333333333333329</v>
      </c>
      <c r="M7986" s="34">
        <f>CONVERT(INDEX(DHW_StPt_Sch_EZ!$C$31:$I$54,MATCH(Schedules_8760!$C7986,DHW_StPt_Sch_EZ!$B$31:$B$54,0),MATCH(Schedules_8760!$F7986,DHW_StPt_Sch_EZ!$C$30:$I$30,0)),"F","C")</f>
        <v>53.333333333333329</v>
      </c>
      <c r="N7986" s="12"/>
      <c r="O7986" s="12"/>
      <c r="P7986" s="12"/>
    </row>
    <row r="7987" spans="1:16" x14ac:dyDescent="0.25">
      <c r="A7987" s="35">
        <v>7986</v>
      </c>
      <c r="B7987" s="89">
        <v>333.70833333333331</v>
      </c>
      <c r="C7987" s="35">
        <f t="shared" si="620"/>
        <v>18</v>
      </c>
      <c r="D7987" s="35">
        <f t="shared" si="623"/>
        <v>333</v>
      </c>
      <c r="E7987" s="35">
        <f t="shared" si="624"/>
        <v>4</v>
      </c>
      <c r="F7987" s="35" t="str">
        <f t="shared" si="621"/>
        <v>Wednesday</v>
      </c>
      <c r="G7987" s="35">
        <f t="shared" si="622"/>
        <v>11</v>
      </c>
      <c r="H7987" s="34">
        <f>CONVERT(INDEX(Htg_StPt_Sch_EZ!$C$4:$I$27,MATCH(Schedules_8760!$C7987,Htg_StPt_Sch_EZ!$B$4:$B$27,0),MATCH(Schedules_8760!$F7987,Htg_StPt_Sch_EZ!$C$3:$I$3,0)),"F","C")</f>
        <v>20.555555555555554</v>
      </c>
      <c r="I7987" s="34">
        <f>CONVERT(INDEX(Htg_StPt_Sch_EZ!$C$31:$I$54,MATCH(Schedules_8760!$C7987,Htg_StPt_Sch_EZ!$B$31:$B$54,0),MATCH(Schedules_8760!$F7987,Htg_StPt_Sch_EZ!$C$30:$I$30,0)),"F","C")</f>
        <v>17.777777777777779</v>
      </c>
      <c r="J7987" s="34">
        <f>CONVERT(INDEX(Clg_StPt_Sch_EZ!$C$4:$I$27,MATCH(Schedules_8760!$C7987,Clg_StPt_Sch_EZ!$B$4:$B$27,0),MATCH(Schedules_8760!$F7987,Clg_StPt_Sch_EZ!$C$3:$I$3,0)),"F","C")</f>
        <v>25.555555555555554</v>
      </c>
      <c r="K7987" s="34">
        <f>CONVERT(INDEX(Clg_StPt_Sch_EZ!$C$31:$I$54,MATCH(Schedules_8760!$C7987,Clg_StPt_Sch_EZ!$B$31:$B$54,0),MATCH(Schedules_8760!$F7987,Clg_StPt_Sch_EZ!$C$30:$I$30,0)),"F","C")</f>
        <v>28.333333333333332</v>
      </c>
      <c r="L7987" s="34">
        <f>CONVERT(INDEX(DHW_StPt_Sch_EZ!$C$4:$I$27,MATCH(Schedules_8760!$C7987,DHW_StPt_Sch_EZ!$B$4:$B$27,0),MATCH(Schedules_8760!$F7987,DHW_StPt_Sch_EZ!$C$3:$I$3,0)),"F","C")</f>
        <v>53.333333333333329</v>
      </c>
      <c r="M7987" s="34">
        <f>CONVERT(INDEX(DHW_StPt_Sch_EZ!$C$31:$I$54,MATCH(Schedules_8760!$C7987,DHW_StPt_Sch_EZ!$B$31:$B$54,0),MATCH(Schedules_8760!$F7987,DHW_StPt_Sch_EZ!$C$30:$I$30,0)),"F","C")</f>
        <v>53.333333333333329</v>
      </c>
      <c r="N7987" s="12"/>
      <c r="O7987" s="12"/>
      <c r="P7987" s="12"/>
    </row>
    <row r="7988" spans="1:16" x14ac:dyDescent="0.25">
      <c r="A7988" s="35">
        <v>7987</v>
      </c>
      <c r="B7988" s="89">
        <v>333.75</v>
      </c>
      <c r="C7988" s="35">
        <f t="shared" si="620"/>
        <v>19</v>
      </c>
      <c r="D7988" s="35">
        <f t="shared" si="623"/>
        <v>333</v>
      </c>
      <c r="E7988" s="35">
        <f t="shared" si="624"/>
        <v>4</v>
      </c>
      <c r="F7988" s="35" t="str">
        <f t="shared" si="621"/>
        <v>Wednesday</v>
      </c>
      <c r="G7988" s="35">
        <f t="shared" si="622"/>
        <v>11</v>
      </c>
      <c r="H7988" s="34">
        <f>CONVERT(INDEX(Htg_StPt_Sch_EZ!$C$4:$I$27,MATCH(Schedules_8760!$C7988,Htg_StPt_Sch_EZ!$B$4:$B$27,0),MATCH(Schedules_8760!$F7988,Htg_StPt_Sch_EZ!$C$3:$I$3,0)),"F","C")</f>
        <v>20.555555555555554</v>
      </c>
      <c r="I7988" s="34">
        <f>CONVERT(INDEX(Htg_StPt_Sch_EZ!$C$31:$I$54,MATCH(Schedules_8760!$C7988,Htg_StPt_Sch_EZ!$B$31:$B$54,0),MATCH(Schedules_8760!$F7988,Htg_StPt_Sch_EZ!$C$30:$I$30,0)),"F","C")</f>
        <v>18.333333333333332</v>
      </c>
      <c r="J7988" s="34">
        <f>CONVERT(INDEX(Clg_StPt_Sch_EZ!$C$4:$I$27,MATCH(Schedules_8760!$C7988,Clg_StPt_Sch_EZ!$B$4:$B$27,0),MATCH(Schedules_8760!$F7988,Clg_StPt_Sch_EZ!$C$3:$I$3,0)),"F","C")</f>
        <v>25.555555555555554</v>
      </c>
      <c r="K7988" s="34">
        <f>CONVERT(INDEX(Clg_StPt_Sch_EZ!$C$31:$I$54,MATCH(Schedules_8760!$C7988,Clg_StPt_Sch_EZ!$B$31:$B$54,0),MATCH(Schedules_8760!$F7988,Clg_StPt_Sch_EZ!$C$30:$I$30,0)),"F","C")</f>
        <v>28.333333333333332</v>
      </c>
      <c r="L7988" s="34">
        <f>CONVERT(INDEX(DHW_StPt_Sch_EZ!$C$4:$I$27,MATCH(Schedules_8760!$C7988,DHW_StPt_Sch_EZ!$B$4:$B$27,0),MATCH(Schedules_8760!$F7988,DHW_StPt_Sch_EZ!$C$3:$I$3,0)),"F","C")</f>
        <v>53.333333333333329</v>
      </c>
      <c r="M7988" s="34">
        <f>CONVERT(INDEX(DHW_StPt_Sch_EZ!$C$31:$I$54,MATCH(Schedules_8760!$C7988,DHW_StPt_Sch_EZ!$B$31:$B$54,0),MATCH(Schedules_8760!$F7988,DHW_StPt_Sch_EZ!$C$30:$I$30,0)),"F","C")</f>
        <v>53.333333333333329</v>
      </c>
      <c r="N7988" s="12"/>
      <c r="O7988" s="12"/>
      <c r="P7988" s="12"/>
    </row>
    <row r="7989" spans="1:16" x14ac:dyDescent="0.25">
      <c r="A7989" s="35">
        <v>7988</v>
      </c>
      <c r="B7989" s="89">
        <v>333.79166666666669</v>
      </c>
      <c r="C7989" s="35">
        <f t="shared" si="620"/>
        <v>20</v>
      </c>
      <c r="D7989" s="35">
        <f t="shared" si="623"/>
        <v>333</v>
      </c>
      <c r="E7989" s="35">
        <f t="shared" si="624"/>
        <v>4</v>
      </c>
      <c r="F7989" s="35" t="str">
        <f t="shared" si="621"/>
        <v>Wednesday</v>
      </c>
      <c r="G7989" s="35">
        <f t="shared" si="622"/>
        <v>11</v>
      </c>
      <c r="H7989" s="34">
        <f>CONVERT(INDEX(Htg_StPt_Sch_EZ!$C$4:$I$27,MATCH(Schedules_8760!$C7989,Htg_StPt_Sch_EZ!$B$4:$B$27,0),MATCH(Schedules_8760!$F7989,Htg_StPt_Sch_EZ!$C$3:$I$3,0)),"F","C")</f>
        <v>20.555555555555554</v>
      </c>
      <c r="I7989" s="34">
        <f>CONVERT(INDEX(Htg_StPt_Sch_EZ!$C$31:$I$54,MATCH(Schedules_8760!$C7989,Htg_StPt_Sch_EZ!$B$31:$B$54,0),MATCH(Schedules_8760!$F7989,Htg_StPt_Sch_EZ!$C$30:$I$30,0)),"F","C")</f>
        <v>18.888888888888889</v>
      </c>
      <c r="J7989" s="34">
        <f>CONVERT(INDEX(Clg_StPt_Sch_EZ!$C$4:$I$27,MATCH(Schedules_8760!$C7989,Clg_StPt_Sch_EZ!$B$4:$B$27,0),MATCH(Schedules_8760!$F7989,Clg_StPt_Sch_EZ!$C$3:$I$3,0)),"F","C")</f>
        <v>25.555555555555554</v>
      </c>
      <c r="K7989" s="34">
        <f>CONVERT(INDEX(Clg_StPt_Sch_EZ!$C$31:$I$54,MATCH(Schedules_8760!$C7989,Clg_StPt_Sch_EZ!$B$31:$B$54,0),MATCH(Schedules_8760!$F7989,Clg_StPt_Sch_EZ!$C$30:$I$30,0)),"F","C")</f>
        <v>28.333333333333332</v>
      </c>
      <c r="L7989" s="34">
        <f>CONVERT(INDEX(DHW_StPt_Sch_EZ!$C$4:$I$27,MATCH(Schedules_8760!$C7989,DHW_StPt_Sch_EZ!$B$4:$B$27,0),MATCH(Schedules_8760!$F7989,DHW_StPt_Sch_EZ!$C$3:$I$3,0)),"F","C")</f>
        <v>53.333333333333329</v>
      </c>
      <c r="M7989" s="34">
        <f>CONVERT(INDEX(DHW_StPt_Sch_EZ!$C$31:$I$54,MATCH(Schedules_8760!$C7989,DHW_StPt_Sch_EZ!$B$31:$B$54,0),MATCH(Schedules_8760!$F7989,DHW_StPt_Sch_EZ!$C$30:$I$30,0)),"F","C")</f>
        <v>53.333333333333329</v>
      </c>
      <c r="N7989" s="12"/>
      <c r="O7989" s="12"/>
      <c r="P7989" s="12"/>
    </row>
    <row r="7990" spans="1:16" x14ac:dyDescent="0.25">
      <c r="A7990" s="35">
        <v>7989</v>
      </c>
      <c r="B7990" s="89">
        <v>333.83333333333331</v>
      </c>
      <c r="C7990" s="35">
        <f t="shared" si="620"/>
        <v>21</v>
      </c>
      <c r="D7990" s="35">
        <f t="shared" si="623"/>
        <v>333</v>
      </c>
      <c r="E7990" s="35">
        <f t="shared" si="624"/>
        <v>4</v>
      </c>
      <c r="F7990" s="35" t="str">
        <f t="shared" si="621"/>
        <v>Wednesday</v>
      </c>
      <c r="G7990" s="35">
        <f t="shared" si="622"/>
        <v>11</v>
      </c>
      <c r="H7990" s="34">
        <f>CONVERT(INDEX(Htg_StPt_Sch_EZ!$C$4:$I$27,MATCH(Schedules_8760!$C7990,Htg_StPt_Sch_EZ!$B$4:$B$27,0),MATCH(Schedules_8760!$F7990,Htg_StPt_Sch_EZ!$C$3:$I$3,0)),"F","C")</f>
        <v>20.555555555555554</v>
      </c>
      <c r="I7990" s="34">
        <f>CONVERT(INDEX(Htg_StPt_Sch_EZ!$C$31:$I$54,MATCH(Schedules_8760!$C7990,Htg_StPt_Sch_EZ!$B$31:$B$54,0),MATCH(Schedules_8760!$F7990,Htg_StPt_Sch_EZ!$C$30:$I$30,0)),"F","C")</f>
        <v>19.444444444444443</v>
      </c>
      <c r="J7990" s="34">
        <f>CONVERT(INDEX(Clg_StPt_Sch_EZ!$C$4:$I$27,MATCH(Schedules_8760!$C7990,Clg_StPt_Sch_EZ!$B$4:$B$27,0),MATCH(Schedules_8760!$F7990,Clg_StPt_Sch_EZ!$C$3:$I$3,0)),"F","C")</f>
        <v>25.555555555555554</v>
      </c>
      <c r="K7990" s="34">
        <f>CONVERT(INDEX(Clg_StPt_Sch_EZ!$C$31:$I$54,MATCH(Schedules_8760!$C7990,Clg_StPt_Sch_EZ!$B$31:$B$54,0),MATCH(Schedules_8760!$F7990,Clg_StPt_Sch_EZ!$C$30:$I$30,0)),"F","C")</f>
        <v>28.333333333333332</v>
      </c>
      <c r="L7990" s="34">
        <f>CONVERT(INDEX(DHW_StPt_Sch_EZ!$C$4:$I$27,MATCH(Schedules_8760!$C7990,DHW_StPt_Sch_EZ!$B$4:$B$27,0),MATCH(Schedules_8760!$F7990,DHW_StPt_Sch_EZ!$C$3:$I$3,0)),"F","C")</f>
        <v>53.333333333333329</v>
      </c>
      <c r="M7990" s="34">
        <f>CONVERT(INDEX(DHW_StPt_Sch_EZ!$C$31:$I$54,MATCH(Schedules_8760!$C7990,DHW_StPt_Sch_EZ!$B$31:$B$54,0),MATCH(Schedules_8760!$F7990,DHW_StPt_Sch_EZ!$C$30:$I$30,0)),"F","C")</f>
        <v>53.333333333333329</v>
      </c>
      <c r="N7990" s="12"/>
      <c r="O7990" s="12"/>
      <c r="P7990" s="12"/>
    </row>
    <row r="7991" spans="1:16" x14ac:dyDescent="0.25">
      <c r="A7991" s="35">
        <v>7990</v>
      </c>
      <c r="B7991" s="89">
        <v>333.875</v>
      </c>
      <c r="C7991" s="35">
        <f t="shared" si="620"/>
        <v>22</v>
      </c>
      <c r="D7991" s="35">
        <f t="shared" si="623"/>
        <v>333</v>
      </c>
      <c r="E7991" s="35">
        <f t="shared" si="624"/>
        <v>4</v>
      </c>
      <c r="F7991" s="35" t="str">
        <f t="shared" si="621"/>
        <v>Wednesday</v>
      </c>
      <c r="G7991" s="35">
        <f t="shared" si="622"/>
        <v>11</v>
      </c>
      <c r="H7991" s="34">
        <f>CONVERT(INDEX(Htg_StPt_Sch_EZ!$C$4:$I$27,MATCH(Schedules_8760!$C7991,Htg_StPt_Sch_EZ!$B$4:$B$27,0),MATCH(Schedules_8760!$F7991,Htg_StPt_Sch_EZ!$C$3:$I$3,0)),"F","C")</f>
        <v>20.555555555555554</v>
      </c>
      <c r="I7991" s="34">
        <f>CONVERT(INDEX(Htg_StPt_Sch_EZ!$C$31:$I$54,MATCH(Schedules_8760!$C7991,Htg_StPt_Sch_EZ!$B$31:$B$54,0),MATCH(Schedules_8760!$F7991,Htg_StPt_Sch_EZ!$C$30:$I$30,0)),"F","C")</f>
        <v>19.444444444444443</v>
      </c>
      <c r="J7991" s="34">
        <f>CONVERT(INDEX(Clg_StPt_Sch_EZ!$C$4:$I$27,MATCH(Schedules_8760!$C7991,Clg_StPt_Sch_EZ!$B$4:$B$27,0),MATCH(Schedules_8760!$F7991,Clg_StPt_Sch_EZ!$C$3:$I$3,0)),"F","C")</f>
        <v>25.555555555555554</v>
      </c>
      <c r="K7991" s="34">
        <f>CONVERT(INDEX(Clg_StPt_Sch_EZ!$C$31:$I$54,MATCH(Schedules_8760!$C7991,Clg_StPt_Sch_EZ!$B$31:$B$54,0),MATCH(Schedules_8760!$F7991,Clg_StPt_Sch_EZ!$C$30:$I$30,0)),"F","C")</f>
        <v>28.333333333333332</v>
      </c>
      <c r="L7991" s="34">
        <f>CONVERT(INDEX(DHW_StPt_Sch_EZ!$C$4:$I$27,MATCH(Schedules_8760!$C7991,DHW_StPt_Sch_EZ!$B$4:$B$27,0),MATCH(Schedules_8760!$F7991,DHW_StPt_Sch_EZ!$C$3:$I$3,0)),"F","C")</f>
        <v>53.333333333333329</v>
      </c>
      <c r="M7991" s="34">
        <f>CONVERT(INDEX(DHW_StPt_Sch_EZ!$C$31:$I$54,MATCH(Schedules_8760!$C7991,DHW_StPt_Sch_EZ!$B$31:$B$54,0),MATCH(Schedules_8760!$F7991,DHW_StPt_Sch_EZ!$C$30:$I$30,0)),"F","C")</f>
        <v>53.333333333333329</v>
      </c>
      <c r="N7991" s="12"/>
      <c r="O7991" s="12"/>
      <c r="P7991" s="12"/>
    </row>
    <row r="7992" spans="1:16" x14ac:dyDescent="0.25">
      <c r="A7992" s="35">
        <v>7991</v>
      </c>
      <c r="B7992" s="89">
        <v>333.91666666666669</v>
      </c>
      <c r="C7992" s="35">
        <f t="shared" si="620"/>
        <v>23</v>
      </c>
      <c r="D7992" s="35">
        <f t="shared" si="623"/>
        <v>333</v>
      </c>
      <c r="E7992" s="35">
        <f t="shared" si="624"/>
        <v>4</v>
      </c>
      <c r="F7992" s="35" t="str">
        <f t="shared" si="621"/>
        <v>Wednesday</v>
      </c>
      <c r="G7992" s="35">
        <f t="shared" si="622"/>
        <v>11</v>
      </c>
      <c r="H7992" s="34">
        <f>CONVERT(INDEX(Htg_StPt_Sch_EZ!$C$4:$I$27,MATCH(Schedules_8760!$C7992,Htg_StPt_Sch_EZ!$B$4:$B$27,0),MATCH(Schedules_8760!$F7992,Htg_StPt_Sch_EZ!$C$3:$I$3,0)),"F","C")</f>
        <v>20.555555555555554</v>
      </c>
      <c r="I7992" s="34">
        <f>CONVERT(INDEX(Htg_StPt_Sch_EZ!$C$31:$I$54,MATCH(Schedules_8760!$C7992,Htg_StPt_Sch_EZ!$B$31:$B$54,0),MATCH(Schedules_8760!$F7992,Htg_StPt_Sch_EZ!$C$30:$I$30,0)),"F","C")</f>
        <v>19.444444444444443</v>
      </c>
      <c r="J7992" s="34">
        <f>CONVERT(INDEX(Clg_StPt_Sch_EZ!$C$4:$I$27,MATCH(Schedules_8760!$C7992,Clg_StPt_Sch_EZ!$B$4:$B$27,0),MATCH(Schedules_8760!$F7992,Clg_StPt_Sch_EZ!$C$3:$I$3,0)),"F","C")</f>
        <v>25.555555555555554</v>
      </c>
      <c r="K7992" s="34">
        <f>CONVERT(INDEX(Clg_StPt_Sch_EZ!$C$31:$I$54,MATCH(Schedules_8760!$C7992,Clg_StPt_Sch_EZ!$B$31:$B$54,0),MATCH(Schedules_8760!$F7992,Clg_StPt_Sch_EZ!$C$30:$I$30,0)),"F","C")</f>
        <v>28.333333333333332</v>
      </c>
      <c r="L7992" s="34">
        <f>CONVERT(INDEX(DHW_StPt_Sch_EZ!$C$4:$I$27,MATCH(Schedules_8760!$C7992,DHW_StPt_Sch_EZ!$B$4:$B$27,0),MATCH(Schedules_8760!$F7992,DHW_StPt_Sch_EZ!$C$3:$I$3,0)),"F","C")</f>
        <v>53.333333333333329</v>
      </c>
      <c r="M7992" s="34">
        <f>CONVERT(INDEX(DHW_StPt_Sch_EZ!$C$31:$I$54,MATCH(Schedules_8760!$C7992,DHW_StPt_Sch_EZ!$B$31:$B$54,0),MATCH(Schedules_8760!$F7992,DHW_StPt_Sch_EZ!$C$30:$I$30,0)),"F","C")</f>
        <v>53.333333333333329</v>
      </c>
      <c r="N7992" s="12"/>
      <c r="O7992" s="12"/>
      <c r="P7992" s="12"/>
    </row>
    <row r="7993" spans="1:16" x14ac:dyDescent="0.25">
      <c r="A7993" s="35">
        <v>7992</v>
      </c>
      <c r="B7993" s="89">
        <v>333.95833333333331</v>
      </c>
      <c r="C7993" s="35">
        <f t="shared" si="620"/>
        <v>24</v>
      </c>
      <c r="D7993" s="35">
        <f t="shared" si="623"/>
        <v>333</v>
      </c>
      <c r="E7993" s="35">
        <f t="shared" si="624"/>
        <v>4</v>
      </c>
      <c r="F7993" s="35" t="str">
        <f t="shared" si="621"/>
        <v>Wednesday</v>
      </c>
      <c r="G7993" s="35">
        <f t="shared" si="622"/>
        <v>11</v>
      </c>
      <c r="H7993" s="34">
        <f>CONVERT(INDEX(Htg_StPt_Sch_EZ!$C$4:$I$27,MATCH(Schedules_8760!$C7993,Htg_StPt_Sch_EZ!$B$4:$B$27,0),MATCH(Schedules_8760!$F7993,Htg_StPt_Sch_EZ!$C$3:$I$3,0)),"F","C")</f>
        <v>20.555555555555554</v>
      </c>
      <c r="I7993" s="34">
        <f>CONVERT(INDEX(Htg_StPt_Sch_EZ!$C$31:$I$54,MATCH(Schedules_8760!$C7993,Htg_StPt_Sch_EZ!$B$31:$B$54,0),MATCH(Schedules_8760!$F7993,Htg_StPt_Sch_EZ!$C$30:$I$30,0)),"F","C")</f>
        <v>19.444444444444443</v>
      </c>
      <c r="J7993" s="34">
        <f>CONVERT(INDEX(Clg_StPt_Sch_EZ!$C$4:$I$27,MATCH(Schedules_8760!$C7993,Clg_StPt_Sch_EZ!$B$4:$B$27,0),MATCH(Schedules_8760!$F7993,Clg_StPt_Sch_EZ!$C$3:$I$3,0)),"F","C")</f>
        <v>25.555555555555554</v>
      </c>
      <c r="K7993" s="34">
        <f>CONVERT(INDEX(Clg_StPt_Sch_EZ!$C$31:$I$54,MATCH(Schedules_8760!$C7993,Clg_StPt_Sch_EZ!$B$31:$B$54,0),MATCH(Schedules_8760!$F7993,Clg_StPt_Sch_EZ!$C$30:$I$30,0)),"F","C")</f>
        <v>28.333333333333332</v>
      </c>
      <c r="L7993" s="34">
        <f>CONVERT(INDEX(DHW_StPt_Sch_EZ!$C$4:$I$27,MATCH(Schedules_8760!$C7993,DHW_StPt_Sch_EZ!$B$4:$B$27,0),MATCH(Schedules_8760!$F7993,DHW_StPt_Sch_EZ!$C$3:$I$3,0)),"F","C")</f>
        <v>53.333333333333329</v>
      </c>
      <c r="M7993" s="34">
        <f>CONVERT(INDEX(DHW_StPt_Sch_EZ!$C$31:$I$54,MATCH(Schedules_8760!$C7993,DHW_StPt_Sch_EZ!$B$31:$B$54,0),MATCH(Schedules_8760!$F7993,DHW_StPt_Sch_EZ!$C$30:$I$30,0)),"F","C")</f>
        <v>53.333333333333329</v>
      </c>
      <c r="N7993" s="12"/>
      <c r="O7993" s="12"/>
      <c r="P7993" s="12"/>
    </row>
    <row r="7994" spans="1:16" x14ac:dyDescent="0.25">
      <c r="A7994" s="35">
        <v>7993</v>
      </c>
      <c r="B7994" s="89">
        <v>334</v>
      </c>
      <c r="C7994" s="35">
        <f t="shared" si="620"/>
        <v>1</v>
      </c>
      <c r="D7994" s="35">
        <f t="shared" si="623"/>
        <v>334</v>
      </c>
      <c r="E7994" s="35">
        <f t="shared" si="624"/>
        <v>5</v>
      </c>
      <c r="F7994" s="35" t="str">
        <f t="shared" si="621"/>
        <v>Thursday</v>
      </c>
      <c r="G7994" s="35">
        <f t="shared" si="622"/>
        <v>11</v>
      </c>
      <c r="H7994" s="34">
        <f>CONVERT(INDEX(Htg_StPt_Sch_EZ!$C$4:$I$27,MATCH(Schedules_8760!$C7994,Htg_StPt_Sch_EZ!$B$4:$B$27,0),MATCH(Schedules_8760!$F7994,Htg_StPt_Sch_EZ!$C$3:$I$3,0)),"F","C")</f>
        <v>20.555555555555554</v>
      </c>
      <c r="I7994" s="34">
        <f>CONVERT(INDEX(Htg_StPt_Sch_EZ!$C$31:$I$54,MATCH(Schedules_8760!$C7994,Htg_StPt_Sch_EZ!$B$31:$B$54,0),MATCH(Schedules_8760!$F7994,Htg_StPt_Sch_EZ!$C$30:$I$30,0)),"F","C")</f>
        <v>19.444444444444443</v>
      </c>
      <c r="J7994" s="34">
        <f>CONVERT(INDEX(Clg_StPt_Sch_EZ!$C$4:$I$27,MATCH(Schedules_8760!$C7994,Clg_StPt_Sch_EZ!$B$4:$B$27,0),MATCH(Schedules_8760!$F7994,Clg_StPt_Sch_EZ!$C$3:$I$3,0)),"F","C")</f>
        <v>25.555555555555554</v>
      </c>
      <c r="K7994" s="34">
        <f>CONVERT(INDEX(Clg_StPt_Sch_EZ!$C$31:$I$54,MATCH(Schedules_8760!$C7994,Clg_StPt_Sch_EZ!$B$31:$B$54,0),MATCH(Schedules_8760!$F7994,Clg_StPt_Sch_EZ!$C$30:$I$30,0)),"F","C")</f>
        <v>28.333333333333332</v>
      </c>
      <c r="L7994" s="34">
        <f>CONVERT(INDEX(DHW_StPt_Sch_EZ!$C$4:$I$27,MATCH(Schedules_8760!$C7994,DHW_StPt_Sch_EZ!$B$4:$B$27,0),MATCH(Schedules_8760!$F7994,DHW_StPt_Sch_EZ!$C$3:$I$3,0)),"F","C")</f>
        <v>53.333333333333329</v>
      </c>
      <c r="M7994" s="34">
        <f>CONVERT(INDEX(DHW_StPt_Sch_EZ!$C$31:$I$54,MATCH(Schedules_8760!$C7994,DHW_StPt_Sch_EZ!$B$31:$B$54,0),MATCH(Schedules_8760!$F7994,DHW_StPt_Sch_EZ!$C$30:$I$30,0)),"F","C")</f>
        <v>53.333333333333329</v>
      </c>
      <c r="N7994" s="12"/>
      <c r="O7994" s="12"/>
      <c r="P7994" s="12"/>
    </row>
    <row r="7995" spans="1:16" x14ac:dyDescent="0.25">
      <c r="A7995" s="35">
        <v>7994</v>
      </c>
      <c r="B7995" s="89">
        <v>334.04166666666669</v>
      </c>
      <c r="C7995" s="35">
        <f t="shared" si="620"/>
        <v>2</v>
      </c>
      <c r="D7995" s="35">
        <f t="shared" si="623"/>
        <v>334</v>
      </c>
      <c r="E7995" s="35">
        <f t="shared" si="624"/>
        <v>5</v>
      </c>
      <c r="F7995" s="35" t="str">
        <f t="shared" si="621"/>
        <v>Thursday</v>
      </c>
      <c r="G7995" s="35">
        <f t="shared" si="622"/>
        <v>11</v>
      </c>
      <c r="H7995" s="34">
        <f>CONVERT(INDEX(Htg_StPt_Sch_EZ!$C$4:$I$27,MATCH(Schedules_8760!$C7995,Htg_StPt_Sch_EZ!$B$4:$B$27,0),MATCH(Schedules_8760!$F7995,Htg_StPt_Sch_EZ!$C$3:$I$3,0)),"F","C")</f>
        <v>20.555555555555554</v>
      </c>
      <c r="I7995" s="34">
        <f>CONVERT(INDEX(Htg_StPt_Sch_EZ!$C$31:$I$54,MATCH(Schedules_8760!$C7995,Htg_StPt_Sch_EZ!$B$31:$B$54,0),MATCH(Schedules_8760!$F7995,Htg_StPt_Sch_EZ!$C$30:$I$30,0)),"F","C")</f>
        <v>19.444444444444443</v>
      </c>
      <c r="J7995" s="34">
        <f>CONVERT(INDEX(Clg_StPt_Sch_EZ!$C$4:$I$27,MATCH(Schedules_8760!$C7995,Clg_StPt_Sch_EZ!$B$4:$B$27,0),MATCH(Schedules_8760!$F7995,Clg_StPt_Sch_EZ!$C$3:$I$3,0)),"F","C")</f>
        <v>25.555555555555554</v>
      </c>
      <c r="K7995" s="34">
        <f>CONVERT(INDEX(Clg_StPt_Sch_EZ!$C$31:$I$54,MATCH(Schedules_8760!$C7995,Clg_StPt_Sch_EZ!$B$31:$B$54,0),MATCH(Schedules_8760!$F7995,Clg_StPt_Sch_EZ!$C$30:$I$30,0)),"F","C")</f>
        <v>28.333333333333332</v>
      </c>
      <c r="L7995" s="34">
        <f>CONVERT(INDEX(DHW_StPt_Sch_EZ!$C$4:$I$27,MATCH(Schedules_8760!$C7995,DHW_StPt_Sch_EZ!$B$4:$B$27,0),MATCH(Schedules_8760!$F7995,DHW_StPt_Sch_EZ!$C$3:$I$3,0)),"F","C")</f>
        <v>53.333333333333329</v>
      </c>
      <c r="M7995" s="34">
        <f>CONVERT(INDEX(DHW_StPt_Sch_EZ!$C$31:$I$54,MATCH(Schedules_8760!$C7995,DHW_StPt_Sch_EZ!$B$31:$B$54,0),MATCH(Schedules_8760!$F7995,DHW_StPt_Sch_EZ!$C$30:$I$30,0)),"F","C")</f>
        <v>53.333333333333329</v>
      </c>
      <c r="N7995" s="12"/>
      <c r="O7995" s="12"/>
      <c r="P7995" s="12"/>
    </row>
    <row r="7996" spans="1:16" x14ac:dyDescent="0.25">
      <c r="A7996" s="35">
        <v>7995</v>
      </c>
      <c r="B7996" s="89">
        <v>334.08333333333331</v>
      </c>
      <c r="C7996" s="35">
        <f t="shared" si="620"/>
        <v>3</v>
      </c>
      <c r="D7996" s="35">
        <f t="shared" si="623"/>
        <v>334</v>
      </c>
      <c r="E7996" s="35">
        <f t="shared" si="624"/>
        <v>5</v>
      </c>
      <c r="F7996" s="35" t="str">
        <f t="shared" si="621"/>
        <v>Thursday</v>
      </c>
      <c r="G7996" s="35">
        <f t="shared" si="622"/>
        <v>11</v>
      </c>
      <c r="H7996" s="34">
        <f>CONVERT(INDEX(Htg_StPt_Sch_EZ!$C$4:$I$27,MATCH(Schedules_8760!$C7996,Htg_StPt_Sch_EZ!$B$4:$B$27,0),MATCH(Schedules_8760!$F7996,Htg_StPt_Sch_EZ!$C$3:$I$3,0)),"F","C")</f>
        <v>20.555555555555554</v>
      </c>
      <c r="I7996" s="34">
        <f>CONVERT(INDEX(Htg_StPt_Sch_EZ!$C$31:$I$54,MATCH(Schedules_8760!$C7996,Htg_StPt_Sch_EZ!$B$31:$B$54,0),MATCH(Schedules_8760!$F7996,Htg_StPt_Sch_EZ!$C$30:$I$30,0)),"F","C")</f>
        <v>19.444444444444443</v>
      </c>
      <c r="J7996" s="34">
        <f>CONVERT(INDEX(Clg_StPt_Sch_EZ!$C$4:$I$27,MATCH(Schedules_8760!$C7996,Clg_StPt_Sch_EZ!$B$4:$B$27,0),MATCH(Schedules_8760!$F7996,Clg_StPt_Sch_EZ!$C$3:$I$3,0)),"F","C")</f>
        <v>25.555555555555554</v>
      </c>
      <c r="K7996" s="34">
        <f>CONVERT(INDEX(Clg_StPt_Sch_EZ!$C$31:$I$54,MATCH(Schedules_8760!$C7996,Clg_StPt_Sch_EZ!$B$31:$B$54,0),MATCH(Schedules_8760!$F7996,Clg_StPt_Sch_EZ!$C$30:$I$30,0)),"F","C")</f>
        <v>28.333333333333332</v>
      </c>
      <c r="L7996" s="34">
        <f>CONVERT(INDEX(DHW_StPt_Sch_EZ!$C$4:$I$27,MATCH(Schedules_8760!$C7996,DHW_StPt_Sch_EZ!$B$4:$B$27,0),MATCH(Schedules_8760!$F7996,DHW_StPt_Sch_EZ!$C$3:$I$3,0)),"F","C")</f>
        <v>53.333333333333329</v>
      </c>
      <c r="M7996" s="34">
        <f>CONVERT(INDEX(DHW_StPt_Sch_EZ!$C$31:$I$54,MATCH(Schedules_8760!$C7996,DHW_StPt_Sch_EZ!$B$31:$B$54,0),MATCH(Schedules_8760!$F7996,DHW_StPt_Sch_EZ!$C$30:$I$30,0)),"F","C")</f>
        <v>53.333333333333329</v>
      </c>
      <c r="N7996" s="12"/>
      <c r="O7996" s="12"/>
      <c r="P7996" s="12"/>
    </row>
    <row r="7997" spans="1:16" x14ac:dyDescent="0.25">
      <c r="A7997" s="35">
        <v>7996</v>
      </c>
      <c r="B7997" s="89">
        <v>334.125</v>
      </c>
      <c r="C7997" s="35">
        <f t="shared" si="620"/>
        <v>4</v>
      </c>
      <c r="D7997" s="35">
        <f t="shared" si="623"/>
        <v>334</v>
      </c>
      <c r="E7997" s="35">
        <f t="shared" si="624"/>
        <v>5</v>
      </c>
      <c r="F7997" s="35" t="str">
        <f t="shared" si="621"/>
        <v>Thursday</v>
      </c>
      <c r="G7997" s="35">
        <f t="shared" si="622"/>
        <v>11</v>
      </c>
      <c r="H7997" s="34">
        <f>CONVERT(INDEX(Htg_StPt_Sch_EZ!$C$4:$I$27,MATCH(Schedules_8760!$C7997,Htg_StPt_Sch_EZ!$B$4:$B$27,0),MATCH(Schedules_8760!$F7997,Htg_StPt_Sch_EZ!$C$3:$I$3,0)),"F","C")</f>
        <v>20.555555555555554</v>
      </c>
      <c r="I7997" s="34">
        <f>CONVERT(INDEX(Htg_StPt_Sch_EZ!$C$31:$I$54,MATCH(Schedules_8760!$C7997,Htg_StPt_Sch_EZ!$B$31:$B$54,0),MATCH(Schedules_8760!$F7997,Htg_StPt_Sch_EZ!$C$30:$I$30,0)),"F","C")</f>
        <v>19.444444444444443</v>
      </c>
      <c r="J7997" s="34">
        <f>CONVERT(INDEX(Clg_StPt_Sch_EZ!$C$4:$I$27,MATCH(Schedules_8760!$C7997,Clg_StPt_Sch_EZ!$B$4:$B$27,0),MATCH(Schedules_8760!$F7997,Clg_StPt_Sch_EZ!$C$3:$I$3,0)),"F","C")</f>
        <v>25.555555555555554</v>
      </c>
      <c r="K7997" s="34">
        <f>CONVERT(INDEX(Clg_StPt_Sch_EZ!$C$31:$I$54,MATCH(Schedules_8760!$C7997,Clg_StPt_Sch_EZ!$B$31:$B$54,0),MATCH(Schedules_8760!$F7997,Clg_StPt_Sch_EZ!$C$30:$I$30,0)),"F","C")</f>
        <v>28.333333333333332</v>
      </c>
      <c r="L7997" s="34">
        <f>CONVERT(INDEX(DHW_StPt_Sch_EZ!$C$4:$I$27,MATCH(Schedules_8760!$C7997,DHW_StPt_Sch_EZ!$B$4:$B$27,0),MATCH(Schedules_8760!$F7997,DHW_StPt_Sch_EZ!$C$3:$I$3,0)),"F","C")</f>
        <v>53.333333333333329</v>
      </c>
      <c r="M7997" s="34">
        <f>CONVERT(INDEX(DHW_StPt_Sch_EZ!$C$31:$I$54,MATCH(Schedules_8760!$C7997,DHW_StPt_Sch_EZ!$B$31:$B$54,0),MATCH(Schedules_8760!$F7997,DHW_StPt_Sch_EZ!$C$30:$I$30,0)),"F","C")</f>
        <v>53.333333333333329</v>
      </c>
      <c r="N7997" s="12"/>
      <c r="O7997" s="12"/>
      <c r="P7997" s="12"/>
    </row>
    <row r="7998" spans="1:16" x14ac:dyDescent="0.25">
      <c r="A7998" s="35">
        <v>7997</v>
      </c>
      <c r="B7998" s="89">
        <v>334.16666666666669</v>
      </c>
      <c r="C7998" s="35">
        <f t="shared" si="620"/>
        <v>5</v>
      </c>
      <c r="D7998" s="35">
        <f t="shared" si="623"/>
        <v>334</v>
      </c>
      <c r="E7998" s="35">
        <f t="shared" si="624"/>
        <v>5</v>
      </c>
      <c r="F7998" s="35" t="str">
        <f t="shared" si="621"/>
        <v>Thursday</v>
      </c>
      <c r="G7998" s="35">
        <f t="shared" si="622"/>
        <v>11</v>
      </c>
      <c r="H7998" s="34">
        <f>CONVERT(INDEX(Htg_StPt_Sch_EZ!$C$4:$I$27,MATCH(Schedules_8760!$C7998,Htg_StPt_Sch_EZ!$B$4:$B$27,0),MATCH(Schedules_8760!$F7998,Htg_StPt_Sch_EZ!$C$3:$I$3,0)),"F","C")</f>
        <v>20.555555555555554</v>
      </c>
      <c r="I7998" s="34">
        <f>CONVERT(INDEX(Htg_StPt_Sch_EZ!$C$31:$I$54,MATCH(Schedules_8760!$C7998,Htg_StPt_Sch_EZ!$B$31:$B$54,0),MATCH(Schedules_8760!$F7998,Htg_StPt_Sch_EZ!$C$30:$I$30,0)),"F","C")</f>
        <v>19.444444444444443</v>
      </c>
      <c r="J7998" s="34">
        <f>CONVERT(INDEX(Clg_StPt_Sch_EZ!$C$4:$I$27,MATCH(Schedules_8760!$C7998,Clg_StPt_Sch_EZ!$B$4:$B$27,0),MATCH(Schedules_8760!$F7998,Clg_StPt_Sch_EZ!$C$3:$I$3,0)),"F","C")</f>
        <v>25.555555555555554</v>
      </c>
      <c r="K7998" s="34">
        <f>CONVERT(INDEX(Clg_StPt_Sch_EZ!$C$31:$I$54,MATCH(Schedules_8760!$C7998,Clg_StPt_Sch_EZ!$B$31:$B$54,0),MATCH(Schedules_8760!$F7998,Clg_StPt_Sch_EZ!$C$30:$I$30,0)),"F","C")</f>
        <v>28.333333333333332</v>
      </c>
      <c r="L7998" s="34">
        <f>CONVERT(INDEX(DHW_StPt_Sch_EZ!$C$4:$I$27,MATCH(Schedules_8760!$C7998,DHW_StPt_Sch_EZ!$B$4:$B$27,0),MATCH(Schedules_8760!$F7998,DHW_StPt_Sch_EZ!$C$3:$I$3,0)),"F","C")</f>
        <v>53.333333333333329</v>
      </c>
      <c r="M7998" s="34">
        <f>CONVERT(INDEX(DHW_StPt_Sch_EZ!$C$31:$I$54,MATCH(Schedules_8760!$C7998,DHW_StPt_Sch_EZ!$B$31:$B$54,0),MATCH(Schedules_8760!$F7998,DHW_StPt_Sch_EZ!$C$30:$I$30,0)),"F","C")</f>
        <v>53.333333333333329</v>
      </c>
      <c r="N7998" s="12"/>
      <c r="O7998" s="12"/>
      <c r="P7998" s="12"/>
    </row>
    <row r="7999" spans="1:16" x14ac:dyDescent="0.25">
      <c r="A7999" s="35">
        <v>7998</v>
      </c>
      <c r="B7999" s="89">
        <v>334.20833333333331</v>
      </c>
      <c r="C7999" s="35">
        <f t="shared" si="620"/>
        <v>6</v>
      </c>
      <c r="D7999" s="35">
        <f t="shared" si="623"/>
        <v>334</v>
      </c>
      <c r="E7999" s="35">
        <f t="shared" si="624"/>
        <v>5</v>
      </c>
      <c r="F7999" s="35" t="str">
        <f t="shared" si="621"/>
        <v>Thursday</v>
      </c>
      <c r="G7999" s="35">
        <f t="shared" si="622"/>
        <v>11</v>
      </c>
      <c r="H7999" s="34">
        <f>CONVERT(INDEX(Htg_StPt_Sch_EZ!$C$4:$I$27,MATCH(Schedules_8760!$C7999,Htg_StPt_Sch_EZ!$B$4:$B$27,0),MATCH(Schedules_8760!$F7999,Htg_StPt_Sch_EZ!$C$3:$I$3,0)),"F","C")</f>
        <v>20.555555555555554</v>
      </c>
      <c r="I7999" s="34">
        <f>CONVERT(INDEX(Htg_StPt_Sch_EZ!$C$31:$I$54,MATCH(Schedules_8760!$C7999,Htg_StPt_Sch_EZ!$B$31:$B$54,0),MATCH(Schedules_8760!$F7999,Htg_StPt_Sch_EZ!$C$30:$I$30,0)),"F","C")</f>
        <v>19.444444444444443</v>
      </c>
      <c r="J7999" s="34">
        <f>CONVERT(INDEX(Clg_StPt_Sch_EZ!$C$4:$I$27,MATCH(Schedules_8760!$C7999,Clg_StPt_Sch_EZ!$B$4:$B$27,0),MATCH(Schedules_8760!$F7999,Clg_StPt_Sch_EZ!$C$3:$I$3,0)),"F","C")</f>
        <v>25.555555555555554</v>
      </c>
      <c r="K7999" s="34">
        <f>CONVERT(INDEX(Clg_StPt_Sch_EZ!$C$31:$I$54,MATCH(Schedules_8760!$C7999,Clg_StPt_Sch_EZ!$B$31:$B$54,0),MATCH(Schedules_8760!$F7999,Clg_StPt_Sch_EZ!$C$30:$I$30,0)),"F","C")</f>
        <v>28.333333333333332</v>
      </c>
      <c r="L7999" s="34">
        <f>CONVERT(INDEX(DHW_StPt_Sch_EZ!$C$4:$I$27,MATCH(Schedules_8760!$C7999,DHW_StPt_Sch_EZ!$B$4:$B$27,0),MATCH(Schedules_8760!$F7999,DHW_StPt_Sch_EZ!$C$3:$I$3,0)),"F","C")</f>
        <v>53.333333333333329</v>
      </c>
      <c r="M7999" s="34">
        <f>CONVERT(INDEX(DHW_StPt_Sch_EZ!$C$31:$I$54,MATCH(Schedules_8760!$C7999,DHW_StPt_Sch_EZ!$B$31:$B$54,0),MATCH(Schedules_8760!$F7999,DHW_StPt_Sch_EZ!$C$30:$I$30,0)),"F","C")</f>
        <v>53.333333333333329</v>
      </c>
      <c r="N7999" s="12"/>
      <c r="O7999" s="12"/>
      <c r="P7999" s="12"/>
    </row>
    <row r="8000" spans="1:16" x14ac:dyDescent="0.25">
      <c r="A8000" s="35">
        <v>7999</v>
      </c>
      <c r="B8000" s="89">
        <v>334.25</v>
      </c>
      <c r="C8000" s="35">
        <f t="shared" si="620"/>
        <v>7</v>
      </c>
      <c r="D8000" s="35">
        <f t="shared" si="623"/>
        <v>334</v>
      </c>
      <c r="E8000" s="35">
        <f t="shared" si="624"/>
        <v>5</v>
      </c>
      <c r="F8000" s="35" t="str">
        <f t="shared" si="621"/>
        <v>Thursday</v>
      </c>
      <c r="G8000" s="35">
        <f t="shared" si="622"/>
        <v>11</v>
      </c>
      <c r="H8000" s="34">
        <f>CONVERT(INDEX(Htg_StPt_Sch_EZ!$C$4:$I$27,MATCH(Schedules_8760!$C8000,Htg_StPt_Sch_EZ!$B$4:$B$27,0),MATCH(Schedules_8760!$F8000,Htg_StPt_Sch_EZ!$C$3:$I$3,0)),"F","C")</f>
        <v>20.555555555555554</v>
      </c>
      <c r="I8000" s="34">
        <f>CONVERT(INDEX(Htg_StPt_Sch_EZ!$C$31:$I$54,MATCH(Schedules_8760!$C8000,Htg_StPt_Sch_EZ!$B$31:$B$54,0),MATCH(Schedules_8760!$F8000,Htg_StPt_Sch_EZ!$C$30:$I$30,0)),"F","C")</f>
        <v>19.444444444444443</v>
      </c>
      <c r="J8000" s="34">
        <f>CONVERT(INDEX(Clg_StPt_Sch_EZ!$C$4:$I$27,MATCH(Schedules_8760!$C8000,Clg_StPt_Sch_EZ!$B$4:$B$27,0),MATCH(Schedules_8760!$F8000,Clg_StPt_Sch_EZ!$C$3:$I$3,0)),"F","C")</f>
        <v>25.555555555555554</v>
      </c>
      <c r="K8000" s="34">
        <f>CONVERT(INDEX(Clg_StPt_Sch_EZ!$C$31:$I$54,MATCH(Schedules_8760!$C8000,Clg_StPt_Sch_EZ!$B$31:$B$54,0),MATCH(Schedules_8760!$F8000,Clg_StPt_Sch_EZ!$C$30:$I$30,0)),"F","C")</f>
        <v>28.333333333333332</v>
      </c>
      <c r="L8000" s="34">
        <f>CONVERT(INDEX(DHW_StPt_Sch_EZ!$C$4:$I$27,MATCH(Schedules_8760!$C8000,DHW_StPt_Sch_EZ!$B$4:$B$27,0),MATCH(Schedules_8760!$F8000,DHW_StPt_Sch_EZ!$C$3:$I$3,0)),"F","C")</f>
        <v>53.333333333333329</v>
      </c>
      <c r="M8000" s="34">
        <f>CONVERT(INDEX(DHW_StPt_Sch_EZ!$C$31:$I$54,MATCH(Schedules_8760!$C8000,DHW_StPt_Sch_EZ!$B$31:$B$54,0),MATCH(Schedules_8760!$F8000,DHW_StPt_Sch_EZ!$C$30:$I$30,0)),"F","C")</f>
        <v>53.333333333333329</v>
      </c>
      <c r="N8000" s="12"/>
      <c r="O8000" s="12"/>
      <c r="P8000" s="12"/>
    </row>
    <row r="8001" spans="1:16" x14ac:dyDescent="0.25">
      <c r="A8001" s="35">
        <v>8000</v>
      </c>
      <c r="B8001" s="89">
        <v>334.29166666666669</v>
      </c>
      <c r="C8001" s="35">
        <f t="shared" si="620"/>
        <v>8</v>
      </c>
      <c r="D8001" s="35">
        <f t="shared" si="623"/>
        <v>334</v>
      </c>
      <c r="E8001" s="35">
        <f t="shared" si="624"/>
        <v>5</v>
      </c>
      <c r="F8001" s="35" t="str">
        <f t="shared" si="621"/>
        <v>Thursday</v>
      </c>
      <c r="G8001" s="35">
        <f t="shared" si="622"/>
        <v>11</v>
      </c>
      <c r="H8001" s="34">
        <f>CONVERT(INDEX(Htg_StPt_Sch_EZ!$C$4:$I$27,MATCH(Schedules_8760!$C8001,Htg_StPt_Sch_EZ!$B$4:$B$27,0),MATCH(Schedules_8760!$F8001,Htg_StPt_Sch_EZ!$C$3:$I$3,0)),"F","C")</f>
        <v>20.555555555555554</v>
      </c>
      <c r="I8001" s="34">
        <f>CONVERT(INDEX(Htg_StPt_Sch_EZ!$C$31:$I$54,MATCH(Schedules_8760!$C8001,Htg_StPt_Sch_EZ!$B$31:$B$54,0),MATCH(Schedules_8760!$F8001,Htg_StPt_Sch_EZ!$C$30:$I$30,0)),"F","C")</f>
        <v>19.444444444444443</v>
      </c>
      <c r="J8001" s="34">
        <f>CONVERT(INDEX(Clg_StPt_Sch_EZ!$C$4:$I$27,MATCH(Schedules_8760!$C8001,Clg_StPt_Sch_EZ!$B$4:$B$27,0),MATCH(Schedules_8760!$F8001,Clg_StPt_Sch_EZ!$C$3:$I$3,0)),"F","C")</f>
        <v>25.555555555555554</v>
      </c>
      <c r="K8001" s="34">
        <f>CONVERT(INDEX(Clg_StPt_Sch_EZ!$C$31:$I$54,MATCH(Schedules_8760!$C8001,Clg_StPt_Sch_EZ!$B$31:$B$54,0),MATCH(Schedules_8760!$F8001,Clg_StPt_Sch_EZ!$C$30:$I$30,0)),"F","C")</f>
        <v>25</v>
      </c>
      <c r="L8001" s="34">
        <f>CONVERT(INDEX(DHW_StPt_Sch_EZ!$C$4:$I$27,MATCH(Schedules_8760!$C8001,DHW_StPt_Sch_EZ!$B$4:$B$27,0),MATCH(Schedules_8760!$F8001,DHW_StPt_Sch_EZ!$C$3:$I$3,0)),"F","C")</f>
        <v>53.333333333333329</v>
      </c>
      <c r="M8001" s="34">
        <f>CONVERT(INDEX(DHW_StPt_Sch_EZ!$C$31:$I$54,MATCH(Schedules_8760!$C8001,DHW_StPt_Sch_EZ!$B$31:$B$54,0),MATCH(Schedules_8760!$F8001,DHW_StPt_Sch_EZ!$C$30:$I$30,0)),"F","C")</f>
        <v>53.333333333333329</v>
      </c>
      <c r="N8001" s="12"/>
      <c r="O8001" s="12"/>
      <c r="P8001" s="12"/>
    </row>
    <row r="8002" spans="1:16" x14ac:dyDescent="0.25">
      <c r="A8002" s="35">
        <v>8001</v>
      </c>
      <c r="B8002" s="89">
        <v>334.33333333333331</v>
      </c>
      <c r="C8002" s="35">
        <f t="shared" ref="C8002:C8065" si="625">HOUR(B8002)+1</f>
        <v>9</v>
      </c>
      <c r="D8002" s="35">
        <f t="shared" si="623"/>
        <v>334</v>
      </c>
      <c r="E8002" s="35">
        <f t="shared" si="624"/>
        <v>5</v>
      </c>
      <c r="F8002" s="35" t="str">
        <f t="shared" ref="F8002:F8065" si="626">IF(E8002=1,"Sunday",IF(E8002=2,"Monday",IF(E8002=3,"Tuesday",IF(E8002=4,"Wednesday",IF(E8002=5,"Thursday",IF(E8002=6,"Friday","Saturday"))))))</f>
        <v>Thursday</v>
      </c>
      <c r="G8002" s="35">
        <f t="shared" ref="G8002:G8065" si="627">MONTH(B8002)</f>
        <v>11</v>
      </c>
      <c r="H8002" s="34">
        <f>CONVERT(INDEX(Htg_StPt_Sch_EZ!$C$4:$I$27,MATCH(Schedules_8760!$C8002,Htg_StPt_Sch_EZ!$B$4:$B$27,0),MATCH(Schedules_8760!$F8002,Htg_StPt_Sch_EZ!$C$3:$I$3,0)),"F","C")</f>
        <v>20.555555555555554</v>
      </c>
      <c r="I8002" s="34">
        <f>CONVERT(INDEX(Htg_StPt_Sch_EZ!$C$31:$I$54,MATCH(Schedules_8760!$C8002,Htg_StPt_Sch_EZ!$B$31:$B$54,0),MATCH(Schedules_8760!$F8002,Htg_StPt_Sch_EZ!$C$30:$I$30,0)),"F","C")</f>
        <v>19.444444444444443</v>
      </c>
      <c r="J8002" s="34">
        <f>CONVERT(INDEX(Clg_StPt_Sch_EZ!$C$4:$I$27,MATCH(Schedules_8760!$C8002,Clg_StPt_Sch_EZ!$B$4:$B$27,0),MATCH(Schedules_8760!$F8002,Clg_StPt_Sch_EZ!$C$3:$I$3,0)),"F","C")</f>
        <v>25.555555555555554</v>
      </c>
      <c r="K8002" s="34">
        <f>CONVERT(INDEX(Clg_StPt_Sch_EZ!$C$31:$I$54,MATCH(Schedules_8760!$C8002,Clg_StPt_Sch_EZ!$B$31:$B$54,0),MATCH(Schedules_8760!$F8002,Clg_StPt_Sch_EZ!$C$30:$I$30,0)),"F","C")</f>
        <v>25</v>
      </c>
      <c r="L8002" s="34">
        <f>CONVERT(INDEX(DHW_StPt_Sch_EZ!$C$4:$I$27,MATCH(Schedules_8760!$C8002,DHW_StPt_Sch_EZ!$B$4:$B$27,0),MATCH(Schedules_8760!$F8002,DHW_StPt_Sch_EZ!$C$3:$I$3,0)),"F","C")</f>
        <v>53.333333333333329</v>
      </c>
      <c r="M8002" s="34">
        <f>CONVERT(INDEX(DHW_StPt_Sch_EZ!$C$31:$I$54,MATCH(Schedules_8760!$C8002,DHW_StPt_Sch_EZ!$B$31:$B$54,0),MATCH(Schedules_8760!$F8002,DHW_StPt_Sch_EZ!$C$30:$I$30,0)),"F","C")</f>
        <v>53.333333333333329</v>
      </c>
      <c r="N8002" s="12"/>
      <c r="O8002" s="12"/>
      <c r="P8002" s="12"/>
    </row>
    <row r="8003" spans="1:16" x14ac:dyDescent="0.25">
      <c r="A8003" s="35">
        <v>8002</v>
      </c>
      <c r="B8003" s="89">
        <v>334.375</v>
      </c>
      <c r="C8003" s="35">
        <f t="shared" si="625"/>
        <v>10</v>
      </c>
      <c r="D8003" s="35">
        <f t="shared" ref="D8003:D8066" si="628">IF(C8003=1,D8002+1,D8002)</f>
        <v>334</v>
      </c>
      <c r="E8003" s="35">
        <f t="shared" ref="E8003:E8066" si="629">IF(AND(C8003=1,E8002=7),1,IF(C8003=1,E8002+1,E8002))</f>
        <v>5</v>
      </c>
      <c r="F8003" s="35" t="str">
        <f t="shared" si="626"/>
        <v>Thursday</v>
      </c>
      <c r="G8003" s="35">
        <f t="shared" si="627"/>
        <v>11</v>
      </c>
      <c r="H8003" s="34">
        <f>CONVERT(INDEX(Htg_StPt_Sch_EZ!$C$4:$I$27,MATCH(Schedules_8760!$C8003,Htg_StPt_Sch_EZ!$B$4:$B$27,0),MATCH(Schedules_8760!$F8003,Htg_StPt_Sch_EZ!$C$3:$I$3,0)),"F","C")</f>
        <v>20.555555555555554</v>
      </c>
      <c r="I8003" s="34">
        <f>CONVERT(INDEX(Htg_StPt_Sch_EZ!$C$31:$I$54,MATCH(Schedules_8760!$C8003,Htg_StPt_Sch_EZ!$B$31:$B$54,0),MATCH(Schedules_8760!$F8003,Htg_StPt_Sch_EZ!$C$30:$I$30,0)),"F","C")</f>
        <v>19.444444444444443</v>
      </c>
      <c r="J8003" s="34">
        <f>CONVERT(INDEX(Clg_StPt_Sch_EZ!$C$4:$I$27,MATCH(Schedules_8760!$C8003,Clg_StPt_Sch_EZ!$B$4:$B$27,0),MATCH(Schedules_8760!$F8003,Clg_StPt_Sch_EZ!$C$3:$I$3,0)),"F","C")</f>
        <v>25.555555555555554</v>
      </c>
      <c r="K8003" s="34">
        <f>CONVERT(INDEX(Clg_StPt_Sch_EZ!$C$31:$I$54,MATCH(Schedules_8760!$C8003,Clg_StPt_Sch_EZ!$B$31:$B$54,0),MATCH(Schedules_8760!$F8003,Clg_StPt_Sch_EZ!$C$30:$I$30,0)),"F","C")</f>
        <v>25</v>
      </c>
      <c r="L8003" s="34">
        <f>CONVERT(INDEX(DHW_StPt_Sch_EZ!$C$4:$I$27,MATCH(Schedules_8760!$C8003,DHW_StPt_Sch_EZ!$B$4:$B$27,0),MATCH(Schedules_8760!$F8003,DHW_StPt_Sch_EZ!$C$3:$I$3,0)),"F","C")</f>
        <v>53.333333333333329</v>
      </c>
      <c r="M8003" s="34">
        <f>CONVERT(INDEX(DHW_StPt_Sch_EZ!$C$31:$I$54,MATCH(Schedules_8760!$C8003,DHW_StPt_Sch_EZ!$B$31:$B$54,0),MATCH(Schedules_8760!$F8003,DHW_StPt_Sch_EZ!$C$30:$I$30,0)),"F","C")</f>
        <v>53.333333333333329</v>
      </c>
      <c r="N8003" s="12"/>
      <c r="O8003" s="12"/>
      <c r="P8003" s="12"/>
    </row>
    <row r="8004" spans="1:16" x14ac:dyDescent="0.25">
      <c r="A8004" s="35">
        <v>8003</v>
      </c>
      <c r="B8004" s="89">
        <v>334.41666666666669</v>
      </c>
      <c r="C8004" s="35">
        <f t="shared" si="625"/>
        <v>11</v>
      </c>
      <c r="D8004" s="35">
        <f t="shared" si="628"/>
        <v>334</v>
      </c>
      <c r="E8004" s="35">
        <f t="shared" si="629"/>
        <v>5</v>
      </c>
      <c r="F8004" s="35" t="str">
        <f t="shared" si="626"/>
        <v>Thursday</v>
      </c>
      <c r="G8004" s="35">
        <f t="shared" si="627"/>
        <v>11</v>
      </c>
      <c r="H8004" s="34">
        <f>CONVERT(INDEX(Htg_StPt_Sch_EZ!$C$4:$I$27,MATCH(Schedules_8760!$C8004,Htg_StPt_Sch_EZ!$B$4:$B$27,0),MATCH(Schedules_8760!$F8004,Htg_StPt_Sch_EZ!$C$3:$I$3,0)),"F","C")</f>
        <v>20.555555555555554</v>
      </c>
      <c r="I8004" s="34">
        <f>CONVERT(INDEX(Htg_StPt_Sch_EZ!$C$31:$I$54,MATCH(Schedules_8760!$C8004,Htg_StPt_Sch_EZ!$B$31:$B$54,0),MATCH(Schedules_8760!$F8004,Htg_StPt_Sch_EZ!$C$30:$I$30,0)),"F","C")</f>
        <v>19.444444444444443</v>
      </c>
      <c r="J8004" s="34">
        <f>CONVERT(INDEX(Clg_StPt_Sch_EZ!$C$4:$I$27,MATCH(Schedules_8760!$C8004,Clg_StPt_Sch_EZ!$B$4:$B$27,0),MATCH(Schedules_8760!$F8004,Clg_StPt_Sch_EZ!$C$3:$I$3,0)),"F","C")</f>
        <v>25.555555555555554</v>
      </c>
      <c r="K8004" s="34">
        <f>CONVERT(INDEX(Clg_StPt_Sch_EZ!$C$31:$I$54,MATCH(Schedules_8760!$C8004,Clg_StPt_Sch_EZ!$B$31:$B$54,0),MATCH(Schedules_8760!$F8004,Clg_StPt_Sch_EZ!$C$30:$I$30,0)),"F","C")</f>
        <v>25</v>
      </c>
      <c r="L8004" s="34">
        <f>CONVERT(INDEX(DHW_StPt_Sch_EZ!$C$4:$I$27,MATCH(Schedules_8760!$C8004,DHW_StPt_Sch_EZ!$B$4:$B$27,0),MATCH(Schedules_8760!$F8004,DHW_StPt_Sch_EZ!$C$3:$I$3,0)),"F","C")</f>
        <v>53.333333333333329</v>
      </c>
      <c r="M8004" s="34">
        <f>CONVERT(INDEX(DHW_StPt_Sch_EZ!$C$31:$I$54,MATCH(Schedules_8760!$C8004,DHW_StPt_Sch_EZ!$B$31:$B$54,0),MATCH(Schedules_8760!$F8004,DHW_StPt_Sch_EZ!$C$30:$I$30,0)),"F","C")</f>
        <v>53.333333333333329</v>
      </c>
      <c r="N8004" s="12"/>
      <c r="O8004" s="12"/>
      <c r="P8004" s="12"/>
    </row>
    <row r="8005" spans="1:16" x14ac:dyDescent="0.25">
      <c r="A8005" s="35">
        <v>8004</v>
      </c>
      <c r="B8005" s="89">
        <v>334.45833333333331</v>
      </c>
      <c r="C8005" s="35">
        <f t="shared" si="625"/>
        <v>12</v>
      </c>
      <c r="D8005" s="35">
        <f t="shared" si="628"/>
        <v>334</v>
      </c>
      <c r="E8005" s="35">
        <f t="shared" si="629"/>
        <v>5</v>
      </c>
      <c r="F8005" s="35" t="str">
        <f t="shared" si="626"/>
        <v>Thursday</v>
      </c>
      <c r="G8005" s="35">
        <f t="shared" si="627"/>
        <v>11</v>
      </c>
      <c r="H8005" s="34">
        <f>CONVERT(INDEX(Htg_StPt_Sch_EZ!$C$4:$I$27,MATCH(Schedules_8760!$C8005,Htg_StPt_Sch_EZ!$B$4:$B$27,0),MATCH(Schedules_8760!$F8005,Htg_StPt_Sch_EZ!$C$3:$I$3,0)),"F","C")</f>
        <v>20.555555555555554</v>
      </c>
      <c r="I8005" s="34">
        <f>CONVERT(INDEX(Htg_StPt_Sch_EZ!$C$31:$I$54,MATCH(Schedules_8760!$C8005,Htg_StPt_Sch_EZ!$B$31:$B$54,0),MATCH(Schedules_8760!$F8005,Htg_StPt_Sch_EZ!$C$30:$I$30,0)),"F","C")</f>
        <v>19.444444444444443</v>
      </c>
      <c r="J8005" s="34">
        <f>CONVERT(INDEX(Clg_StPt_Sch_EZ!$C$4:$I$27,MATCH(Schedules_8760!$C8005,Clg_StPt_Sch_EZ!$B$4:$B$27,0),MATCH(Schedules_8760!$F8005,Clg_StPt_Sch_EZ!$C$3:$I$3,0)),"F","C")</f>
        <v>25.555555555555554</v>
      </c>
      <c r="K8005" s="34">
        <f>CONVERT(INDEX(Clg_StPt_Sch_EZ!$C$31:$I$54,MATCH(Schedules_8760!$C8005,Clg_StPt_Sch_EZ!$B$31:$B$54,0),MATCH(Schedules_8760!$F8005,Clg_StPt_Sch_EZ!$C$30:$I$30,0)),"F","C")</f>
        <v>25</v>
      </c>
      <c r="L8005" s="34">
        <f>CONVERT(INDEX(DHW_StPt_Sch_EZ!$C$4:$I$27,MATCH(Schedules_8760!$C8005,DHW_StPt_Sch_EZ!$B$4:$B$27,0),MATCH(Schedules_8760!$F8005,DHW_StPt_Sch_EZ!$C$3:$I$3,0)),"F","C")</f>
        <v>53.333333333333329</v>
      </c>
      <c r="M8005" s="34">
        <f>CONVERT(INDEX(DHW_StPt_Sch_EZ!$C$31:$I$54,MATCH(Schedules_8760!$C8005,DHW_StPt_Sch_EZ!$B$31:$B$54,0),MATCH(Schedules_8760!$F8005,DHW_StPt_Sch_EZ!$C$30:$I$30,0)),"F","C")</f>
        <v>53.333333333333329</v>
      </c>
      <c r="N8005" s="12"/>
      <c r="O8005" s="12"/>
      <c r="P8005" s="12"/>
    </row>
    <row r="8006" spans="1:16" x14ac:dyDescent="0.25">
      <c r="A8006" s="35">
        <v>8005</v>
      </c>
      <c r="B8006" s="89">
        <v>334.5</v>
      </c>
      <c r="C8006" s="35">
        <f t="shared" si="625"/>
        <v>13</v>
      </c>
      <c r="D8006" s="35">
        <f t="shared" si="628"/>
        <v>334</v>
      </c>
      <c r="E8006" s="35">
        <f t="shared" si="629"/>
        <v>5</v>
      </c>
      <c r="F8006" s="35" t="str">
        <f t="shared" si="626"/>
        <v>Thursday</v>
      </c>
      <c r="G8006" s="35">
        <f t="shared" si="627"/>
        <v>11</v>
      </c>
      <c r="H8006" s="34">
        <f>CONVERT(INDEX(Htg_StPt_Sch_EZ!$C$4:$I$27,MATCH(Schedules_8760!$C8006,Htg_StPt_Sch_EZ!$B$4:$B$27,0),MATCH(Schedules_8760!$F8006,Htg_StPt_Sch_EZ!$C$3:$I$3,0)),"F","C")</f>
        <v>20.555555555555554</v>
      </c>
      <c r="I8006" s="34">
        <f>CONVERT(INDEX(Htg_StPt_Sch_EZ!$C$31:$I$54,MATCH(Schedules_8760!$C8006,Htg_StPt_Sch_EZ!$B$31:$B$54,0),MATCH(Schedules_8760!$F8006,Htg_StPt_Sch_EZ!$C$30:$I$30,0)),"F","C")</f>
        <v>19.444444444444443</v>
      </c>
      <c r="J8006" s="34">
        <f>CONVERT(INDEX(Clg_StPt_Sch_EZ!$C$4:$I$27,MATCH(Schedules_8760!$C8006,Clg_StPt_Sch_EZ!$B$4:$B$27,0),MATCH(Schedules_8760!$F8006,Clg_StPt_Sch_EZ!$C$3:$I$3,0)),"F","C")</f>
        <v>25.555555555555554</v>
      </c>
      <c r="K8006" s="34">
        <f>CONVERT(INDEX(Clg_StPt_Sch_EZ!$C$31:$I$54,MATCH(Schedules_8760!$C8006,Clg_StPt_Sch_EZ!$B$31:$B$54,0),MATCH(Schedules_8760!$F8006,Clg_StPt_Sch_EZ!$C$30:$I$30,0)),"F","C")</f>
        <v>25</v>
      </c>
      <c r="L8006" s="34">
        <f>CONVERT(INDEX(DHW_StPt_Sch_EZ!$C$4:$I$27,MATCH(Schedules_8760!$C8006,DHW_StPt_Sch_EZ!$B$4:$B$27,0),MATCH(Schedules_8760!$F8006,DHW_StPt_Sch_EZ!$C$3:$I$3,0)),"F","C")</f>
        <v>53.333333333333329</v>
      </c>
      <c r="M8006" s="34">
        <f>CONVERT(INDEX(DHW_StPt_Sch_EZ!$C$31:$I$54,MATCH(Schedules_8760!$C8006,DHW_StPt_Sch_EZ!$B$31:$B$54,0),MATCH(Schedules_8760!$F8006,DHW_StPt_Sch_EZ!$C$30:$I$30,0)),"F","C")</f>
        <v>53.333333333333329</v>
      </c>
      <c r="N8006" s="12"/>
      <c r="O8006" s="12"/>
      <c r="P8006" s="12"/>
    </row>
    <row r="8007" spans="1:16" x14ac:dyDescent="0.25">
      <c r="A8007" s="35">
        <v>8006</v>
      </c>
      <c r="B8007" s="89">
        <v>334.54166666666669</v>
      </c>
      <c r="C8007" s="35">
        <f t="shared" si="625"/>
        <v>14</v>
      </c>
      <c r="D8007" s="35">
        <f t="shared" si="628"/>
        <v>334</v>
      </c>
      <c r="E8007" s="35">
        <f t="shared" si="629"/>
        <v>5</v>
      </c>
      <c r="F8007" s="35" t="str">
        <f t="shared" si="626"/>
        <v>Thursday</v>
      </c>
      <c r="G8007" s="35">
        <f t="shared" si="627"/>
        <v>11</v>
      </c>
      <c r="H8007" s="34">
        <f>CONVERT(INDEX(Htg_StPt_Sch_EZ!$C$4:$I$27,MATCH(Schedules_8760!$C8007,Htg_StPt_Sch_EZ!$B$4:$B$27,0),MATCH(Schedules_8760!$F8007,Htg_StPt_Sch_EZ!$C$3:$I$3,0)),"F","C")</f>
        <v>20.555555555555554</v>
      </c>
      <c r="I8007" s="34">
        <f>CONVERT(INDEX(Htg_StPt_Sch_EZ!$C$31:$I$54,MATCH(Schedules_8760!$C8007,Htg_StPt_Sch_EZ!$B$31:$B$54,0),MATCH(Schedules_8760!$F8007,Htg_StPt_Sch_EZ!$C$30:$I$30,0)),"F","C")</f>
        <v>19.444444444444443</v>
      </c>
      <c r="J8007" s="34">
        <f>CONVERT(INDEX(Clg_StPt_Sch_EZ!$C$4:$I$27,MATCH(Schedules_8760!$C8007,Clg_StPt_Sch_EZ!$B$4:$B$27,0),MATCH(Schedules_8760!$F8007,Clg_StPt_Sch_EZ!$C$3:$I$3,0)),"F","C")</f>
        <v>25.555555555555554</v>
      </c>
      <c r="K8007" s="34">
        <f>CONVERT(INDEX(Clg_StPt_Sch_EZ!$C$31:$I$54,MATCH(Schedules_8760!$C8007,Clg_StPt_Sch_EZ!$B$31:$B$54,0),MATCH(Schedules_8760!$F8007,Clg_StPt_Sch_EZ!$C$30:$I$30,0)),"F","C")</f>
        <v>25</v>
      </c>
      <c r="L8007" s="34">
        <f>CONVERT(INDEX(DHW_StPt_Sch_EZ!$C$4:$I$27,MATCH(Schedules_8760!$C8007,DHW_StPt_Sch_EZ!$B$4:$B$27,0),MATCH(Schedules_8760!$F8007,DHW_StPt_Sch_EZ!$C$3:$I$3,0)),"F","C")</f>
        <v>53.333333333333329</v>
      </c>
      <c r="M8007" s="34">
        <f>CONVERT(INDEX(DHW_StPt_Sch_EZ!$C$31:$I$54,MATCH(Schedules_8760!$C8007,DHW_StPt_Sch_EZ!$B$31:$B$54,0),MATCH(Schedules_8760!$F8007,DHW_StPt_Sch_EZ!$C$30:$I$30,0)),"F","C")</f>
        <v>53.333333333333329</v>
      </c>
      <c r="N8007" s="12"/>
      <c r="O8007" s="12"/>
      <c r="P8007" s="12"/>
    </row>
    <row r="8008" spans="1:16" x14ac:dyDescent="0.25">
      <c r="A8008" s="35">
        <v>8007</v>
      </c>
      <c r="B8008" s="89">
        <v>334.58333333333331</v>
      </c>
      <c r="C8008" s="35">
        <f t="shared" si="625"/>
        <v>15</v>
      </c>
      <c r="D8008" s="35">
        <f t="shared" si="628"/>
        <v>334</v>
      </c>
      <c r="E8008" s="35">
        <f t="shared" si="629"/>
        <v>5</v>
      </c>
      <c r="F8008" s="35" t="str">
        <f t="shared" si="626"/>
        <v>Thursday</v>
      </c>
      <c r="G8008" s="35">
        <f t="shared" si="627"/>
        <v>11</v>
      </c>
      <c r="H8008" s="34">
        <f>CONVERT(INDEX(Htg_StPt_Sch_EZ!$C$4:$I$27,MATCH(Schedules_8760!$C8008,Htg_StPt_Sch_EZ!$B$4:$B$27,0),MATCH(Schedules_8760!$F8008,Htg_StPt_Sch_EZ!$C$3:$I$3,0)),"F","C")</f>
        <v>20.555555555555554</v>
      </c>
      <c r="I8008" s="34">
        <f>CONVERT(INDEX(Htg_StPt_Sch_EZ!$C$31:$I$54,MATCH(Schedules_8760!$C8008,Htg_StPt_Sch_EZ!$B$31:$B$54,0),MATCH(Schedules_8760!$F8008,Htg_StPt_Sch_EZ!$C$30:$I$30,0)),"F","C")</f>
        <v>21.111111111111111</v>
      </c>
      <c r="J8008" s="34">
        <f>CONVERT(INDEX(Clg_StPt_Sch_EZ!$C$4:$I$27,MATCH(Schedules_8760!$C8008,Clg_StPt_Sch_EZ!$B$4:$B$27,0),MATCH(Schedules_8760!$F8008,Clg_StPt_Sch_EZ!$C$3:$I$3,0)),"F","C")</f>
        <v>25.555555555555554</v>
      </c>
      <c r="K8008" s="34">
        <f>CONVERT(INDEX(Clg_StPt_Sch_EZ!$C$31:$I$54,MATCH(Schedules_8760!$C8008,Clg_StPt_Sch_EZ!$B$31:$B$54,0),MATCH(Schedules_8760!$F8008,Clg_StPt_Sch_EZ!$C$30:$I$30,0)),"F","C")</f>
        <v>25</v>
      </c>
      <c r="L8008" s="34">
        <f>CONVERT(INDEX(DHW_StPt_Sch_EZ!$C$4:$I$27,MATCH(Schedules_8760!$C8008,DHW_StPt_Sch_EZ!$B$4:$B$27,0),MATCH(Schedules_8760!$F8008,DHW_StPt_Sch_EZ!$C$3:$I$3,0)),"F","C")</f>
        <v>53.333333333333329</v>
      </c>
      <c r="M8008" s="34">
        <f>CONVERT(INDEX(DHW_StPt_Sch_EZ!$C$31:$I$54,MATCH(Schedules_8760!$C8008,DHW_StPt_Sch_EZ!$B$31:$B$54,0),MATCH(Schedules_8760!$F8008,DHW_StPt_Sch_EZ!$C$30:$I$30,0)),"F","C")</f>
        <v>53.333333333333329</v>
      </c>
      <c r="N8008" s="12"/>
      <c r="O8008" s="12"/>
      <c r="P8008" s="12"/>
    </row>
    <row r="8009" spans="1:16" x14ac:dyDescent="0.25">
      <c r="A8009" s="35">
        <v>8008</v>
      </c>
      <c r="B8009" s="89">
        <v>334.625</v>
      </c>
      <c r="C8009" s="35">
        <f t="shared" si="625"/>
        <v>16</v>
      </c>
      <c r="D8009" s="35">
        <f t="shared" si="628"/>
        <v>334</v>
      </c>
      <c r="E8009" s="35">
        <f t="shared" si="629"/>
        <v>5</v>
      </c>
      <c r="F8009" s="35" t="str">
        <f t="shared" si="626"/>
        <v>Thursday</v>
      </c>
      <c r="G8009" s="35">
        <f t="shared" si="627"/>
        <v>11</v>
      </c>
      <c r="H8009" s="34">
        <f>CONVERT(INDEX(Htg_StPt_Sch_EZ!$C$4:$I$27,MATCH(Schedules_8760!$C8009,Htg_StPt_Sch_EZ!$B$4:$B$27,0),MATCH(Schedules_8760!$F8009,Htg_StPt_Sch_EZ!$C$3:$I$3,0)),"F","C")</f>
        <v>20.555555555555554</v>
      </c>
      <c r="I8009" s="34">
        <f>CONVERT(INDEX(Htg_StPt_Sch_EZ!$C$31:$I$54,MATCH(Schedules_8760!$C8009,Htg_StPt_Sch_EZ!$B$31:$B$54,0),MATCH(Schedules_8760!$F8009,Htg_StPt_Sch_EZ!$C$30:$I$30,0)),"F","C")</f>
        <v>21.111111111111111</v>
      </c>
      <c r="J8009" s="34">
        <f>CONVERT(INDEX(Clg_StPt_Sch_EZ!$C$4:$I$27,MATCH(Schedules_8760!$C8009,Clg_StPt_Sch_EZ!$B$4:$B$27,0),MATCH(Schedules_8760!$F8009,Clg_StPt_Sch_EZ!$C$3:$I$3,0)),"F","C")</f>
        <v>25.555555555555554</v>
      </c>
      <c r="K8009" s="34">
        <f>CONVERT(INDEX(Clg_StPt_Sch_EZ!$C$31:$I$54,MATCH(Schedules_8760!$C8009,Clg_StPt_Sch_EZ!$B$31:$B$54,0),MATCH(Schedules_8760!$F8009,Clg_StPt_Sch_EZ!$C$30:$I$30,0)),"F","C")</f>
        <v>25</v>
      </c>
      <c r="L8009" s="34">
        <f>CONVERT(INDEX(DHW_StPt_Sch_EZ!$C$4:$I$27,MATCH(Schedules_8760!$C8009,DHW_StPt_Sch_EZ!$B$4:$B$27,0),MATCH(Schedules_8760!$F8009,DHW_StPt_Sch_EZ!$C$3:$I$3,0)),"F","C")</f>
        <v>53.333333333333329</v>
      </c>
      <c r="M8009" s="34">
        <f>CONVERT(INDEX(DHW_StPt_Sch_EZ!$C$31:$I$54,MATCH(Schedules_8760!$C8009,DHW_StPt_Sch_EZ!$B$31:$B$54,0),MATCH(Schedules_8760!$F8009,DHW_StPt_Sch_EZ!$C$30:$I$30,0)),"F","C")</f>
        <v>53.333333333333329</v>
      </c>
      <c r="N8009" s="12"/>
      <c r="O8009" s="12"/>
      <c r="P8009" s="12"/>
    </row>
    <row r="8010" spans="1:16" x14ac:dyDescent="0.25">
      <c r="A8010" s="35">
        <v>8009</v>
      </c>
      <c r="B8010" s="89">
        <v>334.66666666666669</v>
      </c>
      <c r="C8010" s="35">
        <f t="shared" si="625"/>
        <v>17</v>
      </c>
      <c r="D8010" s="35">
        <f t="shared" si="628"/>
        <v>334</v>
      </c>
      <c r="E8010" s="35">
        <f t="shared" si="629"/>
        <v>5</v>
      </c>
      <c r="F8010" s="35" t="str">
        <f t="shared" si="626"/>
        <v>Thursday</v>
      </c>
      <c r="G8010" s="35">
        <f t="shared" si="627"/>
        <v>11</v>
      </c>
      <c r="H8010" s="34">
        <f>CONVERT(INDEX(Htg_StPt_Sch_EZ!$C$4:$I$27,MATCH(Schedules_8760!$C8010,Htg_StPt_Sch_EZ!$B$4:$B$27,0),MATCH(Schedules_8760!$F8010,Htg_StPt_Sch_EZ!$C$3:$I$3,0)),"F","C")</f>
        <v>20.555555555555554</v>
      </c>
      <c r="I8010" s="34">
        <f>CONVERT(INDEX(Htg_StPt_Sch_EZ!$C$31:$I$54,MATCH(Schedules_8760!$C8010,Htg_StPt_Sch_EZ!$B$31:$B$54,0),MATCH(Schedules_8760!$F8010,Htg_StPt_Sch_EZ!$C$30:$I$30,0)),"F","C")</f>
        <v>17.777777777777779</v>
      </c>
      <c r="J8010" s="34">
        <f>CONVERT(INDEX(Clg_StPt_Sch_EZ!$C$4:$I$27,MATCH(Schedules_8760!$C8010,Clg_StPt_Sch_EZ!$B$4:$B$27,0),MATCH(Schedules_8760!$F8010,Clg_StPt_Sch_EZ!$C$3:$I$3,0)),"F","C")</f>
        <v>25.555555555555554</v>
      </c>
      <c r="K8010" s="34">
        <f>CONVERT(INDEX(Clg_StPt_Sch_EZ!$C$31:$I$54,MATCH(Schedules_8760!$C8010,Clg_StPt_Sch_EZ!$B$31:$B$54,0),MATCH(Schedules_8760!$F8010,Clg_StPt_Sch_EZ!$C$30:$I$30,0)),"F","C")</f>
        <v>25</v>
      </c>
      <c r="L8010" s="34">
        <f>CONVERT(INDEX(DHW_StPt_Sch_EZ!$C$4:$I$27,MATCH(Schedules_8760!$C8010,DHW_StPt_Sch_EZ!$B$4:$B$27,0),MATCH(Schedules_8760!$F8010,DHW_StPt_Sch_EZ!$C$3:$I$3,0)),"F","C")</f>
        <v>53.333333333333329</v>
      </c>
      <c r="M8010" s="34">
        <f>CONVERT(INDEX(DHW_StPt_Sch_EZ!$C$31:$I$54,MATCH(Schedules_8760!$C8010,DHW_StPt_Sch_EZ!$B$31:$B$54,0),MATCH(Schedules_8760!$F8010,DHW_StPt_Sch_EZ!$C$30:$I$30,0)),"F","C")</f>
        <v>53.333333333333329</v>
      </c>
      <c r="N8010" s="12"/>
      <c r="O8010" s="12"/>
      <c r="P8010" s="12"/>
    </row>
    <row r="8011" spans="1:16" x14ac:dyDescent="0.25">
      <c r="A8011" s="35">
        <v>8010</v>
      </c>
      <c r="B8011" s="89">
        <v>334.70833333333331</v>
      </c>
      <c r="C8011" s="35">
        <f t="shared" si="625"/>
        <v>18</v>
      </c>
      <c r="D8011" s="35">
        <f t="shared" si="628"/>
        <v>334</v>
      </c>
      <c r="E8011" s="35">
        <f t="shared" si="629"/>
        <v>5</v>
      </c>
      <c r="F8011" s="35" t="str">
        <f t="shared" si="626"/>
        <v>Thursday</v>
      </c>
      <c r="G8011" s="35">
        <f t="shared" si="627"/>
        <v>11</v>
      </c>
      <c r="H8011" s="34">
        <f>CONVERT(INDEX(Htg_StPt_Sch_EZ!$C$4:$I$27,MATCH(Schedules_8760!$C8011,Htg_StPt_Sch_EZ!$B$4:$B$27,0),MATCH(Schedules_8760!$F8011,Htg_StPt_Sch_EZ!$C$3:$I$3,0)),"F","C")</f>
        <v>20.555555555555554</v>
      </c>
      <c r="I8011" s="34">
        <f>CONVERT(INDEX(Htg_StPt_Sch_EZ!$C$31:$I$54,MATCH(Schedules_8760!$C8011,Htg_StPt_Sch_EZ!$B$31:$B$54,0),MATCH(Schedules_8760!$F8011,Htg_StPt_Sch_EZ!$C$30:$I$30,0)),"F","C")</f>
        <v>17.777777777777779</v>
      </c>
      <c r="J8011" s="34">
        <f>CONVERT(INDEX(Clg_StPt_Sch_EZ!$C$4:$I$27,MATCH(Schedules_8760!$C8011,Clg_StPt_Sch_EZ!$B$4:$B$27,0),MATCH(Schedules_8760!$F8011,Clg_StPt_Sch_EZ!$C$3:$I$3,0)),"F","C")</f>
        <v>25.555555555555554</v>
      </c>
      <c r="K8011" s="34">
        <f>CONVERT(INDEX(Clg_StPt_Sch_EZ!$C$31:$I$54,MATCH(Schedules_8760!$C8011,Clg_StPt_Sch_EZ!$B$31:$B$54,0),MATCH(Schedules_8760!$F8011,Clg_StPt_Sch_EZ!$C$30:$I$30,0)),"F","C")</f>
        <v>28.333333333333332</v>
      </c>
      <c r="L8011" s="34">
        <f>CONVERT(INDEX(DHW_StPt_Sch_EZ!$C$4:$I$27,MATCH(Schedules_8760!$C8011,DHW_StPt_Sch_EZ!$B$4:$B$27,0),MATCH(Schedules_8760!$F8011,DHW_StPt_Sch_EZ!$C$3:$I$3,0)),"F","C")</f>
        <v>53.333333333333329</v>
      </c>
      <c r="M8011" s="34">
        <f>CONVERT(INDEX(DHW_StPt_Sch_EZ!$C$31:$I$54,MATCH(Schedules_8760!$C8011,DHW_StPt_Sch_EZ!$B$31:$B$54,0),MATCH(Schedules_8760!$F8011,DHW_StPt_Sch_EZ!$C$30:$I$30,0)),"F","C")</f>
        <v>53.333333333333329</v>
      </c>
      <c r="N8011" s="12"/>
      <c r="O8011" s="12"/>
      <c r="P8011" s="12"/>
    </row>
    <row r="8012" spans="1:16" x14ac:dyDescent="0.25">
      <c r="A8012" s="35">
        <v>8011</v>
      </c>
      <c r="B8012" s="89">
        <v>334.75</v>
      </c>
      <c r="C8012" s="35">
        <f t="shared" si="625"/>
        <v>19</v>
      </c>
      <c r="D8012" s="35">
        <f t="shared" si="628"/>
        <v>334</v>
      </c>
      <c r="E8012" s="35">
        <f t="shared" si="629"/>
        <v>5</v>
      </c>
      <c r="F8012" s="35" t="str">
        <f t="shared" si="626"/>
        <v>Thursday</v>
      </c>
      <c r="G8012" s="35">
        <f t="shared" si="627"/>
        <v>11</v>
      </c>
      <c r="H8012" s="34">
        <f>CONVERT(INDEX(Htg_StPt_Sch_EZ!$C$4:$I$27,MATCH(Schedules_8760!$C8012,Htg_StPt_Sch_EZ!$B$4:$B$27,0),MATCH(Schedules_8760!$F8012,Htg_StPt_Sch_EZ!$C$3:$I$3,0)),"F","C")</f>
        <v>20.555555555555554</v>
      </c>
      <c r="I8012" s="34">
        <f>CONVERT(INDEX(Htg_StPt_Sch_EZ!$C$31:$I$54,MATCH(Schedules_8760!$C8012,Htg_StPt_Sch_EZ!$B$31:$B$54,0),MATCH(Schedules_8760!$F8012,Htg_StPt_Sch_EZ!$C$30:$I$30,0)),"F","C")</f>
        <v>18.333333333333332</v>
      </c>
      <c r="J8012" s="34">
        <f>CONVERT(INDEX(Clg_StPt_Sch_EZ!$C$4:$I$27,MATCH(Schedules_8760!$C8012,Clg_StPt_Sch_EZ!$B$4:$B$27,0),MATCH(Schedules_8760!$F8012,Clg_StPt_Sch_EZ!$C$3:$I$3,0)),"F","C")</f>
        <v>25.555555555555554</v>
      </c>
      <c r="K8012" s="34">
        <f>CONVERT(INDEX(Clg_StPt_Sch_EZ!$C$31:$I$54,MATCH(Schedules_8760!$C8012,Clg_StPt_Sch_EZ!$B$31:$B$54,0),MATCH(Schedules_8760!$F8012,Clg_StPt_Sch_EZ!$C$30:$I$30,0)),"F","C")</f>
        <v>28.333333333333332</v>
      </c>
      <c r="L8012" s="34">
        <f>CONVERT(INDEX(DHW_StPt_Sch_EZ!$C$4:$I$27,MATCH(Schedules_8760!$C8012,DHW_StPt_Sch_EZ!$B$4:$B$27,0),MATCH(Schedules_8760!$F8012,DHW_StPt_Sch_EZ!$C$3:$I$3,0)),"F","C")</f>
        <v>53.333333333333329</v>
      </c>
      <c r="M8012" s="34">
        <f>CONVERT(INDEX(DHW_StPt_Sch_EZ!$C$31:$I$54,MATCH(Schedules_8760!$C8012,DHW_StPt_Sch_EZ!$B$31:$B$54,0),MATCH(Schedules_8760!$F8012,DHW_StPt_Sch_EZ!$C$30:$I$30,0)),"F","C")</f>
        <v>53.333333333333329</v>
      </c>
      <c r="N8012" s="12"/>
      <c r="O8012" s="12"/>
      <c r="P8012" s="12"/>
    </row>
    <row r="8013" spans="1:16" x14ac:dyDescent="0.25">
      <c r="A8013" s="35">
        <v>8012</v>
      </c>
      <c r="B8013" s="89">
        <v>334.79166666666669</v>
      </c>
      <c r="C8013" s="35">
        <f t="shared" si="625"/>
        <v>20</v>
      </c>
      <c r="D8013" s="35">
        <f t="shared" si="628"/>
        <v>334</v>
      </c>
      <c r="E8013" s="35">
        <f t="shared" si="629"/>
        <v>5</v>
      </c>
      <c r="F8013" s="35" t="str">
        <f t="shared" si="626"/>
        <v>Thursday</v>
      </c>
      <c r="G8013" s="35">
        <f t="shared" si="627"/>
        <v>11</v>
      </c>
      <c r="H8013" s="34">
        <f>CONVERT(INDEX(Htg_StPt_Sch_EZ!$C$4:$I$27,MATCH(Schedules_8760!$C8013,Htg_StPt_Sch_EZ!$B$4:$B$27,0),MATCH(Schedules_8760!$F8013,Htg_StPt_Sch_EZ!$C$3:$I$3,0)),"F","C")</f>
        <v>20.555555555555554</v>
      </c>
      <c r="I8013" s="34">
        <f>CONVERT(INDEX(Htg_StPt_Sch_EZ!$C$31:$I$54,MATCH(Schedules_8760!$C8013,Htg_StPt_Sch_EZ!$B$31:$B$54,0),MATCH(Schedules_8760!$F8013,Htg_StPt_Sch_EZ!$C$30:$I$30,0)),"F","C")</f>
        <v>18.888888888888889</v>
      </c>
      <c r="J8013" s="34">
        <f>CONVERT(INDEX(Clg_StPt_Sch_EZ!$C$4:$I$27,MATCH(Schedules_8760!$C8013,Clg_StPt_Sch_EZ!$B$4:$B$27,0),MATCH(Schedules_8760!$F8013,Clg_StPt_Sch_EZ!$C$3:$I$3,0)),"F","C")</f>
        <v>25.555555555555554</v>
      </c>
      <c r="K8013" s="34">
        <f>CONVERT(INDEX(Clg_StPt_Sch_EZ!$C$31:$I$54,MATCH(Schedules_8760!$C8013,Clg_StPt_Sch_EZ!$B$31:$B$54,0),MATCH(Schedules_8760!$F8013,Clg_StPt_Sch_EZ!$C$30:$I$30,0)),"F","C")</f>
        <v>28.333333333333332</v>
      </c>
      <c r="L8013" s="34">
        <f>CONVERT(INDEX(DHW_StPt_Sch_EZ!$C$4:$I$27,MATCH(Schedules_8760!$C8013,DHW_StPt_Sch_EZ!$B$4:$B$27,0),MATCH(Schedules_8760!$F8013,DHW_StPt_Sch_EZ!$C$3:$I$3,0)),"F","C")</f>
        <v>53.333333333333329</v>
      </c>
      <c r="M8013" s="34">
        <f>CONVERT(INDEX(DHW_StPt_Sch_EZ!$C$31:$I$54,MATCH(Schedules_8760!$C8013,DHW_StPt_Sch_EZ!$B$31:$B$54,0),MATCH(Schedules_8760!$F8013,DHW_StPt_Sch_EZ!$C$30:$I$30,0)),"F","C")</f>
        <v>53.333333333333329</v>
      </c>
      <c r="N8013" s="12"/>
      <c r="O8013" s="12"/>
      <c r="P8013" s="12"/>
    </row>
    <row r="8014" spans="1:16" x14ac:dyDescent="0.25">
      <c r="A8014" s="35">
        <v>8013</v>
      </c>
      <c r="B8014" s="89">
        <v>334.83333333333331</v>
      </c>
      <c r="C8014" s="35">
        <f t="shared" si="625"/>
        <v>21</v>
      </c>
      <c r="D8014" s="35">
        <f t="shared" si="628"/>
        <v>334</v>
      </c>
      <c r="E8014" s="35">
        <f t="shared" si="629"/>
        <v>5</v>
      </c>
      <c r="F8014" s="35" t="str">
        <f t="shared" si="626"/>
        <v>Thursday</v>
      </c>
      <c r="G8014" s="35">
        <f t="shared" si="627"/>
        <v>11</v>
      </c>
      <c r="H8014" s="34">
        <f>CONVERT(INDEX(Htg_StPt_Sch_EZ!$C$4:$I$27,MATCH(Schedules_8760!$C8014,Htg_StPt_Sch_EZ!$B$4:$B$27,0),MATCH(Schedules_8760!$F8014,Htg_StPt_Sch_EZ!$C$3:$I$3,0)),"F","C")</f>
        <v>20.555555555555554</v>
      </c>
      <c r="I8014" s="34">
        <f>CONVERT(INDEX(Htg_StPt_Sch_EZ!$C$31:$I$54,MATCH(Schedules_8760!$C8014,Htg_StPt_Sch_EZ!$B$31:$B$54,0),MATCH(Schedules_8760!$F8014,Htg_StPt_Sch_EZ!$C$30:$I$30,0)),"F","C")</f>
        <v>19.444444444444443</v>
      </c>
      <c r="J8014" s="34">
        <f>CONVERT(INDEX(Clg_StPt_Sch_EZ!$C$4:$I$27,MATCH(Schedules_8760!$C8014,Clg_StPt_Sch_EZ!$B$4:$B$27,0),MATCH(Schedules_8760!$F8014,Clg_StPt_Sch_EZ!$C$3:$I$3,0)),"F","C")</f>
        <v>25.555555555555554</v>
      </c>
      <c r="K8014" s="34">
        <f>CONVERT(INDEX(Clg_StPt_Sch_EZ!$C$31:$I$54,MATCH(Schedules_8760!$C8014,Clg_StPt_Sch_EZ!$B$31:$B$54,0),MATCH(Schedules_8760!$F8014,Clg_StPt_Sch_EZ!$C$30:$I$30,0)),"F","C")</f>
        <v>28.333333333333332</v>
      </c>
      <c r="L8014" s="34">
        <f>CONVERT(INDEX(DHW_StPt_Sch_EZ!$C$4:$I$27,MATCH(Schedules_8760!$C8014,DHW_StPt_Sch_EZ!$B$4:$B$27,0),MATCH(Schedules_8760!$F8014,DHW_StPt_Sch_EZ!$C$3:$I$3,0)),"F","C")</f>
        <v>53.333333333333329</v>
      </c>
      <c r="M8014" s="34">
        <f>CONVERT(INDEX(DHW_StPt_Sch_EZ!$C$31:$I$54,MATCH(Schedules_8760!$C8014,DHW_StPt_Sch_EZ!$B$31:$B$54,0),MATCH(Schedules_8760!$F8014,DHW_StPt_Sch_EZ!$C$30:$I$30,0)),"F","C")</f>
        <v>53.333333333333329</v>
      </c>
      <c r="N8014" s="12"/>
      <c r="O8014" s="12"/>
      <c r="P8014" s="12"/>
    </row>
    <row r="8015" spans="1:16" x14ac:dyDescent="0.25">
      <c r="A8015" s="35">
        <v>8014</v>
      </c>
      <c r="B8015" s="89">
        <v>334.875</v>
      </c>
      <c r="C8015" s="35">
        <f t="shared" si="625"/>
        <v>22</v>
      </c>
      <c r="D8015" s="35">
        <f t="shared" si="628"/>
        <v>334</v>
      </c>
      <c r="E8015" s="35">
        <f t="shared" si="629"/>
        <v>5</v>
      </c>
      <c r="F8015" s="35" t="str">
        <f t="shared" si="626"/>
        <v>Thursday</v>
      </c>
      <c r="G8015" s="35">
        <f t="shared" si="627"/>
        <v>11</v>
      </c>
      <c r="H8015" s="34">
        <f>CONVERT(INDEX(Htg_StPt_Sch_EZ!$C$4:$I$27,MATCH(Schedules_8760!$C8015,Htg_StPt_Sch_EZ!$B$4:$B$27,0),MATCH(Schedules_8760!$F8015,Htg_StPt_Sch_EZ!$C$3:$I$3,0)),"F","C")</f>
        <v>20.555555555555554</v>
      </c>
      <c r="I8015" s="34">
        <f>CONVERT(INDEX(Htg_StPt_Sch_EZ!$C$31:$I$54,MATCH(Schedules_8760!$C8015,Htg_StPt_Sch_EZ!$B$31:$B$54,0),MATCH(Schedules_8760!$F8015,Htg_StPt_Sch_EZ!$C$30:$I$30,0)),"F","C")</f>
        <v>19.444444444444443</v>
      </c>
      <c r="J8015" s="34">
        <f>CONVERT(INDEX(Clg_StPt_Sch_EZ!$C$4:$I$27,MATCH(Schedules_8760!$C8015,Clg_StPt_Sch_EZ!$B$4:$B$27,0),MATCH(Schedules_8760!$F8015,Clg_StPt_Sch_EZ!$C$3:$I$3,0)),"F","C")</f>
        <v>25.555555555555554</v>
      </c>
      <c r="K8015" s="34">
        <f>CONVERT(INDEX(Clg_StPt_Sch_EZ!$C$31:$I$54,MATCH(Schedules_8760!$C8015,Clg_StPt_Sch_EZ!$B$31:$B$54,0),MATCH(Schedules_8760!$F8015,Clg_StPt_Sch_EZ!$C$30:$I$30,0)),"F","C")</f>
        <v>28.333333333333332</v>
      </c>
      <c r="L8015" s="34">
        <f>CONVERT(INDEX(DHW_StPt_Sch_EZ!$C$4:$I$27,MATCH(Schedules_8760!$C8015,DHW_StPt_Sch_EZ!$B$4:$B$27,0),MATCH(Schedules_8760!$F8015,DHW_StPt_Sch_EZ!$C$3:$I$3,0)),"F","C")</f>
        <v>53.333333333333329</v>
      </c>
      <c r="M8015" s="34">
        <f>CONVERT(INDEX(DHW_StPt_Sch_EZ!$C$31:$I$54,MATCH(Schedules_8760!$C8015,DHW_StPt_Sch_EZ!$B$31:$B$54,0),MATCH(Schedules_8760!$F8015,DHW_StPt_Sch_EZ!$C$30:$I$30,0)),"F","C")</f>
        <v>53.333333333333329</v>
      </c>
      <c r="N8015" s="12"/>
      <c r="O8015" s="12"/>
      <c r="P8015" s="12"/>
    </row>
    <row r="8016" spans="1:16" x14ac:dyDescent="0.25">
      <c r="A8016" s="35">
        <v>8015</v>
      </c>
      <c r="B8016" s="89">
        <v>334.91666666666669</v>
      </c>
      <c r="C8016" s="35">
        <f t="shared" si="625"/>
        <v>23</v>
      </c>
      <c r="D8016" s="35">
        <f t="shared" si="628"/>
        <v>334</v>
      </c>
      <c r="E8016" s="35">
        <f t="shared" si="629"/>
        <v>5</v>
      </c>
      <c r="F8016" s="35" t="str">
        <f t="shared" si="626"/>
        <v>Thursday</v>
      </c>
      <c r="G8016" s="35">
        <f t="shared" si="627"/>
        <v>11</v>
      </c>
      <c r="H8016" s="34">
        <f>CONVERT(INDEX(Htg_StPt_Sch_EZ!$C$4:$I$27,MATCH(Schedules_8760!$C8016,Htg_StPt_Sch_EZ!$B$4:$B$27,0),MATCH(Schedules_8760!$F8016,Htg_StPt_Sch_EZ!$C$3:$I$3,0)),"F","C")</f>
        <v>20.555555555555554</v>
      </c>
      <c r="I8016" s="34">
        <f>CONVERT(INDEX(Htg_StPt_Sch_EZ!$C$31:$I$54,MATCH(Schedules_8760!$C8016,Htg_StPt_Sch_EZ!$B$31:$B$54,0),MATCH(Schedules_8760!$F8016,Htg_StPt_Sch_EZ!$C$30:$I$30,0)),"F","C")</f>
        <v>19.444444444444443</v>
      </c>
      <c r="J8016" s="34">
        <f>CONVERT(INDEX(Clg_StPt_Sch_EZ!$C$4:$I$27,MATCH(Schedules_8760!$C8016,Clg_StPt_Sch_EZ!$B$4:$B$27,0),MATCH(Schedules_8760!$F8016,Clg_StPt_Sch_EZ!$C$3:$I$3,0)),"F","C")</f>
        <v>25.555555555555554</v>
      </c>
      <c r="K8016" s="34">
        <f>CONVERT(INDEX(Clg_StPt_Sch_EZ!$C$31:$I$54,MATCH(Schedules_8760!$C8016,Clg_StPt_Sch_EZ!$B$31:$B$54,0),MATCH(Schedules_8760!$F8016,Clg_StPt_Sch_EZ!$C$30:$I$30,0)),"F","C")</f>
        <v>28.333333333333332</v>
      </c>
      <c r="L8016" s="34">
        <f>CONVERT(INDEX(DHW_StPt_Sch_EZ!$C$4:$I$27,MATCH(Schedules_8760!$C8016,DHW_StPt_Sch_EZ!$B$4:$B$27,0),MATCH(Schedules_8760!$F8016,DHW_StPt_Sch_EZ!$C$3:$I$3,0)),"F","C")</f>
        <v>53.333333333333329</v>
      </c>
      <c r="M8016" s="34">
        <f>CONVERT(INDEX(DHW_StPt_Sch_EZ!$C$31:$I$54,MATCH(Schedules_8760!$C8016,DHW_StPt_Sch_EZ!$B$31:$B$54,0),MATCH(Schedules_8760!$F8016,DHW_StPt_Sch_EZ!$C$30:$I$30,0)),"F","C")</f>
        <v>53.333333333333329</v>
      </c>
      <c r="N8016" s="12"/>
      <c r="O8016" s="12"/>
      <c r="P8016" s="12"/>
    </row>
    <row r="8017" spans="1:16" x14ac:dyDescent="0.25">
      <c r="A8017" s="35">
        <v>8016</v>
      </c>
      <c r="B8017" s="89">
        <v>334.95833333333331</v>
      </c>
      <c r="C8017" s="35">
        <f t="shared" si="625"/>
        <v>24</v>
      </c>
      <c r="D8017" s="35">
        <f t="shared" si="628"/>
        <v>334</v>
      </c>
      <c r="E8017" s="35">
        <f t="shared" si="629"/>
        <v>5</v>
      </c>
      <c r="F8017" s="35" t="str">
        <f t="shared" si="626"/>
        <v>Thursday</v>
      </c>
      <c r="G8017" s="35">
        <f t="shared" si="627"/>
        <v>11</v>
      </c>
      <c r="H8017" s="34">
        <f>CONVERT(INDEX(Htg_StPt_Sch_EZ!$C$4:$I$27,MATCH(Schedules_8760!$C8017,Htg_StPt_Sch_EZ!$B$4:$B$27,0),MATCH(Schedules_8760!$F8017,Htg_StPt_Sch_EZ!$C$3:$I$3,0)),"F","C")</f>
        <v>20.555555555555554</v>
      </c>
      <c r="I8017" s="34">
        <f>CONVERT(INDEX(Htg_StPt_Sch_EZ!$C$31:$I$54,MATCH(Schedules_8760!$C8017,Htg_StPt_Sch_EZ!$B$31:$B$54,0),MATCH(Schedules_8760!$F8017,Htg_StPt_Sch_EZ!$C$30:$I$30,0)),"F","C")</f>
        <v>19.444444444444443</v>
      </c>
      <c r="J8017" s="34">
        <f>CONVERT(INDEX(Clg_StPt_Sch_EZ!$C$4:$I$27,MATCH(Schedules_8760!$C8017,Clg_StPt_Sch_EZ!$B$4:$B$27,0),MATCH(Schedules_8760!$F8017,Clg_StPt_Sch_EZ!$C$3:$I$3,0)),"F","C")</f>
        <v>25.555555555555554</v>
      </c>
      <c r="K8017" s="34">
        <f>CONVERT(INDEX(Clg_StPt_Sch_EZ!$C$31:$I$54,MATCH(Schedules_8760!$C8017,Clg_StPt_Sch_EZ!$B$31:$B$54,0),MATCH(Schedules_8760!$F8017,Clg_StPt_Sch_EZ!$C$30:$I$30,0)),"F","C")</f>
        <v>28.333333333333332</v>
      </c>
      <c r="L8017" s="34">
        <f>CONVERT(INDEX(DHW_StPt_Sch_EZ!$C$4:$I$27,MATCH(Schedules_8760!$C8017,DHW_StPt_Sch_EZ!$B$4:$B$27,0),MATCH(Schedules_8760!$F8017,DHW_StPt_Sch_EZ!$C$3:$I$3,0)),"F","C")</f>
        <v>53.333333333333329</v>
      </c>
      <c r="M8017" s="34">
        <f>CONVERT(INDEX(DHW_StPt_Sch_EZ!$C$31:$I$54,MATCH(Schedules_8760!$C8017,DHW_StPt_Sch_EZ!$B$31:$B$54,0),MATCH(Schedules_8760!$F8017,DHW_StPt_Sch_EZ!$C$30:$I$30,0)),"F","C")</f>
        <v>53.333333333333329</v>
      </c>
      <c r="N8017" s="12"/>
      <c r="O8017" s="12"/>
      <c r="P8017" s="12"/>
    </row>
    <row r="8018" spans="1:16" x14ac:dyDescent="0.25">
      <c r="A8018" s="35">
        <v>8017</v>
      </c>
      <c r="B8018" s="89">
        <v>335</v>
      </c>
      <c r="C8018" s="35">
        <f t="shared" si="625"/>
        <v>1</v>
      </c>
      <c r="D8018" s="35">
        <f t="shared" si="628"/>
        <v>335</v>
      </c>
      <c r="E8018" s="35">
        <f t="shared" si="629"/>
        <v>6</v>
      </c>
      <c r="F8018" s="35" t="str">
        <f t="shared" si="626"/>
        <v>Friday</v>
      </c>
      <c r="G8018" s="35">
        <f t="shared" si="627"/>
        <v>11</v>
      </c>
      <c r="H8018" s="34">
        <f>CONVERT(INDEX(Htg_StPt_Sch_EZ!$C$4:$I$27,MATCH(Schedules_8760!$C8018,Htg_StPt_Sch_EZ!$B$4:$B$27,0),MATCH(Schedules_8760!$F8018,Htg_StPt_Sch_EZ!$C$3:$I$3,0)),"F","C")</f>
        <v>20.555555555555554</v>
      </c>
      <c r="I8018" s="34">
        <f>CONVERT(INDEX(Htg_StPt_Sch_EZ!$C$31:$I$54,MATCH(Schedules_8760!$C8018,Htg_StPt_Sch_EZ!$B$31:$B$54,0),MATCH(Schedules_8760!$F8018,Htg_StPt_Sch_EZ!$C$30:$I$30,0)),"F","C")</f>
        <v>19.444444444444443</v>
      </c>
      <c r="J8018" s="34">
        <f>CONVERT(INDEX(Clg_StPt_Sch_EZ!$C$4:$I$27,MATCH(Schedules_8760!$C8018,Clg_StPt_Sch_EZ!$B$4:$B$27,0),MATCH(Schedules_8760!$F8018,Clg_StPt_Sch_EZ!$C$3:$I$3,0)),"F","C")</f>
        <v>25.555555555555554</v>
      </c>
      <c r="K8018" s="34">
        <f>CONVERT(INDEX(Clg_StPt_Sch_EZ!$C$31:$I$54,MATCH(Schedules_8760!$C8018,Clg_StPt_Sch_EZ!$B$31:$B$54,0),MATCH(Schedules_8760!$F8018,Clg_StPt_Sch_EZ!$C$30:$I$30,0)),"F","C")</f>
        <v>28.333333333333332</v>
      </c>
      <c r="L8018" s="34">
        <f>CONVERT(INDEX(DHW_StPt_Sch_EZ!$C$4:$I$27,MATCH(Schedules_8760!$C8018,DHW_StPt_Sch_EZ!$B$4:$B$27,0),MATCH(Schedules_8760!$F8018,DHW_StPt_Sch_EZ!$C$3:$I$3,0)),"F","C")</f>
        <v>53.333333333333329</v>
      </c>
      <c r="M8018" s="34">
        <f>CONVERT(INDEX(DHW_StPt_Sch_EZ!$C$31:$I$54,MATCH(Schedules_8760!$C8018,DHW_StPt_Sch_EZ!$B$31:$B$54,0),MATCH(Schedules_8760!$F8018,DHW_StPt_Sch_EZ!$C$30:$I$30,0)),"F","C")</f>
        <v>53.333333333333329</v>
      </c>
      <c r="N8018" s="12"/>
      <c r="O8018" s="12"/>
      <c r="P8018" s="12"/>
    </row>
    <row r="8019" spans="1:16" x14ac:dyDescent="0.25">
      <c r="A8019" s="35">
        <v>8018</v>
      </c>
      <c r="B8019" s="89">
        <v>335.04166666666669</v>
      </c>
      <c r="C8019" s="35">
        <f t="shared" si="625"/>
        <v>2</v>
      </c>
      <c r="D8019" s="35">
        <f t="shared" si="628"/>
        <v>335</v>
      </c>
      <c r="E8019" s="35">
        <f t="shared" si="629"/>
        <v>6</v>
      </c>
      <c r="F8019" s="35" t="str">
        <f t="shared" si="626"/>
        <v>Friday</v>
      </c>
      <c r="G8019" s="35">
        <f t="shared" si="627"/>
        <v>11</v>
      </c>
      <c r="H8019" s="34">
        <f>CONVERT(INDEX(Htg_StPt_Sch_EZ!$C$4:$I$27,MATCH(Schedules_8760!$C8019,Htg_StPt_Sch_EZ!$B$4:$B$27,0),MATCH(Schedules_8760!$F8019,Htg_StPt_Sch_EZ!$C$3:$I$3,0)),"F","C")</f>
        <v>20.555555555555554</v>
      </c>
      <c r="I8019" s="34">
        <f>CONVERT(INDEX(Htg_StPt_Sch_EZ!$C$31:$I$54,MATCH(Schedules_8760!$C8019,Htg_StPt_Sch_EZ!$B$31:$B$54,0),MATCH(Schedules_8760!$F8019,Htg_StPt_Sch_EZ!$C$30:$I$30,0)),"F","C")</f>
        <v>19.444444444444443</v>
      </c>
      <c r="J8019" s="34">
        <f>CONVERT(INDEX(Clg_StPt_Sch_EZ!$C$4:$I$27,MATCH(Schedules_8760!$C8019,Clg_StPt_Sch_EZ!$B$4:$B$27,0),MATCH(Schedules_8760!$F8019,Clg_StPt_Sch_EZ!$C$3:$I$3,0)),"F","C")</f>
        <v>25.555555555555554</v>
      </c>
      <c r="K8019" s="34">
        <f>CONVERT(INDEX(Clg_StPt_Sch_EZ!$C$31:$I$54,MATCH(Schedules_8760!$C8019,Clg_StPt_Sch_EZ!$B$31:$B$54,0),MATCH(Schedules_8760!$F8019,Clg_StPt_Sch_EZ!$C$30:$I$30,0)),"F","C")</f>
        <v>28.333333333333332</v>
      </c>
      <c r="L8019" s="34">
        <f>CONVERT(INDEX(DHW_StPt_Sch_EZ!$C$4:$I$27,MATCH(Schedules_8760!$C8019,DHW_StPt_Sch_EZ!$B$4:$B$27,0),MATCH(Schedules_8760!$F8019,DHW_StPt_Sch_EZ!$C$3:$I$3,0)),"F","C")</f>
        <v>53.333333333333329</v>
      </c>
      <c r="M8019" s="34">
        <f>CONVERT(INDEX(DHW_StPt_Sch_EZ!$C$31:$I$54,MATCH(Schedules_8760!$C8019,DHW_StPt_Sch_EZ!$B$31:$B$54,0),MATCH(Schedules_8760!$F8019,DHW_StPt_Sch_EZ!$C$30:$I$30,0)),"F","C")</f>
        <v>53.333333333333329</v>
      </c>
      <c r="N8019" s="12"/>
      <c r="O8019" s="12"/>
      <c r="P8019" s="12"/>
    </row>
    <row r="8020" spans="1:16" x14ac:dyDescent="0.25">
      <c r="A8020" s="35">
        <v>8019</v>
      </c>
      <c r="B8020" s="89">
        <v>335.08333333333331</v>
      </c>
      <c r="C8020" s="35">
        <f t="shared" si="625"/>
        <v>3</v>
      </c>
      <c r="D8020" s="35">
        <f t="shared" si="628"/>
        <v>335</v>
      </c>
      <c r="E8020" s="35">
        <f t="shared" si="629"/>
        <v>6</v>
      </c>
      <c r="F8020" s="35" t="str">
        <f t="shared" si="626"/>
        <v>Friday</v>
      </c>
      <c r="G8020" s="35">
        <f t="shared" si="627"/>
        <v>11</v>
      </c>
      <c r="H8020" s="34">
        <f>CONVERT(INDEX(Htg_StPt_Sch_EZ!$C$4:$I$27,MATCH(Schedules_8760!$C8020,Htg_StPt_Sch_EZ!$B$4:$B$27,0),MATCH(Schedules_8760!$F8020,Htg_StPt_Sch_EZ!$C$3:$I$3,0)),"F","C")</f>
        <v>20.555555555555554</v>
      </c>
      <c r="I8020" s="34">
        <f>CONVERT(INDEX(Htg_StPt_Sch_EZ!$C$31:$I$54,MATCH(Schedules_8760!$C8020,Htg_StPt_Sch_EZ!$B$31:$B$54,0),MATCH(Schedules_8760!$F8020,Htg_StPt_Sch_EZ!$C$30:$I$30,0)),"F","C")</f>
        <v>19.444444444444443</v>
      </c>
      <c r="J8020" s="34">
        <f>CONVERT(INDEX(Clg_StPt_Sch_EZ!$C$4:$I$27,MATCH(Schedules_8760!$C8020,Clg_StPt_Sch_EZ!$B$4:$B$27,0),MATCH(Schedules_8760!$F8020,Clg_StPt_Sch_EZ!$C$3:$I$3,0)),"F","C")</f>
        <v>25.555555555555554</v>
      </c>
      <c r="K8020" s="34">
        <f>CONVERT(INDEX(Clg_StPt_Sch_EZ!$C$31:$I$54,MATCH(Schedules_8760!$C8020,Clg_StPt_Sch_EZ!$B$31:$B$54,0),MATCH(Schedules_8760!$F8020,Clg_StPt_Sch_EZ!$C$30:$I$30,0)),"F","C")</f>
        <v>28.333333333333332</v>
      </c>
      <c r="L8020" s="34">
        <f>CONVERT(INDEX(DHW_StPt_Sch_EZ!$C$4:$I$27,MATCH(Schedules_8760!$C8020,DHW_StPt_Sch_EZ!$B$4:$B$27,0),MATCH(Schedules_8760!$F8020,DHW_StPt_Sch_EZ!$C$3:$I$3,0)),"F","C")</f>
        <v>53.333333333333329</v>
      </c>
      <c r="M8020" s="34">
        <f>CONVERT(INDEX(DHW_StPt_Sch_EZ!$C$31:$I$54,MATCH(Schedules_8760!$C8020,DHW_StPt_Sch_EZ!$B$31:$B$54,0),MATCH(Schedules_8760!$F8020,DHW_StPt_Sch_EZ!$C$30:$I$30,0)),"F","C")</f>
        <v>53.333333333333329</v>
      </c>
      <c r="N8020" s="12"/>
      <c r="O8020" s="12"/>
      <c r="P8020" s="12"/>
    </row>
    <row r="8021" spans="1:16" x14ac:dyDescent="0.25">
      <c r="A8021" s="35">
        <v>8020</v>
      </c>
      <c r="B8021" s="89">
        <v>335.125</v>
      </c>
      <c r="C8021" s="35">
        <f t="shared" si="625"/>
        <v>4</v>
      </c>
      <c r="D8021" s="35">
        <f t="shared" si="628"/>
        <v>335</v>
      </c>
      <c r="E8021" s="35">
        <f t="shared" si="629"/>
        <v>6</v>
      </c>
      <c r="F8021" s="35" t="str">
        <f t="shared" si="626"/>
        <v>Friday</v>
      </c>
      <c r="G8021" s="35">
        <f t="shared" si="627"/>
        <v>11</v>
      </c>
      <c r="H8021" s="34">
        <f>CONVERT(INDEX(Htg_StPt_Sch_EZ!$C$4:$I$27,MATCH(Schedules_8760!$C8021,Htg_StPt_Sch_EZ!$B$4:$B$27,0),MATCH(Schedules_8760!$F8021,Htg_StPt_Sch_EZ!$C$3:$I$3,0)),"F","C")</f>
        <v>20.555555555555554</v>
      </c>
      <c r="I8021" s="34">
        <f>CONVERT(INDEX(Htg_StPt_Sch_EZ!$C$31:$I$54,MATCH(Schedules_8760!$C8021,Htg_StPt_Sch_EZ!$B$31:$B$54,0),MATCH(Schedules_8760!$F8021,Htg_StPt_Sch_EZ!$C$30:$I$30,0)),"F","C")</f>
        <v>19.444444444444443</v>
      </c>
      <c r="J8021" s="34">
        <f>CONVERT(INDEX(Clg_StPt_Sch_EZ!$C$4:$I$27,MATCH(Schedules_8760!$C8021,Clg_StPt_Sch_EZ!$B$4:$B$27,0),MATCH(Schedules_8760!$F8021,Clg_StPt_Sch_EZ!$C$3:$I$3,0)),"F","C")</f>
        <v>25.555555555555554</v>
      </c>
      <c r="K8021" s="34">
        <f>CONVERT(INDEX(Clg_StPt_Sch_EZ!$C$31:$I$54,MATCH(Schedules_8760!$C8021,Clg_StPt_Sch_EZ!$B$31:$B$54,0),MATCH(Schedules_8760!$F8021,Clg_StPt_Sch_EZ!$C$30:$I$30,0)),"F","C")</f>
        <v>28.333333333333332</v>
      </c>
      <c r="L8021" s="34">
        <f>CONVERT(INDEX(DHW_StPt_Sch_EZ!$C$4:$I$27,MATCH(Schedules_8760!$C8021,DHW_StPt_Sch_EZ!$B$4:$B$27,0),MATCH(Schedules_8760!$F8021,DHW_StPt_Sch_EZ!$C$3:$I$3,0)),"F","C")</f>
        <v>53.333333333333329</v>
      </c>
      <c r="M8021" s="34">
        <f>CONVERT(INDEX(DHW_StPt_Sch_EZ!$C$31:$I$54,MATCH(Schedules_8760!$C8021,DHW_StPt_Sch_EZ!$B$31:$B$54,0),MATCH(Schedules_8760!$F8021,DHW_StPt_Sch_EZ!$C$30:$I$30,0)),"F","C")</f>
        <v>53.333333333333329</v>
      </c>
      <c r="N8021" s="12"/>
      <c r="O8021" s="12"/>
      <c r="P8021" s="12"/>
    </row>
    <row r="8022" spans="1:16" x14ac:dyDescent="0.25">
      <c r="A8022" s="35">
        <v>8021</v>
      </c>
      <c r="B8022" s="89">
        <v>335.16666666666669</v>
      </c>
      <c r="C8022" s="35">
        <f t="shared" si="625"/>
        <v>5</v>
      </c>
      <c r="D8022" s="35">
        <f t="shared" si="628"/>
        <v>335</v>
      </c>
      <c r="E8022" s="35">
        <f t="shared" si="629"/>
        <v>6</v>
      </c>
      <c r="F8022" s="35" t="str">
        <f t="shared" si="626"/>
        <v>Friday</v>
      </c>
      <c r="G8022" s="35">
        <f t="shared" si="627"/>
        <v>11</v>
      </c>
      <c r="H8022" s="34">
        <f>CONVERT(INDEX(Htg_StPt_Sch_EZ!$C$4:$I$27,MATCH(Schedules_8760!$C8022,Htg_StPt_Sch_EZ!$B$4:$B$27,0),MATCH(Schedules_8760!$F8022,Htg_StPt_Sch_EZ!$C$3:$I$3,0)),"F","C")</f>
        <v>20.555555555555554</v>
      </c>
      <c r="I8022" s="34">
        <f>CONVERT(INDEX(Htg_StPt_Sch_EZ!$C$31:$I$54,MATCH(Schedules_8760!$C8022,Htg_StPt_Sch_EZ!$B$31:$B$54,0),MATCH(Schedules_8760!$F8022,Htg_StPt_Sch_EZ!$C$30:$I$30,0)),"F","C")</f>
        <v>19.444444444444443</v>
      </c>
      <c r="J8022" s="34">
        <f>CONVERT(INDEX(Clg_StPt_Sch_EZ!$C$4:$I$27,MATCH(Schedules_8760!$C8022,Clg_StPt_Sch_EZ!$B$4:$B$27,0),MATCH(Schedules_8760!$F8022,Clg_StPt_Sch_EZ!$C$3:$I$3,0)),"F","C")</f>
        <v>25.555555555555554</v>
      </c>
      <c r="K8022" s="34">
        <f>CONVERT(INDEX(Clg_StPt_Sch_EZ!$C$31:$I$54,MATCH(Schedules_8760!$C8022,Clg_StPt_Sch_EZ!$B$31:$B$54,0),MATCH(Schedules_8760!$F8022,Clg_StPt_Sch_EZ!$C$30:$I$30,0)),"F","C")</f>
        <v>28.333333333333332</v>
      </c>
      <c r="L8022" s="34">
        <f>CONVERT(INDEX(DHW_StPt_Sch_EZ!$C$4:$I$27,MATCH(Schedules_8760!$C8022,DHW_StPt_Sch_EZ!$B$4:$B$27,0),MATCH(Schedules_8760!$F8022,DHW_StPt_Sch_EZ!$C$3:$I$3,0)),"F","C")</f>
        <v>53.333333333333329</v>
      </c>
      <c r="M8022" s="34">
        <f>CONVERT(INDEX(DHW_StPt_Sch_EZ!$C$31:$I$54,MATCH(Schedules_8760!$C8022,DHW_StPt_Sch_EZ!$B$31:$B$54,0),MATCH(Schedules_8760!$F8022,DHW_StPt_Sch_EZ!$C$30:$I$30,0)),"F","C")</f>
        <v>53.333333333333329</v>
      </c>
      <c r="N8022" s="12"/>
      <c r="O8022" s="12"/>
      <c r="P8022" s="12"/>
    </row>
    <row r="8023" spans="1:16" x14ac:dyDescent="0.25">
      <c r="A8023" s="35">
        <v>8022</v>
      </c>
      <c r="B8023" s="89">
        <v>335.20833333333331</v>
      </c>
      <c r="C8023" s="35">
        <f t="shared" si="625"/>
        <v>6</v>
      </c>
      <c r="D8023" s="35">
        <f t="shared" si="628"/>
        <v>335</v>
      </c>
      <c r="E8023" s="35">
        <f t="shared" si="629"/>
        <v>6</v>
      </c>
      <c r="F8023" s="35" t="str">
        <f t="shared" si="626"/>
        <v>Friday</v>
      </c>
      <c r="G8023" s="35">
        <f t="shared" si="627"/>
        <v>11</v>
      </c>
      <c r="H8023" s="34">
        <f>CONVERT(INDEX(Htg_StPt_Sch_EZ!$C$4:$I$27,MATCH(Schedules_8760!$C8023,Htg_StPt_Sch_EZ!$B$4:$B$27,0),MATCH(Schedules_8760!$F8023,Htg_StPt_Sch_EZ!$C$3:$I$3,0)),"F","C")</f>
        <v>20.555555555555554</v>
      </c>
      <c r="I8023" s="34">
        <f>CONVERT(INDEX(Htg_StPt_Sch_EZ!$C$31:$I$54,MATCH(Schedules_8760!$C8023,Htg_StPt_Sch_EZ!$B$31:$B$54,0),MATCH(Schedules_8760!$F8023,Htg_StPt_Sch_EZ!$C$30:$I$30,0)),"F","C")</f>
        <v>19.444444444444443</v>
      </c>
      <c r="J8023" s="34">
        <f>CONVERT(INDEX(Clg_StPt_Sch_EZ!$C$4:$I$27,MATCH(Schedules_8760!$C8023,Clg_StPt_Sch_EZ!$B$4:$B$27,0),MATCH(Schedules_8760!$F8023,Clg_StPt_Sch_EZ!$C$3:$I$3,0)),"F","C")</f>
        <v>25.555555555555554</v>
      </c>
      <c r="K8023" s="34">
        <f>CONVERT(INDEX(Clg_StPt_Sch_EZ!$C$31:$I$54,MATCH(Schedules_8760!$C8023,Clg_StPt_Sch_EZ!$B$31:$B$54,0),MATCH(Schedules_8760!$F8023,Clg_StPt_Sch_EZ!$C$30:$I$30,0)),"F","C")</f>
        <v>28.333333333333332</v>
      </c>
      <c r="L8023" s="34">
        <f>CONVERT(INDEX(DHW_StPt_Sch_EZ!$C$4:$I$27,MATCH(Schedules_8760!$C8023,DHW_StPt_Sch_EZ!$B$4:$B$27,0),MATCH(Schedules_8760!$F8023,DHW_StPt_Sch_EZ!$C$3:$I$3,0)),"F","C")</f>
        <v>53.333333333333329</v>
      </c>
      <c r="M8023" s="34">
        <f>CONVERT(INDEX(DHW_StPt_Sch_EZ!$C$31:$I$54,MATCH(Schedules_8760!$C8023,DHW_StPt_Sch_EZ!$B$31:$B$54,0),MATCH(Schedules_8760!$F8023,DHW_StPt_Sch_EZ!$C$30:$I$30,0)),"F","C")</f>
        <v>53.333333333333329</v>
      </c>
      <c r="N8023" s="12"/>
      <c r="O8023" s="12"/>
      <c r="P8023" s="12"/>
    </row>
    <row r="8024" spans="1:16" x14ac:dyDescent="0.25">
      <c r="A8024" s="35">
        <v>8023</v>
      </c>
      <c r="B8024" s="89">
        <v>335.25</v>
      </c>
      <c r="C8024" s="35">
        <f t="shared" si="625"/>
        <v>7</v>
      </c>
      <c r="D8024" s="35">
        <f t="shared" si="628"/>
        <v>335</v>
      </c>
      <c r="E8024" s="35">
        <f t="shared" si="629"/>
        <v>6</v>
      </c>
      <c r="F8024" s="35" t="str">
        <f t="shared" si="626"/>
        <v>Friday</v>
      </c>
      <c r="G8024" s="35">
        <f t="shared" si="627"/>
        <v>11</v>
      </c>
      <c r="H8024" s="34">
        <f>CONVERT(INDEX(Htg_StPt_Sch_EZ!$C$4:$I$27,MATCH(Schedules_8760!$C8024,Htg_StPt_Sch_EZ!$B$4:$B$27,0),MATCH(Schedules_8760!$F8024,Htg_StPt_Sch_EZ!$C$3:$I$3,0)),"F","C")</f>
        <v>20.555555555555554</v>
      </c>
      <c r="I8024" s="34">
        <f>CONVERT(INDEX(Htg_StPt_Sch_EZ!$C$31:$I$54,MATCH(Schedules_8760!$C8024,Htg_StPt_Sch_EZ!$B$31:$B$54,0),MATCH(Schedules_8760!$F8024,Htg_StPt_Sch_EZ!$C$30:$I$30,0)),"F","C")</f>
        <v>19.444444444444443</v>
      </c>
      <c r="J8024" s="34">
        <f>CONVERT(INDEX(Clg_StPt_Sch_EZ!$C$4:$I$27,MATCH(Schedules_8760!$C8024,Clg_StPt_Sch_EZ!$B$4:$B$27,0),MATCH(Schedules_8760!$F8024,Clg_StPt_Sch_EZ!$C$3:$I$3,0)),"F","C")</f>
        <v>25.555555555555554</v>
      </c>
      <c r="K8024" s="34">
        <f>CONVERT(INDEX(Clg_StPt_Sch_EZ!$C$31:$I$54,MATCH(Schedules_8760!$C8024,Clg_StPt_Sch_EZ!$B$31:$B$54,0),MATCH(Schedules_8760!$F8024,Clg_StPt_Sch_EZ!$C$30:$I$30,0)),"F","C")</f>
        <v>28.333333333333332</v>
      </c>
      <c r="L8024" s="34">
        <f>CONVERT(INDEX(DHW_StPt_Sch_EZ!$C$4:$I$27,MATCH(Schedules_8760!$C8024,DHW_StPt_Sch_EZ!$B$4:$B$27,0),MATCH(Schedules_8760!$F8024,DHW_StPt_Sch_EZ!$C$3:$I$3,0)),"F","C")</f>
        <v>53.333333333333329</v>
      </c>
      <c r="M8024" s="34">
        <f>CONVERT(INDEX(DHW_StPt_Sch_EZ!$C$31:$I$54,MATCH(Schedules_8760!$C8024,DHW_StPt_Sch_EZ!$B$31:$B$54,0),MATCH(Schedules_8760!$F8024,DHW_StPt_Sch_EZ!$C$30:$I$30,0)),"F","C")</f>
        <v>53.333333333333329</v>
      </c>
      <c r="N8024" s="12"/>
      <c r="O8024" s="12"/>
      <c r="P8024" s="12"/>
    </row>
    <row r="8025" spans="1:16" x14ac:dyDescent="0.25">
      <c r="A8025" s="35">
        <v>8024</v>
      </c>
      <c r="B8025" s="89">
        <v>335.29166666666669</v>
      </c>
      <c r="C8025" s="35">
        <f t="shared" si="625"/>
        <v>8</v>
      </c>
      <c r="D8025" s="35">
        <f t="shared" si="628"/>
        <v>335</v>
      </c>
      <c r="E8025" s="35">
        <f t="shared" si="629"/>
        <v>6</v>
      </c>
      <c r="F8025" s="35" t="str">
        <f t="shared" si="626"/>
        <v>Friday</v>
      </c>
      <c r="G8025" s="35">
        <f t="shared" si="627"/>
        <v>11</v>
      </c>
      <c r="H8025" s="34">
        <f>CONVERT(INDEX(Htg_StPt_Sch_EZ!$C$4:$I$27,MATCH(Schedules_8760!$C8025,Htg_StPt_Sch_EZ!$B$4:$B$27,0),MATCH(Schedules_8760!$F8025,Htg_StPt_Sch_EZ!$C$3:$I$3,0)),"F","C")</f>
        <v>20.555555555555554</v>
      </c>
      <c r="I8025" s="34">
        <f>CONVERT(INDEX(Htg_StPt_Sch_EZ!$C$31:$I$54,MATCH(Schedules_8760!$C8025,Htg_StPt_Sch_EZ!$B$31:$B$54,0),MATCH(Schedules_8760!$F8025,Htg_StPt_Sch_EZ!$C$30:$I$30,0)),"F","C")</f>
        <v>19.444444444444443</v>
      </c>
      <c r="J8025" s="34">
        <f>CONVERT(INDEX(Clg_StPt_Sch_EZ!$C$4:$I$27,MATCH(Schedules_8760!$C8025,Clg_StPt_Sch_EZ!$B$4:$B$27,0),MATCH(Schedules_8760!$F8025,Clg_StPt_Sch_EZ!$C$3:$I$3,0)),"F","C")</f>
        <v>25.555555555555554</v>
      </c>
      <c r="K8025" s="34">
        <f>CONVERT(INDEX(Clg_StPt_Sch_EZ!$C$31:$I$54,MATCH(Schedules_8760!$C8025,Clg_StPt_Sch_EZ!$B$31:$B$54,0),MATCH(Schedules_8760!$F8025,Clg_StPt_Sch_EZ!$C$30:$I$30,0)),"F","C")</f>
        <v>25</v>
      </c>
      <c r="L8025" s="34">
        <f>CONVERT(INDEX(DHW_StPt_Sch_EZ!$C$4:$I$27,MATCH(Schedules_8760!$C8025,DHW_StPt_Sch_EZ!$B$4:$B$27,0),MATCH(Schedules_8760!$F8025,DHW_StPt_Sch_EZ!$C$3:$I$3,0)),"F","C")</f>
        <v>53.333333333333329</v>
      </c>
      <c r="M8025" s="34">
        <f>CONVERT(INDEX(DHW_StPt_Sch_EZ!$C$31:$I$54,MATCH(Schedules_8760!$C8025,DHW_StPt_Sch_EZ!$B$31:$B$54,0),MATCH(Schedules_8760!$F8025,DHW_StPt_Sch_EZ!$C$30:$I$30,0)),"F","C")</f>
        <v>53.333333333333329</v>
      </c>
      <c r="N8025" s="12"/>
      <c r="O8025" s="12"/>
      <c r="P8025" s="12"/>
    </row>
    <row r="8026" spans="1:16" x14ac:dyDescent="0.25">
      <c r="A8026" s="35">
        <v>8025</v>
      </c>
      <c r="B8026" s="89">
        <v>335.33333333333331</v>
      </c>
      <c r="C8026" s="35">
        <f t="shared" si="625"/>
        <v>9</v>
      </c>
      <c r="D8026" s="35">
        <f t="shared" si="628"/>
        <v>335</v>
      </c>
      <c r="E8026" s="35">
        <f t="shared" si="629"/>
        <v>6</v>
      </c>
      <c r="F8026" s="35" t="str">
        <f t="shared" si="626"/>
        <v>Friday</v>
      </c>
      <c r="G8026" s="35">
        <f t="shared" si="627"/>
        <v>11</v>
      </c>
      <c r="H8026" s="34">
        <f>CONVERT(INDEX(Htg_StPt_Sch_EZ!$C$4:$I$27,MATCH(Schedules_8760!$C8026,Htg_StPt_Sch_EZ!$B$4:$B$27,0),MATCH(Schedules_8760!$F8026,Htg_StPt_Sch_EZ!$C$3:$I$3,0)),"F","C")</f>
        <v>20.555555555555554</v>
      </c>
      <c r="I8026" s="34">
        <f>CONVERT(INDEX(Htg_StPt_Sch_EZ!$C$31:$I$54,MATCH(Schedules_8760!$C8026,Htg_StPt_Sch_EZ!$B$31:$B$54,0),MATCH(Schedules_8760!$F8026,Htg_StPt_Sch_EZ!$C$30:$I$30,0)),"F","C")</f>
        <v>19.444444444444443</v>
      </c>
      <c r="J8026" s="34">
        <f>CONVERT(INDEX(Clg_StPt_Sch_EZ!$C$4:$I$27,MATCH(Schedules_8760!$C8026,Clg_StPt_Sch_EZ!$B$4:$B$27,0),MATCH(Schedules_8760!$F8026,Clg_StPt_Sch_EZ!$C$3:$I$3,0)),"F","C")</f>
        <v>25.555555555555554</v>
      </c>
      <c r="K8026" s="34">
        <f>CONVERT(INDEX(Clg_StPt_Sch_EZ!$C$31:$I$54,MATCH(Schedules_8760!$C8026,Clg_StPt_Sch_EZ!$B$31:$B$54,0),MATCH(Schedules_8760!$F8026,Clg_StPt_Sch_EZ!$C$30:$I$30,0)),"F","C")</f>
        <v>25</v>
      </c>
      <c r="L8026" s="34">
        <f>CONVERT(INDEX(DHW_StPt_Sch_EZ!$C$4:$I$27,MATCH(Schedules_8760!$C8026,DHW_StPt_Sch_EZ!$B$4:$B$27,0),MATCH(Schedules_8760!$F8026,DHW_StPt_Sch_EZ!$C$3:$I$3,0)),"F","C")</f>
        <v>53.333333333333329</v>
      </c>
      <c r="M8026" s="34">
        <f>CONVERT(INDEX(DHW_StPt_Sch_EZ!$C$31:$I$54,MATCH(Schedules_8760!$C8026,DHW_StPt_Sch_EZ!$B$31:$B$54,0),MATCH(Schedules_8760!$F8026,DHW_StPt_Sch_EZ!$C$30:$I$30,0)),"F","C")</f>
        <v>53.333333333333329</v>
      </c>
      <c r="N8026" s="12"/>
      <c r="O8026" s="12"/>
      <c r="P8026" s="12"/>
    </row>
    <row r="8027" spans="1:16" x14ac:dyDescent="0.25">
      <c r="A8027" s="35">
        <v>8026</v>
      </c>
      <c r="B8027" s="89">
        <v>335.375</v>
      </c>
      <c r="C8027" s="35">
        <f t="shared" si="625"/>
        <v>10</v>
      </c>
      <c r="D8027" s="35">
        <f t="shared" si="628"/>
        <v>335</v>
      </c>
      <c r="E8027" s="35">
        <f t="shared" si="629"/>
        <v>6</v>
      </c>
      <c r="F8027" s="35" t="str">
        <f t="shared" si="626"/>
        <v>Friday</v>
      </c>
      <c r="G8027" s="35">
        <f t="shared" si="627"/>
        <v>11</v>
      </c>
      <c r="H8027" s="34">
        <f>CONVERT(INDEX(Htg_StPt_Sch_EZ!$C$4:$I$27,MATCH(Schedules_8760!$C8027,Htg_StPt_Sch_EZ!$B$4:$B$27,0),MATCH(Schedules_8760!$F8027,Htg_StPt_Sch_EZ!$C$3:$I$3,0)),"F","C")</f>
        <v>20.555555555555554</v>
      </c>
      <c r="I8027" s="34">
        <f>CONVERT(INDEX(Htg_StPt_Sch_EZ!$C$31:$I$54,MATCH(Schedules_8760!$C8027,Htg_StPt_Sch_EZ!$B$31:$B$54,0),MATCH(Schedules_8760!$F8027,Htg_StPt_Sch_EZ!$C$30:$I$30,0)),"F","C")</f>
        <v>19.444444444444443</v>
      </c>
      <c r="J8027" s="34">
        <f>CONVERT(INDEX(Clg_StPt_Sch_EZ!$C$4:$I$27,MATCH(Schedules_8760!$C8027,Clg_StPt_Sch_EZ!$B$4:$B$27,0),MATCH(Schedules_8760!$F8027,Clg_StPt_Sch_EZ!$C$3:$I$3,0)),"F","C")</f>
        <v>25.555555555555554</v>
      </c>
      <c r="K8027" s="34">
        <f>CONVERT(INDEX(Clg_StPt_Sch_EZ!$C$31:$I$54,MATCH(Schedules_8760!$C8027,Clg_StPt_Sch_EZ!$B$31:$B$54,0),MATCH(Schedules_8760!$F8027,Clg_StPt_Sch_EZ!$C$30:$I$30,0)),"F","C")</f>
        <v>25</v>
      </c>
      <c r="L8027" s="34">
        <f>CONVERT(INDEX(DHW_StPt_Sch_EZ!$C$4:$I$27,MATCH(Schedules_8760!$C8027,DHW_StPt_Sch_EZ!$B$4:$B$27,0),MATCH(Schedules_8760!$F8027,DHW_StPt_Sch_EZ!$C$3:$I$3,0)),"F","C")</f>
        <v>53.333333333333329</v>
      </c>
      <c r="M8027" s="34">
        <f>CONVERT(INDEX(DHW_StPt_Sch_EZ!$C$31:$I$54,MATCH(Schedules_8760!$C8027,DHW_StPt_Sch_EZ!$B$31:$B$54,0),MATCH(Schedules_8760!$F8027,DHW_StPt_Sch_EZ!$C$30:$I$30,0)),"F","C")</f>
        <v>53.333333333333329</v>
      </c>
      <c r="N8027" s="12"/>
      <c r="O8027" s="12"/>
      <c r="P8027" s="12"/>
    </row>
    <row r="8028" spans="1:16" x14ac:dyDescent="0.25">
      <c r="A8028" s="35">
        <v>8027</v>
      </c>
      <c r="B8028" s="89">
        <v>335.41666666666669</v>
      </c>
      <c r="C8028" s="35">
        <f t="shared" si="625"/>
        <v>11</v>
      </c>
      <c r="D8028" s="35">
        <f t="shared" si="628"/>
        <v>335</v>
      </c>
      <c r="E8028" s="35">
        <f t="shared" si="629"/>
        <v>6</v>
      </c>
      <c r="F8028" s="35" t="str">
        <f t="shared" si="626"/>
        <v>Friday</v>
      </c>
      <c r="G8028" s="35">
        <f t="shared" si="627"/>
        <v>11</v>
      </c>
      <c r="H8028" s="34">
        <f>CONVERT(INDEX(Htg_StPt_Sch_EZ!$C$4:$I$27,MATCH(Schedules_8760!$C8028,Htg_StPt_Sch_EZ!$B$4:$B$27,0),MATCH(Schedules_8760!$F8028,Htg_StPt_Sch_EZ!$C$3:$I$3,0)),"F","C")</f>
        <v>20.555555555555554</v>
      </c>
      <c r="I8028" s="34">
        <f>CONVERT(INDEX(Htg_StPt_Sch_EZ!$C$31:$I$54,MATCH(Schedules_8760!$C8028,Htg_StPt_Sch_EZ!$B$31:$B$54,0),MATCH(Schedules_8760!$F8028,Htg_StPt_Sch_EZ!$C$30:$I$30,0)),"F","C")</f>
        <v>19.444444444444443</v>
      </c>
      <c r="J8028" s="34">
        <f>CONVERT(INDEX(Clg_StPt_Sch_EZ!$C$4:$I$27,MATCH(Schedules_8760!$C8028,Clg_StPt_Sch_EZ!$B$4:$B$27,0),MATCH(Schedules_8760!$F8028,Clg_StPt_Sch_EZ!$C$3:$I$3,0)),"F","C")</f>
        <v>25.555555555555554</v>
      </c>
      <c r="K8028" s="34">
        <f>CONVERT(INDEX(Clg_StPt_Sch_EZ!$C$31:$I$54,MATCH(Schedules_8760!$C8028,Clg_StPt_Sch_EZ!$B$31:$B$54,0),MATCH(Schedules_8760!$F8028,Clg_StPt_Sch_EZ!$C$30:$I$30,0)),"F","C")</f>
        <v>25</v>
      </c>
      <c r="L8028" s="34">
        <f>CONVERT(INDEX(DHW_StPt_Sch_EZ!$C$4:$I$27,MATCH(Schedules_8760!$C8028,DHW_StPt_Sch_EZ!$B$4:$B$27,0),MATCH(Schedules_8760!$F8028,DHW_StPt_Sch_EZ!$C$3:$I$3,0)),"F","C")</f>
        <v>53.333333333333329</v>
      </c>
      <c r="M8028" s="34">
        <f>CONVERT(INDEX(DHW_StPt_Sch_EZ!$C$31:$I$54,MATCH(Schedules_8760!$C8028,DHW_StPt_Sch_EZ!$B$31:$B$54,0),MATCH(Schedules_8760!$F8028,DHW_StPt_Sch_EZ!$C$30:$I$30,0)),"F","C")</f>
        <v>53.333333333333329</v>
      </c>
      <c r="N8028" s="12"/>
      <c r="O8028" s="12"/>
      <c r="P8028" s="12"/>
    </row>
    <row r="8029" spans="1:16" x14ac:dyDescent="0.25">
      <c r="A8029" s="35">
        <v>8028</v>
      </c>
      <c r="B8029" s="89">
        <v>335.45833333333331</v>
      </c>
      <c r="C8029" s="35">
        <f t="shared" si="625"/>
        <v>12</v>
      </c>
      <c r="D8029" s="35">
        <f t="shared" si="628"/>
        <v>335</v>
      </c>
      <c r="E8029" s="35">
        <f t="shared" si="629"/>
        <v>6</v>
      </c>
      <c r="F8029" s="35" t="str">
        <f t="shared" si="626"/>
        <v>Friday</v>
      </c>
      <c r="G8029" s="35">
        <f t="shared" si="627"/>
        <v>11</v>
      </c>
      <c r="H8029" s="34">
        <f>CONVERT(INDEX(Htg_StPt_Sch_EZ!$C$4:$I$27,MATCH(Schedules_8760!$C8029,Htg_StPt_Sch_EZ!$B$4:$B$27,0),MATCH(Schedules_8760!$F8029,Htg_StPt_Sch_EZ!$C$3:$I$3,0)),"F","C")</f>
        <v>20.555555555555554</v>
      </c>
      <c r="I8029" s="34">
        <f>CONVERT(INDEX(Htg_StPt_Sch_EZ!$C$31:$I$54,MATCH(Schedules_8760!$C8029,Htg_StPt_Sch_EZ!$B$31:$B$54,0),MATCH(Schedules_8760!$F8029,Htg_StPt_Sch_EZ!$C$30:$I$30,0)),"F","C")</f>
        <v>19.444444444444443</v>
      </c>
      <c r="J8029" s="34">
        <f>CONVERT(INDEX(Clg_StPt_Sch_EZ!$C$4:$I$27,MATCH(Schedules_8760!$C8029,Clg_StPt_Sch_EZ!$B$4:$B$27,0),MATCH(Schedules_8760!$F8029,Clg_StPt_Sch_EZ!$C$3:$I$3,0)),"F","C")</f>
        <v>25.555555555555554</v>
      </c>
      <c r="K8029" s="34">
        <f>CONVERT(INDEX(Clg_StPt_Sch_EZ!$C$31:$I$54,MATCH(Schedules_8760!$C8029,Clg_StPt_Sch_EZ!$B$31:$B$54,0),MATCH(Schedules_8760!$F8029,Clg_StPt_Sch_EZ!$C$30:$I$30,0)),"F","C")</f>
        <v>25</v>
      </c>
      <c r="L8029" s="34">
        <f>CONVERT(INDEX(DHW_StPt_Sch_EZ!$C$4:$I$27,MATCH(Schedules_8760!$C8029,DHW_StPt_Sch_EZ!$B$4:$B$27,0),MATCH(Schedules_8760!$F8029,DHW_StPt_Sch_EZ!$C$3:$I$3,0)),"F","C")</f>
        <v>53.333333333333329</v>
      </c>
      <c r="M8029" s="34">
        <f>CONVERT(INDEX(DHW_StPt_Sch_EZ!$C$31:$I$54,MATCH(Schedules_8760!$C8029,DHW_StPt_Sch_EZ!$B$31:$B$54,0),MATCH(Schedules_8760!$F8029,DHW_StPt_Sch_EZ!$C$30:$I$30,0)),"F","C")</f>
        <v>53.333333333333329</v>
      </c>
      <c r="N8029" s="12"/>
      <c r="O8029" s="12"/>
      <c r="P8029" s="12"/>
    </row>
    <row r="8030" spans="1:16" x14ac:dyDescent="0.25">
      <c r="A8030" s="35">
        <v>8029</v>
      </c>
      <c r="B8030" s="89">
        <v>335.5</v>
      </c>
      <c r="C8030" s="35">
        <f t="shared" si="625"/>
        <v>13</v>
      </c>
      <c r="D8030" s="35">
        <f t="shared" si="628"/>
        <v>335</v>
      </c>
      <c r="E8030" s="35">
        <f t="shared" si="629"/>
        <v>6</v>
      </c>
      <c r="F8030" s="35" t="str">
        <f t="shared" si="626"/>
        <v>Friday</v>
      </c>
      <c r="G8030" s="35">
        <f t="shared" si="627"/>
        <v>11</v>
      </c>
      <c r="H8030" s="34">
        <f>CONVERT(INDEX(Htg_StPt_Sch_EZ!$C$4:$I$27,MATCH(Schedules_8760!$C8030,Htg_StPt_Sch_EZ!$B$4:$B$27,0),MATCH(Schedules_8760!$F8030,Htg_StPt_Sch_EZ!$C$3:$I$3,0)),"F","C")</f>
        <v>20.555555555555554</v>
      </c>
      <c r="I8030" s="34">
        <f>CONVERT(INDEX(Htg_StPt_Sch_EZ!$C$31:$I$54,MATCH(Schedules_8760!$C8030,Htg_StPt_Sch_EZ!$B$31:$B$54,0),MATCH(Schedules_8760!$F8030,Htg_StPt_Sch_EZ!$C$30:$I$30,0)),"F","C")</f>
        <v>19.444444444444443</v>
      </c>
      <c r="J8030" s="34">
        <f>CONVERT(INDEX(Clg_StPt_Sch_EZ!$C$4:$I$27,MATCH(Schedules_8760!$C8030,Clg_StPt_Sch_EZ!$B$4:$B$27,0),MATCH(Schedules_8760!$F8030,Clg_StPt_Sch_EZ!$C$3:$I$3,0)),"F","C")</f>
        <v>25.555555555555554</v>
      </c>
      <c r="K8030" s="34">
        <f>CONVERT(INDEX(Clg_StPt_Sch_EZ!$C$31:$I$54,MATCH(Schedules_8760!$C8030,Clg_StPt_Sch_EZ!$B$31:$B$54,0),MATCH(Schedules_8760!$F8030,Clg_StPt_Sch_EZ!$C$30:$I$30,0)),"F","C")</f>
        <v>25</v>
      </c>
      <c r="L8030" s="34">
        <f>CONVERT(INDEX(DHW_StPt_Sch_EZ!$C$4:$I$27,MATCH(Schedules_8760!$C8030,DHW_StPt_Sch_EZ!$B$4:$B$27,0),MATCH(Schedules_8760!$F8030,DHW_StPt_Sch_EZ!$C$3:$I$3,0)),"F","C")</f>
        <v>53.333333333333329</v>
      </c>
      <c r="M8030" s="34">
        <f>CONVERT(INDEX(DHW_StPt_Sch_EZ!$C$31:$I$54,MATCH(Schedules_8760!$C8030,DHW_StPt_Sch_EZ!$B$31:$B$54,0),MATCH(Schedules_8760!$F8030,DHW_StPt_Sch_EZ!$C$30:$I$30,0)),"F","C")</f>
        <v>53.333333333333329</v>
      </c>
      <c r="N8030" s="12"/>
      <c r="O8030" s="12"/>
      <c r="P8030" s="12"/>
    </row>
    <row r="8031" spans="1:16" x14ac:dyDescent="0.25">
      <c r="A8031" s="35">
        <v>8030</v>
      </c>
      <c r="B8031" s="89">
        <v>335.54166666666669</v>
      </c>
      <c r="C8031" s="35">
        <f t="shared" si="625"/>
        <v>14</v>
      </c>
      <c r="D8031" s="35">
        <f t="shared" si="628"/>
        <v>335</v>
      </c>
      <c r="E8031" s="35">
        <f t="shared" si="629"/>
        <v>6</v>
      </c>
      <c r="F8031" s="35" t="str">
        <f t="shared" si="626"/>
        <v>Friday</v>
      </c>
      <c r="G8031" s="35">
        <f t="shared" si="627"/>
        <v>11</v>
      </c>
      <c r="H8031" s="34">
        <f>CONVERT(INDEX(Htg_StPt_Sch_EZ!$C$4:$I$27,MATCH(Schedules_8760!$C8031,Htg_StPt_Sch_EZ!$B$4:$B$27,0),MATCH(Schedules_8760!$F8031,Htg_StPt_Sch_EZ!$C$3:$I$3,0)),"F","C")</f>
        <v>20.555555555555554</v>
      </c>
      <c r="I8031" s="34">
        <f>CONVERT(INDEX(Htg_StPt_Sch_EZ!$C$31:$I$54,MATCH(Schedules_8760!$C8031,Htg_StPt_Sch_EZ!$B$31:$B$54,0),MATCH(Schedules_8760!$F8031,Htg_StPt_Sch_EZ!$C$30:$I$30,0)),"F","C")</f>
        <v>19.444444444444443</v>
      </c>
      <c r="J8031" s="34">
        <f>CONVERT(INDEX(Clg_StPt_Sch_EZ!$C$4:$I$27,MATCH(Schedules_8760!$C8031,Clg_StPt_Sch_EZ!$B$4:$B$27,0),MATCH(Schedules_8760!$F8031,Clg_StPt_Sch_EZ!$C$3:$I$3,0)),"F","C")</f>
        <v>25.555555555555554</v>
      </c>
      <c r="K8031" s="34">
        <f>CONVERT(INDEX(Clg_StPt_Sch_EZ!$C$31:$I$54,MATCH(Schedules_8760!$C8031,Clg_StPt_Sch_EZ!$B$31:$B$54,0),MATCH(Schedules_8760!$F8031,Clg_StPt_Sch_EZ!$C$30:$I$30,0)),"F","C")</f>
        <v>25</v>
      </c>
      <c r="L8031" s="34">
        <f>CONVERT(INDEX(DHW_StPt_Sch_EZ!$C$4:$I$27,MATCH(Schedules_8760!$C8031,DHW_StPt_Sch_EZ!$B$4:$B$27,0),MATCH(Schedules_8760!$F8031,DHW_StPt_Sch_EZ!$C$3:$I$3,0)),"F","C")</f>
        <v>53.333333333333329</v>
      </c>
      <c r="M8031" s="34">
        <f>CONVERT(INDEX(DHW_StPt_Sch_EZ!$C$31:$I$54,MATCH(Schedules_8760!$C8031,DHW_StPt_Sch_EZ!$B$31:$B$54,0),MATCH(Schedules_8760!$F8031,DHW_StPt_Sch_EZ!$C$30:$I$30,0)),"F","C")</f>
        <v>53.333333333333329</v>
      </c>
      <c r="N8031" s="12"/>
      <c r="O8031" s="12"/>
      <c r="P8031" s="12"/>
    </row>
    <row r="8032" spans="1:16" x14ac:dyDescent="0.25">
      <c r="A8032" s="35">
        <v>8031</v>
      </c>
      <c r="B8032" s="89">
        <v>335.58333333333331</v>
      </c>
      <c r="C8032" s="35">
        <f t="shared" si="625"/>
        <v>15</v>
      </c>
      <c r="D8032" s="35">
        <f t="shared" si="628"/>
        <v>335</v>
      </c>
      <c r="E8032" s="35">
        <f t="shared" si="629"/>
        <v>6</v>
      </c>
      <c r="F8032" s="35" t="str">
        <f t="shared" si="626"/>
        <v>Friday</v>
      </c>
      <c r="G8032" s="35">
        <f t="shared" si="627"/>
        <v>11</v>
      </c>
      <c r="H8032" s="34">
        <f>CONVERT(INDEX(Htg_StPt_Sch_EZ!$C$4:$I$27,MATCH(Schedules_8760!$C8032,Htg_StPt_Sch_EZ!$B$4:$B$27,0),MATCH(Schedules_8760!$F8032,Htg_StPt_Sch_EZ!$C$3:$I$3,0)),"F","C")</f>
        <v>20.555555555555554</v>
      </c>
      <c r="I8032" s="34">
        <f>CONVERT(INDEX(Htg_StPt_Sch_EZ!$C$31:$I$54,MATCH(Schedules_8760!$C8032,Htg_StPt_Sch_EZ!$B$31:$B$54,0),MATCH(Schedules_8760!$F8032,Htg_StPt_Sch_EZ!$C$30:$I$30,0)),"F","C")</f>
        <v>21.111111111111111</v>
      </c>
      <c r="J8032" s="34">
        <f>CONVERT(INDEX(Clg_StPt_Sch_EZ!$C$4:$I$27,MATCH(Schedules_8760!$C8032,Clg_StPt_Sch_EZ!$B$4:$B$27,0),MATCH(Schedules_8760!$F8032,Clg_StPt_Sch_EZ!$C$3:$I$3,0)),"F","C")</f>
        <v>25.555555555555554</v>
      </c>
      <c r="K8032" s="34">
        <f>CONVERT(INDEX(Clg_StPt_Sch_EZ!$C$31:$I$54,MATCH(Schedules_8760!$C8032,Clg_StPt_Sch_EZ!$B$31:$B$54,0),MATCH(Schedules_8760!$F8032,Clg_StPt_Sch_EZ!$C$30:$I$30,0)),"F","C")</f>
        <v>25</v>
      </c>
      <c r="L8032" s="34">
        <f>CONVERT(INDEX(DHW_StPt_Sch_EZ!$C$4:$I$27,MATCH(Schedules_8760!$C8032,DHW_StPt_Sch_EZ!$B$4:$B$27,0),MATCH(Schedules_8760!$F8032,DHW_StPt_Sch_EZ!$C$3:$I$3,0)),"F","C")</f>
        <v>53.333333333333329</v>
      </c>
      <c r="M8032" s="34">
        <f>CONVERT(INDEX(DHW_StPt_Sch_EZ!$C$31:$I$54,MATCH(Schedules_8760!$C8032,DHW_StPt_Sch_EZ!$B$31:$B$54,0),MATCH(Schedules_8760!$F8032,DHW_StPt_Sch_EZ!$C$30:$I$30,0)),"F","C")</f>
        <v>53.333333333333329</v>
      </c>
      <c r="N8032" s="12"/>
      <c r="O8032" s="12"/>
      <c r="P8032" s="12"/>
    </row>
    <row r="8033" spans="1:16" x14ac:dyDescent="0.25">
      <c r="A8033" s="35">
        <v>8032</v>
      </c>
      <c r="B8033" s="89">
        <v>335.625</v>
      </c>
      <c r="C8033" s="35">
        <f t="shared" si="625"/>
        <v>16</v>
      </c>
      <c r="D8033" s="35">
        <f t="shared" si="628"/>
        <v>335</v>
      </c>
      <c r="E8033" s="35">
        <f t="shared" si="629"/>
        <v>6</v>
      </c>
      <c r="F8033" s="35" t="str">
        <f t="shared" si="626"/>
        <v>Friday</v>
      </c>
      <c r="G8033" s="35">
        <f t="shared" si="627"/>
        <v>11</v>
      </c>
      <c r="H8033" s="34">
        <f>CONVERT(INDEX(Htg_StPt_Sch_EZ!$C$4:$I$27,MATCH(Schedules_8760!$C8033,Htg_StPt_Sch_EZ!$B$4:$B$27,0),MATCH(Schedules_8760!$F8033,Htg_StPt_Sch_EZ!$C$3:$I$3,0)),"F","C")</f>
        <v>20.555555555555554</v>
      </c>
      <c r="I8033" s="34">
        <f>CONVERT(INDEX(Htg_StPt_Sch_EZ!$C$31:$I$54,MATCH(Schedules_8760!$C8033,Htg_StPt_Sch_EZ!$B$31:$B$54,0),MATCH(Schedules_8760!$F8033,Htg_StPt_Sch_EZ!$C$30:$I$30,0)),"F","C")</f>
        <v>21.111111111111111</v>
      </c>
      <c r="J8033" s="34">
        <f>CONVERT(INDEX(Clg_StPt_Sch_EZ!$C$4:$I$27,MATCH(Schedules_8760!$C8033,Clg_StPt_Sch_EZ!$B$4:$B$27,0),MATCH(Schedules_8760!$F8033,Clg_StPt_Sch_EZ!$C$3:$I$3,0)),"F","C")</f>
        <v>25.555555555555554</v>
      </c>
      <c r="K8033" s="34">
        <f>CONVERT(INDEX(Clg_StPt_Sch_EZ!$C$31:$I$54,MATCH(Schedules_8760!$C8033,Clg_StPt_Sch_EZ!$B$31:$B$54,0),MATCH(Schedules_8760!$F8033,Clg_StPt_Sch_EZ!$C$30:$I$30,0)),"F","C")</f>
        <v>25</v>
      </c>
      <c r="L8033" s="34">
        <f>CONVERT(INDEX(DHW_StPt_Sch_EZ!$C$4:$I$27,MATCH(Schedules_8760!$C8033,DHW_StPt_Sch_EZ!$B$4:$B$27,0),MATCH(Schedules_8760!$F8033,DHW_StPt_Sch_EZ!$C$3:$I$3,0)),"F","C")</f>
        <v>53.333333333333329</v>
      </c>
      <c r="M8033" s="34">
        <f>CONVERT(INDEX(DHW_StPt_Sch_EZ!$C$31:$I$54,MATCH(Schedules_8760!$C8033,DHW_StPt_Sch_EZ!$B$31:$B$54,0),MATCH(Schedules_8760!$F8033,DHW_StPt_Sch_EZ!$C$30:$I$30,0)),"F","C")</f>
        <v>53.333333333333329</v>
      </c>
      <c r="N8033" s="12"/>
      <c r="O8033" s="12"/>
      <c r="P8033" s="12"/>
    </row>
    <row r="8034" spans="1:16" x14ac:dyDescent="0.25">
      <c r="A8034" s="35">
        <v>8033</v>
      </c>
      <c r="B8034" s="89">
        <v>335.66666666666669</v>
      </c>
      <c r="C8034" s="35">
        <f t="shared" si="625"/>
        <v>17</v>
      </c>
      <c r="D8034" s="35">
        <f t="shared" si="628"/>
        <v>335</v>
      </c>
      <c r="E8034" s="35">
        <f t="shared" si="629"/>
        <v>6</v>
      </c>
      <c r="F8034" s="35" t="str">
        <f t="shared" si="626"/>
        <v>Friday</v>
      </c>
      <c r="G8034" s="35">
        <f t="shared" si="627"/>
        <v>11</v>
      </c>
      <c r="H8034" s="34">
        <f>CONVERT(INDEX(Htg_StPt_Sch_EZ!$C$4:$I$27,MATCH(Schedules_8760!$C8034,Htg_StPt_Sch_EZ!$B$4:$B$27,0),MATCH(Schedules_8760!$F8034,Htg_StPt_Sch_EZ!$C$3:$I$3,0)),"F","C")</f>
        <v>20.555555555555554</v>
      </c>
      <c r="I8034" s="34">
        <f>CONVERT(INDEX(Htg_StPt_Sch_EZ!$C$31:$I$54,MATCH(Schedules_8760!$C8034,Htg_StPt_Sch_EZ!$B$31:$B$54,0),MATCH(Schedules_8760!$F8034,Htg_StPt_Sch_EZ!$C$30:$I$30,0)),"F","C")</f>
        <v>17.777777777777779</v>
      </c>
      <c r="J8034" s="34">
        <f>CONVERT(INDEX(Clg_StPt_Sch_EZ!$C$4:$I$27,MATCH(Schedules_8760!$C8034,Clg_StPt_Sch_EZ!$B$4:$B$27,0),MATCH(Schedules_8760!$F8034,Clg_StPt_Sch_EZ!$C$3:$I$3,0)),"F","C")</f>
        <v>25.555555555555554</v>
      </c>
      <c r="K8034" s="34">
        <f>CONVERT(INDEX(Clg_StPt_Sch_EZ!$C$31:$I$54,MATCH(Schedules_8760!$C8034,Clg_StPt_Sch_EZ!$B$31:$B$54,0),MATCH(Schedules_8760!$F8034,Clg_StPt_Sch_EZ!$C$30:$I$30,0)),"F","C")</f>
        <v>25</v>
      </c>
      <c r="L8034" s="34">
        <f>CONVERT(INDEX(DHW_StPt_Sch_EZ!$C$4:$I$27,MATCH(Schedules_8760!$C8034,DHW_StPt_Sch_EZ!$B$4:$B$27,0),MATCH(Schedules_8760!$F8034,DHW_StPt_Sch_EZ!$C$3:$I$3,0)),"F","C")</f>
        <v>53.333333333333329</v>
      </c>
      <c r="M8034" s="34">
        <f>CONVERT(INDEX(DHW_StPt_Sch_EZ!$C$31:$I$54,MATCH(Schedules_8760!$C8034,DHW_StPt_Sch_EZ!$B$31:$B$54,0),MATCH(Schedules_8760!$F8034,DHW_StPt_Sch_EZ!$C$30:$I$30,0)),"F","C")</f>
        <v>53.333333333333329</v>
      </c>
      <c r="N8034" s="12"/>
      <c r="O8034" s="12"/>
      <c r="P8034" s="12"/>
    </row>
    <row r="8035" spans="1:16" x14ac:dyDescent="0.25">
      <c r="A8035" s="35">
        <v>8034</v>
      </c>
      <c r="B8035" s="89">
        <v>335.70833333333331</v>
      </c>
      <c r="C8035" s="35">
        <f t="shared" si="625"/>
        <v>18</v>
      </c>
      <c r="D8035" s="35">
        <f t="shared" si="628"/>
        <v>335</v>
      </c>
      <c r="E8035" s="35">
        <f t="shared" si="629"/>
        <v>6</v>
      </c>
      <c r="F8035" s="35" t="str">
        <f t="shared" si="626"/>
        <v>Friday</v>
      </c>
      <c r="G8035" s="35">
        <f t="shared" si="627"/>
        <v>11</v>
      </c>
      <c r="H8035" s="34">
        <f>CONVERT(INDEX(Htg_StPt_Sch_EZ!$C$4:$I$27,MATCH(Schedules_8760!$C8035,Htg_StPt_Sch_EZ!$B$4:$B$27,0),MATCH(Schedules_8760!$F8035,Htg_StPt_Sch_EZ!$C$3:$I$3,0)),"F","C")</f>
        <v>20.555555555555554</v>
      </c>
      <c r="I8035" s="34">
        <f>CONVERT(INDEX(Htg_StPt_Sch_EZ!$C$31:$I$54,MATCH(Schedules_8760!$C8035,Htg_StPt_Sch_EZ!$B$31:$B$54,0),MATCH(Schedules_8760!$F8035,Htg_StPt_Sch_EZ!$C$30:$I$30,0)),"F","C")</f>
        <v>17.777777777777779</v>
      </c>
      <c r="J8035" s="34">
        <f>CONVERT(INDEX(Clg_StPt_Sch_EZ!$C$4:$I$27,MATCH(Schedules_8760!$C8035,Clg_StPt_Sch_EZ!$B$4:$B$27,0),MATCH(Schedules_8760!$F8035,Clg_StPt_Sch_EZ!$C$3:$I$3,0)),"F","C")</f>
        <v>25.555555555555554</v>
      </c>
      <c r="K8035" s="34">
        <f>CONVERT(INDEX(Clg_StPt_Sch_EZ!$C$31:$I$54,MATCH(Schedules_8760!$C8035,Clg_StPt_Sch_EZ!$B$31:$B$54,0),MATCH(Schedules_8760!$F8035,Clg_StPt_Sch_EZ!$C$30:$I$30,0)),"F","C")</f>
        <v>28.333333333333332</v>
      </c>
      <c r="L8035" s="34">
        <f>CONVERT(INDEX(DHW_StPt_Sch_EZ!$C$4:$I$27,MATCH(Schedules_8760!$C8035,DHW_StPt_Sch_EZ!$B$4:$B$27,0),MATCH(Schedules_8760!$F8035,DHW_StPt_Sch_EZ!$C$3:$I$3,0)),"F","C")</f>
        <v>53.333333333333329</v>
      </c>
      <c r="M8035" s="34">
        <f>CONVERT(INDEX(DHW_StPt_Sch_EZ!$C$31:$I$54,MATCH(Schedules_8760!$C8035,DHW_StPt_Sch_EZ!$B$31:$B$54,0),MATCH(Schedules_8760!$F8035,DHW_StPt_Sch_EZ!$C$30:$I$30,0)),"F","C")</f>
        <v>53.333333333333329</v>
      </c>
      <c r="N8035" s="12"/>
      <c r="O8035" s="12"/>
      <c r="P8035" s="12"/>
    </row>
    <row r="8036" spans="1:16" x14ac:dyDescent="0.25">
      <c r="A8036" s="35">
        <v>8035</v>
      </c>
      <c r="B8036" s="89">
        <v>335.75</v>
      </c>
      <c r="C8036" s="35">
        <f t="shared" si="625"/>
        <v>19</v>
      </c>
      <c r="D8036" s="35">
        <f t="shared" si="628"/>
        <v>335</v>
      </c>
      <c r="E8036" s="35">
        <f t="shared" si="629"/>
        <v>6</v>
      </c>
      <c r="F8036" s="35" t="str">
        <f t="shared" si="626"/>
        <v>Friday</v>
      </c>
      <c r="G8036" s="35">
        <f t="shared" si="627"/>
        <v>11</v>
      </c>
      <c r="H8036" s="34">
        <f>CONVERT(INDEX(Htg_StPt_Sch_EZ!$C$4:$I$27,MATCH(Schedules_8760!$C8036,Htg_StPt_Sch_EZ!$B$4:$B$27,0),MATCH(Schedules_8760!$F8036,Htg_StPt_Sch_EZ!$C$3:$I$3,0)),"F","C")</f>
        <v>20.555555555555554</v>
      </c>
      <c r="I8036" s="34">
        <f>CONVERT(INDEX(Htg_StPt_Sch_EZ!$C$31:$I$54,MATCH(Schedules_8760!$C8036,Htg_StPt_Sch_EZ!$B$31:$B$54,0),MATCH(Schedules_8760!$F8036,Htg_StPt_Sch_EZ!$C$30:$I$30,0)),"F","C")</f>
        <v>18.333333333333332</v>
      </c>
      <c r="J8036" s="34">
        <f>CONVERT(INDEX(Clg_StPt_Sch_EZ!$C$4:$I$27,MATCH(Schedules_8760!$C8036,Clg_StPt_Sch_EZ!$B$4:$B$27,0),MATCH(Schedules_8760!$F8036,Clg_StPt_Sch_EZ!$C$3:$I$3,0)),"F","C")</f>
        <v>25.555555555555554</v>
      </c>
      <c r="K8036" s="34">
        <f>CONVERT(INDEX(Clg_StPt_Sch_EZ!$C$31:$I$54,MATCH(Schedules_8760!$C8036,Clg_StPt_Sch_EZ!$B$31:$B$54,0),MATCH(Schedules_8760!$F8036,Clg_StPt_Sch_EZ!$C$30:$I$30,0)),"F","C")</f>
        <v>28.333333333333332</v>
      </c>
      <c r="L8036" s="34">
        <f>CONVERT(INDEX(DHW_StPt_Sch_EZ!$C$4:$I$27,MATCH(Schedules_8760!$C8036,DHW_StPt_Sch_EZ!$B$4:$B$27,0),MATCH(Schedules_8760!$F8036,DHW_StPt_Sch_EZ!$C$3:$I$3,0)),"F","C")</f>
        <v>53.333333333333329</v>
      </c>
      <c r="M8036" s="34">
        <f>CONVERT(INDEX(DHW_StPt_Sch_EZ!$C$31:$I$54,MATCH(Schedules_8760!$C8036,DHW_StPt_Sch_EZ!$B$31:$B$54,0),MATCH(Schedules_8760!$F8036,DHW_StPt_Sch_EZ!$C$30:$I$30,0)),"F","C")</f>
        <v>53.333333333333329</v>
      </c>
      <c r="N8036" s="12"/>
      <c r="O8036" s="12"/>
      <c r="P8036" s="12"/>
    </row>
    <row r="8037" spans="1:16" x14ac:dyDescent="0.25">
      <c r="A8037" s="35">
        <v>8036</v>
      </c>
      <c r="B8037" s="89">
        <v>335.79166666666669</v>
      </c>
      <c r="C8037" s="35">
        <f t="shared" si="625"/>
        <v>20</v>
      </c>
      <c r="D8037" s="35">
        <f t="shared" si="628"/>
        <v>335</v>
      </c>
      <c r="E8037" s="35">
        <f t="shared" si="629"/>
        <v>6</v>
      </c>
      <c r="F8037" s="35" t="str">
        <f t="shared" si="626"/>
        <v>Friday</v>
      </c>
      <c r="G8037" s="35">
        <f t="shared" si="627"/>
        <v>11</v>
      </c>
      <c r="H8037" s="34">
        <f>CONVERT(INDEX(Htg_StPt_Sch_EZ!$C$4:$I$27,MATCH(Schedules_8760!$C8037,Htg_StPt_Sch_EZ!$B$4:$B$27,0),MATCH(Schedules_8760!$F8037,Htg_StPt_Sch_EZ!$C$3:$I$3,0)),"F","C")</f>
        <v>20.555555555555554</v>
      </c>
      <c r="I8037" s="34">
        <f>CONVERT(INDEX(Htg_StPt_Sch_EZ!$C$31:$I$54,MATCH(Schedules_8760!$C8037,Htg_StPt_Sch_EZ!$B$31:$B$54,0),MATCH(Schedules_8760!$F8037,Htg_StPt_Sch_EZ!$C$30:$I$30,0)),"F","C")</f>
        <v>18.888888888888889</v>
      </c>
      <c r="J8037" s="34">
        <f>CONVERT(INDEX(Clg_StPt_Sch_EZ!$C$4:$I$27,MATCH(Schedules_8760!$C8037,Clg_StPt_Sch_EZ!$B$4:$B$27,0),MATCH(Schedules_8760!$F8037,Clg_StPt_Sch_EZ!$C$3:$I$3,0)),"F","C")</f>
        <v>25.555555555555554</v>
      </c>
      <c r="K8037" s="34">
        <f>CONVERT(INDEX(Clg_StPt_Sch_EZ!$C$31:$I$54,MATCH(Schedules_8760!$C8037,Clg_StPt_Sch_EZ!$B$31:$B$54,0),MATCH(Schedules_8760!$F8037,Clg_StPt_Sch_EZ!$C$30:$I$30,0)),"F","C")</f>
        <v>28.333333333333332</v>
      </c>
      <c r="L8037" s="34">
        <f>CONVERT(INDEX(DHW_StPt_Sch_EZ!$C$4:$I$27,MATCH(Schedules_8760!$C8037,DHW_StPt_Sch_EZ!$B$4:$B$27,0),MATCH(Schedules_8760!$F8037,DHW_StPt_Sch_EZ!$C$3:$I$3,0)),"F","C")</f>
        <v>53.333333333333329</v>
      </c>
      <c r="M8037" s="34">
        <f>CONVERT(INDEX(DHW_StPt_Sch_EZ!$C$31:$I$54,MATCH(Schedules_8760!$C8037,DHW_StPt_Sch_EZ!$B$31:$B$54,0),MATCH(Schedules_8760!$F8037,DHW_StPt_Sch_EZ!$C$30:$I$30,0)),"F","C")</f>
        <v>53.333333333333329</v>
      </c>
      <c r="N8037" s="12"/>
      <c r="O8037" s="12"/>
      <c r="P8037" s="12"/>
    </row>
    <row r="8038" spans="1:16" x14ac:dyDescent="0.25">
      <c r="A8038" s="35">
        <v>8037</v>
      </c>
      <c r="B8038" s="89">
        <v>335.83333333333331</v>
      </c>
      <c r="C8038" s="35">
        <f t="shared" si="625"/>
        <v>21</v>
      </c>
      <c r="D8038" s="35">
        <f t="shared" si="628"/>
        <v>335</v>
      </c>
      <c r="E8038" s="35">
        <f t="shared" si="629"/>
        <v>6</v>
      </c>
      <c r="F8038" s="35" t="str">
        <f t="shared" si="626"/>
        <v>Friday</v>
      </c>
      <c r="G8038" s="35">
        <f t="shared" si="627"/>
        <v>11</v>
      </c>
      <c r="H8038" s="34">
        <f>CONVERT(INDEX(Htg_StPt_Sch_EZ!$C$4:$I$27,MATCH(Schedules_8760!$C8038,Htg_StPt_Sch_EZ!$B$4:$B$27,0),MATCH(Schedules_8760!$F8038,Htg_StPt_Sch_EZ!$C$3:$I$3,0)),"F","C")</f>
        <v>20.555555555555554</v>
      </c>
      <c r="I8038" s="34">
        <f>CONVERT(INDEX(Htg_StPt_Sch_EZ!$C$31:$I$54,MATCH(Schedules_8760!$C8038,Htg_StPt_Sch_EZ!$B$31:$B$54,0),MATCH(Schedules_8760!$F8038,Htg_StPt_Sch_EZ!$C$30:$I$30,0)),"F","C")</f>
        <v>19.444444444444443</v>
      </c>
      <c r="J8038" s="34">
        <f>CONVERT(INDEX(Clg_StPt_Sch_EZ!$C$4:$I$27,MATCH(Schedules_8760!$C8038,Clg_StPt_Sch_EZ!$B$4:$B$27,0),MATCH(Schedules_8760!$F8038,Clg_StPt_Sch_EZ!$C$3:$I$3,0)),"F","C")</f>
        <v>25.555555555555554</v>
      </c>
      <c r="K8038" s="34">
        <f>CONVERT(INDEX(Clg_StPt_Sch_EZ!$C$31:$I$54,MATCH(Schedules_8760!$C8038,Clg_StPt_Sch_EZ!$B$31:$B$54,0),MATCH(Schedules_8760!$F8038,Clg_StPt_Sch_EZ!$C$30:$I$30,0)),"F","C")</f>
        <v>28.333333333333332</v>
      </c>
      <c r="L8038" s="34">
        <f>CONVERT(INDEX(DHW_StPt_Sch_EZ!$C$4:$I$27,MATCH(Schedules_8760!$C8038,DHW_StPt_Sch_EZ!$B$4:$B$27,0),MATCH(Schedules_8760!$F8038,DHW_StPt_Sch_EZ!$C$3:$I$3,0)),"F","C")</f>
        <v>53.333333333333329</v>
      </c>
      <c r="M8038" s="34">
        <f>CONVERT(INDEX(DHW_StPt_Sch_EZ!$C$31:$I$54,MATCH(Schedules_8760!$C8038,DHW_StPt_Sch_EZ!$B$31:$B$54,0),MATCH(Schedules_8760!$F8038,DHW_StPt_Sch_EZ!$C$30:$I$30,0)),"F","C")</f>
        <v>53.333333333333329</v>
      </c>
      <c r="N8038" s="12"/>
      <c r="O8038" s="12"/>
      <c r="P8038" s="12"/>
    </row>
    <row r="8039" spans="1:16" x14ac:dyDescent="0.25">
      <c r="A8039" s="35">
        <v>8038</v>
      </c>
      <c r="B8039" s="89">
        <v>335.875</v>
      </c>
      <c r="C8039" s="35">
        <f t="shared" si="625"/>
        <v>22</v>
      </c>
      <c r="D8039" s="35">
        <f t="shared" si="628"/>
        <v>335</v>
      </c>
      <c r="E8039" s="35">
        <f t="shared" si="629"/>
        <v>6</v>
      </c>
      <c r="F8039" s="35" t="str">
        <f t="shared" si="626"/>
        <v>Friday</v>
      </c>
      <c r="G8039" s="35">
        <f t="shared" si="627"/>
        <v>11</v>
      </c>
      <c r="H8039" s="34">
        <f>CONVERT(INDEX(Htg_StPt_Sch_EZ!$C$4:$I$27,MATCH(Schedules_8760!$C8039,Htg_StPt_Sch_EZ!$B$4:$B$27,0),MATCH(Schedules_8760!$F8039,Htg_StPt_Sch_EZ!$C$3:$I$3,0)),"F","C")</f>
        <v>20.555555555555554</v>
      </c>
      <c r="I8039" s="34">
        <f>CONVERT(INDEX(Htg_StPt_Sch_EZ!$C$31:$I$54,MATCH(Schedules_8760!$C8039,Htg_StPt_Sch_EZ!$B$31:$B$54,0),MATCH(Schedules_8760!$F8039,Htg_StPt_Sch_EZ!$C$30:$I$30,0)),"F","C")</f>
        <v>19.444444444444443</v>
      </c>
      <c r="J8039" s="34">
        <f>CONVERT(INDEX(Clg_StPt_Sch_EZ!$C$4:$I$27,MATCH(Schedules_8760!$C8039,Clg_StPt_Sch_EZ!$B$4:$B$27,0),MATCH(Schedules_8760!$F8039,Clg_StPt_Sch_EZ!$C$3:$I$3,0)),"F","C")</f>
        <v>25.555555555555554</v>
      </c>
      <c r="K8039" s="34">
        <f>CONVERT(INDEX(Clg_StPt_Sch_EZ!$C$31:$I$54,MATCH(Schedules_8760!$C8039,Clg_StPt_Sch_EZ!$B$31:$B$54,0),MATCH(Schedules_8760!$F8039,Clg_StPt_Sch_EZ!$C$30:$I$30,0)),"F","C")</f>
        <v>28.333333333333332</v>
      </c>
      <c r="L8039" s="34">
        <f>CONVERT(INDEX(DHW_StPt_Sch_EZ!$C$4:$I$27,MATCH(Schedules_8760!$C8039,DHW_StPt_Sch_EZ!$B$4:$B$27,0),MATCH(Schedules_8760!$F8039,DHW_StPt_Sch_EZ!$C$3:$I$3,0)),"F","C")</f>
        <v>53.333333333333329</v>
      </c>
      <c r="M8039" s="34">
        <f>CONVERT(INDEX(DHW_StPt_Sch_EZ!$C$31:$I$54,MATCH(Schedules_8760!$C8039,DHW_StPt_Sch_EZ!$B$31:$B$54,0),MATCH(Schedules_8760!$F8039,DHW_StPt_Sch_EZ!$C$30:$I$30,0)),"F","C")</f>
        <v>53.333333333333329</v>
      </c>
      <c r="N8039" s="12"/>
      <c r="O8039" s="12"/>
      <c r="P8039" s="12"/>
    </row>
    <row r="8040" spans="1:16" x14ac:dyDescent="0.25">
      <c r="A8040" s="35">
        <v>8039</v>
      </c>
      <c r="B8040" s="89">
        <v>335.91666666666669</v>
      </c>
      <c r="C8040" s="35">
        <f t="shared" si="625"/>
        <v>23</v>
      </c>
      <c r="D8040" s="35">
        <f t="shared" si="628"/>
        <v>335</v>
      </c>
      <c r="E8040" s="35">
        <f t="shared" si="629"/>
        <v>6</v>
      </c>
      <c r="F8040" s="35" t="str">
        <f t="shared" si="626"/>
        <v>Friday</v>
      </c>
      <c r="G8040" s="35">
        <f t="shared" si="627"/>
        <v>11</v>
      </c>
      <c r="H8040" s="34">
        <f>CONVERT(INDEX(Htg_StPt_Sch_EZ!$C$4:$I$27,MATCH(Schedules_8760!$C8040,Htg_StPt_Sch_EZ!$B$4:$B$27,0),MATCH(Schedules_8760!$F8040,Htg_StPt_Sch_EZ!$C$3:$I$3,0)),"F","C")</f>
        <v>20.555555555555554</v>
      </c>
      <c r="I8040" s="34">
        <f>CONVERT(INDEX(Htg_StPt_Sch_EZ!$C$31:$I$54,MATCH(Schedules_8760!$C8040,Htg_StPt_Sch_EZ!$B$31:$B$54,0),MATCH(Schedules_8760!$F8040,Htg_StPt_Sch_EZ!$C$30:$I$30,0)),"F","C")</f>
        <v>19.444444444444443</v>
      </c>
      <c r="J8040" s="34">
        <f>CONVERT(INDEX(Clg_StPt_Sch_EZ!$C$4:$I$27,MATCH(Schedules_8760!$C8040,Clg_StPt_Sch_EZ!$B$4:$B$27,0),MATCH(Schedules_8760!$F8040,Clg_StPt_Sch_EZ!$C$3:$I$3,0)),"F","C")</f>
        <v>25.555555555555554</v>
      </c>
      <c r="K8040" s="34">
        <f>CONVERT(INDEX(Clg_StPt_Sch_EZ!$C$31:$I$54,MATCH(Schedules_8760!$C8040,Clg_StPt_Sch_EZ!$B$31:$B$54,0),MATCH(Schedules_8760!$F8040,Clg_StPt_Sch_EZ!$C$30:$I$30,0)),"F","C")</f>
        <v>28.333333333333332</v>
      </c>
      <c r="L8040" s="34">
        <f>CONVERT(INDEX(DHW_StPt_Sch_EZ!$C$4:$I$27,MATCH(Schedules_8760!$C8040,DHW_StPt_Sch_EZ!$B$4:$B$27,0),MATCH(Schedules_8760!$F8040,DHW_StPt_Sch_EZ!$C$3:$I$3,0)),"F","C")</f>
        <v>53.333333333333329</v>
      </c>
      <c r="M8040" s="34">
        <f>CONVERT(INDEX(DHW_StPt_Sch_EZ!$C$31:$I$54,MATCH(Schedules_8760!$C8040,DHW_StPt_Sch_EZ!$B$31:$B$54,0),MATCH(Schedules_8760!$F8040,DHW_StPt_Sch_EZ!$C$30:$I$30,0)),"F","C")</f>
        <v>53.333333333333329</v>
      </c>
      <c r="N8040" s="12"/>
      <c r="O8040" s="12"/>
      <c r="P8040" s="12"/>
    </row>
    <row r="8041" spans="1:16" x14ac:dyDescent="0.25">
      <c r="A8041" s="35">
        <v>8040</v>
      </c>
      <c r="B8041" s="89">
        <v>335.95833333333331</v>
      </c>
      <c r="C8041" s="35">
        <f t="shared" si="625"/>
        <v>24</v>
      </c>
      <c r="D8041" s="35">
        <f t="shared" si="628"/>
        <v>335</v>
      </c>
      <c r="E8041" s="35">
        <f t="shared" si="629"/>
        <v>6</v>
      </c>
      <c r="F8041" s="35" t="str">
        <f t="shared" si="626"/>
        <v>Friday</v>
      </c>
      <c r="G8041" s="35">
        <f t="shared" si="627"/>
        <v>11</v>
      </c>
      <c r="H8041" s="34">
        <f>CONVERT(INDEX(Htg_StPt_Sch_EZ!$C$4:$I$27,MATCH(Schedules_8760!$C8041,Htg_StPt_Sch_EZ!$B$4:$B$27,0),MATCH(Schedules_8760!$F8041,Htg_StPt_Sch_EZ!$C$3:$I$3,0)),"F","C")</f>
        <v>20.555555555555554</v>
      </c>
      <c r="I8041" s="34">
        <f>CONVERT(INDEX(Htg_StPt_Sch_EZ!$C$31:$I$54,MATCH(Schedules_8760!$C8041,Htg_StPt_Sch_EZ!$B$31:$B$54,0),MATCH(Schedules_8760!$F8041,Htg_StPt_Sch_EZ!$C$30:$I$30,0)),"F","C")</f>
        <v>19.444444444444443</v>
      </c>
      <c r="J8041" s="34">
        <f>CONVERT(INDEX(Clg_StPt_Sch_EZ!$C$4:$I$27,MATCH(Schedules_8760!$C8041,Clg_StPt_Sch_EZ!$B$4:$B$27,0),MATCH(Schedules_8760!$F8041,Clg_StPt_Sch_EZ!$C$3:$I$3,0)),"F","C")</f>
        <v>25.555555555555554</v>
      </c>
      <c r="K8041" s="34">
        <f>CONVERT(INDEX(Clg_StPt_Sch_EZ!$C$31:$I$54,MATCH(Schedules_8760!$C8041,Clg_StPt_Sch_EZ!$B$31:$B$54,0),MATCH(Schedules_8760!$F8041,Clg_StPt_Sch_EZ!$C$30:$I$30,0)),"F","C")</f>
        <v>28.333333333333332</v>
      </c>
      <c r="L8041" s="34">
        <f>CONVERT(INDEX(DHW_StPt_Sch_EZ!$C$4:$I$27,MATCH(Schedules_8760!$C8041,DHW_StPt_Sch_EZ!$B$4:$B$27,0),MATCH(Schedules_8760!$F8041,DHW_StPt_Sch_EZ!$C$3:$I$3,0)),"F","C")</f>
        <v>53.333333333333329</v>
      </c>
      <c r="M8041" s="34">
        <f>CONVERT(INDEX(DHW_StPt_Sch_EZ!$C$31:$I$54,MATCH(Schedules_8760!$C8041,DHW_StPt_Sch_EZ!$B$31:$B$54,0),MATCH(Schedules_8760!$F8041,DHW_StPt_Sch_EZ!$C$30:$I$30,0)),"F","C")</f>
        <v>53.333333333333329</v>
      </c>
      <c r="N8041" s="12"/>
      <c r="O8041" s="12"/>
      <c r="P8041" s="12"/>
    </row>
    <row r="8042" spans="1:16" x14ac:dyDescent="0.25">
      <c r="A8042" s="35">
        <v>8041</v>
      </c>
      <c r="B8042" s="89">
        <v>336</v>
      </c>
      <c r="C8042" s="35">
        <f t="shared" si="625"/>
        <v>1</v>
      </c>
      <c r="D8042" s="35">
        <f t="shared" si="628"/>
        <v>336</v>
      </c>
      <c r="E8042" s="35">
        <f t="shared" si="629"/>
        <v>7</v>
      </c>
      <c r="F8042" s="35" t="str">
        <f t="shared" si="626"/>
        <v>Saturday</v>
      </c>
      <c r="G8042" s="35">
        <f t="shared" si="627"/>
        <v>12</v>
      </c>
      <c r="H8042" s="34">
        <f>CONVERT(INDEX(Htg_StPt_Sch_EZ!$C$4:$I$27,MATCH(Schedules_8760!$C8042,Htg_StPt_Sch_EZ!$B$4:$B$27,0),MATCH(Schedules_8760!$F8042,Htg_StPt_Sch_EZ!$C$3:$I$3,0)),"F","C")</f>
        <v>20.555555555555554</v>
      </c>
      <c r="I8042" s="34">
        <f>CONVERT(INDEX(Htg_StPt_Sch_EZ!$C$31:$I$54,MATCH(Schedules_8760!$C8042,Htg_StPt_Sch_EZ!$B$31:$B$54,0),MATCH(Schedules_8760!$F8042,Htg_StPt_Sch_EZ!$C$30:$I$30,0)),"F","C")</f>
        <v>19.444444444444443</v>
      </c>
      <c r="J8042" s="34">
        <f>CONVERT(INDEX(Clg_StPt_Sch_EZ!$C$4:$I$27,MATCH(Schedules_8760!$C8042,Clg_StPt_Sch_EZ!$B$4:$B$27,0),MATCH(Schedules_8760!$F8042,Clg_StPt_Sch_EZ!$C$3:$I$3,0)),"F","C")</f>
        <v>25.555555555555554</v>
      </c>
      <c r="K8042" s="34">
        <f>CONVERT(INDEX(Clg_StPt_Sch_EZ!$C$31:$I$54,MATCH(Schedules_8760!$C8042,Clg_StPt_Sch_EZ!$B$31:$B$54,0),MATCH(Schedules_8760!$F8042,Clg_StPt_Sch_EZ!$C$30:$I$30,0)),"F","C")</f>
        <v>28.333333333333332</v>
      </c>
      <c r="L8042" s="34">
        <f>CONVERT(INDEX(DHW_StPt_Sch_EZ!$C$4:$I$27,MATCH(Schedules_8760!$C8042,DHW_StPt_Sch_EZ!$B$4:$B$27,0),MATCH(Schedules_8760!$F8042,DHW_StPt_Sch_EZ!$C$3:$I$3,0)),"F","C")</f>
        <v>53.333333333333329</v>
      </c>
      <c r="M8042" s="34">
        <f>CONVERT(INDEX(DHW_StPt_Sch_EZ!$C$31:$I$54,MATCH(Schedules_8760!$C8042,DHW_StPt_Sch_EZ!$B$31:$B$54,0),MATCH(Schedules_8760!$F8042,DHW_StPt_Sch_EZ!$C$30:$I$30,0)),"F","C")</f>
        <v>53.333333333333329</v>
      </c>
      <c r="N8042" s="12"/>
      <c r="O8042" s="12"/>
      <c r="P8042" s="12"/>
    </row>
    <row r="8043" spans="1:16" x14ac:dyDescent="0.25">
      <c r="A8043" s="35">
        <v>8042</v>
      </c>
      <c r="B8043" s="89">
        <v>336.04166666666669</v>
      </c>
      <c r="C8043" s="35">
        <f t="shared" si="625"/>
        <v>2</v>
      </c>
      <c r="D8043" s="35">
        <f t="shared" si="628"/>
        <v>336</v>
      </c>
      <c r="E8043" s="35">
        <f t="shared" si="629"/>
        <v>7</v>
      </c>
      <c r="F8043" s="35" t="str">
        <f t="shared" si="626"/>
        <v>Saturday</v>
      </c>
      <c r="G8043" s="35">
        <f t="shared" si="627"/>
        <v>12</v>
      </c>
      <c r="H8043" s="34">
        <f>CONVERT(INDEX(Htg_StPt_Sch_EZ!$C$4:$I$27,MATCH(Schedules_8760!$C8043,Htg_StPt_Sch_EZ!$B$4:$B$27,0),MATCH(Schedules_8760!$F8043,Htg_StPt_Sch_EZ!$C$3:$I$3,0)),"F","C")</f>
        <v>20.555555555555554</v>
      </c>
      <c r="I8043" s="34">
        <f>CONVERT(INDEX(Htg_StPt_Sch_EZ!$C$31:$I$54,MATCH(Schedules_8760!$C8043,Htg_StPt_Sch_EZ!$B$31:$B$54,0),MATCH(Schedules_8760!$F8043,Htg_StPt_Sch_EZ!$C$30:$I$30,0)),"F","C")</f>
        <v>19.444444444444443</v>
      </c>
      <c r="J8043" s="34">
        <f>CONVERT(INDEX(Clg_StPt_Sch_EZ!$C$4:$I$27,MATCH(Schedules_8760!$C8043,Clg_StPt_Sch_EZ!$B$4:$B$27,0),MATCH(Schedules_8760!$F8043,Clg_StPt_Sch_EZ!$C$3:$I$3,0)),"F","C")</f>
        <v>25.555555555555554</v>
      </c>
      <c r="K8043" s="34">
        <f>CONVERT(INDEX(Clg_StPt_Sch_EZ!$C$31:$I$54,MATCH(Schedules_8760!$C8043,Clg_StPt_Sch_EZ!$B$31:$B$54,0),MATCH(Schedules_8760!$F8043,Clg_StPt_Sch_EZ!$C$30:$I$30,0)),"F","C")</f>
        <v>28.333333333333332</v>
      </c>
      <c r="L8043" s="34">
        <f>CONVERT(INDEX(DHW_StPt_Sch_EZ!$C$4:$I$27,MATCH(Schedules_8760!$C8043,DHW_StPt_Sch_EZ!$B$4:$B$27,0),MATCH(Schedules_8760!$F8043,DHW_StPt_Sch_EZ!$C$3:$I$3,0)),"F","C")</f>
        <v>53.333333333333329</v>
      </c>
      <c r="M8043" s="34">
        <f>CONVERT(INDEX(DHW_StPt_Sch_EZ!$C$31:$I$54,MATCH(Schedules_8760!$C8043,DHW_StPt_Sch_EZ!$B$31:$B$54,0),MATCH(Schedules_8760!$F8043,DHW_StPt_Sch_EZ!$C$30:$I$30,0)),"F","C")</f>
        <v>53.333333333333329</v>
      </c>
      <c r="N8043" s="12"/>
      <c r="O8043" s="12"/>
      <c r="P8043" s="12"/>
    </row>
    <row r="8044" spans="1:16" x14ac:dyDescent="0.25">
      <c r="A8044" s="35">
        <v>8043</v>
      </c>
      <c r="B8044" s="89">
        <v>336.08333333333331</v>
      </c>
      <c r="C8044" s="35">
        <f t="shared" si="625"/>
        <v>3</v>
      </c>
      <c r="D8044" s="35">
        <f t="shared" si="628"/>
        <v>336</v>
      </c>
      <c r="E8044" s="35">
        <f t="shared" si="629"/>
        <v>7</v>
      </c>
      <c r="F8044" s="35" t="str">
        <f t="shared" si="626"/>
        <v>Saturday</v>
      </c>
      <c r="G8044" s="35">
        <f t="shared" si="627"/>
        <v>12</v>
      </c>
      <c r="H8044" s="34">
        <f>CONVERT(INDEX(Htg_StPt_Sch_EZ!$C$4:$I$27,MATCH(Schedules_8760!$C8044,Htg_StPt_Sch_EZ!$B$4:$B$27,0),MATCH(Schedules_8760!$F8044,Htg_StPt_Sch_EZ!$C$3:$I$3,0)),"F","C")</f>
        <v>20.555555555555554</v>
      </c>
      <c r="I8044" s="34">
        <f>CONVERT(INDEX(Htg_StPt_Sch_EZ!$C$31:$I$54,MATCH(Schedules_8760!$C8044,Htg_StPt_Sch_EZ!$B$31:$B$54,0),MATCH(Schedules_8760!$F8044,Htg_StPt_Sch_EZ!$C$30:$I$30,0)),"F","C")</f>
        <v>19.444444444444443</v>
      </c>
      <c r="J8044" s="34">
        <f>CONVERT(INDEX(Clg_StPt_Sch_EZ!$C$4:$I$27,MATCH(Schedules_8760!$C8044,Clg_StPt_Sch_EZ!$B$4:$B$27,0),MATCH(Schedules_8760!$F8044,Clg_StPt_Sch_EZ!$C$3:$I$3,0)),"F","C")</f>
        <v>25.555555555555554</v>
      </c>
      <c r="K8044" s="34">
        <f>CONVERT(INDEX(Clg_StPt_Sch_EZ!$C$31:$I$54,MATCH(Schedules_8760!$C8044,Clg_StPt_Sch_EZ!$B$31:$B$54,0),MATCH(Schedules_8760!$F8044,Clg_StPt_Sch_EZ!$C$30:$I$30,0)),"F","C")</f>
        <v>28.333333333333332</v>
      </c>
      <c r="L8044" s="34">
        <f>CONVERT(INDEX(DHW_StPt_Sch_EZ!$C$4:$I$27,MATCH(Schedules_8760!$C8044,DHW_StPt_Sch_EZ!$B$4:$B$27,0),MATCH(Schedules_8760!$F8044,DHW_StPt_Sch_EZ!$C$3:$I$3,0)),"F","C")</f>
        <v>53.333333333333329</v>
      </c>
      <c r="M8044" s="34">
        <f>CONVERT(INDEX(DHW_StPt_Sch_EZ!$C$31:$I$54,MATCH(Schedules_8760!$C8044,DHW_StPt_Sch_EZ!$B$31:$B$54,0),MATCH(Schedules_8760!$F8044,DHW_StPt_Sch_EZ!$C$30:$I$30,0)),"F","C")</f>
        <v>53.333333333333329</v>
      </c>
      <c r="N8044" s="12"/>
      <c r="O8044" s="12"/>
      <c r="P8044" s="12"/>
    </row>
    <row r="8045" spans="1:16" x14ac:dyDescent="0.25">
      <c r="A8045" s="35">
        <v>8044</v>
      </c>
      <c r="B8045" s="89">
        <v>336.125</v>
      </c>
      <c r="C8045" s="35">
        <f t="shared" si="625"/>
        <v>4</v>
      </c>
      <c r="D8045" s="35">
        <f t="shared" si="628"/>
        <v>336</v>
      </c>
      <c r="E8045" s="35">
        <f t="shared" si="629"/>
        <v>7</v>
      </c>
      <c r="F8045" s="35" t="str">
        <f t="shared" si="626"/>
        <v>Saturday</v>
      </c>
      <c r="G8045" s="35">
        <f t="shared" si="627"/>
        <v>12</v>
      </c>
      <c r="H8045" s="34">
        <f>CONVERT(INDEX(Htg_StPt_Sch_EZ!$C$4:$I$27,MATCH(Schedules_8760!$C8045,Htg_StPt_Sch_EZ!$B$4:$B$27,0),MATCH(Schedules_8760!$F8045,Htg_StPt_Sch_EZ!$C$3:$I$3,0)),"F","C")</f>
        <v>20.555555555555554</v>
      </c>
      <c r="I8045" s="34">
        <f>CONVERT(INDEX(Htg_StPt_Sch_EZ!$C$31:$I$54,MATCH(Schedules_8760!$C8045,Htg_StPt_Sch_EZ!$B$31:$B$54,0),MATCH(Schedules_8760!$F8045,Htg_StPt_Sch_EZ!$C$30:$I$30,0)),"F","C")</f>
        <v>19.444444444444443</v>
      </c>
      <c r="J8045" s="34">
        <f>CONVERT(INDEX(Clg_StPt_Sch_EZ!$C$4:$I$27,MATCH(Schedules_8760!$C8045,Clg_StPt_Sch_EZ!$B$4:$B$27,0),MATCH(Schedules_8760!$F8045,Clg_StPt_Sch_EZ!$C$3:$I$3,0)),"F","C")</f>
        <v>25.555555555555554</v>
      </c>
      <c r="K8045" s="34">
        <f>CONVERT(INDEX(Clg_StPt_Sch_EZ!$C$31:$I$54,MATCH(Schedules_8760!$C8045,Clg_StPt_Sch_EZ!$B$31:$B$54,0),MATCH(Schedules_8760!$F8045,Clg_StPt_Sch_EZ!$C$30:$I$30,0)),"F","C")</f>
        <v>28.333333333333332</v>
      </c>
      <c r="L8045" s="34">
        <f>CONVERT(INDEX(DHW_StPt_Sch_EZ!$C$4:$I$27,MATCH(Schedules_8760!$C8045,DHW_StPt_Sch_EZ!$B$4:$B$27,0),MATCH(Schedules_8760!$F8045,DHW_StPt_Sch_EZ!$C$3:$I$3,0)),"F","C")</f>
        <v>53.333333333333329</v>
      </c>
      <c r="M8045" s="34">
        <f>CONVERT(INDEX(DHW_StPt_Sch_EZ!$C$31:$I$54,MATCH(Schedules_8760!$C8045,DHW_StPt_Sch_EZ!$B$31:$B$54,0),MATCH(Schedules_8760!$F8045,DHW_StPt_Sch_EZ!$C$30:$I$30,0)),"F","C")</f>
        <v>53.333333333333329</v>
      </c>
      <c r="N8045" s="12"/>
      <c r="O8045" s="12"/>
      <c r="P8045" s="12"/>
    </row>
    <row r="8046" spans="1:16" x14ac:dyDescent="0.25">
      <c r="A8046" s="35">
        <v>8045</v>
      </c>
      <c r="B8046" s="89">
        <v>336.16666666666669</v>
      </c>
      <c r="C8046" s="35">
        <f t="shared" si="625"/>
        <v>5</v>
      </c>
      <c r="D8046" s="35">
        <f t="shared" si="628"/>
        <v>336</v>
      </c>
      <c r="E8046" s="35">
        <f t="shared" si="629"/>
        <v>7</v>
      </c>
      <c r="F8046" s="35" t="str">
        <f t="shared" si="626"/>
        <v>Saturday</v>
      </c>
      <c r="G8046" s="35">
        <f t="shared" si="627"/>
        <v>12</v>
      </c>
      <c r="H8046" s="34">
        <f>CONVERT(INDEX(Htg_StPt_Sch_EZ!$C$4:$I$27,MATCH(Schedules_8760!$C8046,Htg_StPt_Sch_EZ!$B$4:$B$27,0),MATCH(Schedules_8760!$F8046,Htg_StPt_Sch_EZ!$C$3:$I$3,0)),"F","C")</f>
        <v>20.555555555555554</v>
      </c>
      <c r="I8046" s="34">
        <f>CONVERT(INDEX(Htg_StPt_Sch_EZ!$C$31:$I$54,MATCH(Schedules_8760!$C8046,Htg_StPt_Sch_EZ!$B$31:$B$54,0),MATCH(Schedules_8760!$F8046,Htg_StPt_Sch_EZ!$C$30:$I$30,0)),"F","C")</f>
        <v>19.444444444444443</v>
      </c>
      <c r="J8046" s="34">
        <f>CONVERT(INDEX(Clg_StPt_Sch_EZ!$C$4:$I$27,MATCH(Schedules_8760!$C8046,Clg_StPt_Sch_EZ!$B$4:$B$27,0),MATCH(Schedules_8760!$F8046,Clg_StPt_Sch_EZ!$C$3:$I$3,0)),"F","C")</f>
        <v>25.555555555555554</v>
      </c>
      <c r="K8046" s="34">
        <f>CONVERT(INDEX(Clg_StPt_Sch_EZ!$C$31:$I$54,MATCH(Schedules_8760!$C8046,Clg_StPt_Sch_EZ!$B$31:$B$54,0),MATCH(Schedules_8760!$F8046,Clg_StPt_Sch_EZ!$C$30:$I$30,0)),"F","C")</f>
        <v>28.333333333333332</v>
      </c>
      <c r="L8046" s="34">
        <f>CONVERT(INDEX(DHW_StPt_Sch_EZ!$C$4:$I$27,MATCH(Schedules_8760!$C8046,DHW_StPt_Sch_EZ!$B$4:$B$27,0),MATCH(Schedules_8760!$F8046,DHW_StPt_Sch_EZ!$C$3:$I$3,0)),"F","C")</f>
        <v>53.333333333333329</v>
      </c>
      <c r="M8046" s="34">
        <f>CONVERT(INDEX(DHW_StPt_Sch_EZ!$C$31:$I$54,MATCH(Schedules_8760!$C8046,DHW_StPt_Sch_EZ!$B$31:$B$54,0),MATCH(Schedules_8760!$F8046,DHW_StPt_Sch_EZ!$C$30:$I$30,0)),"F","C")</f>
        <v>53.333333333333329</v>
      </c>
      <c r="N8046" s="12"/>
      <c r="O8046" s="12"/>
      <c r="P8046" s="12"/>
    </row>
    <row r="8047" spans="1:16" x14ac:dyDescent="0.25">
      <c r="A8047" s="35">
        <v>8046</v>
      </c>
      <c r="B8047" s="89">
        <v>336.20833333333331</v>
      </c>
      <c r="C8047" s="35">
        <f t="shared" si="625"/>
        <v>6</v>
      </c>
      <c r="D8047" s="35">
        <f t="shared" si="628"/>
        <v>336</v>
      </c>
      <c r="E8047" s="35">
        <f t="shared" si="629"/>
        <v>7</v>
      </c>
      <c r="F8047" s="35" t="str">
        <f t="shared" si="626"/>
        <v>Saturday</v>
      </c>
      <c r="G8047" s="35">
        <f t="shared" si="627"/>
        <v>12</v>
      </c>
      <c r="H8047" s="34">
        <f>CONVERT(INDEX(Htg_StPt_Sch_EZ!$C$4:$I$27,MATCH(Schedules_8760!$C8047,Htg_StPt_Sch_EZ!$B$4:$B$27,0),MATCH(Schedules_8760!$F8047,Htg_StPt_Sch_EZ!$C$3:$I$3,0)),"F","C")</f>
        <v>20.555555555555554</v>
      </c>
      <c r="I8047" s="34">
        <f>CONVERT(INDEX(Htg_StPt_Sch_EZ!$C$31:$I$54,MATCH(Schedules_8760!$C8047,Htg_StPt_Sch_EZ!$B$31:$B$54,0),MATCH(Schedules_8760!$F8047,Htg_StPt_Sch_EZ!$C$30:$I$30,0)),"F","C")</f>
        <v>19.444444444444443</v>
      </c>
      <c r="J8047" s="34">
        <f>CONVERT(INDEX(Clg_StPt_Sch_EZ!$C$4:$I$27,MATCH(Schedules_8760!$C8047,Clg_StPt_Sch_EZ!$B$4:$B$27,0),MATCH(Schedules_8760!$F8047,Clg_StPt_Sch_EZ!$C$3:$I$3,0)),"F","C")</f>
        <v>25.555555555555554</v>
      </c>
      <c r="K8047" s="34">
        <f>CONVERT(INDEX(Clg_StPt_Sch_EZ!$C$31:$I$54,MATCH(Schedules_8760!$C8047,Clg_StPt_Sch_EZ!$B$31:$B$54,0),MATCH(Schedules_8760!$F8047,Clg_StPt_Sch_EZ!$C$30:$I$30,0)),"F","C")</f>
        <v>28.333333333333332</v>
      </c>
      <c r="L8047" s="34">
        <f>CONVERT(INDEX(DHW_StPt_Sch_EZ!$C$4:$I$27,MATCH(Schedules_8760!$C8047,DHW_StPt_Sch_EZ!$B$4:$B$27,0),MATCH(Schedules_8760!$F8047,DHW_StPt_Sch_EZ!$C$3:$I$3,0)),"F","C")</f>
        <v>53.333333333333329</v>
      </c>
      <c r="M8047" s="34">
        <f>CONVERT(INDEX(DHW_StPt_Sch_EZ!$C$31:$I$54,MATCH(Schedules_8760!$C8047,DHW_StPt_Sch_EZ!$B$31:$B$54,0),MATCH(Schedules_8760!$F8047,DHW_StPt_Sch_EZ!$C$30:$I$30,0)),"F","C")</f>
        <v>53.333333333333329</v>
      </c>
      <c r="N8047" s="12"/>
      <c r="O8047" s="12"/>
      <c r="P8047" s="12"/>
    </row>
    <row r="8048" spans="1:16" x14ac:dyDescent="0.25">
      <c r="A8048" s="35">
        <v>8047</v>
      </c>
      <c r="B8048" s="89">
        <v>336.25</v>
      </c>
      <c r="C8048" s="35">
        <f t="shared" si="625"/>
        <v>7</v>
      </c>
      <c r="D8048" s="35">
        <f t="shared" si="628"/>
        <v>336</v>
      </c>
      <c r="E8048" s="35">
        <f t="shared" si="629"/>
        <v>7</v>
      </c>
      <c r="F8048" s="35" t="str">
        <f t="shared" si="626"/>
        <v>Saturday</v>
      </c>
      <c r="G8048" s="35">
        <f t="shared" si="627"/>
        <v>12</v>
      </c>
      <c r="H8048" s="34">
        <f>CONVERT(INDEX(Htg_StPt_Sch_EZ!$C$4:$I$27,MATCH(Schedules_8760!$C8048,Htg_StPt_Sch_EZ!$B$4:$B$27,0),MATCH(Schedules_8760!$F8048,Htg_StPt_Sch_EZ!$C$3:$I$3,0)),"F","C")</f>
        <v>20.555555555555554</v>
      </c>
      <c r="I8048" s="34">
        <f>CONVERT(INDEX(Htg_StPt_Sch_EZ!$C$31:$I$54,MATCH(Schedules_8760!$C8048,Htg_StPt_Sch_EZ!$B$31:$B$54,0),MATCH(Schedules_8760!$F8048,Htg_StPt_Sch_EZ!$C$30:$I$30,0)),"F","C")</f>
        <v>19.444444444444443</v>
      </c>
      <c r="J8048" s="34">
        <f>CONVERT(INDEX(Clg_StPt_Sch_EZ!$C$4:$I$27,MATCH(Schedules_8760!$C8048,Clg_StPt_Sch_EZ!$B$4:$B$27,0),MATCH(Schedules_8760!$F8048,Clg_StPt_Sch_EZ!$C$3:$I$3,0)),"F","C")</f>
        <v>25.555555555555554</v>
      </c>
      <c r="K8048" s="34">
        <f>CONVERT(INDEX(Clg_StPt_Sch_EZ!$C$31:$I$54,MATCH(Schedules_8760!$C8048,Clg_StPt_Sch_EZ!$B$31:$B$54,0),MATCH(Schedules_8760!$F8048,Clg_StPt_Sch_EZ!$C$30:$I$30,0)),"F","C")</f>
        <v>28.333333333333332</v>
      </c>
      <c r="L8048" s="34">
        <f>CONVERT(INDEX(DHW_StPt_Sch_EZ!$C$4:$I$27,MATCH(Schedules_8760!$C8048,DHW_StPt_Sch_EZ!$B$4:$B$27,0),MATCH(Schedules_8760!$F8048,DHW_StPt_Sch_EZ!$C$3:$I$3,0)),"F","C")</f>
        <v>53.333333333333329</v>
      </c>
      <c r="M8048" s="34">
        <f>CONVERT(INDEX(DHW_StPt_Sch_EZ!$C$31:$I$54,MATCH(Schedules_8760!$C8048,DHW_StPt_Sch_EZ!$B$31:$B$54,0),MATCH(Schedules_8760!$F8048,DHW_StPt_Sch_EZ!$C$30:$I$30,0)),"F","C")</f>
        <v>53.333333333333329</v>
      </c>
      <c r="N8048" s="12"/>
      <c r="O8048" s="12"/>
      <c r="P8048" s="12"/>
    </row>
    <row r="8049" spans="1:16" x14ac:dyDescent="0.25">
      <c r="A8049" s="35">
        <v>8048</v>
      </c>
      <c r="B8049" s="89">
        <v>336.29166666666669</v>
      </c>
      <c r="C8049" s="35">
        <f t="shared" si="625"/>
        <v>8</v>
      </c>
      <c r="D8049" s="35">
        <f t="shared" si="628"/>
        <v>336</v>
      </c>
      <c r="E8049" s="35">
        <f t="shared" si="629"/>
        <v>7</v>
      </c>
      <c r="F8049" s="35" t="str">
        <f t="shared" si="626"/>
        <v>Saturday</v>
      </c>
      <c r="G8049" s="35">
        <f t="shared" si="627"/>
        <v>12</v>
      </c>
      <c r="H8049" s="34">
        <f>CONVERT(INDEX(Htg_StPt_Sch_EZ!$C$4:$I$27,MATCH(Schedules_8760!$C8049,Htg_StPt_Sch_EZ!$B$4:$B$27,0),MATCH(Schedules_8760!$F8049,Htg_StPt_Sch_EZ!$C$3:$I$3,0)),"F","C")</f>
        <v>20.555555555555554</v>
      </c>
      <c r="I8049" s="34">
        <f>CONVERT(INDEX(Htg_StPt_Sch_EZ!$C$31:$I$54,MATCH(Schedules_8760!$C8049,Htg_StPt_Sch_EZ!$B$31:$B$54,0),MATCH(Schedules_8760!$F8049,Htg_StPt_Sch_EZ!$C$30:$I$30,0)),"F","C")</f>
        <v>19.444444444444443</v>
      </c>
      <c r="J8049" s="34">
        <f>CONVERT(INDEX(Clg_StPt_Sch_EZ!$C$4:$I$27,MATCH(Schedules_8760!$C8049,Clg_StPt_Sch_EZ!$B$4:$B$27,0),MATCH(Schedules_8760!$F8049,Clg_StPt_Sch_EZ!$C$3:$I$3,0)),"F","C")</f>
        <v>25.555555555555554</v>
      </c>
      <c r="K8049" s="34">
        <f>CONVERT(INDEX(Clg_StPt_Sch_EZ!$C$31:$I$54,MATCH(Schedules_8760!$C8049,Clg_StPt_Sch_EZ!$B$31:$B$54,0),MATCH(Schedules_8760!$F8049,Clg_StPt_Sch_EZ!$C$30:$I$30,0)),"F","C")</f>
        <v>25</v>
      </c>
      <c r="L8049" s="34">
        <f>CONVERT(INDEX(DHW_StPt_Sch_EZ!$C$4:$I$27,MATCH(Schedules_8760!$C8049,DHW_StPt_Sch_EZ!$B$4:$B$27,0),MATCH(Schedules_8760!$F8049,DHW_StPt_Sch_EZ!$C$3:$I$3,0)),"F","C")</f>
        <v>53.333333333333329</v>
      </c>
      <c r="M8049" s="34">
        <f>CONVERT(INDEX(DHW_StPt_Sch_EZ!$C$31:$I$54,MATCH(Schedules_8760!$C8049,DHW_StPt_Sch_EZ!$B$31:$B$54,0),MATCH(Schedules_8760!$F8049,DHW_StPt_Sch_EZ!$C$30:$I$30,0)),"F","C")</f>
        <v>53.333333333333329</v>
      </c>
      <c r="N8049" s="12"/>
      <c r="O8049" s="12"/>
      <c r="P8049" s="12"/>
    </row>
    <row r="8050" spans="1:16" x14ac:dyDescent="0.25">
      <c r="A8050" s="35">
        <v>8049</v>
      </c>
      <c r="B8050" s="89">
        <v>336.33333333333331</v>
      </c>
      <c r="C8050" s="35">
        <f t="shared" si="625"/>
        <v>9</v>
      </c>
      <c r="D8050" s="35">
        <f t="shared" si="628"/>
        <v>336</v>
      </c>
      <c r="E8050" s="35">
        <f t="shared" si="629"/>
        <v>7</v>
      </c>
      <c r="F8050" s="35" t="str">
        <f t="shared" si="626"/>
        <v>Saturday</v>
      </c>
      <c r="G8050" s="35">
        <f t="shared" si="627"/>
        <v>12</v>
      </c>
      <c r="H8050" s="34">
        <f>CONVERT(INDEX(Htg_StPt_Sch_EZ!$C$4:$I$27,MATCH(Schedules_8760!$C8050,Htg_StPt_Sch_EZ!$B$4:$B$27,0),MATCH(Schedules_8760!$F8050,Htg_StPt_Sch_EZ!$C$3:$I$3,0)),"F","C")</f>
        <v>20.555555555555554</v>
      </c>
      <c r="I8050" s="34">
        <f>CONVERT(INDEX(Htg_StPt_Sch_EZ!$C$31:$I$54,MATCH(Schedules_8760!$C8050,Htg_StPt_Sch_EZ!$B$31:$B$54,0),MATCH(Schedules_8760!$F8050,Htg_StPt_Sch_EZ!$C$30:$I$30,0)),"F","C")</f>
        <v>19.444444444444443</v>
      </c>
      <c r="J8050" s="34">
        <f>CONVERT(INDEX(Clg_StPt_Sch_EZ!$C$4:$I$27,MATCH(Schedules_8760!$C8050,Clg_StPt_Sch_EZ!$B$4:$B$27,0),MATCH(Schedules_8760!$F8050,Clg_StPt_Sch_EZ!$C$3:$I$3,0)),"F","C")</f>
        <v>25.555555555555554</v>
      </c>
      <c r="K8050" s="34">
        <f>CONVERT(INDEX(Clg_StPt_Sch_EZ!$C$31:$I$54,MATCH(Schedules_8760!$C8050,Clg_StPt_Sch_EZ!$B$31:$B$54,0),MATCH(Schedules_8760!$F8050,Clg_StPt_Sch_EZ!$C$30:$I$30,0)),"F","C")</f>
        <v>25</v>
      </c>
      <c r="L8050" s="34">
        <f>CONVERT(INDEX(DHW_StPt_Sch_EZ!$C$4:$I$27,MATCH(Schedules_8760!$C8050,DHW_StPt_Sch_EZ!$B$4:$B$27,0),MATCH(Schedules_8760!$F8050,DHW_StPt_Sch_EZ!$C$3:$I$3,0)),"F","C")</f>
        <v>53.333333333333329</v>
      </c>
      <c r="M8050" s="34">
        <f>CONVERT(INDEX(DHW_StPt_Sch_EZ!$C$31:$I$54,MATCH(Schedules_8760!$C8050,DHW_StPt_Sch_EZ!$B$31:$B$54,0),MATCH(Schedules_8760!$F8050,DHW_StPt_Sch_EZ!$C$30:$I$30,0)),"F","C")</f>
        <v>53.333333333333329</v>
      </c>
      <c r="N8050" s="12"/>
      <c r="O8050" s="12"/>
      <c r="P8050" s="12"/>
    </row>
    <row r="8051" spans="1:16" x14ac:dyDescent="0.25">
      <c r="A8051" s="35">
        <v>8050</v>
      </c>
      <c r="B8051" s="89">
        <v>336.375</v>
      </c>
      <c r="C8051" s="35">
        <f t="shared" si="625"/>
        <v>10</v>
      </c>
      <c r="D8051" s="35">
        <f t="shared" si="628"/>
        <v>336</v>
      </c>
      <c r="E8051" s="35">
        <f t="shared" si="629"/>
        <v>7</v>
      </c>
      <c r="F8051" s="35" t="str">
        <f t="shared" si="626"/>
        <v>Saturday</v>
      </c>
      <c r="G8051" s="35">
        <f t="shared" si="627"/>
        <v>12</v>
      </c>
      <c r="H8051" s="34">
        <f>CONVERT(INDEX(Htg_StPt_Sch_EZ!$C$4:$I$27,MATCH(Schedules_8760!$C8051,Htg_StPt_Sch_EZ!$B$4:$B$27,0),MATCH(Schedules_8760!$F8051,Htg_StPt_Sch_EZ!$C$3:$I$3,0)),"F","C")</f>
        <v>20.555555555555554</v>
      </c>
      <c r="I8051" s="34">
        <f>CONVERT(INDEX(Htg_StPt_Sch_EZ!$C$31:$I$54,MATCH(Schedules_8760!$C8051,Htg_StPt_Sch_EZ!$B$31:$B$54,0),MATCH(Schedules_8760!$F8051,Htg_StPt_Sch_EZ!$C$30:$I$30,0)),"F","C")</f>
        <v>19.444444444444443</v>
      </c>
      <c r="J8051" s="34">
        <f>CONVERT(INDEX(Clg_StPt_Sch_EZ!$C$4:$I$27,MATCH(Schedules_8760!$C8051,Clg_StPt_Sch_EZ!$B$4:$B$27,0),MATCH(Schedules_8760!$F8051,Clg_StPt_Sch_EZ!$C$3:$I$3,0)),"F","C")</f>
        <v>25.555555555555554</v>
      </c>
      <c r="K8051" s="34">
        <f>CONVERT(INDEX(Clg_StPt_Sch_EZ!$C$31:$I$54,MATCH(Schedules_8760!$C8051,Clg_StPt_Sch_EZ!$B$31:$B$54,0),MATCH(Schedules_8760!$F8051,Clg_StPt_Sch_EZ!$C$30:$I$30,0)),"F","C")</f>
        <v>25</v>
      </c>
      <c r="L8051" s="34">
        <f>CONVERT(INDEX(DHW_StPt_Sch_EZ!$C$4:$I$27,MATCH(Schedules_8760!$C8051,DHW_StPt_Sch_EZ!$B$4:$B$27,0),MATCH(Schedules_8760!$F8051,DHW_StPt_Sch_EZ!$C$3:$I$3,0)),"F","C")</f>
        <v>53.333333333333329</v>
      </c>
      <c r="M8051" s="34">
        <f>CONVERT(INDEX(DHW_StPt_Sch_EZ!$C$31:$I$54,MATCH(Schedules_8760!$C8051,DHW_StPt_Sch_EZ!$B$31:$B$54,0),MATCH(Schedules_8760!$F8051,DHW_StPt_Sch_EZ!$C$30:$I$30,0)),"F","C")</f>
        <v>53.333333333333329</v>
      </c>
      <c r="N8051" s="12"/>
      <c r="O8051" s="12"/>
      <c r="P8051" s="12"/>
    </row>
    <row r="8052" spans="1:16" x14ac:dyDescent="0.25">
      <c r="A8052" s="35">
        <v>8051</v>
      </c>
      <c r="B8052" s="89">
        <v>336.41666666666669</v>
      </c>
      <c r="C8052" s="35">
        <f t="shared" si="625"/>
        <v>11</v>
      </c>
      <c r="D8052" s="35">
        <f t="shared" si="628"/>
        <v>336</v>
      </c>
      <c r="E8052" s="35">
        <f t="shared" si="629"/>
        <v>7</v>
      </c>
      <c r="F8052" s="35" t="str">
        <f t="shared" si="626"/>
        <v>Saturday</v>
      </c>
      <c r="G8052" s="35">
        <f t="shared" si="627"/>
        <v>12</v>
      </c>
      <c r="H8052" s="34">
        <f>CONVERT(INDEX(Htg_StPt_Sch_EZ!$C$4:$I$27,MATCH(Schedules_8760!$C8052,Htg_StPt_Sch_EZ!$B$4:$B$27,0),MATCH(Schedules_8760!$F8052,Htg_StPt_Sch_EZ!$C$3:$I$3,0)),"F","C")</f>
        <v>20.555555555555554</v>
      </c>
      <c r="I8052" s="34">
        <f>CONVERT(INDEX(Htg_StPt_Sch_EZ!$C$31:$I$54,MATCH(Schedules_8760!$C8052,Htg_StPt_Sch_EZ!$B$31:$B$54,0),MATCH(Schedules_8760!$F8052,Htg_StPt_Sch_EZ!$C$30:$I$30,0)),"F","C")</f>
        <v>19.444444444444443</v>
      </c>
      <c r="J8052" s="34">
        <f>CONVERT(INDEX(Clg_StPt_Sch_EZ!$C$4:$I$27,MATCH(Schedules_8760!$C8052,Clg_StPt_Sch_EZ!$B$4:$B$27,0),MATCH(Schedules_8760!$F8052,Clg_StPt_Sch_EZ!$C$3:$I$3,0)),"F","C")</f>
        <v>25.555555555555554</v>
      </c>
      <c r="K8052" s="34">
        <f>CONVERT(INDEX(Clg_StPt_Sch_EZ!$C$31:$I$54,MATCH(Schedules_8760!$C8052,Clg_StPt_Sch_EZ!$B$31:$B$54,0),MATCH(Schedules_8760!$F8052,Clg_StPt_Sch_EZ!$C$30:$I$30,0)),"F","C")</f>
        <v>25</v>
      </c>
      <c r="L8052" s="34">
        <f>CONVERT(INDEX(DHW_StPt_Sch_EZ!$C$4:$I$27,MATCH(Schedules_8760!$C8052,DHW_StPt_Sch_EZ!$B$4:$B$27,0),MATCH(Schedules_8760!$F8052,DHW_StPt_Sch_EZ!$C$3:$I$3,0)),"F","C")</f>
        <v>53.333333333333329</v>
      </c>
      <c r="M8052" s="34">
        <f>CONVERT(INDEX(DHW_StPt_Sch_EZ!$C$31:$I$54,MATCH(Schedules_8760!$C8052,DHW_StPt_Sch_EZ!$B$31:$B$54,0),MATCH(Schedules_8760!$F8052,DHW_StPt_Sch_EZ!$C$30:$I$30,0)),"F","C")</f>
        <v>53.333333333333329</v>
      </c>
      <c r="N8052" s="12"/>
      <c r="O8052" s="12"/>
      <c r="P8052" s="12"/>
    </row>
    <row r="8053" spans="1:16" x14ac:dyDescent="0.25">
      <c r="A8053" s="35">
        <v>8052</v>
      </c>
      <c r="B8053" s="89">
        <v>336.45833333333331</v>
      </c>
      <c r="C8053" s="35">
        <f t="shared" si="625"/>
        <v>12</v>
      </c>
      <c r="D8053" s="35">
        <f t="shared" si="628"/>
        <v>336</v>
      </c>
      <c r="E8053" s="35">
        <f t="shared" si="629"/>
        <v>7</v>
      </c>
      <c r="F8053" s="35" t="str">
        <f t="shared" si="626"/>
        <v>Saturday</v>
      </c>
      <c r="G8053" s="35">
        <f t="shared" si="627"/>
        <v>12</v>
      </c>
      <c r="H8053" s="34">
        <f>CONVERT(INDEX(Htg_StPt_Sch_EZ!$C$4:$I$27,MATCH(Schedules_8760!$C8053,Htg_StPt_Sch_EZ!$B$4:$B$27,0),MATCH(Schedules_8760!$F8053,Htg_StPt_Sch_EZ!$C$3:$I$3,0)),"F","C")</f>
        <v>20.555555555555554</v>
      </c>
      <c r="I8053" s="34">
        <f>CONVERT(INDEX(Htg_StPt_Sch_EZ!$C$31:$I$54,MATCH(Schedules_8760!$C8053,Htg_StPt_Sch_EZ!$B$31:$B$54,0),MATCH(Schedules_8760!$F8053,Htg_StPt_Sch_EZ!$C$30:$I$30,0)),"F","C")</f>
        <v>19.444444444444443</v>
      </c>
      <c r="J8053" s="34">
        <f>CONVERT(INDEX(Clg_StPt_Sch_EZ!$C$4:$I$27,MATCH(Schedules_8760!$C8053,Clg_StPt_Sch_EZ!$B$4:$B$27,0),MATCH(Schedules_8760!$F8053,Clg_StPt_Sch_EZ!$C$3:$I$3,0)),"F","C")</f>
        <v>25.555555555555554</v>
      </c>
      <c r="K8053" s="34">
        <f>CONVERT(INDEX(Clg_StPt_Sch_EZ!$C$31:$I$54,MATCH(Schedules_8760!$C8053,Clg_StPt_Sch_EZ!$B$31:$B$54,0),MATCH(Schedules_8760!$F8053,Clg_StPt_Sch_EZ!$C$30:$I$30,0)),"F","C")</f>
        <v>25</v>
      </c>
      <c r="L8053" s="34">
        <f>CONVERT(INDEX(DHW_StPt_Sch_EZ!$C$4:$I$27,MATCH(Schedules_8760!$C8053,DHW_StPt_Sch_EZ!$B$4:$B$27,0),MATCH(Schedules_8760!$F8053,DHW_StPt_Sch_EZ!$C$3:$I$3,0)),"F","C")</f>
        <v>53.333333333333329</v>
      </c>
      <c r="M8053" s="34">
        <f>CONVERT(INDEX(DHW_StPt_Sch_EZ!$C$31:$I$54,MATCH(Schedules_8760!$C8053,DHW_StPt_Sch_EZ!$B$31:$B$54,0),MATCH(Schedules_8760!$F8053,DHW_StPt_Sch_EZ!$C$30:$I$30,0)),"F","C")</f>
        <v>53.333333333333329</v>
      </c>
      <c r="N8053" s="12"/>
      <c r="O8053" s="12"/>
      <c r="P8053" s="12"/>
    </row>
    <row r="8054" spans="1:16" x14ac:dyDescent="0.25">
      <c r="A8054" s="35">
        <v>8053</v>
      </c>
      <c r="B8054" s="89">
        <v>336.5</v>
      </c>
      <c r="C8054" s="35">
        <f t="shared" si="625"/>
        <v>13</v>
      </c>
      <c r="D8054" s="35">
        <f t="shared" si="628"/>
        <v>336</v>
      </c>
      <c r="E8054" s="35">
        <f t="shared" si="629"/>
        <v>7</v>
      </c>
      <c r="F8054" s="35" t="str">
        <f t="shared" si="626"/>
        <v>Saturday</v>
      </c>
      <c r="G8054" s="35">
        <f t="shared" si="627"/>
        <v>12</v>
      </c>
      <c r="H8054" s="34">
        <f>CONVERT(INDEX(Htg_StPt_Sch_EZ!$C$4:$I$27,MATCH(Schedules_8760!$C8054,Htg_StPt_Sch_EZ!$B$4:$B$27,0),MATCH(Schedules_8760!$F8054,Htg_StPt_Sch_EZ!$C$3:$I$3,0)),"F","C")</f>
        <v>20.555555555555554</v>
      </c>
      <c r="I8054" s="34">
        <f>CONVERT(INDEX(Htg_StPt_Sch_EZ!$C$31:$I$54,MATCH(Schedules_8760!$C8054,Htg_StPt_Sch_EZ!$B$31:$B$54,0),MATCH(Schedules_8760!$F8054,Htg_StPt_Sch_EZ!$C$30:$I$30,0)),"F","C")</f>
        <v>19.444444444444443</v>
      </c>
      <c r="J8054" s="34">
        <f>CONVERT(INDEX(Clg_StPt_Sch_EZ!$C$4:$I$27,MATCH(Schedules_8760!$C8054,Clg_StPt_Sch_EZ!$B$4:$B$27,0),MATCH(Schedules_8760!$F8054,Clg_StPt_Sch_EZ!$C$3:$I$3,0)),"F","C")</f>
        <v>25.555555555555554</v>
      </c>
      <c r="K8054" s="34">
        <f>CONVERT(INDEX(Clg_StPt_Sch_EZ!$C$31:$I$54,MATCH(Schedules_8760!$C8054,Clg_StPt_Sch_EZ!$B$31:$B$54,0),MATCH(Schedules_8760!$F8054,Clg_StPt_Sch_EZ!$C$30:$I$30,0)),"F","C")</f>
        <v>25</v>
      </c>
      <c r="L8054" s="34">
        <f>CONVERT(INDEX(DHW_StPt_Sch_EZ!$C$4:$I$27,MATCH(Schedules_8760!$C8054,DHW_StPt_Sch_EZ!$B$4:$B$27,0),MATCH(Schedules_8760!$F8054,DHW_StPt_Sch_EZ!$C$3:$I$3,0)),"F","C")</f>
        <v>53.333333333333329</v>
      </c>
      <c r="M8054" s="34">
        <f>CONVERT(INDEX(DHW_StPt_Sch_EZ!$C$31:$I$54,MATCH(Schedules_8760!$C8054,DHW_StPt_Sch_EZ!$B$31:$B$54,0),MATCH(Schedules_8760!$F8054,DHW_StPt_Sch_EZ!$C$30:$I$30,0)),"F","C")</f>
        <v>53.333333333333329</v>
      </c>
      <c r="N8054" s="12"/>
      <c r="O8054" s="12"/>
      <c r="P8054" s="12"/>
    </row>
    <row r="8055" spans="1:16" x14ac:dyDescent="0.25">
      <c r="A8055" s="35">
        <v>8054</v>
      </c>
      <c r="B8055" s="89">
        <v>336.54166666666669</v>
      </c>
      <c r="C8055" s="35">
        <f t="shared" si="625"/>
        <v>14</v>
      </c>
      <c r="D8055" s="35">
        <f t="shared" si="628"/>
        <v>336</v>
      </c>
      <c r="E8055" s="35">
        <f t="shared" si="629"/>
        <v>7</v>
      </c>
      <c r="F8055" s="35" t="str">
        <f t="shared" si="626"/>
        <v>Saturday</v>
      </c>
      <c r="G8055" s="35">
        <f t="shared" si="627"/>
        <v>12</v>
      </c>
      <c r="H8055" s="34">
        <f>CONVERT(INDEX(Htg_StPt_Sch_EZ!$C$4:$I$27,MATCH(Schedules_8760!$C8055,Htg_StPt_Sch_EZ!$B$4:$B$27,0),MATCH(Schedules_8760!$F8055,Htg_StPt_Sch_EZ!$C$3:$I$3,0)),"F","C")</f>
        <v>20.555555555555554</v>
      </c>
      <c r="I8055" s="34">
        <f>CONVERT(INDEX(Htg_StPt_Sch_EZ!$C$31:$I$54,MATCH(Schedules_8760!$C8055,Htg_StPt_Sch_EZ!$B$31:$B$54,0),MATCH(Schedules_8760!$F8055,Htg_StPt_Sch_EZ!$C$30:$I$30,0)),"F","C")</f>
        <v>19.444444444444443</v>
      </c>
      <c r="J8055" s="34">
        <f>CONVERT(INDEX(Clg_StPt_Sch_EZ!$C$4:$I$27,MATCH(Schedules_8760!$C8055,Clg_StPt_Sch_EZ!$B$4:$B$27,0),MATCH(Schedules_8760!$F8055,Clg_StPt_Sch_EZ!$C$3:$I$3,0)),"F","C")</f>
        <v>25.555555555555554</v>
      </c>
      <c r="K8055" s="34">
        <f>CONVERT(INDEX(Clg_StPt_Sch_EZ!$C$31:$I$54,MATCH(Schedules_8760!$C8055,Clg_StPt_Sch_EZ!$B$31:$B$54,0),MATCH(Schedules_8760!$F8055,Clg_StPt_Sch_EZ!$C$30:$I$30,0)),"F","C")</f>
        <v>25</v>
      </c>
      <c r="L8055" s="34">
        <f>CONVERT(INDEX(DHW_StPt_Sch_EZ!$C$4:$I$27,MATCH(Schedules_8760!$C8055,DHW_StPt_Sch_EZ!$B$4:$B$27,0),MATCH(Schedules_8760!$F8055,DHW_StPt_Sch_EZ!$C$3:$I$3,0)),"F","C")</f>
        <v>53.333333333333329</v>
      </c>
      <c r="M8055" s="34">
        <f>CONVERT(INDEX(DHW_StPt_Sch_EZ!$C$31:$I$54,MATCH(Schedules_8760!$C8055,DHW_StPt_Sch_EZ!$B$31:$B$54,0),MATCH(Schedules_8760!$F8055,DHW_StPt_Sch_EZ!$C$30:$I$30,0)),"F","C")</f>
        <v>53.333333333333329</v>
      </c>
      <c r="N8055" s="12"/>
      <c r="O8055" s="12"/>
      <c r="P8055" s="12"/>
    </row>
    <row r="8056" spans="1:16" x14ac:dyDescent="0.25">
      <c r="A8056" s="35">
        <v>8055</v>
      </c>
      <c r="B8056" s="89">
        <v>336.58333333333331</v>
      </c>
      <c r="C8056" s="35">
        <f t="shared" si="625"/>
        <v>15</v>
      </c>
      <c r="D8056" s="35">
        <f t="shared" si="628"/>
        <v>336</v>
      </c>
      <c r="E8056" s="35">
        <f t="shared" si="629"/>
        <v>7</v>
      </c>
      <c r="F8056" s="35" t="str">
        <f t="shared" si="626"/>
        <v>Saturday</v>
      </c>
      <c r="G8056" s="35">
        <f t="shared" si="627"/>
        <v>12</v>
      </c>
      <c r="H8056" s="34">
        <f>CONVERT(INDEX(Htg_StPt_Sch_EZ!$C$4:$I$27,MATCH(Schedules_8760!$C8056,Htg_StPt_Sch_EZ!$B$4:$B$27,0),MATCH(Schedules_8760!$F8056,Htg_StPt_Sch_EZ!$C$3:$I$3,0)),"F","C")</f>
        <v>20.555555555555554</v>
      </c>
      <c r="I8056" s="34">
        <f>CONVERT(INDEX(Htg_StPt_Sch_EZ!$C$31:$I$54,MATCH(Schedules_8760!$C8056,Htg_StPt_Sch_EZ!$B$31:$B$54,0),MATCH(Schedules_8760!$F8056,Htg_StPt_Sch_EZ!$C$30:$I$30,0)),"F","C")</f>
        <v>21.111111111111111</v>
      </c>
      <c r="J8056" s="34">
        <f>CONVERT(INDEX(Clg_StPt_Sch_EZ!$C$4:$I$27,MATCH(Schedules_8760!$C8056,Clg_StPt_Sch_EZ!$B$4:$B$27,0),MATCH(Schedules_8760!$F8056,Clg_StPt_Sch_EZ!$C$3:$I$3,0)),"F","C")</f>
        <v>25.555555555555554</v>
      </c>
      <c r="K8056" s="34">
        <f>CONVERT(INDEX(Clg_StPt_Sch_EZ!$C$31:$I$54,MATCH(Schedules_8760!$C8056,Clg_StPt_Sch_EZ!$B$31:$B$54,0),MATCH(Schedules_8760!$F8056,Clg_StPt_Sch_EZ!$C$30:$I$30,0)),"F","C")</f>
        <v>25</v>
      </c>
      <c r="L8056" s="34">
        <f>CONVERT(INDEX(DHW_StPt_Sch_EZ!$C$4:$I$27,MATCH(Schedules_8760!$C8056,DHW_StPt_Sch_EZ!$B$4:$B$27,0),MATCH(Schedules_8760!$F8056,DHW_StPt_Sch_EZ!$C$3:$I$3,0)),"F","C")</f>
        <v>53.333333333333329</v>
      </c>
      <c r="M8056" s="34">
        <f>CONVERT(INDEX(DHW_StPt_Sch_EZ!$C$31:$I$54,MATCH(Schedules_8760!$C8056,DHW_StPt_Sch_EZ!$B$31:$B$54,0),MATCH(Schedules_8760!$F8056,DHW_StPt_Sch_EZ!$C$30:$I$30,0)),"F","C")</f>
        <v>53.333333333333329</v>
      </c>
      <c r="N8056" s="12"/>
      <c r="O8056" s="12"/>
      <c r="P8056" s="12"/>
    </row>
    <row r="8057" spans="1:16" x14ac:dyDescent="0.25">
      <c r="A8057" s="35">
        <v>8056</v>
      </c>
      <c r="B8057" s="89">
        <v>336.625</v>
      </c>
      <c r="C8057" s="35">
        <f t="shared" si="625"/>
        <v>16</v>
      </c>
      <c r="D8057" s="35">
        <f t="shared" si="628"/>
        <v>336</v>
      </c>
      <c r="E8057" s="35">
        <f t="shared" si="629"/>
        <v>7</v>
      </c>
      <c r="F8057" s="35" t="str">
        <f t="shared" si="626"/>
        <v>Saturday</v>
      </c>
      <c r="G8057" s="35">
        <f t="shared" si="627"/>
        <v>12</v>
      </c>
      <c r="H8057" s="34">
        <f>CONVERT(INDEX(Htg_StPt_Sch_EZ!$C$4:$I$27,MATCH(Schedules_8760!$C8057,Htg_StPt_Sch_EZ!$B$4:$B$27,0),MATCH(Schedules_8760!$F8057,Htg_StPt_Sch_EZ!$C$3:$I$3,0)),"F","C")</f>
        <v>20.555555555555554</v>
      </c>
      <c r="I8057" s="34">
        <f>CONVERT(INDEX(Htg_StPt_Sch_EZ!$C$31:$I$54,MATCH(Schedules_8760!$C8057,Htg_StPt_Sch_EZ!$B$31:$B$54,0),MATCH(Schedules_8760!$F8057,Htg_StPt_Sch_EZ!$C$30:$I$30,0)),"F","C")</f>
        <v>21.111111111111111</v>
      </c>
      <c r="J8057" s="34">
        <f>CONVERT(INDEX(Clg_StPt_Sch_EZ!$C$4:$I$27,MATCH(Schedules_8760!$C8057,Clg_StPt_Sch_EZ!$B$4:$B$27,0),MATCH(Schedules_8760!$F8057,Clg_StPt_Sch_EZ!$C$3:$I$3,0)),"F","C")</f>
        <v>25.555555555555554</v>
      </c>
      <c r="K8057" s="34">
        <f>CONVERT(INDEX(Clg_StPt_Sch_EZ!$C$31:$I$54,MATCH(Schedules_8760!$C8057,Clg_StPt_Sch_EZ!$B$31:$B$54,0),MATCH(Schedules_8760!$F8057,Clg_StPt_Sch_EZ!$C$30:$I$30,0)),"F","C")</f>
        <v>25</v>
      </c>
      <c r="L8057" s="34">
        <f>CONVERT(INDEX(DHW_StPt_Sch_EZ!$C$4:$I$27,MATCH(Schedules_8760!$C8057,DHW_StPt_Sch_EZ!$B$4:$B$27,0),MATCH(Schedules_8760!$F8057,DHW_StPt_Sch_EZ!$C$3:$I$3,0)),"F","C")</f>
        <v>53.333333333333329</v>
      </c>
      <c r="M8057" s="34">
        <f>CONVERT(INDEX(DHW_StPt_Sch_EZ!$C$31:$I$54,MATCH(Schedules_8760!$C8057,DHW_StPt_Sch_EZ!$B$31:$B$54,0),MATCH(Schedules_8760!$F8057,DHW_StPt_Sch_EZ!$C$30:$I$30,0)),"F","C")</f>
        <v>53.333333333333329</v>
      </c>
      <c r="N8057" s="12"/>
      <c r="O8057" s="12"/>
      <c r="P8057" s="12"/>
    </row>
    <row r="8058" spans="1:16" x14ac:dyDescent="0.25">
      <c r="A8058" s="35">
        <v>8057</v>
      </c>
      <c r="B8058" s="89">
        <v>336.66666666666669</v>
      </c>
      <c r="C8058" s="35">
        <f t="shared" si="625"/>
        <v>17</v>
      </c>
      <c r="D8058" s="35">
        <f t="shared" si="628"/>
        <v>336</v>
      </c>
      <c r="E8058" s="35">
        <f t="shared" si="629"/>
        <v>7</v>
      </c>
      <c r="F8058" s="35" t="str">
        <f t="shared" si="626"/>
        <v>Saturday</v>
      </c>
      <c r="G8058" s="35">
        <f t="shared" si="627"/>
        <v>12</v>
      </c>
      <c r="H8058" s="34">
        <f>CONVERT(INDEX(Htg_StPt_Sch_EZ!$C$4:$I$27,MATCH(Schedules_8760!$C8058,Htg_StPt_Sch_EZ!$B$4:$B$27,0),MATCH(Schedules_8760!$F8058,Htg_StPt_Sch_EZ!$C$3:$I$3,0)),"F","C")</f>
        <v>20.555555555555554</v>
      </c>
      <c r="I8058" s="34">
        <f>CONVERT(INDEX(Htg_StPt_Sch_EZ!$C$31:$I$54,MATCH(Schedules_8760!$C8058,Htg_StPt_Sch_EZ!$B$31:$B$54,0),MATCH(Schedules_8760!$F8058,Htg_StPt_Sch_EZ!$C$30:$I$30,0)),"F","C")</f>
        <v>17.777777777777779</v>
      </c>
      <c r="J8058" s="34">
        <f>CONVERT(INDEX(Clg_StPt_Sch_EZ!$C$4:$I$27,MATCH(Schedules_8760!$C8058,Clg_StPt_Sch_EZ!$B$4:$B$27,0),MATCH(Schedules_8760!$F8058,Clg_StPt_Sch_EZ!$C$3:$I$3,0)),"F","C")</f>
        <v>25.555555555555554</v>
      </c>
      <c r="K8058" s="34">
        <f>CONVERT(INDEX(Clg_StPt_Sch_EZ!$C$31:$I$54,MATCH(Schedules_8760!$C8058,Clg_StPt_Sch_EZ!$B$31:$B$54,0),MATCH(Schedules_8760!$F8058,Clg_StPt_Sch_EZ!$C$30:$I$30,0)),"F","C")</f>
        <v>25</v>
      </c>
      <c r="L8058" s="34">
        <f>CONVERT(INDEX(DHW_StPt_Sch_EZ!$C$4:$I$27,MATCH(Schedules_8760!$C8058,DHW_StPt_Sch_EZ!$B$4:$B$27,0),MATCH(Schedules_8760!$F8058,DHW_StPt_Sch_EZ!$C$3:$I$3,0)),"F","C")</f>
        <v>53.333333333333329</v>
      </c>
      <c r="M8058" s="34">
        <f>CONVERT(INDEX(DHW_StPt_Sch_EZ!$C$31:$I$54,MATCH(Schedules_8760!$C8058,DHW_StPt_Sch_EZ!$B$31:$B$54,0),MATCH(Schedules_8760!$F8058,DHW_StPt_Sch_EZ!$C$30:$I$30,0)),"F","C")</f>
        <v>53.333333333333329</v>
      </c>
      <c r="N8058" s="12"/>
      <c r="O8058" s="12"/>
      <c r="P8058" s="12"/>
    </row>
    <row r="8059" spans="1:16" x14ac:dyDescent="0.25">
      <c r="A8059" s="35">
        <v>8058</v>
      </c>
      <c r="B8059" s="89">
        <v>336.70833333333331</v>
      </c>
      <c r="C8059" s="35">
        <f t="shared" si="625"/>
        <v>18</v>
      </c>
      <c r="D8059" s="35">
        <f t="shared" si="628"/>
        <v>336</v>
      </c>
      <c r="E8059" s="35">
        <f t="shared" si="629"/>
        <v>7</v>
      </c>
      <c r="F8059" s="35" t="str">
        <f t="shared" si="626"/>
        <v>Saturday</v>
      </c>
      <c r="G8059" s="35">
        <f t="shared" si="627"/>
        <v>12</v>
      </c>
      <c r="H8059" s="34">
        <f>CONVERT(INDEX(Htg_StPt_Sch_EZ!$C$4:$I$27,MATCH(Schedules_8760!$C8059,Htg_StPt_Sch_EZ!$B$4:$B$27,0),MATCH(Schedules_8760!$F8059,Htg_StPt_Sch_EZ!$C$3:$I$3,0)),"F","C")</f>
        <v>20.555555555555554</v>
      </c>
      <c r="I8059" s="34">
        <f>CONVERT(INDEX(Htg_StPt_Sch_EZ!$C$31:$I$54,MATCH(Schedules_8760!$C8059,Htg_StPt_Sch_EZ!$B$31:$B$54,0),MATCH(Schedules_8760!$F8059,Htg_StPt_Sch_EZ!$C$30:$I$30,0)),"F","C")</f>
        <v>17.777777777777779</v>
      </c>
      <c r="J8059" s="34">
        <f>CONVERT(INDEX(Clg_StPt_Sch_EZ!$C$4:$I$27,MATCH(Schedules_8760!$C8059,Clg_StPt_Sch_EZ!$B$4:$B$27,0),MATCH(Schedules_8760!$F8059,Clg_StPt_Sch_EZ!$C$3:$I$3,0)),"F","C")</f>
        <v>25.555555555555554</v>
      </c>
      <c r="K8059" s="34">
        <f>CONVERT(INDEX(Clg_StPt_Sch_EZ!$C$31:$I$54,MATCH(Schedules_8760!$C8059,Clg_StPt_Sch_EZ!$B$31:$B$54,0),MATCH(Schedules_8760!$F8059,Clg_StPt_Sch_EZ!$C$30:$I$30,0)),"F","C")</f>
        <v>28.333333333333332</v>
      </c>
      <c r="L8059" s="34">
        <f>CONVERT(INDEX(DHW_StPt_Sch_EZ!$C$4:$I$27,MATCH(Schedules_8760!$C8059,DHW_StPt_Sch_EZ!$B$4:$B$27,0),MATCH(Schedules_8760!$F8059,DHW_StPt_Sch_EZ!$C$3:$I$3,0)),"F","C")</f>
        <v>53.333333333333329</v>
      </c>
      <c r="M8059" s="34">
        <f>CONVERT(INDEX(DHW_StPt_Sch_EZ!$C$31:$I$54,MATCH(Schedules_8760!$C8059,DHW_StPt_Sch_EZ!$B$31:$B$54,0),MATCH(Schedules_8760!$F8059,DHW_StPt_Sch_EZ!$C$30:$I$30,0)),"F","C")</f>
        <v>53.333333333333329</v>
      </c>
      <c r="N8059" s="12"/>
      <c r="O8059" s="12"/>
      <c r="P8059" s="12"/>
    </row>
    <row r="8060" spans="1:16" x14ac:dyDescent="0.25">
      <c r="A8060" s="35">
        <v>8059</v>
      </c>
      <c r="B8060" s="89">
        <v>336.75</v>
      </c>
      <c r="C8060" s="35">
        <f t="shared" si="625"/>
        <v>19</v>
      </c>
      <c r="D8060" s="35">
        <f t="shared" si="628"/>
        <v>336</v>
      </c>
      <c r="E8060" s="35">
        <f t="shared" si="629"/>
        <v>7</v>
      </c>
      <c r="F8060" s="35" t="str">
        <f t="shared" si="626"/>
        <v>Saturday</v>
      </c>
      <c r="G8060" s="35">
        <f t="shared" si="627"/>
        <v>12</v>
      </c>
      <c r="H8060" s="34">
        <f>CONVERT(INDEX(Htg_StPt_Sch_EZ!$C$4:$I$27,MATCH(Schedules_8760!$C8060,Htg_StPt_Sch_EZ!$B$4:$B$27,0),MATCH(Schedules_8760!$F8060,Htg_StPt_Sch_EZ!$C$3:$I$3,0)),"F","C")</f>
        <v>20.555555555555554</v>
      </c>
      <c r="I8060" s="34">
        <f>CONVERT(INDEX(Htg_StPt_Sch_EZ!$C$31:$I$54,MATCH(Schedules_8760!$C8060,Htg_StPt_Sch_EZ!$B$31:$B$54,0),MATCH(Schedules_8760!$F8060,Htg_StPt_Sch_EZ!$C$30:$I$30,0)),"F","C")</f>
        <v>18.333333333333332</v>
      </c>
      <c r="J8060" s="34">
        <f>CONVERT(INDEX(Clg_StPt_Sch_EZ!$C$4:$I$27,MATCH(Schedules_8760!$C8060,Clg_StPt_Sch_EZ!$B$4:$B$27,0),MATCH(Schedules_8760!$F8060,Clg_StPt_Sch_EZ!$C$3:$I$3,0)),"F","C")</f>
        <v>25.555555555555554</v>
      </c>
      <c r="K8060" s="34">
        <f>CONVERT(INDEX(Clg_StPt_Sch_EZ!$C$31:$I$54,MATCH(Schedules_8760!$C8060,Clg_StPt_Sch_EZ!$B$31:$B$54,0),MATCH(Schedules_8760!$F8060,Clg_StPt_Sch_EZ!$C$30:$I$30,0)),"F","C")</f>
        <v>28.333333333333332</v>
      </c>
      <c r="L8060" s="34">
        <f>CONVERT(INDEX(DHW_StPt_Sch_EZ!$C$4:$I$27,MATCH(Schedules_8760!$C8060,DHW_StPt_Sch_EZ!$B$4:$B$27,0),MATCH(Schedules_8760!$F8060,DHW_StPt_Sch_EZ!$C$3:$I$3,0)),"F","C")</f>
        <v>53.333333333333329</v>
      </c>
      <c r="M8060" s="34">
        <f>CONVERT(INDEX(DHW_StPt_Sch_EZ!$C$31:$I$54,MATCH(Schedules_8760!$C8060,DHW_StPt_Sch_EZ!$B$31:$B$54,0),MATCH(Schedules_8760!$F8060,DHW_StPt_Sch_EZ!$C$30:$I$30,0)),"F","C")</f>
        <v>53.333333333333329</v>
      </c>
      <c r="N8060" s="12"/>
      <c r="O8060" s="12"/>
      <c r="P8060" s="12"/>
    </row>
    <row r="8061" spans="1:16" x14ac:dyDescent="0.25">
      <c r="A8061" s="35">
        <v>8060</v>
      </c>
      <c r="B8061" s="89">
        <v>336.79166666666669</v>
      </c>
      <c r="C8061" s="35">
        <f t="shared" si="625"/>
        <v>20</v>
      </c>
      <c r="D8061" s="35">
        <f t="shared" si="628"/>
        <v>336</v>
      </c>
      <c r="E8061" s="35">
        <f t="shared" si="629"/>
        <v>7</v>
      </c>
      <c r="F8061" s="35" t="str">
        <f t="shared" si="626"/>
        <v>Saturday</v>
      </c>
      <c r="G8061" s="35">
        <f t="shared" si="627"/>
        <v>12</v>
      </c>
      <c r="H8061" s="34">
        <f>CONVERT(INDEX(Htg_StPt_Sch_EZ!$C$4:$I$27,MATCH(Schedules_8760!$C8061,Htg_StPt_Sch_EZ!$B$4:$B$27,0),MATCH(Schedules_8760!$F8061,Htg_StPt_Sch_EZ!$C$3:$I$3,0)),"F","C")</f>
        <v>20.555555555555554</v>
      </c>
      <c r="I8061" s="34">
        <f>CONVERT(INDEX(Htg_StPt_Sch_EZ!$C$31:$I$54,MATCH(Schedules_8760!$C8061,Htg_StPt_Sch_EZ!$B$31:$B$54,0),MATCH(Schedules_8760!$F8061,Htg_StPt_Sch_EZ!$C$30:$I$30,0)),"F","C")</f>
        <v>18.888888888888889</v>
      </c>
      <c r="J8061" s="34">
        <f>CONVERT(INDEX(Clg_StPt_Sch_EZ!$C$4:$I$27,MATCH(Schedules_8760!$C8061,Clg_StPt_Sch_EZ!$B$4:$B$27,0),MATCH(Schedules_8760!$F8061,Clg_StPt_Sch_EZ!$C$3:$I$3,0)),"F","C")</f>
        <v>25.555555555555554</v>
      </c>
      <c r="K8061" s="34">
        <f>CONVERT(INDEX(Clg_StPt_Sch_EZ!$C$31:$I$54,MATCH(Schedules_8760!$C8061,Clg_StPt_Sch_EZ!$B$31:$B$54,0),MATCH(Schedules_8760!$F8061,Clg_StPt_Sch_EZ!$C$30:$I$30,0)),"F","C")</f>
        <v>28.333333333333332</v>
      </c>
      <c r="L8061" s="34">
        <f>CONVERT(INDEX(DHW_StPt_Sch_EZ!$C$4:$I$27,MATCH(Schedules_8760!$C8061,DHW_StPt_Sch_EZ!$B$4:$B$27,0),MATCH(Schedules_8760!$F8061,DHW_StPt_Sch_EZ!$C$3:$I$3,0)),"F","C")</f>
        <v>53.333333333333329</v>
      </c>
      <c r="M8061" s="34">
        <f>CONVERT(INDEX(DHW_StPt_Sch_EZ!$C$31:$I$54,MATCH(Schedules_8760!$C8061,DHW_StPt_Sch_EZ!$B$31:$B$54,0),MATCH(Schedules_8760!$F8061,DHW_StPt_Sch_EZ!$C$30:$I$30,0)),"F","C")</f>
        <v>53.333333333333329</v>
      </c>
      <c r="N8061" s="12"/>
      <c r="O8061" s="12"/>
      <c r="P8061" s="12"/>
    </row>
    <row r="8062" spans="1:16" x14ac:dyDescent="0.25">
      <c r="A8062" s="35">
        <v>8061</v>
      </c>
      <c r="B8062" s="89">
        <v>336.83333333333331</v>
      </c>
      <c r="C8062" s="35">
        <f t="shared" si="625"/>
        <v>21</v>
      </c>
      <c r="D8062" s="35">
        <f t="shared" si="628"/>
        <v>336</v>
      </c>
      <c r="E8062" s="35">
        <f t="shared" si="629"/>
        <v>7</v>
      </c>
      <c r="F8062" s="35" t="str">
        <f t="shared" si="626"/>
        <v>Saturday</v>
      </c>
      <c r="G8062" s="35">
        <f t="shared" si="627"/>
        <v>12</v>
      </c>
      <c r="H8062" s="34">
        <f>CONVERT(INDEX(Htg_StPt_Sch_EZ!$C$4:$I$27,MATCH(Schedules_8760!$C8062,Htg_StPt_Sch_EZ!$B$4:$B$27,0),MATCH(Schedules_8760!$F8062,Htg_StPt_Sch_EZ!$C$3:$I$3,0)),"F","C")</f>
        <v>20.555555555555554</v>
      </c>
      <c r="I8062" s="34">
        <f>CONVERT(INDEX(Htg_StPt_Sch_EZ!$C$31:$I$54,MATCH(Schedules_8760!$C8062,Htg_StPt_Sch_EZ!$B$31:$B$54,0),MATCH(Schedules_8760!$F8062,Htg_StPt_Sch_EZ!$C$30:$I$30,0)),"F","C")</f>
        <v>19.444444444444443</v>
      </c>
      <c r="J8062" s="34">
        <f>CONVERT(INDEX(Clg_StPt_Sch_EZ!$C$4:$I$27,MATCH(Schedules_8760!$C8062,Clg_StPt_Sch_EZ!$B$4:$B$27,0),MATCH(Schedules_8760!$F8062,Clg_StPt_Sch_EZ!$C$3:$I$3,0)),"F","C")</f>
        <v>25.555555555555554</v>
      </c>
      <c r="K8062" s="34">
        <f>CONVERT(INDEX(Clg_StPt_Sch_EZ!$C$31:$I$54,MATCH(Schedules_8760!$C8062,Clg_StPt_Sch_EZ!$B$31:$B$54,0),MATCH(Schedules_8760!$F8062,Clg_StPt_Sch_EZ!$C$30:$I$30,0)),"F","C")</f>
        <v>28.333333333333332</v>
      </c>
      <c r="L8062" s="34">
        <f>CONVERT(INDEX(DHW_StPt_Sch_EZ!$C$4:$I$27,MATCH(Schedules_8760!$C8062,DHW_StPt_Sch_EZ!$B$4:$B$27,0),MATCH(Schedules_8760!$F8062,DHW_StPt_Sch_EZ!$C$3:$I$3,0)),"F","C")</f>
        <v>53.333333333333329</v>
      </c>
      <c r="M8062" s="34">
        <f>CONVERT(INDEX(DHW_StPt_Sch_EZ!$C$31:$I$54,MATCH(Schedules_8760!$C8062,DHW_StPt_Sch_EZ!$B$31:$B$54,0),MATCH(Schedules_8760!$F8062,DHW_StPt_Sch_EZ!$C$30:$I$30,0)),"F","C")</f>
        <v>53.333333333333329</v>
      </c>
      <c r="N8062" s="12"/>
      <c r="O8062" s="12"/>
      <c r="P8062" s="12"/>
    </row>
    <row r="8063" spans="1:16" x14ac:dyDescent="0.25">
      <c r="A8063" s="35">
        <v>8062</v>
      </c>
      <c r="B8063" s="89">
        <v>336.875</v>
      </c>
      <c r="C8063" s="35">
        <f t="shared" si="625"/>
        <v>22</v>
      </c>
      <c r="D8063" s="35">
        <f t="shared" si="628"/>
        <v>336</v>
      </c>
      <c r="E8063" s="35">
        <f t="shared" si="629"/>
        <v>7</v>
      </c>
      <c r="F8063" s="35" t="str">
        <f t="shared" si="626"/>
        <v>Saturday</v>
      </c>
      <c r="G8063" s="35">
        <f t="shared" si="627"/>
        <v>12</v>
      </c>
      <c r="H8063" s="34">
        <f>CONVERT(INDEX(Htg_StPt_Sch_EZ!$C$4:$I$27,MATCH(Schedules_8760!$C8063,Htg_StPt_Sch_EZ!$B$4:$B$27,0),MATCH(Schedules_8760!$F8063,Htg_StPt_Sch_EZ!$C$3:$I$3,0)),"F","C")</f>
        <v>20.555555555555554</v>
      </c>
      <c r="I8063" s="34">
        <f>CONVERT(INDEX(Htg_StPt_Sch_EZ!$C$31:$I$54,MATCH(Schedules_8760!$C8063,Htg_StPt_Sch_EZ!$B$31:$B$54,0),MATCH(Schedules_8760!$F8063,Htg_StPt_Sch_EZ!$C$30:$I$30,0)),"F","C")</f>
        <v>19.444444444444443</v>
      </c>
      <c r="J8063" s="34">
        <f>CONVERT(INDEX(Clg_StPt_Sch_EZ!$C$4:$I$27,MATCH(Schedules_8760!$C8063,Clg_StPt_Sch_EZ!$B$4:$B$27,0),MATCH(Schedules_8760!$F8063,Clg_StPt_Sch_EZ!$C$3:$I$3,0)),"F","C")</f>
        <v>25.555555555555554</v>
      </c>
      <c r="K8063" s="34">
        <f>CONVERT(INDEX(Clg_StPt_Sch_EZ!$C$31:$I$54,MATCH(Schedules_8760!$C8063,Clg_StPt_Sch_EZ!$B$31:$B$54,0),MATCH(Schedules_8760!$F8063,Clg_StPt_Sch_EZ!$C$30:$I$30,0)),"F","C")</f>
        <v>28.333333333333332</v>
      </c>
      <c r="L8063" s="34">
        <f>CONVERT(INDEX(DHW_StPt_Sch_EZ!$C$4:$I$27,MATCH(Schedules_8760!$C8063,DHW_StPt_Sch_EZ!$B$4:$B$27,0),MATCH(Schedules_8760!$F8063,DHW_StPt_Sch_EZ!$C$3:$I$3,0)),"F","C")</f>
        <v>53.333333333333329</v>
      </c>
      <c r="M8063" s="34">
        <f>CONVERT(INDEX(DHW_StPt_Sch_EZ!$C$31:$I$54,MATCH(Schedules_8760!$C8063,DHW_StPt_Sch_EZ!$B$31:$B$54,0),MATCH(Schedules_8760!$F8063,DHW_StPt_Sch_EZ!$C$30:$I$30,0)),"F","C")</f>
        <v>53.333333333333329</v>
      </c>
      <c r="N8063" s="12"/>
      <c r="O8063" s="12"/>
      <c r="P8063" s="12"/>
    </row>
    <row r="8064" spans="1:16" x14ac:dyDescent="0.25">
      <c r="A8064" s="35">
        <v>8063</v>
      </c>
      <c r="B8064" s="89">
        <v>336.91666666666669</v>
      </c>
      <c r="C8064" s="35">
        <f t="shared" si="625"/>
        <v>23</v>
      </c>
      <c r="D8064" s="35">
        <f t="shared" si="628"/>
        <v>336</v>
      </c>
      <c r="E8064" s="35">
        <f t="shared" si="629"/>
        <v>7</v>
      </c>
      <c r="F8064" s="35" t="str">
        <f t="shared" si="626"/>
        <v>Saturday</v>
      </c>
      <c r="G8064" s="35">
        <f t="shared" si="627"/>
        <v>12</v>
      </c>
      <c r="H8064" s="34">
        <f>CONVERT(INDEX(Htg_StPt_Sch_EZ!$C$4:$I$27,MATCH(Schedules_8760!$C8064,Htg_StPt_Sch_EZ!$B$4:$B$27,0),MATCH(Schedules_8760!$F8064,Htg_StPt_Sch_EZ!$C$3:$I$3,0)),"F","C")</f>
        <v>20.555555555555554</v>
      </c>
      <c r="I8064" s="34">
        <f>CONVERT(INDEX(Htg_StPt_Sch_EZ!$C$31:$I$54,MATCH(Schedules_8760!$C8064,Htg_StPt_Sch_EZ!$B$31:$B$54,0),MATCH(Schedules_8760!$F8064,Htg_StPt_Sch_EZ!$C$30:$I$30,0)),"F","C")</f>
        <v>19.444444444444443</v>
      </c>
      <c r="J8064" s="34">
        <f>CONVERT(INDEX(Clg_StPt_Sch_EZ!$C$4:$I$27,MATCH(Schedules_8760!$C8064,Clg_StPt_Sch_EZ!$B$4:$B$27,0),MATCH(Schedules_8760!$F8064,Clg_StPt_Sch_EZ!$C$3:$I$3,0)),"F","C")</f>
        <v>25.555555555555554</v>
      </c>
      <c r="K8064" s="34">
        <f>CONVERT(INDEX(Clg_StPt_Sch_EZ!$C$31:$I$54,MATCH(Schedules_8760!$C8064,Clg_StPt_Sch_EZ!$B$31:$B$54,0),MATCH(Schedules_8760!$F8064,Clg_StPt_Sch_EZ!$C$30:$I$30,0)),"F","C")</f>
        <v>28.333333333333332</v>
      </c>
      <c r="L8064" s="34">
        <f>CONVERT(INDEX(DHW_StPt_Sch_EZ!$C$4:$I$27,MATCH(Schedules_8760!$C8064,DHW_StPt_Sch_EZ!$B$4:$B$27,0),MATCH(Schedules_8760!$F8064,DHW_StPt_Sch_EZ!$C$3:$I$3,0)),"F","C")</f>
        <v>53.333333333333329</v>
      </c>
      <c r="M8064" s="34">
        <f>CONVERT(INDEX(DHW_StPt_Sch_EZ!$C$31:$I$54,MATCH(Schedules_8760!$C8064,DHW_StPt_Sch_EZ!$B$31:$B$54,0),MATCH(Schedules_8760!$F8064,DHW_StPt_Sch_EZ!$C$30:$I$30,0)),"F","C")</f>
        <v>53.333333333333329</v>
      </c>
      <c r="N8064" s="12"/>
      <c r="O8064" s="12"/>
      <c r="P8064" s="12"/>
    </row>
    <row r="8065" spans="1:16" x14ac:dyDescent="0.25">
      <c r="A8065" s="35">
        <v>8064</v>
      </c>
      <c r="B8065" s="89">
        <v>336.95833333333331</v>
      </c>
      <c r="C8065" s="35">
        <f t="shared" si="625"/>
        <v>24</v>
      </c>
      <c r="D8065" s="35">
        <f t="shared" si="628"/>
        <v>336</v>
      </c>
      <c r="E8065" s="35">
        <f t="shared" si="629"/>
        <v>7</v>
      </c>
      <c r="F8065" s="35" t="str">
        <f t="shared" si="626"/>
        <v>Saturday</v>
      </c>
      <c r="G8065" s="35">
        <f t="shared" si="627"/>
        <v>12</v>
      </c>
      <c r="H8065" s="34">
        <f>CONVERT(INDEX(Htg_StPt_Sch_EZ!$C$4:$I$27,MATCH(Schedules_8760!$C8065,Htg_StPt_Sch_EZ!$B$4:$B$27,0),MATCH(Schedules_8760!$F8065,Htg_StPt_Sch_EZ!$C$3:$I$3,0)),"F","C")</f>
        <v>20.555555555555554</v>
      </c>
      <c r="I8065" s="34">
        <f>CONVERT(INDEX(Htg_StPt_Sch_EZ!$C$31:$I$54,MATCH(Schedules_8760!$C8065,Htg_StPt_Sch_EZ!$B$31:$B$54,0),MATCH(Schedules_8760!$F8065,Htg_StPt_Sch_EZ!$C$30:$I$30,0)),"F","C")</f>
        <v>19.444444444444443</v>
      </c>
      <c r="J8065" s="34">
        <f>CONVERT(INDEX(Clg_StPt_Sch_EZ!$C$4:$I$27,MATCH(Schedules_8760!$C8065,Clg_StPt_Sch_EZ!$B$4:$B$27,0),MATCH(Schedules_8760!$F8065,Clg_StPt_Sch_EZ!$C$3:$I$3,0)),"F","C")</f>
        <v>25.555555555555554</v>
      </c>
      <c r="K8065" s="34">
        <f>CONVERT(INDEX(Clg_StPt_Sch_EZ!$C$31:$I$54,MATCH(Schedules_8760!$C8065,Clg_StPt_Sch_EZ!$B$31:$B$54,0),MATCH(Schedules_8760!$F8065,Clg_StPt_Sch_EZ!$C$30:$I$30,0)),"F","C")</f>
        <v>28.333333333333332</v>
      </c>
      <c r="L8065" s="34">
        <f>CONVERT(INDEX(DHW_StPt_Sch_EZ!$C$4:$I$27,MATCH(Schedules_8760!$C8065,DHW_StPt_Sch_EZ!$B$4:$B$27,0),MATCH(Schedules_8760!$F8065,DHW_StPt_Sch_EZ!$C$3:$I$3,0)),"F","C")</f>
        <v>53.333333333333329</v>
      </c>
      <c r="M8065" s="34">
        <f>CONVERT(INDEX(DHW_StPt_Sch_EZ!$C$31:$I$54,MATCH(Schedules_8760!$C8065,DHW_StPt_Sch_EZ!$B$31:$B$54,0),MATCH(Schedules_8760!$F8065,DHW_StPt_Sch_EZ!$C$30:$I$30,0)),"F","C")</f>
        <v>53.333333333333329</v>
      </c>
      <c r="N8065" s="12"/>
      <c r="O8065" s="12"/>
      <c r="P8065" s="12"/>
    </row>
    <row r="8066" spans="1:16" x14ac:dyDescent="0.25">
      <c r="A8066" s="35">
        <v>8065</v>
      </c>
      <c r="B8066" s="89">
        <v>337</v>
      </c>
      <c r="C8066" s="35">
        <f t="shared" ref="C8066:C8129" si="630">HOUR(B8066)+1</f>
        <v>1</v>
      </c>
      <c r="D8066" s="35">
        <f t="shared" si="628"/>
        <v>337</v>
      </c>
      <c r="E8066" s="35">
        <f t="shared" si="629"/>
        <v>1</v>
      </c>
      <c r="F8066" s="35" t="str">
        <f t="shared" ref="F8066:F8129" si="631">IF(E8066=1,"Sunday",IF(E8066=2,"Monday",IF(E8066=3,"Tuesday",IF(E8066=4,"Wednesday",IF(E8066=5,"Thursday",IF(E8066=6,"Friday","Saturday"))))))</f>
        <v>Sunday</v>
      </c>
      <c r="G8066" s="35">
        <f t="shared" ref="G8066:G8129" si="632">MONTH(B8066)</f>
        <v>12</v>
      </c>
      <c r="H8066" s="34">
        <f>CONVERT(INDEX(Htg_StPt_Sch_EZ!$C$4:$I$27,MATCH(Schedules_8760!$C8066,Htg_StPt_Sch_EZ!$B$4:$B$27,0),MATCH(Schedules_8760!$F8066,Htg_StPt_Sch_EZ!$C$3:$I$3,0)),"F","C")</f>
        <v>20.555555555555554</v>
      </c>
      <c r="I8066" s="34">
        <f>CONVERT(INDEX(Htg_StPt_Sch_EZ!$C$31:$I$54,MATCH(Schedules_8760!$C8066,Htg_StPt_Sch_EZ!$B$31:$B$54,0),MATCH(Schedules_8760!$F8066,Htg_StPt_Sch_EZ!$C$30:$I$30,0)),"F","C")</f>
        <v>19.444444444444443</v>
      </c>
      <c r="J8066" s="34">
        <f>CONVERT(INDEX(Clg_StPt_Sch_EZ!$C$4:$I$27,MATCH(Schedules_8760!$C8066,Clg_StPt_Sch_EZ!$B$4:$B$27,0),MATCH(Schedules_8760!$F8066,Clg_StPt_Sch_EZ!$C$3:$I$3,0)),"F","C")</f>
        <v>25.555555555555554</v>
      </c>
      <c r="K8066" s="34">
        <f>CONVERT(INDEX(Clg_StPt_Sch_EZ!$C$31:$I$54,MATCH(Schedules_8760!$C8066,Clg_StPt_Sch_EZ!$B$31:$B$54,0),MATCH(Schedules_8760!$F8066,Clg_StPt_Sch_EZ!$C$30:$I$30,0)),"F","C")</f>
        <v>28.333333333333332</v>
      </c>
      <c r="L8066" s="34">
        <f>CONVERT(INDEX(DHW_StPt_Sch_EZ!$C$4:$I$27,MATCH(Schedules_8760!$C8066,DHW_StPt_Sch_EZ!$B$4:$B$27,0),MATCH(Schedules_8760!$F8066,DHW_StPt_Sch_EZ!$C$3:$I$3,0)),"F","C")</f>
        <v>53.333333333333329</v>
      </c>
      <c r="M8066" s="34">
        <f>CONVERT(INDEX(DHW_StPt_Sch_EZ!$C$31:$I$54,MATCH(Schedules_8760!$C8066,DHW_StPt_Sch_EZ!$B$31:$B$54,0),MATCH(Schedules_8760!$F8066,DHW_StPt_Sch_EZ!$C$30:$I$30,0)),"F","C")</f>
        <v>53.333333333333329</v>
      </c>
      <c r="N8066" s="12"/>
      <c r="O8066" s="12"/>
      <c r="P8066" s="12"/>
    </row>
    <row r="8067" spans="1:16" x14ac:dyDescent="0.25">
      <c r="A8067" s="35">
        <v>8066</v>
      </c>
      <c r="B8067" s="89">
        <v>337.04166666666669</v>
      </c>
      <c r="C8067" s="35">
        <f t="shared" si="630"/>
        <v>2</v>
      </c>
      <c r="D8067" s="35">
        <f t="shared" ref="D8067:D8130" si="633">IF(C8067=1,D8066+1,D8066)</f>
        <v>337</v>
      </c>
      <c r="E8067" s="35">
        <f t="shared" ref="E8067:E8130" si="634">IF(AND(C8067=1,E8066=7),1,IF(C8067=1,E8066+1,E8066))</f>
        <v>1</v>
      </c>
      <c r="F8067" s="35" t="str">
        <f t="shared" si="631"/>
        <v>Sunday</v>
      </c>
      <c r="G8067" s="35">
        <f t="shared" si="632"/>
        <v>12</v>
      </c>
      <c r="H8067" s="34">
        <f>CONVERT(INDEX(Htg_StPt_Sch_EZ!$C$4:$I$27,MATCH(Schedules_8760!$C8067,Htg_StPt_Sch_EZ!$B$4:$B$27,0),MATCH(Schedules_8760!$F8067,Htg_StPt_Sch_EZ!$C$3:$I$3,0)),"F","C")</f>
        <v>20.555555555555554</v>
      </c>
      <c r="I8067" s="34">
        <f>CONVERT(INDEX(Htg_StPt_Sch_EZ!$C$31:$I$54,MATCH(Schedules_8760!$C8067,Htg_StPt_Sch_EZ!$B$31:$B$54,0),MATCH(Schedules_8760!$F8067,Htg_StPt_Sch_EZ!$C$30:$I$30,0)),"F","C")</f>
        <v>19.444444444444443</v>
      </c>
      <c r="J8067" s="34">
        <f>CONVERT(INDEX(Clg_StPt_Sch_EZ!$C$4:$I$27,MATCH(Schedules_8760!$C8067,Clg_StPt_Sch_EZ!$B$4:$B$27,0),MATCH(Schedules_8760!$F8067,Clg_StPt_Sch_EZ!$C$3:$I$3,0)),"F","C")</f>
        <v>25.555555555555554</v>
      </c>
      <c r="K8067" s="34">
        <f>CONVERT(INDEX(Clg_StPt_Sch_EZ!$C$31:$I$54,MATCH(Schedules_8760!$C8067,Clg_StPt_Sch_EZ!$B$31:$B$54,0),MATCH(Schedules_8760!$F8067,Clg_StPt_Sch_EZ!$C$30:$I$30,0)),"F","C")</f>
        <v>28.333333333333332</v>
      </c>
      <c r="L8067" s="34">
        <f>CONVERT(INDEX(DHW_StPt_Sch_EZ!$C$4:$I$27,MATCH(Schedules_8760!$C8067,DHW_StPt_Sch_EZ!$B$4:$B$27,0),MATCH(Schedules_8760!$F8067,DHW_StPt_Sch_EZ!$C$3:$I$3,0)),"F","C")</f>
        <v>53.333333333333329</v>
      </c>
      <c r="M8067" s="34">
        <f>CONVERT(INDEX(DHW_StPt_Sch_EZ!$C$31:$I$54,MATCH(Schedules_8760!$C8067,DHW_StPt_Sch_EZ!$B$31:$B$54,0),MATCH(Schedules_8760!$F8067,DHW_StPt_Sch_EZ!$C$30:$I$30,0)),"F","C")</f>
        <v>53.333333333333329</v>
      </c>
      <c r="N8067" s="12"/>
      <c r="O8067" s="12"/>
      <c r="P8067" s="12"/>
    </row>
    <row r="8068" spans="1:16" x14ac:dyDescent="0.25">
      <c r="A8068" s="35">
        <v>8067</v>
      </c>
      <c r="B8068" s="89">
        <v>337.08333333333331</v>
      </c>
      <c r="C8068" s="35">
        <f t="shared" si="630"/>
        <v>3</v>
      </c>
      <c r="D8068" s="35">
        <f t="shared" si="633"/>
        <v>337</v>
      </c>
      <c r="E8068" s="35">
        <f t="shared" si="634"/>
        <v>1</v>
      </c>
      <c r="F8068" s="35" t="str">
        <f t="shared" si="631"/>
        <v>Sunday</v>
      </c>
      <c r="G8068" s="35">
        <f t="shared" si="632"/>
        <v>12</v>
      </c>
      <c r="H8068" s="34">
        <f>CONVERT(INDEX(Htg_StPt_Sch_EZ!$C$4:$I$27,MATCH(Schedules_8760!$C8068,Htg_StPt_Sch_EZ!$B$4:$B$27,0),MATCH(Schedules_8760!$F8068,Htg_StPt_Sch_EZ!$C$3:$I$3,0)),"F","C")</f>
        <v>20.555555555555554</v>
      </c>
      <c r="I8068" s="34">
        <f>CONVERT(INDEX(Htg_StPt_Sch_EZ!$C$31:$I$54,MATCH(Schedules_8760!$C8068,Htg_StPt_Sch_EZ!$B$31:$B$54,0),MATCH(Schedules_8760!$F8068,Htg_StPt_Sch_EZ!$C$30:$I$30,0)),"F","C")</f>
        <v>19.444444444444443</v>
      </c>
      <c r="J8068" s="34">
        <f>CONVERT(INDEX(Clg_StPt_Sch_EZ!$C$4:$I$27,MATCH(Schedules_8760!$C8068,Clg_StPt_Sch_EZ!$B$4:$B$27,0),MATCH(Schedules_8760!$F8068,Clg_StPt_Sch_EZ!$C$3:$I$3,0)),"F","C")</f>
        <v>25.555555555555554</v>
      </c>
      <c r="K8068" s="34">
        <f>CONVERT(INDEX(Clg_StPt_Sch_EZ!$C$31:$I$54,MATCH(Schedules_8760!$C8068,Clg_StPt_Sch_EZ!$B$31:$B$54,0),MATCH(Schedules_8760!$F8068,Clg_StPt_Sch_EZ!$C$30:$I$30,0)),"F","C")</f>
        <v>28.333333333333332</v>
      </c>
      <c r="L8068" s="34">
        <f>CONVERT(INDEX(DHW_StPt_Sch_EZ!$C$4:$I$27,MATCH(Schedules_8760!$C8068,DHW_StPt_Sch_EZ!$B$4:$B$27,0),MATCH(Schedules_8760!$F8068,DHW_StPt_Sch_EZ!$C$3:$I$3,0)),"F","C")</f>
        <v>53.333333333333329</v>
      </c>
      <c r="M8068" s="34">
        <f>CONVERT(INDEX(DHW_StPt_Sch_EZ!$C$31:$I$54,MATCH(Schedules_8760!$C8068,DHW_StPt_Sch_EZ!$B$31:$B$54,0),MATCH(Schedules_8760!$F8068,DHW_StPt_Sch_EZ!$C$30:$I$30,0)),"F","C")</f>
        <v>53.333333333333329</v>
      </c>
      <c r="N8068" s="12"/>
      <c r="O8068" s="12"/>
      <c r="P8068" s="12"/>
    </row>
    <row r="8069" spans="1:16" x14ac:dyDescent="0.25">
      <c r="A8069" s="35">
        <v>8068</v>
      </c>
      <c r="B8069" s="89">
        <v>337.125</v>
      </c>
      <c r="C8069" s="35">
        <f t="shared" si="630"/>
        <v>4</v>
      </c>
      <c r="D8069" s="35">
        <f t="shared" si="633"/>
        <v>337</v>
      </c>
      <c r="E8069" s="35">
        <f t="shared" si="634"/>
        <v>1</v>
      </c>
      <c r="F8069" s="35" t="str">
        <f t="shared" si="631"/>
        <v>Sunday</v>
      </c>
      <c r="G8069" s="35">
        <f t="shared" si="632"/>
        <v>12</v>
      </c>
      <c r="H8069" s="34">
        <f>CONVERT(INDEX(Htg_StPt_Sch_EZ!$C$4:$I$27,MATCH(Schedules_8760!$C8069,Htg_StPt_Sch_EZ!$B$4:$B$27,0),MATCH(Schedules_8760!$F8069,Htg_StPt_Sch_EZ!$C$3:$I$3,0)),"F","C")</f>
        <v>20.555555555555554</v>
      </c>
      <c r="I8069" s="34">
        <f>CONVERT(INDEX(Htg_StPt_Sch_EZ!$C$31:$I$54,MATCH(Schedules_8760!$C8069,Htg_StPt_Sch_EZ!$B$31:$B$54,0),MATCH(Schedules_8760!$F8069,Htg_StPt_Sch_EZ!$C$30:$I$30,0)),"F","C")</f>
        <v>19.444444444444443</v>
      </c>
      <c r="J8069" s="34">
        <f>CONVERT(INDEX(Clg_StPt_Sch_EZ!$C$4:$I$27,MATCH(Schedules_8760!$C8069,Clg_StPt_Sch_EZ!$B$4:$B$27,0),MATCH(Schedules_8760!$F8069,Clg_StPt_Sch_EZ!$C$3:$I$3,0)),"F","C")</f>
        <v>25.555555555555554</v>
      </c>
      <c r="K8069" s="34">
        <f>CONVERT(INDEX(Clg_StPt_Sch_EZ!$C$31:$I$54,MATCH(Schedules_8760!$C8069,Clg_StPt_Sch_EZ!$B$31:$B$54,0),MATCH(Schedules_8760!$F8069,Clg_StPt_Sch_EZ!$C$30:$I$30,0)),"F","C")</f>
        <v>28.333333333333332</v>
      </c>
      <c r="L8069" s="34">
        <f>CONVERT(INDEX(DHW_StPt_Sch_EZ!$C$4:$I$27,MATCH(Schedules_8760!$C8069,DHW_StPt_Sch_EZ!$B$4:$B$27,0),MATCH(Schedules_8760!$F8069,DHW_StPt_Sch_EZ!$C$3:$I$3,0)),"F","C")</f>
        <v>53.333333333333329</v>
      </c>
      <c r="M8069" s="34">
        <f>CONVERT(INDEX(DHW_StPt_Sch_EZ!$C$31:$I$54,MATCH(Schedules_8760!$C8069,DHW_StPt_Sch_EZ!$B$31:$B$54,0),MATCH(Schedules_8760!$F8069,DHW_StPt_Sch_EZ!$C$30:$I$30,0)),"F","C")</f>
        <v>53.333333333333329</v>
      </c>
      <c r="N8069" s="12"/>
      <c r="O8069" s="12"/>
      <c r="P8069" s="12"/>
    </row>
    <row r="8070" spans="1:16" x14ac:dyDescent="0.25">
      <c r="A8070" s="35">
        <v>8069</v>
      </c>
      <c r="B8070" s="89">
        <v>337.16666666666669</v>
      </c>
      <c r="C8070" s="35">
        <f t="shared" si="630"/>
        <v>5</v>
      </c>
      <c r="D8070" s="35">
        <f t="shared" si="633"/>
        <v>337</v>
      </c>
      <c r="E8070" s="35">
        <f t="shared" si="634"/>
        <v>1</v>
      </c>
      <c r="F8070" s="35" t="str">
        <f t="shared" si="631"/>
        <v>Sunday</v>
      </c>
      <c r="G8070" s="35">
        <f t="shared" si="632"/>
        <v>12</v>
      </c>
      <c r="H8070" s="34">
        <f>CONVERT(INDEX(Htg_StPt_Sch_EZ!$C$4:$I$27,MATCH(Schedules_8760!$C8070,Htg_StPt_Sch_EZ!$B$4:$B$27,0),MATCH(Schedules_8760!$F8070,Htg_StPt_Sch_EZ!$C$3:$I$3,0)),"F","C")</f>
        <v>20.555555555555554</v>
      </c>
      <c r="I8070" s="34">
        <f>CONVERT(INDEX(Htg_StPt_Sch_EZ!$C$31:$I$54,MATCH(Schedules_8760!$C8070,Htg_StPt_Sch_EZ!$B$31:$B$54,0),MATCH(Schedules_8760!$F8070,Htg_StPt_Sch_EZ!$C$30:$I$30,0)),"F","C")</f>
        <v>19.444444444444443</v>
      </c>
      <c r="J8070" s="34">
        <f>CONVERT(INDEX(Clg_StPt_Sch_EZ!$C$4:$I$27,MATCH(Schedules_8760!$C8070,Clg_StPt_Sch_EZ!$B$4:$B$27,0),MATCH(Schedules_8760!$F8070,Clg_StPt_Sch_EZ!$C$3:$I$3,0)),"F","C")</f>
        <v>25.555555555555554</v>
      </c>
      <c r="K8070" s="34">
        <f>CONVERT(INDEX(Clg_StPt_Sch_EZ!$C$31:$I$54,MATCH(Schedules_8760!$C8070,Clg_StPt_Sch_EZ!$B$31:$B$54,0),MATCH(Schedules_8760!$F8070,Clg_StPt_Sch_EZ!$C$30:$I$30,0)),"F","C")</f>
        <v>28.333333333333332</v>
      </c>
      <c r="L8070" s="34">
        <f>CONVERT(INDEX(DHW_StPt_Sch_EZ!$C$4:$I$27,MATCH(Schedules_8760!$C8070,DHW_StPt_Sch_EZ!$B$4:$B$27,0),MATCH(Schedules_8760!$F8070,DHW_StPt_Sch_EZ!$C$3:$I$3,0)),"F","C")</f>
        <v>53.333333333333329</v>
      </c>
      <c r="M8070" s="34">
        <f>CONVERT(INDEX(DHW_StPt_Sch_EZ!$C$31:$I$54,MATCH(Schedules_8760!$C8070,DHW_StPt_Sch_EZ!$B$31:$B$54,0),MATCH(Schedules_8760!$F8070,DHW_StPt_Sch_EZ!$C$30:$I$30,0)),"F","C")</f>
        <v>53.333333333333329</v>
      </c>
      <c r="N8070" s="12"/>
      <c r="O8070" s="12"/>
      <c r="P8070" s="12"/>
    </row>
    <row r="8071" spans="1:16" x14ac:dyDescent="0.25">
      <c r="A8071" s="35">
        <v>8070</v>
      </c>
      <c r="B8071" s="89">
        <v>337.20833333333331</v>
      </c>
      <c r="C8071" s="35">
        <f t="shared" si="630"/>
        <v>6</v>
      </c>
      <c r="D8071" s="35">
        <f t="shared" si="633"/>
        <v>337</v>
      </c>
      <c r="E8071" s="35">
        <f t="shared" si="634"/>
        <v>1</v>
      </c>
      <c r="F8071" s="35" t="str">
        <f t="shared" si="631"/>
        <v>Sunday</v>
      </c>
      <c r="G8071" s="35">
        <f t="shared" si="632"/>
        <v>12</v>
      </c>
      <c r="H8071" s="34">
        <f>CONVERT(INDEX(Htg_StPt_Sch_EZ!$C$4:$I$27,MATCH(Schedules_8760!$C8071,Htg_StPt_Sch_EZ!$B$4:$B$27,0),MATCH(Schedules_8760!$F8071,Htg_StPt_Sch_EZ!$C$3:$I$3,0)),"F","C")</f>
        <v>20.555555555555554</v>
      </c>
      <c r="I8071" s="34">
        <f>CONVERT(INDEX(Htg_StPt_Sch_EZ!$C$31:$I$54,MATCH(Schedules_8760!$C8071,Htg_StPt_Sch_EZ!$B$31:$B$54,0),MATCH(Schedules_8760!$F8071,Htg_StPt_Sch_EZ!$C$30:$I$30,0)),"F","C")</f>
        <v>19.444444444444443</v>
      </c>
      <c r="J8071" s="34">
        <f>CONVERT(INDEX(Clg_StPt_Sch_EZ!$C$4:$I$27,MATCH(Schedules_8760!$C8071,Clg_StPt_Sch_EZ!$B$4:$B$27,0),MATCH(Schedules_8760!$F8071,Clg_StPt_Sch_EZ!$C$3:$I$3,0)),"F","C")</f>
        <v>25.555555555555554</v>
      </c>
      <c r="K8071" s="34">
        <f>CONVERT(INDEX(Clg_StPt_Sch_EZ!$C$31:$I$54,MATCH(Schedules_8760!$C8071,Clg_StPt_Sch_EZ!$B$31:$B$54,0),MATCH(Schedules_8760!$F8071,Clg_StPt_Sch_EZ!$C$30:$I$30,0)),"F","C")</f>
        <v>28.333333333333332</v>
      </c>
      <c r="L8071" s="34">
        <f>CONVERT(INDEX(DHW_StPt_Sch_EZ!$C$4:$I$27,MATCH(Schedules_8760!$C8071,DHW_StPt_Sch_EZ!$B$4:$B$27,0),MATCH(Schedules_8760!$F8071,DHW_StPt_Sch_EZ!$C$3:$I$3,0)),"F","C")</f>
        <v>53.333333333333329</v>
      </c>
      <c r="M8071" s="34">
        <f>CONVERT(INDEX(DHW_StPt_Sch_EZ!$C$31:$I$54,MATCH(Schedules_8760!$C8071,DHW_StPt_Sch_EZ!$B$31:$B$54,0),MATCH(Schedules_8760!$F8071,DHW_StPt_Sch_EZ!$C$30:$I$30,0)),"F","C")</f>
        <v>53.333333333333329</v>
      </c>
      <c r="N8071" s="12"/>
      <c r="O8071" s="12"/>
      <c r="P8071" s="12"/>
    </row>
    <row r="8072" spans="1:16" x14ac:dyDescent="0.25">
      <c r="A8072" s="35">
        <v>8071</v>
      </c>
      <c r="B8072" s="89">
        <v>337.25</v>
      </c>
      <c r="C8072" s="35">
        <f t="shared" si="630"/>
        <v>7</v>
      </c>
      <c r="D8072" s="35">
        <f t="shared" si="633"/>
        <v>337</v>
      </c>
      <c r="E8072" s="35">
        <f t="shared" si="634"/>
        <v>1</v>
      </c>
      <c r="F8072" s="35" t="str">
        <f t="shared" si="631"/>
        <v>Sunday</v>
      </c>
      <c r="G8072" s="35">
        <f t="shared" si="632"/>
        <v>12</v>
      </c>
      <c r="H8072" s="34">
        <f>CONVERT(INDEX(Htg_StPt_Sch_EZ!$C$4:$I$27,MATCH(Schedules_8760!$C8072,Htg_StPt_Sch_EZ!$B$4:$B$27,0),MATCH(Schedules_8760!$F8072,Htg_StPt_Sch_EZ!$C$3:$I$3,0)),"F","C")</f>
        <v>20.555555555555554</v>
      </c>
      <c r="I8072" s="34">
        <f>CONVERT(INDEX(Htg_StPt_Sch_EZ!$C$31:$I$54,MATCH(Schedules_8760!$C8072,Htg_StPt_Sch_EZ!$B$31:$B$54,0),MATCH(Schedules_8760!$F8072,Htg_StPt_Sch_EZ!$C$30:$I$30,0)),"F","C")</f>
        <v>19.444444444444443</v>
      </c>
      <c r="J8072" s="34">
        <f>CONVERT(INDEX(Clg_StPt_Sch_EZ!$C$4:$I$27,MATCH(Schedules_8760!$C8072,Clg_StPt_Sch_EZ!$B$4:$B$27,0),MATCH(Schedules_8760!$F8072,Clg_StPt_Sch_EZ!$C$3:$I$3,0)),"F","C")</f>
        <v>25.555555555555554</v>
      </c>
      <c r="K8072" s="34">
        <f>CONVERT(INDEX(Clg_StPt_Sch_EZ!$C$31:$I$54,MATCH(Schedules_8760!$C8072,Clg_StPt_Sch_EZ!$B$31:$B$54,0),MATCH(Schedules_8760!$F8072,Clg_StPt_Sch_EZ!$C$30:$I$30,0)),"F","C")</f>
        <v>28.333333333333332</v>
      </c>
      <c r="L8072" s="34">
        <f>CONVERT(INDEX(DHW_StPt_Sch_EZ!$C$4:$I$27,MATCH(Schedules_8760!$C8072,DHW_StPt_Sch_EZ!$B$4:$B$27,0),MATCH(Schedules_8760!$F8072,DHW_StPt_Sch_EZ!$C$3:$I$3,0)),"F","C")</f>
        <v>53.333333333333329</v>
      </c>
      <c r="M8072" s="34">
        <f>CONVERT(INDEX(DHW_StPt_Sch_EZ!$C$31:$I$54,MATCH(Schedules_8760!$C8072,DHW_StPt_Sch_EZ!$B$31:$B$54,0),MATCH(Schedules_8760!$F8072,DHW_StPt_Sch_EZ!$C$30:$I$30,0)),"F","C")</f>
        <v>53.333333333333329</v>
      </c>
      <c r="N8072" s="12"/>
      <c r="O8072" s="12"/>
      <c r="P8072" s="12"/>
    </row>
    <row r="8073" spans="1:16" x14ac:dyDescent="0.25">
      <c r="A8073" s="35">
        <v>8072</v>
      </c>
      <c r="B8073" s="89">
        <v>337.29166666666669</v>
      </c>
      <c r="C8073" s="35">
        <f t="shared" si="630"/>
        <v>8</v>
      </c>
      <c r="D8073" s="35">
        <f t="shared" si="633"/>
        <v>337</v>
      </c>
      <c r="E8073" s="35">
        <f t="shared" si="634"/>
        <v>1</v>
      </c>
      <c r="F8073" s="35" t="str">
        <f t="shared" si="631"/>
        <v>Sunday</v>
      </c>
      <c r="G8073" s="35">
        <f t="shared" si="632"/>
        <v>12</v>
      </c>
      <c r="H8073" s="34">
        <f>CONVERT(INDEX(Htg_StPt_Sch_EZ!$C$4:$I$27,MATCH(Schedules_8760!$C8073,Htg_StPt_Sch_EZ!$B$4:$B$27,0),MATCH(Schedules_8760!$F8073,Htg_StPt_Sch_EZ!$C$3:$I$3,0)),"F","C")</f>
        <v>20.555555555555554</v>
      </c>
      <c r="I8073" s="34">
        <f>CONVERT(INDEX(Htg_StPt_Sch_EZ!$C$31:$I$54,MATCH(Schedules_8760!$C8073,Htg_StPt_Sch_EZ!$B$31:$B$54,0),MATCH(Schedules_8760!$F8073,Htg_StPt_Sch_EZ!$C$30:$I$30,0)),"F","C")</f>
        <v>19.444444444444443</v>
      </c>
      <c r="J8073" s="34">
        <f>CONVERT(INDEX(Clg_StPt_Sch_EZ!$C$4:$I$27,MATCH(Schedules_8760!$C8073,Clg_StPt_Sch_EZ!$B$4:$B$27,0),MATCH(Schedules_8760!$F8073,Clg_StPt_Sch_EZ!$C$3:$I$3,0)),"F","C")</f>
        <v>25.555555555555554</v>
      </c>
      <c r="K8073" s="34">
        <f>CONVERT(INDEX(Clg_StPt_Sch_EZ!$C$31:$I$54,MATCH(Schedules_8760!$C8073,Clg_StPt_Sch_EZ!$B$31:$B$54,0),MATCH(Schedules_8760!$F8073,Clg_StPt_Sch_EZ!$C$30:$I$30,0)),"F","C")</f>
        <v>25</v>
      </c>
      <c r="L8073" s="34">
        <f>CONVERT(INDEX(DHW_StPt_Sch_EZ!$C$4:$I$27,MATCH(Schedules_8760!$C8073,DHW_StPt_Sch_EZ!$B$4:$B$27,0),MATCH(Schedules_8760!$F8073,DHW_StPt_Sch_EZ!$C$3:$I$3,0)),"F","C")</f>
        <v>53.333333333333329</v>
      </c>
      <c r="M8073" s="34">
        <f>CONVERT(INDEX(DHW_StPt_Sch_EZ!$C$31:$I$54,MATCH(Schedules_8760!$C8073,DHW_StPt_Sch_EZ!$B$31:$B$54,0),MATCH(Schedules_8760!$F8073,DHW_StPt_Sch_EZ!$C$30:$I$30,0)),"F","C")</f>
        <v>53.333333333333329</v>
      </c>
      <c r="N8073" s="12"/>
      <c r="O8073" s="12"/>
      <c r="P8073" s="12"/>
    </row>
    <row r="8074" spans="1:16" x14ac:dyDescent="0.25">
      <c r="A8074" s="35">
        <v>8073</v>
      </c>
      <c r="B8074" s="89">
        <v>337.33333333333331</v>
      </c>
      <c r="C8074" s="35">
        <f t="shared" si="630"/>
        <v>9</v>
      </c>
      <c r="D8074" s="35">
        <f t="shared" si="633"/>
        <v>337</v>
      </c>
      <c r="E8074" s="35">
        <f t="shared" si="634"/>
        <v>1</v>
      </c>
      <c r="F8074" s="35" t="str">
        <f t="shared" si="631"/>
        <v>Sunday</v>
      </c>
      <c r="G8074" s="35">
        <f t="shared" si="632"/>
        <v>12</v>
      </c>
      <c r="H8074" s="34">
        <f>CONVERT(INDEX(Htg_StPt_Sch_EZ!$C$4:$I$27,MATCH(Schedules_8760!$C8074,Htg_StPt_Sch_EZ!$B$4:$B$27,0),MATCH(Schedules_8760!$F8074,Htg_StPt_Sch_EZ!$C$3:$I$3,0)),"F","C")</f>
        <v>20.555555555555554</v>
      </c>
      <c r="I8074" s="34">
        <f>CONVERT(INDEX(Htg_StPt_Sch_EZ!$C$31:$I$54,MATCH(Schedules_8760!$C8074,Htg_StPt_Sch_EZ!$B$31:$B$54,0),MATCH(Schedules_8760!$F8074,Htg_StPt_Sch_EZ!$C$30:$I$30,0)),"F","C")</f>
        <v>19.444444444444443</v>
      </c>
      <c r="J8074" s="34">
        <f>CONVERT(INDEX(Clg_StPt_Sch_EZ!$C$4:$I$27,MATCH(Schedules_8760!$C8074,Clg_StPt_Sch_EZ!$B$4:$B$27,0),MATCH(Schedules_8760!$F8074,Clg_StPt_Sch_EZ!$C$3:$I$3,0)),"F","C")</f>
        <v>25.555555555555554</v>
      </c>
      <c r="K8074" s="34">
        <f>CONVERT(INDEX(Clg_StPt_Sch_EZ!$C$31:$I$54,MATCH(Schedules_8760!$C8074,Clg_StPt_Sch_EZ!$B$31:$B$54,0),MATCH(Schedules_8760!$F8074,Clg_StPt_Sch_EZ!$C$30:$I$30,0)),"F","C")</f>
        <v>25</v>
      </c>
      <c r="L8074" s="34">
        <f>CONVERT(INDEX(DHW_StPt_Sch_EZ!$C$4:$I$27,MATCH(Schedules_8760!$C8074,DHW_StPt_Sch_EZ!$B$4:$B$27,0),MATCH(Schedules_8760!$F8074,DHW_StPt_Sch_EZ!$C$3:$I$3,0)),"F","C")</f>
        <v>53.333333333333329</v>
      </c>
      <c r="M8074" s="34">
        <f>CONVERT(INDEX(DHW_StPt_Sch_EZ!$C$31:$I$54,MATCH(Schedules_8760!$C8074,DHW_StPt_Sch_EZ!$B$31:$B$54,0),MATCH(Schedules_8760!$F8074,DHW_StPt_Sch_EZ!$C$30:$I$30,0)),"F","C")</f>
        <v>53.333333333333329</v>
      </c>
      <c r="N8074" s="12"/>
      <c r="O8074" s="12"/>
      <c r="P8074" s="12"/>
    </row>
    <row r="8075" spans="1:16" x14ac:dyDescent="0.25">
      <c r="A8075" s="35">
        <v>8074</v>
      </c>
      <c r="B8075" s="89">
        <v>337.375</v>
      </c>
      <c r="C8075" s="35">
        <f t="shared" si="630"/>
        <v>10</v>
      </c>
      <c r="D8075" s="35">
        <f t="shared" si="633"/>
        <v>337</v>
      </c>
      <c r="E8075" s="35">
        <f t="shared" si="634"/>
        <v>1</v>
      </c>
      <c r="F8075" s="35" t="str">
        <f t="shared" si="631"/>
        <v>Sunday</v>
      </c>
      <c r="G8075" s="35">
        <f t="shared" si="632"/>
        <v>12</v>
      </c>
      <c r="H8075" s="34">
        <f>CONVERT(INDEX(Htg_StPt_Sch_EZ!$C$4:$I$27,MATCH(Schedules_8760!$C8075,Htg_StPt_Sch_EZ!$B$4:$B$27,0),MATCH(Schedules_8760!$F8075,Htg_StPt_Sch_EZ!$C$3:$I$3,0)),"F","C")</f>
        <v>20.555555555555554</v>
      </c>
      <c r="I8075" s="34">
        <f>CONVERT(INDEX(Htg_StPt_Sch_EZ!$C$31:$I$54,MATCH(Schedules_8760!$C8075,Htg_StPt_Sch_EZ!$B$31:$B$54,0),MATCH(Schedules_8760!$F8075,Htg_StPt_Sch_EZ!$C$30:$I$30,0)),"F","C")</f>
        <v>19.444444444444443</v>
      </c>
      <c r="J8075" s="34">
        <f>CONVERT(INDEX(Clg_StPt_Sch_EZ!$C$4:$I$27,MATCH(Schedules_8760!$C8075,Clg_StPt_Sch_EZ!$B$4:$B$27,0),MATCH(Schedules_8760!$F8075,Clg_StPt_Sch_EZ!$C$3:$I$3,0)),"F","C")</f>
        <v>25.555555555555554</v>
      </c>
      <c r="K8075" s="34">
        <f>CONVERT(INDEX(Clg_StPt_Sch_EZ!$C$31:$I$54,MATCH(Schedules_8760!$C8075,Clg_StPt_Sch_EZ!$B$31:$B$54,0),MATCH(Schedules_8760!$F8075,Clg_StPt_Sch_EZ!$C$30:$I$30,0)),"F","C")</f>
        <v>25</v>
      </c>
      <c r="L8075" s="34">
        <f>CONVERT(INDEX(DHW_StPt_Sch_EZ!$C$4:$I$27,MATCH(Schedules_8760!$C8075,DHW_StPt_Sch_EZ!$B$4:$B$27,0),MATCH(Schedules_8760!$F8075,DHW_StPt_Sch_EZ!$C$3:$I$3,0)),"F","C")</f>
        <v>53.333333333333329</v>
      </c>
      <c r="M8075" s="34">
        <f>CONVERT(INDEX(DHW_StPt_Sch_EZ!$C$31:$I$54,MATCH(Schedules_8760!$C8075,DHW_StPt_Sch_EZ!$B$31:$B$54,0),MATCH(Schedules_8760!$F8075,DHW_StPt_Sch_EZ!$C$30:$I$30,0)),"F","C")</f>
        <v>53.333333333333329</v>
      </c>
      <c r="N8075" s="12"/>
      <c r="O8075" s="12"/>
      <c r="P8075" s="12"/>
    </row>
    <row r="8076" spans="1:16" x14ac:dyDescent="0.25">
      <c r="A8076" s="35">
        <v>8075</v>
      </c>
      <c r="B8076" s="89">
        <v>337.41666666666669</v>
      </c>
      <c r="C8076" s="35">
        <f t="shared" si="630"/>
        <v>11</v>
      </c>
      <c r="D8076" s="35">
        <f t="shared" si="633"/>
        <v>337</v>
      </c>
      <c r="E8076" s="35">
        <f t="shared" si="634"/>
        <v>1</v>
      </c>
      <c r="F8076" s="35" t="str">
        <f t="shared" si="631"/>
        <v>Sunday</v>
      </c>
      <c r="G8076" s="35">
        <f t="shared" si="632"/>
        <v>12</v>
      </c>
      <c r="H8076" s="34">
        <f>CONVERT(INDEX(Htg_StPt_Sch_EZ!$C$4:$I$27,MATCH(Schedules_8760!$C8076,Htg_StPt_Sch_EZ!$B$4:$B$27,0),MATCH(Schedules_8760!$F8076,Htg_StPt_Sch_EZ!$C$3:$I$3,0)),"F","C")</f>
        <v>20.555555555555554</v>
      </c>
      <c r="I8076" s="34">
        <f>CONVERT(INDEX(Htg_StPt_Sch_EZ!$C$31:$I$54,MATCH(Schedules_8760!$C8076,Htg_StPt_Sch_EZ!$B$31:$B$54,0),MATCH(Schedules_8760!$F8076,Htg_StPt_Sch_EZ!$C$30:$I$30,0)),"F","C")</f>
        <v>19.444444444444443</v>
      </c>
      <c r="J8076" s="34">
        <f>CONVERT(INDEX(Clg_StPt_Sch_EZ!$C$4:$I$27,MATCH(Schedules_8760!$C8076,Clg_StPt_Sch_EZ!$B$4:$B$27,0),MATCH(Schedules_8760!$F8076,Clg_StPt_Sch_EZ!$C$3:$I$3,0)),"F","C")</f>
        <v>25.555555555555554</v>
      </c>
      <c r="K8076" s="34">
        <f>CONVERT(INDEX(Clg_StPt_Sch_EZ!$C$31:$I$54,MATCH(Schedules_8760!$C8076,Clg_StPt_Sch_EZ!$B$31:$B$54,0),MATCH(Schedules_8760!$F8076,Clg_StPt_Sch_EZ!$C$30:$I$30,0)),"F","C")</f>
        <v>25</v>
      </c>
      <c r="L8076" s="34">
        <f>CONVERT(INDEX(DHW_StPt_Sch_EZ!$C$4:$I$27,MATCH(Schedules_8760!$C8076,DHW_StPt_Sch_EZ!$B$4:$B$27,0),MATCH(Schedules_8760!$F8076,DHW_StPt_Sch_EZ!$C$3:$I$3,0)),"F","C")</f>
        <v>53.333333333333329</v>
      </c>
      <c r="M8076" s="34">
        <f>CONVERT(INDEX(DHW_StPt_Sch_EZ!$C$31:$I$54,MATCH(Schedules_8760!$C8076,DHW_StPt_Sch_EZ!$B$31:$B$54,0),MATCH(Schedules_8760!$F8076,DHW_StPt_Sch_EZ!$C$30:$I$30,0)),"F","C")</f>
        <v>53.333333333333329</v>
      </c>
      <c r="N8076" s="12"/>
      <c r="O8076" s="12"/>
      <c r="P8076" s="12"/>
    </row>
    <row r="8077" spans="1:16" x14ac:dyDescent="0.25">
      <c r="A8077" s="35">
        <v>8076</v>
      </c>
      <c r="B8077" s="89">
        <v>337.45833333333331</v>
      </c>
      <c r="C8077" s="35">
        <f t="shared" si="630"/>
        <v>12</v>
      </c>
      <c r="D8077" s="35">
        <f t="shared" si="633"/>
        <v>337</v>
      </c>
      <c r="E8077" s="35">
        <f t="shared" si="634"/>
        <v>1</v>
      </c>
      <c r="F8077" s="35" t="str">
        <f t="shared" si="631"/>
        <v>Sunday</v>
      </c>
      <c r="G8077" s="35">
        <f t="shared" si="632"/>
        <v>12</v>
      </c>
      <c r="H8077" s="34">
        <f>CONVERT(INDEX(Htg_StPt_Sch_EZ!$C$4:$I$27,MATCH(Schedules_8760!$C8077,Htg_StPt_Sch_EZ!$B$4:$B$27,0),MATCH(Schedules_8760!$F8077,Htg_StPt_Sch_EZ!$C$3:$I$3,0)),"F","C")</f>
        <v>20.555555555555554</v>
      </c>
      <c r="I8077" s="34">
        <f>CONVERT(INDEX(Htg_StPt_Sch_EZ!$C$31:$I$54,MATCH(Schedules_8760!$C8077,Htg_StPt_Sch_EZ!$B$31:$B$54,0),MATCH(Schedules_8760!$F8077,Htg_StPt_Sch_EZ!$C$30:$I$30,0)),"F","C")</f>
        <v>19.444444444444443</v>
      </c>
      <c r="J8077" s="34">
        <f>CONVERT(INDEX(Clg_StPt_Sch_EZ!$C$4:$I$27,MATCH(Schedules_8760!$C8077,Clg_StPt_Sch_EZ!$B$4:$B$27,0),MATCH(Schedules_8760!$F8077,Clg_StPt_Sch_EZ!$C$3:$I$3,0)),"F","C")</f>
        <v>25.555555555555554</v>
      </c>
      <c r="K8077" s="34">
        <f>CONVERT(INDEX(Clg_StPt_Sch_EZ!$C$31:$I$54,MATCH(Schedules_8760!$C8077,Clg_StPt_Sch_EZ!$B$31:$B$54,0),MATCH(Schedules_8760!$F8077,Clg_StPt_Sch_EZ!$C$30:$I$30,0)),"F","C")</f>
        <v>25</v>
      </c>
      <c r="L8077" s="34">
        <f>CONVERT(INDEX(DHW_StPt_Sch_EZ!$C$4:$I$27,MATCH(Schedules_8760!$C8077,DHW_StPt_Sch_EZ!$B$4:$B$27,0),MATCH(Schedules_8760!$F8077,DHW_StPt_Sch_EZ!$C$3:$I$3,0)),"F","C")</f>
        <v>53.333333333333329</v>
      </c>
      <c r="M8077" s="34">
        <f>CONVERT(INDEX(DHW_StPt_Sch_EZ!$C$31:$I$54,MATCH(Schedules_8760!$C8077,DHW_StPt_Sch_EZ!$B$31:$B$54,0),MATCH(Schedules_8760!$F8077,DHW_StPt_Sch_EZ!$C$30:$I$30,0)),"F","C")</f>
        <v>53.333333333333329</v>
      </c>
      <c r="N8077" s="12"/>
      <c r="O8077" s="12"/>
      <c r="P8077" s="12"/>
    </row>
    <row r="8078" spans="1:16" x14ac:dyDescent="0.25">
      <c r="A8078" s="35">
        <v>8077</v>
      </c>
      <c r="B8078" s="89">
        <v>337.5</v>
      </c>
      <c r="C8078" s="35">
        <f t="shared" si="630"/>
        <v>13</v>
      </c>
      <c r="D8078" s="35">
        <f t="shared" si="633"/>
        <v>337</v>
      </c>
      <c r="E8078" s="35">
        <f t="shared" si="634"/>
        <v>1</v>
      </c>
      <c r="F8078" s="35" t="str">
        <f t="shared" si="631"/>
        <v>Sunday</v>
      </c>
      <c r="G8078" s="35">
        <f t="shared" si="632"/>
        <v>12</v>
      </c>
      <c r="H8078" s="34">
        <f>CONVERT(INDEX(Htg_StPt_Sch_EZ!$C$4:$I$27,MATCH(Schedules_8760!$C8078,Htg_StPt_Sch_EZ!$B$4:$B$27,0),MATCH(Schedules_8760!$F8078,Htg_StPt_Sch_EZ!$C$3:$I$3,0)),"F","C")</f>
        <v>20.555555555555554</v>
      </c>
      <c r="I8078" s="34">
        <f>CONVERT(INDEX(Htg_StPt_Sch_EZ!$C$31:$I$54,MATCH(Schedules_8760!$C8078,Htg_StPt_Sch_EZ!$B$31:$B$54,0),MATCH(Schedules_8760!$F8078,Htg_StPt_Sch_EZ!$C$30:$I$30,0)),"F","C")</f>
        <v>19.444444444444443</v>
      </c>
      <c r="J8078" s="34">
        <f>CONVERT(INDEX(Clg_StPt_Sch_EZ!$C$4:$I$27,MATCH(Schedules_8760!$C8078,Clg_StPt_Sch_EZ!$B$4:$B$27,0),MATCH(Schedules_8760!$F8078,Clg_StPt_Sch_EZ!$C$3:$I$3,0)),"F","C")</f>
        <v>25.555555555555554</v>
      </c>
      <c r="K8078" s="34">
        <f>CONVERT(INDEX(Clg_StPt_Sch_EZ!$C$31:$I$54,MATCH(Schedules_8760!$C8078,Clg_StPt_Sch_EZ!$B$31:$B$54,0),MATCH(Schedules_8760!$F8078,Clg_StPt_Sch_EZ!$C$30:$I$30,0)),"F","C")</f>
        <v>25</v>
      </c>
      <c r="L8078" s="34">
        <f>CONVERT(INDEX(DHW_StPt_Sch_EZ!$C$4:$I$27,MATCH(Schedules_8760!$C8078,DHW_StPt_Sch_EZ!$B$4:$B$27,0),MATCH(Schedules_8760!$F8078,DHW_StPt_Sch_EZ!$C$3:$I$3,0)),"F","C")</f>
        <v>53.333333333333329</v>
      </c>
      <c r="M8078" s="34">
        <f>CONVERT(INDEX(DHW_StPt_Sch_EZ!$C$31:$I$54,MATCH(Schedules_8760!$C8078,DHW_StPt_Sch_EZ!$B$31:$B$54,0),MATCH(Schedules_8760!$F8078,DHW_StPt_Sch_EZ!$C$30:$I$30,0)),"F","C")</f>
        <v>53.333333333333329</v>
      </c>
      <c r="N8078" s="12"/>
      <c r="O8078" s="12"/>
      <c r="P8078" s="12"/>
    </row>
    <row r="8079" spans="1:16" x14ac:dyDescent="0.25">
      <c r="A8079" s="35">
        <v>8078</v>
      </c>
      <c r="B8079" s="89">
        <v>337.54166666666669</v>
      </c>
      <c r="C8079" s="35">
        <f t="shared" si="630"/>
        <v>14</v>
      </c>
      <c r="D8079" s="35">
        <f t="shared" si="633"/>
        <v>337</v>
      </c>
      <c r="E8079" s="35">
        <f t="shared" si="634"/>
        <v>1</v>
      </c>
      <c r="F8079" s="35" t="str">
        <f t="shared" si="631"/>
        <v>Sunday</v>
      </c>
      <c r="G8079" s="35">
        <f t="shared" si="632"/>
        <v>12</v>
      </c>
      <c r="H8079" s="34">
        <f>CONVERT(INDEX(Htg_StPt_Sch_EZ!$C$4:$I$27,MATCH(Schedules_8760!$C8079,Htg_StPt_Sch_EZ!$B$4:$B$27,0),MATCH(Schedules_8760!$F8079,Htg_StPt_Sch_EZ!$C$3:$I$3,0)),"F","C")</f>
        <v>20.555555555555554</v>
      </c>
      <c r="I8079" s="34">
        <f>CONVERT(INDEX(Htg_StPt_Sch_EZ!$C$31:$I$54,MATCH(Schedules_8760!$C8079,Htg_StPt_Sch_EZ!$B$31:$B$54,0),MATCH(Schedules_8760!$F8079,Htg_StPt_Sch_EZ!$C$30:$I$30,0)),"F","C")</f>
        <v>19.444444444444443</v>
      </c>
      <c r="J8079" s="34">
        <f>CONVERT(INDEX(Clg_StPt_Sch_EZ!$C$4:$I$27,MATCH(Schedules_8760!$C8079,Clg_StPt_Sch_EZ!$B$4:$B$27,0),MATCH(Schedules_8760!$F8079,Clg_StPt_Sch_EZ!$C$3:$I$3,0)),"F","C")</f>
        <v>25.555555555555554</v>
      </c>
      <c r="K8079" s="34">
        <f>CONVERT(INDEX(Clg_StPt_Sch_EZ!$C$31:$I$54,MATCH(Schedules_8760!$C8079,Clg_StPt_Sch_EZ!$B$31:$B$54,0),MATCH(Schedules_8760!$F8079,Clg_StPt_Sch_EZ!$C$30:$I$30,0)),"F","C")</f>
        <v>25</v>
      </c>
      <c r="L8079" s="34">
        <f>CONVERT(INDEX(DHW_StPt_Sch_EZ!$C$4:$I$27,MATCH(Schedules_8760!$C8079,DHW_StPt_Sch_EZ!$B$4:$B$27,0),MATCH(Schedules_8760!$F8079,DHW_StPt_Sch_EZ!$C$3:$I$3,0)),"F","C")</f>
        <v>53.333333333333329</v>
      </c>
      <c r="M8079" s="34">
        <f>CONVERT(INDEX(DHW_StPt_Sch_EZ!$C$31:$I$54,MATCH(Schedules_8760!$C8079,DHW_StPt_Sch_EZ!$B$31:$B$54,0),MATCH(Schedules_8760!$F8079,DHW_StPt_Sch_EZ!$C$30:$I$30,0)),"F","C")</f>
        <v>53.333333333333329</v>
      </c>
      <c r="N8079" s="12"/>
      <c r="O8079" s="12"/>
      <c r="P8079" s="12"/>
    </row>
    <row r="8080" spans="1:16" x14ac:dyDescent="0.25">
      <c r="A8080" s="35">
        <v>8079</v>
      </c>
      <c r="B8080" s="89">
        <v>337.58333333333331</v>
      </c>
      <c r="C8080" s="35">
        <f t="shared" si="630"/>
        <v>15</v>
      </c>
      <c r="D8080" s="35">
        <f t="shared" si="633"/>
        <v>337</v>
      </c>
      <c r="E8080" s="35">
        <f t="shared" si="634"/>
        <v>1</v>
      </c>
      <c r="F8080" s="35" t="str">
        <f t="shared" si="631"/>
        <v>Sunday</v>
      </c>
      <c r="G8080" s="35">
        <f t="shared" si="632"/>
        <v>12</v>
      </c>
      <c r="H8080" s="34">
        <f>CONVERT(INDEX(Htg_StPt_Sch_EZ!$C$4:$I$27,MATCH(Schedules_8760!$C8080,Htg_StPt_Sch_EZ!$B$4:$B$27,0),MATCH(Schedules_8760!$F8080,Htg_StPt_Sch_EZ!$C$3:$I$3,0)),"F","C")</f>
        <v>20.555555555555554</v>
      </c>
      <c r="I8080" s="34">
        <f>CONVERT(INDEX(Htg_StPt_Sch_EZ!$C$31:$I$54,MATCH(Schedules_8760!$C8080,Htg_StPt_Sch_EZ!$B$31:$B$54,0),MATCH(Schedules_8760!$F8080,Htg_StPt_Sch_EZ!$C$30:$I$30,0)),"F","C")</f>
        <v>21.111111111111111</v>
      </c>
      <c r="J8080" s="34">
        <f>CONVERT(INDEX(Clg_StPt_Sch_EZ!$C$4:$I$27,MATCH(Schedules_8760!$C8080,Clg_StPt_Sch_EZ!$B$4:$B$27,0),MATCH(Schedules_8760!$F8080,Clg_StPt_Sch_EZ!$C$3:$I$3,0)),"F","C")</f>
        <v>25.555555555555554</v>
      </c>
      <c r="K8080" s="34">
        <f>CONVERT(INDEX(Clg_StPt_Sch_EZ!$C$31:$I$54,MATCH(Schedules_8760!$C8080,Clg_StPt_Sch_EZ!$B$31:$B$54,0),MATCH(Schedules_8760!$F8080,Clg_StPt_Sch_EZ!$C$30:$I$30,0)),"F","C")</f>
        <v>25</v>
      </c>
      <c r="L8080" s="34">
        <f>CONVERT(INDEX(DHW_StPt_Sch_EZ!$C$4:$I$27,MATCH(Schedules_8760!$C8080,DHW_StPt_Sch_EZ!$B$4:$B$27,0),MATCH(Schedules_8760!$F8080,DHW_StPt_Sch_EZ!$C$3:$I$3,0)),"F","C")</f>
        <v>53.333333333333329</v>
      </c>
      <c r="M8080" s="34">
        <f>CONVERT(INDEX(DHW_StPt_Sch_EZ!$C$31:$I$54,MATCH(Schedules_8760!$C8080,DHW_StPt_Sch_EZ!$B$31:$B$54,0),MATCH(Schedules_8760!$F8080,DHW_StPt_Sch_EZ!$C$30:$I$30,0)),"F","C")</f>
        <v>53.333333333333329</v>
      </c>
      <c r="N8080" s="12"/>
      <c r="O8080" s="12"/>
      <c r="P8080" s="12"/>
    </row>
    <row r="8081" spans="1:16" x14ac:dyDescent="0.25">
      <c r="A8081" s="35">
        <v>8080</v>
      </c>
      <c r="B8081" s="89">
        <v>337.625</v>
      </c>
      <c r="C8081" s="35">
        <f t="shared" si="630"/>
        <v>16</v>
      </c>
      <c r="D8081" s="35">
        <f t="shared" si="633"/>
        <v>337</v>
      </c>
      <c r="E8081" s="35">
        <f t="shared" si="634"/>
        <v>1</v>
      </c>
      <c r="F8081" s="35" t="str">
        <f t="shared" si="631"/>
        <v>Sunday</v>
      </c>
      <c r="G8081" s="35">
        <f t="shared" si="632"/>
        <v>12</v>
      </c>
      <c r="H8081" s="34">
        <f>CONVERT(INDEX(Htg_StPt_Sch_EZ!$C$4:$I$27,MATCH(Schedules_8760!$C8081,Htg_StPt_Sch_EZ!$B$4:$B$27,0),MATCH(Schedules_8760!$F8081,Htg_StPt_Sch_EZ!$C$3:$I$3,0)),"F","C")</f>
        <v>20.555555555555554</v>
      </c>
      <c r="I8081" s="34">
        <f>CONVERT(INDEX(Htg_StPt_Sch_EZ!$C$31:$I$54,MATCH(Schedules_8760!$C8081,Htg_StPt_Sch_EZ!$B$31:$B$54,0),MATCH(Schedules_8760!$F8081,Htg_StPt_Sch_EZ!$C$30:$I$30,0)),"F","C")</f>
        <v>21.111111111111111</v>
      </c>
      <c r="J8081" s="34">
        <f>CONVERT(INDEX(Clg_StPt_Sch_EZ!$C$4:$I$27,MATCH(Schedules_8760!$C8081,Clg_StPt_Sch_EZ!$B$4:$B$27,0),MATCH(Schedules_8760!$F8081,Clg_StPt_Sch_EZ!$C$3:$I$3,0)),"F","C")</f>
        <v>25.555555555555554</v>
      </c>
      <c r="K8081" s="34">
        <f>CONVERT(INDEX(Clg_StPt_Sch_EZ!$C$31:$I$54,MATCH(Schedules_8760!$C8081,Clg_StPt_Sch_EZ!$B$31:$B$54,0),MATCH(Schedules_8760!$F8081,Clg_StPt_Sch_EZ!$C$30:$I$30,0)),"F","C")</f>
        <v>25</v>
      </c>
      <c r="L8081" s="34">
        <f>CONVERT(INDEX(DHW_StPt_Sch_EZ!$C$4:$I$27,MATCH(Schedules_8760!$C8081,DHW_StPt_Sch_EZ!$B$4:$B$27,0),MATCH(Schedules_8760!$F8081,DHW_StPt_Sch_EZ!$C$3:$I$3,0)),"F","C")</f>
        <v>53.333333333333329</v>
      </c>
      <c r="M8081" s="34">
        <f>CONVERT(INDEX(DHW_StPt_Sch_EZ!$C$31:$I$54,MATCH(Schedules_8760!$C8081,DHW_StPt_Sch_EZ!$B$31:$B$54,0),MATCH(Schedules_8760!$F8081,DHW_StPt_Sch_EZ!$C$30:$I$30,0)),"F","C")</f>
        <v>53.333333333333329</v>
      </c>
      <c r="N8081" s="12"/>
      <c r="O8081" s="12"/>
      <c r="P8081" s="12"/>
    </row>
    <row r="8082" spans="1:16" x14ac:dyDescent="0.25">
      <c r="A8082" s="35">
        <v>8081</v>
      </c>
      <c r="B8082" s="89">
        <v>337.66666666666669</v>
      </c>
      <c r="C8082" s="35">
        <f t="shared" si="630"/>
        <v>17</v>
      </c>
      <c r="D8082" s="35">
        <f t="shared" si="633"/>
        <v>337</v>
      </c>
      <c r="E8082" s="35">
        <f t="shared" si="634"/>
        <v>1</v>
      </c>
      <c r="F8082" s="35" t="str">
        <f t="shared" si="631"/>
        <v>Sunday</v>
      </c>
      <c r="G8082" s="35">
        <f t="shared" si="632"/>
        <v>12</v>
      </c>
      <c r="H8082" s="34">
        <f>CONVERT(INDEX(Htg_StPt_Sch_EZ!$C$4:$I$27,MATCH(Schedules_8760!$C8082,Htg_StPt_Sch_EZ!$B$4:$B$27,0),MATCH(Schedules_8760!$F8082,Htg_StPt_Sch_EZ!$C$3:$I$3,0)),"F","C")</f>
        <v>20.555555555555554</v>
      </c>
      <c r="I8082" s="34">
        <f>CONVERT(INDEX(Htg_StPt_Sch_EZ!$C$31:$I$54,MATCH(Schedules_8760!$C8082,Htg_StPt_Sch_EZ!$B$31:$B$54,0),MATCH(Schedules_8760!$F8082,Htg_StPt_Sch_EZ!$C$30:$I$30,0)),"F","C")</f>
        <v>17.777777777777779</v>
      </c>
      <c r="J8082" s="34">
        <f>CONVERT(INDEX(Clg_StPt_Sch_EZ!$C$4:$I$27,MATCH(Schedules_8760!$C8082,Clg_StPt_Sch_EZ!$B$4:$B$27,0),MATCH(Schedules_8760!$F8082,Clg_StPt_Sch_EZ!$C$3:$I$3,0)),"F","C")</f>
        <v>25.555555555555554</v>
      </c>
      <c r="K8082" s="34">
        <f>CONVERT(INDEX(Clg_StPt_Sch_EZ!$C$31:$I$54,MATCH(Schedules_8760!$C8082,Clg_StPt_Sch_EZ!$B$31:$B$54,0),MATCH(Schedules_8760!$F8082,Clg_StPt_Sch_EZ!$C$30:$I$30,0)),"F","C")</f>
        <v>25</v>
      </c>
      <c r="L8082" s="34">
        <f>CONVERT(INDEX(DHW_StPt_Sch_EZ!$C$4:$I$27,MATCH(Schedules_8760!$C8082,DHW_StPt_Sch_EZ!$B$4:$B$27,0),MATCH(Schedules_8760!$F8082,DHW_StPt_Sch_EZ!$C$3:$I$3,0)),"F","C")</f>
        <v>53.333333333333329</v>
      </c>
      <c r="M8082" s="34">
        <f>CONVERT(INDEX(DHW_StPt_Sch_EZ!$C$31:$I$54,MATCH(Schedules_8760!$C8082,DHW_StPt_Sch_EZ!$B$31:$B$54,0),MATCH(Schedules_8760!$F8082,DHW_StPt_Sch_EZ!$C$30:$I$30,0)),"F","C")</f>
        <v>53.333333333333329</v>
      </c>
      <c r="N8082" s="12"/>
      <c r="O8082" s="12"/>
      <c r="P8082" s="12"/>
    </row>
    <row r="8083" spans="1:16" x14ac:dyDescent="0.25">
      <c r="A8083" s="35">
        <v>8082</v>
      </c>
      <c r="B8083" s="89">
        <v>337.70833333333331</v>
      </c>
      <c r="C8083" s="35">
        <f t="shared" si="630"/>
        <v>18</v>
      </c>
      <c r="D8083" s="35">
        <f t="shared" si="633"/>
        <v>337</v>
      </c>
      <c r="E8083" s="35">
        <f t="shared" si="634"/>
        <v>1</v>
      </c>
      <c r="F8083" s="35" t="str">
        <f t="shared" si="631"/>
        <v>Sunday</v>
      </c>
      <c r="G8083" s="35">
        <f t="shared" si="632"/>
        <v>12</v>
      </c>
      <c r="H8083" s="34">
        <f>CONVERT(INDEX(Htg_StPt_Sch_EZ!$C$4:$I$27,MATCH(Schedules_8760!$C8083,Htg_StPt_Sch_EZ!$B$4:$B$27,0),MATCH(Schedules_8760!$F8083,Htg_StPt_Sch_EZ!$C$3:$I$3,0)),"F","C")</f>
        <v>20.555555555555554</v>
      </c>
      <c r="I8083" s="34">
        <f>CONVERT(INDEX(Htg_StPt_Sch_EZ!$C$31:$I$54,MATCH(Schedules_8760!$C8083,Htg_StPt_Sch_EZ!$B$31:$B$54,0),MATCH(Schedules_8760!$F8083,Htg_StPt_Sch_EZ!$C$30:$I$30,0)),"F","C")</f>
        <v>17.777777777777779</v>
      </c>
      <c r="J8083" s="34">
        <f>CONVERT(INDEX(Clg_StPt_Sch_EZ!$C$4:$I$27,MATCH(Schedules_8760!$C8083,Clg_StPt_Sch_EZ!$B$4:$B$27,0),MATCH(Schedules_8760!$F8083,Clg_StPt_Sch_EZ!$C$3:$I$3,0)),"F","C")</f>
        <v>25.555555555555554</v>
      </c>
      <c r="K8083" s="34">
        <f>CONVERT(INDEX(Clg_StPt_Sch_EZ!$C$31:$I$54,MATCH(Schedules_8760!$C8083,Clg_StPt_Sch_EZ!$B$31:$B$54,0),MATCH(Schedules_8760!$F8083,Clg_StPt_Sch_EZ!$C$30:$I$30,0)),"F","C")</f>
        <v>28.333333333333332</v>
      </c>
      <c r="L8083" s="34">
        <f>CONVERT(INDEX(DHW_StPt_Sch_EZ!$C$4:$I$27,MATCH(Schedules_8760!$C8083,DHW_StPt_Sch_EZ!$B$4:$B$27,0),MATCH(Schedules_8760!$F8083,DHW_StPt_Sch_EZ!$C$3:$I$3,0)),"F","C")</f>
        <v>53.333333333333329</v>
      </c>
      <c r="M8083" s="34">
        <f>CONVERT(INDEX(DHW_StPt_Sch_EZ!$C$31:$I$54,MATCH(Schedules_8760!$C8083,DHW_StPt_Sch_EZ!$B$31:$B$54,0),MATCH(Schedules_8760!$F8083,DHW_StPt_Sch_EZ!$C$30:$I$30,0)),"F","C")</f>
        <v>53.333333333333329</v>
      </c>
      <c r="N8083" s="12"/>
      <c r="O8083" s="12"/>
      <c r="P8083" s="12"/>
    </row>
    <row r="8084" spans="1:16" x14ac:dyDescent="0.25">
      <c r="A8084" s="35">
        <v>8083</v>
      </c>
      <c r="B8084" s="89">
        <v>337.75</v>
      </c>
      <c r="C8084" s="35">
        <f t="shared" si="630"/>
        <v>19</v>
      </c>
      <c r="D8084" s="35">
        <f t="shared" si="633"/>
        <v>337</v>
      </c>
      <c r="E8084" s="35">
        <f t="shared" si="634"/>
        <v>1</v>
      </c>
      <c r="F8084" s="35" t="str">
        <f t="shared" si="631"/>
        <v>Sunday</v>
      </c>
      <c r="G8084" s="35">
        <f t="shared" si="632"/>
        <v>12</v>
      </c>
      <c r="H8084" s="34">
        <f>CONVERT(INDEX(Htg_StPt_Sch_EZ!$C$4:$I$27,MATCH(Schedules_8760!$C8084,Htg_StPt_Sch_EZ!$B$4:$B$27,0),MATCH(Schedules_8760!$F8084,Htg_StPt_Sch_EZ!$C$3:$I$3,0)),"F","C")</f>
        <v>20.555555555555554</v>
      </c>
      <c r="I8084" s="34">
        <f>CONVERT(INDEX(Htg_StPt_Sch_EZ!$C$31:$I$54,MATCH(Schedules_8760!$C8084,Htg_StPt_Sch_EZ!$B$31:$B$54,0),MATCH(Schedules_8760!$F8084,Htg_StPt_Sch_EZ!$C$30:$I$30,0)),"F","C")</f>
        <v>18.333333333333332</v>
      </c>
      <c r="J8084" s="34">
        <f>CONVERT(INDEX(Clg_StPt_Sch_EZ!$C$4:$I$27,MATCH(Schedules_8760!$C8084,Clg_StPt_Sch_EZ!$B$4:$B$27,0),MATCH(Schedules_8760!$F8084,Clg_StPt_Sch_EZ!$C$3:$I$3,0)),"F","C")</f>
        <v>25.555555555555554</v>
      </c>
      <c r="K8084" s="34">
        <f>CONVERT(INDEX(Clg_StPt_Sch_EZ!$C$31:$I$54,MATCH(Schedules_8760!$C8084,Clg_StPt_Sch_EZ!$B$31:$B$54,0),MATCH(Schedules_8760!$F8084,Clg_StPt_Sch_EZ!$C$30:$I$30,0)),"F","C")</f>
        <v>28.333333333333332</v>
      </c>
      <c r="L8084" s="34">
        <f>CONVERT(INDEX(DHW_StPt_Sch_EZ!$C$4:$I$27,MATCH(Schedules_8760!$C8084,DHW_StPt_Sch_EZ!$B$4:$B$27,0),MATCH(Schedules_8760!$F8084,DHW_StPt_Sch_EZ!$C$3:$I$3,0)),"F","C")</f>
        <v>53.333333333333329</v>
      </c>
      <c r="M8084" s="34">
        <f>CONVERT(INDEX(DHW_StPt_Sch_EZ!$C$31:$I$54,MATCH(Schedules_8760!$C8084,DHW_StPt_Sch_EZ!$B$31:$B$54,0),MATCH(Schedules_8760!$F8084,DHW_StPt_Sch_EZ!$C$30:$I$30,0)),"F","C")</f>
        <v>53.333333333333329</v>
      </c>
      <c r="N8084" s="12"/>
      <c r="O8084" s="12"/>
      <c r="P8084" s="12"/>
    </row>
    <row r="8085" spans="1:16" x14ac:dyDescent="0.25">
      <c r="A8085" s="35">
        <v>8084</v>
      </c>
      <c r="B8085" s="89">
        <v>337.79166666666669</v>
      </c>
      <c r="C8085" s="35">
        <f t="shared" si="630"/>
        <v>20</v>
      </c>
      <c r="D8085" s="35">
        <f t="shared" si="633"/>
        <v>337</v>
      </c>
      <c r="E8085" s="35">
        <f t="shared" si="634"/>
        <v>1</v>
      </c>
      <c r="F8085" s="35" t="str">
        <f t="shared" si="631"/>
        <v>Sunday</v>
      </c>
      <c r="G8085" s="35">
        <f t="shared" si="632"/>
        <v>12</v>
      </c>
      <c r="H8085" s="34">
        <f>CONVERT(INDEX(Htg_StPt_Sch_EZ!$C$4:$I$27,MATCH(Schedules_8760!$C8085,Htg_StPt_Sch_EZ!$B$4:$B$27,0),MATCH(Schedules_8760!$F8085,Htg_StPt_Sch_EZ!$C$3:$I$3,0)),"F","C")</f>
        <v>20.555555555555554</v>
      </c>
      <c r="I8085" s="34">
        <f>CONVERT(INDEX(Htg_StPt_Sch_EZ!$C$31:$I$54,MATCH(Schedules_8760!$C8085,Htg_StPt_Sch_EZ!$B$31:$B$54,0),MATCH(Schedules_8760!$F8085,Htg_StPt_Sch_EZ!$C$30:$I$30,0)),"F","C")</f>
        <v>18.888888888888889</v>
      </c>
      <c r="J8085" s="34">
        <f>CONVERT(INDEX(Clg_StPt_Sch_EZ!$C$4:$I$27,MATCH(Schedules_8760!$C8085,Clg_StPt_Sch_EZ!$B$4:$B$27,0),MATCH(Schedules_8760!$F8085,Clg_StPt_Sch_EZ!$C$3:$I$3,0)),"F","C")</f>
        <v>25.555555555555554</v>
      </c>
      <c r="K8085" s="34">
        <f>CONVERT(INDEX(Clg_StPt_Sch_EZ!$C$31:$I$54,MATCH(Schedules_8760!$C8085,Clg_StPt_Sch_EZ!$B$31:$B$54,0),MATCH(Schedules_8760!$F8085,Clg_StPt_Sch_EZ!$C$30:$I$30,0)),"F","C")</f>
        <v>28.333333333333332</v>
      </c>
      <c r="L8085" s="34">
        <f>CONVERT(INDEX(DHW_StPt_Sch_EZ!$C$4:$I$27,MATCH(Schedules_8760!$C8085,DHW_StPt_Sch_EZ!$B$4:$B$27,0),MATCH(Schedules_8760!$F8085,DHW_StPt_Sch_EZ!$C$3:$I$3,0)),"F","C")</f>
        <v>53.333333333333329</v>
      </c>
      <c r="M8085" s="34">
        <f>CONVERT(INDEX(DHW_StPt_Sch_EZ!$C$31:$I$54,MATCH(Schedules_8760!$C8085,DHW_StPt_Sch_EZ!$B$31:$B$54,0),MATCH(Schedules_8760!$F8085,DHW_StPt_Sch_EZ!$C$30:$I$30,0)),"F","C")</f>
        <v>53.333333333333329</v>
      </c>
      <c r="N8085" s="12"/>
      <c r="O8085" s="12"/>
      <c r="P8085" s="12"/>
    </row>
    <row r="8086" spans="1:16" x14ac:dyDescent="0.25">
      <c r="A8086" s="35">
        <v>8085</v>
      </c>
      <c r="B8086" s="89">
        <v>337.83333333333331</v>
      </c>
      <c r="C8086" s="35">
        <f t="shared" si="630"/>
        <v>21</v>
      </c>
      <c r="D8086" s="35">
        <f t="shared" si="633"/>
        <v>337</v>
      </c>
      <c r="E8086" s="35">
        <f t="shared" si="634"/>
        <v>1</v>
      </c>
      <c r="F8086" s="35" t="str">
        <f t="shared" si="631"/>
        <v>Sunday</v>
      </c>
      <c r="G8086" s="35">
        <f t="shared" si="632"/>
        <v>12</v>
      </c>
      <c r="H8086" s="34">
        <f>CONVERT(INDEX(Htg_StPt_Sch_EZ!$C$4:$I$27,MATCH(Schedules_8760!$C8086,Htg_StPt_Sch_EZ!$B$4:$B$27,0),MATCH(Schedules_8760!$F8086,Htg_StPt_Sch_EZ!$C$3:$I$3,0)),"F","C")</f>
        <v>20.555555555555554</v>
      </c>
      <c r="I8086" s="34">
        <f>CONVERT(INDEX(Htg_StPt_Sch_EZ!$C$31:$I$54,MATCH(Schedules_8760!$C8086,Htg_StPt_Sch_EZ!$B$31:$B$54,0),MATCH(Schedules_8760!$F8086,Htg_StPt_Sch_EZ!$C$30:$I$30,0)),"F","C")</f>
        <v>19.444444444444443</v>
      </c>
      <c r="J8086" s="34">
        <f>CONVERT(INDEX(Clg_StPt_Sch_EZ!$C$4:$I$27,MATCH(Schedules_8760!$C8086,Clg_StPt_Sch_EZ!$B$4:$B$27,0),MATCH(Schedules_8760!$F8086,Clg_StPt_Sch_EZ!$C$3:$I$3,0)),"F","C")</f>
        <v>25.555555555555554</v>
      </c>
      <c r="K8086" s="34">
        <f>CONVERT(INDEX(Clg_StPt_Sch_EZ!$C$31:$I$54,MATCH(Schedules_8760!$C8086,Clg_StPt_Sch_EZ!$B$31:$B$54,0),MATCH(Schedules_8760!$F8086,Clg_StPt_Sch_EZ!$C$30:$I$30,0)),"F","C")</f>
        <v>28.333333333333332</v>
      </c>
      <c r="L8086" s="34">
        <f>CONVERT(INDEX(DHW_StPt_Sch_EZ!$C$4:$I$27,MATCH(Schedules_8760!$C8086,DHW_StPt_Sch_EZ!$B$4:$B$27,0),MATCH(Schedules_8760!$F8086,DHW_StPt_Sch_EZ!$C$3:$I$3,0)),"F","C")</f>
        <v>53.333333333333329</v>
      </c>
      <c r="M8086" s="34">
        <f>CONVERT(INDEX(DHW_StPt_Sch_EZ!$C$31:$I$54,MATCH(Schedules_8760!$C8086,DHW_StPt_Sch_EZ!$B$31:$B$54,0),MATCH(Schedules_8760!$F8086,DHW_StPt_Sch_EZ!$C$30:$I$30,0)),"F","C")</f>
        <v>53.333333333333329</v>
      </c>
      <c r="N8086" s="12"/>
      <c r="O8086" s="12"/>
      <c r="P8086" s="12"/>
    </row>
    <row r="8087" spans="1:16" x14ac:dyDescent="0.25">
      <c r="A8087" s="35">
        <v>8086</v>
      </c>
      <c r="B8087" s="89">
        <v>337.875</v>
      </c>
      <c r="C8087" s="35">
        <f t="shared" si="630"/>
        <v>22</v>
      </c>
      <c r="D8087" s="35">
        <f t="shared" si="633"/>
        <v>337</v>
      </c>
      <c r="E8087" s="35">
        <f t="shared" si="634"/>
        <v>1</v>
      </c>
      <c r="F8087" s="35" t="str">
        <f t="shared" si="631"/>
        <v>Sunday</v>
      </c>
      <c r="G8087" s="35">
        <f t="shared" si="632"/>
        <v>12</v>
      </c>
      <c r="H8087" s="34">
        <f>CONVERT(INDEX(Htg_StPt_Sch_EZ!$C$4:$I$27,MATCH(Schedules_8760!$C8087,Htg_StPt_Sch_EZ!$B$4:$B$27,0),MATCH(Schedules_8760!$F8087,Htg_StPt_Sch_EZ!$C$3:$I$3,0)),"F","C")</f>
        <v>20.555555555555554</v>
      </c>
      <c r="I8087" s="34">
        <f>CONVERT(INDEX(Htg_StPt_Sch_EZ!$C$31:$I$54,MATCH(Schedules_8760!$C8087,Htg_StPt_Sch_EZ!$B$31:$B$54,0),MATCH(Schedules_8760!$F8087,Htg_StPt_Sch_EZ!$C$30:$I$30,0)),"F","C")</f>
        <v>19.444444444444443</v>
      </c>
      <c r="J8087" s="34">
        <f>CONVERT(INDEX(Clg_StPt_Sch_EZ!$C$4:$I$27,MATCH(Schedules_8760!$C8087,Clg_StPt_Sch_EZ!$B$4:$B$27,0),MATCH(Schedules_8760!$F8087,Clg_StPt_Sch_EZ!$C$3:$I$3,0)),"F","C")</f>
        <v>25.555555555555554</v>
      </c>
      <c r="K8087" s="34">
        <f>CONVERT(INDEX(Clg_StPt_Sch_EZ!$C$31:$I$54,MATCH(Schedules_8760!$C8087,Clg_StPt_Sch_EZ!$B$31:$B$54,0),MATCH(Schedules_8760!$F8087,Clg_StPt_Sch_EZ!$C$30:$I$30,0)),"F","C")</f>
        <v>28.333333333333332</v>
      </c>
      <c r="L8087" s="34">
        <f>CONVERT(INDEX(DHW_StPt_Sch_EZ!$C$4:$I$27,MATCH(Schedules_8760!$C8087,DHW_StPt_Sch_EZ!$B$4:$B$27,0),MATCH(Schedules_8760!$F8087,DHW_StPt_Sch_EZ!$C$3:$I$3,0)),"F","C")</f>
        <v>53.333333333333329</v>
      </c>
      <c r="M8087" s="34">
        <f>CONVERT(INDEX(DHW_StPt_Sch_EZ!$C$31:$I$54,MATCH(Schedules_8760!$C8087,DHW_StPt_Sch_EZ!$B$31:$B$54,0),MATCH(Schedules_8760!$F8087,DHW_StPt_Sch_EZ!$C$30:$I$30,0)),"F","C")</f>
        <v>53.333333333333329</v>
      </c>
      <c r="N8087" s="12"/>
      <c r="O8087" s="12"/>
      <c r="P8087" s="12"/>
    </row>
    <row r="8088" spans="1:16" x14ac:dyDescent="0.25">
      <c r="A8088" s="35">
        <v>8087</v>
      </c>
      <c r="B8088" s="89">
        <v>337.91666666666669</v>
      </c>
      <c r="C8088" s="35">
        <f t="shared" si="630"/>
        <v>23</v>
      </c>
      <c r="D8088" s="35">
        <f t="shared" si="633"/>
        <v>337</v>
      </c>
      <c r="E8088" s="35">
        <f t="shared" si="634"/>
        <v>1</v>
      </c>
      <c r="F8088" s="35" t="str">
        <f t="shared" si="631"/>
        <v>Sunday</v>
      </c>
      <c r="G8088" s="35">
        <f t="shared" si="632"/>
        <v>12</v>
      </c>
      <c r="H8088" s="34">
        <f>CONVERT(INDEX(Htg_StPt_Sch_EZ!$C$4:$I$27,MATCH(Schedules_8760!$C8088,Htg_StPt_Sch_EZ!$B$4:$B$27,0),MATCH(Schedules_8760!$F8088,Htg_StPt_Sch_EZ!$C$3:$I$3,0)),"F","C")</f>
        <v>20.555555555555554</v>
      </c>
      <c r="I8088" s="34">
        <f>CONVERT(INDEX(Htg_StPt_Sch_EZ!$C$31:$I$54,MATCH(Schedules_8760!$C8088,Htg_StPt_Sch_EZ!$B$31:$B$54,0),MATCH(Schedules_8760!$F8088,Htg_StPt_Sch_EZ!$C$30:$I$30,0)),"F","C")</f>
        <v>19.444444444444443</v>
      </c>
      <c r="J8088" s="34">
        <f>CONVERT(INDEX(Clg_StPt_Sch_EZ!$C$4:$I$27,MATCH(Schedules_8760!$C8088,Clg_StPt_Sch_EZ!$B$4:$B$27,0),MATCH(Schedules_8760!$F8088,Clg_StPt_Sch_EZ!$C$3:$I$3,0)),"F","C")</f>
        <v>25.555555555555554</v>
      </c>
      <c r="K8088" s="34">
        <f>CONVERT(INDEX(Clg_StPt_Sch_EZ!$C$31:$I$54,MATCH(Schedules_8760!$C8088,Clg_StPt_Sch_EZ!$B$31:$B$54,0),MATCH(Schedules_8760!$F8088,Clg_StPt_Sch_EZ!$C$30:$I$30,0)),"F","C")</f>
        <v>28.333333333333332</v>
      </c>
      <c r="L8088" s="34">
        <f>CONVERT(INDEX(DHW_StPt_Sch_EZ!$C$4:$I$27,MATCH(Schedules_8760!$C8088,DHW_StPt_Sch_EZ!$B$4:$B$27,0),MATCH(Schedules_8760!$F8088,DHW_StPt_Sch_EZ!$C$3:$I$3,0)),"F","C")</f>
        <v>53.333333333333329</v>
      </c>
      <c r="M8088" s="34">
        <f>CONVERT(INDEX(DHW_StPt_Sch_EZ!$C$31:$I$54,MATCH(Schedules_8760!$C8088,DHW_StPt_Sch_EZ!$B$31:$B$54,0),MATCH(Schedules_8760!$F8088,DHW_StPt_Sch_EZ!$C$30:$I$30,0)),"F","C")</f>
        <v>53.333333333333329</v>
      </c>
      <c r="N8088" s="12"/>
      <c r="O8088" s="12"/>
      <c r="P8088" s="12"/>
    </row>
    <row r="8089" spans="1:16" x14ac:dyDescent="0.25">
      <c r="A8089" s="35">
        <v>8088</v>
      </c>
      <c r="B8089" s="89">
        <v>337.95833333333331</v>
      </c>
      <c r="C8089" s="35">
        <f t="shared" si="630"/>
        <v>24</v>
      </c>
      <c r="D8089" s="35">
        <f t="shared" si="633"/>
        <v>337</v>
      </c>
      <c r="E8089" s="35">
        <f t="shared" si="634"/>
        <v>1</v>
      </c>
      <c r="F8089" s="35" t="str">
        <f t="shared" si="631"/>
        <v>Sunday</v>
      </c>
      <c r="G8089" s="35">
        <f t="shared" si="632"/>
        <v>12</v>
      </c>
      <c r="H8089" s="34">
        <f>CONVERT(INDEX(Htg_StPt_Sch_EZ!$C$4:$I$27,MATCH(Schedules_8760!$C8089,Htg_StPt_Sch_EZ!$B$4:$B$27,0),MATCH(Schedules_8760!$F8089,Htg_StPt_Sch_EZ!$C$3:$I$3,0)),"F","C")</f>
        <v>20.555555555555554</v>
      </c>
      <c r="I8089" s="34">
        <f>CONVERT(INDEX(Htg_StPt_Sch_EZ!$C$31:$I$54,MATCH(Schedules_8760!$C8089,Htg_StPt_Sch_EZ!$B$31:$B$54,0),MATCH(Schedules_8760!$F8089,Htg_StPt_Sch_EZ!$C$30:$I$30,0)),"F","C")</f>
        <v>19.444444444444443</v>
      </c>
      <c r="J8089" s="34">
        <f>CONVERT(INDEX(Clg_StPt_Sch_EZ!$C$4:$I$27,MATCH(Schedules_8760!$C8089,Clg_StPt_Sch_EZ!$B$4:$B$27,0),MATCH(Schedules_8760!$F8089,Clg_StPt_Sch_EZ!$C$3:$I$3,0)),"F","C")</f>
        <v>25.555555555555554</v>
      </c>
      <c r="K8089" s="34">
        <f>CONVERT(INDEX(Clg_StPt_Sch_EZ!$C$31:$I$54,MATCH(Schedules_8760!$C8089,Clg_StPt_Sch_EZ!$B$31:$B$54,0),MATCH(Schedules_8760!$F8089,Clg_StPt_Sch_EZ!$C$30:$I$30,0)),"F","C")</f>
        <v>28.333333333333332</v>
      </c>
      <c r="L8089" s="34">
        <f>CONVERT(INDEX(DHW_StPt_Sch_EZ!$C$4:$I$27,MATCH(Schedules_8760!$C8089,DHW_StPt_Sch_EZ!$B$4:$B$27,0),MATCH(Schedules_8760!$F8089,DHW_StPt_Sch_EZ!$C$3:$I$3,0)),"F","C")</f>
        <v>53.333333333333329</v>
      </c>
      <c r="M8089" s="34">
        <f>CONVERT(INDEX(DHW_StPt_Sch_EZ!$C$31:$I$54,MATCH(Schedules_8760!$C8089,DHW_StPt_Sch_EZ!$B$31:$B$54,0),MATCH(Schedules_8760!$F8089,DHW_StPt_Sch_EZ!$C$30:$I$30,0)),"F","C")</f>
        <v>53.333333333333329</v>
      </c>
      <c r="N8089" s="12"/>
      <c r="O8089" s="12"/>
      <c r="P8089" s="12"/>
    </row>
    <row r="8090" spans="1:16" x14ac:dyDescent="0.25">
      <c r="A8090" s="35">
        <v>8089</v>
      </c>
      <c r="B8090" s="89">
        <v>338</v>
      </c>
      <c r="C8090" s="35">
        <f t="shared" si="630"/>
        <v>1</v>
      </c>
      <c r="D8090" s="35">
        <f t="shared" si="633"/>
        <v>338</v>
      </c>
      <c r="E8090" s="35">
        <f t="shared" si="634"/>
        <v>2</v>
      </c>
      <c r="F8090" s="35" t="str">
        <f t="shared" si="631"/>
        <v>Monday</v>
      </c>
      <c r="G8090" s="35">
        <f t="shared" si="632"/>
        <v>12</v>
      </c>
      <c r="H8090" s="34">
        <f>CONVERT(INDEX(Htg_StPt_Sch_EZ!$C$4:$I$27,MATCH(Schedules_8760!$C8090,Htg_StPt_Sch_EZ!$B$4:$B$27,0),MATCH(Schedules_8760!$F8090,Htg_StPt_Sch_EZ!$C$3:$I$3,0)),"F","C")</f>
        <v>20.555555555555554</v>
      </c>
      <c r="I8090" s="34">
        <f>CONVERT(INDEX(Htg_StPt_Sch_EZ!$C$31:$I$54,MATCH(Schedules_8760!$C8090,Htg_StPt_Sch_EZ!$B$31:$B$54,0),MATCH(Schedules_8760!$F8090,Htg_StPt_Sch_EZ!$C$30:$I$30,0)),"F","C")</f>
        <v>19.444444444444443</v>
      </c>
      <c r="J8090" s="34">
        <f>CONVERT(INDEX(Clg_StPt_Sch_EZ!$C$4:$I$27,MATCH(Schedules_8760!$C8090,Clg_StPt_Sch_EZ!$B$4:$B$27,0),MATCH(Schedules_8760!$F8090,Clg_StPt_Sch_EZ!$C$3:$I$3,0)),"F","C")</f>
        <v>25.555555555555554</v>
      </c>
      <c r="K8090" s="34">
        <f>CONVERT(INDEX(Clg_StPt_Sch_EZ!$C$31:$I$54,MATCH(Schedules_8760!$C8090,Clg_StPt_Sch_EZ!$B$31:$B$54,0),MATCH(Schedules_8760!$F8090,Clg_StPt_Sch_EZ!$C$30:$I$30,0)),"F","C")</f>
        <v>28.333333333333332</v>
      </c>
      <c r="L8090" s="34">
        <f>CONVERT(INDEX(DHW_StPt_Sch_EZ!$C$4:$I$27,MATCH(Schedules_8760!$C8090,DHW_StPt_Sch_EZ!$B$4:$B$27,0),MATCH(Schedules_8760!$F8090,DHW_StPt_Sch_EZ!$C$3:$I$3,0)),"F","C")</f>
        <v>53.333333333333329</v>
      </c>
      <c r="M8090" s="34">
        <f>CONVERT(INDEX(DHW_StPt_Sch_EZ!$C$31:$I$54,MATCH(Schedules_8760!$C8090,DHW_StPt_Sch_EZ!$B$31:$B$54,0),MATCH(Schedules_8760!$F8090,DHW_StPt_Sch_EZ!$C$30:$I$30,0)),"F","C")</f>
        <v>53.333333333333329</v>
      </c>
      <c r="N8090" s="12"/>
      <c r="O8090" s="12"/>
      <c r="P8090" s="12"/>
    </row>
    <row r="8091" spans="1:16" x14ac:dyDescent="0.25">
      <c r="A8091" s="35">
        <v>8090</v>
      </c>
      <c r="B8091" s="89">
        <v>338.04166666666669</v>
      </c>
      <c r="C8091" s="35">
        <f t="shared" si="630"/>
        <v>2</v>
      </c>
      <c r="D8091" s="35">
        <f t="shared" si="633"/>
        <v>338</v>
      </c>
      <c r="E8091" s="35">
        <f t="shared" si="634"/>
        <v>2</v>
      </c>
      <c r="F8091" s="35" t="str">
        <f t="shared" si="631"/>
        <v>Monday</v>
      </c>
      <c r="G8091" s="35">
        <f t="shared" si="632"/>
        <v>12</v>
      </c>
      <c r="H8091" s="34">
        <f>CONVERT(INDEX(Htg_StPt_Sch_EZ!$C$4:$I$27,MATCH(Schedules_8760!$C8091,Htg_StPt_Sch_EZ!$B$4:$B$27,0),MATCH(Schedules_8760!$F8091,Htg_StPt_Sch_EZ!$C$3:$I$3,0)),"F","C")</f>
        <v>20.555555555555554</v>
      </c>
      <c r="I8091" s="34">
        <f>CONVERT(INDEX(Htg_StPt_Sch_EZ!$C$31:$I$54,MATCH(Schedules_8760!$C8091,Htg_StPt_Sch_EZ!$B$31:$B$54,0),MATCH(Schedules_8760!$F8091,Htg_StPt_Sch_EZ!$C$30:$I$30,0)),"F","C")</f>
        <v>19.444444444444443</v>
      </c>
      <c r="J8091" s="34">
        <f>CONVERT(INDEX(Clg_StPt_Sch_EZ!$C$4:$I$27,MATCH(Schedules_8760!$C8091,Clg_StPt_Sch_EZ!$B$4:$B$27,0),MATCH(Schedules_8760!$F8091,Clg_StPt_Sch_EZ!$C$3:$I$3,0)),"F","C")</f>
        <v>25.555555555555554</v>
      </c>
      <c r="K8091" s="34">
        <f>CONVERT(INDEX(Clg_StPt_Sch_EZ!$C$31:$I$54,MATCH(Schedules_8760!$C8091,Clg_StPt_Sch_EZ!$B$31:$B$54,0),MATCH(Schedules_8760!$F8091,Clg_StPt_Sch_EZ!$C$30:$I$30,0)),"F","C")</f>
        <v>28.333333333333332</v>
      </c>
      <c r="L8091" s="34">
        <f>CONVERT(INDEX(DHW_StPt_Sch_EZ!$C$4:$I$27,MATCH(Schedules_8760!$C8091,DHW_StPt_Sch_EZ!$B$4:$B$27,0),MATCH(Schedules_8760!$F8091,DHW_StPt_Sch_EZ!$C$3:$I$3,0)),"F","C")</f>
        <v>53.333333333333329</v>
      </c>
      <c r="M8091" s="34">
        <f>CONVERT(INDEX(DHW_StPt_Sch_EZ!$C$31:$I$54,MATCH(Schedules_8760!$C8091,DHW_StPt_Sch_EZ!$B$31:$B$54,0),MATCH(Schedules_8760!$F8091,DHW_StPt_Sch_EZ!$C$30:$I$30,0)),"F","C")</f>
        <v>53.333333333333329</v>
      </c>
      <c r="N8091" s="12"/>
      <c r="O8091" s="12"/>
      <c r="P8091" s="12"/>
    </row>
    <row r="8092" spans="1:16" x14ac:dyDescent="0.25">
      <c r="A8092" s="35">
        <v>8091</v>
      </c>
      <c r="B8092" s="89">
        <v>338.08333333333331</v>
      </c>
      <c r="C8092" s="35">
        <f t="shared" si="630"/>
        <v>3</v>
      </c>
      <c r="D8092" s="35">
        <f t="shared" si="633"/>
        <v>338</v>
      </c>
      <c r="E8092" s="35">
        <f t="shared" si="634"/>
        <v>2</v>
      </c>
      <c r="F8092" s="35" t="str">
        <f t="shared" si="631"/>
        <v>Monday</v>
      </c>
      <c r="G8092" s="35">
        <f t="shared" si="632"/>
        <v>12</v>
      </c>
      <c r="H8092" s="34">
        <f>CONVERT(INDEX(Htg_StPt_Sch_EZ!$C$4:$I$27,MATCH(Schedules_8760!$C8092,Htg_StPt_Sch_EZ!$B$4:$B$27,0),MATCH(Schedules_8760!$F8092,Htg_StPt_Sch_EZ!$C$3:$I$3,0)),"F","C")</f>
        <v>20.555555555555554</v>
      </c>
      <c r="I8092" s="34">
        <f>CONVERT(INDEX(Htg_StPt_Sch_EZ!$C$31:$I$54,MATCH(Schedules_8760!$C8092,Htg_StPt_Sch_EZ!$B$31:$B$54,0),MATCH(Schedules_8760!$F8092,Htg_StPt_Sch_EZ!$C$30:$I$30,0)),"F","C")</f>
        <v>19.444444444444443</v>
      </c>
      <c r="J8092" s="34">
        <f>CONVERT(INDEX(Clg_StPt_Sch_EZ!$C$4:$I$27,MATCH(Schedules_8760!$C8092,Clg_StPt_Sch_EZ!$B$4:$B$27,0),MATCH(Schedules_8760!$F8092,Clg_StPt_Sch_EZ!$C$3:$I$3,0)),"F","C")</f>
        <v>25.555555555555554</v>
      </c>
      <c r="K8092" s="34">
        <f>CONVERT(INDEX(Clg_StPt_Sch_EZ!$C$31:$I$54,MATCH(Schedules_8760!$C8092,Clg_StPt_Sch_EZ!$B$31:$B$54,0),MATCH(Schedules_8760!$F8092,Clg_StPt_Sch_EZ!$C$30:$I$30,0)),"F","C")</f>
        <v>28.333333333333332</v>
      </c>
      <c r="L8092" s="34">
        <f>CONVERT(INDEX(DHW_StPt_Sch_EZ!$C$4:$I$27,MATCH(Schedules_8760!$C8092,DHW_StPt_Sch_EZ!$B$4:$B$27,0),MATCH(Schedules_8760!$F8092,DHW_StPt_Sch_EZ!$C$3:$I$3,0)),"F","C")</f>
        <v>53.333333333333329</v>
      </c>
      <c r="M8092" s="34">
        <f>CONVERT(INDEX(DHW_StPt_Sch_EZ!$C$31:$I$54,MATCH(Schedules_8760!$C8092,DHW_StPt_Sch_EZ!$B$31:$B$54,0),MATCH(Schedules_8760!$F8092,DHW_StPt_Sch_EZ!$C$30:$I$30,0)),"F","C")</f>
        <v>53.333333333333329</v>
      </c>
      <c r="N8092" s="12"/>
      <c r="O8092" s="12"/>
      <c r="P8092" s="12"/>
    </row>
    <row r="8093" spans="1:16" x14ac:dyDescent="0.25">
      <c r="A8093" s="35">
        <v>8092</v>
      </c>
      <c r="B8093" s="89">
        <v>338.125</v>
      </c>
      <c r="C8093" s="35">
        <f t="shared" si="630"/>
        <v>4</v>
      </c>
      <c r="D8093" s="35">
        <f t="shared" si="633"/>
        <v>338</v>
      </c>
      <c r="E8093" s="35">
        <f t="shared" si="634"/>
        <v>2</v>
      </c>
      <c r="F8093" s="35" t="str">
        <f t="shared" si="631"/>
        <v>Monday</v>
      </c>
      <c r="G8093" s="35">
        <f t="shared" si="632"/>
        <v>12</v>
      </c>
      <c r="H8093" s="34">
        <f>CONVERT(INDEX(Htg_StPt_Sch_EZ!$C$4:$I$27,MATCH(Schedules_8760!$C8093,Htg_StPt_Sch_EZ!$B$4:$B$27,0),MATCH(Schedules_8760!$F8093,Htg_StPt_Sch_EZ!$C$3:$I$3,0)),"F","C")</f>
        <v>20.555555555555554</v>
      </c>
      <c r="I8093" s="34">
        <f>CONVERT(INDEX(Htg_StPt_Sch_EZ!$C$31:$I$54,MATCH(Schedules_8760!$C8093,Htg_StPt_Sch_EZ!$B$31:$B$54,0),MATCH(Schedules_8760!$F8093,Htg_StPt_Sch_EZ!$C$30:$I$30,0)),"F","C")</f>
        <v>19.444444444444443</v>
      </c>
      <c r="J8093" s="34">
        <f>CONVERT(INDEX(Clg_StPt_Sch_EZ!$C$4:$I$27,MATCH(Schedules_8760!$C8093,Clg_StPt_Sch_EZ!$B$4:$B$27,0),MATCH(Schedules_8760!$F8093,Clg_StPt_Sch_EZ!$C$3:$I$3,0)),"F","C")</f>
        <v>25.555555555555554</v>
      </c>
      <c r="K8093" s="34">
        <f>CONVERT(INDEX(Clg_StPt_Sch_EZ!$C$31:$I$54,MATCH(Schedules_8760!$C8093,Clg_StPt_Sch_EZ!$B$31:$B$54,0),MATCH(Schedules_8760!$F8093,Clg_StPt_Sch_EZ!$C$30:$I$30,0)),"F","C")</f>
        <v>28.333333333333332</v>
      </c>
      <c r="L8093" s="34">
        <f>CONVERT(INDEX(DHW_StPt_Sch_EZ!$C$4:$I$27,MATCH(Schedules_8760!$C8093,DHW_StPt_Sch_EZ!$B$4:$B$27,0),MATCH(Schedules_8760!$F8093,DHW_StPt_Sch_EZ!$C$3:$I$3,0)),"F","C")</f>
        <v>53.333333333333329</v>
      </c>
      <c r="M8093" s="34">
        <f>CONVERT(INDEX(DHW_StPt_Sch_EZ!$C$31:$I$54,MATCH(Schedules_8760!$C8093,DHW_StPt_Sch_EZ!$B$31:$B$54,0),MATCH(Schedules_8760!$F8093,DHW_StPt_Sch_EZ!$C$30:$I$30,0)),"F","C")</f>
        <v>53.333333333333329</v>
      </c>
      <c r="N8093" s="12"/>
      <c r="O8093" s="12"/>
      <c r="P8093" s="12"/>
    </row>
    <row r="8094" spans="1:16" x14ac:dyDescent="0.25">
      <c r="A8094" s="35">
        <v>8093</v>
      </c>
      <c r="B8094" s="89">
        <v>338.16666666666669</v>
      </c>
      <c r="C8094" s="35">
        <f t="shared" si="630"/>
        <v>5</v>
      </c>
      <c r="D8094" s="35">
        <f t="shared" si="633"/>
        <v>338</v>
      </c>
      <c r="E8094" s="35">
        <f t="shared" si="634"/>
        <v>2</v>
      </c>
      <c r="F8094" s="35" t="str">
        <f t="shared" si="631"/>
        <v>Monday</v>
      </c>
      <c r="G8094" s="35">
        <f t="shared" si="632"/>
        <v>12</v>
      </c>
      <c r="H8094" s="34">
        <f>CONVERT(INDEX(Htg_StPt_Sch_EZ!$C$4:$I$27,MATCH(Schedules_8760!$C8094,Htg_StPt_Sch_EZ!$B$4:$B$27,0),MATCH(Schedules_8760!$F8094,Htg_StPt_Sch_EZ!$C$3:$I$3,0)),"F","C")</f>
        <v>20.555555555555554</v>
      </c>
      <c r="I8094" s="34">
        <f>CONVERT(INDEX(Htg_StPt_Sch_EZ!$C$31:$I$54,MATCH(Schedules_8760!$C8094,Htg_StPt_Sch_EZ!$B$31:$B$54,0),MATCH(Schedules_8760!$F8094,Htg_StPt_Sch_EZ!$C$30:$I$30,0)),"F","C")</f>
        <v>19.444444444444443</v>
      </c>
      <c r="J8094" s="34">
        <f>CONVERT(INDEX(Clg_StPt_Sch_EZ!$C$4:$I$27,MATCH(Schedules_8760!$C8094,Clg_StPt_Sch_EZ!$B$4:$B$27,0),MATCH(Schedules_8760!$F8094,Clg_StPt_Sch_EZ!$C$3:$I$3,0)),"F","C")</f>
        <v>25.555555555555554</v>
      </c>
      <c r="K8094" s="34">
        <f>CONVERT(INDEX(Clg_StPt_Sch_EZ!$C$31:$I$54,MATCH(Schedules_8760!$C8094,Clg_StPt_Sch_EZ!$B$31:$B$54,0),MATCH(Schedules_8760!$F8094,Clg_StPt_Sch_EZ!$C$30:$I$30,0)),"F","C")</f>
        <v>28.333333333333332</v>
      </c>
      <c r="L8094" s="34">
        <f>CONVERT(INDEX(DHW_StPt_Sch_EZ!$C$4:$I$27,MATCH(Schedules_8760!$C8094,DHW_StPt_Sch_EZ!$B$4:$B$27,0),MATCH(Schedules_8760!$F8094,DHW_StPt_Sch_EZ!$C$3:$I$3,0)),"F","C")</f>
        <v>53.333333333333329</v>
      </c>
      <c r="M8094" s="34">
        <f>CONVERT(INDEX(DHW_StPt_Sch_EZ!$C$31:$I$54,MATCH(Schedules_8760!$C8094,DHW_StPt_Sch_EZ!$B$31:$B$54,0),MATCH(Schedules_8760!$F8094,DHW_StPt_Sch_EZ!$C$30:$I$30,0)),"F","C")</f>
        <v>53.333333333333329</v>
      </c>
      <c r="N8094" s="12"/>
      <c r="O8094" s="12"/>
      <c r="P8094" s="12"/>
    </row>
    <row r="8095" spans="1:16" x14ac:dyDescent="0.25">
      <c r="A8095" s="35">
        <v>8094</v>
      </c>
      <c r="B8095" s="89">
        <v>338.20833333333331</v>
      </c>
      <c r="C8095" s="35">
        <f t="shared" si="630"/>
        <v>6</v>
      </c>
      <c r="D8095" s="35">
        <f t="shared" si="633"/>
        <v>338</v>
      </c>
      <c r="E8095" s="35">
        <f t="shared" si="634"/>
        <v>2</v>
      </c>
      <c r="F8095" s="35" t="str">
        <f t="shared" si="631"/>
        <v>Monday</v>
      </c>
      <c r="G8095" s="35">
        <f t="shared" si="632"/>
        <v>12</v>
      </c>
      <c r="H8095" s="34">
        <f>CONVERT(INDEX(Htg_StPt_Sch_EZ!$C$4:$I$27,MATCH(Schedules_8760!$C8095,Htg_StPt_Sch_EZ!$B$4:$B$27,0),MATCH(Schedules_8760!$F8095,Htg_StPt_Sch_EZ!$C$3:$I$3,0)),"F","C")</f>
        <v>20.555555555555554</v>
      </c>
      <c r="I8095" s="34">
        <f>CONVERT(INDEX(Htg_StPt_Sch_EZ!$C$31:$I$54,MATCH(Schedules_8760!$C8095,Htg_StPt_Sch_EZ!$B$31:$B$54,0),MATCH(Schedules_8760!$F8095,Htg_StPt_Sch_EZ!$C$30:$I$30,0)),"F","C")</f>
        <v>19.444444444444443</v>
      </c>
      <c r="J8095" s="34">
        <f>CONVERT(INDEX(Clg_StPt_Sch_EZ!$C$4:$I$27,MATCH(Schedules_8760!$C8095,Clg_StPt_Sch_EZ!$B$4:$B$27,0),MATCH(Schedules_8760!$F8095,Clg_StPt_Sch_EZ!$C$3:$I$3,0)),"F","C")</f>
        <v>25.555555555555554</v>
      </c>
      <c r="K8095" s="34">
        <f>CONVERT(INDEX(Clg_StPt_Sch_EZ!$C$31:$I$54,MATCH(Schedules_8760!$C8095,Clg_StPt_Sch_EZ!$B$31:$B$54,0),MATCH(Schedules_8760!$F8095,Clg_StPt_Sch_EZ!$C$30:$I$30,0)),"F","C")</f>
        <v>28.333333333333332</v>
      </c>
      <c r="L8095" s="34">
        <f>CONVERT(INDEX(DHW_StPt_Sch_EZ!$C$4:$I$27,MATCH(Schedules_8760!$C8095,DHW_StPt_Sch_EZ!$B$4:$B$27,0),MATCH(Schedules_8760!$F8095,DHW_StPt_Sch_EZ!$C$3:$I$3,0)),"F","C")</f>
        <v>53.333333333333329</v>
      </c>
      <c r="M8095" s="34">
        <f>CONVERT(INDEX(DHW_StPt_Sch_EZ!$C$31:$I$54,MATCH(Schedules_8760!$C8095,DHW_StPt_Sch_EZ!$B$31:$B$54,0),MATCH(Schedules_8760!$F8095,DHW_StPt_Sch_EZ!$C$30:$I$30,0)),"F","C")</f>
        <v>53.333333333333329</v>
      </c>
      <c r="N8095" s="12"/>
      <c r="O8095" s="12"/>
      <c r="P8095" s="12"/>
    </row>
    <row r="8096" spans="1:16" x14ac:dyDescent="0.25">
      <c r="A8096" s="35">
        <v>8095</v>
      </c>
      <c r="B8096" s="89">
        <v>338.25</v>
      </c>
      <c r="C8096" s="35">
        <f t="shared" si="630"/>
        <v>7</v>
      </c>
      <c r="D8096" s="35">
        <f t="shared" si="633"/>
        <v>338</v>
      </c>
      <c r="E8096" s="35">
        <f t="shared" si="634"/>
        <v>2</v>
      </c>
      <c r="F8096" s="35" t="str">
        <f t="shared" si="631"/>
        <v>Monday</v>
      </c>
      <c r="G8096" s="35">
        <f t="shared" si="632"/>
        <v>12</v>
      </c>
      <c r="H8096" s="34">
        <f>CONVERT(INDEX(Htg_StPt_Sch_EZ!$C$4:$I$27,MATCH(Schedules_8760!$C8096,Htg_StPt_Sch_EZ!$B$4:$B$27,0),MATCH(Schedules_8760!$F8096,Htg_StPt_Sch_EZ!$C$3:$I$3,0)),"F","C")</f>
        <v>20.555555555555554</v>
      </c>
      <c r="I8096" s="34">
        <f>CONVERT(INDEX(Htg_StPt_Sch_EZ!$C$31:$I$54,MATCH(Schedules_8760!$C8096,Htg_StPt_Sch_EZ!$B$31:$B$54,0),MATCH(Schedules_8760!$F8096,Htg_StPt_Sch_EZ!$C$30:$I$30,0)),"F","C")</f>
        <v>19.444444444444443</v>
      </c>
      <c r="J8096" s="34">
        <f>CONVERT(INDEX(Clg_StPt_Sch_EZ!$C$4:$I$27,MATCH(Schedules_8760!$C8096,Clg_StPt_Sch_EZ!$B$4:$B$27,0),MATCH(Schedules_8760!$F8096,Clg_StPt_Sch_EZ!$C$3:$I$3,0)),"F","C")</f>
        <v>25.555555555555554</v>
      </c>
      <c r="K8096" s="34">
        <f>CONVERT(INDEX(Clg_StPt_Sch_EZ!$C$31:$I$54,MATCH(Schedules_8760!$C8096,Clg_StPt_Sch_EZ!$B$31:$B$54,0),MATCH(Schedules_8760!$F8096,Clg_StPt_Sch_EZ!$C$30:$I$30,0)),"F","C")</f>
        <v>28.333333333333332</v>
      </c>
      <c r="L8096" s="34">
        <f>CONVERT(INDEX(DHW_StPt_Sch_EZ!$C$4:$I$27,MATCH(Schedules_8760!$C8096,DHW_StPt_Sch_EZ!$B$4:$B$27,0),MATCH(Schedules_8760!$F8096,DHW_StPt_Sch_EZ!$C$3:$I$3,0)),"F","C")</f>
        <v>53.333333333333329</v>
      </c>
      <c r="M8096" s="34">
        <f>CONVERT(INDEX(DHW_StPt_Sch_EZ!$C$31:$I$54,MATCH(Schedules_8760!$C8096,DHW_StPt_Sch_EZ!$B$31:$B$54,0),MATCH(Schedules_8760!$F8096,DHW_StPt_Sch_EZ!$C$30:$I$30,0)),"F","C")</f>
        <v>53.333333333333329</v>
      </c>
      <c r="N8096" s="12"/>
      <c r="O8096" s="12"/>
      <c r="P8096" s="12"/>
    </row>
    <row r="8097" spans="1:16" x14ac:dyDescent="0.25">
      <c r="A8097" s="35">
        <v>8096</v>
      </c>
      <c r="B8097" s="89">
        <v>338.29166666666669</v>
      </c>
      <c r="C8097" s="35">
        <f t="shared" si="630"/>
        <v>8</v>
      </c>
      <c r="D8097" s="35">
        <f t="shared" si="633"/>
        <v>338</v>
      </c>
      <c r="E8097" s="35">
        <f t="shared" si="634"/>
        <v>2</v>
      </c>
      <c r="F8097" s="35" t="str">
        <f t="shared" si="631"/>
        <v>Monday</v>
      </c>
      <c r="G8097" s="35">
        <f t="shared" si="632"/>
        <v>12</v>
      </c>
      <c r="H8097" s="34">
        <f>CONVERT(INDEX(Htg_StPt_Sch_EZ!$C$4:$I$27,MATCH(Schedules_8760!$C8097,Htg_StPt_Sch_EZ!$B$4:$B$27,0),MATCH(Schedules_8760!$F8097,Htg_StPt_Sch_EZ!$C$3:$I$3,0)),"F","C")</f>
        <v>20.555555555555554</v>
      </c>
      <c r="I8097" s="34">
        <f>CONVERT(INDEX(Htg_StPt_Sch_EZ!$C$31:$I$54,MATCH(Schedules_8760!$C8097,Htg_StPt_Sch_EZ!$B$31:$B$54,0),MATCH(Schedules_8760!$F8097,Htg_StPt_Sch_EZ!$C$30:$I$30,0)),"F","C")</f>
        <v>19.444444444444443</v>
      </c>
      <c r="J8097" s="34">
        <f>CONVERT(INDEX(Clg_StPt_Sch_EZ!$C$4:$I$27,MATCH(Schedules_8760!$C8097,Clg_StPt_Sch_EZ!$B$4:$B$27,0),MATCH(Schedules_8760!$F8097,Clg_StPt_Sch_EZ!$C$3:$I$3,0)),"F","C")</f>
        <v>25.555555555555554</v>
      </c>
      <c r="K8097" s="34">
        <f>CONVERT(INDEX(Clg_StPt_Sch_EZ!$C$31:$I$54,MATCH(Schedules_8760!$C8097,Clg_StPt_Sch_EZ!$B$31:$B$54,0),MATCH(Schedules_8760!$F8097,Clg_StPt_Sch_EZ!$C$30:$I$30,0)),"F","C")</f>
        <v>25</v>
      </c>
      <c r="L8097" s="34">
        <f>CONVERT(INDEX(DHW_StPt_Sch_EZ!$C$4:$I$27,MATCH(Schedules_8760!$C8097,DHW_StPt_Sch_EZ!$B$4:$B$27,0),MATCH(Schedules_8760!$F8097,DHW_StPt_Sch_EZ!$C$3:$I$3,0)),"F","C")</f>
        <v>53.333333333333329</v>
      </c>
      <c r="M8097" s="34">
        <f>CONVERT(INDEX(DHW_StPt_Sch_EZ!$C$31:$I$54,MATCH(Schedules_8760!$C8097,DHW_StPt_Sch_EZ!$B$31:$B$54,0),MATCH(Schedules_8760!$F8097,DHW_StPt_Sch_EZ!$C$30:$I$30,0)),"F","C")</f>
        <v>53.333333333333329</v>
      </c>
      <c r="N8097" s="12"/>
      <c r="O8097" s="12"/>
      <c r="P8097" s="12"/>
    </row>
    <row r="8098" spans="1:16" x14ac:dyDescent="0.25">
      <c r="A8098" s="35">
        <v>8097</v>
      </c>
      <c r="B8098" s="89">
        <v>338.33333333333331</v>
      </c>
      <c r="C8098" s="35">
        <f t="shared" si="630"/>
        <v>9</v>
      </c>
      <c r="D8098" s="35">
        <f t="shared" si="633"/>
        <v>338</v>
      </c>
      <c r="E8098" s="35">
        <f t="shared" si="634"/>
        <v>2</v>
      </c>
      <c r="F8098" s="35" t="str">
        <f t="shared" si="631"/>
        <v>Monday</v>
      </c>
      <c r="G8098" s="35">
        <f t="shared" si="632"/>
        <v>12</v>
      </c>
      <c r="H8098" s="34">
        <f>CONVERT(INDEX(Htg_StPt_Sch_EZ!$C$4:$I$27,MATCH(Schedules_8760!$C8098,Htg_StPt_Sch_EZ!$B$4:$B$27,0),MATCH(Schedules_8760!$F8098,Htg_StPt_Sch_EZ!$C$3:$I$3,0)),"F","C")</f>
        <v>20.555555555555554</v>
      </c>
      <c r="I8098" s="34">
        <f>CONVERT(INDEX(Htg_StPt_Sch_EZ!$C$31:$I$54,MATCH(Schedules_8760!$C8098,Htg_StPt_Sch_EZ!$B$31:$B$54,0),MATCH(Schedules_8760!$F8098,Htg_StPt_Sch_EZ!$C$30:$I$30,0)),"F","C")</f>
        <v>19.444444444444443</v>
      </c>
      <c r="J8098" s="34">
        <f>CONVERT(INDEX(Clg_StPt_Sch_EZ!$C$4:$I$27,MATCH(Schedules_8760!$C8098,Clg_StPt_Sch_EZ!$B$4:$B$27,0),MATCH(Schedules_8760!$F8098,Clg_StPt_Sch_EZ!$C$3:$I$3,0)),"F","C")</f>
        <v>25.555555555555554</v>
      </c>
      <c r="K8098" s="34">
        <f>CONVERT(INDEX(Clg_StPt_Sch_EZ!$C$31:$I$54,MATCH(Schedules_8760!$C8098,Clg_StPt_Sch_EZ!$B$31:$B$54,0),MATCH(Schedules_8760!$F8098,Clg_StPt_Sch_EZ!$C$30:$I$30,0)),"F","C")</f>
        <v>25</v>
      </c>
      <c r="L8098" s="34">
        <f>CONVERT(INDEX(DHW_StPt_Sch_EZ!$C$4:$I$27,MATCH(Schedules_8760!$C8098,DHW_StPt_Sch_EZ!$B$4:$B$27,0),MATCH(Schedules_8760!$F8098,DHW_StPt_Sch_EZ!$C$3:$I$3,0)),"F","C")</f>
        <v>53.333333333333329</v>
      </c>
      <c r="M8098" s="34">
        <f>CONVERT(INDEX(DHW_StPt_Sch_EZ!$C$31:$I$54,MATCH(Schedules_8760!$C8098,DHW_StPt_Sch_EZ!$B$31:$B$54,0),MATCH(Schedules_8760!$F8098,DHW_StPt_Sch_EZ!$C$30:$I$30,0)),"F","C")</f>
        <v>53.333333333333329</v>
      </c>
      <c r="N8098" s="12"/>
      <c r="O8098" s="12"/>
      <c r="P8098" s="12"/>
    </row>
    <row r="8099" spans="1:16" x14ac:dyDescent="0.25">
      <c r="A8099" s="35">
        <v>8098</v>
      </c>
      <c r="B8099" s="89">
        <v>338.375</v>
      </c>
      <c r="C8099" s="35">
        <f t="shared" si="630"/>
        <v>10</v>
      </c>
      <c r="D8099" s="35">
        <f t="shared" si="633"/>
        <v>338</v>
      </c>
      <c r="E8099" s="35">
        <f t="shared" si="634"/>
        <v>2</v>
      </c>
      <c r="F8099" s="35" t="str">
        <f t="shared" si="631"/>
        <v>Monday</v>
      </c>
      <c r="G8099" s="35">
        <f t="shared" si="632"/>
        <v>12</v>
      </c>
      <c r="H8099" s="34">
        <f>CONVERT(INDEX(Htg_StPt_Sch_EZ!$C$4:$I$27,MATCH(Schedules_8760!$C8099,Htg_StPt_Sch_EZ!$B$4:$B$27,0),MATCH(Schedules_8760!$F8099,Htg_StPt_Sch_EZ!$C$3:$I$3,0)),"F","C")</f>
        <v>20.555555555555554</v>
      </c>
      <c r="I8099" s="34">
        <f>CONVERT(INDEX(Htg_StPt_Sch_EZ!$C$31:$I$54,MATCH(Schedules_8760!$C8099,Htg_StPt_Sch_EZ!$B$31:$B$54,0),MATCH(Schedules_8760!$F8099,Htg_StPt_Sch_EZ!$C$30:$I$30,0)),"F","C")</f>
        <v>19.444444444444443</v>
      </c>
      <c r="J8099" s="34">
        <f>CONVERT(INDEX(Clg_StPt_Sch_EZ!$C$4:$I$27,MATCH(Schedules_8760!$C8099,Clg_StPt_Sch_EZ!$B$4:$B$27,0),MATCH(Schedules_8760!$F8099,Clg_StPt_Sch_EZ!$C$3:$I$3,0)),"F","C")</f>
        <v>25.555555555555554</v>
      </c>
      <c r="K8099" s="34">
        <f>CONVERT(INDEX(Clg_StPt_Sch_EZ!$C$31:$I$54,MATCH(Schedules_8760!$C8099,Clg_StPt_Sch_EZ!$B$31:$B$54,0),MATCH(Schedules_8760!$F8099,Clg_StPt_Sch_EZ!$C$30:$I$30,0)),"F","C")</f>
        <v>25</v>
      </c>
      <c r="L8099" s="34">
        <f>CONVERT(INDEX(DHW_StPt_Sch_EZ!$C$4:$I$27,MATCH(Schedules_8760!$C8099,DHW_StPt_Sch_EZ!$B$4:$B$27,0),MATCH(Schedules_8760!$F8099,DHW_StPt_Sch_EZ!$C$3:$I$3,0)),"F","C")</f>
        <v>53.333333333333329</v>
      </c>
      <c r="M8099" s="34">
        <f>CONVERT(INDEX(DHW_StPt_Sch_EZ!$C$31:$I$54,MATCH(Schedules_8760!$C8099,DHW_StPt_Sch_EZ!$B$31:$B$54,0),MATCH(Schedules_8760!$F8099,DHW_StPt_Sch_EZ!$C$30:$I$30,0)),"F","C")</f>
        <v>53.333333333333329</v>
      </c>
      <c r="N8099" s="12"/>
      <c r="O8099" s="12"/>
      <c r="P8099" s="12"/>
    </row>
    <row r="8100" spans="1:16" x14ac:dyDescent="0.25">
      <c r="A8100" s="35">
        <v>8099</v>
      </c>
      <c r="B8100" s="89">
        <v>338.41666666666669</v>
      </c>
      <c r="C8100" s="35">
        <f t="shared" si="630"/>
        <v>11</v>
      </c>
      <c r="D8100" s="35">
        <f t="shared" si="633"/>
        <v>338</v>
      </c>
      <c r="E8100" s="35">
        <f t="shared" si="634"/>
        <v>2</v>
      </c>
      <c r="F8100" s="35" t="str">
        <f t="shared" si="631"/>
        <v>Monday</v>
      </c>
      <c r="G8100" s="35">
        <f t="shared" si="632"/>
        <v>12</v>
      </c>
      <c r="H8100" s="34">
        <f>CONVERT(INDEX(Htg_StPt_Sch_EZ!$C$4:$I$27,MATCH(Schedules_8760!$C8100,Htg_StPt_Sch_EZ!$B$4:$B$27,0),MATCH(Schedules_8760!$F8100,Htg_StPt_Sch_EZ!$C$3:$I$3,0)),"F","C")</f>
        <v>20.555555555555554</v>
      </c>
      <c r="I8100" s="34">
        <f>CONVERT(INDEX(Htg_StPt_Sch_EZ!$C$31:$I$54,MATCH(Schedules_8760!$C8100,Htg_StPt_Sch_EZ!$B$31:$B$54,0),MATCH(Schedules_8760!$F8100,Htg_StPt_Sch_EZ!$C$30:$I$30,0)),"F","C")</f>
        <v>19.444444444444443</v>
      </c>
      <c r="J8100" s="34">
        <f>CONVERT(INDEX(Clg_StPt_Sch_EZ!$C$4:$I$27,MATCH(Schedules_8760!$C8100,Clg_StPt_Sch_EZ!$B$4:$B$27,0),MATCH(Schedules_8760!$F8100,Clg_StPt_Sch_EZ!$C$3:$I$3,0)),"F","C")</f>
        <v>25.555555555555554</v>
      </c>
      <c r="K8100" s="34">
        <f>CONVERT(INDEX(Clg_StPt_Sch_EZ!$C$31:$I$54,MATCH(Schedules_8760!$C8100,Clg_StPt_Sch_EZ!$B$31:$B$54,0),MATCH(Schedules_8760!$F8100,Clg_StPt_Sch_EZ!$C$30:$I$30,0)),"F","C")</f>
        <v>25</v>
      </c>
      <c r="L8100" s="34">
        <f>CONVERT(INDEX(DHW_StPt_Sch_EZ!$C$4:$I$27,MATCH(Schedules_8760!$C8100,DHW_StPt_Sch_EZ!$B$4:$B$27,0),MATCH(Schedules_8760!$F8100,DHW_StPt_Sch_EZ!$C$3:$I$3,0)),"F","C")</f>
        <v>53.333333333333329</v>
      </c>
      <c r="M8100" s="34">
        <f>CONVERT(INDEX(DHW_StPt_Sch_EZ!$C$31:$I$54,MATCH(Schedules_8760!$C8100,DHW_StPt_Sch_EZ!$B$31:$B$54,0),MATCH(Schedules_8760!$F8100,DHW_StPt_Sch_EZ!$C$30:$I$30,0)),"F","C")</f>
        <v>53.333333333333329</v>
      </c>
      <c r="N8100" s="12"/>
      <c r="O8100" s="12"/>
      <c r="P8100" s="12"/>
    </row>
    <row r="8101" spans="1:16" x14ac:dyDescent="0.25">
      <c r="A8101" s="35">
        <v>8100</v>
      </c>
      <c r="B8101" s="89">
        <v>338.45833333333331</v>
      </c>
      <c r="C8101" s="35">
        <f t="shared" si="630"/>
        <v>12</v>
      </c>
      <c r="D8101" s="35">
        <f t="shared" si="633"/>
        <v>338</v>
      </c>
      <c r="E8101" s="35">
        <f t="shared" si="634"/>
        <v>2</v>
      </c>
      <c r="F8101" s="35" t="str">
        <f t="shared" si="631"/>
        <v>Monday</v>
      </c>
      <c r="G8101" s="35">
        <f t="shared" si="632"/>
        <v>12</v>
      </c>
      <c r="H8101" s="34">
        <f>CONVERT(INDEX(Htg_StPt_Sch_EZ!$C$4:$I$27,MATCH(Schedules_8760!$C8101,Htg_StPt_Sch_EZ!$B$4:$B$27,0),MATCH(Schedules_8760!$F8101,Htg_StPt_Sch_EZ!$C$3:$I$3,0)),"F","C")</f>
        <v>20.555555555555554</v>
      </c>
      <c r="I8101" s="34">
        <f>CONVERT(INDEX(Htg_StPt_Sch_EZ!$C$31:$I$54,MATCH(Schedules_8760!$C8101,Htg_StPt_Sch_EZ!$B$31:$B$54,0),MATCH(Schedules_8760!$F8101,Htg_StPt_Sch_EZ!$C$30:$I$30,0)),"F","C")</f>
        <v>19.444444444444443</v>
      </c>
      <c r="J8101" s="34">
        <f>CONVERT(INDEX(Clg_StPt_Sch_EZ!$C$4:$I$27,MATCH(Schedules_8760!$C8101,Clg_StPt_Sch_EZ!$B$4:$B$27,0),MATCH(Schedules_8760!$F8101,Clg_StPt_Sch_EZ!$C$3:$I$3,0)),"F","C")</f>
        <v>25.555555555555554</v>
      </c>
      <c r="K8101" s="34">
        <f>CONVERT(INDEX(Clg_StPt_Sch_EZ!$C$31:$I$54,MATCH(Schedules_8760!$C8101,Clg_StPt_Sch_EZ!$B$31:$B$54,0),MATCH(Schedules_8760!$F8101,Clg_StPt_Sch_EZ!$C$30:$I$30,0)),"F","C")</f>
        <v>25</v>
      </c>
      <c r="L8101" s="34">
        <f>CONVERT(INDEX(DHW_StPt_Sch_EZ!$C$4:$I$27,MATCH(Schedules_8760!$C8101,DHW_StPt_Sch_EZ!$B$4:$B$27,0),MATCH(Schedules_8760!$F8101,DHW_StPt_Sch_EZ!$C$3:$I$3,0)),"F","C")</f>
        <v>53.333333333333329</v>
      </c>
      <c r="M8101" s="34">
        <f>CONVERT(INDEX(DHW_StPt_Sch_EZ!$C$31:$I$54,MATCH(Schedules_8760!$C8101,DHW_StPt_Sch_EZ!$B$31:$B$54,0),MATCH(Schedules_8760!$F8101,DHW_StPt_Sch_EZ!$C$30:$I$30,0)),"F","C")</f>
        <v>53.333333333333329</v>
      </c>
      <c r="N8101" s="12"/>
      <c r="O8101" s="12"/>
      <c r="P8101" s="12"/>
    </row>
    <row r="8102" spans="1:16" x14ac:dyDescent="0.25">
      <c r="A8102" s="35">
        <v>8101</v>
      </c>
      <c r="B8102" s="89">
        <v>338.5</v>
      </c>
      <c r="C8102" s="35">
        <f t="shared" si="630"/>
        <v>13</v>
      </c>
      <c r="D8102" s="35">
        <f t="shared" si="633"/>
        <v>338</v>
      </c>
      <c r="E8102" s="35">
        <f t="shared" si="634"/>
        <v>2</v>
      </c>
      <c r="F8102" s="35" t="str">
        <f t="shared" si="631"/>
        <v>Monday</v>
      </c>
      <c r="G8102" s="35">
        <f t="shared" si="632"/>
        <v>12</v>
      </c>
      <c r="H8102" s="34">
        <f>CONVERT(INDEX(Htg_StPt_Sch_EZ!$C$4:$I$27,MATCH(Schedules_8760!$C8102,Htg_StPt_Sch_EZ!$B$4:$B$27,0),MATCH(Schedules_8760!$F8102,Htg_StPt_Sch_EZ!$C$3:$I$3,0)),"F","C")</f>
        <v>20.555555555555554</v>
      </c>
      <c r="I8102" s="34">
        <f>CONVERT(INDEX(Htg_StPt_Sch_EZ!$C$31:$I$54,MATCH(Schedules_8760!$C8102,Htg_StPt_Sch_EZ!$B$31:$B$54,0),MATCH(Schedules_8760!$F8102,Htg_StPt_Sch_EZ!$C$30:$I$30,0)),"F","C")</f>
        <v>19.444444444444443</v>
      </c>
      <c r="J8102" s="34">
        <f>CONVERT(INDEX(Clg_StPt_Sch_EZ!$C$4:$I$27,MATCH(Schedules_8760!$C8102,Clg_StPt_Sch_EZ!$B$4:$B$27,0),MATCH(Schedules_8760!$F8102,Clg_StPt_Sch_EZ!$C$3:$I$3,0)),"F","C")</f>
        <v>25.555555555555554</v>
      </c>
      <c r="K8102" s="34">
        <f>CONVERT(INDEX(Clg_StPt_Sch_EZ!$C$31:$I$54,MATCH(Schedules_8760!$C8102,Clg_StPt_Sch_EZ!$B$31:$B$54,0),MATCH(Schedules_8760!$F8102,Clg_StPt_Sch_EZ!$C$30:$I$30,0)),"F","C")</f>
        <v>25</v>
      </c>
      <c r="L8102" s="34">
        <f>CONVERT(INDEX(DHW_StPt_Sch_EZ!$C$4:$I$27,MATCH(Schedules_8760!$C8102,DHW_StPt_Sch_EZ!$B$4:$B$27,0),MATCH(Schedules_8760!$F8102,DHW_StPt_Sch_EZ!$C$3:$I$3,0)),"F","C")</f>
        <v>53.333333333333329</v>
      </c>
      <c r="M8102" s="34">
        <f>CONVERT(INDEX(DHW_StPt_Sch_EZ!$C$31:$I$54,MATCH(Schedules_8760!$C8102,DHW_StPt_Sch_EZ!$B$31:$B$54,0),MATCH(Schedules_8760!$F8102,DHW_StPt_Sch_EZ!$C$30:$I$30,0)),"F","C")</f>
        <v>53.333333333333329</v>
      </c>
      <c r="N8102" s="12"/>
      <c r="O8102" s="12"/>
      <c r="P8102" s="12"/>
    </row>
    <row r="8103" spans="1:16" x14ac:dyDescent="0.25">
      <c r="A8103" s="35">
        <v>8102</v>
      </c>
      <c r="B8103" s="89">
        <v>338.54166666666669</v>
      </c>
      <c r="C8103" s="35">
        <f t="shared" si="630"/>
        <v>14</v>
      </c>
      <c r="D8103" s="35">
        <f t="shared" si="633"/>
        <v>338</v>
      </c>
      <c r="E8103" s="35">
        <f t="shared" si="634"/>
        <v>2</v>
      </c>
      <c r="F8103" s="35" t="str">
        <f t="shared" si="631"/>
        <v>Monday</v>
      </c>
      <c r="G8103" s="35">
        <f t="shared" si="632"/>
        <v>12</v>
      </c>
      <c r="H8103" s="34">
        <f>CONVERT(INDEX(Htg_StPt_Sch_EZ!$C$4:$I$27,MATCH(Schedules_8760!$C8103,Htg_StPt_Sch_EZ!$B$4:$B$27,0),MATCH(Schedules_8760!$F8103,Htg_StPt_Sch_EZ!$C$3:$I$3,0)),"F","C")</f>
        <v>20.555555555555554</v>
      </c>
      <c r="I8103" s="34">
        <f>CONVERT(INDEX(Htg_StPt_Sch_EZ!$C$31:$I$54,MATCH(Schedules_8760!$C8103,Htg_StPt_Sch_EZ!$B$31:$B$54,0),MATCH(Schedules_8760!$F8103,Htg_StPt_Sch_EZ!$C$30:$I$30,0)),"F","C")</f>
        <v>19.444444444444443</v>
      </c>
      <c r="J8103" s="34">
        <f>CONVERT(INDEX(Clg_StPt_Sch_EZ!$C$4:$I$27,MATCH(Schedules_8760!$C8103,Clg_StPt_Sch_EZ!$B$4:$B$27,0),MATCH(Schedules_8760!$F8103,Clg_StPt_Sch_EZ!$C$3:$I$3,0)),"F","C")</f>
        <v>25.555555555555554</v>
      </c>
      <c r="K8103" s="34">
        <f>CONVERT(INDEX(Clg_StPt_Sch_EZ!$C$31:$I$54,MATCH(Schedules_8760!$C8103,Clg_StPt_Sch_EZ!$B$31:$B$54,0),MATCH(Schedules_8760!$F8103,Clg_StPt_Sch_EZ!$C$30:$I$30,0)),"F","C")</f>
        <v>25</v>
      </c>
      <c r="L8103" s="34">
        <f>CONVERT(INDEX(DHW_StPt_Sch_EZ!$C$4:$I$27,MATCH(Schedules_8760!$C8103,DHW_StPt_Sch_EZ!$B$4:$B$27,0),MATCH(Schedules_8760!$F8103,DHW_StPt_Sch_EZ!$C$3:$I$3,0)),"F","C")</f>
        <v>53.333333333333329</v>
      </c>
      <c r="M8103" s="34">
        <f>CONVERT(INDEX(DHW_StPt_Sch_EZ!$C$31:$I$54,MATCH(Schedules_8760!$C8103,DHW_StPt_Sch_EZ!$B$31:$B$54,0),MATCH(Schedules_8760!$F8103,DHW_StPt_Sch_EZ!$C$30:$I$30,0)),"F","C")</f>
        <v>53.333333333333329</v>
      </c>
      <c r="N8103" s="12"/>
      <c r="O8103" s="12"/>
      <c r="P8103" s="12"/>
    </row>
    <row r="8104" spans="1:16" x14ac:dyDescent="0.25">
      <c r="A8104" s="35">
        <v>8103</v>
      </c>
      <c r="B8104" s="89">
        <v>338.58333333333331</v>
      </c>
      <c r="C8104" s="35">
        <f t="shared" si="630"/>
        <v>15</v>
      </c>
      <c r="D8104" s="35">
        <f t="shared" si="633"/>
        <v>338</v>
      </c>
      <c r="E8104" s="35">
        <f t="shared" si="634"/>
        <v>2</v>
      </c>
      <c r="F8104" s="35" t="str">
        <f t="shared" si="631"/>
        <v>Monday</v>
      </c>
      <c r="G8104" s="35">
        <f t="shared" si="632"/>
        <v>12</v>
      </c>
      <c r="H8104" s="34">
        <f>CONVERT(INDEX(Htg_StPt_Sch_EZ!$C$4:$I$27,MATCH(Schedules_8760!$C8104,Htg_StPt_Sch_EZ!$B$4:$B$27,0),MATCH(Schedules_8760!$F8104,Htg_StPt_Sch_EZ!$C$3:$I$3,0)),"F","C")</f>
        <v>20.555555555555554</v>
      </c>
      <c r="I8104" s="34">
        <f>CONVERT(INDEX(Htg_StPt_Sch_EZ!$C$31:$I$54,MATCH(Schedules_8760!$C8104,Htg_StPt_Sch_EZ!$B$31:$B$54,0),MATCH(Schedules_8760!$F8104,Htg_StPt_Sch_EZ!$C$30:$I$30,0)),"F","C")</f>
        <v>21.111111111111111</v>
      </c>
      <c r="J8104" s="34">
        <f>CONVERT(INDEX(Clg_StPt_Sch_EZ!$C$4:$I$27,MATCH(Schedules_8760!$C8104,Clg_StPt_Sch_EZ!$B$4:$B$27,0),MATCH(Schedules_8760!$F8104,Clg_StPt_Sch_EZ!$C$3:$I$3,0)),"F","C")</f>
        <v>25.555555555555554</v>
      </c>
      <c r="K8104" s="34">
        <f>CONVERT(INDEX(Clg_StPt_Sch_EZ!$C$31:$I$54,MATCH(Schedules_8760!$C8104,Clg_StPt_Sch_EZ!$B$31:$B$54,0),MATCH(Schedules_8760!$F8104,Clg_StPt_Sch_EZ!$C$30:$I$30,0)),"F","C")</f>
        <v>25</v>
      </c>
      <c r="L8104" s="34">
        <f>CONVERT(INDEX(DHW_StPt_Sch_EZ!$C$4:$I$27,MATCH(Schedules_8760!$C8104,DHW_StPt_Sch_EZ!$B$4:$B$27,0),MATCH(Schedules_8760!$F8104,DHW_StPt_Sch_EZ!$C$3:$I$3,0)),"F","C")</f>
        <v>53.333333333333329</v>
      </c>
      <c r="M8104" s="34">
        <f>CONVERT(INDEX(DHW_StPt_Sch_EZ!$C$31:$I$54,MATCH(Schedules_8760!$C8104,DHW_StPt_Sch_EZ!$B$31:$B$54,0),MATCH(Schedules_8760!$F8104,DHW_StPt_Sch_EZ!$C$30:$I$30,0)),"F","C")</f>
        <v>53.333333333333329</v>
      </c>
      <c r="N8104" s="12"/>
      <c r="O8104" s="12"/>
      <c r="P8104" s="12"/>
    </row>
    <row r="8105" spans="1:16" x14ac:dyDescent="0.25">
      <c r="A8105" s="35">
        <v>8104</v>
      </c>
      <c r="B8105" s="89">
        <v>338.625</v>
      </c>
      <c r="C8105" s="35">
        <f t="shared" si="630"/>
        <v>16</v>
      </c>
      <c r="D8105" s="35">
        <f t="shared" si="633"/>
        <v>338</v>
      </c>
      <c r="E8105" s="35">
        <f t="shared" si="634"/>
        <v>2</v>
      </c>
      <c r="F8105" s="35" t="str">
        <f t="shared" si="631"/>
        <v>Monday</v>
      </c>
      <c r="G8105" s="35">
        <f t="shared" si="632"/>
        <v>12</v>
      </c>
      <c r="H8105" s="34">
        <f>CONVERT(INDEX(Htg_StPt_Sch_EZ!$C$4:$I$27,MATCH(Schedules_8760!$C8105,Htg_StPt_Sch_EZ!$B$4:$B$27,0),MATCH(Schedules_8760!$F8105,Htg_StPt_Sch_EZ!$C$3:$I$3,0)),"F","C")</f>
        <v>20.555555555555554</v>
      </c>
      <c r="I8105" s="34">
        <f>CONVERT(INDEX(Htg_StPt_Sch_EZ!$C$31:$I$54,MATCH(Schedules_8760!$C8105,Htg_StPt_Sch_EZ!$B$31:$B$54,0),MATCH(Schedules_8760!$F8105,Htg_StPt_Sch_EZ!$C$30:$I$30,0)),"F","C")</f>
        <v>21.111111111111111</v>
      </c>
      <c r="J8105" s="34">
        <f>CONVERT(INDEX(Clg_StPt_Sch_EZ!$C$4:$I$27,MATCH(Schedules_8760!$C8105,Clg_StPt_Sch_EZ!$B$4:$B$27,0),MATCH(Schedules_8760!$F8105,Clg_StPt_Sch_EZ!$C$3:$I$3,0)),"F","C")</f>
        <v>25.555555555555554</v>
      </c>
      <c r="K8105" s="34">
        <f>CONVERT(INDEX(Clg_StPt_Sch_EZ!$C$31:$I$54,MATCH(Schedules_8760!$C8105,Clg_StPt_Sch_EZ!$B$31:$B$54,0),MATCH(Schedules_8760!$F8105,Clg_StPt_Sch_EZ!$C$30:$I$30,0)),"F","C")</f>
        <v>25</v>
      </c>
      <c r="L8105" s="34">
        <f>CONVERT(INDEX(DHW_StPt_Sch_EZ!$C$4:$I$27,MATCH(Schedules_8760!$C8105,DHW_StPt_Sch_EZ!$B$4:$B$27,0),MATCH(Schedules_8760!$F8105,DHW_StPt_Sch_EZ!$C$3:$I$3,0)),"F","C")</f>
        <v>53.333333333333329</v>
      </c>
      <c r="M8105" s="34">
        <f>CONVERT(INDEX(DHW_StPt_Sch_EZ!$C$31:$I$54,MATCH(Schedules_8760!$C8105,DHW_StPt_Sch_EZ!$B$31:$B$54,0),MATCH(Schedules_8760!$F8105,DHW_StPt_Sch_EZ!$C$30:$I$30,0)),"F","C")</f>
        <v>53.333333333333329</v>
      </c>
      <c r="N8105" s="12"/>
      <c r="O8105" s="12"/>
      <c r="P8105" s="12"/>
    </row>
    <row r="8106" spans="1:16" x14ac:dyDescent="0.25">
      <c r="A8106" s="35">
        <v>8105</v>
      </c>
      <c r="B8106" s="89">
        <v>338.66666666666669</v>
      </c>
      <c r="C8106" s="35">
        <f t="shared" si="630"/>
        <v>17</v>
      </c>
      <c r="D8106" s="35">
        <f t="shared" si="633"/>
        <v>338</v>
      </c>
      <c r="E8106" s="35">
        <f t="shared" si="634"/>
        <v>2</v>
      </c>
      <c r="F8106" s="35" t="str">
        <f t="shared" si="631"/>
        <v>Monday</v>
      </c>
      <c r="G8106" s="35">
        <f t="shared" si="632"/>
        <v>12</v>
      </c>
      <c r="H8106" s="34">
        <f>CONVERT(INDEX(Htg_StPt_Sch_EZ!$C$4:$I$27,MATCH(Schedules_8760!$C8106,Htg_StPt_Sch_EZ!$B$4:$B$27,0),MATCH(Schedules_8760!$F8106,Htg_StPt_Sch_EZ!$C$3:$I$3,0)),"F","C")</f>
        <v>20.555555555555554</v>
      </c>
      <c r="I8106" s="34">
        <f>CONVERT(INDEX(Htg_StPt_Sch_EZ!$C$31:$I$54,MATCH(Schedules_8760!$C8106,Htg_StPt_Sch_EZ!$B$31:$B$54,0),MATCH(Schedules_8760!$F8106,Htg_StPt_Sch_EZ!$C$30:$I$30,0)),"F","C")</f>
        <v>17.777777777777779</v>
      </c>
      <c r="J8106" s="34">
        <f>CONVERT(INDEX(Clg_StPt_Sch_EZ!$C$4:$I$27,MATCH(Schedules_8760!$C8106,Clg_StPt_Sch_EZ!$B$4:$B$27,0),MATCH(Schedules_8760!$F8106,Clg_StPt_Sch_EZ!$C$3:$I$3,0)),"F","C")</f>
        <v>25.555555555555554</v>
      </c>
      <c r="K8106" s="34">
        <f>CONVERT(INDEX(Clg_StPt_Sch_EZ!$C$31:$I$54,MATCH(Schedules_8760!$C8106,Clg_StPt_Sch_EZ!$B$31:$B$54,0),MATCH(Schedules_8760!$F8106,Clg_StPt_Sch_EZ!$C$30:$I$30,0)),"F","C")</f>
        <v>25</v>
      </c>
      <c r="L8106" s="34">
        <f>CONVERT(INDEX(DHW_StPt_Sch_EZ!$C$4:$I$27,MATCH(Schedules_8760!$C8106,DHW_StPt_Sch_EZ!$B$4:$B$27,0),MATCH(Schedules_8760!$F8106,DHW_StPt_Sch_EZ!$C$3:$I$3,0)),"F","C")</f>
        <v>53.333333333333329</v>
      </c>
      <c r="M8106" s="34">
        <f>CONVERT(INDEX(DHW_StPt_Sch_EZ!$C$31:$I$54,MATCH(Schedules_8760!$C8106,DHW_StPt_Sch_EZ!$B$31:$B$54,0),MATCH(Schedules_8760!$F8106,DHW_StPt_Sch_EZ!$C$30:$I$30,0)),"F","C")</f>
        <v>53.333333333333329</v>
      </c>
      <c r="N8106" s="12"/>
      <c r="O8106" s="12"/>
      <c r="P8106" s="12"/>
    </row>
    <row r="8107" spans="1:16" x14ac:dyDescent="0.25">
      <c r="A8107" s="35">
        <v>8106</v>
      </c>
      <c r="B8107" s="89">
        <v>338.70833333333331</v>
      </c>
      <c r="C8107" s="35">
        <f t="shared" si="630"/>
        <v>18</v>
      </c>
      <c r="D8107" s="35">
        <f t="shared" si="633"/>
        <v>338</v>
      </c>
      <c r="E8107" s="35">
        <f t="shared" si="634"/>
        <v>2</v>
      </c>
      <c r="F8107" s="35" t="str">
        <f t="shared" si="631"/>
        <v>Monday</v>
      </c>
      <c r="G8107" s="35">
        <f t="shared" si="632"/>
        <v>12</v>
      </c>
      <c r="H8107" s="34">
        <f>CONVERT(INDEX(Htg_StPt_Sch_EZ!$C$4:$I$27,MATCH(Schedules_8760!$C8107,Htg_StPt_Sch_EZ!$B$4:$B$27,0),MATCH(Schedules_8760!$F8107,Htg_StPt_Sch_EZ!$C$3:$I$3,0)),"F","C")</f>
        <v>20.555555555555554</v>
      </c>
      <c r="I8107" s="34">
        <f>CONVERT(INDEX(Htg_StPt_Sch_EZ!$C$31:$I$54,MATCH(Schedules_8760!$C8107,Htg_StPt_Sch_EZ!$B$31:$B$54,0),MATCH(Schedules_8760!$F8107,Htg_StPt_Sch_EZ!$C$30:$I$30,0)),"F","C")</f>
        <v>17.777777777777779</v>
      </c>
      <c r="J8107" s="34">
        <f>CONVERT(INDEX(Clg_StPt_Sch_EZ!$C$4:$I$27,MATCH(Schedules_8760!$C8107,Clg_StPt_Sch_EZ!$B$4:$B$27,0),MATCH(Schedules_8760!$F8107,Clg_StPt_Sch_EZ!$C$3:$I$3,0)),"F","C")</f>
        <v>25.555555555555554</v>
      </c>
      <c r="K8107" s="34">
        <f>CONVERT(INDEX(Clg_StPt_Sch_EZ!$C$31:$I$54,MATCH(Schedules_8760!$C8107,Clg_StPt_Sch_EZ!$B$31:$B$54,0),MATCH(Schedules_8760!$F8107,Clg_StPt_Sch_EZ!$C$30:$I$30,0)),"F","C")</f>
        <v>28.333333333333332</v>
      </c>
      <c r="L8107" s="34">
        <f>CONVERT(INDEX(DHW_StPt_Sch_EZ!$C$4:$I$27,MATCH(Schedules_8760!$C8107,DHW_StPt_Sch_EZ!$B$4:$B$27,0),MATCH(Schedules_8760!$F8107,DHW_StPt_Sch_EZ!$C$3:$I$3,0)),"F","C")</f>
        <v>53.333333333333329</v>
      </c>
      <c r="M8107" s="34">
        <f>CONVERT(INDEX(DHW_StPt_Sch_EZ!$C$31:$I$54,MATCH(Schedules_8760!$C8107,DHW_StPt_Sch_EZ!$B$31:$B$54,0),MATCH(Schedules_8760!$F8107,DHW_StPt_Sch_EZ!$C$30:$I$30,0)),"F","C")</f>
        <v>53.333333333333329</v>
      </c>
      <c r="N8107" s="12"/>
      <c r="O8107" s="12"/>
      <c r="P8107" s="12"/>
    </row>
    <row r="8108" spans="1:16" x14ac:dyDescent="0.25">
      <c r="A8108" s="35">
        <v>8107</v>
      </c>
      <c r="B8108" s="89">
        <v>338.75</v>
      </c>
      <c r="C8108" s="35">
        <f t="shared" si="630"/>
        <v>19</v>
      </c>
      <c r="D8108" s="35">
        <f t="shared" si="633"/>
        <v>338</v>
      </c>
      <c r="E8108" s="35">
        <f t="shared" si="634"/>
        <v>2</v>
      </c>
      <c r="F8108" s="35" t="str">
        <f t="shared" si="631"/>
        <v>Monday</v>
      </c>
      <c r="G8108" s="35">
        <f t="shared" si="632"/>
        <v>12</v>
      </c>
      <c r="H8108" s="34">
        <f>CONVERT(INDEX(Htg_StPt_Sch_EZ!$C$4:$I$27,MATCH(Schedules_8760!$C8108,Htg_StPt_Sch_EZ!$B$4:$B$27,0),MATCH(Schedules_8760!$F8108,Htg_StPt_Sch_EZ!$C$3:$I$3,0)),"F","C")</f>
        <v>20.555555555555554</v>
      </c>
      <c r="I8108" s="34">
        <f>CONVERT(INDEX(Htg_StPt_Sch_EZ!$C$31:$I$54,MATCH(Schedules_8760!$C8108,Htg_StPt_Sch_EZ!$B$31:$B$54,0),MATCH(Schedules_8760!$F8108,Htg_StPt_Sch_EZ!$C$30:$I$30,0)),"F","C")</f>
        <v>18.333333333333332</v>
      </c>
      <c r="J8108" s="34">
        <f>CONVERT(INDEX(Clg_StPt_Sch_EZ!$C$4:$I$27,MATCH(Schedules_8760!$C8108,Clg_StPt_Sch_EZ!$B$4:$B$27,0),MATCH(Schedules_8760!$F8108,Clg_StPt_Sch_EZ!$C$3:$I$3,0)),"F","C")</f>
        <v>25.555555555555554</v>
      </c>
      <c r="K8108" s="34">
        <f>CONVERT(INDEX(Clg_StPt_Sch_EZ!$C$31:$I$54,MATCH(Schedules_8760!$C8108,Clg_StPt_Sch_EZ!$B$31:$B$54,0),MATCH(Schedules_8760!$F8108,Clg_StPt_Sch_EZ!$C$30:$I$30,0)),"F","C")</f>
        <v>28.333333333333332</v>
      </c>
      <c r="L8108" s="34">
        <f>CONVERT(INDEX(DHW_StPt_Sch_EZ!$C$4:$I$27,MATCH(Schedules_8760!$C8108,DHW_StPt_Sch_EZ!$B$4:$B$27,0),MATCH(Schedules_8760!$F8108,DHW_StPt_Sch_EZ!$C$3:$I$3,0)),"F","C")</f>
        <v>53.333333333333329</v>
      </c>
      <c r="M8108" s="34">
        <f>CONVERT(INDEX(DHW_StPt_Sch_EZ!$C$31:$I$54,MATCH(Schedules_8760!$C8108,DHW_StPt_Sch_EZ!$B$31:$B$54,0),MATCH(Schedules_8760!$F8108,DHW_StPt_Sch_EZ!$C$30:$I$30,0)),"F","C")</f>
        <v>53.333333333333329</v>
      </c>
      <c r="N8108" s="12"/>
      <c r="O8108" s="12"/>
      <c r="P8108" s="12"/>
    </row>
    <row r="8109" spans="1:16" x14ac:dyDescent="0.25">
      <c r="A8109" s="35">
        <v>8108</v>
      </c>
      <c r="B8109" s="89">
        <v>338.79166666666669</v>
      </c>
      <c r="C8109" s="35">
        <f t="shared" si="630"/>
        <v>20</v>
      </c>
      <c r="D8109" s="35">
        <f t="shared" si="633"/>
        <v>338</v>
      </c>
      <c r="E8109" s="35">
        <f t="shared" si="634"/>
        <v>2</v>
      </c>
      <c r="F8109" s="35" t="str">
        <f t="shared" si="631"/>
        <v>Monday</v>
      </c>
      <c r="G8109" s="35">
        <f t="shared" si="632"/>
        <v>12</v>
      </c>
      <c r="H8109" s="34">
        <f>CONVERT(INDEX(Htg_StPt_Sch_EZ!$C$4:$I$27,MATCH(Schedules_8760!$C8109,Htg_StPt_Sch_EZ!$B$4:$B$27,0),MATCH(Schedules_8760!$F8109,Htg_StPt_Sch_EZ!$C$3:$I$3,0)),"F","C")</f>
        <v>20.555555555555554</v>
      </c>
      <c r="I8109" s="34">
        <f>CONVERT(INDEX(Htg_StPt_Sch_EZ!$C$31:$I$54,MATCH(Schedules_8760!$C8109,Htg_StPt_Sch_EZ!$B$31:$B$54,0),MATCH(Schedules_8760!$F8109,Htg_StPt_Sch_EZ!$C$30:$I$30,0)),"F","C")</f>
        <v>18.888888888888889</v>
      </c>
      <c r="J8109" s="34">
        <f>CONVERT(INDEX(Clg_StPt_Sch_EZ!$C$4:$I$27,MATCH(Schedules_8760!$C8109,Clg_StPt_Sch_EZ!$B$4:$B$27,0),MATCH(Schedules_8760!$F8109,Clg_StPt_Sch_EZ!$C$3:$I$3,0)),"F","C")</f>
        <v>25.555555555555554</v>
      </c>
      <c r="K8109" s="34">
        <f>CONVERT(INDEX(Clg_StPt_Sch_EZ!$C$31:$I$54,MATCH(Schedules_8760!$C8109,Clg_StPt_Sch_EZ!$B$31:$B$54,0),MATCH(Schedules_8760!$F8109,Clg_StPt_Sch_EZ!$C$30:$I$30,0)),"F","C")</f>
        <v>28.333333333333332</v>
      </c>
      <c r="L8109" s="34">
        <f>CONVERT(INDEX(DHW_StPt_Sch_EZ!$C$4:$I$27,MATCH(Schedules_8760!$C8109,DHW_StPt_Sch_EZ!$B$4:$B$27,0),MATCH(Schedules_8760!$F8109,DHW_StPt_Sch_EZ!$C$3:$I$3,0)),"F","C")</f>
        <v>53.333333333333329</v>
      </c>
      <c r="M8109" s="34">
        <f>CONVERT(INDEX(DHW_StPt_Sch_EZ!$C$31:$I$54,MATCH(Schedules_8760!$C8109,DHW_StPt_Sch_EZ!$B$31:$B$54,0),MATCH(Schedules_8760!$F8109,DHW_StPt_Sch_EZ!$C$30:$I$30,0)),"F","C")</f>
        <v>53.333333333333329</v>
      </c>
      <c r="N8109" s="12"/>
      <c r="O8109" s="12"/>
      <c r="P8109" s="12"/>
    </row>
    <row r="8110" spans="1:16" x14ac:dyDescent="0.25">
      <c r="A8110" s="35">
        <v>8109</v>
      </c>
      <c r="B8110" s="89">
        <v>338.83333333333331</v>
      </c>
      <c r="C8110" s="35">
        <f t="shared" si="630"/>
        <v>21</v>
      </c>
      <c r="D8110" s="35">
        <f t="shared" si="633"/>
        <v>338</v>
      </c>
      <c r="E8110" s="35">
        <f t="shared" si="634"/>
        <v>2</v>
      </c>
      <c r="F8110" s="35" t="str">
        <f t="shared" si="631"/>
        <v>Monday</v>
      </c>
      <c r="G8110" s="35">
        <f t="shared" si="632"/>
        <v>12</v>
      </c>
      <c r="H8110" s="34">
        <f>CONVERT(INDEX(Htg_StPt_Sch_EZ!$C$4:$I$27,MATCH(Schedules_8760!$C8110,Htg_StPt_Sch_EZ!$B$4:$B$27,0),MATCH(Schedules_8760!$F8110,Htg_StPt_Sch_EZ!$C$3:$I$3,0)),"F","C")</f>
        <v>20.555555555555554</v>
      </c>
      <c r="I8110" s="34">
        <f>CONVERT(INDEX(Htg_StPt_Sch_EZ!$C$31:$I$54,MATCH(Schedules_8760!$C8110,Htg_StPt_Sch_EZ!$B$31:$B$54,0),MATCH(Schedules_8760!$F8110,Htg_StPt_Sch_EZ!$C$30:$I$30,0)),"F","C")</f>
        <v>19.444444444444443</v>
      </c>
      <c r="J8110" s="34">
        <f>CONVERT(INDEX(Clg_StPt_Sch_EZ!$C$4:$I$27,MATCH(Schedules_8760!$C8110,Clg_StPt_Sch_EZ!$B$4:$B$27,0),MATCH(Schedules_8760!$F8110,Clg_StPt_Sch_EZ!$C$3:$I$3,0)),"F","C")</f>
        <v>25.555555555555554</v>
      </c>
      <c r="K8110" s="34">
        <f>CONVERT(INDEX(Clg_StPt_Sch_EZ!$C$31:$I$54,MATCH(Schedules_8760!$C8110,Clg_StPt_Sch_EZ!$B$31:$B$54,0),MATCH(Schedules_8760!$F8110,Clg_StPt_Sch_EZ!$C$30:$I$30,0)),"F","C")</f>
        <v>28.333333333333332</v>
      </c>
      <c r="L8110" s="34">
        <f>CONVERT(INDEX(DHW_StPt_Sch_EZ!$C$4:$I$27,MATCH(Schedules_8760!$C8110,DHW_StPt_Sch_EZ!$B$4:$B$27,0),MATCH(Schedules_8760!$F8110,DHW_StPt_Sch_EZ!$C$3:$I$3,0)),"F","C")</f>
        <v>53.333333333333329</v>
      </c>
      <c r="M8110" s="34">
        <f>CONVERT(INDEX(DHW_StPt_Sch_EZ!$C$31:$I$54,MATCH(Schedules_8760!$C8110,DHW_StPt_Sch_EZ!$B$31:$B$54,0),MATCH(Schedules_8760!$F8110,DHW_StPt_Sch_EZ!$C$30:$I$30,0)),"F","C")</f>
        <v>53.333333333333329</v>
      </c>
      <c r="N8110" s="12"/>
      <c r="O8110" s="12"/>
      <c r="P8110" s="12"/>
    </row>
    <row r="8111" spans="1:16" x14ac:dyDescent="0.25">
      <c r="A8111" s="35">
        <v>8110</v>
      </c>
      <c r="B8111" s="89">
        <v>338.875</v>
      </c>
      <c r="C8111" s="35">
        <f t="shared" si="630"/>
        <v>22</v>
      </c>
      <c r="D8111" s="35">
        <f t="shared" si="633"/>
        <v>338</v>
      </c>
      <c r="E8111" s="35">
        <f t="shared" si="634"/>
        <v>2</v>
      </c>
      <c r="F8111" s="35" t="str">
        <f t="shared" si="631"/>
        <v>Monday</v>
      </c>
      <c r="G8111" s="35">
        <f t="shared" si="632"/>
        <v>12</v>
      </c>
      <c r="H8111" s="34">
        <f>CONVERT(INDEX(Htg_StPt_Sch_EZ!$C$4:$I$27,MATCH(Schedules_8760!$C8111,Htg_StPt_Sch_EZ!$B$4:$B$27,0),MATCH(Schedules_8760!$F8111,Htg_StPt_Sch_EZ!$C$3:$I$3,0)),"F","C")</f>
        <v>20.555555555555554</v>
      </c>
      <c r="I8111" s="34">
        <f>CONVERT(INDEX(Htg_StPt_Sch_EZ!$C$31:$I$54,MATCH(Schedules_8760!$C8111,Htg_StPt_Sch_EZ!$B$31:$B$54,0),MATCH(Schedules_8760!$F8111,Htg_StPt_Sch_EZ!$C$30:$I$30,0)),"F","C")</f>
        <v>19.444444444444443</v>
      </c>
      <c r="J8111" s="34">
        <f>CONVERT(INDEX(Clg_StPt_Sch_EZ!$C$4:$I$27,MATCH(Schedules_8760!$C8111,Clg_StPt_Sch_EZ!$B$4:$B$27,0),MATCH(Schedules_8760!$F8111,Clg_StPt_Sch_EZ!$C$3:$I$3,0)),"F","C")</f>
        <v>25.555555555555554</v>
      </c>
      <c r="K8111" s="34">
        <f>CONVERT(INDEX(Clg_StPt_Sch_EZ!$C$31:$I$54,MATCH(Schedules_8760!$C8111,Clg_StPt_Sch_EZ!$B$31:$B$54,0),MATCH(Schedules_8760!$F8111,Clg_StPt_Sch_EZ!$C$30:$I$30,0)),"F","C")</f>
        <v>28.333333333333332</v>
      </c>
      <c r="L8111" s="34">
        <f>CONVERT(INDEX(DHW_StPt_Sch_EZ!$C$4:$I$27,MATCH(Schedules_8760!$C8111,DHW_StPt_Sch_EZ!$B$4:$B$27,0),MATCH(Schedules_8760!$F8111,DHW_StPt_Sch_EZ!$C$3:$I$3,0)),"F","C")</f>
        <v>53.333333333333329</v>
      </c>
      <c r="M8111" s="34">
        <f>CONVERT(INDEX(DHW_StPt_Sch_EZ!$C$31:$I$54,MATCH(Schedules_8760!$C8111,DHW_StPt_Sch_EZ!$B$31:$B$54,0),MATCH(Schedules_8760!$F8111,DHW_StPt_Sch_EZ!$C$30:$I$30,0)),"F","C")</f>
        <v>53.333333333333329</v>
      </c>
      <c r="N8111" s="12"/>
      <c r="O8111" s="12"/>
      <c r="P8111" s="12"/>
    </row>
    <row r="8112" spans="1:16" x14ac:dyDescent="0.25">
      <c r="A8112" s="35">
        <v>8111</v>
      </c>
      <c r="B8112" s="89">
        <v>338.91666666666669</v>
      </c>
      <c r="C8112" s="35">
        <f t="shared" si="630"/>
        <v>23</v>
      </c>
      <c r="D8112" s="35">
        <f t="shared" si="633"/>
        <v>338</v>
      </c>
      <c r="E8112" s="35">
        <f t="shared" si="634"/>
        <v>2</v>
      </c>
      <c r="F8112" s="35" t="str">
        <f t="shared" si="631"/>
        <v>Monday</v>
      </c>
      <c r="G8112" s="35">
        <f t="shared" si="632"/>
        <v>12</v>
      </c>
      <c r="H8112" s="34">
        <f>CONVERT(INDEX(Htg_StPt_Sch_EZ!$C$4:$I$27,MATCH(Schedules_8760!$C8112,Htg_StPt_Sch_EZ!$B$4:$B$27,0),MATCH(Schedules_8760!$F8112,Htg_StPt_Sch_EZ!$C$3:$I$3,0)),"F","C")</f>
        <v>20.555555555555554</v>
      </c>
      <c r="I8112" s="34">
        <f>CONVERT(INDEX(Htg_StPt_Sch_EZ!$C$31:$I$54,MATCH(Schedules_8760!$C8112,Htg_StPt_Sch_EZ!$B$31:$B$54,0),MATCH(Schedules_8760!$F8112,Htg_StPt_Sch_EZ!$C$30:$I$30,0)),"F","C")</f>
        <v>19.444444444444443</v>
      </c>
      <c r="J8112" s="34">
        <f>CONVERT(INDEX(Clg_StPt_Sch_EZ!$C$4:$I$27,MATCH(Schedules_8760!$C8112,Clg_StPt_Sch_EZ!$B$4:$B$27,0),MATCH(Schedules_8760!$F8112,Clg_StPt_Sch_EZ!$C$3:$I$3,0)),"F","C")</f>
        <v>25.555555555555554</v>
      </c>
      <c r="K8112" s="34">
        <f>CONVERT(INDEX(Clg_StPt_Sch_EZ!$C$31:$I$54,MATCH(Schedules_8760!$C8112,Clg_StPt_Sch_EZ!$B$31:$B$54,0),MATCH(Schedules_8760!$F8112,Clg_StPt_Sch_EZ!$C$30:$I$30,0)),"F","C")</f>
        <v>28.333333333333332</v>
      </c>
      <c r="L8112" s="34">
        <f>CONVERT(INDEX(DHW_StPt_Sch_EZ!$C$4:$I$27,MATCH(Schedules_8760!$C8112,DHW_StPt_Sch_EZ!$B$4:$B$27,0),MATCH(Schedules_8760!$F8112,DHW_StPt_Sch_EZ!$C$3:$I$3,0)),"F","C")</f>
        <v>53.333333333333329</v>
      </c>
      <c r="M8112" s="34">
        <f>CONVERT(INDEX(DHW_StPt_Sch_EZ!$C$31:$I$54,MATCH(Schedules_8760!$C8112,DHW_StPt_Sch_EZ!$B$31:$B$54,0),MATCH(Schedules_8760!$F8112,DHW_StPt_Sch_EZ!$C$30:$I$30,0)),"F","C")</f>
        <v>53.333333333333329</v>
      </c>
      <c r="N8112" s="12"/>
      <c r="O8112" s="12"/>
      <c r="P8112" s="12"/>
    </row>
    <row r="8113" spans="1:16" x14ac:dyDescent="0.25">
      <c r="A8113" s="35">
        <v>8112</v>
      </c>
      <c r="B8113" s="89">
        <v>338.95833333333331</v>
      </c>
      <c r="C8113" s="35">
        <f t="shared" si="630"/>
        <v>24</v>
      </c>
      <c r="D8113" s="35">
        <f t="shared" si="633"/>
        <v>338</v>
      </c>
      <c r="E8113" s="35">
        <f t="shared" si="634"/>
        <v>2</v>
      </c>
      <c r="F8113" s="35" t="str">
        <f t="shared" si="631"/>
        <v>Monday</v>
      </c>
      <c r="G8113" s="35">
        <f t="shared" si="632"/>
        <v>12</v>
      </c>
      <c r="H8113" s="34">
        <f>CONVERT(INDEX(Htg_StPt_Sch_EZ!$C$4:$I$27,MATCH(Schedules_8760!$C8113,Htg_StPt_Sch_EZ!$B$4:$B$27,0),MATCH(Schedules_8760!$F8113,Htg_StPt_Sch_EZ!$C$3:$I$3,0)),"F","C")</f>
        <v>20.555555555555554</v>
      </c>
      <c r="I8113" s="34">
        <f>CONVERT(INDEX(Htg_StPt_Sch_EZ!$C$31:$I$54,MATCH(Schedules_8760!$C8113,Htg_StPt_Sch_EZ!$B$31:$B$54,0),MATCH(Schedules_8760!$F8113,Htg_StPt_Sch_EZ!$C$30:$I$30,0)),"F","C")</f>
        <v>19.444444444444443</v>
      </c>
      <c r="J8113" s="34">
        <f>CONVERT(INDEX(Clg_StPt_Sch_EZ!$C$4:$I$27,MATCH(Schedules_8760!$C8113,Clg_StPt_Sch_EZ!$B$4:$B$27,0),MATCH(Schedules_8760!$F8113,Clg_StPt_Sch_EZ!$C$3:$I$3,0)),"F","C")</f>
        <v>25.555555555555554</v>
      </c>
      <c r="K8113" s="34">
        <f>CONVERT(INDEX(Clg_StPt_Sch_EZ!$C$31:$I$54,MATCH(Schedules_8760!$C8113,Clg_StPt_Sch_EZ!$B$31:$B$54,0),MATCH(Schedules_8760!$F8113,Clg_StPt_Sch_EZ!$C$30:$I$30,0)),"F","C")</f>
        <v>28.333333333333332</v>
      </c>
      <c r="L8113" s="34">
        <f>CONVERT(INDEX(DHW_StPt_Sch_EZ!$C$4:$I$27,MATCH(Schedules_8760!$C8113,DHW_StPt_Sch_EZ!$B$4:$B$27,0),MATCH(Schedules_8760!$F8113,DHW_StPt_Sch_EZ!$C$3:$I$3,0)),"F","C")</f>
        <v>53.333333333333329</v>
      </c>
      <c r="M8113" s="34">
        <f>CONVERT(INDEX(DHW_StPt_Sch_EZ!$C$31:$I$54,MATCH(Schedules_8760!$C8113,DHW_StPt_Sch_EZ!$B$31:$B$54,0),MATCH(Schedules_8760!$F8113,DHW_StPt_Sch_EZ!$C$30:$I$30,0)),"F","C")</f>
        <v>53.333333333333329</v>
      </c>
      <c r="N8113" s="12"/>
      <c r="O8113" s="12"/>
      <c r="P8113" s="12"/>
    </row>
    <row r="8114" spans="1:16" x14ac:dyDescent="0.25">
      <c r="A8114" s="35">
        <v>8113</v>
      </c>
      <c r="B8114" s="89">
        <v>339</v>
      </c>
      <c r="C8114" s="35">
        <f t="shared" si="630"/>
        <v>1</v>
      </c>
      <c r="D8114" s="35">
        <f t="shared" si="633"/>
        <v>339</v>
      </c>
      <c r="E8114" s="35">
        <f t="shared" si="634"/>
        <v>3</v>
      </c>
      <c r="F8114" s="35" t="str">
        <f t="shared" si="631"/>
        <v>Tuesday</v>
      </c>
      <c r="G8114" s="35">
        <f t="shared" si="632"/>
        <v>12</v>
      </c>
      <c r="H8114" s="34">
        <f>CONVERT(INDEX(Htg_StPt_Sch_EZ!$C$4:$I$27,MATCH(Schedules_8760!$C8114,Htg_StPt_Sch_EZ!$B$4:$B$27,0),MATCH(Schedules_8760!$F8114,Htg_StPt_Sch_EZ!$C$3:$I$3,0)),"F","C")</f>
        <v>20.555555555555554</v>
      </c>
      <c r="I8114" s="34">
        <f>CONVERT(INDEX(Htg_StPt_Sch_EZ!$C$31:$I$54,MATCH(Schedules_8760!$C8114,Htg_StPt_Sch_EZ!$B$31:$B$54,0),MATCH(Schedules_8760!$F8114,Htg_StPt_Sch_EZ!$C$30:$I$30,0)),"F","C")</f>
        <v>19.444444444444443</v>
      </c>
      <c r="J8114" s="34">
        <f>CONVERT(INDEX(Clg_StPt_Sch_EZ!$C$4:$I$27,MATCH(Schedules_8760!$C8114,Clg_StPt_Sch_EZ!$B$4:$B$27,0),MATCH(Schedules_8760!$F8114,Clg_StPt_Sch_EZ!$C$3:$I$3,0)),"F","C")</f>
        <v>25.555555555555554</v>
      </c>
      <c r="K8114" s="34">
        <f>CONVERT(INDEX(Clg_StPt_Sch_EZ!$C$31:$I$54,MATCH(Schedules_8760!$C8114,Clg_StPt_Sch_EZ!$B$31:$B$54,0),MATCH(Schedules_8760!$F8114,Clg_StPt_Sch_EZ!$C$30:$I$30,0)),"F","C")</f>
        <v>28.333333333333332</v>
      </c>
      <c r="L8114" s="34">
        <f>CONVERT(INDEX(DHW_StPt_Sch_EZ!$C$4:$I$27,MATCH(Schedules_8760!$C8114,DHW_StPt_Sch_EZ!$B$4:$B$27,0),MATCH(Schedules_8760!$F8114,DHW_StPt_Sch_EZ!$C$3:$I$3,0)),"F","C")</f>
        <v>53.333333333333329</v>
      </c>
      <c r="M8114" s="34">
        <f>CONVERT(INDEX(DHW_StPt_Sch_EZ!$C$31:$I$54,MATCH(Schedules_8760!$C8114,DHW_StPt_Sch_EZ!$B$31:$B$54,0),MATCH(Schedules_8760!$F8114,DHW_StPt_Sch_EZ!$C$30:$I$30,0)),"F","C")</f>
        <v>53.333333333333329</v>
      </c>
      <c r="N8114" s="12"/>
      <c r="O8114" s="12"/>
      <c r="P8114" s="12"/>
    </row>
    <row r="8115" spans="1:16" x14ac:dyDescent="0.25">
      <c r="A8115" s="35">
        <v>8114</v>
      </c>
      <c r="B8115" s="89">
        <v>339.04166666666669</v>
      </c>
      <c r="C8115" s="35">
        <f t="shared" si="630"/>
        <v>2</v>
      </c>
      <c r="D8115" s="35">
        <f t="shared" si="633"/>
        <v>339</v>
      </c>
      <c r="E8115" s="35">
        <f t="shared" si="634"/>
        <v>3</v>
      </c>
      <c r="F8115" s="35" t="str">
        <f t="shared" si="631"/>
        <v>Tuesday</v>
      </c>
      <c r="G8115" s="35">
        <f t="shared" si="632"/>
        <v>12</v>
      </c>
      <c r="H8115" s="34">
        <f>CONVERT(INDEX(Htg_StPt_Sch_EZ!$C$4:$I$27,MATCH(Schedules_8760!$C8115,Htg_StPt_Sch_EZ!$B$4:$B$27,0),MATCH(Schedules_8760!$F8115,Htg_StPt_Sch_EZ!$C$3:$I$3,0)),"F","C")</f>
        <v>20.555555555555554</v>
      </c>
      <c r="I8115" s="34">
        <f>CONVERT(INDEX(Htg_StPt_Sch_EZ!$C$31:$I$54,MATCH(Schedules_8760!$C8115,Htg_StPt_Sch_EZ!$B$31:$B$54,0),MATCH(Schedules_8760!$F8115,Htg_StPt_Sch_EZ!$C$30:$I$30,0)),"F","C")</f>
        <v>19.444444444444443</v>
      </c>
      <c r="J8115" s="34">
        <f>CONVERT(INDEX(Clg_StPt_Sch_EZ!$C$4:$I$27,MATCH(Schedules_8760!$C8115,Clg_StPt_Sch_EZ!$B$4:$B$27,0),MATCH(Schedules_8760!$F8115,Clg_StPt_Sch_EZ!$C$3:$I$3,0)),"F","C")</f>
        <v>25.555555555555554</v>
      </c>
      <c r="K8115" s="34">
        <f>CONVERT(INDEX(Clg_StPt_Sch_EZ!$C$31:$I$54,MATCH(Schedules_8760!$C8115,Clg_StPt_Sch_EZ!$B$31:$B$54,0),MATCH(Schedules_8760!$F8115,Clg_StPt_Sch_EZ!$C$30:$I$30,0)),"F","C")</f>
        <v>28.333333333333332</v>
      </c>
      <c r="L8115" s="34">
        <f>CONVERT(INDEX(DHW_StPt_Sch_EZ!$C$4:$I$27,MATCH(Schedules_8760!$C8115,DHW_StPt_Sch_EZ!$B$4:$B$27,0),MATCH(Schedules_8760!$F8115,DHW_StPt_Sch_EZ!$C$3:$I$3,0)),"F","C")</f>
        <v>53.333333333333329</v>
      </c>
      <c r="M8115" s="34">
        <f>CONVERT(INDEX(DHW_StPt_Sch_EZ!$C$31:$I$54,MATCH(Schedules_8760!$C8115,DHW_StPt_Sch_EZ!$B$31:$B$54,0),MATCH(Schedules_8760!$F8115,DHW_StPt_Sch_EZ!$C$30:$I$30,0)),"F","C")</f>
        <v>53.333333333333329</v>
      </c>
      <c r="N8115" s="12"/>
      <c r="O8115" s="12"/>
      <c r="P8115" s="12"/>
    </row>
    <row r="8116" spans="1:16" x14ac:dyDescent="0.25">
      <c r="A8116" s="35">
        <v>8115</v>
      </c>
      <c r="B8116" s="89">
        <v>339.08333333333331</v>
      </c>
      <c r="C8116" s="35">
        <f t="shared" si="630"/>
        <v>3</v>
      </c>
      <c r="D8116" s="35">
        <f t="shared" si="633"/>
        <v>339</v>
      </c>
      <c r="E8116" s="35">
        <f t="shared" si="634"/>
        <v>3</v>
      </c>
      <c r="F8116" s="35" t="str">
        <f t="shared" si="631"/>
        <v>Tuesday</v>
      </c>
      <c r="G8116" s="35">
        <f t="shared" si="632"/>
        <v>12</v>
      </c>
      <c r="H8116" s="34">
        <f>CONVERT(INDEX(Htg_StPt_Sch_EZ!$C$4:$I$27,MATCH(Schedules_8760!$C8116,Htg_StPt_Sch_EZ!$B$4:$B$27,0),MATCH(Schedules_8760!$F8116,Htg_StPt_Sch_EZ!$C$3:$I$3,0)),"F","C")</f>
        <v>20.555555555555554</v>
      </c>
      <c r="I8116" s="34">
        <f>CONVERT(INDEX(Htg_StPt_Sch_EZ!$C$31:$I$54,MATCH(Schedules_8760!$C8116,Htg_StPt_Sch_EZ!$B$31:$B$54,0),MATCH(Schedules_8760!$F8116,Htg_StPt_Sch_EZ!$C$30:$I$30,0)),"F","C")</f>
        <v>19.444444444444443</v>
      </c>
      <c r="J8116" s="34">
        <f>CONVERT(INDEX(Clg_StPt_Sch_EZ!$C$4:$I$27,MATCH(Schedules_8760!$C8116,Clg_StPt_Sch_EZ!$B$4:$B$27,0),MATCH(Schedules_8760!$F8116,Clg_StPt_Sch_EZ!$C$3:$I$3,0)),"F","C")</f>
        <v>25.555555555555554</v>
      </c>
      <c r="K8116" s="34">
        <f>CONVERT(INDEX(Clg_StPt_Sch_EZ!$C$31:$I$54,MATCH(Schedules_8760!$C8116,Clg_StPt_Sch_EZ!$B$31:$B$54,0),MATCH(Schedules_8760!$F8116,Clg_StPt_Sch_EZ!$C$30:$I$30,0)),"F","C")</f>
        <v>28.333333333333332</v>
      </c>
      <c r="L8116" s="34">
        <f>CONVERT(INDEX(DHW_StPt_Sch_EZ!$C$4:$I$27,MATCH(Schedules_8760!$C8116,DHW_StPt_Sch_EZ!$B$4:$B$27,0),MATCH(Schedules_8760!$F8116,DHW_StPt_Sch_EZ!$C$3:$I$3,0)),"F","C")</f>
        <v>53.333333333333329</v>
      </c>
      <c r="M8116" s="34">
        <f>CONVERT(INDEX(DHW_StPt_Sch_EZ!$C$31:$I$54,MATCH(Schedules_8760!$C8116,DHW_StPt_Sch_EZ!$B$31:$B$54,0),MATCH(Schedules_8760!$F8116,DHW_StPt_Sch_EZ!$C$30:$I$30,0)),"F","C")</f>
        <v>53.333333333333329</v>
      </c>
      <c r="N8116" s="12"/>
      <c r="O8116" s="12"/>
      <c r="P8116" s="12"/>
    </row>
    <row r="8117" spans="1:16" x14ac:dyDescent="0.25">
      <c r="A8117" s="35">
        <v>8116</v>
      </c>
      <c r="B8117" s="89">
        <v>339.125</v>
      </c>
      <c r="C8117" s="35">
        <f t="shared" si="630"/>
        <v>4</v>
      </c>
      <c r="D8117" s="35">
        <f t="shared" si="633"/>
        <v>339</v>
      </c>
      <c r="E8117" s="35">
        <f t="shared" si="634"/>
        <v>3</v>
      </c>
      <c r="F8117" s="35" t="str">
        <f t="shared" si="631"/>
        <v>Tuesday</v>
      </c>
      <c r="G8117" s="35">
        <f t="shared" si="632"/>
        <v>12</v>
      </c>
      <c r="H8117" s="34">
        <f>CONVERT(INDEX(Htg_StPt_Sch_EZ!$C$4:$I$27,MATCH(Schedules_8760!$C8117,Htg_StPt_Sch_EZ!$B$4:$B$27,0),MATCH(Schedules_8760!$F8117,Htg_StPt_Sch_EZ!$C$3:$I$3,0)),"F","C")</f>
        <v>20.555555555555554</v>
      </c>
      <c r="I8117" s="34">
        <f>CONVERT(INDEX(Htg_StPt_Sch_EZ!$C$31:$I$54,MATCH(Schedules_8760!$C8117,Htg_StPt_Sch_EZ!$B$31:$B$54,0),MATCH(Schedules_8760!$F8117,Htg_StPt_Sch_EZ!$C$30:$I$30,0)),"F","C")</f>
        <v>19.444444444444443</v>
      </c>
      <c r="J8117" s="34">
        <f>CONVERT(INDEX(Clg_StPt_Sch_EZ!$C$4:$I$27,MATCH(Schedules_8760!$C8117,Clg_StPt_Sch_EZ!$B$4:$B$27,0),MATCH(Schedules_8760!$F8117,Clg_StPt_Sch_EZ!$C$3:$I$3,0)),"F","C")</f>
        <v>25.555555555555554</v>
      </c>
      <c r="K8117" s="34">
        <f>CONVERT(INDEX(Clg_StPt_Sch_EZ!$C$31:$I$54,MATCH(Schedules_8760!$C8117,Clg_StPt_Sch_EZ!$B$31:$B$54,0),MATCH(Schedules_8760!$F8117,Clg_StPt_Sch_EZ!$C$30:$I$30,0)),"F","C")</f>
        <v>28.333333333333332</v>
      </c>
      <c r="L8117" s="34">
        <f>CONVERT(INDEX(DHW_StPt_Sch_EZ!$C$4:$I$27,MATCH(Schedules_8760!$C8117,DHW_StPt_Sch_EZ!$B$4:$B$27,0),MATCH(Schedules_8760!$F8117,DHW_StPt_Sch_EZ!$C$3:$I$3,0)),"F","C")</f>
        <v>53.333333333333329</v>
      </c>
      <c r="M8117" s="34">
        <f>CONVERT(INDEX(DHW_StPt_Sch_EZ!$C$31:$I$54,MATCH(Schedules_8760!$C8117,DHW_StPt_Sch_EZ!$B$31:$B$54,0),MATCH(Schedules_8760!$F8117,DHW_StPt_Sch_EZ!$C$30:$I$30,0)),"F","C")</f>
        <v>53.333333333333329</v>
      </c>
      <c r="N8117" s="12"/>
      <c r="O8117" s="12"/>
      <c r="P8117" s="12"/>
    </row>
    <row r="8118" spans="1:16" x14ac:dyDescent="0.25">
      <c r="A8118" s="35">
        <v>8117</v>
      </c>
      <c r="B8118" s="89">
        <v>339.16666666666669</v>
      </c>
      <c r="C8118" s="35">
        <f t="shared" si="630"/>
        <v>5</v>
      </c>
      <c r="D8118" s="35">
        <f t="shared" si="633"/>
        <v>339</v>
      </c>
      <c r="E8118" s="35">
        <f t="shared" si="634"/>
        <v>3</v>
      </c>
      <c r="F8118" s="35" t="str">
        <f t="shared" si="631"/>
        <v>Tuesday</v>
      </c>
      <c r="G8118" s="35">
        <f t="shared" si="632"/>
        <v>12</v>
      </c>
      <c r="H8118" s="34">
        <f>CONVERT(INDEX(Htg_StPt_Sch_EZ!$C$4:$I$27,MATCH(Schedules_8760!$C8118,Htg_StPt_Sch_EZ!$B$4:$B$27,0),MATCH(Schedules_8760!$F8118,Htg_StPt_Sch_EZ!$C$3:$I$3,0)),"F","C")</f>
        <v>20.555555555555554</v>
      </c>
      <c r="I8118" s="34">
        <f>CONVERT(INDEX(Htg_StPt_Sch_EZ!$C$31:$I$54,MATCH(Schedules_8760!$C8118,Htg_StPt_Sch_EZ!$B$31:$B$54,0),MATCH(Schedules_8760!$F8118,Htg_StPt_Sch_EZ!$C$30:$I$30,0)),"F","C")</f>
        <v>19.444444444444443</v>
      </c>
      <c r="J8118" s="34">
        <f>CONVERT(INDEX(Clg_StPt_Sch_EZ!$C$4:$I$27,MATCH(Schedules_8760!$C8118,Clg_StPt_Sch_EZ!$B$4:$B$27,0),MATCH(Schedules_8760!$F8118,Clg_StPt_Sch_EZ!$C$3:$I$3,0)),"F","C")</f>
        <v>25.555555555555554</v>
      </c>
      <c r="K8118" s="34">
        <f>CONVERT(INDEX(Clg_StPt_Sch_EZ!$C$31:$I$54,MATCH(Schedules_8760!$C8118,Clg_StPt_Sch_EZ!$B$31:$B$54,0),MATCH(Schedules_8760!$F8118,Clg_StPt_Sch_EZ!$C$30:$I$30,0)),"F","C")</f>
        <v>28.333333333333332</v>
      </c>
      <c r="L8118" s="34">
        <f>CONVERT(INDEX(DHW_StPt_Sch_EZ!$C$4:$I$27,MATCH(Schedules_8760!$C8118,DHW_StPt_Sch_EZ!$B$4:$B$27,0),MATCH(Schedules_8760!$F8118,DHW_StPt_Sch_EZ!$C$3:$I$3,0)),"F","C")</f>
        <v>53.333333333333329</v>
      </c>
      <c r="M8118" s="34">
        <f>CONVERT(INDEX(DHW_StPt_Sch_EZ!$C$31:$I$54,MATCH(Schedules_8760!$C8118,DHW_StPt_Sch_EZ!$B$31:$B$54,0),MATCH(Schedules_8760!$F8118,DHW_StPt_Sch_EZ!$C$30:$I$30,0)),"F","C")</f>
        <v>53.333333333333329</v>
      </c>
      <c r="N8118" s="12"/>
      <c r="O8118" s="12"/>
      <c r="P8118" s="12"/>
    </row>
    <row r="8119" spans="1:16" x14ac:dyDescent="0.25">
      <c r="A8119" s="35">
        <v>8118</v>
      </c>
      <c r="B8119" s="89">
        <v>339.20833333333331</v>
      </c>
      <c r="C8119" s="35">
        <f t="shared" si="630"/>
        <v>6</v>
      </c>
      <c r="D8119" s="35">
        <f t="shared" si="633"/>
        <v>339</v>
      </c>
      <c r="E8119" s="35">
        <f t="shared" si="634"/>
        <v>3</v>
      </c>
      <c r="F8119" s="35" t="str">
        <f t="shared" si="631"/>
        <v>Tuesday</v>
      </c>
      <c r="G8119" s="35">
        <f t="shared" si="632"/>
        <v>12</v>
      </c>
      <c r="H8119" s="34">
        <f>CONVERT(INDEX(Htg_StPt_Sch_EZ!$C$4:$I$27,MATCH(Schedules_8760!$C8119,Htg_StPt_Sch_EZ!$B$4:$B$27,0),MATCH(Schedules_8760!$F8119,Htg_StPt_Sch_EZ!$C$3:$I$3,0)),"F","C")</f>
        <v>20.555555555555554</v>
      </c>
      <c r="I8119" s="34">
        <f>CONVERT(INDEX(Htg_StPt_Sch_EZ!$C$31:$I$54,MATCH(Schedules_8760!$C8119,Htg_StPt_Sch_EZ!$B$31:$B$54,0),MATCH(Schedules_8760!$F8119,Htg_StPt_Sch_EZ!$C$30:$I$30,0)),"F","C")</f>
        <v>19.444444444444443</v>
      </c>
      <c r="J8119" s="34">
        <f>CONVERT(INDEX(Clg_StPt_Sch_EZ!$C$4:$I$27,MATCH(Schedules_8760!$C8119,Clg_StPt_Sch_EZ!$B$4:$B$27,0),MATCH(Schedules_8760!$F8119,Clg_StPt_Sch_EZ!$C$3:$I$3,0)),"F","C")</f>
        <v>25.555555555555554</v>
      </c>
      <c r="K8119" s="34">
        <f>CONVERT(INDEX(Clg_StPt_Sch_EZ!$C$31:$I$54,MATCH(Schedules_8760!$C8119,Clg_StPt_Sch_EZ!$B$31:$B$54,0),MATCH(Schedules_8760!$F8119,Clg_StPt_Sch_EZ!$C$30:$I$30,0)),"F","C")</f>
        <v>28.333333333333332</v>
      </c>
      <c r="L8119" s="34">
        <f>CONVERT(INDEX(DHW_StPt_Sch_EZ!$C$4:$I$27,MATCH(Schedules_8760!$C8119,DHW_StPt_Sch_EZ!$B$4:$B$27,0),MATCH(Schedules_8760!$F8119,DHW_StPt_Sch_EZ!$C$3:$I$3,0)),"F","C")</f>
        <v>53.333333333333329</v>
      </c>
      <c r="M8119" s="34">
        <f>CONVERT(INDEX(DHW_StPt_Sch_EZ!$C$31:$I$54,MATCH(Schedules_8760!$C8119,DHW_StPt_Sch_EZ!$B$31:$B$54,0),MATCH(Schedules_8760!$F8119,DHW_StPt_Sch_EZ!$C$30:$I$30,0)),"F","C")</f>
        <v>53.333333333333329</v>
      </c>
      <c r="N8119" s="12"/>
      <c r="O8119" s="12"/>
      <c r="P8119" s="12"/>
    </row>
    <row r="8120" spans="1:16" x14ac:dyDescent="0.25">
      <c r="A8120" s="35">
        <v>8119</v>
      </c>
      <c r="B8120" s="89">
        <v>339.25</v>
      </c>
      <c r="C8120" s="35">
        <f t="shared" si="630"/>
        <v>7</v>
      </c>
      <c r="D8120" s="35">
        <f t="shared" si="633"/>
        <v>339</v>
      </c>
      <c r="E8120" s="35">
        <f t="shared" si="634"/>
        <v>3</v>
      </c>
      <c r="F8120" s="35" t="str">
        <f t="shared" si="631"/>
        <v>Tuesday</v>
      </c>
      <c r="G8120" s="35">
        <f t="shared" si="632"/>
        <v>12</v>
      </c>
      <c r="H8120" s="34">
        <f>CONVERT(INDEX(Htg_StPt_Sch_EZ!$C$4:$I$27,MATCH(Schedules_8760!$C8120,Htg_StPt_Sch_EZ!$B$4:$B$27,0),MATCH(Schedules_8760!$F8120,Htg_StPt_Sch_EZ!$C$3:$I$3,0)),"F","C")</f>
        <v>20.555555555555554</v>
      </c>
      <c r="I8120" s="34">
        <f>CONVERT(INDEX(Htg_StPt_Sch_EZ!$C$31:$I$54,MATCH(Schedules_8760!$C8120,Htg_StPt_Sch_EZ!$B$31:$B$54,0),MATCH(Schedules_8760!$F8120,Htg_StPt_Sch_EZ!$C$30:$I$30,0)),"F","C")</f>
        <v>19.444444444444443</v>
      </c>
      <c r="J8120" s="34">
        <f>CONVERT(INDEX(Clg_StPt_Sch_EZ!$C$4:$I$27,MATCH(Schedules_8760!$C8120,Clg_StPt_Sch_EZ!$B$4:$B$27,0),MATCH(Schedules_8760!$F8120,Clg_StPt_Sch_EZ!$C$3:$I$3,0)),"F","C")</f>
        <v>25.555555555555554</v>
      </c>
      <c r="K8120" s="34">
        <f>CONVERT(INDEX(Clg_StPt_Sch_EZ!$C$31:$I$54,MATCH(Schedules_8760!$C8120,Clg_StPt_Sch_EZ!$B$31:$B$54,0),MATCH(Schedules_8760!$F8120,Clg_StPt_Sch_EZ!$C$30:$I$30,0)),"F","C")</f>
        <v>28.333333333333332</v>
      </c>
      <c r="L8120" s="34">
        <f>CONVERT(INDEX(DHW_StPt_Sch_EZ!$C$4:$I$27,MATCH(Schedules_8760!$C8120,DHW_StPt_Sch_EZ!$B$4:$B$27,0),MATCH(Schedules_8760!$F8120,DHW_StPt_Sch_EZ!$C$3:$I$3,0)),"F","C")</f>
        <v>53.333333333333329</v>
      </c>
      <c r="M8120" s="34">
        <f>CONVERT(INDEX(DHW_StPt_Sch_EZ!$C$31:$I$54,MATCH(Schedules_8760!$C8120,DHW_StPt_Sch_EZ!$B$31:$B$54,0),MATCH(Schedules_8760!$F8120,DHW_StPt_Sch_EZ!$C$30:$I$30,0)),"F","C")</f>
        <v>53.333333333333329</v>
      </c>
      <c r="N8120" s="12"/>
      <c r="O8120" s="12"/>
      <c r="P8120" s="12"/>
    </row>
    <row r="8121" spans="1:16" x14ac:dyDescent="0.25">
      <c r="A8121" s="35">
        <v>8120</v>
      </c>
      <c r="B8121" s="89">
        <v>339.29166666666669</v>
      </c>
      <c r="C8121" s="35">
        <f t="shared" si="630"/>
        <v>8</v>
      </c>
      <c r="D8121" s="35">
        <f t="shared" si="633"/>
        <v>339</v>
      </c>
      <c r="E8121" s="35">
        <f t="shared" si="634"/>
        <v>3</v>
      </c>
      <c r="F8121" s="35" t="str">
        <f t="shared" si="631"/>
        <v>Tuesday</v>
      </c>
      <c r="G8121" s="35">
        <f t="shared" si="632"/>
        <v>12</v>
      </c>
      <c r="H8121" s="34">
        <f>CONVERT(INDEX(Htg_StPt_Sch_EZ!$C$4:$I$27,MATCH(Schedules_8760!$C8121,Htg_StPt_Sch_EZ!$B$4:$B$27,0),MATCH(Schedules_8760!$F8121,Htg_StPt_Sch_EZ!$C$3:$I$3,0)),"F","C")</f>
        <v>20.555555555555554</v>
      </c>
      <c r="I8121" s="34">
        <f>CONVERT(INDEX(Htg_StPt_Sch_EZ!$C$31:$I$54,MATCH(Schedules_8760!$C8121,Htg_StPt_Sch_EZ!$B$31:$B$54,0),MATCH(Schedules_8760!$F8121,Htg_StPt_Sch_EZ!$C$30:$I$30,0)),"F","C")</f>
        <v>19.444444444444443</v>
      </c>
      <c r="J8121" s="34">
        <f>CONVERT(INDEX(Clg_StPt_Sch_EZ!$C$4:$I$27,MATCH(Schedules_8760!$C8121,Clg_StPt_Sch_EZ!$B$4:$B$27,0),MATCH(Schedules_8760!$F8121,Clg_StPt_Sch_EZ!$C$3:$I$3,0)),"F","C")</f>
        <v>25.555555555555554</v>
      </c>
      <c r="K8121" s="34">
        <f>CONVERT(INDEX(Clg_StPt_Sch_EZ!$C$31:$I$54,MATCH(Schedules_8760!$C8121,Clg_StPt_Sch_EZ!$B$31:$B$54,0),MATCH(Schedules_8760!$F8121,Clg_StPt_Sch_EZ!$C$30:$I$30,0)),"F","C")</f>
        <v>25</v>
      </c>
      <c r="L8121" s="34">
        <f>CONVERT(INDEX(DHW_StPt_Sch_EZ!$C$4:$I$27,MATCH(Schedules_8760!$C8121,DHW_StPt_Sch_EZ!$B$4:$B$27,0),MATCH(Schedules_8760!$F8121,DHW_StPt_Sch_EZ!$C$3:$I$3,0)),"F","C")</f>
        <v>53.333333333333329</v>
      </c>
      <c r="M8121" s="34">
        <f>CONVERT(INDEX(DHW_StPt_Sch_EZ!$C$31:$I$54,MATCH(Schedules_8760!$C8121,DHW_StPt_Sch_EZ!$B$31:$B$54,0),MATCH(Schedules_8760!$F8121,DHW_StPt_Sch_EZ!$C$30:$I$30,0)),"F","C")</f>
        <v>53.333333333333329</v>
      </c>
      <c r="N8121" s="12"/>
      <c r="O8121" s="12"/>
      <c r="P8121" s="12"/>
    </row>
    <row r="8122" spans="1:16" x14ac:dyDescent="0.25">
      <c r="A8122" s="35">
        <v>8121</v>
      </c>
      <c r="B8122" s="89">
        <v>339.33333333333331</v>
      </c>
      <c r="C8122" s="35">
        <f t="shared" si="630"/>
        <v>9</v>
      </c>
      <c r="D8122" s="35">
        <f t="shared" si="633"/>
        <v>339</v>
      </c>
      <c r="E8122" s="35">
        <f t="shared" si="634"/>
        <v>3</v>
      </c>
      <c r="F8122" s="35" t="str">
        <f t="shared" si="631"/>
        <v>Tuesday</v>
      </c>
      <c r="G8122" s="35">
        <f t="shared" si="632"/>
        <v>12</v>
      </c>
      <c r="H8122" s="34">
        <f>CONVERT(INDEX(Htg_StPt_Sch_EZ!$C$4:$I$27,MATCH(Schedules_8760!$C8122,Htg_StPt_Sch_EZ!$B$4:$B$27,0),MATCH(Schedules_8760!$F8122,Htg_StPt_Sch_EZ!$C$3:$I$3,0)),"F","C")</f>
        <v>20.555555555555554</v>
      </c>
      <c r="I8122" s="34">
        <f>CONVERT(INDEX(Htg_StPt_Sch_EZ!$C$31:$I$54,MATCH(Schedules_8760!$C8122,Htg_StPt_Sch_EZ!$B$31:$B$54,0),MATCH(Schedules_8760!$F8122,Htg_StPt_Sch_EZ!$C$30:$I$30,0)),"F","C")</f>
        <v>19.444444444444443</v>
      </c>
      <c r="J8122" s="34">
        <f>CONVERT(INDEX(Clg_StPt_Sch_EZ!$C$4:$I$27,MATCH(Schedules_8760!$C8122,Clg_StPt_Sch_EZ!$B$4:$B$27,0),MATCH(Schedules_8760!$F8122,Clg_StPt_Sch_EZ!$C$3:$I$3,0)),"F","C")</f>
        <v>25.555555555555554</v>
      </c>
      <c r="K8122" s="34">
        <f>CONVERT(INDEX(Clg_StPt_Sch_EZ!$C$31:$I$54,MATCH(Schedules_8760!$C8122,Clg_StPt_Sch_EZ!$B$31:$B$54,0),MATCH(Schedules_8760!$F8122,Clg_StPt_Sch_EZ!$C$30:$I$30,0)),"F","C")</f>
        <v>25</v>
      </c>
      <c r="L8122" s="34">
        <f>CONVERT(INDEX(DHW_StPt_Sch_EZ!$C$4:$I$27,MATCH(Schedules_8760!$C8122,DHW_StPt_Sch_EZ!$B$4:$B$27,0),MATCH(Schedules_8760!$F8122,DHW_StPt_Sch_EZ!$C$3:$I$3,0)),"F","C")</f>
        <v>53.333333333333329</v>
      </c>
      <c r="M8122" s="34">
        <f>CONVERT(INDEX(DHW_StPt_Sch_EZ!$C$31:$I$54,MATCH(Schedules_8760!$C8122,DHW_StPt_Sch_EZ!$B$31:$B$54,0),MATCH(Schedules_8760!$F8122,DHW_StPt_Sch_EZ!$C$30:$I$30,0)),"F","C")</f>
        <v>53.333333333333329</v>
      </c>
      <c r="N8122" s="12"/>
      <c r="O8122" s="12"/>
      <c r="P8122" s="12"/>
    </row>
    <row r="8123" spans="1:16" x14ac:dyDescent="0.25">
      <c r="A8123" s="35">
        <v>8122</v>
      </c>
      <c r="B8123" s="89">
        <v>339.375</v>
      </c>
      <c r="C8123" s="35">
        <f t="shared" si="630"/>
        <v>10</v>
      </c>
      <c r="D8123" s="35">
        <f t="shared" si="633"/>
        <v>339</v>
      </c>
      <c r="E8123" s="35">
        <f t="shared" si="634"/>
        <v>3</v>
      </c>
      <c r="F8123" s="35" t="str">
        <f t="shared" si="631"/>
        <v>Tuesday</v>
      </c>
      <c r="G8123" s="35">
        <f t="shared" si="632"/>
        <v>12</v>
      </c>
      <c r="H8123" s="34">
        <f>CONVERT(INDEX(Htg_StPt_Sch_EZ!$C$4:$I$27,MATCH(Schedules_8760!$C8123,Htg_StPt_Sch_EZ!$B$4:$B$27,0),MATCH(Schedules_8760!$F8123,Htg_StPt_Sch_EZ!$C$3:$I$3,0)),"F","C")</f>
        <v>20.555555555555554</v>
      </c>
      <c r="I8123" s="34">
        <f>CONVERT(INDEX(Htg_StPt_Sch_EZ!$C$31:$I$54,MATCH(Schedules_8760!$C8123,Htg_StPt_Sch_EZ!$B$31:$B$54,0),MATCH(Schedules_8760!$F8123,Htg_StPt_Sch_EZ!$C$30:$I$30,0)),"F","C")</f>
        <v>19.444444444444443</v>
      </c>
      <c r="J8123" s="34">
        <f>CONVERT(INDEX(Clg_StPt_Sch_EZ!$C$4:$I$27,MATCH(Schedules_8760!$C8123,Clg_StPt_Sch_EZ!$B$4:$B$27,0),MATCH(Schedules_8760!$F8123,Clg_StPt_Sch_EZ!$C$3:$I$3,0)),"F","C")</f>
        <v>25.555555555555554</v>
      </c>
      <c r="K8123" s="34">
        <f>CONVERT(INDEX(Clg_StPt_Sch_EZ!$C$31:$I$54,MATCH(Schedules_8760!$C8123,Clg_StPt_Sch_EZ!$B$31:$B$54,0),MATCH(Schedules_8760!$F8123,Clg_StPt_Sch_EZ!$C$30:$I$30,0)),"F","C")</f>
        <v>25</v>
      </c>
      <c r="L8123" s="34">
        <f>CONVERT(INDEX(DHW_StPt_Sch_EZ!$C$4:$I$27,MATCH(Schedules_8760!$C8123,DHW_StPt_Sch_EZ!$B$4:$B$27,0),MATCH(Schedules_8760!$F8123,DHW_StPt_Sch_EZ!$C$3:$I$3,0)),"F","C")</f>
        <v>53.333333333333329</v>
      </c>
      <c r="M8123" s="34">
        <f>CONVERT(INDEX(DHW_StPt_Sch_EZ!$C$31:$I$54,MATCH(Schedules_8760!$C8123,DHW_StPt_Sch_EZ!$B$31:$B$54,0),MATCH(Schedules_8760!$F8123,DHW_StPt_Sch_EZ!$C$30:$I$30,0)),"F","C")</f>
        <v>53.333333333333329</v>
      </c>
      <c r="N8123" s="12"/>
      <c r="O8123" s="12"/>
      <c r="P8123" s="12"/>
    </row>
    <row r="8124" spans="1:16" x14ac:dyDescent="0.25">
      <c r="A8124" s="35">
        <v>8123</v>
      </c>
      <c r="B8124" s="89">
        <v>339.41666666666669</v>
      </c>
      <c r="C8124" s="35">
        <f t="shared" si="630"/>
        <v>11</v>
      </c>
      <c r="D8124" s="35">
        <f t="shared" si="633"/>
        <v>339</v>
      </c>
      <c r="E8124" s="35">
        <f t="shared" si="634"/>
        <v>3</v>
      </c>
      <c r="F8124" s="35" t="str">
        <f t="shared" si="631"/>
        <v>Tuesday</v>
      </c>
      <c r="G8124" s="35">
        <f t="shared" si="632"/>
        <v>12</v>
      </c>
      <c r="H8124" s="34">
        <f>CONVERT(INDEX(Htg_StPt_Sch_EZ!$C$4:$I$27,MATCH(Schedules_8760!$C8124,Htg_StPt_Sch_EZ!$B$4:$B$27,0),MATCH(Schedules_8760!$F8124,Htg_StPt_Sch_EZ!$C$3:$I$3,0)),"F","C")</f>
        <v>20.555555555555554</v>
      </c>
      <c r="I8124" s="34">
        <f>CONVERT(INDEX(Htg_StPt_Sch_EZ!$C$31:$I$54,MATCH(Schedules_8760!$C8124,Htg_StPt_Sch_EZ!$B$31:$B$54,0),MATCH(Schedules_8760!$F8124,Htg_StPt_Sch_EZ!$C$30:$I$30,0)),"F","C")</f>
        <v>19.444444444444443</v>
      </c>
      <c r="J8124" s="34">
        <f>CONVERT(INDEX(Clg_StPt_Sch_EZ!$C$4:$I$27,MATCH(Schedules_8760!$C8124,Clg_StPt_Sch_EZ!$B$4:$B$27,0),MATCH(Schedules_8760!$F8124,Clg_StPt_Sch_EZ!$C$3:$I$3,0)),"F","C")</f>
        <v>25.555555555555554</v>
      </c>
      <c r="K8124" s="34">
        <f>CONVERT(INDEX(Clg_StPt_Sch_EZ!$C$31:$I$54,MATCH(Schedules_8760!$C8124,Clg_StPt_Sch_EZ!$B$31:$B$54,0),MATCH(Schedules_8760!$F8124,Clg_StPt_Sch_EZ!$C$30:$I$30,0)),"F","C")</f>
        <v>25</v>
      </c>
      <c r="L8124" s="34">
        <f>CONVERT(INDEX(DHW_StPt_Sch_EZ!$C$4:$I$27,MATCH(Schedules_8760!$C8124,DHW_StPt_Sch_EZ!$B$4:$B$27,0),MATCH(Schedules_8760!$F8124,DHW_StPt_Sch_EZ!$C$3:$I$3,0)),"F","C")</f>
        <v>53.333333333333329</v>
      </c>
      <c r="M8124" s="34">
        <f>CONVERT(INDEX(DHW_StPt_Sch_EZ!$C$31:$I$54,MATCH(Schedules_8760!$C8124,DHW_StPt_Sch_EZ!$B$31:$B$54,0),MATCH(Schedules_8760!$F8124,DHW_StPt_Sch_EZ!$C$30:$I$30,0)),"F","C")</f>
        <v>53.333333333333329</v>
      </c>
      <c r="N8124" s="12"/>
      <c r="O8124" s="12"/>
      <c r="P8124" s="12"/>
    </row>
    <row r="8125" spans="1:16" x14ac:dyDescent="0.25">
      <c r="A8125" s="35">
        <v>8124</v>
      </c>
      <c r="B8125" s="89">
        <v>339.45833333333331</v>
      </c>
      <c r="C8125" s="35">
        <f t="shared" si="630"/>
        <v>12</v>
      </c>
      <c r="D8125" s="35">
        <f t="shared" si="633"/>
        <v>339</v>
      </c>
      <c r="E8125" s="35">
        <f t="shared" si="634"/>
        <v>3</v>
      </c>
      <c r="F8125" s="35" t="str">
        <f t="shared" si="631"/>
        <v>Tuesday</v>
      </c>
      <c r="G8125" s="35">
        <f t="shared" si="632"/>
        <v>12</v>
      </c>
      <c r="H8125" s="34">
        <f>CONVERT(INDEX(Htg_StPt_Sch_EZ!$C$4:$I$27,MATCH(Schedules_8760!$C8125,Htg_StPt_Sch_EZ!$B$4:$B$27,0),MATCH(Schedules_8760!$F8125,Htg_StPt_Sch_EZ!$C$3:$I$3,0)),"F","C")</f>
        <v>20.555555555555554</v>
      </c>
      <c r="I8125" s="34">
        <f>CONVERT(INDEX(Htg_StPt_Sch_EZ!$C$31:$I$54,MATCH(Schedules_8760!$C8125,Htg_StPt_Sch_EZ!$B$31:$B$54,0),MATCH(Schedules_8760!$F8125,Htg_StPt_Sch_EZ!$C$30:$I$30,0)),"F","C")</f>
        <v>19.444444444444443</v>
      </c>
      <c r="J8125" s="34">
        <f>CONVERT(INDEX(Clg_StPt_Sch_EZ!$C$4:$I$27,MATCH(Schedules_8760!$C8125,Clg_StPt_Sch_EZ!$B$4:$B$27,0),MATCH(Schedules_8760!$F8125,Clg_StPt_Sch_EZ!$C$3:$I$3,0)),"F","C")</f>
        <v>25.555555555555554</v>
      </c>
      <c r="K8125" s="34">
        <f>CONVERT(INDEX(Clg_StPt_Sch_EZ!$C$31:$I$54,MATCH(Schedules_8760!$C8125,Clg_StPt_Sch_EZ!$B$31:$B$54,0),MATCH(Schedules_8760!$F8125,Clg_StPt_Sch_EZ!$C$30:$I$30,0)),"F","C")</f>
        <v>25</v>
      </c>
      <c r="L8125" s="34">
        <f>CONVERT(INDEX(DHW_StPt_Sch_EZ!$C$4:$I$27,MATCH(Schedules_8760!$C8125,DHW_StPt_Sch_EZ!$B$4:$B$27,0),MATCH(Schedules_8760!$F8125,DHW_StPt_Sch_EZ!$C$3:$I$3,0)),"F","C")</f>
        <v>53.333333333333329</v>
      </c>
      <c r="M8125" s="34">
        <f>CONVERT(INDEX(DHW_StPt_Sch_EZ!$C$31:$I$54,MATCH(Schedules_8760!$C8125,DHW_StPt_Sch_EZ!$B$31:$B$54,0),MATCH(Schedules_8760!$F8125,DHW_StPt_Sch_EZ!$C$30:$I$30,0)),"F","C")</f>
        <v>53.333333333333329</v>
      </c>
      <c r="N8125" s="12"/>
      <c r="O8125" s="12"/>
      <c r="P8125" s="12"/>
    </row>
    <row r="8126" spans="1:16" x14ac:dyDescent="0.25">
      <c r="A8126" s="35">
        <v>8125</v>
      </c>
      <c r="B8126" s="89">
        <v>339.5</v>
      </c>
      <c r="C8126" s="35">
        <f t="shared" si="630"/>
        <v>13</v>
      </c>
      <c r="D8126" s="35">
        <f t="shared" si="633"/>
        <v>339</v>
      </c>
      <c r="E8126" s="35">
        <f t="shared" si="634"/>
        <v>3</v>
      </c>
      <c r="F8126" s="35" t="str">
        <f t="shared" si="631"/>
        <v>Tuesday</v>
      </c>
      <c r="G8126" s="35">
        <f t="shared" si="632"/>
        <v>12</v>
      </c>
      <c r="H8126" s="34">
        <f>CONVERT(INDEX(Htg_StPt_Sch_EZ!$C$4:$I$27,MATCH(Schedules_8760!$C8126,Htg_StPt_Sch_EZ!$B$4:$B$27,0),MATCH(Schedules_8760!$F8126,Htg_StPt_Sch_EZ!$C$3:$I$3,0)),"F","C")</f>
        <v>20.555555555555554</v>
      </c>
      <c r="I8126" s="34">
        <f>CONVERT(INDEX(Htg_StPt_Sch_EZ!$C$31:$I$54,MATCH(Schedules_8760!$C8126,Htg_StPt_Sch_EZ!$B$31:$B$54,0),MATCH(Schedules_8760!$F8126,Htg_StPt_Sch_EZ!$C$30:$I$30,0)),"F","C")</f>
        <v>19.444444444444443</v>
      </c>
      <c r="J8126" s="34">
        <f>CONVERT(INDEX(Clg_StPt_Sch_EZ!$C$4:$I$27,MATCH(Schedules_8760!$C8126,Clg_StPt_Sch_EZ!$B$4:$B$27,0),MATCH(Schedules_8760!$F8126,Clg_StPt_Sch_EZ!$C$3:$I$3,0)),"F","C")</f>
        <v>25.555555555555554</v>
      </c>
      <c r="K8126" s="34">
        <f>CONVERT(INDEX(Clg_StPt_Sch_EZ!$C$31:$I$54,MATCH(Schedules_8760!$C8126,Clg_StPt_Sch_EZ!$B$31:$B$54,0),MATCH(Schedules_8760!$F8126,Clg_StPt_Sch_EZ!$C$30:$I$30,0)),"F","C")</f>
        <v>25</v>
      </c>
      <c r="L8126" s="34">
        <f>CONVERT(INDEX(DHW_StPt_Sch_EZ!$C$4:$I$27,MATCH(Schedules_8760!$C8126,DHW_StPt_Sch_EZ!$B$4:$B$27,0),MATCH(Schedules_8760!$F8126,DHW_StPt_Sch_EZ!$C$3:$I$3,0)),"F","C")</f>
        <v>53.333333333333329</v>
      </c>
      <c r="M8126" s="34">
        <f>CONVERT(INDEX(DHW_StPt_Sch_EZ!$C$31:$I$54,MATCH(Schedules_8760!$C8126,DHW_StPt_Sch_EZ!$B$31:$B$54,0),MATCH(Schedules_8760!$F8126,DHW_StPt_Sch_EZ!$C$30:$I$30,0)),"F","C")</f>
        <v>53.333333333333329</v>
      </c>
      <c r="N8126" s="12"/>
      <c r="O8126" s="12"/>
      <c r="P8126" s="12"/>
    </row>
    <row r="8127" spans="1:16" x14ac:dyDescent="0.25">
      <c r="A8127" s="35">
        <v>8126</v>
      </c>
      <c r="B8127" s="89">
        <v>339.54166666666669</v>
      </c>
      <c r="C8127" s="35">
        <f t="shared" si="630"/>
        <v>14</v>
      </c>
      <c r="D8127" s="35">
        <f t="shared" si="633"/>
        <v>339</v>
      </c>
      <c r="E8127" s="35">
        <f t="shared" si="634"/>
        <v>3</v>
      </c>
      <c r="F8127" s="35" t="str">
        <f t="shared" si="631"/>
        <v>Tuesday</v>
      </c>
      <c r="G8127" s="35">
        <f t="shared" si="632"/>
        <v>12</v>
      </c>
      <c r="H8127" s="34">
        <f>CONVERT(INDEX(Htg_StPt_Sch_EZ!$C$4:$I$27,MATCH(Schedules_8760!$C8127,Htg_StPt_Sch_EZ!$B$4:$B$27,0),MATCH(Schedules_8760!$F8127,Htg_StPt_Sch_EZ!$C$3:$I$3,0)),"F","C")</f>
        <v>20.555555555555554</v>
      </c>
      <c r="I8127" s="34">
        <f>CONVERT(INDEX(Htg_StPt_Sch_EZ!$C$31:$I$54,MATCH(Schedules_8760!$C8127,Htg_StPt_Sch_EZ!$B$31:$B$54,0),MATCH(Schedules_8760!$F8127,Htg_StPt_Sch_EZ!$C$30:$I$30,0)),"F","C")</f>
        <v>19.444444444444443</v>
      </c>
      <c r="J8127" s="34">
        <f>CONVERT(INDEX(Clg_StPt_Sch_EZ!$C$4:$I$27,MATCH(Schedules_8760!$C8127,Clg_StPt_Sch_EZ!$B$4:$B$27,0),MATCH(Schedules_8760!$F8127,Clg_StPt_Sch_EZ!$C$3:$I$3,0)),"F","C")</f>
        <v>25.555555555555554</v>
      </c>
      <c r="K8127" s="34">
        <f>CONVERT(INDEX(Clg_StPt_Sch_EZ!$C$31:$I$54,MATCH(Schedules_8760!$C8127,Clg_StPt_Sch_EZ!$B$31:$B$54,0),MATCH(Schedules_8760!$F8127,Clg_StPt_Sch_EZ!$C$30:$I$30,0)),"F","C")</f>
        <v>25</v>
      </c>
      <c r="L8127" s="34">
        <f>CONVERT(INDEX(DHW_StPt_Sch_EZ!$C$4:$I$27,MATCH(Schedules_8760!$C8127,DHW_StPt_Sch_EZ!$B$4:$B$27,0),MATCH(Schedules_8760!$F8127,DHW_StPt_Sch_EZ!$C$3:$I$3,0)),"F","C")</f>
        <v>53.333333333333329</v>
      </c>
      <c r="M8127" s="34">
        <f>CONVERT(INDEX(DHW_StPt_Sch_EZ!$C$31:$I$54,MATCH(Schedules_8760!$C8127,DHW_StPt_Sch_EZ!$B$31:$B$54,0),MATCH(Schedules_8760!$F8127,DHW_StPt_Sch_EZ!$C$30:$I$30,0)),"F","C")</f>
        <v>53.333333333333329</v>
      </c>
      <c r="N8127" s="12"/>
      <c r="O8127" s="12"/>
      <c r="P8127" s="12"/>
    </row>
    <row r="8128" spans="1:16" x14ac:dyDescent="0.25">
      <c r="A8128" s="35">
        <v>8127</v>
      </c>
      <c r="B8128" s="89">
        <v>339.58333333333331</v>
      </c>
      <c r="C8128" s="35">
        <f t="shared" si="630"/>
        <v>15</v>
      </c>
      <c r="D8128" s="35">
        <f t="shared" si="633"/>
        <v>339</v>
      </c>
      <c r="E8128" s="35">
        <f t="shared" si="634"/>
        <v>3</v>
      </c>
      <c r="F8128" s="35" t="str">
        <f t="shared" si="631"/>
        <v>Tuesday</v>
      </c>
      <c r="G8128" s="35">
        <f t="shared" si="632"/>
        <v>12</v>
      </c>
      <c r="H8128" s="34">
        <f>CONVERT(INDEX(Htg_StPt_Sch_EZ!$C$4:$I$27,MATCH(Schedules_8760!$C8128,Htg_StPt_Sch_EZ!$B$4:$B$27,0),MATCH(Schedules_8760!$F8128,Htg_StPt_Sch_EZ!$C$3:$I$3,0)),"F","C")</f>
        <v>20.555555555555554</v>
      </c>
      <c r="I8128" s="34">
        <f>CONVERT(INDEX(Htg_StPt_Sch_EZ!$C$31:$I$54,MATCH(Schedules_8760!$C8128,Htg_StPt_Sch_EZ!$B$31:$B$54,0),MATCH(Schedules_8760!$F8128,Htg_StPt_Sch_EZ!$C$30:$I$30,0)),"F","C")</f>
        <v>21.111111111111111</v>
      </c>
      <c r="J8128" s="34">
        <f>CONVERT(INDEX(Clg_StPt_Sch_EZ!$C$4:$I$27,MATCH(Schedules_8760!$C8128,Clg_StPt_Sch_EZ!$B$4:$B$27,0),MATCH(Schedules_8760!$F8128,Clg_StPt_Sch_EZ!$C$3:$I$3,0)),"F","C")</f>
        <v>25.555555555555554</v>
      </c>
      <c r="K8128" s="34">
        <f>CONVERT(INDEX(Clg_StPt_Sch_EZ!$C$31:$I$54,MATCH(Schedules_8760!$C8128,Clg_StPt_Sch_EZ!$B$31:$B$54,0),MATCH(Schedules_8760!$F8128,Clg_StPt_Sch_EZ!$C$30:$I$30,0)),"F","C")</f>
        <v>25</v>
      </c>
      <c r="L8128" s="34">
        <f>CONVERT(INDEX(DHW_StPt_Sch_EZ!$C$4:$I$27,MATCH(Schedules_8760!$C8128,DHW_StPt_Sch_EZ!$B$4:$B$27,0),MATCH(Schedules_8760!$F8128,DHW_StPt_Sch_EZ!$C$3:$I$3,0)),"F","C")</f>
        <v>53.333333333333329</v>
      </c>
      <c r="M8128" s="34">
        <f>CONVERT(INDEX(DHW_StPt_Sch_EZ!$C$31:$I$54,MATCH(Schedules_8760!$C8128,DHW_StPt_Sch_EZ!$B$31:$B$54,0),MATCH(Schedules_8760!$F8128,DHW_StPt_Sch_EZ!$C$30:$I$30,0)),"F","C")</f>
        <v>53.333333333333329</v>
      </c>
      <c r="N8128" s="12"/>
      <c r="O8128" s="12"/>
      <c r="P8128" s="12"/>
    </row>
    <row r="8129" spans="1:16" x14ac:dyDescent="0.25">
      <c r="A8129" s="35">
        <v>8128</v>
      </c>
      <c r="B8129" s="89">
        <v>339.625</v>
      </c>
      <c r="C8129" s="35">
        <f t="shared" si="630"/>
        <v>16</v>
      </c>
      <c r="D8129" s="35">
        <f t="shared" si="633"/>
        <v>339</v>
      </c>
      <c r="E8129" s="35">
        <f t="shared" si="634"/>
        <v>3</v>
      </c>
      <c r="F8129" s="35" t="str">
        <f t="shared" si="631"/>
        <v>Tuesday</v>
      </c>
      <c r="G8129" s="35">
        <f t="shared" si="632"/>
        <v>12</v>
      </c>
      <c r="H8129" s="34">
        <f>CONVERT(INDEX(Htg_StPt_Sch_EZ!$C$4:$I$27,MATCH(Schedules_8760!$C8129,Htg_StPt_Sch_EZ!$B$4:$B$27,0),MATCH(Schedules_8760!$F8129,Htg_StPt_Sch_EZ!$C$3:$I$3,0)),"F","C")</f>
        <v>20.555555555555554</v>
      </c>
      <c r="I8129" s="34">
        <f>CONVERT(INDEX(Htg_StPt_Sch_EZ!$C$31:$I$54,MATCH(Schedules_8760!$C8129,Htg_StPt_Sch_EZ!$B$31:$B$54,0),MATCH(Schedules_8760!$F8129,Htg_StPt_Sch_EZ!$C$30:$I$30,0)),"F","C")</f>
        <v>21.111111111111111</v>
      </c>
      <c r="J8129" s="34">
        <f>CONVERT(INDEX(Clg_StPt_Sch_EZ!$C$4:$I$27,MATCH(Schedules_8760!$C8129,Clg_StPt_Sch_EZ!$B$4:$B$27,0),MATCH(Schedules_8760!$F8129,Clg_StPt_Sch_EZ!$C$3:$I$3,0)),"F","C")</f>
        <v>25.555555555555554</v>
      </c>
      <c r="K8129" s="34">
        <f>CONVERT(INDEX(Clg_StPt_Sch_EZ!$C$31:$I$54,MATCH(Schedules_8760!$C8129,Clg_StPt_Sch_EZ!$B$31:$B$54,0),MATCH(Schedules_8760!$F8129,Clg_StPt_Sch_EZ!$C$30:$I$30,0)),"F","C")</f>
        <v>25</v>
      </c>
      <c r="L8129" s="34">
        <f>CONVERT(INDEX(DHW_StPt_Sch_EZ!$C$4:$I$27,MATCH(Schedules_8760!$C8129,DHW_StPt_Sch_EZ!$B$4:$B$27,0),MATCH(Schedules_8760!$F8129,DHW_StPt_Sch_EZ!$C$3:$I$3,0)),"F","C")</f>
        <v>53.333333333333329</v>
      </c>
      <c r="M8129" s="34">
        <f>CONVERT(INDEX(DHW_StPt_Sch_EZ!$C$31:$I$54,MATCH(Schedules_8760!$C8129,DHW_StPt_Sch_EZ!$B$31:$B$54,0),MATCH(Schedules_8760!$F8129,DHW_StPt_Sch_EZ!$C$30:$I$30,0)),"F","C")</f>
        <v>53.333333333333329</v>
      </c>
      <c r="N8129" s="12"/>
      <c r="O8129" s="12"/>
      <c r="P8129" s="12"/>
    </row>
    <row r="8130" spans="1:16" x14ac:dyDescent="0.25">
      <c r="A8130" s="35">
        <v>8129</v>
      </c>
      <c r="B8130" s="89">
        <v>339.66666666666669</v>
      </c>
      <c r="C8130" s="35">
        <f t="shared" ref="C8130:C8193" si="635">HOUR(B8130)+1</f>
        <v>17</v>
      </c>
      <c r="D8130" s="35">
        <f t="shared" si="633"/>
        <v>339</v>
      </c>
      <c r="E8130" s="35">
        <f t="shared" si="634"/>
        <v>3</v>
      </c>
      <c r="F8130" s="35" t="str">
        <f t="shared" ref="F8130:F8193" si="636">IF(E8130=1,"Sunday",IF(E8130=2,"Monday",IF(E8130=3,"Tuesday",IF(E8130=4,"Wednesday",IF(E8130=5,"Thursday",IF(E8130=6,"Friday","Saturday"))))))</f>
        <v>Tuesday</v>
      </c>
      <c r="G8130" s="35">
        <f t="shared" ref="G8130:G8193" si="637">MONTH(B8130)</f>
        <v>12</v>
      </c>
      <c r="H8130" s="34">
        <f>CONVERT(INDEX(Htg_StPt_Sch_EZ!$C$4:$I$27,MATCH(Schedules_8760!$C8130,Htg_StPt_Sch_EZ!$B$4:$B$27,0),MATCH(Schedules_8760!$F8130,Htg_StPt_Sch_EZ!$C$3:$I$3,0)),"F","C")</f>
        <v>20.555555555555554</v>
      </c>
      <c r="I8130" s="34">
        <f>CONVERT(INDEX(Htg_StPt_Sch_EZ!$C$31:$I$54,MATCH(Schedules_8760!$C8130,Htg_StPt_Sch_EZ!$B$31:$B$54,0),MATCH(Schedules_8760!$F8130,Htg_StPt_Sch_EZ!$C$30:$I$30,0)),"F","C")</f>
        <v>17.777777777777779</v>
      </c>
      <c r="J8130" s="34">
        <f>CONVERT(INDEX(Clg_StPt_Sch_EZ!$C$4:$I$27,MATCH(Schedules_8760!$C8130,Clg_StPt_Sch_EZ!$B$4:$B$27,0),MATCH(Schedules_8760!$F8130,Clg_StPt_Sch_EZ!$C$3:$I$3,0)),"F","C")</f>
        <v>25.555555555555554</v>
      </c>
      <c r="K8130" s="34">
        <f>CONVERT(INDEX(Clg_StPt_Sch_EZ!$C$31:$I$54,MATCH(Schedules_8760!$C8130,Clg_StPt_Sch_EZ!$B$31:$B$54,0),MATCH(Schedules_8760!$F8130,Clg_StPt_Sch_EZ!$C$30:$I$30,0)),"F","C")</f>
        <v>25</v>
      </c>
      <c r="L8130" s="34">
        <f>CONVERT(INDEX(DHW_StPt_Sch_EZ!$C$4:$I$27,MATCH(Schedules_8760!$C8130,DHW_StPt_Sch_EZ!$B$4:$B$27,0),MATCH(Schedules_8760!$F8130,DHW_StPt_Sch_EZ!$C$3:$I$3,0)),"F","C")</f>
        <v>53.333333333333329</v>
      </c>
      <c r="M8130" s="34">
        <f>CONVERT(INDEX(DHW_StPt_Sch_EZ!$C$31:$I$54,MATCH(Schedules_8760!$C8130,DHW_StPt_Sch_EZ!$B$31:$B$54,0),MATCH(Schedules_8760!$F8130,DHW_StPt_Sch_EZ!$C$30:$I$30,0)),"F","C")</f>
        <v>53.333333333333329</v>
      </c>
      <c r="N8130" s="12"/>
      <c r="O8130" s="12"/>
      <c r="P8130" s="12"/>
    </row>
    <row r="8131" spans="1:16" x14ac:dyDescent="0.25">
      <c r="A8131" s="35">
        <v>8130</v>
      </c>
      <c r="B8131" s="89">
        <v>339.70833333333331</v>
      </c>
      <c r="C8131" s="35">
        <f t="shared" si="635"/>
        <v>18</v>
      </c>
      <c r="D8131" s="35">
        <f t="shared" ref="D8131:D8194" si="638">IF(C8131=1,D8130+1,D8130)</f>
        <v>339</v>
      </c>
      <c r="E8131" s="35">
        <f t="shared" ref="E8131:E8194" si="639">IF(AND(C8131=1,E8130=7),1,IF(C8131=1,E8130+1,E8130))</f>
        <v>3</v>
      </c>
      <c r="F8131" s="35" t="str">
        <f t="shared" si="636"/>
        <v>Tuesday</v>
      </c>
      <c r="G8131" s="35">
        <f t="shared" si="637"/>
        <v>12</v>
      </c>
      <c r="H8131" s="34">
        <f>CONVERT(INDEX(Htg_StPt_Sch_EZ!$C$4:$I$27,MATCH(Schedules_8760!$C8131,Htg_StPt_Sch_EZ!$B$4:$B$27,0),MATCH(Schedules_8760!$F8131,Htg_StPt_Sch_EZ!$C$3:$I$3,0)),"F","C")</f>
        <v>20.555555555555554</v>
      </c>
      <c r="I8131" s="34">
        <f>CONVERT(INDEX(Htg_StPt_Sch_EZ!$C$31:$I$54,MATCH(Schedules_8760!$C8131,Htg_StPt_Sch_EZ!$B$31:$B$54,0),MATCH(Schedules_8760!$F8131,Htg_StPt_Sch_EZ!$C$30:$I$30,0)),"F","C")</f>
        <v>17.777777777777779</v>
      </c>
      <c r="J8131" s="34">
        <f>CONVERT(INDEX(Clg_StPt_Sch_EZ!$C$4:$I$27,MATCH(Schedules_8760!$C8131,Clg_StPt_Sch_EZ!$B$4:$B$27,0),MATCH(Schedules_8760!$F8131,Clg_StPt_Sch_EZ!$C$3:$I$3,0)),"F","C")</f>
        <v>25.555555555555554</v>
      </c>
      <c r="K8131" s="34">
        <f>CONVERT(INDEX(Clg_StPt_Sch_EZ!$C$31:$I$54,MATCH(Schedules_8760!$C8131,Clg_StPt_Sch_EZ!$B$31:$B$54,0),MATCH(Schedules_8760!$F8131,Clg_StPt_Sch_EZ!$C$30:$I$30,0)),"F","C")</f>
        <v>28.333333333333332</v>
      </c>
      <c r="L8131" s="34">
        <f>CONVERT(INDEX(DHW_StPt_Sch_EZ!$C$4:$I$27,MATCH(Schedules_8760!$C8131,DHW_StPt_Sch_EZ!$B$4:$B$27,0),MATCH(Schedules_8760!$F8131,DHW_StPt_Sch_EZ!$C$3:$I$3,0)),"F","C")</f>
        <v>53.333333333333329</v>
      </c>
      <c r="M8131" s="34">
        <f>CONVERT(INDEX(DHW_StPt_Sch_EZ!$C$31:$I$54,MATCH(Schedules_8760!$C8131,DHW_StPt_Sch_EZ!$B$31:$B$54,0),MATCH(Schedules_8760!$F8131,DHW_StPt_Sch_EZ!$C$30:$I$30,0)),"F","C")</f>
        <v>53.333333333333329</v>
      </c>
      <c r="N8131" s="12"/>
      <c r="O8131" s="12"/>
      <c r="P8131" s="12"/>
    </row>
    <row r="8132" spans="1:16" x14ac:dyDescent="0.25">
      <c r="A8132" s="35">
        <v>8131</v>
      </c>
      <c r="B8132" s="89">
        <v>339.75</v>
      </c>
      <c r="C8132" s="35">
        <f t="shared" si="635"/>
        <v>19</v>
      </c>
      <c r="D8132" s="35">
        <f t="shared" si="638"/>
        <v>339</v>
      </c>
      <c r="E8132" s="35">
        <f t="shared" si="639"/>
        <v>3</v>
      </c>
      <c r="F8132" s="35" t="str">
        <f t="shared" si="636"/>
        <v>Tuesday</v>
      </c>
      <c r="G8132" s="35">
        <f t="shared" si="637"/>
        <v>12</v>
      </c>
      <c r="H8132" s="34">
        <f>CONVERT(INDEX(Htg_StPt_Sch_EZ!$C$4:$I$27,MATCH(Schedules_8760!$C8132,Htg_StPt_Sch_EZ!$B$4:$B$27,0),MATCH(Schedules_8760!$F8132,Htg_StPt_Sch_EZ!$C$3:$I$3,0)),"F","C")</f>
        <v>20.555555555555554</v>
      </c>
      <c r="I8132" s="34">
        <f>CONVERT(INDEX(Htg_StPt_Sch_EZ!$C$31:$I$54,MATCH(Schedules_8760!$C8132,Htg_StPt_Sch_EZ!$B$31:$B$54,0),MATCH(Schedules_8760!$F8132,Htg_StPt_Sch_EZ!$C$30:$I$30,0)),"F","C")</f>
        <v>18.333333333333332</v>
      </c>
      <c r="J8132" s="34">
        <f>CONVERT(INDEX(Clg_StPt_Sch_EZ!$C$4:$I$27,MATCH(Schedules_8760!$C8132,Clg_StPt_Sch_EZ!$B$4:$B$27,0),MATCH(Schedules_8760!$F8132,Clg_StPt_Sch_EZ!$C$3:$I$3,0)),"F","C")</f>
        <v>25.555555555555554</v>
      </c>
      <c r="K8132" s="34">
        <f>CONVERT(INDEX(Clg_StPt_Sch_EZ!$C$31:$I$54,MATCH(Schedules_8760!$C8132,Clg_StPt_Sch_EZ!$B$31:$B$54,0),MATCH(Schedules_8760!$F8132,Clg_StPt_Sch_EZ!$C$30:$I$30,0)),"F","C")</f>
        <v>28.333333333333332</v>
      </c>
      <c r="L8132" s="34">
        <f>CONVERT(INDEX(DHW_StPt_Sch_EZ!$C$4:$I$27,MATCH(Schedules_8760!$C8132,DHW_StPt_Sch_EZ!$B$4:$B$27,0),MATCH(Schedules_8760!$F8132,DHW_StPt_Sch_EZ!$C$3:$I$3,0)),"F","C")</f>
        <v>53.333333333333329</v>
      </c>
      <c r="M8132" s="34">
        <f>CONVERT(INDEX(DHW_StPt_Sch_EZ!$C$31:$I$54,MATCH(Schedules_8760!$C8132,DHW_StPt_Sch_EZ!$B$31:$B$54,0),MATCH(Schedules_8760!$F8132,DHW_StPt_Sch_EZ!$C$30:$I$30,0)),"F","C")</f>
        <v>53.333333333333329</v>
      </c>
      <c r="N8132" s="12"/>
      <c r="O8132" s="12"/>
      <c r="P8132" s="12"/>
    </row>
    <row r="8133" spans="1:16" x14ac:dyDescent="0.25">
      <c r="A8133" s="35">
        <v>8132</v>
      </c>
      <c r="B8133" s="89">
        <v>339.79166666666669</v>
      </c>
      <c r="C8133" s="35">
        <f t="shared" si="635"/>
        <v>20</v>
      </c>
      <c r="D8133" s="35">
        <f t="shared" si="638"/>
        <v>339</v>
      </c>
      <c r="E8133" s="35">
        <f t="shared" si="639"/>
        <v>3</v>
      </c>
      <c r="F8133" s="35" t="str">
        <f t="shared" si="636"/>
        <v>Tuesday</v>
      </c>
      <c r="G8133" s="35">
        <f t="shared" si="637"/>
        <v>12</v>
      </c>
      <c r="H8133" s="34">
        <f>CONVERT(INDEX(Htg_StPt_Sch_EZ!$C$4:$I$27,MATCH(Schedules_8760!$C8133,Htg_StPt_Sch_EZ!$B$4:$B$27,0),MATCH(Schedules_8760!$F8133,Htg_StPt_Sch_EZ!$C$3:$I$3,0)),"F","C")</f>
        <v>20.555555555555554</v>
      </c>
      <c r="I8133" s="34">
        <f>CONVERT(INDEX(Htg_StPt_Sch_EZ!$C$31:$I$54,MATCH(Schedules_8760!$C8133,Htg_StPt_Sch_EZ!$B$31:$B$54,0),MATCH(Schedules_8760!$F8133,Htg_StPt_Sch_EZ!$C$30:$I$30,0)),"F","C")</f>
        <v>18.888888888888889</v>
      </c>
      <c r="J8133" s="34">
        <f>CONVERT(INDEX(Clg_StPt_Sch_EZ!$C$4:$I$27,MATCH(Schedules_8760!$C8133,Clg_StPt_Sch_EZ!$B$4:$B$27,0),MATCH(Schedules_8760!$F8133,Clg_StPt_Sch_EZ!$C$3:$I$3,0)),"F","C")</f>
        <v>25.555555555555554</v>
      </c>
      <c r="K8133" s="34">
        <f>CONVERT(INDEX(Clg_StPt_Sch_EZ!$C$31:$I$54,MATCH(Schedules_8760!$C8133,Clg_StPt_Sch_EZ!$B$31:$B$54,0),MATCH(Schedules_8760!$F8133,Clg_StPt_Sch_EZ!$C$30:$I$30,0)),"F","C")</f>
        <v>28.333333333333332</v>
      </c>
      <c r="L8133" s="34">
        <f>CONVERT(INDEX(DHW_StPt_Sch_EZ!$C$4:$I$27,MATCH(Schedules_8760!$C8133,DHW_StPt_Sch_EZ!$B$4:$B$27,0),MATCH(Schedules_8760!$F8133,DHW_StPt_Sch_EZ!$C$3:$I$3,0)),"F","C")</f>
        <v>53.333333333333329</v>
      </c>
      <c r="M8133" s="34">
        <f>CONVERT(INDEX(DHW_StPt_Sch_EZ!$C$31:$I$54,MATCH(Schedules_8760!$C8133,DHW_StPt_Sch_EZ!$B$31:$B$54,0),MATCH(Schedules_8760!$F8133,DHW_StPt_Sch_EZ!$C$30:$I$30,0)),"F","C")</f>
        <v>53.333333333333329</v>
      </c>
      <c r="N8133" s="12"/>
      <c r="O8133" s="12"/>
      <c r="P8133" s="12"/>
    </row>
    <row r="8134" spans="1:16" x14ac:dyDescent="0.25">
      <c r="A8134" s="35">
        <v>8133</v>
      </c>
      <c r="B8134" s="89">
        <v>339.83333333333331</v>
      </c>
      <c r="C8134" s="35">
        <f t="shared" si="635"/>
        <v>21</v>
      </c>
      <c r="D8134" s="35">
        <f t="shared" si="638"/>
        <v>339</v>
      </c>
      <c r="E8134" s="35">
        <f t="shared" si="639"/>
        <v>3</v>
      </c>
      <c r="F8134" s="35" t="str">
        <f t="shared" si="636"/>
        <v>Tuesday</v>
      </c>
      <c r="G8134" s="35">
        <f t="shared" si="637"/>
        <v>12</v>
      </c>
      <c r="H8134" s="34">
        <f>CONVERT(INDEX(Htg_StPt_Sch_EZ!$C$4:$I$27,MATCH(Schedules_8760!$C8134,Htg_StPt_Sch_EZ!$B$4:$B$27,0),MATCH(Schedules_8760!$F8134,Htg_StPt_Sch_EZ!$C$3:$I$3,0)),"F","C")</f>
        <v>20.555555555555554</v>
      </c>
      <c r="I8134" s="34">
        <f>CONVERT(INDEX(Htg_StPt_Sch_EZ!$C$31:$I$54,MATCH(Schedules_8760!$C8134,Htg_StPt_Sch_EZ!$B$31:$B$54,0),MATCH(Schedules_8760!$F8134,Htg_StPt_Sch_EZ!$C$30:$I$30,0)),"F","C")</f>
        <v>19.444444444444443</v>
      </c>
      <c r="J8134" s="34">
        <f>CONVERT(INDEX(Clg_StPt_Sch_EZ!$C$4:$I$27,MATCH(Schedules_8760!$C8134,Clg_StPt_Sch_EZ!$B$4:$B$27,0),MATCH(Schedules_8760!$F8134,Clg_StPt_Sch_EZ!$C$3:$I$3,0)),"F","C")</f>
        <v>25.555555555555554</v>
      </c>
      <c r="K8134" s="34">
        <f>CONVERT(INDEX(Clg_StPt_Sch_EZ!$C$31:$I$54,MATCH(Schedules_8760!$C8134,Clg_StPt_Sch_EZ!$B$31:$B$54,0),MATCH(Schedules_8760!$F8134,Clg_StPt_Sch_EZ!$C$30:$I$30,0)),"F","C")</f>
        <v>28.333333333333332</v>
      </c>
      <c r="L8134" s="34">
        <f>CONVERT(INDEX(DHW_StPt_Sch_EZ!$C$4:$I$27,MATCH(Schedules_8760!$C8134,DHW_StPt_Sch_EZ!$B$4:$B$27,0),MATCH(Schedules_8760!$F8134,DHW_StPt_Sch_EZ!$C$3:$I$3,0)),"F","C")</f>
        <v>53.333333333333329</v>
      </c>
      <c r="M8134" s="34">
        <f>CONVERT(INDEX(DHW_StPt_Sch_EZ!$C$31:$I$54,MATCH(Schedules_8760!$C8134,DHW_StPt_Sch_EZ!$B$31:$B$54,0),MATCH(Schedules_8760!$F8134,DHW_StPt_Sch_EZ!$C$30:$I$30,0)),"F","C")</f>
        <v>53.333333333333329</v>
      </c>
      <c r="N8134" s="12"/>
      <c r="O8134" s="12"/>
      <c r="P8134" s="12"/>
    </row>
    <row r="8135" spans="1:16" x14ac:dyDescent="0.25">
      <c r="A8135" s="35">
        <v>8134</v>
      </c>
      <c r="B8135" s="89">
        <v>339.875</v>
      </c>
      <c r="C8135" s="35">
        <f t="shared" si="635"/>
        <v>22</v>
      </c>
      <c r="D8135" s="35">
        <f t="shared" si="638"/>
        <v>339</v>
      </c>
      <c r="E8135" s="35">
        <f t="shared" si="639"/>
        <v>3</v>
      </c>
      <c r="F8135" s="35" t="str">
        <f t="shared" si="636"/>
        <v>Tuesday</v>
      </c>
      <c r="G8135" s="35">
        <f t="shared" si="637"/>
        <v>12</v>
      </c>
      <c r="H8135" s="34">
        <f>CONVERT(INDEX(Htg_StPt_Sch_EZ!$C$4:$I$27,MATCH(Schedules_8760!$C8135,Htg_StPt_Sch_EZ!$B$4:$B$27,0),MATCH(Schedules_8760!$F8135,Htg_StPt_Sch_EZ!$C$3:$I$3,0)),"F","C")</f>
        <v>20.555555555555554</v>
      </c>
      <c r="I8135" s="34">
        <f>CONVERT(INDEX(Htg_StPt_Sch_EZ!$C$31:$I$54,MATCH(Schedules_8760!$C8135,Htg_StPt_Sch_EZ!$B$31:$B$54,0),MATCH(Schedules_8760!$F8135,Htg_StPt_Sch_EZ!$C$30:$I$30,0)),"F","C")</f>
        <v>19.444444444444443</v>
      </c>
      <c r="J8135" s="34">
        <f>CONVERT(INDEX(Clg_StPt_Sch_EZ!$C$4:$I$27,MATCH(Schedules_8760!$C8135,Clg_StPt_Sch_EZ!$B$4:$B$27,0),MATCH(Schedules_8760!$F8135,Clg_StPt_Sch_EZ!$C$3:$I$3,0)),"F","C")</f>
        <v>25.555555555555554</v>
      </c>
      <c r="K8135" s="34">
        <f>CONVERT(INDEX(Clg_StPt_Sch_EZ!$C$31:$I$54,MATCH(Schedules_8760!$C8135,Clg_StPt_Sch_EZ!$B$31:$B$54,0),MATCH(Schedules_8760!$F8135,Clg_StPt_Sch_EZ!$C$30:$I$30,0)),"F","C")</f>
        <v>28.333333333333332</v>
      </c>
      <c r="L8135" s="34">
        <f>CONVERT(INDEX(DHW_StPt_Sch_EZ!$C$4:$I$27,MATCH(Schedules_8760!$C8135,DHW_StPt_Sch_EZ!$B$4:$B$27,0),MATCH(Schedules_8760!$F8135,DHW_StPt_Sch_EZ!$C$3:$I$3,0)),"F","C")</f>
        <v>53.333333333333329</v>
      </c>
      <c r="M8135" s="34">
        <f>CONVERT(INDEX(DHW_StPt_Sch_EZ!$C$31:$I$54,MATCH(Schedules_8760!$C8135,DHW_StPt_Sch_EZ!$B$31:$B$54,0),MATCH(Schedules_8760!$F8135,DHW_StPt_Sch_EZ!$C$30:$I$30,0)),"F","C")</f>
        <v>53.333333333333329</v>
      </c>
      <c r="N8135" s="12"/>
      <c r="O8135" s="12"/>
      <c r="P8135" s="12"/>
    </row>
    <row r="8136" spans="1:16" x14ac:dyDescent="0.25">
      <c r="A8136" s="35">
        <v>8135</v>
      </c>
      <c r="B8136" s="89">
        <v>339.91666666666669</v>
      </c>
      <c r="C8136" s="35">
        <f t="shared" si="635"/>
        <v>23</v>
      </c>
      <c r="D8136" s="35">
        <f t="shared" si="638"/>
        <v>339</v>
      </c>
      <c r="E8136" s="35">
        <f t="shared" si="639"/>
        <v>3</v>
      </c>
      <c r="F8136" s="35" t="str">
        <f t="shared" si="636"/>
        <v>Tuesday</v>
      </c>
      <c r="G8136" s="35">
        <f t="shared" si="637"/>
        <v>12</v>
      </c>
      <c r="H8136" s="34">
        <f>CONVERT(INDEX(Htg_StPt_Sch_EZ!$C$4:$I$27,MATCH(Schedules_8760!$C8136,Htg_StPt_Sch_EZ!$B$4:$B$27,0),MATCH(Schedules_8760!$F8136,Htg_StPt_Sch_EZ!$C$3:$I$3,0)),"F","C")</f>
        <v>20.555555555555554</v>
      </c>
      <c r="I8136" s="34">
        <f>CONVERT(INDEX(Htg_StPt_Sch_EZ!$C$31:$I$54,MATCH(Schedules_8760!$C8136,Htg_StPt_Sch_EZ!$B$31:$B$54,0),MATCH(Schedules_8760!$F8136,Htg_StPt_Sch_EZ!$C$30:$I$30,0)),"F","C")</f>
        <v>19.444444444444443</v>
      </c>
      <c r="J8136" s="34">
        <f>CONVERT(INDEX(Clg_StPt_Sch_EZ!$C$4:$I$27,MATCH(Schedules_8760!$C8136,Clg_StPt_Sch_EZ!$B$4:$B$27,0),MATCH(Schedules_8760!$F8136,Clg_StPt_Sch_EZ!$C$3:$I$3,0)),"F","C")</f>
        <v>25.555555555555554</v>
      </c>
      <c r="K8136" s="34">
        <f>CONVERT(INDEX(Clg_StPt_Sch_EZ!$C$31:$I$54,MATCH(Schedules_8760!$C8136,Clg_StPt_Sch_EZ!$B$31:$B$54,0),MATCH(Schedules_8760!$F8136,Clg_StPt_Sch_EZ!$C$30:$I$30,0)),"F","C")</f>
        <v>28.333333333333332</v>
      </c>
      <c r="L8136" s="34">
        <f>CONVERT(INDEX(DHW_StPt_Sch_EZ!$C$4:$I$27,MATCH(Schedules_8760!$C8136,DHW_StPt_Sch_EZ!$B$4:$B$27,0),MATCH(Schedules_8760!$F8136,DHW_StPt_Sch_EZ!$C$3:$I$3,0)),"F","C")</f>
        <v>53.333333333333329</v>
      </c>
      <c r="M8136" s="34">
        <f>CONVERT(INDEX(DHW_StPt_Sch_EZ!$C$31:$I$54,MATCH(Schedules_8760!$C8136,DHW_StPt_Sch_EZ!$B$31:$B$54,0),MATCH(Schedules_8760!$F8136,DHW_StPt_Sch_EZ!$C$30:$I$30,0)),"F","C")</f>
        <v>53.333333333333329</v>
      </c>
      <c r="N8136" s="12"/>
      <c r="O8136" s="12"/>
      <c r="P8136" s="12"/>
    </row>
    <row r="8137" spans="1:16" x14ac:dyDescent="0.25">
      <c r="A8137" s="35">
        <v>8136</v>
      </c>
      <c r="B8137" s="89">
        <v>339.95833333333331</v>
      </c>
      <c r="C8137" s="35">
        <f t="shared" si="635"/>
        <v>24</v>
      </c>
      <c r="D8137" s="35">
        <f t="shared" si="638"/>
        <v>339</v>
      </c>
      <c r="E8137" s="35">
        <f t="shared" si="639"/>
        <v>3</v>
      </c>
      <c r="F8137" s="35" t="str">
        <f t="shared" si="636"/>
        <v>Tuesday</v>
      </c>
      <c r="G8137" s="35">
        <f t="shared" si="637"/>
        <v>12</v>
      </c>
      <c r="H8137" s="34">
        <f>CONVERT(INDEX(Htg_StPt_Sch_EZ!$C$4:$I$27,MATCH(Schedules_8760!$C8137,Htg_StPt_Sch_EZ!$B$4:$B$27,0),MATCH(Schedules_8760!$F8137,Htg_StPt_Sch_EZ!$C$3:$I$3,0)),"F","C")</f>
        <v>20.555555555555554</v>
      </c>
      <c r="I8137" s="34">
        <f>CONVERT(INDEX(Htg_StPt_Sch_EZ!$C$31:$I$54,MATCH(Schedules_8760!$C8137,Htg_StPt_Sch_EZ!$B$31:$B$54,0),MATCH(Schedules_8760!$F8137,Htg_StPt_Sch_EZ!$C$30:$I$30,0)),"F","C")</f>
        <v>19.444444444444443</v>
      </c>
      <c r="J8137" s="34">
        <f>CONVERT(INDEX(Clg_StPt_Sch_EZ!$C$4:$I$27,MATCH(Schedules_8760!$C8137,Clg_StPt_Sch_EZ!$B$4:$B$27,0),MATCH(Schedules_8760!$F8137,Clg_StPt_Sch_EZ!$C$3:$I$3,0)),"F","C")</f>
        <v>25.555555555555554</v>
      </c>
      <c r="K8137" s="34">
        <f>CONVERT(INDEX(Clg_StPt_Sch_EZ!$C$31:$I$54,MATCH(Schedules_8760!$C8137,Clg_StPt_Sch_EZ!$B$31:$B$54,0),MATCH(Schedules_8760!$F8137,Clg_StPt_Sch_EZ!$C$30:$I$30,0)),"F","C")</f>
        <v>28.333333333333332</v>
      </c>
      <c r="L8137" s="34">
        <f>CONVERT(INDEX(DHW_StPt_Sch_EZ!$C$4:$I$27,MATCH(Schedules_8760!$C8137,DHW_StPt_Sch_EZ!$B$4:$B$27,0),MATCH(Schedules_8760!$F8137,DHW_StPt_Sch_EZ!$C$3:$I$3,0)),"F","C")</f>
        <v>53.333333333333329</v>
      </c>
      <c r="M8137" s="34">
        <f>CONVERT(INDEX(DHW_StPt_Sch_EZ!$C$31:$I$54,MATCH(Schedules_8760!$C8137,DHW_StPt_Sch_EZ!$B$31:$B$54,0),MATCH(Schedules_8760!$F8137,DHW_StPt_Sch_EZ!$C$30:$I$30,0)),"F","C")</f>
        <v>53.333333333333329</v>
      </c>
      <c r="N8137" s="12"/>
      <c r="O8137" s="12"/>
      <c r="P8137" s="12"/>
    </row>
    <row r="8138" spans="1:16" x14ac:dyDescent="0.25">
      <c r="A8138" s="35">
        <v>8137</v>
      </c>
      <c r="B8138" s="89">
        <v>340</v>
      </c>
      <c r="C8138" s="35">
        <f t="shared" si="635"/>
        <v>1</v>
      </c>
      <c r="D8138" s="35">
        <f t="shared" si="638"/>
        <v>340</v>
      </c>
      <c r="E8138" s="35">
        <f t="shared" si="639"/>
        <v>4</v>
      </c>
      <c r="F8138" s="35" t="str">
        <f t="shared" si="636"/>
        <v>Wednesday</v>
      </c>
      <c r="G8138" s="35">
        <f t="shared" si="637"/>
        <v>12</v>
      </c>
      <c r="H8138" s="34">
        <f>CONVERT(INDEX(Htg_StPt_Sch_EZ!$C$4:$I$27,MATCH(Schedules_8760!$C8138,Htg_StPt_Sch_EZ!$B$4:$B$27,0),MATCH(Schedules_8760!$F8138,Htg_StPt_Sch_EZ!$C$3:$I$3,0)),"F","C")</f>
        <v>20.555555555555554</v>
      </c>
      <c r="I8138" s="34">
        <f>CONVERT(INDEX(Htg_StPt_Sch_EZ!$C$31:$I$54,MATCH(Schedules_8760!$C8138,Htg_StPt_Sch_EZ!$B$31:$B$54,0),MATCH(Schedules_8760!$F8138,Htg_StPt_Sch_EZ!$C$30:$I$30,0)),"F","C")</f>
        <v>19.444444444444443</v>
      </c>
      <c r="J8138" s="34">
        <f>CONVERT(INDEX(Clg_StPt_Sch_EZ!$C$4:$I$27,MATCH(Schedules_8760!$C8138,Clg_StPt_Sch_EZ!$B$4:$B$27,0),MATCH(Schedules_8760!$F8138,Clg_StPt_Sch_EZ!$C$3:$I$3,0)),"F","C")</f>
        <v>25.555555555555554</v>
      </c>
      <c r="K8138" s="34">
        <f>CONVERT(INDEX(Clg_StPt_Sch_EZ!$C$31:$I$54,MATCH(Schedules_8760!$C8138,Clg_StPt_Sch_EZ!$B$31:$B$54,0),MATCH(Schedules_8760!$F8138,Clg_StPt_Sch_EZ!$C$30:$I$30,0)),"F","C")</f>
        <v>28.333333333333332</v>
      </c>
      <c r="L8138" s="34">
        <f>CONVERT(INDEX(DHW_StPt_Sch_EZ!$C$4:$I$27,MATCH(Schedules_8760!$C8138,DHW_StPt_Sch_EZ!$B$4:$B$27,0),MATCH(Schedules_8760!$F8138,DHW_StPt_Sch_EZ!$C$3:$I$3,0)),"F","C")</f>
        <v>53.333333333333329</v>
      </c>
      <c r="M8138" s="34">
        <f>CONVERT(INDEX(DHW_StPt_Sch_EZ!$C$31:$I$54,MATCH(Schedules_8760!$C8138,DHW_StPt_Sch_EZ!$B$31:$B$54,0),MATCH(Schedules_8760!$F8138,DHW_StPt_Sch_EZ!$C$30:$I$30,0)),"F","C")</f>
        <v>53.333333333333329</v>
      </c>
      <c r="N8138" s="12"/>
      <c r="O8138" s="12"/>
      <c r="P8138" s="12"/>
    </row>
    <row r="8139" spans="1:16" x14ac:dyDescent="0.25">
      <c r="A8139" s="35">
        <v>8138</v>
      </c>
      <c r="B8139" s="89">
        <v>340.04166666666669</v>
      </c>
      <c r="C8139" s="35">
        <f t="shared" si="635"/>
        <v>2</v>
      </c>
      <c r="D8139" s="35">
        <f t="shared" si="638"/>
        <v>340</v>
      </c>
      <c r="E8139" s="35">
        <f t="shared" si="639"/>
        <v>4</v>
      </c>
      <c r="F8139" s="35" t="str">
        <f t="shared" si="636"/>
        <v>Wednesday</v>
      </c>
      <c r="G8139" s="35">
        <f t="shared" si="637"/>
        <v>12</v>
      </c>
      <c r="H8139" s="34">
        <f>CONVERT(INDEX(Htg_StPt_Sch_EZ!$C$4:$I$27,MATCH(Schedules_8760!$C8139,Htg_StPt_Sch_EZ!$B$4:$B$27,0),MATCH(Schedules_8760!$F8139,Htg_StPt_Sch_EZ!$C$3:$I$3,0)),"F","C")</f>
        <v>20.555555555555554</v>
      </c>
      <c r="I8139" s="34">
        <f>CONVERT(INDEX(Htg_StPt_Sch_EZ!$C$31:$I$54,MATCH(Schedules_8760!$C8139,Htg_StPt_Sch_EZ!$B$31:$B$54,0),MATCH(Schedules_8760!$F8139,Htg_StPt_Sch_EZ!$C$30:$I$30,0)),"F","C")</f>
        <v>19.444444444444443</v>
      </c>
      <c r="J8139" s="34">
        <f>CONVERT(INDEX(Clg_StPt_Sch_EZ!$C$4:$I$27,MATCH(Schedules_8760!$C8139,Clg_StPt_Sch_EZ!$B$4:$B$27,0),MATCH(Schedules_8760!$F8139,Clg_StPt_Sch_EZ!$C$3:$I$3,0)),"F","C")</f>
        <v>25.555555555555554</v>
      </c>
      <c r="K8139" s="34">
        <f>CONVERT(INDEX(Clg_StPt_Sch_EZ!$C$31:$I$54,MATCH(Schedules_8760!$C8139,Clg_StPt_Sch_EZ!$B$31:$B$54,0),MATCH(Schedules_8760!$F8139,Clg_StPt_Sch_EZ!$C$30:$I$30,0)),"F","C")</f>
        <v>28.333333333333332</v>
      </c>
      <c r="L8139" s="34">
        <f>CONVERT(INDEX(DHW_StPt_Sch_EZ!$C$4:$I$27,MATCH(Schedules_8760!$C8139,DHW_StPt_Sch_EZ!$B$4:$B$27,0),MATCH(Schedules_8760!$F8139,DHW_StPt_Sch_EZ!$C$3:$I$3,0)),"F","C")</f>
        <v>53.333333333333329</v>
      </c>
      <c r="M8139" s="34">
        <f>CONVERT(INDEX(DHW_StPt_Sch_EZ!$C$31:$I$54,MATCH(Schedules_8760!$C8139,DHW_StPt_Sch_EZ!$B$31:$B$54,0),MATCH(Schedules_8760!$F8139,DHW_StPt_Sch_EZ!$C$30:$I$30,0)),"F","C")</f>
        <v>53.333333333333329</v>
      </c>
      <c r="N8139" s="12"/>
      <c r="O8139" s="12"/>
      <c r="P8139" s="12"/>
    </row>
    <row r="8140" spans="1:16" x14ac:dyDescent="0.25">
      <c r="A8140" s="35">
        <v>8139</v>
      </c>
      <c r="B8140" s="89">
        <v>340.08333333333331</v>
      </c>
      <c r="C8140" s="35">
        <f t="shared" si="635"/>
        <v>3</v>
      </c>
      <c r="D8140" s="35">
        <f t="shared" si="638"/>
        <v>340</v>
      </c>
      <c r="E8140" s="35">
        <f t="shared" si="639"/>
        <v>4</v>
      </c>
      <c r="F8140" s="35" t="str">
        <f t="shared" si="636"/>
        <v>Wednesday</v>
      </c>
      <c r="G8140" s="35">
        <f t="shared" si="637"/>
        <v>12</v>
      </c>
      <c r="H8140" s="34">
        <f>CONVERT(INDEX(Htg_StPt_Sch_EZ!$C$4:$I$27,MATCH(Schedules_8760!$C8140,Htg_StPt_Sch_EZ!$B$4:$B$27,0),MATCH(Schedules_8760!$F8140,Htg_StPt_Sch_EZ!$C$3:$I$3,0)),"F","C")</f>
        <v>20.555555555555554</v>
      </c>
      <c r="I8140" s="34">
        <f>CONVERT(INDEX(Htg_StPt_Sch_EZ!$C$31:$I$54,MATCH(Schedules_8760!$C8140,Htg_StPt_Sch_EZ!$B$31:$B$54,0),MATCH(Schedules_8760!$F8140,Htg_StPt_Sch_EZ!$C$30:$I$30,0)),"F","C")</f>
        <v>19.444444444444443</v>
      </c>
      <c r="J8140" s="34">
        <f>CONVERT(INDEX(Clg_StPt_Sch_EZ!$C$4:$I$27,MATCH(Schedules_8760!$C8140,Clg_StPt_Sch_EZ!$B$4:$B$27,0),MATCH(Schedules_8760!$F8140,Clg_StPt_Sch_EZ!$C$3:$I$3,0)),"F","C")</f>
        <v>25.555555555555554</v>
      </c>
      <c r="K8140" s="34">
        <f>CONVERT(INDEX(Clg_StPt_Sch_EZ!$C$31:$I$54,MATCH(Schedules_8760!$C8140,Clg_StPt_Sch_EZ!$B$31:$B$54,0),MATCH(Schedules_8760!$F8140,Clg_StPt_Sch_EZ!$C$30:$I$30,0)),"F","C")</f>
        <v>28.333333333333332</v>
      </c>
      <c r="L8140" s="34">
        <f>CONVERT(INDEX(DHW_StPt_Sch_EZ!$C$4:$I$27,MATCH(Schedules_8760!$C8140,DHW_StPt_Sch_EZ!$B$4:$B$27,0),MATCH(Schedules_8760!$F8140,DHW_StPt_Sch_EZ!$C$3:$I$3,0)),"F","C")</f>
        <v>53.333333333333329</v>
      </c>
      <c r="M8140" s="34">
        <f>CONVERT(INDEX(DHW_StPt_Sch_EZ!$C$31:$I$54,MATCH(Schedules_8760!$C8140,DHW_StPt_Sch_EZ!$B$31:$B$54,0),MATCH(Schedules_8760!$F8140,DHW_StPt_Sch_EZ!$C$30:$I$30,0)),"F","C")</f>
        <v>53.333333333333329</v>
      </c>
      <c r="N8140" s="12"/>
      <c r="O8140" s="12"/>
      <c r="P8140" s="12"/>
    </row>
    <row r="8141" spans="1:16" x14ac:dyDescent="0.25">
      <c r="A8141" s="35">
        <v>8140</v>
      </c>
      <c r="B8141" s="89">
        <v>340.125</v>
      </c>
      <c r="C8141" s="35">
        <f t="shared" si="635"/>
        <v>4</v>
      </c>
      <c r="D8141" s="35">
        <f t="shared" si="638"/>
        <v>340</v>
      </c>
      <c r="E8141" s="35">
        <f t="shared" si="639"/>
        <v>4</v>
      </c>
      <c r="F8141" s="35" t="str">
        <f t="shared" si="636"/>
        <v>Wednesday</v>
      </c>
      <c r="G8141" s="35">
        <f t="shared" si="637"/>
        <v>12</v>
      </c>
      <c r="H8141" s="34">
        <f>CONVERT(INDEX(Htg_StPt_Sch_EZ!$C$4:$I$27,MATCH(Schedules_8760!$C8141,Htg_StPt_Sch_EZ!$B$4:$B$27,0),MATCH(Schedules_8760!$F8141,Htg_StPt_Sch_EZ!$C$3:$I$3,0)),"F","C")</f>
        <v>20.555555555555554</v>
      </c>
      <c r="I8141" s="34">
        <f>CONVERT(INDEX(Htg_StPt_Sch_EZ!$C$31:$I$54,MATCH(Schedules_8760!$C8141,Htg_StPt_Sch_EZ!$B$31:$B$54,0),MATCH(Schedules_8760!$F8141,Htg_StPt_Sch_EZ!$C$30:$I$30,0)),"F","C")</f>
        <v>19.444444444444443</v>
      </c>
      <c r="J8141" s="34">
        <f>CONVERT(INDEX(Clg_StPt_Sch_EZ!$C$4:$I$27,MATCH(Schedules_8760!$C8141,Clg_StPt_Sch_EZ!$B$4:$B$27,0),MATCH(Schedules_8760!$F8141,Clg_StPt_Sch_EZ!$C$3:$I$3,0)),"F","C")</f>
        <v>25.555555555555554</v>
      </c>
      <c r="K8141" s="34">
        <f>CONVERT(INDEX(Clg_StPt_Sch_EZ!$C$31:$I$54,MATCH(Schedules_8760!$C8141,Clg_StPt_Sch_EZ!$B$31:$B$54,0),MATCH(Schedules_8760!$F8141,Clg_StPt_Sch_EZ!$C$30:$I$30,0)),"F","C")</f>
        <v>28.333333333333332</v>
      </c>
      <c r="L8141" s="34">
        <f>CONVERT(INDEX(DHW_StPt_Sch_EZ!$C$4:$I$27,MATCH(Schedules_8760!$C8141,DHW_StPt_Sch_EZ!$B$4:$B$27,0),MATCH(Schedules_8760!$F8141,DHW_StPt_Sch_EZ!$C$3:$I$3,0)),"F","C")</f>
        <v>53.333333333333329</v>
      </c>
      <c r="M8141" s="34">
        <f>CONVERT(INDEX(DHW_StPt_Sch_EZ!$C$31:$I$54,MATCH(Schedules_8760!$C8141,DHW_StPt_Sch_EZ!$B$31:$B$54,0),MATCH(Schedules_8760!$F8141,DHW_StPt_Sch_EZ!$C$30:$I$30,0)),"F","C")</f>
        <v>53.333333333333329</v>
      </c>
      <c r="N8141" s="12"/>
      <c r="O8141" s="12"/>
      <c r="P8141" s="12"/>
    </row>
    <row r="8142" spans="1:16" x14ac:dyDescent="0.25">
      <c r="A8142" s="35">
        <v>8141</v>
      </c>
      <c r="B8142" s="89">
        <v>340.16666666666669</v>
      </c>
      <c r="C8142" s="35">
        <f t="shared" si="635"/>
        <v>5</v>
      </c>
      <c r="D8142" s="35">
        <f t="shared" si="638"/>
        <v>340</v>
      </c>
      <c r="E8142" s="35">
        <f t="shared" si="639"/>
        <v>4</v>
      </c>
      <c r="F8142" s="35" t="str">
        <f t="shared" si="636"/>
        <v>Wednesday</v>
      </c>
      <c r="G8142" s="35">
        <f t="shared" si="637"/>
        <v>12</v>
      </c>
      <c r="H8142" s="34">
        <f>CONVERT(INDEX(Htg_StPt_Sch_EZ!$C$4:$I$27,MATCH(Schedules_8760!$C8142,Htg_StPt_Sch_EZ!$B$4:$B$27,0),MATCH(Schedules_8760!$F8142,Htg_StPt_Sch_EZ!$C$3:$I$3,0)),"F","C")</f>
        <v>20.555555555555554</v>
      </c>
      <c r="I8142" s="34">
        <f>CONVERT(INDEX(Htg_StPt_Sch_EZ!$C$31:$I$54,MATCH(Schedules_8760!$C8142,Htg_StPt_Sch_EZ!$B$31:$B$54,0),MATCH(Schedules_8760!$F8142,Htg_StPt_Sch_EZ!$C$30:$I$30,0)),"F","C")</f>
        <v>19.444444444444443</v>
      </c>
      <c r="J8142" s="34">
        <f>CONVERT(INDEX(Clg_StPt_Sch_EZ!$C$4:$I$27,MATCH(Schedules_8760!$C8142,Clg_StPt_Sch_EZ!$B$4:$B$27,0),MATCH(Schedules_8760!$F8142,Clg_StPt_Sch_EZ!$C$3:$I$3,0)),"F","C")</f>
        <v>25.555555555555554</v>
      </c>
      <c r="K8142" s="34">
        <f>CONVERT(INDEX(Clg_StPt_Sch_EZ!$C$31:$I$54,MATCH(Schedules_8760!$C8142,Clg_StPt_Sch_EZ!$B$31:$B$54,0),MATCH(Schedules_8760!$F8142,Clg_StPt_Sch_EZ!$C$30:$I$30,0)),"F","C")</f>
        <v>28.333333333333332</v>
      </c>
      <c r="L8142" s="34">
        <f>CONVERT(INDEX(DHW_StPt_Sch_EZ!$C$4:$I$27,MATCH(Schedules_8760!$C8142,DHW_StPt_Sch_EZ!$B$4:$B$27,0),MATCH(Schedules_8760!$F8142,DHW_StPt_Sch_EZ!$C$3:$I$3,0)),"F","C")</f>
        <v>53.333333333333329</v>
      </c>
      <c r="M8142" s="34">
        <f>CONVERT(INDEX(DHW_StPt_Sch_EZ!$C$31:$I$54,MATCH(Schedules_8760!$C8142,DHW_StPt_Sch_EZ!$B$31:$B$54,0),MATCH(Schedules_8760!$F8142,DHW_StPt_Sch_EZ!$C$30:$I$30,0)),"F","C")</f>
        <v>53.333333333333329</v>
      </c>
      <c r="N8142" s="12"/>
      <c r="O8142" s="12"/>
      <c r="P8142" s="12"/>
    </row>
    <row r="8143" spans="1:16" x14ac:dyDescent="0.25">
      <c r="A8143" s="35">
        <v>8142</v>
      </c>
      <c r="B8143" s="89">
        <v>340.20833333333331</v>
      </c>
      <c r="C8143" s="35">
        <f t="shared" si="635"/>
        <v>6</v>
      </c>
      <c r="D8143" s="35">
        <f t="shared" si="638"/>
        <v>340</v>
      </c>
      <c r="E8143" s="35">
        <f t="shared" si="639"/>
        <v>4</v>
      </c>
      <c r="F8143" s="35" t="str">
        <f t="shared" si="636"/>
        <v>Wednesday</v>
      </c>
      <c r="G8143" s="35">
        <f t="shared" si="637"/>
        <v>12</v>
      </c>
      <c r="H8143" s="34">
        <f>CONVERT(INDEX(Htg_StPt_Sch_EZ!$C$4:$I$27,MATCH(Schedules_8760!$C8143,Htg_StPt_Sch_EZ!$B$4:$B$27,0),MATCH(Schedules_8760!$F8143,Htg_StPt_Sch_EZ!$C$3:$I$3,0)),"F","C")</f>
        <v>20.555555555555554</v>
      </c>
      <c r="I8143" s="34">
        <f>CONVERT(INDEX(Htg_StPt_Sch_EZ!$C$31:$I$54,MATCH(Schedules_8760!$C8143,Htg_StPt_Sch_EZ!$B$31:$B$54,0),MATCH(Schedules_8760!$F8143,Htg_StPt_Sch_EZ!$C$30:$I$30,0)),"F","C")</f>
        <v>19.444444444444443</v>
      </c>
      <c r="J8143" s="34">
        <f>CONVERT(INDEX(Clg_StPt_Sch_EZ!$C$4:$I$27,MATCH(Schedules_8760!$C8143,Clg_StPt_Sch_EZ!$B$4:$B$27,0),MATCH(Schedules_8760!$F8143,Clg_StPt_Sch_EZ!$C$3:$I$3,0)),"F","C")</f>
        <v>25.555555555555554</v>
      </c>
      <c r="K8143" s="34">
        <f>CONVERT(INDEX(Clg_StPt_Sch_EZ!$C$31:$I$54,MATCH(Schedules_8760!$C8143,Clg_StPt_Sch_EZ!$B$31:$B$54,0),MATCH(Schedules_8760!$F8143,Clg_StPt_Sch_EZ!$C$30:$I$30,0)),"F","C")</f>
        <v>28.333333333333332</v>
      </c>
      <c r="L8143" s="34">
        <f>CONVERT(INDEX(DHW_StPt_Sch_EZ!$C$4:$I$27,MATCH(Schedules_8760!$C8143,DHW_StPt_Sch_EZ!$B$4:$B$27,0),MATCH(Schedules_8760!$F8143,DHW_StPt_Sch_EZ!$C$3:$I$3,0)),"F","C")</f>
        <v>53.333333333333329</v>
      </c>
      <c r="M8143" s="34">
        <f>CONVERT(INDEX(DHW_StPt_Sch_EZ!$C$31:$I$54,MATCH(Schedules_8760!$C8143,DHW_StPt_Sch_EZ!$B$31:$B$54,0),MATCH(Schedules_8760!$F8143,DHW_StPt_Sch_EZ!$C$30:$I$30,0)),"F","C")</f>
        <v>53.333333333333329</v>
      </c>
      <c r="N8143" s="12"/>
      <c r="O8143" s="12"/>
      <c r="P8143" s="12"/>
    </row>
    <row r="8144" spans="1:16" x14ac:dyDescent="0.25">
      <c r="A8144" s="35">
        <v>8143</v>
      </c>
      <c r="B8144" s="89">
        <v>340.25</v>
      </c>
      <c r="C8144" s="35">
        <f t="shared" si="635"/>
        <v>7</v>
      </c>
      <c r="D8144" s="35">
        <f t="shared" si="638"/>
        <v>340</v>
      </c>
      <c r="E8144" s="35">
        <f t="shared" si="639"/>
        <v>4</v>
      </c>
      <c r="F8144" s="35" t="str">
        <f t="shared" si="636"/>
        <v>Wednesday</v>
      </c>
      <c r="G8144" s="35">
        <f t="shared" si="637"/>
        <v>12</v>
      </c>
      <c r="H8144" s="34">
        <f>CONVERT(INDEX(Htg_StPt_Sch_EZ!$C$4:$I$27,MATCH(Schedules_8760!$C8144,Htg_StPt_Sch_EZ!$B$4:$B$27,0),MATCH(Schedules_8760!$F8144,Htg_StPt_Sch_EZ!$C$3:$I$3,0)),"F","C")</f>
        <v>20.555555555555554</v>
      </c>
      <c r="I8144" s="34">
        <f>CONVERT(INDEX(Htg_StPt_Sch_EZ!$C$31:$I$54,MATCH(Schedules_8760!$C8144,Htg_StPt_Sch_EZ!$B$31:$B$54,0),MATCH(Schedules_8760!$F8144,Htg_StPt_Sch_EZ!$C$30:$I$30,0)),"F","C")</f>
        <v>19.444444444444443</v>
      </c>
      <c r="J8144" s="34">
        <f>CONVERT(INDEX(Clg_StPt_Sch_EZ!$C$4:$I$27,MATCH(Schedules_8760!$C8144,Clg_StPt_Sch_EZ!$B$4:$B$27,0),MATCH(Schedules_8760!$F8144,Clg_StPt_Sch_EZ!$C$3:$I$3,0)),"F","C")</f>
        <v>25.555555555555554</v>
      </c>
      <c r="K8144" s="34">
        <f>CONVERT(INDEX(Clg_StPt_Sch_EZ!$C$31:$I$54,MATCH(Schedules_8760!$C8144,Clg_StPt_Sch_EZ!$B$31:$B$54,0),MATCH(Schedules_8760!$F8144,Clg_StPt_Sch_EZ!$C$30:$I$30,0)),"F","C")</f>
        <v>28.333333333333332</v>
      </c>
      <c r="L8144" s="34">
        <f>CONVERT(INDEX(DHW_StPt_Sch_EZ!$C$4:$I$27,MATCH(Schedules_8760!$C8144,DHW_StPt_Sch_EZ!$B$4:$B$27,0),MATCH(Schedules_8760!$F8144,DHW_StPt_Sch_EZ!$C$3:$I$3,0)),"F","C")</f>
        <v>53.333333333333329</v>
      </c>
      <c r="M8144" s="34">
        <f>CONVERT(INDEX(DHW_StPt_Sch_EZ!$C$31:$I$54,MATCH(Schedules_8760!$C8144,DHW_StPt_Sch_EZ!$B$31:$B$54,0),MATCH(Schedules_8760!$F8144,DHW_StPt_Sch_EZ!$C$30:$I$30,0)),"F","C")</f>
        <v>53.333333333333329</v>
      </c>
      <c r="N8144" s="12"/>
      <c r="O8144" s="12"/>
      <c r="P8144" s="12"/>
    </row>
    <row r="8145" spans="1:16" x14ac:dyDescent="0.25">
      <c r="A8145" s="35">
        <v>8144</v>
      </c>
      <c r="B8145" s="89">
        <v>340.29166666666669</v>
      </c>
      <c r="C8145" s="35">
        <f t="shared" si="635"/>
        <v>8</v>
      </c>
      <c r="D8145" s="35">
        <f t="shared" si="638"/>
        <v>340</v>
      </c>
      <c r="E8145" s="35">
        <f t="shared" si="639"/>
        <v>4</v>
      </c>
      <c r="F8145" s="35" t="str">
        <f t="shared" si="636"/>
        <v>Wednesday</v>
      </c>
      <c r="G8145" s="35">
        <f t="shared" si="637"/>
        <v>12</v>
      </c>
      <c r="H8145" s="34">
        <f>CONVERT(INDEX(Htg_StPt_Sch_EZ!$C$4:$I$27,MATCH(Schedules_8760!$C8145,Htg_StPt_Sch_EZ!$B$4:$B$27,0),MATCH(Schedules_8760!$F8145,Htg_StPt_Sch_EZ!$C$3:$I$3,0)),"F","C")</f>
        <v>20.555555555555554</v>
      </c>
      <c r="I8145" s="34">
        <f>CONVERT(INDEX(Htg_StPt_Sch_EZ!$C$31:$I$54,MATCH(Schedules_8760!$C8145,Htg_StPt_Sch_EZ!$B$31:$B$54,0),MATCH(Schedules_8760!$F8145,Htg_StPt_Sch_EZ!$C$30:$I$30,0)),"F","C")</f>
        <v>19.444444444444443</v>
      </c>
      <c r="J8145" s="34">
        <f>CONVERT(INDEX(Clg_StPt_Sch_EZ!$C$4:$I$27,MATCH(Schedules_8760!$C8145,Clg_StPt_Sch_EZ!$B$4:$B$27,0),MATCH(Schedules_8760!$F8145,Clg_StPt_Sch_EZ!$C$3:$I$3,0)),"F","C")</f>
        <v>25.555555555555554</v>
      </c>
      <c r="K8145" s="34">
        <f>CONVERT(INDEX(Clg_StPt_Sch_EZ!$C$31:$I$54,MATCH(Schedules_8760!$C8145,Clg_StPt_Sch_EZ!$B$31:$B$54,0),MATCH(Schedules_8760!$F8145,Clg_StPt_Sch_EZ!$C$30:$I$30,0)),"F","C")</f>
        <v>25</v>
      </c>
      <c r="L8145" s="34">
        <f>CONVERT(INDEX(DHW_StPt_Sch_EZ!$C$4:$I$27,MATCH(Schedules_8760!$C8145,DHW_StPt_Sch_EZ!$B$4:$B$27,0),MATCH(Schedules_8760!$F8145,DHW_StPt_Sch_EZ!$C$3:$I$3,0)),"F","C")</f>
        <v>53.333333333333329</v>
      </c>
      <c r="M8145" s="34">
        <f>CONVERT(INDEX(DHW_StPt_Sch_EZ!$C$31:$I$54,MATCH(Schedules_8760!$C8145,DHW_StPt_Sch_EZ!$B$31:$B$54,0),MATCH(Schedules_8760!$F8145,DHW_StPt_Sch_EZ!$C$30:$I$30,0)),"F","C")</f>
        <v>53.333333333333329</v>
      </c>
      <c r="N8145" s="12"/>
      <c r="O8145" s="12"/>
      <c r="P8145" s="12"/>
    </row>
    <row r="8146" spans="1:16" x14ac:dyDescent="0.25">
      <c r="A8146" s="35">
        <v>8145</v>
      </c>
      <c r="B8146" s="89">
        <v>340.33333333333331</v>
      </c>
      <c r="C8146" s="35">
        <f t="shared" si="635"/>
        <v>9</v>
      </c>
      <c r="D8146" s="35">
        <f t="shared" si="638"/>
        <v>340</v>
      </c>
      <c r="E8146" s="35">
        <f t="shared" si="639"/>
        <v>4</v>
      </c>
      <c r="F8146" s="35" t="str">
        <f t="shared" si="636"/>
        <v>Wednesday</v>
      </c>
      <c r="G8146" s="35">
        <f t="shared" si="637"/>
        <v>12</v>
      </c>
      <c r="H8146" s="34">
        <f>CONVERT(INDEX(Htg_StPt_Sch_EZ!$C$4:$I$27,MATCH(Schedules_8760!$C8146,Htg_StPt_Sch_EZ!$B$4:$B$27,0),MATCH(Schedules_8760!$F8146,Htg_StPt_Sch_EZ!$C$3:$I$3,0)),"F","C")</f>
        <v>20.555555555555554</v>
      </c>
      <c r="I8146" s="34">
        <f>CONVERT(INDEX(Htg_StPt_Sch_EZ!$C$31:$I$54,MATCH(Schedules_8760!$C8146,Htg_StPt_Sch_EZ!$B$31:$B$54,0),MATCH(Schedules_8760!$F8146,Htg_StPt_Sch_EZ!$C$30:$I$30,0)),"F","C")</f>
        <v>19.444444444444443</v>
      </c>
      <c r="J8146" s="34">
        <f>CONVERT(INDEX(Clg_StPt_Sch_EZ!$C$4:$I$27,MATCH(Schedules_8760!$C8146,Clg_StPt_Sch_EZ!$B$4:$B$27,0),MATCH(Schedules_8760!$F8146,Clg_StPt_Sch_EZ!$C$3:$I$3,0)),"F","C")</f>
        <v>25.555555555555554</v>
      </c>
      <c r="K8146" s="34">
        <f>CONVERT(INDEX(Clg_StPt_Sch_EZ!$C$31:$I$54,MATCH(Schedules_8760!$C8146,Clg_StPt_Sch_EZ!$B$31:$B$54,0),MATCH(Schedules_8760!$F8146,Clg_StPt_Sch_EZ!$C$30:$I$30,0)),"F","C")</f>
        <v>25</v>
      </c>
      <c r="L8146" s="34">
        <f>CONVERT(INDEX(DHW_StPt_Sch_EZ!$C$4:$I$27,MATCH(Schedules_8760!$C8146,DHW_StPt_Sch_EZ!$B$4:$B$27,0),MATCH(Schedules_8760!$F8146,DHW_StPt_Sch_EZ!$C$3:$I$3,0)),"F","C")</f>
        <v>53.333333333333329</v>
      </c>
      <c r="M8146" s="34">
        <f>CONVERT(INDEX(DHW_StPt_Sch_EZ!$C$31:$I$54,MATCH(Schedules_8760!$C8146,DHW_StPt_Sch_EZ!$B$31:$B$54,0),MATCH(Schedules_8760!$F8146,DHW_StPt_Sch_EZ!$C$30:$I$30,0)),"F","C")</f>
        <v>53.333333333333329</v>
      </c>
      <c r="N8146" s="12"/>
      <c r="O8146" s="12"/>
      <c r="P8146" s="12"/>
    </row>
    <row r="8147" spans="1:16" x14ac:dyDescent="0.25">
      <c r="A8147" s="35">
        <v>8146</v>
      </c>
      <c r="B8147" s="89">
        <v>340.375</v>
      </c>
      <c r="C8147" s="35">
        <f t="shared" si="635"/>
        <v>10</v>
      </c>
      <c r="D8147" s="35">
        <f t="shared" si="638"/>
        <v>340</v>
      </c>
      <c r="E8147" s="35">
        <f t="shared" si="639"/>
        <v>4</v>
      </c>
      <c r="F8147" s="35" t="str">
        <f t="shared" si="636"/>
        <v>Wednesday</v>
      </c>
      <c r="G8147" s="35">
        <f t="shared" si="637"/>
        <v>12</v>
      </c>
      <c r="H8147" s="34">
        <f>CONVERT(INDEX(Htg_StPt_Sch_EZ!$C$4:$I$27,MATCH(Schedules_8760!$C8147,Htg_StPt_Sch_EZ!$B$4:$B$27,0),MATCH(Schedules_8760!$F8147,Htg_StPt_Sch_EZ!$C$3:$I$3,0)),"F","C")</f>
        <v>20.555555555555554</v>
      </c>
      <c r="I8147" s="34">
        <f>CONVERT(INDEX(Htg_StPt_Sch_EZ!$C$31:$I$54,MATCH(Schedules_8760!$C8147,Htg_StPt_Sch_EZ!$B$31:$B$54,0),MATCH(Schedules_8760!$F8147,Htg_StPt_Sch_EZ!$C$30:$I$30,0)),"F","C")</f>
        <v>19.444444444444443</v>
      </c>
      <c r="J8147" s="34">
        <f>CONVERT(INDEX(Clg_StPt_Sch_EZ!$C$4:$I$27,MATCH(Schedules_8760!$C8147,Clg_StPt_Sch_EZ!$B$4:$B$27,0),MATCH(Schedules_8760!$F8147,Clg_StPt_Sch_EZ!$C$3:$I$3,0)),"F","C")</f>
        <v>25.555555555555554</v>
      </c>
      <c r="K8147" s="34">
        <f>CONVERT(INDEX(Clg_StPt_Sch_EZ!$C$31:$I$54,MATCH(Schedules_8760!$C8147,Clg_StPt_Sch_EZ!$B$31:$B$54,0),MATCH(Schedules_8760!$F8147,Clg_StPt_Sch_EZ!$C$30:$I$30,0)),"F","C")</f>
        <v>25</v>
      </c>
      <c r="L8147" s="34">
        <f>CONVERT(INDEX(DHW_StPt_Sch_EZ!$C$4:$I$27,MATCH(Schedules_8760!$C8147,DHW_StPt_Sch_EZ!$B$4:$B$27,0),MATCH(Schedules_8760!$F8147,DHW_StPt_Sch_EZ!$C$3:$I$3,0)),"F","C")</f>
        <v>53.333333333333329</v>
      </c>
      <c r="M8147" s="34">
        <f>CONVERT(INDEX(DHW_StPt_Sch_EZ!$C$31:$I$54,MATCH(Schedules_8760!$C8147,DHW_StPt_Sch_EZ!$B$31:$B$54,0),MATCH(Schedules_8760!$F8147,DHW_StPt_Sch_EZ!$C$30:$I$30,0)),"F","C")</f>
        <v>53.333333333333329</v>
      </c>
      <c r="N8147" s="12"/>
      <c r="O8147" s="12"/>
      <c r="P8147" s="12"/>
    </row>
    <row r="8148" spans="1:16" x14ac:dyDescent="0.25">
      <c r="A8148" s="35">
        <v>8147</v>
      </c>
      <c r="B8148" s="89">
        <v>340.41666666666669</v>
      </c>
      <c r="C8148" s="35">
        <f t="shared" si="635"/>
        <v>11</v>
      </c>
      <c r="D8148" s="35">
        <f t="shared" si="638"/>
        <v>340</v>
      </c>
      <c r="E8148" s="35">
        <f t="shared" si="639"/>
        <v>4</v>
      </c>
      <c r="F8148" s="35" t="str">
        <f t="shared" si="636"/>
        <v>Wednesday</v>
      </c>
      <c r="G8148" s="35">
        <f t="shared" si="637"/>
        <v>12</v>
      </c>
      <c r="H8148" s="34">
        <f>CONVERT(INDEX(Htg_StPt_Sch_EZ!$C$4:$I$27,MATCH(Schedules_8760!$C8148,Htg_StPt_Sch_EZ!$B$4:$B$27,0),MATCH(Schedules_8760!$F8148,Htg_StPt_Sch_EZ!$C$3:$I$3,0)),"F","C")</f>
        <v>20.555555555555554</v>
      </c>
      <c r="I8148" s="34">
        <f>CONVERT(INDEX(Htg_StPt_Sch_EZ!$C$31:$I$54,MATCH(Schedules_8760!$C8148,Htg_StPt_Sch_EZ!$B$31:$B$54,0),MATCH(Schedules_8760!$F8148,Htg_StPt_Sch_EZ!$C$30:$I$30,0)),"F","C")</f>
        <v>19.444444444444443</v>
      </c>
      <c r="J8148" s="34">
        <f>CONVERT(INDEX(Clg_StPt_Sch_EZ!$C$4:$I$27,MATCH(Schedules_8760!$C8148,Clg_StPt_Sch_EZ!$B$4:$B$27,0),MATCH(Schedules_8760!$F8148,Clg_StPt_Sch_EZ!$C$3:$I$3,0)),"F","C")</f>
        <v>25.555555555555554</v>
      </c>
      <c r="K8148" s="34">
        <f>CONVERT(INDEX(Clg_StPt_Sch_EZ!$C$31:$I$54,MATCH(Schedules_8760!$C8148,Clg_StPt_Sch_EZ!$B$31:$B$54,0),MATCH(Schedules_8760!$F8148,Clg_StPt_Sch_EZ!$C$30:$I$30,0)),"F","C")</f>
        <v>25</v>
      </c>
      <c r="L8148" s="34">
        <f>CONVERT(INDEX(DHW_StPt_Sch_EZ!$C$4:$I$27,MATCH(Schedules_8760!$C8148,DHW_StPt_Sch_EZ!$B$4:$B$27,0),MATCH(Schedules_8760!$F8148,DHW_StPt_Sch_EZ!$C$3:$I$3,0)),"F","C")</f>
        <v>53.333333333333329</v>
      </c>
      <c r="M8148" s="34">
        <f>CONVERT(INDEX(DHW_StPt_Sch_EZ!$C$31:$I$54,MATCH(Schedules_8760!$C8148,DHW_StPt_Sch_EZ!$B$31:$B$54,0),MATCH(Schedules_8760!$F8148,DHW_StPt_Sch_EZ!$C$30:$I$30,0)),"F","C")</f>
        <v>53.333333333333329</v>
      </c>
      <c r="N8148" s="12"/>
      <c r="O8148" s="12"/>
      <c r="P8148" s="12"/>
    </row>
    <row r="8149" spans="1:16" x14ac:dyDescent="0.25">
      <c r="A8149" s="35">
        <v>8148</v>
      </c>
      <c r="B8149" s="89">
        <v>340.45833333333331</v>
      </c>
      <c r="C8149" s="35">
        <f t="shared" si="635"/>
        <v>12</v>
      </c>
      <c r="D8149" s="35">
        <f t="shared" si="638"/>
        <v>340</v>
      </c>
      <c r="E8149" s="35">
        <f t="shared" si="639"/>
        <v>4</v>
      </c>
      <c r="F8149" s="35" t="str">
        <f t="shared" si="636"/>
        <v>Wednesday</v>
      </c>
      <c r="G8149" s="35">
        <f t="shared" si="637"/>
        <v>12</v>
      </c>
      <c r="H8149" s="34">
        <f>CONVERT(INDEX(Htg_StPt_Sch_EZ!$C$4:$I$27,MATCH(Schedules_8760!$C8149,Htg_StPt_Sch_EZ!$B$4:$B$27,0),MATCH(Schedules_8760!$F8149,Htg_StPt_Sch_EZ!$C$3:$I$3,0)),"F","C")</f>
        <v>20.555555555555554</v>
      </c>
      <c r="I8149" s="34">
        <f>CONVERT(INDEX(Htg_StPt_Sch_EZ!$C$31:$I$54,MATCH(Schedules_8760!$C8149,Htg_StPt_Sch_EZ!$B$31:$B$54,0),MATCH(Schedules_8760!$F8149,Htg_StPt_Sch_EZ!$C$30:$I$30,0)),"F","C")</f>
        <v>19.444444444444443</v>
      </c>
      <c r="J8149" s="34">
        <f>CONVERT(INDEX(Clg_StPt_Sch_EZ!$C$4:$I$27,MATCH(Schedules_8760!$C8149,Clg_StPt_Sch_EZ!$B$4:$B$27,0),MATCH(Schedules_8760!$F8149,Clg_StPt_Sch_EZ!$C$3:$I$3,0)),"F","C")</f>
        <v>25.555555555555554</v>
      </c>
      <c r="K8149" s="34">
        <f>CONVERT(INDEX(Clg_StPt_Sch_EZ!$C$31:$I$54,MATCH(Schedules_8760!$C8149,Clg_StPt_Sch_EZ!$B$31:$B$54,0),MATCH(Schedules_8760!$F8149,Clg_StPt_Sch_EZ!$C$30:$I$30,0)),"F","C")</f>
        <v>25</v>
      </c>
      <c r="L8149" s="34">
        <f>CONVERT(INDEX(DHW_StPt_Sch_EZ!$C$4:$I$27,MATCH(Schedules_8760!$C8149,DHW_StPt_Sch_EZ!$B$4:$B$27,0),MATCH(Schedules_8760!$F8149,DHW_StPt_Sch_EZ!$C$3:$I$3,0)),"F","C")</f>
        <v>53.333333333333329</v>
      </c>
      <c r="M8149" s="34">
        <f>CONVERT(INDEX(DHW_StPt_Sch_EZ!$C$31:$I$54,MATCH(Schedules_8760!$C8149,DHW_StPt_Sch_EZ!$B$31:$B$54,0),MATCH(Schedules_8760!$F8149,DHW_StPt_Sch_EZ!$C$30:$I$30,0)),"F","C")</f>
        <v>53.333333333333329</v>
      </c>
      <c r="N8149" s="12"/>
      <c r="O8149" s="12"/>
      <c r="P8149" s="12"/>
    </row>
    <row r="8150" spans="1:16" x14ac:dyDescent="0.25">
      <c r="A8150" s="35">
        <v>8149</v>
      </c>
      <c r="B8150" s="89">
        <v>340.5</v>
      </c>
      <c r="C8150" s="35">
        <f t="shared" si="635"/>
        <v>13</v>
      </c>
      <c r="D8150" s="35">
        <f t="shared" si="638"/>
        <v>340</v>
      </c>
      <c r="E8150" s="35">
        <f t="shared" si="639"/>
        <v>4</v>
      </c>
      <c r="F8150" s="35" t="str">
        <f t="shared" si="636"/>
        <v>Wednesday</v>
      </c>
      <c r="G8150" s="35">
        <f t="shared" si="637"/>
        <v>12</v>
      </c>
      <c r="H8150" s="34">
        <f>CONVERT(INDEX(Htg_StPt_Sch_EZ!$C$4:$I$27,MATCH(Schedules_8760!$C8150,Htg_StPt_Sch_EZ!$B$4:$B$27,0),MATCH(Schedules_8760!$F8150,Htg_StPt_Sch_EZ!$C$3:$I$3,0)),"F","C")</f>
        <v>20.555555555555554</v>
      </c>
      <c r="I8150" s="34">
        <f>CONVERT(INDEX(Htg_StPt_Sch_EZ!$C$31:$I$54,MATCH(Schedules_8760!$C8150,Htg_StPt_Sch_EZ!$B$31:$B$54,0),MATCH(Schedules_8760!$F8150,Htg_StPt_Sch_EZ!$C$30:$I$30,0)),"F","C")</f>
        <v>19.444444444444443</v>
      </c>
      <c r="J8150" s="34">
        <f>CONVERT(INDEX(Clg_StPt_Sch_EZ!$C$4:$I$27,MATCH(Schedules_8760!$C8150,Clg_StPt_Sch_EZ!$B$4:$B$27,0),MATCH(Schedules_8760!$F8150,Clg_StPt_Sch_EZ!$C$3:$I$3,0)),"F","C")</f>
        <v>25.555555555555554</v>
      </c>
      <c r="K8150" s="34">
        <f>CONVERT(INDEX(Clg_StPt_Sch_EZ!$C$31:$I$54,MATCH(Schedules_8760!$C8150,Clg_StPt_Sch_EZ!$B$31:$B$54,0),MATCH(Schedules_8760!$F8150,Clg_StPt_Sch_EZ!$C$30:$I$30,0)),"F","C")</f>
        <v>25</v>
      </c>
      <c r="L8150" s="34">
        <f>CONVERT(INDEX(DHW_StPt_Sch_EZ!$C$4:$I$27,MATCH(Schedules_8760!$C8150,DHW_StPt_Sch_EZ!$B$4:$B$27,0),MATCH(Schedules_8760!$F8150,DHW_StPt_Sch_EZ!$C$3:$I$3,0)),"F","C")</f>
        <v>53.333333333333329</v>
      </c>
      <c r="M8150" s="34">
        <f>CONVERT(INDEX(DHW_StPt_Sch_EZ!$C$31:$I$54,MATCH(Schedules_8760!$C8150,DHW_StPt_Sch_EZ!$B$31:$B$54,0),MATCH(Schedules_8760!$F8150,DHW_StPt_Sch_EZ!$C$30:$I$30,0)),"F","C")</f>
        <v>53.333333333333329</v>
      </c>
      <c r="N8150" s="12"/>
      <c r="O8150" s="12"/>
      <c r="P8150" s="12"/>
    </row>
    <row r="8151" spans="1:16" x14ac:dyDescent="0.25">
      <c r="A8151" s="35">
        <v>8150</v>
      </c>
      <c r="B8151" s="89">
        <v>340.54166666666669</v>
      </c>
      <c r="C8151" s="35">
        <f t="shared" si="635"/>
        <v>14</v>
      </c>
      <c r="D8151" s="35">
        <f t="shared" si="638"/>
        <v>340</v>
      </c>
      <c r="E8151" s="35">
        <f t="shared" si="639"/>
        <v>4</v>
      </c>
      <c r="F8151" s="35" t="str">
        <f t="shared" si="636"/>
        <v>Wednesday</v>
      </c>
      <c r="G8151" s="35">
        <f t="shared" si="637"/>
        <v>12</v>
      </c>
      <c r="H8151" s="34">
        <f>CONVERT(INDEX(Htg_StPt_Sch_EZ!$C$4:$I$27,MATCH(Schedules_8760!$C8151,Htg_StPt_Sch_EZ!$B$4:$B$27,0),MATCH(Schedules_8760!$F8151,Htg_StPt_Sch_EZ!$C$3:$I$3,0)),"F","C")</f>
        <v>20.555555555555554</v>
      </c>
      <c r="I8151" s="34">
        <f>CONVERT(INDEX(Htg_StPt_Sch_EZ!$C$31:$I$54,MATCH(Schedules_8760!$C8151,Htg_StPt_Sch_EZ!$B$31:$B$54,0),MATCH(Schedules_8760!$F8151,Htg_StPt_Sch_EZ!$C$30:$I$30,0)),"F","C")</f>
        <v>19.444444444444443</v>
      </c>
      <c r="J8151" s="34">
        <f>CONVERT(INDEX(Clg_StPt_Sch_EZ!$C$4:$I$27,MATCH(Schedules_8760!$C8151,Clg_StPt_Sch_EZ!$B$4:$B$27,0),MATCH(Schedules_8760!$F8151,Clg_StPt_Sch_EZ!$C$3:$I$3,0)),"F","C")</f>
        <v>25.555555555555554</v>
      </c>
      <c r="K8151" s="34">
        <f>CONVERT(INDEX(Clg_StPt_Sch_EZ!$C$31:$I$54,MATCH(Schedules_8760!$C8151,Clg_StPt_Sch_EZ!$B$31:$B$54,0),MATCH(Schedules_8760!$F8151,Clg_StPt_Sch_EZ!$C$30:$I$30,0)),"F","C")</f>
        <v>25</v>
      </c>
      <c r="L8151" s="34">
        <f>CONVERT(INDEX(DHW_StPt_Sch_EZ!$C$4:$I$27,MATCH(Schedules_8760!$C8151,DHW_StPt_Sch_EZ!$B$4:$B$27,0),MATCH(Schedules_8760!$F8151,DHW_StPt_Sch_EZ!$C$3:$I$3,0)),"F","C")</f>
        <v>53.333333333333329</v>
      </c>
      <c r="M8151" s="34">
        <f>CONVERT(INDEX(DHW_StPt_Sch_EZ!$C$31:$I$54,MATCH(Schedules_8760!$C8151,DHW_StPt_Sch_EZ!$B$31:$B$54,0),MATCH(Schedules_8760!$F8151,DHW_StPt_Sch_EZ!$C$30:$I$30,0)),"F","C")</f>
        <v>53.333333333333329</v>
      </c>
      <c r="N8151" s="12"/>
      <c r="O8151" s="12"/>
      <c r="P8151" s="12"/>
    </row>
    <row r="8152" spans="1:16" x14ac:dyDescent="0.25">
      <c r="A8152" s="35">
        <v>8151</v>
      </c>
      <c r="B8152" s="89">
        <v>340.58333333333331</v>
      </c>
      <c r="C8152" s="35">
        <f t="shared" si="635"/>
        <v>15</v>
      </c>
      <c r="D8152" s="35">
        <f t="shared" si="638"/>
        <v>340</v>
      </c>
      <c r="E8152" s="35">
        <f t="shared" si="639"/>
        <v>4</v>
      </c>
      <c r="F8152" s="35" t="str">
        <f t="shared" si="636"/>
        <v>Wednesday</v>
      </c>
      <c r="G8152" s="35">
        <f t="shared" si="637"/>
        <v>12</v>
      </c>
      <c r="H8152" s="34">
        <f>CONVERT(INDEX(Htg_StPt_Sch_EZ!$C$4:$I$27,MATCH(Schedules_8760!$C8152,Htg_StPt_Sch_EZ!$B$4:$B$27,0),MATCH(Schedules_8760!$F8152,Htg_StPt_Sch_EZ!$C$3:$I$3,0)),"F","C")</f>
        <v>20.555555555555554</v>
      </c>
      <c r="I8152" s="34">
        <f>CONVERT(INDEX(Htg_StPt_Sch_EZ!$C$31:$I$54,MATCH(Schedules_8760!$C8152,Htg_StPt_Sch_EZ!$B$31:$B$54,0),MATCH(Schedules_8760!$F8152,Htg_StPt_Sch_EZ!$C$30:$I$30,0)),"F","C")</f>
        <v>21.111111111111111</v>
      </c>
      <c r="J8152" s="34">
        <f>CONVERT(INDEX(Clg_StPt_Sch_EZ!$C$4:$I$27,MATCH(Schedules_8760!$C8152,Clg_StPt_Sch_EZ!$B$4:$B$27,0),MATCH(Schedules_8760!$F8152,Clg_StPt_Sch_EZ!$C$3:$I$3,0)),"F","C")</f>
        <v>25.555555555555554</v>
      </c>
      <c r="K8152" s="34">
        <f>CONVERT(INDEX(Clg_StPt_Sch_EZ!$C$31:$I$54,MATCH(Schedules_8760!$C8152,Clg_StPt_Sch_EZ!$B$31:$B$54,0),MATCH(Schedules_8760!$F8152,Clg_StPt_Sch_EZ!$C$30:$I$30,0)),"F","C")</f>
        <v>25</v>
      </c>
      <c r="L8152" s="34">
        <f>CONVERT(INDEX(DHW_StPt_Sch_EZ!$C$4:$I$27,MATCH(Schedules_8760!$C8152,DHW_StPt_Sch_EZ!$B$4:$B$27,0),MATCH(Schedules_8760!$F8152,DHW_StPt_Sch_EZ!$C$3:$I$3,0)),"F","C")</f>
        <v>53.333333333333329</v>
      </c>
      <c r="M8152" s="34">
        <f>CONVERT(INDEX(DHW_StPt_Sch_EZ!$C$31:$I$54,MATCH(Schedules_8760!$C8152,DHW_StPt_Sch_EZ!$B$31:$B$54,0),MATCH(Schedules_8760!$F8152,DHW_StPt_Sch_EZ!$C$30:$I$30,0)),"F","C")</f>
        <v>53.333333333333329</v>
      </c>
      <c r="N8152" s="12"/>
      <c r="O8152" s="12"/>
      <c r="P8152" s="12"/>
    </row>
    <row r="8153" spans="1:16" x14ac:dyDescent="0.25">
      <c r="A8153" s="35">
        <v>8152</v>
      </c>
      <c r="B8153" s="89">
        <v>340.625</v>
      </c>
      <c r="C8153" s="35">
        <f t="shared" si="635"/>
        <v>16</v>
      </c>
      <c r="D8153" s="35">
        <f t="shared" si="638"/>
        <v>340</v>
      </c>
      <c r="E8153" s="35">
        <f t="shared" si="639"/>
        <v>4</v>
      </c>
      <c r="F8153" s="35" t="str">
        <f t="shared" si="636"/>
        <v>Wednesday</v>
      </c>
      <c r="G8153" s="35">
        <f t="shared" si="637"/>
        <v>12</v>
      </c>
      <c r="H8153" s="34">
        <f>CONVERT(INDEX(Htg_StPt_Sch_EZ!$C$4:$I$27,MATCH(Schedules_8760!$C8153,Htg_StPt_Sch_EZ!$B$4:$B$27,0),MATCH(Schedules_8760!$F8153,Htg_StPt_Sch_EZ!$C$3:$I$3,0)),"F","C")</f>
        <v>20.555555555555554</v>
      </c>
      <c r="I8153" s="34">
        <f>CONVERT(INDEX(Htg_StPt_Sch_EZ!$C$31:$I$54,MATCH(Schedules_8760!$C8153,Htg_StPt_Sch_EZ!$B$31:$B$54,0),MATCH(Schedules_8760!$F8153,Htg_StPt_Sch_EZ!$C$30:$I$30,0)),"F","C")</f>
        <v>21.111111111111111</v>
      </c>
      <c r="J8153" s="34">
        <f>CONVERT(INDEX(Clg_StPt_Sch_EZ!$C$4:$I$27,MATCH(Schedules_8760!$C8153,Clg_StPt_Sch_EZ!$B$4:$B$27,0),MATCH(Schedules_8760!$F8153,Clg_StPt_Sch_EZ!$C$3:$I$3,0)),"F","C")</f>
        <v>25.555555555555554</v>
      </c>
      <c r="K8153" s="34">
        <f>CONVERT(INDEX(Clg_StPt_Sch_EZ!$C$31:$I$54,MATCH(Schedules_8760!$C8153,Clg_StPt_Sch_EZ!$B$31:$B$54,0),MATCH(Schedules_8760!$F8153,Clg_StPt_Sch_EZ!$C$30:$I$30,0)),"F","C")</f>
        <v>25</v>
      </c>
      <c r="L8153" s="34">
        <f>CONVERT(INDEX(DHW_StPt_Sch_EZ!$C$4:$I$27,MATCH(Schedules_8760!$C8153,DHW_StPt_Sch_EZ!$B$4:$B$27,0),MATCH(Schedules_8760!$F8153,DHW_StPt_Sch_EZ!$C$3:$I$3,0)),"F","C")</f>
        <v>53.333333333333329</v>
      </c>
      <c r="M8153" s="34">
        <f>CONVERT(INDEX(DHW_StPt_Sch_EZ!$C$31:$I$54,MATCH(Schedules_8760!$C8153,DHW_StPt_Sch_EZ!$B$31:$B$54,0),MATCH(Schedules_8760!$F8153,DHW_StPt_Sch_EZ!$C$30:$I$30,0)),"F","C")</f>
        <v>53.333333333333329</v>
      </c>
      <c r="N8153" s="12"/>
      <c r="O8153" s="12"/>
      <c r="P8153" s="12"/>
    </row>
    <row r="8154" spans="1:16" x14ac:dyDescent="0.25">
      <c r="A8154" s="35">
        <v>8153</v>
      </c>
      <c r="B8154" s="89">
        <v>340.66666666666669</v>
      </c>
      <c r="C8154" s="35">
        <f t="shared" si="635"/>
        <v>17</v>
      </c>
      <c r="D8154" s="35">
        <f t="shared" si="638"/>
        <v>340</v>
      </c>
      <c r="E8154" s="35">
        <f t="shared" si="639"/>
        <v>4</v>
      </c>
      <c r="F8154" s="35" t="str">
        <f t="shared" si="636"/>
        <v>Wednesday</v>
      </c>
      <c r="G8154" s="35">
        <f t="shared" si="637"/>
        <v>12</v>
      </c>
      <c r="H8154" s="34">
        <f>CONVERT(INDEX(Htg_StPt_Sch_EZ!$C$4:$I$27,MATCH(Schedules_8760!$C8154,Htg_StPt_Sch_EZ!$B$4:$B$27,0),MATCH(Schedules_8760!$F8154,Htg_StPt_Sch_EZ!$C$3:$I$3,0)),"F","C")</f>
        <v>20.555555555555554</v>
      </c>
      <c r="I8154" s="34">
        <f>CONVERT(INDEX(Htg_StPt_Sch_EZ!$C$31:$I$54,MATCH(Schedules_8760!$C8154,Htg_StPt_Sch_EZ!$B$31:$B$54,0),MATCH(Schedules_8760!$F8154,Htg_StPt_Sch_EZ!$C$30:$I$30,0)),"F","C")</f>
        <v>17.777777777777779</v>
      </c>
      <c r="J8154" s="34">
        <f>CONVERT(INDEX(Clg_StPt_Sch_EZ!$C$4:$I$27,MATCH(Schedules_8760!$C8154,Clg_StPt_Sch_EZ!$B$4:$B$27,0),MATCH(Schedules_8760!$F8154,Clg_StPt_Sch_EZ!$C$3:$I$3,0)),"F","C")</f>
        <v>25.555555555555554</v>
      </c>
      <c r="K8154" s="34">
        <f>CONVERT(INDEX(Clg_StPt_Sch_EZ!$C$31:$I$54,MATCH(Schedules_8760!$C8154,Clg_StPt_Sch_EZ!$B$31:$B$54,0),MATCH(Schedules_8760!$F8154,Clg_StPt_Sch_EZ!$C$30:$I$30,0)),"F","C")</f>
        <v>25</v>
      </c>
      <c r="L8154" s="34">
        <f>CONVERT(INDEX(DHW_StPt_Sch_EZ!$C$4:$I$27,MATCH(Schedules_8760!$C8154,DHW_StPt_Sch_EZ!$B$4:$B$27,0),MATCH(Schedules_8760!$F8154,DHW_StPt_Sch_EZ!$C$3:$I$3,0)),"F","C")</f>
        <v>53.333333333333329</v>
      </c>
      <c r="M8154" s="34">
        <f>CONVERT(INDEX(DHW_StPt_Sch_EZ!$C$31:$I$54,MATCH(Schedules_8760!$C8154,DHW_StPt_Sch_EZ!$B$31:$B$54,0),MATCH(Schedules_8760!$F8154,DHW_StPt_Sch_EZ!$C$30:$I$30,0)),"F","C")</f>
        <v>53.333333333333329</v>
      </c>
      <c r="N8154" s="12"/>
      <c r="O8154" s="12"/>
      <c r="P8154" s="12"/>
    </row>
    <row r="8155" spans="1:16" x14ac:dyDescent="0.25">
      <c r="A8155" s="35">
        <v>8154</v>
      </c>
      <c r="B8155" s="89">
        <v>340.70833333333331</v>
      </c>
      <c r="C8155" s="35">
        <f t="shared" si="635"/>
        <v>18</v>
      </c>
      <c r="D8155" s="35">
        <f t="shared" si="638"/>
        <v>340</v>
      </c>
      <c r="E8155" s="35">
        <f t="shared" si="639"/>
        <v>4</v>
      </c>
      <c r="F8155" s="35" t="str">
        <f t="shared" si="636"/>
        <v>Wednesday</v>
      </c>
      <c r="G8155" s="35">
        <f t="shared" si="637"/>
        <v>12</v>
      </c>
      <c r="H8155" s="34">
        <f>CONVERT(INDEX(Htg_StPt_Sch_EZ!$C$4:$I$27,MATCH(Schedules_8760!$C8155,Htg_StPt_Sch_EZ!$B$4:$B$27,0),MATCH(Schedules_8760!$F8155,Htg_StPt_Sch_EZ!$C$3:$I$3,0)),"F","C")</f>
        <v>20.555555555555554</v>
      </c>
      <c r="I8155" s="34">
        <f>CONVERT(INDEX(Htg_StPt_Sch_EZ!$C$31:$I$54,MATCH(Schedules_8760!$C8155,Htg_StPt_Sch_EZ!$B$31:$B$54,0),MATCH(Schedules_8760!$F8155,Htg_StPt_Sch_EZ!$C$30:$I$30,0)),"F","C")</f>
        <v>17.777777777777779</v>
      </c>
      <c r="J8155" s="34">
        <f>CONVERT(INDEX(Clg_StPt_Sch_EZ!$C$4:$I$27,MATCH(Schedules_8760!$C8155,Clg_StPt_Sch_EZ!$B$4:$B$27,0),MATCH(Schedules_8760!$F8155,Clg_StPt_Sch_EZ!$C$3:$I$3,0)),"F","C")</f>
        <v>25.555555555555554</v>
      </c>
      <c r="K8155" s="34">
        <f>CONVERT(INDEX(Clg_StPt_Sch_EZ!$C$31:$I$54,MATCH(Schedules_8760!$C8155,Clg_StPt_Sch_EZ!$B$31:$B$54,0),MATCH(Schedules_8760!$F8155,Clg_StPt_Sch_EZ!$C$30:$I$30,0)),"F","C")</f>
        <v>28.333333333333332</v>
      </c>
      <c r="L8155" s="34">
        <f>CONVERT(INDEX(DHW_StPt_Sch_EZ!$C$4:$I$27,MATCH(Schedules_8760!$C8155,DHW_StPt_Sch_EZ!$B$4:$B$27,0),MATCH(Schedules_8760!$F8155,DHW_StPt_Sch_EZ!$C$3:$I$3,0)),"F","C")</f>
        <v>53.333333333333329</v>
      </c>
      <c r="M8155" s="34">
        <f>CONVERT(INDEX(DHW_StPt_Sch_EZ!$C$31:$I$54,MATCH(Schedules_8760!$C8155,DHW_StPt_Sch_EZ!$B$31:$B$54,0),MATCH(Schedules_8760!$F8155,DHW_StPt_Sch_EZ!$C$30:$I$30,0)),"F","C")</f>
        <v>53.333333333333329</v>
      </c>
      <c r="N8155" s="12"/>
      <c r="O8155" s="12"/>
      <c r="P8155" s="12"/>
    </row>
    <row r="8156" spans="1:16" x14ac:dyDescent="0.25">
      <c r="A8156" s="35">
        <v>8155</v>
      </c>
      <c r="B8156" s="89">
        <v>340.75</v>
      </c>
      <c r="C8156" s="35">
        <f t="shared" si="635"/>
        <v>19</v>
      </c>
      <c r="D8156" s="35">
        <f t="shared" si="638"/>
        <v>340</v>
      </c>
      <c r="E8156" s="35">
        <f t="shared" si="639"/>
        <v>4</v>
      </c>
      <c r="F8156" s="35" t="str">
        <f t="shared" si="636"/>
        <v>Wednesday</v>
      </c>
      <c r="G8156" s="35">
        <f t="shared" si="637"/>
        <v>12</v>
      </c>
      <c r="H8156" s="34">
        <f>CONVERT(INDEX(Htg_StPt_Sch_EZ!$C$4:$I$27,MATCH(Schedules_8760!$C8156,Htg_StPt_Sch_EZ!$B$4:$B$27,0),MATCH(Schedules_8760!$F8156,Htg_StPt_Sch_EZ!$C$3:$I$3,0)),"F","C")</f>
        <v>20.555555555555554</v>
      </c>
      <c r="I8156" s="34">
        <f>CONVERT(INDEX(Htg_StPt_Sch_EZ!$C$31:$I$54,MATCH(Schedules_8760!$C8156,Htg_StPt_Sch_EZ!$B$31:$B$54,0),MATCH(Schedules_8760!$F8156,Htg_StPt_Sch_EZ!$C$30:$I$30,0)),"F","C")</f>
        <v>18.333333333333332</v>
      </c>
      <c r="J8156" s="34">
        <f>CONVERT(INDEX(Clg_StPt_Sch_EZ!$C$4:$I$27,MATCH(Schedules_8760!$C8156,Clg_StPt_Sch_EZ!$B$4:$B$27,0),MATCH(Schedules_8760!$F8156,Clg_StPt_Sch_EZ!$C$3:$I$3,0)),"F","C")</f>
        <v>25.555555555555554</v>
      </c>
      <c r="K8156" s="34">
        <f>CONVERT(INDEX(Clg_StPt_Sch_EZ!$C$31:$I$54,MATCH(Schedules_8760!$C8156,Clg_StPt_Sch_EZ!$B$31:$B$54,0),MATCH(Schedules_8760!$F8156,Clg_StPt_Sch_EZ!$C$30:$I$30,0)),"F","C")</f>
        <v>28.333333333333332</v>
      </c>
      <c r="L8156" s="34">
        <f>CONVERT(INDEX(DHW_StPt_Sch_EZ!$C$4:$I$27,MATCH(Schedules_8760!$C8156,DHW_StPt_Sch_EZ!$B$4:$B$27,0),MATCH(Schedules_8760!$F8156,DHW_StPt_Sch_EZ!$C$3:$I$3,0)),"F","C")</f>
        <v>53.333333333333329</v>
      </c>
      <c r="M8156" s="34">
        <f>CONVERT(INDEX(DHW_StPt_Sch_EZ!$C$31:$I$54,MATCH(Schedules_8760!$C8156,DHW_StPt_Sch_EZ!$B$31:$B$54,0),MATCH(Schedules_8760!$F8156,DHW_StPt_Sch_EZ!$C$30:$I$30,0)),"F","C")</f>
        <v>53.333333333333329</v>
      </c>
      <c r="N8156" s="12"/>
      <c r="O8156" s="12"/>
      <c r="P8156" s="12"/>
    </row>
    <row r="8157" spans="1:16" x14ac:dyDescent="0.25">
      <c r="A8157" s="35">
        <v>8156</v>
      </c>
      <c r="B8157" s="89">
        <v>340.79166666666669</v>
      </c>
      <c r="C8157" s="35">
        <f t="shared" si="635"/>
        <v>20</v>
      </c>
      <c r="D8157" s="35">
        <f t="shared" si="638"/>
        <v>340</v>
      </c>
      <c r="E8157" s="35">
        <f t="shared" si="639"/>
        <v>4</v>
      </c>
      <c r="F8157" s="35" t="str">
        <f t="shared" si="636"/>
        <v>Wednesday</v>
      </c>
      <c r="G8157" s="35">
        <f t="shared" si="637"/>
        <v>12</v>
      </c>
      <c r="H8157" s="34">
        <f>CONVERT(INDEX(Htg_StPt_Sch_EZ!$C$4:$I$27,MATCH(Schedules_8760!$C8157,Htg_StPt_Sch_EZ!$B$4:$B$27,0),MATCH(Schedules_8760!$F8157,Htg_StPt_Sch_EZ!$C$3:$I$3,0)),"F","C")</f>
        <v>20.555555555555554</v>
      </c>
      <c r="I8157" s="34">
        <f>CONVERT(INDEX(Htg_StPt_Sch_EZ!$C$31:$I$54,MATCH(Schedules_8760!$C8157,Htg_StPt_Sch_EZ!$B$31:$B$54,0),MATCH(Schedules_8760!$F8157,Htg_StPt_Sch_EZ!$C$30:$I$30,0)),"F","C")</f>
        <v>18.888888888888889</v>
      </c>
      <c r="J8157" s="34">
        <f>CONVERT(INDEX(Clg_StPt_Sch_EZ!$C$4:$I$27,MATCH(Schedules_8760!$C8157,Clg_StPt_Sch_EZ!$B$4:$B$27,0),MATCH(Schedules_8760!$F8157,Clg_StPt_Sch_EZ!$C$3:$I$3,0)),"F","C")</f>
        <v>25.555555555555554</v>
      </c>
      <c r="K8157" s="34">
        <f>CONVERT(INDEX(Clg_StPt_Sch_EZ!$C$31:$I$54,MATCH(Schedules_8760!$C8157,Clg_StPt_Sch_EZ!$B$31:$B$54,0),MATCH(Schedules_8760!$F8157,Clg_StPt_Sch_EZ!$C$30:$I$30,0)),"F","C")</f>
        <v>28.333333333333332</v>
      </c>
      <c r="L8157" s="34">
        <f>CONVERT(INDEX(DHW_StPt_Sch_EZ!$C$4:$I$27,MATCH(Schedules_8760!$C8157,DHW_StPt_Sch_EZ!$B$4:$B$27,0),MATCH(Schedules_8760!$F8157,DHW_StPt_Sch_EZ!$C$3:$I$3,0)),"F","C")</f>
        <v>53.333333333333329</v>
      </c>
      <c r="M8157" s="34">
        <f>CONVERT(INDEX(DHW_StPt_Sch_EZ!$C$31:$I$54,MATCH(Schedules_8760!$C8157,DHW_StPt_Sch_EZ!$B$31:$B$54,0),MATCH(Schedules_8760!$F8157,DHW_StPt_Sch_EZ!$C$30:$I$30,0)),"F","C")</f>
        <v>53.333333333333329</v>
      </c>
      <c r="N8157" s="12"/>
      <c r="O8157" s="12"/>
      <c r="P8157" s="12"/>
    </row>
    <row r="8158" spans="1:16" x14ac:dyDescent="0.25">
      <c r="A8158" s="35">
        <v>8157</v>
      </c>
      <c r="B8158" s="89">
        <v>340.83333333333331</v>
      </c>
      <c r="C8158" s="35">
        <f t="shared" si="635"/>
        <v>21</v>
      </c>
      <c r="D8158" s="35">
        <f t="shared" si="638"/>
        <v>340</v>
      </c>
      <c r="E8158" s="35">
        <f t="shared" si="639"/>
        <v>4</v>
      </c>
      <c r="F8158" s="35" t="str">
        <f t="shared" si="636"/>
        <v>Wednesday</v>
      </c>
      <c r="G8158" s="35">
        <f t="shared" si="637"/>
        <v>12</v>
      </c>
      <c r="H8158" s="34">
        <f>CONVERT(INDEX(Htg_StPt_Sch_EZ!$C$4:$I$27,MATCH(Schedules_8760!$C8158,Htg_StPt_Sch_EZ!$B$4:$B$27,0),MATCH(Schedules_8760!$F8158,Htg_StPt_Sch_EZ!$C$3:$I$3,0)),"F","C")</f>
        <v>20.555555555555554</v>
      </c>
      <c r="I8158" s="34">
        <f>CONVERT(INDEX(Htg_StPt_Sch_EZ!$C$31:$I$54,MATCH(Schedules_8760!$C8158,Htg_StPt_Sch_EZ!$B$31:$B$54,0),MATCH(Schedules_8760!$F8158,Htg_StPt_Sch_EZ!$C$30:$I$30,0)),"F","C")</f>
        <v>19.444444444444443</v>
      </c>
      <c r="J8158" s="34">
        <f>CONVERT(INDEX(Clg_StPt_Sch_EZ!$C$4:$I$27,MATCH(Schedules_8760!$C8158,Clg_StPt_Sch_EZ!$B$4:$B$27,0),MATCH(Schedules_8760!$F8158,Clg_StPt_Sch_EZ!$C$3:$I$3,0)),"F","C")</f>
        <v>25.555555555555554</v>
      </c>
      <c r="K8158" s="34">
        <f>CONVERT(INDEX(Clg_StPt_Sch_EZ!$C$31:$I$54,MATCH(Schedules_8760!$C8158,Clg_StPt_Sch_EZ!$B$31:$B$54,0),MATCH(Schedules_8760!$F8158,Clg_StPt_Sch_EZ!$C$30:$I$30,0)),"F","C")</f>
        <v>28.333333333333332</v>
      </c>
      <c r="L8158" s="34">
        <f>CONVERT(INDEX(DHW_StPt_Sch_EZ!$C$4:$I$27,MATCH(Schedules_8760!$C8158,DHW_StPt_Sch_EZ!$B$4:$B$27,0),MATCH(Schedules_8760!$F8158,DHW_StPt_Sch_EZ!$C$3:$I$3,0)),"F","C")</f>
        <v>53.333333333333329</v>
      </c>
      <c r="M8158" s="34">
        <f>CONVERT(INDEX(DHW_StPt_Sch_EZ!$C$31:$I$54,MATCH(Schedules_8760!$C8158,DHW_StPt_Sch_EZ!$B$31:$B$54,0),MATCH(Schedules_8760!$F8158,DHW_StPt_Sch_EZ!$C$30:$I$30,0)),"F","C")</f>
        <v>53.333333333333329</v>
      </c>
      <c r="N8158" s="12"/>
      <c r="O8158" s="12"/>
      <c r="P8158" s="12"/>
    </row>
    <row r="8159" spans="1:16" x14ac:dyDescent="0.25">
      <c r="A8159" s="35">
        <v>8158</v>
      </c>
      <c r="B8159" s="89">
        <v>340.875</v>
      </c>
      <c r="C8159" s="35">
        <f t="shared" si="635"/>
        <v>22</v>
      </c>
      <c r="D8159" s="35">
        <f t="shared" si="638"/>
        <v>340</v>
      </c>
      <c r="E8159" s="35">
        <f t="shared" si="639"/>
        <v>4</v>
      </c>
      <c r="F8159" s="35" t="str">
        <f t="shared" si="636"/>
        <v>Wednesday</v>
      </c>
      <c r="G8159" s="35">
        <f t="shared" si="637"/>
        <v>12</v>
      </c>
      <c r="H8159" s="34">
        <f>CONVERT(INDEX(Htg_StPt_Sch_EZ!$C$4:$I$27,MATCH(Schedules_8760!$C8159,Htg_StPt_Sch_EZ!$B$4:$B$27,0),MATCH(Schedules_8760!$F8159,Htg_StPt_Sch_EZ!$C$3:$I$3,0)),"F","C")</f>
        <v>20.555555555555554</v>
      </c>
      <c r="I8159" s="34">
        <f>CONVERT(INDEX(Htg_StPt_Sch_EZ!$C$31:$I$54,MATCH(Schedules_8760!$C8159,Htg_StPt_Sch_EZ!$B$31:$B$54,0),MATCH(Schedules_8760!$F8159,Htg_StPt_Sch_EZ!$C$30:$I$30,0)),"F","C")</f>
        <v>19.444444444444443</v>
      </c>
      <c r="J8159" s="34">
        <f>CONVERT(INDEX(Clg_StPt_Sch_EZ!$C$4:$I$27,MATCH(Schedules_8760!$C8159,Clg_StPt_Sch_EZ!$B$4:$B$27,0),MATCH(Schedules_8760!$F8159,Clg_StPt_Sch_EZ!$C$3:$I$3,0)),"F","C")</f>
        <v>25.555555555555554</v>
      </c>
      <c r="K8159" s="34">
        <f>CONVERT(INDEX(Clg_StPt_Sch_EZ!$C$31:$I$54,MATCH(Schedules_8760!$C8159,Clg_StPt_Sch_EZ!$B$31:$B$54,0),MATCH(Schedules_8760!$F8159,Clg_StPt_Sch_EZ!$C$30:$I$30,0)),"F","C")</f>
        <v>28.333333333333332</v>
      </c>
      <c r="L8159" s="34">
        <f>CONVERT(INDEX(DHW_StPt_Sch_EZ!$C$4:$I$27,MATCH(Schedules_8760!$C8159,DHW_StPt_Sch_EZ!$B$4:$B$27,0),MATCH(Schedules_8760!$F8159,DHW_StPt_Sch_EZ!$C$3:$I$3,0)),"F","C")</f>
        <v>53.333333333333329</v>
      </c>
      <c r="M8159" s="34">
        <f>CONVERT(INDEX(DHW_StPt_Sch_EZ!$C$31:$I$54,MATCH(Schedules_8760!$C8159,DHW_StPt_Sch_EZ!$B$31:$B$54,0),MATCH(Schedules_8760!$F8159,DHW_StPt_Sch_EZ!$C$30:$I$30,0)),"F","C")</f>
        <v>53.333333333333329</v>
      </c>
      <c r="N8159" s="12"/>
      <c r="O8159" s="12"/>
      <c r="P8159" s="12"/>
    </row>
    <row r="8160" spans="1:16" x14ac:dyDescent="0.25">
      <c r="A8160" s="35">
        <v>8159</v>
      </c>
      <c r="B8160" s="89">
        <v>340.91666666666669</v>
      </c>
      <c r="C8160" s="35">
        <f t="shared" si="635"/>
        <v>23</v>
      </c>
      <c r="D8160" s="35">
        <f t="shared" si="638"/>
        <v>340</v>
      </c>
      <c r="E8160" s="35">
        <f t="shared" si="639"/>
        <v>4</v>
      </c>
      <c r="F8160" s="35" t="str">
        <f t="shared" si="636"/>
        <v>Wednesday</v>
      </c>
      <c r="G8160" s="35">
        <f t="shared" si="637"/>
        <v>12</v>
      </c>
      <c r="H8160" s="34">
        <f>CONVERT(INDEX(Htg_StPt_Sch_EZ!$C$4:$I$27,MATCH(Schedules_8760!$C8160,Htg_StPt_Sch_EZ!$B$4:$B$27,0),MATCH(Schedules_8760!$F8160,Htg_StPt_Sch_EZ!$C$3:$I$3,0)),"F","C")</f>
        <v>20.555555555555554</v>
      </c>
      <c r="I8160" s="34">
        <f>CONVERT(INDEX(Htg_StPt_Sch_EZ!$C$31:$I$54,MATCH(Schedules_8760!$C8160,Htg_StPt_Sch_EZ!$B$31:$B$54,0),MATCH(Schedules_8760!$F8160,Htg_StPt_Sch_EZ!$C$30:$I$30,0)),"F","C")</f>
        <v>19.444444444444443</v>
      </c>
      <c r="J8160" s="34">
        <f>CONVERT(INDEX(Clg_StPt_Sch_EZ!$C$4:$I$27,MATCH(Schedules_8760!$C8160,Clg_StPt_Sch_EZ!$B$4:$B$27,0),MATCH(Schedules_8760!$F8160,Clg_StPt_Sch_EZ!$C$3:$I$3,0)),"F","C")</f>
        <v>25.555555555555554</v>
      </c>
      <c r="K8160" s="34">
        <f>CONVERT(INDEX(Clg_StPt_Sch_EZ!$C$31:$I$54,MATCH(Schedules_8760!$C8160,Clg_StPt_Sch_EZ!$B$31:$B$54,0),MATCH(Schedules_8760!$F8160,Clg_StPt_Sch_EZ!$C$30:$I$30,0)),"F","C")</f>
        <v>28.333333333333332</v>
      </c>
      <c r="L8160" s="34">
        <f>CONVERT(INDEX(DHW_StPt_Sch_EZ!$C$4:$I$27,MATCH(Schedules_8760!$C8160,DHW_StPt_Sch_EZ!$B$4:$B$27,0),MATCH(Schedules_8760!$F8160,DHW_StPt_Sch_EZ!$C$3:$I$3,0)),"F","C")</f>
        <v>53.333333333333329</v>
      </c>
      <c r="M8160" s="34">
        <f>CONVERT(INDEX(DHW_StPt_Sch_EZ!$C$31:$I$54,MATCH(Schedules_8760!$C8160,DHW_StPt_Sch_EZ!$B$31:$B$54,0),MATCH(Schedules_8760!$F8160,DHW_StPt_Sch_EZ!$C$30:$I$30,0)),"F","C")</f>
        <v>53.333333333333329</v>
      </c>
      <c r="N8160" s="12"/>
      <c r="O8160" s="12"/>
      <c r="P8160" s="12"/>
    </row>
    <row r="8161" spans="1:16" x14ac:dyDescent="0.25">
      <c r="A8161" s="35">
        <v>8160</v>
      </c>
      <c r="B8161" s="89">
        <v>340.95833333333331</v>
      </c>
      <c r="C8161" s="35">
        <f t="shared" si="635"/>
        <v>24</v>
      </c>
      <c r="D8161" s="35">
        <f t="shared" si="638"/>
        <v>340</v>
      </c>
      <c r="E8161" s="35">
        <f t="shared" si="639"/>
        <v>4</v>
      </c>
      <c r="F8161" s="35" t="str">
        <f t="shared" si="636"/>
        <v>Wednesday</v>
      </c>
      <c r="G8161" s="35">
        <f t="shared" si="637"/>
        <v>12</v>
      </c>
      <c r="H8161" s="34">
        <f>CONVERT(INDEX(Htg_StPt_Sch_EZ!$C$4:$I$27,MATCH(Schedules_8760!$C8161,Htg_StPt_Sch_EZ!$B$4:$B$27,0),MATCH(Schedules_8760!$F8161,Htg_StPt_Sch_EZ!$C$3:$I$3,0)),"F","C")</f>
        <v>20.555555555555554</v>
      </c>
      <c r="I8161" s="34">
        <f>CONVERT(INDEX(Htg_StPt_Sch_EZ!$C$31:$I$54,MATCH(Schedules_8760!$C8161,Htg_StPt_Sch_EZ!$B$31:$B$54,0),MATCH(Schedules_8760!$F8161,Htg_StPt_Sch_EZ!$C$30:$I$30,0)),"F","C")</f>
        <v>19.444444444444443</v>
      </c>
      <c r="J8161" s="34">
        <f>CONVERT(INDEX(Clg_StPt_Sch_EZ!$C$4:$I$27,MATCH(Schedules_8760!$C8161,Clg_StPt_Sch_EZ!$B$4:$B$27,0),MATCH(Schedules_8760!$F8161,Clg_StPt_Sch_EZ!$C$3:$I$3,0)),"F","C")</f>
        <v>25.555555555555554</v>
      </c>
      <c r="K8161" s="34">
        <f>CONVERT(INDEX(Clg_StPt_Sch_EZ!$C$31:$I$54,MATCH(Schedules_8760!$C8161,Clg_StPt_Sch_EZ!$B$31:$B$54,0),MATCH(Schedules_8760!$F8161,Clg_StPt_Sch_EZ!$C$30:$I$30,0)),"F","C")</f>
        <v>28.333333333333332</v>
      </c>
      <c r="L8161" s="34">
        <f>CONVERT(INDEX(DHW_StPt_Sch_EZ!$C$4:$I$27,MATCH(Schedules_8760!$C8161,DHW_StPt_Sch_EZ!$B$4:$B$27,0),MATCH(Schedules_8760!$F8161,DHW_StPt_Sch_EZ!$C$3:$I$3,0)),"F","C")</f>
        <v>53.333333333333329</v>
      </c>
      <c r="M8161" s="34">
        <f>CONVERT(INDEX(DHW_StPt_Sch_EZ!$C$31:$I$54,MATCH(Schedules_8760!$C8161,DHW_StPt_Sch_EZ!$B$31:$B$54,0),MATCH(Schedules_8760!$F8161,DHW_StPt_Sch_EZ!$C$30:$I$30,0)),"F","C")</f>
        <v>53.333333333333329</v>
      </c>
      <c r="N8161" s="12"/>
      <c r="O8161" s="12"/>
      <c r="P8161" s="12"/>
    </row>
    <row r="8162" spans="1:16" x14ac:dyDescent="0.25">
      <c r="A8162" s="35">
        <v>8161</v>
      </c>
      <c r="B8162" s="89">
        <v>341</v>
      </c>
      <c r="C8162" s="35">
        <f t="shared" si="635"/>
        <v>1</v>
      </c>
      <c r="D8162" s="35">
        <f t="shared" si="638"/>
        <v>341</v>
      </c>
      <c r="E8162" s="35">
        <f t="shared" si="639"/>
        <v>5</v>
      </c>
      <c r="F8162" s="35" t="str">
        <f t="shared" si="636"/>
        <v>Thursday</v>
      </c>
      <c r="G8162" s="35">
        <f t="shared" si="637"/>
        <v>12</v>
      </c>
      <c r="H8162" s="34">
        <f>CONVERT(INDEX(Htg_StPt_Sch_EZ!$C$4:$I$27,MATCH(Schedules_8760!$C8162,Htg_StPt_Sch_EZ!$B$4:$B$27,0),MATCH(Schedules_8760!$F8162,Htg_StPt_Sch_EZ!$C$3:$I$3,0)),"F","C")</f>
        <v>20.555555555555554</v>
      </c>
      <c r="I8162" s="34">
        <f>CONVERT(INDEX(Htg_StPt_Sch_EZ!$C$31:$I$54,MATCH(Schedules_8760!$C8162,Htg_StPt_Sch_EZ!$B$31:$B$54,0),MATCH(Schedules_8760!$F8162,Htg_StPt_Sch_EZ!$C$30:$I$30,0)),"F","C")</f>
        <v>19.444444444444443</v>
      </c>
      <c r="J8162" s="34">
        <f>CONVERT(INDEX(Clg_StPt_Sch_EZ!$C$4:$I$27,MATCH(Schedules_8760!$C8162,Clg_StPt_Sch_EZ!$B$4:$B$27,0),MATCH(Schedules_8760!$F8162,Clg_StPt_Sch_EZ!$C$3:$I$3,0)),"F","C")</f>
        <v>25.555555555555554</v>
      </c>
      <c r="K8162" s="34">
        <f>CONVERT(INDEX(Clg_StPt_Sch_EZ!$C$31:$I$54,MATCH(Schedules_8760!$C8162,Clg_StPt_Sch_EZ!$B$31:$B$54,0),MATCH(Schedules_8760!$F8162,Clg_StPt_Sch_EZ!$C$30:$I$30,0)),"F","C")</f>
        <v>28.333333333333332</v>
      </c>
      <c r="L8162" s="34">
        <f>CONVERT(INDEX(DHW_StPt_Sch_EZ!$C$4:$I$27,MATCH(Schedules_8760!$C8162,DHW_StPt_Sch_EZ!$B$4:$B$27,0),MATCH(Schedules_8760!$F8162,DHW_StPt_Sch_EZ!$C$3:$I$3,0)),"F","C")</f>
        <v>53.333333333333329</v>
      </c>
      <c r="M8162" s="34">
        <f>CONVERT(INDEX(DHW_StPt_Sch_EZ!$C$31:$I$54,MATCH(Schedules_8760!$C8162,DHW_StPt_Sch_EZ!$B$31:$B$54,0),MATCH(Schedules_8760!$F8162,DHW_StPt_Sch_EZ!$C$30:$I$30,0)),"F","C")</f>
        <v>53.333333333333329</v>
      </c>
      <c r="N8162" s="12"/>
      <c r="O8162" s="12"/>
      <c r="P8162" s="12"/>
    </row>
    <row r="8163" spans="1:16" x14ac:dyDescent="0.25">
      <c r="A8163" s="35">
        <v>8162</v>
      </c>
      <c r="B8163" s="89">
        <v>341.04166666666669</v>
      </c>
      <c r="C8163" s="35">
        <f t="shared" si="635"/>
        <v>2</v>
      </c>
      <c r="D8163" s="35">
        <f t="shared" si="638"/>
        <v>341</v>
      </c>
      <c r="E8163" s="35">
        <f t="shared" si="639"/>
        <v>5</v>
      </c>
      <c r="F8163" s="35" t="str">
        <f t="shared" si="636"/>
        <v>Thursday</v>
      </c>
      <c r="G8163" s="35">
        <f t="shared" si="637"/>
        <v>12</v>
      </c>
      <c r="H8163" s="34">
        <f>CONVERT(INDEX(Htg_StPt_Sch_EZ!$C$4:$I$27,MATCH(Schedules_8760!$C8163,Htg_StPt_Sch_EZ!$B$4:$B$27,0),MATCH(Schedules_8760!$F8163,Htg_StPt_Sch_EZ!$C$3:$I$3,0)),"F","C")</f>
        <v>20.555555555555554</v>
      </c>
      <c r="I8163" s="34">
        <f>CONVERT(INDEX(Htg_StPt_Sch_EZ!$C$31:$I$54,MATCH(Schedules_8760!$C8163,Htg_StPt_Sch_EZ!$B$31:$B$54,0),MATCH(Schedules_8760!$F8163,Htg_StPt_Sch_EZ!$C$30:$I$30,0)),"F","C")</f>
        <v>19.444444444444443</v>
      </c>
      <c r="J8163" s="34">
        <f>CONVERT(INDEX(Clg_StPt_Sch_EZ!$C$4:$I$27,MATCH(Schedules_8760!$C8163,Clg_StPt_Sch_EZ!$B$4:$B$27,0),MATCH(Schedules_8760!$F8163,Clg_StPt_Sch_EZ!$C$3:$I$3,0)),"F","C")</f>
        <v>25.555555555555554</v>
      </c>
      <c r="K8163" s="34">
        <f>CONVERT(INDEX(Clg_StPt_Sch_EZ!$C$31:$I$54,MATCH(Schedules_8760!$C8163,Clg_StPt_Sch_EZ!$B$31:$B$54,0),MATCH(Schedules_8760!$F8163,Clg_StPt_Sch_EZ!$C$30:$I$30,0)),"F","C")</f>
        <v>28.333333333333332</v>
      </c>
      <c r="L8163" s="34">
        <f>CONVERT(INDEX(DHW_StPt_Sch_EZ!$C$4:$I$27,MATCH(Schedules_8760!$C8163,DHW_StPt_Sch_EZ!$B$4:$B$27,0),MATCH(Schedules_8760!$F8163,DHW_StPt_Sch_EZ!$C$3:$I$3,0)),"F","C")</f>
        <v>53.333333333333329</v>
      </c>
      <c r="M8163" s="34">
        <f>CONVERT(INDEX(DHW_StPt_Sch_EZ!$C$31:$I$54,MATCH(Schedules_8760!$C8163,DHW_StPt_Sch_EZ!$B$31:$B$54,0),MATCH(Schedules_8760!$F8163,DHW_StPt_Sch_EZ!$C$30:$I$30,0)),"F","C")</f>
        <v>53.333333333333329</v>
      </c>
      <c r="N8163" s="12"/>
      <c r="O8163" s="12"/>
      <c r="P8163" s="12"/>
    </row>
    <row r="8164" spans="1:16" x14ac:dyDescent="0.25">
      <c r="A8164" s="35">
        <v>8163</v>
      </c>
      <c r="B8164" s="89">
        <v>341.08333333333331</v>
      </c>
      <c r="C8164" s="35">
        <f t="shared" si="635"/>
        <v>3</v>
      </c>
      <c r="D8164" s="35">
        <f t="shared" si="638"/>
        <v>341</v>
      </c>
      <c r="E8164" s="35">
        <f t="shared" si="639"/>
        <v>5</v>
      </c>
      <c r="F8164" s="35" t="str">
        <f t="shared" si="636"/>
        <v>Thursday</v>
      </c>
      <c r="G8164" s="35">
        <f t="shared" si="637"/>
        <v>12</v>
      </c>
      <c r="H8164" s="34">
        <f>CONVERT(INDEX(Htg_StPt_Sch_EZ!$C$4:$I$27,MATCH(Schedules_8760!$C8164,Htg_StPt_Sch_EZ!$B$4:$B$27,0),MATCH(Schedules_8760!$F8164,Htg_StPt_Sch_EZ!$C$3:$I$3,0)),"F","C")</f>
        <v>20.555555555555554</v>
      </c>
      <c r="I8164" s="34">
        <f>CONVERT(INDEX(Htg_StPt_Sch_EZ!$C$31:$I$54,MATCH(Schedules_8760!$C8164,Htg_StPt_Sch_EZ!$B$31:$B$54,0),MATCH(Schedules_8760!$F8164,Htg_StPt_Sch_EZ!$C$30:$I$30,0)),"F","C")</f>
        <v>19.444444444444443</v>
      </c>
      <c r="J8164" s="34">
        <f>CONVERT(INDEX(Clg_StPt_Sch_EZ!$C$4:$I$27,MATCH(Schedules_8760!$C8164,Clg_StPt_Sch_EZ!$B$4:$B$27,0),MATCH(Schedules_8760!$F8164,Clg_StPt_Sch_EZ!$C$3:$I$3,0)),"F","C")</f>
        <v>25.555555555555554</v>
      </c>
      <c r="K8164" s="34">
        <f>CONVERT(INDEX(Clg_StPt_Sch_EZ!$C$31:$I$54,MATCH(Schedules_8760!$C8164,Clg_StPt_Sch_EZ!$B$31:$B$54,0),MATCH(Schedules_8760!$F8164,Clg_StPt_Sch_EZ!$C$30:$I$30,0)),"F","C")</f>
        <v>28.333333333333332</v>
      </c>
      <c r="L8164" s="34">
        <f>CONVERT(INDEX(DHW_StPt_Sch_EZ!$C$4:$I$27,MATCH(Schedules_8760!$C8164,DHW_StPt_Sch_EZ!$B$4:$B$27,0),MATCH(Schedules_8760!$F8164,DHW_StPt_Sch_EZ!$C$3:$I$3,0)),"F","C")</f>
        <v>53.333333333333329</v>
      </c>
      <c r="M8164" s="34">
        <f>CONVERT(INDEX(DHW_StPt_Sch_EZ!$C$31:$I$54,MATCH(Schedules_8760!$C8164,DHW_StPt_Sch_EZ!$B$31:$B$54,0),MATCH(Schedules_8760!$F8164,DHW_StPt_Sch_EZ!$C$30:$I$30,0)),"F","C")</f>
        <v>53.333333333333329</v>
      </c>
      <c r="N8164" s="12"/>
      <c r="O8164" s="12"/>
      <c r="P8164" s="12"/>
    </row>
    <row r="8165" spans="1:16" x14ac:dyDescent="0.25">
      <c r="A8165" s="35">
        <v>8164</v>
      </c>
      <c r="B8165" s="89">
        <v>341.125</v>
      </c>
      <c r="C8165" s="35">
        <f t="shared" si="635"/>
        <v>4</v>
      </c>
      <c r="D8165" s="35">
        <f t="shared" si="638"/>
        <v>341</v>
      </c>
      <c r="E8165" s="35">
        <f t="shared" si="639"/>
        <v>5</v>
      </c>
      <c r="F8165" s="35" t="str">
        <f t="shared" si="636"/>
        <v>Thursday</v>
      </c>
      <c r="G8165" s="35">
        <f t="shared" si="637"/>
        <v>12</v>
      </c>
      <c r="H8165" s="34">
        <f>CONVERT(INDEX(Htg_StPt_Sch_EZ!$C$4:$I$27,MATCH(Schedules_8760!$C8165,Htg_StPt_Sch_EZ!$B$4:$B$27,0),MATCH(Schedules_8760!$F8165,Htg_StPt_Sch_EZ!$C$3:$I$3,0)),"F","C")</f>
        <v>20.555555555555554</v>
      </c>
      <c r="I8165" s="34">
        <f>CONVERT(INDEX(Htg_StPt_Sch_EZ!$C$31:$I$54,MATCH(Schedules_8760!$C8165,Htg_StPt_Sch_EZ!$B$31:$B$54,0),MATCH(Schedules_8760!$F8165,Htg_StPt_Sch_EZ!$C$30:$I$30,0)),"F","C")</f>
        <v>19.444444444444443</v>
      </c>
      <c r="J8165" s="34">
        <f>CONVERT(INDEX(Clg_StPt_Sch_EZ!$C$4:$I$27,MATCH(Schedules_8760!$C8165,Clg_StPt_Sch_EZ!$B$4:$B$27,0),MATCH(Schedules_8760!$F8165,Clg_StPt_Sch_EZ!$C$3:$I$3,0)),"F","C")</f>
        <v>25.555555555555554</v>
      </c>
      <c r="K8165" s="34">
        <f>CONVERT(INDEX(Clg_StPt_Sch_EZ!$C$31:$I$54,MATCH(Schedules_8760!$C8165,Clg_StPt_Sch_EZ!$B$31:$B$54,0),MATCH(Schedules_8760!$F8165,Clg_StPt_Sch_EZ!$C$30:$I$30,0)),"F","C")</f>
        <v>28.333333333333332</v>
      </c>
      <c r="L8165" s="34">
        <f>CONVERT(INDEX(DHW_StPt_Sch_EZ!$C$4:$I$27,MATCH(Schedules_8760!$C8165,DHW_StPt_Sch_EZ!$B$4:$B$27,0),MATCH(Schedules_8760!$F8165,DHW_StPt_Sch_EZ!$C$3:$I$3,0)),"F","C")</f>
        <v>53.333333333333329</v>
      </c>
      <c r="M8165" s="34">
        <f>CONVERT(INDEX(DHW_StPt_Sch_EZ!$C$31:$I$54,MATCH(Schedules_8760!$C8165,DHW_StPt_Sch_EZ!$B$31:$B$54,0),MATCH(Schedules_8760!$F8165,DHW_StPt_Sch_EZ!$C$30:$I$30,0)),"F","C")</f>
        <v>53.333333333333329</v>
      </c>
      <c r="N8165" s="12"/>
      <c r="O8165" s="12"/>
      <c r="P8165" s="12"/>
    </row>
    <row r="8166" spans="1:16" x14ac:dyDescent="0.25">
      <c r="A8166" s="35">
        <v>8165</v>
      </c>
      <c r="B8166" s="89">
        <v>341.16666666666669</v>
      </c>
      <c r="C8166" s="35">
        <f t="shared" si="635"/>
        <v>5</v>
      </c>
      <c r="D8166" s="35">
        <f t="shared" si="638"/>
        <v>341</v>
      </c>
      <c r="E8166" s="35">
        <f t="shared" si="639"/>
        <v>5</v>
      </c>
      <c r="F8166" s="35" t="str">
        <f t="shared" si="636"/>
        <v>Thursday</v>
      </c>
      <c r="G8166" s="35">
        <f t="shared" si="637"/>
        <v>12</v>
      </c>
      <c r="H8166" s="34">
        <f>CONVERT(INDEX(Htg_StPt_Sch_EZ!$C$4:$I$27,MATCH(Schedules_8760!$C8166,Htg_StPt_Sch_EZ!$B$4:$B$27,0),MATCH(Schedules_8760!$F8166,Htg_StPt_Sch_EZ!$C$3:$I$3,0)),"F","C")</f>
        <v>20.555555555555554</v>
      </c>
      <c r="I8166" s="34">
        <f>CONVERT(INDEX(Htg_StPt_Sch_EZ!$C$31:$I$54,MATCH(Schedules_8760!$C8166,Htg_StPt_Sch_EZ!$B$31:$B$54,0),MATCH(Schedules_8760!$F8166,Htg_StPt_Sch_EZ!$C$30:$I$30,0)),"F","C")</f>
        <v>19.444444444444443</v>
      </c>
      <c r="J8166" s="34">
        <f>CONVERT(INDEX(Clg_StPt_Sch_EZ!$C$4:$I$27,MATCH(Schedules_8760!$C8166,Clg_StPt_Sch_EZ!$B$4:$B$27,0),MATCH(Schedules_8760!$F8166,Clg_StPt_Sch_EZ!$C$3:$I$3,0)),"F","C")</f>
        <v>25.555555555555554</v>
      </c>
      <c r="K8166" s="34">
        <f>CONVERT(INDEX(Clg_StPt_Sch_EZ!$C$31:$I$54,MATCH(Schedules_8760!$C8166,Clg_StPt_Sch_EZ!$B$31:$B$54,0),MATCH(Schedules_8760!$F8166,Clg_StPt_Sch_EZ!$C$30:$I$30,0)),"F","C")</f>
        <v>28.333333333333332</v>
      </c>
      <c r="L8166" s="34">
        <f>CONVERT(INDEX(DHW_StPt_Sch_EZ!$C$4:$I$27,MATCH(Schedules_8760!$C8166,DHW_StPt_Sch_EZ!$B$4:$B$27,0),MATCH(Schedules_8760!$F8166,DHW_StPt_Sch_EZ!$C$3:$I$3,0)),"F","C")</f>
        <v>53.333333333333329</v>
      </c>
      <c r="M8166" s="34">
        <f>CONVERT(INDEX(DHW_StPt_Sch_EZ!$C$31:$I$54,MATCH(Schedules_8760!$C8166,DHW_StPt_Sch_EZ!$B$31:$B$54,0),MATCH(Schedules_8760!$F8166,DHW_StPt_Sch_EZ!$C$30:$I$30,0)),"F","C")</f>
        <v>53.333333333333329</v>
      </c>
      <c r="N8166" s="12"/>
      <c r="O8166" s="12"/>
      <c r="P8166" s="12"/>
    </row>
    <row r="8167" spans="1:16" x14ac:dyDescent="0.25">
      <c r="A8167" s="35">
        <v>8166</v>
      </c>
      <c r="B8167" s="89">
        <v>341.20833333333331</v>
      </c>
      <c r="C8167" s="35">
        <f t="shared" si="635"/>
        <v>6</v>
      </c>
      <c r="D8167" s="35">
        <f t="shared" si="638"/>
        <v>341</v>
      </c>
      <c r="E8167" s="35">
        <f t="shared" si="639"/>
        <v>5</v>
      </c>
      <c r="F8167" s="35" t="str">
        <f t="shared" si="636"/>
        <v>Thursday</v>
      </c>
      <c r="G8167" s="35">
        <f t="shared" si="637"/>
        <v>12</v>
      </c>
      <c r="H8167" s="34">
        <f>CONVERT(INDEX(Htg_StPt_Sch_EZ!$C$4:$I$27,MATCH(Schedules_8760!$C8167,Htg_StPt_Sch_EZ!$B$4:$B$27,0),MATCH(Schedules_8760!$F8167,Htg_StPt_Sch_EZ!$C$3:$I$3,0)),"F","C")</f>
        <v>20.555555555555554</v>
      </c>
      <c r="I8167" s="34">
        <f>CONVERT(INDEX(Htg_StPt_Sch_EZ!$C$31:$I$54,MATCH(Schedules_8760!$C8167,Htg_StPt_Sch_EZ!$B$31:$B$54,0),MATCH(Schedules_8760!$F8167,Htg_StPt_Sch_EZ!$C$30:$I$30,0)),"F","C")</f>
        <v>19.444444444444443</v>
      </c>
      <c r="J8167" s="34">
        <f>CONVERT(INDEX(Clg_StPt_Sch_EZ!$C$4:$I$27,MATCH(Schedules_8760!$C8167,Clg_StPt_Sch_EZ!$B$4:$B$27,0),MATCH(Schedules_8760!$F8167,Clg_StPt_Sch_EZ!$C$3:$I$3,0)),"F","C")</f>
        <v>25.555555555555554</v>
      </c>
      <c r="K8167" s="34">
        <f>CONVERT(INDEX(Clg_StPt_Sch_EZ!$C$31:$I$54,MATCH(Schedules_8760!$C8167,Clg_StPt_Sch_EZ!$B$31:$B$54,0),MATCH(Schedules_8760!$F8167,Clg_StPt_Sch_EZ!$C$30:$I$30,0)),"F","C")</f>
        <v>28.333333333333332</v>
      </c>
      <c r="L8167" s="34">
        <f>CONVERT(INDEX(DHW_StPt_Sch_EZ!$C$4:$I$27,MATCH(Schedules_8760!$C8167,DHW_StPt_Sch_EZ!$B$4:$B$27,0),MATCH(Schedules_8760!$F8167,DHW_StPt_Sch_EZ!$C$3:$I$3,0)),"F","C")</f>
        <v>53.333333333333329</v>
      </c>
      <c r="M8167" s="34">
        <f>CONVERT(INDEX(DHW_StPt_Sch_EZ!$C$31:$I$54,MATCH(Schedules_8760!$C8167,DHW_StPt_Sch_EZ!$B$31:$B$54,0),MATCH(Schedules_8760!$F8167,DHW_StPt_Sch_EZ!$C$30:$I$30,0)),"F","C")</f>
        <v>53.333333333333329</v>
      </c>
      <c r="N8167" s="12"/>
      <c r="O8167" s="12"/>
      <c r="P8167" s="12"/>
    </row>
    <row r="8168" spans="1:16" x14ac:dyDescent="0.25">
      <c r="A8168" s="35">
        <v>8167</v>
      </c>
      <c r="B8168" s="89">
        <v>341.25</v>
      </c>
      <c r="C8168" s="35">
        <f t="shared" si="635"/>
        <v>7</v>
      </c>
      <c r="D8168" s="35">
        <f t="shared" si="638"/>
        <v>341</v>
      </c>
      <c r="E8168" s="35">
        <f t="shared" si="639"/>
        <v>5</v>
      </c>
      <c r="F8168" s="35" t="str">
        <f t="shared" si="636"/>
        <v>Thursday</v>
      </c>
      <c r="G8168" s="35">
        <f t="shared" si="637"/>
        <v>12</v>
      </c>
      <c r="H8168" s="34">
        <f>CONVERT(INDEX(Htg_StPt_Sch_EZ!$C$4:$I$27,MATCH(Schedules_8760!$C8168,Htg_StPt_Sch_EZ!$B$4:$B$27,0),MATCH(Schedules_8760!$F8168,Htg_StPt_Sch_EZ!$C$3:$I$3,0)),"F","C")</f>
        <v>20.555555555555554</v>
      </c>
      <c r="I8168" s="34">
        <f>CONVERT(INDEX(Htg_StPt_Sch_EZ!$C$31:$I$54,MATCH(Schedules_8760!$C8168,Htg_StPt_Sch_EZ!$B$31:$B$54,0),MATCH(Schedules_8760!$F8168,Htg_StPt_Sch_EZ!$C$30:$I$30,0)),"F","C")</f>
        <v>19.444444444444443</v>
      </c>
      <c r="J8168" s="34">
        <f>CONVERT(INDEX(Clg_StPt_Sch_EZ!$C$4:$I$27,MATCH(Schedules_8760!$C8168,Clg_StPt_Sch_EZ!$B$4:$B$27,0),MATCH(Schedules_8760!$F8168,Clg_StPt_Sch_EZ!$C$3:$I$3,0)),"F","C")</f>
        <v>25.555555555555554</v>
      </c>
      <c r="K8168" s="34">
        <f>CONVERT(INDEX(Clg_StPt_Sch_EZ!$C$31:$I$54,MATCH(Schedules_8760!$C8168,Clg_StPt_Sch_EZ!$B$31:$B$54,0),MATCH(Schedules_8760!$F8168,Clg_StPt_Sch_EZ!$C$30:$I$30,0)),"F","C")</f>
        <v>28.333333333333332</v>
      </c>
      <c r="L8168" s="34">
        <f>CONVERT(INDEX(DHW_StPt_Sch_EZ!$C$4:$I$27,MATCH(Schedules_8760!$C8168,DHW_StPt_Sch_EZ!$B$4:$B$27,0),MATCH(Schedules_8760!$F8168,DHW_StPt_Sch_EZ!$C$3:$I$3,0)),"F","C")</f>
        <v>53.333333333333329</v>
      </c>
      <c r="M8168" s="34">
        <f>CONVERT(INDEX(DHW_StPt_Sch_EZ!$C$31:$I$54,MATCH(Schedules_8760!$C8168,DHW_StPt_Sch_EZ!$B$31:$B$54,0),MATCH(Schedules_8760!$F8168,DHW_StPt_Sch_EZ!$C$30:$I$30,0)),"F","C")</f>
        <v>53.333333333333329</v>
      </c>
      <c r="N8168" s="12"/>
      <c r="O8168" s="12"/>
      <c r="P8168" s="12"/>
    </row>
    <row r="8169" spans="1:16" x14ac:dyDescent="0.25">
      <c r="A8169" s="35">
        <v>8168</v>
      </c>
      <c r="B8169" s="89">
        <v>341.29166666666669</v>
      </c>
      <c r="C8169" s="35">
        <f t="shared" si="635"/>
        <v>8</v>
      </c>
      <c r="D8169" s="35">
        <f t="shared" si="638"/>
        <v>341</v>
      </c>
      <c r="E8169" s="35">
        <f t="shared" si="639"/>
        <v>5</v>
      </c>
      <c r="F8169" s="35" t="str">
        <f t="shared" si="636"/>
        <v>Thursday</v>
      </c>
      <c r="G8169" s="35">
        <f t="shared" si="637"/>
        <v>12</v>
      </c>
      <c r="H8169" s="34">
        <f>CONVERT(INDEX(Htg_StPt_Sch_EZ!$C$4:$I$27,MATCH(Schedules_8760!$C8169,Htg_StPt_Sch_EZ!$B$4:$B$27,0),MATCH(Schedules_8760!$F8169,Htg_StPt_Sch_EZ!$C$3:$I$3,0)),"F","C")</f>
        <v>20.555555555555554</v>
      </c>
      <c r="I8169" s="34">
        <f>CONVERT(INDEX(Htg_StPt_Sch_EZ!$C$31:$I$54,MATCH(Schedules_8760!$C8169,Htg_StPt_Sch_EZ!$B$31:$B$54,0),MATCH(Schedules_8760!$F8169,Htg_StPt_Sch_EZ!$C$30:$I$30,0)),"F","C")</f>
        <v>19.444444444444443</v>
      </c>
      <c r="J8169" s="34">
        <f>CONVERT(INDEX(Clg_StPt_Sch_EZ!$C$4:$I$27,MATCH(Schedules_8760!$C8169,Clg_StPt_Sch_EZ!$B$4:$B$27,0),MATCH(Schedules_8760!$F8169,Clg_StPt_Sch_EZ!$C$3:$I$3,0)),"F","C")</f>
        <v>25.555555555555554</v>
      </c>
      <c r="K8169" s="34">
        <f>CONVERT(INDEX(Clg_StPt_Sch_EZ!$C$31:$I$54,MATCH(Schedules_8760!$C8169,Clg_StPt_Sch_EZ!$B$31:$B$54,0),MATCH(Schedules_8760!$F8169,Clg_StPt_Sch_EZ!$C$30:$I$30,0)),"F","C")</f>
        <v>25</v>
      </c>
      <c r="L8169" s="34">
        <f>CONVERT(INDEX(DHW_StPt_Sch_EZ!$C$4:$I$27,MATCH(Schedules_8760!$C8169,DHW_StPt_Sch_EZ!$B$4:$B$27,0),MATCH(Schedules_8760!$F8169,DHW_StPt_Sch_EZ!$C$3:$I$3,0)),"F","C")</f>
        <v>53.333333333333329</v>
      </c>
      <c r="M8169" s="34">
        <f>CONVERT(INDEX(DHW_StPt_Sch_EZ!$C$31:$I$54,MATCH(Schedules_8760!$C8169,DHW_StPt_Sch_EZ!$B$31:$B$54,0),MATCH(Schedules_8760!$F8169,DHW_StPt_Sch_EZ!$C$30:$I$30,0)),"F","C")</f>
        <v>53.333333333333329</v>
      </c>
      <c r="N8169" s="12"/>
      <c r="O8169" s="12"/>
      <c r="P8169" s="12"/>
    </row>
    <row r="8170" spans="1:16" x14ac:dyDescent="0.25">
      <c r="A8170" s="35">
        <v>8169</v>
      </c>
      <c r="B8170" s="89">
        <v>341.33333333333331</v>
      </c>
      <c r="C8170" s="35">
        <f t="shared" si="635"/>
        <v>9</v>
      </c>
      <c r="D8170" s="35">
        <f t="shared" si="638"/>
        <v>341</v>
      </c>
      <c r="E8170" s="35">
        <f t="shared" si="639"/>
        <v>5</v>
      </c>
      <c r="F8170" s="35" t="str">
        <f t="shared" si="636"/>
        <v>Thursday</v>
      </c>
      <c r="G8170" s="35">
        <f t="shared" si="637"/>
        <v>12</v>
      </c>
      <c r="H8170" s="34">
        <f>CONVERT(INDEX(Htg_StPt_Sch_EZ!$C$4:$I$27,MATCH(Schedules_8760!$C8170,Htg_StPt_Sch_EZ!$B$4:$B$27,0),MATCH(Schedules_8760!$F8170,Htg_StPt_Sch_EZ!$C$3:$I$3,0)),"F","C")</f>
        <v>20.555555555555554</v>
      </c>
      <c r="I8170" s="34">
        <f>CONVERT(INDEX(Htg_StPt_Sch_EZ!$C$31:$I$54,MATCH(Schedules_8760!$C8170,Htg_StPt_Sch_EZ!$B$31:$B$54,0),MATCH(Schedules_8760!$F8170,Htg_StPt_Sch_EZ!$C$30:$I$30,0)),"F","C")</f>
        <v>19.444444444444443</v>
      </c>
      <c r="J8170" s="34">
        <f>CONVERT(INDEX(Clg_StPt_Sch_EZ!$C$4:$I$27,MATCH(Schedules_8760!$C8170,Clg_StPt_Sch_EZ!$B$4:$B$27,0),MATCH(Schedules_8760!$F8170,Clg_StPt_Sch_EZ!$C$3:$I$3,0)),"F","C")</f>
        <v>25.555555555555554</v>
      </c>
      <c r="K8170" s="34">
        <f>CONVERT(INDEX(Clg_StPt_Sch_EZ!$C$31:$I$54,MATCH(Schedules_8760!$C8170,Clg_StPt_Sch_EZ!$B$31:$B$54,0),MATCH(Schedules_8760!$F8170,Clg_StPt_Sch_EZ!$C$30:$I$30,0)),"F","C")</f>
        <v>25</v>
      </c>
      <c r="L8170" s="34">
        <f>CONVERT(INDEX(DHW_StPt_Sch_EZ!$C$4:$I$27,MATCH(Schedules_8760!$C8170,DHW_StPt_Sch_EZ!$B$4:$B$27,0),MATCH(Schedules_8760!$F8170,DHW_StPt_Sch_EZ!$C$3:$I$3,0)),"F","C")</f>
        <v>53.333333333333329</v>
      </c>
      <c r="M8170" s="34">
        <f>CONVERT(INDEX(DHW_StPt_Sch_EZ!$C$31:$I$54,MATCH(Schedules_8760!$C8170,DHW_StPt_Sch_EZ!$B$31:$B$54,0),MATCH(Schedules_8760!$F8170,DHW_StPt_Sch_EZ!$C$30:$I$30,0)),"F","C")</f>
        <v>53.333333333333329</v>
      </c>
      <c r="N8170" s="12"/>
      <c r="O8170" s="12"/>
      <c r="P8170" s="12"/>
    </row>
    <row r="8171" spans="1:16" x14ac:dyDescent="0.25">
      <c r="A8171" s="35">
        <v>8170</v>
      </c>
      <c r="B8171" s="89">
        <v>341.375</v>
      </c>
      <c r="C8171" s="35">
        <f t="shared" si="635"/>
        <v>10</v>
      </c>
      <c r="D8171" s="35">
        <f t="shared" si="638"/>
        <v>341</v>
      </c>
      <c r="E8171" s="35">
        <f t="shared" si="639"/>
        <v>5</v>
      </c>
      <c r="F8171" s="35" t="str">
        <f t="shared" si="636"/>
        <v>Thursday</v>
      </c>
      <c r="G8171" s="35">
        <f t="shared" si="637"/>
        <v>12</v>
      </c>
      <c r="H8171" s="34">
        <f>CONVERT(INDEX(Htg_StPt_Sch_EZ!$C$4:$I$27,MATCH(Schedules_8760!$C8171,Htg_StPt_Sch_EZ!$B$4:$B$27,0),MATCH(Schedules_8760!$F8171,Htg_StPt_Sch_EZ!$C$3:$I$3,0)),"F","C")</f>
        <v>20.555555555555554</v>
      </c>
      <c r="I8171" s="34">
        <f>CONVERT(INDEX(Htg_StPt_Sch_EZ!$C$31:$I$54,MATCH(Schedules_8760!$C8171,Htg_StPt_Sch_EZ!$B$31:$B$54,0),MATCH(Schedules_8760!$F8171,Htg_StPt_Sch_EZ!$C$30:$I$30,0)),"F","C")</f>
        <v>19.444444444444443</v>
      </c>
      <c r="J8171" s="34">
        <f>CONVERT(INDEX(Clg_StPt_Sch_EZ!$C$4:$I$27,MATCH(Schedules_8760!$C8171,Clg_StPt_Sch_EZ!$B$4:$B$27,0),MATCH(Schedules_8760!$F8171,Clg_StPt_Sch_EZ!$C$3:$I$3,0)),"F","C")</f>
        <v>25.555555555555554</v>
      </c>
      <c r="K8171" s="34">
        <f>CONVERT(INDEX(Clg_StPt_Sch_EZ!$C$31:$I$54,MATCH(Schedules_8760!$C8171,Clg_StPt_Sch_EZ!$B$31:$B$54,0),MATCH(Schedules_8760!$F8171,Clg_StPt_Sch_EZ!$C$30:$I$30,0)),"F","C")</f>
        <v>25</v>
      </c>
      <c r="L8171" s="34">
        <f>CONVERT(INDEX(DHW_StPt_Sch_EZ!$C$4:$I$27,MATCH(Schedules_8760!$C8171,DHW_StPt_Sch_EZ!$B$4:$B$27,0),MATCH(Schedules_8760!$F8171,DHW_StPt_Sch_EZ!$C$3:$I$3,0)),"F","C")</f>
        <v>53.333333333333329</v>
      </c>
      <c r="M8171" s="34">
        <f>CONVERT(INDEX(DHW_StPt_Sch_EZ!$C$31:$I$54,MATCH(Schedules_8760!$C8171,DHW_StPt_Sch_EZ!$B$31:$B$54,0),MATCH(Schedules_8760!$F8171,DHW_StPt_Sch_EZ!$C$30:$I$30,0)),"F","C")</f>
        <v>53.333333333333329</v>
      </c>
      <c r="N8171" s="12"/>
      <c r="O8171" s="12"/>
      <c r="P8171" s="12"/>
    </row>
    <row r="8172" spans="1:16" x14ac:dyDescent="0.25">
      <c r="A8172" s="35">
        <v>8171</v>
      </c>
      <c r="B8172" s="89">
        <v>341.41666666666669</v>
      </c>
      <c r="C8172" s="35">
        <f t="shared" si="635"/>
        <v>11</v>
      </c>
      <c r="D8172" s="35">
        <f t="shared" si="638"/>
        <v>341</v>
      </c>
      <c r="E8172" s="35">
        <f t="shared" si="639"/>
        <v>5</v>
      </c>
      <c r="F8172" s="35" t="str">
        <f t="shared" si="636"/>
        <v>Thursday</v>
      </c>
      <c r="G8172" s="35">
        <f t="shared" si="637"/>
        <v>12</v>
      </c>
      <c r="H8172" s="34">
        <f>CONVERT(INDEX(Htg_StPt_Sch_EZ!$C$4:$I$27,MATCH(Schedules_8760!$C8172,Htg_StPt_Sch_EZ!$B$4:$B$27,0),MATCH(Schedules_8760!$F8172,Htg_StPt_Sch_EZ!$C$3:$I$3,0)),"F","C")</f>
        <v>20.555555555555554</v>
      </c>
      <c r="I8172" s="34">
        <f>CONVERT(INDEX(Htg_StPt_Sch_EZ!$C$31:$I$54,MATCH(Schedules_8760!$C8172,Htg_StPt_Sch_EZ!$B$31:$B$54,0),MATCH(Schedules_8760!$F8172,Htg_StPt_Sch_EZ!$C$30:$I$30,0)),"F","C")</f>
        <v>19.444444444444443</v>
      </c>
      <c r="J8172" s="34">
        <f>CONVERT(INDEX(Clg_StPt_Sch_EZ!$C$4:$I$27,MATCH(Schedules_8760!$C8172,Clg_StPt_Sch_EZ!$B$4:$B$27,0),MATCH(Schedules_8760!$F8172,Clg_StPt_Sch_EZ!$C$3:$I$3,0)),"F","C")</f>
        <v>25.555555555555554</v>
      </c>
      <c r="K8172" s="34">
        <f>CONVERT(INDEX(Clg_StPt_Sch_EZ!$C$31:$I$54,MATCH(Schedules_8760!$C8172,Clg_StPt_Sch_EZ!$B$31:$B$54,0),MATCH(Schedules_8760!$F8172,Clg_StPt_Sch_EZ!$C$30:$I$30,0)),"F","C")</f>
        <v>25</v>
      </c>
      <c r="L8172" s="34">
        <f>CONVERT(INDEX(DHW_StPt_Sch_EZ!$C$4:$I$27,MATCH(Schedules_8760!$C8172,DHW_StPt_Sch_EZ!$B$4:$B$27,0),MATCH(Schedules_8760!$F8172,DHW_StPt_Sch_EZ!$C$3:$I$3,0)),"F","C")</f>
        <v>53.333333333333329</v>
      </c>
      <c r="M8172" s="34">
        <f>CONVERT(INDEX(DHW_StPt_Sch_EZ!$C$31:$I$54,MATCH(Schedules_8760!$C8172,DHW_StPt_Sch_EZ!$B$31:$B$54,0),MATCH(Schedules_8760!$F8172,DHW_StPt_Sch_EZ!$C$30:$I$30,0)),"F","C")</f>
        <v>53.333333333333329</v>
      </c>
      <c r="N8172" s="12"/>
      <c r="O8172" s="12"/>
      <c r="P8172" s="12"/>
    </row>
    <row r="8173" spans="1:16" x14ac:dyDescent="0.25">
      <c r="A8173" s="35">
        <v>8172</v>
      </c>
      <c r="B8173" s="89">
        <v>341.45833333333331</v>
      </c>
      <c r="C8173" s="35">
        <f t="shared" si="635"/>
        <v>12</v>
      </c>
      <c r="D8173" s="35">
        <f t="shared" si="638"/>
        <v>341</v>
      </c>
      <c r="E8173" s="35">
        <f t="shared" si="639"/>
        <v>5</v>
      </c>
      <c r="F8173" s="35" t="str">
        <f t="shared" si="636"/>
        <v>Thursday</v>
      </c>
      <c r="G8173" s="35">
        <f t="shared" si="637"/>
        <v>12</v>
      </c>
      <c r="H8173" s="34">
        <f>CONVERT(INDEX(Htg_StPt_Sch_EZ!$C$4:$I$27,MATCH(Schedules_8760!$C8173,Htg_StPt_Sch_EZ!$B$4:$B$27,0),MATCH(Schedules_8760!$F8173,Htg_StPt_Sch_EZ!$C$3:$I$3,0)),"F","C")</f>
        <v>20.555555555555554</v>
      </c>
      <c r="I8173" s="34">
        <f>CONVERT(INDEX(Htg_StPt_Sch_EZ!$C$31:$I$54,MATCH(Schedules_8760!$C8173,Htg_StPt_Sch_EZ!$B$31:$B$54,0),MATCH(Schedules_8760!$F8173,Htg_StPt_Sch_EZ!$C$30:$I$30,0)),"F","C")</f>
        <v>19.444444444444443</v>
      </c>
      <c r="J8173" s="34">
        <f>CONVERT(INDEX(Clg_StPt_Sch_EZ!$C$4:$I$27,MATCH(Schedules_8760!$C8173,Clg_StPt_Sch_EZ!$B$4:$B$27,0),MATCH(Schedules_8760!$F8173,Clg_StPt_Sch_EZ!$C$3:$I$3,0)),"F","C")</f>
        <v>25.555555555555554</v>
      </c>
      <c r="K8173" s="34">
        <f>CONVERT(INDEX(Clg_StPt_Sch_EZ!$C$31:$I$54,MATCH(Schedules_8760!$C8173,Clg_StPt_Sch_EZ!$B$31:$B$54,0),MATCH(Schedules_8760!$F8173,Clg_StPt_Sch_EZ!$C$30:$I$30,0)),"F","C")</f>
        <v>25</v>
      </c>
      <c r="L8173" s="34">
        <f>CONVERT(INDEX(DHW_StPt_Sch_EZ!$C$4:$I$27,MATCH(Schedules_8760!$C8173,DHW_StPt_Sch_EZ!$B$4:$B$27,0),MATCH(Schedules_8760!$F8173,DHW_StPt_Sch_EZ!$C$3:$I$3,0)),"F","C")</f>
        <v>53.333333333333329</v>
      </c>
      <c r="M8173" s="34">
        <f>CONVERT(INDEX(DHW_StPt_Sch_EZ!$C$31:$I$54,MATCH(Schedules_8760!$C8173,DHW_StPt_Sch_EZ!$B$31:$B$54,0),MATCH(Schedules_8760!$F8173,DHW_StPt_Sch_EZ!$C$30:$I$30,0)),"F","C")</f>
        <v>53.333333333333329</v>
      </c>
      <c r="N8173" s="12"/>
      <c r="O8173" s="12"/>
      <c r="P8173" s="12"/>
    </row>
    <row r="8174" spans="1:16" x14ac:dyDescent="0.25">
      <c r="A8174" s="35">
        <v>8173</v>
      </c>
      <c r="B8174" s="89">
        <v>341.5</v>
      </c>
      <c r="C8174" s="35">
        <f t="shared" si="635"/>
        <v>13</v>
      </c>
      <c r="D8174" s="35">
        <f t="shared" si="638"/>
        <v>341</v>
      </c>
      <c r="E8174" s="35">
        <f t="shared" si="639"/>
        <v>5</v>
      </c>
      <c r="F8174" s="35" t="str">
        <f t="shared" si="636"/>
        <v>Thursday</v>
      </c>
      <c r="G8174" s="35">
        <f t="shared" si="637"/>
        <v>12</v>
      </c>
      <c r="H8174" s="34">
        <f>CONVERT(INDEX(Htg_StPt_Sch_EZ!$C$4:$I$27,MATCH(Schedules_8760!$C8174,Htg_StPt_Sch_EZ!$B$4:$B$27,0),MATCH(Schedules_8760!$F8174,Htg_StPt_Sch_EZ!$C$3:$I$3,0)),"F","C")</f>
        <v>20.555555555555554</v>
      </c>
      <c r="I8174" s="34">
        <f>CONVERT(INDEX(Htg_StPt_Sch_EZ!$C$31:$I$54,MATCH(Schedules_8760!$C8174,Htg_StPt_Sch_EZ!$B$31:$B$54,0),MATCH(Schedules_8760!$F8174,Htg_StPt_Sch_EZ!$C$30:$I$30,0)),"F","C")</f>
        <v>19.444444444444443</v>
      </c>
      <c r="J8174" s="34">
        <f>CONVERT(INDEX(Clg_StPt_Sch_EZ!$C$4:$I$27,MATCH(Schedules_8760!$C8174,Clg_StPt_Sch_EZ!$B$4:$B$27,0),MATCH(Schedules_8760!$F8174,Clg_StPt_Sch_EZ!$C$3:$I$3,0)),"F","C")</f>
        <v>25.555555555555554</v>
      </c>
      <c r="K8174" s="34">
        <f>CONVERT(INDEX(Clg_StPt_Sch_EZ!$C$31:$I$54,MATCH(Schedules_8760!$C8174,Clg_StPt_Sch_EZ!$B$31:$B$54,0),MATCH(Schedules_8760!$F8174,Clg_StPt_Sch_EZ!$C$30:$I$30,0)),"F","C")</f>
        <v>25</v>
      </c>
      <c r="L8174" s="34">
        <f>CONVERT(INDEX(DHW_StPt_Sch_EZ!$C$4:$I$27,MATCH(Schedules_8760!$C8174,DHW_StPt_Sch_EZ!$B$4:$B$27,0),MATCH(Schedules_8760!$F8174,DHW_StPt_Sch_EZ!$C$3:$I$3,0)),"F","C")</f>
        <v>53.333333333333329</v>
      </c>
      <c r="M8174" s="34">
        <f>CONVERT(INDEX(DHW_StPt_Sch_EZ!$C$31:$I$54,MATCH(Schedules_8760!$C8174,DHW_StPt_Sch_EZ!$B$31:$B$54,0),MATCH(Schedules_8760!$F8174,DHW_StPt_Sch_EZ!$C$30:$I$30,0)),"F","C")</f>
        <v>53.333333333333329</v>
      </c>
      <c r="N8174" s="12"/>
      <c r="O8174" s="12"/>
      <c r="P8174" s="12"/>
    </row>
    <row r="8175" spans="1:16" x14ac:dyDescent="0.25">
      <c r="A8175" s="35">
        <v>8174</v>
      </c>
      <c r="B8175" s="89">
        <v>341.54166666666669</v>
      </c>
      <c r="C8175" s="35">
        <f t="shared" si="635"/>
        <v>14</v>
      </c>
      <c r="D8175" s="35">
        <f t="shared" si="638"/>
        <v>341</v>
      </c>
      <c r="E8175" s="35">
        <f t="shared" si="639"/>
        <v>5</v>
      </c>
      <c r="F8175" s="35" t="str">
        <f t="shared" si="636"/>
        <v>Thursday</v>
      </c>
      <c r="G8175" s="35">
        <f t="shared" si="637"/>
        <v>12</v>
      </c>
      <c r="H8175" s="34">
        <f>CONVERT(INDEX(Htg_StPt_Sch_EZ!$C$4:$I$27,MATCH(Schedules_8760!$C8175,Htg_StPt_Sch_EZ!$B$4:$B$27,0),MATCH(Schedules_8760!$F8175,Htg_StPt_Sch_EZ!$C$3:$I$3,0)),"F","C")</f>
        <v>20.555555555555554</v>
      </c>
      <c r="I8175" s="34">
        <f>CONVERT(INDEX(Htg_StPt_Sch_EZ!$C$31:$I$54,MATCH(Schedules_8760!$C8175,Htg_StPt_Sch_EZ!$B$31:$B$54,0),MATCH(Schedules_8760!$F8175,Htg_StPt_Sch_EZ!$C$30:$I$30,0)),"F","C")</f>
        <v>19.444444444444443</v>
      </c>
      <c r="J8175" s="34">
        <f>CONVERT(INDEX(Clg_StPt_Sch_EZ!$C$4:$I$27,MATCH(Schedules_8760!$C8175,Clg_StPt_Sch_EZ!$B$4:$B$27,0),MATCH(Schedules_8760!$F8175,Clg_StPt_Sch_EZ!$C$3:$I$3,0)),"F","C")</f>
        <v>25.555555555555554</v>
      </c>
      <c r="K8175" s="34">
        <f>CONVERT(INDEX(Clg_StPt_Sch_EZ!$C$31:$I$54,MATCH(Schedules_8760!$C8175,Clg_StPt_Sch_EZ!$B$31:$B$54,0),MATCH(Schedules_8760!$F8175,Clg_StPt_Sch_EZ!$C$30:$I$30,0)),"F","C")</f>
        <v>25</v>
      </c>
      <c r="L8175" s="34">
        <f>CONVERT(INDEX(DHW_StPt_Sch_EZ!$C$4:$I$27,MATCH(Schedules_8760!$C8175,DHW_StPt_Sch_EZ!$B$4:$B$27,0),MATCH(Schedules_8760!$F8175,DHW_StPt_Sch_EZ!$C$3:$I$3,0)),"F","C")</f>
        <v>53.333333333333329</v>
      </c>
      <c r="M8175" s="34">
        <f>CONVERT(INDEX(DHW_StPt_Sch_EZ!$C$31:$I$54,MATCH(Schedules_8760!$C8175,DHW_StPt_Sch_EZ!$B$31:$B$54,0),MATCH(Schedules_8760!$F8175,DHW_StPt_Sch_EZ!$C$30:$I$30,0)),"F","C")</f>
        <v>53.333333333333329</v>
      </c>
      <c r="N8175" s="12"/>
      <c r="O8175" s="12"/>
      <c r="P8175" s="12"/>
    </row>
    <row r="8176" spans="1:16" x14ac:dyDescent="0.25">
      <c r="A8176" s="35">
        <v>8175</v>
      </c>
      <c r="B8176" s="89">
        <v>341.58333333333331</v>
      </c>
      <c r="C8176" s="35">
        <f t="shared" si="635"/>
        <v>15</v>
      </c>
      <c r="D8176" s="35">
        <f t="shared" si="638"/>
        <v>341</v>
      </c>
      <c r="E8176" s="35">
        <f t="shared" si="639"/>
        <v>5</v>
      </c>
      <c r="F8176" s="35" t="str">
        <f t="shared" si="636"/>
        <v>Thursday</v>
      </c>
      <c r="G8176" s="35">
        <f t="shared" si="637"/>
        <v>12</v>
      </c>
      <c r="H8176" s="34">
        <f>CONVERT(INDEX(Htg_StPt_Sch_EZ!$C$4:$I$27,MATCH(Schedules_8760!$C8176,Htg_StPt_Sch_EZ!$B$4:$B$27,0),MATCH(Schedules_8760!$F8176,Htg_StPt_Sch_EZ!$C$3:$I$3,0)),"F","C")</f>
        <v>20.555555555555554</v>
      </c>
      <c r="I8176" s="34">
        <f>CONVERT(INDEX(Htg_StPt_Sch_EZ!$C$31:$I$54,MATCH(Schedules_8760!$C8176,Htg_StPt_Sch_EZ!$B$31:$B$54,0),MATCH(Schedules_8760!$F8176,Htg_StPt_Sch_EZ!$C$30:$I$30,0)),"F","C")</f>
        <v>21.111111111111111</v>
      </c>
      <c r="J8176" s="34">
        <f>CONVERT(INDEX(Clg_StPt_Sch_EZ!$C$4:$I$27,MATCH(Schedules_8760!$C8176,Clg_StPt_Sch_EZ!$B$4:$B$27,0),MATCH(Schedules_8760!$F8176,Clg_StPt_Sch_EZ!$C$3:$I$3,0)),"F","C")</f>
        <v>25.555555555555554</v>
      </c>
      <c r="K8176" s="34">
        <f>CONVERT(INDEX(Clg_StPt_Sch_EZ!$C$31:$I$54,MATCH(Schedules_8760!$C8176,Clg_StPt_Sch_EZ!$B$31:$B$54,0),MATCH(Schedules_8760!$F8176,Clg_StPt_Sch_EZ!$C$30:$I$30,0)),"F","C")</f>
        <v>25</v>
      </c>
      <c r="L8176" s="34">
        <f>CONVERT(INDEX(DHW_StPt_Sch_EZ!$C$4:$I$27,MATCH(Schedules_8760!$C8176,DHW_StPt_Sch_EZ!$B$4:$B$27,0),MATCH(Schedules_8760!$F8176,DHW_StPt_Sch_EZ!$C$3:$I$3,0)),"F","C")</f>
        <v>53.333333333333329</v>
      </c>
      <c r="M8176" s="34">
        <f>CONVERT(INDEX(DHW_StPt_Sch_EZ!$C$31:$I$54,MATCH(Schedules_8760!$C8176,DHW_StPt_Sch_EZ!$B$31:$B$54,0),MATCH(Schedules_8760!$F8176,DHW_StPt_Sch_EZ!$C$30:$I$30,0)),"F","C")</f>
        <v>53.333333333333329</v>
      </c>
      <c r="N8176" s="12"/>
      <c r="O8176" s="12"/>
      <c r="P8176" s="12"/>
    </row>
    <row r="8177" spans="1:16" x14ac:dyDescent="0.25">
      <c r="A8177" s="35">
        <v>8176</v>
      </c>
      <c r="B8177" s="89">
        <v>341.625</v>
      </c>
      <c r="C8177" s="35">
        <f t="shared" si="635"/>
        <v>16</v>
      </c>
      <c r="D8177" s="35">
        <f t="shared" si="638"/>
        <v>341</v>
      </c>
      <c r="E8177" s="35">
        <f t="shared" si="639"/>
        <v>5</v>
      </c>
      <c r="F8177" s="35" t="str">
        <f t="shared" si="636"/>
        <v>Thursday</v>
      </c>
      <c r="G8177" s="35">
        <f t="shared" si="637"/>
        <v>12</v>
      </c>
      <c r="H8177" s="34">
        <f>CONVERT(INDEX(Htg_StPt_Sch_EZ!$C$4:$I$27,MATCH(Schedules_8760!$C8177,Htg_StPt_Sch_EZ!$B$4:$B$27,0),MATCH(Schedules_8760!$F8177,Htg_StPt_Sch_EZ!$C$3:$I$3,0)),"F","C")</f>
        <v>20.555555555555554</v>
      </c>
      <c r="I8177" s="34">
        <f>CONVERT(INDEX(Htg_StPt_Sch_EZ!$C$31:$I$54,MATCH(Schedules_8760!$C8177,Htg_StPt_Sch_EZ!$B$31:$B$54,0),MATCH(Schedules_8760!$F8177,Htg_StPt_Sch_EZ!$C$30:$I$30,0)),"F","C")</f>
        <v>21.111111111111111</v>
      </c>
      <c r="J8177" s="34">
        <f>CONVERT(INDEX(Clg_StPt_Sch_EZ!$C$4:$I$27,MATCH(Schedules_8760!$C8177,Clg_StPt_Sch_EZ!$B$4:$B$27,0),MATCH(Schedules_8760!$F8177,Clg_StPt_Sch_EZ!$C$3:$I$3,0)),"F","C")</f>
        <v>25.555555555555554</v>
      </c>
      <c r="K8177" s="34">
        <f>CONVERT(INDEX(Clg_StPt_Sch_EZ!$C$31:$I$54,MATCH(Schedules_8760!$C8177,Clg_StPt_Sch_EZ!$B$31:$B$54,0),MATCH(Schedules_8760!$F8177,Clg_StPt_Sch_EZ!$C$30:$I$30,0)),"F","C")</f>
        <v>25</v>
      </c>
      <c r="L8177" s="34">
        <f>CONVERT(INDEX(DHW_StPt_Sch_EZ!$C$4:$I$27,MATCH(Schedules_8760!$C8177,DHW_StPt_Sch_EZ!$B$4:$B$27,0),MATCH(Schedules_8760!$F8177,DHW_StPt_Sch_EZ!$C$3:$I$3,0)),"F","C")</f>
        <v>53.333333333333329</v>
      </c>
      <c r="M8177" s="34">
        <f>CONVERT(INDEX(DHW_StPt_Sch_EZ!$C$31:$I$54,MATCH(Schedules_8760!$C8177,DHW_StPt_Sch_EZ!$B$31:$B$54,0),MATCH(Schedules_8760!$F8177,DHW_StPt_Sch_EZ!$C$30:$I$30,0)),"F","C")</f>
        <v>53.333333333333329</v>
      </c>
      <c r="N8177" s="12"/>
      <c r="O8177" s="12"/>
      <c r="P8177" s="12"/>
    </row>
    <row r="8178" spans="1:16" x14ac:dyDescent="0.25">
      <c r="A8178" s="35">
        <v>8177</v>
      </c>
      <c r="B8178" s="89">
        <v>341.66666666666669</v>
      </c>
      <c r="C8178" s="35">
        <f t="shared" si="635"/>
        <v>17</v>
      </c>
      <c r="D8178" s="35">
        <f t="shared" si="638"/>
        <v>341</v>
      </c>
      <c r="E8178" s="35">
        <f t="shared" si="639"/>
        <v>5</v>
      </c>
      <c r="F8178" s="35" t="str">
        <f t="shared" si="636"/>
        <v>Thursday</v>
      </c>
      <c r="G8178" s="35">
        <f t="shared" si="637"/>
        <v>12</v>
      </c>
      <c r="H8178" s="34">
        <f>CONVERT(INDEX(Htg_StPt_Sch_EZ!$C$4:$I$27,MATCH(Schedules_8760!$C8178,Htg_StPt_Sch_EZ!$B$4:$B$27,0),MATCH(Schedules_8760!$F8178,Htg_StPt_Sch_EZ!$C$3:$I$3,0)),"F","C")</f>
        <v>20.555555555555554</v>
      </c>
      <c r="I8178" s="34">
        <f>CONVERT(INDEX(Htg_StPt_Sch_EZ!$C$31:$I$54,MATCH(Schedules_8760!$C8178,Htg_StPt_Sch_EZ!$B$31:$B$54,0),MATCH(Schedules_8760!$F8178,Htg_StPt_Sch_EZ!$C$30:$I$30,0)),"F","C")</f>
        <v>17.777777777777779</v>
      </c>
      <c r="J8178" s="34">
        <f>CONVERT(INDEX(Clg_StPt_Sch_EZ!$C$4:$I$27,MATCH(Schedules_8760!$C8178,Clg_StPt_Sch_EZ!$B$4:$B$27,0),MATCH(Schedules_8760!$F8178,Clg_StPt_Sch_EZ!$C$3:$I$3,0)),"F","C")</f>
        <v>25.555555555555554</v>
      </c>
      <c r="K8178" s="34">
        <f>CONVERT(INDEX(Clg_StPt_Sch_EZ!$C$31:$I$54,MATCH(Schedules_8760!$C8178,Clg_StPt_Sch_EZ!$B$31:$B$54,0),MATCH(Schedules_8760!$F8178,Clg_StPt_Sch_EZ!$C$30:$I$30,0)),"F","C")</f>
        <v>25</v>
      </c>
      <c r="L8178" s="34">
        <f>CONVERT(INDEX(DHW_StPt_Sch_EZ!$C$4:$I$27,MATCH(Schedules_8760!$C8178,DHW_StPt_Sch_EZ!$B$4:$B$27,0),MATCH(Schedules_8760!$F8178,DHW_StPt_Sch_EZ!$C$3:$I$3,0)),"F","C")</f>
        <v>53.333333333333329</v>
      </c>
      <c r="M8178" s="34">
        <f>CONVERT(INDEX(DHW_StPt_Sch_EZ!$C$31:$I$54,MATCH(Schedules_8760!$C8178,DHW_StPt_Sch_EZ!$B$31:$B$54,0),MATCH(Schedules_8760!$F8178,DHW_StPt_Sch_EZ!$C$30:$I$30,0)),"F","C")</f>
        <v>53.333333333333329</v>
      </c>
      <c r="N8178" s="12"/>
      <c r="O8178" s="12"/>
      <c r="P8178" s="12"/>
    </row>
    <row r="8179" spans="1:16" x14ac:dyDescent="0.25">
      <c r="A8179" s="35">
        <v>8178</v>
      </c>
      <c r="B8179" s="89">
        <v>341.70833333333331</v>
      </c>
      <c r="C8179" s="35">
        <f t="shared" si="635"/>
        <v>18</v>
      </c>
      <c r="D8179" s="35">
        <f t="shared" si="638"/>
        <v>341</v>
      </c>
      <c r="E8179" s="35">
        <f t="shared" si="639"/>
        <v>5</v>
      </c>
      <c r="F8179" s="35" t="str">
        <f t="shared" si="636"/>
        <v>Thursday</v>
      </c>
      <c r="G8179" s="35">
        <f t="shared" si="637"/>
        <v>12</v>
      </c>
      <c r="H8179" s="34">
        <f>CONVERT(INDEX(Htg_StPt_Sch_EZ!$C$4:$I$27,MATCH(Schedules_8760!$C8179,Htg_StPt_Sch_EZ!$B$4:$B$27,0),MATCH(Schedules_8760!$F8179,Htg_StPt_Sch_EZ!$C$3:$I$3,0)),"F","C")</f>
        <v>20.555555555555554</v>
      </c>
      <c r="I8179" s="34">
        <f>CONVERT(INDEX(Htg_StPt_Sch_EZ!$C$31:$I$54,MATCH(Schedules_8760!$C8179,Htg_StPt_Sch_EZ!$B$31:$B$54,0),MATCH(Schedules_8760!$F8179,Htg_StPt_Sch_EZ!$C$30:$I$30,0)),"F","C")</f>
        <v>17.777777777777779</v>
      </c>
      <c r="J8179" s="34">
        <f>CONVERT(INDEX(Clg_StPt_Sch_EZ!$C$4:$I$27,MATCH(Schedules_8760!$C8179,Clg_StPt_Sch_EZ!$B$4:$B$27,0),MATCH(Schedules_8760!$F8179,Clg_StPt_Sch_EZ!$C$3:$I$3,0)),"F","C")</f>
        <v>25.555555555555554</v>
      </c>
      <c r="K8179" s="34">
        <f>CONVERT(INDEX(Clg_StPt_Sch_EZ!$C$31:$I$54,MATCH(Schedules_8760!$C8179,Clg_StPt_Sch_EZ!$B$31:$B$54,0),MATCH(Schedules_8760!$F8179,Clg_StPt_Sch_EZ!$C$30:$I$30,0)),"F","C")</f>
        <v>28.333333333333332</v>
      </c>
      <c r="L8179" s="34">
        <f>CONVERT(INDEX(DHW_StPt_Sch_EZ!$C$4:$I$27,MATCH(Schedules_8760!$C8179,DHW_StPt_Sch_EZ!$B$4:$B$27,0),MATCH(Schedules_8760!$F8179,DHW_StPt_Sch_EZ!$C$3:$I$3,0)),"F","C")</f>
        <v>53.333333333333329</v>
      </c>
      <c r="M8179" s="34">
        <f>CONVERT(INDEX(DHW_StPt_Sch_EZ!$C$31:$I$54,MATCH(Schedules_8760!$C8179,DHW_StPt_Sch_EZ!$B$31:$B$54,0),MATCH(Schedules_8760!$F8179,DHW_StPt_Sch_EZ!$C$30:$I$30,0)),"F","C")</f>
        <v>53.333333333333329</v>
      </c>
      <c r="N8179" s="12"/>
      <c r="O8179" s="12"/>
      <c r="P8179" s="12"/>
    </row>
    <row r="8180" spans="1:16" x14ac:dyDescent="0.25">
      <c r="A8180" s="35">
        <v>8179</v>
      </c>
      <c r="B8180" s="89">
        <v>341.75</v>
      </c>
      <c r="C8180" s="35">
        <f t="shared" si="635"/>
        <v>19</v>
      </c>
      <c r="D8180" s="35">
        <f t="shared" si="638"/>
        <v>341</v>
      </c>
      <c r="E8180" s="35">
        <f t="shared" si="639"/>
        <v>5</v>
      </c>
      <c r="F8180" s="35" t="str">
        <f t="shared" si="636"/>
        <v>Thursday</v>
      </c>
      <c r="G8180" s="35">
        <f t="shared" si="637"/>
        <v>12</v>
      </c>
      <c r="H8180" s="34">
        <f>CONVERT(INDEX(Htg_StPt_Sch_EZ!$C$4:$I$27,MATCH(Schedules_8760!$C8180,Htg_StPt_Sch_EZ!$B$4:$B$27,0),MATCH(Schedules_8760!$F8180,Htg_StPt_Sch_EZ!$C$3:$I$3,0)),"F","C")</f>
        <v>20.555555555555554</v>
      </c>
      <c r="I8180" s="34">
        <f>CONVERT(INDEX(Htg_StPt_Sch_EZ!$C$31:$I$54,MATCH(Schedules_8760!$C8180,Htg_StPt_Sch_EZ!$B$31:$B$54,0),MATCH(Schedules_8760!$F8180,Htg_StPt_Sch_EZ!$C$30:$I$30,0)),"F","C")</f>
        <v>18.333333333333332</v>
      </c>
      <c r="J8180" s="34">
        <f>CONVERT(INDEX(Clg_StPt_Sch_EZ!$C$4:$I$27,MATCH(Schedules_8760!$C8180,Clg_StPt_Sch_EZ!$B$4:$B$27,0),MATCH(Schedules_8760!$F8180,Clg_StPt_Sch_EZ!$C$3:$I$3,0)),"F","C")</f>
        <v>25.555555555555554</v>
      </c>
      <c r="K8180" s="34">
        <f>CONVERT(INDEX(Clg_StPt_Sch_EZ!$C$31:$I$54,MATCH(Schedules_8760!$C8180,Clg_StPt_Sch_EZ!$B$31:$B$54,0),MATCH(Schedules_8760!$F8180,Clg_StPt_Sch_EZ!$C$30:$I$30,0)),"F","C")</f>
        <v>28.333333333333332</v>
      </c>
      <c r="L8180" s="34">
        <f>CONVERT(INDEX(DHW_StPt_Sch_EZ!$C$4:$I$27,MATCH(Schedules_8760!$C8180,DHW_StPt_Sch_EZ!$B$4:$B$27,0),MATCH(Schedules_8760!$F8180,DHW_StPt_Sch_EZ!$C$3:$I$3,0)),"F","C")</f>
        <v>53.333333333333329</v>
      </c>
      <c r="M8180" s="34">
        <f>CONVERT(INDEX(DHW_StPt_Sch_EZ!$C$31:$I$54,MATCH(Schedules_8760!$C8180,DHW_StPt_Sch_EZ!$B$31:$B$54,0),MATCH(Schedules_8760!$F8180,DHW_StPt_Sch_EZ!$C$30:$I$30,0)),"F","C")</f>
        <v>53.333333333333329</v>
      </c>
      <c r="N8180" s="12"/>
      <c r="O8180" s="12"/>
      <c r="P8180" s="12"/>
    </row>
    <row r="8181" spans="1:16" x14ac:dyDescent="0.25">
      <c r="A8181" s="35">
        <v>8180</v>
      </c>
      <c r="B8181" s="89">
        <v>341.79166666666669</v>
      </c>
      <c r="C8181" s="35">
        <f t="shared" si="635"/>
        <v>20</v>
      </c>
      <c r="D8181" s="35">
        <f t="shared" si="638"/>
        <v>341</v>
      </c>
      <c r="E8181" s="35">
        <f t="shared" si="639"/>
        <v>5</v>
      </c>
      <c r="F8181" s="35" t="str">
        <f t="shared" si="636"/>
        <v>Thursday</v>
      </c>
      <c r="G8181" s="35">
        <f t="shared" si="637"/>
        <v>12</v>
      </c>
      <c r="H8181" s="34">
        <f>CONVERT(INDEX(Htg_StPt_Sch_EZ!$C$4:$I$27,MATCH(Schedules_8760!$C8181,Htg_StPt_Sch_EZ!$B$4:$B$27,0),MATCH(Schedules_8760!$F8181,Htg_StPt_Sch_EZ!$C$3:$I$3,0)),"F","C")</f>
        <v>20.555555555555554</v>
      </c>
      <c r="I8181" s="34">
        <f>CONVERT(INDEX(Htg_StPt_Sch_EZ!$C$31:$I$54,MATCH(Schedules_8760!$C8181,Htg_StPt_Sch_EZ!$B$31:$B$54,0),MATCH(Schedules_8760!$F8181,Htg_StPt_Sch_EZ!$C$30:$I$30,0)),"F","C")</f>
        <v>18.888888888888889</v>
      </c>
      <c r="J8181" s="34">
        <f>CONVERT(INDEX(Clg_StPt_Sch_EZ!$C$4:$I$27,MATCH(Schedules_8760!$C8181,Clg_StPt_Sch_EZ!$B$4:$B$27,0),MATCH(Schedules_8760!$F8181,Clg_StPt_Sch_EZ!$C$3:$I$3,0)),"F","C")</f>
        <v>25.555555555555554</v>
      </c>
      <c r="K8181" s="34">
        <f>CONVERT(INDEX(Clg_StPt_Sch_EZ!$C$31:$I$54,MATCH(Schedules_8760!$C8181,Clg_StPt_Sch_EZ!$B$31:$B$54,0),MATCH(Schedules_8760!$F8181,Clg_StPt_Sch_EZ!$C$30:$I$30,0)),"F","C")</f>
        <v>28.333333333333332</v>
      </c>
      <c r="L8181" s="34">
        <f>CONVERT(INDEX(DHW_StPt_Sch_EZ!$C$4:$I$27,MATCH(Schedules_8760!$C8181,DHW_StPt_Sch_EZ!$B$4:$B$27,0),MATCH(Schedules_8760!$F8181,DHW_StPt_Sch_EZ!$C$3:$I$3,0)),"F","C")</f>
        <v>53.333333333333329</v>
      </c>
      <c r="M8181" s="34">
        <f>CONVERT(INDEX(DHW_StPt_Sch_EZ!$C$31:$I$54,MATCH(Schedules_8760!$C8181,DHW_StPt_Sch_EZ!$B$31:$B$54,0),MATCH(Schedules_8760!$F8181,DHW_StPt_Sch_EZ!$C$30:$I$30,0)),"F","C")</f>
        <v>53.333333333333329</v>
      </c>
      <c r="N8181" s="12"/>
      <c r="O8181" s="12"/>
      <c r="P8181" s="12"/>
    </row>
    <row r="8182" spans="1:16" x14ac:dyDescent="0.25">
      <c r="A8182" s="35">
        <v>8181</v>
      </c>
      <c r="B8182" s="89">
        <v>341.83333333333331</v>
      </c>
      <c r="C8182" s="35">
        <f t="shared" si="635"/>
        <v>21</v>
      </c>
      <c r="D8182" s="35">
        <f t="shared" si="638"/>
        <v>341</v>
      </c>
      <c r="E8182" s="35">
        <f t="shared" si="639"/>
        <v>5</v>
      </c>
      <c r="F8182" s="35" t="str">
        <f t="shared" si="636"/>
        <v>Thursday</v>
      </c>
      <c r="G8182" s="35">
        <f t="shared" si="637"/>
        <v>12</v>
      </c>
      <c r="H8182" s="34">
        <f>CONVERT(INDEX(Htg_StPt_Sch_EZ!$C$4:$I$27,MATCH(Schedules_8760!$C8182,Htg_StPt_Sch_EZ!$B$4:$B$27,0),MATCH(Schedules_8760!$F8182,Htg_StPt_Sch_EZ!$C$3:$I$3,0)),"F","C")</f>
        <v>20.555555555555554</v>
      </c>
      <c r="I8182" s="34">
        <f>CONVERT(INDEX(Htg_StPt_Sch_EZ!$C$31:$I$54,MATCH(Schedules_8760!$C8182,Htg_StPt_Sch_EZ!$B$31:$B$54,0),MATCH(Schedules_8760!$F8182,Htg_StPt_Sch_EZ!$C$30:$I$30,0)),"F","C")</f>
        <v>19.444444444444443</v>
      </c>
      <c r="J8182" s="34">
        <f>CONVERT(INDEX(Clg_StPt_Sch_EZ!$C$4:$I$27,MATCH(Schedules_8760!$C8182,Clg_StPt_Sch_EZ!$B$4:$B$27,0),MATCH(Schedules_8760!$F8182,Clg_StPt_Sch_EZ!$C$3:$I$3,0)),"F","C")</f>
        <v>25.555555555555554</v>
      </c>
      <c r="K8182" s="34">
        <f>CONVERT(INDEX(Clg_StPt_Sch_EZ!$C$31:$I$54,MATCH(Schedules_8760!$C8182,Clg_StPt_Sch_EZ!$B$31:$B$54,0),MATCH(Schedules_8760!$F8182,Clg_StPt_Sch_EZ!$C$30:$I$30,0)),"F","C")</f>
        <v>28.333333333333332</v>
      </c>
      <c r="L8182" s="34">
        <f>CONVERT(INDEX(DHW_StPt_Sch_EZ!$C$4:$I$27,MATCH(Schedules_8760!$C8182,DHW_StPt_Sch_EZ!$B$4:$B$27,0),MATCH(Schedules_8760!$F8182,DHW_StPt_Sch_EZ!$C$3:$I$3,0)),"F","C")</f>
        <v>53.333333333333329</v>
      </c>
      <c r="M8182" s="34">
        <f>CONVERT(INDEX(DHW_StPt_Sch_EZ!$C$31:$I$54,MATCH(Schedules_8760!$C8182,DHW_StPt_Sch_EZ!$B$31:$B$54,0),MATCH(Schedules_8760!$F8182,DHW_StPt_Sch_EZ!$C$30:$I$30,0)),"F","C")</f>
        <v>53.333333333333329</v>
      </c>
      <c r="N8182" s="12"/>
      <c r="O8182" s="12"/>
      <c r="P8182" s="12"/>
    </row>
    <row r="8183" spans="1:16" x14ac:dyDescent="0.25">
      <c r="A8183" s="35">
        <v>8182</v>
      </c>
      <c r="B8183" s="89">
        <v>341.875</v>
      </c>
      <c r="C8183" s="35">
        <f t="shared" si="635"/>
        <v>22</v>
      </c>
      <c r="D8183" s="35">
        <f t="shared" si="638"/>
        <v>341</v>
      </c>
      <c r="E8183" s="35">
        <f t="shared" si="639"/>
        <v>5</v>
      </c>
      <c r="F8183" s="35" t="str">
        <f t="shared" si="636"/>
        <v>Thursday</v>
      </c>
      <c r="G8183" s="35">
        <f t="shared" si="637"/>
        <v>12</v>
      </c>
      <c r="H8183" s="34">
        <f>CONVERT(INDEX(Htg_StPt_Sch_EZ!$C$4:$I$27,MATCH(Schedules_8760!$C8183,Htg_StPt_Sch_EZ!$B$4:$B$27,0),MATCH(Schedules_8760!$F8183,Htg_StPt_Sch_EZ!$C$3:$I$3,0)),"F","C")</f>
        <v>20.555555555555554</v>
      </c>
      <c r="I8183" s="34">
        <f>CONVERT(INDEX(Htg_StPt_Sch_EZ!$C$31:$I$54,MATCH(Schedules_8760!$C8183,Htg_StPt_Sch_EZ!$B$31:$B$54,0),MATCH(Schedules_8760!$F8183,Htg_StPt_Sch_EZ!$C$30:$I$30,0)),"F","C")</f>
        <v>19.444444444444443</v>
      </c>
      <c r="J8183" s="34">
        <f>CONVERT(INDEX(Clg_StPt_Sch_EZ!$C$4:$I$27,MATCH(Schedules_8760!$C8183,Clg_StPt_Sch_EZ!$B$4:$B$27,0),MATCH(Schedules_8760!$F8183,Clg_StPt_Sch_EZ!$C$3:$I$3,0)),"F","C")</f>
        <v>25.555555555555554</v>
      </c>
      <c r="K8183" s="34">
        <f>CONVERT(INDEX(Clg_StPt_Sch_EZ!$C$31:$I$54,MATCH(Schedules_8760!$C8183,Clg_StPt_Sch_EZ!$B$31:$B$54,0),MATCH(Schedules_8760!$F8183,Clg_StPt_Sch_EZ!$C$30:$I$30,0)),"F","C")</f>
        <v>28.333333333333332</v>
      </c>
      <c r="L8183" s="34">
        <f>CONVERT(INDEX(DHW_StPt_Sch_EZ!$C$4:$I$27,MATCH(Schedules_8760!$C8183,DHW_StPt_Sch_EZ!$B$4:$B$27,0),MATCH(Schedules_8760!$F8183,DHW_StPt_Sch_EZ!$C$3:$I$3,0)),"F","C")</f>
        <v>53.333333333333329</v>
      </c>
      <c r="M8183" s="34">
        <f>CONVERT(INDEX(DHW_StPt_Sch_EZ!$C$31:$I$54,MATCH(Schedules_8760!$C8183,DHW_StPt_Sch_EZ!$B$31:$B$54,0),MATCH(Schedules_8760!$F8183,DHW_StPt_Sch_EZ!$C$30:$I$30,0)),"F","C")</f>
        <v>53.333333333333329</v>
      </c>
      <c r="N8183" s="12"/>
      <c r="O8183" s="12"/>
      <c r="P8183" s="12"/>
    </row>
    <row r="8184" spans="1:16" x14ac:dyDescent="0.25">
      <c r="A8184" s="35">
        <v>8183</v>
      </c>
      <c r="B8184" s="89">
        <v>341.91666666666669</v>
      </c>
      <c r="C8184" s="35">
        <f t="shared" si="635"/>
        <v>23</v>
      </c>
      <c r="D8184" s="35">
        <f t="shared" si="638"/>
        <v>341</v>
      </c>
      <c r="E8184" s="35">
        <f t="shared" si="639"/>
        <v>5</v>
      </c>
      <c r="F8184" s="35" t="str">
        <f t="shared" si="636"/>
        <v>Thursday</v>
      </c>
      <c r="G8184" s="35">
        <f t="shared" si="637"/>
        <v>12</v>
      </c>
      <c r="H8184" s="34">
        <f>CONVERT(INDEX(Htg_StPt_Sch_EZ!$C$4:$I$27,MATCH(Schedules_8760!$C8184,Htg_StPt_Sch_EZ!$B$4:$B$27,0),MATCH(Schedules_8760!$F8184,Htg_StPt_Sch_EZ!$C$3:$I$3,0)),"F","C")</f>
        <v>20.555555555555554</v>
      </c>
      <c r="I8184" s="34">
        <f>CONVERT(INDEX(Htg_StPt_Sch_EZ!$C$31:$I$54,MATCH(Schedules_8760!$C8184,Htg_StPt_Sch_EZ!$B$31:$B$54,0),MATCH(Schedules_8760!$F8184,Htg_StPt_Sch_EZ!$C$30:$I$30,0)),"F","C")</f>
        <v>19.444444444444443</v>
      </c>
      <c r="J8184" s="34">
        <f>CONVERT(INDEX(Clg_StPt_Sch_EZ!$C$4:$I$27,MATCH(Schedules_8760!$C8184,Clg_StPt_Sch_EZ!$B$4:$B$27,0),MATCH(Schedules_8760!$F8184,Clg_StPt_Sch_EZ!$C$3:$I$3,0)),"F","C")</f>
        <v>25.555555555555554</v>
      </c>
      <c r="K8184" s="34">
        <f>CONVERT(INDEX(Clg_StPt_Sch_EZ!$C$31:$I$54,MATCH(Schedules_8760!$C8184,Clg_StPt_Sch_EZ!$B$31:$B$54,0),MATCH(Schedules_8760!$F8184,Clg_StPt_Sch_EZ!$C$30:$I$30,0)),"F","C")</f>
        <v>28.333333333333332</v>
      </c>
      <c r="L8184" s="34">
        <f>CONVERT(INDEX(DHW_StPt_Sch_EZ!$C$4:$I$27,MATCH(Schedules_8760!$C8184,DHW_StPt_Sch_EZ!$B$4:$B$27,0),MATCH(Schedules_8760!$F8184,DHW_StPt_Sch_EZ!$C$3:$I$3,0)),"F","C")</f>
        <v>53.333333333333329</v>
      </c>
      <c r="M8184" s="34">
        <f>CONVERT(INDEX(DHW_StPt_Sch_EZ!$C$31:$I$54,MATCH(Schedules_8760!$C8184,DHW_StPt_Sch_EZ!$B$31:$B$54,0),MATCH(Schedules_8760!$F8184,DHW_StPt_Sch_EZ!$C$30:$I$30,0)),"F","C")</f>
        <v>53.333333333333329</v>
      </c>
      <c r="N8184" s="12"/>
      <c r="O8184" s="12"/>
      <c r="P8184" s="12"/>
    </row>
    <row r="8185" spans="1:16" x14ac:dyDescent="0.25">
      <c r="A8185" s="35">
        <v>8184</v>
      </c>
      <c r="B8185" s="89">
        <v>341.95833333333331</v>
      </c>
      <c r="C8185" s="35">
        <f t="shared" si="635"/>
        <v>24</v>
      </c>
      <c r="D8185" s="35">
        <f t="shared" si="638"/>
        <v>341</v>
      </c>
      <c r="E8185" s="35">
        <f t="shared" si="639"/>
        <v>5</v>
      </c>
      <c r="F8185" s="35" t="str">
        <f t="shared" si="636"/>
        <v>Thursday</v>
      </c>
      <c r="G8185" s="35">
        <f t="shared" si="637"/>
        <v>12</v>
      </c>
      <c r="H8185" s="34">
        <f>CONVERT(INDEX(Htg_StPt_Sch_EZ!$C$4:$I$27,MATCH(Schedules_8760!$C8185,Htg_StPt_Sch_EZ!$B$4:$B$27,0),MATCH(Schedules_8760!$F8185,Htg_StPt_Sch_EZ!$C$3:$I$3,0)),"F","C")</f>
        <v>20.555555555555554</v>
      </c>
      <c r="I8185" s="34">
        <f>CONVERT(INDEX(Htg_StPt_Sch_EZ!$C$31:$I$54,MATCH(Schedules_8760!$C8185,Htg_StPt_Sch_EZ!$B$31:$B$54,0),MATCH(Schedules_8760!$F8185,Htg_StPt_Sch_EZ!$C$30:$I$30,0)),"F","C")</f>
        <v>19.444444444444443</v>
      </c>
      <c r="J8185" s="34">
        <f>CONVERT(INDEX(Clg_StPt_Sch_EZ!$C$4:$I$27,MATCH(Schedules_8760!$C8185,Clg_StPt_Sch_EZ!$B$4:$B$27,0),MATCH(Schedules_8760!$F8185,Clg_StPt_Sch_EZ!$C$3:$I$3,0)),"F","C")</f>
        <v>25.555555555555554</v>
      </c>
      <c r="K8185" s="34">
        <f>CONVERT(INDEX(Clg_StPt_Sch_EZ!$C$31:$I$54,MATCH(Schedules_8760!$C8185,Clg_StPt_Sch_EZ!$B$31:$B$54,0),MATCH(Schedules_8760!$F8185,Clg_StPt_Sch_EZ!$C$30:$I$30,0)),"F","C")</f>
        <v>28.333333333333332</v>
      </c>
      <c r="L8185" s="34">
        <f>CONVERT(INDEX(DHW_StPt_Sch_EZ!$C$4:$I$27,MATCH(Schedules_8760!$C8185,DHW_StPt_Sch_EZ!$B$4:$B$27,0),MATCH(Schedules_8760!$F8185,DHW_StPt_Sch_EZ!$C$3:$I$3,0)),"F","C")</f>
        <v>53.333333333333329</v>
      </c>
      <c r="M8185" s="34">
        <f>CONVERT(INDEX(DHW_StPt_Sch_EZ!$C$31:$I$54,MATCH(Schedules_8760!$C8185,DHW_StPt_Sch_EZ!$B$31:$B$54,0),MATCH(Schedules_8760!$F8185,DHW_StPt_Sch_EZ!$C$30:$I$30,0)),"F","C")</f>
        <v>53.333333333333329</v>
      </c>
      <c r="N8185" s="12"/>
      <c r="O8185" s="12"/>
      <c r="P8185" s="12"/>
    </row>
    <row r="8186" spans="1:16" x14ac:dyDescent="0.25">
      <c r="A8186" s="35">
        <v>8185</v>
      </c>
      <c r="B8186" s="89">
        <v>342</v>
      </c>
      <c r="C8186" s="35">
        <f t="shared" si="635"/>
        <v>1</v>
      </c>
      <c r="D8186" s="35">
        <f t="shared" si="638"/>
        <v>342</v>
      </c>
      <c r="E8186" s="35">
        <f t="shared" si="639"/>
        <v>6</v>
      </c>
      <c r="F8186" s="35" t="str">
        <f t="shared" si="636"/>
        <v>Friday</v>
      </c>
      <c r="G8186" s="35">
        <f t="shared" si="637"/>
        <v>12</v>
      </c>
      <c r="H8186" s="34">
        <f>CONVERT(INDEX(Htg_StPt_Sch_EZ!$C$4:$I$27,MATCH(Schedules_8760!$C8186,Htg_StPt_Sch_EZ!$B$4:$B$27,0),MATCH(Schedules_8760!$F8186,Htg_StPt_Sch_EZ!$C$3:$I$3,0)),"F","C")</f>
        <v>20.555555555555554</v>
      </c>
      <c r="I8186" s="34">
        <f>CONVERT(INDEX(Htg_StPt_Sch_EZ!$C$31:$I$54,MATCH(Schedules_8760!$C8186,Htg_StPt_Sch_EZ!$B$31:$B$54,0),MATCH(Schedules_8760!$F8186,Htg_StPt_Sch_EZ!$C$30:$I$30,0)),"F","C")</f>
        <v>19.444444444444443</v>
      </c>
      <c r="J8186" s="34">
        <f>CONVERT(INDEX(Clg_StPt_Sch_EZ!$C$4:$I$27,MATCH(Schedules_8760!$C8186,Clg_StPt_Sch_EZ!$B$4:$B$27,0),MATCH(Schedules_8760!$F8186,Clg_StPt_Sch_EZ!$C$3:$I$3,0)),"F","C")</f>
        <v>25.555555555555554</v>
      </c>
      <c r="K8186" s="34">
        <f>CONVERT(INDEX(Clg_StPt_Sch_EZ!$C$31:$I$54,MATCH(Schedules_8760!$C8186,Clg_StPt_Sch_EZ!$B$31:$B$54,0),MATCH(Schedules_8760!$F8186,Clg_StPt_Sch_EZ!$C$30:$I$30,0)),"F","C")</f>
        <v>28.333333333333332</v>
      </c>
      <c r="L8186" s="34">
        <f>CONVERT(INDEX(DHW_StPt_Sch_EZ!$C$4:$I$27,MATCH(Schedules_8760!$C8186,DHW_StPt_Sch_EZ!$B$4:$B$27,0),MATCH(Schedules_8760!$F8186,DHW_StPt_Sch_EZ!$C$3:$I$3,0)),"F","C")</f>
        <v>53.333333333333329</v>
      </c>
      <c r="M8186" s="34">
        <f>CONVERT(INDEX(DHW_StPt_Sch_EZ!$C$31:$I$54,MATCH(Schedules_8760!$C8186,DHW_StPt_Sch_EZ!$B$31:$B$54,0),MATCH(Schedules_8760!$F8186,DHW_StPt_Sch_EZ!$C$30:$I$30,0)),"F","C")</f>
        <v>53.333333333333329</v>
      </c>
      <c r="N8186" s="12"/>
      <c r="O8186" s="12"/>
      <c r="P8186" s="12"/>
    </row>
    <row r="8187" spans="1:16" x14ac:dyDescent="0.25">
      <c r="A8187" s="35">
        <v>8186</v>
      </c>
      <c r="B8187" s="89">
        <v>342.04166666666669</v>
      </c>
      <c r="C8187" s="35">
        <f t="shared" si="635"/>
        <v>2</v>
      </c>
      <c r="D8187" s="35">
        <f t="shared" si="638"/>
        <v>342</v>
      </c>
      <c r="E8187" s="35">
        <f t="shared" si="639"/>
        <v>6</v>
      </c>
      <c r="F8187" s="35" t="str">
        <f t="shared" si="636"/>
        <v>Friday</v>
      </c>
      <c r="G8187" s="35">
        <f t="shared" si="637"/>
        <v>12</v>
      </c>
      <c r="H8187" s="34">
        <f>CONVERT(INDEX(Htg_StPt_Sch_EZ!$C$4:$I$27,MATCH(Schedules_8760!$C8187,Htg_StPt_Sch_EZ!$B$4:$B$27,0),MATCH(Schedules_8760!$F8187,Htg_StPt_Sch_EZ!$C$3:$I$3,0)),"F","C")</f>
        <v>20.555555555555554</v>
      </c>
      <c r="I8187" s="34">
        <f>CONVERT(INDEX(Htg_StPt_Sch_EZ!$C$31:$I$54,MATCH(Schedules_8760!$C8187,Htg_StPt_Sch_EZ!$B$31:$B$54,0),MATCH(Schedules_8760!$F8187,Htg_StPt_Sch_EZ!$C$30:$I$30,0)),"F","C")</f>
        <v>19.444444444444443</v>
      </c>
      <c r="J8187" s="34">
        <f>CONVERT(INDEX(Clg_StPt_Sch_EZ!$C$4:$I$27,MATCH(Schedules_8760!$C8187,Clg_StPt_Sch_EZ!$B$4:$B$27,0),MATCH(Schedules_8760!$F8187,Clg_StPt_Sch_EZ!$C$3:$I$3,0)),"F","C")</f>
        <v>25.555555555555554</v>
      </c>
      <c r="K8187" s="34">
        <f>CONVERT(INDEX(Clg_StPt_Sch_EZ!$C$31:$I$54,MATCH(Schedules_8760!$C8187,Clg_StPt_Sch_EZ!$B$31:$B$54,0),MATCH(Schedules_8760!$F8187,Clg_StPt_Sch_EZ!$C$30:$I$30,0)),"F","C")</f>
        <v>28.333333333333332</v>
      </c>
      <c r="L8187" s="34">
        <f>CONVERT(INDEX(DHW_StPt_Sch_EZ!$C$4:$I$27,MATCH(Schedules_8760!$C8187,DHW_StPt_Sch_EZ!$B$4:$B$27,0),MATCH(Schedules_8760!$F8187,DHW_StPt_Sch_EZ!$C$3:$I$3,0)),"F","C")</f>
        <v>53.333333333333329</v>
      </c>
      <c r="M8187" s="34">
        <f>CONVERT(INDEX(DHW_StPt_Sch_EZ!$C$31:$I$54,MATCH(Schedules_8760!$C8187,DHW_StPt_Sch_EZ!$B$31:$B$54,0),MATCH(Schedules_8760!$F8187,DHW_StPt_Sch_EZ!$C$30:$I$30,0)),"F","C")</f>
        <v>53.333333333333329</v>
      </c>
      <c r="N8187" s="12"/>
      <c r="O8187" s="12"/>
      <c r="P8187" s="12"/>
    </row>
    <row r="8188" spans="1:16" x14ac:dyDescent="0.25">
      <c r="A8188" s="35">
        <v>8187</v>
      </c>
      <c r="B8188" s="89">
        <v>342.08333333333331</v>
      </c>
      <c r="C8188" s="35">
        <f t="shared" si="635"/>
        <v>3</v>
      </c>
      <c r="D8188" s="35">
        <f t="shared" si="638"/>
        <v>342</v>
      </c>
      <c r="E8188" s="35">
        <f t="shared" si="639"/>
        <v>6</v>
      </c>
      <c r="F8188" s="35" t="str">
        <f t="shared" si="636"/>
        <v>Friday</v>
      </c>
      <c r="G8188" s="35">
        <f t="shared" si="637"/>
        <v>12</v>
      </c>
      <c r="H8188" s="34">
        <f>CONVERT(INDEX(Htg_StPt_Sch_EZ!$C$4:$I$27,MATCH(Schedules_8760!$C8188,Htg_StPt_Sch_EZ!$B$4:$B$27,0),MATCH(Schedules_8760!$F8188,Htg_StPt_Sch_EZ!$C$3:$I$3,0)),"F","C")</f>
        <v>20.555555555555554</v>
      </c>
      <c r="I8188" s="34">
        <f>CONVERT(INDEX(Htg_StPt_Sch_EZ!$C$31:$I$54,MATCH(Schedules_8760!$C8188,Htg_StPt_Sch_EZ!$B$31:$B$54,0),MATCH(Schedules_8760!$F8188,Htg_StPt_Sch_EZ!$C$30:$I$30,0)),"F","C")</f>
        <v>19.444444444444443</v>
      </c>
      <c r="J8188" s="34">
        <f>CONVERT(INDEX(Clg_StPt_Sch_EZ!$C$4:$I$27,MATCH(Schedules_8760!$C8188,Clg_StPt_Sch_EZ!$B$4:$B$27,0),MATCH(Schedules_8760!$F8188,Clg_StPt_Sch_EZ!$C$3:$I$3,0)),"F","C")</f>
        <v>25.555555555555554</v>
      </c>
      <c r="K8188" s="34">
        <f>CONVERT(INDEX(Clg_StPt_Sch_EZ!$C$31:$I$54,MATCH(Schedules_8760!$C8188,Clg_StPt_Sch_EZ!$B$31:$B$54,0),MATCH(Schedules_8760!$F8188,Clg_StPt_Sch_EZ!$C$30:$I$30,0)),"F","C")</f>
        <v>28.333333333333332</v>
      </c>
      <c r="L8188" s="34">
        <f>CONVERT(INDEX(DHW_StPt_Sch_EZ!$C$4:$I$27,MATCH(Schedules_8760!$C8188,DHW_StPt_Sch_EZ!$B$4:$B$27,0),MATCH(Schedules_8760!$F8188,DHW_StPt_Sch_EZ!$C$3:$I$3,0)),"F","C")</f>
        <v>53.333333333333329</v>
      </c>
      <c r="M8188" s="34">
        <f>CONVERT(INDEX(DHW_StPt_Sch_EZ!$C$31:$I$54,MATCH(Schedules_8760!$C8188,DHW_StPt_Sch_EZ!$B$31:$B$54,0),MATCH(Schedules_8760!$F8188,DHW_StPt_Sch_EZ!$C$30:$I$30,0)),"F","C")</f>
        <v>53.333333333333329</v>
      </c>
      <c r="N8188" s="12"/>
      <c r="O8188" s="12"/>
      <c r="P8188" s="12"/>
    </row>
    <row r="8189" spans="1:16" x14ac:dyDescent="0.25">
      <c r="A8189" s="35">
        <v>8188</v>
      </c>
      <c r="B8189" s="89">
        <v>342.125</v>
      </c>
      <c r="C8189" s="35">
        <f t="shared" si="635"/>
        <v>4</v>
      </c>
      <c r="D8189" s="35">
        <f t="shared" si="638"/>
        <v>342</v>
      </c>
      <c r="E8189" s="35">
        <f t="shared" si="639"/>
        <v>6</v>
      </c>
      <c r="F8189" s="35" t="str">
        <f t="shared" si="636"/>
        <v>Friday</v>
      </c>
      <c r="G8189" s="35">
        <f t="shared" si="637"/>
        <v>12</v>
      </c>
      <c r="H8189" s="34">
        <f>CONVERT(INDEX(Htg_StPt_Sch_EZ!$C$4:$I$27,MATCH(Schedules_8760!$C8189,Htg_StPt_Sch_EZ!$B$4:$B$27,0),MATCH(Schedules_8760!$F8189,Htg_StPt_Sch_EZ!$C$3:$I$3,0)),"F","C")</f>
        <v>20.555555555555554</v>
      </c>
      <c r="I8189" s="34">
        <f>CONVERT(INDEX(Htg_StPt_Sch_EZ!$C$31:$I$54,MATCH(Schedules_8760!$C8189,Htg_StPt_Sch_EZ!$B$31:$B$54,0),MATCH(Schedules_8760!$F8189,Htg_StPt_Sch_EZ!$C$30:$I$30,0)),"F","C")</f>
        <v>19.444444444444443</v>
      </c>
      <c r="J8189" s="34">
        <f>CONVERT(INDEX(Clg_StPt_Sch_EZ!$C$4:$I$27,MATCH(Schedules_8760!$C8189,Clg_StPt_Sch_EZ!$B$4:$B$27,0),MATCH(Schedules_8760!$F8189,Clg_StPt_Sch_EZ!$C$3:$I$3,0)),"F","C")</f>
        <v>25.555555555555554</v>
      </c>
      <c r="K8189" s="34">
        <f>CONVERT(INDEX(Clg_StPt_Sch_EZ!$C$31:$I$54,MATCH(Schedules_8760!$C8189,Clg_StPt_Sch_EZ!$B$31:$B$54,0),MATCH(Schedules_8760!$F8189,Clg_StPt_Sch_EZ!$C$30:$I$30,0)),"F","C")</f>
        <v>28.333333333333332</v>
      </c>
      <c r="L8189" s="34">
        <f>CONVERT(INDEX(DHW_StPt_Sch_EZ!$C$4:$I$27,MATCH(Schedules_8760!$C8189,DHW_StPt_Sch_EZ!$B$4:$B$27,0),MATCH(Schedules_8760!$F8189,DHW_StPt_Sch_EZ!$C$3:$I$3,0)),"F","C")</f>
        <v>53.333333333333329</v>
      </c>
      <c r="M8189" s="34">
        <f>CONVERT(INDEX(DHW_StPt_Sch_EZ!$C$31:$I$54,MATCH(Schedules_8760!$C8189,DHW_StPt_Sch_EZ!$B$31:$B$54,0),MATCH(Schedules_8760!$F8189,DHW_StPt_Sch_EZ!$C$30:$I$30,0)),"F","C")</f>
        <v>53.333333333333329</v>
      </c>
      <c r="N8189" s="12"/>
      <c r="O8189" s="12"/>
      <c r="P8189" s="12"/>
    </row>
    <row r="8190" spans="1:16" x14ac:dyDescent="0.25">
      <c r="A8190" s="35">
        <v>8189</v>
      </c>
      <c r="B8190" s="89">
        <v>342.16666666666669</v>
      </c>
      <c r="C8190" s="35">
        <f t="shared" si="635"/>
        <v>5</v>
      </c>
      <c r="D8190" s="35">
        <f t="shared" si="638"/>
        <v>342</v>
      </c>
      <c r="E8190" s="35">
        <f t="shared" si="639"/>
        <v>6</v>
      </c>
      <c r="F8190" s="35" t="str">
        <f t="shared" si="636"/>
        <v>Friday</v>
      </c>
      <c r="G8190" s="35">
        <f t="shared" si="637"/>
        <v>12</v>
      </c>
      <c r="H8190" s="34">
        <f>CONVERT(INDEX(Htg_StPt_Sch_EZ!$C$4:$I$27,MATCH(Schedules_8760!$C8190,Htg_StPt_Sch_EZ!$B$4:$B$27,0),MATCH(Schedules_8760!$F8190,Htg_StPt_Sch_EZ!$C$3:$I$3,0)),"F","C")</f>
        <v>20.555555555555554</v>
      </c>
      <c r="I8190" s="34">
        <f>CONVERT(INDEX(Htg_StPt_Sch_EZ!$C$31:$I$54,MATCH(Schedules_8760!$C8190,Htg_StPt_Sch_EZ!$B$31:$B$54,0),MATCH(Schedules_8760!$F8190,Htg_StPt_Sch_EZ!$C$30:$I$30,0)),"F","C")</f>
        <v>19.444444444444443</v>
      </c>
      <c r="J8190" s="34">
        <f>CONVERT(INDEX(Clg_StPt_Sch_EZ!$C$4:$I$27,MATCH(Schedules_8760!$C8190,Clg_StPt_Sch_EZ!$B$4:$B$27,0),MATCH(Schedules_8760!$F8190,Clg_StPt_Sch_EZ!$C$3:$I$3,0)),"F","C")</f>
        <v>25.555555555555554</v>
      </c>
      <c r="K8190" s="34">
        <f>CONVERT(INDEX(Clg_StPt_Sch_EZ!$C$31:$I$54,MATCH(Schedules_8760!$C8190,Clg_StPt_Sch_EZ!$B$31:$B$54,0),MATCH(Schedules_8760!$F8190,Clg_StPt_Sch_EZ!$C$30:$I$30,0)),"F","C")</f>
        <v>28.333333333333332</v>
      </c>
      <c r="L8190" s="34">
        <f>CONVERT(INDEX(DHW_StPt_Sch_EZ!$C$4:$I$27,MATCH(Schedules_8760!$C8190,DHW_StPt_Sch_EZ!$B$4:$B$27,0),MATCH(Schedules_8760!$F8190,DHW_StPt_Sch_EZ!$C$3:$I$3,0)),"F","C")</f>
        <v>53.333333333333329</v>
      </c>
      <c r="M8190" s="34">
        <f>CONVERT(INDEX(DHW_StPt_Sch_EZ!$C$31:$I$54,MATCH(Schedules_8760!$C8190,DHW_StPt_Sch_EZ!$B$31:$B$54,0),MATCH(Schedules_8760!$F8190,DHW_StPt_Sch_EZ!$C$30:$I$30,0)),"F","C")</f>
        <v>53.333333333333329</v>
      </c>
      <c r="N8190" s="12"/>
      <c r="O8190" s="12"/>
      <c r="P8190" s="12"/>
    </row>
    <row r="8191" spans="1:16" x14ac:dyDescent="0.25">
      <c r="A8191" s="35">
        <v>8190</v>
      </c>
      <c r="B8191" s="89">
        <v>342.20833333333331</v>
      </c>
      <c r="C8191" s="35">
        <f t="shared" si="635"/>
        <v>6</v>
      </c>
      <c r="D8191" s="35">
        <f t="shared" si="638"/>
        <v>342</v>
      </c>
      <c r="E8191" s="35">
        <f t="shared" si="639"/>
        <v>6</v>
      </c>
      <c r="F8191" s="35" t="str">
        <f t="shared" si="636"/>
        <v>Friday</v>
      </c>
      <c r="G8191" s="35">
        <f t="shared" si="637"/>
        <v>12</v>
      </c>
      <c r="H8191" s="34">
        <f>CONVERT(INDEX(Htg_StPt_Sch_EZ!$C$4:$I$27,MATCH(Schedules_8760!$C8191,Htg_StPt_Sch_EZ!$B$4:$B$27,0),MATCH(Schedules_8760!$F8191,Htg_StPt_Sch_EZ!$C$3:$I$3,0)),"F","C")</f>
        <v>20.555555555555554</v>
      </c>
      <c r="I8191" s="34">
        <f>CONVERT(INDEX(Htg_StPt_Sch_EZ!$C$31:$I$54,MATCH(Schedules_8760!$C8191,Htg_StPt_Sch_EZ!$B$31:$B$54,0),MATCH(Schedules_8760!$F8191,Htg_StPt_Sch_EZ!$C$30:$I$30,0)),"F","C")</f>
        <v>19.444444444444443</v>
      </c>
      <c r="J8191" s="34">
        <f>CONVERT(INDEX(Clg_StPt_Sch_EZ!$C$4:$I$27,MATCH(Schedules_8760!$C8191,Clg_StPt_Sch_EZ!$B$4:$B$27,0),MATCH(Schedules_8760!$F8191,Clg_StPt_Sch_EZ!$C$3:$I$3,0)),"F","C")</f>
        <v>25.555555555555554</v>
      </c>
      <c r="K8191" s="34">
        <f>CONVERT(INDEX(Clg_StPt_Sch_EZ!$C$31:$I$54,MATCH(Schedules_8760!$C8191,Clg_StPt_Sch_EZ!$B$31:$B$54,0),MATCH(Schedules_8760!$F8191,Clg_StPt_Sch_EZ!$C$30:$I$30,0)),"F","C")</f>
        <v>28.333333333333332</v>
      </c>
      <c r="L8191" s="34">
        <f>CONVERT(INDEX(DHW_StPt_Sch_EZ!$C$4:$I$27,MATCH(Schedules_8760!$C8191,DHW_StPt_Sch_EZ!$B$4:$B$27,0),MATCH(Schedules_8760!$F8191,DHW_StPt_Sch_EZ!$C$3:$I$3,0)),"F","C")</f>
        <v>53.333333333333329</v>
      </c>
      <c r="M8191" s="34">
        <f>CONVERT(INDEX(DHW_StPt_Sch_EZ!$C$31:$I$54,MATCH(Schedules_8760!$C8191,DHW_StPt_Sch_EZ!$B$31:$B$54,0),MATCH(Schedules_8760!$F8191,DHW_StPt_Sch_EZ!$C$30:$I$30,0)),"F","C")</f>
        <v>53.333333333333329</v>
      </c>
      <c r="N8191" s="12"/>
      <c r="O8191" s="12"/>
      <c r="P8191" s="12"/>
    </row>
    <row r="8192" spans="1:16" x14ac:dyDescent="0.25">
      <c r="A8192" s="35">
        <v>8191</v>
      </c>
      <c r="B8192" s="89">
        <v>342.25</v>
      </c>
      <c r="C8192" s="35">
        <f t="shared" si="635"/>
        <v>7</v>
      </c>
      <c r="D8192" s="35">
        <f t="shared" si="638"/>
        <v>342</v>
      </c>
      <c r="E8192" s="35">
        <f t="shared" si="639"/>
        <v>6</v>
      </c>
      <c r="F8192" s="35" t="str">
        <f t="shared" si="636"/>
        <v>Friday</v>
      </c>
      <c r="G8192" s="35">
        <f t="shared" si="637"/>
        <v>12</v>
      </c>
      <c r="H8192" s="34">
        <f>CONVERT(INDEX(Htg_StPt_Sch_EZ!$C$4:$I$27,MATCH(Schedules_8760!$C8192,Htg_StPt_Sch_EZ!$B$4:$B$27,0),MATCH(Schedules_8760!$F8192,Htg_StPt_Sch_EZ!$C$3:$I$3,0)),"F","C")</f>
        <v>20.555555555555554</v>
      </c>
      <c r="I8192" s="34">
        <f>CONVERT(INDEX(Htg_StPt_Sch_EZ!$C$31:$I$54,MATCH(Schedules_8760!$C8192,Htg_StPt_Sch_EZ!$B$31:$B$54,0),MATCH(Schedules_8760!$F8192,Htg_StPt_Sch_EZ!$C$30:$I$30,0)),"F","C")</f>
        <v>19.444444444444443</v>
      </c>
      <c r="J8192" s="34">
        <f>CONVERT(INDEX(Clg_StPt_Sch_EZ!$C$4:$I$27,MATCH(Schedules_8760!$C8192,Clg_StPt_Sch_EZ!$B$4:$B$27,0),MATCH(Schedules_8760!$F8192,Clg_StPt_Sch_EZ!$C$3:$I$3,0)),"F","C")</f>
        <v>25.555555555555554</v>
      </c>
      <c r="K8192" s="34">
        <f>CONVERT(INDEX(Clg_StPt_Sch_EZ!$C$31:$I$54,MATCH(Schedules_8760!$C8192,Clg_StPt_Sch_EZ!$B$31:$B$54,0),MATCH(Schedules_8760!$F8192,Clg_StPt_Sch_EZ!$C$30:$I$30,0)),"F","C")</f>
        <v>28.333333333333332</v>
      </c>
      <c r="L8192" s="34">
        <f>CONVERT(INDEX(DHW_StPt_Sch_EZ!$C$4:$I$27,MATCH(Schedules_8760!$C8192,DHW_StPt_Sch_EZ!$B$4:$B$27,0),MATCH(Schedules_8760!$F8192,DHW_StPt_Sch_EZ!$C$3:$I$3,0)),"F","C")</f>
        <v>53.333333333333329</v>
      </c>
      <c r="M8192" s="34">
        <f>CONVERT(INDEX(DHW_StPt_Sch_EZ!$C$31:$I$54,MATCH(Schedules_8760!$C8192,DHW_StPt_Sch_EZ!$B$31:$B$54,0),MATCH(Schedules_8760!$F8192,DHW_StPt_Sch_EZ!$C$30:$I$30,0)),"F","C")</f>
        <v>53.333333333333329</v>
      </c>
      <c r="N8192" s="12"/>
      <c r="O8192" s="12"/>
      <c r="P8192" s="12"/>
    </row>
    <row r="8193" spans="1:16" x14ac:dyDescent="0.25">
      <c r="A8193" s="35">
        <v>8192</v>
      </c>
      <c r="B8193" s="89">
        <v>342.29166666666669</v>
      </c>
      <c r="C8193" s="35">
        <f t="shared" si="635"/>
        <v>8</v>
      </c>
      <c r="D8193" s="35">
        <f t="shared" si="638"/>
        <v>342</v>
      </c>
      <c r="E8193" s="35">
        <f t="shared" si="639"/>
        <v>6</v>
      </c>
      <c r="F8193" s="35" t="str">
        <f t="shared" si="636"/>
        <v>Friday</v>
      </c>
      <c r="G8193" s="35">
        <f t="shared" si="637"/>
        <v>12</v>
      </c>
      <c r="H8193" s="34">
        <f>CONVERT(INDEX(Htg_StPt_Sch_EZ!$C$4:$I$27,MATCH(Schedules_8760!$C8193,Htg_StPt_Sch_EZ!$B$4:$B$27,0),MATCH(Schedules_8760!$F8193,Htg_StPt_Sch_EZ!$C$3:$I$3,0)),"F","C")</f>
        <v>20.555555555555554</v>
      </c>
      <c r="I8193" s="34">
        <f>CONVERT(INDEX(Htg_StPt_Sch_EZ!$C$31:$I$54,MATCH(Schedules_8760!$C8193,Htg_StPt_Sch_EZ!$B$31:$B$54,0),MATCH(Schedules_8760!$F8193,Htg_StPt_Sch_EZ!$C$30:$I$30,0)),"F","C")</f>
        <v>19.444444444444443</v>
      </c>
      <c r="J8193" s="34">
        <f>CONVERT(INDEX(Clg_StPt_Sch_EZ!$C$4:$I$27,MATCH(Schedules_8760!$C8193,Clg_StPt_Sch_EZ!$B$4:$B$27,0),MATCH(Schedules_8760!$F8193,Clg_StPt_Sch_EZ!$C$3:$I$3,0)),"F","C")</f>
        <v>25.555555555555554</v>
      </c>
      <c r="K8193" s="34">
        <f>CONVERT(INDEX(Clg_StPt_Sch_EZ!$C$31:$I$54,MATCH(Schedules_8760!$C8193,Clg_StPt_Sch_EZ!$B$31:$B$54,0),MATCH(Schedules_8760!$F8193,Clg_StPt_Sch_EZ!$C$30:$I$30,0)),"F","C")</f>
        <v>25</v>
      </c>
      <c r="L8193" s="34">
        <f>CONVERT(INDEX(DHW_StPt_Sch_EZ!$C$4:$I$27,MATCH(Schedules_8760!$C8193,DHW_StPt_Sch_EZ!$B$4:$B$27,0),MATCH(Schedules_8760!$F8193,DHW_StPt_Sch_EZ!$C$3:$I$3,0)),"F","C")</f>
        <v>53.333333333333329</v>
      </c>
      <c r="M8193" s="34">
        <f>CONVERT(INDEX(DHW_StPt_Sch_EZ!$C$31:$I$54,MATCH(Schedules_8760!$C8193,DHW_StPt_Sch_EZ!$B$31:$B$54,0),MATCH(Schedules_8760!$F8193,DHW_StPt_Sch_EZ!$C$30:$I$30,0)),"F","C")</f>
        <v>53.333333333333329</v>
      </c>
      <c r="N8193" s="12"/>
      <c r="O8193" s="12"/>
      <c r="P8193" s="12"/>
    </row>
    <row r="8194" spans="1:16" x14ac:dyDescent="0.25">
      <c r="A8194" s="35">
        <v>8193</v>
      </c>
      <c r="B8194" s="89">
        <v>342.33333333333331</v>
      </c>
      <c r="C8194" s="35">
        <f t="shared" ref="C8194:C8257" si="640">HOUR(B8194)+1</f>
        <v>9</v>
      </c>
      <c r="D8194" s="35">
        <f t="shared" si="638"/>
        <v>342</v>
      </c>
      <c r="E8194" s="35">
        <f t="shared" si="639"/>
        <v>6</v>
      </c>
      <c r="F8194" s="35" t="str">
        <f t="shared" ref="F8194:F8257" si="641">IF(E8194=1,"Sunday",IF(E8194=2,"Monday",IF(E8194=3,"Tuesday",IF(E8194=4,"Wednesday",IF(E8194=5,"Thursday",IF(E8194=6,"Friday","Saturday"))))))</f>
        <v>Friday</v>
      </c>
      <c r="G8194" s="35">
        <f t="shared" ref="G8194:G8257" si="642">MONTH(B8194)</f>
        <v>12</v>
      </c>
      <c r="H8194" s="34">
        <f>CONVERT(INDEX(Htg_StPt_Sch_EZ!$C$4:$I$27,MATCH(Schedules_8760!$C8194,Htg_StPt_Sch_EZ!$B$4:$B$27,0),MATCH(Schedules_8760!$F8194,Htg_StPt_Sch_EZ!$C$3:$I$3,0)),"F","C")</f>
        <v>20.555555555555554</v>
      </c>
      <c r="I8194" s="34">
        <f>CONVERT(INDEX(Htg_StPt_Sch_EZ!$C$31:$I$54,MATCH(Schedules_8760!$C8194,Htg_StPt_Sch_EZ!$B$31:$B$54,0),MATCH(Schedules_8760!$F8194,Htg_StPt_Sch_EZ!$C$30:$I$30,0)),"F","C")</f>
        <v>19.444444444444443</v>
      </c>
      <c r="J8194" s="34">
        <f>CONVERT(INDEX(Clg_StPt_Sch_EZ!$C$4:$I$27,MATCH(Schedules_8760!$C8194,Clg_StPt_Sch_EZ!$B$4:$B$27,0),MATCH(Schedules_8760!$F8194,Clg_StPt_Sch_EZ!$C$3:$I$3,0)),"F","C")</f>
        <v>25.555555555555554</v>
      </c>
      <c r="K8194" s="34">
        <f>CONVERT(INDEX(Clg_StPt_Sch_EZ!$C$31:$I$54,MATCH(Schedules_8760!$C8194,Clg_StPt_Sch_EZ!$B$31:$B$54,0),MATCH(Schedules_8760!$F8194,Clg_StPt_Sch_EZ!$C$30:$I$30,0)),"F","C")</f>
        <v>25</v>
      </c>
      <c r="L8194" s="34">
        <f>CONVERT(INDEX(DHW_StPt_Sch_EZ!$C$4:$I$27,MATCH(Schedules_8760!$C8194,DHW_StPt_Sch_EZ!$B$4:$B$27,0),MATCH(Schedules_8760!$F8194,DHW_StPt_Sch_EZ!$C$3:$I$3,0)),"F","C")</f>
        <v>53.333333333333329</v>
      </c>
      <c r="M8194" s="34">
        <f>CONVERT(INDEX(DHW_StPt_Sch_EZ!$C$31:$I$54,MATCH(Schedules_8760!$C8194,DHW_StPt_Sch_EZ!$B$31:$B$54,0),MATCH(Schedules_8760!$F8194,DHW_StPt_Sch_EZ!$C$30:$I$30,0)),"F","C")</f>
        <v>53.333333333333329</v>
      </c>
      <c r="N8194" s="12"/>
      <c r="O8194" s="12"/>
      <c r="P8194" s="12"/>
    </row>
    <row r="8195" spans="1:16" x14ac:dyDescent="0.25">
      <c r="A8195" s="35">
        <v>8194</v>
      </c>
      <c r="B8195" s="89">
        <v>342.375</v>
      </c>
      <c r="C8195" s="35">
        <f t="shared" si="640"/>
        <v>10</v>
      </c>
      <c r="D8195" s="35">
        <f t="shared" ref="D8195:D8258" si="643">IF(C8195=1,D8194+1,D8194)</f>
        <v>342</v>
      </c>
      <c r="E8195" s="35">
        <f t="shared" ref="E8195:E8258" si="644">IF(AND(C8195=1,E8194=7),1,IF(C8195=1,E8194+1,E8194))</f>
        <v>6</v>
      </c>
      <c r="F8195" s="35" t="str">
        <f t="shared" si="641"/>
        <v>Friday</v>
      </c>
      <c r="G8195" s="35">
        <f t="shared" si="642"/>
        <v>12</v>
      </c>
      <c r="H8195" s="34">
        <f>CONVERT(INDEX(Htg_StPt_Sch_EZ!$C$4:$I$27,MATCH(Schedules_8760!$C8195,Htg_StPt_Sch_EZ!$B$4:$B$27,0),MATCH(Schedules_8760!$F8195,Htg_StPt_Sch_EZ!$C$3:$I$3,0)),"F","C")</f>
        <v>20.555555555555554</v>
      </c>
      <c r="I8195" s="34">
        <f>CONVERT(INDEX(Htg_StPt_Sch_EZ!$C$31:$I$54,MATCH(Schedules_8760!$C8195,Htg_StPt_Sch_EZ!$B$31:$B$54,0),MATCH(Schedules_8760!$F8195,Htg_StPt_Sch_EZ!$C$30:$I$30,0)),"F","C")</f>
        <v>19.444444444444443</v>
      </c>
      <c r="J8195" s="34">
        <f>CONVERT(INDEX(Clg_StPt_Sch_EZ!$C$4:$I$27,MATCH(Schedules_8760!$C8195,Clg_StPt_Sch_EZ!$B$4:$B$27,0),MATCH(Schedules_8760!$F8195,Clg_StPt_Sch_EZ!$C$3:$I$3,0)),"F","C")</f>
        <v>25.555555555555554</v>
      </c>
      <c r="K8195" s="34">
        <f>CONVERT(INDEX(Clg_StPt_Sch_EZ!$C$31:$I$54,MATCH(Schedules_8760!$C8195,Clg_StPt_Sch_EZ!$B$31:$B$54,0),MATCH(Schedules_8760!$F8195,Clg_StPt_Sch_EZ!$C$30:$I$30,0)),"F","C")</f>
        <v>25</v>
      </c>
      <c r="L8195" s="34">
        <f>CONVERT(INDEX(DHW_StPt_Sch_EZ!$C$4:$I$27,MATCH(Schedules_8760!$C8195,DHW_StPt_Sch_EZ!$B$4:$B$27,0),MATCH(Schedules_8760!$F8195,DHW_StPt_Sch_EZ!$C$3:$I$3,0)),"F","C")</f>
        <v>53.333333333333329</v>
      </c>
      <c r="M8195" s="34">
        <f>CONVERT(INDEX(DHW_StPt_Sch_EZ!$C$31:$I$54,MATCH(Schedules_8760!$C8195,DHW_StPt_Sch_EZ!$B$31:$B$54,0),MATCH(Schedules_8760!$F8195,DHW_StPt_Sch_EZ!$C$30:$I$30,0)),"F","C")</f>
        <v>53.333333333333329</v>
      </c>
      <c r="N8195" s="12"/>
      <c r="O8195" s="12"/>
      <c r="P8195" s="12"/>
    </row>
    <row r="8196" spans="1:16" x14ac:dyDescent="0.25">
      <c r="A8196" s="35">
        <v>8195</v>
      </c>
      <c r="B8196" s="89">
        <v>342.41666666666669</v>
      </c>
      <c r="C8196" s="35">
        <f t="shared" si="640"/>
        <v>11</v>
      </c>
      <c r="D8196" s="35">
        <f t="shared" si="643"/>
        <v>342</v>
      </c>
      <c r="E8196" s="35">
        <f t="shared" si="644"/>
        <v>6</v>
      </c>
      <c r="F8196" s="35" t="str">
        <f t="shared" si="641"/>
        <v>Friday</v>
      </c>
      <c r="G8196" s="35">
        <f t="shared" si="642"/>
        <v>12</v>
      </c>
      <c r="H8196" s="34">
        <f>CONVERT(INDEX(Htg_StPt_Sch_EZ!$C$4:$I$27,MATCH(Schedules_8760!$C8196,Htg_StPt_Sch_EZ!$B$4:$B$27,0),MATCH(Schedules_8760!$F8196,Htg_StPt_Sch_EZ!$C$3:$I$3,0)),"F","C")</f>
        <v>20.555555555555554</v>
      </c>
      <c r="I8196" s="34">
        <f>CONVERT(INDEX(Htg_StPt_Sch_EZ!$C$31:$I$54,MATCH(Schedules_8760!$C8196,Htg_StPt_Sch_EZ!$B$31:$B$54,0),MATCH(Schedules_8760!$F8196,Htg_StPt_Sch_EZ!$C$30:$I$30,0)),"F","C")</f>
        <v>19.444444444444443</v>
      </c>
      <c r="J8196" s="34">
        <f>CONVERT(INDEX(Clg_StPt_Sch_EZ!$C$4:$I$27,MATCH(Schedules_8760!$C8196,Clg_StPt_Sch_EZ!$B$4:$B$27,0),MATCH(Schedules_8760!$F8196,Clg_StPt_Sch_EZ!$C$3:$I$3,0)),"F","C")</f>
        <v>25.555555555555554</v>
      </c>
      <c r="K8196" s="34">
        <f>CONVERT(INDEX(Clg_StPt_Sch_EZ!$C$31:$I$54,MATCH(Schedules_8760!$C8196,Clg_StPt_Sch_EZ!$B$31:$B$54,0),MATCH(Schedules_8760!$F8196,Clg_StPt_Sch_EZ!$C$30:$I$30,0)),"F","C")</f>
        <v>25</v>
      </c>
      <c r="L8196" s="34">
        <f>CONVERT(INDEX(DHW_StPt_Sch_EZ!$C$4:$I$27,MATCH(Schedules_8760!$C8196,DHW_StPt_Sch_EZ!$B$4:$B$27,0),MATCH(Schedules_8760!$F8196,DHW_StPt_Sch_EZ!$C$3:$I$3,0)),"F","C")</f>
        <v>53.333333333333329</v>
      </c>
      <c r="M8196" s="34">
        <f>CONVERT(INDEX(DHW_StPt_Sch_EZ!$C$31:$I$54,MATCH(Schedules_8760!$C8196,DHW_StPt_Sch_EZ!$B$31:$B$54,0),MATCH(Schedules_8760!$F8196,DHW_StPt_Sch_EZ!$C$30:$I$30,0)),"F","C")</f>
        <v>53.333333333333329</v>
      </c>
      <c r="N8196" s="12"/>
      <c r="O8196" s="12"/>
      <c r="P8196" s="12"/>
    </row>
    <row r="8197" spans="1:16" x14ac:dyDescent="0.25">
      <c r="A8197" s="35">
        <v>8196</v>
      </c>
      <c r="B8197" s="89">
        <v>342.45833333333331</v>
      </c>
      <c r="C8197" s="35">
        <f t="shared" si="640"/>
        <v>12</v>
      </c>
      <c r="D8197" s="35">
        <f t="shared" si="643"/>
        <v>342</v>
      </c>
      <c r="E8197" s="35">
        <f t="shared" si="644"/>
        <v>6</v>
      </c>
      <c r="F8197" s="35" t="str">
        <f t="shared" si="641"/>
        <v>Friday</v>
      </c>
      <c r="G8197" s="35">
        <f t="shared" si="642"/>
        <v>12</v>
      </c>
      <c r="H8197" s="34">
        <f>CONVERT(INDEX(Htg_StPt_Sch_EZ!$C$4:$I$27,MATCH(Schedules_8760!$C8197,Htg_StPt_Sch_EZ!$B$4:$B$27,0),MATCH(Schedules_8760!$F8197,Htg_StPt_Sch_EZ!$C$3:$I$3,0)),"F","C")</f>
        <v>20.555555555555554</v>
      </c>
      <c r="I8197" s="34">
        <f>CONVERT(INDEX(Htg_StPt_Sch_EZ!$C$31:$I$54,MATCH(Schedules_8760!$C8197,Htg_StPt_Sch_EZ!$B$31:$B$54,0),MATCH(Schedules_8760!$F8197,Htg_StPt_Sch_EZ!$C$30:$I$30,0)),"F","C")</f>
        <v>19.444444444444443</v>
      </c>
      <c r="J8197" s="34">
        <f>CONVERT(INDEX(Clg_StPt_Sch_EZ!$C$4:$I$27,MATCH(Schedules_8760!$C8197,Clg_StPt_Sch_EZ!$B$4:$B$27,0),MATCH(Schedules_8760!$F8197,Clg_StPt_Sch_EZ!$C$3:$I$3,0)),"F","C")</f>
        <v>25.555555555555554</v>
      </c>
      <c r="K8197" s="34">
        <f>CONVERT(INDEX(Clg_StPt_Sch_EZ!$C$31:$I$54,MATCH(Schedules_8760!$C8197,Clg_StPt_Sch_EZ!$B$31:$B$54,0),MATCH(Schedules_8760!$F8197,Clg_StPt_Sch_EZ!$C$30:$I$30,0)),"F","C")</f>
        <v>25</v>
      </c>
      <c r="L8197" s="34">
        <f>CONVERT(INDEX(DHW_StPt_Sch_EZ!$C$4:$I$27,MATCH(Schedules_8760!$C8197,DHW_StPt_Sch_EZ!$B$4:$B$27,0),MATCH(Schedules_8760!$F8197,DHW_StPt_Sch_EZ!$C$3:$I$3,0)),"F","C")</f>
        <v>53.333333333333329</v>
      </c>
      <c r="M8197" s="34">
        <f>CONVERT(INDEX(DHW_StPt_Sch_EZ!$C$31:$I$54,MATCH(Schedules_8760!$C8197,DHW_StPt_Sch_EZ!$B$31:$B$54,0),MATCH(Schedules_8760!$F8197,DHW_StPt_Sch_EZ!$C$30:$I$30,0)),"F","C")</f>
        <v>53.333333333333329</v>
      </c>
      <c r="N8197" s="12"/>
      <c r="O8197" s="12"/>
      <c r="P8197" s="12"/>
    </row>
    <row r="8198" spans="1:16" x14ac:dyDescent="0.25">
      <c r="A8198" s="35">
        <v>8197</v>
      </c>
      <c r="B8198" s="89">
        <v>342.5</v>
      </c>
      <c r="C8198" s="35">
        <f t="shared" si="640"/>
        <v>13</v>
      </c>
      <c r="D8198" s="35">
        <f t="shared" si="643"/>
        <v>342</v>
      </c>
      <c r="E8198" s="35">
        <f t="shared" si="644"/>
        <v>6</v>
      </c>
      <c r="F8198" s="35" t="str">
        <f t="shared" si="641"/>
        <v>Friday</v>
      </c>
      <c r="G8198" s="35">
        <f t="shared" si="642"/>
        <v>12</v>
      </c>
      <c r="H8198" s="34">
        <f>CONVERT(INDEX(Htg_StPt_Sch_EZ!$C$4:$I$27,MATCH(Schedules_8760!$C8198,Htg_StPt_Sch_EZ!$B$4:$B$27,0),MATCH(Schedules_8760!$F8198,Htg_StPt_Sch_EZ!$C$3:$I$3,0)),"F","C")</f>
        <v>20.555555555555554</v>
      </c>
      <c r="I8198" s="34">
        <f>CONVERT(INDEX(Htg_StPt_Sch_EZ!$C$31:$I$54,MATCH(Schedules_8760!$C8198,Htg_StPt_Sch_EZ!$B$31:$B$54,0),MATCH(Schedules_8760!$F8198,Htg_StPt_Sch_EZ!$C$30:$I$30,0)),"F","C")</f>
        <v>19.444444444444443</v>
      </c>
      <c r="J8198" s="34">
        <f>CONVERT(INDEX(Clg_StPt_Sch_EZ!$C$4:$I$27,MATCH(Schedules_8760!$C8198,Clg_StPt_Sch_EZ!$B$4:$B$27,0),MATCH(Schedules_8760!$F8198,Clg_StPt_Sch_EZ!$C$3:$I$3,0)),"F","C")</f>
        <v>25.555555555555554</v>
      </c>
      <c r="K8198" s="34">
        <f>CONVERT(INDEX(Clg_StPt_Sch_EZ!$C$31:$I$54,MATCH(Schedules_8760!$C8198,Clg_StPt_Sch_EZ!$B$31:$B$54,0),MATCH(Schedules_8760!$F8198,Clg_StPt_Sch_EZ!$C$30:$I$30,0)),"F","C")</f>
        <v>25</v>
      </c>
      <c r="L8198" s="34">
        <f>CONVERT(INDEX(DHW_StPt_Sch_EZ!$C$4:$I$27,MATCH(Schedules_8760!$C8198,DHW_StPt_Sch_EZ!$B$4:$B$27,0),MATCH(Schedules_8760!$F8198,DHW_StPt_Sch_EZ!$C$3:$I$3,0)),"F","C")</f>
        <v>53.333333333333329</v>
      </c>
      <c r="M8198" s="34">
        <f>CONVERT(INDEX(DHW_StPt_Sch_EZ!$C$31:$I$54,MATCH(Schedules_8760!$C8198,DHW_StPt_Sch_EZ!$B$31:$B$54,0),MATCH(Schedules_8760!$F8198,DHW_StPt_Sch_EZ!$C$30:$I$30,0)),"F","C")</f>
        <v>53.333333333333329</v>
      </c>
      <c r="N8198" s="12"/>
      <c r="O8198" s="12"/>
      <c r="P8198" s="12"/>
    </row>
    <row r="8199" spans="1:16" x14ac:dyDescent="0.25">
      <c r="A8199" s="35">
        <v>8198</v>
      </c>
      <c r="B8199" s="89">
        <v>342.54166666666669</v>
      </c>
      <c r="C8199" s="35">
        <f t="shared" si="640"/>
        <v>14</v>
      </c>
      <c r="D8199" s="35">
        <f t="shared" si="643"/>
        <v>342</v>
      </c>
      <c r="E8199" s="35">
        <f t="shared" si="644"/>
        <v>6</v>
      </c>
      <c r="F8199" s="35" t="str">
        <f t="shared" si="641"/>
        <v>Friday</v>
      </c>
      <c r="G8199" s="35">
        <f t="shared" si="642"/>
        <v>12</v>
      </c>
      <c r="H8199" s="34">
        <f>CONVERT(INDEX(Htg_StPt_Sch_EZ!$C$4:$I$27,MATCH(Schedules_8760!$C8199,Htg_StPt_Sch_EZ!$B$4:$B$27,0),MATCH(Schedules_8760!$F8199,Htg_StPt_Sch_EZ!$C$3:$I$3,0)),"F","C")</f>
        <v>20.555555555555554</v>
      </c>
      <c r="I8199" s="34">
        <f>CONVERT(INDEX(Htg_StPt_Sch_EZ!$C$31:$I$54,MATCH(Schedules_8760!$C8199,Htg_StPt_Sch_EZ!$B$31:$B$54,0),MATCH(Schedules_8760!$F8199,Htg_StPt_Sch_EZ!$C$30:$I$30,0)),"F","C")</f>
        <v>19.444444444444443</v>
      </c>
      <c r="J8199" s="34">
        <f>CONVERT(INDEX(Clg_StPt_Sch_EZ!$C$4:$I$27,MATCH(Schedules_8760!$C8199,Clg_StPt_Sch_EZ!$B$4:$B$27,0),MATCH(Schedules_8760!$F8199,Clg_StPt_Sch_EZ!$C$3:$I$3,0)),"F","C")</f>
        <v>25.555555555555554</v>
      </c>
      <c r="K8199" s="34">
        <f>CONVERT(INDEX(Clg_StPt_Sch_EZ!$C$31:$I$54,MATCH(Schedules_8760!$C8199,Clg_StPt_Sch_EZ!$B$31:$B$54,0),MATCH(Schedules_8760!$F8199,Clg_StPt_Sch_EZ!$C$30:$I$30,0)),"F","C")</f>
        <v>25</v>
      </c>
      <c r="L8199" s="34">
        <f>CONVERT(INDEX(DHW_StPt_Sch_EZ!$C$4:$I$27,MATCH(Schedules_8760!$C8199,DHW_StPt_Sch_EZ!$B$4:$B$27,0),MATCH(Schedules_8760!$F8199,DHW_StPt_Sch_EZ!$C$3:$I$3,0)),"F","C")</f>
        <v>53.333333333333329</v>
      </c>
      <c r="M8199" s="34">
        <f>CONVERT(INDEX(DHW_StPt_Sch_EZ!$C$31:$I$54,MATCH(Schedules_8760!$C8199,DHW_StPt_Sch_EZ!$B$31:$B$54,0),MATCH(Schedules_8760!$F8199,DHW_StPt_Sch_EZ!$C$30:$I$30,0)),"F","C")</f>
        <v>53.333333333333329</v>
      </c>
      <c r="N8199" s="12"/>
      <c r="O8199" s="12"/>
      <c r="P8199" s="12"/>
    </row>
    <row r="8200" spans="1:16" x14ac:dyDescent="0.25">
      <c r="A8200" s="35">
        <v>8199</v>
      </c>
      <c r="B8200" s="89">
        <v>342.58333333333331</v>
      </c>
      <c r="C8200" s="35">
        <f t="shared" si="640"/>
        <v>15</v>
      </c>
      <c r="D8200" s="35">
        <f t="shared" si="643"/>
        <v>342</v>
      </c>
      <c r="E8200" s="35">
        <f t="shared" si="644"/>
        <v>6</v>
      </c>
      <c r="F8200" s="35" t="str">
        <f t="shared" si="641"/>
        <v>Friday</v>
      </c>
      <c r="G8200" s="35">
        <f t="shared" si="642"/>
        <v>12</v>
      </c>
      <c r="H8200" s="34">
        <f>CONVERT(INDEX(Htg_StPt_Sch_EZ!$C$4:$I$27,MATCH(Schedules_8760!$C8200,Htg_StPt_Sch_EZ!$B$4:$B$27,0),MATCH(Schedules_8760!$F8200,Htg_StPt_Sch_EZ!$C$3:$I$3,0)),"F","C")</f>
        <v>20.555555555555554</v>
      </c>
      <c r="I8200" s="34">
        <f>CONVERT(INDEX(Htg_StPt_Sch_EZ!$C$31:$I$54,MATCH(Schedules_8760!$C8200,Htg_StPt_Sch_EZ!$B$31:$B$54,0),MATCH(Schedules_8760!$F8200,Htg_StPt_Sch_EZ!$C$30:$I$30,0)),"F","C")</f>
        <v>21.111111111111111</v>
      </c>
      <c r="J8200" s="34">
        <f>CONVERT(INDEX(Clg_StPt_Sch_EZ!$C$4:$I$27,MATCH(Schedules_8760!$C8200,Clg_StPt_Sch_EZ!$B$4:$B$27,0),MATCH(Schedules_8760!$F8200,Clg_StPt_Sch_EZ!$C$3:$I$3,0)),"F","C")</f>
        <v>25.555555555555554</v>
      </c>
      <c r="K8200" s="34">
        <f>CONVERT(INDEX(Clg_StPt_Sch_EZ!$C$31:$I$54,MATCH(Schedules_8760!$C8200,Clg_StPt_Sch_EZ!$B$31:$B$54,0),MATCH(Schedules_8760!$F8200,Clg_StPt_Sch_EZ!$C$30:$I$30,0)),"F","C")</f>
        <v>25</v>
      </c>
      <c r="L8200" s="34">
        <f>CONVERT(INDEX(DHW_StPt_Sch_EZ!$C$4:$I$27,MATCH(Schedules_8760!$C8200,DHW_StPt_Sch_EZ!$B$4:$B$27,0),MATCH(Schedules_8760!$F8200,DHW_StPt_Sch_EZ!$C$3:$I$3,0)),"F","C")</f>
        <v>53.333333333333329</v>
      </c>
      <c r="M8200" s="34">
        <f>CONVERT(INDEX(DHW_StPt_Sch_EZ!$C$31:$I$54,MATCH(Schedules_8760!$C8200,DHW_StPt_Sch_EZ!$B$31:$B$54,0),MATCH(Schedules_8760!$F8200,DHW_StPt_Sch_EZ!$C$30:$I$30,0)),"F","C")</f>
        <v>53.333333333333329</v>
      </c>
      <c r="N8200" s="12"/>
      <c r="O8200" s="12"/>
      <c r="P8200" s="12"/>
    </row>
    <row r="8201" spans="1:16" x14ac:dyDescent="0.25">
      <c r="A8201" s="35">
        <v>8200</v>
      </c>
      <c r="B8201" s="89">
        <v>342.625</v>
      </c>
      <c r="C8201" s="35">
        <f t="shared" si="640"/>
        <v>16</v>
      </c>
      <c r="D8201" s="35">
        <f t="shared" si="643"/>
        <v>342</v>
      </c>
      <c r="E8201" s="35">
        <f t="shared" si="644"/>
        <v>6</v>
      </c>
      <c r="F8201" s="35" t="str">
        <f t="shared" si="641"/>
        <v>Friday</v>
      </c>
      <c r="G8201" s="35">
        <f t="shared" si="642"/>
        <v>12</v>
      </c>
      <c r="H8201" s="34">
        <f>CONVERT(INDEX(Htg_StPt_Sch_EZ!$C$4:$I$27,MATCH(Schedules_8760!$C8201,Htg_StPt_Sch_EZ!$B$4:$B$27,0),MATCH(Schedules_8760!$F8201,Htg_StPt_Sch_EZ!$C$3:$I$3,0)),"F","C")</f>
        <v>20.555555555555554</v>
      </c>
      <c r="I8201" s="34">
        <f>CONVERT(INDEX(Htg_StPt_Sch_EZ!$C$31:$I$54,MATCH(Schedules_8760!$C8201,Htg_StPt_Sch_EZ!$B$31:$B$54,0),MATCH(Schedules_8760!$F8201,Htg_StPt_Sch_EZ!$C$30:$I$30,0)),"F","C")</f>
        <v>21.111111111111111</v>
      </c>
      <c r="J8201" s="34">
        <f>CONVERT(INDEX(Clg_StPt_Sch_EZ!$C$4:$I$27,MATCH(Schedules_8760!$C8201,Clg_StPt_Sch_EZ!$B$4:$B$27,0),MATCH(Schedules_8760!$F8201,Clg_StPt_Sch_EZ!$C$3:$I$3,0)),"F","C")</f>
        <v>25.555555555555554</v>
      </c>
      <c r="K8201" s="34">
        <f>CONVERT(INDEX(Clg_StPt_Sch_EZ!$C$31:$I$54,MATCH(Schedules_8760!$C8201,Clg_StPt_Sch_EZ!$B$31:$B$54,0),MATCH(Schedules_8760!$F8201,Clg_StPt_Sch_EZ!$C$30:$I$30,0)),"F","C")</f>
        <v>25</v>
      </c>
      <c r="L8201" s="34">
        <f>CONVERT(INDEX(DHW_StPt_Sch_EZ!$C$4:$I$27,MATCH(Schedules_8760!$C8201,DHW_StPt_Sch_EZ!$B$4:$B$27,0),MATCH(Schedules_8760!$F8201,DHW_StPt_Sch_EZ!$C$3:$I$3,0)),"F","C")</f>
        <v>53.333333333333329</v>
      </c>
      <c r="M8201" s="34">
        <f>CONVERT(INDEX(DHW_StPt_Sch_EZ!$C$31:$I$54,MATCH(Schedules_8760!$C8201,DHW_StPt_Sch_EZ!$B$31:$B$54,0),MATCH(Schedules_8760!$F8201,DHW_StPt_Sch_EZ!$C$30:$I$30,0)),"F","C")</f>
        <v>53.333333333333329</v>
      </c>
      <c r="N8201" s="12"/>
      <c r="O8201" s="12"/>
      <c r="P8201" s="12"/>
    </row>
    <row r="8202" spans="1:16" x14ac:dyDescent="0.25">
      <c r="A8202" s="35">
        <v>8201</v>
      </c>
      <c r="B8202" s="89">
        <v>342.66666666666669</v>
      </c>
      <c r="C8202" s="35">
        <f t="shared" si="640"/>
        <v>17</v>
      </c>
      <c r="D8202" s="35">
        <f t="shared" si="643"/>
        <v>342</v>
      </c>
      <c r="E8202" s="35">
        <f t="shared" si="644"/>
        <v>6</v>
      </c>
      <c r="F8202" s="35" t="str">
        <f t="shared" si="641"/>
        <v>Friday</v>
      </c>
      <c r="G8202" s="35">
        <f t="shared" si="642"/>
        <v>12</v>
      </c>
      <c r="H8202" s="34">
        <f>CONVERT(INDEX(Htg_StPt_Sch_EZ!$C$4:$I$27,MATCH(Schedules_8760!$C8202,Htg_StPt_Sch_EZ!$B$4:$B$27,0),MATCH(Schedules_8760!$F8202,Htg_StPt_Sch_EZ!$C$3:$I$3,0)),"F","C")</f>
        <v>20.555555555555554</v>
      </c>
      <c r="I8202" s="34">
        <f>CONVERT(INDEX(Htg_StPt_Sch_EZ!$C$31:$I$54,MATCH(Schedules_8760!$C8202,Htg_StPt_Sch_EZ!$B$31:$B$54,0),MATCH(Schedules_8760!$F8202,Htg_StPt_Sch_EZ!$C$30:$I$30,0)),"F","C")</f>
        <v>17.777777777777779</v>
      </c>
      <c r="J8202" s="34">
        <f>CONVERT(INDEX(Clg_StPt_Sch_EZ!$C$4:$I$27,MATCH(Schedules_8760!$C8202,Clg_StPt_Sch_EZ!$B$4:$B$27,0),MATCH(Schedules_8760!$F8202,Clg_StPt_Sch_EZ!$C$3:$I$3,0)),"F","C")</f>
        <v>25.555555555555554</v>
      </c>
      <c r="K8202" s="34">
        <f>CONVERT(INDEX(Clg_StPt_Sch_EZ!$C$31:$I$54,MATCH(Schedules_8760!$C8202,Clg_StPt_Sch_EZ!$B$31:$B$54,0),MATCH(Schedules_8760!$F8202,Clg_StPt_Sch_EZ!$C$30:$I$30,0)),"F","C")</f>
        <v>25</v>
      </c>
      <c r="L8202" s="34">
        <f>CONVERT(INDEX(DHW_StPt_Sch_EZ!$C$4:$I$27,MATCH(Schedules_8760!$C8202,DHW_StPt_Sch_EZ!$B$4:$B$27,0),MATCH(Schedules_8760!$F8202,DHW_StPt_Sch_EZ!$C$3:$I$3,0)),"F","C")</f>
        <v>53.333333333333329</v>
      </c>
      <c r="M8202" s="34">
        <f>CONVERT(INDEX(DHW_StPt_Sch_EZ!$C$31:$I$54,MATCH(Schedules_8760!$C8202,DHW_StPt_Sch_EZ!$B$31:$B$54,0),MATCH(Schedules_8760!$F8202,DHW_StPt_Sch_EZ!$C$30:$I$30,0)),"F","C")</f>
        <v>53.333333333333329</v>
      </c>
      <c r="N8202" s="12"/>
      <c r="O8202" s="12"/>
      <c r="P8202" s="12"/>
    </row>
    <row r="8203" spans="1:16" x14ac:dyDescent="0.25">
      <c r="A8203" s="35">
        <v>8202</v>
      </c>
      <c r="B8203" s="89">
        <v>342.70833333333331</v>
      </c>
      <c r="C8203" s="35">
        <f t="shared" si="640"/>
        <v>18</v>
      </c>
      <c r="D8203" s="35">
        <f t="shared" si="643"/>
        <v>342</v>
      </c>
      <c r="E8203" s="35">
        <f t="shared" si="644"/>
        <v>6</v>
      </c>
      <c r="F8203" s="35" t="str">
        <f t="shared" si="641"/>
        <v>Friday</v>
      </c>
      <c r="G8203" s="35">
        <f t="shared" si="642"/>
        <v>12</v>
      </c>
      <c r="H8203" s="34">
        <f>CONVERT(INDEX(Htg_StPt_Sch_EZ!$C$4:$I$27,MATCH(Schedules_8760!$C8203,Htg_StPt_Sch_EZ!$B$4:$B$27,0),MATCH(Schedules_8760!$F8203,Htg_StPt_Sch_EZ!$C$3:$I$3,0)),"F","C")</f>
        <v>20.555555555555554</v>
      </c>
      <c r="I8203" s="34">
        <f>CONVERT(INDEX(Htg_StPt_Sch_EZ!$C$31:$I$54,MATCH(Schedules_8760!$C8203,Htg_StPt_Sch_EZ!$B$31:$B$54,0),MATCH(Schedules_8760!$F8203,Htg_StPt_Sch_EZ!$C$30:$I$30,0)),"F","C")</f>
        <v>17.777777777777779</v>
      </c>
      <c r="J8203" s="34">
        <f>CONVERT(INDEX(Clg_StPt_Sch_EZ!$C$4:$I$27,MATCH(Schedules_8760!$C8203,Clg_StPt_Sch_EZ!$B$4:$B$27,0),MATCH(Schedules_8760!$F8203,Clg_StPt_Sch_EZ!$C$3:$I$3,0)),"F","C")</f>
        <v>25.555555555555554</v>
      </c>
      <c r="K8203" s="34">
        <f>CONVERT(INDEX(Clg_StPt_Sch_EZ!$C$31:$I$54,MATCH(Schedules_8760!$C8203,Clg_StPt_Sch_EZ!$B$31:$B$54,0),MATCH(Schedules_8760!$F8203,Clg_StPt_Sch_EZ!$C$30:$I$30,0)),"F","C")</f>
        <v>28.333333333333332</v>
      </c>
      <c r="L8203" s="34">
        <f>CONVERT(INDEX(DHW_StPt_Sch_EZ!$C$4:$I$27,MATCH(Schedules_8760!$C8203,DHW_StPt_Sch_EZ!$B$4:$B$27,0),MATCH(Schedules_8760!$F8203,DHW_StPt_Sch_EZ!$C$3:$I$3,0)),"F","C")</f>
        <v>53.333333333333329</v>
      </c>
      <c r="M8203" s="34">
        <f>CONVERT(INDEX(DHW_StPt_Sch_EZ!$C$31:$I$54,MATCH(Schedules_8760!$C8203,DHW_StPt_Sch_EZ!$B$31:$B$54,0),MATCH(Schedules_8760!$F8203,DHW_StPt_Sch_EZ!$C$30:$I$30,0)),"F","C")</f>
        <v>53.333333333333329</v>
      </c>
      <c r="N8203" s="12"/>
      <c r="O8203" s="12"/>
      <c r="P8203" s="12"/>
    </row>
    <row r="8204" spans="1:16" x14ac:dyDescent="0.25">
      <c r="A8204" s="35">
        <v>8203</v>
      </c>
      <c r="B8204" s="89">
        <v>342.75</v>
      </c>
      <c r="C8204" s="35">
        <f t="shared" si="640"/>
        <v>19</v>
      </c>
      <c r="D8204" s="35">
        <f t="shared" si="643"/>
        <v>342</v>
      </c>
      <c r="E8204" s="35">
        <f t="shared" si="644"/>
        <v>6</v>
      </c>
      <c r="F8204" s="35" t="str">
        <f t="shared" si="641"/>
        <v>Friday</v>
      </c>
      <c r="G8204" s="35">
        <f t="shared" si="642"/>
        <v>12</v>
      </c>
      <c r="H8204" s="34">
        <f>CONVERT(INDEX(Htg_StPt_Sch_EZ!$C$4:$I$27,MATCH(Schedules_8760!$C8204,Htg_StPt_Sch_EZ!$B$4:$B$27,0),MATCH(Schedules_8760!$F8204,Htg_StPt_Sch_EZ!$C$3:$I$3,0)),"F","C")</f>
        <v>20.555555555555554</v>
      </c>
      <c r="I8204" s="34">
        <f>CONVERT(INDEX(Htg_StPt_Sch_EZ!$C$31:$I$54,MATCH(Schedules_8760!$C8204,Htg_StPt_Sch_EZ!$B$31:$B$54,0),MATCH(Schedules_8760!$F8204,Htg_StPt_Sch_EZ!$C$30:$I$30,0)),"F","C")</f>
        <v>18.333333333333332</v>
      </c>
      <c r="J8204" s="34">
        <f>CONVERT(INDEX(Clg_StPt_Sch_EZ!$C$4:$I$27,MATCH(Schedules_8760!$C8204,Clg_StPt_Sch_EZ!$B$4:$B$27,0),MATCH(Schedules_8760!$F8204,Clg_StPt_Sch_EZ!$C$3:$I$3,0)),"F","C")</f>
        <v>25.555555555555554</v>
      </c>
      <c r="K8204" s="34">
        <f>CONVERT(INDEX(Clg_StPt_Sch_EZ!$C$31:$I$54,MATCH(Schedules_8760!$C8204,Clg_StPt_Sch_EZ!$B$31:$B$54,0),MATCH(Schedules_8760!$F8204,Clg_StPt_Sch_EZ!$C$30:$I$30,0)),"F","C")</f>
        <v>28.333333333333332</v>
      </c>
      <c r="L8204" s="34">
        <f>CONVERT(INDEX(DHW_StPt_Sch_EZ!$C$4:$I$27,MATCH(Schedules_8760!$C8204,DHW_StPt_Sch_EZ!$B$4:$B$27,0),MATCH(Schedules_8760!$F8204,DHW_StPt_Sch_EZ!$C$3:$I$3,0)),"F","C")</f>
        <v>53.333333333333329</v>
      </c>
      <c r="M8204" s="34">
        <f>CONVERT(INDEX(DHW_StPt_Sch_EZ!$C$31:$I$54,MATCH(Schedules_8760!$C8204,DHW_StPt_Sch_EZ!$B$31:$B$54,0),MATCH(Schedules_8760!$F8204,DHW_StPt_Sch_EZ!$C$30:$I$30,0)),"F","C")</f>
        <v>53.333333333333329</v>
      </c>
      <c r="N8204" s="12"/>
      <c r="O8204" s="12"/>
      <c r="P8204" s="12"/>
    </row>
    <row r="8205" spans="1:16" x14ac:dyDescent="0.25">
      <c r="A8205" s="35">
        <v>8204</v>
      </c>
      <c r="B8205" s="89">
        <v>342.79166666666669</v>
      </c>
      <c r="C8205" s="35">
        <f t="shared" si="640"/>
        <v>20</v>
      </c>
      <c r="D8205" s="35">
        <f t="shared" si="643"/>
        <v>342</v>
      </c>
      <c r="E8205" s="35">
        <f t="shared" si="644"/>
        <v>6</v>
      </c>
      <c r="F8205" s="35" t="str">
        <f t="shared" si="641"/>
        <v>Friday</v>
      </c>
      <c r="G8205" s="35">
        <f t="shared" si="642"/>
        <v>12</v>
      </c>
      <c r="H8205" s="34">
        <f>CONVERT(INDEX(Htg_StPt_Sch_EZ!$C$4:$I$27,MATCH(Schedules_8760!$C8205,Htg_StPt_Sch_EZ!$B$4:$B$27,0),MATCH(Schedules_8760!$F8205,Htg_StPt_Sch_EZ!$C$3:$I$3,0)),"F","C")</f>
        <v>20.555555555555554</v>
      </c>
      <c r="I8205" s="34">
        <f>CONVERT(INDEX(Htg_StPt_Sch_EZ!$C$31:$I$54,MATCH(Schedules_8760!$C8205,Htg_StPt_Sch_EZ!$B$31:$B$54,0),MATCH(Schedules_8760!$F8205,Htg_StPt_Sch_EZ!$C$30:$I$30,0)),"F","C")</f>
        <v>18.888888888888889</v>
      </c>
      <c r="J8205" s="34">
        <f>CONVERT(INDEX(Clg_StPt_Sch_EZ!$C$4:$I$27,MATCH(Schedules_8760!$C8205,Clg_StPt_Sch_EZ!$B$4:$B$27,0),MATCH(Schedules_8760!$F8205,Clg_StPt_Sch_EZ!$C$3:$I$3,0)),"F","C")</f>
        <v>25.555555555555554</v>
      </c>
      <c r="K8205" s="34">
        <f>CONVERT(INDEX(Clg_StPt_Sch_EZ!$C$31:$I$54,MATCH(Schedules_8760!$C8205,Clg_StPt_Sch_EZ!$B$31:$B$54,0),MATCH(Schedules_8760!$F8205,Clg_StPt_Sch_EZ!$C$30:$I$30,0)),"F","C")</f>
        <v>28.333333333333332</v>
      </c>
      <c r="L8205" s="34">
        <f>CONVERT(INDEX(DHW_StPt_Sch_EZ!$C$4:$I$27,MATCH(Schedules_8760!$C8205,DHW_StPt_Sch_EZ!$B$4:$B$27,0),MATCH(Schedules_8760!$F8205,DHW_StPt_Sch_EZ!$C$3:$I$3,0)),"F","C")</f>
        <v>53.333333333333329</v>
      </c>
      <c r="M8205" s="34">
        <f>CONVERT(INDEX(DHW_StPt_Sch_EZ!$C$31:$I$54,MATCH(Schedules_8760!$C8205,DHW_StPt_Sch_EZ!$B$31:$B$54,0),MATCH(Schedules_8760!$F8205,DHW_StPt_Sch_EZ!$C$30:$I$30,0)),"F","C")</f>
        <v>53.333333333333329</v>
      </c>
      <c r="N8205" s="12"/>
      <c r="O8205" s="12"/>
      <c r="P8205" s="12"/>
    </row>
    <row r="8206" spans="1:16" x14ac:dyDescent="0.25">
      <c r="A8206" s="35">
        <v>8205</v>
      </c>
      <c r="B8206" s="89">
        <v>342.83333333333331</v>
      </c>
      <c r="C8206" s="35">
        <f t="shared" si="640"/>
        <v>21</v>
      </c>
      <c r="D8206" s="35">
        <f t="shared" si="643"/>
        <v>342</v>
      </c>
      <c r="E8206" s="35">
        <f t="shared" si="644"/>
        <v>6</v>
      </c>
      <c r="F8206" s="35" t="str">
        <f t="shared" si="641"/>
        <v>Friday</v>
      </c>
      <c r="G8206" s="35">
        <f t="shared" si="642"/>
        <v>12</v>
      </c>
      <c r="H8206" s="34">
        <f>CONVERT(INDEX(Htg_StPt_Sch_EZ!$C$4:$I$27,MATCH(Schedules_8760!$C8206,Htg_StPt_Sch_EZ!$B$4:$B$27,0),MATCH(Schedules_8760!$F8206,Htg_StPt_Sch_EZ!$C$3:$I$3,0)),"F","C")</f>
        <v>20.555555555555554</v>
      </c>
      <c r="I8206" s="34">
        <f>CONVERT(INDEX(Htg_StPt_Sch_EZ!$C$31:$I$54,MATCH(Schedules_8760!$C8206,Htg_StPt_Sch_EZ!$B$31:$B$54,0),MATCH(Schedules_8760!$F8206,Htg_StPt_Sch_EZ!$C$30:$I$30,0)),"F","C")</f>
        <v>19.444444444444443</v>
      </c>
      <c r="J8206" s="34">
        <f>CONVERT(INDEX(Clg_StPt_Sch_EZ!$C$4:$I$27,MATCH(Schedules_8760!$C8206,Clg_StPt_Sch_EZ!$B$4:$B$27,0),MATCH(Schedules_8760!$F8206,Clg_StPt_Sch_EZ!$C$3:$I$3,0)),"F","C")</f>
        <v>25.555555555555554</v>
      </c>
      <c r="K8206" s="34">
        <f>CONVERT(INDEX(Clg_StPt_Sch_EZ!$C$31:$I$54,MATCH(Schedules_8760!$C8206,Clg_StPt_Sch_EZ!$B$31:$B$54,0),MATCH(Schedules_8760!$F8206,Clg_StPt_Sch_EZ!$C$30:$I$30,0)),"F","C")</f>
        <v>28.333333333333332</v>
      </c>
      <c r="L8206" s="34">
        <f>CONVERT(INDEX(DHW_StPt_Sch_EZ!$C$4:$I$27,MATCH(Schedules_8760!$C8206,DHW_StPt_Sch_EZ!$B$4:$B$27,0),MATCH(Schedules_8760!$F8206,DHW_StPt_Sch_EZ!$C$3:$I$3,0)),"F","C")</f>
        <v>53.333333333333329</v>
      </c>
      <c r="M8206" s="34">
        <f>CONVERT(INDEX(DHW_StPt_Sch_EZ!$C$31:$I$54,MATCH(Schedules_8760!$C8206,DHW_StPt_Sch_EZ!$B$31:$B$54,0),MATCH(Schedules_8760!$F8206,DHW_StPt_Sch_EZ!$C$30:$I$30,0)),"F","C")</f>
        <v>53.333333333333329</v>
      </c>
      <c r="N8206" s="12"/>
      <c r="O8206" s="12"/>
      <c r="P8206" s="12"/>
    </row>
    <row r="8207" spans="1:16" x14ac:dyDescent="0.25">
      <c r="A8207" s="35">
        <v>8206</v>
      </c>
      <c r="B8207" s="89">
        <v>342.875</v>
      </c>
      <c r="C8207" s="35">
        <f t="shared" si="640"/>
        <v>22</v>
      </c>
      <c r="D8207" s="35">
        <f t="shared" si="643"/>
        <v>342</v>
      </c>
      <c r="E8207" s="35">
        <f t="shared" si="644"/>
        <v>6</v>
      </c>
      <c r="F8207" s="35" t="str">
        <f t="shared" si="641"/>
        <v>Friday</v>
      </c>
      <c r="G8207" s="35">
        <f t="shared" si="642"/>
        <v>12</v>
      </c>
      <c r="H8207" s="34">
        <f>CONVERT(INDEX(Htg_StPt_Sch_EZ!$C$4:$I$27,MATCH(Schedules_8760!$C8207,Htg_StPt_Sch_EZ!$B$4:$B$27,0),MATCH(Schedules_8760!$F8207,Htg_StPt_Sch_EZ!$C$3:$I$3,0)),"F","C")</f>
        <v>20.555555555555554</v>
      </c>
      <c r="I8207" s="34">
        <f>CONVERT(INDEX(Htg_StPt_Sch_EZ!$C$31:$I$54,MATCH(Schedules_8760!$C8207,Htg_StPt_Sch_EZ!$B$31:$B$54,0),MATCH(Schedules_8760!$F8207,Htg_StPt_Sch_EZ!$C$30:$I$30,0)),"F","C")</f>
        <v>19.444444444444443</v>
      </c>
      <c r="J8207" s="34">
        <f>CONVERT(INDEX(Clg_StPt_Sch_EZ!$C$4:$I$27,MATCH(Schedules_8760!$C8207,Clg_StPt_Sch_EZ!$B$4:$B$27,0),MATCH(Schedules_8760!$F8207,Clg_StPt_Sch_EZ!$C$3:$I$3,0)),"F","C")</f>
        <v>25.555555555555554</v>
      </c>
      <c r="K8207" s="34">
        <f>CONVERT(INDEX(Clg_StPt_Sch_EZ!$C$31:$I$54,MATCH(Schedules_8760!$C8207,Clg_StPt_Sch_EZ!$B$31:$B$54,0),MATCH(Schedules_8760!$F8207,Clg_StPt_Sch_EZ!$C$30:$I$30,0)),"F","C")</f>
        <v>28.333333333333332</v>
      </c>
      <c r="L8207" s="34">
        <f>CONVERT(INDEX(DHW_StPt_Sch_EZ!$C$4:$I$27,MATCH(Schedules_8760!$C8207,DHW_StPt_Sch_EZ!$B$4:$B$27,0),MATCH(Schedules_8760!$F8207,DHW_StPt_Sch_EZ!$C$3:$I$3,0)),"F","C")</f>
        <v>53.333333333333329</v>
      </c>
      <c r="M8207" s="34">
        <f>CONVERT(INDEX(DHW_StPt_Sch_EZ!$C$31:$I$54,MATCH(Schedules_8760!$C8207,DHW_StPt_Sch_EZ!$B$31:$B$54,0),MATCH(Schedules_8760!$F8207,DHW_StPt_Sch_EZ!$C$30:$I$30,0)),"F","C")</f>
        <v>53.333333333333329</v>
      </c>
      <c r="N8207" s="12"/>
      <c r="O8207" s="12"/>
      <c r="P8207" s="12"/>
    </row>
    <row r="8208" spans="1:16" x14ac:dyDescent="0.25">
      <c r="A8208" s="35">
        <v>8207</v>
      </c>
      <c r="B8208" s="89">
        <v>342.91666666666669</v>
      </c>
      <c r="C8208" s="35">
        <f t="shared" si="640"/>
        <v>23</v>
      </c>
      <c r="D8208" s="35">
        <f t="shared" si="643"/>
        <v>342</v>
      </c>
      <c r="E8208" s="35">
        <f t="shared" si="644"/>
        <v>6</v>
      </c>
      <c r="F8208" s="35" t="str">
        <f t="shared" si="641"/>
        <v>Friday</v>
      </c>
      <c r="G8208" s="35">
        <f t="shared" si="642"/>
        <v>12</v>
      </c>
      <c r="H8208" s="34">
        <f>CONVERT(INDEX(Htg_StPt_Sch_EZ!$C$4:$I$27,MATCH(Schedules_8760!$C8208,Htg_StPt_Sch_EZ!$B$4:$B$27,0),MATCH(Schedules_8760!$F8208,Htg_StPt_Sch_EZ!$C$3:$I$3,0)),"F","C")</f>
        <v>20.555555555555554</v>
      </c>
      <c r="I8208" s="34">
        <f>CONVERT(INDEX(Htg_StPt_Sch_EZ!$C$31:$I$54,MATCH(Schedules_8760!$C8208,Htg_StPt_Sch_EZ!$B$31:$B$54,0),MATCH(Schedules_8760!$F8208,Htg_StPt_Sch_EZ!$C$30:$I$30,0)),"F","C")</f>
        <v>19.444444444444443</v>
      </c>
      <c r="J8208" s="34">
        <f>CONVERT(INDEX(Clg_StPt_Sch_EZ!$C$4:$I$27,MATCH(Schedules_8760!$C8208,Clg_StPt_Sch_EZ!$B$4:$B$27,0),MATCH(Schedules_8760!$F8208,Clg_StPt_Sch_EZ!$C$3:$I$3,0)),"F","C")</f>
        <v>25.555555555555554</v>
      </c>
      <c r="K8208" s="34">
        <f>CONVERT(INDEX(Clg_StPt_Sch_EZ!$C$31:$I$54,MATCH(Schedules_8760!$C8208,Clg_StPt_Sch_EZ!$B$31:$B$54,0),MATCH(Schedules_8760!$F8208,Clg_StPt_Sch_EZ!$C$30:$I$30,0)),"F","C")</f>
        <v>28.333333333333332</v>
      </c>
      <c r="L8208" s="34">
        <f>CONVERT(INDEX(DHW_StPt_Sch_EZ!$C$4:$I$27,MATCH(Schedules_8760!$C8208,DHW_StPt_Sch_EZ!$B$4:$B$27,0),MATCH(Schedules_8760!$F8208,DHW_StPt_Sch_EZ!$C$3:$I$3,0)),"F","C")</f>
        <v>53.333333333333329</v>
      </c>
      <c r="M8208" s="34">
        <f>CONVERT(INDEX(DHW_StPt_Sch_EZ!$C$31:$I$54,MATCH(Schedules_8760!$C8208,DHW_StPt_Sch_EZ!$B$31:$B$54,0),MATCH(Schedules_8760!$F8208,DHW_StPt_Sch_EZ!$C$30:$I$30,0)),"F","C")</f>
        <v>53.333333333333329</v>
      </c>
      <c r="N8208" s="12"/>
      <c r="O8208" s="12"/>
      <c r="P8208" s="12"/>
    </row>
    <row r="8209" spans="1:16" x14ac:dyDescent="0.25">
      <c r="A8209" s="35">
        <v>8208</v>
      </c>
      <c r="B8209" s="89">
        <v>342.95833333333331</v>
      </c>
      <c r="C8209" s="35">
        <f t="shared" si="640"/>
        <v>24</v>
      </c>
      <c r="D8209" s="35">
        <f t="shared" si="643"/>
        <v>342</v>
      </c>
      <c r="E8209" s="35">
        <f t="shared" si="644"/>
        <v>6</v>
      </c>
      <c r="F8209" s="35" t="str">
        <f t="shared" si="641"/>
        <v>Friday</v>
      </c>
      <c r="G8209" s="35">
        <f t="shared" si="642"/>
        <v>12</v>
      </c>
      <c r="H8209" s="34">
        <f>CONVERT(INDEX(Htg_StPt_Sch_EZ!$C$4:$I$27,MATCH(Schedules_8760!$C8209,Htg_StPt_Sch_EZ!$B$4:$B$27,0),MATCH(Schedules_8760!$F8209,Htg_StPt_Sch_EZ!$C$3:$I$3,0)),"F","C")</f>
        <v>20.555555555555554</v>
      </c>
      <c r="I8209" s="34">
        <f>CONVERT(INDEX(Htg_StPt_Sch_EZ!$C$31:$I$54,MATCH(Schedules_8760!$C8209,Htg_StPt_Sch_EZ!$B$31:$B$54,0),MATCH(Schedules_8760!$F8209,Htg_StPt_Sch_EZ!$C$30:$I$30,0)),"F","C")</f>
        <v>19.444444444444443</v>
      </c>
      <c r="J8209" s="34">
        <f>CONVERT(INDEX(Clg_StPt_Sch_EZ!$C$4:$I$27,MATCH(Schedules_8760!$C8209,Clg_StPt_Sch_EZ!$B$4:$B$27,0),MATCH(Schedules_8760!$F8209,Clg_StPt_Sch_EZ!$C$3:$I$3,0)),"F","C")</f>
        <v>25.555555555555554</v>
      </c>
      <c r="K8209" s="34">
        <f>CONVERT(INDEX(Clg_StPt_Sch_EZ!$C$31:$I$54,MATCH(Schedules_8760!$C8209,Clg_StPt_Sch_EZ!$B$31:$B$54,0),MATCH(Schedules_8760!$F8209,Clg_StPt_Sch_EZ!$C$30:$I$30,0)),"F","C")</f>
        <v>28.333333333333332</v>
      </c>
      <c r="L8209" s="34">
        <f>CONVERT(INDEX(DHW_StPt_Sch_EZ!$C$4:$I$27,MATCH(Schedules_8760!$C8209,DHW_StPt_Sch_EZ!$B$4:$B$27,0),MATCH(Schedules_8760!$F8209,DHW_StPt_Sch_EZ!$C$3:$I$3,0)),"F","C")</f>
        <v>53.333333333333329</v>
      </c>
      <c r="M8209" s="34">
        <f>CONVERT(INDEX(DHW_StPt_Sch_EZ!$C$31:$I$54,MATCH(Schedules_8760!$C8209,DHW_StPt_Sch_EZ!$B$31:$B$54,0),MATCH(Schedules_8760!$F8209,DHW_StPt_Sch_EZ!$C$30:$I$30,0)),"F","C")</f>
        <v>53.333333333333329</v>
      </c>
      <c r="N8209" s="12"/>
      <c r="O8209" s="12"/>
      <c r="P8209" s="12"/>
    </row>
    <row r="8210" spans="1:16" x14ac:dyDescent="0.25">
      <c r="A8210" s="35">
        <v>8209</v>
      </c>
      <c r="B8210" s="89">
        <v>343</v>
      </c>
      <c r="C8210" s="35">
        <f t="shared" si="640"/>
        <v>1</v>
      </c>
      <c r="D8210" s="35">
        <f t="shared" si="643"/>
        <v>343</v>
      </c>
      <c r="E8210" s="35">
        <f t="shared" si="644"/>
        <v>7</v>
      </c>
      <c r="F8210" s="35" t="str">
        <f t="shared" si="641"/>
        <v>Saturday</v>
      </c>
      <c r="G8210" s="35">
        <f t="shared" si="642"/>
        <v>12</v>
      </c>
      <c r="H8210" s="34">
        <f>CONVERT(INDEX(Htg_StPt_Sch_EZ!$C$4:$I$27,MATCH(Schedules_8760!$C8210,Htg_StPt_Sch_EZ!$B$4:$B$27,0),MATCH(Schedules_8760!$F8210,Htg_StPt_Sch_EZ!$C$3:$I$3,0)),"F","C")</f>
        <v>20.555555555555554</v>
      </c>
      <c r="I8210" s="34">
        <f>CONVERT(INDEX(Htg_StPt_Sch_EZ!$C$31:$I$54,MATCH(Schedules_8760!$C8210,Htg_StPt_Sch_EZ!$B$31:$B$54,0),MATCH(Schedules_8760!$F8210,Htg_StPt_Sch_EZ!$C$30:$I$30,0)),"F","C")</f>
        <v>19.444444444444443</v>
      </c>
      <c r="J8210" s="34">
        <f>CONVERT(INDEX(Clg_StPt_Sch_EZ!$C$4:$I$27,MATCH(Schedules_8760!$C8210,Clg_StPt_Sch_EZ!$B$4:$B$27,0),MATCH(Schedules_8760!$F8210,Clg_StPt_Sch_EZ!$C$3:$I$3,0)),"F","C")</f>
        <v>25.555555555555554</v>
      </c>
      <c r="K8210" s="34">
        <f>CONVERT(INDEX(Clg_StPt_Sch_EZ!$C$31:$I$54,MATCH(Schedules_8760!$C8210,Clg_StPt_Sch_EZ!$B$31:$B$54,0),MATCH(Schedules_8760!$F8210,Clg_StPt_Sch_EZ!$C$30:$I$30,0)),"F","C")</f>
        <v>28.333333333333332</v>
      </c>
      <c r="L8210" s="34">
        <f>CONVERT(INDEX(DHW_StPt_Sch_EZ!$C$4:$I$27,MATCH(Schedules_8760!$C8210,DHW_StPt_Sch_EZ!$B$4:$B$27,0),MATCH(Schedules_8760!$F8210,DHW_StPt_Sch_EZ!$C$3:$I$3,0)),"F","C")</f>
        <v>53.333333333333329</v>
      </c>
      <c r="M8210" s="34">
        <f>CONVERT(INDEX(DHW_StPt_Sch_EZ!$C$31:$I$54,MATCH(Schedules_8760!$C8210,DHW_StPt_Sch_EZ!$B$31:$B$54,0),MATCH(Schedules_8760!$F8210,DHW_StPt_Sch_EZ!$C$30:$I$30,0)),"F","C")</f>
        <v>53.333333333333329</v>
      </c>
      <c r="N8210" s="12"/>
      <c r="O8210" s="12"/>
      <c r="P8210" s="12"/>
    </row>
    <row r="8211" spans="1:16" x14ac:dyDescent="0.25">
      <c r="A8211" s="35">
        <v>8210</v>
      </c>
      <c r="B8211" s="89">
        <v>343.04166666666669</v>
      </c>
      <c r="C8211" s="35">
        <f t="shared" si="640"/>
        <v>2</v>
      </c>
      <c r="D8211" s="35">
        <f t="shared" si="643"/>
        <v>343</v>
      </c>
      <c r="E8211" s="35">
        <f t="shared" si="644"/>
        <v>7</v>
      </c>
      <c r="F8211" s="35" t="str">
        <f t="shared" si="641"/>
        <v>Saturday</v>
      </c>
      <c r="G8211" s="35">
        <f t="shared" si="642"/>
        <v>12</v>
      </c>
      <c r="H8211" s="34">
        <f>CONVERT(INDEX(Htg_StPt_Sch_EZ!$C$4:$I$27,MATCH(Schedules_8760!$C8211,Htg_StPt_Sch_EZ!$B$4:$B$27,0),MATCH(Schedules_8760!$F8211,Htg_StPt_Sch_EZ!$C$3:$I$3,0)),"F","C")</f>
        <v>20.555555555555554</v>
      </c>
      <c r="I8211" s="34">
        <f>CONVERT(INDEX(Htg_StPt_Sch_EZ!$C$31:$I$54,MATCH(Schedules_8760!$C8211,Htg_StPt_Sch_EZ!$B$31:$B$54,0),MATCH(Schedules_8760!$F8211,Htg_StPt_Sch_EZ!$C$30:$I$30,0)),"F","C")</f>
        <v>19.444444444444443</v>
      </c>
      <c r="J8211" s="34">
        <f>CONVERT(INDEX(Clg_StPt_Sch_EZ!$C$4:$I$27,MATCH(Schedules_8760!$C8211,Clg_StPt_Sch_EZ!$B$4:$B$27,0),MATCH(Schedules_8760!$F8211,Clg_StPt_Sch_EZ!$C$3:$I$3,0)),"F","C")</f>
        <v>25.555555555555554</v>
      </c>
      <c r="K8211" s="34">
        <f>CONVERT(INDEX(Clg_StPt_Sch_EZ!$C$31:$I$54,MATCH(Schedules_8760!$C8211,Clg_StPt_Sch_EZ!$B$31:$B$54,0),MATCH(Schedules_8760!$F8211,Clg_StPt_Sch_EZ!$C$30:$I$30,0)),"F","C")</f>
        <v>28.333333333333332</v>
      </c>
      <c r="L8211" s="34">
        <f>CONVERT(INDEX(DHW_StPt_Sch_EZ!$C$4:$I$27,MATCH(Schedules_8760!$C8211,DHW_StPt_Sch_EZ!$B$4:$B$27,0),MATCH(Schedules_8760!$F8211,DHW_StPt_Sch_EZ!$C$3:$I$3,0)),"F","C")</f>
        <v>53.333333333333329</v>
      </c>
      <c r="M8211" s="34">
        <f>CONVERT(INDEX(DHW_StPt_Sch_EZ!$C$31:$I$54,MATCH(Schedules_8760!$C8211,DHW_StPt_Sch_EZ!$B$31:$B$54,0),MATCH(Schedules_8760!$F8211,DHW_StPt_Sch_EZ!$C$30:$I$30,0)),"F","C")</f>
        <v>53.333333333333329</v>
      </c>
      <c r="N8211" s="12"/>
      <c r="O8211" s="12"/>
      <c r="P8211" s="12"/>
    </row>
    <row r="8212" spans="1:16" x14ac:dyDescent="0.25">
      <c r="A8212" s="35">
        <v>8211</v>
      </c>
      <c r="B8212" s="89">
        <v>343.08333333333331</v>
      </c>
      <c r="C8212" s="35">
        <f t="shared" si="640"/>
        <v>3</v>
      </c>
      <c r="D8212" s="35">
        <f t="shared" si="643"/>
        <v>343</v>
      </c>
      <c r="E8212" s="35">
        <f t="shared" si="644"/>
        <v>7</v>
      </c>
      <c r="F8212" s="35" t="str">
        <f t="shared" si="641"/>
        <v>Saturday</v>
      </c>
      <c r="G8212" s="35">
        <f t="shared" si="642"/>
        <v>12</v>
      </c>
      <c r="H8212" s="34">
        <f>CONVERT(INDEX(Htg_StPt_Sch_EZ!$C$4:$I$27,MATCH(Schedules_8760!$C8212,Htg_StPt_Sch_EZ!$B$4:$B$27,0),MATCH(Schedules_8760!$F8212,Htg_StPt_Sch_EZ!$C$3:$I$3,0)),"F","C")</f>
        <v>20.555555555555554</v>
      </c>
      <c r="I8212" s="34">
        <f>CONVERT(INDEX(Htg_StPt_Sch_EZ!$C$31:$I$54,MATCH(Schedules_8760!$C8212,Htg_StPt_Sch_EZ!$B$31:$B$54,0),MATCH(Schedules_8760!$F8212,Htg_StPt_Sch_EZ!$C$30:$I$30,0)),"F","C")</f>
        <v>19.444444444444443</v>
      </c>
      <c r="J8212" s="34">
        <f>CONVERT(INDEX(Clg_StPt_Sch_EZ!$C$4:$I$27,MATCH(Schedules_8760!$C8212,Clg_StPt_Sch_EZ!$B$4:$B$27,0),MATCH(Schedules_8760!$F8212,Clg_StPt_Sch_EZ!$C$3:$I$3,0)),"F","C")</f>
        <v>25.555555555555554</v>
      </c>
      <c r="K8212" s="34">
        <f>CONVERT(INDEX(Clg_StPt_Sch_EZ!$C$31:$I$54,MATCH(Schedules_8760!$C8212,Clg_StPt_Sch_EZ!$B$31:$B$54,0),MATCH(Schedules_8760!$F8212,Clg_StPt_Sch_EZ!$C$30:$I$30,0)),"F","C")</f>
        <v>28.333333333333332</v>
      </c>
      <c r="L8212" s="34">
        <f>CONVERT(INDEX(DHW_StPt_Sch_EZ!$C$4:$I$27,MATCH(Schedules_8760!$C8212,DHW_StPt_Sch_EZ!$B$4:$B$27,0),MATCH(Schedules_8760!$F8212,DHW_StPt_Sch_EZ!$C$3:$I$3,0)),"F","C")</f>
        <v>53.333333333333329</v>
      </c>
      <c r="M8212" s="34">
        <f>CONVERT(INDEX(DHW_StPt_Sch_EZ!$C$31:$I$54,MATCH(Schedules_8760!$C8212,DHW_StPt_Sch_EZ!$B$31:$B$54,0),MATCH(Schedules_8760!$F8212,DHW_StPt_Sch_EZ!$C$30:$I$30,0)),"F","C")</f>
        <v>53.333333333333329</v>
      </c>
      <c r="N8212" s="12"/>
      <c r="O8212" s="12"/>
      <c r="P8212" s="12"/>
    </row>
    <row r="8213" spans="1:16" x14ac:dyDescent="0.25">
      <c r="A8213" s="35">
        <v>8212</v>
      </c>
      <c r="B8213" s="89">
        <v>343.125</v>
      </c>
      <c r="C8213" s="35">
        <f t="shared" si="640"/>
        <v>4</v>
      </c>
      <c r="D8213" s="35">
        <f t="shared" si="643"/>
        <v>343</v>
      </c>
      <c r="E8213" s="35">
        <f t="shared" si="644"/>
        <v>7</v>
      </c>
      <c r="F8213" s="35" t="str">
        <f t="shared" si="641"/>
        <v>Saturday</v>
      </c>
      <c r="G8213" s="35">
        <f t="shared" si="642"/>
        <v>12</v>
      </c>
      <c r="H8213" s="34">
        <f>CONVERT(INDEX(Htg_StPt_Sch_EZ!$C$4:$I$27,MATCH(Schedules_8760!$C8213,Htg_StPt_Sch_EZ!$B$4:$B$27,0),MATCH(Schedules_8760!$F8213,Htg_StPt_Sch_EZ!$C$3:$I$3,0)),"F","C")</f>
        <v>20.555555555555554</v>
      </c>
      <c r="I8213" s="34">
        <f>CONVERT(INDEX(Htg_StPt_Sch_EZ!$C$31:$I$54,MATCH(Schedules_8760!$C8213,Htg_StPt_Sch_EZ!$B$31:$B$54,0),MATCH(Schedules_8760!$F8213,Htg_StPt_Sch_EZ!$C$30:$I$30,0)),"F","C")</f>
        <v>19.444444444444443</v>
      </c>
      <c r="J8213" s="34">
        <f>CONVERT(INDEX(Clg_StPt_Sch_EZ!$C$4:$I$27,MATCH(Schedules_8760!$C8213,Clg_StPt_Sch_EZ!$B$4:$B$27,0),MATCH(Schedules_8760!$F8213,Clg_StPt_Sch_EZ!$C$3:$I$3,0)),"F","C")</f>
        <v>25.555555555555554</v>
      </c>
      <c r="K8213" s="34">
        <f>CONVERT(INDEX(Clg_StPt_Sch_EZ!$C$31:$I$54,MATCH(Schedules_8760!$C8213,Clg_StPt_Sch_EZ!$B$31:$B$54,0),MATCH(Schedules_8760!$F8213,Clg_StPt_Sch_EZ!$C$30:$I$30,0)),"F","C")</f>
        <v>28.333333333333332</v>
      </c>
      <c r="L8213" s="34">
        <f>CONVERT(INDEX(DHW_StPt_Sch_EZ!$C$4:$I$27,MATCH(Schedules_8760!$C8213,DHW_StPt_Sch_EZ!$B$4:$B$27,0),MATCH(Schedules_8760!$F8213,DHW_StPt_Sch_EZ!$C$3:$I$3,0)),"F","C")</f>
        <v>53.333333333333329</v>
      </c>
      <c r="M8213" s="34">
        <f>CONVERT(INDEX(DHW_StPt_Sch_EZ!$C$31:$I$54,MATCH(Schedules_8760!$C8213,DHW_StPt_Sch_EZ!$B$31:$B$54,0),MATCH(Schedules_8760!$F8213,DHW_StPt_Sch_EZ!$C$30:$I$30,0)),"F","C")</f>
        <v>53.333333333333329</v>
      </c>
      <c r="N8213" s="12"/>
      <c r="O8213" s="12"/>
      <c r="P8213" s="12"/>
    </row>
    <row r="8214" spans="1:16" x14ac:dyDescent="0.25">
      <c r="A8214" s="35">
        <v>8213</v>
      </c>
      <c r="B8214" s="89">
        <v>343.16666666666669</v>
      </c>
      <c r="C8214" s="35">
        <f t="shared" si="640"/>
        <v>5</v>
      </c>
      <c r="D8214" s="35">
        <f t="shared" si="643"/>
        <v>343</v>
      </c>
      <c r="E8214" s="35">
        <f t="shared" si="644"/>
        <v>7</v>
      </c>
      <c r="F8214" s="35" t="str">
        <f t="shared" si="641"/>
        <v>Saturday</v>
      </c>
      <c r="G8214" s="35">
        <f t="shared" si="642"/>
        <v>12</v>
      </c>
      <c r="H8214" s="34">
        <f>CONVERT(INDEX(Htg_StPt_Sch_EZ!$C$4:$I$27,MATCH(Schedules_8760!$C8214,Htg_StPt_Sch_EZ!$B$4:$B$27,0),MATCH(Schedules_8760!$F8214,Htg_StPt_Sch_EZ!$C$3:$I$3,0)),"F","C")</f>
        <v>20.555555555555554</v>
      </c>
      <c r="I8214" s="34">
        <f>CONVERT(INDEX(Htg_StPt_Sch_EZ!$C$31:$I$54,MATCH(Schedules_8760!$C8214,Htg_StPt_Sch_EZ!$B$31:$B$54,0),MATCH(Schedules_8760!$F8214,Htg_StPt_Sch_EZ!$C$30:$I$30,0)),"F","C")</f>
        <v>19.444444444444443</v>
      </c>
      <c r="J8214" s="34">
        <f>CONVERT(INDEX(Clg_StPt_Sch_EZ!$C$4:$I$27,MATCH(Schedules_8760!$C8214,Clg_StPt_Sch_EZ!$B$4:$B$27,0),MATCH(Schedules_8760!$F8214,Clg_StPt_Sch_EZ!$C$3:$I$3,0)),"F","C")</f>
        <v>25.555555555555554</v>
      </c>
      <c r="K8214" s="34">
        <f>CONVERT(INDEX(Clg_StPt_Sch_EZ!$C$31:$I$54,MATCH(Schedules_8760!$C8214,Clg_StPt_Sch_EZ!$B$31:$B$54,0),MATCH(Schedules_8760!$F8214,Clg_StPt_Sch_EZ!$C$30:$I$30,0)),"F","C")</f>
        <v>28.333333333333332</v>
      </c>
      <c r="L8214" s="34">
        <f>CONVERT(INDEX(DHW_StPt_Sch_EZ!$C$4:$I$27,MATCH(Schedules_8760!$C8214,DHW_StPt_Sch_EZ!$B$4:$B$27,0),MATCH(Schedules_8760!$F8214,DHW_StPt_Sch_EZ!$C$3:$I$3,0)),"F","C")</f>
        <v>53.333333333333329</v>
      </c>
      <c r="M8214" s="34">
        <f>CONVERT(INDEX(DHW_StPt_Sch_EZ!$C$31:$I$54,MATCH(Schedules_8760!$C8214,DHW_StPt_Sch_EZ!$B$31:$B$54,0),MATCH(Schedules_8760!$F8214,DHW_StPt_Sch_EZ!$C$30:$I$30,0)),"F","C")</f>
        <v>53.333333333333329</v>
      </c>
      <c r="N8214" s="12"/>
      <c r="O8214" s="12"/>
      <c r="P8214" s="12"/>
    </row>
    <row r="8215" spans="1:16" x14ac:dyDescent="0.25">
      <c r="A8215" s="35">
        <v>8214</v>
      </c>
      <c r="B8215" s="89">
        <v>343.20833333333331</v>
      </c>
      <c r="C8215" s="35">
        <f t="shared" si="640"/>
        <v>6</v>
      </c>
      <c r="D8215" s="35">
        <f t="shared" si="643"/>
        <v>343</v>
      </c>
      <c r="E8215" s="35">
        <f t="shared" si="644"/>
        <v>7</v>
      </c>
      <c r="F8215" s="35" t="str">
        <f t="shared" si="641"/>
        <v>Saturday</v>
      </c>
      <c r="G8215" s="35">
        <f t="shared" si="642"/>
        <v>12</v>
      </c>
      <c r="H8215" s="34">
        <f>CONVERT(INDEX(Htg_StPt_Sch_EZ!$C$4:$I$27,MATCH(Schedules_8760!$C8215,Htg_StPt_Sch_EZ!$B$4:$B$27,0),MATCH(Schedules_8760!$F8215,Htg_StPt_Sch_EZ!$C$3:$I$3,0)),"F","C")</f>
        <v>20.555555555555554</v>
      </c>
      <c r="I8215" s="34">
        <f>CONVERT(INDEX(Htg_StPt_Sch_EZ!$C$31:$I$54,MATCH(Schedules_8760!$C8215,Htg_StPt_Sch_EZ!$B$31:$B$54,0),MATCH(Schedules_8760!$F8215,Htg_StPt_Sch_EZ!$C$30:$I$30,0)),"F","C")</f>
        <v>19.444444444444443</v>
      </c>
      <c r="J8215" s="34">
        <f>CONVERT(INDEX(Clg_StPt_Sch_EZ!$C$4:$I$27,MATCH(Schedules_8760!$C8215,Clg_StPt_Sch_EZ!$B$4:$B$27,0),MATCH(Schedules_8760!$F8215,Clg_StPt_Sch_EZ!$C$3:$I$3,0)),"F","C")</f>
        <v>25.555555555555554</v>
      </c>
      <c r="K8215" s="34">
        <f>CONVERT(INDEX(Clg_StPt_Sch_EZ!$C$31:$I$54,MATCH(Schedules_8760!$C8215,Clg_StPt_Sch_EZ!$B$31:$B$54,0),MATCH(Schedules_8760!$F8215,Clg_StPt_Sch_EZ!$C$30:$I$30,0)),"F","C")</f>
        <v>28.333333333333332</v>
      </c>
      <c r="L8215" s="34">
        <f>CONVERT(INDEX(DHW_StPt_Sch_EZ!$C$4:$I$27,MATCH(Schedules_8760!$C8215,DHW_StPt_Sch_EZ!$B$4:$B$27,0),MATCH(Schedules_8760!$F8215,DHW_StPt_Sch_EZ!$C$3:$I$3,0)),"F","C")</f>
        <v>53.333333333333329</v>
      </c>
      <c r="M8215" s="34">
        <f>CONVERT(INDEX(DHW_StPt_Sch_EZ!$C$31:$I$54,MATCH(Schedules_8760!$C8215,DHW_StPt_Sch_EZ!$B$31:$B$54,0),MATCH(Schedules_8760!$F8215,DHW_StPt_Sch_EZ!$C$30:$I$30,0)),"F","C")</f>
        <v>53.333333333333329</v>
      </c>
      <c r="N8215" s="12"/>
      <c r="O8215" s="12"/>
      <c r="P8215" s="12"/>
    </row>
    <row r="8216" spans="1:16" x14ac:dyDescent="0.25">
      <c r="A8216" s="35">
        <v>8215</v>
      </c>
      <c r="B8216" s="89">
        <v>343.25</v>
      </c>
      <c r="C8216" s="35">
        <f t="shared" si="640"/>
        <v>7</v>
      </c>
      <c r="D8216" s="35">
        <f t="shared" si="643"/>
        <v>343</v>
      </c>
      <c r="E8216" s="35">
        <f t="shared" si="644"/>
        <v>7</v>
      </c>
      <c r="F8216" s="35" t="str">
        <f t="shared" si="641"/>
        <v>Saturday</v>
      </c>
      <c r="G8216" s="35">
        <f t="shared" si="642"/>
        <v>12</v>
      </c>
      <c r="H8216" s="34">
        <f>CONVERT(INDEX(Htg_StPt_Sch_EZ!$C$4:$I$27,MATCH(Schedules_8760!$C8216,Htg_StPt_Sch_EZ!$B$4:$B$27,0),MATCH(Schedules_8760!$F8216,Htg_StPt_Sch_EZ!$C$3:$I$3,0)),"F","C")</f>
        <v>20.555555555555554</v>
      </c>
      <c r="I8216" s="34">
        <f>CONVERT(INDEX(Htg_StPt_Sch_EZ!$C$31:$I$54,MATCH(Schedules_8760!$C8216,Htg_StPt_Sch_EZ!$B$31:$B$54,0),MATCH(Schedules_8760!$F8216,Htg_StPt_Sch_EZ!$C$30:$I$30,0)),"F","C")</f>
        <v>19.444444444444443</v>
      </c>
      <c r="J8216" s="34">
        <f>CONVERT(INDEX(Clg_StPt_Sch_EZ!$C$4:$I$27,MATCH(Schedules_8760!$C8216,Clg_StPt_Sch_EZ!$B$4:$B$27,0),MATCH(Schedules_8760!$F8216,Clg_StPt_Sch_EZ!$C$3:$I$3,0)),"F","C")</f>
        <v>25.555555555555554</v>
      </c>
      <c r="K8216" s="34">
        <f>CONVERT(INDEX(Clg_StPt_Sch_EZ!$C$31:$I$54,MATCH(Schedules_8760!$C8216,Clg_StPt_Sch_EZ!$B$31:$B$54,0),MATCH(Schedules_8760!$F8216,Clg_StPt_Sch_EZ!$C$30:$I$30,0)),"F","C")</f>
        <v>28.333333333333332</v>
      </c>
      <c r="L8216" s="34">
        <f>CONVERT(INDEX(DHW_StPt_Sch_EZ!$C$4:$I$27,MATCH(Schedules_8760!$C8216,DHW_StPt_Sch_EZ!$B$4:$B$27,0),MATCH(Schedules_8760!$F8216,DHW_StPt_Sch_EZ!$C$3:$I$3,0)),"F","C")</f>
        <v>53.333333333333329</v>
      </c>
      <c r="M8216" s="34">
        <f>CONVERT(INDEX(DHW_StPt_Sch_EZ!$C$31:$I$54,MATCH(Schedules_8760!$C8216,DHW_StPt_Sch_EZ!$B$31:$B$54,0),MATCH(Schedules_8760!$F8216,DHW_StPt_Sch_EZ!$C$30:$I$30,0)),"F","C")</f>
        <v>53.333333333333329</v>
      </c>
      <c r="N8216" s="12"/>
      <c r="O8216" s="12"/>
      <c r="P8216" s="12"/>
    </row>
    <row r="8217" spans="1:16" x14ac:dyDescent="0.25">
      <c r="A8217" s="35">
        <v>8216</v>
      </c>
      <c r="B8217" s="89">
        <v>343.29166666666669</v>
      </c>
      <c r="C8217" s="35">
        <f t="shared" si="640"/>
        <v>8</v>
      </c>
      <c r="D8217" s="35">
        <f t="shared" si="643"/>
        <v>343</v>
      </c>
      <c r="E8217" s="35">
        <f t="shared" si="644"/>
        <v>7</v>
      </c>
      <c r="F8217" s="35" t="str">
        <f t="shared" si="641"/>
        <v>Saturday</v>
      </c>
      <c r="G8217" s="35">
        <f t="shared" si="642"/>
        <v>12</v>
      </c>
      <c r="H8217" s="34">
        <f>CONVERT(INDEX(Htg_StPt_Sch_EZ!$C$4:$I$27,MATCH(Schedules_8760!$C8217,Htg_StPt_Sch_EZ!$B$4:$B$27,0),MATCH(Schedules_8760!$F8217,Htg_StPt_Sch_EZ!$C$3:$I$3,0)),"F","C")</f>
        <v>20.555555555555554</v>
      </c>
      <c r="I8217" s="34">
        <f>CONVERT(INDEX(Htg_StPt_Sch_EZ!$C$31:$I$54,MATCH(Schedules_8760!$C8217,Htg_StPt_Sch_EZ!$B$31:$B$54,0),MATCH(Schedules_8760!$F8217,Htg_StPt_Sch_EZ!$C$30:$I$30,0)),"F","C")</f>
        <v>19.444444444444443</v>
      </c>
      <c r="J8217" s="34">
        <f>CONVERT(INDEX(Clg_StPt_Sch_EZ!$C$4:$I$27,MATCH(Schedules_8760!$C8217,Clg_StPt_Sch_EZ!$B$4:$B$27,0),MATCH(Schedules_8760!$F8217,Clg_StPt_Sch_EZ!$C$3:$I$3,0)),"F","C")</f>
        <v>25.555555555555554</v>
      </c>
      <c r="K8217" s="34">
        <f>CONVERT(INDEX(Clg_StPt_Sch_EZ!$C$31:$I$54,MATCH(Schedules_8760!$C8217,Clg_StPt_Sch_EZ!$B$31:$B$54,0),MATCH(Schedules_8760!$F8217,Clg_StPt_Sch_EZ!$C$30:$I$30,0)),"F","C")</f>
        <v>25</v>
      </c>
      <c r="L8217" s="34">
        <f>CONVERT(INDEX(DHW_StPt_Sch_EZ!$C$4:$I$27,MATCH(Schedules_8760!$C8217,DHW_StPt_Sch_EZ!$B$4:$B$27,0),MATCH(Schedules_8760!$F8217,DHW_StPt_Sch_EZ!$C$3:$I$3,0)),"F","C")</f>
        <v>53.333333333333329</v>
      </c>
      <c r="M8217" s="34">
        <f>CONVERT(INDEX(DHW_StPt_Sch_EZ!$C$31:$I$54,MATCH(Schedules_8760!$C8217,DHW_StPt_Sch_EZ!$B$31:$B$54,0),MATCH(Schedules_8760!$F8217,DHW_StPt_Sch_EZ!$C$30:$I$30,0)),"F","C")</f>
        <v>53.333333333333329</v>
      </c>
      <c r="N8217" s="12"/>
      <c r="O8217" s="12"/>
      <c r="P8217" s="12"/>
    </row>
    <row r="8218" spans="1:16" x14ac:dyDescent="0.25">
      <c r="A8218" s="35">
        <v>8217</v>
      </c>
      <c r="B8218" s="89">
        <v>343.33333333333331</v>
      </c>
      <c r="C8218" s="35">
        <f t="shared" si="640"/>
        <v>9</v>
      </c>
      <c r="D8218" s="35">
        <f t="shared" si="643"/>
        <v>343</v>
      </c>
      <c r="E8218" s="35">
        <f t="shared" si="644"/>
        <v>7</v>
      </c>
      <c r="F8218" s="35" t="str">
        <f t="shared" si="641"/>
        <v>Saturday</v>
      </c>
      <c r="G8218" s="35">
        <f t="shared" si="642"/>
        <v>12</v>
      </c>
      <c r="H8218" s="34">
        <f>CONVERT(INDEX(Htg_StPt_Sch_EZ!$C$4:$I$27,MATCH(Schedules_8760!$C8218,Htg_StPt_Sch_EZ!$B$4:$B$27,0),MATCH(Schedules_8760!$F8218,Htg_StPt_Sch_EZ!$C$3:$I$3,0)),"F","C")</f>
        <v>20.555555555555554</v>
      </c>
      <c r="I8218" s="34">
        <f>CONVERT(INDEX(Htg_StPt_Sch_EZ!$C$31:$I$54,MATCH(Schedules_8760!$C8218,Htg_StPt_Sch_EZ!$B$31:$B$54,0),MATCH(Schedules_8760!$F8218,Htg_StPt_Sch_EZ!$C$30:$I$30,0)),"F","C")</f>
        <v>19.444444444444443</v>
      </c>
      <c r="J8218" s="34">
        <f>CONVERT(INDEX(Clg_StPt_Sch_EZ!$C$4:$I$27,MATCH(Schedules_8760!$C8218,Clg_StPt_Sch_EZ!$B$4:$B$27,0),MATCH(Schedules_8760!$F8218,Clg_StPt_Sch_EZ!$C$3:$I$3,0)),"F","C")</f>
        <v>25.555555555555554</v>
      </c>
      <c r="K8218" s="34">
        <f>CONVERT(INDEX(Clg_StPt_Sch_EZ!$C$31:$I$54,MATCH(Schedules_8760!$C8218,Clg_StPt_Sch_EZ!$B$31:$B$54,0),MATCH(Schedules_8760!$F8218,Clg_StPt_Sch_EZ!$C$30:$I$30,0)),"F","C")</f>
        <v>25</v>
      </c>
      <c r="L8218" s="34">
        <f>CONVERT(INDEX(DHW_StPt_Sch_EZ!$C$4:$I$27,MATCH(Schedules_8760!$C8218,DHW_StPt_Sch_EZ!$B$4:$B$27,0),MATCH(Schedules_8760!$F8218,DHW_StPt_Sch_EZ!$C$3:$I$3,0)),"F","C")</f>
        <v>53.333333333333329</v>
      </c>
      <c r="M8218" s="34">
        <f>CONVERT(INDEX(DHW_StPt_Sch_EZ!$C$31:$I$54,MATCH(Schedules_8760!$C8218,DHW_StPt_Sch_EZ!$B$31:$B$54,0),MATCH(Schedules_8760!$F8218,DHW_StPt_Sch_EZ!$C$30:$I$30,0)),"F","C")</f>
        <v>53.333333333333329</v>
      </c>
      <c r="N8218" s="12"/>
      <c r="O8218" s="12"/>
      <c r="P8218" s="12"/>
    </row>
    <row r="8219" spans="1:16" x14ac:dyDescent="0.25">
      <c r="A8219" s="35">
        <v>8218</v>
      </c>
      <c r="B8219" s="89">
        <v>343.375</v>
      </c>
      <c r="C8219" s="35">
        <f t="shared" si="640"/>
        <v>10</v>
      </c>
      <c r="D8219" s="35">
        <f t="shared" si="643"/>
        <v>343</v>
      </c>
      <c r="E8219" s="35">
        <f t="shared" si="644"/>
        <v>7</v>
      </c>
      <c r="F8219" s="35" t="str">
        <f t="shared" si="641"/>
        <v>Saturday</v>
      </c>
      <c r="G8219" s="35">
        <f t="shared" si="642"/>
        <v>12</v>
      </c>
      <c r="H8219" s="34">
        <f>CONVERT(INDEX(Htg_StPt_Sch_EZ!$C$4:$I$27,MATCH(Schedules_8760!$C8219,Htg_StPt_Sch_EZ!$B$4:$B$27,0),MATCH(Schedules_8760!$F8219,Htg_StPt_Sch_EZ!$C$3:$I$3,0)),"F","C")</f>
        <v>20.555555555555554</v>
      </c>
      <c r="I8219" s="34">
        <f>CONVERT(INDEX(Htg_StPt_Sch_EZ!$C$31:$I$54,MATCH(Schedules_8760!$C8219,Htg_StPt_Sch_EZ!$B$31:$B$54,0),MATCH(Schedules_8760!$F8219,Htg_StPt_Sch_EZ!$C$30:$I$30,0)),"F","C")</f>
        <v>19.444444444444443</v>
      </c>
      <c r="J8219" s="34">
        <f>CONVERT(INDEX(Clg_StPt_Sch_EZ!$C$4:$I$27,MATCH(Schedules_8760!$C8219,Clg_StPt_Sch_EZ!$B$4:$B$27,0),MATCH(Schedules_8760!$F8219,Clg_StPt_Sch_EZ!$C$3:$I$3,0)),"F","C")</f>
        <v>25.555555555555554</v>
      </c>
      <c r="K8219" s="34">
        <f>CONVERT(INDEX(Clg_StPt_Sch_EZ!$C$31:$I$54,MATCH(Schedules_8760!$C8219,Clg_StPt_Sch_EZ!$B$31:$B$54,0),MATCH(Schedules_8760!$F8219,Clg_StPt_Sch_EZ!$C$30:$I$30,0)),"F","C")</f>
        <v>25</v>
      </c>
      <c r="L8219" s="34">
        <f>CONVERT(INDEX(DHW_StPt_Sch_EZ!$C$4:$I$27,MATCH(Schedules_8760!$C8219,DHW_StPt_Sch_EZ!$B$4:$B$27,0),MATCH(Schedules_8760!$F8219,DHW_StPt_Sch_EZ!$C$3:$I$3,0)),"F","C")</f>
        <v>53.333333333333329</v>
      </c>
      <c r="M8219" s="34">
        <f>CONVERT(INDEX(DHW_StPt_Sch_EZ!$C$31:$I$54,MATCH(Schedules_8760!$C8219,DHW_StPt_Sch_EZ!$B$31:$B$54,0),MATCH(Schedules_8760!$F8219,DHW_StPt_Sch_EZ!$C$30:$I$30,0)),"F","C")</f>
        <v>53.333333333333329</v>
      </c>
      <c r="N8219" s="12"/>
      <c r="O8219" s="12"/>
      <c r="P8219" s="12"/>
    </row>
    <row r="8220" spans="1:16" x14ac:dyDescent="0.25">
      <c r="A8220" s="35">
        <v>8219</v>
      </c>
      <c r="B8220" s="89">
        <v>343.41666666666669</v>
      </c>
      <c r="C8220" s="35">
        <f t="shared" si="640"/>
        <v>11</v>
      </c>
      <c r="D8220" s="35">
        <f t="shared" si="643"/>
        <v>343</v>
      </c>
      <c r="E8220" s="35">
        <f t="shared" si="644"/>
        <v>7</v>
      </c>
      <c r="F8220" s="35" t="str">
        <f t="shared" si="641"/>
        <v>Saturday</v>
      </c>
      <c r="G8220" s="35">
        <f t="shared" si="642"/>
        <v>12</v>
      </c>
      <c r="H8220" s="34">
        <f>CONVERT(INDEX(Htg_StPt_Sch_EZ!$C$4:$I$27,MATCH(Schedules_8760!$C8220,Htg_StPt_Sch_EZ!$B$4:$B$27,0),MATCH(Schedules_8760!$F8220,Htg_StPt_Sch_EZ!$C$3:$I$3,0)),"F","C")</f>
        <v>20.555555555555554</v>
      </c>
      <c r="I8220" s="34">
        <f>CONVERT(INDEX(Htg_StPt_Sch_EZ!$C$31:$I$54,MATCH(Schedules_8760!$C8220,Htg_StPt_Sch_EZ!$B$31:$B$54,0),MATCH(Schedules_8760!$F8220,Htg_StPt_Sch_EZ!$C$30:$I$30,0)),"F","C")</f>
        <v>19.444444444444443</v>
      </c>
      <c r="J8220" s="34">
        <f>CONVERT(INDEX(Clg_StPt_Sch_EZ!$C$4:$I$27,MATCH(Schedules_8760!$C8220,Clg_StPt_Sch_EZ!$B$4:$B$27,0),MATCH(Schedules_8760!$F8220,Clg_StPt_Sch_EZ!$C$3:$I$3,0)),"F","C")</f>
        <v>25.555555555555554</v>
      </c>
      <c r="K8220" s="34">
        <f>CONVERT(INDEX(Clg_StPt_Sch_EZ!$C$31:$I$54,MATCH(Schedules_8760!$C8220,Clg_StPt_Sch_EZ!$B$31:$B$54,0),MATCH(Schedules_8760!$F8220,Clg_StPt_Sch_EZ!$C$30:$I$30,0)),"F","C")</f>
        <v>25</v>
      </c>
      <c r="L8220" s="34">
        <f>CONVERT(INDEX(DHW_StPt_Sch_EZ!$C$4:$I$27,MATCH(Schedules_8760!$C8220,DHW_StPt_Sch_EZ!$B$4:$B$27,0),MATCH(Schedules_8760!$F8220,DHW_StPt_Sch_EZ!$C$3:$I$3,0)),"F","C")</f>
        <v>53.333333333333329</v>
      </c>
      <c r="M8220" s="34">
        <f>CONVERT(INDEX(DHW_StPt_Sch_EZ!$C$31:$I$54,MATCH(Schedules_8760!$C8220,DHW_StPt_Sch_EZ!$B$31:$B$54,0),MATCH(Schedules_8760!$F8220,DHW_StPt_Sch_EZ!$C$30:$I$30,0)),"F","C")</f>
        <v>53.333333333333329</v>
      </c>
      <c r="N8220" s="12"/>
      <c r="O8220" s="12"/>
      <c r="P8220" s="12"/>
    </row>
    <row r="8221" spans="1:16" x14ac:dyDescent="0.25">
      <c r="A8221" s="35">
        <v>8220</v>
      </c>
      <c r="B8221" s="89">
        <v>343.45833333333331</v>
      </c>
      <c r="C8221" s="35">
        <f t="shared" si="640"/>
        <v>12</v>
      </c>
      <c r="D8221" s="35">
        <f t="shared" si="643"/>
        <v>343</v>
      </c>
      <c r="E8221" s="35">
        <f t="shared" si="644"/>
        <v>7</v>
      </c>
      <c r="F8221" s="35" t="str">
        <f t="shared" si="641"/>
        <v>Saturday</v>
      </c>
      <c r="G8221" s="35">
        <f t="shared" si="642"/>
        <v>12</v>
      </c>
      <c r="H8221" s="34">
        <f>CONVERT(INDEX(Htg_StPt_Sch_EZ!$C$4:$I$27,MATCH(Schedules_8760!$C8221,Htg_StPt_Sch_EZ!$B$4:$B$27,0),MATCH(Schedules_8760!$F8221,Htg_StPt_Sch_EZ!$C$3:$I$3,0)),"F","C")</f>
        <v>20.555555555555554</v>
      </c>
      <c r="I8221" s="34">
        <f>CONVERT(INDEX(Htg_StPt_Sch_EZ!$C$31:$I$54,MATCH(Schedules_8760!$C8221,Htg_StPt_Sch_EZ!$B$31:$B$54,0),MATCH(Schedules_8760!$F8221,Htg_StPt_Sch_EZ!$C$30:$I$30,0)),"F","C")</f>
        <v>19.444444444444443</v>
      </c>
      <c r="J8221" s="34">
        <f>CONVERT(INDEX(Clg_StPt_Sch_EZ!$C$4:$I$27,MATCH(Schedules_8760!$C8221,Clg_StPt_Sch_EZ!$B$4:$B$27,0),MATCH(Schedules_8760!$F8221,Clg_StPt_Sch_EZ!$C$3:$I$3,0)),"F","C")</f>
        <v>25.555555555555554</v>
      </c>
      <c r="K8221" s="34">
        <f>CONVERT(INDEX(Clg_StPt_Sch_EZ!$C$31:$I$54,MATCH(Schedules_8760!$C8221,Clg_StPt_Sch_EZ!$B$31:$B$54,0),MATCH(Schedules_8760!$F8221,Clg_StPt_Sch_EZ!$C$30:$I$30,0)),"F","C")</f>
        <v>25</v>
      </c>
      <c r="L8221" s="34">
        <f>CONVERT(INDEX(DHW_StPt_Sch_EZ!$C$4:$I$27,MATCH(Schedules_8760!$C8221,DHW_StPt_Sch_EZ!$B$4:$B$27,0),MATCH(Schedules_8760!$F8221,DHW_StPt_Sch_EZ!$C$3:$I$3,0)),"F","C")</f>
        <v>53.333333333333329</v>
      </c>
      <c r="M8221" s="34">
        <f>CONVERT(INDEX(DHW_StPt_Sch_EZ!$C$31:$I$54,MATCH(Schedules_8760!$C8221,DHW_StPt_Sch_EZ!$B$31:$B$54,0),MATCH(Schedules_8760!$F8221,DHW_StPt_Sch_EZ!$C$30:$I$30,0)),"F","C")</f>
        <v>53.333333333333329</v>
      </c>
      <c r="N8221" s="12"/>
      <c r="O8221" s="12"/>
      <c r="P8221" s="12"/>
    </row>
    <row r="8222" spans="1:16" x14ac:dyDescent="0.25">
      <c r="A8222" s="35">
        <v>8221</v>
      </c>
      <c r="B8222" s="89">
        <v>343.5</v>
      </c>
      <c r="C8222" s="35">
        <f t="shared" si="640"/>
        <v>13</v>
      </c>
      <c r="D8222" s="35">
        <f t="shared" si="643"/>
        <v>343</v>
      </c>
      <c r="E8222" s="35">
        <f t="shared" si="644"/>
        <v>7</v>
      </c>
      <c r="F8222" s="35" t="str">
        <f t="shared" si="641"/>
        <v>Saturday</v>
      </c>
      <c r="G8222" s="35">
        <f t="shared" si="642"/>
        <v>12</v>
      </c>
      <c r="H8222" s="34">
        <f>CONVERT(INDEX(Htg_StPt_Sch_EZ!$C$4:$I$27,MATCH(Schedules_8760!$C8222,Htg_StPt_Sch_EZ!$B$4:$B$27,0),MATCH(Schedules_8760!$F8222,Htg_StPt_Sch_EZ!$C$3:$I$3,0)),"F","C")</f>
        <v>20.555555555555554</v>
      </c>
      <c r="I8222" s="34">
        <f>CONVERT(INDEX(Htg_StPt_Sch_EZ!$C$31:$I$54,MATCH(Schedules_8760!$C8222,Htg_StPt_Sch_EZ!$B$31:$B$54,0),MATCH(Schedules_8760!$F8222,Htg_StPt_Sch_EZ!$C$30:$I$30,0)),"F","C")</f>
        <v>19.444444444444443</v>
      </c>
      <c r="J8222" s="34">
        <f>CONVERT(INDEX(Clg_StPt_Sch_EZ!$C$4:$I$27,MATCH(Schedules_8760!$C8222,Clg_StPt_Sch_EZ!$B$4:$B$27,0),MATCH(Schedules_8760!$F8222,Clg_StPt_Sch_EZ!$C$3:$I$3,0)),"F","C")</f>
        <v>25.555555555555554</v>
      </c>
      <c r="K8222" s="34">
        <f>CONVERT(INDEX(Clg_StPt_Sch_EZ!$C$31:$I$54,MATCH(Schedules_8760!$C8222,Clg_StPt_Sch_EZ!$B$31:$B$54,0),MATCH(Schedules_8760!$F8222,Clg_StPt_Sch_EZ!$C$30:$I$30,0)),"F","C")</f>
        <v>25</v>
      </c>
      <c r="L8222" s="34">
        <f>CONVERT(INDEX(DHW_StPt_Sch_EZ!$C$4:$I$27,MATCH(Schedules_8760!$C8222,DHW_StPt_Sch_EZ!$B$4:$B$27,0),MATCH(Schedules_8760!$F8222,DHW_StPt_Sch_EZ!$C$3:$I$3,0)),"F","C")</f>
        <v>53.333333333333329</v>
      </c>
      <c r="M8222" s="34">
        <f>CONVERT(INDEX(DHW_StPt_Sch_EZ!$C$31:$I$54,MATCH(Schedules_8760!$C8222,DHW_StPt_Sch_EZ!$B$31:$B$54,0),MATCH(Schedules_8760!$F8222,DHW_StPt_Sch_EZ!$C$30:$I$30,0)),"F","C")</f>
        <v>53.333333333333329</v>
      </c>
      <c r="N8222" s="12"/>
      <c r="O8222" s="12"/>
      <c r="P8222" s="12"/>
    </row>
    <row r="8223" spans="1:16" x14ac:dyDescent="0.25">
      <c r="A8223" s="35">
        <v>8222</v>
      </c>
      <c r="B8223" s="89">
        <v>343.54166666666669</v>
      </c>
      <c r="C8223" s="35">
        <f t="shared" si="640"/>
        <v>14</v>
      </c>
      <c r="D8223" s="35">
        <f t="shared" si="643"/>
        <v>343</v>
      </c>
      <c r="E8223" s="35">
        <f t="shared" si="644"/>
        <v>7</v>
      </c>
      <c r="F8223" s="35" t="str">
        <f t="shared" si="641"/>
        <v>Saturday</v>
      </c>
      <c r="G8223" s="35">
        <f t="shared" si="642"/>
        <v>12</v>
      </c>
      <c r="H8223" s="34">
        <f>CONVERT(INDEX(Htg_StPt_Sch_EZ!$C$4:$I$27,MATCH(Schedules_8760!$C8223,Htg_StPt_Sch_EZ!$B$4:$B$27,0),MATCH(Schedules_8760!$F8223,Htg_StPt_Sch_EZ!$C$3:$I$3,0)),"F","C")</f>
        <v>20.555555555555554</v>
      </c>
      <c r="I8223" s="34">
        <f>CONVERT(INDEX(Htg_StPt_Sch_EZ!$C$31:$I$54,MATCH(Schedules_8760!$C8223,Htg_StPt_Sch_EZ!$B$31:$B$54,0),MATCH(Schedules_8760!$F8223,Htg_StPt_Sch_EZ!$C$30:$I$30,0)),"F","C")</f>
        <v>19.444444444444443</v>
      </c>
      <c r="J8223" s="34">
        <f>CONVERT(INDEX(Clg_StPt_Sch_EZ!$C$4:$I$27,MATCH(Schedules_8760!$C8223,Clg_StPt_Sch_EZ!$B$4:$B$27,0),MATCH(Schedules_8760!$F8223,Clg_StPt_Sch_EZ!$C$3:$I$3,0)),"F","C")</f>
        <v>25.555555555555554</v>
      </c>
      <c r="K8223" s="34">
        <f>CONVERT(INDEX(Clg_StPt_Sch_EZ!$C$31:$I$54,MATCH(Schedules_8760!$C8223,Clg_StPt_Sch_EZ!$B$31:$B$54,0),MATCH(Schedules_8760!$F8223,Clg_StPt_Sch_EZ!$C$30:$I$30,0)),"F","C")</f>
        <v>25</v>
      </c>
      <c r="L8223" s="34">
        <f>CONVERT(INDEX(DHW_StPt_Sch_EZ!$C$4:$I$27,MATCH(Schedules_8760!$C8223,DHW_StPt_Sch_EZ!$B$4:$B$27,0),MATCH(Schedules_8760!$F8223,DHW_StPt_Sch_EZ!$C$3:$I$3,0)),"F","C")</f>
        <v>53.333333333333329</v>
      </c>
      <c r="M8223" s="34">
        <f>CONVERT(INDEX(DHW_StPt_Sch_EZ!$C$31:$I$54,MATCH(Schedules_8760!$C8223,DHW_StPt_Sch_EZ!$B$31:$B$54,0),MATCH(Schedules_8760!$F8223,DHW_StPt_Sch_EZ!$C$30:$I$30,0)),"F","C")</f>
        <v>53.333333333333329</v>
      </c>
      <c r="N8223" s="12"/>
      <c r="O8223" s="12"/>
      <c r="P8223" s="12"/>
    </row>
    <row r="8224" spans="1:16" x14ac:dyDescent="0.25">
      <c r="A8224" s="35">
        <v>8223</v>
      </c>
      <c r="B8224" s="89">
        <v>343.58333333333331</v>
      </c>
      <c r="C8224" s="35">
        <f t="shared" si="640"/>
        <v>15</v>
      </c>
      <c r="D8224" s="35">
        <f t="shared" si="643"/>
        <v>343</v>
      </c>
      <c r="E8224" s="35">
        <f t="shared" si="644"/>
        <v>7</v>
      </c>
      <c r="F8224" s="35" t="str">
        <f t="shared" si="641"/>
        <v>Saturday</v>
      </c>
      <c r="G8224" s="35">
        <f t="shared" si="642"/>
        <v>12</v>
      </c>
      <c r="H8224" s="34">
        <f>CONVERT(INDEX(Htg_StPt_Sch_EZ!$C$4:$I$27,MATCH(Schedules_8760!$C8224,Htg_StPt_Sch_EZ!$B$4:$B$27,0),MATCH(Schedules_8760!$F8224,Htg_StPt_Sch_EZ!$C$3:$I$3,0)),"F","C")</f>
        <v>20.555555555555554</v>
      </c>
      <c r="I8224" s="34">
        <f>CONVERT(INDEX(Htg_StPt_Sch_EZ!$C$31:$I$54,MATCH(Schedules_8760!$C8224,Htg_StPt_Sch_EZ!$B$31:$B$54,0),MATCH(Schedules_8760!$F8224,Htg_StPt_Sch_EZ!$C$30:$I$30,0)),"F","C")</f>
        <v>21.111111111111111</v>
      </c>
      <c r="J8224" s="34">
        <f>CONVERT(INDEX(Clg_StPt_Sch_EZ!$C$4:$I$27,MATCH(Schedules_8760!$C8224,Clg_StPt_Sch_EZ!$B$4:$B$27,0),MATCH(Schedules_8760!$F8224,Clg_StPt_Sch_EZ!$C$3:$I$3,0)),"F","C")</f>
        <v>25.555555555555554</v>
      </c>
      <c r="K8224" s="34">
        <f>CONVERT(INDEX(Clg_StPt_Sch_EZ!$C$31:$I$54,MATCH(Schedules_8760!$C8224,Clg_StPt_Sch_EZ!$B$31:$B$54,0),MATCH(Schedules_8760!$F8224,Clg_StPt_Sch_EZ!$C$30:$I$30,0)),"F","C")</f>
        <v>25</v>
      </c>
      <c r="L8224" s="34">
        <f>CONVERT(INDEX(DHW_StPt_Sch_EZ!$C$4:$I$27,MATCH(Schedules_8760!$C8224,DHW_StPt_Sch_EZ!$B$4:$B$27,0),MATCH(Schedules_8760!$F8224,DHW_StPt_Sch_EZ!$C$3:$I$3,0)),"F","C")</f>
        <v>53.333333333333329</v>
      </c>
      <c r="M8224" s="34">
        <f>CONVERT(INDEX(DHW_StPt_Sch_EZ!$C$31:$I$54,MATCH(Schedules_8760!$C8224,DHW_StPt_Sch_EZ!$B$31:$B$54,0),MATCH(Schedules_8760!$F8224,DHW_StPt_Sch_EZ!$C$30:$I$30,0)),"F","C")</f>
        <v>53.333333333333329</v>
      </c>
      <c r="N8224" s="12"/>
      <c r="O8224" s="12"/>
      <c r="P8224" s="12"/>
    </row>
    <row r="8225" spans="1:16" x14ac:dyDescent="0.25">
      <c r="A8225" s="35">
        <v>8224</v>
      </c>
      <c r="B8225" s="89">
        <v>343.625</v>
      </c>
      <c r="C8225" s="35">
        <f t="shared" si="640"/>
        <v>16</v>
      </c>
      <c r="D8225" s="35">
        <f t="shared" si="643"/>
        <v>343</v>
      </c>
      <c r="E8225" s="35">
        <f t="shared" si="644"/>
        <v>7</v>
      </c>
      <c r="F8225" s="35" t="str">
        <f t="shared" si="641"/>
        <v>Saturday</v>
      </c>
      <c r="G8225" s="35">
        <f t="shared" si="642"/>
        <v>12</v>
      </c>
      <c r="H8225" s="34">
        <f>CONVERT(INDEX(Htg_StPt_Sch_EZ!$C$4:$I$27,MATCH(Schedules_8760!$C8225,Htg_StPt_Sch_EZ!$B$4:$B$27,0),MATCH(Schedules_8760!$F8225,Htg_StPt_Sch_EZ!$C$3:$I$3,0)),"F","C")</f>
        <v>20.555555555555554</v>
      </c>
      <c r="I8225" s="34">
        <f>CONVERT(INDEX(Htg_StPt_Sch_EZ!$C$31:$I$54,MATCH(Schedules_8760!$C8225,Htg_StPt_Sch_EZ!$B$31:$B$54,0),MATCH(Schedules_8760!$F8225,Htg_StPt_Sch_EZ!$C$30:$I$30,0)),"F","C")</f>
        <v>21.111111111111111</v>
      </c>
      <c r="J8225" s="34">
        <f>CONVERT(INDEX(Clg_StPt_Sch_EZ!$C$4:$I$27,MATCH(Schedules_8760!$C8225,Clg_StPt_Sch_EZ!$B$4:$B$27,0),MATCH(Schedules_8760!$F8225,Clg_StPt_Sch_EZ!$C$3:$I$3,0)),"F","C")</f>
        <v>25.555555555555554</v>
      </c>
      <c r="K8225" s="34">
        <f>CONVERT(INDEX(Clg_StPt_Sch_EZ!$C$31:$I$54,MATCH(Schedules_8760!$C8225,Clg_StPt_Sch_EZ!$B$31:$B$54,0),MATCH(Schedules_8760!$F8225,Clg_StPt_Sch_EZ!$C$30:$I$30,0)),"F","C")</f>
        <v>25</v>
      </c>
      <c r="L8225" s="34">
        <f>CONVERT(INDEX(DHW_StPt_Sch_EZ!$C$4:$I$27,MATCH(Schedules_8760!$C8225,DHW_StPt_Sch_EZ!$B$4:$B$27,0),MATCH(Schedules_8760!$F8225,DHW_StPt_Sch_EZ!$C$3:$I$3,0)),"F","C")</f>
        <v>53.333333333333329</v>
      </c>
      <c r="M8225" s="34">
        <f>CONVERT(INDEX(DHW_StPt_Sch_EZ!$C$31:$I$54,MATCH(Schedules_8760!$C8225,DHW_StPt_Sch_EZ!$B$31:$B$54,0),MATCH(Schedules_8760!$F8225,DHW_StPt_Sch_EZ!$C$30:$I$30,0)),"F","C")</f>
        <v>53.333333333333329</v>
      </c>
      <c r="N8225" s="12"/>
      <c r="O8225" s="12"/>
      <c r="P8225" s="12"/>
    </row>
    <row r="8226" spans="1:16" x14ac:dyDescent="0.25">
      <c r="A8226" s="35">
        <v>8225</v>
      </c>
      <c r="B8226" s="89">
        <v>343.66666666666669</v>
      </c>
      <c r="C8226" s="35">
        <f t="shared" si="640"/>
        <v>17</v>
      </c>
      <c r="D8226" s="35">
        <f t="shared" si="643"/>
        <v>343</v>
      </c>
      <c r="E8226" s="35">
        <f t="shared" si="644"/>
        <v>7</v>
      </c>
      <c r="F8226" s="35" t="str">
        <f t="shared" si="641"/>
        <v>Saturday</v>
      </c>
      <c r="G8226" s="35">
        <f t="shared" si="642"/>
        <v>12</v>
      </c>
      <c r="H8226" s="34">
        <f>CONVERT(INDEX(Htg_StPt_Sch_EZ!$C$4:$I$27,MATCH(Schedules_8760!$C8226,Htg_StPt_Sch_EZ!$B$4:$B$27,0),MATCH(Schedules_8760!$F8226,Htg_StPt_Sch_EZ!$C$3:$I$3,0)),"F","C")</f>
        <v>20.555555555555554</v>
      </c>
      <c r="I8226" s="34">
        <f>CONVERT(INDEX(Htg_StPt_Sch_EZ!$C$31:$I$54,MATCH(Schedules_8760!$C8226,Htg_StPt_Sch_EZ!$B$31:$B$54,0),MATCH(Schedules_8760!$F8226,Htg_StPt_Sch_EZ!$C$30:$I$30,0)),"F","C")</f>
        <v>17.777777777777779</v>
      </c>
      <c r="J8226" s="34">
        <f>CONVERT(INDEX(Clg_StPt_Sch_EZ!$C$4:$I$27,MATCH(Schedules_8760!$C8226,Clg_StPt_Sch_EZ!$B$4:$B$27,0),MATCH(Schedules_8760!$F8226,Clg_StPt_Sch_EZ!$C$3:$I$3,0)),"F","C")</f>
        <v>25.555555555555554</v>
      </c>
      <c r="K8226" s="34">
        <f>CONVERT(INDEX(Clg_StPt_Sch_EZ!$C$31:$I$54,MATCH(Schedules_8760!$C8226,Clg_StPt_Sch_EZ!$B$31:$B$54,0),MATCH(Schedules_8760!$F8226,Clg_StPt_Sch_EZ!$C$30:$I$30,0)),"F","C")</f>
        <v>25</v>
      </c>
      <c r="L8226" s="34">
        <f>CONVERT(INDEX(DHW_StPt_Sch_EZ!$C$4:$I$27,MATCH(Schedules_8760!$C8226,DHW_StPt_Sch_EZ!$B$4:$B$27,0),MATCH(Schedules_8760!$F8226,DHW_StPt_Sch_EZ!$C$3:$I$3,0)),"F","C")</f>
        <v>53.333333333333329</v>
      </c>
      <c r="M8226" s="34">
        <f>CONVERT(INDEX(DHW_StPt_Sch_EZ!$C$31:$I$54,MATCH(Schedules_8760!$C8226,DHW_StPt_Sch_EZ!$B$31:$B$54,0),MATCH(Schedules_8760!$F8226,DHW_StPt_Sch_EZ!$C$30:$I$30,0)),"F","C")</f>
        <v>53.333333333333329</v>
      </c>
      <c r="N8226" s="12"/>
      <c r="O8226" s="12"/>
      <c r="P8226" s="12"/>
    </row>
    <row r="8227" spans="1:16" x14ac:dyDescent="0.25">
      <c r="A8227" s="35">
        <v>8226</v>
      </c>
      <c r="B8227" s="89">
        <v>343.70833333333331</v>
      </c>
      <c r="C8227" s="35">
        <f t="shared" si="640"/>
        <v>18</v>
      </c>
      <c r="D8227" s="35">
        <f t="shared" si="643"/>
        <v>343</v>
      </c>
      <c r="E8227" s="35">
        <f t="shared" si="644"/>
        <v>7</v>
      </c>
      <c r="F8227" s="35" t="str">
        <f t="shared" si="641"/>
        <v>Saturday</v>
      </c>
      <c r="G8227" s="35">
        <f t="shared" si="642"/>
        <v>12</v>
      </c>
      <c r="H8227" s="34">
        <f>CONVERT(INDEX(Htg_StPt_Sch_EZ!$C$4:$I$27,MATCH(Schedules_8760!$C8227,Htg_StPt_Sch_EZ!$B$4:$B$27,0),MATCH(Schedules_8760!$F8227,Htg_StPt_Sch_EZ!$C$3:$I$3,0)),"F","C")</f>
        <v>20.555555555555554</v>
      </c>
      <c r="I8227" s="34">
        <f>CONVERT(INDEX(Htg_StPt_Sch_EZ!$C$31:$I$54,MATCH(Schedules_8760!$C8227,Htg_StPt_Sch_EZ!$B$31:$B$54,0),MATCH(Schedules_8760!$F8227,Htg_StPt_Sch_EZ!$C$30:$I$30,0)),"F","C")</f>
        <v>17.777777777777779</v>
      </c>
      <c r="J8227" s="34">
        <f>CONVERT(INDEX(Clg_StPt_Sch_EZ!$C$4:$I$27,MATCH(Schedules_8760!$C8227,Clg_StPt_Sch_EZ!$B$4:$B$27,0),MATCH(Schedules_8760!$F8227,Clg_StPt_Sch_EZ!$C$3:$I$3,0)),"F","C")</f>
        <v>25.555555555555554</v>
      </c>
      <c r="K8227" s="34">
        <f>CONVERT(INDEX(Clg_StPt_Sch_EZ!$C$31:$I$54,MATCH(Schedules_8760!$C8227,Clg_StPt_Sch_EZ!$B$31:$B$54,0),MATCH(Schedules_8760!$F8227,Clg_StPt_Sch_EZ!$C$30:$I$30,0)),"F","C")</f>
        <v>28.333333333333332</v>
      </c>
      <c r="L8227" s="34">
        <f>CONVERT(INDEX(DHW_StPt_Sch_EZ!$C$4:$I$27,MATCH(Schedules_8760!$C8227,DHW_StPt_Sch_EZ!$B$4:$B$27,0),MATCH(Schedules_8760!$F8227,DHW_StPt_Sch_EZ!$C$3:$I$3,0)),"F","C")</f>
        <v>53.333333333333329</v>
      </c>
      <c r="M8227" s="34">
        <f>CONVERT(INDEX(DHW_StPt_Sch_EZ!$C$31:$I$54,MATCH(Schedules_8760!$C8227,DHW_StPt_Sch_EZ!$B$31:$B$54,0),MATCH(Schedules_8760!$F8227,DHW_StPt_Sch_EZ!$C$30:$I$30,0)),"F","C")</f>
        <v>53.333333333333329</v>
      </c>
      <c r="N8227" s="12"/>
      <c r="O8227" s="12"/>
      <c r="P8227" s="12"/>
    </row>
    <row r="8228" spans="1:16" x14ac:dyDescent="0.25">
      <c r="A8228" s="35">
        <v>8227</v>
      </c>
      <c r="B8228" s="89">
        <v>343.75</v>
      </c>
      <c r="C8228" s="35">
        <f t="shared" si="640"/>
        <v>19</v>
      </c>
      <c r="D8228" s="35">
        <f t="shared" si="643"/>
        <v>343</v>
      </c>
      <c r="E8228" s="35">
        <f t="shared" si="644"/>
        <v>7</v>
      </c>
      <c r="F8228" s="35" t="str">
        <f t="shared" si="641"/>
        <v>Saturday</v>
      </c>
      <c r="G8228" s="35">
        <f t="shared" si="642"/>
        <v>12</v>
      </c>
      <c r="H8228" s="34">
        <f>CONVERT(INDEX(Htg_StPt_Sch_EZ!$C$4:$I$27,MATCH(Schedules_8760!$C8228,Htg_StPt_Sch_EZ!$B$4:$B$27,0),MATCH(Schedules_8760!$F8228,Htg_StPt_Sch_EZ!$C$3:$I$3,0)),"F","C")</f>
        <v>20.555555555555554</v>
      </c>
      <c r="I8228" s="34">
        <f>CONVERT(INDEX(Htg_StPt_Sch_EZ!$C$31:$I$54,MATCH(Schedules_8760!$C8228,Htg_StPt_Sch_EZ!$B$31:$B$54,0),MATCH(Schedules_8760!$F8228,Htg_StPt_Sch_EZ!$C$30:$I$30,0)),"F","C")</f>
        <v>18.333333333333332</v>
      </c>
      <c r="J8228" s="34">
        <f>CONVERT(INDEX(Clg_StPt_Sch_EZ!$C$4:$I$27,MATCH(Schedules_8760!$C8228,Clg_StPt_Sch_EZ!$B$4:$B$27,0),MATCH(Schedules_8760!$F8228,Clg_StPt_Sch_EZ!$C$3:$I$3,0)),"F","C")</f>
        <v>25.555555555555554</v>
      </c>
      <c r="K8228" s="34">
        <f>CONVERT(INDEX(Clg_StPt_Sch_EZ!$C$31:$I$54,MATCH(Schedules_8760!$C8228,Clg_StPt_Sch_EZ!$B$31:$B$54,0),MATCH(Schedules_8760!$F8228,Clg_StPt_Sch_EZ!$C$30:$I$30,0)),"F","C")</f>
        <v>28.333333333333332</v>
      </c>
      <c r="L8228" s="34">
        <f>CONVERT(INDEX(DHW_StPt_Sch_EZ!$C$4:$I$27,MATCH(Schedules_8760!$C8228,DHW_StPt_Sch_EZ!$B$4:$B$27,0),MATCH(Schedules_8760!$F8228,DHW_StPt_Sch_EZ!$C$3:$I$3,0)),"F","C")</f>
        <v>53.333333333333329</v>
      </c>
      <c r="M8228" s="34">
        <f>CONVERT(INDEX(DHW_StPt_Sch_EZ!$C$31:$I$54,MATCH(Schedules_8760!$C8228,DHW_StPt_Sch_EZ!$B$31:$B$54,0),MATCH(Schedules_8760!$F8228,DHW_StPt_Sch_EZ!$C$30:$I$30,0)),"F","C")</f>
        <v>53.333333333333329</v>
      </c>
      <c r="N8228" s="12"/>
      <c r="O8228" s="12"/>
      <c r="P8228" s="12"/>
    </row>
    <row r="8229" spans="1:16" x14ac:dyDescent="0.25">
      <c r="A8229" s="35">
        <v>8228</v>
      </c>
      <c r="B8229" s="89">
        <v>343.79166666666669</v>
      </c>
      <c r="C8229" s="35">
        <f t="shared" si="640"/>
        <v>20</v>
      </c>
      <c r="D8229" s="35">
        <f t="shared" si="643"/>
        <v>343</v>
      </c>
      <c r="E8229" s="35">
        <f t="shared" si="644"/>
        <v>7</v>
      </c>
      <c r="F8229" s="35" t="str">
        <f t="shared" si="641"/>
        <v>Saturday</v>
      </c>
      <c r="G8229" s="35">
        <f t="shared" si="642"/>
        <v>12</v>
      </c>
      <c r="H8229" s="34">
        <f>CONVERT(INDEX(Htg_StPt_Sch_EZ!$C$4:$I$27,MATCH(Schedules_8760!$C8229,Htg_StPt_Sch_EZ!$B$4:$B$27,0),MATCH(Schedules_8760!$F8229,Htg_StPt_Sch_EZ!$C$3:$I$3,0)),"F","C")</f>
        <v>20.555555555555554</v>
      </c>
      <c r="I8229" s="34">
        <f>CONVERT(INDEX(Htg_StPt_Sch_EZ!$C$31:$I$54,MATCH(Schedules_8760!$C8229,Htg_StPt_Sch_EZ!$B$31:$B$54,0),MATCH(Schedules_8760!$F8229,Htg_StPt_Sch_EZ!$C$30:$I$30,0)),"F","C")</f>
        <v>18.888888888888889</v>
      </c>
      <c r="J8229" s="34">
        <f>CONVERT(INDEX(Clg_StPt_Sch_EZ!$C$4:$I$27,MATCH(Schedules_8760!$C8229,Clg_StPt_Sch_EZ!$B$4:$B$27,0),MATCH(Schedules_8760!$F8229,Clg_StPt_Sch_EZ!$C$3:$I$3,0)),"F","C")</f>
        <v>25.555555555555554</v>
      </c>
      <c r="K8229" s="34">
        <f>CONVERT(INDEX(Clg_StPt_Sch_EZ!$C$31:$I$54,MATCH(Schedules_8760!$C8229,Clg_StPt_Sch_EZ!$B$31:$B$54,0),MATCH(Schedules_8760!$F8229,Clg_StPt_Sch_EZ!$C$30:$I$30,0)),"F","C")</f>
        <v>28.333333333333332</v>
      </c>
      <c r="L8229" s="34">
        <f>CONVERT(INDEX(DHW_StPt_Sch_EZ!$C$4:$I$27,MATCH(Schedules_8760!$C8229,DHW_StPt_Sch_EZ!$B$4:$B$27,0),MATCH(Schedules_8760!$F8229,DHW_StPt_Sch_EZ!$C$3:$I$3,0)),"F","C")</f>
        <v>53.333333333333329</v>
      </c>
      <c r="M8229" s="34">
        <f>CONVERT(INDEX(DHW_StPt_Sch_EZ!$C$31:$I$54,MATCH(Schedules_8760!$C8229,DHW_StPt_Sch_EZ!$B$31:$B$54,0),MATCH(Schedules_8760!$F8229,DHW_StPt_Sch_EZ!$C$30:$I$30,0)),"F","C")</f>
        <v>53.333333333333329</v>
      </c>
      <c r="N8229" s="12"/>
      <c r="O8229" s="12"/>
      <c r="P8229" s="12"/>
    </row>
    <row r="8230" spans="1:16" x14ac:dyDescent="0.25">
      <c r="A8230" s="35">
        <v>8229</v>
      </c>
      <c r="B8230" s="89">
        <v>343.83333333333331</v>
      </c>
      <c r="C8230" s="35">
        <f t="shared" si="640"/>
        <v>21</v>
      </c>
      <c r="D8230" s="35">
        <f t="shared" si="643"/>
        <v>343</v>
      </c>
      <c r="E8230" s="35">
        <f t="shared" si="644"/>
        <v>7</v>
      </c>
      <c r="F8230" s="35" t="str">
        <f t="shared" si="641"/>
        <v>Saturday</v>
      </c>
      <c r="G8230" s="35">
        <f t="shared" si="642"/>
        <v>12</v>
      </c>
      <c r="H8230" s="34">
        <f>CONVERT(INDEX(Htg_StPt_Sch_EZ!$C$4:$I$27,MATCH(Schedules_8760!$C8230,Htg_StPt_Sch_EZ!$B$4:$B$27,0),MATCH(Schedules_8760!$F8230,Htg_StPt_Sch_EZ!$C$3:$I$3,0)),"F","C")</f>
        <v>20.555555555555554</v>
      </c>
      <c r="I8230" s="34">
        <f>CONVERT(INDEX(Htg_StPt_Sch_EZ!$C$31:$I$54,MATCH(Schedules_8760!$C8230,Htg_StPt_Sch_EZ!$B$31:$B$54,0),MATCH(Schedules_8760!$F8230,Htg_StPt_Sch_EZ!$C$30:$I$30,0)),"F","C")</f>
        <v>19.444444444444443</v>
      </c>
      <c r="J8230" s="34">
        <f>CONVERT(INDEX(Clg_StPt_Sch_EZ!$C$4:$I$27,MATCH(Schedules_8760!$C8230,Clg_StPt_Sch_EZ!$B$4:$B$27,0),MATCH(Schedules_8760!$F8230,Clg_StPt_Sch_EZ!$C$3:$I$3,0)),"F","C")</f>
        <v>25.555555555555554</v>
      </c>
      <c r="K8230" s="34">
        <f>CONVERT(INDEX(Clg_StPt_Sch_EZ!$C$31:$I$54,MATCH(Schedules_8760!$C8230,Clg_StPt_Sch_EZ!$B$31:$B$54,0),MATCH(Schedules_8760!$F8230,Clg_StPt_Sch_EZ!$C$30:$I$30,0)),"F","C")</f>
        <v>28.333333333333332</v>
      </c>
      <c r="L8230" s="34">
        <f>CONVERT(INDEX(DHW_StPt_Sch_EZ!$C$4:$I$27,MATCH(Schedules_8760!$C8230,DHW_StPt_Sch_EZ!$B$4:$B$27,0),MATCH(Schedules_8760!$F8230,DHW_StPt_Sch_EZ!$C$3:$I$3,0)),"F","C")</f>
        <v>53.333333333333329</v>
      </c>
      <c r="M8230" s="34">
        <f>CONVERT(INDEX(DHW_StPt_Sch_EZ!$C$31:$I$54,MATCH(Schedules_8760!$C8230,DHW_StPt_Sch_EZ!$B$31:$B$54,0),MATCH(Schedules_8760!$F8230,DHW_StPt_Sch_EZ!$C$30:$I$30,0)),"F","C")</f>
        <v>53.333333333333329</v>
      </c>
      <c r="N8230" s="12"/>
      <c r="O8230" s="12"/>
      <c r="P8230" s="12"/>
    </row>
    <row r="8231" spans="1:16" x14ac:dyDescent="0.25">
      <c r="A8231" s="35">
        <v>8230</v>
      </c>
      <c r="B8231" s="89">
        <v>343.875</v>
      </c>
      <c r="C8231" s="35">
        <f t="shared" si="640"/>
        <v>22</v>
      </c>
      <c r="D8231" s="35">
        <f t="shared" si="643"/>
        <v>343</v>
      </c>
      <c r="E8231" s="35">
        <f t="shared" si="644"/>
        <v>7</v>
      </c>
      <c r="F8231" s="35" t="str">
        <f t="shared" si="641"/>
        <v>Saturday</v>
      </c>
      <c r="G8231" s="35">
        <f t="shared" si="642"/>
        <v>12</v>
      </c>
      <c r="H8231" s="34">
        <f>CONVERT(INDEX(Htg_StPt_Sch_EZ!$C$4:$I$27,MATCH(Schedules_8760!$C8231,Htg_StPt_Sch_EZ!$B$4:$B$27,0),MATCH(Schedules_8760!$F8231,Htg_StPt_Sch_EZ!$C$3:$I$3,0)),"F","C")</f>
        <v>20.555555555555554</v>
      </c>
      <c r="I8231" s="34">
        <f>CONVERT(INDEX(Htg_StPt_Sch_EZ!$C$31:$I$54,MATCH(Schedules_8760!$C8231,Htg_StPt_Sch_EZ!$B$31:$B$54,0),MATCH(Schedules_8760!$F8231,Htg_StPt_Sch_EZ!$C$30:$I$30,0)),"F","C")</f>
        <v>19.444444444444443</v>
      </c>
      <c r="J8231" s="34">
        <f>CONVERT(INDEX(Clg_StPt_Sch_EZ!$C$4:$I$27,MATCH(Schedules_8760!$C8231,Clg_StPt_Sch_EZ!$B$4:$B$27,0),MATCH(Schedules_8760!$F8231,Clg_StPt_Sch_EZ!$C$3:$I$3,0)),"F","C")</f>
        <v>25.555555555555554</v>
      </c>
      <c r="K8231" s="34">
        <f>CONVERT(INDEX(Clg_StPt_Sch_EZ!$C$31:$I$54,MATCH(Schedules_8760!$C8231,Clg_StPt_Sch_EZ!$B$31:$B$54,0),MATCH(Schedules_8760!$F8231,Clg_StPt_Sch_EZ!$C$30:$I$30,0)),"F","C")</f>
        <v>28.333333333333332</v>
      </c>
      <c r="L8231" s="34">
        <f>CONVERT(INDEX(DHW_StPt_Sch_EZ!$C$4:$I$27,MATCH(Schedules_8760!$C8231,DHW_StPt_Sch_EZ!$B$4:$B$27,0),MATCH(Schedules_8760!$F8231,DHW_StPt_Sch_EZ!$C$3:$I$3,0)),"F","C")</f>
        <v>53.333333333333329</v>
      </c>
      <c r="M8231" s="34">
        <f>CONVERT(INDEX(DHW_StPt_Sch_EZ!$C$31:$I$54,MATCH(Schedules_8760!$C8231,DHW_StPt_Sch_EZ!$B$31:$B$54,0),MATCH(Schedules_8760!$F8231,DHW_StPt_Sch_EZ!$C$30:$I$30,0)),"F","C")</f>
        <v>53.333333333333329</v>
      </c>
      <c r="N8231" s="12"/>
      <c r="O8231" s="12"/>
      <c r="P8231" s="12"/>
    </row>
    <row r="8232" spans="1:16" x14ac:dyDescent="0.25">
      <c r="A8232" s="35">
        <v>8231</v>
      </c>
      <c r="B8232" s="89">
        <v>343.91666666666669</v>
      </c>
      <c r="C8232" s="35">
        <f t="shared" si="640"/>
        <v>23</v>
      </c>
      <c r="D8232" s="35">
        <f t="shared" si="643"/>
        <v>343</v>
      </c>
      <c r="E8232" s="35">
        <f t="shared" si="644"/>
        <v>7</v>
      </c>
      <c r="F8232" s="35" t="str">
        <f t="shared" si="641"/>
        <v>Saturday</v>
      </c>
      <c r="G8232" s="35">
        <f t="shared" si="642"/>
        <v>12</v>
      </c>
      <c r="H8232" s="34">
        <f>CONVERT(INDEX(Htg_StPt_Sch_EZ!$C$4:$I$27,MATCH(Schedules_8760!$C8232,Htg_StPt_Sch_EZ!$B$4:$B$27,0),MATCH(Schedules_8760!$F8232,Htg_StPt_Sch_EZ!$C$3:$I$3,0)),"F","C")</f>
        <v>20.555555555555554</v>
      </c>
      <c r="I8232" s="34">
        <f>CONVERT(INDEX(Htg_StPt_Sch_EZ!$C$31:$I$54,MATCH(Schedules_8760!$C8232,Htg_StPt_Sch_EZ!$B$31:$B$54,0),MATCH(Schedules_8760!$F8232,Htg_StPt_Sch_EZ!$C$30:$I$30,0)),"F","C")</f>
        <v>19.444444444444443</v>
      </c>
      <c r="J8232" s="34">
        <f>CONVERT(INDEX(Clg_StPt_Sch_EZ!$C$4:$I$27,MATCH(Schedules_8760!$C8232,Clg_StPt_Sch_EZ!$B$4:$B$27,0),MATCH(Schedules_8760!$F8232,Clg_StPt_Sch_EZ!$C$3:$I$3,0)),"F","C")</f>
        <v>25.555555555555554</v>
      </c>
      <c r="K8232" s="34">
        <f>CONVERT(INDEX(Clg_StPt_Sch_EZ!$C$31:$I$54,MATCH(Schedules_8760!$C8232,Clg_StPt_Sch_EZ!$B$31:$B$54,0),MATCH(Schedules_8760!$F8232,Clg_StPt_Sch_EZ!$C$30:$I$30,0)),"F","C")</f>
        <v>28.333333333333332</v>
      </c>
      <c r="L8232" s="34">
        <f>CONVERT(INDEX(DHW_StPt_Sch_EZ!$C$4:$I$27,MATCH(Schedules_8760!$C8232,DHW_StPt_Sch_EZ!$B$4:$B$27,0),MATCH(Schedules_8760!$F8232,DHW_StPt_Sch_EZ!$C$3:$I$3,0)),"F","C")</f>
        <v>53.333333333333329</v>
      </c>
      <c r="M8232" s="34">
        <f>CONVERT(INDEX(DHW_StPt_Sch_EZ!$C$31:$I$54,MATCH(Schedules_8760!$C8232,DHW_StPt_Sch_EZ!$B$31:$B$54,0),MATCH(Schedules_8760!$F8232,DHW_StPt_Sch_EZ!$C$30:$I$30,0)),"F","C")</f>
        <v>53.333333333333329</v>
      </c>
      <c r="N8232" s="12"/>
      <c r="O8232" s="12"/>
      <c r="P8232" s="12"/>
    </row>
    <row r="8233" spans="1:16" x14ac:dyDescent="0.25">
      <c r="A8233" s="35">
        <v>8232</v>
      </c>
      <c r="B8233" s="89">
        <v>343.95833333333331</v>
      </c>
      <c r="C8233" s="35">
        <f t="shared" si="640"/>
        <v>24</v>
      </c>
      <c r="D8233" s="35">
        <f t="shared" si="643"/>
        <v>343</v>
      </c>
      <c r="E8233" s="35">
        <f t="shared" si="644"/>
        <v>7</v>
      </c>
      <c r="F8233" s="35" t="str">
        <f t="shared" si="641"/>
        <v>Saturday</v>
      </c>
      <c r="G8233" s="35">
        <f t="shared" si="642"/>
        <v>12</v>
      </c>
      <c r="H8233" s="34">
        <f>CONVERT(INDEX(Htg_StPt_Sch_EZ!$C$4:$I$27,MATCH(Schedules_8760!$C8233,Htg_StPt_Sch_EZ!$B$4:$B$27,0),MATCH(Schedules_8760!$F8233,Htg_StPt_Sch_EZ!$C$3:$I$3,0)),"F","C")</f>
        <v>20.555555555555554</v>
      </c>
      <c r="I8233" s="34">
        <f>CONVERT(INDEX(Htg_StPt_Sch_EZ!$C$31:$I$54,MATCH(Schedules_8760!$C8233,Htg_StPt_Sch_EZ!$B$31:$B$54,0),MATCH(Schedules_8760!$F8233,Htg_StPt_Sch_EZ!$C$30:$I$30,0)),"F","C")</f>
        <v>19.444444444444443</v>
      </c>
      <c r="J8233" s="34">
        <f>CONVERT(INDEX(Clg_StPt_Sch_EZ!$C$4:$I$27,MATCH(Schedules_8760!$C8233,Clg_StPt_Sch_EZ!$B$4:$B$27,0),MATCH(Schedules_8760!$F8233,Clg_StPt_Sch_EZ!$C$3:$I$3,0)),"F","C")</f>
        <v>25.555555555555554</v>
      </c>
      <c r="K8233" s="34">
        <f>CONVERT(INDEX(Clg_StPt_Sch_EZ!$C$31:$I$54,MATCH(Schedules_8760!$C8233,Clg_StPt_Sch_EZ!$B$31:$B$54,0),MATCH(Schedules_8760!$F8233,Clg_StPt_Sch_EZ!$C$30:$I$30,0)),"F","C")</f>
        <v>28.333333333333332</v>
      </c>
      <c r="L8233" s="34">
        <f>CONVERT(INDEX(DHW_StPt_Sch_EZ!$C$4:$I$27,MATCH(Schedules_8760!$C8233,DHW_StPt_Sch_EZ!$B$4:$B$27,0),MATCH(Schedules_8760!$F8233,DHW_StPt_Sch_EZ!$C$3:$I$3,0)),"F","C")</f>
        <v>53.333333333333329</v>
      </c>
      <c r="M8233" s="34">
        <f>CONVERT(INDEX(DHW_StPt_Sch_EZ!$C$31:$I$54,MATCH(Schedules_8760!$C8233,DHW_StPt_Sch_EZ!$B$31:$B$54,0),MATCH(Schedules_8760!$F8233,DHW_StPt_Sch_EZ!$C$30:$I$30,0)),"F","C")</f>
        <v>53.333333333333329</v>
      </c>
      <c r="N8233" s="12"/>
      <c r="O8233" s="12"/>
      <c r="P8233" s="12"/>
    </row>
    <row r="8234" spans="1:16" x14ac:dyDescent="0.25">
      <c r="A8234" s="35">
        <v>8233</v>
      </c>
      <c r="B8234" s="89">
        <v>344</v>
      </c>
      <c r="C8234" s="35">
        <f t="shared" si="640"/>
        <v>1</v>
      </c>
      <c r="D8234" s="35">
        <f t="shared" si="643"/>
        <v>344</v>
      </c>
      <c r="E8234" s="35">
        <f t="shared" si="644"/>
        <v>1</v>
      </c>
      <c r="F8234" s="35" t="str">
        <f t="shared" si="641"/>
        <v>Sunday</v>
      </c>
      <c r="G8234" s="35">
        <f t="shared" si="642"/>
        <v>12</v>
      </c>
      <c r="H8234" s="34">
        <f>CONVERT(INDEX(Htg_StPt_Sch_EZ!$C$4:$I$27,MATCH(Schedules_8760!$C8234,Htg_StPt_Sch_EZ!$B$4:$B$27,0),MATCH(Schedules_8760!$F8234,Htg_StPt_Sch_EZ!$C$3:$I$3,0)),"F","C")</f>
        <v>20.555555555555554</v>
      </c>
      <c r="I8234" s="34">
        <f>CONVERT(INDEX(Htg_StPt_Sch_EZ!$C$31:$I$54,MATCH(Schedules_8760!$C8234,Htg_StPt_Sch_EZ!$B$31:$B$54,0),MATCH(Schedules_8760!$F8234,Htg_StPt_Sch_EZ!$C$30:$I$30,0)),"F","C")</f>
        <v>19.444444444444443</v>
      </c>
      <c r="J8234" s="34">
        <f>CONVERT(INDEX(Clg_StPt_Sch_EZ!$C$4:$I$27,MATCH(Schedules_8760!$C8234,Clg_StPt_Sch_EZ!$B$4:$B$27,0),MATCH(Schedules_8760!$F8234,Clg_StPt_Sch_EZ!$C$3:$I$3,0)),"F","C")</f>
        <v>25.555555555555554</v>
      </c>
      <c r="K8234" s="34">
        <f>CONVERT(INDEX(Clg_StPt_Sch_EZ!$C$31:$I$54,MATCH(Schedules_8760!$C8234,Clg_StPt_Sch_EZ!$B$31:$B$54,0),MATCH(Schedules_8760!$F8234,Clg_StPt_Sch_EZ!$C$30:$I$30,0)),"F","C")</f>
        <v>28.333333333333332</v>
      </c>
      <c r="L8234" s="34">
        <f>CONVERT(INDEX(DHW_StPt_Sch_EZ!$C$4:$I$27,MATCH(Schedules_8760!$C8234,DHW_StPt_Sch_EZ!$B$4:$B$27,0),MATCH(Schedules_8760!$F8234,DHW_StPt_Sch_EZ!$C$3:$I$3,0)),"F","C")</f>
        <v>53.333333333333329</v>
      </c>
      <c r="M8234" s="34">
        <f>CONVERT(INDEX(DHW_StPt_Sch_EZ!$C$31:$I$54,MATCH(Schedules_8760!$C8234,DHW_StPt_Sch_EZ!$B$31:$B$54,0),MATCH(Schedules_8760!$F8234,DHW_StPt_Sch_EZ!$C$30:$I$30,0)),"F","C")</f>
        <v>53.333333333333329</v>
      </c>
      <c r="N8234" s="12"/>
      <c r="O8234" s="12"/>
      <c r="P8234" s="12"/>
    </row>
    <row r="8235" spans="1:16" x14ac:dyDescent="0.25">
      <c r="A8235" s="35">
        <v>8234</v>
      </c>
      <c r="B8235" s="89">
        <v>344.04166666666669</v>
      </c>
      <c r="C8235" s="35">
        <f t="shared" si="640"/>
        <v>2</v>
      </c>
      <c r="D8235" s="35">
        <f t="shared" si="643"/>
        <v>344</v>
      </c>
      <c r="E8235" s="35">
        <f t="shared" si="644"/>
        <v>1</v>
      </c>
      <c r="F8235" s="35" t="str">
        <f t="shared" si="641"/>
        <v>Sunday</v>
      </c>
      <c r="G8235" s="35">
        <f t="shared" si="642"/>
        <v>12</v>
      </c>
      <c r="H8235" s="34">
        <f>CONVERT(INDEX(Htg_StPt_Sch_EZ!$C$4:$I$27,MATCH(Schedules_8760!$C8235,Htg_StPt_Sch_EZ!$B$4:$B$27,0),MATCH(Schedules_8760!$F8235,Htg_StPt_Sch_EZ!$C$3:$I$3,0)),"F","C")</f>
        <v>20.555555555555554</v>
      </c>
      <c r="I8235" s="34">
        <f>CONVERT(INDEX(Htg_StPt_Sch_EZ!$C$31:$I$54,MATCH(Schedules_8760!$C8235,Htg_StPt_Sch_EZ!$B$31:$B$54,0),MATCH(Schedules_8760!$F8235,Htg_StPt_Sch_EZ!$C$30:$I$30,0)),"F","C")</f>
        <v>19.444444444444443</v>
      </c>
      <c r="J8235" s="34">
        <f>CONVERT(INDEX(Clg_StPt_Sch_EZ!$C$4:$I$27,MATCH(Schedules_8760!$C8235,Clg_StPt_Sch_EZ!$B$4:$B$27,0),MATCH(Schedules_8760!$F8235,Clg_StPt_Sch_EZ!$C$3:$I$3,0)),"F","C")</f>
        <v>25.555555555555554</v>
      </c>
      <c r="K8235" s="34">
        <f>CONVERT(INDEX(Clg_StPt_Sch_EZ!$C$31:$I$54,MATCH(Schedules_8760!$C8235,Clg_StPt_Sch_EZ!$B$31:$B$54,0),MATCH(Schedules_8760!$F8235,Clg_StPt_Sch_EZ!$C$30:$I$30,0)),"F","C")</f>
        <v>28.333333333333332</v>
      </c>
      <c r="L8235" s="34">
        <f>CONVERT(INDEX(DHW_StPt_Sch_EZ!$C$4:$I$27,MATCH(Schedules_8760!$C8235,DHW_StPt_Sch_EZ!$B$4:$B$27,0),MATCH(Schedules_8760!$F8235,DHW_StPt_Sch_EZ!$C$3:$I$3,0)),"F","C")</f>
        <v>53.333333333333329</v>
      </c>
      <c r="M8235" s="34">
        <f>CONVERT(INDEX(DHW_StPt_Sch_EZ!$C$31:$I$54,MATCH(Schedules_8760!$C8235,DHW_StPt_Sch_EZ!$B$31:$B$54,0),MATCH(Schedules_8760!$F8235,DHW_StPt_Sch_EZ!$C$30:$I$30,0)),"F","C")</f>
        <v>53.333333333333329</v>
      </c>
      <c r="N8235" s="12"/>
      <c r="O8235" s="12"/>
      <c r="P8235" s="12"/>
    </row>
    <row r="8236" spans="1:16" x14ac:dyDescent="0.25">
      <c r="A8236" s="35">
        <v>8235</v>
      </c>
      <c r="B8236" s="89">
        <v>344.08333333333331</v>
      </c>
      <c r="C8236" s="35">
        <f t="shared" si="640"/>
        <v>3</v>
      </c>
      <c r="D8236" s="35">
        <f t="shared" si="643"/>
        <v>344</v>
      </c>
      <c r="E8236" s="35">
        <f t="shared" si="644"/>
        <v>1</v>
      </c>
      <c r="F8236" s="35" t="str">
        <f t="shared" si="641"/>
        <v>Sunday</v>
      </c>
      <c r="G8236" s="35">
        <f t="shared" si="642"/>
        <v>12</v>
      </c>
      <c r="H8236" s="34">
        <f>CONVERT(INDEX(Htg_StPt_Sch_EZ!$C$4:$I$27,MATCH(Schedules_8760!$C8236,Htg_StPt_Sch_EZ!$B$4:$B$27,0),MATCH(Schedules_8760!$F8236,Htg_StPt_Sch_EZ!$C$3:$I$3,0)),"F","C")</f>
        <v>20.555555555555554</v>
      </c>
      <c r="I8236" s="34">
        <f>CONVERT(INDEX(Htg_StPt_Sch_EZ!$C$31:$I$54,MATCH(Schedules_8760!$C8236,Htg_StPt_Sch_EZ!$B$31:$B$54,0),MATCH(Schedules_8760!$F8236,Htg_StPt_Sch_EZ!$C$30:$I$30,0)),"F","C")</f>
        <v>19.444444444444443</v>
      </c>
      <c r="J8236" s="34">
        <f>CONVERT(INDEX(Clg_StPt_Sch_EZ!$C$4:$I$27,MATCH(Schedules_8760!$C8236,Clg_StPt_Sch_EZ!$B$4:$B$27,0),MATCH(Schedules_8760!$F8236,Clg_StPt_Sch_EZ!$C$3:$I$3,0)),"F","C")</f>
        <v>25.555555555555554</v>
      </c>
      <c r="K8236" s="34">
        <f>CONVERT(INDEX(Clg_StPt_Sch_EZ!$C$31:$I$54,MATCH(Schedules_8760!$C8236,Clg_StPt_Sch_EZ!$B$31:$B$54,0),MATCH(Schedules_8760!$F8236,Clg_StPt_Sch_EZ!$C$30:$I$30,0)),"F","C")</f>
        <v>28.333333333333332</v>
      </c>
      <c r="L8236" s="34">
        <f>CONVERT(INDEX(DHW_StPt_Sch_EZ!$C$4:$I$27,MATCH(Schedules_8760!$C8236,DHW_StPt_Sch_EZ!$B$4:$B$27,0),MATCH(Schedules_8760!$F8236,DHW_StPt_Sch_EZ!$C$3:$I$3,0)),"F","C")</f>
        <v>53.333333333333329</v>
      </c>
      <c r="M8236" s="34">
        <f>CONVERT(INDEX(DHW_StPt_Sch_EZ!$C$31:$I$54,MATCH(Schedules_8760!$C8236,DHW_StPt_Sch_EZ!$B$31:$B$54,0),MATCH(Schedules_8760!$F8236,DHW_StPt_Sch_EZ!$C$30:$I$30,0)),"F","C")</f>
        <v>53.333333333333329</v>
      </c>
      <c r="N8236" s="12"/>
      <c r="O8236" s="12"/>
      <c r="P8236" s="12"/>
    </row>
    <row r="8237" spans="1:16" x14ac:dyDescent="0.25">
      <c r="A8237" s="35">
        <v>8236</v>
      </c>
      <c r="B8237" s="89">
        <v>344.125</v>
      </c>
      <c r="C8237" s="35">
        <f t="shared" si="640"/>
        <v>4</v>
      </c>
      <c r="D8237" s="35">
        <f t="shared" si="643"/>
        <v>344</v>
      </c>
      <c r="E8237" s="35">
        <f t="shared" si="644"/>
        <v>1</v>
      </c>
      <c r="F8237" s="35" t="str">
        <f t="shared" si="641"/>
        <v>Sunday</v>
      </c>
      <c r="G8237" s="35">
        <f t="shared" si="642"/>
        <v>12</v>
      </c>
      <c r="H8237" s="34">
        <f>CONVERT(INDEX(Htg_StPt_Sch_EZ!$C$4:$I$27,MATCH(Schedules_8760!$C8237,Htg_StPt_Sch_EZ!$B$4:$B$27,0),MATCH(Schedules_8760!$F8237,Htg_StPt_Sch_EZ!$C$3:$I$3,0)),"F","C")</f>
        <v>20.555555555555554</v>
      </c>
      <c r="I8237" s="34">
        <f>CONVERT(INDEX(Htg_StPt_Sch_EZ!$C$31:$I$54,MATCH(Schedules_8760!$C8237,Htg_StPt_Sch_EZ!$B$31:$B$54,0),MATCH(Schedules_8760!$F8237,Htg_StPt_Sch_EZ!$C$30:$I$30,0)),"F","C")</f>
        <v>19.444444444444443</v>
      </c>
      <c r="J8237" s="34">
        <f>CONVERT(INDEX(Clg_StPt_Sch_EZ!$C$4:$I$27,MATCH(Schedules_8760!$C8237,Clg_StPt_Sch_EZ!$B$4:$B$27,0),MATCH(Schedules_8760!$F8237,Clg_StPt_Sch_EZ!$C$3:$I$3,0)),"F","C")</f>
        <v>25.555555555555554</v>
      </c>
      <c r="K8237" s="34">
        <f>CONVERT(INDEX(Clg_StPt_Sch_EZ!$C$31:$I$54,MATCH(Schedules_8760!$C8237,Clg_StPt_Sch_EZ!$B$31:$B$54,0),MATCH(Schedules_8760!$F8237,Clg_StPt_Sch_EZ!$C$30:$I$30,0)),"F","C")</f>
        <v>28.333333333333332</v>
      </c>
      <c r="L8237" s="34">
        <f>CONVERT(INDEX(DHW_StPt_Sch_EZ!$C$4:$I$27,MATCH(Schedules_8760!$C8237,DHW_StPt_Sch_EZ!$B$4:$B$27,0),MATCH(Schedules_8760!$F8237,DHW_StPt_Sch_EZ!$C$3:$I$3,0)),"F","C")</f>
        <v>53.333333333333329</v>
      </c>
      <c r="M8237" s="34">
        <f>CONVERT(INDEX(DHW_StPt_Sch_EZ!$C$31:$I$54,MATCH(Schedules_8760!$C8237,DHW_StPt_Sch_EZ!$B$31:$B$54,0),MATCH(Schedules_8760!$F8237,DHW_StPt_Sch_EZ!$C$30:$I$30,0)),"F","C")</f>
        <v>53.333333333333329</v>
      </c>
      <c r="N8237" s="12"/>
      <c r="O8237" s="12"/>
      <c r="P8237" s="12"/>
    </row>
    <row r="8238" spans="1:16" x14ac:dyDescent="0.25">
      <c r="A8238" s="35">
        <v>8237</v>
      </c>
      <c r="B8238" s="89">
        <v>344.16666666666669</v>
      </c>
      <c r="C8238" s="35">
        <f t="shared" si="640"/>
        <v>5</v>
      </c>
      <c r="D8238" s="35">
        <f t="shared" si="643"/>
        <v>344</v>
      </c>
      <c r="E8238" s="35">
        <f t="shared" si="644"/>
        <v>1</v>
      </c>
      <c r="F8238" s="35" t="str">
        <f t="shared" si="641"/>
        <v>Sunday</v>
      </c>
      <c r="G8238" s="35">
        <f t="shared" si="642"/>
        <v>12</v>
      </c>
      <c r="H8238" s="34">
        <f>CONVERT(INDEX(Htg_StPt_Sch_EZ!$C$4:$I$27,MATCH(Schedules_8760!$C8238,Htg_StPt_Sch_EZ!$B$4:$B$27,0),MATCH(Schedules_8760!$F8238,Htg_StPt_Sch_EZ!$C$3:$I$3,0)),"F","C")</f>
        <v>20.555555555555554</v>
      </c>
      <c r="I8238" s="34">
        <f>CONVERT(INDEX(Htg_StPt_Sch_EZ!$C$31:$I$54,MATCH(Schedules_8760!$C8238,Htg_StPt_Sch_EZ!$B$31:$B$54,0),MATCH(Schedules_8760!$F8238,Htg_StPt_Sch_EZ!$C$30:$I$30,0)),"F","C")</f>
        <v>19.444444444444443</v>
      </c>
      <c r="J8238" s="34">
        <f>CONVERT(INDEX(Clg_StPt_Sch_EZ!$C$4:$I$27,MATCH(Schedules_8760!$C8238,Clg_StPt_Sch_EZ!$B$4:$B$27,0),MATCH(Schedules_8760!$F8238,Clg_StPt_Sch_EZ!$C$3:$I$3,0)),"F","C")</f>
        <v>25.555555555555554</v>
      </c>
      <c r="K8238" s="34">
        <f>CONVERT(INDEX(Clg_StPt_Sch_EZ!$C$31:$I$54,MATCH(Schedules_8760!$C8238,Clg_StPt_Sch_EZ!$B$31:$B$54,0),MATCH(Schedules_8760!$F8238,Clg_StPt_Sch_EZ!$C$30:$I$30,0)),"F","C")</f>
        <v>28.333333333333332</v>
      </c>
      <c r="L8238" s="34">
        <f>CONVERT(INDEX(DHW_StPt_Sch_EZ!$C$4:$I$27,MATCH(Schedules_8760!$C8238,DHW_StPt_Sch_EZ!$B$4:$B$27,0),MATCH(Schedules_8760!$F8238,DHW_StPt_Sch_EZ!$C$3:$I$3,0)),"F","C")</f>
        <v>53.333333333333329</v>
      </c>
      <c r="M8238" s="34">
        <f>CONVERT(INDEX(DHW_StPt_Sch_EZ!$C$31:$I$54,MATCH(Schedules_8760!$C8238,DHW_StPt_Sch_EZ!$B$31:$B$54,0),MATCH(Schedules_8760!$F8238,DHW_StPt_Sch_EZ!$C$30:$I$30,0)),"F","C")</f>
        <v>53.333333333333329</v>
      </c>
      <c r="N8238" s="12"/>
      <c r="O8238" s="12"/>
      <c r="P8238" s="12"/>
    </row>
    <row r="8239" spans="1:16" x14ac:dyDescent="0.25">
      <c r="A8239" s="35">
        <v>8238</v>
      </c>
      <c r="B8239" s="89">
        <v>344.20833333333331</v>
      </c>
      <c r="C8239" s="35">
        <f t="shared" si="640"/>
        <v>6</v>
      </c>
      <c r="D8239" s="35">
        <f t="shared" si="643"/>
        <v>344</v>
      </c>
      <c r="E8239" s="35">
        <f t="shared" si="644"/>
        <v>1</v>
      </c>
      <c r="F8239" s="35" t="str">
        <f t="shared" si="641"/>
        <v>Sunday</v>
      </c>
      <c r="G8239" s="35">
        <f t="shared" si="642"/>
        <v>12</v>
      </c>
      <c r="H8239" s="34">
        <f>CONVERT(INDEX(Htg_StPt_Sch_EZ!$C$4:$I$27,MATCH(Schedules_8760!$C8239,Htg_StPt_Sch_EZ!$B$4:$B$27,0),MATCH(Schedules_8760!$F8239,Htg_StPt_Sch_EZ!$C$3:$I$3,0)),"F","C")</f>
        <v>20.555555555555554</v>
      </c>
      <c r="I8239" s="34">
        <f>CONVERT(INDEX(Htg_StPt_Sch_EZ!$C$31:$I$54,MATCH(Schedules_8760!$C8239,Htg_StPt_Sch_EZ!$B$31:$B$54,0),MATCH(Schedules_8760!$F8239,Htg_StPt_Sch_EZ!$C$30:$I$30,0)),"F","C")</f>
        <v>19.444444444444443</v>
      </c>
      <c r="J8239" s="34">
        <f>CONVERT(INDEX(Clg_StPt_Sch_EZ!$C$4:$I$27,MATCH(Schedules_8760!$C8239,Clg_StPt_Sch_EZ!$B$4:$B$27,0),MATCH(Schedules_8760!$F8239,Clg_StPt_Sch_EZ!$C$3:$I$3,0)),"F","C")</f>
        <v>25.555555555555554</v>
      </c>
      <c r="K8239" s="34">
        <f>CONVERT(INDEX(Clg_StPt_Sch_EZ!$C$31:$I$54,MATCH(Schedules_8760!$C8239,Clg_StPt_Sch_EZ!$B$31:$B$54,0),MATCH(Schedules_8760!$F8239,Clg_StPt_Sch_EZ!$C$30:$I$30,0)),"F","C")</f>
        <v>28.333333333333332</v>
      </c>
      <c r="L8239" s="34">
        <f>CONVERT(INDEX(DHW_StPt_Sch_EZ!$C$4:$I$27,MATCH(Schedules_8760!$C8239,DHW_StPt_Sch_EZ!$B$4:$B$27,0),MATCH(Schedules_8760!$F8239,DHW_StPt_Sch_EZ!$C$3:$I$3,0)),"F","C")</f>
        <v>53.333333333333329</v>
      </c>
      <c r="M8239" s="34">
        <f>CONVERT(INDEX(DHW_StPt_Sch_EZ!$C$31:$I$54,MATCH(Schedules_8760!$C8239,DHW_StPt_Sch_EZ!$B$31:$B$54,0),MATCH(Schedules_8760!$F8239,DHW_StPt_Sch_EZ!$C$30:$I$30,0)),"F","C")</f>
        <v>53.333333333333329</v>
      </c>
      <c r="N8239" s="12"/>
      <c r="O8239" s="12"/>
      <c r="P8239" s="12"/>
    </row>
    <row r="8240" spans="1:16" x14ac:dyDescent="0.25">
      <c r="A8240" s="35">
        <v>8239</v>
      </c>
      <c r="B8240" s="89">
        <v>344.25</v>
      </c>
      <c r="C8240" s="35">
        <f t="shared" si="640"/>
        <v>7</v>
      </c>
      <c r="D8240" s="35">
        <f t="shared" si="643"/>
        <v>344</v>
      </c>
      <c r="E8240" s="35">
        <f t="shared" si="644"/>
        <v>1</v>
      </c>
      <c r="F8240" s="35" t="str">
        <f t="shared" si="641"/>
        <v>Sunday</v>
      </c>
      <c r="G8240" s="35">
        <f t="shared" si="642"/>
        <v>12</v>
      </c>
      <c r="H8240" s="34">
        <f>CONVERT(INDEX(Htg_StPt_Sch_EZ!$C$4:$I$27,MATCH(Schedules_8760!$C8240,Htg_StPt_Sch_EZ!$B$4:$B$27,0),MATCH(Schedules_8760!$F8240,Htg_StPt_Sch_EZ!$C$3:$I$3,0)),"F","C")</f>
        <v>20.555555555555554</v>
      </c>
      <c r="I8240" s="34">
        <f>CONVERT(INDEX(Htg_StPt_Sch_EZ!$C$31:$I$54,MATCH(Schedules_8760!$C8240,Htg_StPt_Sch_EZ!$B$31:$B$54,0),MATCH(Schedules_8760!$F8240,Htg_StPt_Sch_EZ!$C$30:$I$30,0)),"F","C")</f>
        <v>19.444444444444443</v>
      </c>
      <c r="J8240" s="34">
        <f>CONVERT(INDEX(Clg_StPt_Sch_EZ!$C$4:$I$27,MATCH(Schedules_8760!$C8240,Clg_StPt_Sch_EZ!$B$4:$B$27,0),MATCH(Schedules_8760!$F8240,Clg_StPt_Sch_EZ!$C$3:$I$3,0)),"F","C")</f>
        <v>25.555555555555554</v>
      </c>
      <c r="K8240" s="34">
        <f>CONVERT(INDEX(Clg_StPt_Sch_EZ!$C$31:$I$54,MATCH(Schedules_8760!$C8240,Clg_StPt_Sch_EZ!$B$31:$B$54,0),MATCH(Schedules_8760!$F8240,Clg_StPt_Sch_EZ!$C$30:$I$30,0)),"F","C")</f>
        <v>28.333333333333332</v>
      </c>
      <c r="L8240" s="34">
        <f>CONVERT(INDEX(DHW_StPt_Sch_EZ!$C$4:$I$27,MATCH(Schedules_8760!$C8240,DHW_StPt_Sch_EZ!$B$4:$B$27,0),MATCH(Schedules_8760!$F8240,DHW_StPt_Sch_EZ!$C$3:$I$3,0)),"F","C")</f>
        <v>53.333333333333329</v>
      </c>
      <c r="M8240" s="34">
        <f>CONVERT(INDEX(DHW_StPt_Sch_EZ!$C$31:$I$54,MATCH(Schedules_8760!$C8240,DHW_StPt_Sch_EZ!$B$31:$B$54,0),MATCH(Schedules_8760!$F8240,DHW_StPt_Sch_EZ!$C$30:$I$30,0)),"F","C")</f>
        <v>53.333333333333329</v>
      </c>
      <c r="N8240" s="12"/>
      <c r="O8240" s="12"/>
      <c r="P8240" s="12"/>
    </row>
    <row r="8241" spans="1:16" x14ac:dyDescent="0.25">
      <c r="A8241" s="35">
        <v>8240</v>
      </c>
      <c r="B8241" s="89">
        <v>344.29166666666669</v>
      </c>
      <c r="C8241" s="35">
        <f t="shared" si="640"/>
        <v>8</v>
      </c>
      <c r="D8241" s="35">
        <f t="shared" si="643"/>
        <v>344</v>
      </c>
      <c r="E8241" s="35">
        <f t="shared" si="644"/>
        <v>1</v>
      </c>
      <c r="F8241" s="35" t="str">
        <f t="shared" si="641"/>
        <v>Sunday</v>
      </c>
      <c r="G8241" s="35">
        <f t="shared" si="642"/>
        <v>12</v>
      </c>
      <c r="H8241" s="34">
        <f>CONVERT(INDEX(Htg_StPt_Sch_EZ!$C$4:$I$27,MATCH(Schedules_8760!$C8241,Htg_StPt_Sch_EZ!$B$4:$B$27,0),MATCH(Schedules_8760!$F8241,Htg_StPt_Sch_EZ!$C$3:$I$3,0)),"F","C")</f>
        <v>20.555555555555554</v>
      </c>
      <c r="I8241" s="34">
        <f>CONVERT(INDEX(Htg_StPt_Sch_EZ!$C$31:$I$54,MATCH(Schedules_8760!$C8241,Htg_StPt_Sch_EZ!$B$31:$B$54,0),MATCH(Schedules_8760!$F8241,Htg_StPt_Sch_EZ!$C$30:$I$30,0)),"F","C")</f>
        <v>19.444444444444443</v>
      </c>
      <c r="J8241" s="34">
        <f>CONVERT(INDEX(Clg_StPt_Sch_EZ!$C$4:$I$27,MATCH(Schedules_8760!$C8241,Clg_StPt_Sch_EZ!$B$4:$B$27,0),MATCH(Schedules_8760!$F8241,Clg_StPt_Sch_EZ!$C$3:$I$3,0)),"F","C")</f>
        <v>25.555555555555554</v>
      </c>
      <c r="K8241" s="34">
        <f>CONVERT(INDEX(Clg_StPt_Sch_EZ!$C$31:$I$54,MATCH(Schedules_8760!$C8241,Clg_StPt_Sch_EZ!$B$31:$B$54,0),MATCH(Schedules_8760!$F8241,Clg_StPt_Sch_EZ!$C$30:$I$30,0)),"F","C")</f>
        <v>25</v>
      </c>
      <c r="L8241" s="34">
        <f>CONVERT(INDEX(DHW_StPt_Sch_EZ!$C$4:$I$27,MATCH(Schedules_8760!$C8241,DHW_StPt_Sch_EZ!$B$4:$B$27,0),MATCH(Schedules_8760!$F8241,DHW_StPt_Sch_EZ!$C$3:$I$3,0)),"F","C")</f>
        <v>53.333333333333329</v>
      </c>
      <c r="M8241" s="34">
        <f>CONVERT(INDEX(DHW_StPt_Sch_EZ!$C$31:$I$54,MATCH(Schedules_8760!$C8241,DHW_StPt_Sch_EZ!$B$31:$B$54,0),MATCH(Schedules_8760!$F8241,DHW_StPt_Sch_EZ!$C$30:$I$30,0)),"F","C")</f>
        <v>53.333333333333329</v>
      </c>
      <c r="N8241" s="12"/>
      <c r="O8241" s="12"/>
      <c r="P8241" s="12"/>
    </row>
    <row r="8242" spans="1:16" x14ac:dyDescent="0.25">
      <c r="A8242" s="35">
        <v>8241</v>
      </c>
      <c r="B8242" s="89">
        <v>344.33333333333331</v>
      </c>
      <c r="C8242" s="35">
        <f t="shared" si="640"/>
        <v>9</v>
      </c>
      <c r="D8242" s="35">
        <f t="shared" si="643"/>
        <v>344</v>
      </c>
      <c r="E8242" s="35">
        <f t="shared" si="644"/>
        <v>1</v>
      </c>
      <c r="F8242" s="35" t="str">
        <f t="shared" si="641"/>
        <v>Sunday</v>
      </c>
      <c r="G8242" s="35">
        <f t="shared" si="642"/>
        <v>12</v>
      </c>
      <c r="H8242" s="34">
        <f>CONVERT(INDEX(Htg_StPt_Sch_EZ!$C$4:$I$27,MATCH(Schedules_8760!$C8242,Htg_StPt_Sch_EZ!$B$4:$B$27,0),MATCH(Schedules_8760!$F8242,Htg_StPt_Sch_EZ!$C$3:$I$3,0)),"F","C")</f>
        <v>20.555555555555554</v>
      </c>
      <c r="I8242" s="34">
        <f>CONVERT(INDEX(Htg_StPt_Sch_EZ!$C$31:$I$54,MATCH(Schedules_8760!$C8242,Htg_StPt_Sch_EZ!$B$31:$B$54,0),MATCH(Schedules_8760!$F8242,Htg_StPt_Sch_EZ!$C$30:$I$30,0)),"F","C")</f>
        <v>19.444444444444443</v>
      </c>
      <c r="J8242" s="34">
        <f>CONVERT(INDEX(Clg_StPt_Sch_EZ!$C$4:$I$27,MATCH(Schedules_8760!$C8242,Clg_StPt_Sch_EZ!$B$4:$B$27,0),MATCH(Schedules_8760!$F8242,Clg_StPt_Sch_EZ!$C$3:$I$3,0)),"F","C")</f>
        <v>25.555555555555554</v>
      </c>
      <c r="K8242" s="34">
        <f>CONVERT(INDEX(Clg_StPt_Sch_EZ!$C$31:$I$54,MATCH(Schedules_8760!$C8242,Clg_StPt_Sch_EZ!$B$31:$B$54,0),MATCH(Schedules_8760!$F8242,Clg_StPt_Sch_EZ!$C$30:$I$30,0)),"F","C")</f>
        <v>25</v>
      </c>
      <c r="L8242" s="34">
        <f>CONVERT(INDEX(DHW_StPt_Sch_EZ!$C$4:$I$27,MATCH(Schedules_8760!$C8242,DHW_StPt_Sch_EZ!$B$4:$B$27,0),MATCH(Schedules_8760!$F8242,DHW_StPt_Sch_EZ!$C$3:$I$3,0)),"F","C")</f>
        <v>53.333333333333329</v>
      </c>
      <c r="M8242" s="34">
        <f>CONVERT(INDEX(DHW_StPt_Sch_EZ!$C$31:$I$54,MATCH(Schedules_8760!$C8242,DHW_StPt_Sch_EZ!$B$31:$B$54,0),MATCH(Schedules_8760!$F8242,DHW_StPt_Sch_EZ!$C$30:$I$30,0)),"F","C")</f>
        <v>53.333333333333329</v>
      </c>
      <c r="N8242" s="12"/>
      <c r="O8242" s="12"/>
      <c r="P8242" s="12"/>
    </row>
    <row r="8243" spans="1:16" x14ac:dyDescent="0.25">
      <c r="A8243" s="35">
        <v>8242</v>
      </c>
      <c r="B8243" s="89">
        <v>344.375</v>
      </c>
      <c r="C8243" s="35">
        <f t="shared" si="640"/>
        <v>10</v>
      </c>
      <c r="D8243" s="35">
        <f t="shared" si="643"/>
        <v>344</v>
      </c>
      <c r="E8243" s="35">
        <f t="shared" si="644"/>
        <v>1</v>
      </c>
      <c r="F8243" s="35" t="str">
        <f t="shared" si="641"/>
        <v>Sunday</v>
      </c>
      <c r="G8243" s="35">
        <f t="shared" si="642"/>
        <v>12</v>
      </c>
      <c r="H8243" s="34">
        <f>CONVERT(INDEX(Htg_StPt_Sch_EZ!$C$4:$I$27,MATCH(Schedules_8760!$C8243,Htg_StPt_Sch_EZ!$B$4:$B$27,0),MATCH(Schedules_8760!$F8243,Htg_StPt_Sch_EZ!$C$3:$I$3,0)),"F","C")</f>
        <v>20.555555555555554</v>
      </c>
      <c r="I8243" s="34">
        <f>CONVERT(INDEX(Htg_StPt_Sch_EZ!$C$31:$I$54,MATCH(Schedules_8760!$C8243,Htg_StPt_Sch_EZ!$B$31:$B$54,0),MATCH(Schedules_8760!$F8243,Htg_StPt_Sch_EZ!$C$30:$I$30,0)),"F","C")</f>
        <v>19.444444444444443</v>
      </c>
      <c r="J8243" s="34">
        <f>CONVERT(INDEX(Clg_StPt_Sch_EZ!$C$4:$I$27,MATCH(Schedules_8760!$C8243,Clg_StPt_Sch_EZ!$B$4:$B$27,0),MATCH(Schedules_8760!$F8243,Clg_StPt_Sch_EZ!$C$3:$I$3,0)),"F","C")</f>
        <v>25.555555555555554</v>
      </c>
      <c r="K8243" s="34">
        <f>CONVERT(INDEX(Clg_StPt_Sch_EZ!$C$31:$I$54,MATCH(Schedules_8760!$C8243,Clg_StPt_Sch_EZ!$B$31:$B$54,0),MATCH(Schedules_8760!$F8243,Clg_StPt_Sch_EZ!$C$30:$I$30,0)),"F","C")</f>
        <v>25</v>
      </c>
      <c r="L8243" s="34">
        <f>CONVERT(INDEX(DHW_StPt_Sch_EZ!$C$4:$I$27,MATCH(Schedules_8760!$C8243,DHW_StPt_Sch_EZ!$B$4:$B$27,0),MATCH(Schedules_8760!$F8243,DHW_StPt_Sch_EZ!$C$3:$I$3,0)),"F","C")</f>
        <v>53.333333333333329</v>
      </c>
      <c r="M8243" s="34">
        <f>CONVERT(INDEX(DHW_StPt_Sch_EZ!$C$31:$I$54,MATCH(Schedules_8760!$C8243,DHW_StPt_Sch_EZ!$B$31:$B$54,0),MATCH(Schedules_8760!$F8243,DHW_StPt_Sch_EZ!$C$30:$I$30,0)),"F","C")</f>
        <v>53.333333333333329</v>
      </c>
      <c r="N8243" s="12"/>
      <c r="O8243" s="12"/>
      <c r="P8243" s="12"/>
    </row>
    <row r="8244" spans="1:16" x14ac:dyDescent="0.25">
      <c r="A8244" s="35">
        <v>8243</v>
      </c>
      <c r="B8244" s="89">
        <v>344.41666666666669</v>
      </c>
      <c r="C8244" s="35">
        <f t="shared" si="640"/>
        <v>11</v>
      </c>
      <c r="D8244" s="35">
        <f t="shared" si="643"/>
        <v>344</v>
      </c>
      <c r="E8244" s="35">
        <f t="shared" si="644"/>
        <v>1</v>
      </c>
      <c r="F8244" s="35" t="str">
        <f t="shared" si="641"/>
        <v>Sunday</v>
      </c>
      <c r="G8244" s="35">
        <f t="shared" si="642"/>
        <v>12</v>
      </c>
      <c r="H8244" s="34">
        <f>CONVERT(INDEX(Htg_StPt_Sch_EZ!$C$4:$I$27,MATCH(Schedules_8760!$C8244,Htg_StPt_Sch_EZ!$B$4:$B$27,0),MATCH(Schedules_8760!$F8244,Htg_StPt_Sch_EZ!$C$3:$I$3,0)),"F","C")</f>
        <v>20.555555555555554</v>
      </c>
      <c r="I8244" s="34">
        <f>CONVERT(INDEX(Htg_StPt_Sch_EZ!$C$31:$I$54,MATCH(Schedules_8760!$C8244,Htg_StPt_Sch_EZ!$B$31:$B$54,0),MATCH(Schedules_8760!$F8244,Htg_StPt_Sch_EZ!$C$30:$I$30,0)),"F","C")</f>
        <v>19.444444444444443</v>
      </c>
      <c r="J8244" s="34">
        <f>CONVERT(INDEX(Clg_StPt_Sch_EZ!$C$4:$I$27,MATCH(Schedules_8760!$C8244,Clg_StPt_Sch_EZ!$B$4:$B$27,0),MATCH(Schedules_8760!$F8244,Clg_StPt_Sch_EZ!$C$3:$I$3,0)),"F","C")</f>
        <v>25.555555555555554</v>
      </c>
      <c r="K8244" s="34">
        <f>CONVERT(INDEX(Clg_StPt_Sch_EZ!$C$31:$I$54,MATCH(Schedules_8760!$C8244,Clg_StPt_Sch_EZ!$B$31:$B$54,0),MATCH(Schedules_8760!$F8244,Clg_StPt_Sch_EZ!$C$30:$I$30,0)),"F","C")</f>
        <v>25</v>
      </c>
      <c r="L8244" s="34">
        <f>CONVERT(INDEX(DHW_StPt_Sch_EZ!$C$4:$I$27,MATCH(Schedules_8760!$C8244,DHW_StPt_Sch_EZ!$B$4:$B$27,0),MATCH(Schedules_8760!$F8244,DHW_StPt_Sch_EZ!$C$3:$I$3,0)),"F","C")</f>
        <v>53.333333333333329</v>
      </c>
      <c r="M8244" s="34">
        <f>CONVERT(INDEX(DHW_StPt_Sch_EZ!$C$31:$I$54,MATCH(Schedules_8760!$C8244,DHW_StPt_Sch_EZ!$B$31:$B$54,0),MATCH(Schedules_8760!$F8244,DHW_StPt_Sch_EZ!$C$30:$I$30,0)),"F","C")</f>
        <v>53.333333333333329</v>
      </c>
      <c r="N8244" s="12"/>
      <c r="O8244" s="12"/>
      <c r="P8244" s="12"/>
    </row>
    <row r="8245" spans="1:16" x14ac:dyDescent="0.25">
      <c r="A8245" s="35">
        <v>8244</v>
      </c>
      <c r="B8245" s="89">
        <v>344.45833333333331</v>
      </c>
      <c r="C8245" s="35">
        <f t="shared" si="640"/>
        <v>12</v>
      </c>
      <c r="D8245" s="35">
        <f t="shared" si="643"/>
        <v>344</v>
      </c>
      <c r="E8245" s="35">
        <f t="shared" si="644"/>
        <v>1</v>
      </c>
      <c r="F8245" s="35" t="str">
        <f t="shared" si="641"/>
        <v>Sunday</v>
      </c>
      <c r="G8245" s="35">
        <f t="shared" si="642"/>
        <v>12</v>
      </c>
      <c r="H8245" s="34">
        <f>CONVERT(INDEX(Htg_StPt_Sch_EZ!$C$4:$I$27,MATCH(Schedules_8760!$C8245,Htg_StPt_Sch_EZ!$B$4:$B$27,0),MATCH(Schedules_8760!$F8245,Htg_StPt_Sch_EZ!$C$3:$I$3,0)),"F","C")</f>
        <v>20.555555555555554</v>
      </c>
      <c r="I8245" s="34">
        <f>CONVERT(INDEX(Htg_StPt_Sch_EZ!$C$31:$I$54,MATCH(Schedules_8760!$C8245,Htg_StPt_Sch_EZ!$B$31:$B$54,0),MATCH(Schedules_8760!$F8245,Htg_StPt_Sch_EZ!$C$30:$I$30,0)),"F","C")</f>
        <v>19.444444444444443</v>
      </c>
      <c r="J8245" s="34">
        <f>CONVERT(INDEX(Clg_StPt_Sch_EZ!$C$4:$I$27,MATCH(Schedules_8760!$C8245,Clg_StPt_Sch_EZ!$B$4:$B$27,0),MATCH(Schedules_8760!$F8245,Clg_StPt_Sch_EZ!$C$3:$I$3,0)),"F","C")</f>
        <v>25.555555555555554</v>
      </c>
      <c r="K8245" s="34">
        <f>CONVERT(INDEX(Clg_StPt_Sch_EZ!$C$31:$I$54,MATCH(Schedules_8760!$C8245,Clg_StPt_Sch_EZ!$B$31:$B$54,0),MATCH(Schedules_8760!$F8245,Clg_StPt_Sch_EZ!$C$30:$I$30,0)),"F","C")</f>
        <v>25</v>
      </c>
      <c r="L8245" s="34">
        <f>CONVERT(INDEX(DHW_StPt_Sch_EZ!$C$4:$I$27,MATCH(Schedules_8760!$C8245,DHW_StPt_Sch_EZ!$B$4:$B$27,0),MATCH(Schedules_8760!$F8245,DHW_StPt_Sch_EZ!$C$3:$I$3,0)),"F","C")</f>
        <v>53.333333333333329</v>
      </c>
      <c r="M8245" s="34">
        <f>CONVERT(INDEX(DHW_StPt_Sch_EZ!$C$31:$I$54,MATCH(Schedules_8760!$C8245,DHW_StPt_Sch_EZ!$B$31:$B$54,0),MATCH(Schedules_8760!$F8245,DHW_StPt_Sch_EZ!$C$30:$I$30,0)),"F","C")</f>
        <v>53.333333333333329</v>
      </c>
      <c r="N8245" s="12"/>
      <c r="O8245" s="12"/>
      <c r="P8245" s="12"/>
    </row>
    <row r="8246" spans="1:16" x14ac:dyDescent="0.25">
      <c r="A8246" s="35">
        <v>8245</v>
      </c>
      <c r="B8246" s="89">
        <v>344.5</v>
      </c>
      <c r="C8246" s="35">
        <f t="shared" si="640"/>
        <v>13</v>
      </c>
      <c r="D8246" s="35">
        <f t="shared" si="643"/>
        <v>344</v>
      </c>
      <c r="E8246" s="35">
        <f t="shared" si="644"/>
        <v>1</v>
      </c>
      <c r="F8246" s="35" t="str">
        <f t="shared" si="641"/>
        <v>Sunday</v>
      </c>
      <c r="G8246" s="35">
        <f t="shared" si="642"/>
        <v>12</v>
      </c>
      <c r="H8246" s="34">
        <f>CONVERT(INDEX(Htg_StPt_Sch_EZ!$C$4:$I$27,MATCH(Schedules_8760!$C8246,Htg_StPt_Sch_EZ!$B$4:$B$27,0),MATCH(Schedules_8760!$F8246,Htg_StPt_Sch_EZ!$C$3:$I$3,0)),"F","C")</f>
        <v>20.555555555555554</v>
      </c>
      <c r="I8246" s="34">
        <f>CONVERT(INDEX(Htg_StPt_Sch_EZ!$C$31:$I$54,MATCH(Schedules_8760!$C8246,Htg_StPt_Sch_EZ!$B$31:$B$54,0),MATCH(Schedules_8760!$F8246,Htg_StPt_Sch_EZ!$C$30:$I$30,0)),"F","C")</f>
        <v>19.444444444444443</v>
      </c>
      <c r="J8246" s="34">
        <f>CONVERT(INDEX(Clg_StPt_Sch_EZ!$C$4:$I$27,MATCH(Schedules_8760!$C8246,Clg_StPt_Sch_EZ!$B$4:$B$27,0),MATCH(Schedules_8760!$F8246,Clg_StPt_Sch_EZ!$C$3:$I$3,0)),"F","C")</f>
        <v>25.555555555555554</v>
      </c>
      <c r="K8246" s="34">
        <f>CONVERT(INDEX(Clg_StPt_Sch_EZ!$C$31:$I$54,MATCH(Schedules_8760!$C8246,Clg_StPt_Sch_EZ!$B$31:$B$54,0),MATCH(Schedules_8760!$F8246,Clg_StPt_Sch_EZ!$C$30:$I$30,0)),"F","C")</f>
        <v>25</v>
      </c>
      <c r="L8246" s="34">
        <f>CONVERT(INDEX(DHW_StPt_Sch_EZ!$C$4:$I$27,MATCH(Schedules_8760!$C8246,DHW_StPt_Sch_EZ!$B$4:$B$27,0),MATCH(Schedules_8760!$F8246,DHW_StPt_Sch_EZ!$C$3:$I$3,0)),"F","C")</f>
        <v>53.333333333333329</v>
      </c>
      <c r="M8246" s="34">
        <f>CONVERT(INDEX(DHW_StPt_Sch_EZ!$C$31:$I$54,MATCH(Schedules_8760!$C8246,DHW_StPt_Sch_EZ!$B$31:$B$54,0),MATCH(Schedules_8760!$F8246,DHW_StPt_Sch_EZ!$C$30:$I$30,0)),"F","C")</f>
        <v>53.333333333333329</v>
      </c>
      <c r="N8246" s="12"/>
      <c r="O8246" s="12"/>
      <c r="P8246" s="12"/>
    </row>
    <row r="8247" spans="1:16" x14ac:dyDescent="0.25">
      <c r="A8247" s="35">
        <v>8246</v>
      </c>
      <c r="B8247" s="89">
        <v>344.54166666666669</v>
      </c>
      <c r="C8247" s="35">
        <f t="shared" si="640"/>
        <v>14</v>
      </c>
      <c r="D8247" s="35">
        <f t="shared" si="643"/>
        <v>344</v>
      </c>
      <c r="E8247" s="35">
        <f t="shared" si="644"/>
        <v>1</v>
      </c>
      <c r="F8247" s="35" t="str">
        <f t="shared" si="641"/>
        <v>Sunday</v>
      </c>
      <c r="G8247" s="35">
        <f t="shared" si="642"/>
        <v>12</v>
      </c>
      <c r="H8247" s="34">
        <f>CONVERT(INDEX(Htg_StPt_Sch_EZ!$C$4:$I$27,MATCH(Schedules_8760!$C8247,Htg_StPt_Sch_EZ!$B$4:$B$27,0),MATCH(Schedules_8760!$F8247,Htg_StPt_Sch_EZ!$C$3:$I$3,0)),"F","C")</f>
        <v>20.555555555555554</v>
      </c>
      <c r="I8247" s="34">
        <f>CONVERT(INDEX(Htg_StPt_Sch_EZ!$C$31:$I$54,MATCH(Schedules_8760!$C8247,Htg_StPt_Sch_EZ!$B$31:$B$54,0),MATCH(Schedules_8760!$F8247,Htg_StPt_Sch_EZ!$C$30:$I$30,0)),"F","C")</f>
        <v>19.444444444444443</v>
      </c>
      <c r="J8247" s="34">
        <f>CONVERT(INDEX(Clg_StPt_Sch_EZ!$C$4:$I$27,MATCH(Schedules_8760!$C8247,Clg_StPt_Sch_EZ!$B$4:$B$27,0),MATCH(Schedules_8760!$F8247,Clg_StPt_Sch_EZ!$C$3:$I$3,0)),"F","C")</f>
        <v>25.555555555555554</v>
      </c>
      <c r="K8247" s="34">
        <f>CONVERT(INDEX(Clg_StPt_Sch_EZ!$C$31:$I$54,MATCH(Schedules_8760!$C8247,Clg_StPt_Sch_EZ!$B$31:$B$54,0),MATCH(Schedules_8760!$F8247,Clg_StPt_Sch_EZ!$C$30:$I$30,0)),"F","C")</f>
        <v>25</v>
      </c>
      <c r="L8247" s="34">
        <f>CONVERT(INDEX(DHW_StPt_Sch_EZ!$C$4:$I$27,MATCH(Schedules_8760!$C8247,DHW_StPt_Sch_EZ!$B$4:$B$27,0),MATCH(Schedules_8760!$F8247,DHW_StPt_Sch_EZ!$C$3:$I$3,0)),"F","C")</f>
        <v>53.333333333333329</v>
      </c>
      <c r="M8247" s="34">
        <f>CONVERT(INDEX(DHW_StPt_Sch_EZ!$C$31:$I$54,MATCH(Schedules_8760!$C8247,DHW_StPt_Sch_EZ!$B$31:$B$54,0),MATCH(Schedules_8760!$F8247,DHW_StPt_Sch_EZ!$C$30:$I$30,0)),"F","C")</f>
        <v>53.333333333333329</v>
      </c>
      <c r="N8247" s="12"/>
      <c r="O8247" s="12"/>
      <c r="P8247" s="12"/>
    </row>
    <row r="8248" spans="1:16" x14ac:dyDescent="0.25">
      <c r="A8248" s="35">
        <v>8247</v>
      </c>
      <c r="B8248" s="89">
        <v>344.58333333333331</v>
      </c>
      <c r="C8248" s="35">
        <f t="shared" si="640"/>
        <v>15</v>
      </c>
      <c r="D8248" s="35">
        <f t="shared" si="643"/>
        <v>344</v>
      </c>
      <c r="E8248" s="35">
        <f t="shared" si="644"/>
        <v>1</v>
      </c>
      <c r="F8248" s="35" t="str">
        <f t="shared" si="641"/>
        <v>Sunday</v>
      </c>
      <c r="G8248" s="35">
        <f t="shared" si="642"/>
        <v>12</v>
      </c>
      <c r="H8248" s="34">
        <f>CONVERT(INDEX(Htg_StPt_Sch_EZ!$C$4:$I$27,MATCH(Schedules_8760!$C8248,Htg_StPt_Sch_EZ!$B$4:$B$27,0),MATCH(Schedules_8760!$F8248,Htg_StPt_Sch_EZ!$C$3:$I$3,0)),"F","C")</f>
        <v>20.555555555555554</v>
      </c>
      <c r="I8248" s="34">
        <f>CONVERT(INDEX(Htg_StPt_Sch_EZ!$C$31:$I$54,MATCH(Schedules_8760!$C8248,Htg_StPt_Sch_EZ!$B$31:$B$54,0),MATCH(Schedules_8760!$F8248,Htg_StPt_Sch_EZ!$C$30:$I$30,0)),"F","C")</f>
        <v>21.111111111111111</v>
      </c>
      <c r="J8248" s="34">
        <f>CONVERT(INDEX(Clg_StPt_Sch_EZ!$C$4:$I$27,MATCH(Schedules_8760!$C8248,Clg_StPt_Sch_EZ!$B$4:$B$27,0),MATCH(Schedules_8760!$F8248,Clg_StPt_Sch_EZ!$C$3:$I$3,0)),"F","C")</f>
        <v>25.555555555555554</v>
      </c>
      <c r="K8248" s="34">
        <f>CONVERT(INDEX(Clg_StPt_Sch_EZ!$C$31:$I$54,MATCH(Schedules_8760!$C8248,Clg_StPt_Sch_EZ!$B$31:$B$54,0),MATCH(Schedules_8760!$F8248,Clg_StPt_Sch_EZ!$C$30:$I$30,0)),"F","C")</f>
        <v>25</v>
      </c>
      <c r="L8248" s="34">
        <f>CONVERT(INDEX(DHW_StPt_Sch_EZ!$C$4:$I$27,MATCH(Schedules_8760!$C8248,DHW_StPt_Sch_EZ!$B$4:$B$27,0),MATCH(Schedules_8760!$F8248,DHW_StPt_Sch_EZ!$C$3:$I$3,0)),"F","C")</f>
        <v>53.333333333333329</v>
      </c>
      <c r="M8248" s="34">
        <f>CONVERT(INDEX(DHW_StPt_Sch_EZ!$C$31:$I$54,MATCH(Schedules_8760!$C8248,DHW_StPt_Sch_EZ!$B$31:$B$54,0),MATCH(Schedules_8760!$F8248,DHW_StPt_Sch_EZ!$C$30:$I$30,0)),"F","C")</f>
        <v>53.333333333333329</v>
      </c>
      <c r="N8248" s="12"/>
      <c r="O8248" s="12"/>
      <c r="P8248" s="12"/>
    </row>
    <row r="8249" spans="1:16" x14ac:dyDescent="0.25">
      <c r="A8249" s="35">
        <v>8248</v>
      </c>
      <c r="B8249" s="89">
        <v>344.625</v>
      </c>
      <c r="C8249" s="35">
        <f t="shared" si="640"/>
        <v>16</v>
      </c>
      <c r="D8249" s="35">
        <f t="shared" si="643"/>
        <v>344</v>
      </c>
      <c r="E8249" s="35">
        <f t="shared" si="644"/>
        <v>1</v>
      </c>
      <c r="F8249" s="35" t="str">
        <f t="shared" si="641"/>
        <v>Sunday</v>
      </c>
      <c r="G8249" s="35">
        <f t="shared" si="642"/>
        <v>12</v>
      </c>
      <c r="H8249" s="34">
        <f>CONVERT(INDEX(Htg_StPt_Sch_EZ!$C$4:$I$27,MATCH(Schedules_8760!$C8249,Htg_StPt_Sch_EZ!$B$4:$B$27,0),MATCH(Schedules_8760!$F8249,Htg_StPt_Sch_EZ!$C$3:$I$3,0)),"F","C")</f>
        <v>20.555555555555554</v>
      </c>
      <c r="I8249" s="34">
        <f>CONVERT(INDEX(Htg_StPt_Sch_EZ!$C$31:$I$54,MATCH(Schedules_8760!$C8249,Htg_StPt_Sch_EZ!$B$31:$B$54,0),MATCH(Schedules_8760!$F8249,Htg_StPt_Sch_EZ!$C$30:$I$30,0)),"F","C")</f>
        <v>21.111111111111111</v>
      </c>
      <c r="J8249" s="34">
        <f>CONVERT(INDEX(Clg_StPt_Sch_EZ!$C$4:$I$27,MATCH(Schedules_8760!$C8249,Clg_StPt_Sch_EZ!$B$4:$B$27,0),MATCH(Schedules_8760!$F8249,Clg_StPt_Sch_EZ!$C$3:$I$3,0)),"F","C")</f>
        <v>25.555555555555554</v>
      </c>
      <c r="K8249" s="34">
        <f>CONVERT(INDEX(Clg_StPt_Sch_EZ!$C$31:$I$54,MATCH(Schedules_8760!$C8249,Clg_StPt_Sch_EZ!$B$31:$B$54,0),MATCH(Schedules_8760!$F8249,Clg_StPt_Sch_EZ!$C$30:$I$30,0)),"F","C")</f>
        <v>25</v>
      </c>
      <c r="L8249" s="34">
        <f>CONVERT(INDEX(DHW_StPt_Sch_EZ!$C$4:$I$27,MATCH(Schedules_8760!$C8249,DHW_StPt_Sch_EZ!$B$4:$B$27,0),MATCH(Schedules_8760!$F8249,DHW_StPt_Sch_EZ!$C$3:$I$3,0)),"F","C")</f>
        <v>53.333333333333329</v>
      </c>
      <c r="M8249" s="34">
        <f>CONVERT(INDEX(DHW_StPt_Sch_EZ!$C$31:$I$54,MATCH(Schedules_8760!$C8249,DHW_StPt_Sch_EZ!$B$31:$B$54,0),MATCH(Schedules_8760!$F8249,DHW_StPt_Sch_EZ!$C$30:$I$30,0)),"F","C")</f>
        <v>53.333333333333329</v>
      </c>
      <c r="N8249" s="12"/>
      <c r="O8249" s="12"/>
      <c r="P8249" s="12"/>
    </row>
    <row r="8250" spans="1:16" x14ac:dyDescent="0.25">
      <c r="A8250" s="35">
        <v>8249</v>
      </c>
      <c r="B8250" s="89">
        <v>344.66666666666669</v>
      </c>
      <c r="C8250" s="35">
        <f t="shared" si="640"/>
        <v>17</v>
      </c>
      <c r="D8250" s="35">
        <f t="shared" si="643"/>
        <v>344</v>
      </c>
      <c r="E8250" s="35">
        <f t="shared" si="644"/>
        <v>1</v>
      </c>
      <c r="F8250" s="35" t="str">
        <f t="shared" si="641"/>
        <v>Sunday</v>
      </c>
      <c r="G8250" s="35">
        <f t="shared" si="642"/>
        <v>12</v>
      </c>
      <c r="H8250" s="34">
        <f>CONVERT(INDEX(Htg_StPt_Sch_EZ!$C$4:$I$27,MATCH(Schedules_8760!$C8250,Htg_StPt_Sch_EZ!$B$4:$B$27,0),MATCH(Schedules_8760!$F8250,Htg_StPt_Sch_EZ!$C$3:$I$3,0)),"F","C")</f>
        <v>20.555555555555554</v>
      </c>
      <c r="I8250" s="34">
        <f>CONVERT(INDEX(Htg_StPt_Sch_EZ!$C$31:$I$54,MATCH(Schedules_8760!$C8250,Htg_StPt_Sch_EZ!$B$31:$B$54,0),MATCH(Schedules_8760!$F8250,Htg_StPt_Sch_EZ!$C$30:$I$30,0)),"F","C")</f>
        <v>17.777777777777779</v>
      </c>
      <c r="J8250" s="34">
        <f>CONVERT(INDEX(Clg_StPt_Sch_EZ!$C$4:$I$27,MATCH(Schedules_8760!$C8250,Clg_StPt_Sch_EZ!$B$4:$B$27,0),MATCH(Schedules_8760!$F8250,Clg_StPt_Sch_EZ!$C$3:$I$3,0)),"F","C")</f>
        <v>25.555555555555554</v>
      </c>
      <c r="K8250" s="34">
        <f>CONVERT(INDEX(Clg_StPt_Sch_EZ!$C$31:$I$54,MATCH(Schedules_8760!$C8250,Clg_StPt_Sch_EZ!$B$31:$B$54,0),MATCH(Schedules_8760!$F8250,Clg_StPt_Sch_EZ!$C$30:$I$30,0)),"F","C")</f>
        <v>25</v>
      </c>
      <c r="L8250" s="34">
        <f>CONVERT(INDEX(DHW_StPt_Sch_EZ!$C$4:$I$27,MATCH(Schedules_8760!$C8250,DHW_StPt_Sch_EZ!$B$4:$B$27,0),MATCH(Schedules_8760!$F8250,DHW_StPt_Sch_EZ!$C$3:$I$3,0)),"F","C")</f>
        <v>53.333333333333329</v>
      </c>
      <c r="M8250" s="34">
        <f>CONVERT(INDEX(DHW_StPt_Sch_EZ!$C$31:$I$54,MATCH(Schedules_8760!$C8250,DHW_StPt_Sch_EZ!$B$31:$B$54,0),MATCH(Schedules_8760!$F8250,DHW_StPt_Sch_EZ!$C$30:$I$30,0)),"F","C")</f>
        <v>53.333333333333329</v>
      </c>
      <c r="N8250" s="12"/>
      <c r="O8250" s="12"/>
      <c r="P8250" s="12"/>
    </row>
    <row r="8251" spans="1:16" x14ac:dyDescent="0.25">
      <c r="A8251" s="35">
        <v>8250</v>
      </c>
      <c r="B8251" s="89">
        <v>344.70833333333331</v>
      </c>
      <c r="C8251" s="35">
        <f t="shared" si="640"/>
        <v>18</v>
      </c>
      <c r="D8251" s="35">
        <f t="shared" si="643"/>
        <v>344</v>
      </c>
      <c r="E8251" s="35">
        <f t="shared" si="644"/>
        <v>1</v>
      </c>
      <c r="F8251" s="35" t="str">
        <f t="shared" si="641"/>
        <v>Sunday</v>
      </c>
      <c r="G8251" s="35">
        <f t="shared" si="642"/>
        <v>12</v>
      </c>
      <c r="H8251" s="34">
        <f>CONVERT(INDEX(Htg_StPt_Sch_EZ!$C$4:$I$27,MATCH(Schedules_8760!$C8251,Htg_StPt_Sch_EZ!$B$4:$B$27,0),MATCH(Schedules_8760!$F8251,Htg_StPt_Sch_EZ!$C$3:$I$3,0)),"F","C")</f>
        <v>20.555555555555554</v>
      </c>
      <c r="I8251" s="34">
        <f>CONVERT(INDEX(Htg_StPt_Sch_EZ!$C$31:$I$54,MATCH(Schedules_8760!$C8251,Htg_StPt_Sch_EZ!$B$31:$B$54,0),MATCH(Schedules_8760!$F8251,Htg_StPt_Sch_EZ!$C$30:$I$30,0)),"F","C")</f>
        <v>17.777777777777779</v>
      </c>
      <c r="J8251" s="34">
        <f>CONVERT(INDEX(Clg_StPt_Sch_EZ!$C$4:$I$27,MATCH(Schedules_8760!$C8251,Clg_StPt_Sch_EZ!$B$4:$B$27,0),MATCH(Schedules_8760!$F8251,Clg_StPt_Sch_EZ!$C$3:$I$3,0)),"F","C")</f>
        <v>25.555555555555554</v>
      </c>
      <c r="K8251" s="34">
        <f>CONVERT(INDEX(Clg_StPt_Sch_EZ!$C$31:$I$54,MATCH(Schedules_8760!$C8251,Clg_StPt_Sch_EZ!$B$31:$B$54,0),MATCH(Schedules_8760!$F8251,Clg_StPt_Sch_EZ!$C$30:$I$30,0)),"F","C")</f>
        <v>28.333333333333332</v>
      </c>
      <c r="L8251" s="34">
        <f>CONVERT(INDEX(DHW_StPt_Sch_EZ!$C$4:$I$27,MATCH(Schedules_8760!$C8251,DHW_StPt_Sch_EZ!$B$4:$B$27,0),MATCH(Schedules_8760!$F8251,DHW_StPt_Sch_EZ!$C$3:$I$3,0)),"F","C")</f>
        <v>53.333333333333329</v>
      </c>
      <c r="M8251" s="34">
        <f>CONVERT(INDEX(DHW_StPt_Sch_EZ!$C$31:$I$54,MATCH(Schedules_8760!$C8251,DHW_StPt_Sch_EZ!$B$31:$B$54,0),MATCH(Schedules_8760!$F8251,DHW_StPt_Sch_EZ!$C$30:$I$30,0)),"F","C")</f>
        <v>53.333333333333329</v>
      </c>
      <c r="N8251" s="12"/>
      <c r="O8251" s="12"/>
      <c r="P8251" s="12"/>
    </row>
    <row r="8252" spans="1:16" x14ac:dyDescent="0.25">
      <c r="A8252" s="35">
        <v>8251</v>
      </c>
      <c r="B8252" s="89">
        <v>344.75</v>
      </c>
      <c r="C8252" s="35">
        <f t="shared" si="640"/>
        <v>19</v>
      </c>
      <c r="D8252" s="35">
        <f t="shared" si="643"/>
        <v>344</v>
      </c>
      <c r="E8252" s="35">
        <f t="shared" si="644"/>
        <v>1</v>
      </c>
      <c r="F8252" s="35" t="str">
        <f t="shared" si="641"/>
        <v>Sunday</v>
      </c>
      <c r="G8252" s="35">
        <f t="shared" si="642"/>
        <v>12</v>
      </c>
      <c r="H8252" s="34">
        <f>CONVERT(INDEX(Htg_StPt_Sch_EZ!$C$4:$I$27,MATCH(Schedules_8760!$C8252,Htg_StPt_Sch_EZ!$B$4:$B$27,0),MATCH(Schedules_8760!$F8252,Htg_StPt_Sch_EZ!$C$3:$I$3,0)),"F","C")</f>
        <v>20.555555555555554</v>
      </c>
      <c r="I8252" s="34">
        <f>CONVERT(INDEX(Htg_StPt_Sch_EZ!$C$31:$I$54,MATCH(Schedules_8760!$C8252,Htg_StPt_Sch_EZ!$B$31:$B$54,0),MATCH(Schedules_8760!$F8252,Htg_StPt_Sch_EZ!$C$30:$I$30,0)),"F","C")</f>
        <v>18.333333333333332</v>
      </c>
      <c r="J8252" s="34">
        <f>CONVERT(INDEX(Clg_StPt_Sch_EZ!$C$4:$I$27,MATCH(Schedules_8760!$C8252,Clg_StPt_Sch_EZ!$B$4:$B$27,0),MATCH(Schedules_8760!$F8252,Clg_StPt_Sch_EZ!$C$3:$I$3,0)),"F","C")</f>
        <v>25.555555555555554</v>
      </c>
      <c r="K8252" s="34">
        <f>CONVERT(INDEX(Clg_StPt_Sch_EZ!$C$31:$I$54,MATCH(Schedules_8760!$C8252,Clg_StPt_Sch_EZ!$B$31:$B$54,0),MATCH(Schedules_8760!$F8252,Clg_StPt_Sch_EZ!$C$30:$I$30,0)),"F","C")</f>
        <v>28.333333333333332</v>
      </c>
      <c r="L8252" s="34">
        <f>CONVERT(INDEX(DHW_StPt_Sch_EZ!$C$4:$I$27,MATCH(Schedules_8760!$C8252,DHW_StPt_Sch_EZ!$B$4:$B$27,0),MATCH(Schedules_8760!$F8252,DHW_StPt_Sch_EZ!$C$3:$I$3,0)),"F","C")</f>
        <v>53.333333333333329</v>
      </c>
      <c r="M8252" s="34">
        <f>CONVERT(INDEX(DHW_StPt_Sch_EZ!$C$31:$I$54,MATCH(Schedules_8760!$C8252,DHW_StPt_Sch_EZ!$B$31:$B$54,0),MATCH(Schedules_8760!$F8252,DHW_StPt_Sch_EZ!$C$30:$I$30,0)),"F","C")</f>
        <v>53.333333333333329</v>
      </c>
      <c r="N8252" s="12"/>
      <c r="O8252" s="12"/>
      <c r="P8252" s="12"/>
    </row>
    <row r="8253" spans="1:16" x14ac:dyDescent="0.25">
      <c r="A8253" s="35">
        <v>8252</v>
      </c>
      <c r="B8253" s="89">
        <v>344.79166666666669</v>
      </c>
      <c r="C8253" s="35">
        <f t="shared" si="640"/>
        <v>20</v>
      </c>
      <c r="D8253" s="35">
        <f t="shared" si="643"/>
        <v>344</v>
      </c>
      <c r="E8253" s="35">
        <f t="shared" si="644"/>
        <v>1</v>
      </c>
      <c r="F8253" s="35" t="str">
        <f t="shared" si="641"/>
        <v>Sunday</v>
      </c>
      <c r="G8253" s="35">
        <f t="shared" si="642"/>
        <v>12</v>
      </c>
      <c r="H8253" s="34">
        <f>CONVERT(INDEX(Htg_StPt_Sch_EZ!$C$4:$I$27,MATCH(Schedules_8760!$C8253,Htg_StPt_Sch_EZ!$B$4:$B$27,0),MATCH(Schedules_8760!$F8253,Htg_StPt_Sch_EZ!$C$3:$I$3,0)),"F","C")</f>
        <v>20.555555555555554</v>
      </c>
      <c r="I8253" s="34">
        <f>CONVERT(INDEX(Htg_StPt_Sch_EZ!$C$31:$I$54,MATCH(Schedules_8760!$C8253,Htg_StPt_Sch_EZ!$B$31:$B$54,0),MATCH(Schedules_8760!$F8253,Htg_StPt_Sch_EZ!$C$30:$I$30,0)),"F","C")</f>
        <v>18.888888888888889</v>
      </c>
      <c r="J8253" s="34">
        <f>CONVERT(INDEX(Clg_StPt_Sch_EZ!$C$4:$I$27,MATCH(Schedules_8760!$C8253,Clg_StPt_Sch_EZ!$B$4:$B$27,0),MATCH(Schedules_8760!$F8253,Clg_StPt_Sch_EZ!$C$3:$I$3,0)),"F","C")</f>
        <v>25.555555555555554</v>
      </c>
      <c r="K8253" s="34">
        <f>CONVERT(INDEX(Clg_StPt_Sch_EZ!$C$31:$I$54,MATCH(Schedules_8760!$C8253,Clg_StPt_Sch_EZ!$B$31:$B$54,0),MATCH(Schedules_8760!$F8253,Clg_StPt_Sch_EZ!$C$30:$I$30,0)),"F","C")</f>
        <v>28.333333333333332</v>
      </c>
      <c r="L8253" s="34">
        <f>CONVERT(INDEX(DHW_StPt_Sch_EZ!$C$4:$I$27,MATCH(Schedules_8760!$C8253,DHW_StPt_Sch_EZ!$B$4:$B$27,0),MATCH(Schedules_8760!$F8253,DHW_StPt_Sch_EZ!$C$3:$I$3,0)),"F","C")</f>
        <v>53.333333333333329</v>
      </c>
      <c r="M8253" s="34">
        <f>CONVERT(INDEX(DHW_StPt_Sch_EZ!$C$31:$I$54,MATCH(Schedules_8760!$C8253,DHW_StPt_Sch_EZ!$B$31:$B$54,0),MATCH(Schedules_8760!$F8253,DHW_StPt_Sch_EZ!$C$30:$I$30,0)),"F","C")</f>
        <v>53.333333333333329</v>
      </c>
      <c r="N8253" s="12"/>
      <c r="O8253" s="12"/>
      <c r="P8253" s="12"/>
    </row>
    <row r="8254" spans="1:16" x14ac:dyDescent="0.25">
      <c r="A8254" s="35">
        <v>8253</v>
      </c>
      <c r="B8254" s="89">
        <v>344.83333333333331</v>
      </c>
      <c r="C8254" s="35">
        <f t="shared" si="640"/>
        <v>21</v>
      </c>
      <c r="D8254" s="35">
        <f t="shared" si="643"/>
        <v>344</v>
      </c>
      <c r="E8254" s="35">
        <f t="shared" si="644"/>
        <v>1</v>
      </c>
      <c r="F8254" s="35" t="str">
        <f t="shared" si="641"/>
        <v>Sunday</v>
      </c>
      <c r="G8254" s="35">
        <f t="shared" si="642"/>
        <v>12</v>
      </c>
      <c r="H8254" s="34">
        <f>CONVERT(INDEX(Htg_StPt_Sch_EZ!$C$4:$I$27,MATCH(Schedules_8760!$C8254,Htg_StPt_Sch_EZ!$B$4:$B$27,0),MATCH(Schedules_8760!$F8254,Htg_StPt_Sch_EZ!$C$3:$I$3,0)),"F","C")</f>
        <v>20.555555555555554</v>
      </c>
      <c r="I8254" s="34">
        <f>CONVERT(INDEX(Htg_StPt_Sch_EZ!$C$31:$I$54,MATCH(Schedules_8760!$C8254,Htg_StPt_Sch_EZ!$B$31:$B$54,0),MATCH(Schedules_8760!$F8254,Htg_StPt_Sch_EZ!$C$30:$I$30,0)),"F","C")</f>
        <v>19.444444444444443</v>
      </c>
      <c r="J8254" s="34">
        <f>CONVERT(INDEX(Clg_StPt_Sch_EZ!$C$4:$I$27,MATCH(Schedules_8760!$C8254,Clg_StPt_Sch_EZ!$B$4:$B$27,0),MATCH(Schedules_8760!$F8254,Clg_StPt_Sch_EZ!$C$3:$I$3,0)),"F","C")</f>
        <v>25.555555555555554</v>
      </c>
      <c r="K8254" s="34">
        <f>CONVERT(INDEX(Clg_StPt_Sch_EZ!$C$31:$I$54,MATCH(Schedules_8760!$C8254,Clg_StPt_Sch_EZ!$B$31:$B$54,0),MATCH(Schedules_8760!$F8254,Clg_StPt_Sch_EZ!$C$30:$I$30,0)),"F","C")</f>
        <v>28.333333333333332</v>
      </c>
      <c r="L8254" s="34">
        <f>CONVERT(INDEX(DHW_StPt_Sch_EZ!$C$4:$I$27,MATCH(Schedules_8760!$C8254,DHW_StPt_Sch_EZ!$B$4:$B$27,0),MATCH(Schedules_8760!$F8254,DHW_StPt_Sch_EZ!$C$3:$I$3,0)),"F","C")</f>
        <v>53.333333333333329</v>
      </c>
      <c r="M8254" s="34">
        <f>CONVERT(INDEX(DHW_StPt_Sch_EZ!$C$31:$I$54,MATCH(Schedules_8760!$C8254,DHW_StPt_Sch_EZ!$B$31:$B$54,0),MATCH(Schedules_8760!$F8254,DHW_StPt_Sch_EZ!$C$30:$I$30,0)),"F","C")</f>
        <v>53.333333333333329</v>
      </c>
      <c r="N8254" s="12"/>
      <c r="O8254" s="12"/>
      <c r="P8254" s="12"/>
    </row>
    <row r="8255" spans="1:16" x14ac:dyDescent="0.25">
      <c r="A8255" s="35">
        <v>8254</v>
      </c>
      <c r="B8255" s="89">
        <v>344.875</v>
      </c>
      <c r="C8255" s="35">
        <f t="shared" si="640"/>
        <v>22</v>
      </c>
      <c r="D8255" s="35">
        <f t="shared" si="643"/>
        <v>344</v>
      </c>
      <c r="E8255" s="35">
        <f t="shared" si="644"/>
        <v>1</v>
      </c>
      <c r="F8255" s="35" t="str">
        <f t="shared" si="641"/>
        <v>Sunday</v>
      </c>
      <c r="G8255" s="35">
        <f t="shared" si="642"/>
        <v>12</v>
      </c>
      <c r="H8255" s="34">
        <f>CONVERT(INDEX(Htg_StPt_Sch_EZ!$C$4:$I$27,MATCH(Schedules_8760!$C8255,Htg_StPt_Sch_EZ!$B$4:$B$27,0),MATCH(Schedules_8760!$F8255,Htg_StPt_Sch_EZ!$C$3:$I$3,0)),"F","C")</f>
        <v>20.555555555555554</v>
      </c>
      <c r="I8255" s="34">
        <f>CONVERT(INDEX(Htg_StPt_Sch_EZ!$C$31:$I$54,MATCH(Schedules_8760!$C8255,Htg_StPt_Sch_EZ!$B$31:$B$54,0),MATCH(Schedules_8760!$F8255,Htg_StPt_Sch_EZ!$C$30:$I$30,0)),"F","C")</f>
        <v>19.444444444444443</v>
      </c>
      <c r="J8255" s="34">
        <f>CONVERT(INDEX(Clg_StPt_Sch_EZ!$C$4:$I$27,MATCH(Schedules_8760!$C8255,Clg_StPt_Sch_EZ!$B$4:$B$27,0),MATCH(Schedules_8760!$F8255,Clg_StPt_Sch_EZ!$C$3:$I$3,0)),"F","C")</f>
        <v>25.555555555555554</v>
      </c>
      <c r="K8255" s="34">
        <f>CONVERT(INDEX(Clg_StPt_Sch_EZ!$C$31:$I$54,MATCH(Schedules_8760!$C8255,Clg_StPt_Sch_EZ!$B$31:$B$54,0),MATCH(Schedules_8760!$F8255,Clg_StPt_Sch_EZ!$C$30:$I$30,0)),"F","C")</f>
        <v>28.333333333333332</v>
      </c>
      <c r="L8255" s="34">
        <f>CONVERT(INDEX(DHW_StPt_Sch_EZ!$C$4:$I$27,MATCH(Schedules_8760!$C8255,DHW_StPt_Sch_EZ!$B$4:$B$27,0),MATCH(Schedules_8760!$F8255,DHW_StPt_Sch_EZ!$C$3:$I$3,0)),"F","C")</f>
        <v>53.333333333333329</v>
      </c>
      <c r="M8255" s="34">
        <f>CONVERT(INDEX(DHW_StPt_Sch_EZ!$C$31:$I$54,MATCH(Schedules_8760!$C8255,DHW_StPt_Sch_EZ!$B$31:$B$54,0),MATCH(Schedules_8760!$F8255,DHW_StPt_Sch_EZ!$C$30:$I$30,0)),"F","C")</f>
        <v>53.333333333333329</v>
      </c>
      <c r="N8255" s="12"/>
      <c r="O8255" s="12"/>
      <c r="P8255" s="12"/>
    </row>
    <row r="8256" spans="1:16" x14ac:dyDescent="0.25">
      <c r="A8256" s="35">
        <v>8255</v>
      </c>
      <c r="B8256" s="89">
        <v>344.91666666666669</v>
      </c>
      <c r="C8256" s="35">
        <f t="shared" si="640"/>
        <v>23</v>
      </c>
      <c r="D8256" s="35">
        <f t="shared" si="643"/>
        <v>344</v>
      </c>
      <c r="E8256" s="35">
        <f t="shared" si="644"/>
        <v>1</v>
      </c>
      <c r="F8256" s="35" t="str">
        <f t="shared" si="641"/>
        <v>Sunday</v>
      </c>
      <c r="G8256" s="35">
        <f t="shared" si="642"/>
        <v>12</v>
      </c>
      <c r="H8256" s="34">
        <f>CONVERT(INDEX(Htg_StPt_Sch_EZ!$C$4:$I$27,MATCH(Schedules_8760!$C8256,Htg_StPt_Sch_EZ!$B$4:$B$27,0),MATCH(Schedules_8760!$F8256,Htg_StPt_Sch_EZ!$C$3:$I$3,0)),"F","C")</f>
        <v>20.555555555555554</v>
      </c>
      <c r="I8256" s="34">
        <f>CONVERT(INDEX(Htg_StPt_Sch_EZ!$C$31:$I$54,MATCH(Schedules_8760!$C8256,Htg_StPt_Sch_EZ!$B$31:$B$54,0),MATCH(Schedules_8760!$F8256,Htg_StPt_Sch_EZ!$C$30:$I$30,0)),"F","C")</f>
        <v>19.444444444444443</v>
      </c>
      <c r="J8256" s="34">
        <f>CONVERT(INDEX(Clg_StPt_Sch_EZ!$C$4:$I$27,MATCH(Schedules_8760!$C8256,Clg_StPt_Sch_EZ!$B$4:$B$27,0),MATCH(Schedules_8760!$F8256,Clg_StPt_Sch_EZ!$C$3:$I$3,0)),"F","C")</f>
        <v>25.555555555555554</v>
      </c>
      <c r="K8256" s="34">
        <f>CONVERT(INDEX(Clg_StPt_Sch_EZ!$C$31:$I$54,MATCH(Schedules_8760!$C8256,Clg_StPt_Sch_EZ!$B$31:$B$54,0),MATCH(Schedules_8760!$F8256,Clg_StPt_Sch_EZ!$C$30:$I$30,0)),"F","C")</f>
        <v>28.333333333333332</v>
      </c>
      <c r="L8256" s="34">
        <f>CONVERT(INDEX(DHW_StPt_Sch_EZ!$C$4:$I$27,MATCH(Schedules_8760!$C8256,DHW_StPt_Sch_EZ!$B$4:$B$27,0),MATCH(Schedules_8760!$F8256,DHW_StPt_Sch_EZ!$C$3:$I$3,0)),"F","C")</f>
        <v>53.333333333333329</v>
      </c>
      <c r="M8256" s="34">
        <f>CONVERT(INDEX(DHW_StPt_Sch_EZ!$C$31:$I$54,MATCH(Schedules_8760!$C8256,DHW_StPt_Sch_EZ!$B$31:$B$54,0),MATCH(Schedules_8760!$F8256,DHW_StPt_Sch_EZ!$C$30:$I$30,0)),"F","C")</f>
        <v>53.333333333333329</v>
      </c>
      <c r="N8256" s="12"/>
      <c r="O8256" s="12"/>
      <c r="P8256" s="12"/>
    </row>
    <row r="8257" spans="1:16" x14ac:dyDescent="0.25">
      <c r="A8257" s="35">
        <v>8256</v>
      </c>
      <c r="B8257" s="89">
        <v>344.95833333333331</v>
      </c>
      <c r="C8257" s="35">
        <f t="shared" si="640"/>
        <v>24</v>
      </c>
      <c r="D8257" s="35">
        <f t="shared" si="643"/>
        <v>344</v>
      </c>
      <c r="E8257" s="35">
        <f t="shared" si="644"/>
        <v>1</v>
      </c>
      <c r="F8257" s="35" t="str">
        <f t="shared" si="641"/>
        <v>Sunday</v>
      </c>
      <c r="G8257" s="35">
        <f t="shared" si="642"/>
        <v>12</v>
      </c>
      <c r="H8257" s="34">
        <f>CONVERT(INDEX(Htg_StPt_Sch_EZ!$C$4:$I$27,MATCH(Schedules_8760!$C8257,Htg_StPt_Sch_EZ!$B$4:$B$27,0),MATCH(Schedules_8760!$F8257,Htg_StPt_Sch_EZ!$C$3:$I$3,0)),"F","C")</f>
        <v>20.555555555555554</v>
      </c>
      <c r="I8257" s="34">
        <f>CONVERT(INDEX(Htg_StPt_Sch_EZ!$C$31:$I$54,MATCH(Schedules_8760!$C8257,Htg_StPt_Sch_EZ!$B$31:$B$54,0),MATCH(Schedules_8760!$F8257,Htg_StPt_Sch_EZ!$C$30:$I$30,0)),"F","C")</f>
        <v>19.444444444444443</v>
      </c>
      <c r="J8257" s="34">
        <f>CONVERT(INDEX(Clg_StPt_Sch_EZ!$C$4:$I$27,MATCH(Schedules_8760!$C8257,Clg_StPt_Sch_EZ!$B$4:$B$27,0),MATCH(Schedules_8760!$F8257,Clg_StPt_Sch_EZ!$C$3:$I$3,0)),"F","C")</f>
        <v>25.555555555555554</v>
      </c>
      <c r="K8257" s="34">
        <f>CONVERT(INDEX(Clg_StPt_Sch_EZ!$C$31:$I$54,MATCH(Schedules_8760!$C8257,Clg_StPt_Sch_EZ!$B$31:$B$54,0),MATCH(Schedules_8760!$F8257,Clg_StPt_Sch_EZ!$C$30:$I$30,0)),"F","C")</f>
        <v>28.333333333333332</v>
      </c>
      <c r="L8257" s="34">
        <f>CONVERT(INDEX(DHW_StPt_Sch_EZ!$C$4:$I$27,MATCH(Schedules_8760!$C8257,DHW_StPt_Sch_EZ!$B$4:$B$27,0),MATCH(Schedules_8760!$F8257,DHW_StPt_Sch_EZ!$C$3:$I$3,0)),"F","C")</f>
        <v>53.333333333333329</v>
      </c>
      <c r="M8257" s="34">
        <f>CONVERT(INDEX(DHW_StPt_Sch_EZ!$C$31:$I$54,MATCH(Schedules_8760!$C8257,DHW_StPt_Sch_EZ!$B$31:$B$54,0),MATCH(Schedules_8760!$F8257,DHW_StPt_Sch_EZ!$C$30:$I$30,0)),"F","C")</f>
        <v>53.333333333333329</v>
      </c>
      <c r="N8257" s="12"/>
      <c r="O8257" s="12"/>
      <c r="P8257" s="12"/>
    </row>
    <row r="8258" spans="1:16" x14ac:dyDescent="0.25">
      <c r="A8258" s="35">
        <v>8257</v>
      </c>
      <c r="B8258" s="89">
        <v>345</v>
      </c>
      <c r="C8258" s="35">
        <f t="shared" ref="C8258:C8321" si="645">HOUR(B8258)+1</f>
        <v>1</v>
      </c>
      <c r="D8258" s="35">
        <f t="shared" si="643"/>
        <v>345</v>
      </c>
      <c r="E8258" s="35">
        <f t="shared" si="644"/>
        <v>2</v>
      </c>
      <c r="F8258" s="35" t="str">
        <f t="shared" ref="F8258:F8321" si="646">IF(E8258=1,"Sunday",IF(E8258=2,"Monday",IF(E8258=3,"Tuesday",IF(E8258=4,"Wednesday",IF(E8258=5,"Thursday",IF(E8258=6,"Friday","Saturday"))))))</f>
        <v>Monday</v>
      </c>
      <c r="G8258" s="35">
        <f t="shared" ref="G8258:G8321" si="647">MONTH(B8258)</f>
        <v>12</v>
      </c>
      <c r="H8258" s="34">
        <f>CONVERT(INDEX(Htg_StPt_Sch_EZ!$C$4:$I$27,MATCH(Schedules_8760!$C8258,Htg_StPt_Sch_EZ!$B$4:$B$27,0),MATCH(Schedules_8760!$F8258,Htg_StPt_Sch_EZ!$C$3:$I$3,0)),"F","C")</f>
        <v>20.555555555555554</v>
      </c>
      <c r="I8258" s="34">
        <f>CONVERT(INDEX(Htg_StPt_Sch_EZ!$C$31:$I$54,MATCH(Schedules_8760!$C8258,Htg_StPt_Sch_EZ!$B$31:$B$54,0),MATCH(Schedules_8760!$F8258,Htg_StPt_Sch_EZ!$C$30:$I$30,0)),"F","C")</f>
        <v>19.444444444444443</v>
      </c>
      <c r="J8258" s="34">
        <f>CONVERT(INDEX(Clg_StPt_Sch_EZ!$C$4:$I$27,MATCH(Schedules_8760!$C8258,Clg_StPt_Sch_EZ!$B$4:$B$27,0),MATCH(Schedules_8760!$F8258,Clg_StPt_Sch_EZ!$C$3:$I$3,0)),"F","C")</f>
        <v>25.555555555555554</v>
      </c>
      <c r="K8258" s="34">
        <f>CONVERT(INDEX(Clg_StPt_Sch_EZ!$C$31:$I$54,MATCH(Schedules_8760!$C8258,Clg_StPt_Sch_EZ!$B$31:$B$54,0),MATCH(Schedules_8760!$F8258,Clg_StPt_Sch_EZ!$C$30:$I$30,0)),"F","C")</f>
        <v>28.333333333333332</v>
      </c>
      <c r="L8258" s="34">
        <f>CONVERT(INDEX(DHW_StPt_Sch_EZ!$C$4:$I$27,MATCH(Schedules_8760!$C8258,DHW_StPt_Sch_EZ!$B$4:$B$27,0),MATCH(Schedules_8760!$F8258,DHW_StPt_Sch_EZ!$C$3:$I$3,0)),"F","C")</f>
        <v>53.333333333333329</v>
      </c>
      <c r="M8258" s="34">
        <f>CONVERT(INDEX(DHW_StPt_Sch_EZ!$C$31:$I$54,MATCH(Schedules_8760!$C8258,DHW_StPt_Sch_EZ!$B$31:$B$54,0),MATCH(Schedules_8760!$F8258,DHW_StPt_Sch_EZ!$C$30:$I$30,0)),"F","C")</f>
        <v>53.333333333333329</v>
      </c>
      <c r="N8258" s="12"/>
      <c r="O8258" s="12"/>
      <c r="P8258" s="12"/>
    </row>
    <row r="8259" spans="1:16" x14ac:dyDescent="0.25">
      <c r="A8259" s="35">
        <v>8258</v>
      </c>
      <c r="B8259" s="89">
        <v>345.04166666666669</v>
      </c>
      <c r="C8259" s="35">
        <f t="shared" si="645"/>
        <v>2</v>
      </c>
      <c r="D8259" s="35">
        <f t="shared" ref="D8259:D8322" si="648">IF(C8259=1,D8258+1,D8258)</f>
        <v>345</v>
      </c>
      <c r="E8259" s="35">
        <f t="shared" ref="E8259:E8322" si="649">IF(AND(C8259=1,E8258=7),1,IF(C8259=1,E8258+1,E8258))</f>
        <v>2</v>
      </c>
      <c r="F8259" s="35" t="str">
        <f t="shared" si="646"/>
        <v>Monday</v>
      </c>
      <c r="G8259" s="35">
        <f t="shared" si="647"/>
        <v>12</v>
      </c>
      <c r="H8259" s="34">
        <f>CONVERT(INDEX(Htg_StPt_Sch_EZ!$C$4:$I$27,MATCH(Schedules_8760!$C8259,Htg_StPt_Sch_EZ!$B$4:$B$27,0),MATCH(Schedules_8760!$F8259,Htg_StPt_Sch_EZ!$C$3:$I$3,0)),"F","C")</f>
        <v>20.555555555555554</v>
      </c>
      <c r="I8259" s="34">
        <f>CONVERT(INDEX(Htg_StPt_Sch_EZ!$C$31:$I$54,MATCH(Schedules_8760!$C8259,Htg_StPt_Sch_EZ!$B$31:$B$54,0),MATCH(Schedules_8760!$F8259,Htg_StPt_Sch_EZ!$C$30:$I$30,0)),"F","C")</f>
        <v>19.444444444444443</v>
      </c>
      <c r="J8259" s="34">
        <f>CONVERT(INDEX(Clg_StPt_Sch_EZ!$C$4:$I$27,MATCH(Schedules_8760!$C8259,Clg_StPt_Sch_EZ!$B$4:$B$27,0),MATCH(Schedules_8760!$F8259,Clg_StPt_Sch_EZ!$C$3:$I$3,0)),"F","C")</f>
        <v>25.555555555555554</v>
      </c>
      <c r="K8259" s="34">
        <f>CONVERT(INDEX(Clg_StPt_Sch_EZ!$C$31:$I$54,MATCH(Schedules_8760!$C8259,Clg_StPt_Sch_EZ!$B$31:$B$54,0),MATCH(Schedules_8760!$F8259,Clg_StPt_Sch_EZ!$C$30:$I$30,0)),"F","C")</f>
        <v>28.333333333333332</v>
      </c>
      <c r="L8259" s="34">
        <f>CONVERT(INDEX(DHW_StPt_Sch_EZ!$C$4:$I$27,MATCH(Schedules_8760!$C8259,DHW_StPt_Sch_EZ!$B$4:$B$27,0),MATCH(Schedules_8760!$F8259,DHW_StPt_Sch_EZ!$C$3:$I$3,0)),"F","C")</f>
        <v>53.333333333333329</v>
      </c>
      <c r="M8259" s="34">
        <f>CONVERT(INDEX(DHW_StPt_Sch_EZ!$C$31:$I$54,MATCH(Schedules_8760!$C8259,DHW_StPt_Sch_EZ!$B$31:$B$54,0),MATCH(Schedules_8760!$F8259,DHW_StPt_Sch_EZ!$C$30:$I$30,0)),"F","C")</f>
        <v>53.333333333333329</v>
      </c>
      <c r="N8259" s="12"/>
      <c r="O8259" s="12"/>
      <c r="P8259" s="12"/>
    </row>
    <row r="8260" spans="1:16" x14ac:dyDescent="0.25">
      <c r="A8260" s="35">
        <v>8259</v>
      </c>
      <c r="B8260" s="89">
        <v>345.08333333333331</v>
      </c>
      <c r="C8260" s="35">
        <f t="shared" si="645"/>
        <v>3</v>
      </c>
      <c r="D8260" s="35">
        <f t="shared" si="648"/>
        <v>345</v>
      </c>
      <c r="E8260" s="35">
        <f t="shared" si="649"/>
        <v>2</v>
      </c>
      <c r="F8260" s="35" t="str">
        <f t="shared" si="646"/>
        <v>Monday</v>
      </c>
      <c r="G8260" s="35">
        <f t="shared" si="647"/>
        <v>12</v>
      </c>
      <c r="H8260" s="34">
        <f>CONVERT(INDEX(Htg_StPt_Sch_EZ!$C$4:$I$27,MATCH(Schedules_8760!$C8260,Htg_StPt_Sch_EZ!$B$4:$B$27,0),MATCH(Schedules_8760!$F8260,Htg_StPt_Sch_EZ!$C$3:$I$3,0)),"F","C")</f>
        <v>20.555555555555554</v>
      </c>
      <c r="I8260" s="34">
        <f>CONVERT(INDEX(Htg_StPt_Sch_EZ!$C$31:$I$54,MATCH(Schedules_8760!$C8260,Htg_StPt_Sch_EZ!$B$31:$B$54,0),MATCH(Schedules_8760!$F8260,Htg_StPt_Sch_EZ!$C$30:$I$30,0)),"F","C")</f>
        <v>19.444444444444443</v>
      </c>
      <c r="J8260" s="34">
        <f>CONVERT(INDEX(Clg_StPt_Sch_EZ!$C$4:$I$27,MATCH(Schedules_8760!$C8260,Clg_StPt_Sch_EZ!$B$4:$B$27,0),MATCH(Schedules_8760!$F8260,Clg_StPt_Sch_EZ!$C$3:$I$3,0)),"F","C")</f>
        <v>25.555555555555554</v>
      </c>
      <c r="K8260" s="34">
        <f>CONVERT(INDEX(Clg_StPt_Sch_EZ!$C$31:$I$54,MATCH(Schedules_8760!$C8260,Clg_StPt_Sch_EZ!$B$31:$B$54,0),MATCH(Schedules_8760!$F8260,Clg_StPt_Sch_EZ!$C$30:$I$30,0)),"F","C")</f>
        <v>28.333333333333332</v>
      </c>
      <c r="L8260" s="34">
        <f>CONVERT(INDEX(DHW_StPt_Sch_EZ!$C$4:$I$27,MATCH(Schedules_8760!$C8260,DHW_StPt_Sch_EZ!$B$4:$B$27,0),MATCH(Schedules_8760!$F8260,DHW_StPt_Sch_EZ!$C$3:$I$3,0)),"F","C")</f>
        <v>53.333333333333329</v>
      </c>
      <c r="M8260" s="34">
        <f>CONVERT(INDEX(DHW_StPt_Sch_EZ!$C$31:$I$54,MATCH(Schedules_8760!$C8260,DHW_StPt_Sch_EZ!$B$31:$B$54,0),MATCH(Schedules_8760!$F8260,DHW_StPt_Sch_EZ!$C$30:$I$30,0)),"F","C")</f>
        <v>53.333333333333329</v>
      </c>
      <c r="N8260" s="12"/>
      <c r="O8260" s="12"/>
      <c r="P8260" s="12"/>
    </row>
    <row r="8261" spans="1:16" x14ac:dyDescent="0.25">
      <c r="A8261" s="35">
        <v>8260</v>
      </c>
      <c r="B8261" s="89">
        <v>345.125</v>
      </c>
      <c r="C8261" s="35">
        <f t="shared" si="645"/>
        <v>4</v>
      </c>
      <c r="D8261" s="35">
        <f t="shared" si="648"/>
        <v>345</v>
      </c>
      <c r="E8261" s="35">
        <f t="shared" si="649"/>
        <v>2</v>
      </c>
      <c r="F8261" s="35" t="str">
        <f t="shared" si="646"/>
        <v>Monday</v>
      </c>
      <c r="G8261" s="35">
        <f t="shared" si="647"/>
        <v>12</v>
      </c>
      <c r="H8261" s="34">
        <f>CONVERT(INDEX(Htg_StPt_Sch_EZ!$C$4:$I$27,MATCH(Schedules_8760!$C8261,Htg_StPt_Sch_EZ!$B$4:$B$27,0),MATCH(Schedules_8760!$F8261,Htg_StPt_Sch_EZ!$C$3:$I$3,0)),"F","C")</f>
        <v>20.555555555555554</v>
      </c>
      <c r="I8261" s="34">
        <f>CONVERT(INDEX(Htg_StPt_Sch_EZ!$C$31:$I$54,MATCH(Schedules_8760!$C8261,Htg_StPt_Sch_EZ!$B$31:$B$54,0),MATCH(Schedules_8760!$F8261,Htg_StPt_Sch_EZ!$C$30:$I$30,0)),"F","C")</f>
        <v>19.444444444444443</v>
      </c>
      <c r="J8261" s="34">
        <f>CONVERT(INDEX(Clg_StPt_Sch_EZ!$C$4:$I$27,MATCH(Schedules_8760!$C8261,Clg_StPt_Sch_EZ!$B$4:$B$27,0),MATCH(Schedules_8760!$F8261,Clg_StPt_Sch_EZ!$C$3:$I$3,0)),"F","C")</f>
        <v>25.555555555555554</v>
      </c>
      <c r="K8261" s="34">
        <f>CONVERT(INDEX(Clg_StPt_Sch_EZ!$C$31:$I$54,MATCH(Schedules_8760!$C8261,Clg_StPt_Sch_EZ!$B$31:$B$54,0),MATCH(Schedules_8760!$F8261,Clg_StPt_Sch_EZ!$C$30:$I$30,0)),"F","C")</f>
        <v>28.333333333333332</v>
      </c>
      <c r="L8261" s="34">
        <f>CONVERT(INDEX(DHW_StPt_Sch_EZ!$C$4:$I$27,MATCH(Schedules_8760!$C8261,DHW_StPt_Sch_EZ!$B$4:$B$27,0),MATCH(Schedules_8760!$F8261,DHW_StPt_Sch_EZ!$C$3:$I$3,0)),"F","C")</f>
        <v>53.333333333333329</v>
      </c>
      <c r="M8261" s="34">
        <f>CONVERT(INDEX(DHW_StPt_Sch_EZ!$C$31:$I$54,MATCH(Schedules_8760!$C8261,DHW_StPt_Sch_EZ!$B$31:$B$54,0),MATCH(Schedules_8760!$F8261,DHW_StPt_Sch_EZ!$C$30:$I$30,0)),"F","C")</f>
        <v>53.333333333333329</v>
      </c>
      <c r="N8261" s="12"/>
      <c r="O8261" s="12"/>
      <c r="P8261" s="12"/>
    </row>
    <row r="8262" spans="1:16" x14ac:dyDescent="0.25">
      <c r="A8262" s="35">
        <v>8261</v>
      </c>
      <c r="B8262" s="89">
        <v>345.16666666666669</v>
      </c>
      <c r="C8262" s="35">
        <f t="shared" si="645"/>
        <v>5</v>
      </c>
      <c r="D8262" s="35">
        <f t="shared" si="648"/>
        <v>345</v>
      </c>
      <c r="E8262" s="35">
        <f t="shared" si="649"/>
        <v>2</v>
      </c>
      <c r="F8262" s="35" t="str">
        <f t="shared" si="646"/>
        <v>Monday</v>
      </c>
      <c r="G8262" s="35">
        <f t="shared" si="647"/>
        <v>12</v>
      </c>
      <c r="H8262" s="34">
        <f>CONVERT(INDEX(Htg_StPt_Sch_EZ!$C$4:$I$27,MATCH(Schedules_8760!$C8262,Htg_StPt_Sch_EZ!$B$4:$B$27,0),MATCH(Schedules_8760!$F8262,Htg_StPt_Sch_EZ!$C$3:$I$3,0)),"F","C")</f>
        <v>20.555555555555554</v>
      </c>
      <c r="I8262" s="34">
        <f>CONVERT(INDEX(Htg_StPt_Sch_EZ!$C$31:$I$54,MATCH(Schedules_8760!$C8262,Htg_StPt_Sch_EZ!$B$31:$B$54,0),MATCH(Schedules_8760!$F8262,Htg_StPt_Sch_EZ!$C$30:$I$30,0)),"F","C")</f>
        <v>19.444444444444443</v>
      </c>
      <c r="J8262" s="34">
        <f>CONVERT(INDEX(Clg_StPt_Sch_EZ!$C$4:$I$27,MATCH(Schedules_8760!$C8262,Clg_StPt_Sch_EZ!$B$4:$B$27,0),MATCH(Schedules_8760!$F8262,Clg_StPt_Sch_EZ!$C$3:$I$3,0)),"F","C")</f>
        <v>25.555555555555554</v>
      </c>
      <c r="K8262" s="34">
        <f>CONVERT(INDEX(Clg_StPt_Sch_EZ!$C$31:$I$54,MATCH(Schedules_8760!$C8262,Clg_StPt_Sch_EZ!$B$31:$B$54,0),MATCH(Schedules_8760!$F8262,Clg_StPt_Sch_EZ!$C$30:$I$30,0)),"F","C")</f>
        <v>28.333333333333332</v>
      </c>
      <c r="L8262" s="34">
        <f>CONVERT(INDEX(DHW_StPt_Sch_EZ!$C$4:$I$27,MATCH(Schedules_8760!$C8262,DHW_StPt_Sch_EZ!$B$4:$B$27,0),MATCH(Schedules_8760!$F8262,DHW_StPt_Sch_EZ!$C$3:$I$3,0)),"F","C")</f>
        <v>53.333333333333329</v>
      </c>
      <c r="M8262" s="34">
        <f>CONVERT(INDEX(DHW_StPt_Sch_EZ!$C$31:$I$54,MATCH(Schedules_8760!$C8262,DHW_StPt_Sch_EZ!$B$31:$B$54,0),MATCH(Schedules_8760!$F8262,DHW_StPt_Sch_EZ!$C$30:$I$30,0)),"F","C")</f>
        <v>53.333333333333329</v>
      </c>
      <c r="N8262" s="12"/>
      <c r="O8262" s="12"/>
      <c r="P8262" s="12"/>
    </row>
    <row r="8263" spans="1:16" x14ac:dyDescent="0.25">
      <c r="A8263" s="35">
        <v>8262</v>
      </c>
      <c r="B8263" s="89">
        <v>345.20833333333331</v>
      </c>
      <c r="C8263" s="35">
        <f t="shared" si="645"/>
        <v>6</v>
      </c>
      <c r="D8263" s="35">
        <f t="shared" si="648"/>
        <v>345</v>
      </c>
      <c r="E8263" s="35">
        <f t="shared" si="649"/>
        <v>2</v>
      </c>
      <c r="F8263" s="35" t="str">
        <f t="shared" si="646"/>
        <v>Monday</v>
      </c>
      <c r="G8263" s="35">
        <f t="shared" si="647"/>
        <v>12</v>
      </c>
      <c r="H8263" s="34">
        <f>CONVERT(INDEX(Htg_StPt_Sch_EZ!$C$4:$I$27,MATCH(Schedules_8760!$C8263,Htg_StPt_Sch_EZ!$B$4:$B$27,0),MATCH(Schedules_8760!$F8263,Htg_StPt_Sch_EZ!$C$3:$I$3,0)),"F","C")</f>
        <v>20.555555555555554</v>
      </c>
      <c r="I8263" s="34">
        <f>CONVERT(INDEX(Htg_StPt_Sch_EZ!$C$31:$I$54,MATCH(Schedules_8760!$C8263,Htg_StPt_Sch_EZ!$B$31:$B$54,0),MATCH(Schedules_8760!$F8263,Htg_StPt_Sch_EZ!$C$30:$I$30,0)),"F","C")</f>
        <v>19.444444444444443</v>
      </c>
      <c r="J8263" s="34">
        <f>CONVERT(INDEX(Clg_StPt_Sch_EZ!$C$4:$I$27,MATCH(Schedules_8760!$C8263,Clg_StPt_Sch_EZ!$B$4:$B$27,0),MATCH(Schedules_8760!$F8263,Clg_StPt_Sch_EZ!$C$3:$I$3,0)),"F","C")</f>
        <v>25.555555555555554</v>
      </c>
      <c r="K8263" s="34">
        <f>CONVERT(INDEX(Clg_StPt_Sch_EZ!$C$31:$I$54,MATCH(Schedules_8760!$C8263,Clg_StPt_Sch_EZ!$B$31:$B$54,0),MATCH(Schedules_8760!$F8263,Clg_StPt_Sch_EZ!$C$30:$I$30,0)),"F","C")</f>
        <v>28.333333333333332</v>
      </c>
      <c r="L8263" s="34">
        <f>CONVERT(INDEX(DHW_StPt_Sch_EZ!$C$4:$I$27,MATCH(Schedules_8760!$C8263,DHW_StPt_Sch_EZ!$B$4:$B$27,0),MATCH(Schedules_8760!$F8263,DHW_StPt_Sch_EZ!$C$3:$I$3,0)),"F","C")</f>
        <v>53.333333333333329</v>
      </c>
      <c r="M8263" s="34">
        <f>CONVERT(INDEX(DHW_StPt_Sch_EZ!$C$31:$I$54,MATCH(Schedules_8760!$C8263,DHW_StPt_Sch_EZ!$B$31:$B$54,0),MATCH(Schedules_8760!$F8263,DHW_StPt_Sch_EZ!$C$30:$I$30,0)),"F","C")</f>
        <v>53.333333333333329</v>
      </c>
      <c r="N8263" s="12"/>
      <c r="O8263" s="12"/>
      <c r="P8263" s="12"/>
    </row>
    <row r="8264" spans="1:16" x14ac:dyDescent="0.25">
      <c r="A8264" s="35">
        <v>8263</v>
      </c>
      <c r="B8264" s="89">
        <v>345.25</v>
      </c>
      <c r="C8264" s="35">
        <f t="shared" si="645"/>
        <v>7</v>
      </c>
      <c r="D8264" s="35">
        <f t="shared" si="648"/>
        <v>345</v>
      </c>
      <c r="E8264" s="35">
        <f t="shared" si="649"/>
        <v>2</v>
      </c>
      <c r="F8264" s="35" t="str">
        <f t="shared" si="646"/>
        <v>Monday</v>
      </c>
      <c r="G8264" s="35">
        <f t="shared" si="647"/>
        <v>12</v>
      </c>
      <c r="H8264" s="34">
        <f>CONVERT(INDEX(Htg_StPt_Sch_EZ!$C$4:$I$27,MATCH(Schedules_8760!$C8264,Htg_StPt_Sch_EZ!$B$4:$B$27,0),MATCH(Schedules_8760!$F8264,Htg_StPt_Sch_EZ!$C$3:$I$3,0)),"F","C")</f>
        <v>20.555555555555554</v>
      </c>
      <c r="I8264" s="34">
        <f>CONVERT(INDEX(Htg_StPt_Sch_EZ!$C$31:$I$54,MATCH(Schedules_8760!$C8264,Htg_StPt_Sch_EZ!$B$31:$B$54,0),MATCH(Schedules_8760!$F8264,Htg_StPt_Sch_EZ!$C$30:$I$30,0)),"F","C")</f>
        <v>19.444444444444443</v>
      </c>
      <c r="J8264" s="34">
        <f>CONVERT(INDEX(Clg_StPt_Sch_EZ!$C$4:$I$27,MATCH(Schedules_8760!$C8264,Clg_StPt_Sch_EZ!$B$4:$B$27,0),MATCH(Schedules_8760!$F8264,Clg_StPt_Sch_EZ!$C$3:$I$3,0)),"F","C")</f>
        <v>25.555555555555554</v>
      </c>
      <c r="K8264" s="34">
        <f>CONVERT(INDEX(Clg_StPt_Sch_EZ!$C$31:$I$54,MATCH(Schedules_8760!$C8264,Clg_StPt_Sch_EZ!$B$31:$B$54,0),MATCH(Schedules_8760!$F8264,Clg_StPt_Sch_EZ!$C$30:$I$30,0)),"F","C")</f>
        <v>28.333333333333332</v>
      </c>
      <c r="L8264" s="34">
        <f>CONVERT(INDEX(DHW_StPt_Sch_EZ!$C$4:$I$27,MATCH(Schedules_8760!$C8264,DHW_StPt_Sch_EZ!$B$4:$B$27,0),MATCH(Schedules_8760!$F8264,DHW_StPt_Sch_EZ!$C$3:$I$3,0)),"F","C")</f>
        <v>53.333333333333329</v>
      </c>
      <c r="M8264" s="34">
        <f>CONVERT(INDEX(DHW_StPt_Sch_EZ!$C$31:$I$54,MATCH(Schedules_8760!$C8264,DHW_StPt_Sch_EZ!$B$31:$B$54,0),MATCH(Schedules_8760!$F8264,DHW_StPt_Sch_EZ!$C$30:$I$30,0)),"F","C")</f>
        <v>53.333333333333329</v>
      </c>
      <c r="N8264" s="12"/>
      <c r="O8264" s="12"/>
      <c r="P8264" s="12"/>
    </row>
    <row r="8265" spans="1:16" x14ac:dyDescent="0.25">
      <c r="A8265" s="35">
        <v>8264</v>
      </c>
      <c r="B8265" s="89">
        <v>345.29166666666669</v>
      </c>
      <c r="C8265" s="35">
        <f t="shared" si="645"/>
        <v>8</v>
      </c>
      <c r="D8265" s="35">
        <f t="shared" si="648"/>
        <v>345</v>
      </c>
      <c r="E8265" s="35">
        <f t="shared" si="649"/>
        <v>2</v>
      </c>
      <c r="F8265" s="35" t="str">
        <f t="shared" si="646"/>
        <v>Monday</v>
      </c>
      <c r="G8265" s="35">
        <f t="shared" si="647"/>
        <v>12</v>
      </c>
      <c r="H8265" s="34">
        <f>CONVERT(INDEX(Htg_StPt_Sch_EZ!$C$4:$I$27,MATCH(Schedules_8760!$C8265,Htg_StPt_Sch_EZ!$B$4:$B$27,0),MATCH(Schedules_8760!$F8265,Htg_StPt_Sch_EZ!$C$3:$I$3,0)),"F","C")</f>
        <v>20.555555555555554</v>
      </c>
      <c r="I8265" s="34">
        <f>CONVERT(INDEX(Htg_StPt_Sch_EZ!$C$31:$I$54,MATCH(Schedules_8760!$C8265,Htg_StPt_Sch_EZ!$B$31:$B$54,0),MATCH(Schedules_8760!$F8265,Htg_StPt_Sch_EZ!$C$30:$I$30,0)),"F","C")</f>
        <v>19.444444444444443</v>
      </c>
      <c r="J8265" s="34">
        <f>CONVERT(INDEX(Clg_StPt_Sch_EZ!$C$4:$I$27,MATCH(Schedules_8760!$C8265,Clg_StPt_Sch_EZ!$B$4:$B$27,0),MATCH(Schedules_8760!$F8265,Clg_StPt_Sch_EZ!$C$3:$I$3,0)),"F","C")</f>
        <v>25.555555555555554</v>
      </c>
      <c r="K8265" s="34">
        <f>CONVERT(INDEX(Clg_StPt_Sch_EZ!$C$31:$I$54,MATCH(Schedules_8760!$C8265,Clg_StPt_Sch_EZ!$B$31:$B$54,0),MATCH(Schedules_8760!$F8265,Clg_StPt_Sch_EZ!$C$30:$I$30,0)),"F","C")</f>
        <v>25</v>
      </c>
      <c r="L8265" s="34">
        <f>CONVERT(INDEX(DHW_StPt_Sch_EZ!$C$4:$I$27,MATCH(Schedules_8760!$C8265,DHW_StPt_Sch_EZ!$B$4:$B$27,0),MATCH(Schedules_8760!$F8265,DHW_StPt_Sch_EZ!$C$3:$I$3,0)),"F","C")</f>
        <v>53.333333333333329</v>
      </c>
      <c r="M8265" s="34">
        <f>CONVERT(INDEX(DHW_StPt_Sch_EZ!$C$31:$I$54,MATCH(Schedules_8760!$C8265,DHW_StPt_Sch_EZ!$B$31:$B$54,0),MATCH(Schedules_8760!$F8265,DHW_StPt_Sch_EZ!$C$30:$I$30,0)),"F","C")</f>
        <v>53.333333333333329</v>
      </c>
      <c r="N8265" s="12"/>
      <c r="O8265" s="12"/>
      <c r="P8265" s="12"/>
    </row>
    <row r="8266" spans="1:16" x14ac:dyDescent="0.25">
      <c r="A8266" s="35">
        <v>8265</v>
      </c>
      <c r="B8266" s="89">
        <v>345.33333333333331</v>
      </c>
      <c r="C8266" s="35">
        <f t="shared" si="645"/>
        <v>9</v>
      </c>
      <c r="D8266" s="35">
        <f t="shared" si="648"/>
        <v>345</v>
      </c>
      <c r="E8266" s="35">
        <f t="shared" si="649"/>
        <v>2</v>
      </c>
      <c r="F8266" s="35" t="str">
        <f t="shared" si="646"/>
        <v>Monday</v>
      </c>
      <c r="G8266" s="35">
        <f t="shared" si="647"/>
        <v>12</v>
      </c>
      <c r="H8266" s="34">
        <f>CONVERT(INDEX(Htg_StPt_Sch_EZ!$C$4:$I$27,MATCH(Schedules_8760!$C8266,Htg_StPt_Sch_EZ!$B$4:$B$27,0),MATCH(Schedules_8760!$F8266,Htg_StPt_Sch_EZ!$C$3:$I$3,0)),"F","C")</f>
        <v>20.555555555555554</v>
      </c>
      <c r="I8266" s="34">
        <f>CONVERT(INDEX(Htg_StPt_Sch_EZ!$C$31:$I$54,MATCH(Schedules_8760!$C8266,Htg_StPt_Sch_EZ!$B$31:$B$54,0),MATCH(Schedules_8760!$F8266,Htg_StPt_Sch_EZ!$C$30:$I$30,0)),"F","C")</f>
        <v>19.444444444444443</v>
      </c>
      <c r="J8266" s="34">
        <f>CONVERT(INDEX(Clg_StPt_Sch_EZ!$C$4:$I$27,MATCH(Schedules_8760!$C8266,Clg_StPt_Sch_EZ!$B$4:$B$27,0),MATCH(Schedules_8760!$F8266,Clg_StPt_Sch_EZ!$C$3:$I$3,0)),"F","C")</f>
        <v>25.555555555555554</v>
      </c>
      <c r="K8266" s="34">
        <f>CONVERT(INDEX(Clg_StPt_Sch_EZ!$C$31:$I$54,MATCH(Schedules_8760!$C8266,Clg_StPt_Sch_EZ!$B$31:$B$54,0),MATCH(Schedules_8760!$F8266,Clg_StPt_Sch_EZ!$C$30:$I$30,0)),"F","C")</f>
        <v>25</v>
      </c>
      <c r="L8266" s="34">
        <f>CONVERT(INDEX(DHW_StPt_Sch_EZ!$C$4:$I$27,MATCH(Schedules_8760!$C8266,DHW_StPt_Sch_EZ!$B$4:$B$27,0),MATCH(Schedules_8760!$F8266,DHW_StPt_Sch_EZ!$C$3:$I$3,0)),"F","C")</f>
        <v>53.333333333333329</v>
      </c>
      <c r="M8266" s="34">
        <f>CONVERT(INDEX(DHW_StPt_Sch_EZ!$C$31:$I$54,MATCH(Schedules_8760!$C8266,DHW_StPt_Sch_EZ!$B$31:$B$54,0),MATCH(Schedules_8760!$F8266,DHW_StPt_Sch_EZ!$C$30:$I$30,0)),"F","C")</f>
        <v>53.333333333333329</v>
      </c>
      <c r="N8266" s="12"/>
      <c r="O8266" s="12"/>
      <c r="P8266" s="12"/>
    </row>
    <row r="8267" spans="1:16" x14ac:dyDescent="0.25">
      <c r="A8267" s="35">
        <v>8266</v>
      </c>
      <c r="B8267" s="89">
        <v>345.375</v>
      </c>
      <c r="C8267" s="35">
        <f t="shared" si="645"/>
        <v>10</v>
      </c>
      <c r="D8267" s="35">
        <f t="shared" si="648"/>
        <v>345</v>
      </c>
      <c r="E8267" s="35">
        <f t="shared" si="649"/>
        <v>2</v>
      </c>
      <c r="F8267" s="35" t="str">
        <f t="shared" si="646"/>
        <v>Monday</v>
      </c>
      <c r="G8267" s="35">
        <f t="shared" si="647"/>
        <v>12</v>
      </c>
      <c r="H8267" s="34">
        <f>CONVERT(INDEX(Htg_StPt_Sch_EZ!$C$4:$I$27,MATCH(Schedules_8760!$C8267,Htg_StPt_Sch_EZ!$B$4:$B$27,0),MATCH(Schedules_8760!$F8267,Htg_StPt_Sch_EZ!$C$3:$I$3,0)),"F","C")</f>
        <v>20.555555555555554</v>
      </c>
      <c r="I8267" s="34">
        <f>CONVERT(INDEX(Htg_StPt_Sch_EZ!$C$31:$I$54,MATCH(Schedules_8760!$C8267,Htg_StPt_Sch_EZ!$B$31:$B$54,0),MATCH(Schedules_8760!$F8267,Htg_StPt_Sch_EZ!$C$30:$I$30,0)),"F","C")</f>
        <v>19.444444444444443</v>
      </c>
      <c r="J8267" s="34">
        <f>CONVERT(INDEX(Clg_StPt_Sch_EZ!$C$4:$I$27,MATCH(Schedules_8760!$C8267,Clg_StPt_Sch_EZ!$B$4:$B$27,0),MATCH(Schedules_8760!$F8267,Clg_StPt_Sch_EZ!$C$3:$I$3,0)),"F","C")</f>
        <v>25.555555555555554</v>
      </c>
      <c r="K8267" s="34">
        <f>CONVERT(INDEX(Clg_StPt_Sch_EZ!$C$31:$I$54,MATCH(Schedules_8760!$C8267,Clg_StPt_Sch_EZ!$B$31:$B$54,0),MATCH(Schedules_8760!$F8267,Clg_StPt_Sch_EZ!$C$30:$I$30,0)),"F","C")</f>
        <v>25</v>
      </c>
      <c r="L8267" s="34">
        <f>CONVERT(INDEX(DHW_StPt_Sch_EZ!$C$4:$I$27,MATCH(Schedules_8760!$C8267,DHW_StPt_Sch_EZ!$B$4:$B$27,0),MATCH(Schedules_8760!$F8267,DHW_StPt_Sch_EZ!$C$3:$I$3,0)),"F","C")</f>
        <v>53.333333333333329</v>
      </c>
      <c r="M8267" s="34">
        <f>CONVERT(INDEX(DHW_StPt_Sch_EZ!$C$31:$I$54,MATCH(Schedules_8760!$C8267,DHW_StPt_Sch_EZ!$B$31:$B$54,0),MATCH(Schedules_8760!$F8267,DHW_StPt_Sch_EZ!$C$30:$I$30,0)),"F","C")</f>
        <v>53.333333333333329</v>
      </c>
      <c r="N8267" s="12"/>
      <c r="O8267" s="12"/>
      <c r="P8267" s="12"/>
    </row>
    <row r="8268" spans="1:16" x14ac:dyDescent="0.25">
      <c r="A8268" s="35">
        <v>8267</v>
      </c>
      <c r="B8268" s="89">
        <v>345.41666666666669</v>
      </c>
      <c r="C8268" s="35">
        <f t="shared" si="645"/>
        <v>11</v>
      </c>
      <c r="D8268" s="35">
        <f t="shared" si="648"/>
        <v>345</v>
      </c>
      <c r="E8268" s="35">
        <f t="shared" si="649"/>
        <v>2</v>
      </c>
      <c r="F8268" s="35" t="str">
        <f t="shared" si="646"/>
        <v>Monday</v>
      </c>
      <c r="G8268" s="35">
        <f t="shared" si="647"/>
        <v>12</v>
      </c>
      <c r="H8268" s="34">
        <f>CONVERT(INDEX(Htg_StPt_Sch_EZ!$C$4:$I$27,MATCH(Schedules_8760!$C8268,Htg_StPt_Sch_EZ!$B$4:$B$27,0),MATCH(Schedules_8760!$F8268,Htg_StPt_Sch_EZ!$C$3:$I$3,0)),"F","C")</f>
        <v>20.555555555555554</v>
      </c>
      <c r="I8268" s="34">
        <f>CONVERT(INDEX(Htg_StPt_Sch_EZ!$C$31:$I$54,MATCH(Schedules_8760!$C8268,Htg_StPt_Sch_EZ!$B$31:$B$54,0),MATCH(Schedules_8760!$F8268,Htg_StPt_Sch_EZ!$C$30:$I$30,0)),"F","C")</f>
        <v>19.444444444444443</v>
      </c>
      <c r="J8268" s="34">
        <f>CONVERT(INDEX(Clg_StPt_Sch_EZ!$C$4:$I$27,MATCH(Schedules_8760!$C8268,Clg_StPt_Sch_EZ!$B$4:$B$27,0),MATCH(Schedules_8760!$F8268,Clg_StPt_Sch_EZ!$C$3:$I$3,0)),"F","C")</f>
        <v>25.555555555555554</v>
      </c>
      <c r="K8268" s="34">
        <f>CONVERT(INDEX(Clg_StPt_Sch_EZ!$C$31:$I$54,MATCH(Schedules_8760!$C8268,Clg_StPt_Sch_EZ!$B$31:$B$54,0),MATCH(Schedules_8760!$F8268,Clg_StPt_Sch_EZ!$C$30:$I$30,0)),"F","C")</f>
        <v>25</v>
      </c>
      <c r="L8268" s="34">
        <f>CONVERT(INDEX(DHW_StPt_Sch_EZ!$C$4:$I$27,MATCH(Schedules_8760!$C8268,DHW_StPt_Sch_EZ!$B$4:$B$27,0),MATCH(Schedules_8760!$F8268,DHW_StPt_Sch_EZ!$C$3:$I$3,0)),"F","C")</f>
        <v>53.333333333333329</v>
      </c>
      <c r="M8268" s="34">
        <f>CONVERT(INDEX(DHW_StPt_Sch_EZ!$C$31:$I$54,MATCH(Schedules_8760!$C8268,DHW_StPt_Sch_EZ!$B$31:$B$54,0),MATCH(Schedules_8760!$F8268,DHW_StPt_Sch_EZ!$C$30:$I$30,0)),"F","C")</f>
        <v>53.333333333333329</v>
      </c>
      <c r="N8268" s="12"/>
      <c r="O8268" s="12"/>
      <c r="P8268" s="12"/>
    </row>
    <row r="8269" spans="1:16" x14ac:dyDescent="0.25">
      <c r="A8269" s="35">
        <v>8268</v>
      </c>
      <c r="B8269" s="89">
        <v>345.45833333333331</v>
      </c>
      <c r="C8269" s="35">
        <f t="shared" si="645"/>
        <v>12</v>
      </c>
      <c r="D8269" s="35">
        <f t="shared" si="648"/>
        <v>345</v>
      </c>
      <c r="E8269" s="35">
        <f t="shared" si="649"/>
        <v>2</v>
      </c>
      <c r="F8269" s="35" t="str">
        <f t="shared" si="646"/>
        <v>Monday</v>
      </c>
      <c r="G8269" s="35">
        <f t="shared" si="647"/>
        <v>12</v>
      </c>
      <c r="H8269" s="34">
        <f>CONVERT(INDEX(Htg_StPt_Sch_EZ!$C$4:$I$27,MATCH(Schedules_8760!$C8269,Htg_StPt_Sch_EZ!$B$4:$B$27,0),MATCH(Schedules_8760!$F8269,Htg_StPt_Sch_EZ!$C$3:$I$3,0)),"F","C")</f>
        <v>20.555555555555554</v>
      </c>
      <c r="I8269" s="34">
        <f>CONVERT(INDEX(Htg_StPt_Sch_EZ!$C$31:$I$54,MATCH(Schedules_8760!$C8269,Htg_StPt_Sch_EZ!$B$31:$B$54,0),MATCH(Schedules_8760!$F8269,Htg_StPt_Sch_EZ!$C$30:$I$30,0)),"F","C")</f>
        <v>19.444444444444443</v>
      </c>
      <c r="J8269" s="34">
        <f>CONVERT(INDEX(Clg_StPt_Sch_EZ!$C$4:$I$27,MATCH(Schedules_8760!$C8269,Clg_StPt_Sch_EZ!$B$4:$B$27,0),MATCH(Schedules_8760!$F8269,Clg_StPt_Sch_EZ!$C$3:$I$3,0)),"F","C")</f>
        <v>25.555555555555554</v>
      </c>
      <c r="K8269" s="34">
        <f>CONVERT(INDEX(Clg_StPt_Sch_EZ!$C$31:$I$54,MATCH(Schedules_8760!$C8269,Clg_StPt_Sch_EZ!$B$31:$B$54,0),MATCH(Schedules_8760!$F8269,Clg_StPt_Sch_EZ!$C$30:$I$30,0)),"F","C")</f>
        <v>25</v>
      </c>
      <c r="L8269" s="34">
        <f>CONVERT(INDEX(DHW_StPt_Sch_EZ!$C$4:$I$27,MATCH(Schedules_8760!$C8269,DHW_StPt_Sch_EZ!$B$4:$B$27,0),MATCH(Schedules_8760!$F8269,DHW_StPt_Sch_EZ!$C$3:$I$3,0)),"F","C")</f>
        <v>53.333333333333329</v>
      </c>
      <c r="M8269" s="34">
        <f>CONVERT(INDEX(DHW_StPt_Sch_EZ!$C$31:$I$54,MATCH(Schedules_8760!$C8269,DHW_StPt_Sch_EZ!$B$31:$B$54,0),MATCH(Schedules_8760!$F8269,DHW_StPt_Sch_EZ!$C$30:$I$30,0)),"F","C")</f>
        <v>53.333333333333329</v>
      </c>
      <c r="N8269" s="12"/>
      <c r="O8269" s="12"/>
      <c r="P8269" s="12"/>
    </row>
    <row r="8270" spans="1:16" x14ac:dyDescent="0.25">
      <c r="A8270" s="35">
        <v>8269</v>
      </c>
      <c r="B8270" s="89">
        <v>345.5</v>
      </c>
      <c r="C8270" s="35">
        <f t="shared" si="645"/>
        <v>13</v>
      </c>
      <c r="D8270" s="35">
        <f t="shared" si="648"/>
        <v>345</v>
      </c>
      <c r="E8270" s="35">
        <f t="shared" si="649"/>
        <v>2</v>
      </c>
      <c r="F8270" s="35" t="str">
        <f t="shared" si="646"/>
        <v>Monday</v>
      </c>
      <c r="G8270" s="35">
        <f t="shared" si="647"/>
        <v>12</v>
      </c>
      <c r="H8270" s="34">
        <f>CONVERT(INDEX(Htg_StPt_Sch_EZ!$C$4:$I$27,MATCH(Schedules_8760!$C8270,Htg_StPt_Sch_EZ!$B$4:$B$27,0),MATCH(Schedules_8760!$F8270,Htg_StPt_Sch_EZ!$C$3:$I$3,0)),"F","C")</f>
        <v>20.555555555555554</v>
      </c>
      <c r="I8270" s="34">
        <f>CONVERT(INDEX(Htg_StPt_Sch_EZ!$C$31:$I$54,MATCH(Schedules_8760!$C8270,Htg_StPt_Sch_EZ!$B$31:$B$54,0),MATCH(Schedules_8760!$F8270,Htg_StPt_Sch_EZ!$C$30:$I$30,0)),"F","C")</f>
        <v>19.444444444444443</v>
      </c>
      <c r="J8270" s="34">
        <f>CONVERT(INDEX(Clg_StPt_Sch_EZ!$C$4:$I$27,MATCH(Schedules_8760!$C8270,Clg_StPt_Sch_EZ!$B$4:$B$27,0),MATCH(Schedules_8760!$F8270,Clg_StPt_Sch_EZ!$C$3:$I$3,0)),"F","C")</f>
        <v>25.555555555555554</v>
      </c>
      <c r="K8270" s="34">
        <f>CONVERT(INDEX(Clg_StPt_Sch_EZ!$C$31:$I$54,MATCH(Schedules_8760!$C8270,Clg_StPt_Sch_EZ!$B$31:$B$54,0),MATCH(Schedules_8760!$F8270,Clg_StPt_Sch_EZ!$C$30:$I$30,0)),"F","C")</f>
        <v>25</v>
      </c>
      <c r="L8270" s="34">
        <f>CONVERT(INDEX(DHW_StPt_Sch_EZ!$C$4:$I$27,MATCH(Schedules_8760!$C8270,DHW_StPt_Sch_EZ!$B$4:$B$27,0),MATCH(Schedules_8760!$F8270,DHW_StPt_Sch_EZ!$C$3:$I$3,0)),"F","C")</f>
        <v>53.333333333333329</v>
      </c>
      <c r="M8270" s="34">
        <f>CONVERT(INDEX(DHW_StPt_Sch_EZ!$C$31:$I$54,MATCH(Schedules_8760!$C8270,DHW_StPt_Sch_EZ!$B$31:$B$54,0),MATCH(Schedules_8760!$F8270,DHW_StPt_Sch_EZ!$C$30:$I$30,0)),"F","C")</f>
        <v>53.333333333333329</v>
      </c>
      <c r="N8270" s="12"/>
      <c r="O8270" s="12"/>
      <c r="P8270" s="12"/>
    </row>
    <row r="8271" spans="1:16" x14ac:dyDescent="0.25">
      <c r="A8271" s="35">
        <v>8270</v>
      </c>
      <c r="B8271" s="89">
        <v>345.54166666666669</v>
      </c>
      <c r="C8271" s="35">
        <f t="shared" si="645"/>
        <v>14</v>
      </c>
      <c r="D8271" s="35">
        <f t="shared" si="648"/>
        <v>345</v>
      </c>
      <c r="E8271" s="35">
        <f t="shared" si="649"/>
        <v>2</v>
      </c>
      <c r="F8271" s="35" t="str">
        <f t="shared" si="646"/>
        <v>Monday</v>
      </c>
      <c r="G8271" s="35">
        <f t="shared" si="647"/>
        <v>12</v>
      </c>
      <c r="H8271" s="34">
        <f>CONVERT(INDEX(Htg_StPt_Sch_EZ!$C$4:$I$27,MATCH(Schedules_8760!$C8271,Htg_StPt_Sch_EZ!$B$4:$B$27,0),MATCH(Schedules_8760!$F8271,Htg_StPt_Sch_EZ!$C$3:$I$3,0)),"F","C")</f>
        <v>20.555555555555554</v>
      </c>
      <c r="I8271" s="34">
        <f>CONVERT(INDEX(Htg_StPt_Sch_EZ!$C$31:$I$54,MATCH(Schedules_8760!$C8271,Htg_StPt_Sch_EZ!$B$31:$B$54,0),MATCH(Schedules_8760!$F8271,Htg_StPt_Sch_EZ!$C$30:$I$30,0)),"F","C")</f>
        <v>19.444444444444443</v>
      </c>
      <c r="J8271" s="34">
        <f>CONVERT(INDEX(Clg_StPt_Sch_EZ!$C$4:$I$27,MATCH(Schedules_8760!$C8271,Clg_StPt_Sch_EZ!$B$4:$B$27,0),MATCH(Schedules_8760!$F8271,Clg_StPt_Sch_EZ!$C$3:$I$3,0)),"F","C")</f>
        <v>25.555555555555554</v>
      </c>
      <c r="K8271" s="34">
        <f>CONVERT(INDEX(Clg_StPt_Sch_EZ!$C$31:$I$54,MATCH(Schedules_8760!$C8271,Clg_StPt_Sch_EZ!$B$31:$B$54,0),MATCH(Schedules_8760!$F8271,Clg_StPt_Sch_EZ!$C$30:$I$30,0)),"F","C")</f>
        <v>25</v>
      </c>
      <c r="L8271" s="34">
        <f>CONVERT(INDEX(DHW_StPt_Sch_EZ!$C$4:$I$27,MATCH(Schedules_8760!$C8271,DHW_StPt_Sch_EZ!$B$4:$B$27,0),MATCH(Schedules_8760!$F8271,DHW_StPt_Sch_EZ!$C$3:$I$3,0)),"F","C")</f>
        <v>53.333333333333329</v>
      </c>
      <c r="M8271" s="34">
        <f>CONVERT(INDEX(DHW_StPt_Sch_EZ!$C$31:$I$54,MATCH(Schedules_8760!$C8271,DHW_StPt_Sch_EZ!$B$31:$B$54,0),MATCH(Schedules_8760!$F8271,DHW_StPt_Sch_EZ!$C$30:$I$30,0)),"F","C")</f>
        <v>53.333333333333329</v>
      </c>
      <c r="N8271" s="12"/>
      <c r="O8271" s="12"/>
      <c r="P8271" s="12"/>
    </row>
    <row r="8272" spans="1:16" x14ac:dyDescent="0.25">
      <c r="A8272" s="35">
        <v>8271</v>
      </c>
      <c r="B8272" s="89">
        <v>345.58333333333331</v>
      </c>
      <c r="C8272" s="35">
        <f t="shared" si="645"/>
        <v>15</v>
      </c>
      <c r="D8272" s="35">
        <f t="shared" si="648"/>
        <v>345</v>
      </c>
      <c r="E8272" s="35">
        <f t="shared" si="649"/>
        <v>2</v>
      </c>
      <c r="F8272" s="35" t="str">
        <f t="shared" si="646"/>
        <v>Monday</v>
      </c>
      <c r="G8272" s="35">
        <f t="shared" si="647"/>
        <v>12</v>
      </c>
      <c r="H8272" s="34">
        <f>CONVERT(INDEX(Htg_StPt_Sch_EZ!$C$4:$I$27,MATCH(Schedules_8760!$C8272,Htg_StPt_Sch_EZ!$B$4:$B$27,0),MATCH(Schedules_8760!$F8272,Htg_StPt_Sch_EZ!$C$3:$I$3,0)),"F","C")</f>
        <v>20.555555555555554</v>
      </c>
      <c r="I8272" s="34">
        <f>CONVERT(INDEX(Htg_StPt_Sch_EZ!$C$31:$I$54,MATCH(Schedules_8760!$C8272,Htg_StPt_Sch_EZ!$B$31:$B$54,0),MATCH(Schedules_8760!$F8272,Htg_StPt_Sch_EZ!$C$30:$I$30,0)),"F","C")</f>
        <v>21.111111111111111</v>
      </c>
      <c r="J8272" s="34">
        <f>CONVERT(INDEX(Clg_StPt_Sch_EZ!$C$4:$I$27,MATCH(Schedules_8760!$C8272,Clg_StPt_Sch_EZ!$B$4:$B$27,0),MATCH(Schedules_8760!$F8272,Clg_StPt_Sch_EZ!$C$3:$I$3,0)),"F","C")</f>
        <v>25.555555555555554</v>
      </c>
      <c r="K8272" s="34">
        <f>CONVERT(INDEX(Clg_StPt_Sch_EZ!$C$31:$I$54,MATCH(Schedules_8760!$C8272,Clg_StPt_Sch_EZ!$B$31:$B$54,0),MATCH(Schedules_8760!$F8272,Clg_StPt_Sch_EZ!$C$30:$I$30,0)),"F","C")</f>
        <v>25</v>
      </c>
      <c r="L8272" s="34">
        <f>CONVERT(INDEX(DHW_StPt_Sch_EZ!$C$4:$I$27,MATCH(Schedules_8760!$C8272,DHW_StPt_Sch_EZ!$B$4:$B$27,0),MATCH(Schedules_8760!$F8272,DHW_StPt_Sch_EZ!$C$3:$I$3,0)),"F","C")</f>
        <v>53.333333333333329</v>
      </c>
      <c r="M8272" s="34">
        <f>CONVERT(INDEX(DHW_StPt_Sch_EZ!$C$31:$I$54,MATCH(Schedules_8760!$C8272,DHW_StPt_Sch_EZ!$B$31:$B$54,0),MATCH(Schedules_8760!$F8272,DHW_StPt_Sch_EZ!$C$30:$I$30,0)),"F","C")</f>
        <v>53.333333333333329</v>
      </c>
      <c r="N8272" s="12"/>
      <c r="O8272" s="12"/>
      <c r="P8272" s="12"/>
    </row>
    <row r="8273" spans="1:16" x14ac:dyDescent="0.25">
      <c r="A8273" s="35">
        <v>8272</v>
      </c>
      <c r="B8273" s="89">
        <v>345.625</v>
      </c>
      <c r="C8273" s="35">
        <f t="shared" si="645"/>
        <v>16</v>
      </c>
      <c r="D8273" s="35">
        <f t="shared" si="648"/>
        <v>345</v>
      </c>
      <c r="E8273" s="35">
        <f t="shared" si="649"/>
        <v>2</v>
      </c>
      <c r="F8273" s="35" t="str">
        <f t="shared" si="646"/>
        <v>Monday</v>
      </c>
      <c r="G8273" s="35">
        <f t="shared" si="647"/>
        <v>12</v>
      </c>
      <c r="H8273" s="34">
        <f>CONVERT(INDEX(Htg_StPt_Sch_EZ!$C$4:$I$27,MATCH(Schedules_8760!$C8273,Htg_StPt_Sch_EZ!$B$4:$B$27,0),MATCH(Schedules_8760!$F8273,Htg_StPt_Sch_EZ!$C$3:$I$3,0)),"F","C")</f>
        <v>20.555555555555554</v>
      </c>
      <c r="I8273" s="34">
        <f>CONVERT(INDEX(Htg_StPt_Sch_EZ!$C$31:$I$54,MATCH(Schedules_8760!$C8273,Htg_StPt_Sch_EZ!$B$31:$B$54,0),MATCH(Schedules_8760!$F8273,Htg_StPt_Sch_EZ!$C$30:$I$30,0)),"F","C")</f>
        <v>21.111111111111111</v>
      </c>
      <c r="J8273" s="34">
        <f>CONVERT(INDEX(Clg_StPt_Sch_EZ!$C$4:$I$27,MATCH(Schedules_8760!$C8273,Clg_StPt_Sch_EZ!$B$4:$B$27,0),MATCH(Schedules_8760!$F8273,Clg_StPt_Sch_EZ!$C$3:$I$3,0)),"F","C")</f>
        <v>25.555555555555554</v>
      </c>
      <c r="K8273" s="34">
        <f>CONVERT(INDEX(Clg_StPt_Sch_EZ!$C$31:$I$54,MATCH(Schedules_8760!$C8273,Clg_StPt_Sch_EZ!$B$31:$B$54,0),MATCH(Schedules_8760!$F8273,Clg_StPt_Sch_EZ!$C$30:$I$30,0)),"F","C")</f>
        <v>25</v>
      </c>
      <c r="L8273" s="34">
        <f>CONVERT(INDEX(DHW_StPt_Sch_EZ!$C$4:$I$27,MATCH(Schedules_8760!$C8273,DHW_StPt_Sch_EZ!$B$4:$B$27,0),MATCH(Schedules_8760!$F8273,DHW_StPt_Sch_EZ!$C$3:$I$3,0)),"F","C")</f>
        <v>53.333333333333329</v>
      </c>
      <c r="M8273" s="34">
        <f>CONVERT(INDEX(DHW_StPt_Sch_EZ!$C$31:$I$54,MATCH(Schedules_8760!$C8273,DHW_StPt_Sch_EZ!$B$31:$B$54,0),MATCH(Schedules_8760!$F8273,DHW_StPt_Sch_EZ!$C$30:$I$30,0)),"F","C")</f>
        <v>53.333333333333329</v>
      </c>
      <c r="N8273" s="12"/>
      <c r="O8273" s="12"/>
      <c r="P8273" s="12"/>
    </row>
    <row r="8274" spans="1:16" x14ac:dyDescent="0.25">
      <c r="A8274" s="35">
        <v>8273</v>
      </c>
      <c r="B8274" s="89">
        <v>345.66666666666669</v>
      </c>
      <c r="C8274" s="35">
        <f t="shared" si="645"/>
        <v>17</v>
      </c>
      <c r="D8274" s="35">
        <f t="shared" si="648"/>
        <v>345</v>
      </c>
      <c r="E8274" s="35">
        <f t="shared" si="649"/>
        <v>2</v>
      </c>
      <c r="F8274" s="35" t="str">
        <f t="shared" si="646"/>
        <v>Monday</v>
      </c>
      <c r="G8274" s="35">
        <f t="shared" si="647"/>
        <v>12</v>
      </c>
      <c r="H8274" s="34">
        <f>CONVERT(INDEX(Htg_StPt_Sch_EZ!$C$4:$I$27,MATCH(Schedules_8760!$C8274,Htg_StPt_Sch_EZ!$B$4:$B$27,0),MATCH(Schedules_8760!$F8274,Htg_StPt_Sch_EZ!$C$3:$I$3,0)),"F","C")</f>
        <v>20.555555555555554</v>
      </c>
      <c r="I8274" s="34">
        <f>CONVERT(INDEX(Htg_StPt_Sch_EZ!$C$31:$I$54,MATCH(Schedules_8760!$C8274,Htg_StPt_Sch_EZ!$B$31:$B$54,0),MATCH(Schedules_8760!$F8274,Htg_StPt_Sch_EZ!$C$30:$I$30,0)),"F","C")</f>
        <v>17.777777777777779</v>
      </c>
      <c r="J8274" s="34">
        <f>CONVERT(INDEX(Clg_StPt_Sch_EZ!$C$4:$I$27,MATCH(Schedules_8760!$C8274,Clg_StPt_Sch_EZ!$B$4:$B$27,0),MATCH(Schedules_8760!$F8274,Clg_StPt_Sch_EZ!$C$3:$I$3,0)),"F","C")</f>
        <v>25.555555555555554</v>
      </c>
      <c r="K8274" s="34">
        <f>CONVERT(INDEX(Clg_StPt_Sch_EZ!$C$31:$I$54,MATCH(Schedules_8760!$C8274,Clg_StPt_Sch_EZ!$B$31:$B$54,0),MATCH(Schedules_8760!$F8274,Clg_StPt_Sch_EZ!$C$30:$I$30,0)),"F","C")</f>
        <v>25</v>
      </c>
      <c r="L8274" s="34">
        <f>CONVERT(INDEX(DHW_StPt_Sch_EZ!$C$4:$I$27,MATCH(Schedules_8760!$C8274,DHW_StPt_Sch_EZ!$B$4:$B$27,0),MATCH(Schedules_8760!$F8274,DHW_StPt_Sch_EZ!$C$3:$I$3,0)),"F","C")</f>
        <v>53.333333333333329</v>
      </c>
      <c r="M8274" s="34">
        <f>CONVERT(INDEX(DHW_StPt_Sch_EZ!$C$31:$I$54,MATCH(Schedules_8760!$C8274,DHW_StPt_Sch_EZ!$B$31:$B$54,0),MATCH(Schedules_8760!$F8274,DHW_StPt_Sch_EZ!$C$30:$I$30,0)),"F","C")</f>
        <v>53.333333333333329</v>
      </c>
      <c r="N8274" s="12"/>
      <c r="O8274" s="12"/>
      <c r="P8274" s="12"/>
    </row>
    <row r="8275" spans="1:16" x14ac:dyDescent="0.25">
      <c r="A8275" s="35">
        <v>8274</v>
      </c>
      <c r="B8275" s="89">
        <v>345.70833333333331</v>
      </c>
      <c r="C8275" s="35">
        <f t="shared" si="645"/>
        <v>18</v>
      </c>
      <c r="D8275" s="35">
        <f t="shared" si="648"/>
        <v>345</v>
      </c>
      <c r="E8275" s="35">
        <f t="shared" si="649"/>
        <v>2</v>
      </c>
      <c r="F8275" s="35" t="str">
        <f t="shared" si="646"/>
        <v>Monday</v>
      </c>
      <c r="G8275" s="35">
        <f t="shared" si="647"/>
        <v>12</v>
      </c>
      <c r="H8275" s="34">
        <f>CONVERT(INDEX(Htg_StPt_Sch_EZ!$C$4:$I$27,MATCH(Schedules_8760!$C8275,Htg_StPt_Sch_EZ!$B$4:$B$27,0),MATCH(Schedules_8760!$F8275,Htg_StPt_Sch_EZ!$C$3:$I$3,0)),"F","C")</f>
        <v>20.555555555555554</v>
      </c>
      <c r="I8275" s="34">
        <f>CONVERT(INDEX(Htg_StPt_Sch_EZ!$C$31:$I$54,MATCH(Schedules_8760!$C8275,Htg_StPt_Sch_EZ!$B$31:$B$54,0),MATCH(Schedules_8760!$F8275,Htg_StPt_Sch_EZ!$C$30:$I$30,0)),"F","C")</f>
        <v>17.777777777777779</v>
      </c>
      <c r="J8275" s="34">
        <f>CONVERT(INDEX(Clg_StPt_Sch_EZ!$C$4:$I$27,MATCH(Schedules_8760!$C8275,Clg_StPt_Sch_EZ!$B$4:$B$27,0),MATCH(Schedules_8760!$F8275,Clg_StPt_Sch_EZ!$C$3:$I$3,0)),"F","C")</f>
        <v>25.555555555555554</v>
      </c>
      <c r="K8275" s="34">
        <f>CONVERT(INDEX(Clg_StPt_Sch_EZ!$C$31:$I$54,MATCH(Schedules_8760!$C8275,Clg_StPt_Sch_EZ!$B$31:$B$54,0),MATCH(Schedules_8760!$F8275,Clg_StPt_Sch_EZ!$C$30:$I$30,0)),"F","C")</f>
        <v>28.333333333333332</v>
      </c>
      <c r="L8275" s="34">
        <f>CONVERT(INDEX(DHW_StPt_Sch_EZ!$C$4:$I$27,MATCH(Schedules_8760!$C8275,DHW_StPt_Sch_EZ!$B$4:$B$27,0),MATCH(Schedules_8760!$F8275,DHW_StPt_Sch_EZ!$C$3:$I$3,0)),"F","C")</f>
        <v>53.333333333333329</v>
      </c>
      <c r="M8275" s="34">
        <f>CONVERT(INDEX(DHW_StPt_Sch_EZ!$C$31:$I$54,MATCH(Schedules_8760!$C8275,DHW_StPt_Sch_EZ!$B$31:$B$54,0),MATCH(Schedules_8760!$F8275,DHW_StPt_Sch_EZ!$C$30:$I$30,0)),"F","C")</f>
        <v>53.333333333333329</v>
      </c>
      <c r="N8275" s="12"/>
      <c r="O8275" s="12"/>
      <c r="P8275" s="12"/>
    </row>
    <row r="8276" spans="1:16" x14ac:dyDescent="0.25">
      <c r="A8276" s="35">
        <v>8275</v>
      </c>
      <c r="B8276" s="89">
        <v>345.75</v>
      </c>
      <c r="C8276" s="35">
        <f t="shared" si="645"/>
        <v>19</v>
      </c>
      <c r="D8276" s="35">
        <f t="shared" si="648"/>
        <v>345</v>
      </c>
      <c r="E8276" s="35">
        <f t="shared" si="649"/>
        <v>2</v>
      </c>
      <c r="F8276" s="35" t="str">
        <f t="shared" si="646"/>
        <v>Monday</v>
      </c>
      <c r="G8276" s="35">
        <f t="shared" si="647"/>
        <v>12</v>
      </c>
      <c r="H8276" s="34">
        <f>CONVERT(INDEX(Htg_StPt_Sch_EZ!$C$4:$I$27,MATCH(Schedules_8760!$C8276,Htg_StPt_Sch_EZ!$B$4:$B$27,0),MATCH(Schedules_8760!$F8276,Htg_StPt_Sch_EZ!$C$3:$I$3,0)),"F","C")</f>
        <v>20.555555555555554</v>
      </c>
      <c r="I8276" s="34">
        <f>CONVERT(INDEX(Htg_StPt_Sch_EZ!$C$31:$I$54,MATCH(Schedules_8760!$C8276,Htg_StPt_Sch_EZ!$B$31:$B$54,0),MATCH(Schedules_8760!$F8276,Htg_StPt_Sch_EZ!$C$30:$I$30,0)),"F","C")</f>
        <v>18.333333333333332</v>
      </c>
      <c r="J8276" s="34">
        <f>CONVERT(INDEX(Clg_StPt_Sch_EZ!$C$4:$I$27,MATCH(Schedules_8760!$C8276,Clg_StPt_Sch_EZ!$B$4:$B$27,0),MATCH(Schedules_8760!$F8276,Clg_StPt_Sch_EZ!$C$3:$I$3,0)),"F","C")</f>
        <v>25.555555555555554</v>
      </c>
      <c r="K8276" s="34">
        <f>CONVERT(INDEX(Clg_StPt_Sch_EZ!$C$31:$I$54,MATCH(Schedules_8760!$C8276,Clg_StPt_Sch_EZ!$B$31:$B$54,0),MATCH(Schedules_8760!$F8276,Clg_StPt_Sch_EZ!$C$30:$I$30,0)),"F","C")</f>
        <v>28.333333333333332</v>
      </c>
      <c r="L8276" s="34">
        <f>CONVERT(INDEX(DHW_StPt_Sch_EZ!$C$4:$I$27,MATCH(Schedules_8760!$C8276,DHW_StPt_Sch_EZ!$B$4:$B$27,0),MATCH(Schedules_8760!$F8276,DHW_StPt_Sch_EZ!$C$3:$I$3,0)),"F","C")</f>
        <v>53.333333333333329</v>
      </c>
      <c r="M8276" s="34">
        <f>CONVERT(INDEX(DHW_StPt_Sch_EZ!$C$31:$I$54,MATCH(Schedules_8760!$C8276,DHW_StPt_Sch_EZ!$B$31:$B$54,0),MATCH(Schedules_8760!$F8276,DHW_StPt_Sch_EZ!$C$30:$I$30,0)),"F","C")</f>
        <v>53.333333333333329</v>
      </c>
      <c r="N8276" s="12"/>
      <c r="O8276" s="12"/>
      <c r="P8276" s="12"/>
    </row>
    <row r="8277" spans="1:16" x14ac:dyDescent="0.25">
      <c r="A8277" s="35">
        <v>8276</v>
      </c>
      <c r="B8277" s="89">
        <v>345.79166666666669</v>
      </c>
      <c r="C8277" s="35">
        <f t="shared" si="645"/>
        <v>20</v>
      </c>
      <c r="D8277" s="35">
        <f t="shared" si="648"/>
        <v>345</v>
      </c>
      <c r="E8277" s="35">
        <f t="shared" si="649"/>
        <v>2</v>
      </c>
      <c r="F8277" s="35" t="str">
        <f t="shared" si="646"/>
        <v>Monday</v>
      </c>
      <c r="G8277" s="35">
        <f t="shared" si="647"/>
        <v>12</v>
      </c>
      <c r="H8277" s="34">
        <f>CONVERT(INDEX(Htg_StPt_Sch_EZ!$C$4:$I$27,MATCH(Schedules_8760!$C8277,Htg_StPt_Sch_EZ!$B$4:$B$27,0),MATCH(Schedules_8760!$F8277,Htg_StPt_Sch_EZ!$C$3:$I$3,0)),"F","C")</f>
        <v>20.555555555555554</v>
      </c>
      <c r="I8277" s="34">
        <f>CONVERT(INDEX(Htg_StPt_Sch_EZ!$C$31:$I$54,MATCH(Schedules_8760!$C8277,Htg_StPt_Sch_EZ!$B$31:$B$54,0),MATCH(Schedules_8760!$F8277,Htg_StPt_Sch_EZ!$C$30:$I$30,0)),"F","C")</f>
        <v>18.888888888888889</v>
      </c>
      <c r="J8277" s="34">
        <f>CONVERT(INDEX(Clg_StPt_Sch_EZ!$C$4:$I$27,MATCH(Schedules_8760!$C8277,Clg_StPt_Sch_EZ!$B$4:$B$27,0),MATCH(Schedules_8760!$F8277,Clg_StPt_Sch_EZ!$C$3:$I$3,0)),"F","C")</f>
        <v>25.555555555555554</v>
      </c>
      <c r="K8277" s="34">
        <f>CONVERT(INDEX(Clg_StPt_Sch_EZ!$C$31:$I$54,MATCH(Schedules_8760!$C8277,Clg_StPt_Sch_EZ!$B$31:$B$54,0),MATCH(Schedules_8760!$F8277,Clg_StPt_Sch_EZ!$C$30:$I$30,0)),"F","C")</f>
        <v>28.333333333333332</v>
      </c>
      <c r="L8277" s="34">
        <f>CONVERT(INDEX(DHW_StPt_Sch_EZ!$C$4:$I$27,MATCH(Schedules_8760!$C8277,DHW_StPt_Sch_EZ!$B$4:$B$27,0),MATCH(Schedules_8760!$F8277,DHW_StPt_Sch_EZ!$C$3:$I$3,0)),"F","C")</f>
        <v>53.333333333333329</v>
      </c>
      <c r="M8277" s="34">
        <f>CONVERT(INDEX(DHW_StPt_Sch_EZ!$C$31:$I$54,MATCH(Schedules_8760!$C8277,DHW_StPt_Sch_EZ!$B$31:$B$54,0),MATCH(Schedules_8760!$F8277,DHW_StPt_Sch_EZ!$C$30:$I$30,0)),"F","C")</f>
        <v>53.333333333333329</v>
      </c>
      <c r="N8277" s="12"/>
      <c r="O8277" s="12"/>
      <c r="P8277" s="12"/>
    </row>
    <row r="8278" spans="1:16" x14ac:dyDescent="0.25">
      <c r="A8278" s="35">
        <v>8277</v>
      </c>
      <c r="B8278" s="89">
        <v>345.83333333333331</v>
      </c>
      <c r="C8278" s="35">
        <f t="shared" si="645"/>
        <v>21</v>
      </c>
      <c r="D8278" s="35">
        <f t="shared" si="648"/>
        <v>345</v>
      </c>
      <c r="E8278" s="35">
        <f t="shared" si="649"/>
        <v>2</v>
      </c>
      <c r="F8278" s="35" t="str">
        <f t="shared" si="646"/>
        <v>Monday</v>
      </c>
      <c r="G8278" s="35">
        <f t="shared" si="647"/>
        <v>12</v>
      </c>
      <c r="H8278" s="34">
        <f>CONVERT(INDEX(Htg_StPt_Sch_EZ!$C$4:$I$27,MATCH(Schedules_8760!$C8278,Htg_StPt_Sch_EZ!$B$4:$B$27,0),MATCH(Schedules_8760!$F8278,Htg_StPt_Sch_EZ!$C$3:$I$3,0)),"F","C")</f>
        <v>20.555555555555554</v>
      </c>
      <c r="I8278" s="34">
        <f>CONVERT(INDEX(Htg_StPt_Sch_EZ!$C$31:$I$54,MATCH(Schedules_8760!$C8278,Htg_StPt_Sch_EZ!$B$31:$B$54,0),MATCH(Schedules_8760!$F8278,Htg_StPt_Sch_EZ!$C$30:$I$30,0)),"F","C")</f>
        <v>19.444444444444443</v>
      </c>
      <c r="J8278" s="34">
        <f>CONVERT(INDEX(Clg_StPt_Sch_EZ!$C$4:$I$27,MATCH(Schedules_8760!$C8278,Clg_StPt_Sch_EZ!$B$4:$B$27,0),MATCH(Schedules_8760!$F8278,Clg_StPt_Sch_EZ!$C$3:$I$3,0)),"F","C")</f>
        <v>25.555555555555554</v>
      </c>
      <c r="K8278" s="34">
        <f>CONVERT(INDEX(Clg_StPt_Sch_EZ!$C$31:$I$54,MATCH(Schedules_8760!$C8278,Clg_StPt_Sch_EZ!$B$31:$B$54,0),MATCH(Schedules_8760!$F8278,Clg_StPt_Sch_EZ!$C$30:$I$30,0)),"F","C")</f>
        <v>28.333333333333332</v>
      </c>
      <c r="L8278" s="34">
        <f>CONVERT(INDEX(DHW_StPt_Sch_EZ!$C$4:$I$27,MATCH(Schedules_8760!$C8278,DHW_StPt_Sch_EZ!$B$4:$B$27,0),MATCH(Schedules_8760!$F8278,DHW_StPt_Sch_EZ!$C$3:$I$3,0)),"F","C")</f>
        <v>53.333333333333329</v>
      </c>
      <c r="M8278" s="34">
        <f>CONVERT(INDEX(DHW_StPt_Sch_EZ!$C$31:$I$54,MATCH(Schedules_8760!$C8278,DHW_StPt_Sch_EZ!$B$31:$B$54,0),MATCH(Schedules_8760!$F8278,DHW_StPt_Sch_EZ!$C$30:$I$30,0)),"F","C")</f>
        <v>53.333333333333329</v>
      </c>
      <c r="N8278" s="12"/>
      <c r="O8278" s="12"/>
      <c r="P8278" s="12"/>
    </row>
    <row r="8279" spans="1:16" x14ac:dyDescent="0.25">
      <c r="A8279" s="35">
        <v>8278</v>
      </c>
      <c r="B8279" s="89">
        <v>345.875</v>
      </c>
      <c r="C8279" s="35">
        <f t="shared" si="645"/>
        <v>22</v>
      </c>
      <c r="D8279" s="35">
        <f t="shared" si="648"/>
        <v>345</v>
      </c>
      <c r="E8279" s="35">
        <f t="shared" si="649"/>
        <v>2</v>
      </c>
      <c r="F8279" s="35" t="str">
        <f t="shared" si="646"/>
        <v>Monday</v>
      </c>
      <c r="G8279" s="35">
        <f t="shared" si="647"/>
        <v>12</v>
      </c>
      <c r="H8279" s="34">
        <f>CONVERT(INDEX(Htg_StPt_Sch_EZ!$C$4:$I$27,MATCH(Schedules_8760!$C8279,Htg_StPt_Sch_EZ!$B$4:$B$27,0),MATCH(Schedules_8760!$F8279,Htg_StPt_Sch_EZ!$C$3:$I$3,0)),"F","C")</f>
        <v>20.555555555555554</v>
      </c>
      <c r="I8279" s="34">
        <f>CONVERT(INDEX(Htg_StPt_Sch_EZ!$C$31:$I$54,MATCH(Schedules_8760!$C8279,Htg_StPt_Sch_EZ!$B$31:$B$54,0),MATCH(Schedules_8760!$F8279,Htg_StPt_Sch_EZ!$C$30:$I$30,0)),"F","C")</f>
        <v>19.444444444444443</v>
      </c>
      <c r="J8279" s="34">
        <f>CONVERT(INDEX(Clg_StPt_Sch_EZ!$C$4:$I$27,MATCH(Schedules_8760!$C8279,Clg_StPt_Sch_EZ!$B$4:$B$27,0),MATCH(Schedules_8760!$F8279,Clg_StPt_Sch_EZ!$C$3:$I$3,0)),"F","C")</f>
        <v>25.555555555555554</v>
      </c>
      <c r="K8279" s="34">
        <f>CONVERT(INDEX(Clg_StPt_Sch_EZ!$C$31:$I$54,MATCH(Schedules_8760!$C8279,Clg_StPt_Sch_EZ!$B$31:$B$54,0),MATCH(Schedules_8760!$F8279,Clg_StPt_Sch_EZ!$C$30:$I$30,0)),"F","C")</f>
        <v>28.333333333333332</v>
      </c>
      <c r="L8279" s="34">
        <f>CONVERT(INDEX(DHW_StPt_Sch_EZ!$C$4:$I$27,MATCH(Schedules_8760!$C8279,DHW_StPt_Sch_EZ!$B$4:$B$27,0),MATCH(Schedules_8760!$F8279,DHW_StPt_Sch_EZ!$C$3:$I$3,0)),"F","C")</f>
        <v>53.333333333333329</v>
      </c>
      <c r="M8279" s="34">
        <f>CONVERT(INDEX(DHW_StPt_Sch_EZ!$C$31:$I$54,MATCH(Schedules_8760!$C8279,DHW_StPt_Sch_EZ!$B$31:$B$54,0),MATCH(Schedules_8760!$F8279,DHW_StPt_Sch_EZ!$C$30:$I$30,0)),"F","C")</f>
        <v>53.333333333333329</v>
      </c>
      <c r="N8279" s="12"/>
      <c r="O8279" s="12"/>
      <c r="P8279" s="12"/>
    </row>
    <row r="8280" spans="1:16" x14ac:dyDescent="0.25">
      <c r="A8280" s="35">
        <v>8279</v>
      </c>
      <c r="B8280" s="89">
        <v>345.91666666666669</v>
      </c>
      <c r="C8280" s="35">
        <f t="shared" si="645"/>
        <v>23</v>
      </c>
      <c r="D8280" s="35">
        <f t="shared" si="648"/>
        <v>345</v>
      </c>
      <c r="E8280" s="35">
        <f t="shared" si="649"/>
        <v>2</v>
      </c>
      <c r="F8280" s="35" t="str">
        <f t="shared" si="646"/>
        <v>Monday</v>
      </c>
      <c r="G8280" s="35">
        <f t="shared" si="647"/>
        <v>12</v>
      </c>
      <c r="H8280" s="34">
        <f>CONVERT(INDEX(Htg_StPt_Sch_EZ!$C$4:$I$27,MATCH(Schedules_8760!$C8280,Htg_StPt_Sch_EZ!$B$4:$B$27,0),MATCH(Schedules_8760!$F8280,Htg_StPt_Sch_EZ!$C$3:$I$3,0)),"F","C")</f>
        <v>20.555555555555554</v>
      </c>
      <c r="I8280" s="34">
        <f>CONVERT(INDEX(Htg_StPt_Sch_EZ!$C$31:$I$54,MATCH(Schedules_8760!$C8280,Htg_StPt_Sch_EZ!$B$31:$B$54,0),MATCH(Schedules_8760!$F8280,Htg_StPt_Sch_EZ!$C$30:$I$30,0)),"F","C")</f>
        <v>19.444444444444443</v>
      </c>
      <c r="J8280" s="34">
        <f>CONVERT(INDEX(Clg_StPt_Sch_EZ!$C$4:$I$27,MATCH(Schedules_8760!$C8280,Clg_StPt_Sch_EZ!$B$4:$B$27,0),MATCH(Schedules_8760!$F8280,Clg_StPt_Sch_EZ!$C$3:$I$3,0)),"F","C")</f>
        <v>25.555555555555554</v>
      </c>
      <c r="K8280" s="34">
        <f>CONVERT(INDEX(Clg_StPt_Sch_EZ!$C$31:$I$54,MATCH(Schedules_8760!$C8280,Clg_StPt_Sch_EZ!$B$31:$B$54,0),MATCH(Schedules_8760!$F8280,Clg_StPt_Sch_EZ!$C$30:$I$30,0)),"F","C")</f>
        <v>28.333333333333332</v>
      </c>
      <c r="L8280" s="34">
        <f>CONVERT(INDEX(DHW_StPt_Sch_EZ!$C$4:$I$27,MATCH(Schedules_8760!$C8280,DHW_StPt_Sch_EZ!$B$4:$B$27,0),MATCH(Schedules_8760!$F8280,DHW_StPt_Sch_EZ!$C$3:$I$3,0)),"F","C")</f>
        <v>53.333333333333329</v>
      </c>
      <c r="M8280" s="34">
        <f>CONVERT(INDEX(DHW_StPt_Sch_EZ!$C$31:$I$54,MATCH(Schedules_8760!$C8280,DHW_StPt_Sch_EZ!$B$31:$B$54,0),MATCH(Schedules_8760!$F8280,DHW_StPt_Sch_EZ!$C$30:$I$30,0)),"F","C")</f>
        <v>53.333333333333329</v>
      </c>
      <c r="N8280" s="12"/>
      <c r="O8280" s="12"/>
      <c r="P8280" s="12"/>
    </row>
    <row r="8281" spans="1:16" x14ac:dyDescent="0.25">
      <c r="A8281" s="35">
        <v>8280</v>
      </c>
      <c r="B8281" s="89">
        <v>345.95833333333331</v>
      </c>
      <c r="C8281" s="35">
        <f t="shared" si="645"/>
        <v>24</v>
      </c>
      <c r="D8281" s="35">
        <f t="shared" si="648"/>
        <v>345</v>
      </c>
      <c r="E8281" s="35">
        <f t="shared" si="649"/>
        <v>2</v>
      </c>
      <c r="F8281" s="35" t="str">
        <f t="shared" si="646"/>
        <v>Monday</v>
      </c>
      <c r="G8281" s="35">
        <f t="shared" si="647"/>
        <v>12</v>
      </c>
      <c r="H8281" s="34">
        <f>CONVERT(INDEX(Htg_StPt_Sch_EZ!$C$4:$I$27,MATCH(Schedules_8760!$C8281,Htg_StPt_Sch_EZ!$B$4:$B$27,0),MATCH(Schedules_8760!$F8281,Htg_StPt_Sch_EZ!$C$3:$I$3,0)),"F","C")</f>
        <v>20.555555555555554</v>
      </c>
      <c r="I8281" s="34">
        <f>CONVERT(INDEX(Htg_StPt_Sch_EZ!$C$31:$I$54,MATCH(Schedules_8760!$C8281,Htg_StPt_Sch_EZ!$B$31:$B$54,0),MATCH(Schedules_8760!$F8281,Htg_StPt_Sch_EZ!$C$30:$I$30,0)),"F","C")</f>
        <v>19.444444444444443</v>
      </c>
      <c r="J8281" s="34">
        <f>CONVERT(INDEX(Clg_StPt_Sch_EZ!$C$4:$I$27,MATCH(Schedules_8760!$C8281,Clg_StPt_Sch_EZ!$B$4:$B$27,0),MATCH(Schedules_8760!$F8281,Clg_StPt_Sch_EZ!$C$3:$I$3,0)),"F","C")</f>
        <v>25.555555555555554</v>
      </c>
      <c r="K8281" s="34">
        <f>CONVERT(INDEX(Clg_StPt_Sch_EZ!$C$31:$I$54,MATCH(Schedules_8760!$C8281,Clg_StPt_Sch_EZ!$B$31:$B$54,0),MATCH(Schedules_8760!$F8281,Clg_StPt_Sch_EZ!$C$30:$I$30,0)),"F","C")</f>
        <v>28.333333333333332</v>
      </c>
      <c r="L8281" s="34">
        <f>CONVERT(INDEX(DHW_StPt_Sch_EZ!$C$4:$I$27,MATCH(Schedules_8760!$C8281,DHW_StPt_Sch_EZ!$B$4:$B$27,0),MATCH(Schedules_8760!$F8281,DHW_StPt_Sch_EZ!$C$3:$I$3,0)),"F","C")</f>
        <v>53.333333333333329</v>
      </c>
      <c r="M8281" s="34">
        <f>CONVERT(INDEX(DHW_StPt_Sch_EZ!$C$31:$I$54,MATCH(Schedules_8760!$C8281,DHW_StPt_Sch_EZ!$B$31:$B$54,0),MATCH(Schedules_8760!$F8281,DHW_StPt_Sch_EZ!$C$30:$I$30,0)),"F","C")</f>
        <v>53.333333333333329</v>
      </c>
      <c r="N8281" s="12"/>
      <c r="O8281" s="12"/>
      <c r="P8281" s="12"/>
    </row>
    <row r="8282" spans="1:16" x14ac:dyDescent="0.25">
      <c r="A8282" s="35">
        <v>8281</v>
      </c>
      <c r="B8282" s="89">
        <v>346</v>
      </c>
      <c r="C8282" s="35">
        <f t="shared" si="645"/>
        <v>1</v>
      </c>
      <c r="D8282" s="35">
        <f t="shared" si="648"/>
        <v>346</v>
      </c>
      <c r="E8282" s="35">
        <f t="shared" si="649"/>
        <v>3</v>
      </c>
      <c r="F8282" s="35" t="str">
        <f t="shared" si="646"/>
        <v>Tuesday</v>
      </c>
      <c r="G8282" s="35">
        <f t="shared" si="647"/>
        <v>12</v>
      </c>
      <c r="H8282" s="34">
        <f>CONVERT(INDEX(Htg_StPt_Sch_EZ!$C$4:$I$27,MATCH(Schedules_8760!$C8282,Htg_StPt_Sch_EZ!$B$4:$B$27,0),MATCH(Schedules_8760!$F8282,Htg_StPt_Sch_EZ!$C$3:$I$3,0)),"F","C")</f>
        <v>20.555555555555554</v>
      </c>
      <c r="I8282" s="34">
        <f>CONVERT(INDEX(Htg_StPt_Sch_EZ!$C$31:$I$54,MATCH(Schedules_8760!$C8282,Htg_StPt_Sch_EZ!$B$31:$B$54,0),MATCH(Schedules_8760!$F8282,Htg_StPt_Sch_EZ!$C$30:$I$30,0)),"F","C")</f>
        <v>19.444444444444443</v>
      </c>
      <c r="J8282" s="34">
        <f>CONVERT(INDEX(Clg_StPt_Sch_EZ!$C$4:$I$27,MATCH(Schedules_8760!$C8282,Clg_StPt_Sch_EZ!$B$4:$B$27,0),MATCH(Schedules_8760!$F8282,Clg_StPt_Sch_EZ!$C$3:$I$3,0)),"F","C")</f>
        <v>25.555555555555554</v>
      </c>
      <c r="K8282" s="34">
        <f>CONVERT(INDEX(Clg_StPt_Sch_EZ!$C$31:$I$54,MATCH(Schedules_8760!$C8282,Clg_StPt_Sch_EZ!$B$31:$B$54,0),MATCH(Schedules_8760!$F8282,Clg_StPt_Sch_EZ!$C$30:$I$30,0)),"F","C")</f>
        <v>28.333333333333332</v>
      </c>
      <c r="L8282" s="34">
        <f>CONVERT(INDEX(DHW_StPt_Sch_EZ!$C$4:$I$27,MATCH(Schedules_8760!$C8282,DHW_StPt_Sch_EZ!$B$4:$B$27,0),MATCH(Schedules_8760!$F8282,DHW_StPt_Sch_EZ!$C$3:$I$3,0)),"F","C")</f>
        <v>53.333333333333329</v>
      </c>
      <c r="M8282" s="34">
        <f>CONVERT(INDEX(DHW_StPt_Sch_EZ!$C$31:$I$54,MATCH(Schedules_8760!$C8282,DHW_StPt_Sch_EZ!$B$31:$B$54,0),MATCH(Schedules_8760!$F8282,DHW_StPt_Sch_EZ!$C$30:$I$30,0)),"F","C")</f>
        <v>53.333333333333329</v>
      </c>
      <c r="N8282" s="12"/>
      <c r="O8282" s="12"/>
      <c r="P8282" s="12"/>
    </row>
    <row r="8283" spans="1:16" x14ac:dyDescent="0.25">
      <c r="A8283" s="35">
        <v>8282</v>
      </c>
      <c r="B8283" s="89">
        <v>346.04166666666669</v>
      </c>
      <c r="C8283" s="35">
        <f t="shared" si="645"/>
        <v>2</v>
      </c>
      <c r="D8283" s="35">
        <f t="shared" si="648"/>
        <v>346</v>
      </c>
      <c r="E8283" s="35">
        <f t="shared" si="649"/>
        <v>3</v>
      </c>
      <c r="F8283" s="35" t="str">
        <f t="shared" si="646"/>
        <v>Tuesday</v>
      </c>
      <c r="G8283" s="35">
        <f t="shared" si="647"/>
        <v>12</v>
      </c>
      <c r="H8283" s="34">
        <f>CONVERT(INDEX(Htg_StPt_Sch_EZ!$C$4:$I$27,MATCH(Schedules_8760!$C8283,Htg_StPt_Sch_EZ!$B$4:$B$27,0),MATCH(Schedules_8760!$F8283,Htg_StPt_Sch_EZ!$C$3:$I$3,0)),"F","C")</f>
        <v>20.555555555555554</v>
      </c>
      <c r="I8283" s="34">
        <f>CONVERT(INDEX(Htg_StPt_Sch_EZ!$C$31:$I$54,MATCH(Schedules_8760!$C8283,Htg_StPt_Sch_EZ!$B$31:$B$54,0),MATCH(Schedules_8760!$F8283,Htg_StPt_Sch_EZ!$C$30:$I$30,0)),"F","C")</f>
        <v>19.444444444444443</v>
      </c>
      <c r="J8283" s="34">
        <f>CONVERT(INDEX(Clg_StPt_Sch_EZ!$C$4:$I$27,MATCH(Schedules_8760!$C8283,Clg_StPt_Sch_EZ!$B$4:$B$27,0),MATCH(Schedules_8760!$F8283,Clg_StPt_Sch_EZ!$C$3:$I$3,0)),"F","C")</f>
        <v>25.555555555555554</v>
      </c>
      <c r="K8283" s="34">
        <f>CONVERT(INDEX(Clg_StPt_Sch_EZ!$C$31:$I$54,MATCH(Schedules_8760!$C8283,Clg_StPt_Sch_EZ!$B$31:$B$54,0),MATCH(Schedules_8760!$F8283,Clg_StPt_Sch_EZ!$C$30:$I$30,0)),"F","C")</f>
        <v>28.333333333333332</v>
      </c>
      <c r="L8283" s="34">
        <f>CONVERT(INDEX(DHW_StPt_Sch_EZ!$C$4:$I$27,MATCH(Schedules_8760!$C8283,DHW_StPt_Sch_EZ!$B$4:$B$27,0),MATCH(Schedules_8760!$F8283,DHW_StPt_Sch_EZ!$C$3:$I$3,0)),"F","C")</f>
        <v>53.333333333333329</v>
      </c>
      <c r="M8283" s="34">
        <f>CONVERT(INDEX(DHW_StPt_Sch_EZ!$C$31:$I$54,MATCH(Schedules_8760!$C8283,DHW_StPt_Sch_EZ!$B$31:$B$54,0),MATCH(Schedules_8760!$F8283,DHW_StPt_Sch_EZ!$C$30:$I$30,0)),"F","C")</f>
        <v>53.333333333333329</v>
      </c>
      <c r="N8283" s="12"/>
      <c r="O8283" s="12"/>
      <c r="P8283" s="12"/>
    </row>
    <row r="8284" spans="1:16" x14ac:dyDescent="0.25">
      <c r="A8284" s="35">
        <v>8283</v>
      </c>
      <c r="B8284" s="89">
        <v>346.08333333333331</v>
      </c>
      <c r="C8284" s="35">
        <f t="shared" si="645"/>
        <v>3</v>
      </c>
      <c r="D8284" s="35">
        <f t="shared" si="648"/>
        <v>346</v>
      </c>
      <c r="E8284" s="35">
        <f t="shared" si="649"/>
        <v>3</v>
      </c>
      <c r="F8284" s="35" t="str">
        <f t="shared" si="646"/>
        <v>Tuesday</v>
      </c>
      <c r="G8284" s="35">
        <f t="shared" si="647"/>
        <v>12</v>
      </c>
      <c r="H8284" s="34">
        <f>CONVERT(INDEX(Htg_StPt_Sch_EZ!$C$4:$I$27,MATCH(Schedules_8760!$C8284,Htg_StPt_Sch_EZ!$B$4:$B$27,0),MATCH(Schedules_8760!$F8284,Htg_StPt_Sch_EZ!$C$3:$I$3,0)),"F","C")</f>
        <v>20.555555555555554</v>
      </c>
      <c r="I8284" s="34">
        <f>CONVERT(INDEX(Htg_StPt_Sch_EZ!$C$31:$I$54,MATCH(Schedules_8760!$C8284,Htg_StPt_Sch_EZ!$B$31:$B$54,0),MATCH(Schedules_8760!$F8284,Htg_StPt_Sch_EZ!$C$30:$I$30,0)),"F","C")</f>
        <v>19.444444444444443</v>
      </c>
      <c r="J8284" s="34">
        <f>CONVERT(INDEX(Clg_StPt_Sch_EZ!$C$4:$I$27,MATCH(Schedules_8760!$C8284,Clg_StPt_Sch_EZ!$B$4:$B$27,0),MATCH(Schedules_8760!$F8284,Clg_StPt_Sch_EZ!$C$3:$I$3,0)),"F","C")</f>
        <v>25.555555555555554</v>
      </c>
      <c r="K8284" s="34">
        <f>CONVERT(INDEX(Clg_StPt_Sch_EZ!$C$31:$I$54,MATCH(Schedules_8760!$C8284,Clg_StPt_Sch_EZ!$B$31:$B$54,0),MATCH(Schedules_8760!$F8284,Clg_StPt_Sch_EZ!$C$30:$I$30,0)),"F","C")</f>
        <v>28.333333333333332</v>
      </c>
      <c r="L8284" s="34">
        <f>CONVERT(INDEX(DHW_StPt_Sch_EZ!$C$4:$I$27,MATCH(Schedules_8760!$C8284,DHW_StPt_Sch_EZ!$B$4:$B$27,0),MATCH(Schedules_8760!$F8284,DHW_StPt_Sch_EZ!$C$3:$I$3,0)),"F","C")</f>
        <v>53.333333333333329</v>
      </c>
      <c r="M8284" s="34">
        <f>CONVERT(INDEX(DHW_StPt_Sch_EZ!$C$31:$I$54,MATCH(Schedules_8760!$C8284,DHW_StPt_Sch_EZ!$B$31:$B$54,0),MATCH(Schedules_8760!$F8284,DHW_StPt_Sch_EZ!$C$30:$I$30,0)),"F","C")</f>
        <v>53.333333333333329</v>
      </c>
      <c r="N8284" s="12"/>
      <c r="O8284" s="12"/>
      <c r="P8284" s="12"/>
    </row>
    <row r="8285" spans="1:16" x14ac:dyDescent="0.25">
      <c r="A8285" s="35">
        <v>8284</v>
      </c>
      <c r="B8285" s="89">
        <v>346.125</v>
      </c>
      <c r="C8285" s="35">
        <f t="shared" si="645"/>
        <v>4</v>
      </c>
      <c r="D8285" s="35">
        <f t="shared" si="648"/>
        <v>346</v>
      </c>
      <c r="E8285" s="35">
        <f t="shared" si="649"/>
        <v>3</v>
      </c>
      <c r="F8285" s="35" t="str">
        <f t="shared" si="646"/>
        <v>Tuesday</v>
      </c>
      <c r="G8285" s="35">
        <f t="shared" si="647"/>
        <v>12</v>
      </c>
      <c r="H8285" s="34">
        <f>CONVERT(INDEX(Htg_StPt_Sch_EZ!$C$4:$I$27,MATCH(Schedules_8760!$C8285,Htg_StPt_Sch_EZ!$B$4:$B$27,0),MATCH(Schedules_8760!$F8285,Htg_StPt_Sch_EZ!$C$3:$I$3,0)),"F","C")</f>
        <v>20.555555555555554</v>
      </c>
      <c r="I8285" s="34">
        <f>CONVERT(INDEX(Htg_StPt_Sch_EZ!$C$31:$I$54,MATCH(Schedules_8760!$C8285,Htg_StPt_Sch_EZ!$B$31:$B$54,0),MATCH(Schedules_8760!$F8285,Htg_StPt_Sch_EZ!$C$30:$I$30,0)),"F","C")</f>
        <v>19.444444444444443</v>
      </c>
      <c r="J8285" s="34">
        <f>CONVERT(INDEX(Clg_StPt_Sch_EZ!$C$4:$I$27,MATCH(Schedules_8760!$C8285,Clg_StPt_Sch_EZ!$B$4:$B$27,0),MATCH(Schedules_8760!$F8285,Clg_StPt_Sch_EZ!$C$3:$I$3,0)),"F","C")</f>
        <v>25.555555555555554</v>
      </c>
      <c r="K8285" s="34">
        <f>CONVERT(INDEX(Clg_StPt_Sch_EZ!$C$31:$I$54,MATCH(Schedules_8760!$C8285,Clg_StPt_Sch_EZ!$B$31:$B$54,0),MATCH(Schedules_8760!$F8285,Clg_StPt_Sch_EZ!$C$30:$I$30,0)),"F","C")</f>
        <v>28.333333333333332</v>
      </c>
      <c r="L8285" s="34">
        <f>CONVERT(INDEX(DHW_StPt_Sch_EZ!$C$4:$I$27,MATCH(Schedules_8760!$C8285,DHW_StPt_Sch_EZ!$B$4:$B$27,0),MATCH(Schedules_8760!$F8285,DHW_StPt_Sch_EZ!$C$3:$I$3,0)),"F","C")</f>
        <v>53.333333333333329</v>
      </c>
      <c r="M8285" s="34">
        <f>CONVERT(INDEX(DHW_StPt_Sch_EZ!$C$31:$I$54,MATCH(Schedules_8760!$C8285,DHW_StPt_Sch_EZ!$B$31:$B$54,0),MATCH(Schedules_8760!$F8285,DHW_StPt_Sch_EZ!$C$30:$I$30,0)),"F","C")</f>
        <v>53.333333333333329</v>
      </c>
      <c r="N8285" s="12"/>
      <c r="O8285" s="12"/>
      <c r="P8285" s="12"/>
    </row>
    <row r="8286" spans="1:16" x14ac:dyDescent="0.25">
      <c r="A8286" s="35">
        <v>8285</v>
      </c>
      <c r="B8286" s="89">
        <v>346.16666666666669</v>
      </c>
      <c r="C8286" s="35">
        <f t="shared" si="645"/>
        <v>5</v>
      </c>
      <c r="D8286" s="35">
        <f t="shared" si="648"/>
        <v>346</v>
      </c>
      <c r="E8286" s="35">
        <f t="shared" si="649"/>
        <v>3</v>
      </c>
      <c r="F8286" s="35" t="str">
        <f t="shared" si="646"/>
        <v>Tuesday</v>
      </c>
      <c r="G8286" s="35">
        <f t="shared" si="647"/>
        <v>12</v>
      </c>
      <c r="H8286" s="34">
        <f>CONVERT(INDEX(Htg_StPt_Sch_EZ!$C$4:$I$27,MATCH(Schedules_8760!$C8286,Htg_StPt_Sch_EZ!$B$4:$B$27,0),MATCH(Schedules_8760!$F8286,Htg_StPt_Sch_EZ!$C$3:$I$3,0)),"F","C")</f>
        <v>20.555555555555554</v>
      </c>
      <c r="I8286" s="34">
        <f>CONVERT(INDEX(Htg_StPt_Sch_EZ!$C$31:$I$54,MATCH(Schedules_8760!$C8286,Htg_StPt_Sch_EZ!$B$31:$B$54,0),MATCH(Schedules_8760!$F8286,Htg_StPt_Sch_EZ!$C$30:$I$30,0)),"F","C")</f>
        <v>19.444444444444443</v>
      </c>
      <c r="J8286" s="34">
        <f>CONVERT(INDEX(Clg_StPt_Sch_EZ!$C$4:$I$27,MATCH(Schedules_8760!$C8286,Clg_StPt_Sch_EZ!$B$4:$B$27,0),MATCH(Schedules_8760!$F8286,Clg_StPt_Sch_EZ!$C$3:$I$3,0)),"F","C")</f>
        <v>25.555555555555554</v>
      </c>
      <c r="K8286" s="34">
        <f>CONVERT(INDEX(Clg_StPt_Sch_EZ!$C$31:$I$54,MATCH(Schedules_8760!$C8286,Clg_StPt_Sch_EZ!$B$31:$B$54,0),MATCH(Schedules_8760!$F8286,Clg_StPt_Sch_EZ!$C$30:$I$30,0)),"F","C")</f>
        <v>28.333333333333332</v>
      </c>
      <c r="L8286" s="34">
        <f>CONVERT(INDEX(DHW_StPt_Sch_EZ!$C$4:$I$27,MATCH(Schedules_8760!$C8286,DHW_StPt_Sch_EZ!$B$4:$B$27,0),MATCH(Schedules_8760!$F8286,DHW_StPt_Sch_EZ!$C$3:$I$3,0)),"F","C")</f>
        <v>53.333333333333329</v>
      </c>
      <c r="M8286" s="34">
        <f>CONVERT(INDEX(DHW_StPt_Sch_EZ!$C$31:$I$54,MATCH(Schedules_8760!$C8286,DHW_StPt_Sch_EZ!$B$31:$B$54,0),MATCH(Schedules_8760!$F8286,DHW_StPt_Sch_EZ!$C$30:$I$30,0)),"F","C")</f>
        <v>53.333333333333329</v>
      </c>
      <c r="N8286" s="12"/>
      <c r="O8286" s="12"/>
      <c r="P8286" s="12"/>
    </row>
    <row r="8287" spans="1:16" x14ac:dyDescent="0.25">
      <c r="A8287" s="35">
        <v>8286</v>
      </c>
      <c r="B8287" s="89">
        <v>346.20833333333331</v>
      </c>
      <c r="C8287" s="35">
        <f t="shared" si="645"/>
        <v>6</v>
      </c>
      <c r="D8287" s="35">
        <f t="shared" si="648"/>
        <v>346</v>
      </c>
      <c r="E8287" s="35">
        <f t="shared" si="649"/>
        <v>3</v>
      </c>
      <c r="F8287" s="35" t="str">
        <f t="shared" si="646"/>
        <v>Tuesday</v>
      </c>
      <c r="G8287" s="35">
        <f t="shared" si="647"/>
        <v>12</v>
      </c>
      <c r="H8287" s="34">
        <f>CONVERT(INDEX(Htg_StPt_Sch_EZ!$C$4:$I$27,MATCH(Schedules_8760!$C8287,Htg_StPt_Sch_EZ!$B$4:$B$27,0),MATCH(Schedules_8760!$F8287,Htg_StPt_Sch_EZ!$C$3:$I$3,0)),"F","C")</f>
        <v>20.555555555555554</v>
      </c>
      <c r="I8287" s="34">
        <f>CONVERT(INDEX(Htg_StPt_Sch_EZ!$C$31:$I$54,MATCH(Schedules_8760!$C8287,Htg_StPt_Sch_EZ!$B$31:$B$54,0),MATCH(Schedules_8760!$F8287,Htg_StPt_Sch_EZ!$C$30:$I$30,0)),"F","C")</f>
        <v>19.444444444444443</v>
      </c>
      <c r="J8287" s="34">
        <f>CONVERT(INDEX(Clg_StPt_Sch_EZ!$C$4:$I$27,MATCH(Schedules_8760!$C8287,Clg_StPt_Sch_EZ!$B$4:$B$27,0),MATCH(Schedules_8760!$F8287,Clg_StPt_Sch_EZ!$C$3:$I$3,0)),"F","C")</f>
        <v>25.555555555555554</v>
      </c>
      <c r="K8287" s="34">
        <f>CONVERT(INDEX(Clg_StPt_Sch_EZ!$C$31:$I$54,MATCH(Schedules_8760!$C8287,Clg_StPt_Sch_EZ!$B$31:$B$54,0),MATCH(Schedules_8760!$F8287,Clg_StPt_Sch_EZ!$C$30:$I$30,0)),"F","C")</f>
        <v>28.333333333333332</v>
      </c>
      <c r="L8287" s="34">
        <f>CONVERT(INDEX(DHW_StPt_Sch_EZ!$C$4:$I$27,MATCH(Schedules_8760!$C8287,DHW_StPt_Sch_EZ!$B$4:$B$27,0),MATCH(Schedules_8760!$F8287,DHW_StPt_Sch_EZ!$C$3:$I$3,0)),"F","C")</f>
        <v>53.333333333333329</v>
      </c>
      <c r="M8287" s="34">
        <f>CONVERT(INDEX(DHW_StPt_Sch_EZ!$C$31:$I$54,MATCH(Schedules_8760!$C8287,DHW_StPt_Sch_EZ!$B$31:$B$54,0),MATCH(Schedules_8760!$F8287,DHW_StPt_Sch_EZ!$C$30:$I$30,0)),"F","C")</f>
        <v>53.333333333333329</v>
      </c>
      <c r="N8287" s="12"/>
      <c r="O8287" s="12"/>
      <c r="P8287" s="12"/>
    </row>
    <row r="8288" spans="1:16" x14ac:dyDescent="0.25">
      <c r="A8288" s="35">
        <v>8287</v>
      </c>
      <c r="B8288" s="89">
        <v>346.25</v>
      </c>
      <c r="C8288" s="35">
        <f t="shared" si="645"/>
        <v>7</v>
      </c>
      <c r="D8288" s="35">
        <f t="shared" si="648"/>
        <v>346</v>
      </c>
      <c r="E8288" s="35">
        <f t="shared" si="649"/>
        <v>3</v>
      </c>
      <c r="F8288" s="35" t="str">
        <f t="shared" si="646"/>
        <v>Tuesday</v>
      </c>
      <c r="G8288" s="35">
        <f t="shared" si="647"/>
        <v>12</v>
      </c>
      <c r="H8288" s="34">
        <f>CONVERT(INDEX(Htg_StPt_Sch_EZ!$C$4:$I$27,MATCH(Schedules_8760!$C8288,Htg_StPt_Sch_EZ!$B$4:$B$27,0),MATCH(Schedules_8760!$F8288,Htg_StPt_Sch_EZ!$C$3:$I$3,0)),"F","C")</f>
        <v>20.555555555555554</v>
      </c>
      <c r="I8288" s="34">
        <f>CONVERT(INDEX(Htg_StPt_Sch_EZ!$C$31:$I$54,MATCH(Schedules_8760!$C8288,Htg_StPt_Sch_EZ!$B$31:$B$54,0),MATCH(Schedules_8760!$F8288,Htg_StPt_Sch_EZ!$C$30:$I$30,0)),"F","C")</f>
        <v>19.444444444444443</v>
      </c>
      <c r="J8288" s="34">
        <f>CONVERT(INDEX(Clg_StPt_Sch_EZ!$C$4:$I$27,MATCH(Schedules_8760!$C8288,Clg_StPt_Sch_EZ!$B$4:$B$27,0),MATCH(Schedules_8760!$F8288,Clg_StPt_Sch_EZ!$C$3:$I$3,0)),"F","C")</f>
        <v>25.555555555555554</v>
      </c>
      <c r="K8288" s="34">
        <f>CONVERT(INDEX(Clg_StPt_Sch_EZ!$C$31:$I$54,MATCH(Schedules_8760!$C8288,Clg_StPt_Sch_EZ!$B$31:$B$54,0),MATCH(Schedules_8760!$F8288,Clg_StPt_Sch_EZ!$C$30:$I$30,0)),"F","C")</f>
        <v>28.333333333333332</v>
      </c>
      <c r="L8288" s="34">
        <f>CONVERT(INDEX(DHW_StPt_Sch_EZ!$C$4:$I$27,MATCH(Schedules_8760!$C8288,DHW_StPt_Sch_EZ!$B$4:$B$27,0),MATCH(Schedules_8760!$F8288,DHW_StPt_Sch_EZ!$C$3:$I$3,0)),"F","C")</f>
        <v>53.333333333333329</v>
      </c>
      <c r="M8288" s="34">
        <f>CONVERT(INDEX(DHW_StPt_Sch_EZ!$C$31:$I$54,MATCH(Schedules_8760!$C8288,DHW_StPt_Sch_EZ!$B$31:$B$54,0),MATCH(Schedules_8760!$F8288,DHW_StPt_Sch_EZ!$C$30:$I$30,0)),"F","C")</f>
        <v>53.333333333333329</v>
      </c>
      <c r="N8288" s="12"/>
      <c r="O8288" s="12"/>
      <c r="P8288" s="12"/>
    </row>
    <row r="8289" spans="1:16" x14ac:dyDescent="0.25">
      <c r="A8289" s="35">
        <v>8288</v>
      </c>
      <c r="B8289" s="89">
        <v>346.29166666666669</v>
      </c>
      <c r="C8289" s="35">
        <f t="shared" si="645"/>
        <v>8</v>
      </c>
      <c r="D8289" s="35">
        <f t="shared" si="648"/>
        <v>346</v>
      </c>
      <c r="E8289" s="35">
        <f t="shared" si="649"/>
        <v>3</v>
      </c>
      <c r="F8289" s="35" t="str">
        <f t="shared" si="646"/>
        <v>Tuesday</v>
      </c>
      <c r="G8289" s="35">
        <f t="shared" si="647"/>
        <v>12</v>
      </c>
      <c r="H8289" s="34">
        <f>CONVERT(INDEX(Htg_StPt_Sch_EZ!$C$4:$I$27,MATCH(Schedules_8760!$C8289,Htg_StPt_Sch_EZ!$B$4:$B$27,0),MATCH(Schedules_8760!$F8289,Htg_StPt_Sch_EZ!$C$3:$I$3,0)),"F","C")</f>
        <v>20.555555555555554</v>
      </c>
      <c r="I8289" s="34">
        <f>CONVERT(INDEX(Htg_StPt_Sch_EZ!$C$31:$I$54,MATCH(Schedules_8760!$C8289,Htg_StPt_Sch_EZ!$B$31:$B$54,0),MATCH(Schedules_8760!$F8289,Htg_StPt_Sch_EZ!$C$30:$I$30,0)),"F","C")</f>
        <v>19.444444444444443</v>
      </c>
      <c r="J8289" s="34">
        <f>CONVERT(INDEX(Clg_StPt_Sch_EZ!$C$4:$I$27,MATCH(Schedules_8760!$C8289,Clg_StPt_Sch_EZ!$B$4:$B$27,0),MATCH(Schedules_8760!$F8289,Clg_StPt_Sch_EZ!$C$3:$I$3,0)),"F","C")</f>
        <v>25.555555555555554</v>
      </c>
      <c r="K8289" s="34">
        <f>CONVERT(INDEX(Clg_StPt_Sch_EZ!$C$31:$I$54,MATCH(Schedules_8760!$C8289,Clg_StPt_Sch_EZ!$B$31:$B$54,0),MATCH(Schedules_8760!$F8289,Clg_StPt_Sch_EZ!$C$30:$I$30,0)),"F","C")</f>
        <v>25</v>
      </c>
      <c r="L8289" s="34">
        <f>CONVERT(INDEX(DHW_StPt_Sch_EZ!$C$4:$I$27,MATCH(Schedules_8760!$C8289,DHW_StPt_Sch_EZ!$B$4:$B$27,0),MATCH(Schedules_8760!$F8289,DHW_StPt_Sch_EZ!$C$3:$I$3,0)),"F","C")</f>
        <v>53.333333333333329</v>
      </c>
      <c r="M8289" s="34">
        <f>CONVERT(INDEX(DHW_StPt_Sch_EZ!$C$31:$I$54,MATCH(Schedules_8760!$C8289,DHW_StPt_Sch_EZ!$B$31:$B$54,0),MATCH(Schedules_8760!$F8289,DHW_StPt_Sch_EZ!$C$30:$I$30,0)),"F","C")</f>
        <v>53.333333333333329</v>
      </c>
      <c r="N8289" s="12"/>
      <c r="O8289" s="12"/>
      <c r="P8289" s="12"/>
    </row>
    <row r="8290" spans="1:16" x14ac:dyDescent="0.25">
      <c r="A8290" s="35">
        <v>8289</v>
      </c>
      <c r="B8290" s="89">
        <v>346.33333333333331</v>
      </c>
      <c r="C8290" s="35">
        <f t="shared" si="645"/>
        <v>9</v>
      </c>
      <c r="D8290" s="35">
        <f t="shared" si="648"/>
        <v>346</v>
      </c>
      <c r="E8290" s="35">
        <f t="shared" si="649"/>
        <v>3</v>
      </c>
      <c r="F8290" s="35" t="str">
        <f t="shared" si="646"/>
        <v>Tuesday</v>
      </c>
      <c r="G8290" s="35">
        <f t="shared" si="647"/>
        <v>12</v>
      </c>
      <c r="H8290" s="34">
        <f>CONVERT(INDEX(Htg_StPt_Sch_EZ!$C$4:$I$27,MATCH(Schedules_8760!$C8290,Htg_StPt_Sch_EZ!$B$4:$B$27,0),MATCH(Schedules_8760!$F8290,Htg_StPt_Sch_EZ!$C$3:$I$3,0)),"F","C")</f>
        <v>20.555555555555554</v>
      </c>
      <c r="I8290" s="34">
        <f>CONVERT(INDEX(Htg_StPt_Sch_EZ!$C$31:$I$54,MATCH(Schedules_8760!$C8290,Htg_StPt_Sch_EZ!$B$31:$B$54,0),MATCH(Schedules_8760!$F8290,Htg_StPt_Sch_EZ!$C$30:$I$30,0)),"F","C")</f>
        <v>19.444444444444443</v>
      </c>
      <c r="J8290" s="34">
        <f>CONVERT(INDEX(Clg_StPt_Sch_EZ!$C$4:$I$27,MATCH(Schedules_8760!$C8290,Clg_StPt_Sch_EZ!$B$4:$B$27,0),MATCH(Schedules_8760!$F8290,Clg_StPt_Sch_EZ!$C$3:$I$3,0)),"F","C")</f>
        <v>25.555555555555554</v>
      </c>
      <c r="K8290" s="34">
        <f>CONVERT(INDEX(Clg_StPt_Sch_EZ!$C$31:$I$54,MATCH(Schedules_8760!$C8290,Clg_StPt_Sch_EZ!$B$31:$B$54,0),MATCH(Schedules_8760!$F8290,Clg_StPt_Sch_EZ!$C$30:$I$30,0)),"F","C")</f>
        <v>25</v>
      </c>
      <c r="L8290" s="34">
        <f>CONVERT(INDEX(DHW_StPt_Sch_EZ!$C$4:$I$27,MATCH(Schedules_8760!$C8290,DHW_StPt_Sch_EZ!$B$4:$B$27,0),MATCH(Schedules_8760!$F8290,DHW_StPt_Sch_EZ!$C$3:$I$3,0)),"F","C")</f>
        <v>53.333333333333329</v>
      </c>
      <c r="M8290" s="34">
        <f>CONVERT(INDEX(DHW_StPt_Sch_EZ!$C$31:$I$54,MATCH(Schedules_8760!$C8290,DHW_StPt_Sch_EZ!$B$31:$B$54,0),MATCH(Schedules_8760!$F8290,DHW_StPt_Sch_EZ!$C$30:$I$30,0)),"F","C")</f>
        <v>53.333333333333329</v>
      </c>
      <c r="N8290" s="12"/>
      <c r="O8290" s="12"/>
      <c r="P8290" s="12"/>
    </row>
    <row r="8291" spans="1:16" x14ac:dyDescent="0.25">
      <c r="A8291" s="35">
        <v>8290</v>
      </c>
      <c r="B8291" s="89">
        <v>346.375</v>
      </c>
      <c r="C8291" s="35">
        <f t="shared" si="645"/>
        <v>10</v>
      </c>
      <c r="D8291" s="35">
        <f t="shared" si="648"/>
        <v>346</v>
      </c>
      <c r="E8291" s="35">
        <f t="shared" si="649"/>
        <v>3</v>
      </c>
      <c r="F8291" s="35" t="str">
        <f t="shared" si="646"/>
        <v>Tuesday</v>
      </c>
      <c r="G8291" s="35">
        <f t="shared" si="647"/>
        <v>12</v>
      </c>
      <c r="H8291" s="34">
        <f>CONVERT(INDEX(Htg_StPt_Sch_EZ!$C$4:$I$27,MATCH(Schedules_8760!$C8291,Htg_StPt_Sch_EZ!$B$4:$B$27,0),MATCH(Schedules_8760!$F8291,Htg_StPt_Sch_EZ!$C$3:$I$3,0)),"F","C")</f>
        <v>20.555555555555554</v>
      </c>
      <c r="I8291" s="34">
        <f>CONVERT(INDEX(Htg_StPt_Sch_EZ!$C$31:$I$54,MATCH(Schedules_8760!$C8291,Htg_StPt_Sch_EZ!$B$31:$B$54,0),MATCH(Schedules_8760!$F8291,Htg_StPt_Sch_EZ!$C$30:$I$30,0)),"F","C")</f>
        <v>19.444444444444443</v>
      </c>
      <c r="J8291" s="34">
        <f>CONVERT(INDEX(Clg_StPt_Sch_EZ!$C$4:$I$27,MATCH(Schedules_8760!$C8291,Clg_StPt_Sch_EZ!$B$4:$B$27,0),MATCH(Schedules_8760!$F8291,Clg_StPt_Sch_EZ!$C$3:$I$3,0)),"F","C")</f>
        <v>25.555555555555554</v>
      </c>
      <c r="K8291" s="34">
        <f>CONVERT(INDEX(Clg_StPt_Sch_EZ!$C$31:$I$54,MATCH(Schedules_8760!$C8291,Clg_StPt_Sch_EZ!$B$31:$B$54,0),MATCH(Schedules_8760!$F8291,Clg_StPt_Sch_EZ!$C$30:$I$30,0)),"F","C")</f>
        <v>25</v>
      </c>
      <c r="L8291" s="34">
        <f>CONVERT(INDEX(DHW_StPt_Sch_EZ!$C$4:$I$27,MATCH(Schedules_8760!$C8291,DHW_StPt_Sch_EZ!$B$4:$B$27,0),MATCH(Schedules_8760!$F8291,DHW_StPt_Sch_EZ!$C$3:$I$3,0)),"F","C")</f>
        <v>53.333333333333329</v>
      </c>
      <c r="M8291" s="34">
        <f>CONVERT(INDEX(DHW_StPt_Sch_EZ!$C$31:$I$54,MATCH(Schedules_8760!$C8291,DHW_StPt_Sch_EZ!$B$31:$B$54,0),MATCH(Schedules_8760!$F8291,DHW_StPt_Sch_EZ!$C$30:$I$30,0)),"F","C")</f>
        <v>53.333333333333329</v>
      </c>
      <c r="N8291" s="12"/>
      <c r="O8291" s="12"/>
      <c r="P8291" s="12"/>
    </row>
    <row r="8292" spans="1:16" x14ac:dyDescent="0.25">
      <c r="A8292" s="35">
        <v>8291</v>
      </c>
      <c r="B8292" s="89">
        <v>346.41666666666669</v>
      </c>
      <c r="C8292" s="35">
        <f t="shared" si="645"/>
        <v>11</v>
      </c>
      <c r="D8292" s="35">
        <f t="shared" si="648"/>
        <v>346</v>
      </c>
      <c r="E8292" s="35">
        <f t="shared" si="649"/>
        <v>3</v>
      </c>
      <c r="F8292" s="35" t="str">
        <f t="shared" si="646"/>
        <v>Tuesday</v>
      </c>
      <c r="G8292" s="35">
        <f t="shared" si="647"/>
        <v>12</v>
      </c>
      <c r="H8292" s="34">
        <f>CONVERT(INDEX(Htg_StPt_Sch_EZ!$C$4:$I$27,MATCH(Schedules_8760!$C8292,Htg_StPt_Sch_EZ!$B$4:$B$27,0),MATCH(Schedules_8760!$F8292,Htg_StPt_Sch_EZ!$C$3:$I$3,0)),"F","C")</f>
        <v>20.555555555555554</v>
      </c>
      <c r="I8292" s="34">
        <f>CONVERT(INDEX(Htg_StPt_Sch_EZ!$C$31:$I$54,MATCH(Schedules_8760!$C8292,Htg_StPt_Sch_EZ!$B$31:$B$54,0),MATCH(Schedules_8760!$F8292,Htg_StPt_Sch_EZ!$C$30:$I$30,0)),"F","C")</f>
        <v>19.444444444444443</v>
      </c>
      <c r="J8292" s="34">
        <f>CONVERT(INDEX(Clg_StPt_Sch_EZ!$C$4:$I$27,MATCH(Schedules_8760!$C8292,Clg_StPt_Sch_EZ!$B$4:$B$27,0),MATCH(Schedules_8760!$F8292,Clg_StPt_Sch_EZ!$C$3:$I$3,0)),"F","C")</f>
        <v>25.555555555555554</v>
      </c>
      <c r="K8292" s="34">
        <f>CONVERT(INDEX(Clg_StPt_Sch_EZ!$C$31:$I$54,MATCH(Schedules_8760!$C8292,Clg_StPt_Sch_EZ!$B$31:$B$54,0),MATCH(Schedules_8760!$F8292,Clg_StPt_Sch_EZ!$C$30:$I$30,0)),"F","C")</f>
        <v>25</v>
      </c>
      <c r="L8292" s="34">
        <f>CONVERT(INDEX(DHW_StPt_Sch_EZ!$C$4:$I$27,MATCH(Schedules_8760!$C8292,DHW_StPt_Sch_EZ!$B$4:$B$27,0),MATCH(Schedules_8760!$F8292,DHW_StPt_Sch_EZ!$C$3:$I$3,0)),"F","C")</f>
        <v>53.333333333333329</v>
      </c>
      <c r="M8292" s="34">
        <f>CONVERT(INDEX(DHW_StPt_Sch_EZ!$C$31:$I$54,MATCH(Schedules_8760!$C8292,DHW_StPt_Sch_EZ!$B$31:$B$54,0),MATCH(Schedules_8760!$F8292,DHW_StPt_Sch_EZ!$C$30:$I$30,0)),"F","C")</f>
        <v>53.333333333333329</v>
      </c>
      <c r="N8292" s="12"/>
      <c r="O8292" s="12"/>
      <c r="P8292" s="12"/>
    </row>
    <row r="8293" spans="1:16" x14ac:dyDescent="0.25">
      <c r="A8293" s="35">
        <v>8292</v>
      </c>
      <c r="B8293" s="89">
        <v>346.45833333333331</v>
      </c>
      <c r="C8293" s="35">
        <f t="shared" si="645"/>
        <v>12</v>
      </c>
      <c r="D8293" s="35">
        <f t="shared" si="648"/>
        <v>346</v>
      </c>
      <c r="E8293" s="35">
        <f t="shared" si="649"/>
        <v>3</v>
      </c>
      <c r="F8293" s="35" t="str">
        <f t="shared" si="646"/>
        <v>Tuesday</v>
      </c>
      <c r="G8293" s="35">
        <f t="shared" si="647"/>
        <v>12</v>
      </c>
      <c r="H8293" s="34">
        <f>CONVERT(INDEX(Htg_StPt_Sch_EZ!$C$4:$I$27,MATCH(Schedules_8760!$C8293,Htg_StPt_Sch_EZ!$B$4:$B$27,0),MATCH(Schedules_8760!$F8293,Htg_StPt_Sch_EZ!$C$3:$I$3,0)),"F","C")</f>
        <v>20.555555555555554</v>
      </c>
      <c r="I8293" s="34">
        <f>CONVERT(INDEX(Htg_StPt_Sch_EZ!$C$31:$I$54,MATCH(Schedules_8760!$C8293,Htg_StPt_Sch_EZ!$B$31:$B$54,0),MATCH(Schedules_8760!$F8293,Htg_StPt_Sch_EZ!$C$30:$I$30,0)),"F","C")</f>
        <v>19.444444444444443</v>
      </c>
      <c r="J8293" s="34">
        <f>CONVERT(INDEX(Clg_StPt_Sch_EZ!$C$4:$I$27,MATCH(Schedules_8760!$C8293,Clg_StPt_Sch_EZ!$B$4:$B$27,0),MATCH(Schedules_8760!$F8293,Clg_StPt_Sch_EZ!$C$3:$I$3,0)),"F","C")</f>
        <v>25.555555555555554</v>
      </c>
      <c r="K8293" s="34">
        <f>CONVERT(INDEX(Clg_StPt_Sch_EZ!$C$31:$I$54,MATCH(Schedules_8760!$C8293,Clg_StPt_Sch_EZ!$B$31:$B$54,0),MATCH(Schedules_8760!$F8293,Clg_StPt_Sch_EZ!$C$30:$I$30,0)),"F","C")</f>
        <v>25</v>
      </c>
      <c r="L8293" s="34">
        <f>CONVERT(INDEX(DHW_StPt_Sch_EZ!$C$4:$I$27,MATCH(Schedules_8760!$C8293,DHW_StPt_Sch_EZ!$B$4:$B$27,0),MATCH(Schedules_8760!$F8293,DHW_StPt_Sch_EZ!$C$3:$I$3,0)),"F","C")</f>
        <v>53.333333333333329</v>
      </c>
      <c r="M8293" s="34">
        <f>CONVERT(INDEX(DHW_StPt_Sch_EZ!$C$31:$I$54,MATCH(Schedules_8760!$C8293,DHW_StPt_Sch_EZ!$B$31:$B$54,0),MATCH(Schedules_8760!$F8293,DHW_StPt_Sch_EZ!$C$30:$I$30,0)),"F","C")</f>
        <v>53.333333333333329</v>
      </c>
      <c r="N8293" s="12"/>
      <c r="O8293" s="12"/>
      <c r="P8293" s="12"/>
    </row>
    <row r="8294" spans="1:16" x14ac:dyDescent="0.25">
      <c r="A8294" s="35">
        <v>8293</v>
      </c>
      <c r="B8294" s="89">
        <v>346.5</v>
      </c>
      <c r="C8294" s="35">
        <f t="shared" si="645"/>
        <v>13</v>
      </c>
      <c r="D8294" s="35">
        <f t="shared" si="648"/>
        <v>346</v>
      </c>
      <c r="E8294" s="35">
        <f t="shared" si="649"/>
        <v>3</v>
      </c>
      <c r="F8294" s="35" t="str">
        <f t="shared" si="646"/>
        <v>Tuesday</v>
      </c>
      <c r="G8294" s="35">
        <f t="shared" si="647"/>
        <v>12</v>
      </c>
      <c r="H8294" s="34">
        <f>CONVERT(INDEX(Htg_StPt_Sch_EZ!$C$4:$I$27,MATCH(Schedules_8760!$C8294,Htg_StPt_Sch_EZ!$B$4:$B$27,0),MATCH(Schedules_8760!$F8294,Htg_StPt_Sch_EZ!$C$3:$I$3,0)),"F","C")</f>
        <v>20.555555555555554</v>
      </c>
      <c r="I8294" s="34">
        <f>CONVERT(INDEX(Htg_StPt_Sch_EZ!$C$31:$I$54,MATCH(Schedules_8760!$C8294,Htg_StPt_Sch_EZ!$B$31:$B$54,0),MATCH(Schedules_8760!$F8294,Htg_StPt_Sch_EZ!$C$30:$I$30,0)),"F","C")</f>
        <v>19.444444444444443</v>
      </c>
      <c r="J8294" s="34">
        <f>CONVERT(INDEX(Clg_StPt_Sch_EZ!$C$4:$I$27,MATCH(Schedules_8760!$C8294,Clg_StPt_Sch_EZ!$B$4:$B$27,0),MATCH(Schedules_8760!$F8294,Clg_StPt_Sch_EZ!$C$3:$I$3,0)),"F","C")</f>
        <v>25.555555555555554</v>
      </c>
      <c r="K8294" s="34">
        <f>CONVERT(INDEX(Clg_StPt_Sch_EZ!$C$31:$I$54,MATCH(Schedules_8760!$C8294,Clg_StPt_Sch_EZ!$B$31:$B$54,0),MATCH(Schedules_8760!$F8294,Clg_StPt_Sch_EZ!$C$30:$I$30,0)),"F","C")</f>
        <v>25</v>
      </c>
      <c r="L8294" s="34">
        <f>CONVERT(INDEX(DHW_StPt_Sch_EZ!$C$4:$I$27,MATCH(Schedules_8760!$C8294,DHW_StPt_Sch_EZ!$B$4:$B$27,0),MATCH(Schedules_8760!$F8294,DHW_StPt_Sch_EZ!$C$3:$I$3,0)),"F","C")</f>
        <v>53.333333333333329</v>
      </c>
      <c r="M8294" s="34">
        <f>CONVERT(INDEX(DHW_StPt_Sch_EZ!$C$31:$I$54,MATCH(Schedules_8760!$C8294,DHW_StPt_Sch_EZ!$B$31:$B$54,0),MATCH(Schedules_8760!$F8294,DHW_StPt_Sch_EZ!$C$30:$I$30,0)),"F","C")</f>
        <v>53.333333333333329</v>
      </c>
      <c r="N8294" s="12"/>
      <c r="O8294" s="12"/>
      <c r="P8294" s="12"/>
    </row>
    <row r="8295" spans="1:16" x14ac:dyDescent="0.25">
      <c r="A8295" s="35">
        <v>8294</v>
      </c>
      <c r="B8295" s="89">
        <v>346.54166666666669</v>
      </c>
      <c r="C8295" s="35">
        <f t="shared" si="645"/>
        <v>14</v>
      </c>
      <c r="D8295" s="35">
        <f t="shared" si="648"/>
        <v>346</v>
      </c>
      <c r="E8295" s="35">
        <f t="shared" si="649"/>
        <v>3</v>
      </c>
      <c r="F8295" s="35" t="str">
        <f t="shared" si="646"/>
        <v>Tuesday</v>
      </c>
      <c r="G8295" s="35">
        <f t="shared" si="647"/>
        <v>12</v>
      </c>
      <c r="H8295" s="34">
        <f>CONVERT(INDEX(Htg_StPt_Sch_EZ!$C$4:$I$27,MATCH(Schedules_8760!$C8295,Htg_StPt_Sch_EZ!$B$4:$B$27,0),MATCH(Schedules_8760!$F8295,Htg_StPt_Sch_EZ!$C$3:$I$3,0)),"F","C")</f>
        <v>20.555555555555554</v>
      </c>
      <c r="I8295" s="34">
        <f>CONVERT(INDEX(Htg_StPt_Sch_EZ!$C$31:$I$54,MATCH(Schedules_8760!$C8295,Htg_StPt_Sch_EZ!$B$31:$B$54,0),MATCH(Schedules_8760!$F8295,Htg_StPt_Sch_EZ!$C$30:$I$30,0)),"F","C")</f>
        <v>19.444444444444443</v>
      </c>
      <c r="J8295" s="34">
        <f>CONVERT(INDEX(Clg_StPt_Sch_EZ!$C$4:$I$27,MATCH(Schedules_8760!$C8295,Clg_StPt_Sch_EZ!$B$4:$B$27,0),MATCH(Schedules_8760!$F8295,Clg_StPt_Sch_EZ!$C$3:$I$3,0)),"F","C")</f>
        <v>25.555555555555554</v>
      </c>
      <c r="K8295" s="34">
        <f>CONVERT(INDEX(Clg_StPt_Sch_EZ!$C$31:$I$54,MATCH(Schedules_8760!$C8295,Clg_StPt_Sch_EZ!$B$31:$B$54,0),MATCH(Schedules_8760!$F8295,Clg_StPt_Sch_EZ!$C$30:$I$30,0)),"F","C")</f>
        <v>25</v>
      </c>
      <c r="L8295" s="34">
        <f>CONVERT(INDEX(DHW_StPt_Sch_EZ!$C$4:$I$27,MATCH(Schedules_8760!$C8295,DHW_StPt_Sch_EZ!$B$4:$B$27,0),MATCH(Schedules_8760!$F8295,DHW_StPt_Sch_EZ!$C$3:$I$3,0)),"F","C")</f>
        <v>53.333333333333329</v>
      </c>
      <c r="M8295" s="34">
        <f>CONVERT(INDEX(DHW_StPt_Sch_EZ!$C$31:$I$54,MATCH(Schedules_8760!$C8295,DHW_StPt_Sch_EZ!$B$31:$B$54,0),MATCH(Schedules_8760!$F8295,DHW_StPt_Sch_EZ!$C$30:$I$30,0)),"F","C")</f>
        <v>53.333333333333329</v>
      </c>
      <c r="N8295" s="12"/>
      <c r="O8295" s="12"/>
      <c r="P8295" s="12"/>
    </row>
    <row r="8296" spans="1:16" x14ac:dyDescent="0.25">
      <c r="A8296" s="35">
        <v>8295</v>
      </c>
      <c r="B8296" s="89">
        <v>346.58333333333331</v>
      </c>
      <c r="C8296" s="35">
        <f t="shared" si="645"/>
        <v>15</v>
      </c>
      <c r="D8296" s="35">
        <f t="shared" si="648"/>
        <v>346</v>
      </c>
      <c r="E8296" s="35">
        <f t="shared" si="649"/>
        <v>3</v>
      </c>
      <c r="F8296" s="35" t="str">
        <f t="shared" si="646"/>
        <v>Tuesday</v>
      </c>
      <c r="G8296" s="35">
        <f t="shared" si="647"/>
        <v>12</v>
      </c>
      <c r="H8296" s="34">
        <f>CONVERT(INDEX(Htg_StPt_Sch_EZ!$C$4:$I$27,MATCH(Schedules_8760!$C8296,Htg_StPt_Sch_EZ!$B$4:$B$27,0),MATCH(Schedules_8760!$F8296,Htg_StPt_Sch_EZ!$C$3:$I$3,0)),"F","C")</f>
        <v>20.555555555555554</v>
      </c>
      <c r="I8296" s="34">
        <f>CONVERT(INDEX(Htg_StPt_Sch_EZ!$C$31:$I$54,MATCH(Schedules_8760!$C8296,Htg_StPt_Sch_EZ!$B$31:$B$54,0),MATCH(Schedules_8760!$F8296,Htg_StPt_Sch_EZ!$C$30:$I$30,0)),"F","C")</f>
        <v>21.111111111111111</v>
      </c>
      <c r="J8296" s="34">
        <f>CONVERT(INDEX(Clg_StPt_Sch_EZ!$C$4:$I$27,MATCH(Schedules_8760!$C8296,Clg_StPt_Sch_EZ!$B$4:$B$27,0),MATCH(Schedules_8760!$F8296,Clg_StPt_Sch_EZ!$C$3:$I$3,0)),"F","C")</f>
        <v>25.555555555555554</v>
      </c>
      <c r="K8296" s="34">
        <f>CONVERT(INDEX(Clg_StPt_Sch_EZ!$C$31:$I$54,MATCH(Schedules_8760!$C8296,Clg_StPt_Sch_EZ!$B$31:$B$54,0),MATCH(Schedules_8760!$F8296,Clg_StPt_Sch_EZ!$C$30:$I$30,0)),"F","C")</f>
        <v>25</v>
      </c>
      <c r="L8296" s="34">
        <f>CONVERT(INDEX(DHW_StPt_Sch_EZ!$C$4:$I$27,MATCH(Schedules_8760!$C8296,DHW_StPt_Sch_EZ!$B$4:$B$27,0),MATCH(Schedules_8760!$F8296,DHW_StPt_Sch_EZ!$C$3:$I$3,0)),"F","C")</f>
        <v>53.333333333333329</v>
      </c>
      <c r="M8296" s="34">
        <f>CONVERT(INDEX(DHW_StPt_Sch_EZ!$C$31:$I$54,MATCH(Schedules_8760!$C8296,DHW_StPt_Sch_EZ!$B$31:$B$54,0),MATCH(Schedules_8760!$F8296,DHW_StPt_Sch_EZ!$C$30:$I$30,0)),"F","C")</f>
        <v>53.333333333333329</v>
      </c>
      <c r="N8296" s="12"/>
      <c r="O8296" s="12"/>
      <c r="P8296" s="12"/>
    </row>
    <row r="8297" spans="1:16" x14ac:dyDescent="0.25">
      <c r="A8297" s="35">
        <v>8296</v>
      </c>
      <c r="B8297" s="89">
        <v>346.625</v>
      </c>
      <c r="C8297" s="35">
        <f t="shared" si="645"/>
        <v>16</v>
      </c>
      <c r="D8297" s="35">
        <f t="shared" si="648"/>
        <v>346</v>
      </c>
      <c r="E8297" s="35">
        <f t="shared" si="649"/>
        <v>3</v>
      </c>
      <c r="F8297" s="35" t="str">
        <f t="shared" si="646"/>
        <v>Tuesday</v>
      </c>
      <c r="G8297" s="35">
        <f t="shared" si="647"/>
        <v>12</v>
      </c>
      <c r="H8297" s="34">
        <f>CONVERT(INDEX(Htg_StPt_Sch_EZ!$C$4:$I$27,MATCH(Schedules_8760!$C8297,Htg_StPt_Sch_EZ!$B$4:$B$27,0),MATCH(Schedules_8760!$F8297,Htg_StPt_Sch_EZ!$C$3:$I$3,0)),"F","C")</f>
        <v>20.555555555555554</v>
      </c>
      <c r="I8297" s="34">
        <f>CONVERT(INDEX(Htg_StPt_Sch_EZ!$C$31:$I$54,MATCH(Schedules_8760!$C8297,Htg_StPt_Sch_EZ!$B$31:$B$54,0),MATCH(Schedules_8760!$F8297,Htg_StPt_Sch_EZ!$C$30:$I$30,0)),"F","C")</f>
        <v>21.111111111111111</v>
      </c>
      <c r="J8297" s="34">
        <f>CONVERT(INDEX(Clg_StPt_Sch_EZ!$C$4:$I$27,MATCH(Schedules_8760!$C8297,Clg_StPt_Sch_EZ!$B$4:$B$27,0),MATCH(Schedules_8760!$F8297,Clg_StPt_Sch_EZ!$C$3:$I$3,0)),"F","C")</f>
        <v>25.555555555555554</v>
      </c>
      <c r="K8297" s="34">
        <f>CONVERT(INDEX(Clg_StPt_Sch_EZ!$C$31:$I$54,MATCH(Schedules_8760!$C8297,Clg_StPt_Sch_EZ!$B$31:$B$54,0),MATCH(Schedules_8760!$F8297,Clg_StPt_Sch_EZ!$C$30:$I$30,0)),"F","C")</f>
        <v>25</v>
      </c>
      <c r="L8297" s="34">
        <f>CONVERT(INDEX(DHW_StPt_Sch_EZ!$C$4:$I$27,MATCH(Schedules_8760!$C8297,DHW_StPt_Sch_EZ!$B$4:$B$27,0),MATCH(Schedules_8760!$F8297,DHW_StPt_Sch_EZ!$C$3:$I$3,0)),"F","C")</f>
        <v>53.333333333333329</v>
      </c>
      <c r="M8297" s="34">
        <f>CONVERT(INDEX(DHW_StPt_Sch_EZ!$C$31:$I$54,MATCH(Schedules_8760!$C8297,DHW_StPt_Sch_EZ!$B$31:$B$54,0),MATCH(Schedules_8760!$F8297,DHW_StPt_Sch_EZ!$C$30:$I$30,0)),"F","C")</f>
        <v>53.333333333333329</v>
      </c>
      <c r="N8297" s="12"/>
      <c r="O8297" s="12"/>
      <c r="P8297" s="12"/>
    </row>
    <row r="8298" spans="1:16" x14ac:dyDescent="0.25">
      <c r="A8298" s="35">
        <v>8297</v>
      </c>
      <c r="B8298" s="89">
        <v>346.66666666666669</v>
      </c>
      <c r="C8298" s="35">
        <f t="shared" si="645"/>
        <v>17</v>
      </c>
      <c r="D8298" s="35">
        <f t="shared" si="648"/>
        <v>346</v>
      </c>
      <c r="E8298" s="35">
        <f t="shared" si="649"/>
        <v>3</v>
      </c>
      <c r="F8298" s="35" t="str">
        <f t="shared" si="646"/>
        <v>Tuesday</v>
      </c>
      <c r="G8298" s="35">
        <f t="shared" si="647"/>
        <v>12</v>
      </c>
      <c r="H8298" s="34">
        <f>CONVERT(INDEX(Htg_StPt_Sch_EZ!$C$4:$I$27,MATCH(Schedules_8760!$C8298,Htg_StPt_Sch_EZ!$B$4:$B$27,0),MATCH(Schedules_8760!$F8298,Htg_StPt_Sch_EZ!$C$3:$I$3,0)),"F","C")</f>
        <v>20.555555555555554</v>
      </c>
      <c r="I8298" s="34">
        <f>CONVERT(INDEX(Htg_StPt_Sch_EZ!$C$31:$I$54,MATCH(Schedules_8760!$C8298,Htg_StPt_Sch_EZ!$B$31:$B$54,0),MATCH(Schedules_8760!$F8298,Htg_StPt_Sch_EZ!$C$30:$I$30,0)),"F","C")</f>
        <v>17.777777777777779</v>
      </c>
      <c r="J8298" s="34">
        <f>CONVERT(INDEX(Clg_StPt_Sch_EZ!$C$4:$I$27,MATCH(Schedules_8760!$C8298,Clg_StPt_Sch_EZ!$B$4:$B$27,0),MATCH(Schedules_8760!$F8298,Clg_StPt_Sch_EZ!$C$3:$I$3,0)),"F","C")</f>
        <v>25.555555555555554</v>
      </c>
      <c r="K8298" s="34">
        <f>CONVERT(INDEX(Clg_StPt_Sch_EZ!$C$31:$I$54,MATCH(Schedules_8760!$C8298,Clg_StPt_Sch_EZ!$B$31:$B$54,0),MATCH(Schedules_8760!$F8298,Clg_StPt_Sch_EZ!$C$30:$I$30,0)),"F","C")</f>
        <v>25</v>
      </c>
      <c r="L8298" s="34">
        <f>CONVERT(INDEX(DHW_StPt_Sch_EZ!$C$4:$I$27,MATCH(Schedules_8760!$C8298,DHW_StPt_Sch_EZ!$B$4:$B$27,0),MATCH(Schedules_8760!$F8298,DHW_StPt_Sch_EZ!$C$3:$I$3,0)),"F","C")</f>
        <v>53.333333333333329</v>
      </c>
      <c r="M8298" s="34">
        <f>CONVERT(INDEX(DHW_StPt_Sch_EZ!$C$31:$I$54,MATCH(Schedules_8760!$C8298,DHW_StPt_Sch_EZ!$B$31:$B$54,0),MATCH(Schedules_8760!$F8298,DHW_StPt_Sch_EZ!$C$30:$I$30,0)),"F","C")</f>
        <v>53.333333333333329</v>
      </c>
      <c r="N8298" s="12"/>
      <c r="O8298" s="12"/>
      <c r="P8298" s="12"/>
    </row>
    <row r="8299" spans="1:16" x14ac:dyDescent="0.25">
      <c r="A8299" s="35">
        <v>8298</v>
      </c>
      <c r="B8299" s="89">
        <v>346.70833333333331</v>
      </c>
      <c r="C8299" s="35">
        <f t="shared" si="645"/>
        <v>18</v>
      </c>
      <c r="D8299" s="35">
        <f t="shared" si="648"/>
        <v>346</v>
      </c>
      <c r="E8299" s="35">
        <f t="shared" si="649"/>
        <v>3</v>
      </c>
      <c r="F8299" s="35" t="str">
        <f t="shared" si="646"/>
        <v>Tuesday</v>
      </c>
      <c r="G8299" s="35">
        <f t="shared" si="647"/>
        <v>12</v>
      </c>
      <c r="H8299" s="34">
        <f>CONVERT(INDEX(Htg_StPt_Sch_EZ!$C$4:$I$27,MATCH(Schedules_8760!$C8299,Htg_StPt_Sch_EZ!$B$4:$B$27,0),MATCH(Schedules_8760!$F8299,Htg_StPt_Sch_EZ!$C$3:$I$3,0)),"F","C")</f>
        <v>20.555555555555554</v>
      </c>
      <c r="I8299" s="34">
        <f>CONVERT(INDEX(Htg_StPt_Sch_EZ!$C$31:$I$54,MATCH(Schedules_8760!$C8299,Htg_StPt_Sch_EZ!$B$31:$B$54,0),MATCH(Schedules_8760!$F8299,Htg_StPt_Sch_EZ!$C$30:$I$30,0)),"F","C")</f>
        <v>17.777777777777779</v>
      </c>
      <c r="J8299" s="34">
        <f>CONVERT(INDEX(Clg_StPt_Sch_EZ!$C$4:$I$27,MATCH(Schedules_8760!$C8299,Clg_StPt_Sch_EZ!$B$4:$B$27,0),MATCH(Schedules_8760!$F8299,Clg_StPt_Sch_EZ!$C$3:$I$3,0)),"F","C")</f>
        <v>25.555555555555554</v>
      </c>
      <c r="K8299" s="34">
        <f>CONVERT(INDEX(Clg_StPt_Sch_EZ!$C$31:$I$54,MATCH(Schedules_8760!$C8299,Clg_StPt_Sch_EZ!$B$31:$B$54,0),MATCH(Schedules_8760!$F8299,Clg_StPt_Sch_EZ!$C$30:$I$30,0)),"F","C")</f>
        <v>28.333333333333332</v>
      </c>
      <c r="L8299" s="34">
        <f>CONVERT(INDEX(DHW_StPt_Sch_EZ!$C$4:$I$27,MATCH(Schedules_8760!$C8299,DHW_StPt_Sch_EZ!$B$4:$B$27,0),MATCH(Schedules_8760!$F8299,DHW_StPt_Sch_EZ!$C$3:$I$3,0)),"F","C")</f>
        <v>53.333333333333329</v>
      </c>
      <c r="M8299" s="34">
        <f>CONVERT(INDEX(DHW_StPt_Sch_EZ!$C$31:$I$54,MATCH(Schedules_8760!$C8299,DHW_StPt_Sch_EZ!$B$31:$B$54,0),MATCH(Schedules_8760!$F8299,DHW_StPt_Sch_EZ!$C$30:$I$30,0)),"F","C")</f>
        <v>53.333333333333329</v>
      </c>
      <c r="N8299" s="12"/>
      <c r="O8299" s="12"/>
      <c r="P8299" s="12"/>
    </row>
    <row r="8300" spans="1:16" x14ac:dyDescent="0.25">
      <c r="A8300" s="35">
        <v>8299</v>
      </c>
      <c r="B8300" s="89">
        <v>346.75</v>
      </c>
      <c r="C8300" s="35">
        <f t="shared" si="645"/>
        <v>19</v>
      </c>
      <c r="D8300" s="35">
        <f t="shared" si="648"/>
        <v>346</v>
      </c>
      <c r="E8300" s="35">
        <f t="shared" si="649"/>
        <v>3</v>
      </c>
      <c r="F8300" s="35" t="str">
        <f t="shared" si="646"/>
        <v>Tuesday</v>
      </c>
      <c r="G8300" s="35">
        <f t="shared" si="647"/>
        <v>12</v>
      </c>
      <c r="H8300" s="34">
        <f>CONVERT(INDEX(Htg_StPt_Sch_EZ!$C$4:$I$27,MATCH(Schedules_8760!$C8300,Htg_StPt_Sch_EZ!$B$4:$B$27,0),MATCH(Schedules_8760!$F8300,Htg_StPt_Sch_EZ!$C$3:$I$3,0)),"F","C")</f>
        <v>20.555555555555554</v>
      </c>
      <c r="I8300" s="34">
        <f>CONVERT(INDEX(Htg_StPt_Sch_EZ!$C$31:$I$54,MATCH(Schedules_8760!$C8300,Htg_StPt_Sch_EZ!$B$31:$B$54,0),MATCH(Schedules_8760!$F8300,Htg_StPt_Sch_EZ!$C$30:$I$30,0)),"F","C")</f>
        <v>18.333333333333332</v>
      </c>
      <c r="J8300" s="34">
        <f>CONVERT(INDEX(Clg_StPt_Sch_EZ!$C$4:$I$27,MATCH(Schedules_8760!$C8300,Clg_StPt_Sch_EZ!$B$4:$B$27,0),MATCH(Schedules_8760!$F8300,Clg_StPt_Sch_EZ!$C$3:$I$3,0)),"F","C")</f>
        <v>25.555555555555554</v>
      </c>
      <c r="K8300" s="34">
        <f>CONVERT(INDEX(Clg_StPt_Sch_EZ!$C$31:$I$54,MATCH(Schedules_8760!$C8300,Clg_StPt_Sch_EZ!$B$31:$B$54,0),MATCH(Schedules_8760!$F8300,Clg_StPt_Sch_EZ!$C$30:$I$30,0)),"F","C")</f>
        <v>28.333333333333332</v>
      </c>
      <c r="L8300" s="34">
        <f>CONVERT(INDEX(DHW_StPt_Sch_EZ!$C$4:$I$27,MATCH(Schedules_8760!$C8300,DHW_StPt_Sch_EZ!$B$4:$B$27,0),MATCH(Schedules_8760!$F8300,DHW_StPt_Sch_EZ!$C$3:$I$3,0)),"F","C")</f>
        <v>53.333333333333329</v>
      </c>
      <c r="M8300" s="34">
        <f>CONVERT(INDEX(DHW_StPt_Sch_EZ!$C$31:$I$54,MATCH(Schedules_8760!$C8300,DHW_StPt_Sch_EZ!$B$31:$B$54,0),MATCH(Schedules_8760!$F8300,DHW_StPt_Sch_EZ!$C$30:$I$30,0)),"F","C")</f>
        <v>53.333333333333329</v>
      </c>
      <c r="N8300" s="12"/>
      <c r="O8300" s="12"/>
      <c r="P8300" s="12"/>
    </row>
    <row r="8301" spans="1:16" x14ac:dyDescent="0.25">
      <c r="A8301" s="35">
        <v>8300</v>
      </c>
      <c r="B8301" s="89">
        <v>346.79166666666669</v>
      </c>
      <c r="C8301" s="35">
        <f t="shared" si="645"/>
        <v>20</v>
      </c>
      <c r="D8301" s="35">
        <f t="shared" si="648"/>
        <v>346</v>
      </c>
      <c r="E8301" s="35">
        <f t="shared" si="649"/>
        <v>3</v>
      </c>
      <c r="F8301" s="35" t="str">
        <f t="shared" si="646"/>
        <v>Tuesday</v>
      </c>
      <c r="G8301" s="35">
        <f t="shared" si="647"/>
        <v>12</v>
      </c>
      <c r="H8301" s="34">
        <f>CONVERT(INDEX(Htg_StPt_Sch_EZ!$C$4:$I$27,MATCH(Schedules_8760!$C8301,Htg_StPt_Sch_EZ!$B$4:$B$27,0),MATCH(Schedules_8760!$F8301,Htg_StPt_Sch_EZ!$C$3:$I$3,0)),"F","C")</f>
        <v>20.555555555555554</v>
      </c>
      <c r="I8301" s="34">
        <f>CONVERT(INDEX(Htg_StPt_Sch_EZ!$C$31:$I$54,MATCH(Schedules_8760!$C8301,Htg_StPt_Sch_EZ!$B$31:$B$54,0),MATCH(Schedules_8760!$F8301,Htg_StPt_Sch_EZ!$C$30:$I$30,0)),"F","C")</f>
        <v>18.888888888888889</v>
      </c>
      <c r="J8301" s="34">
        <f>CONVERT(INDEX(Clg_StPt_Sch_EZ!$C$4:$I$27,MATCH(Schedules_8760!$C8301,Clg_StPt_Sch_EZ!$B$4:$B$27,0),MATCH(Schedules_8760!$F8301,Clg_StPt_Sch_EZ!$C$3:$I$3,0)),"F","C")</f>
        <v>25.555555555555554</v>
      </c>
      <c r="K8301" s="34">
        <f>CONVERT(INDEX(Clg_StPt_Sch_EZ!$C$31:$I$54,MATCH(Schedules_8760!$C8301,Clg_StPt_Sch_EZ!$B$31:$B$54,0),MATCH(Schedules_8760!$F8301,Clg_StPt_Sch_EZ!$C$30:$I$30,0)),"F","C")</f>
        <v>28.333333333333332</v>
      </c>
      <c r="L8301" s="34">
        <f>CONVERT(INDEX(DHW_StPt_Sch_EZ!$C$4:$I$27,MATCH(Schedules_8760!$C8301,DHW_StPt_Sch_EZ!$B$4:$B$27,0),MATCH(Schedules_8760!$F8301,DHW_StPt_Sch_EZ!$C$3:$I$3,0)),"F","C")</f>
        <v>53.333333333333329</v>
      </c>
      <c r="M8301" s="34">
        <f>CONVERT(INDEX(DHW_StPt_Sch_EZ!$C$31:$I$54,MATCH(Schedules_8760!$C8301,DHW_StPt_Sch_EZ!$B$31:$B$54,0),MATCH(Schedules_8760!$F8301,DHW_StPt_Sch_EZ!$C$30:$I$30,0)),"F","C")</f>
        <v>53.333333333333329</v>
      </c>
      <c r="N8301" s="12"/>
      <c r="O8301" s="12"/>
      <c r="P8301" s="12"/>
    </row>
    <row r="8302" spans="1:16" x14ac:dyDescent="0.25">
      <c r="A8302" s="35">
        <v>8301</v>
      </c>
      <c r="B8302" s="89">
        <v>346.83333333333331</v>
      </c>
      <c r="C8302" s="35">
        <f t="shared" si="645"/>
        <v>21</v>
      </c>
      <c r="D8302" s="35">
        <f t="shared" si="648"/>
        <v>346</v>
      </c>
      <c r="E8302" s="35">
        <f t="shared" si="649"/>
        <v>3</v>
      </c>
      <c r="F8302" s="35" t="str">
        <f t="shared" si="646"/>
        <v>Tuesday</v>
      </c>
      <c r="G8302" s="35">
        <f t="shared" si="647"/>
        <v>12</v>
      </c>
      <c r="H8302" s="34">
        <f>CONVERT(INDEX(Htg_StPt_Sch_EZ!$C$4:$I$27,MATCH(Schedules_8760!$C8302,Htg_StPt_Sch_EZ!$B$4:$B$27,0),MATCH(Schedules_8760!$F8302,Htg_StPt_Sch_EZ!$C$3:$I$3,0)),"F","C")</f>
        <v>20.555555555555554</v>
      </c>
      <c r="I8302" s="34">
        <f>CONVERT(INDEX(Htg_StPt_Sch_EZ!$C$31:$I$54,MATCH(Schedules_8760!$C8302,Htg_StPt_Sch_EZ!$B$31:$B$54,0),MATCH(Schedules_8760!$F8302,Htg_StPt_Sch_EZ!$C$30:$I$30,0)),"F","C")</f>
        <v>19.444444444444443</v>
      </c>
      <c r="J8302" s="34">
        <f>CONVERT(INDEX(Clg_StPt_Sch_EZ!$C$4:$I$27,MATCH(Schedules_8760!$C8302,Clg_StPt_Sch_EZ!$B$4:$B$27,0),MATCH(Schedules_8760!$F8302,Clg_StPt_Sch_EZ!$C$3:$I$3,0)),"F","C")</f>
        <v>25.555555555555554</v>
      </c>
      <c r="K8302" s="34">
        <f>CONVERT(INDEX(Clg_StPt_Sch_EZ!$C$31:$I$54,MATCH(Schedules_8760!$C8302,Clg_StPt_Sch_EZ!$B$31:$B$54,0),MATCH(Schedules_8760!$F8302,Clg_StPt_Sch_EZ!$C$30:$I$30,0)),"F","C")</f>
        <v>28.333333333333332</v>
      </c>
      <c r="L8302" s="34">
        <f>CONVERT(INDEX(DHW_StPt_Sch_EZ!$C$4:$I$27,MATCH(Schedules_8760!$C8302,DHW_StPt_Sch_EZ!$B$4:$B$27,0),MATCH(Schedules_8760!$F8302,DHW_StPt_Sch_EZ!$C$3:$I$3,0)),"F","C")</f>
        <v>53.333333333333329</v>
      </c>
      <c r="M8302" s="34">
        <f>CONVERT(INDEX(DHW_StPt_Sch_EZ!$C$31:$I$54,MATCH(Schedules_8760!$C8302,DHW_StPt_Sch_EZ!$B$31:$B$54,0),MATCH(Schedules_8760!$F8302,DHW_StPt_Sch_EZ!$C$30:$I$30,0)),"F","C")</f>
        <v>53.333333333333329</v>
      </c>
      <c r="N8302" s="12"/>
      <c r="O8302" s="12"/>
      <c r="P8302" s="12"/>
    </row>
    <row r="8303" spans="1:16" x14ac:dyDescent="0.25">
      <c r="A8303" s="35">
        <v>8302</v>
      </c>
      <c r="B8303" s="89">
        <v>346.875</v>
      </c>
      <c r="C8303" s="35">
        <f t="shared" si="645"/>
        <v>22</v>
      </c>
      <c r="D8303" s="35">
        <f t="shared" si="648"/>
        <v>346</v>
      </c>
      <c r="E8303" s="35">
        <f t="shared" si="649"/>
        <v>3</v>
      </c>
      <c r="F8303" s="35" t="str">
        <f t="shared" si="646"/>
        <v>Tuesday</v>
      </c>
      <c r="G8303" s="35">
        <f t="shared" si="647"/>
        <v>12</v>
      </c>
      <c r="H8303" s="34">
        <f>CONVERT(INDEX(Htg_StPt_Sch_EZ!$C$4:$I$27,MATCH(Schedules_8760!$C8303,Htg_StPt_Sch_EZ!$B$4:$B$27,0),MATCH(Schedules_8760!$F8303,Htg_StPt_Sch_EZ!$C$3:$I$3,0)),"F","C")</f>
        <v>20.555555555555554</v>
      </c>
      <c r="I8303" s="34">
        <f>CONVERT(INDEX(Htg_StPt_Sch_EZ!$C$31:$I$54,MATCH(Schedules_8760!$C8303,Htg_StPt_Sch_EZ!$B$31:$B$54,0),MATCH(Schedules_8760!$F8303,Htg_StPt_Sch_EZ!$C$30:$I$30,0)),"F","C")</f>
        <v>19.444444444444443</v>
      </c>
      <c r="J8303" s="34">
        <f>CONVERT(INDEX(Clg_StPt_Sch_EZ!$C$4:$I$27,MATCH(Schedules_8760!$C8303,Clg_StPt_Sch_EZ!$B$4:$B$27,0),MATCH(Schedules_8760!$F8303,Clg_StPt_Sch_EZ!$C$3:$I$3,0)),"F","C")</f>
        <v>25.555555555555554</v>
      </c>
      <c r="K8303" s="34">
        <f>CONVERT(INDEX(Clg_StPt_Sch_EZ!$C$31:$I$54,MATCH(Schedules_8760!$C8303,Clg_StPt_Sch_EZ!$B$31:$B$54,0),MATCH(Schedules_8760!$F8303,Clg_StPt_Sch_EZ!$C$30:$I$30,0)),"F","C")</f>
        <v>28.333333333333332</v>
      </c>
      <c r="L8303" s="34">
        <f>CONVERT(INDEX(DHW_StPt_Sch_EZ!$C$4:$I$27,MATCH(Schedules_8760!$C8303,DHW_StPt_Sch_EZ!$B$4:$B$27,0),MATCH(Schedules_8760!$F8303,DHW_StPt_Sch_EZ!$C$3:$I$3,0)),"F","C")</f>
        <v>53.333333333333329</v>
      </c>
      <c r="M8303" s="34">
        <f>CONVERT(INDEX(DHW_StPt_Sch_EZ!$C$31:$I$54,MATCH(Schedules_8760!$C8303,DHW_StPt_Sch_EZ!$B$31:$B$54,0),MATCH(Schedules_8760!$F8303,DHW_StPt_Sch_EZ!$C$30:$I$30,0)),"F","C")</f>
        <v>53.333333333333329</v>
      </c>
      <c r="N8303" s="12"/>
      <c r="O8303" s="12"/>
      <c r="P8303" s="12"/>
    </row>
    <row r="8304" spans="1:16" x14ac:dyDescent="0.25">
      <c r="A8304" s="35">
        <v>8303</v>
      </c>
      <c r="B8304" s="89">
        <v>346.91666666666669</v>
      </c>
      <c r="C8304" s="35">
        <f t="shared" si="645"/>
        <v>23</v>
      </c>
      <c r="D8304" s="35">
        <f t="shared" si="648"/>
        <v>346</v>
      </c>
      <c r="E8304" s="35">
        <f t="shared" si="649"/>
        <v>3</v>
      </c>
      <c r="F8304" s="35" t="str">
        <f t="shared" si="646"/>
        <v>Tuesday</v>
      </c>
      <c r="G8304" s="35">
        <f t="shared" si="647"/>
        <v>12</v>
      </c>
      <c r="H8304" s="34">
        <f>CONVERT(INDEX(Htg_StPt_Sch_EZ!$C$4:$I$27,MATCH(Schedules_8760!$C8304,Htg_StPt_Sch_EZ!$B$4:$B$27,0),MATCH(Schedules_8760!$F8304,Htg_StPt_Sch_EZ!$C$3:$I$3,0)),"F","C")</f>
        <v>20.555555555555554</v>
      </c>
      <c r="I8304" s="34">
        <f>CONVERT(INDEX(Htg_StPt_Sch_EZ!$C$31:$I$54,MATCH(Schedules_8760!$C8304,Htg_StPt_Sch_EZ!$B$31:$B$54,0),MATCH(Schedules_8760!$F8304,Htg_StPt_Sch_EZ!$C$30:$I$30,0)),"F","C")</f>
        <v>19.444444444444443</v>
      </c>
      <c r="J8304" s="34">
        <f>CONVERT(INDEX(Clg_StPt_Sch_EZ!$C$4:$I$27,MATCH(Schedules_8760!$C8304,Clg_StPt_Sch_EZ!$B$4:$B$27,0),MATCH(Schedules_8760!$F8304,Clg_StPt_Sch_EZ!$C$3:$I$3,0)),"F","C")</f>
        <v>25.555555555555554</v>
      </c>
      <c r="K8304" s="34">
        <f>CONVERT(INDEX(Clg_StPt_Sch_EZ!$C$31:$I$54,MATCH(Schedules_8760!$C8304,Clg_StPt_Sch_EZ!$B$31:$B$54,0),MATCH(Schedules_8760!$F8304,Clg_StPt_Sch_EZ!$C$30:$I$30,0)),"F","C")</f>
        <v>28.333333333333332</v>
      </c>
      <c r="L8304" s="34">
        <f>CONVERT(INDEX(DHW_StPt_Sch_EZ!$C$4:$I$27,MATCH(Schedules_8760!$C8304,DHW_StPt_Sch_EZ!$B$4:$B$27,0),MATCH(Schedules_8760!$F8304,DHW_StPt_Sch_EZ!$C$3:$I$3,0)),"F","C")</f>
        <v>53.333333333333329</v>
      </c>
      <c r="M8304" s="34">
        <f>CONVERT(INDEX(DHW_StPt_Sch_EZ!$C$31:$I$54,MATCH(Schedules_8760!$C8304,DHW_StPt_Sch_EZ!$B$31:$B$54,0),MATCH(Schedules_8760!$F8304,DHW_StPt_Sch_EZ!$C$30:$I$30,0)),"F","C")</f>
        <v>53.333333333333329</v>
      </c>
      <c r="N8304" s="12"/>
      <c r="O8304" s="12"/>
      <c r="P8304" s="12"/>
    </row>
    <row r="8305" spans="1:16" x14ac:dyDescent="0.25">
      <c r="A8305" s="35">
        <v>8304</v>
      </c>
      <c r="B8305" s="89">
        <v>346.95833333333331</v>
      </c>
      <c r="C8305" s="35">
        <f t="shared" si="645"/>
        <v>24</v>
      </c>
      <c r="D8305" s="35">
        <f t="shared" si="648"/>
        <v>346</v>
      </c>
      <c r="E8305" s="35">
        <f t="shared" si="649"/>
        <v>3</v>
      </c>
      <c r="F8305" s="35" t="str">
        <f t="shared" si="646"/>
        <v>Tuesday</v>
      </c>
      <c r="G8305" s="35">
        <f t="shared" si="647"/>
        <v>12</v>
      </c>
      <c r="H8305" s="34">
        <f>CONVERT(INDEX(Htg_StPt_Sch_EZ!$C$4:$I$27,MATCH(Schedules_8760!$C8305,Htg_StPt_Sch_EZ!$B$4:$B$27,0),MATCH(Schedules_8760!$F8305,Htg_StPt_Sch_EZ!$C$3:$I$3,0)),"F","C")</f>
        <v>20.555555555555554</v>
      </c>
      <c r="I8305" s="34">
        <f>CONVERT(INDEX(Htg_StPt_Sch_EZ!$C$31:$I$54,MATCH(Schedules_8760!$C8305,Htg_StPt_Sch_EZ!$B$31:$B$54,0),MATCH(Schedules_8760!$F8305,Htg_StPt_Sch_EZ!$C$30:$I$30,0)),"F","C")</f>
        <v>19.444444444444443</v>
      </c>
      <c r="J8305" s="34">
        <f>CONVERT(INDEX(Clg_StPt_Sch_EZ!$C$4:$I$27,MATCH(Schedules_8760!$C8305,Clg_StPt_Sch_EZ!$B$4:$B$27,0),MATCH(Schedules_8760!$F8305,Clg_StPt_Sch_EZ!$C$3:$I$3,0)),"F","C")</f>
        <v>25.555555555555554</v>
      </c>
      <c r="K8305" s="34">
        <f>CONVERT(INDEX(Clg_StPt_Sch_EZ!$C$31:$I$54,MATCH(Schedules_8760!$C8305,Clg_StPt_Sch_EZ!$B$31:$B$54,0),MATCH(Schedules_8760!$F8305,Clg_StPt_Sch_EZ!$C$30:$I$30,0)),"F","C")</f>
        <v>28.333333333333332</v>
      </c>
      <c r="L8305" s="34">
        <f>CONVERT(INDEX(DHW_StPt_Sch_EZ!$C$4:$I$27,MATCH(Schedules_8760!$C8305,DHW_StPt_Sch_EZ!$B$4:$B$27,0),MATCH(Schedules_8760!$F8305,DHW_StPt_Sch_EZ!$C$3:$I$3,0)),"F","C")</f>
        <v>53.333333333333329</v>
      </c>
      <c r="M8305" s="34">
        <f>CONVERT(INDEX(DHW_StPt_Sch_EZ!$C$31:$I$54,MATCH(Schedules_8760!$C8305,DHW_StPt_Sch_EZ!$B$31:$B$54,0),MATCH(Schedules_8760!$F8305,DHW_StPt_Sch_EZ!$C$30:$I$30,0)),"F","C")</f>
        <v>53.333333333333329</v>
      </c>
      <c r="N8305" s="12"/>
      <c r="O8305" s="12"/>
      <c r="P8305" s="12"/>
    </row>
    <row r="8306" spans="1:16" x14ac:dyDescent="0.25">
      <c r="A8306" s="35">
        <v>8305</v>
      </c>
      <c r="B8306" s="89">
        <v>347</v>
      </c>
      <c r="C8306" s="35">
        <f t="shared" si="645"/>
        <v>1</v>
      </c>
      <c r="D8306" s="35">
        <f t="shared" si="648"/>
        <v>347</v>
      </c>
      <c r="E8306" s="35">
        <f t="shared" si="649"/>
        <v>4</v>
      </c>
      <c r="F8306" s="35" t="str">
        <f t="shared" si="646"/>
        <v>Wednesday</v>
      </c>
      <c r="G8306" s="35">
        <f t="shared" si="647"/>
        <v>12</v>
      </c>
      <c r="H8306" s="34">
        <f>CONVERT(INDEX(Htg_StPt_Sch_EZ!$C$4:$I$27,MATCH(Schedules_8760!$C8306,Htg_StPt_Sch_EZ!$B$4:$B$27,0),MATCH(Schedules_8760!$F8306,Htg_StPt_Sch_EZ!$C$3:$I$3,0)),"F","C")</f>
        <v>20.555555555555554</v>
      </c>
      <c r="I8306" s="34">
        <f>CONVERT(INDEX(Htg_StPt_Sch_EZ!$C$31:$I$54,MATCH(Schedules_8760!$C8306,Htg_StPt_Sch_EZ!$B$31:$B$54,0),MATCH(Schedules_8760!$F8306,Htg_StPt_Sch_EZ!$C$30:$I$30,0)),"F","C")</f>
        <v>19.444444444444443</v>
      </c>
      <c r="J8306" s="34">
        <f>CONVERT(INDEX(Clg_StPt_Sch_EZ!$C$4:$I$27,MATCH(Schedules_8760!$C8306,Clg_StPt_Sch_EZ!$B$4:$B$27,0),MATCH(Schedules_8760!$F8306,Clg_StPt_Sch_EZ!$C$3:$I$3,0)),"F","C")</f>
        <v>25.555555555555554</v>
      </c>
      <c r="K8306" s="34">
        <f>CONVERT(INDEX(Clg_StPt_Sch_EZ!$C$31:$I$54,MATCH(Schedules_8760!$C8306,Clg_StPt_Sch_EZ!$B$31:$B$54,0),MATCH(Schedules_8760!$F8306,Clg_StPt_Sch_EZ!$C$30:$I$30,0)),"F","C")</f>
        <v>28.333333333333332</v>
      </c>
      <c r="L8306" s="34">
        <f>CONVERT(INDEX(DHW_StPt_Sch_EZ!$C$4:$I$27,MATCH(Schedules_8760!$C8306,DHW_StPt_Sch_EZ!$B$4:$B$27,0),MATCH(Schedules_8760!$F8306,DHW_StPt_Sch_EZ!$C$3:$I$3,0)),"F","C")</f>
        <v>53.333333333333329</v>
      </c>
      <c r="M8306" s="34">
        <f>CONVERT(INDEX(DHW_StPt_Sch_EZ!$C$31:$I$54,MATCH(Schedules_8760!$C8306,DHW_StPt_Sch_EZ!$B$31:$B$54,0),MATCH(Schedules_8760!$F8306,DHW_StPt_Sch_EZ!$C$30:$I$30,0)),"F","C")</f>
        <v>53.333333333333329</v>
      </c>
      <c r="N8306" s="12"/>
      <c r="O8306" s="12"/>
      <c r="P8306" s="12"/>
    </row>
    <row r="8307" spans="1:16" x14ac:dyDescent="0.25">
      <c r="A8307" s="35">
        <v>8306</v>
      </c>
      <c r="B8307" s="89">
        <v>347.04166666666669</v>
      </c>
      <c r="C8307" s="35">
        <f t="shared" si="645"/>
        <v>2</v>
      </c>
      <c r="D8307" s="35">
        <f t="shared" si="648"/>
        <v>347</v>
      </c>
      <c r="E8307" s="35">
        <f t="shared" si="649"/>
        <v>4</v>
      </c>
      <c r="F8307" s="35" t="str">
        <f t="shared" si="646"/>
        <v>Wednesday</v>
      </c>
      <c r="G8307" s="35">
        <f t="shared" si="647"/>
        <v>12</v>
      </c>
      <c r="H8307" s="34">
        <f>CONVERT(INDEX(Htg_StPt_Sch_EZ!$C$4:$I$27,MATCH(Schedules_8760!$C8307,Htg_StPt_Sch_EZ!$B$4:$B$27,0),MATCH(Schedules_8760!$F8307,Htg_StPt_Sch_EZ!$C$3:$I$3,0)),"F","C")</f>
        <v>20.555555555555554</v>
      </c>
      <c r="I8307" s="34">
        <f>CONVERT(INDEX(Htg_StPt_Sch_EZ!$C$31:$I$54,MATCH(Schedules_8760!$C8307,Htg_StPt_Sch_EZ!$B$31:$B$54,0),MATCH(Schedules_8760!$F8307,Htg_StPt_Sch_EZ!$C$30:$I$30,0)),"F","C")</f>
        <v>19.444444444444443</v>
      </c>
      <c r="J8307" s="34">
        <f>CONVERT(INDEX(Clg_StPt_Sch_EZ!$C$4:$I$27,MATCH(Schedules_8760!$C8307,Clg_StPt_Sch_EZ!$B$4:$B$27,0),MATCH(Schedules_8760!$F8307,Clg_StPt_Sch_EZ!$C$3:$I$3,0)),"F","C")</f>
        <v>25.555555555555554</v>
      </c>
      <c r="K8307" s="34">
        <f>CONVERT(INDEX(Clg_StPt_Sch_EZ!$C$31:$I$54,MATCH(Schedules_8760!$C8307,Clg_StPt_Sch_EZ!$B$31:$B$54,0),MATCH(Schedules_8760!$F8307,Clg_StPt_Sch_EZ!$C$30:$I$30,0)),"F","C")</f>
        <v>28.333333333333332</v>
      </c>
      <c r="L8307" s="34">
        <f>CONVERT(INDEX(DHW_StPt_Sch_EZ!$C$4:$I$27,MATCH(Schedules_8760!$C8307,DHW_StPt_Sch_EZ!$B$4:$B$27,0),MATCH(Schedules_8760!$F8307,DHW_StPt_Sch_EZ!$C$3:$I$3,0)),"F","C")</f>
        <v>53.333333333333329</v>
      </c>
      <c r="M8307" s="34">
        <f>CONVERT(INDEX(DHW_StPt_Sch_EZ!$C$31:$I$54,MATCH(Schedules_8760!$C8307,DHW_StPt_Sch_EZ!$B$31:$B$54,0),MATCH(Schedules_8760!$F8307,DHW_StPt_Sch_EZ!$C$30:$I$30,0)),"F","C")</f>
        <v>53.333333333333329</v>
      </c>
      <c r="N8307" s="12"/>
      <c r="O8307" s="12"/>
      <c r="P8307" s="12"/>
    </row>
    <row r="8308" spans="1:16" x14ac:dyDescent="0.25">
      <c r="A8308" s="35">
        <v>8307</v>
      </c>
      <c r="B8308" s="89">
        <v>347.08333333333331</v>
      </c>
      <c r="C8308" s="35">
        <f t="shared" si="645"/>
        <v>3</v>
      </c>
      <c r="D8308" s="35">
        <f t="shared" si="648"/>
        <v>347</v>
      </c>
      <c r="E8308" s="35">
        <f t="shared" si="649"/>
        <v>4</v>
      </c>
      <c r="F8308" s="35" t="str">
        <f t="shared" si="646"/>
        <v>Wednesday</v>
      </c>
      <c r="G8308" s="35">
        <f t="shared" si="647"/>
        <v>12</v>
      </c>
      <c r="H8308" s="34">
        <f>CONVERT(INDEX(Htg_StPt_Sch_EZ!$C$4:$I$27,MATCH(Schedules_8760!$C8308,Htg_StPt_Sch_EZ!$B$4:$B$27,0),MATCH(Schedules_8760!$F8308,Htg_StPt_Sch_EZ!$C$3:$I$3,0)),"F","C")</f>
        <v>20.555555555555554</v>
      </c>
      <c r="I8308" s="34">
        <f>CONVERT(INDEX(Htg_StPt_Sch_EZ!$C$31:$I$54,MATCH(Schedules_8760!$C8308,Htg_StPt_Sch_EZ!$B$31:$B$54,0),MATCH(Schedules_8760!$F8308,Htg_StPt_Sch_EZ!$C$30:$I$30,0)),"F","C")</f>
        <v>19.444444444444443</v>
      </c>
      <c r="J8308" s="34">
        <f>CONVERT(INDEX(Clg_StPt_Sch_EZ!$C$4:$I$27,MATCH(Schedules_8760!$C8308,Clg_StPt_Sch_EZ!$B$4:$B$27,0),MATCH(Schedules_8760!$F8308,Clg_StPt_Sch_EZ!$C$3:$I$3,0)),"F","C")</f>
        <v>25.555555555555554</v>
      </c>
      <c r="K8308" s="34">
        <f>CONVERT(INDEX(Clg_StPt_Sch_EZ!$C$31:$I$54,MATCH(Schedules_8760!$C8308,Clg_StPt_Sch_EZ!$B$31:$B$54,0),MATCH(Schedules_8760!$F8308,Clg_StPt_Sch_EZ!$C$30:$I$30,0)),"F","C")</f>
        <v>28.333333333333332</v>
      </c>
      <c r="L8308" s="34">
        <f>CONVERT(INDEX(DHW_StPt_Sch_EZ!$C$4:$I$27,MATCH(Schedules_8760!$C8308,DHW_StPt_Sch_EZ!$B$4:$B$27,0),MATCH(Schedules_8760!$F8308,DHW_StPt_Sch_EZ!$C$3:$I$3,0)),"F","C")</f>
        <v>53.333333333333329</v>
      </c>
      <c r="M8308" s="34">
        <f>CONVERT(INDEX(DHW_StPt_Sch_EZ!$C$31:$I$54,MATCH(Schedules_8760!$C8308,DHW_StPt_Sch_EZ!$B$31:$B$54,0),MATCH(Schedules_8760!$F8308,DHW_StPt_Sch_EZ!$C$30:$I$30,0)),"F","C")</f>
        <v>53.333333333333329</v>
      </c>
      <c r="N8308" s="12"/>
      <c r="O8308" s="12"/>
      <c r="P8308" s="12"/>
    </row>
    <row r="8309" spans="1:16" x14ac:dyDescent="0.25">
      <c r="A8309" s="35">
        <v>8308</v>
      </c>
      <c r="B8309" s="89">
        <v>347.125</v>
      </c>
      <c r="C8309" s="35">
        <f t="shared" si="645"/>
        <v>4</v>
      </c>
      <c r="D8309" s="35">
        <f t="shared" si="648"/>
        <v>347</v>
      </c>
      <c r="E8309" s="35">
        <f t="shared" si="649"/>
        <v>4</v>
      </c>
      <c r="F8309" s="35" t="str">
        <f t="shared" si="646"/>
        <v>Wednesday</v>
      </c>
      <c r="G8309" s="35">
        <f t="shared" si="647"/>
        <v>12</v>
      </c>
      <c r="H8309" s="34">
        <f>CONVERT(INDEX(Htg_StPt_Sch_EZ!$C$4:$I$27,MATCH(Schedules_8760!$C8309,Htg_StPt_Sch_EZ!$B$4:$B$27,0),MATCH(Schedules_8760!$F8309,Htg_StPt_Sch_EZ!$C$3:$I$3,0)),"F","C")</f>
        <v>20.555555555555554</v>
      </c>
      <c r="I8309" s="34">
        <f>CONVERT(INDEX(Htg_StPt_Sch_EZ!$C$31:$I$54,MATCH(Schedules_8760!$C8309,Htg_StPt_Sch_EZ!$B$31:$B$54,0),MATCH(Schedules_8760!$F8309,Htg_StPt_Sch_EZ!$C$30:$I$30,0)),"F","C")</f>
        <v>19.444444444444443</v>
      </c>
      <c r="J8309" s="34">
        <f>CONVERT(INDEX(Clg_StPt_Sch_EZ!$C$4:$I$27,MATCH(Schedules_8760!$C8309,Clg_StPt_Sch_EZ!$B$4:$B$27,0),MATCH(Schedules_8760!$F8309,Clg_StPt_Sch_EZ!$C$3:$I$3,0)),"F","C")</f>
        <v>25.555555555555554</v>
      </c>
      <c r="K8309" s="34">
        <f>CONVERT(INDEX(Clg_StPt_Sch_EZ!$C$31:$I$54,MATCH(Schedules_8760!$C8309,Clg_StPt_Sch_EZ!$B$31:$B$54,0),MATCH(Schedules_8760!$F8309,Clg_StPt_Sch_EZ!$C$30:$I$30,0)),"F","C")</f>
        <v>28.333333333333332</v>
      </c>
      <c r="L8309" s="34">
        <f>CONVERT(INDEX(DHW_StPt_Sch_EZ!$C$4:$I$27,MATCH(Schedules_8760!$C8309,DHW_StPt_Sch_EZ!$B$4:$B$27,0),MATCH(Schedules_8760!$F8309,DHW_StPt_Sch_EZ!$C$3:$I$3,0)),"F","C")</f>
        <v>53.333333333333329</v>
      </c>
      <c r="M8309" s="34">
        <f>CONVERT(INDEX(DHW_StPt_Sch_EZ!$C$31:$I$54,MATCH(Schedules_8760!$C8309,DHW_StPt_Sch_EZ!$B$31:$B$54,0),MATCH(Schedules_8760!$F8309,DHW_StPt_Sch_EZ!$C$30:$I$30,0)),"F","C")</f>
        <v>53.333333333333329</v>
      </c>
      <c r="N8309" s="12"/>
      <c r="O8309" s="12"/>
      <c r="P8309" s="12"/>
    </row>
    <row r="8310" spans="1:16" x14ac:dyDescent="0.25">
      <c r="A8310" s="35">
        <v>8309</v>
      </c>
      <c r="B8310" s="89">
        <v>347.16666666666669</v>
      </c>
      <c r="C8310" s="35">
        <f t="shared" si="645"/>
        <v>5</v>
      </c>
      <c r="D8310" s="35">
        <f t="shared" si="648"/>
        <v>347</v>
      </c>
      <c r="E8310" s="35">
        <f t="shared" si="649"/>
        <v>4</v>
      </c>
      <c r="F8310" s="35" t="str">
        <f t="shared" si="646"/>
        <v>Wednesday</v>
      </c>
      <c r="G8310" s="35">
        <f t="shared" si="647"/>
        <v>12</v>
      </c>
      <c r="H8310" s="34">
        <f>CONVERT(INDEX(Htg_StPt_Sch_EZ!$C$4:$I$27,MATCH(Schedules_8760!$C8310,Htg_StPt_Sch_EZ!$B$4:$B$27,0),MATCH(Schedules_8760!$F8310,Htg_StPt_Sch_EZ!$C$3:$I$3,0)),"F","C")</f>
        <v>20.555555555555554</v>
      </c>
      <c r="I8310" s="34">
        <f>CONVERT(INDEX(Htg_StPt_Sch_EZ!$C$31:$I$54,MATCH(Schedules_8760!$C8310,Htg_StPt_Sch_EZ!$B$31:$B$54,0),MATCH(Schedules_8760!$F8310,Htg_StPt_Sch_EZ!$C$30:$I$30,0)),"F","C")</f>
        <v>19.444444444444443</v>
      </c>
      <c r="J8310" s="34">
        <f>CONVERT(INDEX(Clg_StPt_Sch_EZ!$C$4:$I$27,MATCH(Schedules_8760!$C8310,Clg_StPt_Sch_EZ!$B$4:$B$27,0),MATCH(Schedules_8760!$F8310,Clg_StPt_Sch_EZ!$C$3:$I$3,0)),"F","C")</f>
        <v>25.555555555555554</v>
      </c>
      <c r="K8310" s="34">
        <f>CONVERT(INDEX(Clg_StPt_Sch_EZ!$C$31:$I$54,MATCH(Schedules_8760!$C8310,Clg_StPt_Sch_EZ!$B$31:$B$54,0),MATCH(Schedules_8760!$F8310,Clg_StPt_Sch_EZ!$C$30:$I$30,0)),"F","C")</f>
        <v>28.333333333333332</v>
      </c>
      <c r="L8310" s="34">
        <f>CONVERT(INDEX(DHW_StPt_Sch_EZ!$C$4:$I$27,MATCH(Schedules_8760!$C8310,DHW_StPt_Sch_EZ!$B$4:$B$27,0),MATCH(Schedules_8760!$F8310,DHW_StPt_Sch_EZ!$C$3:$I$3,0)),"F","C")</f>
        <v>53.333333333333329</v>
      </c>
      <c r="M8310" s="34">
        <f>CONVERT(INDEX(DHW_StPt_Sch_EZ!$C$31:$I$54,MATCH(Schedules_8760!$C8310,DHW_StPt_Sch_EZ!$B$31:$B$54,0),MATCH(Schedules_8760!$F8310,DHW_StPt_Sch_EZ!$C$30:$I$30,0)),"F","C")</f>
        <v>53.333333333333329</v>
      </c>
      <c r="N8310" s="12"/>
      <c r="O8310" s="12"/>
      <c r="P8310" s="12"/>
    </row>
    <row r="8311" spans="1:16" x14ac:dyDescent="0.25">
      <c r="A8311" s="35">
        <v>8310</v>
      </c>
      <c r="B8311" s="89">
        <v>347.20833333333331</v>
      </c>
      <c r="C8311" s="35">
        <f t="shared" si="645"/>
        <v>6</v>
      </c>
      <c r="D8311" s="35">
        <f t="shared" si="648"/>
        <v>347</v>
      </c>
      <c r="E8311" s="35">
        <f t="shared" si="649"/>
        <v>4</v>
      </c>
      <c r="F8311" s="35" t="str">
        <f t="shared" si="646"/>
        <v>Wednesday</v>
      </c>
      <c r="G8311" s="35">
        <f t="shared" si="647"/>
        <v>12</v>
      </c>
      <c r="H8311" s="34">
        <f>CONVERT(INDEX(Htg_StPt_Sch_EZ!$C$4:$I$27,MATCH(Schedules_8760!$C8311,Htg_StPt_Sch_EZ!$B$4:$B$27,0),MATCH(Schedules_8760!$F8311,Htg_StPt_Sch_EZ!$C$3:$I$3,0)),"F","C")</f>
        <v>20.555555555555554</v>
      </c>
      <c r="I8311" s="34">
        <f>CONVERT(INDEX(Htg_StPt_Sch_EZ!$C$31:$I$54,MATCH(Schedules_8760!$C8311,Htg_StPt_Sch_EZ!$B$31:$B$54,0),MATCH(Schedules_8760!$F8311,Htg_StPt_Sch_EZ!$C$30:$I$30,0)),"F","C")</f>
        <v>19.444444444444443</v>
      </c>
      <c r="J8311" s="34">
        <f>CONVERT(INDEX(Clg_StPt_Sch_EZ!$C$4:$I$27,MATCH(Schedules_8760!$C8311,Clg_StPt_Sch_EZ!$B$4:$B$27,0),MATCH(Schedules_8760!$F8311,Clg_StPt_Sch_EZ!$C$3:$I$3,0)),"F","C")</f>
        <v>25.555555555555554</v>
      </c>
      <c r="K8311" s="34">
        <f>CONVERT(INDEX(Clg_StPt_Sch_EZ!$C$31:$I$54,MATCH(Schedules_8760!$C8311,Clg_StPt_Sch_EZ!$B$31:$B$54,0),MATCH(Schedules_8760!$F8311,Clg_StPt_Sch_EZ!$C$30:$I$30,0)),"F","C")</f>
        <v>28.333333333333332</v>
      </c>
      <c r="L8311" s="34">
        <f>CONVERT(INDEX(DHW_StPt_Sch_EZ!$C$4:$I$27,MATCH(Schedules_8760!$C8311,DHW_StPt_Sch_EZ!$B$4:$B$27,0),MATCH(Schedules_8760!$F8311,DHW_StPt_Sch_EZ!$C$3:$I$3,0)),"F","C")</f>
        <v>53.333333333333329</v>
      </c>
      <c r="M8311" s="34">
        <f>CONVERT(INDEX(DHW_StPt_Sch_EZ!$C$31:$I$54,MATCH(Schedules_8760!$C8311,DHW_StPt_Sch_EZ!$B$31:$B$54,0),MATCH(Schedules_8760!$F8311,DHW_StPt_Sch_EZ!$C$30:$I$30,0)),"F","C")</f>
        <v>53.333333333333329</v>
      </c>
      <c r="N8311" s="12"/>
      <c r="O8311" s="12"/>
      <c r="P8311" s="12"/>
    </row>
    <row r="8312" spans="1:16" x14ac:dyDescent="0.25">
      <c r="A8312" s="35">
        <v>8311</v>
      </c>
      <c r="B8312" s="89">
        <v>347.25</v>
      </c>
      <c r="C8312" s="35">
        <f t="shared" si="645"/>
        <v>7</v>
      </c>
      <c r="D8312" s="35">
        <f t="shared" si="648"/>
        <v>347</v>
      </c>
      <c r="E8312" s="35">
        <f t="shared" si="649"/>
        <v>4</v>
      </c>
      <c r="F8312" s="35" t="str">
        <f t="shared" si="646"/>
        <v>Wednesday</v>
      </c>
      <c r="G8312" s="35">
        <f t="shared" si="647"/>
        <v>12</v>
      </c>
      <c r="H8312" s="34">
        <f>CONVERT(INDEX(Htg_StPt_Sch_EZ!$C$4:$I$27,MATCH(Schedules_8760!$C8312,Htg_StPt_Sch_EZ!$B$4:$B$27,0),MATCH(Schedules_8760!$F8312,Htg_StPt_Sch_EZ!$C$3:$I$3,0)),"F","C")</f>
        <v>20.555555555555554</v>
      </c>
      <c r="I8312" s="34">
        <f>CONVERT(INDEX(Htg_StPt_Sch_EZ!$C$31:$I$54,MATCH(Schedules_8760!$C8312,Htg_StPt_Sch_EZ!$B$31:$B$54,0),MATCH(Schedules_8760!$F8312,Htg_StPt_Sch_EZ!$C$30:$I$30,0)),"F","C")</f>
        <v>19.444444444444443</v>
      </c>
      <c r="J8312" s="34">
        <f>CONVERT(INDEX(Clg_StPt_Sch_EZ!$C$4:$I$27,MATCH(Schedules_8760!$C8312,Clg_StPt_Sch_EZ!$B$4:$B$27,0),MATCH(Schedules_8760!$F8312,Clg_StPt_Sch_EZ!$C$3:$I$3,0)),"F","C")</f>
        <v>25.555555555555554</v>
      </c>
      <c r="K8312" s="34">
        <f>CONVERT(INDEX(Clg_StPt_Sch_EZ!$C$31:$I$54,MATCH(Schedules_8760!$C8312,Clg_StPt_Sch_EZ!$B$31:$B$54,0),MATCH(Schedules_8760!$F8312,Clg_StPt_Sch_EZ!$C$30:$I$30,0)),"F","C")</f>
        <v>28.333333333333332</v>
      </c>
      <c r="L8312" s="34">
        <f>CONVERT(INDEX(DHW_StPt_Sch_EZ!$C$4:$I$27,MATCH(Schedules_8760!$C8312,DHW_StPt_Sch_EZ!$B$4:$B$27,0),MATCH(Schedules_8760!$F8312,DHW_StPt_Sch_EZ!$C$3:$I$3,0)),"F","C")</f>
        <v>53.333333333333329</v>
      </c>
      <c r="M8312" s="34">
        <f>CONVERT(INDEX(DHW_StPt_Sch_EZ!$C$31:$I$54,MATCH(Schedules_8760!$C8312,DHW_StPt_Sch_EZ!$B$31:$B$54,0),MATCH(Schedules_8760!$F8312,DHW_StPt_Sch_EZ!$C$30:$I$30,0)),"F","C")</f>
        <v>53.333333333333329</v>
      </c>
      <c r="N8312" s="12"/>
      <c r="O8312" s="12"/>
      <c r="P8312" s="12"/>
    </row>
    <row r="8313" spans="1:16" x14ac:dyDescent="0.25">
      <c r="A8313" s="35">
        <v>8312</v>
      </c>
      <c r="B8313" s="89">
        <v>347.29166666666669</v>
      </c>
      <c r="C8313" s="35">
        <f t="shared" si="645"/>
        <v>8</v>
      </c>
      <c r="D8313" s="35">
        <f t="shared" si="648"/>
        <v>347</v>
      </c>
      <c r="E8313" s="35">
        <f t="shared" si="649"/>
        <v>4</v>
      </c>
      <c r="F8313" s="35" t="str">
        <f t="shared" si="646"/>
        <v>Wednesday</v>
      </c>
      <c r="G8313" s="35">
        <f t="shared" si="647"/>
        <v>12</v>
      </c>
      <c r="H8313" s="34">
        <f>CONVERT(INDEX(Htg_StPt_Sch_EZ!$C$4:$I$27,MATCH(Schedules_8760!$C8313,Htg_StPt_Sch_EZ!$B$4:$B$27,0),MATCH(Schedules_8760!$F8313,Htg_StPt_Sch_EZ!$C$3:$I$3,0)),"F","C")</f>
        <v>20.555555555555554</v>
      </c>
      <c r="I8313" s="34">
        <f>CONVERT(INDEX(Htg_StPt_Sch_EZ!$C$31:$I$54,MATCH(Schedules_8760!$C8313,Htg_StPt_Sch_EZ!$B$31:$B$54,0),MATCH(Schedules_8760!$F8313,Htg_StPt_Sch_EZ!$C$30:$I$30,0)),"F","C")</f>
        <v>19.444444444444443</v>
      </c>
      <c r="J8313" s="34">
        <f>CONVERT(INDEX(Clg_StPt_Sch_EZ!$C$4:$I$27,MATCH(Schedules_8760!$C8313,Clg_StPt_Sch_EZ!$B$4:$B$27,0),MATCH(Schedules_8760!$F8313,Clg_StPt_Sch_EZ!$C$3:$I$3,0)),"F","C")</f>
        <v>25.555555555555554</v>
      </c>
      <c r="K8313" s="34">
        <f>CONVERT(INDEX(Clg_StPt_Sch_EZ!$C$31:$I$54,MATCH(Schedules_8760!$C8313,Clg_StPt_Sch_EZ!$B$31:$B$54,0),MATCH(Schedules_8760!$F8313,Clg_StPt_Sch_EZ!$C$30:$I$30,0)),"F","C")</f>
        <v>25</v>
      </c>
      <c r="L8313" s="34">
        <f>CONVERT(INDEX(DHW_StPt_Sch_EZ!$C$4:$I$27,MATCH(Schedules_8760!$C8313,DHW_StPt_Sch_EZ!$B$4:$B$27,0),MATCH(Schedules_8760!$F8313,DHW_StPt_Sch_EZ!$C$3:$I$3,0)),"F","C")</f>
        <v>53.333333333333329</v>
      </c>
      <c r="M8313" s="34">
        <f>CONVERT(INDEX(DHW_StPt_Sch_EZ!$C$31:$I$54,MATCH(Schedules_8760!$C8313,DHW_StPt_Sch_EZ!$B$31:$B$54,0),MATCH(Schedules_8760!$F8313,DHW_StPt_Sch_EZ!$C$30:$I$30,0)),"F","C")</f>
        <v>53.333333333333329</v>
      </c>
      <c r="N8313" s="12"/>
      <c r="O8313" s="12"/>
      <c r="P8313" s="12"/>
    </row>
    <row r="8314" spans="1:16" x14ac:dyDescent="0.25">
      <c r="A8314" s="35">
        <v>8313</v>
      </c>
      <c r="B8314" s="89">
        <v>347.33333333333331</v>
      </c>
      <c r="C8314" s="35">
        <f t="shared" si="645"/>
        <v>9</v>
      </c>
      <c r="D8314" s="35">
        <f t="shared" si="648"/>
        <v>347</v>
      </c>
      <c r="E8314" s="35">
        <f t="shared" si="649"/>
        <v>4</v>
      </c>
      <c r="F8314" s="35" t="str">
        <f t="shared" si="646"/>
        <v>Wednesday</v>
      </c>
      <c r="G8314" s="35">
        <f t="shared" si="647"/>
        <v>12</v>
      </c>
      <c r="H8314" s="34">
        <f>CONVERT(INDEX(Htg_StPt_Sch_EZ!$C$4:$I$27,MATCH(Schedules_8760!$C8314,Htg_StPt_Sch_EZ!$B$4:$B$27,0),MATCH(Schedules_8760!$F8314,Htg_StPt_Sch_EZ!$C$3:$I$3,0)),"F","C")</f>
        <v>20.555555555555554</v>
      </c>
      <c r="I8314" s="34">
        <f>CONVERT(INDEX(Htg_StPt_Sch_EZ!$C$31:$I$54,MATCH(Schedules_8760!$C8314,Htg_StPt_Sch_EZ!$B$31:$B$54,0),MATCH(Schedules_8760!$F8314,Htg_StPt_Sch_EZ!$C$30:$I$30,0)),"F","C")</f>
        <v>19.444444444444443</v>
      </c>
      <c r="J8314" s="34">
        <f>CONVERT(INDEX(Clg_StPt_Sch_EZ!$C$4:$I$27,MATCH(Schedules_8760!$C8314,Clg_StPt_Sch_EZ!$B$4:$B$27,0),MATCH(Schedules_8760!$F8314,Clg_StPt_Sch_EZ!$C$3:$I$3,0)),"F","C")</f>
        <v>25.555555555555554</v>
      </c>
      <c r="K8314" s="34">
        <f>CONVERT(INDEX(Clg_StPt_Sch_EZ!$C$31:$I$54,MATCH(Schedules_8760!$C8314,Clg_StPt_Sch_EZ!$B$31:$B$54,0),MATCH(Schedules_8760!$F8314,Clg_StPt_Sch_EZ!$C$30:$I$30,0)),"F","C")</f>
        <v>25</v>
      </c>
      <c r="L8314" s="34">
        <f>CONVERT(INDEX(DHW_StPt_Sch_EZ!$C$4:$I$27,MATCH(Schedules_8760!$C8314,DHW_StPt_Sch_EZ!$B$4:$B$27,0),MATCH(Schedules_8760!$F8314,DHW_StPt_Sch_EZ!$C$3:$I$3,0)),"F","C")</f>
        <v>53.333333333333329</v>
      </c>
      <c r="M8314" s="34">
        <f>CONVERT(INDEX(DHW_StPt_Sch_EZ!$C$31:$I$54,MATCH(Schedules_8760!$C8314,DHW_StPt_Sch_EZ!$B$31:$B$54,0),MATCH(Schedules_8760!$F8314,DHW_StPt_Sch_EZ!$C$30:$I$30,0)),"F","C")</f>
        <v>53.333333333333329</v>
      </c>
      <c r="N8314" s="12"/>
      <c r="O8314" s="12"/>
      <c r="P8314" s="12"/>
    </row>
    <row r="8315" spans="1:16" x14ac:dyDescent="0.25">
      <c r="A8315" s="35">
        <v>8314</v>
      </c>
      <c r="B8315" s="89">
        <v>347.375</v>
      </c>
      <c r="C8315" s="35">
        <f t="shared" si="645"/>
        <v>10</v>
      </c>
      <c r="D8315" s="35">
        <f t="shared" si="648"/>
        <v>347</v>
      </c>
      <c r="E8315" s="35">
        <f t="shared" si="649"/>
        <v>4</v>
      </c>
      <c r="F8315" s="35" t="str">
        <f t="shared" si="646"/>
        <v>Wednesday</v>
      </c>
      <c r="G8315" s="35">
        <f t="shared" si="647"/>
        <v>12</v>
      </c>
      <c r="H8315" s="34">
        <f>CONVERT(INDEX(Htg_StPt_Sch_EZ!$C$4:$I$27,MATCH(Schedules_8760!$C8315,Htg_StPt_Sch_EZ!$B$4:$B$27,0),MATCH(Schedules_8760!$F8315,Htg_StPt_Sch_EZ!$C$3:$I$3,0)),"F","C")</f>
        <v>20.555555555555554</v>
      </c>
      <c r="I8315" s="34">
        <f>CONVERT(INDEX(Htg_StPt_Sch_EZ!$C$31:$I$54,MATCH(Schedules_8760!$C8315,Htg_StPt_Sch_EZ!$B$31:$B$54,0),MATCH(Schedules_8760!$F8315,Htg_StPt_Sch_EZ!$C$30:$I$30,0)),"F","C")</f>
        <v>19.444444444444443</v>
      </c>
      <c r="J8315" s="34">
        <f>CONVERT(INDEX(Clg_StPt_Sch_EZ!$C$4:$I$27,MATCH(Schedules_8760!$C8315,Clg_StPt_Sch_EZ!$B$4:$B$27,0),MATCH(Schedules_8760!$F8315,Clg_StPt_Sch_EZ!$C$3:$I$3,0)),"F","C")</f>
        <v>25.555555555555554</v>
      </c>
      <c r="K8315" s="34">
        <f>CONVERT(INDEX(Clg_StPt_Sch_EZ!$C$31:$I$54,MATCH(Schedules_8760!$C8315,Clg_StPt_Sch_EZ!$B$31:$B$54,0),MATCH(Schedules_8760!$F8315,Clg_StPt_Sch_EZ!$C$30:$I$30,0)),"F","C")</f>
        <v>25</v>
      </c>
      <c r="L8315" s="34">
        <f>CONVERT(INDEX(DHW_StPt_Sch_EZ!$C$4:$I$27,MATCH(Schedules_8760!$C8315,DHW_StPt_Sch_EZ!$B$4:$B$27,0),MATCH(Schedules_8760!$F8315,DHW_StPt_Sch_EZ!$C$3:$I$3,0)),"F","C")</f>
        <v>53.333333333333329</v>
      </c>
      <c r="M8315" s="34">
        <f>CONVERT(INDEX(DHW_StPt_Sch_EZ!$C$31:$I$54,MATCH(Schedules_8760!$C8315,DHW_StPt_Sch_EZ!$B$31:$B$54,0),MATCH(Schedules_8760!$F8315,DHW_StPt_Sch_EZ!$C$30:$I$30,0)),"F","C")</f>
        <v>53.333333333333329</v>
      </c>
      <c r="N8315" s="12"/>
      <c r="O8315" s="12"/>
      <c r="P8315" s="12"/>
    </row>
    <row r="8316" spans="1:16" x14ac:dyDescent="0.25">
      <c r="A8316" s="35">
        <v>8315</v>
      </c>
      <c r="B8316" s="89">
        <v>347.41666666666669</v>
      </c>
      <c r="C8316" s="35">
        <f t="shared" si="645"/>
        <v>11</v>
      </c>
      <c r="D8316" s="35">
        <f t="shared" si="648"/>
        <v>347</v>
      </c>
      <c r="E8316" s="35">
        <f t="shared" si="649"/>
        <v>4</v>
      </c>
      <c r="F8316" s="35" t="str">
        <f t="shared" si="646"/>
        <v>Wednesday</v>
      </c>
      <c r="G8316" s="35">
        <f t="shared" si="647"/>
        <v>12</v>
      </c>
      <c r="H8316" s="34">
        <f>CONVERT(INDEX(Htg_StPt_Sch_EZ!$C$4:$I$27,MATCH(Schedules_8760!$C8316,Htg_StPt_Sch_EZ!$B$4:$B$27,0),MATCH(Schedules_8760!$F8316,Htg_StPt_Sch_EZ!$C$3:$I$3,0)),"F","C")</f>
        <v>20.555555555555554</v>
      </c>
      <c r="I8316" s="34">
        <f>CONVERT(INDEX(Htg_StPt_Sch_EZ!$C$31:$I$54,MATCH(Schedules_8760!$C8316,Htg_StPt_Sch_EZ!$B$31:$B$54,0),MATCH(Schedules_8760!$F8316,Htg_StPt_Sch_EZ!$C$30:$I$30,0)),"F","C")</f>
        <v>19.444444444444443</v>
      </c>
      <c r="J8316" s="34">
        <f>CONVERT(INDEX(Clg_StPt_Sch_EZ!$C$4:$I$27,MATCH(Schedules_8760!$C8316,Clg_StPt_Sch_EZ!$B$4:$B$27,0),MATCH(Schedules_8760!$F8316,Clg_StPt_Sch_EZ!$C$3:$I$3,0)),"F","C")</f>
        <v>25.555555555555554</v>
      </c>
      <c r="K8316" s="34">
        <f>CONVERT(INDEX(Clg_StPt_Sch_EZ!$C$31:$I$54,MATCH(Schedules_8760!$C8316,Clg_StPt_Sch_EZ!$B$31:$B$54,0),MATCH(Schedules_8760!$F8316,Clg_StPt_Sch_EZ!$C$30:$I$30,0)),"F","C")</f>
        <v>25</v>
      </c>
      <c r="L8316" s="34">
        <f>CONVERT(INDEX(DHW_StPt_Sch_EZ!$C$4:$I$27,MATCH(Schedules_8760!$C8316,DHW_StPt_Sch_EZ!$B$4:$B$27,0),MATCH(Schedules_8760!$F8316,DHW_StPt_Sch_EZ!$C$3:$I$3,0)),"F","C")</f>
        <v>53.333333333333329</v>
      </c>
      <c r="M8316" s="34">
        <f>CONVERT(INDEX(DHW_StPt_Sch_EZ!$C$31:$I$54,MATCH(Schedules_8760!$C8316,DHW_StPt_Sch_EZ!$B$31:$B$54,0),MATCH(Schedules_8760!$F8316,DHW_StPt_Sch_EZ!$C$30:$I$30,0)),"F","C")</f>
        <v>53.333333333333329</v>
      </c>
      <c r="N8316" s="12"/>
      <c r="O8316" s="12"/>
      <c r="P8316" s="12"/>
    </row>
    <row r="8317" spans="1:16" x14ac:dyDescent="0.25">
      <c r="A8317" s="35">
        <v>8316</v>
      </c>
      <c r="B8317" s="89">
        <v>347.45833333333331</v>
      </c>
      <c r="C8317" s="35">
        <f t="shared" si="645"/>
        <v>12</v>
      </c>
      <c r="D8317" s="35">
        <f t="shared" si="648"/>
        <v>347</v>
      </c>
      <c r="E8317" s="35">
        <f t="shared" si="649"/>
        <v>4</v>
      </c>
      <c r="F8317" s="35" t="str">
        <f t="shared" si="646"/>
        <v>Wednesday</v>
      </c>
      <c r="G8317" s="35">
        <f t="shared" si="647"/>
        <v>12</v>
      </c>
      <c r="H8317" s="34">
        <f>CONVERT(INDEX(Htg_StPt_Sch_EZ!$C$4:$I$27,MATCH(Schedules_8760!$C8317,Htg_StPt_Sch_EZ!$B$4:$B$27,0),MATCH(Schedules_8760!$F8317,Htg_StPt_Sch_EZ!$C$3:$I$3,0)),"F","C")</f>
        <v>20.555555555555554</v>
      </c>
      <c r="I8317" s="34">
        <f>CONVERT(INDEX(Htg_StPt_Sch_EZ!$C$31:$I$54,MATCH(Schedules_8760!$C8317,Htg_StPt_Sch_EZ!$B$31:$B$54,0),MATCH(Schedules_8760!$F8317,Htg_StPt_Sch_EZ!$C$30:$I$30,0)),"F","C")</f>
        <v>19.444444444444443</v>
      </c>
      <c r="J8317" s="34">
        <f>CONVERT(INDEX(Clg_StPt_Sch_EZ!$C$4:$I$27,MATCH(Schedules_8760!$C8317,Clg_StPt_Sch_EZ!$B$4:$B$27,0),MATCH(Schedules_8760!$F8317,Clg_StPt_Sch_EZ!$C$3:$I$3,0)),"F","C")</f>
        <v>25.555555555555554</v>
      </c>
      <c r="K8317" s="34">
        <f>CONVERT(INDEX(Clg_StPt_Sch_EZ!$C$31:$I$54,MATCH(Schedules_8760!$C8317,Clg_StPt_Sch_EZ!$B$31:$B$54,0),MATCH(Schedules_8760!$F8317,Clg_StPt_Sch_EZ!$C$30:$I$30,0)),"F","C")</f>
        <v>25</v>
      </c>
      <c r="L8317" s="34">
        <f>CONVERT(INDEX(DHW_StPt_Sch_EZ!$C$4:$I$27,MATCH(Schedules_8760!$C8317,DHW_StPt_Sch_EZ!$B$4:$B$27,0),MATCH(Schedules_8760!$F8317,DHW_StPt_Sch_EZ!$C$3:$I$3,0)),"F","C")</f>
        <v>53.333333333333329</v>
      </c>
      <c r="M8317" s="34">
        <f>CONVERT(INDEX(DHW_StPt_Sch_EZ!$C$31:$I$54,MATCH(Schedules_8760!$C8317,DHW_StPt_Sch_EZ!$B$31:$B$54,0),MATCH(Schedules_8760!$F8317,DHW_StPt_Sch_EZ!$C$30:$I$30,0)),"F","C")</f>
        <v>53.333333333333329</v>
      </c>
      <c r="N8317" s="12"/>
      <c r="O8317" s="12"/>
      <c r="P8317" s="12"/>
    </row>
    <row r="8318" spans="1:16" x14ac:dyDescent="0.25">
      <c r="A8318" s="35">
        <v>8317</v>
      </c>
      <c r="B8318" s="89">
        <v>347.5</v>
      </c>
      <c r="C8318" s="35">
        <f t="shared" si="645"/>
        <v>13</v>
      </c>
      <c r="D8318" s="35">
        <f t="shared" si="648"/>
        <v>347</v>
      </c>
      <c r="E8318" s="35">
        <f t="shared" si="649"/>
        <v>4</v>
      </c>
      <c r="F8318" s="35" t="str">
        <f t="shared" si="646"/>
        <v>Wednesday</v>
      </c>
      <c r="G8318" s="35">
        <f t="shared" si="647"/>
        <v>12</v>
      </c>
      <c r="H8318" s="34">
        <f>CONVERT(INDEX(Htg_StPt_Sch_EZ!$C$4:$I$27,MATCH(Schedules_8760!$C8318,Htg_StPt_Sch_EZ!$B$4:$B$27,0),MATCH(Schedules_8760!$F8318,Htg_StPt_Sch_EZ!$C$3:$I$3,0)),"F","C")</f>
        <v>20.555555555555554</v>
      </c>
      <c r="I8318" s="34">
        <f>CONVERT(INDEX(Htg_StPt_Sch_EZ!$C$31:$I$54,MATCH(Schedules_8760!$C8318,Htg_StPt_Sch_EZ!$B$31:$B$54,0),MATCH(Schedules_8760!$F8318,Htg_StPt_Sch_EZ!$C$30:$I$30,0)),"F","C")</f>
        <v>19.444444444444443</v>
      </c>
      <c r="J8318" s="34">
        <f>CONVERT(INDEX(Clg_StPt_Sch_EZ!$C$4:$I$27,MATCH(Schedules_8760!$C8318,Clg_StPt_Sch_EZ!$B$4:$B$27,0),MATCH(Schedules_8760!$F8318,Clg_StPt_Sch_EZ!$C$3:$I$3,0)),"F","C")</f>
        <v>25.555555555555554</v>
      </c>
      <c r="K8318" s="34">
        <f>CONVERT(INDEX(Clg_StPt_Sch_EZ!$C$31:$I$54,MATCH(Schedules_8760!$C8318,Clg_StPt_Sch_EZ!$B$31:$B$54,0),MATCH(Schedules_8760!$F8318,Clg_StPt_Sch_EZ!$C$30:$I$30,0)),"F","C")</f>
        <v>25</v>
      </c>
      <c r="L8318" s="34">
        <f>CONVERT(INDEX(DHW_StPt_Sch_EZ!$C$4:$I$27,MATCH(Schedules_8760!$C8318,DHW_StPt_Sch_EZ!$B$4:$B$27,0),MATCH(Schedules_8760!$F8318,DHW_StPt_Sch_EZ!$C$3:$I$3,0)),"F","C")</f>
        <v>53.333333333333329</v>
      </c>
      <c r="M8318" s="34">
        <f>CONVERT(INDEX(DHW_StPt_Sch_EZ!$C$31:$I$54,MATCH(Schedules_8760!$C8318,DHW_StPt_Sch_EZ!$B$31:$B$54,0),MATCH(Schedules_8760!$F8318,DHW_StPt_Sch_EZ!$C$30:$I$30,0)),"F","C")</f>
        <v>53.333333333333329</v>
      </c>
      <c r="N8318" s="12"/>
      <c r="O8318" s="12"/>
      <c r="P8318" s="12"/>
    </row>
    <row r="8319" spans="1:16" x14ac:dyDescent="0.25">
      <c r="A8319" s="35">
        <v>8318</v>
      </c>
      <c r="B8319" s="89">
        <v>347.54166666666669</v>
      </c>
      <c r="C8319" s="35">
        <f t="shared" si="645"/>
        <v>14</v>
      </c>
      <c r="D8319" s="35">
        <f t="shared" si="648"/>
        <v>347</v>
      </c>
      <c r="E8319" s="35">
        <f t="shared" si="649"/>
        <v>4</v>
      </c>
      <c r="F8319" s="35" t="str">
        <f t="shared" si="646"/>
        <v>Wednesday</v>
      </c>
      <c r="G8319" s="35">
        <f t="shared" si="647"/>
        <v>12</v>
      </c>
      <c r="H8319" s="34">
        <f>CONVERT(INDEX(Htg_StPt_Sch_EZ!$C$4:$I$27,MATCH(Schedules_8760!$C8319,Htg_StPt_Sch_EZ!$B$4:$B$27,0),MATCH(Schedules_8760!$F8319,Htg_StPt_Sch_EZ!$C$3:$I$3,0)),"F","C")</f>
        <v>20.555555555555554</v>
      </c>
      <c r="I8319" s="34">
        <f>CONVERT(INDEX(Htg_StPt_Sch_EZ!$C$31:$I$54,MATCH(Schedules_8760!$C8319,Htg_StPt_Sch_EZ!$B$31:$B$54,0),MATCH(Schedules_8760!$F8319,Htg_StPt_Sch_EZ!$C$30:$I$30,0)),"F","C")</f>
        <v>19.444444444444443</v>
      </c>
      <c r="J8319" s="34">
        <f>CONVERT(INDEX(Clg_StPt_Sch_EZ!$C$4:$I$27,MATCH(Schedules_8760!$C8319,Clg_StPt_Sch_EZ!$B$4:$B$27,0),MATCH(Schedules_8760!$F8319,Clg_StPt_Sch_EZ!$C$3:$I$3,0)),"F","C")</f>
        <v>25.555555555555554</v>
      </c>
      <c r="K8319" s="34">
        <f>CONVERT(INDEX(Clg_StPt_Sch_EZ!$C$31:$I$54,MATCH(Schedules_8760!$C8319,Clg_StPt_Sch_EZ!$B$31:$B$54,0),MATCH(Schedules_8760!$F8319,Clg_StPt_Sch_EZ!$C$30:$I$30,0)),"F","C")</f>
        <v>25</v>
      </c>
      <c r="L8319" s="34">
        <f>CONVERT(INDEX(DHW_StPt_Sch_EZ!$C$4:$I$27,MATCH(Schedules_8760!$C8319,DHW_StPt_Sch_EZ!$B$4:$B$27,0),MATCH(Schedules_8760!$F8319,DHW_StPt_Sch_EZ!$C$3:$I$3,0)),"F","C")</f>
        <v>53.333333333333329</v>
      </c>
      <c r="M8319" s="34">
        <f>CONVERT(INDEX(DHW_StPt_Sch_EZ!$C$31:$I$54,MATCH(Schedules_8760!$C8319,DHW_StPt_Sch_EZ!$B$31:$B$54,0),MATCH(Schedules_8760!$F8319,DHW_StPt_Sch_EZ!$C$30:$I$30,0)),"F","C")</f>
        <v>53.333333333333329</v>
      </c>
      <c r="N8319" s="12"/>
      <c r="O8319" s="12"/>
      <c r="P8319" s="12"/>
    </row>
    <row r="8320" spans="1:16" x14ac:dyDescent="0.25">
      <c r="A8320" s="35">
        <v>8319</v>
      </c>
      <c r="B8320" s="89">
        <v>347.58333333333331</v>
      </c>
      <c r="C8320" s="35">
        <f t="shared" si="645"/>
        <v>15</v>
      </c>
      <c r="D8320" s="35">
        <f t="shared" si="648"/>
        <v>347</v>
      </c>
      <c r="E8320" s="35">
        <f t="shared" si="649"/>
        <v>4</v>
      </c>
      <c r="F8320" s="35" t="str">
        <f t="shared" si="646"/>
        <v>Wednesday</v>
      </c>
      <c r="G8320" s="35">
        <f t="shared" si="647"/>
        <v>12</v>
      </c>
      <c r="H8320" s="34">
        <f>CONVERT(INDEX(Htg_StPt_Sch_EZ!$C$4:$I$27,MATCH(Schedules_8760!$C8320,Htg_StPt_Sch_EZ!$B$4:$B$27,0),MATCH(Schedules_8760!$F8320,Htg_StPt_Sch_EZ!$C$3:$I$3,0)),"F","C")</f>
        <v>20.555555555555554</v>
      </c>
      <c r="I8320" s="34">
        <f>CONVERT(INDEX(Htg_StPt_Sch_EZ!$C$31:$I$54,MATCH(Schedules_8760!$C8320,Htg_StPt_Sch_EZ!$B$31:$B$54,0),MATCH(Schedules_8760!$F8320,Htg_StPt_Sch_EZ!$C$30:$I$30,0)),"F","C")</f>
        <v>21.111111111111111</v>
      </c>
      <c r="J8320" s="34">
        <f>CONVERT(INDEX(Clg_StPt_Sch_EZ!$C$4:$I$27,MATCH(Schedules_8760!$C8320,Clg_StPt_Sch_EZ!$B$4:$B$27,0),MATCH(Schedules_8760!$F8320,Clg_StPt_Sch_EZ!$C$3:$I$3,0)),"F","C")</f>
        <v>25.555555555555554</v>
      </c>
      <c r="K8320" s="34">
        <f>CONVERT(INDEX(Clg_StPt_Sch_EZ!$C$31:$I$54,MATCH(Schedules_8760!$C8320,Clg_StPt_Sch_EZ!$B$31:$B$54,0),MATCH(Schedules_8760!$F8320,Clg_StPt_Sch_EZ!$C$30:$I$30,0)),"F","C")</f>
        <v>25</v>
      </c>
      <c r="L8320" s="34">
        <f>CONVERT(INDEX(DHW_StPt_Sch_EZ!$C$4:$I$27,MATCH(Schedules_8760!$C8320,DHW_StPt_Sch_EZ!$B$4:$B$27,0),MATCH(Schedules_8760!$F8320,DHW_StPt_Sch_EZ!$C$3:$I$3,0)),"F","C")</f>
        <v>53.333333333333329</v>
      </c>
      <c r="M8320" s="34">
        <f>CONVERT(INDEX(DHW_StPt_Sch_EZ!$C$31:$I$54,MATCH(Schedules_8760!$C8320,DHW_StPt_Sch_EZ!$B$31:$B$54,0),MATCH(Schedules_8760!$F8320,DHW_StPt_Sch_EZ!$C$30:$I$30,0)),"F","C")</f>
        <v>53.333333333333329</v>
      </c>
      <c r="N8320" s="12"/>
      <c r="O8320" s="12"/>
      <c r="P8320" s="12"/>
    </row>
    <row r="8321" spans="1:16" x14ac:dyDescent="0.25">
      <c r="A8321" s="35">
        <v>8320</v>
      </c>
      <c r="B8321" s="89">
        <v>347.625</v>
      </c>
      <c r="C8321" s="35">
        <f t="shared" si="645"/>
        <v>16</v>
      </c>
      <c r="D8321" s="35">
        <f t="shared" si="648"/>
        <v>347</v>
      </c>
      <c r="E8321" s="35">
        <f t="shared" si="649"/>
        <v>4</v>
      </c>
      <c r="F8321" s="35" t="str">
        <f t="shared" si="646"/>
        <v>Wednesday</v>
      </c>
      <c r="G8321" s="35">
        <f t="shared" si="647"/>
        <v>12</v>
      </c>
      <c r="H8321" s="34">
        <f>CONVERT(INDEX(Htg_StPt_Sch_EZ!$C$4:$I$27,MATCH(Schedules_8760!$C8321,Htg_StPt_Sch_EZ!$B$4:$B$27,0),MATCH(Schedules_8760!$F8321,Htg_StPt_Sch_EZ!$C$3:$I$3,0)),"F","C")</f>
        <v>20.555555555555554</v>
      </c>
      <c r="I8321" s="34">
        <f>CONVERT(INDEX(Htg_StPt_Sch_EZ!$C$31:$I$54,MATCH(Schedules_8760!$C8321,Htg_StPt_Sch_EZ!$B$31:$B$54,0),MATCH(Schedules_8760!$F8321,Htg_StPt_Sch_EZ!$C$30:$I$30,0)),"F","C")</f>
        <v>21.111111111111111</v>
      </c>
      <c r="J8321" s="34">
        <f>CONVERT(INDEX(Clg_StPt_Sch_EZ!$C$4:$I$27,MATCH(Schedules_8760!$C8321,Clg_StPt_Sch_EZ!$B$4:$B$27,0),MATCH(Schedules_8760!$F8321,Clg_StPt_Sch_EZ!$C$3:$I$3,0)),"F","C")</f>
        <v>25.555555555555554</v>
      </c>
      <c r="K8321" s="34">
        <f>CONVERT(INDEX(Clg_StPt_Sch_EZ!$C$31:$I$54,MATCH(Schedules_8760!$C8321,Clg_StPt_Sch_EZ!$B$31:$B$54,0),MATCH(Schedules_8760!$F8321,Clg_StPt_Sch_EZ!$C$30:$I$30,0)),"F","C")</f>
        <v>25</v>
      </c>
      <c r="L8321" s="34">
        <f>CONVERT(INDEX(DHW_StPt_Sch_EZ!$C$4:$I$27,MATCH(Schedules_8760!$C8321,DHW_StPt_Sch_EZ!$B$4:$B$27,0),MATCH(Schedules_8760!$F8321,DHW_StPt_Sch_EZ!$C$3:$I$3,0)),"F","C")</f>
        <v>53.333333333333329</v>
      </c>
      <c r="M8321" s="34">
        <f>CONVERT(INDEX(DHW_StPt_Sch_EZ!$C$31:$I$54,MATCH(Schedules_8760!$C8321,DHW_StPt_Sch_EZ!$B$31:$B$54,0),MATCH(Schedules_8760!$F8321,DHW_StPt_Sch_EZ!$C$30:$I$30,0)),"F","C")</f>
        <v>53.333333333333329</v>
      </c>
      <c r="N8321" s="12"/>
      <c r="O8321" s="12"/>
      <c r="P8321" s="12"/>
    </row>
    <row r="8322" spans="1:16" x14ac:dyDescent="0.25">
      <c r="A8322" s="35">
        <v>8321</v>
      </c>
      <c r="B8322" s="89">
        <v>347.66666666666669</v>
      </c>
      <c r="C8322" s="35">
        <f t="shared" ref="C8322:C8385" si="650">HOUR(B8322)+1</f>
        <v>17</v>
      </c>
      <c r="D8322" s="35">
        <f t="shared" si="648"/>
        <v>347</v>
      </c>
      <c r="E8322" s="35">
        <f t="shared" si="649"/>
        <v>4</v>
      </c>
      <c r="F8322" s="35" t="str">
        <f t="shared" ref="F8322:F8385" si="651">IF(E8322=1,"Sunday",IF(E8322=2,"Monday",IF(E8322=3,"Tuesday",IF(E8322=4,"Wednesday",IF(E8322=5,"Thursday",IF(E8322=6,"Friday","Saturday"))))))</f>
        <v>Wednesday</v>
      </c>
      <c r="G8322" s="35">
        <f t="shared" ref="G8322:G8385" si="652">MONTH(B8322)</f>
        <v>12</v>
      </c>
      <c r="H8322" s="34">
        <f>CONVERT(INDEX(Htg_StPt_Sch_EZ!$C$4:$I$27,MATCH(Schedules_8760!$C8322,Htg_StPt_Sch_EZ!$B$4:$B$27,0),MATCH(Schedules_8760!$F8322,Htg_StPt_Sch_EZ!$C$3:$I$3,0)),"F","C")</f>
        <v>20.555555555555554</v>
      </c>
      <c r="I8322" s="34">
        <f>CONVERT(INDEX(Htg_StPt_Sch_EZ!$C$31:$I$54,MATCH(Schedules_8760!$C8322,Htg_StPt_Sch_EZ!$B$31:$B$54,0),MATCH(Schedules_8760!$F8322,Htg_StPt_Sch_EZ!$C$30:$I$30,0)),"F","C")</f>
        <v>17.777777777777779</v>
      </c>
      <c r="J8322" s="34">
        <f>CONVERT(INDEX(Clg_StPt_Sch_EZ!$C$4:$I$27,MATCH(Schedules_8760!$C8322,Clg_StPt_Sch_EZ!$B$4:$B$27,0),MATCH(Schedules_8760!$F8322,Clg_StPt_Sch_EZ!$C$3:$I$3,0)),"F","C")</f>
        <v>25.555555555555554</v>
      </c>
      <c r="K8322" s="34">
        <f>CONVERT(INDEX(Clg_StPt_Sch_EZ!$C$31:$I$54,MATCH(Schedules_8760!$C8322,Clg_StPt_Sch_EZ!$B$31:$B$54,0),MATCH(Schedules_8760!$F8322,Clg_StPt_Sch_EZ!$C$30:$I$30,0)),"F","C")</f>
        <v>25</v>
      </c>
      <c r="L8322" s="34">
        <f>CONVERT(INDEX(DHW_StPt_Sch_EZ!$C$4:$I$27,MATCH(Schedules_8760!$C8322,DHW_StPt_Sch_EZ!$B$4:$B$27,0),MATCH(Schedules_8760!$F8322,DHW_StPt_Sch_EZ!$C$3:$I$3,0)),"F","C")</f>
        <v>53.333333333333329</v>
      </c>
      <c r="M8322" s="34">
        <f>CONVERT(INDEX(DHW_StPt_Sch_EZ!$C$31:$I$54,MATCH(Schedules_8760!$C8322,DHW_StPt_Sch_EZ!$B$31:$B$54,0),MATCH(Schedules_8760!$F8322,DHW_StPt_Sch_EZ!$C$30:$I$30,0)),"F","C")</f>
        <v>53.333333333333329</v>
      </c>
      <c r="N8322" s="12"/>
      <c r="O8322" s="12"/>
      <c r="P8322" s="12"/>
    </row>
    <row r="8323" spans="1:16" x14ac:dyDescent="0.25">
      <c r="A8323" s="35">
        <v>8322</v>
      </c>
      <c r="B8323" s="89">
        <v>347.70833333333331</v>
      </c>
      <c r="C8323" s="35">
        <f t="shared" si="650"/>
        <v>18</v>
      </c>
      <c r="D8323" s="35">
        <f t="shared" ref="D8323:D8386" si="653">IF(C8323=1,D8322+1,D8322)</f>
        <v>347</v>
      </c>
      <c r="E8323" s="35">
        <f t="shared" ref="E8323:E8386" si="654">IF(AND(C8323=1,E8322=7),1,IF(C8323=1,E8322+1,E8322))</f>
        <v>4</v>
      </c>
      <c r="F8323" s="35" t="str">
        <f t="shared" si="651"/>
        <v>Wednesday</v>
      </c>
      <c r="G8323" s="35">
        <f t="shared" si="652"/>
        <v>12</v>
      </c>
      <c r="H8323" s="34">
        <f>CONVERT(INDEX(Htg_StPt_Sch_EZ!$C$4:$I$27,MATCH(Schedules_8760!$C8323,Htg_StPt_Sch_EZ!$B$4:$B$27,0),MATCH(Schedules_8760!$F8323,Htg_StPt_Sch_EZ!$C$3:$I$3,0)),"F","C")</f>
        <v>20.555555555555554</v>
      </c>
      <c r="I8323" s="34">
        <f>CONVERT(INDEX(Htg_StPt_Sch_EZ!$C$31:$I$54,MATCH(Schedules_8760!$C8323,Htg_StPt_Sch_EZ!$B$31:$B$54,0),MATCH(Schedules_8760!$F8323,Htg_StPt_Sch_EZ!$C$30:$I$30,0)),"F","C")</f>
        <v>17.777777777777779</v>
      </c>
      <c r="J8323" s="34">
        <f>CONVERT(INDEX(Clg_StPt_Sch_EZ!$C$4:$I$27,MATCH(Schedules_8760!$C8323,Clg_StPt_Sch_EZ!$B$4:$B$27,0),MATCH(Schedules_8760!$F8323,Clg_StPt_Sch_EZ!$C$3:$I$3,0)),"F","C")</f>
        <v>25.555555555555554</v>
      </c>
      <c r="K8323" s="34">
        <f>CONVERT(INDEX(Clg_StPt_Sch_EZ!$C$31:$I$54,MATCH(Schedules_8760!$C8323,Clg_StPt_Sch_EZ!$B$31:$B$54,0),MATCH(Schedules_8760!$F8323,Clg_StPt_Sch_EZ!$C$30:$I$30,0)),"F","C")</f>
        <v>28.333333333333332</v>
      </c>
      <c r="L8323" s="34">
        <f>CONVERT(INDEX(DHW_StPt_Sch_EZ!$C$4:$I$27,MATCH(Schedules_8760!$C8323,DHW_StPt_Sch_EZ!$B$4:$B$27,0),MATCH(Schedules_8760!$F8323,DHW_StPt_Sch_EZ!$C$3:$I$3,0)),"F","C")</f>
        <v>53.333333333333329</v>
      </c>
      <c r="M8323" s="34">
        <f>CONVERT(INDEX(DHW_StPt_Sch_EZ!$C$31:$I$54,MATCH(Schedules_8760!$C8323,DHW_StPt_Sch_EZ!$B$31:$B$54,0),MATCH(Schedules_8760!$F8323,DHW_StPt_Sch_EZ!$C$30:$I$30,0)),"F","C")</f>
        <v>53.333333333333329</v>
      </c>
      <c r="N8323" s="12"/>
      <c r="O8323" s="12"/>
      <c r="P8323" s="12"/>
    </row>
    <row r="8324" spans="1:16" x14ac:dyDescent="0.25">
      <c r="A8324" s="35">
        <v>8323</v>
      </c>
      <c r="B8324" s="89">
        <v>347.75</v>
      </c>
      <c r="C8324" s="35">
        <f t="shared" si="650"/>
        <v>19</v>
      </c>
      <c r="D8324" s="35">
        <f t="shared" si="653"/>
        <v>347</v>
      </c>
      <c r="E8324" s="35">
        <f t="shared" si="654"/>
        <v>4</v>
      </c>
      <c r="F8324" s="35" t="str">
        <f t="shared" si="651"/>
        <v>Wednesday</v>
      </c>
      <c r="G8324" s="35">
        <f t="shared" si="652"/>
        <v>12</v>
      </c>
      <c r="H8324" s="34">
        <f>CONVERT(INDEX(Htg_StPt_Sch_EZ!$C$4:$I$27,MATCH(Schedules_8760!$C8324,Htg_StPt_Sch_EZ!$B$4:$B$27,0),MATCH(Schedules_8760!$F8324,Htg_StPt_Sch_EZ!$C$3:$I$3,0)),"F","C")</f>
        <v>20.555555555555554</v>
      </c>
      <c r="I8324" s="34">
        <f>CONVERT(INDEX(Htg_StPt_Sch_EZ!$C$31:$I$54,MATCH(Schedules_8760!$C8324,Htg_StPt_Sch_EZ!$B$31:$B$54,0),MATCH(Schedules_8760!$F8324,Htg_StPt_Sch_EZ!$C$30:$I$30,0)),"F","C")</f>
        <v>18.333333333333332</v>
      </c>
      <c r="J8324" s="34">
        <f>CONVERT(INDEX(Clg_StPt_Sch_EZ!$C$4:$I$27,MATCH(Schedules_8760!$C8324,Clg_StPt_Sch_EZ!$B$4:$B$27,0),MATCH(Schedules_8760!$F8324,Clg_StPt_Sch_EZ!$C$3:$I$3,0)),"F","C")</f>
        <v>25.555555555555554</v>
      </c>
      <c r="K8324" s="34">
        <f>CONVERT(INDEX(Clg_StPt_Sch_EZ!$C$31:$I$54,MATCH(Schedules_8760!$C8324,Clg_StPt_Sch_EZ!$B$31:$B$54,0),MATCH(Schedules_8760!$F8324,Clg_StPt_Sch_EZ!$C$30:$I$30,0)),"F","C")</f>
        <v>28.333333333333332</v>
      </c>
      <c r="L8324" s="34">
        <f>CONVERT(INDEX(DHW_StPt_Sch_EZ!$C$4:$I$27,MATCH(Schedules_8760!$C8324,DHW_StPt_Sch_EZ!$B$4:$B$27,0),MATCH(Schedules_8760!$F8324,DHW_StPt_Sch_EZ!$C$3:$I$3,0)),"F","C")</f>
        <v>53.333333333333329</v>
      </c>
      <c r="M8324" s="34">
        <f>CONVERT(INDEX(DHW_StPt_Sch_EZ!$C$31:$I$54,MATCH(Schedules_8760!$C8324,DHW_StPt_Sch_EZ!$B$31:$B$54,0),MATCH(Schedules_8760!$F8324,DHW_StPt_Sch_EZ!$C$30:$I$30,0)),"F","C")</f>
        <v>53.333333333333329</v>
      </c>
      <c r="N8324" s="12"/>
      <c r="O8324" s="12"/>
      <c r="P8324" s="12"/>
    </row>
    <row r="8325" spans="1:16" x14ac:dyDescent="0.25">
      <c r="A8325" s="35">
        <v>8324</v>
      </c>
      <c r="B8325" s="89">
        <v>347.79166666666669</v>
      </c>
      <c r="C8325" s="35">
        <f t="shared" si="650"/>
        <v>20</v>
      </c>
      <c r="D8325" s="35">
        <f t="shared" si="653"/>
        <v>347</v>
      </c>
      <c r="E8325" s="35">
        <f t="shared" si="654"/>
        <v>4</v>
      </c>
      <c r="F8325" s="35" t="str">
        <f t="shared" si="651"/>
        <v>Wednesday</v>
      </c>
      <c r="G8325" s="35">
        <f t="shared" si="652"/>
        <v>12</v>
      </c>
      <c r="H8325" s="34">
        <f>CONVERT(INDEX(Htg_StPt_Sch_EZ!$C$4:$I$27,MATCH(Schedules_8760!$C8325,Htg_StPt_Sch_EZ!$B$4:$B$27,0),MATCH(Schedules_8760!$F8325,Htg_StPt_Sch_EZ!$C$3:$I$3,0)),"F","C")</f>
        <v>20.555555555555554</v>
      </c>
      <c r="I8325" s="34">
        <f>CONVERT(INDEX(Htg_StPt_Sch_EZ!$C$31:$I$54,MATCH(Schedules_8760!$C8325,Htg_StPt_Sch_EZ!$B$31:$B$54,0),MATCH(Schedules_8760!$F8325,Htg_StPt_Sch_EZ!$C$30:$I$30,0)),"F","C")</f>
        <v>18.888888888888889</v>
      </c>
      <c r="J8325" s="34">
        <f>CONVERT(INDEX(Clg_StPt_Sch_EZ!$C$4:$I$27,MATCH(Schedules_8760!$C8325,Clg_StPt_Sch_EZ!$B$4:$B$27,0),MATCH(Schedules_8760!$F8325,Clg_StPt_Sch_EZ!$C$3:$I$3,0)),"F","C")</f>
        <v>25.555555555555554</v>
      </c>
      <c r="K8325" s="34">
        <f>CONVERT(INDEX(Clg_StPt_Sch_EZ!$C$31:$I$54,MATCH(Schedules_8760!$C8325,Clg_StPt_Sch_EZ!$B$31:$B$54,0),MATCH(Schedules_8760!$F8325,Clg_StPt_Sch_EZ!$C$30:$I$30,0)),"F","C")</f>
        <v>28.333333333333332</v>
      </c>
      <c r="L8325" s="34">
        <f>CONVERT(INDEX(DHW_StPt_Sch_EZ!$C$4:$I$27,MATCH(Schedules_8760!$C8325,DHW_StPt_Sch_EZ!$B$4:$B$27,0),MATCH(Schedules_8760!$F8325,DHW_StPt_Sch_EZ!$C$3:$I$3,0)),"F","C")</f>
        <v>53.333333333333329</v>
      </c>
      <c r="M8325" s="34">
        <f>CONVERT(INDEX(DHW_StPt_Sch_EZ!$C$31:$I$54,MATCH(Schedules_8760!$C8325,DHW_StPt_Sch_EZ!$B$31:$B$54,0),MATCH(Schedules_8760!$F8325,DHW_StPt_Sch_EZ!$C$30:$I$30,0)),"F","C")</f>
        <v>53.333333333333329</v>
      </c>
      <c r="N8325" s="12"/>
      <c r="O8325" s="12"/>
      <c r="P8325" s="12"/>
    </row>
    <row r="8326" spans="1:16" x14ac:dyDescent="0.25">
      <c r="A8326" s="35">
        <v>8325</v>
      </c>
      <c r="B8326" s="89">
        <v>347.83333333333331</v>
      </c>
      <c r="C8326" s="35">
        <f t="shared" si="650"/>
        <v>21</v>
      </c>
      <c r="D8326" s="35">
        <f t="shared" si="653"/>
        <v>347</v>
      </c>
      <c r="E8326" s="35">
        <f t="shared" si="654"/>
        <v>4</v>
      </c>
      <c r="F8326" s="35" t="str">
        <f t="shared" si="651"/>
        <v>Wednesday</v>
      </c>
      <c r="G8326" s="35">
        <f t="shared" si="652"/>
        <v>12</v>
      </c>
      <c r="H8326" s="34">
        <f>CONVERT(INDEX(Htg_StPt_Sch_EZ!$C$4:$I$27,MATCH(Schedules_8760!$C8326,Htg_StPt_Sch_EZ!$B$4:$B$27,0),MATCH(Schedules_8760!$F8326,Htg_StPt_Sch_EZ!$C$3:$I$3,0)),"F","C")</f>
        <v>20.555555555555554</v>
      </c>
      <c r="I8326" s="34">
        <f>CONVERT(INDEX(Htg_StPt_Sch_EZ!$C$31:$I$54,MATCH(Schedules_8760!$C8326,Htg_StPt_Sch_EZ!$B$31:$B$54,0),MATCH(Schedules_8760!$F8326,Htg_StPt_Sch_EZ!$C$30:$I$30,0)),"F","C")</f>
        <v>19.444444444444443</v>
      </c>
      <c r="J8326" s="34">
        <f>CONVERT(INDEX(Clg_StPt_Sch_EZ!$C$4:$I$27,MATCH(Schedules_8760!$C8326,Clg_StPt_Sch_EZ!$B$4:$B$27,0),MATCH(Schedules_8760!$F8326,Clg_StPt_Sch_EZ!$C$3:$I$3,0)),"F","C")</f>
        <v>25.555555555555554</v>
      </c>
      <c r="K8326" s="34">
        <f>CONVERT(INDEX(Clg_StPt_Sch_EZ!$C$31:$I$54,MATCH(Schedules_8760!$C8326,Clg_StPt_Sch_EZ!$B$31:$B$54,0),MATCH(Schedules_8760!$F8326,Clg_StPt_Sch_EZ!$C$30:$I$30,0)),"F","C")</f>
        <v>28.333333333333332</v>
      </c>
      <c r="L8326" s="34">
        <f>CONVERT(INDEX(DHW_StPt_Sch_EZ!$C$4:$I$27,MATCH(Schedules_8760!$C8326,DHW_StPt_Sch_EZ!$B$4:$B$27,0),MATCH(Schedules_8760!$F8326,DHW_StPt_Sch_EZ!$C$3:$I$3,0)),"F","C")</f>
        <v>53.333333333333329</v>
      </c>
      <c r="M8326" s="34">
        <f>CONVERT(INDEX(DHW_StPt_Sch_EZ!$C$31:$I$54,MATCH(Schedules_8760!$C8326,DHW_StPt_Sch_EZ!$B$31:$B$54,0),MATCH(Schedules_8760!$F8326,DHW_StPt_Sch_EZ!$C$30:$I$30,0)),"F","C")</f>
        <v>53.333333333333329</v>
      </c>
      <c r="N8326" s="12"/>
      <c r="O8326" s="12"/>
      <c r="P8326" s="12"/>
    </row>
    <row r="8327" spans="1:16" x14ac:dyDescent="0.25">
      <c r="A8327" s="35">
        <v>8326</v>
      </c>
      <c r="B8327" s="89">
        <v>347.875</v>
      </c>
      <c r="C8327" s="35">
        <f t="shared" si="650"/>
        <v>22</v>
      </c>
      <c r="D8327" s="35">
        <f t="shared" si="653"/>
        <v>347</v>
      </c>
      <c r="E8327" s="35">
        <f t="shared" si="654"/>
        <v>4</v>
      </c>
      <c r="F8327" s="35" t="str">
        <f t="shared" si="651"/>
        <v>Wednesday</v>
      </c>
      <c r="G8327" s="35">
        <f t="shared" si="652"/>
        <v>12</v>
      </c>
      <c r="H8327" s="34">
        <f>CONVERT(INDEX(Htg_StPt_Sch_EZ!$C$4:$I$27,MATCH(Schedules_8760!$C8327,Htg_StPt_Sch_EZ!$B$4:$B$27,0),MATCH(Schedules_8760!$F8327,Htg_StPt_Sch_EZ!$C$3:$I$3,0)),"F","C")</f>
        <v>20.555555555555554</v>
      </c>
      <c r="I8327" s="34">
        <f>CONVERT(INDEX(Htg_StPt_Sch_EZ!$C$31:$I$54,MATCH(Schedules_8760!$C8327,Htg_StPt_Sch_EZ!$B$31:$B$54,0),MATCH(Schedules_8760!$F8327,Htg_StPt_Sch_EZ!$C$30:$I$30,0)),"F","C")</f>
        <v>19.444444444444443</v>
      </c>
      <c r="J8327" s="34">
        <f>CONVERT(INDEX(Clg_StPt_Sch_EZ!$C$4:$I$27,MATCH(Schedules_8760!$C8327,Clg_StPt_Sch_EZ!$B$4:$B$27,0),MATCH(Schedules_8760!$F8327,Clg_StPt_Sch_EZ!$C$3:$I$3,0)),"F","C")</f>
        <v>25.555555555555554</v>
      </c>
      <c r="K8327" s="34">
        <f>CONVERT(INDEX(Clg_StPt_Sch_EZ!$C$31:$I$54,MATCH(Schedules_8760!$C8327,Clg_StPt_Sch_EZ!$B$31:$B$54,0),MATCH(Schedules_8760!$F8327,Clg_StPt_Sch_EZ!$C$30:$I$30,0)),"F","C")</f>
        <v>28.333333333333332</v>
      </c>
      <c r="L8327" s="34">
        <f>CONVERT(INDEX(DHW_StPt_Sch_EZ!$C$4:$I$27,MATCH(Schedules_8760!$C8327,DHW_StPt_Sch_EZ!$B$4:$B$27,0),MATCH(Schedules_8760!$F8327,DHW_StPt_Sch_EZ!$C$3:$I$3,0)),"F","C")</f>
        <v>53.333333333333329</v>
      </c>
      <c r="M8327" s="34">
        <f>CONVERT(INDEX(DHW_StPt_Sch_EZ!$C$31:$I$54,MATCH(Schedules_8760!$C8327,DHW_StPt_Sch_EZ!$B$31:$B$54,0),MATCH(Schedules_8760!$F8327,DHW_StPt_Sch_EZ!$C$30:$I$30,0)),"F","C")</f>
        <v>53.333333333333329</v>
      </c>
      <c r="N8327" s="12"/>
      <c r="O8327" s="12"/>
      <c r="P8327" s="12"/>
    </row>
    <row r="8328" spans="1:16" x14ac:dyDescent="0.25">
      <c r="A8328" s="35">
        <v>8327</v>
      </c>
      <c r="B8328" s="89">
        <v>347.91666666666669</v>
      </c>
      <c r="C8328" s="35">
        <f t="shared" si="650"/>
        <v>23</v>
      </c>
      <c r="D8328" s="35">
        <f t="shared" si="653"/>
        <v>347</v>
      </c>
      <c r="E8328" s="35">
        <f t="shared" si="654"/>
        <v>4</v>
      </c>
      <c r="F8328" s="35" t="str">
        <f t="shared" si="651"/>
        <v>Wednesday</v>
      </c>
      <c r="G8328" s="35">
        <f t="shared" si="652"/>
        <v>12</v>
      </c>
      <c r="H8328" s="34">
        <f>CONVERT(INDEX(Htg_StPt_Sch_EZ!$C$4:$I$27,MATCH(Schedules_8760!$C8328,Htg_StPt_Sch_EZ!$B$4:$B$27,0),MATCH(Schedules_8760!$F8328,Htg_StPt_Sch_EZ!$C$3:$I$3,0)),"F","C")</f>
        <v>20.555555555555554</v>
      </c>
      <c r="I8328" s="34">
        <f>CONVERT(INDEX(Htg_StPt_Sch_EZ!$C$31:$I$54,MATCH(Schedules_8760!$C8328,Htg_StPt_Sch_EZ!$B$31:$B$54,0),MATCH(Schedules_8760!$F8328,Htg_StPt_Sch_EZ!$C$30:$I$30,0)),"F","C")</f>
        <v>19.444444444444443</v>
      </c>
      <c r="J8328" s="34">
        <f>CONVERT(INDEX(Clg_StPt_Sch_EZ!$C$4:$I$27,MATCH(Schedules_8760!$C8328,Clg_StPt_Sch_EZ!$B$4:$B$27,0),MATCH(Schedules_8760!$F8328,Clg_StPt_Sch_EZ!$C$3:$I$3,0)),"F","C")</f>
        <v>25.555555555555554</v>
      </c>
      <c r="K8328" s="34">
        <f>CONVERT(INDEX(Clg_StPt_Sch_EZ!$C$31:$I$54,MATCH(Schedules_8760!$C8328,Clg_StPt_Sch_EZ!$B$31:$B$54,0),MATCH(Schedules_8760!$F8328,Clg_StPt_Sch_EZ!$C$30:$I$30,0)),"F","C")</f>
        <v>28.333333333333332</v>
      </c>
      <c r="L8328" s="34">
        <f>CONVERT(INDEX(DHW_StPt_Sch_EZ!$C$4:$I$27,MATCH(Schedules_8760!$C8328,DHW_StPt_Sch_EZ!$B$4:$B$27,0),MATCH(Schedules_8760!$F8328,DHW_StPt_Sch_EZ!$C$3:$I$3,0)),"F","C")</f>
        <v>53.333333333333329</v>
      </c>
      <c r="M8328" s="34">
        <f>CONVERT(INDEX(DHW_StPt_Sch_EZ!$C$31:$I$54,MATCH(Schedules_8760!$C8328,DHW_StPt_Sch_EZ!$B$31:$B$54,0),MATCH(Schedules_8760!$F8328,DHW_StPt_Sch_EZ!$C$30:$I$30,0)),"F","C")</f>
        <v>53.333333333333329</v>
      </c>
      <c r="N8328" s="12"/>
      <c r="O8328" s="12"/>
      <c r="P8328" s="12"/>
    </row>
    <row r="8329" spans="1:16" x14ac:dyDescent="0.25">
      <c r="A8329" s="35">
        <v>8328</v>
      </c>
      <c r="B8329" s="89">
        <v>347.95833333333331</v>
      </c>
      <c r="C8329" s="35">
        <f t="shared" si="650"/>
        <v>24</v>
      </c>
      <c r="D8329" s="35">
        <f t="shared" si="653"/>
        <v>347</v>
      </c>
      <c r="E8329" s="35">
        <f t="shared" si="654"/>
        <v>4</v>
      </c>
      <c r="F8329" s="35" t="str">
        <f t="shared" si="651"/>
        <v>Wednesday</v>
      </c>
      <c r="G8329" s="35">
        <f t="shared" si="652"/>
        <v>12</v>
      </c>
      <c r="H8329" s="34">
        <f>CONVERT(INDEX(Htg_StPt_Sch_EZ!$C$4:$I$27,MATCH(Schedules_8760!$C8329,Htg_StPt_Sch_EZ!$B$4:$B$27,0),MATCH(Schedules_8760!$F8329,Htg_StPt_Sch_EZ!$C$3:$I$3,0)),"F","C")</f>
        <v>20.555555555555554</v>
      </c>
      <c r="I8329" s="34">
        <f>CONVERT(INDEX(Htg_StPt_Sch_EZ!$C$31:$I$54,MATCH(Schedules_8760!$C8329,Htg_StPt_Sch_EZ!$B$31:$B$54,0),MATCH(Schedules_8760!$F8329,Htg_StPt_Sch_EZ!$C$30:$I$30,0)),"F","C")</f>
        <v>19.444444444444443</v>
      </c>
      <c r="J8329" s="34">
        <f>CONVERT(INDEX(Clg_StPt_Sch_EZ!$C$4:$I$27,MATCH(Schedules_8760!$C8329,Clg_StPt_Sch_EZ!$B$4:$B$27,0),MATCH(Schedules_8760!$F8329,Clg_StPt_Sch_EZ!$C$3:$I$3,0)),"F","C")</f>
        <v>25.555555555555554</v>
      </c>
      <c r="K8329" s="34">
        <f>CONVERT(INDEX(Clg_StPt_Sch_EZ!$C$31:$I$54,MATCH(Schedules_8760!$C8329,Clg_StPt_Sch_EZ!$B$31:$B$54,0),MATCH(Schedules_8760!$F8329,Clg_StPt_Sch_EZ!$C$30:$I$30,0)),"F","C")</f>
        <v>28.333333333333332</v>
      </c>
      <c r="L8329" s="34">
        <f>CONVERT(INDEX(DHW_StPt_Sch_EZ!$C$4:$I$27,MATCH(Schedules_8760!$C8329,DHW_StPt_Sch_EZ!$B$4:$B$27,0),MATCH(Schedules_8760!$F8329,DHW_StPt_Sch_EZ!$C$3:$I$3,0)),"F","C")</f>
        <v>53.333333333333329</v>
      </c>
      <c r="M8329" s="34">
        <f>CONVERT(INDEX(DHW_StPt_Sch_EZ!$C$31:$I$54,MATCH(Schedules_8760!$C8329,DHW_StPt_Sch_EZ!$B$31:$B$54,0),MATCH(Schedules_8760!$F8329,DHW_StPt_Sch_EZ!$C$30:$I$30,0)),"F","C")</f>
        <v>53.333333333333329</v>
      </c>
      <c r="N8329" s="12"/>
      <c r="O8329" s="12"/>
      <c r="P8329" s="12"/>
    </row>
    <row r="8330" spans="1:16" x14ac:dyDescent="0.25">
      <c r="A8330" s="35">
        <v>8329</v>
      </c>
      <c r="B8330" s="89">
        <v>348</v>
      </c>
      <c r="C8330" s="35">
        <f t="shared" si="650"/>
        <v>1</v>
      </c>
      <c r="D8330" s="35">
        <f t="shared" si="653"/>
        <v>348</v>
      </c>
      <c r="E8330" s="35">
        <f t="shared" si="654"/>
        <v>5</v>
      </c>
      <c r="F8330" s="35" t="str">
        <f t="shared" si="651"/>
        <v>Thursday</v>
      </c>
      <c r="G8330" s="35">
        <f t="shared" si="652"/>
        <v>12</v>
      </c>
      <c r="H8330" s="34">
        <f>CONVERT(INDEX(Htg_StPt_Sch_EZ!$C$4:$I$27,MATCH(Schedules_8760!$C8330,Htg_StPt_Sch_EZ!$B$4:$B$27,0),MATCH(Schedules_8760!$F8330,Htg_StPt_Sch_EZ!$C$3:$I$3,0)),"F","C")</f>
        <v>20.555555555555554</v>
      </c>
      <c r="I8330" s="34">
        <f>CONVERT(INDEX(Htg_StPt_Sch_EZ!$C$31:$I$54,MATCH(Schedules_8760!$C8330,Htg_StPt_Sch_EZ!$B$31:$B$54,0),MATCH(Schedules_8760!$F8330,Htg_StPt_Sch_EZ!$C$30:$I$30,0)),"F","C")</f>
        <v>19.444444444444443</v>
      </c>
      <c r="J8330" s="34">
        <f>CONVERT(INDEX(Clg_StPt_Sch_EZ!$C$4:$I$27,MATCH(Schedules_8760!$C8330,Clg_StPt_Sch_EZ!$B$4:$B$27,0),MATCH(Schedules_8760!$F8330,Clg_StPt_Sch_EZ!$C$3:$I$3,0)),"F","C")</f>
        <v>25.555555555555554</v>
      </c>
      <c r="K8330" s="34">
        <f>CONVERT(INDEX(Clg_StPt_Sch_EZ!$C$31:$I$54,MATCH(Schedules_8760!$C8330,Clg_StPt_Sch_EZ!$B$31:$B$54,0),MATCH(Schedules_8760!$F8330,Clg_StPt_Sch_EZ!$C$30:$I$30,0)),"F","C")</f>
        <v>28.333333333333332</v>
      </c>
      <c r="L8330" s="34">
        <f>CONVERT(INDEX(DHW_StPt_Sch_EZ!$C$4:$I$27,MATCH(Schedules_8760!$C8330,DHW_StPt_Sch_EZ!$B$4:$B$27,0),MATCH(Schedules_8760!$F8330,DHW_StPt_Sch_EZ!$C$3:$I$3,0)),"F","C")</f>
        <v>53.333333333333329</v>
      </c>
      <c r="M8330" s="34">
        <f>CONVERT(INDEX(DHW_StPt_Sch_EZ!$C$31:$I$54,MATCH(Schedules_8760!$C8330,DHW_StPt_Sch_EZ!$B$31:$B$54,0),MATCH(Schedules_8760!$F8330,DHW_StPt_Sch_EZ!$C$30:$I$30,0)),"F","C")</f>
        <v>53.333333333333329</v>
      </c>
      <c r="N8330" s="12"/>
      <c r="O8330" s="12"/>
      <c r="P8330" s="12"/>
    </row>
    <row r="8331" spans="1:16" x14ac:dyDescent="0.25">
      <c r="A8331" s="35">
        <v>8330</v>
      </c>
      <c r="B8331" s="89">
        <v>348.04166666666669</v>
      </c>
      <c r="C8331" s="35">
        <f t="shared" si="650"/>
        <v>2</v>
      </c>
      <c r="D8331" s="35">
        <f t="shared" si="653"/>
        <v>348</v>
      </c>
      <c r="E8331" s="35">
        <f t="shared" si="654"/>
        <v>5</v>
      </c>
      <c r="F8331" s="35" t="str">
        <f t="shared" si="651"/>
        <v>Thursday</v>
      </c>
      <c r="G8331" s="35">
        <f t="shared" si="652"/>
        <v>12</v>
      </c>
      <c r="H8331" s="34">
        <f>CONVERT(INDEX(Htg_StPt_Sch_EZ!$C$4:$I$27,MATCH(Schedules_8760!$C8331,Htg_StPt_Sch_EZ!$B$4:$B$27,0),MATCH(Schedules_8760!$F8331,Htg_StPt_Sch_EZ!$C$3:$I$3,0)),"F","C")</f>
        <v>20.555555555555554</v>
      </c>
      <c r="I8331" s="34">
        <f>CONVERT(INDEX(Htg_StPt_Sch_EZ!$C$31:$I$54,MATCH(Schedules_8760!$C8331,Htg_StPt_Sch_EZ!$B$31:$B$54,0),MATCH(Schedules_8760!$F8331,Htg_StPt_Sch_EZ!$C$30:$I$30,0)),"F","C")</f>
        <v>19.444444444444443</v>
      </c>
      <c r="J8331" s="34">
        <f>CONVERT(INDEX(Clg_StPt_Sch_EZ!$C$4:$I$27,MATCH(Schedules_8760!$C8331,Clg_StPt_Sch_EZ!$B$4:$B$27,0),MATCH(Schedules_8760!$F8331,Clg_StPt_Sch_EZ!$C$3:$I$3,0)),"F","C")</f>
        <v>25.555555555555554</v>
      </c>
      <c r="K8331" s="34">
        <f>CONVERT(INDEX(Clg_StPt_Sch_EZ!$C$31:$I$54,MATCH(Schedules_8760!$C8331,Clg_StPt_Sch_EZ!$B$31:$B$54,0),MATCH(Schedules_8760!$F8331,Clg_StPt_Sch_EZ!$C$30:$I$30,0)),"F","C")</f>
        <v>28.333333333333332</v>
      </c>
      <c r="L8331" s="34">
        <f>CONVERT(INDEX(DHW_StPt_Sch_EZ!$C$4:$I$27,MATCH(Schedules_8760!$C8331,DHW_StPt_Sch_EZ!$B$4:$B$27,0),MATCH(Schedules_8760!$F8331,DHW_StPt_Sch_EZ!$C$3:$I$3,0)),"F","C")</f>
        <v>53.333333333333329</v>
      </c>
      <c r="M8331" s="34">
        <f>CONVERT(INDEX(DHW_StPt_Sch_EZ!$C$31:$I$54,MATCH(Schedules_8760!$C8331,DHW_StPt_Sch_EZ!$B$31:$B$54,0),MATCH(Schedules_8760!$F8331,DHW_StPt_Sch_EZ!$C$30:$I$30,0)),"F","C")</f>
        <v>53.333333333333329</v>
      </c>
      <c r="N8331" s="12"/>
      <c r="O8331" s="12"/>
      <c r="P8331" s="12"/>
    </row>
    <row r="8332" spans="1:16" x14ac:dyDescent="0.25">
      <c r="A8332" s="35">
        <v>8331</v>
      </c>
      <c r="B8332" s="89">
        <v>348.08333333333331</v>
      </c>
      <c r="C8332" s="35">
        <f t="shared" si="650"/>
        <v>3</v>
      </c>
      <c r="D8332" s="35">
        <f t="shared" si="653"/>
        <v>348</v>
      </c>
      <c r="E8332" s="35">
        <f t="shared" si="654"/>
        <v>5</v>
      </c>
      <c r="F8332" s="35" t="str">
        <f t="shared" si="651"/>
        <v>Thursday</v>
      </c>
      <c r="G8332" s="35">
        <f t="shared" si="652"/>
        <v>12</v>
      </c>
      <c r="H8332" s="34">
        <f>CONVERT(INDEX(Htg_StPt_Sch_EZ!$C$4:$I$27,MATCH(Schedules_8760!$C8332,Htg_StPt_Sch_EZ!$B$4:$B$27,0),MATCH(Schedules_8760!$F8332,Htg_StPt_Sch_EZ!$C$3:$I$3,0)),"F","C")</f>
        <v>20.555555555555554</v>
      </c>
      <c r="I8332" s="34">
        <f>CONVERT(INDEX(Htg_StPt_Sch_EZ!$C$31:$I$54,MATCH(Schedules_8760!$C8332,Htg_StPt_Sch_EZ!$B$31:$B$54,0),MATCH(Schedules_8760!$F8332,Htg_StPt_Sch_EZ!$C$30:$I$30,0)),"F","C")</f>
        <v>19.444444444444443</v>
      </c>
      <c r="J8332" s="34">
        <f>CONVERT(INDEX(Clg_StPt_Sch_EZ!$C$4:$I$27,MATCH(Schedules_8760!$C8332,Clg_StPt_Sch_EZ!$B$4:$B$27,0),MATCH(Schedules_8760!$F8332,Clg_StPt_Sch_EZ!$C$3:$I$3,0)),"F","C")</f>
        <v>25.555555555555554</v>
      </c>
      <c r="K8332" s="34">
        <f>CONVERT(INDEX(Clg_StPt_Sch_EZ!$C$31:$I$54,MATCH(Schedules_8760!$C8332,Clg_StPt_Sch_EZ!$B$31:$B$54,0),MATCH(Schedules_8760!$F8332,Clg_StPt_Sch_EZ!$C$30:$I$30,0)),"F","C")</f>
        <v>28.333333333333332</v>
      </c>
      <c r="L8332" s="34">
        <f>CONVERT(INDEX(DHW_StPt_Sch_EZ!$C$4:$I$27,MATCH(Schedules_8760!$C8332,DHW_StPt_Sch_EZ!$B$4:$B$27,0),MATCH(Schedules_8760!$F8332,DHW_StPt_Sch_EZ!$C$3:$I$3,0)),"F","C")</f>
        <v>53.333333333333329</v>
      </c>
      <c r="M8332" s="34">
        <f>CONVERT(INDEX(DHW_StPt_Sch_EZ!$C$31:$I$54,MATCH(Schedules_8760!$C8332,DHW_StPt_Sch_EZ!$B$31:$B$54,0),MATCH(Schedules_8760!$F8332,DHW_StPt_Sch_EZ!$C$30:$I$30,0)),"F","C")</f>
        <v>53.333333333333329</v>
      </c>
      <c r="N8332" s="12"/>
      <c r="O8332" s="12"/>
      <c r="P8332" s="12"/>
    </row>
    <row r="8333" spans="1:16" x14ac:dyDescent="0.25">
      <c r="A8333" s="35">
        <v>8332</v>
      </c>
      <c r="B8333" s="89">
        <v>348.125</v>
      </c>
      <c r="C8333" s="35">
        <f t="shared" si="650"/>
        <v>4</v>
      </c>
      <c r="D8333" s="35">
        <f t="shared" si="653"/>
        <v>348</v>
      </c>
      <c r="E8333" s="35">
        <f t="shared" si="654"/>
        <v>5</v>
      </c>
      <c r="F8333" s="35" t="str">
        <f t="shared" si="651"/>
        <v>Thursday</v>
      </c>
      <c r="G8333" s="35">
        <f t="shared" si="652"/>
        <v>12</v>
      </c>
      <c r="H8333" s="34">
        <f>CONVERT(INDEX(Htg_StPt_Sch_EZ!$C$4:$I$27,MATCH(Schedules_8760!$C8333,Htg_StPt_Sch_EZ!$B$4:$B$27,0),MATCH(Schedules_8760!$F8333,Htg_StPt_Sch_EZ!$C$3:$I$3,0)),"F","C")</f>
        <v>20.555555555555554</v>
      </c>
      <c r="I8333" s="34">
        <f>CONVERT(INDEX(Htg_StPt_Sch_EZ!$C$31:$I$54,MATCH(Schedules_8760!$C8333,Htg_StPt_Sch_EZ!$B$31:$B$54,0),MATCH(Schedules_8760!$F8333,Htg_StPt_Sch_EZ!$C$30:$I$30,0)),"F","C")</f>
        <v>19.444444444444443</v>
      </c>
      <c r="J8333" s="34">
        <f>CONVERT(INDEX(Clg_StPt_Sch_EZ!$C$4:$I$27,MATCH(Schedules_8760!$C8333,Clg_StPt_Sch_EZ!$B$4:$B$27,0),MATCH(Schedules_8760!$F8333,Clg_StPt_Sch_EZ!$C$3:$I$3,0)),"F","C")</f>
        <v>25.555555555555554</v>
      </c>
      <c r="K8333" s="34">
        <f>CONVERT(INDEX(Clg_StPt_Sch_EZ!$C$31:$I$54,MATCH(Schedules_8760!$C8333,Clg_StPt_Sch_EZ!$B$31:$B$54,0),MATCH(Schedules_8760!$F8333,Clg_StPt_Sch_EZ!$C$30:$I$30,0)),"F","C")</f>
        <v>28.333333333333332</v>
      </c>
      <c r="L8333" s="34">
        <f>CONVERT(INDEX(DHW_StPt_Sch_EZ!$C$4:$I$27,MATCH(Schedules_8760!$C8333,DHW_StPt_Sch_EZ!$B$4:$B$27,0),MATCH(Schedules_8760!$F8333,DHW_StPt_Sch_EZ!$C$3:$I$3,0)),"F","C")</f>
        <v>53.333333333333329</v>
      </c>
      <c r="M8333" s="34">
        <f>CONVERT(INDEX(DHW_StPt_Sch_EZ!$C$31:$I$54,MATCH(Schedules_8760!$C8333,DHW_StPt_Sch_EZ!$B$31:$B$54,0),MATCH(Schedules_8760!$F8333,DHW_StPt_Sch_EZ!$C$30:$I$30,0)),"F","C")</f>
        <v>53.333333333333329</v>
      </c>
      <c r="N8333" s="12"/>
      <c r="O8333" s="12"/>
      <c r="P8333" s="12"/>
    </row>
    <row r="8334" spans="1:16" x14ac:dyDescent="0.25">
      <c r="A8334" s="35">
        <v>8333</v>
      </c>
      <c r="B8334" s="89">
        <v>348.16666666666669</v>
      </c>
      <c r="C8334" s="35">
        <f t="shared" si="650"/>
        <v>5</v>
      </c>
      <c r="D8334" s="35">
        <f t="shared" si="653"/>
        <v>348</v>
      </c>
      <c r="E8334" s="35">
        <f t="shared" si="654"/>
        <v>5</v>
      </c>
      <c r="F8334" s="35" t="str">
        <f t="shared" si="651"/>
        <v>Thursday</v>
      </c>
      <c r="G8334" s="35">
        <f t="shared" si="652"/>
        <v>12</v>
      </c>
      <c r="H8334" s="34">
        <f>CONVERT(INDEX(Htg_StPt_Sch_EZ!$C$4:$I$27,MATCH(Schedules_8760!$C8334,Htg_StPt_Sch_EZ!$B$4:$B$27,0),MATCH(Schedules_8760!$F8334,Htg_StPt_Sch_EZ!$C$3:$I$3,0)),"F","C")</f>
        <v>20.555555555555554</v>
      </c>
      <c r="I8334" s="34">
        <f>CONVERT(INDEX(Htg_StPt_Sch_EZ!$C$31:$I$54,MATCH(Schedules_8760!$C8334,Htg_StPt_Sch_EZ!$B$31:$B$54,0),MATCH(Schedules_8760!$F8334,Htg_StPt_Sch_EZ!$C$30:$I$30,0)),"F","C")</f>
        <v>19.444444444444443</v>
      </c>
      <c r="J8334" s="34">
        <f>CONVERT(INDEX(Clg_StPt_Sch_EZ!$C$4:$I$27,MATCH(Schedules_8760!$C8334,Clg_StPt_Sch_EZ!$B$4:$B$27,0),MATCH(Schedules_8760!$F8334,Clg_StPt_Sch_EZ!$C$3:$I$3,0)),"F","C")</f>
        <v>25.555555555555554</v>
      </c>
      <c r="K8334" s="34">
        <f>CONVERT(INDEX(Clg_StPt_Sch_EZ!$C$31:$I$54,MATCH(Schedules_8760!$C8334,Clg_StPt_Sch_EZ!$B$31:$B$54,0),MATCH(Schedules_8760!$F8334,Clg_StPt_Sch_EZ!$C$30:$I$30,0)),"F","C")</f>
        <v>28.333333333333332</v>
      </c>
      <c r="L8334" s="34">
        <f>CONVERT(INDEX(DHW_StPt_Sch_EZ!$C$4:$I$27,MATCH(Schedules_8760!$C8334,DHW_StPt_Sch_EZ!$B$4:$B$27,0),MATCH(Schedules_8760!$F8334,DHW_StPt_Sch_EZ!$C$3:$I$3,0)),"F","C")</f>
        <v>53.333333333333329</v>
      </c>
      <c r="M8334" s="34">
        <f>CONVERT(INDEX(DHW_StPt_Sch_EZ!$C$31:$I$54,MATCH(Schedules_8760!$C8334,DHW_StPt_Sch_EZ!$B$31:$B$54,0),MATCH(Schedules_8760!$F8334,DHW_StPt_Sch_EZ!$C$30:$I$30,0)),"F","C")</f>
        <v>53.333333333333329</v>
      </c>
      <c r="N8334" s="12"/>
      <c r="O8334" s="12"/>
      <c r="P8334" s="12"/>
    </row>
    <row r="8335" spans="1:16" x14ac:dyDescent="0.25">
      <c r="A8335" s="35">
        <v>8334</v>
      </c>
      <c r="B8335" s="89">
        <v>348.20833333333331</v>
      </c>
      <c r="C8335" s="35">
        <f t="shared" si="650"/>
        <v>6</v>
      </c>
      <c r="D8335" s="35">
        <f t="shared" si="653"/>
        <v>348</v>
      </c>
      <c r="E8335" s="35">
        <f t="shared" si="654"/>
        <v>5</v>
      </c>
      <c r="F8335" s="35" t="str">
        <f t="shared" si="651"/>
        <v>Thursday</v>
      </c>
      <c r="G8335" s="35">
        <f t="shared" si="652"/>
        <v>12</v>
      </c>
      <c r="H8335" s="34">
        <f>CONVERT(INDEX(Htg_StPt_Sch_EZ!$C$4:$I$27,MATCH(Schedules_8760!$C8335,Htg_StPt_Sch_EZ!$B$4:$B$27,0),MATCH(Schedules_8760!$F8335,Htg_StPt_Sch_EZ!$C$3:$I$3,0)),"F","C")</f>
        <v>20.555555555555554</v>
      </c>
      <c r="I8335" s="34">
        <f>CONVERT(INDEX(Htg_StPt_Sch_EZ!$C$31:$I$54,MATCH(Schedules_8760!$C8335,Htg_StPt_Sch_EZ!$B$31:$B$54,0),MATCH(Schedules_8760!$F8335,Htg_StPt_Sch_EZ!$C$30:$I$30,0)),"F","C")</f>
        <v>19.444444444444443</v>
      </c>
      <c r="J8335" s="34">
        <f>CONVERT(INDEX(Clg_StPt_Sch_EZ!$C$4:$I$27,MATCH(Schedules_8760!$C8335,Clg_StPt_Sch_EZ!$B$4:$B$27,0),MATCH(Schedules_8760!$F8335,Clg_StPt_Sch_EZ!$C$3:$I$3,0)),"F","C")</f>
        <v>25.555555555555554</v>
      </c>
      <c r="K8335" s="34">
        <f>CONVERT(INDEX(Clg_StPt_Sch_EZ!$C$31:$I$54,MATCH(Schedules_8760!$C8335,Clg_StPt_Sch_EZ!$B$31:$B$54,0),MATCH(Schedules_8760!$F8335,Clg_StPt_Sch_EZ!$C$30:$I$30,0)),"F","C")</f>
        <v>28.333333333333332</v>
      </c>
      <c r="L8335" s="34">
        <f>CONVERT(INDEX(DHW_StPt_Sch_EZ!$C$4:$I$27,MATCH(Schedules_8760!$C8335,DHW_StPt_Sch_EZ!$B$4:$B$27,0),MATCH(Schedules_8760!$F8335,DHW_StPt_Sch_EZ!$C$3:$I$3,0)),"F","C")</f>
        <v>53.333333333333329</v>
      </c>
      <c r="M8335" s="34">
        <f>CONVERT(INDEX(DHW_StPt_Sch_EZ!$C$31:$I$54,MATCH(Schedules_8760!$C8335,DHW_StPt_Sch_EZ!$B$31:$B$54,0),MATCH(Schedules_8760!$F8335,DHW_StPt_Sch_EZ!$C$30:$I$30,0)),"F","C")</f>
        <v>53.333333333333329</v>
      </c>
      <c r="N8335" s="12"/>
      <c r="O8335" s="12"/>
      <c r="P8335" s="12"/>
    </row>
    <row r="8336" spans="1:16" x14ac:dyDescent="0.25">
      <c r="A8336" s="35">
        <v>8335</v>
      </c>
      <c r="B8336" s="89">
        <v>348.25</v>
      </c>
      <c r="C8336" s="35">
        <f t="shared" si="650"/>
        <v>7</v>
      </c>
      <c r="D8336" s="35">
        <f t="shared" si="653"/>
        <v>348</v>
      </c>
      <c r="E8336" s="35">
        <f t="shared" si="654"/>
        <v>5</v>
      </c>
      <c r="F8336" s="35" t="str">
        <f t="shared" si="651"/>
        <v>Thursday</v>
      </c>
      <c r="G8336" s="35">
        <f t="shared" si="652"/>
        <v>12</v>
      </c>
      <c r="H8336" s="34">
        <f>CONVERT(INDEX(Htg_StPt_Sch_EZ!$C$4:$I$27,MATCH(Schedules_8760!$C8336,Htg_StPt_Sch_EZ!$B$4:$B$27,0),MATCH(Schedules_8760!$F8336,Htg_StPt_Sch_EZ!$C$3:$I$3,0)),"F","C")</f>
        <v>20.555555555555554</v>
      </c>
      <c r="I8336" s="34">
        <f>CONVERT(INDEX(Htg_StPt_Sch_EZ!$C$31:$I$54,MATCH(Schedules_8760!$C8336,Htg_StPt_Sch_EZ!$B$31:$B$54,0),MATCH(Schedules_8760!$F8336,Htg_StPt_Sch_EZ!$C$30:$I$30,0)),"F","C")</f>
        <v>19.444444444444443</v>
      </c>
      <c r="J8336" s="34">
        <f>CONVERT(INDEX(Clg_StPt_Sch_EZ!$C$4:$I$27,MATCH(Schedules_8760!$C8336,Clg_StPt_Sch_EZ!$B$4:$B$27,0),MATCH(Schedules_8760!$F8336,Clg_StPt_Sch_EZ!$C$3:$I$3,0)),"F","C")</f>
        <v>25.555555555555554</v>
      </c>
      <c r="K8336" s="34">
        <f>CONVERT(INDEX(Clg_StPt_Sch_EZ!$C$31:$I$54,MATCH(Schedules_8760!$C8336,Clg_StPt_Sch_EZ!$B$31:$B$54,0),MATCH(Schedules_8760!$F8336,Clg_StPt_Sch_EZ!$C$30:$I$30,0)),"F","C")</f>
        <v>28.333333333333332</v>
      </c>
      <c r="L8336" s="34">
        <f>CONVERT(INDEX(DHW_StPt_Sch_EZ!$C$4:$I$27,MATCH(Schedules_8760!$C8336,DHW_StPt_Sch_EZ!$B$4:$B$27,0),MATCH(Schedules_8760!$F8336,DHW_StPt_Sch_EZ!$C$3:$I$3,0)),"F","C")</f>
        <v>53.333333333333329</v>
      </c>
      <c r="M8336" s="34">
        <f>CONVERT(INDEX(DHW_StPt_Sch_EZ!$C$31:$I$54,MATCH(Schedules_8760!$C8336,DHW_StPt_Sch_EZ!$B$31:$B$54,0),MATCH(Schedules_8760!$F8336,DHW_StPt_Sch_EZ!$C$30:$I$30,0)),"F","C")</f>
        <v>53.333333333333329</v>
      </c>
      <c r="N8336" s="12"/>
      <c r="O8336" s="12"/>
      <c r="P8336" s="12"/>
    </row>
    <row r="8337" spans="1:16" x14ac:dyDescent="0.25">
      <c r="A8337" s="35">
        <v>8336</v>
      </c>
      <c r="B8337" s="89">
        <v>348.29166666666669</v>
      </c>
      <c r="C8337" s="35">
        <f t="shared" si="650"/>
        <v>8</v>
      </c>
      <c r="D8337" s="35">
        <f t="shared" si="653"/>
        <v>348</v>
      </c>
      <c r="E8337" s="35">
        <f t="shared" si="654"/>
        <v>5</v>
      </c>
      <c r="F8337" s="35" t="str">
        <f t="shared" si="651"/>
        <v>Thursday</v>
      </c>
      <c r="G8337" s="35">
        <f t="shared" si="652"/>
        <v>12</v>
      </c>
      <c r="H8337" s="34">
        <f>CONVERT(INDEX(Htg_StPt_Sch_EZ!$C$4:$I$27,MATCH(Schedules_8760!$C8337,Htg_StPt_Sch_EZ!$B$4:$B$27,0),MATCH(Schedules_8760!$F8337,Htg_StPt_Sch_EZ!$C$3:$I$3,0)),"F","C")</f>
        <v>20.555555555555554</v>
      </c>
      <c r="I8337" s="34">
        <f>CONVERT(INDEX(Htg_StPt_Sch_EZ!$C$31:$I$54,MATCH(Schedules_8760!$C8337,Htg_StPt_Sch_EZ!$B$31:$B$54,0),MATCH(Schedules_8760!$F8337,Htg_StPt_Sch_EZ!$C$30:$I$30,0)),"F","C")</f>
        <v>19.444444444444443</v>
      </c>
      <c r="J8337" s="34">
        <f>CONVERT(INDEX(Clg_StPt_Sch_EZ!$C$4:$I$27,MATCH(Schedules_8760!$C8337,Clg_StPt_Sch_EZ!$B$4:$B$27,0),MATCH(Schedules_8760!$F8337,Clg_StPt_Sch_EZ!$C$3:$I$3,0)),"F","C")</f>
        <v>25.555555555555554</v>
      </c>
      <c r="K8337" s="34">
        <f>CONVERT(INDEX(Clg_StPt_Sch_EZ!$C$31:$I$54,MATCH(Schedules_8760!$C8337,Clg_StPt_Sch_EZ!$B$31:$B$54,0),MATCH(Schedules_8760!$F8337,Clg_StPt_Sch_EZ!$C$30:$I$30,0)),"F","C")</f>
        <v>25</v>
      </c>
      <c r="L8337" s="34">
        <f>CONVERT(INDEX(DHW_StPt_Sch_EZ!$C$4:$I$27,MATCH(Schedules_8760!$C8337,DHW_StPt_Sch_EZ!$B$4:$B$27,0),MATCH(Schedules_8760!$F8337,DHW_StPt_Sch_EZ!$C$3:$I$3,0)),"F","C")</f>
        <v>53.333333333333329</v>
      </c>
      <c r="M8337" s="34">
        <f>CONVERT(INDEX(DHW_StPt_Sch_EZ!$C$31:$I$54,MATCH(Schedules_8760!$C8337,DHW_StPt_Sch_EZ!$B$31:$B$54,0),MATCH(Schedules_8760!$F8337,DHW_StPt_Sch_EZ!$C$30:$I$30,0)),"F","C")</f>
        <v>53.333333333333329</v>
      </c>
      <c r="N8337" s="12"/>
      <c r="O8337" s="12"/>
      <c r="P8337" s="12"/>
    </row>
    <row r="8338" spans="1:16" x14ac:dyDescent="0.25">
      <c r="A8338" s="35">
        <v>8337</v>
      </c>
      <c r="B8338" s="89">
        <v>348.33333333333331</v>
      </c>
      <c r="C8338" s="35">
        <f t="shared" si="650"/>
        <v>9</v>
      </c>
      <c r="D8338" s="35">
        <f t="shared" si="653"/>
        <v>348</v>
      </c>
      <c r="E8338" s="35">
        <f t="shared" si="654"/>
        <v>5</v>
      </c>
      <c r="F8338" s="35" t="str">
        <f t="shared" si="651"/>
        <v>Thursday</v>
      </c>
      <c r="G8338" s="35">
        <f t="shared" si="652"/>
        <v>12</v>
      </c>
      <c r="H8338" s="34">
        <f>CONVERT(INDEX(Htg_StPt_Sch_EZ!$C$4:$I$27,MATCH(Schedules_8760!$C8338,Htg_StPt_Sch_EZ!$B$4:$B$27,0),MATCH(Schedules_8760!$F8338,Htg_StPt_Sch_EZ!$C$3:$I$3,0)),"F","C")</f>
        <v>20.555555555555554</v>
      </c>
      <c r="I8338" s="34">
        <f>CONVERT(INDEX(Htg_StPt_Sch_EZ!$C$31:$I$54,MATCH(Schedules_8760!$C8338,Htg_StPt_Sch_EZ!$B$31:$B$54,0),MATCH(Schedules_8760!$F8338,Htg_StPt_Sch_EZ!$C$30:$I$30,0)),"F","C")</f>
        <v>19.444444444444443</v>
      </c>
      <c r="J8338" s="34">
        <f>CONVERT(INDEX(Clg_StPt_Sch_EZ!$C$4:$I$27,MATCH(Schedules_8760!$C8338,Clg_StPt_Sch_EZ!$B$4:$B$27,0),MATCH(Schedules_8760!$F8338,Clg_StPt_Sch_EZ!$C$3:$I$3,0)),"F","C")</f>
        <v>25.555555555555554</v>
      </c>
      <c r="K8338" s="34">
        <f>CONVERT(INDEX(Clg_StPt_Sch_EZ!$C$31:$I$54,MATCH(Schedules_8760!$C8338,Clg_StPt_Sch_EZ!$B$31:$B$54,0),MATCH(Schedules_8760!$F8338,Clg_StPt_Sch_EZ!$C$30:$I$30,0)),"F","C")</f>
        <v>25</v>
      </c>
      <c r="L8338" s="34">
        <f>CONVERT(INDEX(DHW_StPt_Sch_EZ!$C$4:$I$27,MATCH(Schedules_8760!$C8338,DHW_StPt_Sch_EZ!$B$4:$B$27,0),MATCH(Schedules_8760!$F8338,DHW_StPt_Sch_EZ!$C$3:$I$3,0)),"F","C")</f>
        <v>53.333333333333329</v>
      </c>
      <c r="M8338" s="34">
        <f>CONVERT(INDEX(DHW_StPt_Sch_EZ!$C$31:$I$54,MATCH(Schedules_8760!$C8338,DHW_StPt_Sch_EZ!$B$31:$B$54,0),MATCH(Schedules_8760!$F8338,DHW_StPt_Sch_EZ!$C$30:$I$30,0)),"F","C")</f>
        <v>53.333333333333329</v>
      </c>
      <c r="N8338" s="12"/>
      <c r="O8338" s="12"/>
      <c r="P8338" s="12"/>
    </row>
    <row r="8339" spans="1:16" x14ac:dyDescent="0.25">
      <c r="A8339" s="35">
        <v>8338</v>
      </c>
      <c r="B8339" s="89">
        <v>348.375</v>
      </c>
      <c r="C8339" s="35">
        <f t="shared" si="650"/>
        <v>10</v>
      </c>
      <c r="D8339" s="35">
        <f t="shared" si="653"/>
        <v>348</v>
      </c>
      <c r="E8339" s="35">
        <f t="shared" si="654"/>
        <v>5</v>
      </c>
      <c r="F8339" s="35" t="str">
        <f t="shared" si="651"/>
        <v>Thursday</v>
      </c>
      <c r="G8339" s="35">
        <f t="shared" si="652"/>
        <v>12</v>
      </c>
      <c r="H8339" s="34">
        <f>CONVERT(INDEX(Htg_StPt_Sch_EZ!$C$4:$I$27,MATCH(Schedules_8760!$C8339,Htg_StPt_Sch_EZ!$B$4:$B$27,0),MATCH(Schedules_8760!$F8339,Htg_StPt_Sch_EZ!$C$3:$I$3,0)),"F","C")</f>
        <v>20.555555555555554</v>
      </c>
      <c r="I8339" s="34">
        <f>CONVERT(INDEX(Htg_StPt_Sch_EZ!$C$31:$I$54,MATCH(Schedules_8760!$C8339,Htg_StPt_Sch_EZ!$B$31:$B$54,0),MATCH(Schedules_8760!$F8339,Htg_StPt_Sch_EZ!$C$30:$I$30,0)),"F","C")</f>
        <v>19.444444444444443</v>
      </c>
      <c r="J8339" s="34">
        <f>CONVERT(INDEX(Clg_StPt_Sch_EZ!$C$4:$I$27,MATCH(Schedules_8760!$C8339,Clg_StPt_Sch_EZ!$B$4:$B$27,0),MATCH(Schedules_8760!$F8339,Clg_StPt_Sch_EZ!$C$3:$I$3,0)),"F","C")</f>
        <v>25.555555555555554</v>
      </c>
      <c r="K8339" s="34">
        <f>CONVERT(INDEX(Clg_StPt_Sch_EZ!$C$31:$I$54,MATCH(Schedules_8760!$C8339,Clg_StPt_Sch_EZ!$B$31:$B$54,0),MATCH(Schedules_8760!$F8339,Clg_StPt_Sch_EZ!$C$30:$I$30,0)),"F","C")</f>
        <v>25</v>
      </c>
      <c r="L8339" s="34">
        <f>CONVERT(INDEX(DHW_StPt_Sch_EZ!$C$4:$I$27,MATCH(Schedules_8760!$C8339,DHW_StPt_Sch_EZ!$B$4:$B$27,0),MATCH(Schedules_8760!$F8339,DHW_StPt_Sch_EZ!$C$3:$I$3,0)),"F","C")</f>
        <v>53.333333333333329</v>
      </c>
      <c r="M8339" s="34">
        <f>CONVERT(INDEX(DHW_StPt_Sch_EZ!$C$31:$I$54,MATCH(Schedules_8760!$C8339,DHW_StPt_Sch_EZ!$B$31:$B$54,0),MATCH(Schedules_8760!$F8339,DHW_StPt_Sch_EZ!$C$30:$I$30,0)),"F","C")</f>
        <v>53.333333333333329</v>
      </c>
      <c r="N8339" s="12"/>
      <c r="O8339" s="12"/>
      <c r="P8339" s="12"/>
    </row>
    <row r="8340" spans="1:16" x14ac:dyDescent="0.25">
      <c r="A8340" s="35">
        <v>8339</v>
      </c>
      <c r="B8340" s="89">
        <v>348.41666666666669</v>
      </c>
      <c r="C8340" s="35">
        <f t="shared" si="650"/>
        <v>11</v>
      </c>
      <c r="D8340" s="35">
        <f t="shared" si="653"/>
        <v>348</v>
      </c>
      <c r="E8340" s="35">
        <f t="shared" si="654"/>
        <v>5</v>
      </c>
      <c r="F8340" s="35" t="str">
        <f t="shared" si="651"/>
        <v>Thursday</v>
      </c>
      <c r="G8340" s="35">
        <f t="shared" si="652"/>
        <v>12</v>
      </c>
      <c r="H8340" s="34">
        <f>CONVERT(INDEX(Htg_StPt_Sch_EZ!$C$4:$I$27,MATCH(Schedules_8760!$C8340,Htg_StPt_Sch_EZ!$B$4:$B$27,0),MATCH(Schedules_8760!$F8340,Htg_StPt_Sch_EZ!$C$3:$I$3,0)),"F","C")</f>
        <v>20.555555555555554</v>
      </c>
      <c r="I8340" s="34">
        <f>CONVERT(INDEX(Htg_StPt_Sch_EZ!$C$31:$I$54,MATCH(Schedules_8760!$C8340,Htg_StPt_Sch_EZ!$B$31:$B$54,0),MATCH(Schedules_8760!$F8340,Htg_StPt_Sch_EZ!$C$30:$I$30,0)),"F","C")</f>
        <v>19.444444444444443</v>
      </c>
      <c r="J8340" s="34">
        <f>CONVERT(INDEX(Clg_StPt_Sch_EZ!$C$4:$I$27,MATCH(Schedules_8760!$C8340,Clg_StPt_Sch_EZ!$B$4:$B$27,0),MATCH(Schedules_8760!$F8340,Clg_StPt_Sch_EZ!$C$3:$I$3,0)),"F","C")</f>
        <v>25.555555555555554</v>
      </c>
      <c r="K8340" s="34">
        <f>CONVERT(INDEX(Clg_StPt_Sch_EZ!$C$31:$I$54,MATCH(Schedules_8760!$C8340,Clg_StPt_Sch_EZ!$B$31:$B$54,0),MATCH(Schedules_8760!$F8340,Clg_StPt_Sch_EZ!$C$30:$I$30,0)),"F","C")</f>
        <v>25</v>
      </c>
      <c r="L8340" s="34">
        <f>CONVERT(INDEX(DHW_StPt_Sch_EZ!$C$4:$I$27,MATCH(Schedules_8760!$C8340,DHW_StPt_Sch_EZ!$B$4:$B$27,0),MATCH(Schedules_8760!$F8340,DHW_StPt_Sch_EZ!$C$3:$I$3,0)),"F","C")</f>
        <v>53.333333333333329</v>
      </c>
      <c r="M8340" s="34">
        <f>CONVERT(INDEX(DHW_StPt_Sch_EZ!$C$31:$I$54,MATCH(Schedules_8760!$C8340,DHW_StPt_Sch_EZ!$B$31:$B$54,0),MATCH(Schedules_8760!$F8340,DHW_StPt_Sch_EZ!$C$30:$I$30,0)),"F","C")</f>
        <v>53.333333333333329</v>
      </c>
      <c r="N8340" s="12"/>
      <c r="O8340" s="12"/>
      <c r="P8340" s="12"/>
    </row>
    <row r="8341" spans="1:16" x14ac:dyDescent="0.25">
      <c r="A8341" s="35">
        <v>8340</v>
      </c>
      <c r="B8341" s="89">
        <v>348.45833333333331</v>
      </c>
      <c r="C8341" s="35">
        <f t="shared" si="650"/>
        <v>12</v>
      </c>
      <c r="D8341" s="35">
        <f t="shared" si="653"/>
        <v>348</v>
      </c>
      <c r="E8341" s="35">
        <f t="shared" si="654"/>
        <v>5</v>
      </c>
      <c r="F8341" s="35" t="str">
        <f t="shared" si="651"/>
        <v>Thursday</v>
      </c>
      <c r="G8341" s="35">
        <f t="shared" si="652"/>
        <v>12</v>
      </c>
      <c r="H8341" s="34">
        <f>CONVERT(INDEX(Htg_StPt_Sch_EZ!$C$4:$I$27,MATCH(Schedules_8760!$C8341,Htg_StPt_Sch_EZ!$B$4:$B$27,0),MATCH(Schedules_8760!$F8341,Htg_StPt_Sch_EZ!$C$3:$I$3,0)),"F","C")</f>
        <v>20.555555555555554</v>
      </c>
      <c r="I8341" s="34">
        <f>CONVERT(INDEX(Htg_StPt_Sch_EZ!$C$31:$I$54,MATCH(Schedules_8760!$C8341,Htg_StPt_Sch_EZ!$B$31:$B$54,0),MATCH(Schedules_8760!$F8341,Htg_StPt_Sch_EZ!$C$30:$I$30,0)),"F","C")</f>
        <v>19.444444444444443</v>
      </c>
      <c r="J8341" s="34">
        <f>CONVERT(INDEX(Clg_StPt_Sch_EZ!$C$4:$I$27,MATCH(Schedules_8760!$C8341,Clg_StPt_Sch_EZ!$B$4:$B$27,0),MATCH(Schedules_8760!$F8341,Clg_StPt_Sch_EZ!$C$3:$I$3,0)),"F","C")</f>
        <v>25.555555555555554</v>
      </c>
      <c r="K8341" s="34">
        <f>CONVERT(INDEX(Clg_StPt_Sch_EZ!$C$31:$I$54,MATCH(Schedules_8760!$C8341,Clg_StPt_Sch_EZ!$B$31:$B$54,0),MATCH(Schedules_8760!$F8341,Clg_StPt_Sch_EZ!$C$30:$I$30,0)),"F","C")</f>
        <v>25</v>
      </c>
      <c r="L8341" s="34">
        <f>CONVERT(INDEX(DHW_StPt_Sch_EZ!$C$4:$I$27,MATCH(Schedules_8760!$C8341,DHW_StPt_Sch_EZ!$B$4:$B$27,0),MATCH(Schedules_8760!$F8341,DHW_StPt_Sch_EZ!$C$3:$I$3,0)),"F","C")</f>
        <v>53.333333333333329</v>
      </c>
      <c r="M8341" s="34">
        <f>CONVERT(INDEX(DHW_StPt_Sch_EZ!$C$31:$I$54,MATCH(Schedules_8760!$C8341,DHW_StPt_Sch_EZ!$B$31:$B$54,0),MATCH(Schedules_8760!$F8341,DHW_StPt_Sch_EZ!$C$30:$I$30,0)),"F","C")</f>
        <v>53.333333333333329</v>
      </c>
      <c r="N8341" s="12"/>
      <c r="O8341" s="12"/>
      <c r="P8341" s="12"/>
    </row>
    <row r="8342" spans="1:16" x14ac:dyDescent="0.25">
      <c r="A8342" s="35">
        <v>8341</v>
      </c>
      <c r="B8342" s="89">
        <v>348.5</v>
      </c>
      <c r="C8342" s="35">
        <f t="shared" si="650"/>
        <v>13</v>
      </c>
      <c r="D8342" s="35">
        <f t="shared" si="653"/>
        <v>348</v>
      </c>
      <c r="E8342" s="35">
        <f t="shared" si="654"/>
        <v>5</v>
      </c>
      <c r="F8342" s="35" t="str">
        <f t="shared" si="651"/>
        <v>Thursday</v>
      </c>
      <c r="G8342" s="35">
        <f t="shared" si="652"/>
        <v>12</v>
      </c>
      <c r="H8342" s="34">
        <f>CONVERT(INDEX(Htg_StPt_Sch_EZ!$C$4:$I$27,MATCH(Schedules_8760!$C8342,Htg_StPt_Sch_EZ!$B$4:$B$27,0),MATCH(Schedules_8760!$F8342,Htg_StPt_Sch_EZ!$C$3:$I$3,0)),"F","C")</f>
        <v>20.555555555555554</v>
      </c>
      <c r="I8342" s="34">
        <f>CONVERT(INDEX(Htg_StPt_Sch_EZ!$C$31:$I$54,MATCH(Schedules_8760!$C8342,Htg_StPt_Sch_EZ!$B$31:$B$54,0),MATCH(Schedules_8760!$F8342,Htg_StPt_Sch_EZ!$C$30:$I$30,0)),"F","C")</f>
        <v>19.444444444444443</v>
      </c>
      <c r="J8342" s="34">
        <f>CONVERT(INDEX(Clg_StPt_Sch_EZ!$C$4:$I$27,MATCH(Schedules_8760!$C8342,Clg_StPt_Sch_EZ!$B$4:$B$27,0),MATCH(Schedules_8760!$F8342,Clg_StPt_Sch_EZ!$C$3:$I$3,0)),"F","C")</f>
        <v>25.555555555555554</v>
      </c>
      <c r="K8342" s="34">
        <f>CONVERT(INDEX(Clg_StPt_Sch_EZ!$C$31:$I$54,MATCH(Schedules_8760!$C8342,Clg_StPt_Sch_EZ!$B$31:$B$54,0),MATCH(Schedules_8760!$F8342,Clg_StPt_Sch_EZ!$C$30:$I$30,0)),"F","C")</f>
        <v>25</v>
      </c>
      <c r="L8342" s="34">
        <f>CONVERT(INDEX(DHW_StPt_Sch_EZ!$C$4:$I$27,MATCH(Schedules_8760!$C8342,DHW_StPt_Sch_EZ!$B$4:$B$27,0),MATCH(Schedules_8760!$F8342,DHW_StPt_Sch_EZ!$C$3:$I$3,0)),"F","C")</f>
        <v>53.333333333333329</v>
      </c>
      <c r="M8342" s="34">
        <f>CONVERT(INDEX(DHW_StPt_Sch_EZ!$C$31:$I$54,MATCH(Schedules_8760!$C8342,DHW_StPt_Sch_EZ!$B$31:$B$54,0),MATCH(Schedules_8760!$F8342,DHW_StPt_Sch_EZ!$C$30:$I$30,0)),"F","C")</f>
        <v>53.333333333333329</v>
      </c>
      <c r="N8342" s="12"/>
      <c r="O8342" s="12"/>
      <c r="P8342" s="12"/>
    </row>
    <row r="8343" spans="1:16" x14ac:dyDescent="0.25">
      <c r="A8343" s="35">
        <v>8342</v>
      </c>
      <c r="B8343" s="89">
        <v>348.54166666666669</v>
      </c>
      <c r="C8343" s="35">
        <f t="shared" si="650"/>
        <v>14</v>
      </c>
      <c r="D8343" s="35">
        <f t="shared" si="653"/>
        <v>348</v>
      </c>
      <c r="E8343" s="35">
        <f t="shared" si="654"/>
        <v>5</v>
      </c>
      <c r="F8343" s="35" t="str">
        <f t="shared" si="651"/>
        <v>Thursday</v>
      </c>
      <c r="G8343" s="35">
        <f t="shared" si="652"/>
        <v>12</v>
      </c>
      <c r="H8343" s="34">
        <f>CONVERT(INDEX(Htg_StPt_Sch_EZ!$C$4:$I$27,MATCH(Schedules_8760!$C8343,Htg_StPt_Sch_EZ!$B$4:$B$27,0),MATCH(Schedules_8760!$F8343,Htg_StPt_Sch_EZ!$C$3:$I$3,0)),"F","C")</f>
        <v>20.555555555555554</v>
      </c>
      <c r="I8343" s="34">
        <f>CONVERT(INDEX(Htg_StPt_Sch_EZ!$C$31:$I$54,MATCH(Schedules_8760!$C8343,Htg_StPt_Sch_EZ!$B$31:$B$54,0),MATCH(Schedules_8760!$F8343,Htg_StPt_Sch_EZ!$C$30:$I$30,0)),"F","C")</f>
        <v>19.444444444444443</v>
      </c>
      <c r="J8343" s="34">
        <f>CONVERT(INDEX(Clg_StPt_Sch_EZ!$C$4:$I$27,MATCH(Schedules_8760!$C8343,Clg_StPt_Sch_EZ!$B$4:$B$27,0),MATCH(Schedules_8760!$F8343,Clg_StPt_Sch_EZ!$C$3:$I$3,0)),"F","C")</f>
        <v>25.555555555555554</v>
      </c>
      <c r="K8343" s="34">
        <f>CONVERT(INDEX(Clg_StPt_Sch_EZ!$C$31:$I$54,MATCH(Schedules_8760!$C8343,Clg_StPt_Sch_EZ!$B$31:$B$54,0),MATCH(Schedules_8760!$F8343,Clg_StPt_Sch_EZ!$C$30:$I$30,0)),"F","C")</f>
        <v>25</v>
      </c>
      <c r="L8343" s="34">
        <f>CONVERT(INDEX(DHW_StPt_Sch_EZ!$C$4:$I$27,MATCH(Schedules_8760!$C8343,DHW_StPt_Sch_EZ!$B$4:$B$27,0),MATCH(Schedules_8760!$F8343,DHW_StPt_Sch_EZ!$C$3:$I$3,0)),"F","C")</f>
        <v>53.333333333333329</v>
      </c>
      <c r="M8343" s="34">
        <f>CONVERT(INDEX(DHW_StPt_Sch_EZ!$C$31:$I$54,MATCH(Schedules_8760!$C8343,DHW_StPt_Sch_EZ!$B$31:$B$54,0),MATCH(Schedules_8760!$F8343,DHW_StPt_Sch_EZ!$C$30:$I$30,0)),"F","C")</f>
        <v>53.333333333333329</v>
      </c>
      <c r="N8343" s="12"/>
      <c r="O8343" s="12"/>
      <c r="P8343" s="12"/>
    </row>
    <row r="8344" spans="1:16" x14ac:dyDescent="0.25">
      <c r="A8344" s="35">
        <v>8343</v>
      </c>
      <c r="B8344" s="89">
        <v>348.58333333333331</v>
      </c>
      <c r="C8344" s="35">
        <f t="shared" si="650"/>
        <v>15</v>
      </c>
      <c r="D8344" s="35">
        <f t="shared" si="653"/>
        <v>348</v>
      </c>
      <c r="E8344" s="35">
        <f t="shared" si="654"/>
        <v>5</v>
      </c>
      <c r="F8344" s="35" t="str">
        <f t="shared" si="651"/>
        <v>Thursday</v>
      </c>
      <c r="G8344" s="35">
        <f t="shared" si="652"/>
        <v>12</v>
      </c>
      <c r="H8344" s="34">
        <f>CONVERT(INDEX(Htg_StPt_Sch_EZ!$C$4:$I$27,MATCH(Schedules_8760!$C8344,Htg_StPt_Sch_EZ!$B$4:$B$27,0),MATCH(Schedules_8760!$F8344,Htg_StPt_Sch_EZ!$C$3:$I$3,0)),"F","C")</f>
        <v>20.555555555555554</v>
      </c>
      <c r="I8344" s="34">
        <f>CONVERT(INDEX(Htg_StPt_Sch_EZ!$C$31:$I$54,MATCH(Schedules_8760!$C8344,Htg_StPt_Sch_EZ!$B$31:$B$54,0),MATCH(Schedules_8760!$F8344,Htg_StPt_Sch_EZ!$C$30:$I$30,0)),"F","C")</f>
        <v>21.111111111111111</v>
      </c>
      <c r="J8344" s="34">
        <f>CONVERT(INDEX(Clg_StPt_Sch_EZ!$C$4:$I$27,MATCH(Schedules_8760!$C8344,Clg_StPt_Sch_EZ!$B$4:$B$27,0),MATCH(Schedules_8760!$F8344,Clg_StPt_Sch_EZ!$C$3:$I$3,0)),"F","C")</f>
        <v>25.555555555555554</v>
      </c>
      <c r="K8344" s="34">
        <f>CONVERT(INDEX(Clg_StPt_Sch_EZ!$C$31:$I$54,MATCH(Schedules_8760!$C8344,Clg_StPt_Sch_EZ!$B$31:$B$54,0),MATCH(Schedules_8760!$F8344,Clg_StPt_Sch_EZ!$C$30:$I$30,0)),"F","C")</f>
        <v>25</v>
      </c>
      <c r="L8344" s="34">
        <f>CONVERT(INDEX(DHW_StPt_Sch_EZ!$C$4:$I$27,MATCH(Schedules_8760!$C8344,DHW_StPt_Sch_EZ!$B$4:$B$27,0),MATCH(Schedules_8760!$F8344,DHW_StPt_Sch_EZ!$C$3:$I$3,0)),"F","C")</f>
        <v>53.333333333333329</v>
      </c>
      <c r="M8344" s="34">
        <f>CONVERT(INDEX(DHW_StPt_Sch_EZ!$C$31:$I$54,MATCH(Schedules_8760!$C8344,DHW_StPt_Sch_EZ!$B$31:$B$54,0),MATCH(Schedules_8760!$F8344,DHW_StPt_Sch_EZ!$C$30:$I$30,0)),"F","C")</f>
        <v>53.333333333333329</v>
      </c>
      <c r="N8344" s="12"/>
      <c r="O8344" s="12"/>
      <c r="P8344" s="12"/>
    </row>
    <row r="8345" spans="1:16" x14ac:dyDescent="0.25">
      <c r="A8345" s="35">
        <v>8344</v>
      </c>
      <c r="B8345" s="89">
        <v>348.625</v>
      </c>
      <c r="C8345" s="35">
        <f t="shared" si="650"/>
        <v>16</v>
      </c>
      <c r="D8345" s="35">
        <f t="shared" si="653"/>
        <v>348</v>
      </c>
      <c r="E8345" s="35">
        <f t="shared" si="654"/>
        <v>5</v>
      </c>
      <c r="F8345" s="35" t="str">
        <f t="shared" si="651"/>
        <v>Thursday</v>
      </c>
      <c r="G8345" s="35">
        <f t="shared" si="652"/>
        <v>12</v>
      </c>
      <c r="H8345" s="34">
        <f>CONVERT(INDEX(Htg_StPt_Sch_EZ!$C$4:$I$27,MATCH(Schedules_8760!$C8345,Htg_StPt_Sch_EZ!$B$4:$B$27,0),MATCH(Schedules_8760!$F8345,Htg_StPt_Sch_EZ!$C$3:$I$3,0)),"F","C")</f>
        <v>20.555555555555554</v>
      </c>
      <c r="I8345" s="34">
        <f>CONVERT(INDEX(Htg_StPt_Sch_EZ!$C$31:$I$54,MATCH(Schedules_8760!$C8345,Htg_StPt_Sch_EZ!$B$31:$B$54,0),MATCH(Schedules_8760!$F8345,Htg_StPt_Sch_EZ!$C$30:$I$30,0)),"F","C")</f>
        <v>21.111111111111111</v>
      </c>
      <c r="J8345" s="34">
        <f>CONVERT(INDEX(Clg_StPt_Sch_EZ!$C$4:$I$27,MATCH(Schedules_8760!$C8345,Clg_StPt_Sch_EZ!$B$4:$B$27,0),MATCH(Schedules_8760!$F8345,Clg_StPt_Sch_EZ!$C$3:$I$3,0)),"F","C")</f>
        <v>25.555555555555554</v>
      </c>
      <c r="K8345" s="34">
        <f>CONVERT(INDEX(Clg_StPt_Sch_EZ!$C$31:$I$54,MATCH(Schedules_8760!$C8345,Clg_StPt_Sch_EZ!$B$31:$B$54,0),MATCH(Schedules_8760!$F8345,Clg_StPt_Sch_EZ!$C$30:$I$30,0)),"F","C")</f>
        <v>25</v>
      </c>
      <c r="L8345" s="34">
        <f>CONVERT(INDEX(DHW_StPt_Sch_EZ!$C$4:$I$27,MATCH(Schedules_8760!$C8345,DHW_StPt_Sch_EZ!$B$4:$B$27,0),MATCH(Schedules_8760!$F8345,DHW_StPt_Sch_EZ!$C$3:$I$3,0)),"F","C")</f>
        <v>53.333333333333329</v>
      </c>
      <c r="M8345" s="34">
        <f>CONVERT(INDEX(DHW_StPt_Sch_EZ!$C$31:$I$54,MATCH(Schedules_8760!$C8345,DHW_StPt_Sch_EZ!$B$31:$B$54,0),MATCH(Schedules_8760!$F8345,DHW_StPt_Sch_EZ!$C$30:$I$30,0)),"F","C")</f>
        <v>53.333333333333329</v>
      </c>
      <c r="N8345" s="12"/>
      <c r="O8345" s="12"/>
      <c r="P8345" s="12"/>
    </row>
    <row r="8346" spans="1:16" x14ac:dyDescent="0.25">
      <c r="A8346" s="35">
        <v>8345</v>
      </c>
      <c r="B8346" s="89">
        <v>348.66666666666669</v>
      </c>
      <c r="C8346" s="35">
        <f t="shared" si="650"/>
        <v>17</v>
      </c>
      <c r="D8346" s="35">
        <f t="shared" si="653"/>
        <v>348</v>
      </c>
      <c r="E8346" s="35">
        <f t="shared" si="654"/>
        <v>5</v>
      </c>
      <c r="F8346" s="35" t="str">
        <f t="shared" si="651"/>
        <v>Thursday</v>
      </c>
      <c r="G8346" s="35">
        <f t="shared" si="652"/>
        <v>12</v>
      </c>
      <c r="H8346" s="34">
        <f>CONVERT(INDEX(Htg_StPt_Sch_EZ!$C$4:$I$27,MATCH(Schedules_8760!$C8346,Htg_StPt_Sch_EZ!$B$4:$B$27,0),MATCH(Schedules_8760!$F8346,Htg_StPt_Sch_EZ!$C$3:$I$3,0)),"F","C")</f>
        <v>20.555555555555554</v>
      </c>
      <c r="I8346" s="34">
        <f>CONVERT(INDEX(Htg_StPt_Sch_EZ!$C$31:$I$54,MATCH(Schedules_8760!$C8346,Htg_StPt_Sch_EZ!$B$31:$B$54,0),MATCH(Schedules_8760!$F8346,Htg_StPt_Sch_EZ!$C$30:$I$30,0)),"F","C")</f>
        <v>17.777777777777779</v>
      </c>
      <c r="J8346" s="34">
        <f>CONVERT(INDEX(Clg_StPt_Sch_EZ!$C$4:$I$27,MATCH(Schedules_8760!$C8346,Clg_StPt_Sch_EZ!$B$4:$B$27,0),MATCH(Schedules_8760!$F8346,Clg_StPt_Sch_EZ!$C$3:$I$3,0)),"F","C")</f>
        <v>25.555555555555554</v>
      </c>
      <c r="K8346" s="34">
        <f>CONVERT(INDEX(Clg_StPt_Sch_EZ!$C$31:$I$54,MATCH(Schedules_8760!$C8346,Clg_StPt_Sch_EZ!$B$31:$B$54,0),MATCH(Schedules_8760!$F8346,Clg_StPt_Sch_EZ!$C$30:$I$30,0)),"F","C")</f>
        <v>25</v>
      </c>
      <c r="L8346" s="34">
        <f>CONVERT(INDEX(DHW_StPt_Sch_EZ!$C$4:$I$27,MATCH(Schedules_8760!$C8346,DHW_StPt_Sch_EZ!$B$4:$B$27,0),MATCH(Schedules_8760!$F8346,DHW_StPt_Sch_EZ!$C$3:$I$3,0)),"F","C")</f>
        <v>53.333333333333329</v>
      </c>
      <c r="M8346" s="34">
        <f>CONVERT(INDEX(DHW_StPt_Sch_EZ!$C$31:$I$54,MATCH(Schedules_8760!$C8346,DHW_StPt_Sch_EZ!$B$31:$B$54,0),MATCH(Schedules_8760!$F8346,DHW_StPt_Sch_EZ!$C$30:$I$30,0)),"F","C")</f>
        <v>53.333333333333329</v>
      </c>
      <c r="N8346" s="12"/>
      <c r="O8346" s="12"/>
      <c r="P8346" s="12"/>
    </row>
    <row r="8347" spans="1:16" x14ac:dyDescent="0.25">
      <c r="A8347" s="35">
        <v>8346</v>
      </c>
      <c r="B8347" s="89">
        <v>348.70833333333331</v>
      </c>
      <c r="C8347" s="35">
        <f t="shared" si="650"/>
        <v>18</v>
      </c>
      <c r="D8347" s="35">
        <f t="shared" si="653"/>
        <v>348</v>
      </c>
      <c r="E8347" s="35">
        <f t="shared" si="654"/>
        <v>5</v>
      </c>
      <c r="F8347" s="35" t="str">
        <f t="shared" si="651"/>
        <v>Thursday</v>
      </c>
      <c r="G8347" s="35">
        <f t="shared" si="652"/>
        <v>12</v>
      </c>
      <c r="H8347" s="34">
        <f>CONVERT(INDEX(Htg_StPt_Sch_EZ!$C$4:$I$27,MATCH(Schedules_8760!$C8347,Htg_StPt_Sch_EZ!$B$4:$B$27,0),MATCH(Schedules_8760!$F8347,Htg_StPt_Sch_EZ!$C$3:$I$3,0)),"F","C")</f>
        <v>20.555555555555554</v>
      </c>
      <c r="I8347" s="34">
        <f>CONVERT(INDEX(Htg_StPt_Sch_EZ!$C$31:$I$54,MATCH(Schedules_8760!$C8347,Htg_StPt_Sch_EZ!$B$31:$B$54,0),MATCH(Schedules_8760!$F8347,Htg_StPt_Sch_EZ!$C$30:$I$30,0)),"F","C")</f>
        <v>17.777777777777779</v>
      </c>
      <c r="J8347" s="34">
        <f>CONVERT(INDEX(Clg_StPt_Sch_EZ!$C$4:$I$27,MATCH(Schedules_8760!$C8347,Clg_StPt_Sch_EZ!$B$4:$B$27,0),MATCH(Schedules_8760!$F8347,Clg_StPt_Sch_EZ!$C$3:$I$3,0)),"F","C")</f>
        <v>25.555555555555554</v>
      </c>
      <c r="K8347" s="34">
        <f>CONVERT(INDEX(Clg_StPt_Sch_EZ!$C$31:$I$54,MATCH(Schedules_8760!$C8347,Clg_StPt_Sch_EZ!$B$31:$B$54,0),MATCH(Schedules_8760!$F8347,Clg_StPt_Sch_EZ!$C$30:$I$30,0)),"F","C")</f>
        <v>28.333333333333332</v>
      </c>
      <c r="L8347" s="34">
        <f>CONVERT(INDEX(DHW_StPt_Sch_EZ!$C$4:$I$27,MATCH(Schedules_8760!$C8347,DHW_StPt_Sch_EZ!$B$4:$B$27,0),MATCH(Schedules_8760!$F8347,DHW_StPt_Sch_EZ!$C$3:$I$3,0)),"F","C")</f>
        <v>53.333333333333329</v>
      </c>
      <c r="M8347" s="34">
        <f>CONVERT(INDEX(DHW_StPt_Sch_EZ!$C$31:$I$54,MATCH(Schedules_8760!$C8347,DHW_StPt_Sch_EZ!$B$31:$B$54,0),MATCH(Schedules_8760!$F8347,DHW_StPt_Sch_EZ!$C$30:$I$30,0)),"F","C")</f>
        <v>53.333333333333329</v>
      </c>
      <c r="N8347" s="12"/>
      <c r="O8347" s="12"/>
      <c r="P8347" s="12"/>
    </row>
    <row r="8348" spans="1:16" x14ac:dyDescent="0.25">
      <c r="A8348" s="35">
        <v>8347</v>
      </c>
      <c r="B8348" s="89">
        <v>348.75</v>
      </c>
      <c r="C8348" s="35">
        <f t="shared" si="650"/>
        <v>19</v>
      </c>
      <c r="D8348" s="35">
        <f t="shared" si="653"/>
        <v>348</v>
      </c>
      <c r="E8348" s="35">
        <f t="shared" si="654"/>
        <v>5</v>
      </c>
      <c r="F8348" s="35" t="str">
        <f t="shared" si="651"/>
        <v>Thursday</v>
      </c>
      <c r="G8348" s="35">
        <f t="shared" si="652"/>
        <v>12</v>
      </c>
      <c r="H8348" s="34">
        <f>CONVERT(INDEX(Htg_StPt_Sch_EZ!$C$4:$I$27,MATCH(Schedules_8760!$C8348,Htg_StPt_Sch_EZ!$B$4:$B$27,0),MATCH(Schedules_8760!$F8348,Htg_StPt_Sch_EZ!$C$3:$I$3,0)),"F","C")</f>
        <v>20.555555555555554</v>
      </c>
      <c r="I8348" s="34">
        <f>CONVERT(INDEX(Htg_StPt_Sch_EZ!$C$31:$I$54,MATCH(Schedules_8760!$C8348,Htg_StPt_Sch_EZ!$B$31:$B$54,0),MATCH(Schedules_8760!$F8348,Htg_StPt_Sch_EZ!$C$30:$I$30,0)),"F","C")</f>
        <v>18.333333333333332</v>
      </c>
      <c r="J8348" s="34">
        <f>CONVERT(INDEX(Clg_StPt_Sch_EZ!$C$4:$I$27,MATCH(Schedules_8760!$C8348,Clg_StPt_Sch_EZ!$B$4:$B$27,0),MATCH(Schedules_8760!$F8348,Clg_StPt_Sch_EZ!$C$3:$I$3,0)),"F","C")</f>
        <v>25.555555555555554</v>
      </c>
      <c r="K8348" s="34">
        <f>CONVERT(INDEX(Clg_StPt_Sch_EZ!$C$31:$I$54,MATCH(Schedules_8760!$C8348,Clg_StPt_Sch_EZ!$B$31:$B$54,0),MATCH(Schedules_8760!$F8348,Clg_StPt_Sch_EZ!$C$30:$I$30,0)),"F","C")</f>
        <v>28.333333333333332</v>
      </c>
      <c r="L8348" s="34">
        <f>CONVERT(INDEX(DHW_StPt_Sch_EZ!$C$4:$I$27,MATCH(Schedules_8760!$C8348,DHW_StPt_Sch_EZ!$B$4:$B$27,0),MATCH(Schedules_8760!$F8348,DHW_StPt_Sch_EZ!$C$3:$I$3,0)),"F","C")</f>
        <v>53.333333333333329</v>
      </c>
      <c r="M8348" s="34">
        <f>CONVERT(INDEX(DHW_StPt_Sch_EZ!$C$31:$I$54,MATCH(Schedules_8760!$C8348,DHW_StPt_Sch_EZ!$B$31:$B$54,0),MATCH(Schedules_8760!$F8348,DHW_StPt_Sch_EZ!$C$30:$I$30,0)),"F","C")</f>
        <v>53.333333333333329</v>
      </c>
      <c r="N8348" s="12"/>
      <c r="O8348" s="12"/>
      <c r="P8348" s="12"/>
    </row>
    <row r="8349" spans="1:16" x14ac:dyDescent="0.25">
      <c r="A8349" s="35">
        <v>8348</v>
      </c>
      <c r="B8349" s="89">
        <v>348.79166666666669</v>
      </c>
      <c r="C8349" s="35">
        <f t="shared" si="650"/>
        <v>20</v>
      </c>
      <c r="D8349" s="35">
        <f t="shared" si="653"/>
        <v>348</v>
      </c>
      <c r="E8349" s="35">
        <f t="shared" si="654"/>
        <v>5</v>
      </c>
      <c r="F8349" s="35" t="str">
        <f t="shared" si="651"/>
        <v>Thursday</v>
      </c>
      <c r="G8349" s="35">
        <f t="shared" si="652"/>
        <v>12</v>
      </c>
      <c r="H8349" s="34">
        <f>CONVERT(INDEX(Htg_StPt_Sch_EZ!$C$4:$I$27,MATCH(Schedules_8760!$C8349,Htg_StPt_Sch_EZ!$B$4:$B$27,0),MATCH(Schedules_8760!$F8349,Htg_StPt_Sch_EZ!$C$3:$I$3,0)),"F","C")</f>
        <v>20.555555555555554</v>
      </c>
      <c r="I8349" s="34">
        <f>CONVERT(INDEX(Htg_StPt_Sch_EZ!$C$31:$I$54,MATCH(Schedules_8760!$C8349,Htg_StPt_Sch_EZ!$B$31:$B$54,0),MATCH(Schedules_8760!$F8349,Htg_StPt_Sch_EZ!$C$30:$I$30,0)),"F","C")</f>
        <v>18.888888888888889</v>
      </c>
      <c r="J8349" s="34">
        <f>CONVERT(INDEX(Clg_StPt_Sch_EZ!$C$4:$I$27,MATCH(Schedules_8760!$C8349,Clg_StPt_Sch_EZ!$B$4:$B$27,0),MATCH(Schedules_8760!$F8349,Clg_StPt_Sch_EZ!$C$3:$I$3,0)),"F","C")</f>
        <v>25.555555555555554</v>
      </c>
      <c r="K8349" s="34">
        <f>CONVERT(INDEX(Clg_StPt_Sch_EZ!$C$31:$I$54,MATCH(Schedules_8760!$C8349,Clg_StPt_Sch_EZ!$B$31:$B$54,0),MATCH(Schedules_8760!$F8349,Clg_StPt_Sch_EZ!$C$30:$I$30,0)),"F","C")</f>
        <v>28.333333333333332</v>
      </c>
      <c r="L8349" s="34">
        <f>CONVERT(INDEX(DHW_StPt_Sch_EZ!$C$4:$I$27,MATCH(Schedules_8760!$C8349,DHW_StPt_Sch_EZ!$B$4:$B$27,0),MATCH(Schedules_8760!$F8349,DHW_StPt_Sch_EZ!$C$3:$I$3,0)),"F","C")</f>
        <v>53.333333333333329</v>
      </c>
      <c r="M8349" s="34">
        <f>CONVERT(INDEX(DHW_StPt_Sch_EZ!$C$31:$I$54,MATCH(Schedules_8760!$C8349,DHW_StPt_Sch_EZ!$B$31:$B$54,0),MATCH(Schedules_8760!$F8349,DHW_StPt_Sch_EZ!$C$30:$I$30,0)),"F","C")</f>
        <v>53.333333333333329</v>
      </c>
      <c r="N8349" s="12"/>
      <c r="O8349" s="12"/>
      <c r="P8349" s="12"/>
    </row>
    <row r="8350" spans="1:16" x14ac:dyDescent="0.25">
      <c r="A8350" s="35">
        <v>8349</v>
      </c>
      <c r="B8350" s="89">
        <v>348.83333333333331</v>
      </c>
      <c r="C8350" s="35">
        <f t="shared" si="650"/>
        <v>21</v>
      </c>
      <c r="D8350" s="35">
        <f t="shared" si="653"/>
        <v>348</v>
      </c>
      <c r="E8350" s="35">
        <f t="shared" si="654"/>
        <v>5</v>
      </c>
      <c r="F8350" s="35" t="str">
        <f t="shared" si="651"/>
        <v>Thursday</v>
      </c>
      <c r="G8350" s="35">
        <f t="shared" si="652"/>
        <v>12</v>
      </c>
      <c r="H8350" s="34">
        <f>CONVERT(INDEX(Htg_StPt_Sch_EZ!$C$4:$I$27,MATCH(Schedules_8760!$C8350,Htg_StPt_Sch_EZ!$B$4:$B$27,0),MATCH(Schedules_8760!$F8350,Htg_StPt_Sch_EZ!$C$3:$I$3,0)),"F","C")</f>
        <v>20.555555555555554</v>
      </c>
      <c r="I8350" s="34">
        <f>CONVERT(INDEX(Htg_StPt_Sch_EZ!$C$31:$I$54,MATCH(Schedules_8760!$C8350,Htg_StPt_Sch_EZ!$B$31:$B$54,0),MATCH(Schedules_8760!$F8350,Htg_StPt_Sch_EZ!$C$30:$I$30,0)),"F","C")</f>
        <v>19.444444444444443</v>
      </c>
      <c r="J8350" s="34">
        <f>CONVERT(INDEX(Clg_StPt_Sch_EZ!$C$4:$I$27,MATCH(Schedules_8760!$C8350,Clg_StPt_Sch_EZ!$B$4:$B$27,0),MATCH(Schedules_8760!$F8350,Clg_StPt_Sch_EZ!$C$3:$I$3,0)),"F","C")</f>
        <v>25.555555555555554</v>
      </c>
      <c r="K8350" s="34">
        <f>CONVERT(INDEX(Clg_StPt_Sch_EZ!$C$31:$I$54,MATCH(Schedules_8760!$C8350,Clg_StPt_Sch_EZ!$B$31:$B$54,0),MATCH(Schedules_8760!$F8350,Clg_StPt_Sch_EZ!$C$30:$I$30,0)),"F","C")</f>
        <v>28.333333333333332</v>
      </c>
      <c r="L8350" s="34">
        <f>CONVERT(INDEX(DHW_StPt_Sch_EZ!$C$4:$I$27,MATCH(Schedules_8760!$C8350,DHW_StPt_Sch_EZ!$B$4:$B$27,0),MATCH(Schedules_8760!$F8350,DHW_StPt_Sch_EZ!$C$3:$I$3,0)),"F","C")</f>
        <v>53.333333333333329</v>
      </c>
      <c r="M8350" s="34">
        <f>CONVERT(INDEX(DHW_StPt_Sch_EZ!$C$31:$I$54,MATCH(Schedules_8760!$C8350,DHW_StPt_Sch_EZ!$B$31:$B$54,0),MATCH(Schedules_8760!$F8350,DHW_StPt_Sch_EZ!$C$30:$I$30,0)),"F","C")</f>
        <v>53.333333333333329</v>
      </c>
      <c r="N8350" s="12"/>
      <c r="O8350" s="12"/>
      <c r="P8350" s="12"/>
    </row>
    <row r="8351" spans="1:16" x14ac:dyDescent="0.25">
      <c r="A8351" s="35">
        <v>8350</v>
      </c>
      <c r="B8351" s="89">
        <v>348.875</v>
      </c>
      <c r="C8351" s="35">
        <f t="shared" si="650"/>
        <v>22</v>
      </c>
      <c r="D8351" s="35">
        <f t="shared" si="653"/>
        <v>348</v>
      </c>
      <c r="E8351" s="35">
        <f t="shared" si="654"/>
        <v>5</v>
      </c>
      <c r="F8351" s="35" t="str">
        <f t="shared" si="651"/>
        <v>Thursday</v>
      </c>
      <c r="G8351" s="35">
        <f t="shared" si="652"/>
        <v>12</v>
      </c>
      <c r="H8351" s="34">
        <f>CONVERT(INDEX(Htg_StPt_Sch_EZ!$C$4:$I$27,MATCH(Schedules_8760!$C8351,Htg_StPt_Sch_EZ!$B$4:$B$27,0),MATCH(Schedules_8760!$F8351,Htg_StPt_Sch_EZ!$C$3:$I$3,0)),"F","C")</f>
        <v>20.555555555555554</v>
      </c>
      <c r="I8351" s="34">
        <f>CONVERT(INDEX(Htg_StPt_Sch_EZ!$C$31:$I$54,MATCH(Schedules_8760!$C8351,Htg_StPt_Sch_EZ!$B$31:$B$54,0),MATCH(Schedules_8760!$F8351,Htg_StPt_Sch_EZ!$C$30:$I$30,0)),"F","C")</f>
        <v>19.444444444444443</v>
      </c>
      <c r="J8351" s="34">
        <f>CONVERT(INDEX(Clg_StPt_Sch_EZ!$C$4:$I$27,MATCH(Schedules_8760!$C8351,Clg_StPt_Sch_EZ!$B$4:$B$27,0),MATCH(Schedules_8760!$F8351,Clg_StPt_Sch_EZ!$C$3:$I$3,0)),"F","C")</f>
        <v>25.555555555555554</v>
      </c>
      <c r="K8351" s="34">
        <f>CONVERT(INDEX(Clg_StPt_Sch_EZ!$C$31:$I$54,MATCH(Schedules_8760!$C8351,Clg_StPt_Sch_EZ!$B$31:$B$54,0),MATCH(Schedules_8760!$F8351,Clg_StPt_Sch_EZ!$C$30:$I$30,0)),"F","C")</f>
        <v>28.333333333333332</v>
      </c>
      <c r="L8351" s="34">
        <f>CONVERT(INDEX(DHW_StPt_Sch_EZ!$C$4:$I$27,MATCH(Schedules_8760!$C8351,DHW_StPt_Sch_EZ!$B$4:$B$27,0),MATCH(Schedules_8760!$F8351,DHW_StPt_Sch_EZ!$C$3:$I$3,0)),"F","C")</f>
        <v>53.333333333333329</v>
      </c>
      <c r="M8351" s="34">
        <f>CONVERT(INDEX(DHW_StPt_Sch_EZ!$C$31:$I$54,MATCH(Schedules_8760!$C8351,DHW_StPt_Sch_EZ!$B$31:$B$54,0),MATCH(Schedules_8760!$F8351,DHW_StPt_Sch_EZ!$C$30:$I$30,0)),"F","C")</f>
        <v>53.333333333333329</v>
      </c>
      <c r="N8351" s="12"/>
      <c r="O8351" s="12"/>
      <c r="P8351" s="12"/>
    </row>
    <row r="8352" spans="1:16" x14ac:dyDescent="0.25">
      <c r="A8352" s="35">
        <v>8351</v>
      </c>
      <c r="B8352" s="89">
        <v>348.91666666666669</v>
      </c>
      <c r="C8352" s="35">
        <f t="shared" si="650"/>
        <v>23</v>
      </c>
      <c r="D8352" s="35">
        <f t="shared" si="653"/>
        <v>348</v>
      </c>
      <c r="E8352" s="35">
        <f t="shared" si="654"/>
        <v>5</v>
      </c>
      <c r="F8352" s="35" t="str">
        <f t="shared" si="651"/>
        <v>Thursday</v>
      </c>
      <c r="G8352" s="35">
        <f t="shared" si="652"/>
        <v>12</v>
      </c>
      <c r="H8352" s="34">
        <f>CONVERT(INDEX(Htg_StPt_Sch_EZ!$C$4:$I$27,MATCH(Schedules_8760!$C8352,Htg_StPt_Sch_EZ!$B$4:$B$27,0),MATCH(Schedules_8760!$F8352,Htg_StPt_Sch_EZ!$C$3:$I$3,0)),"F","C")</f>
        <v>20.555555555555554</v>
      </c>
      <c r="I8352" s="34">
        <f>CONVERT(INDEX(Htg_StPt_Sch_EZ!$C$31:$I$54,MATCH(Schedules_8760!$C8352,Htg_StPt_Sch_EZ!$B$31:$B$54,0),MATCH(Schedules_8760!$F8352,Htg_StPt_Sch_EZ!$C$30:$I$30,0)),"F","C")</f>
        <v>19.444444444444443</v>
      </c>
      <c r="J8352" s="34">
        <f>CONVERT(INDEX(Clg_StPt_Sch_EZ!$C$4:$I$27,MATCH(Schedules_8760!$C8352,Clg_StPt_Sch_EZ!$B$4:$B$27,0),MATCH(Schedules_8760!$F8352,Clg_StPt_Sch_EZ!$C$3:$I$3,0)),"F","C")</f>
        <v>25.555555555555554</v>
      </c>
      <c r="K8352" s="34">
        <f>CONVERT(INDEX(Clg_StPt_Sch_EZ!$C$31:$I$54,MATCH(Schedules_8760!$C8352,Clg_StPt_Sch_EZ!$B$31:$B$54,0),MATCH(Schedules_8760!$F8352,Clg_StPt_Sch_EZ!$C$30:$I$30,0)),"F","C")</f>
        <v>28.333333333333332</v>
      </c>
      <c r="L8352" s="34">
        <f>CONVERT(INDEX(DHW_StPt_Sch_EZ!$C$4:$I$27,MATCH(Schedules_8760!$C8352,DHW_StPt_Sch_EZ!$B$4:$B$27,0),MATCH(Schedules_8760!$F8352,DHW_StPt_Sch_EZ!$C$3:$I$3,0)),"F","C")</f>
        <v>53.333333333333329</v>
      </c>
      <c r="M8352" s="34">
        <f>CONVERT(INDEX(DHW_StPt_Sch_EZ!$C$31:$I$54,MATCH(Schedules_8760!$C8352,DHW_StPt_Sch_EZ!$B$31:$B$54,0),MATCH(Schedules_8760!$F8352,DHW_StPt_Sch_EZ!$C$30:$I$30,0)),"F","C")</f>
        <v>53.333333333333329</v>
      </c>
      <c r="N8352" s="12"/>
      <c r="O8352" s="12"/>
      <c r="P8352" s="12"/>
    </row>
    <row r="8353" spans="1:16" x14ac:dyDescent="0.25">
      <c r="A8353" s="35">
        <v>8352</v>
      </c>
      <c r="B8353" s="89">
        <v>348.95833333333331</v>
      </c>
      <c r="C8353" s="35">
        <f t="shared" si="650"/>
        <v>24</v>
      </c>
      <c r="D8353" s="35">
        <f t="shared" si="653"/>
        <v>348</v>
      </c>
      <c r="E8353" s="35">
        <f t="shared" si="654"/>
        <v>5</v>
      </c>
      <c r="F8353" s="35" t="str">
        <f t="shared" si="651"/>
        <v>Thursday</v>
      </c>
      <c r="G8353" s="35">
        <f t="shared" si="652"/>
        <v>12</v>
      </c>
      <c r="H8353" s="34">
        <f>CONVERT(INDEX(Htg_StPt_Sch_EZ!$C$4:$I$27,MATCH(Schedules_8760!$C8353,Htg_StPt_Sch_EZ!$B$4:$B$27,0),MATCH(Schedules_8760!$F8353,Htg_StPt_Sch_EZ!$C$3:$I$3,0)),"F","C")</f>
        <v>20.555555555555554</v>
      </c>
      <c r="I8353" s="34">
        <f>CONVERT(INDEX(Htg_StPt_Sch_EZ!$C$31:$I$54,MATCH(Schedules_8760!$C8353,Htg_StPt_Sch_EZ!$B$31:$B$54,0),MATCH(Schedules_8760!$F8353,Htg_StPt_Sch_EZ!$C$30:$I$30,0)),"F","C")</f>
        <v>19.444444444444443</v>
      </c>
      <c r="J8353" s="34">
        <f>CONVERT(INDEX(Clg_StPt_Sch_EZ!$C$4:$I$27,MATCH(Schedules_8760!$C8353,Clg_StPt_Sch_EZ!$B$4:$B$27,0),MATCH(Schedules_8760!$F8353,Clg_StPt_Sch_EZ!$C$3:$I$3,0)),"F","C")</f>
        <v>25.555555555555554</v>
      </c>
      <c r="K8353" s="34">
        <f>CONVERT(INDEX(Clg_StPt_Sch_EZ!$C$31:$I$54,MATCH(Schedules_8760!$C8353,Clg_StPt_Sch_EZ!$B$31:$B$54,0),MATCH(Schedules_8760!$F8353,Clg_StPt_Sch_EZ!$C$30:$I$30,0)),"F","C")</f>
        <v>28.333333333333332</v>
      </c>
      <c r="L8353" s="34">
        <f>CONVERT(INDEX(DHW_StPt_Sch_EZ!$C$4:$I$27,MATCH(Schedules_8760!$C8353,DHW_StPt_Sch_EZ!$B$4:$B$27,0),MATCH(Schedules_8760!$F8353,DHW_StPt_Sch_EZ!$C$3:$I$3,0)),"F","C")</f>
        <v>53.333333333333329</v>
      </c>
      <c r="M8353" s="34">
        <f>CONVERT(INDEX(DHW_StPt_Sch_EZ!$C$31:$I$54,MATCH(Schedules_8760!$C8353,DHW_StPt_Sch_EZ!$B$31:$B$54,0),MATCH(Schedules_8760!$F8353,DHW_StPt_Sch_EZ!$C$30:$I$30,0)),"F","C")</f>
        <v>53.333333333333329</v>
      </c>
      <c r="N8353" s="12"/>
      <c r="O8353" s="12"/>
      <c r="P8353" s="12"/>
    </row>
    <row r="8354" spans="1:16" x14ac:dyDescent="0.25">
      <c r="A8354" s="35">
        <v>8353</v>
      </c>
      <c r="B8354" s="89">
        <v>349</v>
      </c>
      <c r="C8354" s="35">
        <f t="shared" si="650"/>
        <v>1</v>
      </c>
      <c r="D8354" s="35">
        <f t="shared" si="653"/>
        <v>349</v>
      </c>
      <c r="E8354" s="35">
        <f t="shared" si="654"/>
        <v>6</v>
      </c>
      <c r="F8354" s="35" t="str">
        <f t="shared" si="651"/>
        <v>Friday</v>
      </c>
      <c r="G8354" s="35">
        <f t="shared" si="652"/>
        <v>12</v>
      </c>
      <c r="H8354" s="34">
        <f>CONVERT(INDEX(Htg_StPt_Sch_EZ!$C$4:$I$27,MATCH(Schedules_8760!$C8354,Htg_StPt_Sch_EZ!$B$4:$B$27,0),MATCH(Schedules_8760!$F8354,Htg_StPt_Sch_EZ!$C$3:$I$3,0)),"F","C")</f>
        <v>20.555555555555554</v>
      </c>
      <c r="I8354" s="34">
        <f>CONVERT(INDEX(Htg_StPt_Sch_EZ!$C$31:$I$54,MATCH(Schedules_8760!$C8354,Htg_StPt_Sch_EZ!$B$31:$B$54,0),MATCH(Schedules_8760!$F8354,Htg_StPt_Sch_EZ!$C$30:$I$30,0)),"F","C")</f>
        <v>19.444444444444443</v>
      </c>
      <c r="J8354" s="34">
        <f>CONVERT(INDEX(Clg_StPt_Sch_EZ!$C$4:$I$27,MATCH(Schedules_8760!$C8354,Clg_StPt_Sch_EZ!$B$4:$B$27,0),MATCH(Schedules_8760!$F8354,Clg_StPt_Sch_EZ!$C$3:$I$3,0)),"F","C")</f>
        <v>25.555555555555554</v>
      </c>
      <c r="K8354" s="34">
        <f>CONVERT(INDEX(Clg_StPt_Sch_EZ!$C$31:$I$54,MATCH(Schedules_8760!$C8354,Clg_StPt_Sch_EZ!$B$31:$B$54,0),MATCH(Schedules_8760!$F8354,Clg_StPt_Sch_EZ!$C$30:$I$30,0)),"F","C")</f>
        <v>28.333333333333332</v>
      </c>
      <c r="L8354" s="34">
        <f>CONVERT(INDEX(DHW_StPt_Sch_EZ!$C$4:$I$27,MATCH(Schedules_8760!$C8354,DHW_StPt_Sch_EZ!$B$4:$B$27,0),MATCH(Schedules_8760!$F8354,DHW_StPt_Sch_EZ!$C$3:$I$3,0)),"F","C")</f>
        <v>53.333333333333329</v>
      </c>
      <c r="M8354" s="34">
        <f>CONVERT(INDEX(DHW_StPt_Sch_EZ!$C$31:$I$54,MATCH(Schedules_8760!$C8354,DHW_StPt_Sch_EZ!$B$31:$B$54,0),MATCH(Schedules_8760!$F8354,DHW_StPt_Sch_EZ!$C$30:$I$30,0)),"F","C")</f>
        <v>53.333333333333329</v>
      </c>
      <c r="N8354" s="12"/>
      <c r="O8354" s="12"/>
      <c r="P8354" s="12"/>
    </row>
    <row r="8355" spans="1:16" x14ac:dyDescent="0.25">
      <c r="A8355" s="35">
        <v>8354</v>
      </c>
      <c r="B8355" s="89">
        <v>349.04166666666669</v>
      </c>
      <c r="C8355" s="35">
        <f t="shared" si="650"/>
        <v>2</v>
      </c>
      <c r="D8355" s="35">
        <f t="shared" si="653"/>
        <v>349</v>
      </c>
      <c r="E8355" s="35">
        <f t="shared" si="654"/>
        <v>6</v>
      </c>
      <c r="F8355" s="35" t="str">
        <f t="shared" si="651"/>
        <v>Friday</v>
      </c>
      <c r="G8355" s="35">
        <f t="shared" si="652"/>
        <v>12</v>
      </c>
      <c r="H8355" s="34">
        <f>CONVERT(INDEX(Htg_StPt_Sch_EZ!$C$4:$I$27,MATCH(Schedules_8760!$C8355,Htg_StPt_Sch_EZ!$B$4:$B$27,0),MATCH(Schedules_8760!$F8355,Htg_StPt_Sch_EZ!$C$3:$I$3,0)),"F","C")</f>
        <v>20.555555555555554</v>
      </c>
      <c r="I8355" s="34">
        <f>CONVERT(INDEX(Htg_StPt_Sch_EZ!$C$31:$I$54,MATCH(Schedules_8760!$C8355,Htg_StPt_Sch_EZ!$B$31:$B$54,0),MATCH(Schedules_8760!$F8355,Htg_StPt_Sch_EZ!$C$30:$I$30,0)),"F","C")</f>
        <v>19.444444444444443</v>
      </c>
      <c r="J8355" s="34">
        <f>CONVERT(INDEX(Clg_StPt_Sch_EZ!$C$4:$I$27,MATCH(Schedules_8760!$C8355,Clg_StPt_Sch_EZ!$B$4:$B$27,0),MATCH(Schedules_8760!$F8355,Clg_StPt_Sch_EZ!$C$3:$I$3,0)),"F","C")</f>
        <v>25.555555555555554</v>
      </c>
      <c r="K8355" s="34">
        <f>CONVERT(INDEX(Clg_StPt_Sch_EZ!$C$31:$I$54,MATCH(Schedules_8760!$C8355,Clg_StPt_Sch_EZ!$B$31:$B$54,0),MATCH(Schedules_8760!$F8355,Clg_StPt_Sch_EZ!$C$30:$I$30,0)),"F","C")</f>
        <v>28.333333333333332</v>
      </c>
      <c r="L8355" s="34">
        <f>CONVERT(INDEX(DHW_StPt_Sch_EZ!$C$4:$I$27,MATCH(Schedules_8760!$C8355,DHW_StPt_Sch_EZ!$B$4:$B$27,0),MATCH(Schedules_8760!$F8355,DHW_StPt_Sch_EZ!$C$3:$I$3,0)),"F","C")</f>
        <v>53.333333333333329</v>
      </c>
      <c r="M8355" s="34">
        <f>CONVERT(INDEX(DHW_StPt_Sch_EZ!$C$31:$I$54,MATCH(Schedules_8760!$C8355,DHW_StPt_Sch_EZ!$B$31:$B$54,0),MATCH(Schedules_8760!$F8355,DHW_StPt_Sch_EZ!$C$30:$I$30,0)),"F","C")</f>
        <v>53.333333333333329</v>
      </c>
      <c r="N8355" s="12"/>
      <c r="O8355" s="12"/>
      <c r="P8355" s="12"/>
    </row>
    <row r="8356" spans="1:16" x14ac:dyDescent="0.25">
      <c r="A8356" s="35">
        <v>8355</v>
      </c>
      <c r="B8356" s="89">
        <v>349.08333333333331</v>
      </c>
      <c r="C8356" s="35">
        <f t="shared" si="650"/>
        <v>3</v>
      </c>
      <c r="D8356" s="35">
        <f t="shared" si="653"/>
        <v>349</v>
      </c>
      <c r="E8356" s="35">
        <f t="shared" si="654"/>
        <v>6</v>
      </c>
      <c r="F8356" s="35" t="str">
        <f t="shared" si="651"/>
        <v>Friday</v>
      </c>
      <c r="G8356" s="35">
        <f t="shared" si="652"/>
        <v>12</v>
      </c>
      <c r="H8356" s="34">
        <f>CONVERT(INDEX(Htg_StPt_Sch_EZ!$C$4:$I$27,MATCH(Schedules_8760!$C8356,Htg_StPt_Sch_EZ!$B$4:$B$27,0),MATCH(Schedules_8760!$F8356,Htg_StPt_Sch_EZ!$C$3:$I$3,0)),"F","C")</f>
        <v>20.555555555555554</v>
      </c>
      <c r="I8356" s="34">
        <f>CONVERT(INDEX(Htg_StPt_Sch_EZ!$C$31:$I$54,MATCH(Schedules_8760!$C8356,Htg_StPt_Sch_EZ!$B$31:$B$54,0),MATCH(Schedules_8760!$F8356,Htg_StPt_Sch_EZ!$C$30:$I$30,0)),"F","C")</f>
        <v>19.444444444444443</v>
      </c>
      <c r="J8356" s="34">
        <f>CONVERT(INDEX(Clg_StPt_Sch_EZ!$C$4:$I$27,MATCH(Schedules_8760!$C8356,Clg_StPt_Sch_EZ!$B$4:$B$27,0),MATCH(Schedules_8760!$F8356,Clg_StPt_Sch_EZ!$C$3:$I$3,0)),"F","C")</f>
        <v>25.555555555555554</v>
      </c>
      <c r="K8356" s="34">
        <f>CONVERT(INDEX(Clg_StPt_Sch_EZ!$C$31:$I$54,MATCH(Schedules_8760!$C8356,Clg_StPt_Sch_EZ!$B$31:$B$54,0),MATCH(Schedules_8760!$F8356,Clg_StPt_Sch_EZ!$C$30:$I$30,0)),"F","C")</f>
        <v>28.333333333333332</v>
      </c>
      <c r="L8356" s="34">
        <f>CONVERT(INDEX(DHW_StPt_Sch_EZ!$C$4:$I$27,MATCH(Schedules_8760!$C8356,DHW_StPt_Sch_EZ!$B$4:$B$27,0),MATCH(Schedules_8760!$F8356,DHW_StPt_Sch_EZ!$C$3:$I$3,0)),"F","C")</f>
        <v>53.333333333333329</v>
      </c>
      <c r="M8356" s="34">
        <f>CONVERT(INDEX(DHW_StPt_Sch_EZ!$C$31:$I$54,MATCH(Schedules_8760!$C8356,DHW_StPt_Sch_EZ!$B$31:$B$54,0),MATCH(Schedules_8760!$F8356,DHW_StPt_Sch_EZ!$C$30:$I$30,0)),"F","C")</f>
        <v>53.333333333333329</v>
      </c>
      <c r="N8356" s="12"/>
      <c r="O8356" s="12"/>
      <c r="P8356" s="12"/>
    </row>
    <row r="8357" spans="1:16" x14ac:dyDescent="0.25">
      <c r="A8357" s="35">
        <v>8356</v>
      </c>
      <c r="B8357" s="89">
        <v>349.125</v>
      </c>
      <c r="C8357" s="35">
        <f t="shared" si="650"/>
        <v>4</v>
      </c>
      <c r="D8357" s="35">
        <f t="shared" si="653"/>
        <v>349</v>
      </c>
      <c r="E8357" s="35">
        <f t="shared" si="654"/>
        <v>6</v>
      </c>
      <c r="F8357" s="35" t="str">
        <f t="shared" si="651"/>
        <v>Friday</v>
      </c>
      <c r="G8357" s="35">
        <f t="shared" si="652"/>
        <v>12</v>
      </c>
      <c r="H8357" s="34">
        <f>CONVERT(INDEX(Htg_StPt_Sch_EZ!$C$4:$I$27,MATCH(Schedules_8760!$C8357,Htg_StPt_Sch_EZ!$B$4:$B$27,0),MATCH(Schedules_8760!$F8357,Htg_StPt_Sch_EZ!$C$3:$I$3,0)),"F","C")</f>
        <v>20.555555555555554</v>
      </c>
      <c r="I8357" s="34">
        <f>CONVERT(INDEX(Htg_StPt_Sch_EZ!$C$31:$I$54,MATCH(Schedules_8760!$C8357,Htg_StPt_Sch_EZ!$B$31:$B$54,0),MATCH(Schedules_8760!$F8357,Htg_StPt_Sch_EZ!$C$30:$I$30,0)),"F","C")</f>
        <v>19.444444444444443</v>
      </c>
      <c r="J8357" s="34">
        <f>CONVERT(INDEX(Clg_StPt_Sch_EZ!$C$4:$I$27,MATCH(Schedules_8760!$C8357,Clg_StPt_Sch_EZ!$B$4:$B$27,0),MATCH(Schedules_8760!$F8357,Clg_StPt_Sch_EZ!$C$3:$I$3,0)),"F","C")</f>
        <v>25.555555555555554</v>
      </c>
      <c r="K8357" s="34">
        <f>CONVERT(INDEX(Clg_StPt_Sch_EZ!$C$31:$I$54,MATCH(Schedules_8760!$C8357,Clg_StPt_Sch_EZ!$B$31:$B$54,0),MATCH(Schedules_8760!$F8357,Clg_StPt_Sch_EZ!$C$30:$I$30,0)),"F","C")</f>
        <v>28.333333333333332</v>
      </c>
      <c r="L8357" s="34">
        <f>CONVERT(INDEX(DHW_StPt_Sch_EZ!$C$4:$I$27,MATCH(Schedules_8760!$C8357,DHW_StPt_Sch_EZ!$B$4:$B$27,0),MATCH(Schedules_8760!$F8357,DHW_StPt_Sch_EZ!$C$3:$I$3,0)),"F","C")</f>
        <v>53.333333333333329</v>
      </c>
      <c r="M8357" s="34">
        <f>CONVERT(INDEX(DHW_StPt_Sch_EZ!$C$31:$I$54,MATCH(Schedules_8760!$C8357,DHW_StPt_Sch_EZ!$B$31:$B$54,0),MATCH(Schedules_8760!$F8357,DHW_StPt_Sch_EZ!$C$30:$I$30,0)),"F","C")</f>
        <v>53.333333333333329</v>
      </c>
      <c r="N8357" s="12"/>
      <c r="O8357" s="12"/>
      <c r="P8357" s="12"/>
    </row>
    <row r="8358" spans="1:16" x14ac:dyDescent="0.25">
      <c r="A8358" s="35">
        <v>8357</v>
      </c>
      <c r="B8358" s="89">
        <v>349.16666666666669</v>
      </c>
      <c r="C8358" s="35">
        <f t="shared" si="650"/>
        <v>5</v>
      </c>
      <c r="D8358" s="35">
        <f t="shared" si="653"/>
        <v>349</v>
      </c>
      <c r="E8358" s="35">
        <f t="shared" si="654"/>
        <v>6</v>
      </c>
      <c r="F8358" s="35" t="str">
        <f t="shared" si="651"/>
        <v>Friday</v>
      </c>
      <c r="G8358" s="35">
        <f t="shared" si="652"/>
        <v>12</v>
      </c>
      <c r="H8358" s="34">
        <f>CONVERT(INDEX(Htg_StPt_Sch_EZ!$C$4:$I$27,MATCH(Schedules_8760!$C8358,Htg_StPt_Sch_EZ!$B$4:$B$27,0),MATCH(Schedules_8760!$F8358,Htg_StPt_Sch_EZ!$C$3:$I$3,0)),"F","C")</f>
        <v>20.555555555555554</v>
      </c>
      <c r="I8358" s="34">
        <f>CONVERT(INDEX(Htg_StPt_Sch_EZ!$C$31:$I$54,MATCH(Schedules_8760!$C8358,Htg_StPt_Sch_EZ!$B$31:$B$54,0),MATCH(Schedules_8760!$F8358,Htg_StPt_Sch_EZ!$C$30:$I$30,0)),"F","C")</f>
        <v>19.444444444444443</v>
      </c>
      <c r="J8358" s="34">
        <f>CONVERT(INDEX(Clg_StPt_Sch_EZ!$C$4:$I$27,MATCH(Schedules_8760!$C8358,Clg_StPt_Sch_EZ!$B$4:$B$27,0),MATCH(Schedules_8760!$F8358,Clg_StPt_Sch_EZ!$C$3:$I$3,0)),"F","C")</f>
        <v>25.555555555555554</v>
      </c>
      <c r="K8358" s="34">
        <f>CONVERT(INDEX(Clg_StPt_Sch_EZ!$C$31:$I$54,MATCH(Schedules_8760!$C8358,Clg_StPt_Sch_EZ!$B$31:$B$54,0),MATCH(Schedules_8760!$F8358,Clg_StPt_Sch_EZ!$C$30:$I$30,0)),"F","C")</f>
        <v>28.333333333333332</v>
      </c>
      <c r="L8358" s="34">
        <f>CONVERT(INDEX(DHW_StPt_Sch_EZ!$C$4:$I$27,MATCH(Schedules_8760!$C8358,DHW_StPt_Sch_EZ!$B$4:$B$27,0),MATCH(Schedules_8760!$F8358,DHW_StPt_Sch_EZ!$C$3:$I$3,0)),"F","C")</f>
        <v>53.333333333333329</v>
      </c>
      <c r="M8358" s="34">
        <f>CONVERT(INDEX(DHW_StPt_Sch_EZ!$C$31:$I$54,MATCH(Schedules_8760!$C8358,DHW_StPt_Sch_EZ!$B$31:$B$54,0),MATCH(Schedules_8760!$F8358,DHW_StPt_Sch_EZ!$C$30:$I$30,0)),"F","C")</f>
        <v>53.333333333333329</v>
      </c>
      <c r="N8358" s="12"/>
      <c r="O8358" s="12"/>
      <c r="P8358" s="12"/>
    </row>
    <row r="8359" spans="1:16" x14ac:dyDescent="0.25">
      <c r="A8359" s="35">
        <v>8358</v>
      </c>
      <c r="B8359" s="89">
        <v>349.20833333333331</v>
      </c>
      <c r="C8359" s="35">
        <f t="shared" si="650"/>
        <v>6</v>
      </c>
      <c r="D8359" s="35">
        <f t="shared" si="653"/>
        <v>349</v>
      </c>
      <c r="E8359" s="35">
        <f t="shared" si="654"/>
        <v>6</v>
      </c>
      <c r="F8359" s="35" t="str">
        <f t="shared" si="651"/>
        <v>Friday</v>
      </c>
      <c r="G8359" s="35">
        <f t="shared" si="652"/>
        <v>12</v>
      </c>
      <c r="H8359" s="34">
        <f>CONVERT(INDEX(Htg_StPt_Sch_EZ!$C$4:$I$27,MATCH(Schedules_8760!$C8359,Htg_StPt_Sch_EZ!$B$4:$B$27,0),MATCH(Schedules_8760!$F8359,Htg_StPt_Sch_EZ!$C$3:$I$3,0)),"F","C")</f>
        <v>20.555555555555554</v>
      </c>
      <c r="I8359" s="34">
        <f>CONVERT(INDEX(Htg_StPt_Sch_EZ!$C$31:$I$54,MATCH(Schedules_8760!$C8359,Htg_StPt_Sch_EZ!$B$31:$B$54,0),MATCH(Schedules_8760!$F8359,Htg_StPt_Sch_EZ!$C$30:$I$30,0)),"F","C")</f>
        <v>19.444444444444443</v>
      </c>
      <c r="J8359" s="34">
        <f>CONVERT(INDEX(Clg_StPt_Sch_EZ!$C$4:$I$27,MATCH(Schedules_8760!$C8359,Clg_StPt_Sch_EZ!$B$4:$B$27,0),MATCH(Schedules_8760!$F8359,Clg_StPt_Sch_EZ!$C$3:$I$3,0)),"F","C")</f>
        <v>25.555555555555554</v>
      </c>
      <c r="K8359" s="34">
        <f>CONVERT(INDEX(Clg_StPt_Sch_EZ!$C$31:$I$54,MATCH(Schedules_8760!$C8359,Clg_StPt_Sch_EZ!$B$31:$B$54,0),MATCH(Schedules_8760!$F8359,Clg_StPt_Sch_EZ!$C$30:$I$30,0)),"F","C")</f>
        <v>28.333333333333332</v>
      </c>
      <c r="L8359" s="34">
        <f>CONVERT(INDEX(DHW_StPt_Sch_EZ!$C$4:$I$27,MATCH(Schedules_8760!$C8359,DHW_StPt_Sch_EZ!$B$4:$B$27,0),MATCH(Schedules_8760!$F8359,DHW_StPt_Sch_EZ!$C$3:$I$3,0)),"F","C")</f>
        <v>53.333333333333329</v>
      </c>
      <c r="M8359" s="34">
        <f>CONVERT(INDEX(DHW_StPt_Sch_EZ!$C$31:$I$54,MATCH(Schedules_8760!$C8359,DHW_StPt_Sch_EZ!$B$31:$B$54,0),MATCH(Schedules_8760!$F8359,DHW_StPt_Sch_EZ!$C$30:$I$30,0)),"F","C")</f>
        <v>53.333333333333329</v>
      </c>
      <c r="N8359" s="12"/>
      <c r="O8359" s="12"/>
      <c r="P8359" s="12"/>
    </row>
    <row r="8360" spans="1:16" x14ac:dyDescent="0.25">
      <c r="A8360" s="35">
        <v>8359</v>
      </c>
      <c r="B8360" s="89">
        <v>349.25</v>
      </c>
      <c r="C8360" s="35">
        <f t="shared" si="650"/>
        <v>7</v>
      </c>
      <c r="D8360" s="35">
        <f t="shared" si="653"/>
        <v>349</v>
      </c>
      <c r="E8360" s="35">
        <f t="shared" si="654"/>
        <v>6</v>
      </c>
      <c r="F8360" s="35" t="str">
        <f t="shared" si="651"/>
        <v>Friday</v>
      </c>
      <c r="G8360" s="35">
        <f t="shared" si="652"/>
        <v>12</v>
      </c>
      <c r="H8360" s="34">
        <f>CONVERT(INDEX(Htg_StPt_Sch_EZ!$C$4:$I$27,MATCH(Schedules_8760!$C8360,Htg_StPt_Sch_EZ!$B$4:$B$27,0),MATCH(Schedules_8760!$F8360,Htg_StPt_Sch_EZ!$C$3:$I$3,0)),"F","C")</f>
        <v>20.555555555555554</v>
      </c>
      <c r="I8360" s="34">
        <f>CONVERT(INDEX(Htg_StPt_Sch_EZ!$C$31:$I$54,MATCH(Schedules_8760!$C8360,Htg_StPt_Sch_EZ!$B$31:$B$54,0),MATCH(Schedules_8760!$F8360,Htg_StPt_Sch_EZ!$C$30:$I$30,0)),"F","C")</f>
        <v>19.444444444444443</v>
      </c>
      <c r="J8360" s="34">
        <f>CONVERT(INDEX(Clg_StPt_Sch_EZ!$C$4:$I$27,MATCH(Schedules_8760!$C8360,Clg_StPt_Sch_EZ!$B$4:$B$27,0),MATCH(Schedules_8760!$F8360,Clg_StPt_Sch_EZ!$C$3:$I$3,0)),"F","C")</f>
        <v>25.555555555555554</v>
      </c>
      <c r="K8360" s="34">
        <f>CONVERT(INDEX(Clg_StPt_Sch_EZ!$C$31:$I$54,MATCH(Schedules_8760!$C8360,Clg_StPt_Sch_EZ!$B$31:$B$54,0),MATCH(Schedules_8760!$F8360,Clg_StPt_Sch_EZ!$C$30:$I$30,0)),"F","C")</f>
        <v>28.333333333333332</v>
      </c>
      <c r="L8360" s="34">
        <f>CONVERT(INDEX(DHW_StPt_Sch_EZ!$C$4:$I$27,MATCH(Schedules_8760!$C8360,DHW_StPt_Sch_EZ!$B$4:$B$27,0),MATCH(Schedules_8760!$F8360,DHW_StPt_Sch_EZ!$C$3:$I$3,0)),"F","C")</f>
        <v>53.333333333333329</v>
      </c>
      <c r="M8360" s="34">
        <f>CONVERT(INDEX(DHW_StPt_Sch_EZ!$C$31:$I$54,MATCH(Schedules_8760!$C8360,DHW_StPt_Sch_EZ!$B$31:$B$54,0),MATCH(Schedules_8760!$F8360,DHW_StPt_Sch_EZ!$C$30:$I$30,0)),"F","C")</f>
        <v>53.333333333333329</v>
      </c>
      <c r="N8360" s="12"/>
      <c r="O8360" s="12"/>
      <c r="P8360" s="12"/>
    </row>
    <row r="8361" spans="1:16" x14ac:dyDescent="0.25">
      <c r="A8361" s="35">
        <v>8360</v>
      </c>
      <c r="B8361" s="89">
        <v>349.29166666666669</v>
      </c>
      <c r="C8361" s="35">
        <f t="shared" si="650"/>
        <v>8</v>
      </c>
      <c r="D8361" s="35">
        <f t="shared" si="653"/>
        <v>349</v>
      </c>
      <c r="E8361" s="35">
        <f t="shared" si="654"/>
        <v>6</v>
      </c>
      <c r="F8361" s="35" t="str">
        <f t="shared" si="651"/>
        <v>Friday</v>
      </c>
      <c r="G8361" s="35">
        <f t="shared" si="652"/>
        <v>12</v>
      </c>
      <c r="H8361" s="34">
        <f>CONVERT(INDEX(Htg_StPt_Sch_EZ!$C$4:$I$27,MATCH(Schedules_8760!$C8361,Htg_StPt_Sch_EZ!$B$4:$B$27,0),MATCH(Schedules_8760!$F8361,Htg_StPt_Sch_EZ!$C$3:$I$3,0)),"F","C")</f>
        <v>20.555555555555554</v>
      </c>
      <c r="I8361" s="34">
        <f>CONVERT(INDEX(Htg_StPt_Sch_EZ!$C$31:$I$54,MATCH(Schedules_8760!$C8361,Htg_StPt_Sch_EZ!$B$31:$B$54,0),MATCH(Schedules_8760!$F8361,Htg_StPt_Sch_EZ!$C$30:$I$30,0)),"F","C")</f>
        <v>19.444444444444443</v>
      </c>
      <c r="J8361" s="34">
        <f>CONVERT(INDEX(Clg_StPt_Sch_EZ!$C$4:$I$27,MATCH(Schedules_8760!$C8361,Clg_StPt_Sch_EZ!$B$4:$B$27,0),MATCH(Schedules_8760!$F8361,Clg_StPt_Sch_EZ!$C$3:$I$3,0)),"F","C")</f>
        <v>25.555555555555554</v>
      </c>
      <c r="K8361" s="34">
        <f>CONVERT(INDEX(Clg_StPt_Sch_EZ!$C$31:$I$54,MATCH(Schedules_8760!$C8361,Clg_StPt_Sch_EZ!$B$31:$B$54,0),MATCH(Schedules_8760!$F8361,Clg_StPt_Sch_EZ!$C$30:$I$30,0)),"F","C")</f>
        <v>25</v>
      </c>
      <c r="L8361" s="34">
        <f>CONVERT(INDEX(DHW_StPt_Sch_EZ!$C$4:$I$27,MATCH(Schedules_8760!$C8361,DHW_StPt_Sch_EZ!$B$4:$B$27,0),MATCH(Schedules_8760!$F8361,DHW_StPt_Sch_EZ!$C$3:$I$3,0)),"F","C")</f>
        <v>53.333333333333329</v>
      </c>
      <c r="M8361" s="34">
        <f>CONVERT(INDEX(DHW_StPt_Sch_EZ!$C$31:$I$54,MATCH(Schedules_8760!$C8361,DHW_StPt_Sch_EZ!$B$31:$B$54,0),MATCH(Schedules_8760!$F8361,DHW_StPt_Sch_EZ!$C$30:$I$30,0)),"F","C")</f>
        <v>53.333333333333329</v>
      </c>
      <c r="N8361" s="12"/>
      <c r="O8361" s="12"/>
      <c r="P8361" s="12"/>
    </row>
    <row r="8362" spans="1:16" x14ac:dyDescent="0.25">
      <c r="A8362" s="35">
        <v>8361</v>
      </c>
      <c r="B8362" s="89">
        <v>349.33333333333331</v>
      </c>
      <c r="C8362" s="35">
        <f t="shared" si="650"/>
        <v>9</v>
      </c>
      <c r="D8362" s="35">
        <f t="shared" si="653"/>
        <v>349</v>
      </c>
      <c r="E8362" s="35">
        <f t="shared" si="654"/>
        <v>6</v>
      </c>
      <c r="F8362" s="35" t="str">
        <f t="shared" si="651"/>
        <v>Friday</v>
      </c>
      <c r="G8362" s="35">
        <f t="shared" si="652"/>
        <v>12</v>
      </c>
      <c r="H8362" s="34">
        <f>CONVERT(INDEX(Htg_StPt_Sch_EZ!$C$4:$I$27,MATCH(Schedules_8760!$C8362,Htg_StPt_Sch_EZ!$B$4:$B$27,0),MATCH(Schedules_8760!$F8362,Htg_StPt_Sch_EZ!$C$3:$I$3,0)),"F","C")</f>
        <v>20.555555555555554</v>
      </c>
      <c r="I8362" s="34">
        <f>CONVERT(INDEX(Htg_StPt_Sch_EZ!$C$31:$I$54,MATCH(Schedules_8760!$C8362,Htg_StPt_Sch_EZ!$B$31:$B$54,0),MATCH(Schedules_8760!$F8362,Htg_StPt_Sch_EZ!$C$30:$I$30,0)),"F","C")</f>
        <v>19.444444444444443</v>
      </c>
      <c r="J8362" s="34">
        <f>CONVERT(INDEX(Clg_StPt_Sch_EZ!$C$4:$I$27,MATCH(Schedules_8760!$C8362,Clg_StPt_Sch_EZ!$B$4:$B$27,0),MATCH(Schedules_8760!$F8362,Clg_StPt_Sch_EZ!$C$3:$I$3,0)),"F","C")</f>
        <v>25.555555555555554</v>
      </c>
      <c r="K8362" s="34">
        <f>CONVERT(INDEX(Clg_StPt_Sch_EZ!$C$31:$I$54,MATCH(Schedules_8760!$C8362,Clg_StPt_Sch_EZ!$B$31:$B$54,0),MATCH(Schedules_8760!$F8362,Clg_StPt_Sch_EZ!$C$30:$I$30,0)),"F","C")</f>
        <v>25</v>
      </c>
      <c r="L8362" s="34">
        <f>CONVERT(INDEX(DHW_StPt_Sch_EZ!$C$4:$I$27,MATCH(Schedules_8760!$C8362,DHW_StPt_Sch_EZ!$B$4:$B$27,0),MATCH(Schedules_8760!$F8362,DHW_StPt_Sch_EZ!$C$3:$I$3,0)),"F","C")</f>
        <v>53.333333333333329</v>
      </c>
      <c r="M8362" s="34">
        <f>CONVERT(INDEX(DHW_StPt_Sch_EZ!$C$31:$I$54,MATCH(Schedules_8760!$C8362,DHW_StPt_Sch_EZ!$B$31:$B$54,0),MATCH(Schedules_8760!$F8362,DHW_StPt_Sch_EZ!$C$30:$I$30,0)),"F","C")</f>
        <v>53.333333333333329</v>
      </c>
      <c r="N8362" s="12"/>
      <c r="O8362" s="12"/>
      <c r="P8362" s="12"/>
    </row>
    <row r="8363" spans="1:16" x14ac:dyDescent="0.25">
      <c r="A8363" s="35">
        <v>8362</v>
      </c>
      <c r="B8363" s="89">
        <v>349.375</v>
      </c>
      <c r="C8363" s="35">
        <f t="shared" si="650"/>
        <v>10</v>
      </c>
      <c r="D8363" s="35">
        <f t="shared" si="653"/>
        <v>349</v>
      </c>
      <c r="E8363" s="35">
        <f t="shared" si="654"/>
        <v>6</v>
      </c>
      <c r="F8363" s="35" t="str">
        <f t="shared" si="651"/>
        <v>Friday</v>
      </c>
      <c r="G8363" s="35">
        <f t="shared" si="652"/>
        <v>12</v>
      </c>
      <c r="H8363" s="34">
        <f>CONVERT(INDEX(Htg_StPt_Sch_EZ!$C$4:$I$27,MATCH(Schedules_8760!$C8363,Htg_StPt_Sch_EZ!$B$4:$B$27,0),MATCH(Schedules_8760!$F8363,Htg_StPt_Sch_EZ!$C$3:$I$3,0)),"F","C")</f>
        <v>20.555555555555554</v>
      </c>
      <c r="I8363" s="34">
        <f>CONVERT(INDEX(Htg_StPt_Sch_EZ!$C$31:$I$54,MATCH(Schedules_8760!$C8363,Htg_StPt_Sch_EZ!$B$31:$B$54,0),MATCH(Schedules_8760!$F8363,Htg_StPt_Sch_EZ!$C$30:$I$30,0)),"F","C")</f>
        <v>19.444444444444443</v>
      </c>
      <c r="J8363" s="34">
        <f>CONVERT(INDEX(Clg_StPt_Sch_EZ!$C$4:$I$27,MATCH(Schedules_8760!$C8363,Clg_StPt_Sch_EZ!$B$4:$B$27,0),MATCH(Schedules_8760!$F8363,Clg_StPt_Sch_EZ!$C$3:$I$3,0)),"F","C")</f>
        <v>25.555555555555554</v>
      </c>
      <c r="K8363" s="34">
        <f>CONVERT(INDEX(Clg_StPt_Sch_EZ!$C$31:$I$54,MATCH(Schedules_8760!$C8363,Clg_StPt_Sch_EZ!$B$31:$B$54,0),MATCH(Schedules_8760!$F8363,Clg_StPt_Sch_EZ!$C$30:$I$30,0)),"F","C")</f>
        <v>25</v>
      </c>
      <c r="L8363" s="34">
        <f>CONVERT(INDEX(DHW_StPt_Sch_EZ!$C$4:$I$27,MATCH(Schedules_8760!$C8363,DHW_StPt_Sch_EZ!$B$4:$B$27,0),MATCH(Schedules_8760!$F8363,DHW_StPt_Sch_EZ!$C$3:$I$3,0)),"F","C")</f>
        <v>53.333333333333329</v>
      </c>
      <c r="M8363" s="34">
        <f>CONVERT(INDEX(DHW_StPt_Sch_EZ!$C$31:$I$54,MATCH(Schedules_8760!$C8363,DHW_StPt_Sch_EZ!$B$31:$B$54,0),MATCH(Schedules_8760!$F8363,DHW_StPt_Sch_EZ!$C$30:$I$30,0)),"F","C")</f>
        <v>53.333333333333329</v>
      </c>
      <c r="N8363" s="12"/>
      <c r="O8363" s="12"/>
      <c r="P8363" s="12"/>
    </row>
    <row r="8364" spans="1:16" x14ac:dyDescent="0.25">
      <c r="A8364" s="35">
        <v>8363</v>
      </c>
      <c r="B8364" s="89">
        <v>349.41666666666669</v>
      </c>
      <c r="C8364" s="35">
        <f t="shared" si="650"/>
        <v>11</v>
      </c>
      <c r="D8364" s="35">
        <f t="shared" si="653"/>
        <v>349</v>
      </c>
      <c r="E8364" s="35">
        <f t="shared" si="654"/>
        <v>6</v>
      </c>
      <c r="F8364" s="35" t="str">
        <f t="shared" si="651"/>
        <v>Friday</v>
      </c>
      <c r="G8364" s="35">
        <f t="shared" si="652"/>
        <v>12</v>
      </c>
      <c r="H8364" s="34">
        <f>CONVERT(INDEX(Htg_StPt_Sch_EZ!$C$4:$I$27,MATCH(Schedules_8760!$C8364,Htg_StPt_Sch_EZ!$B$4:$B$27,0),MATCH(Schedules_8760!$F8364,Htg_StPt_Sch_EZ!$C$3:$I$3,0)),"F","C")</f>
        <v>20.555555555555554</v>
      </c>
      <c r="I8364" s="34">
        <f>CONVERT(INDEX(Htg_StPt_Sch_EZ!$C$31:$I$54,MATCH(Schedules_8760!$C8364,Htg_StPt_Sch_EZ!$B$31:$B$54,0),MATCH(Schedules_8760!$F8364,Htg_StPt_Sch_EZ!$C$30:$I$30,0)),"F","C")</f>
        <v>19.444444444444443</v>
      </c>
      <c r="J8364" s="34">
        <f>CONVERT(INDEX(Clg_StPt_Sch_EZ!$C$4:$I$27,MATCH(Schedules_8760!$C8364,Clg_StPt_Sch_EZ!$B$4:$B$27,0),MATCH(Schedules_8760!$F8364,Clg_StPt_Sch_EZ!$C$3:$I$3,0)),"F","C")</f>
        <v>25.555555555555554</v>
      </c>
      <c r="K8364" s="34">
        <f>CONVERT(INDEX(Clg_StPt_Sch_EZ!$C$31:$I$54,MATCH(Schedules_8760!$C8364,Clg_StPt_Sch_EZ!$B$31:$B$54,0),MATCH(Schedules_8760!$F8364,Clg_StPt_Sch_EZ!$C$30:$I$30,0)),"F","C")</f>
        <v>25</v>
      </c>
      <c r="L8364" s="34">
        <f>CONVERT(INDEX(DHW_StPt_Sch_EZ!$C$4:$I$27,MATCH(Schedules_8760!$C8364,DHW_StPt_Sch_EZ!$B$4:$B$27,0),MATCH(Schedules_8760!$F8364,DHW_StPt_Sch_EZ!$C$3:$I$3,0)),"F","C")</f>
        <v>53.333333333333329</v>
      </c>
      <c r="M8364" s="34">
        <f>CONVERT(INDEX(DHW_StPt_Sch_EZ!$C$31:$I$54,MATCH(Schedules_8760!$C8364,DHW_StPt_Sch_EZ!$B$31:$B$54,0),MATCH(Schedules_8760!$F8364,DHW_StPt_Sch_EZ!$C$30:$I$30,0)),"F","C")</f>
        <v>53.333333333333329</v>
      </c>
      <c r="N8364" s="12"/>
      <c r="O8364" s="12"/>
      <c r="P8364" s="12"/>
    </row>
    <row r="8365" spans="1:16" x14ac:dyDescent="0.25">
      <c r="A8365" s="35">
        <v>8364</v>
      </c>
      <c r="B8365" s="89">
        <v>349.45833333333331</v>
      </c>
      <c r="C8365" s="35">
        <f t="shared" si="650"/>
        <v>12</v>
      </c>
      <c r="D8365" s="35">
        <f t="shared" si="653"/>
        <v>349</v>
      </c>
      <c r="E8365" s="35">
        <f t="shared" si="654"/>
        <v>6</v>
      </c>
      <c r="F8365" s="35" t="str">
        <f t="shared" si="651"/>
        <v>Friday</v>
      </c>
      <c r="G8365" s="35">
        <f t="shared" si="652"/>
        <v>12</v>
      </c>
      <c r="H8365" s="34">
        <f>CONVERT(INDEX(Htg_StPt_Sch_EZ!$C$4:$I$27,MATCH(Schedules_8760!$C8365,Htg_StPt_Sch_EZ!$B$4:$B$27,0),MATCH(Schedules_8760!$F8365,Htg_StPt_Sch_EZ!$C$3:$I$3,0)),"F","C")</f>
        <v>20.555555555555554</v>
      </c>
      <c r="I8365" s="34">
        <f>CONVERT(INDEX(Htg_StPt_Sch_EZ!$C$31:$I$54,MATCH(Schedules_8760!$C8365,Htg_StPt_Sch_EZ!$B$31:$B$54,0),MATCH(Schedules_8760!$F8365,Htg_StPt_Sch_EZ!$C$30:$I$30,0)),"F","C")</f>
        <v>19.444444444444443</v>
      </c>
      <c r="J8365" s="34">
        <f>CONVERT(INDEX(Clg_StPt_Sch_EZ!$C$4:$I$27,MATCH(Schedules_8760!$C8365,Clg_StPt_Sch_EZ!$B$4:$B$27,0),MATCH(Schedules_8760!$F8365,Clg_StPt_Sch_EZ!$C$3:$I$3,0)),"F","C")</f>
        <v>25.555555555555554</v>
      </c>
      <c r="K8365" s="34">
        <f>CONVERT(INDEX(Clg_StPt_Sch_EZ!$C$31:$I$54,MATCH(Schedules_8760!$C8365,Clg_StPt_Sch_EZ!$B$31:$B$54,0),MATCH(Schedules_8760!$F8365,Clg_StPt_Sch_EZ!$C$30:$I$30,0)),"F","C")</f>
        <v>25</v>
      </c>
      <c r="L8365" s="34">
        <f>CONVERT(INDEX(DHW_StPt_Sch_EZ!$C$4:$I$27,MATCH(Schedules_8760!$C8365,DHW_StPt_Sch_EZ!$B$4:$B$27,0),MATCH(Schedules_8760!$F8365,DHW_StPt_Sch_EZ!$C$3:$I$3,0)),"F","C")</f>
        <v>53.333333333333329</v>
      </c>
      <c r="M8365" s="34">
        <f>CONVERT(INDEX(DHW_StPt_Sch_EZ!$C$31:$I$54,MATCH(Schedules_8760!$C8365,DHW_StPt_Sch_EZ!$B$31:$B$54,0),MATCH(Schedules_8760!$F8365,DHW_StPt_Sch_EZ!$C$30:$I$30,0)),"F","C")</f>
        <v>53.333333333333329</v>
      </c>
      <c r="N8365" s="12"/>
      <c r="O8365" s="12"/>
      <c r="P8365" s="12"/>
    </row>
    <row r="8366" spans="1:16" x14ac:dyDescent="0.25">
      <c r="A8366" s="35">
        <v>8365</v>
      </c>
      <c r="B8366" s="89">
        <v>349.5</v>
      </c>
      <c r="C8366" s="35">
        <f t="shared" si="650"/>
        <v>13</v>
      </c>
      <c r="D8366" s="35">
        <f t="shared" si="653"/>
        <v>349</v>
      </c>
      <c r="E8366" s="35">
        <f t="shared" si="654"/>
        <v>6</v>
      </c>
      <c r="F8366" s="35" t="str">
        <f t="shared" si="651"/>
        <v>Friday</v>
      </c>
      <c r="G8366" s="35">
        <f t="shared" si="652"/>
        <v>12</v>
      </c>
      <c r="H8366" s="34">
        <f>CONVERT(INDEX(Htg_StPt_Sch_EZ!$C$4:$I$27,MATCH(Schedules_8760!$C8366,Htg_StPt_Sch_EZ!$B$4:$B$27,0),MATCH(Schedules_8760!$F8366,Htg_StPt_Sch_EZ!$C$3:$I$3,0)),"F","C")</f>
        <v>20.555555555555554</v>
      </c>
      <c r="I8366" s="34">
        <f>CONVERT(INDEX(Htg_StPt_Sch_EZ!$C$31:$I$54,MATCH(Schedules_8760!$C8366,Htg_StPt_Sch_EZ!$B$31:$B$54,0),MATCH(Schedules_8760!$F8366,Htg_StPt_Sch_EZ!$C$30:$I$30,0)),"F","C")</f>
        <v>19.444444444444443</v>
      </c>
      <c r="J8366" s="34">
        <f>CONVERT(INDEX(Clg_StPt_Sch_EZ!$C$4:$I$27,MATCH(Schedules_8760!$C8366,Clg_StPt_Sch_EZ!$B$4:$B$27,0),MATCH(Schedules_8760!$F8366,Clg_StPt_Sch_EZ!$C$3:$I$3,0)),"F","C")</f>
        <v>25.555555555555554</v>
      </c>
      <c r="K8366" s="34">
        <f>CONVERT(INDEX(Clg_StPt_Sch_EZ!$C$31:$I$54,MATCH(Schedules_8760!$C8366,Clg_StPt_Sch_EZ!$B$31:$B$54,0),MATCH(Schedules_8760!$F8366,Clg_StPt_Sch_EZ!$C$30:$I$30,0)),"F","C")</f>
        <v>25</v>
      </c>
      <c r="L8366" s="34">
        <f>CONVERT(INDEX(DHW_StPt_Sch_EZ!$C$4:$I$27,MATCH(Schedules_8760!$C8366,DHW_StPt_Sch_EZ!$B$4:$B$27,0),MATCH(Schedules_8760!$F8366,DHW_StPt_Sch_EZ!$C$3:$I$3,0)),"F","C")</f>
        <v>53.333333333333329</v>
      </c>
      <c r="M8366" s="34">
        <f>CONVERT(INDEX(DHW_StPt_Sch_EZ!$C$31:$I$54,MATCH(Schedules_8760!$C8366,DHW_StPt_Sch_EZ!$B$31:$B$54,0),MATCH(Schedules_8760!$F8366,DHW_StPt_Sch_EZ!$C$30:$I$30,0)),"F","C")</f>
        <v>53.333333333333329</v>
      </c>
      <c r="N8366" s="12"/>
      <c r="O8366" s="12"/>
      <c r="P8366" s="12"/>
    </row>
    <row r="8367" spans="1:16" x14ac:dyDescent="0.25">
      <c r="A8367" s="35">
        <v>8366</v>
      </c>
      <c r="B8367" s="89">
        <v>349.54166666666669</v>
      </c>
      <c r="C8367" s="35">
        <f t="shared" si="650"/>
        <v>14</v>
      </c>
      <c r="D8367" s="35">
        <f t="shared" si="653"/>
        <v>349</v>
      </c>
      <c r="E8367" s="35">
        <f t="shared" si="654"/>
        <v>6</v>
      </c>
      <c r="F8367" s="35" t="str">
        <f t="shared" si="651"/>
        <v>Friday</v>
      </c>
      <c r="G8367" s="35">
        <f t="shared" si="652"/>
        <v>12</v>
      </c>
      <c r="H8367" s="34">
        <f>CONVERT(INDEX(Htg_StPt_Sch_EZ!$C$4:$I$27,MATCH(Schedules_8760!$C8367,Htg_StPt_Sch_EZ!$B$4:$B$27,0),MATCH(Schedules_8760!$F8367,Htg_StPt_Sch_EZ!$C$3:$I$3,0)),"F","C")</f>
        <v>20.555555555555554</v>
      </c>
      <c r="I8367" s="34">
        <f>CONVERT(INDEX(Htg_StPt_Sch_EZ!$C$31:$I$54,MATCH(Schedules_8760!$C8367,Htg_StPt_Sch_EZ!$B$31:$B$54,0),MATCH(Schedules_8760!$F8367,Htg_StPt_Sch_EZ!$C$30:$I$30,0)),"F","C")</f>
        <v>19.444444444444443</v>
      </c>
      <c r="J8367" s="34">
        <f>CONVERT(INDEX(Clg_StPt_Sch_EZ!$C$4:$I$27,MATCH(Schedules_8760!$C8367,Clg_StPt_Sch_EZ!$B$4:$B$27,0),MATCH(Schedules_8760!$F8367,Clg_StPt_Sch_EZ!$C$3:$I$3,0)),"F","C")</f>
        <v>25.555555555555554</v>
      </c>
      <c r="K8367" s="34">
        <f>CONVERT(INDEX(Clg_StPt_Sch_EZ!$C$31:$I$54,MATCH(Schedules_8760!$C8367,Clg_StPt_Sch_EZ!$B$31:$B$54,0),MATCH(Schedules_8760!$F8367,Clg_StPt_Sch_EZ!$C$30:$I$30,0)),"F","C")</f>
        <v>25</v>
      </c>
      <c r="L8367" s="34">
        <f>CONVERT(INDEX(DHW_StPt_Sch_EZ!$C$4:$I$27,MATCH(Schedules_8760!$C8367,DHW_StPt_Sch_EZ!$B$4:$B$27,0),MATCH(Schedules_8760!$F8367,DHW_StPt_Sch_EZ!$C$3:$I$3,0)),"F","C")</f>
        <v>53.333333333333329</v>
      </c>
      <c r="M8367" s="34">
        <f>CONVERT(INDEX(DHW_StPt_Sch_EZ!$C$31:$I$54,MATCH(Schedules_8760!$C8367,DHW_StPt_Sch_EZ!$B$31:$B$54,0),MATCH(Schedules_8760!$F8367,DHW_StPt_Sch_EZ!$C$30:$I$30,0)),"F","C")</f>
        <v>53.333333333333329</v>
      </c>
      <c r="N8367" s="12"/>
      <c r="O8367" s="12"/>
      <c r="P8367" s="12"/>
    </row>
    <row r="8368" spans="1:16" x14ac:dyDescent="0.25">
      <c r="A8368" s="35">
        <v>8367</v>
      </c>
      <c r="B8368" s="89">
        <v>349.58333333333331</v>
      </c>
      <c r="C8368" s="35">
        <f t="shared" si="650"/>
        <v>15</v>
      </c>
      <c r="D8368" s="35">
        <f t="shared" si="653"/>
        <v>349</v>
      </c>
      <c r="E8368" s="35">
        <f t="shared" si="654"/>
        <v>6</v>
      </c>
      <c r="F8368" s="35" t="str">
        <f t="shared" si="651"/>
        <v>Friday</v>
      </c>
      <c r="G8368" s="35">
        <f t="shared" si="652"/>
        <v>12</v>
      </c>
      <c r="H8368" s="34">
        <f>CONVERT(INDEX(Htg_StPt_Sch_EZ!$C$4:$I$27,MATCH(Schedules_8760!$C8368,Htg_StPt_Sch_EZ!$B$4:$B$27,0),MATCH(Schedules_8760!$F8368,Htg_StPt_Sch_EZ!$C$3:$I$3,0)),"F","C")</f>
        <v>20.555555555555554</v>
      </c>
      <c r="I8368" s="34">
        <f>CONVERT(INDEX(Htg_StPt_Sch_EZ!$C$31:$I$54,MATCH(Schedules_8760!$C8368,Htg_StPt_Sch_EZ!$B$31:$B$54,0),MATCH(Schedules_8760!$F8368,Htg_StPt_Sch_EZ!$C$30:$I$30,0)),"F","C")</f>
        <v>21.111111111111111</v>
      </c>
      <c r="J8368" s="34">
        <f>CONVERT(INDEX(Clg_StPt_Sch_EZ!$C$4:$I$27,MATCH(Schedules_8760!$C8368,Clg_StPt_Sch_EZ!$B$4:$B$27,0),MATCH(Schedules_8760!$F8368,Clg_StPt_Sch_EZ!$C$3:$I$3,0)),"F","C")</f>
        <v>25.555555555555554</v>
      </c>
      <c r="K8368" s="34">
        <f>CONVERT(INDEX(Clg_StPt_Sch_EZ!$C$31:$I$54,MATCH(Schedules_8760!$C8368,Clg_StPt_Sch_EZ!$B$31:$B$54,0),MATCH(Schedules_8760!$F8368,Clg_StPt_Sch_EZ!$C$30:$I$30,0)),"F","C")</f>
        <v>25</v>
      </c>
      <c r="L8368" s="34">
        <f>CONVERT(INDEX(DHW_StPt_Sch_EZ!$C$4:$I$27,MATCH(Schedules_8760!$C8368,DHW_StPt_Sch_EZ!$B$4:$B$27,0),MATCH(Schedules_8760!$F8368,DHW_StPt_Sch_EZ!$C$3:$I$3,0)),"F","C")</f>
        <v>53.333333333333329</v>
      </c>
      <c r="M8368" s="34">
        <f>CONVERT(INDEX(DHW_StPt_Sch_EZ!$C$31:$I$54,MATCH(Schedules_8760!$C8368,DHW_StPt_Sch_EZ!$B$31:$B$54,0),MATCH(Schedules_8760!$F8368,DHW_StPt_Sch_EZ!$C$30:$I$30,0)),"F","C")</f>
        <v>53.333333333333329</v>
      </c>
      <c r="N8368" s="12"/>
      <c r="O8368" s="12"/>
      <c r="P8368" s="12"/>
    </row>
    <row r="8369" spans="1:16" x14ac:dyDescent="0.25">
      <c r="A8369" s="35">
        <v>8368</v>
      </c>
      <c r="B8369" s="89">
        <v>349.625</v>
      </c>
      <c r="C8369" s="35">
        <f t="shared" si="650"/>
        <v>16</v>
      </c>
      <c r="D8369" s="35">
        <f t="shared" si="653"/>
        <v>349</v>
      </c>
      <c r="E8369" s="35">
        <f t="shared" si="654"/>
        <v>6</v>
      </c>
      <c r="F8369" s="35" t="str">
        <f t="shared" si="651"/>
        <v>Friday</v>
      </c>
      <c r="G8369" s="35">
        <f t="shared" si="652"/>
        <v>12</v>
      </c>
      <c r="H8369" s="34">
        <f>CONVERT(INDEX(Htg_StPt_Sch_EZ!$C$4:$I$27,MATCH(Schedules_8760!$C8369,Htg_StPt_Sch_EZ!$B$4:$B$27,0),MATCH(Schedules_8760!$F8369,Htg_StPt_Sch_EZ!$C$3:$I$3,0)),"F","C")</f>
        <v>20.555555555555554</v>
      </c>
      <c r="I8369" s="34">
        <f>CONVERT(INDEX(Htg_StPt_Sch_EZ!$C$31:$I$54,MATCH(Schedules_8760!$C8369,Htg_StPt_Sch_EZ!$B$31:$B$54,0),MATCH(Schedules_8760!$F8369,Htg_StPt_Sch_EZ!$C$30:$I$30,0)),"F","C")</f>
        <v>21.111111111111111</v>
      </c>
      <c r="J8369" s="34">
        <f>CONVERT(INDEX(Clg_StPt_Sch_EZ!$C$4:$I$27,MATCH(Schedules_8760!$C8369,Clg_StPt_Sch_EZ!$B$4:$B$27,0),MATCH(Schedules_8760!$F8369,Clg_StPt_Sch_EZ!$C$3:$I$3,0)),"F","C")</f>
        <v>25.555555555555554</v>
      </c>
      <c r="K8369" s="34">
        <f>CONVERT(INDEX(Clg_StPt_Sch_EZ!$C$31:$I$54,MATCH(Schedules_8760!$C8369,Clg_StPt_Sch_EZ!$B$31:$B$54,0),MATCH(Schedules_8760!$F8369,Clg_StPt_Sch_EZ!$C$30:$I$30,0)),"F","C")</f>
        <v>25</v>
      </c>
      <c r="L8369" s="34">
        <f>CONVERT(INDEX(DHW_StPt_Sch_EZ!$C$4:$I$27,MATCH(Schedules_8760!$C8369,DHW_StPt_Sch_EZ!$B$4:$B$27,0),MATCH(Schedules_8760!$F8369,DHW_StPt_Sch_EZ!$C$3:$I$3,0)),"F","C")</f>
        <v>53.333333333333329</v>
      </c>
      <c r="M8369" s="34">
        <f>CONVERT(INDEX(DHW_StPt_Sch_EZ!$C$31:$I$54,MATCH(Schedules_8760!$C8369,DHW_StPt_Sch_EZ!$B$31:$B$54,0),MATCH(Schedules_8760!$F8369,DHW_StPt_Sch_EZ!$C$30:$I$30,0)),"F","C")</f>
        <v>53.333333333333329</v>
      </c>
      <c r="N8369" s="12"/>
      <c r="O8369" s="12"/>
      <c r="P8369" s="12"/>
    </row>
    <row r="8370" spans="1:16" x14ac:dyDescent="0.25">
      <c r="A8370" s="35">
        <v>8369</v>
      </c>
      <c r="B8370" s="89">
        <v>349.66666666666669</v>
      </c>
      <c r="C8370" s="35">
        <f t="shared" si="650"/>
        <v>17</v>
      </c>
      <c r="D8370" s="35">
        <f t="shared" si="653"/>
        <v>349</v>
      </c>
      <c r="E8370" s="35">
        <f t="shared" si="654"/>
        <v>6</v>
      </c>
      <c r="F8370" s="35" t="str">
        <f t="shared" si="651"/>
        <v>Friday</v>
      </c>
      <c r="G8370" s="35">
        <f t="shared" si="652"/>
        <v>12</v>
      </c>
      <c r="H8370" s="34">
        <f>CONVERT(INDEX(Htg_StPt_Sch_EZ!$C$4:$I$27,MATCH(Schedules_8760!$C8370,Htg_StPt_Sch_EZ!$B$4:$B$27,0),MATCH(Schedules_8760!$F8370,Htg_StPt_Sch_EZ!$C$3:$I$3,0)),"F","C")</f>
        <v>20.555555555555554</v>
      </c>
      <c r="I8370" s="34">
        <f>CONVERT(INDEX(Htg_StPt_Sch_EZ!$C$31:$I$54,MATCH(Schedules_8760!$C8370,Htg_StPt_Sch_EZ!$B$31:$B$54,0),MATCH(Schedules_8760!$F8370,Htg_StPt_Sch_EZ!$C$30:$I$30,0)),"F","C")</f>
        <v>17.777777777777779</v>
      </c>
      <c r="J8370" s="34">
        <f>CONVERT(INDEX(Clg_StPt_Sch_EZ!$C$4:$I$27,MATCH(Schedules_8760!$C8370,Clg_StPt_Sch_EZ!$B$4:$B$27,0),MATCH(Schedules_8760!$F8370,Clg_StPt_Sch_EZ!$C$3:$I$3,0)),"F","C")</f>
        <v>25.555555555555554</v>
      </c>
      <c r="K8370" s="34">
        <f>CONVERT(INDEX(Clg_StPt_Sch_EZ!$C$31:$I$54,MATCH(Schedules_8760!$C8370,Clg_StPt_Sch_EZ!$B$31:$B$54,0),MATCH(Schedules_8760!$F8370,Clg_StPt_Sch_EZ!$C$30:$I$30,0)),"F","C")</f>
        <v>25</v>
      </c>
      <c r="L8370" s="34">
        <f>CONVERT(INDEX(DHW_StPt_Sch_EZ!$C$4:$I$27,MATCH(Schedules_8760!$C8370,DHW_StPt_Sch_EZ!$B$4:$B$27,0),MATCH(Schedules_8760!$F8370,DHW_StPt_Sch_EZ!$C$3:$I$3,0)),"F","C")</f>
        <v>53.333333333333329</v>
      </c>
      <c r="M8370" s="34">
        <f>CONVERT(INDEX(DHW_StPt_Sch_EZ!$C$31:$I$54,MATCH(Schedules_8760!$C8370,DHW_StPt_Sch_EZ!$B$31:$B$54,0),MATCH(Schedules_8760!$F8370,DHW_StPt_Sch_EZ!$C$30:$I$30,0)),"F","C")</f>
        <v>53.333333333333329</v>
      </c>
      <c r="N8370" s="12"/>
      <c r="O8370" s="12"/>
      <c r="P8370" s="12"/>
    </row>
    <row r="8371" spans="1:16" x14ac:dyDescent="0.25">
      <c r="A8371" s="35">
        <v>8370</v>
      </c>
      <c r="B8371" s="89">
        <v>349.70833333333331</v>
      </c>
      <c r="C8371" s="35">
        <f t="shared" si="650"/>
        <v>18</v>
      </c>
      <c r="D8371" s="35">
        <f t="shared" si="653"/>
        <v>349</v>
      </c>
      <c r="E8371" s="35">
        <f t="shared" si="654"/>
        <v>6</v>
      </c>
      <c r="F8371" s="35" t="str">
        <f t="shared" si="651"/>
        <v>Friday</v>
      </c>
      <c r="G8371" s="35">
        <f t="shared" si="652"/>
        <v>12</v>
      </c>
      <c r="H8371" s="34">
        <f>CONVERT(INDEX(Htg_StPt_Sch_EZ!$C$4:$I$27,MATCH(Schedules_8760!$C8371,Htg_StPt_Sch_EZ!$B$4:$B$27,0),MATCH(Schedules_8760!$F8371,Htg_StPt_Sch_EZ!$C$3:$I$3,0)),"F","C")</f>
        <v>20.555555555555554</v>
      </c>
      <c r="I8371" s="34">
        <f>CONVERT(INDEX(Htg_StPt_Sch_EZ!$C$31:$I$54,MATCH(Schedules_8760!$C8371,Htg_StPt_Sch_EZ!$B$31:$B$54,0),MATCH(Schedules_8760!$F8371,Htg_StPt_Sch_EZ!$C$30:$I$30,0)),"F","C")</f>
        <v>17.777777777777779</v>
      </c>
      <c r="J8371" s="34">
        <f>CONVERT(INDEX(Clg_StPt_Sch_EZ!$C$4:$I$27,MATCH(Schedules_8760!$C8371,Clg_StPt_Sch_EZ!$B$4:$B$27,0),MATCH(Schedules_8760!$F8371,Clg_StPt_Sch_EZ!$C$3:$I$3,0)),"F","C")</f>
        <v>25.555555555555554</v>
      </c>
      <c r="K8371" s="34">
        <f>CONVERT(INDEX(Clg_StPt_Sch_EZ!$C$31:$I$54,MATCH(Schedules_8760!$C8371,Clg_StPt_Sch_EZ!$B$31:$B$54,0),MATCH(Schedules_8760!$F8371,Clg_StPt_Sch_EZ!$C$30:$I$30,0)),"F","C")</f>
        <v>28.333333333333332</v>
      </c>
      <c r="L8371" s="34">
        <f>CONVERT(INDEX(DHW_StPt_Sch_EZ!$C$4:$I$27,MATCH(Schedules_8760!$C8371,DHW_StPt_Sch_EZ!$B$4:$B$27,0),MATCH(Schedules_8760!$F8371,DHW_StPt_Sch_EZ!$C$3:$I$3,0)),"F","C")</f>
        <v>53.333333333333329</v>
      </c>
      <c r="M8371" s="34">
        <f>CONVERT(INDEX(DHW_StPt_Sch_EZ!$C$31:$I$54,MATCH(Schedules_8760!$C8371,DHW_StPt_Sch_EZ!$B$31:$B$54,0),MATCH(Schedules_8760!$F8371,DHW_StPt_Sch_EZ!$C$30:$I$30,0)),"F","C")</f>
        <v>53.333333333333329</v>
      </c>
      <c r="N8371" s="12"/>
      <c r="O8371" s="12"/>
      <c r="P8371" s="12"/>
    </row>
    <row r="8372" spans="1:16" x14ac:dyDescent="0.25">
      <c r="A8372" s="35">
        <v>8371</v>
      </c>
      <c r="B8372" s="89">
        <v>349.75</v>
      </c>
      <c r="C8372" s="35">
        <f t="shared" si="650"/>
        <v>19</v>
      </c>
      <c r="D8372" s="35">
        <f t="shared" si="653"/>
        <v>349</v>
      </c>
      <c r="E8372" s="35">
        <f t="shared" si="654"/>
        <v>6</v>
      </c>
      <c r="F8372" s="35" t="str">
        <f t="shared" si="651"/>
        <v>Friday</v>
      </c>
      <c r="G8372" s="35">
        <f t="shared" si="652"/>
        <v>12</v>
      </c>
      <c r="H8372" s="34">
        <f>CONVERT(INDEX(Htg_StPt_Sch_EZ!$C$4:$I$27,MATCH(Schedules_8760!$C8372,Htg_StPt_Sch_EZ!$B$4:$B$27,0),MATCH(Schedules_8760!$F8372,Htg_StPt_Sch_EZ!$C$3:$I$3,0)),"F","C")</f>
        <v>20.555555555555554</v>
      </c>
      <c r="I8372" s="34">
        <f>CONVERT(INDEX(Htg_StPt_Sch_EZ!$C$31:$I$54,MATCH(Schedules_8760!$C8372,Htg_StPt_Sch_EZ!$B$31:$B$54,0),MATCH(Schedules_8760!$F8372,Htg_StPt_Sch_EZ!$C$30:$I$30,0)),"F","C")</f>
        <v>18.333333333333332</v>
      </c>
      <c r="J8372" s="34">
        <f>CONVERT(INDEX(Clg_StPt_Sch_EZ!$C$4:$I$27,MATCH(Schedules_8760!$C8372,Clg_StPt_Sch_EZ!$B$4:$B$27,0),MATCH(Schedules_8760!$F8372,Clg_StPt_Sch_EZ!$C$3:$I$3,0)),"F","C")</f>
        <v>25.555555555555554</v>
      </c>
      <c r="K8372" s="34">
        <f>CONVERT(INDEX(Clg_StPt_Sch_EZ!$C$31:$I$54,MATCH(Schedules_8760!$C8372,Clg_StPt_Sch_EZ!$B$31:$B$54,0),MATCH(Schedules_8760!$F8372,Clg_StPt_Sch_EZ!$C$30:$I$30,0)),"F","C")</f>
        <v>28.333333333333332</v>
      </c>
      <c r="L8372" s="34">
        <f>CONVERT(INDEX(DHW_StPt_Sch_EZ!$C$4:$I$27,MATCH(Schedules_8760!$C8372,DHW_StPt_Sch_EZ!$B$4:$B$27,0),MATCH(Schedules_8760!$F8372,DHW_StPt_Sch_EZ!$C$3:$I$3,0)),"F","C")</f>
        <v>53.333333333333329</v>
      </c>
      <c r="M8372" s="34">
        <f>CONVERT(INDEX(DHW_StPt_Sch_EZ!$C$31:$I$54,MATCH(Schedules_8760!$C8372,DHW_StPt_Sch_EZ!$B$31:$B$54,0),MATCH(Schedules_8760!$F8372,DHW_StPt_Sch_EZ!$C$30:$I$30,0)),"F","C")</f>
        <v>53.333333333333329</v>
      </c>
      <c r="N8372" s="12"/>
      <c r="O8372" s="12"/>
      <c r="P8372" s="12"/>
    </row>
    <row r="8373" spans="1:16" x14ac:dyDescent="0.25">
      <c r="A8373" s="35">
        <v>8372</v>
      </c>
      <c r="B8373" s="89">
        <v>349.79166666666669</v>
      </c>
      <c r="C8373" s="35">
        <f t="shared" si="650"/>
        <v>20</v>
      </c>
      <c r="D8373" s="35">
        <f t="shared" si="653"/>
        <v>349</v>
      </c>
      <c r="E8373" s="35">
        <f t="shared" si="654"/>
        <v>6</v>
      </c>
      <c r="F8373" s="35" t="str">
        <f t="shared" si="651"/>
        <v>Friday</v>
      </c>
      <c r="G8373" s="35">
        <f t="shared" si="652"/>
        <v>12</v>
      </c>
      <c r="H8373" s="34">
        <f>CONVERT(INDEX(Htg_StPt_Sch_EZ!$C$4:$I$27,MATCH(Schedules_8760!$C8373,Htg_StPt_Sch_EZ!$B$4:$B$27,0),MATCH(Schedules_8760!$F8373,Htg_StPt_Sch_EZ!$C$3:$I$3,0)),"F","C")</f>
        <v>20.555555555555554</v>
      </c>
      <c r="I8373" s="34">
        <f>CONVERT(INDEX(Htg_StPt_Sch_EZ!$C$31:$I$54,MATCH(Schedules_8760!$C8373,Htg_StPt_Sch_EZ!$B$31:$B$54,0),MATCH(Schedules_8760!$F8373,Htg_StPt_Sch_EZ!$C$30:$I$30,0)),"F","C")</f>
        <v>18.888888888888889</v>
      </c>
      <c r="J8373" s="34">
        <f>CONVERT(INDEX(Clg_StPt_Sch_EZ!$C$4:$I$27,MATCH(Schedules_8760!$C8373,Clg_StPt_Sch_EZ!$B$4:$B$27,0),MATCH(Schedules_8760!$F8373,Clg_StPt_Sch_EZ!$C$3:$I$3,0)),"F","C")</f>
        <v>25.555555555555554</v>
      </c>
      <c r="K8373" s="34">
        <f>CONVERT(INDEX(Clg_StPt_Sch_EZ!$C$31:$I$54,MATCH(Schedules_8760!$C8373,Clg_StPt_Sch_EZ!$B$31:$B$54,0),MATCH(Schedules_8760!$F8373,Clg_StPt_Sch_EZ!$C$30:$I$30,0)),"F","C")</f>
        <v>28.333333333333332</v>
      </c>
      <c r="L8373" s="34">
        <f>CONVERT(INDEX(DHW_StPt_Sch_EZ!$C$4:$I$27,MATCH(Schedules_8760!$C8373,DHW_StPt_Sch_EZ!$B$4:$B$27,0),MATCH(Schedules_8760!$F8373,DHW_StPt_Sch_EZ!$C$3:$I$3,0)),"F","C")</f>
        <v>53.333333333333329</v>
      </c>
      <c r="M8373" s="34">
        <f>CONVERT(INDEX(DHW_StPt_Sch_EZ!$C$31:$I$54,MATCH(Schedules_8760!$C8373,DHW_StPt_Sch_EZ!$B$31:$B$54,0),MATCH(Schedules_8760!$F8373,DHW_StPt_Sch_EZ!$C$30:$I$30,0)),"F","C")</f>
        <v>53.333333333333329</v>
      </c>
      <c r="N8373" s="12"/>
      <c r="O8373" s="12"/>
      <c r="P8373" s="12"/>
    </row>
    <row r="8374" spans="1:16" x14ac:dyDescent="0.25">
      <c r="A8374" s="35">
        <v>8373</v>
      </c>
      <c r="B8374" s="89">
        <v>349.83333333333331</v>
      </c>
      <c r="C8374" s="35">
        <f t="shared" si="650"/>
        <v>21</v>
      </c>
      <c r="D8374" s="35">
        <f t="shared" si="653"/>
        <v>349</v>
      </c>
      <c r="E8374" s="35">
        <f t="shared" si="654"/>
        <v>6</v>
      </c>
      <c r="F8374" s="35" t="str">
        <f t="shared" si="651"/>
        <v>Friday</v>
      </c>
      <c r="G8374" s="35">
        <f t="shared" si="652"/>
        <v>12</v>
      </c>
      <c r="H8374" s="34">
        <f>CONVERT(INDEX(Htg_StPt_Sch_EZ!$C$4:$I$27,MATCH(Schedules_8760!$C8374,Htg_StPt_Sch_EZ!$B$4:$B$27,0),MATCH(Schedules_8760!$F8374,Htg_StPt_Sch_EZ!$C$3:$I$3,0)),"F","C")</f>
        <v>20.555555555555554</v>
      </c>
      <c r="I8374" s="34">
        <f>CONVERT(INDEX(Htg_StPt_Sch_EZ!$C$31:$I$54,MATCH(Schedules_8760!$C8374,Htg_StPt_Sch_EZ!$B$31:$B$54,0),MATCH(Schedules_8760!$F8374,Htg_StPt_Sch_EZ!$C$30:$I$30,0)),"F","C")</f>
        <v>19.444444444444443</v>
      </c>
      <c r="J8374" s="34">
        <f>CONVERT(INDEX(Clg_StPt_Sch_EZ!$C$4:$I$27,MATCH(Schedules_8760!$C8374,Clg_StPt_Sch_EZ!$B$4:$B$27,0),MATCH(Schedules_8760!$F8374,Clg_StPt_Sch_EZ!$C$3:$I$3,0)),"F","C")</f>
        <v>25.555555555555554</v>
      </c>
      <c r="K8374" s="34">
        <f>CONVERT(INDEX(Clg_StPt_Sch_EZ!$C$31:$I$54,MATCH(Schedules_8760!$C8374,Clg_StPt_Sch_EZ!$B$31:$B$54,0),MATCH(Schedules_8760!$F8374,Clg_StPt_Sch_EZ!$C$30:$I$30,0)),"F","C")</f>
        <v>28.333333333333332</v>
      </c>
      <c r="L8374" s="34">
        <f>CONVERT(INDEX(DHW_StPt_Sch_EZ!$C$4:$I$27,MATCH(Schedules_8760!$C8374,DHW_StPt_Sch_EZ!$B$4:$B$27,0),MATCH(Schedules_8760!$F8374,DHW_StPt_Sch_EZ!$C$3:$I$3,0)),"F","C")</f>
        <v>53.333333333333329</v>
      </c>
      <c r="M8374" s="34">
        <f>CONVERT(INDEX(DHW_StPt_Sch_EZ!$C$31:$I$54,MATCH(Schedules_8760!$C8374,DHW_StPt_Sch_EZ!$B$31:$B$54,0),MATCH(Schedules_8760!$F8374,DHW_StPt_Sch_EZ!$C$30:$I$30,0)),"F","C")</f>
        <v>53.333333333333329</v>
      </c>
      <c r="N8374" s="12"/>
      <c r="O8374" s="12"/>
      <c r="P8374" s="12"/>
    </row>
    <row r="8375" spans="1:16" x14ac:dyDescent="0.25">
      <c r="A8375" s="35">
        <v>8374</v>
      </c>
      <c r="B8375" s="89">
        <v>349.875</v>
      </c>
      <c r="C8375" s="35">
        <f t="shared" si="650"/>
        <v>22</v>
      </c>
      <c r="D8375" s="35">
        <f t="shared" si="653"/>
        <v>349</v>
      </c>
      <c r="E8375" s="35">
        <f t="shared" si="654"/>
        <v>6</v>
      </c>
      <c r="F8375" s="35" t="str">
        <f t="shared" si="651"/>
        <v>Friday</v>
      </c>
      <c r="G8375" s="35">
        <f t="shared" si="652"/>
        <v>12</v>
      </c>
      <c r="H8375" s="34">
        <f>CONVERT(INDEX(Htg_StPt_Sch_EZ!$C$4:$I$27,MATCH(Schedules_8760!$C8375,Htg_StPt_Sch_EZ!$B$4:$B$27,0),MATCH(Schedules_8760!$F8375,Htg_StPt_Sch_EZ!$C$3:$I$3,0)),"F","C")</f>
        <v>20.555555555555554</v>
      </c>
      <c r="I8375" s="34">
        <f>CONVERT(INDEX(Htg_StPt_Sch_EZ!$C$31:$I$54,MATCH(Schedules_8760!$C8375,Htg_StPt_Sch_EZ!$B$31:$B$54,0),MATCH(Schedules_8760!$F8375,Htg_StPt_Sch_EZ!$C$30:$I$30,0)),"F","C")</f>
        <v>19.444444444444443</v>
      </c>
      <c r="J8375" s="34">
        <f>CONVERT(INDEX(Clg_StPt_Sch_EZ!$C$4:$I$27,MATCH(Schedules_8760!$C8375,Clg_StPt_Sch_EZ!$B$4:$B$27,0),MATCH(Schedules_8760!$F8375,Clg_StPt_Sch_EZ!$C$3:$I$3,0)),"F","C")</f>
        <v>25.555555555555554</v>
      </c>
      <c r="K8375" s="34">
        <f>CONVERT(INDEX(Clg_StPt_Sch_EZ!$C$31:$I$54,MATCH(Schedules_8760!$C8375,Clg_StPt_Sch_EZ!$B$31:$B$54,0),MATCH(Schedules_8760!$F8375,Clg_StPt_Sch_EZ!$C$30:$I$30,0)),"F","C")</f>
        <v>28.333333333333332</v>
      </c>
      <c r="L8375" s="34">
        <f>CONVERT(INDEX(DHW_StPt_Sch_EZ!$C$4:$I$27,MATCH(Schedules_8760!$C8375,DHW_StPt_Sch_EZ!$B$4:$B$27,0),MATCH(Schedules_8760!$F8375,DHW_StPt_Sch_EZ!$C$3:$I$3,0)),"F","C")</f>
        <v>53.333333333333329</v>
      </c>
      <c r="M8375" s="34">
        <f>CONVERT(INDEX(DHW_StPt_Sch_EZ!$C$31:$I$54,MATCH(Schedules_8760!$C8375,DHW_StPt_Sch_EZ!$B$31:$B$54,0),MATCH(Schedules_8760!$F8375,DHW_StPt_Sch_EZ!$C$30:$I$30,0)),"F","C")</f>
        <v>53.333333333333329</v>
      </c>
      <c r="N8375" s="12"/>
      <c r="O8375" s="12"/>
      <c r="P8375" s="12"/>
    </row>
    <row r="8376" spans="1:16" x14ac:dyDescent="0.25">
      <c r="A8376" s="35">
        <v>8375</v>
      </c>
      <c r="B8376" s="89">
        <v>349.91666666666669</v>
      </c>
      <c r="C8376" s="35">
        <f t="shared" si="650"/>
        <v>23</v>
      </c>
      <c r="D8376" s="35">
        <f t="shared" si="653"/>
        <v>349</v>
      </c>
      <c r="E8376" s="35">
        <f t="shared" si="654"/>
        <v>6</v>
      </c>
      <c r="F8376" s="35" t="str">
        <f t="shared" si="651"/>
        <v>Friday</v>
      </c>
      <c r="G8376" s="35">
        <f t="shared" si="652"/>
        <v>12</v>
      </c>
      <c r="H8376" s="34">
        <f>CONVERT(INDEX(Htg_StPt_Sch_EZ!$C$4:$I$27,MATCH(Schedules_8760!$C8376,Htg_StPt_Sch_EZ!$B$4:$B$27,0),MATCH(Schedules_8760!$F8376,Htg_StPt_Sch_EZ!$C$3:$I$3,0)),"F","C")</f>
        <v>20.555555555555554</v>
      </c>
      <c r="I8376" s="34">
        <f>CONVERT(INDEX(Htg_StPt_Sch_EZ!$C$31:$I$54,MATCH(Schedules_8760!$C8376,Htg_StPt_Sch_EZ!$B$31:$B$54,0),MATCH(Schedules_8760!$F8376,Htg_StPt_Sch_EZ!$C$30:$I$30,0)),"F","C")</f>
        <v>19.444444444444443</v>
      </c>
      <c r="J8376" s="34">
        <f>CONVERT(INDEX(Clg_StPt_Sch_EZ!$C$4:$I$27,MATCH(Schedules_8760!$C8376,Clg_StPt_Sch_EZ!$B$4:$B$27,0),MATCH(Schedules_8760!$F8376,Clg_StPt_Sch_EZ!$C$3:$I$3,0)),"F","C")</f>
        <v>25.555555555555554</v>
      </c>
      <c r="K8376" s="34">
        <f>CONVERT(INDEX(Clg_StPt_Sch_EZ!$C$31:$I$54,MATCH(Schedules_8760!$C8376,Clg_StPt_Sch_EZ!$B$31:$B$54,0),MATCH(Schedules_8760!$F8376,Clg_StPt_Sch_EZ!$C$30:$I$30,0)),"F","C")</f>
        <v>28.333333333333332</v>
      </c>
      <c r="L8376" s="34">
        <f>CONVERT(INDEX(DHW_StPt_Sch_EZ!$C$4:$I$27,MATCH(Schedules_8760!$C8376,DHW_StPt_Sch_EZ!$B$4:$B$27,0),MATCH(Schedules_8760!$F8376,DHW_StPt_Sch_EZ!$C$3:$I$3,0)),"F","C")</f>
        <v>53.333333333333329</v>
      </c>
      <c r="M8376" s="34">
        <f>CONVERT(INDEX(DHW_StPt_Sch_EZ!$C$31:$I$54,MATCH(Schedules_8760!$C8376,DHW_StPt_Sch_EZ!$B$31:$B$54,0),MATCH(Schedules_8760!$F8376,DHW_StPt_Sch_EZ!$C$30:$I$30,0)),"F","C")</f>
        <v>53.333333333333329</v>
      </c>
      <c r="N8376" s="12"/>
      <c r="O8376" s="12"/>
      <c r="P8376" s="12"/>
    </row>
    <row r="8377" spans="1:16" x14ac:dyDescent="0.25">
      <c r="A8377" s="35">
        <v>8376</v>
      </c>
      <c r="B8377" s="89">
        <v>349.95833333333331</v>
      </c>
      <c r="C8377" s="35">
        <f t="shared" si="650"/>
        <v>24</v>
      </c>
      <c r="D8377" s="35">
        <f t="shared" si="653"/>
        <v>349</v>
      </c>
      <c r="E8377" s="35">
        <f t="shared" si="654"/>
        <v>6</v>
      </c>
      <c r="F8377" s="35" t="str">
        <f t="shared" si="651"/>
        <v>Friday</v>
      </c>
      <c r="G8377" s="35">
        <f t="shared" si="652"/>
        <v>12</v>
      </c>
      <c r="H8377" s="34">
        <f>CONVERT(INDEX(Htg_StPt_Sch_EZ!$C$4:$I$27,MATCH(Schedules_8760!$C8377,Htg_StPt_Sch_EZ!$B$4:$B$27,0),MATCH(Schedules_8760!$F8377,Htg_StPt_Sch_EZ!$C$3:$I$3,0)),"F","C")</f>
        <v>20.555555555555554</v>
      </c>
      <c r="I8377" s="34">
        <f>CONVERT(INDEX(Htg_StPt_Sch_EZ!$C$31:$I$54,MATCH(Schedules_8760!$C8377,Htg_StPt_Sch_EZ!$B$31:$B$54,0),MATCH(Schedules_8760!$F8377,Htg_StPt_Sch_EZ!$C$30:$I$30,0)),"F","C")</f>
        <v>19.444444444444443</v>
      </c>
      <c r="J8377" s="34">
        <f>CONVERT(INDEX(Clg_StPt_Sch_EZ!$C$4:$I$27,MATCH(Schedules_8760!$C8377,Clg_StPt_Sch_EZ!$B$4:$B$27,0),MATCH(Schedules_8760!$F8377,Clg_StPt_Sch_EZ!$C$3:$I$3,0)),"F","C")</f>
        <v>25.555555555555554</v>
      </c>
      <c r="K8377" s="34">
        <f>CONVERT(INDEX(Clg_StPt_Sch_EZ!$C$31:$I$54,MATCH(Schedules_8760!$C8377,Clg_StPt_Sch_EZ!$B$31:$B$54,0),MATCH(Schedules_8760!$F8377,Clg_StPt_Sch_EZ!$C$30:$I$30,0)),"F","C")</f>
        <v>28.333333333333332</v>
      </c>
      <c r="L8377" s="34">
        <f>CONVERT(INDEX(DHW_StPt_Sch_EZ!$C$4:$I$27,MATCH(Schedules_8760!$C8377,DHW_StPt_Sch_EZ!$B$4:$B$27,0),MATCH(Schedules_8760!$F8377,DHW_StPt_Sch_EZ!$C$3:$I$3,0)),"F","C")</f>
        <v>53.333333333333329</v>
      </c>
      <c r="M8377" s="34">
        <f>CONVERT(INDEX(DHW_StPt_Sch_EZ!$C$31:$I$54,MATCH(Schedules_8760!$C8377,DHW_StPt_Sch_EZ!$B$31:$B$54,0),MATCH(Schedules_8760!$F8377,DHW_StPt_Sch_EZ!$C$30:$I$30,0)),"F","C")</f>
        <v>53.333333333333329</v>
      </c>
      <c r="N8377" s="12"/>
      <c r="O8377" s="12"/>
      <c r="P8377" s="12"/>
    </row>
    <row r="8378" spans="1:16" x14ac:dyDescent="0.25">
      <c r="A8378" s="35">
        <v>8377</v>
      </c>
      <c r="B8378" s="89">
        <v>350</v>
      </c>
      <c r="C8378" s="35">
        <f t="shared" si="650"/>
        <v>1</v>
      </c>
      <c r="D8378" s="35">
        <f t="shared" si="653"/>
        <v>350</v>
      </c>
      <c r="E8378" s="35">
        <f t="shared" si="654"/>
        <v>7</v>
      </c>
      <c r="F8378" s="35" t="str">
        <f t="shared" si="651"/>
        <v>Saturday</v>
      </c>
      <c r="G8378" s="35">
        <f t="shared" si="652"/>
        <v>12</v>
      </c>
      <c r="H8378" s="34">
        <f>CONVERT(INDEX(Htg_StPt_Sch_EZ!$C$4:$I$27,MATCH(Schedules_8760!$C8378,Htg_StPt_Sch_EZ!$B$4:$B$27,0),MATCH(Schedules_8760!$F8378,Htg_StPt_Sch_EZ!$C$3:$I$3,0)),"F","C")</f>
        <v>20.555555555555554</v>
      </c>
      <c r="I8378" s="34">
        <f>CONVERT(INDEX(Htg_StPt_Sch_EZ!$C$31:$I$54,MATCH(Schedules_8760!$C8378,Htg_StPt_Sch_EZ!$B$31:$B$54,0),MATCH(Schedules_8760!$F8378,Htg_StPt_Sch_EZ!$C$30:$I$30,0)),"F","C")</f>
        <v>19.444444444444443</v>
      </c>
      <c r="J8378" s="34">
        <f>CONVERT(INDEX(Clg_StPt_Sch_EZ!$C$4:$I$27,MATCH(Schedules_8760!$C8378,Clg_StPt_Sch_EZ!$B$4:$B$27,0),MATCH(Schedules_8760!$F8378,Clg_StPt_Sch_EZ!$C$3:$I$3,0)),"F","C")</f>
        <v>25.555555555555554</v>
      </c>
      <c r="K8378" s="34">
        <f>CONVERT(INDEX(Clg_StPt_Sch_EZ!$C$31:$I$54,MATCH(Schedules_8760!$C8378,Clg_StPt_Sch_EZ!$B$31:$B$54,0),MATCH(Schedules_8760!$F8378,Clg_StPt_Sch_EZ!$C$30:$I$30,0)),"F","C")</f>
        <v>28.333333333333332</v>
      </c>
      <c r="L8378" s="34">
        <f>CONVERT(INDEX(DHW_StPt_Sch_EZ!$C$4:$I$27,MATCH(Schedules_8760!$C8378,DHW_StPt_Sch_EZ!$B$4:$B$27,0),MATCH(Schedules_8760!$F8378,DHW_StPt_Sch_EZ!$C$3:$I$3,0)),"F","C")</f>
        <v>53.333333333333329</v>
      </c>
      <c r="M8378" s="34">
        <f>CONVERT(INDEX(DHW_StPt_Sch_EZ!$C$31:$I$54,MATCH(Schedules_8760!$C8378,DHW_StPt_Sch_EZ!$B$31:$B$54,0),MATCH(Schedules_8760!$F8378,DHW_StPt_Sch_EZ!$C$30:$I$30,0)),"F","C")</f>
        <v>53.333333333333329</v>
      </c>
      <c r="N8378" s="12"/>
      <c r="O8378" s="12"/>
      <c r="P8378" s="12"/>
    </row>
    <row r="8379" spans="1:16" x14ac:dyDescent="0.25">
      <c r="A8379" s="35">
        <v>8378</v>
      </c>
      <c r="B8379" s="89">
        <v>350.04166666666669</v>
      </c>
      <c r="C8379" s="35">
        <f t="shared" si="650"/>
        <v>2</v>
      </c>
      <c r="D8379" s="35">
        <f t="shared" si="653"/>
        <v>350</v>
      </c>
      <c r="E8379" s="35">
        <f t="shared" si="654"/>
        <v>7</v>
      </c>
      <c r="F8379" s="35" t="str">
        <f t="shared" si="651"/>
        <v>Saturday</v>
      </c>
      <c r="G8379" s="35">
        <f t="shared" si="652"/>
        <v>12</v>
      </c>
      <c r="H8379" s="34">
        <f>CONVERT(INDEX(Htg_StPt_Sch_EZ!$C$4:$I$27,MATCH(Schedules_8760!$C8379,Htg_StPt_Sch_EZ!$B$4:$B$27,0),MATCH(Schedules_8760!$F8379,Htg_StPt_Sch_EZ!$C$3:$I$3,0)),"F","C")</f>
        <v>20.555555555555554</v>
      </c>
      <c r="I8379" s="34">
        <f>CONVERT(INDEX(Htg_StPt_Sch_EZ!$C$31:$I$54,MATCH(Schedules_8760!$C8379,Htg_StPt_Sch_EZ!$B$31:$B$54,0),MATCH(Schedules_8760!$F8379,Htg_StPt_Sch_EZ!$C$30:$I$30,0)),"F","C")</f>
        <v>19.444444444444443</v>
      </c>
      <c r="J8379" s="34">
        <f>CONVERT(INDEX(Clg_StPt_Sch_EZ!$C$4:$I$27,MATCH(Schedules_8760!$C8379,Clg_StPt_Sch_EZ!$B$4:$B$27,0),MATCH(Schedules_8760!$F8379,Clg_StPt_Sch_EZ!$C$3:$I$3,0)),"F","C")</f>
        <v>25.555555555555554</v>
      </c>
      <c r="K8379" s="34">
        <f>CONVERT(INDEX(Clg_StPt_Sch_EZ!$C$31:$I$54,MATCH(Schedules_8760!$C8379,Clg_StPt_Sch_EZ!$B$31:$B$54,0),MATCH(Schedules_8760!$F8379,Clg_StPt_Sch_EZ!$C$30:$I$30,0)),"F","C")</f>
        <v>28.333333333333332</v>
      </c>
      <c r="L8379" s="34">
        <f>CONVERT(INDEX(DHW_StPt_Sch_EZ!$C$4:$I$27,MATCH(Schedules_8760!$C8379,DHW_StPt_Sch_EZ!$B$4:$B$27,0),MATCH(Schedules_8760!$F8379,DHW_StPt_Sch_EZ!$C$3:$I$3,0)),"F","C")</f>
        <v>53.333333333333329</v>
      </c>
      <c r="M8379" s="34">
        <f>CONVERT(INDEX(DHW_StPt_Sch_EZ!$C$31:$I$54,MATCH(Schedules_8760!$C8379,DHW_StPt_Sch_EZ!$B$31:$B$54,0),MATCH(Schedules_8760!$F8379,DHW_StPt_Sch_EZ!$C$30:$I$30,0)),"F","C")</f>
        <v>53.333333333333329</v>
      </c>
      <c r="N8379" s="12"/>
      <c r="O8379" s="12"/>
      <c r="P8379" s="12"/>
    </row>
    <row r="8380" spans="1:16" x14ac:dyDescent="0.25">
      <c r="A8380" s="35">
        <v>8379</v>
      </c>
      <c r="B8380" s="89">
        <v>350.08333333333331</v>
      </c>
      <c r="C8380" s="35">
        <f t="shared" si="650"/>
        <v>3</v>
      </c>
      <c r="D8380" s="35">
        <f t="shared" si="653"/>
        <v>350</v>
      </c>
      <c r="E8380" s="35">
        <f t="shared" si="654"/>
        <v>7</v>
      </c>
      <c r="F8380" s="35" t="str">
        <f t="shared" si="651"/>
        <v>Saturday</v>
      </c>
      <c r="G8380" s="35">
        <f t="shared" si="652"/>
        <v>12</v>
      </c>
      <c r="H8380" s="34">
        <f>CONVERT(INDEX(Htg_StPt_Sch_EZ!$C$4:$I$27,MATCH(Schedules_8760!$C8380,Htg_StPt_Sch_EZ!$B$4:$B$27,0),MATCH(Schedules_8760!$F8380,Htg_StPt_Sch_EZ!$C$3:$I$3,0)),"F","C")</f>
        <v>20.555555555555554</v>
      </c>
      <c r="I8380" s="34">
        <f>CONVERT(INDEX(Htg_StPt_Sch_EZ!$C$31:$I$54,MATCH(Schedules_8760!$C8380,Htg_StPt_Sch_EZ!$B$31:$B$54,0),MATCH(Schedules_8760!$F8380,Htg_StPt_Sch_EZ!$C$30:$I$30,0)),"F","C")</f>
        <v>19.444444444444443</v>
      </c>
      <c r="J8380" s="34">
        <f>CONVERT(INDEX(Clg_StPt_Sch_EZ!$C$4:$I$27,MATCH(Schedules_8760!$C8380,Clg_StPt_Sch_EZ!$B$4:$B$27,0),MATCH(Schedules_8760!$F8380,Clg_StPt_Sch_EZ!$C$3:$I$3,0)),"F","C")</f>
        <v>25.555555555555554</v>
      </c>
      <c r="K8380" s="34">
        <f>CONVERT(INDEX(Clg_StPt_Sch_EZ!$C$31:$I$54,MATCH(Schedules_8760!$C8380,Clg_StPt_Sch_EZ!$B$31:$B$54,0),MATCH(Schedules_8760!$F8380,Clg_StPt_Sch_EZ!$C$30:$I$30,0)),"F","C")</f>
        <v>28.333333333333332</v>
      </c>
      <c r="L8380" s="34">
        <f>CONVERT(INDEX(DHW_StPt_Sch_EZ!$C$4:$I$27,MATCH(Schedules_8760!$C8380,DHW_StPt_Sch_EZ!$B$4:$B$27,0),MATCH(Schedules_8760!$F8380,DHW_StPt_Sch_EZ!$C$3:$I$3,0)),"F","C")</f>
        <v>53.333333333333329</v>
      </c>
      <c r="M8380" s="34">
        <f>CONVERT(INDEX(DHW_StPt_Sch_EZ!$C$31:$I$54,MATCH(Schedules_8760!$C8380,DHW_StPt_Sch_EZ!$B$31:$B$54,0),MATCH(Schedules_8760!$F8380,DHW_StPt_Sch_EZ!$C$30:$I$30,0)),"F","C")</f>
        <v>53.333333333333329</v>
      </c>
      <c r="N8380" s="12"/>
      <c r="O8380" s="12"/>
      <c r="P8380" s="12"/>
    </row>
    <row r="8381" spans="1:16" x14ac:dyDescent="0.25">
      <c r="A8381" s="35">
        <v>8380</v>
      </c>
      <c r="B8381" s="89">
        <v>350.125</v>
      </c>
      <c r="C8381" s="35">
        <f t="shared" si="650"/>
        <v>4</v>
      </c>
      <c r="D8381" s="35">
        <f t="shared" si="653"/>
        <v>350</v>
      </c>
      <c r="E8381" s="35">
        <f t="shared" si="654"/>
        <v>7</v>
      </c>
      <c r="F8381" s="35" t="str">
        <f t="shared" si="651"/>
        <v>Saturday</v>
      </c>
      <c r="G8381" s="35">
        <f t="shared" si="652"/>
        <v>12</v>
      </c>
      <c r="H8381" s="34">
        <f>CONVERT(INDEX(Htg_StPt_Sch_EZ!$C$4:$I$27,MATCH(Schedules_8760!$C8381,Htg_StPt_Sch_EZ!$B$4:$B$27,0),MATCH(Schedules_8760!$F8381,Htg_StPt_Sch_EZ!$C$3:$I$3,0)),"F","C")</f>
        <v>20.555555555555554</v>
      </c>
      <c r="I8381" s="34">
        <f>CONVERT(INDEX(Htg_StPt_Sch_EZ!$C$31:$I$54,MATCH(Schedules_8760!$C8381,Htg_StPt_Sch_EZ!$B$31:$B$54,0),MATCH(Schedules_8760!$F8381,Htg_StPt_Sch_EZ!$C$30:$I$30,0)),"F","C")</f>
        <v>19.444444444444443</v>
      </c>
      <c r="J8381" s="34">
        <f>CONVERT(INDEX(Clg_StPt_Sch_EZ!$C$4:$I$27,MATCH(Schedules_8760!$C8381,Clg_StPt_Sch_EZ!$B$4:$B$27,0),MATCH(Schedules_8760!$F8381,Clg_StPt_Sch_EZ!$C$3:$I$3,0)),"F","C")</f>
        <v>25.555555555555554</v>
      </c>
      <c r="K8381" s="34">
        <f>CONVERT(INDEX(Clg_StPt_Sch_EZ!$C$31:$I$54,MATCH(Schedules_8760!$C8381,Clg_StPt_Sch_EZ!$B$31:$B$54,0),MATCH(Schedules_8760!$F8381,Clg_StPt_Sch_EZ!$C$30:$I$30,0)),"F","C")</f>
        <v>28.333333333333332</v>
      </c>
      <c r="L8381" s="34">
        <f>CONVERT(INDEX(DHW_StPt_Sch_EZ!$C$4:$I$27,MATCH(Schedules_8760!$C8381,DHW_StPt_Sch_EZ!$B$4:$B$27,0),MATCH(Schedules_8760!$F8381,DHW_StPt_Sch_EZ!$C$3:$I$3,0)),"F","C")</f>
        <v>53.333333333333329</v>
      </c>
      <c r="M8381" s="34">
        <f>CONVERT(INDEX(DHW_StPt_Sch_EZ!$C$31:$I$54,MATCH(Schedules_8760!$C8381,DHW_StPt_Sch_EZ!$B$31:$B$54,0),MATCH(Schedules_8760!$F8381,DHW_StPt_Sch_EZ!$C$30:$I$30,0)),"F","C")</f>
        <v>53.333333333333329</v>
      </c>
      <c r="N8381" s="12"/>
      <c r="O8381" s="12"/>
      <c r="P8381" s="12"/>
    </row>
    <row r="8382" spans="1:16" x14ac:dyDescent="0.25">
      <c r="A8382" s="35">
        <v>8381</v>
      </c>
      <c r="B8382" s="89">
        <v>350.16666666666669</v>
      </c>
      <c r="C8382" s="35">
        <f t="shared" si="650"/>
        <v>5</v>
      </c>
      <c r="D8382" s="35">
        <f t="shared" si="653"/>
        <v>350</v>
      </c>
      <c r="E8382" s="35">
        <f t="shared" si="654"/>
        <v>7</v>
      </c>
      <c r="F8382" s="35" t="str">
        <f t="shared" si="651"/>
        <v>Saturday</v>
      </c>
      <c r="G8382" s="35">
        <f t="shared" si="652"/>
        <v>12</v>
      </c>
      <c r="H8382" s="34">
        <f>CONVERT(INDEX(Htg_StPt_Sch_EZ!$C$4:$I$27,MATCH(Schedules_8760!$C8382,Htg_StPt_Sch_EZ!$B$4:$B$27,0),MATCH(Schedules_8760!$F8382,Htg_StPt_Sch_EZ!$C$3:$I$3,0)),"F","C")</f>
        <v>20.555555555555554</v>
      </c>
      <c r="I8382" s="34">
        <f>CONVERT(INDEX(Htg_StPt_Sch_EZ!$C$31:$I$54,MATCH(Schedules_8760!$C8382,Htg_StPt_Sch_EZ!$B$31:$B$54,0),MATCH(Schedules_8760!$F8382,Htg_StPt_Sch_EZ!$C$30:$I$30,0)),"F","C")</f>
        <v>19.444444444444443</v>
      </c>
      <c r="J8382" s="34">
        <f>CONVERT(INDEX(Clg_StPt_Sch_EZ!$C$4:$I$27,MATCH(Schedules_8760!$C8382,Clg_StPt_Sch_EZ!$B$4:$B$27,0),MATCH(Schedules_8760!$F8382,Clg_StPt_Sch_EZ!$C$3:$I$3,0)),"F","C")</f>
        <v>25.555555555555554</v>
      </c>
      <c r="K8382" s="34">
        <f>CONVERT(INDEX(Clg_StPt_Sch_EZ!$C$31:$I$54,MATCH(Schedules_8760!$C8382,Clg_StPt_Sch_EZ!$B$31:$B$54,0),MATCH(Schedules_8760!$F8382,Clg_StPt_Sch_EZ!$C$30:$I$30,0)),"F","C")</f>
        <v>28.333333333333332</v>
      </c>
      <c r="L8382" s="34">
        <f>CONVERT(INDEX(DHW_StPt_Sch_EZ!$C$4:$I$27,MATCH(Schedules_8760!$C8382,DHW_StPt_Sch_EZ!$B$4:$B$27,0),MATCH(Schedules_8760!$F8382,DHW_StPt_Sch_EZ!$C$3:$I$3,0)),"F","C")</f>
        <v>53.333333333333329</v>
      </c>
      <c r="M8382" s="34">
        <f>CONVERT(INDEX(DHW_StPt_Sch_EZ!$C$31:$I$54,MATCH(Schedules_8760!$C8382,DHW_StPt_Sch_EZ!$B$31:$B$54,0),MATCH(Schedules_8760!$F8382,DHW_StPt_Sch_EZ!$C$30:$I$30,0)),"F","C")</f>
        <v>53.333333333333329</v>
      </c>
      <c r="N8382" s="12"/>
      <c r="O8382" s="12"/>
      <c r="P8382" s="12"/>
    </row>
    <row r="8383" spans="1:16" x14ac:dyDescent="0.25">
      <c r="A8383" s="35">
        <v>8382</v>
      </c>
      <c r="B8383" s="89">
        <v>350.20833333333331</v>
      </c>
      <c r="C8383" s="35">
        <f t="shared" si="650"/>
        <v>6</v>
      </c>
      <c r="D8383" s="35">
        <f t="shared" si="653"/>
        <v>350</v>
      </c>
      <c r="E8383" s="35">
        <f t="shared" si="654"/>
        <v>7</v>
      </c>
      <c r="F8383" s="35" t="str">
        <f t="shared" si="651"/>
        <v>Saturday</v>
      </c>
      <c r="G8383" s="35">
        <f t="shared" si="652"/>
        <v>12</v>
      </c>
      <c r="H8383" s="34">
        <f>CONVERT(INDEX(Htg_StPt_Sch_EZ!$C$4:$I$27,MATCH(Schedules_8760!$C8383,Htg_StPt_Sch_EZ!$B$4:$B$27,0),MATCH(Schedules_8760!$F8383,Htg_StPt_Sch_EZ!$C$3:$I$3,0)),"F","C")</f>
        <v>20.555555555555554</v>
      </c>
      <c r="I8383" s="34">
        <f>CONVERT(INDEX(Htg_StPt_Sch_EZ!$C$31:$I$54,MATCH(Schedules_8760!$C8383,Htg_StPt_Sch_EZ!$B$31:$B$54,0),MATCH(Schedules_8760!$F8383,Htg_StPt_Sch_EZ!$C$30:$I$30,0)),"F","C")</f>
        <v>19.444444444444443</v>
      </c>
      <c r="J8383" s="34">
        <f>CONVERT(INDEX(Clg_StPt_Sch_EZ!$C$4:$I$27,MATCH(Schedules_8760!$C8383,Clg_StPt_Sch_EZ!$B$4:$B$27,0),MATCH(Schedules_8760!$F8383,Clg_StPt_Sch_EZ!$C$3:$I$3,0)),"F","C")</f>
        <v>25.555555555555554</v>
      </c>
      <c r="K8383" s="34">
        <f>CONVERT(INDEX(Clg_StPt_Sch_EZ!$C$31:$I$54,MATCH(Schedules_8760!$C8383,Clg_StPt_Sch_EZ!$B$31:$B$54,0),MATCH(Schedules_8760!$F8383,Clg_StPt_Sch_EZ!$C$30:$I$30,0)),"F","C")</f>
        <v>28.333333333333332</v>
      </c>
      <c r="L8383" s="34">
        <f>CONVERT(INDEX(DHW_StPt_Sch_EZ!$C$4:$I$27,MATCH(Schedules_8760!$C8383,DHW_StPt_Sch_EZ!$B$4:$B$27,0),MATCH(Schedules_8760!$F8383,DHW_StPt_Sch_EZ!$C$3:$I$3,0)),"F","C")</f>
        <v>53.333333333333329</v>
      </c>
      <c r="M8383" s="34">
        <f>CONVERT(INDEX(DHW_StPt_Sch_EZ!$C$31:$I$54,MATCH(Schedules_8760!$C8383,DHW_StPt_Sch_EZ!$B$31:$B$54,0),MATCH(Schedules_8760!$F8383,DHW_StPt_Sch_EZ!$C$30:$I$30,0)),"F","C")</f>
        <v>53.333333333333329</v>
      </c>
      <c r="N8383" s="12"/>
      <c r="O8383" s="12"/>
      <c r="P8383" s="12"/>
    </row>
    <row r="8384" spans="1:16" x14ac:dyDescent="0.25">
      <c r="A8384" s="35">
        <v>8383</v>
      </c>
      <c r="B8384" s="89">
        <v>350.25</v>
      </c>
      <c r="C8384" s="35">
        <f t="shared" si="650"/>
        <v>7</v>
      </c>
      <c r="D8384" s="35">
        <f t="shared" si="653"/>
        <v>350</v>
      </c>
      <c r="E8384" s="35">
        <f t="shared" si="654"/>
        <v>7</v>
      </c>
      <c r="F8384" s="35" t="str">
        <f t="shared" si="651"/>
        <v>Saturday</v>
      </c>
      <c r="G8384" s="35">
        <f t="shared" si="652"/>
        <v>12</v>
      </c>
      <c r="H8384" s="34">
        <f>CONVERT(INDEX(Htg_StPt_Sch_EZ!$C$4:$I$27,MATCH(Schedules_8760!$C8384,Htg_StPt_Sch_EZ!$B$4:$B$27,0),MATCH(Schedules_8760!$F8384,Htg_StPt_Sch_EZ!$C$3:$I$3,0)),"F","C")</f>
        <v>20.555555555555554</v>
      </c>
      <c r="I8384" s="34">
        <f>CONVERT(INDEX(Htg_StPt_Sch_EZ!$C$31:$I$54,MATCH(Schedules_8760!$C8384,Htg_StPt_Sch_EZ!$B$31:$B$54,0),MATCH(Schedules_8760!$F8384,Htg_StPt_Sch_EZ!$C$30:$I$30,0)),"F","C")</f>
        <v>19.444444444444443</v>
      </c>
      <c r="J8384" s="34">
        <f>CONVERT(INDEX(Clg_StPt_Sch_EZ!$C$4:$I$27,MATCH(Schedules_8760!$C8384,Clg_StPt_Sch_EZ!$B$4:$B$27,0),MATCH(Schedules_8760!$F8384,Clg_StPt_Sch_EZ!$C$3:$I$3,0)),"F","C")</f>
        <v>25.555555555555554</v>
      </c>
      <c r="K8384" s="34">
        <f>CONVERT(INDEX(Clg_StPt_Sch_EZ!$C$31:$I$54,MATCH(Schedules_8760!$C8384,Clg_StPt_Sch_EZ!$B$31:$B$54,0),MATCH(Schedules_8760!$F8384,Clg_StPt_Sch_EZ!$C$30:$I$30,0)),"F","C")</f>
        <v>28.333333333333332</v>
      </c>
      <c r="L8384" s="34">
        <f>CONVERT(INDEX(DHW_StPt_Sch_EZ!$C$4:$I$27,MATCH(Schedules_8760!$C8384,DHW_StPt_Sch_EZ!$B$4:$B$27,0),MATCH(Schedules_8760!$F8384,DHW_StPt_Sch_EZ!$C$3:$I$3,0)),"F","C")</f>
        <v>53.333333333333329</v>
      </c>
      <c r="M8384" s="34">
        <f>CONVERT(INDEX(DHW_StPt_Sch_EZ!$C$31:$I$54,MATCH(Schedules_8760!$C8384,DHW_StPt_Sch_EZ!$B$31:$B$54,0),MATCH(Schedules_8760!$F8384,DHW_StPt_Sch_EZ!$C$30:$I$30,0)),"F","C")</f>
        <v>53.333333333333329</v>
      </c>
      <c r="N8384" s="12"/>
      <c r="O8384" s="12"/>
      <c r="P8384" s="12"/>
    </row>
    <row r="8385" spans="1:16" x14ac:dyDescent="0.25">
      <c r="A8385" s="35">
        <v>8384</v>
      </c>
      <c r="B8385" s="89">
        <v>350.29166666666669</v>
      </c>
      <c r="C8385" s="35">
        <f t="shared" si="650"/>
        <v>8</v>
      </c>
      <c r="D8385" s="35">
        <f t="shared" si="653"/>
        <v>350</v>
      </c>
      <c r="E8385" s="35">
        <f t="shared" si="654"/>
        <v>7</v>
      </c>
      <c r="F8385" s="35" t="str">
        <f t="shared" si="651"/>
        <v>Saturday</v>
      </c>
      <c r="G8385" s="35">
        <f t="shared" si="652"/>
        <v>12</v>
      </c>
      <c r="H8385" s="34">
        <f>CONVERT(INDEX(Htg_StPt_Sch_EZ!$C$4:$I$27,MATCH(Schedules_8760!$C8385,Htg_StPt_Sch_EZ!$B$4:$B$27,0),MATCH(Schedules_8760!$F8385,Htg_StPt_Sch_EZ!$C$3:$I$3,0)),"F","C")</f>
        <v>20.555555555555554</v>
      </c>
      <c r="I8385" s="34">
        <f>CONVERT(INDEX(Htg_StPt_Sch_EZ!$C$31:$I$54,MATCH(Schedules_8760!$C8385,Htg_StPt_Sch_EZ!$B$31:$B$54,0),MATCH(Schedules_8760!$F8385,Htg_StPt_Sch_EZ!$C$30:$I$30,0)),"F","C")</f>
        <v>19.444444444444443</v>
      </c>
      <c r="J8385" s="34">
        <f>CONVERT(INDEX(Clg_StPt_Sch_EZ!$C$4:$I$27,MATCH(Schedules_8760!$C8385,Clg_StPt_Sch_EZ!$B$4:$B$27,0),MATCH(Schedules_8760!$F8385,Clg_StPt_Sch_EZ!$C$3:$I$3,0)),"F","C")</f>
        <v>25.555555555555554</v>
      </c>
      <c r="K8385" s="34">
        <f>CONVERT(INDEX(Clg_StPt_Sch_EZ!$C$31:$I$54,MATCH(Schedules_8760!$C8385,Clg_StPt_Sch_EZ!$B$31:$B$54,0),MATCH(Schedules_8760!$F8385,Clg_StPt_Sch_EZ!$C$30:$I$30,0)),"F","C")</f>
        <v>25</v>
      </c>
      <c r="L8385" s="34">
        <f>CONVERT(INDEX(DHW_StPt_Sch_EZ!$C$4:$I$27,MATCH(Schedules_8760!$C8385,DHW_StPt_Sch_EZ!$B$4:$B$27,0),MATCH(Schedules_8760!$F8385,DHW_StPt_Sch_EZ!$C$3:$I$3,0)),"F","C")</f>
        <v>53.333333333333329</v>
      </c>
      <c r="M8385" s="34">
        <f>CONVERT(INDEX(DHW_StPt_Sch_EZ!$C$31:$I$54,MATCH(Schedules_8760!$C8385,DHW_StPt_Sch_EZ!$B$31:$B$54,0),MATCH(Schedules_8760!$F8385,DHW_StPt_Sch_EZ!$C$30:$I$30,0)),"F","C")</f>
        <v>53.333333333333329</v>
      </c>
      <c r="N8385" s="12"/>
      <c r="O8385" s="12"/>
      <c r="P8385" s="12"/>
    </row>
    <row r="8386" spans="1:16" x14ac:dyDescent="0.25">
      <c r="A8386" s="35">
        <v>8385</v>
      </c>
      <c r="B8386" s="89">
        <v>350.33333333333331</v>
      </c>
      <c r="C8386" s="35">
        <f t="shared" ref="C8386:C8449" si="655">HOUR(B8386)+1</f>
        <v>9</v>
      </c>
      <c r="D8386" s="35">
        <f t="shared" si="653"/>
        <v>350</v>
      </c>
      <c r="E8386" s="35">
        <f t="shared" si="654"/>
        <v>7</v>
      </c>
      <c r="F8386" s="35" t="str">
        <f t="shared" ref="F8386:F8449" si="656">IF(E8386=1,"Sunday",IF(E8386=2,"Monday",IF(E8386=3,"Tuesday",IF(E8386=4,"Wednesday",IF(E8386=5,"Thursday",IF(E8386=6,"Friday","Saturday"))))))</f>
        <v>Saturday</v>
      </c>
      <c r="G8386" s="35">
        <f t="shared" ref="G8386:G8449" si="657">MONTH(B8386)</f>
        <v>12</v>
      </c>
      <c r="H8386" s="34">
        <f>CONVERT(INDEX(Htg_StPt_Sch_EZ!$C$4:$I$27,MATCH(Schedules_8760!$C8386,Htg_StPt_Sch_EZ!$B$4:$B$27,0),MATCH(Schedules_8760!$F8386,Htg_StPt_Sch_EZ!$C$3:$I$3,0)),"F","C")</f>
        <v>20.555555555555554</v>
      </c>
      <c r="I8386" s="34">
        <f>CONVERT(INDEX(Htg_StPt_Sch_EZ!$C$31:$I$54,MATCH(Schedules_8760!$C8386,Htg_StPt_Sch_EZ!$B$31:$B$54,0),MATCH(Schedules_8760!$F8386,Htg_StPt_Sch_EZ!$C$30:$I$30,0)),"F","C")</f>
        <v>19.444444444444443</v>
      </c>
      <c r="J8386" s="34">
        <f>CONVERT(INDEX(Clg_StPt_Sch_EZ!$C$4:$I$27,MATCH(Schedules_8760!$C8386,Clg_StPt_Sch_EZ!$B$4:$B$27,0),MATCH(Schedules_8760!$F8386,Clg_StPt_Sch_EZ!$C$3:$I$3,0)),"F","C")</f>
        <v>25.555555555555554</v>
      </c>
      <c r="K8386" s="34">
        <f>CONVERT(INDEX(Clg_StPt_Sch_EZ!$C$31:$I$54,MATCH(Schedules_8760!$C8386,Clg_StPt_Sch_EZ!$B$31:$B$54,0),MATCH(Schedules_8760!$F8386,Clg_StPt_Sch_EZ!$C$30:$I$30,0)),"F","C")</f>
        <v>25</v>
      </c>
      <c r="L8386" s="34">
        <f>CONVERT(INDEX(DHW_StPt_Sch_EZ!$C$4:$I$27,MATCH(Schedules_8760!$C8386,DHW_StPt_Sch_EZ!$B$4:$B$27,0),MATCH(Schedules_8760!$F8386,DHW_StPt_Sch_EZ!$C$3:$I$3,0)),"F","C")</f>
        <v>53.333333333333329</v>
      </c>
      <c r="M8386" s="34">
        <f>CONVERT(INDEX(DHW_StPt_Sch_EZ!$C$31:$I$54,MATCH(Schedules_8760!$C8386,DHW_StPt_Sch_EZ!$B$31:$B$54,0),MATCH(Schedules_8760!$F8386,DHW_StPt_Sch_EZ!$C$30:$I$30,0)),"F","C")</f>
        <v>53.333333333333329</v>
      </c>
      <c r="N8386" s="12"/>
      <c r="O8386" s="12"/>
      <c r="P8386" s="12"/>
    </row>
    <row r="8387" spans="1:16" x14ac:dyDescent="0.25">
      <c r="A8387" s="35">
        <v>8386</v>
      </c>
      <c r="B8387" s="89">
        <v>350.375</v>
      </c>
      <c r="C8387" s="35">
        <f t="shared" si="655"/>
        <v>10</v>
      </c>
      <c r="D8387" s="35">
        <f t="shared" ref="D8387:D8450" si="658">IF(C8387=1,D8386+1,D8386)</f>
        <v>350</v>
      </c>
      <c r="E8387" s="35">
        <f t="shared" ref="E8387:E8450" si="659">IF(AND(C8387=1,E8386=7),1,IF(C8387=1,E8386+1,E8386))</f>
        <v>7</v>
      </c>
      <c r="F8387" s="35" t="str">
        <f t="shared" si="656"/>
        <v>Saturday</v>
      </c>
      <c r="G8387" s="35">
        <f t="shared" si="657"/>
        <v>12</v>
      </c>
      <c r="H8387" s="34">
        <f>CONVERT(INDEX(Htg_StPt_Sch_EZ!$C$4:$I$27,MATCH(Schedules_8760!$C8387,Htg_StPt_Sch_EZ!$B$4:$B$27,0),MATCH(Schedules_8760!$F8387,Htg_StPt_Sch_EZ!$C$3:$I$3,0)),"F","C")</f>
        <v>20.555555555555554</v>
      </c>
      <c r="I8387" s="34">
        <f>CONVERT(INDEX(Htg_StPt_Sch_EZ!$C$31:$I$54,MATCH(Schedules_8760!$C8387,Htg_StPt_Sch_EZ!$B$31:$B$54,0),MATCH(Schedules_8760!$F8387,Htg_StPt_Sch_EZ!$C$30:$I$30,0)),"F","C")</f>
        <v>19.444444444444443</v>
      </c>
      <c r="J8387" s="34">
        <f>CONVERT(INDEX(Clg_StPt_Sch_EZ!$C$4:$I$27,MATCH(Schedules_8760!$C8387,Clg_StPt_Sch_EZ!$B$4:$B$27,0),MATCH(Schedules_8760!$F8387,Clg_StPt_Sch_EZ!$C$3:$I$3,0)),"F","C")</f>
        <v>25.555555555555554</v>
      </c>
      <c r="K8387" s="34">
        <f>CONVERT(INDEX(Clg_StPt_Sch_EZ!$C$31:$I$54,MATCH(Schedules_8760!$C8387,Clg_StPt_Sch_EZ!$B$31:$B$54,0),MATCH(Schedules_8760!$F8387,Clg_StPt_Sch_EZ!$C$30:$I$30,0)),"F","C")</f>
        <v>25</v>
      </c>
      <c r="L8387" s="34">
        <f>CONVERT(INDEX(DHW_StPt_Sch_EZ!$C$4:$I$27,MATCH(Schedules_8760!$C8387,DHW_StPt_Sch_EZ!$B$4:$B$27,0),MATCH(Schedules_8760!$F8387,DHW_StPt_Sch_EZ!$C$3:$I$3,0)),"F","C")</f>
        <v>53.333333333333329</v>
      </c>
      <c r="M8387" s="34">
        <f>CONVERT(INDEX(DHW_StPt_Sch_EZ!$C$31:$I$54,MATCH(Schedules_8760!$C8387,DHW_StPt_Sch_EZ!$B$31:$B$54,0),MATCH(Schedules_8760!$F8387,DHW_StPt_Sch_EZ!$C$30:$I$30,0)),"F","C")</f>
        <v>53.333333333333329</v>
      </c>
      <c r="N8387" s="12"/>
      <c r="O8387" s="12"/>
      <c r="P8387" s="12"/>
    </row>
    <row r="8388" spans="1:16" x14ac:dyDescent="0.25">
      <c r="A8388" s="35">
        <v>8387</v>
      </c>
      <c r="B8388" s="89">
        <v>350.41666666666669</v>
      </c>
      <c r="C8388" s="35">
        <f t="shared" si="655"/>
        <v>11</v>
      </c>
      <c r="D8388" s="35">
        <f t="shared" si="658"/>
        <v>350</v>
      </c>
      <c r="E8388" s="35">
        <f t="shared" si="659"/>
        <v>7</v>
      </c>
      <c r="F8388" s="35" t="str">
        <f t="shared" si="656"/>
        <v>Saturday</v>
      </c>
      <c r="G8388" s="35">
        <f t="shared" si="657"/>
        <v>12</v>
      </c>
      <c r="H8388" s="34">
        <f>CONVERT(INDEX(Htg_StPt_Sch_EZ!$C$4:$I$27,MATCH(Schedules_8760!$C8388,Htg_StPt_Sch_EZ!$B$4:$B$27,0),MATCH(Schedules_8760!$F8388,Htg_StPt_Sch_EZ!$C$3:$I$3,0)),"F","C")</f>
        <v>20.555555555555554</v>
      </c>
      <c r="I8388" s="34">
        <f>CONVERT(INDEX(Htg_StPt_Sch_EZ!$C$31:$I$54,MATCH(Schedules_8760!$C8388,Htg_StPt_Sch_EZ!$B$31:$B$54,0),MATCH(Schedules_8760!$F8388,Htg_StPt_Sch_EZ!$C$30:$I$30,0)),"F","C")</f>
        <v>19.444444444444443</v>
      </c>
      <c r="J8388" s="34">
        <f>CONVERT(INDEX(Clg_StPt_Sch_EZ!$C$4:$I$27,MATCH(Schedules_8760!$C8388,Clg_StPt_Sch_EZ!$B$4:$B$27,0),MATCH(Schedules_8760!$F8388,Clg_StPt_Sch_EZ!$C$3:$I$3,0)),"F","C")</f>
        <v>25.555555555555554</v>
      </c>
      <c r="K8388" s="34">
        <f>CONVERT(INDEX(Clg_StPt_Sch_EZ!$C$31:$I$54,MATCH(Schedules_8760!$C8388,Clg_StPt_Sch_EZ!$B$31:$B$54,0),MATCH(Schedules_8760!$F8388,Clg_StPt_Sch_EZ!$C$30:$I$30,0)),"F","C")</f>
        <v>25</v>
      </c>
      <c r="L8388" s="34">
        <f>CONVERT(INDEX(DHW_StPt_Sch_EZ!$C$4:$I$27,MATCH(Schedules_8760!$C8388,DHW_StPt_Sch_EZ!$B$4:$B$27,0),MATCH(Schedules_8760!$F8388,DHW_StPt_Sch_EZ!$C$3:$I$3,0)),"F","C")</f>
        <v>53.333333333333329</v>
      </c>
      <c r="M8388" s="34">
        <f>CONVERT(INDEX(DHW_StPt_Sch_EZ!$C$31:$I$54,MATCH(Schedules_8760!$C8388,DHW_StPt_Sch_EZ!$B$31:$B$54,0),MATCH(Schedules_8760!$F8388,DHW_StPt_Sch_EZ!$C$30:$I$30,0)),"F","C")</f>
        <v>53.333333333333329</v>
      </c>
      <c r="N8388" s="12"/>
      <c r="O8388" s="12"/>
      <c r="P8388" s="12"/>
    </row>
    <row r="8389" spans="1:16" x14ac:dyDescent="0.25">
      <c r="A8389" s="35">
        <v>8388</v>
      </c>
      <c r="B8389" s="89">
        <v>350.45833333333331</v>
      </c>
      <c r="C8389" s="35">
        <f t="shared" si="655"/>
        <v>12</v>
      </c>
      <c r="D8389" s="35">
        <f t="shared" si="658"/>
        <v>350</v>
      </c>
      <c r="E8389" s="35">
        <f t="shared" si="659"/>
        <v>7</v>
      </c>
      <c r="F8389" s="35" t="str">
        <f t="shared" si="656"/>
        <v>Saturday</v>
      </c>
      <c r="G8389" s="35">
        <f t="shared" si="657"/>
        <v>12</v>
      </c>
      <c r="H8389" s="34">
        <f>CONVERT(INDEX(Htg_StPt_Sch_EZ!$C$4:$I$27,MATCH(Schedules_8760!$C8389,Htg_StPt_Sch_EZ!$B$4:$B$27,0),MATCH(Schedules_8760!$F8389,Htg_StPt_Sch_EZ!$C$3:$I$3,0)),"F","C")</f>
        <v>20.555555555555554</v>
      </c>
      <c r="I8389" s="34">
        <f>CONVERT(INDEX(Htg_StPt_Sch_EZ!$C$31:$I$54,MATCH(Schedules_8760!$C8389,Htg_StPt_Sch_EZ!$B$31:$B$54,0),MATCH(Schedules_8760!$F8389,Htg_StPt_Sch_EZ!$C$30:$I$30,0)),"F","C")</f>
        <v>19.444444444444443</v>
      </c>
      <c r="J8389" s="34">
        <f>CONVERT(INDEX(Clg_StPt_Sch_EZ!$C$4:$I$27,MATCH(Schedules_8760!$C8389,Clg_StPt_Sch_EZ!$B$4:$B$27,0),MATCH(Schedules_8760!$F8389,Clg_StPt_Sch_EZ!$C$3:$I$3,0)),"F","C")</f>
        <v>25.555555555555554</v>
      </c>
      <c r="K8389" s="34">
        <f>CONVERT(INDEX(Clg_StPt_Sch_EZ!$C$31:$I$54,MATCH(Schedules_8760!$C8389,Clg_StPt_Sch_EZ!$B$31:$B$54,0),MATCH(Schedules_8760!$F8389,Clg_StPt_Sch_EZ!$C$30:$I$30,0)),"F","C")</f>
        <v>25</v>
      </c>
      <c r="L8389" s="34">
        <f>CONVERT(INDEX(DHW_StPt_Sch_EZ!$C$4:$I$27,MATCH(Schedules_8760!$C8389,DHW_StPt_Sch_EZ!$B$4:$B$27,0),MATCH(Schedules_8760!$F8389,DHW_StPt_Sch_EZ!$C$3:$I$3,0)),"F","C")</f>
        <v>53.333333333333329</v>
      </c>
      <c r="M8389" s="34">
        <f>CONVERT(INDEX(DHW_StPt_Sch_EZ!$C$31:$I$54,MATCH(Schedules_8760!$C8389,DHW_StPt_Sch_EZ!$B$31:$B$54,0),MATCH(Schedules_8760!$F8389,DHW_StPt_Sch_EZ!$C$30:$I$30,0)),"F","C")</f>
        <v>53.333333333333329</v>
      </c>
      <c r="N8389" s="12"/>
      <c r="O8389" s="12"/>
      <c r="P8389" s="12"/>
    </row>
    <row r="8390" spans="1:16" x14ac:dyDescent="0.25">
      <c r="A8390" s="35">
        <v>8389</v>
      </c>
      <c r="B8390" s="89">
        <v>350.5</v>
      </c>
      <c r="C8390" s="35">
        <f t="shared" si="655"/>
        <v>13</v>
      </c>
      <c r="D8390" s="35">
        <f t="shared" si="658"/>
        <v>350</v>
      </c>
      <c r="E8390" s="35">
        <f t="shared" si="659"/>
        <v>7</v>
      </c>
      <c r="F8390" s="35" t="str">
        <f t="shared" si="656"/>
        <v>Saturday</v>
      </c>
      <c r="G8390" s="35">
        <f t="shared" si="657"/>
        <v>12</v>
      </c>
      <c r="H8390" s="34">
        <f>CONVERT(INDEX(Htg_StPt_Sch_EZ!$C$4:$I$27,MATCH(Schedules_8760!$C8390,Htg_StPt_Sch_EZ!$B$4:$B$27,0),MATCH(Schedules_8760!$F8390,Htg_StPt_Sch_EZ!$C$3:$I$3,0)),"F","C")</f>
        <v>20.555555555555554</v>
      </c>
      <c r="I8390" s="34">
        <f>CONVERT(INDEX(Htg_StPt_Sch_EZ!$C$31:$I$54,MATCH(Schedules_8760!$C8390,Htg_StPt_Sch_EZ!$B$31:$B$54,0),MATCH(Schedules_8760!$F8390,Htg_StPt_Sch_EZ!$C$30:$I$30,0)),"F","C")</f>
        <v>19.444444444444443</v>
      </c>
      <c r="J8390" s="34">
        <f>CONVERT(INDEX(Clg_StPt_Sch_EZ!$C$4:$I$27,MATCH(Schedules_8760!$C8390,Clg_StPt_Sch_EZ!$B$4:$B$27,0),MATCH(Schedules_8760!$F8390,Clg_StPt_Sch_EZ!$C$3:$I$3,0)),"F","C")</f>
        <v>25.555555555555554</v>
      </c>
      <c r="K8390" s="34">
        <f>CONVERT(INDEX(Clg_StPt_Sch_EZ!$C$31:$I$54,MATCH(Schedules_8760!$C8390,Clg_StPt_Sch_EZ!$B$31:$B$54,0),MATCH(Schedules_8760!$F8390,Clg_StPt_Sch_EZ!$C$30:$I$30,0)),"F","C")</f>
        <v>25</v>
      </c>
      <c r="L8390" s="34">
        <f>CONVERT(INDEX(DHW_StPt_Sch_EZ!$C$4:$I$27,MATCH(Schedules_8760!$C8390,DHW_StPt_Sch_EZ!$B$4:$B$27,0),MATCH(Schedules_8760!$F8390,DHW_StPt_Sch_EZ!$C$3:$I$3,0)),"F","C")</f>
        <v>53.333333333333329</v>
      </c>
      <c r="M8390" s="34">
        <f>CONVERT(INDEX(DHW_StPt_Sch_EZ!$C$31:$I$54,MATCH(Schedules_8760!$C8390,DHW_StPt_Sch_EZ!$B$31:$B$54,0),MATCH(Schedules_8760!$F8390,DHW_StPt_Sch_EZ!$C$30:$I$30,0)),"F","C")</f>
        <v>53.333333333333329</v>
      </c>
      <c r="N8390" s="12"/>
      <c r="O8390" s="12"/>
      <c r="P8390" s="12"/>
    </row>
    <row r="8391" spans="1:16" x14ac:dyDescent="0.25">
      <c r="A8391" s="35">
        <v>8390</v>
      </c>
      <c r="B8391" s="89">
        <v>350.54166666666669</v>
      </c>
      <c r="C8391" s="35">
        <f t="shared" si="655"/>
        <v>14</v>
      </c>
      <c r="D8391" s="35">
        <f t="shared" si="658"/>
        <v>350</v>
      </c>
      <c r="E8391" s="35">
        <f t="shared" si="659"/>
        <v>7</v>
      </c>
      <c r="F8391" s="35" t="str">
        <f t="shared" si="656"/>
        <v>Saturday</v>
      </c>
      <c r="G8391" s="35">
        <f t="shared" si="657"/>
        <v>12</v>
      </c>
      <c r="H8391" s="34">
        <f>CONVERT(INDEX(Htg_StPt_Sch_EZ!$C$4:$I$27,MATCH(Schedules_8760!$C8391,Htg_StPt_Sch_EZ!$B$4:$B$27,0),MATCH(Schedules_8760!$F8391,Htg_StPt_Sch_EZ!$C$3:$I$3,0)),"F","C")</f>
        <v>20.555555555555554</v>
      </c>
      <c r="I8391" s="34">
        <f>CONVERT(INDEX(Htg_StPt_Sch_EZ!$C$31:$I$54,MATCH(Schedules_8760!$C8391,Htg_StPt_Sch_EZ!$B$31:$B$54,0),MATCH(Schedules_8760!$F8391,Htg_StPt_Sch_EZ!$C$30:$I$30,0)),"F","C")</f>
        <v>19.444444444444443</v>
      </c>
      <c r="J8391" s="34">
        <f>CONVERT(INDEX(Clg_StPt_Sch_EZ!$C$4:$I$27,MATCH(Schedules_8760!$C8391,Clg_StPt_Sch_EZ!$B$4:$B$27,0),MATCH(Schedules_8760!$F8391,Clg_StPt_Sch_EZ!$C$3:$I$3,0)),"F","C")</f>
        <v>25.555555555555554</v>
      </c>
      <c r="K8391" s="34">
        <f>CONVERT(INDEX(Clg_StPt_Sch_EZ!$C$31:$I$54,MATCH(Schedules_8760!$C8391,Clg_StPt_Sch_EZ!$B$31:$B$54,0),MATCH(Schedules_8760!$F8391,Clg_StPt_Sch_EZ!$C$30:$I$30,0)),"F","C")</f>
        <v>25</v>
      </c>
      <c r="L8391" s="34">
        <f>CONVERT(INDEX(DHW_StPt_Sch_EZ!$C$4:$I$27,MATCH(Schedules_8760!$C8391,DHW_StPt_Sch_EZ!$B$4:$B$27,0),MATCH(Schedules_8760!$F8391,DHW_StPt_Sch_EZ!$C$3:$I$3,0)),"F","C")</f>
        <v>53.333333333333329</v>
      </c>
      <c r="M8391" s="34">
        <f>CONVERT(INDEX(DHW_StPt_Sch_EZ!$C$31:$I$54,MATCH(Schedules_8760!$C8391,DHW_StPt_Sch_EZ!$B$31:$B$54,0),MATCH(Schedules_8760!$F8391,DHW_StPt_Sch_EZ!$C$30:$I$30,0)),"F","C")</f>
        <v>53.333333333333329</v>
      </c>
      <c r="N8391" s="12"/>
      <c r="O8391" s="12"/>
      <c r="P8391" s="12"/>
    </row>
    <row r="8392" spans="1:16" x14ac:dyDescent="0.25">
      <c r="A8392" s="35">
        <v>8391</v>
      </c>
      <c r="B8392" s="89">
        <v>350.58333333333331</v>
      </c>
      <c r="C8392" s="35">
        <f t="shared" si="655"/>
        <v>15</v>
      </c>
      <c r="D8392" s="35">
        <f t="shared" si="658"/>
        <v>350</v>
      </c>
      <c r="E8392" s="35">
        <f t="shared" si="659"/>
        <v>7</v>
      </c>
      <c r="F8392" s="35" t="str">
        <f t="shared" si="656"/>
        <v>Saturday</v>
      </c>
      <c r="G8392" s="35">
        <f t="shared" si="657"/>
        <v>12</v>
      </c>
      <c r="H8392" s="34">
        <f>CONVERT(INDEX(Htg_StPt_Sch_EZ!$C$4:$I$27,MATCH(Schedules_8760!$C8392,Htg_StPt_Sch_EZ!$B$4:$B$27,0),MATCH(Schedules_8760!$F8392,Htg_StPt_Sch_EZ!$C$3:$I$3,0)),"F","C")</f>
        <v>20.555555555555554</v>
      </c>
      <c r="I8392" s="34">
        <f>CONVERT(INDEX(Htg_StPt_Sch_EZ!$C$31:$I$54,MATCH(Schedules_8760!$C8392,Htg_StPt_Sch_EZ!$B$31:$B$54,0),MATCH(Schedules_8760!$F8392,Htg_StPt_Sch_EZ!$C$30:$I$30,0)),"F","C")</f>
        <v>21.111111111111111</v>
      </c>
      <c r="J8392" s="34">
        <f>CONVERT(INDEX(Clg_StPt_Sch_EZ!$C$4:$I$27,MATCH(Schedules_8760!$C8392,Clg_StPt_Sch_EZ!$B$4:$B$27,0),MATCH(Schedules_8760!$F8392,Clg_StPt_Sch_EZ!$C$3:$I$3,0)),"F","C")</f>
        <v>25.555555555555554</v>
      </c>
      <c r="K8392" s="34">
        <f>CONVERT(INDEX(Clg_StPt_Sch_EZ!$C$31:$I$54,MATCH(Schedules_8760!$C8392,Clg_StPt_Sch_EZ!$B$31:$B$54,0),MATCH(Schedules_8760!$F8392,Clg_StPt_Sch_EZ!$C$30:$I$30,0)),"F","C")</f>
        <v>25</v>
      </c>
      <c r="L8392" s="34">
        <f>CONVERT(INDEX(DHW_StPt_Sch_EZ!$C$4:$I$27,MATCH(Schedules_8760!$C8392,DHW_StPt_Sch_EZ!$B$4:$B$27,0),MATCH(Schedules_8760!$F8392,DHW_StPt_Sch_EZ!$C$3:$I$3,0)),"F","C")</f>
        <v>53.333333333333329</v>
      </c>
      <c r="M8392" s="34">
        <f>CONVERT(INDEX(DHW_StPt_Sch_EZ!$C$31:$I$54,MATCH(Schedules_8760!$C8392,DHW_StPt_Sch_EZ!$B$31:$B$54,0),MATCH(Schedules_8760!$F8392,DHW_StPt_Sch_EZ!$C$30:$I$30,0)),"F","C")</f>
        <v>53.333333333333329</v>
      </c>
      <c r="N8392" s="12"/>
      <c r="O8392" s="12"/>
      <c r="P8392" s="12"/>
    </row>
    <row r="8393" spans="1:16" x14ac:dyDescent="0.25">
      <c r="A8393" s="35">
        <v>8392</v>
      </c>
      <c r="B8393" s="89">
        <v>350.625</v>
      </c>
      <c r="C8393" s="35">
        <f t="shared" si="655"/>
        <v>16</v>
      </c>
      <c r="D8393" s="35">
        <f t="shared" si="658"/>
        <v>350</v>
      </c>
      <c r="E8393" s="35">
        <f t="shared" si="659"/>
        <v>7</v>
      </c>
      <c r="F8393" s="35" t="str">
        <f t="shared" si="656"/>
        <v>Saturday</v>
      </c>
      <c r="G8393" s="35">
        <f t="shared" si="657"/>
        <v>12</v>
      </c>
      <c r="H8393" s="34">
        <f>CONVERT(INDEX(Htg_StPt_Sch_EZ!$C$4:$I$27,MATCH(Schedules_8760!$C8393,Htg_StPt_Sch_EZ!$B$4:$B$27,0),MATCH(Schedules_8760!$F8393,Htg_StPt_Sch_EZ!$C$3:$I$3,0)),"F","C")</f>
        <v>20.555555555555554</v>
      </c>
      <c r="I8393" s="34">
        <f>CONVERT(INDEX(Htg_StPt_Sch_EZ!$C$31:$I$54,MATCH(Schedules_8760!$C8393,Htg_StPt_Sch_EZ!$B$31:$B$54,0),MATCH(Schedules_8760!$F8393,Htg_StPt_Sch_EZ!$C$30:$I$30,0)),"F","C")</f>
        <v>21.111111111111111</v>
      </c>
      <c r="J8393" s="34">
        <f>CONVERT(INDEX(Clg_StPt_Sch_EZ!$C$4:$I$27,MATCH(Schedules_8760!$C8393,Clg_StPt_Sch_EZ!$B$4:$B$27,0),MATCH(Schedules_8760!$F8393,Clg_StPt_Sch_EZ!$C$3:$I$3,0)),"F","C")</f>
        <v>25.555555555555554</v>
      </c>
      <c r="K8393" s="34">
        <f>CONVERT(INDEX(Clg_StPt_Sch_EZ!$C$31:$I$54,MATCH(Schedules_8760!$C8393,Clg_StPt_Sch_EZ!$B$31:$B$54,0),MATCH(Schedules_8760!$F8393,Clg_StPt_Sch_EZ!$C$30:$I$30,0)),"F","C")</f>
        <v>25</v>
      </c>
      <c r="L8393" s="34">
        <f>CONVERT(INDEX(DHW_StPt_Sch_EZ!$C$4:$I$27,MATCH(Schedules_8760!$C8393,DHW_StPt_Sch_EZ!$B$4:$B$27,0),MATCH(Schedules_8760!$F8393,DHW_StPt_Sch_EZ!$C$3:$I$3,0)),"F","C")</f>
        <v>53.333333333333329</v>
      </c>
      <c r="M8393" s="34">
        <f>CONVERT(INDEX(DHW_StPt_Sch_EZ!$C$31:$I$54,MATCH(Schedules_8760!$C8393,DHW_StPt_Sch_EZ!$B$31:$B$54,0),MATCH(Schedules_8760!$F8393,DHW_StPt_Sch_EZ!$C$30:$I$30,0)),"F","C")</f>
        <v>53.333333333333329</v>
      </c>
      <c r="N8393" s="12"/>
      <c r="O8393" s="12"/>
      <c r="P8393" s="12"/>
    </row>
    <row r="8394" spans="1:16" x14ac:dyDescent="0.25">
      <c r="A8394" s="35">
        <v>8393</v>
      </c>
      <c r="B8394" s="89">
        <v>350.66666666666669</v>
      </c>
      <c r="C8394" s="35">
        <f t="shared" si="655"/>
        <v>17</v>
      </c>
      <c r="D8394" s="35">
        <f t="shared" si="658"/>
        <v>350</v>
      </c>
      <c r="E8394" s="35">
        <f t="shared" si="659"/>
        <v>7</v>
      </c>
      <c r="F8394" s="35" t="str">
        <f t="shared" si="656"/>
        <v>Saturday</v>
      </c>
      <c r="G8394" s="35">
        <f t="shared" si="657"/>
        <v>12</v>
      </c>
      <c r="H8394" s="34">
        <f>CONVERT(INDEX(Htg_StPt_Sch_EZ!$C$4:$I$27,MATCH(Schedules_8760!$C8394,Htg_StPt_Sch_EZ!$B$4:$B$27,0),MATCH(Schedules_8760!$F8394,Htg_StPt_Sch_EZ!$C$3:$I$3,0)),"F","C")</f>
        <v>20.555555555555554</v>
      </c>
      <c r="I8394" s="34">
        <f>CONVERT(INDEX(Htg_StPt_Sch_EZ!$C$31:$I$54,MATCH(Schedules_8760!$C8394,Htg_StPt_Sch_EZ!$B$31:$B$54,0),MATCH(Schedules_8760!$F8394,Htg_StPt_Sch_EZ!$C$30:$I$30,0)),"F","C")</f>
        <v>17.777777777777779</v>
      </c>
      <c r="J8394" s="34">
        <f>CONVERT(INDEX(Clg_StPt_Sch_EZ!$C$4:$I$27,MATCH(Schedules_8760!$C8394,Clg_StPt_Sch_EZ!$B$4:$B$27,0),MATCH(Schedules_8760!$F8394,Clg_StPt_Sch_EZ!$C$3:$I$3,0)),"F","C")</f>
        <v>25.555555555555554</v>
      </c>
      <c r="K8394" s="34">
        <f>CONVERT(INDEX(Clg_StPt_Sch_EZ!$C$31:$I$54,MATCH(Schedules_8760!$C8394,Clg_StPt_Sch_EZ!$B$31:$B$54,0),MATCH(Schedules_8760!$F8394,Clg_StPt_Sch_EZ!$C$30:$I$30,0)),"F","C")</f>
        <v>25</v>
      </c>
      <c r="L8394" s="34">
        <f>CONVERT(INDEX(DHW_StPt_Sch_EZ!$C$4:$I$27,MATCH(Schedules_8760!$C8394,DHW_StPt_Sch_EZ!$B$4:$B$27,0),MATCH(Schedules_8760!$F8394,DHW_StPt_Sch_EZ!$C$3:$I$3,0)),"F","C")</f>
        <v>53.333333333333329</v>
      </c>
      <c r="M8394" s="34">
        <f>CONVERT(INDEX(DHW_StPt_Sch_EZ!$C$31:$I$54,MATCH(Schedules_8760!$C8394,DHW_StPt_Sch_EZ!$B$31:$B$54,0),MATCH(Schedules_8760!$F8394,DHW_StPt_Sch_EZ!$C$30:$I$30,0)),"F","C")</f>
        <v>53.333333333333329</v>
      </c>
      <c r="N8394" s="12"/>
      <c r="O8394" s="12"/>
      <c r="P8394" s="12"/>
    </row>
    <row r="8395" spans="1:16" x14ac:dyDescent="0.25">
      <c r="A8395" s="35">
        <v>8394</v>
      </c>
      <c r="B8395" s="89">
        <v>350.70833333333331</v>
      </c>
      <c r="C8395" s="35">
        <f t="shared" si="655"/>
        <v>18</v>
      </c>
      <c r="D8395" s="35">
        <f t="shared" si="658"/>
        <v>350</v>
      </c>
      <c r="E8395" s="35">
        <f t="shared" si="659"/>
        <v>7</v>
      </c>
      <c r="F8395" s="35" t="str">
        <f t="shared" si="656"/>
        <v>Saturday</v>
      </c>
      <c r="G8395" s="35">
        <f t="shared" si="657"/>
        <v>12</v>
      </c>
      <c r="H8395" s="34">
        <f>CONVERT(INDEX(Htg_StPt_Sch_EZ!$C$4:$I$27,MATCH(Schedules_8760!$C8395,Htg_StPt_Sch_EZ!$B$4:$B$27,0),MATCH(Schedules_8760!$F8395,Htg_StPt_Sch_EZ!$C$3:$I$3,0)),"F","C")</f>
        <v>20.555555555555554</v>
      </c>
      <c r="I8395" s="34">
        <f>CONVERT(INDEX(Htg_StPt_Sch_EZ!$C$31:$I$54,MATCH(Schedules_8760!$C8395,Htg_StPt_Sch_EZ!$B$31:$B$54,0),MATCH(Schedules_8760!$F8395,Htg_StPt_Sch_EZ!$C$30:$I$30,0)),"F","C")</f>
        <v>17.777777777777779</v>
      </c>
      <c r="J8395" s="34">
        <f>CONVERT(INDEX(Clg_StPt_Sch_EZ!$C$4:$I$27,MATCH(Schedules_8760!$C8395,Clg_StPt_Sch_EZ!$B$4:$B$27,0),MATCH(Schedules_8760!$F8395,Clg_StPt_Sch_EZ!$C$3:$I$3,0)),"F","C")</f>
        <v>25.555555555555554</v>
      </c>
      <c r="K8395" s="34">
        <f>CONVERT(INDEX(Clg_StPt_Sch_EZ!$C$31:$I$54,MATCH(Schedules_8760!$C8395,Clg_StPt_Sch_EZ!$B$31:$B$54,0),MATCH(Schedules_8760!$F8395,Clg_StPt_Sch_EZ!$C$30:$I$30,0)),"F","C")</f>
        <v>28.333333333333332</v>
      </c>
      <c r="L8395" s="34">
        <f>CONVERT(INDEX(DHW_StPt_Sch_EZ!$C$4:$I$27,MATCH(Schedules_8760!$C8395,DHW_StPt_Sch_EZ!$B$4:$B$27,0),MATCH(Schedules_8760!$F8395,DHW_StPt_Sch_EZ!$C$3:$I$3,0)),"F","C")</f>
        <v>53.333333333333329</v>
      </c>
      <c r="M8395" s="34">
        <f>CONVERT(INDEX(DHW_StPt_Sch_EZ!$C$31:$I$54,MATCH(Schedules_8760!$C8395,DHW_StPt_Sch_EZ!$B$31:$B$54,0),MATCH(Schedules_8760!$F8395,DHW_StPt_Sch_EZ!$C$30:$I$30,0)),"F","C")</f>
        <v>53.333333333333329</v>
      </c>
      <c r="N8395" s="12"/>
      <c r="O8395" s="12"/>
      <c r="P8395" s="12"/>
    </row>
    <row r="8396" spans="1:16" x14ac:dyDescent="0.25">
      <c r="A8396" s="35">
        <v>8395</v>
      </c>
      <c r="B8396" s="89">
        <v>350.75</v>
      </c>
      <c r="C8396" s="35">
        <f t="shared" si="655"/>
        <v>19</v>
      </c>
      <c r="D8396" s="35">
        <f t="shared" si="658"/>
        <v>350</v>
      </c>
      <c r="E8396" s="35">
        <f t="shared" si="659"/>
        <v>7</v>
      </c>
      <c r="F8396" s="35" t="str">
        <f t="shared" si="656"/>
        <v>Saturday</v>
      </c>
      <c r="G8396" s="35">
        <f t="shared" si="657"/>
        <v>12</v>
      </c>
      <c r="H8396" s="34">
        <f>CONVERT(INDEX(Htg_StPt_Sch_EZ!$C$4:$I$27,MATCH(Schedules_8760!$C8396,Htg_StPt_Sch_EZ!$B$4:$B$27,0),MATCH(Schedules_8760!$F8396,Htg_StPt_Sch_EZ!$C$3:$I$3,0)),"F","C")</f>
        <v>20.555555555555554</v>
      </c>
      <c r="I8396" s="34">
        <f>CONVERT(INDEX(Htg_StPt_Sch_EZ!$C$31:$I$54,MATCH(Schedules_8760!$C8396,Htg_StPt_Sch_EZ!$B$31:$B$54,0),MATCH(Schedules_8760!$F8396,Htg_StPt_Sch_EZ!$C$30:$I$30,0)),"F","C")</f>
        <v>18.333333333333332</v>
      </c>
      <c r="J8396" s="34">
        <f>CONVERT(INDEX(Clg_StPt_Sch_EZ!$C$4:$I$27,MATCH(Schedules_8760!$C8396,Clg_StPt_Sch_EZ!$B$4:$B$27,0),MATCH(Schedules_8760!$F8396,Clg_StPt_Sch_EZ!$C$3:$I$3,0)),"F","C")</f>
        <v>25.555555555555554</v>
      </c>
      <c r="K8396" s="34">
        <f>CONVERT(INDEX(Clg_StPt_Sch_EZ!$C$31:$I$54,MATCH(Schedules_8760!$C8396,Clg_StPt_Sch_EZ!$B$31:$B$54,0),MATCH(Schedules_8760!$F8396,Clg_StPt_Sch_EZ!$C$30:$I$30,0)),"F","C")</f>
        <v>28.333333333333332</v>
      </c>
      <c r="L8396" s="34">
        <f>CONVERT(INDEX(DHW_StPt_Sch_EZ!$C$4:$I$27,MATCH(Schedules_8760!$C8396,DHW_StPt_Sch_EZ!$B$4:$B$27,0),MATCH(Schedules_8760!$F8396,DHW_StPt_Sch_EZ!$C$3:$I$3,0)),"F","C")</f>
        <v>53.333333333333329</v>
      </c>
      <c r="M8396" s="34">
        <f>CONVERT(INDEX(DHW_StPt_Sch_EZ!$C$31:$I$54,MATCH(Schedules_8760!$C8396,DHW_StPt_Sch_EZ!$B$31:$B$54,0),MATCH(Schedules_8760!$F8396,DHW_StPt_Sch_EZ!$C$30:$I$30,0)),"F","C")</f>
        <v>53.333333333333329</v>
      </c>
      <c r="N8396" s="12"/>
      <c r="O8396" s="12"/>
      <c r="P8396" s="12"/>
    </row>
    <row r="8397" spans="1:16" x14ac:dyDescent="0.25">
      <c r="A8397" s="35">
        <v>8396</v>
      </c>
      <c r="B8397" s="89">
        <v>350.79166666666669</v>
      </c>
      <c r="C8397" s="35">
        <f t="shared" si="655"/>
        <v>20</v>
      </c>
      <c r="D8397" s="35">
        <f t="shared" si="658"/>
        <v>350</v>
      </c>
      <c r="E8397" s="35">
        <f t="shared" si="659"/>
        <v>7</v>
      </c>
      <c r="F8397" s="35" t="str">
        <f t="shared" si="656"/>
        <v>Saturday</v>
      </c>
      <c r="G8397" s="35">
        <f t="shared" si="657"/>
        <v>12</v>
      </c>
      <c r="H8397" s="34">
        <f>CONVERT(INDEX(Htg_StPt_Sch_EZ!$C$4:$I$27,MATCH(Schedules_8760!$C8397,Htg_StPt_Sch_EZ!$B$4:$B$27,0),MATCH(Schedules_8760!$F8397,Htg_StPt_Sch_EZ!$C$3:$I$3,0)),"F","C")</f>
        <v>20.555555555555554</v>
      </c>
      <c r="I8397" s="34">
        <f>CONVERT(INDEX(Htg_StPt_Sch_EZ!$C$31:$I$54,MATCH(Schedules_8760!$C8397,Htg_StPt_Sch_EZ!$B$31:$B$54,0),MATCH(Schedules_8760!$F8397,Htg_StPt_Sch_EZ!$C$30:$I$30,0)),"F","C")</f>
        <v>18.888888888888889</v>
      </c>
      <c r="J8397" s="34">
        <f>CONVERT(INDEX(Clg_StPt_Sch_EZ!$C$4:$I$27,MATCH(Schedules_8760!$C8397,Clg_StPt_Sch_EZ!$B$4:$B$27,0),MATCH(Schedules_8760!$F8397,Clg_StPt_Sch_EZ!$C$3:$I$3,0)),"F","C")</f>
        <v>25.555555555555554</v>
      </c>
      <c r="K8397" s="34">
        <f>CONVERT(INDEX(Clg_StPt_Sch_EZ!$C$31:$I$54,MATCH(Schedules_8760!$C8397,Clg_StPt_Sch_EZ!$B$31:$B$54,0),MATCH(Schedules_8760!$F8397,Clg_StPt_Sch_EZ!$C$30:$I$30,0)),"F","C")</f>
        <v>28.333333333333332</v>
      </c>
      <c r="L8397" s="34">
        <f>CONVERT(INDEX(DHW_StPt_Sch_EZ!$C$4:$I$27,MATCH(Schedules_8760!$C8397,DHW_StPt_Sch_EZ!$B$4:$B$27,0),MATCH(Schedules_8760!$F8397,DHW_StPt_Sch_EZ!$C$3:$I$3,0)),"F","C")</f>
        <v>53.333333333333329</v>
      </c>
      <c r="M8397" s="34">
        <f>CONVERT(INDEX(DHW_StPt_Sch_EZ!$C$31:$I$54,MATCH(Schedules_8760!$C8397,DHW_StPt_Sch_EZ!$B$31:$B$54,0),MATCH(Schedules_8760!$F8397,DHW_StPt_Sch_EZ!$C$30:$I$30,0)),"F","C")</f>
        <v>53.333333333333329</v>
      </c>
      <c r="N8397" s="12"/>
      <c r="O8397" s="12"/>
      <c r="P8397" s="12"/>
    </row>
    <row r="8398" spans="1:16" x14ac:dyDescent="0.25">
      <c r="A8398" s="35">
        <v>8397</v>
      </c>
      <c r="B8398" s="89">
        <v>350.83333333333331</v>
      </c>
      <c r="C8398" s="35">
        <f t="shared" si="655"/>
        <v>21</v>
      </c>
      <c r="D8398" s="35">
        <f t="shared" si="658"/>
        <v>350</v>
      </c>
      <c r="E8398" s="35">
        <f t="shared" si="659"/>
        <v>7</v>
      </c>
      <c r="F8398" s="35" t="str">
        <f t="shared" si="656"/>
        <v>Saturday</v>
      </c>
      <c r="G8398" s="35">
        <f t="shared" si="657"/>
        <v>12</v>
      </c>
      <c r="H8398" s="34">
        <f>CONVERT(INDEX(Htg_StPt_Sch_EZ!$C$4:$I$27,MATCH(Schedules_8760!$C8398,Htg_StPt_Sch_EZ!$B$4:$B$27,0),MATCH(Schedules_8760!$F8398,Htg_StPt_Sch_EZ!$C$3:$I$3,0)),"F","C")</f>
        <v>20.555555555555554</v>
      </c>
      <c r="I8398" s="34">
        <f>CONVERT(INDEX(Htg_StPt_Sch_EZ!$C$31:$I$54,MATCH(Schedules_8760!$C8398,Htg_StPt_Sch_EZ!$B$31:$B$54,0),MATCH(Schedules_8760!$F8398,Htg_StPt_Sch_EZ!$C$30:$I$30,0)),"F","C")</f>
        <v>19.444444444444443</v>
      </c>
      <c r="J8398" s="34">
        <f>CONVERT(INDEX(Clg_StPt_Sch_EZ!$C$4:$I$27,MATCH(Schedules_8760!$C8398,Clg_StPt_Sch_EZ!$B$4:$B$27,0),MATCH(Schedules_8760!$F8398,Clg_StPt_Sch_EZ!$C$3:$I$3,0)),"F","C")</f>
        <v>25.555555555555554</v>
      </c>
      <c r="K8398" s="34">
        <f>CONVERT(INDEX(Clg_StPt_Sch_EZ!$C$31:$I$54,MATCH(Schedules_8760!$C8398,Clg_StPt_Sch_EZ!$B$31:$B$54,0),MATCH(Schedules_8760!$F8398,Clg_StPt_Sch_EZ!$C$30:$I$30,0)),"F","C")</f>
        <v>28.333333333333332</v>
      </c>
      <c r="L8398" s="34">
        <f>CONVERT(INDEX(DHW_StPt_Sch_EZ!$C$4:$I$27,MATCH(Schedules_8760!$C8398,DHW_StPt_Sch_EZ!$B$4:$B$27,0),MATCH(Schedules_8760!$F8398,DHW_StPt_Sch_EZ!$C$3:$I$3,0)),"F","C")</f>
        <v>53.333333333333329</v>
      </c>
      <c r="M8398" s="34">
        <f>CONVERT(INDEX(DHW_StPt_Sch_EZ!$C$31:$I$54,MATCH(Schedules_8760!$C8398,DHW_StPt_Sch_EZ!$B$31:$B$54,0),MATCH(Schedules_8760!$F8398,DHW_StPt_Sch_EZ!$C$30:$I$30,0)),"F","C")</f>
        <v>53.333333333333329</v>
      </c>
      <c r="N8398" s="12"/>
      <c r="O8398" s="12"/>
      <c r="P8398" s="12"/>
    </row>
    <row r="8399" spans="1:16" x14ac:dyDescent="0.25">
      <c r="A8399" s="35">
        <v>8398</v>
      </c>
      <c r="B8399" s="89">
        <v>350.875</v>
      </c>
      <c r="C8399" s="35">
        <f t="shared" si="655"/>
        <v>22</v>
      </c>
      <c r="D8399" s="35">
        <f t="shared" si="658"/>
        <v>350</v>
      </c>
      <c r="E8399" s="35">
        <f t="shared" si="659"/>
        <v>7</v>
      </c>
      <c r="F8399" s="35" t="str">
        <f t="shared" si="656"/>
        <v>Saturday</v>
      </c>
      <c r="G8399" s="35">
        <f t="shared" si="657"/>
        <v>12</v>
      </c>
      <c r="H8399" s="34">
        <f>CONVERT(INDEX(Htg_StPt_Sch_EZ!$C$4:$I$27,MATCH(Schedules_8760!$C8399,Htg_StPt_Sch_EZ!$B$4:$B$27,0),MATCH(Schedules_8760!$F8399,Htg_StPt_Sch_EZ!$C$3:$I$3,0)),"F","C")</f>
        <v>20.555555555555554</v>
      </c>
      <c r="I8399" s="34">
        <f>CONVERT(INDEX(Htg_StPt_Sch_EZ!$C$31:$I$54,MATCH(Schedules_8760!$C8399,Htg_StPt_Sch_EZ!$B$31:$B$54,0),MATCH(Schedules_8760!$F8399,Htg_StPt_Sch_EZ!$C$30:$I$30,0)),"F","C")</f>
        <v>19.444444444444443</v>
      </c>
      <c r="J8399" s="34">
        <f>CONVERT(INDEX(Clg_StPt_Sch_EZ!$C$4:$I$27,MATCH(Schedules_8760!$C8399,Clg_StPt_Sch_EZ!$B$4:$B$27,0),MATCH(Schedules_8760!$F8399,Clg_StPt_Sch_EZ!$C$3:$I$3,0)),"F","C")</f>
        <v>25.555555555555554</v>
      </c>
      <c r="K8399" s="34">
        <f>CONVERT(INDEX(Clg_StPt_Sch_EZ!$C$31:$I$54,MATCH(Schedules_8760!$C8399,Clg_StPt_Sch_EZ!$B$31:$B$54,0),MATCH(Schedules_8760!$F8399,Clg_StPt_Sch_EZ!$C$30:$I$30,0)),"F","C")</f>
        <v>28.333333333333332</v>
      </c>
      <c r="L8399" s="34">
        <f>CONVERT(INDEX(DHW_StPt_Sch_EZ!$C$4:$I$27,MATCH(Schedules_8760!$C8399,DHW_StPt_Sch_EZ!$B$4:$B$27,0),MATCH(Schedules_8760!$F8399,DHW_StPt_Sch_EZ!$C$3:$I$3,0)),"F","C")</f>
        <v>53.333333333333329</v>
      </c>
      <c r="M8399" s="34">
        <f>CONVERT(INDEX(DHW_StPt_Sch_EZ!$C$31:$I$54,MATCH(Schedules_8760!$C8399,DHW_StPt_Sch_EZ!$B$31:$B$54,0),MATCH(Schedules_8760!$F8399,DHW_StPt_Sch_EZ!$C$30:$I$30,0)),"F","C")</f>
        <v>53.333333333333329</v>
      </c>
      <c r="N8399" s="12"/>
      <c r="O8399" s="12"/>
      <c r="P8399" s="12"/>
    </row>
    <row r="8400" spans="1:16" x14ac:dyDescent="0.25">
      <c r="A8400" s="35">
        <v>8399</v>
      </c>
      <c r="B8400" s="89">
        <v>350.91666666666669</v>
      </c>
      <c r="C8400" s="35">
        <f t="shared" si="655"/>
        <v>23</v>
      </c>
      <c r="D8400" s="35">
        <f t="shared" si="658"/>
        <v>350</v>
      </c>
      <c r="E8400" s="35">
        <f t="shared" si="659"/>
        <v>7</v>
      </c>
      <c r="F8400" s="35" t="str">
        <f t="shared" si="656"/>
        <v>Saturday</v>
      </c>
      <c r="G8400" s="35">
        <f t="shared" si="657"/>
        <v>12</v>
      </c>
      <c r="H8400" s="34">
        <f>CONVERT(INDEX(Htg_StPt_Sch_EZ!$C$4:$I$27,MATCH(Schedules_8760!$C8400,Htg_StPt_Sch_EZ!$B$4:$B$27,0),MATCH(Schedules_8760!$F8400,Htg_StPt_Sch_EZ!$C$3:$I$3,0)),"F","C")</f>
        <v>20.555555555555554</v>
      </c>
      <c r="I8400" s="34">
        <f>CONVERT(INDEX(Htg_StPt_Sch_EZ!$C$31:$I$54,MATCH(Schedules_8760!$C8400,Htg_StPt_Sch_EZ!$B$31:$B$54,0),MATCH(Schedules_8760!$F8400,Htg_StPt_Sch_EZ!$C$30:$I$30,0)),"F","C")</f>
        <v>19.444444444444443</v>
      </c>
      <c r="J8400" s="34">
        <f>CONVERT(INDEX(Clg_StPt_Sch_EZ!$C$4:$I$27,MATCH(Schedules_8760!$C8400,Clg_StPt_Sch_EZ!$B$4:$B$27,0),MATCH(Schedules_8760!$F8400,Clg_StPt_Sch_EZ!$C$3:$I$3,0)),"F","C")</f>
        <v>25.555555555555554</v>
      </c>
      <c r="K8400" s="34">
        <f>CONVERT(INDEX(Clg_StPt_Sch_EZ!$C$31:$I$54,MATCH(Schedules_8760!$C8400,Clg_StPt_Sch_EZ!$B$31:$B$54,0),MATCH(Schedules_8760!$F8400,Clg_StPt_Sch_EZ!$C$30:$I$30,0)),"F","C")</f>
        <v>28.333333333333332</v>
      </c>
      <c r="L8400" s="34">
        <f>CONVERT(INDEX(DHW_StPt_Sch_EZ!$C$4:$I$27,MATCH(Schedules_8760!$C8400,DHW_StPt_Sch_EZ!$B$4:$B$27,0),MATCH(Schedules_8760!$F8400,DHW_StPt_Sch_EZ!$C$3:$I$3,0)),"F","C")</f>
        <v>53.333333333333329</v>
      </c>
      <c r="M8400" s="34">
        <f>CONVERT(INDEX(DHW_StPt_Sch_EZ!$C$31:$I$54,MATCH(Schedules_8760!$C8400,DHW_StPt_Sch_EZ!$B$31:$B$54,0),MATCH(Schedules_8760!$F8400,DHW_StPt_Sch_EZ!$C$30:$I$30,0)),"F","C")</f>
        <v>53.333333333333329</v>
      </c>
      <c r="N8400" s="12"/>
      <c r="O8400" s="12"/>
      <c r="P8400" s="12"/>
    </row>
    <row r="8401" spans="1:16" x14ac:dyDescent="0.25">
      <c r="A8401" s="35">
        <v>8400</v>
      </c>
      <c r="B8401" s="89">
        <v>350.95833333333331</v>
      </c>
      <c r="C8401" s="35">
        <f t="shared" si="655"/>
        <v>24</v>
      </c>
      <c r="D8401" s="35">
        <f t="shared" si="658"/>
        <v>350</v>
      </c>
      <c r="E8401" s="35">
        <f t="shared" si="659"/>
        <v>7</v>
      </c>
      <c r="F8401" s="35" t="str">
        <f t="shared" si="656"/>
        <v>Saturday</v>
      </c>
      <c r="G8401" s="35">
        <f t="shared" si="657"/>
        <v>12</v>
      </c>
      <c r="H8401" s="34">
        <f>CONVERT(INDEX(Htg_StPt_Sch_EZ!$C$4:$I$27,MATCH(Schedules_8760!$C8401,Htg_StPt_Sch_EZ!$B$4:$B$27,0),MATCH(Schedules_8760!$F8401,Htg_StPt_Sch_EZ!$C$3:$I$3,0)),"F","C")</f>
        <v>20.555555555555554</v>
      </c>
      <c r="I8401" s="34">
        <f>CONVERT(INDEX(Htg_StPt_Sch_EZ!$C$31:$I$54,MATCH(Schedules_8760!$C8401,Htg_StPt_Sch_EZ!$B$31:$B$54,0),MATCH(Schedules_8760!$F8401,Htg_StPt_Sch_EZ!$C$30:$I$30,0)),"F","C")</f>
        <v>19.444444444444443</v>
      </c>
      <c r="J8401" s="34">
        <f>CONVERT(INDEX(Clg_StPt_Sch_EZ!$C$4:$I$27,MATCH(Schedules_8760!$C8401,Clg_StPt_Sch_EZ!$B$4:$B$27,0),MATCH(Schedules_8760!$F8401,Clg_StPt_Sch_EZ!$C$3:$I$3,0)),"F","C")</f>
        <v>25.555555555555554</v>
      </c>
      <c r="K8401" s="34">
        <f>CONVERT(INDEX(Clg_StPt_Sch_EZ!$C$31:$I$54,MATCH(Schedules_8760!$C8401,Clg_StPt_Sch_EZ!$B$31:$B$54,0),MATCH(Schedules_8760!$F8401,Clg_StPt_Sch_EZ!$C$30:$I$30,0)),"F","C")</f>
        <v>28.333333333333332</v>
      </c>
      <c r="L8401" s="34">
        <f>CONVERT(INDEX(DHW_StPt_Sch_EZ!$C$4:$I$27,MATCH(Schedules_8760!$C8401,DHW_StPt_Sch_EZ!$B$4:$B$27,0),MATCH(Schedules_8760!$F8401,DHW_StPt_Sch_EZ!$C$3:$I$3,0)),"F","C")</f>
        <v>53.333333333333329</v>
      </c>
      <c r="M8401" s="34">
        <f>CONVERT(INDEX(DHW_StPt_Sch_EZ!$C$31:$I$54,MATCH(Schedules_8760!$C8401,DHW_StPt_Sch_EZ!$B$31:$B$54,0),MATCH(Schedules_8760!$F8401,DHW_StPt_Sch_EZ!$C$30:$I$30,0)),"F","C")</f>
        <v>53.333333333333329</v>
      </c>
      <c r="N8401" s="12"/>
      <c r="O8401" s="12"/>
      <c r="P8401" s="12"/>
    </row>
    <row r="8402" spans="1:16" x14ac:dyDescent="0.25">
      <c r="A8402" s="35">
        <v>8401</v>
      </c>
      <c r="B8402" s="89">
        <v>351</v>
      </c>
      <c r="C8402" s="35">
        <f t="shared" si="655"/>
        <v>1</v>
      </c>
      <c r="D8402" s="35">
        <f t="shared" si="658"/>
        <v>351</v>
      </c>
      <c r="E8402" s="35">
        <f t="shared" si="659"/>
        <v>1</v>
      </c>
      <c r="F8402" s="35" t="str">
        <f t="shared" si="656"/>
        <v>Sunday</v>
      </c>
      <c r="G8402" s="35">
        <f t="shared" si="657"/>
        <v>12</v>
      </c>
      <c r="H8402" s="34">
        <f>CONVERT(INDEX(Htg_StPt_Sch_EZ!$C$4:$I$27,MATCH(Schedules_8760!$C8402,Htg_StPt_Sch_EZ!$B$4:$B$27,0),MATCH(Schedules_8760!$F8402,Htg_StPt_Sch_EZ!$C$3:$I$3,0)),"F","C")</f>
        <v>20.555555555555554</v>
      </c>
      <c r="I8402" s="34">
        <f>CONVERT(INDEX(Htg_StPt_Sch_EZ!$C$31:$I$54,MATCH(Schedules_8760!$C8402,Htg_StPt_Sch_EZ!$B$31:$B$54,0),MATCH(Schedules_8760!$F8402,Htg_StPt_Sch_EZ!$C$30:$I$30,0)),"F","C")</f>
        <v>19.444444444444443</v>
      </c>
      <c r="J8402" s="34">
        <f>CONVERT(INDEX(Clg_StPt_Sch_EZ!$C$4:$I$27,MATCH(Schedules_8760!$C8402,Clg_StPt_Sch_EZ!$B$4:$B$27,0),MATCH(Schedules_8760!$F8402,Clg_StPt_Sch_EZ!$C$3:$I$3,0)),"F","C")</f>
        <v>25.555555555555554</v>
      </c>
      <c r="K8402" s="34">
        <f>CONVERT(INDEX(Clg_StPt_Sch_EZ!$C$31:$I$54,MATCH(Schedules_8760!$C8402,Clg_StPt_Sch_EZ!$B$31:$B$54,0),MATCH(Schedules_8760!$F8402,Clg_StPt_Sch_EZ!$C$30:$I$30,0)),"F","C")</f>
        <v>28.333333333333332</v>
      </c>
      <c r="L8402" s="34">
        <f>CONVERT(INDEX(DHW_StPt_Sch_EZ!$C$4:$I$27,MATCH(Schedules_8760!$C8402,DHW_StPt_Sch_EZ!$B$4:$B$27,0),MATCH(Schedules_8760!$F8402,DHW_StPt_Sch_EZ!$C$3:$I$3,0)),"F","C")</f>
        <v>53.333333333333329</v>
      </c>
      <c r="M8402" s="34">
        <f>CONVERT(INDEX(DHW_StPt_Sch_EZ!$C$31:$I$54,MATCH(Schedules_8760!$C8402,DHW_StPt_Sch_EZ!$B$31:$B$54,0),MATCH(Schedules_8760!$F8402,DHW_StPt_Sch_EZ!$C$30:$I$30,0)),"F","C")</f>
        <v>53.333333333333329</v>
      </c>
      <c r="N8402" s="12"/>
      <c r="O8402" s="12"/>
      <c r="P8402" s="12"/>
    </row>
    <row r="8403" spans="1:16" x14ac:dyDescent="0.25">
      <c r="A8403" s="35">
        <v>8402</v>
      </c>
      <c r="B8403" s="89">
        <v>351.04166666666669</v>
      </c>
      <c r="C8403" s="35">
        <f t="shared" si="655"/>
        <v>2</v>
      </c>
      <c r="D8403" s="35">
        <f t="shared" si="658"/>
        <v>351</v>
      </c>
      <c r="E8403" s="35">
        <f t="shared" si="659"/>
        <v>1</v>
      </c>
      <c r="F8403" s="35" t="str">
        <f t="shared" si="656"/>
        <v>Sunday</v>
      </c>
      <c r="G8403" s="35">
        <f t="shared" si="657"/>
        <v>12</v>
      </c>
      <c r="H8403" s="34">
        <f>CONVERT(INDEX(Htg_StPt_Sch_EZ!$C$4:$I$27,MATCH(Schedules_8760!$C8403,Htg_StPt_Sch_EZ!$B$4:$B$27,0),MATCH(Schedules_8760!$F8403,Htg_StPt_Sch_EZ!$C$3:$I$3,0)),"F","C")</f>
        <v>20.555555555555554</v>
      </c>
      <c r="I8403" s="34">
        <f>CONVERT(INDEX(Htg_StPt_Sch_EZ!$C$31:$I$54,MATCH(Schedules_8760!$C8403,Htg_StPt_Sch_EZ!$B$31:$B$54,0),MATCH(Schedules_8760!$F8403,Htg_StPt_Sch_EZ!$C$30:$I$30,0)),"F","C")</f>
        <v>19.444444444444443</v>
      </c>
      <c r="J8403" s="34">
        <f>CONVERT(INDEX(Clg_StPt_Sch_EZ!$C$4:$I$27,MATCH(Schedules_8760!$C8403,Clg_StPt_Sch_EZ!$B$4:$B$27,0),MATCH(Schedules_8760!$F8403,Clg_StPt_Sch_EZ!$C$3:$I$3,0)),"F","C")</f>
        <v>25.555555555555554</v>
      </c>
      <c r="K8403" s="34">
        <f>CONVERT(INDEX(Clg_StPt_Sch_EZ!$C$31:$I$54,MATCH(Schedules_8760!$C8403,Clg_StPt_Sch_EZ!$B$31:$B$54,0),MATCH(Schedules_8760!$F8403,Clg_StPt_Sch_EZ!$C$30:$I$30,0)),"F","C")</f>
        <v>28.333333333333332</v>
      </c>
      <c r="L8403" s="34">
        <f>CONVERT(INDEX(DHW_StPt_Sch_EZ!$C$4:$I$27,MATCH(Schedules_8760!$C8403,DHW_StPt_Sch_EZ!$B$4:$B$27,0),MATCH(Schedules_8760!$F8403,DHW_StPt_Sch_EZ!$C$3:$I$3,0)),"F","C")</f>
        <v>53.333333333333329</v>
      </c>
      <c r="M8403" s="34">
        <f>CONVERT(INDEX(DHW_StPt_Sch_EZ!$C$31:$I$54,MATCH(Schedules_8760!$C8403,DHW_StPt_Sch_EZ!$B$31:$B$54,0),MATCH(Schedules_8760!$F8403,DHW_StPt_Sch_EZ!$C$30:$I$30,0)),"F","C")</f>
        <v>53.333333333333329</v>
      </c>
      <c r="N8403" s="12"/>
      <c r="O8403" s="12"/>
      <c r="P8403" s="12"/>
    </row>
    <row r="8404" spans="1:16" x14ac:dyDescent="0.25">
      <c r="A8404" s="35">
        <v>8403</v>
      </c>
      <c r="B8404" s="89">
        <v>351.08333333333331</v>
      </c>
      <c r="C8404" s="35">
        <f t="shared" si="655"/>
        <v>3</v>
      </c>
      <c r="D8404" s="35">
        <f t="shared" si="658"/>
        <v>351</v>
      </c>
      <c r="E8404" s="35">
        <f t="shared" si="659"/>
        <v>1</v>
      </c>
      <c r="F8404" s="35" t="str">
        <f t="shared" si="656"/>
        <v>Sunday</v>
      </c>
      <c r="G8404" s="35">
        <f t="shared" si="657"/>
        <v>12</v>
      </c>
      <c r="H8404" s="34">
        <f>CONVERT(INDEX(Htg_StPt_Sch_EZ!$C$4:$I$27,MATCH(Schedules_8760!$C8404,Htg_StPt_Sch_EZ!$B$4:$B$27,0),MATCH(Schedules_8760!$F8404,Htg_StPt_Sch_EZ!$C$3:$I$3,0)),"F","C")</f>
        <v>20.555555555555554</v>
      </c>
      <c r="I8404" s="34">
        <f>CONVERT(INDEX(Htg_StPt_Sch_EZ!$C$31:$I$54,MATCH(Schedules_8760!$C8404,Htg_StPt_Sch_EZ!$B$31:$B$54,0),MATCH(Schedules_8760!$F8404,Htg_StPt_Sch_EZ!$C$30:$I$30,0)),"F","C")</f>
        <v>19.444444444444443</v>
      </c>
      <c r="J8404" s="34">
        <f>CONVERT(INDEX(Clg_StPt_Sch_EZ!$C$4:$I$27,MATCH(Schedules_8760!$C8404,Clg_StPt_Sch_EZ!$B$4:$B$27,0),MATCH(Schedules_8760!$F8404,Clg_StPt_Sch_EZ!$C$3:$I$3,0)),"F","C")</f>
        <v>25.555555555555554</v>
      </c>
      <c r="K8404" s="34">
        <f>CONVERT(INDEX(Clg_StPt_Sch_EZ!$C$31:$I$54,MATCH(Schedules_8760!$C8404,Clg_StPt_Sch_EZ!$B$31:$B$54,0),MATCH(Schedules_8760!$F8404,Clg_StPt_Sch_EZ!$C$30:$I$30,0)),"F","C")</f>
        <v>28.333333333333332</v>
      </c>
      <c r="L8404" s="34">
        <f>CONVERT(INDEX(DHW_StPt_Sch_EZ!$C$4:$I$27,MATCH(Schedules_8760!$C8404,DHW_StPt_Sch_EZ!$B$4:$B$27,0),MATCH(Schedules_8760!$F8404,DHW_StPt_Sch_EZ!$C$3:$I$3,0)),"F","C")</f>
        <v>53.333333333333329</v>
      </c>
      <c r="M8404" s="34">
        <f>CONVERT(INDEX(DHW_StPt_Sch_EZ!$C$31:$I$54,MATCH(Schedules_8760!$C8404,DHW_StPt_Sch_EZ!$B$31:$B$54,0),MATCH(Schedules_8760!$F8404,DHW_StPt_Sch_EZ!$C$30:$I$30,0)),"F","C")</f>
        <v>53.333333333333329</v>
      </c>
      <c r="N8404" s="12"/>
      <c r="O8404" s="12"/>
      <c r="P8404" s="12"/>
    </row>
    <row r="8405" spans="1:16" x14ac:dyDescent="0.25">
      <c r="A8405" s="35">
        <v>8404</v>
      </c>
      <c r="B8405" s="89">
        <v>351.125</v>
      </c>
      <c r="C8405" s="35">
        <f t="shared" si="655"/>
        <v>4</v>
      </c>
      <c r="D8405" s="35">
        <f t="shared" si="658"/>
        <v>351</v>
      </c>
      <c r="E8405" s="35">
        <f t="shared" si="659"/>
        <v>1</v>
      </c>
      <c r="F8405" s="35" t="str">
        <f t="shared" si="656"/>
        <v>Sunday</v>
      </c>
      <c r="G8405" s="35">
        <f t="shared" si="657"/>
        <v>12</v>
      </c>
      <c r="H8405" s="34">
        <f>CONVERT(INDEX(Htg_StPt_Sch_EZ!$C$4:$I$27,MATCH(Schedules_8760!$C8405,Htg_StPt_Sch_EZ!$B$4:$B$27,0),MATCH(Schedules_8760!$F8405,Htg_StPt_Sch_EZ!$C$3:$I$3,0)),"F","C")</f>
        <v>20.555555555555554</v>
      </c>
      <c r="I8405" s="34">
        <f>CONVERT(INDEX(Htg_StPt_Sch_EZ!$C$31:$I$54,MATCH(Schedules_8760!$C8405,Htg_StPt_Sch_EZ!$B$31:$B$54,0),MATCH(Schedules_8760!$F8405,Htg_StPt_Sch_EZ!$C$30:$I$30,0)),"F","C")</f>
        <v>19.444444444444443</v>
      </c>
      <c r="J8405" s="34">
        <f>CONVERT(INDEX(Clg_StPt_Sch_EZ!$C$4:$I$27,MATCH(Schedules_8760!$C8405,Clg_StPt_Sch_EZ!$B$4:$B$27,0),MATCH(Schedules_8760!$F8405,Clg_StPt_Sch_EZ!$C$3:$I$3,0)),"F","C")</f>
        <v>25.555555555555554</v>
      </c>
      <c r="K8405" s="34">
        <f>CONVERT(INDEX(Clg_StPt_Sch_EZ!$C$31:$I$54,MATCH(Schedules_8760!$C8405,Clg_StPt_Sch_EZ!$B$31:$B$54,0),MATCH(Schedules_8760!$F8405,Clg_StPt_Sch_EZ!$C$30:$I$30,0)),"F","C")</f>
        <v>28.333333333333332</v>
      </c>
      <c r="L8405" s="34">
        <f>CONVERT(INDEX(DHW_StPt_Sch_EZ!$C$4:$I$27,MATCH(Schedules_8760!$C8405,DHW_StPt_Sch_EZ!$B$4:$B$27,0),MATCH(Schedules_8760!$F8405,DHW_StPt_Sch_EZ!$C$3:$I$3,0)),"F","C")</f>
        <v>53.333333333333329</v>
      </c>
      <c r="M8405" s="34">
        <f>CONVERT(INDEX(DHW_StPt_Sch_EZ!$C$31:$I$54,MATCH(Schedules_8760!$C8405,DHW_StPt_Sch_EZ!$B$31:$B$54,0),MATCH(Schedules_8760!$F8405,DHW_StPt_Sch_EZ!$C$30:$I$30,0)),"F","C")</f>
        <v>53.333333333333329</v>
      </c>
      <c r="N8405" s="12"/>
      <c r="O8405" s="12"/>
      <c r="P8405" s="12"/>
    </row>
    <row r="8406" spans="1:16" x14ac:dyDescent="0.25">
      <c r="A8406" s="35">
        <v>8405</v>
      </c>
      <c r="B8406" s="89">
        <v>351.16666666666669</v>
      </c>
      <c r="C8406" s="35">
        <f t="shared" si="655"/>
        <v>5</v>
      </c>
      <c r="D8406" s="35">
        <f t="shared" si="658"/>
        <v>351</v>
      </c>
      <c r="E8406" s="35">
        <f t="shared" si="659"/>
        <v>1</v>
      </c>
      <c r="F8406" s="35" t="str">
        <f t="shared" si="656"/>
        <v>Sunday</v>
      </c>
      <c r="G8406" s="35">
        <f t="shared" si="657"/>
        <v>12</v>
      </c>
      <c r="H8406" s="34">
        <f>CONVERT(INDEX(Htg_StPt_Sch_EZ!$C$4:$I$27,MATCH(Schedules_8760!$C8406,Htg_StPt_Sch_EZ!$B$4:$B$27,0),MATCH(Schedules_8760!$F8406,Htg_StPt_Sch_EZ!$C$3:$I$3,0)),"F","C")</f>
        <v>20.555555555555554</v>
      </c>
      <c r="I8406" s="34">
        <f>CONVERT(INDEX(Htg_StPt_Sch_EZ!$C$31:$I$54,MATCH(Schedules_8760!$C8406,Htg_StPt_Sch_EZ!$B$31:$B$54,0),MATCH(Schedules_8760!$F8406,Htg_StPt_Sch_EZ!$C$30:$I$30,0)),"F","C")</f>
        <v>19.444444444444443</v>
      </c>
      <c r="J8406" s="34">
        <f>CONVERT(INDEX(Clg_StPt_Sch_EZ!$C$4:$I$27,MATCH(Schedules_8760!$C8406,Clg_StPt_Sch_EZ!$B$4:$B$27,0),MATCH(Schedules_8760!$F8406,Clg_StPt_Sch_EZ!$C$3:$I$3,0)),"F","C")</f>
        <v>25.555555555555554</v>
      </c>
      <c r="K8406" s="34">
        <f>CONVERT(INDEX(Clg_StPt_Sch_EZ!$C$31:$I$54,MATCH(Schedules_8760!$C8406,Clg_StPt_Sch_EZ!$B$31:$B$54,0),MATCH(Schedules_8760!$F8406,Clg_StPt_Sch_EZ!$C$30:$I$30,0)),"F","C")</f>
        <v>28.333333333333332</v>
      </c>
      <c r="L8406" s="34">
        <f>CONVERT(INDEX(DHW_StPt_Sch_EZ!$C$4:$I$27,MATCH(Schedules_8760!$C8406,DHW_StPt_Sch_EZ!$B$4:$B$27,0),MATCH(Schedules_8760!$F8406,DHW_StPt_Sch_EZ!$C$3:$I$3,0)),"F","C")</f>
        <v>53.333333333333329</v>
      </c>
      <c r="M8406" s="34">
        <f>CONVERT(INDEX(DHW_StPt_Sch_EZ!$C$31:$I$54,MATCH(Schedules_8760!$C8406,DHW_StPt_Sch_EZ!$B$31:$B$54,0),MATCH(Schedules_8760!$F8406,DHW_StPt_Sch_EZ!$C$30:$I$30,0)),"F","C")</f>
        <v>53.333333333333329</v>
      </c>
      <c r="N8406" s="12"/>
      <c r="O8406" s="12"/>
      <c r="P8406" s="12"/>
    </row>
    <row r="8407" spans="1:16" x14ac:dyDescent="0.25">
      <c r="A8407" s="35">
        <v>8406</v>
      </c>
      <c r="B8407" s="89">
        <v>351.20833333333331</v>
      </c>
      <c r="C8407" s="35">
        <f t="shared" si="655"/>
        <v>6</v>
      </c>
      <c r="D8407" s="35">
        <f t="shared" si="658"/>
        <v>351</v>
      </c>
      <c r="E8407" s="35">
        <f t="shared" si="659"/>
        <v>1</v>
      </c>
      <c r="F8407" s="35" t="str">
        <f t="shared" si="656"/>
        <v>Sunday</v>
      </c>
      <c r="G8407" s="35">
        <f t="shared" si="657"/>
        <v>12</v>
      </c>
      <c r="H8407" s="34">
        <f>CONVERT(INDEX(Htg_StPt_Sch_EZ!$C$4:$I$27,MATCH(Schedules_8760!$C8407,Htg_StPt_Sch_EZ!$B$4:$B$27,0),MATCH(Schedules_8760!$F8407,Htg_StPt_Sch_EZ!$C$3:$I$3,0)),"F","C")</f>
        <v>20.555555555555554</v>
      </c>
      <c r="I8407" s="34">
        <f>CONVERT(INDEX(Htg_StPt_Sch_EZ!$C$31:$I$54,MATCH(Schedules_8760!$C8407,Htg_StPt_Sch_EZ!$B$31:$B$54,0),MATCH(Schedules_8760!$F8407,Htg_StPt_Sch_EZ!$C$30:$I$30,0)),"F","C")</f>
        <v>19.444444444444443</v>
      </c>
      <c r="J8407" s="34">
        <f>CONVERT(INDEX(Clg_StPt_Sch_EZ!$C$4:$I$27,MATCH(Schedules_8760!$C8407,Clg_StPt_Sch_EZ!$B$4:$B$27,0),MATCH(Schedules_8760!$F8407,Clg_StPt_Sch_EZ!$C$3:$I$3,0)),"F","C")</f>
        <v>25.555555555555554</v>
      </c>
      <c r="K8407" s="34">
        <f>CONVERT(INDEX(Clg_StPt_Sch_EZ!$C$31:$I$54,MATCH(Schedules_8760!$C8407,Clg_StPt_Sch_EZ!$B$31:$B$54,0),MATCH(Schedules_8760!$F8407,Clg_StPt_Sch_EZ!$C$30:$I$30,0)),"F","C")</f>
        <v>28.333333333333332</v>
      </c>
      <c r="L8407" s="34">
        <f>CONVERT(INDEX(DHW_StPt_Sch_EZ!$C$4:$I$27,MATCH(Schedules_8760!$C8407,DHW_StPt_Sch_EZ!$B$4:$B$27,0),MATCH(Schedules_8760!$F8407,DHW_StPt_Sch_EZ!$C$3:$I$3,0)),"F","C")</f>
        <v>53.333333333333329</v>
      </c>
      <c r="M8407" s="34">
        <f>CONVERT(INDEX(DHW_StPt_Sch_EZ!$C$31:$I$54,MATCH(Schedules_8760!$C8407,DHW_StPt_Sch_EZ!$B$31:$B$54,0),MATCH(Schedules_8760!$F8407,DHW_StPt_Sch_EZ!$C$30:$I$30,0)),"F","C")</f>
        <v>53.333333333333329</v>
      </c>
      <c r="N8407" s="12"/>
      <c r="O8407" s="12"/>
      <c r="P8407" s="12"/>
    </row>
    <row r="8408" spans="1:16" x14ac:dyDescent="0.25">
      <c r="A8408" s="35">
        <v>8407</v>
      </c>
      <c r="B8408" s="89">
        <v>351.25</v>
      </c>
      <c r="C8408" s="35">
        <f t="shared" si="655"/>
        <v>7</v>
      </c>
      <c r="D8408" s="35">
        <f t="shared" si="658"/>
        <v>351</v>
      </c>
      <c r="E8408" s="35">
        <f t="shared" si="659"/>
        <v>1</v>
      </c>
      <c r="F8408" s="35" t="str">
        <f t="shared" si="656"/>
        <v>Sunday</v>
      </c>
      <c r="G8408" s="35">
        <f t="shared" si="657"/>
        <v>12</v>
      </c>
      <c r="H8408" s="34">
        <f>CONVERT(INDEX(Htg_StPt_Sch_EZ!$C$4:$I$27,MATCH(Schedules_8760!$C8408,Htg_StPt_Sch_EZ!$B$4:$B$27,0),MATCH(Schedules_8760!$F8408,Htg_StPt_Sch_EZ!$C$3:$I$3,0)),"F","C")</f>
        <v>20.555555555555554</v>
      </c>
      <c r="I8408" s="34">
        <f>CONVERT(INDEX(Htg_StPt_Sch_EZ!$C$31:$I$54,MATCH(Schedules_8760!$C8408,Htg_StPt_Sch_EZ!$B$31:$B$54,0),MATCH(Schedules_8760!$F8408,Htg_StPt_Sch_EZ!$C$30:$I$30,0)),"F","C")</f>
        <v>19.444444444444443</v>
      </c>
      <c r="J8408" s="34">
        <f>CONVERT(INDEX(Clg_StPt_Sch_EZ!$C$4:$I$27,MATCH(Schedules_8760!$C8408,Clg_StPt_Sch_EZ!$B$4:$B$27,0),MATCH(Schedules_8760!$F8408,Clg_StPt_Sch_EZ!$C$3:$I$3,0)),"F","C")</f>
        <v>25.555555555555554</v>
      </c>
      <c r="K8408" s="34">
        <f>CONVERT(INDEX(Clg_StPt_Sch_EZ!$C$31:$I$54,MATCH(Schedules_8760!$C8408,Clg_StPt_Sch_EZ!$B$31:$B$54,0),MATCH(Schedules_8760!$F8408,Clg_StPt_Sch_EZ!$C$30:$I$30,0)),"F","C")</f>
        <v>28.333333333333332</v>
      </c>
      <c r="L8408" s="34">
        <f>CONVERT(INDEX(DHW_StPt_Sch_EZ!$C$4:$I$27,MATCH(Schedules_8760!$C8408,DHW_StPt_Sch_EZ!$B$4:$B$27,0),MATCH(Schedules_8760!$F8408,DHW_StPt_Sch_EZ!$C$3:$I$3,0)),"F","C")</f>
        <v>53.333333333333329</v>
      </c>
      <c r="M8408" s="34">
        <f>CONVERT(INDEX(DHW_StPt_Sch_EZ!$C$31:$I$54,MATCH(Schedules_8760!$C8408,DHW_StPt_Sch_EZ!$B$31:$B$54,0),MATCH(Schedules_8760!$F8408,DHW_StPt_Sch_EZ!$C$30:$I$30,0)),"F","C")</f>
        <v>53.333333333333329</v>
      </c>
      <c r="N8408" s="12"/>
      <c r="O8408" s="12"/>
      <c r="P8408" s="12"/>
    </row>
    <row r="8409" spans="1:16" x14ac:dyDescent="0.25">
      <c r="A8409" s="35">
        <v>8408</v>
      </c>
      <c r="B8409" s="89">
        <v>351.29166666666669</v>
      </c>
      <c r="C8409" s="35">
        <f t="shared" si="655"/>
        <v>8</v>
      </c>
      <c r="D8409" s="35">
        <f t="shared" si="658"/>
        <v>351</v>
      </c>
      <c r="E8409" s="35">
        <f t="shared" si="659"/>
        <v>1</v>
      </c>
      <c r="F8409" s="35" t="str">
        <f t="shared" si="656"/>
        <v>Sunday</v>
      </c>
      <c r="G8409" s="35">
        <f t="shared" si="657"/>
        <v>12</v>
      </c>
      <c r="H8409" s="34">
        <f>CONVERT(INDEX(Htg_StPt_Sch_EZ!$C$4:$I$27,MATCH(Schedules_8760!$C8409,Htg_StPt_Sch_EZ!$B$4:$B$27,0),MATCH(Schedules_8760!$F8409,Htg_StPt_Sch_EZ!$C$3:$I$3,0)),"F","C")</f>
        <v>20.555555555555554</v>
      </c>
      <c r="I8409" s="34">
        <f>CONVERT(INDEX(Htg_StPt_Sch_EZ!$C$31:$I$54,MATCH(Schedules_8760!$C8409,Htg_StPt_Sch_EZ!$B$31:$B$54,0),MATCH(Schedules_8760!$F8409,Htg_StPt_Sch_EZ!$C$30:$I$30,0)),"F","C")</f>
        <v>19.444444444444443</v>
      </c>
      <c r="J8409" s="34">
        <f>CONVERT(INDEX(Clg_StPt_Sch_EZ!$C$4:$I$27,MATCH(Schedules_8760!$C8409,Clg_StPt_Sch_EZ!$B$4:$B$27,0),MATCH(Schedules_8760!$F8409,Clg_StPt_Sch_EZ!$C$3:$I$3,0)),"F","C")</f>
        <v>25.555555555555554</v>
      </c>
      <c r="K8409" s="34">
        <f>CONVERT(INDEX(Clg_StPt_Sch_EZ!$C$31:$I$54,MATCH(Schedules_8760!$C8409,Clg_StPt_Sch_EZ!$B$31:$B$54,0),MATCH(Schedules_8760!$F8409,Clg_StPt_Sch_EZ!$C$30:$I$30,0)),"F","C")</f>
        <v>25</v>
      </c>
      <c r="L8409" s="34">
        <f>CONVERT(INDEX(DHW_StPt_Sch_EZ!$C$4:$I$27,MATCH(Schedules_8760!$C8409,DHW_StPt_Sch_EZ!$B$4:$B$27,0),MATCH(Schedules_8760!$F8409,DHW_StPt_Sch_EZ!$C$3:$I$3,0)),"F","C")</f>
        <v>53.333333333333329</v>
      </c>
      <c r="M8409" s="34">
        <f>CONVERT(INDEX(DHW_StPt_Sch_EZ!$C$31:$I$54,MATCH(Schedules_8760!$C8409,DHW_StPt_Sch_EZ!$B$31:$B$54,0),MATCH(Schedules_8760!$F8409,DHW_StPt_Sch_EZ!$C$30:$I$30,0)),"F","C")</f>
        <v>53.333333333333329</v>
      </c>
      <c r="N8409" s="12"/>
      <c r="O8409" s="12"/>
      <c r="P8409" s="12"/>
    </row>
    <row r="8410" spans="1:16" x14ac:dyDescent="0.25">
      <c r="A8410" s="35">
        <v>8409</v>
      </c>
      <c r="B8410" s="89">
        <v>351.33333333333331</v>
      </c>
      <c r="C8410" s="35">
        <f t="shared" si="655"/>
        <v>9</v>
      </c>
      <c r="D8410" s="35">
        <f t="shared" si="658"/>
        <v>351</v>
      </c>
      <c r="E8410" s="35">
        <f t="shared" si="659"/>
        <v>1</v>
      </c>
      <c r="F8410" s="35" t="str">
        <f t="shared" si="656"/>
        <v>Sunday</v>
      </c>
      <c r="G8410" s="35">
        <f t="shared" si="657"/>
        <v>12</v>
      </c>
      <c r="H8410" s="34">
        <f>CONVERT(INDEX(Htg_StPt_Sch_EZ!$C$4:$I$27,MATCH(Schedules_8760!$C8410,Htg_StPt_Sch_EZ!$B$4:$B$27,0),MATCH(Schedules_8760!$F8410,Htg_StPt_Sch_EZ!$C$3:$I$3,0)),"F","C")</f>
        <v>20.555555555555554</v>
      </c>
      <c r="I8410" s="34">
        <f>CONVERT(INDEX(Htg_StPt_Sch_EZ!$C$31:$I$54,MATCH(Schedules_8760!$C8410,Htg_StPt_Sch_EZ!$B$31:$B$54,0),MATCH(Schedules_8760!$F8410,Htg_StPt_Sch_EZ!$C$30:$I$30,0)),"F","C")</f>
        <v>19.444444444444443</v>
      </c>
      <c r="J8410" s="34">
        <f>CONVERT(INDEX(Clg_StPt_Sch_EZ!$C$4:$I$27,MATCH(Schedules_8760!$C8410,Clg_StPt_Sch_EZ!$B$4:$B$27,0),MATCH(Schedules_8760!$F8410,Clg_StPt_Sch_EZ!$C$3:$I$3,0)),"F","C")</f>
        <v>25.555555555555554</v>
      </c>
      <c r="K8410" s="34">
        <f>CONVERT(INDEX(Clg_StPt_Sch_EZ!$C$31:$I$54,MATCH(Schedules_8760!$C8410,Clg_StPt_Sch_EZ!$B$31:$B$54,0),MATCH(Schedules_8760!$F8410,Clg_StPt_Sch_EZ!$C$30:$I$30,0)),"F","C")</f>
        <v>25</v>
      </c>
      <c r="L8410" s="34">
        <f>CONVERT(INDEX(DHW_StPt_Sch_EZ!$C$4:$I$27,MATCH(Schedules_8760!$C8410,DHW_StPt_Sch_EZ!$B$4:$B$27,0),MATCH(Schedules_8760!$F8410,DHW_StPt_Sch_EZ!$C$3:$I$3,0)),"F","C")</f>
        <v>53.333333333333329</v>
      </c>
      <c r="M8410" s="34">
        <f>CONVERT(INDEX(DHW_StPt_Sch_EZ!$C$31:$I$54,MATCH(Schedules_8760!$C8410,DHW_StPt_Sch_EZ!$B$31:$B$54,0),MATCH(Schedules_8760!$F8410,DHW_StPt_Sch_EZ!$C$30:$I$30,0)),"F","C")</f>
        <v>53.333333333333329</v>
      </c>
      <c r="N8410" s="12"/>
      <c r="O8410" s="12"/>
      <c r="P8410" s="12"/>
    </row>
    <row r="8411" spans="1:16" x14ac:dyDescent="0.25">
      <c r="A8411" s="35">
        <v>8410</v>
      </c>
      <c r="B8411" s="89">
        <v>351.375</v>
      </c>
      <c r="C8411" s="35">
        <f t="shared" si="655"/>
        <v>10</v>
      </c>
      <c r="D8411" s="35">
        <f t="shared" si="658"/>
        <v>351</v>
      </c>
      <c r="E8411" s="35">
        <f t="shared" si="659"/>
        <v>1</v>
      </c>
      <c r="F8411" s="35" t="str">
        <f t="shared" si="656"/>
        <v>Sunday</v>
      </c>
      <c r="G8411" s="35">
        <f t="shared" si="657"/>
        <v>12</v>
      </c>
      <c r="H8411" s="34">
        <f>CONVERT(INDEX(Htg_StPt_Sch_EZ!$C$4:$I$27,MATCH(Schedules_8760!$C8411,Htg_StPt_Sch_EZ!$B$4:$B$27,0),MATCH(Schedules_8760!$F8411,Htg_StPt_Sch_EZ!$C$3:$I$3,0)),"F","C")</f>
        <v>20.555555555555554</v>
      </c>
      <c r="I8411" s="34">
        <f>CONVERT(INDEX(Htg_StPt_Sch_EZ!$C$31:$I$54,MATCH(Schedules_8760!$C8411,Htg_StPt_Sch_EZ!$B$31:$B$54,0),MATCH(Schedules_8760!$F8411,Htg_StPt_Sch_EZ!$C$30:$I$30,0)),"F","C")</f>
        <v>19.444444444444443</v>
      </c>
      <c r="J8411" s="34">
        <f>CONVERT(INDEX(Clg_StPt_Sch_EZ!$C$4:$I$27,MATCH(Schedules_8760!$C8411,Clg_StPt_Sch_EZ!$B$4:$B$27,0),MATCH(Schedules_8760!$F8411,Clg_StPt_Sch_EZ!$C$3:$I$3,0)),"F","C")</f>
        <v>25.555555555555554</v>
      </c>
      <c r="K8411" s="34">
        <f>CONVERT(INDEX(Clg_StPt_Sch_EZ!$C$31:$I$54,MATCH(Schedules_8760!$C8411,Clg_StPt_Sch_EZ!$B$31:$B$54,0),MATCH(Schedules_8760!$F8411,Clg_StPt_Sch_EZ!$C$30:$I$30,0)),"F","C")</f>
        <v>25</v>
      </c>
      <c r="L8411" s="34">
        <f>CONVERT(INDEX(DHW_StPt_Sch_EZ!$C$4:$I$27,MATCH(Schedules_8760!$C8411,DHW_StPt_Sch_EZ!$B$4:$B$27,0),MATCH(Schedules_8760!$F8411,DHW_StPt_Sch_EZ!$C$3:$I$3,0)),"F","C")</f>
        <v>53.333333333333329</v>
      </c>
      <c r="M8411" s="34">
        <f>CONVERT(INDEX(DHW_StPt_Sch_EZ!$C$31:$I$54,MATCH(Schedules_8760!$C8411,DHW_StPt_Sch_EZ!$B$31:$B$54,0),MATCH(Schedules_8760!$F8411,DHW_StPt_Sch_EZ!$C$30:$I$30,0)),"F","C")</f>
        <v>53.333333333333329</v>
      </c>
      <c r="N8411" s="12"/>
      <c r="O8411" s="12"/>
      <c r="P8411" s="12"/>
    </row>
    <row r="8412" spans="1:16" x14ac:dyDescent="0.25">
      <c r="A8412" s="35">
        <v>8411</v>
      </c>
      <c r="B8412" s="89">
        <v>351.41666666666669</v>
      </c>
      <c r="C8412" s="35">
        <f t="shared" si="655"/>
        <v>11</v>
      </c>
      <c r="D8412" s="35">
        <f t="shared" si="658"/>
        <v>351</v>
      </c>
      <c r="E8412" s="35">
        <f t="shared" si="659"/>
        <v>1</v>
      </c>
      <c r="F8412" s="35" t="str">
        <f t="shared" si="656"/>
        <v>Sunday</v>
      </c>
      <c r="G8412" s="35">
        <f t="shared" si="657"/>
        <v>12</v>
      </c>
      <c r="H8412" s="34">
        <f>CONVERT(INDEX(Htg_StPt_Sch_EZ!$C$4:$I$27,MATCH(Schedules_8760!$C8412,Htg_StPt_Sch_EZ!$B$4:$B$27,0),MATCH(Schedules_8760!$F8412,Htg_StPt_Sch_EZ!$C$3:$I$3,0)),"F","C")</f>
        <v>20.555555555555554</v>
      </c>
      <c r="I8412" s="34">
        <f>CONVERT(INDEX(Htg_StPt_Sch_EZ!$C$31:$I$54,MATCH(Schedules_8760!$C8412,Htg_StPt_Sch_EZ!$B$31:$B$54,0),MATCH(Schedules_8760!$F8412,Htg_StPt_Sch_EZ!$C$30:$I$30,0)),"F","C")</f>
        <v>19.444444444444443</v>
      </c>
      <c r="J8412" s="34">
        <f>CONVERT(INDEX(Clg_StPt_Sch_EZ!$C$4:$I$27,MATCH(Schedules_8760!$C8412,Clg_StPt_Sch_EZ!$B$4:$B$27,0),MATCH(Schedules_8760!$F8412,Clg_StPt_Sch_EZ!$C$3:$I$3,0)),"F","C")</f>
        <v>25.555555555555554</v>
      </c>
      <c r="K8412" s="34">
        <f>CONVERT(INDEX(Clg_StPt_Sch_EZ!$C$31:$I$54,MATCH(Schedules_8760!$C8412,Clg_StPt_Sch_EZ!$B$31:$B$54,0),MATCH(Schedules_8760!$F8412,Clg_StPt_Sch_EZ!$C$30:$I$30,0)),"F","C")</f>
        <v>25</v>
      </c>
      <c r="L8412" s="34">
        <f>CONVERT(INDEX(DHW_StPt_Sch_EZ!$C$4:$I$27,MATCH(Schedules_8760!$C8412,DHW_StPt_Sch_EZ!$B$4:$B$27,0),MATCH(Schedules_8760!$F8412,DHW_StPt_Sch_EZ!$C$3:$I$3,0)),"F","C")</f>
        <v>53.333333333333329</v>
      </c>
      <c r="M8412" s="34">
        <f>CONVERT(INDEX(DHW_StPt_Sch_EZ!$C$31:$I$54,MATCH(Schedules_8760!$C8412,DHW_StPt_Sch_EZ!$B$31:$B$54,0),MATCH(Schedules_8760!$F8412,DHW_StPt_Sch_EZ!$C$30:$I$30,0)),"F","C")</f>
        <v>53.333333333333329</v>
      </c>
      <c r="N8412" s="12"/>
      <c r="O8412" s="12"/>
      <c r="P8412" s="12"/>
    </row>
    <row r="8413" spans="1:16" x14ac:dyDescent="0.25">
      <c r="A8413" s="35">
        <v>8412</v>
      </c>
      <c r="B8413" s="89">
        <v>351.45833333333331</v>
      </c>
      <c r="C8413" s="35">
        <f t="shared" si="655"/>
        <v>12</v>
      </c>
      <c r="D8413" s="35">
        <f t="shared" si="658"/>
        <v>351</v>
      </c>
      <c r="E8413" s="35">
        <f t="shared" si="659"/>
        <v>1</v>
      </c>
      <c r="F8413" s="35" t="str">
        <f t="shared" si="656"/>
        <v>Sunday</v>
      </c>
      <c r="G8413" s="35">
        <f t="shared" si="657"/>
        <v>12</v>
      </c>
      <c r="H8413" s="34">
        <f>CONVERT(INDEX(Htg_StPt_Sch_EZ!$C$4:$I$27,MATCH(Schedules_8760!$C8413,Htg_StPt_Sch_EZ!$B$4:$B$27,0),MATCH(Schedules_8760!$F8413,Htg_StPt_Sch_EZ!$C$3:$I$3,0)),"F","C")</f>
        <v>20.555555555555554</v>
      </c>
      <c r="I8413" s="34">
        <f>CONVERT(INDEX(Htg_StPt_Sch_EZ!$C$31:$I$54,MATCH(Schedules_8760!$C8413,Htg_StPt_Sch_EZ!$B$31:$B$54,0),MATCH(Schedules_8760!$F8413,Htg_StPt_Sch_EZ!$C$30:$I$30,0)),"F","C")</f>
        <v>19.444444444444443</v>
      </c>
      <c r="J8413" s="34">
        <f>CONVERT(INDEX(Clg_StPt_Sch_EZ!$C$4:$I$27,MATCH(Schedules_8760!$C8413,Clg_StPt_Sch_EZ!$B$4:$B$27,0),MATCH(Schedules_8760!$F8413,Clg_StPt_Sch_EZ!$C$3:$I$3,0)),"F","C")</f>
        <v>25.555555555555554</v>
      </c>
      <c r="K8413" s="34">
        <f>CONVERT(INDEX(Clg_StPt_Sch_EZ!$C$31:$I$54,MATCH(Schedules_8760!$C8413,Clg_StPt_Sch_EZ!$B$31:$B$54,0),MATCH(Schedules_8760!$F8413,Clg_StPt_Sch_EZ!$C$30:$I$30,0)),"F","C")</f>
        <v>25</v>
      </c>
      <c r="L8413" s="34">
        <f>CONVERT(INDEX(DHW_StPt_Sch_EZ!$C$4:$I$27,MATCH(Schedules_8760!$C8413,DHW_StPt_Sch_EZ!$B$4:$B$27,0),MATCH(Schedules_8760!$F8413,DHW_StPt_Sch_EZ!$C$3:$I$3,0)),"F","C")</f>
        <v>53.333333333333329</v>
      </c>
      <c r="M8413" s="34">
        <f>CONVERT(INDEX(DHW_StPt_Sch_EZ!$C$31:$I$54,MATCH(Schedules_8760!$C8413,DHW_StPt_Sch_EZ!$B$31:$B$54,0),MATCH(Schedules_8760!$F8413,DHW_StPt_Sch_EZ!$C$30:$I$30,0)),"F","C")</f>
        <v>53.333333333333329</v>
      </c>
      <c r="N8413" s="12"/>
      <c r="O8413" s="12"/>
      <c r="P8413" s="12"/>
    </row>
    <row r="8414" spans="1:16" x14ac:dyDescent="0.25">
      <c r="A8414" s="35">
        <v>8413</v>
      </c>
      <c r="B8414" s="89">
        <v>351.5</v>
      </c>
      <c r="C8414" s="35">
        <f t="shared" si="655"/>
        <v>13</v>
      </c>
      <c r="D8414" s="35">
        <f t="shared" si="658"/>
        <v>351</v>
      </c>
      <c r="E8414" s="35">
        <f t="shared" si="659"/>
        <v>1</v>
      </c>
      <c r="F8414" s="35" t="str">
        <f t="shared" si="656"/>
        <v>Sunday</v>
      </c>
      <c r="G8414" s="35">
        <f t="shared" si="657"/>
        <v>12</v>
      </c>
      <c r="H8414" s="34">
        <f>CONVERT(INDEX(Htg_StPt_Sch_EZ!$C$4:$I$27,MATCH(Schedules_8760!$C8414,Htg_StPt_Sch_EZ!$B$4:$B$27,0),MATCH(Schedules_8760!$F8414,Htg_StPt_Sch_EZ!$C$3:$I$3,0)),"F","C")</f>
        <v>20.555555555555554</v>
      </c>
      <c r="I8414" s="34">
        <f>CONVERT(INDEX(Htg_StPt_Sch_EZ!$C$31:$I$54,MATCH(Schedules_8760!$C8414,Htg_StPt_Sch_EZ!$B$31:$B$54,0),MATCH(Schedules_8760!$F8414,Htg_StPt_Sch_EZ!$C$30:$I$30,0)),"F","C")</f>
        <v>19.444444444444443</v>
      </c>
      <c r="J8414" s="34">
        <f>CONVERT(INDEX(Clg_StPt_Sch_EZ!$C$4:$I$27,MATCH(Schedules_8760!$C8414,Clg_StPt_Sch_EZ!$B$4:$B$27,0),MATCH(Schedules_8760!$F8414,Clg_StPt_Sch_EZ!$C$3:$I$3,0)),"F","C")</f>
        <v>25.555555555555554</v>
      </c>
      <c r="K8414" s="34">
        <f>CONVERT(INDEX(Clg_StPt_Sch_EZ!$C$31:$I$54,MATCH(Schedules_8760!$C8414,Clg_StPt_Sch_EZ!$B$31:$B$54,0),MATCH(Schedules_8760!$F8414,Clg_StPt_Sch_EZ!$C$30:$I$30,0)),"F","C")</f>
        <v>25</v>
      </c>
      <c r="L8414" s="34">
        <f>CONVERT(INDEX(DHW_StPt_Sch_EZ!$C$4:$I$27,MATCH(Schedules_8760!$C8414,DHW_StPt_Sch_EZ!$B$4:$B$27,0),MATCH(Schedules_8760!$F8414,DHW_StPt_Sch_EZ!$C$3:$I$3,0)),"F","C")</f>
        <v>53.333333333333329</v>
      </c>
      <c r="M8414" s="34">
        <f>CONVERT(INDEX(DHW_StPt_Sch_EZ!$C$31:$I$54,MATCH(Schedules_8760!$C8414,DHW_StPt_Sch_EZ!$B$31:$B$54,0),MATCH(Schedules_8760!$F8414,DHW_StPt_Sch_EZ!$C$30:$I$30,0)),"F","C")</f>
        <v>53.333333333333329</v>
      </c>
      <c r="N8414" s="12"/>
      <c r="O8414" s="12"/>
      <c r="P8414" s="12"/>
    </row>
    <row r="8415" spans="1:16" x14ac:dyDescent="0.25">
      <c r="A8415" s="35">
        <v>8414</v>
      </c>
      <c r="B8415" s="89">
        <v>351.54166666666669</v>
      </c>
      <c r="C8415" s="35">
        <f t="shared" si="655"/>
        <v>14</v>
      </c>
      <c r="D8415" s="35">
        <f t="shared" si="658"/>
        <v>351</v>
      </c>
      <c r="E8415" s="35">
        <f t="shared" si="659"/>
        <v>1</v>
      </c>
      <c r="F8415" s="35" t="str">
        <f t="shared" si="656"/>
        <v>Sunday</v>
      </c>
      <c r="G8415" s="35">
        <f t="shared" si="657"/>
        <v>12</v>
      </c>
      <c r="H8415" s="34">
        <f>CONVERT(INDEX(Htg_StPt_Sch_EZ!$C$4:$I$27,MATCH(Schedules_8760!$C8415,Htg_StPt_Sch_EZ!$B$4:$B$27,0),MATCH(Schedules_8760!$F8415,Htg_StPt_Sch_EZ!$C$3:$I$3,0)),"F","C")</f>
        <v>20.555555555555554</v>
      </c>
      <c r="I8415" s="34">
        <f>CONVERT(INDEX(Htg_StPt_Sch_EZ!$C$31:$I$54,MATCH(Schedules_8760!$C8415,Htg_StPt_Sch_EZ!$B$31:$B$54,0),MATCH(Schedules_8760!$F8415,Htg_StPt_Sch_EZ!$C$30:$I$30,0)),"F","C")</f>
        <v>19.444444444444443</v>
      </c>
      <c r="J8415" s="34">
        <f>CONVERT(INDEX(Clg_StPt_Sch_EZ!$C$4:$I$27,MATCH(Schedules_8760!$C8415,Clg_StPt_Sch_EZ!$B$4:$B$27,0),MATCH(Schedules_8760!$F8415,Clg_StPt_Sch_EZ!$C$3:$I$3,0)),"F","C")</f>
        <v>25.555555555555554</v>
      </c>
      <c r="K8415" s="34">
        <f>CONVERT(INDEX(Clg_StPt_Sch_EZ!$C$31:$I$54,MATCH(Schedules_8760!$C8415,Clg_StPt_Sch_EZ!$B$31:$B$54,0),MATCH(Schedules_8760!$F8415,Clg_StPt_Sch_EZ!$C$30:$I$30,0)),"F","C")</f>
        <v>25</v>
      </c>
      <c r="L8415" s="34">
        <f>CONVERT(INDEX(DHW_StPt_Sch_EZ!$C$4:$I$27,MATCH(Schedules_8760!$C8415,DHW_StPt_Sch_EZ!$B$4:$B$27,0),MATCH(Schedules_8760!$F8415,DHW_StPt_Sch_EZ!$C$3:$I$3,0)),"F","C")</f>
        <v>53.333333333333329</v>
      </c>
      <c r="M8415" s="34">
        <f>CONVERT(INDEX(DHW_StPt_Sch_EZ!$C$31:$I$54,MATCH(Schedules_8760!$C8415,DHW_StPt_Sch_EZ!$B$31:$B$54,0),MATCH(Schedules_8760!$F8415,DHW_StPt_Sch_EZ!$C$30:$I$30,0)),"F","C")</f>
        <v>53.333333333333329</v>
      </c>
      <c r="N8415" s="12"/>
      <c r="O8415" s="12"/>
      <c r="P8415" s="12"/>
    </row>
    <row r="8416" spans="1:16" x14ac:dyDescent="0.25">
      <c r="A8416" s="35">
        <v>8415</v>
      </c>
      <c r="B8416" s="89">
        <v>351.58333333333331</v>
      </c>
      <c r="C8416" s="35">
        <f t="shared" si="655"/>
        <v>15</v>
      </c>
      <c r="D8416" s="35">
        <f t="shared" si="658"/>
        <v>351</v>
      </c>
      <c r="E8416" s="35">
        <f t="shared" si="659"/>
        <v>1</v>
      </c>
      <c r="F8416" s="35" t="str">
        <f t="shared" si="656"/>
        <v>Sunday</v>
      </c>
      <c r="G8416" s="35">
        <f t="shared" si="657"/>
        <v>12</v>
      </c>
      <c r="H8416" s="34">
        <f>CONVERT(INDEX(Htg_StPt_Sch_EZ!$C$4:$I$27,MATCH(Schedules_8760!$C8416,Htg_StPt_Sch_EZ!$B$4:$B$27,0),MATCH(Schedules_8760!$F8416,Htg_StPt_Sch_EZ!$C$3:$I$3,0)),"F","C")</f>
        <v>20.555555555555554</v>
      </c>
      <c r="I8416" s="34">
        <f>CONVERT(INDEX(Htg_StPt_Sch_EZ!$C$31:$I$54,MATCH(Schedules_8760!$C8416,Htg_StPt_Sch_EZ!$B$31:$B$54,0),MATCH(Schedules_8760!$F8416,Htg_StPt_Sch_EZ!$C$30:$I$30,0)),"F","C")</f>
        <v>21.111111111111111</v>
      </c>
      <c r="J8416" s="34">
        <f>CONVERT(INDEX(Clg_StPt_Sch_EZ!$C$4:$I$27,MATCH(Schedules_8760!$C8416,Clg_StPt_Sch_EZ!$B$4:$B$27,0),MATCH(Schedules_8760!$F8416,Clg_StPt_Sch_EZ!$C$3:$I$3,0)),"F","C")</f>
        <v>25.555555555555554</v>
      </c>
      <c r="K8416" s="34">
        <f>CONVERT(INDEX(Clg_StPt_Sch_EZ!$C$31:$I$54,MATCH(Schedules_8760!$C8416,Clg_StPt_Sch_EZ!$B$31:$B$54,0),MATCH(Schedules_8760!$F8416,Clg_StPt_Sch_EZ!$C$30:$I$30,0)),"F","C")</f>
        <v>25</v>
      </c>
      <c r="L8416" s="34">
        <f>CONVERT(INDEX(DHW_StPt_Sch_EZ!$C$4:$I$27,MATCH(Schedules_8760!$C8416,DHW_StPt_Sch_EZ!$B$4:$B$27,0),MATCH(Schedules_8760!$F8416,DHW_StPt_Sch_EZ!$C$3:$I$3,0)),"F","C")</f>
        <v>53.333333333333329</v>
      </c>
      <c r="M8416" s="34">
        <f>CONVERT(INDEX(DHW_StPt_Sch_EZ!$C$31:$I$54,MATCH(Schedules_8760!$C8416,DHW_StPt_Sch_EZ!$B$31:$B$54,0),MATCH(Schedules_8760!$F8416,DHW_StPt_Sch_EZ!$C$30:$I$30,0)),"F","C")</f>
        <v>53.333333333333329</v>
      </c>
      <c r="N8416" s="12"/>
      <c r="O8416" s="12"/>
      <c r="P8416" s="12"/>
    </row>
    <row r="8417" spans="1:16" x14ac:dyDescent="0.25">
      <c r="A8417" s="35">
        <v>8416</v>
      </c>
      <c r="B8417" s="89">
        <v>351.625</v>
      </c>
      <c r="C8417" s="35">
        <f t="shared" si="655"/>
        <v>16</v>
      </c>
      <c r="D8417" s="35">
        <f t="shared" si="658"/>
        <v>351</v>
      </c>
      <c r="E8417" s="35">
        <f t="shared" si="659"/>
        <v>1</v>
      </c>
      <c r="F8417" s="35" t="str">
        <f t="shared" si="656"/>
        <v>Sunday</v>
      </c>
      <c r="G8417" s="35">
        <f t="shared" si="657"/>
        <v>12</v>
      </c>
      <c r="H8417" s="34">
        <f>CONVERT(INDEX(Htg_StPt_Sch_EZ!$C$4:$I$27,MATCH(Schedules_8760!$C8417,Htg_StPt_Sch_EZ!$B$4:$B$27,0),MATCH(Schedules_8760!$F8417,Htg_StPt_Sch_EZ!$C$3:$I$3,0)),"F","C")</f>
        <v>20.555555555555554</v>
      </c>
      <c r="I8417" s="34">
        <f>CONVERT(INDEX(Htg_StPt_Sch_EZ!$C$31:$I$54,MATCH(Schedules_8760!$C8417,Htg_StPt_Sch_EZ!$B$31:$B$54,0),MATCH(Schedules_8760!$F8417,Htg_StPt_Sch_EZ!$C$30:$I$30,0)),"F","C")</f>
        <v>21.111111111111111</v>
      </c>
      <c r="J8417" s="34">
        <f>CONVERT(INDEX(Clg_StPt_Sch_EZ!$C$4:$I$27,MATCH(Schedules_8760!$C8417,Clg_StPt_Sch_EZ!$B$4:$B$27,0),MATCH(Schedules_8760!$F8417,Clg_StPt_Sch_EZ!$C$3:$I$3,0)),"F","C")</f>
        <v>25.555555555555554</v>
      </c>
      <c r="K8417" s="34">
        <f>CONVERT(INDEX(Clg_StPt_Sch_EZ!$C$31:$I$54,MATCH(Schedules_8760!$C8417,Clg_StPt_Sch_EZ!$B$31:$B$54,0),MATCH(Schedules_8760!$F8417,Clg_StPt_Sch_EZ!$C$30:$I$30,0)),"F","C")</f>
        <v>25</v>
      </c>
      <c r="L8417" s="34">
        <f>CONVERT(INDEX(DHW_StPt_Sch_EZ!$C$4:$I$27,MATCH(Schedules_8760!$C8417,DHW_StPt_Sch_EZ!$B$4:$B$27,0),MATCH(Schedules_8760!$F8417,DHW_StPt_Sch_EZ!$C$3:$I$3,0)),"F","C")</f>
        <v>53.333333333333329</v>
      </c>
      <c r="M8417" s="34">
        <f>CONVERT(INDEX(DHW_StPt_Sch_EZ!$C$31:$I$54,MATCH(Schedules_8760!$C8417,DHW_StPt_Sch_EZ!$B$31:$B$54,0),MATCH(Schedules_8760!$F8417,DHW_StPt_Sch_EZ!$C$30:$I$30,0)),"F","C")</f>
        <v>53.333333333333329</v>
      </c>
      <c r="N8417" s="12"/>
      <c r="O8417" s="12"/>
      <c r="P8417" s="12"/>
    </row>
    <row r="8418" spans="1:16" x14ac:dyDescent="0.25">
      <c r="A8418" s="35">
        <v>8417</v>
      </c>
      <c r="B8418" s="89">
        <v>351.66666666666669</v>
      </c>
      <c r="C8418" s="35">
        <f t="shared" si="655"/>
        <v>17</v>
      </c>
      <c r="D8418" s="35">
        <f t="shared" si="658"/>
        <v>351</v>
      </c>
      <c r="E8418" s="35">
        <f t="shared" si="659"/>
        <v>1</v>
      </c>
      <c r="F8418" s="35" t="str">
        <f t="shared" si="656"/>
        <v>Sunday</v>
      </c>
      <c r="G8418" s="35">
        <f t="shared" si="657"/>
        <v>12</v>
      </c>
      <c r="H8418" s="34">
        <f>CONVERT(INDEX(Htg_StPt_Sch_EZ!$C$4:$I$27,MATCH(Schedules_8760!$C8418,Htg_StPt_Sch_EZ!$B$4:$B$27,0),MATCH(Schedules_8760!$F8418,Htg_StPt_Sch_EZ!$C$3:$I$3,0)),"F","C")</f>
        <v>20.555555555555554</v>
      </c>
      <c r="I8418" s="34">
        <f>CONVERT(INDEX(Htg_StPt_Sch_EZ!$C$31:$I$54,MATCH(Schedules_8760!$C8418,Htg_StPt_Sch_EZ!$B$31:$B$54,0),MATCH(Schedules_8760!$F8418,Htg_StPt_Sch_EZ!$C$30:$I$30,0)),"F","C")</f>
        <v>17.777777777777779</v>
      </c>
      <c r="J8418" s="34">
        <f>CONVERT(INDEX(Clg_StPt_Sch_EZ!$C$4:$I$27,MATCH(Schedules_8760!$C8418,Clg_StPt_Sch_EZ!$B$4:$B$27,0),MATCH(Schedules_8760!$F8418,Clg_StPt_Sch_EZ!$C$3:$I$3,0)),"F","C")</f>
        <v>25.555555555555554</v>
      </c>
      <c r="K8418" s="34">
        <f>CONVERT(INDEX(Clg_StPt_Sch_EZ!$C$31:$I$54,MATCH(Schedules_8760!$C8418,Clg_StPt_Sch_EZ!$B$31:$B$54,0),MATCH(Schedules_8760!$F8418,Clg_StPt_Sch_EZ!$C$30:$I$30,0)),"F","C")</f>
        <v>25</v>
      </c>
      <c r="L8418" s="34">
        <f>CONVERT(INDEX(DHW_StPt_Sch_EZ!$C$4:$I$27,MATCH(Schedules_8760!$C8418,DHW_StPt_Sch_EZ!$B$4:$B$27,0),MATCH(Schedules_8760!$F8418,DHW_StPt_Sch_EZ!$C$3:$I$3,0)),"F","C")</f>
        <v>53.333333333333329</v>
      </c>
      <c r="M8418" s="34">
        <f>CONVERT(INDEX(DHW_StPt_Sch_EZ!$C$31:$I$54,MATCH(Schedules_8760!$C8418,DHW_StPt_Sch_EZ!$B$31:$B$54,0),MATCH(Schedules_8760!$F8418,DHW_StPt_Sch_EZ!$C$30:$I$30,0)),"F","C")</f>
        <v>53.333333333333329</v>
      </c>
      <c r="N8418" s="12"/>
      <c r="O8418" s="12"/>
      <c r="P8418" s="12"/>
    </row>
    <row r="8419" spans="1:16" x14ac:dyDescent="0.25">
      <c r="A8419" s="35">
        <v>8418</v>
      </c>
      <c r="B8419" s="89">
        <v>351.70833333333331</v>
      </c>
      <c r="C8419" s="35">
        <f t="shared" si="655"/>
        <v>18</v>
      </c>
      <c r="D8419" s="35">
        <f t="shared" si="658"/>
        <v>351</v>
      </c>
      <c r="E8419" s="35">
        <f t="shared" si="659"/>
        <v>1</v>
      </c>
      <c r="F8419" s="35" t="str">
        <f t="shared" si="656"/>
        <v>Sunday</v>
      </c>
      <c r="G8419" s="35">
        <f t="shared" si="657"/>
        <v>12</v>
      </c>
      <c r="H8419" s="34">
        <f>CONVERT(INDEX(Htg_StPt_Sch_EZ!$C$4:$I$27,MATCH(Schedules_8760!$C8419,Htg_StPt_Sch_EZ!$B$4:$B$27,0),MATCH(Schedules_8760!$F8419,Htg_StPt_Sch_EZ!$C$3:$I$3,0)),"F","C")</f>
        <v>20.555555555555554</v>
      </c>
      <c r="I8419" s="34">
        <f>CONVERT(INDEX(Htg_StPt_Sch_EZ!$C$31:$I$54,MATCH(Schedules_8760!$C8419,Htg_StPt_Sch_EZ!$B$31:$B$54,0),MATCH(Schedules_8760!$F8419,Htg_StPt_Sch_EZ!$C$30:$I$30,0)),"F","C")</f>
        <v>17.777777777777779</v>
      </c>
      <c r="J8419" s="34">
        <f>CONVERT(INDEX(Clg_StPt_Sch_EZ!$C$4:$I$27,MATCH(Schedules_8760!$C8419,Clg_StPt_Sch_EZ!$B$4:$B$27,0),MATCH(Schedules_8760!$F8419,Clg_StPt_Sch_EZ!$C$3:$I$3,0)),"F","C")</f>
        <v>25.555555555555554</v>
      </c>
      <c r="K8419" s="34">
        <f>CONVERT(INDEX(Clg_StPt_Sch_EZ!$C$31:$I$54,MATCH(Schedules_8760!$C8419,Clg_StPt_Sch_EZ!$B$31:$B$54,0),MATCH(Schedules_8760!$F8419,Clg_StPt_Sch_EZ!$C$30:$I$30,0)),"F","C")</f>
        <v>28.333333333333332</v>
      </c>
      <c r="L8419" s="34">
        <f>CONVERT(INDEX(DHW_StPt_Sch_EZ!$C$4:$I$27,MATCH(Schedules_8760!$C8419,DHW_StPt_Sch_EZ!$B$4:$B$27,0),MATCH(Schedules_8760!$F8419,DHW_StPt_Sch_EZ!$C$3:$I$3,0)),"F","C")</f>
        <v>53.333333333333329</v>
      </c>
      <c r="M8419" s="34">
        <f>CONVERT(INDEX(DHW_StPt_Sch_EZ!$C$31:$I$54,MATCH(Schedules_8760!$C8419,DHW_StPt_Sch_EZ!$B$31:$B$54,0),MATCH(Schedules_8760!$F8419,DHW_StPt_Sch_EZ!$C$30:$I$30,0)),"F","C")</f>
        <v>53.333333333333329</v>
      </c>
      <c r="N8419" s="12"/>
      <c r="O8419" s="12"/>
      <c r="P8419" s="12"/>
    </row>
    <row r="8420" spans="1:16" x14ac:dyDescent="0.25">
      <c r="A8420" s="35">
        <v>8419</v>
      </c>
      <c r="B8420" s="89">
        <v>351.75</v>
      </c>
      <c r="C8420" s="35">
        <f t="shared" si="655"/>
        <v>19</v>
      </c>
      <c r="D8420" s="35">
        <f t="shared" si="658"/>
        <v>351</v>
      </c>
      <c r="E8420" s="35">
        <f t="shared" si="659"/>
        <v>1</v>
      </c>
      <c r="F8420" s="35" t="str">
        <f t="shared" si="656"/>
        <v>Sunday</v>
      </c>
      <c r="G8420" s="35">
        <f t="shared" si="657"/>
        <v>12</v>
      </c>
      <c r="H8420" s="34">
        <f>CONVERT(INDEX(Htg_StPt_Sch_EZ!$C$4:$I$27,MATCH(Schedules_8760!$C8420,Htg_StPt_Sch_EZ!$B$4:$B$27,0),MATCH(Schedules_8760!$F8420,Htg_StPt_Sch_EZ!$C$3:$I$3,0)),"F","C")</f>
        <v>20.555555555555554</v>
      </c>
      <c r="I8420" s="34">
        <f>CONVERT(INDEX(Htg_StPt_Sch_EZ!$C$31:$I$54,MATCH(Schedules_8760!$C8420,Htg_StPt_Sch_EZ!$B$31:$B$54,0),MATCH(Schedules_8760!$F8420,Htg_StPt_Sch_EZ!$C$30:$I$30,0)),"F","C")</f>
        <v>18.333333333333332</v>
      </c>
      <c r="J8420" s="34">
        <f>CONVERT(INDEX(Clg_StPt_Sch_EZ!$C$4:$I$27,MATCH(Schedules_8760!$C8420,Clg_StPt_Sch_EZ!$B$4:$B$27,0),MATCH(Schedules_8760!$F8420,Clg_StPt_Sch_EZ!$C$3:$I$3,0)),"F","C")</f>
        <v>25.555555555555554</v>
      </c>
      <c r="K8420" s="34">
        <f>CONVERT(INDEX(Clg_StPt_Sch_EZ!$C$31:$I$54,MATCH(Schedules_8760!$C8420,Clg_StPt_Sch_EZ!$B$31:$B$54,0),MATCH(Schedules_8760!$F8420,Clg_StPt_Sch_EZ!$C$30:$I$30,0)),"F","C")</f>
        <v>28.333333333333332</v>
      </c>
      <c r="L8420" s="34">
        <f>CONVERT(INDEX(DHW_StPt_Sch_EZ!$C$4:$I$27,MATCH(Schedules_8760!$C8420,DHW_StPt_Sch_EZ!$B$4:$B$27,0),MATCH(Schedules_8760!$F8420,DHW_StPt_Sch_EZ!$C$3:$I$3,0)),"F","C")</f>
        <v>53.333333333333329</v>
      </c>
      <c r="M8420" s="34">
        <f>CONVERT(INDEX(DHW_StPt_Sch_EZ!$C$31:$I$54,MATCH(Schedules_8760!$C8420,DHW_StPt_Sch_EZ!$B$31:$B$54,0),MATCH(Schedules_8760!$F8420,DHW_StPt_Sch_EZ!$C$30:$I$30,0)),"F","C")</f>
        <v>53.333333333333329</v>
      </c>
      <c r="N8420" s="12"/>
      <c r="O8420" s="12"/>
      <c r="P8420" s="12"/>
    </row>
    <row r="8421" spans="1:16" x14ac:dyDescent="0.25">
      <c r="A8421" s="35">
        <v>8420</v>
      </c>
      <c r="B8421" s="89">
        <v>351.79166666666669</v>
      </c>
      <c r="C8421" s="35">
        <f t="shared" si="655"/>
        <v>20</v>
      </c>
      <c r="D8421" s="35">
        <f t="shared" si="658"/>
        <v>351</v>
      </c>
      <c r="E8421" s="35">
        <f t="shared" si="659"/>
        <v>1</v>
      </c>
      <c r="F8421" s="35" t="str">
        <f t="shared" si="656"/>
        <v>Sunday</v>
      </c>
      <c r="G8421" s="35">
        <f t="shared" si="657"/>
        <v>12</v>
      </c>
      <c r="H8421" s="34">
        <f>CONVERT(INDEX(Htg_StPt_Sch_EZ!$C$4:$I$27,MATCH(Schedules_8760!$C8421,Htg_StPt_Sch_EZ!$B$4:$B$27,0),MATCH(Schedules_8760!$F8421,Htg_StPt_Sch_EZ!$C$3:$I$3,0)),"F","C")</f>
        <v>20.555555555555554</v>
      </c>
      <c r="I8421" s="34">
        <f>CONVERT(INDEX(Htg_StPt_Sch_EZ!$C$31:$I$54,MATCH(Schedules_8760!$C8421,Htg_StPt_Sch_EZ!$B$31:$B$54,0),MATCH(Schedules_8760!$F8421,Htg_StPt_Sch_EZ!$C$30:$I$30,0)),"F","C")</f>
        <v>18.888888888888889</v>
      </c>
      <c r="J8421" s="34">
        <f>CONVERT(INDEX(Clg_StPt_Sch_EZ!$C$4:$I$27,MATCH(Schedules_8760!$C8421,Clg_StPt_Sch_EZ!$B$4:$B$27,0),MATCH(Schedules_8760!$F8421,Clg_StPt_Sch_EZ!$C$3:$I$3,0)),"F","C")</f>
        <v>25.555555555555554</v>
      </c>
      <c r="K8421" s="34">
        <f>CONVERT(INDEX(Clg_StPt_Sch_EZ!$C$31:$I$54,MATCH(Schedules_8760!$C8421,Clg_StPt_Sch_EZ!$B$31:$B$54,0),MATCH(Schedules_8760!$F8421,Clg_StPt_Sch_EZ!$C$30:$I$30,0)),"F","C")</f>
        <v>28.333333333333332</v>
      </c>
      <c r="L8421" s="34">
        <f>CONVERT(INDEX(DHW_StPt_Sch_EZ!$C$4:$I$27,MATCH(Schedules_8760!$C8421,DHW_StPt_Sch_EZ!$B$4:$B$27,0),MATCH(Schedules_8760!$F8421,DHW_StPt_Sch_EZ!$C$3:$I$3,0)),"F","C")</f>
        <v>53.333333333333329</v>
      </c>
      <c r="M8421" s="34">
        <f>CONVERT(INDEX(DHW_StPt_Sch_EZ!$C$31:$I$54,MATCH(Schedules_8760!$C8421,DHW_StPt_Sch_EZ!$B$31:$B$54,0),MATCH(Schedules_8760!$F8421,DHW_StPt_Sch_EZ!$C$30:$I$30,0)),"F","C")</f>
        <v>53.333333333333329</v>
      </c>
      <c r="N8421" s="12"/>
      <c r="O8421" s="12"/>
      <c r="P8421" s="12"/>
    </row>
    <row r="8422" spans="1:16" x14ac:dyDescent="0.25">
      <c r="A8422" s="35">
        <v>8421</v>
      </c>
      <c r="B8422" s="89">
        <v>351.83333333333331</v>
      </c>
      <c r="C8422" s="35">
        <f t="shared" si="655"/>
        <v>21</v>
      </c>
      <c r="D8422" s="35">
        <f t="shared" si="658"/>
        <v>351</v>
      </c>
      <c r="E8422" s="35">
        <f t="shared" si="659"/>
        <v>1</v>
      </c>
      <c r="F8422" s="35" t="str">
        <f t="shared" si="656"/>
        <v>Sunday</v>
      </c>
      <c r="G8422" s="35">
        <f t="shared" si="657"/>
        <v>12</v>
      </c>
      <c r="H8422" s="34">
        <f>CONVERT(INDEX(Htg_StPt_Sch_EZ!$C$4:$I$27,MATCH(Schedules_8760!$C8422,Htg_StPt_Sch_EZ!$B$4:$B$27,0),MATCH(Schedules_8760!$F8422,Htg_StPt_Sch_EZ!$C$3:$I$3,0)),"F","C")</f>
        <v>20.555555555555554</v>
      </c>
      <c r="I8422" s="34">
        <f>CONVERT(INDEX(Htg_StPt_Sch_EZ!$C$31:$I$54,MATCH(Schedules_8760!$C8422,Htg_StPt_Sch_EZ!$B$31:$B$54,0),MATCH(Schedules_8760!$F8422,Htg_StPt_Sch_EZ!$C$30:$I$30,0)),"F","C")</f>
        <v>19.444444444444443</v>
      </c>
      <c r="J8422" s="34">
        <f>CONVERT(INDEX(Clg_StPt_Sch_EZ!$C$4:$I$27,MATCH(Schedules_8760!$C8422,Clg_StPt_Sch_EZ!$B$4:$B$27,0),MATCH(Schedules_8760!$F8422,Clg_StPt_Sch_EZ!$C$3:$I$3,0)),"F","C")</f>
        <v>25.555555555555554</v>
      </c>
      <c r="K8422" s="34">
        <f>CONVERT(INDEX(Clg_StPt_Sch_EZ!$C$31:$I$54,MATCH(Schedules_8760!$C8422,Clg_StPt_Sch_EZ!$B$31:$B$54,0),MATCH(Schedules_8760!$F8422,Clg_StPt_Sch_EZ!$C$30:$I$30,0)),"F","C")</f>
        <v>28.333333333333332</v>
      </c>
      <c r="L8422" s="34">
        <f>CONVERT(INDEX(DHW_StPt_Sch_EZ!$C$4:$I$27,MATCH(Schedules_8760!$C8422,DHW_StPt_Sch_EZ!$B$4:$B$27,0),MATCH(Schedules_8760!$F8422,DHW_StPt_Sch_EZ!$C$3:$I$3,0)),"F","C")</f>
        <v>53.333333333333329</v>
      </c>
      <c r="M8422" s="34">
        <f>CONVERT(INDEX(DHW_StPt_Sch_EZ!$C$31:$I$54,MATCH(Schedules_8760!$C8422,DHW_StPt_Sch_EZ!$B$31:$B$54,0),MATCH(Schedules_8760!$F8422,DHW_StPt_Sch_EZ!$C$30:$I$30,0)),"F","C")</f>
        <v>53.333333333333329</v>
      </c>
      <c r="N8422" s="12"/>
      <c r="O8422" s="12"/>
      <c r="P8422" s="12"/>
    </row>
    <row r="8423" spans="1:16" x14ac:dyDescent="0.25">
      <c r="A8423" s="35">
        <v>8422</v>
      </c>
      <c r="B8423" s="89">
        <v>351.875</v>
      </c>
      <c r="C8423" s="35">
        <f t="shared" si="655"/>
        <v>22</v>
      </c>
      <c r="D8423" s="35">
        <f t="shared" si="658"/>
        <v>351</v>
      </c>
      <c r="E8423" s="35">
        <f t="shared" si="659"/>
        <v>1</v>
      </c>
      <c r="F8423" s="35" t="str">
        <f t="shared" si="656"/>
        <v>Sunday</v>
      </c>
      <c r="G8423" s="35">
        <f t="shared" si="657"/>
        <v>12</v>
      </c>
      <c r="H8423" s="34">
        <f>CONVERT(INDEX(Htg_StPt_Sch_EZ!$C$4:$I$27,MATCH(Schedules_8760!$C8423,Htg_StPt_Sch_EZ!$B$4:$B$27,0),MATCH(Schedules_8760!$F8423,Htg_StPt_Sch_EZ!$C$3:$I$3,0)),"F","C")</f>
        <v>20.555555555555554</v>
      </c>
      <c r="I8423" s="34">
        <f>CONVERT(INDEX(Htg_StPt_Sch_EZ!$C$31:$I$54,MATCH(Schedules_8760!$C8423,Htg_StPt_Sch_EZ!$B$31:$B$54,0),MATCH(Schedules_8760!$F8423,Htg_StPt_Sch_EZ!$C$30:$I$30,0)),"F","C")</f>
        <v>19.444444444444443</v>
      </c>
      <c r="J8423" s="34">
        <f>CONVERT(INDEX(Clg_StPt_Sch_EZ!$C$4:$I$27,MATCH(Schedules_8760!$C8423,Clg_StPt_Sch_EZ!$B$4:$B$27,0),MATCH(Schedules_8760!$F8423,Clg_StPt_Sch_EZ!$C$3:$I$3,0)),"F","C")</f>
        <v>25.555555555555554</v>
      </c>
      <c r="K8423" s="34">
        <f>CONVERT(INDEX(Clg_StPt_Sch_EZ!$C$31:$I$54,MATCH(Schedules_8760!$C8423,Clg_StPt_Sch_EZ!$B$31:$B$54,0),MATCH(Schedules_8760!$F8423,Clg_StPt_Sch_EZ!$C$30:$I$30,0)),"F","C")</f>
        <v>28.333333333333332</v>
      </c>
      <c r="L8423" s="34">
        <f>CONVERT(INDEX(DHW_StPt_Sch_EZ!$C$4:$I$27,MATCH(Schedules_8760!$C8423,DHW_StPt_Sch_EZ!$B$4:$B$27,0),MATCH(Schedules_8760!$F8423,DHW_StPt_Sch_EZ!$C$3:$I$3,0)),"F","C")</f>
        <v>53.333333333333329</v>
      </c>
      <c r="M8423" s="34">
        <f>CONVERT(INDEX(DHW_StPt_Sch_EZ!$C$31:$I$54,MATCH(Schedules_8760!$C8423,DHW_StPt_Sch_EZ!$B$31:$B$54,0),MATCH(Schedules_8760!$F8423,DHW_StPt_Sch_EZ!$C$30:$I$30,0)),"F","C")</f>
        <v>53.333333333333329</v>
      </c>
      <c r="N8423" s="12"/>
      <c r="O8423" s="12"/>
      <c r="P8423" s="12"/>
    </row>
    <row r="8424" spans="1:16" x14ac:dyDescent="0.25">
      <c r="A8424" s="35">
        <v>8423</v>
      </c>
      <c r="B8424" s="89">
        <v>351.91666666666669</v>
      </c>
      <c r="C8424" s="35">
        <f t="shared" si="655"/>
        <v>23</v>
      </c>
      <c r="D8424" s="35">
        <f t="shared" si="658"/>
        <v>351</v>
      </c>
      <c r="E8424" s="35">
        <f t="shared" si="659"/>
        <v>1</v>
      </c>
      <c r="F8424" s="35" t="str">
        <f t="shared" si="656"/>
        <v>Sunday</v>
      </c>
      <c r="G8424" s="35">
        <f t="shared" si="657"/>
        <v>12</v>
      </c>
      <c r="H8424" s="34">
        <f>CONVERT(INDEX(Htg_StPt_Sch_EZ!$C$4:$I$27,MATCH(Schedules_8760!$C8424,Htg_StPt_Sch_EZ!$B$4:$B$27,0),MATCH(Schedules_8760!$F8424,Htg_StPt_Sch_EZ!$C$3:$I$3,0)),"F","C")</f>
        <v>20.555555555555554</v>
      </c>
      <c r="I8424" s="34">
        <f>CONVERT(INDEX(Htg_StPt_Sch_EZ!$C$31:$I$54,MATCH(Schedules_8760!$C8424,Htg_StPt_Sch_EZ!$B$31:$B$54,0),MATCH(Schedules_8760!$F8424,Htg_StPt_Sch_EZ!$C$30:$I$30,0)),"F","C")</f>
        <v>19.444444444444443</v>
      </c>
      <c r="J8424" s="34">
        <f>CONVERT(INDEX(Clg_StPt_Sch_EZ!$C$4:$I$27,MATCH(Schedules_8760!$C8424,Clg_StPt_Sch_EZ!$B$4:$B$27,0),MATCH(Schedules_8760!$F8424,Clg_StPt_Sch_EZ!$C$3:$I$3,0)),"F","C")</f>
        <v>25.555555555555554</v>
      </c>
      <c r="K8424" s="34">
        <f>CONVERT(INDEX(Clg_StPt_Sch_EZ!$C$31:$I$54,MATCH(Schedules_8760!$C8424,Clg_StPt_Sch_EZ!$B$31:$B$54,0),MATCH(Schedules_8760!$F8424,Clg_StPt_Sch_EZ!$C$30:$I$30,0)),"F","C")</f>
        <v>28.333333333333332</v>
      </c>
      <c r="L8424" s="34">
        <f>CONVERT(INDEX(DHW_StPt_Sch_EZ!$C$4:$I$27,MATCH(Schedules_8760!$C8424,DHW_StPt_Sch_EZ!$B$4:$B$27,0),MATCH(Schedules_8760!$F8424,DHW_StPt_Sch_EZ!$C$3:$I$3,0)),"F","C")</f>
        <v>53.333333333333329</v>
      </c>
      <c r="M8424" s="34">
        <f>CONVERT(INDEX(DHW_StPt_Sch_EZ!$C$31:$I$54,MATCH(Schedules_8760!$C8424,DHW_StPt_Sch_EZ!$B$31:$B$54,0),MATCH(Schedules_8760!$F8424,DHW_StPt_Sch_EZ!$C$30:$I$30,0)),"F","C")</f>
        <v>53.333333333333329</v>
      </c>
      <c r="N8424" s="12"/>
      <c r="O8424" s="12"/>
      <c r="P8424" s="12"/>
    </row>
    <row r="8425" spans="1:16" x14ac:dyDescent="0.25">
      <c r="A8425" s="35">
        <v>8424</v>
      </c>
      <c r="B8425" s="89">
        <v>351.95833333333331</v>
      </c>
      <c r="C8425" s="35">
        <f t="shared" si="655"/>
        <v>24</v>
      </c>
      <c r="D8425" s="35">
        <f t="shared" si="658"/>
        <v>351</v>
      </c>
      <c r="E8425" s="35">
        <f t="shared" si="659"/>
        <v>1</v>
      </c>
      <c r="F8425" s="35" t="str">
        <f t="shared" si="656"/>
        <v>Sunday</v>
      </c>
      <c r="G8425" s="35">
        <f t="shared" si="657"/>
        <v>12</v>
      </c>
      <c r="H8425" s="34">
        <f>CONVERT(INDEX(Htg_StPt_Sch_EZ!$C$4:$I$27,MATCH(Schedules_8760!$C8425,Htg_StPt_Sch_EZ!$B$4:$B$27,0),MATCH(Schedules_8760!$F8425,Htg_StPt_Sch_EZ!$C$3:$I$3,0)),"F","C")</f>
        <v>20.555555555555554</v>
      </c>
      <c r="I8425" s="34">
        <f>CONVERT(INDEX(Htg_StPt_Sch_EZ!$C$31:$I$54,MATCH(Schedules_8760!$C8425,Htg_StPt_Sch_EZ!$B$31:$B$54,0),MATCH(Schedules_8760!$F8425,Htg_StPt_Sch_EZ!$C$30:$I$30,0)),"F","C")</f>
        <v>19.444444444444443</v>
      </c>
      <c r="J8425" s="34">
        <f>CONVERT(INDEX(Clg_StPt_Sch_EZ!$C$4:$I$27,MATCH(Schedules_8760!$C8425,Clg_StPt_Sch_EZ!$B$4:$B$27,0),MATCH(Schedules_8760!$F8425,Clg_StPt_Sch_EZ!$C$3:$I$3,0)),"F","C")</f>
        <v>25.555555555555554</v>
      </c>
      <c r="K8425" s="34">
        <f>CONVERT(INDEX(Clg_StPt_Sch_EZ!$C$31:$I$54,MATCH(Schedules_8760!$C8425,Clg_StPt_Sch_EZ!$B$31:$B$54,0),MATCH(Schedules_8760!$F8425,Clg_StPt_Sch_EZ!$C$30:$I$30,0)),"F","C")</f>
        <v>28.333333333333332</v>
      </c>
      <c r="L8425" s="34">
        <f>CONVERT(INDEX(DHW_StPt_Sch_EZ!$C$4:$I$27,MATCH(Schedules_8760!$C8425,DHW_StPt_Sch_EZ!$B$4:$B$27,0),MATCH(Schedules_8760!$F8425,DHW_StPt_Sch_EZ!$C$3:$I$3,0)),"F","C")</f>
        <v>53.333333333333329</v>
      </c>
      <c r="M8425" s="34">
        <f>CONVERT(INDEX(DHW_StPt_Sch_EZ!$C$31:$I$54,MATCH(Schedules_8760!$C8425,DHW_StPt_Sch_EZ!$B$31:$B$54,0),MATCH(Schedules_8760!$F8425,DHW_StPt_Sch_EZ!$C$30:$I$30,0)),"F","C")</f>
        <v>53.333333333333329</v>
      </c>
      <c r="N8425" s="12"/>
      <c r="O8425" s="12"/>
      <c r="P8425" s="12"/>
    </row>
    <row r="8426" spans="1:16" x14ac:dyDescent="0.25">
      <c r="A8426" s="35">
        <v>8425</v>
      </c>
      <c r="B8426" s="89">
        <v>352</v>
      </c>
      <c r="C8426" s="35">
        <f t="shared" si="655"/>
        <v>1</v>
      </c>
      <c r="D8426" s="35">
        <f t="shared" si="658"/>
        <v>352</v>
      </c>
      <c r="E8426" s="35">
        <f t="shared" si="659"/>
        <v>2</v>
      </c>
      <c r="F8426" s="35" t="str">
        <f t="shared" si="656"/>
        <v>Monday</v>
      </c>
      <c r="G8426" s="35">
        <f t="shared" si="657"/>
        <v>12</v>
      </c>
      <c r="H8426" s="34">
        <f>CONVERT(INDEX(Htg_StPt_Sch_EZ!$C$4:$I$27,MATCH(Schedules_8760!$C8426,Htg_StPt_Sch_EZ!$B$4:$B$27,0),MATCH(Schedules_8760!$F8426,Htg_StPt_Sch_EZ!$C$3:$I$3,0)),"F","C")</f>
        <v>20.555555555555554</v>
      </c>
      <c r="I8426" s="34">
        <f>CONVERT(INDEX(Htg_StPt_Sch_EZ!$C$31:$I$54,MATCH(Schedules_8760!$C8426,Htg_StPt_Sch_EZ!$B$31:$B$54,0),MATCH(Schedules_8760!$F8426,Htg_StPt_Sch_EZ!$C$30:$I$30,0)),"F","C")</f>
        <v>19.444444444444443</v>
      </c>
      <c r="J8426" s="34">
        <f>CONVERT(INDEX(Clg_StPt_Sch_EZ!$C$4:$I$27,MATCH(Schedules_8760!$C8426,Clg_StPt_Sch_EZ!$B$4:$B$27,0),MATCH(Schedules_8760!$F8426,Clg_StPt_Sch_EZ!$C$3:$I$3,0)),"F","C")</f>
        <v>25.555555555555554</v>
      </c>
      <c r="K8426" s="34">
        <f>CONVERT(INDEX(Clg_StPt_Sch_EZ!$C$31:$I$54,MATCH(Schedules_8760!$C8426,Clg_StPt_Sch_EZ!$B$31:$B$54,0),MATCH(Schedules_8760!$F8426,Clg_StPt_Sch_EZ!$C$30:$I$30,0)),"F","C")</f>
        <v>28.333333333333332</v>
      </c>
      <c r="L8426" s="34">
        <f>CONVERT(INDEX(DHW_StPt_Sch_EZ!$C$4:$I$27,MATCH(Schedules_8760!$C8426,DHW_StPt_Sch_EZ!$B$4:$B$27,0),MATCH(Schedules_8760!$F8426,DHW_StPt_Sch_EZ!$C$3:$I$3,0)),"F","C")</f>
        <v>53.333333333333329</v>
      </c>
      <c r="M8426" s="34">
        <f>CONVERT(INDEX(DHW_StPt_Sch_EZ!$C$31:$I$54,MATCH(Schedules_8760!$C8426,DHW_StPt_Sch_EZ!$B$31:$B$54,0),MATCH(Schedules_8760!$F8426,DHW_StPt_Sch_EZ!$C$30:$I$30,0)),"F","C")</f>
        <v>53.333333333333329</v>
      </c>
      <c r="N8426" s="12"/>
      <c r="O8426" s="12"/>
      <c r="P8426" s="12"/>
    </row>
    <row r="8427" spans="1:16" x14ac:dyDescent="0.25">
      <c r="A8427" s="35">
        <v>8426</v>
      </c>
      <c r="B8427" s="89">
        <v>352.04166666666669</v>
      </c>
      <c r="C8427" s="35">
        <f t="shared" si="655"/>
        <v>2</v>
      </c>
      <c r="D8427" s="35">
        <f t="shared" si="658"/>
        <v>352</v>
      </c>
      <c r="E8427" s="35">
        <f t="shared" si="659"/>
        <v>2</v>
      </c>
      <c r="F8427" s="35" t="str">
        <f t="shared" si="656"/>
        <v>Monday</v>
      </c>
      <c r="G8427" s="35">
        <f t="shared" si="657"/>
        <v>12</v>
      </c>
      <c r="H8427" s="34">
        <f>CONVERT(INDEX(Htg_StPt_Sch_EZ!$C$4:$I$27,MATCH(Schedules_8760!$C8427,Htg_StPt_Sch_EZ!$B$4:$B$27,0),MATCH(Schedules_8760!$F8427,Htg_StPt_Sch_EZ!$C$3:$I$3,0)),"F","C")</f>
        <v>20.555555555555554</v>
      </c>
      <c r="I8427" s="34">
        <f>CONVERT(INDEX(Htg_StPt_Sch_EZ!$C$31:$I$54,MATCH(Schedules_8760!$C8427,Htg_StPt_Sch_EZ!$B$31:$B$54,0),MATCH(Schedules_8760!$F8427,Htg_StPt_Sch_EZ!$C$30:$I$30,0)),"F","C")</f>
        <v>19.444444444444443</v>
      </c>
      <c r="J8427" s="34">
        <f>CONVERT(INDEX(Clg_StPt_Sch_EZ!$C$4:$I$27,MATCH(Schedules_8760!$C8427,Clg_StPt_Sch_EZ!$B$4:$B$27,0),MATCH(Schedules_8760!$F8427,Clg_StPt_Sch_EZ!$C$3:$I$3,0)),"F","C")</f>
        <v>25.555555555555554</v>
      </c>
      <c r="K8427" s="34">
        <f>CONVERT(INDEX(Clg_StPt_Sch_EZ!$C$31:$I$54,MATCH(Schedules_8760!$C8427,Clg_StPt_Sch_EZ!$B$31:$B$54,0),MATCH(Schedules_8760!$F8427,Clg_StPt_Sch_EZ!$C$30:$I$30,0)),"F","C")</f>
        <v>28.333333333333332</v>
      </c>
      <c r="L8427" s="34">
        <f>CONVERT(INDEX(DHW_StPt_Sch_EZ!$C$4:$I$27,MATCH(Schedules_8760!$C8427,DHW_StPt_Sch_EZ!$B$4:$B$27,0),MATCH(Schedules_8760!$F8427,DHW_StPt_Sch_EZ!$C$3:$I$3,0)),"F","C")</f>
        <v>53.333333333333329</v>
      </c>
      <c r="M8427" s="34">
        <f>CONVERT(INDEX(DHW_StPt_Sch_EZ!$C$31:$I$54,MATCH(Schedules_8760!$C8427,DHW_StPt_Sch_EZ!$B$31:$B$54,0),MATCH(Schedules_8760!$F8427,DHW_StPt_Sch_EZ!$C$30:$I$30,0)),"F","C")</f>
        <v>53.333333333333329</v>
      </c>
      <c r="N8427" s="12"/>
      <c r="O8427" s="12"/>
      <c r="P8427" s="12"/>
    </row>
    <row r="8428" spans="1:16" x14ac:dyDescent="0.25">
      <c r="A8428" s="35">
        <v>8427</v>
      </c>
      <c r="B8428" s="89">
        <v>352.08333333333331</v>
      </c>
      <c r="C8428" s="35">
        <f t="shared" si="655"/>
        <v>3</v>
      </c>
      <c r="D8428" s="35">
        <f t="shared" si="658"/>
        <v>352</v>
      </c>
      <c r="E8428" s="35">
        <f t="shared" si="659"/>
        <v>2</v>
      </c>
      <c r="F8428" s="35" t="str">
        <f t="shared" si="656"/>
        <v>Monday</v>
      </c>
      <c r="G8428" s="35">
        <f t="shared" si="657"/>
        <v>12</v>
      </c>
      <c r="H8428" s="34">
        <f>CONVERT(INDEX(Htg_StPt_Sch_EZ!$C$4:$I$27,MATCH(Schedules_8760!$C8428,Htg_StPt_Sch_EZ!$B$4:$B$27,0),MATCH(Schedules_8760!$F8428,Htg_StPt_Sch_EZ!$C$3:$I$3,0)),"F","C")</f>
        <v>20.555555555555554</v>
      </c>
      <c r="I8428" s="34">
        <f>CONVERT(INDEX(Htg_StPt_Sch_EZ!$C$31:$I$54,MATCH(Schedules_8760!$C8428,Htg_StPt_Sch_EZ!$B$31:$B$54,0),MATCH(Schedules_8760!$F8428,Htg_StPt_Sch_EZ!$C$30:$I$30,0)),"F","C")</f>
        <v>19.444444444444443</v>
      </c>
      <c r="J8428" s="34">
        <f>CONVERT(INDEX(Clg_StPt_Sch_EZ!$C$4:$I$27,MATCH(Schedules_8760!$C8428,Clg_StPt_Sch_EZ!$B$4:$B$27,0),MATCH(Schedules_8760!$F8428,Clg_StPt_Sch_EZ!$C$3:$I$3,0)),"F","C")</f>
        <v>25.555555555555554</v>
      </c>
      <c r="K8428" s="34">
        <f>CONVERT(INDEX(Clg_StPt_Sch_EZ!$C$31:$I$54,MATCH(Schedules_8760!$C8428,Clg_StPt_Sch_EZ!$B$31:$B$54,0),MATCH(Schedules_8760!$F8428,Clg_StPt_Sch_EZ!$C$30:$I$30,0)),"F","C")</f>
        <v>28.333333333333332</v>
      </c>
      <c r="L8428" s="34">
        <f>CONVERT(INDEX(DHW_StPt_Sch_EZ!$C$4:$I$27,MATCH(Schedules_8760!$C8428,DHW_StPt_Sch_EZ!$B$4:$B$27,0),MATCH(Schedules_8760!$F8428,DHW_StPt_Sch_EZ!$C$3:$I$3,0)),"F","C")</f>
        <v>53.333333333333329</v>
      </c>
      <c r="M8428" s="34">
        <f>CONVERT(INDEX(DHW_StPt_Sch_EZ!$C$31:$I$54,MATCH(Schedules_8760!$C8428,DHW_StPt_Sch_EZ!$B$31:$B$54,0),MATCH(Schedules_8760!$F8428,DHW_StPt_Sch_EZ!$C$30:$I$30,0)),"F","C")</f>
        <v>53.333333333333329</v>
      </c>
      <c r="N8428" s="12"/>
      <c r="O8428" s="12"/>
      <c r="P8428" s="12"/>
    </row>
    <row r="8429" spans="1:16" x14ac:dyDescent="0.25">
      <c r="A8429" s="35">
        <v>8428</v>
      </c>
      <c r="B8429" s="89">
        <v>352.125</v>
      </c>
      <c r="C8429" s="35">
        <f t="shared" si="655"/>
        <v>4</v>
      </c>
      <c r="D8429" s="35">
        <f t="shared" si="658"/>
        <v>352</v>
      </c>
      <c r="E8429" s="35">
        <f t="shared" si="659"/>
        <v>2</v>
      </c>
      <c r="F8429" s="35" t="str">
        <f t="shared" si="656"/>
        <v>Monday</v>
      </c>
      <c r="G8429" s="35">
        <f t="shared" si="657"/>
        <v>12</v>
      </c>
      <c r="H8429" s="34">
        <f>CONVERT(INDEX(Htg_StPt_Sch_EZ!$C$4:$I$27,MATCH(Schedules_8760!$C8429,Htg_StPt_Sch_EZ!$B$4:$B$27,0),MATCH(Schedules_8760!$F8429,Htg_StPt_Sch_EZ!$C$3:$I$3,0)),"F","C")</f>
        <v>20.555555555555554</v>
      </c>
      <c r="I8429" s="34">
        <f>CONVERT(INDEX(Htg_StPt_Sch_EZ!$C$31:$I$54,MATCH(Schedules_8760!$C8429,Htg_StPt_Sch_EZ!$B$31:$B$54,0),MATCH(Schedules_8760!$F8429,Htg_StPt_Sch_EZ!$C$30:$I$30,0)),"F","C")</f>
        <v>19.444444444444443</v>
      </c>
      <c r="J8429" s="34">
        <f>CONVERT(INDEX(Clg_StPt_Sch_EZ!$C$4:$I$27,MATCH(Schedules_8760!$C8429,Clg_StPt_Sch_EZ!$B$4:$B$27,0),MATCH(Schedules_8760!$F8429,Clg_StPt_Sch_EZ!$C$3:$I$3,0)),"F","C")</f>
        <v>25.555555555555554</v>
      </c>
      <c r="K8429" s="34">
        <f>CONVERT(INDEX(Clg_StPt_Sch_EZ!$C$31:$I$54,MATCH(Schedules_8760!$C8429,Clg_StPt_Sch_EZ!$B$31:$B$54,0),MATCH(Schedules_8760!$F8429,Clg_StPt_Sch_EZ!$C$30:$I$30,0)),"F","C")</f>
        <v>28.333333333333332</v>
      </c>
      <c r="L8429" s="34">
        <f>CONVERT(INDEX(DHW_StPt_Sch_EZ!$C$4:$I$27,MATCH(Schedules_8760!$C8429,DHW_StPt_Sch_EZ!$B$4:$B$27,0),MATCH(Schedules_8760!$F8429,DHW_StPt_Sch_EZ!$C$3:$I$3,0)),"F","C")</f>
        <v>53.333333333333329</v>
      </c>
      <c r="M8429" s="34">
        <f>CONVERT(INDEX(DHW_StPt_Sch_EZ!$C$31:$I$54,MATCH(Schedules_8760!$C8429,DHW_StPt_Sch_EZ!$B$31:$B$54,0),MATCH(Schedules_8760!$F8429,DHW_StPt_Sch_EZ!$C$30:$I$30,0)),"F","C")</f>
        <v>53.333333333333329</v>
      </c>
      <c r="N8429" s="12"/>
      <c r="O8429" s="12"/>
      <c r="P8429" s="12"/>
    </row>
    <row r="8430" spans="1:16" x14ac:dyDescent="0.25">
      <c r="A8430" s="35">
        <v>8429</v>
      </c>
      <c r="B8430" s="89">
        <v>352.16666666666669</v>
      </c>
      <c r="C8430" s="35">
        <f t="shared" si="655"/>
        <v>5</v>
      </c>
      <c r="D8430" s="35">
        <f t="shared" si="658"/>
        <v>352</v>
      </c>
      <c r="E8430" s="35">
        <f t="shared" si="659"/>
        <v>2</v>
      </c>
      <c r="F8430" s="35" t="str">
        <f t="shared" si="656"/>
        <v>Monday</v>
      </c>
      <c r="G8430" s="35">
        <f t="shared" si="657"/>
        <v>12</v>
      </c>
      <c r="H8430" s="34">
        <f>CONVERT(INDEX(Htg_StPt_Sch_EZ!$C$4:$I$27,MATCH(Schedules_8760!$C8430,Htg_StPt_Sch_EZ!$B$4:$B$27,0),MATCH(Schedules_8760!$F8430,Htg_StPt_Sch_EZ!$C$3:$I$3,0)),"F","C")</f>
        <v>20.555555555555554</v>
      </c>
      <c r="I8430" s="34">
        <f>CONVERT(INDEX(Htg_StPt_Sch_EZ!$C$31:$I$54,MATCH(Schedules_8760!$C8430,Htg_StPt_Sch_EZ!$B$31:$B$54,0),MATCH(Schedules_8760!$F8430,Htg_StPt_Sch_EZ!$C$30:$I$30,0)),"F","C")</f>
        <v>19.444444444444443</v>
      </c>
      <c r="J8430" s="34">
        <f>CONVERT(INDEX(Clg_StPt_Sch_EZ!$C$4:$I$27,MATCH(Schedules_8760!$C8430,Clg_StPt_Sch_EZ!$B$4:$B$27,0),MATCH(Schedules_8760!$F8430,Clg_StPt_Sch_EZ!$C$3:$I$3,0)),"F","C")</f>
        <v>25.555555555555554</v>
      </c>
      <c r="K8430" s="34">
        <f>CONVERT(INDEX(Clg_StPt_Sch_EZ!$C$31:$I$54,MATCH(Schedules_8760!$C8430,Clg_StPt_Sch_EZ!$B$31:$B$54,0),MATCH(Schedules_8760!$F8430,Clg_StPt_Sch_EZ!$C$30:$I$30,0)),"F","C")</f>
        <v>28.333333333333332</v>
      </c>
      <c r="L8430" s="34">
        <f>CONVERT(INDEX(DHW_StPt_Sch_EZ!$C$4:$I$27,MATCH(Schedules_8760!$C8430,DHW_StPt_Sch_EZ!$B$4:$B$27,0),MATCH(Schedules_8760!$F8430,DHW_StPt_Sch_EZ!$C$3:$I$3,0)),"F","C")</f>
        <v>53.333333333333329</v>
      </c>
      <c r="M8430" s="34">
        <f>CONVERT(INDEX(DHW_StPt_Sch_EZ!$C$31:$I$54,MATCH(Schedules_8760!$C8430,DHW_StPt_Sch_EZ!$B$31:$B$54,0),MATCH(Schedules_8760!$F8430,DHW_StPt_Sch_EZ!$C$30:$I$30,0)),"F","C")</f>
        <v>53.333333333333329</v>
      </c>
      <c r="N8430" s="12"/>
      <c r="O8430" s="12"/>
      <c r="P8430" s="12"/>
    </row>
    <row r="8431" spans="1:16" x14ac:dyDescent="0.25">
      <c r="A8431" s="35">
        <v>8430</v>
      </c>
      <c r="B8431" s="89">
        <v>352.20833333333331</v>
      </c>
      <c r="C8431" s="35">
        <f t="shared" si="655"/>
        <v>6</v>
      </c>
      <c r="D8431" s="35">
        <f t="shared" si="658"/>
        <v>352</v>
      </c>
      <c r="E8431" s="35">
        <f t="shared" si="659"/>
        <v>2</v>
      </c>
      <c r="F8431" s="35" t="str">
        <f t="shared" si="656"/>
        <v>Monday</v>
      </c>
      <c r="G8431" s="35">
        <f t="shared" si="657"/>
        <v>12</v>
      </c>
      <c r="H8431" s="34">
        <f>CONVERT(INDEX(Htg_StPt_Sch_EZ!$C$4:$I$27,MATCH(Schedules_8760!$C8431,Htg_StPt_Sch_EZ!$B$4:$B$27,0),MATCH(Schedules_8760!$F8431,Htg_StPt_Sch_EZ!$C$3:$I$3,0)),"F","C")</f>
        <v>20.555555555555554</v>
      </c>
      <c r="I8431" s="34">
        <f>CONVERT(INDEX(Htg_StPt_Sch_EZ!$C$31:$I$54,MATCH(Schedules_8760!$C8431,Htg_StPt_Sch_EZ!$B$31:$B$54,0),MATCH(Schedules_8760!$F8431,Htg_StPt_Sch_EZ!$C$30:$I$30,0)),"F","C")</f>
        <v>19.444444444444443</v>
      </c>
      <c r="J8431" s="34">
        <f>CONVERT(INDEX(Clg_StPt_Sch_EZ!$C$4:$I$27,MATCH(Schedules_8760!$C8431,Clg_StPt_Sch_EZ!$B$4:$B$27,0),MATCH(Schedules_8760!$F8431,Clg_StPt_Sch_EZ!$C$3:$I$3,0)),"F","C")</f>
        <v>25.555555555555554</v>
      </c>
      <c r="K8431" s="34">
        <f>CONVERT(INDEX(Clg_StPt_Sch_EZ!$C$31:$I$54,MATCH(Schedules_8760!$C8431,Clg_StPt_Sch_EZ!$B$31:$B$54,0),MATCH(Schedules_8760!$F8431,Clg_StPt_Sch_EZ!$C$30:$I$30,0)),"F","C")</f>
        <v>28.333333333333332</v>
      </c>
      <c r="L8431" s="34">
        <f>CONVERT(INDEX(DHW_StPt_Sch_EZ!$C$4:$I$27,MATCH(Schedules_8760!$C8431,DHW_StPt_Sch_EZ!$B$4:$B$27,0),MATCH(Schedules_8760!$F8431,DHW_StPt_Sch_EZ!$C$3:$I$3,0)),"F","C")</f>
        <v>53.333333333333329</v>
      </c>
      <c r="M8431" s="34">
        <f>CONVERT(INDEX(DHW_StPt_Sch_EZ!$C$31:$I$54,MATCH(Schedules_8760!$C8431,DHW_StPt_Sch_EZ!$B$31:$B$54,0),MATCH(Schedules_8760!$F8431,DHW_StPt_Sch_EZ!$C$30:$I$30,0)),"F","C")</f>
        <v>53.333333333333329</v>
      </c>
      <c r="N8431" s="12"/>
      <c r="O8431" s="12"/>
      <c r="P8431" s="12"/>
    </row>
    <row r="8432" spans="1:16" x14ac:dyDescent="0.25">
      <c r="A8432" s="35">
        <v>8431</v>
      </c>
      <c r="B8432" s="89">
        <v>352.25</v>
      </c>
      <c r="C8432" s="35">
        <f t="shared" si="655"/>
        <v>7</v>
      </c>
      <c r="D8432" s="35">
        <f t="shared" si="658"/>
        <v>352</v>
      </c>
      <c r="E8432" s="35">
        <f t="shared" si="659"/>
        <v>2</v>
      </c>
      <c r="F8432" s="35" t="str">
        <f t="shared" si="656"/>
        <v>Monday</v>
      </c>
      <c r="G8432" s="35">
        <f t="shared" si="657"/>
        <v>12</v>
      </c>
      <c r="H8432" s="34">
        <f>CONVERT(INDEX(Htg_StPt_Sch_EZ!$C$4:$I$27,MATCH(Schedules_8760!$C8432,Htg_StPt_Sch_EZ!$B$4:$B$27,0),MATCH(Schedules_8760!$F8432,Htg_StPt_Sch_EZ!$C$3:$I$3,0)),"F","C")</f>
        <v>20.555555555555554</v>
      </c>
      <c r="I8432" s="34">
        <f>CONVERT(INDEX(Htg_StPt_Sch_EZ!$C$31:$I$54,MATCH(Schedules_8760!$C8432,Htg_StPt_Sch_EZ!$B$31:$B$54,0),MATCH(Schedules_8760!$F8432,Htg_StPt_Sch_EZ!$C$30:$I$30,0)),"F","C")</f>
        <v>19.444444444444443</v>
      </c>
      <c r="J8432" s="34">
        <f>CONVERT(INDEX(Clg_StPt_Sch_EZ!$C$4:$I$27,MATCH(Schedules_8760!$C8432,Clg_StPt_Sch_EZ!$B$4:$B$27,0),MATCH(Schedules_8760!$F8432,Clg_StPt_Sch_EZ!$C$3:$I$3,0)),"F","C")</f>
        <v>25.555555555555554</v>
      </c>
      <c r="K8432" s="34">
        <f>CONVERT(INDEX(Clg_StPt_Sch_EZ!$C$31:$I$54,MATCH(Schedules_8760!$C8432,Clg_StPt_Sch_EZ!$B$31:$B$54,0),MATCH(Schedules_8760!$F8432,Clg_StPt_Sch_EZ!$C$30:$I$30,0)),"F","C")</f>
        <v>28.333333333333332</v>
      </c>
      <c r="L8432" s="34">
        <f>CONVERT(INDEX(DHW_StPt_Sch_EZ!$C$4:$I$27,MATCH(Schedules_8760!$C8432,DHW_StPt_Sch_EZ!$B$4:$B$27,0),MATCH(Schedules_8760!$F8432,DHW_StPt_Sch_EZ!$C$3:$I$3,0)),"F","C")</f>
        <v>53.333333333333329</v>
      </c>
      <c r="M8432" s="34">
        <f>CONVERT(INDEX(DHW_StPt_Sch_EZ!$C$31:$I$54,MATCH(Schedules_8760!$C8432,DHW_StPt_Sch_EZ!$B$31:$B$54,0),MATCH(Schedules_8760!$F8432,DHW_StPt_Sch_EZ!$C$30:$I$30,0)),"F","C")</f>
        <v>53.333333333333329</v>
      </c>
      <c r="N8432" s="12"/>
      <c r="O8432" s="12"/>
      <c r="P8432" s="12"/>
    </row>
    <row r="8433" spans="1:16" x14ac:dyDescent="0.25">
      <c r="A8433" s="35">
        <v>8432</v>
      </c>
      <c r="B8433" s="89">
        <v>352.29166666666669</v>
      </c>
      <c r="C8433" s="35">
        <f t="shared" si="655"/>
        <v>8</v>
      </c>
      <c r="D8433" s="35">
        <f t="shared" si="658"/>
        <v>352</v>
      </c>
      <c r="E8433" s="35">
        <f t="shared" si="659"/>
        <v>2</v>
      </c>
      <c r="F8433" s="35" t="str">
        <f t="shared" si="656"/>
        <v>Monday</v>
      </c>
      <c r="G8433" s="35">
        <f t="shared" si="657"/>
        <v>12</v>
      </c>
      <c r="H8433" s="34">
        <f>CONVERT(INDEX(Htg_StPt_Sch_EZ!$C$4:$I$27,MATCH(Schedules_8760!$C8433,Htg_StPt_Sch_EZ!$B$4:$B$27,0),MATCH(Schedules_8760!$F8433,Htg_StPt_Sch_EZ!$C$3:$I$3,0)),"F","C")</f>
        <v>20.555555555555554</v>
      </c>
      <c r="I8433" s="34">
        <f>CONVERT(INDEX(Htg_StPt_Sch_EZ!$C$31:$I$54,MATCH(Schedules_8760!$C8433,Htg_StPt_Sch_EZ!$B$31:$B$54,0),MATCH(Schedules_8760!$F8433,Htg_StPt_Sch_EZ!$C$30:$I$30,0)),"F","C")</f>
        <v>19.444444444444443</v>
      </c>
      <c r="J8433" s="34">
        <f>CONVERT(INDEX(Clg_StPt_Sch_EZ!$C$4:$I$27,MATCH(Schedules_8760!$C8433,Clg_StPt_Sch_EZ!$B$4:$B$27,0),MATCH(Schedules_8760!$F8433,Clg_StPt_Sch_EZ!$C$3:$I$3,0)),"F","C")</f>
        <v>25.555555555555554</v>
      </c>
      <c r="K8433" s="34">
        <f>CONVERT(INDEX(Clg_StPt_Sch_EZ!$C$31:$I$54,MATCH(Schedules_8760!$C8433,Clg_StPt_Sch_EZ!$B$31:$B$54,0),MATCH(Schedules_8760!$F8433,Clg_StPt_Sch_EZ!$C$30:$I$30,0)),"F","C")</f>
        <v>25</v>
      </c>
      <c r="L8433" s="34">
        <f>CONVERT(INDEX(DHW_StPt_Sch_EZ!$C$4:$I$27,MATCH(Schedules_8760!$C8433,DHW_StPt_Sch_EZ!$B$4:$B$27,0),MATCH(Schedules_8760!$F8433,DHW_StPt_Sch_EZ!$C$3:$I$3,0)),"F","C")</f>
        <v>53.333333333333329</v>
      </c>
      <c r="M8433" s="34">
        <f>CONVERT(INDEX(DHW_StPt_Sch_EZ!$C$31:$I$54,MATCH(Schedules_8760!$C8433,DHW_StPt_Sch_EZ!$B$31:$B$54,0),MATCH(Schedules_8760!$F8433,DHW_StPt_Sch_EZ!$C$30:$I$30,0)),"F","C")</f>
        <v>53.333333333333329</v>
      </c>
      <c r="N8433" s="12"/>
      <c r="O8433" s="12"/>
      <c r="P8433" s="12"/>
    </row>
    <row r="8434" spans="1:16" x14ac:dyDescent="0.25">
      <c r="A8434" s="35">
        <v>8433</v>
      </c>
      <c r="B8434" s="89">
        <v>352.33333333333331</v>
      </c>
      <c r="C8434" s="35">
        <f t="shared" si="655"/>
        <v>9</v>
      </c>
      <c r="D8434" s="35">
        <f t="shared" si="658"/>
        <v>352</v>
      </c>
      <c r="E8434" s="35">
        <f t="shared" si="659"/>
        <v>2</v>
      </c>
      <c r="F8434" s="35" t="str">
        <f t="shared" si="656"/>
        <v>Monday</v>
      </c>
      <c r="G8434" s="35">
        <f t="shared" si="657"/>
        <v>12</v>
      </c>
      <c r="H8434" s="34">
        <f>CONVERT(INDEX(Htg_StPt_Sch_EZ!$C$4:$I$27,MATCH(Schedules_8760!$C8434,Htg_StPt_Sch_EZ!$B$4:$B$27,0),MATCH(Schedules_8760!$F8434,Htg_StPt_Sch_EZ!$C$3:$I$3,0)),"F","C")</f>
        <v>20.555555555555554</v>
      </c>
      <c r="I8434" s="34">
        <f>CONVERT(INDEX(Htg_StPt_Sch_EZ!$C$31:$I$54,MATCH(Schedules_8760!$C8434,Htg_StPt_Sch_EZ!$B$31:$B$54,0),MATCH(Schedules_8760!$F8434,Htg_StPt_Sch_EZ!$C$30:$I$30,0)),"F","C")</f>
        <v>19.444444444444443</v>
      </c>
      <c r="J8434" s="34">
        <f>CONVERT(INDEX(Clg_StPt_Sch_EZ!$C$4:$I$27,MATCH(Schedules_8760!$C8434,Clg_StPt_Sch_EZ!$B$4:$B$27,0),MATCH(Schedules_8760!$F8434,Clg_StPt_Sch_EZ!$C$3:$I$3,0)),"F","C")</f>
        <v>25.555555555555554</v>
      </c>
      <c r="K8434" s="34">
        <f>CONVERT(INDEX(Clg_StPt_Sch_EZ!$C$31:$I$54,MATCH(Schedules_8760!$C8434,Clg_StPt_Sch_EZ!$B$31:$B$54,0),MATCH(Schedules_8760!$F8434,Clg_StPt_Sch_EZ!$C$30:$I$30,0)),"F","C")</f>
        <v>25</v>
      </c>
      <c r="L8434" s="34">
        <f>CONVERT(INDEX(DHW_StPt_Sch_EZ!$C$4:$I$27,MATCH(Schedules_8760!$C8434,DHW_StPt_Sch_EZ!$B$4:$B$27,0),MATCH(Schedules_8760!$F8434,DHW_StPt_Sch_EZ!$C$3:$I$3,0)),"F","C")</f>
        <v>53.333333333333329</v>
      </c>
      <c r="M8434" s="34">
        <f>CONVERT(INDEX(DHW_StPt_Sch_EZ!$C$31:$I$54,MATCH(Schedules_8760!$C8434,DHW_StPt_Sch_EZ!$B$31:$B$54,0),MATCH(Schedules_8760!$F8434,DHW_StPt_Sch_EZ!$C$30:$I$30,0)),"F","C")</f>
        <v>53.333333333333329</v>
      </c>
      <c r="N8434" s="12"/>
      <c r="O8434" s="12"/>
      <c r="P8434" s="12"/>
    </row>
    <row r="8435" spans="1:16" x14ac:dyDescent="0.25">
      <c r="A8435" s="35">
        <v>8434</v>
      </c>
      <c r="B8435" s="89">
        <v>352.375</v>
      </c>
      <c r="C8435" s="35">
        <f t="shared" si="655"/>
        <v>10</v>
      </c>
      <c r="D8435" s="35">
        <f t="shared" si="658"/>
        <v>352</v>
      </c>
      <c r="E8435" s="35">
        <f t="shared" si="659"/>
        <v>2</v>
      </c>
      <c r="F8435" s="35" t="str">
        <f t="shared" si="656"/>
        <v>Monday</v>
      </c>
      <c r="G8435" s="35">
        <f t="shared" si="657"/>
        <v>12</v>
      </c>
      <c r="H8435" s="34">
        <f>CONVERT(INDEX(Htg_StPt_Sch_EZ!$C$4:$I$27,MATCH(Schedules_8760!$C8435,Htg_StPt_Sch_EZ!$B$4:$B$27,0),MATCH(Schedules_8760!$F8435,Htg_StPt_Sch_EZ!$C$3:$I$3,0)),"F","C")</f>
        <v>20.555555555555554</v>
      </c>
      <c r="I8435" s="34">
        <f>CONVERT(INDEX(Htg_StPt_Sch_EZ!$C$31:$I$54,MATCH(Schedules_8760!$C8435,Htg_StPt_Sch_EZ!$B$31:$B$54,0),MATCH(Schedules_8760!$F8435,Htg_StPt_Sch_EZ!$C$30:$I$30,0)),"F","C")</f>
        <v>19.444444444444443</v>
      </c>
      <c r="J8435" s="34">
        <f>CONVERT(INDEX(Clg_StPt_Sch_EZ!$C$4:$I$27,MATCH(Schedules_8760!$C8435,Clg_StPt_Sch_EZ!$B$4:$B$27,0),MATCH(Schedules_8760!$F8435,Clg_StPt_Sch_EZ!$C$3:$I$3,0)),"F","C")</f>
        <v>25.555555555555554</v>
      </c>
      <c r="K8435" s="34">
        <f>CONVERT(INDEX(Clg_StPt_Sch_EZ!$C$31:$I$54,MATCH(Schedules_8760!$C8435,Clg_StPt_Sch_EZ!$B$31:$B$54,0),MATCH(Schedules_8760!$F8435,Clg_StPt_Sch_EZ!$C$30:$I$30,0)),"F","C")</f>
        <v>25</v>
      </c>
      <c r="L8435" s="34">
        <f>CONVERT(INDEX(DHW_StPt_Sch_EZ!$C$4:$I$27,MATCH(Schedules_8760!$C8435,DHW_StPt_Sch_EZ!$B$4:$B$27,0),MATCH(Schedules_8760!$F8435,DHW_StPt_Sch_EZ!$C$3:$I$3,0)),"F","C")</f>
        <v>53.333333333333329</v>
      </c>
      <c r="M8435" s="34">
        <f>CONVERT(INDEX(DHW_StPt_Sch_EZ!$C$31:$I$54,MATCH(Schedules_8760!$C8435,DHW_StPt_Sch_EZ!$B$31:$B$54,0),MATCH(Schedules_8760!$F8435,DHW_StPt_Sch_EZ!$C$30:$I$30,0)),"F","C")</f>
        <v>53.333333333333329</v>
      </c>
      <c r="N8435" s="12"/>
      <c r="O8435" s="12"/>
      <c r="P8435" s="12"/>
    </row>
    <row r="8436" spans="1:16" x14ac:dyDescent="0.25">
      <c r="A8436" s="35">
        <v>8435</v>
      </c>
      <c r="B8436" s="89">
        <v>352.41666666666669</v>
      </c>
      <c r="C8436" s="35">
        <f t="shared" si="655"/>
        <v>11</v>
      </c>
      <c r="D8436" s="35">
        <f t="shared" si="658"/>
        <v>352</v>
      </c>
      <c r="E8436" s="35">
        <f t="shared" si="659"/>
        <v>2</v>
      </c>
      <c r="F8436" s="35" t="str">
        <f t="shared" si="656"/>
        <v>Monday</v>
      </c>
      <c r="G8436" s="35">
        <f t="shared" si="657"/>
        <v>12</v>
      </c>
      <c r="H8436" s="34">
        <f>CONVERT(INDEX(Htg_StPt_Sch_EZ!$C$4:$I$27,MATCH(Schedules_8760!$C8436,Htg_StPt_Sch_EZ!$B$4:$B$27,0),MATCH(Schedules_8760!$F8436,Htg_StPt_Sch_EZ!$C$3:$I$3,0)),"F","C")</f>
        <v>20.555555555555554</v>
      </c>
      <c r="I8436" s="34">
        <f>CONVERT(INDEX(Htg_StPt_Sch_EZ!$C$31:$I$54,MATCH(Schedules_8760!$C8436,Htg_StPt_Sch_EZ!$B$31:$B$54,0),MATCH(Schedules_8760!$F8436,Htg_StPt_Sch_EZ!$C$30:$I$30,0)),"F","C")</f>
        <v>19.444444444444443</v>
      </c>
      <c r="J8436" s="34">
        <f>CONVERT(INDEX(Clg_StPt_Sch_EZ!$C$4:$I$27,MATCH(Schedules_8760!$C8436,Clg_StPt_Sch_EZ!$B$4:$B$27,0),MATCH(Schedules_8760!$F8436,Clg_StPt_Sch_EZ!$C$3:$I$3,0)),"F","C")</f>
        <v>25.555555555555554</v>
      </c>
      <c r="K8436" s="34">
        <f>CONVERT(INDEX(Clg_StPt_Sch_EZ!$C$31:$I$54,MATCH(Schedules_8760!$C8436,Clg_StPt_Sch_EZ!$B$31:$B$54,0),MATCH(Schedules_8760!$F8436,Clg_StPt_Sch_EZ!$C$30:$I$30,0)),"F","C")</f>
        <v>25</v>
      </c>
      <c r="L8436" s="34">
        <f>CONVERT(INDEX(DHW_StPt_Sch_EZ!$C$4:$I$27,MATCH(Schedules_8760!$C8436,DHW_StPt_Sch_EZ!$B$4:$B$27,0),MATCH(Schedules_8760!$F8436,DHW_StPt_Sch_EZ!$C$3:$I$3,0)),"F","C")</f>
        <v>53.333333333333329</v>
      </c>
      <c r="M8436" s="34">
        <f>CONVERT(INDEX(DHW_StPt_Sch_EZ!$C$31:$I$54,MATCH(Schedules_8760!$C8436,DHW_StPt_Sch_EZ!$B$31:$B$54,0),MATCH(Schedules_8760!$F8436,DHW_StPt_Sch_EZ!$C$30:$I$30,0)),"F","C")</f>
        <v>53.333333333333329</v>
      </c>
      <c r="N8436" s="12"/>
      <c r="O8436" s="12"/>
      <c r="P8436" s="12"/>
    </row>
    <row r="8437" spans="1:16" x14ac:dyDescent="0.25">
      <c r="A8437" s="35">
        <v>8436</v>
      </c>
      <c r="B8437" s="89">
        <v>352.45833333333331</v>
      </c>
      <c r="C8437" s="35">
        <f t="shared" si="655"/>
        <v>12</v>
      </c>
      <c r="D8437" s="35">
        <f t="shared" si="658"/>
        <v>352</v>
      </c>
      <c r="E8437" s="35">
        <f t="shared" si="659"/>
        <v>2</v>
      </c>
      <c r="F8437" s="35" t="str">
        <f t="shared" si="656"/>
        <v>Monday</v>
      </c>
      <c r="G8437" s="35">
        <f t="shared" si="657"/>
        <v>12</v>
      </c>
      <c r="H8437" s="34">
        <f>CONVERT(INDEX(Htg_StPt_Sch_EZ!$C$4:$I$27,MATCH(Schedules_8760!$C8437,Htg_StPt_Sch_EZ!$B$4:$B$27,0),MATCH(Schedules_8760!$F8437,Htg_StPt_Sch_EZ!$C$3:$I$3,0)),"F","C")</f>
        <v>20.555555555555554</v>
      </c>
      <c r="I8437" s="34">
        <f>CONVERT(INDEX(Htg_StPt_Sch_EZ!$C$31:$I$54,MATCH(Schedules_8760!$C8437,Htg_StPt_Sch_EZ!$B$31:$B$54,0),MATCH(Schedules_8760!$F8437,Htg_StPt_Sch_EZ!$C$30:$I$30,0)),"F","C")</f>
        <v>19.444444444444443</v>
      </c>
      <c r="J8437" s="34">
        <f>CONVERT(INDEX(Clg_StPt_Sch_EZ!$C$4:$I$27,MATCH(Schedules_8760!$C8437,Clg_StPt_Sch_EZ!$B$4:$B$27,0),MATCH(Schedules_8760!$F8437,Clg_StPt_Sch_EZ!$C$3:$I$3,0)),"F","C")</f>
        <v>25.555555555555554</v>
      </c>
      <c r="K8437" s="34">
        <f>CONVERT(INDEX(Clg_StPt_Sch_EZ!$C$31:$I$54,MATCH(Schedules_8760!$C8437,Clg_StPt_Sch_EZ!$B$31:$B$54,0),MATCH(Schedules_8760!$F8437,Clg_StPt_Sch_EZ!$C$30:$I$30,0)),"F","C")</f>
        <v>25</v>
      </c>
      <c r="L8437" s="34">
        <f>CONVERT(INDEX(DHW_StPt_Sch_EZ!$C$4:$I$27,MATCH(Schedules_8760!$C8437,DHW_StPt_Sch_EZ!$B$4:$B$27,0),MATCH(Schedules_8760!$F8437,DHW_StPt_Sch_EZ!$C$3:$I$3,0)),"F","C")</f>
        <v>53.333333333333329</v>
      </c>
      <c r="M8437" s="34">
        <f>CONVERT(INDEX(DHW_StPt_Sch_EZ!$C$31:$I$54,MATCH(Schedules_8760!$C8437,DHW_StPt_Sch_EZ!$B$31:$B$54,0),MATCH(Schedules_8760!$F8437,DHW_StPt_Sch_EZ!$C$30:$I$30,0)),"F","C")</f>
        <v>53.333333333333329</v>
      </c>
      <c r="N8437" s="12"/>
      <c r="O8437" s="12"/>
      <c r="P8437" s="12"/>
    </row>
    <row r="8438" spans="1:16" x14ac:dyDescent="0.25">
      <c r="A8438" s="35">
        <v>8437</v>
      </c>
      <c r="B8438" s="89">
        <v>352.5</v>
      </c>
      <c r="C8438" s="35">
        <f t="shared" si="655"/>
        <v>13</v>
      </c>
      <c r="D8438" s="35">
        <f t="shared" si="658"/>
        <v>352</v>
      </c>
      <c r="E8438" s="35">
        <f t="shared" si="659"/>
        <v>2</v>
      </c>
      <c r="F8438" s="35" t="str">
        <f t="shared" si="656"/>
        <v>Monday</v>
      </c>
      <c r="G8438" s="35">
        <f t="shared" si="657"/>
        <v>12</v>
      </c>
      <c r="H8438" s="34">
        <f>CONVERT(INDEX(Htg_StPt_Sch_EZ!$C$4:$I$27,MATCH(Schedules_8760!$C8438,Htg_StPt_Sch_EZ!$B$4:$B$27,0),MATCH(Schedules_8760!$F8438,Htg_StPt_Sch_EZ!$C$3:$I$3,0)),"F","C")</f>
        <v>20.555555555555554</v>
      </c>
      <c r="I8438" s="34">
        <f>CONVERT(INDEX(Htg_StPt_Sch_EZ!$C$31:$I$54,MATCH(Schedules_8760!$C8438,Htg_StPt_Sch_EZ!$B$31:$B$54,0),MATCH(Schedules_8760!$F8438,Htg_StPt_Sch_EZ!$C$30:$I$30,0)),"F","C")</f>
        <v>19.444444444444443</v>
      </c>
      <c r="J8438" s="34">
        <f>CONVERT(INDEX(Clg_StPt_Sch_EZ!$C$4:$I$27,MATCH(Schedules_8760!$C8438,Clg_StPt_Sch_EZ!$B$4:$B$27,0),MATCH(Schedules_8760!$F8438,Clg_StPt_Sch_EZ!$C$3:$I$3,0)),"F","C")</f>
        <v>25.555555555555554</v>
      </c>
      <c r="K8438" s="34">
        <f>CONVERT(INDEX(Clg_StPt_Sch_EZ!$C$31:$I$54,MATCH(Schedules_8760!$C8438,Clg_StPt_Sch_EZ!$B$31:$B$54,0),MATCH(Schedules_8760!$F8438,Clg_StPt_Sch_EZ!$C$30:$I$30,0)),"F","C")</f>
        <v>25</v>
      </c>
      <c r="L8438" s="34">
        <f>CONVERT(INDEX(DHW_StPt_Sch_EZ!$C$4:$I$27,MATCH(Schedules_8760!$C8438,DHW_StPt_Sch_EZ!$B$4:$B$27,0),MATCH(Schedules_8760!$F8438,DHW_StPt_Sch_EZ!$C$3:$I$3,0)),"F","C")</f>
        <v>53.333333333333329</v>
      </c>
      <c r="M8438" s="34">
        <f>CONVERT(INDEX(DHW_StPt_Sch_EZ!$C$31:$I$54,MATCH(Schedules_8760!$C8438,DHW_StPt_Sch_EZ!$B$31:$B$54,0),MATCH(Schedules_8760!$F8438,DHW_StPt_Sch_EZ!$C$30:$I$30,0)),"F","C")</f>
        <v>53.333333333333329</v>
      </c>
      <c r="N8438" s="12"/>
      <c r="O8438" s="12"/>
      <c r="P8438" s="12"/>
    </row>
    <row r="8439" spans="1:16" x14ac:dyDescent="0.25">
      <c r="A8439" s="35">
        <v>8438</v>
      </c>
      <c r="B8439" s="89">
        <v>352.54166666666669</v>
      </c>
      <c r="C8439" s="35">
        <f t="shared" si="655"/>
        <v>14</v>
      </c>
      <c r="D8439" s="35">
        <f t="shared" si="658"/>
        <v>352</v>
      </c>
      <c r="E8439" s="35">
        <f t="shared" si="659"/>
        <v>2</v>
      </c>
      <c r="F8439" s="35" t="str">
        <f t="shared" si="656"/>
        <v>Monday</v>
      </c>
      <c r="G8439" s="35">
        <f t="shared" si="657"/>
        <v>12</v>
      </c>
      <c r="H8439" s="34">
        <f>CONVERT(INDEX(Htg_StPt_Sch_EZ!$C$4:$I$27,MATCH(Schedules_8760!$C8439,Htg_StPt_Sch_EZ!$B$4:$B$27,0),MATCH(Schedules_8760!$F8439,Htg_StPt_Sch_EZ!$C$3:$I$3,0)),"F","C")</f>
        <v>20.555555555555554</v>
      </c>
      <c r="I8439" s="34">
        <f>CONVERT(INDEX(Htg_StPt_Sch_EZ!$C$31:$I$54,MATCH(Schedules_8760!$C8439,Htg_StPt_Sch_EZ!$B$31:$B$54,0),MATCH(Schedules_8760!$F8439,Htg_StPt_Sch_EZ!$C$30:$I$30,0)),"F","C")</f>
        <v>19.444444444444443</v>
      </c>
      <c r="J8439" s="34">
        <f>CONVERT(INDEX(Clg_StPt_Sch_EZ!$C$4:$I$27,MATCH(Schedules_8760!$C8439,Clg_StPt_Sch_EZ!$B$4:$B$27,0),MATCH(Schedules_8760!$F8439,Clg_StPt_Sch_EZ!$C$3:$I$3,0)),"F","C")</f>
        <v>25.555555555555554</v>
      </c>
      <c r="K8439" s="34">
        <f>CONVERT(INDEX(Clg_StPt_Sch_EZ!$C$31:$I$54,MATCH(Schedules_8760!$C8439,Clg_StPt_Sch_EZ!$B$31:$B$54,0),MATCH(Schedules_8760!$F8439,Clg_StPt_Sch_EZ!$C$30:$I$30,0)),"F","C")</f>
        <v>25</v>
      </c>
      <c r="L8439" s="34">
        <f>CONVERT(INDEX(DHW_StPt_Sch_EZ!$C$4:$I$27,MATCH(Schedules_8760!$C8439,DHW_StPt_Sch_EZ!$B$4:$B$27,0),MATCH(Schedules_8760!$F8439,DHW_StPt_Sch_EZ!$C$3:$I$3,0)),"F","C")</f>
        <v>53.333333333333329</v>
      </c>
      <c r="M8439" s="34">
        <f>CONVERT(INDEX(DHW_StPt_Sch_EZ!$C$31:$I$54,MATCH(Schedules_8760!$C8439,DHW_StPt_Sch_EZ!$B$31:$B$54,0),MATCH(Schedules_8760!$F8439,DHW_StPt_Sch_EZ!$C$30:$I$30,0)),"F","C")</f>
        <v>53.333333333333329</v>
      </c>
      <c r="N8439" s="12"/>
      <c r="O8439" s="12"/>
      <c r="P8439" s="12"/>
    </row>
    <row r="8440" spans="1:16" x14ac:dyDescent="0.25">
      <c r="A8440" s="35">
        <v>8439</v>
      </c>
      <c r="B8440" s="89">
        <v>352.58333333333331</v>
      </c>
      <c r="C8440" s="35">
        <f t="shared" si="655"/>
        <v>15</v>
      </c>
      <c r="D8440" s="35">
        <f t="shared" si="658"/>
        <v>352</v>
      </c>
      <c r="E8440" s="35">
        <f t="shared" si="659"/>
        <v>2</v>
      </c>
      <c r="F8440" s="35" t="str">
        <f t="shared" si="656"/>
        <v>Monday</v>
      </c>
      <c r="G8440" s="35">
        <f t="shared" si="657"/>
        <v>12</v>
      </c>
      <c r="H8440" s="34">
        <f>CONVERT(INDEX(Htg_StPt_Sch_EZ!$C$4:$I$27,MATCH(Schedules_8760!$C8440,Htg_StPt_Sch_EZ!$B$4:$B$27,0),MATCH(Schedules_8760!$F8440,Htg_StPt_Sch_EZ!$C$3:$I$3,0)),"F","C")</f>
        <v>20.555555555555554</v>
      </c>
      <c r="I8440" s="34">
        <f>CONVERT(INDEX(Htg_StPt_Sch_EZ!$C$31:$I$54,MATCH(Schedules_8760!$C8440,Htg_StPt_Sch_EZ!$B$31:$B$54,0),MATCH(Schedules_8760!$F8440,Htg_StPt_Sch_EZ!$C$30:$I$30,0)),"F","C")</f>
        <v>21.111111111111111</v>
      </c>
      <c r="J8440" s="34">
        <f>CONVERT(INDEX(Clg_StPt_Sch_EZ!$C$4:$I$27,MATCH(Schedules_8760!$C8440,Clg_StPt_Sch_EZ!$B$4:$B$27,0),MATCH(Schedules_8760!$F8440,Clg_StPt_Sch_EZ!$C$3:$I$3,0)),"F","C")</f>
        <v>25.555555555555554</v>
      </c>
      <c r="K8440" s="34">
        <f>CONVERT(INDEX(Clg_StPt_Sch_EZ!$C$31:$I$54,MATCH(Schedules_8760!$C8440,Clg_StPt_Sch_EZ!$B$31:$B$54,0),MATCH(Schedules_8760!$F8440,Clg_StPt_Sch_EZ!$C$30:$I$30,0)),"F","C")</f>
        <v>25</v>
      </c>
      <c r="L8440" s="34">
        <f>CONVERT(INDEX(DHW_StPt_Sch_EZ!$C$4:$I$27,MATCH(Schedules_8760!$C8440,DHW_StPt_Sch_EZ!$B$4:$B$27,0),MATCH(Schedules_8760!$F8440,DHW_StPt_Sch_EZ!$C$3:$I$3,0)),"F","C")</f>
        <v>53.333333333333329</v>
      </c>
      <c r="M8440" s="34">
        <f>CONVERT(INDEX(DHW_StPt_Sch_EZ!$C$31:$I$54,MATCH(Schedules_8760!$C8440,DHW_StPt_Sch_EZ!$B$31:$B$54,0),MATCH(Schedules_8760!$F8440,DHW_StPt_Sch_EZ!$C$30:$I$30,0)),"F","C")</f>
        <v>53.333333333333329</v>
      </c>
      <c r="N8440" s="12"/>
      <c r="O8440" s="12"/>
      <c r="P8440" s="12"/>
    </row>
    <row r="8441" spans="1:16" x14ac:dyDescent="0.25">
      <c r="A8441" s="35">
        <v>8440</v>
      </c>
      <c r="B8441" s="89">
        <v>352.625</v>
      </c>
      <c r="C8441" s="35">
        <f t="shared" si="655"/>
        <v>16</v>
      </c>
      <c r="D8441" s="35">
        <f t="shared" si="658"/>
        <v>352</v>
      </c>
      <c r="E8441" s="35">
        <f t="shared" si="659"/>
        <v>2</v>
      </c>
      <c r="F8441" s="35" t="str">
        <f t="shared" si="656"/>
        <v>Monday</v>
      </c>
      <c r="G8441" s="35">
        <f t="shared" si="657"/>
        <v>12</v>
      </c>
      <c r="H8441" s="34">
        <f>CONVERT(INDEX(Htg_StPt_Sch_EZ!$C$4:$I$27,MATCH(Schedules_8760!$C8441,Htg_StPt_Sch_EZ!$B$4:$B$27,0),MATCH(Schedules_8760!$F8441,Htg_StPt_Sch_EZ!$C$3:$I$3,0)),"F","C")</f>
        <v>20.555555555555554</v>
      </c>
      <c r="I8441" s="34">
        <f>CONVERT(INDEX(Htg_StPt_Sch_EZ!$C$31:$I$54,MATCH(Schedules_8760!$C8441,Htg_StPt_Sch_EZ!$B$31:$B$54,0),MATCH(Schedules_8760!$F8441,Htg_StPt_Sch_EZ!$C$30:$I$30,0)),"F","C")</f>
        <v>21.111111111111111</v>
      </c>
      <c r="J8441" s="34">
        <f>CONVERT(INDEX(Clg_StPt_Sch_EZ!$C$4:$I$27,MATCH(Schedules_8760!$C8441,Clg_StPt_Sch_EZ!$B$4:$B$27,0),MATCH(Schedules_8760!$F8441,Clg_StPt_Sch_EZ!$C$3:$I$3,0)),"F","C")</f>
        <v>25.555555555555554</v>
      </c>
      <c r="K8441" s="34">
        <f>CONVERT(INDEX(Clg_StPt_Sch_EZ!$C$31:$I$54,MATCH(Schedules_8760!$C8441,Clg_StPt_Sch_EZ!$B$31:$B$54,0),MATCH(Schedules_8760!$F8441,Clg_StPt_Sch_EZ!$C$30:$I$30,0)),"F","C")</f>
        <v>25</v>
      </c>
      <c r="L8441" s="34">
        <f>CONVERT(INDEX(DHW_StPt_Sch_EZ!$C$4:$I$27,MATCH(Schedules_8760!$C8441,DHW_StPt_Sch_EZ!$B$4:$B$27,0),MATCH(Schedules_8760!$F8441,DHW_StPt_Sch_EZ!$C$3:$I$3,0)),"F","C")</f>
        <v>53.333333333333329</v>
      </c>
      <c r="M8441" s="34">
        <f>CONVERT(INDEX(DHW_StPt_Sch_EZ!$C$31:$I$54,MATCH(Schedules_8760!$C8441,DHW_StPt_Sch_EZ!$B$31:$B$54,0),MATCH(Schedules_8760!$F8441,DHW_StPt_Sch_EZ!$C$30:$I$30,0)),"F","C")</f>
        <v>53.333333333333329</v>
      </c>
      <c r="N8441" s="12"/>
      <c r="O8441" s="12"/>
      <c r="P8441" s="12"/>
    </row>
    <row r="8442" spans="1:16" x14ac:dyDescent="0.25">
      <c r="A8442" s="35">
        <v>8441</v>
      </c>
      <c r="B8442" s="89">
        <v>352.66666666666669</v>
      </c>
      <c r="C8442" s="35">
        <f t="shared" si="655"/>
        <v>17</v>
      </c>
      <c r="D8442" s="35">
        <f t="shared" si="658"/>
        <v>352</v>
      </c>
      <c r="E8442" s="35">
        <f t="shared" si="659"/>
        <v>2</v>
      </c>
      <c r="F8442" s="35" t="str">
        <f t="shared" si="656"/>
        <v>Monday</v>
      </c>
      <c r="G8442" s="35">
        <f t="shared" si="657"/>
        <v>12</v>
      </c>
      <c r="H8442" s="34">
        <f>CONVERT(INDEX(Htg_StPt_Sch_EZ!$C$4:$I$27,MATCH(Schedules_8760!$C8442,Htg_StPt_Sch_EZ!$B$4:$B$27,0),MATCH(Schedules_8760!$F8442,Htg_StPt_Sch_EZ!$C$3:$I$3,0)),"F","C")</f>
        <v>20.555555555555554</v>
      </c>
      <c r="I8442" s="34">
        <f>CONVERT(INDEX(Htg_StPt_Sch_EZ!$C$31:$I$54,MATCH(Schedules_8760!$C8442,Htg_StPt_Sch_EZ!$B$31:$B$54,0),MATCH(Schedules_8760!$F8442,Htg_StPt_Sch_EZ!$C$30:$I$30,0)),"F","C")</f>
        <v>17.777777777777779</v>
      </c>
      <c r="J8442" s="34">
        <f>CONVERT(INDEX(Clg_StPt_Sch_EZ!$C$4:$I$27,MATCH(Schedules_8760!$C8442,Clg_StPt_Sch_EZ!$B$4:$B$27,0),MATCH(Schedules_8760!$F8442,Clg_StPt_Sch_EZ!$C$3:$I$3,0)),"F","C")</f>
        <v>25.555555555555554</v>
      </c>
      <c r="K8442" s="34">
        <f>CONVERT(INDEX(Clg_StPt_Sch_EZ!$C$31:$I$54,MATCH(Schedules_8760!$C8442,Clg_StPt_Sch_EZ!$B$31:$B$54,0),MATCH(Schedules_8760!$F8442,Clg_StPt_Sch_EZ!$C$30:$I$30,0)),"F","C")</f>
        <v>25</v>
      </c>
      <c r="L8442" s="34">
        <f>CONVERT(INDEX(DHW_StPt_Sch_EZ!$C$4:$I$27,MATCH(Schedules_8760!$C8442,DHW_StPt_Sch_EZ!$B$4:$B$27,0),MATCH(Schedules_8760!$F8442,DHW_StPt_Sch_EZ!$C$3:$I$3,0)),"F","C")</f>
        <v>53.333333333333329</v>
      </c>
      <c r="M8442" s="34">
        <f>CONVERT(INDEX(DHW_StPt_Sch_EZ!$C$31:$I$54,MATCH(Schedules_8760!$C8442,DHW_StPt_Sch_EZ!$B$31:$B$54,0),MATCH(Schedules_8760!$F8442,DHW_StPt_Sch_EZ!$C$30:$I$30,0)),"F","C")</f>
        <v>53.333333333333329</v>
      </c>
      <c r="N8442" s="12"/>
      <c r="O8442" s="12"/>
      <c r="P8442" s="12"/>
    </row>
    <row r="8443" spans="1:16" x14ac:dyDescent="0.25">
      <c r="A8443" s="35">
        <v>8442</v>
      </c>
      <c r="B8443" s="89">
        <v>352.70833333333331</v>
      </c>
      <c r="C8443" s="35">
        <f t="shared" si="655"/>
        <v>18</v>
      </c>
      <c r="D8443" s="35">
        <f t="shared" si="658"/>
        <v>352</v>
      </c>
      <c r="E8443" s="35">
        <f t="shared" si="659"/>
        <v>2</v>
      </c>
      <c r="F8443" s="35" t="str">
        <f t="shared" si="656"/>
        <v>Monday</v>
      </c>
      <c r="G8443" s="35">
        <f t="shared" si="657"/>
        <v>12</v>
      </c>
      <c r="H8443" s="34">
        <f>CONVERT(INDEX(Htg_StPt_Sch_EZ!$C$4:$I$27,MATCH(Schedules_8760!$C8443,Htg_StPt_Sch_EZ!$B$4:$B$27,0),MATCH(Schedules_8760!$F8443,Htg_StPt_Sch_EZ!$C$3:$I$3,0)),"F","C")</f>
        <v>20.555555555555554</v>
      </c>
      <c r="I8443" s="34">
        <f>CONVERT(INDEX(Htg_StPt_Sch_EZ!$C$31:$I$54,MATCH(Schedules_8760!$C8443,Htg_StPt_Sch_EZ!$B$31:$B$54,0),MATCH(Schedules_8760!$F8443,Htg_StPt_Sch_EZ!$C$30:$I$30,0)),"F","C")</f>
        <v>17.777777777777779</v>
      </c>
      <c r="J8443" s="34">
        <f>CONVERT(INDEX(Clg_StPt_Sch_EZ!$C$4:$I$27,MATCH(Schedules_8760!$C8443,Clg_StPt_Sch_EZ!$B$4:$B$27,0),MATCH(Schedules_8760!$F8443,Clg_StPt_Sch_EZ!$C$3:$I$3,0)),"F","C")</f>
        <v>25.555555555555554</v>
      </c>
      <c r="K8443" s="34">
        <f>CONVERT(INDEX(Clg_StPt_Sch_EZ!$C$31:$I$54,MATCH(Schedules_8760!$C8443,Clg_StPt_Sch_EZ!$B$31:$B$54,0),MATCH(Schedules_8760!$F8443,Clg_StPt_Sch_EZ!$C$30:$I$30,0)),"F","C")</f>
        <v>28.333333333333332</v>
      </c>
      <c r="L8443" s="34">
        <f>CONVERT(INDEX(DHW_StPt_Sch_EZ!$C$4:$I$27,MATCH(Schedules_8760!$C8443,DHW_StPt_Sch_EZ!$B$4:$B$27,0),MATCH(Schedules_8760!$F8443,DHW_StPt_Sch_EZ!$C$3:$I$3,0)),"F","C")</f>
        <v>53.333333333333329</v>
      </c>
      <c r="M8443" s="34">
        <f>CONVERT(INDEX(DHW_StPt_Sch_EZ!$C$31:$I$54,MATCH(Schedules_8760!$C8443,DHW_StPt_Sch_EZ!$B$31:$B$54,0),MATCH(Schedules_8760!$F8443,DHW_StPt_Sch_EZ!$C$30:$I$30,0)),"F","C")</f>
        <v>53.333333333333329</v>
      </c>
      <c r="N8443" s="12"/>
      <c r="O8443" s="12"/>
      <c r="P8443" s="12"/>
    </row>
    <row r="8444" spans="1:16" x14ac:dyDescent="0.25">
      <c r="A8444" s="35">
        <v>8443</v>
      </c>
      <c r="B8444" s="89">
        <v>352.75</v>
      </c>
      <c r="C8444" s="35">
        <f t="shared" si="655"/>
        <v>19</v>
      </c>
      <c r="D8444" s="35">
        <f t="shared" si="658"/>
        <v>352</v>
      </c>
      <c r="E8444" s="35">
        <f t="shared" si="659"/>
        <v>2</v>
      </c>
      <c r="F8444" s="35" t="str">
        <f t="shared" si="656"/>
        <v>Monday</v>
      </c>
      <c r="G8444" s="35">
        <f t="shared" si="657"/>
        <v>12</v>
      </c>
      <c r="H8444" s="34">
        <f>CONVERT(INDEX(Htg_StPt_Sch_EZ!$C$4:$I$27,MATCH(Schedules_8760!$C8444,Htg_StPt_Sch_EZ!$B$4:$B$27,0),MATCH(Schedules_8760!$F8444,Htg_StPt_Sch_EZ!$C$3:$I$3,0)),"F","C")</f>
        <v>20.555555555555554</v>
      </c>
      <c r="I8444" s="34">
        <f>CONVERT(INDEX(Htg_StPt_Sch_EZ!$C$31:$I$54,MATCH(Schedules_8760!$C8444,Htg_StPt_Sch_EZ!$B$31:$B$54,0),MATCH(Schedules_8760!$F8444,Htg_StPt_Sch_EZ!$C$30:$I$30,0)),"F","C")</f>
        <v>18.333333333333332</v>
      </c>
      <c r="J8444" s="34">
        <f>CONVERT(INDEX(Clg_StPt_Sch_EZ!$C$4:$I$27,MATCH(Schedules_8760!$C8444,Clg_StPt_Sch_EZ!$B$4:$B$27,0),MATCH(Schedules_8760!$F8444,Clg_StPt_Sch_EZ!$C$3:$I$3,0)),"F","C")</f>
        <v>25.555555555555554</v>
      </c>
      <c r="K8444" s="34">
        <f>CONVERT(INDEX(Clg_StPt_Sch_EZ!$C$31:$I$54,MATCH(Schedules_8760!$C8444,Clg_StPt_Sch_EZ!$B$31:$B$54,0),MATCH(Schedules_8760!$F8444,Clg_StPt_Sch_EZ!$C$30:$I$30,0)),"F","C")</f>
        <v>28.333333333333332</v>
      </c>
      <c r="L8444" s="34">
        <f>CONVERT(INDEX(DHW_StPt_Sch_EZ!$C$4:$I$27,MATCH(Schedules_8760!$C8444,DHW_StPt_Sch_EZ!$B$4:$B$27,0),MATCH(Schedules_8760!$F8444,DHW_StPt_Sch_EZ!$C$3:$I$3,0)),"F","C")</f>
        <v>53.333333333333329</v>
      </c>
      <c r="M8444" s="34">
        <f>CONVERT(INDEX(DHW_StPt_Sch_EZ!$C$31:$I$54,MATCH(Schedules_8760!$C8444,DHW_StPt_Sch_EZ!$B$31:$B$54,0),MATCH(Schedules_8760!$F8444,DHW_StPt_Sch_EZ!$C$30:$I$30,0)),"F","C")</f>
        <v>53.333333333333329</v>
      </c>
      <c r="N8444" s="12"/>
      <c r="O8444" s="12"/>
      <c r="P8444" s="12"/>
    </row>
    <row r="8445" spans="1:16" x14ac:dyDescent="0.25">
      <c r="A8445" s="35">
        <v>8444</v>
      </c>
      <c r="B8445" s="89">
        <v>352.79166666666669</v>
      </c>
      <c r="C8445" s="35">
        <f t="shared" si="655"/>
        <v>20</v>
      </c>
      <c r="D8445" s="35">
        <f t="shared" si="658"/>
        <v>352</v>
      </c>
      <c r="E8445" s="35">
        <f t="shared" si="659"/>
        <v>2</v>
      </c>
      <c r="F8445" s="35" t="str">
        <f t="shared" si="656"/>
        <v>Monday</v>
      </c>
      <c r="G8445" s="35">
        <f t="shared" si="657"/>
        <v>12</v>
      </c>
      <c r="H8445" s="34">
        <f>CONVERT(INDEX(Htg_StPt_Sch_EZ!$C$4:$I$27,MATCH(Schedules_8760!$C8445,Htg_StPt_Sch_EZ!$B$4:$B$27,0),MATCH(Schedules_8760!$F8445,Htg_StPt_Sch_EZ!$C$3:$I$3,0)),"F","C")</f>
        <v>20.555555555555554</v>
      </c>
      <c r="I8445" s="34">
        <f>CONVERT(INDEX(Htg_StPt_Sch_EZ!$C$31:$I$54,MATCH(Schedules_8760!$C8445,Htg_StPt_Sch_EZ!$B$31:$B$54,0),MATCH(Schedules_8760!$F8445,Htg_StPt_Sch_EZ!$C$30:$I$30,0)),"F","C")</f>
        <v>18.888888888888889</v>
      </c>
      <c r="J8445" s="34">
        <f>CONVERT(INDEX(Clg_StPt_Sch_EZ!$C$4:$I$27,MATCH(Schedules_8760!$C8445,Clg_StPt_Sch_EZ!$B$4:$B$27,0),MATCH(Schedules_8760!$F8445,Clg_StPt_Sch_EZ!$C$3:$I$3,0)),"F","C")</f>
        <v>25.555555555555554</v>
      </c>
      <c r="K8445" s="34">
        <f>CONVERT(INDEX(Clg_StPt_Sch_EZ!$C$31:$I$54,MATCH(Schedules_8760!$C8445,Clg_StPt_Sch_EZ!$B$31:$B$54,0),MATCH(Schedules_8760!$F8445,Clg_StPt_Sch_EZ!$C$30:$I$30,0)),"F","C")</f>
        <v>28.333333333333332</v>
      </c>
      <c r="L8445" s="34">
        <f>CONVERT(INDEX(DHW_StPt_Sch_EZ!$C$4:$I$27,MATCH(Schedules_8760!$C8445,DHW_StPt_Sch_EZ!$B$4:$B$27,0),MATCH(Schedules_8760!$F8445,DHW_StPt_Sch_EZ!$C$3:$I$3,0)),"F","C")</f>
        <v>53.333333333333329</v>
      </c>
      <c r="M8445" s="34">
        <f>CONVERT(INDEX(DHW_StPt_Sch_EZ!$C$31:$I$54,MATCH(Schedules_8760!$C8445,DHW_StPt_Sch_EZ!$B$31:$B$54,0),MATCH(Schedules_8760!$F8445,DHW_StPt_Sch_EZ!$C$30:$I$30,0)),"F","C")</f>
        <v>53.333333333333329</v>
      </c>
      <c r="N8445" s="12"/>
      <c r="O8445" s="12"/>
      <c r="P8445" s="12"/>
    </row>
    <row r="8446" spans="1:16" x14ac:dyDescent="0.25">
      <c r="A8446" s="35">
        <v>8445</v>
      </c>
      <c r="B8446" s="89">
        <v>352.83333333333331</v>
      </c>
      <c r="C8446" s="35">
        <f t="shared" si="655"/>
        <v>21</v>
      </c>
      <c r="D8446" s="35">
        <f t="shared" si="658"/>
        <v>352</v>
      </c>
      <c r="E8446" s="35">
        <f t="shared" si="659"/>
        <v>2</v>
      </c>
      <c r="F8446" s="35" t="str">
        <f t="shared" si="656"/>
        <v>Monday</v>
      </c>
      <c r="G8446" s="35">
        <f t="shared" si="657"/>
        <v>12</v>
      </c>
      <c r="H8446" s="34">
        <f>CONVERT(INDEX(Htg_StPt_Sch_EZ!$C$4:$I$27,MATCH(Schedules_8760!$C8446,Htg_StPt_Sch_EZ!$B$4:$B$27,0),MATCH(Schedules_8760!$F8446,Htg_StPt_Sch_EZ!$C$3:$I$3,0)),"F","C")</f>
        <v>20.555555555555554</v>
      </c>
      <c r="I8446" s="34">
        <f>CONVERT(INDEX(Htg_StPt_Sch_EZ!$C$31:$I$54,MATCH(Schedules_8760!$C8446,Htg_StPt_Sch_EZ!$B$31:$B$54,0),MATCH(Schedules_8760!$F8446,Htg_StPt_Sch_EZ!$C$30:$I$30,0)),"F","C")</f>
        <v>19.444444444444443</v>
      </c>
      <c r="J8446" s="34">
        <f>CONVERT(INDEX(Clg_StPt_Sch_EZ!$C$4:$I$27,MATCH(Schedules_8760!$C8446,Clg_StPt_Sch_EZ!$B$4:$B$27,0),MATCH(Schedules_8760!$F8446,Clg_StPt_Sch_EZ!$C$3:$I$3,0)),"F","C")</f>
        <v>25.555555555555554</v>
      </c>
      <c r="K8446" s="34">
        <f>CONVERT(INDEX(Clg_StPt_Sch_EZ!$C$31:$I$54,MATCH(Schedules_8760!$C8446,Clg_StPt_Sch_EZ!$B$31:$B$54,0),MATCH(Schedules_8760!$F8446,Clg_StPt_Sch_EZ!$C$30:$I$30,0)),"F","C")</f>
        <v>28.333333333333332</v>
      </c>
      <c r="L8446" s="34">
        <f>CONVERT(INDEX(DHW_StPt_Sch_EZ!$C$4:$I$27,MATCH(Schedules_8760!$C8446,DHW_StPt_Sch_EZ!$B$4:$B$27,0),MATCH(Schedules_8760!$F8446,DHW_StPt_Sch_EZ!$C$3:$I$3,0)),"F","C")</f>
        <v>53.333333333333329</v>
      </c>
      <c r="M8446" s="34">
        <f>CONVERT(INDEX(DHW_StPt_Sch_EZ!$C$31:$I$54,MATCH(Schedules_8760!$C8446,DHW_StPt_Sch_EZ!$B$31:$B$54,0),MATCH(Schedules_8760!$F8446,DHW_StPt_Sch_EZ!$C$30:$I$30,0)),"F","C")</f>
        <v>53.333333333333329</v>
      </c>
      <c r="N8446" s="12"/>
      <c r="O8446" s="12"/>
      <c r="P8446" s="12"/>
    </row>
    <row r="8447" spans="1:16" x14ac:dyDescent="0.25">
      <c r="A8447" s="35">
        <v>8446</v>
      </c>
      <c r="B8447" s="89">
        <v>352.875</v>
      </c>
      <c r="C8447" s="35">
        <f t="shared" si="655"/>
        <v>22</v>
      </c>
      <c r="D8447" s="35">
        <f t="shared" si="658"/>
        <v>352</v>
      </c>
      <c r="E8447" s="35">
        <f t="shared" si="659"/>
        <v>2</v>
      </c>
      <c r="F8447" s="35" t="str">
        <f t="shared" si="656"/>
        <v>Monday</v>
      </c>
      <c r="G8447" s="35">
        <f t="shared" si="657"/>
        <v>12</v>
      </c>
      <c r="H8447" s="34">
        <f>CONVERT(INDEX(Htg_StPt_Sch_EZ!$C$4:$I$27,MATCH(Schedules_8760!$C8447,Htg_StPt_Sch_EZ!$B$4:$B$27,0),MATCH(Schedules_8760!$F8447,Htg_StPt_Sch_EZ!$C$3:$I$3,0)),"F","C")</f>
        <v>20.555555555555554</v>
      </c>
      <c r="I8447" s="34">
        <f>CONVERT(INDEX(Htg_StPt_Sch_EZ!$C$31:$I$54,MATCH(Schedules_8760!$C8447,Htg_StPt_Sch_EZ!$B$31:$B$54,0),MATCH(Schedules_8760!$F8447,Htg_StPt_Sch_EZ!$C$30:$I$30,0)),"F","C")</f>
        <v>19.444444444444443</v>
      </c>
      <c r="J8447" s="34">
        <f>CONVERT(INDEX(Clg_StPt_Sch_EZ!$C$4:$I$27,MATCH(Schedules_8760!$C8447,Clg_StPt_Sch_EZ!$B$4:$B$27,0),MATCH(Schedules_8760!$F8447,Clg_StPt_Sch_EZ!$C$3:$I$3,0)),"F","C")</f>
        <v>25.555555555555554</v>
      </c>
      <c r="K8447" s="34">
        <f>CONVERT(INDEX(Clg_StPt_Sch_EZ!$C$31:$I$54,MATCH(Schedules_8760!$C8447,Clg_StPt_Sch_EZ!$B$31:$B$54,0),MATCH(Schedules_8760!$F8447,Clg_StPt_Sch_EZ!$C$30:$I$30,0)),"F","C")</f>
        <v>28.333333333333332</v>
      </c>
      <c r="L8447" s="34">
        <f>CONVERT(INDEX(DHW_StPt_Sch_EZ!$C$4:$I$27,MATCH(Schedules_8760!$C8447,DHW_StPt_Sch_EZ!$B$4:$B$27,0),MATCH(Schedules_8760!$F8447,DHW_StPt_Sch_EZ!$C$3:$I$3,0)),"F","C")</f>
        <v>53.333333333333329</v>
      </c>
      <c r="M8447" s="34">
        <f>CONVERT(INDEX(DHW_StPt_Sch_EZ!$C$31:$I$54,MATCH(Schedules_8760!$C8447,DHW_StPt_Sch_EZ!$B$31:$B$54,0),MATCH(Schedules_8760!$F8447,DHW_StPt_Sch_EZ!$C$30:$I$30,0)),"F","C")</f>
        <v>53.333333333333329</v>
      </c>
      <c r="N8447" s="12"/>
      <c r="O8447" s="12"/>
      <c r="P8447" s="12"/>
    </row>
    <row r="8448" spans="1:16" x14ac:dyDescent="0.25">
      <c r="A8448" s="35">
        <v>8447</v>
      </c>
      <c r="B8448" s="89">
        <v>352.91666666666669</v>
      </c>
      <c r="C8448" s="35">
        <f t="shared" si="655"/>
        <v>23</v>
      </c>
      <c r="D8448" s="35">
        <f t="shared" si="658"/>
        <v>352</v>
      </c>
      <c r="E8448" s="35">
        <f t="shared" si="659"/>
        <v>2</v>
      </c>
      <c r="F8448" s="35" t="str">
        <f t="shared" si="656"/>
        <v>Monday</v>
      </c>
      <c r="G8448" s="35">
        <f t="shared" si="657"/>
        <v>12</v>
      </c>
      <c r="H8448" s="34">
        <f>CONVERT(INDEX(Htg_StPt_Sch_EZ!$C$4:$I$27,MATCH(Schedules_8760!$C8448,Htg_StPt_Sch_EZ!$B$4:$B$27,0),MATCH(Schedules_8760!$F8448,Htg_StPt_Sch_EZ!$C$3:$I$3,0)),"F","C")</f>
        <v>20.555555555555554</v>
      </c>
      <c r="I8448" s="34">
        <f>CONVERT(INDEX(Htg_StPt_Sch_EZ!$C$31:$I$54,MATCH(Schedules_8760!$C8448,Htg_StPt_Sch_EZ!$B$31:$B$54,0),MATCH(Schedules_8760!$F8448,Htg_StPt_Sch_EZ!$C$30:$I$30,0)),"F","C")</f>
        <v>19.444444444444443</v>
      </c>
      <c r="J8448" s="34">
        <f>CONVERT(INDEX(Clg_StPt_Sch_EZ!$C$4:$I$27,MATCH(Schedules_8760!$C8448,Clg_StPt_Sch_EZ!$B$4:$B$27,0),MATCH(Schedules_8760!$F8448,Clg_StPt_Sch_EZ!$C$3:$I$3,0)),"F","C")</f>
        <v>25.555555555555554</v>
      </c>
      <c r="K8448" s="34">
        <f>CONVERT(INDEX(Clg_StPt_Sch_EZ!$C$31:$I$54,MATCH(Schedules_8760!$C8448,Clg_StPt_Sch_EZ!$B$31:$B$54,0),MATCH(Schedules_8760!$F8448,Clg_StPt_Sch_EZ!$C$30:$I$30,0)),"F","C")</f>
        <v>28.333333333333332</v>
      </c>
      <c r="L8448" s="34">
        <f>CONVERT(INDEX(DHW_StPt_Sch_EZ!$C$4:$I$27,MATCH(Schedules_8760!$C8448,DHW_StPt_Sch_EZ!$B$4:$B$27,0),MATCH(Schedules_8760!$F8448,DHW_StPt_Sch_EZ!$C$3:$I$3,0)),"F","C")</f>
        <v>53.333333333333329</v>
      </c>
      <c r="M8448" s="34">
        <f>CONVERT(INDEX(DHW_StPt_Sch_EZ!$C$31:$I$54,MATCH(Schedules_8760!$C8448,DHW_StPt_Sch_EZ!$B$31:$B$54,0),MATCH(Schedules_8760!$F8448,DHW_StPt_Sch_EZ!$C$30:$I$30,0)),"F","C")</f>
        <v>53.333333333333329</v>
      </c>
      <c r="N8448" s="12"/>
      <c r="O8448" s="12"/>
      <c r="P8448" s="12"/>
    </row>
    <row r="8449" spans="1:16" x14ac:dyDescent="0.25">
      <c r="A8449" s="35">
        <v>8448</v>
      </c>
      <c r="B8449" s="89">
        <v>352.95833333333331</v>
      </c>
      <c r="C8449" s="35">
        <f t="shared" si="655"/>
        <v>24</v>
      </c>
      <c r="D8449" s="35">
        <f t="shared" si="658"/>
        <v>352</v>
      </c>
      <c r="E8449" s="35">
        <f t="shared" si="659"/>
        <v>2</v>
      </c>
      <c r="F8449" s="35" t="str">
        <f t="shared" si="656"/>
        <v>Monday</v>
      </c>
      <c r="G8449" s="35">
        <f t="shared" si="657"/>
        <v>12</v>
      </c>
      <c r="H8449" s="34">
        <f>CONVERT(INDEX(Htg_StPt_Sch_EZ!$C$4:$I$27,MATCH(Schedules_8760!$C8449,Htg_StPt_Sch_EZ!$B$4:$B$27,0),MATCH(Schedules_8760!$F8449,Htg_StPt_Sch_EZ!$C$3:$I$3,0)),"F","C")</f>
        <v>20.555555555555554</v>
      </c>
      <c r="I8449" s="34">
        <f>CONVERT(INDEX(Htg_StPt_Sch_EZ!$C$31:$I$54,MATCH(Schedules_8760!$C8449,Htg_StPt_Sch_EZ!$B$31:$B$54,0),MATCH(Schedules_8760!$F8449,Htg_StPt_Sch_EZ!$C$30:$I$30,0)),"F","C")</f>
        <v>19.444444444444443</v>
      </c>
      <c r="J8449" s="34">
        <f>CONVERT(INDEX(Clg_StPt_Sch_EZ!$C$4:$I$27,MATCH(Schedules_8760!$C8449,Clg_StPt_Sch_EZ!$B$4:$B$27,0),MATCH(Schedules_8760!$F8449,Clg_StPt_Sch_EZ!$C$3:$I$3,0)),"F","C")</f>
        <v>25.555555555555554</v>
      </c>
      <c r="K8449" s="34">
        <f>CONVERT(INDEX(Clg_StPt_Sch_EZ!$C$31:$I$54,MATCH(Schedules_8760!$C8449,Clg_StPt_Sch_EZ!$B$31:$B$54,0),MATCH(Schedules_8760!$F8449,Clg_StPt_Sch_EZ!$C$30:$I$30,0)),"F","C")</f>
        <v>28.333333333333332</v>
      </c>
      <c r="L8449" s="34">
        <f>CONVERT(INDEX(DHW_StPt_Sch_EZ!$C$4:$I$27,MATCH(Schedules_8760!$C8449,DHW_StPt_Sch_EZ!$B$4:$B$27,0),MATCH(Schedules_8760!$F8449,DHW_StPt_Sch_EZ!$C$3:$I$3,0)),"F","C")</f>
        <v>53.333333333333329</v>
      </c>
      <c r="M8449" s="34">
        <f>CONVERT(INDEX(DHW_StPt_Sch_EZ!$C$31:$I$54,MATCH(Schedules_8760!$C8449,DHW_StPt_Sch_EZ!$B$31:$B$54,0),MATCH(Schedules_8760!$F8449,DHW_StPt_Sch_EZ!$C$30:$I$30,0)),"F","C")</f>
        <v>53.333333333333329</v>
      </c>
      <c r="N8449" s="12"/>
      <c r="O8449" s="12"/>
      <c r="P8449" s="12"/>
    </row>
    <row r="8450" spans="1:16" x14ac:dyDescent="0.25">
      <c r="A8450" s="35">
        <v>8449</v>
      </c>
      <c r="B8450" s="89">
        <v>353</v>
      </c>
      <c r="C8450" s="35">
        <f t="shared" ref="C8450:C8513" si="660">HOUR(B8450)+1</f>
        <v>1</v>
      </c>
      <c r="D8450" s="35">
        <f t="shared" si="658"/>
        <v>353</v>
      </c>
      <c r="E8450" s="35">
        <f t="shared" si="659"/>
        <v>3</v>
      </c>
      <c r="F8450" s="35" t="str">
        <f t="shared" ref="F8450:F8513" si="661">IF(E8450=1,"Sunday",IF(E8450=2,"Monday",IF(E8450=3,"Tuesday",IF(E8450=4,"Wednesday",IF(E8450=5,"Thursday",IF(E8450=6,"Friday","Saturday"))))))</f>
        <v>Tuesday</v>
      </c>
      <c r="G8450" s="35">
        <f t="shared" ref="G8450:G8513" si="662">MONTH(B8450)</f>
        <v>12</v>
      </c>
      <c r="H8450" s="34">
        <f>CONVERT(INDEX(Htg_StPt_Sch_EZ!$C$4:$I$27,MATCH(Schedules_8760!$C8450,Htg_StPt_Sch_EZ!$B$4:$B$27,0),MATCH(Schedules_8760!$F8450,Htg_StPt_Sch_EZ!$C$3:$I$3,0)),"F","C")</f>
        <v>20.555555555555554</v>
      </c>
      <c r="I8450" s="34">
        <f>CONVERT(INDEX(Htg_StPt_Sch_EZ!$C$31:$I$54,MATCH(Schedules_8760!$C8450,Htg_StPt_Sch_EZ!$B$31:$B$54,0),MATCH(Schedules_8760!$F8450,Htg_StPt_Sch_EZ!$C$30:$I$30,0)),"F","C")</f>
        <v>19.444444444444443</v>
      </c>
      <c r="J8450" s="34">
        <f>CONVERT(INDEX(Clg_StPt_Sch_EZ!$C$4:$I$27,MATCH(Schedules_8760!$C8450,Clg_StPt_Sch_EZ!$B$4:$B$27,0),MATCH(Schedules_8760!$F8450,Clg_StPt_Sch_EZ!$C$3:$I$3,0)),"F","C")</f>
        <v>25.555555555555554</v>
      </c>
      <c r="K8450" s="34">
        <f>CONVERT(INDEX(Clg_StPt_Sch_EZ!$C$31:$I$54,MATCH(Schedules_8760!$C8450,Clg_StPt_Sch_EZ!$B$31:$B$54,0),MATCH(Schedules_8760!$F8450,Clg_StPt_Sch_EZ!$C$30:$I$30,0)),"F","C")</f>
        <v>28.333333333333332</v>
      </c>
      <c r="L8450" s="34">
        <f>CONVERT(INDEX(DHW_StPt_Sch_EZ!$C$4:$I$27,MATCH(Schedules_8760!$C8450,DHW_StPt_Sch_EZ!$B$4:$B$27,0),MATCH(Schedules_8760!$F8450,DHW_StPt_Sch_EZ!$C$3:$I$3,0)),"F","C")</f>
        <v>53.333333333333329</v>
      </c>
      <c r="M8450" s="34">
        <f>CONVERT(INDEX(DHW_StPt_Sch_EZ!$C$31:$I$54,MATCH(Schedules_8760!$C8450,DHW_StPt_Sch_EZ!$B$31:$B$54,0),MATCH(Schedules_8760!$F8450,DHW_StPt_Sch_EZ!$C$30:$I$30,0)),"F","C")</f>
        <v>53.333333333333329</v>
      </c>
      <c r="N8450" s="12"/>
      <c r="O8450" s="12"/>
      <c r="P8450" s="12"/>
    </row>
    <row r="8451" spans="1:16" x14ac:dyDescent="0.25">
      <c r="A8451" s="35">
        <v>8450</v>
      </c>
      <c r="B8451" s="89">
        <v>353.04166666666669</v>
      </c>
      <c r="C8451" s="35">
        <f t="shared" si="660"/>
        <v>2</v>
      </c>
      <c r="D8451" s="35">
        <f t="shared" ref="D8451:D8514" si="663">IF(C8451=1,D8450+1,D8450)</f>
        <v>353</v>
      </c>
      <c r="E8451" s="35">
        <f t="shared" ref="E8451:E8514" si="664">IF(AND(C8451=1,E8450=7),1,IF(C8451=1,E8450+1,E8450))</f>
        <v>3</v>
      </c>
      <c r="F8451" s="35" t="str">
        <f t="shared" si="661"/>
        <v>Tuesday</v>
      </c>
      <c r="G8451" s="35">
        <f t="shared" si="662"/>
        <v>12</v>
      </c>
      <c r="H8451" s="34">
        <f>CONVERT(INDEX(Htg_StPt_Sch_EZ!$C$4:$I$27,MATCH(Schedules_8760!$C8451,Htg_StPt_Sch_EZ!$B$4:$B$27,0),MATCH(Schedules_8760!$F8451,Htg_StPt_Sch_EZ!$C$3:$I$3,0)),"F","C")</f>
        <v>20.555555555555554</v>
      </c>
      <c r="I8451" s="34">
        <f>CONVERT(INDEX(Htg_StPt_Sch_EZ!$C$31:$I$54,MATCH(Schedules_8760!$C8451,Htg_StPt_Sch_EZ!$B$31:$B$54,0),MATCH(Schedules_8760!$F8451,Htg_StPt_Sch_EZ!$C$30:$I$30,0)),"F","C")</f>
        <v>19.444444444444443</v>
      </c>
      <c r="J8451" s="34">
        <f>CONVERT(INDEX(Clg_StPt_Sch_EZ!$C$4:$I$27,MATCH(Schedules_8760!$C8451,Clg_StPt_Sch_EZ!$B$4:$B$27,0),MATCH(Schedules_8760!$F8451,Clg_StPt_Sch_EZ!$C$3:$I$3,0)),"F","C")</f>
        <v>25.555555555555554</v>
      </c>
      <c r="K8451" s="34">
        <f>CONVERT(INDEX(Clg_StPt_Sch_EZ!$C$31:$I$54,MATCH(Schedules_8760!$C8451,Clg_StPt_Sch_EZ!$B$31:$B$54,0),MATCH(Schedules_8760!$F8451,Clg_StPt_Sch_EZ!$C$30:$I$30,0)),"F","C")</f>
        <v>28.333333333333332</v>
      </c>
      <c r="L8451" s="34">
        <f>CONVERT(INDEX(DHW_StPt_Sch_EZ!$C$4:$I$27,MATCH(Schedules_8760!$C8451,DHW_StPt_Sch_EZ!$B$4:$B$27,0),MATCH(Schedules_8760!$F8451,DHW_StPt_Sch_EZ!$C$3:$I$3,0)),"F","C")</f>
        <v>53.333333333333329</v>
      </c>
      <c r="M8451" s="34">
        <f>CONVERT(INDEX(DHW_StPt_Sch_EZ!$C$31:$I$54,MATCH(Schedules_8760!$C8451,DHW_StPt_Sch_EZ!$B$31:$B$54,0),MATCH(Schedules_8760!$F8451,DHW_StPt_Sch_EZ!$C$30:$I$30,0)),"F","C")</f>
        <v>53.333333333333329</v>
      </c>
      <c r="N8451" s="12"/>
      <c r="O8451" s="12"/>
      <c r="P8451" s="12"/>
    </row>
    <row r="8452" spans="1:16" x14ac:dyDescent="0.25">
      <c r="A8452" s="35">
        <v>8451</v>
      </c>
      <c r="B8452" s="89">
        <v>353.08333333333331</v>
      </c>
      <c r="C8452" s="35">
        <f t="shared" si="660"/>
        <v>3</v>
      </c>
      <c r="D8452" s="35">
        <f t="shared" si="663"/>
        <v>353</v>
      </c>
      <c r="E8452" s="35">
        <f t="shared" si="664"/>
        <v>3</v>
      </c>
      <c r="F8452" s="35" t="str">
        <f t="shared" si="661"/>
        <v>Tuesday</v>
      </c>
      <c r="G8452" s="35">
        <f t="shared" si="662"/>
        <v>12</v>
      </c>
      <c r="H8452" s="34">
        <f>CONVERT(INDEX(Htg_StPt_Sch_EZ!$C$4:$I$27,MATCH(Schedules_8760!$C8452,Htg_StPt_Sch_EZ!$B$4:$B$27,0),MATCH(Schedules_8760!$F8452,Htg_StPt_Sch_EZ!$C$3:$I$3,0)),"F","C")</f>
        <v>20.555555555555554</v>
      </c>
      <c r="I8452" s="34">
        <f>CONVERT(INDEX(Htg_StPt_Sch_EZ!$C$31:$I$54,MATCH(Schedules_8760!$C8452,Htg_StPt_Sch_EZ!$B$31:$B$54,0),MATCH(Schedules_8760!$F8452,Htg_StPt_Sch_EZ!$C$30:$I$30,0)),"F","C")</f>
        <v>19.444444444444443</v>
      </c>
      <c r="J8452" s="34">
        <f>CONVERT(INDEX(Clg_StPt_Sch_EZ!$C$4:$I$27,MATCH(Schedules_8760!$C8452,Clg_StPt_Sch_EZ!$B$4:$B$27,0),MATCH(Schedules_8760!$F8452,Clg_StPt_Sch_EZ!$C$3:$I$3,0)),"F","C")</f>
        <v>25.555555555555554</v>
      </c>
      <c r="K8452" s="34">
        <f>CONVERT(INDEX(Clg_StPt_Sch_EZ!$C$31:$I$54,MATCH(Schedules_8760!$C8452,Clg_StPt_Sch_EZ!$B$31:$B$54,0),MATCH(Schedules_8760!$F8452,Clg_StPt_Sch_EZ!$C$30:$I$30,0)),"F","C")</f>
        <v>28.333333333333332</v>
      </c>
      <c r="L8452" s="34">
        <f>CONVERT(INDEX(DHW_StPt_Sch_EZ!$C$4:$I$27,MATCH(Schedules_8760!$C8452,DHW_StPt_Sch_EZ!$B$4:$B$27,0),MATCH(Schedules_8760!$F8452,DHW_StPt_Sch_EZ!$C$3:$I$3,0)),"F","C")</f>
        <v>53.333333333333329</v>
      </c>
      <c r="M8452" s="34">
        <f>CONVERT(INDEX(DHW_StPt_Sch_EZ!$C$31:$I$54,MATCH(Schedules_8760!$C8452,DHW_StPt_Sch_EZ!$B$31:$B$54,0),MATCH(Schedules_8760!$F8452,DHW_StPt_Sch_EZ!$C$30:$I$30,0)),"F","C")</f>
        <v>53.333333333333329</v>
      </c>
      <c r="N8452" s="12"/>
      <c r="O8452" s="12"/>
      <c r="P8452" s="12"/>
    </row>
    <row r="8453" spans="1:16" x14ac:dyDescent="0.25">
      <c r="A8453" s="35">
        <v>8452</v>
      </c>
      <c r="B8453" s="89">
        <v>353.125</v>
      </c>
      <c r="C8453" s="35">
        <f t="shared" si="660"/>
        <v>4</v>
      </c>
      <c r="D8453" s="35">
        <f t="shared" si="663"/>
        <v>353</v>
      </c>
      <c r="E8453" s="35">
        <f t="shared" si="664"/>
        <v>3</v>
      </c>
      <c r="F8453" s="35" t="str">
        <f t="shared" si="661"/>
        <v>Tuesday</v>
      </c>
      <c r="G8453" s="35">
        <f t="shared" si="662"/>
        <v>12</v>
      </c>
      <c r="H8453" s="34">
        <f>CONVERT(INDEX(Htg_StPt_Sch_EZ!$C$4:$I$27,MATCH(Schedules_8760!$C8453,Htg_StPt_Sch_EZ!$B$4:$B$27,0),MATCH(Schedules_8760!$F8453,Htg_StPt_Sch_EZ!$C$3:$I$3,0)),"F","C")</f>
        <v>20.555555555555554</v>
      </c>
      <c r="I8453" s="34">
        <f>CONVERT(INDEX(Htg_StPt_Sch_EZ!$C$31:$I$54,MATCH(Schedules_8760!$C8453,Htg_StPt_Sch_EZ!$B$31:$B$54,0),MATCH(Schedules_8760!$F8453,Htg_StPt_Sch_EZ!$C$30:$I$30,0)),"F","C")</f>
        <v>19.444444444444443</v>
      </c>
      <c r="J8453" s="34">
        <f>CONVERT(INDEX(Clg_StPt_Sch_EZ!$C$4:$I$27,MATCH(Schedules_8760!$C8453,Clg_StPt_Sch_EZ!$B$4:$B$27,0),MATCH(Schedules_8760!$F8453,Clg_StPt_Sch_EZ!$C$3:$I$3,0)),"F","C")</f>
        <v>25.555555555555554</v>
      </c>
      <c r="K8453" s="34">
        <f>CONVERT(INDEX(Clg_StPt_Sch_EZ!$C$31:$I$54,MATCH(Schedules_8760!$C8453,Clg_StPt_Sch_EZ!$B$31:$B$54,0),MATCH(Schedules_8760!$F8453,Clg_StPt_Sch_EZ!$C$30:$I$30,0)),"F","C")</f>
        <v>28.333333333333332</v>
      </c>
      <c r="L8453" s="34">
        <f>CONVERT(INDEX(DHW_StPt_Sch_EZ!$C$4:$I$27,MATCH(Schedules_8760!$C8453,DHW_StPt_Sch_EZ!$B$4:$B$27,0),MATCH(Schedules_8760!$F8453,DHW_StPt_Sch_EZ!$C$3:$I$3,0)),"F","C")</f>
        <v>53.333333333333329</v>
      </c>
      <c r="M8453" s="34">
        <f>CONVERT(INDEX(DHW_StPt_Sch_EZ!$C$31:$I$54,MATCH(Schedules_8760!$C8453,DHW_StPt_Sch_EZ!$B$31:$B$54,0),MATCH(Schedules_8760!$F8453,DHW_StPt_Sch_EZ!$C$30:$I$30,0)),"F","C")</f>
        <v>53.333333333333329</v>
      </c>
      <c r="N8453" s="12"/>
      <c r="O8453" s="12"/>
      <c r="P8453" s="12"/>
    </row>
    <row r="8454" spans="1:16" x14ac:dyDescent="0.25">
      <c r="A8454" s="35">
        <v>8453</v>
      </c>
      <c r="B8454" s="89">
        <v>353.16666666666669</v>
      </c>
      <c r="C8454" s="35">
        <f t="shared" si="660"/>
        <v>5</v>
      </c>
      <c r="D8454" s="35">
        <f t="shared" si="663"/>
        <v>353</v>
      </c>
      <c r="E8454" s="35">
        <f t="shared" si="664"/>
        <v>3</v>
      </c>
      <c r="F8454" s="35" t="str">
        <f t="shared" si="661"/>
        <v>Tuesday</v>
      </c>
      <c r="G8454" s="35">
        <f t="shared" si="662"/>
        <v>12</v>
      </c>
      <c r="H8454" s="34">
        <f>CONVERT(INDEX(Htg_StPt_Sch_EZ!$C$4:$I$27,MATCH(Schedules_8760!$C8454,Htg_StPt_Sch_EZ!$B$4:$B$27,0),MATCH(Schedules_8760!$F8454,Htg_StPt_Sch_EZ!$C$3:$I$3,0)),"F","C")</f>
        <v>20.555555555555554</v>
      </c>
      <c r="I8454" s="34">
        <f>CONVERT(INDEX(Htg_StPt_Sch_EZ!$C$31:$I$54,MATCH(Schedules_8760!$C8454,Htg_StPt_Sch_EZ!$B$31:$B$54,0),MATCH(Schedules_8760!$F8454,Htg_StPt_Sch_EZ!$C$30:$I$30,0)),"F","C")</f>
        <v>19.444444444444443</v>
      </c>
      <c r="J8454" s="34">
        <f>CONVERT(INDEX(Clg_StPt_Sch_EZ!$C$4:$I$27,MATCH(Schedules_8760!$C8454,Clg_StPt_Sch_EZ!$B$4:$B$27,0),MATCH(Schedules_8760!$F8454,Clg_StPt_Sch_EZ!$C$3:$I$3,0)),"F","C")</f>
        <v>25.555555555555554</v>
      </c>
      <c r="K8454" s="34">
        <f>CONVERT(INDEX(Clg_StPt_Sch_EZ!$C$31:$I$54,MATCH(Schedules_8760!$C8454,Clg_StPt_Sch_EZ!$B$31:$B$54,0),MATCH(Schedules_8760!$F8454,Clg_StPt_Sch_EZ!$C$30:$I$30,0)),"F","C")</f>
        <v>28.333333333333332</v>
      </c>
      <c r="L8454" s="34">
        <f>CONVERT(INDEX(DHW_StPt_Sch_EZ!$C$4:$I$27,MATCH(Schedules_8760!$C8454,DHW_StPt_Sch_EZ!$B$4:$B$27,0),MATCH(Schedules_8760!$F8454,DHW_StPt_Sch_EZ!$C$3:$I$3,0)),"F","C")</f>
        <v>53.333333333333329</v>
      </c>
      <c r="M8454" s="34">
        <f>CONVERT(INDEX(DHW_StPt_Sch_EZ!$C$31:$I$54,MATCH(Schedules_8760!$C8454,DHW_StPt_Sch_EZ!$B$31:$B$54,0),MATCH(Schedules_8760!$F8454,DHW_StPt_Sch_EZ!$C$30:$I$30,0)),"F","C")</f>
        <v>53.333333333333329</v>
      </c>
      <c r="N8454" s="12"/>
      <c r="O8454" s="12"/>
      <c r="P8454" s="12"/>
    </row>
    <row r="8455" spans="1:16" x14ac:dyDescent="0.25">
      <c r="A8455" s="35">
        <v>8454</v>
      </c>
      <c r="B8455" s="89">
        <v>353.20833333333331</v>
      </c>
      <c r="C8455" s="35">
        <f t="shared" si="660"/>
        <v>6</v>
      </c>
      <c r="D8455" s="35">
        <f t="shared" si="663"/>
        <v>353</v>
      </c>
      <c r="E8455" s="35">
        <f t="shared" si="664"/>
        <v>3</v>
      </c>
      <c r="F8455" s="35" t="str">
        <f t="shared" si="661"/>
        <v>Tuesday</v>
      </c>
      <c r="G8455" s="35">
        <f t="shared" si="662"/>
        <v>12</v>
      </c>
      <c r="H8455" s="34">
        <f>CONVERT(INDEX(Htg_StPt_Sch_EZ!$C$4:$I$27,MATCH(Schedules_8760!$C8455,Htg_StPt_Sch_EZ!$B$4:$B$27,0),MATCH(Schedules_8760!$F8455,Htg_StPt_Sch_EZ!$C$3:$I$3,0)),"F","C")</f>
        <v>20.555555555555554</v>
      </c>
      <c r="I8455" s="34">
        <f>CONVERT(INDEX(Htg_StPt_Sch_EZ!$C$31:$I$54,MATCH(Schedules_8760!$C8455,Htg_StPt_Sch_EZ!$B$31:$B$54,0),MATCH(Schedules_8760!$F8455,Htg_StPt_Sch_EZ!$C$30:$I$30,0)),"F","C")</f>
        <v>19.444444444444443</v>
      </c>
      <c r="J8455" s="34">
        <f>CONVERT(INDEX(Clg_StPt_Sch_EZ!$C$4:$I$27,MATCH(Schedules_8760!$C8455,Clg_StPt_Sch_EZ!$B$4:$B$27,0),MATCH(Schedules_8760!$F8455,Clg_StPt_Sch_EZ!$C$3:$I$3,0)),"F","C")</f>
        <v>25.555555555555554</v>
      </c>
      <c r="K8455" s="34">
        <f>CONVERT(INDEX(Clg_StPt_Sch_EZ!$C$31:$I$54,MATCH(Schedules_8760!$C8455,Clg_StPt_Sch_EZ!$B$31:$B$54,0),MATCH(Schedules_8760!$F8455,Clg_StPt_Sch_EZ!$C$30:$I$30,0)),"F","C")</f>
        <v>28.333333333333332</v>
      </c>
      <c r="L8455" s="34">
        <f>CONVERT(INDEX(DHW_StPt_Sch_EZ!$C$4:$I$27,MATCH(Schedules_8760!$C8455,DHW_StPt_Sch_EZ!$B$4:$B$27,0),MATCH(Schedules_8760!$F8455,DHW_StPt_Sch_EZ!$C$3:$I$3,0)),"F","C")</f>
        <v>53.333333333333329</v>
      </c>
      <c r="M8455" s="34">
        <f>CONVERT(INDEX(DHW_StPt_Sch_EZ!$C$31:$I$54,MATCH(Schedules_8760!$C8455,DHW_StPt_Sch_EZ!$B$31:$B$54,0),MATCH(Schedules_8760!$F8455,DHW_StPt_Sch_EZ!$C$30:$I$30,0)),"F","C")</f>
        <v>53.333333333333329</v>
      </c>
      <c r="N8455" s="12"/>
      <c r="O8455" s="12"/>
      <c r="P8455" s="12"/>
    </row>
    <row r="8456" spans="1:16" x14ac:dyDescent="0.25">
      <c r="A8456" s="35">
        <v>8455</v>
      </c>
      <c r="B8456" s="89">
        <v>353.25</v>
      </c>
      <c r="C8456" s="35">
        <f t="shared" si="660"/>
        <v>7</v>
      </c>
      <c r="D8456" s="35">
        <f t="shared" si="663"/>
        <v>353</v>
      </c>
      <c r="E8456" s="35">
        <f t="shared" si="664"/>
        <v>3</v>
      </c>
      <c r="F8456" s="35" t="str">
        <f t="shared" si="661"/>
        <v>Tuesday</v>
      </c>
      <c r="G8456" s="35">
        <f t="shared" si="662"/>
        <v>12</v>
      </c>
      <c r="H8456" s="34">
        <f>CONVERT(INDEX(Htg_StPt_Sch_EZ!$C$4:$I$27,MATCH(Schedules_8760!$C8456,Htg_StPt_Sch_EZ!$B$4:$B$27,0),MATCH(Schedules_8760!$F8456,Htg_StPt_Sch_EZ!$C$3:$I$3,0)),"F","C")</f>
        <v>20.555555555555554</v>
      </c>
      <c r="I8456" s="34">
        <f>CONVERT(INDEX(Htg_StPt_Sch_EZ!$C$31:$I$54,MATCH(Schedules_8760!$C8456,Htg_StPt_Sch_EZ!$B$31:$B$54,0),MATCH(Schedules_8760!$F8456,Htg_StPt_Sch_EZ!$C$30:$I$30,0)),"F","C")</f>
        <v>19.444444444444443</v>
      </c>
      <c r="J8456" s="34">
        <f>CONVERT(INDEX(Clg_StPt_Sch_EZ!$C$4:$I$27,MATCH(Schedules_8760!$C8456,Clg_StPt_Sch_EZ!$B$4:$B$27,0),MATCH(Schedules_8760!$F8456,Clg_StPt_Sch_EZ!$C$3:$I$3,0)),"F","C")</f>
        <v>25.555555555555554</v>
      </c>
      <c r="K8456" s="34">
        <f>CONVERT(INDEX(Clg_StPt_Sch_EZ!$C$31:$I$54,MATCH(Schedules_8760!$C8456,Clg_StPt_Sch_EZ!$B$31:$B$54,0),MATCH(Schedules_8760!$F8456,Clg_StPt_Sch_EZ!$C$30:$I$30,0)),"F","C")</f>
        <v>28.333333333333332</v>
      </c>
      <c r="L8456" s="34">
        <f>CONVERT(INDEX(DHW_StPt_Sch_EZ!$C$4:$I$27,MATCH(Schedules_8760!$C8456,DHW_StPt_Sch_EZ!$B$4:$B$27,0),MATCH(Schedules_8760!$F8456,DHW_StPt_Sch_EZ!$C$3:$I$3,0)),"F","C")</f>
        <v>53.333333333333329</v>
      </c>
      <c r="M8456" s="34">
        <f>CONVERT(INDEX(DHW_StPt_Sch_EZ!$C$31:$I$54,MATCH(Schedules_8760!$C8456,DHW_StPt_Sch_EZ!$B$31:$B$54,0),MATCH(Schedules_8760!$F8456,DHW_StPt_Sch_EZ!$C$30:$I$30,0)),"F","C")</f>
        <v>53.333333333333329</v>
      </c>
      <c r="N8456" s="12"/>
      <c r="O8456" s="12"/>
      <c r="P8456" s="12"/>
    </row>
    <row r="8457" spans="1:16" x14ac:dyDescent="0.25">
      <c r="A8457" s="35">
        <v>8456</v>
      </c>
      <c r="B8457" s="89">
        <v>353.29166666666669</v>
      </c>
      <c r="C8457" s="35">
        <f t="shared" si="660"/>
        <v>8</v>
      </c>
      <c r="D8457" s="35">
        <f t="shared" si="663"/>
        <v>353</v>
      </c>
      <c r="E8457" s="35">
        <f t="shared" si="664"/>
        <v>3</v>
      </c>
      <c r="F8457" s="35" t="str">
        <f t="shared" si="661"/>
        <v>Tuesday</v>
      </c>
      <c r="G8457" s="35">
        <f t="shared" si="662"/>
        <v>12</v>
      </c>
      <c r="H8457" s="34">
        <f>CONVERT(INDEX(Htg_StPt_Sch_EZ!$C$4:$I$27,MATCH(Schedules_8760!$C8457,Htg_StPt_Sch_EZ!$B$4:$B$27,0),MATCH(Schedules_8760!$F8457,Htg_StPt_Sch_EZ!$C$3:$I$3,0)),"F","C")</f>
        <v>20.555555555555554</v>
      </c>
      <c r="I8457" s="34">
        <f>CONVERT(INDEX(Htg_StPt_Sch_EZ!$C$31:$I$54,MATCH(Schedules_8760!$C8457,Htg_StPt_Sch_EZ!$B$31:$B$54,0),MATCH(Schedules_8760!$F8457,Htg_StPt_Sch_EZ!$C$30:$I$30,0)),"F","C")</f>
        <v>19.444444444444443</v>
      </c>
      <c r="J8457" s="34">
        <f>CONVERT(INDEX(Clg_StPt_Sch_EZ!$C$4:$I$27,MATCH(Schedules_8760!$C8457,Clg_StPt_Sch_EZ!$B$4:$B$27,0),MATCH(Schedules_8760!$F8457,Clg_StPt_Sch_EZ!$C$3:$I$3,0)),"F","C")</f>
        <v>25.555555555555554</v>
      </c>
      <c r="K8457" s="34">
        <f>CONVERT(INDEX(Clg_StPt_Sch_EZ!$C$31:$I$54,MATCH(Schedules_8760!$C8457,Clg_StPt_Sch_EZ!$B$31:$B$54,0),MATCH(Schedules_8760!$F8457,Clg_StPt_Sch_EZ!$C$30:$I$30,0)),"F","C")</f>
        <v>25</v>
      </c>
      <c r="L8457" s="34">
        <f>CONVERT(INDEX(DHW_StPt_Sch_EZ!$C$4:$I$27,MATCH(Schedules_8760!$C8457,DHW_StPt_Sch_EZ!$B$4:$B$27,0),MATCH(Schedules_8760!$F8457,DHW_StPt_Sch_EZ!$C$3:$I$3,0)),"F","C")</f>
        <v>53.333333333333329</v>
      </c>
      <c r="M8457" s="34">
        <f>CONVERT(INDEX(DHW_StPt_Sch_EZ!$C$31:$I$54,MATCH(Schedules_8760!$C8457,DHW_StPt_Sch_EZ!$B$31:$B$54,0),MATCH(Schedules_8760!$F8457,DHW_StPt_Sch_EZ!$C$30:$I$30,0)),"F","C")</f>
        <v>53.333333333333329</v>
      </c>
      <c r="N8457" s="12"/>
      <c r="O8457" s="12"/>
      <c r="P8457" s="12"/>
    </row>
    <row r="8458" spans="1:16" x14ac:dyDescent="0.25">
      <c r="A8458" s="35">
        <v>8457</v>
      </c>
      <c r="B8458" s="89">
        <v>353.33333333333331</v>
      </c>
      <c r="C8458" s="35">
        <f t="shared" si="660"/>
        <v>9</v>
      </c>
      <c r="D8458" s="35">
        <f t="shared" si="663"/>
        <v>353</v>
      </c>
      <c r="E8458" s="35">
        <f t="shared" si="664"/>
        <v>3</v>
      </c>
      <c r="F8458" s="35" t="str">
        <f t="shared" si="661"/>
        <v>Tuesday</v>
      </c>
      <c r="G8458" s="35">
        <f t="shared" si="662"/>
        <v>12</v>
      </c>
      <c r="H8458" s="34">
        <f>CONVERT(INDEX(Htg_StPt_Sch_EZ!$C$4:$I$27,MATCH(Schedules_8760!$C8458,Htg_StPt_Sch_EZ!$B$4:$B$27,0),MATCH(Schedules_8760!$F8458,Htg_StPt_Sch_EZ!$C$3:$I$3,0)),"F","C")</f>
        <v>20.555555555555554</v>
      </c>
      <c r="I8458" s="34">
        <f>CONVERT(INDEX(Htg_StPt_Sch_EZ!$C$31:$I$54,MATCH(Schedules_8760!$C8458,Htg_StPt_Sch_EZ!$B$31:$B$54,0),MATCH(Schedules_8760!$F8458,Htg_StPt_Sch_EZ!$C$30:$I$30,0)),"F","C")</f>
        <v>19.444444444444443</v>
      </c>
      <c r="J8458" s="34">
        <f>CONVERT(INDEX(Clg_StPt_Sch_EZ!$C$4:$I$27,MATCH(Schedules_8760!$C8458,Clg_StPt_Sch_EZ!$B$4:$B$27,0),MATCH(Schedules_8760!$F8458,Clg_StPt_Sch_EZ!$C$3:$I$3,0)),"F","C")</f>
        <v>25.555555555555554</v>
      </c>
      <c r="K8458" s="34">
        <f>CONVERT(INDEX(Clg_StPt_Sch_EZ!$C$31:$I$54,MATCH(Schedules_8760!$C8458,Clg_StPt_Sch_EZ!$B$31:$B$54,0),MATCH(Schedules_8760!$F8458,Clg_StPt_Sch_EZ!$C$30:$I$30,0)),"F","C")</f>
        <v>25</v>
      </c>
      <c r="L8458" s="34">
        <f>CONVERT(INDEX(DHW_StPt_Sch_EZ!$C$4:$I$27,MATCH(Schedules_8760!$C8458,DHW_StPt_Sch_EZ!$B$4:$B$27,0),MATCH(Schedules_8760!$F8458,DHW_StPt_Sch_EZ!$C$3:$I$3,0)),"F","C")</f>
        <v>53.333333333333329</v>
      </c>
      <c r="M8458" s="34">
        <f>CONVERT(INDEX(DHW_StPt_Sch_EZ!$C$31:$I$54,MATCH(Schedules_8760!$C8458,DHW_StPt_Sch_EZ!$B$31:$B$54,0),MATCH(Schedules_8760!$F8458,DHW_StPt_Sch_EZ!$C$30:$I$30,0)),"F","C")</f>
        <v>53.333333333333329</v>
      </c>
      <c r="N8458" s="12"/>
      <c r="O8458" s="12"/>
      <c r="P8458" s="12"/>
    </row>
    <row r="8459" spans="1:16" x14ac:dyDescent="0.25">
      <c r="A8459" s="35">
        <v>8458</v>
      </c>
      <c r="B8459" s="89">
        <v>353.375</v>
      </c>
      <c r="C8459" s="35">
        <f t="shared" si="660"/>
        <v>10</v>
      </c>
      <c r="D8459" s="35">
        <f t="shared" si="663"/>
        <v>353</v>
      </c>
      <c r="E8459" s="35">
        <f t="shared" si="664"/>
        <v>3</v>
      </c>
      <c r="F8459" s="35" t="str">
        <f t="shared" si="661"/>
        <v>Tuesday</v>
      </c>
      <c r="G8459" s="35">
        <f t="shared" si="662"/>
        <v>12</v>
      </c>
      <c r="H8459" s="34">
        <f>CONVERT(INDEX(Htg_StPt_Sch_EZ!$C$4:$I$27,MATCH(Schedules_8760!$C8459,Htg_StPt_Sch_EZ!$B$4:$B$27,0),MATCH(Schedules_8760!$F8459,Htg_StPt_Sch_EZ!$C$3:$I$3,0)),"F","C")</f>
        <v>20.555555555555554</v>
      </c>
      <c r="I8459" s="34">
        <f>CONVERT(INDEX(Htg_StPt_Sch_EZ!$C$31:$I$54,MATCH(Schedules_8760!$C8459,Htg_StPt_Sch_EZ!$B$31:$B$54,0),MATCH(Schedules_8760!$F8459,Htg_StPt_Sch_EZ!$C$30:$I$30,0)),"F","C")</f>
        <v>19.444444444444443</v>
      </c>
      <c r="J8459" s="34">
        <f>CONVERT(INDEX(Clg_StPt_Sch_EZ!$C$4:$I$27,MATCH(Schedules_8760!$C8459,Clg_StPt_Sch_EZ!$B$4:$B$27,0),MATCH(Schedules_8760!$F8459,Clg_StPt_Sch_EZ!$C$3:$I$3,0)),"F","C")</f>
        <v>25.555555555555554</v>
      </c>
      <c r="K8459" s="34">
        <f>CONVERT(INDEX(Clg_StPt_Sch_EZ!$C$31:$I$54,MATCH(Schedules_8760!$C8459,Clg_StPt_Sch_EZ!$B$31:$B$54,0),MATCH(Schedules_8760!$F8459,Clg_StPt_Sch_EZ!$C$30:$I$30,0)),"F","C")</f>
        <v>25</v>
      </c>
      <c r="L8459" s="34">
        <f>CONVERT(INDEX(DHW_StPt_Sch_EZ!$C$4:$I$27,MATCH(Schedules_8760!$C8459,DHW_StPt_Sch_EZ!$B$4:$B$27,0),MATCH(Schedules_8760!$F8459,DHW_StPt_Sch_EZ!$C$3:$I$3,0)),"F","C")</f>
        <v>53.333333333333329</v>
      </c>
      <c r="M8459" s="34">
        <f>CONVERT(INDEX(DHW_StPt_Sch_EZ!$C$31:$I$54,MATCH(Schedules_8760!$C8459,DHW_StPt_Sch_EZ!$B$31:$B$54,0),MATCH(Schedules_8760!$F8459,DHW_StPt_Sch_EZ!$C$30:$I$30,0)),"F","C")</f>
        <v>53.333333333333329</v>
      </c>
      <c r="N8459" s="12"/>
      <c r="O8459" s="12"/>
      <c r="P8459" s="12"/>
    </row>
    <row r="8460" spans="1:16" x14ac:dyDescent="0.25">
      <c r="A8460" s="35">
        <v>8459</v>
      </c>
      <c r="B8460" s="89">
        <v>353.41666666666669</v>
      </c>
      <c r="C8460" s="35">
        <f t="shared" si="660"/>
        <v>11</v>
      </c>
      <c r="D8460" s="35">
        <f t="shared" si="663"/>
        <v>353</v>
      </c>
      <c r="E8460" s="35">
        <f t="shared" si="664"/>
        <v>3</v>
      </c>
      <c r="F8460" s="35" t="str">
        <f t="shared" si="661"/>
        <v>Tuesday</v>
      </c>
      <c r="G8460" s="35">
        <f t="shared" si="662"/>
        <v>12</v>
      </c>
      <c r="H8460" s="34">
        <f>CONVERT(INDEX(Htg_StPt_Sch_EZ!$C$4:$I$27,MATCH(Schedules_8760!$C8460,Htg_StPt_Sch_EZ!$B$4:$B$27,0),MATCH(Schedules_8760!$F8460,Htg_StPt_Sch_EZ!$C$3:$I$3,0)),"F","C")</f>
        <v>20.555555555555554</v>
      </c>
      <c r="I8460" s="34">
        <f>CONVERT(INDEX(Htg_StPt_Sch_EZ!$C$31:$I$54,MATCH(Schedules_8760!$C8460,Htg_StPt_Sch_EZ!$B$31:$B$54,0),MATCH(Schedules_8760!$F8460,Htg_StPt_Sch_EZ!$C$30:$I$30,0)),"F","C")</f>
        <v>19.444444444444443</v>
      </c>
      <c r="J8460" s="34">
        <f>CONVERT(INDEX(Clg_StPt_Sch_EZ!$C$4:$I$27,MATCH(Schedules_8760!$C8460,Clg_StPt_Sch_EZ!$B$4:$B$27,0),MATCH(Schedules_8760!$F8460,Clg_StPt_Sch_EZ!$C$3:$I$3,0)),"F","C")</f>
        <v>25.555555555555554</v>
      </c>
      <c r="K8460" s="34">
        <f>CONVERT(INDEX(Clg_StPt_Sch_EZ!$C$31:$I$54,MATCH(Schedules_8760!$C8460,Clg_StPt_Sch_EZ!$B$31:$B$54,0),MATCH(Schedules_8760!$F8460,Clg_StPt_Sch_EZ!$C$30:$I$30,0)),"F","C")</f>
        <v>25</v>
      </c>
      <c r="L8460" s="34">
        <f>CONVERT(INDEX(DHW_StPt_Sch_EZ!$C$4:$I$27,MATCH(Schedules_8760!$C8460,DHW_StPt_Sch_EZ!$B$4:$B$27,0),MATCH(Schedules_8760!$F8460,DHW_StPt_Sch_EZ!$C$3:$I$3,0)),"F","C")</f>
        <v>53.333333333333329</v>
      </c>
      <c r="M8460" s="34">
        <f>CONVERT(INDEX(DHW_StPt_Sch_EZ!$C$31:$I$54,MATCH(Schedules_8760!$C8460,DHW_StPt_Sch_EZ!$B$31:$B$54,0),MATCH(Schedules_8760!$F8460,DHW_StPt_Sch_EZ!$C$30:$I$30,0)),"F","C")</f>
        <v>53.333333333333329</v>
      </c>
      <c r="N8460" s="12"/>
      <c r="O8460" s="12"/>
      <c r="P8460" s="12"/>
    </row>
    <row r="8461" spans="1:16" x14ac:dyDescent="0.25">
      <c r="A8461" s="35">
        <v>8460</v>
      </c>
      <c r="B8461" s="89">
        <v>353.45833333333331</v>
      </c>
      <c r="C8461" s="35">
        <f t="shared" si="660"/>
        <v>12</v>
      </c>
      <c r="D8461" s="35">
        <f t="shared" si="663"/>
        <v>353</v>
      </c>
      <c r="E8461" s="35">
        <f t="shared" si="664"/>
        <v>3</v>
      </c>
      <c r="F8461" s="35" t="str">
        <f t="shared" si="661"/>
        <v>Tuesday</v>
      </c>
      <c r="G8461" s="35">
        <f t="shared" si="662"/>
        <v>12</v>
      </c>
      <c r="H8461" s="34">
        <f>CONVERT(INDEX(Htg_StPt_Sch_EZ!$C$4:$I$27,MATCH(Schedules_8760!$C8461,Htg_StPt_Sch_EZ!$B$4:$B$27,0),MATCH(Schedules_8760!$F8461,Htg_StPt_Sch_EZ!$C$3:$I$3,0)),"F","C")</f>
        <v>20.555555555555554</v>
      </c>
      <c r="I8461" s="34">
        <f>CONVERT(INDEX(Htg_StPt_Sch_EZ!$C$31:$I$54,MATCH(Schedules_8760!$C8461,Htg_StPt_Sch_EZ!$B$31:$B$54,0),MATCH(Schedules_8760!$F8461,Htg_StPt_Sch_EZ!$C$30:$I$30,0)),"F","C")</f>
        <v>19.444444444444443</v>
      </c>
      <c r="J8461" s="34">
        <f>CONVERT(INDEX(Clg_StPt_Sch_EZ!$C$4:$I$27,MATCH(Schedules_8760!$C8461,Clg_StPt_Sch_EZ!$B$4:$B$27,0),MATCH(Schedules_8760!$F8461,Clg_StPt_Sch_EZ!$C$3:$I$3,0)),"F","C")</f>
        <v>25.555555555555554</v>
      </c>
      <c r="K8461" s="34">
        <f>CONVERT(INDEX(Clg_StPt_Sch_EZ!$C$31:$I$54,MATCH(Schedules_8760!$C8461,Clg_StPt_Sch_EZ!$B$31:$B$54,0),MATCH(Schedules_8760!$F8461,Clg_StPt_Sch_EZ!$C$30:$I$30,0)),"F","C")</f>
        <v>25</v>
      </c>
      <c r="L8461" s="34">
        <f>CONVERT(INDEX(DHW_StPt_Sch_EZ!$C$4:$I$27,MATCH(Schedules_8760!$C8461,DHW_StPt_Sch_EZ!$B$4:$B$27,0),MATCH(Schedules_8760!$F8461,DHW_StPt_Sch_EZ!$C$3:$I$3,0)),"F","C")</f>
        <v>53.333333333333329</v>
      </c>
      <c r="M8461" s="34">
        <f>CONVERT(INDEX(DHW_StPt_Sch_EZ!$C$31:$I$54,MATCH(Schedules_8760!$C8461,DHW_StPt_Sch_EZ!$B$31:$B$54,0),MATCH(Schedules_8760!$F8461,DHW_StPt_Sch_EZ!$C$30:$I$30,0)),"F","C")</f>
        <v>53.333333333333329</v>
      </c>
      <c r="N8461" s="12"/>
      <c r="O8461" s="12"/>
      <c r="P8461" s="12"/>
    </row>
    <row r="8462" spans="1:16" x14ac:dyDescent="0.25">
      <c r="A8462" s="35">
        <v>8461</v>
      </c>
      <c r="B8462" s="89">
        <v>353.5</v>
      </c>
      <c r="C8462" s="35">
        <f t="shared" si="660"/>
        <v>13</v>
      </c>
      <c r="D8462" s="35">
        <f t="shared" si="663"/>
        <v>353</v>
      </c>
      <c r="E8462" s="35">
        <f t="shared" si="664"/>
        <v>3</v>
      </c>
      <c r="F8462" s="35" t="str">
        <f t="shared" si="661"/>
        <v>Tuesday</v>
      </c>
      <c r="G8462" s="35">
        <f t="shared" si="662"/>
        <v>12</v>
      </c>
      <c r="H8462" s="34">
        <f>CONVERT(INDEX(Htg_StPt_Sch_EZ!$C$4:$I$27,MATCH(Schedules_8760!$C8462,Htg_StPt_Sch_EZ!$B$4:$B$27,0),MATCH(Schedules_8760!$F8462,Htg_StPt_Sch_EZ!$C$3:$I$3,0)),"F","C")</f>
        <v>20.555555555555554</v>
      </c>
      <c r="I8462" s="34">
        <f>CONVERT(INDEX(Htg_StPt_Sch_EZ!$C$31:$I$54,MATCH(Schedules_8760!$C8462,Htg_StPt_Sch_EZ!$B$31:$B$54,0),MATCH(Schedules_8760!$F8462,Htg_StPt_Sch_EZ!$C$30:$I$30,0)),"F","C")</f>
        <v>19.444444444444443</v>
      </c>
      <c r="J8462" s="34">
        <f>CONVERT(INDEX(Clg_StPt_Sch_EZ!$C$4:$I$27,MATCH(Schedules_8760!$C8462,Clg_StPt_Sch_EZ!$B$4:$B$27,0),MATCH(Schedules_8760!$F8462,Clg_StPt_Sch_EZ!$C$3:$I$3,0)),"F","C")</f>
        <v>25.555555555555554</v>
      </c>
      <c r="K8462" s="34">
        <f>CONVERT(INDEX(Clg_StPt_Sch_EZ!$C$31:$I$54,MATCH(Schedules_8760!$C8462,Clg_StPt_Sch_EZ!$B$31:$B$54,0),MATCH(Schedules_8760!$F8462,Clg_StPt_Sch_EZ!$C$30:$I$30,0)),"F","C")</f>
        <v>25</v>
      </c>
      <c r="L8462" s="34">
        <f>CONVERT(INDEX(DHW_StPt_Sch_EZ!$C$4:$I$27,MATCH(Schedules_8760!$C8462,DHW_StPt_Sch_EZ!$B$4:$B$27,0),MATCH(Schedules_8760!$F8462,DHW_StPt_Sch_EZ!$C$3:$I$3,0)),"F","C")</f>
        <v>53.333333333333329</v>
      </c>
      <c r="M8462" s="34">
        <f>CONVERT(INDEX(DHW_StPt_Sch_EZ!$C$31:$I$54,MATCH(Schedules_8760!$C8462,DHW_StPt_Sch_EZ!$B$31:$B$54,0),MATCH(Schedules_8760!$F8462,DHW_StPt_Sch_EZ!$C$30:$I$30,0)),"F","C")</f>
        <v>53.333333333333329</v>
      </c>
      <c r="N8462" s="12"/>
      <c r="O8462" s="12"/>
      <c r="P8462" s="12"/>
    </row>
    <row r="8463" spans="1:16" x14ac:dyDescent="0.25">
      <c r="A8463" s="35">
        <v>8462</v>
      </c>
      <c r="B8463" s="89">
        <v>353.54166666666669</v>
      </c>
      <c r="C8463" s="35">
        <f t="shared" si="660"/>
        <v>14</v>
      </c>
      <c r="D8463" s="35">
        <f t="shared" si="663"/>
        <v>353</v>
      </c>
      <c r="E8463" s="35">
        <f t="shared" si="664"/>
        <v>3</v>
      </c>
      <c r="F8463" s="35" t="str">
        <f t="shared" si="661"/>
        <v>Tuesday</v>
      </c>
      <c r="G8463" s="35">
        <f t="shared" si="662"/>
        <v>12</v>
      </c>
      <c r="H8463" s="34">
        <f>CONVERT(INDEX(Htg_StPt_Sch_EZ!$C$4:$I$27,MATCH(Schedules_8760!$C8463,Htg_StPt_Sch_EZ!$B$4:$B$27,0),MATCH(Schedules_8760!$F8463,Htg_StPt_Sch_EZ!$C$3:$I$3,0)),"F","C")</f>
        <v>20.555555555555554</v>
      </c>
      <c r="I8463" s="34">
        <f>CONVERT(INDEX(Htg_StPt_Sch_EZ!$C$31:$I$54,MATCH(Schedules_8760!$C8463,Htg_StPt_Sch_EZ!$B$31:$B$54,0),MATCH(Schedules_8760!$F8463,Htg_StPt_Sch_EZ!$C$30:$I$30,0)),"F","C")</f>
        <v>19.444444444444443</v>
      </c>
      <c r="J8463" s="34">
        <f>CONVERT(INDEX(Clg_StPt_Sch_EZ!$C$4:$I$27,MATCH(Schedules_8760!$C8463,Clg_StPt_Sch_EZ!$B$4:$B$27,0),MATCH(Schedules_8760!$F8463,Clg_StPt_Sch_EZ!$C$3:$I$3,0)),"F","C")</f>
        <v>25.555555555555554</v>
      </c>
      <c r="K8463" s="34">
        <f>CONVERT(INDEX(Clg_StPt_Sch_EZ!$C$31:$I$54,MATCH(Schedules_8760!$C8463,Clg_StPt_Sch_EZ!$B$31:$B$54,0),MATCH(Schedules_8760!$F8463,Clg_StPt_Sch_EZ!$C$30:$I$30,0)),"F","C")</f>
        <v>25</v>
      </c>
      <c r="L8463" s="34">
        <f>CONVERT(INDEX(DHW_StPt_Sch_EZ!$C$4:$I$27,MATCH(Schedules_8760!$C8463,DHW_StPt_Sch_EZ!$B$4:$B$27,0),MATCH(Schedules_8760!$F8463,DHW_StPt_Sch_EZ!$C$3:$I$3,0)),"F","C")</f>
        <v>53.333333333333329</v>
      </c>
      <c r="M8463" s="34">
        <f>CONVERT(INDEX(DHW_StPt_Sch_EZ!$C$31:$I$54,MATCH(Schedules_8760!$C8463,DHW_StPt_Sch_EZ!$B$31:$B$54,0),MATCH(Schedules_8760!$F8463,DHW_StPt_Sch_EZ!$C$30:$I$30,0)),"F","C")</f>
        <v>53.333333333333329</v>
      </c>
      <c r="N8463" s="12"/>
      <c r="O8463" s="12"/>
      <c r="P8463" s="12"/>
    </row>
    <row r="8464" spans="1:16" x14ac:dyDescent="0.25">
      <c r="A8464" s="35">
        <v>8463</v>
      </c>
      <c r="B8464" s="89">
        <v>353.58333333333331</v>
      </c>
      <c r="C8464" s="35">
        <f t="shared" si="660"/>
        <v>15</v>
      </c>
      <c r="D8464" s="35">
        <f t="shared" si="663"/>
        <v>353</v>
      </c>
      <c r="E8464" s="35">
        <f t="shared" si="664"/>
        <v>3</v>
      </c>
      <c r="F8464" s="35" t="str">
        <f t="shared" si="661"/>
        <v>Tuesday</v>
      </c>
      <c r="G8464" s="35">
        <f t="shared" si="662"/>
        <v>12</v>
      </c>
      <c r="H8464" s="34">
        <f>CONVERT(INDEX(Htg_StPt_Sch_EZ!$C$4:$I$27,MATCH(Schedules_8760!$C8464,Htg_StPt_Sch_EZ!$B$4:$B$27,0),MATCH(Schedules_8760!$F8464,Htg_StPt_Sch_EZ!$C$3:$I$3,0)),"F","C")</f>
        <v>20.555555555555554</v>
      </c>
      <c r="I8464" s="34">
        <f>CONVERT(INDEX(Htg_StPt_Sch_EZ!$C$31:$I$54,MATCH(Schedules_8760!$C8464,Htg_StPt_Sch_EZ!$B$31:$B$54,0),MATCH(Schedules_8760!$F8464,Htg_StPt_Sch_EZ!$C$30:$I$30,0)),"F","C")</f>
        <v>21.111111111111111</v>
      </c>
      <c r="J8464" s="34">
        <f>CONVERT(INDEX(Clg_StPt_Sch_EZ!$C$4:$I$27,MATCH(Schedules_8760!$C8464,Clg_StPt_Sch_EZ!$B$4:$B$27,0),MATCH(Schedules_8760!$F8464,Clg_StPt_Sch_EZ!$C$3:$I$3,0)),"F","C")</f>
        <v>25.555555555555554</v>
      </c>
      <c r="K8464" s="34">
        <f>CONVERT(INDEX(Clg_StPt_Sch_EZ!$C$31:$I$54,MATCH(Schedules_8760!$C8464,Clg_StPt_Sch_EZ!$B$31:$B$54,0),MATCH(Schedules_8760!$F8464,Clg_StPt_Sch_EZ!$C$30:$I$30,0)),"F","C")</f>
        <v>25</v>
      </c>
      <c r="L8464" s="34">
        <f>CONVERT(INDEX(DHW_StPt_Sch_EZ!$C$4:$I$27,MATCH(Schedules_8760!$C8464,DHW_StPt_Sch_EZ!$B$4:$B$27,0),MATCH(Schedules_8760!$F8464,DHW_StPt_Sch_EZ!$C$3:$I$3,0)),"F","C")</f>
        <v>53.333333333333329</v>
      </c>
      <c r="M8464" s="34">
        <f>CONVERT(INDEX(DHW_StPt_Sch_EZ!$C$31:$I$54,MATCH(Schedules_8760!$C8464,DHW_StPt_Sch_EZ!$B$31:$B$54,0),MATCH(Schedules_8760!$F8464,DHW_StPt_Sch_EZ!$C$30:$I$30,0)),"F","C")</f>
        <v>53.333333333333329</v>
      </c>
      <c r="N8464" s="12"/>
      <c r="O8464" s="12"/>
      <c r="P8464" s="12"/>
    </row>
    <row r="8465" spans="1:16" x14ac:dyDescent="0.25">
      <c r="A8465" s="35">
        <v>8464</v>
      </c>
      <c r="B8465" s="89">
        <v>353.625</v>
      </c>
      <c r="C8465" s="35">
        <f t="shared" si="660"/>
        <v>16</v>
      </c>
      <c r="D8465" s="35">
        <f t="shared" si="663"/>
        <v>353</v>
      </c>
      <c r="E8465" s="35">
        <f t="shared" si="664"/>
        <v>3</v>
      </c>
      <c r="F8465" s="35" t="str">
        <f t="shared" si="661"/>
        <v>Tuesday</v>
      </c>
      <c r="G8465" s="35">
        <f t="shared" si="662"/>
        <v>12</v>
      </c>
      <c r="H8465" s="34">
        <f>CONVERT(INDEX(Htg_StPt_Sch_EZ!$C$4:$I$27,MATCH(Schedules_8760!$C8465,Htg_StPt_Sch_EZ!$B$4:$B$27,0),MATCH(Schedules_8760!$F8465,Htg_StPt_Sch_EZ!$C$3:$I$3,0)),"F","C")</f>
        <v>20.555555555555554</v>
      </c>
      <c r="I8465" s="34">
        <f>CONVERT(INDEX(Htg_StPt_Sch_EZ!$C$31:$I$54,MATCH(Schedules_8760!$C8465,Htg_StPt_Sch_EZ!$B$31:$B$54,0),MATCH(Schedules_8760!$F8465,Htg_StPt_Sch_EZ!$C$30:$I$30,0)),"F","C")</f>
        <v>21.111111111111111</v>
      </c>
      <c r="J8465" s="34">
        <f>CONVERT(INDEX(Clg_StPt_Sch_EZ!$C$4:$I$27,MATCH(Schedules_8760!$C8465,Clg_StPt_Sch_EZ!$B$4:$B$27,0),MATCH(Schedules_8760!$F8465,Clg_StPt_Sch_EZ!$C$3:$I$3,0)),"F","C")</f>
        <v>25.555555555555554</v>
      </c>
      <c r="K8465" s="34">
        <f>CONVERT(INDEX(Clg_StPt_Sch_EZ!$C$31:$I$54,MATCH(Schedules_8760!$C8465,Clg_StPt_Sch_EZ!$B$31:$B$54,0),MATCH(Schedules_8760!$F8465,Clg_StPt_Sch_EZ!$C$30:$I$30,0)),"F","C")</f>
        <v>25</v>
      </c>
      <c r="L8465" s="34">
        <f>CONVERT(INDEX(DHW_StPt_Sch_EZ!$C$4:$I$27,MATCH(Schedules_8760!$C8465,DHW_StPt_Sch_EZ!$B$4:$B$27,0),MATCH(Schedules_8760!$F8465,DHW_StPt_Sch_EZ!$C$3:$I$3,0)),"F","C")</f>
        <v>53.333333333333329</v>
      </c>
      <c r="M8465" s="34">
        <f>CONVERT(INDEX(DHW_StPt_Sch_EZ!$C$31:$I$54,MATCH(Schedules_8760!$C8465,DHW_StPt_Sch_EZ!$B$31:$B$54,0),MATCH(Schedules_8760!$F8465,DHW_StPt_Sch_EZ!$C$30:$I$30,0)),"F","C")</f>
        <v>53.333333333333329</v>
      </c>
      <c r="N8465" s="12"/>
      <c r="O8465" s="12"/>
      <c r="P8465" s="12"/>
    </row>
    <row r="8466" spans="1:16" x14ac:dyDescent="0.25">
      <c r="A8466" s="35">
        <v>8465</v>
      </c>
      <c r="B8466" s="89">
        <v>353.66666666666669</v>
      </c>
      <c r="C8466" s="35">
        <f t="shared" si="660"/>
        <v>17</v>
      </c>
      <c r="D8466" s="35">
        <f t="shared" si="663"/>
        <v>353</v>
      </c>
      <c r="E8466" s="35">
        <f t="shared" si="664"/>
        <v>3</v>
      </c>
      <c r="F8466" s="35" t="str">
        <f t="shared" si="661"/>
        <v>Tuesday</v>
      </c>
      <c r="G8466" s="35">
        <f t="shared" si="662"/>
        <v>12</v>
      </c>
      <c r="H8466" s="34">
        <f>CONVERT(INDEX(Htg_StPt_Sch_EZ!$C$4:$I$27,MATCH(Schedules_8760!$C8466,Htg_StPt_Sch_EZ!$B$4:$B$27,0),MATCH(Schedules_8760!$F8466,Htg_StPt_Sch_EZ!$C$3:$I$3,0)),"F","C")</f>
        <v>20.555555555555554</v>
      </c>
      <c r="I8466" s="34">
        <f>CONVERT(INDEX(Htg_StPt_Sch_EZ!$C$31:$I$54,MATCH(Schedules_8760!$C8466,Htg_StPt_Sch_EZ!$B$31:$B$54,0),MATCH(Schedules_8760!$F8466,Htg_StPt_Sch_EZ!$C$30:$I$30,0)),"F","C")</f>
        <v>17.777777777777779</v>
      </c>
      <c r="J8466" s="34">
        <f>CONVERT(INDEX(Clg_StPt_Sch_EZ!$C$4:$I$27,MATCH(Schedules_8760!$C8466,Clg_StPt_Sch_EZ!$B$4:$B$27,0),MATCH(Schedules_8760!$F8466,Clg_StPt_Sch_EZ!$C$3:$I$3,0)),"F","C")</f>
        <v>25.555555555555554</v>
      </c>
      <c r="K8466" s="34">
        <f>CONVERT(INDEX(Clg_StPt_Sch_EZ!$C$31:$I$54,MATCH(Schedules_8760!$C8466,Clg_StPt_Sch_EZ!$B$31:$B$54,0),MATCH(Schedules_8760!$F8466,Clg_StPt_Sch_EZ!$C$30:$I$30,0)),"F","C")</f>
        <v>25</v>
      </c>
      <c r="L8466" s="34">
        <f>CONVERT(INDEX(DHW_StPt_Sch_EZ!$C$4:$I$27,MATCH(Schedules_8760!$C8466,DHW_StPt_Sch_EZ!$B$4:$B$27,0),MATCH(Schedules_8760!$F8466,DHW_StPt_Sch_EZ!$C$3:$I$3,0)),"F","C")</f>
        <v>53.333333333333329</v>
      </c>
      <c r="M8466" s="34">
        <f>CONVERT(INDEX(DHW_StPt_Sch_EZ!$C$31:$I$54,MATCH(Schedules_8760!$C8466,DHW_StPt_Sch_EZ!$B$31:$B$54,0),MATCH(Schedules_8760!$F8466,DHW_StPt_Sch_EZ!$C$30:$I$30,0)),"F","C")</f>
        <v>53.333333333333329</v>
      </c>
      <c r="N8466" s="12"/>
      <c r="O8466" s="12"/>
      <c r="P8466" s="12"/>
    </row>
    <row r="8467" spans="1:16" x14ac:dyDescent="0.25">
      <c r="A8467" s="35">
        <v>8466</v>
      </c>
      <c r="B8467" s="89">
        <v>353.70833333333331</v>
      </c>
      <c r="C8467" s="35">
        <f t="shared" si="660"/>
        <v>18</v>
      </c>
      <c r="D8467" s="35">
        <f t="shared" si="663"/>
        <v>353</v>
      </c>
      <c r="E8467" s="35">
        <f t="shared" si="664"/>
        <v>3</v>
      </c>
      <c r="F8467" s="35" t="str">
        <f t="shared" si="661"/>
        <v>Tuesday</v>
      </c>
      <c r="G8467" s="35">
        <f t="shared" si="662"/>
        <v>12</v>
      </c>
      <c r="H8467" s="34">
        <f>CONVERT(INDEX(Htg_StPt_Sch_EZ!$C$4:$I$27,MATCH(Schedules_8760!$C8467,Htg_StPt_Sch_EZ!$B$4:$B$27,0),MATCH(Schedules_8760!$F8467,Htg_StPt_Sch_EZ!$C$3:$I$3,0)),"F","C")</f>
        <v>20.555555555555554</v>
      </c>
      <c r="I8467" s="34">
        <f>CONVERT(INDEX(Htg_StPt_Sch_EZ!$C$31:$I$54,MATCH(Schedules_8760!$C8467,Htg_StPt_Sch_EZ!$B$31:$B$54,0),MATCH(Schedules_8760!$F8467,Htg_StPt_Sch_EZ!$C$30:$I$30,0)),"F","C")</f>
        <v>17.777777777777779</v>
      </c>
      <c r="J8467" s="34">
        <f>CONVERT(INDEX(Clg_StPt_Sch_EZ!$C$4:$I$27,MATCH(Schedules_8760!$C8467,Clg_StPt_Sch_EZ!$B$4:$B$27,0),MATCH(Schedules_8760!$F8467,Clg_StPt_Sch_EZ!$C$3:$I$3,0)),"F","C")</f>
        <v>25.555555555555554</v>
      </c>
      <c r="K8467" s="34">
        <f>CONVERT(INDEX(Clg_StPt_Sch_EZ!$C$31:$I$54,MATCH(Schedules_8760!$C8467,Clg_StPt_Sch_EZ!$B$31:$B$54,0),MATCH(Schedules_8760!$F8467,Clg_StPt_Sch_EZ!$C$30:$I$30,0)),"F","C")</f>
        <v>28.333333333333332</v>
      </c>
      <c r="L8467" s="34">
        <f>CONVERT(INDEX(DHW_StPt_Sch_EZ!$C$4:$I$27,MATCH(Schedules_8760!$C8467,DHW_StPt_Sch_EZ!$B$4:$B$27,0),MATCH(Schedules_8760!$F8467,DHW_StPt_Sch_EZ!$C$3:$I$3,0)),"F","C")</f>
        <v>53.333333333333329</v>
      </c>
      <c r="M8467" s="34">
        <f>CONVERT(INDEX(DHW_StPt_Sch_EZ!$C$31:$I$54,MATCH(Schedules_8760!$C8467,DHW_StPt_Sch_EZ!$B$31:$B$54,0),MATCH(Schedules_8760!$F8467,DHW_StPt_Sch_EZ!$C$30:$I$30,0)),"F","C")</f>
        <v>53.333333333333329</v>
      </c>
      <c r="N8467" s="12"/>
      <c r="O8467" s="12"/>
      <c r="P8467" s="12"/>
    </row>
    <row r="8468" spans="1:16" x14ac:dyDescent="0.25">
      <c r="A8468" s="35">
        <v>8467</v>
      </c>
      <c r="B8468" s="89">
        <v>353.75</v>
      </c>
      <c r="C8468" s="35">
        <f t="shared" si="660"/>
        <v>19</v>
      </c>
      <c r="D8468" s="35">
        <f t="shared" si="663"/>
        <v>353</v>
      </c>
      <c r="E8468" s="35">
        <f t="shared" si="664"/>
        <v>3</v>
      </c>
      <c r="F8468" s="35" t="str">
        <f t="shared" si="661"/>
        <v>Tuesday</v>
      </c>
      <c r="G8468" s="35">
        <f t="shared" si="662"/>
        <v>12</v>
      </c>
      <c r="H8468" s="34">
        <f>CONVERT(INDEX(Htg_StPt_Sch_EZ!$C$4:$I$27,MATCH(Schedules_8760!$C8468,Htg_StPt_Sch_EZ!$B$4:$B$27,0),MATCH(Schedules_8760!$F8468,Htg_StPt_Sch_EZ!$C$3:$I$3,0)),"F","C")</f>
        <v>20.555555555555554</v>
      </c>
      <c r="I8468" s="34">
        <f>CONVERT(INDEX(Htg_StPt_Sch_EZ!$C$31:$I$54,MATCH(Schedules_8760!$C8468,Htg_StPt_Sch_EZ!$B$31:$B$54,0),MATCH(Schedules_8760!$F8468,Htg_StPt_Sch_EZ!$C$30:$I$30,0)),"F","C")</f>
        <v>18.333333333333332</v>
      </c>
      <c r="J8468" s="34">
        <f>CONVERT(INDEX(Clg_StPt_Sch_EZ!$C$4:$I$27,MATCH(Schedules_8760!$C8468,Clg_StPt_Sch_EZ!$B$4:$B$27,0),MATCH(Schedules_8760!$F8468,Clg_StPt_Sch_EZ!$C$3:$I$3,0)),"F","C")</f>
        <v>25.555555555555554</v>
      </c>
      <c r="K8468" s="34">
        <f>CONVERT(INDEX(Clg_StPt_Sch_EZ!$C$31:$I$54,MATCH(Schedules_8760!$C8468,Clg_StPt_Sch_EZ!$B$31:$B$54,0),MATCH(Schedules_8760!$F8468,Clg_StPt_Sch_EZ!$C$30:$I$30,0)),"F","C")</f>
        <v>28.333333333333332</v>
      </c>
      <c r="L8468" s="34">
        <f>CONVERT(INDEX(DHW_StPt_Sch_EZ!$C$4:$I$27,MATCH(Schedules_8760!$C8468,DHW_StPt_Sch_EZ!$B$4:$B$27,0),MATCH(Schedules_8760!$F8468,DHW_StPt_Sch_EZ!$C$3:$I$3,0)),"F","C")</f>
        <v>53.333333333333329</v>
      </c>
      <c r="M8468" s="34">
        <f>CONVERT(INDEX(DHW_StPt_Sch_EZ!$C$31:$I$54,MATCH(Schedules_8760!$C8468,DHW_StPt_Sch_EZ!$B$31:$B$54,0),MATCH(Schedules_8760!$F8468,DHW_StPt_Sch_EZ!$C$30:$I$30,0)),"F","C")</f>
        <v>53.333333333333329</v>
      </c>
      <c r="N8468" s="12"/>
      <c r="O8468" s="12"/>
      <c r="P8468" s="12"/>
    </row>
    <row r="8469" spans="1:16" x14ac:dyDescent="0.25">
      <c r="A8469" s="35">
        <v>8468</v>
      </c>
      <c r="B8469" s="89">
        <v>353.79166666666669</v>
      </c>
      <c r="C8469" s="35">
        <f t="shared" si="660"/>
        <v>20</v>
      </c>
      <c r="D8469" s="35">
        <f t="shared" si="663"/>
        <v>353</v>
      </c>
      <c r="E8469" s="35">
        <f t="shared" si="664"/>
        <v>3</v>
      </c>
      <c r="F8469" s="35" t="str">
        <f t="shared" si="661"/>
        <v>Tuesday</v>
      </c>
      <c r="G8469" s="35">
        <f t="shared" si="662"/>
        <v>12</v>
      </c>
      <c r="H8469" s="34">
        <f>CONVERT(INDEX(Htg_StPt_Sch_EZ!$C$4:$I$27,MATCH(Schedules_8760!$C8469,Htg_StPt_Sch_EZ!$B$4:$B$27,0),MATCH(Schedules_8760!$F8469,Htg_StPt_Sch_EZ!$C$3:$I$3,0)),"F","C")</f>
        <v>20.555555555555554</v>
      </c>
      <c r="I8469" s="34">
        <f>CONVERT(INDEX(Htg_StPt_Sch_EZ!$C$31:$I$54,MATCH(Schedules_8760!$C8469,Htg_StPt_Sch_EZ!$B$31:$B$54,0),MATCH(Schedules_8760!$F8469,Htg_StPt_Sch_EZ!$C$30:$I$30,0)),"F","C")</f>
        <v>18.888888888888889</v>
      </c>
      <c r="J8469" s="34">
        <f>CONVERT(INDEX(Clg_StPt_Sch_EZ!$C$4:$I$27,MATCH(Schedules_8760!$C8469,Clg_StPt_Sch_EZ!$B$4:$B$27,0),MATCH(Schedules_8760!$F8469,Clg_StPt_Sch_EZ!$C$3:$I$3,0)),"F","C")</f>
        <v>25.555555555555554</v>
      </c>
      <c r="K8469" s="34">
        <f>CONVERT(INDEX(Clg_StPt_Sch_EZ!$C$31:$I$54,MATCH(Schedules_8760!$C8469,Clg_StPt_Sch_EZ!$B$31:$B$54,0),MATCH(Schedules_8760!$F8469,Clg_StPt_Sch_EZ!$C$30:$I$30,0)),"F","C")</f>
        <v>28.333333333333332</v>
      </c>
      <c r="L8469" s="34">
        <f>CONVERT(INDEX(DHW_StPt_Sch_EZ!$C$4:$I$27,MATCH(Schedules_8760!$C8469,DHW_StPt_Sch_EZ!$B$4:$B$27,0),MATCH(Schedules_8760!$F8469,DHW_StPt_Sch_EZ!$C$3:$I$3,0)),"F","C")</f>
        <v>53.333333333333329</v>
      </c>
      <c r="M8469" s="34">
        <f>CONVERT(INDEX(DHW_StPt_Sch_EZ!$C$31:$I$54,MATCH(Schedules_8760!$C8469,DHW_StPt_Sch_EZ!$B$31:$B$54,0),MATCH(Schedules_8760!$F8469,DHW_StPt_Sch_EZ!$C$30:$I$30,0)),"F","C")</f>
        <v>53.333333333333329</v>
      </c>
      <c r="N8469" s="12"/>
      <c r="O8469" s="12"/>
      <c r="P8469" s="12"/>
    </row>
    <row r="8470" spans="1:16" x14ac:dyDescent="0.25">
      <c r="A8470" s="35">
        <v>8469</v>
      </c>
      <c r="B8470" s="89">
        <v>353.83333333333331</v>
      </c>
      <c r="C8470" s="35">
        <f t="shared" si="660"/>
        <v>21</v>
      </c>
      <c r="D8470" s="35">
        <f t="shared" si="663"/>
        <v>353</v>
      </c>
      <c r="E8470" s="35">
        <f t="shared" si="664"/>
        <v>3</v>
      </c>
      <c r="F8470" s="35" t="str">
        <f t="shared" si="661"/>
        <v>Tuesday</v>
      </c>
      <c r="G8470" s="35">
        <f t="shared" si="662"/>
        <v>12</v>
      </c>
      <c r="H8470" s="34">
        <f>CONVERT(INDEX(Htg_StPt_Sch_EZ!$C$4:$I$27,MATCH(Schedules_8760!$C8470,Htg_StPt_Sch_EZ!$B$4:$B$27,0),MATCH(Schedules_8760!$F8470,Htg_StPt_Sch_EZ!$C$3:$I$3,0)),"F","C")</f>
        <v>20.555555555555554</v>
      </c>
      <c r="I8470" s="34">
        <f>CONVERT(INDEX(Htg_StPt_Sch_EZ!$C$31:$I$54,MATCH(Schedules_8760!$C8470,Htg_StPt_Sch_EZ!$B$31:$B$54,0),MATCH(Schedules_8760!$F8470,Htg_StPt_Sch_EZ!$C$30:$I$30,0)),"F","C")</f>
        <v>19.444444444444443</v>
      </c>
      <c r="J8470" s="34">
        <f>CONVERT(INDEX(Clg_StPt_Sch_EZ!$C$4:$I$27,MATCH(Schedules_8760!$C8470,Clg_StPt_Sch_EZ!$B$4:$B$27,0),MATCH(Schedules_8760!$F8470,Clg_StPt_Sch_EZ!$C$3:$I$3,0)),"F","C")</f>
        <v>25.555555555555554</v>
      </c>
      <c r="K8470" s="34">
        <f>CONVERT(INDEX(Clg_StPt_Sch_EZ!$C$31:$I$54,MATCH(Schedules_8760!$C8470,Clg_StPt_Sch_EZ!$B$31:$B$54,0),MATCH(Schedules_8760!$F8470,Clg_StPt_Sch_EZ!$C$30:$I$30,0)),"F","C")</f>
        <v>28.333333333333332</v>
      </c>
      <c r="L8470" s="34">
        <f>CONVERT(INDEX(DHW_StPt_Sch_EZ!$C$4:$I$27,MATCH(Schedules_8760!$C8470,DHW_StPt_Sch_EZ!$B$4:$B$27,0),MATCH(Schedules_8760!$F8470,DHW_StPt_Sch_EZ!$C$3:$I$3,0)),"F","C")</f>
        <v>53.333333333333329</v>
      </c>
      <c r="M8470" s="34">
        <f>CONVERT(INDEX(DHW_StPt_Sch_EZ!$C$31:$I$54,MATCH(Schedules_8760!$C8470,DHW_StPt_Sch_EZ!$B$31:$B$54,0),MATCH(Schedules_8760!$F8470,DHW_StPt_Sch_EZ!$C$30:$I$30,0)),"F","C")</f>
        <v>53.333333333333329</v>
      </c>
      <c r="N8470" s="12"/>
      <c r="O8470" s="12"/>
      <c r="P8470" s="12"/>
    </row>
    <row r="8471" spans="1:16" x14ac:dyDescent="0.25">
      <c r="A8471" s="35">
        <v>8470</v>
      </c>
      <c r="B8471" s="89">
        <v>353.875</v>
      </c>
      <c r="C8471" s="35">
        <f t="shared" si="660"/>
        <v>22</v>
      </c>
      <c r="D8471" s="35">
        <f t="shared" si="663"/>
        <v>353</v>
      </c>
      <c r="E8471" s="35">
        <f t="shared" si="664"/>
        <v>3</v>
      </c>
      <c r="F8471" s="35" t="str">
        <f t="shared" si="661"/>
        <v>Tuesday</v>
      </c>
      <c r="G8471" s="35">
        <f t="shared" si="662"/>
        <v>12</v>
      </c>
      <c r="H8471" s="34">
        <f>CONVERT(INDEX(Htg_StPt_Sch_EZ!$C$4:$I$27,MATCH(Schedules_8760!$C8471,Htg_StPt_Sch_EZ!$B$4:$B$27,0),MATCH(Schedules_8760!$F8471,Htg_StPt_Sch_EZ!$C$3:$I$3,0)),"F","C")</f>
        <v>20.555555555555554</v>
      </c>
      <c r="I8471" s="34">
        <f>CONVERT(INDEX(Htg_StPt_Sch_EZ!$C$31:$I$54,MATCH(Schedules_8760!$C8471,Htg_StPt_Sch_EZ!$B$31:$B$54,0),MATCH(Schedules_8760!$F8471,Htg_StPt_Sch_EZ!$C$30:$I$30,0)),"F","C")</f>
        <v>19.444444444444443</v>
      </c>
      <c r="J8471" s="34">
        <f>CONVERT(INDEX(Clg_StPt_Sch_EZ!$C$4:$I$27,MATCH(Schedules_8760!$C8471,Clg_StPt_Sch_EZ!$B$4:$B$27,0),MATCH(Schedules_8760!$F8471,Clg_StPt_Sch_EZ!$C$3:$I$3,0)),"F","C")</f>
        <v>25.555555555555554</v>
      </c>
      <c r="K8471" s="34">
        <f>CONVERT(INDEX(Clg_StPt_Sch_EZ!$C$31:$I$54,MATCH(Schedules_8760!$C8471,Clg_StPt_Sch_EZ!$B$31:$B$54,0),MATCH(Schedules_8760!$F8471,Clg_StPt_Sch_EZ!$C$30:$I$30,0)),"F","C")</f>
        <v>28.333333333333332</v>
      </c>
      <c r="L8471" s="34">
        <f>CONVERT(INDEX(DHW_StPt_Sch_EZ!$C$4:$I$27,MATCH(Schedules_8760!$C8471,DHW_StPt_Sch_EZ!$B$4:$B$27,0),MATCH(Schedules_8760!$F8471,DHW_StPt_Sch_EZ!$C$3:$I$3,0)),"F","C")</f>
        <v>53.333333333333329</v>
      </c>
      <c r="M8471" s="34">
        <f>CONVERT(INDEX(DHW_StPt_Sch_EZ!$C$31:$I$54,MATCH(Schedules_8760!$C8471,DHW_StPt_Sch_EZ!$B$31:$B$54,0),MATCH(Schedules_8760!$F8471,DHW_StPt_Sch_EZ!$C$30:$I$30,0)),"F","C")</f>
        <v>53.333333333333329</v>
      </c>
      <c r="N8471" s="12"/>
      <c r="O8471" s="12"/>
      <c r="P8471" s="12"/>
    </row>
    <row r="8472" spans="1:16" x14ac:dyDescent="0.25">
      <c r="A8472" s="35">
        <v>8471</v>
      </c>
      <c r="B8472" s="89">
        <v>353.91666666666669</v>
      </c>
      <c r="C8472" s="35">
        <f t="shared" si="660"/>
        <v>23</v>
      </c>
      <c r="D8472" s="35">
        <f t="shared" si="663"/>
        <v>353</v>
      </c>
      <c r="E8472" s="35">
        <f t="shared" si="664"/>
        <v>3</v>
      </c>
      <c r="F8472" s="35" t="str">
        <f t="shared" si="661"/>
        <v>Tuesday</v>
      </c>
      <c r="G8472" s="35">
        <f t="shared" si="662"/>
        <v>12</v>
      </c>
      <c r="H8472" s="34">
        <f>CONVERT(INDEX(Htg_StPt_Sch_EZ!$C$4:$I$27,MATCH(Schedules_8760!$C8472,Htg_StPt_Sch_EZ!$B$4:$B$27,0),MATCH(Schedules_8760!$F8472,Htg_StPt_Sch_EZ!$C$3:$I$3,0)),"F","C")</f>
        <v>20.555555555555554</v>
      </c>
      <c r="I8472" s="34">
        <f>CONVERT(INDEX(Htg_StPt_Sch_EZ!$C$31:$I$54,MATCH(Schedules_8760!$C8472,Htg_StPt_Sch_EZ!$B$31:$B$54,0),MATCH(Schedules_8760!$F8472,Htg_StPt_Sch_EZ!$C$30:$I$30,0)),"F","C")</f>
        <v>19.444444444444443</v>
      </c>
      <c r="J8472" s="34">
        <f>CONVERT(INDEX(Clg_StPt_Sch_EZ!$C$4:$I$27,MATCH(Schedules_8760!$C8472,Clg_StPt_Sch_EZ!$B$4:$B$27,0),MATCH(Schedules_8760!$F8472,Clg_StPt_Sch_EZ!$C$3:$I$3,0)),"F","C")</f>
        <v>25.555555555555554</v>
      </c>
      <c r="K8472" s="34">
        <f>CONVERT(INDEX(Clg_StPt_Sch_EZ!$C$31:$I$54,MATCH(Schedules_8760!$C8472,Clg_StPt_Sch_EZ!$B$31:$B$54,0),MATCH(Schedules_8760!$F8472,Clg_StPt_Sch_EZ!$C$30:$I$30,0)),"F","C")</f>
        <v>28.333333333333332</v>
      </c>
      <c r="L8472" s="34">
        <f>CONVERT(INDEX(DHW_StPt_Sch_EZ!$C$4:$I$27,MATCH(Schedules_8760!$C8472,DHW_StPt_Sch_EZ!$B$4:$B$27,0),MATCH(Schedules_8760!$F8472,DHW_StPt_Sch_EZ!$C$3:$I$3,0)),"F","C")</f>
        <v>53.333333333333329</v>
      </c>
      <c r="M8472" s="34">
        <f>CONVERT(INDEX(DHW_StPt_Sch_EZ!$C$31:$I$54,MATCH(Schedules_8760!$C8472,DHW_StPt_Sch_EZ!$B$31:$B$54,0),MATCH(Schedules_8760!$F8472,DHW_StPt_Sch_EZ!$C$30:$I$30,0)),"F","C")</f>
        <v>53.333333333333329</v>
      </c>
      <c r="N8472" s="12"/>
      <c r="O8472" s="12"/>
      <c r="P8472" s="12"/>
    </row>
    <row r="8473" spans="1:16" x14ac:dyDescent="0.25">
      <c r="A8473" s="35">
        <v>8472</v>
      </c>
      <c r="B8473" s="89">
        <v>353.95833333333331</v>
      </c>
      <c r="C8473" s="35">
        <f t="shared" si="660"/>
        <v>24</v>
      </c>
      <c r="D8473" s="35">
        <f t="shared" si="663"/>
        <v>353</v>
      </c>
      <c r="E8473" s="35">
        <f t="shared" si="664"/>
        <v>3</v>
      </c>
      <c r="F8473" s="35" t="str">
        <f t="shared" si="661"/>
        <v>Tuesday</v>
      </c>
      <c r="G8473" s="35">
        <f t="shared" si="662"/>
        <v>12</v>
      </c>
      <c r="H8473" s="34">
        <f>CONVERT(INDEX(Htg_StPt_Sch_EZ!$C$4:$I$27,MATCH(Schedules_8760!$C8473,Htg_StPt_Sch_EZ!$B$4:$B$27,0),MATCH(Schedules_8760!$F8473,Htg_StPt_Sch_EZ!$C$3:$I$3,0)),"F","C")</f>
        <v>20.555555555555554</v>
      </c>
      <c r="I8473" s="34">
        <f>CONVERT(INDEX(Htg_StPt_Sch_EZ!$C$31:$I$54,MATCH(Schedules_8760!$C8473,Htg_StPt_Sch_EZ!$B$31:$B$54,0),MATCH(Schedules_8760!$F8473,Htg_StPt_Sch_EZ!$C$30:$I$30,0)),"F","C")</f>
        <v>19.444444444444443</v>
      </c>
      <c r="J8473" s="34">
        <f>CONVERT(INDEX(Clg_StPt_Sch_EZ!$C$4:$I$27,MATCH(Schedules_8760!$C8473,Clg_StPt_Sch_EZ!$B$4:$B$27,0),MATCH(Schedules_8760!$F8473,Clg_StPt_Sch_EZ!$C$3:$I$3,0)),"F","C")</f>
        <v>25.555555555555554</v>
      </c>
      <c r="K8473" s="34">
        <f>CONVERT(INDEX(Clg_StPt_Sch_EZ!$C$31:$I$54,MATCH(Schedules_8760!$C8473,Clg_StPt_Sch_EZ!$B$31:$B$54,0),MATCH(Schedules_8760!$F8473,Clg_StPt_Sch_EZ!$C$30:$I$30,0)),"F","C")</f>
        <v>28.333333333333332</v>
      </c>
      <c r="L8473" s="34">
        <f>CONVERT(INDEX(DHW_StPt_Sch_EZ!$C$4:$I$27,MATCH(Schedules_8760!$C8473,DHW_StPt_Sch_EZ!$B$4:$B$27,0),MATCH(Schedules_8760!$F8473,DHW_StPt_Sch_EZ!$C$3:$I$3,0)),"F","C")</f>
        <v>53.333333333333329</v>
      </c>
      <c r="M8473" s="34">
        <f>CONVERT(INDEX(DHW_StPt_Sch_EZ!$C$31:$I$54,MATCH(Schedules_8760!$C8473,DHW_StPt_Sch_EZ!$B$31:$B$54,0),MATCH(Schedules_8760!$F8473,DHW_StPt_Sch_EZ!$C$30:$I$30,0)),"F","C")</f>
        <v>53.333333333333329</v>
      </c>
      <c r="N8473" s="12"/>
      <c r="O8473" s="12"/>
      <c r="P8473" s="12"/>
    </row>
    <row r="8474" spans="1:16" x14ac:dyDescent="0.25">
      <c r="A8474" s="35">
        <v>8473</v>
      </c>
      <c r="B8474" s="89">
        <v>354</v>
      </c>
      <c r="C8474" s="35">
        <f t="shared" si="660"/>
        <v>1</v>
      </c>
      <c r="D8474" s="35">
        <f t="shared" si="663"/>
        <v>354</v>
      </c>
      <c r="E8474" s="35">
        <f t="shared" si="664"/>
        <v>4</v>
      </c>
      <c r="F8474" s="35" t="str">
        <f t="shared" si="661"/>
        <v>Wednesday</v>
      </c>
      <c r="G8474" s="35">
        <f t="shared" si="662"/>
        <v>12</v>
      </c>
      <c r="H8474" s="34">
        <f>CONVERT(INDEX(Htg_StPt_Sch_EZ!$C$4:$I$27,MATCH(Schedules_8760!$C8474,Htg_StPt_Sch_EZ!$B$4:$B$27,0),MATCH(Schedules_8760!$F8474,Htg_StPt_Sch_EZ!$C$3:$I$3,0)),"F","C")</f>
        <v>20.555555555555554</v>
      </c>
      <c r="I8474" s="34">
        <f>CONVERT(INDEX(Htg_StPt_Sch_EZ!$C$31:$I$54,MATCH(Schedules_8760!$C8474,Htg_StPt_Sch_EZ!$B$31:$B$54,0),MATCH(Schedules_8760!$F8474,Htg_StPt_Sch_EZ!$C$30:$I$30,0)),"F","C")</f>
        <v>19.444444444444443</v>
      </c>
      <c r="J8474" s="34">
        <f>CONVERT(INDEX(Clg_StPt_Sch_EZ!$C$4:$I$27,MATCH(Schedules_8760!$C8474,Clg_StPt_Sch_EZ!$B$4:$B$27,0),MATCH(Schedules_8760!$F8474,Clg_StPt_Sch_EZ!$C$3:$I$3,0)),"F","C")</f>
        <v>25.555555555555554</v>
      </c>
      <c r="K8474" s="34">
        <f>CONVERT(INDEX(Clg_StPt_Sch_EZ!$C$31:$I$54,MATCH(Schedules_8760!$C8474,Clg_StPt_Sch_EZ!$B$31:$B$54,0),MATCH(Schedules_8760!$F8474,Clg_StPt_Sch_EZ!$C$30:$I$30,0)),"F","C")</f>
        <v>28.333333333333332</v>
      </c>
      <c r="L8474" s="34">
        <f>CONVERT(INDEX(DHW_StPt_Sch_EZ!$C$4:$I$27,MATCH(Schedules_8760!$C8474,DHW_StPt_Sch_EZ!$B$4:$B$27,0),MATCH(Schedules_8760!$F8474,DHW_StPt_Sch_EZ!$C$3:$I$3,0)),"F","C")</f>
        <v>53.333333333333329</v>
      </c>
      <c r="M8474" s="34">
        <f>CONVERT(INDEX(DHW_StPt_Sch_EZ!$C$31:$I$54,MATCH(Schedules_8760!$C8474,DHW_StPt_Sch_EZ!$B$31:$B$54,0),MATCH(Schedules_8760!$F8474,DHW_StPt_Sch_EZ!$C$30:$I$30,0)),"F","C")</f>
        <v>53.333333333333329</v>
      </c>
      <c r="N8474" s="12"/>
      <c r="O8474" s="12"/>
      <c r="P8474" s="12"/>
    </row>
    <row r="8475" spans="1:16" x14ac:dyDescent="0.25">
      <c r="A8475" s="35">
        <v>8474</v>
      </c>
      <c r="B8475" s="89">
        <v>354.04166666666669</v>
      </c>
      <c r="C8475" s="35">
        <f t="shared" si="660"/>
        <v>2</v>
      </c>
      <c r="D8475" s="35">
        <f t="shared" si="663"/>
        <v>354</v>
      </c>
      <c r="E8475" s="35">
        <f t="shared" si="664"/>
        <v>4</v>
      </c>
      <c r="F8475" s="35" t="str">
        <f t="shared" si="661"/>
        <v>Wednesday</v>
      </c>
      <c r="G8475" s="35">
        <f t="shared" si="662"/>
        <v>12</v>
      </c>
      <c r="H8475" s="34">
        <f>CONVERT(INDEX(Htg_StPt_Sch_EZ!$C$4:$I$27,MATCH(Schedules_8760!$C8475,Htg_StPt_Sch_EZ!$B$4:$B$27,0),MATCH(Schedules_8760!$F8475,Htg_StPt_Sch_EZ!$C$3:$I$3,0)),"F","C")</f>
        <v>20.555555555555554</v>
      </c>
      <c r="I8475" s="34">
        <f>CONVERT(INDEX(Htg_StPt_Sch_EZ!$C$31:$I$54,MATCH(Schedules_8760!$C8475,Htg_StPt_Sch_EZ!$B$31:$B$54,0),MATCH(Schedules_8760!$F8475,Htg_StPt_Sch_EZ!$C$30:$I$30,0)),"F","C")</f>
        <v>19.444444444444443</v>
      </c>
      <c r="J8475" s="34">
        <f>CONVERT(INDEX(Clg_StPt_Sch_EZ!$C$4:$I$27,MATCH(Schedules_8760!$C8475,Clg_StPt_Sch_EZ!$B$4:$B$27,0),MATCH(Schedules_8760!$F8475,Clg_StPt_Sch_EZ!$C$3:$I$3,0)),"F","C")</f>
        <v>25.555555555555554</v>
      </c>
      <c r="K8475" s="34">
        <f>CONVERT(INDEX(Clg_StPt_Sch_EZ!$C$31:$I$54,MATCH(Schedules_8760!$C8475,Clg_StPt_Sch_EZ!$B$31:$B$54,0),MATCH(Schedules_8760!$F8475,Clg_StPt_Sch_EZ!$C$30:$I$30,0)),"F","C")</f>
        <v>28.333333333333332</v>
      </c>
      <c r="L8475" s="34">
        <f>CONVERT(INDEX(DHW_StPt_Sch_EZ!$C$4:$I$27,MATCH(Schedules_8760!$C8475,DHW_StPt_Sch_EZ!$B$4:$B$27,0),MATCH(Schedules_8760!$F8475,DHW_StPt_Sch_EZ!$C$3:$I$3,0)),"F","C")</f>
        <v>53.333333333333329</v>
      </c>
      <c r="M8475" s="34">
        <f>CONVERT(INDEX(DHW_StPt_Sch_EZ!$C$31:$I$54,MATCH(Schedules_8760!$C8475,DHW_StPt_Sch_EZ!$B$31:$B$54,0),MATCH(Schedules_8760!$F8475,DHW_StPt_Sch_EZ!$C$30:$I$30,0)),"F","C")</f>
        <v>53.333333333333329</v>
      </c>
      <c r="N8475" s="12"/>
      <c r="O8475" s="12"/>
      <c r="P8475" s="12"/>
    </row>
    <row r="8476" spans="1:16" x14ac:dyDescent="0.25">
      <c r="A8476" s="35">
        <v>8475</v>
      </c>
      <c r="B8476" s="89">
        <v>354.08333333333331</v>
      </c>
      <c r="C8476" s="35">
        <f t="shared" si="660"/>
        <v>3</v>
      </c>
      <c r="D8476" s="35">
        <f t="shared" si="663"/>
        <v>354</v>
      </c>
      <c r="E8476" s="35">
        <f t="shared" si="664"/>
        <v>4</v>
      </c>
      <c r="F8476" s="35" t="str">
        <f t="shared" si="661"/>
        <v>Wednesday</v>
      </c>
      <c r="G8476" s="35">
        <f t="shared" si="662"/>
        <v>12</v>
      </c>
      <c r="H8476" s="34">
        <f>CONVERT(INDEX(Htg_StPt_Sch_EZ!$C$4:$I$27,MATCH(Schedules_8760!$C8476,Htg_StPt_Sch_EZ!$B$4:$B$27,0),MATCH(Schedules_8760!$F8476,Htg_StPt_Sch_EZ!$C$3:$I$3,0)),"F","C")</f>
        <v>20.555555555555554</v>
      </c>
      <c r="I8476" s="34">
        <f>CONVERT(INDEX(Htg_StPt_Sch_EZ!$C$31:$I$54,MATCH(Schedules_8760!$C8476,Htg_StPt_Sch_EZ!$B$31:$B$54,0),MATCH(Schedules_8760!$F8476,Htg_StPt_Sch_EZ!$C$30:$I$30,0)),"F","C")</f>
        <v>19.444444444444443</v>
      </c>
      <c r="J8476" s="34">
        <f>CONVERT(INDEX(Clg_StPt_Sch_EZ!$C$4:$I$27,MATCH(Schedules_8760!$C8476,Clg_StPt_Sch_EZ!$B$4:$B$27,0),MATCH(Schedules_8760!$F8476,Clg_StPt_Sch_EZ!$C$3:$I$3,0)),"F","C")</f>
        <v>25.555555555555554</v>
      </c>
      <c r="K8476" s="34">
        <f>CONVERT(INDEX(Clg_StPt_Sch_EZ!$C$31:$I$54,MATCH(Schedules_8760!$C8476,Clg_StPt_Sch_EZ!$B$31:$B$54,0),MATCH(Schedules_8760!$F8476,Clg_StPt_Sch_EZ!$C$30:$I$30,0)),"F","C")</f>
        <v>28.333333333333332</v>
      </c>
      <c r="L8476" s="34">
        <f>CONVERT(INDEX(DHW_StPt_Sch_EZ!$C$4:$I$27,MATCH(Schedules_8760!$C8476,DHW_StPt_Sch_EZ!$B$4:$B$27,0),MATCH(Schedules_8760!$F8476,DHW_StPt_Sch_EZ!$C$3:$I$3,0)),"F","C")</f>
        <v>53.333333333333329</v>
      </c>
      <c r="M8476" s="34">
        <f>CONVERT(INDEX(DHW_StPt_Sch_EZ!$C$31:$I$54,MATCH(Schedules_8760!$C8476,DHW_StPt_Sch_EZ!$B$31:$B$54,0),MATCH(Schedules_8760!$F8476,DHW_StPt_Sch_EZ!$C$30:$I$30,0)),"F","C")</f>
        <v>53.333333333333329</v>
      </c>
      <c r="N8476" s="12"/>
      <c r="O8476" s="12"/>
      <c r="P8476" s="12"/>
    </row>
    <row r="8477" spans="1:16" x14ac:dyDescent="0.25">
      <c r="A8477" s="35">
        <v>8476</v>
      </c>
      <c r="B8477" s="89">
        <v>354.125</v>
      </c>
      <c r="C8477" s="35">
        <f t="shared" si="660"/>
        <v>4</v>
      </c>
      <c r="D8477" s="35">
        <f t="shared" si="663"/>
        <v>354</v>
      </c>
      <c r="E8477" s="35">
        <f t="shared" si="664"/>
        <v>4</v>
      </c>
      <c r="F8477" s="35" t="str">
        <f t="shared" si="661"/>
        <v>Wednesday</v>
      </c>
      <c r="G8477" s="35">
        <f t="shared" si="662"/>
        <v>12</v>
      </c>
      <c r="H8477" s="34">
        <f>CONVERT(INDEX(Htg_StPt_Sch_EZ!$C$4:$I$27,MATCH(Schedules_8760!$C8477,Htg_StPt_Sch_EZ!$B$4:$B$27,0),MATCH(Schedules_8760!$F8477,Htg_StPt_Sch_EZ!$C$3:$I$3,0)),"F","C")</f>
        <v>20.555555555555554</v>
      </c>
      <c r="I8477" s="34">
        <f>CONVERT(INDEX(Htg_StPt_Sch_EZ!$C$31:$I$54,MATCH(Schedules_8760!$C8477,Htg_StPt_Sch_EZ!$B$31:$B$54,0),MATCH(Schedules_8760!$F8477,Htg_StPt_Sch_EZ!$C$30:$I$30,0)),"F","C")</f>
        <v>19.444444444444443</v>
      </c>
      <c r="J8477" s="34">
        <f>CONVERT(INDEX(Clg_StPt_Sch_EZ!$C$4:$I$27,MATCH(Schedules_8760!$C8477,Clg_StPt_Sch_EZ!$B$4:$B$27,0),MATCH(Schedules_8760!$F8477,Clg_StPt_Sch_EZ!$C$3:$I$3,0)),"F","C")</f>
        <v>25.555555555555554</v>
      </c>
      <c r="K8477" s="34">
        <f>CONVERT(INDEX(Clg_StPt_Sch_EZ!$C$31:$I$54,MATCH(Schedules_8760!$C8477,Clg_StPt_Sch_EZ!$B$31:$B$54,0),MATCH(Schedules_8760!$F8477,Clg_StPt_Sch_EZ!$C$30:$I$30,0)),"F","C")</f>
        <v>28.333333333333332</v>
      </c>
      <c r="L8477" s="34">
        <f>CONVERT(INDEX(DHW_StPt_Sch_EZ!$C$4:$I$27,MATCH(Schedules_8760!$C8477,DHW_StPt_Sch_EZ!$B$4:$B$27,0),MATCH(Schedules_8760!$F8477,DHW_StPt_Sch_EZ!$C$3:$I$3,0)),"F","C")</f>
        <v>53.333333333333329</v>
      </c>
      <c r="M8477" s="34">
        <f>CONVERT(INDEX(DHW_StPt_Sch_EZ!$C$31:$I$54,MATCH(Schedules_8760!$C8477,DHW_StPt_Sch_EZ!$B$31:$B$54,0),MATCH(Schedules_8760!$F8477,DHW_StPt_Sch_EZ!$C$30:$I$30,0)),"F","C")</f>
        <v>53.333333333333329</v>
      </c>
      <c r="N8477" s="12"/>
      <c r="O8477" s="12"/>
      <c r="P8477" s="12"/>
    </row>
    <row r="8478" spans="1:16" x14ac:dyDescent="0.25">
      <c r="A8478" s="35">
        <v>8477</v>
      </c>
      <c r="B8478" s="89">
        <v>354.16666666666669</v>
      </c>
      <c r="C8478" s="35">
        <f t="shared" si="660"/>
        <v>5</v>
      </c>
      <c r="D8478" s="35">
        <f t="shared" si="663"/>
        <v>354</v>
      </c>
      <c r="E8478" s="35">
        <f t="shared" si="664"/>
        <v>4</v>
      </c>
      <c r="F8478" s="35" t="str">
        <f t="shared" si="661"/>
        <v>Wednesday</v>
      </c>
      <c r="G8478" s="35">
        <f t="shared" si="662"/>
        <v>12</v>
      </c>
      <c r="H8478" s="34">
        <f>CONVERT(INDEX(Htg_StPt_Sch_EZ!$C$4:$I$27,MATCH(Schedules_8760!$C8478,Htg_StPt_Sch_EZ!$B$4:$B$27,0),MATCH(Schedules_8760!$F8478,Htg_StPt_Sch_EZ!$C$3:$I$3,0)),"F","C")</f>
        <v>20.555555555555554</v>
      </c>
      <c r="I8478" s="34">
        <f>CONVERT(INDEX(Htg_StPt_Sch_EZ!$C$31:$I$54,MATCH(Schedules_8760!$C8478,Htg_StPt_Sch_EZ!$B$31:$B$54,0),MATCH(Schedules_8760!$F8478,Htg_StPt_Sch_EZ!$C$30:$I$30,0)),"F","C")</f>
        <v>19.444444444444443</v>
      </c>
      <c r="J8478" s="34">
        <f>CONVERT(INDEX(Clg_StPt_Sch_EZ!$C$4:$I$27,MATCH(Schedules_8760!$C8478,Clg_StPt_Sch_EZ!$B$4:$B$27,0),MATCH(Schedules_8760!$F8478,Clg_StPt_Sch_EZ!$C$3:$I$3,0)),"F","C")</f>
        <v>25.555555555555554</v>
      </c>
      <c r="K8478" s="34">
        <f>CONVERT(INDEX(Clg_StPt_Sch_EZ!$C$31:$I$54,MATCH(Schedules_8760!$C8478,Clg_StPt_Sch_EZ!$B$31:$B$54,0),MATCH(Schedules_8760!$F8478,Clg_StPt_Sch_EZ!$C$30:$I$30,0)),"F","C")</f>
        <v>28.333333333333332</v>
      </c>
      <c r="L8478" s="34">
        <f>CONVERT(INDEX(DHW_StPt_Sch_EZ!$C$4:$I$27,MATCH(Schedules_8760!$C8478,DHW_StPt_Sch_EZ!$B$4:$B$27,0),MATCH(Schedules_8760!$F8478,DHW_StPt_Sch_EZ!$C$3:$I$3,0)),"F","C")</f>
        <v>53.333333333333329</v>
      </c>
      <c r="M8478" s="34">
        <f>CONVERT(INDEX(DHW_StPt_Sch_EZ!$C$31:$I$54,MATCH(Schedules_8760!$C8478,DHW_StPt_Sch_EZ!$B$31:$B$54,0),MATCH(Schedules_8760!$F8478,DHW_StPt_Sch_EZ!$C$30:$I$30,0)),"F","C")</f>
        <v>53.333333333333329</v>
      </c>
      <c r="N8478" s="12"/>
      <c r="O8478" s="12"/>
      <c r="P8478" s="12"/>
    </row>
    <row r="8479" spans="1:16" x14ac:dyDescent="0.25">
      <c r="A8479" s="35">
        <v>8478</v>
      </c>
      <c r="B8479" s="89">
        <v>354.20833333333331</v>
      </c>
      <c r="C8479" s="35">
        <f t="shared" si="660"/>
        <v>6</v>
      </c>
      <c r="D8479" s="35">
        <f t="shared" si="663"/>
        <v>354</v>
      </c>
      <c r="E8479" s="35">
        <f t="shared" si="664"/>
        <v>4</v>
      </c>
      <c r="F8479" s="35" t="str">
        <f t="shared" si="661"/>
        <v>Wednesday</v>
      </c>
      <c r="G8479" s="35">
        <f t="shared" si="662"/>
        <v>12</v>
      </c>
      <c r="H8479" s="34">
        <f>CONVERT(INDEX(Htg_StPt_Sch_EZ!$C$4:$I$27,MATCH(Schedules_8760!$C8479,Htg_StPt_Sch_EZ!$B$4:$B$27,0),MATCH(Schedules_8760!$F8479,Htg_StPt_Sch_EZ!$C$3:$I$3,0)),"F","C")</f>
        <v>20.555555555555554</v>
      </c>
      <c r="I8479" s="34">
        <f>CONVERT(INDEX(Htg_StPt_Sch_EZ!$C$31:$I$54,MATCH(Schedules_8760!$C8479,Htg_StPt_Sch_EZ!$B$31:$B$54,0),MATCH(Schedules_8760!$F8479,Htg_StPt_Sch_EZ!$C$30:$I$30,0)),"F","C")</f>
        <v>19.444444444444443</v>
      </c>
      <c r="J8479" s="34">
        <f>CONVERT(INDEX(Clg_StPt_Sch_EZ!$C$4:$I$27,MATCH(Schedules_8760!$C8479,Clg_StPt_Sch_EZ!$B$4:$B$27,0),MATCH(Schedules_8760!$F8479,Clg_StPt_Sch_EZ!$C$3:$I$3,0)),"F","C")</f>
        <v>25.555555555555554</v>
      </c>
      <c r="K8479" s="34">
        <f>CONVERT(INDEX(Clg_StPt_Sch_EZ!$C$31:$I$54,MATCH(Schedules_8760!$C8479,Clg_StPt_Sch_EZ!$B$31:$B$54,0),MATCH(Schedules_8760!$F8479,Clg_StPt_Sch_EZ!$C$30:$I$30,0)),"F","C")</f>
        <v>28.333333333333332</v>
      </c>
      <c r="L8479" s="34">
        <f>CONVERT(INDEX(DHW_StPt_Sch_EZ!$C$4:$I$27,MATCH(Schedules_8760!$C8479,DHW_StPt_Sch_EZ!$B$4:$B$27,0),MATCH(Schedules_8760!$F8479,DHW_StPt_Sch_EZ!$C$3:$I$3,0)),"F","C")</f>
        <v>53.333333333333329</v>
      </c>
      <c r="M8479" s="34">
        <f>CONVERT(INDEX(DHW_StPt_Sch_EZ!$C$31:$I$54,MATCH(Schedules_8760!$C8479,DHW_StPt_Sch_EZ!$B$31:$B$54,0),MATCH(Schedules_8760!$F8479,DHW_StPt_Sch_EZ!$C$30:$I$30,0)),"F","C")</f>
        <v>53.333333333333329</v>
      </c>
      <c r="N8479" s="12"/>
      <c r="O8479" s="12"/>
      <c r="P8479" s="12"/>
    </row>
    <row r="8480" spans="1:16" x14ac:dyDescent="0.25">
      <c r="A8480" s="35">
        <v>8479</v>
      </c>
      <c r="B8480" s="89">
        <v>354.25</v>
      </c>
      <c r="C8480" s="35">
        <f t="shared" si="660"/>
        <v>7</v>
      </c>
      <c r="D8480" s="35">
        <f t="shared" si="663"/>
        <v>354</v>
      </c>
      <c r="E8480" s="35">
        <f t="shared" si="664"/>
        <v>4</v>
      </c>
      <c r="F8480" s="35" t="str">
        <f t="shared" si="661"/>
        <v>Wednesday</v>
      </c>
      <c r="G8480" s="35">
        <f t="shared" si="662"/>
        <v>12</v>
      </c>
      <c r="H8480" s="34">
        <f>CONVERT(INDEX(Htg_StPt_Sch_EZ!$C$4:$I$27,MATCH(Schedules_8760!$C8480,Htg_StPt_Sch_EZ!$B$4:$B$27,0),MATCH(Schedules_8760!$F8480,Htg_StPt_Sch_EZ!$C$3:$I$3,0)),"F","C")</f>
        <v>20.555555555555554</v>
      </c>
      <c r="I8480" s="34">
        <f>CONVERT(INDEX(Htg_StPt_Sch_EZ!$C$31:$I$54,MATCH(Schedules_8760!$C8480,Htg_StPt_Sch_EZ!$B$31:$B$54,0),MATCH(Schedules_8760!$F8480,Htg_StPt_Sch_EZ!$C$30:$I$30,0)),"F","C")</f>
        <v>19.444444444444443</v>
      </c>
      <c r="J8480" s="34">
        <f>CONVERT(INDEX(Clg_StPt_Sch_EZ!$C$4:$I$27,MATCH(Schedules_8760!$C8480,Clg_StPt_Sch_EZ!$B$4:$B$27,0),MATCH(Schedules_8760!$F8480,Clg_StPt_Sch_EZ!$C$3:$I$3,0)),"F","C")</f>
        <v>25.555555555555554</v>
      </c>
      <c r="K8480" s="34">
        <f>CONVERT(INDEX(Clg_StPt_Sch_EZ!$C$31:$I$54,MATCH(Schedules_8760!$C8480,Clg_StPt_Sch_EZ!$B$31:$B$54,0),MATCH(Schedules_8760!$F8480,Clg_StPt_Sch_EZ!$C$30:$I$30,0)),"F","C")</f>
        <v>28.333333333333332</v>
      </c>
      <c r="L8480" s="34">
        <f>CONVERT(INDEX(DHW_StPt_Sch_EZ!$C$4:$I$27,MATCH(Schedules_8760!$C8480,DHW_StPt_Sch_EZ!$B$4:$B$27,0),MATCH(Schedules_8760!$F8480,DHW_StPt_Sch_EZ!$C$3:$I$3,0)),"F","C")</f>
        <v>53.333333333333329</v>
      </c>
      <c r="M8480" s="34">
        <f>CONVERT(INDEX(DHW_StPt_Sch_EZ!$C$31:$I$54,MATCH(Schedules_8760!$C8480,DHW_StPt_Sch_EZ!$B$31:$B$54,0),MATCH(Schedules_8760!$F8480,DHW_StPt_Sch_EZ!$C$30:$I$30,0)),"F","C")</f>
        <v>53.333333333333329</v>
      </c>
      <c r="N8480" s="12"/>
      <c r="O8480" s="12"/>
      <c r="P8480" s="12"/>
    </row>
    <row r="8481" spans="1:16" x14ac:dyDescent="0.25">
      <c r="A8481" s="35">
        <v>8480</v>
      </c>
      <c r="B8481" s="89">
        <v>354.29166666666669</v>
      </c>
      <c r="C8481" s="35">
        <f t="shared" si="660"/>
        <v>8</v>
      </c>
      <c r="D8481" s="35">
        <f t="shared" si="663"/>
        <v>354</v>
      </c>
      <c r="E8481" s="35">
        <f t="shared" si="664"/>
        <v>4</v>
      </c>
      <c r="F8481" s="35" t="str">
        <f t="shared" si="661"/>
        <v>Wednesday</v>
      </c>
      <c r="G8481" s="35">
        <f t="shared" si="662"/>
        <v>12</v>
      </c>
      <c r="H8481" s="34">
        <f>CONVERT(INDEX(Htg_StPt_Sch_EZ!$C$4:$I$27,MATCH(Schedules_8760!$C8481,Htg_StPt_Sch_EZ!$B$4:$B$27,0),MATCH(Schedules_8760!$F8481,Htg_StPt_Sch_EZ!$C$3:$I$3,0)),"F","C")</f>
        <v>20.555555555555554</v>
      </c>
      <c r="I8481" s="34">
        <f>CONVERT(INDEX(Htg_StPt_Sch_EZ!$C$31:$I$54,MATCH(Schedules_8760!$C8481,Htg_StPt_Sch_EZ!$B$31:$B$54,0),MATCH(Schedules_8760!$F8481,Htg_StPt_Sch_EZ!$C$30:$I$30,0)),"F","C")</f>
        <v>19.444444444444443</v>
      </c>
      <c r="J8481" s="34">
        <f>CONVERT(INDEX(Clg_StPt_Sch_EZ!$C$4:$I$27,MATCH(Schedules_8760!$C8481,Clg_StPt_Sch_EZ!$B$4:$B$27,0),MATCH(Schedules_8760!$F8481,Clg_StPt_Sch_EZ!$C$3:$I$3,0)),"F","C")</f>
        <v>25.555555555555554</v>
      </c>
      <c r="K8481" s="34">
        <f>CONVERT(INDEX(Clg_StPt_Sch_EZ!$C$31:$I$54,MATCH(Schedules_8760!$C8481,Clg_StPt_Sch_EZ!$B$31:$B$54,0),MATCH(Schedules_8760!$F8481,Clg_StPt_Sch_EZ!$C$30:$I$30,0)),"F","C")</f>
        <v>25</v>
      </c>
      <c r="L8481" s="34">
        <f>CONVERT(INDEX(DHW_StPt_Sch_EZ!$C$4:$I$27,MATCH(Schedules_8760!$C8481,DHW_StPt_Sch_EZ!$B$4:$B$27,0),MATCH(Schedules_8760!$F8481,DHW_StPt_Sch_EZ!$C$3:$I$3,0)),"F","C")</f>
        <v>53.333333333333329</v>
      </c>
      <c r="M8481" s="34">
        <f>CONVERT(INDEX(DHW_StPt_Sch_EZ!$C$31:$I$54,MATCH(Schedules_8760!$C8481,DHW_StPt_Sch_EZ!$B$31:$B$54,0),MATCH(Schedules_8760!$F8481,DHW_StPt_Sch_EZ!$C$30:$I$30,0)),"F","C")</f>
        <v>53.333333333333329</v>
      </c>
      <c r="N8481" s="12"/>
      <c r="O8481" s="12"/>
      <c r="P8481" s="12"/>
    </row>
    <row r="8482" spans="1:16" x14ac:dyDescent="0.25">
      <c r="A8482" s="35">
        <v>8481</v>
      </c>
      <c r="B8482" s="89">
        <v>354.33333333333331</v>
      </c>
      <c r="C8482" s="35">
        <f t="shared" si="660"/>
        <v>9</v>
      </c>
      <c r="D8482" s="35">
        <f t="shared" si="663"/>
        <v>354</v>
      </c>
      <c r="E8482" s="35">
        <f t="shared" si="664"/>
        <v>4</v>
      </c>
      <c r="F8482" s="35" t="str">
        <f t="shared" si="661"/>
        <v>Wednesday</v>
      </c>
      <c r="G8482" s="35">
        <f t="shared" si="662"/>
        <v>12</v>
      </c>
      <c r="H8482" s="34">
        <f>CONVERT(INDEX(Htg_StPt_Sch_EZ!$C$4:$I$27,MATCH(Schedules_8760!$C8482,Htg_StPt_Sch_EZ!$B$4:$B$27,0),MATCH(Schedules_8760!$F8482,Htg_StPt_Sch_EZ!$C$3:$I$3,0)),"F","C")</f>
        <v>20.555555555555554</v>
      </c>
      <c r="I8482" s="34">
        <f>CONVERT(INDEX(Htg_StPt_Sch_EZ!$C$31:$I$54,MATCH(Schedules_8760!$C8482,Htg_StPt_Sch_EZ!$B$31:$B$54,0),MATCH(Schedules_8760!$F8482,Htg_StPt_Sch_EZ!$C$30:$I$30,0)),"F","C")</f>
        <v>19.444444444444443</v>
      </c>
      <c r="J8482" s="34">
        <f>CONVERT(INDEX(Clg_StPt_Sch_EZ!$C$4:$I$27,MATCH(Schedules_8760!$C8482,Clg_StPt_Sch_EZ!$B$4:$B$27,0),MATCH(Schedules_8760!$F8482,Clg_StPt_Sch_EZ!$C$3:$I$3,0)),"F","C")</f>
        <v>25.555555555555554</v>
      </c>
      <c r="K8482" s="34">
        <f>CONVERT(INDEX(Clg_StPt_Sch_EZ!$C$31:$I$54,MATCH(Schedules_8760!$C8482,Clg_StPt_Sch_EZ!$B$31:$B$54,0),MATCH(Schedules_8760!$F8482,Clg_StPt_Sch_EZ!$C$30:$I$30,0)),"F","C")</f>
        <v>25</v>
      </c>
      <c r="L8482" s="34">
        <f>CONVERT(INDEX(DHW_StPt_Sch_EZ!$C$4:$I$27,MATCH(Schedules_8760!$C8482,DHW_StPt_Sch_EZ!$B$4:$B$27,0),MATCH(Schedules_8760!$F8482,DHW_StPt_Sch_EZ!$C$3:$I$3,0)),"F","C")</f>
        <v>53.333333333333329</v>
      </c>
      <c r="M8482" s="34">
        <f>CONVERT(INDEX(DHW_StPt_Sch_EZ!$C$31:$I$54,MATCH(Schedules_8760!$C8482,DHW_StPt_Sch_EZ!$B$31:$B$54,0),MATCH(Schedules_8760!$F8482,DHW_StPt_Sch_EZ!$C$30:$I$30,0)),"F","C")</f>
        <v>53.333333333333329</v>
      </c>
      <c r="N8482" s="12"/>
      <c r="O8482" s="12"/>
      <c r="P8482" s="12"/>
    </row>
    <row r="8483" spans="1:16" x14ac:dyDescent="0.25">
      <c r="A8483" s="35">
        <v>8482</v>
      </c>
      <c r="B8483" s="89">
        <v>354.375</v>
      </c>
      <c r="C8483" s="35">
        <f t="shared" si="660"/>
        <v>10</v>
      </c>
      <c r="D8483" s="35">
        <f t="shared" si="663"/>
        <v>354</v>
      </c>
      <c r="E8483" s="35">
        <f t="shared" si="664"/>
        <v>4</v>
      </c>
      <c r="F8483" s="35" t="str">
        <f t="shared" si="661"/>
        <v>Wednesday</v>
      </c>
      <c r="G8483" s="35">
        <f t="shared" si="662"/>
        <v>12</v>
      </c>
      <c r="H8483" s="34">
        <f>CONVERT(INDEX(Htg_StPt_Sch_EZ!$C$4:$I$27,MATCH(Schedules_8760!$C8483,Htg_StPt_Sch_EZ!$B$4:$B$27,0),MATCH(Schedules_8760!$F8483,Htg_StPt_Sch_EZ!$C$3:$I$3,0)),"F","C")</f>
        <v>20.555555555555554</v>
      </c>
      <c r="I8483" s="34">
        <f>CONVERT(INDEX(Htg_StPt_Sch_EZ!$C$31:$I$54,MATCH(Schedules_8760!$C8483,Htg_StPt_Sch_EZ!$B$31:$B$54,0),MATCH(Schedules_8760!$F8483,Htg_StPt_Sch_EZ!$C$30:$I$30,0)),"F","C")</f>
        <v>19.444444444444443</v>
      </c>
      <c r="J8483" s="34">
        <f>CONVERT(INDEX(Clg_StPt_Sch_EZ!$C$4:$I$27,MATCH(Schedules_8760!$C8483,Clg_StPt_Sch_EZ!$B$4:$B$27,0),MATCH(Schedules_8760!$F8483,Clg_StPt_Sch_EZ!$C$3:$I$3,0)),"F","C")</f>
        <v>25.555555555555554</v>
      </c>
      <c r="K8483" s="34">
        <f>CONVERT(INDEX(Clg_StPt_Sch_EZ!$C$31:$I$54,MATCH(Schedules_8760!$C8483,Clg_StPt_Sch_EZ!$B$31:$B$54,0),MATCH(Schedules_8760!$F8483,Clg_StPt_Sch_EZ!$C$30:$I$30,0)),"F","C")</f>
        <v>25</v>
      </c>
      <c r="L8483" s="34">
        <f>CONVERT(INDEX(DHW_StPt_Sch_EZ!$C$4:$I$27,MATCH(Schedules_8760!$C8483,DHW_StPt_Sch_EZ!$B$4:$B$27,0),MATCH(Schedules_8760!$F8483,DHW_StPt_Sch_EZ!$C$3:$I$3,0)),"F","C")</f>
        <v>53.333333333333329</v>
      </c>
      <c r="M8483" s="34">
        <f>CONVERT(INDEX(DHW_StPt_Sch_EZ!$C$31:$I$54,MATCH(Schedules_8760!$C8483,DHW_StPt_Sch_EZ!$B$31:$B$54,0),MATCH(Schedules_8760!$F8483,DHW_StPt_Sch_EZ!$C$30:$I$30,0)),"F","C")</f>
        <v>53.333333333333329</v>
      </c>
      <c r="N8483" s="12"/>
      <c r="O8483" s="12"/>
      <c r="P8483" s="12"/>
    </row>
    <row r="8484" spans="1:16" x14ac:dyDescent="0.25">
      <c r="A8484" s="35">
        <v>8483</v>
      </c>
      <c r="B8484" s="89">
        <v>354.41666666666669</v>
      </c>
      <c r="C8484" s="35">
        <f t="shared" si="660"/>
        <v>11</v>
      </c>
      <c r="D8484" s="35">
        <f t="shared" si="663"/>
        <v>354</v>
      </c>
      <c r="E8484" s="35">
        <f t="shared" si="664"/>
        <v>4</v>
      </c>
      <c r="F8484" s="35" t="str">
        <f t="shared" si="661"/>
        <v>Wednesday</v>
      </c>
      <c r="G8484" s="35">
        <f t="shared" si="662"/>
        <v>12</v>
      </c>
      <c r="H8484" s="34">
        <f>CONVERT(INDEX(Htg_StPt_Sch_EZ!$C$4:$I$27,MATCH(Schedules_8760!$C8484,Htg_StPt_Sch_EZ!$B$4:$B$27,0),MATCH(Schedules_8760!$F8484,Htg_StPt_Sch_EZ!$C$3:$I$3,0)),"F","C")</f>
        <v>20.555555555555554</v>
      </c>
      <c r="I8484" s="34">
        <f>CONVERT(INDEX(Htg_StPt_Sch_EZ!$C$31:$I$54,MATCH(Schedules_8760!$C8484,Htg_StPt_Sch_EZ!$B$31:$B$54,0),MATCH(Schedules_8760!$F8484,Htg_StPt_Sch_EZ!$C$30:$I$30,0)),"F","C")</f>
        <v>19.444444444444443</v>
      </c>
      <c r="J8484" s="34">
        <f>CONVERT(INDEX(Clg_StPt_Sch_EZ!$C$4:$I$27,MATCH(Schedules_8760!$C8484,Clg_StPt_Sch_EZ!$B$4:$B$27,0),MATCH(Schedules_8760!$F8484,Clg_StPt_Sch_EZ!$C$3:$I$3,0)),"F","C")</f>
        <v>25.555555555555554</v>
      </c>
      <c r="K8484" s="34">
        <f>CONVERT(INDEX(Clg_StPt_Sch_EZ!$C$31:$I$54,MATCH(Schedules_8760!$C8484,Clg_StPt_Sch_EZ!$B$31:$B$54,0),MATCH(Schedules_8760!$F8484,Clg_StPt_Sch_EZ!$C$30:$I$30,0)),"F","C")</f>
        <v>25</v>
      </c>
      <c r="L8484" s="34">
        <f>CONVERT(INDEX(DHW_StPt_Sch_EZ!$C$4:$I$27,MATCH(Schedules_8760!$C8484,DHW_StPt_Sch_EZ!$B$4:$B$27,0),MATCH(Schedules_8760!$F8484,DHW_StPt_Sch_EZ!$C$3:$I$3,0)),"F","C")</f>
        <v>53.333333333333329</v>
      </c>
      <c r="M8484" s="34">
        <f>CONVERT(INDEX(DHW_StPt_Sch_EZ!$C$31:$I$54,MATCH(Schedules_8760!$C8484,DHW_StPt_Sch_EZ!$B$31:$B$54,0),MATCH(Schedules_8760!$F8484,DHW_StPt_Sch_EZ!$C$30:$I$30,0)),"F","C")</f>
        <v>53.333333333333329</v>
      </c>
      <c r="N8484" s="12"/>
      <c r="O8484" s="12"/>
      <c r="P8484" s="12"/>
    </row>
    <row r="8485" spans="1:16" x14ac:dyDescent="0.25">
      <c r="A8485" s="35">
        <v>8484</v>
      </c>
      <c r="B8485" s="89">
        <v>354.45833333333331</v>
      </c>
      <c r="C8485" s="35">
        <f t="shared" si="660"/>
        <v>12</v>
      </c>
      <c r="D8485" s="35">
        <f t="shared" si="663"/>
        <v>354</v>
      </c>
      <c r="E8485" s="35">
        <f t="shared" si="664"/>
        <v>4</v>
      </c>
      <c r="F8485" s="35" t="str">
        <f t="shared" si="661"/>
        <v>Wednesday</v>
      </c>
      <c r="G8485" s="35">
        <f t="shared" si="662"/>
        <v>12</v>
      </c>
      <c r="H8485" s="34">
        <f>CONVERT(INDEX(Htg_StPt_Sch_EZ!$C$4:$I$27,MATCH(Schedules_8760!$C8485,Htg_StPt_Sch_EZ!$B$4:$B$27,0),MATCH(Schedules_8760!$F8485,Htg_StPt_Sch_EZ!$C$3:$I$3,0)),"F","C")</f>
        <v>20.555555555555554</v>
      </c>
      <c r="I8485" s="34">
        <f>CONVERT(INDEX(Htg_StPt_Sch_EZ!$C$31:$I$54,MATCH(Schedules_8760!$C8485,Htg_StPt_Sch_EZ!$B$31:$B$54,0),MATCH(Schedules_8760!$F8485,Htg_StPt_Sch_EZ!$C$30:$I$30,0)),"F","C")</f>
        <v>19.444444444444443</v>
      </c>
      <c r="J8485" s="34">
        <f>CONVERT(INDEX(Clg_StPt_Sch_EZ!$C$4:$I$27,MATCH(Schedules_8760!$C8485,Clg_StPt_Sch_EZ!$B$4:$B$27,0),MATCH(Schedules_8760!$F8485,Clg_StPt_Sch_EZ!$C$3:$I$3,0)),"F","C")</f>
        <v>25.555555555555554</v>
      </c>
      <c r="K8485" s="34">
        <f>CONVERT(INDEX(Clg_StPt_Sch_EZ!$C$31:$I$54,MATCH(Schedules_8760!$C8485,Clg_StPt_Sch_EZ!$B$31:$B$54,0),MATCH(Schedules_8760!$F8485,Clg_StPt_Sch_EZ!$C$30:$I$30,0)),"F","C")</f>
        <v>25</v>
      </c>
      <c r="L8485" s="34">
        <f>CONVERT(INDEX(DHW_StPt_Sch_EZ!$C$4:$I$27,MATCH(Schedules_8760!$C8485,DHW_StPt_Sch_EZ!$B$4:$B$27,0),MATCH(Schedules_8760!$F8485,DHW_StPt_Sch_EZ!$C$3:$I$3,0)),"F","C")</f>
        <v>53.333333333333329</v>
      </c>
      <c r="M8485" s="34">
        <f>CONVERT(INDEX(DHW_StPt_Sch_EZ!$C$31:$I$54,MATCH(Schedules_8760!$C8485,DHW_StPt_Sch_EZ!$B$31:$B$54,0),MATCH(Schedules_8760!$F8485,DHW_StPt_Sch_EZ!$C$30:$I$30,0)),"F","C")</f>
        <v>53.333333333333329</v>
      </c>
      <c r="N8485" s="12"/>
      <c r="O8485" s="12"/>
      <c r="P8485" s="12"/>
    </row>
    <row r="8486" spans="1:16" x14ac:dyDescent="0.25">
      <c r="A8486" s="35">
        <v>8485</v>
      </c>
      <c r="B8486" s="89">
        <v>354.5</v>
      </c>
      <c r="C8486" s="35">
        <f t="shared" si="660"/>
        <v>13</v>
      </c>
      <c r="D8486" s="35">
        <f t="shared" si="663"/>
        <v>354</v>
      </c>
      <c r="E8486" s="35">
        <f t="shared" si="664"/>
        <v>4</v>
      </c>
      <c r="F8486" s="35" t="str">
        <f t="shared" si="661"/>
        <v>Wednesday</v>
      </c>
      <c r="G8486" s="35">
        <f t="shared" si="662"/>
        <v>12</v>
      </c>
      <c r="H8486" s="34">
        <f>CONVERT(INDEX(Htg_StPt_Sch_EZ!$C$4:$I$27,MATCH(Schedules_8760!$C8486,Htg_StPt_Sch_EZ!$B$4:$B$27,0),MATCH(Schedules_8760!$F8486,Htg_StPt_Sch_EZ!$C$3:$I$3,0)),"F","C")</f>
        <v>20.555555555555554</v>
      </c>
      <c r="I8486" s="34">
        <f>CONVERT(INDEX(Htg_StPt_Sch_EZ!$C$31:$I$54,MATCH(Schedules_8760!$C8486,Htg_StPt_Sch_EZ!$B$31:$B$54,0),MATCH(Schedules_8760!$F8486,Htg_StPt_Sch_EZ!$C$30:$I$30,0)),"F","C")</f>
        <v>19.444444444444443</v>
      </c>
      <c r="J8486" s="34">
        <f>CONVERT(INDEX(Clg_StPt_Sch_EZ!$C$4:$I$27,MATCH(Schedules_8760!$C8486,Clg_StPt_Sch_EZ!$B$4:$B$27,0),MATCH(Schedules_8760!$F8486,Clg_StPt_Sch_EZ!$C$3:$I$3,0)),"F","C")</f>
        <v>25.555555555555554</v>
      </c>
      <c r="K8486" s="34">
        <f>CONVERT(INDEX(Clg_StPt_Sch_EZ!$C$31:$I$54,MATCH(Schedules_8760!$C8486,Clg_StPt_Sch_EZ!$B$31:$B$54,0),MATCH(Schedules_8760!$F8486,Clg_StPt_Sch_EZ!$C$30:$I$30,0)),"F","C")</f>
        <v>25</v>
      </c>
      <c r="L8486" s="34">
        <f>CONVERT(INDEX(DHW_StPt_Sch_EZ!$C$4:$I$27,MATCH(Schedules_8760!$C8486,DHW_StPt_Sch_EZ!$B$4:$B$27,0),MATCH(Schedules_8760!$F8486,DHW_StPt_Sch_EZ!$C$3:$I$3,0)),"F","C")</f>
        <v>53.333333333333329</v>
      </c>
      <c r="M8486" s="34">
        <f>CONVERT(INDEX(DHW_StPt_Sch_EZ!$C$31:$I$54,MATCH(Schedules_8760!$C8486,DHW_StPt_Sch_EZ!$B$31:$B$54,0),MATCH(Schedules_8760!$F8486,DHW_StPt_Sch_EZ!$C$30:$I$30,0)),"F","C")</f>
        <v>53.333333333333329</v>
      </c>
      <c r="N8486" s="12"/>
      <c r="O8486" s="12"/>
      <c r="P8486" s="12"/>
    </row>
    <row r="8487" spans="1:16" x14ac:dyDescent="0.25">
      <c r="A8487" s="35">
        <v>8486</v>
      </c>
      <c r="B8487" s="89">
        <v>354.54166666666669</v>
      </c>
      <c r="C8487" s="35">
        <f t="shared" si="660"/>
        <v>14</v>
      </c>
      <c r="D8487" s="35">
        <f t="shared" si="663"/>
        <v>354</v>
      </c>
      <c r="E8487" s="35">
        <f t="shared" si="664"/>
        <v>4</v>
      </c>
      <c r="F8487" s="35" t="str">
        <f t="shared" si="661"/>
        <v>Wednesday</v>
      </c>
      <c r="G8487" s="35">
        <f t="shared" si="662"/>
        <v>12</v>
      </c>
      <c r="H8487" s="34">
        <f>CONVERT(INDEX(Htg_StPt_Sch_EZ!$C$4:$I$27,MATCH(Schedules_8760!$C8487,Htg_StPt_Sch_EZ!$B$4:$B$27,0),MATCH(Schedules_8760!$F8487,Htg_StPt_Sch_EZ!$C$3:$I$3,0)),"F","C")</f>
        <v>20.555555555555554</v>
      </c>
      <c r="I8487" s="34">
        <f>CONVERT(INDEX(Htg_StPt_Sch_EZ!$C$31:$I$54,MATCH(Schedules_8760!$C8487,Htg_StPt_Sch_EZ!$B$31:$B$54,0),MATCH(Schedules_8760!$F8487,Htg_StPt_Sch_EZ!$C$30:$I$30,0)),"F","C")</f>
        <v>19.444444444444443</v>
      </c>
      <c r="J8487" s="34">
        <f>CONVERT(INDEX(Clg_StPt_Sch_EZ!$C$4:$I$27,MATCH(Schedules_8760!$C8487,Clg_StPt_Sch_EZ!$B$4:$B$27,0),MATCH(Schedules_8760!$F8487,Clg_StPt_Sch_EZ!$C$3:$I$3,0)),"F","C")</f>
        <v>25.555555555555554</v>
      </c>
      <c r="K8487" s="34">
        <f>CONVERT(INDEX(Clg_StPt_Sch_EZ!$C$31:$I$54,MATCH(Schedules_8760!$C8487,Clg_StPt_Sch_EZ!$B$31:$B$54,0),MATCH(Schedules_8760!$F8487,Clg_StPt_Sch_EZ!$C$30:$I$30,0)),"F","C")</f>
        <v>25</v>
      </c>
      <c r="L8487" s="34">
        <f>CONVERT(INDEX(DHW_StPt_Sch_EZ!$C$4:$I$27,MATCH(Schedules_8760!$C8487,DHW_StPt_Sch_EZ!$B$4:$B$27,0),MATCH(Schedules_8760!$F8487,DHW_StPt_Sch_EZ!$C$3:$I$3,0)),"F","C")</f>
        <v>53.333333333333329</v>
      </c>
      <c r="M8487" s="34">
        <f>CONVERT(INDEX(DHW_StPt_Sch_EZ!$C$31:$I$54,MATCH(Schedules_8760!$C8487,DHW_StPt_Sch_EZ!$B$31:$B$54,0),MATCH(Schedules_8760!$F8487,DHW_StPt_Sch_EZ!$C$30:$I$30,0)),"F","C")</f>
        <v>53.333333333333329</v>
      </c>
      <c r="N8487" s="12"/>
      <c r="O8487" s="12"/>
      <c r="P8487" s="12"/>
    </row>
    <row r="8488" spans="1:16" x14ac:dyDescent="0.25">
      <c r="A8488" s="35">
        <v>8487</v>
      </c>
      <c r="B8488" s="89">
        <v>354.58333333333331</v>
      </c>
      <c r="C8488" s="35">
        <f t="shared" si="660"/>
        <v>15</v>
      </c>
      <c r="D8488" s="35">
        <f t="shared" si="663"/>
        <v>354</v>
      </c>
      <c r="E8488" s="35">
        <f t="shared" si="664"/>
        <v>4</v>
      </c>
      <c r="F8488" s="35" t="str">
        <f t="shared" si="661"/>
        <v>Wednesday</v>
      </c>
      <c r="G8488" s="35">
        <f t="shared" si="662"/>
        <v>12</v>
      </c>
      <c r="H8488" s="34">
        <f>CONVERT(INDEX(Htg_StPt_Sch_EZ!$C$4:$I$27,MATCH(Schedules_8760!$C8488,Htg_StPt_Sch_EZ!$B$4:$B$27,0),MATCH(Schedules_8760!$F8488,Htg_StPt_Sch_EZ!$C$3:$I$3,0)),"F","C")</f>
        <v>20.555555555555554</v>
      </c>
      <c r="I8488" s="34">
        <f>CONVERT(INDEX(Htg_StPt_Sch_EZ!$C$31:$I$54,MATCH(Schedules_8760!$C8488,Htg_StPt_Sch_EZ!$B$31:$B$54,0),MATCH(Schedules_8760!$F8488,Htg_StPt_Sch_EZ!$C$30:$I$30,0)),"F","C")</f>
        <v>21.111111111111111</v>
      </c>
      <c r="J8488" s="34">
        <f>CONVERT(INDEX(Clg_StPt_Sch_EZ!$C$4:$I$27,MATCH(Schedules_8760!$C8488,Clg_StPt_Sch_EZ!$B$4:$B$27,0),MATCH(Schedules_8760!$F8488,Clg_StPt_Sch_EZ!$C$3:$I$3,0)),"F","C")</f>
        <v>25.555555555555554</v>
      </c>
      <c r="K8488" s="34">
        <f>CONVERT(INDEX(Clg_StPt_Sch_EZ!$C$31:$I$54,MATCH(Schedules_8760!$C8488,Clg_StPt_Sch_EZ!$B$31:$B$54,0),MATCH(Schedules_8760!$F8488,Clg_StPt_Sch_EZ!$C$30:$I$30,0)),"F","C")</f>
        <v>25</v>
      </c>
      <c r="L8488" s="34">
        <f>CONVERT(INDEX(DHW_StPt_Sch_EZ!$C$4:$I$27,MATCH(Schedules_8760!$C8488,DHW_StPt_Sch_EZ!$B$4:$B$27,0),MATCH(Schedules_8760!$F8488,DHW_StPt_Sch_EZ!$C$3:$I$3,0)),"F","C")</f>
        <v>53.333333333333329</v>
      </c>
      <c r="M8488" s="34">
        <f>CONVERT(INDEX(DHW_StPt_Sch_EZ!$C$31:$I$54,MATCH(Schedules_8760!$C8488,DHW_StPt_Sch_EZ!$B$31:$B$54,0),MATCH(Schedules_8760!$F8488,DHW_StPt_Sch_EZ!$C$30:$I$30,0)),"F","C")</f>
        <v>53.333333333333329</v>
      </c>
      <c r="N8488" s="12"/>
      <c r="O8488" s="12"/>
      <c r="P8488" s="12"/>
    </row>
    <row r="8489" spans="1:16" x14ac:dyDescent="0.25">
      <c r="A8489" s="35">
        <v>8488</v>
      </c>
      <c r="B8489" s="89">
        <v>354.625</v>
      </c>
      <c r="C8489" s="35">
        <f t="shared" si="660"/>
        <v>16</v>
      </c>
      <c r="D8489" s="35">
        <f t="shared" si="663"/>
        <v>354</v>
      </c>
      <c r="E8489" s="35">
        <f t="shared" si="664"/>
        <v>4</v>
      </c>
      <c r="F8489" s="35" t="str">
        <f t="shared" si="661"/>
        <v>Wednesday</v>
      </c>
      <c r="G8489" s="35">
        <f t="shared" si="662"/>
        <v>12</v>
      </c>
      <c r="H8489" s="34">
        <f>CONVERT(INDEX(Htg_StPt_Sch_EZ!$C$4:$I$27,MATCH(Schedules_8760!$C8489,Htg_StPt_Sch_EZ!$B$4:$B$27,0),MATCH(Schedules_8760!$F8489,Htg_StPt_Sch_EZ!$C$3:$I$3,0)),"F","C")</f>
        <v>20.555555555555554</v>
      </c>
      <c r="I8489" s="34">
        <f>CONVERT(INDEX(Htg_StPt_Sch_EZ!$C$31:$I$54,MATCH(Schedules_8760!$C8489,Htg_StPt_Sch_EZ!$B$31:$B$54,0),MATCH(Schedules_8760!$F8489,Htg_StPt_Sch_EZ!$C$30:$I$30,0)),"F","C")</f>
        <v>21.111111111111111</v>
      </c>
      <c r="J8489" s="34">
        <f>CONVERT(INDEX(Clg_StPt_Sch_EZ!$C$4:$I$27,MATCH(Schedules_8760!$C8489,Clg_StPt_Sch_EZ!$B$4:$B$27,0),MATCH(Schedules_8760!$F8489,Clg_StPt_Sch_EZ!$C$3:$I$3,0)),"F","C")</f>
        <v>25.555555555555554</v>
      </c>
      <c r="K8489" s="34">
        <f>CONVERT(INDEX(Clg_StPt_Sch_EZ!$C$31:$I$54,MATCH(Schedules_8760!$C8489,Clg_StPt_Sch_EZ!$B$31:$B$54,0),MATCH(Schedules_8760!$F8489,Clg_StPt_Sch_EZ!$C$30:$I$30,0)),"F","C")</f>
        <v>25</v>
      </c>
      <c r="L8489" s="34">
        <f>CONVERT(INDEX(DHW_StPt_Sch_EZ!$C$4:$I$27,MATCH(Schedules_8760!$C8489,DHW_StPt_Sch_EZ!$B$4:$B$27,0),MATCH(Schedules_8760!$F8489,DHW_StPt_Sch_EZ!$C$3:$I$3,0)),"F","C")</f>
        <v>53.333333333333329</v>
      </c>
      <c r="M8489" s="34">
        <f>CONVERT(INDEX(DHW_StPt_Sch_EZ!$C$31:$I$54,MATCH(Schedules_8760!$C8489,DHW_StPt_Sch_EZ!$B$31:$B$54,0),MATCH(Schedules_8760!$F8489,DHW_StPt_Sch_EZ!$C$30:$I$30,0)),"F","C")</f>
        <v>53.333333333333329</v>
      </c>
      <c r="N8489" s="12"/>
      <c r="O8489" s="12"/>
      <c r="P8489" s="12"/>
    </row>
    <row r="8490" spans="1:16" x14ac:dyDescent="0.25">
      <c r="A8490" s="35">
        <v>8489</v>
      </c>
      <c r="B8490" s="89">
        <v>354.66666666666669</v>
      </c>
      <c r="C8490" s="35">
        <f t="shared" si="660"/>
        <v>17</v>
      </c>
      <c r="D8490" s="35">
        <f t="shared" si="663"/>
        <v>354</v>
      </c>
      <c r="E8490" s="35">
        <f t="shared" si="664"/>
        <v>4</v>
      </c>
      <c r="F8490" s="35" t="str">
        <f t="shared" si="661"/>
        <v>Wednesday</v>
      </c>
      <c r="G8490" s="35">
        <f t="shared" si="662"/>
        <v>12</v>
      </c>
      <c r="H8490" s="34">
        <f>CONVERT(INDEX(Htg_StPt_Sch_EZ!$C$4:$I$27,MATCH(Schedules_8760!$C8490,Htg_StPt_Sch_EZ!$B$4:$B$27,0),MATCH(Schedules_8760!$F8490,Htg_StPt_Sch_EZ!$C$3:$I$3,0)),"F","C")</f>
        <v>20.555555555555554</v>
      </c>
      <c r="I8490" s="34">
        <f>CONVERT(INDEX(Htg_StPt_Sch_EZ!$C$31:$I$54,MATCH(Schedules_8760!$C8490,Htg_StPt_Sch_EZ!$B$31:$B$54,0),MATCH(Schedules_8760!$F8490,Htg_StPt_Sch_EZ!$C$30:$I$30,0)),"F","C")</f>
        <v>17.777777777777779</v>
      </c>
      <c r="J8490" s="34">
        <f>CONVERT(INDEX(Clg_StPt_Sch_EZ!$C$4:$I$27,MATCH(Schedules_8760!$C8490,Clg_StPt_Sch_EZ!$B$4:$B$27,0),MATCH(Schedules_8760!$F8490,Clg_StPt_Sch_EZ!$C$3:$I$3,0)),"F","C")</f>
        <v>25.555555555555554</v>
      </c>
      <c r="K8490" s="34">
        <f>CONVERT(INDEX(Clg_StPt_Sch_EZ!$C$31:$I$54,MATCH(Schedules_8760!$C8490,Clg_StPt_Sch_EZ!$B$31:$B$54,0),MATCH(Schedules_8760!$F8490,Clg_StPt_Sch_EZ!$C$30:$I$30,0)),"F","C")</f>
        <v>25</v>
      </c>
      <c r="L8490" s="34">
        <f>CONVERT(INDEX(DHW_StPt_Sch_EZ!$C$4:$I$27,MATCH(Schedules_8760!$C8490,DHW_StPt_Sch_EZ!$B$4:$B$27,0),MATCH(Schedules_8760!$F8490,DHW_StPt_Sch_EZ!$C$3:$I$3,0)),"F","C")</f>
        <v>53.333333333333329</v>
      </c>
      <c r="M8490" s="34">
        <f>CONVERT(INDEX(DHW_StPt_Sch_EZ!$C$31:$I$54,MATCH(Schedules_8760!$C8490,DHW_StPt_Sch_EZ!$B$31:$B$54,0),MATCH(Schedules_8760!$F8490,DHW_StPt_Sch_EZ!$C$30:$I$30,0)),"F","C")</f>
        <v>53.333333333333329</v>
      </c>
      <c r="N8490" s="12"/>
      <c r="O8490" s="12"/>
      <c r="P8490" s="12"/>
    </row>
    <row r="8491" spans="1:16" x14ac:dyDescent="0.25">
      <c r="A8491" s="35">
        <v>8490</v>
      </c>
      <c r="B8491" s="89">
        <v>354.70833333333331</v>
      </c>
      <c r="C8491" s="35">
        <f t="shared" si="660"/>
        <v>18</v>
      </c>
      <c r="D8491" s="35">
        <f t="shared" si="663"/>
        <v>354</v>
      </c>
      <c r="E8491" s="35">
        <f t="shared" si="664"/>
        <v>4</v>
      </c>
      <c r="F8491" s="35" t="str">
        <f t="shared" si="661"/>
        <v>Wednesday</v>
      </c>
      <c r="G8491" s="35">
        <f t="shared" si="662"/>
        <v>12</v>
      </c>
      <c r="H8491" s="34">
        <f>CONVERT(INDEX(Htg_StPt_Sch_EZ!$C$4:$I$27,MATCH(Schedules_8760!$C8491,Htg_StPt_Sch_EZ!$B$4:$B$27,0),MATCH(Schedules_8760!$F8491,Htg_StPt_Sch_EZ!$C$3:$I$3,0)),"F","C")</f>
        <v>20.555555555555554</v>
      </c>
      <c r="I8491" s="34">
        <f>CONVERT(INDEX(Htg_StPt_Sch_EZ!$C$31:$I$54,MATCH(Schedules_8760!$C8491,Htg_StPt_Sch_EZ!$B$31:$B$54,0),MATCH(Schedules_8760!$F8491,Htg_StPt_Sch_EZ!$C$30:$I$30,0)),"F","C")</f>
        <v>17.777777777777779</v>
      </c>
      <c r="J8491" s="34">
        <f>CONVERT(INDEX(Clg_StPt_Sch_EZ!$C$4:$I$27,MATCH(Schedules_8760!$C8491,Clg_StPt_Sch_EZ!$B$4:$B$27,0),MATCH(Schedules_8760!$F8491,Clg_StPt_Sch_EZ!$C$3:$I$3,0)),"F","C")</f>
        <v>25.555555555555554</v>
      </c>
      <c r="K8491" s="34">
        <f>CONVERT(INDEX(Clg_StPt_Sch_EZ!$C$31:$I$54,MATCH(Schedules_8760!$C8491,Clg_StPt_Sch_EZ!$B$31:$B$54,0),MATCH(Schedules_8760!$F8491,Clg_StPt_Sch_EZ!$C$30:$I$30,0)),"F","C")</f>
        <v>28.333333333333332</v>
      </c>
      <c r="L8491" s="34">
        <f>CONVERT(INDEX(DHW_StPt_Sch_EZ!$C$4:$I$27,MATCH(Schedules_8760!$C8491,DHW_StPt_Sch_EZ!$B$4:$B$27,0),MATCH(Schedules_8760!$F8491,DHW_StPt_Sch_EZ!$C$3:$I$3,0)),"F","C")</f>
        <v>53.333333333333329</v>
      </c>
      <c r="M8491" s="34">
        <f>CONVERT(INDEX(DHW_StPt_Sch_EZ!$C$31:$I$54,MATCH(Schedules_8760!$C8491,DHW_StPt_Sch_EZ!$B$31:$B$54,0),MATCH(Schedules_8760!$F8491,DHW_StPt_Sch_EZ!$C$30:$I$30,0)),"F","C")</f>
        <v>53.333333333333329</v>
      </c>
      <c r="N8491" s="12"/>
      <c r="O8491" s="12"/>
      <c r="P8491" s="12"/>
    </row>
    <row r="8492" spans="1:16" x14ac:dyDescent="0.25">
      <c r="A8492" s="35">
        <v>8491</v>
      </c>
      <c r="B8492" s="89">
        <v>354.75</v>
      </c>
      <c r="C8492" s="35">
        <f t="shared" si="660"/>
        <v>19</v>
      </c>
      <c r="D8492" s="35">
        <f t="shared" si="663"/>
        <v>354</v>
      </c>
      <c r="E8492" s="35">
        <f t="shared" si="664"/>
        <v>4</v>
      </c>
      <c r="F8492" s="35" t="str">
        <f t="shared" si="661"/>
        <v>Wednesday</v>
      </c>
      <c r="G8492" s="35">
        <f t="shared" si="662"/>
        <v>12</v>
      </c>
      <c r="H8492" s="34">
        <f>CONVERT(INDEX(Htg_StPt_Sch_EZ!$C$4:$I$27,MATCH(Schedules_8760!$C8492,Htg_StPt_Sch_EZ!$B$4:$B$27,0),MATCH(Schedules_8760!$F8492,Htg_StPt_Sch_EZ!$C$3:$I$3,0)),"F","C")</f>
        <v>20.555555555555554</v>
      </c>
      <c r="I8492" s="34">
        <f>CONVERT(INDEX(Htg_StPt_Sch_EZ!$C$31:$I$54,MATCH(Schedules_8760!$C8492,Htg_StPt_Sch_EZ!$B$31:$B$54,0),MATCH(Schedules_8760!$F8492,Htg_StPt_Sch_EZ!$C$30:$I$30,0)),"F","C")</f>
        <v>18.333333333333332</v>
      </c>
      <c r="J8492" s="34">
        <f>CONVERT(INDEX(Clg_StPt_Sch_EZ!$C$4:$I$27,MATCH(Schedules_8760!$C8492,Clg_StPt_Sch_EZ!$B$4:$B$27,0),MATCH(Schedules_8760!$F8492,Clg_StPt_Sch_EZ!$C$3:$I$3,0)),"F","C")</f>
        <v>25.555555555555554</v>
      </c>
      <c r="K8492" s="34">
        <f>CONVERT(INDEX(Clg_StPt_Sch_EZ!$C$31:$I$54,MATCH(Schedules_8760!$C8492,Clg_StPt_Sch_EZ!$B$31:$B$54,0),MATCH(Schedules_8760!$F8492,Clg_StPt_Sch_EZ!$C$30:$I$30,0)),"F","C")</f>
        <v>28.333333333333332</v>
      </c>
      <c r="L8492" s="34">
        <f>CONVERT(INDEX(DHW_StPt_Sch_EZ!$C$4:$I$27,MATCH(Schedules_8760!$C8492,DHW_StPt_Sch_EZ!$B$4:$B$27,0),MATCH(Schedules_8760!$F8492,DHW_StPt_Sch_EZ!$C$3:$I$3,0)),"F","C")</f>
        <v>53.333333333333329</v>
      </c>
      <c r="M8492" s="34">
        <f>CONVERT(INDEX(DHW_StPt_Sch_EZ!$C$31:$I$54,MATCH(Schedules_8760!$C8492,DHW_StPt_Sch_EZ!$B$31:$B$54,0),MATCH(Schedules_8760!$F8492,DHW_StPt_Sch_EZ!$C$30:$I$30,0)),"F","C")</f>
        <v>53.333333333333329</v>
      </c>
      <c r="N8492" s="12"/>
      <c r="O8492" s="12"/>
      <c r="P8492" s="12"/>
    </row>
    <row r="8493" spans="1:16" x14ac:dyDescent="0.25">
      <c r="A8493" s="35">
        <v>8492</v>
      </c>
      <c r="B8493" s="89">
        <v>354.79166666666669</v>
      </c>
      <c r="C8493" s="35">
        <f t="shared" si="660"/>
        <v>20</v>
      </c>
      <c r="D8493" s="35">
        <f t="shared" si="663"/>
        <v>354</v>
      </c>
      <c r="E8493" s="35">
        <f t="shared" si="664"/>
        <v>4</v>
      </c>
      <c r="F8493" s="35" t="str">
        <f t="shared" si="661"/>
        <v>Wednesday</v>
      </c>
      <c r="G8493" s="35">
        <f t="shared" si="662"/>
        <v>12</v>
      </c>
      <c r="H8493" s="34">
        <f>CONVERT(INDEX(Htg_StPt_Sch_EZ!$C$4:$I$27,MATCH(Schedules_8760!$C8493,Htg_StPt_Sch_EZ!$B$4:$B$27,0),MATCH(Schedules_8760!$F8493,Htg_StPt_Sch_EZ!$C$3:$I$3,0)),"F","C")</f>
        <v>20.555555555555554</v>
      </c>
      <c r="I8493" s="34">
        <f>CONVERT(INDEX(Htg_StPt_Sch_EZ!$C$31:$I$54,MATCH(Schedules_8760!$C8493,Htg_StPt_Sch_EZ!$B$31:$B$54,0),MATCH(Schedules_8760!$F8493,Htg_StPt_Sch_EZ!$C$30:$I$30,0)),"F","C")</f>
        <v>18.888888888888889</v>
      </c>
      <c r="J8493" s="34">
        <f>CONVERT(INDEX(Clg_StPt_Sch_EZ!$C$4:$I$27,MATCH(Schedules_8760!$C8493,Clg_StPt_Sch_EZ!$B$4:$B$27,0),MATCH(Schedules_8760!$F8493,Clg_StPt_Sch_EZ!$C$3:$I$3,0)),"F","C")</f>
        <v>25.555555555555554</v>
      </c>
      <c r="K8493" s="34">
        <f>CONVERT(INDEX(Clg_StPt_Sch_EZ!$C$31:$I$54,MATCH(Schedules_8760!$C8493,Clg_StPt_Sch_EZ!$B$31:$B$54,0),MATCH(Schedules_8760!$F8493,Clg_StPt_Sch_EZ!$C$30:$I$30,0)),"F","C")</f>
        <v>28.333333333333332</v>
      </c>
      <c r="L8493" s="34">
        <f>CONVERT(INDEX(DHW_StPt_Sch_EZ!$C$4:$I$27,MATCH(Schedules_8760!$C8493,DHW_StPt_Sch_EZ!$B$4:$B$27,0),MATCH(Schedules_8760!$F8493,DHW_StPt_Sch_EZ!$C$3:$I$3,0)),"F","C")</f>
        <v>53.333333333333329</v>
      </c>
      <c r="M8493" s="34">
        <f>CONVERT(INDEX(DHW_StPt_Sch_EZ!$C$31:$I$54,MATCH(Schedules_8760!$C8493,DHW_StPt_Sch_EZ!$B$31:$B$54,0),MATCH(Schedules_8760!$F8493,DHW_StPt_Sch_EZ!$C$30:$I$30,0)),"F","C")</f>
        <v>53.333333333333329</v>
      </c>
      <c r="N8493" s="12"/>
      <c r="O8493" s="12"/>
      <c r="P8493" s="12"/>
    </row>
    <row r="8494" spans="1:16" x14ac:dyDescent="0.25">
      <c r="A8494" s="35">
        <v>8493</v>
      </c>
      <c r="B8494" s="89">
        <v>354.83333333333331</v>
      </c>
      <c r="C8494" s="35">
        <f t="shared" si="660"/>
        <v>21</v>
      </c>
      <c r="D8494" s="35">
        <f t="shared" si="663"/>
        <v>354</v>
      </c>
      <c r="E8494" s="35">
        <f t="shared" si="664"/>
        <v>4</v>
      </c>
      <c r="F8494" s="35" t="str">
        <f t="shared" si="661"/>
        <v>Wednesday</v>
      </c>
      <c r="G8494" s="35">
        <f t="shared" si="662"/>
        <v>12</v>
      </c>
      <c r="H8494" s="34">
        <f>CONVERT(INDEX(Htg_StPt_Sch_EZ!$C$4:$I$27,MATCH(Schedules_8760!$C8494,Htg_StPt_Sch_EZ!$B$4:$B$27,0),MATCH(Schedules_8760!$F8494,Htg_StPt_Sch_EZ!$C$3:$I$3,0)),"F","C")</f>
        <v>20.555555555555554</v>
      </c>
      <c r="I8494" s="34">
        <f>CONVERT(INDEX(Htg_StPt_Sch_EZ!$C$31:$I$54,MATCH(Schedules_8760!$C8494,Htg_StPt_Sch_EZ!$B$31:$B$54,0),MATCH(Schedules_8760!$F8494,Htg_StPt_Sch_EZ!$C$30:$I$30,0)),"F","C")</f>
        <v>19.444444444444443</v>
      </c>
      <c r="J8494" s="34">
        <f>CONVERT(INDEX(Clg_StPt_Sch_EZ!$C$4:$I$27,MATCH(Schedules_8760!$C8494,Clg_StPt_Sch_EZ!$B$4:$B$27,0),MATCH(Schedules_8760!$F8494,Clg_StPt_Sch_EZ!$C$3:$I$3,0)),"F","C")</f>
        <v>25.555555555555554</v>
      </c>
      <c r="K8494" s="34">
        <f>CONVERT(INDEX(Clg_StPt_Sch_EZ!$C$31:$I$54,MATCH(Schedules_8760!$C8494,Clg_StPt_Sch_EZ!$B$31:$B$54,0),MATCH(Schedules_8760!$F8494,Clg_StPt_Sch_EZ!$C$30:$I$30,0)),"F","C")</f>
        <v>28.333333333333332</v>
      </c>
      <c r="L8494" s="34">
        <f>CONVERT(INDEX(DHW_StPt_Sch_EZ!$C$4:$I$27,MATCH(Schedules_8760!$C8494,DHW_StPt_Sch_EZ!$B$4:$B$27,0),MATCH(Schedules_8760!$F8494,DHW_StPt_Sch_EZ!$C$3:$I$3,0)),"F","C")</f>
        <v>53.333333333333329</v>
      </c>
      <c r="M8494" s="34">
        <f>CONVERT(INDEX(DHW_StPt_Sch_EZ!$C$31:$I$54,MATCH(Schedules_8760!$C8494,DHW_StPt_Sch_EZ!$B$31:$B$54,0),MATCH(Schedules_8760!$F8494,DHW_StPt_Sch_EZ!$C$30:$I$30,0)),"F","C")</f>
        <v>53.333333333333329</v>
      </c>
      <c r="N8494" s="12"/>
      <c r="O8494" s="12"/>
      <c r="P8494" s="12"/>
    </row>
    <row r="8495" spans="1:16" x14ac:dyDescent="0.25">
      <c r="A8495" s="35">
        <v>8494</v>
      </c>
      <c r="B8495" s="89">
        <v>354.875</v>
      </c>
      <c r="C8495" s="35">
        <f t="shared" si="660"/>
        <v>22</v>
      </c>
      <c r="D8495" s="35">
        <f t="shared" si="663"/>
        <v>354</v>
      </c>
      <c r="E8495" s="35">
        <f t="shared" si="664"/>
        <v>4</v>
      </c>
      <c r="F8495" s="35" t="str">
        <f t="shared" si="661"/>
        <v>Wednesday</v>
      </c>
      <c r="G8495" s="35">
        <f t="shared" si="662"/>
        <v>12</v>
      </c>
      <c r="H8495" s="34">
        <f>CONVERT(INDEX(Htg_StPt_Sch_EZ!$C$4:$I$27,MATCH(Schedules_8760!$C8495,Htg_StPt_Sch_EZ!$B$4:$B$27,0),MATCH(Schedules_8760!$F8495,Htg_StPt_Sch_EZ!$C$3:$I$3,0)),"F","C")</f>
        <v>20.555555555555554</v>
      </c>
      <c r="I8495" s="34">
        <f>CONVERT(INDEX(Htg_StPt_Sch_EZ!$C$31:$I$54,MATCH(Schedules_8760!$C8495,Htg_StPt_Sch_EZ!$B$31:$B$54,0),MATCH(Schedules_8760!$F8495,Htg_StPt_Sch_EZ!$C$30:$I$30,0)),"F","C")</f>
        <v>19.444444444444443</v>
      </c>
      <c r="J8495" s="34">
        <f>CONVERT(INDEX(Clg_StPt_Sch_EZ!$C$4:$I$27,MATCH(Schedules_8760!$C8495,Clg_StPt_Sch_EZ!$B$4:$B$27,0),MATCH(Schedules_8760!$F8495,Clg_StPt_Sch_EZ!$C$3:$I$3,0)),"F","C")</f>
        <v>25.555555555555554</v>
      </c>
      <c r="K8495" s="34">
        <f>CONVERT(INDEX(Clg_StPt_Sch_EZ!$C$31:$I$54,MATCH(Schedules_8760!$C8495,Clg_StPt_Sch_EZ!$B$31:$B$54,0),MATCH(Schedules_8760!$F8495,Clg_StPt_Sch_EZ!$C$30:$I$30,0)),"F","C")</f>
        <v>28.333333333333332</v>
      </c>
      <c r="L8495" s="34">
        <f>CONVERT(INDEX(DHW_StPt_Sch_EZ!$C$4:$I$27,MATCH(Schedules_8760!$C8495,DHW_StPt_Sch_EZ!$B$4:$B$27,0),MATCH(Schedules_8760!$F8495,DHW_StPt_Sch_EZ!$C$3:$I$3,0)),"F","C")</f>
        <v>53.333333333333329</v>
      </c>
      <c r="M8495" s="34">
        <f>CONVERT(INDEX(DHW_StPt_Sch_EZ!$C$31:$I$54,MATCH(Schedules_8760!$C8495,DHW_StPt_Sch_EZ!$B$31:$B$54,0),MATCH(Schedules_8760!$F8495,DHW_StPt_Sch_EZ!$C$30:$I$30,0)),"F","C")</f>
        <v>53.333333333333329</v>
      </c>
      <c r="N8495" s="12"/>
      <c r="O8495" s="12"/>
      <c r="P8495" s="12"/>
    </row>
    <row r="8496" spans="1:16" x14ac:dyDescent="0.25">
      <c r="A8496" s="35">
        <v>8495</v>
      </c>
      <c r="B8496" s="89">
        <v>354.91666666666669</v>
      </c>
      <c r="C8496" s="35">
        <f t="shared" si="660"/>
        <v>23</v>
      </c>
      <c r="D8496" s="35">
        <f t="shared" si="663"/>
        <v>354</v>
      </c>
      <c r="E8496" s="35">
        <f t="shared" si="664"/>
        <v>4</v>
      </c>
      <c r="F8496" s="35" t="str">
        <f t="shared" si="661"/>
        <v>Wednesday</v>
      </c>
      <c r="G8496" s="35">
        <f t="shared" si="662"/>
        <v>12</v>
      </c>
      <c r="H8496" s="34">
        <f>CONVERT(INDEX(Htg_StPt_Sch_EZ!$C$4:$I$27,MATCH(Schedules_8760!$C8496,Htg_StPt_Sch_EZ!$B$4:$B$27,0),MATCH(Schedules_8760!$F8496,Htg_StPt_Sch_EZ!$C$3:$I$3,0)),"F","C")</f>
        <v>20.555555555555554</v>
      </c>
      <c r="I8496" s="34">
        <f>CONVERT(INDEX(Htg_StPt_Sch_EZ!$C$31:$I$54,MATCH(Schedules_8760!$C8496,Htg_StPt_Sch_EZ!$B$31:$B$54,0),MATCH(Schedules_8760!$F8496,Htg_StPt_Sch_EZ!$C$30:$I$30,0)),"F","C")</f>
        <v>19.444444444444443</v>
      </c>
      <c r="J8496" s="34">
        <f>CONVERT(INDEX(Clg_StPt_Sch_EZ!$C$4:$I$27,MATCH(Schedules_8760!$C8496,Clg_StPt_Sch_EZ!$B$4:$B$27,0),MATCH(Schedules_8760!$F8496,Clg_StPt_Sch_EZ!$C$3:$I$3,0)),"F","C")</f>
        <v>25.555555555555554</v>
      </c>
      <c r="K8496" s="34">
        <f>CONVERT(INDEX(Clg_StPt_Sch_EZ!$C$31:$I$54,MATCH(Schedules_8760!$C8496,Clg_StPt_Sch_EZ!$B$31:$B$54,0),MATCH(Schedules_8760!$F8496,Clg_StPt_Sch_EZ!$C$30:$I$30,0)),"F","C")</f>
        <v>28.333333333333332</v>
      </c>
      <c r="L8496" s="34">
        <f>CONVERT(INDEX(DHW_StPt_Sch_EZ!$C$4:$I$27,MATCH(Schedules_8760!$C8496,DHW_StPt_Sch_EZ!$B$4:$B$27,0),MATCH(Schedules_8760!$F8496,DHW_StPt_Sch_EZ!$C$3:$I$3,0)),"F","C")</f>
        <v>53.333333333333329</v>
      </c>
      <c r="M8496" s="34">
        <f>CONVERT(INDEX(DHW_StPt_Sch_EZ!$C$31:$I$54,MATCH(Schedules_8760!$C8496,DHW_StPt_Sch_EZ!$B$31:$B$54,0),MATCH(Schedules_8760!$F8496,DHW_StPt_Sch_EZ!$C$30:$I$30,0)),"F","C")</f>
        <v>53.333333333333329</v>
      </c>
      <c r="N8496" s="12"/>
      <c r="O8496" s="12"/>
      <c r="P8496" s="12"/>
    </row>
    <row r="8497" spans="1:16" x14ac:dyDescent="0.25">
      <c r="A8497" s="35">
        <v>8496</v>
      </c>
      <c r="B8497" s="89">
        <v>354.95833333333331</v>
      </c>
      <c r="C8497" s="35">
        <f t="shared" si="660"/>
        <v>24</v>
      </c>
      <c r="D8497" s="35">
        <f t="shared" si="663"/>
        <v>354</v>
      </c>
      <c r="E8497" s="35">
        <f t="shared" si="664"/>
        <v>4</v>
      </c>
      <c r="F8497" s="35" t="str">
        <f t="shared" si="661"/>
        <v>Wednesday</v>
      </c>
      <c r="G8497" s="35">
        <f t="shared" si="662"/>
        <v>12</v>
      </c>
      <c r="H8497" s="34">
        <f>CONVERT(INDEX(Htg_StPt_Sch_EZ!$C$4:$I$27,MATCH(Schedules_8760!$C8497,Htg_StPt_Sch_EZ!$B$4:$B$27,0),MATCH(Schedules_8760!$F8497,Htg_StPt_Sch_EZ!$C$3:$I$3,0)),"F","C")</f>
        <v>20.555555555555554</v>
      </c>
      <c r="I8497" s="34">
        <f>CONVERT(INDEX(Htg_StPt_Sch_EZ!$C$31:$I$54,MATCH(Schedules_8760!$C8497,Htg_StPt_Sch_EZ!$B$31:$B$54,0),MATCH(Schedules_8760!$F8497,Htg_StPt_Sch_EZ!$C$30:$I$30,0)),"F","C")</f>
        <v>19.444444444444443</v>
      </c>
      <c r="J8497" s="34">
        <f>CONVERT(INDEX(Clg_StPt_Sch_EZ!$C$4:$I$27,MATCH(Schedules_8760!$C8497,Clg_StPt_Sch_EZ!$B$4:$B$27,0),MATCH(Schedules_8760!$F8497,Clg_StPt_Sch_EZ!$C$3:$I$3,0)),"F","C")</f>
        <v>25.555555555555554</v>
      </c>
      <c r="K8497" s="34">
        <f>CONVERT(INDEX(Clg_StPt_Sch_EZ!$C$31:$I$54,MATCH(Schedules_8760!$C8497,Clg_StPt_Sch_EZ!$B$31:$B$54,0),MATCH(Schedules_8760!$F8497,Clg_StPt_Sch_EZ!$C$30:$I$30,0)),"F","C")</f>
        <v>28.333333333333332</v>
      </c>
      <c r="L8497" s="34">
        <f>CONVERT(INDEX(DHW_StPt_Sch_EZ!$C$4:$I$27,MATCH(Schedules_8760!$C8497,DHW_StPt_Sch_EZ!$B$4:$B$27,0),MATCH(Schedules_8760!$F8497,DHW_StPt_Sch_EZ!$C$3:$I$3,0)),"F","C")</f>
        <v>53.333333333333329</v>
      </c>
      <c r="M8497" s="34">
        <f>CONVERT(INDEX(DHW_StPt_Sch_EZ!$C$31:$I$54,MATCH(Schedules_8760!$C8497,DHW_StPt_Sch_EZ!$B$31:$B$54,0),MATCH(Schedules_8760!$F8497,DHW_StPt_Sch_EZ!$C$30:$I$30,0)),"F","C")</f>
        <v>53.333333333333329</v>
      </c>
      <c r="N8497" s="12"/>
      <c r="O8497" s="12"/>
      <c r="P8497" s="12"/>
    </row>
    <row r="8498" spans="1:16" x14ac:dyDescent="0.25">
      <c r="A8498" s="35">
        <v>8497</v>
      </c>
      <c r="B8498" s="89">
        <v>355</v>
      </c>
      <c r="C8498" s="35">
        <f t="shared" si="660"/>
        <v>1</v>
      </c>
      <c r="D8498" s="35">
        <f t="shared" si="663"/>
        <v>355</v>
      </c>
      <c r="E8498" s="35">
        <f t="shared" si="664"/>
        <v>5</v>
      </c>
      <c r="F8498" s="35" t="str">
        <f t="shared" si="661"/>
        <v>Thursday</v>
      </c>
      <c r="G8498" s="35">
        <f t="shared" si="662"/>
        <v>12</v>
      </c>
      <c r="H8498" s="34">
        <f>CONVERT(INDEX(Htg_StPt_Sch_EZ!$C$4:$I$27,MATCH(Schedules_8760!$C8498,Htg_StPt_Sch_EZ!$B$4:$B$27,0),MATCH(Schedules_8760!$F8498,Htg_StPt_Sch_EZ!$C$3:$I$3,0)),"F","C")</f>
        <v>20.555555555555554</v>
      </c>
      <c r="I8498" s="34">
        <f>CONVERT(INDEX(Htg_StPt_Sch_EZ!$C$31:$I$54,MATCH(Schedules_8760!$C8498,Htg_StPt_Sch_EZ!$B$31:$B$54,0),MATCH(Schedules_8760!$F8498,Htg_StPt_Sch_EZ!$C$30:$I$30,0)),"F","C")</f>
        <v>19.444444444444443</v>
      </c>
      <c r="J8498" s="34">
        <f>CONVERT(INDEX(Clg_StPt_Sch_EZ!$C$4:$I$27,MATCH(Schedules_8760!$C8498,Clg_StPt_Sch_EZ!$B$4:$B$27,0),MATCH(Schedules_8760!$F8498,Clg_StPt_Sch_EZ!$C$3:$I$3,0)),"F","C")</f>
        <v>25.555555555555554</v>
      </c>
      <c r="K8498" s="34">
        <f>CONVERT(INDEX(Clg_StPt_Sch_EZ!$C$31:$I$54,MATCH(Schedules_8760!$C8498,Clg_StPt_Sch_EZ!$B$31:$B$54,0),MATCH(Schedules_8760!$F8498,Clg_StPt_Sch_EZ!$C$30:$I$30,0)),"F","C")</f>
        <v>28.333333333333332</v>
      </c>
      <c r="L8498" s="34">
        <f>CONVERT(INDEX(DHW_StPt_Sch_EZ!$C$4:$I$27,MATCH(Schedules_8760!$C8498,DHW_StPt_Sch_EZ!$B$4:$B$27,0),MATCH(Schedules_8760!$F8498,DHW_StPt_Sch_EZ!$C$3:$I$3,0)),"F","C")</f>
        <v>53.333333333333329</v>
      </c>
      <c r="M8498" s="34">
        <f>CONVERT(INDEX(DHW_StPt_Sch_EZ!$C$31:$I$54,MATCH(Schedules_8760!$C8498,DHW_StPt_Sch_EZ!$B$31:$B$54,0),MATCH(Schedules_8760!$F8498,DHW_StPt_Sch_EZ!$C$30:$I$30,0)),"F","C")</f>
        <v>53.333333333333329</v>
      </c>
      <c r="N8498" s="12"/>
      <c r="O8498" s="12"/>
      <c r="P8498" s="12"/>
    </row>
    <row r="8499" spans="1:16" x14ac:dyDescent="0.25">
      <c r="A8499" s="35">
        <v>8498</v>
      </c>
      <c r="B8499" s="89">
        <v>355.04166666666669</v>
      </c>
      <c r="C8499" s="35">
        <f t="shared" si="660"/>
        <v>2</v>
      </c>
      <c r="D8499" s="35">
        <f t="shared" si="663"/>
        <v>355</v>
      </c>
      <c r="E8499" s="35">
        <f t="shared" si="664"/>
        <v>5</v>
      </c>
      <c r="F8499" s="35" t="str">
        <f t="shared" si="661"/>
        <v>Thursday</v>
      </c>
      <c r="G8499" s="35">
        <f t="shared" si="662"/>
        <v>12</v>
      </c>
      <c r="H8499" s="34">
        <f>CONVERT(INDEX(Htg_StPt_Sch_EZ!$C$4:$I$27,MATCH(Schedules_8760!$C8499,Htg_StPt_Sch_EZ!$B$4:$B$27,0),MATCH(Schedules_8760!$F8499,Htg_StPt_Sch_EZ!$C$3:$I$3,0)),"F","C")</f>
        <v>20.555555555555554</v>
      </c>
      <c r="I8499" s="34">
        <f>CONVERT(INDEX(Htg_StPt_Sch_EZ!$C$31:$I$54,MATCH(Schedules_8760!$C8499,Htg_StPt_Sch_EZ!$B$31:$B$54,0),MATCH(Schedules_8760!$F8499,Htg_StPt_Sch_EZ!$C$30:$I$30,0)),"F","C")</f>
        <v>19.444444444444443</v>
      </c>
      <c r="J8499" s="34">
        <f>CONVERT(INDEX(Clg_StPt_Sch_EZ!$C$4:$I$27,MATCH(Schedules_8760!$C8499,Clg_StPt_Sch_EZ!$B$4:$B$27,0),MATCH(Schedules_8760!$F8499,Clg_StPt_Sch_EZ!$C$3:$I$3,0)),"F","C")</f>
        <v>25.555555555555554</v>
      </c>
      <c r="K8499" s="34">
        <f>CONVERT(INDEX(Clg_StPt_Sch_EZ!$C$31:$I$54,MATCH(Schedules_8760!$C8499,Clg_StPt_Sch_EZ!$B$31:$B$54,0),MATCH(Schedules_8760!$F8499,Clg_StPt_Sch_EZ!$C$30:$I$30,0)),"F","C")</f>
        <v>28.333333333333332</v>
      </c>
      <c r="L8499" s="34">
        <f>CONVERT(INDEX(DHW_StPt_Sch_EZ!$C$4:$I$27,MATCH(Schedules_8760!$C8499,DHW_StPt_Sch_EZ!$B$4:$B$27,0),MATCH(Schedules_8760!$F8499,DHW_StPt_Sch_EZ!$C$3:$I$3,0)),"F","C")</f>
        <v>53.333333333333329</v>
      </c>
      <c r="M8499" s="34">
        <f>CONVERT(INDEX(DHW_StPt_Sch_EZ!$C$31:$I$54,MATCH(Schedules_8760!$C8499,DHW_StPt_Sch_EZ!$B$31:$B$54,0),MATCH(Schedules_8760!$F8499,DHW_StPt_Sch_EZ!$C$30:$I$30,0)),"F","C")</f>
        <v>53.333333333333329</v>
      </c>
      <c r="N8499" s="12"/>
      <c r="O8499" s="12"/>
      <c r="P8499" s="12"/>
    </row>
    <row r="8500" spans="1:16" x14ac:dyDescent="0.25">
      <c r="A8500" s="35">
        <v>8499</v>
      </c>
      <c r="B8500" s="89">
        <v>355.08333333333331</v>
      </c>
      <c r="C8500" s="35">
        <f t="shared" si="660"/>
        <v>3</v>
      </c>
      <c r="D8500" s="35">
        <f t="shared" si="663"/>
        <v>355</v>
      </c>
      <c r="E8500" s="35">
        <f t="shared" si="664"/>
        <v>5</v>
      </c>
      <c r="F8500" s="35" t="str">
        <f t="shared" si="661"/>
        <v>Thursday</v>
      </c>
      <c r="G8500" s="35">
        <f t="shared" si="662"/>
        <v>12</v>
      </c>
      <c r="H8500" s="34">
        <f>CONVERT(INDEX(Htg_StPt_Sch_EZ!$C$4:$I$27,MATCH(Schedules_8760!$C8500,Htg_StPt_Sch_EZ!$B$4:$B$27,0),MATCH(Schedules_8760!$F8500,Htg_StPt_Sch_EZ!$C$3:$I$3,0)),"F","C")</f>
        <v>20.555555555555554</v>
      </c>
      <c r="I8500" s="34">
        <f>CONVERT(INDEX(Htg_StPt_Sch_EZ!$C$31:$I$54,MATCH(Schedules_8760!$C8500,Htg_StPt_Sch_EZ!$B$31:$B$54,0),MATCH(Schedules_8760!$F8500,Htg_StPt_Sch_EZ!$C$30:$I$30,0)),"F","C")</f>
        <v>19.444444444444443</v>
      </c>
      <c r="J8500" s="34">
        <f>CONVERT(INDEX(Clg_StPt_Sch_EZ!$C$4:$I$27,MATCH(Schedules_8760!$C8500,Clg_StPt_Sch_EZ!$B$4:$B$27,0),MATCH(Schedules_8760!$F8500,Clg_StPt_Sch_EZ!$C$3:$I$3,0)),"F","C")</f>
        <v>25.555555555555554</v>
      </c>
      <c r="K8500" s="34">
        <f>CONVERT(INDEX(Clg_StPt_Sch_EZ!$C$31:$I$54,MATCH(Schedules_8760!$C8500,Clg_StPt_Sch_EZ!$B$31:$B$54,0),MATCH(Schedules_8760!$F8500,Clg_StPt_Sch_EZ!$C$30:$I$30,0)),"F","C")</f>
        <v>28.333333333333332</v>
      </c>
      <c r="L8500" s="34">
        <f>CONVERT(INDEX(DHW_StPt_Sch_EZ!$C$4:$I$27,MATCH(Schedules_8760!$C8500,DHW_StPt_Sch_EZ!$B$4:$B$27,0),MATCH(Schedules_8760!$F8500,DHW_StPt_Sch_EZ!$C$3:$I$3,0)),"F","C")</f>
        <v>53.333333333333329</v>
      </c>
      <c r="M8500" s="34">
        <f>CONVERT(INDEX(DHW_StPt_Sch_EZ!$C$31:$I$54,MATCH(Schedules_8760!$C8500,DHW_StPt_Sch_EZ!$B$31:$B$54,0),MATCH(Schedules_8760!$F8500,DHW_StPt_Sch_EZ!$C$30:$I$30,0)),"F","C")</f>
        <v>53.333333333333329</v>
      </c>
      <c r="N8500" s="12"/>
      <c r="O8500" s="12"/>
      <c r="P8500" s="12"/>
    </row>
    <row r="8501" spans="1:16" x14ac:dyDescent="0.25">
      <c r="A8501" s="35">
        <v>8500</v>
      </c>
      <c r="B8501" s="89">
        <v>355.125</v>
      </c>
      <c r="C8501" s="35">
        <f t="shared" si="660"/>
        <v>4</v>
      </c>
      <c r="D8501" s="35">
        <f t="shared" si="663"/>
        <v>355</v>
      </c>
      <c r="E8501" s="35">
        <f t="shared" si="664"/>
        <v>5</v>
      </c>
      <c r="F8501" s="35" t="str">
        <f t="shared" si="661"/>
        <v>Thursday</v>
      </c>
      <c r="G8501" s="35">
        <f t="shared" si="662"/>
        <v>12</v>
      </c>
      <c r="H8501" s="34">
        <f>CONVERT(INDEX(Htg_StPt_Sch_EZ!$C$4:$I$27,MATCH(Schedules_8760!$C8501,Htg_StPt_Sch_EZ!$B$4:$B$27,0),MATCH(Schedules_8760!$F8501,Htg_StPt_Sch_EZ!$C$3:$I$3,0)),"F","C")</f>
        <v>20.555555555555554</v>
      </c>
      <c r="I8501" s="34">
        <f>CONVERT(INDEX(Htg_StPt_Sch_EZ!$C$31:$I$54,MATCH(Schedules_8760!$C8501,Htg_StPt_Sch_EZ!$B$31:$B$54,0),MATCH(Schedules_8760!$F8501,Htg_StPt_Sch_EZ!$C$30:$I$30,0)),"F","C")</f>
        <v>19.444444444444443</v>
      </c>
      <c r="J8501" s="34">
        <f>CONVERT(INDEX(Clg_StPt_Sch_EZ!$C$4:$I$27,MATCH(Schedules_8760!$C8501,Clg_StPt_Sch_EZ!$B$4:$B$27,0),MATCH(Schedules_8760!$F8501,Clg_StPt_Sch_EZ!$C$3:$I$3,0)),"F","C")</f>
        <v>25.555555555555554</v>
      </c>
      <c r="K8501" s="34">
        <f>CONVERT(INDEX(Clg_StPt_Sch_EZ!$C$31:$I$54,MATCH(Schedules_8760!$C8501,Clg_StPt_Sch_EZ!$B$31:$B$54,0),MATCH(Schedules_8760!$F8501,Clg_StPt_Sch_EZ!$C$30:$I$30,0)),"F","C")</f>
        <v>28.333333333333332</v>
      </c>
      <c r="L8501" s="34">
        <f>CONVERT(INDEX(DHW_StPt_Sch_EZ!$C$4:$I$27,MATCH(Schedules_8760!$C8501,DHW_StPt_Sch_EZ!$B$4:$B$27,0),MATCH(Schedules_8760!$F8501,DHW_StPt_Sch_EZ!$C$3:$I$3,0)),"F","C")</f>
        <v>53.333333333333329</v>
      </c>
      <c r="M8501" s="34">
        <f>CONVERT(INDEX(DHW_StPt_Sch_EZ!$C$31:$I$54,MATCH(Schedules_8760!$C8501,DHW_StPt_Sch_EZ!$B$31:$B$54,0),MATCH(Schedules_8760!$F8501,DHW_StPt_Sch_EZ!$C$30:$I$30,0)),"F","C")</f>
        <v>53.333333333333329</v>
      </c>
      <c r="N8501" s="12"/>
      <c r="O8501" s="12"/>
      <c r="P8501" s="12"/>
    </row>
    <row r="8502" spans="1:16" x14ac:dyDescent="0.25">
      <c r="A8502" s="35">
        <v>8501</v>
      </c>
      <c r="B8502" s="89">
        <v>355.16666666666669</v>
      </c>
      <c r="C8502" s="35">
        <f t="shared" si="660"/>
        <v>5</v>
      </c>
      <c r="D8502" s="35">
        <f t="shared" si="663"/>
        <v>355</v>
      </c>
      <c r="E8502" s="35">
        <f t="shared" si="664"/>
        <v>5</v>
      </c>
      <c r="F8502" s="35" t="str">
        <f t="shared" si="661"/>
        <v>Thursday</v>
      </c>
      <c r="G8502" s="35">
        <f t="shared" si="662"/>
        <v>12</v>
      </c>
      <c r="H8502" s="34">
        <f>CONVERT(INDEX(Htg_StPt_Sch_EZ!$C$4:$I$27,MATCH(Schedules_8760!$C8502,Htg_StPt_Sch_EZ!$B$4:$B$27,0),MATCH(Schedules_8760!$F8502,Htg_StPt_Sch_EZ!$C$3:$I$3,0)),"F","C")</f>
        <v>20.555555555555554</v>
      </c>
      <c r="I8502" s="34">
        <f>CONVERT(INDEX(Htg_StPt_Sch_EZ!$C$31:$I$54,MATCH(Schedules_8760!$C8502,Htg_StPt_Sch_EZ!$B$31:$B$54,0),MATCH(Schedules_8760!$F8502,Htg_StPt_Sch_EZ!$C$30:$I$30,0)),"F","C")</f>
        <v>19.444444444444443</v>
      </c>
      <c r="J8502" s="34">
        <f>CONVERT(INDEX(Clg_StPt_Sch_EZ!$C$4:$I$27,MATCH(Schedules_8760!$C8502,Clg_StPt_Sch_EZ!$B$4:$B$27,0),MATCH(Schedules_8760!$F8502,Clg_StPt_Sch_EZ!$C$3:$I$3,0)),"F","C")</f>
        <v>25.555555555555554</v>
      </c>
      <c r="K8502" s="34">
        <f>CONVERT(INDEX(Clg_StPt_Sch_EZ!$C$31:$I$54,MATCH(Schedules_8760!$C8502,Clg_StPt_Sch_EZ!$B$31:$B$54,0),MATCH(Schedules_8760!$F8502,Clg_StPt_Sch_EZ!$C$30:$I$30,0)),"F","C")</f>
        <v>28.333333333333332</v>
      </c>
      <c r="L8502" s="34">
        <f>CONVERT(INDEX(DHW_StPt_Sch_EZ!$C$4:$I$27,MATCH(Schedules_8760!$C8502,DHW_StPt_Sch_EZ!$B$4:$B$27,0),MATCH(Schedules_8760!$F8502,DHW_StPt_Sch_EZ!$C$3:$I$3,0)),"F","C")</f>
        <v>53.333333333333329</v>
      </c>
      <c r="M8502" s="34">
        <f>CONVERT(INDEX(DHW_StPt_Sch_EZ!$C$31:$I$54,MATCH(Schedules_8760!$C8502,DHW_StPt_Sch_EZ!$B$31:$B$54,0),MATCH(Schedules_8760!$F8502,DHW_StPt_Sch_EZ!$C$30:$I$30,0)),"F","C")</f>
        <v>53.333333333333329</v>
      </c>
      <c r="N8502" s="12"/>
      <c r="O8502" s="12"/>
      <c r="P8502" s="12"/>
    </row>
    <row r="8503" spans="1:16" x14ac:dyDescent="0.25">
      <c r="A8503" s="35">
        <v>8502</v>
      </c>
      <c r="B8503" s="89">
        <v>355.20833333333331</v>
      </c>
      <c r="C8503" s="35">
        <f t="shared" si="660"/>
        <v>6</v>
      </c>
      <c r="D8503" s="35">
        <f t="shared" si="663"/>
        <v>355</v>
      </c>
      <c r="E8503" s="35">
        <f t="shared" si="664"/>
        <v>5</v>
      </c>
      <c r="F8503" s="35" t="str">
        <f t="shared" si="661"/>
        <v>Thursday</v>
      </c>
      <c r="G8503" s="35">
        <f t="shared" si="662"/>
        <v>12</v>
      </c>
      <c r="H8503" s="34">
        <f>CONVERT(INDEX(Htg_StPt_Sch_EZ!$C$4:$I$27,MATCH(Schedules_8760!$C8503,Htg_StPt_Sch_EZ!$B$4:$B$27,0),MATCH(Schedules_8760!$F8503,Htg_StPt_Sch_EZ!$C$3:$I$3,0)),"F","C")</f>
        <v>20.555555555555554</v>
      </c>
      <c r="I8503" s="34">
        <f>CONVERT(INDEX(Htg_StPt_Sch_EZ!$C$31:$I$54,MATCH(Schedules_8760!$C8503,Htg_StPt_Sch_EZ!$B$31:$B$54,0),MATCH(Schedules_8760!$F8503,Htg_StPt_Sch_EZ!$C$30:$I$30,0)),"F","C")</f>
        <v>19.444444444444443</v>
      </c>
      <c r="J8503" s="34">
        <f>CONVERT(INDEX(Clg_StPt_Sch_EZ!$C$4:$I$27,MATCH(Schedules_8760!$C8503,Clg_StPt_Sch_EZ!$B$4:$B$27,0),MATCH(Schedules_8760!$F8503,Clg_StPt_Sch_EZ!$C$3:$I$3,0)),"F","C")</f>
        <v>25.555555555555554</v>
      </c>
      <c r="K8503" s="34">
        <f>CONVERT(INDEX(Clg_StPt_Sch_EZ!$C$31:$I$54,MATCH(Schedules_8760!$C8503,Clg_StPt_Sch_EZ!$B$31:$B$54,0),MATCH(Schedules_8760!$F8503,Clg_StPt_Sch_EZ!$C$30:$I$30,0)),"F","C")</f>
        <v>28.333333333333332</v>
      </c>
      <c r="L8503" s="34">
        <f>CONVERT(INDEX(DHW_StPt_Sch_EZ!$C$4:$I$27,MATCH(Schedules_8760!$C8503,DHW_StPt_Sch_EZ!$B$4:$B$27,0),MATCH(Schedules_8760!$F8503,DHW_StPt_Sch_EZ!$C$3:$I$3,0)),"F","C")</f>
        <v>53.333333333333329</v>
      </c>
      <c r="M8503" s="34">
        <f>CONVERT(INDEX(DHW_StPt_Sch_EZ!$C$31:$I$54,MATCH(Schedules_8760!$C8503,DHW_StPt_Sch_EZ!$B$31:$B$54,0),MATCH(Schedules_8760!$F8503,DHW_StPt_Sch_EZ!$C$30:$I$30,0)),"F","C")</f>
        <v>53.333333333333329</v>
      </c>
      <c r="N8503" s="12"/>
      <c r="O8503" s="12"/>
      <c r="P8503" s="12"/>
    </row>
    <row r="8504" spans="1:16" x14ac:dyDescent="0.25">
      <c r="A8504" s="35">
        <v>8503</v>
      </c>
      <c r="B8504" s="89">
        <v>355.25</v>
      </c>
      <c r="C8504" s="35">
        <f t="shared" si="660"/>
        <v>7</v>
      </c>
      <c r="D8504" s="35">
        <f t="shared" si="663"/>
        <v>355</v>
      </c>
      <c r="E8504" s="35">
        <f t="shared" si="664"/>
        <v>5</v>
      </c>
      <c r="F8504" s="35" t="str">
        <f t="shared" si="661"/>
        <v>Thursday</v>
      </c>
      <c r="G8504" s="35">
        <f t="shared" si="662"/>
        <v>12</v>
      </c>
      <c r="H8504" s="34">
        <f>CONVERT(INDEX(Htg_StPt_Sch_EZ!$C$4:$I$27,MATCH(Schedules_8760!$C8504,Htg_StPt_Sch_EZ!$B$4:$B$27,0),MATCH(Schedules_8760!$F8504,Htg_StPt_Sch_EZ!$C$3:$I$3,0)),"F","C")</f>
        <v>20.555555555555554</v>
      </c>
      <c r="I8504" s="34">
        <f>CONVERT(INDEX(Htg_StPt_Sch_EZ!$C$31:$I$54,MATCH(Schedules_8760!$C8504,Htg_StPt_Sch_EZ!$B$31:$B$54,0),MATCH(Schedules_8760!$F8504,Htg_StPt_Sch_EZ!$C$30:$I$30,0)),"F","C")</f>
        <v>19.444444444444443</v>
      </c>
      <c r="J8504" s="34">
        <f>CONVERT(INDEX(Clg_StPt_Sch_EZ!$C$4:$I$27,MATCH(Schedules_8760!$C8504,Clg_StPt_Sch_EZ!$B$4:$B$27,0),MATCH(Schedules_8760!$F8504,Clg_StPt_Sch_EZ!$C$3:$I$3,0)),"F","C")</f>
        <v>25.555555555555554</v>
      </c>
      <c r="K8504" s="34">
        <f>CONVERT(INDEX(Clg_StPt_Sch_EZ!$C$31:$I$54,MATCH(Schedules_8760!$C8504,Clg_StPt_Sch_EZ!$B$31:$B$54,0),MATCH(Schedules_8760!$F8504,Clg_StPt_Sch_EZ!$C$30:$I$30,0)),"F","C")</f>
        <v>28.333333333333332</v>
      </c>
      <c r="L8504" s="34">
        <f>CONVERT(INDEX(DHW_StPt_Sch_EZ!$C$4:$I$27,MATCH(Schedules_8760!$C8504,DHW_StPt_Sch_EZ!$B$4:$B$27,0),MATCH(Schedules_8760!$F8504,DHW_StPt_Sch_EZ!$C$3:$I$3,0)),"F","C")</f>
        <v>53.333333333333329</v>
      </c>
      <c r="M8504" s="34">
        <f>CONVERT(INDEX(DHW_StPt_Sch_EZ!$C$31:$I$54,MATCH(Schedules_8760!$C8504,DHW_StPt_Sch_EZ!$B$31:$B$54,0),MATCH(Schedules_8760!$F8504,DHW_StPt_Sch_EZ!$C$30:$I$30,0)),"F","C")</f>
        <v>53.333333333333329</v>
      </c>
      <c r="N8504" s="12"/>
      <c r="O8504" s="12"/>
      <c r="P8504" s="12"/>
    </row>
    <row r="8505" spans="1:16" x14ac:dyDescent="0.25">
      <c r="A8505" s="35">
        <v>8504</v>
      </c>
      <c r="B8505" s="89">
        <v>355.29166666666669</v>
      </c>
      <c r="C8505" s="35">
        <f t="shared" si="660"/>
        <v>8</v>
      </c>
      <c r="D8505" s="35">
        <f t="shared" si="663"/>
        <v>355</v>
      </c>
      <c r="E8505" s="35">
        <f t="shared" si="664"/>
        <v>5</v>
      </c>
      <c r="F8505" s="35" t="str">
        <f t="shared" si="661"/>
        <v>Thursday</v>
      </c>
      <c r="G8505" s="35">
        <f t="shared" si="662"/>
        <v>12</v>
      </c>
      <c r="H8505" s="34">
        <f>CONVERT(INDEX(Htg_StPt_Sch_EZ!$C$4:$I$27,MATCH(Schedules_8760!$C8505,Htg_StPt_Sch_EZ!$B$4:$B$27,0),MATCH(Schedules_8760!$F8505,Htg_StPt_Sch_EZ!$C$3:$I$3,0)),"F","C")</f>
        <v>20.555555555555554</v>
      </c>
      <c r="I8505" s="34">
        <f>CONVERT(INDEX(Htg_StPt_Sch_EZ!$C$31:$I$54,MATCH(Schedules_8760!$C8505,Htg_StPt_Sch_EZ!$B$31:$B$54,0),MATCH(Schedules_8760!$F8505,Htg_StPt_Sch_EZ!$C$30:$I$30,0)),"F","C")</f>
        <v>19.444444444444443</v>
      </c>
      <c r="J8505" s="34">
        <f>CONVERT(INDEX(Clg_StPt_Sch_EZ!$C$4:$I$27,MATCH(Schedules_8760!$C8505,Clg_StPt_Sch_EZ!$B$4:$B$27,0),MATCH(Schedules_8760!$F8505,Clg_StPt_Sch_EZ!$C$3:$I$3,0)),"F","C")</f>
        <v>25.555555555555554</v>
      </c>
      <c r="K8505" s="34">
        <f>CONVERT(INDEX(Clg_StPt_Sch_EZ!$C$31:$I$54,MATCH(Schedules_8760!$C8505,Clg_StPt_Sch_EZ!$B$31:$B$54,0),MATCH(Schedules_8760!$F8505,Clg_StPt_Sch_EZ!$C$30:$I$30,0)),"F","C")</f>
        <v>25</v>
      </c>
      <c r="L8505" s="34">
        <f>CONVERT(INDEX(DHW_StPt_Sch_EZ!$C$4:$I$27,MATCH(Schedules_8760!$C8505,DHW_StPt_Sch_EZ!$B$4:$B$27,0),MATCH(Schedules_8760!$F8505,DHW_StPt_Sch_EZ!$C$3:$I$3,0)),"F","C")</f>
        <v>53.333333333333329</v>
      </c>
      <c r="M8505" s="34">
        <f>CONVERT(INDEX(DHW_StPt_Sch_EZ!$C$31:$I$54,MATCH(Schedules_8760!$C8505,DHW_StPt_Sch_EZ!$B$31:$B$54,0),MATCH(Schedules_8760!$F8505,DHW_StPt_Sch_EZ!$C$30:$I$30,0)),"F","C")</f>
        <v>53.333333333333329</v>
      </c>
      <c r="N8505" s="12"/>
      <c r="O8505" s="12"/>
      <c r="P8505" s="12"/>
    </row>
    <row r="8506" spans="1:16" x14ac:dyDescent="0.25">
      <c r="A8506" s="35">
        <v>8505</v>
      </c>
      <c r="B8506" s="89">
        <v>355.33333333333331</v>
      </c>
      <c r="C8506" s="35">
        <f t="shared" si="660"/>
        <v>9</v>
      </c>
      <c r="D8506" s="35">
        <f t="shared" si="663"/>
        <v>355</v>
      </c>
      <c r="E8506" s="35">
        <f t="shared" si="664"/>
        <v>5</v>
      </c>
      <c r="F8506" s="35" t="str">
        <f t="shared" si="661"/>
        <v>Thursday</v>
      </c>
      <c r="G8506" s="35">
        <f t="shared" si="662"/>
        <v>12</v>
      </c>
      <c r="H8506" s="34">
        <f>CONVERT(INDEX(Htg_StPt_Sch_EZ!$C$4:$I$27,MATCH(Schedules_8760!$C8506,Htg_StPt_Sch_EZ!$B$4:$B$27,0),MATCH(Schedules_8760!$F8506,Htg_StPt_Sch_EZ!$C$3:$I$3,0)),"F","C")</f>
        <v>20.555555555555554</v>
      </c>
      <c r="I8506" s="34">
        <f>CONVERT(INDEX(Htg_StPt_Sch_EZ!$C$31:$I$54,MATCH(Schedules_8760!$C8506,Htg_StPt_Sch_EZ!$B$31:$B$54,0),MATCH(Schedules_8760!$F8506,Htg_StPt_Sch_EZ!$C$30:$I$30,0)),"F","C")</f>
        <v>19.444444444444443</v>
      </c>
      <c r="J8506" s="34">
        <f>CONVERT(INDEX(Clg_StPt_Sch_EZ!$C$4:$I$27,MATCH(Schedules_8760!$C8506,Clg_StPt_Sch_EZ!$B$4:$B$27,0),MATCH(Schedules_8760!$F8506,Clg_StPt_Sch_EZ!$C$3:$I$3,0)),"F","C")</f>
        <v>25.555555555555554</v>
      </c>
      <c r="K8506" s="34">
        <f>CONVERT(INDEX(Clg_StPt_Sch_EZ!$C$31:$I$54,MATCH(Schedules_8760!$C8506,Clg_StPt_Sch_EZ!$B$31:$B$54,0),MATCH(Schedules_8760!$F8506,Clg_StPt_Sch_EZ!$C$30:$I$30,0)),"F","C")</f>
        <v>25</v>
      </c>
      <c r="L8506" s="34">
        <f>CONVERT(INDEX(DHW_StPt_Sch_EZ!$C$4:$I$27,MATCH(Schedules_8760!$C8506,DHW_StPt_Sch_EZ!$B$4:$B$27,0),MATCH(Schedules_8760!$F8506,DHW_StPt_Sch_EZ!$C$3:$I$3,0)),"F","C")</f>
        <v>53.333333333333329</v>
      </c>
      <c r="M8506" s="34">
        <f>CONVERT(INDEX(DHW_StPt_Sch_EZ!$C$31:$I$54,MATCH(Schedules_8760!$C8506,DHW_StPt_Sch_EZ!$B$31:$B$54,0),MATCH(Schedules_8760!$F8506,DHW_StPt_Sch_EZ!$C$30:$I$30,0)),"F","C")</f>
        <v>53.333333333333329</v>
      </c>
      <c r="N8506" s="12"/>
      <c r="O8506" s="12"/>
      <c r="P8506" s="12"/>
    </row>
    <row r="8507" spans="1:16" x14ac:dyDescent="0.25">
      <c r="A8507" s="35">
        <v>8506</v>
      </c>
      <c r="B8507" s="89">
        <v>355.375</v>
      </c>
      <c r="C8507" s="35">
        <f t="shared" si="660"/>
        <v>10</v>
      </c>
      <c r="D8507" s="35">
        <f t="shared" si="663"/>
        <v>355</v>
      </c>
      <c r="E8507" s="35">
        <f t="shared" si="664"/>
        <v>5</v>
      </c>
      <c r="F8507" s="35" t="str">
        <f t="shared" si="661"/>
        <v>Thursday</v>
      </c>
      <c r="G8507" s="35">
        <f t="shared" si="662"/>
        <v>12</v>
      </c>
      <c r="H8507" s="34">
        <f>CONVERT(INDEX(Htg_StPt_Sch_EZ!$C$4:$I$27,MATCH(Schedules_8760!$C8507,Htg_StPt_Sch_EZ!$B$4:$B$27,0),MATCH(Schedules_8760!$F8507,Htg_StPt_Sch_EZ!$C$3:$I$3,0)),"F","C")</f>
        <v>20.555555555555554</v>
      </c>
      <c r="I8507" s="34">
        <f>CONVERT(INDEX(Htg_StPt_Sch_EZ!$C$31:$I$54,MATCH(Schedules_8760!$C8507,Htg_StPt_Sch_EZ!$B$31:$B$54,0),MATCH(Schedules_8760!$F8507,Htg_StPt_Sch_EZ!$C$30:$I$30,0)),"F","C")</f>
        <v>19.444444444444443</v>
      </c>
      <c r="J8507" s="34">
        <f>CONVERT(INDEX(Clg_StPt_Sch_EZ!$C$4:$I$27,MATCH(Schedules_8760!$C8507,Clg_StPt_Sch_EZ!$B$4:$B$27,0),MATCH(Schedules_8760!$F8507,Clg_StPt_Sch_EZ!$C$3:$I$3,0)),"F","C")</f>
        <v>25.555555555555554</v>
      </c>
      <c r="K8507" s="34">
        <f>CONVERT(INDEX(Clg_StPt_Sch_EZ!$C$31:$I$54,MATCH(Schedules_8760!$C8507,Clg_StPt_Sch_EZ!$B$31:$B$54,0),MATCH(Schedules_8760!$F8507,Clg_StPt_Sch_EZ!$C$30:$I$30,0)),"F","C")</f>
        <v>25</v>
      </c>
      <c r="L8507" s="34">
        <f>CONVERT(INDEX(DHW_StPt_Sch_EZ!$C$4:$I$27,MATCH(Schedules_8760!$C8507,DHW_StPt_Sch_EZ!$B$4:$B$27,0),MATCH(Schedules_8760!$F8507,DHW_StPt_Sch_EZ!$C$3:$I$3,0)),"F","C")</f>
        <v>53.333333333333329</v>
      </c>
      <c r="M8507" s="34">
        <f>CONVERT(INDEX(DHW_StPt_Sch_EZ!$C$31:$I$54,MATCH(Schedules_8760!$C8507,DHW_StPt_Sch_EZ!$B$31:$B$54,0),MATCH(Schedules_8760!$F8507,DHW_StPt_Sch_EZ!$C$30:$I$30,0)),"F","C")</f>
        <v>53.333333333333329</v>
      </c>
      <c r="N8507" s="12"/>
      <c r="O8507" s="12"/>
      <c r="P8507" s="12"/>
    </row>
    <row r="8508" spans="1:16" x14ac:dyDescent="0.25">
      <c r="A8508" s="35">
        <v>8507</v>
      </c>
      <c r="B8508" s="89">
        <v>355.41666666666669</v>
      </c>
      <c r="C8508" s="35">
        <f t="shared" si="660"/>
        <v>11</v>
      </c>
      <c r="D8508" s="35">
        <f t="shared" si="663"/>
        <v>355</v>
      </c>
      <c r="E8508" s="35">
        <f t="shared" si="664"/>
        <v>5</v>
      </c>
      <c r="F8508" s="35" t="str">
        <f t="shared" si="661"/>
        <v>Thursday</v>
      </c>
      <c r="G8508" s="35">
        <f t="shared" si="662"/>
        <v>12</v>
      </c>
      <c r="H8508" s="34">
        <f>CONVERT(INDEX(Htg_StPt_Sch_EZ!$C$4:$I$27,MATCH(Schedules_8760!$C8508,Htg_StPt_Sch_EZ!$B$4:$B$27,0),MATCH(Schedules_8760!$F8508,Htg_StPt_Sch_EZ!$C$3:$I$3,0)),"F","C")</f>
        <v>20.555555555555554</v>
      </c>
      <c r="I8508" s="34">
        <f>CONVERT(INDEX(Htg_StPt_Sch_EZ!$C$31:$I$54,MATCH(Schedules_8760!$C8508,Htg_StPt_Sch_EZ!$B$31:$B$54,0),MATCH(Schedules_8760!$F8508,Htg_StPt_Sch_EZ!$C$30:$I$30,0)),"F","C")</f>
        <v>19.444444444444443</v>
      </c>
      <c r="J8508" s="34">
        <f>CONVERT(INDEX(Clg_StPt_Sch_EZ!$C$4:$I$27,MATCH(Schedules_8760!$C8508,Clg_StPt_Sch_EZ!$B$4:$B$27,0),MATCH(Schedules_8760!$F8508,Clg_StPt_Sch_EZ!$C$3:$I$3,0)),"F","C")</f>
        <v>25.555555555555554</v>
      </c>
      <c r="K8508" s="34">
        <f>CONVERT(INDEX(Clg_StPt_Sch_EZ!$C$31:$I$54,MATCH(Schedules_8760!$C8508,Clg_StPt_Sch_EZ!$B$31:$B$54,0),MATCH(Schedules_8760!$F8508,Clg_StPt_Sch_EZ!$C$30:$I$30,0)),"F","C")</f>
        <v>25</v>
      </c>
      <c r="L8508" s="34">
        <f>CONVERT(INDEX(DHW_StPt_Sch_EZ!$C$4:$I$27,MATCH(Schedules_8760!$C8508,DHW_StPt_Sch_EZ!$B$4:$B$27,0),MATCH(Schedules_8760!$F8508,DHW_StPt_Sch_EZ!$C$3:$I$3,0)),"F","C")</f>
        <v>53.333333333333329</v>
      </c>
      <c r="M8508" s="34">
        <f>CONVERT(INDEX(DHW_StPt_Sch_EZ!$C$31:$I$54,MATCH(Schedules_8760!$C8508,DHW_StPt_Sch_EZ!$B$31:$B$54,0),MATCH(Schedules_8760!$F8508,DHW_StPt_Sch_EZ!$C$30:$I$30,0)),"F","C")</f>
        <v>53.333333333333329</v>
      </c>
      <c r="N8508" s="12"/>
      <c r="O8508" s="12"/>
      <c r="P8508" s="12"/>
    </row>
    <row r="8509" spans="1:16" x14ac:dyDescent="0.25">
      <c r="A8509" s="35">
        <v>8508</v>
      </c>
      <c r="B8509" s="89">
        <v>355.45833333333331</v>
      </c>
      <c r="C8509" s="35">
        <f t="shared" si="660"/>
        <v>12</v>
      </c>
      <c r="D8509" s="35">
        <f t="shared" si="663"/>
        <v>355</v>
      </c>
      <c r="E8509" s="35">
        <f t="shared" si="664"/>
        <v>5</v>
      </c>
      <c r="F8509" s="35" t="str">
        <f t="shared" si="661"/>
        <v>Thursday</v>
      </c>
      <c r="G8509" s="35">
        <f t="shared" si="662"/>
        <v>12</v>
      </c>
      <c r="H8509" s="34">
        <f>CONVERT(INDEX(Htg_StPt_Sch_EZ!$C$4:$I$27,MATCH(Schedules_8760!$C8509,Htg_StPt_Sch_EZ!$B$4:$B$27,0),MATCH(Schedules_8760!$F8509,Htg_StPt_Sch_EZ!$C$3:$I$3,0)),"F","C")</f>
        <v>20.555555555555554</v>
      </c>
      <c r="I8509" s="34">
        <f>CONVERT(INDEX(Htg_StPt_Sch_EZ!$C$31:$I$54,MATCH(Schedules_8760!$C8509,Htg_StPt_Sch_EZ!$B$31:$B$54,0),MATCH(Schedules_8760!$F8509,Htg_StPt_Sch_EZ!$C$30:$I$30,0)),"F","C")</f>
        <v>19.444444444444443</v>
      </c>
      <c r="J8509" s="34">
        <f>CONVERT(INDEX(Clg_StPt_Sch_EZ!$C$4:$I$27,MATCH(Schedules_8760!$C8509,Clg_StPt_Sch_EZ!$B$4:$B$27,0),MATCH(Schedules_8760!$F8509,Clg_StPt_Sch_EZ!$C$3:$I$3,0)),"F","C")</f>
        <v>25.555555555555554</v>
      </c>
      <c r="K8509" s="34">
        <f>CONVERT(INDEX(Clg_StPt_Sch_EZ!$C$31:$I$54,MATCH(Schedules_8760!$C8509,Clg_StPt_Sch_EZ!$B$31:$B$54,0),MATCH(Schedules_8760!$F8509,Clg_StPt_Sch_EZ!$C$30:$I$30,0)),"F","C")</f>
        <v>25</v>
      </c>
      <c r="L8509" s="34">
        <f>CONVERT(INDEX(DHW_StPt_Sch_EZ!$C$4:$I$27,MATCH(Schedules_8760!$C8509,DHW_StPt_Sch_EZ!$B$4:$B$27,0),MATCH(Schedules_8760!$F8509,DHW_StPt_Sch_EZ!$C$3:$I$3,0)),"F","C")</f>
        <v>53.333333333333329</v>
      </c>
      <c r="M8509" s="34">
        <f>CONVERT(INDEX(DHW_StPt_Sch_EZ!$C$31:$I$54,MATCH(Schedules_8760!$C8509,DHW_StPt_Sch_EZ!$B$31:$B$54,0),MATCH(Schedules_8760!$F8509,DHW_StPt_Sch_EZ!$C$30:$I$30,0)),"F","C")</f>
        <v>53.333333333333329</v>
      </c>
      <c r="N8509" s="12"/>
      <c r="O8509" s="12"/>
      <c r="P8509" s="12"/>
    </row>
    <row r="8510" spans="1:16" x14ac:dyDescent="0.25">
      <c r="A8510" s="35">
        <v>8509</v>
      </c>
      <c r="B8510" s="89">
        <v>355.5</v>
      </c>
      <c r="C8510" s="35">
        <f t="shared" si="660"/>
        <v>13</v>
      </c>
      <c r="D8510" s="35">
        <f t="shared" si="663"/>
        <v>355</v>
      </c>
      <c r="E8510" s="35">
        <f t="shared" si="664"/>
        <v>5</v>
      </c>
      <c r="F8510" s="35" t="str">
        <f t="shared" si="661"/>
        <v>Thursday</v>
      </c>
      <c r="G8510" s="35">
        <f t="shared" si="662"/>
        <v>12</v>
      </c>
      <c r="H8510" s="34">
        <f>CONVERT(INDEX(Htg_StPt_Sch_EZ!$C$4:$I$27,MATCH(Schedules_8760!$C8510,Htg_StPt_Sch_EZ!$B$4:$B$27,0),MATCH(Schedules_8760!$F8510,Htg_StPt_Sch_EZ!$C$3:$I$3,0)),"F","C")</f>
        <v>20.555555555555554</v>
      </c>
      <c r="I8510" s="34">
        <f>CONVERT(INDEX(Htg_StPt_Sch_EZ!$C$31:$I$54,MATCH(Schedules_8760!$C8510,Htg_StPt_Sch_EZ!$B$31:$B$54,0),MATCH(Schedules_8760!$F8510,Htg_StPt_Sch_EZ!$C$30:$I$30,0)),"F","C")</f>
        <v>19.444444444444443</v>
      </c>
      <c r="J8510" s="34">
        <f>CONVERT(INDEX(Clg_StPt_Sch_EZ!$C$4:$I$27,MATCH(Schedules_8760!$C8510,Clg_StPt_Sch_EZ!$B$4:$B$27,0),MATCH(Schedules_8760!$F8510,Clg_StPt_Sch_EZ!$C$3:$I$3,0)),"F","C")</f>
        <v>25.555555555555554</v>
      </c>
      <c r="K8510" s="34">
        <f>CONVERT(INDEX(Clg_StPt_Sch_EZ!$C$31:$I$54,MATCH(Schedules_8760!$C8510,Clg_StPt_Sch_EZ!$B$31:$B$54,0),MATCH(Schedules_8760!$F8510,Clg_StPt_Sch_EZ!$C$30:$I$30,0)),"F","C")</f>
        <v>25</v>
      </c>
      <c r="L8510" s="34">
        <f>CONVERT(INDEX(DHW_StPt_Sch_EZ!$C$4:$I$27,MATCH(Schedules_8760!$C8510,DHW_StPt_Sch_EZ!$B$4:$B$27,0),MATCH(Schedules_8760!$F8510,DHW_StPt_Sch_EZ!$C$3:$I$3,0)),"F","C")</f>
        <v>53.333333333333329</v>
      </c>
      <c r="M8510" s="34">
        <f>CONVERT(INDEX(DHW_StPt_Sch_EZ!$C$31:$I$54,MATCH(Schedules_8760!$C8510,DHW_StPt_Sch_EZ!$B$31:$B$54,0),MATCH(Schedules_8760!$F8510,DHW_StPt_Sch_EZ!$C$30:$I$30,0)),"F","C")</f>
        <v>53.333333333333329</v>
      </c>
      <c r="N8510" s="12"/>
      <c r="O8510" s="12"/>
      <c r="P8510" s="12"/>
    </row>
    <row r="8511" spans="1:16" x14ac:dyDescent="0.25">
      <c r="A8511" s="35">
        <v>8510</v>
      </c>
      <c r="B8511" s="89">
        <v>355.54166666666669</v>
      </c>
      <c r="C8511" s="35">
        <f t="shared" si="660"/>
        <v>14</v>
      </c>
      <c r="D8511" s="35">
        <f t="shared" si="663"/>
        <v>355</v>
      </c>
      <c r="E8511" s="35">
        <f t="shared" si="664"/>
        <v>5</v>
      </c>
      <c r="F8511" s="35" t="str">
        <f t="shared" si="661"/>
        <v>Thursday</v>
      </c>
      <c r="G8511" s="35">
        <f t="shared" si="662"/>
        <v>12</v>
      </c>
      <c r="H8511" s="34">
        <f>CONVERT(INDEX(Htg_StPt_Sch_EZ!$C$4:$I$27,MATCH(Schedules_8760!$C8511,Htg_StPt_Sch_EZ!$B$4:$B$27,0),MATCH(Schedules_8760!$F8511,Htg_StPt_Sch_EZ!$C$3:$I$3,0)),"F","C")</f>
        <v>20.555555555555554</v>
      </c>
      <c r="I8511" s="34">
        <f>CONVERT(INDEX(Htg_StPt_Sch_EZ!$C$31:$I$54,MATCH(Schedules_8760!$C8511,Htg_StPt_Sch_EZ!$B$31:$B$54,0),MATCH(Schedules_8760!$F8511,Htg_StPt_Sch_EZ!$C$30:$I$30,0)),"F","C")</f>
        <v>19.444444444444443</v>
      </c>
      <c r="J8511" s="34">
        <f>CONVERT(INDEX(Clg_StPt_Sch_EZ!$C$4:$I$27,MATCH(Schedules_8760!$C8511,Clg_StPt_Sch_EZ!$B$4:$B$27,0),MATCH(Schedules_8760!$F8511,Clg_StPt_Sch_EZ!$C$3:$I$3,0)),"F","C")</f>
        <v>25.555555555555554</v>
      </c>
      <c r="K8511" s="34">
        <f>CONVERT(INDEX(Clg_StPt_Sch_EZ!$C$31:$I$54,MATCH(Schedules_8760!$C8511,Clg_StPt_Sch_EZ!$B$31:$B$54,0),MATCH(Schedules_8760!$F8511,Clg_StPt_Sch_EZ!$C$30:$I$30,0)),"F","C")</f>
        <v>25</v>
      </c>
      <c r="L8511" s="34">
        <f>CONVERT(INDEX(DHW_StPt_Sch_EZ!$C$4:$I$27,MATCH(Schedules_8760!$C8511,DHW_StPt_Sch_EZ!$B$4:$B$27,0),MATCH(Schedules_8760!$F8511,DHW_StPt_Sch_EZ!$C$3:$I$3,0)),"F","C")</f>
        <v>53.333333333333329</v>
      </c>
      <c r="M8511" s="34">
        <f>CONVERT(INDEX(DHW_StPt_Sch_EZ!$C$31:$I$54,MATCH(Schedules_8760!$C8511,DHW_StPt_Sch_EZ!$B$31:$B$54,0),MATCH(Schedules_8760!$F8511,DHW_StPt_Sch_EZ!$C$30:$I$30,0)),"F","C")</f>
        <v>53.333333333333329</v>
      </c>
      <c r="N8511" s="12"/>
      <c r="O8511" s="12"/>
      <c r="P8511" s="12"/>
    </row>
    <row r="8512" spans="1:16" x14ac:dyDescent="0.25">
      <c r="A8512" s="35">
        <v>8511</v>
      </c>
      <c r="B8512" s="89">
        <v>355.58333333333331</v>
      </c>
      <c r="C8512" s="35">
        <f t="shared" si="660"/>
        <v>15</v>
      </c>
      <c r="D8512" s="35">
        <f t="shared" si="663"/>
        <v>355</v>
      </c>
      <c r="E8512" s="35">
        <f t="shared" si="664"/>
        <v>5</v>
      </c>
      <c r="F8512" s="35" t="str">
        <f t="shared" si="661"/>
        <v>Thursday</v>
      </c>
      <c r="G8512" s="35">
        <f t="shared" si="662"/>
        <v>12</v>
      </c>
      <c r="H8512" s="34">
        <f>CONVERT(INDEX(Htg_StPt_Sch_EZ!$C$4:$I$27,MATCH(Schedules_8760!$C8512,Htg_StPt_Sch_EZ!$B$4:$B$27,0),MATCH(Schedules_8760!$F8512,Htg_StPt_Sch_EZ!$C$3:$I$3,0)),"F","C")</f>
        <v>20.555555555555554</v>
      </c>
      <c r="I8512" s="34">
        <f>CONVERT(INDEX(Htg_StPt_Sch_EZ!$C$31:$I$54,MATCH(Schedules_8760!$C8512,Htg_StPt_Sch_EZ!$B$31:$B$54,0),MATCH(Schedules_8760!$F8512,Htg_StPt_Sch_EZ!$C$30:$I$30,0)),"F","C")</f>
        <v>21.111111111111111</v>
      </c>
      <c r="J8512" s="34">
        <f>CONVERT(INDEX(Clg_StPt_Sch_EZ!$C$4:$I$27,MATCH(Schedules_8760!$C8512,Clg_StPt_Sch_EZ!$B$4:$B$27,0),MATCH(Schedules_8760!$F8512,Clg_StPt_Sch_EZ!$C$3:$I$3,0)),"F","C")</f>
        <v>25.555555555555554</v>
      </c>
      <c r="K8512" s="34">
        <f>CONVERT(INDEX(Clg_StPt_Sch_EZ!$C$31:$I$54,MATCH(Schedules_8760!$C8512,Clg_StPt_Sch_EZ!$B$31:$B$54,0),MATCH(Schedules_8760!$F8512,Clg_StPt_Sch_EZ!$C$30:$I$30,0)),"F","C")</f>
        <v>25</v>
      </c>
      <c r="L8512" s="34">
        <f>CONVERT(INDEX(DHW_StPt_Sch_EZ!$C$4:$I$27,MATCH(Schedules_8760!$C8512,DHW_StPt_Sch_EZ!$B$4:$B$27,0),MATCH(Schedules_8760!$F8512,DHW_StPt_Sch_EZ!$C$3:$I$3,0)),"F","C")</f>
        <v>53.333333333333329</v>
      </c>
      <c r="M8512" s="34">
        <f>CONVERT(INDEX(DHW_StPt_Sch_EZ!$C$31:$I$54,MATCH(Schedules_8760!$C8512,DHW_StPt_Sch_EZ!$B$31:$B$54,0),MATCH(Schedules_8760!$F8512,DHW_StPt_Sch_EZ!$C$30:$I$30,0)),"F","C")</f>
        <v>53.333333333333329</v>
      </c>
      <c r="N8512" s="12"/>
      <c r="O8512" s="12"/>
      <c r="P8512" s="12"/>
    </row>
    <row r="8513" spans="1:16" x14ac:dyDescent="0.25">
      <c r="A8513" s="35">
        <v>8512</v>
      </c>
      <c r="B8513" s="89">
        <v>355.625</v>
      </c>
      <c r="C8513" s="35">
        <f t="shared" si="660"/>
        <v>16</v>
      </c>
      <c r="D8513" s="35">
        <f t="shared" si="663"/>
        <v>355</v>
      </c>
      <c r="E8513" s="35">
        <f t="shared" si="664"/>
        <v>5</v>
      </c>
      <c r="F8513" s="35" t="str">
        <f t="shared" si="661"/>
        <v>Thursday</v>
      </c>
      <c r="G8513" s="35">
        <f t="shared" si="662"/>
        <v>12</v>
      </c>
      <c r="H8513" s="34">
        <f>CONVERT(INDEX(Htg_StPt_Sch_EZ!$C$4:$I$27,MATCH(Schedules_8760!$C8513,Htg_StPt_Sch_EZ!$B$4:$B$27,0),MATCH(Schedules_8760!$F8513,Htg_StPt_Sch_EZ!$C$3:$I$3,0)),"F","C")</f>
        <v>20.555555555555554</v>
      </c>
      <c r="I8513" s="34">
        <f>CONVERT(INDEX(Htg_StPt_Sch_EZ!$C$31:$I$54,MATCH(Schedules_8760!$C8513,Htg_StPt_Sch_EZ!$B$31:$B$54,0),MATCH(Schedules_8760!$F8513,Htg_StPt_Sch_EZ!$C$30:$I$30,0)),"F","C")</f>
        <v>21.111111111111111</v>
      </c>
      <c r="J8513" s="34">
        <f>CONVERT(INDEX(Clg_StPt_Sch_EZ!$C$4:$I$27,MATCH(Schedules_8760!$C8513,Clg_StPt_Sch_EZ!$B$4:$B$27,0),MATCH(Schedules_8760!$F8513,Clg_StPt_Sch_EZ!$C$3:$I$3,0)),"F","C")</f>
        <v>25.555555555555554</v>
      </c>
      <c r="K8513" s="34">
        <f>CONVERT(INDEX(Clg_StPt_Sch_EZ!$C$31:$I$54,MATCH(Schedules_8760!$C8513,Clg_StPt_Sch_EZ!$B$31:$B$54,0),MATCH(Schedules_8760!$F8513,Clg_StPt_Sch_EZ!$C$30:$I$30,0)),"F","C")</f>
        <v>25</v>
      </c>
      <c r="L8513" s="34">
        <f>CONVERT(INDEX(DHW_StPt_Sch_EZ!$C$4:$I$27,MATCH(Schedules_8760!$C8513,DHW_StPt_Sch_EZ!$B$4:$B$27,0),MATCH(Schedules_8760!$F8513,DHW_StPt_Sch_EZ!$C$3:$I$3,0)),"F","C")</f>
        <v>53.333333333333329</v>
      </c>
      <c r="M8513" s="34">
        <f>CONVERT(INDEX(DHW_StPt_Sch_EZ!$C$31:$I$54,MATCH(Schedules_8760!$C8513,DHW_StPt_Sch_EZ!$B$31:$B$54,0),MATCH(Schedules_8760!$F8513,DHW_StPt_Sch_EZ!$C$30:$I$30,0)),"F","C")</f>
        <v>53.333333333333329</v>
      </c>
      <c r="N8513" s="12"/>
      <c r="O8513" s="12"/>
      <c r="P8513" s="12"/>
    </row>
    <row r="8514" spans="1:16" x14ac:dyDescent="0.25">
      <c r="A8514" s="35">
        <v>8513</v>
      </c>
      <c r="B8514" s="89">
        <v>355.66666666666669</v>
      </c>
      <c r="C8514" s="35">
        <f t="shared" ref="C8514:C8577" si="665">HOUR(B8514)+1</f>
        <v>17</v>
      </c>
      <c r="D8514" s="35">
        <f t="shared" si="663"/>
        <v>355</v>
      </c>
      <c r="E8514" s="35">
        <f t="shared" si="664"/>
        <v>5</v>
      </c>
      <c r="F8514" s="35" t="str">
        <f t="shared" ref="F8514:F8577" si="666">IF(E8514=1,"Sunday",IF(E8514=2,"Monday",IF(E8514=3,"Tuesday",IF(E8514=4,"Wednesday",IF(E8514=5,"Thursday",IF(E8514=6,"Friday","Saturday"))))))</f>
        <v>Thursday</v>
      </c>
      <c r="G8514" s="35">
        <f t="shared" ref="G8514:G8577" si="667">MONTH(B8514)</f>
        <v>12</v>
      </c>
      <c r="H8514" s="34">
        <f>CONVERT(INDEX(Htg_StPt_Sch_EZ!$C$4:$I$27,MATCH(Schedules_8760!$C8514,Htg_StPt_Sch_EZ!$B$4:$B$27,0),MATCH(Schedules_8760!$F8514,Htg_StPt_Sch_EZ!$C$3:$I$3,0)),"F","C")</f>
        <v>20.555555555555554</v>
      </c>
      <c r="I8514" s="34">
        <f>CONVERT(INDEX(Htg_StPt_Sch_EZ!$C$31:$I$54,MATCH(Schedules_8760!$C8514,Htg_StPt_Sch_EZ!$B$31:$B$54,0),MATCH(Schedules_8760!$F8514,Htg_StPt_Sch_EZ!$C$30:$I$30,0)),"F","C")</f>
        <v>17.777777777777779</v>
      </c>
      <c r="J8514" s="34">
        <f>CONVERT(INDEX(Clg_StPt_Sch_EZ!$C$4:$I$27,MATCH(Schedules_8760!$C8514,Clg_StPt_Sch_EZ!$B$4:$B$27,0),MATCH(Schedules_8760!$F8514,Clg_StPt_Sch_EZ!$C$3:$I$3,0)),"F","C")</f>
        <v>25.555555555555554</v>
      </c>
      <c r="K8514" s="34">
        <f>CONVERT(INDEX(Clg_StPt_Sch_EZ!$C$31:$I$54,MATCH(Schedules_8760!$C8514,Clg_StPt_Sch_EZ!$B$31:$B$54,0),MATCH(Schedules_8760!$F8514,Clg_StPt_Sch_EZ!$C$30:$I$30,0)),"F","C")</f>
        <v>25</v>
      </c>
      <c r="L8514" s="34">
        <f>CONVERT(INDEX(DHW_StPt_Sch_EZ!$C$4:$I$27,MATCH(Schedules_8760!$C8514,DHW_StPt_Sch_EZ!$B$4:$B$27,0),MATCH(Schedules_8760!$F8514,DHW_StPt_Sch_EZ!$C$3:$I$3,0)),"F","C")</f>
        <v>53.333333333333329</v>
      </c>
      <c r="M8514" s="34">
        <f>CONVERT(INDEX(DHW_StPt_Sch_EZ!$C$31:$I$54,MATCH(Schedules_8760!$C8514,DHW_StPt_Sch_EZ!$B$31:$B$54,0),MATCH(Schedules_8760!$F8514,DHW_StPt_Sch_EZ!$C$30:$I$30,0)),"F","C")</f>
        <v>53.333333333333329</v>
      </c>
      <c r="N8514" s="12"/>
      <c r="O8514" s="12"/>
      <c r="P8514" s="12"/>
    </row>
    <row r="8515" spans="1:16" x14ac:dyDescent="0.25">
      <c r="A8515" s="35">
        <v>8514</v>
      </c>
      <c r="B8515" s="89">
        <v>355.70833333333331</v>
      </c>
      <c r="C8515" s="35">
        <f t="shared" si="665"/>
        <v>18</v>
      </c>
      <c r="D8515" s="35">
        <f t="shared" ref="D8515:D8578" si="668">IF(C8515=1,D8514+1,D8514)</f>
        <v>355</v>
      </c>
      <c r="E8515" s="35">
        <f t="shared" ref="E8515:E8578" si="669">IF(AND(C8515=1,E8514=7),1,IF(C8515=1,E8514+1,E8514))</f>
        <v>5</v>
      </c>
      <c r="F8515" s="35" t="str">
        <f t="shared" si="666"/>
        <v>Thursday</v>
      </c>
      <c r="G8515" s="35">
        <f t="shared" si="667"/>
        <v>12</v>
      </c>
      <c r="H8515" s="34">
        <f>CONVERT(INDEX(Htg_StPt_Sch_EZ!$C$4:$I$27,MATCH(Schedules_8760!$C8515,Htg_StPt_Sch_EZ!$B$4:$B$27,0),MATCH(Schedules_8760!$F8515,Htg_StPt_Sch_EZ!$C$3:$I$3,0)),"F","C")</f>
        <v>20.555555555555554</v>
      </c>
      <c r="I8515" s="34">
        <f>CONVERT(INDEX(Htg_StPt_Sch_EZ!$C$31:$I$54,MATCH(Schedules_8760!$C8515,Htg_StPt_Sch_EZ!$B$31:$B$54,0),MATCH(Schedules_8760!$F8515,Htg_StPt_Sch_EZ!$C$30:$I$30,0)),"F","C")</f>
        <v>17.777777777777779</v>
      </c>
      <c r="J8515" s="34">
        <f>CONVERT(INDEX(Clg_StPt_Sch_EZ!$C$4:$I$27,MATCH(Schedules_8760!$C8515,Clg_StPt_Sch_EZ!$B$4:$B$27,0),MATCH(Schedules_8760!$F8515,Clg_StPt_Sch_EZ!$C$3:$I$3,0)),"F","C")</f>
        <v>25.555555555555554</v>
      </c>
      <c r="K8515" s="34">
        <f>CONVERT(INDEX(Clg_StPt_Sch_EZ!$C$31:$I$54,MATCH(Schedules_8760!$C8515,Clg_StPt_Sch_EZ!$B$31:$B$54,0),MATCH(Schedules_8760!$F8515,Clg_StPt_Sch_EZ!$C$30:$I$30,0)),"F","C")</f>
        <v>28.333333333333332</v>
      </c>
      <c r="L8515" s="34">
        <f>CONVERT(INDEX(DHW_StPt_Sch_EZ!$C$4:$I$27,MATCH(Schedules_8760!$C8515,DHW_StPt_Sch_EZ!$B$4:$B$27,0),MATCH(Schedules_8760!$F8515,DHW_StPt_Sch_EZ!$C$3:$I$3,0)),"F","C")</f>
        <v>53.333333333333329</v>
      </c>
      <c r="M8515" s="34">
        <f>CONVERT(INDEX(DHW_StPt_Sch_EZ!$C$31:$I$54,MATCH(Schedules_8760!$C8515,DHW_StPt_Sch_EZ!$B$31:$B$54,0),MATCH(Schedules_8760!$F8515,DHW_StPt_Sch_EZ!$C$30:$I$30,0)),"F","C")</f>
        <v>53.333333333333329</v>
      </c>
      <c r="N8515" s="12"/>
      <c r="O8515" s="12"/>
      <c r="P8515" s="12"/>
    </row>
    <row r="8516" spans="1:16" x14ac:dyDescent="0.25">
      <c r="A8516" s="35">
        <v>8515</v>
      </c>
      <c r="B8516" s="89">
        <v>355.75</v>
      </c>
      <c r="C8516" s="35">
        <f t="shared" si="665"/>
        <v>19</v>
      </c>
      <c r="D8516" s="35">
        <f t="shared" si="668"/>
        <v>355</v>
      </c>
      <c r="E8516" s="35">
        <f t="shared" si="669"/>
        <v>5</v>
      </c>
      <c r="F8516" s="35" t="str">
        <f t="shared" si="666"/>
        <v>Thursday</v>
      </c>
      <c r="G8516" s="35">
        <f t="shared" si="667"/>
        <v>12</v>
      </c>
      <c r="H8516" s="34">
        <f>CONVERT(INDEX(Htg_StPt_Sch_EZ!$C$4:$I$27,MATCH(Schedules_8760!$C8516,Htg_StPt_Sch_EZ!$B$4:$B$27,0),MATCH(Schedules_8760!$F8516,Htg_StPt_Sch_EZ!$C$3:$I$3,0)),"F","C")</f>
        <v>20.555555555555554</v>
      </c>
      <c r="I8516" s="34">
        <f>CONVERT(INDEX(Htg_StPt_Sch_EZ!$C$31:$I$54,MATCH(Schedules_8760!$C8516,Htg_StPt_Sch_EZ!$B$31:$B$54,0),MATCH(Schedules_8760!$F8516,Htg_StPt_Sch_EZ!$C$30:$I$30,0)),"F","C")</f>
        <v>18.333333333333332</v>
      </c>
      <c r="J8516" s="34">
        <f>CONVERT(INDEX(Clg_StPt_Sch_EZ!$C$4:$I$27,MATCH(Schedules_8760!$C8516,Clg_StPt_Sch_EZ!$B$4:$B$27,0),MATCH(Schedules_8760!$F8516,Clg_StPt_Sch_EZ!$C$3:$I$3,0)),"F","C")</f>
        <v>25.555555555555554</v>
      </c>
      <c r="K8516" s="34">
        <f>CONVERT(INDEX(Clg_StPt_Sch_EZ!$C$31:$I$54,MATCH(Schedules_8760!$C8516,Clg_StPt_Sch_EZ!$B$31:$B$54,0),MATCH(Schedules_8760!$F8516,Clg_StPt_Sch_EZ!$C$30:$I$30,0)),"F","C")</f>
        <v>28.333333333333332</v>
      </c>
      <c r="L8516" s="34">
        <f>CONVERT(INDEX(DHW_StPt_Sch_EZ!$C$4:$I$27,MATCH(Schedules_8760!$C8516,DHW_StPt_Sch_EZ!$B$4:$B$27,0),MATCH(Schedules_8760!$F8516,DHW_StPt_Sch_EZ!$C$3:$I$3,0)),"F","C")</f>
        <v>53.333333333333329</v>
      </c>
      <c r="M8516" s="34">
        <f>CONVERT(INDEX(DHW_StPt_Sch_EZ!$C$31:$I$54,MATCH(Schedules_8760!$C8516,DHW_StPt_Sch_EZ!$B$31:$B$54,0),MATCH(Schedules_8760!$F8516,DHW_StPt_Sch_EZ!$C$30:$I$30,0)),"F","C")</f>
        <v>53.333333333333329</v>
      </c>
      <c r="N8516" s="12"/>
      <c r="O8516" s="12"/>
      <c r="P8516" s="12"/>
    </row>
    <row r="8517" spans="1:16" x14ac:dyDescent="0.25">
      <c r="A8517" s="35">
        <v>8516</v>
      </c>
      <c r="B8517" s="89">
        <v>355.79166666666669</v>
      </c>
      <c r="C8517" s="35">
        <f t="shared" si="665"/>
        <v>20</v>
      </c>
      <c r="D8517" s="35">
        <f t="shared" si="668"/>
        <v>355</v>
      </c>
      <c r="E8517" s="35">
        <f t="shared" si="669"/>
        <v>5</v>
      </c>
      <c r="F8517" s="35" t="str">
        <f t="shared" si="666"/>
        <v>Thursday</v>
      </c>
      <c r="G8517" s="35">
        <f t="shared" si="667"/>
        <v>12</v>
      </c>
      <c r="H8517" s="34">
        <f>CONVERT(INDEX(Htg_StPt_Sch_EZ!$C$4:$I$27,MATCH(Schedules_8760!$C8517,Htg_StPt_Sch_EZ!$B$4:$B$27,0),MATCH(Schedules_8760!$F8517,Htg_StPt_Sch_EZ!$C$3:$I$3,0)),"F","C")</f>
        <v>20.555555555555554</v>
      </c>
      <c r="I8517" s="34">
        <f>CONVERT(INDEX(Htg_StPt_Sch_EZ!$C$31:$I$54,MATCH(Schedules_8760!$C8517,Htg_StPt_Sch_EZ!$B$31:$B$54,0),MATCH(Schedules_8760!$F8517,Htg_StPt_Sch_EZ!$C$30:$I$30,0)),"F","C")</f>
        <v>18.888888888888889</v>
      </c>
      <c r="J8517" s="34">
        <f>CONVERT(INDEX(Clg_StPt_Sch_EZ!$C$4:$I$27,MATCH(Schedules_8760!$C8517,Clg_StPt_Sch_EZ!$B$4:$B$27,0),MATCH(Schedules_8760!$F8517,Clg_StPt_Sch_EZ!$C$3:$I$3,0)),"F","C")</f>
        <v>25.555555555555554</v>
      </c>
      <c r="K8517" s="34">
        <f>CONVERT(INDEX(Clg_StPt_Sch_EZ!$C$31:$I$54,MATCH(Schedules_8760!$C8517,Clg_StPt_Sch_EZ!$B$31:$B$54,0),MATCH(Schedules_8760!$F8517,Clg_StPt_Sch_EZ!$C$30:$I$30,0)),"F","C")</f>
        <v>28.333333333333332</v>
      </c>
      <c r="L8517" s="34">
        <f>CONVERT(INDEX(DHW_StPt_Sch_EZ!$C$4:$I$27,MATCH(Schedules_8760!$C8517,DHW_StPt_Sch_EZ!$B$4:$B$27,0),MATCH(Schedules_8760!$F8517,DHW_StPt_Sch_EZ!$C$3:$I$3,0)),"F","C")</f>
        <v>53.333333333333329</v>
      </c>
      <c r="M8517" s="34">
        <f>CONVERT(INDEX(DHW_StPt_Sch_EZ!$C$31:$I$54,MATCH(Schedules_8760!$C8517,DHW_StPt_Sch_EZ!$B$31:$B$54,0),MATCH(Schedules_8760!$F8517,DHW_StPt_Sch_EZ!$C$30:$I$30,0)),"F","C")</f>
        <v>53.333333333333329</v>
      </c>
      <c r="N8517" s="12"/>
      <c r="O8517" s="12"/>
      <c r="P8517" s="12"/>
    </row>
    <row r="8518" spans="1:16" x14ac:dyDescent="0.25">
      <c r="A8518" s="35">
        <v>8517</v>
      </c>
      <c r="B8518" s="89">
        <v>355.83333333333331</v>
      </c>
      <c r="C8518" s="35">
        <f t="shared" si="665"/>
        <v>21</v>
      </c>
      <c r="D8518" s="35">
        <f t="shared" si="668"/>
        <v>355</v>
      </c>
      <c r="E8518" s="35">
        <f t="shared" si="669"/>
        <v>5</v>
      </c>
      <c r="F8518" s="35" t="str">
        <f t="shared" si="666"/>
        <v>Thursday</v>
      </c>
      <c r="G8518" s="35">
        <f t="shared" si="667"/>
        <v>12</v>
      </c>
      <c r="H8518" s="34">
        <f>CONVERT(INDEX(Htg_StPt_Sch_EZ!$C$4:$I$27,MATCH(Schedules_8760!$C8518,Htg_StPt_Sch_EZ!$B$4:$B$27,0),MATCH(Schedules_8760!$F8518,Htg_StPt_Sch_EZ!$C$3:$I$3,0)),"F","C")</f>
        <v>20.555555555555554</v>
      </c>
      <c r="I8518" s="34">
        <f>CONVERT(INDEX(Htg_StPt_Sch_EZ!$C$31:$I$54,MATCH(Schedules_8760!$C8518,Htg_StPt_Sch_EZ!$B$31:$B$54,0),MATCH(Schedules_8760!$F8518,Htg_StPt_Sch_EZ!$C$30:$I$30,0)),"F","C")</f>
        <v>19.444444444444443</v>
      </c>
      <c r="J8518" s="34">
        <f>CONVERT(INDEX(Clg_StPt_Sch_EZ!$C$4:$I$27,MATCH(Schedules_8760!$C8518,Clg_StPt_Sch_EZ!$B$4:$B$27,0),MATCH(Schedules_8760!$F8518,Clg_StPt_Sch_EZ!$C$3:$I$3,0)),"F","C")</f>
        <v>25.555555555555554</v>
      </c>
      <c r="K8518" s="34">
        <f>CONVERT(INDEX(Clg_StPt_Sch_EZ!$C$31:$I$54,MATCH(Schedules_8760!$C8518,Clg_StPt_Sch_EZ!$B$31:$B$54,0),MATCH(Schedules_8760!$F8518,Clg_StPt_Sch_EZ!$C$30:$I$30,0)),"F","C")</f>
        <v>28.333333333333332</v>
      </c>
      <c r="L8518" s="34">
        <f>CONVERT(INDEX(DHW_StPt_Sch_EZ!$C$4:$I$27,MATCH(Schedules_8760!$C8518,DHW_StPt_Sch_EZ!$B$4:$B$27,0),MATCH(Schedules_8760!$F8518,DHW_StPt_Sch_EZ!$C$3:$I$3,0)),"F","C")</f>
        <v>53.333333333333329</v>
      </c>
      <c r="M8518" s="34">
        <f>CONVERT(INDEX(DHW_StPt_Sch_EZ!$C$31:$I$54,MATCH(Schedules_8760!$C8518,DHW_StPt_Sch_EZ!$B$31:$B$54,0),MATCH(Schedules_8760!$F8518,DHW_StPt_Sch_EZ!$C$30:$I$30,0)),"F","C")</f>
        <v>53.333333333333329</v>
      </c>
      <c r="N8518" s="12"/>
      <c r="O8518" s="12"/>
      <c r="P8518" s="12"/>
    </row>
    <row r="8519" spans="1:16" x14ac:dyDescent="0.25">
      <c r="A8519" s="35">
        <v>8518</v>
      </c>
      <c r="B8519" s="89">
        <v>355.875</v>
      </c>
      <c r="C8519" s="35">
        <f t="shared" si="665"/>
        <v>22</v>
      </c>
      <c r="D8519" s="35">
        <f t="shared" si="668"/>
        <v>355</v>
      </c>
      <c r="E8519" s="35">
        <f t="shared" si="669"/>
        <v>5</v>
      </c>
      <c r="F8519" s="35" t="str">
        <f t="shared" si="666"/>
        <v>Thursday</v>
      </c>
      <c r="G8519" s="35">
        <f t="shared" si="667"/>
        <v>12</v>
      </c>
      <c r="H8519" s="34">
        <f>CONVERT(INDEX(Htg_StPt_Sch_EZ!$C$4:$I$27,MATCH(Schedules_8760!$C8519,Htg_StPt_Sch_EZ!$B$4:$B$27,0),MATCH(Schedules_8760!$F8519,Htg_StPt_Sch_EZ!$C$3:$I$3,0)),"F","C")</f>
        <v>20.555555555555554</v>
      </c>
      <c r="I8519" s="34">
        <f>CONVERT(INDEX(Htg_StPt_Sch_EZ!$C$31:$I$54,MATCH(Schedules_8760!$C8519,Htg_StPt_Sch_EZ!$B$31:$B$54,0),MATCH(Schedules_8760!$F8519,Htg_StPt_Sch_EZ!$C$30:$I$30,0)),"F","C")</f>
        <v>19.444444444444443</v>
      </c>
      <c r="J8519" s="34">
        <f>CONVERT(INDEX(Clg_StPt_Sch_EZ!$C$4:$I$27,MATCH(Schedules_8760!$C8519,Clg_StPt_Sch_EZ!$B$4:$B$27,0),MATCH(Schedules_8760!$F8519,Clg_StPt_Sch_EZ!$C$3:$I$3,0)),"F","C")</f>
        <v>25.555555555555554</v>
      </c>
      <c r="K8519" s="34">
        <f>CONVERT(INDEX(Clg_StPt_Sch_EZ!$C$31:$I$54,MATCH(Schedules_8760!$C8519,Clg_StPt_Sch_EZ!$B$31:$B$54,0),MATCH(Schedules_8760!$F8519,Clg_StPt_Sch_EZ!$C$30:$I$30,0)),"F","C")</f>
        <v>28.333333333333332</v>
      </c>
      <c r="L8519" s="34">
        <f>CONVERT(INDEX(DHW_StPt_Sch_EZ!$C$4:$I$27,MATCH(Schedules_8760!$C8519,DHW_StPt_Sch_EZ!$B$4:$B$27,0),MATCH(Schedules_8760!$F8519,DHW_StPt_Sch_EZ!$C$3:$I$3,0)),"F","C")</f>
        <v>53.333333333333329</v>
      </c>
      <c r="M8519" s="34">
        <f>CONVERT(INDEX(DHW_StPt_Sch_EZ!$C$31:$I$54,MATCH(Schedules_8760!$C8519,DHW_StPt_Sch_EZ!$B$31:$B$54,0),MATCH(Schedules_8760!$F8519,DHW_StPt_Sch_EZ!$C$30:$I$30,0)),"F","C")</f>
        <v>53.333333333333329</v>
      </c>
      <c r="N8519" s="12"/>
      <c r="O8519" s="12"/>
      <c r="P8519" s="12"/>
    </row>
    <row r="8520" spans="1:16" x14ac:dyDescent="0.25">
      <c r="A8520" s="35">
        <v>8519</v>
      </c>
      <c r="B8520" s="89">
        <v>355.91666666666669</v>
      </c>
      <c r="C8520" s="35">
        <f t="shared" si="665"/>
        <v>23</v>
      </c>
      <c r="D8520" s="35">
        <f t="shared" si="668"/>
        <v>355</v>
      </c>
      <c r="E8520" s="35">
        <f t="shared" si="669"/>
        <v>5</v>
      </c>
      <c r="F8520" s="35" t="str">
        <f t="shared" si="666"/>
        <v>Thursday</v>
      </c>
      <c r="G8520" s="35">
        <f t="shared" si="667"/>
        <v>12</v>
      </c>
      <c r="H8520" s="34">
        <f>CONVERT(INDEX(Htg_StPt_Sch_EZ!$C$4:$I$27,MATCH(Schedules_8760!$C8520,Htg_StPt_Sch_EZ!$B$4:$B$27,0),MATCH(Schedules_8760!$F8520,Htg_StPt_Sch_EZ!$C$3:$I$3,0)),"F","C")</f>
        <v>20.555555555555554</v>
      </c>
      <c r="I8520" s="34">
        <f>CONVERT(INDEX(Htg_StPt_Sch_EZ!$C$31:$I$54,MATCH(Schedules_8760!$C8520,Htg_StPt_Sch_EZ!$B$31:$B$54,0),MATCH(Schedules_8760!$F8520,Htg_StPt_Sch_EZ!$C$30:$I$30,0)),"F","C")</f>
        <v>19.444444444444443</v>
      </c>
      <c r="J8520" s="34">
        <f>CONVERT(INDEX(Clg_StPt_Sch_EZ!$C$4:$I$27,MATCH(Schedules_8760!$C8520,Clg_StPt_Sch_EZ!$B$4:$B$27,0),MATCH(Schedules_8760!$F8520,Clg_StPt_Sch_EZ!$C$3:$I$3,0)),"F","C")</f>
        <v>25.555555555555554</v>
      </c>
      <c r="K8520" s="34">
        <f>CONVERT(INDEX(Clg_StPt_Sch_EZ!$C$31:$I$54,MATCH(Schedules_8760!$C8520,Clg_StPt_Sch_EZ!$B$31:$B$54,0),MATCH(Schedules_8760!$F8520,Clg_StPt_Sch_EZ!$C$30:$I$30,0)),"F","C")</f>
        <v>28.333333333333332</v>
      </c>
      <c r="L8520" s="34">
        <f>CONVERT(INDEX(DHW_StPt_Sch_EZ!$C$4:$I$27,MATCH(Schedules_8760!$C8520,DHW_StPt_Sch_EZ!$B$4:$B$27,0),MATCH(Schedules_8760!$F8520,DHW_StPt_Sch_EZ!$C$3:$I$3,0)),"F","C")</f>
        <v>53.333333333333329</v>
      </c>
      <c r="M8520" s="34">
        <f>CONVERT(INDEX(DHW_StPt_Sch_EZ!$C$31:$I$54,MATCH(Schedules_8760!$C8520,DHW_StPt_Sch_EZ!$B$31:$B$54,0),MATCH(Schedules_8760!$F8520,DHW_StPt_Sch_EZ!$C$30:$I$30,0)),"F","C")</f>
        <v>53.333333333333329</v>
      </c>
      <c r="N8520" s="12"/>
      <c r="O8520" s="12"/>
      <c r="P8520" s="12"/>
    </row>
    <row r="8521" spans="1:16" x14ac:dyDescent="0.25">
      <c r="A8521" s="35">
        <v>8520</v>
      </c>
      <c r="B8521" s="89">
        <v>355.95833333333331</v>
      </c>
      <c r="C8521" s="35">
        <f t="shared" si="665"/>
        <v>24</v>
      </c>
      <c r="D8521" s="35">
        <f t="shared" si="668"/>
        <v>355</v>
      </c>
      <c r="E8521" s="35">
        <f t="shared" si="669"/>
        <v>5</v>
      </c>
      <c r="F8521" s="35" t="str">
        <f t="shared" si="666"/>
        <v>Thursday</v>
      </c>
      <c r="G8521" s="35">
        <f t="shared" si="667"/>
        <v>12</v>
      </c>
      <c r="H8521" s="34">
        <f>CONVERT(INDEX(Htg_StPt_Sch_EZ!$C$4:$I$27,MATCH(Schedules_8760!$C8521,Htg_StPt_Sch_EZ!$B$4:$B$27,0),MATCH(Schedules_8760!$F8521,Htg_StPt_Sch_EZ!$C$3:$I$3,0)),"F","C")</f>
        <v>20.555555555555554</v>
      </c>
      <c r="I8521" s="34">
        <f>CONVERT(INDEX(Htg_StPt_Sch_EZ!$C$31:$I$54,MATCH(Schedules_8760!$C8521,Htg_StPt_Sch_EZ!$B$31:$B$54,0),MATCH(Schedules_8760!$F8521,Htg_StPt_Sch_EZ!$C$30:$I$30,0)),"F","C")</f>
        <v>19.444444444444443</v>
      </c>
      <c r="J8521" s="34">
        <f>CONVERT(INDEX(Clg_StPt_Sch_EZ!$C$4:$I$27,MATCH(Schedules_8760!$C8521,Clg_StPt_Sch_EZ!$B$4:$B$27,0),MATCH(Schedules_8760!$F8521,Clg_StPt_Sch_EZ!$C$3:$I$3,0)),"F","C")</f>
        <v>25.555555555555554</v>
      </c>
      <c r="K8521" s="34">
        <f>CONVERT(INDEX(Clg_StPt_Sch_EZ!$C$31:$I$54,MATCH(Schedules_8760!$C8521,Clg_StPt_Sch_EZ!$B$31:$B$54,0),MATCH(Schedules_8760!$F8521,Clg_StPt_Sch_EZ!$C$30:$I$30,0)),"F","C")</f>
        <v>28.333333333333332</v>
      </c>
      <c r="L8521" s="34">
        <f>CONVERT(INDEX(DHW_StPt_Sch_EZ!$C$4:$I$27,MATCH(Schedules_8760!$C8521,DHW_StPt_Sch_EZ!$B$4:$B$27,0),MATCH(Schedules_8760!$F8521,DHW_StPt_Sch_EZ!$C$3:$I$3,0)),"F","C")</f>
        <v>53.333333333333329</v>
      </c>
      <c r="M8521" s="34">
        <f>CONVERT(INDEX(DHW_StPt_Sch_EZ!$C$31:$I$54,MATCH(Schedules_8760!$C8521,DHW_StPt_Sch_EZ!$B$31:$B$54,0),MATCH(Schedules_8760!$F8521,DHW_StPt_Sch_EZ!$C$30:$I$30,0)),"F","C")</f>
        <v>53.333333333333329</v>
      </c>
      <c r="N8521" s="12"/>
      <c r="O8521" s="12"/>
      <c r="P8521" s="12"/>
    </row>
    <row r="8522" spans="1:16" x14ac:dyDescent="0.25">
      <c r="A8522" s="35">
        <v>8521</v>
      </c>
      <c r="B8522" s="89">
        <v>356</v>
      </c>
      <c r="C8522" s="35">
        <f t="shared" si="665"/>
        <v>1</v>
      </c>
      <c r="D8522" s="35">
        <f t="shared" si="668"/>
        <v>356</v>
      </c>
      <c r="E8522" s="35">
        <f t="shared" si="669"/>
        <v>6</v>
      </c>
      <c r="F8522" s="35" t="str">
        <f t="shared" si="666"/>
        <v>Friday</v>
      </c>
      <c r="G8522" s="35">
        <f t="shared" si="667"/>
        <v>12</v>
      </c>
      <c r="H8522" s="34">
        <f>CONVERT(INDEX(Htg_StPt_Sch_EZ!$C$4:$I$27,MATCH(Schedules_8760!$C8522,Htg_StPt_Sch_EZ!$B$4:$B$27,0),MATCH(Schedules_8760!$F8522,Htg_StPt_Sch_EZ!$C$3:$I$3,0)),"F","C")</f>
        <v>20.555555555555554</v>
      </c>
      <c r="I8522" s="34">
        <f>CONVERT(INDEX(Htg_StPt_Sch_EZ!$C$31:$I$54,MATCH(Schedules_8760!$C8522,Htg_StPt_Sch_EZ!$B$31:$B$54,0),MATCH(Schedules_8760!$F8522,Htg_StPt_Sch_EZ!$C$30:$I$30,0)),"F","C")</f>
        <v>19.444444444444443</v>
      </c>
      <c r="J8522" s="34">
        <f>CONVERT(INDEX(Clg_StPt_Sch_EZ!$C$4:$I$27,MATCH(Schedules_8760!$C8522,Clg_StPt_Sch_EZ!$B$4:$B$27,0),MATCH(Schedules_8760!$F8522,Clg_StPt_Sch_EZ!$C$3:$I$3,0)),"F","C")</f>
        <v>25.555555555555554</v>
      </c>
      <c r="K8522" s="34">
        <f>CONVERT(INDEX(Clg_StPt_Sch_EZ!$C$31:$I$54,MATCH(Schedules_8760!$C8522,Clg_StPt_Sch_EZ!$B$31:$B$54,0),MATCH(Schedules_8760!$F8522,Clg_StPt_Sch_EZ!$C$30:$I$30,0)),"F","C")</f>
        <v>28.333333333333332</v>
      </c>
      <c r="L8522" s="34">
        <f>CONVERT(INDEX(DHW_StPt_Sch_EZ!$C$4:$I$27,MATCH(Schedules_8760!$C8522,DHW_StPt_Sch_EZ!$B$4:$B$27,0),MATCH(Schedules_8760!$F8522,DHW_StPt_Sch_EZ!$C$3:$I$3,0)),"F","C")</f>
        <v>53.333333333333329</v>
      </c>
      <c r="M8522" s="34">
        <f>CONVERT(INDEX(DHW_StPt_Sch_EZ!$C$31:$I$54,MATCH(Schedules_8760!$C8522,DHW_StPt_Sch_EZ!$B$31:$B$54,0),MATCH(Schedules_8760!$F8522,DHW_StPt_Sch_EZ!$C$30:$I$30,0)),"F","C")</f>
        <v>53.333333333333329</v>
      </c>
      <c r="N8522" s="12"/>
      <c r="O8522" s="12"/>
      <c r="P8522" s="12"/>
    </row>
    <row r="8523" spans="1:16" x14ac:dyDescent="0.25">
      <c r="A8523" s="35">
        <v>8522</v>
      </c>
      <c r="B8523" s="89">
        <v>356.04166666666669</v>
      </c>
      <c r="C8523" s="35">
        <f t="shared" si="665"/>
        <v>2</v>
      </c>
      <c r="D8523" s="35">
        <f t="shared" si="668"/>
        <v>356</v>
      </c>
      <c r="E8523" s="35">
        <f t="shared" si="669"/>
        <v>6</v>
      </c>
      <c r="F8523" s="35" t="str">
        <f t="shared" si="666"/>
        <v>Friday</v>
      </c>
      <c r="G8523" s="35">
        <f t="shared" si="667"/>
        <v>12</v>
      </c>
      <c r="H8523" s="34">
        <f>CONVERT(INDEX(Htg_StPt_Sch_EZ!$C$4:$I$27,MATCH(Schedules_8760!$C8523,Htg_StPt_Sch_EZ!$B$4:$B$27,0),MATCH(Schedules_8760!$F8523,Htg_StPt_Sch_EZ!$C$3:$I$3,0)),"F","C")</f>
        <v>20.555555555555554</v>
      </c>
      <c r="I8523" s="34">
        <f>CONVERT(INDEX(Htg_StPt_Sch_EZ!$C$31:$I$54,MATCH(Schedules_8760!$C8523,Htg_StPt_Sch_EZ!$B$31:$B$54,0),MATCH(Schedules_8760!$F8523,Htg_StPt_Sch_EZ!$C$30:$I$30,0)),"F","C")</f>
        <v>19.444444444444443</v>
      </c>
      <c r="J8523" s="34">
        <f>CONVERT(INDEX(Clg_StPt_Sch_EZ!$C$4:$I$27,MATCH(Schedules_8760!$C8523,Clg_StPt_Sch_EZ!$B$4:$B$27,0),MATCH(Schedules_8760!$F8523,Clg_StPt_Sch_EZ!$C$3:$I$3,0)),"F","C")</f>
        <v>25.555555555555554</v>
      </c>
      <c r="K8523" s="34">
        <f>CONVERT(INDEX(Clg_StPt_Sch_EZ!$C$31:$I$54,MATCH(Schedules_8760!$C8523,Clg_StPt_Sch_EZ!$B$31:$B$54,0),MATCH(Schedules_8760!$F8523,Clg_StPt_Sch_EZ!$C$30:$I$30,0)),"F","C")</f>
        <v>28.333333333333332</v>
      </c>
      <c r="L8523" s="34">
        <f>CONVERT(INDEX(DHW_StPt_Sch_EZ!$C$4:$I$27,MATCH(Schedules_8760!$C8523,DHW_StPt_Sch_EZ!$B$4:$B$27,0),MATCH(Schedules_8760!$F8523,DHW_StPt_Sch_EZ!$C$3:$I$3,0)),"F","C")</f>
        <v>53.333333333333329</v>
      </c>
      <c r="M8523" s="34">
        <f>CONVERT(INDEX(DHW_StPt_Sch_EZ!$C$31:$I$54,MATCH(Schedules_8760!$C8523,DHW_StPt_Sch_EZ!$B$31:$B$54,0),MATCH(Schedules_8760!$F8523,DHW_StPt_Sch_EZ!$C$30:$I$30,0)),"F","C")</f>
        <v>53.333333333333329</v>
      </c>
      <c r="N8523" s="12"/>
      <c r="O8523" s="12"/>
      <c r="P8523" s="12"/>
    </row>
    <row r="8524" spans="1:16" x14ac:dyDescent="0.25">
      <c r="A8524" s="35">
        <v>8523</v>
      </c>
      <c r="B8524" s="89">
        <v>356.08333333333331</v>
      </c>
      <c r="C8524" s="35">
        <f t="shared" si="665"/>
        <v>3</v>
      </c>
      <c r="D8524" s="35">
        <f t="shared" si="668"/>
        <v>356</v>
      </c>
      <c r="E8524" s="35">
        <f t="shared" si="669"/>
        <v>6</v>
      </c>
      <c r="F8524" s="35" t="str">
        <f t="shared" si="666"/>
        <v>Friday</v>
      </c>
      <c r="G8524" s="35">
        <f t="shared" si="667"/>
        <v>12</v>
      </c>
      <c r="H8524" s="34">
        <f>CONVERT(INDEX(Htg_StPt_Sch_EZ!$C$4:$I$27,MATCH(Schedules_8760!$C8524,Htg_StPt_Sch_EZ!$B$4:$B$27,0),MATCH(Schedules_8760!$F8524,Htg_StPt_Sch_EZ!$C$3:$I$3,0)),"F","C")</f>
        <v>20.555555555555554</v>
      </c>
      <c r="I8524" s="34">
        <f>CONVERT(INDEX(Htg_StPt_Sch_EZ!$C$31:$I$54,MATCH(Schedules_8760!$C8524,Htg_StPt_Sch_EZ!$B$31:$B$54,0),MATCH(Schedules_8760!$F8524,Htg_StPt_Sch_EZ!$C$30:$I$30,0)),"F","C")</f>
        <v>19.444444444444443</v>
      </c>
      <c r="J8524" s="34">
        <f>CONVERT(INDEX(Clg_StPt_Sch_EZ!$C$4:$I$27,MATCH(Schedules_8760!$C8524,Clg_StPt_Sch_EZ!$B$4:$B$27,0),MATCH(Schedules_8760!$F8524,Clg_StPt_Sch_EZ!$C$3:$I$3,0)),"F","C")</f>
        <v>25.555555555555554</v>
      </c>
      <c r="K8524" s="34">
        <f>CONVERT(INDEX(Clg_StPt_Sch_EZ!$C$31:$I$54,MATCH(Schedules_8760!$C8524,Clg_StPt_Sch_EZ!$B$31:$B$54,0),MATCH(Schedules_8760!$F8524,Clg_StPt_Sch_EZ!$C$30:$I$30,0)),"F","C")</f>
        <v>28.333333333333332</v>
      </c>
      <c r="L8524" s="34">
        <f>CONVERT(INDEX(DHW_StPt_Sch_EZ!$C$4:$I$27,MATCH(Schedules_8760!$C8524,DHW_StPt_Sch_EZ!$B$4:$B$27,0),MATCH(Schedules_8760!$F8524,DHW_StPt_Sch_EZ!$C$3:$I$3,0)),"F","C")</f>
        <v>53.333333333333329</v>
      </c>
      <c r="M8524" s="34">
        <f>CONVERT(INDEX(DHW_StPt_Sch_EZ!$C$31:$I$54,MATCH(Schedules_8760!$C8524,DHW_StPt_Sch_EZ!$B$31:$B$54,0),MATCH(Schedules_8760!$F8524,DHW_StPt_Sch_EZ!$C$30:$I$30,0)),"F","C")</f>
        <v>53.333333333333329</v>
      </c>
      <c r="N8524" s="12"/>
      <c r="O8524" s="12"/>
      <c r="P8524" s="12"/>
    </row>
    <row r="8525" spans="1:16" x14ac:dyDescent="0.25">
      <c r="A8525" s="35">
        <v>8524</v>
      </c>
      <c r="B8525" s="89">
        <v>356.125</v>
      </c>
      <c r="C8525" s="35">
        <f t="shared" si="665"/>
        <v>4</v>
      </c>
      <c r="D8525" s="35">
        <f t="shared" si="668"/>
        <v>356</v>
      </c>
      <c r="E8525" s="35">
        <f t="shared" si="669"/>
        <v>6</v>
      </c>
      <c r="F8525" s="35" t="str">
        <f t="shared" si="666"/>
        <v>Friday</v>
      </c>
      <c r="G8525" s="35">
        <f t="shared" si="667"/>
        <v>12</v>
      </c>
      <c r="H8525" s="34">
        <f>CONVERT(INDEX(Htg_StPt_Sch_EZ!$C$4:$I$27,MATCH(Schedules_8760!$C8525,Htg_StPt_Sch_EZ!$B$4:$B$27,0),MATCH(Schedules_8760!$F8525,Htg_StPt_Sch_EZ!$C$3:$I$3,0)),"F","C")</f>
        <v>20.555555555555554</v>
      </c>
      <c r="I8525" s="34">
        <f>CONVERT(INDEX(Htg_StPt_Sch_EZ!$C$31:$I$54,MATCH(Schedules_8760!$C8525,Htg_StPt_Sch_EZ!$B$31:$B$54,0),MATCH(Schedules_8760!$F8525,Htg_StPt_Sch_EZ!$C$30:$I$30,0)),"F","C")</f>
        <v>19.444444444444443</v>
      </c>
      <c r="J8525" s="34">
        <f>CONVERT(INDEX(Clg_StPt_Sch_EZ!$C$4:$I$27,MATCH(Schedules_8760!$C8525,Clg_StPt_Sch_EZ!$B$4:$B$27,0),MATCH(Schedules_8760!$F8525,Clg_StPt_Sch_EZ!$C$3:$I$3,0)),"F","C")</f>
        <v>25.555555555555554</v>
      </c>
      <c r="K8525" s="34">
        <f>CONVERT(INDEX(Clg_StPt_Sch_EZ!$C$31:$I$54,MATCH(Schedules_8760!$C8525,Clg_StPt_Sch_EZ!$B$31:$B$54,0),MATCH(Schedules_8760!$F8525,Clg_StPt_Sch_EZ!$C$30:$I$30,0)),"F","C")</f>
        <v>28.333333333333332</v>
      </c>
      <c r="L8525" s="34">
        <f>CONVERT(INDEX(DHW_StPt_Sch_EZ!$C$4:$I$27,MATCH(Schedules_8760!$C8525,DHW_StPt_Sch_EZ!$B$4:$B$27,0),MATCH(Schedules_8760!$F8525,DHW_StPt_Sch_EZ!$C$3:$I$3,0)),"F","C")</f>
        <v>53.333333333333329</v>
      </c>
      <c r="M8525" s="34">
        <f>CONVERT(INDEX(DHW_StPt_Sch_EZ!$C$31:$I$54,MATCH(Schedules_8760!$C8525,DHW_StPt_Sch_EZ!$B$31:$B$54,0),MATCH(Schedules_8760!$F8525,DHW_StPt_Sch_EZ!$C$30:$I$30,0)),"F","C")</f>
        <v>53.333333333333329</v>
      </c>
      <c r="N8525" s="12"/>
      <c r="O8525" s="12"/>
      <c r="P8525" s="12"/>
    </row>
    <row r="8526" spans="1:16" x14ac:dyDescent="0.25">
      <c r="A8526" s="35">
        <v>8525</v>
      </c>
      <c r="B8526" s="89">
        <v>356.16666666666669</v>
      </c>
      <c r="C8526" s="35">
        <f t="shared" si="665"/>
        <v>5</v>
      </c>
      <c r="D8526" s="35">
        <f t="shared" si="668"/>
        <v>356</v>
      </c>
      <c r="E8526" s="35">
        <f t="shared" si="669"/>
        <v>6</v>
      </c>
      <c r="F8526" s="35" t="str">
        <f t="shared" si="666"/>
        <v>Friday</v>
      </c>
      <c r="G8526" s="35">
        <f t="shared" si="667"/>
        <v>12</v>
      </c>
      <c r="H8526" s="34">
        <f>CONVERT(INDEX(Htg_StPt_Sch_EZ!$C$4:$I$27,MATCH(Schedules_8760!$C8526,Htg_StPt_Sch_EZ!$B$4:$B$27,0),MATCH(Schedules_8760!$F8526,Htg_StPt_Sch_EZ!$C$3:$I$3,0)),"F","C")</f>
        <v>20.555555555555554</v>
      </c>
      <c r="I8526" s="34">
        <f>CONVERT(INDEX(Htg_StPt_Sch_EZ!$C$31:$I$54,MATCH(Schedules_8760!$C8526,Htg_StPt_Sch_EZ!$B$31:$B$54,0),MATCH(Schedules_8760!$F8526,Htg_StPt_Sch_EZ!$C$30:$I$30,0)),"F","C")</f>
        <v>19.444444444444443</v>
      </c>
      <c r="J8526" s="34">
        <f>CONVERT(INDEX(Clg_StPt_Sch_EZ!$C$4:$I$27,MATCH(Schedules_8760!$C8526,Clg_StPt_Sch_EZ!$B$4:$B$27,0),MATCH(Schedules_8760!$F8526,Clg_StPt_Sch_EZ!$C$3:$I$3,0)),"F","C")</f>
        <v>25.555555555555554</v>
      </c>
      <c r="K8526" s="34">
        <f>CONVERT(INDEX(Clg_StPt_Sch_EZ!$C$31:$I$54,MATCH(Schedules_8760!$C8526,Clg_StPt_Sch_EZ!$B$31:$B$54,0),MATCH(Schedules_8760!$F8526,Clg_StPt_Sch_EZ!$C$30:$I$30,0)),"F","C")</f>
        <v>28.333333333333332</v>
      </c>
      <c r="L8526" s="34">
        <f>CONVERT(INDEX(DHW_StPt_Sch_EZ!$C$4:$I$27,MATCH(Schedules_8760!$C8526,DHW_StPt_Sch_EZ!$B$4:$B$27,0),MATCH(Schedules_8760!$F8526,DHW_StPt_Sch_EZ!$C$3:$I$3,0)),"F","C")</f>
        <v>53.333333333333329</v>
      </c>
      <c r="M8526" s="34">
        <f>CONVERT(INDEX(DHW_StPt_Sch_EZ!$C$31:$I$54,MATCH(Schedules_8760!$C8526,DHW_StPt_Sch_EZ!$B$31:$B$54,0),MATCH(Schedules_8760!$F8526,DHW_StPt_Sch_EZ!$C$30:$I$30,0)),"F","C")</f>
        <v>53.333333333333329</v>
      </c>
      <c r="N8526" s="12"/>
      <c r="O8526" s="12"/>
      <c r="P8526" s="12"/>
    </row>
    <row r="8527" spans="1:16" x14ac:dyDescent="0.25">
      <c r="A8527" s="35">
        <v>8526</v>
      </c>
      <c r="B8527" s="89">
        <v>356.20833333333331</v>
      </c>
      <c r="C8527" s="35">
        <f t="shared" si="665"/>
        <v>6</v>
      </c>
      <c r="D8527" s="35">
        <f t="shared" si="668"/>
        <v>356</v>
      </c>
      <c r="E8527" s="35">
        <f t="shared" si="669"/>
        <v>6</v>
      </c>
      <c r="F8527" s="35" t="str">
        <f t="shared" si="666"/>
        <v>Friday</v>
      </c>
      <c r="G8527" s="35">
        <f t="shared" si="667"/>
        <v>12</v>
      </c>
      <c r="H8527" s="34">
        <f>CONVERT(INDEX(Htg_StPt_Sch_EZ!$C$4:$I$27,MATCH(Schedules_8760!$C8527,Htg_StPt_Sch_EZ!$B$4:$B$27,0),MATCH(Schedules_8760!$F8527,Htg_StPt_Sch_EZ!$C$3:$I$3,0)),"F","C")</f>
        <v>20.555555555555554</v>
      </c>
      <c r="I8527" s="34">
        <f>CONVERT(INDEX(Htg_StPt_Sch_EZ!$C$31:$I$54,MATCH(Schedules_8760!$C8527,Htg_StPt_Sch_EZ!$B$31:$B$54,0),MATCH(Schedules_8760!$F8527,Htg_StPt_Sch_EZ!$C$30:$I$30,0)),"F","C")</f>
        <v>19.444444444444443</v>
      </c>
      <c r="J8527" s="34">
        <f>CONVERT(INDEX(Clg_StPt_Sch_EZ!$C$4:$I$27,MATCH(Schedules_8760!$C8527,Clg_StPt_Sch_EZ!$B$4:$B$27,0),MATCH(Schedules_8760!$F8527,Clg_StPt_Sch_EZ!$C$3:$I$3,0)),"F","C")</f>
        <v>25.555555555555554</v>
      </c>
      <c r="K8527" s="34">
        <f>CONVERT(INDEX(Clg_StPt_Sch_EZ!$C$31:$I$54,MATCH(Schedules_8760!$C8527,Clg_StPt_Sch_EZ!$B$31:$B$54,0),MATCH(Schedules_8760!$F8527,Clg_StPt_Sch_EZ!$C$30:$I$30,0)),"F","C")</f>
        <v>28.333333333333332</v>
      </c>
      <c r="L8527" s="34">
        <f>CONVERT(INDEX(DHW_StPt_Sch_EZ!$C$4:$I$27,MATCH(Schedules_8760!$C8527,DHW_StPt_Sch_EZ!$B$4:$B$27,0),MATCH(Schedules_8760!$F8527,DHW_StPt_Sch_EZ!$C$3:$I$3,0)),"F","C")</f>
        <v>53.333333333333329</v>
      </c>
      <c r="M8527" s="34">
        <f>CONVERT(INDEX(DHW_StPt_Sch_EZ!$C$31:$I$54,MATCH(Schedules_8760!$C8527,DHW_StPt_Sch_EZ!$B$31:$B$54,0),MATCH(Schedules_8760!$F8527,DHW_StPt_Sch_EZ!$C$30:$I$30,0)),"F","C")</f>
        <v>53.333333333333329</v>
      </c>
      <c r="N8527" s="12"/>
      <c r="O8527" s="12"/>
      <c r="P8527" s="12"/>
    </row>
    <row r="8528" spans="1:16" x14ac:dyDescent="0.25">
      <c r="A8528" s="35">
        <v>8527</v>
      </c>
      <c r="B8528" s="89">
        <v>356.25</v>
      </c>
      <c r="C8528" s="35">
        <f t="shared" si="665"/>
        <v>7</v>
      </c>
      <c r="D8528" s="35">
        <f t="shared" si="668"/>
        <v>356</v>
      </c>
      <c r="E8528" s="35">
        <f t="shared" si="669"/>
        <v>6</v>
      </c>
      <c r="F8528" s="35" t="str">
        <f t="shared" si="666"/>
        <v>Friday</v>
      </c>
      <c r="G8528" s="35">
        <f t="shared" si="667"/>
        <v>12</v>
      </c>
      <c r="H8528" s="34">
        <f>CONVERT(INDEX(Htg_StPt_Sch_EZ!$C$4:$I$27,MATCH(Schedules_8760!$C8528,Htg_StPt_Sch_EZ!$B$4:$B$27,0),MATCH(Schedules_8760!$F8528,Htg_StPt_Sch_EZ!$C$3:$I$3,0)),"F","C")</f>
        <v>20.555555555555554</v>
      </c>
      <c r="I8528" s="34">
        <f>CONVERT(INDEX(Htg_StPt_Sch_EZ!$C$31:$I$54,MATCH(Schedules_8760!$C8528,Htg_StPt_Sch_EZ!$B$31:$B$54,0),MATCH(Schedules_8760!$F8528,Htg_StPt_Sch_EZ!$C$30:$I$30,0)),"F","C")</f>
        <v>19.444444444444443</v>
      </c>
      <c r="J8528" s="34">
        <f>CONVERT(INDEX(Clg_StPt_Sch_EZ!$C$4:$I$27,MATCH(Schedules_8760!$C8528,Clg_StPt_Sch_EZ!$B$4:$B$27,0),MATCH(Schedules_8760!$F8528,Clg_StPt_Sch_EZ!$C$3:$I$3,0)),"F","C")</f>
        <v>25.555555555555554</v>
      </c>
      <c r="K8528" s="34">
        <f>CONVERT(INDEX(Clg_StPt_Sch_EZ!$C$31:$I$54,MATCH(Schedules_8760!$C8528,Clg_StPt_Sch_EZ!$B$31:$B$54,0),MATCH(Schedules_8760!$F8528,Clg_StPt_Sch_EZ!$C$30:$I$30,0)),"F","C")</f>
        <v>28.333333333333332</v>
      </c>
      <c r="L8528" s="34">
        <f>CONVERT(INDEX(DHW_StPt_Sch_EZ!$C$4:$I$27,MATCH(Schedules_8760!$C8528,DHW_StPt_Sch_EZ!$B$4:$B$27,0),MATCH(Schedules_8760!$F8528,DHW_StPt_Sch_EZ!$C$3:$I$3,0)),"F","C")</f>
        <v>53.333333333333329</v>
      </c>
      <c r="M8528" s="34">
        <f>CONVERT(INDEX(DHW_StPt_Sch_EZ!$C$31:$I$54,MATCH(Schedules_8760!$C8528,DHW_StPt_Sch_EZ!$B$31:$B$54,0),MATCH(Schedules_8760!$F8528,DHW_StPt_Sch_EZ!$C$30:$I$30,0)),"F","C")</f>
        <v>53.333333333333329</v>
      </c>
      <c r="N8528" s="12"/>
      <c r="O8528" s="12"/>
      <c r="P8528" s="12"/>
    </row>
    <row r="8529" spans="1:16" x14ac:dyDescent="0.25">
      <c r="A8529" s="35">
        <v>8528</v>
      </c>
      <c r="B8529" s="89">
        <v>356.29166666666669</v>
      </c>
      <c r="C8529" s="35">
        <f t="shared" si="665"/>
        <v>8</v>
      </c>
      <c r="D8529" s="35">
        <f t="shared" si="668"/>
        <v>356</v>
      </c>
      <c r="E8529" s="35">
        <f t="shared" si="669"/>
        <v>6</v>
      </c>
      <c r="F8529" s="35" t="str">
        <f t="shared" si="666"/>
        <v>Friday</v>
      </c>
      <c r="G8529" s="35">
        <f t="shared" si="667"/>
        <v>12</v>
      </c>
      <c r="H8529" s="34">
        <f>CONVERT(INDEX(Htg_StPt_Sch_EZ!$C$4:$I$27,MATCH(Schedules_8760!$C8529,Htg_StPt_Sch_EZ!$B$4:$B$27,0),MATCH(Schedules_8760!$F8529,Htg_StPt_Sch_EZ!$C$3:$I$3,0)),"F","C")</f>
        <v>20.555555555555554</v>
      </c>
      <c r="I8529" s="34">
        <f>CONVERT(INDEX(Htg_StPt_Sch_EZ!$C$31:$I$54,MATCH(Schedules_8760!$C8529,Htg_StPt_Sch_EZ!$B$31:$B$54,0),MATCH(Schedules_8760!$F8529,Htg_StPt_Sch_EZ!$C$30:$I$30,0)),"F","C")</f>
        <v>19.444444444444443</v>
      </c>
      <c r="J8529" s="34">
        <f>CONVERT(INDEX(Clg_StPt_Sch_EZ!$C$4:$I$27,MATCH(Schedules_8760!$C8529,Clg_StPt_Sch_EZ!$B$4:$B$27,0),MATCH(Schedules_8760!$F8529,Clg_StPt_Sch_EZ!$C$3:$I$3,0)),"F","C")</f>
        <v>25.555555555555554</v>
      </c>
      <c r="K8529" s="34">
        <f>CONVERT(INDEX(Clg_StPt_Sch_EZ!$C$31:$I$54,MATCH(Schedules_8760!$C8529,Clg_StPt_Sch_EZ!$B$31:$B$54,0),MATCH(Schedules_8760!$F8529,Clg_StPt_Sch_EZ!$C$30:$I$30,0)),"F","C")</f>
        <v>25</v>
      </c>
      <c r="L8529" s="34">
        <f>CONVERT(INDEX(DHW_StPt_Sch_EZ!$C$4:$I$27,MATCH(Schedules_8760!$C8529,DHW_StPt_Sch_EZ!$B$4:$B$27,0),MATCH(Schedules_8760!$F8529,DHW_StPt_Sch_EZ!$C$3:$I$3,0)),"F","C")</f>
        <v>53.333333333333329</v>
      </c>
      <c r="M8529" s="34">
        <f>CONVERT(INDEX(DHW_StPt_Sch_EZ!$C$31:$I$54,MATCH(Schedules_8760!$C8529,DHW_StPt_Sch_EZ!$B$31:$B$54,0),MATCH(Schedules_8760!$F8529,DHW_StPt_Sch_EZ!$C$30:$I$30,0)),"F","C")</f>
        <v>53.333333333333329</v>
      </c>
      <c r="N8529" s="12"/>
      <c r="O8529" s="12"/>
      <c r="P8529" s="12"/>
    </row>
    <row r="8530" spans="1:16" x14ac:dyDescent="0.25">
      <c r="A8530" s="35">
        <v>8529</v>
      </c>
      <c r="B8530" s="89">
        <v>356.33333333333331</v>
      </c>
      <c r="C8530" s="35">
        <f t="shared" si="665"/>
        <v>9</v>
      </c>
      <c r="D8530" s="35">
        <f t="shared" si="668"/>
        <v>356</v>
      </c>
      <c r="E8530" s="35">
        <f t="shared" si="669"/>
        <v>6</v>
      </c>
      <c r="F8530" s="35" t="str">
        <f t="shared" si="666"/>
        <v>Friday</v>
      </c>
      <c r="G8530" s="35">
        <f t="shared" si="667"/>
        <v>12</v>
      </c>
      <c r="H8530" s="34">
        <f>CONVERT(INDEX(Htg_StPt_Sch_EZ!$C$4:$I$27,MATCH(Schedules_8760!$C8530,Htg_StPt_Sch_EZ!$B$4:$B$27,0),MATCH(Schedules_8760!$F8530,Htg_StPt_Sch_EZ!$C$3:$I$3,0)),"F","C")</f>
        <v>20.555555555555554</v>
      </c>
      <c r="I8530" s="34">
        <f>CONVERT(INDEX(Htg_StPt_Sch_EZ!$C$31:$I$54,MATCH(Schedules_8760!$C8530,Htg_StPt_Sch_EZ!$B$31:$B$54,0),MATCH(Schedules_8760!$F8530,Htg_StPt_Sch_EZ!$C$30:$I$30,0)),"F","C")</f>
        <v>19.444444444444443</v>
      </c>
      <c r="J8530" s="34">
        <f>CONVERT(INDEX(Clg_StPt_Sch_EZ!$C$4:$I$27,MATCH(Schedules_8760!$C8530,Clg_StPt_Sch_EZ!$B$4:$B$27,0),MATCH(Schedules_8760!$F8530,Clg_StPt_Sch_EZ!$C$3:$I$3,0)),"F","C")</f>
        <v>25.555555555555554</v>
      </c>
      <c r="K8530" s="34">
        <f>CONVERT(INDEX(Clg_StPt_Sch_EZ!$C$31:$I$54,MATCH(Schedules_8760!$C8530,Clg_StPt_Sch_EZ!$B$31:$B$54,0),MATCH(Schedules_8760!$F8530,Clg_StPt_Sch_EZ!$C$30:$I$30,0)),"F","C")</f>
        <v>25</v>
      </c>
      <c r="L8530" s="34">
        <f>CONVERT(INDEX(DHW_StPt_Sch_EZ!$C$4:$I$27,MATCH(Schedules_8760!$C8530,DHW_StPt_Sch_EZ!$B$4:$B$27,0),MATCH(Schedules_8760!$F8530,DHW_StPt_Sch_EZ!$C$3:$I$3,0)),"F","C")</f>
        <v>53.333333333333329</v>
      </c>
      <c r="M8530" s="34">
        <f>CONVERT(INDEX(DHW_StPt_Sch_EZ!$C$31:$I$54,MATCH(Schedules_8760!$C8530,DHW_StPt_Sch_EZ!$B$31:$B$54,0),MATCH(Schedules_8760!$F8530,DHW_StPt_Sch_EZ!$C$30:$I$30,0)),"F","C")</f>
        <v>53.333333333333329</v>
      </c>
      <c r="N8530" s="12"/>
      <c r="O8530" s="12"/>
      <c r="P8530" s="12"/>
    </row>
    <row r="8531" spans="1:16" x14ac:dyDescent="0.25">
      <c r="A8531" s="35">
        <v>8530</v>
      </c>
      <c r="B8531" s="89">
        <v>356.375</v>
      </c>
      <c r="C8531" s="35">
        <f t="shared" si="665"/>
        <v>10</v>
      </c>
      <c r="D8531" s="35">
        <f t="shared" si="668"/>
        <v>356</v>
      </c>
      <c r="E8531" s="35">
        <f t="shared" si="669"/>
        <v>6</v>
      </c>
      <c r="F8531" s="35" t="str">
        <f t="shared" si="666"/>
        <v>Friday</v>
      </c>
      <c r="G8531" s="35">
        <f t="shared" si="667"/>
        <v>12</v>
      </c>
      <c r="H8531" s="34">
        <f>CONVERT(INDEX(Htg_StPt_Sch_EZ!$C$4:$I$27,MATCH(Schedules_8760!$C8531,Htg_StPt_Sch_EZ!$B$4:$B$27,0),MATCH(Schedules_8760!$F8531,Htg_StPt_Sch_EZ!$C$3:$I$3,0)),"F","C")</f>
        <v>20.555555555555554</v>
      </c>
      <c r="I8531" s="34">
        <f>CONVERT(INDEX(Htg_StPt_Sch_EZ!$C$31:$I$54,MATCH(Schedules_8760!$C8531,Htg_StPt_Sch_EZ!$B$31:$B$54,0),MATCH(Schedules_8760!$F8531,Htg_StPt_Sch_EZ!$C$30:$I$30,0)),"F","C")</f>
        <v>19.444444444444443</v>
      </c>
      <c r="J8531" s="34">
        <f>CONVERT(INDEX(Clg_StPt_Sch_EZ!$C$4:$I$27,MATCH(Schedules_8760!$C8531,Clg_StPt_Sch_EZ!$B$4:$B$27,0),MATCH(Schedules_8760!$F8531,Clg_StPt_Sch_EZ!$C$3:$I$3,0)),"F","C")</f>
        <v>25.555555555555554</v>
      </c>
      <c r="K8531" s="34">
        <f>CONVERT(INDEX(Clg_StPt_Sch_EZ!$C$31:$I$54,MATCH(Schedules_8760!$C8531,Clg_StPt_Sch_EZ!$B$31:$B$54,0),MATCH(Schedules_8760!$F8531,Clg_StPt_Sch_EZ!$C$30:$I$30,0)),"F","C")</f>
        <v>25</v>
      </c>
      <c r="L8531" s="34">
        <f>CONVERT(INDEX(DHW_StPt_Sch_EZ!$C$4:$I$27,MATCH(Schedules_8760!$C8531,DHW_StPt_Sch_EZ!$B$4:$B$27,0),MATCH(Schedules_8760!$F8531,DHW_StPt_Sch_EZ!$C$3:$I$3,0)),"F","C")</f>
        <v>53.333333333333329</v>
      </c>
      <c r="M8531" s="34">
        <f>CONVERT(INDEX(DHW_StPt_Sch_EZ!$C$31:$I$54,MATCH(Schedules_8760!$C8531,DHW_StPt_Sch_EZ!$B$31:$B$54,0),MATCH(Schedules_8760!$F8531,DHW_StPt_Sch_EZ!$C$30:$I$30,0)),"F","C")</f>
        <v>53.333333333333329</v>
      </c>
      <c r="N8531" s="12"/>
      <c r="O8531" s="12"/>
      <c r="P8531" s="12"/>
    </row>
    <row r="8532" spans="1:16" x14ac:dyDescent="0.25">
      <c r="A8532" s="35">
        <v>8531</v>
      </c>
      <c r="B8532" s="89">
        <v>356.41666666666669</v>
      </c>
      <c r="C8532" s="35">
        <f t="shared" si="665"/>
        <v>11</v>
      </c>
      <c r="D8532" s="35">
        <f t="shared" si="668"/>
        <v>356</v>
      </c>
      <c r="E8532" s="35">
        <f t="shared" si="669"/>
        <v>6</v>
      </c>
      <c r="F8532" s="35" t="str">
        <f t="shared" si="666"/>
        <v>Friday</v>
      </c>
      <c r="G8532" s="35">
        <f t="shared" si="667"/>
        <v>12</v>
      </c>
      <c r="H8532" s="34">
        <f>CONVERT(INDEX(Htg_StPt_Sch_EZ!$C$4:$I$27,MATCH(Schedules_8760!$C8532,Htg_StPt_Sch_EZ!$B$4:$B$27,0),MATCH(Schedules_8760!$F8532,Htg_StPt_Sch_EZ!$C$3:$I$3,0)),"F","C")</f>
        <v>20.555555555555554</v>
      </c>
      <c r="I8532" s="34">
        <f>CONVERT(INDEX(Htg_StPt_Sch_EZ!$C$31:$I$54,MATCH(Schedules_8760!$C8532,Htg_StPt_Sch_EZ!$B$31:$B$54,0),MATCH(Schedules_8760!$F8532,Htg_StPt_Sch_EZ!$C$30:$I$30,0)),"F","C")</f>
        <v>19.444444444444443</v>
      </c>
      <c r="J8532" s="34">
        <f>CONVERT(INDEX(Clg_StPt_Sch_EZ!$C$4:$I$27,MATCH(Schedules_8760!$C8532,Clg_StPt_Sch_EZ!$B$4:$B$27,0),MATCH(Schedules_8760!$F8532,Clg_StPt_Sch_EZ!$C$3:$I$3,0)),"F","C")</f>
        <v>25.555555555555554</v>
      </c>
      <c r="K8532" s="34">
        <f>CONVERT(INDEX(Clg_StPt_Sch_EZ!$C$31:$I$54,MATCH(Schedules_8760!$C8532,Clg_StPt_Sch_EZ!$B$31:$B$54,0),MATCH(Schedules_8760!$F8532,Clg_StPt_Sch_EZ!$C$30:$I$30,0)),"F","C")</f>
        <v>25</v>
      </c>
      <c r="L8532" s="34">
        <f>CONVERT(INDEX(DHW_StPt_Sch_EZ!$C$4:$I$27,MATCH(Schedules_8760!$C8532,DHW_StPt_Sch_EZ!$B$4:$B$27,0),MATCH(Schedules_8760!$F8532,DHW_StPt_Sch_EZ!$C$3:$I$3,0)),"F","C")</f>
        <v>53.333333333333329</v>
      </c>
      <c r="M8532" s="34">
        <f>CONVERT(INDEX(DHW_StPt_Sch_EZ!$C$31:$I$54,MATCH(Schedules_8760!$C8532,DHW_StPt_Sch_EZ!$B$31:$B$54,0),MATCH(Schedules_8760!$F8532,DHW_StPt_Sch_EZ!$C$30:$I$30,0)),"F","C")</f>
        <v>53.333333333333329</v>
      </c>
      <c r="N8532" s="12"/>
      <c r="O8532" s="12"/>
      <c r="P8532" s="12"/>
    </row>
    <row r="8533" spans="1:16" x14ac:dyDescent="0.25">
      <c r="A8533" s="35">
        <v>8532</v>
      </c>
      <c r="B8533" s="89">
        <v>356.45833333333331</v>
      </c>
      <c r="C8533" s="35">
        <f t="shared" si="665"/>
        <v>12</v>
      </c>
      <c r="D8533" s="35">
        <f t="shared" si="668"/>
        <v>356</v>
      </c>
      <c r="E8533" s="35">
        <f t="shared" si="669"/>
        <v>6</v>
      </c>
      <c r="F8533" s="35" t="str">
        <f t="shared" si="666"/>
        <v>Friday</v>
      </c>
      <c r="G8533" s="35">
        <f t="shared" si="667"/>
        <v>12</v>
      </c>
      <c r="H8533" s="34">
        <f>CONVERT(INDEX(Htg_StPt_Sch_EZ!$C$4:$I$27,MATCH(Schedules_8760!$C8533,Htg_StPt_Sch_EZ!$B$4:$B$27,0),MATCH(Schedules_8760!$F8533,Htg_StPt_Sch_EZ!$C$3:$I$3,0)),"F","C")</f>
        <v>20.555555555555554</v>
      </c>
      <c r="I8533" s="34">
        <f>CONVERT(INDEX(Htg_StPt_Sch_EZ!$C$31:$I$54,MATCH(Schedules_8760!$C8533,Htg_StPt_Sch_EZ!$B$31:$B$54,0),MATCH(Schedules_8760!$F8533,Htg_StPt_Sch_EZ!$C$30:$I$30,0)),"F","C")</f>
        <v>19.444444444444443</v>
      </c>
      <c r="J8533" s="34">
        <f>CONVERT(INDEX(Clg_StPt_Sch_EZ!$C$4:$I$27,MATCH(Schedules_8760!$C8533,Clg_StPt_Sch_EZ!$B$4:$B$27,0),MATCH(Schedules_8760!$F8533,Clg_StPt_Sch_EZ!$C$3:$I$3,0)),"F","C")</f>
        <v>25.555555555555554</v>
      </c>
      <c r="K8533" s="34">
        <f>CONVERT(INDEX(Clg_StPt_Sch_EZ!$C$31:$I$54,MATCH(Schedules_8760!$C8533,Clg_StPt_Sch_EZ!$B$31:$B$54,0),MATCH(Schedules_8760!$F8533,Clg_StPt_Sch_EZ!$C$30:$I$30,0)),"F","C")</f>
        <v>25</v>
      </c>
      <c r="L8533" s="34">
        <f>CONVERT(INDEX(DHW_StPt_Sch_EZ!$C$4:$I$27,MATCH(Schedules_8760!$C8533,DHW_StPt_Sch_EZ!$B$4:$B$27,0),MATCH(Schedules_8760!$F8533,DHW_StPt_Sch_EZ!$C$3:$I$3,0)),"F","C")</f>
        <v>53.333333333333329</v>
      </c>
      <c r="M8533" s="34">
        <f>CONVERT(INDEX(DHW_StPt_Sch_EZ!$C$31:$I$54,MATCH(Schedules_8760!$C8533,DHW_StPt_Sch_EZ!$B$31:$B$54,0),MATCH(Schedules_8760!$F8533,DHW_StPt_Sch_EZ!$C$30:$I$30,0)),"F","C")</f>
        <v>53.333333333333329</v>
      </c>
      <c r="N8533" s="12"/>
      <c r="O8533" s="12"/>
      <c r="P8533" s="12"/>
    </row>
    <row r="8534" spans="1:16" x14ac:dyDescent="0.25">
      <c r="A8534" s="35">
        <v>8533</v>
      </c>
      <c r="B8534" s="89">
        <v>356.5</v>
      </c>
      <c r="C8534" s="35">
        <f t="shared" si="665"/>
        <v>13</v>
      </c>
      <c r="D8534" s="35">
        <f t="shared" si="668"/>
        <v>356</v>
      </c>
      <c r="E8534" s="35">
        <f t="shared" si="669"/>
        <v>6</v>
      </c>
      <c r="F8534" s="35" t="str">
        <f t="shared" si="666"/>
        <v>Friday</v>
      </c>
      <c r="G8534" s="35">
        <f t="shared" si="667"/>
        <v>12</v>
      </c>
      <c r="H8534" s="34">
        <f>CONVERT(INDEX(Htg_StPt_Sch_EZ!$C$4:$I$27,MATCH(Schedules_8760!$C8534,Htg_StPt_Sch_EZ!$B$4:$B$27,0),MATCH(Schedules_8760!$F8534,Htg_StPt_Sch_EZ!$C$3:$I$3,0)),"F","C")</f>
        <v>20.555555555555554</v>
      </c>
      <c r="I8534" s="34">
        <f>CONVERT(INDEX(Htg_StPt_Sch_EZ!$C$31:$I$54,MATCH(Schedules_8760!$C8534,Htg_StPt_Sch_EZ!$B$31:$B$54,0),MATCH(Schedules_8760!$F8534,Htg_StPt_Sch_EZ!$C$30:$I$30,0)),"F","C")</f>
        <v>19.444444444444443</v>
      </c>
      <c r="J8534" s="34">
        <f>CONVERT(INDEX(Clg_StPt_Sch_EZ!$C$4:$I$27,MATCH(Schedules_8760!$C8534,Clg_StPt_Sch_EZ!$B$4:$B$27,0),MATCH(Schedules_8760!$F8534,Clg_StPt_Sch_EZ!$C$3:$I$3,0)),"F","C")</f>
        <v>25.555555555555554</v>
      </c>
      <c r="K8534" s="34">
        <f>CONVERT(INDEX(Clg_StPt_Sch_EZ!$C$31:$I$54,MATCH(Schedules_8760!$C8534,Clg_StPt_Sch_EZ!$B$31:$B$54,0),MATCH(Schedules_8760!$F8534,Clg_StPt_Sch_EZ!$C$30:$I$30,0)),"F","C")</f>
        <v>25</v>
      </c>
      <c r="L8534" s="34">
        <f>CONVERT(INDEX(DHW_StPt_Sch_EZ!$C$4:$I$27,MATCH(Schedules_8760!$C8534,DHW_StPt_Sch_EZ!$B$4:$B$27,0),MATCH(Schedules_8760!$F8534,DHW_StPt_Sch_EZ!$C$3:$I$3,0)),"F","C")</f>
        <v>53.333333333333329</v>
      </c>
      <c r="M8534" s="34">
        <f>CONVERT(INDEX(DHW_StPt_Sch_EZ!$C$31:$I$54,MATCH(Schedules_8760!$C8534,DHW_StPt_Sch_EZ!$B$31:$B$54,0),MATCH(Schedules_8760!$F8534,DHW_StPt_Sch_EZ!$C$30:$I$30,0)),"F","C")</f>
        <v>53.333333333333329</v>
      </c>
      <c r="N8534" s="12"/>
      <c r="O8534" s="12"/>
      <c r="P8534" s="12"/>
    </row>
    <row r="8535" spans="1:16" x14ac:dyDescent="0.25">
      <c r="A8535" s="35">
        <v>8534</v>
      </c>
      <c r="B8535" s="89">
        <v>356.54166666666669</v>
      </c>
      <c r="C8535" s="35">
        <f t="shared" si="665"/>
        <v>14</v>
      </c>
      <c r="D8535" s="35">
        <f t="shared" si="668"/>
        <v>356</v>
      </c>
      <c r="E8535" s="35">
        <f t="shared" si="669"/>
        <v>6</v>
      </c>
      <c r="F8535" s="35" t="str">
        <f t="shared" si="666"/>
        <v>Friday</v>
      </c>
      <c r="G8535" s="35">
        <f t="shared" si="667"/>
        <v>12</v>
      </c>
      <c r="H8535" s="34">
        <f>CONVERT(INDEX(Htg_StPt_Sch_EZ!$C$4:$I$27,MATCH(Schedules_8760!$C8535,Htg_StPt_Sch_EZ!$B$4:$B$27,0),MATCH(Schedules_8760!$F8535,Htg_StPt_Sch_EZ!$C$3:$I$3,0)),"F","C")</f>
        <v>20.555555555555554</v>
      </c>
      <c r="I8535" s="34">
        <f>CONVERT(INDEX(Htg_StPt_Sch_EZ!$C$31:$I$54,MATCH(Schedules_8760!$C8535,Htg_StPt_Sch_EZ!$B$31:$B$54,0),MATCH(Schedules_8760!$F8535,Htg_StPt_Sch_EZ!$C$30:$I$30,0)),"F","C")</f>
        <v>19.444444444444443</v>
      </c>
      <c r="J8535" s="34">
        <f>CONVERT(INDEX(Clg_StPt_Sch_EZ!$C$4:$I$27,MATCH(Schedules_8760!$C8535,Clg_StPt_Sch_EZ!$B$4:$B$27,0),MATCH(Schedules_8760!$F8535,Clg_StPt_Sch_EZ!$C$3:$I$3,0)),"F","C")</f>
        <v>25.555555555555554</v>
      </c>
      <c r="K8535" s="34">
        <f>CONVERT(INDEX(Clg_StPt_Sch_EZ!$C$31:$I$54,MATCH(Schedules_8760!$C8535,Clg_StPt_Sch_EZ!$B$31:$B$54,0),MATCH(Schedules_8760!$F8535,Clg_StPt_Sch_EZ!$C$30:$I$30,0)),"F","C")</f>
        <v>25</v>
      </c>
      <c r="L8535" s="34">
        <f>CONVERT(INDEX(DHW_StPt_Sch_EZ!$C$4:$I$27,MATCH(Schedules_8760!$C8535,DHW_StPt_Sch_EZ!$B$4:$B$27,0),MATCH(Schedules_8760!$F8535,DHW_StPt_Sch_EZ!$C$3:$I$3,0)),"F","C")</f>
        <v>53.333333333333329</v>
      </c>
      <c r="M8535" s="34">
        <f>CONVERT(INDEX(DHW_StPt_Sch_EZ!$C$31:$I$54,MATCH(Schedules_8760!$C8535,DHW_StPt_Sch_EZ!$B$31:$B$54,0),MATCH(Schedules_8760!$F8535,DHW_StPt_Sch_EZ!$C$30:$I$30,0)),"F","C")</f>
        <v>53.333333333333329</v>
      </c>
      <c r="N8535" s="12"/>
      <c r="O8535" s="12"/>
      <c r="P8535" s="12"/>
    </row>
    <row r="8536" spans="1:16" x14ac:dyDescent="0.25">
      <c r="A8536" s="35">
        <v>8535</v>
      </c>
      <c r="B8536" s="89">
        <v>356.58333333333331</v>
      </c>
      <c r="C8536" s="35">
        <f t="shared" si="665"/>
        <v>15</v>
      </c>
      <c r="D8536" s="35">
        <f t="shared" si="668"/>
        <v>356</v>
      </c>
      <c r="E8536" s="35">
        <f t="shared" si="669"/>
        <v>6</v>
      </c>
      <c r="F8536" s="35" t="str">
        <f t="shared" si="666"/>
        <v>Friday</v>
      </c>
      <c r="G8536" s="35">
        <f t="shared" si="667"/>
        <v>12</v>
      </c>
      <c r="H8536" s="34">
        <f>CONVERT(INDEX(Htg_StPt_Sch_EZ!$C$4:$I$27,MATCH(Schedules_8760!$C8536,Htg_StPt_Sch_EZ!$B$4:$B$27,0),MATCH(Schedules_8760!$F8536,Htg_StPt_Sch_EZ!$C$3:$I$3,0)),"F","C")</f>
        <v>20.555555555555554</v>
      </c>
      <c r="I8536" s="34">
        <f>CONVERT(INDEX(Htg_StPt_Sch_EZ!$C$31:$I$54,MATCH(Schedules_8760!$C8536,Htg_StPt_Sch_EZ!$B$31:$B$54,0),MATCH(Schedules_8760!$F8536,Htg_StPt_Sch_EZ!$C$30:$I$30,0)),"F","C")</f>
        <v>21.111111111111111</v>
      </c>
      <c r="J8536" s="34">
        <f>CONVERT(INDEX(Clg_StPt_Sch_EZ!$C$4:$I$27,MATCH(Schedules_8760!$C8536,Clg_StPt_Sch_EZ!$B$4:$B$27,0),MATCH(Schedules_8760!$F8536,Clg_StPt_Sch_EZ!$C$3:$I$3,0)),"F","C")</f>
        <v>25.555555555555554</v>
      </c>
      <c r="K8536" s="34">
        <f>CONVERT(INDEX(Clg_StPt_Sch_EZ!$C$31:$I$54,MATCH(Schedules_8760!$C8536,Clg_StPt_Sch_EZ!$B$31:$B$54,0),MATCH(Schedules_8760!$F8536,Clg_StPt_Sch_EZ!$C$30:$I$30,0)),"F","C")</f>
        <v>25</v>
      </c>
      <c r="L8536" s="34">
        <f>CONVERT(INDEX(DHW_StPt_Sch_EZ!$C$4:$I$27,MATCH(Schedules_8760!$C8536,DHW_StPt_Sch_EZ!$B$4:$B$27,0),MATCH(Schedules_8760!$F8536,DHW_StPt_Sch_EZ!$C$3:$I$3,0)),"F","C")</f>
        <v>53.333333333333329</v>
      </c>
      <c r="M8536" s="34">
        <f>CONVERT(INDEX(DHW_StPt_Sch_EZ!$C$31:$I$54,MATCH(Schedules_8760!$C8536,DHW_StPt_Sch_EZ!$B$31:$B$54,0),MATCH(Schedules_8760!$F8536,DHW_StPt_Sch_EZ!$C$30:$I$30,0)),"F","C")</f>
        <v>53.333333333333329</v>
      </c>
      <c r="N8536" s="12"/>
      <c r="O8536" s="12"/>
      <c r="P8536" s="12"/>
    </row>
    <row r="8537" spans="1:16" x14ac:dyDescent="0.25">
      <c r="A8537" s="35">
        <v>8536</v>
      </c>
      <c r="B8537" s="89">
        <v>356.625</v>
      </c>
      <c r="C8537" s="35">
        <f t="shared" si="665"/>
        <v>16</v>
      </c>
      <c r="D8537" s="35">
        <f t="shared" si="668"/>
        <v>356</v>
      </c>
      <c r="E8537" s="35">
        <f t="shared" si="669"/>
        <v>6</v>
      </c>
      <c r="F8537" s="35" t="str">
        <f t="shared" si="666"/>
        <v>Friday</v>
      </c>
      <c r="G8537" s="35">
        <f t="shared" si="667"/>
        <v>12</v>
      </c>
      <c r="H8537" s="34">
        <f>CONVERT(INDEX(Htg_StPt_Sch_EZ!$C$4:$I$27,MATCH(Schedules_8760!$C8537,Htg_StPt_Sch_EZ!$B$4:$B$27,0),MATCH(Schedules_8760!$F8537,Htg_StPt_Sch_EZ!$C$3:$I$3,0)),"F","C")</f>
        <v>20.555555555555554</v>
      </c>
      <c r="I8537" s="34">
        <f>CONVERT(INDEX(Htg_StPt_Sch_EZ!$C$31:$I$54,MATCH(Schedules_8760!$C8537,Htg_StPt_Sch_EZ!$B$31:$B$54,0),MATCH(Schedules_8760!$F8537,Htg_StPt_Sch_EZ!$C$30:$I$30,0)),"F","C")</f>
        <v>21.111111111111111</v>
      </c>
      <c r="J8537" s="34">
        <f>CONVERT(INDEX(Clg_StPt_Sch_EZ!$C$4:$I$27,MATCH(Schedules_8760!$C8537,Clg_StPt_Sch_EZ!$B$4:$B$27,0),MATCH(Schedules_8760!$F8537,Clg_StPt_Sch_EZ!$C$3:$I$3,0)),"F","C")</f>
        <v>25.555555555555554</v>
      </c>
      <c r="K8537" s="34">
        <f>CONVERT(INDEX(Clg_StPt_Sch_EZ!$C$31:$I$54,MATCH(Schedules_8760!$C8537,Clg_StPt_Sch_EZ!$B$31:$B$54,0),MATCH(Schedules_8760!$F8537,Clg_StPt_Sch_EZ!$C$30:$I$30,0)),"F","C")</f>
        <v>25</v>
      </c>
      <c r="L8537" s="34">
        <f>CONVERT(INDEX(DHW_StPt_Sch_EZ!$C$4:$I$27,MATCH(Schedules_8760!$C8537,DHW_StPt_Sch_EZ!$B$4:$B$27,0),MATCH(Schedules_8760!$F8537,DHW_StPt_Sch_EZ!$C$3:$I$3,0)),"F","C")</f>
        <v>53.333333333333329</v>
      </c>
      <c r="M8537" s="34">
        <f>CONVERT(INDEX(DHW_StPt_Sch_EZ!$C$31:$I$54,MATCH(Schedules_8760!$C8537,DHW_StPt_Sch_EZ!$B$31:$B$54,0),MATCH(Schedules_8760!$F8537,DHW_StPt_Sch_EZ!$C$30:$I$30,0)),"F","C")</f>
        <v>53.333333333333329</v>
      </c>
      <c r="N8537" s="12"/>
      <c r="O8537" s="12"/>
      <c r="P8537" s="12"/>
    </row>
    <row r="8538" spans="1:16" x14ac:dyDescent="0.25">
      <c r="A8538" s="35">
        <v>8537</v>
      </c>
      <c r="B8538" s="89">
        <v>356.66666666666669</v>
      </c>
      <c r="C8538" s="35">
        <f t="shared" si="665"/>
        <v>17</v>
      </c>
      <c r="D8538" s="35">
        <f t="shared" si="668"/>
        <v>356</v>
      </c>
      <c r="E8538" s="35">
        <f t="shared" si="669"/>
        <v>6</v>
      </c>
      <c r="F8538" s="35" t="str">
        <f t="shared" si="666"/>
        <v>Friday</v>
      </c>
      <c r="G8538" s="35">
        <f t="shared" si="667"/>
        <v>12</v>
      </c>
      <c r="H8538" s="34">
        <f>CONVERT(INDEX(Htg_StPt_Sch_EZ!$C$4:$I$27,MATCH(Schedules_8760!$C8538,Htg_StPt_Sch_EZ!$B$4:$B$27,0),MATCH(Schedules_8760!$F8538,Htg_StPt_Sch_EZ!$C$3:$I$3,0)),"F","C")</f>
        <v>20.555555555555554</v>
      </c>
      <c r="I8538" s="34">
        <f>CONVERT(INDEX(Htg_StPt_Sch_EZ!$C$31:$I$54,MATCH(Schedules_8760!$C8538,Htg_StPt_Sch_EZ!$B$31:$B$54,0),MATCH(Schedules_8760!$F8538,Htg_StPt_Sch_EZ!$C$30:$I$30,0)),"F","C")</f>
        <v>17.777777777777779</v>
      </c>
      <c r="J8538" s="34">
        <f>CONVERT(INDEX(Clg_StPt_Sch_EZ!$C$4:$I$27,MATCH(Schedules_8760!$C8538,Clg_StPt_Sch_EZ!$B$4:$B$27,0),MATCH(Schedules_8760!$F8538,Clg_StPt_Sch_EZ!$C$3:$I$3,0)),"F","C")</f>
        <v>25.555555555555554</v>
      </c>
      <c r="K8538" s="34">
        <f>CONVERT(INDEX(Clg_StPt_Sch_EZ!$C$31:$I$54,MATCH(Schedules_8760!$C8538,Clg_StPt_Sch_EZ!$B$31:$B$54,0),MATCH(Schedules_8760!$F8538,Clg_StPt_Sch_EZ!$C$30:$I$30,0)),"F","C")</f>
        <v>25</v>
      </c>
      <c r="L8538" s="34">
        <f>CONVERT(INDEX(DHW_StPt_Sch_EZ!$C$4:$I$27,MATCH(Schedules_8760!$C8538,DHW_StPt_Sch_EZ!$B$4:$B$27,0),MATCH(Schedules_8760!$F8538,DHW_StPt_Sch_EZ!$C$3:$I$3,0)),"F","C")</f>
        <v>53.333333333333329</v>
      </c>
      <c r="M8538" s="34">
        <f>CONVERT(INDEX(DHW_StPt_Sch_EZ!$C$31:$I$54,MATCH(Schedules_8760!$C8538,DHW_StPt_Sch_EZ!$B$31:$B$54,0),MATCH(Schedules_8760!$F8538,DHW_StPt_Sch_EZ!$C$30:$I$30,0)),"F","C")</f>
        <v>53.333333333333329</v>
      </c>
      <c r="N8538" s="12"/>
      <c r="O8538" s="12"/>
      <c r="P8538" s="12"/>
    </row>
    <row r="8539" spans="1:16" x14ac:dyDescent="0.25">
      <c r="A8539" s="35">
        <v>8538</v>
      </c>
      <c r="B8539" s="89">
        <v>356.70833333333331</v>
      </c>
      <c r="C8539" s="35">
        <f t="shared" si="665"/>
        <v>18</v>
      </c>
      <c r="D8539" s="35">
        <f t="shared" si="668"/>
        <v>356</v>
      </c>
      <c r="E8539" s="35">
        <f t="shared" si="669"/>
        <v>6</v>
      </c>
      <c r="F8539" s="35" t="str">
        <f t="shared" si="666"/>
        <v>Friday</v>
      </c>
      <c r="G8539" s="35">
        <f t="shared" si="667"/>
        <v>12</v>
      </c>
      <c r="H8539" s="34">
        <f>CONVERT(INDEX(Htg_StPt_Sch_EZ!$C$4:$I$27,MATCH(Schedules_8760!$C8539,Htg_StPt_Sch_EZ!$B$4:$B$27,0),MATCH(Schedules_8760!$F8539,Htg_StPt_Sch_EZ!$C$3:$I$3,0)),"F","C")</f>
        <v>20.555555555555554</v>
      </c>
      <c r="I8539" s="34">
        <f>CONVERT(INDEX(Htg_StPt_Sch_EZ!$C$31:$I$54,MATCH(Schedules_8760!$C8539,Htg_StPt_Sch_EZ!$B$31:$B$54,0),MATCH(Schedules_8760!$F8539,Htg_StPt_Sch_EZ!$C$30:$I$30,0)),"F","C")</f>
        <v>17.777777777777779</v>
      </c>
      <c r="J8539" s="34">
        <f>CONVERT(INDEX(Clg_StPt_Sch_EZ!$C$4:$I$27,MATCH(Schedules_8760!$C8539,Clg_StPt_Sch_EZ!$B$4:$B$27,0),MATCH(Schedules_8760!$F8539,Clg_StPt_Sch_EZ!$C$3:$I$3,0)),"F","C")</f>
        <v>25.555555555555554</v>
      </c>
      <c r="K8539" s="34">
        <f>CONVERT(INDEX(Clg_StPt_Sch_EZ!$C$31:$I$54,MATCH(Schedules_8760!$C8539,Clg_StPt_Sch_EZ!$B$31:$B$54,0),MATCH(Schedules_8760!$F8539,Clg_StPt_Sch_EZ!$C$30:$I$30,0)),"F","C")</f>
        <v>28.333333333333332</v>
      </c>
      <c r="L8539" s="34">
        <f>CONVERT(INDEX(DHW_StPt_Sch_EZ!$C$4:$I$27,MATCH(Schedules_8760!$C8539,DHW_StPt_Sch_EZ!$B$4:$B$27,0),MATCH(Schedules_8760!$F8539,DHW_StPt_Sch_EZ!$C$3:$I$3,0)),"F","C")</f>
        <v>53.333333333333329</v>
      </c>
      <c r="M8539" s="34">
        <f>CONVERT(INDEX(DHW_StPt_Sch_EZ!$C$31:$I$54,MATCH(Schedules_8760!$C8539,DHW_StPt_Sch_EZ!$B$31:$B$54,0),MATCH(Schedules_8760!$F8539,DHW_StPt_Sch_EZ!$C$30:$I$30,0)),"F","C")</f>
        <v>53.333333333333329</v>
      </c>
      <c r="N8539" s="12"/>
      <c r="O8539" s="12"/>
      <c r="P8539" s="12"/>
    </row>
    <row r="8540" spans="1:16" x14ac:dyDescent="0.25">
      <c r="A8540" s="35">
        <v>8539</v>
      </c>
      <c r="B8540" s="89">
        <v>356.75</v>
      </c>
      <c r="C8540" s="35">
        <f t="shared" si="665"/>
        <v>19</v>
      </c>
      <c r="D8540" s="35">
        <f t="shared" si="668"/>
        <v>356</v>
      </c>
      <c r="E8540" s="35">
        <f t="shared" si="669"/>
        <v>6</v>
      </c>
      <c r="F8540" s="35" t="str">
        <f t="shared" si="666"/>
        <v>Friday</v>
      </c>
      <c r="G8540" s="35">
        <f t="shared" si="667"/>
        <v>12</v>
      </c>
      <c r="H8540" s="34">
        <f>CONVERT(INDEX(Htg_StPt_Sch_EZ!$C$4:$I$27,MATCH(Schedules_8760!$C8540,Htg_StPt_Sch_EZ!$B$4:$B$27,0),MATCH(Schedules_8760!$F8540,Htg_StPt_Sch_EZ!$C$3:$I$3,0)),"F","C")</f>
        <v>20.555555555555554</v>
      </c>
      <c r="I8540" s="34">
        <f>CONVERT(INDEX(Htg_StPt_Sch_EZ!$C$31:$I$54,MATCH(Schedules_8760!$C8540,Htg_StPt_Sch_EZ!$B$31:$B$54,0),MATCH(Schedules_8760!$F8540,Htg_StPt_Sch_EZ!$C$30:$I$30,0)),"F","C")</f>
        <v>18.333333333333332</v>
      </c>
      <c r="J8540" s="34">
        <f>CONVERT(INDEX(Clg_StPt_Sch_EZ!$C$4:$I$27,MATCH(Schedules_8760!$C8540,Clg_StPt_Sch_EZ!$B$4:$B$27,0),MATCH(Schedules_8760!$F8540,Clg_StPt_Sch_EZ!$C$3:$I$3,0)),"F","C")</f>
        <v>25.555555555555554</v>
      </c>
      <c r="K8540" s="34">
        <f>CONVERT(INDEX(Clg_StPt_Sch_EZ!$C$31:$I$54,MATCH(Schedules_8760!$C8540,Clg_StPt_Sch_EZ!$B$31:$B$54,0),MATCH(Schedules_8760!$F8540,Clg_StPt_Sch_EZ!$C$30:$I$30,0)),"F","C")</f>
        <v>28.333333333333332</v>
      </c>
      <c r="L8540" s="34">
        <f>CONVERT(INDEX(DHW_StPt_Sch_EZ!$C$4:$I$27,MATCH(Schedules_8760!$C8540,DHW_StPt_Sch_EZ!$B$4:$B$27,0),MATCH(Schedules_8760!$F8540,DHW_StPt_Sch_EZ!$C$3:$I$3,0)),"F","C")</f>
        <v>53.333333333333329</v>
      </c>
      <c r="M8540" s="34">
        <f>CONVERT(INDEX(DHW_StPt_Sch_EZ!$C$31:$I$54,MATCH(Schedules_8760!$C8540,DHW_StPt_Sch_EZ!$B$31:$B$54,0),MATCH(Schedules_8760!$F8540,DHW_StPt_Sch_EZ!$C$30:$I$30,0)),"F","C")</f>
        <v>53.333333333333329</v>
      </c>
      <c r="N8540" s="12"/>
      <c r="O8540" s="12"/>
      <c r="P8540" s="12"/>
    </row>
    <row r="8541" spans="1:16" x14ac:dyDescent="0.25">
      <c r="A8541" s="35">
        <v>8540</v>
      </c>
      <c r="B8541" s="89">
        <v>356.79166666666669</v>
      </c>
      <c r="C8541" s="35">
        <f t="shared" si="665"/>
        <v>20</v>
      </c>
      <c r="D8541" s="35">
        <f t="shared" si="668"/>
        <v>356</v>
      </c>
      <c r="E8541" s="35">
        <f t="shared" si="669"/>
        <v>6</v>
      </c>
      <c r="F8541" s="35" t="str">
        <f t="shared" si="666"/>
        <v>Friday</v>
      </c>
      <c r="G8541" s="35">
        <f t="shared" si="667"/>
        <v>12</v>
      </c>
      <c r="H8541" s="34">
        <f>CONVERT(INDEX(Htg_StPt_Sch_EZ!$C$4:$I$27,MATCH(Schedules_8760!$C8541,Htg_StPt_Sch_EZ!$B$4:$B$27,0),MATCH(Schedules_8760!$F8541,Htg_StPt_Sch_EZ!$C$3:$I$3,0)),"F","C")</f>
        <v>20.555555555555554</v>
      </c>
      <c r="I8541" s="34">
        <f>CONVERT(INDEX(Htg_StPt_Sch_EZ!$C$31:$I$54,MATCH(Schedules_8760!$C8541,Htg_StPt_Sch_EZ!$B$31:$B$54,0),MATCH(Schedules_8760!$F8541,Htg_StPt_Sch_EZ!$C$30:$I$30,0)),"F","C")</f>
        <v>18.888888888888889</v>
      </c>
      <c r="J8541" s="34">
        <f>CONVERT(INDEX(Clg_StPt_Sch_EZ!$C$4:$I$27,MATCH(Schedules_8760!$C8541,Clg_StPt_Sch_EZ!$B$4:$B$27,0),MATCH(Schedules_8760!$F8541,Clg_StPt_Sch_EZ!$C$3:$I$3,0)),"F","C")</f>
        <v>25.555555555555554</v>
      </c>
      <c r="K8541" s="34">
        <f>CONVERT(INDEX(Clg_StPt_Sch_EZ!$C$31:$I$54,MATCH(Schedules_8760!$C8541,Clg_StPt_Sch_EZ!$B$31:$B$54,0),MATCH(Schedules_8760!$F8541,Clg_StPt_Sch_EZ!$C$30:$I$30,0)),"F","C")</f>
        <v>28.333333333333332</v>
      </c>
      <c r="L8541" s="34">
        <f>CONVERT(INDEX(DHW_StPt_Sch_EZ!$C$4:$I$27,MATCH(Schedules_8760!$C8541,DHW_StPt_Sch_EZ!$B$4:$B$27,0),MATCH(Schedules_8760!$F8541,DHW_StPt_Sch_EZ!$C$3:$I$3,0)),"F","C")</f>
        <v>53.333333333333329</v>
      </c>
      <c r="M8541" s="34">
        <f>CONVERT(INDEX(DHW_StPt_Sch_EZ!$C$31:$I$54,MATCH(Schedules_8760!$C8541,DHW_StPt_Sch_EZ!$B$31:$B$54,0),MATCH(Schedules_8760!$F8541,DHW_StPt_Sch_EZ!$C$30:$I$30,0)),"F","C")</f>
        <v>53.333333333333329</v>
      </c>
      <c r="N8541" s="12"/>
      <c r="O8541" s="12"/>
      <c r="P8541" s="12"/>
    </row>
    <row r="8542" spans="1:16" x14ac:dyDescent="0.25">
      <c r="A8542" s="35">
        <v>8541</v>
      </c>
      <c r="B8542" s="89">
        <v>356.83333333333331</v>
      </c>
      <c r="C8542" s="35">
        <f t="shared" si="665"/>
        <v>21</v>
      </c>
      <c r="D8542" s="35">
        <f t="shared" si="668"/>
        <v>356</v>
      </c>
      <c r="E8542" s="35">
        <f t="shared" si="669"/>
        <v>6</v>
      </c>
      <c r="F8542" s="35" t="str">
        <f t="shared" si="666"/>
        <v>Friday</v>
      </c>
      <c r="G8542" s="35">
        <f t="shared" si="667"/>
        <v>12</v>
      </c>
      <c r="H8542" s="34">
        <f>CONVERT(INDEX(Htg_StPt_Sch_EZ!$C$4:$I$27,MATCH(Schedules_8760!$C8542,Htg_StPt_Sch_EZ!$B$4:$B$27,0),MATCH(Schedules_8760!$F8542,Htg_StPt_Sch_EZ!$C$3:$I$3,0)),"F","C")</f>
        <v>20.555555555555554</v>
      </c>
      <c r="I8542" s="34">
        <f>CONVERT(INDEX(Htg_StPt_Sch_EZ!$C$31:$I$54,MATCH(Schedules_8760!$C8542,Htg_StPt_Sch_EZ!$B$31:$B$54,0),MATCH(Schedules_8760!$F8542,Htg_StPt_Sch_EZ!$C$30:$I$30,0)),"F","C")</f>
        <v>19.444444444444443</v>
      </c>
      <c r="J8542" s="34">
        <f>CONVERT(INDEX(Clg_StPt_Sch_EZ!$C$4:$I$27,MATCH(Schedules_8760!$C8542,Clg_StPt_Sch_EZ!$B$4:$B$27,0),MATCH(Schedules_8760!$F8542,Clg_StPt_Sch_EZ!$C$3:$I$3,0)),"F","C")</f>
        <v>25.555555555555554</v>
      </c>
      <c r="K8542" s="34">
        <f>CONVERT(INDEX(Clg_StPt_Sch_EZ!$C$31:$I$54,MATCH(Schedules_8760!$C8542,Clg_StPt_Sch_EZ!$B$31:$B$54,0),MATCH(Schedules_8760!$F8542,Clg_StPt_Sch_EZ!$C$30:$I$30,0)),"F","C")</f>
        <v>28.333333333333332</v>
      </c>
      <c r="L8542" s="34">
        <f>CONVERT(INDEX(DHW_StPt_Sch_EZ!$C$4:$I$27,MATCH(Schedules_8760!$C8542,DHW_StPt_Sch_EZ!$B$4:$B$27,0),MATCH(Schedules_8760!$F8542,DHW_StPt_Sch_EZ!$C$3:$I$3,0)),"F","C")</f>
        <v>53.333333333333329</v>
      </c>
      <c r="M8542" s="34">
        <f>CONVERT(INDEX(DHW_StPt_Sch_EZ!$C$31:$I$54,MATCH(Schedules_8760!$C8542,DHW_StPt_Sch_EZ!$B$31:$B$54,0),MATCH(Schedules_8760!$F8542,DHW_StPt_Sch_EZ!$C$30:$I$30,0)),"F","C")</f>
        <v>53.333333333333329</v>
      </c>
      <c r="N8542" s="12"/>
      <c r="O8542" s="12"/>
      <c r="P8542" s="12"/>
    </row>
    <row r="8543" spans="1:16" x14ac:dyDescent="0.25">
      <c r="A8543" s="35">
        <v>8542</v>
      </c>
      <c r="B8543" s="89">
        <v>356.875</v>
      </c>
      <c r="C8543" s="35">
        <f t="shared" si="665"/>
        <v>22</v>
      </c>
      <c r="D8543" s="35">
        <f t="shared" si="668"/>
        <v>356</v>
      </c>
      <c r="E8543" s="35">
        <f t="shared" si="669"/>
        <v>6</v>
      </c>
      <c r="F8543" s="35" t="str">
        <f t="shared" si="666"/>
        <v>Friday</v>
      </c>
      <c r="G8543" s="35">
        <f t="shared" si="667"/>
        <v>12</v>
      </c>
      <c r="H8543" s="34">
        <f>CONVERT(INDEX(Htg_StPt_Sch_EZ!$C$4:$I$27,MATCH(Schedules_8760!$C8543,Htg_StPt_Sch_EZ!$B$4:$B$27,0),MATCH(Schedules_8760!$F8543,Htg_StPt_Sch_EZ!$C$3:$I$3,0)),"F","C")</f>
        <v>20.555555555555554</v>
      </c>
      <c r="I8543" s="34">
        <f>CONVERT(INDEX(Htg_StPt_Sch_EZ!$C$31:$I$54,MATCH(Schedules_8760!$C8543,Htg_StPt_Sch_EZ!$B$31:$B$54,0),MATCH(Schedules_8760!$F8543,Htg_StPt_Sch_EZ!$C$30:$I$30,0)),"F","C")</f>
        <v>19.444444444444443</v>
      </c>
      <c r="J8543" s="34">
        <f>CONVERT(INDEX(Clg_StPt_Sch_EZ!$C$4:$I$27,MATCH(Schedules_8760!$C8543,Clg_StPt_Sch_EZ!$B$4:$B$27,0),MATCH(Schedules_8760!$F8543,Clg_StPt_Sch_EZ!$C$3:$I$3,0)),"F","C")</f>
        <v>25.555555555555554</v>
      </c>
      <c r="K8543" s="34">
        <f>CONVERT(INDEX(Clg_StPt_Sch_EZ!$C$31:$I$54,MATCH(Schedules_8760!$C8543,Clg_StPt_Sch_EZ!$B$31:$B$54,0),MATCH(Schedules_8760!$F8543,Clg_StPt_Sch_EZ!$C$30:$I$30,0)),"F","C")</f>
        <v>28.333333333333332</v>
      </c>
      <c r="L8543" s="34">
        <f>CONVERT(INDEX(DHW_StPt_Sch_EZ!$C$4:$I$27,MATCH(Schedules_8760!$C8543,DHW_StPt_Sch_EZ!$B$4:$B$27,0),MATCH(Schedules_8760!$F8543,DHW_StPt_Sch_EZ!$C$3:$I$3,0)),"F","C")</f>
        <v>53.333333333333329</v>
      </c>
      <c r="M8543" s="34">
        <f>CONVERT(INDEX(DHW_StPt_Sch_EZ!$C$31:$I$54,MATCH(Schedules_8760!$C8543,DHW_StPt_Sch_EZ!$B$31:$B$54,0),MATCH(Schedules_8760!$F8543,DHW_StPt_Sch_EZ!$C$30:$I$30,0)),"F","C")</f>
        <v>53.333333333333329</v>
      </c>
      <c r="N8543" s="12"/>
      <c r="O8543" s="12"/>
      <c r="P8543" s="12"/>
    </row>
    <row r="8544" spans="1:16" x14ac:dyDescent="0.25">
      <c r="A8544" s="35">
        <v>8543</v>
      </c>
      <c r="B8544" s="89">
        <v>356.91666666666669</v>
      </c>
      <c r="C8544" s="35">
        <f t="shared" si="665"/>
        <v>23</v>
      </c>
      <c r="D8544" s="35">
        <f t="shared" si="668"/>
        <v>356</v>
      </c>
      <c r="E8544" s="35">
        <f t="shared" si="669"/>
        <v>6</v>
      </c>
      <c r="F8544" s="35" t="str">
        <f t="shared" si="666"/>
        <v>Friday</v>
      </c>
      <c r="G8544" s="35">
        <f t="shared" si="667"/>
        <v>12</v>
      </c>
      <c r="H8544" s="34">
        <f>CONVERT(INDEX(Htg_StPt_Sch_EZ!$C$4:$I$27,MATCH(Schedules_8760!$C8544,Htg_StPt_Sch_EZ!$B$4:$B$27,0),MATCH(Schedules_8760!$F8544,Htg_StPt_Sch_EZ!$C$3:$I$3,0)),"F","C")</f>
        <v>20.555555555555554</v>
      </c>
      <c r="I8544" s="34">
        <f>CONVERT(INDEX(Htg_StPt_Sch_EZ!$C$31:$I$54,MATCH(Schedules_8760!$C8544,Htg_StPt_Sch_EZ!$B$31:$B$54,0),MATCH(Schedules_8760!$F8544,Htg_StPt_Sch_EZ!$C$30:$I$30,0)),"F","C")</f>
        <v>19.444444444444443</v>
      </c>
      <c r="J8544" s="34">
        <f>CONVERT(INDEX(Clg_StPt_Sch_EZ!$C$4:$I$27,MATCH(Schedules_8760!$C8544,Clg_StPt_Sch_EZ!$B$4:$B$27,0),MATCH(Schedules_8760!$F8544,Clg_StPt_Sch_EZ!$C$3:$I$3,0)),"F","C")</f>
        <v>25.555555555555554</v>
      </c>
      <c r="K8544" s="34">
        <f>CONVERT(INDEX(Clg_StPt_Sch_EZ!$C$31:$I$54,MATCH(Schedules_8760!$C8544,Clg_StPt_Sch_EZ!$B$31:$B$54,0),MATCH(Schedules_8760!$F8544,Clg_StPt_Sch_EZ!$C$30:$I$30,0)),"F","C")</f>
        <v>28.333333333333332</v>
      </c>
      <c r="L8544" s="34">
        <f>CONVERT(INDEX(DHW_StPt_Sch_EZ!$C$4:$I$27,MATCH(Schedules_8760!$C8544,DHW_StPt_Sch_EZ!$B$4:$B$27,0),MATCH(Schedules_8760!$F8544,DHW_StPt_Sch_EZ!$C$3:$I$3,0)),"F","C")</f>
        <v>53.333333333333329</v>
      </c>
      <c r="M8544" s="34">
        <f>CONVERT(INDEX(DHW_StPt_Sch_EZ!$C$31:$I$54,MATCH(Schedules_8760!$C8544,DHW_StPt_Sch_EZ!$B$31:$B$54,0),MATCH(Schedules_8760!$F8544,DHW_StPt_Sch_EZ!$C$30:$I$30,0)),"F","C")</f>
        <v>53.333333333333329</v>
      </c>
      <c r="N8544" s="12"/>
      <c r="O8544" s="12"/>
      <c r="P8544" s="12"/>
    </row>
    <row r="8545" spans="1:16" x14ac:dyDescent="0.25">
      <c r="A8545" s="35">
        <v>8544</v>
      </c>
      <c r="B8545" s="89">
        <v>356.95833333333331</v>
      </c>
      <c r="C8545" s="35">
        <f t="shared" si="665"/>
        <v>24</v>
      </c>
      <c r="D8545" s="35">
        <f t="shared" si="668"/>
        <v>356</v>
      </c>
      <c r="E8545" s="35">
        <f t="shared" si="669"/>
        <v>6</v>
      </c>
      <c r="F8545" s="35" t="str">
        <f t="shared" si="666"/>
        <v>Friday</v>
      </c>
      <c r="G8545" s="35">
        <f t="shared" si="667"/>
        <v>12</v>
      </c>
      <c r="H8545" s="34">
        <f>CONVERT(INDEX(Htg_StPt_Sch_EZ!$C$4:$I$27,MATCH(Schedules_8760!$C8545,Htg_StPt_Sch_EZ!$B$4:$B$27,0),MATCH(Schedules_8760!$F8545,Htg_StPt_Sch_EZ!$C$3:$I$3,0)),"F","C")</f>
        <v>20.555555555555554</v>
      </c>
      <c r="I8545" s="34">
        <f>CONVERT(INDEX(Htg_StPt_Sch_EZ!$C$31:$I$54,MATCH(Schedules_8760!$C8545,Htg_StPt_Sch_EZ!$B$31:$B$54,0),MATCH(Schedules_8760!$F8545,Htg_StPt_Sch_EZ!$C$30:$I$30,0)),"F","C")</f>
        <v>19.444444444444443</v>
      </c>
      <c r="J8545" s="34">
        <f>CONVERT(INDEX(Clg_StPt_Sch_EZ!$C$4:$I$27,MATCH(Schedules_8760!$C8545,Clg_StPt_Sch_EZ!$B$4:$B$27,0),MATCH(Schedules_8760!$F8545,Clg_StPt_Sch_EZ!$C$3:$I$3,0)),"F","C")</f>
        <v>25.555555555555554</v>
      </c>
      <c r="K8545" s="34">
        <f>CONVERT(INDEX(Clg_StPt_Sch_EZ!$C$31:$I$54,MATCH(Schedules_8760!$C8545,Clg_StPt_Sch_EZ!$B$31:$B$54,0),MATCH(Schedules_8760!$F8545,Clg_StPt_Sch_EZ!$C$30:$I$30,0)),"F","C")</f>
        <v>28.333333333333332</v>
      </c>
      <c r="L8545" s="34">
        <f>CONVERT(INDEX(DHW_StPt_Sch_EZ!$C$4:$I$27,MATCH(Schedules_8760!$C8545,DHW_StPt_Sch_EZ!$B$4:$B$27,0),MATCH(Schedules_8760!$F8545,DHW_StPt_Sch_EZ!$C$3:$I$3,0)),"F","C")</f>
        <v>53.333333333333329</v>
      </c>
      <c r="M8545" s="34">
        <f>CONVERT(INDEX(DHW_StPt_Sch_EZ!$C$31:$I$54,MATCH(Schedules_8760!$C8545,DHW_StPt_Sch_EZ!$B$31:$B$54,0),MATCH(Schedules_8760!$F8545,DHW_StPt_Sch_EZ!$C$30:$I$30,0)),"F","C")</f>
        <v>53.333333333333329</v>
      </c>
      <c r="N8545" s="12"/>
      <c r="O8545" s="12"/>
      <c r="P8545" s="12"/>
    </row>
    <row r="8546" spans="1:16" x14ac:dyDescent="0.25">
      <c r="A8546" s="35">
        <v>8545</v>
      </c>
      <c r="B8546" s="89">
        <v>357</v>
      </c>
      <c r="C8546" s="35">
        <f t="shared" si="665"/>
        <v>1</v>
      </c>
      <c r="D8546" s="35">
        <f t="shared" si="668"/>
        <v>357</v>
      </c>
      <c r="E8546" s="35">
        <f t="shared" si="669"/>
        <v>7</v>
      </c>
      <c r="F8546" s="35" t="str">
        <f t="shared" si="666"/>
        <v>Saturday</v>
      </c>
      <c r="G8546" s="35">
        <f t="shared" si="667"/>
        <v>12</v>
      </c>
      <c r="H8546" s="34">
        <f>CONVERT(INDEX(Htg_StPt_Sch_EZ!$C$4:$I$27,MATCH(Schedules_8760!$C8546,Htg_StPt_Sch_EZ!$B$4:$B$27,0),MATCH(Schedules_8760!$F8546,Htg_StPt_Sch_EZ!$C$3:$I$3,0)),"F","C")</f>
        <v>20.555555555555554</v>
      </c>
      <c r="I8546" s="34">
        <f>CONVERT(INDEX(Htg_StPt_Sch_EZ!$C$31:$I$54,MATCH(Schedules_8760!$C8546,Htg_StPt_Sch_EZ!$B$31:$B$54,0),MATCH(Schedules_8760!$F8546,Htg_StPt_Sch_EZ!$C$30:$I$30,0)),"F","C")</f>
        <v>19.444444444444443</v>
      </c>
      <c r="J8546" s="34">
        <f>CONVERT(INDEX(Clg_StPt_Sch_EZ!$C$4:$I$27,MATCH(Schedules_8760!$C8546,Clg_StPt_Sch_EZ!$B$4:$B$27,0),MATCH(Schedules_8760!$F8546,Clg_StPt_Sch_EZ!$C$3:$I$3,0)),"F","C")</f>
        <v>25.555555555555554</v>
      </c>
      <c r="K8546" s="34">
        <f>CONVERT(INDEX(Clg_StPt_Sch_EZ!$C$31:$I$54,MATCH(Schedules_8760!$C8546,Clg_StPt_Sch_EZ!$B$31:$B$54,0),MATCH(Schedules_8760!$F8546,Clg_StPt_Sch_EZ!$C$30:$I$30,0)),"F","C")</f>
        <v>28.333333333333332</v>
      </c>
      <c r="L8546" s="34">
        <f>CONVERT(INDEX(DHW_StPt_Sch_EZ!$C$4:$I$27,MATCH(Schedules_8760!$C8546,DHW_StPt_Sch_EZ!$B$4:$B$27,0),MATCH(Schedules_8760!$F8546,DHW_StPt_Sch_EZ!$C$3:$I$3,0)),"F","C")</f>
        <v>53.333333333333329</v>
      </c>
      <c r="M8546" s="34">
        <f>CONVERT(INDEX(DHW_StPt_Sch_EZ!$C$31:$I$54,MATCH(Schedules_8760!$C8546,DHW_StPt_Sch_EZ!$B$31:$B$54,0),MATCH(Schedules_8760!$F8546,DHW_StPt_Sch_EZ!$C$30:$I$30,0)),"F","C")</f>
        <v>53.333333333333329</v>
      </c>
      <c r="N8546" s="12"/>
      <c r="O8546" s="12"/>
      <c r="P8546" s="12"/>
    </row>
    <row r="8547" spans="1:16" x14ac:dyDescent="0.25">
      <c r="A8547" s="35">
        <v>8546</v>
      </c>
      <c r="B8547" s="89">
        <v>357.04166666666669</v>
      </c>
      <c r="C8547" s="35">
        <f t="shared" si="665"/>
        <v>2</v>
      </c>
      <c r="D8547" s="35">
        <f t="shared" si="668"/>
        <v>357</v>
      </c>
      <c r="E8547" s="35">
        <f t="shared" si="669"/>
        <v>7</v>
      </c>
      <c r="F8547" s="35" t="str">
        <f t="shared" si="666"/>
        <v>Saturday</v>
      </c>
      <c r="G8547" s="35">
        <f t="shared" si="667"/>
        <v>12</v>
      </c>
      <c r="H8547" s="34">
        <f>CONVERT(INDEX(Htg_StPt_Sch_EZ!$C$4:$I$27,MATCH(Schedules_8760!$C8547,Htg_StPt_Sch_EZ!$B$4:$B$27,0),MATCH(Schedules_8760!$F8547,Htg_StPt_Sch_EZ!$C$3:$I$3,0)),"F","C")</f>
        <v>20.555555555555554</v>
      </c>
      <c r="I8547" s="34">
        <f>CONVERT(INDEX(Htg_StPt_Sch_EZ!$C$31:$I$54,MATCH(Schedules_8760!$C8547,Htg_StPt_Sch_EZ!$B$31:$B$54,0),MATCH(Schedules_8760!$F8547,Htg_StPt_Sch_EZ!$C$30:$I$30,0)),"F","C")</f>
        <v>19.444444444444443</v>
      </c>
      <c r="J8547" s="34">
        <f>CONVERT(INDEX(Clg_StPt_Sch_EZ!$C$4:$I$27,MATCH(Schedules_8760!$C8547,Clg_StPt_Sch_EZ!$B$4:$B$27,0),MATCH(Schedules_8760!$F8547,Clg_StPt_Sch_EZ!$C$3:$I$3,0)),"F","C")</f>
        <v>25.555555555555554</v>
      </c>
      <c r="K8547" s="34">
        <f>CONVERT(INDEX(Clg_StPt_Sch_EZ!$C$31:$I$54,MATCH(Schedules_8760!$C8547,Clg_StPt_Sch_EZ!$B$31:$B$54,0),MATCH(Schedules_8760!$F8547,Clg_StPt_Sch_EZ!$C$30:$I$30,0)),"F","C")</f>
        <v>28.333333333333332</v>
      </c>
      <c r="L8547" s="34">
        <f>CONVERT(INDEX(DHW_StPt_Sch_EZ!$C$4:$I$27,MATCH(Schedules_8760!$C8547,DHW_StPt_Sch_EZ!$B$4:$B$27,0),MATCH(Schedules_8760!$F8547,DHW_StPt_Sch_EZ!$C$3:$I$3,0)),"F","C")</f>
        <v>53.333333333333329</v>
      </c>
      <c r="M8547" s="34">
        <f>CONVERT(INDEX(DHW_StPt_Sch_EZ!$C$31:$I$54,MATCH(Schedules_8760!$C8547,DHW_StPt_Sch_EZ!$B$31:$B$54,0),MATCH(Schedules_8760!$F8547,DHW_StPt_Sch_EZ!$C$30:$I$30,0)),"F","C")</f>
        <v>53.333333333333329</v>
      </c>
      <c r="N8547" s="12"/>
      <c r="O8547" s="12"/>
      <c r="P8547" s="12"/>
    </row>
    <row r="8548" spans="1:16" x14ac:dyDescent="0.25">
      <c r="A8548" s="35">
        <v>8547</v>
      </c>
      <c r="B8548" s="89">
        <v>357.08333333333331</v>
      </c>
      <c r="C8548" s="35">
        <f t="shared" si="665"/>
        <v>3</v>
      </c>
      <c r="D8548" s="35">
        <f t="shared" si="668"/>
        <v>357</v>
      </c>
      <c r="E8548" s="35">
        <f t="shared" si="669"/>
        <v>7</v>
      </c>
      <c r="F8548" s="35" t="str">
        <f t="shared" si="666"/>
        <v>Saturday</v>
      </c>
      <c r="G8548" s="35">
        <f t="shared" si="667"/>
        <v>12</v>
      </c>
      <c r="H8548" s="34">
        <f>CONVERT(INDEX(Htg_StPt_Sch_EZ!$C$4:$I$27,MATCH(Schedules_8760!$C8548,Htg_StPt_Sch_EZ!$B$4:$B$27,0),MATCH(Schedules_8760!$F8548,Htg_StPt_Sch_EZ!$C$3:$I$3,0)),"F","C")</f>
        <v>20.555555555555554</v>
      </c>
      <c r="I8548" s="34">
        <f>CONVERT(INDEX(Htg_StPt_Sch_EZ!$C$31:$I$54,MATCH(Schedules_8760!$C8548,Htg_StPt_Sch_EZ!$B$31:$B$54,0),MATCH(Schedules_8760!$F8548,Htg_StPt_Sch_EZ!$C$30:$I$30,0)),"F","C")</f>
        <v>19.444444444444443</v>
      </c>
      <c r="J8548" s="34">
        <f>CONVERT(INDEX(Clg_StPt_Sch_EZ!$C$4:$I$27,MATCH(Schedules_8760!$C8548,Clg_StPt_Sch_EZ!$B$4:$B$27,0),MATCH(Schedules_8760!$F8548,Clg_StPt_Sch_EZ!$C$3:$I$3,0)),"F","C")</f>
        <v>25.555555555555554</v>
      </c>
      <c r="K8548" s="34">
        <f>CONVERT(INDEX(Clg_StPt_Sch_EZ!$C$31:$I$54,MATCH(Schedules_8760!$C8548,Clg_StPt_Sch_EZ!$B$31:$B$54,0),MATCH(Schedules_8760!$F8548,Clg_StPt_Sch_EZ!$C$30:$I$30,0)),"F","C")</f>
        <v>28.333333333333332</v>
      </c>
      <c r="L8548" s="34">
        <f>CONVERT(INDEX(DHW_StPt_Sch_EZ!$C$4:$I$27,MATCH(Schedules_8760!$C8548,DHW_StPt_Sch_EZ!$B$4:$B$27,0),MATCH(Schedules_8760!$F8548,DHW_StPt_Sch_EZ!$C$3:$I$3,0)),"F","C")</f>
        <v>53.333333333333329</v>
      </c>
      <c r="M8548" s="34">
        <f>CONVERT(INDEX(DHW_StPt_Sch_EZ!$C$31:$I$54,MATCH(Schedules_8760!$C8548,DHW_StPt_Sch_EZ!$B$31:$B$54,0),MATCH(Schedules_8760!$F8548,DHW_StPt_Sch_EZ!$C$30:$I$30,0)),"F","C")</f>
        <v>53.333333333333329</v>
      </c>
      <c r="N8548" s="12"/>
      <c r="O8548" s="12"/>
      <c r="P8548" s="12"/>
    </row>
    <row r="8549" spans="1:16" x14ac:dyDescent="0.25">
      <c r="A8549" s="35">
        <v>8548</v>
      </c>
      <c r="B8549" s="89">
        <v>357.125</v>
      </c>
      <c r="C8549" s="35">
        <f t="shared" si="665"/>
        <v>4</v>
      </c>
      <c r="D8549" s="35">
        <f t="shared" si="668"/>
        <v>357</v>
      </c>
      <c r="E8549" s="35">
        <f t="shared" si="669"/>
        <v>7</v>
      </c>
      <c r="F8549" s="35" t="str">
        <f t="shared" si="666"/>
        <v>Saturday</v>
      </c>
      <c r="G8549" s="35">
        <f t="shared" si="667"/>
        <v>12</v>
      </c>
      <c r="H8549" s="34">
        <f>CONVERT(INDEX(Htg_StPt_Sch_EZ!$C$4:$I$27,MATCH(Schedules_8760!$C8549,Htg_StPt_Sch_EZ!$B$4:$B$27,0),MATCH(Schedules_8760!$F8549,Htg_StPt_Sch_EZ!$C$3:$I$3,0)),"F","C")</f>
        <v>20.555555555555554</v>
      </c>
      <c r="I8549" s="34">
        <f>CONVERT(INDEX(Htg_StPt_Sch_EZ!$C$31:$I$54,MATCH(Schedules_8760!$C8549,Htg_StPt_Sch_EZ!$B$31:$B$54,0),MATCH(Schedules_8760!$F8549,Htg_StPt_Sch_EZ!$C$30:$I$30,0)),"F","C")</f>
        <v>19.444444444444443</v>
      </c>
      <c r="J8549" s="34">
        <f>CONVERT(INDEX(Clg_StPt_Sch_EZ!$C$4:$I$27,MATCH(Schedules_8760!$C8549,Clg_StPt_Sch_EZ!$B$4:$B$27,0),MATCH(Schedules_8760!$F8549,Clg_StPt_Sch_EZ!$C$3:$I$3,0)),"F","C")</f>
        <v>25.555555555555554</v>
      </c>
      <c r="K8549" s="34">
        <f>CONVERT(INDEX(Clg_StPt_Sch_EZ!$C$31:$I$54,MATCH(Schedules_8760!$C8549,Clg_StPt_Sch_EZ!$B$31:$B$54,0),MATCH(Schedules_8760!$F8549,Clg_StPt_Sch_EZ!$C$30:$I$30,0)),"F","C")</f>
        <v>28.333333333333332</v>
      </c>
      <c r="L8549" s="34">
        <f>CONVERT(INDEX(DHW_StPt_Sch_EZ!$C$4:$I$27,MATCH(Schedules_8760!$C8549,DHW_StPt_Sch_EZ!$B$4:$B$27,0),MATCH(Schedules_8760!$F8549,DHW_StPt_Sch_EZ!$C$3:$I$3,0)),"F","C")</f>
        <v>53.333333333333329</v>
      </c>
      <c r="M8549" s="34">
        <f>CONVERT(INDEX(DHW_StPt_Sch_EZ!$C$31:$I$54,MATCH(Schedules_8760!$C8549,DHW_StPt_Sch_EZ!$B$31:$B$54,0),MATCH(Schedules_8760!$F8549,DHW_StPt_Sch_EZ!$C$30:$I$30,0)),"F","C")</f>
        <v>53.333333333333329</v>
      </c>
      <c r="N8549" s="12"/>
      <c r="O8549" s="12"/>
      <c r="P8549" s="12"/>
    </row>
    <row r="8550" spans="1:16" x14ac:dyDescent="0.25">
      <c r="A8550" s="35">
        <v>8549</v>
      </c>
      <c r="B8550" s="89">
        <v>357.16666666666669</v>
      </c>
      <c r="C8550" s="35">
        <f t="shared" si="665"/>
        <v>5</v>
      </c>
      <c r="D8550" s="35">
        <f t="shared" si="668"/>
        <v>357</v>
      </c>
      <c r="E8550" s="35">
        <f t="shared" si="669"/>
        <v>7</v>
      </c>
      <c r="F8550" s="35" t="str">
        <f t="shared" si="666"/>
        <v>Saturday</v>
      </c>
      <c r="G8550" s="35">
        <f t="shared" si="667"/>
        <v>12</v>
      </c>
      <c r="H8550" s="34">
        <f>CONVERT(INDEX(Htg_StPt_Sch_EZ!$C$4:$I$27,MATCH(Schedules_8760!$C8550,Htg_StPt_Sch_EZ!$B$4:$B$27,0),MATCH(Schedules_8760!$F8550,Htg_StPt_Sch_EZ!$C$3:$I$3,0)),"F","C")</f>
        <v>20.555555555555554</v>
      </c>
      <c r="I8550" s="34">
        <f>CONVERT(INDEX(Htg_StPt_Sch_EZ!$C$31:$I$54,MATCH(Schedules_8760!$C8550,Htg_StPt_Sch_EZ!$B$31:$B$54,0),MATCH(Schedules_8760!$F8550,Htg_StPt_Sch_EZ!$C$30:$I$30,0)),"F","C")</f>
        <v>19.444444444444443</v>
      </c>
      <c r="J8550" s="34">
        <f>CONVERT(INDEX(Clg_StPt_Sch_EZ!$C$4:$I$27,MATCH(Schedules_8760!$C8550,Clg_StPt_Sch_EZ!$B$4:$B$27,0),MATCH(Schedules_8760!$F8550,Clg_StPt_Sch_EZ!$C$3:$I$3,0)),"F","C")</f>
        <v>25.555555555555554</v>
      </c>
      <c r="K8550" s="34">
        <f>CONVERT(INDEX(Clg_StPt_Sch_EZ!$C$31:$I$54,MATCH(Schedules_8760!$C8550,Clg_StPt_Sch_EZ!$B$31:$B$54,0),MATCH(Schedules_8760!$F8550,Clg_StPt_Sch_EZ!$C$30:$I$30,0)),"F","C")</f>
        <v>28.333333333333332</v>
      </c>
      <c r="L8550" s="34">
        <f>CONVERT(INDEX(DHW_StPt_Sch_EZ!$C$4:$I$27,MATCH(Schedules_8760!$C8550,DHW_StPt_Sch_EZ!$B$4:$B$27,0),MATCH(Schedules_8760!$F8550,DHW_StPt_Sch_EZ!$C$3:$I$3,0)),"F","C")</f>
        <v>53.333333333333329</v>
      </c>
      <c r="M8550" s="34">
        <f>CONVERT(INDEX(DHW_StPt_Sch_EZ!$C$31:$I$54,MATCH(Schedules_8760!$C8550,DHW_StPt_Sch_EZ!$B$31:$B$54,0),MATCH(Schedules_8760!$F8550,DHW_StPt_Sch_EZ!$C$30:$I$30,0)),"F","C")</f>
        <v>53.333333333333329</v>
      </c>
      <c r="N8550" s="12"/>
      <c r="O8550" s="12"/>
      <c r="P8550" s="12"/>
    </row>
    <row r="8551" spans="1:16" x14ac:dyDescent="0.25">
      <c r="A8551" s="35">
        <v>8550</v>
      </c>
      <c r="B8551" s="89">
        <v>357.20833333333331</v>
      </c>
      <c r="C8551" s="35">
        <f t="shared" si="665"/>
        <v>6</v>
      </c>
      <c r="D8551" s="35">
        <f t="shared" si="668"/>
        <v>357</v>
      </c>
      <c r="E8551" s="35">
        <f t="shared" si="669"/>
        <v>7</v>
      </c>
      <c r="F8551" s="35" t="str">
        <f t="shared" si="666"/>
        <v>Saturday</v>
      </c>
      <c r="G8551" s="35">
        <f t="shared" si="667"/>
        <v>12</v>
      </c>
      <c r="H8551" s="34">
        <f>CONVERT(INDEX(Htg_StPt_Sch_EZ!$C$4:$I$27,MATCH(Schedules_8760!$C8551,Htg_StPt_Sch_EZ!$B$4:$B$27,0),MATCH(Schedules_8760!$F8551,Htg_StPt_Sch_EZ!$C$3:$I$3,0)),"F","C")</f>
        <v>20.555555555555554</v>
      </c>
      <c r="I8551" s="34">
        <f>CONVERT(INDEX(Htg_StPt_Sch_EZ!$C$31:$I$54,MATCH(Schedules_8760!$C8551,Htg_StPt_Sch_EZ!$B$31:$B$54,0),MATCH(Schedules_8760!$F8551,Htg_StPt_Sch_EZ!$C$30:$I$30,0)),"F","C")</f>
        <v>19.444444444444443</v>
      </c>
      <c r="J8551" s="34">
        <f>CONVERT(INDEX(Clg_StPt_Sch_EZ!$C$4:$I$27,MATCH(Schedules_8760!$C8551,Clg_StPt_Sch_EZ!$B$4:$B$27,0),MATCH(Schedules_8760!$F8551,Clg_StPt_Sch_EZ!$C$3:$I$3,0)),"F","C")</f>
        <v>25.555555555555554</v>
      </c>
      <c r="K8551" s="34">
        <f>CONVERT(INDEX(Clg_StPt_Sch_EZ!$C$31:$I$54,MATCH(Schedules_8760!$C8551,Clg_StPt_Sch_EZ!$B$31:$B$54,0),MATCH(Schedules_8760!$F8551,Clg_StPt_Sch_EZ!$C$30:$I$30,0)),"F","C")</f>
        <v>28.333333333333332</v>
      </c>
      <c r="L8551" s="34">
        <f>CONVERT(INDEX(DHW_StPt_Sch_EZ!$C$4:$I$27,MATCH(Schedules_8760!$C8551,DHW_StPt_Sch_EZ!$B$4:$B$27,0),MATCH(Schedules_8760!$F8551,DHW_StPt_Sch_EZ!$C$3:$I$3,0)),"F","C")</f>
        <v>53.333333333333329</v>
      </c>
      <c r="M8551" s="34">
        <f>CONVERT(INDEX(DHW_StPt_Sch_EZ!$C$31:$I$54,MATCH(Schedules_8760!$C8551,DHW_StPt_Sch_EZ!$B$31:$B$54,0),MATCH(Schedules_8760!$F8551,DHW_StPt_Sch_EZ!$C$30:$I$30,0)),"F","C")</f>
        <v>53.333333333333329</v>
      </c>
      <c r="N8551" s="12"/>
      <c r="O8551" s="12"/>
      <c r="P8551" s="12"/>
    </row>
    <row r="8552" spans="1:16" x14ac:dyDescent="0.25">
      <c r="A8552" s="35">
        <v>8551</v>
      </c>
      <c r="B8552" s="89">
        <v>357.25</v>
      </c>
      <c r="C8552" s="35">
        <f t="shared" si="665"/>
        <v>7</v>
      </c>
      <c r="D8552" s="35">
        <f t="shared" si="668"/>
        <v>357</v>
      </c>
      <c r="E8552" s="35">
        <f t="shared" si="669"/>
        <v>7</v>
      </c>
      <c r="F8552" s="35" t="str">
        <f t="shared" si="666"/>
        <v>Saturday</v>
      </c>
      <c r="G8552" s="35">
        <f t="shared" si="667"/>
        <v>12</v>
      </c>
      <c r="H8552" s="34">
        <f>CONVERT(INDEX(Htg_StPt_Sch_EZ!$C$4:$I$27,MATCH(Schedules_8760!$C8552,Htg_StPt_Sch_EZ!$B$4:$B$27,0),MATCH(Schedules_8760!$F8552,Htg_StPt_Sch_EZ!$C$3:$I$3,0)),"F","C")</f>
        <v>20.555555555555554</v>
      </c>
      <c r="I8552" s="34">
        <f>CONVERT(INDEX(Htg_StPt_Sch_EZ!$C$31:$I$54,MATCH(Schedules_8760!$C8552,Htg_StPt_Sch_EZ!$B$31:$B$54,0),MATCH(Schedules_8760!$F8552,Htg_StPt_Sch_EZ!$C$30:$I$30,0)),"F","C")</f>
        <v>19.444444444444443</v>
      </c>
      <c r="J8552" s="34">
        <f>CONVERT(INDEX(Clg_StPt_Sch_EZ!$C$4:$I$27,MATCH(Schedules_8760!$C8552,Clg_StPt_Sch_EZ!$B$4:$B$27,0),MATCH(Schedules_8760!$F8552,Clg_StPt_Sch_EZ!$C$3:$I$3,0)),"F","C")</f>
        <v>25.555555555555554</v>
      </c>
      <c r="K8552" s="34">
        <f>CONVERT(INDEX(Clg_StPt_Sch_EZ!$C$31:$I$54,MATCH(Schedules_8760!$C8552,Clg_StPt_Sch_EZ!$B$31:$B$54,0),MATCH(Schedules_8760!$F8552,Clg_StPt_Sch_EZ!$C$30:$I$30,0)),"F","C")</f>
        <v>28.333333333333332</v>
      </c>
      <c r="L8552" s="34">
        <f>CONVERT(INDEX(DHW_StPt_Sch_EZ!$C$4:$I$27,MATCH(Schedules_8760!$C8552,DHW_StPt_Sch_EZ!$B$4:$B$27,0),MATCH(Schedules_8760!$F8552,DHW_StPt_Sch_EZ!$C$3:$I$3,0)),"F","C")</f>
        <v>53.333333333333329</v>
      </c>
      <c r="M8552" s="34">
        <f>CONVERT(INDEX(DHW_StPt_Sch_EZ!$C$31:$I$54,MATCH(Schedules_8760!$C8552,DHW_StPt_Sch_EZ!$B$31:$B$54,0),MATCH(Schedules_8760!$F8552,DHW_StPt_Sch_EZ!$C$30:$I$30,0)),"F","C")</f>
        <v>53.333333333333329</v>
      </c>
      <c r="N8552" s="12"/>
      <c r="O8552" s="12"/>
      <c r="P8552" s="12"/>
    </row>
    <row r="8553" spans="1:16" x14ac:dyDescent="0.25">
      <c r="A8553" s="35">
        <v>8552</v>
      </c>
      <c r="B8553" s="89">
        <v>357.29166666666669</v>
      </c>
      <c r="C8553" s="35">
        <f t="shared" si="665"/>
        <v>8</v>
      </c>
      <c r="D8553" s="35">
        <f t="shared" si="668"/>
        <v>357</v>
      </c>
      <c r="E8553" s="35">
        <f t="shared" si="669"/>
        <v>7</v>
      </c>
      <c r="F8553" s="35" t="str">
        <f t="shared" si="666"/>
        <v>Saturday</v>
      </c>
      <c r="G8553" s="35">
        <f t="shared" si="667"/>
        <v>12</v>
      </c>
      <c r="H8553" s="34">
        <f>CONVERT(INDEX(Htg_StPt_Sch_EZ!$C$4:$I$27,MATCH(Schedules_8760!$C8553,Htg_StPt_Sch_EZ!$B$4:$B$27,0),MATCH(Schedules_8760!$F8553,Htg_StPt_Sch_EZ!$C$3:$I$3,0)),"F","C")</f>
        <v>20.555555555555554</v>
      </c>
      <c r="I8553" s="34">
        <f>CONVERT(INDEX(Htg_StPt_Sch_EZ!$C$31:$I$54,MATCH(Schedules_8760!$C8553,Htg_StPt_Sch_EZ!$B$31:$B$54,0),MATCH(Schedules_8760!$F8553,Htg_StPt_Sch_EZ!$C$30:$I$30,0)),"F","C")</f>
        <v>19.444444444444443</v>
      </c>
      <c r="J8553" s="34">
        <f>CONVERT(INDEX(Clg_StPt_Sch_EZ!$C$4:$I$27,MATCH(Schedules_8760!$C8553,Clg_StPt_Sch_EZ!$B$4:$B$27,0),MATCH(Schedules_8760!$F8553,Clg_StPt_Sch_EZ!$C$3:$I$3,0)),"F","C")</f>
        <v>25.555555555555554</v>
      </c>
      <c r="K8553" s="34">
        <f>CONVERT(INDEX(Clg_StPt_Sch_EZ!$C$31:$I$54,MATCH(Schedules_8760!$C8553,Clg_StPt_Sch_EZ!$B$31:$B$54,0),MATCH(Schedules_8760!$F8553,Clg_StPt_Sch_EZ!$C$30:$I$30,0)),"F","C")</f>
        <v>25</v>
      </c>
      <c r="L8553" s="34">
        <f>CONVERT(INDEX(DHW_StPt_Sch_EZ!$C$4:$I$27,MATCH(Schedules_8760!$C8553,DHW_StPt_Sch_EZ!$B$4:$B$27,0),MATCH(Schedules_8760!$F8553,DHW_StPt_Sch_EZ!$C$3:$I$3,0)),"F","C")</f>
        <v>53.333333333333329</v>
      </c>
      <c r="M8553" s="34">
        <f>CONVERT(INDEX(DHW_StPt_Sch_EZ!$C$31:$I$54,MATCH(Schedules_8760!$C8553,DHW_StPt_Sch_EZ!$B$31:$B$54,0),MATCH(Schedules_8760!$F8553,DHW_StPt_Sch_EZ!$C$30:$I$30,0)),"F","C")</f>
        <v>53.333333333333329</v>
      </c>
      <c r="N8553" s="12"/>
      <c r="O8553" s="12"/>
      <c r="P8553" s="12"/>
    </row>
    <row r="8554" spans="1:16" x14ac:dyDescent="0.25">
      <c r="A8554" s="35">
        <v>8553</v>
      </c>
      <c r="B8554" s="89">
        <v>357.33333333333331</v>
      </c>
      <c r="C8554" s="35">
        <f t="shared" si="665"/>
        <v>9</v>
      </c>
      <c r="D8554" s="35">
        <f t="shared" si="668"/>
        <v>357</v>
      </c>
      <c r="E8554" s="35">
        <f t="shared" si="669"/>
        <v>7</v>
      </c>
      <c r="F8554" s="35" t="str">
        <f t="shared" si="666"/>
        <v>Saturday</v>
      </c>
      <c r="G8554" s="35">
        <f t="shared" si="667"/>
        <v>12</v>
      </c>
      <c r="H8554" s="34">
        <f>CONVERT(INDEX(Htg_StPt_Sch_EZ!$C$4:$I$27,MATCH(Schedules_8760!$C8554,Htg_StPt_Sch_EZ!$B$4:$B$27,0),MATCH(Schedules_8760!$F8554,Htg_StPt_Sch_EZ!$C$3:$I$3,0)),"F","C")</f>
        <v>20.555555555555554</v>
      </c>
      <c r="I8554" s="34">
        <f>CONVERT(INDEX(Htg_StPt_Sch_EZ!$C$31:$I$54,MATCH(Schedules_8760!$C8554,Htg_StPt_Sch_EZ!$B$31:$B$54,0),MATCH(Schedules_8760!$F8554,Htg_StPt_Sch_EZ!$C$30:$I$30,0)),"F","C")</f>
        <v>19.444444444444443</v>
      </c>
      <c r="J8554" s="34">
        <f>CONVERT(INDEX(Clg_StPt_Sch_EZ!$C$4:$I$27,MATCH(Schedules_8760!$C8554,Clg_StPt_Sch_EZ!$B$4:$B$27,0),MATCH(Schedules_8760!$F8554,Clg_StPt_Sch_EZ!$C$3:$I$3,0)),"F","C")</f>
        <v>25.555555555555554</v>
      </c>
      <c r="K8554" s="34">
        <f>CONVERT(INDEX(Clg_StPt_Sch_EZ!$C$31:$I$54,MATCH(Schedules_8760!$C8554,Clg_StPt_Sch_EZ!$B$31:$B$54,0),MATCH(Schedules_8760!$F8554,Clg_StPt_Sch_EZ!$C$30:$I$30,0)),"F","C")</f>
        <v>25</v>
      </c>
      <c r="L8554" s="34">
        <f>CONVERT(INDEX(DHW_StPt_Sch_EZ!$C$4:$I$27,MATCH(Schedules_8760!$C8554,DHW_StPt_Sch_EZ!$B$4:$B$27,0),MATCH(Schedules_8760!$F8554,DHW_StPt_Sch_EZ!$C$3:$I$3,0)),"F","C")</f>
        <v>53.333333333333329</v>
      </c>
      <c r="M8554" s="34">
        <f>CONVERT(INDEX(DHW_StPt_Sch_EZ!$C$31:$I$54,MATCH(Schedules_8760!$C8554,DHW_StPt_Sch_EZ!$B$31:$B$54,0),MATCH(Schedules_8760!$F8554,DHW_StPt_Sch_EZ!$C$30:$I$30,0)),"F","C")</f>
        <v>53.333333333333329</v>
      </c>
      <c r="N8554" s="12"/>
      <c r="O8554" s="12"/>
      <c r="P8554" s="12"/>
    </row>
    <row r="8555" spans="1:16" x14ac:dyDescent="0.25">
      <c r="A8555" s="35">
        <v>8554</v>
      </c>
      <c r="B8555" s="89">
        <v>357.375</v>
      </c>
      <c r="C8555" s="35">
        <f t="shared" si="665"/>
        <v>10</v>
      </c>
      <c r="D8555" s="35">
        <f t="shared" si="668"/>
        <v>357</v>
      </c>
      <c r="E8555" s="35">
        <f t="shared" si="669"/>
        <v>7</v>
      </c>
      <c r="F8555" s="35" t="str">
        <f t="shared" si="666"/>
        <v>Saturday</v>
      </c>
      <c r="G8555" s="35">
        <f t="shared" si="667"/>
        <v>12</v>
      </c>
      <c r="H8555" s="34">
        <f>CONVERT(INDEX(Htg_StPt_Sch_EZ!$C$4:$I$27,MATCH(Schedules_8760!$C8555,Htg_StPt_Sch_EZ!$B$4:$B$27,0),MATCH(Schedules_8760!$F8555,Htg_StPt_Sch_EZ!$C$3:$I$3,0)),"F","C")</f>
        <v>20.555555555555554</v>
      </c>
      <c r="I8555" s="34">
        <f>CONVERT(INDEX(Htg_StPt_Sch_EZ!$C$31:$I$54,MATCH(Schedules_8760!$C8555,Htg_StPt_Sch_EZ!$B$31:$B$54,0),MATCH(Schedules_8760!$F8555,Htg_StPt_Sch_EZ!$C$30:$I$30,0)),"F","C")</f>
        <v>19.444444444444443</v>
      </c>
      <c r="J8555" s="34">
        <f>CONVERT(INDEX(Clg_StPt_Sch_EZ!$C$4:$I$27,MATCH(Schedules_8760!$C8555,Clg_StPt_Sch_EZ!$B$4:$B$27,0),MATCH(Schedules_8760!$F8555,Clg_StPt_Sch_EZ!$C$3:$I$3,0)),"F","C")</f>
        <v>25.555555555555554</v>
      </c>
      <c r="K8555" s="34">
        <f>CONVERT(INDEX(Clg_StPt_Sch_EZ!$C$31:$I$54,MATCH(Schedules_8760!$C8555,Clg_StPt_Sch_EZ!$B$31:$B$54,0),MATCH(Schedules_8760!$F8555,Clg_StPt_Sch_EZ!$C$30:$I$30,0)),"F","C")</f>
        <v>25</v>
      </c>
      <c r="L8555" s="34">
        <f>CONVERT(INDEX(DHW_StPt_Sch_EZ!$C$4:$I$27,MATCH(Schedules_8760!$C8555,DHW_StPt_Sch_EZ!$B$4:$B$27,0),MATCH(Schedules_8760!$F8555,DHW_StPt_Sch_EZ!$C$3:$I$3,0)),"F","C")</f>
        <v>53.333333333333329</v>
      </c>
      <c r="M8555" s="34">
        <f>CONVERT(INDEX(DHW_StPt_Sch_EZ!$C$31:$I$54,MATCH(Schedules_8760!$C8555,DHW_StPt_Sch_EZ!$B$31:$B$54,0),MATCH(Schedules_8760!$F8555,DHW_StPt_Sch_EZ!$C$30:$I$30,0)),"F","C")</f>
        <v>53.333333333333329</v>
      </c>
      <c r="N8555" s="12"/>
      <c r="O8555" s="12"/>
      <c r="P8555" s="12"/>
    </row>
    <row r="8556" spans="1:16" x14ac:dyDescent="0.25">
      <c r="A8556" s="35">
        <v>8555</v>
      </c>
      <c r="B8556" s="89">
        <v>357.41666666666669</v>
      </c>
      <c r="C8556" s="35">
        <f t="shared" si="665"/>
        <v>11</v>
      </c>
      <c r="D8556" s="35">
        <f t="shared" si="668"/>
        <v>357</v>
      </c>
      <c r="E8556" s="35">
        <f t="shared" si="669"/>
        <v>7</v>
      </c>
      <c r="F8556" s="35" t="str">
        <f t="shared" si="666"/>
        <v>Saturday</v>
      </c>
      <c r="G8556" s="35">
        <f t="shared" si="667"/>
        <v>12</v>
      </c>
      <c r="H8556" s="34">
        <f>CONVERT(INDEX(Htg_StPt_Sch_EZ!$C$4:$I$27,MATCH(Schedules_8760!$C8556,Htg_StPt_Sch_EZ!$B$4:$B$27,0),MATCH(Schedules_8760!$F8556,Htg_StPt_Sch_EZ!$C$3:$I$3,0)),"F","C")</f>
        <v>20.555555555555554</v>
      </c>
      <c r="I8556" s="34">
        <f>CONVERT(INDEX(Htg_StPt_Sch_EZ!$C$31:$I$54,MATCH(Schedules_8760!$C8556,Htg_StPt_Sch_EZ!$B$31:$B$54,0),MATCH(Schedules_8760!$F8556,Htg_StPt_Sch_EZ!$C$30:$I$30,0)),"F","C")</f>
        <v>19.444444444444443</v>
      </c>
      <c r="J8556" s="34">
        <f>CONVERT(INDEX(Clg_StPt_Sch_EZ!$C$4:$I$27,MATCH(Schedules_8760!$C8556,Clg_StPt_Sch_EZ!$B$4:$B$27,0),MATCH(Schedules_8760!$F8556,Clg_StPt_Sch_EZ!$C$3:$I$3,0)),"F","C")</f>
        <v>25.555555555555554</v>
      </c>
      <c r="K8556" s="34">
        <f>CONVERT(INDEX(Clg_StPt_Sch_EZ!$C$31:$I$54,MATCH(Schedules_8760!$C8556,Clg_StPt_Sch_EZ!$B$31:$B$54,0),MATCH(Schedules_8760!$F8556,Clg_StPt_Sch_EZ!$C$30:$I$30,0)),"F","C")</f>
        <v>25</v>
      </c>
      <c r="L8556" s="34">
        <f>CONVERT(INDEX(DHW_StPt_Sch_EZ!$C$4:$I$27,MATCH(Schedules_8760!$C8556,DHW_StPt_Sch_EZ!$B$4:$B$27,0),MATCH(Schedules_8760!$F8556,DHW_StPt_Sch_EZ!$C$3:$I$3,0)),"F","C")</f>
        <v>53.333333333333329</v>
      </c>
      <c r="M8556" s="34">
        <f>CONVERT(INDEX(DHW_StPt_Sch_EZ!$C$31:$I$54,MATCH(Schedules_8760!$C8556,DHW_StPt_Sch_EZ!$B$31:$B$54,0),MATCH(Schedules_8760!$F8556,DHW_StPt_Sch_EZ!$C$30:$I$30,0)),"F","C")</f>
        <v>53.333333333333329</v>
      </c>
      <c r="N8556" s="12"/>
      <c r="O8556" s="12"/>
      <c r="P8556" s="12"/>
    </row>
    <row r="8557" spans="1:16" x14ac:dyDescent="0.25">
      <c r="A8557" s="35">
        <v>8556</v>
      </c>
      <c r="B8557" s="89">
        <v>357.45833333333331</v>
      </c>
      <c r="C8557" s="35">
        <f t="shared" si="665"/>
        <v>12</v>
      </c>
      <c r="D8557" s="35">
        <f t="shared" si="668"/>
        <v>357</v>
      </c>
      <c r="E8557" s="35">
        <f t="shared" si="669"/>
        <v>7</v>
      </c>
      <c r="F8557" s="35" t="str">
        <f t="shared" si="666"/>
        <v>Saturday</v>
      </c>
      <c r="G8557" s="35">
        <f t="shared" si="667"/>
        <v>12</v>
      </c>
      <c r="H8557" s="34">
        <f>CONVERT(INDEX(Htg_StPt_Sch_EZ!$C$4:$I$27,MATCH(Schedules_8760!$C8557,Htg_StPt_Sch_EZ!$B$4:$B$27,0),MATCH(Schedules_8760!$F8557,Htg_StPt_Sch_EZ!$C$3:$I$3,0)),"F","C")</f>
        <v>20.555555555555554</v>
      </c>
      <c r="I8557" s="34">
        <f>CONVERT(INDEX(Htg_StPt_Sch_EZ!$C$31:$I$54,MATCH(Schedules_8760!$C8557,Htg_StPt_Sch_EZ!$B$31:$B$54,0),MATCH(Schedules_8760!$F8557,Htg_StPt_Sch_EZ!$C$30:$I$30,0)),"F","C")</f>
        <v>19.444444444444443</v>
      </c>
      <c r="J8557" s="34">
        <f>CONVERT(INDEX(Clg_StPt_Sch_EZ!$C$4:$I$27,MATCH(Schedules_8760!$C8557,Clg_StPt_Sch_EZ!$B$4:$B$27,0),MATCH(Schedules_8760!$F8557,Clg_StPt_Sch_EZ!$C$3:$I$3,0)),"F","C")</f>
        <v>25.555555555555554</v>
      </c>
      <c r="K8557" s="34">
        <f>CONVERT(INDEX(Clg_StPt_Sch_EZ!$C$31:$I$54,MATCH(Schedules_8760!$C8557,Clg_StPt_Sch_EZ!$B$31:$B$54,0),MATCH(Schedules_8760!$F8557,Clg_StPt_Sch_EZ!$C$30:$I$30,0)),"F","C")</f>
        <v>25</v>
      </c>
      <c r="L8557" s="34">
        <f>CONVERT(INDEX(DHW_StPt_Sch_EZ!$C$4:$I$27,MATCH(Schedules_8760!$C8557,DHW_StPt_Sch_EZ!$B$4:$B$27,0),MATCH(Schedules_8760!$F8557,DHW_StPt_Sch_EZ!$C$3:$I$3,0)),"F","C")</f>
        <v>53.333333333333329</v>
      </c>
      <c r="M8557" s="34">
        <f>CONVERT(INDEX(DHW_StPt_Sch_EZ!$C$31:$I$54,MATCH(Schedules_8760!$C8557,DHW_StPt_Sch_EZ!$B$31:$B$54,0),MATCH(Schedules_8760!$F8557,DHW_StPt_Sch_EZ!$C$30:$I$30,0)),"F","C")</f>
        <v>53.333333333333329</v>
      </c>
      <c r="N8557" s="12"/>
      <c r="O8557" s="12"/>
      <c r="P8557" s="12"/>
    </row>
    <row r="8558" spans="1:16" x14ac:dyDescent="0.25">
      <c r="A8558" s="35">
        <v>8557</v>
      </c>
      <c r="B8558" s="89">
        <v>357.5</v>
      </c>
      <c r="C8558" s="35">
        <f t="shared" si="665"/>
        <v>13</v>
      </c>
      <c r="D8558" s="35">
        <f t="shared" si="668"/>
        <v>357</v>
      </c>
      <c r="E8558" s="35">
        <f t="shared" si="669"/>
        <v>7</v>
      </c>
      <c r="F8558" s="35" t="str">
        <f t="shared" si="666"/>
        <v>Saturday</v>
      </c>
      <c r="G8558" s="35">
        <f t="shared" si="667"/>
        <v>12</v>
      </c>
      <c r="H8558" s="34">
        <f>CONVERT(INDEX(Htg_StPt_Sch_EZ!$C$4:$I$27,MATCH(Schedules_8760!$C8558,Htg_StPt_Sch_EZ!$B$4:$B$27,0),MATCH(Schedules_8760!$F8558,Htg_StPt_Sch_EZ!$C$3:$I$3,0)),"F","C")</f>
        <v>20.555555555555554</v>
      </c>
      <c r="I8558" s="34">
        <f>CONVERT(INDEX(Htg_StPt_Sch_EZ!$C$31:$I$54,MATCH(Schedules_8760!$C8558,Htg_StPt_Sch_EZ!$B$31:$B$54,0),MATCH(Schedules_8760!$F8558,Htg_StPt_Sch_EZ!$C$30:$I$30,0)),"F","C")</f>
        <v>19.444444444444443</v>
      </c>
      <c r="J8558" s="34">
        <f>CONVERT(INDEX(Clg_StPt_Sch_EZ!$C$4:$I$27,MATCH(Schedules_8760!$C8558,Clg_StPt_Sch_EZ!$B$4:$B$27,0),MATCH(Schedules_8760!$F8558,Clg_StPt_Sch_EZ!$C$3:$I$3,0)),"F","C")</f>
        <v>25.555555555555554</v>
      </c>
      <c r="K8558" s="34">
        <f>CONVERT(INDEX(Clg_StPt_Sch_EZ!$C$31:$I$54,MATCH(Schedules_8760!$C8558,Clg_StPt_Sch_EZ!$B$31:$B$54,0),MATCH(Schedules_8760!$F8558,Clg_StPt_Sch_EZ!$C$30:$I$30,0)),"F","C")</f>
        <v>25</v>
      </c>
      <c r="L8558" s="34">
        <f>CONVERT(INDEX(DHW_StPt_Sch_EZ!$C$4:$I$27,MATCH(Schedules_8760!$C8558,DHW_StPt_Sch_EZ!$B$4:$B$27,0),MATCH(Schedules_8760!$F8558,DHW_StPt_Sch_EZ!$C$3:$I$3,0)),"F","C")</f>
        <v>53.333333333333329</v>
      </c>
      <c r="M8558" s="34">
        <f>CONVERT(INDEX(DHW_StPt_Sch_EZ!$C$31:$I$54,MATCH(Schedules_8760!$C8558,DHW_StPt_Sch_EZ!$B$31:$B$54,0),MATCH(Schedules_8760!$F8558,DHW_StPt_Sch_EZ!$C$30:$I$30,0)),"F","C")</f>
        <v>53.333333333333329</v>
      </c>
      <c r="N8558" s="12"/>
      <c r="O8558" s="12"/>
      <c r="P8558" s="12"/>
    </row>
    <row r="8559" spans="1:16" x14ac:dyDescent="0.25">
      <c r="A8559" s="35">
        <v>8558</v>
      </c>
      <c r="B8559" s="89">
        <v>357.54166666666669</v>
      </c>
      <c r="C8559" s="35">
        <f t="shared" si="665"/>
        <v>14</v>
      </c>
      <c r="D8559" s="35">
        <f t="shared" si="668"/>
        <v>357</v>
      </c>
      <c r="E8559" s="35">
        <f t="shared" si="669"/>
        <v>7</v>
      </c>
      <c r="F8559" s="35" t="str">
        <f t="shared" si="666"/>
        <v>Saturday</v>
      </c>
      <c r="G8559" s="35">
        <f t="shared" si="667"/>
        <v>12</v>
      </c>
      <c r="H8559" s="34">
        <f>CONVERT(INDEX(Htg_StPt_Sch_EZ!$C$4:$I$27,MATCH(Schedules_8760!$C8559,Htg_StPt_Sch_EZ!$B$4:$B$27,0),MATCH(Schedules_8760!$F8559,Htg_StPt_Sch_EZ!$C$3:$I$3,0)),"F","C")</f>
        <v>20.555555555555554</v>
      </c>
      <c r="I8559" s="34">
        <f>CONVERT(INDEX(Htg_StPt_Sch_EZ!$C$31:$I$54,MATCH(Schedules_8760!$C8559,Htg_StPt_Sch_EZ!$B$31:$B$54,0),MATCH(Schedules_8760!$F8559,Htg_StPt_Sch_EZ!$C$30:$I$30,0)),"F","C")</f>
        <v>19.444444444444443</v>
      </c>
      <c r="J8559" s="34">
        <f>CONVERT(INDEX(Clg_StPt_Sch_EZ!$C$4:$I$27,MATCH(Schedules_8760!$C8559,Clg_StPt_Sch_EZ!$B$4:$B$27,0),MATCH(Schedules_8760!$F8559,Clg_StPt_Sch_EZ!$C$3:$I$3,0)),"F","C")</f>
        <v>25.555555555555554</v>
      </c>
      <c r="K8559" s="34">
        <f>CONVERT(INDEX(Clg_StPt_Sch_EZ!$C$31:$I$54,MATCH(Schedules_8760!$C8559,Clg_StPt_Sch_EZ!$B$31:$B$54,0),MATCH(Schedules_8760!$F8559,Clg_StPt_Sch_EZ!$C$30:$I$30,0)),"F","C")</f>
        <v>25</v>
      </c>
      <c r="L8559" s="34">
        <f>CONVERT(INDEX(DHW_StPt_Sch_EZ!$C$4:$I$27,MATCH(Schedules_8760!$C8559,DHW_StPt_Sch_EZ!$B$4:$B$27,0),MATCH(Schedules_8760!$F8559,DHW_StPt_Sch_EZ!$C$3:$I$3,0)),"F","C")</f>
        <v>53.333333333333329</v>
      </c>
      <c r="M8559" s="34">
        <f>CONVERT(INDEX(DHW_StPt_Sch_EZ!$C$31:$I$54,MATCH(Schedules_8760!$C8559,DHW_StPt_Sch_EZ!$B$31:$B$54,0),MATCH(Schedules_8760!$F8559,DHW_StPt_Sch_EZ!$C$30:$I$30,0)),"F","C")</f>
        <v>53.333333333333329</v>
      </c>
      <c r="N8559" s="12"/>
      <c r="O8559" s="12"/>
      <c r="P8559" s="12"/>
    </row>
    <row r="8560" spans="1:16" x14ac:dyDescent="0.25">
      <c r="A8560" s="35">
        <v>8559</v>
      </c>
      <c r="B8560" s="89">
        <v>357.58333333333331</v>
      </c>
      <c r="C8560" s="35">
        <f t="shared" si="665"/>
        <v>15</v>
      </c>
      <c r="D8560" s="35">
        <f t="shared" si="668"/>
        <v>357</v>
      </c>
      <c r="E8560" s="35">
        <f t="shared" si="669"/>
        <v>7</v>
      </c>
      <c r="F8560" s="35" t="str">
        <f t="shared" si="666"/>
        <v>Saturday</v>
      </c>
      <c r="G8560" s="35">
        <f t="shared" si="667"/>
        <v>12</v>
      </c>
      <c r="H8560" s="34">
        <f>CONVERT(INDEX(Htg_StPt_Sch_EZ!$C$4:$I$27,MATCH(Schedules_8760!$C8560,Htg_StPt_Sch_EZ!$B$4:$B$27,0),MATCH(Schedules_8760!$F8560,Htg_StPt_Sch_EZ!$C$3:$I$3,0)),"F","C")</f>
        <v>20.555555555555554</v>
      </c>
      <c r="I8560" s="34">
        <f>CONVERT(INDEX(Htg_StPt_Sch_EZ!$C$31:$I$54,MATCH(Schedules_8760!$C8560,Htg_StPt_Sch_EZ!$B$31:$B$54,0),MATCH(Schedules_8760!$F8560,Htg_StPt_Sch_EZ!$C$30:$I$30,0)),"F","C")</f>
        <v>21.111111111111111</v>
      </c>
      <c r="J8560" s="34">
        <f>CONVERT(INDEX(Clg_StPt_Sch_EZ!$C$4:$I$27,MATCH(Schedules_8760!$C8560,Clg_StPt_Sch_EZ!$B$4:$B$27,0),MATCH(Schedules_8760!$F8560,Clg_StPt_Sch_EZ!$C$3:$I$3,0)),"F","C")</f>
        <v>25.555555555555554</v>
      </c>
      <c r="K8560" s="34">
        <f>CONVERT(INDEX(Clg_StPt_Sch_EZ!$C$31:$I$54,MATCH(Schedules_8760!$C8560,Clg_StPt_Sch_EZ!$B$31:$B$54,0),MATCH(Schedules_8760!$F8560,Clg_StPt_Sch_EZ!$C$30:$I$30,0)),"F","C")</f>
        <v>25</v>
      </c>
      <c r="L8560" s="34">
        <f>CONVERT(INDEX(DHW_StPt_Sch_EZ!$C$4:$I$27,MATCH(Schedules_8760!$C8560,DHW_StPt_Sch_EZ!$B$4:$B$27,0),MATCH(Schedules_8760!$F8560,DHW_StPt_Sch_EZ!$C$3:$I$3,0)),"F","C")</f>
        <v>53.333333333333329</v>
      </c>
      <c r="M8560" s="34">
        <f>CONVERT(INDEX(DHW_StPt_Sch_EZ!$C$31:$I$54,MATCH(Schedules_8760!$C8560,DHW_StPt_Sch_EZ!$B$31:$B$54,0),MATCH(Schedules_8760!$F8560,DHW_StPt_Sch_EZ!$C$30:$I$30,0)),"F","C")</f>
        <v>53.333333333333329</v>
      </c>
      <c r="N8560" s="12"/>
      <c r="O8560" s="12"/>
      <c r="P8560" s="12"/>
    </row>
    <row r="8561" spans="1:16" x14ac:dyDescent="0.25">
      <c r="A8561" s="35">
        <v>8560</v>
      </c>
      <c r="B8561" s="89">
        <v>357.625</v>
      </c>
      <c r="C8561" s="35">
        <f t="shared" si="665"/>
        <v>16</v>
      </c>
      <c r="D8561" s="35">
        <f t="shared" si="668"/>
        <v>357</v>
      </c>
      <c r="E8561" s="35">
        <f t="shared" si="669"/>
        <v>7</v>
      </c>
      <c r="F8561" s="35" t="str">
        <f t="shared" si="666"/>
        <v>Saturday</v>
      </c>
      <c r="G8561" s="35">
        <f t="shared" si="667"/>
        <v>12</v>
      </c>
      <c r="H8561" s="34">
        <f>CONVERT(INDEX(Htg_StPt_Sch_EZ!$C$4:$I$27,MATCH(Schedules_8760!$C8561,Htg_StPt_Sch_EZ!$B$4:$B$27,0),MATCH(Schedules_8760!$F8561,Htg_StPt_Sch_EZ!$C$3:$I$3,0)),"F","C")</f>
        <v>20.555555555555554</v>
      </c>
      <c r="I8561" s="34">
        <f>CONVERT(INDEX(Htg_StPt_Sch_EZ!$C$31:$I$54,MATCH(Schedules_8760!$C8561,Htg_StPt_Sch_EZ!$B$31:$B$54,0),MATCH(Schedules_8760!$F8561,Htg_StPt_Sch_EZ!$C$30:$I$30,0)),"F","C")</f>
        <v>21.111111111111111</v>
      </c>
      <c r="J8561" s="34">
        <f>CONVERT(INDEX(Clg_StPt_Sch_EZ!$C$4:$I$27,MATCH(Schedules_8760!$C8561,Clg_StPt_Sch_EZ!$B$4:$B$27,0),MATCH(Schedules_8760!$F8561,Clg_StPt_Sch_EZ!$C$3:$I$3,0)),"F","C")</f>
        <v>25.555555555555554</v>
      </c>
      <c r="K8561" s="34">
        <f>CONVERT(INDEX(Clg_StPt_Sch_EZ!$C$31:$I$54,MATCH(Schedules_8760!$C8561,Clg_StPt_Sch_EZ!$B$31:$B$54,0),MATCH(Schedules_8760!$F8561,Clg_StPt_Sch_EZ!$C$30:$I$30,0)),"F","C")</f>
        <v>25</v>
      </c>
      <c r="L8561" s="34">
        <f>CONVERT(INDEX(DHW_StPt_Sch_EZ!$C$4:$I$27,MATCH(Schedules_8760!$C8561,DHW_StPt_Sch_EZ!$B$4:$B$27,0),MATCH(Schedules_8760!$F8561,DHW_StPt_Sch_EZ!$C$3:$I$3,0)),"F","C")</f>
        <v>53.333333333333329</v>
      </c>
      <c r="M8561" s="34">
        <f>CONVERT(INDEX(DHW_StPt_Sch_EZ!$C$31:$I$54,MATCH(Schedules_8760!$C8561,DHW_StPt_Sch_EZ!$B$31:$B$54,0),MATCH(Schedules_8760!$F8561,DHW_StPt_Sch_EZ!$C$30:$I$30,0)),"F","C")</f>
        <v>53.333333333333329</v>
      </c>
      <c r="N8561" s="12"/>
      <c r="O8561" s="12"/>
      <c r="P8561" s="12"/>
    </row>
    <row r="8562" spans="1:16" x14ac:dyDescent="0.25">
      <c r="A8562" s="35">
        <v>8561</v>
      </c>
      <c r="B8562" s="89">
        <v>357.66666666666669</v>
      </c>
      <c r="C8562" s="35">
        <f t="shared" si="665"/>
        <v>17</v>
      </c>
      <c r="D8562" s="35">
        <f t="shared" si="668"/>
        <v>357</v>
      </c>
      <c r="E8562" s="35">
        <f t="shared" si="669"/>
        <v>7</v>
      </c>
      <c r="F8562" s="35" t="str">
        <f t="shared" si="666"/>
        <v>Saturday</v>
      </c>
      <c r="G8562" s="35">
        <f t="shared" si="667"/>
        <v>12</v>
      </c>
      <c r="H8562" s="34">
        <f>CONVERT(INDEX(Htg_StPt_Sch_EZ!$C$4:$I$27,MATCH(Schedules_8760!$C8562,Htg_StPt_Sch_EZ!$B$4:$B$27,0),MATCH(Schedules_8760!$F8562,Htg_StPt_Sch_EZ!$C$3:$I$3,0)),"F","C")</f>
        <v>20.555555555555554</v>
      </c>
      <c r="I8562" s="34">
        <f>CONVERT(INDEX(Htg_StPt_Sch_EZ!$C$31:$I$54,MATCH(Schedules_8760!$C8562,Htg_StPt_Sch_EZ!$B$31:$B$54,0),MATCH(Schedules_8760!$F8562,Htg_StPt_Sch_EZ!$C$30:$I$30,0)),"F","C")</f>
        <v>17.777777777777779</v>
      </c>
      <c r="J8562" s="34">
        <f>CONVERT(INDEX(Clg_StPt_Sch_EZ!$C$4:$I$27,MATCH(Schedules_8760!$C8562,Clg_StPt_Sch_EZ!$B$4:$B$27,0),MATCH(Schedules_8760!$F8562,Clg_StPt_Sch_EZ!$C$3:$I$3,0)),"F","C")</f>
        <v>25.555555555555554</v>
      </c>
      <c r="K8562" s="34">
        <f>CONVERT(INDEX(Clg_StPt_Sch_EZ!$C$31:$I$54,MATCH(Schedules_8760!$C8562,Clg_StPt_Sch_EZ!$B$31:$B$54,0),MATCH(Schedules_8760!$F8562,Clg_StPt_Sch_EZ!$C$30:$I$30,0)),"F","C")</f>
        <v>25</v>
      </c>
      <c r="L8562" s="34">
        <f>CONVERT(INDEX(DHW_StPt_Sch_EZ!$C$4:$I$27,MATCH(Schedules_8760!$C8562,DHW_StPt_Sch_EZ!$B$4:$B$27,0),MATCH(Schedules_8760!$F8562,DHW_StPt_Sch_EZ!$C$3:$I$3,0)),"F","C")</f>
        <v>53.333333333333329</v>
      </c>
      <c r="M8562" s="34">
        <f>CONVERT(INDEX(DHW_StPt_Sch_EZ!$C$31:$I$54,MATCH(Schedules_8760!$C8562,DHW_StPt_Sch_EZ!$B$31:$B$54,0),MATCH(Schedules_8760!$F8562,DHW_StPt_Sch_EZ!$C$30:$I$30,0)),"F","C")</f>
        <v>53.333333333333329</v>
      </c>
      <c r="N8562" s="12"/>
      <c r="O8562" s="12"/>
      <c r="P8562" s="12"/>
    </row>
    <row r="8563" spans="1:16" x14ac:dyDescent="0.25">
      <c r="A8563" s="35">
        <v>8562</v>
      </c>
      <c r="B8563" s="89">
        <v>357.70833333333331</v>
      </c>
      <c r="C8563" s="35">
        <f t="shared" si="665"/>
        <v>18</v>
      </c>
      <c r="D8563" s="35">
        <f t="shared" si="668"/>
        <v>357</v>
      </c>
      <c r="E8563" s="35">
        <f t="shared" si="669"/>
        <v>7</v>
      </c>
      <c r="F8563" s="35" t="str">
        <f t="shared" si="666"/>
        <v>Saturday</v>
      </c>
      <c r="G8563" s="35">
        <f t="shared" si="667"/>
        <v>12</v>
      </c>
      <c r="H8563" s="34">
        <f>CONVERT(INDEX(Htg_StPt_Sch_EZ!$C$4:$I$27,MATCH(Schedules_8760!$C8563,Htg_StPt_Sch_EZ!$B$4:$B$27,0),MATCH(Schedules_8760!$F8563,Htg_StPt_Sch_EZ!$C$3:$I$3,0)),"F","C")</f>
        <v>20.555555555555554</v>
      </c>
      <c r="I8563" s="34">
        <f>CONVERT(INDEX(Htg_StPt_Sch_EZ!$C$31:$I$54,MATCH(Schedules_8760!$C8563,Htg_StPt_Sch_EZ!$B$31:$B$54,0),MATCH(Schedules_8760!$F8563,Htg_StPt_Sch_EZ!$C$30:$I$30,0)),"F","C")</f>
        <v>17.777777777777779</v>
      </c>
      <c r="J8563" s="34">
        <f>CONVERT(INDEX(Clg_StPt_Sch_EZ!$C$4:$I$27,MATCH(Schedules_8760!$C8563,Clg_StPt_Sch_EZ!$B$4:$B$27,0),MATCH(Schedules_8760!$F8563,Clg_StPt_Sch_EZ!$C$3:$I$3,0)),"F","C")</f>
        <v>25.555555555555554</v>
      </c>
      <c r="K8563" s="34">
        <f>CONVERT(INDEX(Clg_StPt_Sch_EZ!$C$31:$I$54,MATCH(Schedules_8760!$C8563,Clg_StPt_Sch_EZ!$B$31:$B$54,0),MATCH(Schedules_8760!$F8563,Clg_StPt_Sch_EZ!$C$30:$I$30,0)),"F","C")</f>
        <v>28.333333333333332</v>
      </c>
      <c r="L8563" s="34">
        <f>CONVERT(INDEX(DHW_StPt_Sch_EZ!$C$4:$I$27,MATCH(Schedules_8760!$C8563,DHW_StPt_Sch_EZ!$B$4:$B$27,0),MATCH(Schedules_8760!$F8563,DHW_StPt_Sch_EZ!$C$3:$I$3,0)),"F","C")</f>
        <v>53.333333333333329</v>
      </c>
      <c r="M8563" s="34">
        <f>CONVERT(INDEX(DHW_StPt_Sch_EZ!$C$31:$I$54,MATCH(Schedules_8760!$C8563,DHW_StPt_Sch_EZ!$B$31:$B$54,0),MATCH(Schedules_8760!$F8563,DHW_StPt_Sch_EZ!$C$30:$I$30,0)),"F","C")</f>
        <v>53.333333333333329</v>
      </c>
      <c r="N8563" s="12"/>
      <c r="O8563" s="12"/>
      <c r="P8563" s="12"/>
    </row>
    <row r="8564" spans="1:16" x14ac:dyDescent="0.25">
      <c r="A8564" s="35">
        <v>8563</v>
      </c>
      <c r="B8564" s="89">
        <v>357.75</v>
      </c>
      <c r="C8564" s="35">
        <f t="shared" si="665"/>
        <v>19</v>
      </c>
      <c r="D8564" s="35">
        <f t="shared" si="668"/>
        <v>357</v>
      </c>
      <c r="E8564" s="35">
        <f t="shared" si="669"/>
        <v>7</v>
      </c>
      <c r="F8564" s="35" t="str">
        <f t="shared" si="666"/>
        <v>Saturday</v>
      </c>
      <c r="G8564" s="35">
        <f t="shared" si="667"/>
        <v>12</v>
      </c>
      <c r="H8564" s="34">
        <f>CONVERT(INDEX(Htg_StPt_Sch_EZ!$C$4:$I$27,MATCH(Schedules_8760!$C8564,Htg_StPt_Sch_EZ!$B$4:$B$27,0),MATCH(Schedules_8760!$F8564,Htg_StPt_Sch_EZ!$C$3:$I$3,0)),"F","C")</f>
        <v>20.555555555555554</v>
      </c>
      <c r="I8564" s="34">
        <f>CONVERT(INDEX(Htg_StPt_Sch_EZ!$C$31:$I$54,MATCH(Schedules_8760!$C8564,Htg_StPt_Sch_EZ!$B$31:$B$54,0),MATCH(Schedules_8760!$F8564,Htg_StPt_Sch_EZ!$C$30:$I$30,0)),"F","C")</f>
        <v>18.333333333333332</v>
      </c>
      <c r="J8564" s="34">
        <f>CONVERT(INDEX(Clg_StPt_Sch_EZ!$C$4:$I$27,MATCH(Schedules_8760!$C8564,Clg_StPt_Sch_EZ!$B$4:$B$27,0),MATCH(Schedules_8760!$F8564,Clg_StPt_Sch_EZ!$C$3:$I$3,0)),"F","C")</f>
        <v>25.555555555555554</v>
      </c>
      <c r="K8564" s="34">
        <f>CONVERT(INDEX(Clg_StPt_Sch_EZ!$C$31:$I$54,MATCH(Schedules_8760!$C8564,Clg_StPt_Sch_EZ!$B$31:$B$54,0),MATCH(Schedules_8760!$F8564,Clg_StPt_Sch_EZ!$C$30:$I$30,0)),"F","C")</f>
        <v>28.333333333333332</v>
      </c>
      <c r="L8564" s="34">
        <f>CONVERT(INDEX(DHW_StPt_Sch_EZ!$C$4:$I$27,MATCH(Schedules_8760!$C8564,DHW_StPt_Sch_EZ!$B$4:$B$27,0),MATCH(Schedules_8760!$F8564,DHW_StPt_Sch_EZ!$C$3:$I$3,0)),"F","C")</f>
        <v>53.333333333333329</v>
      </c>
      <c r="M8564" s="34">
        <f>CONVERT(INDEX(DHW_StPt_Sch_EZ!$C$31:$I$54,MATCH(Schedules_8760!$C8564,DHW_StPt_Sch_EZ!$B$31:$B$54,0),MATCH(Schedules_8760!$F8564,DHW_StPt_Sch_EZ!$C$30:$I$30,0)),"F","C")</f>
        <v>53.333333333333329</v>
      </c>
      <c r="N8564" s="12"/>
      <c r="O8564" s="12"/>
      <c r="P8564" s="12"/>
    </row>
    <row r="8565" spans="1:16" x14ac:dyDescent="0.25">
      <c r="A8565" s="35">
        <v>8564</v>
      </c>
      <c r="B8565" s="89">
        <v>357.79166666666669</v>
      </c>
      <c r="C8565" s="35">
        <f t="shared" si="665"/>
        <v>20</v>
      </c>
      <c r="D8565" s="35">
        <f t="shared" si="668"/>
        <v>357</v>
      </c>
      <c r="E8565" s="35">
        <f t="shared" si="669"/>
        <v>7</v>
      </c>
      <c r="F8565" s="35" t="str">
        <f t="shared" si="666"/>
        <v>Saturday</v>
      </c>
      <c r="G8565" s="35">
        <f t="shared" si="667"/>
        <v>12</v>
      </c>
      <c r="H8565" s="34">
        <f>CONVERT(INDEX(Htg_StPt_Sch_EZ!$C$4:$I$27,MATCH(Schedules_8760!$C8565,Htg_StPt_Sch_EZ!$B$4:$B$27,0),MATCH(Schedules_8760!$F8565,Htg_StPt_Sch_EZ!$C$3:$I$3,0)),"F","C")</f>
        <v>20.555555555555554</v>
      </c>
      <c r="I8565" s="34">
        <f>CONVERT(INDEX(Htg_StPt_Sch_EZ!$C$31:$I$54,MATCH(Schedules_8760!$C8565,Htg_StPt_Sch_EZ!$B$31:$B$54,0),MATCH(Schedules_8760!$F8565,Htg_StPt_Sch_EZ!$C$30:$I$30,0)),"F","C")</f>
        <v>18.888888888888889</v>
      </c>
      <c r="J8565" s="34">
        <f>CONVERT(INDEX(Clg_StPt_Sch_EZ!$C$4:$I$27,MATCH(Schedules_8760!$C8565,Clg_StPt_Sch_EZ!$B$4:$B$27,0),MATCH(Schedules_8760!$F8565,Clg_StPt_Sch_EZ!$C$3:$I$3,0)),"F","C")</f>
        <v>25.555555555555554</v>
      </c>
      <c r="K8565" s="34">
        <f>CONVERT(INDEX(Clg_StPt_Sch_EZ!$C$31:$I$54,MATCH(Schedules_8760!$C8565,Clg_StPt_Sch_EZ!$B$31:$B$54,0),MATCH(Schedules_8760!$F8565,Clg_StPt_Sch_EZ!$C$30:$I$30,0)),"F","C")</f>
        <v>28.333333333333332</v>
      </c>
      <c r="L8565" s="34">
        <f>CONVERT(INDEX(DHW_StPt_Sch_EZ!$C$4:$I$27,MATCH(Schedules_8760!$C8565,DHW_StPt_Sch_EZ!$B$4:$B$27,0),MATCH(Schedules_8760!$F8565,DHW_StPt_Sch_EZ!$C$3:$I$3,0)),"F","C")</f>
        <v>53.333333333333329</v>
      </c>
      <c r="M8565" s="34">
        <f>CONVERT(INDEX(DHW_StPt_Sch_EZ!$C$31:$I$54,MATCH(Schedules_8760!$C8565,DHW_StPt_Sch_EZ!$B$31:$B$54,0),MATCH(Schedules_8760!$F8565,DHW_StPt_Sch_EZ!$C$30:$I$30,0)),"F","C")</f>
        <v>53.333333333333329</v>
      </c>
      <c r="N8565" s="12"/>
      <c r="O8565" s="12"/>
      <c r="P8565" s="12"/>
    </row>
    <row r="8566" spans="1:16" x14ac:dyDescent="0.25">
      <c r="A8566" s="35">
        <v>8565</v>
      </c>
      <c r="B8566" s="89">
        <v>357.83333333333331</v>
      </c>
      <c r="C8566" s="35">
        <f t="shared" si="665"/>
        <v>21</v>
      </c>
      <c r="D8566" s="35">
        <f t="shared" si="668"/>
        <v>357</v>
      </c>
      <c r="E8566" s="35">
        <f t="shared" si="669"/>
        <v>7</v>
      </c>
      <c r="F8566" s="35" t="str">
        <f t="shared" si="666"/>
        <v>Saturday</v>
      </c>
      <c r="G8566" s="35">
        <f t="shared" si="667"/>
        <v>12</v>
      </c>
      <c r="H8566" s="34">
        <f>CONVERT(INDEX(Htg_StPt_Sch_EZ!$C$4:$I$27,MATCH(Schedules_8760!$C8566,Htg_StPt_Sch_EZ!$B$4:$B$27,0),MATCH(Schedules_8760!$F8566,Htg_StPt_Sch_EZ!$C$3:$I$3,0)),"F","C")</f>
        <v>20.555555555555554</v>
      </c>
      <c r="I8566" s="34">
        <f>CONVERT(INDEX(Htg_StPt_Sch_EZ!$C$31:$I$54,MATCH(Schedules_8760!$C8566,Htg_StPt_Sch_EZ!$B$31:$B$54,0),MATCH(Schedules_8760!$F8566,Htg_StPt_Sch_EZ!$C$30:$I$30,0)),"F","C")</f>
        <v>19.444444444444443</v>
      </c>
      <c r="J8566" s="34">
        <f>CONVERT(INDEX(Clg_StPt_Sch_EZ!$C$4:$I$27,MATCH(Schedules_8760!$C8566,Clg_StPt_Sch_EZ!$B$4:$B$27,0),MATCH(Schedules_8760!$F8566,Clg_StPt_Sch_EZ!$C$3:$I$3,0)),"F","C")</f>
        <v>25.555555555555554</v>
      </c>
      <c r="K8566" s="34">
        <f>CONVERT(INDEX(Clg_StPt_Sch_EZ!$C$31:$I$54,MATCH(Schedules_8760!$C8566,Clg_StPt_Sch_EZ!$B$31:$B$54,0),MATCH(Schedules_8760!$F8566,Clg_StPt_Sch_EZ!$C$30:$I$30,0)),"F","C")</f>
        <v>28.333333333333332</v>
      </c>
      <c r="L8566" s="34">
        <f>CONVERT(INDEX(DHW_StPt_Sch_EZ!$C$4:$I$27,MATCH(Schedules_8760!$C8566,DHW_StPt_Sch_EZ!$B$4:$B$27,0),MATCH(Schedules_8760!$F8566,DHW_StPt_Sch_EZ!$C$3:$I$3,0)),"F","C")</f>
        <v>53.333333333333329</v>
      </c>
      <c r="M8566" s="34">
        <f>CONVERT(INDEX(DHW_StPt_Sch_EZ!$C$31:$I$54,MATCH(Schedules_8760!$C8566,DHW_StPt_Sch_EZ!$B$31:$B$54,0),MATCH(Schedules_8760!$F8566,DHW_StPt_Sch_EZ!$C$30:$I$30,0)),"F","C")</f>
        <v>53.333333333333329</v>
      </c>
      <c r="N8566" s="12"/>
      <c r="O8566" s="12"/>
      <c r="P8566" s="12"/>
    </row>
    <row r="8567" spans="1:16" x14ac:dyDescent="0.25">
      <c r="A8567" s="35">
        <v>8566</v>
      </c>
      <c r="B8567" s="89">
        <v>357.875</v>
      </c>
      <c r="C8567" s="35">
        <f t="shared" si="665"/>
        <v>22</v>
      </c>
      <c r="D8567" s="35">
        <f t="shared" si="668"/>
        <v>357</v>
      </c>
      <c r="E8567" s="35">
        <f t="shared" si="669"/>
        <v>7</v>
      </c>
      <c r="F8567" s="35" t="str">
        <f t="shared" si="666"/>
        <v>Saturday</v>
      </c>
      <c r="G8567" s="35">
        <f t="shared" si="667"/>
        <v>12</v>
      </c>
      <c r="H8567" s="34">
        <f>CONVERT(INDEX(Htg_StPt_Sch_EZ!$C$4:$I$27,MATCH(Schedules_8760!$C8567,Htg_StPt_Sch_EZ!$B$4:$B$27,0),MATCH(Schedules_8760!$F8567,Htg_StPt_Sch_EZ!$C$3:$I$3,0)),"F","C")</f>
        <v>20.555555555555554</v>
      </c>
      <c r="I8567" s="34">
        <f>CONVERT(INDEX(Htg_StPt_Sch_EZ!$C$31:$I$54,MATCH(Schedules_8760!$C8567,Htg_StPt_Sch_EZ!$B$31:$B$54,0),MATCH(Schedules_8760!$F8567,Htg_StPt_Sch_EZ!$C$30:$I$30,0)),"F","C")</f>
        <v>19.444444444444443</v>
      </c>
      <c r="J8567" s="34">
        <f>CONVERT(INDEX(Clg_StPt_Sch_EZ!$C$4:$I$27,MATCH(Schedules_8760!$C8567,Clg_StPt_Sch_EZ!$B$4:$B$27,0),MATCH(Schedules_8760!$F8567,Clg_StPt_Sch_EZ!$C$3:$I$3,0)),"F","C")</f>
        <v>25.555555555555554</v>
      </c>
      <c r="K8567" s="34">
        <f>CONVERT(INDEX(Clg_StPt_Sch_EZ!$C$31:$I$54,MATCH(Schedules_8760!$C8567,Clg_StPt_Sch_EZ!$B$31:$B$54,0),MATCH(Schedules_8760!$F8567,Clg_StPt_Sch_EZ!$C$30:$I$30,0)),"F","C")</f>
        <v>28.333333333333332</v>
      </c>
      <c r="L8567" s="34">
        <f>CONVERT(INDEX(DHW_StPt_Sch_EZ!$C$4:$I$27,MATCH(Schedules_8760!$C8567,DHW_StPt_Sch_EZ!$B$4:$B$27,0),MATCH(Schedules_8760!$F8567,DHW_StPt_Sch_EZ!$C$3:$I$3,0)),"F","C")</f>
        <v>53.333333333333329</v>
      </c>
      <c r="M8567" s="34">
        <f>CONVERT(INDEX(DHW_StPt_Sch_EZ!$C$31:$I$54,MATCH(Schedules_8760!$C8567,DHW_StPt_Sch_EZ!$B$31:$B$54,0),MATCH(Schedules_8760!$F8567,DHW_StPt_Sch_EZ!$C$30:$I$30,0)),"F","C")</f>
        <v>53.333333333333329</v>
      </c>
      <c r="N8567" s="12"/>
      <c r="O8567" s="12"/>
      <c r="P8567" s="12"/>
    </row>
    <row r="8568" spans="1:16" x14ac:dyDescent="0.25">
      <c r="A8568" s="35">
        <v>8567</v>
      </c>
      <c r="B8568" s="89">
        <v>357.91666666666669</v>
      </c>
      <c r="C8568" s="35">
        <f t="shared" si="665"/>
        <v>23</v>
      </c>
      <c r="D8568" s="35">
        <f t="shared" si="668"/>
        <v>357</v>
      </c>
      <c r="E8568" s="35">
        <f t="shared" si="669"/>
        <v>7</v>
      </c>
      <c r="F8568" s="35" t="str">
        <f t="shared" si="666"/>
        <v>Saturday</v>
      </c>
      <c r="G8568" s="35">
        <f t="shared" si="667"/>
        <v>12</v>
      </c>
      <c r="H8568" s="34">
        <f>CONVERT(INDEX(Htg_StPt_Sch_EZ!$C$4:$I$27,MATCH(Schedules_8760!$C8568,Htg_StPt_Sch_EZ!$B$4:$B$27,0),MATCH(Schedules_8760!$F8568,Htg_StPt_Sch_EZ!$C$3:$I$3,0)),"F","C")</f>
        <v>20.555555555555554</v>
      </c>
      <c r="I8568" s="34">
        <f>CONVERT(INDEX(Htg_StPt_Sch_EZ!$C$31:$I$54,MATCH(Schedules_8760!$C8568,Htg_StPt_Sch_EZ!$B$31:$B$54,0),MATCH(Schedules_8760!$F8568,Htg_StPt_Sch_EZ!$C$30:$I$30,0)),"F","C")</f>
        <v>19.444444444444443</v>
      </c>
      <c r="J8568" s="34">
        <f>CONVERT(INDEX(Clg_StPt_Sch_EZ!$C$4:$I$27,MATCH(Schedules_8760!$C8568,Clg_StPt_Sch_EZ!$B$4:$B$27,0),MATCH(Schedules_8760!$F8568,Clg_StPt_Sch_EZ!$C$3:$I$3,0)),"F","C")</f>
        <v>25.555555555555554</v>
      </c>
      <c r="K8568" s="34">
        <f>CONVERT(INDEX(Clg_StPt_Sch_EZ!$C$31:$I$54,MATCH(Schedules_8760!$C8568,Clg_StPt_Sch_EZ!$B$31:$B$54,0),MATCH(Schedules_8760!$F8568,Clg_StPt_Sch_EZ!$C$30:$I$30,0)),"F","C")</f>
        <v>28.333333333333332</v>
      </c>
      <c r="L8568" s="34">
        <f>CONVERT(INDEX(DHW_StPt_Sch_EZ!$C$4:$I$27,MATCH(Schedules_8760!$C8568,DHW_StPt_Sch_EZ!$B$4:$B$27,0),MATCH(Schedules_8760!$F8568,DHW_StPt_Sch_EZ!$C$3:$I$3,0)),"F","C")</f>
        <v>53.333333333333329</v>
      </c>
      <c r="M8568" s="34">
        <f>CONVERT(INDEX(DHW_StPt_Sch_EZ!$C$31:$I$54,MATCH(Schedules_8760!$C8568,DHW_StPt_Sch_EZ!$B$31:$B$54,0),MATCH(Schedules_8760!$F8568,DHW_StPt_Sch_EZ!$C$30:$I$30,0)),"F","C")</f>
        <v>53.333333333333329</v>
      </c>
      <c r="N8568" s="12"/>
      <c r="O8568" s="12"/>
      <c r="P8568" s="12"/>
    </row>
    <row r="8569" spans="1:16" x14ac:dyDescent="0.25">
      <c r="A8569" s="35">
        <v>8568</v>
      </c>
      <c r="B8569" s="89">
        <v>357.95833333333331</v>
      </c>
      <c r="C8569" s="35">
        <f t="shared" si="665"/>
        <v>24</v>
      </c>
      <c r="D8569" s="35">
        <f t="shared" si="668"/>
        <v>357</v>
      </c>
      <c r="E8569" s="35">
        <f t="shared" si="669"/>
        <v>7</v>
      </c>
      <c r="F8569" s="35" t="str">
        <f t="shared" si="666"/>
        <v>Saturday</v>
      </c>
      <c r="G8569" s="35">
        <f t="shared" si="667"/>
        <v>12</v>
      </c>
      <c r="H8569" s="34">
        <f>CONVERT(INDEX(Htg_StPt_Sch_EZ!$C$4:$I$27,MATCH(Schedules_8760!$C8569,Htg_StPt_Sch_EZ!$B$4:$B$27,0),MATCH(Schedules_8760!$F8569,Htg_StPt_Sch_EZ!$C$3:$I$3,0)),"F","C")</f>
        <v>20.555555555555554</v>
      </c>
      <c r="I8569" s="34">
        <f>CONVERT(INDEX(Htg_StPt_Sch_EZ!$C$31:$I$54,MATCH(Schedules_8760!$C8569,Htg_StPt_Sch_EZ!$B$31:$B$54,0),MATCH(Schedules_8760!$F8569,Htg_StPt_Sch_EZ!$C$30:$I$30,0)),"F","C")</f>
        <v>19.444444444444443</v>
      </c>
      <c r="J8569" s="34">
        <f>CONVERT(INDEX(Clg_StPt_Sch_EZ!$C$4:$I$27,MATCH(Schedules_8760!$C8569,Clg_StPt_Sch_EZ!$B$4:$B$27,0),MATCH(Schedules_8760!$F8569,Clg_StPt_Sch_EZ!$C$3:$I$3,0)),"F","C")</f>
        <v>25.555555555555554</v>
      </c>
      <c r="K8569" s="34">
        <f>CONVERT(INDEX(Clg_StPt_Sch_EZ!$C$31:$I$54,MATCH(Schedules_8760!$C8569,Clg_StPt_Sch_EZ!$B$31:$B$54,0),MATCH(Schedules_8760!$F8569,Clg_StPt_Sch_EZ!$C$30:$I$30,0)),"F","C")</f>
        <v>28.333333333333332</v>
      </c>
      <c r="L8569" s="34">
        <f>CONVERT(INDEX(DHW_StPt_Sch_EZ!$C$4:$I$27,MATCH(Schedules_8760!$C8569,DHW_StPt_Sch_EZ!$B$4:$B$27,0),MATCH(Schedules_8760!$F8569,DHW_StPt_Sch_EZ!$C$3:$I$3,0)),"F","C")</f>
        <v>53.333333333333329</v>
      </c>
      <c r="M8569" s="34">
        <f>CONVERT(INDEX(DHW_StPt_Sch_EZ!$C$31:$I$54,MATCH(Schedules_8760!$C8569,DHW_StPt_Sch_EZ!$B$31:$B$54,0),MATCH(Schedules_8760!$F8569,DHW_StPt_Sch_EZ!$C$30:$I$30,0)),"F","C")</f>
        <v>53.333333333333329</v>
      </c>
      <c r="N8569" s="12"/>
      <c r="O8569" s="12"/>
      <c r="P8569" s="12"/>
    </row>
    <row r="8570" spans="1:16" x14ac:dyDescent="0.25">
      <c r="A8570" s="35">
        <v>8569</v>
      </c>
      <c r="B8570" s="89">
        <v>358</v>
      </c>
      <c r="C8570" s="35">
        <f t="shared" si="665"/>
        <v>1</v>
      </c>
      <c r="D8570" s="35">
        <f t="shared" si="668"/>
        <v>358</v>
      </c>
      <c r="E8570" s="35">
        <f t="shared" si="669"/>
        <v>1</v>
      </c>
      <c r="F8570" s="35" t="str">
        <f t="shared" si="666"/>
        <v>Sunday</v>
      </c>
      <c r="G8570" s="35">
        <f t="shared" si="667"/>
        <v>12</v>
      </c>
      <c r="H8570" s="34">
        <f>CONVERT(INDEX(Htg_StPt_Sch_EZ!$C$4:$I$27,MATCH(Schedules_8760!$C8570,Htg_StPt_Sch_EZ!$B$4:$B$27,0),MATCH(Schedules_8760!$F8570,Htg_StPt_Sch_EZ!$C$3:$I$3,0)),"F","C")</f>
        <v>20.555555555555554</v>
      </c>
      <c r="I8570" s="34">
        <f>CONVERT(INDEX(Htg_StPt_Sch_EZ!$C$31:$I$54,MATCH(Schedules_8760!$C8570,Htg_StPt_Sch_EZ!$B$31:$B$54,0),MATCH(Schedules_8760!$F8570,Htg_StPt_Sch_EZ!$C$30:$I$30,0)),"F","C")</f>
        <v>19.444444444444443</v>
      </c>
      <c r="J8570" s="34">
        <f>CONVERT(INDEX(Clg_StPt_Sch_EZ!$C$4:$I$27,MATCH(Schedules_8760!$C8570,Clg_StPt_Sch_EZ!$B$4:$B$27,0),MATCH(Schedules_8760!$F8570,Clg_StPt_Sch_EZ!$C$3:$I$3,0)),"F","C")</f>
        <v>25.555555555555554</v>
      </c>
      <c r="K8570" s="34">
        <f>CONVERT(INDEX(Clg_StPt_Sch_EZ!$C$31:$I$54,MATCH(Schedules_8760!$C8570,Clg_StPt_Sch_EZ!$B$31:$B$54,0),MATCH(Schedules_8760!$F8570,Clg_StPt_Sch_EZ!$C$30:$I$30,0)),"F","C")</f>
        <v>28.333333333333332</v>
      </c>
      <c r="L8570" s="34">
        <f>CONVERT(INDEX(DHW_StPt_Sch_EZ!$C$4:$I$27,MATCH(Schedules_8760!$C8570,DHW_StPt_Sch_EZ!$B$4:$B$27,0),MATCH(Schedules_8760!$F8570,DHW_StPt_Sch_EZ!$C$3:$I$3,0)),"F","C")</f>
        <v>53.333333333333329</v>
      </c>
      <c r="M8570" s="34">
        <f>CONVERT(INDEX(DHW_StPt_Sch_EZ!$C$31:$I$54,MATCH(Schedules_8760!$C8570,DHW_StPt_Sch_EZ!$B$31:$B$54,0),MATCH(Schedules_8760!$F8570,DHW_StPt_Sch_EZ!$C$30:$I$30,0)),"F","C")</f>
        <v>53.333333333333329</v>
      </c>
      <c r="N8570" s="12"/>
      <c r="O8570" s="12"/>
      <c r="P8570" s="12"/>
    </row>
    <row r="8571" spans="1:16" x14ac:dyDescent="0.25">
      <c r="A8571" s="35">
        <v>8570</v>
      </c>
      <c r="B8571" s="89">
        <v>358.04166666666669</v>
      </c>
      <c r="C8571" s="35">
        <f t="shared" si="665"/>
        <v>2</v>
      </c>
      <c r="D8571" s="35">
        <f t="shared" si="668"/>
        <v>358</v>
      </c>
      <c r="E8571" s="35">
        <f t="shared" si="669"/>
        <v>1</v>
      </c>
      <c r="F8571" s="35" t="str">
        <f t="shared" si="666"/>
        <v>Sunday</v>
      </c>
      <c r="G8571" s="35">
        <f t="shared" si="667"/>
        <v>12</v>
      </c>
      <c r="H8571" s="34">
        <f>CONVERT(INDEX(Htg_StPt_Sch_EZ!$C$4:$I$27,MATCH(Schedules_8760!$C8571,Htg_StPt_Sch_EZ!$B$4:$B$27,0),MATCH(Schedules_8760!$F8571,Htg_StPt_Sch_EZ!$C$3:$I$3,0)),"F","C")</f>
        <v>20.555555555555554</v>
      </c>
      <c r="I8571" s="34">
        <f>CONVERT(INDEX(Htg_StPt_Sch_EZ!$C$31:$I$54,MATCH(Schedules_8760!$C8571,Htg_StPt_Sch_EZ!$B$31:$B$54,0),MATCH(Schedules_8760!$F8571,Htg_StPt_Sch_EZ!$C$30:$I$30,0)),"F","C")</f>
        <v>19.444444444444443</v>
      </c>
      <c r="J8571" s="34">
        <f>CONVERT(INDEX(Clg_StPt_Sch_EZ!$C$4:$I$27,MATCH(Schedules_8760!$C8571,Clg_StPt_Sch_EZ!$B$4:$B$27,0),MATCH(Schedules_8760!$F8571,Clg_StPt_Sch_EZ!$C$3:$I$3,0)),"F","C")</f>
        <v>25.555555555555554</v>
      </c>
      <c r="K8571" s="34">
        <f>CONVERT(INDEX(Clg_StPt_Sch_EZ!$C$31:$I$54,MATCH(Schedules_8760!$C8571,Clg_StPt_Sch_EZ!$B$31:$B$54,0),MATCH(Schedules_8760!$F8571,Clg_StPt_Sch_EZ!$C$30:$I$30,0)),"F","C")</f>
        <v>28.333333333333332</v>
      </c>
      <c r="L8571" s="34">
        <f>CONVERT(INDEX(DHW_StPt_Sch_EZ!$C$4:$I$27,MATCH(Schedules_8760!$C8571,DHW_StPt_Sch_EZ!$B$4:$B$27,0),MATCH(Schedules_8760!$F8571,DHW_StPt_Sch_EZ!$C$3:$I$3,0)),"F","C")</f>
        <v>53.333333333333329</v>
      </c>
      <c r="M8571" s="34">
        <f>CONVERT(INDEX(DHW_StPt_Sch_EZ!$C$31:$I$54,MATCH(Schedules_8760!$C8571,DHW_StPt_Sch_EZ!$B$31:$B$54,0),MATCH(Schedules_8760!$F8571,DHW_StPt_Sch_EZ!$C$30:$I$30,0)),"F","C")</f>
        <v>53.333333333333329</v>
      </c>
      <c r="N8571" s="12"/>
      <c r="O8571" s="12"/>
      <c r="P8571" s="12"/>
    </row>
    <row r="8572" spans="1:16" x14ac:dyDescent="0.25">
      <c r="A8572" s="35">
        <v>8571</v>
      </c>
      <c r="B8572" s="89">
        <v>358.08333333333331</v>
      </c>
      <c r="C8572" s="35">
        <f t="shared" si="665"/>
        <v>3</v>
      </c>
      <c r="D8572" s="35">
        <f t="shared" si="668"/>
        <v>358</v>
      </c>
      <c r="E8572" s="35">
        <f t="shared" si="669"/>
        <v>1</v>
      </c>
      <c r="F8572" s="35" t="str">
        <f t="shared" si="666"/>
        <v>Sunday</v>
      </c>
      <c r="G8572" s="35">
        <f t="shared" si="667"/>
        <v>12</v>
      </c>
      <c r="H8572" s="34">
        <f>CONVERT(INDEX(Htg_StPt_Sch_EZ!$C$4:$I$27,MATCH(Schedules_8760!$C8572,Htg_StPt_Sch_EZ!$B$4:$B$27,0),MATCH(Schedules_8760!$F8572,Htg_StPt_Sch_EZ!$C$3:$I$3,0)),"F","C")</f>
        <v>20.555555555555554</v>
      </c>
      <c r="I8572" s="34">
        <f>CONVERT(INDEX(Htg_StPt_Sch_EZ!$C$31:$I$54,MATCH(Schedules_8760!$C8572,Htg_StPt_Sch_EZ!$B$31:$B$54,0),MATCH(Schedules_8760!$F8572,Htg_StPt_Sch_EZ!$C$30:$I$30,0)),"F","C")</f>
        <v>19.444444444444443</v>
      </c>
      <c r="J8572" s="34">
        <f>CONVERT(INDEX(Clg_StPt_Sch_EZ!$C$4:$I$27,MATCH(Schedules_8760!$C8572,Clg_StPt_Sch_EZ!$B$4:$B$27,0),MATCH(Schedules_8760!$F8572,Clg_StPt_Sch_EZ!$C$3:$I$3,0)),"F","C")</f>
        <v>25.555555555555554</v>
      </c>
      <c r="K8572" s="34">
        <f>CONVERT(INDEX(Clg_StPt_Sch_EZ!$C$31:$I$54,MATCH(Schedules_8760!$C8572,Clg_StPt_Sch_EZ!$B$31:$B$54,0),MATCH(Schedules_8760!$F8572,Clg_StPt_Sch_EZ!$C$30:$I$30,0)),"F","C")</f>
        <v>28.333333333333332</v>
      </c>
      <c r="L8572" s="34">
        <f>CONVERT(INDEX(DHW_StPt_Sch_EZ!$C$4:$I$27,MATCH(Schedules_8760!$C8572,DHW_StPt_Sch_EZ!$B$4:$B$27,0),MATCH(Schedules_8760!$F8572,DHW_StPt_Sch_EZ!$C$3:$I$3,0)),"F","C")</f>
        <v>53.333333333333329</v>
      </c>
      <c r="M8572" s="34">
        <f>CONVERT(INDEX(DHW_StPt_Sch_EZ!$C$31:$I$54,MATCH(Schedules_8760!$C8572,DHW_StPt_Sch_EZ!$B$31:$B$54,0),MATCH(Schedules_8760!$F8572,DHW_StPt_Sch_EZ!$C$30:$I$30,0)),"F","C")</f>
        <v>53.333333333333329</v>
      </c>
      <c r="N8572" s="12"/>
      <c r="O8572" s="12"/>
      <c r="P8572" s="12"/>
    </row>
    <row r="8573" spans="1:16" x14ac:dyDescent="0.25">
      <c r="A8573" s="35">
        <v>8572</v>
      </c>
      <c r="B8573" s="89">
        <v>358.125</v>
      </c>
      <c r="C8573" s="35">
        <f t="shared" si="665"/>
        <v>4</v>
      </c>
      <c r="D8573" s="35">
        <f t="shared" si="668"/>
        <v>358</v>
      </c>
      <c r="E8573" s="35">
        <f t="shared" si="669"/>
        <v>1</v>
      </c>
      <c r="F8573" s="35" t="str">
        <f t="shared" si="666"/>
        <v>Sunday</v>
      </c>
      <c r="G8573" s="35">
        <f t="shared" si="667"/>
        <v>12</v>
      </c>
      <c r="H8573" s="34">
        <f>CONVERT(INDEX(Htg_StPt_Sch_EZ!$C$4:$I$27,MATCH(Schedules_8760!$C8573,Htg_StPt_Sch_EZ!$B$4:$B$27,0),MATCH(Schedules_8760!$F8573,Htg_StPt_Sch_EZ!$C$3:$I$3,0)),"F","C")</f>
        <v>20.555555555555554</v>
      </c>
      <c r="I8573" s="34">
        <f>CONVERT(INDEX(Htg_StPt_Sch_EZ!$C$31:$I$54,MATCH(Schedules_8760!$C8573,Htg_StPt_Sch_EZ!$B$31:$B$54,0),MATCH(Schedules_8760!$F8573,Htg_StPt_Sch_EZ!$C$30:$I$30,0)),"F","C")</f>
        <v>19.444444444444443</v>
      </c>
      <c r="J8573" s="34">
        <f>CONVERT(INDEX(Clg_StPt_Sch_EZ!$C$4:$I$27,MATCH(Schedules_8760!$C8573,Clg_StPt_Sch_EZ!$B$4:$B$27,0),MATCH(Schedules_8760!$F8573,Clg_StPt_Sch_EZ!$C$3:$I$3,0)),"F","C")</f>
        <v>25.555555555555554</v>
      </c>
      <c r="K8573" s="34">
        <f>CONVERT(INDEX(Clg_StPt_Sch_EZ!$C$31:$I$54,MATCH(Schedules_8760!$C8573,Clg_StPt_Sch_EZ!$B$31:$B$54,0),MATCH(Schedules_8760!$F8573,Clg_StPt_Sch_EZ!$C$30:$I$30,0)),"F","C")</f>
        <v>28.333333333333332</v>
      </c>
      <c r="L8573" s="34">
        <f>CONVERT(INDEX(DHW_StPt_Sch_EZ!$C$4:$I$27,MATCH(Schedules_8760!$C8573,DHW_StPt_Sch_EZ!$B$4:$B$27,0),MATCH(Schedules_8760!$F8573,DHW_StPt_Sch_EZ!$C$3:$I$3,0)),"F","C")</f>
        <v>53.333333333333329</v>
      </c>
      <c r="M8573" s="34">
        <f>CONVERT(INDEX(DHW_StPt_Sch_EZ!$C$31:$I$54,MATCH(Schedules_8760!$C8573,DHW_StPt_Sch_EZ!$B$31:$B$54,0),MATCH(Schedules_8760!$F8573,DHW_StPt_Sch_EZ!$C$30:$I$30,0)),"F","C")</f>
        <v>53.333333333333329</v>
      </c>
      <c r="N8573" s="12"/>
      <c r="O8573" s="12"/>
      <c r="P8573" s="12"/>
    </row>
    <row r="8574" spans="1:16" x14ac:dyDescent="0.25">
      <c r="A8574" s="35">
        <v>8573</v>
      </c>
      <c r="B8574" s="89">
        <v>358.16666666666669</v>
      </c>
      <c r="C8574" s="35">
        <f t="shared" si="665"/>
        <v>5</v>
      </c>
      <c r="D8574" s="35">
        <f t="shared" si="668"/>
        <v>358</v>
      </c>
      <c r="E8574" s="35">
        <f t="shared" si="669"/>
        <v>1</v>
      </c>
      <c r="F8574" s="35" t="str">
        <f t="shared" si="666"/>
        <v>Sunday</v>
      </c>
      <c r="G8574" s="35">
        <f t="shared" si="667"/>
        <v>12</v>
      </c>
      <c r="H8574" s="34">
        <f>CONVERT(INDEX(Htg_StPt_Sch_EZ!$C$4:$I$27,MATCH(Schedules_8760!$C8574,Htg_StPt_Sch_EZ!$B$4:$B$27,0),MATCH(Schedules_8760!$F8574,Htg_StPt_Sch_EZ!$C$3:$I$3,0)),"F","C")</f>
        <v>20.555555555555554</v>
      </c>
      <c r="I8574" s="34">
        <f>CONVERT(INDEX(Htg_StPt_Sch_EZ!$C$31:$I$54,MATCH(Schedules_8760!$C8574,Htg_StPt_Sch_EZ!$B$31:$B$54,0),MATCH(Schedules_8760!$F8574,Htg_StPt_Sch_EZ!$C$30:$I$30,0)),"F","C")</f>
        <v>19.444444444444443</v>
      </c>
      <c r="J8574" s="34">
        <f>CONVERT(INDEX(Clg_StPt_Sch_EZ!$C$4:$I$27,MATCH(Schedules_8760!$C8574,Clg_StPt_Sch_EZ!$B$4:$B$27,0),MATCH(Schedules_8760!$F8574,Clg_StPt_Sch_EZ!$C$3:$I$3,0)),"F","C")</f>
        <v>25.555555555555554</v>
      </c>
      <c r="K8574" s="34">
        <f>CONVERT(INDEX(Clg_StPt_Sch_EZ!$C$31:$I$54,MATCH(Schedules_8760!$C8574,Clg_StPt_Sch_EZ!$B$31:$B$54,0),MATCH(Schedules_8760!$F8574,Clg_StPt_Sch_EZ!$C$30:$I$30,0)),"F","C")</f>
        <v>28.333333333333332</v>
      </c>
      <c r="L8574" s="34">
        <f>CONVERT(INDEX(DHW_StPt_Sch_EZ!$C$4:$I$27,MATCH(Schedules_8760!$C8574,DHW_StPt_Sch_EZ!$B$4:$B$27,0),MATCH(Schedules_8760!$F8574,DHW_StPt_Sch_EZ!$C$3:$I$3,0)),"F","C")</f>
        <v>53.333333333333329</v>
      </c>
      <c r="M8574" s="34">
        <f>CONVERT(INDEX(DHW_StPt_Sch_EZ!$C$31:$I$54,MATCH(Schedules_8760!$C8574,DHW_StPt_Sch_EZ!$B$31:$B$54,0),MATCH(Schedules_8760!$F8574,DHW_StPt_Sch_EZ!$C$30:$I$30,0)),"F","C")</f>
        <v>53.333333333333329</v>
      </c>
      <c r="N8574" s="12"/>
      <c r="O8574" s="12"/>
      <c r="P8574" s="12"/>
    </row>
    <row r="8575" spans="1:16" x14ac:dyDescent="0.25">
      <c r="A8575" s="35">
        <v>8574</v>
      </c>
      <c r="B8575" s="89">
        <v>358.20833333333331</v>
      </c>
      <c r="C8575" s="35">
        <f t="shared" si="665"/>
        <v>6</v>
      </c>
      <c r="D8575" s="35">
        <f t="shared" si="668"/>
        <v>358</v>
      </c>
      <c r="E8575" s="35">
        <f t="shared" si="669"/>
        <v>1</v>
      </c>
      <c r="F8575" s="35" t="str">
        <f t="shared" si="666"/>
        <v>Sunday</v>
      </c>
      <c r="G8575" s="35">
        <f t="shared" si="667"/>
        <v>12</v>
      </c>
      <c r="H8575" s="34">
        <f>CONVERT(INDEX(Htg_StPt_Sch_EZ!$C$4:$I$27,MATCH(Schedules_8760!$C8575,Htg_StPt_Sch_EZ!$B$4:$B$27,0),MATCH(Schedules_8760!$F8575,Htg_StPt_Sch_EZ!$C$3:$I$3,0)),"F","C")</f>
        <v>20.555555555555554</v>
      </c>
      <c r="I8575" s="34">
        <f>CONVERT(INDEX(Htg_StPt_Sch_EZ!$C$31:$I$54,MATCH(Schedules_8760!$C8575,Htg_StPt_Sch_EZ!$B$31:$B$54,0),MATCH(Schedules_8760!$F8575,Htg_StPt_Sch_EZ!$C$30:$I$30,0)),"F","C")</f>
        <v>19.444444444444443</v>
      </c>
      <c r="J8575" s="34">
        <f>CONVERT(INDEX(Clg_StPt_Sch_EZ!$C$4:$I$27,MATCH(Schedules_8760!$C8575,Clg_StPt_Sch_EZ!$B$4:$B$27,0),MATCH(Schedules_8760!$F8575,Clg_StPt_Sch_EZ!$C$3:$I$3,0)),"F","C")</f>
        <v>25.555555555555554</v>
      </c>
      <c r="K8575" s="34">
        <f>CONVERT(INDEX(Clg_StPt_Sch_EZ!$C$31:$I$54,MATCH(Schedules_8760!$C8575,Clg_StPt_Sch_EZ!$B$31:$B$54,0),MATCH(Schedules_8760!$F8575,Clg_StPt_Sch_EZ!$C$30:$I$30,0)),"F","C")</f>
        <v>28.333333333333332</v>
      </c>
      <c r="L8575" s="34">
        <f>CONVERT(INDEX(DHW_StPt_Sch_EZ!$C$4:$I$27,MATCH(Schedules_8760!$C8575,DHW_StPt_Sch_EZ!$B$4:$B$27,0),MATCH(Schedules_8760!$F8575,DHW_StPt_Sch_EZ!$C$3:$I$3,0)),"F","C")</f>
        <v>53.333333333333329</v>
      </c>
      <c r="M8575" s="34">
        <f>CONVERT(INDEX(DHW_StPt_Sch_EZ!$C$31:$I$54,MATCH(Schedules_8760!$C8575,DHW_StPt_Sch_EZ!$B$31:$B$54,0),MATCH(Schedules_8760!$F8575,DHW_StPt_Sch_EZ!$C$30:$I$30,0)),"F","C")</f>
        <v>53.333333333333329</v>
      </c>
      <c r="N8575" s="12"/>
      <c r="O8575" s="12"/>
      <c r="P8575" s="12"/>
    </row>
    <row r="8576" spans="1:16" x14ac:dyDescent="0.25">
      <c r="A8576" s="35">
        <v>8575</v>
      </c>
      <c r="B8576" s="89">
        <v>358.25</v>
      </c>
      <c r="C8576" s="35">
        <f t="shared" si="665"/>
        <v>7</v>
      </c>
      <c r="D8576" s="35">
        <f t="shared" si="668"/>
        <v>358</v>
      </c>
      <c r="E8576" s="35">
        <f t="shared" si="669"/>
        <v>1</v>
      </c>
      <c r="F8576" s="35" t="str">
        <f t="shared" si="666"/>
        <v>Sunday</v>
      </c>
      <c r="G8576" s="35">
        <f t="shared" si="667"/>
        <v>12</v>
      </c>
      <c r="H8576" s="34">
        <f>CONVERT(INDEX(Htg_StPt_Sch_EZ!$C$4:$I$27,MATCH(Schedules_8760!$C8576,Htg_StPt_Sch_EZ!$B$4:$B$27,0),MATCH(Schedules_8760!$F8576,Htg_StPt_Sch_EZ!$C$3:$I$3,0)),"F","C")</f>
        <v>20.555555555555554</v>
      </c>
      <c r="I8576" s="34">
        <f>CONVERT(INDEX(Htg_StPt_Sch_EZ!$C$31:$I$54,MATCH(Schedules_8760!$C8576,Htg_StPt_Sch_EZ!$B$31:$B$54,0),MATCH(Schedules_8760!$F8576,Htg_StPt_Sch_EZ!$C$30:$I$30,0)),"F","C")</f>
        <v>19.444444444444443</v>
      </c>
      <c r="J8576" s="34">
        <f>CONVERT(INDEX(Clg_StPt_Sch_EZ!$C$4:$I$27,MATCH(Schedules_8760!$C8576,Clg_StPt_Sch_EZ!$B$4:$B$27,0),MATCH(Schedules_8760!$F8576,Clg_StPt_Sch_EZ!$C$3:$I$3,0)),"F","C")</f>
        <v>25.555555555555554</v>
      </c>
      <c r="K8576" s="34">
        <f>CONVERT(INDEX(Clg_StPt_Sch_EZ!$C$31:$I$54,MATCH(Schedules_8760!$C8576,Clg_StPt_Sch_EZ!$B$31:$B$54,0),MATCH(Schedules_8760!$F8576,Clg_StPt_Sch_EZ!$C$30:$I$30,0)),"F","C")</f>
        <v>28.333333333333332</v>
      </c>
      <c r="L8576" s="34">
        <f>CONVERT(INDEX(DHW_StPt_Sch_EZ!$C$4:$I$27,MATCH(Schedules_8760!$C8576,DHW_StPt_Sch_EZ!$B$4:$B$27,0),MATCH(Schedules_8760!$F8576,DHW_StPt_Sch_EZ!$C$3:$I$3,0)),"F","C")</f>
        <v>53.333333333333329</v>
      </c>
      <c r="M8576" s="34">
        <f>CONVERT(INDEX(DHW_StPt_Sch_EZ!$C$31:$I$54,MATCH(Schedules_8760!$C8576,DHW_StPt_Sch_EZ!$B$31:$B$54,0),MATCH(Schedules_8760!$F8576,DHW_StPt_Sch_EZ!$C$30:$I$30,0)),"F","C")</f>
        <v>53.333333333333329</v>
      </c>
      <c r="N8576" s="12"/>
      <c r="O8576" s="12"/>
      <c r="P8576" s="12"/>
    </row>
    <row r="8577" spans="1:16" x14ac:dyDescent="0.25">
      <c r="A8577" s="35">
        <v>8576</v>
      </c>
      <c r="B8577" s="89">
        <v>358.29166666666669</v>
      </c>
      <c r="C8577" s="35">
        <f t="shared" si="665"/>
        <v>8</v>
      </c>
      <c r="D8577" s="35">
        <f t="shared" si="668"/>
        <v>358</v>
      </c>
      <c r="E8577" s="35">
        <f t="shared" si="669"/>
        <v>1</v>
      </c>
      <c r="F8577" s="35" t="str">
        <f t="shared" si="666"/>
        <v>Sunday</v>
      </c>
      <c r="G8577" s="35">
        <f t="shared" si="667"/>
        <v>12</v>
      </c>
      <c r="H8577" s="34">
        <f>CONVERT(INDEX(Htg_StPt_Sch_EZ!$C$4:$I$27,MATCH(Schedules_8760!$C8577,Htg_StPt_Sch_EZ!$B$4:$B$27,0),MATCH(Schedules_8760!$F8577,Htg_StPt_Sch_EZ!$C$3:$I$3,0)),"F","C")</f>
        <v>20.555555555555554</v>
      </c>
      <c r="I8577" s="34">
        <f>CONVERT(INDEX(Htg_StPt_Sch_EZ!$C$31:$I$54,MATCH(Schedules_8760!$C8577,Htg_StPt_Sch_EZ!$B$31:$B$54,0),MATCH(Schedules_8760!$F8577,Htg_StPt_Sch_EZ!$C$30:$I$30,0)),"F","C")</f>
        <v>19.444444444444443</v>
      </c>
      <c r="J8577" s="34">
        <f>CONVERT(INDEX(Clg_StPt_Sch_EZ!$C$4:$I$27,MATCH(Schedules_8760!$C8577,Clg_StPt_Sch_EZ!$B$4:$B$27,0),MATCH(Schedules_8760!$F8577,Clg_StPt_Sch_EZ!$C$3:$I$3,0)),"F","C")</f>
        <v>25.555555555555554</v>
      </c>
      <c r="K8577" s="34">
        <f>CONVERT(INDEX(Clg_StPt_Sch_EZ!$C$31:$I$54,MATCH(Schedules_8760!$C8577,Clg_StPt_Sch_EZ!$B$31:$B$54,0),MATCH(Schedules_8760!$F8577,Clg_StPt_Sch_EZ!$C$30:$I$30,0)),"F","C")</f>
        <v>25</v>
      </c>
      <c r="L8577" s="34">
        <f>CONVERT(INDEX(DHW_StPt_Sch_EZ!$C$4:$I$27,MATCH(Schedules_8760!$C8577,DHW_StPt_Sch_EZ!$B$4:$B$27,0),MATCH(Schedules_8760!$F8577,DHW_StPt_Sch_EZ!$C$3:$I$3,0)),"F","C")</f>
        <v>53.333333333333329</v>
      </c>
      <c r="M8577" s="34">
        <f>CONVERT(INDEX(DHW_StPt_Sch_EZ!$C$31:$I$54,MATCH(Schedules_8760!$C8577,DHW_StPt_Sch_EZ!$B$31:$B$54,0),MATCH(Schedules_8760!$F8577,DHW_StPt_Sch_EZ!$C$30:$I$30,0)),"F","C")</f>
        <v>53.333333333333329</v>
      </c>
      <c r="N8577" s="12"/>
      <c r="O8577" s="12"/>
      <c r="P8577" s="12"/>
    </row>
    <row r="8578" spans="1:16" x14ac:dyDescent="0.25">
      <c r="A8578" s="35">
        <v>8577</v>
      </c>
      <c r="B8578" s="89">
        <v>358.33333333333331</v>
      </c>
      <c r="C8578" s="35">
        <f t="shared" ref="C8578:C8641" si="670">HOUR(B8578)+1</f>
        <v>9</v>
      </c>
      <c r="D8578" s="35">
        <f t="shared" si="668"/>
        <v>358</v>
      </c>
      <c r="E8578" s="35">
        <f t="shared" si="669"/>
        <v>1</v>
      </c>
      <c r="F8578" s="35" t="str">
        <f t="shared" ref="F8578:F8641" si="671">IF(E8578=1,"Sunday",IF(E8578=2,"Monday",IF(E8578=3,"Tuesday",IF(E8578=4,"Wednesday",IF(E8578=5,"Thursday",IF(E8578=6,"Friday","Saturday"))))))</f>
        <v>Sunday</v>
      </c>
      <c r="G8578" s="35">
        <f t="shared" ref="G8578:G8641" si="672">MONTH(B8578)</f>
        <v>12</v>
      </c>
      <c r="H8578" s="34">
        <f>CONVERT(INDEX(Htg_StPt_Sch_EZ!$C$4:$I$27,MATCH(Schedules_8760!$C8578,Htg_StPt_Sch_EZ!$B$4:$B$27,0),MATCH(Schedules_8760!$F8578,Htg_StPt_Sch_EZ!$C$3:$I$3,0)),"F","C")</f>
        <v>20.555555555555554</v>
      </c>
      <c r="I8578" s="34">
        <f>CONVERT(INDEX(Htg_StPt_Sch_EZ!$C$31:$I$54,MATCH(Schedules_8760!$C8578,Htg_StPt_Sch_EZ!$B$31:$B$54,0),MATCH(Schedules_8760!$F8578,Htg_StPt_Sch_EZ!$C$30:$I$30,0)),"F","C")</f>
        <v>19.444444444444443</v>
      </c>
      <c r="J8578" s="34">
        <f>CONVERT(INDEX(Clg_StPt_Sch_EZ!$C$4:$I$27,MATCH(Schedules_8760!$C8578,Clg_StPt_Sch_EZ!$B$4:$B$27,0),MATCH(Schedules_8760!$F8578,Clg_StPt_Sch_EZ!$C$3:$I$3,0)),"F","C")</f>
        <v>25.555555555555554</v>
      </c>
      <c r="K8578" s="34">
        <f>CONVERT(INDEX(Clg_StPt_Sch_EZ!$C$31:$I$54,MATCH(Schedules_8760!$C8578,Clg_StPt_Sch_EZ!$B$31:$B$54,0),MATCH(Schedules_8760!$F8578,Clg_StPt_Sch_EZ!$C$30:$I$30,0)),"F","C")</f>
        <v>25</v>
      </c>
      <c r="L8578" s="34">
        <f>CONVERT(INDEX(DHW_StPt_Sch_EZ!$C$4:$I$27,MATCH(Schedules_8760!$C8578,DHW_StPt_Sch_EZ!$B$4:$B$27,0),MATCH(Schedules_8760!$F8578,DHW_StPt_Sch_EZ!$C$3:$I$3,0)),"F","C")</f>
        <v>53.333333333333329</v>
      </c>
      <c r="M8578" s="34">
        <f>CONVERT(INDEX(DHW_StPt_Sch_EZ!$C$31:$I$54,MATCH(Schedules_8760!$C8578,DHW_StPt_Sch_EZ!$B$31:$B$54,0),MATCH(Schedules_8760!$F8578,DHW_StPt_Sch_EZ!$C$30:$I$30,0)),"F","C")</f>
        <v>53.333333333333329</v>
      </c>
      <c r="N8578" s="12"/>
      <c r="O8578" s="12"/>
      <c r="P8578" s="12"/>
    </row>
    <row r="8579" spans="1:16" x14ac:dyDescent="0.25">
      <c r="A8579" s="35">
        <v>8578</v>
      </c>
      <c r="B8579" s="89">
        <v>358.375</v>
      </c>
      <c r="C8579" s="35">
        <f t="shared" si="670"/>
        <v>10</v>
      </c>
      <c r="D8579" s="35">
        <f t="shared" ref="D8579:D8642" si="673">IF(C8579=1,D8578+1,D8578)</f>
        <v>358</v>
      </c>
      <c r="E8579" s="35">
        <f t="shared" ref="E8579:E8642" si="674">IF(AND(C8579=1,E8578=7),1,IF(C8579=1,E8578+1,E8578))</f>
        <v>1</v>
      </c>
      <c r="F8579" s="35" t="str">
        <f t="shared" si="671"/>
        <v>Sunday</v>
      </c>
      <c r="G8579" s="35">
        <f t="shared" si="672"/>
        <v>12</v>
      </c>
      <c r="H8579" s="34">
        <f>CONVERT(INDEX(Htg_StPt_Sch_EZ!$C$4:$I$27,MATCH(Schedules_8760!$C8579,Htg_StPt_Sch_EZ!$B$4:$B$27,0),MATCH(Schedules_8760!$F8579,Htg_StPt_Sch_EZ!$C$3:$I$3,0)),"F","C")</f>
        <v>20.555555555555554</v>
      </c>
      <c r="I8579" s="34">
        <f>CONVERT(INDEX(Htg_StPt_Sch_EZ!$C$31:$I$54,MATCH(Schedules_8760!$C8579,Htg_StPt_Sch_EZ!$B$31:$B$54,0),MATCH(Schedules_8760!$F8579,Htg_StPt_Sch_EZ!$C$30:$I$30,0)),"F","C")</f>
        <v>19.444444444444443</v>
      </c>
      <c r="J8579" s="34">
        <f>CONVERT(INDEX(Clg_StPt_Sch_EZ!$C$4:$I$27,MATCH(Schedules_8760!$C8579,Clg_StPt_Sch_EZ!$B$4:$B$27,0),MATCH(Schedules_8760!$F8579,Clg_StPt_Sch_EZ!$C$3:$I$3,0)),"F","C")</f>
        <v>25.555555555555554</v>
      </c>
      <c r="K8579" s="34">
        <f>CONVERT(INDEX(Clg_StPt_Sch_EZ!$C$31:$I$54,MATCH(Schedules_8760!$C8579,Clg_StPt_Sch_EZ!$B$31:$B$54,0),MATCH(Schedules_8760!$F8579,Clg_StPt_Sch_EZ!$C$30:$I$30,0)),"F","C")</f>
        <v>25</v>
      </c>
      <c r="L8579" s="34">
        <f>CONVERT(INDEX(DHW_StPt_Sch_EZ!$C$4:$I$27,MATCH(Schedules_8760!$C8579,DHW_StPt_Sch_EZ!$B$4:$B$27,0),MATCH(Schedules_8760!$F8579,DHW_StPt_Sch_EZ!$C$3:$I$3,0)),"F","C")</f>
        <v>53.333333333333329</v>
      </c>
      <c r="M8579" s="34">
        <f>CONVERT(INDEX(DHW_StPt_Sch_EZ!$C$31:$I$54,MATCH(Schedules_8760!$C8579,DHW_StPt_Sch_EZ!$B$31:$B$54,0),MATCH(Schedules_8760!$F8579,DHW_StPt_Sch_EZ!$C$30:$I$30,0)),"F","C")</f>
        <v>53.333333333333329</v>
      </c>
      <c r="N8579" s="12"/>
      <c r="O8579" s="12"/>
      <c r="P8579" s="12"/>
    </row>
    <row r="8580" spans="1:16" x14ac:dyDescent="0.25">
      <c r="A8580" s="35">
        <v>8579</v>
      </c>
      <c r="B8580" s="89">
        <v>358.41666666666669</v>
      </c>
      <c r="C8580" s="35">
        <f t="shared" si="670"/>
        <v>11</v>
      </c>
      <c r="D8580" s="35">
        <f t="shared" si="673"/>
        <v>358</v>
      </c>
      <c r="E8580" s="35">
        <f t="shared" si="674"/>
        <v>1</v>
      </c>
      <c r="F8580" s="35" t="str">
        <f t="shared" si="671"/>
        <v>Sunday</v>
      </c>
      <c r="G8580" s="35">
        <f t="shared" si="672"/>
        <v>12</v>
      </c>
      <c r="H8580" s="34">
        <f>CONVERT(INDEX(Htg_StPt_Sch_EZ!$C$4:$I$27,MATCH(Schedules_8760!$C8580,Htg_StPt_Sch_EZ!$B$4:$B$27,0),MATCH(Schedules_8760!$F8580,Htg_StPt_Sch_EZ!$C$3:$I$3,0)),"F","C")</f>
        <v>20.555555555555554</v>
      </c>
      <c r="I8580" s="34">
        <f>CONVERT(INDEX(Htg_StPt_Sch_EZ!$C$31:$I$54,MATCH(Schedules_8760!$C8580,Htg_StPt_Sch_EZ!$B$31:$B$54,0),MATCH(Schedules_8760!$F8580,Htg_StPt_Sch_EZ!$C$30:$I$30,0)),"F","C")</f>
        <v>19.444444444444443</v>
      </c>
      <c r="J8580" s="34">
        <f>CONVERT(INDEX(Clg_StPt_Sch_EZ!$C$4:$I$27,MATCH(Schedules_8760!$C8580,Clg_StPt_Sch_EZ!$B$4:$B$27,0),MATCH(Schedules_8760!$F8580,Clg_StPt_Sch_EZ!$C$3:$I$3,0)),"F","C")</f>
        <v>25.555555555555554</v>
      </c>
      <c r="K8580" s="34">
        <f>CONVERT(INDEX(Clg_StPt_Sch_EZ!$C$31:$I$54,MATCH(Schedules_8760!$C8580,Clg_StPt_Sch_EZ!$B$31:$B$54,0),MATCH(Schedules_8760!$F8580,Clg_StPt_Sch_EZ!$C$30:$I$30,0)),"F","C")</f>
        <v>25</v>
      </c>
      <c r="L8580" s="34">
        <f>CONVERT(INDEX(DHW_StPt_Sch_EZ!$C$4:$I$27,MATCH(Schedules_8760!$C8580,DHW_StPt_Sch_EZ!$B$4:$B$27,0),MATCH(Schedules_8760!$F8580,DHW_StPt_Sch_EZ!$C$3:$I$3,0)),"F","C")</f>
        <v>53.333333333333329</v>
      </c>
      <c r="M8580" s="34">
        <f>CONVERT(INDEX(DHW_StPt_Sch_EZ!$C$31:$I$54,MATCH(Schedules_8760!$C8580,DHW_StPt_Sch_EZ!$B$31:$B$54,0),MATCH(Schedules_8760!$F8580,DHW_StPt_Sch_EZ!$C$30:$I$30,0)),"F","C")</f>
        <v>53.333333333333329</v>
      </c>
      <c r="N8580" s="12"/>
      <c r="O8580" s="12"/>
      <c r="P8580" s="12"/>
    </row>
    <row r="8581" spans="1:16" x14ac:dyDescent="0.25">
      <c r="A8581" s="35">
        <v>8580</v>
      </c>
      <c r="B8581" s="89">
        <v>358.45833333333331</v>
      </c>
      <c r="C8581" s="35">
        <f t="shared" si="670"/>
        <v>12</v>
      </c>
      <c r="D8581" s="35">
        <f t="shared" si="673"/>
        <v>358</v>
      </c>
      <c r="E8581" s="35">
        <f t="shared" si="674"/>
        <v>1</v>
      </c>
      <c r="F8581" s="35" t="str">
        <f t="shared" si="671"/>
        <v>Sunday</v>
      </c>
      <c r="G8581" s="35">
        <f t="shared" si="672"/>
        <v>12</v>
      </c>
      <c r="H8581" s="34">
        <f>CONVERT(INDEX(Htg_StPt_Sch_EZ!$C$4:$I$27,MATCH(Schedules_8760!$C8581,Htg_StPt_Sch_EZ!$B$4:$B$27,0),MATCH(Schedules_8760!$F8581,Htg_StPt_Sch_EZ!$C$3:$I$3,0)),"F","C")</f>
        <v>20.555555555555554</v>
      </c>
      <c r="I8581" s="34">
        <f>CONVERT(INDEX(Htg_StPt_Sch_EZ!$C$31:$I$54,MATCH(Schedules_8760!$C8581,Htg_StPt_Sch_EZ!$B$31:$B$54,0),MATCH(Schedules_8760!$F8581,Htg_StPt_Sch_EZ!$C$30:$I$30,0)),"F","C")</f>
        <v>19.444444444444443</v>
      </c>
      <c r="J8581" s="34">
        <f>CONVERT(INDEX(Clg_StPt_Sch_EZ!$C$4:$I$27,MATCH(Schedules_8760!$C8581,Clg_StPt_Sch_EZ!$B$4:$B$27,0),MATCH(Schedules_8760!$F8581,Clg_StPt_Sch_EZ!$C$3:$I$3,0)),"F","C")</f>
        <v>25.555555555555554</v>
      </c>
      <c r="K8581" s="34">
        <f>CONVERT(INDEX(Clg_StPt_Sch_EZ!$C$31:$I$54,MATCH(Schedules_8760!$C8581,Clg_StPt_Sch_EZ!$B$31:$B$54,0),MATCH(Schedules_8760!$F8581,Clg_StPt_Sch_EZ!$C$30:$I$30,0)),"F","C")</f>
        <v>25</v>
      </c>
      <c r="L8581" s="34">
        <f>CONVERT(INDEX(DHW_StPt_Sch_EZ!$C$4:$I$27,MATCH(Schedules_8760!$C8581,DHW_StPt_Sch_EZ!$B$4:$B$27,0),MATCH(Schedules_8760!$F8581,DHW_StPt_Sch_EZ!$C$3:$I$3,0)),"F","C")</f>
        <v>53.333333333333329</v>
      </c>
      <c r="M8581" s="34">
        <f>CONVERT(INDEX(DHW_StPt_Sch_EZ!$C$31:$I$54,MATCH(Schedules_8760!$C8581,DHW_StPt_Sch_EZ!$B$31:$B$54,0),MATCH(Schedules_8760!$F8581,DHW_StPt_Sch_EZ!$C$30:$I$30,0)),"F","C")</f>
        <v>53.333333333333329</v>
      </c>
      <c r="N8581" s="12"/>
      <c r="O8581" s="12"/>
      <c r="P8581" s="12"/>
    </row>
    <row r="8582" spans="1:16" x14ac:dyDescent="0.25">
      <c r="A8582" s="35">
        <v>8581</v>
      </c>
      <c r="B8582" s="89">
        <v>358.5</v>
      </c>
      <c r="C8582" s="35">
        <f t="shared" si="670"/>
        <v>13</v>
      </c>
      <c r="D8582" s="35">
        <f t="shared" si="673"/>
        <v>358</v>
      </c>
      <c r="E8582" s="35">
        <f t="shared" si="674"/>
        <v>1</v>
      </c>
      <c r="F8582" s="35" t="str">
        <f t="shared" si="671"/>
        <v>Sunday</v>
      </c>
      <c r="G8582" s="35">
        <f t="shared" si="672"/>
        <v>12</v>
      </c>
      <c r="H8582" s="34">
        <f>CONVERT(INDEX(Htg_StPt_Sch_EZ!$C$4:$I$27,MATCH(Schedules_8760!$C8582,Htg_StPt_Sch_EZ!$B$4:$B$27,0),MATCH(Schedules_8760!$F8582,Htg_StPt_Sch_EZ!$C$3:$I$3,0)),"F","C")</f>
        <v>20.555555555555554</v>
      </c>
      <c r="I8582" s="34">
        <f>CONVERT(INDEX(Htg_StPt_Sch_EZ!$C$31:$I$54,MATCH(Schedules_8760!$C8582,Htg_StPt_Sch_EZ!$B$31:$B$54,0),MATCH(Schedules_8760!$F8582,Htg_StPt_Sch_EZ!$C$30:$I$30,0)),"F","C")</f>
        <v>19.444444444444443</v>
      </c>
      <c r="J8582" s="34">
        <f>CONVERT(INDEX(Clg_StPt_Sch_EZ!$C$4:$I$27,MATCH(Schedules_8760!$C8582,Clg_StPt_Sch_EZ!$B$4:$B$27,0),MATCH(Schedules_8760!$F8582,Clg_StPt_Sch_EZ!$C$3:$I$3,0)),"F","C")</f>
        <v>25.555555555555554</v>
      </c>
      <c r="K8582" s="34">
        <f>CONVERT(INDEX(Clg_StPt_Sch_EZ!$C$31:$I$54,MATCH(Schedules_8760!$C8582,Clg_StPt_Sch_EZ!$B$31:$B$54,0),MATCH(Schedules_8760!$F8582,Clg_StPt_Sch_EZ!$C$30:$I$30,0)),"F","C")</f>
        <v>25</v>
      </c>
      <c r="L8582" s="34">
        <f>CONVERT(INDEX(DHW_StPt_Sch_EZ!$C$4:$I$27,MATCH(Schedules_8760!$C8582,DHW_StPt_Sch_EZ!$B$4:$B$27,0),MATCH(Schedules_8760!$F8582,DHW_StPt_Sch_EZ!$C$3:$I$3,0)),"F","C")</f>
        <v>53.333333333333329</v>
      </c>
      <c r="M8582" s="34">
        <f>CONVERT(INDEX(DHW_StPt_Sch_EZ!$C$31:$I$54,MATCH(Schedules_8760!$C8582,DHW_StPt_Sch_EZ!$B$31:$B$54,0),MATCH(Schedules_8760!$F8582,DHW_StPt_Sch_EZ!$C$30:$I$30,0)),"F","C")</f>
        <v>53.333333333333329</v>
      </c>
      <c r="N8582" s="12"/>
      <c r="O8582" s="12"/>
      <c r="P8582" s="12"/>
    </row>
    <row r="8583" spans="1:16" x14ac:dyDescent="0.25">
      <c r="A8583" s="35">
        <v>8582</v>
      </c>
      <c r="B8583" s="89">
        <v>358.54166666666669</v>
      </c>
      <c r="C8583" s="35">
        <f t="shared" si="670"/>
        <v>14</v>
      </c>
      <c r="D8583" s="35">
        <f t="shared" si="673"/>
        <v>358</v>
      </c>
      <c r="E8583" s="35">
        <f t="shared" si="674"/>
        <v>1</v>
      </c>
      <c r="F8583" s="35" t="str">
        <f t="shared" si="671"/>
        <v>Sunday</v>
      </c>
      <c r="G8583" s="35">
        <f t="shared" si="672"/>
        <v>12</v>
      </c>
      <c r="H8583" s="34">
        <f>CONVERT(INDEX(Htg_StPt_Sch_EZ!$C$4:$I$27,MATCH(Schedules_8760!$C8583,Htg_StPt_Sch_EZ!$B$4:$B$27,0),MATCH(Schedules_8760!$F8583,Htg_StPt_Sch_EZ!$C$3:$I$3,0)),"F","C")</f>
        <v>20.555555555555554</v>
      </c>
      <c r="I8583" s="34">
        <f>CONVERT(INDEX(Htg_StPt_Sch_EZ!$C$31:$I$54,MATCH(Schedules_8760!$C8583,Htg_StPt_Sch_EZ!$B$31:$B$54,0),MATCH(Schedules_8760!$F8583,Htg_StPt_Sch_EZ!$C$30:$I$30,0)),"F","C")</f>
        <v>19.444444444444443</v>
      </c>
      <c r="J8583" s="34">
        <f>CONVERT(INDEX(Clg_StPt_Sch_EZ!$C$4:$I$27,MATCH(Schedules_8760!$C8583,Clg_StPt_Sch_EZ!$B$4:$B$27,0),MATCH(Schedules_8760!$F8583,Clg_StPt_Sch_EZ!$C$3:$I$3,0)),"F","C")</f>
        <v>25.555555555555554</v>
      </c>
      <c r="K8583" s="34">
        <f>CONVERT(INDEX(Clg_StPt_Sch_EZ!$C$31:$I$54,MATCH(Schedules_8760!$C8583,Clg_StPt_Sch_EZ!$B$31:$B$54,0),MATCH(Schedules_8760!$F8583,Clg_StPt_Sch_EZ!$C$30:$I$30,0)),"F","C")</f>
        <v>25</v>
      </c>
      <c r="L8583" s="34">
        <f>CONVERT(INDEX(DHW_StPt_Sch_EZ!$C$4:$I$27,MATCH(Schedules_8760!$C8583,DHW_StPt_Sch_EZ!$B$4:$B$27,0),MATCH(Schedules_8760!$F8583,DHW_StPt_Sch_EZ!$C$3:$I$3,0)),"F","C")</f>
        <v>53.333333333333329</v>
      </c>
      <c r="M8583" s="34">
        <f>CONVERT(INDEX(DHW_StPt_Sch_EZ!$C$31:$I$54,MATCH(Schedules_8760!$C8583,DHW_StPt_Sch_EZ!$B$31:$B$54,0),MATCH(Schedules_8760!$F8583,DHW_StPt_Sch_EZ!$C$30:$I$30,0)),"F","C")</f>
        <v>53.333333333333329</v>
      </c>
      <c r="N8583" s="12"/>
      <c r="O8583" s="12"/>
      <c r="P8583" s="12"/>
    </row>
    <row r="8584" spans="1:16" x14ac:dyDescent="0.25">
      <c r="A8584" s="35">
        <v>8583</v>
      </c>
      <c r="B8584" s="89">
        <v>358.58333333333331</v>
      </c>
      <c r="C8584" s="35">
        <f t="shared" si="670"/>
        <v>15</v>
      </c>
      <c r="D8584" s="35">
        <f t="shared" si="673"/>
        <v>358</v>
      </c>
      <c r="E8584" s="35">
        <f t="shared" si="674"/>
        <v>1</v>
      </c>
      <c r="F8584" s="35" t="str">
        <f t="shared" si="671"/>
        <v>Sunday</v>
      </c>
      <c r="G8584" s="35">
        <f t="shared" si="672"/>
        <v>12</v>
      </c>
      <c r="H8584" s="34">
        <f>CONVERT(INDEX(Htg_StPt_Sch_EZ!$C$4:$I$27,MATCH(Schedules_8760!$C8584,Htg_StPt_Sch_EZ!$B$4:$B$27,0),MATCH(Schedules_8760!$F8584,Htg_StPt_Sch_EZ!$C$3:$I$3,0)),"F","C")</f>
        <v>20.555555555555554</v>
      </c>
      <c r="I8584" s="34">
        <f>CONVERT(INDEX(Htg_StPt_Sch_EZ!$C$31:$I$54,MATCH(Schedules_8760!$C8584,Htg_StPt_Sch_EZ!$B$31:$B$54,0),MATCH(Schedules_8760!$F8584,Htg_StPt_Sch_EZ!$C$30:$I$30,0)),"F","C")</f>
        <v>21.111111111111111</v>
      </c>
      <c r="J8584" s="34">
        <f>CONVERT(INDEX(Clg_StPt_Sch_EZ!$C$4:$I$27,MATCH(Schedules_8760!$C8584,Clg_StPt_Sch_EZ!$B$4:$B$27,0),MATCH(Schedules_8760!$F8584,Clg_StPt_Sch_EZ!$C$3:$I$3,0)),"F","C")</f>
        <v>25.555555555555554</v>
      </c>
      <c r="K8584" s="34">
        <f>CONVERT(INDEX(Clg_StPt_Sch_EZ!$C$31:$I$54,MATCH(Schedules_8760!$C8584,Clg_StPt_Sch_EZ!$B$31:$B$54,0),MATCH(Schedules_8760!$F8584,Clg_StPt_Sch_EZ!$C$30:$I$30,0)),"F","C")</f>
        <v>25</v>
      </c>
      <c r="L8584" s="34">
        <f>CONVERT(INDEX(DHW_StPt_Sch_EZ!$C$4:$I$27,MATCH(Schedules_8760!$C8584,DHW_StPt_Sch_EZ!$B$4:$B$27,0),MATCH(Schedules_8760!$F8584,DHW_StPt_Sch_EZ!$C$3:$I$3,0)),"F","C")</f>
        <v>53.333333333333329</v>
      </c>
      <c r="M8584" s="34">
        <f>CONVERT(INDEX(DHW_StPt_Sch_EZ!$C$31:$I$54,MATCH(Schedules_8760!$C8584,DHW_StPt_Sch_EZ!$B$31:$B$54,0),MATCH(Schedules_8760!$F8584,DHW_StPt_Sch_EZ!$C$30:$I$30,0)),"F","C")</f>
        <v>53.333333333333329</v>
      </c>
      <c r="N8584" s="12"/>
      <c r="O8584" s="12"/>
      <c r="P8584" s="12"/>
    </row>
    <row r="8585" spans="1:16" x14ac:dyDescent="0.25">
      <c r="A8585" s="35">
        <v>8584</v>
      </c>
      <c r="B8585" s="89">
        <v>358.625</v>
      </c>
      <c r="C8585" s="35">
        <f t="shared" si="670"/>
        <v>16</v>
      </c>
      <c r="D8585" s="35">
        <f t="shared" si="673"/>
        <v>358</v>
      </c>
      <c r="E8585" s="35">
        <f t="shared" si="674"/>
        <v>1</v>
      </c>
      <c r="F8585" s="35" t="str">
        <f t="shared" si="671"/>
        <v>Sunday</v>
      </c>
      <c r="G8585" s="35">
        <f t="shared" si="672"/>
        <v>12</v>
      </c>
      <c r="H8585" s="34">
        <f>CONVERT(INDEX(Htg_StPt_Sch_EZ!$C$4:$I$27,MATCH(Schedules_8760!$C8585,Htg_StPt_Sch_EZ!$B$4:$B$27,0),MATCH(Schedules_8760!$F8585,Htg_StPt_Sch_EZ!$C$3:$I$3,0)),"F","C")</f>
        <v>20.555555555555554</v>
      </c>
      <c r="I8585" s="34">
        <f>CONVERT(INDEX(Htg_StPt_Sch_EZ!$C$31:$I$54,MATCH(Schedules_8760!$C8585,Htg_StPt_Sch_EZ!$B$31:$B$54,0),MATCH(Schedules_8760!$F8585,Htg_StPt_Sch_EZ!$C$30:$I$30,0)),"F","C")</f>
        <v>21.111111111111111</v>
      </c>
      <c r="J8585" s="34">
        <f>CONVERT(INDEX(Clg_StPt_Sch_EZ!$C$4:$I$27,MATCH(Schedules_8760!$C8585,Clg_StPt_Sch_EZ!$B$4:$B$27,0),MATCH(Schedules_8760!$F8585,Clg_StPt_Sch_EZ!$C$3:$I$3,0)),"F","C")</f>
        <v>25.555555555555554</v>
      </c>
      <c r="K8585" s="34">
        <f>CONVERT(INDEX(Clg_StPt_Sch_EZ!$C$31:$I$54,MATCH(Schedules_8760!$C8585,Clg_StPt_Sch_EZ!$B$31:$B$54,0),MATCH(Schedules_8760!$F8585,Clg_StPt_Sch_EZ!$C$30:$I$30,0)),"F","C")</f>
        <v>25</v>
      </c>
      <c r="L8585" s="34">
        <f>CONVERT(INDEX(DHW_StPt_Sch_EZ!$C$4:$I$27,MATCH(Schedules_8760!$C8585,DHW_StPt_Sch_EZ!$B$4:$B$27,0),MATCH(Schedules_8760!$F8585,DHW_StPt_Sch_EZ!$C$3:$I$3,0)),"F","C")</f>
        <v>53.333333333333329</v>
      </c>
      <c r="M8585" s="34">
        <f>CONVERT(INDEX(DHW_StPt_Sch_EZ!$C$31:$I$54,MATCH(Schedules_8760!$C8585,DHW_StPt_Sch_EZ!$B$31:$B$54,0),MATCH(Schedules_8760!$F8585,DHW_StPt_Sch_EZ!$C$30:$I$30,0)),"F","C")</f>
        <v>53.333333333333329</v>
      </c>
      <c r="N8585" s="12"/>
      <c r="O8585" s="12"/>
      <c r="P8585" s="12"/>
    </row>
    <row r="8586" spans="1:16" x14ac:dyDescent="0.25">
      <c r="A8586" s="35">
        <v>8585</v>
      </c>
      <c r="B8586" s="89">
        <v>358.66666666666669</v>
      </c>
      <c r="C8586" s="35">
        <f t="shared" si="670"/>
        <v>17</v>
      </c>
      <c r="D8586" s="35">
        <f t="shared" si="673"/>
        <v>358</v>
      </c>
      <c r="E8586" s="35">
        <f t="shared" si="674"/>
        <v>1</v>
      </c>
      <c r="F8586" s="35" t="str">
        <f t="shared" si="671"/>
        <v>Sunday</v>
      </c>
      <c r="G8586" s="35">
        <f t="shared" si="672"/>
        <v>12</v>
      </c>
      <c r="H8586" s="34">
        <f>CONVERT(INDEX(Htg_StPt_Sch_EZ!$C$4:$I$27,MATCH(Schedules_8760!$C8586,Htg_StPt_Sch_EZ!$B$4:$B$27,0),MATCH(Schedules_8760!$F8586,Htg_StPt_Sch_EZ!$C$3:$I$3,0)),"F","C")</f>
        <v>20.555555555555554</v>
      </c>
      <c r="I8586" s="34">
        <f>CONVERT(INDEX(Htg_StPt_Sch_EZ!$C$31:$I$54,MATCH(Schedules_8760!$C8586,Htg_StPt_Sch_EZ!$B$31:$B$54,0),MATCH(Schedules_8760!$F8586,Htg_StPt_Sch_EZ!$C$30:$I$30,0)),"F","C")</f>
        <v>17.777777777777779</v>
      </c>
      <c r="J8586" s="34">
        <f>CONVERT(INDEX(Clg_StPt_Sch_EZ!$C$4:$I$27,MATCH(Schedules_8760!$C8586,Clg_StPt_Sch_EZ!$B$4:$B$27,0),MATCH(Schedules_8760!$F8586,Clg_StPt_Sch_EZ!$C$3:$I$3,0)),"F","C")</f>
        <v>25.555555555555554</v>
      </c>
      <c r="K8586" s="34">
        <f>CONVERT(INDEX(Clg_StPt_Sch_EZ!$C$31:$I$54,MATCH(Schedules_8760!$C8586,Clg_StPt_Sch_EZ!$B$31:$B$54,0),MATCH(Schedules_8760!$F8586,Clg_StPt_Sch_EZ!$C$30:$I$30,0)),"F","C")</f>
        <v>25</v>
      </c>
      <c r="L8586" s="34">
        <f>CONVERT(INDEX(DHW_StPt_Sch_EZ!$C$4:$I$27,MATCH(Schedules_8760!$C8586,DHW_StPt_Sch_EZ!$B$4:$B$27,0),MATCH(Schedules_8760!$F8586,DHW_StPt_Sch_EZ!$C$3:$I$3,0)),"F","C")</f>
        <v>53.333333333333329</v>
      </c>
      <c r="M8586" s="34">
        <f>CONVERT(INDEX(DHW_StPt_Sch_EZ!$C$31:$I$54,MATCH(Schedules_8760!$C8586,DHW_StPt_Sch_EZ!$B$31:$B$54,0),MATCH(Schedules_8760!$F8586,DHW_StPt_Sch_EZ!$C$30:$I$30,0)),"F","C")</f>
        <v>53.333333333333329</v>
      </c>
      <c r="N8586" s="12"/>
      <c r="O8586" s="12"/>
      <c r="P8586" s="12"/>
    </row>
    <row r="8587" spans="1:16" x14ac:dyDescent="0.25">
      <c r="A8587" s="35">
        <v>8586</v>
      </c>
      <c r="B8587" s="89">
        <v>358.70833333333331</v>
      </c>
      <c r="C8587" s="35">
        <f t="shared" si="670"/>
        <v>18</v>
      </c>
      <c r="D8587" s="35">
        <f t="shared" si="673"/>
        <v>358</v>
      </c>
      <c r="E8587" s="35">
        <f t="shared" si="674"/>
        <v>1</v>
      </c>
      <c r="F8587" s="35" t="str">
        <f t="shared" si="671"/>
        <v>Sunday</v>
      </c>
      <c r="G8587" s="35">
        <f t="shared" si="672"/>
        <v>12</v>
      </c>
      <c r="H8587" s="34">
        <f>CONVERT(INDEX(Htg_StPt_Sch_EZ!$C$4:$I$27,MATCH(Schedules_8760!$C8587,Htg_StPt_Sch_EZ!$B$4:$B$27,0),MATCH(Schedules_8760!$F8587,Htg_StPt_Sch_EZ!$C$3:$I$3,0)),"F","C")</f>
        <v>20.555555555555554</v>
      </c>
      <c r="I8587" s="34">
        <f>CONVERT(INDEX(Htg_StPt_Sch_EZ!$C$31:$I$54,MATCH(Schedules_8760!$C8587,Htg_StPt_Sch_EZ!$B$31:$B$54,0),MATCH(Schedules_8760!$F8587,Htg_StPt_Sch_EZ!$C$30:$I$30,0)),"F","C")</f>
        <v>17.777777777777779</v>
      </c>
      <c r="J8587" s="34">
        <f>CONVERT(INDEX(Clg_StPt_Sch_EZ!$C$4:$I$27,MATCH(Schedules_8760!$C8587,Clg_StPt_Sch_EZ!$B$4:$B$27,0),MATCH(Schedules_8760!$F8587,Clg_StPt_Sch_EZ!$C$3:$I$3,0)),"F","C")</f>
        <v>25.555555555555554</v>
      </c>
      <c r="K8587" s="34">
        <f>CONVERT(INDEX(Clg_StPt_Sch_EZ!$C$31:$I$54,MATCH(Schedules_8760!$C8587,Clg_StPt_Sch_EZ!$B$31:$B$54,0),MATCH(Schedules_8760!$F8587,Clg_StPt_Sch_EZ!$C$30:$I$30,0)),"F","C")</f>
        <v>28.333333333333332</v>
      </c>
      <c r="L8587" s="34">
        <f>CONVERT(INDEX(DHW_StPt_Sch_EZ!$C$4:$I$27,MATCH(Schedules_8760!$C8587,DHW_StPt_Sch_EZ!$B$4:$B$27,0),MATCH(Schedules_8760!$F8587,DHW_StPt_Sch_EZ!$C$3:$I$3,0)),"F","C")</f>
        <v>53.333333333333329</v>
      </c>
      <c r="M8587" s="34">
        <f>CONVERT(INDEX(DHW_StPt_Sch_EZ!$C$31:$I$54,MATCH(Schedules_8760!$C8587,DHW_StPt_Sch_EZ!$B$31:$B$54,0),MATCH(Schedules_8760!$F8587,DHW_StPt_Sch_EZ!$C$30:$I$30,0)),"F","C")</f>
        <v>53.333333333333329</v>
      </c>
      <c r="N8587" s="12"/>
      <c r="O8587" s="12"/>
      <c r="P8587" s="12"/>
    </row>
    <row r="8588" spans="1:16" x14ac:dyDescent="0.25">
      <c r="A8588" s="35">
        <v>8587</v>
      </c>
      <c r="B8588" s="89">
        <v>358.75</v>
      </c>
      <c r="C8588" s="35">
        <f t="shared" si="670"/>
        <v>19</v>
      </c>
      <c r="D8588" s="35">
        <f t="shared" si="673"/>
        <v>358</v>
      </c>
      <c r="E8588" s="35">
        <f t="shared" si="674"/>
        <v>1</v>
      </c>
      <c r="F8588" s="35" t="str">
        <f t="shared" si="671"/>
        <v>Sunday</v>
      </c>
      <c r="G8588" s="35">
        <f t="shared" si="672"/>
        <v>12</v>
      </c>
      <c r="H8588" s="34">
        <f>CONVERT(INDEX(Htg_StPt_Sch_EZ!$C$4:$I$27,MATCH(Schedules_8760!$C8588,Htg_StPt_Sch_EZ!$B$4:$B$27,0),MATCH(Schedules_8760!$F8588,Htg_StPt_Sch_EZ!$C$3:$I$3,0)),"F","C")</f>
        <v>20.555555555555554</v>
      </c>
      <c r="I8588" s="34">
        <f>CONVERT(INDEX(Htg_StPt_Sch_EZ!$C$31:$I$54,MATCH(Schedules_8760!$C8588,Htg_StPt_Sch_EZ!$B$31:$B$54,0),MATCH(Schedules_8760!$F8588,Htg_StPt_Sch_EZ!$C$30:$I$30,0)),"F","C")</f>
        <v>18.333333333333332</v>
      </c>
      <c r="J8588" s="34">
        <f>CONVERT(INDEX(Clg_StPt_Sch_EZ!$C$4:$I$27,MATCH(Schedules_8760!$C8588,Clg_StPt_Sch_EZ!$B$4:$B$27,0),MATCH(Schedules_8760!$F8588,Clg_StPt_Sch_EZ!$C$3:$I$3,0)),"F","C")</f>
        <v>25.555555555555554</v>
      </c>
      <c r="K8588" s="34">
        <f>CONVERT(INDEX(Clg_StPt_Sch_EZ!$C$31:$I$54,MATCH(Schedules_8760!$C8588,Clg_StPt_Sch_EZ!$B$31:$B$54,0),MATCH(Schedules_8760!$F8588,Clg_StPt_Sch_EZ!$C$30:$I$30,0)),"F","C")</f>
        <v>28.333333333333332</v>
      </c>
      <c r="L8588" s="34">
        <f>CONVERT(INDEX(DHW_StPt_Sch_EZ!$C$4:$I$27,MATCH(Schedules_8760!$C8588,DHW_StPt_Sch_EZ!$B$4:$B$27,0),MATCH(Schedules_8760!$F8588,DHW_StPt_Sch_EZ!$C$3:$I$3,0)),"F","C")</f>
        <v>53.333333333333329</v>
      </c>
      <c r="M8588" s="34">
        <f>CONVERT(INDEX(DHW_StPt_Sch_EZ!$C$31:$I$54,MATCH(Schedules_8760!$C8588,DHW_StPt_Sch_EZ!$B$31:$B$54,0),MATCH(Schedules_8760!$F8588,DHW_StPt_Sch_EZ!$C$30:$I$30,0)),"F","C")</f>
        <v>53.333333333333329</v>
      </c>
      <c r="N8588" s="12"/>
      <c r="O8588" s="12"/>
      <c r="P8588" s="12"/>
    </row>
    <row r="8589" spans="1:16" x14ac:dyDescent="0.25">
      <c r="A8589" s="35">
        <v>8588</v>
      </c>
      <c r="B8589" s="89">
        <v>358.79166666666669</v>
      </c>
      <c r="C8589" s="35">
        <f t="shared" si="670"/>
        <v>20</v>
      </c>
      <c r="D8589" s="35">
        <f t="shared" si="673"/>
        <v>358</v>
      </c>
      <c r="E8589" s="35">
        <f t="shared" si="674"/>
        <v>1</v>
      </c>
      <c r="F8589" s="35" t="str">
        <f t="shared" si="671"/>
        <v>Sunday</v>
      </c>
      <c r="G8589" s="35">
        <f t="shared" si="672"/>
        <v>12</v>
      </c>
      <c r="H8589" s="34">
        <f>CONVERT(INDEX(Htg_StPt_Sch_EZ!$C$4:$I$27,MATCH(Schedules_8760!$C8589,Htg_StPt_Sch_EZ!$B$4:$B$27,0),MATCH(Schedules_8760!$F8589,Htg_StPt_Sch_EZ!$C$3:$I$3,0)),"F","C")</f>
        <v>20.555555555555554</v>
      </c>
      <c r="I8589" s="34">
        <f>CONVERT(INDEX(Htg_StPt_Sch_EZ!$C$31:$I$54,MATCH(Schedules_8760!$C8589,Htg_StPt_Sch_EZ!$B$31:$B$54,0),MATCH(Schedules_8760!$F8589,Htg_StPt_Sch_EZ!$C$30:$I$30,0)),"F","C")</f>
        <v>18.888888888888889</v>
      </c>
      <c r="J8589" s="34">
        <f>CONVERT(INDEX(Clg_StPt_Sch_EZ!$C$4:$I$27,MATCH(Schedules_8760!$C8589,Clg_StPt_Sch_EZ!$B$4:$B$27,0),MATCH(Schedules_8760!$F8589,Clg_StPt_Sch_EZ!$C$3:$I$3,0)),"F","C")</f>
        <v>25.555555555555554</v>
      </c>
      <c r="K8589" s="34">
        <f>CONVERT(INDEX(Clg_StPt_Sch_EZ!$C$31:$I$54,MATCH(Schedules_8760!$C8589,Clg_StPt_Sch_EZ!$B$31:$B$54,0),MATCH(Schedules_8760!$F8589,Clg_StPt_Sch_EZ!$C$30:$I$30,0)),"F","C")</f>
        <v>28.333333333333332</v>
      </c>
      <c r="L8589" s="34">
        <f>CONVERT(INDEX(DHW_StPt_Sch_EZ!$C$4:$I$27,MATCH(Schedules_8760!$C8589,DHW_StPt_Sch_EZ!$B$4:$B$27,0),MATCH(Schedules_8760!$F8589,DHW_StPt_Sch_EZ!$C$3:$I$3,0)),"F","C")</f>
        <v>53.333333333333329</v>
      </c>
      <c r="M8589" s="34">
        <f>CONVERT(INDEX(DHW_StPt_Sch_EZ!$C$31:$I$54,MATCH(Schedules_8760!$C8589,DHW_StPt_Sch_EZ!$B$31:$B$54,0),MATCH(Schedules_8760!$F8589,DHW_StPt_Sch_EZ!$C$30:$I$30,0)),"F","C")</f>
        <v>53.333333333333329</v>
      </c>
      <c r="N8589" s="12"/>
      <c r="O8589" s="12"/>
      <c r="P8589" s="12"/>
    </row>
    <row r="8590" spans="1:16" x14ac:dyDescent="0.25">
      <c r="A8590" s="35">
        <v>8589</v>
      </c>
      <c r="B8590" s="89">
        <v>358.83333333333331</v>
      </c>
      <c r="C8590" s="35">
        <f t="shared" si="670"/>
        <v>21</v>
      </c>
      <c r="D8590" s="35">
        <f t="shared" si="673"/>
        <v>358</v>
      </c>
      <c r="E8590" s="35">
        <f t="shared" si="674"/>
        <v>1</v>
      </c>
      <c r="F8590" s="35" t="str">
        <f t="shared" si="671"/>
        <v>Sunday</v>
      </c>
      <c r="G8590" s="35">
        <f t="shared" si="672"/>
        <v>12</v>
      </c>
      <c r="H8590" s="34">
        <f>CONVERT(INDEX(Htg_StPt_Sch_EZ!$C$4:$I$27,MATCH(Schedules_8760!$C8590,Htg_StPt_Sch_EZ!$B$4:$B$27,0),MATCH(Schedules_8760!$F8590,Htg_StPt_Sch_EZ!$C$3:$I$3,0)),"F","C")</f>
        <v>20.555555555555554</v>
      </c>
      <c r="I8590" s="34">
        <f>CONVERT(INDEX(Htg_StPt_Sch_EZ!$C$31:$I$54,MATCH(Schedules_8760!$C8590,Htg_StPt_Sch_EZ!$B$31:$B$54,0),MATCH(Schedules_8760!$F8590,Htg_StPt_Sch_EZ!$C$30:$I$30,0)),"F","C")</f>
        <v>19.444444444444443</v>
      </c>
      <c r="J8590" s="34">
        <f>CONVERT(INDEX(Clg_StPt_Sch_EZ!$C$4:$I$27,MATCH(Schedules_8760!$C8590,Clg_StPt_Sch_EZ!$B$4:$B$27,0),MATCH(Schedules_8760!$F8590,Clg_StPt_Sch_EZ!$C$3:$I$3,0)),"F","C")</f>
        <v>25.555555555555554</v>
      </c>
      <c r="K8590" s="34">
        <f>CONVERT(INDEX(Clg_StPt_Sch_EZ!$C$31:$I$54,MATCH(Schedules_8760!$C8590,Clg_StPt_Sch_EZ!$B$31:$B$54,0),MATCH(Schedules_8760!$F8590,Clg_StPt_Sch_EZ!$C$30:$I$30,0)),"F","C")</f>
        <v>28.333333333333332</v>
      </c>
      <c r="L8590" s="34">
        <f>CONVERT(INDEX(DHW_StPt_Sch_EZ!$C$4:$I$27,MATCH(Schedules_8760!$C8590,DHW_StPt_Sch_EZ!$B$4:$B$27,0),MATCH(Schedules_8760!$F8590,DHW_StPt_Sch_EZ!$C$3:$I$3,0)),"F","C")</f>
        <v>53.333333333333329</v>
      </c>
      <c r="M8590" s="34">
        <f>CONVERT(INDEX(DHW_StPt_Sch_EZ!$C$31:$I$54,MATCH(Schedules_8760!$C8590,DHW_StPt_Sch_EZ!$B$31:$B$54,0),MATCH(Schedules_8760!$F8590,DHW_StPt_Sch_EZ!$C$30:$I$30,0)),"F","C")</f>
        <v>53.333333333333329</v>
      </c>
      <c r="N8590" s="12"/>
      <c r="O8590" s="12"/>
      <c r="P8590" s="12"/>
    </row>
    <row r="8591" spans="1:16" x14ac:dyDescent="0.25">
      <c r="A8591" s="35">
        <v>8590</v>
      </c>
      <c r="B8591" s="89">
        <v>358.875</v>
      </c>
      <c r="C8591" s="35">
        <f t="shared" si="670"/>
        <v>22</v>
      </c>
      <c r="D8591" s="35">
        <f t="shared" si="673"/>
        <v>358</v>
      </c>
      <c r="E8591" s="35">
        <f t="shared" si="674"/>
        <v>1</v>
      </c>
      <c r="F8591" s="35" t="str">
        <f t="shared" si="671"/>
        <v>Sunday</v>
      </c>
      <c r="G8591" s="35">
        <f t="shared" si="672"/>
        <v>12</v>
      </c>
      <c r="H8591" s="34">
        <f>CONVERT(INDEX(Htg_StPt_Sch_EZ!$C$4:$I$27,MATCH(Schedules_8760!$C8591,Htg_StPt_Sch_EZ!$B$4:$B$27,0),MATCH(Schedules_8760!$F8591,Htg_StPt_Sch_EZ!$C$3:$I$3,0)),"F","C")</f>
        <v>20.555555555555554</v>
      </c>
      <c r="I8591" s="34">
        <f>CONVERT(INDEX(Htg_StPt_Sch_EZ!$C$31:$I$54,MATCH(Schedules_8760!$C8591,Htg_StPt_Sch_EZ!$B$31:$B$54,0),MATCH(Schedules_8760!$F8591,Htg_StPt_Sch_EZ!$C$30:$I$30,0)),"F","C")</f>
        <v>19.444444444444443</v>
      </c>
      <c r="J8591" s="34">
        <f>CONVERT(INDEX(Clg_StPt_Sch_EZ!$C$4:$I$27,MATCH(Schedules_8760!$C8591,Clg_StPt_Sch_EZ!$B$4:$B$27,0),MATCH(Schedules_8760!$F8591,Clg_StPt_Sch_EZ!$C$3:$I$3,0)),"F","C")</f>
        <v>25.555555555555554</v>
      </c>
      <c r="K8591" s="34">
        <f>CONVERT(INDEX(Clg_StPt_Sch_EZ!$C$31:$I$54,MATCH(Schedules_8760!$C8591,Clg_StPt_Sch_EZ!$B$31:$B$54,0),MATCH(Schedules_8760!$F8591,Clg_StPt_Sch_EZ!$C$30:$I$30,0)),"F","C")</f>
        <v>28.333333333333332</v>
      </c>
      <c r="L8591" s="34">
        <f>CONVERT(INDEX(DHW_StPt_Sch_EZ!$C$4:$I$27,MATCH(Schedules_8760!$C8591,DHW_StPt_Sch_EZ!$B$4:$B$27,0),MATCH(Schedules_8760!$F8591,DHW_StPt_Sch_EZ!$C$3:$I$3,0)),"F","C")</f>
        <v>53.333333333333329</v>
      </c>
      <c r="M8591" s="34">
        <f>CONVERT(INDEX(DHW_StPt_Sch_EZ!$C$31:$I$54,MATCH(Schedules_8760!$C8591,DHW_StPt_Sch_EZ!$B$31:$B$54,0),MATCH(Schedules_8760!$F8591,DHW_StPt_Sch_EZ!$C$30:$I$30,0)),"F","C")</f>
        <v>53.333333333333329</v>
      </c>
      <c r="N8591" s="12"/>
      <c r="O8591" s="12"/>
      <c r="P8591" s="12"/>
    </row>
    <row r="8592" spans="1:16" x14ac:dyDescent="0.25">
      <c r="A8592" s="35">
        <v>8591</v>
      </c>
      <c r="B8592" s="89">
        <v>358.91666666666669</v>
      </c>
      <c r="C8592" s="35">
        <f t="shared" si="670"/>
        <v>23</v>
      </c>
      <c r="D8592" s="35">
        <f t="shared" si="673"/>
        <v>358</v>
      </c>
      <c r="E8592" s="35">
        <f t="shared" si="674"/>
        <v>1</v>
      </c>
      <c r="F8592" s="35" t="str">
        <f t="shared" si="671"/>
        <v>Sunday</v>
      </c>
      <c r="G8592" s="35">
        <f t="shared" si="672"/>
        <v>12</v>
      </c>
      <c r="H8592" s="34">
        <f>CONVERT(INDEX(Htg_StPt_Sch_EZ!$C$4:$I$27,MATCH(Schedules_8760!$C8592,Htg_StPt_Sch_EZ!$B$4:$B$27,0),MATCH(Schedules_8760!$F8592,Htg_StPt_Sch_EZ!$C$3:$I$3,0)),"F","C")</f>
        <v>20.555555555555554</v>
      </c>
      <c r="I8592" s="34">
        <f>CONVERT(INDEX(Htg_StPt_Sch_EZ!$C$31:$I$54,MATCH(Schedules_8760!$C8592,Htg_StPt_Sch_EZ!$B$31:$B$54,0),MATCH(Schedules_8760!$F8592,Htg_StPt_Sch_EZ!$C$30:$I$30,0)),"F","C")</f>
        <v>19.444444444444443</v>
      </c>
      <c r="J8592" s="34">
        <f>CONVERT(INDEX(Clg_StPt_Sch_EZ!$C$4:$I$27,MATCH(Schedules_8760!$C8592,Clg_StPt_Sch_EZ!$B$4:$B$27,0),MATCH(Schedules_8760!$F8592,Clg_StPt_Sch_EZ!$C$3:$I$3,0)),"F","C")</f>
        <v>25.555555555555554</v>
      </c>
      <c r="K8592" s="34">
        <f>CONVERT(INDEX(Clg_StPt_Sch_EZ!$C$31:$I$54,MATCH(Schedules_8760!$C8592,Clg_StPt_Sch_EZ!$B$31:$B$54,0),MATCH(Schedules_8760!$F8592,Clg_StPt_Sch_EZ!$C$30:$I$30,0)),"F","C")</f>
        <v>28.333333333333332</v>
      </c>
      <c r="L8592" s="34">
        <f>CONVERT(INDEX(DHW_StPt_Sch_EZ!$C$4:$I$27,MATCH(Schedules_8760!$C8592,DHW_StPt_Sch_EZ!$B$4:$B$27,0),MATCH(Schedules_8760!$F8592,DHW_StPt_Sch_EZ!$C$3:$I$3,0)),"F","C")</f>
        <v>53.333333333333329</v>
      </c>
      <c r="M8592" s="34">
        <f>CONVERT(INDEX(DHW_StPt_Sch_EZ!$C$31:$I$54,MATCH(Schedules_8760!$C8592,DHW_StPt_Sch_EZ!$B$31:$B$54,0),MATCH(Schedules_8760!$F8592,DHW_StPt_Sch_EZ!$C$30:$I$30,0)),"F","C")</f>
        <v>53.333333333333329</v>
      </c>
      <c r="N8592" s="12"/>
      <c r="O8592" s="12"/>
      <c r="P8592" s="12"/>
    </row>
    <row r="8593" spans="1:16" x14ac:dyDescent="0.25">
      <c r="A8593" s="35">
        <v>8592</v>
      </c>
      <c r="B8593" s="89">
        <v>358.95833333333331</v>
      </c>
      <c r="C8593" s="35">
        <f t="shared" si="670"/>
        <v>24</v>
      </c>
      <c r="D8593" s="35">
        <f t="shared" si="673"/>
        <v>358</v>
      </c>
      <c r="E8593" s="35">
        <f t="shared" si="674"/>
        <v>1</v>
      </c>
      <c r="F8593" s="35" t="str">
        <f t="shared" si="671"/>
        <v>Sunday</v>
      </c>
      <c r="G8593" s="35">
        <f t="shared" si="672"/>
        <v>12</v>
      </c>
      <c r="H8593" s="34">
        <f>CONVERT(INDEX(Htg_StPt_Sch_EZ!$C$4:$I$27,MATCH(Schedules_8760!$C8593,Htg_StPt_Sch_EZ!$B$4:$B$27,0),MATCH(Schedules_8760!$F8593,Htg_StPt_Sch_EZ!$C$3:$I$3,0)),"F","C")</f>
        <v>20.555555555555554</v>
      </c>
      <c r="I8593" s="34">
        <f>CONVERT(INDEX(Htg_StPt_Sch_EZ!$C$31:$I$54,MATCH(Schedules_8760!$C8593,Htg_StPt_Sch_EZ!$B$31:$B$54,0),MATCH(Schedules_8760!$F8593,Htg_StPt_Sch_EZ!$C$30:$I$30,0)),"F","C")</f>
        <v>19.444444444444443</v>
      </c>
      <c r="J8593" s="34">
        <f>CONVERT(INDEX(Clg_StPt_Sch_EZ!$C$4:$I$27,MATCH(Schedules_8760!$C8593,Clg_StPt_Sch_EZ!$B$4:$B$27,0),MATCH(Schedules_8760!$F8593,Clg_StPt_Sch_EZ!$C$3:$I$3,0)),"F","C")</f>
        <v>25.555555555555554</v>
      </c>
      <c r="K8593" s="34">
        <f>CONVERT(INDEX(Clg_StPt_Sch_EZ!$C$31:$I$54,MATCH(Schedules_8760!$C8593,Clg_StPt_Sch_EZ!$B$31:$B$54,0),MATCH(Schedules_8760!$F8593,Clg_StPt_Sch_EZ!$C$30:$I$30,0)),"F","C")</f>
        <v>28.333333333333332</v>
      </c>
      <c r="L8593" s="34">
        <f>CONVERT(INDEX(DHW_StPt_Sch_EZ!$C$4:$I$27,MATCH(Schedules_8760!$C8593,DHW_StPt_Sch_EZ!$B$4:$B$27,0),MATCH(Schedules_8760!$F8593,DHW_StPt_Sch_EZ!$C$3:$I$3,0)),"F","C")</f>
        <v>53.333333333333329</v>
      </c>
      <c r="M8593" s="34">
        <f>CONVERT(INDEX(DHW_StPt_Sch_EZ!$C$31:$I$54,MATCH(Schedules_8760!$C8593,DHW_StPt_Sch_EZ!$B$31:$B$54,0),MATCH(Schedules_8760!$F8593,DHW_StPt_Sch_EZ!$C$30:$I$30,0)),"F","C")</f>
        <v>53.333333333333329</v>
      </c>
      <c r="N8593" s="12"/>
      <c r="O8593" s="12"/>
      <c r="P8593" s="12"/>
    </row>
    <row r="8594" spans="1:16" x14ac:dyDescent="0.25">
      <c r="A8594" s="35">
        <v>8593</v>
      </c>
      <c r="B8594" s="89">
        <v>359</v>
      </c>
      <c r="C8594" s="35">
        <f t="shared" si="670"/>
        <v>1</v>
      </c>
      <c r="D8594" s="35">
        <f t="shared" si="673"/>
        <v>359</v>
      </c>
      <c r="E8594" s="35">
        <f t="shared" si="674"/>
        <v>2</v>
      </c>
      <c r="F8594" s="35" t="str">
        <f t="shared" si="671"/>
        <v>Monday</v>
      </c>
      <c r="G8594" s="35">
        <f t="shared" si="672"/>
        <v>12</v>
      </c>
      <c r="H8594" s="34">
        <f>CONVERT(INDEX(Htg_StPt_Sch_EZ!$C$4:$I$27,MATCH(Schedules_8760!$C8594,Htg_StPt_Sch_EZ!$B$4:$B$27,0),MATCH(Schedules_8760!$F8594,Htg_StPt_Sch_EZ!$C$3:$I$3,0)),"F","C")</f>
        <v>20.555555555555554</v>
      </c>
      <c r="I8594" s="34">
        <f>CONVERT(INDEX(Htg_StPt_Sch_EZ!$C$31:$I$54,MATCH(Schedules_8760!$C8594,Htg_StPt_Sch_EZ!$B$31:$B$54,0),MATCH(Schedules_8760!$F8594,Htg_StPt_Sch_EZ!$C$30:$I$30,0)),"F","C")</f>
        <v>19.444444444444443</v>
      </c>
      <c r="J8594" s="34">
        <f>CONVERT(INDEX(Clg_StPt_Sch_EZ!$C$4:$I$27,MATCH(Schedules_8760!$C8594,Clg_StPt_Sch_EZ!$B$4:$B$27,0),MATCH(Schedules_8760!$F8594,Clg_StPt_Sch_EZ!$C$3:$I$3,0)),"F","C")</f>
        <v>25.555555555555554</v>
      </c>
      <c r="K8594" s="34">
        <f>CONVERT(INDEX(Clg_StPt_Sch_EZ!$C$31:$I$54,MATCH(Schedules_8760!$C8594,Clg_StPt_Sch_EZ!$B$31:$B$54,0),MATCH(Schedules_8760!$F8594,Clg_StPt_Sch_EZ!$C$30:$I$30,0)),"F","C")</f>
        <v>28.333333333333332</v>
      </c>
      <c r="L8594" s="34">
        <f>CONVERT(INDEX(DHW_StPt_Sch_EZ!$C$4:$I$27,MATCH(Schedules_8760!$C8594,DHW_StPt_Sch_EZ!$B$4:$B$27,0),MATCH(Schedules_8760!$F8594,DHW_StPt_Sch_EZ!$C$3:$I$3,0)),"F","C")</f>
        <v>53.333333333333329</v>
      </c>
      <c r="M8594" s="34">
        <f>CONVERT(INDEX(DHW_StPt_Sch_EZ!$C$31:$I$54,MATCH(Schedules_8760!$C8594,DHW_StPt_Sch_EZ!$B$31:$B$54,0),MATCH(Schedules_8760!$F8594,DHW_StPt_Sch_EZ!$C$30:$I$30,0)),"F","C")</f>
        <v>53.333333333333329</v>
      </c>
      <c r="N8594" s="12"/>
      <c r="O8594" s="12"/>
      <c r="P8594" s="12"/>
    </row>
    <row r="8595" spans="1:16" x14ac:dyDescent="0.25">
      <c r="A8595" s="35">
        <v>8594</v>
      </c>
      <c r="B8595" s="89">
        <v>359.04166666666669</v>
      </c>
      <c r="C8595" s="35">
        <f t="shared" si="670"/>
        <v>2</v>
      </c>
      <c r="D8595" s="35">
        <f t="shared" si="673"/>
        <v>359</v>
      </c>
      <c r="E8595" s="35">
        <f t="shared" si="674"/>
        <v>2</v>
      </c>
      <c r="F8595" s="35" t="str">
        <f t="shared" si="671"/>
        <v>Monday</v>
      </c>
      <c r="G8595" s="35">
        <f t="shared" si="672"/>
        <v>12</v>
      </c>
      <c r="H8595" s="34">
        <f>CONVERT(INDEX(Htg_StPt_Sch_EZ!$C$4:$I$27,MATCH(Schedules_8760!$C8595,Htg_StPt_Sch_EZ!$B$4:$B$27,0),MATCH(Schedules_8760!$F8595,Htg_StPt_Sch_EZ!$C$3:$I$3,0)),"F","C")</f>
        <v>20.555555555555554</v>
      </c>
      <c r="I8595" s="34">
        <f>CONVERT(INDEX(Htg_StPt_Sch_EZ!$C$31:$I$54,MATCH(Schedules_8760!$C8595,Htg_StPt_Sch_EZ!$B$31:$B$54,0),MATCH(Schedules_8760!$F8595,Htg_StPt_Sch_EZ!$C$30:$I$30,0)),"F","C")</f>
        <v>19.444444444444443</v>
      </c>
      <c r="J8595" s="34">
        <f>CONVERT(INDEX(Clg_StPt_Sch_EZ!$C$4:$I$27,MATCH(Schedules_8760!$C8595,Clg_StPt_Sch_EZ!$B$4:$B$27,0),MATCH(Schedules_8760!$F8595,Clg_StPt_Sch_EZ!$C$3:$I$3,0)),"F","C")</f>
        <v>25.555555555555554</v>
      </c>
      <c r="K8595" s="34">
        <f>CONVERT(INDEX(Clg_StPt_Sch_EZ!$C$31:$I$54,MATCH(Schedules_8760!$C8595,Clg_StPt_Sch_EZ!$B$31:$B$54,0),MATCH(Schedules_8760!$F8595,Clg_StPt_Sch_EZ!$C$30:$I$30,0)),"F","C")</f>
        <v>28.333333333333332</v>
      </c>
      <c r="L8595" s="34">
        <f>CONVERT(INDEX(DHW_StPt_Sch_EZ!$C$4:$I$27,MATCH(Schedules_8760!$C8595,DHW_StPt_Sch_EZ!$B$4:$B$27,0),MATCH(Schedules_8760!$F8595,DHW_StPt_Sch_EZ!$C$3:$I$3,0)),"F","C")</f>
        <v>53.333333333333329</v>
      </c>
      <c r="M8595" s="34">
        <f>CONVERT(INDEX(DHW_StPt_Sch_EZ!$C$31:$I$54,MATCH(Schedules_8760!$C8595,DHW_StPt_Sch_EZ!$B$31:$B$54,0),MATCH(Schedules_8760!$F8595,DHW_StPt_Sch_EZ!$C$30:$I$30,0)),"F","C")</f>
        <v>53.333333333333329</v>
      </c>
      <c r="N8595" s="12"/>
      <c r="O8595" s="12"/>
      <c r="P8595" s="12"/>
    </row>
    <row r="8596" spans="1:16" x14ac:dyDescent="0.25">
      <c r="A8596" s="35">
        <v>8595</v>
      </c>
      <c r="B8596" s="89">
        <v>359.08333333333331</v>
      </c>
      <c r="C8596" s="35">
        <f t="shared" si="670"/>
        <v>3</v>
      </c>
      <c r="D8596" s="35">
        <f t="shared" si="673"/>
        <v>359</v>
      </c>
      <c r="E8596" s="35">
        <f t="shared" si="674"/>
        <v>2</v>
      </c>
      <c r="F8596" s="35" t="str">
        <f t="shared" si="671"/>
        <v>Monday</v>
      </c>
      <c r="G8596" s="35">
        <f t="shared" si="672"/>
        <v>12</v>
      </c>
      <c r="H8596" s="34">
        <f>CONVERT(INDEX(Htg_StPt_Sch_EZ!$C$4:$I$27,MATCH(Schedules_8760!$C8596,Htg_StPt_Sch_EZ!$B$4:$B$27,0),MATCH(Schedules_8760!$F8596,Htg_StPt_Sch_EZ!$C$3:$I$3,0)),"F","C")</f>
        <v>20.555555555555554</v>
      </c>
      <c r="I8596" s="34">
        <f>CONVERT(INDEX(Htg_StPt_Sch_EZ!$C$31:$I$54,MATCH(Schedules_8760!$C8596,Htg_StPt_Sch_EZ!$B$31:$B$54,0),MATCH(Schedules_8760!$F8596,Htg_StPt_Sch_EZ!$C$30:$I$30,0)),"F","C")</f>
        <v>19.444444444444443</v>
      </c>
      <c r="J8596" s="34">
        <f>CONVERT(INDEX(Clg_StPt_Sch_EZ!$C$4:$I$27,MATCH(Schedules_8760!$C8596,Clg_StPt_Sch_EZ!$B$4:$B$27,0),MATCH(Schedules_8760!$F8596,Clg_StPt_Sch_EZ!$C$3:$I$3,0)),"F","C")</f>
        <v>25.555555555555554</v>
      </c>
      <c r="K8596" s="34">
        <f>CONVERT(INDEX(Clg_StPt_Sch_EZ!$C$31:$I$54,MATCH(Schedules_8760!$C8596,Clg_StPt_Sch_EZ!$B$31:$B$54,0),MATCH(Schedules_8760!$F8596,Clg_StPt_Sch_EZ!$C$30:$I$30,0)),"F","C")</f>
        <v>28.333333333333332</v>
      </c>
      <c r="L8596" s="34">
        <f>CONVERT(INDEX(DHW_StPt_Sch_EZ!$C$4:$I$27,MATCH(Schedules_8760!$C8596,DHW_StPt_Sch_EZ!$B$4:$B$27,0),MATCH(Schedules_8760!$F8596,DHW_StPt_Sch_EZ!$C$3:$I$3,0)),"F","C")</f>
        <v>53.333333333333329</v>
      </c>
      <c r="M8596" s="34">
        <f>CONVERT(INDEX(DHW_StPt_Sch_EZ!$C$31:$I$54,MATCH(Schedules_8760!$C8596,DHW_StPt_Sch_EZ!$B$31:$B$54,0),MATCH(Schedules_8760!$F8596,DHW_StPt_Sch_EZ!$C$30:$I$30,0)),"F","C")</f>
        <v>53.333333333333329</v>
      </c>
      <c r="N8596" s="12"/>
      <c r="O8596" s="12"/>
      <c r="P8596" s="12"/>
    </row>
    <row r="8597" spans="1:16" x14ac:dyDescent="0.25">
      <c r="A8597" s="35">
        <v>8596</v>
      </c>
      <c r="B8597" s="89">
        <v>359.125</v>
      </c>
      <c r="C8597" s="35">
        <f t="shared" si="670"/>
        <v>4</v>
      </c>
      <c r="D8597" s="35">
        <f t="shared" si="673"/>
        <v>359</v>
      </c>
      <c r="E8597" s="35">
        <f t="shared" si="674"/>
        <v>2</v>
      </c>
      <c r="F8597" s="35" t="str">
        <f t="shared" si="671"/>
        <v>Monday</v>
      </c>
      <c r="G8597" s="35">
        <f t="shared" si="672"/>
        <v>12</v>
      </c>
      <c r="H8597" s="34">
        <f>CONVERT(INDEX(Htg_StPt_Sch_EZ!$C$4:$I$27,MATCH(Schedules_8760!$C8597,Htg_StPt_Sch_EZ!$B$4:$B$27,0),MATCH(Schedules_8760!$F8597,Htg_StPt_Sch_EZ!$C$3:$I$3,0)),"F","C")</f>
        <v>20.555555555555554</v>
      </c>
      <c r="I8597" s="34">
        <f>CONVERT(INDEX(Htg_StPt_Sch_EZ!$C$31:$I$54,MATCH(Schedules_8760!$C8597,Htg_StPt_Sch_EZ!$B$31:$B$54,0),MATCH(Schedules_8760!$F8597,Htg_StPt_Sch_EZ!$C$30:$I$30,0)),"F","C")</f>
        <v>19.444444444444443</v>
      </c>
      <c r="J8597" s="34">
        <f>CONVERT(INDEX(Clg_StPt_Sch_EZ!$C$4:$I$27,MATCH(Schedules_8760!$C8597,Clg_StPt_Sch_EZ!$B$4:$B$27,0),MATCH(Schedules_8760!$F8597,Clg_StPt_Sch_EZ!$C$3:$I$3,0)),"F","C")</f>
        <v>25.555555555555554</v>
      </c>
      <c r="K8597" s="34">
        <f>CONVERT(INDEX(Clg_StPt_Sch_EZ!$C$31:$I$54,MATCH(Schedules_8760!$C8597,Clg_StPt_Sch_EZ!$B$31:$B$54,0),MATCH(Schedules_8760!$F8597,Clg_StPt_Sch_EZ!$C$30:$I$30,0)),"F","C")</f>
        <v>28.333333333333332</v>
      </c>
      <c r="L8597" s="34">
        <f>CONVERT(INDEX(DHW_StPt_Sch_EZ!$C$4:$I$27,MATCH(Schedules_8760!$C8597,DHW_StPt_Sch_EZ!$B$4:$B$27,0),MATCH(Schedules_8760!$F8597,DHW_StPt_Sch_EZ!$C$3:$I$3,0)),"F","C")</f>
        <v>53.333333333333329</v>
      </c>
      <c r="M8597" s="34">
        <f>CONVERT(INDEX(DHW_StPt_Sch_EZ!$C$31:$I$54,MATCH(Schedules_8760!$C8597,DHW_StPt_Sch_EZ!$B$31:$B$54,0),MATCH(Schedules_8760!$F8597,DHW_StPt_Sch_EZ!$C$30:$I$30,0)),"F","C")</f>
        <v>53.333333333333329</v>
      </c>
      <c r="N8597" s="12"/>
      <c r="O8597" s="12"/>
      <c r="P8597" s="12"/>
    </row>
    <row r="8598" spans="1:16" x14ac:dyDescent="0.25">
      <c r="A8598" s="35">
        <v>8597</v>
      </c>
      <c r="B8598" s="89">
        <v>359.16666666666669</v>
      </c>
      <c r="C8598" s="35">
        <f t="shared" si="670"/>
        <v>5</v>
      </c>
      <c r="D8598" s="35">
        <f t="shared" si="673"/>
        <v>359</v>
      </c>
      <c r="E8598" s="35">
        <f t="shared" si="674"/>
        <v>2</v>
      </c>
      <c r="F8598" s="35" t="str">
        <f t="shared" si="671"/>
        <v>Monday</v>
      </c>
      <c r="G8598" s="35">
        <f t="shared" si="672"/>
        <v>12</v>
      </c>
      <c r="H8598" s="34">
        <f>CONVERT(INDEX(Htg_StPt_Sch_EZ!$C$4:$I$27,MATCH(Schedules_8760!$C8598,Htg_StPt_Sch_EZ!$B$4:$B$27,0),MATCH(Schedules_8760!$F8598,Htg_StPt_Sch_EZ!$C$3:$I$3,0)),"F","C")</f>
        <v>20.555555555555554</v>
      </c>
      <c r="I8598" s="34">
        <f>CONVERT(INDEX(Htg_StPt_Sch_EZ!$C$31:$I$54,MATCH(Schedules_8760!$C8598,Htg_StPt_Sch_EZ!$B$31:$B$54,0),MATCH(Schedules_8760!$F8598,Htg_StPt_Sch_EZ!$C$30:$I$30,0)),"F","C")</f>
        <v>19.444444444444443</v>
      </c>
      <c r="J8598" s="34">
        <f>CONVERT(INDEX(Clg_StPt_Sch_EZ!$C$4:$I$27,MATCH(Schedules_8760!$C8598,Clg_StPt_Sch_EZ!$B$4:$B$27,0),MATCH(Schedules_8760!$F8598,Clg_StPt_Sch_EZ!$C$3:$I$3,0)),"F","C")</f>
        <v>25.555555555555554</v>
      </c>
      <c r="K8598" s="34">
        <f>CONVERT(INDEX(Clg_StPt_Sch_EZ!$C$31:$I$54,MATCH(Schedules_8760!$C8598,Clg_StPt_Sch_EZ!$B$31:$B$54,0),MATCH(Schedules_8760!$F8598,Clg_StPt_Sch_EZ!$C$30:$I$30,0)),"F","C")</f>
        <v>28.333333333333332</v>
      </c>
      <c r="L8598" s="34">
        <f>CONVERT(INDEX(DHW_StPt_Sch_EZ!$C$4:$I$27,MATCH(Schedules_8760!$C8598,DHW_StPt_Sch_EZ!$B$4:$B$27,0),MATCH(Schedules_8760!$F8598,DHW_StPt_Sch_EZ!$C$3:$I$3,0)),"F","C")</f>
        <v>53.333333333333329</v>
      </c>
      <c r="M8598" s="34">
        <f>CONVERT(INDEX(DHW_StPt_Sch_EZ!$C$31:$I$54,MATCH(Schedules_8760!$C8598,DHW_StPt_Sch_EZ!$B$31:$B$54,0),MATCH(Schedules_8760!$F8598,DHW_StPt_Sch_EZ!$C$30:$I$30,0)),"F","C")</f>
        <v>53.333333333333329</v>
      </c>
      <c r="N8598" s="12"/>
      <c r="O8598" s="12"/>
      <c r="P8598" s="12"/>
    </row>
    <row r="8599" spans="1:16" x14ac:dyDescent="0.25">
      <c r="A8599" s="35">
        <v>8598</v>
      </c>
      <c r="B8599" s="89">
        <v>359.20833333333331</v>
      </c>
      <c r="C8599" s="35">
        <f t="shared" si="670"/>
        <v>6</v>
      </c>
      <c r="D8599" s="35">
        <f t="shared" si="673"/>
        <v>359</v>
      </c>
      <c r="E8599" s="35">
        <f t="shared" si="674"/>
        <v>2</v>
      </c>
      <c r="F8599" s="35" t="str">
        <f t="shared" si="671"/>
        <v>Monday</v>
      </c>
      <c r="G8599" s="35">
        <f t="shared" si="672"/>
        <v>12</v>
      </c>
      <c r="H8599" s="34">
        <f>CONVERT(INDEX(Htg_StPt_Sch_EZ!$C$4:$I$27,MATCH(Schedules_8760!$C8599,Htg_StPt_Sch_EZ!$B$4:$B$27,0),MATCH(Schedules_8760!$F8599,Htg_StPt_Sch_EZ!$C$3:$I$3,0)),"F","C")</f>
        <v>20.555555555555554</v>
      </c>
      <c r="I8599" s="34">
        <f>CONVERT(INDEX(Htg_StPt_Sch_EZ!$C$31:$I$54,MATCH(Schedules_8760!$C8599,Htg_StPt_Sch_EZ!$B$31:$B$54,0),MATCH(Schedules_8760!$F8599,Htg_StPt_Sch_EZ!$C$30:$I$30,0)),"F","C")</f>
        <v>19.444444444444443</v>
      </c>
      <c r="J8599" s="34">
        <f>CONVERT(INDEX(Clg_StPt_Sch_EZ!$C$4:$I$27,MATCH(Schedules_8760!$C8599,Clg_StPt_Sch_EZ!$B$4:$B$27,0),MATCH(Schedules_8760!$F8599,Clg_StPt_Sch_EZ!$C$3:$I$3,0)),"F","C")</f>
        <v>25.555555555555554</v>
      </c>
      <c r="K8599" s="34">
        <f>CONVERT(INDEX(Clg_StPt_Sch_EZ!$C$31:$I$54,MATCH(Schedules_8760!$C8599,Clg_StPt_Sch_EZ!$B$31:$B$54,0),MATCH(Schedules_8760!$F8599,Clg_StPt_Sch_EZ!$C$30:$I$30,0)),"F","C")</f>
        <v>28.333333333333332</v>
      </c>
      <c r="L8599" s="34">
        <f>CONVERT(INDEX(DHW_StPt_Sch_EZ!$C$4:$I$27,MATCH(Schedules_8760!$C8599,DHW_StPt_Sch_EZ!$B$4:$B$27,0),MATCH(Schedules_8760!$F8599,DHW_StPt_Sch_EZ!$C$3:$I$3,0)),"F","C")</f>
        <v>53.333333333333329</v>
      </c>
      <c r="M8599" s="34">
        <f>CONVERT(INDEX(DHW_StPt_Sch_EZ!$C$31:$I$54,MATCH(Schedules_8760!$C8599,DHW_StPt_Sch_EZ!$B$31:$B$54,0),MATCH(Schedules_8760!$F8599,DHW_StPt_Sch_EZ!$C$30:$I$30,0)),"F","C")</f>
        <v>53.333333333333329</v>
      </c>
      <c r="N8599" s="12"/>
      <c r="O8599" s="12"/>
      <c r="P8599" s="12"/>
    </row>
    <row r="8600" spans="1:16" x14ac:dyDescent="0.25">
      <c r="A8600" s="35">
        <v>8599</v>
      </c>
      <c r="B8600" s="89">
        <v>359.25</v>
      </c>
      <c r="C8600" s="35">
        <f t="shared" si="670"/>
        <v>7</v>
      </c>
      <c r="D8600" s="35">
        <f t="shared" si="673"/>
        <v>359</v>
      </c>
      <c r="E8600" s="35">
        <f t="shared" si="674"/>
        <v>2</v>
      </c>
      <c r="F8600" s="35" t="str">
        <f t="shared" si="671"/>
        <v>Monday</v>
      </c>
      <c r="G8600" s="35">
        <f t="shared" si="672"/>
        <v>12</v>
      </c>
      <c r="H8600" s="34">
        <f>CONVERT(INDEX(Htg_StPt_Sch_EZ!$C$4:$I$27,MATCH(Schedules_8760!$C8600,Htg_StPt_Sch_EZ!$B$4:$B$27,0),MATCH(Schedules_8760!$F8600,Htg_StPt_Sch_EZ!$C$3:$I$3,0)),"F","C")</f>
        <v>20.555555555555554</v>
      </c>
      <c r="I8600" s="34">
        <f>CONVERT(INDEX(Htg_StPt_Sch_EZ!$C$31:$I$54,MATCH(Schedules_8760!$C8600,Htg_StPt_Sch_EZ!$B$31:$B$54,0),MATCH(Schedules_8760!$F8600,Htg_StPt_Sch_EZ!$C$30:$I$30,0)),"F","C")</f>
        <v>19.444444444444443</v>
      </c>
      <c r="J8600" s="34">
        <f>CONVERT(INDEX(Clg_StPt_Sch_EZ!$C$4:$I$27,MATCH(Schedules_8760!$C8600,Clg_StPt_Sch_EZ!$B$4:$B$27,0),MATCH(Schedules_8760!$F8600,Clg_StPt_Sch_EZ!$C$3:$I$3,0)),"F","C")</f>
        <v>25.555555555555554</v>
      </c>
      <c r="K8600" s="34">
        <f>CONVERT(INDEX(Clg_StPt_Sch_EZ!$C$31:$I$54,MATCH(Schedules_8760!$C8600,Clg_StPt_Sch_EZ!$B$31:$B$54,0),MATCH(Schedules_8760!$F8600,Clg_StPt_Sch_EZ!$C$30:$I$30,0)),"F","C")</f>
        <v>28.333333333333332</v>
      </c>
      <c r="L8600" s="34">
        <f>CONVERT(INDEX(DHW_StPt_Sch_EZ!$C$4:$I$27,MATCH(Schedules_8760!$C8600,DHW_StPt_Sch_EZ!$B$4:$B$27,0),MATCH(Schedules_8760!$F8600,DHW_StPt_Sch_EZ!$C$3:$I$3,0)),"F","C")</f>
        <v>53.333333333333329</v>
      </c>
      <c r="M8600" s="34">
        <f>CONVERT(INDEX(DHW_StPt_Sch_EZ!$C$31:$I$54,MATCH(Schedules_8760!$C8600,DHW_StPt_Sch_EZ!$B$31:$B$54,0),MATCH(Schedules_8760!$F8600,DHW_StPt_Sch_EZ!$C$30:$I$30,0)),"F","C")</f>
        <v>53.333333333333329</v>
      </c>
      <c r="N8600" s="12"/>
      <c r="O8600" s="12"/>
      <c r="P8600" s="12"/>
    </row>
    <row r="8601" spans="1:16" x14ac:dyDescent="0.25">
      <c r="A8601" s="35">
        <v>8600</v>
      </c>
      <c r="B8601" s="89">
        <v>359.29166666666669</v>
      </c>
      <c r="C8601" s="35">
        <f t="shared" si="670"/>
        <v>8</v>
      </c>
      <c r="D8601" s="35">
        <f t="shared" si="673"/>
        <v>359</v>
      </c>
      <c r="E8601" s="35">
        <f t="shared" si="674"/>
        <v>2</v>
      </c>
      <c r="F8601" s="35" t="str">
        <f t="shared" si="671"/>
        <v>Monday</v>
      </c>
      <c r="G8601" s="35">
        <f t="shared" si="672"/>
        <v>12</v>
      </c>
      <c r="H8601" s="34">
        <f>CONVERT(INDEX(Htg_StPt_Sch_EZ!$C$4:$I$27,MATCH(Schedules_8760!$C8601,Htg_StPt_Sch_EZ!$B$4:$B$27,0),MATCH(Schedules_8760!$F8601,Htg_StPt_Sch_EZ!$C$3:$I$3,0)),"F","C")</f>
        <v>20.555555555555554</v>
      </c>
      <c r="I8601" s="34">
        <f>CONVERT(INDEX(Htg_StPt_Sch_EZ!$C$31:$I$54,MATCH(Schedules_8760!$C8601,Htg_StPt_Sch_EZ!$B$31:$B$54,0),MATCH(Schedules_8760!$F8601,Htg_StPt_Sch_EZ!$C$30:$I$30,0)),"F","C")</f>
        <v>19.444444444444443</v>
      </c>
      <c r="J8601" s="34">
        <f>CONVERT(INDEX(Clg_StPt_Sch_EZ!$C$4:$I$27,MATCH(Schedules_8760!$C8601,Clg_StPt_Sch_EZ!$B$4:$B$27,0),MATCH(Schedules_8760!$F8601,Clg_StPt_Sch_EZ!$C$3:$I$3,0)),"F","C")</f>
        <v>25.555555555555554</v>
      </c>
      <c r="K8601" s="34">
        <f>CONVERT(INDEX(Clg_StPt_Sch_EZ!$C$31:$I$54,MATCH(Schedules_8760!$C8601,Clg_StPt_Sch_EZ!$B$31:$B$54,0),MATCH(Schedules_8760!$F8601,Clg_StPt_Sch_EZ!$C$30:$I$30,0)),"F","C")</f>
        <v>25</v>
      </c>
      <c r="L8601" s="34">
        <f>CONVERT(INDEX(DHW_StPt_Sch_EZ!$C$4:$I$27,MATCH(Schedules_8760!$C8601,DHW_StPt_Sch_EZ!$B$4:$B$27,0),MATCH(Schedules_8760!$F8601,DHW_StPt_Sch_EZ!$C$3:$I$3,0)),"F","C")</f>
        <v>53.333333333333329</v>
      </c>
      <c r="M8601" s="34">
        <f>CONVERT(INDEX(DHW_StPt_Sch_EZ!$C$31:$I$54,MATCH(Schedules_8760!$C8601,DHW_StPt_Sch_EZ!$B$31:$B$54,0),MATCH(Schedules_8760!$F8601,DHW_StPt_Sch_EZ!$C$30:$I$30,0)),"F","C")</f>
        <v>53.333333333333329</v>
      </c>
      <c r="N8601" s="12"/>
      <c r="O8601" s="12"/>
      <c r="P8601" s="12"/>
    </row>
    <row r="8602" spans="1:16" x14ac:dyDescent="0.25">
      <c r="A8602" s="35">
        <v>8601</v>
      </c>
      <c r="B8602" s="89">
        <v>359.33333333333331</v>
      </c>
      <c r="C8602" s="35">
        <f t="shared" si="670"/>
        <v>9</v>
      </c>
      <c r="D8602" s="35">
        <f t="shared" si="673"/>
        <v>359</v>
      </c>
      <c r="E8602" s="35">
        <f t="shared" si="674"/>
        <v>2</v>
      </c>
      <c r="F8602" s="35" t="str">
        <f t="shared" si="671"/>
        <v>Monday</v>
      </c>
      <c r="G8602" s="35">
        <f t="shared" si="672"/>
        <v>12</v>
      </c>
      <c r="H8602" s="34">
        <f>CONVERT(INDEX(Htg_StPt_Sch_EZ!$C$4:$I$27,MATCH(Schedules_8760!$C8602,Htg_StPt_Sch_EZ!$B$4:$B$27,0),MATCH(Schedules_8760!$F8602,Htg_StPt_Sch_EZ!$C$3:$I$3,0)),"F","C")</f>
        <v>20.555555555555554</v>
      </c>
      <c r="I8602" s="34">
        <f>CONVERT(INDEX(Htg_StPt_Sch_EZ!$C$31:$I$54,MATCH(Schedules_8760!$C8602,Htg_StPt_Sch_EZ!$B$31:$B$54,0),MATCH(Schedules_8760!$F8602,Htg_StPt_Sch_EZ!$C$30:$I$30,0)),"F","C")</f>
        <v>19.444444444444443</v>
      </c>
      <c r="J8602" s="34">
        <f>CONVERT(INDEX(Clg_StPt_Sch_EZ!$C$4:$I$27,MATCH(Schedules_8760!$C8602,Clg_StPt_Sch_EZ!$B$4:$B$27,0),MATCH(Schedules_8760!$F8602,Clg_StPt_Sch_EZ!$C$3:$I$3,0)),"F","C")</f>
        <v>25.555555555555554</v>
      </c>
      <c r="K8602" s="34">
        <f>CONVERT(INDEX(Clg_StPt_Sch_EZ!$C$31:$I$54,MATCH(Schedules_8760!$C8602,Clg_StPt_Sch_EZ!$B$31:$B$54,0),MATCH(Schedules_8760!$F8602,Clg_StPt_Sch_EZ!$C$30:$I$30,0)),"F","C")</f>
        <v>25</v>
      </c>
      <c r="L8602" s="34">
        <f>CONVERT(INDEX(DHW_StPt_Sch_EZ!$C$4:$I$27,MATCH(Schedules_8760!$C8602,DHW_StPt_Sch_EZ!$B$4:$B$27,0),MATCH(Schedules_8760!$F8602,DHW_StPt_Sch_EZ!$C$3:$I$3,0)),"F","C")</f>
        <v>53.333333333333329</v>
      </c>
      <c r="M8602" s="34">
        <f>CONVERT(INDEX(DHW_StPt_Sch_EZ!$C$31:$I$54,MATCH(Schedules_8760!$C8602,DHW_StPt_Sch_EZ!$B$31:$B$54,0),MATCH(Schedules_8760!$F8602,DHW_StPt_Sch_EZ!$C$30:$I$30,0)),"F","C")</f>
        <v>53.333333333333329</v>
      </c>
      <c r="N8602" s="12"/>
      <c r="O8602" s="12"/>
      <c r="P8602" s="12"/>
    </row>
    <row r="8603" spans="1:16" x14ac:dyDescent="0.25">
      <c r="A8603" s="35">
        <v>8602</v>
      </c>
      <c r="B8603" s="89">
        <v>359.375</v>
      </c>
      <c r="C8603" s="35">
        <f t="shared" si="670"/>
        <v>10</v>
      </c>
      <c r="D8603" s="35">
        <f t="shared" si="673"/>
        <v>359</v>
      </c>
      <c r="E8603" s="35">
        <f t="shared" si="674"/>
        <v>2</v>
      </c>
      <c r="F8603" s="35" t="str">
        <f t="shared" si="671"/>
        <v>Monday</v>
      </c>
      <c r="G8603" s="35">
        <f t="shared" si="672"/>
        <v>12</v>
      </c>
      <c r="H8603" s="34">
        <f>CONVERT(INDEX(Htg_StPt_Sch_EZ!$C$4:$I$27,MATCH(Schedules_8760!$C8603,Htg_StPt_Sch_EZ!$B$4:$B$27,0),MATCH(Schedules_8760!$F8603,Htg_StPt_Sch_EZ!$C$3:$I$3,0)),"F","C")</f>
        <v>20.555555555555554</v>
      </c>
      <c r="I8603" s="34">
        <f>CONVERT(INDEX(Htg_StPt_Sch_EZ!$C$31:$I$54,MATCH(Schedules_8760!$C8603,Htg_StPt_Sch_EZ!$B$31:$B$54,0),MATCH(Schedules_8760!$F8603,Htg_StPt_Sch_EZ!$C$30:$I$30,0)),"F","C")</f>
        <v>19.444444444444443</v>
      </c>
      <c r="J8603" s="34">
        <f>CONVERT(INDEX(Clg_StPt_Sch_EZ!$C$4:$I$27,MATCH(Schedules_8760!$C8603,Clg_StPt_Sch_EZ!$B$4:$B$27,0),MATCH(Schedules_8760!$F8603,Clg_StPt_Sch_EZ!$C$3:$I$3,0)),"F","C")</f>
        <v>25.555555555555554</v>
      </c>
      <c r="K8603" s="34">
        <f>CONVERT(INDEX(Clg_StPt_Sch_EZ!$C$31:$I$54,MATCH(Schedules_8760!$C8603,Clg_StPt_Sch_EZ!$B$31:$B$54,0),MATCH(Schedules_8760!$F8603,Clg_StPt_Sch_EZ!$C$30:$I$30,0)),"F","C")</f>
        <v>25</v>
      </c>
      <c r="L8603" s="34">
        <f>CONVERT(INDEX(DHW_StPt_Sch_EZ!$C$4:$I$27,MATCH(Schedules_8760!$C8603,DHW_StPt_Sch_EZ!$B$4:$B$27,0),MATCH(Schedules_8760!$F8603,DHW_StPt_Sch_EZ!$C$3:$I$3,0)),"F","C")</f>
        <v>53.333333333333329</v>
      </c>
      <c r="M8603" s="34">
        <f>CONVERT(INDEX(DHW_StPt_Sch_EZ!$C$31:$I$54,MATCH(Schedules_8760!$C8603,DHW_StPt_Sch_EZ!$B$31:$B$54,0),MATCH(Schedules_8760!$F8603,DHW_StPt_Sch_EZ!$C$30:$I$30,0)),"F","C")</f>
        <v>53.333333333333329</v>
      </c>
      <c r="N8603" s="12"/>
      <c r="O8603" s="12"/>
      <c r="P8603" s="12"/>
    </row>
    <row r="8604" spans="1:16" x14ac:dyDescent="0.25">
      <c r="A8604" s="35">
        <v>8603</v>
      </c>
      <c r="B8604" s="89">
        <v>359.41666666666669</v>
      </c>
      <c r="C8604" s="35">
        <f t="shared" si="670"/>
        <v>11</v>
      </c>
      <c r="D8604" s="35">
        <f t="shared" si="673"/>
        <v>359</v>
      </c>
      <c r="E8604" s="35">
        <f t="shared" si="674"/>
        <v>2</v>
      </c>
      <c r="F8604" s="35" t="str">
        <f t="shared" si="671"/>
        <v>Monday</v>
      </c>
      <c r="G8604" s="35">
        <f t="shared" si="672"/>
        <v>12</v>
      </c>
      <c r="H8604" s="34">
        <f>CONVERT(INDEX(Htg_StPt_Sch_EZ!$C$4:$I$27,MATCH(Schedules_8760!$C8604,Htg_StPt_Sch_EZ!$B$4:$B$27,0),MATCH(Schedules_8760!$F8604,Htg_StPt_Sch_EZ!$C$3:$I$3,0)),"F","C")</f>
        <v>20.555555555555554</v>
      </c>
      <c r="I8604" s="34">
        <f>CONVERT(INDEX(Htg_StPt_Sch_EZ!$C$31:$I$54,MATCH(Schedules_8760!$C8604,Htg_StPt_Sch_EZ!$B$31:$B$54,0),MATCH(Schedules_8760!$F8604,Htg_StPt_Sch_EZ!$C$30:$I$30,0)),"F","C")</f>
        <v>19.444444444444443</v>
      </c>
      <c r="J8604" s="34">
        <f>CONVERT(INDEX(Clg_StPt_Sch_EZ!$C$4:$I$27,MATCH(Schedules_8760!$C8604,Clg_StPt_Sch_EZ!$B$4:$B$27,0),MATCH(Schedules_8760!$F8604,Clg_StPt_Sch_EZ!$C$3:$I$3,0)),"F","C")</f>
        <v>25.555555555555554</v>
      </c>
      <c r="K8604" s="34">
        <f>CONVERT(INDEX(Clg_StPt_Sch_EZ!$C$31:$I$54,MATCH(Schedules_8760!$C8604,Clg_StPt_Sch_EZ!$B$31:$B$54,0),MATCH(Schedules_8760!$F8604,Clg_StPt_Sch_EZ!$C$30:$I$30,0)),"F","C")</f>
        <v>25</v>
      </c>
      <c r="L8604" s="34">
        <f>CONVERT(INDEX(DHW_StPt_Sch_EZ!$C$4:$I$27,MATCH(Schedules_8760!$C8604,DHW_StPt_Sch_EZ!$B$4:$B$27,0),MATCH(Schedules_8760!$F8604,DHW_StPt_Sch_EZ!$C$3:$I$3,0)),"F","C")</f>
        <v>53.333333333333329</v>
      </c>
      <c r="M8604" s="34">
        <f>CONVERT(INDEX(DHW_StPt_Sch_EZ!$C$31:$I$54,MATCH(Schedules_8760!$C8604,DHW_StPt_Sch_EZ!$B$31:$B$54,0),MATCH(Schedules_8760!$F8604,DHW_StPt_Sch_EZ!$C$30:$I$30,0)),"F","C")</f>
        <v>53.333333333333329</v>
      </c>
      <c r="N8604" s="12"/>
      <c r="O8604" s="12"/>
      <c r="P8604" s="12"/>
    </row>
    <row r="8605" spans="1:16" x14ac:dyDescent="0.25">
      <c r="A8605" s="35">
        <v>8604</v>
      </c>
      <c r="B8605" s="89">
        <v>359.45833333333331</v>
      </c>
      <c r="C8605" s="35">
        <f t="shared" si="670"/>
        <v>12</v>
      </c>
      <c r="D8605" s="35">
        <f t="shared" si="673"/>
        <v>359</v>
      </c>
      <c r="E8605" s="35">
        <f t="shared" si="674"/>
        <v>2</v>
      </c>
      <c r="F8605" s="35" t="str">
        <f t="shared" si="671"/>
        <v>Monday</v>
      </c>
      <c r="G8605" s="35">
        <f t="shared" si="672"/>
        <v>12</v>
      </c>
      <c r="H8605" s="34">
        <f>CONVERT(INDEX(Htg_StPt_Sch_EZ!$C$4:$I$27,MATCH(Schedules_8760!$C8605,Htg_StPt_Sch_EZ!$B$4:$B$27,0),MATCH(Schedules_8760!$F8605,Htg_StPt_Sch_EZ!$C$3:$I$3,0)),"F","C")</f>
        <v>20.555555555555554</v>
      </c>
      <c r="I8605" s="34">
        <f>CONVERT(INDEX(Htg_StPt_Sch_EZ!$C$31:$I$54,MATCH(Schedules_8760!$C8605,Htg_StPt_Sch_EZ!$B$31:$B$54,0),MATCH(Schedules_8760!$F8605,Htg_StPt_Sch_EZ!$C$30:$I$30,0)),"F","C")</f>
        <v>19.444444444444443</v>
      </c>
      <c r="J8605" s="34">
        <f>CONVERT(INDEX(Clg_StPt_Sch_EZ!$C$4:$I$27,MATCH(Schedules_8760!$C8605,Clg_StPt_Sch_EZ!$B$4:$B$27,0),MATCH(Schedules_8760!$F8605,Clg_StPt_Sch_EZ!$C$3:$I$3,0)),"F","C")</f>
        <v>25.555555555555554</v>
      </c>
      <c r="K8605" s="34">
        <f>CONVERT(INDEX(Clg_StPt_Sch_EZ!$C$31:$I$54,MATCH(Schedules_8760!$C8605,Clg_StPt_Sch_EZ!$B$31:$B$54,0),MATCH(Schedules_8760!$F8605,Clg_StPt_Sch_EZ!$C$30:$I$30,0)),"F","C")</f>
        <v>25</v>
      </c>
      <c r="L8605" s="34">
        <f>CONVERT(INDEX(DHW_StPt_Sch_EZ!$C$4:$I$27,MATCH(Schedules_8760!$C8605,DHW_StPt_Sch_EZ!$B$4:$B$27,0),MATCH(Schedules_8760!$F8605,DHW_StPt_Sch_EZ!$C$3:$I$3,0)),"F","C")</f>
        <v>53.333333333333329</v>
      </c>
      <c r="M8605" s="34">
        <f>CONVERT(INDEX(DHW_StPt_Sch_EZ!$C$31:$I$54,MATCH(Schedules_8760!$C8605,DHW_StPt_Sch_EZ!$B$31:$B$54,0),MATCH(Schedules_8760!$F8605,DHW_StPt_Sch_EZ!$C$30:$I$30,0)),"F","C")</f>
        <v>53.333333333333329</v>
      </c>
      <c r="N8605" s="12"/>
      <c r="O8605" s="12"/>
      <c r="P8605" s="12"/>
    </row>
    <row r="8606" spans="1:16" x14ac:dyDescent="0.25">
      <c r="A8606" s="35">
        <v>8605</v>
      </c>
      <c r="B8606" s="89">
        <v>359.5</v>
      </c>
      <c r="C8606" s="35">
        <f t="shared" si="670"/>
        <v>13</v>
      </c>
      <c r="D8606" s="35">
        <f t="shared" si="673"/>
        <v>359</v>
      </c>
      <c r="E8606" s="35">
        <f t="shared" si="674"/>
        <v>2</v>
      </c>
      <c r="F8606" s="35" t="str">
        <f t="shared" si="671"/>
        <v>Monday</v>
      </c>
      <c r="G8606" s="35">
        <f t="shared" si="672"/>
        <v>12</v>
      </c>
      <c r="H8606" s="34">
        <f>CONVERT(INDEX(Htg_StPt_Sch_EZ!$C$4:$I$27,MATCH(Schedules_8760!$C8606,Htg_StPt_Sch_EZ!$B$4:$B$27,0),MATCH(Schedules_8760!$F8606,Htg_StPt_Sch_EZ!$C$3:$I$3,0)),"F","C")</f>
        <v>20.555555555555554</v>
      </c>
      <c r="I8606" s="34">
        <f>CONVERT(INDEX(Htg_StPt_Sch_EZ!$C$31:$I$54,MATCH(Schedules_8760!$C8606,Htg_StPt_Sch_EZ!$B$31:$B$54,0),MATCH(Schedules_8760!$F8606,Htg_StPt_Sch_EZ!$C$30:$I$30,0)),"F","C")</f>
        <v>19.444444444444443</v>
      </c>
      <c r="J8606" s="34">
        <f>CONVERT(INDEX(Clg_StPt_Sch_EZ!$C$4:$I$27,MATCH(Schedules_8760!$C8606,Clg_StPt_Sch_EZ!$B$4:$B$27,0),MATCH(Schedules_8760!$F8606,Clg_StPt_Sch_EZ!$C$3:$I$3,0)),"F","C")</f>
        <v>25.555555555555554</v>
      </c>
      <c r="K8606" s="34">
        <f>CONVERT(INDEX(Clg_StPt_Sch_EZ!$C$31:$I$54,MATCH(Schedules_8760!$C8606,Clg_StPt_Sch_EZ!$B$31:$B$54,0),MATCH(Schedules_8760!$F8606,Clg_StPt_Sch_EZ!$C$30:$I$30,0)),"F","C")</f>
        <v>25</v>
      </c>
      <c r="L8606" s="34">
        <f>CONVERT(INDEX(DHW_StPt_Sch_EZ!$C$4:$I$27,MATCH(Schedules_8760!$C8606,DHW_StPt_Sch_EZ!$B$4:$B$27,0),MATCH(Schedules_8760!$F8606,DHW_StPt_Sch_EZ!$C$3:$I$3,0)),"F","C")</f>
        <v>53.333333333333329</v>
      </c>
      <c r="M8606" s="34">
        <f>CONVERT(INDEX(DHW_StPt_Sch_EZ!$C$31:$I$54,MATCH(Schedules_8760!$C8606,DHW_StPt_Sch_EZ!$B$31:$B$54,0),MATCH(Schedules_8760!$F8606,DHW_StPt_Sch_EZ!$C$30:$I$30,0)),"F","C")</f>
        <v>53.333333333333329</v>
      </c>
      <c r="N8606" s="12"/>
      <c r="O8606" s="12"/>
      <c r="P8606" s="12"/>
    </row>
    <row r="8607" spans="1:16" x14ac:dyDescent="0.25">
      <c r="A8607" s="35">
        <v>8606</v>
      </c>
      <c r="B8607" s="89">
        <v>359.54166666666669</v>
      </c>
      <c r="C8607" s="35">
        <f t="shared" si="670"/>
        <v>14</v>
      </c>
      <c r="D8607" s="35">
        <f t="shared" si="673"/>
        <v>359</v>
      </c>
      <c r="E8607" s="35">
        <f t="shared" si="674"/>
        <v>2</v>
      </c>
      <c r="F8607" s="35" t="str">
        <f t="shared" si="671"/>
        <v>Monday</v>
      </c>
      <c r="G8607" s="35">
        <f t="shared" si="672"/>
        <v>12</v>
      </c>
      <c r="H8607" s="34">
        <f>CONVERT(INDEX(Htg_StPt_Sch_EZ!$C$4:$I$27,MATCH(Schedules_8760!$C8607,Htg_StPt_Sch_EZ!$B$4:$B$27,0),MATCH(Schedules_8760!$F8607,Htg_StPt_Sch_EZ!$C$3:$I$3,0)),"F","C")</f>
        <v>20.555555555555554</v>
      </c>
      <c r="I8607" s="34">
        <f>CONVERT(INDEX(Htg_StPt_Sch_EZ!$C$31:$I$54,MATCH(Schedules_8760!$C8607,Htg_StPt_Sch_EZ!$B$31:$B$54,0),MATCH(Schedules_8760!$F8607,Htg_StPt_Sch_EZ!$C$30:$I$30,0)),"F","C")</f>
        <v>19.444444444444443</v>
      </c>
      <c r="J8607" s="34">
        <f>CONVERT(INDEX(Clg_StPt_Sch_EZ!$C$4:$I$27,MATCH(Schedules_8760!$C8607,Clg_StPt_Sch_EZ!$B$4:$B$27,0),MATCH(Schedules_8760!$F8607,Clg_StPt_Sch_EZ!$C$3:$I$3,0)),"F","C")</f>
        <v>25.555555555555554</v>
      </c>
      <c r="K8607" s="34">
        <f>CONVERT(INDEX(Clg_StPt_Sch_EZ!$C$31:$I$54,MATCH(Schedules_8760!$C8607,Clg_StPt_Sch_EZ!$B$31:$B$54,0),MATCH(Schedules_8760!$F8607,Clg_StPt_Sch_EZ!$C$30:$I$30,0)),"F","C")</f>
        <v>25</v>
      </c>
      <c r="L8607" s="34">
        <f>CONVERT(INDEX(DHW_StPt_Sch_EZ!$C$4:$I$27,MATCH(Schedules_8760!$C8607,DHW_StPt_Sch_EZ!$B$4:$B$27,0),MATCH(Schedules_8760!$F8607,DHW_StPt_Sch_EZ!$C$3:$I$3,0)),"F","C")</f>
        <v>53.333333333333329</v>
      </c>
      <c r="M8607" s="34">
        <f>CONVERT(INDEX(DHW_StPt_Sch_EZ!$C$31:$I$54,MATCH(Schedules_8760!$C8607,DHW_StPt_Sch_EZ!$B$31:$B$54,0),MATCH(Schedules_8760!$F8607,DHW_StPt_Sch_EZ!$C$30:$I$30,0)),"F","C")</f>
        <v>53.333333333333329</v>
      </c>
      <c r="N8607" s="12"/>
      <c r="O8607" s="12"/>
      <c r="P8607" s="12"/>
    </row>
    <row r="8608" spans="1:16" x14ac:dyDescent="0.25">
      <c r="A8608" s="35">
        <v>8607</v>
      </c>
      <c r="B8608" s="89">
        <v>359.58333333333331</v>
      </c>
      <c r="C8608" s="35">
        <f t="shared" si="670"/>
        <v>15</v>
      </c>
      <c r="D8608" s="35">
        <f t="shared" si="673"/>
        <v>359</v>
      </c>
      <c r="E8608" s="35">
        <f t="shared" si="674"/>
        <v>2</v>
      </c>
      <c r="F8608" s="35" t="str">
        <f t="shared" si="671"/>
        <v>Monday</v>
      </c>
      <c r="G8608" s="35">
        <f t="shared" si="672"/>
        <v>12</v>
      </c>
      <c r="H8608" s="34">
        <f>CONVERT(INDEX(Htg_StPt_Sch_EZ!$C$4:$I$27,MATCH(Schedules_8760!$C8608,Htg_StPt_Sch_EZ!$B$4:$B$27,0),MATCH(Schedules_8760!$F8608,Htg_StPt_Sch_EZ!$C$3:$I$3,0)),"F","C")</f>
        <v>20.555555555555554</v>
      </c>
      <c r="I8608" s="34">
        <f>CONVERT(INDEX(Htg_StPt_Sch_EZ!$C$31:$I$54,MATCH(Schedules_8760!$C8608,Htg_StPt_Sch_EZ!$B$31:$B$54,0),MATCH(Schedules_8760!$F8608,Htg_StPt_Sch_EZ!$C$30:$I$30,0)),"F","C")</f>
        <v>21.111111111111111</v>
      </c>
      <c r="J8608" s="34">
        <f>CONVERT(INDEX(Clg_StPt_Sch_EZ!$C$4:$I$27,MATCH(Schedules_8760!$C8608,Clg_StPt_Sch_EZ!$B$4:$B$27,0),MATCH(Schedules_8760!$F8608,Clg_StPt_Sch_EZ!$C$3:$I$3,0)),"F","C")</f>
        <v>25.555555555555554</v>
      </c>
      <c r="K8608" s="34">
        <f>CONVERT(INDEX(Clg_StPt_Sch_EZ!$C$31:$I$54,MATCH(Schedules_8760!$C8608,Clg_StPt_Sch_EZ!$B$31:$B$54,0),MATCH(Schedules_8760!$F8608,Clg_StPt_Sch_EZ!$C$30:$I$30,0)),"F","C")</f>
        <v>25</v>
      </c>
      <c r="L8608" s="34">
        <f>CONVERT(INDEX(DHW_StPt_Sch_EZ!$C$4:$I$27,MATCH(Schedules_8760!$C8608,DHW_StPt_Sch_EZ!$B$4:$B$27,0),MATCH(Schedules_8760!$F8608,DHW_StPt_Sch_EZ!$C$3:$I$3,0)),"F","C")</f>
        <v>53.333333333333329</v>
      </c>
      <c r="M8608" s="34">
        <f>CONVERT(INDEX(DHW_StPt_Sch_EZ!$C$31:$I$54,MATCH(Schedules_8760!$C8608,DHW_StPt_Sch_EZ!$B$31:$B$54,0),MATCH(Schedules_8760!$F8608,DHW_StPt_Sch_EZ!$C$30:$I$30,0)),"F","C")</f>
        <v>53.333333333333329</v>
      </c>
      <c r="N8608" s="12"/>
      <c r="O8608" s="12"/>
      <c r="P8608" s="12"/>
    </row>
    <row r="8609" spans="1:16" x14ac:dyDescent="0.25">
      <c r="A8609" s="35">
        <v>8608</v>
      </c>
      <c r="B8609" s="89">
        <v>359.625</v>
      </c>
      <c r="C8609" s="35">
        <f t="shared" si="670"/>
        <v>16</v>
      </c>
      <c r="D8609" s="35">
        <f t="shared" si="673"/>
        <v>359</v>
      </c>
      <c r="E8609" s="35">
        <f t="shared" si="674"/>
        <v>2</v>
      </c>
      <c r="F8609" s="35" t="str">
        <f t="shared" si="671"/>
        <v>Monday</v>
      </c>
      <c r="G8609" s="35">
        <f t="shared" si="672"/>
        <v>12</v>
      </c>
      <c r="H8609" s="34">
        <f>CONVERT(INDEX(Htg_StPt_Sch_EZ!$C$4:$I$27,MATCH(Schedules_8760!$C8609,Htg_StPt_Sch_EZ!$B$4:$B$27,0),MATCH(Schedules_8760!$F8609,Htg_StPt_Sch_EZ!$C$3:$I$3,0)),"F","C")</f>
        <v>20.555555555555554</v>
      </c>
      <c r="I8609" s="34">
        <f>CONVERT(INDEX(Htg_StPt_Sch_EZ!$C$31:$I$54,MATCH(Schedules_8760!$C8609,Htg_StPt_Sch_EZ!$B$31:$B$54,0),MATCH(Schedules_8760!$F8609,Htg_StPt_Sch_EZ!$C$30:$I$30,0)),"F","C")</f>
        <v>21.111111111111111</v>
      </c>
      <c r="J8609" s="34">
        <f>CONVERT(INDEX(Clg_StPt_Sch_EZ!$C$4:$I$27,MATCH(Schedules_8760!$C8609,Clg_StPt_Sch_EZ!$B$4:$B$27,0),MATCH(Schedules_8760!$F8609,Clg_StPt_Sch_EZ!$C$3:$I$3,0)),"F","C")</f>
        <v>25.555555555555554</v>
      </c>
      <c r="K8609" s="34">
        <f>CONVERT(INDEX(Clg_StPt_Sch_EZ!$C$31:$I$54,MATCH(Schedules_8760!$C8609,Clg_StPt_Sch_EZ!$B$31:$B$54,0),MATCH(Schedules_8760!$F8609,Clg_StPt_Sch_EZ!$C$30:$I$30,0)),"F","C")</f>
        <v>25</v>
      </c>
      <c r="L8609" s="34">
        <f>CONVERT(INDEX(DHW_StPt_Sch_EZ!$C$4:$I$27,MATCH(Schedules_8760!$C8609,DHW_StPt_Sch_EZ!$B$4:$B$27,0),MATCH(Schedules_8760!$F8609,DHW_StPt_Sch_EZ!$C$3:$I$3,0)),"F","C")</f>
        <v>53.333333333333329</v>
      </c>
      <c r="M8609" s="34">
        <f>CONVERT(INDEX(DHW_StPt_Sch_EZ!$C$31:$I$54,MATCH(Schedules_8760!$C8609,DHW_StPt_Sch_EZ!$B$31:$B$54,0),MATCH(Schedules_8760!$F8609,DHW_StPt_Sch_EZ!$C$30:$I$30,0)),"F","C")</f>
        <v>53.333333333333329</v>
      </c>
      <c r="N8609" s="12"/>
      <c r="O8609" s="12"/>
      <c r="P8609" s="12"/>
    </row>
    <row r="8610" spans="1:16" x14ac:dyDescent="0.25">
      <c r="A8610" s="35">
        <v>8609</v>
      </c>
      <c r="B8610" s="89">
        <v>359.66666666666669</v>
      </c>
      <c r="C8610" s="35">
        <f t="shared" si="670"/>
        <v>17</v>
      </c>
      <c r="D8610" s="35">
        <f t="shared" si="673"/>
        <v>359</v>
      </c>
      <c r="E8610" s="35">
        <f t="shared" si="674"/>
        <v>2</v>
      </c>
      <c r="F8610" s="35" t="str">
        <f t="shared" si="671"/>
        <v>Monday</v>
      </c>
      <c r="G8610" s="35">
        <f t="shared" si="672"/>
        <v>12</v>
      </c>
      <c r="H8610" s="34">
        <f>CONVERT(INDEX(Htg_StPt_Sch_EZ!$C$4:$I$27,MATCH(Schedules_8760!$C8610,Htg_StPt_Sch_EZ!$B$4:$B$27,0),MATCH(Schedules_8760!$F8610,Htg_StPt_Sch_EZ!$C$3:$I$3,0)),"F","C")</f>
        <v>20.555555555555554</v>
      </c>
      <c r="I8610" s="34">
        <f>CONVERT(INDEX(Htg_StPt_Sch_EZ!$C$31:$I$54,MATCH(Schedules_8760!$C8610,Htg_StPt_Sch_EZ!$B$31:$B$54,0),MATCH(Schedules_8760!$F8610,Htg_StPt_Sch_EZ!$C$30:$I$30,0)),"F","C")</f>
        <v>17.777777777777779</v>
      </c>
      <c r="J8610" s="34">
        <f>CONVERT(INDEX(Clg_StPt_Sch_EZ!$C$4:$I$27,MATCH(Schedules_8760!$C8610,Clg_StPt_Sch_EZ!$B$4:$B$27,0),MATCH(Schedules_8760!$F8610,Clg_StPt_Sch_EZ!$C$3:$I$3,0)),"F","C")</f>
        <v>25.555555555555554</v>
      </c>
      <c r="K8610" s="34">
        <f>CONVERT(INDEX(Clg_StPt_Sch_EZ!$C$31:$I$54,MATCH(Schedules_8760!$C8610,Clg_StPt_Sch_EZ!$B$31:$B$54,0),MATCH(Schedules_8760!$F8610,Clg_StPt_Sch_EZ!$C$30:$I$30,0)),"F","C")</f>
        <v>25</v>
      </c>
      <c r="L8610" s="34">
        <f>CONVERT(INDEX(DHW_StPt_Sch_EZ!$C$4:$I$27,MATCH(Schedules_8760!$C8610,DHW_StPt_Sch_EZ!$B$4:$B$27,0),MATCH(Schedules_8760!$F8610,DHW_StPt_Sch_EZ!$C$3:$I$3,0)),"F","C")</f>
        <v>53.333333333333329</v>
      </c>
      <c r="M8610" s="34">
        <f>CONVERT(INDEX(DHW_StPt_Sch_EZ!$C$31:$I$54,MATCH(Schedules_8760!$C8610,DHW_StPt_Sch_EZ!$B$31:$B$54,0),MATCH(Schedules_8760!$F8610,DHW_StPt_Sch_EZ!$C$30:$I$30,0)),"F","C")</f>
        <v>53.333333333333329</v>
      </c>
      <c r="N8610" s="12"/>
      <c r="O8610" s="12"/>
      <c r="P8610" s="12"/>
    </row>
    <row r="8611" spans="1:16" x14ac:dyDescent="0.25">
      <c r="A8611" s="35">
        <v>8610</v>
      </c>
      <c r="B8611" s="89">
        <v>359.70833333333331</v>
      </c>
      <c r="C8611" s="35">
        <f t="shared" si="670"/>
        <v>18</v>
      </c>
      <c r="D8611" s="35">
        <f t="shared" si="673"/>
        <v>359</v>
      </c>
      <c r="E8611" s="35">
        <f t="shared" si="674"/>
        <v>2</v>
      </c>
      <c r="F8611" s="35" t="str">
        <f t="shared" si="671"/>
        <v>Monday</v>
      </c>
      <c r="G8611" s="35">
        <f t="shared" si="672"/>
        <v>12</v>
      </c>
      <c r="H8611" s="34">
        <f>CONVERT(INDEX(Htg_StPt_Sch_EZ!$C$4:$I$27,MATCH(Schedules_8760!$C8611,Htg_StPt_Sch_EZ!$B$4:$B$27,0),MATCH(Schedules_8760!$F8611,Htg_StPt_Sch_EZ!$C$3:$I$3,0)),"F","C")</f>
        <v>20.555555555555554</v>
      </c>
      <c r="I8611" s="34">
        <f>CONVERT(INDEX(Htg_StPt_Sch_EZ!$C$31:$I$54,MATCH(Schedules_8760!$C8611,Htg_StPt_Sch_EZ!$B$31:$B$54,0),MATCH(Schedules_8760!$F8611,Htg_StPt_Sch_EZ!$C$30:$I$30,0)),"F","C")</f>
        <v>17.777777777777779</v>
      </c>
      <c r="J8611" s="34">
        <f>CONVERT(INDEX(Clg_StPt_Sch_EZ!$C$4:$I$27,MATCH(Schedules_8760!$C8611,Clg_StPt_Sch_EZ!$B$4:$B$27,0),MATCH(Schedules_8760!$F8611,Clg_StPt_Sch_EZ!$C$3:$I$3,0)),"F","C")</f>
        <v>25.555555555555554</v>
      </c>
      <c r="K8611" s="34">
        <f>CONVERT(INDEX(Clg_StPt_Sch_EZ!$C$31:$I$54,MATCH(Schedules_8760!$C8611,Clg_StPt_Sch_EZ!$B$31:$B$54,0),MATCH(Schedules_8760!$F8611,Clg_StPt_Sch_EZ!$C$30:$I$30,0)),"F","C")</f>
        <v>28.333333333333332</v>
      </c>
      <c r="L8611" s="34">
        <f>CONVERT(INDEX(DHW_StPt_Sch_EZ!$C$4:$I$27,MATCH(Schedules_8760!$C8611,DHW_StPt_Sch_EZ!$B$4:$B$27,0),MATCH(Schedules_8760!$F8611,DHW_StPt_Sch_EZ!$C$3:$I$3,0)),"F","C")</f>
        <v>53.333333333333329</v>
      </c>
      <c r="M8611" s="34">
        <f>CONVERT(INDEX(DHW_StPt_Sch_EZ!$C$31:$I$54,MATCH(Schedules_8760!$C8611,DHW_StPt_Sch_EZ!$B$31:$B$54,0),MATCH(Schedules_8760!$F8611,DHW_StPt_Sch_EZ!$C$30:$I$30,0)),"F","C")</f>
        <v>53.333333333333329</v>
      </c>
      <c r="N8611" s="12"/>
      <c r="O8611" s="12"/>
      <c r="P8611" s="12"/>
    </row>
    <row r="8612" spans="1:16" x14ac:dyDescent="0.25">
      <c r="A8612" s="35">
        <v>8611</v>
      </c>
      <c r="B8612" s="89">
        <v>359.75</v>
      </c>
      <c r="C8612" s="35">
        <f t="shared" si="670"/>
        <v>19</v>
      </c>
      <c r="D8612" s="35">
        <f t="shared" si="673"/>
        <v>359</v>
      </c>
      <c r="E8612" s="35">
        <f t="shared" si="674"/>
        <v>2</v>
      </c>
      <c r="F8612" s="35" t="str">
        <f t="shared" si="671"/>
        <v>Monday</v>
      </c>
      <c r="G8612" s="35">
        <f t="shared" si="672"/>
        <v>12</v>
      </c>
      <c r="H8612" s="34">
        <f>CONVERT(INDEX(Htg_StPt_Sch_EZ!$C$4:$I$27,MATCH(Schedules_8760!$C8612,Htg_StPt_Sch_EZ!$B$4:$B$27,0),MATCH(Schedules_8760!$F8612,Htg_StPt_Sch_EZ!$C$3:$I$3,0)),"F","C")</f>
        <v>20.555555555555554</v>
      </c>
      <c r="I8612" s="34">
        <f>CONVERT(INDEX(Htg_StPt_Sch_EZ!$C$31:$I$54,MATCH(Schedules_8760!$C8612,Htg_StPt_Sch_EZ!$B$31:$B$54,0),MATCH(Schedules_8760!$F8612,Htg_StPt_Sch_EZ!$C$30:$I$30,0)),"F","C")</f>
        <v>18.333333333333332</v>
      </c>
      <c r="J8612" s="34">
        <f>CONVERT(INDEX(Clg_StPt_Sch_EZ!$C$4:$I$27,MATCH(Schedules_8760!$C8612,Clg_StPt_Sch_EZ!$B$4:$B$27,0),MATCH(Schedules_8760!$F8612,Clg_StPt_Sch_EZ!$C$3:$I$3,0)),"F","C")</f>
        <v>25.555555555555554</v>
      </c>
      <c r="K8612" s="34">
        <f>CONVERT(INDEX(Clg_StPt_Sch_EZ!$C$31:$I$54,MATCH(Schedules_8760!$C8612,Clg_StPt_Sch_EZ!$B$31:$B$54,0),MATCH(Schedules_8760!$F8612,Clg_StPt_Sch_EZ!$C$30:$I$30,0)),"F","C")</f>
        <v>28.333333333333332</v>
      </c>
      <c r="L8612" s="34">
        <f>CONVERT(INDEX(DHW_StPt_Sch_EZ!$C$4:$I$27,MATCH(Schedules_8760!$C8612,DHW_StPt_Sch_EZ!$B$4:$B$27,0),MATCH(Schedules_8760!$F8612,DHW_StPt_Sch_EZ!$C$3:$I$3,0)),"F","C")</f>
        <v>53.333333333333329</v>
      </c>
      <c r="M8612" s="34">
        <f>CONVERT(INDEX(DHW_StPt_Sch_EZ!$C$31:$I$54,MATCH(Schedules_8760!$C8612,DHW_StPt_Sch_EZ!$B$31:$B$54,0),MATCH(Schedules_8760!$F8612,DHW_StPt_Sch_EZ!$C$30:$I$30,0)),"F","C")</f>
        <v>53.333333333333329</v>
      </c>
      <c r="N8612" s="12"/>
      <c r="O8612" s="12"/>
      <c r="P8612" s="12"/>
    </row>
    <row r="8613" spans="1:16" x14ac:dyDescent="0.25">
      <c r="A8613" s="35">
        <v>8612</v>
      </c>
      <c r="B8613" s="89">
        <v>359.79166666666669</v>
      </c>
      <c r="C8613" s="35">
        <f t="shared" si="670"/>
        <v>20</v>
      </c>
      <c r="D8613" s="35">
        <f t="shared" si="673"/>
        <v>359</v>
      </c>
      <c r="E8613" s="35">
        <f t="shared" si="674"/>
        <v>2</v>
      </c>
      <c r="F8613" s="35" t="str">
        <f t="shared" si="671"/>
        <v>Monday</v>
      </c>
      <c r="G8613" s="35">
        <f t="shared" si="672"/>
        <v>12</v>
      </c>
      <c r="H8613" s="34">
        <f>CONVERT(INDEX(Htg_StPt_Sch_EZ!$C$4:$I$27,MATCH(Schedules_8760!$C8613,Htg_StPt_Sch_EZ!$B$4:$B$27,0),MATCH(Schedules_8760!$F8613,Htg_StPt_Sch_EZ!$C$3:$I$3,0)),"F","C")</f>
        <v>20.555555555555554</v>
      </c>
      <c r="I8613" s="34">
        <f>CONVERT(INDEX(Htg_StPt_Sch_EZ!$C$31:$I$54,MATCH(Schedules_8760!$C8613,Htg_StPt_Sch_EZ!$B$31:$B$54,0),MATCH(Schedules_8760!$F8613,Htg_StPt_Sch_EZ!$C$30:$I$30,0)),"F","C")</f>
        <v>18.888888888888889</v>
      </c>
      <c r="J8613" s="34">
        <f>CONVERT(INDEX(Clg_StPt_Sch_EZ!$C$4:$I$27,MATCH(Schedules_8760!$C8613,Clg_StPt_Sch_EZ!$B$4:$B$27,0),MATCH(Schedules_8760!$F8613,Clg_StPt_Sch_EZ!$C$3:$I$3,0)),"F","C")</f>
        <v>25.555555555555554</v>
      </c>
      <c r="K8613" s="34">
        <f>CONVERT(INDEX(Clg_StPt_Sch_EZ!$C$31:$I$54,MATCH(Schedules_8760!$C8613,Clg_StPt_Sch_EZ!$B$31:$B$54,0),MATCH(Schedules_8760!$F8613,Clg_StPt_Sch_EZ!$C$30:$I$30,0)),"F","C")</f>
        <v>28.333333333333332</v>
      </c>
      <c r="L8613" s="34">
        <f>CONVERT(INDEX(DHW_StPt_Sch_EZ!$C$4:$I$27,MATCH(Schedules_8760!$C8613,DHW_StPt_Sch_EZ!$B$4:$B$27,0),MATCH(Schedules_8760!$F8613,DHW_StPt_Sch_EZ!$C$3:$I$3,0)),"F","C")</f>
        <v>53.333333333333329</v>
      </c>
      <c r="M8613" s="34">
        <f>CONVERT(INDEX(DHW_StPt_Sch_EZ!$C$31:$I$54,MATCH(Schedules_8760!$C8613,DHW_StPt_Sch_EZ!$B$31:$B$54,0),MATCH(Schedules_8760!$F8613,DHW_StPt_Sch_EZ!$C$30:$I$30,0)),"F","C")</f>
        <v>53.333333333333329</v>
      </c>
      <c r="N8613" s="12"/>
      <c r="O8613" s="12"/>
      <c r="P8613" s="12"/>
    </row>
    <row r="8614" spans="1:16" x14ac:dyDescent="0.25">
      <c r="A8614" s="35">
        <v>8613</v>
      </c>
      <c r="B8614" s="89">
        <v>359.83333333333331</v>
      </c>
      <c r="C8614" s="35">
        <f t="shared" si="670"/>
        <v>21</v>
      </c>
      <c r="D8614" s="35">
        <f t="shared" si="673"/>
        <v>359</v>
      </c>
      <c r="E8614" s="35">
        <f t="shared" si="674"/>
        <v>2</v>
      </c>
      <c r="F8614" s="35" t="str">
        <f t="shared" si="671"/>
        <v>Monday</v>
      </c>
      <c r="G8614" s="35">
        <f t="shared" si="672"/>
        <v>12</v>
      </c>
      <c r="H8614" s="34">
        <f>CONVERT(INDEX(Htg_StPt_Sch_EZ!$C$4:$I$27,MATCH(Schedules_8760!$C8614,Htg_StPt_Sch_EZ!$B$4:$B$27,0),MATCH(Schedules_8760!$F8614,Htg_StPt_Sch_EZ!$C$3:$I$3,0)),"F","C")</f>
        <v>20.555555555555554</v>
      </c>
      <c r="I8614" s="34">
        <f>CONVERT(INDEX(Htg_StPt_Sch_EZ!$C$31:$I$54,MATCH(Schedules_8760!$C8614,Htg_StPt_Sch_EZ!$B$31:$B$54,0),MATCH(Schedules_8760!$F8614,Htg_StPt_Sch_EZ!$C$30:$I$30,0)),"F","C")</f>
        <v>19.444444444444443</v>
      </c>
      <c r="J8614" s="34">
        <f>CONVERT(INDEX(Clg_StPt_Sch_EZ!$C$4:$I$27,MATCH(Schedules_8760!$C8614,Clg_StPt_Sch_EZ!$B$4:$B$27,0),MATCH(Schedules_8760!$F8614,Clg_StPt_Sch_EZ!$C$3:$I$3,0)),"F","C")</f>
        <v>25.555555555555554</v>
      </c>
      <c r="K8614" s="34">
        <f>CONVERT(INDEX(Clg_StPt_Sch_EZ!$C$31:$I$54,MATCH(Schedules_8760!$C8614,Clg_StPt_Sch_EZ!$B$31:$B$54,0),MATCH(Schedules_8760!$F8614,Clg_StPt_Sch_EZ!$C$30:$I$30,0)),"F","C")</f>
        <v>28.333333333333332</v>
      </c>
      <c r="L8614" s="34">
        <f>CONVERT(INDEX(DHW_StPt_Sch_EZ!$C$4:$I$27,MATCH(Schedules_8760!$C8614,DHW_StPt_Sch_EZ!$B$4:$B$27,0),MATCH(Schedules_8760!$F8614,DHW_StPt_Sch_EZ!$C$3:$I$3,0)),"F","C")</f>
        <v>53.333333333333329</v>
      </c>
      <c r="M8614" s="34">
        <f>CONVERT(INDEX(DHW_StPt_Sch_EZ!$C$31:$I$54,MATCH(Schedules_8760!$C8614,DHW_StPt_Sch_EZ!$B$31:$B$54,0),MATCH(Schedules_8760!$F8614,DHW_StPt_Sch_EZ!$C$30:$I$30,0)),"F","C")</f>
        <v>53.333333333333329</v>
      </c>
      <c r="N8614" s="12"/>
      <c r="O8614" s="12"/>
      <c r="P8614" s="12"/>
    </row>
    <row r="8615" spans="1:16" x14ac:dyDescent="0.25">
      <c r="A8615" s="35">
        <v>8614</v>
      </c>
      <c r="B8615" s="89">
        <v>359.875</v>
      </c>
      <c r="C8615" s="35">
        <f t="shared" si="670"/>
        <v>22</v>
      </c>
      <c r="D8615" s="35">
        <f t="shared" si="673"/>
        <v>359</v>
      </c>
      <c r="E8615" s="35">
        <f t="shared" si="674"/>
        <v>2</v>
      </c>
      <c r="F8615" s="35" t="str">
        <f t="shared" si="671"/>
        <v>Monday</v>
      </c>
      <c r="G8615" s="35">
        <f t="shared" si="672"/>
        <v>12</v>
      </c>
      <c r="H8615" s="34">
        <f>CONVERT(INDEX(Htg_StPt_Sch_EZ!$C$4:$I$27,MATCH(Schedules_8760!$C8615,Htg_StPt_Sch_EZ!$B$4:$B$27,0),MATCH(Schedules_8760!$F8615,Htg_StPt_Sch_EZ!$C$3:$I$3,0)),"F","C")</f>
        <v>20.555555555555554</v>
      </c>
      <c r="I8615" s="34">
        <f>CONVERT(INDEX(Htg_StPt_Sch_EZ!$C$31:$I$54,MATCH(Schedules_8760!$C8615,Htg_StPt_Sch_EZ!$B$31:$B$54,0),MATCH(Schedules_8760!$F8615,Htg_StPt_Sch_EZ!$C$30:$I$30,0)),"F","C")</f>
        <v>19.444444444444443</v>
      </c>
      <c r="J8615" s="34">
        <f>CONVERT(INDEX(Clg_StPt_Sch_EZ!$C$4:$I$27,MATCH(Schedules_8760!$C8615,Clg_StPt_Sch_EZ!$B$4:$B$27,0),MATCH(Schedules_8760!$F8615,Clg_StPt_Sch_EZ!$C$3:$I$3,0)),"F","C")</f>
        <v>25.555555555555554</v>
      </c>
      <c r="K8615" s="34">
        <f>CONVERT(INDEX(Clg_StPt_Sch_EZ!$C$31:$I$54,MATCH(Schedules_8760!$C8615,Clg_StPt_Sch_EZ!$B$31:$B$54,0),MATCH(Schedules_8760!$F8615,Clg_StPt_Sch_EZ!$C$30:$I$30,0)),"F","C")</f>
        <v>28.333333333333332</v>
      </c>
      <c r="L8615" s="34">
        <f>CONVERT(INDEX(DHW_StPt_Sch_EZ!$C$4:$I$27,MATCH(Schedules_8760!$C8615,DHW_StPt_Sch_EZ!$B$4:$B$27,0),MATCH(Schedules_8760!$F8615,DHW_StPt_Sch_EZ!$C$3:$I$3,0)),"F","C")</f>
        <v>53.333333333333329</v>
      </c>
      <c r="M8615" s="34">
        <f>CONVERT(INDEX(DHW_StPt_Sch_EZ!$C$31:$I$54,MATCH(Schedules_8760!$C8615,DHW_StPt_Sch_EZ!$B$31:$B$54,0),MATCH(Schedules_8760!$F8615,DHW_StPt_Sch_EZ!$C$30:$I$30,0)),"F","C")</f>
        <v>53.333333333333329</v>
      </c>
      <c r="N8615" s="12"/>
      <c r="O8615" s="12"/>
      <c r="P8615" s="12"/>
    </row>
    <row r="8616" spans="1:16" x14ac:dyDescent="0.25">
      <c r="A8616" s="35">
        <v>8615</v>
      </c>
      <c r="B8616" s="89">
        <v>359.91666666666669</v>
      </c>
      <c r="C8616" s="35">
        <f t="shared" si="670"/>
        <v>23</v>
      </c>
      <c r="D8616" s="35">
        <f t="shared" si="673"/>
        <v>359</v>
      </c>
      <c r="E8616" s="35">
        <f t="shared" si="674"/>
        <v>2</v>
      </c>
      <c r="F8616" s="35" t="str">
        <f t="shared" si="671"/>
        <v>Monday</v>
      </c>
      <c r="G8616" s="35">
        <f t="shared" si="672"/>
        <v>12</v>
      </c>
      <c r="H8616" s="34">
        <f>CONVERT(INDEX(Htg_StPt_Sch_EZ!$C$4:$I$27,MATCH(Schedules_8760!$C8616,Htg_StPt_Sch_EZ!$B$4:$B$27,0),MATCH(Schedules_8760!$F8616,Htg_StPt_Sch_EZ!$C$3:$I$3,0)),"F","C")</f>
        <v>20.555555555555554</v>
      </c>
      <c r="I8616" s="34">
        <f>CONVERT(INDEX(Htg_StPt_Sch_EZ!$C$31:$I$54,MATCH(Schedules_8760!$C8616,Htg_StPt_Sch_EZ!$B$31:$B$54,0),MATCH(Schedules_8760!$F8616,Htg_StPt_Sch_EZ!$C$30:$I$30,0)),"F","C")</f>
        <v>19.444444444444443</v>
      </c>
      <c r="J8616" s="34">
        <f>CONVERT(INDEX(Clg_StPt_Sch_EZ!$C$4:$I$27,MATCH(Schedules_8760!$C8616,Clg_StPt_Sch_EZ!$B$4:$B$27,0),MATCH(Schedules_8760!$F8616,Clg_StPt_Sch_EZ!$C$3:$I$3,0)),"F","C")</f>
        <v>25.555555555555554</v>
      </c>
      <c r="K8616" s="34">
        <f>CONVERT(INDEX(Clg_StPt_Sch_EZ!$C$31:$I$54,MATCH(Schedules_8760!$C8616,Clg_StPt_Sch_EZ!$B$31:$B$54,0),MATCH(Schedules_8760!$F8616,Clg_StPt_Sch_EZ!$C$30:$I$30,0)),"F","C")</f>
        <v>28.333333333333332</v>
      </c>
      <c r="L8616" s="34">
        <f>CONVERT(INDEX(DHW_StPt_Sch_EZ!$C$4:$I$27,MATCH(Schedules_8760!$C8616,DHW_StPt_Sch_EZ!$B$4:$B$27,0),MATCH(Schedules_8760!$F8616,DHW_StPt_Sch_EZ!$C$3:$I$3,0)),"F","C")</f>
        <v>53.333333333333329</v>
      </c>
      <c r="M8616" s="34">
        <f>CONVERT(INDEX(DHW_StPt_Sch_EZ!$C$31:$I$54,MATCH(Schedules_8760!$C8616,DHW_StPt_Sch_EZ!$B$31:$B$54,0),MATCH(Schedules_8760!$F8616,DHW_StPt_Sch_EZ!$C$30:$I$30,0)),"F","C")</f>
        <v>53.333333333333329</v>
      </c>
      <c r="N8616" s="12"/>
      <c r="O8616" s="12"/>
      <c r="P8616" s="12"/>
    </row>
    <row r="8617" spans="1:16" x14ac:dyDescent="0.25">
      <c r="A8617" s="35">
        <v>8616</v>
      </c>
      <c r="B8617" s="89">
        <v>359.95833333333331</v>
      </c>
      <c r="C8617" s="35">
        <f t="shared" si="670"/>
        <v>24</v>
      </c>
      <c r="D8617" s="35">
        <f t="shared" si="673"/>
        <v>359</v>
      </c>
      <c r="E8617" s="35">
        <f t="shared" si="674"/>
        <v>2</v>
      </c>
      <c r="F8617" s="35" t="str">
        <f t="shared" si="671"/>
        <v>Monday</v>
      </c>
      <c r="G8617" s="35">
        <f t="shared" si="672"/>
        <v>12</v>
      </c>
      <c r="H8617" s="34">
        <f>CONVERT(INDEX(Htg_StPt_Sch_EZ!$C$4:$I$27,MATCH(Schedules_8760!$C8617,Htg_StPt_Sch_EZ!$B$4:$B$27,0),MATCH(Schedules_8760!$F8617,Htg_StPt_Sch_EZ!$C$3:$I$3,0)),"F","C")</f>
        <v>20.555555555555554</v>
      </c>
      <c r="I8617" s="34">
        <f>CONVERT(INDEX(Htg_StPt_Sch_EZ!$C$31:$I$54,MATCH(Schedules_8760!$C8617,Htg_StPt_Sch_EZ!$B$31:$B$54,0),MATCH(Schedules_8760!$F8617,Htg_StPt_Sch_EZ!$C$30:$I$30,0)),"F","C")</f>
        <v>19.444444444444443</v>
      </c>
      <c r="J8617" s="34">
        <f>CONVERT(INDEX(Clg_StPt_Sch_EZ!$C$4:$I$27,MATCH(Schedules_8760!$C8617,Clg_StPt_Sch_EZ!$B$4:$B$27,0),MATCH(Schedules_8760!$F8617,Clg_StPt_Sch_EZ!$C$3:$I$3,0)),"F","C")</f>
        <v>25.555555555555554</v>
      </c>
      <c r="K8617" s="34">
        <f>CONVERT(INDEX(Clg_StPt_Sch_EZ!$C$31:$I$54,MATCH(Schedules_8760!$C8617,Clg_StPt_Sch_EZ!$B$31:$B$54,0),MATCH(Schedules_8760!$F8617,Clg_StPt_Sch_EZ!$C$30:$I$30,0)),"F","C")</f>
        <v>28.333333333333332</v>
      </c>
      <c r="L8617" s="34">
        <f>CONVERT(INDEX(DHW_StPt_Sch_EZ!$C$4:$I$27,MATCH(Schedules_8760!$C8617,DHW_StPt_Sch_EZ!$B$4:$B$27,0),MATCH(Schedules_8760!$F8617,DHW_StPt_Sch_EZ!$C$3:$I$3,0)),"F","C")</f>
        <v>53.333333333333329</v>
      </c>
      <c r="M8617" s="34">
        <f>CONVERT(INDEX(DHW_StPt_Sch_EZ!$C$31:$I$54,MATCH(Schedules_8760!$C8617,DHW_StPt_Sch_EZ!$B$31:$B$54,0),MATCH(Schedules_8760!$F8617,DHW_StPt_Sch_EZ!$C$30:$I$30,0)),"F","C")</f>
        <v>53.333333333333329</v>
      </c>
      <c r="N8617" s="12"/>
      <c r="O8617" s="12"/>
      <c r="P8617" s="12"/>
    </row>
    <row r="8618" spans="1:16" x14ac:dyDescent="0.25">
      <c r="A8618" s="35">
        <v>8617</v>
      </c>
      <c r="B8618" s="89">
        <v>360</v>
      </c>
      <c r="C8618" s="35">
        <f t="shared" si="670"/>
        <v>1</v>
      </c>
      <c r="D8618" s="35">
        <f t="shared" si="673"/>
        <v>360</v>
      </c>
      <c r="E8618" s="35">
        <f t="shared" si="674"/>
        <v>3</v>
      </c>
      <c r="F8618" s="35" t="str">
        <f t="shared" si="671"/>
        <v>Tuesday</v>
      </c>
      <c r="G8618" s="35">
        <f t="shared" si="672"/>
        <v>12</v>
      </c>
      <c r="H8618" s="34">
        <f>CONVERT(INDEX(Htg_StPt_Sch_EZ!$C$4:$I$27,MATCH(Schedules_8760!$C8618,Htg_StPt_Sch_EZ!$B$4:$B$27,0),MATCH(Schedules_8760!$F8618,Htg_StPt_Sch_EZ!$C$3:$I$3,0)),"F","C")</f>
        <v>20.555555555555554</v>
      </c>
      <c r="I8618" s="34">
        <f>CONVERT(INDEX(Htg_StPt_Sch_EZ!$C$31:$I$54,MATCH(Schedules_8760!$C8618,Htg_StPt_Sch_EZ!$B$31:$B$54,0),MATCH(Schedules_8760!$F8618,Htg_StPt_Sch_EZ!$C$30:$I$30,0)),"F","C")</f>
        <v>19.444444444444443</v>
      </c>
      <c r="J8618" s="34">
        <f>CONVERT(INDEX(Clg_StPt_Sch_EZ!$C$4:$I$27,MATCH(Schedules_8760!$C8618,Clg_StPt_Sch_EZ!$B$4:$B$27,0),MATCH(Schedules_8760!$F8618,Clg_StPt_Sch_EZ!$C$3:$I$3,0)),"F","C")</f>
        <v>25.555555555555554</v>
      </c>
      <c r="K8618" s="34">
        <f>CONVERT(INDEX(Clg_StPt_Sch_EZ!$C$31:$I$54,MATCH(Schedules_8760!$C8618,Clg_StPt_Sch_EZ!$B$31:$B$54,0),MATCH(Schedules_8760!$F8618,Clg_StPt_Sch_EZ!$C$30:$I$30,0)),"F","C")</f>
        <v>28.333333333333332</v>
      </c>
      <c r="L8618" s="34">
        <f>CONVERT(INDEX(DHW_StPt_Sch_EZ!$C$4:$I$27,MATCH(Schedules_8760!$C8618,DHW_StPt_Sch_EZ!$B$4:$B$27,0),MATCH(Schedules_8760!$F8618,DHW_StPt_Sch_EZ!$C$3:$I$3,0)),"F","C")</f>
        <v>53.333333333333329</v>
      </c>
      <c r="M8618" s="34">
        <f>CONVERT(INDEX(DHW_StPt_Sch_EZ!$C$31:$I$54,MATCH(Schedules_8760!$C8618,DHW_StPt_Sch_EZ!$B$31:$B$54,0),MATCH(Schedules_8760!$F8618,DHW_StPt_Sch_EZ!$C$30:$I$30,0)),"F","C")</f>
        <v>53.333333333333329</v>
      </c>
      <c r="N8618" s="12"/>
      <c r="O8618" s="12"/>
      <c r="P8618" s="12"/>
    </row>
    <row r="8619" spans="1:16" x14ac:dyDescent="0.25">
      <c r="A8619" s="35">
        <v>8618</v>
      </c>
      <c r="B8619" s="89">
        <v>360.04166666666669</v>
      </c>
      <c r="C8619" s="35">
        <f t="shared" si="670"/>
        <v>2</v>
      </c>
      <c r="D8619" s="35">
        <f t="shared" si="673"/>
        <v>360</v>
      </c>
      <c r="E8619" s="35">
        <f t="shared" si="674"/>
        <v>3</v>
      </c>
      <c r="F8619" s="35" t="str">
        <f t="shared" si="671"/>
        <v>Tuesday</v>
      </c>
      <c r="G8619" s="35">
        <f t="shared" si="672"/>
        <v>12</v>
      </c>
      <c r="H8619" s="34">
        <f>CONVERT(INDEX(Htg_StPt_Sch_EZ!$C$4:$I$27,MATCH(Schedules_8760!$C8619,Htg_StPt_Sch_EZ!$B$4:$B$27,0),MATCH(Schedules_8760!$F8619,Htg_StPt_Sch_EZ!$C$3:$I$3,0)),"F","C")</f>
        <v>20.555555555555554</v>
      </c>
      <c r="I8619" s="34">
        <f>CONVERT(INDEX(Htg_StPt_Sch_EZ!$C$31:$I$54,MATCH(Schedules_8760!$C8619,Htg_StPt_Sch_EZ!$B$31:$B$54,0),MATCH(Schedules_8760!$F8619,Htg_StPt_Sch_EZ!$C$30:$I$30,0)),"F","C")</f>
        <v>19.444444444444443</v>
      </c>
      <c r="J8619" s="34">
        <f>CONVERT(INDEX(Clg_StPt_Sch_EZ!$C$4:$I$27,MATCH(Schedules_8760!$C8619,Clg_StPt_Sch_EZ!$B$4:$B$27,0),MATCH(Schedules_8760!$F8619,Clg_StPt_Sch_EZ!$C$3:$I$3,0)),"F","C")</f>
        <v>25.555555555555554</v>
      </c>
      <c r="K8619" s="34">
        <f>CONVERT(INDEX(Clg_StPt_Sch_EZ!$C$31:$I$54,MATCH(Schedules_8760!$C8619,Clg_StPt_Sch_EZ!$B$31:$B$54,0),MATCH(Schedules_8760!$F8619,Clg_StPt_Sch_EZ!$C$30:$I$30,0)),"F","C")</f>
        <v>28.333333333333332</v>
      </c>
      <c r="L8619" s="34">
        <f>CONVERT(INDEX(DHW_StPt_Sch_EZ!$C$4:$I$27,MATCH(Schedules_8760!$C8619,DHW_StPt_Sch_EZ!$B$4:$B$27,0),MATCH(Schedules_8760!$F8619,DHW_StPt_Sch_EZ!$C$3:$I$3,0)),"F","C")</f>
        <v>53.333333333333329</v>
      </c>
      <c r="M8619" s="34">
        <f>CONVERT(INDEX(DHW_StPt_Sch_EZ!$C$31:$I$54,MATCH(Schedules_8760!$C8619,DHW_StPt_Sch_EZ!$B$31:$B$54,0),MATCH(Schedules_8760!$F8619,DHW_StPt_Sch_EZ!$C$30:$I$30,0)),"F","C")</f>
        <v>53.333333333333329</v>
      </c>
      <c r="N8619" s="12"/>
      <c r="O8619" s="12"/>
      <c r="P8619" s="12"/>
    </row>
    <row r="8620" spans="1:16" x14ac:dyDescent="0.25">
      <c r="A8620" s="35">
        <v>8619</v>
      </c>
      <c r="B8620" s="89">
        <v>360.08333333333331</v>
      </c>
      <c r="C8620" s="35">
        <f t="shared" si="670"/>
        <v>3</v>
      </c>
      <c r="D8620" s="35">
        <f t="shared" si="673"/>
        <v>360</v>
      </c>
      <c r="E8620" s="35">
        <f t="shared" si="674"/>
        <v>3</v>
      </c>
      <c r="F8620" s="35" t="str">
        <f t="shared" si="671"/>
        <v>Tuesday</v>
      </c>
      <c r="G8620" s="35">
        <f t="shared" si="672"/>
        <v>12</v>
      </c>
      <c r="H8620" s="34">
        <f>CONVERT(INDEX(Htg_StPt_Sch_EZ!$C$4:$I$27,MATCH(Schedules_8760!$C8620,Htg_StPt_Sch_EZ!$B$4:$B$27,0),MATCH(Schedules_8760!$F8620,Htg_StPt_Sch_EZ!$C$3:$I$3,0)),"F","C")</f>
        <v>20.555555555555554</v>
      </c>
      <c r="I8620" s="34">
        <f>CONVERT(INDEX(Htg_StPt_Sch_EZ!$C$31:$I$54,MATCH(Schedules_8760!$C8620,Htg_StPt_Sch_EZ!$B$31:$B$54,0),MATCH(Schedules_8760!$F8620,Htg_StPt_Sch_EZ!$C$30:$I$30,0)),"F","C")</f>
        <v>19.444444444444443</v>
      </c>
      <c r="J8620" s="34">
        <f>CONVERT(INDEX(Clg_StPt_Sch_EZ!$C$4:$I$27,MATCH(Schedules_8760!$C8620,Clg_StPt_Sch_EZ!$B$4:$B$27,0),MATCH(Schedules_8760!$F8620,Clg_StPt_Sch_EZ!$C$3:$I$3,0)),"F","C")</f>
        <v>25.555555555555554</v>
      </c>
      <c r="K8620" s="34">
        <f>CONVERT(INDEX(Clg_StPt_Sch_EZ!$C$31:$I$54,MATCH(Schedules_8760!$C8620,Clg_StPt_Sch_EZ!$B$31:$B$54,0),MATCH(Schedules_8760!$F8620,Clg_StPt_Sch_EZ!$C$30:$I$30,0)),"F","C")</f>
        <v>28.333333333333332</v>
      </c>
      <c r="L8620" s="34">
        <f>CONVERT(INDEX(DHW_StPt_Sch_EZ!$C$4:$I$27,MATCH(Schedules_8760!$C8620,DHW_StPt_Sch_EZ!$B$4:$B$27,0),MATCH(Schedules_8760!$F8620,DHW_StPt_Sch_EZ!$C$3:$I$3,0)),"F","C")</f>
        <v>53.333333333333329</v>
      </c>
      <c r="M8620" s="34">
        <f>CONVERT(INDEX(DHW_StPt_Sch_EZ!$C$31:$I$54,MATCH(Schedules_8760!$C8620,DHW_StPt_Sch_EZ!$B$31:$B$54,0),MATCH(Schedules_8760!$F8620,DHW_StPt_Sch_EZ!$C$30:$I$30,0)),"F","C")</f>
        <v>53.333333333333329</v>
      </c>
      <c r="N8620" s="12"/>
      <c r="O8620" s="12"/>
      <c r="P8620" s="12"/>
    </row>
    <row r="8621" spans="1:16" x14ac:dyDescent="0.25">
      <c r="A8621" s="35">
        <v>8620</v>
      </c>
      <c r="B8621" s="89">
        <v>360.125</v>
      </c>
      <c r="C8621" s="35">
        <f t="shared" si="670"/>
        <v>4</v>
      </c>
      <c r="D8621" s="35">
        <f t="shared" si="673"/>
        <v>360</v>
      </c>
      <c r="E8621" s="35">
        <f t="shared" si="674"/>
        <v>3</v>
      </c>
      <c r="F8621" s="35" t="str">
        <f t="shared" si="671"/>
        <v>Tuesday</v>
      </c>
      <c r="G8621" s="35">
        <f t="shared" si="672"/>
        <v>12</v>
      </c>
      <c r="H8621" s="34">
        <f>CONVERT(INDEX(Htg_StPt_Sch_EZ!$C$4:$I$27,MATCH(Schedules_8760!$C8621,Htg_StPt_Sch_EZ!$B$4:$B$27,0),MATCH(Schedules_8760!$F8621,Htg_StPt_Sch_EZ!$C$3:$I$3,0)),"F","C")</f>
        <v>20.555555555555554</v>
      </c>
      <c r="I8621" s="34">
        <f>CONVERT(INDEX(Htg_StPt_Sch_EZ!$C$31:$I$54,MATCH(Schedules_8760!$C8621,Htg_StPt_Sch_EZ!$B$31:$B$54,0),MATCH(Schedules_8760!$F8621,Htg_StPt_Sch_EZ!$C$30:$I$30,0)),"F","C")</f>
        <v>19.444444444444443</v>
      </c>
      <c r="J8621" s="34">
        <f>CONVERT(INDEX(Clg_StPt_Sch_EZ!$C$4:$I$27,MATCH(Schedules_8760!$C8621,Clg_StPt_Sch_EZ!$B$4:$B$27,0),MATCH(Schedules_8760!$F8621,Clg_StPt_Sch_EZ!$C$3:$I$3,0)),"F","C")</f>
        <v>25.555555555555554</v>
      </c>
      <c r="K8621" s="34">
        <f>CONVERT(INDEX(Clg_StPt_Sch_EZ!$C$31:$I$54,MATCH(Schedules_8760!$C8621,Clg_StPt_Sch_EZ!$B$31:$B$54,0),MATCH(Schedules_8760!$F8621,Clg_StPt_Sch_EZ!$C$30:$I$30,0)),"F","C")</f>
        <v>28.333333333333332</v>
      </c>
      <c r="L8621" s="34">
        <f>CONVERT(INDEX(DHW_StPt_Sch_EZ!$C$4:$I$27,MATCH(Schedules_8760!$C8621,DHW_StPt_Sch_EZ!$B$4:$B$27,0),MATCH(Schedules_8760!$F8621,DHW_StPt_Sch_EZ!$C$3:$I$3,0)),"F","C")</f>
        <v>53.333333333333329</v>
      </c>
      <c r="M8621" s="34">
        <f>CONVERT(INDEX(DHW_StPt_Sch_EZ!$C$31:$I$54,MATCH(Schedules_8760!$C8621,DHW_StPt_Sch_EZ!$B$31:$B$54,0),MATCH(Schedules_8760!$F8621,DHW_StPt_Sch_EZ!$C$30:$I$30,0)),"F","C")</f>
        <v>53.333333333333329</v>
      </c>
      <c r="N8621" s="12"/>
      <c r="O8621" s="12"/>
      <c r="P8621" s="12"/>
    </row>
    <row r="8622" spans="1:16" x14ac:dyDescent="0.25">
      <c r="A8622" s="35">
        <v>8621</v>
      </c>
      <c r="B8622" s="89">
        <v>360.16666666666669</v>
      </c>
      <c r="C8622" s="35">
        <f t="shared" si="670"/>
        <v>5</v>
      </c>
      <c r="D8622" s="35">
        <f t="shared" si="673"/>
        <v>360</v>
      </c>
      <c r="E8622" s="35">
        <f t="shared" si="674"/>
        <v>3</v>
      </c>
      <c r="F8622" s="35" t="str">
        <f t="shared" si="671"/>
        <v>Tuesday</v>
      </c>
      <c r="G8622" s="35">
        <f t="shared" si="672"/>
        <v>12</v>
      </c>
      <c r="H8622" s="34">
        <f>CONVERT(INDEX(Htg_StPt_Sch_EZ!$C$4:$I$27,MATCH(Schedules_8760!$C8622,Htg_StPt_Sch_EZ!$B$4:$B$27,0),MATCH(Schedules_8760!$F8622,Htg_StPt_Sch_EZ!$C$3:$I$3,0)),"F","C")</f>
        <v>20.555555555555554</v>
      </c>
      <c r="I8622" s="34">
        <f>CONVERT(INDEX(Htg_StPt_Sch_EZ!$C$31:$I$54,MATCH(Schedules_8760!$C8622,Htg_StPt_Sch_EZ!$B$31:$B$54,0),MATCH(Schedules_8760!$F8622,Htg_StPt_Sch_EZ!$C$30:$I$30,0)),"F","C")</f>
        <v>19.444444444444443</v>
      </c>
      <c r="J8622" s="34">
        <f>CONVERT(INDEX(Clg_StPt_Sch_EZ!$C$4:$I$27,MATCH(Schedules_8760!$C8622,Clg_StPt_Sch_EZ!$B$4:$B$27,0),MATCH(Schedules_8760!$F8622,Clg_StPt_Sch_EZ!$C$3:$I$3,0)),"F","C")</f>
        <v>25.555555555555554</v>
      </c>
      <c r="K8622" s="34">
        <f>CONVERT(INDEX(Clg_StPt_Sch_EZ!$C$31:$I$54,MATCH(Schedules_8760!$C8622,Clg_StPt_Sch_EZ!$B$31:$B$54,0),MATCH(Schedules_8760!$F8622,Clg_StPt_Sch_EZ!$C$30:$I$30,0)),"F","C")</f>
        <v>28.333333333333332</v>
      </c>
      <c r="L8622" s="34">
        <f>CONVERT(INDEX(DHW_StPt_Sch_EZ!$C$4:$I$27,MATCH(Schedules_8760!$C8622,DHW_StPt_Sch_EZ!$B$4:$B$27,0),MATCH(Schedules_8760!$F8622,DHW_StPt_Sch_EZ!$C$3:$I$3,0)),"F","C")</f>
        <v>53.333333333333329</v>
      </c>
      <c r="M8622" s="34">
        <f>CONVERT(INDEX(DHW_StPt_Sch_EZ!$C$31:$I$54,MATCH(Schedules_8760!$C8622,DHW_StPt_Sch_EZ!$B$31:$B$54,0),MATCH(Schedules_8760!$F8622,DHW_StPt_Sch_EZ!$C$30:$I$30,0)),"F","C")</f>
        <v>53.333333333333329</v>
      </c>
      <c r="N8622" s="12"/>
      <c r="O8622" s="12"/>
      <c r="P8622" s="12"/>
    </row>
    <row r="8623" spans="1:16" x14ac:dyDescent="0.25">
      <c r="A8623" s="35">
        <v>8622</v>
      </c>
      <c r="B8623" s="89">
        <v>360.20833333333331</v>
      </c>
      <c r="C8623" s="35">
        <f t="shared" si="670"/>
        <v>6</v>
      </c>
      <c r="D8623" s="35">
        <f t="shared" si="673"/>
        <v>360</v>
      </c>
      <c r="E8623" s="35">
        <f t="shared" si="674"/>
        <v>3</v>
      </c>
      <c r="F8623" s="35" t="str">
        <f t="shared" si="671"/>
        <v>Tuesday</v>
      </c>
      <c r="G8623" s="35">
        <f t="shared" si="672"/>
        <v>12</v>
      </c>
      <c r="H8623" s="34">
        <f>CONVERT(INDEX(Htg_StPt_Sch_EZ!$C$4:$I$27,MATCH(Schedules_8760!$C8623,Htg_StPt_Sch_EZ!$B$4:$B$27,0),MATCH(Schedules_8760!$F8623,Htg_StPt_Sch_EZ!$C$3:$I$3,0)),"F","C")</f>
        <v>20.555555555555554</v>
      </c>
      <c r="I8623" s="34">
        <f>CONVERT(INDEX(Htg_StPt_Sch_EZ!$C$31:$I$54,MATCH(Schedules_8760!$C8623,Htg_StPt_Sch_EZ!$B$31:$B$54,0),MATCH(Schedules_8760!$F8623,Htg_StPt_Sch_EZ!$C$30:$I$30,0)),"F","C")</f>
        <v>19.444444444444443</v>
      </c>
      <c r="J8623" s="34">
        <f>CONVERT(INDEX(Clg_StPt_Sch_EZ!$C$4:$I$27,MATCH(Schedules_8760!$C8623,Clg_StPt_Sch_EZ!$B$4:$B$27,0),MATCH(Schedules_8760!$F8623,Clg_StPt_Sch_EZ!$C$3:$I$3,0)),"F","C")</f>
        <v>25.555555555555554</v>
      </c>
      <c r="K8623" s="34">
        <f>CONVERT(INDEX(Clg_StPt_Sch_EZ!$C$31:$I$54,MATCH(Schedules_8760!$C8623,Clg_StPt_Sch_EZ!$B$31:$B$54,0),MATCH(Schedules_8760!$F8623,Clg_StPt_Sch_EZ!$C$30:$I$30,0)),"F","C")</f>
        <v>28.333333333333332</v>
      </c>
      <c r="L8623" s="34">
        <f>CONVERT(INDEX(DHW_StPt_Sch_EZ!$C$4:$I$27,MATCH(Schedules_8760!$C8623,DHW_StPt_Sch_EZ!$B$4:$B$27,0),MATCH(Schedules_8760!$F8623,DHW_StPt_Sch_EZ!$C$3:$I$3,0)),"F","C")</f>
        <v>53.333333333333329</v>
      </c>
      <c r="M8623" s="34">
        <f>CONVERT(INDEX(DHW_StPt_Sch_EZ!$C$31:$I$54,MATCH(Schedules_8760!$C8623,DHW_StPt_Sch_EZ!$B$31:$B$54,0),MATCH(Schedules_8760!$F8623,DHW_StPt_Sch_EZ!$C$30:$I$30,0)),"F","C")</f>
        <v>53.333333333333329</v>
      </c>
      <c r="N8623" s="12"/>
      <c r="O8623" s="12"/>
      <c r="P8623" s="12"/>
    </row>
    <row r="8624" spans="1:16" x14ac:dyDescent="0.25">
      <c r="A8624" s="35">
        <v>8623</v>
      </c>
      <c r="B8624" s="89">
        <v>360.25</v>
      </c>
      <c r="C8624" s="35">
        <f t="shared" si="670"/>
        <v>7</v>
      </c>
      <c r="D8624" s="35">
        <f t="shared" si="673"/>
        <v>360</v>
      </c>
      <c r="E8624" s="35">
        <f t="shared" si="674"/>
        <v>3</v>
      </c>
      <c r="F8624" s="35" t="str">
        <f t="shared" si="671"/>
        <v>Tuesday</v>
      </c>
      <c r="G8624" s="35">
        <f t="shared" si="672"/>
        <v>12</v>
      </c>
      <c r="H8624" s="34">
        <f>CONVERT(INDEX(Htg_StPt_Sch_EZ!$C$4:$I$27,MATCH(Schedules_8760!$C8624,Htg_StPt_Sch_EZ!$B$4:$B$27,0),MATCH(Schedules_8760!$F8624,Htg_StPt_Sch_EZ!$C$3:$I$3,0)),"F","C")</f>
        <v>20.555555555555554</v>
      </c>
      <c r="I8624" s="34">
        <f>CONVERT(INDEX(Htg_StPt_Sch_EZ!$C$31:$I$54,MATCH(Schedules_8760!$C8624,Htg_StPt_Sch_EZ!$B$31:$B$54,0),MATCH(Schedules_8760!$F8624,Htg_StPt_Sch_EZ!$C$30:$I$30,0)),"F","C")</f>
        <v>19.444444444444443</v>
      </c>
      <c r="J8624" s="34">
        <f>CONVERT(INDEX(Clg_StPt_Sch_EZ!$C$4:$I$27,MATCH(Schedules_8760!$C8624,Clg_StPt_Sch_EZ!$B$4:$B$27,0),MATCH(Schedules_8760!$F8624,Clg_StPt_Sch_EZ!$C$3:$I$3,0)),"F","C")</f>
        <v>25.555555555555554</v>
      </c>
      <c r="K8624" s="34">
        <f>CONVERT(INDEX(Clg_StPt_Sch_EZ!$C$31:$I$54,MATCH(Schedules_8760!$C8624,Clg_StPt_Sch_EZ!$B$31:$B$54,0),MATCH(Schedules_8760!$F8624,Clg_StPt_Sch_EZ!$C$30:$I$30,0)),"F","C")</f>
        <v>28.333333333333332</v>
      </c>
      <c r="L8624" s="34">
        <f>CONVERT(INDEX(DHW_StPt_Sch_EZ!$C$4:$I$27,MATCH(Schedules_8760!$C8624,DHW_StPt_Sch_EZ!$B$4:$B$27,0),MATCH(Schedules_8760!$F8624,DHW_StPt_Sch_EZ!$C$3:$I$3,0)),"F","C")</f>
        <v>53.333333333333329</v>
      </c>
      <c r="M8624" s="34">
        <f>CONVERT(INDEX(DHW_StPt_Sch_EZ!$C$31:$I$54,MATCH(Schedules_8760!$C8624,DHW_StPt_Sch_EZ!$B$31:$B$54,0),MATCH(Schedules_8760!$F8624,DHW_StPt_Sch_EZ!$C$30:$I$30,0)),"F","C")</f>
        <v>53.333333333333329</v>
      </c>
      <c r="N8624" s="12"/>
      <c r="O8624" s="12"/>
      <c r="P8624" s="12"/>
    </row>
    <row r="8625" spans="1:16" x14ac:dyDescent="0.25">
      <c r="A8625" s="35">
        <v>8624</v>
      </c>
      <c r="B8625" s="89">
        <v>360.29166666666669</v>
      </c>
      <c r="C8625" s="35">
        <f t="shared" si="670"/>
        <v>8</v>
      </c>
      <c r="D8625" s="35">
        <f t="shared" si="673"/>
        <v>360</v>
      </c>
      <c r="E8625" s="35">
        <f t="shared" si="674"/>
        <v>3</v>
      </c>
      <c r="F8625" s="35" t="str">
        <f t="shared" si="671"/>
        <v>Tuesday</v>
      </c>
      <c r="G8625" s="35">
        <f t="shared" si="672"/>
        <v>12</v>
      </c>
      <c r="H8625" s="34">
        <f>CONVERT(INDEX(Htg_StPt_Sch_EZ!$C$4:$I$27,MATCH(Schedules_8760!$C8625,Htg_StPt_Sch_EZ!$B$4:$B$27,0),MATCH(Schedules_8760!$F8625,Htg_StPt_Sch_EZ!$C$3:$I$3,0)),"F","C")</f>
        <v>20.555555555555554</v>
      </c>
      <c r="I8625" s="34">
        <f>CONVERT(INDEX(Htg_StPt_Sch_EZ!$C$31:$I$54,MATCH(Schedules_8760!$C8625,Htg_StPt_Sch_EZ!$B$31:$B$54,0),MATCH(Schedules_8760!$F8625,Htg_StPt_Sch_EZ!$C$30:$I$30,0)),"F","C")</f>
        <v>19.444444444444443</v>
      </c>
      <c r="J8625" s="34">
        <f>CONVERT(INDEX(Clg_StPt_Sch_EZ!$C$4:$I$27,MATCH(Schedules_8760!$C8625,Clg_StPt_Sch_EZ!$B$4:$B$27,0),MATCH(Schedules_8760!$F8625,Clg_StPt_Sch_EZ!$C$3:$I$3,0)),"F","C")</f>
        <v>25.555555555555554</v>
      </c>
      <c r="K8625" s="34">
        <f>CONVERT(INDEX(Clg_StPt_Sch_EZ!$C$31:$I$54,MATCH(Schedules_8760!$C8625,Clg_StPt_Sch_EZ!$B$31:$B$54,0),MATCH(Schedules_8760!$F8625,Clg_StPt_Sch_EZ!$C$30:$I$30,0)),"F","C")</f>
        <v>25</v>
      </c>
      <c r="L8625" s="34">
        <f>CONVERT(INDEX(DHW_StPt_Sch_EZ!$C$4:$I$27,MATCH(Schedules_8760!$C8625,DHW_StPt_Sch_EZ!$B$4:$B$27,0),MATCH(Schedules_8760!$F8625,DHW_StPt_Sch_EZ!$C$3:$I$3,0)),"F","C")</f>
        <v>53.333333333333329</v>
      </c>
      <c r="M8625" s="34">
        <f>CONVERT(INDEX(DHW_StPt_Sch_EZ!$C$31:$I$54,MATCH(Schedules_8760!$C8625,DHW_StPt_Sch_EZ!$B$31:$B$54,0),MATCH(Schedules_8760!$F8625,DHW_StPt_Sch_EZ!$C$30:$I$30,0)),"F","C")</f>
        <v>53.333333333333329</v>
      </c>
      <c r="N8625" s="12"/>
      <c r="O8625" s="12"/>
      <c r="P8625" s="12"/>
    </row>
    <row r="8626" spans="1:16" x14ac:dyDescent="0.25">
      <c r="A8626" s="35">
        <v>8625</v>
      </c>
      <c r="B8626" s="89">
        <v>360.33333333333331</v>
      </c>
      <c r="C8626" s="35">
        <f t="shared" si="670"/>
        <v>9</v>
      </c>
      <c r="D8626" s="35">
        <f t="shared" si="673"/>
        <v>360</v>
      </c>
      <c r="E8626" s="35">
        <f t="shared" si="674"/>
        <v>3</v>
      </c>
      <c r="F8626" s="35" t="str">
        <f t="shared" si="671"/>
        <v>Tuesday</v>
      </c>
      <c r="G8626" s="35">
        <f t="shared" si="672"/>
        <v>12</v>
      </c>
      <c r="H8626" s="34">
        <f>CONVERT(INDEX(Htg_StPt_Sch_EZ!$C$4:$I$27,MATCH(Schedules_8760!$C8626,Htg_StPt_Sch_EZ!$B$4:$B$27,0),MATCH(Schedules_8760!$F8626,Htg_StPt_Sch_EZ!$C$3:$I$3,0)),"F","C")</f>
        <v>20.555555555555554</v>
      </c>
      <c r="I8626" s="34">
        <f>CONVERT(INDEX(Htg_StPt_Sch_EZ!$C$31:$I$54,MATCH(Schedules_8760!$C8626,Htg_StPt_Sch_EZ!$B$31:$B$54,0),MATCH(Schedules_8760!$F8626,Htg_StPt_Sch_EZ!$C$30:$I$30,0)),"F","C")</f>
        <v>19.444444444444443</v>
      </c>
      <c r="J8626" s="34">
        <f>CONVERT(INDEX(Clg_StPt_Sch_EZ!$C$4:$I$27,MATCH(Schedules_8760!$C8626,Clg_StPt_Sch_EZ!$B$4:$B$27,0),MATCH(Schedules_8760!$F8626,Clg_StPt_Sch_EZ!$C$3:$I$3,0)),"F","C")</f>
        <v>25.555555555555554</v>
      </c>
      <c r="K8626" s="34">
        <f>CONVERT(INDEX(Clg_StPt_Sch_EZ!$C$31:$I$54,MATCH(Schedules_8760!$C8626,Clg_StPt_Sch_EZ!$B$31:$B$54,0),MATCH(Schedules_8760!$F8626,Clg_StPt_Sch_EZ!$C$30:$I$30,0)),"F","C")</f>
        <v>25</v>
      </c>
      <c r="L8626" s="34">
        <f>CONVERT(INDEX(DHW_StPt_Sch_EZ!$C$4:$I$27,MATCH(Schedules_8760!$C8626,DHW_StPt_Sch_EZ!$B$4:$B$27,0),MATCH(Schedules_8760!$F8626,DHW_StPt_Sch_EZ!$C$3:$I$3,0)),"F","C")</f>
        <v>53.333333333333329</v>
      </c>
      <c r="M8626" s="34">
        <f>CONVERT(INDEX(DHW_StPt_Sch_EZ!$C$31:$I$54,MATCH(Schedules_8760!$C8626,DHW_StPt_Sch_EZ!$B$31:$B$54,0),MATCH(Schedules_8760!$F8626,DHW_StPt_Sch_EZ!$C$30:$I$30,0)),"F","C")</f>
        <v>53.333333333333329</v>
      </c>
      <c r="N8626" s="12"/>
      <c r="O8626" s="12"/>
      <c r="P8626" s="12"/>
    </row>
    <row r="8627" spans="1:16" x14ac:dyDescent="0.25">
      <c r="A8627" s="35">
        <v>8626</v>
      </c>
      <c r="B8627" s="89">
        <v>360.375</v>
      </c>
      <c r="C8627" s="35">
        <f t="shared" si="670"/>
        <v>10</v>
      </c>
      <c r="D8627" s="35">
        <f t="shared" si="673"/>
        <v>360</v>
      </c>
      <c r="E8627" s="35">
        <f t="shared" si="674"/>
        <v>3</v>
      </c>
      <c r="F8627" s="35" t="str">
        <f t="shared" si="671"/>
        <v>Tuesday</v>
      </c>
      <c r="G8627" s="35">
        <f t="shared" si="672"/>
        <v>12</v>
      </c>
      <c r="H8627" s="34">
        <f>CONVERT(INDEX(Htg_StPt_Sch_EZ!$C$4:$I$27,MATCH(Schedules_8760!$C8627,Htg_StPt_Sch_EZ!$B$4:$B$27,0),MATCH(Schedules_8760!$F8627,Htg_StPt_Sch_EZ!$C$3:$I$3,0)),"F","C")</f>
        <v>20.555555555555554</v>
      </c>
      <c r="I8627" s="34">
        <f>CONVERT(INDEX(Htg_StPt_Sch_EZ!$C$31:$I$54,MATCH(Schedules_8760!$C8627,Htg_StPt_Sch_EZ!$B$31:$B$54,0),MATCH(Schedules_8760!$F8627,Htg_StPt_Sch_EZ!$C$30:$I$30,0)),"F","C")</f>
        <v>19.444444444444443</v>
      </c>
      <c r="J8627" s="34">
        <f>CONVERT(INDEX(Clg_StPt_Sch_EZ!$C$4:$I$27,MATCH(Schedules_8760!$C8627,Clg_StPt_Sch_EZ!$B$4:$B$27,0),MATCH(Schedules_8760!$F8627,Clg_StPt_Sch_EZ!$C$3:$I$3,0)),"F","C")</f>
        <v>25.555555555555554</v>
      </c>
      <c r="K8627" s="34">
        <f>CONVERT(INDEX(Clg_StPt_Sch_EZ!$C$31:$I$54,MATCH(Schedules_8760!$C8627,Clg_StPt_Sch_EZ!$B$31:$B$54,0),MATCH(Schedules_8760!$F8627,Clg_StPt_Sch_EZ!$C$30:$I$30,0)),"F","C")</f>
        <v>25</v>
      </c>
      <c r="L8627" s="34">
        <f>CONVERT(INDEX(DHW_StPt_Sch_EZ!$C$4:$I$27,MATCH(Schedules_8760!$C8627,DHW_StPt_Sch_EZ!$B$4:$B$27,0),MATCH(Schedules_8760!$F8627,DHW_StPt_Sch_EZ!$C$3:$I$3,0)),"F","C")</f>
        <v>53.333333333333329</v>
      </c>
      <c r="M8627" s="34">
        <f>CONVERT(INDEX(DHW_StPt_Sch_EZ!$C$31:$I$54,MATCH(Schedules_8760!$C8627,DHW_StPt_Sch_EZ!$B$31:$B$54,0),MATCH(Schedules_8760!$F8627,DHW_StPt_Sch_EZ!$C$30:$I$30,0)),"F","C")</f>
        <v>53.333333333333329</v>
      </c>
      <c r="N8627" s="12"/>
      <c r="O8627" s="12"/>
      <c r="P8627" s="12"/>
    </row>
    <row r="8628" spans="1:16" x14ac:dyDescent="0.25">
      <c r="A8628" s="35">
        <v>8627</v>
      </c>
      <c r="B8628" s="89">
        <v>360.41666666666669</v>
      </c>
      <c r="C8628" s="35">
        <f t="shared" si="670"/>
        <v>11</v>
      </c>
      <c r="D8628" s="35">
        <f t="shared" si="673"/>
        <v>360</v>
      </c>
      <c r="E8628" s="35">
        <f t="shared" si="674"/>
        <v>3</v>
      </c>
      <c r="F8628" s="35" t="str">
        <f t="shared" si="671"/>
        <v>Tuesday</v>
      </c>
      <c r="G8628" s="35">
        <f t="shared" si="672"/>
        <v>12</v>
      </c>
      <c r="H8628" s="34">
        <f>CONVERT(INDEX(Htg_StPt_Sch_EZ!$C$4:$I$27,MATCH(Schedules_8760!$C8628,Htg_StPt_Sch_EZ!$B$4:$B$27,0),MATCH(Schedules_8760!$F8628,Htg_StPt_Sch_EZ!$C$3:$I$3,0)),"F","C")</f>
        <v>20.555555555555554</v>
      </c>
      <c r="I8628" s="34">
        <f>CONVERT(INDEX(Htg_StPt_Sch_EZ!$C$31:$I$54,MATCH(Schedules_8760!$C8628,Htg_StPt_Sch_EZ!$B$31:$B$54,0),MATCH(Schedules_8760!$F8628,Htg_StPt_Sch_EZ!$C$30:$I$30,0)),"F","C")</f>
        <v>19.444444444444443</v>
      </c>
      <c r="J8628" s="34">
        <f>CONVERT(INDEX(Clg_StPt_Sch_EZ!$C$4:$I$27,MATCH(Schedules_8760!$C8628,Clg_StPt_Sch_EZ!$B$4:$B$27,0),MATCH(Schedules_8760!$F8628,Clg_StPt_Sch_EZ!$C$3:$I$3,0)),"F","C")</f>
        <v>25.555555555555554</v>
      </c>
      <c r="K8628" s="34">
        <f>CONVERT(INDEX(Clg_StPt_Sch_EZ!$C$31:$I$54,MATCH(Schedules_8760!$C8628,Clg_StPt_Sch_EZ!$B$31:$B$54,0),MATCH(Schedules_8760!$F8628,Clg_StPt_Sch_EZ!$C$30:$I$30,0)),"F","C")</f>
        <v>25</v>
      </c>
      <c r="L8628" s="34">
        <f>CONVERT(INDEX(DHW_StPt_Sch_EZ!$C$4:$I$27,MATCH(Schedules_8760!$C8628,DHW_StPt_Sch_EZ!$B$4:$B$27,0),MATCH(Schedules_8760!$F8628,DHW_StPt_Sch_EZ!$C$3:$I$3,0)),"F","C")</f>
        <v>53.333333333333329</v>
      </c>
      <c r="M8628" s="34">
        <f>CONVERT(INDEX(DHW_StPt_Sch_EZ!$C$31:$I$54,MATCH(Schedules_8760!$C8628,DHW_StPt_Sch_EZ!$B$31:$B$54,0),MATCH(Schedules_8760!$F8628,DHW_StPt_Sch_EZ!$C$30:$I$30,0)),"F","C")</f>
        <v>53.333333333333329</v>
      </c>
      <c r="N8628" s="12"/>
      <c r="O8628" s="12"/>
      <c r="P8628" s="12"/>
    </row>
    <row r="8629" spans="1:16" x14ac:dyDescent="0.25">
      <c r="A8629" s="35">
        <v>8628</v>
      </c>
      <c r="B8629" s="89">
        <v>360.45833333333331</v>
      </c>
      <c r="C8629" s="35">
        <f t="shared" si="670"/>
        <v>12</v>
      </c>
      <c r="D8629" s="35">
        <f t="shared" si="673"/>
        <v>360</v>
      </c>
      <c r="E8629" s="35">
        <f t="shared" si="674"/>
        <v>3</v>
      </c>
      <c r="F8629" s="35" t="str">
        <f t="shared" si="671"/>
        <v>Tuesday</v>
      </c>
      <c r="G8629" s="35">
        <f t="shared" si="672"/>
        <v>12</v>
      </c>
      <c r="H8629" s="34">
        <f>CONVERT(INDEX(Htg_StPt_Sch_EZ!$C$4:$I$27,MATCH(Schedules_8760!$C8629,Htg_StPt_Sch_EZ!$B$4:$B$27,0),MATCH(Schedules_8760!$F8629,Htg_StPt_Sch_EZ!$C$3:$I$3,0)),"F","C")</f>
        <v>20.555555555555554</v>
      </c>
      <c r="I8629" s="34">
        <f>CONVERT(INDEX(Htg_StPt_Sch_EZ!$C$31:$I$54,MATCH(Schedules_8760!$C8629,Htg_StPt_Sch_EZ!$B$31:$B$54,0),MATCH(Schedules_8760!$F8629,Htg_StPt_Sch_EZ!$C$30:$I$30,0)),"F","C")</f>
        <v>19.444444444444443</v>
      </c>
      <c r="J8629" s="34">
        <f>CONVERT(INDEX(Clg_StPt_Sch_EZ!$C$4:$I$27,MATCH(Schedules_8760!$C8629,Clg_StPt_Sch_EZ!$B$4:$B$27,0),MATCH(Schedules_8760!$F8629,Clg_StPt_Sch_EZ!$C$3:$I$3,0)),"F","C")</f>
        <v>25.555555555555554</v>
      </c>
      <c r="K8629" s="34">
        <f>CONVERT(INDEX(Clg_StPt_Sch_EZ!$C$31:$I$54,MATCH(Schedules_8760!$C8629,Clg_StPt_Sch_EZ!$B$31:$B$54,0),MATCH(Schedules_8760!$F8629,Clg_StPt_Sch_EZ!$C$30:$I$30,0)),"F","C")</f>
        <v>25</v>
      </c>
      <c r="L8629" s="34">
        <f>CONVERT(INDEX(DHW_StPt_Sch_EZ!$C$4:$I$27,MATCH(Schedules_8760!$C8629,DHW_StPt_Sch_EZ!$B$4:$B$27,0),MATCH(Schedules_8760!$F8629,DHW_StPt_Sch_EZ!$C$3:$I$3,0)),"F","C")</f>
        <v>53.333333333333329</v>
      </c>
      <c r="M8629" s="34">
        <f>CONVERT(INDEX(DHW_StPt_Sch_EZ!$C$31:$I$54,MATCH(Schedules_8760!$C8629,DHW_StPt_Sch_EZ!$B$31:$B$54,0),MATCH(Schedules_8760!$F8629,DHW_StPt_Sch_EZ!$C$30:$I$30,0)),"F","C")</f>
        <v>53.333333333333329</v>
      </c>
      <c r="N8629" s="12"/>
      <c r="O8629" s="12"/>
      <c r="P8629" s="12"/>
    </row>
    <row r="8630" spans="1:16" x14ac:dyDescent="0.25">
      <c r="A8630" s="35">
        <v>8629</v>
      </c>
      <c r="B8630" s="89">
        <v>360.5</v>
      </c>
      <c r="C8630" s="35">
        <f t="shared" si="670"/>
        <v>13</v>
      </c>
      <c r="D8630" s="35">
        <f t="shared" si="673"/>
        <v>360</v>
      </c>
      <c r="E8630" s="35">
        <f t="shared" si="674"/>
        <v>3</v>
      </c>
      <c r="F8630" s="35" t="str">
        <f t="shared" si="671"/>
        <v>Tuesday</v>
      </c>
      <c r="G8630" s="35">
        <f t="shared" si="672"/>
        <v>12</v>
      </c>
      <c r="H8630" s="34">
        <f>CONVERT(INDEX(Htg_StPt_Sch_EZ!$C$4:$I$27,MATCH(Schedules_8760!$C8630,Htg_StPt_Sch_EZ!$B$4:$B$27,0),MATCH(Schedules_8760!$F8630,Htg_StPt_Sch_EZ!$C$3:$I$3,0)),"F","C")</f>
        <v>20.555555555555554</v>
      </c>
      <c r="I8630" s="34">
        <f>CONVERT(INDEX(Htg_StPt_Sch_EZ!$C$31:$I$54,MATCH(Schedules_8760!$C8630,Htg_StPt_Sch_EZ!$B$31:$B$54,0),MATCH(Schedules_8760!$F8630,Htg_StPt_Sch_EZ!$C$30:$I$30,0)),"F","C")</f>
        <v>19.444444444444443</v>
      </c>
      <c r="J8630" s="34">
        <f>CONVERT(INDEX(Clg_StPt_Sch_EZ!$C$4:$I$27,MATCH(Schedules_8760!$C8630,Clg_StPt_Sch_EZ!$B$4:$B$27,0),MATCH(Schedules_8760!$F8630,Clg_StPt_Sch_EZ!$C$3:$I$3,0)),"F","C")</f>
        <v>25.555555555555554</v>
      </c>
      <c r="K8630" s="34">
        <f>CONVERT(INDEX(Clg_StPt_Sch_EZ!$C$31:$I$54,MATCH(Schedules_8760!$C8630,Clg_StPt_Sch_EZ!$B$31:$B$54,0),MATCH(Schedules_8760!$F8630,Clg_StPt_Sch_EZ!$C$30:$I$30,0)),"F","C")</f>
        <v>25</v>
      </c>
      <c r="L8630" s="34">
        <f>CONVERT(INDEX(DHW_StPt_Sch_EZ!$C$4:$I$27,MATCH(Schedules_8760!$C8630,DHW_StPt_Sch_EZ!$B$4:$B$27,0),MATCH(Schedules_8760!$F8630,DHW_StPt_Sch_EZ!$C$3:$I$3,0)),"F","C")</f>
        <v>53.333333333333329</v>
      </c>
      <c r="M8630" s="34">
        <f>CONVERT(INDEX(DHW_StPt_Sch_EZ!$C$31:$I$54,MATCH(Schedules_8760!$C8630,DHW_StPt_Sch_EZ!$B$31:$B$54,0),MATCH(Schedules_8760!$F8630,DHW_StPt_Sch_EZ!$C$30:$I$30,0)),"F","C")</f>
        <v>53.333333333333329</v>
      </c>
      <c r="N8630" s="12"/>
      <c r="O8630" s="12"/>
      <c r="P8630" s="12"/>
    </row>
    <row r="8631" spans="1:16" x14ac:dyDescent="0.25">
      <c r="A8631" s="35">
        <v>8630</v>
      </c>
      <c r="B8631" s="89">
        <v>360.54166666666669</v>
      </c>
      <c r="C8631" s="35">
        <f t="shared" si="670"/>
        <v>14</v>
      </c>
      <c r="D8631" s="35">
        <f t="shared" si="673"/>
        <v>360</v>
      </c>
      <c r="E8631" s="35">
        <f t="shared" si="674"/>
        <v>3</v>
      </c>
      <c r="F8631" s="35" t="str">
        <f t="shared" si="671"/>
        <v>Tuesday</v>
      </c>
      <c r="G8631" s="35">
        <f t="shared" si="672"/>
        <v>12</v>
      </c>
      <c r="H8631" s="34">
        <f>CONVERT(INDEX(Htg_StPt_Sch_EZ!$C$4:$I$27,MATCH(Schedules_8760!$C8631,Htg_StPt_Sch_EZ!$B$4:$B$27,0),MATCH(Schedules_8760!$F8631,Htg_StPt_Sch_EZ!$C$3:$I$3,0)),"F","C")</f>
        <v>20.555555555555554</v>
      </c>
      <c r="I8631" s="34">
        <f>CONVERT(INDEX(Htg_StPt_Sch_EZ!$C$31:$I$54,MATCH(Schedules_8760!$C8631,Htg_StPt_Sch_EZ!$B$31:$B$54,0),MATCH(Schedules_8760!$F8631,Htg_StPt_Sch_EZ!$C$30:$I$30,0)),"F","C")</f>
        <v>19.444444444444443</v>
      </c>
      <c r="J8631" s="34">
        <f>CONVERT(INDEX(Clg_StPt_Sch_EZ!$C$4:$I$27,MATCH(Schedules_8760!$C8631,Clg_StPt_Sch_EZ!$B$4:$B$27,0),MATCH(Schedules_8760!$F8631,Clg_StPt_Sch_EZ!$C$3:$I$3,0)),"F","C")</f>
        <v>25.555555555555554</v>
      </c>
      <c r="K8631" s="34">
        <f>CONVERT(INDEX(Clg_StPt_Sch_EZ!$C$31:$I$54,MATCH(Schedules_8760!$C8631,Clg_StPt_Sch_EZ!$B$31:$B$54,0),MATCH(Schedules_8760!$F8631,Clg_StPt_Sch_EZ!$C$30:$I$30,0)),"F","C")</f>
        <v>25</v>
      </c>
      <c r="L8631" s="34">
        <f>CONVERT(INDEX(DHW_StPt_Sch_EZ!$C$4:$I$27,MATCH(Schedules_8760!$C8631,DHW_StPt_Sch_EZ!$B$4:$B$27,0),MATCH(Schedules_8760!$F8631,DHW_StPt_Sch_EZ!$C$3:$I$3,0)),"F","C")</f>
        <v>53.333333333333329</v>
      </c>
      <c r="M8631" s="34">
        <f>CONVERT(INDEX(DHW_StPt_Sch_EZ!$C$31:$I$54,MATCH(Schedules_8760!$C8631,DHW_StPt_Sch_EZ!$B$31:$B$54,0),MATCH(Schedules_8760!$F8631,DHW_StPt_Sch_EZ!$C$30:$I$30,0)),"F","C")</f>
        <v>53.333333333333329</v>
      </c>
      <c r="N8631" s="12"/>
      <c r="O8631" s="12"/>
      <c r="P8631" s="12"/>
    </row>
    <row r="8632" spans="1:16" x14ac:dyDescent="0.25">
      <c r="A8632" s="35">
        <v>8631</v>
      </c>
      <c r="B8632" s="89">
        <v>360.58333333333331</v>
      </c>
      <c r="C8632" s="35">
        <f t="shared" si="670"/>
        <v>15</v>
      </c>
      <c r="D8632" s="35">
        <f t="shared" si="673"/>
        <v>360</v>
      </c>
      <c r="E8632" s="35">
        <f t="shared" si="674"/>
        <v>3</v>
      </c>
      <c r="F8632" s="35" t="str">
        <f t="shared" si="671"/>
        <v>Tuesday</v>
      </c>
      <c r="G8632" s="35">
        <f t="shared" si="672"/>
        <v>12</v>
      </c>
      <c r="H8632" s="34">
        <f>CONVERT(INDEX(Htg_StPt_Sch_EZ!$C$4:$I$27,MATCH(Schedules_8760!$C8632,Htg_StPt_Sch_EZ!$B$4:$B$27,0),MATCH(Schedules_8760!$F8632,Htg_StPt_Sch_EZ!$C$3:$I$3,0)),"F","C")</f>
        <v>20.555555555555554</v>
      </c>
      <c r="I8632" s="34">
        <f>CONVERT(INDEX(Htg_StPt_Sch_EZ!$C$31:$I$54,MATCH(Schedules_8760!$C8632,Htg_StPt_Sch_EZ!$B$31:$B$54,0),MATCH(Schedules_8760!$F8632,Htg_StPt_Sch_EZ!$C$30:$I$30,0)),"F","C")</f>
        <v>21.111111111111111</v>
      </c>
      <c r="J8632" s="34">
        <f>CONVERT(INDEX(Clg_StPt_Sch_EZ!$C$4:$I$27,MATCH(Schedules_8760!$C8632,Clg_StPt_Sch_EZ!$B$4:$B$27,0),MATCH(Schedules_8760!$F8632,Clg_StPt_Sch_EZ!$C$3:$I$3,0)),"F","C")</f>
        <v>25.555555555555554</v>
      </c>
      <c r="K8632" s="34">
        <f>CONVERT(INDEX(Clg_StPt_Sch_EZ!$C$31:$I$54,MATCH(Schedules_8760!$C8632,Clg_StPt_Sch_EZ!$B$31:$B$54,0),MATCH(Schedules_8760!$F8632,Clg_StPt_Sch_EZ!$C$30:$I$30,0)),"F","C")</f>
        <v>25</v>
      </c>
      <c r="L8632" s="34">
        <f>CONVERT(INDEX(DHW_StPt_Sch_EZ!$C$4:$I$27,MATCH(Schedules_8760!$C8632,DHW_StPt_Sch_EZ!$B$4:$B$27,0),MATCH(Schedules_8760!$F8632,DHW_StPt_Sch_EZ!$C$3:$I$3,0)),"F","C")</f>
        <v>53.333333333333329</v>
      </c>
      <c r="M8632" s="34">
        <f>CONVERT(INDEX(DHW_StPt_Sch_EZ!$C$31:$I$54,MATCH(Schedules_8760!$C8632,DHW_StPt_Sch_EZ!$B$31:$B$54,0),MATCH(Schedules_8760!$F8632,DHW_StPt_Sch_EZ!$C$30:$I$30,0)),"F","C")</f>
        <v>53.333333333333329</v>
      </c>
      <c r="N8632" s="12"/>
      <c r="O8632" s="12"/>
      <c r="P8632" s="12"/>
    </row>
    <row r="8633" spans="1:16" x14ac:dyDescent="0.25">
      <c r="A8633" s="35">
        <v>8632</v>
      </c>
      <c r="B8633" s="89">
        <v>360.625</v>
      </c>
      <c r="C8633" s="35">
        <f t="shared" si="670"/>
        <v>16</v>
      </c>
      <c r="D8633" s="35">
        <f t="shared" si="673"/>
        <v>360</v>
      </c>
      <c r="E8633" s="35">
        <f t="shared" si="674"/>
        <v>3</v>
      </c>
      <c r="F8633" s="35" t="str">
        <f t="shared" si="671"/>
        <v>Tuesday</v>
      </c>
      <c r="G8633" s="35">
        <f t="shared" si="672"/>
        <v>12</v>
      </c>
      <c r="H8633" s="34">
        <f>CONVERT(INDEX(Htg_StPt_Sch_EZ!$C$4:$I$27,MATCH(Schedules_8760!$C8633,Htg_StPt_Sch_EZ!$B$4:$B$27,0),MATCH(Schedules_8760!$F8633,Htg_StPt_Sch_EZ!$C$3:$I$3,0)),"F","C")</f>
        <v>20.555555555555554</v>
      </c>
      <c r="I8633" s="34">
        <f>CONVERT(INDEX(Htg_StPt_Sch_EZ!$C$31:$I$54,MATCH(Schedules_8760!$C8633,Htg_StPt_Sch_EZ!$B$31:$B$54,0),MATCH(Schedules_8760!$F8633,Htg_StPt_Sch_EZ!$C$30:$I$30,0)),"F","C")</f>
        <v>21.111111111111111</v>
      </c>
      <c r="J8633" s="34">
        <f>CONVERT(INDEX(Clg_StPt_Sch_EZ!$C$4:$I$27,MATCH(Schedules_8760!$C8633,Clg_StPt_Sch_EZ!$B$4:$B$27,0),MATCH(Schedules_8760!$F8633,Clg_StPt_Sch_EZ!$C$3:$I$3,0)),"F","C")</f>
        <v>25.555555555555554</v>
      </c>
      <c r="K8633" s="34">
        <f>CONVERT(INDEX(Clg_StPt_Sch_EZ!$C$31:$I$54,MATCH(Schedules_8760!$C8633,Clg_StPt_Sch_EZ!$B$31:$B$54,0),MATCH(Schedules_8760!$F8633,Clg_StPt_Sch_EZ!$C$30:$I$30,0)),"F","C")</f>
        <v>25</v>
      </c>
      <c r="L8633" s="34">
        <f>CONVERT(INDEX(DHW_StPt_Sch_EZ!$C$4:$I$27,MATCH(Schedules_8760!$C8633,DHW_StPt_Sch_EZ!$B$4:$B$27,0),MATCH(Schedules_8760!$F8633,DHW_StPt_Sch_EZ!$C$3:$I$3,0)),"F","C")</f>
        <v>53.333333333333329</v>
      </c>
      <c r="M8633" s="34">
        <f>CONVERT(INDEX(DHW_StPt_Sch_EZ!$C$31:$I$54,MATCH(Schedules_8760!$C8633,DHW_StPt_Sch_EZ!$B$31:$B$54,0),MATCH(Schedules_8760!$F8633,DHW_StPt_Sch_EZ!$C$30:$I$30,0)),"F","C")</f>
        <v>53.333333333333329</v>
      </c>
      <c r="N8633" s="12"/>
      <c r="O8633" s="12"/>
      <c r="P8633" s="12"/>
    </row>
    <row r="8634" spans="1:16" x14ac:dyDescent="0.25">
      <c r="A8634" s="35">
        <v>8633</v>
      </c>
      <c r="B8634" s="89">
        <v>360.66666666666669</v>
      </c>
      <c r="C8634" s="35">
        <f t="shared" si="670"/>
        <v>17</v>
      </c>
      <c r="D8634" s="35">
        <f t="shared" si="673"/>
        <v>360</v>
      </c>
      <c r="E8634" s="35">
        <f t="shared" si="674"/>
        <v>3</v>
      </c>
      <c r="F8634" s="35" t="str">
        <f t="shared" si="671"/>
        <v>Tuesday</v>
      </c>
      <c r="G8634" s="35">
        <f t="shared" si="672"/>
        <v>12</v>
      </c>
      <c r="H8634" s="34">
        <f>CONVERT(INDEX(Htg_StPt_Sch_EZ!$C$4:$I$27,MATCH(Schedules_8760!$C8634,Htg_StPt_Sch_EZ!$B$4:$B$27,0),MATCH(Schedules_8760!$F8634,Htg_StPt_Sch_EZ!$C$3:$I$3,0)),"F","C")</f>
        <v>20.555555555555554</v>
      </c>
      <c r="I8634" s="34">
        <f>CONVERT(INDEX(Htg_StPt_Sch_EZ!$C$31:$I$54,MATCH(Schedules_8760!$C8634,Htg_StPt_Sch_EZ!$B$31:$B$54,0),MATCH(Schedules_8760!$F8634,Htg_StPt_Sch_EZ!$C$30:$I$30,0)),"F","C")</f>
        <v>17.777777777777779</v>
      </c>
      <c r="J8634" s="34">
        <f>CONVERT(INDEX(Clg_StPt_Sch_EZ!$C$4:$I$27,MATCH(Schedules_8760!$C8634,Clg_StPt_Sch_EZ!$B$4:$B$27,0),MATCH(Schedules_8760!$F8634,Clg_StPt_Sch_EZ!$C$3:$I$3,0)),"F","C")</f>
        <v>25.555555555555554</v>
      </c>
      <c r="K8634" s="34">
        <f>CONVERT(INDEX(Clg_StPt_Sch_EZ!$C$31:$I$54,MATCH(Schedules_8760!$C8634,Clg_StPt_Sch_EZ!$B$31:$B$54,0),MATCH(Schedules_8760!$F8634,Clg_StPt_Sch_EZ!$C$30:$I$30,0)),"F","C")</f>
        <v>25</v>
      </c>
      <c r="L8634" s="34">
        <f>CONVERT(INDEX(DHW_StPt_Sch_EZ!$C$4:$I$27,MATCH(Schedules_8760!$C8634,DHW_StPt_Sch_EZ!$B$4:$B$27,0),MATCH(Schedules_8760!$F8634,DHW_StPt_Sch_EZ!$C$3:$I$3,0)),"F","C")</f>
        <v>53.333333333333329</v>
      </c>
      <c r="M8634" s="34">
        <f>CONVERT(INDEX(DHW_StPt_Sch_EZ!$C$31:$I$54,MATCH(Schedules_8760!$C8634,DHW_StPt_Sch_EZ!$B$31:$B$54,0),MATCH(Schedules_8760!$F8634,DHW_StPt_Sch_EZ!$C$30:$I$30,0)),"F","C")</f>
        <v>53.333333333333329</v>
      </c>
      <c r="N8634" s="12"/>
      <c r="O8634" s="12"/>
      <c r="P8634" s="12"/>
    </row>
    <row r="8635" spans="1:16" x14ac:dyDescent="0.25">
      <c r="A8635" s="35">
        <v>8634</v>
      </c>
      <c r="B8635" s="89">
        <v>360.70833333333331</v>
      </c>
      <c r="C8635" s="35">
        <f t="shared" si="670"/>
        <v>18</v>
      </c>
      <c r="D8635" s="35">
        <f t="shared" si="673"/>
        <v>360</v>
      </c>
      <c r="E8635" s="35">
        <f t="shared" si="674"/>
        <v>3</v>
      </c>
      <c r="F8635" s="35" t="str">
        <f t="shared" si="671"/>
        <v>Tuesday</v>
      </c>
      <c r="G8635" s="35">
        <f t="shared" si="672"/>
        <v>12</v>
      </c>
      <c r="H8635" s="34">
        <f>CONVERT(INDEX(Htg_StPt_Sch_EZ!$C$4:$I$27,MATCH(Schedules_8760!$C8635,Htg_StPt_Sch_EZ!$B$4:$B$27,0),MATCH(Schedules_8760!$F8635,Htg_StPt_Sch_EZ!$C$3:$I$3,0)),"F","C")</f>
        <v>20.555555555555554</v>
      </c>
      <c r="I8635" s="34">
        <f>CONVERT(INDEX(Htg_StPt_Sch_EZ!$C$31:$I$54,MATCH(Schedules_8760!$C8635,Htg_StPt_Sch_EZ!$B$31:$B$54,0),MATCH(Schedules_8760!$F8635,Htg_StPt_Sch_EZ!$C$30:$I$30,0)),"F","C")</f>
        <v>17.777777777777779</v>
      </c>
      <c r="J8635" s="34">
        <f>CONVERT(INDEX(Clg_StPt_Sch_EZ!$C$4:$I$27,MATCH(Schedules_8760!$C8635,Clg_StPt_Sch_EZ!$B$4:$B$27,0),MATCH(Schedules_8760!$F8635,Clg_StPt_Sch_EZ!$C$3:$I$3,0)),"F","C")</f>
        <v>25.555555555555554</v>
      </c>
      <c r="K8635" s="34">
        <f>CONVERT(INDEX(Clg_StPt_Sch_EZ!$C$31:$I$54,MATCH(Schedules_8760!$C8635,Clg_StPt_Sch_EZ!$B$31:$B$54,0),MATCH(Schedules_8760!$F8635,Clg_StPt_Sch_EZ!$C$30:$I$30,0)),"F","C")</f>
        <v>28.333333333333332</v>
      </c>
      <c r="L8635" s="34">
        <f>CONVERT(INDEX(DHW_StPt_Sch_EZ!$C$4:$I$27,MATCH(Schedules_8760!$C8635,DHW_StPt_Sch_EZ!$B$4:$B$27,0),MATCH(Schedules_8760!$F8635,DHW_StPt_Sch_EZ!$C$3:$I$3,0)),"F","C")</f>
        <v>53.333333333333329</v>
      </c>
      <c r="M8635" s="34">
        <f>CONVERT(INDEX(DHW_StPt_Sch_EZ!$C$31:$I$54,MATCH(Schedules_8760!$C8635,DHW_StPt_Sch_EZ!$B$31:$B$54,0),MATCH(Schedules_8760!$F8635,DHW_StPt_Sch_EZ!$C$30:$I$30,0)),"F","C")</f>
        <v>53.333333333333329</v>
      </c>
      <c r="N8635" s="12"/>
      <c r="O8635" s="12"/>
      <c r="P8635" s="12"/>
    </row>
    <row r="8636" spans="1:16" x14ac:dyDescent="0.25">
      <c r="A8636" s="35">
        <v>8635</v>
      </c>
      <c r="B8636" s="89">
        <v>360.75</v>
      </c>
      <c r="C8636" s="35">
        <f t="shared" si="670"/>
        <v>19</v>
      </c>
      <c r="D8636" s="35">
        <f t="shared" si="673"/>
        <v>360</v>
      </c>
      <c r="E8636" s="35">
        <f t="shared" si="674"/>
        <v>3</v>
      </c>
      <c r="F8636" s="35" t="str">
        <f t="shared" si="671"/>
        <v>Tuesday</v>
      </c>
      <c r="G8636" s="35">
        <f t="shared" si="672"/>
        <v>12</v>
      </c>
      <c r="H8636" s="34">
        <f>CONVERT(INDEX(Htg_StPt_Sch_EZ!$C$4:$I$27,MATCH(Schedules_8760!$C8636,Htg_StPt_Sch_EZ!$B$4:$B$27,0),MATCH(Schedules_8760!$F8636,Htg_StPt_Sch_EZ!$C$3:$I$3,0)),"F","C")</f>
        <v>20.555555555555554</v>
      </c>
      <c r="I8636" s="34">
        <f>CONVERT(INDEX(Htg_StPt_Sch_EZ!$C$31:$I$54,MATCH(Schedules_8760!$C8636,Htg_StPt_Sch_EZ!$B$31:$B$54,0),MATCH(Schedules_8760!$F8636,Htg_StPt_Sch_EZ!$C$30:$I$30,0)),"F","C")</f>
        <v>18.333333333333332</v>
      </c>
      <c r="J8636" s="34">
        <f>CONVERT(INDEX(Clg_StPt_Sch_EZ!$C$4:$I$27,MATCH(Schedules_8760!$C8636,Clg_StPt_Sch_EZ!$B$4:$B$27,0),MATCH(Schedules_8760!$F8636,Clg_StPt_Sch_EZ!$C$3:$I$3,0)),"F","C")</f>
        <v>25.555555555555554</v>
      </c>
      <c r="K8636" s="34">
        <f>CONVERT(INDEX(Clg_StPt_Sch_EZ!$C$31:$I$54,MATCH(Schedules_8760!$C8636,Clg_StPt_Sch_EZ!$B$31:$B$54,0),MATCH(Schedules_8760!$F8636,Clg_StPt_Sch_EZ!$C$30:$I$30,0)),"F","C")</f>
        <v>28.333333333333332</v>
      </c>
      <c r="L8636" s="34">
        <f>CONVERT(INDEX(DHW_StPt_Sch_EZ!$C$4:$I$27,MATCH(Schedules_8760!$C8636,DHW_StPt_Sch_EZ!$B$4:$B$27,0),MATCH(Schedules_8760!$F8636,DHW_StPt_Sch_EZ!$C$3:$I$3,0)),"F","C")</f>
        <v>53.333333333333329</v>
      </c>
      <c r="M8636" s="34">
        <f>CONVERT(INDEX(DHW_StPt_Sch_EZ!$C$31:$I$54,MATCH(Schedules_8760!$C8636,DHW_StPt_Sch_EZ!$B$31:$B$54,0),MATCH(Schedules_8760!$F8636,DHW_StPt_Sch_EZ!$C$30:$I$30,0)),"F","C")</f>
        <v>53.333333333333329</v>
      </c>
      <c r="N8636" s="12"/>
      <c r="O8636" s="12"/>
      <c r="P8636" s="12"/>
    </row>
    <row r="8637" spans="1:16" x14ac:dyDescent="0.25">
      <c r="A8637" s="35">
        <v>8636</v>
      </c>
      <c r="B8637" s="89">
        <v>360.79166666666669</v>
      </c>
      <c r="C8637" s="35">
        <f t="shared" si="670"/>
        <v>20</v>
      </c>
      <c r="D8637" s="35">
        <f t="shared" si="673"/>
        <v>360</v>
      </c>
      <c r="E8637" s="35">
        <f t="shared" si="674"/>
        <v>3</v>
      </c>
      <c r="F8637" s="35" t="str">
        <f t="shared" si="671"/>
        <v>Tuesday</v>
      </c>
      <c r="G8637" s="35">
        <f t="shared" si="672"/>
        <v>12</v>
      </c>
      <c r="H8637" s="34">
        <f>CONVERT(INDEX(Htg_StPt_Sch_EZ!$C$4:$I$27,MATCH(Schedules_8760!$C8637,Htg_StPt_Sch_EZ!$B$4:$B$27,0),MATCH(Schedules_8760!$F8637,Htg_StPt_Sch_EZ!$C$3:$I$3,0)),"F","C")</f>
        <v>20.555555555555554</v>
      </c>
      <c r="I8637" s="34">
        <f>CONVERT(INDEX(Htg_StPt_Sch_EZ!$C$31:$I$54,MATCH(Schedules_8760!$C8637,Htg_StPt_Sch_EZ!$B$31:$B$54,0),MATCH(Schedules_8760!$F8637,Htg_StPt_Sch_EZ!$C$30:$I$30,0)),"F","C")</f>
        <v>18.888888888888889</v>
      </c>
      <c r="J8637" s="34">
        <f>CONVERT(INDEX(Clg_StPt_Sch_EZ!$C$4:$I$27,MATCH(Schedules_8760!$C8637,Clg_StPt_Sch_EZ!$B$4:$B$27,0),MATCH(Schedules_8760!$F8637,Clg_StPt_Sch_EZ!$C$3:$I$3,0)),"F","C")</f>
        <v>25.555555555555554</v>
      </c>
      <c r="K8637" s="34">
        <f>CONVERT(INDEX(Clg_StPt_Sch_EZ!$C$31:$I$54,MATCH(Schedules_8760!$C8637,Clg_StPt_Sch_EZ!$B$31:$B$54,0),MATCH(Schedules_8760!$F8637,Clg_StPt_Sch_EZ!$C$30:$I$30,0)),"F","C")</f>
        <v>28.333333333333332</v>
      </c>
      <c r="L8637" s="34">
        <f>CONVERT(INDEX(DHW_StPt_Sch_EZ!$C$4:$I$27,MATCH(Schedules_8760!$C8637,DHW_StPt_Sch_EZ!$B$4:$B$27,0),MATCH(Schedules_8760!$F8637,DHW_StPt_Sch_EZ!$C$3:$I$3,0)),"F","C")</f>
        <v>53.333333333333329</v>
      </c>
      <c r="M8637" s="34">
        <f>CONVERT(INDEX(DHW_StPt_Sch_EZ!$C$31:$I$54,MATCH(Schedules_8760!$C8637,DHW_StPt_Sch_EZ!$B$31:$B$54,0),MATCH(Schedules_8760!$F8637,DHW_StPt_Sch_EZ!$C$30:$I$30,0)),"F","C")</f>
        <v>53.333333333333329</v>
      </c>
      <c r="N8637" s="12"/>
      <c r="O8637" s="12"/>
      <c r="P8637" s="12"/>
    </row>
    <row r="8638" spans="1:16" x14ac:dyDescent="0.25">
      <c r="A8638" s="35">
        <v>8637</v>
      </c>
      <c r="B8638" s="89">
        <v>360.83333333333331</v>
      </c>
      <c r="C8638" s="35">
        <f t="shared" si="670"/>
        <v>21</v>
      </c>
      <c r="D8638" s="35">
        <f t="shared" si="673"/>
        <v>360</v>
      </c>
      <c r="E8638" s="35">
        <f t="shared" si="674"/>
        <v>3</v>
      </c>
      <c r="F8638" s="35" t="str">
        <f t="shared" si="671"/>
        <v>Tuesday</v>
      </c>
      <c r="G8638" s="35">
        <f t="shared" si="672"/>
        <v>12</v>
      </c>
      <c r="H8638" s="34">
        <f>CONVERT(INDEX(Htg_StPt_Sch_EZ!$C$4:$I$27,MATCH(Schedules_8760!$C8638,Htg_StPt_Sch_EZ!$B$4:$B$27,0),MATCH(Schedules_8760!$F8638,Htg_StPt_Sch_EZ!$C$3:$I$3,0)),"F","C")</f>
        <v>20.555555555555554</v>
      </c>
      <c r="I8638" s="34">
        <f>CONVERT(INDEX(Htg_StPt_Sch_EZ!$C$31:$I$54,MATCH(Schedules_8760!$C8638,Htg_StPt_Sch_EZ!$B$31:$B$54,0),MATCH(Schedules_8760!$F8638,Htg_StPt_Sch_EZ!$C$30:$I$30,0)),"F","C")</f>
        <v>19.444444444444443</v>
      </c>
      <c r="J8638" s="34">
        <f>CONVERT(INDEX(Clg_StPt_Sch_EZ!$C$4:$I$27,MATCH(Schedules_8760!$C8638,Clg_StPt_Sch_EZ!$B$4:$B$27,0),MATCH(Schedules_8760!$F8638,Clg_StPt_Sch_EZ!$C$3:$I$3,0)),"F","C")</f>
        <v>25.555555555555554</v>
      </c>
      <c r="K8638" s="34">
        <f>CONVERT(INDEX(Clg_StPt_Sch_EZ!$C$31:$I$54,MATCH(Schedules_8760!$C8638,Clg_StPt_Sch_EZ!$B$31:$B$54,0),MATCH(Schedules_8760!$F8638,Clg_StPt_Sch_EZ!$C$30:$I$30,0)),"F","C")</f>
        <v>28.333333333333332</v>
      </c>
      <c r="L8638" s="34">
        <f>CONVERT(INDEX(DHW_StPt_Sch_EZ!$C$4:$I$27,MATCH(Schedules_8760!$C8638,DHW_StPt_Sch_EZ!$B$4:$B$27,0),MATCH(Schedules_8760!$F8638,DHW_StPt_Sch_EZ!$C$3:$I$3,0)),"F","C")</f>
        <v>53.333333333333329</v>
      </c>
      <c r="M8638" s="34">
        <f>CONVERT(INDEX(DHW_StPt_Sch_EZ!$C$31:$I$54,MATCH(Schedules_8760!$C8638,DHW_StPt_Sch_EZ!$B$31:$B$54,0),MATCH(Schedules_8760!$F8638,DHW_StPt_Sch_EZ!$C$30:$I$30,0)),"F","C")</f>
        <v>53.333333333333329</v>
      </c>
      <c r="N8638" s="12"/>
      <c r="O8638" s="12"/>
      <c r="P8638" s="12"/>
    </row>
    <row r="8639" spans="1:16" x14ac:dyDescent="0.25">
      <c r="A8639" s="35">
        <v>8638</v>
      </c>
      <c r="B8639" s="89">
        <v>360.875</v>
      </c>
      <c r="C8639" s="35">
        <f t="shared" si="670"/>
        <v>22</v>
      </c>
      <c r="D8639" s="35">
        <f t="shared" si="673"/>
        <v>360</v>
      </c>
      <c r="E8639" s="35">
        <f t="shared" si="674"/>
        <v>3</v>
      </c>
      <c r="F8639" s="35" t="str">
        <f t="shared" si="671"/>
        <v>Tuesday</v>
      </c>
      <c r="G8639" s="35">
        <f t="shared" si="672"/>
        <v>12</v>
      </c>
      <c r="H8639" s="34">
        <f>CONVERT(INDEX(Htg_StPt_Sch_EZ!$C$4:$I$27,MATCH(Schedules_8760!$C8639,Htg_StPt_Sch_EZ!$B$4:$B$27,0),MATCH(Schedules_8760!$F8639,Htg_StPt_Sch_EZ!$C$3:$I$3,0)),"F","C")</f>
        <v>20.555555555555554</v>
      </c>
      <c r="I8639" s="34">
        <f>CONVERT(INDEX(Htg_StPt_Sch_EZ!$C$31:$I$54,MATCH(Schedules_8760!$C8639,Htg_StPt_Sch_EZ!$B$31:$B$54,0),MATCH(Schedules_8760!$F8639,Htg_StPt_Sch_EZ!$C$30:$I$30,0)),"F","C")</f>
        <v>19.444444444444443</v>
      </c>
      <c r="J8639" s="34">
        <f>CONVERT(INDEX(Clg_StPt_Sch_EZ!$C$4:$I$27,MATCH(Schedules_8760!$C8639,Clg_StPt_Sch_EZ!$B$4:$B$27,0),MATCH(Schedules_8760!$F8639,Clg_StPt_Sch_EZ!$C$3:$I$3,0)),"F","C")</f>
        <v>25.555555555555554</v>
      </c>
      <c r="K8639" s="34">
        <f>CONVERT(INDEX(Clg_StPt_Sch_EZ!$C$31:$I$54,MATCH(Schedules_8760!$C8639,Clg_StPt_Sch_EZ!$B$31:$B$54,0),MATCH(Schedules_8760!$F8639,Clg_StPt_Sch_EZ!$C$30:$I$30,0)),"F","C")</f>
        <v>28.333333333333332</v>
      </c>
      <c r="L8639" s="34">
        <f>CONVERT(INDEX(DHW_StPt_Sch_EZ!$C$4:$I$27,MATCH(Schedules_8760!$C8639,DHW_StPt_Sch_EZ!$B$4:$B$27,0),MATCH(Schedules_8760!$F8639,DHW_StPt_Sch_EZ!$C$3:$I$3,0)),"F","C")</f>
        <v>53.333333333333329</v>
      </c>
      <c r="M8639" s="34">
        <f>CONVERT(INDEX(DHW_StPt_Sch_EZ!$C$31:$I$54,MATCH(Schedules_8760!$C8639,DHW_StPt_Sch_EZ!$B$31:$B$54,0),MATCH(Schedules_8760!$F8639,DHW_StPt_Sch_EZ!$C$30:$I$30,0)),"F","C")</f>
        <v>53.333333333333329</v>
      </c>
      <c r="N8639" s="12"/>
      <c r="O8639" s="12"/>
      <c r="P8639" s="12"/>
    </row>
    <row r="8640" spans="1:16" x14ac:dyDescent="0.25">
      <c r="A8640" s="35">
        <v>8639</v>
      </c>
      <c r="B8640" s="89">
        <v>360.91666666666669</v>
      </c>
      <c r="C8640" s="35">
        <f t="shared" si="670"/>
        <v>23</v>
      </c>
      <c r="D8640" s="35">
        <f t="shared" si="673"/>
        <v>360</v>
      </c>
      <c r="E8640" s="35">
        <f t="shared" si="674"/>
        <v>3</v>
      </c>
      <c r="F8640" s="35" t="str">
        <f t="shared" si="671"/>
        <v>Tuesday</v>
      </c>
      <c r="G8640" s="35">
        <f t="shared" si="672"/>
        <v>12</v>
      </c>
      <c r="H8640" s="34">
        <f>CONVERT(INDEX(Htg_StPt_Sch_EZ!$C$4:$I$27,MATCH(Schedules_8760!$C8640,Htg_StPt_Sch_EZ!$B$4:$B$27,0),MATCH(Schedules_8760!$F8640,Htg_StPt_Sch_EZ!$C$3:$I$3,0)),"F","C")</f>
        <v>20.555555555555554</v>
      </c>
      <c r="I8640" s="34">
        <f>CONVERT(INDEX(Htg_StPt_Sch_EZ!$C$31:$I$54,MATCH(Schedules_8760!$C8640,Htg_StPt_Sch_EZ!$B$31:$B$54,0),MATCH(Schedules_8760!$F8640,Htg_StPt_Sch_EZ!$C$30:$I$30,0)),"F","C")</f>
        <v>19.444444444444443</v>
      </c>
      <c r="J8640" s="34">
        <f>CONVERT(INDEX(Clg_StPt_Sch_EZ!$C$4:$I$27,MATCH(Schedules_8760!$C8640,Clg_StPt_Sch_EZ!$B$4:$B$27,0),MATCH(Schedules_8760!$F8640,Clg_StPt_Sch_EZ!$C$3:$I$3,0)),"F","C")</f>
        <v>25.555555555555554</v>
      </c>
      <c r="K8640" s="34">
        <f>CONVERT(INDEX(Clg_StPt_Sch_EZ!$C$31:$I$54,MATCH(Schedules_8760!$C8640,Clg_StPt_Sch_EZ!$B$31:$B$54,0),MATCH(Schedules_8760!$F8640,Clg_StPt_Sch_EZ!$C$30:$I$30,0)),"F","C")</f>
        <v>28.333333333333332</v>
      </c>
      <c r="L8640" s="34">
        <f>CONVERT(INDEX(DHW_StPt_Sch_EZ!$C$4:$I$27,MATCH(Schedules_8760!$C8640,DHW_StPt_Sch_EZ!$B$4:$B$27,0),MATCH(Schedules_8760!$F8640,DHW_StPt_Sch_EZ!$C$3:$I$3,0)),"F","C")</f>
        <v>53.333333333333329</v>
      </c>
      <c r="M8640" s="34">
        <f>CONVERT(INDEX(DHW_StPt_Sch_EZ!$C$31:$I$54,MATCH(Schedules_8760!$C8640,DHW_StPt_Sch_EZ!$B$31:$B$54,0),MATCH(Schedules_8760!$F8640,DHW_StPt_Sch_EZ!$C$30:$I$30,0)),"F","C")</f>
        <v>53.333333333333329</v>
      </c>
      <c r="N8640" s="12"/>
      <c r="O8640" s="12"/>
      <c r="P8640" s="12"/>
    </row>
    <row r="8641" spans="1:16" x14ac:dyDescent="0.25">
      <c r="A8641" s="35">
        <v>8640</v>
      </c>
      <c r="B8641" s="89">
        <v>360.95833333333331</v>
      </c>
      <c r="C8641" s="35">
        <f t="shared" si="670"/>
        <v>24</v>
      </c>
      <c r="D8641" s="35">
        <f t="shared" si="673"/>
        <v>360</v>
      </c>
      <c r="E8641" s="35">
        <f t="shared" si="674"/>
        <v>3</v>
      </c>
      <c r="F8641" s="35" t="str">
        <f t="shared" si="671"/>
        <v>Tuesday</v>
      </c>
      <c r="G8641" s="35">
        <f t="shared" si="672"/>
        <v>12</v>
      </c>
      <c r="H8641" s="34">
        <f>CONVERT(INDEX(Htg_StPt_Sch_EZ!$C$4:$I$27,MATCH(Schedules_8760!$C8641,Htg_StPt_Sch_EZ!$B$4:$B$27,0),MATCH(Schedules_8760!$F8641,Htg_StPt_Sch_EZ!$C$3:$I$3,0)),"F","C")</f>
        <v>20.555555555555554</v>
      </c>
      <c r="I8641" s="34">
        <f>CONVERT(INDEX(Htg_StPt_Sch_EZ!$C$31:$I$54,MATCH(Schedules_8760!$C8641,Htg_StPt_Sch_EZ!$B$31:$B$54,0),MATCH(Schedules_8760!$F8641,Htg_StPt_Sch_EZ!$C$30:$I$30,0)),"F","C")</f>
        <v>19.444444444444443</v>
      </c>
      <c r="J8641" s="34">
        <f>CONVERT(INDEX(Clg_StPt_Sch_EZ!$C$4:$I$27,MATCH(Schedules_8760!$C8641,Clg_StPt_Sch_EZ!$B$4:$B$27,0),MATCH(Schedules_8760!$F8641,Clg_StPt_Sch_EZ!$C$3:$I$3,0)),"F","C")</f>
        <v>25.555555555555554</v>
      </c>
      <c r="K8641" s="34">
        <f>CONVERT(INDEX(Clg_StPt_Sch_EZ!$C$31:$I$54,MATCH(Schedules_8760!$C8641,Clg_StPt_Sch_EZ!$B$31:$B$54,0),MATCH(Schedules_8760!$F8641,Clg_StPt_Sch_EZ!$C$30:$I$30,0)),"F","C")</f>
        <v>28.333333333333332</v>
      </c>
      <c r="L8641" s="34">
        <f>CONVERT(INDEX(DHW_StPt_Sch_EZ!$C$4:$I$27,MATCH(Schedules_8760!$C8641,DHW_StPt_Sch_EZ!$B$4:$B$27,0),MATCH(Schedules_8760!$F8641,DHW_StPt_Sch_EZ!$C$3:$I$3,0)),"F","C")</f>
        <v>53.333333333333329</v>
      </c>
      <c r="M8641" s="34">
        <f>CONVERT(INDEX(DHW_StPt_Sch_EZ!$C$31:$I$54,MATCH(Schedules_8760!$C8641,DHW_StPt_Sch_EZ!$B$31:$B$54,0),MATCH(Schedules_8760!$F8641,DHW_StPt_Sch_EZ!$C$30:$I$30,0)),"F","C")</f>
        <v>53.333333333333329</v>
      </c>
      <c r="N8641" s="12"/>
      <c r="O8641" s="12"/>
      <c r="P8641" s="12"/>
    </row>
    <row r="8642" spans="1:16" x14ac:dyDescent="0.25">
      <c r="A8642" s="35">
        <v>8641</v>
      </c>
      <c r="B8642" s="89">
        <v>361</v>
      </c>
      <c r="C8642" s="35">
        <f t="shared" ref="C8642:C8705" si="675">HOUR(B8642)+1</f>
        <v>1</v>
      </c>
      <c r="D8642" s="35">
        <f t="shared" si="673"/>
        <v>361</v>
      </c>
      <c r="E8642" s="35">
        <f t="shared" si="674"/>
        <v>4</v>
      </c>
      <c r="F8642" s="35" t="str">
        <f t="shared" ref="F8642:F8705" si="676">IF(E8642=1,"Sunday",IF(E8642=2,"Monday",IF(E8642=3,"Tuesday",IF(E8642=4,"Wednesday",IF(E8642=5,"Thursday",IF(E8642=6,"Friday","Saturday"))))))</f>
        <v>Wednesday</v>
      </c>
      <c r="G8642" s="35">
        <f t="shared" ref="G8642:G8705" si="677">MONTH(B8642)</f>
        <v>12</v>
      </c>
      <c r="H8642" s="34">
        <f>CONVERT(INDEX(Htg_StPt_Sch_EZ!$C$4:$I$27,MATCH(Schedules_8760!$C8642,Htg_StPt_Sch_EZ!$B$4:$B$27,0),MATCH(Schedules_8760!$F8642,Htg_StPt_Sch_EZ!$C$3:$I$3,0)),"F","C")</f>
        <v>20.555555555555554</v>
      </c>
      <c r="I8642" s="34">
        <f>CONVERT(INDEX(Htg_StPt_Sch_EZ!$C$31:$I$54,MATCH(Schedules_8760!$C8642,Htg_StPt_Sch_EZ!$B$31:$B$54,0),MATCH(Schedules_8760!$F8642,Htg_StPt_Sch_EZ!$C$30:$I$30,0)),"F","C")</f>
        <v>19.444444444444443</v>
      </c>
      <c r="J8642" s="34">
        <f>CONVERT(INDEX(Clg_StPt_Sch_EZ!$C$4:$I$27,MATCH(Schedules_8760!$C8642,Clg_StPt_Sch_EZ!$B$4:$B$27,0),MATCH(Schedules_8760!$F8642,Clg_StPt_Sch_EZ!$C$3:$I$3,0)),"F","C")</f>
        <v>25.555555555555554</v>
      </c>
      <c r="K8642" s="34">
        <f>CONVERT(INDEX(Clg_StPt_Sch_EZ!$C$31:$I$54,MATCH(Schedules_8760!$C8642,Clg_StPt_Sch_EZ!$B$31:$B$54,0),MATCH(Schedules_8760!$F8642,Clg_StPt_Sch_EZ!$C$30:$I$30,0)),"F","C")</f>
        <v>28.333333333333332</v>
      </c>
      <c r="L8642" s="34">
        <f>CONVERT(INDEX(DHW_StPt_Sch_EZ!$C$4:$I$27,MATCH(Schedules_8760!$C8642,DHW_StPt_Sch_EZ!$B$4:$B$27,0),MATCH(Schedules_8760!$F8642,DHW_StPt_Sch_EZ!$C$3:$I$3,0)),"F","C")</f>
        <v>53.333333333333329</v>
      </c>
      <c r="M8642" s="34">
        <f>CONVERT(INDEX(DHW_StPt_Sch_EZ!$C$31:$I$54,MATCH(Schedules_8760!$C8642,DHW_StPt_Sch_EZ!$B$31:$B$54,0),MATCH(Schedules_8760!$F8642,DHW_StPt_Sch_EZ!$C$30:$I$30,0)),"F","C")</f>
        <v>53.333333333333329</v>
      </c>
      <c r="N8642" s="12"/>
      <c r="O8642" s="12"/>
      <c r="P8642" s="12"/>
    </row>
    <row r="8643" spans="1:16" x14ac:dyDescent="0.25">
      <c r="A8643" s="35">
        <v>8642</v>
      </c>
      <c r="B8643" s="89">
        <v>361.04166666666669</v>
      </c>
      <c r="C8643" s="35">
        <f t="shared" si="675"/>
        <v>2</v>
      </c>
      <c r="D8643" s="35">
        <f t="shared" ref="D8643:D8706" si="678">IF(C8643=1,D8642+1,D8642)</f>
        <v>361</v>
      </c>
      <c r="E8643" s="35">
        <f t="shared" ref="E8643:E8706" si="679">IF(AND(C8643=1,E8642=7),1,IF(C8643=1,E8642+1,E8642))</f>
        <v>4</v>
      </c>
      <c r="F8643" s="35" t="str">
        <f t="shared" si="676"/>
        <v>Wednesday</v>
      </c>
      <c r="G8643" s="35">
        <f t="shared" si="677"/>
        <v>12</v>
      </c>
      <c r="H8643" s="34">
        <f>CONVERT(INDEX(Htg_StPt_Sch_EZ!$C$4:$I$27,MATCH(Schedules_8760!$C8643,Htg_StPt_Sch_EZ!$B$4:$B$27,0),MATCH(Schedules_8760!$F8643,Htg_StPt_Sch_EZ!$C$3:$I$3,0)),"F","C")</f>
        <v>20.555555555555554</v>
      </c>
      <c r="I8643" s="34">
        <f>CONVERT(INDEX(Htg_StPt_Sch_EZ!$C$31:$I$54,MATCH(Schedules_8760!$C8643,Htg_StPt_Sch_EZ!$B$31:$B$54,0),MATCH(Schedules_8760!$F8643,Htg_StPt_Sch_EZ!$C$30:$I$30,0)),"F","C")</f>
        <v>19.444444444444443</v>
      </c>
      <c r="J8643" s="34">
        <f>CONVERT(INDEX(Clg_StPt_Sch_EZ!$C$4:$I$27,MATCH(Schedules_8760!$C8643,Clg_StPt_Sch_EZ!$B$4:$B$27,0),MATCH(Schedules_8760!$F8643,Clg_StPt_Sch_EZ!$C$3:$I$3,0)),"F","C")</f>
        <v>25.555555555555554</v>
      </c>
      <c r="K8643" s="34">
        <f>CONVERT(INDEX(Clg_StPt_Sch_EZ!$C$31:$I$54,MATCH(Schedules_8760!$C8643,Clg_StPt_Sch_EZ!$B$31:$B$54,0),MATCH(Schedules_8760!$F8643,Clg_StPt_Sch_EZ!$C$30:$I$30,0)),"F","C")</f>
        <v>28.333333333333332</v>
      </c>
      <c r="L8643" s="34">
        <f>CONVERT(INDEX(DHW_StPt_Sch_EZ!$C$4:$I$27,MATCH(Schedules_8760!$C8643,DHW_StPt_Sch_EZ!$B$4:$B$27,0),MATCH(Schedules_8760!$F8643,DHW_StPt_Sch_EZ!$C$3:$I$3,0)),"F","C")</f>
        <v>53.333333333333329</v>
      </c>
      <c r="M8643" s="34">
        <f>CONVERT(INDEX(DHW_StPt_Sch_EZ!$C$31:$I$54,MATCH(Schedules_8760!$C8643,DHW_StPt_Sch_EZ!$B$31:$B$54,0),MATCH(Schedules_8760!$F8643,DHW_StPt_Sch_EZ!$C$30:$I$30,0)),"F","C")</f>
        <v>53.333333333333329</v>
      </c>
      <c r="N8643" s="12"/>
      <c r="O8643" s="12"/>
      <c r="P8643" s="12"/>
    </row>
    <row r="8644" spans="1:16" x14ac:dyDescent="0.25">
      <c r="A8644" s="35">
        <v>8643</v>
      </c>
      <c r="B8644" s="89">
        <v>361.08333333333331</v>
      </c>
      <c r="C8644" s="35">
        <f t="shared" si="675"/>
        <v>3</v>
      </c>
      <c r="D8644" s="35">
        <f t="shared" si="678"/>
        <v>361</v>
      </c>
      <c r="E8644" s="35">
        <f t="shared" si="679"/>
        <v>4</v>
      </c>
      <c r="F8644" s="35" t="str">
        <f t="shared" si="676"/>
        <v>Wednesday</v>
      </c>
      <c r="G8644" s="35">
        <f t="shared" si="677"/>
        <v>12</v>
      </c>
      <c r="H8644" s="34">
        <f>CONVERT(INDEX(Htg_StPt_Sch_EZ!$C$4:$I$27,MATCH(Schedules_8760!$C8644,Htg_StPt_Sch_EZ!$B$4:$B$27,0),MATCH(Schedules_8760!$F8644,Htg_StPt_Sch_EZ!$C$3:$I$3,0)),"F","C")</f>
        <v>20.555555555555554</v>
      </c>
      <c r="I8644" s="34">
        <f>CONVERT(INDEX(Htg_StPt_Sch_EZ!$C$31:$I$54,MATCH(Schedules_8760!$C8644,Htg_StPt_Sch_EZ!$B$31:$B$54,0),MATCH(Schedules_8760!$F8644,Htg_StPt_Sch_EZ!$C$30:$I$30,0)),"F","C")</f>
        <v>19.444444444444443</v>
      </c>
      <c r="J8644" s="34">
        <f>CONVERT(INDEX(Clg_StPt_Sch_EZ!$C$4:$I$27,MATCH(Schedules_8760!$C8644,Clg_StPt_Sch_EZ!$B$4:$B$27,0),MATCH(Schedules_8760!$F8644,Clg_StPt_Sch_EZ!$C$3:$I$3,0)),"F","C")</f>
        <v>25.555555555555554</v>
      </c>
      <c r="K8644" s="34">
        <f>CONVERT(INDEX(Clg_StPt_Sch_EZ!$C$31:$I$54,MATCH(Schedules_8760!$C8644,Clg_StPt_Sch_EZ!$B$31:$B$54,0),MATCH(Schedules_8760!$F8644,Clg_StPt_Sch_EZ!$C$30:$I$30,0)),"F","C")</f>
        <v>28.333333333333332</v>
      </c>
      <c r="L8644" s="34">
        <f>CONVERT(INDEX(DHW_StPt_Sch_EZ!$C$4:$I$27,MATCH(Schedules_8760!$C8644,DHW_StPt_Sch_EZ!$B$4:$B$27,0),MATCH(Schedules_8760!$F8644,DHW_StPt_Sch_EZ!$C$3:$I$3,0)),"F","C")</f>
        <v>53.333333333333329</v>
      </c>
      <c r="M8644" s="34">
        <f>CONVERT(INDEX(DHW_StPt_Sch_EZ!$C$31:$I$54,MATCH(Schedules_8760!$C8644,DHW_StPt_Sch_EZ!$B$31:$B$54,0),MATCH(Schedules_8760!$F8644,DHW_StPt_Sch_EZ!$C$30:$I$30,0)),"F","C")</f>
        <v>53.333333333333329</v>
      </c>
      <c r="N8644" s="12"/>
      <c r="O8644" s="12"/>
      <c r="P8644" s="12"/>
    </row>
    <row r="8645" spans="1:16" x14ac:dyDescent="0.25">
      <c r="A8645" s="35">
        <v>8644</v>
      </c>
      <c r="B8645" s="89">
        <v>361.125</v>
      </c>
      <c r="C8645" s="35">
        <f t="shared" si="675"/>
        <v>4</v>
      </c>
      <c r="D8645" s="35">
        <f t="shared" si="678"/>
        <v>361</v>
      </c>
      <c r="E8645" s="35">
        <f t="shared" si="679"/>
        <v>4</v>
      </c>
      <c r="F8645" s="35" t="str">
        <f t="shared" si="676"/>
        <v>Wednesday</v>
      </c>
      <c r="G8645" s="35">
        <f t="shared" si="677"/>
        <v>12</v>
      </c>
      <c r="H8645" s="34">
        <f>CONVERT(INDEX(Htg_StPt_Sch_EZ!$C$4:$I$27,MATCH(Schedules_8760!$C8645,Htg_StPt_Sch_EZ!$B$4:$B$27,0),MATCH(Schedules_8760!$F8645,Htg_StPt_Sch_EZ!$C$3:$I$3,0)),"F","C")</f>
        <v>20.555555555555554</v>
      </c>
      <c r="I8645" s="34">
        <f>CONVERT(INDEX(Htg_StPt_Sch_EZ!$C$31:$I$54,MATCH(Schedules_8760!$C8645,Htg_StPt_Sch_EZ!$B$31:$B$54,0),MATCH(Schedules_8760!$F8645,Htg_StPt_Sch_EZ!$C$30:$I$30,0)),"F","C")</f>
        <v>19.444444444444443</v>
      </c>
      <c r="J8645" s="34">
        <f>CONVERT(INDEX(Clg_StPt_Sch_EZ!$C$4:$I$27,MATCH(Schedules_8760!$C8645,Clg_StPt_Sch_EZ!$B$4:$B$27,0),MATCH(Schedules_8760!$F8645,Clg_StPt_Sch_EZ!$C$3:$I$3,0)),"F","C")</f>
        <v>25.555555555555554</v>
      </c>
      <c r="K8645" s="34">
        <f>CONVERT(INDEX(Clg_StPt_Sch_EZ!$C$31:$I$54,MATCH(Schedules_8760!$C8645,Clg_StPt_Sch_EZ!$B$31:$B$54,0),MATCH(Schedules_8760!$F8645,Clg_StPt_Sch_EZ!$C$30:$I$30,0)),"F","C")</f>
        <v>28.333333333333332</v>
      </c>
      <c r="L8645" s="34">
        <f>CONVERT(INDEX(DHW_StPt_Sch_EZ!$C$4:$I$27,MATCH(Schedules_8760!$C8645,DHW_StPt_Sch_EZ!$B$4:$B$27,0),MATCH(Schedules_8760!$F8645,DHW_StPt_Sch_EZ!$C$3:$I$3,0)),"F","C")</f>
        <v>53.333333333333329</v>
      </c>
      <c r="M8645" s="34">
        <f>CONVERT(INDEX(DHW_StPt_Sch_EZ!$C$31:$I$54,MATCH(Schedules_8760!$C8645,DHW_StPt_Sch_EZ!$B$31:$B$54,0),MATCH(Schedules_8760!$F8645,DHW_StPt_Sch_EZ!$C$30:$I$30,0)),"F","C")</f>
        <v>53.333333333333329</v>
      </c>
      <c r="N8645" s="12"/>
      <c r="O8645" s="12"/>
      <c r="P8645" s="12"/>
    </row>
    <row r="8646" spans="1:16" x14ac:dyDescent="0.25">
      <c r="A8646" s="35">
        <v>8645</v>
      </c>
      <c r="B8646" s="89">
        <v>361.16666666666669</v>
      </c>
      <c r="C8646" s="35">
        <f t="shared" si="675"/>
        <v>5</v>
      </c>
      <c r="D8646" s="35">
        <f t="shared" si="678"/>
        <v>361</v>
      </c>
      <c r="E8646" s="35">
        <f t="shared" si="679"/>
        <v>4</v>
      </c>
      <c r="F8646" s="35" t="str">
        <f t="shared" si="676"/>
        <v>Wednesday</v>
      </c>
      <c r="G8646" s="35">
        <f t="shared" si="677"/>
        <v>12</v>
      </c>
      <c r="H8646" s="34">
        <f>CONVERT(INDEX(Htg_StPt_Sch_EZ!$C$4:$I$27,MATCH(Schedules_8760!$C8646,Htg_StPt_Sch_EZ!$B$4:$B$27,0),MATCH(Schedules_8760!$F8646,Htg_StPt_Sch_EZ!$C$3:$I$3,0)),"F","C")</f>
        <v>20.555555555555554</v>
      </c>
      <c r="I8646" s="34">
        <f>CONVERT(INDEX(Htg_StPt_Sch_EZ!$C$31:$I$54,MATCH(Schedules_8760!$C8646,Htg_StPt_Sch_EZ!$B$31:$B$54,0),MATCH(Schedules_8760!$F8646,Htg_StPt_Sch_EZ!$C$30:$I$30,0)),"F","C")</f>
        <v>19.444444444444443</v>
      </c>
      <c r="J8646" s="34">
        <f>CONVERT(INDEX(Clg_StPt_Sch_EZ!$C$4:$I$27,MATCH(Schedules_8760!$C8646,Clg_StPt_Sch_EZ!$B$4:$B$27,0),MATCH(Schedules_8760!$F8646,Clg_StPt_Sch_EZ!$C$3:$I$3,0)),"F","C")</f>
        <v>25.555555555555554</v>
      </c>
      <c r="K8646" s="34">
        <f>CONVERT(INDEX(Clg_StPt_Sch_EZ!$C$31:$I$54,MATCH(Schedules_8760!$C8646,Clg_StPt_Sch_EZ!$B$31:$B$54,0),MATCH(Schedules_8760!$F8646,Clg_StPt_Sch_EZ!$C$30:$I$30,0)),"F","C")</f>
        <v>28.333333333333332</v>
      </c>
      <c r="L8646" s="34">
        <f>CONVERT(INDEX(DHW_StPt_Sch_EZ!$C$4:$I$27,MATCH(Schedules_8760!$C8646,DHW_StPt_Sch_EZ!$B$4:$B$27,0),MATCH(Schedules_8760!$F8646,DHW_StPt_Sch_EZ!$C$3:$I$3,0)),"F","C")</f>
        <v>53.333333333333329</v>
      </c>
      <c r="M8646" s="34">
        <f>CONVERT(INDEX(DHW_StPt_Sch_EZ!$C$31:$I$54,MATCH(Schedules_8760!$C8646,DHW_StPt_Sch_EZ!$B$31:$B$54,0),MATCH(Schedules_8760!$F8646,DHW_StPt_Sch_EZ!$C$30:$I$30,0)),"F","C")</f>
        <v>53.333333333333329</v>
      </c>
      <c r="N8646" s="12"/>
      <c r="O8646" s="12"/>
      <c r="P8646" s="12"/>
    </row>
    <row r="8647" spans="1:16" x14ac:dyDescent="0.25">
      <c r="A8647" s="35">
        <v>8646</v>
      </c>
      <c r="B8647" s="89">
        <v>361.20833333333331</v>
      </c>
      <c r="C8647" s="35">
        <f t="shared" si="675"/>
        <v>6</v>
      </c>
      <c r="D8647" s="35">
        <f t="shared" si="678"/>
        <v>361</v>
      </c>
      <c r="E8647" s="35">
        <f t="shared" si="679"/>
        <v>4</v>
      </c>
      <c r="F8647" s="35" t="str">
        <f t="shared" si="676"/>
        <v>Wednesday</v>
      </c>
      <c r="G8647" s="35">
        <f t="shared" si="677"/>
        <v>12</v>
      </c>
      <c r="H8647" s="34">
        <f>CONVERT(INDEX(Htg_StPt_Sch_EZ!$C$4:$I$27,MATCH(Schedules_8760!$C8647,Htg_StPt_Sch_EZ!$B$4:$B$27,0),MATCH(Schedules_8760!$F8647,Htg_StPt_Sch_EZ!$C$3:$I$3,0)),"F","C")</f>
        <v>20.555555555555554</v>
      </c>
      <c r="I8647" s="34">
        <f>CONVERT(INDEX(Htg_StPt_Sch_EZ!$C$31:$I$54,MATCH(Schedules_8760!$C8647,Htg_StPt_Sch_EZ!$B$31:$B$54,0),MATCH(Schedules_8760!$F8647,Htg_StPt_Sch_EZ!$C$30:$I$30,0)),"F","C")</f>
        <v>19.444444444444443</v>
      </c>
      <c r="J8647" s="34">
        <f>CONVERT(INDEX(Clg_StPt_Sch_EZ!$C$4:$I$27,MATCH(Schedules_8760!$C8647,Clg_StPt_Sch_EZ!$B$4:$B$27,0),MATCH(Schedules_8760!$F8647,Clg_StPt_Sch_EZ!$C$3:$I$3,0)),"F","C")</f>
        <v>25.555555555555554</v>
      </c>
      <c r="K8647" s="34">
        <f>CONVERT(INDEX(Clg_StPt_Sch_EZ!$C$31:$I$54,MATCH(Schedules_8760!$C8647,Clg_StPt_Sch_EZ!$B$31:$B$54,0),MATCH(Schedules_8760!$F8647,Clg_StPt_Sch_EZ!$C$30:$I$30,0)),"F","C")</f>
        <v>28.333333333333332</v>
      </c>
      <c r="L8647" s="34">
        <f>CONVERT(INDEX(DHW_StPt_Sch_EZ!$C$4:$I$27,MATCH(Schedules_8760!$C8647,DHW_StPt_Sch_EZ!$B$4:$B$27,0),MATCH(Schedules_8760!$F8647,DHW_StPt_Sch_EZ!$C$3:$I$3,0)),"F","C")</f>
        <v>53.333333333333329</v>
      </c>
      <c r="M8647" s="34">
        <f>CONVERT(INDEX(DHW_StPt_Sch_EZ!$C$31:$I$54,MATCH(Schedules_8760!$C8647,DHW_StPt_Sch_EZ!$B$31:$B$54,0),MATCH(Schedules_8760!$F8647,DHW_StPt_Sch_EZ!$C$30:$I$30,0)),"F","C")</f>
        <v>53.333333333333329</v>
      </c>
      <c r="N8647" s="12"/>
      <c r="O8647" s="12"/>
      <c r="P8647" s="12"/>
    </row>
    <row r="8648" spans="1:16" x14ac:dyDescent="0.25">
      <c r="A8648" s="35">
        <v>8647</v>
      </c>
      <c r="B8648" s="89">
        <v>361.25</v>
      </c>
      <c r="C8648" s="35">
        <f t="shared" si="675"/>
        <v>7</v>
      </c>
      <c r="D8648" s="35">
        <f t="shared" si="678"/>
        <v>361</v>
      </c>
      <c r="E8648" s="35">
        <f t="shared" si="679"/>
        <v>4</v>
      </c>
      <c r="F8648" s="35" t="str">
        <f t="shared" si="676"/>
        <v>Wednesday</v>
      </c>
      <c r="G8648" s="35">
        <f t="shared" si="677"/>
        <v>12</v>
      </c>
      <c r="H8648" s="34">
        <f>CONVERT(INDEX(Htg_StPt_Sch_EZ!$C$4:$I$27,MATCH(Schedules_8760!$C8648,Htg_StPt_Sch_EZ!$B$4:$B$27,0),MATCH(Schedules_8760!$F8648,Htg_StPt_Sch_EZ!$C$3:$I$3,0)),"F","C")</f>
        <v>20.555555555555554</v>
      </c>
      <c r="I8648" s="34">
        <f>CONVERT(INDEX(Htg_StPt_Sch_EZ!$C$31:$I$54,MATCH(Schedules_8760!$C8648,Htg_StPt_Sch_EZ!$B$31:$B$54,0),MATCH(Schedules_8760!$F8648,Htg_StPt_Sch_EZ!$C$30:$I$30,0)),"F","C")</f>
        <v>19.444444444444443</v>
      </c>
      <c r="J8648" s="34">
        <f>CONVERT(INDEX(Clg_StPt_Sch_EZ!$C$4:$I$27,MATCH(Schedules_8760!$C8648,Clg_StPt_Sch_EZ!$B$4:$B$27,0),MATCH(Schedules_8760!$F8648,Clg_StPt_Sch_EZ!$C$3:$I$3,0)),"F","C")</f>
        <v>25.555555555555554</v>
      </c>
      <c r="K8648" s="34">
        <f>CONVERT(INDEX(Clg_StPt_Sch_EZ!$C$31:$I$54,MATCH(Schedules_8760!$C8648,Clg_StPt_Sch_EZ!$B$31:$B$54,0),MATCH(Schedules_8760!$F8648,Clg_StPt_Sch_EZ!$C$30:$I$30,0)),"F","C")</f>
        <v>28.333333333333332</v>
      </c>
      <c r="L8648" s="34">
        <f>CONVERT(INDEX(DHW_StPt_Sch_EZ!$C$4:$I$27,MATCH(Schedules_8760!$C8648,DHW_StPt_Sch_EZ!$B$4:$B$27,0),MATCH(Schedules_8760!$F8648,DHW_StPt_Sch_EZ!$C$3:$I$3,0)),"F","C")</f>
        <v>53.333333333333329</v>
      </c>
      <c r="M8648" s="34">
        <f>CONVERT(INDEX(DHW_StPt_Sch_EZ!$C$31:$I$54,MATCH(Schedules_8760!$C8648,DHW_StPt_Sch_EZ!$B$31:$B$54,0),MATCH(Schedules_8760!$F8648,DHW_StPt_Sch_EZ!$C$30:$I$30,0)),"F","C")</f>
        <v>53.333333333333329</v>
      </c>
      <c r="N8648" s="12"/>
      <c r="O8648" s="12"/>
      <c r="P8648" s="12"/>
    </row>
    <row r="8649" spans="1:16" x14ac:dyDescent="0.25">
      <c r="A8649" s="35">
        <v>8648</v>
      </c>
      <c r="B8649" s="89">
        <v>361.29166666666669</v>
      </c>
      <c r="C8649" s="35">
        <f t="shared" si="675"/>
        <v>8</v>
      </c>
      <c r="D8649" s="35">
        <f t="shared" si="678"/>
        <v>361</v>
      </c>
      <c r="E8649" s="35">
        <f t="shared" si="679"/>
        <v>4</v>
      </c>
      <c r="F8649" s="35" t="str">
        <f t="shared" si="676"/>
        <v>Wednesday</v>
      </c>
      <c r="G8649" s="35">
        <f t="shared" si="677"/>
        <v>12</v>
      </c>
      <c r="H8649" s="34">
        <f>CONVERT(INDEX(Htg_StPt_Sch_EZ!$C$4:$I$27,MATCH(Schedules_8760!$C8649,Htg_StPt_Sch_EZ!$B$4:$B$27,0),MATCH(Schedules_8760!$F8649,Htg_StPt_Sch_EZ!$C$3:$I$3,0)),"F","C")</f>
        <v>20.555555555555554</v>
      </c>
      <c r="I8649" s="34">
        <f>CONVERT(INDEX(Htg_StPt_Sch_EZ!$C$31:$I$54,MATCH(Schedules_8760!$C8649,Htg_StPt_Sch_EZ!$B$31:$B$54,0),MATCH(Schedules_8760!$F8649,Htg_StPt_Sch_EZ!$C$30:$I$30,0)),"F","C")</f>
        <v>19.444444444444443</v>
      </c>
      <c r="J8649" s="34">
        <f>CONVERT(INDEX(Clg_StPt_Sch_EZ!$C$4:$I$27,MATCH(Schedules_8760!$C8649,Clg_StPt_Sch_EZ!$B$4:$B$27,0),MATCH(Schedules_8760!$F8649,Clg_StPt_Sch_EZ!$C$3:$I$3,0)),"F","C")</f>
        <v>25.555555555555554</v>
      </c>
      <c r="K8649" s="34">
        <f>CONVERT(INDEX(Clg_StPt_Sch_EZ!$C$31:$I$54,MATCH(Schedules_8760!$C8649,Clg_StPt_Sch_EZ!$B$31:$B$54,0),MATCH(Schedules_8760!$F8649,Clg_StPt_Sch_EZ!$C$30:$I$30,0)),"F","C")</f>
        <v>25</v>
      </c>
      <c r="L8649" s="34">
        <f>CONVERT(INDEX(DHW_StPt_Sch_EZ!$C$4:$I$27,MATCH(Schedules_8760!$C8649,DHW_StPt_Sch_EZ!$B$4:$B$27,0),MATCH(Schedules_8760!$F8649,DHW_StPt_Sch_EZ!$C$3:$I$3,0)),"F","C")</f>
        <v>53.333333333333329</v>
      </c>
      <c r="M8649" s="34">
        <f>CONVERT(INDEX(DHW_StPt_Sch_EZ!$C$31:$I$54,MATCH(Schedules_8760!$C8649,DHW_StPt_Sch_EZ!$B$31:$B$54,0),MATCH(Schedules_8760!$F8649,DHW_StPt_Sch_EZ!$C$30:$I$30,0)),"F","C")</f>
        <v>53.333333333333329</v>
      </c>
      <c r="N8649" s="12"/>
      <c r="O8649" s="12"/>
      <c r="P8649" s="12"/>
    </row>
    <row r="8650" spans="1:16" x14ac:dyDescent="0.25">
      <c r="A8650" s="35">
        <v>8649</v>
      </c>
      <c r="B8650" s="89">
        <v>361.33333333333331</v>
      </c>
      <c r="C8650" s="35">
        <f t="shared" si="675"/>
        <v>9</v>
      </c>
      <c r="D8650" s="35">
        <f t="shared" si="678"/>
        <v>361</v>
      </c>
      <c r="E8650" s="35">
        <f t="shared" si="679"/>
        <v>4</v>
      </c>
      <c r="F8650" s="35" t="str">
        <f t="shared" si="676"/>
        <v>Wednesday</v>
      </c>
      <c r="G8650" s="35">
        <f t="shared" si="677"/>
        <v>12</v>
      </c>
      <c r="H8650" s="34">
        <f>CONVERT(INDEX(Htg_StPt_Sch_EZ!$C$4:$I$27,MATCH(Schedules_8760!$C8650,Htg_StPt_Sch_EZ!$B$4:$B$27,0),MATCH(Schedules_8760!$F8650,Htg_StPt_Sch_EZ!$C$3:$I$3,0)),"F","C")</f>
        <v>20.555555555555554</v>
      </c>
      <c r="I8650" s="34">
        <f>CONVERT(INDEX(Htg_StPt_Sch_EZ!$C$31:$I$54,MATCH(Schedules_8760!$C8650,Htg_StPt_Sch_EZ!$B$31:$B$54,0),MATCH(Schedules_8760!$F8650,Htg_StPt_Sch_EZ!$C$30:$I$30,0)),"F","C")</f>
        <v>19.444444444444443</v>
      </c>
      <c r="J8650" s="34">
        <f>CONVERT(INDEX(Clg_StPt_Sch_EZ!$C$4:$I$27,MATCH(Schedules_8760!$C8650,Clg_StPt_Sch_EZ!$B$4:$B$27,0),MATCH(Schedules_8760!$F8650,Clg_StPt_Sch_EZ!$C$3:$I$3,0)),"F","C")</f>
        <v>25.555555555555554</v>
      </c>
      <c r="K8650" s="34">
        <f>CONVERT(INDEX(Clg_StPt_Sch_EZ!$C$31:$I$54,MATCH(Schedules_8760!$C8650,Clg_StPt_Sch_EZ!$B$31:$B$54,0),MATCH(Schedules_8760!$F8650,Clg_StPt_Sch_EZ!$C$30:$I$30,0)),"F","C")</f>
        <v>25</v>
      </c>
      <c r="L8650" s="34">
        <f>CONVERT(INDEX(DHW_StPt_Sch_EZ!$C$4:$I$27,MATCH(Schedules_8760!$C8650,DHW_StPt_Sch_EZ!$B$4:$B$27,0),MATCH(Schedules_8760!$F8650,DHW_StPt_Sch_EZ!$C$3:$I$3,0)),"F","C")</f>
        <v>53.333333333333329</v>
      </c>
      <c r="M8650" s="34">
        <f>CONVERT(INDEX(DHW_StPt_Sch_EZ!$C$31:$I$54,MATCH(Schedules_8760!$C8650,DHW_StPt_Sch_EZ!$B$31:$B$54,0),MATCH(Schedules_8760!$F8650,DHW_StPt_Sch_EZ!$C$30:$I$30,0)),"F","C")</f>
        <v>53.333333333333329</v>
      </c>
      <c r="N8650" s="12"/>
      <c r="O8650" s="12"/>
      <c r="P8650" s="12"/>
    </row>
    <row r="8651" spans="1:16" x14ac:dyDescent="0.25">
      <c r="A8651" s="35">
        <v>8650</v>
      </c>
      <c r="B8651" s="89">
        <v>361.375</v>
      </c>
      <c r="C8651" s="35">
        <f t="shared" si="675"/>
        <v>10</v>
      </c>
      <c r="D8651" s="35">
        <f t="shared" si="678"/>
        <v>361</v>
      </c>
      <c r="E8651" s="35">
        <f t="shared" si="679"/>
        <v>4</v>
      </c>
      <c r="F8651" s="35" t="str">
        <f t="shared" si="676"/>
        <v>Wednesday</v>
      </c>
      <c r="G8651" s="35">
        <f t="shared" si="677"/>
        <v>12</v>
      </c>
      <c r="H8651" s="34">
        <f>CONVERT(INDEX(Htg_StPt_Sch_EZ!$C$4:$I$27,MATCH(Schedules_8760!$C8651,Htg_StPt_Sch_EZ!$B$4:$B$27,0),MATCH(Schedules_8760!$F8651,Htg_StPt_Sch_EZ!$C$3:$I$3,0)),"F","C")</f>
        <v>20.555555555555554</v>
      </c>
      <c r="I8651" s="34">
        <f>CONVERT(INDEX(Htg_StPt_Sch_EZ!$C$31:$I$54,MATCH(Schedules_8760!$C8651,Htg_StPt_Sch_EZ!$B$31:$B$54,0),MATCH(Schedules_8760!$F8651,Htg_StPt_Sch_EZ!$C$30:$I$30,0)),"F","C")</f>
        <v>19.444444444444443</v>
      </c>
      <c r="J8651" s="34">
        <f>CONVERT(INDEX(Clg_StPt_Sch_EZ!$C$4:$I$27,MATCH(Schedules_8760!$C8651,Clg_StPt_Sch_EZ!$B$4:$B$27,0),MATCH(Schedules_8760!$F8651,Clg_StPt_Sch_EZ!$C$3:$I$3,0)),"F","C")</f>
        <v>25.555555555555554</v>
      </c>
      <c r="K8651" s="34">
        <f>CONVERT(INDEX(Clg_StPt_Sch_EZ!$C$31:$I$54,MATCH(Schedules_8760!$C8651,Clg_StPt_Sch_EZ!$B$31:$B$54,0),MATCH(Schedules_8760!$F8651,Clg_StPt_Sch_EZ!$C$30:$I$30,0)),"F","C")</f>
        <v>25</v>
      </c>
      <c r="L8651" s="34">
        <f>CONVERT(INDEX(DHW_StPt_Sch_EZ!$C$4:$I$27,MATCH(Schedules_8760!$C8651,DHW_StPt_Sch_EZ!$B$4:$B$27,0),MATCH(Schedules_8760!$F8651,DHW_StPt_Sch_EZ!$C$3:$I$3,0)),"F","C")</f>
        <v>53.333333333333329</v>
      </c>
      <c r="M8651" s="34">
        <f>CONVERT(INDEX(DHW_StPt_Sch_EZ!$C$31:$I$54,MATCH(Schedules_8760!$C8651,DHW_StPt_Sch_EZ!$B$31:$B$54,0),MATCH(Schedules_8760!$F8651,DHW_StPt_Sch_EZ!$C$30:$I$30,0)),"F","C")</f>
        <v>53.333333333333329</v>
      </c>
      <c r="N8651" s="12"/>
      <c r="O8651" s="12"/>
      <c r="P8651" s="12"/>
    </row>
    <row r="8652" spans="1:16" x14ac:dyDescent="0.25">
      <c r="A8652" s="35">
        <v>8651</v>
      </c>
      <c r="B8652" s="89">
        <v>361.41666666666669</v>
      </c>
      <c r="C8652" s="35">
        <f t="shared" si="675"/>
        <v>11</v>
      </c>
      <c r="D8652" s="35">
        <f t="shared" si="678"/>
        <v>361</v>
      </c>
      <c r="E8652" s="35">
        <f t="shared" si="679"/>
        <v>4</v>
      </c>
      <c r="F8652" s="35" t="str">
        <f t="shared" si="676"/>
        <v>Wednesday</v>
      </c>
      <c r="G8652" s="35">
        <f t="shared" si="677"/>
        <v>12</v>
      </c>
      <c r="H8652" s="34">
        <f>CONVERT(INDEX(Htg_StPt_Sch_EZ!$C$4:$I$27,MATCH(Schedules_8760!$C8652,Htg_StPt_Sch_EZ!$B$4:$B$27,0),MATCH(Schedules_8760!$F8652,Htg_StPt_Sch_EZ!$C$3:$I$3,0)),"F","C")</f>
        <v>20.555555555555554</v>
      </c>
      <c r="I8652" s="34">
        <f>CONVERT(INDEX(Htg_StPt_Sch_EZ!$C$31:$I$54,MATCH(Schedules_8760!$C8652,Htg_StPt_Sch_EZ!$B$31:$B$54,0),MATCH(Schedules_8760!$F8652,Htg_StPt_Sch_EZ!$C$30:$I$30,0)),"F","C")</f>
        <v>19.444444444444443</v>
      </c>
      <c r="J8652" s="34">
        <f>CONVERT(INDEX(Clg_StPt_Sch_EZ!$C$4:$I$27,MATCH(Schedules_8760!$C8652,Clg_StPt_Sch_EZ!$B$4:$B$27,0),MATCH(Schedules_8760!$F8652,Clg_StPt_Sch_EZ!$C$3:$I$3,0)),"F","C")</f>
        <v>25.555555555555554</v>
      </c>
      <c r="K8652" s="34">
        <f>CONVERT(INDEX(Clg_StPt_Sch_EZ!$C$31:$I$54,MATCH(Schedules_8760!$C8652,Clg_StPt_Sch_EZ!$B$31:$B$54,0),MATCH(Schedules_8760!$F8652,Clg_StPt_Sch_EZ!$C$30:$I$30,0)),"F","C")</f>
        <v>25</v>
      </c>
      <c r="L8652" s="34">
        <f>CONVERT(INDEX(DHW_StPt_Sch_EZ!$C$4:$I$27,MATCH(Schedules_8760!$C8652,DHW_StPt_Sch_EZ!$B$4:$B$27,0),MATCH(Schedules_8760!$F8652,DHW_StPt_Sch_EZ!$C$3:$I$3,0)),"F","C")</f>
        <v>53.333333333333329</v>
      </c>
      <c r="M8652" s="34">
        <f>CONVERT(INDEX(DHW_StPt_Sch_EZ!$C$31:$I$54,MATCH(Schedules_8760!$C8652,DHW_StPt_Sch_EZ!$B$31:$B$54,0),MATCH(Schedules_8760!$F8652,DHW_StPt_Sch_EZ!$C$30:$I$30,0)),"F","C")</f>
        <v>53.333333333333329</v>
      </c>
      <c r="N8652" s="12"/>
      <c r="O8652" s="12"/>
      <c r="P8652" s="12"/>
    </row>
    <row r="8653" spans="1:16" x14ac:dyDescent="0.25">
      <c r="A8653" s="35">
        <v>8652</v>
      </c>
      <c r="B8653" s="89">
        <v>361.45833333333331</v>
      </c>
      <c r="C8653" s="35">
        <f t="shared" si="675"/>
        <v>12</v>
      </c>
      <c r="D8653" s="35">
        <f t="shared" si="678"/>
        <v>361</v>
      </c>
      <c r="E8653" s="35">
        <f t="shared" si="679"/>
        <v>4</v>
      </c>
      <c r="F8653" s="35" t="str">
        <f t="shared" si="676"/>
        <v>Wednesday</v>
      </c>
      <c r="G8653" s="35">
        <f t="shared" si="677"/>
        <v>12</v>
      </c>
      <c r="H8653" s="34">
        <f>CONVERT(INDEX(Htg_StPt_Sch_EZ!$C$4:$I$27,MATCH(Schedules_8760!$C8653,Htg_StPt_Sch_EZ!$B$4:$B$27,0),MATCH(Schedules_8760!$F8653,Htg_StPt_Sch_EZ!$C$3:$I$3,0)),"F","C")</f>
        <v>20.555555555555554</v>
      </c>
      <c r="I8653" s="34">
        <f>CONVERT(INDEX(Htg_StPt_Sch_EZ!$C$31:$I$54,MATCH(Schedules_8760!$C8653,Htg_StPt_Sch_EZ!$B$31:$B$54,0),MATCH(Schedules_8760!$F8653,Htg_StPt_Sch_EZ!$C$30:$I$30,0)),"F","C")</f>
        <v>19.444444444444443</v>
      </c>
      <c r="J8653" s="34">
        <f>CONVERT(INDEX(Clg_StPt_Sch_EZ!$C$4:$I$27,MATCH(Schedules_8760!$C8653,Clg_StPt_Sch_EZ!$B$4:$B$27,0),MATCH(Schedules_8760!$F8653,Clg_StPt_Sch_EZ!$C$3:$I$3,0)),"F","C")</f>
        <v>25.555555555555554</v>
      </c>
      <c r="K8653" s="34">
        <f>CONVERT(INDEX(Clg_StPt_Sch_EZ!$C$31:$I$54,MATCH(Schedules_8760!$C8653,Clg_StPt_Sch_EZ!$B$31:$B$54,0),MATCH(Schedules_8760!$F8653,Clg_StPt_Sch_EZ!$C$30:$I$30,0)),"F","C")</f>
        <v>25</v>
      </c>
      <c r="L8653" s="34">
        <f>CONVERT(INDEX(DHW_StPt_Sch_EZ!$C$4:$I$27,MATCH(Schedules_8760!$C8653,DHW_StPt_Sch_EZ!$B$4:$B$27,0),MATCH(Schedules_8760!$F8653,DHW_StPt_Sch_EZ!$C$3:$I$3,0)),"F","C")</f>
        <v>53.333333333333329</v>
      </c>
      <c r="M8653" s="34">
        <f>CONVERT(INDEX(DHW_StPt_Sch_EZ!$C$31:$I$54,MATCH(Schedules_8760!$C8653,DHW_StPt_Sch_EZ!$B$31:$B$54,0),MATCH(Schedules_8760!$F8653,DHW_StPt_Sch_EZ!$C$30:$I$30,0)),"F","C")</f>
        <v>53.333333333333329</v>
      </c>
      <c r="N8653" s="12"/>
      <c r="O8653" s="12"/>
      <c r="P8653" s="12"/>
    </row>
    <row r="8654" spans="1:16" x14ac:dyDescent="0.25">
      <c r="A8654" s="35">
        <v>8653</v>
      </c>
      <c r="B8654" s="89">
        <v>361.5</v>
      </c>
      <c r="C8654" s="35">
        <f t="shared" si="675"/>
        <v>13</v>
      </c>
      <c r="D8654" s="35">
        <f t="shared" si="678"/>
        <v>361</v>
      </c>
      <c r="E8654" s="35">
        <f t="shared" si="679"/>
        <v>4</v>
      </c>
      <c r="F8654" s="35" t="str">
        <f t="shared" si="676"/>
        <v>Wednesday</v>
      </c>
      <c r="G8654" s="35">
        <f t="shared" si="677"/>
        <v>12</v>
      </c>
      <c r="H8654" s="34">
        <f>CONVERT(INDEX(Htg_StPt_Sch_EZ!$C$4:$I$27,MATCH(Schedules_8760!$C8654,Htg_StPt_Sch_EZ!$B$4:$B$27,0),MATCH(Schedules_8760!$F8654,Htg_StPt_Sch_EZ!$C$3:$I$3,0)),"F","C")</f>
        <v>20.555555555555554</v>
      </c>
      <c r="I8654" s="34">
        <f>CONVERT(INDEX(Htg_StPt_Sch_EZ!$C$31:$I$54,MATCH(Schedules_8760!$C8654,Htg_StPt_Sch_EZ!$B$31:$B$54,0),MATCH(Schedules_8760!$F8654,Htg_StPt_Sch_EZ!$C$30:$I$30,0)),"F","C")</f>
        <v>19.444444444444443</v>
      </c>
      <c r="J8654" s="34">
        <f>CONVERT(INDEX(Clg_StPt_Sch_EZ!$C$4:$I$27,MATCH(Schedules_8760!$C8654,Clg_StPt_Sch_EZ!$B$4:$B$27,0),MATCH(Schedules_8760!$F8654,Clg_StPt_Sch_EZ!$C$3:$I$3,0)),"F","C")</f>
        <v>25.555555555555554</v>
      </c>
      <c r="K8654" s="34">
        <f>CONVERT(INDEX(Clg_StPt_Sch_EZ!$C$31:$I$54,MATCH(Schedules_8760!$C8654,Clg_StPt_Sch_EZ!$B$31:$B$54,0),MATCH(Schedules_8760!$F8654,Clg_StPt_Sch_EZ!$C$30:$I$30,0)),"F","C")</f>
        <v>25</v>
      </c>
      <c r="L8654" s="34">
        <f>CONVERT(INDEX(DHW_StPt_Sch_EZ!$C$4:$I$27,MATCH(Schedules_8760!$C8654,DHW_StPt_Sch_EZ!$B$4:$B$27,0),MATCH(Schedules_8760!$F8654,DHW_StPt_Sch_EZ!$C$3:$I$3,0)),"F","C")</f>
        <v>53.333333333333329</v>
      </c>
      <c r="M8654" s="34">
        <f>CONVERT(INDEX(DHW_StPt_Sch_EZ!$C$31:$I$54,MATCH(Schedules_8760!$C8654,DHW_StPt_Sch_EZ!$B$31:$B$54,0),MATCH(Schedules_8760!$F8654,DHW_StPt_Sch_EZ!$C$30:$I$30,0)),"F","C")</f>
        <v>53.333333333333329</v>
      </c>
      <c r="N8654" s="12"/>
      <c r="O8654" s="12"/>
      <c r="P8654" s="12"/>
    </row>
    <row r="8655" spans="1:16" x14ac:dyDescent="0.25">
      <c r="A8655" s="35">
        <v>8654</v>
      </c>
      <c r="B8655" s="89">
        <v>361.54166666666669</v>
      </c>
      <c r="C8655" s="35">
        <f t="shared" si="675"/>
        <v>14</v>
      </c>
      <c r="D8655" s="35">
        <f t="shared" si="678"/>
        <v>361</v>
      </c>
      <c r="E8655" s="35">
        <f t="shared" si="679"/>
        <v>4</v>
      </c>
      <c r="F8655" s="35" t="str">
        <f t="shared" si="676"/>
        <v>Wednesday</v>
      </c>
      <c r="G8655" s="35">
        <f t="shared" si="677"/>
        <v>12</v>
      </c>
      <c r="H8655" s="34">
        <f>CONVERT(INDEX(Htg_StPt_Sch_EZ!$C$4:$I$27,MATCH(Schedules_8760!$C8655,Htg_StPt_Sch_EZ!$B$4:$B$27,0),MATCH(Schedules_8760!$F8655,Htg_StPt_Sch_EZ!$C$3:$I$3,0)),"F","C")</f>
        <v>20.555555555555554</v>
      </c>
      <c r="I8655" s="34">
        <f>CONVERT(INDEX(Htg_StPt_Sch_EZ!$C$31:$I$54,MATCH(Schedules_8760!$C8655,Htg_StPt_Sch_EZ!$B$31:$B$54,0),MATCH(Schedules_8760!$F8655,Htg_StPt_Sch_EZ!$C$30:$I$30,0)),"F","C")</f>
        <v>19.444444444444443</v>
      </c>
      <c r="J8655" s="34">
        <f>CONVERT(INDEX(Clg_StPt_Sch_EZ!$C$4:$I$27,MATCH(Schedules_8760!$C8655,Clg_StPt_Sch_EZ!$B$4:$B$27,0),MATCH(Schedules_8760!$F8655,Clg_StPt_Sch_EZ!$C$3:$I$3,0)),"F","C")</f>
        <v>25.555555555555554</v>
      </c>
      <c r="K8655" s="34">
        <f>CONVERT(INDEX(Clg_StPt_Sch_EZ!$C$31:$I$54,MATCH(Schedules_8760!$C8655,Clg_StPt_Sch_EZ!$B$31:$B$54,0),MATCH(Schedules_8760!$F8655,Clg_StPt_Sch_EZ!$C$30:$I$30,0)),"F","C")</f>
        <v>25</v>
      </c>
      <c r="L8655" s="34">
        <f>CONVERT(INDEX(DHW_StPt_Sch_EZ!$C$4:$I$27,MATCH(Schedules_8760!$C8655,DHW_StPt_Sch_EZ!$B$4:$B$27,0),MATCH(Schedules_8760!$F8655,DHW_StPt_Sch_EZ!$C$3:$I$3,0)),"F","C")</f>
        <v>53.333333333333329</v>
      </c>
      <c r="M8655" s="34">
        <f>CONVERT(INDEX(DHW_StPt_Sch_EZ!$C$31:$I$54,MATCH(Schedules_8760!$C8655,DHW_StPt_Sch_EZ!$B$31:$B$54,0),MATCH(Schedules_8760!$F8655,DHW_StPt_Sch_EZ!$C$30:$I$30,0)),"F","C")</f>
        <v>53.333333333333329</v>
      </c>
      <c r="N8655" s="12"/>
      <c r="O8655" s="12"/>
      <c r="P8655" s="12"/>
    </row>
    <row r="8656" spans="1:16" x14ac:dyDescent="0.25">
      <c r="A8656" s="35">
        <v>8655</v>
      </c>
      <c r="B8656" s="89">
        <v>361.58333333333331</v>
      </c>
      <c r="C8656" s="35">
        <f t="shared" si="675"/>
        <v>15</v>
      </c>
      <c r="D8656" s="35">
        <f t="shared" si="678"/>
        <v>361</v>
      </c>
      <c r="E8656" s="35">
        <f t="shared" si="679"/>
        <v>4</v>
      </c>
      <c r="F8656" s="35" t="str">
        <f t="shared" si="676"/>
        <v>Wednesday</v>
      </c>
      <c r="G8656" s="35">
        <f t="shared" si="677"/>
        <v>12</v>
      </c>
      <c r="H8656" s="34">
        <f>CONVERT(INDEX(Htg_StPt_Sch_EZ!$C$4:$I$27,MATCH(Schedules_8760!$C8656,Htg_StPt_Sch_EZ!$B$4:$B$27,0),MATCH(Schedules_8760!$F8656,Htg_StPt_Sch_EZ!$C$3:$I$3,0)),"F","C")</f>
        <v>20.555555555555554</v>
      </c>
      <c r="I8656" s="34">
        <f>CONVERT(INDEX(Htg_StPt_Sch_EZ!$C$31:$I$54,MATCH(Schedules_8760!$C8656,Htg_StPt_Sch_EZ!$B$31:$B$54,0),MATCH(Schedules_8760!$F8656,Htg_StPt_Sch_EZ!$C$30:$I$30,0)),"F","C")</f>
        <v>21.111111111111111</v>
      </c>
      <c r="J8656" s="34">
        <f>CONVERT(INDEX(Clg_StPt_Sch_EZ!$C$4:$I$27,MATCH(Schedules_8760!$C8656,Clg_StPt_Sch_EZ!$B$4:$B$27,0),MATCH(Schedules_8760!$F8656,Clg_StPt_Sch_EZ!$C$3:$I$3,0)),"F","C")</f>
        <v>25.555555555555554</v>
      </c>
      <c r="K8656" s="34">
        <f>CONVERT(INDEX(Clg_StPt_Sch_EZ!$C$31:$I$54,MATCH(Schedules_8760!$C8656,Clg_StPt_Sch_EZ!$B$31:$B$54,0),MATCH(Schedules_8760!$F8656,Clg_StPt_Sch_EZ!$C$30:$I$30,0)),"F","C")</f>
        <v>25</v>
      </c>
      <c r="L8656" s="34">
        <f>CONVERT(INDEX(DHW_StPt_Sch_EZ!$C$4:$I$27,MATCH(Schedules_8760!$C8656,DHW_StPt_Sch_EZ!$B$4:$B$27,0),MATCH(Schedules_8760!$F8656,DHW_StPt_Sch_EZ!$C$3:$I$3,0)),"F","C")</f>
        <v>53.333333333333329</v>
      </c>
      <c r="M8656" s="34">
        <f>CONVERT(INDEX(DHW_StPt_Sch_EZ!$C$31:$I$54,MATCH(Schedules_8760!$C8656,DHW_StPt_Sch_EZ!$B$31:$B$54,0),MATCH(Schedules_8760!$F8656,DHW_StPt_Sch_EZ!$C$30:$I$30,0)),"F","C")</f>
        <v>53.333333333333329</v>
      </c>
      <c r="N8656" s="12"/>
      <c r="O8656" s="12"/>
      <c r="P8656" s="12"/>
    </row>
    <row r="8657" spans="1:16" x14ac:dyDescent="0.25">
      <c r="A8657" s="35">
        <v>8656</v>
      </c>
      <c r="B8657" s="89">
        <v>361.625</v>
      </c>
      <c r="C8657" s="35">
        <f t="shared" si="675"/>
        <v>16</v>
      </c>
      <c r="D8657" s="35">
        <f t="shared" si="678"/>
        <v>361</v>
      </c>
      <c r="E8657" s="35">
        <f t="shared" si="679"/>
        <v>4</v>
      </c>
      <c r="F8657" s="35" t="str">
        <f t="shared" si="676"/>
        <v>Wednesday</v>
      </c>
      <c r="G8657" s="35">
        <f t="shared" si="677"/>
        <v>12</v>
      </c>
      <c r="H8657" s="34">
        <f>CONVERT(INDEX(Htg_StPt_Sch_EZ!$C$4:$I$27,MATCH(Schedules_8760!$C8657,Htg_StPt_Sch_EZ!$B$4:$B$27,0),MATCH(Schedules_8760!$F8657,Htg_StPt_Sch_EZ!$C$3:$I$3,0)),"F","C")</f>
        <v>20.555555555555554</v>
      </c>
      <c r="I8657" s="34">
        <f>CONVERT(INDEX(Htg_StPt_Sch_EZ!$C$31:$I$54,MATCH(Schedules_8760!$C8657,Htg_StPt_Sch_EZ!$B$31:$B$54,0),MATCH(Schedules_8760!$F8657,Htg_StPt_Sch_EZ!$C$30:$I$30,0)),"F","C")</f>
        <v>21.111111111111111</v>
      </c>
      <c r="J8657" s="34">
        <f>CONVERT(INDEX(Clg_StPt_Sch_EZ!$C$4:$I$27,MATCH(Schedules_8760!$C8657,Clg_StPt_Sch_EZ!$B$4:$B$27,0),MATCH(Schedules_8760!$F8657,Clg_StPt_Sch_EZ!$C$3:$I$3,0)),"F","C")</f>
        <v>25.555555555555554</v>
      </c>
      <c r="K8657" s="34">
        <f>CONVERT(INDEX(Clg_StPt_Sch_EZ!$C$31:$I$54,MATCH(Schedules_8760!$C8657,Clg_StPt_Sch_EZ!$B$31:$B$54,0),MATCH(Schedules_8760!$F8657,Clg_StPt_Sch_EZ!$C$30:$I$30,0)),"F","C")</f>
        <v>25</v>
      </c>
      <c r="L8657" s="34">
        <f>CONVERT(INDEX(DHW_StPt_Sch_EZ!$C$4:$I$27,MATCH(Schedules_8760!$C8657,DHW_StPt_Sch_EZ!$B$4:$B$27,0),MATCH(Schedules_8760!$F8657,DHW_StPt_Sch_EZ!$C$3:$I$3,0)),"F","C")</f>
        <v>53.333333333333329</v>
      </c>
      <c r="M8657" s="34">
        <f>CONVERT(INDEX(DHW_StPt_Sch_EZ!$C$31:$I$54,MATCH(Schedules_8760!$C8657,DHW_StPt_Sch_EZ!$B$31:$B$54,0),MATCH(Schedules_8760!$F8657,DHW_StPt_Sch_EZ!$C$30:$I$30,0)),"F","C")</f>
        <v>53.333333333333329</v>
      </c>
      <c r="N8657" s="12"/>
      <c r="O8657" s="12"/>
      <c r="P8657" s="12"/>
    </row>
    <row r="8658" spans="1:16" x14ac:dyDescent="0.25">
      <c r="A8658" s="35">
        <v>8657</v>
      </c>
      <c r="B8658" s="89">
        <v>361.66666666666669</v>
      </c>
      <c r="C8658" s="35">
        <f t="shared" si="675"/>
        <v>17</v>
      </c>
      <c r="D8658" s="35">
        <f t="shared" si="678"/>
        <v>361</v>
      </c>
      <c r="E8658" s="35">
        <f t="shared" si="679"/>
        <v>4</v>
      </c>
      <c r="F8658" s="35" t="str">
        <f t="shared" si="676"/>
        <v>Wednesday</v>
      </c>
      <c r="G8658" s="35">
        <f t="shared" si="677"/>
        <v>12</v>
      </c>
      <c r="H8658" s="34">
        <f>CONVERT(INDEX(Htg_StPt_Sch_EZ!$C$4:$I$27,MATCH(Schedules_8760!$C8658,Htg_StPt_Sch_EZ!$B$4:$B$27,0),MATCH(Schedules_8760!$F8658,Htg_StPt_Sch_EZ!$C$3:$I$3,0)),"F","C")</f>
        <v>20.555555555555554</v>
      </c>
      <c r="I8658" s="34">
        <f>CONVERT(INDEX(Htg_StPt_Sch_EZ!$C$31:$I$54,MATCH(Schedules_8760!$C8658,Htg_StPt_Sch_EZ!$B$31:$B$54,0),MATCH(Schedules_8760!$F8658,Htg_StPt_Sch_EZ!$C$30:$I$30,0)),"F","C")</f>
        <v>17.777777777777779</v>
      </c>
      <c r="J8658" s="34">
        <f>CONVERT(INDEX(Clg_StPt_Sch_EZ!$C$4:$I$27,MATCH(Schedules_8760!$C8658,Clg_StPt_Sch_EZ!$B$4:$B$27,0),MATCH(Schedules_8760!$F8658,Clg_StPt_Sch_EZ!$C$3:$I$3,0)),"F","C")</f>
        <v>25.555555555555554</v>
      </c>
      <c r="K8658" s="34">
        <f>CONVERT(INDEX(Clg_StPt_Sch_EZ!$C$31:$I$54,MATCH(Schedules_8760!$C8658,Clg_StPt_Sch_EZ!$B$31:$B$54,0),MATCH(Schedules_8760!$F8658,Clg_StPt_Sch_EZ!$C$30:$I$30,0)),"F","C")</f>
        <v>25</v>
      </c>
      <c r="L8658" s="34">
        <f>CONVERT(INDEX(DHW_StPt_Sch_EZ!$C$4:$I$27,MATCH(Schedules_8760!$C8658,DHW_StPt_Sch_EZ!$B$4:$B$27,0),MATCH(Schedules_8760!$F8658,DHW_StPt_Sch_EZ!$C$3:$I$3,0)),"F","C")</f>
        <v>53.333333333333329</v>
      </c>
      <c r="M8658" s="34">
        <f>CONVERT(INDEX(DHW_StPt_Sch_EZ!$C$31:$I$54,MATCH(Schedules_8760!$C8658,DHW_StPt_Sch_EZ!$B$31:$B$54,0),MATCH(Schedules_8760!$F8658,DHW_StPt_Sch_EZ!$C$30:$I$30,0)),"F","C")</f>
        <v>53.333333333333329</v>
      </c>
      <c r="N8658" s="12"/>
      <c r="O8658" s="12"/>
      <c r="P8658" s="12"/>
    </row>
    <row r="8659" spans="1:16" x14ac:dyDescent="0.25">
      <c r="A8659" s="35">
        <v>8658</v>
      </c>
      <c r="B8659" s="89">
        <v>361.70833333333331</v>
      </c>
      <c r="C8659" s="35">
        <f t="shared" si="675"/>
        <v>18</v>
      </c>
      <c r="D8659" s="35">
        <f t="shared" si="678"/>
        <v>361</v>
      </c>
      <c r="E8659" s="35">
        <f t="shared" si="679"/>
        <v>4</v>
      </c>
      <c r="F8659" s="35" t="str">
        <f t="shared" si="676"/>
        <v>Wednesday</v>
      </c>
      <c r="G8659" s="35">
        <f t="shared" si="677"/>
        <v>12</v>
      </c>
      <c r="H8659" s="34">
        <f>CONVERT(INDEX(Htg_StPt_Sch_EZ!$C$4:$I$27,MATCH(Schedules_8760!$C8659,Htg_StPt_Sch_EZ!$B$4:$B$27,0),MATCH(Schedules_8760!$F8659,Htg_StPt_Sch_EZ!$C$3:$I$3,0)),"F","C")</f>
        <v>20.555555555555554</v>
      </c>
      <c r="I8659" s="34">
        <f>CONVERT(INDEX(Htg_StPt_Sch_EZ!$C$31:$I$54,MATCH(Schedules_8760!$C8659,Htg_StPt_Sch_EZ!$B$31:$B$54,0),MATCH(Schedules_8760!$F8659,Htg_StPt_Sch_EZ!$C$30:$I$30,0)),"F","C")</f>
        <v>17.777777777777779</v>
      </c>
      <c r="J8659" s="34">
        <f>CONVERT(INDEX(Clg_StPt_Sch_EZ!$C$4:$I$27,MATCH(Schedules_8760!$C8659,Clg_StPt_Sch_EZ!$B$4:$B$27,0),MATCH(Schedules_8760!$F8659,Clg_StPt_Sch_EZ!$C$3:$I$3,0)),"F","C")</f>
        <v>25.555555555555554</v>
      </c>
      <c r="K8659" s="34">
        <f>CONVERT(INDEX(Clg_StPt_Sch_EZ!$C$31:$I$54,MATCH(Schedules_8760!$C8659,Clg_StPt_Sch_EZ!$B$31:$B$54,0),MATCH(Schedules_8760!$F8659,Clg_StPt_Sch_EZ!$C$30:$I$30,0)),"F","C")</f>
        <v>28.333333333333332</v>
      </c>
      <c r="L8659" s="34">
        <f>CONVERT(INDEX(DHW_StPt_Sch_EZ!$C$4:$I$27,MATCH(Schedules_8760!$C8659,DHW_StPt_Sch_EZ!$B$4:$B$27,0),MATCH(Schedules_8760!$F8659,DHW_StPt_Sch_EZ!$C$3:$I$3,0)),"F","C")</f>
        <v>53.333333333333329</v>
      </c>
      <c r="M8659" s="34">
        <f>CONVERT(INDEX(DHW_StPt_Sch_EZ!$C$31:$I$54,MATCH(Schedules_8760!$C8659,DHW_StPt_Sch_EZ!$B$31:$B$54,0),MATCH(Schedules_8760!$F8659,DHW_StPt_Sch_EZ!$C$30:$I$30,0)),"F","C")</f>
        <v>53.333333333333329</v>
      </c>
      <c r="N8659" s="12"/>
      <c r="O8659" s="12"/>
      <c r="P8659" s="12"/>
    </row>
    <row r="8660" spans="1:16" x14ac:dyDescent="0.25">
      <c r="A8660" s="35">
        <v>8659</v>
      </c>
      <c r="B8660" s="89">
        <v>361.75</v>
      </c>
      <c r="C8660" s="35">
        <f t="shared" si="675"/>
        <v>19</v>
      </c>
      <c r="D8660" s="35">
        <f t="shared" si="678"/>
        <v>361</v>
      </c>
      <c r="E8660" s="35">
        <f t="shared" si="679"/>
        <v>4</v>
      </c>
      <c r="F8660" s="35" t="str">
        <f t="shared" si="676"/>
        <v>Wednesday</v>
      </c>
      <c r="G8660" s="35">
        <f t="shared" si="677"/>
        <v>12</v>
      </c>
      <c r="H8660" s="34">
        <f>CONVERT(INDEX(Htg_StPt_Sch_EZ!$C$4:$I$27,MATCH(Schedules_8760!$C8660,Htg_StPt_Sch_EZ!$B$4:$B$27,0),MATCH(Schedules_8760!$F8660,Htg_StPt_Sch_EZ!$C$3:$I$3,0)),"F","C")</f>
        <v>20.555555555555554</v>
      </c>
      <c r="I8660" s="34">
        <f>CONVERT(INDEX(Htg_StPt_Sch_EZ!$C$31:$I$54,MATCH(Schedules_8760!$C8660,Htg_StPt_Sch_EZ!$B$31:$B$54,0),MATCH(Schedules_8760!$F8660,Htg_StPt_Sch_EZ!$C$30:$I$30,0)),"F","C")</f>
        <v>18.333333333333332</v>
      </c>
      <c r="J8660" s="34">
        <f>CONVERT(INDEX(Clg_StPt_Sch_EZ!$C$4:$I$27,MATCH(Schedules_8760!$C8660,Clg_StPt_Sch_EZ!$B$4:$B$27,0),MATCH(Schedules_8760!$F8660,Clg_StPt_Sch_EZ!$C$3:$I$3,0)),"F","C")</f>
        <v>25.555555555555554</v>
      </c>
      <c r="K8660" s="34">
        <f>CONVERT(INDEX(Clg_StPt_Sch_EZ!$C$31:$I$54,MATCH(Schedules_8760!$C8660,Clg_StPt_Sch_EZ!$B$31:$B$54,0),MATCH(Schedules_8760!$F8660,Clg_StPt_Sch_EZ!$C$30:$I$30,0)),"F","C")</f>
        <v>28.333333333333332</v>
      </c>
      <c r="L8660" s="34">
        <f>CONVERT(INDEX(DHW_StPt_Sch_EZ!$C$4:$I$27,MATCH(Schedules_8760!$C8660,DHW_StPt_Sch_EZ!$B$4:$B$27,0),MATCH(Schedules_8760!$F8660,DHW_StPt_Sch_EZ!$C$3:$I$3,0)),"F","C")</f>
        <v>53.333333333333329</v>
      </c>
      <c r="M8660" s="34">
        <f>CONVERT(INDEX(DHW_StPt_Sch_EZ!$C$31:$I$54,MATCH(Schedules_8760!$C8660,DHW_StPt_Sch_EZ!$B$31:$B$54,0),MATCH(Schedules_8760!$F8660,DHW_StPt_Sch_EZ!$C$30:$I$30,0)),"F","C")</f>
        <v>53.333333333333329</v>
      </c>
      <c r="N8660" s="12"/>
      <c r="O8660" s="12"/>
      <c r="P8660" s="12"/>
    </row>
    <row r="8661" spans="1:16" x14ac:dyDescent="0.25">
      <c r="A8661" s="35">
        <v>8660</v>
      </c>
      <c r="B8661" s="89">
        <v>361.79166666666669</v>
      </c>
      <c r="C8661" s="35">
        <f t="shared" si="675"/>
        <v>20</v>
      </c>
      <c r="D8661" s="35">
        <f t="shared" si="678"/>
        <v>361</v>
      </c>
      <c r="E8661" s="35">
        <f t="shared" si="679"/>
        <v>4</v>
      </c>
      <c r="F8661" s="35" t="str">
        <f t="shared" si="676"/>
        <v>Wednesday</v>
      </c>
      <c r="G8661" s="35">
        <f t="shared" si="677"/>
        <v>12</v>
      </c>
      <c r="H8661" s="34">
        <f>CONVERT(INDEX(Htg_StPt_Sch_EZ!$C$4:$I$27,MATCH(Schedules_8760!$C8661,Htg_StPt_Sch_EZ!$B$4:$B$27,0),MATCH(Schedules_8760!$F8661,Htg_StPt_Sch_EZ!$C$3:$I$3,0)),"F","C")</f>
        <v>20.555555555555554</v>
      </c>
      <c r="I8661" s="34">
        <f>CONVERT(INDEX(Htg_StPt_Sch_EZ!$C$31:$I$54,MATCH(Schedules_8760!$C8661,Htg_StPt_Sch_EZ!$B$31:$B$54,0),MATCH(Schedules_8760!$F8661,Htg_StPt_Sch_EZ!$C$30:$I$30,0)),"F","C")</f>
        <v>18.888888888888889</v>
      </c>
      <c r="J8661" s="34">
        <f>CONVERT(INDEX(Clg_StPt_Sch_EZ!$C$4:$I$27,MATCH(Schedules_8760!$C8661,Clg_StPt_Sch_EZ!$B$4:$B$27,0),MATCH(Schedules_8760!$F8661,Clg_StPt_Sch_EZ!$C$3:$I$3,0)),"F","C")</f>
        <v>25.555555555555554</v>
      </c>
      <c r="K8661" s="34">
        <f>CONVERT(INDEX(Clg_StPt_Sch_EZ!$C$31:$I$54,MATCH(Schedules_8760!$C8661,Clg_StPt_Sch_EZ!$B$31:$B$54,0),MATCH(Schedules_8760!$F8661,Clg_StPt_Sch_EZ!$C$30:$I$30,0)),"F","C")</f>
        <v>28.333333333333332</v>
      </c>
      <c r="L8661" s="34">
        <f>CONVERT(INDEX(DHW_StPt_Sch_EZ!$C$4:$I$27,MATCH(Schedules_8760!$C8661,DHW_StPt_Sch_EZ!$B$4:$B$27,0),MATCH(Schedules_8760!$F8661,DHW_StPt_Sch_EZ!$C$3:$I$3,0)),"F","C")</f>
        <v>53.333333333333329</v>
      </c>
      <c r="M8661" s="34">
        <f>CONVERT(INDEX(DHW_StPt_Sch_EZ!$C$31:$I$54,MATCH(Schedules_8760!$C8661,DHW_StPt_Sch_EZ!$B$31:$B$54,0),MATCH(Schedules_8760!$F8661,DHW_StPt_Sch_EZ!$C$30:$I$30,0)),"F","C")</f>
        <v>53.333333333333329</v>
      </c>
      <c r="N8661" s="12"/>
      <c r="O8661" s="12"/>
      <c r="P8661" s="12"/>
    </row>
    <row r="8662" spans="1:16" x14ac:dyDescent="0.25">
      <c r="A8662" s="35">
        <v>8661</v>
      </c>
      <c r="B8662" s="89">
        <v>361.83333333333331</v>
      </c>
      <c r="C8662" s="35">
        <f t="shared" si="675"/>
        <v>21</v>
      </c>
      <c r="D8662" s="35">
        <f t="shared" si="678"/>
        <v>361</v>
      </c>
      <c r="E8662" s="35">
        <f t="shared" si="679"/>
        <v>4</v>
      </c>
      <c r="F8662" s="35" t="str">
        <f t="shared" si="676"/>
        <v>Wednesday</v>
      </c>
      <c r="G8662" s="35">
        <f t="shared" si="677"/>
        <v>12</v>
      </c>
      <c r="H8662" s="34">
        <f>CONVERT(INDEX(Htg_StPt_Sch_EZ!$C$4:$I$27,MATCH(Schedules_8760!$C8662,Htg_StPt_Sch_EZ!$B$4:$B$27,0),MATCH(Schedules_8760!$F8662,Htg_StPt_Sch_EZ!$C$3:$I$3,0)),"F","C")</f>
        <v>20.555555555555554</v>
      </c>
      <c r="I8662" s="34">
        <f>CONVERT(INDEX(Htg_StPt_Sch_EZ!$C$31:$I$54,MATCH(Schedules_8760!$C8662,Htg_StPt_Sch_EZ!$B$31:$B$54,0),MATCH(Schedules_8760!$F8662,Htg_StPt_Sch_EZ!$C$30:$I$30,0)),"F","C")</f>
        <v>19.444444444444443</v>
      </c>
      <c r="J8662" s="34">
        <f>CONVERT(INDEX(Clg_StPt_Sch_EZ!$C$4:$I$27,MATCH(Schedules_8760!$C8662,Clg_StPt_Sch_EZ!$B$4:$B$27,0),MATCH(Schedules_8760!$F8662,Clg_StPt_Sch_EZ!$C$3:$I$3,0)),"F","C")</f>
        <v>25.555555555555554</v>
      </c>
      <c r="K8662" s="34">
        <f>CONVERT(INDEX(Clg_StPt_Sch_EZ!$C$31:$I$54,MATCH(Schedules_8760!$C8662,Clg_StPt_Sch_EZ!$B$31:$B$54,0),MATCH(Schedules_8760!$F8662,Clg_StPt_Sch_EZ!$C$30:$I$30,0)),"F","C")</f>
        <v>28.333333333333332</v>
      </c>
      <c r="L8662" s="34">
        <f>CONVERT(INDEX(DHW_StPt_Sch_EZ!$C$4:$I$27,MATCH(Schedules_8760!$C8662,DHW_StPt_Sch_EZ!$B$4:$B$27,0),MATCH(Schedules_8760!$F8662,DHW_StPt_Sch_EZ!$C$3:$I$3,0)),"F","C")</f>
        <v>53.333333333333329</v>
      </c>
      <c r="M8662" s="34">
        <f>CONVERT(INDEX(DHW_StPt_Sch_EZ!$C$31:$I$54,MATCH(Schedules_8760!$C8662,DHW_StPt_Sch_EZ!$B$31:$B$54,0),MATCH(Schedules_8760!$F8662,DHW_StPt_Sch_EZ!$C$30:$I$30,0)),"F","C")</f>
        <v>53.333333333333329</v>
      </c>
      <c r="N8662" s="12"/>
      <c r="O8662" s="12"/>
      <c r="P8662" s="12"/>
    </row>
    <row r="8663" spans="1:16" x14ac:dyDescent="0.25">
      <c r="A8663" s="35">
        <v>8662</v>
      </c>
      <c r="B8663" s="89">
        <v>361.875</v>
      </c>
      <c r="C8663" s="35">
        <f t="shared" si="675"/>
        <v>22</v>
      </c>
      <c r="D8663" s="35">
        <f t="shared" si="678"/>
        <v>361</v>
      </c>
      <c r="E8663" s="35">
        <f t="shared" si="679"/>
        <v>4</v>
      </c>
      <c r="F8663" s="35" t="str">
        <f t="shared" si="676"/>
        <v>Wednesday</v>
      </c>
      <c r="G8663" s="35">
        <f t="shared" si="677"/>
        <v>12</v>
      </c>
      <c r="H8663" s="34">
        <f>CONVERT(INDEX(Htg_StPt_Sch_EZ!$C$4:$I$27,MATCH(Schedules_8760!$C8663,Htg_StPt_Sch_EZ!$B$4:$B$27,0),MATCH(Schedules_8760!$F8663,Htg_StPt_Sch_EZ!$C$3:$I$3,0)),"F","C")</f>
        <v>20.555555555555554</v>
      </c>
      <c r="I8663" s="34">
        <f>CONVERT(INDEX(Htg_StPt_Sch_EZ!$C$31:$I$54,MATCH(Schedules_8760!$C8663,Htg_StPt_Sch_EZ!$B$31:$B$54,0),MATCH(Schedules_8760!$F8663,Htg_StPt_Sch_EZ!$C$30:$I$30,0)),"F","C")</f>
        <v>19.444444444444443</v>
      </c>
      <c r="J8663" s="34">
        <f>CONVERT(INDEX(Clg_StPt_Sch_EZ!$C$4:$I$27,MATCH(Schedules_8760!$C8663,Clg_StPt_Sch_EZ!$B$4:$B$27,0),MATCH(Schedules_8760!$F8663,Clg_StPt_Sch_EZ!$C$3:$I$3,0)),"F","C")</f>
        <v>25.555555555555554</v>
      </c>
      <c r="K8663" s="34">
        <f>CONVERT(INDEX(Clg_StPt_Sch_EZ!$C$31:$I$54,MATCH(Schedules_8760!$C8663,Clg_StPt_Sch_EZ!$B$31:$B$54,0),MATCH(Schedules_8760!$F8663,Clg_StPt_Sch_EZ!$C$30:$I$30,0)),"F","C")</f>
        <v>28.333333333333332</v>
      </c>
      <c r="L8663" s="34">
        <f>CONVERT(INDEX(DHW_StPt_Sch_EZ!$C$4:$I$27,MATCH(Schedules_8760!$C8663,DHW_StPt_Sch_EZ!$B$4:$B$27,0),MATCH(Schedules_8760!$F8663,DHW_StPt_Sch_EZ!$C$3:$I$3,0)),"F","C")</f>
        <v>53.333333333333329</v>
      </c>
      <c r="M8663" s="34">
        <f>CONVERT(INDEX(DHW_StPt_Sch_EZ!$C$31:$I$54,MATCH(Schedules_8760!$C8663,DHW_StPt_Sch_EZ!$B$31:$B$54,0),MATCH(Schedules_8760!$F8663,DHW_StPt_Sch_EZ!$C$30:$I$30,0)),"F","C")</f>
        <v>53.333333333333329</v>
      </c>
      <c r="N8663" s="12"/>
      <c r="O8663" s="12"/>
      <c r="P8663" s="12"/>
    </row>
    <row r="8664" spans="1:16" x14ac:dyDescent="0.25">
      <c r="A8664" s="35">
        <v>8663</v>
      </c>
      <c r="B8664" s="89">
        <v>361.91666666666669</v>
      </c>
      <c r="C8664" s="35">
        <f t="shared" si="675"/>
        <v>23</v>
      </c>
      <c r="D8664" s="35">
        <f t="shared" si="678"/>
        <v>361</v>
      </c>
      <c r="E8664" s="35">
        <f t="shared" si="679"/>
        <v>4</v>
      </c>
      <c r="F8664" s="35" t="str">
        <f t="shared" si="676"/>
        <v>Wednesday</v>
      </c>
      <c r="G8664" s="35">
        <f t="shared" si="677"/>
        <v>12</v>
      </c>
      <c r="H8664" s="34">
        <f>CONVERT(INDEX(Htg_StPt_Sch_EZ!$C$4:$I$27,MATCH(Schedules_8760!$C8664,Htg_StPt_Sch_EZ!$B$4:$B$27,0),MATCH(Schedules_8760!$F8664,Htg_StPt_Sch_EZ!$C$3:$I$3,0)),"F","C")</f>
        <v>20.555555555555554</v>
      </c>
      <c r="I8664" s="34">
        <f>CONVERT(INDEX(Htg_StPt_Sch_EZ!$C$31:$I$54,MATCH(Schedules_8760!$C8664,Htg_StPt_Sch_EZ!$B$31:$B$54,0),MATCH(Schedules_8760!$F8664,Htg_StPt_Sch_EZ!$C$30:$I$30,0)),"F","C")</f>
        <v>19.444444444444443</v>
      </c>
      <c r="J8664" s="34">
        <f>CONVERT(INDEX(Clg_StPt_Sch_EZ!$C$4:$I$27,MATCH(Schedules_8760!$C8664,Clg_StPt_Sch_EZ!$B$4:$B$27,0),MATCH(Schedules_8760!$F8664,Clg_StPt_Sch_EZ!$C$3:$I$3,0)),"F","C")</f>
        <v>25.555555555555554</v>
      </c>
      <c r="K8664" s="34">
        <f>CONVERT(INDEX(Clg_StPt_Sch_EZ!$C$31:$I$54,MATCH(Schedules_8760!$C8664,Clg_StPt_Sch_EZ!$B$31:$B$54,0),MATCH(Schedules_8760!$F8664,Clg_StPt_Sch_EZ!$C$30:$I$30,0)),"F","C")</f>
        <v>28.333333333333332</v>
      </c>
      <c r="L8664" s="34">
        <f>CONVERT(INDEX(DHW_StPt_Sch_EZ!$C$4:$I$27,MATCH(Schedules_8760!$C8664,DHW_StPt_Sch_EZ!$B$4:$B$27,0),MATCH(Schedules_8760!$F8664,DHW_StPt_Sch_EZ!$C$3:$I$3,0)),"F","C")</f>
        <v>53.333333333333329</v>
      </c>
      <c r="M8664" s="34">
        <f>CONVERT(INDEX(DHW_StPt_Sch_EZ!$C$31:$I$54,MATCH(Schedules_8760!$C8664,DHW_StPt_Sch_EZ!$B$31:$B$54,0),MATCH(Schedules_8760!$F8664,DHW_StPt_Sch_EZ!$C$30:$I$30,0)),"F","C")</f>
        <v>53.333333333333329</v>
      </c>
      <c r="N8664" s="12"/>
      <c r="O8664" s="12"/>
      <c r="P8664" s="12"/>
    </row>
    <row r="8665" spans="1:16" x14ac:dyDescent="0.25">
      <c r="A8665" s="35">
        <v>8664</v>
      </c>
      <c r="B8665" s="89">
        <v>361.95833333333331</v>
      </c>
      <c r="C8665" s="35">
        <f t="shared" si="675"/>
        <v>24</v>
      </c>
      <c r="D8665" s="35">
        <f t="shared" si="678"/>
        <v>361</v>
      </c>
      <c r="E8665" s="35">
        <f t="shared" si="679"/>
        <v>4</v>
      </c>
      <c r="F8665" s="35" t="str">
        <f t="shared" si="676"/>
        <v>Wednesday</v>
      </c>
      <c r="G8665" s="35">
        <f t="shared" si="677"/>
        <v>12</v>
      </c>
      <c r="H8665" s="34">
        <f>CONVERT(INDEX(Htg_StPt_Sch_EZ!$C$4:$I$27,MATCH(Schedules_8760!$C8665,Htg_StPt_Sch_EZ!$B$4:$B$27,0),MATCH(Schedules_8760!$F8665,Htg_StPt_Sch_EZ!$C$3:$I$3,0)),"F","C")</f>
        <v>20.555555555555554</v>
      </c>
      <c r="I8665" s="34">
        <f>CONVERT(INDEX(Htg_StPt_Sch_EZ!$C$31:$I$54,MATCH(Schedules_8760!$C8665,Htg_StPt_Sch_EZ!$B$31:$B$54,0),MATCH(Schedules_8760!$F8665,Htg_StPt_Sch_EZ!$C$30:$I$30,0)),"F","C")</f>
        <v>19.444444444444443</v>
      </c>
      <c r="J8665" s="34">
        <f>CONVERT(INDEX(Clg_StPt_Sch_EZ!$C$4:$I$27,MATCH(Schedules_8760!$C8665,Clg_StPt_Sch_EZ!$B$4:$B$27,0),MATCH(Schedules_8760!$F8665,Clg_StPt_Sch_EZ!$C$3:$I$3,0)),"F","C")</f>
        <v>25.555555555555554</v>
      </c>
      <c r="K8665" s="34">
        <f>CONVERT(INDEX(Clg_StPt_Sch_EZ!$C$31:$I$54,MATCH(Schedules_8760!$C8665,Clg_StPt_Sch_EZ!$B$31:$B$54,0),MATCH(Schedules_8760!$F8665,Clg_StPt_Sch_EZ!$C$30:$I$30,0)),"F","C")</f>
        <v>28.333333333333332</v>
      </c>
      <c r="L8665" s="34">
        <f>CONVERT(INDEX(DHW_StPt_Sch_EZ!$C$4:$I$27,MATCH(Schedules_8760!$C8665,DHW_StPt_Sch_EZ!$B$4:$B$27,0),MATCH(Schedules_8760!$F8665,DHW_StPt_Sch_EZ!$C$3:$I$3,0)),"F","C")</f>
        <v>53.333333333333329</v>
      </c>
      <c r="M8665" s="34">
        <f>CONVERT(INDEX(DHW_StPt_Sch_EZ!$C$31:$I$54,MATCH(Schedules_8760!$C8665,DHW_StPt_Sch_EZ!$B$31:$B$54,0),MATCH(Schedules_8760!$F8665,DHW_StPt_Sch_EZ!$C$30:$I$30,0)),"F","C")</f>
        <v>53.333333333333329</v>
      </c>
      <c r="N8665" s="12"/>
      <c r="O8665" s="12"/>
      <c r="P8665" s="12"/>
    </row>
    <row r="8666" spans="1:16" x14ac:dyDescent="0.25">
      <c r="A8666" s="35">
        <v>8665</v>
      </c>
      <c r="B8666" s="89">
        <v>362</v>
      </c>
      <c r="C8666" s="35">
        <f t="shared" si="675"/>
        <v>1</v>
      </c>
      <c r="D8666" s="35">
        <f t="shared" si="678"/>
        <v>362</v>
      </c>
      <c r="E8666" s="35">
        <f t="shared" si="679"/>
        <v>5</v>
      </c>
      <c r="F8666" s="35" t="str">
        <f t="shared" si="676"/>
        <v>Thursday</v>
      </c>
      <c r="G8666" s="35">
        <f t="shared" si="677"/>
        <v>12</v>
      </c>
      <c r="H8666" s="34">
        <f>CONVERT(INDEX(Htg_StPt_Sch_EZ!$C$4:$I$27,MATCH(Schedules_8760!$C8666,Htg_StPt_Sch_EZ!$B$4:$B$27,0),MATCH(Schedules_8760!$F8666,Htg_StPt_Sch_EZ!$C$3:$I$3,0)),"F","C")</f>
        <v>20.555555555555554</v>
      </c>
      <c r="I8666" s="34">
        <f>CONVERT(INDEX(Htg_StPt_Sch_EZ!$C$31:$I$54,MATCH(Schedules_8760!$C8666,Htg_StPt_Sch_EZ!$B$31:$B$54,0),MATCH(Schedules_8760!$F8666,Htg_StPt_Sch_EZ!$C$30:$I$30,0)),"F","C")</f>
        <v>19.444444444444443</v>
      </c>
      <c r="J8666" s="34">
        <f>CONVERT(INDEX(Clg_StPt_Sch_EZ!$C$4:$I$27,MATCH(Schedules_8760!$C8666,Clg_StPt_Sch_EZ!$B$4:$B$27,0),MATCH(Schedules_8760!$F8666,Clg_StPt_Sch_EZ!$C$3:$I$3,0)),"F","C")</f>
        <v>25.555555555555554</v>
      </c>
      <c r="K8666" s="34">
        <f>CONVERT(INDEX(Clg_StPt_Sch_EZ!$C$31:$I$54,MATCH(Schedules_8760!$C8666,Clg_StPt_Sch_EZ!$B$31:$B$54,0),MATCH(Schedules_8760!$F8666,Clg_StPt_Sch_EZ!$C$30:$I$30,0)),"F","C")</f>
        <v>28.333333333333332</v>
      </c>
      <c r="L8666" s="34">
        <f>CONVERT(INDEX(DHW_StPt_Sch_EZ!$C$4:$I$27,MATCH(Schedules_8760!$C8666,DHW_StPt_Sch_EZ!$B$4:$B$27,0),MATCH(Schedules_8760!$F8666,DHW_StPt_Sch_EZ!$C$3:$I$3,0)),"F","C")</f>
        <v>53.333333333333329</v>
      </c>
      <c r="M8666" s="34">
        <f>CONVERT(INDEX(DHW_StPt_Sch_EZ!$C$31:$I$54,MATCH(Schedules_8760!$C8666,DHW_StPt_Sch_EZ!$B$31:$B$54,0),MATCH(Schedules_8760!$F8666,DHW_StPt_Sch_EZ!$C$30:$I$30,0)),"F","C")</f>
        <v>53.333333333333329</v>
      </c>
      <c r="N8666" s="12"/>
      <c r="O8666" s="12"/>
      <c r="P8666" s="12"/>
    </row>
    <row r="8667" spans="1:16" x14ac:dyDescent="0.25">
      <c r="A8667" s="35">
        <v>8666</v>
      </c>
      <c r="B8667" s="89">
        <v>362.04166666666669</v>
      </c>
      <c r="C8667" s="35">
        <f t="shared" si="675"/>
        <v>2</v>
      </c>
      <c r="D8667" s="35">
        <f t="shared" si="678"/>
        <v>362</v>
      </c>
      <c r="E8667" s="35">
        <f t="shared" si="679"/>
        <v>5</v>
      </c>
      <c r="F8667" s="35" t="str">
        <f t="shared" si="676"/>
        <v>Thursday</v>
      </c>
      <c r="G8667" s="35">
        <f t="shared" si="677"/>
        <v>12</v>
      </c>
      <c r="H8667" s="34">
        <f>CONVERT(INDEX(Htg_StPt_Sch_EZ!$C$4:$I$27,MATCH(Schedules_8760!$C8667,Htg_StPt_Sch_EZ!$B$4:$B$27,0),MATCH(Schedules_8760!$F8667,Htg_StPt_Sch_EZ!$C$3:$I$3,0)),"F","C")</f>
        <v>20.555555555555554</v>
      </c>
      <c r="I8667" s="34">
        <f>CONVERT(INDEX(Htg_StPt_Sch_EZ!$C$31:$I$54,MATCH(Schedules_8760!$C8667,Htg_StPt_Sch_EZ!$B$31:$B$54,0),MATCH(Schedules_8760!$F8667,Htg_StPt_Sch_EZ!$C$30:$I$30,0)),"F","C")</f>
        <v>19.444444444444443</v>
      </c>
      <c r="J8667" s="34">
        <f>CONVERT(INDEX(Clg_StPt_Sch_EZ!$C$4:$I$27,MATCH(Schedules_8760!$C8667,Clg_StPt_Sch_EZ!$B$4:$B$27,0),MATCH(Schedules_8760!$F8667,Clg_StPt_Sch_EZ!$C$3:$I$3,0)),"F","C")</f>
        <v>25.555555555555554</v>
      </c>
      <c r="K8667" s="34">
        <f>CONVERT(INDEX(Clg_StPt_Sch_EZ!$C$31:$I$54,MATCH(Schedules_8760!$C8667,Clg_StPt_Sch_EZ!$B$31:$B$54,0),MATCH(Schedules_8760!$F8667,Clg_StPt_Sch_EZ!$C$30:$I$30,0)),"F","C")</f>
        <v>28.333333333333332</v>
      </c>
      <c r="L8667" s="34">
        <f>CONVERT(INDEX(DHW_StPt_Sch_EZ!$C$4:$I$27,MATCH(Schedules_8760!$C8667,DHW_StPt_Sch_EZ!$B$4:$B$27,0),MATCH(Schedules_8760!$F8667,DHW_StPt_Sch_EZ!$C$3:$I$3,0)),"F","C")</f>
        <v>53.333333333333329</v>
      </c>
      <c r="M8667" s="34">
        <f>CONVERT(INDEX(DHW_StPt_Sch_EZ!$C$31:$I$54,MATCH(Schedules_8760!$C8667,DHW_StPt_Sch_EZ!$B$31:$B$54,0),MATCH(Schedules_8760!$F8667,DHW_StPt_Sch_EZ!$C$30:$I$30,0)),"F","C")</f>
        <v>53.333333333333329</v>
      </c>
      <c r="N8667" s="12"/>
      <c r="O8667" s="12"/>
      <c r="P8667" s="12"/>
    </row>
    <row r="8668" spans="1:16" x14ac:dyDescent="0.25">
      <c r="A8668" s="35">
        <v>8667</v>
      </c>
      <c r="B8668" s="89">
        <v>362.08333333333331</v>
      </c>
      <c r="C8668" s="35">
        <f t="shared" si="675"/>
        <v>3</v>
      </c>
      <c r="D8668" s="35">
        <f t="shared" si="678"/>
        <v>362</v>
      </c>
      <c r="E8668" s="35">
        <f t="shared" si="679"/>
        <v>5</v>
      </c>
      <c r="F8668" s="35" t="str">
        <f t="shared" si="676"/>
        <v>Thursday</v>
      </c>
      <c r="G8668" s="35">
        <f t="shared" si="677"/>
        <v>12</v>
      </c>
      <c r="H8668" s="34">
        <f>CONVERT(INDEX(Htg_StPt_Sch_EZ!$C$4:$I$27,MATCH(Schedules_8760!$C8668,Htg_StPt_Sch_EZ!$B$4:$B$27,0),MATCH(Schedules_8760!$F8668,Htg_StPt_Sch_EZ!$C$3:$I$3,0)),"F","C")</f>
        <v>20.555555555555554</v>
      </c>
      <c r="I8668" s="34">
        <f>CONVERT(INDEX(Htg_StPt_Sch_EZ!$C$31:$I$54,MATCH(Schedules_8760!$C8668,Htg_StPt_Sch_EZ!$B$31:$B$54,0),MATCH(Schedules_8760!$F8668,Htg_StPt_Sch_EZ!$C$30:$I$30,0)),"F","C")</f>
        <v>19.444444444444443</v>
      </c>
      <c r="J8668" s="34">
        <f>CONVERT(INDEX(Clg_StPt_Sch_EZ!$C$4:$I$27,MATCH(Schedules_8760!$C8668,Clg_StPt_Sch_EZ!$B$4:$B$27,0),MATCH(Schedules_8760!$F8668,Clg_StPt_Sch_EZ!$C$3:$I$3,0)),"F","C")</f>
        <v>25.555555555555554</v>
      </c>
      <c r="K8668" s="34">
        <f>CONVERT(INDEX(Clg_StPt_Sch_EZ!$C$31:$I$54,MATCH(Schedules_8760!$C8668,Clg_StPt_Sch_EZ!$B$31:$B$54,0),MATCH(Schedules_8760!$F8668,Clg_StPt_Sch_EZ!$C$30:$I$30,0)),"F","C")</f>
        <v>28.333333333333332</v>
      </c>
      <c r="L8668" s="34">
        <f>CONVERT(INDEX(DHW_StPt_Sch_EZ!$C$4:$I$27,MATCH(Schedules_8760!$C8668,DHW_StPt_Sch_EZ!$B$4:$B$27,0),MATCH(Schedules_8760!$F8668,DHW_StPt_Sch_EZ!$C$3:$I$3,0)),"F","C")</f>
        <v>53.333333333333329</v>
      </c>
      <c r="M8668" s="34">
        <f>CONVERT(INDEX(DHW_StPt_Sch_EZ!$C$31:$I$54,MATCH(Schedules_8760!$C8668,DHW_StPt_Sch_EZ!$B$31:$B$54,0),MATCH(Schedules_8760!$F8668,DHW_StPt_Sch_EZ!$C$30:$I$30,0)),"F","C")</f>
        <v>53.333333333333329</v>
      </c>
      <c r="N8668" s="12"/>
      <c r="O8668" s="12"/>
      <c r="P8668" s="12"/>
    </row>
    <row r="8669" spans="1:16" x14ac:dyDescent="0.25">
      <c r="A8669" s="35">
        <v>8668</v>
      </c>
      <c r="B8669" s="89">
        <v>362.125</v>
      </c>
      <c r="C8669" s="35">
        <f t="shared" si="675"/>
        <v>4</v>
      </c>
      <c r="D8669" s="35">
        <f t="shared" si="678"/>
        <v>362</v>
      </c>
      <c r="E8669" s="35">
        <f t="shared" si="679"/>
        <v>5</v>
      </c>
      <c r="F8669" s="35" t="str">
        <f t="shared" si="676"/>
        <v>Thursday</v>
      </c>
      <c r="G8669" s="35">
        <f t="shared" si="677"/>
        <v>12</v>
      </c>
      <c r="H8669" s="34">
        <f>CONVERT(INDEX(Htg_StPt_Sch_EZ!$C$4:$I$27,MATCH(Schedules_8760!$C8669,Htg_StPt_Sch_EZ!$B$4:$B$27,0),MATCH(Schedules_8760!$F8669,Htg_StPt_Sch_EZ!$C$3:$I$3,0)),"F","C")</f>
        <v>20.555555555555554</v>
      </c>
      <c r="I8669" s="34">
        <f>CONVERT(INDEX(Htg_StPt_Sch_EZ!$C$31:$I$54,MATCH(Schedules_8760!$C8669,Htg_StPt_Sch_EZ!$B$31:$B$54,0),MATCH(Schedules_8760!$F8669,Htg_StPt_Sch_EZ!$C$30:$I$30,0)),"F","C")</f>
        <v>19.444444444444443</v>
      </c>
      <c r="J8669" s="34">
        <f>CONVERT(INDEX(Clg_StPt_Sch_EZ!$C$4:$I$27,MATCH(Schedules_8760!$C8669,Clg_StPt_Sch_EZ!$B$4:$B$27,0),MATCH(Schedules_8760!$F8669,Clg_StPt_Sch_EZ!$C$3:$I$3,0)),"F","C")</f>
        <v>25.555555555555554</v>
      </c>
      <c r="K8669" s="34">
        <f>CONVERT(INDEX(Clg_StPt_Sch_EZ!$C$31:$I$54,MATCH(Schedules_8760!$C8669,Clg_StPt_Sch_EZ!$B$31:$B$54,0),MATCH(Schedules_8760!$F8669,Clg_StPt_Sch_EZ!$C$30:$I$30,0)),"F","C")</f>
        <v>28.333333333333332</v>
      </c>
      <c r="L8669" s="34">
        <f>CONVERT(INDEX(DHW_StPt_Sch_EZ!$C$4:$I$27,MATCH(Schedules_8760!$C8669,DHW_StPt_Sch_EZ!$B$4:$B$27,0),MATCH(Schedules_8760!$F8669,DHW_StPt_Sch_EZ!$C$3:$I$3,0)),"F","C")</f>
        <v>53.333333333333329</v>
      </c>
      <c r="M8669" s="34">
        <f>CONVERT(INDEX(DHW_StPt_Sch_EZ!$C$31:$I$54,MATCH(Schedules_8760!$C8669,DHW_StPt_Sch_EZ!$B$31:$B$54,0),MATCH(Schedules_8760!$F8669,DHW_StPt_Sch_EZ!$C$30:$I$30,0)),"F","C")</f>
        <v>53.333333333333329</v>
      </c>
      <c r="N8669" s="12"/>
      <c r="O8669" s="12"/>
      <c r="P8669" s="12"/>
    </row>
    <row r="8670" spans="1:16" x14ac:dyDescent="0.25">
      <c r="A8670" s="35">
        <v>8669</v>
      </c>
      <c r="B8670" s="89">
        <v>362.16666666666669</v>
      </c>
      <c r="C8670" s="35">
        <f t="shared" si="675"/>
        <v>5</v>
      </c>
      <c r="D8670" s="35">
        <f t="shared" si="678"/>
        <v>362</v>
      </c>
      <c r="E8670" s="35">
        <f t="shared" si="679"/>
        <v>5</v>
      </c>
      <c r="F8670" s="35" t="str">
        <f t="shared" si="676"/>
        <v>Thursday</v>
      </c>
      <c r="G8670" s="35">
        <f t="shared" si="677"/>
        <v>12</v>
      </c>
      <c r="H8670" s="34">
        <f>CONVERT(INDEX(Htg_StPt_Sch_EZ!$C$4:$I$27,MATCH(Schedules_8760!$C8670,Htg_StPt_Sch_EZ!$B$4:$B$27,0),MATCH(Schedules_8760!$F8670,Htg_StPt_Sch_EZ!$C$3:$I$3,0)),"F","C")</f>
        <v>20.555555555555554</v>
      </c>
      <c r="I8670" s="34">
        <f>CONVERT(INDEX(Htg_StPt_Sch_EZ!$C$31:$I$54,MATCH(Schedules_8760!$C8670,Htg_StPt_Sch_EZ!$B$31:$B$54,0),MATCH(Schedules_8760!$F8670,Htg_StPt_Sch_EZ!$C$30:$I$30,0)),"F","C")</f>
        <v>19.444444444444443</v>
      </c>
      <c r="J8670" s="34">
        <f>CONVERT(INDEX(Clg_StPt_Sch_EZ!$C$4:$I$27,MATCH(Schedules_8760!$C8670,Clg_StPt_Sch_EZ!$B$4:$B$27,0),MATCH(Schedules_8760!$F8670,Clg_StPt_Sch_EZ!$C$3:$I$3,0)),"F","C")</f>
        <v>25.555555555555554</v>
      </c>
      <c r="K8670" s="34">
        <f>CONVERT(INDEX(Clg_StPt_Sch_EZ!$C$31:$I$54,MATCH(Schedules_8760!$C8670,Clg_StPt_Sch_EZ!$B$31:$B$54,0),MATCH(Schedules_8760!$F8670,Clg_StPt_Sch_EZ!$C$30:$I$30,0)),"F","C")</f>
        <v>28.333333333333332</v>
      </c>
      <c r="L8670" s="34">
        <f>CONVERT(INDEX(DHW_StPt_Sch_EZ!$C$4:$I$27,MATCH(Schedules_8760!$C8670,DHW_StPt_Sch_EZ!$B$4:$B$27,0),MATCH(Schedules_8760!$F8670,DHW_StPt_Sch_EZ!$C$3:$I$3,0)),"F","C")</f>
        <v>53.333333333333329</v>
      </c>
      <c r="M8670" s="34">
        <f>CONVERT(INDEX(DHW_StPt_Sch_EZ!$C$31:$I$54,MATCH(Schedules_8760!$C8670,DHW_StPt_Sch_EZ!$B$31:$B$54,0),MATCH(Schedules_8760!$F8670,DHW_StPt_Sch_EZ!$C$30:$I$30,0)),"F","C")</f>
        <v>53.333333333333329</v>
      </c>
      <c r="N8670" s="12"/>
      <c r="O8670" s="12"/>
      <c r="P8670" s="12"/>
    </row>
    <row r="8671" spans="1:16" x14ac:dyDescent="0.25">
      <c r="A8671" s="35">
        <v>8670</v>
      </c>
      <c r="B8671" s="89">
        <v>362.20833333333331</v>
      </c>
      <c r="C8671" s="35">
        <f t="shared" si="675"/>
        <v>6</v>
      </c>
      <c r="D8671" s="35">
        <f t="shared" si="678"/>
        <v>362</v>
      </c>
      <c r="E8671" s="35">
        <f t="shared" si="679"/>
        <v>5</v>
      </c>
      <c r="F8671" s="35" t="str">
        <f t="shared" si="676"/>
        <v>Thursday</v>
      </c>
      <c r="G8671" s="35">
        <f t="shared" si="677"/>
        <v>12</v>
      </c>
      <c r="H8671" s="34">
        <f>CONVERT(INDEX(Htg_StPt_Sch_EZ!$C$4:$I$27,MATCH(Schedules_8760!$C8671,Htg_StPt_Sch_EZ!$B$4:$B$27,0),MATCH(Schedules_8760!$F8671,Htg_StPt_Sch_EZ!$C$3:$I$3,0)),"F","C")</f>
        <v>20.555555555555554</v>
      </c>
      <c r="I8671" s="34">
        <f>CONVERT(INDEX(Htg_StPt_Sch_EZ!$C$31:$I$54,MATCH(Schedules_8760!$C8671,Htg_StPt_Sch_EZ!$B$31:$B$54,0),MATCH(Schedules_8760!$F8671,Htg_StPt_Sch_EZ!$C$30:$I$30,0)),"F","C")</f>
        <v>19.444444444444443</v>
      </c>
      <c r="J8671" s="34">
        <f>CONVERT(INDEX(Clg_StPt_Sch_EZ!$C$4:$I$27,MATCH(Schedules_8760!$C8671,Clg_StPt_Sch_EZ!$B$4:$B$27,0),MATCH(Schedules_8760!$F8671,Clg_StPt_Sch_EZ!$C$3:$I$3,0)),"F","C")</f>
        <v>25.555555555555554</v>
      </c>
      <c r="K8671" s="34">
        <f>CONVERT(INDEX(Clg_StPt_Sch_EZ!$C$31:$I$54,MATCH(Schedules_8760!$C8671,Clg_StPt_Sch_EZ!$B$31:$B$54,0),MATCH(Schedules_8760!$F8671,Clg_StPt_Sch_EZ!$C$30:$I$30,0)),"F","C")</f>
        <v>28.333333333333332</v>
      </c>
      <c r="L8671" s="34">
        <f>CONVERT(INDEX(DHW_StPt_Sch_EZ!$C$4:$I$27,MATCH(Schedules_8760!$C8671,DHW_StPt_Sch_EZ!$B$4:$B$27,0),MATCH(Schedules_8760!$F8671,DHW_StPt_Sch_EZ!$C$3:$I$3,0)),"F","C")</f>
        <v>53.333333333333329</v>
      </c>
      <c r="M8671" s="34">
        <f>CONVERT(INDEX(DHW_StPt_Sch_EZ!$C$31:$I$54,MATCH(Schedules_8760!$C8671,DHW_StPt_Sch_EZ!$B$31:$B$54,0),MATCH(Schedules_8760!$F8671,DHW_StPt_Sch_EZ!$C$30:$I$30,0)),"F","C")</f>
        <v>53.333333333333329</v>
      </c>
      <c r="N8671" s="12"/>
      <c r="O8671" s="12"/>
      <c r="P8671" s="12"/>
    </row>
    <row r="8672" spans="1:16" x14ac:dyDescent="0.25">
      <c r="A8672" s="35">
        <v>8671</v>
      </c>
      <c r="B8672" s="89">
        <v>362.25</v>
      </c>
      <c r="C8672" s="35">
        <f t="shared" si="675"/>
        <v>7</v>
      </c>
      <c r="D8672" s="35">
        <f t="shared" si="678"/>
        <v>362</v>
      </c>
      <c r="E8672" s="35">
        <f t="shared" si="679"/>
        <v>5</v>
      </c>
      <c r="F8672" s="35" t="str">
        <f t="shared" si="676"/>
        <v>Thursday</v>
      </c>
      <c r="G8672" s="35">
        <f t="shared" si="677"/>
        <v>12</v>
      </c>
      <c r="H8672" s="34">
        <f>CONVERT(INDEX(Htg_StPt_Sch_EZ!$C$4:$I$27,MATCH(Schedules_8760!$C8672,Htg_StPt_Sch_EZ!$B$4:$B$27,0),MATCH(Schedules_8760!$F8672,Htg_StPt_Sch_EZ!$C$3:$I$3,0)),"F","C")</f>
        <v>20.555555555555554</v>
      </c>
      <c r="I8672" s="34">
        <f>CONVERT(INDEX(Htg_StPt_Sch_EZ!$C$31:$I$54,MATCH(Schedules_8760!$C8672,Htg_StPt_Sch_EZ!$B$31:$B$54,0),MATCH(Schedules_8760!$F8672,Htg_StPt_Sch_EZ!$C$30:$I$30,0)),"F","C")</f>
        <v>19.444444444444443</v>
      </c>
      <c r="J8672" s="34">
        <f>CONVERT(INDEX(Clg_StPt_Sch_EZ!$C$4:$I$27,MATCH(Schedules_8760!$C8672,Clg_StPt_Sch_EZ!$B$4:$B$27,0),MATCH(Schedules_8760!$F8672,Clg_StPt_Sch_EZ!$C$3:$I$3,0)),"F","C")</f>
        <v>25.555555555555554</v>
      </c>
      <c r="K8672" s="34">
        <f>CONVERT(INDEX(Clg_StPt_Sch_EZ!$C$31:$I$54,MATCH(Schedules_8760!$C8672,Clg_StPt_Sch_EZ!$B$31:$B$54,0),MATCH(Schedules_8760!$F8672,Clg_StPt_Sch_EZ!$C$30:$I$30,0)),"F","C")</f>
        <v>28.333333333333332</v>
      </c>
      <c r="L8672" s="34">
        <f>CONVERT(INDEX(DHW_StPt_Sch_EZ!$C$4:$I$27,MATCH(Schedules_8760!$C8672,DHW_StPt_Sch_EZ!$B$4:$B$27,0),MATCH(Schedules_8760!$F8672,DHW_StPt_Sch_EZ!$C$3:$I$3,0)),"F","C")</f>
        <v>53.333333333333329</v>
      </c>
      <c r="M8672" s="34">
        <f>CONVERT(INDEX(DHW_StPt_Sch_EZ!$C$31:$I$54,MATCH(Schedules_8760!$C8672,DHW_StPt_Sch_EZ!$B$31:$B$54,0),MATCH(Schedules_8760!$F8672,DHW_StPt_Sch_EZ!$C$30:$I$30,0)),"F","C")</f>
        <v>53.333333333333329</v>
      </c>
      <c r="N8672" s="12"/>
      <c r="O8672" s="12"/>
      <c r="P8672" s="12"/>
    </row>
    <row r="8673" spans="1:16" x14ac:dyDescent="0.25">
      <c r="A8673" s="35">
        <v>8672</v>
      </c>
      <c r="B8673" s="89">
        <v>362.29166666666669</v>
      </c>
      <c r="C8673" s="35">
        <f t="shared" si="675"/>
        <v>8</v>
      </c>
      <c r="D8673" s="35">
        <f t="shared" si="678"/>
        <v>362</v>
      </c>
      <c r="E8673" s="35">
        <f t="shared" si="679"/>
        <v>5</v>
      </c>
      <c r="F8673" s="35" t="str">
        <f t="shared" si="676"/>
        <v>Thursday</v>
      </c>
      <c r="G8673" s="35">
        <f t="shared" si="677"/>
        <v>12</v>
      </c>
      <c r="H8673" s="34">
        <f>CONVERT(INDEX(Htg_StPt_Sch_EZ!$C$4:$I$27,MATCH(Schedules_8760!$C8673,Htg_StPt_Sch_EZ!$B$4:$B$27,0),MATCH(Schedules_8760!$F8673,Htg_StPt_Sch_EZ!$C$3:$I$3,0)),"F","C")</f>
        <v>20.555555555555554</v>
      </c>
      <c r="I8673" s="34">
        <f>CONVERT(INDEX(Htg_StPt_Sch_EZ!$C$31:$I$54,MATCH(Schedules_8760!$C8673,Htg_StPt_Sch_EZ!$B$31:$B$54,0),MATCH(Schedules_8760!$F8673,Htg_StPt_Sch_EZ!$C$30:$I$30,0)),"F","C")</f>
        <v>19.444444444444443</v>
      </c>
      <c r="J8673" s="34">
        <f>CONVERT(INDEX(Clg_StPt_Sch_EZ!$C$4:$I$27,MATCH(Schedules_8760!$C8673,Clg_StPt_Sch_EZ!$B$4:$B$27,0),MATCH(Schedules_8760!$F8673,Clg_StPt_Sch_EZ!$C$3:$I$3,0)),"F","C")</f>
        <v>25.555555555555554</v>
      </c>
      <c r="K8673" s="34">
        <f>CONVERT(INDEX(Clg_StPt_Sch_EZ!$C$31:$I$54,MATCH(Schedules_8760!$C8673,Clg_StPt_Sch_EZ!$B$31:$B$54,0),MATCH(Schedules_8760!$F8673,Clg_StPt_Sch_EZ!$C$30:$I$30,0)),"F","C")</f>
        <v>25</v>
      </c>
      <c r="L8673" s="34">
        <f>CONVERT(INDEX(DHW_StPt_Sch_EZ!$C$4:$I$27,MATCH(Schedules_8760!$C8673,DHW_StPt_Sch_EZ!$B$4:$B$27,0),MATCH(Schedules_8760!$F8673,DHW_StPt_Sch_EZ!$C$3:$I$3,0)),"F","C")</f>
        <v>53.333333333333329</v>
      </c>
      <c r="M8673" s="34">
        <f>CONVERT(INDEX(DHW_StPt_Sch_EZ!$C$31:$I$54,MATCH(Schedules_8760!$C8673,DHW_StPt_Sch_EZ!$B$31:$B$54,0),MATCH(Schedules_8760!$F8673,DHW_StPt_Sch_EZ!$C$30:$I$30,0)),"F","C")</f>
        <v>53.333333333333329</v>
      </c>
      <c r="N8673" s="12"/>
      <c r="O8673" s="12"/>
      <c r="P8673" s="12"/>
    </row>
    <row r="8674" spans="1:16" x14ac:dyDescent="0.25">
      <c r="A8674" s="35">
        <v>8673</v>
      </c>
      <c r="B8674" s="89">
        <v>362.33333333333331</v>
      </c>
      <c r="C8674" s="35">
        <f t="shared" si="675"/>
        <v>9</v>
      </c>
      <c r="D8674" s="35">
        <f t="shared" si="678"/>
        <v>362</v>
      </c>
      <c r="E8674" s="35">
        <f t="shared" si="679"/>
        <v>5</v>
      </c>
      <c r="F8674" s="35" t="str">
        <f t="shared" si="676"/>
        <v>Thursday</v>
      </c>
      <c r="G8674" s="35">
        <f t="shared" si="677"/>
        <v>12</v>
      </c>
      <c r="H8674" s="34">
        <f>CONVERT(INDEX(Htg_StPt_Sch_EZ!$C$4:$I$27,MATCH(Schedules_8760!$C8674,Htg_StPt_Sch_EZ!$B$4:$B$27,0),MATCH(Schedules_8760!$F8674,Htg_StPt_Sch_EZ!$C$3:$I$3,0)),"F","C")</f>
        <v>20.555555555555554</v>
      </c>
      <c r="I8674" s="34">
        <f>CONVERT(INDEX(Htg_StPt_Sch_EZ!$C$31:$I$54,MATCH(Schedules_8760!$C8674,Htg_StPt_Sch_EZ!$B$31:$B$54,0),MATCH(Schedules_8760!$F8674,Htg_StPt_Sch_EZ!$C$30:$I$30,0)),"F","C")</f>
        <v>19.444444444444443</v>
      </c>
      <c r="J8674" s="34">
        <f>CONVERT(INDEX(Clg_StPt_Sch_EZ!$C$4:$I$27,MATCH(Schedules_8760!$C8674,Clg_StPt_Sch_EZ!$B$4:$B$27,0),MATCH(Schedules_8760!$F8674,Clg_StPt_Sch_EZ!$C$3:$I$3,0)),"F","C")</f>
        <v>25.555555555555554</v>
      </c>
      <c r="K8674" s="34">
        <f>CONVERT(INDEX(Clg_StPt_Sch_EZ!$C$31:$I$54,MATCH(Schedules_8760!$C8674,Clg_StPt_Sch_EZ!$B$31:$B$54,0),MATCH(Schedules_8760!$F8674,Clg_StPt_Sch_EZ!$C$30:$I$30,0)),"F","C")</f>
        <v>25</v>
      </c>
      <c r="L8674" s="34">
        <f>CONVERT(INDEX(DHW_StPt_Sch_EZ!$C$4:$I$27,MATCH(Schedules_8760!$C8674,DHW_StPt_Sch_EZ!$B$4:$B$27,0),MATCH(Schedules_8760!$F8674,DHW_StPt_Sch_EZ!$C$3:$I$3,0)),"F","C")</f>
        <v>53.333333333333329</v>
      </c>
      <c r="M8674" s="34">
        <f>CONVERT(INDEX(DHW_StPt_Sch_EZ!$C$31:$I$54,MATCH(Schedules_8760!$C8674,DHW_StPt_Sch_EZ!$B$31:$B$54,0),MATCH(Schedules_8760!$F8674,DHW_StPt_Sch_EZ!$C$30:$I$30,0)),"F","C")</f>
        <v>53.333333333333329</v>
      </c>
      <c r="N8674" s="12"/>
      <c r="O8674" s="12"/>
      <c r="P8674" s="12"/>
    </row>
    <row r="8675" spans="1:16" x14ac:dyDescent="0.25">
      <c r="A8675" s="35">
        <v>8674</v>
      </c>
      <c r="B8675" s="89">
        <v>362.375</v>
      </c>
      <c r="C8675" s="35">
        <f t="shared" si="675"/>
        <v>10</v>
      </c>
      <c r="D8675" s="35">
        <f t="shared" si="678"/>
        <v>362</v>
      </c>
      <c r="E8675" s="35">
        <f t="shared" si="679"/>
        <v>5</v>
      </c>
      <c r="F8675" s="35" t="str">
        <f t="shared" si="676"/>
        <v>Thursday</v>
      </c>
      <c r="G8675" s="35">
        <f t="shared" si="677"/>
        <v>12</v>
      </c>
      <c r="H8675" s="34">
        <f>CONVERT(INDEX(Htg_StPt_Sch_EZ!$C$4:$I$27,MATCH(Schedules_8760!$C8675,Htg_StPt_Sch_EZ!$B$4:$B$27,0),MATCH(Schedules_8760!$F8675,Htg_StPt_Sch_EZ!$C$3:$I$3,0)),"F","C")</f>
        <v>20.555555555555554</v>
      </c>
      <c r="I8675" s="34">
        <f>CONVERT(INDEX(Htg_StPt_Sch_EZ!$C$31:$I$54,MATCH(Schedules_8760!$C8675,Htg_StPt_Sch_EZ!$B$31:$B$54,0),MATCH(Schedules_8760!$F8675,Htg_StPt_Sch_EZ!$C$30:$I$30,0)),"F","C")</f>
        <v>19.444444444444443</v>
      </c>
      <c r="J8675" s="34">
        <f>CONVERT(INDEX(Clg_StPt_Sch_EZ!$C$4:$I$27,MATCH(Schedules_8760!$C8675,Clg_StPt_Sch_EZ!$B$4:$B$27,0),MATCH(Schedules_8760!$F8675,Clg_StPt_Sch_EZ!$C$3:$I$3,0)),"F","C")</f>
        <v>25.555555555555554</v>
      </c>
      <c r="K8675" s="34">
        <f>CONVERT(INDEX(Clg_StPt_Sch_EZ!$C$31:$I$54,MATCH(Schedules_8760!$C8675,Clg_StPt_Sch_EZ!$B$31:$B$54,0),MATCH(Schedules_8760!$F8675,Clg_StPt_Sch_EZ!$C$30:$I$30,0)),"F","C")</f>
        <v>25</v>
      </c>
      <c r="L8675" s="34">
        <f>CONVERT(INDEX(DHW_StPt_Sch_EZ!$C$4:$I$27,MATCH(Schedules_8760!$C8675,DHW_StPt_Sch_EZ!$B$4:$B$27,0),MATCH(Schedules_8760!$F8675,DHW_StPt_Sch_EZ!$C$3:$I$3,0)),"F","C")</f>
        <v>53.333333333333329</v>
      </c>
      <c r="M8675" s="34">
        <f>CONVERT(INDEX(DHW_StPt_Sch_EZ!$C$31:$I$54,MATCH(Schedules_8760!$C8675,DHW_StPt_Sch_EZ!$B$31:$B$54,0),MATCH(Schedules_8760!$F8675,DHW_StPt_Sch_EZ!$C$30:$I$30,0)),"F","C")</f>
        <v>53.333333333333329</v>
      </c>
      <c r="N8675" s="12"/>
      <c r="O8675" s="12"/>
      <c r="P8675" s="12"/>
    </row>
    <row r="8676" spans="1:16" x14ac:dyDescent="0.25">
      <c r="A8676" s="35">
        <v>8675</v>
      </c>
      <c r="B8676" s="89">
        <v>362.41666666666669</v>
      </c>
      <c r="C8676" s="35">
        <f t="shared" si="675"/>
        <v>11</v>
      </c>
      <c r="D8676" s="35">
        <f t="shared" si="678"/>
        <v>362</v>
      </c>
      <c r="E8676" s="35">
        <f t="shared" si="679"/>
        <v>5</v>
      </c>
      <c r="F8676" s="35" t="str">
        <f t="shared" si="676"/>
        <v>Thursday</v>
      </c>
      <c r="G8676" s="35">
        <f t="shared" si="677"/>
        <v>12</v>
      </c>
      <c r="H8676" s="34">
        <f>CONVERT(INDEX(Htg_StPt_Sch_EZ!$C$4:$I$27,MATCH(Schedules_8760!$C8676,Htg_StPt_Sch_EZ!$B$4:$B$27,0),MATCH(Schedules_8760!$F8676,Htg_StPt_Sch_EZ!$C$3:$I$3,0)),"F","C")</f>
        <v>20.555555555555554</v>
      </c>
      <c r="I8676" s="34">
        <f>CONVERT(INDEX(Htg_StPt_Sch_EZ!$C$31:$I$54,MATCH(Schedules_8760!$C8676,Htg_StPt_Sch_EZ!$B$31:$B$54,0),MATCH(Schedules_8760!$F8676,Htg_StPt_Sch_EZ!$C$30:$I$30,0)),"F","C")</f>
        <v>19.444444444444443</v>
      </c>
      <c r="J8676" s="34">
        <f>CONVERT(INDEX(Clg_StPt_Sch_EZ!$C$4:$I$27,MATCH(Schedules_8760!$C8676,Clg_StPt_Sch_EZ!$B$4:$B$27,0),MATCH(Schedules_8760!$F8676,Clg_StPt_Sch_EZ!$C$3:$I$3,0)),"F","C")</f>
        <v>25.555555555555554</v>
      </c>
      <c r="K8676" s="34">
        <f>CONVERT(INDEX(Clg_StPt_Sch_EZ!$C$31:$I$54,MATCH(Schedules_8760!$C8676,Clg_StPt_Sch_EZ!$B$31:$B$54,0),MATCH(Schedules_8760!$F8676,Clg_StPt_Sch_EZ!$C$30:$I$30,0)),"F","C")</f>
        <v>25</v>
      </c>
      <c r="L8676" s="34">
        <f>CONVERT(INDEX(DHW_StPt_Sch_EZ!$C$4:$I$27,MATCH(Schedules_8760!$C8676,DHW_StPt_Sch_EZ!$B$4:$B$27,0),MATCH(Schedules_8760!$F8676,DHW_StPt_Sch_EZ!$C$3:$I$3,0)),"F","C")</f>
        <v>53.333333333333329</v>
      </c>
      <c r="M8676" s="34">
        <f>CONVERT(INDEX(DHW_StPt_Sch_EZ!$C$31:$I$54,MATCH(Schedules_8760!$C8676,DHW_StPt_Sch_EZ!$B$31:$B$54,0),MATCH(Schedules_8760!$F8676,DHW_StPt_Sch_EZ!$C$30:$I$30,0)),"F","C")</f>
        <v>53.333333333333329</v>
      </c>
      <c r="N8676" s="12"/>
      <c r="O8676" s="12"/>
      <c r="P8676" s="12"/>
    </row>
    <row r="8677" spans="1:16" x14ac:dyDescent="0.25">
      <c r="A8677" s="35">
        <v>8676</v>
      </c>
      <c r="B8677" s="89">
        <v>362.45833333333331</v>
      </c>
      <c r="C8677" s="35">
        <f t="shared" si="675"/>
        <v>12</v>
      </c>
      <c r="D8677" s="35">
        <f t="shared" si="678"/>
        <v>362</v>
      </c>
      <c r="E8677" s="35">
        <f t="shared" si="679"/>
        <v>5</v>
      </c>
      <c r="F8677" s="35" t="str">
        <f t="shared" si="676"/>
        <v>Thursday</v>
      </c>
      <c r="G8677" s="35">
        <f t="shared" si="677"/>
        <v>12</v>
      </c>
      <c r="H8677" s="34">
        <f>CONVERT(INDEX(Htg_StPt_Sch_EZ!$C$4:$I$27,MATCH(Schedules_8760!$C8677,Htg_StPt_Sch_EZ!$B$4:$B$27,0),MATCH(Schedules_8760!$F8677,Htg_StPt_Sch_EZ!$C$3:$I$3,0)),"F","C")</f>
        <v>20.555555555555554</v>
      </c>
      <c r="I8677" s="34">
        <f>CONVERT(INDEX(Htg_StPt_Sch_EZ!$C$31:$I$54,MATCH(Schedules_8760!$C8677,Htg_StPt_Sch_EZ!$B$31:$B$54,0),MATCH(Schedules_8760!$F8677,Htg_StPt_Sch_EZ!$C$30:$I$30,0)),"F","C")</f>
        <v>19.444444444444443</v>
      </c>
      <c r="J8677" s="34">
        <f>CONVERT(INDEX(Clg_StPt_Sch_EZ!$C$4:$I$27,MATCH(Schedules_8760!$C8677,Clg_StPt_Sch_EZ!$B$4:$B$27,0),MATCH(Schedules_8760!$F8677,Clg_StPt_Sch_EZ!$C$3:$I$3,0)),"F","C")</f>
        <v>25.555555555555554</v>
      </c>
      <c r="K8677" s="34">
        <f>CONVERT(INDEX(Clg_StPt_Sch_EZ!$C$31:$I$54,MATCH(Schedules_8760!$C8677,Clg_StPt_Sch_EZ!$B$31:$B$54,0),MATCH(Schedules_8760!$F8677,Clg_StPt_Sch_EZ!$C$30:$I$30,0)),"F","C")</f>
        <v>25</v>
      </c>
      <c r="L8677" s="34">
        <f>CONVERT(INDEX(DHW_StPt_Sch_EZ!$C$4:$I$27,MATCH(Schedules_8760!$C8677,DHW_StPt_Sch_EZ!$B$4:$B$27,0),MATCH(Schedules_8760!$F8677,DHW_StPt_Sch_EZ!$C$3:$I$3,0)),"F","C")</f>
        <v>53.333333333333329</v>
      </c>
      <c r="M8677" s="34">
        <f>CONVERT(INDEX(DHW_StPt_Sch_EZ!$C$31:$I$54,MATCH(Schedules_8760!$C8677,DHW_StPt_Sch_EZ!$B$31:$B$54,0),MATCH(Schedules_8760!$F8677,DHW_StPt_Sch_EZ!$C$30:$I$30,0)),"F","C")</f>
        <v>53.333333333333329</v>
      </c>
      <c r="N8677" s="12"/>
      <c r="O8677" s="12"/>
      <c r="P8677" s="12"/>
    </row>
    <row r="8678" spans="1:16" x14ac:dyDescent="0.25">
      <c r="A8678" s="35">
        <v>8677</v>
      </c>
      <c r="B8678" s="89">
        <v>362.5</v>
      </c>
      <c r="C8678" s="35">
        <f t="shared" si="675"/>
        <v>13</v>
      </c>
      <c r="D8678" s="35">
        <f t="shared" si="678"/>
        <v>362</v>
      </c>
      <c r="E8678" s="35">
        <f t="shared" si="679"/>
        <v>5</v>
      </c>
      <c r="F8678" s="35" t="str">
        <f t="shared" si="676"/>
        <v>Thursday</v>
      </c>
      <c r="G8678" s="35">
        <f t="shared" si="677"/>
        <v>12</v>
      </c>
      <c r="H8678" s="34">
        <f>CONVERT(INDEX(Htg_StPt_Sch_EZ!$C$4:$I$27,MATCH(Schedules_8760!$C8678,Htg_StPt_Sch_EZ!$B$4:$B$27,0),MATCH(Schedules_8760!$F8678,Htg_StPt_Sch_EZ!$C$3:$I$3,0)),"F","C")</f>
        <v>20.555555555555554</v>
      </c>
      <c r="I8678" s="34">
        <f>CONVERT(INDEX(Htg_StPt_Sch_EZ!$C$31:$I$54,MATCH(Schedules_8760!$C8678,Htg_StPt_Sch_EZ!$B$31:$B$54,0),MATCH(Schedules_8760!$F8678,Htg_StPt_Sch_EZ!$C$30:$I$30,0)),"F","C")</f>
        <v>19.444444444444443</v>
      </c>
      <c r="J8678" s="34">
        <f>CONVERT(INDEX(Clg_StPt_Sch_EZ!$C$4:$I$27,MATCH(Schedules_8760!$C8678,Clg_StPt_Sch_EZ!$B$4:$B$27,0),MATCH(Schedules_8760!$F8678,Clg_StPt_Sch_EZ!$C$3:$I$3,0)),"F","C")</f>
        <v>25.555555555555554</v>
      </c>
      <c r="K8678" s="34">
        <f>CONVERT(INDEX(Clg_StPt_Sch_EZ!$C$31:$I$54,MATCH(Schedules_8760!$C8678,Clg_StPt_Sch_EZ!$B$31:$B$54,0),MATCH(Schedules_8760!$F8678,Clg_StPt_Sch_EZ!$C$30:$I$30,0)),"F","C")</f>
        <v>25</v>
      </c>
      <c r="L8678" s="34">
        <f>CONVERT(INDEX(DHW_StPt_Sch_EZ!$C$4:$I$27,MATCH(Schedules_8760!$C8678,DHW_StPt_Sch_EZ!$B$4:$B$27,0),MATCH(Schedules_8760!$F8678,DHW_StPt_Sch_EZ!$C$3:$I$3,0)),"F","C")</f>
        <v>53.333333333333329</v>
      </c>
      <c r="M8678" s="34">
        <f>CONVERT(INDEX(DHW_StPt_Sch_EZ!$C$31:$I$54,MATCH(Schedules_8760!$C8678,DHW_StPt_Sch_EZ!$B$31:$B$54,0),MATCH(Schedules_8760!$F8678,DHW_StPt_Sch_EZ!$C$30:$I$30,0)),"F","C")</f>
        <v>53.333333333333329</v>
      </c>
      <c r="N8678" s="12"/>
      <c r="O8678" s="12"/>
      <c r="P8678" s="12"/>
    </row>
    <row r="8679" spans="1:16" x14ac:dyDescent="0.25">
      <c r="A8679" s="35">
        <v>8678</v>
      </c>
      <c r="B8679" s="89">
        <v>362.54166666666669</v>
      </c>
      <c r="C8679" s="35">
        <f t="shared" si="675"/>
        <v>14</v>
      </c>
      <c r="D8679" s="35">
        <f t="shared" si="678"/>
        <v>362</v>
      </c>
      <c r="E8679" s="35">
        <f t="shared" si="679"/>
        <v>5</v>
      </c>
      <c r="F8679" s="35" t="str">
        <f t="shared" si="676"/>
        <v>Thursday</v>
      </c>
      <c r="G8679" s="35">
        <f t="shared" si="677"/>
        <v>12</v>
      </c>
      <c r="H8679" s="34">
        <f>CONVERT(INDEX(Htg_StPt_Sch_EZ!$C$4:$I$27,MATCH(Schedules_8760!$C8679,Htg_StPt_Sch_EZ!$B$4:$B$27,0),MATCH(Schedules_8760!$F8679,Htg_StPt_Sch_EZ!$C$3:$I$3,0)),"F","C")</f>
        <v>20.555555555555554</v>
      </c>
      <c r="I8679" s="34">
        <f>CONVERT(INDEX(Htg_StPt_Sch_EZ!$C$31:$I$54,MATCH(Schedules_8760!$C8679,Htg_StPt_Sch_EZ!$B$31:$B$54,0),MATCH(Schedules_8760!$F8679,Htg_StPt_Sch_EZ!$C$30:$I$30,0)),"F","C")</f>
        <v>19.444444444444443</v>
      </c>
      <c r="J8679" s="34">
        <f>CONVERT(INDEX(Clg_StPt_Sch_EZ!$C$4:$I$27,MATCH(Schedules_8760!$C8679,Clg_StPt_Sch_EZ!$B$4:$B$27,0),MATCH(Schedules_8760!$F8679,Clg_StPt_Sch_EZ!$C$3:$I$3,0)),"F","C")</f>
        <v>25.555555555555554</v>
      </c>
      <c r="K8679" s="34">
        <f>CONVERT(INDEX(Clg_StPt_Sch_EZ!$C$31:$I$54,MATCH(Schedules_8760!$C8679,Clg_StPt_Sch_EZ!$B$31:$B$54,0),MATCH(Schedules_8760!$F8679,Clg_StPt_Sch_EZ!$C$30:$I$30,0)),"F","C")</f>
        <v>25</v>
      </c>
      <c r="L8679" s="34">
        <f>CONVERT(INDEX(DHW_StPt_Sch_EZ!$C$4:$I$27,MATCH(Schedules_8760!$C8679,DHW_StPt_Sch_EZ!$B$4:$B$27,0),MATCH(Schedules_8760!$F8679,DHW_StPt_Sch_EZ!$C$3:$I$3,0)),"F","C")</f>
        <v>53.333333333333329</v>
      </c>
      <c r="M8679" s="34">
        <f>CONVERT(INDEX(DHW_StPt_Sch_EZ!$C$31:$I$54,MATCH(Schedules_8760!$C8679,DHW_StPt_Sch_EZ!$B$31:$B$54,0),MATCH(Schedules_8760!$F8679,DHW_StPt_Sch_EZ!$C$30:$I$30,0)),"F","C")</f>
        <v>53.333333333333329</v>
      </c>
      <c r="N8679" s="12"/>
      <c r="O8679" s="12"/>
      <c r="P8679" s="12"/>
    </row>
    <row r="8680" spans="1:16" x14ac:dyDescent="0.25">
      <c r="A8680" s="35">
        <v>8679</v>
      </c>
      <c r="B8680" s="89">
        <v>362.58333333333331</v>
      </c>
      <c r="C8680" s="35">
        <f t="shared" si="675"/>
        <v>15</v>
      </c>
      <c r="D8680" s="35">
        <f t="shared" si="678"/>
        <v>362</v>
      </c>
      <c r="E8680" s="35">
        <f t="shared" si="679"/>
        <v>5</v>
      </c>
      <c r="F8680" s="35" t="str">
        <f t="shared" si="676"/>
        <v>Thursday</v>
      </c>
      <c r="G8680" s="35">
        <f t="shared" si="677"/>
        <v>12</v>
      </c>
      <c r="H8680" s="34">
        <f>CONVERT(INDEX(Htg_StPt_Sch_EZ!$C$4:$I$27,MATCH(Schedules_8760!$C8680,Htg_StPt_Sch_EZ!$B$4:$B$27,0),MATCH(Schedules_8760!$F8680,Htg_StPt_Sch_EZ!$C$3:$I$3,0)),"F","C")</f>
        <v>20.555555555555554</v>
      </c>
      <c r="I8680" s="34">
        <f>CONVERT(INDEX(Htg_StPt_Sch_EZ!$C$31:$I$54,MATCH(Schedules_8760!$C8680,Htg_StPt_Sch_EZ!$B$31:$B$54,0),MATCH(Schedules_8760!$F8680,Htg_StPt_Sch_EZ!$C$30:$I$30,0)),"F","C")</f>
        <v>21.111111111111111</v>
      </c>
      <c r="J8680" s="34">
        <f>CONVERT(INDEX(Clg_StPt_Sch_EZ!$C$4:$I$27,MATCH(Schedules_8760!$C8680,Clg_StPt_Sch_EZ!$B$4:$B$27,0),MATCH(Schedules_8760!$F8680,Clg_StPt_Sch_EZ!$C$3:$I$3,0)),"F","C")</f>
        <v>25.555555555555554</v>
      </c>
      <c r="K8680" s="34">
        <f>CONVERT(INDEX(Clg_StPt_Sch_EZ!$C$31:$I$54,MATCH(Schedules_8760!$C8680,Clg_StPt_Sch_EZ!$B$31:$B$54,0),MATCH(Schedules_8760!$F8680,Clg_StPt_Sch_EZ!$C$30:$I$30,0)),"F","C")</f>
        <v>25</v>
      </c>
      <c r="L8680" s="34">
        <f>CONVERT(INDEX(DHW_StPt_Sch_EZ!$C$4:$I$27,MATCH(Schedules_8760!$C8680,DHW_StPt_Sch_EZ!$B$4:$B$27,0),MATCH(Schedules_8760!$F8680,DHW_StPt_Sch_EZ!$C$3:$I$3,0)),"F","C")</f>
        <v>53.333333333333329</v>
      </c>
      <c r="M8680" s="34">
        <f>CONVERT(INDEX(DHW_StPt_Sch_EZ!$C$31:$I$54,MATCH(Schedules_8760!$C8680,DHW_StPt_Sch_EZ!$B$31:$B$54,0),MATCH(Schedules_8760!$F8680,DHW_StPt_Sch_EZ!$C$30:$I$30,0)),"F","C")</f>
        <v>53.333333333333329</v>
      </c>
      <c r="N8680" s="12"/>
      <c r="O8680" s="12"/>
      <c r="P8680" s="12"/>
    </row>
    <row r="8681" spans="1:16" x14ac:dyDescent="0.25">
      <c r="A8681" s="35">
        <v>8680</v>
      </c>
      <c r="B8681" s="89">
        <v>362.625</v>
      </c>
      <c r="C8681" s="35">
        <f t="shared" si="675"/>
        <v>16</v>
      </c>
      <c r="D8681" s="35">
        <f t="shared" si="678"/>
        <v>362</v>
      </c>
      <c r="E8681" s="35">
        <f t="shared" si="679"/>
        <v>5</v>
      </c>
      <c r="F8681" s="35" t="str">
        <f t="shared" si="676"/>
        <v>Thursday</v>
      </c>
      <c r="G8681" s="35">
        <f t="shared" si="677"/>
        <v>12</v>
      </c>
      <c r="H8681" s="34">
        <f>CONVERT(INDEX(Htg_StPt_Sch_EZ!$C$4:$I$27,MATCH(Schedules_8760!$C8681,Htg_StPt_Sch_EZ!$B$4:$B$27,0),MATCH(Schedules_8760!$F8681,Htg_StPt_Sch_EZ!$C$3:$I$3,0)),"F","C")</f>
        <v>20.555555555555554</v>
      </c>
      <c r="I8681" s="34">
        <f>CONVERT(INDEX(Htg_StPt_Sch_EZ!$C$31:$I$54,MATCH(Schedules_8760!$C8681,Htg_StPt_Sch_EZ!$B$31:$B$54,0),MATCH(Schedules_8760!$F8681,Htg_StPt_Sch_EZ!$C$30:$I$30,0)),"F","C")</f>
        <v>21.111111111111111</v>
      </c>
      <c r="J8681" s="34">
        <f>CONVERT(INDEX(Clg_StPt_Sch_EZ!$C$4:$I$27,MATCH(Schedules_8760!$C8681,Clg_StPt_Sch_EZ!$B$4:$B$27,0),MATCH(Schedules_8760!$F8681,Clg_StPt_Sch_EZ!$C$3:$I$3,0)),"F","C")</f>
        <v>25.555555555555554</v>
      </c>
      <c r="K8681" s="34">
        <f>CONVERT(INDEX(Clg_StPt_Sch_EZ!$C$31:$I$54,MATCH(Schedules_8760!$C8681,Clg_StPt_Sch_EZ!$B$31:$B$54,0),MATCH(Schedules_8760!$F8681,Clg_StPt_Sch_EZ!$C$30:$I$30,0)),"F","C")</f>
        <v>25</v>
      </c>
      <c r="L8681" s="34">
        <f>CONVERT(INDEX(DHW_StPt_Sch_EZ!$C$4:$I$27,MATCH(Schedules_8760!$C8681,DHW_StPt_Sch_EZ!$B$4:$B$27,0),MATCH(Schedules_8760!$F8681,DHW_StPt_Sch_EZ!$C$3:$I$3,0)),"F","C")</f>
        <v>53.333333333333329</v>
      </c>
      <c r="M8681" s="34">
        <f>CONVERT(INDEX(DHW_StPt_Sch_EZ!$C$31:$I$54,MATCH(Schedules_8760!$C8681,DHW_StPt_Sch_EZ!$B$31:$B$54,0),MATCH(Schedules_8760!$F8681,DHW_StPt_Sch_EZ!$C$30:$I$30,0)),"F","C")</f>
        <v>53.333333333333329</v>
      </c>
      <c r="N8681" s="12"/>
      <c r="O8681" s="12"/>
      <c r="P8681" s="12"/>
    </row>
    <row r="8682" spans="1:16" x14ac:dyDescent="0.25">
      <c r="A8682" s="35">
        <v>8681</v>
      </c>
      <c r="B8682" s="89">
        <v>362.66666666666669</v>
      </c>
      <c r="C8682" s="35">
        <f t="shared" si="675"/>
        <v>17</v>
      </c>
      <c r="D8682" s="35">
        <f t="shared" si="678"/>
        <v>362</v>
      </c>
      <c r="E8682" s="35">
        <f t="shared" si="679"/>
        <v>5</v>
      </c>
      <c r="F8682" s="35" t="str">
        <f t="shared" si="676"/>
        <v>Thursday</v>
      </c>
      <c r="G8682" s="35">
        <f t="shared" si="677"/>
        <v>12</v>
      </c>
      <c r="H8682" s="34">
        <f>CONVERT(INDEX(Htg_StPt_Sch_EZ!$C$4:$I$27,MATCH(Schedules_8760!$C8682,Htg_StPt_Sch_EZ!$B$4:$B$27,0),MATCH(Schedules_8760!$F8682,Htg_StPt_Sch_EZ!$C$3:$I$3,0)),"F","C")</f>
        <v>20.555555555555554</v>
      </c>
      <c r="I8682" s="34">
        <f>CONVERT(INDEX(Htg_StPt_Sch_EZ!$C$31:$I$54,MATCH(Schedules_8760!$C8682,Htg_StPt_Sch_EZ!$B$31:$B$54,0),MATCH(Schedules_8760!$F8682,Htg_StPt_Sch_EZ!$C$30:$I$30,0)),"F","C")</f>
        <v>17.777777777777779</v>
      </c>
      <c r="J8682" s="34">
        <f>CONVERT(INDEX(Clg_StPt_Sch_EZ!$C$4:$I$27,MATCH(Schedules_8760!$C8682,Clg_StPt_Sch_EZ!$B$4:$B$27,0),MATCH(Schedules_8760!$F8682,Clg_StPt_Sch_EZ!$C$3:$I$3,0)),"F","C")</f>
        <v>25.555555555555554</v>
      </c>
      <c r="K8682" s="34">
        <f>CONVERT(INDEX(Clg_StPt_Sch_EZ!$C$31:$I$54,MATCH(Schedules_8760!$C8682,Clg_StPt_Sch_EZ!$B$31:$B$54,0),MATCH(Schedules_8760!$F8682,Clg_StPt_Sch_EZ!$C$30:$I$30,0)),"F","C")</f>
        <v>25</v>
      </c>
      <c r="L8682" s="34">
        <f>CONVERT(INDEX(DHW_StPt_Sch_EZ!$C$4:$I$27,MATCH(Schedules_8760!$C8682,DHW_StPt_Sch_EZ!$B$4:$B$27,0),MATCH(Schedules_8760!$F8682,DHW_StPt_Sch_EZ!$C$3:$I$3,0)),"F","C")</f>
        <v>53.333333333333329</v>
      </c>
      <c r="M8682" s="34">
        <f>CONVERT(INDEX(DHW_StPt_Sch_EZ!$C$31:$I$54,MATCH(Schedules_8760!$C8682,DHW_StPt_Sch_EZ!$B$31:$B$54,0),MATCH(Schedules_8760!$F8682,DHW_StPt_Sch_EZ!$C$30:$I$30,0)),"F","C")</f>
        <v>53.333333333333329</v>
      </c>
      <c r="N8682" s="12"/>
      <c r="O8682" s="12"/>
      <c r="P8682" s="12"/>
    </row>
    <row r="8683" spans="1:16" x14ac:dyDescent="0.25">
      <c r="A8683" s="35">
        <v>8682</v>
      </c>
      <c r="B8683" s="89">
        <v>362.70833333333331</v>
      </c>
      <c r="C8683" s="35">
        <f t="shared" si="675"/>
        <v>18</v>
      </c>
      <c r="D8683" s="35">
        <f t="shared" si="678"/>
        <v>362</v>
      </c>
      <c r="E8683" s="35">
        <f t="shared" si="679"/>
        <v>5</v>
      </c>
      <c r="F8683" s="35" t="str">
        <f t="shared" si="676"/>
        <v>Thursday</v>
      </c>
      <c r="G8683" s="35">
        <f t="shared" si="677"/>
        <v>12</v>
      </c>
      <c r="H8683" s="34">
        <f>CONVERT(INDEX(Htg_StPt_Sch_EZ!$C$4:$I$27,MATCH(Schedules_8760!$C8683,Htg_StPt_Sch_EZ!$B$4:$B$27,0),MATCH(Schedules_8760!$F8683,Htg_StPt_Sch_EZ!$C$3:$I$3,0)),"F","C")</f>
        <v>20.555555555555554</v>
      </c>
      <c r="I8683" s="34">
        <f>CONVERT(INDEX(Htg_StPt_Sch_EZ!$C$31:$I$54,MATCH(Schedules_8760!$C8683,Htg_StPt_Sch_EZ!$B$31:$B$54,0),MATCH(Schedules_8760!$F8683,Htg_StPt_Sch_EZ!$C$30:$I$30,0)),"F","C")</f>
        <v>17.777777777777779</v>
      </c>
      <c r="J8683" s="34">
        <f>CONVERT(INDEX(Clg_StPt_Sch_EZ!$C$4:$I$27,MATCH(Schedules_8760!$C8683,Clg_StPt_Sch_EZ!$B$4:$B$27,0),MATCH(Schedules_8760!$F8683,Clg_StPt_Sch_EZ!$C$3:$I$3,0)),"F","C")</f>
        <v>25.555555555555554</v>
      </c>
      <c r="K8683" s="34">
        <f>CONVERT(INDEX(Clg_StPt_Sch_EZ!$C$31:$I$54,MATCH(Schedules_8760!$C8683,Clg_StPt_Sch_EZ!$B$31:$B$54,0),MATCH(Schedules_8760!$F8683,Clg_StPt_Sch_EZ!$C$30:$I$30,0)),"F","C")</f>
        <v>28.333333333333332</v>
      </c>
      <c r="L8683" s="34">
        <f>CONVERT(INDEX(DHW_StPt_Sch_EZ!$C$4:$I$27,MATCH(Schedules_8760!$C8683,DHW_StPt_Sch_EZ!$B$4:$B$27,0),MATCH(Schedules_8760!$F8683,DHW_StPt_Sch_EZ!$C$3:$I$3,0)),"F","C")</f>
        <v>53.333333333333329</v>
      </c>
      <c r="M8683" s="34">
        <f>CONVERT(INDEX(DHW_StPt_Sch_EZ!$C$31:$I$54,MATCH(Schedules_8760!$C8683,DHW_StPt_Sch_EZ!$B$31:$B$54,0),MATCH(Schedules_8760!$F8683,DHW_StPt_Sch_EZ!$C$30:$I$30,0)),"F","C")</f>
        <v>53.333333333333329</v>
      </c>
      <c r="N8683" s="12"/>
      <c r="O8683" s="12"/>
      <c r="P8683" s="12"/>
    </row>
    <row r="8684" spans="1:16" x14ac:dyDescent="0.25">
      <c r="A8684" s="35">
        <v>8683</v>
      </c>
      <c r="B8684" s="89">
        <v>362.75</v>
      </c>
      <c r="C8684" s="35">
        <f t="shared" si="675"/>
        <v>19</v>
      </c>
      <c r="D8684" s="35">
        <f t="shared" si="678"/>
        <v>362</v>
      </c>
      <c r="E8684" s="35">
        <f t="shared" si="679"/>
        <v>5</v>
      </c>
      <c r="F8684" s="35" t="str">
        <f t="shared" si="676"/>
        <v>Thursday</v>
      </c>
      <c r="G8684" s="35">
        <f t="shared" si="677"/>
        <v>12</v>
      </c>
      <c r="H8684" s="34">
        <f>CONVERT(INDEX(Htg_StPt_Sch_EZ!$C$4:$I$27,MATCH(Schedules_8760!$C8684,Htg_StPt_Sch_EZ!$B$4:$B$27,0),MATCH(Schedules_8760!$F8684,Htg_StPt_Sch_EZ!$C$3:$I$3,0)),"F","C")</f>
        <v>20.555555555555554</v>
      </c>
      <c r="I8684" s="34">
        <f>CONVERT(INDEX(Htg_StPt_Sch_EZ!$C$31:$I$54,MATCH(Schedules_8760!$C8684,Htg_StPt_Sch_EZ!$B$31:$B$54,0),MATCH(Schedules_8760!$F8684,Htg_StPt_Sch_EZ!$C$30:$I$30,0)),"F","C")</f>
        <v>18.333333333333332</v>
      </c>
      <c r="J8684" s="34">
        <f>CONVERT(INDEX(Clg_StPt_Sch_EZ!$C$4:$I$27,MATCH(Schedules_8760!$C8684,Clg_StPt_Sch_EZ!$B$4:$B$27,0),MATCH(Schedules_8760!$F8684,Clg_StPt_Sch_EZ!$C$3:$I$3,0)),"F","C")</f>
        <v>25.555555555555554</v>
      </c>
      <c r="K8684" s="34">
        <f>CONVERT(INDEX(Clg_StPt_Sch_EZ!$C$31:$I$54,MATCH(Schedules_8760!$C8684,Clg_StPt_Sch_EZ!$B$31:$B$54,0),MATCH(Schedules_8760!$F8684,Clg_StPt_Sch_EZ!$C$30:$I$30,0)),"F","C")</f>
        <v>28.333333333333332</v>
      </c>
      <c r="L8684" s="34">
        <f>CONVERT(INDEX(DHW_StPt_Sch_EZ!$C$4:$I$27,MATCH(Schedules_8760!$C8684,DHW_StPt_Sch_EZ!$B$4:$B$27,0),MATCH(Schedules_8760!$F8684,DHW_StPt_Sch_EZ!$C$3:$I$3,0)),"F","C")</f>
        <v>53.333333333333329</v>
      </c>
      <c r="M8684" s="34">
        <f>CONVERT(INDEX(DHW_StPt_Sch_EZ!$C$31:$I$54,MATCH(Schedules_8760!$C8684,DHW_StPt_Sch_EZ!$B$31:$B$54,0),MATCH(Schedules_8760!$F8684,DHW_StPt_Sch_EZ!$C$30:$I$30,0)),"F","C")</f>
        <v>53.333333333333329</v>
      </c>
      <c r="N8684" s="12"/>
      <c r="O8684" s="12"/>
      <c r="P8684" s="12"/>
    </row>
    <row r="8685" spans="1:16" x14ac:dyDescent="0.25">
      <c r="A8685" s="35">
        <v>8684</v>
      </c>
      <c r="B8685" s="89">
        <v>362.79166666666669</v>
      </c>
      <c r="C8685" s="35">
        <f t="shared" si="675"/>
        <v>20</v>
      </c>
      <c r="D8685" s="35">
        <f t="shared" si="678"/>
        <v>362</v>
      </c>
      <c r="E8685" s="35">
        <f t="shared" si="679"/>
        <v>5</v>
      </c>
      <c r="F8685" s="35" t="str">
        <f t="shared" si="676"/>
        <v>Thursday</v>
      </c>
      <c r="G8685" s="35">
        <f t="shared" si="677"/>
        <v>12</v>
      </c>
      <c r="H8685" s="34">
        <f>CONVERT(INDEX(Htg_StPt_Sch_EZ!$C$4:$I$27,MATCH(Schedules_8760!$C8685,Htg_StPt_Sch_EZ!$B$4:$B$27,0),MATCH(Schedules_8760!$F8685,Htg_StPt_Sch_EZ!$C$3:$I$3,0)),"F","C")</f>
        <v>20.555555555555554</v>
      </c>
      <c r="I8685" s="34">
        <f>CONVERT(INDEX(Htg_StPt_Sch_EZ!$C$31:$I$54,MATCH(Schedules_8760!$C8685,Htg_StPt_Sch_EZ!$B$31:$B$54,0),MATCH(Schedules_8760!$F8685,Htg_StPt_Sch_EZ!$C$30:$I$30,0)),"F","C")</f>
        <v>18.888888888888889</v>
      </c>
      <c r="J8685" s="34">
        <f>CONVERT(INDEX(Clg_StPt_Sch_EZ!$C$4:$I$27,MATCH(Schedules_8760!$C8685,Clg_StPt_Sch_EZ!$B$4:$B$27,0),MATCH(Schedules_8760!$F8685,Clg_StPt_Sch_EZ!$C$3:$I$3,0)),"F","C")</f>
        <v>25.555555555555554</v>
      </c>
      <c r="K8685" s="34">
        <f>CONVERT(INDEX(Clg_StPt_Sch_EZ!$C$31:$I$54,MATCH(Schedules_8760!$C8685,Clg_StPt_Sch_EZ!$B$31:$B$54,0),MATCH(Schedules_8760!$F8685,Clg_StPt_Sch_EZ!$C$30:$I$30,0)),"F","C")</f>
        <v>28.333333333333332</v>
      </c>
      <c r="L8685" s="34">
        <f>CONVERT(INDEX(DHW_StPt_Sch_EZ!$C$4:$I$27,MATCH(Schedules_8760!$C8685,DHW_StPt_Sch_EZ!$B$4:$B$27,0),MATCH(Schedules_8760!$F8685,DHW_StPt_Sch_EZ!$C$3:$I$3,0)),"F","C")</f>
        <v>53.333333333333329</v>
      </c>
      <c r="M8685" s="34">
        <f>CONVERT(INDEX(DHW_StPt_Sch_EZ!$C$31:$I$54,MATCH(Schedules_8760!$C8685,DHW_StPt_Sch_EZ!$B$31:$B$54,0),MATCH(Schedules_8760!$F8685,DHW_StPt_Sch_EZ!$C$30:$I$30,0)),"F","C")</f>
        <v>53.333333333333329</v>
      </c>
      <c r="N8685" s="12"/>
      <c r="O8685" s="12"/>
      <c r="P8685" s="12"/>
    </row>
    <row r="8686" spans="1:16" x14ac:dyDescent="0.25">
      <c r="A8686" s="35">
        <v>8685</v>
      </c>
      <c r="B8686" s="89">
        <v>362.83333333333331</v>
      </c>
      <c r="C8686" s="35">
        <f t="shared" si="675"/>
        <v>21</v>
      </c>
      <c r="D8686" s="35">
        <f t="shared" si="678"/>
        <v>362</v>
      </c>
      <c r="E8686" s="35">
        <f t="shared" si="679"/>
        <v>5</v>
      </c>
      <c r="F8686" s="35" t="str">
        <f t="shared" si="676"/>
        <v>Thursday</v>
      </c>
      <c r="G8686" s="35">
        <f t="shared" si="677"/>
        <v>12</v>
      </c>
      <c r="H8686" s="34">
        <f>CONVERT(INDEX(Htg_StPt_Sch_EZ!$C$4:$I$27,MATCH(Schedules_8760!$C8686,Htg_StPt_Sch_EZ!$B$4:$B$27,0),MATCH(Schedules_8760!$F8686,Htg_StPt_Sch_EZ!$C$3:$I$3,0)),"F","C")</f>
        <v>20.555555555555554</v>
      </c>
      <c r="I8686" s="34">
        <f>CONVERT(INDEX(Htg_StPt_Sch_EZ!$C$31:$I$54,MATCH(Schedules_8760!$C8686,Htg_StPt_Sch_EZ!$B$31:$B$54,0),MATCH(Schedules_8760!$F8686,Htg_StPt_Sch_EZ!$C$30:$I$30,0)),"F","C")</f>
        <v>19.444444444444443</v>
      </c>
      <c r="J8686" s="34">
        <f>CONVERT(INDEX(Clg_StPt_Sch_EZ!$C$4:$I$27,MATCH(Schedules_8760!$C8686,Clg_StPt_Sch_EZ!$B$4:$B$27,0),MATCH(Schedules_8760!$F8686,Clg_StPt_Sch_EZ!$C$3:$I$3,0)),"F","C")</f>
        <v>25.555555555555554</v>
      </c>
      <c r="K8686" s="34">
        <f>CONVERT(INDEX(Clg_StPt_Sch_EZ!$C$31:$I$54,MATCH(Schedules_8760!$C8686,Clg_StPt_Sch_EZ!$B$31:$B$54,0),MATCH(Schedules_8760!$F8686,Clg_StPt_Sch_EZ!$C$30:$I$30,0)),"F","C")</f>
        <v>28.333333333333332</v>
      </c>
      <c r="L8686" s="34">
        <f>CONVERT(INDEX(DHW_StPt_Sch_EZ!$C$4:$I$27,MATCH(Schedules_8760!$C8686,DHW_StPt_Sch_EZ!$B$4:$B$27,0),MATCH(Schedules_8760!$F8686,DHW_StPt_Sch_EZ!$C$3:$I$3,0)),"F","C")</f>
        <v>53.333333333333329</v>
      </c>
      <c r="M8686" s="34">
        <f>CONVERT(INDEX(DHW_StPt_Sch_EZ!$C$31:$I$54,MATCH(Schedules_8760!$C8686,DHW_StPt_Sch_EZ!$B$31:$B$54,0),MATCH(Schedules_8760!$F8686,DHW_StPt_Sch_EZ!$C$30:$I$30,0)),"F","C")</f>
        <v>53.333333333333329</v>
      </c>
      <c r="N8686" s="12"/>
      <c r="O8686" s="12"/>
      <c r="P8686" s="12"/>
    </row>
    <row r="8687" spans="1:16" x14ac:dyDescent="0.25">
      <c r="A8687" s="35">
        <v>8686</v>
      </c>
      <c r="B8687" s="89">
        <v>362.875</v>
      </c>
      <c r="C8687" s="35">
        <f t="shared" si="675"/>
        <v>22</v>
      </c>
      <c r="D8687" s="35">
        <f t="shared" si="678"/>
        <v>362</v>
      </c>
      <c r="E8687" s="35">
        <f t="shared" si="679"/>
        <v>5</v>
      </c>
      <c r="F8687" s="35" t="str">
        <f t="shared" si="676"/>
        <v>Thursday</v>
      </c>
      <c r="G8687" s="35">
        <f t="shared" si="677"/>
        <v>12</v>
      </c>
      <c r="H8687" s="34">
        <f>CONVERT(INDEX(Htg_StPt_Sch_EZ!$C$4:$I$27,MATCH(Schedules_8760!$C8687,Htg_StPt_Sch_EZ!$B$4:$B$27,0),MATCH(Schedules_8760!$F8687,Htg_StPt_Sch_EZ!$C$3:$I$3,0)),"F","C")</f>
        <v>20.555555555555554</v>
      </c>
      <c r="I8687" s="34">
        <f>CONVERT(INDEX(Htg_StPt_Sch_EZ!$C$31:$I$54,MATCH(Schedules_8760!$C8687,Htg_StPt_Sch_EZ!$B$31:$B$54,0),MATCH(Schedules_8760!$F8687,Htg_StPt_Sch_EZ!$C$30:$I$30,0)),"F","C")</f>
        <v>19.444444444444443</v>
      </c>
      <c r="J8687" s="34">
        <f>CONVERT(INDEX(Clg_StPt_Sch_EZ!$C$4:$I$27,MATCH(Schedules_8760!$C8687,Clg_StPt_Sch_EZ!$B$4:$B$27,0),MATCH(Schedules_8760!$F8687,Clg_StPt_Sch_EZ!$C$3:$I$3,0)),"F","C")</f>
        <v>25.555555555555554</v>
      </c>
      <c r="K8687" s="34">
        <f>CONVERT(INDEX(Clg_StPt_Sch_EZ!$C$31:$I$54,MATCH(Schedules_8760!$C8687,Clg_StPt_Sch_EZ!$B$31:$B$54,0),MATCH(Schedules_8760!$F8687,Clg_StPt_Sch_EZ!$C$30:$I$30,0)),"F","C")</f>
        <v>28.333333333333332</v>
      </c>
      <c r="L8687" s="34">
        <f>CONVERT(INDEX(DHW_StPt_Sch_EZ!$C$4:$I$27,MATCH(Schedules_8760!$C8687,DHW_StPt_Sch_EZ!$B$4:$B$27,0),MATCH(Schedules_8760!$F8687,DHW_StPt_Sch_EZ!$C$3:$I$3,0)),"F","C")</f>
        <v>53.333333333333329</v>
      </c>
      <c r="M8687" s="34">
        <f>CONVERT(INDEX(DHW_StPt_Sch_EZ!$C$31:$I$54,MATCH(Schedules_8760!$C8687,DHW_StPt_Sch_EZ!$B$31:$B$54,0),MATCH(Schedules_8760!$F8687,DHW_StPt_Sch_EZ!$C$30:$I$30,0)),"F","C")</f>
        <v>53.333333333333329</v>
      </c>
      <c r="N8687" s="12"/>
      <c r="O8687" s="12"/>
      <c r="P8687" s="12"/>
    </row>
    <row r="8688" spans="1:16" x14ac:dyDescent="0.25">
      <c r="A8688" s="35">
        <v>8687</v>
      </c>
      <c r="B8688" s="89">
        <v>362.91666666666669</v>
      </c>
      <c r="C8688" s="35">
        <f t="shared" si="675"/>
        <v>23</v>
      </c>
      <c r="D8688" s="35">
        <f t="shared" si="678"/>
        <v>362</v>
      </c>
      <c r="E8688" s="35">
        <f t="shared" si="679"/>
        <v>5</v>
      </c>
      <c r="F8688" s="35" t="str">
        <f t="shared" si="676"/>
        <v>Thursday</v>
      </c>
      <c r="G8688" s="35">
        <f t="shared" si="677"/>
        <v>12</v>
      </c>
      <c r="H8688" s="34">
        <f>CONVERT(INDEX(Htg_StPt_Sch_EZ!$C$4:$I$27,MATCH(Schedules_8760!$C8688,Htg_StPt_Sch_EZ!$B$4:$B$27,0),MATCH(Schedules_8760!$F8688,Htg_StPt_Sch_EZ!$C$3:$I$3,0)),"F","C")</f>
        <v>20.555555555555554</v>
      </c>
      <c r="I8688" s="34">
        <f>CONVERT(INDEX(Htg_StPt_Sch_EZ!$C$31:$I$54,MATCH(Schedules_8760!$C8688,Htg_StPt_Sch_EZ!$B$31:$B$54,0),MATCH(Schedules_8760!$F8688,Htg_StPt_Sch_EZ!$C$30:$I$30,0)),"F","C")</f>
        <v>19.444444444444443</v>
      </c>
      <c r="J8688" s="34">
        <f>CONVERT(INDEX(Clg_StPt_Sch_EZ!$C$4:$I$27,MATCH(Schedules_8760!$C8688,Clg_StPt_Sch_EZ!$B$4:$B$27,0),MATCH(Schedules_8760!$F8688,Clg_StPt_Sch_EZ!$C$3:$I$3,0)),"F","C")</f>
        <v>25.555555555555554</v>
      </c>
      <c r="K8688" s="34">
        <f>CONVERT(INDEX(Clg_StPt_Sch_EZ!$C$31:$I$54,MATCH(Schedules_8760!$C8688,Clg_StPt_Sch_EZ!$B$31:$B$54,0),MATCH(Schedules_8760!$F8688,Clg_StPt_Sch_EZ!$C$30:$I$30,0)),"F","C")</f>
        <v>28.333333333333332</v>
      </c>
      <c r="L8688" s="34">
        <f>CONVERT(INDEX(DHW_StPt_Sch_EZ!$C$4:$I$27,MATCH(Schedules_8760!$C8688,DHW_StPt_Sch_EZ!$B$4:$B$27,0),MATCH(Schedules_8760!$F8688,DHW_StPt_Sch_EZ!$C$3:$I$3,0)),"F","C")</f>
        <v>53.333333333333329</v>
      </c>
      <c r="M8688" s="34">
        <f>CONVERT(INDEX(DHW_StPt_Sch_EZ!$C$31:$I$54,MATCH(Schedules_8760!$C8688,DHW_StPt_Sch_EZ!$B$31:$B$54,0),MATCH(Schedules_8760!$F8688,DHW_StPt_Sch_EZ!$C$30:$I$30,0)),"F","C")</f>
        <v>53.333333333333329</v>
      </c>
      <c r="N8688" s="12"/>
      <c r="O8688" s="12"/>
      <c r="P8688" s="12"/>
    </row>
    <row r="8689" spans="1:16" x14ac:dyDescent="0.25">
      <c r="A8689" s="35">
        <v>8688</v>
      </c>
      <c r="B8689" s="89">
        <v>362.95833333333331</v>
      </c>
      <c r="C8689" s="35">
        <f t="shared" si="675"/>
        <v>24</v>
      </c>
      <c r="D8689" s="35">
        <f t="shared" si="678"/>
        <v>362</v>
      </c>
      <c r="E8689" s="35">
        <f t="shared" si="679"/>
        <v>5</v>
      </c>
      <c r="F8689" s="35" t="str">
        <f t="shared" si="676"/>
        <v>Thursday</v>
      </c>
      <c r="G8689" s="35">
        <f t="shared" si="677"/>
        <v>12</v>
      </c>
      <c r="H8689" s="34">
        <f>CONVERT(INDEX(Htg_StPt_Sch_EZ!$C$4:$I$27,MATCH(Schedules_8760!$C8689,Htg_StPt_Sch_EZ!$B$4:$B$27,0),MATCH(Schedules_8760!$F8689,Htg_StPt_Sch_EZ!$C$3:$I$3,0)),"F","C")</f>
        <v>20.555555555555554</v>
      </c>
      <c r="I8689" s="34">
        <f>CONVERT(INDEX(Htg_StPt_Sch_EZ!$C$31:$I$54,MATCH(Schedules_8760!$C8689,Htg_StPt_Sch_EZ!$B$31:$B$54,0),MATCH(Schedules_8760!$F8689,Htg_StPt_Sch_EZ!$C$30:$I$30,0)),"F","C")</f>
        <v>19.444444444444443</v>
      </c>
      <c r="J8689" s="34">
        <f>CONVERT(INDEX(Clg_StPt_Sch_EZ!$C$4:$I$27,MATCH(Schedules_8760!$C8689,Clg_StPt_Sch_EZ!$B$4:$B$27,0),MATCH(Schedules_8760!$F8689,Clg_StPt_Sch_EZ!$C$3:$I$3,0)),"F","C")</f>
        <v>25.555555555555554</v>
      </c>
      <c r="K8689" s="34">
        <f>CONVERT(INDEX(Clg_StPt_Sch_EZ!$C$31:$I$54,MATCH(Schedules_8760!$C8689,Clg_StPt_Sch_EZ!$B$31:$B$54,0),MATCH(Schedules_8760!$F8689,Clg_StPt_Sch_EZ!$C$30:$I$30,0)),"F","C")</f>
        <v>28.333333333333332</v>
      </c>
      <c r="L8689" s="34">
        <f>CONVERT(INDEX(DHW_StPt_Sch_EZ!$C$4:$I$27,MATCH(Schedules_8760!$C8689,DHW_StPt_Sch_EZ!$B$4:$B$27,0),MATCH(Schedules_8760!$F8689,DHW_StPt_Sch_EZ!$C$3:$I$3,0)),"F","C")</f>
        <v>53.333333333333329</v>
      </c>
      <c r="M8689" s="34">
        <f>CONVERT(INDEX(DHW_StPt_Sch_EZ!$C$31:$I$54,MATCH(Schedules_8760!$C8689,DHW_StPt_Sch_EZ!$B$31:$B$54,0),MATCH(Schedules_8760!$F8689,DHW_StPt_Sch_EZ!$C$30:$I$30,0)),"F","C")</f>
        <v>53.333333333333329</v>
      </c>
      <c r="N8689" s="12"/>
      <c r="O8689" s="12"/>
      <c r="P8689" s="12"/>
    </row>
    <row r="8690" spans="1:16" x14ac:dyDescent="0.25">
      <c r="A8690" s="35">
        <v>8689</v>
      </c>
      <c r="B8690" s="89">
        <v>363</v>
      </c>
      <c r="C8690" s="35">
        <f t="shared" si="675"/>
        <v>1</v>
      </c>
      <c r="D8690" s="35">
        <f t="shared" si="678"/>
        <v>363</v>
      </c>
      <c r="E8690" s="35">
        <f t="shared" si="679"/>
        <v>6</v>
      </c>
      <c r="F8690" s="35" t="str">
        <f t="shared" si="676"/>
        <v>Friday</v>
      </c>
      <c r="G8690" s="35">
        <f t="shared" si="677"/>
        <v>12</v>
      </c>
      <c r="H8690" s="34">
        <f>CONVERT(INDEX(Htg_StPt_Sch_EZ!$C$4:$I$27,MATCH(Schedules_8760!$C8690,Htg_StPt_Sch_EZ!$B$4:$B$27,0),MATCH(Schedules_8760!$F8690,Htg_StPt_Sch_EZ!$C$3:$I$3,0)),"F","C")</f>
        <v>20.555555555555554</v>
      </c>
      <c r="I8690" s="34">
        <f>CONVERT(INDEX(Htg_StPt_Sch_EZ!$C$31:$I$54,MATCH(Schedules_8760!$C8690,Htg_StPt_Sch_EZ!$B$31:$B$54,0),MATCH(Schedules_8760!$F8690,Htg_StPt_Sch_EZ!$C$30:$I$30,0)),"F","C")</f>
        <v>19.444444444444443</v>
      </c>
      <c r="J8690" s="34">
        <f>CONVERT(INDEX(Clg_StPt_Sch_EZ!$C$4:$I$27,MATCH(Schedules_8760!$C8690,Clg_StPt_Sch_EZ!$B$4:$B$27,0),MATCH(Schedules_8760!$F8690,Clg_StPt_Sch_EZ!$C$3:$I$3,0)),"F","C")</f>
        <v>25.555555555555554</v>
      </c>
      <c r="K8690" s="34">
        <f>CONVERT(INDEX(Clg_StPt_Sch_EZ!$C$31:$I$54,MATCH(Schedules_8760!$C8690,Clg_StPt_Sch_EZ!$B$31:$B$54,0),MATCH(Schedules_8760!$F8690,Clg_StPt_Sch_EZ!$C$30:$I$30,0)),"F","C")</f>
        <v>28.333333333333332</v>
      </c>
      <c r="L8690" s="34">
        <f>CONVERT(INDEX(DHW_StPt_Sch_EZ!$C$4:$I$27,MATCH(Schedules_8760!$C8690,DHW_StPt_Sch_EZ!$B$4:$B$27,0),MATCH(Schedules_8760!$F8690,DHW_StPt_Sch_EZ!$C$3:$I$3,0)),"F","C")</f>
        <v>53.333333333333329</v>
      </c>
      <c r="M8690" s="34">
        <f>CONVERT(INDEX(DHW_StPt_Sch_EZ!$C$31:$I$54,MATCH(Schedules_8760!$C8690,DHW_StPt_Sch_EZ!$B$31:$B$54,0),MATCH(Schedules_8760!$F8690,DHW_StPt_Sch_EZ!$C$30:$I$30,0)),"F","C")</f>
        <v>53.333333333333329</v>
      </c>
      <c r="N8690" s="12"/>
      <c r="O8690" s="12"/>
      <c r="P8690" s="12"/>
    </row>
    <row r="8691" spans="1:16" x14ac:dyDescent="0.25">
      <c r="A8691" s="35">
        <v>8690</v>
      </c>
      <c r="B8691" s="89">
        <v>363.04166666666669</v>
      </c>
      <c r="C8691" s="35">
        <f t="shared" si="675"/>
        <v>2</v>
      </c>
      <c r="D8691" s="35">
        <f t="shared" si="678"/>
        <v>363</v>
      </c>
      <c r="E8691" s="35">
        <f t="shared" si="679"/>
        <v>6</v>
      </c>
      <c r="F8691" s="35" t="str">
        <f t="shared" si="676"/>
        <v>Friday</v>
      </c>
      <c r="G8691" s="35">
        <f t="shared" si="677"/>
        <v>12</v>
      </c>
      <c r="H8691" s="34">
        <f>CONVERT(INDEX(Htg_StPt_Sch_EZ!$C$4:$I$27,MATCH(Schedules_8760!$C8691,Htg_StPt_Sch_EZ!$B$4:$B$27,0),MATCH(Schedules_8760!$F8691,Htg_StPt_Sch_EZ!$C$3:$I$3,0)),"F","C")</f>
        <v>20.555555555555554</v>
      </c>
      <c r="I8691" s="34">
        <f>CONVERT(INDEX(Htg_StPt_Sch_EZ!$C$31:$I$54,MATCH(Schedules_8760!$C8691,Htg_StPt_Sch_EZ!$B$31:$B$54,0),MATCH(Schedules_8760!$F8691,Htg_StPt_Sch_EZ!$C$30:$I$30,0)),"F","C")</f>
        <v>19.444444444444443</v>
      </c>
      <c r="J8691" s="34">
        <f>CONVERT(INDEX(Clg_StPt_Sch_EZ!$C$4:$I$27,MATCH(Schedules_8760!$C8691,Clg_StPt_Sch_EZ!$B$4:$B$27,0),MATCH(Schedules_8760!$F8691,Clg_StPt_Sch_EZ!$C$3:$I$3,0)),"F","C")</f>
        <v>25.555555555555554</v>
      </c>
      <c r="K8691" s="34">
        <f>CONVERT(INDEX(Clg_StPt_Sch_EZ!$C$31:$I$54,MATCH(Schedules_8760!$C8691,Clg_StPt_Sch_EZ!$B$31:$B$54,0),MATCH(Schedules_8760!$F8691,Clg_StPt_Sch_EZ!$C$30:$I$30,0)),"F","C")</f>
        <v>28.333333333333332</v>
      </c>
      <c r="L8691" s="34">
        <f>CONVERT(INDEX(DHW_StPt_Sch_EZ!$C$4:$I$27,MATCH(Schedules_8760!$C8691,DHW_StPt_Sch_EZ!$B$4:$B$27,0),MATCH(Schedules_8760!$F8691,DHW_StPt_Sch_EZ!$C$3:$I$3,0)),"F","C")</f>
        <v>53.333333333333329</v>
      </c>
      <c r="M8691" s="34">
        <f>CONVERT(INDEX(DHW_StPt_Sch_EZ!$C$31:$I$54,MATCH(Schedules_8760!$C8691,DHW_StPt_Sch_EZ!$B$31:$B$54,0),MATCH(Schedules_8760!$F8691,DHW_StPt_Sch_EZ!$C$30:$I$30,0)),"F","C")</f>
        <v>53.333333333333329</v>
      </c>
      <c r="N8691" s="12"/>
      <c r="O8691" s="12"/>
      <c r="P8691" s="12"/>
    </row>
    <row r="8692" spans="1:16" x14ac:dyDescent="0.25">
      <c r="A8692" s="35">
        <v>8691</v>
      </c>
      <c r="B8692" s="89">
        <v>363.08333333333331</v>
      </c>
      <c r="C8692" s="35">
        <f t="shared" si="675"/>
        <v>3</v>
      </c>
      <c r="D8692" s="35">
        <f t="shared" si="678"/>
        <v>363</v>
      </c>
      <c r="E8692" s="35">
        <f t="shared" si="679"/>
        <v>6</v>
      </c>
      <c r="F8692" s="35" t="str">
        <f t="shared" si="676"/>
        <v>Friday</v>
      </c>
      <c r="G8692" s="35">
        <f t="shared" si="677"/>
        <v>12</v>
      </c>
      <c r="H8692" s="34">
        <f>CONVERT(INDEX(Htg_StPt_Sch_EZ!$C$4:$I$27,MATCH(Schedules_8760!$C8692,Htg_StPt_Sch_EZ!$B$4:$B$27,0),MATCH(Schedules_8760!$F8692,Htg_StPt_Sch_EZ!$C$3:$I$3,0)),"F","C")</f>
        <v>20.555555555555554</v>
      </c>
      <c r="I8692" s="34">
        <f>CONVERT(INDEX(Htg_StPt_Sch_EZ!$C$31:$I$54,MATCH(Schedules_8760!$C8692,Htg_StPt_Sch_EZ!$B$31:$B$54,0),MATCH(Schedules_8760!$F8692,Htg_StPt_Sch_EZ!$C$30:$I$30,0)),"F","C")</f>
        <v>19.444444444444443</v>
      </c>
      <c r="J8692" s="34">
        <f>CONVERT(INDEX(Clg_StPt_Sch_EZ!$C$4:$I$27,MATCH(Schedules_8760!$C8692,Clg_StPt_Sch_EZ!$B$4:$B$27,0),MATCH(Schedules_8760!$F8692,Clg_StPt_Sch_EZ!$C$3:$I$3,0)),"F","C")</f>
        <v>25.555555555555554</v>
      </c>
      <c r="K8692" s="34">
        <f>CONVERT(INDEX(Clg_StPt_Sch_EZ!$C$31:$I$54,MATCH(Schedules_8760!$C8692,Clg_StPt_Sch_EZ!$B$31:$B$54,0),MATCH(Schedules_8760!$F8692,Clg_StPt_Sch_EZ!$C$30:$I$30,0)),"F","C")</f>
        <v>28.333333333333332</v>
      </c>
      <c r="L8692" s="34">
        <f>CONVERT(INDEX(DHW_StPt_Sch_EZ!$C$4:$I$27,MATCH(Schedules_8760!$C8692,DHW_StPt_Sch_EZ!$B$4:$B$27,0),MATCH(Schedules_8760!$F8692,DHW_StPt_Sch_EZ!$C$3:$I$3,0)),"F","C")</f>
        <v>53.333333333333329</v>
      </c>
      <c r="M8692" s="34">
        <f>CONVERT(INDEX(DHW_StPt_Sch_EZ!$C$31:$I$54,MATCH(Schedules_8760!$C8692,DHW_StPt_Sch_EZ!$B$31:$B$54,0),MATCH(Schedules_8760!$F8692,DHW_StPt_Sch_EZ!$C$30:$I$30,0)),"F","C")</f>
        <v>53.333333333333329</v>
      </c>
      <c r="N8692" s="12"/>
      <c r="O8692" s="12"/>
      <c r="P8692" s="12"/>
    </row>
    <row r="8693" spans="1:16" x14ac:dyDescent="0.25">
      <c r="A8693" s="35">
        <v>8692</v>
      </c>
      <c r="B8693" s="89">
        <v>363.125</v>
      </c>
      <c r="C8693" s="35">
        <f t="shared" si="675"/>
        <v>4</v>
      </c>
      <c r="D8693" s="35">
        <f t="shared" si="678"/>
        <v>363</v>
      </c>
      <c r="E8693" s="35">
        <f t="shared" si="679"/>
        <v>6</v>
      </c>
      <c r="F8693" s="35" t="str">
        <f t="shared" si="676"/>
        <v>Friday</v>
      </c>
      <c r="G8693" s="35">
        <f t="shared" si="677"/>
        <v>12</v>
      </c>
      <c r="H8693" s="34">
        <f>CONVERT(INDEX(Htg_StPt_Sch_EZ!$C$4:$I$27,MATCH(Schedules_8760!$C8693,Htg_StPt_Sch_EZ!$B$4:$B$27,0),MATCH(Schedules_8760!$F8693,Htg_StPt_Sch_EZ!$C$3:$I$3,0)),"F","C")</f>
        <v>20.555555555555554</v>
      </c>
      <c r="I8693" s="34">
        <f>CONVERT(INDEX(Htg_StPt_Sch_EZ!$C$31:$I$54,MATCH(Schedules_8760!$C8693,Htg_StPt_Sch_EZ!$B$31:$B$54,0),MATCH(Schedules_8760!$F8693,Htg_StPt_Sch_EZ!$C$30:$I$30,0)),"F","C")</f>
        <v>19.444444444444443</v>
      </c>
      <c r="J8693" s="34">
        <f>CONVERT(INDEX(Clg_StPt_Sch_EZ!$C$4:$I$27,MATCH(Schedules_8760!$C8693,Clg_StPt_Sch_EZ!$B$4:$B$27,0),MATCH(Schedules_8760!$F8693,Clg_StPt_Sch_EZ!$C$3:$I$3,0)),"F","C")</f>
        <v>25.555555555555554</v>
      </c>
      <c r="K8693" s="34">
        <f>CONVERT(INDEX(Clg_StPt_Sch_EZ!$C$31:$I$54,MATCH(Schedules_8760!$C8693,Clg_StPt_Sch_EZ!$B$31:$B$54,0),MATCH(Schedules_8760!$F8693,Clg_StPt_Sch_EZ!$C$30:$I$30,0)),"F","C")</f>
        <v>28.333333333333332</v>
      </c>
      <c r="L8693" s="34">
        <f>CONVERT(INDEX(DHW_StPt_Sch_EZ!$C$4:$I$27,MATCH(Schedules_8760!$C8693,DHW_StPt_Sch_EZ!$B$4:$B$27,0),MATCH(Schedules_8760!$F8693,DHW_StPt_Sch_EZ!$C$3:$I$3,0)),"F","C")</f>
        <v>53.333333333333329</v>
      </c>
      <c r="M8693" s="34">
        <f>CONVERT(INDEX(DHW_StPt_Sch_EZ!$C$31:$I$54,MATCH(Schedules_8760!$C8693,DHW_StPt_Sch_EZ!$B$31:$B$54,0),MATCH(Schedules_8760!$F8693,DHW_StPt_Sch_EZ!$C$30:$I$30,0)),"F","C")</f>
        <v>53.333333333333329</v>
      </c>
      <c r="N8693" s="12"/>
      <c r="O8693" s="12"/>
      <c r="P8693" s="12"/>
    </row>
    <row r="8694" spans="1:16" x14ac:dyDescent="0.25">
      <c r="A8694" s="35">
        <v>8693</v>
      </c>
      <c r="B8694" s="89">
        <v>363.16666666666669</v>
      </c>
      <c r="C8694" s="35">
        <f t="shared" si="675"/>
        <v>5</v>
      </c>
      <c r="D8694" s="35">
        <f t="shared" si="678"/>
        <v>363</v>
      </c>
      <c r="E8694" s="35">
        <f t="shared" si="679"/>
        <v>6</v>
      </c>
      <c r="F8694" s="35" t="str">
        <f t="shared" si="676"/>
        <v>Friday</v>
      </c>
      <c r="G8694" s="35">
        <f t="shared" si="677"/>
        <v>12</v>
      </c>
      <c r="H8694" s="34">
        <f>CONVERT(INDEX(Htg_StPt_Sch_EZ!$C$4:$I$27,MATCH(Schedules_8760!$C8694,Htg_StPt_Sch_EZ!$B$4:$B$27,0),MATCH(Schedules_8760!$F8694,Htg_StPt_Sch_EZ!$C$3:$I$3,0)),"F","C")</f>
        <v>20.555555555555554</v>
      </c>
      <c r="I8694" s="34">
        <f>CONVERT(INDEX(Htg_StPt_Sch_EZ!$C$31:$I$54,MATCH(Schedules_8760!$C8694,Htg_StPt_Sch_EZ!$B$31:$B$54,0),MATCH(Schedules_8760!$F8694,Htg_StPt_Sch_EZ!$C$30:$I$30,0)),"F","C")</f>
        <v>19.444444444444443</v>
      </c>
      <c r="J8694" s="34">
        <f>CONVERT(INDEX(Clg_StPt_Sch_EZ!$C$4:$I$27,MATCH(Schedules_8760!$C8694,Clg_StPt_Sch_EZ!$B$4:$B$27,0),MATCH(Schedules_8760!$F8694,Clg_StPt_Sch_EZ!$C$3:$I$3,0)),"F","C")</f>
        <v>25.555555555555554</v>
      </c>
      <c r="K8694" s="34">
        <f>CONVERT(INDEX(Clg_StPt_Sch_EZ!$C$31:$I$54,MATCH(Schedules_8760!$C8694,Clg_StPt_Sch_EZ!$B$31:$B$54,0),MATCH(Schedules_8760!$F8694,Clg_StPt_Sch_EZ!$C$30:$I$30,0)),"F","C")</f>
        <v>28.333333333333332</v>
      </c>
      <c r="L8694" s="34">
        <f>CONVERT(INDEX(DHW_StPt_Sch_EZ!$C$4:$I$27,MATCH(Schedules_8760!$C8694,DHW_StPt_Sch_EZ!$B$4:$B$27,0),MATCH(Schedules_8760!$F8694,DHW_StPt_Sch_EZ!$C$3:$I$3,0)),"F","C")</f>
        <v>53.333333333333329</v>
      </c>
      <c r="M8694" s="34">
        <f>CONVERT(INDEX(DHW_StPt_Sch_EZ!$C$31:$I$54,MATCH(Schedules_8760!$C8694,DHW_StPt_Sch_EZ!$B$31:$B$54,0),MATCH(Schedules_8760!$F8694,DHW_StPt_Sch_EZ!$C$30:$I$30,0)),"F","C")</f>
        <v>53.333333333333329</v>
      </c>
      <c r="N8694" s="12"/>
      <c r="O8694" s="12"/>
      <c r="P8694" s="12"/>
    </row>
    <row r="8695" spans="1:16" x14ac:dyDescent="0.25">
      <c r="A8695" s="35">
        <v>8694</v>
      </c>
      <c r="B8695" s="89">
        <v>363.20833333333331</v>
      </c>
      <c r="C8695" s="35">
        <f t="shared" si="675"/>
        <v>6</v>
      </c>
      <c r="D8695" s="35">
        <f t="shared" si="678"/>
        <v>363</v>
      </c>
      <c r="E8695" s="35">
        <f t="shared" si="679"/>
        <v>6</v>
      </c>
      <c r="F8695" s="35" t="str">
        <f t="shared" si="676"/>
        <v>Friday</v>
      </c>
      <c r="G8695" s="35">
        <f t="shared" si="677"/>
        <v>12</v>
      </c>
      <c r="H8695" s="34">
        <f>CONVERT(INDEX(Htg_StPt_Sch_EZ!$C$4:$I$27,MATCH(Schedules_8760!$C8695,Htg_StPt_Sch_EZ!$B$4:$B$27,0),MATCH(Schedules_8760!$F8695,Htg_StPt_Sch_EZ!$C$3:$I$3,0)),"F","C")</f>
        <v>20.555555555555554</v>
      </c>
      <c r="I8695" s="34">
        <f>CONVERT(INDEX(Htg_StPt_Sch_EZ!$C$31:$I$54,MATCH(Schedules_8760!$C8695,Htg_StPt_Sch_EZ!$B$31:$B$54,0),MATCH(Schedules_8760!$F8695,Htg_StPt_Sch_EZ!$C$30:$I$30,0)),"F","C")</f>
        <v>19.444444444444443</v>
      </c>
      <c r="J8695" s="34">
        <f>CONVERT(INDEX(Clg_StPt_Sch_EZ!$C$4:$I$27,MATCH(Schedules_8760!$C8695,Clg_StPt_Sch_EZ!$B$4:$B$27,0),MATCH(Schedules_8760!$F8695,Clg_StPt_Sch_EZ!$C$3:$I$3,0)),"F","C")</f>
        <v>25.555555555555554</v>
      </c>
      <c r="K8695" s="34">
        <f>CONVERT(INDEX(Clg_StPt_Sch_EZ!$C$31:$I$54,MATCH(Schedules_8760!$C8695,Clg_StPt_Sch_EZ!$B$31:$B$54,0),MATCH(Schedules_8760!$F8695,Clg_StPt_Sch_EZ!$C$30:$I$30,0)),"F","C")</f>
        <v>28.333333333333332</v>
      </c>
      <c r="L8695" s="34">
        <f>CONVERT(INDEX(DHW_StPt_Sch_EZ!$C$4:$I$27,MATCH(Schedules_8760!$C8695,DHW_StPt_Sch_EZ!$B$4:$B$27,0),MATCH(Schedules_8760!$F8695,DHW_StPt_Sch_EZ!$C$3:$I$3,0)),"F","C")</f>
        <v>53.333333333333329</v>
      </c>
      <c r="M8695" s="34">
        <f>CONVERT(INDEX(DHW_StPt_Sch_EZ!$C$31:$I$54,MATCH(Schedules_8760!$C8695,DHW_StPt_Sch_EZ!$B$31:$B$54,0),MATCH(Schedules_8760!$F8695,DHW_StPt_Sch_EZ!$C$30:$I$30,0)),"F","C")</f>
        <v>53.333333333333329</v>
      </c>
      <c r="N8695" s="12"/>
      <c r="O8695" s="12"/>
      <c r="P8695" s="12"/>
    </row>
    <row r="8696" spans="1:16" x14ac:dyDescent="0.25">
      <c r="A8696" s="35">
        <v>8695</v>
      </c>
      <c r="B8696" s="89">
        <v>363.25</v>
      </c>
      <c r="C8696" s="35">
        <f t="shared" si="675"/>
        <v>7</v>
      </c>
      <c r="D8696" s="35">
        <f t="shared" si="678"/>
        <v>363</v>
      </c>
      <c r="E8696" s="35">
        <f t="shared" si="679"/>
        <v>6</v>
      </c>
      <c r="F8696" s="35" t="str">
        <f t="shared" si="676"/>
        <v>Friday</v>
      </c>
      <c r="G8696" s="35">
        <f t="shared" si="677"/>
        <v>12</v>
      </c>
      <c r="H8696" s="34">
        <f>CONVERT(INDEX(Htg_StPt_Sch_EZ!$C$4:$I$27,MATCH(Schedules_8760!$C8696,Htg_StPt_Sch_EZ!$B$4:$B$27,0),MATCH(Schedules_8760!$F8696,Htg_StPt_Sch_EZ!$C$3:$I$3,0)),"F","C")</f>
        <v>20.555555555555554</v>
      </c>
      <c r="I8696" s="34">
        <f>CONVERT(INDEX(Htg_StPt_Sch_EZ!$C$31:$I$54,MATCH(Schedules_8760!$C8696,Htg_StPt_Sch_EZ!$B$31:$B$54,0),MATCH(Schedules_8760!$F8696,Htg_StPt_Sch_EZ!$C$30:$I$30,0)),"F","C")</f>
        <v>19.444444444444443</v>
      </c>
      <c r="J8696" s="34">
        <f>CONVERT(INDEX(Clg_StPt_Sch_EZ!$C$4:$I$27,MATCH(Schedules_8760!$C8696,Clg_StPt_Sch_EZ!$B$4:$B$27,0),MATCH(Schedules_8760!$F8696,Clg_StPt_Sch_EZ!$C$3:$I$3,0)),"F","C")</f>
        <v>25.555555555555554</v>
      </c>
      <c r="K8696" s="34">
        <f>CONVERT(INDEX(Clg_StPt_Sch_EZ!$C$31:$I$54,MATCH(Schedules_8760!$C8696,Clg_StPt_Sch_EZ!$B$31:$B$54,0),MATCH(Schedules_8760!$F8696,Clg_StPt_Sch_EZ!$C$30:$I$30,0)),"F","C")</f>
        <v>28.333333333333332</v>
      </c>
      <c r="L8696" s="34">
        <f>CONVERT(INDEX(DHW_StPt_Sch_EZ!$C$4:$I$27,MATCH(Schedules_8760!$C8696,DHW_StPt_Sch_EZ!$B$4:$B$27,0),MATCH(Schedules_8760!$F8696,DHW_StPt_Sch_EZ!$C$3:$I$3,0)),"F","C")</f>
        <v>53.333333333333329</v>
      </c>
      <c r="M8696" s="34">
        <f>CONVERT(INDEX(DHW_StPt_Sch_EZ!$C$31:$I$54,MATCH(Schedules_8760!$C8696,DHW_StPt_Sch_EZ!$B$31:$B$54,0),MATCH(Schedules_8760!$F8696,DHW_StPt_Sch_EZ!$C$30:$I$30,0)),"F","C")</f>
        <v>53.333333333333329</v>
      </c>
      <c r="N8696" s="12"/>
      <c r="O8696" s="12"/>
      <c r="P8696" s="12"/>
    </row>
    <row r="8697" spans="1:16" x14ac:dyDescent="0.25">
      <c r="A8697" s="35">
        <v>8696</v>
      </c>
      <c r="B8697" s="89">
        <v>363.29166666666669</v>
      </c>
      <c r="C8697" s="35">
        <f t="shared" si="675"/>
        <v>8</v>
      </c>
      <c r="D8697" s="35">
        <f t="shared" si="678"/>
        <v>363</v>
      </c>
      <c r="E8697" s="35">
        <f t="shared" si="679"/>
        <v>6</v>
      </c>
      <c r="F8697" s="35" t="str">
        <f t="shared" si="676"/>
        <v>Friday</v>
      </c>
      <c r="G8697" s="35">
        <f t="shared" si="677"/>
        <v>12</v>
      </c>
      <c r="H8697" s="34">
        <f>CONVERT(INDEX(Htg_StPt_Sch_EZ!$C$4:$I$27,MATCH(Schedules_8760!$C8697,Htg_StPt_Sch_EZ!$B$4:$B$27,0),MATCH(Schedules_8760!$F8697,Htg_StPt_Sch_EZ!$C$3:$I$3,0)),"F","C")</f>
        <v>20.555555555555554</v>
      </c>
      <c r="I8697" s="34">
        <f>CONVERT(INDEX(Htg_StPt_Sch_EZ!$C$31:$I$54,MATCH(Schedules_8760!$C8697,Htg_StPt_Sch_EZ!$B$31:$B$54,0),MATCH(Schedules_8760!$F8697,Htg_StPt_Sch_EZ!$C$30:$I$30,0)),"F","C")</f>
        <v>19.444444444444443</v>
      </c>
      <c r="J8697" s="34">
        <f>CONVERT(INDEX(Clg_StPt_Sch_EZ!$C$4:$I$27,MATCH(Schedules_8760!$C8697,Clg_StPt_Sch_EZ!$B$4:$B$27,0),MATCH(Schedules_8760!$F8697,Clg_StPt_Sch_EZ!$C$3:$I$3,0)),"F","C")</f>
        <v>25.555555555555554</v>
      </c>
      <c r="K8697" s="34">
        <f>CONVERT(INDEX(Clg_StPt_Sch_EZ!$C$31:$I$54,MATCH(Schedules_8760!$C8697,Clg_StPt_Sch_EZ!$B$31:$B$54,0),MATCH(Schedules_8760!$F8697,Clg_StPt_Sch_EZ!$C$30:$I$30,0)),"F","C")</f>
        <v>25</v>
      </c>
      <c r="L8697" s="34">
        <f>CONVERT(INDEX(DHW_StPt_Sch_EZ!$C$4:$I$27,MATCH(Schedules_8760!$C8697,DHW_StPt_Sch_EZ!$B$4:$B$27,0),MATCH(Schedules_8760!$F8697,DHW_StPt_Sch_EZ!$C$3:$I$3,0)),"F","C")</f>
        <v>53.333333333333329</v>
      </c>
      <c r="M8697" s="34">
        <f>CONVERT(INDEX(DHW_StPt_Sch_EZ!$C$31:$I$54,MATCH(Schedules_8760!$C8697,DHW_StPt_Sch_EZ!$B$31:$B$54,0),MATCH(Schedules_8760!$F8697,DHW_StPt_Sch_EZ!$C$30:$I$30,0)),"F","C")</f>
        <v>53.333333333333329</v>
      </c>
      <c r="N8697" s="12"/>
      <c r="O8697" s="12"/>
      <c r="P8697" s="12"/>
    </row>
    <row r="8698" spans="1:16" x14ac:dyDescent="0.25">
      <c r="A8698" s="35">
        <v>8697</v>
      </c>
      <c r="B8698" s="89">
        <v>363.33333333333331</v>
      </c>
      <c r="C8698" s="35">
        <f t="shared" si="675"/>
        <v>9</v>
      </c>
      <c r="D8698" s="35">
        <f t="shared" si="678"/>
        <v>363</v>
      </c>
      <c r="E8698" s="35">
        <f t="shared" si="679"/>
        <v>6</v>
      </c>
      <c r="F8698" s="35" t="str">
        <f t="shared" si="676"/>
        <v>Friday</v>
      </c>
      <c r="G8698" s="35">
        <f t="shared" si="677"/>
        <v>12</v>
      </c>
      <c r="H8698" s="34">
        <f>CONVERT(INDEX(Htg_StPt_Sch_EZ!$C$4:$I$27,MATCH(Schedules_8760!$C8698,Htg_StPt_Sch_EZ!$B$4:$B$27,0),MATCH(Schedules_8760!$F8698,Htg_StPt_Sch_EZ!$C$3:$I$3,0)),"F","C")</f>
        <v>20.555555555555554</v>
      </c>
      <c r="I8698" s="34">
        <f>CONVERT(INDEX(Htg_StPt_Sch_EZ!$C$31:$I$54,MATCH(Schedules_8760!$C8698,Htg_StPt_Sch_EZ!$B$31:$B$54,0),MATCH(Schedules_8760!$F8698,Htg_StPt_Sch_EZ!$C$30:$I$30,0)),"F","C")</f>
        <v>19.444444444444443</v>
      </c>
      <c r="J8698" s="34">
        <f>CONVERT(INDEX(Clg_StPt_Sch_EZ!$C$4:$I$27,MATCH(Schedules_8760!$C8698,Clg_StPt_Sch_EZ!$B$4:$B$27,0),MATCH(Schedules_8760!$F8698,Clg_StPt_Sch_EZ!$C$3:$I$3,0)),"F","C")</f>
        <v>25.555555555555554</v>
      </c>
      <c r="K8698" s="34">
        <f>CONVERT(INDEX(Clg_StPt_Sch_EZ!$C$31:$I$54,MATCH(Schedules_8760!$C8698,Clg_StPt_Sch_EZ!$B$31:$B$54,0),MATCH(Schedules_8760!$F8698,Clg_StPt_Sch_EZ!$C$30:$I$30,0)),"F","C")</f>
        <v>25</v>
      </c>
      <c r="L8698" s="34">
        <f>CONVERT(INDEX(DHW_StPt_Sch_EZ!$C$4:$I$27,MATCH(Schedules_8760!$C8698,DHW_StPt_Sch_EZ!$B$4:$B$27,0),MATCH(Schedules_8760!$F8698,DHW_StPt_Sch_EZ!$C$3:$I$3,0)),"F","C")</f>
        <v>53.333333333333329</v>
      </c>
      <c r="M8698" s="34">
        <f>CONVERT(INDEX(DHW_StPt_Sch_EZ!$C$31:$I$54,MATCH(Schedules_8760!$C8698,DHW_StPt_Sch_EZ!$B$31:$B$54,0),MATCH(Schedules_8760!$F8698,DHW_StPt_Sch_EZ!$C$30:$I$30,0)),"F","C")</f>
        <v>53.333333333333329</v>
      </c>
      <c r="N8698" s="12"/>
      <c r="O8698" s="12"/>
      <c r="P8698" s="12"/>
    </row>
    <row r="8699" spans="1:16" x14ac:dyDescent="0.25">
      <c r="A8699" s="35">
        <v>8698</v>
      </c>
      <c r="B8699" s="89">
        <v>363.375</v>
      </c>
      <c r="C8699" s="35">
        <f t="shared" si="675"/>
        <v>10</v>
      </c>
      <c r="D8699" s="35">
        <f t="shared" si="678"/>
        <v>363</v>
      </c>
      <c r="E8699" s="35">
        <f t="shared" si="679"/>
        <v>6</v>
      </c>
      <c r="F8699" s="35" t="str">
        <f t="shared" si="676"/>
        <v>Friday</v>
      </c>
      <c r="G8699" s="35">
        <f t="shared" si="677"/>
        <v>12</v>
      </c>
      <c r="H8699" s="34">
        <f>CONVERT(INDEX(Htg_StPt_Sch_EZ!$C$4:$I$27,MATCH(Schedules_8760!$C8699,Htg_StPt_Sch_EZ!$B$4:$B$27,0),MATCH(Schedules_8760!$F8699,Htg_StPt_Sch_EZ!$C$3:$I$3,0)),"F","C")</f>
        <v>20.555555555555554</v>
      </c>
      <c r="I8699" s="34">
        <f>CONVERT(INDEX(Htg_StPt_Sch_EZ!$C$31:$I$54,MATCH(Schedules_8760!$C8699,Htg_StPt_Sch_EZ!$B$31:$B$54,0),MATCH(Schedules_8760!$F8699,Htg_StPt_Sch_EZ!$C$30:$I$30,0)),"F","C")</f>
        <v>19.444444444444443</v>
      </c>
      <c r="J8699" s="34">
        <f>CONVERT(INDEX(Clg_StPt_Sch_EZ!$C$4:$I$27,MATCH(Schedules_8760!$C8699,Clg_StPt_Sch_EZ!$B$4:$B$27,0),MATCH(Schedules_8760!$F8699,Clg_StPt_Sch_EZ!$C$3:$I$3,0)),"F","C")</f>
        <v>25.555555555555554</v>
      </c>
      <c r="K8699" s="34">
        <f>CONVERT(INDEX(Clg_StPt_Sch_EZ!$C$31:$I$54,MATCH(Schedules_8760!$C8699,Clg_StPt_Sch_EZ!$B$31:$B$54,0),MATCH(Schedules_8760!$F8699,Clg_StPt_Sch_EZ!$C$30:$I$30,0)),"F","C")</f>
        <v>25</v>
      </c>
      <c r="L8699" s="34">
        <f>CONVERT(INDEX(DHW_StPt_Sch_EZ!$C$4:$I$27,MATCH(Schedules_8760!$C8699,DHW_StPt_Sch_EZ!$B$4:$B$27,0),MATCH(Schedules_8760!$F8699,DHW_StPt_Sch_EZ!$C$3:$I$3,0)),"F","C")</f>
        <v>53.333333333333329</v>
      </c>
      <c r="M8699" s="34">
        <f>CONVERT(INDEX(DHW_StPt_Sch_EZ!$C$31:$I$54,MATCH(Schedules_8760!$C8699,DHW_StPt_Sch_EZ!$B$31:$B$54,0),MATCH(Schedules_8760!$F8699,DHW_StPt_Sch_EZ!$C$30:$I$30,0)),"F","C")</f>
        <v>53.333333333333329</v>
      </c>
      <c r="N8699" s="12"/>
      <c r="O8699" s="12"/>
      <c r="P8699" s="12"/>
    </row>
    <row r="8700" spans="1:16" x14ac:dyDescent="0.25">
      <c r="A8700" s="35">
        <v>8699</v>
      </c>
      <c r="B8700" s="89">
        <v>363.41666666666669</v>
      </c>
      <c r="C8700" s="35">
        <f t="shared" si="675"/>
        <v>11</v>
      </c>
      <c r="D8700" s="35">
        <f t="shared" si="678"/>
        <v>363</v>
      </c>
      <c r="E8700" s="35">
        <f t="shared" si="679"/>
        <v>6</v>
      </c>
      <c r="F8700" s="35" t="str">
        <f t="shared" si="676"/>
        <v>Friday</v>
      </c>
      <c r="G8700" s="35">
        <f t="shared" si="677"/>
        <v>12</v>
      </c>
      <c r="H8700" s="34">
        <f>CONVERT(INDEX(Htg_StPt_Sch_EZ!$C$4:$I$27,MATCH(Schedules_8760!$C8700,Htg_StPt_Sch_EZ!$B$4:$B$27,0),MATCH(Schedules_8760!$F8700,Htg_StPt_Sch_EZ!$C$3:$I$3,0)),"F","C")</f>
        <v>20.555555555555554</v>
      </c>
      <c r="I8700" s="34">
        <f>CONVERT(INDEX(Htg_StPt_Sch_EZ!$C$31:$I$54,MATCH(Schedules_8760!$C8700,Htg_StPt_Sch_EZ!$B$31:$B$54,0),MATCH(Schedules_8760!$F8700,Htg_StPt_Sch_EZ!$C$30:$I$30,0)),"F","C")</f>
        <v>19.444444444444443</v>
      </c>
      <c r="J8700" s="34">
        <f>CONVERT(INDEX(Clg_StPt_Sch_EZ!$C$4:$I$27,MATCH(Schedules_8760!$C8700,Clg_StPt_Sch_EZ!$B$4:$B$27,0),MATCH(Schedules_8760!$F8700,Clg_StPt_Sch_EZ!$C$3:$I$3,0)),"F","C")</f>
        <v>25.555555555555554</v>
      </c>
      <c r="K8700" s="34">
        <f>CONVERT(INDEX(Clg_StPt_Sch_EZ!$C$31:$I$54,MATCH(Schedules_8760!$C8700,Clg_StPt_Sch_EZ!$B$31:$B$54,0),MATCH(Schedules_8760!$F8700,Clg_StPt_Sch_EZ!$C$30:$I$30,0)),"F","C")</f>
        <v>25</v>
      </c>
      <c r="L8700" s="34">
        <f>CONVERT(INDEX(DHW_StPt_Sch_EZ!$C$4:$I$27,MATCH(Schedules_8760!$C8700,DHW_StPt_Sch_EZ!$B$4:$B$27,0),MATCH(Schedules_8760!$F8700,DHW_StPt_Sch_EZ!$C$3:$I$3,0)),"F","C")</f>
        <v>53.333333333333329</v>
      </c>
      <c r="M8700" s="34">
        <f>CONVERT(INDEX(DHW_StPt_Sch_EZ!$C$31:$I$54,MATCH(Schedules_8760!$C8700,DHW_StPt_Sch_EZ!$B$31:$B$54,0),MATCH(Schedules_8760!$F8700,DHW_StPt_Sch_EZ!$C$30:$I$30,0)),"F","C")</f>
        <v>53.333333333333329</v>
      </c>
      <c r="N8700" s="12"/>
      <c r="O8700" s="12"/>
      <c r="P8700" s="12"/>
    </row>
    <row r="8701" spans="1:16" x14ac:dyDescent="0.25">
      <c r="A8701" s="35">
        <v>8700</v>
      </c>
      <c r="B8701" s="89">
        <v>363.45833333333331</v>
      </c>
      <c r="C8701" s="35">
        <f t="shared" si="675"/>
        <v>12</v>
      </c>
      <c r="D8701" s="35">
        <f t="shared" si="678"/>
        <v>363</v>
      </c>
      <c r="E8701" s="35">
        <f t="shared" si="679"/>
        <v>6</v>
      </c>
      <c r="F8701" s="35" t="str">
        <f t="shared" si="676"/>
        <v>Friday</v>
      </c>
      <c r="G8701" s="35">
        <f t="shared" si="677"/>
        <v>12</v>
      </c>
      <c r="H8701" s="34">
        <f>CONVERT(INDEX(Htg_StPt_Sch_EZ!$C$4:$I$27,MATCH(Schedules_8760!$C8701,Htg_StPt_Sch_EZ!$B$4:$B$27,0),MATCH(Schedules_8760!$F8701,Htg_StPt_Sch_EZ!$C$3:$I$3,0)),"F","C")</f>
        <v>20.555555555555554</v>
      </c>
      <c r="I8701" s="34">
        <f>CONVERT(INDEX(Htg_StPt_Sch_EZ!$C$31:$I$54,MATCH(Schedules_8760!$C8701,Htg_StPt_Sch_EZ!$B$31:$B$54,0),MATCH(Schedules_8760!$F8701,Htg_StPt_Sch_EZ!$C$30:$I$30,0)),"F","C")</f>
        <v>19.444444444444443</v>
      </c>
      <c r="J8701" s="34">
        <f>CONVERT(INDEX(Clg_StPt_Sch_EZ!$C$4:$I$27,MATCH(Schedules_8760!$C8701,Clg_StPt_Sch_EZ!$B$4:$B$27,0),MATCH(Schedules_8760!$F8701,Clg_StPt_Sch_EZ!$C$3:$I$3,0)),"F","C")</f>
        <v>25.555555555555554</v>
      </c>
      <c r="K8701" s="34">
        <f>CONVERT(INDEX(Clg_StPt_Sch_EZ!$C$31:$I$54,MATCH(Schedules_8760!$C8701,Clg_StPt_Sch_EZ!$B$31:$B$54,0),MATCH(Schedules_8760!$F8701,Clg_StPt_Sch_EZ!$C$30:$I$30,0)),"F","C")</f>
        <v>25</v>
      </c>
      <c r="L8701" s="34">
        <f>CONVERT(INDEX(DHW_StPt_Sch_EZ!$C$4:$I$27,MATCH(Schedules_8760!$C8701,DHW_StPt_Sch_EZ!$B$4:$B$27,0),MATCH(Schedules_8760!$F8701,DHW_StPt_Sch_EZ!$C$3:$I$3,0)),"F","C")</f>
        <v>53.333333333333329</v>
      </c>
      <c r="M8701" s="34">
        <f>CONVERT(INDEX(DHW_StPt_Sch_EZ!$C$31:$I$54,MATCH(Schedules_8760!$C8701,DHW_StPt_Sch_EZ!$B$31:$B$54,0),MATCH(Schedules_8760!$F8701,DHW_StPt_Sch_EZ!$C$30:$I$30,0)),"F","C")</f>
        <v>53.333333333333329</v>
      </c>
      <c r="N8701" s="12"/>
      <c r="O8701" s="12"/>
      <c r="P8701" s="12"/>
    </row>
    <row r="8702" spans="1:16" x14ac:dyDescent="0.25">
      <c r="A8702" s="35">
        <v>8701</v>
      </c>
      <c r="B8702" s="89">
        <v>363.5</v>
      </c>
      <c r="C8702" s="35">
        <f t="shared" si="675"/>
        <v>13</v>
      </c>
      <c r="D8702" s="35">
        <f t="shared" si="678"/>
        <v>363</v>
      </c>
      <c r="E8702" s="35">
        <f t="shared" si="679"/>
        <v>6</v>
      </c>
      <c r="F8702" s="35" t="str">
        <f t="shared" si="676"/>
        <v>Friday</v>
      </c>
      <c r="G8702" s="35">
        <f t="shared" si="677"/>
        <v>12</v>
      </c>
      <c r="H8702" s="34">
        <f>CONVERT(INDEX(Htg_StPt_Sch_EZ!$C$4:$I$27,MATCH(Schedules_8760!$C8702,Htg_StPt_Sch_EZ!$B$4:$B$27,0),MATCH(Schedules_8760!$F8702,Htg_StPt_Sch_EZ!$C$3:$I$3,0)),"F","C")</f>
        <v>20.555555555555554</v>
      </c>
      <c r="I8702" s="34">
        <f>CONVERT(INDEX(Htg_StPt_Sch_EZ!$C$31:$I$54,MATCH(Schedules_8760!$C8702,Htg_StPt_Sch_EZ!$B$31:$B$54,0),MATCH(Schedules_8760!$F8702,Htg_StPt_Sch_EZ!$C$30:$I$30,0)),"F","C")</f>
        <v>19.444444444444443</v>
      </c>
      <c r="J8702" s="34">
        <f>CONVERT(INDEX(Clg_StPt_Sch_EZ!$C$4:$I$27,MATCH(Schedules_8760!$C8702,Clg_StPt_Sch_EZ!$B$4:$B$27,0),MATCH(Schedules_8760!$F8702,Clg_StPt_Sch_EZ!$C$3:$I$3,0)),"F","C")</f>
        <v>25.555555555555554</v>
      </c>
      <c r="K8702" s="34">
        <f>CONVERT(INDEX(Clg_StPt_Sch_EZ!$C$31:$I$54,MATCH(Schedules_8760!$C8702,Clg_StPt_Sch_EZ!$B$31:$B$54,0),MATCH(Schedules_8760!$F8702,Clg_StPt_Sch_EZ!$C$30:$I$30,0)),"F","C")</f>
        <v>25</v>
      </c>
      <c r="L8702" s="34">
        <f>CONVERT(INDEX(DHW_StPt_Sch_EZ!$C$4:$I$27,MATCH(Schedules_8760!$C8702,DHW_StPt_Sch_EZ!$B$4:$B$27,0),MATCH(Schedules_8760!$F8702,DHW_StPt_Sch_EZ!$C$3:$I$3,0)),"F","C")</f>
        <v>53.333333333333329</v>
      </c>
      <c r="M8702" s="34">
        <f>CONVERT(INDEX(DHW_StPt_Sch_EZ!$C$31:$I$54,MATCH(Schedules_8760!$C8702,DHW_StPt_Sch_EZ!$B$31:$B$54,0),MATCH(Schedules_8760!$F8702,DHW_StPt_Sch_EZ!$C$30:$I$30,0)),"F","C")</f>
        <v>53.333333333333329</v>
      </c>
      <c r="N8702" s="12"/>
      <c r="O8702" s="12"/>
      <c r="P8702" s="12"/>
    </row>
    <row r="8703" spans="1:16" x14ac:dyDescent="0.25">
      <c r="A8703" s="35">
        <v>8702</v>
      </c>
      <c r="B8703" s="89">
        <v>363.54166666666669</v>
      </c>
      <c r="C8703" s="35">
        <f t="shared" si="675"/>
        <v>14</v>
      </c>
      <c r="D8703" s="35">
        <f t="shared" si="678"/>
        <v>363</v>
      </c>
      <c r="E8703" s="35">
        <f t="shared" si="679"/>
        <v>6</v>
      </c>
      <c r="F8703" s="35" t="str">
        <f t="shared" si="676"/>
        <v>Friday</v>
      </c>
      <c r="G8703" s="35">
        <f t="shared" si="677"/>
        <v>12</v>
      </c>
      <c r="H8703" s="34">
        <f>CONVERT(INDEX(Htg_StPt_Sch_EZ!$C$4:$I$27,MATCH(Schedules_8760!$C8703,Htg_StPt_Sch_EZ!$B$4:$B$27,0),MATCH(Schedules_8760!$F8703,Htg_StPt_Sch_EZ!$C$3:$I$3,0)),"F","C")</f>
        <v>20.555555555555554</v>
      </c>
      <c r="I8703" s="34">
        <f>CONVERT(INDEX(Htg_StPt_Sch_EZ!$C$31:$I$54,MATCH(Schedules_8760!$C8703,Htg_StPt_Sch_EZ!$B$31:$B$54,0),MATCH(Schedules_8760!$F8703,Htg_StPt_Sch_EZ!$C$30:$I$30,0)),"F","C")</f>
        <v>19.444444444444443</v>
      </c>
      <c r="J8703" s="34">
        <f>CONVERT(INDEX(Clg_StPt_Sch_EZ!$C$4:$I$27,MATCH(Schedules_8760!$C8703,Clg_StPt_Sch_EZ!$B$4:$B$27,0),MATCH(Schedules_8760!$F8703,Clg_StPt_Sch_EZ!$C$3:$I$3,0)),"F","C")</f>
        <v>25.555555555555554</v>
      </c>
      <c r="K8703" s="34">
        <f>CONVERT(INDEX(Clg_StPt_Sch_EZ!$C$31:$I$54,MATCH(Schedules_8760!$C8703,Clg_StPt_Sch_EZ!$B$31:$B$54,0),MATCH(Schedules_8760!$F8703,Clg_StPt_Sch_EZ!$C$30:$I$30,0)),"F","C")</f>
        <v>25</v>
      </c>
      <c r="L8703" s="34">
        <f>CONVERT(INDEX(DHW_StPt_Sch_EZ!$C$4:$I$27,MATCH(Schedules_8760!$C8703,DHW_StPt_Sch_EZ!$B$4:$B$27,0),MATCH(Schedules_8760!$F8703,DHW_StPt_Sch_EZ!$C$3:$I$3,0)),"F","C")</f>
        <v>53.333333333333329</v>
      </c>
      <c r="M8703" s="34">
        <f>CONVERT(INDEX(DHW_StPt_Sch_EZ!$C$31:$I$54,MATCH(Schedules_8760!$C8703,DHW_StPt_Sch_EZ!$B$31:$B$54,0),MATCH(Schedules_8760!$F8703,DHW_StPt_Sch_EZ!$C$30:$I$30,0)),"F","C")</f>
        <v>53.333333333333329</v>
      </c>
      <c r="N8703" s="12"/>
      <c r="O8703" s="12"/>
      <c r="P8703" s="12"/>
    </row>
    <row r="8704" spans="1:16" x14ac:dyDescent="0.25">
      <c r="A8704" s="35">
        <v>8703</v>
      </c>
      <c r="B8704" s="89">
        <v>363.58333333333331</v>
      </c>
      <c r="C8704" s="35">
        <f t="shared" si="675"/>
        <v>15</v>
      </c>
      <c r="D8704" s="35">
        <f t="shared" si="678"/>
        <v>363</v>
      </c>
      <c r="E8704" s="35">
        <f t="shared" si="679"/>
        <v>6</v>
      </c>
      <c r="F8704" s="35" t="str">
        <f t="shared" si="676"/>
        <v>Friday</v>
      </c>
      <c r="G8704" s="35">
        <f t="shared" si="677"/>
        <v>12</v>
      </c>
      <c r="H8704" s="34">
        <f>CONVERT(INDEX(Htg_StPt_Sch_EZ!$C$4:$I$27,MATCH(Schedules_8760!$C8704,Htg_StPt_Sch_EZ!$B$4:$B$27,0),MATCH(Schedules_8760!$F8704,Htg_StPt_Sch_EZ!$C$3:$I$3,0)),"F","C")</f>
        <v>20.555555555555554</v>
      </c>
      <c r="I8704" s="34">
        <f>CONVERT(INDEX(Htg_StPt_Sch_EZ!$C$31:$I$54,MATCH(Schedules_8760!$C8704,Htg_StPt_Sch_EZ!$B$31:$B$54,0),MATCH(Schedules_8760!$F8704,Htg_StPt_Sch_EZ!$C$30:$I$30,0)),"F","C")</f>
        <v>21.111111111111111</v>
      </c>
      <c r="J8704" s="34">
        <f>CONVERT(INDEX(Clg_StPt_Sch_EZ!$C$4:$I$27,MATCH(Schedules_8760!$C8704,Clg_StPt_Sch_EZ!$B$4:$B$27,0),MATCH(Schedules_8760!$F8704,Clg_StPt_Sch_EZ!$C$3:$I$3,0)),"F","C")</f>
        <v>25.555555555555554</v>
      </c>
      <c r="K8704" s="34">
        <f>CONVERT(INDEX(Clg_StPt_Sch_EZ!$C$31:$I$54,MATCH(Schedules_8760!$C8704,Clg_StPt_Sch_EZ!$B$31:$B$54,0),MATCH(Schedules_8760!$F8704,Clg_StPt_Sch_EZ!$C$30:$I$30,0)),"F","C")</f>
        <v>25</v>
      </c>
      <c r="L8704" s="34">
        <f>CONVERT(INDEX(DHW_StPt_Sch_EZ!$C$4:$I$27,MATCH(Schedules_8760!$C8704,DHW_StPt_Sch_EZ!$B$4:$B$27,0),MATCH(Schedules_8760!$F8704,DHW_StPt_Sch_EZ!$C$3:$I$3,0)),"F","C")</f>
        <v>53.333333333333329</v>
      </c>
      <c r="M8704" s="34">
        <f>CONVERT(INDEX(DHW_StPt_Sch_EZ!$C$31:$I$54,MATCH(Schedules_8760!$C8704,DHW_StPt_Sch_EZ!$B$31:$B$54,0),MATCH(Schedules_8760!$F8704,DHW_StPt_Sch_EZ!$C$30:$I$30,0)),"F","C")</f>
        <v>53.333333333333329</v>
      </c>
      <c r="N8704" s="12"/>
      <c r="O8704" s="12"/>
      <c r="P8704" s="12"/>
    </row>
    <row r="8705" spans="1:16" x14ac:dyDescent="0.25">
      <c r="A8705" s="35">
        <v>8704</v>
      </c>
      <c r="B8705" s="89">
        <v>363.625</v>
      </c>
      <c r="C8705" s="35">
        <f t="shared" si="675"/>
        <v>16</v>
      </c>
      <c r="D8705" s="35">
        <f t="shared" si="678"/>
        <v>363</v>
      </c>
      <c r="E8705" s="35">
        <f t="shared" si="679"/>
        <v>6</v>
      </c>
      <c r="F8705" s="35" t="str">
        <f t="shared" si="676"/>
        <v>Friday</v>
      </c>
      <c r="G8705" s="35">
        <f t="shared" si="677"/>
        <v>12</v>
      </c>
      <c r="H8705" s="34">
        <f>CONVERT(INDEX(Htg_StPt_Sch_EZ!$C$4:$I$27,MATCH(Schedules_8760!$C8705,Htg_StPt_Sch_EZ!$B$4:$B$27,0),MATCH(Schedules_8760!$F8705,Htg_StPt_Sch_EZ!$C$3:$I$3,0)),"F","C")</f>
        <v>20.555555555555554</v>
      </c>
      <c r="I8705" s="34">
        <f>CONVERT(INDEX(Htg_StPt_Sch_EZ!$C$31:$I$54,MATCH(Schedules_8760!$C8705,Htg_StPt_Sch_EZ!$B$31:$B$54,0),MATCH(Schedules_8760!$F8705,Htg_StPt_Sch_EZ!$C$30:$I$30,0)),"F","C")</f>
        <v>21.111111111111111</v>
      </c>
      <c r="J8705" s="34">
        <f>CONVERT(INDEX(Clg_StPt_Sch_EZ!$C$4:$I$27,MATCH(Schedules_8760!$C8705,Clg_StPt_Sch_EZ!$B$4:$B$27,0),MATCH(Schedules_8760!$F8705,Clg_StPt_Sch_EZ!$C$3:$I$3,0)),"F","C")</f>
        <v>25.555555555555554</v>
      </c>
      <c r="K8705" s="34">
        <f>CONVERT(INDEX(Clg_StPt_Sch_EZ!$C$31:$I$54,MATCH(Schedules_8760!$C8705,Clg_StPt_Sch_EZ!$B$31:$B$54,0),MATCH(Schedules_8760!$F8705,Clg_StPt_Sch_EZ!$C$30:$I$30,0)),"F","C")</f>
        <v>25</v>
      </c>
      <c r="L8705" s="34">
        <f>CONVERT(INDEX(DHW_StPt_Sch_EZ!$C$4:$I$27,MATCH(Schedules_8760!$C8705,DHW_StPt_Sch_EZ!$B$4:$B$27,0),MATCH(Schedules_8760!$F8705,DHW_StPt_Sch_EZ!$C$3:$I$3,0)),"F","C")</f>
        <v>53.333333333333329</v>
      </c>
      <c r="M8705" s="34">
        <f>CONVERT(INDEX(DHW_StPt_Sch_EZ!$C$31:$I$54,MATCH(Schedules_8760!$C8705,DHW_StPt_Sch_EZ!$B$31:$B$54,0),MATCH(Schedules_8760!$F8705,DHW_StPt_Sch_EZ!$C$30:$I$30,0)),"F","C")</f>
        <v>53.333333333333329</v>
      </c>
      <c r="N8705" s="12"/>
      <c r="O8705" s="12"/>
      <c r="P8705" s="12"/>
    </row>
    <row r="8706" spans="1:16" x14ac:dyDescent="0.25">
      <c r="A8706" s="35">
        <v>8705</v>
      </c>
      <c r="B8706" s="89">
        <v>363.66666666666669</v>
      </c>
      <c r="C8706" s="35">
        <f t="shared" ref="C8706:C8761" si="680">HOUR(B8706)+1</f>
        <v>17</v>
      </c>
      <c r="D8706" s="35">
        <f t="shared" si="678"/>
        <v>363</v>
      </c>
      <c r="E8706" s="35">
        <f t="shared" si="679"/>
        <v>6</v>
      </c>
      <c r="F8706" s="35" t="str">
        <f t="shared" ref="F8706:F8761" si="681">IF(E8706=1,"Sunday",IF(E8706=2,"Monday",IF(E8706=3,"Tuesday",IF(E8706=4,"Wednesday",IF(E8706=5,"Thursday",IF(E8706=6,"Friday","Saturday"))))))</f>
        <v>Friday</v>
      </c>
      <c r="G8706" s="35">
        <f t="shared" ref="G8706:G8761" si="682">MONTH(B8706)</f>
        <v>12</v>
      </c>
      <c r="H8706" s="34">
        <f>CONVERT(INDEX(Htg_StPt_Sch_EZ!$C$4:$I$27,MATCH(Schedules_8760!$C8706,Htg_StPt_Sch_EZ!$B$4:$B$27,0),MATCH(Schedules_8760!$F8706,Htg_StPt_Sch_EZ!$C$3:$I$3,0)),"F","C")</f>
        <v>20.555555555555554</v>
      </c>
      <c r="I8706" s="34">
        <f>CONVERT(INDEX(Htg_StPt_Sch_EZ!$C$31:$I$54,MATCH(Schedules_8760!$C8706,Htg_StPt_Sch_EZ!$B$31:$B$54,0),MATCH(Schedules_8760!$F8706,Htg_StPt_Sch_EZ!$C$30:$I$30,0)),"F","C")</f>
        <v>17.777777777777779</v>
      </c>
      <c r="J8706" s="34">
        <f>CONVERT(INDEX(Clg_StPt_Sch_EZ!$C$4:$I$27,MATCH(Schedules_8760!$C8706,Clg_StPt_Sch_EZ!$B$4:$B$27,0),MATCH(Schedules_8760!$F8706,Clg_StPt_Sch_EZ!$C$3:$I$3,0)),"F","C")</f>
        <v>25.555555555555554</v>
      </c>
      <c r="K8706" s="34">
        <f>CONVERT(INDEX(Clg_StPt_Sch_EZ!$C$31:$I$54,MATCH(Schedules_8760!$C8706,Clg_StPt_Sch_EZ!$B$31:$B$54,0),MATCH(Schedules_8760!$F8706,Clg_StPt_Sch_EZ!$C$30:$I$30,0)),"F","C")</f>
        <v>25</v>
      </c>
      <c r="L8706" s="34">
        <f>CONVERT(INDEX(DHW_StPt_Sch_EZ!$C$4:$I$27,MATCH(Schedules_8760!$C8706,DHW_StPt_Sch_EZ!$B$4:$B$27,0),MATCH(Schedules_8760!$F8706,DHW_StPt_Sch_EZ!$C$3:$I$3,0)),"F","C")</f>
        <v>53.333333333333329</v>
      </c>
      <c r="M8706" s="34">
        <f>CONVERT(INDEX(DHW_StPt_Sch_EZ!$C$31:$I$54,MATCH(Schedules_8760!$C8706,DHW_StPt_Sch_EZ!$B$31:$B$54,0),MATCH(Schedules_8760!$F8706,DHW_StPt_Sch_EZ!$C$30:$I$30,0)),"F","C")</f>
        <v>53.333333333333329</v>
      </c>
      <c r="N8706" s="12"/>
      <c r="O8706" s="12"/>
      <c r="P8706" s="12"/>
    </row>
    <row r="8707" spans="1:16" x14ac:dyDescent="0.25">
      <c r="A8707" s="35">
        <v>8706</v>
      </c>
      <c r="B8707" s="89">
        <v>363.70833333333331</v>
      </c>
      <c r="C8707" s="35">
        <f t="shared" si="680"/>
        <v>18</v>
      </c>
      <c r="D8707" s="35">
        <f t="shared" ref="D8707:D8761" si="683">IF(C8707=1,D8706+1,D8706)</f>
        <v>363</v>
      </c>
      <c r="E8707" s="35">
        <f t="shared" ref="E8707:E8761" si="684">IF(AND(C8707=1,E8706=7),1,IF(C8707=1,E8706+1,E8706))</f>
        <v>6</v>
      </c>
      <c r="F8707" s="35" t="str">
        <f t="shared" si="681"/>
        <v>Friday</v>
      </c>
      <c r="G8707" s="35">
        <f t="shared" si="682"/>
        <v>12</v>
      </c>
      <c r="H8707" s="34">
        <f>CONVERT(INDEX(Htg_StPt_Sch_EZ!$C$4:$I$27,MATCH(Schedules_8760!$C8707,Htg_StPt_Sch_EZ!$B$4:$B$27,0),MATCH(Schedules_8760!$F8707,Htg_StPt_Sch_EZ!$C$3:$I$3,0)),"F","C")</f>
        <v>20.555555555555554</v>
      </c>
      <c r="I8707" s="34">
        <f>CONVERT(INDEX(Htg_StPt_Sch_EZ!$C$31:$I$54,MATCH(Schedules_8760!$C8707,Htg_StPt_Sch_EZ!$B$31:$B$54,0),MATCH(Schedules_8760!$F8707,Htg_StPt_Sch_EZ!$C$30:$I$30,0)),"F","C")</f>
        <v>17.777777777777779</v>
      </c>
      <c r="J8707" s="34">
        <f>CONVERT(INDEX(Clg_StPt_Sch_EZ!$C$4:$I$27,MATCH(Schedules_8760!$C8707,Clg_StPt_Sch_EZ!$B$4:$B$27,0),MATCH(Schedules_8760!$F8707,Clg_StPt_Sch_EZ!$C$3:$I$3,0)),"F","C")</f>
        <v>25.555555555555554</v>
      </c>
      <c r="K8707" s="34">
        <f>CONVERT(INDEX(Clg_StPt_Sch_EZ!$C$31:$I$54,MATCH(Schedules_8760!$C8707,Clg_StPt_Sch_EZ!$B$31:$B$54,0),MATCH(Schedules_8760!$F8707,Clg_StPt_Sch_EZ!$C$30:$I$30,0)),"F","C")</f>
        <v>28.333333333333332</v>
      </c>
      <c r="L8707" s="34">
        <f>CONVERT(INDEX(DHW_StPt_Sch_EZ!$C$4:$I$27,MATCH(Schedules_8760!$C8707,DHW_StPt_Sch_EZ!$B$4:$B$27,0),MATCH(Schedules_8760!$F8707,DHW_StPt_Sch_EZ!$C$3:$I$3,0)),"F","C")</f>
        <v>53.333333333333329</v>
      </c>
      <c r="M8707" s="34">
        <f>CONVERT(INDEX(DHW_StPt_Sch_EZ!$C$31:$I$54,MATCH(Schedules_8760!$C8707,DHW_StPt_Sch_EZ!$B$31:$B$54,0),MATCH(Schedules_8760!$F8707,DHW_StPt_Sch_EZ!$C$30:$I$30,0)),"F","C")</f>
        <v>53.333333333333329</v>
      </c>
      <c r="N8707" s="12"/>
      <c r="O8707" s="12"/>
      <c r="P8707" s="12"/>
    </row>
    <row r="8708" spans="1:16" x14ac:dyDescent="0.25">
      <c r="A8708" s="35">
        <v>8707</v>
      </c>
      <c r="B8708" s="89">
        <v>363.75</v>
      </c>
      <c r="C8708" s="35">
        <f t="shared" si="680"/>
        <v>19</v>
      </c>
      <c r="D8708" s="35">
        <f t="shared" si="683"/>
        <v>363</v>
      </c>
      <c r="E8708" s="35">
        <f t="shared" si="684"/>
        <v>6</v>
      </c>
      <c r="F8708" s="35" t="str">
        <f t="shared" si="681"/>
        <v>Friday</v>
      </c>
      <c r="G8708" s="35">
        <f t="shared" si="682"/>
        <v>12</v>
      </c>
      <c r="H8708" s="34">
        <f>CONVERT(INDEX(Htg_StPt_Sch_EZ!$C$4:$I$27,MATCH(Schedules_8760!$C8708,Htg_StPt_Sch_EZ!$B$4:$B$27,0),MATCH(Schedules_8760!$F8708,Htg_StPt_Sch_EZ!$C$3:$I$3,0)),"F","C")</f>
        <v>20.555555555555554</v>
      </c>
      <c r="I8708" s="34">
        <f>CONVERT(INDEX(Htg_StPt_Sch_EZ!$C$31:$I$54,MATCH(Schedules_8760!$C8708,Htg_StPt_Sch_EZ!$B$31:$B$54,0),MATCH(Schedules_8760!$F8708,Htg_StPt_Sch_EZ!$C$30:$I$30,0)),"F","C")</f>
        <v>18.333333333333332</v>
      </c>
      <c r="J8708" s="34">
        <f>CONVERT(INDEX(Clg_StPt_Sch_EZ!$C$4:$I$27,MATCH(Schedules_8760!$C8708,Clg_StPt_Sch_EZ!$B$4:$B$27,0),MATCH(Schedules_8760!$F8708,Clg_StPt_Sch_EZ!$C$3:$I$3,0)),"F","C")</f>
        <v>25.555555555555554</v>
      </c>
      <c r="K8708" s="34">
        <f>CONVERT(INDEX(Clg_StPt_Sch_EZ!$C$31:$I$54,MATCH(Schedules_8760!$C8708,Clg_StPt_Sch_EZ!$B$31:$B$54,0),MATCH(Schedules_8760!$F8708,Clg_StPt_Sch_EZ!$C$30:$I$30,0)),"F","C")</f>
        <v>28.333333333333332</v>
      </c>
      <c r="L8708" s="34">
        <f>CONVERT(INDEX(DHW_StPt_Sch_EZ!$C$4:$I$27,MATCH(Schedules_8760!$C8708,DHW_StPt_Sch_EZ!$B$4:$B$27,0),MATCH(Schedules_8760!$F8708,DHW_StPt_Sch_EZ!$C$3:$I$3,0)),"F","C")</f>
        <v>53.333333333333329</v>
      </c>
      <c r="M8708" s="34">
        <f>CONVERT(INDEX(DHW_StPt_Sch_EZ!$C$31:$I$54,MATCH(Schedules_8760!$C8708,DHW_StPt_Sch_EZ!$B$31:$B$54,0),MATCH(Schedules_8760!$F8708,DHW_StPt_Sch_EZ!$C$30:$I$30,0)),"F","C")</f>
        <v>53.333333333333329</v>
      </c>
      <c r="N8708" s="12"/>
      <c r="O8708" s="12"/>
      <c r="P8708" s="12"/>
    </row>
    <row r="8709" spans="1:16" x14ac:dyDescent="0.25">
      <c r="A8709" s="35">
        <v>8708</v>
      </c>
      <c r="B8709" s="89">
        <v>363.79166666666669</v>
      </c>
      <c r="C8709" s="35">
        <f t="shared" si="680"/>
        <v>20</v>
      </c>
      <c r="D8709" s="35">
        <f t="shared" si="683"/>
        <v>363</v>
      </c>
      <c r="E8709" s="35">
        <f t="shared" si="684"/>
        <v>6</v>
      </c>
      <c r="F8709" s="35" t="str">
        <f t="shared" si="681"/>
        <v>Friday</v>
      </c>
      <c r="G8709" s="35">
        <f t="shared" si="682"/>
        <v>12</v>
      </c>
      <c r="H8709" s="34">
        <f>CONVERT(INDEX(Htg_StPt_Sch_EZ!$C$4:$I$27,MATCH(Schedules_8760!$C8709,Htg_StPt_Sch_EZ!$B$4:$B$27,0),MATCH(Schedules_8760!$F8709,Htg_StPt_Sch_EZ!$C$3:$I$3,0)),"F","C")</f>
        <v>20.555555555555554</v>
      </c>
      <c r="I8709" s="34">
        <f>CONVERT(INDEX(Htg_StPt_Sch_EZ!$C$31:$I$54,MATCH(Schedules_8760!$C8709,Htg_StPt_Sch_EZ!$B$31:$B$54,0),MATCH(Schedules_8760!$F8709,Htg_StPt_Sch_EZ!$C$30:$I$30,0)),"F","C")</f>
        <v>18.888888888888889</v>
      </c>
      <c r="J8709" s="34">
        <f>CONVERT(INDEX(Clg_StPt_Sch_EZ!$C$4:$I$27,MATCH(Schedules_8760!$C8709,Clg_StPt_Sch_EZ!$B$4:$B$27,0),MATCH(Schedules_8760!$F8709,Clg_StPt_Sch_EZ!$C$3:$I$3,0)),"F","C")</f>
        <v>25.555555555555554</v>
      </c>
      <c r="K8709" s="34">
        <f>CONVERT(INDEX(Clg_StPt_Sch_EZ!$C$31:$I$54,MATCH(Schedules_8760!$C8709,Clg_StPt_Sch_EZ!$B$31:$B$54,0),MATCH(Schedules_8760!$F8709,Clg_StPt_Sch_EZ!$C$30:$I$30,0)),"F","C")</f>
        <v>28.333333333333332</v>
      </c>
      <c r="L8709" s="34">
        <f>CONVERT(INDEX(DHW_StPt_Sch_EZ!$C$4:$I$27,MATCH(Schedules_8760!$C8709,DHW_StPt_Sch_EZ!$B$4:$B$27,0),MATCH(Schedules_8760!$F8709,DHW_StPt_Sch_EZ!$C$3:$I$3,0)),"F","C")</f>
        <v>53.333333333333329</v>
      </c>
      <c r="M8709" s="34">
        <f>CONVERT(INDEX(DHW_StPt_Sch_EZ!$C$31:$I$54,MATCH(Schedules_8760!$C8709,DHW_StPt_Sch_EZ!$B$31:$B$54,0),MATCH(Schedules_8760!$F8709,DHW_StPt_Sch_EZ!$C$30:$I$30,0)),"F","C")</f>
        <v>53.333333333333329</v>
      </c>
      <c r="N8709" s="12"/>
      <c r="O8709" s="12"/>
      <c r="P8709" s="12"/>
    </row>
    <row r="8710" spans="1:16" x14ac:dyDescent="0.25">
      <c r="A8710" s="35">
        <v>8709</v>
      </c>
      <c r="B8710" s="89">
        <v>363.83333333333331</v>
      </c>
      <c r="C8710" s="35">
        <f t="shared" si="680"/>
        <v>21</v>
      </c>
      <c r="D8710" s="35">
        <f t="shared" si="683"/>
        <v>363</v>
      </c>
      <c r="E8710" s="35">
        <f t="shared" si="684"/>
        <v>6</v>
      </c>
      <c r="F8710" s="35" t="str">
        <f t="shared" si="681"/>
        <v>Friday</v>
      </c>
      <c r="G8710" s="35">
        <f t="shared" si="682"/>
        <v>12</v>
      </c>
      <c r="H8710" s="34">
        <f>CONVERT(INDEX(Htg_StPt_Sch_EZ!$C$4:$I$27,MATCH(Schedules_8760!$C8710,Htg_StPt_Sch_EZ!$B$4:$B$27,0),MATCH(Schedules_8760!$F8710,Htg_StPt_Sch_EZ!$C$3:$I$3,0)),"F","C")</f>
        <v>20.555555555555554</v>
      </c>
      <c r="I8710" s="34">
        <f>CONVERT(INDEX(Htg_StPt_Sch_EZ!$C$31:$I$54,MATCH(Schedules_8760!$C8710,Htg_StPt_Sch_EZ!$B$31:$B$54,0),MATCH(Schedules_8760!$F8710,Htg_StPt_Sch_EZ!$C$30:$I$30,0)),"F","C")</f>
        <v>19.444444444444443</v>
      </c>
      <c r="J8710" s="34">
        <f>CONVERT(INDEX(Clg_StPt_Sch_EZ!$C$4:$I$27,MATCH(Schedules_8760!$C8710,Clg_StPt_Sch_EZ!$B$4:$B$27,0),MATCH(Schedules_8760!$F8710,Clg_StPt_Sch_EZ!$C$3:$I$3,0)),"F","C")</f>
        <v>25.555555555555554</v>
      </c>
      <c r="K8710" s="34">
        <f>CONVERT(INDEX(Clg_StPt_Sch_EZ!$C$31:$I$54,MATCH(Schedules_8760!$C8710,Clg_StPt_Sch_EZ!$B$31:$B$54,0),MATCH(Schedules_8760!$F8710,Clg_StPt_Sch_EZ!$C$30:$I$30,0)),"F","C")</f>
        <v>28.333333333333332</v>
      </c>
      <c r="L8710" s="34">
        <f>CONVERT(INDEX(DHW_StPt_Sch_EZ!$C$4:$I$27,MATCH(Schedules_8760!$C8710,DHW_StPt_Sch_EZ!$B$4:$B$27,0),MATCH(Schedules_8760!$F8710,DHW_StPt_Sch_EZ!$C$3:$I$3,0)),"F","C")</f>
        <v>53.333333333333329</v>
      </c>
      <c r="M8710" s="34">
        <f>CONVERT(INDEX(DHW_StPt_Sch_EZ!$C$31:$I$54,MATCH(Schedules_8760!$C8710,DHW_StPt_Sch_EZ!$B$31:$B$54,0),MATCH(Schedules_8760!$F8710,DHW_StPt_Sch_EZ!$C$30:$I$30,0)),"F","C")</f>
        <v>53.333333333333329</v>
      </c>
      <c r="N8710" s="12"/>
      <c r="O8710" s="12"/>
      <c r="P8710" s="12"/>
    </row>
    <row r="8711" spans="1:16" x14ac:dyDescent="0.25">
      <c r="A8711" s="35">
        <v>8710</v>
      </c>
      <c r="B8711" s="89">
        <v>363.875</v>
      </c>
      <c r="C8711" s="35">
        <f t="shared" si="680"/>
        <v>22</v>
      </c>
      <c r="D8711" s="35">
        <f t="shared" si="683"/>
        <v>363</v>
      </c>
      <c r="E8711" s="35">
        <f t="shared" si="684"/>
        <v>6</v>
      </c>
      <c r="F8711" s="35" t="str">
        <f t="shared" si="681"/>
        <v>Friday</v>
      </c>
      <c r="G8711" s="35">
        <f t="shared" si="682"/>
        <v>12</v>
      </c>
      <c r="H8711" s="34">
        <f>CONVERT(INDEX(Htg_StPt_Sch_EZ!$C$4:$I$27,MATCH(Schedules_8760!$C8711,Htg_StPt_Sch_EZ!$B$4:$B$27,0),MATCH(Schedules_8760!$F8711,Htg_StPt_Sch_EZ!$C$3:$I$3,0)),"F","C")</f>
        <v>20.555555555555554</v>
      </c>
      <c r="I8711" s="34">
        <f>CONVERT(INDEX(Htg_StPt_Sch_EZ!$C$31:$I$54,MATCH(Schedules_8760!$C8711,Htg_StPt_Sch_EZ!$B$31:$B$54,0),MATCH(Schedules_8760!$F8711,Htg_StPt_Sch_EZ!$C$30:$I$30,0)),"F","C")</f>
        <v>19.444444444444443</v>
      </c>
      <c r="J8711" s="34">
        <f>CONVERT(INDEX(Clg_StPt_Sch_EZ!$C$4:$I$27,MATCH(Schedules_8760!$C8711,Clg_StPt_Sch_EZ!$B$4:$B$27,0),MATCH(Schedules_8760!$F8711,Clg_StPt_Sch_EZ!$C$3:$I$3,0)),"F","C")</f>
        <v>25.555555555555554</v>
      </c>
      <c r="K8711" s="34">
        <f>CONVERT(INDEX(Clg_StPt_Sch_EZ!$C$31:$I$54,MATCH(Schedules_8760!$C8711,Clg_StPt_Sch_EZ!$B$31:$B$54,0),MATCH(Schedules_8760!$F8711,Clg_StPt_Sch_EZ!$C$30:$I$30,0)),"F","C")</f>
        <v>28.333333333333332</v>
      </c>
      <c r="L8711" s="34">
        <f>CONVERT(INDEX(DHW_StPt_Sch_EZ!$C$4:$I$27,MATCH(Schedules_8760!$C8711,DHW_StPt_Sch_EZ!$B$4:$B$27,0),MATCH(Schedules_8760!$F8711,DHW_StPt_Sch_EZ!$C$3:$I$3,0)),"F","C")</f>
        <v>53.333333333333329</v>
      </c>
      <c r="M8711" s="34">
        <f>CONVERT(INDEX(DHW_StPt_Sch_EZ!$C$31:$I$54,MATCH(Schedules_8760!$C8711,DHW_StPt_Sch_EZ!$B$31:$B$54,0),MATCH(Schedules_8760!$F8711,DHW_StPt_Sch_EZ!$C$30:$I$30,0)),"F","C")</f>
        <v>53.333333333333329</v>
      </c>
      <c r="N8711" s="12"/>
      <c r="O8711" s="12"/>
      <c r="P8711" s="12"/>
    </row>
    <row r="8712" spans="1:16" x14ac:dyDescent="0.25">
      <c r="A8712" s="35">
        <v>8711</v>
      </c>
      <c r="B8712" s="89">
        <v>363.91666666666669</v>
      </c>
      <c r="C8712" s="35">
        <f t="shared" si="680"/>
        <v>23</v>
      </c>
      <c r="D8712" s="35">
        <f t="shared" si="683"/>
        <v>363</v>
      </c>
      <c r="E8712" s="35">
        <f t="shared" si="684"/>
        <v>6</v>
      </c>
      <c r="F8712" s="35" t="str">
        <f t="shared" si="681"/>
        <v>Friday</v>
      </c>
      <c r="G8712" s="35">
        <f t="shared" si="682"/>
        <v>12</v>
      </c>
      <c r="H8712" s="34">
        <f>CONVERT(INDEX(Htg_StPt_Sch_EZ!$C$4:$I$27,MATCH(Schedules_8760!$C8712,Htg_StPt_Sch_EZ!$B$4:$B$27,0),MATCH(Schedules_8760!$F8712,Htg_StPt_Sch_EZ!$C$3:$I$3,0)),"F","C")</f>
        <v>20.555555555555554</v>
      </c>
      <c r="I8712" s="34">
        <f>CONVERT(INDEX(Htg_StPt_Sch_EZ!$C$31:$I$54,MATCH(Schedules_8760!$C8712,Htg_StPt_Sch_EZ!$B$31:$B$54,0),MATCH(Schedules_8760!$F8712,Htg_StPt_Sch_EZ!$C$30:$I$30,0)),"F","C")</f>
        <v>19.444444444444443</v>
      </c>
      <c r="J8712" s="34">
        <f>CONVERT(INDEX(Clg_StPt_Sch_EZ!$C$4:$I$27,MATCH(Schedules_8760!$C8712,Clg_StPt_Sch_EZ!$B$4:$B$27,0),MATCH(Schedules_8760!$F8712,Clg_StPt_Sch_EZ!$C$3:$I$3,0)),"F","C")</f>
        <v>25.555555555555554</v>
      </c>
      <c r="K8712" s="34">
        <f>CONVERT(INDEX(Clg_StPt_Sch_EZ!$C$31:$I$54,MATCH(Schedules_8760!$C8712,Clg_StPt_Sch_EZ!$B$31:$B$54,0),MATCH(Schedules_8760!$F8712,Clg_StPt_Sch_EZ!$C$30:$I$30,0)),"F","C")</f>
        <v>28.333333333333332</v>
      </c>
      <c r="L8712" s="34">
        <f>CONVERT(INDEX(DHW_StPt_Sch_EZ!$C$4:$I$27,MATCH(Schedules_8760!$C8712,DHW_StPt_Sch_EZ!$B$4:$B$27,0),MATCH(Schedules_8760!$F8712,DHW_StPt_Sch_EZ!$C$3:$I$3,0)),"F","C")</f>
        <v>53.333333333333329</v>
      </c>
      <c r="M8712" s="34">
        <f>CONVERT(INDEX(DHW_StPt_Sch_EZ!$C$31:$I$54,MATCH(Schedules_8760!$C8712,DHW_StPt_Sch_EZ!$B$31:$B$54,0),MATCH(Schedules_8760!$F8712,DHW_StPt_Sch_EZ!$C$30:$I$30,0)),"F","C")</f>
        <v>53.333333333333329</v>
      </c>
      <c r="N8712" s="12"/>
      <c r="O8712" s="12"/>
      <c r="P8712" s="12"/>
    </row>
    <row r="8713" spans="1:16" x14ac:dyDescent="0.25">
      <c r="A8713" s="35">
        <v>8712</v>
      </c>
      <c r="B8713" s="89">
        <v>363.95833333333331</v>
      </c>
      <c r="C8713" s="35">
        <f t="shared" si="680"/>
        <v>24</v>
      </c>
      <c r="D8713" s="35">
        <f t="shared" si="683"/>
        <v>363</v>
      </c>
      <c r="E8713" s="35">
        <f t="shared" si="684"/>
        <v>6</v>
      </c>
      <c r="F8713" s="35" t="str">
        <f t="shared" si="681"/>
        <v>Friday</v>
      </c>
      <c r="G8713" s="35">
        <f t="shared" si="682"/>
        <v>12</v>
      </c>
      <c r="H8713" s="34">
        <f>CONVERT(INDEX(Htg_StPt_Sch_EZ!$C$4:$I$27,MATCH(Schedules_8760!$C8713,Htg_StPt_Sch_EZ!$B$4:$B$27,0),MATCH(Schedules_8760!$F8713,Htg_StPt_Sch_EZ!$C$3:$I$3,0)),"F","C")</f>
        <v>20.555555555555554</v>
      </c>
      <c r="I8713" s="34">
        <f>CONVERT(INDEX(Htg_StPt_Sch_EZ!$C$31:$I$54,MATCH(Schedules_8760!$C8713,Htg_StPt_Sch_EZ!$B$31:$B$54,0),MATCH(Schedules_8760!$F8713,Htg_StPt_Sch_EZ!$C$30:$I$30,0)),"F","C")</f>
        <v>19.444444444444443</v>
      </c>
      <c r="J8713" s="34">
        <f>CONVERT(INDEX(Clg_StPt_Sch_EZ!$C$4:$I$27,MATCH(Schedules_8760!$C8713,Clg_StPt_Sch_EZ!$B$4:$B$27,0),MATCH(Schedules_8760!$F8713,Clg_StPt_Sch_EZ!$C$3:$I$3,0)),"F","C")</f>
        <v>25.555555555555554</v>
      </c>
      <c r="K8713" s="34">
        <f>CONVERT(INDEX(Clg_StPt_Sch_EZ!$C$31:$I$54,MATCH(Schedules_8760!$C8713,Clg_StPt_Sch_EZ!$B$31:$B$54,0),MATCH(Schedules_8760!$F8713,Clg_StPt_Sch_EZ!$C$30:$I$30,0)),"F","C")</f>
        <v>28.333333333333332</v>
      </c>
      <c r="L8713" s="34">
        <f>CONVERT(INDEX(DHW_StPt_Sch_EZ!$C$4:$I$27,MATCH(Schedules_8760!$C8713,DHW_StPt_Sch_EZ!$B$4:$B$27,0),MATCH(Schedules_8760!$F8713,DHW_StPt_Sch_EZ!$C$3:$I$3,0)),"F","C")</f>
        <v>53.333333333333329</v>
      </c>
      <c r="M8713" s="34">
        <f>CONVERT(INDEX(DHW_StPt_Sch_EZ!$C$31:$I$54,MATCH(Schedules_8760!$C8713,DHW_StPt_Sch_EZ!$B$31:$B$54,0),MATCH(Schedules_8760!$F8713,DHW_StPt_Sch_EZ!$C$30:$I$30,0)),"F","C")</f>
        <v>53.333333333333329</v>
      </c>
      <c r="N8713" s="12"/>
      <c r="O8713" s="12"/>
      <c r="P8713" s="12"/>
    </row>
    <row r="8714" spans="1:16" x14ac:dyDescent="0.25">
      <c r="A8714" s="35">
        <v>8713</v>
      </c>
      <c r="B8714" s="89">
        <v>364</v>
      </c>
      <c r="C8714" s="35">
        <f t="shared" si="680"/>
        <v>1</v>
      </c>
      <c r="D8714" s="35">
        <f t="shared" si="683"/>
        <v>364</v>
      </c>
      <c r="E8714" s="35">
        <f t="shared" si="684"/>
        <v>7</v>
      </c>
      <c r="F8714" s="35" t="str">
        <f t="shared" si="681"/>
        <v>Saturday</v>
      </c>
      <c r="G8714" s="35">
        <f t="shared" si="682"/>
        <v>12</v>
      </c>
      <c r="H8714" s="34">
        <f>CONVERT(INDEX(Htg_StPt_Sch_EZ!$C$4:$I$27,MATCH(Schedules_8760!$C8714,Htg_StPt_Sch_EZ!$B$4:$B$27,0),MATCH(Schedules_8760!$F8714,Htg_StPt_Sch_EZ!$C$3:$I$3,0)),"F","C")</f>
        <v>20.555555555555554</v>
      </c>
      <c r="I8714" s="34">
        <f>CONVERT(INDEX(Htg_StPt_Sch_EZ!$C$31:$I$54,MATCH(Schedules_8760!$C8714,Htg_StPt_Sch_EZ!$B$31:$B$54,0),MATCH(Schedules_8760!$F8714,Htg_StPt_Sch_EZ!$C$30:$I$30,0)),"F","C")</f>
        <v>19.444444444444443</v>
      </c>
      <c r="J8714" s="34">
        <f>CONVERT(INDEX(Clg_StPt_Sch_EZ!$C$4:$I$27,MATCH(Schedules_8760!$C8714,Clg_StPt_Sch_EZ!$B$4:$B$27,0),MATCH(Schedules_8760!$F8714,Clg_StPt_Sch_EZ!$C$3:$I$3,0)),"F","C")</f>
        <v>25.555555555555554</v>
      </c>
      <c r="K8714" s="34">
        <f>CONVERT(INDEX(Clg_StPt_Sch_EZ!$C$31:$I$54,MATCH(Schedules_8760!$C8714,Clg_StPt_Sch_EZ!$B$31:$B$54,0),MATCH(Schedules_8760!$F8714,Clg_StPt_Sch_EZ!$C$30:$I$30,0)),"F","C")</f>
        <v>28.333333333333332</v>
      </c>
      <c r="L8714" s="34">
        <f>CONVERT(INDEX(DHW_StPt_Sch_EZ!$C$4:$I$27,MATCH(Schedules_8760!$C8714,DHW_StPt_Sch_EZ!$B$4:$B$27,0),MATCH(Schedules_8760!$F8714,DHW_StPt_Sch_EZ!$C$3:$I$3,0)),"F","C")</f>
        <v>53.333333333333329</v>
      </c>
      <c r="M8714" s="34">
        <f>CONVERT(INDEX(DHW_StPt_Sch_EZ!$C$31:$I$54,MATCH(Schedules_8760!$C8714,DHW_StPt_Sch_EZ!$B$31:$B$54,0),MATCH(Schedules_8760!$F8714,DHW_StPt_Sch_EZ!$C$30:$I$30,0)),"F","C")</f>
        <v>53.333333333333329</v>
      </c>
      <c r="N8714" s="12"/>
      <c r="O8714" s="12"/>
      <c r="P8714" s="12"/>
    </row>
    <row r="8715" spans="1:16" x14ac:dyDescent="0.25">
      <c r="A8715" s="35">
        <v>8714</v>
      </c>
      <c r="B8715" s="89">
        <v>364.04166666666669</v>
      </c>
      <c r="C8715" s="35">
        <f t="shared" si="680"/>
        <v>2</v>
      </c>
      <c r="D8715" s="35">
        <f t="shared" si="683"/>
        <v>364</v>
      </c>
      <c r="E8715" s="35">
        <f t="shared" si="684"/>
        <v>7</v>
      </c>
      <c r="F8715" s="35" t="str">
        <f t="shared" si="681"/>
        <v>Saturday</v>
      </c>
      <c r="G8715" s="35">
        <f t="shared" si="682"/>
        <v>12</v>
      </c>
      <c r="H8715" s="34">
        <f>CONVERT(INDEX(Htg_StPt_Sch_EZ!$C$4:$I$27,MATCH(Schedules_8760!$C8715,Htg_StPt_Sch_EZ!$B$4:$B$27,0),MATCH(Schedules_8760!$F8715,Htg_StPt_Sch_EZ!$C$3:$I$3,0)),"F","C")</f>
        <v>20.555555555555554</v>
      </c>
      <c r="I8715" s="34">
        <f>CONVERT(INDEX(Htg_StPt_Sch_EZ!$C$31:$I$54,MATCH(Schedules_8760!$C8715,Htg_StPt_Sch_EZ!$B$31:$B$54,0),MATCH(Schedules_8760!$F8715,Htg_StPt_Sch_EZ!$C$30:$I$30,0)),"F","C")</f>
        <v>19.444444444444443</v>
      </c>
      <c r="J8715" s="34">
        <f>CONVERT(INDEX(Clg_StPt_Sch_EZ!$C$4:$I$27,MATCH(Schedules_8760!$C8715,Clg_StPt_Sch_EZ!$B$4:$B$27,0),MATCH(Schedules_8760!$F8715,Clg_StPt_Sch_EZ!$C$3:$I$3,0)),"F","C")</f>
        <v>25.555555555555554</v>
      </c>
      <c r="K8715" s="34">
        <f>CONVERT(INDEX(Clg_StPt_Sch_EZ!$C$31:$I$54,MATCH(Schedules_8760!$C8715,Clg_StPt_Sch_EZ!$B$31:$B$54,0),MATCH(Schedules_8760!$F8715,Clg_StPt_Sch_EZ!$C$30:$I$30,0)),"F","C")</f>
        <v>28.333333333333332</v>
      </c>
      <c r="L8715" s="34">
        <f>CONVERT(INDEX(DHW_StPt_Sch_EZ!$C$4:$I$27,MATCH(Schedules_8760!$C8715,DHW_StPt_Sch_EZ!$B$4:$B$27,0),MATCH(Schedules_8760!$F8715,DHW_StPt_Sch_EZ!$C$3:$I$3,0)),"F","C")</f>
        <v>53.333333333333329</v>
      </c>
      <c r="M8715" s="34">
        <f>CONVERT(INDEX(DHW_StPt_Sch_EZ!$C$31:$I$54,MATCH(Schedules_8760!$C8715,DHW_StPt_Sch_EZ!$B$31:$B$54,0),MATCH(Schedules_8760!$F8715,DHW_StPt_Sch_EZ!$C$30:$I$30,0)),"F","C")</f>
        <v>53.333333333333329</v>
      </c>
      <c r="N8715" s="12"/>
      <c r="O8715" s="12"/>
      <c r="P8715" s="12"/>
    </row>
    <row r="8716" spans="1:16" x14ac:dyDescent="0.25">
      <c r="A8716" s="35">
        <v>8715</v>
      </c>
      <c r="B8716" s="89">
        <v>364.08333333333331</v>
      </c>
      <c r="C8716" s="35">
        <f t="shared" si="680"/>
        <v>3</v>
      </c>
      <c r="D8716" s="35">
        <f t="shared" si="683"/>
        <v>364</v>
      </c>
      <c r="E8716" s="35">
        <f t="shared" si="684"/>
        <v>7</v>
      </c>
      <c r="F8716" s="35" t="str">
        <f t="shared" si="681"/>
        <v>Saturday</v>
      </c>
      <c r="G8716" s="35">
        <f t="shared" si="682"/>
        <v>12</v>
      </c>
      <c r="H8716" s="34">
        <f>CONVERT(INDEX(Htg_StPt_Sch_EZ!$C$4:$I$27,MATCH(Schedules_8760!$C8716,Htg_StPt_Sch_EZ!$B$4:$B$27,0),MATCH(Schedules_8760!$F8716,Htg_StPt_Sch_EZ!$C$3:$I$3,0)),"F","C")</f>
        <v>20.555555555555554</v>
      </c>
      <c r="I8716" s="34">
        <f>CONVERT(INDEX(Htg_StPt_Sch_EZ!$C$31:$I$54,MATCH(Schedules_8760!$C8716,Htg_StPt_Sch_EZ!$B$31:$B$54,0),MATCH(Schedules_8760!$F8716,Htg_StPt_Sch_EZ!$C$30:$I$30,0)),"F","C")</f>
        <v>19.444444444444443</v>
      </c>
      <c r="J8716" s="34">
        <f>CONVERT(INDEX(Clg_StPt_Sch_EZ!$C$4:$I$27,MATCH(Schedules_8760!$C8716,Clg_StPt_Sch_EZ!$B$4:$B$27,0),MATCH(Schedules_8760!$F8716,Clg_StPt_Sch_EZ!$C$3:$I$3,0)),"F","C")</f>
        <v>25.555555555555554</v>
      </c>
      <c r="K8716" s="34">
        <f>CONVERT(INDEX(Clg_StPt_Sch_EZ!$C$31:$I$54,MATCH(Schedules_8760!$C8716,Clg_StPt_Sch_EZ!$B$31:$B$54,0),MATCH(Schedules_8760!$F8716,Clg_StPt_Sch_EZ!$C$30:$I$30,0)),"F","C")</f>
        <v>28.333333333333332</v>
      </c>
      <c r="L8716" s="34">
        <f>CONVERT(INDEX(DHW_StPt_Sch_EZ!$C$4:$I$27,MATCH(Schedules_8760!$C8716,DHW_StPt_Sch_EZ!$B$4:$B$27,0),MATCH(Schedules_8760!$F8716,DHW_StPt_Sch_EZ!$C$3:$I$3,0)),"F","C")</f>
        <v>53.333333333333329</v>
      </c>
      <c r="M8716" s="34">
        <f>CONVERT(INDEX(DHW_StPt_Sch_EZ!$C$31:$I$54,MATCH(Schedules_8760!$C8716,DHW_StPt_Sch_EZ!$B$31:$B$54,0),MATCH(Schedules_8760!$F8716,DHW_StPt_Sch_EZ!$C$30:$I$30,0)),"F","C")</f>
        <v>53.333333333333329</v>
      </c>
      <c r="N8716" s="12"/>
      <c r="O8716" s="12"/>
      <c r="P8716" s="12"/>
    </row>
    <row r="8717" spans="1:16" x14ac:dyDescent="0.25">
      <c r="A8717" s="35">
        <v>8716</v>
      </c>
      <c r="B8717" s="89">
        <v>364.125</v>
      </c>
      <c r="C8717" s="35">
        <f t="shared" si="680"/>
        <v>4</v>
      </c>
      <c r="D8717" s="35">
        <f t="shared" si="683"/>
        <v>364</v>
      </c>
      <c r="E8717" s="35">
        <f t="shared" si="684"/>
        <v>7</v>
      </c>
      <c r="F8717" s="35" t="str">
        <f t="shared" si="681"/>
        <v>Saturday</v>
      </c>
      <c r="G8717" s="35">
        <f t="shared" si="682"/>
        <v>12</v>
      </c>
      <c r="H8717" s="34">
        <f>CONVERT(INDEX(Htg_StPt_Sch_EZ!$C$4:$I$27,MATCH(Schedules_8760!$C8717,Htg_StPt_Sch_EZ!$B$4:$B$27,0),MATCH(Schedules_8760!$F8717,Htg_StPt_Sch_EZ!$C$3:$I$3,0)),"F","C")</f>
        <v>20.555555555555554</v>
      </c>
      <c r="I8717" s="34">
        <f>CONVERT(INDEX(Htg_StPt_Sch_EZ!$C$31:$I$54,MATCH(Schedules_8760!$C8717,Htg_StPt_Sch_EZ!$B$31:$B$54,0),MATCH(Schedules_8760!$F8717,Htg_StPt_Sch_EZ!$C$30:$I$30,0)),"F","C")</f>
        <v>19.444444444444443</v>
      </c>
      <c r="J8717" s="34">
        <f>CONVERT(INDEX(Clg_StPt_Sch_EZ!$C$4:$I$27,MATCH(Schedules_8760!$C8717,Clg_StPt_Sch_EZ!$B$4:$B$27,0),MATCH(Schedules_8760!$F8717,Clg_StPt_Sch_EZ!$C$3:$I$3,0)),"F","C")</f>
        <v>25.555555555555554</v>
      </c>
      <c r="K8717" s="34">
        <f>CONVERT(INDEX(Clg_StPt_Sch_EZ!$C$31:$I$54,MATCH(Schedules_8760!$C8717,Clg_StPt_Sch_EZ!$B$31:$B$54,0),MATCH(Schedules_8760!$F8717,Clg_StPt_Sch_EZ!$C$30:$I$30,0)),"F","C")</f>
        <v>28.333333333333332</v>
      </c>
      <c r="L8717" s="34">
        <f>CONVERT(INDEX(DHW_StPt_Sch_EZ!$C$4:$I$27,MATCH(Schedules_8760!$C8717,DHW_StPt_Sch_EZ!$B$4:$B$27,0),MATCH(Schedules_8760!$F8717,DHW_StPt_Sch_EZ!$C$3:$I$3,0)),"F","C")</f>
        <v>53.333333333333329</v>
      </c>
      <c r="M8717" s="34">
        <f>CONVERT(INDEX(DHW_StPt_Sch_EZ!$C$31:$I$54,MATCH(Schedules_8760!$C8717,DHW_StPt_Sch_EZ!$B$31:$B$54,0),MATCH(Schedules_8760!$F8717,DHW_StPt_Sch_EZ!$C$30:$I$30,0)),"F","C")</f>
        <v>53.333333333333329</v>
      </c>
      <c r="N8717" s="12"/>
      <c r="O8717" s="12"/>
      <c r="P8717" s="12"/>
    </row>
    <row r="8718" spans="1:16" x14ac:dyDescent="0.25">
      <c r="A8718" s="35">
        <v>8717</v>
      </c>
      <c r="B8718" s="89">
        <v>364.16666666666669</v>
      </c>
      <c r="C8718" s="35">
        <f t="shared" si="680"/>
        <v>5</v>
      </c>
      <c r="D8718" s="35">
        <f t="shared" si="683"/>
        <v>364</v>
      </c>
      <c r="E8718" s="35">
        <f t="shared" si="684"/>
        <v>7</v>
      </c>
      <c r="F8718" s="35" t="str">
        <f t="shared" si="681"/>
        <v>Saturday</v>
      </c>
      <c r="G8718" s="35">
        <f t="shared" si="682"/>
        <v>12</v>
      </c>
      <c r="H8718" s="34">
        <f>CONVERT(INDEX(Htg_StPt_Sch_EZ!$C$4:$I$27,MATCH(Schedules_8760!$C8718,Htg_StPt_Sch_EZ!$B$4:$B$27,0),MATCH(Schedules_8760!$F8718,Htg_StPt_Sch_EZ!$C$3:$I$3,0)),"F","C")</f>
        <v>20.555555555555554</v>
      </c>
      <c r="I8718" s="34">
        <f>CONVERT(INDEX(Htg_StPt_Sch_EZ!$C$31:$I$54,MATCH(Schedules_8760!$C8718,Htg_StPt_Sch_EZ!$B$31:$B$54,0),MATCH(Schedules_8760!$F8718,Htg_StPt_Sch_EZ!$C$30:$I$30,0)),"F","C")</f>
        <v>19.444444444444443</v>
      </c>
      <c r="J8718" s="34">
        <f>CONVERT(INDEX(Clg_StPt_Sch_EZ!$C$4:$I$27,MATCH(Schedules_8760!$C8718,Clg_StPt_Sch_EZ!$B$4:$B$27,0),MATCH(Schedules_8760!$F8718,Clg_StPt_Sch_EZ!$C$3:$I$3,0)),"F","C")</f>
        <v>25.555555555555554</v>
      </c>
      <c r="K8718" s="34">
        <f>CONVERT(INDEX(Clg_StPt_Sch_EZ!$C$31:$I$54,MATCH(Schedules_8760!$C8718,Clg_StPt_Sch_EZ!$B$31:$B$54,0),MATCH(Schedules_8760!$F8718,Clg_StPt_Sch_EZ!$C$30:$I$30,0)),"F","C")</f>
        <v>28.333333333333332</v>
      </c>
      <c r="L8718" s="34">
        <f>CONVERT(INDEX(DHW_StPt_Sch_EZ!$C$4:$I$27,MATCH(Schedules_8760!$C8718,DHW_StPt_Sch_EZ!$B$4:$B$27,0),MATCH(Schedules_8760!$F8718,DHW_StPt_Sch_EZ!$C$3:$I$3,0)),"F","C")</f>
        <v>53.333333333333329</v>
      </c>
      <c r="M8718" s="34">
        <f>CONVERT(INDEX(DHW_StPt_Sch_EZ!$C$31:$I$54,MATCH(Schedules_8760!$C8718,DHW_StPt_Sch_EZ!$B$31:$B$54,0),MATCH(Schedules_8760!$F8718,DHW_StPt_Sch_EZ!$C$30:$I$30,0)),"F","C")</f>
        <v>53.333333333333329</v>
      </c>
      <c r="N8718" s="12"/>
      <c r="O8718" s="12"/>
      <c r="P8718" s="12"/>
    </row>
    <row r="8719" spans="1:16" x14ac:dyDescent="0.25">
      <c r="A8719" s="35">
        <v>8718</v>
      </c>
      <c r="B8719" s="89">
        <v>364.20833333333331</v>
      </c>
      <c r="C8719" s="35">
        <f t="shared" si="680"/>
        <v>6</v>
      </c>
      <c r="D8719" s="35">
        <f t="shared" si="683"/>
        <v>364</v>
      </c>
      <c r="E8719" s="35">
        <f t="shared" si="684"/>
        <v>7</v>
      </c>
      <c r="F8719" s="35" t="str">
        <f t="shared" si="681"/>
        <v>Saturday</v>
      </c>
      <c r="G8719" s="35">
        <f t="shared" si="682"/>
        <v>12</v>
      </c>
      <c r="H8719" s="34">
        <f>CONVERT(INDEX(Htg_StPt_Sch_EZ!$C$4:$I$27,MATCH(Schedules_8760!$C8719,Htg_StPt_Sch_EZ!$B$4:$B$27,0),MATCH(Schedules_8760!$F8719,Htg_StPt_Sch_EZ!$C$3:$I$3,0)),"F","C")</f>
        <v>20.555555555555554</v>
      </c>
      <c r="I8719" s="34">
        <f>CONVERT(INDEX(Htg_StPt_Sch_EZ!$C$31:$I$54,MATCH(Schedules_8760!$C8719,Htg_StPt_Sch_EZ!$B$31:$B$54,0),MATCH(Schedules_8760!$F8719,Htg_StPt_Sch_EZ!$C$30:$I$30,0)),"F","C")</f>
        <v>19.444444444444443</v>
      </c>
      <c r="J8719" s="34">
        <f>CONVERT(INDEX(Clg_StPt_Sch_EZ!$C$4:$I$27,MATCH(Schedules_8760!$C8719,Clg_StPt_Sch_EZ!$B$4:$B$27,0),MATCH(Schedules_8760!$F8719,Clg_StPt_Sch_EZ!$C$3:$I$3,0)),"F","C")</f>
        <v>25.555555555555554</v>
      </c>
      <c r="K8719" s="34">
        <f>CONVERT(INDEX(Clg_StPt_Sch_EZ!$C$31:$I$54,MATCH(Schedules_8760!$C8719,Clg_StPt_Sch_EZ!$B$31:$B$54,0),MATCH(Schedules_8760!$F8719,Clg_StPt_Sch_EZ!$C$30:$I$30,0)),"F","C")</f>
        <v>28.333333333333332</v>
      </c>
      <c r="L8719" s="34">
        <f>CONVERT(INDEX(DHW_StPt_Sch_EZ!$C$4:$I$27,MATCH(Schedules_8760!$C8719,DHW_StPt_Sch_EZ!$B$4:$B$27,0),MATCH(Schedules_8760!$F8719,DHW_StPt_Sch_EZ!$C$3:$I$3,0)),"F","C")</f>
        <v>53.333333333333329</v>
      </c>
      <c r="M8719" s="34">
        <f>CONVERT(INDEX(DHW_StPt_Sch_EZ!$C$31:$I$54,MATCH(Schedules_8760!$C8719,DHW_StPt_Sch_EZ!$B$31:$B$54,0),MATCH(Schedules_8760!$F8719,DHW_StPt_Sch_EZ!$C$30:$I$30,0)),"F","C")</f>
        <v>53.333333333333329</v>
      </c>
      <c r="N8719" s="12"/>
      <c r="O8719" s="12"/>
      <c r="P8719" s="12"/>
    </row>
    <row r="8720" spans="1:16" x14ac:dyDescent="0.25">
      <c r="A8720" s="35">
        <v>8719</v>
      </c>
      <c r="B8720" s="89">
        <v>364.25</v>
      </c>
      <c r="C8720" s="35">
        <f t="shared" si="680"/>
        <v>7</v>
      </c>
      <c r="D8720" s="35">
        <f t="shared" si="683"/>
        <v>364</v>
      </c>
      <c r="E8720" s="35">
        <f t="shared" si="684"/>
        <v>7</v>
      </c>
      <c r="F8720" s="35" t="str">
        <f t="shared" si="681"/>
        <v>Saturday</v>
      </c>
      <c r="G8720" s="35">
        <f t="shared" si="682"/>
        <v>12</v>
      </c>
      <c r="H8720" s="34">
        <f>CONVERT(INDEX(Htg_StPt_Sch_EZ!$C$4:$I$27,MATCH(Schedules_8760!$C8720,Htg_StPt_Sch_EZ!$B$4:$B$27,0),MATCH(Schedules_8760!$F8720,Htg_StPt_Sch_EZ!$C$3:$I$3,0)),"F","C")</f>
        <v>20.555555555555554</v>
      </c>
      <c r="I8720" s="34">
        <f>CONVERT(INDEX(Htg_StPt_Sch_EZ!$C$31:$I$54,MATCH(Schedules_8760!$C8720,Htg_StPt_Sch_EZ!$B$31:$B$54,0),MATCH(Schedules_8760!$F8720,Htg_StPt_Sch_EZ!$C$30:$I$30,0)),"F","C")</f>
        <v>19.444444444444443</v>
      </c>
      <c r="J8720" s="34">
        <f>CONVERT(INDEX(Clg_StPt_Sch_EZ!$C$4:$I$27,MATCH(Schedules_8760!$C8720,Clg_StPt_Sch_EZ!$B$4:$B$27,0),MATCH(Schedules_8760!$F8720,Clg_StPt_Sch_EZ!$C$3:$I$3,0)),"F","C")</f>
        <v>25.555555555555554</v>
      </c>
      <c r="K8720" s="34">
        <f>CONVERT(INDEX(Clg_StPt_Sch_EZ!$C$31:$I$54,MATCH(Schedules_8760!$C8720,Clg_StPt_Sch_EZ!$B$31:$B$54,0),MATCH(Schedules_8760!$F8720,Clg_StPt_Sch_EZ!$C$30:$I$30,0)),"F","C")</f>
        <v>28.333333333333332</v>
      </c>
      <c r="L8720" s="34">
        <f>CONVERT(INDEX(DHW_StPt_Sch_EZ!$C$4:$I$27,MATCH(Schedules_8760!$C8720,DHW_StPt_Sch_EZ!$B$4:$B$27,0),MATCH(Schedules_8760!$F8720,DHW_StPt_Sch_EZ!$C$3:$I$3,0)),"F","C")</f>
        <v>53.333333333333329</v>
      </c>
      <c r="M8720" s="34">
        <f>CONVERT(INDEX(DHW_StPt_Sch_EZ!$C$31:$I$54,MATCH(Schedules_8760!$C8720,DHW_StPt_Sch_EZ!$B$31:$B$54,0),MATCH(Schedules_8760!$F8720,DHW_StPt_Sch_EZ!$C$30:$I$30,0)),"F","C")</f>
        <v>53.333333333333329</v>
      </c>
      <c r="N8720" s="12"/>
      <c r="O8720" s="12"/>
      <c r="P8720" s="12"/>
    </row>
    <row r="8721" spans="1:16" x14ac:dyDescent="0.25">
      <c r="A8721" s="35">
        <v>8720</v>
      </c>
      <c r="B8721" s="89">
        <v>364.29166666666669</v>
      </c>
      <c r="C8721" s="35">
        <f t="shared" si="680"/>
        <v>8</v>
      </c>
      <c r="D8721" s="35">
        <f t="shared" si="683"/>
        <v>364</v>
      </c>
      <c r="E8721" s="35">
        <f t="shared" si="684"/>
        <v>7</v>
      </c>
      <c r="F8721" s="35" t="str">
        <f t="shared" si="681"/>
        <v>Saturday</v>
      </c>
      <c r="G8721" s="35">
        <f t="shared" si="682"/>
        <v>12</v>
      </c>
      <c r="H8721" s="34">
        <f>CONVERT(INDEX(Htg_StPt_Sch_EZ!$C$4:$I$27,MATCH(Schedules_8760!$C8721,Htg_StPt_Sch_EZ!$B$4:$B$27,0),MATCH(Schedules_8760!$F8721,Htg_StPt_Sch_EZ!$C$3:$I$3,0)),"F","C")</f>
        <v>20.555555555555554</v>
      </c>
      <c r="I8721" s="34">
        <f>CONVERT(INDEX(Htg_StPt_Sch_EZ!$C$31:$I$54,MATCH(Schedules_8760!$C8721,Htg_StPt_Sch_EZ!$B$31:$B$54,0),MATCH(Schedules_8760!$F8721,Htg_StPt_Sch_EZ!$C$30:$I$30,0)),"F","C")</f>
        <v>19.444444444444443</v>
      </c>
      <c r="J8721" s="34">
        <f>CONVERT(INDEX(Clg_StPt_Sch_EZ!$C$4:$I$27,MATCH(Schedules_8760!$C8721,Clg_StPt_Sch_EZ!$B$4:$B$27,0),MATCH(Schedules_8760!$F8721,Clg_StPt_Sch_EZ!$C$3:$I$3,0)),"F","C")</f>
        <v>25.555555555555554</v>
      </c>
      <c r="K8721" s="34">
        <f>CONVERT(INDEX(Clg_StPt_Sch_EZ!$C$31:$I$54,MATCH(Schedules_8760!$C8721,Clg_StPt_Sch_EZ!$B$31:$B$54,0),MATCH(Schedules_8760!$F8721,Clg_StPt_Sch_EZ!$C$30:$I$30,0)),"F","C")</f>
        <v>25</v>
      </c>
      <c r="L8721" s="34">
        <f>CONVERT(INDEX(DHW_StPt_Sch_EZ!$C$4:$I$27,MATCH(Schedules_8760!$C8721,DHW_StPt_Sch_EZ!$B$4:$B$27,0),MATCH(Schedules_8760!$F8721,DHW_StPt_Sch_EZ!$C$3:$I$3,0)),"F","C")</f>
        <v>53.333333333333329</v>
      </c>
      <c r="M8721" s="34">
        <f>CONVERT(INDEX(DHW_StPt_Sch_EZ!$C$31:$I$54,MATCH(Schedules_8760!$C8721,DHW_StPt_Sch_EZ!$B$31:$B$54,0),MATCH(Schedules_8760!$F8721,DHW_StPt_Sch_EZ!$C$30:$I$30,0)),"F","C")</f>
        <v>53.333333333333329</v>
      </c>
      <c r="N8721" s="12"/>
      <c r="O8721" s="12"/>
      <c r="P8721" s="12"/>
    </row>
    <row r="8722" spans="1:16" x14ac:dyDescent="0.25">
      <c r="A8722" s="35">
        <v>8721</v>
      </c>
      <c r="B8722" s="89">
        <v>364.33333333333331</v>
      </c>
      <c r="C8722" s="35">
        <f t="shared" si="680"/>
        <v>9</v>
      </c>
      <c r="D8722" s="35">
        <f t="shared" si="683"/>
        <v>364</v>
      </c>
      <c r="E8722" s="35">
        <f t="shared" si="684"/>
        <v>7</v>
      </c>
      <c r="F8722" s="35" t="str">
        <f t="shared" si="681"/>
        <v>Saturday</v>
      </c>
      <c r="G8722" s="35">
        <f t="shared" si="682"/>
        <v>12</v>
      </c>
      <c r="H8722" s="34">
        <f>CONVERT(INDEX(Htg_StPt_Sch_EZ!$C$4:$I$27,MATCH(Schedules_8760!$C8722,Htg_StPt_Sch_EZ!$B$4:$B$27,0),MATCH(Schedules_8760!$F8722,Htg_StPt_Sch_EZ!$C$3:$I$3,0)),"F","C")</f>
        <v>20.555555555555554</v>
      </c>
      <c r="I8722" s="34">
        <f>CONVERT(INDEX(Htg_StPt_Sch_EZ!$C$31:$I$54,MATCH(Schedules_8760!$C8722,Htg_StPt_Sch_EZ!$B$31:$B$54,0),MATCH(Schedules_8760!$F8722,Htg_StPt_Sch_EZ!$C$30:$I$30,0)),"F","C")</f>
        <v>19.444444444444443</v>
      </c>
      <c r="J8722" s="34">
        <f>CONVERT(INDEX(Clg_StPt_Sch_EZ!$C$4:$I$27,MATCH(Schedules_8760!$C8722,Clg_StPt_Sch_EZ!$B$4:$B$27,0),MATCH(Schedules_8760!$F8722,Clg_StPt_Sch_EZ!$C$3:$I$3,0)),"F","C")</f>
        <v>25.555555555555554</v>
      </c>
      <c r="K8722" s="34">
        <f>CONVERT(INDEX(Clg_StPt_Sch_EZ!$C$31:$I$54,MATCH(Schedules_8760!$C8722,Clg_StPt_Sch_EZ!$B$31:$B$54,0),MATCH(Schedules_8760!$F8722,Clg_StPt_Sch_EZ!$C$30:$I$30,0)),"F","C")</f>
        <v>25</v>
      </c>
      <c r="L8722" s="34">
        <f>CONVERT(INDEX(DHW_StPt_Sch_EZ!$C$4:$I$27,MATCH(Schedules_8760!$C8722,DHW_StPt_Sch_EZ!$B$4:$B$27,0),MATCH(Schedules_8760!$F8722,DHW_StPt_Sch_EZ!$C$3:$I$3,0)),"F","C")</f>
        <v>53.333333333333329</v>
      </c>
      <c r="M8722" s="34">
        <f>CONVERT(INDEX(DHW_StPt_Sch_EZ!$C$31:$I$54,MATCH(Schedules_8760!$C8722,DHW_StPt_Sch_EZ!$B$31:$B$54,0),MATCH(Schedules_8760!$F8722,DHW_StPt_Sch_EZ!$C$30:$I$30,0)),"F","C")</f>
        <v>53.333333333333329</v>
      </c>
      <c r="N8722" s="12"/>
      <c r="O8722" s="12"/>
      <c r="P8722" s="12"/>
    </row>
    <row r="8723" spans="1:16" x14ac:dyDescent="0.25">
      <c r="A8723" s="35">
        <v>8722</v>
      </c>
      <c r="B8723" s="89">
        <v>364.375</v>
      </c>
      <c r="C8723" s="35">
        <f t="shared" si="680"/>
        <v>10</v>
      </c>
      <c r="D8723" s="35">
        <f t="shared" si="683"/>
        <v>364</v>
      </c>
      <c r="E8723" s="35">
        <f t="shared" si="684"/>
        <v>7</v>
      </c>
      <c r="F8723" s="35" t="str">
        <f t="shared" si="681"/>
        <v>Saturday</v>
      </c>
      <c r="G8723" s="35">
        <f t="shared" si="682"/>
        <v>12</v>
      </c>
      <c r="H8723" s="34">
        <f>CONVERT(INDEX(Htg_StPt_Sch_EZ!$C$4:$I$27,MATCH(Schedules_8760!$C8723,Htg_StPt_Sch_EZ!$B$4:$B$27,0),MATCH(Schedules_8760!$F8723,Htg_StPt_Sch_EZ!$C$3:$I$3,0)),"F","C")</f>
        <v>20.555555555555554</v>
      </c>
      <c r="I8723" s="34">
        <f>CONVERT(INDEX(Htg_StPt_Sch_EZ!$C$31:$I$54,MATCH(Schedules_8760!$C8723,Htg_StPt_Sch_EZ!$B$31:$B$54,0),MATCH(Schedules_8760!$F8723,Htg_StPt_Sch_EZ!$C$30:$I$30,0)),"F","C")</f>
        <v>19.444444444444443</v>
      </c>
      <c r="J8723" s="34">
        <f>CONVERT(INDEX(Clg_StPt_Sch_EZ!$C$4:$I$27,MATCH(Schedules_8760!$C8723,Clg_StPt_Sch_EZ!$B$4:$B$27,0),MATCH(Schedules_8760!$F8723,Clg_StPt_Sch_EZ!$C$3:$I$3,0)),"F","C")</f>
        <v>25.555555555555554</v>
      </c>
      <c r="K8723" s="34">
        <f>CONVERT(INDEX(Clg_StPt_Sch_EZ!$C$31:$I$54,MATCH(Schedules_8760!$C8723,Clg_StPt_Sch_EZ!$B$31:$B$54,0),MATCH(Schedules_8760!$F8723,Clg_StPt_Sch_EZ!$C$30:$I$30,0)),"F","C")</f>
        <v>25</v>
      </c>
      <c r="L8723" s="34">
        <f>CONVERT(INDEX(DHW_StPt_Sch_EZ!$C$4:$I$27,MATCH(Schedules_8760!$C8723,DHW_StPt_Sch_EZ!$B$4:$B$27,0),MATCH(Schedules_8760!$F8723,DHW_StPt_Sch_EZ!$C$3:$I$3,0)),"F","C")</f>
        <v>53.333333333333329</v>
      </c>
      <c r="M8723" s="34">
        <f>CONVERT(INDEX(DHW_StPt_Sch_EZ!$C$31:$I$54,MATCH(Schedules_8760!$C8723,DHW_StPt_Sch_EZ!$B$31:$B$54,0),MATCH(Schedules_8760!$F8723,DHW_StPt_Sch_EZ!$C$30:$I$30,0)),"F","C")</f>
        <v>53.333333333333329</v>
      </c>
      <c r="N8723" s="12"/>
      <c r="O8723" s="12"/>
      <c r="P8723" s="12"/>
    </row>
    <row r="8724" spans="1:16" x14ac:dyDescent="0.25">
      <c r="A8724" s="35">
        <v>8723</v>
      </c>
      <c r="B8724" s="89">
        <v>364.41666666666669</v>
      </c>
      <c r="C8724" s="35">
        <f t="shared" si="680"/>
        <v>11</v>
      </c>
      <c r="D8724" s="35">
        <f t="shared" si="683"/>
        <v>364</v>
      </c>
      <c r="E8724" s="35">
        <f t="shared" si="684"/>
        <v>7</v>
      </c>
      <c r="F8724" s="35" t="str">
        <f t="shared" si="681"/>
        <v>Saturday</v>
      </c>
      <c r="G8724" s="35">
        <f t="shared" si="682"/>
        <v>12</v>
      </c>
      <c r="H8724" s="34">
        <f>CONVERT(INDEX(Htg_StPt_Sch_EZ!$C$4:$I$27,MATCH(Schedules_8760!$C8724,Htg_StPt_Sch_EZ!$B$4:$B$27,0),MATCH(Schedules_8760!$F8724,Htg_StPt_Sch_EZ!$C$3:$I$3,0)),"F","C")</f>
        <v>20.555555555555554</v>
      </c>
      <c r="I8724" s="34">
        <f>CONVERT(INDEX(Htg_StPt_Sch_EZ!$C$31:$I$54,MATCH(Schedules_8760!$C8724,Htg_StPt_Sch_EZ!$B$31:$B$54,0),MATCH(Schedules_8760!$F8724,Htg_StPt_Sch_EZ!$C$30:$I$30,0)),"F","C")</f>
        <v>19.444444444444443</v>
      </c>
      <c r="J8724" s="34">
        <f>CONVERT(INDEX(Clg_StPt_Sch_EZ!$C$4:$I$27,MATCH(Schedules_8760!$C8724,Clg_StPt_Sch_EZ!$B$4:$B$27,0),MATCH(Schedules_8760!$F8724,Clg_StPt_Sch_EZ!$C$3:$I$3,0)),"F","C")</f>
        <v>25.555555555555554</v>
      </c>
      <c r="K8724" s="34">
        <f>CONVERT(INDEX(Clg_StPt_Sch_EZ!$C$31:$I$54,MATCH(Schedules_8760!$C8724,Clg_StPt_Sch_EZ!$B$31:$B$54,0),MATCH(Schedules_8760!$F8724,Clg_StPt_Sch_EZ!$C$30:$I$30,0)),"F","C")</f>
        <v>25</v>
      </c>
      <c r="L8724" s="34">
        <f>CONVERT(INDEX(DHW_StPt_Sch_EZ!$C$4:$I$27,MATCH(Schedules_8760!$C8724,DHW_StPt_Sch_EZ!$B$4:$B$27,0),MATCH(Schedules_8760!$F8724,DHW_StPt_Sch_EZ!$C$3:$I$3,0)),"F","C")</f>
        <v>53.333333333333329</v>
      </c>
      <c r="M8724" s="34">
        <f>CONVERT(INDEX(DHW_StPt_Sch_EZ!$C$31:$I$54,MATCH(Schedules_8760!$C8724,DHW_StPt_Sch_EZ!$B$31:$B$54,0),MATCH(Schedules_8760!$F8724,DHW_StPt_Sch_EZ!$C$30:$I$30,0)),"F","C")</f>
        <v>53.333333333333329</v>
      </c>
      <c r="N8724" s="12"/>
      <c r="O8724" s="12"/>
      <c r="P8724" s="12"/>
    </row>
    <row r="8725" spans="1:16" x14ac:dyDescent="0.25">
      <c r="A8725" s="35">
        <v>8724</v>
      </c>
      <c r="B8725" s="89">
        <v>364.45833333333331</v>
      </c>
      <c r="C8725" s="35">
        <f t="shared" si="680"/>
        <v>12</v>
      </c>
      <c r="D8725" s="35">
        <f t="shared" si="683"/>
        <v>364</v>
      </c>
      <c r="E8725" s="35">
        <f t="shared" si="684"/>
        <v>7</v>
      </c>
      <c r="F8725" s="35" t="str">
        <f t="shared" si="681"/>
        <v>Saturday</v>
      </c>
      <c r="G8725" s="35">
        <f t="shared" si="682"/>
        <v>12</v>
      </c>
      <c r="H8725" s="34">
        <f>CONVERT(INDEX(Htg_StPt_Sch_EZ!$C$4:$I$27,MATCH(Schedules_8760!$C8725,Htg_StPt_Sch_EZ!$B$4:$B$27,0),MATCH(Schedules_8760!$F8725,Htg_StPt_Sch_EZ!$C$3:$I$3,0)),"F","C")</f>
        <v>20.555555555555554</v>
      </c>
      <c r="I8725" s="34">
        <f>CONVERT(INDEX(Htg_StPt_Sch_EZ!$C$31:$I$54,MATCH(Schedules_8760!$C8725,Htg_StPt_Sch_EZ!$B$31:$B$54,0),MATCH(Schedules_8760!$F8725,Htg_StPt_Sch_EZ!$C$30:$I$30,0)),"F","C")</f>
        <v>19.444444444444443</v>
      </c>
      <c r="J8725" s="34">
        <f>CONVERT(INDEX(Clg_StPt_Sch_EZ!$C$4:$I$27,MATCH(Schedules_8760!$C8725,Clg_StPt_Sch_EZ!$B$4:$B$27,0),MATCH(Schedules_8760!$F8725,Clg_StPt_Sch_EZ!$C$3:$I$3,0)),"F","C")</f>
        <v>25.555555555555554</v>
      </c>
      <c r="K8725" s="34">
        <f>CONVERT(INDEX(Clg_StPt_Sch_EZ!$C$31:$I$54,MATCH(Schedules_8760!$C8725,Clg_StPt_Sch_EZ!$B$31:$B$54,0),MATCH(Schedules_8760!$F8725,Clg_StPt_Sch_EZ!$C$30:$I$30,0)),"F","C")</f>
        <v>25</v>
      </c>
      <c r="L8725" s="34">
        <f>CONVERT(INDEX(DHW_StPt_Sch_EZ!$C$4:$I$27,MATCH(Schedules_8760!$C8725,DHW_StPt_Sch_EZ!$B$4:$B$27,0),MATCH(Schedules_8760!$F8725,DHW_StPt_Sch_EZ!$C$3:$I$3,0)),"F","C")</f>
        <v>53.333333333333329</v>
      </c>
      <c r="M8725" s="34">
        <f>CONVERT(INDEX(DHW_StPt_Sch_EZ!$C$31:$I$54,MATCH(Schedules_8760!$C8725,DHW_StPt_Sch_EZ!$B$31:$B$54,0),MATCH(Schedules_8760!$F8725,DHW_StPt_Sch_EZ!$C$30:$I$30,0)),"F","C")</f>
        <v>53.333333333333329</v>
      </c>
      <c r="N8725" s="12"/>
      <c r="O8725" s="12"/>
      <c r="P8725" s="12"/>
    </row>
    <row r="8726" spans="1:16" x14ac:dyDescent="0.25">
      <c r="A8726" s="35">
        <v>8725</v>
      </c>
      <c r="B8726" s="89">
        <v>364.5</v>
      </c>
      <c r="C8726" s="35">
        <f t="shared" si="680"/>
        <v>13</v>
      </c>
      <c r="D8726" s="35">
        <f t="shared" si="683"/>
        <v>364</v>
      </c>
      <c r="E8726" s="35">
        <f t="shared" si="684"/>
        <v>7</v>
      </c>
      <c r="F8726" s="35" t="str">
        <f t="shared" si="681"/>
        <v>Saturday</v>
      </c>
      <c r="G8726" s="35">
        <f t="shared" si="682"/>
        <v>12</v>
      </c>
      <c r="H8726" s="34">
        <f>CONVERT(INDEX(Htg_StPt_Sch_EZ!$C$4:$I$27,MATCH(Schedules_8760!$C8726,Htg_StPt_Sch_EZ!$B$4:$B$27,0),MATCH(Schedules_8760!$F8726,Htg_StPt_Sch_EZ!$C$3:$I$3,0)),"F","C")</f>
        <v>20.555555555555554</v>
      </c>
      <c r="I8726" s="34">
        <f>CONVERT(INDEX(Htg_StPt_Sch_EZ!$C$31:$I$54,MATCH(Schedules_8760!$C8726,Htg_StPt_Sch_EZ!$B$31:$B$54,0),MATCH(Schedules_8760!$F8726,Htg_StPt_Sch_EZ!$C$30:$I$30,0)),"F","C")</f>
        <v>19.444444444444443</v>
      </c>
      <c r="J8726" s="34">
        <f>CONVERT(INDEX(Clg_StPt_Sch_EZ!$C$4:$I$27,MATCH(Schedules_8760!$C8726,Clg_StPt_Sch_EZ!$B$4:$B$27,0),MATCH(Schedules_8760!$F8726,Clg_StPt_Sch_EZ!$C$3:$I$3,0)),"F","C")</f>
        <v>25.555555555555554</v>
      </c>
      <c r="K8726" s="34">
        <f>CONVERT(INDEX(Clg_StPt_Sch_EZ!$C$31:$I$54,MATCH(Schedules_8760!$C8726,Clg_StPt_Sch_EZ!$B$31:$B$54,0),MATCH(Schedules_8760!$F8726,Clg_StPt_Sch_EZ!$C$30:$I$30,0)),"F","C")</f>
        <v>25</v>
      </c>
      <c r="L8726" s="34">
        <f>CONVERT(INDEX(DHW_StPt_Sch_EZ!$C$4:$I$27,MATCH(Schedules_8760!$C8726,DHW_StPt_Sch_EZ!$B$4:$B$27,0),MATCH(Schedules_8760!$F8726,DHW_StPt_Sch_EZ!$C$3:$I$3,0)),"F","C")</f>
        <v>53.333333333333329</v>
      </c>
      <c r="M8726" s="34">
        <f>CONVERT(INDEX(DHW_StPt_Sch_EZ!$C$31:$I$54,MATCH(Schedules_8760!$C8726,DHW_StPt_Sch_EZ!$B$31:$B$54,0),MATCH(Schedules_8760!$F8726,DHW_StPt_Sch_EZ!$C$30:$I$30,0)),"F","C")</f>
        <v>53.333333333333329</v>
      </c>
      <c r="N8726" s="12"/>
      <c r="O8726" s="12"/>
      <c r="P8726" s="12"/>
    </row>
    <row r="8727" spans="1:16" x14ac:dyDescent="0.25">
      <c r="A8727" s="35">
        <v>8726</v>
      </c>
      <c r="B8727" s="89">
        <v>364.54166666666669</v>
      </c>
      <c r="C8727" s="35">
        <f t="shared" si="680"/>
        <v>14</v>
      </c>
      <c r="D8727" s="35">
        <f t="shared" si="683"/>
        <v>364</v>
      </c>
      <c r="E8727" s="35">
        <f t="shared" si="684"/>
        <v>7</v>
      </c>
      <c r="F8727" s="35" t="str">
        <f t="shared" si="681"/>
        <v>Saturday</v>
      </c>
      <c r="G8727" s="35">
        <f t="shared" si="682"/>
        <v>12</v>
      </c>
      <c r="H8727" s="34">
        <f>CONVERT(INDEX(Htg_StPt_Sch_EZ!$C$4:$I$27,MATCH(Schedules_8760!$C8727,Htg_StPt_Sch_EZ!$B$4:$B$27,0),MATCH(Schedules_8760!$F8727,Htg_StPt_Sch_EZ!$C$3:$I$3,0)),"F","C")</f>
        <v>20.555555555555554</v>
      </c>
      <c r="I8727" s="34">
        <f>CONVERT(INDEX(Htg_StPt_Sch_EZ!$C$31:$I$54,MATCH(Schedules_8760!$C8727,Htg_StPt_Sch_EZ!$B$31:$B$54,0),MATCH(Schedules_8760!$F8727,Htg_StPt_Sch_EZ!$C$30:$I$30,0)),"F","C")</f>
        <v>19.444444444444443</v>
      </c>
      <c r="J8727" s="34">
        <f>CONVERT(INDEX(Clg_StPt_Sch_EZ!$C$4:$I$27,MATCH(Schedules_8760!$C8727,Clg_StPt_Sch_EZ!$B$4:$B$27,0),MATCH(Schedules_8760!$F8727,Clg_StPt_Sch_EZ!$C$3:$I$3,0)),"F","C")</f>
        <v>25.555555555555554</v>
      </c>
      <c r="K8727" s="34">
        <f>CONVERT(INDEX(Clg_StPt_Sch_EZ!$C$31:$I$54,MATCH(Schedules_8760!$C8727,Clg_StPt_Sch_EZ!$B$31:$B$54,0),MATCH(Schedules_8760!$F8727,Clg_StPt_Sch_EZ!$C$30:$I$30,0)),"F","C")</f>
        <v>25</v>
      </c>
      <c r="L8727" s="34">
        <f>CONVERT(INDEX(DHW_StPt_Sch_EZ!$C$4:$I$27,MATCH(Schedules_8760!$C8727,DHW_StPt_Sch_EZ!$B$4:$B$27,0),MATCH(Schedules_8760!$F8727,DHW_StPt_Sch_EZ!$C$3:$I$3,0)),"F","C")</f>
        <v>53.333333333333329</v>
      </c>
      <c r="M8727" s="34">
        <f>CONVERT(INDEX(DHW_StPt_Sch_EZ!$C$31:$I$54,MATCH(Schedules_8760!$C8727,DHW_StPt_Sch_EZ!$B$31:$B$54,0),MATCH(Schedules_8760!$F8727,DHW_StPt_Sch_EZ!$C$30:$I$30,0)),"F","C")</f>
        <v>53.333333333333329</v>
      </c>
      <c r="N8727" s="12"/>
      <c r="O8727" s="12"/>
      <c r="P8727" s="12"/>
    </row>
    <row r="8728" spans="1:16" x14ac:dyDescent="0.25">
      <c r="A8728" s="35">
        <v>8727</v>
      </c>
      <c r="B8728" s="89">
        <v>364.58333333333331</v>
      </c>
      <c r="C8728" s="35">
        <f t="shared" si="680"/>
        <v>15</v>
      </c>
      <c r="D8728" s="35">
        <f t="shared" si="683"/>
        <v>364</v>
      </c>
      <c r="E8728" s="35">
        <f t="shared" si="684"/>
        <v>7</v>
      </c>
      <c r="F8728" s="35" t="str">
        <f t="shared" si="681"/>
        <v>Saturday</v>
      </c>
      <c r="G8728" s="35">
        <f t="shared" si="682"/>
        <v>12</v>
      </c>
      <c r="H8728" s="34">
        <f>CONVERT(INDEX(Htg_StPt_Sch_EZ!$C$4:$I$27,MATCH(Schedules_8760!$C8728,Htg_StPt_Sch_EZ!$B$4:$B$27,0),MATCH(Schedules_8760!$F8728,Htg_StPt_Sch_EZ!$C$3:$I$3,0)),"F","C")</f>
        <v>20.555555555555554</v>
      </c>
      <c r="I8728" s="34">
        <f>CONVERT(INDEX(Htg_StPt_Sch_EZ!$C$31:$I$54,MATCH(Schedules_8760!$C8728,Htg_StPt_Sch_EZ!$B$31:$B$54,0),MATCH(Schedules_8760!$F8728,Htg_StPt_Sch_EZ!$C$30:$I$30,0)),"F","C")</f>
        <v>21.111111111111111</v>
      </c>
      <c r="J8728" s="34">
        <f>CONVERT(INDEX(Clg_StPt_Sch_EZ!$C$4:$I$27,MATCH(Schedules_8760!$C8728,Clg_StPt_Sch_EZ!$B$4:$B$27,0),MATCH(Schedules_8760!$F8728,Clg_StPt_Sch_EZ!$C$3:$I$3,0)),"F","C")</f>
        <v>25.555555555555554</v>
      </c>
      <c r="K8728" s="34">
        <f>CONVERT(INDEX(Clg_StPt_Sch_EZ!$C$31:$I$54,MATCH(Schedules_8760!$C8728,Clg_StPt_Sch_EZ!$B$31:$B$54,0),MATCH(Schedules_8760!$F8728,Clg_StPt_Sch_EZ!$C$30:$I$30,0)),"F","C")</f>
        <v>25</v>
      </c>
      <c r="L8728" s="34">
        <f>CONVERT(INDEX(DHW_StPt_Sch_EZ!$C$4:$I$27,MATCH(Schedules_8760!$C8728,DHW_StPt_Sch_EZ!$B$4:$B$27,0),MATCH(Schedules_8760!$F8728,DHW_StPt_Sch_EZ!$C$3:$I$3,0)),"F","C")</f>
        <v>53.333333333333329</v>
      </c>
      <c r="M8728" s="34">
        <f>CONVERT(INDEX(DHW_StPt_Sch_EZ!$C$31:$I$54,MATCH(Schedules_8760!$C8728,DHW_StPt_Sch_EZ!$B$31:$B$54,0),MATCH(Schedules_8760!$F8728,DHW_StPt_Sch_EZ!$C$30:$I$30,0)),"F","C")</f>
        <v>53.333333333333329</v>
      </c>
      <c r="N8728" s="12"/>
      <c r="O8728" s="12"/>
      <c r="P8728" s="12"/>
    </row>
    <row r="8729" spans="1:16" x14ac:dyDescent="0.25">
      <c r="A8729" s="35">
        <v>8728</v>
      </c>
      <c r="B8729" s="89">
        <v>364.625</v>
      </c>
      <c r="C8729" s="35">
        <f t="shared" si="680"/>
        <v>16</v>
      </c>
      <c r="D8729" s="35">
        <f t="shared" si="683"/>
        <v>364</v>
      </c>
      <c r="E8729" s="35">
        <f t="shared" si="684"/>
        <v>7</v>
      </c>
      <c r="F8729" s="35" t="str">
        <f t="shared" si="681"/>
        <v>Saturday</v>
      </c>
      <c r="G8729" s="35">
        <f t="shared" si="682"/>
        <v>12</v>
      </c>
      <c r="H8729" s="34">
        <f>CONVERT(INDEX(Htg_StPt_Sch_EZ!$C$4:$I$27,MATCH(Schedules_8760!$C8729,Htg_StPt_Sch_EZ!$B$4:$B$27,0),MATCH(Schedules_8760!$F8729,Htg_StPt_Sch_EZ!$C$3:$I$3,0)),"F","C")</f>
        <v>20.555555555555554</v>
      </c>
      <c r="I8729" s="34">
        <f>CONVERT(INDEX(Htg_StPt_Sch_EZ!$C$31:$I$54,MATCH(Schedules_8760!$C8729,Htg_StPt_Sch_EZ!$B$31:$B$54,0),MATCH(Schedules_8760!$F8729,Htg_StPt_Sch_EZ!$C$30:$I$30,0)),"F","C")</f>
        <v>21.111111111111111</v>
      </c>
      <c r="J8729" s="34">
        <f>CONVERT(INDEX(Clg_StPt_Sch_EZ!$C$4:$I$27,MATCH(Schedules_8760!$C8729,Clg_StPt_Sch_EZ!$B$4:$B$27,0),MATCH(Schedules_8760!$F8729,Clg_StPt_Sch_EZ!$C$3:$I$3,0)),"F","C")</f>
        <v>25.555555555555554</v>
      </c>
      <c r="K8729" s="34">
        <f>CONVERT(INDEX(Clg_StPt_Sch_EZ!$C$31:$I$54,MATCH(Schedules_8760!$C8729,Clg_StPt_Sch_EZ!$B$31:$B$54,0),MATCH(Schedules_8760!$F8729,Clg_StPt_Sch_EZ!$C$30:$I$30,0)),"F","C")</f>
        <v>25</v>
      </c>
      <c r="L8729" s="34">
        <f>CONVERT(INDEX(DHW_StPt_Sch_EZ!$C$4:$I$27,MATCH(Schedules_8760!$C8729,DHW_StPt_Sch_EZ!$B$4:$B$27,0),MATCH(Schedules_8760!$F8729,DHW_StPt_Sch_EZ!$C$3:$I$3,0)),"F","C")</f>
        <v>53.333333333333329</v>
      </c>
      <c r="M8729" s="34">
        <f>CONVERT(INDEX(DHW_StPt_Sch_EZ!$C$31:$I$54,MATCH(Schedules_8760!$C8729,DHW_StPt_Sch_EZ!$B$31:$B$54,0),MATCH(Schedules_8760!$F8729,DHW_StPt_Sch_EZ!$C$30:$I$30,0)),"F","C")</f>
        <v>53.333333333333329</v>
      </c>
      <c r="N8729" s="12"/>
      <c r="O8729" s="12"/>
      <c r="P8729" s="12"/>
    </row>
    <row r="8730" spans="1:16" x14ac:dyDescent="0.25">
      <c r="A8730" s="35">
        <v>8729</v>
      </c>
      <c r="B8730" s="89">
        <v>364.66666666666669</v>
      </c>
      <c r="C8730" s="35">
        <f t="shared" si="680"/>
        <v>17</v>
      </c>
      <c r="D8730" s="35">
        <f t="shared" si="683"/>
        <v>364</v>
      </c>
      <c r="E8730" s="35">
        <f t="shared" si="684"/>
        <v>7</v>
      </c>
      <c r="F8730" s="35" t="str">
        <f t="shared" si="681"/>
        <v>Saturday</v>
      </c>
      <c r="G8730" s="35">
        <f t="shared" si="682"/>
        <v>12</v>
      </c>
      <c r="H8730" s="34">
        <f>CONVERT(INDEX(Htg_StPt_Sch_EZ!$C$4:$I$27,MATCH(Schedules_8760!$C8730,Htg_StPt_Sch_EZ!$B$4:$B$27,0),MATCH(Schedules_8760!$F8730,Htg_StPt_Sch_EZ!$C$3:$I$3,0)),"F","C")</f>
        <v>20.555555555555554</v>
      </c>
      <c r="I8730" s="34">
        <f>CONVERT(INDEX(Htg_StPt_Sch_EZ!$C$31:$I$54,MATCH(Schedules_8760!$C8730,Htg_StPt_Sch_EZ!$B$31:$B$54,0),MATCH(Schedules_8760!$F8730,Htg_StPt_Sch_EZ!$C$30:$I$30,0)),"F","C")</f>
        <v>17.777777777777779</v>
      </c>
      <c r="J8730" s="34">
        <f>CONVERT(INDEX(Clg_StPt_Sch_EZ!$C$4:$I$27,MATCH(Schedules_8760!$C8730,Clg_StPt_Sch_EZ!$B$4:$B$27,0),MATCH(Schedules_8760!$F8730,Clg_StPt_Sch_EZ!$C$3:$I$3,0)),"F","C")</f>
        <v>25.555555555555554</v>
      </c>
      <c r="K8730" s="34">
        <f>CONVERT(INDEX(Clg_StPt_Sch_EZ!$C$31:$I$54,MATCH(Schedules_8760!$C8730,Clg_StPt_Sch_EZ!$B$31:$B$54,0),MATCH(Schedules_8760!$F8730,Clg_StPt_Sch_EZ!$C$30:$I$30,0)),"F","C")</f>
        <v>25</v>
      </c>
      <c r="L8730" s="34">
        <f>CONVERT(INDEX(DHW_StPt_Sch_EZ!$C$4:$I$27,MATCH(Schedules_8760!$C8730,DHW_StPt_Sch_EZ!$B$4:$B$27,0),MATCH(Schedules_8760!$F8730,DHW_StPt_Sch_EZ!$C$3:$I$3,0)),"F","C")</f>
        <v>53.333333333333329</v>
      </c>
      <c r="M8730" s="34">
        <f>CONVERT(INDEX(DHW_StPt_Sch_EZ!$C$31:$I$54,MATCH(Schedules_8760!$C8730,DHW_StPt_Sch_EZ!$B$31:$B$54,0),MATCH(Schedules_8760!$F8730,DHW_StPt_Sch_EZ!$C$30:$I$30,0)),"F","C")</f>
        <v>53.333333333333329</v>
      </c>
      <c r="N8730" s="12"/>
      <c r="O8730" s="12"/>
      <c r="P8730" s="12"/>
    </row>
    <row r="8731" spans="1:16" x14ac:dyDescent="0.25">
      <c r="A8731" s="35">
        <v>8730</v>
      </c>
      <c r="B8731" s="89">
        <v>364.70833333333331</v>
      </c>
      <c r="C8731" s="35">
        <f t="shared" si="680"/>
        <v>18</v>
      </c>
      <c r="D8731" s="35">
        <f t="shared" si="683"/>
        <v>364</v>
      </c>
      <c r="E8731" s="35">
        <f t="shared" si="684"/>
        <v>7</v>
      </c>
      <c r="F8731" s="35" t="str">
        <f t="shared" si="681"/>
        <v>Saturday</v>
      </c>
      <c r="G8731" s="35">
        <f t="shared" si="682"/>
        <v>12</v>
      </c>
      <c r="H8731" s="34">
        <f>CONVERT(INDEX(Htg_StPt_Sch_EZ!$C$4:$I$27,MATCH(Schedules_8760!$C8731,Htg_StPt_Sch_EZ!$B$4:$B$27,0),MATCH(Schedules_8760!$F8731,Htg_StPt_Sch_EZ!$C$3:$I$3,0)),"F","C")</f>
        <v>20.555555555555554</v>
      </c>
      <c r="I8731" s="34">
        <f>CONVERT(INDEX(Htg_StPt_Sch_EZ!$C$31:$I$54,MATCH(Schedules_8760!$C8731,Htg_StPt_Sch_EZ!$B$31:$B$54,0),MATCH(Schedules_8760!$F8731,Htg_StPt_Sch_EZ!$C$30:$I$30,0)),"F","C")</f>
        <v>17.777777777777779</v>
      </c>
      <c r="J8731" s="34">
        <f>CONVERT(INDEX(Clg_StPt_Sch_EZ!$C$4:$I$27,MATCH(Schedules_8760!$C8731,Clg_StPt_Sch_EZ!$B$4:$B$27,0),MATCH(Schedules_8760!$F8731,Clg_StPt_Sch_EZ!$C$3:$I$3,0)),"F","C")</f>
        <v>25.555555555555554</v>
      </c>
      <c r="K8731" s="34">
        <f>CONVERT(INDEX(Clg_StPt_Sch_EZ!$C$31:$I$54,MATCH(Schedules_8760!$C8731,Clg_StPt_Sch_EZ!$B$31:$B$54,0),MATCH(Schedules_8760!$F8731,Clg_StPt_Sch_EZ!$C$30:$I$30,0)),"F","C")</f>
        <v>28.333333333333332</v>
      </c>
      <c r="L8731" s="34">
        <f>CONVERT(INDEX(DHW_StPt_Sch_EZ!$C$4:$I$27,MATCH(Schedules_8760!$C8731,DHW_StPt_Sch_EZ!$B$4:$B$27,0),MATCH(Schedules_8760!$F8731,DHW_StPt_Sch_EZ!$C$3:$I$3,0)),"F","C")</f>
        <v>53.333333333333329</v>
      </c>
      <c r="M8731" s="34">
        <f>CONVERT(INDEX(DHW_StPt_Sch_EZ!$C$31:$I$54,MATCH(Schedules_8760!$C8731,DHW_StPt_Sch_EZ!$B$31:$B$54,0),MATCH(Schedules_8760!$F8731,DHW_StPt_Sch_EZ!$C$30:$I$30,0)),"F","C")</f>
        <v>53.333333333333329</v>
      </c>
      <c r="N8731" s="12"/>
      <c r="O8731" s="12"/>
      <c r="P8731" s="12"/>
    </row>
    <row r="8732" spans="1:16" x14ac:dyDescent="0.25">
      <c r="A8732" s="35">
        <v>8731</v>
      </c>
      <c r="B8732" s="89">
        <v>364.75</v>
      </c>
      <c r="C8732" s="35">
        <f t="shared" si="680"/>
        <v>19</v>
      </c>
      <c r="D8732" s="35">
        <f t="shared" si="683"/>
        <v>364</v>
      </c>
      <c r="E8732" s="35">
        <f t="shared" si="684"/>
        <v>7</v>
      </c>
      <c r="F8732" s="35" t="str">
        <f t="shared" si="681"/>
        <v>Saturday</v>
      </c>
      <c r="G8732" s="35">
        <f t="shared" si="682"/>
        <v>12</v>
      </c>
      <c r="H8732" s="34">
        <f>CONVERT(INDEX(Htg_StPt_Sch_EZ!$C$4:$I$27,MATCH(Schedules_8760!$C8732,Htg_StPt_Sch_EZ!$B$4:$B$27,0),MATCH(Schedules_8760!$F8732,Htg_StPt_Sch_EZ!$C$3:$I$3,0)),"F","C")</f>
        <v>20.555555555555554</v>
      </c>
      <c r="I8732" s="34">
        <f>CONVERT(INDEX(Htg_StPt_Sch_EZ!$C$31:$I$54,MATCH(Schedules_8760!$C8732,Htg_StPt_Sch_EZ!$B$31:$B$54,0),MATCH(Schedules_8760!$F8732,Htg_StPt_Sch_EZ!$C$30:$I$30,0)),"F","C")</f>
        <v>18.333333333333332</v>
      </c>
      <c r="J8732" s="34">
        <f>CONVERT(INDEX(Clg_StPt_Sch_EZ!$C$4:$I$27,MATCH(Schedules_8760!$C8732,Clg_StPt_Sch_EZ!$B$4:$B$27,0),MATCH(Schedules_8760!$F8732,Clg_StPt_Sch_EZ!$C$3:$I$3,0)),"F","C")</f>
        <v>25.555555555555554</v>
      </c>
      <c r="K8732" s="34">
        <f>CONVERT(INDEX(Clg_StPt_Sch_EZ!$C$31:$I$54,MATCH(Schedules_8760!$C8732,Clg_StPt_Sch_EZ!$B$31:$B$54,0),MATCH(Schedules_8760!$F8732,Clg_StPt_Sch_EZ!$C$30:$I$30,0)),"F","C")</f>
        <v>28.333333333333332</v>
      </c>
      <c r="L8732" s="34">
        <f>CONVERT(INDEX(DHW_StPt_Sch_EZ!$C$4:$I$27,MATCH(Schedules_8760!$C8732,DHW_StPt_Sch_EZ!$B$4:$B$27,0),MATCH(Schedules_8760!$F8732,DHW_StPt_Sch_EZ!$C$3:$I$3,0)),"F","C")</f>
        <v>53.333333333333329</v>
      </c>
      <c r="M8732" s="34">
        <f>CONVERT(INDEX(DHW_StPt_Sch_EZ!$C$31:$I$54,MATCH(Schedules_8760!$C8732,DHW_StPt_Sch_EZ!$B$31:$B$54,0),MATCH(Schedules_8760!$F8732,DHW_StPt_Sch_EZ!$C$30:$I$30,0)),"F","C")</f>
        <v>53.333333333333329</v>
      </c>
      <c r="N8732" s="12"/>
      <c r="O8732" s="12"/>
      <c r="P8732" s="12"/>
    </row>
    <row r="8733" spans="1:16" x14ac:dyDescent="0.25">
      <c r="A8733" s="35">
        <v>8732</v>
      </c>
      <c r="B8733" s="89">
        <v>364.79166666666669</v>
      </c>
      <c r="C8733" s="35">
        <f t="shared" si="680"/>
        <v>20</v>
      </c>
      <c r="D8733" s="35">
        <f t="shared" si="683"/>
        <v>364</v>
      </c>
      <c r="E8733" s="35">
        <f t="shared" si="684"/>
        <v>7</v>
      </c>
      <c r="F8733" s="35" t="str">
        <f t="shared" si="681"/>
        <v>Saturday</v>
      </c>
      <c r="G8733" s="35">
        <f t="shared" si="682"/>
        <v>12</v>
      </c>
      <c r="H8733" s="34">
        <f>CONVERT(INDEX(Htg_StPt_Sch_EZ!$C$4:$I$27,MATCH(Schedules_8760!$C8733,Htg_StPt_Sch_EZ!$B$4:$B$27,0),MATCH(Schedules_8760!$F8733,Htg_StPt_Sch_EZ!$C$3:$I$3,0)),"F","C")</f>
        <v>20.555555555555554</v>
      </c>
      <c r="I8733" s="34">
        <f>CONVERT(INDEX(Htg_StPt_Sch_EZ!$C$31:$I$54,MATCH(Schedules_8760!$C8733,Htg_StPt_Sch_EZ!$B$31:$B$54,0),MATCH(Schedules_8760!$F8733,Htg_StPt_Sch_EZ!$C$30:$I$30,0)),"F","C")</f>
        <v>18.888888888888889</v>
      </c>
      <c r="J8733" s="34">
        <f>CONVERT(INDEX(Clg_StPt_Sch_EZ!$C$4:$I$27,MATCH(Schedules_8760!$C8733,Clg_StPt_Sch_EZ!$B$4:$B$27,0),MATCH(Schedules_8760!$F8733,Clg_StPt_Sch_EZ!$C$3:$I$3,0)),"F","C")</f>
        <v>25.555555555555554</v>
      </c>
      <c r="K8733" s="34">
        <f>CONVERT(INDEX(Clg_StPt_Sch_EZ!$C$31:$I$54,MATCH(Schedules_8760!$C8733,Clg_StPt_Sch_EZ!$B$31:$B$54,0),MATCH(Schedules_8760!$F8733,Clg_StPt_Sch_EZ!$C$30:$I$30,0)),"F","C")</f>
        <v>28.333333333333332</v>
      </c>
      <c r="L8733" s="34">
        <f>CONVERT(INDEX(DHW_StPt_Sch_EZ!$C$4:$I$27,MATCH(Schedules_8760!$C8733,DHW_StPt_Sch_EZ!$B$4:$B$27,0),MATCH(Schedules_8760!$F8733,DHW_StPt_Sch_EZ!$C$3:$I$3,0)),"F","C")</f>
        <v>53.333333333333329</v>
      </c>
      <c r="M8733" s="34">
        <f>CONVERT(INDEX(DHW_StPt_Sch_EZ!$C$31:$I$54,MATCH(Schedules_8760!$C8733,DHW_StPt_Sch_EZ!$B$31:$B$54,0),MATCH(Schedules_8760!$F8733,DHW_StPt_Sch_EZ!$C$30:$I$30,0)),"F","C")</f>
        <v>53.333333333333329</v>
      </c>
      <c r="N8733" s="12"/>
      <c r="O8733" s="12"/>
      <c r="P8733" s="12"/>
    </row>
    <row r="8734" spans="1:16" x14ac:dyDescent="0.25">
      <c r="A8734" s="35">
        <v>8733</v>
      </c>
      <c r="B8734" s="89">
        <v>364.83333333333331</v>
      </c>
      <c r="C8734" s="35">
        <f t="shared" si="680"/>
        <v>21</v>
      </c>
      <c r="D8734" s="35">
        <f t="shared" si="683"/>
        <v>364</v>
      </c>
      <c r="E8734" s="35">
        <f t="shared" si="684"/>
        <v>7</v>
      </c>
      <c r="F8734" s="35" t="str">
        <f t="shared" si="681"/>
        <v>Saturday</v>
      </c>
      <c r="G8734" s="35">
        <f t="shared" si="682"/>
        <v>12</v>
      </c>
      <c r="H8734" s="34">
        <f>CONVERT(INDEX(Htg_StPt_Sch_EZ!$C$4:$I$27,MATCH(Schedules_8760!$C8734,Htg_StPt_Sch_EZ!$B$4:$B$27,0),MATCH(Schedules_8760!$F8734,Htg_StPt_Sch_EZ!$C$3:$I$3,0)),"F","C")</f>
        <v>20.555555555555554</v>
      </c>
      <c r="I8734" s="34">
        <f>CONVERT(INDEX(Htg_StPt_Sch_EZ!$C$31:$I$54,MATCH(Schedules_8760!$C8734,Htg_StPt_Sch_EZ!$B$31:$B$54,0),MATCH(Schedules_8760!$F8734,Htg_StPt_Sch_EZ!$C$30:$I$30,0)),"F","C")</f>
        <v>19.444444444444443</v>
      </c>
      <c r="J8734" s="34">
        <f>CONVERT(INDEX(Clg_StPt_Sch_EZ!$C$4:$I$27,MATCH(Schedules_8760!$C8734,Clg_StPt_Sch_EZ!$B$4:$B$27,0),MATCH(Schedules_8760!$F8734,Clg_StPt_Sch_EZ!$C$3:$I$3,0)),"F","C")</f>
        <v>25.555555555555554</v>
      </c>
      <c r="K8734" s="34">
        <f>CONVERT(INDEX(Clg_StPt_Sch_EZ!$C$31:$I$54,MATCH(Schedules_8760!$C8734,Clg_StPt_Sch_EZ!$B$31:$B$54,0),MATCH(Schedules_8760!$F8734,Clg_StPt_Sch_EZ!$C$30:$I$30,0)),"F","C")</f>
        <v>28.333333333333332</v>
      </c>
      <c r="L8734" s="34">
        <f>CONVERT(INDEX(DHW_StPt_Sch_EZ!$C$4:$I$27,MATCH(Schedules_8760!$C8734,DHW_StPt_Sch_EZ!$B$4:$B$27,0),MATCH(Schedules_8760!$F8734,DHW_StPt_Sch_EZ!$C$3:$I$3,0)),"F","C")</f>
        <v>53.333333333333329</v>
      </c>
      <c r="M8734" s="34">
        <f>CONVERT(INDEX(DHW_StPt_Sch_EZ!$C$31:$I$54,MATCH(Schedules_8760!$C8734,DHW_StPt_Sch_EZ!$B$31:$B$54,0),MATCH(Schedules_8760!$F8734,DHW_StPt_Sch_EZ!$C$30:$I$30,0)),"F","C")</f>
        <v>53.333333333333329</v>
      </c>
      <c r="N8734" s="12"/>
      <c r="O8734" s="12"/>
      <c r="P8734" s="12"/>
    </row>
    <row r="8735" spans="1:16" x14ac:dyDescent="0.25">
      <c r="A8735" s="35">
        <v>8734</v>
      </c>
      <c r="B8735" s="89">
        <v>364.875</v>
      </c>
      <c r="C8735" s="35">
        <f t="shared" si="680"/>
        <v>22</v>
      </c>
      <c r="D8735" s="35">
        <f t="shared" si="683"/>
        <v>364</v>
      </c>
      <c r="E8735" s="35">
        <f t="shared" si="684"/>
        <v>7</v>
      </c>
      <c r="F8735" s="35" t="str">
        <f t="shared" si="681"/>
        <v>Saturday</v>
      </c>
      <c r="G8735" s="35">
        <f t="shared" si="682"/>
        <v>12</v>
      </c>
      <c r="H8735" s="34">
        <f>CONVERT(INDEX(Htg_StPt_Sch_EZ!$C$4:$I$27,MATCH(Schedules_8760!$C8735,Htg_StPt_Sch_EZ!$B$4:$B$27,0),MATCH(Schedules_8760!$F8735,Htg_StPt_Sch_EZ!$C$3:$I$3,0)),"F","C")</f>
        <v>20.555555555555554</v>
      </c>
      <c r="I8735" s="34">
        <f>CONVERT(INDEX(Htg_StPt_Sch_EZ!$C$31:$I$54,MATCH(Schedules_8760!$C8735,Htg_StPt_Sch_EZ!$B$31:$B$54,0),MATCH(Schedules_8760!$F8735,Htg_StPt_Sch_EZ!$C$30:$I$30,0)),"F","C")</f>
        <v>19.444444444444443</v>
      </c>
      <c r="J8735" s="34">
        <f>CONVERT(INDEX(Clg_StPt_Sch_EZ!$C$4:$I$27,MATCH(Schedules_8760!$C8735,Clg_StPt_Sch_EZ!$B$4:$B$27,0),MATCH(Schedules_8760!$F8735,Clg_StPt_Sch_EZ!$C$3:$I$3,0)),"F","C")</f>
        <v>25.555555555555554</v>
      </c>
      <c r="K8735" s="34">
        <f>CONVERT(INDEX(Clg_StPt_Sch_EZ!$C$31:$I$54,MATCH(Schedules_8760!$C8735,Clg_StPt_Sch_EZ!$B$31:$B$54,0),MATCH(Schedules_8760!$F8735,Clg_StPt_Sch_EZ!$C$30:$I$30,0)),"F","C")</f>
        <v>28.333333333333332</v>
      </c>
      <c r="L8735" s="34">
        <f>CONVERT(INDEX(DHW_StPt_Sch_EZ!$C$4:$I$27,MATCH(Schedules_8760!$C8735,DHW_StPt_Sch_EZ!$B$4:$B$27,0),MATCH(Schedules_8760!$F8735,DHW_StPt_Sch_EZ!$C$3:$I$3,0)),"F","C")</f>
        <v>53.333333333333329</v>
      </c>
      <c r="M8735" s="34">
        <f>CONVERT(INDEX(DHW_StPt_Sch_EZ!$C$31:$I$54,MATCH(Schedules_8760!$C8735,DHW_StPt_Sch_EZ!$B$31:$B$54,0),MATCH(Schedules_8760!$F8735,DHW_StPt_Sch_EZ!$C$30:$I$30,0)),"F","C")</f>
        <v>53.333333333333329</v>
      </c>
      <c r="N8735" s="12"/>
      <c r="O8735" s="12"/>
      <c r="P8735" s="12"/>
    </row>
    <row r="8736" spans="1:16" x14ac:dyDescent="0.25">
      <c r="A8736" s="35">
        <v>8735</v>
      </c>
      <c r="B8736" s="89">
        <v>364.91666666666669</v>
      </c>
      <c r="C8736" s="35">
        <f t="shared" si="680"/>
        <v>23</v>
      </c>
      <c r="D8736" s="35">
        <f t="shared" si="683"/>
        <v>364</v>
      </c>
      <c r="E8736" s="35">
        <f t="shared" si="684"/>
        <v>7</v>
      </c>
      <c r="F8736" s="35" t="str">
        <f t="shared" si="681"/>
        <v>Saturday</v>
      </c>
      <c r="G8736" s="35">
        <f t="shared" si="682"/>
        <v>12</v>
      </c>
      <c r="H8736" s="34">
        <f>CONVERT(INDEX(Htg_StPt_Sch_EZ!$C$4:$I$27,MATCH(Schedules_8760!$C8736,Htg_StPt_Sch_EZ!$B$4:$B$27,0),MATCH(Schedules_8760!$F8736,Htg_StPt_Sch_EZ!$C$3:$I$3,0)),"F","C")</f>
        <v>20.555555555555554</v>
      </c>
      <c r="I8736" s="34">
        <f>CONVERT(INDEX(Htg_StPt_Sch_EZ!$C$31:$I$54,MATCH(Schedules_8760!$C8736,Htg_StPt_Sch_EZ!$B$31:$B$54,0),MATCH(Schedules_8760!$F8736,Htg_StPt_Sch_EZ!$C$30:$I$30,0)),"F","C")</f>
        <v>19.444444444444443</v>
      </c>
      <c r="J8736" s="34">
        <f>CONVERT(INDEX(Clg_StPt_Sch_EZ!$C$4:$I$27,MATCH(Schedules_8760!$C8736,Clg_StPt_Sch_EZ!$B$4:$B$27,0),MATCH(Schedules_8760!$F8736,Clg_StPt_Sch_EZ!$C$3:$I$3,0)),"F","C")</f>
        <v>25.555555555555554</v>
      </c>
      <c r="K8736" s="34">
        <f>CONVERT(INDEX(Clg_StPt_Sch_EZ!$C$31:$I$54,MATCH(Schedules_8760!$C8736,Clg_StPt_Sch_EZ!$B$31:$B$54,0),MATCH(Schedules_8760!$F8736,Clg_StPt_Sch_EZ!$C$30:$I$30,0)),"F","C")</f>
        <v>28.333333333333332</v>
      </c>
      <c r="L8736" s="34">
        <f>CONVERT(INDEX(DHW_StPt_Sch_EZ!$C$4:$I$27,MATCH(Schedules_8760!$C8736,DHW_StPt_Sch_EZ!$B$4:$B$27,0),MATCH(Schedules_8760!$F8736,DHW_StPt_Sch_EZ!$C$3:$I$3,0)),"F","C")</f>
        <v>53.333333333333329</v>
      </c>
      <c r="M8736" s="34">
        <f>CONVERT(INDEX(DHW_StPt_Sch_EZ!$C$31:$I$54,MATCH(Schedules_8760!$C8736,DHW_StPt_Sch_EZ!$B$31:$B$54,0),MATCH(Schedules_8760!$F8736,DHW_StPt_Sch_EZ!$C$30:$I$30,0)),"F","C")</f>
        <v>53.333333333333329</v>
      </c>
      <c r="N8736" s="12"/>
      <c r="O8736" s="12"/>
      <c r="P8736" s="12"/>
    </row>
    <row r="8737" spans="1:16" x14ac:dyDescent="0.25">
      <c r="A8737" s="35">
        <v>8736</v>
      </c>
      <c r="B8737" s="89">
        <v>364.95833333333331</v>
      </c>
      <c r="C8737" s="35">
        <f t="shared" si="680"/>
        <v>24</v>
      </c>
      <c r="D8737" s="35">
        <f t="shared" si="683"/>
        <v>364</v>
      </c>
      <c r="E8737" s="35">
        <f t="shared" si="684"/>
        <v>7</v>
      </c>
      <c r="F8737" s="35" t="str">
        <f t="shared" si="681"/>
        <v>Saturday</v>
      </c>
      <c r="G8737" s="35">
        <f t="shared" si="682"/>
        <v>12</v>
      </c>
      <c r="H8737" s="34">
        <f>CONVERT(INDEX(Htg_StPt_Sch_EZ!$C$4:$I$27,MATCH(Schedules_8760!$C8737,Htg_StPt_Sch_EZ!$B$4:$B$27,0),MATCH(Schedules_8760!$F8737,Htg_StPt_Sch_EZ!$C$3:$I$3,0)),"F","C")</f>
        <v>20.555555555555554</v>
      </c>
      <c r="I8737" s="34">
        <f>CONVERT(INDEX(Htg_StPt_Sch_EZ!$C$31:$I$54,MATCH(Schedules_8760!$C8737,Htg_StPt_Sch_EZ!$B$31:$B$54,0),MATCH(Schedules_8760!$F8737,Htg_StPt_Sch_EZ!$C$30:$I$30,0)),"F","C")</f>
        <v>19.444444444444443</v>
      </c>
      <c r="J8737" s="34">
        <f>CONVERT(INDEX(Clg_StPt_Sch_EZ!$C$4:$I$27,MATCH(Schedules_8760!$C8737,Clg_StPt_Sch_EZ!$B$4:$B$27,0),MATCH(Schedules_8760!$F8737,Clg_StPt_Sch_EZ!$C$3:$I$3,0)),"F","C")</f>
        <v>25.555555555555554</v>
      </c>
      <c r="K8737" s="34">
        <f>CONVERT(INDEX(Clg_StPt_Sch_EZ!$C$31:$I$54,MATCH(Schedules_8760!$C8737,Clg_StPt_Sch_EZ!$B$31:$B$54,0),MATCH(Schedules_8760!$F8737,Clg_StPt_Sch_EZ!$C$30:$I$30,0)),"F","C")</f>
        <v>28.333333333333332</v>
      </c>
      <c r="L8737" s="34">
        <f>CONVERT(INDEX(DHW_StPt_Sch_EZ!$C$4:$I$27,MATCH(Schedules_8760!$C8737,DHW_StPt_Sch_EZ!$B$4:$B$27,0),MATCH(Schedules_8760!$F8737,DHW_StPt_Sch_EZ!$C$3:$I$3,0)),"F","C")</f>
        <v>53.333333333333329</v>
      </c>
      <c r="M8737" s="34">
        <f>CONVERT(INDEX(DHW_StPt_Sch_EZ!$C$31:$I$54,MATCH(Schedules_8760!$C8737,DHW_StPt_Sch_EZ!$B$31:$B$54,0),MATCH(Schedules_8760!$F8737,DHW_StPt_Sch_EZ!$C$30:$I$30,0)),"F","C")</f>
        <v>53.333333333333329</v>
      </c>
      <c r="N8737" s="12"/>
      <c r="O8737" s="12"/>
      <c r="P8737" s="12"/>
    </row>
    <row r="8738" spans="1:16" x14ac:dyDescent="0.25">
      <c r="A8738" s="35">
        <v>8737</v>
      </c>
      <c r="B8738" s="89">
        <v>365</v>
      </c>
      <c r="C8738" s="35">
        <f t="shared" si="680"/>
        <v>1</v>
      </c>
      <c r="D8738" s="35">
        <f t="shared" si="683"/>
        <v>365</v>
      </c>
      <c r="E8738" s="35">
        <f t="shared" si="684"/>
        <v>1</v>
      </c>
      <c r="F8738" s="35" t="str">
        <f t="shared" si="681"/>
        <v>Sunday</v>
      </c>
      <c r="G8738" s="35">
        <f t="shared" si="682"/>
        <v>12</v>
      </c>
      <c r="H8738" s="34">
        <f>CONVERT(INDEX(Htg_StPt_Sch_EZ!$C$4:$I$27,MATCH(Schedules_8760!$C8738,Htg_StPt_Sch_EZ!$B$4:$B$27,0),MATCH(Schedules_8760!$F8738,Htg_StPt_Sch_EZ!$C$3:$I$3,0)),"F","C")</f>
        <v>20.555555555555554</v>
      </c>
      <c r="I8738" s="34">
        <f>CONVERT(INDEX(Htg_StPt_Sch_EZ!$C$31:$I$54,MATCH(Schedules_8760!$C8738,Htg_StPt_Sch_EZ!$B$31:$B$54,0),MATCH(Schedules_8760!$F8738,Htg_StPt_Sch_EZ!$C$30:$I$30,0)),"F","C")</f>
        <v>19.444444444444443</v>
      </c>
      <c r="J8738" s="34">
        <f>CONVERT(INDEX(Clg_StPt_Sch_EZ!$C$4:$I$27,MATCH(Schedules_8760!$C8738,Clg_StPt_Sch_EZ!$B$4:$B$27,0),MATCH(Schedules_8760!$F8738,Clg_StPt_Sch_EZ!$C$3:$I$3,0)),"F","C")</f>
        <v>25.555555555555554</v>
      </c>
      <c r="K8738" s="34">
        <f>CONVERT(INDEX(Clg_StPt_Sch_EZ!$C$31:$I$54,MATCH(Schedules_8760!$C8738,Clg_StPt_Sch_EZ!$B$31:$B$54,0),MATCH(Schedules_8760!$F8738,Clg_StPt_Sch_EZ!$C$30:$I$30,0)),"F","C")</f>
        <v>28.333333333333332</v>
      </c>
      <c r="L8738" s="34">
        <f>CONVERT(INDEX(DHW_StPt_Sch_EZ!$C$4:$I$27,MATCH(Schedules_8760!$C8738,DHW_StPt_Sch_EZ!$B$4:$B$27,0),MATCH(Schedules_8760!$F8738,DHW_StPt_Sch_EZ!$C$3:$I$3,0)),"F","C")</f>
        <v>53.333333333333329</v>
      </c>
      <c r="M8738" s="34">
        <f>CONVERT(INDEX(DHW_StPt_Sch_EZ!$C$31:$I$54,MATCH(Schedules_8760!$C8738,DHW_StPt_Sch_EZ!$B$31:$B$54,0),MATCH(Schedules_8760!$F8738,DHW_StPt_Sch_EZ!$C$30:$I$30,0)),"F","C")</f>
        <v>53.333333333333329</v>
      </c>
      <c r="N8738" s="12"/>
      <c r="O8738" s="12"/>
      <c r="P8738" s="12"/>
    </row>
    <row r="8739" spans="1:16" x14ac:dyDescent="0.25">
      <c r="A8739" s="35">
        <v>8738</v>
      </c>
      <c r="B8739" s="89">
        <v>365.04166666666669</v>
      </c>
      <c r="C8739" s="35">
        <f t="shared" si="680"/>
        <v>2</v>
      </c>
      <c r="D8739" s="35">
        <f t="shared" si="683"/>
        <v>365</v>
      </c>
      <c r="E8739" s="35">
        <f t="shared" si="684"/>
        <v>1</v>
      </c>
      <c r="F8739" s="35" t="str">
        <f t="shared" si="681"/>
        <v>Sunday</v>
      </c>
      <c r="G8739" s="35">
        <f t="shared" si="682"/>
        <v>12</v>
      </c>
      <c r="H8739" s="34">
        <f>CONVERT(INDEX(Htg_StPt_Sch_EZ!$C$4:$I$27,MATCH(Schedules_8760!$C8739,Htg_StPt_Sch_EZ!$B$4:$B$27,0),MATCH(Schedules_8760!$F8739,Htg_StPt_Sch_EZ!$C$3:$I$3,0)),"F","C")</f>
        <v>20.555555555555554</v>
      </c>
      <c r="I8739" s="34">
        <f>CONVERT(INDEX(Htg_StPt_Sch_EZ!$C$31:$I$54,MATCH(Schedules_8760!$C8739,Htg_StPt_Sch_EZ!$B$31:$B$54,0),MATCH(Schedules_8760!$F8739,Htg_StPt_Sch_EZ!$C$30:$I$30,0)),"F","C")</f>
        <v>19.444444444444443</v>
      </c>
      <c r="J8739" s="34">
        <f>CONVERT(INDEX(Clg_StPt_Sch_EZ!$C$4:$I$27,MATCH(Schedules_8760!$C8739,Clg_StPt_Sch_EZ!$B$4:$B$27,0),MATCH(Schedules_8760!$F8739,Clg_StPt_Sch_EZ!$C$3:$I$3,0)),"F","C")</f>
        <v>25.555555555555554</v>
      </c>
      <c r="K8739" s="34">
        <f>CONVERT(INDEX(Clg_StPt_Sch_EZ!$C$31:$I$54,MATCH(Schedules_8760!$C8739,Clg_StPt_Sch_EZ!$B$31:$B$54,0),MATCH(Schedules_8760!$F8739,Clg_StPt_Sch_EZ!$C$30:$I$30,0)),"F","C")</f>
        <v>28.333333333333332</v>
      </c>
      <c r="L8739" s="34">
        <f>CONVERT(INDEX(DHW_StPt_Sch_EZ!$C$4:$I$27,MATCH(Schedules_8760!$C8739,DHW_StPt_Sch_EZ!$B$4:$B$27,0),MATCH(Schedules_8760!$F8739,DHW_StPt_Sch_EZ!$C$3:$I$3,0)),"F","C")</f>
        <v>53.333333333333329</v>
      </c>
      <c r="M8739" s="34">
        <f>CONVERT(INDEX(DHW_StPt_Sch_EZ!$C$31:$I$54,MATCH(Schedules_8760!$C8739,DHW_StPt_Sch_EZ!$B$31:$B$54,0),MATCH(Schedules_8760!$F8739,DHW_StPt_Sch_EZ!$C$30:$I$30,0)),"F","C")</f>
        <v>53.333333333333329</v>
      </c>
      <c r="N8739" s="12"/>
      <c r="O8739" s="12"/>
      <c r="P8739" s="12"/>
    </row>
    <row r="8740" spans="1:16" x14ac:dyDescent="0.25">
      <c r="A8740" s="35">
        <v>8739</v>
      </c>
      <c r="B8740" s="89">
        <v>365.08333333333331</v>
      </c>
      <c r="C8740" s="35">
        <f t="shared" si="680"/>
        <v>3</v>
      </c>
      <c r="D8740" s="35">
        <f t="shared" si="683"/>
        <v>365</v>
      </c>
      <c r="E8740" s="35">
        <f t="shared" si="684"/>
        <v>1</v>
      </c>
      <c r="F8740" s="35" t="str">
        <f t="shared" si="681"/>
        <v>Sunday</v>
      </c>
      <c r="G8740" s="35">
        <f t="shared" si="682"/>
        <v>12</v>
      </c>
      <c r="H8740" s="34">
        <f>CONVERT(INDEX(Htg_StPt_Sch_EZ!$C$4:$I$27,MATCH(Schedules_8760!$C8740,Htg_StPt_Sch_EZ!$B$4:$B$27,0),MATCH(Schedules_8760!$F8740,Htg_StPt_Sch_EZ!$C$3:$I$3,0)),"F","C")</f>
        <v>20.555555555555554</v>
      </c>
      <c r="I8740" s="34">
        <f>CONVERT(INDEX(Htg_StPt_Sch_EZ!$C$31:$I$54,MATCH(Schedules_8760!$C8740,Htg_StPt_Sch_EZ!$B$31:$B$54,0),MATCH(Schedules_8760!$F8740,Htg_StPt_Sch_EZ!$C$30:$I$30,0)),"F","C")</f>
        <v>19.444444444444443</v>
      </c>
      <c r="J8740" s="34">
        <f>CONVERT(INDEX(Clg_StPt_Sch_EZ!$C$4:$I$27,MATCH(Schedules_8760!$C8740,Clg_StPt_Sch_EZ!$B$4:$B$27,0),MATCH(Schedules_8760!$F8740,Clg_StPt_Sch_EZ!$C$3:$I$3,0)),"F","C")</f>
        <v>25.555555555555554</v>
      </c>
      <c r="K8740" s="34">
        <f>CONVERT(INDEX(Clg_StPt_Sch_EZ!$C$31:$I$54,MATCH(Schedules_8760!$C8740,Clg_StPt_Sch_EZ!$B$31:$B$54,0),MATCH(Schedules_8760!$F8740,Clg_StPt_Sch_EZ!$C$30:$I$30,0)),"F","C")</f>
        <v>28.333333333333332</v>
      </c>
      <c r="L8740" s="34">
        <f>CONVERT(INDEX(DHW_StPt_Sch_EZ!$C$4:$I$27,MATCH(Schedules_8760!$C8740,DHW_StPt_Sch_EZ!$B$4:$B$27,0),MATCH(Schedules_8760!$F8740,DHW_StPt_Sch_EZ!$C$3:$I$3,0)),"F","C")</f>
        <v>53.333333333333329</v>
      </c>
      <c r="M8740" s="34">
        <f>CONVERT(INDEX(DHW_StPt_Sch_EZ!$C$31:$I$54,MATCH(Schedules_8760!$C8740,DHW_StPt_Sch_EZ!$B$31:$B$54,0),MATCH(Schedules_8760!$F8740,DHW_StPt_Sch_EZ!$C$30:$I$30,0)),"F","C")</f>
        <v>53.333333333333329</v>
      </c>
      <c r="N8740" s="12"/>
      <c r="O8740" s="12"/>
      <c r="P8740" s="12"/>
    </row>
    <row r="8741" spans="1:16" x14ac:dyDescent="0.25">
      <c r="A8741" s="35">
        <v>8740</v>
      </c>
      <c r="B8741" s="89">
        <v>365.125</v>
      </c>
      <c r="C8741" s="35">
        <f t="shared" si="680"/>
        <v>4</v>
      </c>
      <c r="D8741" s="35">
        <f t="shared" si="683"/>
        <v>365</v>
      </c>
      <c r="E8741" s="35">
        <f t="shared" si="684"/>
        <v>1</v>
      </c>
      <c r="F8741" s="35" t="str">
        <f t="shared" si="681"/>
        <v>Sunday</v>
      </c>
      <c r="G8741" s="35">
        <f t="shared" si="682"/>
        <v>12</v>
      </c>
      <c r="H8741" s="34">
        <f>CONVERT(INDEX(Htg_StPt_Sch_EZ!$C$4:$I$27,MATCH(Schedules_8760!$C8741,Htg_StPt_Sch_EZ!$B$4:$B$27,0),MATCH(Schedules_8760!$F8741,Htg_StPt_Sch_EZ!$C$3:$I$3,0)),"F","C")</f>
        <v>20.555555555555554</v>
      </c>
      <c r="I8741" s="34">
        <f>CONVERT(INDEX(Htg_StPt_Sch_EZ!$C$31:$I$54,MATCH(Schedules_8760!$C8741,Htg_StPt_Sch_EZ!$B$31:$B$54,0),MATCH(Schedules_8760!$F8741,Htg_StPt_Sch_EZ!$C$30:$I$30,0)),"F","C")</f>
        <v>19.444444444444443</v>
      </c>
      <c r="J8741" s="34">
        <f>CONVERT(INDEX(Clg_StPt_Sch_EZ!$C$4:$I$27,MATCH(Schedules_8760!$C8741,Clg_StPt_Sch_EZ!$B$4:$B$27,0),MATCH(Schedules_8760!$F8741,Clg_StPt_Sch_EZ!$C$3:$I$3,0)),"F","C")</f>
        <v>25.555555555555554</v>
      </c>
      <c r="K8741" s="34">
        <f>CONVERT(INDEX(Clg_StPt_Sch_EZ!$C$31:$I$54,MATCH(Schedules_8760!$C8741,Clg_StPt_Sch_EZ!$B$31:$B$54,0),MATCH(Schedules_8760!$F8741,Clg_StPt_Sch_EZ!$C$30:$I$30,0)),"F","C")</f>
        <v>28.333333333333332</v>
      </c>
      <c r="L8741" s="34">
        <f>CONVERT(INDEX(DHW_StPt_Sch_EZ!$C$4:$I$27,MATCH(Schedules_8760!$C8741,DHW_StPt_Sch_EZ!$B$4:$B$27,0),MATCH(Schedules_8760!$F8741,DHW_StPt_Sch_EZ!$C$3:$I$3,0)),"F","C")</f>
        <v>53.333333333333329</v>
      </c>
      <c r="M8741" s="34">
        <f>CONVERT(INDEX(DHW_StPt_Sch_EZ!$C$31:$I$54,MATCH(Schedules_8760!$C8741,DHW_StPt_Sch_EZ!$B$31:$B$54,0),MATCH(Schedules_8760!$F8741,DHW_StPt_Sch_EZ!$C$30:$I$30,0)),"F","C")</f>
        <v>53.333333333333329</v>
      </c>
      <c r="N8741" s="12"/>
      <c r="O8741" s="12"/>
      <c r="P8741" s="12"/>
    </row>
    <row r="8742" spans="1:16" x14ac:dyDescent="0.25">
      <c r="A8742" s="35">
        <v>8741</v>
      </c>
      <c r="B8742" s="89">
        <v>365.16666666666669</v>
      </c>
      <c r="C8742" s="35">
        <f t="shared" si="680"/>
        <v>5</v>
      </c>
      <c r="D8742" s="35">
        <f t="shared" si="683"/>
        <v>365</v>
      </c>
      <c r="E8742" s="35">
        <f t="shared" si="684"/>
        <v>1</v>
      </c>
      <c r="F8742" s="35" t="str">
        <f t="shared" si="681"/>
        <v>Sunday</v>
      </c>
      <c r="G8742" s="35">
        <f t="shared" si="682"/>
        <v>12</v>
      </c>
      <c r="H8742" s="34">
        <f>CONVERT(INDEX(Htg_StPt_Sch_EZ!$C$4:$I$27,MATCH(Schedules_8760!$C8742,Htg_StPt_Sch_EZ!$B$4:$B$27,0),MATCH(Schedules_8760!$F8742,Htg_StPt_Sch_EZ!$C$3:$I$3,0)),"F","C")</f>
        <v>20.555555555555554</v>
      </c>
      <c r="I8742" s="34">
        <f>CONVERT(INDEX(Htg_StPt_Sch_EZ!$C$31:$I$54,MATCH(Schedules_8760!$C8742,Htg_StPt_Sch_EZ!$B$31:$B$54,0),MATCH(Schedules_8760!$F8742,Htg_StPt_Sch_EZ!$C$30:$I$30,0)),"F","C")</f>
        <v>19.444444444444443</v>
      </c>
      <c r="J8742" s="34">
        <f>CONVERT(INDEX(Clg_StPt_Sch_EZ!$C$4:$I$27,MATCH(Schedules_8760!$C8742,Clg_StPt_Sch_EZ!$B$4:$B$27,0),MATCH(Schedules_8760!$F8742,Clg_StPt_Sch_EZ!$C$3:$I$3,0)),"F","C")</f>
        <v>25.555555555555554</v>
      </c>
      <c r="K8742" s="34">
        <f>CONVERT(INDEX(Clg_StPt_Sch_EZ!$C$31:$I$54,MATCH(Schedules_8760!$C8742,Clg_StPt_Sch_EZ!$B$31:$B$54,0),MATCH(Schedules_8760!$F8742,Clg_StPt_Sch_EZ!$C$30:$I$30,0)),"F","C")</f>
        <v>28.333333333333332</v>
      </c>
      <c r="L8742" s="34">
        <f>CONVERT(INDEX(DHW_StPt_Sch_EZ!$C$4:$I$27,MATCH(Schedules_8760!$C8742,DHW_StPt_Sch_EZ!$B$4:$B$27,0),MATCH(Schedules_8760!$F8742,DHW_StPt_Sch_EZ!$C$3:$I$3,0)),"F","C")</f>
        <v>53.333333333333329</v>
      </c>
      <c r="M8742" s="34">
        <f>CONVERT(INDEX(DHW_StPt_Sch_EZ!$C$31:$I$54,MATCH(Schedules_8760!$C8742,DHW_StPt_Sch_EZ!$B$31:$B$54,0),MATCH(Schedules_8760!$F8742,DHW_StPt_Sch_EZ!$C$30:$I$30,0)),"F","C")</f>
        <v>53.333333333333329</v>
      </c>
      <c r="N8742" s="12"/>
      <c r="O8742" s="12"/>
      <c r="P8742" s="12"/>
    </row>
    <row r="8743" spans="1:16" x14ac:dyDescent="0.25">
      <c r="A8743" s="35">
        <v>8742</v>
      </c>
      <c r="B8743" s="89">
        <v>365.20833333333331</v>
      </c>
      <c r="C8743" s="35">
        <f t="shared" si="680"/>
        <v>6</v>
      </c>
      <c r="D8743" s="35">
        <f t="shared" si="683"/>
        <v>365</v>
      </c>
      <c r="E8743" s="35">
        <f t="shared" si="684"/>
        <v>1</v>
      </c>
      <c r="F8743" s="35" t="str">
        <f t="shared" si="681"/>
        <v>Sunday</v>
      </c>
      <c r="G8743" s="35">
        <f t="shared" si="682"/>
        <v>12</v>
      </c>
      <c r="H8743" s="34">
        <f>CONVERT(INDEX(Htg_StPt_Sch_EZ!$C$4:$I$27,MATCH(Schedules_8760!$C8743,Htg_StPt_Sch_EZ!$B$4:$B$27,0),MATCH(Schedules_8760!$F8743,Htg_StPt_Sch_EZ!$C$3:$I$3,0)),"F","C")</f>
        <v>20.555555555555554</v>
      </c>
      <c r="I8743" s="34">
        <f>CONVERT(INDEX(Htg_StPt_Sch_EZ!$C$31:$I$54,MATCH(Schedules_8760!$C8743,Htg_StPt_Sch_EZ!$B$31:$B$54,0),MATCH(Schedules_8760!$F8743,Htg_StPt_Sch_EZ!$C$30:$I$30,0)),"F","C")</f>
        <v>19.444444444444443</v>
      </c>
      <c r="J8743" s="34">
        <f>CONVERT(INDEX(Clg_StPt_Sch_EZ!$C$4:$I$27,MATCH(Schedules_8760!$C8743,Clg_StPt_Sch_EZ!$B$4:$B$27,0),MATCH(Schedules_8760!$F8743,Clg_StPt_Sch_EZ!$C$3:$I$3,0)),"F","C")</f>
        <v>25.555555555555554</v>
      </c>
      <c r="K8743" s="34">
        <f>CONVERT(INDEX(Clg_StPt_Sch_EZ!$C$31:$I$54,MATCH(Schedules_8760!$C8743,Clg_StPt_Sch_EZ!$B$31:$B$54,0),MATCH(Schedules_8760!$F8743,Clg_StPt_Sch_EZ!$C$30:$I$30,0)),"F","C")</f>
        <v>28.333333333333332</v>
      </c>
      <c r="L8743" s="34">
        <f>CONVERT(INDEX(DHW_StPt_Sch_EZ!$C$4:$I$27,MATCH(Schedules_8760!$C8743,DHW_StPt_Sch_EZ!$B$4:$B$27,0),MATCH(Schedules_8760!$F8743,DHW_StPt_Sch_EZ!$C$3:$I$3,0)),"F","C")</f>
        <v>53.333333333333329</v>
      </c>
      <c r="M8743" s="34">
        <f>CONVERT(INDEX(DHW_StPt_Sch_EZ!$C$31:$I$54,MATCH(Schedules_8760!$C8743,DHW_StPt_Sch_EZ!$B$31:$B$54,0),MATCH(Schedules_8760!$F8743,DHW_StPt_Sch_EZ!$C$30:$I$30,0)),"F","C")</f>
        <v>53.333333333333329</v>
      </c>
      <c r="N8743" s="12"/>
      <c r="O8743" s="12"/>
      <c r="P8743" s="12"/>
    </row>
    <row r="8744" spans="1:16" x14ac:dyDescent="0.25">
      <c r="A8744" s="35">
        <v>8743</v>
      </c>
      <c r="B8744" s="89">
        <v>365.25</v>
      </c>
      <c r="C8744" s="35">
        <f t="shared" si="680"/>
        <v>7</v>
      </c>
      <c r="D8744" s="35">
        <f t="shared" si="683"/>
        <v>365</v>
      </c>
      <c r="E8744" s="35">
        <f t="shared" si="684"/>
        <v>1</v>
      </c>
      <c r="F8744" s="35" t="str">
        <f t="shared" si="681"/>
        <v>Sunday</v>
      </c>
      <c r="G8744" s="35">
        <f t="shared" si="682"/>
        <v>12</v>
      </c>
      <c r="H8744" s="34">
        <f>CONVERT(INDEX(Htg_StPt_Sch_EZ!$C$4:$I$27,MATCH(Schedules_8760!$C8744,Htg_StPt_Sch_EZ!$B$4:$B$27,0),MATCH(Schedules_8760!$F8744,Htg_StPt_Sch_EZ!$C$3:$I$3,0)),"F","C")</f>
        <v>20.555555555555554</v>
      </c>
      <c r="I8744" s="34">
        <f>CONVERT(INDEX(Htg_StPt_Sch_EZ!$C$31:$I$54,MATCH(Schedules_8760!$C8744,Htg_StPt_Sch_EZ!$B$31:$B$54,0),MATCH(Schedules_8760!$F8744,Htg_StPt_Sch_EZ!$C$30:$I$30,0)),"F","C")</f>
        <v>19.444444444444443</v>
      </c>
      <c r="J8744" s="34">
        <f>CONVERT(INDEX(Clg_StPt_Sch_EZ!$C$4:$I$27,MATCH(Schedules_8760!$C8744,Clg_StPt_Sch_EZ!$B$4:$B$27,0),MATCH(Schedules_8760!$F8744,Clg_StPt_Sch_EZ!$C$3:$I$3,0)),"F","C")</f>
        <v>25.555555555555554</v>
      </c>
      <c r="K8744" s="34">
        <f>CONVERT(INDEX(Clg_StPt_Sch_EZ!$C$31:$I$54,MATCH(Schedules_8760!$C8744,Clg_StPt_Sch_EZ!$B$31:$B$54,0),MATCH(Schedules_8760!$F8744,Clg_StPt_Sch_EZ!$C$30:$I$30,0)),"F","C")</f>
        <v>28.333333333333332</v>
      </c>
      <c r="L8744" s="34">
        <f>CONVERT(INDEX(DHW_StPt_Sch_EZ!$C$4:$I$27,MATCH(Schedules_8760!$C8744,DHW_StPt_Sch_EZ!$B$4:$B$27,0),MATCH(Schedules_8760!$F8744,DHW_StPt_Sch_EZ!$C$3:$I$3,0)),"F","C")</f>
        <v>53.333333333333329</v>
      </c>
      <c r="M8744" s="34">
        <f>CONVERT(INDEX(DHW_StPt_Sch_EZ!$C$31:$I$54,MATCH(Schedules_8760!$C8744,DHW_StPt_Sch_EZ!$B$31:$B$54,0),MATCH(Schedules_8760!$F8744,DHW_StPt_Sch_EZ!$C$30:$I$30,0)),"F","C")</f>
        <v>53.333333333333329</v>
      </c>
      <c r="N8744" s="12"/>
      <c r="O8744" s="12"/>
      <c r="P8744" s="12"/>
    </row>
    <row r="8745" spans="1:16" x14ac:dyDescent="0.25">
      <c r="A8745" s="35">
        <v>8744</v>
      </c>
      <c r="B8745" s="89">
        <v>365.29166666666669</v>
      </c>
      <c r="C8745" s="35">
        <f t="shared" si="680"/>
        <v>8</v>
      </c>
      <c r="D8745" s="35">
        <f t="shared" si="683"/>
        <v>365</v>
      </c>
      <c r="E8745" s="35">
        <f t="shared" si="684"/>
        <v>1</v>
      </c>
      <c r="F8745" s="35" t="str">
        <f t="shared" si="681"/>
        <v>Sunday</v>
      </c>
      <c r="G8745" s="35">
        <f t="shared" si="682"/>
        <v>12</v>
      </c>
      <c r="H8745" s="34">
        <f>CONVERT(INDEX(Htg_StPt_Sch_EZ!$C$4:$I$27,MATCH(Schedules_8760!$C8745,Htg_StPt_Sch_EZ!$B$4:$B$27,0),MATCH(Schedules_8760!$F8745,Htg_StPt_Sch_EZ!$C$3:$I$3,0)),"F","C")</f>
        <v>20.555555555555554</v>
      </c>
      <c r="I8745" s="34">
        <f>CONVERT(INDEX(Htg_StPt_Sch_EZ!$C$31:$I$54,MATCH(Schedules_8760!$C8745,Htg_StPt_Sch_EZ!$B$31:$B$54,0),MATCH(Schedules_8760!$F8745,Htg_StPt_Sch_EZ!$C$30:$I$30,0)),"F","C")</f>
        <v>19.444444444444443</v>
      </c>
      <c r="J8745" s="34">
        <f>CONVERT(INDEX(Clg_StPt_Sch_EZ!$C$4:$I$27,MATCH(Schedules_8760!$C8745,Clg_StPt_Sch_EZ!$B$4:$B$27,0),MATCH(Schedules_8760!$F8745,Clg_StPt_Sch_EZ!$C$3:$I$3,0)),"F","C")</f>
        <v>25.555555555555554</v>
      </c>
      <c r="K8745" s="34">
        <f>CONVERT(INDEX(Clg_StPt_Sch_EZ!$C$31:$I$54,MATCH(Schedules_8760!$C8745,Clg_StPt_Sch_EZ!$B$31:$B$54,0),MATCH(Schedules_8760!$F8745,Clg_StPt_Sch_EZ!$C$30:$I$30,0)),"F","C")</f>
        <v>25</v>
      </c>
      <c r="L8745" s="34">
        <f>CONVERT(INDEX(DHW_StPt_Sch_EZ!$C$4:$I$27,MATCH(Schedules_8760!$C8745,DHW_StPt_Sch_EZ!$B$4:$B$27,0),MATCH(Schedules_8760!$F8745,DHW_StPt_Sch_EZ!$C$3:$I$3,0)),"F","C")</f>
        <v>53.333333333333329</v>
      </c>
      <c r="M8745" s="34">
        <f>CONVERT(INDEX(DHW_StPt_Sch_EZ!$C$31:$I$54,MATCH(Schedules_8760!$C8745,DHW_StPt_Sch_EZ!$B$31:$B$54,0),MATCH(Schedules_8760!$F8745,DHW_StPt_Sch_EZ!$C$30:$I$30,0)),"F","C")</f>
        <v>53.333333333333329</v>
      </c>
      <c r="N8745" s="12"/>
      <c r="O8745" s="12"/>
      <c r="P8745" s="12"/>
    </row>
    <row r="8746" spans="1:16" x14ac:dyDescent="0.25">
      <c r="A8746" s="35">
        <v>8745</v>
      </c>
      <c r="B8746" s="89">
        <v>365.33333333333331</v>
      </c>
      <c r="C8746" s="35">
        <f t="shared" si="680"/>
        <v>9</v>
      </c>
      <c r="D8746" s="35">
        <f t="shared" si="683"/>
        <v>365</v>
      </c>
      <c r="E8746" s="35">
        <f t="shared" si="684"/>
        <v>1</v>
      </c>
      <c r="F8746" s="35" t="str">
        <f t="shared" si="681"/>
        <v>Sunday</v>
      </c>
      <c r="G8746" s="35">
        <f t="shared" si="682"/>
        <v>12</v>
      </c>
      <c r="H8746" s="34">
        <f>CONVERT(INDEX(Htg_StPt_Sch_EZ!$C$4:$I$27,MATCH(Schedules_8760!$C8746,Htg_StPt_Sch_EZ!$B$4:$B$27,0),MATCH(Schedules_8760!$F8746,Htg_StPt_Sch_EZ!$C$3:$I$3,0)),"F","C")</f>
        <v>20.555555555555554</v>
      </c>
      <c r="I8746" s="34">
        <f>CONVERT(INDEX(Htg_StPt_Sch_EZ!$C$31:$I$54,MATCH(Schedules_8760!$C8746,Htg_StPt_Sch_EZ!$B$31:$B$54,0),MATCH(Schedules_8760!$F8746,Htg_StPt_Sch_EZ!$C$30:$I$30,0)),"F","C")</f>
        <v>19.444444444444443</v>
      </c>
      <c r="J8746" s="34">
        <f>CONVERT(INDEX(Clg_StPt_Sch_EZ!$C$4:$I$27,MATCH(Schedules_8760!$C8746,Clg_StPt_Sch_EZ!$B$4:$B$27,0),MATCH(Schedules_8760!$F8746,Clg_StPt_Sch_EZ!$C$3:$I$3,0)),"F","C")</f>
        <v>25.555555555555554</v>
      </c>
      <c r="K8746" s="34">
        <f>CONVERT(INDEX(Clg_StPt_Sch_EZ!$C$31:$I$54,MATCH(Schedules_8760!$C8746,Clg_StPt_Sch_EZ!$B$31:$B$54,0),MATCH(Schedules_8760!$F8746,Clg_StPt_Sch_EZ!$C$30:$I$30,0)),"F","C")</f>
        <v>25</v>
      </c>
      <c r="L8746" s="34">
        <f>CONVERT(INDEX(DHW_StPt_Sch_EZ!$C$4:$I$27,MATCH(Schedules_8760!$C8746,DHW_StPt_Sch_EZ!$B$4:$B$27,0),MATCH(Schedules_8760!$F8746,DHW_StPt_Sch_EZ!$C$3:$I$3,0)),"F","C")</f>
        <v>53.333333333333329</v>
      </c>
      <c r="M8746" s="34">
        <f>CONVERT(INDEX(DHW_StPt_Sch_EZ!$C$31:$I$54,MATCH(Schedules_8760!$C8746,DHW_StPt_Sch_EZ!$B$31:$B$54,0),MATCH(Schedules_8760!$F8746,DHW_StPt_Sch_EZ!$C$30:$I$30,0)),"F","C")</f>
        <v>53.333333333333329</v>
      </c>
      <c r="N8746" s="12"/>
      <c r="O8746" s="12"/>
      <c r="P8746" s="12"/>
    </row>
    <row r="8747" spans="1:16" x14ac:dyDescent="0.25">
      <c r="A8747" s="35">
        <v>8746</v>
      </c>
      <c r="B8747" s="89">
        <v>365.375</v>
      </c>
      <c r="C8747" s="35">
        <f t="shared" si="680"/>
        <v>10</v>
      </c>
      <c r="D8747" s="35">
        <f t="shared" si="683"/>
        <v>365</v>
      </c>
      <c r="E8747" s="35">
        <f t="shared" si="684"/>
        <v>1</v>
      </c>
      <c r="F8747" s="35" t="str">
        <f t="shared" si="681"/>
        <v>Sunday</v>
      </c>
      <c r="G8747" s="35">
        <f t="shared" si="682"/>
        <v>12</v>
      </c>
      <c r="H8747" s="34">
        <f>CONVERT(INDEX(Htg_StPt_Sch_EZ!$C$4:$I$27,MATCH(Schedules_8760!$C8747,Htg_StPt_Sch_EZ!$B$4:$B$27,0),MATCH(Schedules_8760!$F8747,Htg_StPt_Sch_EZ!$C$3:$I$3,0)),"F","C")</f>
        <v>20.555555555555554</v>
      </c>
      <c r="I8747" s="34">
        <f>CONVERT(INDEX(Htg_StPt_Sch_EZ!$C$31:$I$54,MATCH(Schedules_8760!$C8747,Htg_StPt_Sch_EZ!$B$31:$B$54,0),MATCH(Schedules_8760!$F8747,Htg_StPt_Sch_EZ!$C$30:$I$30,0)),"F","C")</f>
        <v>19.444444444444443</v>
      </c>
      <c r="J8747" s="34">
        <f>CONVERT(INDEX(Clg_StPt_Sch_EZ!$C$4:$I$27,MATCH(Schedules_8760!$C8747,Clg_StPt_Sch_EZ!$B$4:$B$27,0),MATCH(Schedules_8760!$F8747,Clg_StPt_Sch_EZ!$C$3:$I$3,0)),"F","C")</f>
        <v>25.555555555555554</v>
      </c>
      <c r="K8747" s="34">
        <f>CONVERT(INDEX(Clg_StPt_Sch_EZ!$C$31:$I$54,MATCH(Schedules_8760!$C8747,Clg_StPt_Sch_EZ!$B$31:$B$54,0),MATCH(Schedules_8760!$F8747,Clg_StPt_Sch_EZ!$C$30:$I$30,0)),"F","C")</f>
        <v>25</v>
      </c>
      <c r="L8747" s="34">
        <f>CONVERT(INDEX(DHW_StPt_Sch_EZ!$C$4:$I$27,MATCH(Schedules_8760!$C8747,DHW_StPt_Sch_EZ!$B$4:$B$27,0),MATCH(Schedules_8760!$F8747,DHW_StPt_Sch_EZ!$C$3:$I$3,0)),"F","C")</f>
        <v>53.333333333333329</v>
      </c>
      <c r="M8747" s="34">
        <f>CONVERT(INDEX(DHW_StPt_Sch_EZ!$C$31:$I$54,MATCH(Schedules_8760!$C8747,DHW_StPt_Sch_EZ!$B$31:$B$54,0),MATCH(Schedules_8760!$F8747,DHW_StPt_Sch_EZ!$C$30:$I$30,0)),"F","C")</f>
        <v>53.333333333333329</v>
      </c>
      <c r="N8747" s="12"/>
      <c r="O8747" s="12"/>
      <c r="P8747" s="12"/>
    </row>
    <row r="8748" spans="1:16" x14ac:dyDescent="0.25">
      <c r="A8748" s="35">
        <v>8747</v>
      </c>
      <c r="B8748" s="89">
        <v>365.41666666666669</v>
      </c>
      <c r="C8748" s="35">
        <f t="shared" si="680"/>
        <v>11</v>
      </c>
      <c r="D8748" s="35">
        <f t="shared" si="683"/>
        <v>365</v>
      </c>
      <c r="E8748" s="35">
        <f t="shared" si="684"/>
        <v>1</v>
      </c>
      <c r="F8748" s="35" t="str">
        <f t="shared" si="681"/>
        <v>Sunday</v>
      </c>
      <c r="G8748" s="35">
        <f t="shared" si="682"/>
        <v>12</v>
      </c>
      <c r="H8748" s="34">
        <f>CONVERT(INDEX(Htg_StPt_Sch_EZ!$C$4:$I$27,MATCH(Schedules_8760!$C8748,Htg_StPt_Sch_EZ!$B$4:$B$27,0),MATCH(Schedules_8760!$F8748,Htg_StPt_Sch_EZ!$C$3:$I$3,0)),"F","C")</f>
        <v>20.555555555555554</v>
      </c>
      <c r="I8748" s="34">
        <f>CONVERT(INDEX(Htg_StPt_Sch_EZ!$C$31:$I$54,MATCH(Schedules_8760!$C8748,Htg_StPt_Sch_EZ!$B$31:$B$54,0),MATCH(Schedules_8760!$F8748,Htg_StPt_Sch_EZ!$C$30:$I$30,0)),"F","C")</f>
        <v>19.444444444444443</v>
      </c>
      <c r="J8748" s="34">
        <f>CONVERT(INDEX(Clg_StPt_Sch_EZ!$C$4:$I$27,MATCH(Schedules_8760!$C8748,Clg_StPt_Sch_EZ!$B$4:$B$27,0),MATCH(Schedules_8760!$F8748,Clg_StPt_Sch_EZ!$C$3:$I$3,0)),"F","C")</f>
        <v>25.555555555555554</v>
      </c>
      <c r="K8748" s="34">
        <f>CONVERT(INDEX(Clg_StPt_Sch_EZ!$C$31:$I$54,MATCH(Schedules_8760!$C8748,Clg_StPt_Sch_EZ!$B$31:$B$54,0),MATCH(Schedules_8760!$F8748,Clg_StPt_Sch_EZ!$C$30:$I$30,0)),"F","C")</f>
        <v>25</v>
      </c>
      <c r="L8748" s="34">
        <f>CONVERT(INDEX(DHW_StPt_Sch_EZ!$C$4:$I$27,MATCH(Schedules_8760!$C8748,DHW_StPt_Sch_EZ!$B$4:$B$27,0),MATCH(Schedules_8760!$F8748,DHW_StPt_Sch_EZ!$C$3:$I$3,0)),"F","C")</f>
        <v>53.333333333333329</v>
      </c>
      <c r="M8748" s="34">
        <f>CONVERT(INDEX(DHW_StPt_Sch_EZ!$C$31:$I$54,MATCH(Schedules_8760!$C8748,DHW_StPt_Sch_EZ!$B$31:$B$54,0),MATCH(Schedules_8760!$F8748,DHW_StPt_Sch_EZ!$C$30:$I$30,0)),"F","C")</f>
        <v>53.333333333333329</v>
      </c>
      <c r="N8748" s="12"/>
      <c r="O8748" s="12"/>
      <c r="P8748" s="12"/>
    </row>
    <row r="8749" spans="1:16" x14ac:dyDescent="0.25">
      <c r="A8749" s="35">
        <v>8748</v>
      </c>
      <c r="B8749" s="89">
        <v>365.45833333333331</v>
      </c>
      <c r="C8749" s="35">
        <f t="shared" si="680"/>
        <v>12</v>
      </c>
      <c r="D8749" s="35">
        <f t="shared" si="683"/>
        <v>365</v>
      </c>
      <c r="E8749" s="35">
        <f t="shared" si="684"/>
        <v>1</v>
      </c>
      <c r="F8749" s="35" t="str">
        <f t="shared" si="681"/>
        <v>Sunday</v>
      </c>
      <c r="G8749" s="35">
        <f t="shared" si="682"/>
        <v>12</v>
      </c>
      <c r="H8749" s="34">
        <f>CONVERT(INDEX(Htg_StPt_Sch_EZ!$C$4:$I$27,MATCH(Schedules_8760!$C8749,Htg_StPt_Sch_EZ!$B$4:$B$27,0),MATCH(Schedules_8760!$F8749,Htg_StPt_Sch_EZ!$C$3:$I$3,0)),"F","C")</f>
        <v>20.555555555555554</v>
      </c>
      <c r="I8749" s="34">
        <f>CONVERT(INDEX(Htg_StPt_Sch_EZ!$C$31:$I$54,MATCH(Schedules_8760!$C8749,Htg_StPt_Sch_EZ!$B$31:$B$54,0),MATCH(Schedules_8760!$F8749,Htg_StPt_Sch_EZ!$C$30:$I$30,0)),"F","C")</f>
        <v>19.444444444444443</v>
      </c>
      <c r="J8749" s="34">
        <f>CONVERT(INDEX(Clg_StPt_Sch_EZ!$C$4:$I$27,MATCH(Schedules_8760!$C8749,Clg_StPt_Sch_EZ!$B$4:$B$27,0),MATCH(Schedules_8760!$F8749,Clg_StPt_Sch_EZ!$C$3:$I$3,0)),"F","C")</f>
        <v>25.555555555555554</v>
      </c>
      <c r="K8749" s="34">
        <f>CONVERT(INDEX(Clg_StPt_Sch_EZ!$C$31:$I$54,MATCH(Schedules_8760!$C8749,Clg_StPt_Sch_EZ!$B$31:$B$54,0),MATCH(Schedules_8760!$F8749,Clg_StPt_Sch_EZ!$C$30:$I$30,0)),"F","C")</f>
        <v>25</v>
      </c>
      <c r="L8749" s="34">
        <f>CONVERT(INDEX(DHW_StPt_Sch_EZ!$C$4:$I$27,MATCH(Schedules_8760!$C8749,DHW_StPt_Sch_EZ!$B$4:$B$27,0),MATCH(Schedules_8760!$F8749,DHW_StPt_Sch_EZ!$C$3:$I$3,0)),"F","C")</f>
        <v>53.333333333333329</v>
      </c>
      <c r="M8749" s="34">
        <f>CONVERT(INDEX(DHW_StPt_Sch_EZ!$C$31:$I$54,MATCH(Schedules_8760!$C8749,DHW_StPt_Sch_EZ!$B$31:$B$54,0),MATCH(Schedules_8760!$F8749,DHW_StPt_Sch_EZ!$C$30:$I$30,0)),"F","C")</f>
        <v>53.333333333333329</v>
      </c>
      <c r="N8749" s="12"/>
      <c r="O8749" s="12"/>
      <c r="P8749" s="12"/>
    </row>
    <row r="8750" spans="1:16" x14ac:dyDescent="0.25">
      <c r="A8750" s="35">
        <v>8749</v>
      </c>
      <c r="B8750" s="89">
        <v>365.5</v>
      </c>
      <c r="C8750" s="35">
        <f t="shared" si="680"/>
        <v>13</v>
      </c>
      <c r="D8750" s="35">
        <f t="shared" si="683"/>
        <v>365</v>
      </c>
      <c r="E8750" s="35">
        <f t="shared" si="684"/>
        <v>1</v>
      </c>
      <c r="F8750" s="35" t="str">
        <f t="shared" si="681"/>
        <v>Sunday</v>
      </c>
      <c r="G8750" s="35">
        <f t="shared" si="682"/>
        <v>12</v>
      </c>
      <c r="H8750" s="34">
        <f>CONVERT(INDEX(Htg_StPt_Sch_EZ!$C$4:$I$27,MATCH(Schedules_8760!$C8750,Htg_StPt_Sch_EZ!$B$4:$B$27,0),MATCH(Schedules_8760!$F8750,Htg_StPt_Sch_EZ!$C$3:$I$3,0)),"F","C")</f>
        <v>20.555555555555554</v>
      </c>
      <c r="I8750" s="34">
        <f>CONVERT(INDEX(Htg_StPt_Sch_EZ!$C$31:$I$54,MATCH(Schedules_8760!$C8750,Htg_StPt_Sch_EZ!$B$31:$B$54,0),MATCH(Schedules_8760!$F8750,Htg_StPt_Sch_EZ!$C$30:$I$30,0)),"F","C")</f>
        <v>19.444444444444443</v>
      </c>
      <c r="J8750" s="34">
        <f>CONVERT(INDEX(Clg_StPt_Sch_EZ!$C$4:$I$27,MATCH(Schedules_8760!$C8750,Clg_StPt_Sch_EZ!$B$4:$B$27,0),MATCH(Schedules_8760!$F8750,Clg_StPt_Sch_EZ!$C$3:$I$3,0)),"F","C")</f>
        <v>25.555555555555554</v>
      </c>
      <c r="K8750" s="34">
        <f>CONVERT(INDEX(Clg_StPt_Sch_EZ!$C$31:$I$54,MATCH(Schedules_8760!$C8750,Clg_StPt_Sch_EZ!$B$31:$B$54,0),MATCH(Schedules_8760!$F8750,Clg_StPt_Sch_EZ!$C$30:$I$30,0)),"F","C")</f>
        <v>25</v>
      </c>
      <c r="L8750" s="34">
        <f>CONVERT(INDEX(DHW_StPt_Sch_EZ!$C$4:$I$27,MATCH(Schedules_8760!$C8750,DHW_StPt_Sch_EZ!$B$4:$B$27,0),MATCH(Schedules_8760!$F8750,DHW_StPt_Sch_EZ!$C$3:$I$3,0)),"F","C")</f>
        <v>53.333333333333329</v>
      </c>
      <c r="M8750" s="34">
        <f>CONVERT(INDEX(DHW_StPt_Sch_EZ!$C$31:$I$54,MATCH(Schedules_8760!$C8750,DHW_StPt_Sch_EZ!$B$31:$B$54,0),MATCH(Schedules_8760!$F8750,DHW_StPt_Sch_EZ!$C$30:$I$30,0)),"F","C")</f>
        <v>53.333333333333329</v>
      </c>
      <c r="N8750" s="12"/>
      <c r="O8750" s="12"/>
      <c r="P8750" s="12"/>
    </row>
    <row r="8751" spans="1:16" x14ac:dyDescent="0.25">
      <c r="A8751" s="35">
        <v>8750</v>
      </c>
      <c r="B8751" s="89">
        <v>365.54166666666669</v>
      </c>
      <c r="C8751" s="35">
        <f t="shared" si="680"/>
        <v>14</v>
      </c>
      <c r="D8751" s="35">
        <f t="shared" si="683"/>
        <v>365</v>
      </c>
      <c r="E8751" s="35">
        <f t="shared" si="684"/>
        <v>1</v>
      </c>
      <c r="F8751" s="35" t="str">
        <f t="shared" si="681"/>
        <v>Sunday</v>
      </c>
      <c r="G8751" s="35">
        <f t="shared" si="682"/>
        <v>12</v>
      </c>
      <c r="H8751" s="34">
        <f>CONVERT(INDEX(Htg_StPt_Sch_EZ!$C$4:$I$27,MATCH(Schedules_8760!$C8751,Htg_StPt_Sch_EZ!$B$4:$B$27,0),MATCH(Schedules_8760!$F8751,Htg_StPt_Sch_EZ!$C$3:$I$3,0)),"F","C")</f>
        <v>20.555555555555554</v>
      </c>
      <c r="I8751" s="34">
        <f>CONVERT(INDEX(Htg_StPt_Sch_EZ!$C$31:$I$54,MATCH(Schedules_8760!$C8751,Htg_StPt_Sch_EZ!$B$31:$B$54,0),MATCH(Schedules_8760!$F8751,Htg_StPt_Sch_EZ!$C$30:$I$30,0)),"F","C")</f>
        <v>19.444444444444443</v>
      </c>
      <c r="J8751" s="34">
        <f>CONVERT(INDEX(Clg_StPt_Sch_EZ!$C$4:$I$27,MATCH(Schedules_8760!$C8751,Clg_StPt_Sch_EZ!$B$4:$B$27,0),MATCH(Schedules_8760!$F8751,Clg_StPt_Sch_EZ!$C$3:$I$3,0)),"F","C")</f>
        <v>25.555555555555554</v>
      </c>
      <c r="K8751" s="34">
        <f>CONVERT(INDEX(Clg_StPt_Sch_EZ!$C$31:$I$54,MATCH(Schedules_8760!$C8751,Clg_StPt_Sch_EZ!$B$31:$B$54,0),MATCH(Schedules_8760!$F8751,Clg_StPt_Sch_EZ!$C$30:$I$30,0)),"F","C")</f>
        <v>25</v>
      </c>
      <c r="L8751" s="34">
        <f>CONVERT(INDEX(DHW_StPt_Sch_EZ!$C$4:$I$27,MATCH(Schedules_8760!$C8751,DHW_StPt_Sch_EZ!$B$4:$B$27,0),MATCH(Schedules_8760!$F8751,DHW_StPt_Sch_EZ!$C$3:$I$3,0)),"F","C")</f>
        <v>53.333333333333329</v>
      </c>
      <c r="M8751" s="34">
        <f>CONVERT(INDEX(DHW_StPt_Sch_EZ!$C$31:$I$54,MATCH(Schedules_8760!$C8751,DHW_StPt_Sch_EZ!$B$31:$B$54,0),MATCH(Schedules_8760!$F8751,DHW_StPt_Sch_EZ!$C$30:$I$30,0)),"F","C")</f>
        <v>53.333333333333329</v>
      </c>
      <c r="N8751" s="12"/>
      <c r="O8751" s="12"/>
      <c r="P8751" s="12"/>
    </row>
    <row r="8752" spans="1:16" x14ac:dyDescent="0.25">
      <c r="A8752" s="35">
        <v>8751</v>
      </c>
      <c r="B8752" s="89">
        <v>365.58333333333331</v>
      </c>
      <c r="C8752" s="35">
        <f t="shared" si="680"/>
        <v>15</v>
      </c>
      <c r="D8752" s="35">
        <f t="shared" si="683"/>
        <v>365</v>
      </c>
      <c r="E8752" s="35">
        <f t="shared" si="684"/>
        <v>1</v>
      </c>
      <c r="F8752" s="35" t="str">
        <f t="shared" si="681"/>
        <v>Sunday</v>
      </c>
      <c r="G8752" s="35">
        <f t="shared" si="682"/>
        <v>12</v>
      </c>
      <c r="H8752" s="34">
        <f>CONVERT(INDEX(Htg_StPt_Sch_EZ!$C$4:$I$27,MATCH(Schedules_8760!$C8752,Htg_StPt_Sch_EZ!$B$4:$B$27,0),MATCH(Schedules_8760!$F8752,Htg_StPt_Sch_EZ!$C$3:$I$3,0)),"F","C")</f>
        <v>20.555555555555554</v>
      </c>
      <c r="I8752" s="34">
        <f>CONVERT(INDEX(Htg_StPt_Sch_EZ!$C$31:$I$54,MATCH(Schedules_8760!$C8752,Htg_StPt_Sch_EZ!$B$31:$B$54,0),MATCH(Schedules_8760!$F8752,Htg_StPt_Sch_EZ!$C$30:$I$30,0)),"F","C")</f>
        <v>21.111111111111111</v>
      </c>
      <c r="J8752" s="34">
        <f>CONVERT(INDEX(Clg_StPt_Sch_EZ!$C$4:$I$27,MATCH(Schedules_8760!$C8752,Clg_StPt_Sch_EZ!$B$4:$B$27,0),MATCH(Schedules_8760!$F8752,Clg_StPt_Sch_EZ!$C$3:$I$3,0)),"F","C")</f>
        <v>25.555555555555554</v>
      </c>
      <c r="K8752" s="34">
        <f>CONVERT(INDEX(Clg_StPt_Sch_EZ!$C$31:$I$54,MATCH(Schedules_8760!$C8752,Clg_StPt_Sch_EZ!$B$31:$B$54,0),MATCH(Schedules_8760!$F8752,Clg_StPt_Sch_EZ!$C$30:$I$30,0)),"F","C")</f>
        <v>25</v>
      </c>
      <c r="L8752" s="34">
        <f>CONVERT(INDEX(DHW_StPt_Sch_EZ!$C$4:$I$27,MATCH(Schedules_8760!$C8752,DHW_StPt_Sch_EZ!$B$4:$B$27,0),MATCH(Schedules_8760!$F8752,DHW_StPt_Sch_EZ!$C$3:$I$3,0)),"F","C")</f>
        <v>53.333333333333329</v>
      </c>
      <c r="M8752" s="34">
        <f>CONVERT(INDEX(DHW_StPt_Sch_EZ!$C$31:$I$54,MATCH(Schedules_8760!$C8752,DHW_StPt_Sch_EZ!$B$31:$B$54,0),MATCH(Schedules_8760!$F8752,DHW_StPt_Sch_EZ!$C$30:$I$30,0)),"F","C")</f>
        <v>53.333333333333329</v>
      </c>
      <c r="N8752" s="12"/>
      <c r="O8752" s="12"/>
      <c r="P8752" s="12"/>
    </row>
    <row r="8753" spans="1:16" x14ac:dyDescent="0.25">
      <c r="A8753" s="35">
        <v>8752</v>
      </c>
      <c r="B8753" s="89">
        <v>365.625</v>
      </c>
      <c r="C8753" s="35">
        <f t="shared" si="680"/>
        <v>16</v>
      </c>
      <c r="D8753" s="35">
        <f t="shared" si="683"/>
        <v>365</v>
      </c>
      <c r="E8753" s="35">
        <f t="shared" si="684"/>
        <v>1</v>
      </c>
      <c r="F8753" s="35" t="str">
        <f t="shared" si="681"/>
        <v>Sunday</v>
      </c>
      <c r="G8753" s="35">
        <f t="shared" si="682"/>
        <v>12</v>
      </c>
      <c r="H8753" s="34">
        <f>CONVERT(INDEX(Htg_StPt_Sch_EZ!$C$4:$I$27,MATCH(Schedules_8760!$C8753,Htg_StPt_Sch_EZ!$B$4:$B$27,0),MATCH(Schedules_8760!$F8753,Htg_StPt_Sch_EZ!$C$3:$I$3,0)),"F","C")</f>
        <v>20.555555555555554</v>
      </c>
      <c r="I8753" s="34">
        <f>CONVERT(INDEX(Htg_StPt_Sch_EZ!$C$31:$I$54,MATCH(Schedules_8760!$C8753,Htg_StPt_Sch_EZ!$B$31:$B$54,0),MATCH(Schedules_8760!$F8753,Htg_StPt_Sch_EZ!$C$30:$I$30,0)),"F","C")</f>
        <v>21.111111111111111</v>
      </c>
      <c r="J8753" s="34">
        <f>CONVERT(INDEX(Clg_StPt_Sch_EZ!$C$4:$I$27,MATCH(Schedules_8760!$C8753,Clg_StPt_Sch_EZ!$B$4:$B$27,0),MATCH(Schedules_8760!$F8753,Clg_StPt_Sch_EZ!$C$3:$I$3,0)),"F","C")</f>
        <v>25.555555555555554</v>
      </c>
      <c r="K8753" s="34">
        <f>CONVERT(INDEX(Clg_StPt_Sch_EZ!$C$31:$I$54,MATCH(Schedules_8760!$C8753,Clg_StPt_Sch_EZ!$B$31:$B$54,0),MATCH(Schedules_8760!$F8753,Clg_StPt_Sch_EZ!$C$30:$I$30,0)),"F","C")</f>
        <v>25</v>
      </c>
      <c r="L8753" s="34">
        <f>CONVERT(INDEX(DHW_StPt_Sch_EZ!$C$4:$I$27,MATCH(Schedules_8760!$C8753,DHW_StPt_Sch_EZ!$B$4:$B$27,0),MATCH(Schedules_8760!$F8753,DHW_StPt_Sch_EZ!$C$3:$I$3,0)),"F","C")</f>
        <v>53.333333333333329</v>
      </c>
      <c r="M8753" s="34">
        <f>CONVERT(INDEX(DHW_StPt_Sch_EZ!$C$31:$I$54,MATCH(Schedules_8760!$C8753,DHW_StPt_Sch_EZ!$B$31:$B$54,0),MATCH(Schedules_8760!$F8753,DHW_StPt_Sch_EZ!$C$30:$I$30,0)),"F","C")</f>
        <v>53.333333333333329</v>
      </c>
      <c r="N8753" s="12"/>
      <c r="O8753" s="12"/>
      <c r="P8753" s="12"/>
    </row>
    <row r="8754" spans="1:16" x14ac:dyDescent="0.25">
      <c r="A8754" s="35">
        <v>8753</v>
      </c>
      <c r="B8754" s="89">
        <v>365.66666666666669</v>
      </c>
      <c r="C8754" s="35">
        <f t="shared" si="680"/>
        <v>17</v>
      </c>
      <c r="D8754" s="35">
        <f t="shared" si="683"/>
        <v>365</v>
      </c>
      <c r="E8754" s="35">
        <f t="shared" si="684"/>
        <v>1</v>
      </c>
      <c r="F8754" s="35" t="str">
        <f t="shared" si="681"/>
        <v>Sunday</v>
      </c>
      <c r="G8754" s="35">
        <f t="shared" si="682"/>
        <v>12</v>
      </c>
      <c r="H8754" s="34">
        <f>CONVERT(INDEX(Htg_StPt_Sch_EZ!$C$4:$I$27,MATCH(Schedules_8760!$C8754,Htg_StPt_Sch_EZ!$B$4:$B$27,0),MATCH(Schedules_8760!$F8754,Htg_StPt_Sch_EZ!$C$3:$I$3,0)),"F","C")</f>
        <v>20.555555555555554</v>
      </c>
      <c r="I8754" s="34">
        <f>CONVERT(INDEX(Htg_StPt_Sch_EZ!$C$31:$I$54,MATCH(Schedules_8760!$C8754,Htg_StPt_Sch_EZ!$B$31:$B$54,0),MATCH(Schedules_8760!$F8754,Htg_StPt_Sch_EZ!$C$30:$I$30,0)),"F","C")</f>
        <v>17.777777777777779</v>
      </c>
      <c r="J8754" s="34">
        <f>CONVERT(INDEX(Clg_StPt_Sch_EZ!$C$4:$I$27,MATCH(Schedules_8760!$C8754,Clg_StPt_Sch_EZ!$B$4:$B$27,0),MATCH(Schedules_8760!$F8754,Clg_StPt_Sch_EZ!$C$3:$I$3,0)),"F","C")</f>
        <v>25.555555555555554</v>
      </c>
      <c r="K8754" s="34">
        <f>CONVERT(INDEX(Clg_StPt_Sch_EZ!$C$31:$I$54,MATCH(Schedules_8760!$C8754,Clg_StPt_Sch_EZ!$B$31:$B$54,0),MATCH(Schedules_8760!$F8754,Clg_StPt_Sch_EZ!$C$30:$I$30,0)),"F","C")</f>
        <v>25</v>
      </c>
      <c r="L8754" s="34">
        <f>CONVERT(INDEX(DHW_StPt_Sch_EZ!$C$4:$I$27,MATCH(Schedules_8760!$C8754,DHW_StPt_Sch_EZ!$B$4:$B$27,0),MATCH(Schedules_8760!$F8754,DHW_StPt_Sch_EZ!$C$3:$I$3,0)),"F","C")</f>
        <v>53.333333333333329</v>
      </c>
      <c r="M8754" s="34">
        <f>CONVERT(INDEX(DHW_StPt_Sch_EZ!$C$31:$I$54,MATCH(Schedules_8760!$C8754,DHW_StPt_Sch_EZ!$B$31:$B$54,0),MATCH(Schedules_8760!$F8754,DHW_StPt_Sch_EZ!$C$30:$I$30,0)),"F","C")</f>
        <v>53.333333333333329</v>
      </c>
      <c r="N8754" s="12"/>
      <c r="O8754" s="12"/>
      <c r="P8754" s="12"/>
    </row>
    <row r="8755" spans="1:16" x14ac:dyDescent="0.25">
      <c r="A8755" s="35">
        <v>8754</v>
      </c>
      <c r="B8755" s="89">
        <v>365.70833333333331</v>
      </c>
      <c r="C8755" s="35">
        <f t="shared" si="680"/>
        <v>18</v>
      </c>
      <c r="D8755" s="35">
        <f t="shared" si="683"/>
        <v>365</v>
      </c>
      <c r="E8755" s="35">
        <f t="shared" si="684"/>
        <v>1</v>
      </c>
      <c r="F8755" s="35" t="str">
        <f t="shared" si="681"/>
        <v>Sunday</v>
      </c>
      <c r="G8755" s="35">
        <f t="shared" si="682"/>
        <v>12</v>
      </c>
      <c r="H8755" s="34">
        <f>CONVERT(INDEX(Htg_StPt_Sch_EZ!$C$4:$I$27,MATCH(Schedules_8760!$C8755,Htg_StPt_Sch_EZ!$B$4:$B$27,0),MATCH(Schedules_8760!$F8755,Htg_StPt_Sch_EZ!$C$3:$I$3,0)),"F","C")</f>
        <v>20.555555555555554</v>
      </c>
      <c r="I8755" s="34">
        <f>CONVERT(INDEX(Htg_StPt_Sch_EZ!$C$31:$I$54,MATCH(Schedules_8760!$C8755,Htg_StPt_Sch_EZ!$B$31:$B$54,0),MATCH(Schedules_8760!$F8755,Htg_StPt_Sch_EZ!$C$30:$I$30,0)),"F","C")</f>
        <v>17.777777777777779</v>
      </c>
      <c r="J8755" s="34">
        <f>CONVERT(INDEX(Clg_StPt_Sch_EZ!$C$4:$I$27,MATCH(Schedules_8760!$C8755,Clg_StPt_Sch_EZ!$B$4:$B$27,0),MATCH(Schedules_8760!$F8755,Clg_StPt_Sch_EZ!$C$3:$I$3,0)),"F","C")</f>
        <v>25.555555555555554</v>
      </c>
      <c r="K8755" s="34">
        <f>CONVERT(INDEX(Clg_StPt_Sch_EZ!$C$31:$I$54,MATCH(Schedules_8760!$C8755,Clg_StPt_Sch_EZ!$B$31:$B$54,0),MATCH(Schedules_8760!$F8755,Clg_StPt_Sch_EZ!$C$30:$I$30,0)),"F","C")</f>
        <v>28.333333333333332</v>
      </c>
      <c r="L8755" s="34">
        <f>CONVERT(INDEX(DHW_StPt_Sch_EZ!$C$4:$I$27,MATCH(Schedules_8760!$C8755,DHW_StPt_Sch_EZ!$B$4:$B$27,0),MATCH(Schedules_8760!$F8755,DHW_StPt_Sch_EZ!$C$3:$I$3,0)),"F","C")</f>
        <v>53.333333333333329</v>
      </c>
      <c r="M8755" s="34">
        <f>CONVERT(INDEX(DHW_StPt_Sch_EZ!$C$31:$I$54,MATCH(Schedules_8760!$C8755,DHW_StPt_Sch_EZ!$B$31:$B$54,0),MATCH(Schedules_8760!$F8755,DHW_StPt_Sch_EZ!$C$30:$I$30,0)),"F","C")</f>
        <v>53.333333333333329</v>
      </c>
      <c r="N8755" s="12"/>
      <c r="O8755" s="12"/>
      <c r="P8755" s="12"/>
    </row>
    <row r="8756" spans="1:16" x14ac:dyDescent="0.25">
      <c r="A8756" s="35">
        <v>8755</v>
      </c>
      <c r="B8756" s="89">
        <v>365.75</v>
      </c>
      <c r="C8756" s="35">
        <f t="shared" si="680"/>
        <v>19</v>
      </c>
      <c r="D8756" s="35">
        <f t="shared" si="683"/>
        <v>365</v>
      </c>
      <c r="E8756" s="35">
        <f t="shared" si="684"/>
        <v>1</v>
      </c>
      <c r="F8756" s="35" t="str">
        <f t="shared" si="681"/>
        <v>Sunday</v>
      </c>
      <c r="G8756" s="35">
        <f t="shared" si="682"/>
        <v>12</v>
      </c>
      <c r="H8756" s="34">
        <f>CONVERT(INDEX(Htg_StPt_Sch_EZ!$C$4:$I$27,MATCH(Schedules_8760!$C8756,Htg_StPt_Sch_EZ!$B$4:$B$27,0),MATCH(Schedules_8760!$F8756,Htg_StPt_Sch_EZ!$C$3:$I$3,0)),"F","C")</f>
        <v>20.555555555555554</v>
      </c>
      <c r="I8756" s="34">
        <f>CONVERT(INDEX(Htg_StPt_Sch_EZ!$C$31:$I$54,MATCH(Schedules_8760!$C8756,Htg_StPt_Sch_EZ!$B$31:$B$54,0),MATCH(Schedules_8760!$F8756,Htg_StPt_Sch_EZ!$C$30:$I$30,0)),"F","C")</f>
        <v>18.333333333333332</v>
      </c>
      <c r="J8756" s="34">
        <f>CONVERT(INDEX(Clg_StPt_Sch_EZ!$C$4:$I$27,MATCH(Schedules_8760!$C8756,Clg_StPt_Sch_EZ!$B$4:$B$27,0),MATCH(Schedules_8760!$F8756,Clg_StPt_Sch_EZ!$C$3:$I$3,0)),"F","C")</f>
        <v>25.555555555555554</v>
      </c>
      <c r="K8756" s="34">
        <f>CONVERT(INDEX(Clg_StPt_Sch_EZ!$C$31:$I$54,MATCH(Schedules_8760!$C8756,Clg_StPt_Sch_EZ!$B$31:$B$54,0),MATCH(Schedules_8760!$F8756,Clg_StPt_Sch_EZ!$C$30:$I$30,0)),"F","C")</f>
        <v>28.333333333333332</v>
      </c>
      <c r="L8756" s="34">
        <f>CONVERT(INDEX(DHW_StPt_Sch_EZ!$C$4:$I$27,MATCH(Schedules_8760!$C8756,DHW_StPt_Sch_EZ!$B$4:$B$27,0),MATCH(Schedules_8760!$F8756,DHW_StPt_Sch_EZ!$C$3:$I$3,0)),"F","C")</f>
        <v>53.333333333333329</v>
      </c>
      <c r="M8756" s="34">
        <f>CONVERT(INDEX(DHW_StPt_Sch_EZ!$C$31:$I$54,MATCH(Schedules_8760!$C8756,DHW_StPt_Sch_EZ!$B$31:$B$54,0),MATCH(Schedules_8760!$F8756,DHW_StPt_Sch_EZ!$C$30:$I$30,0)),"F","C")</f>
        <v>53.333333333333329</v>
      </c>
      <c r="N8756" s="12"/>
      <c r="O8756" s="12"/>
      <c r="P8756" s="12"/>
    </row>
    <row r="8757" spans="1:16" x14ac:dyDescent="0.25">
      <c r="A8757" s="35">
        <v>8756</v>
      </c>
      <c r="B8757" s="89">
        <v>365.79166666666669</v>
      </c>
      <c r="C8757" s="35">
        <f t="shared" si="680"/>
        <v>20</v>
      </c>
      <c r="D8757" s="35">
        <f t="shared" si="683"/>
        <v>365</v>
      </c>
      <c r="E8757" s="35">
        <f t="shared" si="684"/>
        <v>1</v>
      </c>
      <c r="F8757" s="35" t="str">
        <f t="shared" si="681"/>
        <v>Sunday</v>
      </c>
      <c r="G8757" s="35">
        <f t="shared" si="682"/>
        <v>12</v>
      </c>
      <c r="H8757" s="34">
        <f>CONVERT(INDEX(Htg_StPt_Sch_EZ!$C$4:$I$27,MATCH(Schedules_8760!$C8757,Htg_StPt_Sch_EZ!$B$4:$B$27,0),MATCH(Schedules_8760!$F8757,Htg_StPt_Sch_EZ!$C$3:$I$3,0)),"F","C")</f>
        <v>20.555555555555554</v>
      </c>
      <c r="I8757" s="34">
        <f>CONVERT(INDEX(Htg_StPt_Sch_EZ!$C$31:$I$54,MATCH(Schedules_8760!$C8757,Htg_StPt_Sch_EZ!$B$31:$B$54,0),MATCH(Schedules_8760!$F8757,Htg_StPt_Sch_EZ!$C$30:$I$30,0)),"F","C")</f>
        <v>18.888888888888889</v>
      </c>
      <c r="J8757" s="34">
        <f>CONVERT(INDEX(Clg_StPt_Sch_EZ!$C$4:$I$27,MATCH(Schedules_8760!$C8757,Clg_StPt_Sch_EZ!$B$4:$B$27,0),MATCH(Schedules_8760!$F8757,Clg_StPt_Sch_EZ!$C$3:$I$3,0)),"F","C")</f>
        <v>25.555555555555554</v>
      </c>
      <c r="K8757" s="34">
        <f>CONVERT(INDEX(Clg_StPt_Sch_EZ!$C$31:$I$54,MATCH(Schedules_8760!$C8757,Clg_StPt_Sch_EZ!$B$31:$B$54,0),MATCH(Schedules_8760!$F8757,Clg_StPt_Sch_EZ!$C$30:$I$30,0)),"F","C")</f>
        <v>28.333333333333332</v>
      </c>
      <c r="L8757" s="34">
        <f>CONVERT(INDEX(DHW_StPt_Sch_EZ!$C$4:$I$27,MATCH(Schedules_8760!$C8757,DHW_StPt_Sch_EZ!$B$4:$B$27,0),MATCH(Schedules_8760!$F8757,DHW_StPt_Sch_EZ!$C$3:$I$3,0)),"F","C")</f>
        <v>53.333333333333329</v>
      </c>
      <c r="M8757" s="34">
        <f>CONVERT(INDEX(DHW_StPt_Sch_EZ!$C$31:$I$54,MATCH(Schedules_8760!$C8757,DHW_StPt_Sch_EZ!$B$31:$B$54,0),MATCH(Schedules_8760!$F8757,DHW_StPt_Sch_EZ!$C$30:$I$30,0)),"F","C")</f>
        <v>53.333333333333329</v>
      </c>
      <c r="N8757" s="12"/>
      <c r="O8757" s="12"/>
      <c r="P8757" s="12"/>
    </row>
    <row r="8758" spans="1:16" x14ac:dyDescent="0.25">
      <c r="A8758" s="35">
        <v>8757</v>
      </c>
      <c r="B8758" s="89">
        <v>365.83333333333331</v>
      </c>
      <c r="C8758" s="35">
        <f t="shared" si="680"/>
        <v>21</v>
      </c>
      <c r="D8758" s="35">
        <f t="shared" si="683"/>
        <v>365</v>
      </c>
      <c r="E8758" s="35">
        <f t="shared" si="684"/>
        <v>1</v>
      </c>
      <c r="F8758" s="35" t="str">
        <f t="shared" si="681"/>
        <v>Sunday</v>
      </c>
      <c r="G8758" s="35">
        <f t="shared" si="682"/>
        <v>12</v>
      </c>
      <c r="H8758" s="34">
        <f>CONVERT(INDEX(Htg_StPt_Sch_EZ!$C$4:$I$27,MATCH(Schedules_8760!$C8758,Htg_StPt_Sch_EZ!$B$4:$B$27,0),MATCH(Schedules_8760!$F8758,Htg_StPt_Sch_EZ!$C$3:$I$3,0)),"F","C")</f>
        <v>20.555555555555554</v>
      </c>
      <c r="I8758" s="34">
        <f>CONVERT(INDEX(Htg_StPt_Sch_EZ!$C$31:$I$54,MATCH(Schedules_8760!$C8758,Htg_StPt_Sch_EZ!$B$31:$B$54,0),MATCH(Schedules_8760!$F8758,Htg_StPt_Sch_EZ!$C$30:$I$30,0)),"F","C")</f>
        <v>19.444444444444443</v>
      </c>
      <c r="J8758" s="34">
        <f>CONVERT(INDEX(Clg_StPt_Sch_EZ!$C$4:$I$27,MATCH(Schedules_8760!$C8758,Clg_StPt_Sch_EZ!$B$4:$B$27,0),MATCH(Schedules_8760!$F8758,Clg_StPt_Sch_EZ!$C$3:$I$3,0)),"F","C")</f>
        <v>25.555555555555554</v>
      </c>
      <c r="K8758" s="34">
        <f>CONVERT(INDEX(Clg_StPt_Sch_EZ!$C$31:$I$54,MATCH(Schedules_8760!$C8758,Clg_StPt_Sch_EZ!$B$31:$B$54,0),MATCH(Schedules_8760!$F8758,Clg_StPt_Sch_EZ!$C$30:$I$30,0)),"F","C")</f>
        <v>28.333333333333332</v>
      </c>
      <c r="L8758" s="34">
        <f>CONVERT(INDEX(DHW_StPt_Sch_EZ!$C$4:$I$27,MATCH(Schedules_8760!$C8758,DHW_StPt_Sch_EZ!$B$4:$B$27,0),MATCH(Schedules_8760!$F8758,DHW_StPt_Sch_EZ!$C$3:$I$3,0)),"F","C")</f>
        <v>53.333333333333329</v>
      </c>
      <c r="M8758" s="34">
        <f>CONVERT(INDEX(DHW_StPt_Sch_EZ!$C$31:$I$54,MATCH(Schedules_8760!$C8758,DHW_StPt_Sch_EZ!$B$31:$B$54,0),MATCH(Schedules_8760!$F8758,DHW_StPt_Sch_EZ!$C$30:$I$30,0)),"F","C")</f>
        <v>53.333333333333329</v>
      </c>
      <c r="N8758" s="12"/>
      <c r="O8758" s="12"/>
      <c r="P8758" s="12"/>
    </row>
    <row r="8759" spans="1:16" x14ac:dyDescent="0.25">
      <c r="A8759" s="35">
        <v>8758</v>
      </c>
      <c r="B8759" s="89">
        <v>365.875</v>
      </c>
      <c r="C8759" s="35">
        <f t="shared" si="680"/>
        <v>22</v>
      </c>
      <c r="D8759" s="35">
        <f t="shared" si="683"/>
        <v>365</v>
      </c>
      <c r="E8759" s="35">
        <f t="shared" si="684"/>
        <v>1</v>
      </c>
      <c r="F8759" s="35" t="str">
        <f t="shared" si="681"/>
        <v>Sunday</v>
      </c>
      <c r="G8759" s="35">
        <f t="shared" si="682"/>
        <v>12</v>
      </c>
      <c r="H8759" s="34">
        <f>CONVERT(INDEX(Htg_StPt_Sch_EZ!$C$4:$I$27,MATCH(Schedules_8760!$C8759,Htg_StPt_Sch_EZ!$B$4:$B$27,0),MATCH(Schedules_8760!$F8759,Htg_StPt_Sch_EZ!$C$3:$I$3,0)),"F","C")</f>
        <v>20.555555555555554</v>
      </c>
      <c r="I8759" s="34">
        <f>CONVERT(INDEX(Htg_StPt_Sch_EZ!$C$31:$I$54,MATCH(Schedules_8760!$C8759,Htg_StPt_Sch_EZ!$B$31:$B$54,0),MATCH(Schedules_8760!$F8759,Htg_StPt_Sch_EZ!$C$30:$I$30,0)),"F","C")</f>
        <v>19.444444444444443</v>
      </c>
      <c r="J8759" s="34">
        <f>CONVERT(INDEX(Clg_StPt_Sch_EZ!$C$4:$I$27,MATCH(Schedules_8760!$C8759,Clg_StPt_Sch_EZ!$B$4:$B$27,0),MATCH(Schedules_8760!$F8759,Clg_StPt_Sch_EZ!$C$3:$I$3,0)),"F","C")</f>
        <v>25.555555555555554</v>
      </c>
      <c r="K8759" s="34">
        <f>CONVERT(INDEX(Clg_StPt_Sch_EZ!$C$31:$I$54,MATCH(Schedules_8760!$C8759,Clg_StPt_Sch_EZ!$B$31:$B$54,0),MATCH(Schedules_8760!$F8759,Clg_StPt_Sch_EZ!$C$30:$I$30,0)),"F","C")</f>
        <v>28.333333333333332</v>
      </c>
      <c r="L8759" s="34">
        <f>CONVERT(INDEX(DHW_StPt_Sch_EZ!$C$4:$I$27,MATCH(Schedules_8760!$C8759,DHW_StPt_Sch_EZ!$B$4:$B$27,0),MATCH(Schedules_8760!$F8759,DHW_StPt_Sch_EZ!$C$3:$I$3,0)),"F","C")</f>
        <v>53.333333333333329</v>
      </c>
      <c r="M8759" s="34">
        <f>CONVERT(INDEX(DHW_StPt_Sch_EZ!$C$31:$I$54,MATCH(Schedules_8760!$C8759,DHW_StPt_Sch_EZ!$B$31:$B$54,0),MATCH(Schedules_8760!$F8759,DHW_StPt_Sch_EZ!$C$30:$I$30,0)),"F","C")</f>
        <v>53.333333333333329</v>
      </c>
      <c r="N8759" s="12"/>
      <c r="O8759" s="12"/>
      <c r="P8759" s="12"/>
    </row>
    <row r="8760" spans="1:16" x14ac:dyDescent="0.25">
      <c r="A8760" s="35">
        <v>8759</v>
      </c>
      <c r="B8760" s="89">
        <v>365.91666666666669</v>
      </c>
      <c r="C8760" s="35">
        <f t="shared" si="680"/>
        <v>23</v>
      </c>
      <c r="D8760" s="35">
        <f t="shared" si="683"/>
        <v>365</v>
      </c>
      <c r="E8760" s="35">
        <f t="shared" si="684"/>
        <v>1</v>
      </c>
      <c r="F8760" s="35" t="str">
        <f t="shared" si="681"/>
        <v>Sunday</v>
      </c>
      <c r="G8760" s="35">
        <f t="shared" si="682"/>
        <v>12</v>
      </c>
      <c r="H8760" s="34">
        <f>CONVERT(INDEX(Htg_StPt_Sch_EZ!$C$4:$I$27,MATCH(Schedules_8760!$C8760,Htg_StPt_Sch_EZ!$B$4:$B$27,0),MATCH(Schedules_8760!$F8760,Htg_StPt_Sch_EZ!$C$3:$I$3,0)),"F","C")</f>
        <v>20.555555555555554</v>
      </c>
      <c r="I8760" s="34">
        <f>CONVERT(INDEX(Htg_StPt_Sch_EZ!$C$31:$I$54,MATCH(Schedules_8760!$C8760,Htg_StPt_Sch_EZ!$B$31:$B$54,0),MATCH(Schedules_8760!$F8760,Htg_StPt_Sch_EZ!$C$30:$I$30,0)),"F","C")</f>
        <v>19.444444444444443</v>
      </c>
      <c r="J8760" s="34">
        <f>CONVERT(INDEX(Clg_StPt_Sch_EZ!$C$4:$I$27,MATCH(Schedules_8760!$C8760,Clg_StPt_Sch_EZ!$B$4:$B$27,0),MATCH(Schedules_8760!$F8760,Clg_StPt_Sch_EZ!$C$3:$I$3,0)),"F","C")</f>
        <v>25.555555555555554</v>
      </c>
      <c r="K8760" s="34">
        <f>CONVERT(INDEX(Clg_StPt_Sch_EZ!$C$31:$I$54,MATCH(Schedules_8760!$C8760,Clg_StPt_Sch_EZ!$B$31:$B$54,0),MATCH(Schedules_8760!$F8760,Clg_StPt_Sch_EZ!$C$30:$I$30,0)),"F","C")</f>
        <v>28.333333333333332</v>
      </c>
      <c r="L8760" s="34">
        <f>CONVERT(INDEX(DHW_StPt_Sch_EZ!$C$4:$I$27,MATCH(Schedules_8760!$C8760,DHW_StPt_Sch_EZ!$B$4:$B$27,0),MATCH(Schedules_8760!$F8760,DHW_StPt_Sch_EZ!$C$3:$I$3,0)),"F","C")</f>
        <v>53.333333333333329</v>
      </c>
      <c r="M8760" s="34">
        <f>CONVERT(INDEX(DHW_StPt_Sch_EZ!$C$31:$I$54,MATCH(Schedules_8760!$C8760,DHW_StPt_Sch_EZ!$B$31:$B$54,0),MATCH(Schedules_8760!$F8760,DHW_StPt_Sch_EZ!$C$30:$I$30,0)),"F","C")</f>
        <v>53.333333333333329</v>
      </c>
      <c r="N8760" s="12"/>
      <c r="O8760" s="12"/>
      <c r="P8760" s="12"/>
    </row>
    <row r="8761" spans="1:16" x14ac:dyDescent="0.25">
      <c r="A8761" s="35">
        <v>8760</v>
      </c>
      <c r="B8761" s="89">
        <v>365.95833333333331</v>
      </c>
      <c r="C8761" s="35">
        <f t="shared" si="680"/>
        <v>24</v>
      </c>
      <c r="D8761" s="35">
        <f t="shared" si="683"/>
        <v>365</v>
      </c>
      <c r="E8761" s="35">
        <f t="shared" si="684"/>
        <v>1</v>
      </c>
      <c r="F8761" s="35" t="str">
        <f t="shared" si="681"/>
        <v>Sunday</v>
      </c>
      <c r="G8761" s="35">
        <f t="shared" si="682"/>
        <v>12</v>
      </c>
      <c r="H8761" s="34">
        <f>CONVERT(INDEX(Htg_StPt_Sch_EZ!$C$4:$I$27,MATCH(Schedules_8760!$C8761,Htg_StPt_Sch_EZ!$B$4:$B$27,0),MATCH(Schedules_8760!$F8761,Htg_StPt_Sch_EZ!$C$3:$I$3,0)),"F","C")</f>
        <v>20.555555555555554</v>
      </c>
      <c r="I8761" s="34">
        <f>CONVERT(INDEX(Htg_StPt_Sch_EZ!$C$31:$I$54,MATCH(Schedules_8760!$C8761,Htg_StPt_Sch_EZ!$B$31:$B$54,0),MATCH(Schedules_8760!$F8761,Htg_StPt_Sch_EZ!$C$30:$I$30,0)),"F","C")</f>
        <v>19.444444444444443</v>
      </c>
      <c r="J8761" s="34">
        <f>CONVERT(INDEX(Clg_StPt_Sch_EZ!$C$4:$I$27,MATCH(Schedules_8760!$C8761,Clg_StPt_Sch_EZ!$B$4:$B$27,0),MATCH(Schedules_8760!$F8761,Clg_StPt_Sch_EZ!$C$3:$I$3,0)),"F","C")</f>
        <v>25.555555555555554</v>
      </c>
      <c r="K8761" s="34">
        <f>CONVERT(INDEX(Clg_StPt_Sch_EZ!$C$31:$I$54,MATCH(Schedules_8760!$C8761,Clg_StPt_Sch_EZ!$B$31:$B$54,0),MATCH(Schedules_8760!$F8761,Clg_StPt_Sch_EZ!$C$30:$I$30,0)),"F","C")</f>
        <v>28.333333333333332</v>
      </c>
      <c r="L8761" s="34">
        <f>CONVERT(INDEX(DHW_StPt_Sch_EZ!$C$4:$I$27,MATCH(Schedules_8760!$C8761,DHW_StPt_Sch_EZ!$B$4:$B$27,0),MATCH(Schedules_8760!$F8761,DHW_StPt_Sch_EZ!$C$3:$I$3,0)),"F","C")</f>
        <v>53.333333333333329</v>
      </c>
      <c r="M8761" s="34">
        <f>CONVERT(INDEX(DHW_StPt_Sch_EZ!$C$31:$I$54,MATCH(Schedules_8760!$C8761,DHW_StPt_Sch_EZ!$B$31:$B$54,0),MATCH(Schedules_8760!$F8761,DHW_StPt_Sch_EZ!$C$30:$I$30,0)),"F","C")</f>
        <v>53.333333333333329</v>
      </c>
      <c r="N8761" s="12"/>
      <c r="O8761" s="12"/>
      <c r="P8761" s="12"/>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theme="1"/>
  </sheetPr>
  <dimension ref="A1"/>
  <sheetViews>
    <sheetView workbookViewId="0"/>
  </sheetViews>
  <sheetFormatPr defaultRowHeight="15" x14ac:dyDescent="0.2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tabColor theme="1"/>
  </sheetPr>
  <dimension ref="A1:I113"/>
  <sheetViews>
    <sheetView workbookViewId="0"/>
  </sheetViews>
  <sheetFormatPr defaultRowHeight="15" x14ac:dyDescent="0.25"/>
  <cols>
    <col min="1" max="1" width="36.140625" style="16" customWidth="1"/>
    <col min="2" max="2" width="57.42578125" style="16" bestFit="1" customWidth="1"/>
    <col min="3" max="3" width="28.85546875" style="16" customWidth="1"/>
    <col min="4" max="4" width="31.7109375" style="16" bestFit="1" customWidth="1"/>
    <col min="5" max="5" width="34.5703125" style="16" customWidth="1"/>
    <col min="6" max="6" width="44.42578125" style="16" bestFit="1" customWidth="1"/>
    <col min="7" max="7" width="15" style="16" bestFit="1" customWidth="1"/>
    <col min="8" max="8" width="25.7109375" style="16" bestFit="1" customWidth="1"/>
    <col min="9" max="9" width="36.85546875" style="16" customWidth="1"/>
  </cols>
  <sheetData>
    <row r="1" spans="1:9" x14ac:dyDescent="0.25">
      <c r="A1" s="2" t="s">
        <v>80</v>
      </c>
      <c r="B1" s="2" t="s">
        <v>81</v>
      </c>
      <c r="C1" s="2" t="s">
        <v>82</v>
      </c>
      <c r="D1" s="2" t="s">
        <v>83</v>
      </c>
      <c r="E1" s="2" t="s">
        <v>84</v>
      </c>
      <c r="F1" s="2" t="s">
        <v>85</v>
      </c>
      <c r="G1" s="2" t="s">
        <v>64</v>
      </c>
      <c r="H1" s="2" t="s">
        <v>65</v>
      </c>
      <c r="I1" s="2" t="s">
        <v>86</v>
      </c>
    </row>
    <row r="2" spans="1:9" x14ac:dyDescent="0.25">
      <c r="A2" s="139" t="s">
        <v>87</v>
      </c>
      <c r="B2" s="3" t="s">
        <v>88</v>
      </c>
      <c r="C2" s="139" t="s">
        <v>89</v>
      </c>
      <c r="D2" s="3"/>
      <c r="E2" s="3"/>
      <c r="F2" s="3"/>
      <c r="G2" s="3"/>
      <c r="H2" s="3"/>
      <c r="I2" s="3"/>
    </row>
    <row r="3" spans="1:9" x14ac:dyDescent="0.25">
      <c r="A3" s="140"/>
      <c r="B3" s="3" t="s">
        <v>90</v>
      </c>
      <c r="C3" s="140"/>
      <c r="D3" s="3"/>
      <c r="E3" s="3"/>
      <c r="F3" s="3"/>
      <c r="G3" s="3"/>
      <c r="H3" s="3"/>
      <c r="I3" s="3"/>
    </row>
    <row r="4" spans="1:9" x14ac:dyDescent="0.25">
      <c r="A4" s="140"/>
      <c r="B4" s="139" t="s">
        <v>91</v>
      </c>
      <c r="C4" s="140"/>
      <c r="D4" s="4" t="s">
        <v>92</v>
      </c>
      <c r="E4" s="5" t="str">
        <f>Model_Inputs!A1</f>
        <v>Run_Label</v>
      </c>
      <c r="F4" s="3" t="s">
        <v>66</v>
      </c>
      <c r="G4" s="3" t="s">
        <v>67</v>
      </c>
      <c r="H4" s="3" t="s">
        <v>68</v>
      </c>
      <c r="I4" s="3"/>
    </row>
    <row r="5" spans="1:9" x14ac:dyDescent="0.25">
      <c r="A5" s="140"/>
      <c r="B5" s="141"/>
      <c r="C5" s="140"/>
      <c r="D5" s="4" t="s">
        <v>93</v>
      </c>
      <c r="E5" s="5" t="str">
        <f>Model_Inputs!E1</f>
        <v>Bldg_Orient</v>
      </c>
      <c r="F5" s="3" t="s">
        <v>94</v>
      </c>
      <c r="G5" s="3" t="s">
        <v>69</v>
      </c>
      <c r="H5" s="3" t="s">
        <v>72</v>
      </c>
      <c r="I5" s="3"/>
    </row>
    <row r="6" spans="1:9" x14ac:dyDescent="0.25">
      <c r="A6" s="140"/>
      <c r="B6" s="3" t="s">
        <v>95</v>
      </c>
      <c r="C6" s="140"/>
      <c r="D6" s="4"/>
      <c r="E6" s="5"/>
      <c r="F6" s="3"/>
      <c r="G6" s="3"/>
      <c r="H6" s="3"/>
      <c r="I6" s="3"/>
    </row>
    <row r="7" spans="1:9" x14ac:dyDescent="0.25">
      <c r="A7" s="141"/>
      <c r="B7" s="3" t="s">
        <v>96</v>
      </c>
      <c r="C7" s="140"/>
      <c r="D7" s="4" t="s">
        <v>97</v>
      </c>
      <c r="E7" s="5" t="str">
        <f>Model_Inputs!B1</f>
        <v>Timesteps_Per_Hr</v>
      </c>
      <c r="F7" s="3" t="s">
        <v>98</v>
      </c>
      <c r="G7" s="3" t="s">
        <v>69</v>
      </c>
      <c r="H7" s="3" t="s">
        <v>99</v>
      </c>
      <c r="I7" s="3"/>
    </row>
    <row r="8" spans="1:9" x14ac:dyDescent="0.25">
      <c r="A8" s="139" t="s">
        <v>100</v>
      </c>
      <c r="B8" s="3" t="s">
        <v>101</v>
      </c>
      <c r="C8" s="141"/>
      <c r="D8" s="3"/>
      <c r="E8" s="5"/>
      <c r="F8" s="3"/>
      <c r="G8" s="3"/>
      <c r="H8" s="3"/>
      <c r="I8" s="3"/>
    </row>
    <row r="9" spans="1:9" x14ac:dyDescent="0.25">
      <c r="A9" s="140"/>
      <c r="B9" s="3" t="s">
        <v>102</v>
      </c>
      <c r="C9" s="139" t="s">
        <v>103</v>
      </c>
      <c r="D9" s="3" t="s">
        <v>104</v>
      </c>
      <c r="E9" s="142" t="str">
        <f>Model_Inputs!C1</f>
        <v>Weather_File</v>
      </c>
      <c r="F9" s="139" t="s">
        <v>105</v>
      </c>
      <c r="G9" s="139" t="s">
        <v>67</v>
      </c>
      <c r="H9" s="139" t="s">
        <v>71</v>
      </c>
      <c r="I9" s="3"/>
    </row>
    <row r="10" spans="1:9" x14ac:dyDescent="0.25">
      <c r="A10" s="140"/>
      <c r="B10" s="3" t="s">
        <v>106</v>
      </c>
      <c r="C10" s="140"/>
      <c r="D10" s="3" t="s">
        <v>104</v>
      </c>
      <c r="E10" s="141"/>
      <c r="F10" s="141"/>
      <c r="G10" s="141"/>
      <c r="H10" s="141"/>
      <c r="I10" s="3"/>
    </row>
    <row r="11" spans="1:9" x14ac:dyDescent="0.25">
      <c r="A11" s="141"/>
      <c r="B11" s="3" t="s">
        <v>107</v>
      </c>
      <c r="C11" s="141"/>
      <c r="D11" s="3"/>
      <c r="E11" s="3"/>
      <c r="F11" s="3"/>
      <c r="G11" s="3"/>
      <c r="H11" s="3"/>
      <c r="I11" s="3"/>
    </row>
    <row r="12" spans="1:9" x14ac:dyDescent="0.25">
      <c r="A12" s="139" t="s">
        <v>108</v>
      </c>
      <c r="B12" s="3" t="s">
        <v>109</v>
      </c>
      <c r="C12" s="139" t="s">
        <v>110</v>
      </c>
      <c r="D12" s="3"/>
      <c r="E12" s="3"/>
      <c r="F12" s="3"/>
      <c r="G12" s="3"/>
      <c r="H12" s="3"/>
      <c r="I12" s="3"/>
    </row>
    <row r="13" spans="1:9" x14ac:dyDescent="0.25">
      <c r="A13" s="140"/>
      <c r="B13" s="3" t="s">
        <v>111</v>
      </c>
      <c r="C13" s="140"/>
      <c r="D13" s="3"/>
      <c r="E13" s="3"/>
      <c r="F13" s="3"/>
      <c r="G13" s="3"/>
      <c r="H13" s="3"/>
      <c r="I13" s="3"/>
    </row>
    <row r="14" spans="1:9" x14ac:dyDescent="0.25">
      <c r="A14" s="140"/>
      <c r="B14" s="3" t="s">
        <v>112</v>
      </c>
      <c r="C14" s="140"/>
      <c r="D14" s="3"/>
      <c r="E14" s="3"/>
      <c r="F14" s="3"/>
      <c r="G14" s="3"/>
      <c r="H14" s="3"/>
      <c r="I14" s="3"/>
    </row>
    <row r="15" spans="1:9" x14ac:dyDescent="0.25">
      <c r="A15" s="140"/>
      <c r="B15" s="3" t="s">
        <v>113</v>
      </c>
      <c r="C15" s="140"/>
      <c r="D15" s="3"/>
      <c r="E15" s="3"/>
      <c r="F15" s="3"/>
      <c r="G15" s="3"/>
      <c r="H15" s="3"/>
      <c r="I15" s="3"/>
    </row>
    <row r="16" spans="1:9" x14ac:dyDescent="0.25">
      <c r="A16" s="140"/>
      <c r="B16" s="3" t="s">
        <v>114</v>
      </c>
      <c r="C16" s="140"/>
      <c r="D16" s="3"/>
      <c r="E16" s="3"/>
      <c r="F16" s="3"/>
      <c r="G16" s="3"/>
      <c r="H16" s="3"/>
      <c r="I16" s="3"/>
    </row>
    <row r="17" spans="1:9" x14ac:dyDescent="0.25">
      <c r="A17" s="141"/>
      <c r="B17" s="3" t="s">
        <v>115</v>
      </c>
      <c r="C17" s="141"/>
      <c r="D17" s="3"/>
      <c r="E17" s="3"/>
      <c r="F17" s="3"/>
      <c r="G17" s="3"/>
      <c r="H17" s="3"/>
      <c r="I17" s="3"/>
    </row>
    <row r="18" spans="1:9" x14ac:dyDescent="0.25">
      <c r="A18" s="139" t="s">
        <v>116</v>
      </c>
      <c r="B18" s="3" t="s">
        <v>117</v>
      </c>
      <c r="C18" s="139" t="s">
        <v>118</v>
      </c>
      <c r="D18" s="3"/>
      <c r="E18" s="3"/>
      <c r="F18" s="3"/>
      <c r="G18" s="3"/>
      <c r="H18" s="3"/>
      <c r="I18" s="3"/>
    </row>
    <row r="19" spans="1:9" x14ac:dyDescent="0.25">
      <c r="A19" s="140"/>
      <c r="B19" s="3" t="s">
        <v>119</v>
      </c>
      <c r="C19" s="140"/>
      <c r="D19" s="3"/>
      <c r="E19" s="3"/>
      <c r="F19" s="3"/>
      <c r="G19" s="3"/>
      <c r="H19" s="3"/>
      <c r="I19" s="3"/>
    </row>
    <row r="20" spans="1:9" x14ac:dyDescent="0.25">
      <c r="A20" s="140"/>
      <c r="B20" s="3" t="s">
        <v>120</v>
      </c>
      <c r="C20" s="140"/>
      <c r="D20" s="3"/>
      <c r="E20" s="3"/>
      <c r="F20" s="3"/>
      <c r="G20" s="3"/>
      <c r="H20" s="3"/>
      <c r="I20" s="3"/>
    </row>
    <row r="21" spans="1:9" x14ac:dyDescent="0.25">
      <c r="A21" s="140"/>
      <c r="B21" s="3" t="s">
        <v>121</v>
      </c>
      <c r="C21" s="140"/>
      <c r="D21" s="3"/>
      <c r="E21" s="5"/>
      <c r="F21" s="3"/>
      <c r="G21" s="3"/>
      <c r="H21" s="3"/>
      <c r="I21" s="3"/>
    </row>
    <row r="22" spans="1:9" x14ac:dyDescent="0.25">
      <c r="A22" s="140"/>
      <c r="B22" s="3" t="s">
        <v>122</v>
      </c>
      <c r="C22" s="141"/>
      <c r="D22" s="3"/>
      <c r="E22" s="5"/>
      <c r="F22" s="3"/>
      <c r="G22" s="3"/>
      <c r="H22" s="3"/>
      <c r="I22" s="3"/>
    </row>
    <row r="23" spans="1:9" x14ac:dyDescent="0.25">
      <c r="A23" s="140"/>
      <c r="B23" s="139" t="s">
        <v>123</v>
      </c>
      <c r="C23" s="139" t="s">
        <v>124</v>
      </c>
      <c r="D23" s="4" t="s">
        <v>125</v>
      </c>
      <c r="E23" s="5" t="str">
        <f>Model_Inputs!J1</f>
        <v>Window_U-Value</v>
      </c>
      <c r="F23" s="3" t="s">
        <v>126</v>
      </c>
      <c r="G23" s="3" t="s">
        <v>73</v>
      </c>
      <c r="H23" s="3" t="s">
        <v>74</v>
      </c>
      <c r="I23" s="3">
        <v>5.6744658973887141</v>
      </c>
    </row>
    <row r="24" spans="1:9" x14ac:dyDescent="0.25">
      <c r="A24" s="140"/>
      <c r="B24" s="141"/>
      <c r="C24" s="141"/>
      <c r="D24" s="4" t="s">
        <v>127</v>
      </c>
      <c r="E24" s="5" t="str">
        <f>Model_Inputs!K1</f>
        <v>Window_SHGC</v>
      </c>
      <c r="F24" s="3" t="s">
        <v>128</v>
      </c>
      <c r="G24" s="3" t="s">
        <v>73</v>
      </c>
      <c r="H24" s="3" t="s">
        <v>76</v>
      </c>
      <c r="I24" s="3"/>
    </row>
    <row r="25" spans="1:9" x14ac:dyDescent="0.25">
      <c r="A25" s="141"/>
      <c r="B25" s="3" t="s">
        <v>129</v>
      </c>
      <c r="C25" s="3" t="s">
        <v>130</v>
      </c>
      <c r="D25" s="3"/>
      <c r="E25" s="5"/>
      <c r="F25" s="3"/>
      <c r="G25" s="3"/>
      <c r="H25" s="3"/>
      <c r="I25" s="3"/>
    </row>
    <row r="26" spans="1:9" x14ac:dyDescent="0.25">
      <c r="A26" s="139" t="s">
        <v>131</v>
      </c>
      <c r="B26" s="3" t="s">
        <v>132</v>
      </c>
      <c r="C26" s="139" t="s">
        <v>133</v>
      </c>
      <c r="D26" s="3"/>
      <c r="E26" s="5"/>
      <c r="F26" s="3"/>
      <c r="G26" s="3"/>
      <c r="H26" s="3"/>
      <c r="I26" s="3"/>
    </row>
    <row r="27" spans="1:9" x14ac:dyDescent="0.25">
      <c r="A27" s="140"/>
      <c r="B27" s="3" t="s">
        <v>134</v>
      </c>
      <c r="C27" s="140"/>
      <c r="D27" s="3"/>
      <c r="E27" s="5"/>
      <c r="F27" s="3"/>
      <c r="G27" s="3"/>
      <c r="H27" s="3"/>
      <c r="I27" s="3"/>
    </row>
    <row r="28" spans="1:9" x14ac:dyDescent="0.25">
      <c r="A28" s="140"/>
      <c r="B28" s="3" t="s">
        <v>135</v>
      </c>
      <c r="C28" s="140"/>
      <c r="D28" s="3"/>
      <c r="E28" s="5"/>
      <c r="F28" s="3"/>
      <c r="G28" s="3"/>
      <c r="H28" s="3"/>
      <c r="I28" s="3"/>
    </row>
    <row r="29" spans="1:9" x14ac:dyDescent="0.25">
      <c r="A29" s="140"/>
      <c r="B29" s="3" t="s">
        <v>136</v>
      </c>
      <c r="C29" s="140"/>
      <c r="D29" s="3"/>
      <c r="E29" s="5"/>
      <c r="F29" s="3"/>
      <c r="G29" s="3"/>
      <c r="H29" s="3"/>
      <c r="I29" s="3"/>
    </row>
    <row r="30" spans="1:9" x14ac:dyDescent="0.25">
      <c r="A30" s="140"/>
      <c r="B30" s="3" t="s">
        <v>137</v>
      </c>
      <c r="C30" s="140"/>
      <c r="D30" s="3"/>
      <c r="E30" s="3"/>
      <c r="F30" s="3"/>
      <c r="G30" s="3"/>
      <c r="H30" s="3"/>
      <c r="I30" s="3"/>
    </row>
    <row r="31" spans="1:9" x14ac:dyDescent="0.25">
      <c r="A31" s="140"/>
      <c r="B31" s="3" t="s">
        <v>138</v>
      </c>
      <c r="C31" s="140"/>
      <c r="D31" s="3"/>
      <c r="E31" s="3"/>
      <c r="F31" s="3"/>
      <c r="G31" s="3"/>
      <c r="H31" s="3"/>
      <c r="I31" s="3"/>
    </row>
    <row r="32" spans="1:9" x14ac:dyDescent="0.25">
      <c r="A32" s="140"/>
      <c r="B32" s="3" t="s">
        <v>139</v>
      </c>
      <c r="C32" s="140"/>
      <c r="D32" s="3"/>
      <c r="E32" s="3"/>
      <c r="F32" s="3"/>
      <c r="G32" s="3"/>
      <c r="H32" s="3"/>
      <c r="I32" s="3"/>
    </row>
    <row r="33" spans="1:9" x14ac:dyDescent="0.25">
      <c r="A33" s="141"/>
      <c r="B33" s="3" t="s">
        <v>140</v>
      </c>
      <c r="C33" s="141"/>
      <c r="D33" s="3"/>
      <c r="E33" s="3"/>
      <c r="F33" s="3"/>
      <c r="G33" s="3"/>
      <c r="H33" s="3"/>
      <c r="I33" s="3"/>
    </row>
    <row r="34" spans="1:9" x14ac:dyDescent="0.25">
      <c r="A34" s="139" t="s">
        <v>141</v>
      </c>
      <c r="B34" s="3" t="s">
        <v>142</v>
      </c>
      <c r="C34" s="139" t="s">
        <v>143</v>
      </c>
      <c r="D34" s="3"/>
      <c r="E34" s="3"/>
      <c r="F34" s="3"/>
      <c r="G34" s="3"/>
      <c r="H34" s="3"/>
      <c r="I34" s="3"/>
    </row>
    <row r="35" spans="1:9" x14ac:dyDescent="0.25">
      <c r="A35" s="140"/>
      <c r="B35" s="3" t="s">
        <v>144</v>
      </c>
      <c r="C35" s="140"/>
      <c r="D35" s="3"/>
      <c r="E35" s="3"/>
      <c r="F35" s="3"/>
      <c r="G35" s="3"/>
      <c r="H35" s="3"/>
      <c r="I35" s="3"/>
    </row>
    <row r="36" spans="1:9" x14ac:dyDescent="0.25">
      <c r="A36" s="140"/>
      <c r="B36" s="3" t="s">
        <v>145</v>
      </c>
      <c r="C36" s="140"/>
      <c r="D36" s="3"/>
      <c r="E36" s="3"/>
      <c r="F36" s="3"/>
      <c r="G36" s="3"/>
      <c r="H36" s="3"/>
      <c r="I36" s="3"/>
    </row>
    <row r="37" spans="1:9" x14ac:dyDescent="0.25">
      <c r="A37" s="140"/>
      <c r="B37" s="3" t="s">
        <v>146</v>
      </c>
      <c r="C37" s="140"/>
      <c r="D37" s="3"/>
      <c r="E37" s="3"/>
      <c r="F37" s="3"/>
      <c r="G37" s="3"/>
      <c r="H37" s="3"/>
      <c r="I37" s="3"/>
    </row>
    <row r="38" spans="1:9" x14ac:dyDescent="0.25">
      <c r="A38" s="140"/>
      <c r="B38" s="3" t="s">
        <v>147</v>
      </c>
      <c r="C38" s="140"/>
      <c r="D38" s="3"/>
      <c r="E38" s="3"/>
      <c r="F38" s="3"/>
      <c r="G38" s="3"/>
      <c r="H38" s="3"/>
      <c r="I38" s="3"/>
    </row>
    <row r="39" spans="1:9" x14ac:dyDescent="0.25">
      <c r="A39" s="140"/>
      <c r="B39" s="3" t="s">
        <v>148</v>
      </c>
      <c r="C39" s="140"/>
      <c r="D39" s="3"/>
      <c r="E39" s="3"/>
      <c r="F39" s="3"/>
      <c r="G39" s="3"/>
      <c r="H39" s="3"/>
      <c r="I39" s="3"/>
    </row>
    <row r="40" spans="1:9" x14ac:dyDescent="0.25">
      <c r="A40" s="140"/>
      <c r="B40" s="3" t="s">
        <v>149</v>
      </c>
      <c r="C40" s="140"/>
      <c r="D40" s="3"/>
      <c r="E40" s="3"/>
      <c r="F40" s="3"/>
      <c r="G40" s="3"/>
      <c r="H40" s="3"/>
      <c r="I40" s="3"/>
    </row>
    <row r="41" spans="1:9" x14ac:dyDescent="0.25">
      <c r="A41" s="140"/>
      <c r="B41" s="3" t="s">
        <v>150</v>
      </c>
      <c r="C41" s="140"/>
      <c r="D41" s="3"/>
      <c r="E41" s="3"/>
      <c r="F41" s="3"/>
      <c r="G41" s="3"/>
      <c r="H41" s="3"/>
      <c r="I41" s="3"/>
    </row>
    <row r="42" spans="1:9" x14ac:dyDescent="0.25">
      <c r="A42" s="140"/>
      <c r="B42" s="3" t="s">
        <v>151</v>
      </c>
      <c r="C42" s="140"/>
      <c r="D42" s="3"/>
      <c r="E42" s="3"/>
      <c r="F42" s="3"/>
      <c r="G42" s="3"/>
      <c r="H42" s="3"/>
      <c r="I42" s="3"/>
    </row>
    <row r="43" spans="1:9" x14ac:dyDescent="0.25">
      <c r="A43" s="140"/>
      <c r="B43" s="3" t="s">
        <v>152</v>
      </c>
      <c r="C43" s="140"/>
      <c r="D43" s="3"/>
      <c r="E43" s="3"/>
      <c r="F43" s="3"/>
      <c r="G43" s="3"/>
      <c r="H43" s="3"/>
      <c r="I43" s="3"/>
    </row>
    <row r="44" spans="1:9" x14ac:dyDescent="0.25">
      <c r="A44" s="140"/>
      <c r="B44" s="3" t="s">
        <v>153</v>
      </c>
      <c r="C44" s="140"/>
      <c r="D44" s="3"/>
      <c r="E44" s="3"/>
      <c r="F44" s="3"/>
      <c r="G44" s="3"/>
      <c r="H44" s="3"/>
      <c r="I44" s="3"/>
    </row>
    <row r="45" spans="1:9" x14ac:dyDescent="0.25">
      <c r="A45" s="140"/>
      <c r="B45" s="3" t="s">
        <v>154</v>
      </c>
      <c r="C45" s="140"/>
      <c r="D45" s="3"/>
      <c r="E45" s="3"/>
      <c r="F45" s="3"/>
      <c r="G45" s="3"/>
      <c r="H45" s="3"/>
      <c r="I45" s="3"/>
    </row>
    <row r="46" spans="1:9" x14ac:dyDescent="0.25">
      <c r="A46" s="140"/>
      <c r="B46" s="3" t="s">
        <v>155</v>
      </c>
      <c r="C46" s="140"/>
      <c r="D46" s="3"/>
      <c r="E46" s="3"/>
      <c r="F46" s="3"/>
      <c r="G46" s="3"/>
      <c r="H46" s="3"/>
      <c r="I46" s="3"/>
    </row>
    <row r="47" spans="1:9" x14ac:dyDescent="0.25">
      <c r="A47" s="140"/>
      <c r="B47" s="3" t="s">
        <v>156</v>
      </c>
      <c r="C47" s="140"/>
      <c r="D47" s="3"/>
      <c r="E47" s="3"/>
      <c r="F47" s="3"/>
      <c r="G47" s="3"/>
      <c r="H47" s="3"/>
      <c r="I47" s="3"/>
    </row>
    <row r="48" spans="1:9" x14ac:dyDescent="0.25">
      <c r="A48" s="141"/>
      <c r="B48" s="3" t="s">
        <v>157</v>
      </c>
      <c r="C48" s="141"/>
      <c r="D48" s="3"/>
      <c r="E48" s="3"/>
      <c r="F48" s="3"/>
      <c r="G48" s="3"/>
      <c r="H48" s="3"/>
      <c r="I48" s="3"/>
    </row>
    <row r="49" spans="1:9" x14ac:dyDescent="0.25">
      <c r="A49" s="139" t="s">
        <v>158</v>
      </c>
      <c r="B49" s="3" t="s">
        <v>159</v>
      </c>
      <c r="C49" s="139" t="s">
        <v>160</v>
      </c>
      <c r="D49" s="3"/>
      <c r="E49" s="3"/>
      <c r="F49" s="3"/>
      <c r="G49" s="3"/>
      <c r="H49" s="3"/>
      <c r="I49" s="3"/>
    </row>
    <row r="50" spans="1:9" x14ac:dyDescent="0.25">
      <c r="A50" s="140"/>
      <c r="B50" s="3" t="s">
        <v>161</v>
      </c>
      <c r="C50" s="140"/>
      <c r="D50" s="4" t="s">
        <v>162</v>
      </c>
      <c r="E50" s="5" t="str">
        <f>Model_Inputs!W1</f>
        <v>Interior_LPD</v>
      </c>
      <c r="F50" s="3" t="s">
        <v>163</v>
      </c>
      <c r="G50" s="3" t="s">
        <v>164</v>
      </c>
      <c r="H50" s="3" t="s">
        <v>79</v>
      </c>
      <c r="I50" s="3">
        <v>10.76</v>
      </c>
    </row>
    <row r="51" spans="1:9" x14ac:dyDescent="0.25">
      <c r="A51" s="141"/>
      <c r="B51" s="3" t="s">
        <v>165</v>
      </c>
      <c r="C51" s="140"/>
      <c r="D51" s="3"/>
      <c r="E51" s="3"/>
      <c r="F51" s="3"/>
      <c r="G51" s="3"/>
      <c r="H51" s="3"/>
      <c r="I51" s="3"/>
    </row>
    <row r="52" spans="1:9" x14ac:dyDescent="0.25">
      <c r="A52" s="3" t="s">
        <v>166</v>
      </c>
      <c r="B52" s="3" t="s">
        <v>167</v>
      </c>
      <c r="C52" s="141"/>
      <c r="D52" s="3"/>
      <c r="E52" s="3"/>
      <c r="F52" s="3"/>
      <c r="G52" s="3"/>
      <c r="H52" s="3"/>
      <c r="I52" s="3"/>
    </row>
    <row r="53" spans="1:9" x14ac:dyDescent="0.25">
      <c r="A53" s="3" t="s">
        <v>168</v>
      </c>
      <c r="B53" s="3" t="s">
        <v>169</v>
      </c>
      <c r="C53" s="139" t="s">
        <v>170</v>
      </c>
      <c r="D53" s="3"/>
      <c r="E53" s="3"/>
      <c r="F53" s="3"/>
      <c r="G53" s="3"/>
      <c r="H53" s="3"/>
      <c r="I53" s="3"/>
    </row>
    <row r="54" spans="1:9" x14ac:dyDescent="0.25">
      <c r="A54" s="139" t="s">
        <v>171</v>
      </c>
      <c r="B54" s="3" t="s">
        <v>172</v>
      </c>
      <c r="C54" s="140"/>
      <c r="D54" s="3"/>
      <c r="E54" s="3"/>
      <c r="F54" s="3"/>
      <c r="G54" s="3"/>
      <c r="H54" s="3"/>
      <c r="I54" s="3"/>
    </row>
    <row r="55" spans="1:9" x14ac:dyDescent="0.25">
      <c r="A55" s="140"/>
      <c r="B55" s="3" t="s">
        <v>173</v>
      </c>
      <c r="C55" s="140"/>
      <c r="D55" s="3"/>
      <c r="E55" s="3"/>
      <c r="F55" s="3"/>
      <c r="G55" s="3"/>
      <c r="H55" s="3"/>
      <c r="I55" s="3"/>
    </row>
    <row r="56" spans="1:9" x14ac:dyDescent="0.25">
      <c r="A56" s="140"/>
      <c r="B56" s="3" t="s">
        <v>174</v>
      </c>
      <c r="C56" s="140"/>
      <c r="D56" s="3"/>
      <c r="E56" s="3"/>
      <c r="F56" s="3"/>
      <c r="G56" s="3"/>
      <c r="H56" s="3"/>
      <c r="I56" s="3"/>
    </row>
    <row r="57" spans="1:9" x14ac:dyDescent="0.25">
      <c r="A57" s="140"/>
      <c r="B57" s="3" t="s">
        <v>175</v>
      </c>
      <c r="C57" s="140"/>
      <c r="D57" s="3"/>
      <c r="E57" s="3"/>
      <c r="F57" s="3"/>
      <c r="G57" s="3"/>
      <c r="H57" s="3"/>
      <c r="I57" s="3"/>
    </row>
    <row r="58" spans="1:9" x14ac:dyDescent="0.25">
      <c r="A58" s="140"/>
      <c r="B58" s="3" t="s">
        <v>176</v>
      </c>
      <c r="C58" s="140"/>
      <c r="D58" s="3"/>
      <c r="E58" s="3"/>
      <c r="F58" s="3"/>
      <c r="G58" s="3"/>
      <c r="H58" s="3"/>
      <c r="I58" s="3"/>
    </row>
    <row r="59" spans="1:9" x14ac:dyDescent="0.25">
      <c r="A59" s="140"/>
      <c r="B59" s="3" t="s">
        <v>177</v>
      </c>
      <c r="C59" s="140"/>
      <c r="D59" s="3"/>
      <c r="E59" s="3"/>
      <c r="F59" s="3"/>
      <c r="G59" s="3"/>
      <c r="H59" s="3"/>
      <c r="I59" s="3"/>
    </row>
    <row r="60" spans="1:9" x14ac:dyDescent="0.25">
      <c r="A60" s="140"/>
      <c r="B60" s="3" t="s">
        <v>178</v>
      </c>
      <c r="C60" s="140"/>
      <c r="D60" s="3"/>
      <c r="E60" s="3"/>
      <c r="F60" s="3"/>
      <c r="G60" s="3"/>
      <c r="H60" s="3"/>
      <c r="I60" s="3"/>
    </row>
    <row r="61" spans="1:9" x14ac:dyDescent="0.25">
      <c r="A61" s="140"/>
      <c r="B61" s="3" t="s">
        <v>179</v>
      </c>
      <c r="C61" s="140"/>
      <c r="D61" s="3"/>
      <c r="E61" s="3"/>
      <c r="F61" s="3"/>
      <c r="G61" s="3"/>
      <c r="H61" s="3"/>
      <c r="I61" s="3"/>
    </row>
    <row r="62" spans="1:9" x14ac:dyDescent="0.25">
      <c r="A62" s="140"/>
      <c r="B62" s="3" t="s">
        <v>180</v>
      </c>
      <c r="C62" s="140"/>
      <c r="D62" s="3"/>
      <c r="E62" s="3"/>
      <c r="F62" s="3"/>
      <c r="G62" s="3"/>
      <c r="H62" s="3"/>
      <c r="I62" s="3"/>
    </row>
    <row r="63" spans="1:9" x14ac:dyDescent="0.25">
      <c r="A63" s="141"/>
      <c r="B63" s="3" t="s">
        <v>181</v>
      </c>
      <c r="C63" s="140"/>
      <c r="D63" s="3"/>
      <c r="E63" s="3"/>
      <c r="F63" s="3"/>
      <c r="G63" s="3"/>
      <c r="H63" s="3"/>
      <c r="I63" s="3"/>
    </row>
    <row r="64" spans="1:9" x14ac:dyDescent="0.25">
      <c r="A64" s="139" t="s">
        <v>182</v>
      </c>
      <c r="B64" s="3" t="s">
        <v>183</v>
      </c>
      <c r="C64" s="140"/>
      <c r="D64" s="3"/>
      <c r="E64" s="3"/>
      <c r="F64" s="3"/>
      <c r="G64" s="3"/>
      <c r="H64" s="3"/>
      <c r="I64" s="3"/>
    </row>
    <row r="65" spans="1:9" x14ac:dyDescent="0.25">
      <c r="A65" s="140"/>
      <c r="B65" s="3" t="s">
        <v>184</v>
      </c>
      <c r="C65" s="140"/>
      <c r="D65" s="3"/>
      <c r="E65" s="3"/>
      <c r="F65" s="3"/>
      <c r="G65" s="3"/>
      <c r="H65" s="3"/>
      <c r="I65" s="3"/>
    </row>
    <row r="66" spans="1:9" x14ac:dyDescent="0.25">
      <c r="A66" s="140"/>
      <c r="B66" s="3" t="s">
        <v>185</v>
      </c>
      <c r="C66" s="141"/>
      <c r="D66" s="3"/>
      <c r="E66" s="3"/>
      <c r="F66" s="3"/>
      <c r="G66" s="3"/>
      <c r="H66" s="3"/>
      <c r="I66" s="3"/>
    </row>
    <row r="67" spans="1:9" x14ac:dyDescent="0.25">
      <c r="A67" s="141"/>
      <c r="B67" s="3" t="s">
        <v>186</v>
      </c>
      <c r="C67" s="3" t="s">
        <v>187</v>
      </c>
      <c r="D67" s="3"/>
      <c r="E67" s="3"/>
      <c r="F67" s="3"/>
      <c r="G67" s="3"/>
      <c r="H67" s="3"/>
      <c r="I67" s="3"/>
    </row>
    <row r="68" spans="1:9" x14ac:dyDescent="0.25">
      <c r="A68" s="139" t="s">
        <v>188</v>
      </c>
      <c r="B68" s="3" t="s">
        <v>189</v>
      </c>
      <c r="C68" s="139" t="s">
        <v>170</v>
      </c>
      <c r="D68" s="3"/>
      <c r="E68" s="3"/>
      <c r="F68" s="3"/>
      <c r="G68" s="3"/>
      <c r="H68" s="3"/>
      <c r="I68" s="3"/>
    </row>
    <row r="69" spans="1:9" x14ac:dyDescent="0.25">
      <c r="A69" s="141"/>
      <c r="B69" s="3" t="s">
        <v>190</v>
      </c>
      <c r="C69" s="140"/>
      <c r="D69" s="3"/>
      <c r="E69" s="3"/>
      <c r="F69" s="3"/>
      <c r="G69" s="3"/>
      <c r="H69" s="3"/>
      <c r="I69" s="3"/>
    </row>
    <row r="70" spans="1:9" x14ac:dyDescent="0.25">
      <c r="A70" s="3" t="s">
        <v>191</v>
      </c>
      <c r="B70" s="3" t="s">
        <v>192</v>
      </c>
      <c r="C70" s="140"/>
      <c r="D70" s="3"/>
      <c r="E70" s="3"/>
      <c r="F70" s="3"/>
      <c r="G70" s="3"/>
      <c r="H70" s="3"/>
      <c r="I70" s="3"/>
    </row>
    <row r="71" spans="1:9" x14ac:dyDescent="0.25">
      <c r="A71" s="139" t="s">
        <v>193</v>
      </c>
      <c r="B71" s="3" t="s">
        <v>194</v>
      </c>
      <c r="C71" s="140"/>
      <c r="D71" s="3"/>
      <c r="E71" s="3"/>
      <c r="F71" s="3"/>
      <c r="G71" s="3"/>
      <c r="H71" s="3"/>
      <c r="I71" s="3"/>
    </row>
    <row r="72" spans="1:9" x14ac:dyDescent="0.25">
      <c r="A72" s="141"/>
      <c r="B72" s="3" t="s">
        <v>195</v>
      </c>
      <c r="C72" s="140"/>
      <c r="D72" s="3"/>
      <c r="E72" s="3"/>
      <c r="F72" s="3"/>
      <c r="G72" s="3"/>
      <c r="H72" s="3"/>
      <c r="I72" s="3"/>
    </row>
    <row r="73" spans="1:9" x14ac:dyDescent="0.25">
      <c r="A73" s="139" t="s">
        <v>196</v>
      </c>
      <c r="B73" s="3" t="s">
        <v>197</v>
      </c>
      <c r="C73" s="140"/>
      <c r="D73" s="3"/>
      <c r="E73" s="3"/>
      <c r="F73" s="3"/>
      <c r="G73" s="3"/>
      <c r="H73" s="3"/>
      <c r="I73" s="3"/>
    </row>
    <row r="74" spans="1:9" x14ac:dyDescent="0.25">
      <c r="A74" s="141"/>
      <c r="B74" s="3" t="s">
        <v>198</v>
      </c>
      <c r="C74" s="140"/>
      <c r="D74" s="3"/>
      <c r="E74" s="3"/>
      <c r="F74" s="3"/>
      <c r="G74" s="3"/>
      <c r="H74" s="3"/>
      <c r="I74" s="3"/>
    </row>
    <row r="75" spans="1:9" x14ac:dyDescent="0.25">
      <c r="A75" s="3" t="s">
        <v>199</v>
      </c>
      <c r="B75" s="3" t="s">
        <v>200</v>
      </c>
      <c r="C75" s="140"/>
      <c r="D75" s="3"/>
      <c r="E75" s="3"/>
      <c r="F75" s="3"/>
      <c r="G75" s="3"/>
      <c r="H75" s="3"/>
      <c r="I75" s="3"/>
    </row>
    <row r="76" spans="1:9" x14ac:dyDescent="0.25">
      <c r="A76" s="139" t="s">
        <v>201</v>
      </c>
      <c r="B76" s="3" t="s">
        <v>202</v>
      </c>
      <c r="C76" s="140"/>
      <c r="D76" s="3"/>
      <c r="E76" s="3"/>
      <c r="F76" s="3"/>
      <c r="G76" s="3"/>
      <c r="H76" s="3"/>
      <c r="I76" s="3"/>
    </row>
    <row r="77" spans="1:9" x14ac:dyDescent="0.25">
      <c r="A77" s="141"/>
      <c r="B77" s="3" t="s">
        <v>203</v>
      </c>
      <c r="C77" s="140"/>
      <c r="D77" s="3"/>
      <c r="E77" s="3"/>
      <c r="F77" s="3"/>
      <c r="G77" s="3"/>
      <c r="H77" s="3"/>
      <c r="I77" s="3"/>
    </row>
    <row r="78" spans="1:9" x14ac:dyDescent="0.25">
      <c r="A78" s="3" t="s">
        <v>204</v>
      </c>
      <c r="B78" s="3" t="s">
        <v>205</v>
      </c>
      <c r="C78" s="140"/>
      <c r="D78" s="3"/>
      <c r="E78" s="3"/>
      <c r="F78" s="3"/>
      <c r="G78" s="3"/>
      <c r="H78" s="3"/>
      <c r="I78" s="3"/>
    </row>
    <row r="79" spans="1:9" x14ac:dyDescent="0.25">
      <c r="A79" s="3" t="s">
        <v>206</v>
      </c>
      <c r="B79" s="3" t="s">
        <v>207</v>
      </c>
      <c r="C79" s="140"/>
      <c r="D79" s="3"/>
      <c r="E79" s="3"/>
      <c r="F79" s="3"/>
      <c r="G79" s="3"/>
      <c r="H79" s="3"/>
      <c r="I79" s="3"/>
    </row>
    <row r="80" spans="1:9" x14ac:dyDescent="0.25">
      <c r="A80" s="139" t="s">
        <v>208</v>
      </c>
      <c r="B80" s="3" t="s">
        <v>209</v>
      </c>
      <c r="C80" s="140"/>
      <c r="D80" s="3"/>
      <c r="E80" s="3"/>
      <c r="F80" s="3"/>
      <c r="G80" s="3"/>
      <c r="H80" s="3"/>
      <c r="I80" s="3"/>
    </row>
    <row r="81" spans="1:9" x14ac:dyDescent="0.25">
      <c r="A81" s="140"/>
      <c r="B81" s="3" t="s">
        <v>210</v>
      </c>
      <c r="C81" s="140"/>
      <c r="D81" s="3"/>
      <c r="E81" s="3"/>
      <c r="F81" s="3"/>
      <c r="G81" s="3"/>
      <c r="H81" s="3"/>
      <c r="I81" s="3"/>
    </row>
    <row r="82" spans="1:9" x14ac:dyDescent="0.25">
      <c r="A82" s="140"/>
      <c r="B82" s="3" t="s">
        <v>211</v>
      </c>
      <c r="C82" s="140"/>
      <c r="D82" s="3"/>
      <c r="E82" s="3"/>
      <c r="F82" s="3"/>
      <c r="G82" s="3"/>
      <c r="H82" s="3"/>
      <c r="I82" s="3"/>
    </row>
    <row r="83" spans="1:9" x14ac:dyDescent="0.25">
      <c r="A83" s="140"/>
      <c r="B83" s="3" t="s">
        <v>212</v>
      </c>
      <c r="C83" s="140"/>
      <c r="D83" s="3"/>
      <c r="E83" s="3"/>
      <c r="F83" s="3"/>
      <c r="G83" s="3"/>
      <c r="H83" s="3"/>
      <c r="I83" s="3"/>
    </row>
    <row r="84" spans="1:9" x14ac:dyDescent="0.25">
      <c r="A84" s="141"/>
      <c r="B84" s="3" t="s">
        <v>213</v>
      </c>
      <c r="C84" s="141"/>
      <c r="D84" s="3"/>
      <c r="E84" s="3"/>
      <c r="F84" s="3"/>
      <c r="G84" s="3"/>
      <c r="H84" s="3"/>
      <c r="I84" s="3"/>
    </row>
    <row r="85" spans="1:9" x14ac:dyDescent="0.25">
      <c r="A85" s="139" t="s">
        <v>214</v>
      </c>
      <c r="B85" s="3" t="s">
        <v>215</v>
      </c>
      <c r="C85" s="139" t="s">
        <v>216</v>
      </c>
      <c r="D85" s="3"/>
      <c r="E85" s="3"/>
      <c r="F85" s="3"/>
      <c r="G85" s="3"/>
      <c r="H85" s="3"/>
      <c r="I85" s="3"/>
    </row>
    <row r="86" spans="1:9" x14ac:dyDescent="0.25">
      <c r="A86" s="140"/>
      <c r="B86" s="3" t="s">
        <v>217</v>
      </c>
      <c r="C86" s="141"/>
      <c r="D86" s="3"/>
      <c r="E86" s="3"/>
      <c r="F86" s="3"/>
      <c r="G86" s="3"/>
      <c r="H86" s="3"/>
      <c r="I86" s="3"/>
    </row>
    <row r="87" spans="1:9" x14ac:dyDescent="0.25">
      <c r="A87" s="140"/>
      <c r="B87" s="3" t="s">
        <v>218</v>
      </c>
      <c r="C87" s="139" t="s">
        <v>187</v>
      </c>
      <c r="D87" s="3"/>
      <c r="E87" s="3"/>
      <c r="F87" s="3"/>
      <c r="G87" s="3"/>
      <c r="H87" s="3"/>
      <c r="I87" s="3"/>
    </row>
    <row r="88" spans="1:9" x14ac:dyDescent="0.25">
      <c r="A88" s="140"/>
      <c r="B88" s="3" t="s">
        <v>219</v>
      </c>
      <c r="C88" s="140"/>
      <c r="D88" s="3"/>
      <c r="E88" s="3"/>
      <c r="F88" s="3"/>
      <c r="G88" s="3"/>
      <c r="H88" s="3"/>
      <c r="I88" s="3"/>
    </row>
    <row r="89" spans="1:9" x14ac:dyDescent="0.25">
      <c r="A89" s="140"/>
      <c r="B89" s="3" t="s">
        <v>220</v>
      </c>
      <c r="C89" s="141"/>
      <c r="D89" s="3"/>
      <c r="E89" s="3"/>
      <c r="F89" s="3"/>
      <c r="G89" s="3"/>
      <c r="H89" s="3"/>
      <c r="I89" s="3"/>
    </row>
    <row r="90" spans="1:9" x14ac:dyDescent="0.25">
      <c r="A90" s="140"/>
      <c r="B90" s="3" t="s">
        <v>221</v>
      </c>
      <c r="C90" s="139" t="s">
        <v>170</v>
      </c>
      <c r="D90" s="3"/>
      <c r="E90" s="3"/>
      <c r="F90" s="3"/>
      <c r="G90" s="3"/>
      <c r="H90" s="3"/>
      <c r="I90" s="3"/>
    </row>
    <row r="91" spans="1:9" x14ac:dyDescent="0.25">
      <c r="A91" s="140"/>
      <c r="B91" s="3" t="s">
        <v>222</v>
      </c>
      <c r="C91" s="140"/>
      <c r="D91" s="3"/>
      <c r="E91" s="3"/>
      <c r="F91" s="3"/>
      <c r="G91" s="3"/>
      <c r="H91" s="3"/>
      <c r="I91" s="3"/>
    </row>
    <row r="92" spans="1:9" x14ac:dyDescent="0.25">
      <c r="A92" s="140"/>
      <c r="B92" s="3" t="s">
        <v>223</v>
      </c>
      <c r="C92" s="141"/>
      <c r="D92" s="3"/>
      <c r="E92" s="3"/>
      <c r="F92" s="3"/>
      <c r="G92" s="3"/>
      <c r="H92" s="3"/>
      <c r="I92" s="3"/>
    </row>
    <row r="93" spans="1:9" x14ac:dyDescent="0.25">
      <c r="A93" s="141"/>
      <c r="B93" s="3" t="s">
        <v>224</v>
      </c>
      <c r="C93" s="139" t="s">
        <v>187</v>
      </c>
      <c r="D93" s="3"/>
      <c r="E93" s="3"/>
      <c r="F93" s="3"/>
      <c r="G93" s="3"/>
      <c r="H93" s="3"/>
      <c r="I93" s="3"/>
    </row>
    <row r="94" spans="1:9" x14ac:dyDescent="0.25">
      <c r="A94" s="3" t="s">
        <v>225</v>
      </c>
      <c r="B94" s="3" t="s">
        <v>226</v>
      </c>
      <c r="C94" s="140"/>
      <c r="D94" s="3"/>
      <c r="E94" s="3"/>
      <c r="F94" s="3"/>
      <c r="G94" s="3"/>
      <c r="H94" s="3"/>
      <c r="I94" s="3"/>
    </row>
    <row r="95" spans="1:9" x14ac:dyDescent="0.25">
      <c r="A95" s="139" t="s">
        <v>227</v>
      </c>
      <c r="B95" s="3" t="s">
        <v>228</v>
      </c>
      <c r="C95" s="140"/>
      <c r="D95" s="3"/>
      <c r="E95" s="3"/>
      <c r="F95" s="3"/>
      <c r="G95" s="3"/>
      <c r="H95" s="3"/>
      <c r="I95" s="3"/>
    </row>
    <row r="96" spans="1:9" x14ac:dyDescent="0.25">
      <c r="A96" s="141"/>
      <c r="B96" s="3" t="s">
        <v>229</v>
      </c>
      <c r="C96" s="140"/>
      <c r="D96" s="3"/>
      <c r="E96" s="3"/>
      <c r="F96" s="3"/>
      <c r="G96" s="3"/>
      <c r="H96" s="3"/>
      <c r="I96" s="3"/>
    </row>
    <row r="97" spans="1:9" x14ac:dyDescent="0.25">
      <c r="A97" s="3" t="s">
        <v>230</v>
      </c>
      <c r="B97" s="3" t="s">
        <v>231</v>
      </c>
      <c r="C97" s="140"/>
      <c r="D97" s="3"/>
      <c r="E97" s="3"/>
      <c r="F97" s="3"/>
      <c r="G97" s="3"/>
      <c r="H97" s="3"/>
      <c r="I97" s="3"/>
    </row>
    <row r="98" spans="1:9" x14ac:dyDescent="0.25">
      <c r="A98" s="139" t="s">
        <v>232</v>
      </c>
      <c r="B98" s="3" t="s">
        <v>233</v>
      </c>
      <c r="C98" s="140"/>
      <c r="D98" s="3"/>
      <c r="E98" s="3"/>
      <c r="F98" s="3"/>
      <c r="G98" s="3"/>
      <c r="H98" s="3"/>
      <c r="I98" s="3"/>
    </row>
    <row r="99" spans="1:9" x14ac:dyDescent="0.25">
      <c r="A99" s="140"/>
      <c r="B99" s="3" t="s">
        <v>234</v>
      </c>
      <c r="C99" s="140"/>
      <c r="D99" s="3"/>
      <c r="E99" s="3"/>
      <c r="F99" s="3"/>
      <c r="G99" s="3"/>
      <c r="H99" s="3"/>
      <c r="I99" s="3"/>
    </row>
    <row r="100" spans="1:9" x14ac:dyDescent="0.25">
      <c r="A100" s="141"/>
      <c r="B100" s="3" t="s">
        <v>235</v>
      </c>
      <c r="C100" s="141"/>
      <c r="D100" s="3"/>
      <c r="E100" s="3"/>
      <c r="F100" s="3"/>
      <c r="G100" s="3"/>
      <c r="H100" s="3"/>
      <c r="I100" s="3"/>
    </row>
    <row r="101" spans="1:9" x14ac:dyDescent="0.25">
      <c r="A101" s="139" t="s">
        <v>236</v>
      </c>
      <c r="B101" s="3" t="s">
        <v>237</v>
      </c>
      <c r="C101" s="139" t="s">
        <v>110</v>
      </c>
      <c r="D101" s="3"/>
      <c r="E101" s="3"/>
      <c r="F101" s="3"/>
      <c r="G101" s="3"/>
      <c r="H101" s="3"/>
      <c r="I101" s="3"/>
    </row>
    <row r="102" spans="1:9" x14ac:dyDescent="0.25">
      <c r="A102" s="141"/>
      <c r="B102" s="3" t="s">
        <v>238</v>
      </c>
      <c r="C102" s="141"/>
      <c r="D102" s="3"/>
      <c r="E102" s="3"/>
      <c r="F102" s="3"/>
      <c r="G102" s="3"/>
      <c r="H102" s="3"/>
      <c r="I102" s="3"/>
    </row>
    <row r="103" spans="1:9" x14ac:dyDescent="0.25">
      <c r="A103" s="3" t="s">
        <v>239</v>
      </c>
      <c r="B103" s="3" t="s">
        <v>240</v>
      </c>
      <c r="C103" s="139" t="s">
        <v>187</v>
      </c>
      <c r="D103" s="3"/>
      <c r="E103" s="3"/>
      <c r="F103" s="3"/>
      <c r="G103" s="3"/>
      <c r="H103" s="3"/>
      <c r="I103" s="3"/>
    </row>
    <row r="104" spans="1:9" x14ac:dyDescent="0.25">
      <c r="A104" s="139" t="s">
        <v>241</v>
      </c>
      <c r="B104" s="3" t="s">
        <v>242</v>
      </c>
      <c r="C104" s="140"/>
      <c r="D104" s="3"/>
      <c r="E104" s="3"/>
      <c r="F104" s="3"/>
      <c r="G104" s="3"/>
      <c r="H104" s="3"/>
      <c r="I104" s="3"/>
    </row>
    <row r="105" spans="1:9" x14ac:dyDescent="0.25">
      <c r="A105" s="141"/>
      <c r="B105" s="3" t="s">
        <v>243</v>
      </c>
      <c r="C105" s="141"/>
      <c r="D105" s="3"/>
      <c r="E105" s="3"/>
      <c r="F105" s="3"/>
      <c r="G105" s="3"/>
      <c r="H105" s="3"/>
      <c r="I105" s="3"/>
    </row>
    <row r="106" spans="1:9" x14ac:dyDescent="0.25">
      <c r="A106" s="139" t="s">
        <v>244</v>
      </c>
      <c r="B106" s="3" t="s">
        <v>245</v>
      </c>
      <c r="C106" s="139" t="s">
        <v>246</v>
      </c>
      <c r="D106" s="3"/>
      <c r="E106" s="3"/>
      <c r="F106" s="3"/>
      <c r="G106" s="3"/>
      <c r="H106" s="3"/>
      <c r="I106" s="3"/>
    </row>
    <row r="107" spans="1:9" x14ac:dyDescent="0.25">
      <c r="A107" s="140"/>
      <c r="B107" s="3" t="s">
        <v>247</v>
      </c>
      <c r="C107" s="140"/>
      <c r="D107" s="3"/>
      <c r="E107" s="3"/>
      <c r="F107" s="3"/>
      <c r="G107" s="3"/>
      <c r="H107" s="3"/>
      <c r="I107" s="3"/>
    </row>
    <row r="108" spans="1:9" x14ac:dyDescent="0.25">
      <c r="A108" s="141"/>
      <c r="B108" s="3" t="s">
        <v>248</v>
      </c>
      <c r="C108" s="141"/>
      <c r="D108" s="3"/>
      <c r="E108" s="3"/>
      <c r="F108" s="3"/>
      <c r="G108" s="3"/>
      <c r="H108" s="3"/>
      <c r="I108" s="3"/>
    </row>
    <row r="109" spans="1:9" x14ac:dyDescent="0.25">
      <c r="A109" s="139" t="s">
        <v>249</v>
      </c>
      <c r="B109" s="3" t="s">
        <v>250</v>
      </c>
      <c r="C109" s="139" t="s">
        <v>251</v>
      </c>
      <c r="D109" s="3"/>
      <c r="E109" s="3"/>
      <c r="F109" s="3"/>
      <c r="G109" s="3"/>
      <c r="H109" s="3"/>
      <c r="I109" s="3"/>
    </row>
    <row r="110" spans="1:9" x14ac:dyDescent="0.25">
      <c r="A110" s="140"/>
      <c r="B110" s="3" t="s">
        <v>252</v>
      </c>
      <c r="C110" s="140"/>
      <c r="D110" s="3"/>
      <c r="E110" s="3"/>
      <c r="F110" s="3"/>
      <c r="G110" s="3"/>
      <c r="H110" s="3"/>
      <c r="I110" s="3"/>
    </row>
    <row r="111" spans="1:9" x14ac:dyDescent="0.25">
      <c r="A111" s="140"/>
      <c r="B111" s="3" t="s">
        <v>253</v>
      </c>
      <c r="C111" s="140"/>
      <c r="D111" s="3"/>
      <c r="E111" s="3"/>
      <c r="F111" s="3"/>
      <c r="G111" s="3"/>
      <c r="H111" s="3"/>
      <c r="I111" s="3"/>
    </row>
    <row r="112" spans="1:9" x14ac:dyDescent="0.25">
      <c r="A112" s="140"/>
      <c r="B112" s="3" t="s">
        <v>254</v>
      </c>
      <c r="C112" s="140"/>
      <c r="D112" s="3"/>
      <c r="E112" s="3"/>
      <c r="F112" s="3"/>
      <c r="G112" s="3"/>
      <c r="H112" s="3"/>
      <c r="I112" s="3"/>
    </row>
    <row r="113" spans="1:9" x14ac:dyDescent="0.25">
      <c r="A113" s="141"/>
      <c r="B113" s="3" t="s">
        <v>255</v>
      </c>
      <c r="C113" s="141"/>
      <c r="D113" s="3"/>
      <c r="E113" s="3"/>
      <c r="F113" s="3"/>
      <c r="G113" s="3"/>
      <c r="H113" s="3"/>
      <c r="I113" s="3"/>
    </row>
  </sheetData>
  <mergeCells count="45">
    <mergeCell ref="C53:C66"/>
    <mergeCell ref="C68:C84"/>
    <mergeCell ref="C109:C113"/>
    <mergeCell ref="C85:C86"/>
    <mergeCell ref="C87:C89"/>
    <mergeCell ref="C90:C92"/>
    <mergeCell ref="C106:C108"/>
    <mergeCell ref="C93:C100"/>
    <mergeCell ref="C101:C102"/>
    <mergeCell ref="C103:C105"/>
    <mergeCell ref="C34:C48"/>
    <mergeCell ref="B4:B5"/>
    <mergeCell ref="C2:C8"/>
    <mergeCell ref="C9:C11"/>
    <mergeCell ref="C49:C52"/>
    <mergeCell ref="A26:A33"/>
    <mergeCell ref="A34:A48"/>
    <mergeCell ref="A49:A51"/>
    <mergeCell ref="A54:A63"/>
    <mergeCell ref="A2:A7"/>
    <mergeCell ref="A8:A11"/>
    <mergeCell ref="A18:A25"/>
    <mergeCell ref="A12:A17"/>
    <mergeCell ref="E9:E10"/>
    <mergeCell ref="C18:C22"/>
    <mergeCell ref="F9:F10"/>
    <mergeCell ref="G9:G10"/>
    <mergeCell ref="H9:H10"/>
    <mergeCell ref="C12:C17"/>
    <mergeCell ref="A109:A113"/>
    <mergeCell ref="B23:B24"/>
    <mergeCell ref="C23:C24"/>
    <mergeCell ref="C26:C33"/>
    <mergeCell ref="A85:A93"/>
    <mergeCell ref="A95:A96"/>
    <mergeCell ref="A98:A100"/>
    <mergeCell ref="A101:A102"/>
    <mergeCell ref="A104:A105"/>
    <mergeCell ref="A106:A108"/>
    <mergeCell ref="A64:A67"/>
    <mergeCell ref="A68:A69"/>
    <mergeCell ref="A71:A72"/>
    <mergeCell ref="A73:A74"/>
    <mergeCell ref="A76:A77"/>
    <mergeCell ref="A80:A84"/>
  </mergeCells>
  <pageMargins left="0.7" right="0.7" top="0.75" bottom="0.75" header="0.3" footer="0.3"/>
  <pageSetup orientation="portrait" horizontalDpi="4294967293" verticalDpi="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1"/>
  </sheetPr>
  <dimension ref="A2:D6"/>
  <sheetViews>
    <sheetView workbookViewId="0"/>
  </sheetViews>
  <sheetFormatPr defaultRowHeight="15" x14ac:dyDescent="0.25"/>
  <cols>
    <col min="1" max="1" width="3.140625" style="16" customWidth="1"/>
    <col min="2" max="2" width="21.140625" style="16" customWidth="1"/>
    <col min="3" max="3" width="69.5703125" style="16" customWidth="1"/>
    <col min="4" max="4" width="153" style="16" customWidth="1"/>
  </cols>
  <sheetData>
    <row r="2" spans="2:4" x14ac:dyDescent="0.25">
      <c r="B2" s="2" t="s">
        <v>256</v>
      </c>
      <c r="C2" s="2" t="s">
        <v>257</v>
      </c>
      <c r="D2" s="2" t="s">
        <v>258</v>
      </c>
    </row>
    <row r="3" spans="2:4" ht="120" customHeight="1" x14ac:dyDescent="0.25">
      <c r="B3" s="6">
        <v>0.1</v>
      </c>
      <c r="C3" s="7" t="s">
        <v>259</v>
      </c>
      <c r="D3" s="8" t="s">
        <v>260</v>
      </c>
    </row>
    <row r="4" spans="2:4" ht="60" customHeight="1" x14ac:dyDescent="0.25">
      <c r="B4" s="6">
        <v>0.2</v>
      </c>
      <c r="C4" s="7" t="s">
        <v>261</v>
      </c>
      <c r="D4" s="9" t="s">
        <v>262</v>
      </c>
    </row>
    <row r="5" spans="2:4" ht="240" customHeight="1" x14ac:dyDescent="0.25">
      <c r="B5" s="6" t="s">
        <v>263</v>
      </c>
      <c r="C5" s="7" t="s">
        <v>264</v>
      </c>
      <c r="D5" s="9" t="s">
        <v>265</v>
      </c>
    </row>
    <row r="6" spans="2:4" ht="30" customHeight="1" x14ac:dyDescent="0.25">
      <c r="B6" s="6">
        <v>0.3</v>
      </c>
      <c r="C6" s="17" t="s">
        <v>266</v>
      </c>
      <c r="D6" s="3"/>
    </row>
  </sheetData>
  <pageMargins left="0.7" right="0.7" top="0.75" bottom="0.75" header="0.3" footer="0.3"/>
  <pageSetup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1"/>
  </sheetPr>
  <dimension ref="A2:P60"/>
  <sheetViews>
    <sheetView workbookViewId="0"/>
  </sheetViews>
  <sheetFormatPr defaultRowHeight="15" x14ac:dyDescent="0.25"/>
  <cols>
    <col min="1" max="1" width="3.85546875" style="16" customWidth="1"/>
    <col min="2" max="2" width="9.140625" style="16" customWidth="1"/>
    <col min="3" max="3" width="25" style="16" customWidth="1"/>
    <col min="4" max="4" width="52" style="16" customWidth="1"/>
    <col min="5" max="5" width="79.140625" style="16" customWidth="1"/>
    <col min="6" max="6" width="13.5703125" style="16" customWidth="1"/>
    <col min="7" max="7" width="16.140625" style="16" customWidth="1"/>
    <col min="8" max="8" width="26.28515625" style="16" customWidth="1"/>
    <col min="9" max="9" width="45.85546875" style="16" customWidth="1"/>
    <col min="10" max="10" width="32.140625" style="16" customWidth="1"/>
    <col min="11" max="11" width="45.85546875" style="16" customWidth="1"/>
    <col min="12" max="12" width="24.42578125" style="16" customWidth="1"/>
    <col min="13" max="13" width="26.42578125" style="16" customWidth="1"/>
    <col min="14" max="14" width="23.140625" style="16" customWidth="1"/>
    <col min="15" max="15" width="26.42578125" style="16" customWidth="1"/>
    <col min="16" max="16" width="24.28515625" style="16" customWidth="1"/>
  </cols>
  <sheetData>
    <row r="2" spans="2:16" ht="45" customHeight="1" x14ac:dyDescent="0.25">
      <c r="B2" s="27" t="s">
        <v>267</v>
      </c>
      <c r="C2" s="27" t="s">
        <v>268</v>
      </c>
      <c r="D2" s="28" t="s">
        <v>269</v>
      </c>
      <c r="E2" s="28" t="s">
        <v>269</v>
      </c>
      <c r="F2" s="27" t="s">
        <v>270</v>
      </c>
      <c r="G2" s="27" t="s">
        <v>271</v>
      </c>
      <c r="H2" s="28" t="s">
        <v>272</v>
      </c>
      <c r="I2" s="28" t="s">
        <v>273</v>
      </c>
      <c r="J2" s="27" t="s">
        <v>274</v>
      </c>
      <c r="K2" s="28" t="s">
        <v>85</v>
      </c>
      <c r="L2" s="28" t="s">
        <v>64</v>
      </c>
      <c r="M2" s="28" t="s">
        <v>65</v>
      </c>
      <c r="N2" s="28" t="s">
        <v>275</v>
      </c>
      <c r="O2" s="27" t="s">
        <v>276</v>
      </c>
      <c r="P2" s="27" t="s">
        <v>277</v>
      </c>
    </row>
    <row r="3" spans="2:16" x14ac:dyDescent="0.25">
      <c r="B3" s="143">
        <v>1</v>
      </c>
      <c r="C3" s="149" t="s">
        <v>89</v>
      </c>
      <c r="D3" s="25"/>
      <c r="E3" s="20"/>
      <c r="F3" s="139" t="s">
        <v>278</v>
      </c>
      <c r="G3" s="139" t="s">
        <v>279</v>
      </c>
      <c r="H3" s="150" t="s">
        <v>280</v>
      </c>
      <c r="I3" s="150" t="s">
        <v>281</v>
      </c>
      <c r="J3" s="22" t="str">
        <f>Model_Inputs!A1</f>
        <v>Run_Label</v>
      </c>
      <c r="K3" s="23" t="s">
        <v>66</v>
      </c>
      <c r="L3" s="23" t="s">
        <v>67</v>
      </c>
      <c r="M3" s="23" t="s">
        <v>282</v>
      </c>
      <c r="N3" s="23" t="s">
        <v>283</v>
      </c>
      <c r="O3" s="26"/>
      <c r="P3" s="26"/>
    </row>
    <row r="4" spans="2:16" x14ac:dyDescent="0.25">
      <c r="B4" s="140"/>
      <c r="C4" s="140"/>
      <c r="D4" s="25"/>
      <c r="E4" s="20"/>
      <c r="F4" s="140"/>
      <c r="G4" s="140"/>
      <c r="H4" s="140"/>
      <c r="I4" s="140"/>
      <c r="J4" s="22" t="str">
        <f>Model_Inputs!B1</f>
        <v>Timesteps_Per_Hr</v>
      </c>
      <c r="K4" s="23" t="s">
        <v>98</v>
      </c>
      <c r="L4" s="23" t="s">
        <v>69</v>
      </c>
      <c r="M4" s="23" t="s">
        <v>99</v>
      </c>
      <c r="N4" s="23" t="s">
        <v>284</v>
      </c>
      <c r="O4" s="23" t="s">
        <v>284</v>
      </c>
      <c r="P4" s="26"/>
    </row>
    <row r="5" spans="2:16" x14ac:dyDescent="0.25">
      <c r="B5" s="141"/>
      <c r="C5" s="141"/>
      <c r="D5" s="25"/>
      <c r="E5" s="20"/>
      <c r="F5" s="141"/>
      <c r="G5" s="141"/>
      <c r="H5" s="141"/>
      <c r="I5" s="141"/>
      <c r="J5" s="22" t="str">
        <f>Model_Inputs!E1</f>
        <v>Bldg_Orient</v>
      </c>
      <c r="K5" s="23" t="s">
        <v>94</v>
      </c>
      <c r="L5" s="23" t="s">
        <v>69</v>
      </c>
      <c r="M5" s="23" t="s">
        <v>72</v>
      </c>
      <c r="N5" s="23" t="s">
        <v>285</v>
      </c>
      <c r="O5" s="23" t="s">
        <v>285</v>
      </c>
      <c r="P5" s="26"/>
    </row>
    <row r="6" spans="2:16" x14ac:dyDescent="0.25">
      <c r="B6" s="143">
        <v>2</v>
      </c>
      <c r="C6" s="139" t="s">
        <v>286</v>
      </c>
      <c r="D6" s="19" t="s">
        <v>287</v>
      </c>
      <c r="E6" s="20"/>
      <c r="F6" s="139" t="s">
        <v>278</v>
      </c>
      <c r="G6" s="139" t="s">
        <v>279</v>
      </c>
      <c r="H6" s="150" t="s">
        <v>288</v>
      </c>
      <c r="I6" s="150" t="s">
        <v>289</v>
      </c>
      <c r="J6" s="156" t="str">
        <f>Model_Inputs!C1</f>
        <v>Weather_File</v>
      </c>
      <c r="K6" s="150" t="s">
        <v>70</v>
      </c>
      <c r="L6" s="150" t="s">
        <v>67</v>
      </c>
      <c r="M6" s="150" t="s">
        <v>71</v>
      </c>
      <c r="N6" s="150" t="s">
        <v>283</v>
      </c>
      <c r="O6" s="152"/>
      <c r="P6" s="152"/>
    </row>
    <row r="7" spans="2:16" x14ac:dyDescent="0.25">
      <c r="B7" s="140"/>
      <c r="C7" s="140"/>
      <c r="D7" s="19" t="s">
        <v>290</v>
      </c>
      <c r="E7" s="20"/>
      <c r="F7" s="140"/>
      <c r="G7" s="140"/>
      <c r="H7" s="140"/>
      <c r="I7" s="140"/>
      <c r="J7" s="140"/>
      <c r="K7" s="140"/>
      <c r="L7" s="140"/>
      <c r="M7" s="140"/>
      <c r="N7" s="140"/>
      <c r="O7" s="140"/>
      <c r="P7" s="140"/>
    </row>
    <row r="8" spans="2:16" x14ac:dyDescent="0.25">
      <c r="B8" s="140"/>
      <c r="C8" s="140"/>
      <c r="D8" s="19" t="s">
        <v>291</v>
      </c>
      <c r="E8" s="20"/>
      <c r="F8" s="140"/>
      <c r="G8" s="140"/>
      <c r="H8" s="140"/>
      <c r="I8" s="140"/>
      <c r="J8" s="140"/>
      <c r="K8" s="140"/>
      <c r="L8" s="140"/>
      <c r="M8" s="140"/>
      <c r="N8" s="140"/>
      <c r="O8" s="140"/>
      <c r="P8" s="140"/>
    </row>
    <row r="9" spans="2:16" x14ac:dyDescent="0.25">
      <c r="B9" s="140"/>
      <c r="C9" s="140"/>
      <c r="D9" s="19" t="s">
        <v>292</v>
      </c>
      <c r="E9" s="20"/>
      <c r="F9" s="140"/>
      <c r="G9" s="140"/>
      <c r="H9" s="140"/>
      <c r="I9" s="140"/>
      <c r="J9" s="140"/>
      <c r="K9" s="140"/>
      <c r="L9" s="140"/>
      <c r="M9" s="140"/>
      <c r="N9" s="140"/>
      <c r="O9" s="140"/>
      <c r="P9" s="140"/>
    </row>
    <row r="10" spans="2:16" x14ac:dyDescent="0.25">
      <c r="B10" s="141"/>
      <c r="C10" s="141"/>
      <c r="D10" s="19" t="s">
        <v>293</v>
      </c>
      <c r="E10" s="20"/>
      <c r="F10" s="141"/>
      <c r="G10" s="141"/>
      <c r="H10" s="141"/>
      <c r="I10" s="141"/>
      <c r="J10" s="141"/>
      <c r="K10" s="141"/>
      <c r="L10" s="141"/>
      <c r="M10" s="141"/>
      <c r="N10" s="141"/>
      <c r="O10" s="141"/>
      <c r="P10" s="141"/>
    </row>
    <row r="11" spans="2:16" x14ac:dyDescent="0.25">
      <c r="B11" s="143">
        <v>3</v>
      </c>
      <c r="C11" s="144" t="s">
        <v>108</v>
      </c>
      <c r="D11" s="149" t="s">
        <v>294</v>
      </c>
      <c r="E11" s="20"/>
      <c r="F11" s="139" t="s">
        <v>279</v>
      </c>
      <c r="G11" s="139" t="s">
        <v>278</v>
      </c>
      <c r="H11" s="151"/>
      <c r="I11" s="151"/>
      <c r="J11" s="151"/>
      <c r="K11" s="151"/>
      <c r="L11" s="151"/>
      <c r="M11" s="151"/>
      <c r="N11" s="151"/>
      <c r="O11" s="155"/>
      <c r="P11" s="155"/>
    </row>
    <row r="12" spans="2:16" x14ac:dyDescent="0.25">
      <c r="B12" s="140"/>
      <c r="C12" s="140"/>
      <c r="D12" s="140"/>
      <c r="E12" s="20"/>
      <c r="F12" s="140"/>
      <c r="G12" s="140"/>
      <c r="H12" s="140"/>
      <c r="I12" s="140"/>
      <c r="J12" s="140"/>
      <c r="K12" s="140"/>
      <c r="L12" s="140"/>
      <c r="M12" s="140"/>
      <c r="N12" s="140"/>
      <c r="O12" s="140"/>
      <c r="P12" s="140"/>
    </row>
    <row r="13" spans="2:16" x14ac:dyDescent="0.25">
      <c r="B13" s="140"/>
      <c r="C13" s="140"/>
      <c r="D13" s="141"/>
      <c r="E13" s="20"/>
      <c r="F13" s="141"/>
      <c r="G13" s="141"/>
      <c r="H13" s="141"/>
      <c r="I13" s="141"/>
      <c r="J13" s="141"/>
      <c r="K13" s="141"/>
      <c r="L13" s="141"/>
      <c r="M13" s="141"/>
      <c r="N13" s="141"/>
      <c r="O13" s="141"/>
      <c r="P13" s="141"/>
    </row>
    <row r="14" spans="2:16" x14ac:dyDescent="0.25">
      <c r="B14" s="140"/>
      <c r="C14" s="140"/>
      <c r="D14" s="149" t="s">
        <v>110</v>
      </c>
      <c r="E14" s="20"/>
      <c r="F14" s="139" t="s">
        <v>278</v>
      </c>
      <c r="G14" s="139" t="s">
        <v>279</v>
      </c>
      <c r="H14" s="154" t="s">
        <v>280</v>
      </c>
      <c r="I14" s="154" t="s">
        <v>295</v>
      </c>
      <c r="J14" s="87" t="s">
        <v>24</v>
      </c>
      <c r="K14" s="86" t="s">
        <v>296</v>
      </c>
      <c r="L14" s="86" t="s">
        <v>67</v>
      </c>
      <c r="M14" s="86" t="s">
        <v>71</v>
      </c>
      <c r="N14" s="86" t="s">
        <v>283</v>
      </c>
      <c r="O14" s="84"/>
      <c r="P14" s="84"/>
    </row>
    <row r="15" spans="2:16" x14ac:dyDescent="0.25">
      <c r="B15" s="140"/>
      <c r="C15" s="140"/>
      <c r="D15" s="140"/>
      <c r="E15" s="20"/>
      <c r="F15" s="140"/>
      <c r="G15" s="140"/>
      <c r="H15" s="140"/>
      <c r="I15" s="140"/>
      <c r="J15" s="87" t="s">
        <v>25</v>
      </c>
      <c r="K15" s="86" t="s">
        <v>297</v>
      </c>
      <c r="L15" s="23" t="s">
        <v>67</v>
      </c>
      <c r="M15" s="86" t="s">
        <v>71</v>
      </c>
      <c r="N15" s="86" t="s">
        <v>283</v>
      </c>
      <c r="O15" s="84"/>
      <c r="P15" s="84"/>
    </row>
    <row r="16" spans="2:16" x14ac:dyDescent="0.25">
      <c r="B16" s="141"/>
      <c r="C16" s="141"/>
      <c r="D16" s="141"/>
      <c r="E16" s="20"/>
      <c r="F16" s="141"/>
      <c r="G16" s="141"/>
      <c r="H16" s="141"/>
      <c r="I16" s="141"/>
      <c r="J16" s="87" t="s">
        <v>27</v>
      </c>
      <c r="K16" s="86" t="s">
        <v>298</v>
      </c>
      <c r="L16" s="23" t="s">
        <v>67</v>
      </c>
      <c r="M16" s="86" t="s">
        <v>71</v>
      </c>
      <c r="N16" s="86" t="s">
        <v>283</v>
      </c>
      <c r="O16" s="25"/>
      <c r="P16" s="25"/>
    </row>
    <row r="17" spans="2:16" x14ac:dyDescent="0.25">
      <c r="B17" s="143">
        <v>4</v>
      </c>
      <c r="C17" s="139" t="s">
        <v>299</v>
      </c>
      <c r="D17" s="139" t="s">
        <v>300</v>
      </c>
      <c r="E17" s="33" t="s">
        <v>301</v>
      </c>
      <c r="F17" s="139" t="s">
        <v>278</v>
      </c>
      <c r="G17" s="139" t="s">
        <v>279</v>
      </c>
      <c r="H17" s="150" t="s">
        <v>288</v>
      </c>
      <c r="I17" s="150" t="s">
        <v>302</v>
      </c>
      <c r="J17" s="157" t="str">
        <f>Model_Inputs!F1</f>
        <v>Above_Ground_Wall_Construction</v>
      </c>
      <c r="K17" s="150" t="s">
        <v>303</v>
      </c>
      <c r="L17" s="139" t="s">
        <v>67</v>
      </c>
      <c r="M17" s="150" t="s">
        <v>71</v>
      </c>
      <c r="N17" s="150" t="s">
        <v>283</v>
      </c>
      <c r="O17" s="153"/>
      <c r="P17" s="153"/>
    </row>
    <row r="18" spans="2:16" x14ac:dyDescent="0.25">
      <c r="B18" s="140"/>
      <c r="C18" s="140"/>
      <c r="D18" s="140"/>
      <c r="E18" s="33" t="s">
        <v>304</v>
      </c>
      <c r="F18" s="140"/>
      <c r="G18" s="140"/>
      <c r="H18" s="140"/>
      <c r="I18" s="140"/>
      <c r="J18" s="140"/>
      <c r="K18" s="140"/>
      <c r="L18" s="140"/>
      <c r="M18" s="140"/>
      <c r="N18" s="140"/>
      <c r="O18" s="140"/>
      <c r="P18" s="140"/>
    </row>
    <row r="19" spans="2:16" x14ac:dyDescent="0.25">
      <c r="B19" s="140"/>
      <c r="C19" s="140"/>
      <c r="D19" s="140"/>
      <c r="E19" s="33" t="s">
        <v>305</v>
      </c>
      <c r="F19" s="140"/>
      <c r="G19" s="140"/>
      <c r="H19" s="140"/>
      <c r="I19" s="140"/>
      <c r="J19" s="140"/>
      <c r="K19" s="140"/>
      <c r="L19" s="140"/>
      <c r="M19" s="140"/>
      <c r="N19" s="140"/>
      <c r="O19" s="140"/>
      <c r="P19" s="140"/>
    </row>
    <row r="20" spans="2:16" x14ac:dyDescent="0.25">
      <c r="B20" s="140"/>
      <c r="C20" s="140"/>
      <c r="D20" s="140"/>
      <c r="E20" s="33" t="s">
        <v>306</v>
      </c>
      <c r="F20" s="140"/>
      <c r="G20" s="140"/>
      <c r="H20" s="140"/>
      <c r="I20" s="140"/>
      <c r="J20" s="140"/>
      <c r="K20" s="140"/>
      <c r="L20" s="140"/>
      <c r="M20" s="140"/>
      <c r="N20" s="140"/>
      <c r="O20" s="140"/>
      <c r="P20" s="140"/>
    </row>
    <row r="21" spans="2:16" x14ac:dyDescent="0.25">
      <c r="B21" s="140"/>
      <c r="C21" s="140"/>
      <c r="D21" s="140"/>
      <c r="E21" s="33" t="s">
        <v>307</v>
      </c>
      <c r="F21" s="140"/>
      <c r="G21" s="140"/>
      <c r="H21" s="140"/>
      <c r="I21" s="140"/>
      <c r="J21" s="140"/>
      <c r="K21" s="140"/>
      <c r="L21" s="140"/>
      <c r="M21" s="140"/>
      <c r="N21" s="140"/>
      <c r="O21" s="140"/>
      <c r="P21" s="140"/>
    </row>
    <row r="22" spans="2:16" x14ac:dyDescent="0.25">
      <c r="B22" s="140"/>
      <c r="C22" s="140"/>
      <c r="D22" s="140"/>
      <c r="E22" s="33" t="s">
        <v>308</v>
      </c>
      <c r="F22" s="140"/>
      <c r="G22" s="140"/>
      <c r="H22" s="140"/>
      <c r="I22" s="140"/>
      <c r="J22" s="140"/>
      <c r="K22" s="140"/>
      <c r="L22" s="140"/>
      <c r="M22" s="140"/>
      <c r="N22" s="140"/>
      <c r="O22" s="140"/>
      <c r="P22" s="140"/>
    </row>
    <row r="23" spans="2:16" x14ac:dyDescent="0.25">
      <c r="B23" s="140"/>
      <c r="C23" s="140"/>
      <c r="D23" s="140"/>
      <c r="E23" s="33" t="s">
        <v>309</v>
      </c>
      <c r="F23" s="140"/>
      <c r="G23" s="140"/>
      <c r="H23" s="140"/>
      <c r="I23" s="140"/>
      <c r="J23" s="140"/>
      <c r="K23" s="140"/>
      <c r="L23" s="140"/>
      <c r="M23" s="140"/>
      <c r="N23" s="140"/>
      <c r="O23" s="140"/>
      <c r="P23" s="140"/>
    </row>
    <row r="24" spans="2:16" x14ac:dyDescent="0.25">
      <c r="B24" s="140"/>
      <c r="C24" s="140"/>
      <c r="D24" s="140"/>
      <c r="E24" s="33" t="s">
        <v>310</v>
      </c>
      <c r="F24" s="140"/>
      <c r="G24" s="140"/>
      <c r="H24" s="140"/>
      <c r="I24" s="140"/>
      <c r="J24" s="140"/>
      <c r="K24" s="140"/>
      <c r="L24" s="140"/>
      <c r="M24" s="140"/>
      <c r="N24" s="140"/>
      <c r="O24" s="140"/>
      <c r="P24" s="140"/>
    </row>
    <row r="25" spans="2:16" x14ac:dyDescent="0.25">
      <c r="B25" s="140"/>
      <c r="C25" s="140"/>
      <c r="D25" s="140"/>
      <c r="E25" s="33" t="s">
        <v>311</v>
      </c>
      <c r="F25" s="140"/>
      <c r="G25" s="140"/>
      <c r="H25" s="140"/>
      <c r="I25" s="140"/>
      <c r="J25" s="140"/>
      <c r="K25" s="140"/>
      <c r="L25" s="140"/>
      <c r="M25" s="140"/>
      <c r="N25" s="140"/>
      <c r="O25" s="140"/>
      <c r="P25" s="140"/>
    </row>
    <row r="26" spans="2:16" x14ac:dyDescent="0.25">
      <c r="B26" s="140"/>
      <c r="C26" s="140"/>
      <c r="D26" s="140"/>
      <c r="E26" s="33" t="s">
        <v>312</v>
      </c>
      <c r="F26" s="140"/>
      <c r="G26" s="140"/>
      <c r="H26" s="140"/>
      <c r="I26" s="140"/>
      <c r="J26" s="140"/>
      <c r="K26" s="140"/>
      <c r="L26" s="140"/>
      <c r="M26" s="140"/>
      <c r="N26" s="140"/>
      <c r="O26" s="140"/>
      <c r="P26" s="140"/>
    </row>
    <row r="27" spans="2:16" x14ac:dyDescent="0.25">
      <c r="B27" s="140"/>
      <c r="C27" s="140"/>
      <c r="D27" s="140"/>
      <c r="E27" s="33" t="s">
        <v>313</v>
      </c>
      <c r="F27" s="140"/>
      <c r="G27" s="140"/>
      <c r="H27" s="140"/>
      <c r="I27" s="140"/>
      <c r="J27" s="140"/>
      <c r="K27" s="140"/>
      <c r="L27" s="140"/>
      <c r="M27" s="140"/>
      <c r="N27" s="140"/>
      <c r="O27" s="140"/>
      <c r="P27" s="140"/>
    </row>
    <row r="28" spans="2:16" x14ac:dyDescent="0.25">
      <c r="B28" s="140"/>
      <c r="C28" s="140"/>
      <c r="D28" s="140"/>
      <c r="E28" s="33" t="s">
        <v>314</v>
      </c>
      <c r="F28" s="140"/>
      <c r="G28" s="140"/>
      <c r="H28" s="140"/>
      <c r="I28" s="140"/>
      <c r="J28" s="140"/>
      <c r="K28" s="140"/>
      <c r="L28" s="140"/>
      <c r="M28" s="140"/>
      <c r="N28" s="140"/>
      <c r="O28" s="140"/>
      <c r="P28" s="140"/>
    </row>
    <row r="29" spans="2:16" x14ac:dyDescent="0.25">
      <c r="B29" s="140"/>
      <c r="C29" s="140"/>
      <c r="D29" s="140"/>
      <c r="E29" s="33" t="s">
        <v>315</v>
      </c>
      <c r="F29" s="140"/>
      <c r="G29" s="140"/>
      <c r="H29" s="140"/>
      <c r="I29" s="140"/>
      <c r="J29" s="140"/>
      <c r="K29" s="140"/>
      <c r="L29" s="140"/>
      <c r="M29" s="140"/>
      <c r="N29" s="140"/>
      <c r="O29" s="140"/>
      <c r="P29" s="140"/>
    </row>
    <row r="30" spans="2:16" x14ac:dyDescent="0.25">
      <c r="B30" s="140"/>
      <c r="C30" s="140"/>
      <c r="D30" s="141"/>
      <c r="E30" s="33" t="s">
        <v>316</v>
      </c>
      <c r="F30" s="141"/>
      <c r="G30" s="141"/>
      <c r="H30" s="141"/>
      <c r="I30" s="141"/>
      <c r="J30" s="141"/>
      <c r="K30" s="141"/>
      <c r="L30" s="141"/>
      <c r="M30" s="141"/>
      <c r="N30" s="141"/>
      <c r="O30" s="141"/>
      <c r="P30" s="141"/>
    </row>
    <row r="31" spans="2:16" x14ac:dyDescent="0.25">
      <c r="B31" s="140"/>
      <c r="C31" s="140"/>
      <c r="D31" s="139" t="s">
        <v>317</v>
      </c>
      <c r="E31" s="33" t="s">
        <v>318</v>
      </c>
      <c r="F31" s="139" t="s">
        <v>278</v>
      </c>
      <c r="G31" s="139" t="s">
        <v>279</v>
      </c>
      <c r="H31" s="150" t="s">
        <v>288</v>
      </c>
      <c r="I31" s="150" t="s">
        <v>302</v>
      </c>
      <c r="J31" s="157" t="str">
        <f>Model_Inputs!G1</f>
        <v>Ceiling_And_Roof_Construction</v>
      </c>
      <c r="K31" s="150" t="s">
        <v>319</v>
      </c>
      <c r="L31" s="139" t="s">
        <v>67</v>
      </c>
      <c r="M31" s="150" t="s">
        <v>71</v>
      </c>
      <c r="N31" s="150" t="s">
        <v>283</v>
      </c>
      <c r="O31" s="85"/>
      <c r="P31" s="85"/>
    </row>
    <row r="32" spans="2:16" ht="15" customHeight="1" x14ac:dyDescent="0.25">
      <c r="B32" s="140"/>
      <c r="C32" s="140"/>
      <c r="D32" s="140"/>
      <c r="E32" s="33" t="s">
        <v>320</v>
      </c>
      <c r="F32" s="140"/>
      <c r="G32" s="140"/>
      <c r="H32" s="140"/>
      <c r="I32" s="140"/>
      <c r="J32" s="140"/>
      <c r="K32" s="140"/>
      <c r="L32" s="140"/>
      <c r="M32" s="140"/>
      <c r="N32" s="140"/>
      <c r="O32" s="85"/>
      <c r="P32" s="85"/>
    </row>
    <row r="33" spans="2:16" x14ac:dyDescent="0.25">
      <c r="B33" s="140"/>
      <c r="C33" s="140"/>
      <c r="D33" s="140"/>
      <c r="E33" s="33" t="s">
        <v>321</v>
      </c>
      <c r="F33" s="140"/>
      <c r="G33" s="140"/>
      <c r="H33" s="140"/>
      <c r="I33" s="140"/>
      <c r="J33" s="140"/>
      <c r="K33" s="140"/>
      <c r="L33" s="140"/>
      <c r="M33" s="140"/>
      <c r="N33" s="140"/>
      <c r="O33" s="85"/>
      <c r="P33" s="85"/>
    </row>
    <row r="34" spans="2:16" x14ac:dyDescent="0.25">
      <c r="B34" s="140"/>
      <c r="C34" s="140"/>
      <c r="D34" s="140"/>
      <c r="E34" s="33" t="s">
        <v>322</v>
      </c>
      <c r="F34" s="140"/>
      <c r="G34" s="140"/>
      <c r="H34" s="140"/>
      <c r="I34" s="140"/>
      <c r="J34" s="140"/>
      <c r="K34" s="140"/>
      <c r="L34" s="140"/>
      <c r="M34" s="140"/>
      <c r="N34" s="140"/>
      <c r="O34" s="85"/>
      <c r="P34" s="85"/>
    </row>
    <row r="35" spans="2:16" x14ac:dyDescent="0.25">
      <c r="B35" s="140"/>
      <c r="C35" s="140"/>
      <c r="D35" s="141"/>
      <c r="E35" s="33" t="s">
        <v>323</v>
      </c>
      <c r="F35" s="141"/>
      <c r="G35" s="141"/>
      <c r="H35" s="141"/>
      <c r="I35" s="141"/>
      <c r="J35" s="141"/>
      <c r="K35" s="141"/>
      <c r="L35" s="141"/>
      <c r="M35" s="141"/>
      <c r="N35" s="141"/>
      <c r="O35" s="85"/>
      <c r="P35" s="85"/>
    </row>
    <row r="36" spans="2:16" x14ac:dyDescent="0.25">
      <c r="B36" s="140"/>
      <c r="C36" s="140"/>
      <c r="D36" s="139" t="s">
        <v>324</v>
      </c>
      <c r="E36" s="33" t="s">
        <v>325</v>
      </c>
      <c r="F36" s="139" t="s">
        <v>278</v>
      </c>
      <c r="G36" s="139" t="s">
        <v>279</v>
      </c>
      <c r="H36" s="150" t="s">
        <v>288</v>
      </c>
      <c r="I36" s="150" t="s">
        <v>302</v>
      </c>
      <c r="J36" s="157" t="str">
        <f>Model_Inputs!H1</f>
        <v>Foundation_And_Floor_Construction</v>
      </c>
      <c r="K36" s="150" t="s">
        <v>319</v>
      </c>
      <c r="L36" s="139" t="s">
        <v>67</v>
      </c>
      <c r="M36" s="150" t="s">
        <v>71</v>
      </c>
      <c r="N36" s="150" t="s">
        <v>283</v>
      </c>
      <c r="O36" s="85"/>
      <c r="P36" s="85"/>
    </row>
    <row r="37" spans="2:16" x14ac:dyDescent="0.25">
      <c r="B37" s="140"/>
      <c r="C37" s="140"/>
      <c r="D37" s="140"/>
      <c r="E37" s="33" t="s">
        <v>326</v>
      </c>
      <c r="F37" s="140"/>
      <c r="G37" s="140"/>
      <c r="H37" s="140"/>
      <c r="I37" s="140"/>
      <c r="J37" s="140"/>
      <c r="K37" s="140"/>
      <c r="L37" s="140"/>
      <c r="M37" s="140"/>
      <c r="N37" s="140"/>
      <c r="O37" s="85"/>
      <c r="P37" s="85"/>
    </row>
    <row r="38" spans="2:16" x14ac:dyDescent="0.25">
      <c r="B38" s="140"/>
      <c r="C38" s="140"/>
      <c r="D38" s="140"/>
      <c r="E38" s="33" t="s">
        <v>327</v>
      </c>
      <c r="F38" s="140"/>
      <c r="G38" s="140"/>
      <c r="H38" s="140"/>
      <c r="I38" s="140"/>
      <c r="J38" s="140"/>
      <c r="K38" s="140"/>
      <c r="L38" s="140"/>
      <c r="M38" s="140"/>
      <c r="N38" s="140"/>
      <c r="O38" s="85"/>
      <c r="P38" s="85"/>
    </row>
    <row r="39" spans="2:16" x14ac:dyDescent="0.25">
      <c r="B39" s="140"/>
      <c r="C39" s="140"/>
      <c r="D39" s="140"/>
      <c r="E39" s="33" t="s">
        <v>328</v>
      </c>
      <c r="F39" s="140"/>
      <c r="G39" s="140"/>
      <c r="H39" s="140"/>
      <c r="I39" s="140"/>
      <c r="J39" s="140"/>
      <c r="K39" s="140"/>
      <c r="L39" s="140"/>
      <c r="M39" s="140"/>
      <c r="N39" s="140"/>
      <c r="O39" s="85"/>
      <c r="P39" s="85"/>
    </row>
    <row r="40" spans="2:16" x14ac:dyDescent="0.25">
      <c r="B40" s="140"/>
      <c r="C40" s="140"/>
      <c r="D40" s="141"/>
      <c r="E40" s="33" t="s">
        <v>329</v>
      </c>
      <c r="F40" s="141"/>
      <c r="G40" s="141"/>
      <c r="H40" s="141"/>
      <c r="I40" s="141"/>
      <c r="J40" s="141"/>
      <c r="K40" s="141"/>
      <c r="L40" s="141"/>
      <c r="M40" s="141"/>
      <c r="N40" s="141"/>
      <c r="O40" s="85"/>
      <c r="P40" s="85"/>
    </row>
    <row r="41" spans="2:16" x14ac:dyDescent="0.25">
      <c r="B41" s="141"/>
      <c r="C41" s="141"/>
      <c r="D41" s="29" t="s">
        <v>330</v>
      </c>
      <c r="E41" s="20"/>
      <c r="F41" s="3" t="s">
        <v>278</v>
      </c>
      <c r="G41" s="3" t="s">
        <v>278</v>
      </c>
      <c r="H41" s="25"/>
      <c r="I41" s="25"/>
      <c r="J41" s="25"/>
      <c r="K41" s="25"/>
      <c r="L41" s="25"/>
      <c r="M41" s="25"/>
      <c r="N41" s="25"/>
      <c r="O41" s="25"/>
      <c r="P41" s="25"/>
    </row>
    <row r="42" spans="2:16" ht="26.25" customHeight="1" x14ac:dyDescent="0.25">
      <c r="B42" s="143">
        <v>5</v>
      </c>
      <c r="C42" s="149" t="s">
        <v>124</v>
      </c>
      <c r="D42" s="25"/>
      <c r="E42" s="20"/>
      <c r="F42" s="139" t="s">
        <v>278</v>
      </c>
      <c r="G42" s="139" t="s">
        <v>279</v>
      </c>
      <c r="H42" s="150" t="s">
        <v>280</v>
      </c>
      <c r="I42" s="150" t="s">
        <v>331</v>
      </c>
      <c r="J42" s="31" t="str">
        <f>Model_Inputs!J1</f>
        <v>Window_U-Value</v>
      </c>
      <c r="K42" s="30" t="s">
        <v>332</v>
      </c>
      <c r="L42" s="3" t="s">
        <v>73</v>
      </c>
      <c r="M42" s="3" t="s">
        <v>74</v>
      </c>
      <c r="N42" s="3" t="s">
        <v>333</v>
      </c>
      <c r="O42" s="3" t="s">
        <v>334</v>
      </c>
      <c r="P42" s="3">
        <v>5.6744658973887097</v>
      </c>
    </row>
    <row r="43" spans="2:16" ht="26.25" customHeight="1" x14ac:dyDescent="0.25">
      <c r="B43" s="141"/>
      <c r="C43" s="141"/>
      <c r="D43" s="25"/>
      <c r="E43" s="20"/>
      <c r="F43" s="141"/>
      <c r="G43" s="141"/>
      <c r="H43" s="141"/>
      <c r="I43" s="141"/>
      <c r="J43" s="31" t="str">
        <f>Model_Inputs!K1</f>
        <v>Window_SHGC</v>
      </c>
      <c r="K43" s="30" t="s">
        <v>75</v>
      </c>
      <c r="L43" s="3" t="s">
        <v>73</v>
      </c>
      <c r="M43" s="3" t="s">
        <v>76</v>
      </c>
      <c r="N43" s="23" t="s">
        <v>283</v>
      </c>
      <c r="O43" s="25"/>
      <c r="P43" s="25"/>
    </row>
    <row r="44" spans="2:16" x14ac:dyDescent="0.25">
      <c r="B44" s="1">
        <v>6</v>
      </c>
      <c r="C44" s="29" t="s">
        <v>130</v>
      </c>
      <c r="D44" s="25"/>
      <c r="E44" s="20"/>
      <c r="F44" s="30" t="s">
        <v>278</v>
      </c>
      <c r="G44" s="30" t="s">
        <v>278</v>
      </c>
      <c r="H44" s="25"/>
      <c r="I44" s="25"/>
      <c r="J44" s="25"/>
      <c r="K44" s="25"/>
      <c r="L44" s="25"/>
      <c r="M44" s="25"/>
      <c r="N44" s="25"/>
      <c r="O44" s="25"/>
      <c r="P44" s="25"/>
    </row>
    <row r="45" spans="2:16" x14ac:dyDescent="0.25">
      <c r="B45" s="1">
        <v>7</v>
      </c>
      <c r="C45" s="29" t="s">
        <v>133</v>
      </c>
      <c r="D45" s="25"/>
      <c r="E45" s="20"/>
      <c r="F45" s="30" t="s">
        <v>278</v>
      </c>
      <c r="G45" s="30" t="s">
        <v>278</v>
      </c>
      <c r="H45" s="25"/>
      <c r="I45" s="25"/>
      <c r="J45" s="25"/>
      <c r="K45" s="25"/>
      <c r="L45" s="25"/>
      <c r="M45" s="25"/>
      <c r="N45" s="25"/>
      <c r="O45" s="25"/>
      <c r="P45" s="25"/>
    </row>
    <row r="46" spans="2:16" x14ac:dyDescent="0.25">
      <c r="B46" s="1">
        <v>8</v>
      </c>
      <c r="C46" s="29" t="s">
        <v>143</v>
      </c>
      <c r="D46" s="25"/>
      <c r="E46" s="20"/>
      <c r="F46" s="30" t="s">
        <v>278</v>
      </c>
      <c r="G46" s="30" t="s">
        <v>278</v>
      </c>
      <c r="H46" s="25"/>
      <c r="I46" s="25"/>
      <c r="J46" s="25"/>
      <c r="K46" s="25"/>
      <c r="L46" s="25"/>
      <c r="M46" s="25"/>
      <c r="N46" s="25"/>
      <c r="O46" s="25"/>
      <c r="P46" s="25"/>
    </row>
    <row r="47" spans="2:16" ht="30" customHeight="1" x14ac:dyDescent="0.25">
      <c r="B47" s="1">
        <v>9</v>
      </c>
      <c r="C47" s="29" t="s">
        <v>160</v>
      </c>
      <c r="D47" s="25"/>
      <c r="E47" s="20"/>
      <c r="F47" s="30" t="s">
        <v>278</v>
      </c>
      <c r="G47" s="30" t="s">
        <v>279</v>
      </c>
      <c r="H47" s="8" t="s">
        <v>280</v>
      </c>
      <c r="I47" s="8" t="s">
        <v>335</v>
      </c>
      <c r="J47" s="31" t="str">
        <f>Model_Inputs!W1</f>
        <v>Interior_LPD</v>
      </c>
      <c r="K47" s="30" t="s">
        <v>336</v>
      </c>
      <c r="L47" s="30" t="s">
        <v>73</v>
      </c>
      <c r="M47" s="30" t="s">
        <v>79</v>
      </c>
      <c r="N47" s="3" t="s">
        <v>337</v>
      </c>
      <c r="O47" s="3" t="s">
        <v>338</v>
      </c>
      <c r="P47" s="3">
        <v>10.76</v>
      </c>
    </row>
    <row r="48" spans="2:16" ht="24" customHeight="1" x14ac:dyDescent="0.25">
      <c r="B48" s="143">
        <v>10</v>
      </c>
      <c r="C48" s="139" t="s">
        <v>170</v>
      </c>
      <c r="D48" s="139" t="s">
        <v>77</v>
      </c>
      <c r="E48" s="158" t="s">
        <v>339</v>
      </c>
      <c r="F48" s="139" t="s">
        <v>278</v>
      </c>
      <c r="G48" s="139" t="s">
        <v>279</v>
      </c>
      <c r="H48" s="150" t="s">
        <v>280</v>
      </c>
      <c r="I48" s="150" t="s">
        <v>335</v>
      </c>
      <c r="J48" s="31" t="str">
        <f>Model_Inputs!S1</f>
        <v>HP_Max_Resistance_Temp</v>
      </c>
      <c r="K48" s="30" t="s">
        <v>340</v>
      </c>
      <c r="L48" s="3" t="s">
        <v>69</v>
      </c>
      <c r="M48" s="23" t="s">
        <v>282</v>
      </c>
      <c r="N48" s="32" t="s">
        <v>341</v>
      </c>
      <c r="O48" s="32" t="s">
        <v>342</v>
      </c>
      <c r="P48" s="48" t="s">
        <v>343</v>
      </c>
    </row>
    <row r="49" spans="2:16" ht="24" customHeight="1" x14ac:dyDescent="0.25">
      <c r="B49" s="140"/>
      <c r="C49" s="140"/>
      <c r="D49" s="140"/>
      <c r="E49" s="140"/>
      <c r="F49" s="140"/>
      <c r="G49" s="140"/>
      <c r="H49" s="141"/>
      <c r="I49" s="141"/>
      <c r="J49" s="31" t="str">
        <f>Model_Inputs!T1</f>
        <v>HP_Min_Compressor_Temp</v>
      </c>
      <c r="K49" s="30" t="s">
        <v>344</v>
      </c>
      <c r="L49" s="3" t="s">
        <v>69</v>
      </c>
      <c r="M49" s="23" t="s">
        <v>282</v>
      </c>
      <c r="N49" s="32" t="s">
        <v>341</v>
      </c>
      <c r="O49" s="32" t="s">
        <v>342</v>
      </c>
      <c r="P49" s="48" t="s">
        <v>343</v>
      </c>
    </row>
    <row r="50" spans="2:16" x14ac:dyDescent="0.25">
      <c r="B50" s="140"/>
      <c r="C50" s="140"/>
      <c r="D50" s="140"/>
      <c r="E50" s="141"/>
      <c r="F50" s="140"/>
      <c r="G50" s="140"/>
      <c r="H50" s="150" t="s">
        <v>288</v>
      </c>
      <c r="I50" s="150" t="s">
        <v>302</v>
      </c>
      <c r="J50" s="157" t="str">
        <f>Model_Inputs!N1</f>
        <v>HVAC_Type</v>
      </c>
      <c r="K50" s="139" t="s">
        <v>345</v>
      </c>
      <c r="L50" s="139" t="s">
        <v>67</v>
      </c>
      <c r="M50" s="150" t="s">
        <v>71</v>
      </c>
      <c r="N50" s="139" t="s">
        <v>283</v>
      </c>
      <c r="O50" s="153"/>
      <c r="P50" s="153"/>
    </row>
    <row r="51" spans="2:16" x14ac:dyDescent="0.25">
      <c r="B51" s="140"/>
      <c r="C51" s="140"/>
      <c r="D51" s="140"/>
      <c r="E51" s="21" t="s">
        <v>346</v>
      </c>
      <c r="F51" s="140"/>
      <c r="G51" s="140"/>
      <c r="H51" s="140"/>
      <c r="I51" s="140"/>
      <c r="J51" s="140"/>
      <c r="K51" s="140"/>
      <c r="L51" s="140"/>
      <c r="M51" s="140"/>
      <c r="N51" s="140"/>
      <c r="O51" s="140"/>
      <c r="P51" s="140"/>
    </row>
    <row r="52" spans="2:16" x14ac:dyDescent="0.25">
      <c r="B52" s="140"/>
      <c r="C52" s="140"/>
      <c r="D52" s="140"/>
      <c r="E52" s="21" t="s">
        <v>347</v>
      </c>
      <c r="F52" s="140"/>
      <c r="G52" s="140"/>
      <c r="H52" s="140"/>
      <c r="I52" s="140"/>
      <c r="J52" s="140"/>
      <c r="K52" s="140"/>
      <c r="L52" s="140"/>
      <c r="M52" s="140"/>
      <c r="N52" s="140"/>
      <c r="O52" s="140"/>
      <c r="P52" s="140"/>
    </row>
    <row r="53" spans="2:16" x14ac:dyDescent="0.25">
      <c r="B53" s="140"/>
      <c r="C53" s="140"/>
      <c r="D53" s="140"/>
      <c r="E53" s="21" t="s">
        <v>348</v>
      </c>
      <c r="F53" s="140"/>
      <c r="G53" s="140"/>
      <c r="H53" s="140"/>
      <c r="I53" s="140"/>
      <c r="J53" s="140"/>
      <c r="K53" s="140"/>
      <c r="L53" s="140"/>
      <c r="M53" s="140"/>
      <c r="N53" s="140"/>
      <c r="O53" s="140"/>
      <c r="P53" s="140"/>
    </row>
    <row r="54" spans="2:16" x14ac:dyDescent="0.25">
      <c r="B54" s="140"/>
      <c r="C54" s="140"/>
      <c r="D54" s="141"/>
      <c r="E54" s="21" t="s">
        <v>349</v>
      </c>
      <c r="F54" s="141"/>
      <c r="G54" s="141"/>
      <c r="H54" s="141"/>
      <c r="I54" s="141"/>
      <c r="J54" s="141"/>
      <c r="K54" s="141"/>
      <c r="L54" s="141"/>
      <c r="M54" s="141"/>
      <c r="N54" s="141"/>
      <c r="O54" s="141"/>
      <c r="P54" s="141"/>
    </row>
    <row r="55" spans="2:16" x14ac:dyDescent="0.25">
      <c r="B55" s="141"/>
      <c r="C55" s="141"/>
      <c r="D55" s="29" t="s">
        <v>350</v>
      </c>
      <c r="E55" s="20"/>
      <c r="F55" s="3" t="s">
        <v>278</v>
      </c>
      <c r="G55" s="3" t="s">
        <v>278</v>
      </c>
      <c r="H55" s="25"/>
      <c r="I55" s="25"/>
      <c r="J55" s="25"/>
      <c r="K55" s="25"/>
      <c r="L55" s="25"/>
      <c r="M55" s="25"/>
      <c r="N55" s="25"/>
      <c r="O55" s="25"/>
      <c r="P55" s="25"/>
    </row>
    <row r="56" spans="2:16" ht="32.25" customHeight="1" x14ac:dyDescent="0.25">
      <c r="B56" s="143">
        <v>11</v>
      </c>
      <c r="C56" s="144" t="s">
        <v>351</v>
      </c>
      <c r="D56" s="145" t="s">
        <v>78</v>
      </c>
      <c r="E56" s="21" t="s">
        <v>35</v>
      </c>
      <c r="F56" s="145" t="s">
        <v>278</v>
      </c>
      <c r="G56" s="145" t="s">
        <v>279</v>
      </c>
      <c r="H56" s="146" t="s">
        <v>288</v>
      </c>
      <c r="I56" s="146" t="s">
        <v>302</v>
      </c>
      <c r="J56" s="148" t="s">
        <v>26</v>
      </c>
      <c r="K56" s="146" t="s">
        <v>352</v>
      </c>
      <c r="L56" s="145" t="s">
        <v>67</v>
      </c>
      <c r="M56" s="146" t="s">
        <v>71</v>
      </c>
      <c r="N56" s="145" t="s">
        <v>283</v>
      </c>
      <c r="O56" s="147"/>
      <c r="P56" s="147"/>
    </row>
    <row r="57" spans="2:16" ht="32.25" customHeight="1" x14ac:dyDescent="0.25">
      <c r="B57" s="140"/>
      <c r="C57" s="140"/>
      <c r="D57" s="140"/>
      <c r="E57" s="21" t="s">
        <v>353</v>
      </c>
      <c r="F57" s="140"/>
      <c r="G57" s="140"/>
      <c r="H57" s="140"/>
      <c r="I57" s="140"/>
      <c r="J57" s="140"/>
      <c r="K57" s="140"/>
      <c r="L57" s="140"/>
      <c r="M57" s="140"/>
      <c r="N57" s="140"/>
      <c r="O57" s="140"/>
      <c r="P57" s="140"/>
    </row>
    <row r="58" spans="2:16" x14ac:dyDescent="0.25">
      <c r="B58" s="141"/>
      <c r="C58" s="141"/>
      <c r="D58" s="29" t="s">
        <v>354</v>
      </c>
      <c r="E58" s="20"/>
      <c r="F58" s="3" t="s">
        <v>278</v>
      </c>
      <c r="G58" s="3" t="s">
        <v>278</v>
      </c>
      <c r="H58" s="25"/>
      <c r="I58" s="25"/>
      <c r="J58" s="25"/>
      <c r="K58" s="25"/>
      <c r="L58" s="25"/>
      <c r="M58" s="25"/>
      <c r="N58" s="25"/>
      <c r="O58" s="25"/>
      <c r="P58" s="25"/>
    </row>
    <row r="59" spans="2:16" x14ac:dyDescent="0.25">
      <c r="B59" s="1">
        <v>12</v>
      </c>
      <c r="C59" s="29" t="s">
        <v>246</v>
      </c>
      <c r="D59" s="25"/>
      <c r="E59" s="20"/>
      <c r="F59" s="3" t="s">
        <v>278</v>
      </c>
      <c r="G59" s="3" t="s">
        <v>278</v>
      </c>
      <c r="H59" s="25"/>
      <c r="I59" s="25"/>
      <c r="J59" s="25"/>
      <c r="K59" s="25"/>
      <c r="L59" s="25"/>
      <c r="M59" s="25"/>
      <c r="N59" s="25"/>
      <c r="O59" s="25"/>
      <c r="P59" s="25"/>
    </row>
    <row r="60" spans="2:16" x14ac:dyDescent="0.25">
      <c r="B60" s="1">
        <v>13</v>
      </c>
      <c r="C60" s="29" t="s">
        <v>251</v>
      </c>
      <c r="D60" s="25"/>
      <c r="E60" s="20"/>
      <c r="F60" s="3" t="s">
        <v>278</v>
      </c>
      <c r="G60" s="3" t="s">
        <v>278</v>
      </c>
      <c r="H60" s="25"/>
      <c r="I60" s="25"/>
      <c r="J60" s="25"/>
      <c r="K60" s="25"/>
      <c r="L60" s="25"/>
      <c r="M60" s="25"/>
      <c r="N60" s="25"/>
      <c r="O60" s="25"/>
      <c r="P60" s="25"/>
    </row>
  </sheetData>
  <mergeCells count="109">
    <mergeCell ref="O11:O13"/>
    <mergeCell ref="L50:L54"/>
    <mergeCell ref="M50:M54"/>
    <mergeCell ref="N50:N54"/>
    <mergeCell ref="O50:O54"/>
    <mergeCell ref="I36:I40"/>
    <mergeCell ref="I42:I43"/>
    <mergeCell ref="I48:I49"/>
    <mergeCell ref="I50:I54"/>
    <mergeCell ref="I11:I13"/>
    <mergeCell ref="I14:I16"/>
    <mergeCell ref="I17:I30"/>
    <mergeCell ref="L31:L35"/>
    <mergeCell ref="M31:M35"/>
    <mergeCell ref="N31:N35"/>
    <mergeCell ref="J36:J40"/>
    <mergeCell ref="I31:I35"/>
    <mergeCell ref="B42:B43"/>
    <mergeCell ref="C42:C43"/>
    <mergeCell ref="G42:G43"/>
    <mergeCell ref="H42:H43"/>
    <mergeCell ref="F42:F43"/>
    <mergeCell ref="F48:F54"/>
    <mergeCell ref="L11:L13"/>
    <mergeCell ref="M11:M13"/>
    <mergeCell ref="N11:N13"/>
    <mergeCell ref="G36:G40"/>
    <mergeCell ref="H36:H40"/>
    <mergeCell ref="L36:L40"/>
    <mergeCell ref="M36:M40"/>
    <mergeCell ref="N36:N40"/>
    <mergeCell ref="D36:D40"/>
    <mergeCell ref="D31:D35"/>
    <mergeCell ref="G31:G35"/>
    <mergeCell ref="H31:H35"/>
    <mergeCell ref="J31:J35"/>
    <mergeCell ref="K31:K35"/>
    <mergeCell ref="F31:F35"/>
    <mergeCell ref="F36:F40"/>
    <mergeCell ref="P50:P54"/>
    <mergeCell ref="H50:H54"/>
    <mergeCell ref="J50:J54"/>
    <mergeCell ref="H48:H49"/>
    <mergeCell ref="K50:K54"/>
    <mergeCell ref="B48:B55"/>
    <mergeCell ref="C48:C55"/>
    <mergeCell ref="D48:D54"/>
    <mergeCell ref="E48:E50"/>
    <mergeCell ref="G48:G54"/>
    <mergeCell ref="P6:P10"/>
    <mergeCell ref="P17:P30"/>
    <mergeCell ref="O6:O10"/>
    <mergeCell ref="O17:O30"/>
    <mergeCell ref="D17:D30"/>
    <mergeCell ref="G17:G30"/>
    <mergeCell ref="L6:L10"/>
    <mergeCell ref="L17:L30"/>
    <mergeCell ref="D11:D13"/>
    <mergeCell ref="H14:H16"/>
    <mergeCell ref="G11:G13"/>
    <mergeCell ref="F6:F10"/>
    <mergeCell ref="F11:F13"/>
    <mergeCell ref="P11:P13"/>
    <mergeCell ref="I6:I10"/>
    <mergeCell ref="N6:N10"/>
    <mergeCell ref="N17:N30"/>
    <mergeCell ref="J6:J10"/>
    <mergeCell ref="H17:H30"/>
    <mergeCell ref="J17:J30"/>
    <mergeCell ref="K6:K10"/>
    <mergeCell ref="M6:M10"/>
    <mergeCell ref="M17:M30"/>
    <mergeCell ref="F17:F30"/>
    <mergeCell ref="B3:B5"/>
    <mergeCell ref="C3:C5"/>
    <mergeCell ref="G3:G5"/>
    <mergeCell ref="H3:H5"/>
    <mergeCell ref="F3:F5"/>
    <mergeCell ref="G6:G10"/>
    <mergeCell ref="H6:H10"/>
    <mergeCell ref="K17:K30"/>
    <mergeCell ref="B17:B41"/>
    <mergeCell ref="K36:K40"/>
    <mergeCell ref="B11:B16"/>
    <mergeCell ref="C11:C16"/>
    <mergeCell ref="D14:D16"/>
    <mergeCell ref="F14:F16"/>
    <mergeCell ref="G14:G16"/>
    <mergeCell ref="H11:H13"/>
    <mergeCell ref="J11:J13"/>
    <mergeCell ref="K11:K13"/>
    <mergeCell ref="I3:I5"/>
    <mergeCell ref="B6:B10"/>
    <mergeCell ref="C6:C10"/>
    <mergeCell ref="C17:C41"/>
    <mergeCell ref="B56:B58"/>
    <mergeCell ref="C56:C58"/>
    <mergeCell ref="D56:D57"/>
    <mergeCell ref="G56:G57"/>
    <mergeCell ref="H56:H57"/>
    <mergeCell ref="F56:F57"/>
    <mergeCell ref="O56:O57"/>
    <mergeCell ref="P56:P57"/>
    <mergeCell ref="J56:J57"/>
    <mergeCell ref="K56:K57"/>
    <mergeCell ref="L56:L57"/>
    <mergeCell ref="M56:M57"/>
    <mergeCell ref="N56:N57"/>
    <mergeCell ref="I56:I57"/>
  </mergeCells>
  <conditionalFormatting sqref="N4:O4 L14:L16 H41:I42 H16:P17 H55:P56 H50:I50 H44:I48 H58:P60 H3:P3 J41:P50">
    <cfRule type="cellIs" dxfId="9" priority="11" operator="equal">
      <formula>"Yes"</formula>
    </cfRule>
  </conditionalFormatting>
  <conditionalFormatting sqref="G55:G56 G44:G48 G41:G42 G58:G60 G17:G31 G3:G11 F36:G36">
    <cfRule type="cellIs" dxfId="8" priority="10" operator="equal">
      <formula>"Yes"</formula>
    </cfRule>
  </conditionalFormatting>
  <conditionalFormatting sqref="N6">
    <cfRule type="cellIs" dxfId="7" priority="9" operator="equal">
      <formula>"Yes"</formula>
    </cfRule>
  </conditionalFormatting>
  <conditionalFormatting sqref="F3:F5">
    <cfRule type="cellIs" dxfId="6" priority="7" operator="equal">
      <formula>"Yes"</formula>
    </cfRule>
  </conditionalFormatting>
  <conditionalFormatting sqref="F6:F10">
    <cfRule type="cellIs" dxfId="5" priority="6" operator="equal">
      <formula>"Yes"</formula>
    </cfRule>
  </conditionalFormatting>
  <conditionalFormatting sqref="F11">
    <cfRule type="cellIs" dxfId="4" priority="5" operator="equal">
      <formula>"Yes"</formula>
    </cfRule>
  </conditionalFormatting>
  <conditionalFormatting sqref="G14">
    <cfRule type="cellIs" dxfId="3" priority="4" operator="equal">
      <formula>"Yes"</formula>
    </cfRule>
  </conditionalFormatting>
  <conditionalFormatting sqref="F17:F30">
    <cfRule type="cellIs" dxfId="2" priority="3" operator="equal">
      <formula>"Yes"</formula>
    </cfRule>
  </conditionalFormatting>
  <conditionalFormatting sqref="F31">
    <cfRule type="cellIs" dxfId="1" priority="2" operator="equal">
      <formula>"Yes"</formula>
    </cfRule>
  </conditionalFormatting>
  <conditionalFormatting sqref="F55:F56 F44:F48 F41:F42 F58:F60">
    <cfRule type="cellIs" dxfId="0" priority="1" operator="equal">
      <formula>"Yes"</formula>
    </cfRule>
  </conditionalFormatting>
  <pageMargins left="0.7" right="0.7" top="0.75" bottom="0.75" header="0.3" footer="0.3"/>
  <pageSetup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1"/>
  </sheetPr>
  <dimension ref="A1:D19"/>
  <sheetViews>
    <sheetView workbookViewId="0">
      <selection activeCell="J18" sqref="J18"/>
    </sheetView>
  </sheetViews>
  <sheetFormatPr defaultColWidth="9.140625" defaultRowHeight="15" x14ac:dyDescent="0.25"/>
  <cols>
    <col min="1" max="1" width="52.28515625" style="16" bestFit="1" customWidth="1"/>
    <col min="2" max="2" width="20.7109375" style="16" customWidth="1"/>
    <col min="3" max="3" width="27.42578125" style="16" customWidth="1"/>
    <col min="4" max="4" width="20.5703125" style="16" customWidth="1"/>
    <col min="5" max="16384" width="9.140625" style="16"/>
  </cols>
  <sheetData>
    <row r="1" spans="1:4" x14ac:dyDescent="0.25">
      <c r="A1" s="159" t="s">
        <v>702</v>
      </c>
      <c r="B1" s="159"/>
      <c r="C1" s="94" t="s">
        <v>647</v>
      </c>
    </row>
    <row r="2" spans="1:4" x14ac:dyDescent="0.25">
      <c r="A2" s="115" t="s">
        <v>703</v>
      </c>
      <c r="B2" s="113" t="s">
        <v>704</v>
      </c>
      <c r="C2" s="94" t="s">
        <v>545</v>
      </c>
      <c r="D2" s="94" t="s">
        <v>705</v>
      </c>
    </row>
    <row r="3" spans="1:4" x14ac:dyDescent="0.25">
      <c r="A3" s="92" t="s">
        <v>385</v>
      </c>
      <c r="B3" s="92"/>
    </row>
    <row r="4" spans="1:4" x14ac:dyDescent="0.25">
      <c r="A4" s="16" t="s">
        <v>355</v>
      </c>
      <c r="B4" s="16" t="s">
        <v>711</v>
      </c>
      <c r="C4" s="95">
        <f>1/0.239</f>
        <v>4.1841004184100417</v>
      </c>
      <c r="D4" s="16">
        <v>1</v>
      </c>
    </row>
    <row r="5" spans="1:4" x14ac:dyDescent="0.25">
      <c r="A5" s="16" t="s">
        <v>356</v>
      </c>
      <c r="B5" s="16" t="s">
        <v>712</v>
      </c>
      <c r="C5" s="16">
        <f>'[1](Rextwall)'!$C$3</f>
        <v>11.093449394077489</v>
      </c>
      <c r="D5" s="16">
        <v>2</v>
      </c>
    </row>
    <row r="6" spans="1:4" x14ac:dyDescent="0.25">
      <c r="A6" s="16" t="s">
        <v>357</v>
      </c>
      <c r="B6" s="16" t="s">
        <v>713</v>
      </c>
      <c r="C6" s="16">
        <f>'[1](Rextwall)'!$C$4</f>
        <v>12.011429748744535</v>
      </c>
      <c r="D6" s="16">
        <v>3</v>
      </c>
    </row>
    <row r="7" spans="1:4" x14ac:dyDescent="0.25">
      <c r="A7" s="16" t="s">
        <v>30</v>
      </c>
      <c r="C7" s="101"/>
    </row>
    <row r="8" spans="1:4" x14ac:dyDescent="0.25">
      <c r="A8" s="92" t="s">
        <v>386</v>
      </c>
      <c r="B8" s="92"/>
    </row>
    <row r="9" spans="1:4" x14ac:dyDescent="0.25">
      <c r="A9" s="16" t="s">
        <v>358</v>
      </c>
      <c r="B9" s="16" t="s">
        <v>714</v>
      </c>
      <c r="C9" s="131">
        <f>1/0.201</f>
        <v>4.9751243781094523</v>
      </c>
      <c r="D9" s="16">
        <v>4</v>
      </c>
    </row>
    <row r="10" spans="1:4" x14ac:dyDescent="0.25">
      <c r="A10" s="16" t="s">
        <v>359</v>
      </c>
      <c r="B10" s="16" t="s">
        <v>715</v>
      </c>
      <c r="C10" s="16">
        <f>'[1](Rextwall)'!$C$5</f>
        <v>15.903147543742341</v>
      </c>
      <c r="D10" s="16">
        <v>5</v>
      </c>
    </row>
    <row r="11" spans="1:4" x14ac:dyDescent="0.25">
      <c r="A11" s="16" t="s">
        <v>360</v>
      </c>
      <c r="C11" s="101"/>
    </row>
    <row r="12" spans="1:4" x14ac:dyDescent="0.25">
      <c r="A12" s="16" t="s">
        <v>361</v>
      </c>
      <c r="B12" s="16" t="s">
        <v>716</v>
      </c>
      <c r="C12" s="16">
        <f>'[1](Rextwall)'!$C$7</f>
        <v>16.677775093940042</v>
      </c>
      <c r="D12" s="16">
        <v>6</v>
      </c>
    </row>
    <row r="13" spans="1:4" x14ac:dyDescent="0.25">
      <c r="A13" s="16" t="s">
        <v>362</v>
      </c>
      <c r="C13" s="101"/>
    </row>
    <row r="14" spans="1:4" x14ac:dyDescent="0.25">
      <c r="A14" s="92" t="s">
        <v>387</v>
      </c>
      <c r="B14" s="92"/>
    </row>
    <row r="15" spans="1:4" x14ac:dyDescent="0.25">
      <c r="A15" s="16" t="s">
        <v>363</v>
      </c>
      <c r="C15" s="109">
        <f>'[1](Rextwall)'!$G$122</f>
        <v>4.3139792048019281</v>
      </c>
    </row>
    <row r="16" spans="1:4" x14ac:dyDescent="0.25">
      <c r="A16" s="16" t="s">
        <v>364</v>
      </c>
      <c r="C16" s="101"/>
    </row>
    <row r="17" spans="1:4" x14ac:dyDescent="0.25">
      <c r="A17" s="16" t="s">
        <v>365</v>
      </c>
      <c r="B17" s="16" t="s">
        <v>717</v>
      </c>
      <c r="C17" s="16">
        <f>'[1](Rextwall)'!$C$6</f>
        <v>18.071000979101914</v>
      </c>
      <c r="D17" s="16">
        <v>7</v>
      </c>
    </row>
    <row r="18" spans="1:4" x14ac:dyDescent="0.25">
      <c r="A18" s="16" t="s">
        <v>366</v>
      </c>
      <c r="C18" s="101"/>
    </row>
    <row r="19" spans="1:4" x14ac:dyDescent="0.25">
      <c r="A19" s="16" t="s">
        <v>367</v>
      </c>
      <c r="B19" s="16" t="s">
        <v>718</v>
      </c>
      <c r="C19" s="16">
        <f>'[1](Rextwall)'!$C$8</f>
        <v>19.161088828072906</v>
      </c>
      <c r="D19" s="16">
        <v>8</v>
      </c>
    </row>
  </sheetData>
  <mergeCells count="1">
    <mergeCell ref="A1:B1"/>
  </mergeCells>
  <phoneticPr fontId="24"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theme="1"/>
  </sheetPr>
  <dimension ref="A1:D7"/>
  <sheetViews>
    <sheetView workbookViewId="0">
      <selection activeCell="F15" sqref="F15:F16"/>
    </sheetView>
  </sheetViews>
  <sheetFormatPr defaultRowHeight="15" x14ac:dyDescent="0.25"/>
  <cols>
    <col min="1" max="1" width="27.5703125" style="16" customWidth="1"/>
    <col min="2" max="2" width="11.42578125" style="16" bestFit="1" customWidth="1"/>
    <col min="3" max="3" width="15.140625" customWidth="1"/>
    <col min="4" max="4" width="15.5703125" customWidth="1"/>
  </cols>
  <sheetData>
    <row r="1" spans="1:4" s="16" customFormat="1" x14ac:dyDescent="0.25">
      <c r="A1" s="159" t="s">
        <v>702</v>
      </c>
      <c r="B1" s="159"/>
      <c r="C1" s="159" t="s">
        <v>647</v>
      </c>
      <c r="D1" s="159"/>
    </row>
    <row r="2" spans="1:4" s="16" customFormat="1" x14ac:dyDescent="0.25">
      <c r="A2" s="115" t="s">
        <v>703</v>
      </c>
      <c r="B2" s="113" t="s">
        <v>704</v>
      </c>
      <c r="C2" s="94" t="s">
        <v>547</v>
      </c>
      <c r="D2" s="94" t="s">
        <v>705</v>
      </c>
    </row>
    <row r="3" spans="1:4" x14ac:dyDescent="0.25">
      <c r="A3" t="s">
        <v>368</v>
      </c>
      <c r="B3" s="16" t="s">
        <v>706</v>
      </c>
      <c r="C3" s="95">
        <f>1/0.505</f>
        <v>1.9801980198019802</v>
      </c>
      <c r="D3">
        <v>1</v>
      </c>
    </row>
    <row r="4" spans="1:4" x14ac:dyDescent="0.25">
      <c r="A4" t="s">
        <v>31</v>
      </c>
      <c r="B4" s="16" t="s">
        <v>707</v>
      </c>
      <c r="C4">
        <f>'[1](Rceiling)'!$C$5</f>
        <v>26.238831903416528</v>
      </c>
      <c r="D4" s="16">
        <v>2</v>
      </c>
    </row>
    <row r="5" spans="1:4" x14ac:dyDescent="0.25">
      <c r="A5" t="s">
        <v>369</v>
      </c>
      <c r="B5" s="16" t="s">
        <v>708</v>
      </c>
      <c r="C5">
        <f>'[1](Rceiling)'!$C$6</f>
        <v>30.39221449459281</v>
      </c>
      <c r="D5" s="16">
        <v>3</v>
      </c>
    </row>
    <row r="6" spans="1:4" x14ac:dyDescent="0.25">
      <c r="A6" t="s">
        <v>370</v>
      </c>
      <c r="B6" s="16" t="s">
        <v>709</v>
      </c>
      <c r="C6" s="95">
        <f>1/0.026</f>
        <v>38.46153846153846</v>
      </c>
      <c r="D6" s="16">
        <v>4</v>
      </c>
    </row>
    <row r="7" spans="1:4" x14ac:dyDescent="0.25">
      <c r="A7" t="s">
        <v>371</v>
      </c>
      <c r="B7" s="16" t="s">
        <v>710</v>
      </c>
      <c r="C7">
        <f>'[1](Rceiling)'!$C$8</f>
        <v>37.593412105508456</v>
      </c>
      <c r="D7" s="16">
        <v>5</v>
      </c>
    </row>
  </sheetData>
  <mergeCells count="2">
    <mergeCell ref="A1:B1"/>
    <mergeCell ref="C1:D1"/>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1"/>
  </sheetPr>
  <dimension ref="A1:AI32"/>
  <sheetViews>
    <sheetView workbookViewId="0">
      <pane xSplit="1" ySplit="2" topLeftCell="B3" activePane="bottomRight" state="frozen"/>
      <selection pane="topRight" activeCell="B1" sqref="B1"/>
      <selection pane="bottomLeft" activeCell="A3" sqref="A3"/>
      <selection pane="bottomRight" activeCell="J21" sqref="J21"/>
    </sheetView>
  </sheetViews>
  <sheetFormatPr defaultRowHeight="15" x14ac:dyDescent="0.25"/>
  <cols>
    <col min="1" max="1" width="46.5703125" style="16" bestFit="1" customWidth="1"/>
    <col min="2" max="2" width="17.140625" style="16" customWidth="1"/>
    <col min="3" max="3" width="10.5703125" bestFit="1" customWidth="1"/>
    <col min="4" max="5" width="11" bestFit="1" customWidth="1"/>
    <col min="6" max="6" width="9.42578125" customWidth="1"/>
    <col min="7" max="12" width="11" bestFit="1" customWidth="1"/>
    <col min="13" max="13" width="8.5703125" bestFit="1" customWidth="1"/>
    <col min="14" max="14" width="12" bestFit="1" customWidth="1"/>
    <col min="15" max="15" width="11" bestFit="1" customWidth="1"/>
    <col min="17" max="17" width="11.85546875" bestFit="1" customWidth="1"/>
    <col min="21" max="22" width="9.140625" style="16"/>
    <col min="24" max="25" width="9.140625" style="16"/>
    <col min="26" max="26" width="9.7109375" bestFit="1" customWidth="1"/>
    <col min="35" max="35" width="9.7109375" bestFit="1" customWidth="1"/>
  </cols>
  <sheetData>
    <row r="1" spans="1:35" s="16" customFormat="1" x14ac:dyDescent="0.25">
      <c r="A1" s="159" t="s">
        <v>702</v>
      </c>
      <c r="B1" s="159"/>
      <c r="C1" s="161" t="s">
        <v>647</v>
      </c>
      <c r="D1" s="161"/>
      <c r="E1" s="161"/>
      <c r="F1" s="161"/>
      <c r="G1" s="161"/>
      <c r="H1" s="161"/>
      <c r="I1" s="161"/>
      <c r="J1" s="161"/>
      <c r="K1" s="161"/>
      <c r="L1" s="161"/>
      <c r="M1" s="161"/>
      <c r="N1" s="161"/>
      <c r="O1" s="161"/>
      <c r="P1" s="161"/>
      <c r="Q1" s="161"/>
      <c r="R1" s="161"/>
      <c r="S1" s="161"/>
      <c r="T1" s="161"/>
      <c r="U1" s="161"/>
      <c r="V1" s="161"/>
      <c r="W1" s="161"/>
      <c r="X1" s="161"/>
      <c r="Y1" s="161"/>
      <c r="Z1" s="161"/>
      <c r="AA1" s="161"/>
      <c r="AB1" s="161"/>
      <c r="AC1" s="161"/>
      <c r="AD1" s="161"/>
      <c r="AE1" s="161"/>
      <c r="AF1" s="161"/>
      <c r="AG1" s="161"/>
      <c r="AH1" s="161"/>
    </row>
    <row r="2" spans="1:35" s="16" customFormat="1" x14ac:dyDescent="0.25">
      <c r="A2" s="115" t="s">
        <v>703</v>
      </c>
      <c r="B2" s="113" t="s">
        <v>704</v>
      </c>
      <c r="C2" s="94" t="s">
        <v>558</v>
      </c>
      <c r="D2" s="94" t="s">
        <v>559</v>
      </c>
      <c r="E2" s="94" t="s">
        <v>560</v>
      </c>
      <c r="F2" s="94" t="s">
        <v>561</v>
      </c>
      <c r="G2" s="94" t="s">
        <v>562</v>
      </c>
      <c r="H2" s="94" t="s">
        <v>563</v>
      </c>
      <c r="I2" s="94" t="s">
        <v>564</v>
      </c>
      <c r="J2" s="94" t="s">
        <v>565</v>
      </c>
      <c r="K2" s="94" t="s">
        <v>566</v>
      </c>
      <c r="L2" s="94" t="s">
        <v>568</v>
      </c>
      <c r="M2" s="94" t="s">
        <v>569</v>
      </c>
      <c r="N2" s="94" t="s">
        <v>570</v>
      </c>
      <c r="O2" s="94" t="s">
        <v>571</v>
      </c>
      <c r="P2" s="94" t="s">
        <v>572</v>
      </c>
      <c r="Q2" s="94" t="s">
        <v>573</v>
      </c>
      <c r="R2" s="94" t="s">
        <v>580</v>
      </c>
      <c r="S2" s="94" t="s">
        <v>581</v>
      </c>
      <c r="T2" s="94" t="s">
        <v>532</v>
      </c>
      <c r="U2" s="103" t="s">
        <v>534</v>
      </c>
      <c r="V2" s="103" t="s">
        <v>535</v>
      </c>
      <c r="W2" s="103" t="s">
        <v>536</v>
      </c>
      <c r="X2" s="103" t="s">
        <v>538</v>
      </c>
      <c r="Y2" s="103" t="s">
        <v>539</v>
      </c>
      <c r="Z2" s="94" t="s">
        <v>540</v>
      </c>
      <c r="AA2" s="94" t="s">
        <v>541</v>
      </c>
      <c r="AB2" s="94" t="s">
        <v>542</v>
      </c>
      <c r="AC2" s="94" t="s">
        <v>543</v>
      </c>
      <c r="AD2" s="94" t="s">
        <v>544</v>
      </c>
      <c r="AE2" s="103" t="s">
        <v>549</v>
      </c>
      <c r="AF2" s="103" t="s">
        <v>550</v>
      </c>
      <c r="AG2" s="103" t="s">
        <v>551</v>
      </c>
      <c r="AH2" s="103" t="s">
        <v>552</v>
      </c>
      <c r="AI2" s="94" t="s">
        <v>705</v>
      </c>
    </row>
    <row r="3" spans="1:35" x14ac:dyDescent="0.25">
      <c r="A3" s="92" t="s">
        <v>388</v>
      </c>
      <c r="B3" s="92"/>
    </row>
    <row r="4" spans="1:35" x14ac:dyDescent="0.25">
      <c r="A4" s="16" t="s">
        <v>389</v>
      </c>
      <c r="B4" s="16" t="s">
        <v>719</v>
      </c>
      <c r="C4">
        <v>1</v>
      </c>
      <c r="D4" s="96">
        <v>1188.55</v>
      </c>
      <c r="E4" s="96">
        <f>SQRT(D4)*4</f>
        <v>137.90141406091527</v>
      </c>
      <c r="F4" s="97">
        <f>'[1](Rfloor)'!$C$2</f>
        <v>3.7938292063643679</v>
      </c>
      <c r="G4">
        <v>0</v>
      </c>
      <c r="H4">
        <v>0</v>
      </c>
      <c r="I4" t="s">
        <v>635</v>
      </c>
      <c r="J4">
        <v>0</v>
      </c>
      <c r="K4">
        <v>0</v>
      </c>
      <c r="L4">
        <v>1</v>
      </c>
      <c r="M4">
        <v>1.75</v>
      </c>
      <c r="N4" s="16">
        <v>2</v>
      </c>
      <c r="O4">
        <v>0.65</v>
      </c>
      <c r="P4" s="16">
        <v>2000</v>
      </c>
      <c r="Q4" s="16">
        <v>17</v>
      </c>
      <c r="R4" s="16">
        <v>4.5</v>
      </c>
      <c r="S4" s="16">
        <v>4.5</v>
      </c>
      <c r="T4" s="102" t="s">
        <v>631</v>
      </c>
      <c r="U4" s="111">
        <v>360</v>
      </c>
      <c r="V4" s="102">
        <v>6</v>
      </c>
      <c r="W4" t="s">
        <v>634</v>
      </c>
      <c r="X4" s="111">
        <v>170</v>
      </c>
      <c r="Y4" s="16">
        <v>6</v>
      </c>
      <c r="Z4" s="102">
        <v>2377</v>
      </c>
      <c r="AA4" s="16">
        <v>17050.560000000001</v>
      </c>
      <c r="AB4">
        <v>0</v>
      </c>
      <c r="AC4">
        <v>0</v>
      </c>
      <c r="AD4" s="102">
        <v>2369</v>
      </c>
      <c r="AE4" s="102">
        <v>88.5</v>
      </c>
      <c r="AF4" s="102">
        <v>88.5</v>
      </c>
      <c r="AG4" s="102">
        <v>88.5</v>
      </c>
      <c r="AH4" s="102">
        <v>88.5</v>
      </c>
      <c r="AI4" s="102">
        <v>1</v>
      </c>
    </row>
    <row r="5" spans="1:35" x14ac:dyDescent="0.25">
      <c r="A5" s="16" t="s">
        <v>390</v>
      </c>
      <c r="B5" s="16" t="s">
        <v>720</v>
      </c>
      <c r="C5" s="16">
        <v>1</v>
      </c>
      <c r="D5" s="96">
        <v>1188.55</v>
      </c>
      <c r="E5" s="96">
        <f t="shared" ref="E5:E27" si="0">SQRT(D5)*4</f>
        <v>137.90141406091527</v>
      </c>
      <c r="F5" s="98">
        <f>0.8297*13+4.2236</f>
        <v>15.009699999999999</v>
      </c>
      <c r="G5" s="16">
        <v>0</v>
      </c>
      <c r="H5" s="16">
        <v>0</v>
      </c>
      <c r="I5" s="16" t="s">
        <v>635</v>
      </c>
      <c r="J5" s="16">
        <v>0</v>
      </c>
      <c r="K5" s="16">
        <v>0</v>
      </c>
      <c r="L5" s="16">
        <v>1</v>
      </c>
      <c r="M5" s="16">
        <v>1.75</v>
      </c>
      <c r="N5" s="16">
        <v>2</v>
      </c>
      <c r="O5" s="16">
        <v>0.65</v>
      </c>
      <c r="P5" s="16">
        <v>2000</v>
      </c>
      <c r="Q5" s="16">
        <v>17</v>
      </c>
      <c r="R5" s="16">
        <v>4.5</v>
      </c>
      <c r="S5" s="16">
        <v>4.5</v>
      </c>
      <c r="T5" s="102" t="s">
        <v>631</v>
      </c>
      <c r="U5" s="111">
        <v>360</v>
      </c>
      <c r="V5" s="102">
        <v>6</v>
      </c>
      <c r="W5" s="16" t="s">
        <v>634</v>
      </c>
      <c r="X5" s="111">
        <v>170</v>
      </c>
      <c r="Y5" s="16">
        <v>6</v>
      </c>
      <c r="Z5" s="102">
        <v>2377</v>
      </c>
      <c r="AA5" s="16">
        <v>17050.560000000001</v>
      </c>
      <c r="AB5" s="16">
        <v>0</v>
      </c>
      <c r="AC5" s="16">
        <v>0</v>
      </c>
      <c r="AD5" s="102">
        <v>2369</v>
      </c>
      <c r="AE5" s="102">
        <v>88.5</v>
      </c>
      <c r="AF5" s="102">
        <v>88.5</v>
      </c>
      <c r="AG5" s="102">
        <v>88.5</v>
      </c>
      <c r="AH5" s="102">
        <v>88.5</v>
      </c>
      <c r="AI5" s="102">
        <v>2</v>
      </c>
    </row>
    <row r="6" spans="1:35" x14ac:dyDescent="0.25">
      <c r="A6" s="16" t="s">
        <v>391</v>
      </c>
      <c r="B6" s="16" t="s">
        <v>721</v>
      </c>
      <c r="C6" s="16">
        <v>1</v>
      </c>
      <c r="D6" s="96">
        <v>1188.55</v>
      </c>
      <c r="E6" s="96">
        <f t="shared" si="0"/>
        <v>137.90141406091527</v>
      </c>
      <c r="F6" s="97">
        <f>'[1](Rfloor)'!$C$4</f>
        <v>19.830083004956272</v>
      </c>
      <c r="G6" s="16">
        <v>0</v>
      </c>
      <c r="H6" s="16">
        <v>0</v>
      </c>
      <c r="I6" s="16" t="s">
        <v>635</v>
      </c>
      <c r="J6" s="16">
        <v>0</v>
      </c>
      <c r="K6" s="16">
        <v>0</v>
      </c>
      <c r="L6" s="16">
        <v>1</v>
      </c>
      <c r="M6" s="16">
        <v>1.75</v>
      </c>
      <c r="N6" s="16">
        <v>2</v>
      </c>
      <c r="O6" s="16">
        <v>0.65</v>
      </c>
      <c r="P6" s="16">
        <v>2000</v>
      </c>
      <c r="Q6" s="16">
        <v>17</v>
      </c>
      <c r="R6" s="16">
        <v>4.5</v>
      </c>
      <c r="S6" s="16">
        <v>4.5</v>
      </c>
      <c r="T6" s="102" t="s">
        <v>631</v>
      </c>
      <c r="U6" s="111">
        <v>360</v>
      </c>
      <c r="V6" s="102">
        <v>6</v>
      </c>
      <c r="W6" s="16" t="s">
        <v>634</v>
      </c>
      <c r="X6" s="111">
        <v>170</v>
      </c>
      <c r="Y6" s="16">
        <v>6</v>
      </c>
      <c r="Z6" s="102">
        <v>2377</v>
      </c>
      <c r="AA6" s="16">
        <v>17050.560000000001</v>
      </c>
      <c r="AB6" s="16">
        <v>0</v>
      </c>
      <c r="AC6" s="16">
        <v>0</v>
      </c>
      <c r="AD6" s="102">
        <v>2369</v>
      </c>
      <c r="AE6" s="102">
        <v>88.5</v>
      </c>
      <c r="AF6" s="102">
        <v>88.5</v>
      </c>
      <c r="AG6" s="102">
        <v>88.5</v>
      </c>
      <c r="AH6" s="102">
        <v>88.5</v>
      </c>
      <c r="AI6" s="102">
        <v>3</v>
      </c>
    </row>
    <row r="7" spans="1:35" x14ac:dyDescent="0.25">
      <c r="A7" s="16" t="s">
        <v>392</v>
      </c>
      <c r="B7" s="16" t="s">
        <v>722</v>
      </c>
      <c r="C7" s="16">
        <v>1</v>
      </c>
      <c r="D7" s="96">
        <v>1188.55</v>
      </c>
      <c r="E7" s="96">
        <f t="shared" si="0"/>
        <v>137.90141406091527</v>
      </c>
      <c r="F7" s="98">
        <f>'[1](Rfloor)'!$C$6</f>
        <v>29.207719748939308</v>
      </c>
      <c r="G7" s="16">
        <v>0</v>
      </c>
      <c r="H7" s="16">
        <v>0</v>
      </c>
      <c r="I7" s="16" t="s">
        <v>635</v>
      </c>
      <c r="J7" s="16">
        <v>0</v>
      </c>
      <c r="K7" s="16">
        <v>0</v>
      </c>
      <c r="L7" s="16">
        <v>1</v>
      </c>
      <c r="M7" s="16">
        <v>1.75</v>
      </c>
      <c r="N7" s="16">
        <v>2</v>
      </c>
      <c r="O7" s="16">
        <v>0.65</v>
      </c>
      <c r="P7" s="16">
        <v>2000</v>
      </c>
      <c r="Q7" s="16">
        <v>17</v>
      </c>
      <c r="R7" s="16">
        <v>4.5</v>
      </c>
      <c r="S7" s="16">
        <v>4.5</v>
      </c>
      <c r="T7" s="102" t="s">
        <v>631</v>
      </c>
      <c r="U7" s="111">
        <v>360</v>
      </c>
      <c r="V7" s="102">
        <v>6</v>
      </c>
      <c r="W7" s="16" t="s">
        <v>634</v>
      </c>
      <c r="X7" s="111">
        <v>170</v>
      </c>
      <c r="Y7" s="16">
        <v>6</v>
      </c>
      <c r="Z7" s="102">
        <v>2377</v>
      </c>
      <c r="AA7" s="16">
        <v>17050.560000000001</v>
      </c>
      <c r="AB7" s="16">
        <v>0</v>
      </c>
      <c r="AC7" s="16">
        <v>0</v>
      </c>
      <c r="AD7" s="102">
        <v>2369</v>
      </c>
      <c r="AE7" s="102">
        <v>88.5</v>
      </c>
      <c r="AF7" s="102">
        <v>88.5</v>
      </c>
      <c r="AG7" s="102">
        <v>88.5</v>
      </c>
      <c r="AH7" s="102">
        <v>88.5</v>
      </c>
      <c r="AI7" s="102">
        <v>4</v>
      </c>
    </row>
    <row r="8" spans="1:35" x14ac:dyDescent="0.25">
      <c r="A8" s="16" t="s">
        <v>393</v>
      </c>
      <c r="B8" s="16" t="s">
        <v>723</v>
      </c>
      <c r="C8" s="16">
        <v>1</v>
      </c>
      <c r="D8" s="96">
        <v>1188.55</v>
      </c>
      <c r="E8" s="96">
        <f t="shared" si="0"/>
        <v>137.90141406091527</v>
      </c>
      <c r="F8" s="99">
        <f>'[1](Rfloor)'!$C$7</f>
        <v>35.64218248602414</v>
      </c>
      <c r="G8" s="16">
        <v>0</v>
      </c>
      <c r="H8" s="16">
        <v>0</v>
      </c>
      <c r="I8" s="16" t="s">
        <v>635</v>
      </c>
      <c r="J8" s="16">
        <v>0</v>
      </c>
      <c r="K8" s="16">
        <v>0</v>
      </c>
      <c r="L8" s="16">
        <v>1</v>
      </c>
      <c r="M8" s="16">
        <v>1.75</v>
      </c>
      <c r="N8" s="16">
        <v>2</v>
      </c>
      <c r="O8" s="16">
        <v>0.65</v>
      </c>
      <c r="P8" s="16">
        <v>2000</v>
      </c>
      <c r="Q8" s="16">
        <v>17</v>
      </c>
      <c r="R8" s="16">
        <v>4.5</v>
      </c>
      <c r="S8" s="16">
        <v>4.5</v>
      </c>
      <c r="T8" s="102" t="s">
        <v>631</v>
      </c>
      <c r="U8" s="111">
        <v>360</v>
      </c>
      <c r="V8" s="102">
        <v>6</v>
      </c>
      <c r="W8" s="16" t="s">
        <v>634</v>
      </c>
      <c r="X8" s="111">
        <v>170</v>
      </c>
      <c r="Y8" s="16">
        <v>6</v>
      </c>
      <c r="Z8" s="102">
        <v>2377</v>
      </c>
      <c r="AA8" s="16">
        <v>17050.560000000001</v>
      </c>
      <c r="AB8" s="16">
        <v>0</v>
      </c>
      <c r="AC8" s="16">
        <v>0</v>
      </c>
      <c r="AD8" s="102">
        <v>2369</v>
      </c>
      <c r="AE8" s="102">
        <v>88.5</v>
      </c>
      <c r="AF8" s="102">
        <v>88.5</v>
      </c>
      <c r="AG8" s="102">
        <v>88.5</v>
      </c>
      <c r="AH8" s="102">
        <v>88.5</v>
      </c>
      <c r="AI8" s="102">
        <v>5</v>
      </c>
    </row>
    <row r="9" spans="1:35" x14ac:dyDescent="0.25">
      <c r="A9" s="92" t="s">
        <v>394</v>
      </c>
      <c r="B9" s="92"/>
      <c r="D9" s="96"/>
      <c r="F9" s="100"/>
      <c r="J9" s="16"/>
      <c r="R9" s="16"/>
      <c r="S9" s="16"/>
      <c r="AE9" s="102"/>
    </row>
    <row r="10" spans="1:35" x14ac:dyDescent="0.25">
      <c r="A10" s="16" t="s">
        <v>395</v>
      </c>
      <c r="B10" s="16" t="s">
        <v>724</v>
      </c>
      <c r="C10">
        <v>2</v>
      </c>
      <c r="D10" s="96">
        <v>1188.55</v>
      </c>
      <c r="E10" s="96">
        <f t="shared" si="0"/>
        <v>137.90141406091527</v>
      </c>
      <c r="F10" s="100">
        <f>$F$4</f>
        <v>3.7938292063643679</v>
      </c>
      <c r="G10">
        <v>0</v>
      </c>
      <c r="H10" s="16">
        <v>0</v>
      </c>
      <c r="I10" t="s">
        <v>635</v>
      </c>
      <c r="J10">
        <v>0</v>
      </c>
      <c r="K10">
        <v>0</v>
      </c>
      <c r="L10">
        <v>0</v>
      </c>
      <c r="M10">
        <v>0</v>
      </c>
      <c r="N10">
        <v>0</v>
      </c>
      <c r="O10">
        <v>0</v>
      </c>
      <c r="P10">
        <v>2000</v>
      </c>
      <c r="Q10">
        <v>17</v>
      </c>
      <c r="R10" s="16">
        <v>4.5</v>
      </c>
      <c r="S10" s="16">
        <v>4.5</v>
      </c>
      <c r="T10" t="s">
        <v>634</v>
      </c>
      <c r="U10" s="111">
        <v>360</v>
      </c>
      <c r="V10" s="102">
        <v>6</v>
      </c>
      <c r="W10" t="s">
        <v>634</v>
      </c>
      <c r="X10" s="111">
        <v>170</v>
      </c>
      <c r="Y10" s="102">
        <v>6</v>
      </c>
      <c r="Z10" s="102">
        <v>2377</v>
      </c>
      <c r="AA10" s="102">
        <v>33933.199999999997</v>
      </c>
      <c r="AB10" s="16">
        <v>0</v>
      </c>
      <c r="AC10" s="16">
        <v>0</v>
      </c>
      <c r="AD10" s="102">
        <v>2369</v>
      </c>
      <c r="AE10" s="102">
        <v>88.5</v>
      </c>
      <c r="AF10" s="102">
        <v>88.5</v>
      </c>
      <c r="AG10" s="102">
        <v>88.5</v>
      </c>
      <c r="AH10" s="102">
        <v>88.5</v>
      </c>
      <c r="AI10" s="102">
        <f>AI8+1</f>
        <v>6</v>
      </c>
    </row>
    <row r="11" spans="1:35" x14ac:dyDescent="0.25">
      <c r="A11" s="16" t="s">
        <v>396</v>
      </c>
      <c r="B11" s="16" t="s">
        <v>725</v>
      </c>
      <c r="C11" s="16">
        <v>2</v>
      </c>
      <c r="D11" s="96">
        <v>1188.55</v>
      </c>
      <c r="E11" s="96">
        <f t="shared" si="0"/>
        <v>137.90141406091527</v>
      </c>
      <c r="F11" s="100">
        <f t="shared" ref="F11:F16" si="1">$F$4</f>
        <v>3.7938292063643679</v>
      </c>
      <c r="G11">
        <v>0</v>
      </c>
      <c r="H11" s="16">
        <v>0</v>
      </c>
      <c r="I11" t="s">
        <v>648</v>
      </c>
      <c r="J11">
        <f>CONVERT(0.6,"m","ft")</f>
        <v>1.9685039370078741</v>
      </c>
      <c r="K11">
        <v>5</v>
      </c>
      <c r="L11">
        <v>0</v>
      </c>
      <c r="M11" s="16">
        <v>0</v>
      </c>
      <c r="N11">
        <v>0</v>
      </c>
      <c r="O11" s="16">
        <v>0</v>
      </c>
      <c r="P11" s="16">
        <v>2000</v>
      </c>
      <c r="Q11">
        <v>17</v>
      </c>
      <c r="R11" s="16">
        <v>4.5</v>
      </c>
      <c r="S11" s="16">
        <v>4.5</v>
      </c>
      <c r="T11" s="16" t="s">
        <v>634</v>
      </c>
      <c r="U11" s="111">
        <v>360</v>
      </c>
      <c r="V11" s="102">
        <v>6</v>
      </c>
      <c r="W11" s="16" t="s">
        <v>634</v>
      </c>
      <c r="X11" s="111">
        <v>170</v>
      </c>
      <c r="Y11" s="102">
        <v>6</v>
      </c>
      <c r="Z11" s="102">
        <v>2377</v>
      </c>
      <c r="AA11" s="102">
        <v>33933.199999999997</v>
      </c>
      <c r="AB11" s="16">
        <v>0</v>
      </c>
      <c r="AC11" s="16">
        <v>0</v>
      </c>
      <c r="AD11" s="102">
        <v>2369</v>
      </c>
      <c r="AE11" s="102">
        <v>88.5</v>
      </c>
      <c r="AF11" s="102">
        <v>88.5</v>
      </c>
      <c r="AG11" s="102">
        <v>88.5</v>
      </c>
      <c r="AH11" s="102">
        <v>88.5</v>
      </c>
      <c r="AI11" s="102">
        <v>7</v>
      </c>
    </row>
    <row r="12" spans="1:35" x14ac:dyDescent="0.25">
      <c r="A12" s="16" t="s">
        <v>397</v>
      </c>
      <c r="C12" s="160" t="s">
        <v>649</v>
      </c>
      <c r="D12" s="160"/>
      <c r="E12" s="160"/>
      <c r="F12" s="160"/>
      <c r="G12" s="160"/>
      <c r="H12" s="160"/>
      <c r="I12" s="160"/>
      <c r="J12" s="160"/>
      <c r="K12" s="160"/>
      <c r="L12" s="160"/>
      <c r="M12" s="160"/>
      <c r="N12" s="160"/>
      <c r="O12" s="160"/>
      <c r="P12" s="160"/>
      <c r="Q12" s="160"/>
      <c r="R12" s="160"/>
      <c r="S12" s="160"/>
      <c r="T12" s="160"/>
      <c r="U12" s="160"/>
      <c r="V12" s="160"/>
      <c r="W12" s="160"/>
      <c r="X12" s="160"/>
      <c r="Y12" s="160"/>
      <c r="Z12" s="160"/>
      <c r="AA12" s="160"/>
      <c r="AB12" s="160"/>
      <c r="AC12" s="160"/>
      <c r="AD12" s="160"/>
      <c r="AE12" s="160"/>
      <c r="AF12" s="160"/>
      <c r="AG12" s="160"/>
      <c r="AH12" s="160"/>
    </row>
    <row r="13" spans="1:35" x14ac:dyDescent="0.25">
      <c r="A13" s="16" t="s">
        <v>398</v>
      </c>
      <c r="B13" s="16" t="s">
        <v>726</v>
      </c>
      <c r="C13" s="16">
        <v>2</v>
      </c>
      <c r="D13" s="96">
        <v>1188.55</v>
      </c>
      <c r="E13" s="96">
        <f t="shared" si="0"/>
        <v>137.90141406091527</v>
      </c>
      <c r="F13" s="100">
        <f t="shared" si="1"/>
        <v>3.7938292063643679</v>
      </c>
      <c r="G13">
        <v>5</v>
      </c>
      <c r="H13" s="16">
        <v>0</v>
      </c>
      <c r="I13" t="s">
        <v>638</v>
      </c>
      <c r="J13">
        <f>CONVERT(0.25,"m","ft")</f>
        <v>0.82020997375328086</v>
      </c>
      <c r="K13">
        <v>5</v>
      </c>
      <c r="L13">
        <v>0</v>
      </c>
      <c r="M13" s="16">
        <v>0</v>
      </c>
      <c r="N13">
        <v>0</v>
      </c>
      <c r="O13" s="16">
        <v>0</v>
      </c>
      <c r="P13" s="16">
        <v>2000</v>
      </c>
      <c r="Q13">
        <v>17</v>
      </c>
      <c r="R13" s="16">
        <v>4.5</v>
      </c>
      <c r="S13" s="16">
        <v>4.5</v>
      </c>
      <c r="T13" s="16" t="s">
        <v>634</v>
      </c>
      <c r="U13" s="111">
        <v>360</v>
      </c>
      <c r="V13" s="102">
        <v>6</v>
      </c>
      <c r="W13" s="16" t="s">
        <v>634</v>
      </c>
      <c r="X13" s="111">
        <v>170</v>
      </c>
      <c r="Y13" s="102">
        <v>6</v>
      </c>
      <c r="Z13" s="102">
        <v>2377</v>
      </c>
      <c r="AA13" s="102">
        <v>33933.199999999997</v>
      </c>
      <c r="AB13" s="16">
        <v>0</v>
      </c>
      <c r="AC13" s="16">
        <v>0</v>
      </c>
      <c r="AD13" s="102">
        <v>2369</v>
      </c>
      <c r="AE13" s="102">
        <v>88.5</v>
      </c>
      <c r="AF13" s="102">
        <v>88.5</v>
      </c>
      <c r="AG13" s="102">
        <v>88.5</v>
      </c>
      <c r="AH13" s="102">
        <v>88.5</v>
      </c>
      <c r="AI13" s="102">
        <v>8</v>
      </c>
    </row>
    <row r="14" spans="1:35" x14ac:dyDescent="0.25">
      <c r="A14" s="16" t="s">
        <v>399</v>
      </c>
      <c r="B14" s="16" t="s">
        <v>727</v>
      </c>
      <c r="C14" s="16">
        <v>2</v>
      </c>
      <c r="D14" s="96">
        <v>1188.55</v>
      </c>
      <c r="E14" s="96">
        <f t="shared" si="0"/>
        <v>137.90141406091527</v>
      </c>
      <c r="F14" s="100">
        <f t="shared" si="1"/>
        <v>3.7938292063643679</v>
      </c>
      <c r="G14">
        <v>0</v>
      </c>
      <c r="H14" s="16">
        <v>0</v>
      </c>
      <c r="I14" t="s">
        <v>648</v>
      </c>
      <c r="J14" s="16">
        <f>CONVERT(0.6,"m","ft")</f>
        <v>1.9685039370078741</v>
      </c>
      <c r="K14">
        <v>10</v>
      </c>
      <c r="L14">
        <v>0</v>
      </c>
      <c r="M14" s="16">
        <v>0</v>
      </c>
      <c r="N14">
        <v>0</v>
      </c>
      <c r="O14" s="16">
        <v>0</v>
      </c>
      <c r="P14" s="16">
        <v>2000</v>
      </c>
      <c r="Q14">
        <v>17</v>
      </c>
      <c r="R14" s="16">
        <v>4.5</v>
      </c>
      <c r="S14" s="16">
        <v>4.5</v>
      </c>
      <c r="T14" s="16" t="s">
        <v>634</v>
      </c>
      <c r="U14" s="111">
        <v>360</v>
      </c>
      <c r="V14" s="102">
        <v>6</v>
      </c>
      <c r="W14" s="16" t="s">
        <v>634</v>
      </c>
      <c r="X14" s="111">
        <v>170</v>
      </c>
      <c r="Y14" s="102">
        <v>6</v>
      </c>
      <c r="Z14" s="102">
        <v>2377</v>
      </c>
      <c r="AA14" s="102">
        <v>33933.199999999997</v>
      </c>
      <c r="AB14" s="16">
        <v>0</v>
      </c>
      <c r="AC14" s="16">
        <v>0</v>
      </c>
      <c r="AD14" s="102">
        <v>2369</v>
      </c>
      <c r="AE14" s="102">
        <v>88.5</v>
      </c>
      <c r="AF14" s="102">
        <v>88.5</v>
      </c>
      <c r="AG14" s="102">
        <v>88.5</v>
      </c>
      <c r="AH14" s="102">
        <v>88.5</v>
      </c>
      <c r="AI14" s="102">
        <v>9</v>
      </c>
    </row>
    <row r="15" spans="1:35" x14ac:dyDescent="0.25">
      <c r="A15" s="16" t="s">
        <v>400</v>
      </c>
      <c r="C15" s="160" t="s">
        <v>649</v>
      </c>
      <c r="D15" s="160"/>
      <c r="E15" s="160"/>
      <c r="F15" s="160"/>
      <c r="G15" s="160"/>
      <c r="H15" s="160"/>
      <c r="I15" s="160"/>
      <c r="J15" s="160"/>
      <c r="K15" s="160"/>
      <c r="L15" s="160"/>
      <c r="M15" s="160"/>
      <c r="N15" s="160"/>
      <c r="O15" s="160"/>
      <c r="P15" s="160"/>
      <c r="Q15" s="160"/>
      <c r="R15" s="160"/>
      <c r="S15" s="160"/>
      <c r="T15" s="160"/>
      <c r="U15" s="160"/>
      <c r="V15" s="160"/>
      <c r="W15" s="160"/>
      <c r="X15" s="160"/>
      <c r="Y15" s="160"/>
      <c r="Z15" s="160"/>
      <c r="AA15" s="160"/>
      <c r="AB15" s="160"/>
      <c r="AC15" s="160"/>
      <c r="AD15" s="160"/>
      <c r="AE15" s="160"/>
      <c r="AF15" s="160"/>
      <c r="AG15" s="160"/>
      <c r="AH15" s="160"/>
    </row>
    <row r="16" spans="1:35" x14ac:dyDescent="0.25">
      <c r="A16" s="16" t="s">
        <v>401</v>
      </c>
      <c r="B16" s="16" t="s">
        <v>728</v>
      </c>
      <c r="C16" s="16">
        <v>2</v>
      </c>
      <c r="D16" s="96">
        <v>1188.55</v>
      </c>
      <c r="E16" s="96">
        <f t="shared" si="0"/>
        <v>137.90141406091527</v>
      </c>
      <c r="F16" s="100">
        <f t="shared" si="1"/>
        <v>3.7938292063643679</v>
      </c>
      <c r="G16">
        <v>10</v>
      </c>
      <c r="H16" s="16">
        <v>0</v>
      </c>
      <c r="I16" t="s">
        <v>638</v>
      </c>
      <c r="J16" s="16">
        <f>CONVERT(0.25,"m","ft")</f>
        <v>0.82020997375328086</v>
      </c>
      <c r="K16">
        <v>5</v>
      </c>
      <c r="L16">
        <v>0</v>
      </c>
      <c r="M16" s="16">
        <v>0</v>
      </c>
      <c r="N16">
        <v>0</v>
      </c>
      <c r="O16" s="16">
        <v>0</v>
      </c>
      <c r="P16" s="16">
        <v>2000</v>
      </c>
      <c r="Q16">
        <v>17</v>
      </c>
      <c r="R16" s="16">
        <v>4.5</v>
      </c>
      <c r="S16" s="16">
        <v>4.5</v>
      </c>
      <c r="T16" s="16" t="s">
        <v>634</v>
      </c>
      <c r="U16" s="111">
        <v>360</v>
      </c>
      <c r="V16" s="102">
        <v>6</v>
      </c>
      <c r="W16" s="16" t="s">
        <v>634</v>
      </c>
      <c r="X16" s="111">
        <v>170</v>
      </c>
      <c r="Y16" s="102">
        <v>6</v>
      </c>
      <c r="Z16" s="102">
        <v>2377</v>
      </c>
      <c r="AA16" s="102">
        <v>33933.199999999997</v>
      </c>
      <c r="AB16" s="16">
        <v>0</v>
      </c>
      <c r="AC16" s="16">
        <v>0</v>
      </c>
      <c r="AD16" s="102">
        <v>2369</v>
      </c>
      <c r="AE16" s="102">
        <v>88.5</v>
      </c>
      <c r="AF16" s="102">
        <v>88.5</v>
      </c>
      <c r="AG16" s="102">
        <v>88.5</v>
      </c>
      <c r="AH16" s="102">
        <v>88.5</v>
      </c>
      <c r="AI16" s="102">
        <v>10</v>
      </c>
    </row>
    <row r="17" spans="1:35" x14ac:dyDescent="0.25">
      <c r="A17" s="92" t="s">
        <v>402</v>
      </c>
      <c r="B17" s="92"/>
      <c r="D17" s="96"/>
      <c r="E17" s="96"/>
      <c r="F17" s="100"/>
      <c r="R17" s="16"/>
      <c r="S17" s="16"/>
      <c r="AE17" s="102"/>
    </row>
    <row r="18" spans="1:35" x14ac:dyDescent="0.25">
      <c r="A18" s="16" t="s">
        <v>403</v>
      </c>
      <c r="B18" s="16" t="s">
        <v>729</v>
      </c>
      <c r="C18">
        <v>4</v>
      </c>
      <c r="D18" s="96">
        <v>1188.55</v>
      </c>
      <c r="E18" s="96">
        <f t="shared" si="0"/>
        <v>137.90141406091527</v>
      </c>
      <c r="F18" s="100">
        <f>$F$4</f>
        <v>3.7938292063643679</v>
      </c>
      <c r="G18">
        <v>0</v>
      </c>
      <c r="H18" s="16">
        <v>0</v>
      </c>
      <c r="I18" s="16" t="s">
        <v>635</v>
      </c>
      <c r="J18">
        <v>0</v>
      </c>
      <c r="K18">
        <v>0</v>
      </c>
      <c r="L18">
        <v>0.5</v>
      </c>
      <c r="M18" s="16">
        <v>1.75</v>
      </c>
      <c r="N18">
        <v>6.5</v>
      </c>
      <c r="O18" s="16">
        <v>0.65</v>
      </c>
      <c r="P18" s="16">
        <v>2000</v>
      </c>
      <c r="Q18" s="16">
        <v>17</v>
      </c>
      <c r="R18" s="16">
        <v>4.5</v>
      </c>
      <c r="S18" s="16">
        <v>4.5</v>
      </c>
      <c r="T18" t="s">
        <v>639</v>
      </c>
      <c r="U18" s="102">
        <v>0</v>
      </c>
      <c r="V18" s="102">
        <v>6</v>
      </c>
      <c r="W18" s="16" t="s">
        <v>634</v>
      </c>
      <c r="X18" s="111">
        <v>170</v>
      </c>
      <c r="Y18" s="102">
        <v>6</v>
      </c>
      <c r="Z18" s="102">
        <v>3565.64</v>
      </c>
      <c r="AA18" s="16">
        <v>17050.560000000001</v>
      </c>
      <c r="AB18" s="16">
        <v>0</v>
      </c>
      <c r="AC18" s="16">
        <v>0</v>
      </c>
      <c r="AD18" s="102">
        <v>2508</v>
      </c>
      <c r="AE18" s="102">
        <v>71.75</v>
      </c>
      <c r="AF18" s="102">
        <v>71.75</v>
      </c>
      <c r="AG18" s="102">
        <v>71.75</v>
      </c>
      <c r="AH18" s="102">
        <v>71.75</v>
      </c>
      <c r="AI18" s="102">
        <v>11</v>
      </c>
    </row>
    <row r="19" spans="1:35" x14ac:dyDescent="0.25">
      <c r="A19" s="16" t="s">
        <v>404</v>
      </c>
      <c r="B19" s="16" t="s">
        <v>730</v>
      </c>
      <c r="C19" s="16">
        <v>4</v>
      </c>
      <c r="D19" s="96">
        <v>1188.55</v>
      </c>
      <c r="E19" s="96">
        <f t="shared" si="0"/>
        <v>137.90141406091527</v>
      </c>
      <c r="F19" s="100">
        <f t="shared" ref="F19:F21" si="2">$F$4</f>
        <v>3.7938292063643679</v>
      </c>
      <c r="G19" s="16">
        <v>0</v>
      </c>
      <c r="H19" s="16">
        <v>0</v>
      </c>
      <c r="I19" s="16" t="s">
        <v>635</v>
      </c>
      <c r="J19" s="16">
        <v>0</v>
      </c>
      <c r="K19" s="16">
        <v>0</v>
      </c>
      <c r="L19" s="16">
        <v>0.5</v>
      </c>
      <c r="M19" s="16">
        <v>5</v>
      </c>
      <c r="N19" s="16">
        <v>6.5</v>
      </c>
      <c r="O19" s="16">
        <v>5</v>
      </c>
      <c r="P19" s="16">
        <v>2000</v>
      </c>
      <c r="Q19" s="16">
        <v>17</v>
      </c>
      <c r="R19" s="16">
        <v>4.5</v>
      </c>
      <c r="S19" s="16">
        <v>4.5</v>
      </c>
      <c r="T19" s="16" t="s">
        <v>639</v>
      </c>
      <c r="U19" s="102">
        <v>0</v>
      </c>
      <c r="V19" s="102">
        <v>6</v>
      </c>
      <c r="W19" s="16" t="s">
        <v>634</v>
      </c>
      <c r="X19" s="111">
        <v>170</v>
      </c>
      <c r="Y19" s="102">
        <v>6</v>
      </c>
      <c r="Z19" s="102">
        <v>3565.64</v>
      </c>
      <c r="AA19" s="16">
        <v>17050.560000000001</v>
      </c>
      <c r="AB19" s="16">
        <v>0</v>
      </c>
      <c r="AC19" s="16">
        <v>0</v>
      </c>
      <c r="AD19" s="102">
        <v>2508</v>
      </c>
      <c r="AE19" s="102">
        <v>71.75</v>
      </c>
      <c r="AF19" s="102">
        <v>71.75</v>
      </c>
      <c r="AG19" s="102">
        <v>71.75</v>
      </c>
      <c r="AH19" s="102">
        <v>71.75</v>
      </c>
      <c r="AI19">
        <f>AI18+1</f>
        <v>12</v>
      </c>
    </row>
    <row r="20" spans="1:35" x14ac:dyDescent="0.25">
      <c r="A20" s="16" t="s">
        <v>405</v>
      </c>
      <c r="B20" s="16" t="s">
        <v>731</v>
      </c>
      <c r="C20" s="16">
        <v>4</v>
      </c>
      <c r="D20" s="96">
        <v>1188.55</v>
      </c>
      <c r="E20" s="96">
        <f t="shared" si="0"/>
        <v>137.90141406091527</v>
      </c>
      <c r="F20" s="100">
        <f t="shared" si="2"/>
        <v>3.7938292063643679</v>
      </c>
      <c r="G20" s="16">
        <v>0</v>
      </c>
      <c r="H20" s="16">
        <v>0</v>
      </c>
      <c r="I20" s="16" t="s">
        <v>635</v>
      </c>
      <c r="J20" s="16">
        <v>0</v>
      </c>
      <c r="K20" s="16">
        <v>0</v>
      </c>
      <c r="L20" s="16">
        <v>0.5</v>
      </c>
      <c r="M20" s="16">
        <v>10</v>
      </c>
      <c r="N20" s="16">
        <v>6.5</v>
      </c>
      <c r="O20" s="16">
        <v>10</v>
      </c>
      <c r="P20" s="16">
        <v>2000</v>
      </c>
      <c r="Q20" s="16">
        <v>17</v>
      </c>
      <c r="R20" s="16">
        <v>4.5</v>
      </c>
      <c r="S20" s="16">
        <v>4.5</v>
      </c>
      <c r="T20" s="16" t="s">
        <v>639</v>
      </c>
      <c r="U20" s="102">
        <v>0</v>
      </c>
      <c r="V20" s="102">
        <v>6</v>
      </c>
      <c r="W20" s="16" t="s">
        <v>634</v>
      </c>
      <c r="X20" s="111">
        <v>170</v>
      </c>
      <c r="Y20" s="102">
        <v>6</v>
      </c>
      <c r="Z20" s="102">
        <v>3565.64</v>
      </c>
      <c r="AA20" s="16">
        <v>17050.560000000001</v>
      </c>
      <c r="AB20" s="16">
        <v>0</v>
      </c>
      <c r="AC20" s="16">
        <v>0</v>
      </c>
      <c r="AD20" s="102">
        <v>2508</v>
      </c>
      <c r="AE20" s="102">
        <v>71.75</v>
      </c>
      <c r="AF20" s="102">
        <v>71.75</v>
      </c>
      <c r="AG20" s="102">
        <v>71.75</v>
      </c>
      <c r="AH20" s="102">
        <v>71.75</v>
      </c>
      <c r="AI20" s="16">
        <f t="shared" ref="AI20:AI21" si="3">AI19+1</f>
        <v>13</v>
      </c>
    </row>
    <row r="21" spans="1:35" x14ac:dyDescent="0.25">
      <c r="A21" s="16" t="s">
        <v>406</v>
      </c>
      <c r="B21" s="16" t="s">
        <v>732</v>
      </c>
      <c r="C21" s="16">
        <v>4</v>
      </c>
      <c r="D21" s="96">
        <v>1188.55</v>
      </c>
      <c r="E21" s="96">
        <f t="shared" si="0"/>
        <v>137.90141406091527</v>
      </c>
      <c r="F21" s="100">
        <f t="shared" si="2"/>
        <v>3.7938292063643679</v>
      </c>
      <c r="G21" s="16">
        <v>0</v>
      </c>
      <c r="H21" s="16">
        <v>0</v>
      </c>
      <c r="I21" s="16" t="s">
        <v>635</v>
      </c>
      <c r="J21" s="16">
        <v>0</v>
      </c>
      <c r="K21" s="16">
        <v>0</v>
      </c>
      <c r="L21" s="16">
        <v>0.5</v>
      </c>
      <c r="M21" s="16">
        <v>15</v>
      </c>
      <c r="N21" s="16">
        <v>6.5</v>
      </c>
      <c r="O21" s="16">
        <v>15</v>
      </c>
      <c r="P21" s="16">
        <v>2000</v>
      </c>
      <c r="Q21" s="16">
        <v>17</v>
      </c>
      <c r="R21" s="16">
        <v>4.5</v>
      </c>
      <c r="S21" s="16">
        <v>4.5</v>
      </c>
      <c r="T21" s="16" t="s">
        <v>639</v>
      </c>
      <c r="U21" s="102">
        <v>0</v>
      </c>
      <c r="V21" s="102">
        <v>6</v>
      </c>
      <c r="W21" s="16" t="s">
        <v>634</v>
      </c>
      <c r="X21" s="111">
        <v>170</v>
      </c>
      <c r="Y21" s="102">
        <v>6</v>
      </c>
      <c r="Z21" s="102">
        <v>3565.64</v>
      </c>
      <c r="AA21" s="16">
        <v>17050.560000000001</v>
      </c>
      <c r="AB21" s="16">
        <v>0</v>
      </c>
      <c r="AC21" s="16">
        <v>0</v>
      </c>
      <c r="AD21" s="102">
        <v>2508</v>
      </c>
      <c r="AE21" s="102">
        <v>71.75</v>
      </c>
      <c r="AF21" s="102">
        <v>71.75</v>
      </c>
      <c r="AG21" s="102">
        <v>71.75</v>
      </c>
      <c r="AH21" s="102">
        <v>71.75</v>
      </c>
      <c r="AI21" s="16">
        <f t="shared" si="3"/>
        <v>14</v>
      </c>
    </row>
    <row r="22" spans="1:35" x14ac:dyDescent="0.25">
      <c r="A22" s="92" t="s">
        <v>407</v>
      </c>
      <c r="B22" s="92"/>
      <c r="D22" s="96"/>
      <c r="F22" s="100"/>
      <c r="I22" s="16"/>
      <c r="R22" s="16"/>
      <c r="S22" s="16"/>
      <c r="AE22" s="102"/>
    </row>
    <row r="23" spans="1:35" x14ac:dyDescent="0.25">
      <c r="A23" s="16" t="s">
        <v>408</v>
      </c>
      <c r="B23" s="16" t="s">
        <v>733</v>
      </c>
      <c r="C23">
        <v>3</v>
      </c>
      <c r="D23" s="96">
        <v>1188.55</v>
      </c>
      <c r="E23" s="96">
        <f t="shared" si="0"/>
        <v>137.90141406091527</v>
      </c>
      <c r="F23" s="100">
        <f>F4</f>
        <v>3.7938292063643679</v>
      </c>
      <c r="G23">
        <v>0</v>
      </c>
      <c r="H23" s="16">
        <v>0</v>
      </c>
      <c r="I23" t="s">
        <v>635</v>
      </c>
      <c r="J23">
        <v>0</v>
      </c>
      <c r="K23">
        <v>0</v>
      </c>
      <c r="L23" s="16">
        <v>0.5</v>
      </c>
      <c r="M23" s="16">
        <v>1.75</v>
      </c>
      <c r="N23" s="16">
        <v>6.5</v>
      </c>
      <c r="O23" s="16">
        <v>0.65</v>
      </c>
      <c r="P23" s="16">
        <v>2000</v>
      </c>
      <c r="Q23" s="16">
        <v>17</v>
      </c>
      <c r="R23" s="16">
        <v>4.5</v>
      </c>
      <c r="S23" s="16">
        <v>4.5</v>
      </c>
      <c r="T23" t="s">
        <v>631</v>
      </c>
      <c r="U23" s="111">
        <v>360</v>
      </c>
      <c r="V23" s="102">
        <v>6</v>
      </c>
      <c r="W23" s="16" t="s">
        <v>634</v>
      </c>
      <c r="X23" s="111">
        <v>170</v>
      </c>
      <c r="Y23" s="102">
        <v>6</v>
      </c>
      <c r="Z23" s="102">
        <v>2377</v>
      </c>
      <c r="AA23" s="102">
        <v>17668.060000000001</v>
      </c>
      <c r="AB23" s="16">
        <v>0</v>
      </c>
      <c r="AC23" s="16">
        <v>0</v>
      </c>
      <c r="AD23" s="102">
        <v>2210</v>
      </c>
      <c r="AE23" s="102">
        <v>73.680000000000007</v>
      </c>
      <c r="AF23" s="102">
        <v>73.680000000000007</v>
      </c>
      <c r="AG23" s="102">
        <v>73.680000000000007</v>
      </c>
      <c r="AH23" s="102">
        <v>73.680000000000007</v>
      </c>
      <c r="AI23" s="102">
        <v>15</v>
      </c>
    </row>
    <row r="24" spans="1:35" x14ac:dyDescent="0.25">
      <c r="A24" s="16" t="s">
        <v>409</v>
      </c>
      <c r="B24" s="16" t="s">
        <v>734</v>
      </c>
      <c r="C24" s="16">
        <v>3</v>
      </c>
      <c r="D24" s="96">
        <v>1188.55</v>
      </c>
      <c r="E24" s="96">
        <f t="shared" si="0"/>
        <v>137.90141406091527</v>
      </c>
      <c r="F24" s="100">
        <f>F5</f>
        <v>15.009699999999999</v>
      </c>
      <c r="G24">
        <v>0</v>
      </c>
      <c r="H24" s="16">
        <v>0</v>
      </c>
      <c r="I24" s="16" t="s">
        <v>635</v>
      </c>
      <c r="J24" s="16">
        <v>0</v>
      </c>
      <c r="K24" s="16">
        <v>0</v>
      </c>
      <c r="L24" s="16">
        <v>0.5</v>
      </c>
      <c r="M24" s="16">
        <v>1.75</v>
      </c>
      <c r="N24" s="16">
        <v>6.5</v>
      </c>
      <c r="O24" s="16">
        <v>0.65</v>
      </c>
      <c r="P24" s="16">
        <v>2000</v>
      </c>
      <c r="Q24" s="16">
        <v>17</v>
      </c>
      <c r="R24" s="16">
        <v>4.5</v>
      </c>
      <c r="S24" s="16">
        <v>4.5</v>
      </c>
      <c r="T24" s="16" t="s">
        <v>631</v>
      </c>
      <c r="U24" s="111">
        <v>360</v>
      </c>
      <c r="V24" s="102">
        <v>6</v>
      </c>
      <c r="W24" s="16" t="s">
        <v>634</v>
      </c>
      <c r="X24" s="111">
        <v>170</v>
      </c>
      <c r="Y24" s="102">
        <v>6</v>
      </c>
      <c r="Z24" s="102">
        <v>2377</v>
      </c>
      <c r="AA24" s="102">
        <v>17668.060000000001</v>
      </c>
      <c r="AB24" s="16">
        <v>0</v>
      </c>
      <c r="AC24" s="16">
        <v>0</v>
      </c>
      <c r="AD24" s="102">
        <v>2210</v>
      </c>
      <c r="AE24" s="102">
        <v>73.680000000000007</v>
      </c>
      <c r="AF24" s="102">
        <v>73.680000000000007</v>
      </c>
      <c r="AG24" s="102">
        <v>73.680000000000007</v>
      </c>
      <c r="AH24" s="102">
        <v>73.680000000000007</v>
      </c>
      <c r="AI24" s="16">
        <f t="shared" ref="AI24:AI27" si="4">AI23+1</f>
        <v>16</v>
      </c>
    </row>
    <row r="25" spans="1:35" x14ac:dyDescent="0.25">
      <c r="A25" s="16" t="s">
        <v>410</v>
      </c>
      <c r="B25" s="16" t="s">
        <v>735</v>
      </c>
      <c r="C25" s="16">
        <v>3</v>
      </c>
      <c r="D25" s="96">
        <v>1188.55</v>
      </c>
      <c r="E25" s="96">
        <f t="shared" si="0"/>
        <v>137.90141406091527</v>
      </c>
      <c r="F25" s="100">
        <f>F6</f>
        <v>19.830083004956272</v>
      </c>
      <c r="G25">
        <v>0</v>
      </c>
      <c r="H25" s="16">
        <v>0</v>
      </c>
      <c r="I25" s="16" t="s">
        <v>635</v>
      </c>
      <c r="J25" s="16">
        <v>0</v>
      </c>
      <c r="K25" s="16">
        <v>0</v>
      </c>
      <c r="L25" s="16">
        <v>0.5</v>
      </c>
      <c r="M25" s="16">
        <v>1.75</v>
      </c>
      <c r="N25" s="16">
        <v>6.5</v>
      </c>
      <c r="O25" s="16">
        <v>0.65</v>
      </c>
      <c r="P25" s="16">
        <v>2000</v>
      </c>
      <c r="Q25" s="16">
        <v>17</v>
      </c>
      <c r="R25" s="16">
        <v>4.5</v>
      </c>
      <c r="S25" s="16">
        <v>4.5</v>
      </c>
      <c r="T25" s="16" t="s">
        <v>631</v>
      </c>
      <c r="U25" s="111">
        <v>360</v>
      </c>
      <c r="V25" s="102">
        <v>6</v>
      </c>
      <c r="W25" s="16" t="s">
        <v>634</v>
      </c>
      <c r="X25" s="111">
        <v>170</v>
      </c>
      <c r="Y25" s="102">
        <v>6</v>
      </c>
      <c r="Z25" s="102">
        <v>2377</v>
      </c>
      <c r="AA25" s="102">
        <v>17668.060000000001</v>
      </c>
      <c r="AB25" s="16">
        <v>0</v>
      </c>
      <c r="AC25" s="16">
        <v>0</v>
      </c>
      <c r="AD25" s="102">
        <v>2210</v>
      </c>
      <c r="AE25" s="102">
        <v>73.680000000000007</v>
      </c>
      <c r="AF25" s="102">
        <v>73.680000000000007</v>
      </c>
      <c r="AG25" s="102">
        <v>73.680000000000007</v>
      </c>
      <c r="AH25" s="102">
        <v>73.680000000000007</v>
      </c>
      <c r="AI25" s="16">
        <f t="shared" si="4"/>
        <v>17</v>
      </c>
    </row>
    <row r="26" spans="1:35" x14ac:dyDescent="0.25">
      <c r="A26" s="16" t="s">
        <v>411</v>
      </c>
      <c r="B26" s="16" t="s">
        <v>736</v>
      </c>
      <c r="C26" s="16">
        <v>3</v>
      </c>
      <c r="D26" s="96">
        <v>1188.55</v>
      </c>
      <c r="E26" s="96">
        <f t="shared" si="0"/>
        <v>137.90141406091527</v>
      </c>
      <c r="F26" s="100">
        <f>F7</f>
        <v>29.207719748939308</v>
      </c>
      <c r="G26">
        <v>0</v>
      </c>
      <c r="H26" s="16">
        <v>0</v>
      </c>
      <c r="I26" s="16" t="s">
        <v>635</v>
      </c>
      <c r="J26" s="16">
        <v>0</v>
      </c>
      <c r="K26" s="16">
        <v>0</v>
      </c>
      <c r="L26" s="16">
        <v>0.5</v>
      </c>
      <c r="M26" s="16">
        <v>1.75</v>
      </c>
      <c r="N26" s="16">
        <v>6.5</v>
      </c>
      <c r="O26" s="16">
        <v>0.65</v>
      </c>
      <c r="P26" s="16">
        <v>2000</v>
      </c>
      <c r="Q26" s="16">
        <v>17</v>
      </c>
      <c r="R26" s="16">
        <v>4.5</v>
      </c>
      <c r="S26" s="16">
        <v>4.5</v>
      </c>
      <c r="T26" s="16" t="s">
        <v>631</v>
      </c>
      <c r="U26" s="111">
        <v>360</v>
      </c>
      <c r="V26" s="102">
        <v>6</v>
      </c>
      <c r="W26" s="16" t="s">
        <v>634</v>
      </c>
      <c r="X26" s="111">
        <v>170</v>
      </c>
      <c r="Y26" s="102">
        <v>6</v>
      </c>
      <c r="Z26" s="102">
        <v>2377</v>
      </c>
      <c r="AA26" s="102">
        <v>17668.060000000001</v>
      </c>
      <c r="AB26" s="16">
        <v>0</v>
      </c>
      <c r="AC26" s="16">
        <v>0</v>
      </c>
      <c r="AD26" s="102">
        <v>2210</v>
      </c>
      <c r="AE26" s="102">
        <v>73.680000000000007</v>
      </c>
      <c r="AF26" s="102">
        <v>73.680000000000007</v>
      </c>
      <c r="AG26" s="102">
        <v>73.680000000000007</v>
      </c>
      <c r="AH26" s="102">
        <v>73.680000000000007</v>
      </c>
      <c r="AI26" s="16">
        <f t="shared" si="4"/>
        <v>18</v>
      </c>
    </row>
    <row r="27" spans="1:35" x14ac:dyDescent="0.25">
      <c r="A27" s="16" t="s">
        <v>412</v>
      </c>
      <c r="B27" s="16" t="s">
        <v>737</v>
      </c>
      <c r="C27" s="16">
        <v>3</v>
      </c>
      <c r="D27" s="96">
        <v>1188.55</v>
      </c>
      <c r="E27" s="96">
        <f t="shared" si="0"/>
        <v>137.90141406091527</v>
      </c>
      <c r="F27" s="100">
        <f>F8</f>
        <v>35.64218248602414</v>
      </c>
      <c r="G27">
        <v>0</v>
      </c>
      <c r="H27" s="16">
        <v>0</v>
      </c>
      <c r="I27" s="16" t="s">
        <v>635</v>
      </c>
      <c r="J27" s="16">
        <v>0</v>
      </c>
      <c r="K27" s="16">
        <v>0</v>
      </c>
      <c r="L27" s="16">
        <v>0.5</v>
      </c>
      <c r="M27" s="16">
        <v>1.75</v>
      </c>
      <c r="N27" s="16">
        <v>6.5</v>
      </c>
      <c r="O27" s="16">
        <v>0.65</v>
      </c>
      <c r="P27" s="16">
        <v>2000</v>
      </c>
      <c r="Q27" s="16">
        <v>17</v>
      </c>
      <c r="R27" s="16">
        <v>4.5</v>
      </c>
      <c r="S27" s="16">
        <v>4.5</v>
      </c>
      <c r="T27" s="16" t="s">
        <v>631</v>
      </c>
      <c r="U27" s="111">
        <v>360</v>
      </c>
      <c r="V27" s="102">
        <v>6</v>
      </c>
      <c r="W27" s="16" t="s">
        <v>634</v>
      </c>
      <c r="X27" s="111">
        <v>170</v>
      </c>
      <c r="Y27" s="102">
        <v>6</v>
      </c>
      <c r="Z27" s="102">
        <v>2377</v>
      </c>
      <c r="AA27" s="102">
        <v>17668.060000000001</v>
      </c>
      <c r="AB27" s="16">
        <v>0</v>
      </c>
      <c r="AC27" s="16">
        <v>0</v>
      </c>
      <c r="AD27" s="102">
        <v>2210</v>
      </c>
      <c r="AE27" s="102">
        <v>73.680000000000007</v>
      </c>
      <c r="AF27" s="102">
        <v>73.680000000000007</v>
      </c>
      <c r="AG27" s="102">
        <v>73.680000000000007</v>
      </c>
      <c r="AH27" s="102">
        <v>73.680000000000007</v>
      </c>
      <c r="AI27" s="16">
        <f t="shared" si="4"/>
        <v>19</v>
      </c>
    </row>
    <row r="31" spans="1:35" x14ac:dyDescent="0.25">
      <c r="N31" s="111"/>
    </row>
    <row r="32" spans="1:35" x14ac:dyDescent="0.25">
      <c r="L32" s="16"/>
      <c r="M32" s="16"/>
      <c r="N32" s="16"/>
      <c r="O32" s="16"/>
      <c r="P32" s="16"/>
    </row>
  </sheetData>
  <mergeCells count="4">
    <mergeCell ref="C12:AH12"/>
    <mergeCell ref="C15:AH15"/>
    <mergeCell ref="C1:AH1"/>
    <mergeCell ref="A1:B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56D42-FD06-47D7-84E2-D3C50510C0AC}">
  <sheetPr>
    <tabColor theme="1"/>
  </sheetPr>
  <dimension ref="A1:N127"/>
  <sheetViews>
    <sheetView workbookViewId="0">
      <selection activeCell="N8" sqref="N8"/>
    </sheetView>
  </sheetViews>
  <sheetFormatPr defaultRowHeight="15" x14ac:dyDescent="0.25"/>
  <cols>
    <col min="1" max="1" width="47.5703125" bestFit="1" customWidth="1"/>
    <col min="2" max="2" width="27.140625" bestFit="1" customWidth="1"/>
    <col min="3" max="3" width="9.5703125" bestFit="1" customWidth="1"/>
    <col min="4" max="4" width="5.85546875" bestFit="1" customWidth="1"/>
    <col min="5" max="5" width="9.7109375" bestFit="1" customWidth="1"/>
    <col min="10" max="10" width="45.5703125" customWidth="1"/>
    <col min="11" max="11" width="20.5703125" customWidth="1"/>
  </cols>
  <sheetData>
    <row r="1" spans="1:14" x14ac:dyDescent="0.25">
      <c r="A1" s="159" t="s">
        <v>702</v>
      </c>
      <c r="B1" s="159"/>
      <c r="C1" s="159" t="s">
        <v>647</v>
      </c>
      <c r="D1" s="159"/>
    </row>
    <row r="2" spans="1:14" x14ac:dyDescent="0.25">
      <c r="A2" s="115" t="s">
        <v>703</v>
      </c>
      <c r="B2" s="113" t="s">
        <v>704</v>
      </c>
      <c r="C2" s="103" t="s">
        <v>553</v>
      </c>
      <c r="D2" s="103" t="s">
        <v>554</v>
      </c>
      <c r="E2" s="94" t="s">
        <v>705</v>
      </c>
      <c r="G2" s="16"/>
      <c r="I2" t="s">
        <v>743</v>
      </c>
      <c r="J2" t="s">
        <v>744</v>
      </c>
      <c r="K2" t="s">
        <v>745</v>
      </c>
      <c r="L2" t="s">
        <v>746</v>
      </c>
      <c r="M2" t="s">
        <v>554</v>
      </c>
      <c r="N2" t="s">
        <v>747</v>
      </c>
    </row>
    <row r="3" spans="1:14" x14ac:dyDescent="0.25">
      <c r="A3" s="92" t="s">
        <v>766</v>
      </c>
      <c r="G3" s="16"/>
      <c r="I3">
        <v>1</v>
      </c>
      <c r="J3" t="s">
        <v>748</v>
      </c>
      <c r="K3" t="s">
        <v>749</v>
      </c>
      <c r="L3" s="109">
        <v>1.0900000000000001</v>
      </c>
      <c r="M3">
        <v>0.73</v>
      </c>
      <c r="N3">
        <v>0.69</v>
      </c>
    </row>
    <row r="4" spans="1:14" x14ac:dyDescent="0.25">
      <c r="A4" s="16" t="s">
        <v>770</v>
      </c>
      <c r="B4" t="s">
        <v>785</v>
      </c>
      <c r="C4">
        <f>L3</f>
        <v>1.0900000000000001</v>
      </c>
      <c r="D4">
        <f>M3</f>
        <v>0.73</v>
      </c>
      <c r="E4">
        <v>1</v>
      </c>
      <c r="G4" s="16"/>
      <c r="I4">
        <v>2</v>
      </c>
      <c r="J4" t="s">
        <v>750</v>
      </c>
      <c r="K4" t="s">
        <v>749</v>
      </c>
      <c r="L4">
        <v>0.83</v>
      </c>
      <c r="M4">
        <v>0.65</v>
      </c>
      <c r="N4">
        <v>0.63</v>
      </c>
    </row>
    <row r="5" spans="1:14" x14ac:dyDescent="0.25">
      <c r="A5" s="16" t="s">
        <v>771</v>
      </c>
      <c r="B5" s="16" t="s">
        <v>786</v>
      </c>
      <c r="C5" s="16">
        <f t="shared" ref="C5:C9" si="0">L4</f>
        <v>0.83</v>
      </c>
      <c r="D5" s="16">
        <f t="shared" ref="D5:D9" si="1">M4</f>
        <v>0.65</v>
      </c>
      <c r="E5">
        <v>2</v>
      </c>
      <c r="G5" s="16"/>
      <c r="I5">
        <v>3</v>
      </c>
      <c r="J5" t="s">
        <v>751</v>
      </c>
      <c r="K5" t="s">
        <v>749</v>
      </c>
      <c r="L5">
        <v>0.83</v>
      </c>
      <c r="M5">
        <v>0.54</v>
      </c>
      <c r="N5">
        <v>0.47</v>
      </c>
    </row>
    <row r="6" spans="1:14" x14ac:dyDescent="0.25">
      <c r="A6" s="16" t="s">
        <v>772</v>
      </c>
      <c r="B6" s="16" t="s">
        <v>787</v>
      </c>
      <c r="C6" s="16">
        <f t="shared" si="0"/>
        <v>0.83</v>
      </c>
      <c r="D6" s="16">
        <f t="shared" si="1"/>
        <v>0.54</v>
      </c>
      <c r="E6">
        <v>3</v>
      </c>
      <c r="G6" s="16"/>
      <c r="I6">
        <v>4</v>
      </c>
      <c r="J6" t="s">
        <v>752</v>
      </c>
      <c r="K6" t="s">
        <v>749</v>
      </c>
      <c r="L6">
        <v>0.65</v>
      </c>
      <c r="M6">
        <v>0.57999999999999996</v>
      </c>
      <c r="N6">
        <v>0.61</v>
      </c>
    </row>
    <row r="7" spans="1:14" x14ac:dyDescent="0.25">
      <c r="A7" s="16" t="s">
        <v>773</v>
      </c>
      <c r="B7" s="16" t="s">
        <v>788</v>
      </c>
      <c r="C7" s="16">
        <f t="shared" si="0"/>
        <v>0.65</v>
      </c>
      <c r="D7" s="16">
        <f t="shared" si="1"/>
        <v>0.57999999999999996</v>
      </c>
      <c r="E7" s="16">
        <v>4</v>
      </c>
      <c r="G7" s="16"/>
      <c r="I7">
        <v>5</v>
      </c>
      <c r="J7" t="s">
        <v>753</v>
      </c>
      <c r="K7" t="s">
        <v>749</v>
      </c>
      <c r="L7">
        <v>0.64</v>
      </c>
      <c r="M7">
        <v>0.38</v>
      </c>
      <c r="N7">
        <v>0.56000000000000005</v>
      </c>
    </row>
    <row r="8" spans="1:14" x14ac:dyDescent="0.25">
      <c r="A8" s="16" t="s">
        <v>774</v>
      </c>
      <c r="B8" s="16" t="s">
        <v>790</v>
      </c>
      <c r="C8" s="16">
        <f t="shared" si="0"/>
        <v>0.64</v>
      </c>
      <c r="D8" s="16">
        <f t="shared" si="1"/>
        <v>0.38</v>
      </c>
      <c r="E8" s="16">
        <v>5</v>
      </c>
      <c r="G8" s="16"/>
      <c r="I8">
        <v>6</v>
      </c>
      <c r="J8" t="s">
        <v>754</v>
      </c>
      <c r="K8" t="s">
        <v>749</v>
      </c>
      <c r="L8">
        <v>0.63</v>
      </c>
      <c r="M8">
        <v>0.26</v>
      </c>
      <c r="N8">
        <v>0.49</v>
      </c>
    </row>
    <row r="9" spans="1:14" x14ac:dyDescent="0.25">
      <c r="A9" s="16" t="s">
        <v>775</v>
      </c>
      <c r="B9" s="16" t="s">
        <v>789</v>
      </c>
      <c r="C9" s="16">
        <f t="shared" si="0"/>
        <v>0.63</v>
      </c>
      <c r="D9" s="16">
        <f t="shared" si="1"/>
        <v>0.26</v>
      </c>
      <c r="E9" s="16">
        <v>6</v>
      </c>
      <c r="G9" s="16"/>
      <c r="I9">
        <v>7</v>
      </c>
      <c r="J9" t="s">
        <v>750</v>
      </c>
      <c r="K9" t="s">
        <v>755</v>
      </c>
      <c r="L9">
        <v>0.6</v>
      </c>
      <c r="M9">
        <v>0.62</v>
      </c>
      <c r="N9">
        <v>0.63</v>
      </c>
    </row>
    <row r="10" spans="1:14" x14ac:dyDescent="0.25">
      <c r="A10" s="92" t="s">
        <v>767</v>
      </c>
      <c r="G10" s="16"/>
      <c r="I10">
        <v>8</v>
      </c>
      <c r="J10" t="s">
        <v>751</v>
      </c>
      <c r="K10" t="s">
        <v>755</v>
      </c>
      <c r="L10">
        <v>0.6</v>
      </c>
      <c r="M10">
        <v>0.51</v>
      </c>
      <c r="N10">
        <v>0.47</v>
      </c>
    </row>
    <row r="11" spans="1:14" x14ac:dyDescent="0.25">
      <c r="A11" s="16" t="s">
        <v>791</v>
      </c>
      <c r="B11" s="16" t="s">
        <v>796</v>
      </c>
      <c r="C11">
        <f t="shared" ref="C11:D15" si="2">L9</f>
        <v>0.6</v>
      </c>
      <c r="D11" s="16">
        <f t="shared" si="2"/>
        <v>0.62</v>
      </c>
      <c r="E11">
        <v>7</v>
      </c>
      <c r="G11" s="16"/>
      <c r="I11">
        <v>9</v>
      </c>
      <c r="J11" t="s">
        <v>752</v>
      </c>
      <c r="K11" t="s">
        <v>755</v>
      </c>
      <c r="L11">
        <v>0.42</v>
      </c>
      <c r="M11">
        <v>0.55000000000000004</v>
      </c>
      <c r="N11">
        <v>0.61</v>
      </c>
    </row>
    <row r="12" spans="1:14" x14ac:dyDescent="0.25">
      <c r="A12" s="16" t="s">
        <v>792</v>
      </c>
      <c r="B12" s="16" t="s">
        <v>797</v>
      </c>
      <c r="C12" s="16">
        <f t="shared" si="2"/>
        <v>0.6</v>
      </c>
      <c r="D12" s="16">
        <f t="shared" si="2"/>
        <v>0.51</v>
      </c>
      <c r="E12">
        <v>8</v>
      </c>
      <c r="G12" s="16"/>
      <c r="I12">
        <v>10</v>
      </c>
      <c r="J12" t="s">
        <v>753</v>
      </c>
      <c r="K12" t="s">
        <v>755</v>
      </c>
      <c r="L12">
        <v>0.42</v>
      </c>
      <c r="M12">
        <v>0.35</v>
      </c>
      <c r="N12">
        <v>0.56000000000000005</v>
      </c>
    </row>
    <row r="13" spans="1:14" x14ac:dyDescent="0.25">
      <c r="A13" s="16" t="s">
        <v>793</v>
      </c>
      <c r="B13" s="16" t="s">
        <v>798</v>
      </c>
      <c r="C13" s="16">
        <f t="shared" si="2"/>
        <v>0.42</v>
      </c>
      <c r="D13" s="16">
        <f t="shared" si="2"/>
        <v>0.55000000000000004</v>
      </c>
      <c r="E13" s="16">
        <v>9</v>
      </c>
      <c r="G13" s="16"/>
      <c r="I13">
        <v>11</v>
      </c>
      <c r="J13" t="s">
        <v>754</v>
      </c>
      <c r="K13" t="s">
        <v>755</v>
      </c>
      <c r="L13">
        <v>0.41</v>
      </c>
      <c r="M13">
        <v>0.23</v>
      </c>
      <c r="N13">
        <v>0.49</v>
      </c>
    </row>
    <row r="14" spans="1:14" x14ac:dyDescent="0.25">
      <c r="A14" s="16" t="s">
        <v>794</v>
      </c>
      <c r="B14" s="16" t="s">
        <v>799</v>
      </c>
      <c r="C14" s="16">
        <f t="shared" si="2"/>
        <v>0.42</v>
      </c>
      <c r="D14" s="16">
        <f t="shared" si="2"/>
        <v>0.35</v>
      </c>
      <c r="E14" s="16">
        <v>10</v>
      </c>
      <c r="G14" s="16"/>
      <c r="I14">
        <v>12</v>
      </c>
      <c r="J14" t="s">
        <v>748</v>
      </c>
      <c r="K14" t="s">
        <v>756</v>
      </c>
      <c r="L14">
        <v>0.88</v>
      </c>
      <c r="M14">
        <v>0.64</v>
      </c>
      <c r="N14">
        <v>0.65</v>
      </c>
    </row>
    <row r="15" spans="1:14" x14ac:dyDescent="0.25">
      <c r="A15" s="16" t="s">
        <v>795</v>
      </c>
      <c r="B15" s="16" t="s">
        <v>800</v>
      </c>
      <c r="C15" s="16">
        <f t="shared" si="2"/>
        <v>0.41</v>
      </c>
      <c r="D15" s="16">
        <f t="shared" si="2"/>
        <v>0.23</v>
      </c>
      <c r="E15" s="16">
        <v>11</v>
      </c>
      <c r="G15" s="16"/>
      <c r="I15">
        <v>13</v>
      </c>
      <c r="J15" t="s">
        <v>750</v>
      </c>
      <c r="K15" t="s">
        <v>756</v>
      </c>
      <c r="L15">
        <v>0.52</v>
      </c>
      <c r="M15">
        <v>0.56999999999999995</v>
      </c>
      <c r="N15">
        <v>0.59</v>
      </c>
    </row>
    <row r="16" spans="1:14" x14ac:dyDescent="0.25">
      <c r="A16" s="92" t="s">
        <v>768</v>
      </c>
      <c r="G16" s="16"/>
      <c r="I16">
        <v>14</v>
      </c>
      <c r="J16" t="s">
        <v>751</v>
      </c>
      <c r="K16" t="s">
        <v>756</v>
      </c>
      <c r="L16">
        <v>0.52</v>
      </c>
      <c r="M16">
        <v>0.47</v>
      </c>
      <c r="N16">
        <v>0.44</v>
      </c>
    </row>
    <row r="17" spans="1:14" x14ac:dyDescent="0.25">
      <c r="A17" s="16" t="s">
        <v>776</v>
      </c>
      <c r="B17" s="16" t="s">
        <v>801</v>
      </c>
      <c r="C17">
        <f t="shared" ref="C17:D19" si="3">L14</f>
        <v>0.88</v>
      </c>
      <c r="D17" s="16">
        <f t="shared" si="3"/>
        <v>0.64</v>
      </c>
      <c r="E17">
        <v>12</v>
      </c>
      <c r="G17" s="16"/>
      <c r="I17">
        <v>15</v>
      </c>
      <c r="J17" t="s">
        <v>757</v>
      </c>
      <c r="K17" t="s">
        <v>758</v>
      </c>
      <c r="L17">
        <v>0.28999999999999998</v>
      </c>
      <c r="M17">
        <v>0.5</v>
      </c>
      <c r="N17">
        <v>0.56999999999999995</v>
      </c>
    </row>
    <row r="18" spans="1:14" x14ac:dyDescent="0.25">
      <c r="A18" s="16" t="s">
        <v>777</v>
      </c>
      <c r="B18" s="16" t="s">
        <v>802</v>
      </c>
      <c r="C18" s="16">
        <f t="shared" si="3"/>
        <v>0.52</v>
      </c>
      <c r="D18" s="16">
        <f t="shared" si="3"/>
        <v>0.56999999999999995</v>
      </c>
      <c r="E18">
        <v>13</v>
      </c>
      <c r="G18" s="16"/>
      <c r="I18">
        <v>16</v>
      </c>
      <c r="J18" t="s">
        <v>759</v>
      </c>
      <c r="K18" t="s">
        <v>758</v>
      </c>
      <c r="L18">
        <v>0.28000000000000003</v>
      </c>
      <c r="M18">
        <v>0.31</v>
      </c>
      <c r="N18">
        <v>0.52</v>
      </c>
    </row>
    <row r="19" spans="1:14" x14ac:dyDescent="0.25">
      <c r="A19" s="16" t="s">
        <v>778</v>
      </c>
      <c r="B19" s="16" t="s">
        <v>803</v>
      </c>
      <c r="C19" s="16">
        <f t="shared" si="3"/>
        <v>0.52</v>
      </c>
      <c r="D19" s="16">
        <f t="shared" si="3"/>
        <v>0.47</v>
      </c>
      <c r="E19" s="16">
        <v>14</v>
      </c>
      <c r="G19" s="16"/>
      <c r="I19">
        <v>17</v>
      </c>
      <c r="J19" t="s">
        <v>760</v>
      </c>
      <c r="K19" t="s">
        <v>758</v>
      </c>
      <c r="L19">
        <v>0.27</v>
      </c>
      <c r="M19">
        <v>0.2</v>
      </c>
      <c r="N19">
        <v>0.46</v>
      </c>
    </row>
    <row r="20" spans="1:14" x14ac:dyDescent="0.25">
      <c r="A20" s="92" t="s">
        <v>769</v>
      </c>
      <c r="G20" s="16"/>
      <c r="I20">
        <v>18</v>
      </c>
      <c r="J20" t="s">
        <v>761</v>
      </c>
      <c r="K20" t="s">
        <v>758</v>
      </c>
      <c r="L20">
        <v>0.2</v>
      </c>
      <c r="M20">
        <v>0.41</v>
      </c>
      <c r="N20">
        <v>0.5</v>
      </c>
    </row>
    <row r="21" spans="1:14" x14ac:dyDescent="0.25">
      <c r="A21" s="16" t="s">
        <v>779</v>
      </c>
      <c r="B21" s="16" t="s">
        <v>804</v>
      </c>
      <c r="C21">
        <f t="shared" ref="C21:D26" si="4">L17</f>
        <v>0.28999999999999998</v>
      </c>
      <c r="D21" s="16">
        <f t="shared" si="4"/>
        <v>0.5</v>
      </c>
      <c r="E21">
        <v>15</v>
      </c>
      <c r="G21" s="16"/>
      <c r="I21">
        <v>19</v>
      </c>
      <c r="J21" t="s">
        <v>762</v>
      </c>
      <c r="K21" t="s">
        <v>758</v>
      </c>
      <c r="L21">
        <v>0.19</v>
      </c>
      <c r="M21">
        <v>0.28000000000000003</v>
      </c>
      <c r="N21">
        <v>0.45</v>
      </c>
    </row>
    <row r="22" spans="1:14" x14ac:dyDescent="0.25">
      <c r="A22" s="16" t="s">
        <v>780</v>
      </c>
      <c r="B22" s="16" t="s">
        <v>805</v>
      </c>
      <c r="C22" s="16">
        <f t="shared" si="4"/>
        <v>0.28000000000000003</v>
      </c>
      <c r="D22" s="16">
        <f t="shared" si="4"/>
        <v>0.31</v>
      </c>
      <c r="E22">
        <v>16</v>
      </c>
      <c r="G22" s="16"/>
      <c r="I22">
        <v>20</v>
      </c>
      <c r="J22" t="s">
        <v>763</v>
      </c>
      <c r="K22" t="s">
        <v>758</v>
      </c>
      <c r="L22">
        <v>0.19</v>
      </c>
      <c r="M22">
        <v>0.18</v>
      </c>
      <c r="N22">
        <v>0.37</v>
      </c>
    </row>
    <row r="23" spans="1:14" x14ac:dyDescent="0.25">
      <c r="A23" s="16" t="s">
        <v>781</v>
      </c>
      <c r="B23" s="16" t="s">
        <v>806</v>
      </c>
      <c r="C23" s="16">
        <f t="shared" si="4"/>
        <v>0.27</v>
      </c>
      <c r="D23" s="16">
        <f t="shared" si="4"/>
        <v>0.2</v>
      </c>
      <c r="E23" s="16">
        <v>17</v>
      </c>
      <c r="G23" s="16"/>
    </row>
    <row r="24" spans="1:14" x14ac:dyDescent="0.25">
      <c r="A24" s="16" t="s">
        <v>782</v>
      </c>
      <c r="B24" s="16" t="s">
        <v>807</v>
      </c>
      <c r="C24" s="16">
        <f t="shared" si="4"/>
        <v>0.2</v>
      </c>
      <c r="D24" s="16">
        <f t="shared" si="4"/>
        <v>0.41</v>
      </c>
      <c r="E24" s="16">
        <v>18</v>
      </c>
      <c r="G24" s="16"/>
      <c r="I24" t="s">
        <v>764</v>
      </c>
      <c r="J24" s="121" t="s">
        <v>765</v>
      </c>
    </row>
    <row r="25" spans="1:14" x14ac:dyDescent="0.25">
      <c r="A25" s="16" t="s">
        <v>783</v>
      </c>
      <c r="B25" s="16" t="s">
        <v>808</v>
      </c>
      <c r="C25" s="16">
        <f t="shared" si="4"/>
        <v>0.19</v>
      </c>
      <c r="D25" s="16">
        <f t="shared" si="4"/>
        <v>0.28000000000000003</v>
      </c>
      <c r="E25" s="16">
        <v>19</v>
      </c>
      <c r="G25" s="16"/>
    </row>
    <row r="26" spans="1:14" x14ac:dyDescent="0.25">
      <c r="A26" s="16" t="s">
        <v>784</v>
      </c>
      <c r="B26" s="16" t="s">
        <v>809</v>
      </c>
      <c r="C26" s="16">
        <f t="shared" si="4"/>
        <v>0.19</v>
      </c>
      <c r="D26" s="16">
        <f t="shared" si="4"/>
        <v>0.18</v>
      </c>
      <c r="E26" s="16">
        <v>20</v>
      </c>
      <c r="G26" s="16"/>
    </row>
    <row r="27" spans="1:14" x14ac:dyDescent="0.25">
      <c r="G27" s="16"/>
    </row>
    <row r="28" spans="1:14" x14ac:dyDescent="0.25">
      <c r="G28" s="16"/>
    </row>
    <row r="29" spans="1:14" x14ac:dyDescent="0.25">
      <c r="G29" s="16"/>
    </row>
    <row r="30" spans="1:14" x14ac:dyDescent="0.25">
      <c r="G30" s="16"/>
    </row>
    <row r="31" spans="1:14" x14ac:dyDescent="0.25">
      <c r="G31" s="16"/>
    </row>
    <row r="32" spans="1:14" x14ac:dyDescent="0.25">
      <c r="G32" s="16"/>
    </row>
    <row r="33" spans="7:7" x14ac:dyDescent="0.25">
      <c r="G33" s="16"/>
    </row>
    <row r="34" spans="7:7" x14ac:dyDescent="0.25">
      <c r="G34" s="16"/>
    </row>
    <row r="35" spans="7:7" x14ac:dyDescent="0.25">
      <c r="G35" s="16"/>
    </row>
    <row r="36" spans="7:7" x14ac:dyDescent="0.25">
      <c r="G36" s="16"/>
    </row>
    <row r="37" spans="7:7" x14ac:dyDescent="0.25">
      <c r="G37" s="16"/>
    </row>
    <row r="38" spans="7:7" x14ac:dyDescent="0.25">
      <c r="G38" s="16"/>
    </row>
    <row r="39" spans="7:7" x14ac:dyDescent="0.25">
      <c r="G39" s="16"/>
    </row>
    <row r="40" spans="7:7" x14ac:dyDescent="0.25">
      <c r="G40" s="16"/>
    </row>
    <row r="41" spans="7:7" x14ac:dyDescent="0.25">
      <c r="G41" s="16"/>
    </row>
    <row r="42" spans="7:7" x14ac:dyDescent="0.25">
      <c r="G42" s="16"/>
    </row>
    <row r="43" spans="7:7" x14ac:dyDescent="0.25">
      <c r="G43" s="16"/>
    </row>
    <row r="44" spans="7:7" x14ac:dyDescent="0.25">
      <c r="G44" s="16"/>
    </row>
    <row r="45" spans="7:7" x14ac:dyDescent="0.25">
      <c r="G45" s="16"/>
    </row>
    <row r="46" spans="7:7" x14ac:dyDescent="0.25">
      <c r="G46" s="16"/>
    </row>
    <row r="47" spans="7:7" x14ac:dyDescent="0.25">
      <c r="G47" s="16"/>
    </row>
    <row r="48" spans="7:7" x14ac:dyDescent="0.25">
      <c r="G48" s="16"/>
    </row>
    <row r="49" spans="7:7" x14ac:dyDescent="0.25">
      <c r="G49" s="16"/>
    </row>
    <row r="50" spans="7:7" x14ac:dyDescent="0.25">
      <c r="G50" s="16"/>
    </row>
    <row r="51" spans="7:7" x14ac:dyDescent="0.25">
      <c r="G51" s="16"/>
    </row>
    <row r="52" spans="7:7" x14ac:dyDescent="0.25">
      <c r="G52" s="16"/>
    </row>
    <row r="53" spans="7:7" x14ac:dyDescent="0.25">
      <c r="G53" s="16"/>
    </row>
    <row r="54" spans="7:7" x14ac:dyDescent="0.25">
      <c r="G54" s="16"/>
    </row>
    <row r="55" spans="7:7" x14ac:dyDescent="0.25">
      <c r="G55" s="16"/>
    </row>
    <row r="56" spans="7:7" x14ac:dyDescent="0.25">
      <c r="G56" s="16"/>
    </row>
    <row r="57" spans="7:7" x14ac:dyDescent="0.25">
      <c r="G57" s="16"/>
    </row>
    <row r="58" spans="7:7" x14ac:dyDescent="0.25">
      <c r="G58" s="16"/>
    </row>
    <row r="59" spans="7:7" x14ac:dyDescent="0.25">
      <c r="G59" s="16"/>
    </row>
    <row r="60" spans="7:7" x14ac:dyDescent="0.25">
      <c r="G60" s="16"/>
    </row>
    <row r="61" spans="7:7" x14ac:dyDescent="0.25">
      <c r="G61" s="16"/>
    </row>
    <row r="62" spans="7:7" x14ac:dyDescent="0.25">
      <c r="G62" s="16"/>
    </row>
    <row r="63" spans="7:7" x14ac:dyDescent="0.25">
      <c r="G63" s="16"/>
    </row>
    <row r="64" spans="7:7" x14ac:dyDescent="0.25">
      <c r="G64" s="16"/>
    </row>
    <row r="65" spans="7:7" x14ac:dyDescent="0.25">
      <c r="G65" s="16"/>
    </row>
    <row r="66" spans="7:7" x14ac:dyDescent="0.25">
      <c r="G66" s="16"/>
    </row>
    <row r="67" spans="7:7" x14ac:dyDescent="0.25">
      <c r="G67" s="16"/>
    </row>
    <row r="68" spans="7:7" x14ac:dyDescent="0.25">
      <c r="G68" s="16"/>
    </row>
    <row r="69" spans="7:7" x14ac:dyDescent="0.25">
      <c r="G69" s="16"/>
    </row>
    <row r="70" spans="7:7" x14ac:dyDescent="0.25">
      <c r="G70" s="16"/>
    </row>
    <row r="71" spans="7:7" x14ac:dyDescent="0.25">
      <c r="G71" s="16"/>
    </row>
    <row r="72" spans="7:7" x14ac:dyDescent="0.25">
      <c r="G72" s="16"/>
    </row>
    <row r="73" spans="7:7" x14ac:dyDescent="0.25">
      <c r="G73" s="16"/>
    </row>
    <row r="74" spans="7:7" x14ac:dyDescent="0.25">
      <c r="G74" s="16"/>
    </row>
    <row r="75" spans="7:7" x14ac:dyDescent="0.25">
      <c r="G75" s="16"/>
    </row>
    <row r="76" spans="7:7" x14ac:dyDescent="0.25">
      <c r="G76" s="16"/>
    </row>
    <row r="77" spans="7:7" x14ac:dyDescent="0.25">
      <c r="G77" s="16"/>
    </row>
    <row r="78" spans="7:7" x14ac:dyDescent="0.25">
      <c r="G78" s="16"/>
    </row>
    <row r="79" spans="7:7" x14ac:dyDescent="0.25">
      <c r="G79" s="16"/>
    </row>
    <row r="80" spans="7:7" x14ac:dyDescent="0.25">
      <c r="G80" s="16"/>
    </row>
    <row r="81" spans="7:7" x14ac:dyDescent="0.25">
      <c r="G81" s="16"/>
    </row>
    <row r="82" spans="7:7" x14ac:dyDescent="0.25">
      <c r="G82" s="16"/>
    </row>
    <row r="83" spans="7:7" x14ac:dyDescent="0.25">
      <c r="G83" s="16"/>
    </row>
    <row r="84" spans="7:7" x14ac:dyDescent="0.25">
      <c r="G84" s="16"/>
    </row>
    <row r="85" spans="7:7" x14ac:dyDescent="0.25">
      <c r="G85" s="16"/>
    </row>
    <row r="86" spans="7:7" x14ac:dyDescent="0.25">
      <c r="G86" s="16"/>
    </row>
    <row r="87" spans="7:7" x14ac:dyDescent="0.25">
      <c r="G87" s="16"/>
    </row>
    <row r="88" spans="7:7" x14ac:dyDescent="0.25">
      <c r="G88" s="16"/>
    </row>
    <row r="89" spans="7:7" x14ac:dyDescent="0.25">
      <c r="G89" s="16"/>
    </row>
    <row r="90" spans="7:7" x14ac:dyDescent="0.25">
      <c r="G90" s="16"/>
    </row>
    <row r="91" spans="7:7" x14ac:dyDescent="0.25">
      <c r="G91" s="16"/>
    </row>
    <row r="92" spans="7:7" x14ac:dyDescent="0.25">
      <c r="G92" s="16"/>
    </row>
    <row r="93" spans="7:7" x14ac:dyDescent="0.25">
      <c r="G93" s="16"/>
    </row>
    <row r="94" spans="7:7" x14ac:dyDescent="0.25">
      <c r="G94" s="16"/>
    </row>
    <row r="95" spans="7:7" x14ac:dyDescent="0.25">
      <c r="G95" s="16"/>
    </row>
    <row r="96" spans="7:7" x14ac:dyDescent="0.25">
      <c r="G96" s="16"/>
    </row>
    <row r="97" spans="7:7" x14ac:dyDescent="0.25">
      <c r="G97" s="16"/>
    </row>
    <row r="98" spans="7:7" x14ac:dyDescent="0.25">
      <c r="G98" s="16"/>
    </row>
    <row r="99" spans="7:7" x14ac:dyDescent="0.25">
      <c r="G99" s="16"/>
    </row>
    <row r="100" spans="7:7" x14ac:dyDescent="0.25">
      <c r="G100" s="16"/>
    </row>
    <row r="101" spans="7:7" x14ac:dyDescent="0.25">
      <c r="G101" s="16"/>
    </row>
    <row r="102" spans="7:7" x14ac:dyDescent="0.25">
      <c r="G102" s="16"/>
    </row>
    <row r="103" spans="7:7" x14ac:dyDescent="0.25">
      <c r="G103" s="16"/>
    </row>
    <row r="104" spans="7:7" x14ac:dyDescent="0.25">
      <c r="G104" s="16"/>
    </row>
    <row r="105" spans="7:7" x14ac:dyDescent="0.25">
      <c r="G105" s="16"/>
    </row>
    <row r="106" spans="7:7" x14ac:dyDescent="0.25">
      <c r="G106" s="16"/>
    </row>
    <row r="107" spans="7:7" x14ac:dyDescent="0.25">
      <c r="G107" s="16"/>
    </row>
    <row r="108" spans="7:7" x14ac:dyDescent="0.25">
      <c r="G108" s="16"/>
    </row>
    <row r="109" spans="7:7" x14ac:dyDescent="0.25">
      <c r="G109" s="16"/>
    </row>
    <row r="110" spans="7:7" x14ac:dyDescent="0.25">
      <c r="G110" s="16"/>
    </row>
    <row r="111" spans="7:7" x14ac:dyDescent="0.25">
      <c r="G111" s="16"/>
    </row>
    <row r="112" spans="7:7" x14ac:dyDescent="0.25">
      <c r="G112" s="16"/>
    </row>
    <row r="113" spans="7:7" x14ac:dyDescent="0.25">
      <c r="G113" s="16"/>
    </row>
    <row r="114" spans="7:7" x14ac:dyDescent="0.25">
      <c r="G114" s="16"/>
    </row>
    <row r="115" spans="7:7" x14ac:dyDescent="0.25">
      <c r="G115" s="16"/>
    </row>
    <row r="116" spans="7:7" x14ac:dyDescent="0.25">
      <c r="G116" s="16"/>
    </row>
    <row r="117" spans="7:7" x14ac:dyDescent="0.25">
      <c r="G117" s="16"/>
    </row>
    <row r="118" spans="7:7" x14ac:dyDescent="0.25">
      <c r="G118" s="16"/>
    </row>
    <row r="119" spans="7:7" x14ac:dyDescent="0.25">
      <c r="G119" s="16"/>
    </row>
    <row r="120" spans="7:7" x14ac:dyDescent="0.25">
      <c r="G120" s="16"/>
    </row>
    <row r="121" spans="7:7" x14ac:dyDescent="0.25">
      <c r="G121" s="16"/>
    </row>
    <row r="122" spans="7:7" x14ac:dyDescent="0.25">
      <c r="G122" s="16"/>
    </row>
    <row r="123" spans="7:7" x14ac:dyDescent="0.25">
      <c r="G123" s="16"/>
    </row>
    <row r="124" spans="7:7" x14ac:dyDescent="0.25">
      <c r="G124" s="16"/>
    </row>
    <row r="125" spans="7:7" x14ac:dyDescent="0.25">
      <c r="G125" s="16"/>
    </row>
    <row r="126" spans="7:7" x14ac:dyDescent="0.25">
      <c r="G126" s="16"/>
    </row>
    <row r="127" spans="7:7" x14ac:dyDescent="0.25">
      <c r="G127" s="16"/>
    </row>
  </sheetData>
  <mergeCells count="2">
    <mergeCell ref="A1:B1"/>
    <mergeCell ref="C1:D1"/>
  </mergeCells>
  <pageMargins left="0.7" right="0.7" top="0.75" bottom="0.75" header="0.3" footer="0.3"/>
  <pageSetup orientation="portrait" horizontalDpi="4294967293" verticalDpi="0"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190D9-7595-4421-8BD1-72EB885F9601}">
  <sheetPr>
    <tabColor theme="1"/>
  </sheetPr>
  <dimension ref="A1:E6"/>
  <sheetViews>
    <sheetView workbookViewId="0">
      <selection activeCell="A3" sqref="A3:A5"/>
    </sheetView>
  </sheetViews>
  <sheetFormatPr defaultRowHeight="15" x14ac:dyDescent="0.25"/>
  <cols>
    <col min="1" max="2" width="20.42578125" bestFit="1" customWidth="1"/>
    <col min="3" max="3" width="14.28515625" customWidth="1"/>
    <col min="4" max="4" width="9.28515625" customWidth="1"/>
    <col min="5" max="5" width="9.7109375" bestFit="1" customWidth="1"/>
  </cols>
  <sheetData>
    <row r="1" spans="1:5" x14ac:dyDescent="0.25">
      <c r="A1" s="159" t="s">
        <v>702</v>
      </c>
      <c r="B1" s="159"/>
      <c r="C1" s="159" t="s">
        <v>647</v>
      </c>
      <c r="D1" s="159"/>
      <c r="E1" s="16"/>
    </row>
    <row r="2" spans="1:5" x14ac:dyDescent="0.25">
      <c r="A2" s="24" t="s">
        <v>652</v>
      </c>
      <c r="B2" s="24" t="s">
        <v>653</v>
      </c>
      <c r="C2" s="103" t="s">
        <v>533</v>
      </c>
      <c r="D2" s="103" t="s">
        <v>537</v>
      </c>
      <c r="E2" s="94" t="s">
        <v>705</v>
      </c>
    </row>
    <row r="3" spans="1:5" x14ac:dyDescent="0.25">
      <c r="A3" s="124">
        <v>0.03</v>
      </c>
      <c r="B3" s="123">
        <v>1.4999999999999999E-2</v>
      </c>
      <c r="C3" s="125">
        <f>A3</f>
        <v>0.03</v>
      </c>
      <c r="D3" s="125">
        <f>B3</f>
        <v>1.4999999999999999E-2</v>
      </c>
      <c r="E3">
        <v>1</v>
      </c>
    </row>
    <row r="4" spans="1:5" x14ac:dyDescent="0.25">
      <c r="A4" s="124">
        <v>0.06</v>
      </c>
      <c r="B4" s="124">
        <v>0.03</v>
      </c>
      <c r="C4" s="125">
        <f t="shared" ref="C4:C6" si="0">A4</f>
        <v>0.06</v>
      </c>
      <c r="D4" s="125">
        <f t="shared" ref="D4:D6" si="1">B4</f>
        <v>0.03</v>
      </c>
      <c r="E4">
        <v>2</v>
      </c>
    </row>
    <row r="5" spans="1:5" x14ac:dyDescent="0.25">
      <c r="A5" s="123">
        <v>0.127</v>
      </c>
      <c r="B5" s="123">
        <v>6.3E-2</v>
      </c>
      <c r="C5" s="125">
        <f t="shared" si="0"/>
        <v>0.127</v>
      </c>
      <c r="D5" s="125">
        <f t="shared" si="1"/>
        <v>6.3E-2</v>
      </c>
      <c r="E5">
        <v>3</v>
      </c>
    </row>
    <row r="6" spans="1:5" x14ac:dyDescent="0.25">
      <c r="A6" s="124">
        <v>0.18</v>
      </c>
      <c r="B6" s="124">
        <v>0.09</v>
      </c>
      <c r="C6" s="125">
        <f t="shared" si="0"/>
        <v>0.18</v>
      </c>
      <c r="D6" s="125">
        <f t="shared" si="1"/>
        <v>0.09</v>
      </c>
      <c r="E6">
        <v>4</v>
      </c>
    </row>
  </sheetData>
  <mergeCells count="2">
    <mergeCell ref="A1:B1"/>
    <mergeCell ref="C1:D1"/>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tabColor theme="1"/>
  </sheetPr>
  <dimension ref="A1:A12"/>
  <sheetViews>
    <sheetView workbookViewId="0">
      <selection activeCell="P32" sqref="P32"/>
    </sheetView>
  </sheetViews>
  <sheetFormatPr defaultRowHeight="15" x14ac:dyDescent="0.25"/>
  <sheetData>
    <row r="1" spans="1:1" x14ac:dyDescent="0.25">
      <c r="A1" s="16">
        <v>1</v>
      </c>
    </row>
    <row r="2" spans="1:1" x14ac:dyDescent="0.25">
      <c r="A2" s="16">
        <v>2</v>
      </c>
    </row>
    <row r="3" spans="1:1" x14ac:dyDescent="0.25">
      <c r="A3" s="16">
        <v>3</v>
      </c>
    </row>
    <row r="4" spans="1:1" x14ac:dyDescent="0.25">
      <c r="A4" s="16">
        <v>4</v>
      </c>
    </row>
    <row r="5" spans="1:1" x14ac:dyDescent="0.25">
      <c r="A5" s="16">
        <v>5</v>
      </c>
    </row>
    <row r="6" spans="1:1" x14ac:dyDescent="0.25">
      <c r="A6" s="16">
        <v>6</v>
      </c>
    </row>
    <row r="7" spans="1:1" x14ac:dyDescent="0.25">
      <c r="A7" s="16">
        <v>10</v>
      </c>
    </row>
    <row r="8" spans="1:1" x14ac:dyDescent="0.25">
      <c r="A8" s="16">
        <v>12</v>
      </c>
    </row>
    <row r="9" spans="1:1" x14ac:dyDescent="0.25">
      <c r="A9" s="16">
        <v>15</v>
      </c>
    </row>
    <row r="10" spans="1:1" x14ac:dyDescent="0.25">
      <c r="A10" s="16">
        <v>20</v>
      </c>
    </row>
    <row r="11" spans="1:1" x14ac:dyDescent="0.25">
      <c r="A11" s="16">
        <v>30</v>
      </c>
    </row>
    <row r="12" spans="1:1" x14ac:dyDescent="0.25">
      <c r="A12" s="16">
        <v>60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
    <tabColor theme="1"/>
  </sheetPr>
  <dimension ref="A1:A8"/>
  <sheetViews>
    <sheetView workbookViewId="0"/>
  </sheetViews>
  <sheetFormatPr defaultRowHeight="15" x14ac:dyDescent="0.25"/>
  <cols>
    <col min="1" max="1" width="32.42578125" style="16" customWidth="1"/>
  </cols>
  <sheetData>
    <row r="1" spans="1:1" x14ac:dyDescent="0.25">
      <c r="A1" s="16" t="s">
        <v>372</v>
      </c>
    </row>
    <row r="2" spans="1:1" x14ac:dyDescent="0.25">
      <c r="A2" s="16" t="s">
        <v>14</v>
      </c>
    </row>
    <row r="3" spans="1:1" x14ac:dyDescent="0.25">
      <c r="A3" s="16" t="s">
        <v>373</v>
      </c>
    </row>
    <row r="4" spans="1:1" x14ac:dyDescent="0.25">
      <c r="A4" s="16" t="s">
        <v>374</v>
      </c>
    </row>
    <row r="5" spans="1:1" x14ac:dyDescent="0.25">
      <c r="A5" s="16" t="s">
        <v>375</v>
      </c>
    </row>
    <row r="6" spans="1:1" x14ac:dyDescent="0.25">
      <c r="A6" s="16" t="s">
        <v>376</v>
      </c>
    </row>
    <row r="7" spans="1:1" x14ac:dyDescent="0.25">
      <c r="A7" s="16" t="s">
        <v>377</v>
      </c>
    </row>
    <row r="8" spans="1:1" x14ac:dyDescent="0.25">
      <c r="A8" s="16" t="s">
        <v>378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tabColor theme="1"/>
  </sheetPr>
  <dimension ref="A1:C7"/>
  <sheetViews>
    <sheetView workbookViewId="0">
      <selection sqref="A1:A2"/>
    </sheetView>
  </sheetViews>
  <sheetFormatPr defaultRowHeight="15" x14ac:dyDescent="0.25"/>
  <cols>
    <col min="1" max="1" width="33.28515625" style="16" bestFit="1" customWidth="1"/>
    <col min="2" max="2" width="22.42578125" bestFit="1" customWidth="1"/>
    <col min="3" max="3" width="18.7109375" bestFit="1" customWidth="1"/>
  </cols>
  <sheetData>
    <row r="1" spans="1:3" s="16" customFormat="1" x14ac:dyDescent="0.25">
      <c r="A1" s="159" t="s">
        <v>640</v>
      </c>
      <c r="B1" s="161" t="s">
        <v>647</v>
      </c>
      <c r="C1" s="161"/>
    </row>
    <row r="2" spans="1:3" s="16" customFormat="1" x14ac:dyDescent="0.25">
      <c r="A2" s="159"/>
      <c r="B2" s="94" t="s">
        <v>525</v>
      </c>
      <c r="C2" s="94" t="s">
        <v>531</v>
      </c>
    </row>
    <row r="3" spans="1:3" x14ac:dyDescent="0.25">
      <c r="A3" t="s">
        <v>32</v>
      </c>
      <c r="B3" t="s">
        <v>644</v>
      </c>
      <c r="C3">
        <v>0</v>
      </c>
    </row>
    <row r="4" spans="1:3" x14ac:dyDescent="0.25">
      <c r="A4" t="s">
        <v>346</v>
      </c>
      <c r="B4" t="s">
        <v>645</v>
      </c>
      <c r="C4" s="16">
        <v>0</v>
      </c>
    </row>
    <row r="5" spans="1:3" x14ac:dyDescent="0.25">
      <c r="A5" t="s">
        <v>347</v>
      </c>
      <c r="B5" t="s">
        <v>633</v>
      </c>
      <c r="C5" s="16">
        <v>0</v>
      </c>
    </row>
    <row r="6" spans="1:3" x14ac:dyDescent="0.25">
      <c r="A6" t="s">
        <v>348</v>
      </c>
      <c r="B6" s="16" t="s">
        <v>646</v>
      </c>
      <c r="C6" s="16">
        <v>0</v>
      </c>
    </row>
    <row r="7" spans="1:3" x14ac:dyDescent="0.25">
      <c r="A7" t="s">
        <v>349</v>
      </c>
      <c r="B7" s="16" t="s">
        <v>646</v>
      </c>
      <c r="C7" s="16">
        <v>0</v>
      </c>
    </row>
  </sheetData>
  <mergeCells count="2">
    <mergeCell ref="A1:A2"/>
    <mergeCell ref="B1:C1"/>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tabColor theme="1"/>
  </sheetPr>
  <dimension ref="A1:D5"/>
  <sheetViews>
    <sheetView workbookViewId="0">
      <selection activeCell="F29" sqref="F29"/>
    </sheetView>
  </sheetViews>
  <sheetFormatPr defaultRowHeight="15" x14ac:dyDescent="0.25"/>
  <cols>
    <col min="1" max="1" width="37.28515625" style="16" customWidth="1"/>
    <col min="2" max="2" width="20.5703125" customWidth="1"/>
    <col min="4" max="4" width="13.42578125" customWidth="1"/>
  </cols>
  <sheetData>
    <row r="1" spans="1:4" s="16" customFormat="1" x14ac:dyDescent="0.25">
      <c r="A1" s="159" t="s">
        <v>640</v>
      </c>
      <c r="B1" s="161" t="s">
        <v>647</v>
      </c>
      <c r="C1" s="161"/>
    </row>
    <row r="2" spans="1:4" s="16" customFormat="1" x14ac:dyDescent="0.25">
      <c r="A2" s="159"/>
      <c r="B2" s="94" t="s">
        <v>584</v>
      </c>
      <c r="C2" s="94" t="s">
        <v>583</v>
      </c>
      <c r="D2" s="103" t="s">
        <v>582</v>
      </c>
    </row>
    <row r="3" spans="1:4" x14ac:dyDescent="0.25">
      <c r="A3" t="s">
        <v>35</v>
      </c>
      <c r="B3" t="s">
        <v>637</v>
      </c>
      <c r="C3">
        <v>45</v>
      </c>
      <c r="D3">
        <v>1</v>
      </c>
    </row>
    <row r="4" spans="1:4" x14ac:dyDescent="0.25">
      <c r="A4" t="s">
        <v>353</v>
      </c>
      <c r="B4" s="16" t="s">
        <v>637</v>
      </c>
      <c r="C4" s="16">
        <v>45</v>
      </c>
      <c r="D4">
        <v>1</v>
      </c>
    </row>
    <row r="5" spans="1:4" x14ac:dyDescent="0.25">
      <c r="A5" s="16" t="s">
        <v>68</v>
      </c>
      <c r="B5" s="16" t="s">
        <v>637</v>
      </c>
      <c r="C5" s="16">
        <v>45</v>
      </c>
      <c r="D5">
        <v>0</v>
      </c>
    </row>
  </sheetData>
  <mergeCells count="2">
    <mergeCell ref="A1:A2"/>
    <mergeCell ref="B1:C1"/>
  </mergeCells>
  <pageMargins left="0.7" right="0.7" top="0.75" bottom="0.75" header="0.3" footer="0.3"/>
  <pageSetup orientation="portrait" horizontalDpi="4294967293"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tabColor theme="1"/>
  </sheetPr>
  <dimension ref="A1:D17"/>
  <sheetViews>
    <sheetView workbookViewId="0">
      <selection activeCell="G16" sqref="G16"/>
    </sheetView>
  </sheetViews>
  <sheetFormatPr defaultRowHeight="15" x14ac:dyDescent="0.25"/>
  <cols>
    <col min="1" max="1" width="65.42578125" style="16" bestFit="1" customWidth="1"/>
    <col min="2" max="2" width="11.42578125" style="16" bestFit="1" customWidth="1"/>
    <col min="3" max="3" width="13.42578125" bestFit="1" customWidth="1"/>
    <col min="4" max="4" width="9.7109375" bestFit="1" customWidth="1"/>
  </cols>
  <sheetData>
    <row r="1" spans="1:4" s="16" customFormat="1" x14ac:dyDescent="0.25">
      <c r="A1" s="159" t="s">
        <v>702</v>
      </c>
      <c r="B1" s="159"/>
      <c r="C1" s="159" t="s">
        <v>647</v>
      </c>
      <c r="D1" s="159"/>
    </row>
    <row r="2" spans="1:4" s="16" customFormat="1" x14ac:dyDescent="0.25">
      <c r="A2" s="115" t="s">
        <v>703</v>
      </c>
      <c r="B2" s="113" t="s">
        <v>704</v>
      </c>
      <c r="C2" s="94" t="s">
        <v>512</v>
      </c>
      <c r="D2" s="94" t="s">
        <v>705</v>
      </c>
    </row>
    <row r="3" spans="1:4" s="16" customFormat="1" x14ac:dyDescent="0.25">
      <c r="A3" s="92" t="s">
        <v>2283</v>
      </c>
      <c r="B3" s="130"/>
      <c r="C3" s="94"/>
      <c r="D3" s="94"/>
    </row>
    <row r="4" spans="1:4" s="16" customFormat="1" x14ac:dyDescent="0.25">
      <c r="A4" s="16" t="s">
        <v>2285</v>
      </c>
      <c r="B4" s="130"/>
      <c r="C4" s="94"/>
      <c r="D4" s="94"/>
    </row>
    <row r="5" spans="1:4" s="16" customFormat="1" x14ac:dyDescent="0.25">
      <c r="A5" s="16" t="s">
        <v>2286</v>
      </c>
      <c r="B5" s="130"/>
      <c r="C5" s="94"/>
      <c r="D5" s="94"/>
    </row>
    <row r="6" spans="1:4" s="16" customFormat="1" x14ac:dyDescent="0.25">
      <c r="A6" s="16" t="s">
        <v>2287</v>
      </c>
      <c r="B6" s="130"/>
      <c r="C6" s="94"/>
      <c r="D6" s="94"/>
    </row>
    <row r="7" spans="1:4" s="16" customFormat="1" x14ac:dyDescent="0.25">
      <c r="A7" s="16" t="s">
        <v>2288</v>
      </c>
      <c r="B7" s="130"/>
      <c r="C7" s="94"/>
      <c r="D7" s="94"/>
    </row>
    <row r="8" spans="1:4" s="16" customFormat="1" x14ac:dyDescent="0.25">
      <c r="A8" s="16" t="s">
        <v>2289</v>
      </c>
      <c r="B8" s="130"/>
      <c r="C8" s="94"/>
      <c r="D8" s="94"/>
    </row>
    <row r="9" spans="1:4" s="16" customFormat="1" x14ac:dyDescent="0.25">
      <c r="A9" s="16" t="s">
        <v>2290</v>
      </c>
      <c r="B9" s="130"/>
      <c r="C9" s="94"/>
      <c r="D9" s="94"/>
    </row>
    <row r="10" spans="1:4" s="16" customFormat="1" x14ac:dyDescent="0.25">
      <c r="A10" s="16" t="s">
        <v>2291</v>
      </c>
      <c r="B10" s="130"/>
      <c r="C10" s="94"/>
      <c r="D10" s="94"/>
    </row>
    <row r="11" spans="1:4" s="16" customFormat="1" x14ac:dyDescent="0.25">
      <c r="A11" s="16" t="s">
        <v>2292</v>
      </c>
      <c r="B11" s="130"/>
      <c r="C11" s="94"/>
      <c r="D11" s="94"/>
    </row>
    <row r="12" spans="1:4" s="16" customFormat="1" x14ac:dyDescent="0.25">
      <c r="A12" s="16" t="s">
        <v>2293</v>
      </c>
      <c r="B12" s="130"/>
      <c r="C12" s="94"/>
      <c r="D12" s="94"/>
    </row>
    <row r="13" spans="1:4" s="16" customFormat="1" x14ac:dyDescent="0.25">
      <c r="A13" s="92" t="s">
        <v>2284</v>
      </c>
      <c r="B13" s="130"/>
      <c r="C13" s="94"/>
      <c r="D13" s="94"/>
    </row>
    <row r="14" spans="1:4" x14ac:dyDescent="0.25">
      <c r="A14" t="s">
        <v>29</v>
      </c>
      <c r="B14" s="16" t="s">
        <v>738</v>
      </c>
      <c r="C14" t="s">
        <v>632</v>
      </c>
      <c r="D14">
        <v>1</v>
      </c>
    </row>
    <row r="15" spans="1:4" x14ac:dyDescent="0.25">
      <c r="A15" t="s">
        <v>379</v>
      </c>
      <c r="B15" s="16" t="s">
        <v>739</v>
      </c>
      <c r="C15" t="s">
        <v>642</v>
      </c>
      <c r="D15">
        <v>2</v>
      </c>
    </row>
    <row r="16" spans="1:4" x14ac:dyDescent="0.25">
      <c r="A16" t="s">
        <v>380</v>
      </c>
      <c r="B16" s="16" t="s">
        <v>740</v>
      </c>
      <c r="C16" t="s">
        <v>643</v>
      </c>
      <c r="D16">
        <v>3</v>
      </c>
    </row>
    <row r="17" spans="1:4" x14ac:dyDescent="0.25">
      <c r="A17" t="s">
        <v>381</v>
      </c>
      <c r="B17" s="16" t="s">
        <v>741</v>
      </c>
      <c r="C17" t="s">
        <v>641</v>
      </c>
      <c r="D17">
        <v>4</v>
      </c>
    </row>
  </sheetData>
  <mergeCells count="2">
    <mergeCell ref="A1:B1"/>
    <mergeCell ref="C1:D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9</vt:i4>
      </vt:variant>
    </vt:vector>
  </HeadingPairs>
  <TitlesOfParts>
    <vt:vector size="32" baseType="lpstr">
      <vt:lpstr>Project Setup</vt:lpstr>
      <vt:lpstr>Model_Inputs</vt:lpstr>
      <vt:lpstr>Model_Input_Builder</vt:lpstr>
      <vt:lpstr>RandomRuns</vt:lpstr>
      <vt:lpstr>SEEM Input Converter</vt:lpstr>
      <vt:lpstr>Htg_StPt_Sch_EZ</vt:lpstr>
      <vt:lpstr>Clg_StPt_Sch_EZ</vt:lpstr>
      <vt:lpstr>DHW_StPt_Sch_EZ</vt:lpstr>
      <vt:lpstr>Schedules_8760</vt:lpstr>
      <vt:lpstr>Developer Resources --&gt;</vt:lpstr>
      <vt:lpstr>EPlus Text Files_DETAILED</vt:lpstr>
      <vt:lpstr>Milestone Tracker</vt:lpstr>
      <vt:lpstr>Building Block Master Map</vt:lpstr>
      <vt:lpstr>Above_Ground_Wall_Con</vt:lpstr>
      <vt:lpstr>Ceiling_And_Roof_Con</vt:lpstr>
      <vt:lpstr>Foundation_And_Floor_Con</vt:lpstr>
      <vt:lpstr>Windows</vt:lpstr>
      <vt:lpstr>Duct_Leakage</vt:lpstr>
      <vt:lpstr>Timesteps_Per_Hr</vt:lpstr>
      <vt:lpstr>Output_Enduses</vt:lpstr>
      <vt:lpstr>HVAC_Type</vt:lpstr>
      <vt:lpstr>Water_Heater_Type</vt:lpstr>
      <vt:lpstr>WeatherFiles</vt:lpstr>
      <vt:lpstr>begin_day</vt:lpstr>
      <vt:lpstr>begin_mo</vt:lpstr>
      <vt:lpstr>end_day</vt:lpstr>
      <vt:lpstr>end_mo</vt:lpstr>
      <vt:lpstr>EPlus_exe</vt:lpstr>
      <vt:lpstr>output_enduses</vt:lpstr>
      <vt:lpstr>output_gran</vt:lpstr>
      <vt:lpstr>project_name</vt:lpstr>
      <vt:lpstr>sim_runperiod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Christian Douglass</dc:creator>
  <cp:lastModifiedBy>Christian Douglass</cp:lastModifiedBy>
  <dcterms:created xsi:type="dcterms:W3CDTF">2022-03-23T18:35:39Z</dcterms:created>
  <dcterms:modified xsi:type="dcterms:W3CDTF">2022-08-16T21:21:28Z</dcterms:modified>
</cp:coreProperties>
</file>